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Gebruiker\Desktop\"/>
    </mc:Choice>
  </mc:AlternateContent>
  <xr:revisionPtr revIDLastSave="0" documentId="8_{3DC24DB4-50E5-45FF-AC70-86AB07F7A5DB}" xr6:coauthVersionLast="47" xr6:coauthVersionMax="47" xr10:uidLastSave="{00000000-0000-0000-0000-000000000000}"/>
  <bookViews>
    <workbookView xWindow="-120" yWindow="-120" windowWidth="24240" windowHeight="13020" tabRatio="610" xr2:uid="{00000000-000D-0000-FFFF-FFFF00000000}"/>
  </bookViews>
  <sheets>
    <sheet name="Punten" sheetId="1" r:id="rId1"/>
    <sheet name="Medailles" sheetId="2" r:id="rId2"/>
    <sheet name="Punten per wedstrijd" sheetId="4" r:id="rId3"/>
    <sheet name="UCIRanking" sheetId="5" r:id="rId4"/>
    <sheet name="Puntenklassement" sheetId="6" r:id="rId5"/>
    <sheet name="Palmares WT koersen" sheetId="8" r:id="rId6"/>
    <sheet name="Topresultaten" sheetId="9" r:id="rId7"/>
    <sheet name="Medailles 2025" sheetId="20" r:id="rId8"/>
    <sheet name="WT uitslagen" sheetId="11" r:id="rId9"/>
    <sheet name="Overwinningen in Grote Ronde" sheetId="12" r:id="rId10"/>
    <sheet name="Divisiestanden tm 2025" sheetId="13" r:id="rId11"/>
    <sheet name="Bekercompetitie" sheetId="15" r:id="rId12"/>
    <sheet name="Categorie 2025" sheetId="21" r:id="rId13"/>
    <sheet name="Categorie 2026" sheetId="23" r:id="rId14"/>
  </sheets>
  <definedNames>
    <definedName name="_xlnm._FilterDatabase" localSheetId="5" hidden="1">'Palmares WT koersen'!$E$673:$L$834</definedName>
    <definedName name="_xlnm._FilterDatabase" localSheetId="3" hidden="1">UCIRanking!$HL$30:$HO$44</definedName>
  </definedNames>
  <calcPr calcId="191029"/>
  <fileRecoveryPr repairLoad="1"/>
</workbook>
</file>

<file path=xl/calcChain.xml><?xml version="1.0" encoding="utf-8"?>
<calcChain xmlns="http://schemas.openxmlformats.org/spreadsheetml/2006/main">
  <c r="N326" i="1" l="1"/>
  <c r="J620" i="15"/>
  <c r="J618" i="15"/>
  <c r="I620" i="15"/>
  <c r="I618" i="15"/>
  <c r="H620" i="15"/>
  <c r="H618" i="15"/>
  <c r="G620" i="15"/>
  <c r="G618" i="15"/>
  <c r="F620" i="15"/>
  <c r="F618" i="15"/>
  <c r="F2056" i="1" l="1"/>
  <c r="F2282" i="1" l="1"/>
  <c r="F2281" i="1"/>
  <c r="F2280" i="1"/>
  <c r="F2279" i="1"/>
  <c r="F2278" i="1"/>
  <c r="F2277" i="1"/>
  <c r="F2276" i="1"/>
  <c r="F2275" i="1"/>
  <c r="F2274" i="1"/>
  <c r="F2273" i="1"/>
  <c r="F2272" i="1"/>
  <c r="F2271" i="1"/>
  <c r="F2270" i="1"/>
  <c r="F2269" i="1"/>
  <c r="F2268" i="1"/>
  <c r="F2267" i="1"/>
  <c r="F2266" i="1"/>
  <c r="F2265" i="1"/>
  <c r="F2264" i="1"/>
  <c r="F2263" i="1"/>
  <c r="F2262" i="1"/>
  <c r="F2261" i="1"/>
  <c r="F2260" i="1"/>
  <c r="F2259" i="1"/>
  <c r="F2258" i="1"/>
  <c r="F2257" i="1"/>
  <c r="F2256" i="1"/>
  <c r="F2255" i="1"/>
  <c r="F2254" i="1"/>
  <c r="F2253" i="1"/>
  <c r="F2252" i="1"/>
  <c r="F2251" i="1"/>
  <c r="F2250" i="1"/>
  <c r="F2249" i="1"/>
  <c r="F2248" i="1"/>
  <c r="F2247" i="1"/>
  <c r="F2246" i="1"/>
  <c r="F2245" i="1"/>
  <c r="F2244" i="1"/>
  <c r="F2243" i="1"/>
  <c r="F2242" i="1"/>
  <c r="F2241" i="1"/>
  <c r="F2240" i="1"/>
  <c r="F2239" i="1"/>
  <c r="F2238" i="1"/>
  <c r="F2237" i="1"/>
  <c r="F2236" i="1"/>
  <c r="F2235" i="1"/>
  <c r="F2234" i="1"/>
  <c r="F2233" i="1"/>
  <c r="F2232" i="1"/>
  <c r="F2231" i="1"/>
  <c r="F2230" i="1"/>
  <c r="F2229" i="1"/>
  <c r="F2228" i="1"/>
  <c r="F2227" i="1"/>
  <c r="F2226" i="1"/>
  <c r="F2225" i="1"/>
  <c r="F2224" i="1"/>
  <c r="F2223" i="1"/>
  <c r="F2222" i="1"/>
  <c r="F2221" i="1"/>
  <c r="F2220" i="1"/>
  <c r="F2219" i="1"/>
  <c r="F2218" i="1"/>
  <c r="F2217" i="1"/>
  <c r="F2216" i="1"/>
  <c r="F2215" i="1"/>
  <c r="F2214" i="1"/>
  <c r="F2213" i="1"/>
  <c r="F2212" i="1"/>
  <c r="F2211" i="1"/>
  <c r="F2210" i="1"/>
  <c r="F2209" i="1"/>
  <c r="F2208" i="1"/>
  <c r="F2207" i="1"/>
  <c r="F2206" i="1"/>
  <c r="F2205" i="1"/>
  <c r="F2204" i="1"/>
  <c r="F2203" i="1"/>
  <c r="F2202" i="1"/>
  <c r="F2201" i="1"/>
  <c r="F2200" i="1"/>
  <c r="F2199" i="1"/>
  <c r="F2198" i="1"/>
  <c r="F2197" i="1"/>
  <c r="F2196" i="1"/>
  <c r="F2195" i="1"/>
  <c r="F2194" i="1"/>
  <c r="F2193" i="1"/>
  <c r="F2192" i="1"/>
  <c r="F2191" i="1"/>
  <c r="F2190" i="1"/>
  <c r="F2189" i="1"/>
  <c r="F2188" i="1"/>
  <c r="F2187" i="1"/>
  <c r="F2186" i="1"/>
  <c r="F2185" i="1"/>
  <c r="F2184" i="1"/>
  <c r="F2183" i="1"/>
  <c r="F2182" i="1"/>
  <c r="F2181" i="1"/>
  <c r="F2180" i="1"/>
  <c r="F2179" i="1"/>
  <c r="F2178" i="1"/>
  <c r="F2177" i="1"/>
  <c r="F2176" i="1"/>
  <c r="F2175" i="1"/>
  <c r="F2174" i="1"/>
  <c r="F2173" i="1"/>
  <c r="F2172" i="1"/>
  <c r="F2171" i="1"/>
  <c r="F2170" i="1"/>
  <c r="F2169" i="1"/>
  <c r="F2168" i="1"/>
  <c r="F2167" i="1"/>
  <c r="F2166" i="1"/>
  <c r="F2165" i="1"/>
  <c r="F2164" i="1"/>
  <c r="F2163" i="1"/>
  <c r="F2162" i="1"/>
  <c r="F2161" i="1"/>
  <c r="F2160" i="1"/>
  <c r="F2159" i="1"/>
  <c r="F2158" i="1"/>
  <c r="F2157" i="1"/>
  <c r="F2156" i="1"/>
  <c r="F2155" i="1"/>
  <c r="F2154" i="1"/>
  <c r="F2153" i="1"/>
  <c r="F2152" i="1"/>
  <c r="F2151" i="1"/>
  <c r="F2150" i="1"/>
  <c r="F2149" i="1"/>
  <c r="F2148" i="1"/>
  <c r="F2147" i="1"/>
  <c r="F2146" i="1"/>
  <c r="F2145" i="1"/>
  <c r="F2144" i="1"/>
  <c r="F2143" i="1"/>
  <c r="F2142" i="1"/>
  <c r="F2141" i="1"/>
  <c r="F2140" i="1"/>
  <c r="F2139" i="1"/>
  <c r="F2138" i="1"/>
  <c r="F2137" i="1"/>
  <c r="F2136" i="1"/>
  <c r="F2135" i="1"/>
  <c r="F2134" i="1"/>
  <c r="F2133" i="1"/>
  <c r="F2132" i="1"/>
  <c r="F2131" i="1"/>
  <c r="F2130" i="1"/>
  <c r="F2129" i="1"/>
  <c r="F2128" i="1"/>
  <c r="F2127" i="1"/>
  <c r="F2126" i="1"/>
  <c r="F2125" i="1"/>
  <c r="F2124" i="1"/>
  <c r="F2123" i="1"/>
  <c r="F2122" i="1"/>
  <c r="F2121" i="1"/>
  <c r="F2120" i="1"/>
  <c r="F2119" i="1"/>
  <c r="F2118" i="1"/>
  <c r="F2117" i="1"/>
  <c r="F2116" i="1"/>
  <c r="F2115" i="1"/>
  <c r="F2114" i="1"/>
  <c r="F2113" i="1"/>
  <c r="F2112" i="1"/>
  <c r="F2111" i="1"/>
  <c r="F2110" i="1"/>
  <c r="F2109" i="1"/>
  <c r="F2108" i="1"/>
  <c r="F2107" i="1"/>
  <c r="F2106" i="1"/>
  <c r="F2105" i="1"/>
  <c r="F2104" i="1"/>
  <c r="F2103" i="1"/>
  <c r="F2102" i="1"/>
  <c r="F2101" i="1"/>
  <c r="F2100" i="1"/>
  <c r="F2099" i="1"/>
  <c r="F2098" i="1"/>
  <c r="F2097" i="1"/>
  <c r="F2096" i="1"/>
  <c r="F2095" i="1"/>
  <c r="F2094" i="1"/>
  <c r="F2093" i="1"/>
  <c r="F2092" i="1"/>
  <c r="F2091" i="1"/>
  <c r="F2090" i="1"/>
  <c r="F2089" i="1"/>
  <c r="F2088" i="1"/>
  <c r="F2087" i="1"/>
  <c r="F2086" i="1"/>
  <c r="F2085" i="1"/>
  <c r="F2084" i="1"/>
  <c r="F2083" i="1"/>
  <c r="F2082" i="1"/>
  <c r="F2081" i="1"/>
  <c r="F2080" i="1"/>
  <c r="F2079" i="1"/>
  <c r="F2078" i="1"/>
  <c r="F2077" i="1"/>
  <c r="F2076" i="1"/>
  <c r="F2075" i="1"/>
  <c r="F2074" i="1"/>
  <c r="F2073" i="1"/>
  <c r="F2072" i="1"/>
  <c r="F2071" i="1"/>
  <c r="F2070" i="1"/>
  <c r="F2069" i="1"/>
  <c r="F2068" i="1"/>
  <c r="F2067" i="1"/>
  <c r="F2066" i="1"/>
  <c r="F2065" i="1"/>
  <c r="F2064" i="1"/>
  <c r="F2063" i="1"/>
  <c r="F2062" i="1"/>
  <c r="F2061" i="1"/>
  <c r="F2060" i="1"/>
  <c r="F2059" i="1"/>
  <c r="F2058" i="1"/>
  <c r="F2057" i="1"/>
  <c r="F2055" i="1"/>
  <c r="F2054" i="1"/>
  <c r="F2053" i="1"/>
  <c r="F2052" i="1"/>
  <c r="F2051" i="1"/>
  <c r="F2050" i="1"/>
  <c r="F2049" i="1"/>
  <c r="F2048" i="1"/>
  <c r="F2047" i="1"/>
  <c r="F2046" i="1"/>
  <c r="F2045" i="1"/>
  <c r="F2044" i="1"/>
  <c r="F2043" i="1"/>
  <c r="F2042" i="1"/>
  <c r="F2041" i="1"/>
  <c r="F2040" i="1"/>
  <c r="F2039" i="1"/>
  <c r="F2038" i="1"/>
  <c r="F2037" i="1"/>
  <c r="F2036" i="1"/>
  <c r="F2035" i="1"/>
  <c r="F2034" i="1"/>
  <c r="F2033" i="1"/>
  <c r="F2032" i="1"/>
  <c r="F2031" i="1"/>
  <c r="F2030" i="1"/>
  <c r="F2029" i="1"/>
  <c r="F2028" i="1"/>
  <c r="F2027" i="1"/>
  <c r="F2026" i="1"/>
  <c r="F2025" i="1"/>
  <c r="F2024" i="1"/>
  <c r="F2023" i="1"/>
  <c r="F2022" i="1"/>
  <c r="F2021" i="1"/>
  <c r="F2020" i="1"/>
  <c r="F2019" i="1"/>
  <c r="F2018" i="1"/>
  <c r="F2017" i="1"/>
  <c r="F2016" i="1"/>
  <c r="F2015" i="1"/>
  <c r="F2014" i="1"/>
  <c r="F2013" i="1"/>
  <c r="F2012" i="1"/>
  <c r="F2011" i="1"/>
  <c r="F2010" i="1"/>
  <c r="F2009" i="1"/>
  <c r="F2008" i="1"/>
  <c r="F2007" i="1"/>
  <c r="F2006" i="1"/>
  <c r="F2005" i="1"/>
  <c r="F2004" i="1"/>
  <c r="F2003" i="1"/>
  <c r="F2002" i="1"/>
  <c r="F2001" i="1"/>
  <c r="F2000" i="1"/>
  <c r="F1999" i="1"/>
  <c r="F1998" i="1"/>
  <c r="F1997" i="1"/>
  <c r="F1996" i="1"/>
  <c r="F1995" i="1"/>
  <c r="F1994" i="1"/>
  <c r="F1993" i="1"/>
  <c r="F1992" i="1"/>
  <c r="F1991" i="1"/>
  <c r="F1990" i="1"/>
  <c r="F1989" i="1"/>
  <c r="F1988" i="1"/>
  <c r="F1987" i="1"/>
  <c r="F1986" i="1"/>
  <c r="F1985" i="1"/>
  <c r="F1984" i="1"/>
  <c r="F1983" i="1"/>
  <c r="F1982" i="1"/>
  <c r="F1981" i="1"/>
  <c r="F1980" i="1"/>
  <c r="F1979" i="1"/>
  <c r="F1978" i="1"/>
  <c r="F1977" i="1"/>
  <c r="F1976" i="1"/>
  <c r="F1975" i="1"/>
  <c r="F1974" i="1"/>
  <c r="F1973" i="1"/>
  <c r="F1972" i="1"/>
  <c r="F1971" i="1"/>
  <c r="F1970" i="1"/>
  <c r="F1969" i="1"/>
  <c r="F1968" i="1"/>
  <c r="F1967" i="1"/>
  <c r="F1966" i="1"/>
  <c r="F1965" i="1"/>
  <c r="F1964" i="1"/>
  <c r="F1963" i="1"/>
  <c r="G608" i="15" l="1"/>
  <c r="G606" i="15"/>
  <c r="G603" i="15"/>
  <c r="G601" i="15"/>
  <c r="F608" i="15"/>
  <c r="F606" i="15"/>
  <c r="F603" i="15"/>
  <c r="F601" i="15"/>
  <c r="B488" i="1" l="1"/>
  <c r="B487" i="1"/>
  <c r="H591" i="15" l="1"/>
  <c r="H589" i="15"/>
  <c r="H586" i="15"/>
  <c r="H584" i="15"/>
  <c r="H581" i="15"/>
  <c r="H579" i="15"/>
  <c r="H576" i="15"/>
  <c r="H574" i="15"/>
  <c r="G591" i="15"/>
  <c r="G589" i="15"/>
  <c r="G586" i="15"/>
  <c r="G584" i="15"/>
  <c r="G581" i="15"/>
  <c r="G579" i="15"/>
  <c r="G576" i="15"/>
  <c r="G574" i="15"/>
  <c r="F591" i="15" l="1"/>
  <c r="F589" i="15"/>
  <c r="F586" i="15"/>
  <c r="F584" i="15"/>
  <c r="F581" i="15"/>
  <c r="F579" i="15"/>
  <c r="F576" i="15"/>
  <c r="F574" i="15"/>
  <c r="H549" i="15" l="1"/>
  <c r="H547" i="15"/>
  <c r="H554" i="15"/>
  <c r="H552" i="15"/>
  <c r="H559" i="15"/>
  <c r="H557" i="15"/>
  <c r="H564" i="15"/>
  <c r="H562" i="15"/>
  <c r="S549" i="15"/>
  <c r="S547" i="15"/>
  <c r="S554" i="15"/>
  <c r="S552" i="15"/>
  <c r="S559" i="15"/>
  <c r="S557" i="15"/>
  <c r="S564" i="15"/>
  <c r="S562" i="15"/>
  <c r="R564" i="15" l="1"/>
  <c r="R562" i="15"/>
  <c r="R559" i="15"/>
  <c r="R557" i="15"/>
  <c r="R554" i="15"/>
  <c r="R552" i="15"/>
  <c r="R549" i="15"/>
  <c r="R547" i="15"/>
  <c r="G564" i="15"/>
  <c r="G562" i="15"/>
  <c r="G559" i="15"/>
  <c r="G557" i="15"/>
  <c r="G554" i="15"/>
  <c r="G552" i="15"/>
  <c r="G549" i="15"/>
  <c r="G547" i="15"/>
  <c r="K2286" i="1" l="1"/>
  <c r="J2286" i="1"/>
  <c r="I2286" i="1"/>
  <c r="H2286" i="1"/>
  <c r="G2286" i="1"/>
  <c r="Q564" i="15" l="1"/>
  <c r="Q562" i="15"/>
  <c r="Q559" i="15"/>
  <c r="Q557" i="15"/>
  <c r="Q554" i="15"/>
  <c r="Q552" i="15"/>
  <c r="Q549" i="15"/>
  <c r="Q547" i="15"/>
  <c r="F564" i="15"/>
  <c r="F562" i="15"/>
  <c r="F559" i="15"/>
  <c r="F557" i="15"/>
  <c r="F554" i="15"/>
  <c r="F552" i="15"/>
  <c r="F549" i="15"/>
  <c r="F547" i="15"/>
  <c r="AD532" i="15" l="1"/>
  <c r="AD530" i="15"/>
  <c r="AD527" i="15"/>
  <c r="AD525" i="15"/>
  <c r="AD522" i="15"/>
  <c r="AD520" i="15"/>
  <c r="AD517" i="15"/>
  <c r="AD515" i="15"/>
  <c r="AD512" i="15"/>
  <c r="AD510" i="15"/>
  <c r="S532" i="15"/>
  <c r="S530" i="15"/>
  <c r="S527" i="15"/>
  <c r="S525" i="15"/>
  <c r="S522" i="15"/>
  <c r="S520" i="15"/>
  <c r="S517" i="15"/>
  <c r="S515" i="15"/>
  <c r="S512" i="15"/>
  <c r="S510" i="15"/>
  <c r="H537" i="15"/>
  <c r="H535" i="15"/>
  <c r="H532" i="15"/>
  <c r="H530" i="15"/>
  <c r="H527" i="15"/>
  <c r="H525" i="15"/>
  <c r="H522" i="15"/>
  <c r="H520" i="15"/>
  <c r="H517" i="15"/>
  <c r="H515" i="15"/>
  <c r="H512" i="15"/>
  <c r="H510" i="15"/>
  <c r="AC532" i="15" l="1"/>
  <c r="AC530" i="15"/>
  <c r="AC527" i="15"/>
  <c r="AC525" i="15"/>
  <c r="AC522" i="15"/>
  <c r="AC520" i="15"/>
  <c r="AC517" i="15"/>
  <c r="AC515" i="15"/>
  <c r="AC512" i="15"/>
  <c r="AC510" i="15"/>
  <c r="R532" i="15"/>
  <c r="R530" i="15"/>
  <c r="R527" i="15"/>
  <c r="R525" i="15"/>
  <c r="R522" i="15"/>
  <c r="R520" i="15"/>
  <c r="R517" i="15"/>
  <c r="R515" i="15"/>
  <c r="R512" i="15"/>
  <c r="R510" i="15"/>
  <c r="G537" i="15"/>
  <c r="G535" i="15"/>
  <c r="G532" i="15"/>
  <c r="G530" i="15"/>
  <c r="G527" i="15"/>
  <c r="G525" i="15"/>
  <c r="G522" i="15"/>
  <c r="G520" i="15"/>
  <c r="G517" i="15"/>
  <c r="G515" i="15"/>
  <c r="G512" i="15"/>
  <c r="G510" i="15"/>
  <c r="AB532" i="15"/>
  <c r="AB530" i="15"/>
  <c r="AB527" i="15"/>
  <c r="AB525" i="15"/>
  <c r="AB522" i="15"/>
  <c r="AB520" i="15"/>
  <c r="AB517" i="15"/>
  <c r="AB515" i="15"/>
  <c r="AB512" i="15"/>
  <c r="AB510" i="15"/>
  <c r="Q532" i="15"/>
  <c r="Q530" i="15"/>
  <c r="Q527" i="15"/>
  <c r="Q525" i="15"/>
  <c r="Q522" i="15"/>
  <c r="Q520" i="15"/>
  <c r="Q517" i="15"/>
  <c r="Q515" i="15"/>
  <c r="Q512" i="15"/>
  <c r="Q510" i="15"/>
  <c r="F537" i="15"/>
  <c r="F535" i="15"/>
  <c r="F532" i="15"/>
  <c r="F530" i="15"/>
  <c r="F527" i="15"/>
  <c r="F525" i="15"/>
  <c r="F522" i="15"/>
  <c r="F520" i="15"/>
  <c r="F517" i="15"/>
  <c r="F515" i="15"/>
  <c r="F512" i="15"/>
  <c r="F510" i="15"/>
  <c r="F1962" i="1" l="1"/>
  <c r="V292" i="15" l="1"/>
  <c r="V291" i="15"/>
  <c r="V289" i="15"/>
  <c r="V288" i="15"/>
  <c r="V286" i="15"/>
  <c r="V285" i="15"/>
  <c r="V283" i="15"/>
  <c r="V282" i="15"/>
  <c r="V280" i="15"/>
  <c r="V279" i="15"/>
  <c r="V277" i="15"/>
  <c r="V276" i="15"/>
  <c r="V274" i="15"/>
  <c r="V273" i="15"/>
  <c r="V271" i="15"/>
  <c r="V270" i="15"/>
  <c r="P295" i="15"/>
  <c r="P294" i="15"/>
  <c r="P292" i="15"/>
  <c r="P291" i="15"/>
  <c r="P289" i="15"/>
  <c r="P288" i="15"/>
  <c r="P286" i="15"/>
  <c r="P285" i="15"/>
  <c r="P283" i="15"/>
  <c r="P282" i="15"/>
  <c r="P280" i="15"/>
  <c r="P279" i="15"/>
  <c r="P277" i="15"/>
  <c r="P276" i="15"/>
  <c r="P274" i="15"/>
  <c r="P273" i="15"/>
  <c r="P271" i="15"/>
  <c r="P270" i="15"/>
  <c r="V237" i="15"/>
  <c r="V236" i="15"/>
  <c r="V234" i="15"/>
  <c r="V233" i="15"/>
  <c r="V231" i="15"/>
  <c r="V230" i="15"/>
  <c r="V228" i="15"/>
  <c r="V227" i="15"/>
  <c r="V225" i="15"/>
  <c r="V224" i="15"/>
  <c r="V222" i="15"/>
  <c r="V221" i="15"/>
  <c r="V219" i="15"/>
  <c r="V218" i="15"/>
  <c r="V216" i="15"/>
  <c r="V215" i="15"/>
  <c r="P240" i="15"/>
  <c r="P239" i="15"/>
  <c r="P237" i="15"/>
  <c r="P236" i="15"/>
  <c r="P234" i="15"/>
  <c r="P233" i="15"/>
  <c r="P231" i="15"/>
  <c r="P230" i="15"/>
  <c r="P228" i="15"/>
  <c r="P227" i="15"/>
  <c r="P225" i="15"/>
  <c r="P224" i="15"/>
  <c r="P222" i="15"/>
  <c r="P221" i="15"/>
  <c r="P219" i="15"/>
  <c r="P218" i="15"/>
  <c r="P216" i="15"/>
  <c r="P215" i="15"/>
  <c r="V182" i="15"/>
  <c r="V181" i="15"/>
  <c r="V179" i="15"/>
  <c r="V178" i="15"/>
  <c r="V176" i="15"/>
  <c r="V175" i="15"/>
  <c r="V173" i="15"/>
  <c r="V172" i="15"/>
  <c r="V170" i="15"/>
  <c r="V169" i="15"/>
  <c r="V167" i="15"/>
  <c r="V166" i="15"/>
  <c r="V164" i="15"/>
  <c r="V163" i="15"/>
  <c r="V161" i="15"/>
  <c r="V160" i="15"/>
  <c r="P185" i="15"/>
  <c r="P184" i="15"/>
  <c r="P182" i="15"/>
  <c r="P181" i="15"/>
  <c r="P179" i="15"/>
  <c r="P178" i="15"/>
  <c r="P176" i="15"/>
  <c r="P175" i="15"/>
  <c r="P173" i="15"/>
  <c r="P172" i="15"/>
  <c r="P170" i="15"/>
  <c r="P169" i="15"/>
  <c r="P167" i="15"/>
  <c r="P166" i="15"/>
  <c r="P164" i="15"/>
  <c r="P163" i="15"/>
  <c r="P161" i="15"/>
  <c r="P160" i="15"/>
  <c r="V127" i="15"/>
  <c r="V126" i="15"/>
  <c r="V124" i="15"/>
  <c r="V123" i="15"/>
  <c r="V121" i="15"/>
  <c r="V120" i="15"/>
  <c r="V118" i="15"/>
  <c r="V117" i="15"/>
  <c r="V115" i="15"/>
  <c r="V114" i="15"/>
  <c r="V112" i="15"/>
  <c r="V111" i="15"/>
  <c r="V109" i="15"/>
  <c r="V108" i="15"/>
  <c r="V106" i="15"/>
  <c r="V105" i="15"/>
  <c r="P130" i="15"/>
  <c r="P129" i="15"/>
  <c r="P127" i="15"/>
  <c r="P126" i="15"/>
  <c r="P124" i="15"/>
  <c r="P123" i="15"/>
  <c r="P121" i="15"/>
  <c r="P120" i="15"/>
  <c r="P118" i="15"/>
  <c r="P117" i="15"/>
  <c r="P115" i="15"/>
  <c r="P114" i="15"/>
  <c r="P112" i="15"/>
  <c r="P111" i="15"/>
  <c r="P109" i="15"/>
  <c r="P108" i="15"/>
  <c r="P106" i="15"/>
  <c r="P105" i="15"/>
  <c r="J292" i="15"/>
  <c r="J291" i="15"/>
  <c r="J289" i="15"/>
  <c r="J288" i="15"/>
  <c r="J286" i="15"/>
  <c r="J285" i="15"/>
  <c r="J283" i="15"/>
  <c r="J282" i="15"/>
  <c r="J280" i="15"/>
  <c r="J279" i="15"/>
  <c r="J277" i="15"/>
  <c r="J276" i="15"/>
  <c r="J274" i="15"/>
  <c r="J273" i="15"/>
  <c r="J271" i="15"/>
  <c r="J270" i="15"/>
  <c r="D295" i="15"/>
  <c r="D294" i="15"/>
  <c r="D292" i="15"/>
  <c r="D291" i="15"/>
  <c r="D289" i="15"/>
  <c r="D288" i="15"/>
  <c r="D286" i="15"/>
  <c r="D285" i="15"/>
  <c r="D283" i="15"/>
  <c r="D282" i="15"/>
  <c r="D280" i="15"/>
  <c r="D279" i="15"/>
  <c r="D277" i="15"/>
  <c r="D276" i="15"/>
  <c r="D274" i="15"/>
  <c r="D273" i="15"/>
  <c r="D271" i="15"/>
  <c r="D270" i="15"/>
  <c r="J237" i="15"/>
  <c r="J236" i="15"/>
  <c r="J234" i="15"/>
  <c r="J233" i="15"/>
  <c r="J231" i="15"/>
  <c r="J230" i="15"/>
  <c r="J228" i="15"/>
  <c r="J227" i="15"/>
  <c r="J225" i="15"/>
  <c r="J224" i="15"/>
  <c r="J222" i="15"/>
  <c r="J221" i="15"/>
  <c r="J219" i="15"/>
  <c r="J218" i="15"/>
  <c r="J216" i="15"/>
  <c r="J215" i="15"/>
  <c r="D240" i="15"/>
  <c r="D239" i="15"/>
  <c r="D237" i="15"/>
  <c r="D236" i="15"/>
  <c r="D234" i="15"/>
  <c r="D233" i="15"/>
  <c r="D231" i="15"/>
  <c r="D230" i="15"/>
  <c r="D228" i="15"/>
  <c r="D227" i="15"/>
  <c r="D225" i="15"/>
  <c r="D224" i="15"/>
  <c r="D222" i="15"/>
  <c r="D221" i="15"/>
  <c r="D219" i="15"/>
  <c r="D218" i="15"/>
  <c r="D216" i="15"/>
  <c r="D215" i="15"/>
  <c r="J182" i="15"/>
  <c r="J181" i="15"/>
  <c r="J179" i="15"/>
  <c r="J178" i="15"/>
  <c r="J176" i="15"/>
  <c r="J175" i="15"/>
  <c r="J173" i="15"/>
  <c r="J172" i="15"/>
  <c r="J170" i="15"/>
  <c r="J169" i="15"/>
  <c r="J167" i="15"/>
  <c r="J166" i="15"/>
  <c r="J164" i="15"/>
  <c r="J163" i="15"/>
  <c r="J161" i="15"/>
  <c r="J160" i="15"/>
  <c r="D185" i="15"/>
  <c r="D184" i="15"/>
  <c r="D182" i="15"/>
  <c r="D181" i="15"/>
  <c r="D179" i="15"/>
  <c r="D178" i="15"/>
  <c r="D176" i="15"/>
  <c r="D175" i="15"/>
  <c r="D173" i="15"/>
  <c r="D172" i="15"/>
  <c r="D170" i="15"/>
  <c r="D169" i="15"/>
  <c r="D167" i="15"/>
  <c r="D166" i="15"/>
  <c r="D164" i="15"/>
  <c r="D163" i="15"/>
  <c r="D161" i="15"/>
  <c r="D160" i="15"/>
  <c r="J127" i="15"/>
  <c r="J126" i="15"/>
  <c r="J124" i="15"/>
  <c r="J123" i="15"/>
  <c r="J121" i="15"/>
  <c r="J120" i="15"/>
  <c r="J118" i="15"/>
  <c r="J117" i="15"/>
  <c r="J115" i="15"/>
  <c r="J114" i="15"/>
  <c r="J112" i="15"/>
  <c r="J111" i="15"/>
  <c r="J109" i="15"/>
  <c r="J108" i="15"/>
  <c r="J106" i="15"/>
  <c r="J105" i="15"/>
  <c r="D130" i="15"/>
  <c r="D129" i="15"/>
  <c r="D127" i="15"/>
  <c r="D126" i="15"/>
  <c r="D124" i="15"/>
  <c r="D123" i="15"/>
  <c r="D121" i="15"/>
  <c r="D120" i="15"/>
  <c r="D118" i="15"/>
  <c r="D117" i="15"/>
  <c r="D115" i="15"/>
  <c r="D114" i="15"/>
  <c r="D112" i="15"/>
  <c r="D111" i="15"/>
  <c r="D109" i="15"/>
  <c r="D108" i="15"/>
  <c r="D106" i="15"/>
  <c r="D105" i="15"/>
  <c r="WI857" i="1" l="1"/>
  <c r="AR461" i="15" l="1"/>
  <c r="AR460" i="15"/>
  <c r="AR459" i="15"/>
  <c r="AR458" i="15"/>
  <c r="AR457" i="15"/>
  <c r="AR456" i="15"/>
  <c r="AR455" i="15"/>
  <c r="AR454" i="15"/>
  <c r="AR453" i="15"/>
  <c r="AR452" i="15"/>
  <c r="AR451" i="15"/>
  <c r="AR450" i="15"/>
  <c r="AR449" i="15"/>
  <c r="AR448" i="15"/>
  <c r="AR447" i="15"/>
  <c r="AR446" i="15"/>
  <c r="AR445" i="15"/>
  <c r="AR444" i="15"/>
  <c r="AR443" i="15"/>
  <c r="AR442" i="15"/>
  <c r="AR441" i="15"/>
  <c r="AR440" i="15"/>
  <c r="AR439" i="15"/>
  <c r="AR438" i="15"/>
  <c r="AR437" i="15"/>
  <c r="AR436" i="15"/>
  <c r="AR435" i="15"/>
  <c r="AR434" i="15"/>
  <c r="AR433" i="15"/>
  <c r="AR432" i="15"/>
  <c r="AR431" i="15"/>
  <c r="AR430" i="15"/>
  <c r="AR429" i="15"/>
  <c r="AR428" i="15"/>
  <c r="AR427" i="15"/>
  <c r="AR426" i="15"/>
  <c r="AR425" i="15"/>
  <c r="AR424" i="15"/>
  <c r="AR423" i="15"/>
  <c r="AR422" i="15"/>
  <c r="AR421" i="15"/>
  <c r="AR420" i="15"/>
  <c r="AR419" i="15"/>
  <c r="AR418" i="15"/>
  <c r="AR417" i="15"/>
  <c r="AR416" i="15"/>
  <c r="AR415" i="15"/>
  <c r="AR414" i="15"/>
  <c r="AR413" i="15"/>
  <c r="AR412" i="15"/>
  <c r="AR411" i="15"/>
  <c r="AR410" i="15"/>
  <c r="AR409" i="15"/>
  <c r="AR408" i="15"/>
  <c r="AR407" i="15"/>
  <c r="AR406" i="15"/>
  <c r="AR405" i="15"/>
  <c r="AR404" i="15"/>
  <c r="AR403" i="15"/>
  <c r="AR402" i="15"/>
  <c r="AR401" i="15"/>
  <c r="AR400" i="15"/>
  <c r="AR399" i="15"/>
  <c r="AR398" i="15"/>
  <c r="AR397" i="15"/>
  <c r="AR396" i="15"/>
  <c r="AR395" i="15"/>
  <c r="AR394" i="15"/>
  <c r="AR393" i="15"/>
  <c r="AR392" i="15"/>
  <c r="AR391" i="15"/>
  <c r="AR390" i="15"/>
  <c r="AR389" i="15"/>
  <c r="AR388" i="15"/>
  <c r="AR387" i="15"/>
  <c r="AR386" i="15"/>
  <c r="AR385" i="15"/>
  <c r="AR384" i="15"/>
  <c r="AR383" i="15"/>
  <c r="AR382" i="15"/>
  <c r="AR381" i="15"/>
  <c r="AR380" i="15"/>
  <c r="AR379" i="15"/>
  <c r="AR378" i="15"/>
  <c r="AR377" i="15"/>
  <c r="AR376" i="15"/>
  <c r="AR375" i="15"/>
  <c r="AR374" i="15"/>
  <c r="AR373" i="15"/>
  <c r="AR372" i="15"/>
  <c r="AR371" i="15"/>
  <c r="AR370" i="15"/>
  <c r="AR369" i="15"/>
  <c r="AR368" i="15"/>
  <c r="AR367" i="15"/>
  <c r="AR366" i="15"/>
  <c r="AR365" i="15"/>
  <c r="AR364" i="15"/>
  <c r="AR363" i="15"/>
  <c r="AR362" i="15"/>
  <c r="AR361" i="15"/>
  <c r="AR360" i="15"/>
  <c r="AR359" i="15"/>
  <c r="AR358" i="15"/>
  <c r="AR357" i="15"/>
  <c r="AR356" i="15"/>
  <c r="AR355" i="15"/>
  <c r="AR354" i="15"/>
  <c r="AR353" i="15"/>
  <c r="AR352" i="15"/>
  <c r="AR351" i="15"/>
  <c r="AR350" i="15"/>
  <c r="AR349" i="15"/>
  <c r="AR348" i="15"/>
  <c r="AR347" i="15"/>
  <c r="AR346" i="15"/>
  <c r="AR345" i="15"/>
  <c r="AR344" i="15"/>
  <c r="AR343" i="15"/>
  <c r="AR342" i="15"/>
  <c r="AR341" i="15"/>
  <c r="AR340" i="15"/>
  <c r="AR339" i="15"/>
  <c r="AR338" i="15"/>
  <c r="AR337" i="15"/>
  <c r="AR336" i="15"/>
  <c r="AR335" i="15"/>
  <c r="AR334" i="15"/>
  <c r="AR333" i="15"/>
  <c r="AR332" i="15"/>
  <c r="AR331" i="15"/>
  <c r="AR330" i="15"/>
  <c r="AR329" i="15"/>
  <c r="AR328" i="15"/>
  <c r="AR327" i="15"/>
  <c r="AR326" i="15"/>
  <c r="AO484" i="5" l="1"/>
  <c r="AO483" i="5"/>
  <c r="AO482" i="5"/>
  <c r="AO481" i="5"/>
  <c r="AO480" i="5"/>
  <c r="AO479" i="5"/>
  <c r="AO478" i="5"/>
  <c r="AO477" i="5"/>
  <c r="AO476" i="5"/>
  <c r="AO475" i="5"/>
  <c r="AO474" i="5"/>
  <c r="AO473" i="5"/>
  <c r="AO472" i="5"/>
  <c r="AO471" i="5"/>
  <c r="AO470" i="5"/>
  <c r="AO469" i="5"/>
  <c r="AO468" i="5"/>
  <c r="AO467" i="5"/>
  <c r="AO466" i="5"/>
  <c r="AO465" i="5"/>
  <c r="AO464" i="5"/>
  <c r="AO463" i="5"/>
  <c r="AO462" i="5"/>
  <c r="AO461" i="5"/>
  <c r="AO460" i="5"/>
  <c r="AO459" i="5"/>
  <c r="AO458" i="5"/>
  <c r="AO457" i="5"/>
  <c r="AO456" i="5"/>
  <c r="AO455" i="5"/>
  <c r="AO454" i="5"/>
  <c r="AO453" i="5"/>
  <c r="AO452" i="5"/>
  <c r="AO451" i="5"/>
  <c r="AO450" i="5"/>
  <c r="AO449" i="5"/>
  <c r="AO448" i="5"/>
  <c r="AO447" i="5"/>
  <c r="AO446" i="5"/>
  <c r="AO445" i="5"/>
  <c r="AO444" i="5"/>
  <c r="AO443" i="5"/>
  <c r="AO442" i="5"/>
  <c r="AO441" i="5"/>
  <c r="AO440" i="5"/>
  <c r="AO439" i="5"/>
  <c r="AO438" i="5"/>
  <c r="AO437" i="5"/>
  <c r="AO436" i="5"/>
  <c r="AO435" i="5"/>
  <c r="AO434" i="5"/>
  <c r="AO433" i="5"/>
  <c r="AO432" i="5"/>
  <c r="AO431" i="5"/>
  <c r="AO430" i="5"/>
  <c r="AO429" i="5"/>
  <c r="AO428" i="5"/>
  <c r="AO427" i="5"/>
  <c r="AO426" i="5"/>
  <c r="AO425" i="5"/>
  <c r="AO424" i="5"/>
  <c r="AO423" i="5"/>
  <c r="AO422" i="5"/>
  <c r="AO421" i="5"/>
  <c r="AO420" i="5"/>
  <c r="AO419" i="5"/>
  <c r="AO418" i="5"/>
  <c r="AO417" i="5"/>
  <c r="AO416" i="5"/>
  <c r="AO415" i="5"/>
  <c r="AO414" i="5"/>
  <c r="AO413" i="5"/>
  <c r="AO412" i="5"/>
  <c r="AO411" i="5"/>
  <c r="AO410" i="5"/>
  <c r="AO409" i="5"/>
  <c r="AO408" i="5"/>
  <c r="AO407" i="5"/>
  <c r="AO406" i="5"/>
  <c r="AO405" i="5"/>
  <c r="AO404" i="5"/>
  <c r="AO403" i="5"/>
  <c r="AO402" i="5"/>
  <c r="AO401" i="5"/>
  <c r="AO400" i="5"/>
  <c r="AO399" i="5"/>
  <c r="AO398" i="5"/>
  <c r="AO397" i="5"/>
  <c r="AO396" i="5"/>
  <c r="AO395" i="5"/>
  <c r="AO394" i="5"/>
  <c r="AO393" i="5"/>
  <c r="AO392" i="5"/>
  <c r="AO391" i="5"/>
  <c r="AO390" i="5"/>
  <c r="AO389" i="5"/>
  <c r="AO388" i="5"/>
  <c r="AO387" i="5"/>
  <c r="AO386" i="5"/>
  <c r="AO385" i="5"/>
  <c r="AO384" i="5"/>
  <c r="AO383" i="5"/>
  <c r="AO382" i="5"/>
  <c r="AO381" i="5"/>
  <c r="AO380" i="5"/>
  <c r="AO379" i="5"/>
  <c r="AO378" i="5"/>
  <c r="AO377" i="5"/>
  <c r="AO376" i="5"/>
  <c r="AO375" i="5"/>
  <c r="AO374" i="5"/>
  <c r="AO373" i="5"/>
  <c r="AO372" i="5"/>
  <c r="AO371" i="5"/>
  <c r="AO370" i="5"/>
  <c r="AO369" i="5"/>
  <c r="AO368" i="5"/>
  <c r="AO367" i="5"/>
  <c r="AO366" i="5"/>
  <c r="AO365" i="5"/>
  <c r="AO364" i="5"/>
  <c r="AO363" i="5"/>
  <c r="AO362" i="5"/>
  <c r="AO361" i="5"/>
  <c r="AO360" i="5"/>
  <c r="AO359" i="5"/>
  <c r="AO358" i="5"/>
  <c r="AO357" i="5"/>
  <c r="AO356" i="5"/>
  <c r="AO355" i="5"/>
  <c r="AO354" i="5"/>
  <c r="AO353" i="5"/>
  <c r="AO352" i="5"/>
  <c r="AO351" i="5"/>
  <c r="AO350" i="5"/>
  <c r="AO349" i="5"/>
  <c r="AO348" i="5"/>
  <c r="AO347" i="5"/>
  <c r="AO346" i="5"/>
  <c r="AO345" i="5"/>
  <c r="AO344" i="5"/>
  <c r="AO343" i="5"/>
  <c r="AO342" i="5"/>
  <c r="AO341" i="5"/>
  <c r="AO340" i="5"/>
  <c r="AO339" i="5"/>
  <c r="AO338" i="5"/>
  <c r="AO337" i="5"/>
  <c r="AO336" i="5"/>
  <c r="AO335" i="5"/>
  <c r="AO334" i="5"/>
  <c r="AO333" i="5"/>
  <c r="AO332" i="5"/>
  <c r="AO331" i="5"/>
  <c r="AO330" i="5"/>
  <c r="AO329" i="5"/>
  <c r="AO328" i="5"/>
  <c r="AO327" i="5"/>
  <c r="AO326" i="5"/>
  <c r="AO325" i="5"/>
  <c r="AO324" i="5"/>
  <c r="AO323" i="5"/>
  <c r="AO322" i="5"/>
  <c r="AO321" i="5"/>
  <c r="AO320" i="5"/>
  <c r="AO319" i="5"/>
  <c r="AO318" i="5"/>
  <c r="AO317" i="5"/>
  <c r="AO316" i="5"/>
  <c r="AO315" i="5"/>
  <c r="AO314" i="5"/>
  <c r="AO313" i="5"/>
  <c r="AO312" i="5"/>
  <c r="AO311" i="5"/>
  <c r="AO310" i="5"/>
  <c r="D140" i="4" l="1"/>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 r="D110" i="4"/>
  <c r="D109" i="4"/>
  <c r="D108" i="4"/>
  <c r="D107" i="4"/>
  <c r="D106" i="4"/>
  <c r="D105" i="4"/>
  <c r="D104" i="4"/>
  <c r="D103" i="4"/>
  <c r="D102" i="4"/>
  <c r="D101" i="4"/>
  <c r="D100" i="4"/>
  <c r="D99" i="4"/>
  <c r="D98" i="4"/>
  <c r="D97" i="4"/>
  <c r="D96" i="4"/>
  <c r="D95" i="4"/>
  <c r="D94" i="4"/>
  <c r="D93" i="4"/>
  <c r="D92" i="4"/>
  <c r="D91" i="4"/>
  <c r="D90" i="4"/>
  <c r="D89" i="4"/>
  <c r="D88" i="4"/>
  <c r="D87" i="4"/>
  <c r="D86" i="4"/>
  <c r="D85" i="4"/>
  <c r="D84" i="4"/>
  <c r="D83" i="4"/>
  <c r="D82" i="4"/>
  <c r="D81" i="4"/>
  <c r="D80" i="4"/>
  <c r="D79" i="4"/>
  <c r="D78" i="4"/>
  <c r="D77" i="4"/>
  <c r="D76" i="4"/>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F1960" i="1"/>
  <c r="F1959" i="1"/>
  <c r="F1958" i="1"/>
  <c r="F1957" i="1"/>
  <c r="F1956" i="1"/>
  <c r="F1955" i="1"/>
  <c r="F1954" i="1"/>
  <c r="F1953" i="1"/>
  <c r="F1952" i="1"/>
  <c r="F1951" i="1"/>
  <c r="F1950" i="1"/>
  <c r="F1949" i="1"/>
  <c r="F1948" i="1"/>
  <c r="F1947" i="1"/>
  <c r="F1946" i="1"/>
  <c r="F1945" i="1"/>
  <c r="F1944" i="1"/>
  <c r="F1943" i="1"/>
  <c r="F1942" i="1"/>
  <c r="F1941" i="1"/>
  <c r="F1940" i="1"/>
  <c r="F1939" i="1"/>
  <c r="F1938" i="1"/>
  <c r="F1937" i="1"/>
  <c r="F1936" i="1"/>
  <c r="F1935" i="1"/>
  <c r="F1934" i="1"/>
  <c r="F1933" i="1"/>
  <c r="F1932" i="1"/>
  <c r="F1931" i="1"/>
  <c r="F1930" i="1"/>
  <c r="F1929" i="1"/>
  <c r="F1928" i="1"/>
  <c r="F1927" i="1"/>
  <c r="F1926" i="1"/>
  <c r="F1925" i="1"/>
  <c r="F1924" i="1"/>
  <c r="F1923" i="1"/>
  <c r="F1922" i="1"/>
  <c r="F1921" i="1"/>
  <c r="F1920" i="1"/>
  <c r="F1919" i="1"/>
  <c r="F1918" i="1"/>
  <c r="F1917" i="1"/>
  <c r="F1916" i="1"/>
  <c r="F1915" i="1"/>
  <c r="F1914" i="1"/>
  <c r="F1913" i="1"/>
  <c r="F1912" i="1"/>
  <c r="F1911" i="1"/>
  <c r="F1910" i="1"/>
  <c r="F1909" i="1"/>
  <c r="F1908" i="1"/>
  <c r="F1907" i="1"/>
  <c r="F1906" i="1"/>
  <c r="F1905" i="1"/>
  <c r="F1904" i="1"/>
  <c r="F1903" i="1"/>
  <c r="F1902" i="1"/>
  <c r="F1901" i="1"/>
  <c r="F1900" i="1"/>
  <c r="F1899" i="1"/>
  <c r="F1898" i="1"/>
  <c r="F1897" i="1"/>
  <c r="F1896" i="1"/>
  <c r="F1895" i="1"/>
  <c r="F1894" i="1"/>
  <c r="F1893" i="1"/>
  <c r="F1892" i="1"/>
  <c r="F1891" i="1"/>
  <c r="F1890" i="1"/>
  <c r="F1889" i="1"/>
  <c r="F1888" i="1"/>
  <c r="F1887" i="1"/>
  <c r="F1886" i="1"/>
  <c r="F1885" i="1"/>
  <c r="F1884" i="1"/>
  <c r="F1883" i="1"/>
  <c r="F1882" i="1"/>
  <c r="F1881" i="1"/>
  <c r="F1880" i="1"/>
  <c r="F1879" i="1"/>
  <c r="F1878" i="1"/>
  <c r="F1877" i="1"/>
  <c r="F1876" i="1"/>
  <c r="F1875" i="1"/>
  <c r="F1874" i="1"/>
  <c r="F1873" i="1"/>
  <c r="F1872" i="1"/>
  <c r="F1871" i="1"/>
  <c r="F1870" i="1"/>
  <c r="F1869" i="1"/>
  <c r="F1868" i="1"/>
  <c r="F1867" i="1"/>
  <c r="F1866" i="1"/>
  <c r="F1865" i="1"/>
  <c r="F1864" i="1"/>
  <c r="F1863" i="1"/>
  <c r="F1862" i="1"/>
  <c r="F1861" i="1"/>
  <c r="F1860" i="1"/>
  <c r="F1859" i="1"/>
  <c r="F1858" i="1"/>
  <c r="F1857" i="1"/>
  <c r="F1856" i="1"/>
  <c r="F1855" i="1"/>
  <c r="F1854" i="1"/>
  <c r="F1853" i="1"/>
  <c r="F1852" i="1"/>
  <c r="F1851" i="1"/>
  <c r="F1850" i="1"/>
  <c r="F1849" i="1"/>
  <c r="F1848" i="1"/>
  <c r="F1847" i="1"/>
  <c r="F1846" i="1"/>
  <c r="F1845" i="1"/>
  <c r="F1844" i="1"/>
  <c r="F1843" i="1"/>
  <c r="F1842" i="1"/>
  <c r="F1841" i="1"/>
  <c r="F1840" i="1"/>
  <c r="F1839" i="1"/>
  <c r="F1838" i="1"/>
  <c r="F1837" i="1"/>
  <c r="F1836" i="1"/>
  <c r="F1835" i="1"/>
  <c r="F1834" i="1"/>
  <c r="F1833" i="1"/>
  <c r="F1832" i="1"/>
  <c r="F1831" i="1"/>
  <c r="F1830" i="1"/>
  <c r="F1829" i="1"/>
  <c r="F1828" i="1"/>
  <c r="F1827" i="1"/>
  <c r="F1826" i="1"/>
  <c r="F1825" i="1"/>
  <c r="F1824" i="1"/>
  <c r="F1823" i="1"/>
  <c r="F1822" i="1"/>
  <c r="F1821" i="1"/>
  <c r="F1820" i="1"/>
  <c r="F1819" i="1"/>
  <c r="F1818" i="1"/>
  <c r="F1817" i="1"/>
  <c r="F1816" i="1"/>
  <c r="F1815" i="1"/>
  <c r="F1814" i="1"/>
  <c r="F1813" i="1"/>
  <c r="F1812" i="1"/>
  <c r="F1811" i="1"/>
  <c r="F1810" i="1"/>
  <c r="F1809" i="1"/>
  <c r="F1808" i="1"/>
  <c r="F1807" i="1"/>
  <c r="F1806" i="1"/>
  <c r="F1805" i="1"/>
  <c r="F1804" i="1"/>
  <c r="F1803" i="1"/>
  <c r="F1802" i="1"/>
  <c r="F1801" i="1"/>
  <c r="F1800" i="1"/>
  <c r="F1799" i="1"/>
  <c r="F1798" i="1"/>
  <c r="F1797" i="1"/>
  <c r="F1796" i="1"/>
  <c r="F1795" i="1"/>
  <c r="F1794" i="1"/>
  <c r="F1793" i="1"/>
  <c r="F1792" i="1"/>
  <c r="F1791" i="1"/>
  <c r="F1790" i="1"/>
  <c r="F1789" i="1"/>
  <c r="F1788" i="1"/>
  <c r="F1787" i="1"/>
  <c r="F1786" i="1"/>
  <c r="F1785" i="1"/>
  <c r="F1784" i="1"/>
  <c r="F1783" i="1"/>
  <c r="F1782" i="1"/>
  <c r="F1781" i="1"/>
  <c r="F1780" i="1"/>
  <c r="F1779" i="1"/>
  <c r="F1778" i="1"/>
  <c r="F1777" i="1"/>
  <c r="F1776" i="1"/>
  <c r="F1775" i="1"/>
  <c r="F1774" i="1"/>
  <c r="F1773" i="1"/>
  <c r="F1772" i="1"/>
  <c r="F1771" i="1"/>
  <c r="F1770" i="1"/>
  <c r="F1769" i="1"/>
  <c r="F1768" i="1"/>
  <c r="F1767" i="1"/>
  <c r="F1766" i="1"/>
  <c r="F1765" i="1"/>
  <c r="F1764" i="1"/>
  <c r="F1763" i="1"/>
  <c r="F1762" i="1"/>
  <c r="F1761" i="1"/>
  <c r="F1760" i="1"/>
  <c r="F1759" i="1"/>
  <c r="F1758" i="1"/>
  <c r="F1757" i="1"/>
  <c r="F1756" i="1"/>
  <c r="F1755" i="1"/>
  <c r="F1754" i="1"/>
  <c r="F1753" i="1"/>
  <c r="F1752" i="1"/>
  <c r="F1751" i="1"/>
  <c r="F1750" i="1"/>
  <c r="F1749" i="1"/>
  <c r="F1748" i="1"/>
  <c r="F1747" i="1"/>
  <c r="F1746" i="1"/>
  <c r="F1745" i="1"/>
  <c r="F1744" i="1"/>
  <c r="F1743" i="1"/>
  <c r="F1742" i="1"/>
  <c r="F1741" i="1"/>
  <c r="F1740" i="1"/>
  <c r="F1739" i="1"/>
  <c r="F1738" i="1"/>
  <c r="F1737" i="1"/>
  <c r="F1736" i="1"/>
  <c r="F1735" i="1"/>
  <c r="F1734" i="1"/>
  <c r="F1733" i="1"/>
  <c r="F1732" i="1"/>
  <c r="F1731" i="1"/>
  <c r="F1730" i="1"/>
  <c r="F1729" i="1"/>
  <c r="F1728" i="1"/>
  <c r="F1727" i="1"/>
  <c r="F1726" i="1"/>
  <c r="F1725" i="1"/>
  <c r="F1724" i="1"/>
  <c r="F1723" i="1"/>
  <c r="F1722" i="1"/>
  <c r="F1721" i="1"/>
  <c r="F1720" i="1"/>
  <c r="F1719" i="1"/>
  <c r="F1718" i="1"/>
  <c r="F1717" i="1"/>
  <c r="F1716" i="1"/>
  <c r="F1715" i="1"/>
  <c r="F1714" i="1"/>
  <c r="F1713" i="1"/>
  <c r="F1712" i="1"/>
  <c r="F1711" i="1"/>
  <c r="F1710" i="1"/>
  <c r="F1709" i="1"/>
  <c r="F1708" i="1"/>
  <c r="F1707" i="1"/>
  <c r="F1706" i="1"/>
  <c r="F1705" i="1"/>
  <c r="F1704" i="1"/>
  <c r="F1703" i="1"/>
  <c r="F1702" i="1"/>
  <c r="F1701" i="1"/>
  <c r="F1700" i="1"/>
  <c r="F1699" i="1"/>
  <c r="F1698" i="1"/>
  <c r="F1697" i="1"/>
  <c r="F1696" i="1"/>
  <c r="F1695" i="1"/>
  <c r="F1694" i="1"/>
  <c r="F1693" i="1"/>
  <c r="F1692" i="1"/>
  <c r="F1691" i="1"/>
  <c r="F1690" i="1"/>
  <c r="F1689" i="1"/>
  <c r="F1688" i="1"/>
  <c r="F1687" i="1"/>
  <c r="F1686" i="1"/>
  <c r="F1685" i="1"/>
  <c r="F1684" i="1"/>
  <c r="F1683" i="1"/>
  <c r="F1682" i="1"/>
  <c r="F1681" i="1"/>
  <c r="F1680" i="1"/>
  <c r="F1679" i="1"/>
  <c r="F1678" i="1"/>
  <c r="F1677" i="1"/>
  <c r="F1676" i="1"/>
  <c r="F1675" i="1"/>
  <c r="F1674" i="1"/>
  <c r="F1673" i="1"/>
  <c r="F1672" i="1"/>
  <c r="F1671" i="1"/>
  <c r="F1670" i="1"/>
  <c r="F1669" i="1"/>
  <c r="F1668" i="1"/>
  <c r="F1667" i="1"/>
  <c r="F1666" i="1"/>
  <c r="F1665" i="1"/>
  <c r="F1664" i="1"/>
  <c r="F1663" i="1"/>
  <c r="F1662" i="1"/>
  <c r="F1661" i="1"/>
  <c r="F1660" i="1"/>
  <c r="F1659" i="1"/>
  <c r="F1658" i="1"/>
  <c r="F1657" i="1"/>
  <c r="F1656" i="1"/>
  <c r="F1655" i="1"/>
  <c r="F1654" i="1"/>
  <c r="F1653" i="1"/>
  <c r="F1652" i="1"/>
  <c r="F1651" i="1"/>
  <c r="F1650" i="1"/>
  <c r="F1649" i="1"/>
  <c r="F1648" i="1"/>
  <c r="F1647" i="1"/>
  <c r="F1646" i="1"/>
  <c r="F1645" i="1"/>
  <c r="F1644" i="1"/>
  <c r="F1643" i="1"/>
  <c r="F1642" i="1"/>
  <c r="F1641" i="1"/>
  <c r="F1640" i="1"/>
  <c r="F1639" i="1"/>
  <c r="F1638" i="1"/>
  <c r="F1637" i="1"/>
  <c r="F1636" i="1"/>
  <c r="F1635" i="1"/>
  <c r="F1634" i="1"/>
  <c r="F1633" i="1"/>
  <c r="F1632" i="1"/>
  <c r="F1631" i="1"/>
  <c r="F1630" i="1"/>
  <c r="F1629" i="1"/>
  <c r="F1628" i="1"/>
  <c r="F1627" i="1"/>
  <c r="F1626" i="1"/>
  <c r="F1625" i="1"/>
  <c r="F1624" i="1"/>
  <c r="F1623" i="1"/>
  <c r="F1622" i="1"/>
  <c r="F1621" i="1"/>
  <c r="F1620" i="1"/>
  <c r="F1619" i="1"/>
  <c r="F1618" i="1"/>
  <c r="F1617" i="1"/>
  <c r="F1616" i="1"/>
  <c r="F1615" i="1"/>
  <c r="F1614" i="1"/>
  <c r="F1613" i="1"/>
  <c r="F1612" i="1"/>
  <c r="F1611" i="1"/>
  <c r="F1610" i="1"/>
  <c r="F1609" i="1"/>
  <c r="F1608" i="1"/>
  <c r="F1607" i="1"/>
  <c r="F1606" i="1"/>
  <c r="F1605" i="1"/>
  <c r="F1604" i="1"/>
  <c r="F1603" i="1"/>
  <c r="F1602" i="1"/>
  <c r="F1601" i="1"/>
  <c r="F1600" i="1"/>
  <c r="F1599" i="1"/>
  <c r="F1598" i="1"/>
  <c r="F1597" i="1"/>
  <c r="F1596" i="1"/>
  <c r="F1595" i="1"/>
  <c r="F1594" i="1"/>
  <c r="F1593" i="1"/>
  <c r="F1592" i="1"/>
  <c r="F1591" i="1"/>
  <c r="F1590" i="1"/>
  <c r="F1589" i="1"/>
  <c r="F1588" i="1"/>
  <c r="F1587" i="1"/>
  <c r="F1586" i="1"/>
  <c r="F1585" i="1"/>
  <c r="F1584" i="1"/>
  <c r="F1583" i="1"/>
  <c r="F1582" i="1"/>
  <c r="F1581" i="1"/>
  <c r="F1580" i="1"/>
  <c r="F1579" i="1"/>
  <c r="F1578" i="1"/>
  <c r="F1577" i="1"/>
  <c r="F1576" i="1"/>
  <c r="F1575" i="1"/>
  <c r="F1574" i="1"/>
  <c r="F1573" i="1"/>
  <c r="F1572" i="1"/>
  <c r="F1571" i="1"/>
  <c r="F1570" i="1"/>
  <c r="F1569" i="1"/>
  <c r="F1568" i="1"/>
  <c r="F1567" i="1"/>
  <c r="F1566" i="1"/>
  <c r="F1565" i="1"/>
  <c r="F1564" i="1"/>
  <c r="F1563" i="1"/>
  <c r="F1562" i="1"/>
  <c r="F1561" i="1"/>
  <c r="F1560" i="1"/>
  <c r="F1559" i="1"/>
  <c r="F1558" i="1"/>
  <c r="F1557" i="1"/>
  <c r="F1556" i="1"/>
  <c r="F1555" i="1"/>
  <c r="F1554" i="1"/>
  <c r="F1553" i="1"/>
  <c r="F1552" i="1"/>
  <c r="F1551" i="1"/>
  <c r="F1550" i="1"/>
  <c r="F1549" i="1"/>
  <c r="F1548" i="1"/>
  <c r="F1547" i="1"/>
  <c r="F1546" i="1"/>
  <c r="F1545" i="1"/>
  <c r="F1544" i="1"/>
  <c r="F1543" i="1"/>
  <c r="F1542" i="1"/>
  <c r="F1541" i="1"/>
  <c r="F1540" i="1"/>
  <c r="F1539" i="1"/>
  <c r="F1538" i="1"/>
  <c r="F1537" i="1"/>
  <c r="F1536" i="1"/>
  <c r="F1535" i="1"/>
  <c r="F1534" i="1"/>
  <c r="F1533" i="1"/>
  <c r="F1532" i="1"/>
  <c r="F1531" i="1"/>
  <c r="F1530" i="1"/>
  <c r="F1529" i="1"/>
  <c r="F1528" i="1"/>
  <c r="F1527" i="1"/>
  <c r="F1526" i="1"/>
  <c r="F1525" i="1"/>
  <c r="F1524" i="1"/>
  <c r="F1523" i="1"/>
  <c r="F1522" i="1"/>
  <c r="F1521" i="1"/>
  <c r="F1520" i="1"/>
  <c r="F1519" i="1"/>
  <c r="F1518" i="1"/>
  <c r="F1517" i="1"/>
  <c r="F1516" i="1"/>
  <c r="F1515" i="1"/>
  <c r="F1514" i="1"/>
  <c r="F1513" i="1"/>
  <c r="F1512" i="1"/>
  <c r="F1511" i="1"/>
  <c r="F1510" i="1"/>
  <c r="F1509" i="1"/>
  <c r="F1508" i="1"/>
  <c r="F1507" i="1"/>
  <c r="F1506" i="1"/>
  <c r="F1505" i="1"/>
  <c r="F1504" i="1"/>
  <c r="F1503" i="1"/>
  <c r="F1502" i="1"/>
  <c r="F1501" i="1"/>
  <c r="F1500" i="1"/>
  <c r="F1499" i="1"/>
  <c r="F1498" i="1"/>
  <c r="F1497" i="1"/>
  <c r="F1496" i="1"/>
  <c r="F1495" i="1"/>
  <c r="F1494" i="1"/>
  <c r="F1493" i="1"/>
  <c r="F1492" i="1"/>
  <c r="F1491" i="1"/>
  <c r="F1490" i="1"/>
  <c r="F1489" i="1"/>
  <c r="F1488" i="1"/>
  <c r="F1487" i="1"/>
  <c r="F1486" i="1"/>
  <c r="F1485" i="1"/>
  <c r="F1484" i="1"/>
  <c r="F1483" i="1"/>
  <c r="F1482" i="1"/>
  <c r="F1481" i="1"/>
  <c r="F1480" i="1"/>
  <c r="F1479" i="1"/>
  <c r="F1478" i="1"/>
  <c r="F1477" i="1"/>
  <c r="F1476" i="1"/>
  <c r="F1475" i="1"/>
  <c r="F1474" i="1"/>
  <c r="F1473" i="1"/>
  <c r="F1472" i="1"/>
  <c r="F1471" i="1"/>
  <c r="F1470" i="1"/>
  <c r="F1469" i="1"/>
  <c r="F1468" i="1"/>
  <c r="F1467" i="1"/>
  <c r="F1466" i="1"/>
  <c r="F1465" i="1"/>
  <c r="F1464" i="1"/>
  <c r="F1463" i="1"/>
  <c r="F1462" i="1"/>
  <c r="F1461" i="1"/>
  <c r="F1460" i="1"/>
  <c r="F1459" i="1"/>
  <c r="F1458" i="1"/>
  <c r="F1457" i="1"/>
  <c r="F1456" i="1"/>
  <c r="F1455" i="1"/>
  <c r="F1454" i="1"/>
  <c r="F1453" i="1"/>
  <c r="F1452" i="1"/>
  <c r="F1451" i="1"/>
  <c r="F1450" i="1"/>
  <c r="F1449" i="1"/>
  <c r="F1448" i="1"/>
  <c r="F1447" i="1"/>
  <c r="F1446" i="1"/>
  <c r="F1445" i="1"/>
  <c r="F1444" i="1"/>
  <c r="F1443" i="1"/>
  <c r="F1442" i="1"/>
  <c r="F1441" i="1"/>
  <c r="F1440" i="1"/>
  <c r="F1439" i="1"/>
  <c r="F1438" i="1"/>
  <c r="F1437" i="1"/>
  <c r="F1436" i="1"/>
  <c r="F1435" i="1"/>
  <c r="F1434" i="1"/>
  <c r="F1433" i="1"/>
  <c r="F1432" i="1"/>
  <c r="F1431" i="1"/>
  <c r="F1430" i="1"/>
  <c r="F1429" i="1"/>
  <c r="F1428" i="1"/>
  <c r="F1427" i="1"/>
  <c r="F1426" i="1"/>
  <c r="F1425" i="1"/>
  <c r="F1424" i="1"/>
  <c r="F1423" i="1"/>
  <c r="F1422" i="1"/>
  <c r="F1421" i="1"/>
  <c r="F1420" i="1"/>
  <c r="F1419" i="1"/>
  <c r="F1418" i="1"/>
  <c r="F1417" i="1"/>
  <c r="F1416" i="1"/>
  <c r="F1415" i="1"/>
  <c r="F1414" i="1"/>
  <c r="F1413" i="1"/>
  <c r="F1412" i="1"/>
  <c r="F1411" i="1"/>
  <c r="F1410" i="1"/>
  <c r="F1409" i="1"/>
  <c r="F1408" i="1"/>
  <c r="F1407" i="1"/>
  <c r="F1406" i="1"/>
  <c r="F1405" i="1"/>
  <c r="F1404" i="1"/>
  <c r="F1403" i="1"/>
  <c r="F1402" i="1"/>
  <c r="F1401" i="1"/>
  <c r="F1400" i="1"/>
  <c r="F1399" i="1"/>
  <c r="F1398" i="1"/>
  <c r="F1397" i="1"/>
  <c r="F1396" i="1"/>
  <c r="F1395" i="1"/>
  <c r="F1394" i="1"/>
  <c r="F1393" i="1"/>
  <c r="F1392" i="1"/>
  <c r="F1391" i="1"/>
  <c r="F1390" i="1"/>
  <c r="F1389" i="1"/>
  <c r="F1388" i="1"/>
  <c r="F1387" i="1"/>
  <c r="F1386" i="1"/>
  <c r="F1385" i="1"/>
  <c r="F1384" i="1"/>
  <c r="F1383" i="1"/>
  <c r="F1382" i="1"/>
  <c r="F1381" i="1"/>
  <c r="F1380" i="1"/>
  <c r="F1379" i="1"/>
  <c r="F1378" i="1"/>
  <c r="F1377" i="1"/>
  <c r="F1376" i="1"/>
  <c r="F1375" i="1"/>
  <c r="F1374" i="1"/>
  <c r="F1373" i="1"/>
  <c r="F1372" i="1"/>
  <c r="F1371" i="1"/>
  <c r="F1370" i="1"/>
  <c r="F1369" i="1"/>
  <c r="F1368" i="1"/>
  <c r="F1367" i="1"/>
  <c r="F1366" i="1"/>
  <c r="F1365" i="1"/>
  <c r="F1364" i="1"/>
  <c r="F1363" i="1"/>
  <c r="F1362" i="1"/>
  <c r="F1361" i="1"/>
  <c r="F1360" i="1"/>
  <c r="F1359" i="1"/>
  <c r="F1358" i="1"/>
  <c r="F1357" i="1"/>
  <c r="F1356" i="1"/>
  <c r="F1355" i="1"/>
  <c r="F1354" i="1"/>
  <c r="F1353" i="1"/>
  <c r="F1352" i="1"/>
  <c r="F1351" i="1"/>
  <c r="F1350" i="1"/>
  <c r="F1349" i="1"/>
  <c r="F1348" i="1"/>
  <c r="F1347" i="1"/>
  <c r="F1346" i="1"/>
  <c r="F1345" i="1"/>
  <c r="F1344" i="1"/>
  <c r="F1343" i="1"/>
  <c r="F1342" i="1"/>
  <c r="F1341" i="1"/>
  <c r="F1340" i="1"/>
  <c r="F1339" i="1"/>
  <c r="F1338" i="1"/>
  <c r="F1337" i="1"/>
  <c r="F1336" i="1"/>
  <c r="F1335" i="1"/>
  <c r="F1334" i="1"/>
  <c r="F1333" i="1"/>
  <c r="F1332" i="1"/>
  <c r="F1331" i="1"/>
  <c r="F1330" i="1"/>
  <c r="F1329" i="1"/>
  <c r="F1328" i="1"/>
  <c r="F1327" i="1"/>
  <c r="F1326" i="1"/>
  <c r="F1325" i="1"/>
  <c r="F1324" i="1"/>
  <c r="F1323" i="1"/>
  <c r="F1322" i="1"/>
  <c r="F1321" i="1"/>
  <c r="F1320" i="1"/>
  <c r="F1319" i="1"/>
  <c r="F1318" i="1"/>
  <c r="F1317" i="1"/>
  <c r="F1316" i="1"/>
  <c r="F1315" i="1"/>
  <c r="F1314" i="1"/>
  <c r="F1313" i="1"/>
  <c r="F1312" i="1"/>
  <c r="F1311" i="1"/>
  <c r="F1310" i="1"/>
  <c r="F1309" i="1"/>
  <c r="F1308" i="1"/>
  <c r="F1307" i="1"/>
  <c r="F1306" i="1"/>
  <c r="F1305" i="1"/>
  <c r="F1304" i="1"/>
  <c r="F1303" i="1"/>
  <c r="F1302" i="1"/>
  <c r="F1301" i="1"/>
  <c r="F1300" i="1"/>
  <c r="F1299" i="1"/>
  <c r="F1298" i="1"/>
  <c r="F1297" i="1"/>
  <c r="F1296" i="1"/>
  <c r="F1295" i="1"/>
  <c r="F1294" i="1"/>
  <c r="F1293" i="1"/>
  <c r="F1292" i="1"/>
  <c r="F1291" i="1"/>
  <c r="F1290" i="1"/>
  <c r="F1289" i="1"/>
  <c r="F1288" i="1"/>
  <c r="F1287" i="1"/>
  <c r="F1286" i="1"/>
  <c r="F1285" i="1"/>
  <c r="F1284" i="1"/>
  <c r="F1283" i="1"/>
  <c r="F1282" i="1"/>
  <c r="F1281" i="1"/>
  <c r="F1280" i="1"/>
  <c r="F1279" i="1"/>
  <c r="F1278" i="1"/>
  <c r="F1277" i="1"/>
  <c r="F1276" i="1"/>
  <c r="F1275" i="1"/>
  <c r="F1274" i="1"/>
  <c r="F1273" i="1"/>
  <c r="F1272" i="1"/>
  <c r="F1271" i="1"/>
  <c r="F1270" i="1"/>
  <c r="F1269" i="1"/>
  <c r="F1268" i="1"/>
  <c r="F1267" i="1"/>
  <c r="F1266" i="1"/>
  <c r="F1265" i="1"/>
  <c r="F1264" i="1"/>
  <c r="F1263" i="1"/>
  <c r="F1262" i="1"/>
  <c r="F1261" i="1"/>
  <c r="F1260" i="1"/>
  <c r="F1259" i="1"/>
  <c r="F1258" i="1"/>
  <c r="F1257" i="1"/>
  <c r="F1256" i="1"/>
  <c r="F1255" i="1"/>
  <c r="F1254" i="1"/>
  <c r="F1253" i="1"/>
  <c r="F1252" i="1"/>
  <c r="F1251" i="1"/>
  <c r="F1250" i="1"/>
  <c r="F1249" i="1"/>
  <c r="F1248" i="1"/>
  <c r="F1247" i="1"/>
  <c r="F1246" i="1"/>
  <c r="F1245" i="1"/>
  <c r="F1244" i="1"/>
  <c r="F1243" i="1"/>
  <c r="F1242" i="1"/>
  <c r="F1241" i="1"/>
  <c r="F1240" i="1"/>
  <c r="F1239" i="1"/>
  <c r="F1238" i="1"/>
  <c r="F1237" i="1"/>
  <c r="F1236" i="1"/>
  <c r="F1235" i="1"/>
  <c r="F1234" i="1"/>
  <c r="F1233" i="1"/>
  <c r="F1232" i="1"/>
  <c r="F1231" i="1"/>
  <c r="F1230" i="1"/>
  <c r="F1229" i="1"/>
  <c r="F1228" i="1"/>
  <c r="F1227" i="1"/>
  <c r="F1226" i="1"/>
  <c r="F1225" i="1"/>
  <c r="F1224" i="1"/>
  <c r="F1223" i="1"/>
  <c r="F1222" i="1"/>
  <c r="F1221" i="1"/>
  <c r="F1220" i="1"/>
  <c r="F1219" i="1"/>
  <c r="F1218" i="1"/>
  <c r="F1217" i="1"/>
  <c r="F1216" i="1"/>
  <c r="F1215" i="1"/>
  <c r="F1214" i="1"/>
  <c r="F1213" i="1"/>
  <c r="F1212" i="1"/>
  <c r="F1211" i="1"/>
  <c r="F1210" i="1"/>
  <c r="F1209" i="1"/>
  <c r="F1208" i="1"/>
  <c r="F1207" i="1"/>
  <c r="F1206" i="1"/>
  <c r="F1205" i="1"/>
  <c r="F1204" i="1"/>
  <c r="F1203" i="1"/>
  <c r="F1202" i="1"/>
  <c r="F1201" i="1"/>
  <c r="F1200" i="1"/>
  <c r="F1199" i="1"/>
  <c r="F1198" i="1"/>
  <c r="F1197" i="1"/>
  <c r="F1196" i="1"/>
  <c r="F1195" i="1"/>
  <c r="F1194" i="1"/>
  <c r="F1193" i="1"/>
  <c r="F1192" i="1"/>
  <c r="F1191" i="1"/>
  <c r="F1190" i="1"/>
  <c r="F1189" i="1"/>
  <c r="F1188" i="1"/>
  <c r="F1187" i="1"/>
  <c r="F1186" i="1"/>
  <c r="F1185" i="1"/>
  <c r="F1184" i="1"/>
  <c r="F1183" i="1"/>
  <c r="F1182" i="1"/>
  <c r="F1181" i="1"/>
  <c r="F1180" i="1"/>
  <c r="F1179" i="1"/>
  <c r="F1178" i="1"/>
  <c r="F1177" i="1"/>
  <c r="F1176" i="1"/>
  <c r="F1175" i="1"/>
  <c r="F1174" i="1"/>
  <c r="F1173" i="1"/>
  <c r="F1172" i="1"/>
  <c r="F1171" i="1"/>
  <c r="F1170" i="1"/>
  <c r="F1169" i="1"/>
  <c r="F1168" i="1"/>
  <c r="F1167" i="1"/>
  <c r="F1166" i="1"/>
  <c r="F1165" i="1"/>
  <c r="F1164" i="1"/>
  <c r="F1163" i="1"/>
  <c r="F1162" i="1"/>
  <c r="F1161" i="1"/>
  <c r="F1160" i="1"/>
  <c r="F1159" i="1"/>
  <c r="F1158" i="1"/>
  <c r="F1157" i="1"/>
  <c r="F1156" i="1"/>
  <c r="F1155" i="1"/>
  <c r="F1154" i="1"/>
  <c r="F1153" i="1"/>
  <c r="F1152" i="1"/>
  <c r="F1151" i="1"/>
  <c r="F1150" i="1"/>
  <c r="F1149" i="1"/>
  <c r="F1148" i="1"/>
  <c r="F1147" i="1"/>
  <c r="F1146" i="1"/>
  <c r="F1145" i="1"/>
  <c r="F1144" i="1"/>
  <c r="F1143" i="1"/>
  <c r="F1142" i="1"/>
  <c r="F1141" i="1"/>
  <c r="F1140" i="1"/>
  <c r="F1139" i="1"/>
  <c r="F1138" i="1"/>
  <c r="F1137" i="1"/>
  <c r="F1136" i="1"/>
  <c r="F1135" i="1"/>
  <c r="F1134" i="1"/>
  <c r="F1133" i="1"/>
  <c r="F1132" i="1"/>
  <c r="F1131" i="1"/>
  <c r="F1130" i="1"/>
  <c r="F1129" i="1"/>
  <c r="F1128" i="1"/>
  <c r="F1127" i="1"/>
  <c r="F1126" i="1"/>
  <c r="F1125" i="1"/>
  <c r="F1124" i="1"/>
  <c r="F1123" i="1"/>
  <c r="F1122" i="1"/>
  <c r="F1121" i="1"/>
  <c r="F1120" i="1"/>
  <c r="F1119" i="1"/>
  <c r="F1118" i="1"/>
  <c r="F1117" i="1"/>
  <c r="F1116" i="1"/>
  <c r="F1115" i="1"/>
  <c r="F1114" i="1"/>
  <c r="F1113" i="1"/>
  <c r="F1112" i="1"/>
  <c r="F1111" i="1"/>
  <c r="F1110" i="1"/>
  <c r="F1109" i="1"/>
  <c r="F1108" i="1"/>
  <c r="F1107" i="1"/>
  <c r="F1106" i="1"/>
  <c r="F1105" i="1"/>
  <c r="F1104" i="1"/>
  <c r="F1103" i="1"/>
  <c r="F1102" i="1"/>
  <c r="F1101" i="1"/>
  <c r="F1100" i="1"/>
  <c r="F1099" i="1"/>
  <c r="F1098" i="1"/>
  <c r="F1097" i="1"/>
  <c r="F1096" i="1"/>
  <c r="F1095" i="1"/>
  <c r="F1094" i="1"/>
  <c r="F1093" i="1"/>
  <c r="F1092" i="1"/>
  <c r="F1091" i="1"/>
  <c r="F1090" i="1"/>
  <c r="F1089" i="1"/>
  <c r="F1088" i="1"/>
  <c r="F1087" i="1"/>
  <c r="F1086" i="1"/>
  <c r="F1085" i="1"/>
  <c r="F1084" i="1"/>
  <c r="F1083" i="1"/>
  <c r="F1082" i="1"/>
  <c r="F1081" i="1"/>
  <c r="F1080" i="1"/>
  <c r="F1079" i="1"/>
  <c r="F1078" i="1"/>
  <c r="F1077" i="1"/>
  <c r="F1076" i="1"/>
  <c r="F1075" i="1"/>
  <c r="F1074" i="1"/>
  <c r="F1073" i="1"/>
  <c r="F1072" i="1"/>
  <c r="F1071" i="1"/>
  <c r="F1070" i="1"/>
  <c r="F1069" i="1"/>
  <c r="F1068" i="1"/>
  <c r="F1067" i="1"/>
  <c r="F1066" i="1"/>
  <c r="F1065" i="1"/>
  <c r="F1064" i="1"/>
  <c r="F1063" i="1"/>
  <c r="F1062" i="1"/>
  <c r="F1061" i="1"/>
  <c r="F1060" i="1"/>
  <c r="F1059" i="1"/>
  <c r="F1058" i="1"/>
  <c r="F1057" i="1"/>
  <c r="F1056" i="1"/>
  <c r="F1055" i="1"/>
  <c r="F1054" i="1"/>
  <c r="F1053" i="1"/>
  <c r="F1052" i="1"/>
  <c r="F1051" i="1"/>
  <c r="F1050" i="1"/>
  <c r="F1049" i="1"/>
  <c r="F1048" i="1"/>
  <c r="F1047" i="1"/>
  <c r="F1046" i="1"/>
  <c r="F1045" i="1"/>
  <c r="F1044" i="1"/>
  <c r="F1043" i="1"/>
  <c r="F1042" i="1"/>
  <c r="F1041" i="1"/>
  <c r="F1040" i="1"/>
  <c r="F1039" i="1"/>
  <c r="F1038" i="1"/>
  <c r="F1037" i="1"/>
  <c r="F1036" i="1"/>
  <c r="F1035" i="1"/>
  <c r="F1034" i="1"/>
  <c r="F1033" i="1"/>
  <c r="F1032" i="1"/>
  <c r="F1031" i="1"/>
  <c r="F1030" i="1"/>
  <c r="F1029" i="1"/>
  <c r="F1028" i="1"/>
  <c r="F1027" i="1"/>
  <c r="F1026" i="1"/>
  <c r="F1025" i="1"/>
  <c r="F1024" i="1"/>
  <c r="F1023" i="1"/>
  <c r="F1022" i="1"/>
  <c r="F1021" i="1"/>
  <c r="F1020" i="1"/>
  <c r="F1019" i="1"/>
  <c r="F1018" i="1"/>
  <c r="F1017" i="1"/>
  <c r="F1016" i="1"/>
  <c r="F1015" i="1"/>
  <c r="F1014" i="1"/>
  <c r="F1013" i="1"/>
  <c r="F1012" i="1"/>
  <c r="F1011" i="1"/>
  <c r="F1010" i="1"/>
  <c r="F1009" i="1"/>
  <c r="F1008" i="1"/>
  <c r="F1007" i="1"/>
  <c r="F1006" i="1"/>
  <c r="F1005" i="1"/>
  <c r="F1004" i="1"/>
  <c r="F1003" i="1"/>
  <c r="F1002" i="1"/>
  <c r="F1001" i="1"/>
  <c r="F1000" i="1"/>
  <c r="F999" i="1"/>
  <c r="F998" i="1"/>
  <c r="F997" i="1"/>
  <c r="F996" i="1"/>
  <c r="F995" i="1"/>
  <c r="F994" i="1"/>
  <c r="F993" i="1"/>
  <c r="F992" i="1"/>
  <c r="F991" i="1"/>
  <c r="F990" i="1"/>
  <c r="F989" i="1"/>
  <c r="F988" i="1"/>
  <c r="F987" i="1"/>
  <c r="F986" i="1"/>
  <c r="F985" i="1"/>
  <c r="F984" i="1"/>
  <c r="F983" i="1"/>
  <c r="F982" i="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2286" i="1" l="1"/>
  <c r="AD190" i="15"/>
  <c r="AD175" i="15"/>
  <c r="AD127" i="15"/>
  <c r="AD160" i="15"/>
  <c r="AD177" i="15"/>
  <c r="AD297" i="15"/>
  <c r="AD172" i="15"/>
  <c r="AD300" i="15"/>
  <c r="AD116" i="15"/>
  <c r="AD216" i="15"/>
  <c r="AD243" i="15"/>
  <c r="AD112" i="15"/>
  <c r="AD179" i="15"/>
  <c r="AD235" i="15"/>
  <c r="AD118" i="15"/>
  <c r="AD113" i="15"/>
  <c r="AD287" i="15"/>
  <c r="AD241" i="15"/>
  <c r="AD288" i="15"/>
  <c r="AD274" i="15"/>
  <c r="AD292" i="15"/>
  <c r="AD165" i="15"/>
  <c r="AD180" i="15"/>
  <c r="AD277" i="15"/>
  <c r="AD273" i="15"/>
  <c r="AD108" i="15"/>
  <c r="AD290" i="15"/>
  <c r="AD111" i="15"/>
  <c r="AD166" i="15"/>
  <c r="AD137" i="15"/>
  <c r="AD279" i="15"/>
  <c r="AD245" i="15"/>
  <c r="AD129" i="15"/>
  <c r="AD219" i="15"/>
  <c r="AD280" i="15"/>
  <c r="AD240" i="15"/>
  <c r="AD229" i="15"/>
  <c r="AD107" i="15"/>
  <c r="AD133" i="15"/>
  <c r="AD301" i="15"/>
  <c r="AD228" i="15"/>
  <c r="AD302" i="15"/>
  <c r="AD233" i="15"/>
  <c r="AD238" i="15"/>
  <c r="AD191" i="15"/>
  <c r="AD186" i="15"/>
  <c r="AD171" i="15"/>
  <c r="AD223" i="15"/>
  <c r="AD105" i="15"/>
  <c r="AD114" i="15"/>
  <c r="AD217" i="15"/>
  <c r="AD227" i="15"/>
  <c r="AD270" i="15"/>
  <c r="AD234" i="15"/>
  <c r="AD192" i="15"/>
  <c r="AD132" i="15"/>
  <c r="AD239" i="15"/>
  <c r="AD122" i="15"/>
  <c r="AD128" i="15"/>
  <c r="AD106" i="15"/>
  <c r="AD131" i="15"/>
  <c r="AD161" i="15"/>
  <c r="AD221" i="15"/>
  <c r="AD295" i="15"/>
  <c r="AD281" i="15"/>
  <c r="AD117" i="15"/>
  <c r="AD170" i="15"/>
  <c r="AD230" i="15"/>
  <c r="AD303" i="15"/>
  <c r="AD272" i="15"/>
  <c r="AD135" i="15"/>
  <c r="AD181" i="15"/>
  <c r="AD178" i="15"/>
  <c r="AD115" i="15"/>
  <c r="AD283" i="15"/>
  <c r="AD289" i="15"/>
  <c r="AD236" i="15"/>
  <c r="AD138" i="15"/>
  <c r="AD193" i="15"/>
  <c r="AD276" i="15"/>
  <c r="AD119" i="15"/>
  <c r="AD174" i="15"/>
  <c r="AD291" i="15"/>
  <c r="AD167" i="15"/>
  <c r="AD163" i="15"/>
  <c r="AD176" i="15"/>
  <c r="AD294" i="15"/>
  <c r="AD124" i="15"/>
  <c r="AD278" i="15"/>
  <c r="AD282" i="15"/>
  <c r="AD173" i="15"/>
  <c r="AD220" i="15"/>
  <c r="AD237" i="15"/>
  <c r="AD187" i="15"/>
  <c r="AD284" i="15"/>
  <c r="AD226" i="15"/>
  <c r="AD286" i="15"/>
  <c r="AD298" i="15"/>
  <c r="AD222" i="15"/>
  <c r="AD169" i="15"/>
  <c r="AD232" i="15"/>
  <c r="AD184" i="15"/>
  <c r="AD123" i="15"/>
  <c r="AD185" i="15"/>
  <c r="AD248" i="15"/>
  <c r="AD183" i="15"/>
  <c r="AD247" i="15"/>
  <c r="AD293" i="15"/>
  <c r="AD134" i="15"/>
  <c r="AD126" i="15"/>
  <c r="AD110" i="15"/>
  <c r="AD215" i="15"/>
  <c r="AD188" i="15"/>
  <c r="AD189" i="15"/>
  <c r="AD296" i="15"/>
  <c r="AD271" i="15"/>
  <c r="AD120" i="15"/>
  <c r="AD121" i="15"/>
  <c r="AD285" i="15"/>
  <c r="AD136" i="15"/>
  <c r="AD125" i="15"/>
  <c r="AD218" i="15"/>
  <c r="AD242" i="15"/>
  <c r="AD164" i="15"/>
  <c r="AD275" i="15"/>
  <c r="AD231" i="15"/>
  <c r="AD109" i="15"/>
  <c r="AD225" i="15"/>
  <c r="AD168" i="15"/>
  <c r="AD246" i="15"/>
  <c r="AD244" i="15"/>
  <c r="AD299" i="15"/>
  <c r="AD162" i="15"/>
  <c r="AD224" i="15"/>
  <c r="AD182" i="15"/>
  <c r="AD130" i="15"/>
  <c r="E461" i="15"/>
  <c r="AE274" i="15" s="1"/>
  <c r="E460" i="15"/>
  <c r="AE292" i="15" s="1"/>
  <c r="E459" i="15"/>
  <c r="AE165" i="15" s="1"/>
  <c r="E458" i="15"/>
  <c r="AE180" i="15" s="1"/>
  <c r="E457" i="15"/>
  <c r="AE277" i="15" s="1"/>
  <c r="E456" i="15"/>
  <c r="AE273" i="15" s="1"/>
  <c r="E455" i="15"/>
  <c r="AE108" i="15" s="1"/>
  <c r="E454" i="15"/>
  <c r="AE290" i="15" s="1"/>
  <c r="E453" i="15"/>
  <c r="AE190" i="15" s="1"/>
  <c r="E452" i="15"/>
  <c r="AE111" i="15" s="1"/>
  <c r="E451" i="15"/>
  <c r="AE166" i="15" s="1"/>
  <c r="E450" i="15"/>
  <c r="AE175" i="15" s="1"/>
  <c r="E449" i="15"/>
  <c r="AE127" i="15" s="1"/>
  <c r="E448" i="15"/>
  <c r="AE137" i="15" s="1"/>
  <c r="E447" i="15"/>
  <c r="AE279" i="15" s="1"/>
  <c r="E446" i="15"/>
  <c r="AE160" i="15" s="1"/>
  <c r="E445" i="15"/>
  <c r="AE245" i="15" s="1"/>
  <c r="E444" i="15"/>
  <c r="AE129" i="15" s="1"/>
  <c r="E443" i="15"/>
  <c r="AE219" i="15" s="1"/>
  <c r="E442" i="15"/>
  <c r="AE280" i="15" s="1"/>
  <c r="E441" i="15"/>
  <c r="AE177" i="15" s="1"/>
  <c r="E440" i="15"/>
  <c r="AE297" i="15" s="1"/>
  <c r="E439" i="15"/>
  <c r="AE240" i="15" s="1"/>
  <c r="E438" i="15"/>
  <c r="AE172" i="15" s="1"/>
  <c r="E437" i="15"/>
  <c r="AE300" i="15" s="1"/>
  <c r="E436" i="15"/>
  <c r="AE229" i="15" s="1"/>
  <c r="E435" i="15"/>
  <c r="AE107" i="15" s="1"/>
  <c r="E434" i="15"/>
  <c r="AE116" i="15" s="1"/>
  <c r="E433" i="15"/>
  <c r="AE133" i="15" s="1"/>
  <c r="E432" i="15"/>
  <c r="AE301" i="15" s="1"/>
  <c r="E431" i="15"/>
  <c r="AE228" i="15" s="1"/>
  <c r="E430" i="15"/>
  <c r="AE302" i="15" s="1"/>
  <c r="E429" i="15"/>
  <c r="AE216" i="15" s="1"/>
  <c r="E428" i="15"/>
  <c r="AE243" i="15" s="1"/>
  <c r="E427" i="15"/>
  <c r="AE233" i="15" s="1"/>
  <c r="E426" i="15"/>
  <c r="AE238" i="15" s="1"/>
  <c r="E425" i="15"/>
  <c r="AE191" i="15" s="1"/>
  <c r="E424" i="15"/>
  <c r="AE186" i="15" s="1"/>
  <c r="E423" i="15"/>
  <c r="AE171" i="15" s="1"/>
  <c r="E422" i="15"/>
  <c r="AE223" i="15" s="1"/>
  <c r="E421" i="15"/>
  <c r="AE105" i="15" s="1"/>
  <c r="E420" i="15"/>
  <c r="AE114" i="15" s="1"/>
  <c r="E419" i="15"/>
  <c r="AE217" i="15" s="1"/>
  <c r="E418" i="15"/>
  <c r="AE227" i="15" s="1"/>
  <c r="E417" i="15"/>
  <c r="AE270" i="15" s="1"/>
  <c r="E416" i="15"/>
  <c r="AE234" i="15" s="1"/>
  <c r="E415" i="15"/>
  <c r="AE192" i="15" s="1"/>
  <c r="E414" i="15"/>
  <c r="AE132" i="15" s="1"/>
  <c r="E413" i="15"/>
  <c r="AE239" i="15" s="1"/>
  <c r="E412" i="15"/>
  <c r="AE122" i="15" s="1"/>
  <c r="E411" i="15"/>
  <c r="AE128" i="15" s="1"/>
  <c r="E410" i="15"/>
  <c r="AE106" i="15" s="1"/>
  <c r="E409" i="15"/>
  <c r="AE131" i="15" s="1"/>
  <c r="E408" i="15"/>
  <c r="AE161" i="15" s="1"/>
  <c r="E407" i="15"/>
  <c r="AE221" i="15" s="1"/>
  <c r="E406" i="15"/>
  <c r="AE295" i="15" s="1"/>
  <c r="E405" i="15"/>
  <c r="AE281" i="15" s="1"/>
  <c r="E404" i="15"/>
  <c r="AE117" i="15" s="1"/>
  <c r="E403" i="15"/>
  <c r="AE170" i="15" s="1"/>
  <c r="E402" i="15"/>
  <c r="AE230" i="15" s="1"/>
  <c r="E401" i="15"/>
  <c r="AE303" i="15" s="1"/>
  <c r="E400" i="15"/>
  <c r="AE272" i="15" s="1"/>
  <c r="E399" i="15"/>
  <c r="AE135" i="15" s="1"/>
  <c r="E398" i="15"/>
  <c r="AE181" i="15" s="1"/>
  <c r="E397" i="15"/>
  <c r="AE178" i="15" s="1"/>
  <c r="E396" i="15"/>
  <c r="AE112" i="15" s="1"/>
  <c r="E395" i="15"/>
  <c r="AE115" i="15" s="1"/>
  <c r="E394" i="15"/>
  <c r="AE283" i="15" s="1"/>
  <c r="E393" i="15"/>
  <c r="AE179" i="15" s="1"/>
  <c r="E392" i="15"/>
  <c r="AE289" i="15" s="1"/>
  <c r="E391" i="15"/>
  <c r="AE236" i="15" s="1"/>
  <c r="E390" i="15"/>
  <c r="AE235" i="15" s="1"/>
  <c r="E389" i="15"/>
  <c r="AE138" i="15" s="1"/>
  <c r="E388" i="15"/>
  <c r="AE193" i="15" s="1"/>
  <c r="E387" i="15"/>
  <c r="AE276" i="15" s="1"/>
  <c r="E386" i="15"/>
  <c r="AE119" i="15" s="1"/>
  <c r="E385" i="15"/>
  <c r="AE174" i="15" s="1"/>
  <c r="E384" i="15"/>
  <c r="AE118" i="15" s="1"/>
  <c r="E383" i="15"/>
  <c r="AE291" i="15" s="1"/>
  <c r="E382" i="15"/>
  <c r="AE167" i="15" s="1"/>
  <c r="E381" i="15"/>
  <c r="AE113" i="15" s="1"/>
  <c r="E380" i="15"/>
  <c r="AE163" i="15" s="1"/>
  <c r="E379" i="15"/>
  <c r="AE176" i="15" s="1"/>
  <c r="E378" i="15"/>
  <c r="AE294" i="15" s="1"/>
  <c r="E377" i="15"/>
  <c r="AE124" i="15" s="1"/>
  <c r="E376" i="15"/>
  <c r="AE278" i="15" s="1"/>
  <c r="E375" i="15"/>
  <c r="AE282" i="15" s="1"/>
  <c r="E374" i="15"/>
  <c r="AE173" i="15" s="1"/>
  <c r="E373" i="15"/>
  <c r="AE220" i="15" s="1"/>
  <c r="E372" i="15"/>
  <c r="AE237" i="15" s="1"/>
  <c r="E371" i="15"/>
  <c r="AE187" i="15" s="1"/>
  <c r="E370" i="15"/>
  <c r="AE284" i="15" s="1"/>
  <c r="E369" i="15"/>
  <c r="AE226" i="15" s="1"/>
  <c r="E368" i="15"/>
  <c r="AE286" i="15" s="1"/>
  <c r="E367" i="15"/>
  <c r="AE298" i="15" s="1"/>
  <c r="E366" i="15"/>
  <c r="AE222" i="15" s="1"/>
  <c r="E365" i="15"/>
  <c r="AE169" i="15" s="1"/>
  <c r="E364" i="15"/>
  <c r="AE232" i="15" s="1"/>
  <c r="E363" i="15"/>
  <c r="AE184" i="15" s="1"/>
  <c r="E362" i="15"/>
  <c r="AE123" i="15" s="1"/>
  <c r="E361" i="15"/>
  <c r="AE185" i="15" s="1"/>
  <c r="E360" i="15"/>
  <c r="AE248" i="15" s="1"/>
  <c r="E359" i="15"/>
  <c r="AE183" i="15" s="1"/>
  <c r="E358" i="15"/>
  <c r="AE247" i="15" s="1"/>
  <c r="E357" i="15"/>
  <c r="AE293" i="15" s="1"/>
  <c r="E356" i="15"/>
  <c r="AE134" i="15" s="1"/>
  <c r="E355" i="15"/>
  <c r="AE126" i="15" s="1"/>
  <c r="E354" i="15"/>
  <c r="AE110" i="15" s="1"/>
  <c r="E353" i="15"/>
  <c r="AE215" i="15" s="1"/>
  <c r="E352" i="15"/>
  <c r="AE188" i="15" s="1"/>
  <c r="E351" i="15"/>
  <c r="AE189" i="15" s="1"/>
  <c r="E350" i="15"/>
  <c r="AE296" i="15" s="1"/>
  <c r="E349" i="15"/>
  <c r="AE271" i="15" s="1"/>
  <c r="E348" i="15"/>
  <c r="AE120" i="15" s="1"/>
  <c r="E347" i="15"/>
  <c r="AE121" i="15" s="1"/>
  <c r="E346" i="15"/>
  <c r="AE285" i="15" s="1"/>
  <c r="E345" i="15"/>
  <c r="AE136" i="15" s="1"/>
  <c r="E344" i="15"/>
  <c r="AE287" i="15" s="1"/>
  <c r="E343" i="15"/>
  <c r="AE125" i="15" s="1"/>
  <c r="E342" i="15"/>
  <c r="AE218" i="15" s="1"/>
  <c r="E341" i="15"/>
  <c r="AE241" i="15" s="1"/>
  <c r="E340" i="15"/>
  <c r="AE242" i="15" s="1"/>
  <c r="E339" i="15"/>
  <c r="AE164" i="15" s="1"/>
  <c r="E338" i="15"/>
  <c r="AE288" i="15" s="1"/>
  <c r="E337" i="15"/>
  <c r="AE275" i="15" s="1"/>
  <c r="E336" i="15"/>
  <c r="AE231" i="15" s="1"/>
  <c r="E335" i="15"/>
  <c r="AE109" i="15" s="1"/>
  <c r="E334" i="15"/>
  <c r="AE225" i="15" s="1"/>
  <c r="E333" i="15"/>
  <c r="AE168" i="15" s="1"/>
  <c r="E332" i="15"/>
  <c r="AE246" i="15" s="1"/>
  <c r="E331" i="15"/>
  <c r="AE244" i="15" s="1"/>
  <c r="E330" i="15"/>
  <c r="AE299" i="15" s="1"/>
  <c r="E329" i="15"/>
  <c r="AE162" i="15" s="1"/>
  <c r="E328" i="15"/>
  <c r="AE224" i="15" s="1"/>
  <c r="E327" i="15"/>
  <c r="AE182" i="15" s="1"/>
  <c r="E326" i="15"/>
  <c r="AE130" i="15" s="1"/>
  <c r="AD305" i="15" l="1"/>
  <c r="AE305" i="15"/>
  <c r="AE250" i="15"/>
  <c r="AD250" i="15"/>
  <c r="AD140" i="15" l="1"/>
  <c r="AD195" i="15"/>
  <c r="AE195" i="15" l="1"/>
  <c r="AE140" i="15"/>
  <c r="P791" i="8" l="1"/>
  <c r="P790" i="8"/>
  <c r="P789" i="8"/>
  <c r="P788" i="8"/>
  <c r="P787" i="8"/>
  <c r="P786" i="8"/>
  <c r="P785" i="8"/>
  <c r="P784" i="8"/>
  <c r="P783" i="8"/>
  <c r="P782" i="8"/>
  <c r="P781" i="8"/>
  <c r="P780" i="8"/>
  <c r="P779" i="8"/>
  <c r="P778" i="8"/>
  <c r="P777" i="8"/>
  <c r="P776" i="8"/>
  <c r="P775" i="8"/>
  <c r="P774" i="8"/>
  <c r="P773" i="8"/>
  <c r="P772" i="8"/>
  <c r="P771" i="8"/>
  <c r="P770" i="8"/>
  <c r="P769" i="8"/>
  <c r="P768" i="8"/>
  <c r="P767" i="8"/>
  <c r="P766" i="8"/>
  <c r="P765" i="8"/>
  <c r="P764" i="8"/>
  <c r="P763" i="8"/>
  <c r="P762" i="8"/>
  <c r="P761" i="8"/>
  <c r="P760" i="8"/>
  <c r="P759" i="8"/>
  <c r="P758" i="8"/>
  <c r="P757" i="8"/>
  <c r="P756" i="8"/>
  <c r="P755" i="8"/>
  <c r="P754" i="8"/>
  <c r="P753" i="8"/>
  <c r="P752" i="8"/>
  <c r="P751" i="8"/>
  <c r="P750" i="8"/>
  <c r="P749" i="8"/>
  <c r="P748" i="8"/>
  <c r="P747" i="8"/>
  <c r="P746" i="8"/>
  <c r="P745" i="8"/>
  <c r="P744" i="8"/>
  <c r="P743" i="8"/>
  <c r="P742" i="8"/>
  <c r="P741" i="8"/>
  <c r="P740" i="8"/>
  <c r="P739" i="8"/>
  <c r="P738" i="8"/>
  <c r="P737" i="8"/>
  <c r="P736" i="8"/>
  <c r="P735" i="8"/>
  <c r="P734" i="8"/>
  <c r="P733" i="8"/>
  <c r="P732" i="8"/>
  <c r="P731" i="8"/>
  <c r="P730" i="8"/>
  <c r="P729" i="8"/>
  <c r="P728" i="8"/>
  <c r="P727" i="8"/>
  <c r="P726" i="8"/>
  <c r="P725" i="8"/>
  <c r="P724" i="8"/>
  <c r="P723" i="8"/>
  <c r="P722" i="8"/>
  <c r="P721" i="8"/>
  <c r="P720" i="8"/>
  <c r="P719" i="8"/>
  <c r="P718" i="8"/>
  <c r="P717" i="8"/>
  <c r="P716" i="8"/>
  <c r="P715" i="8"/>
  <c r="P714" i="8"/>
  <c r="P713" i="8"/>
  <c r="P712" i="8"/>
  <c r="P711" i="8"/>
  <c r="P710" i="8"/>
  <c r="P709" i="8"/>
  <c r="P708" i="8"/>
  <c r="P707" i="8"/>
  <c r="P706" i="8"/>
  <c r="P705" i="8"/>
  <c r="P704" i="8"/>
  <c r="P703" i="8"/>
  <c r="P702" i="8"/>
  <c r="P701" i="8"/>
  <c r="P700" i="8"/>
  <c r="P699" i="8"/>
  <c r="P698" i="8"/>
  <c r="P697" i="8"/>
  <c r="P696" i="8"/>
  <c r="P695" i="8"/>
  <c r="P694" i="8"/>
  <c r="P693" i="8"/>
  <c r="P692" i="8"/>
  <c r="P691" i="8"/>
  <c r="P690" i="8"/>
  <c r="P689" i="8"/>
  <c r="P688" i="8"/>
  <c r="P687" i="8"/>
  <c r="P686" i="8"/>
  <c r="P685" i="8"/>
  <c r="P684" i="8"/>
  <c r="P683" i="8"/>
  <c r="P682" i="8"/>
  <c r="P681" i="8"/>
  <c r="P680" i="8"/>
  <c r="P679" i="8"/>
  <c r="P678" i="8"/>
  <c r="P677" i="8"/>
  <c r="P676" i="8"/>
  <c r="P675" i="8"/>
  <c r="P674" i="8"/>
  <c r="P673" i="8"/>
  <c r="P672" i="8"/>
  <c r="P671" i="8"/>
  <c r="P670" i="8"/>
  <c r="P669" i="8"/>
  <c r="P668" i="8"/>
  <c r="P667" i="8"/>
  <c r="P666" i="8"/>
  <c r="P665" i="8"/>
  <c r="P664" i="8"/>
  <c r="P663" i="8"/>
  <c r="P662" i="8"/>
  <c r="P661" i="8"/>
  <c r="P660" i="8"/>
  <c r="P659" i="8"/>
  <c r="P658" i="8"/>
  <c r="P657" i="8"/>
  <c r="P656" i="8"/>
  <c r="P655" i="8"/>
  <c r="P654" i="8"/>
  <c r="P653" i="8"/>
  <c r="P652" i="8"/>
  <c r="P651" i="8"/>
  <c r="P650" i="8"/>
  <c r="P649" i="8"/>
  <c r="P648" i="8"/>
  <c r="P647" i="8"/>
  <c r="P646" i="8"/>
  <c r="P645" i="8"/>
  <c r="P644" i="8"/>
  <c r="P643" i="8"/>
  <c r="P642" i="8"/>
  <c r="P641" i="8"/>
  <c r="P640" i="8"/>
  <c r="P639" i="8"/>
  <c r="P638" i="8"/>
  <c r="P637" i="8"/>
  <c r="P636" i="8"/>
  <c r="P635" i="8"/>
  <c r="P634" i="8"/>
  <c r="P633" i="8"/>
  <c r="P632" i="8"/>
  <c r="P631" i="8"/>
  <c r="P630" i="8"/>
  <c r="P629" i="8"/>
  <c r="P628" i="8"/>
  <c r="P627" i="8"/>
  <c r="P626" i="8"/>
  <c r="P625" i="8"/>
  <c r="P624" i="8"/>
  <c r="P623" i="8"/>
  <c r="P622" i="8"/>
  <c r="P621" i="8"/>
  <c r="P620" i="8"/>
  <c r="P619" i="8"/>
  <c r="P618" i="8"/>
  <c r="P617" i="8"/>
  <c r="P616" i="8"/>
  <c r="P615" i="8"/>
  <c r="P614" i="8"/>
  <c r="P613" i="8"/>
  <c r="P612" i="8"/>
  <c r="P611" i="8"/>
  <c r="P610" i="8"/>
  <c r="P609" i="8"/>
  <c r="P608" i="8"/>
  <c r="P607" i="8"/>
  <c r="P606" i="8"/>
  <c r="P605" i="8"/>
  <c r="P604" i="8"/>
  <c r="P603" i="8"/>
  <c r="P602" i="8"/>
  <c r="P593" i="8"/>
  <c r="P592" i="8"/>
  <c r="P591" i="8"/>
  <c r="P590" i="8"/>
  <c r="P589" i="8"/>
  <c r="P588" i="8"/>
  <c r="P587" i="8"/>
  <c r="P586" i="8"/>
  <c r="P585" i="8"/>
  <c r="P584" i="8"/>
  <c r="P583" i="8"/>
  <c r="P582" i="8"/>
  <c r="P581" i="8"/>
  <c r="P580" i="8"/>
  <c r="P579" i="8"/>
  <c r="P578" i="8"/>
  <c r="P577" i="8"/>
  <c r="P576" i="8"/>
  <c r="P575" i="8"/>
  <c r="P574" i="8"/>
  <c r="P573" i="8"/>
  <c r="P572" i="8"/>
  <c r="P571" i="8"/>
  <c r="P570" i="8"/>
  <c r="P569" i="8"/>
  <c r="P568" i="8"/>
  <c r="P567" i="8"/>
  <c r="P566" i="8"/>
  <c r="P565" i="8"/>
  <c r="P564" i="8"/>
  <c r="P563" i="8"/>
  <c r="P562" i="8"/>
  <c r="P561" i="8"/>
  <c r="P560" i="8"/>
  <c r="P559" i="8"/>
  <c r="P558" i="8"/>
  <c r="P557" i="8"/>
  <c r="P556" i="8"/>
  <c r="P555" i="8"/>
  <c r="P554" i="8"/>
  <c r="P553" i="8"/>
  <c r="P552" i="8"/>
  <c r="P551" i="8"/>
  <c r="P550" i="8"/>
  <c r="P549" i="8"/>
  <c r="P548" i="8"/>
  <c r="P547" i="8"/>
  <c r="P546" i="8"/>
  <c r="P545" i="8"/>
  <c r="P544" i="8"/>
  <c r="P543" i="8"/>
  <c r="P542" i="8"/>
  <c r="P541" i="8"/>
  <c r="P540" i="8"/>
  <c r="P539" i="8"/>
  <c r="P538" i="8"/>
  <c r="P537" i="8"/>
  <c r="P536" i="8"/>
  <c r="P535" i="8"/>
  <c r="P534" i="8"/>
  <c r="P533" i="8"/>
  <c r="P532" i="8"/>
  <c r="P531" i="8"/>
  <c r="P530" i="8"/>
  <c r="P529" i="8"/>
  <c r="P528" i="8"/>
  <c r="P527" i="8"/>
  <c r="P526" i="8"/>
  <c r="P525" i="8"/>
  <c r="P524" i="8"/>
  <c r="P523" i="8"/>
  <c r="P522" i="8"/>
  <c r="P521" i="8"/>
  <c r="P520" i="8"/>
  <c r="P519" i="8"/>
  <c r="P518" i="8"/>
  <c r="P517" i="8"/>
  <c r="P516" i="8"/>
  <c r="P515" i="8"/>
  <c r="P514" i="8"/>
  <c r="P513" i="8"/>
  <c r="P512" i="8"/>
  <c r="P511" i="8"/>
  <c r="P510" i="8"/>
  <c r="P509" i="8"/>
  <c r="P508" i="8"/>
  <c r="P507" i="8"/>
  <c r="P506" i="8"/>
  <c r="P505" i="8"/>
  <c r="P504" i="8"/>
  <c r="P503" i="8"/>
  <c r="P502" i="8"/>
  <c r="P501" i="8"/>
  <c r="P500" i="8"/>
  <c r="P499" i="8"/>
  <c r="P498" i="8"/>
  <c r="P497" i="8"/>
  <c r="P496" i="8"/>
  <c r="P495" i="8"/>
  <c r="P494" i="8"/>
  <c r="P493" i="8"/>
  <c r="P492" i="8"/>
  <c r="P491" i="8"/>
  <c r="P490" i="8"/>
  <c r="P489" i="8"/>
  <c r="P488" i="8"/>
  <c r="P487" i="8"/>
  <c r="P486" i="8"/>
  <c r="P485" i="8"/>
  <c r="P484" i="8"/>
  <c r="P483" i="8"/>
  <c r="P482" i="8"/>
  <c r="P481" i="8"/>
  <c r="P480" i="8"/>
  <c r="P479" i="8"/>
  <c r="P478" i="8"/>
  <c r="P477" i="8"/>
  <c r="P476" i="8"/>
  <c r="P475" i="8"/>
  <c r="P474" i="8"/>
  <c r="P473" i="8"/>
  <c r="P472" i="8"/>
  <c r="P471" i="8"/>
  <c r="P470" i="8"/>
  <c r="P469" i="8"/>
  <c r="P468" i="8"/>
  <c r="P467" i="8"/>
  <c r="P466" i="8"/>
  <c r="P465" i="8"/>
  <c r="P464" i="8"/>
  <c r="P463" i="8"/>
  <c r="P462" i="8"/>
  <c r="P461" i="8"/>
  <c r="P460" i="8"/>
  <c r="P459" i="8"/>
  <c r="P458" i="8"/>
  <c r="P457" i="8"/>
  <c r="P456" i="8"/>
  <c r="P455" i="8"/>
  <c r="P454" i="8"/>
  <c r="P453" i="8"/>
  <c r="P452" i="8"/>
  <c r="P451" i="8"/>
  <c r="P450" i="8"/>
  <c r="P449" i="8"/>
  <c r="P448" i="8"/>
  <c r="P447" i="8"/>
  <c r="P446" i="8"/>
  <c r="P445" i="8"/>
  <c r="P444" i="8"/>
  <c r="P443" i="8"/>
  <c r="P442" i="8"/>
  <c r="P441" i="8"/>
  <c r="P440" i="8"/>
  <c r="P439" i="8"/>
  <c r="P438" i="8"/>
  <c r="P437" i="8"/>
  <c r="P436" i="8"/>
  <c r="P435" i="8"/>
  <c r="P434" i="8"/>
  <c r="P433" i="8"/>
  <c r="P432" i="8"/>
  <c r="P431" i="8"/>
  <c r="P430" i="8"/>
  <c r="P429" i="8"/>
  <c r="P428" i="8"/>
  <c r="P427" i="8"/>
  <c r="P426" i="8"/>
  <c r="P425" i="8"/>
  <c r="P424" i="8"/>
  <c r="P423" i="8"/>
  <c r="P422" i="8"/>
  <c r="P421" i="8"/>
  <c r="P420" i="8"/>
  <c r="P419" i="8"/>
  <c r="P418" i="8"/>
  <c r="P417" i="8"/>
  <c r="P416" i="8"/>
  <c r="P415" i="8"/>
  <c r="P414" i="8"/>
  <c r="P413" i="8"/>
  <c r="P412" i="8"/>
  <c r="P411" i="8"/>
  <c r="P410" i="8"/>
  <c r="P409" i="8"/>
  <c r="P408" i="8"/>
  <c r="P407" i="8"/>
  <c r="P406" i="8"/>
  <c r="P405" i="8"/>
  <c r="P404" i="8"/>
  <c r="P395" i="8"/>
  <c r="P394" i="8"/>
  <c r="P393" i="8"/>
  <c r="P392" i="8"/>
  <c r="P391" i="8"/>
  <c r="P390" i="8"/>
  <c r="P389" i="8"/>
  <c r="P388" i="8"/>
  <c r="P387" i="8"/>
  <c r="P386" i="8"/>
  <c r="P385" i="8"/>
  <c r="P384" i="8"/>
  <c r="P383" i="8"/>
  <c r="P382" i="8"/>
  <c r="P381" i="8"/>
  <c r="P380" i="8"/>
  <c r="P379" i="8"/>
  <c r="P378" i="8"/>
  <c r="P377" i="8"/>
  <c r="P376" i="8"/>
  <c r="P375" i="8"/>
  <c r="P374" i="8"/>
  <c r="P373" i="8"/>
  <c r="P372" i="8"/>
  <c r="P371" i="8"/>
  <c r="P370" i="8"/>
  <c r="P369" i="8"/>
  <c r="P368" i="8"/>
  <c r="P367" i="8"/>
  <c r="P366" i="8"/>
  <c r="P365" i="8"/>
  <c r="P364" i="8"/>
  <c r="P363" i="8"/>
  <c r="P362" i="8"/>
  <c r="P361" i="8"/>
  <c r="P360" i="8"/>
  <c r="P359" i="8"/>
  <c r="P358" i="8"/>
  <c r="P357" i="8"/>
  <c r="P356" i="8"/>
  <c r="P355" i="8"/>
  <c r="P354" i="8"/>
  <c r="P353" i="8"/>
  <c r="P352" i="8"/>
  <c r="P351" i="8"/>
  <c r="P350" i="8"/>
  <c r="P349" i="8"/>
  <c r="P348" i="8"/>
  <c r="P347" i="8"/>
  <c r="P346" i="8"/>
  <c r="P345" i="8"/>
  <c r="P344" i="8"/>
  <c r="P343" i="8"/>
  <c r="P342" i="8"/>
  <c r="P341" i="8"/>
  <c r="P340" i="8"/>
  <c r="P339" i="8"/>
  <c r="P338" i="8"/>
  <c r="P337" i="8"/>
  <c r="P336" i="8"/>
  <c r="P335" i="8"/>
  <c r="P334" i="8"/>
  <c r="P333" i="8"/>
  <c r="P332" i="8"/>
  <c r="P331" i="8"/>
  <c r="P330" i="8"/>
  <c r="P329" i="8"/>
  <c r="P328" i="8"/>
  <c r="P327" i="8"/>
  <c r="P326" i="8"/>
  <c r="P325" i="8"/>
  <c r="P324" i="8"/>
  <c r="P323" i="8"/>
  <c r="P322" i="8"/>
  <c r="P321" i="8"/>
  <c r="P320" i="8"/>
  <c r="P319" i="8"/>
  <c r="P318" i="8"/>
  <c r="P317" i="8"/>
  <c r="P316" i="8"/>
  <c r="P315" i="8"/>
  <c r="P314" i="8"/>
  <c r="P313" i="8"/>
  <c r="P312" i="8"/>
  <c r="P311" i="8"/>
  <c r="P310" i="8"/>
  <c r="P309" i="8"/>
  <c r="P308" i="8"/>
  <c r="P307" i="8"/>
  <c r="P306" i="8"/>
  <c r="P305" i="8"/>
  <c r="P304" i="8"/>
  <c r="P303" i="8"/>
  <c r="P302" i="8"/>
  <c r="P301" i="8"/>
  <c r="P300" i="8"/>
  <c r="P299" i="8"/>
  <c r="P298" i="8"/>
  <c r="P297" i="8"/>
  <c r="P296" i="8"/>
  <c r="P295" i="8"/>
  <c r="P294" i="8"/>
  <c r="P293" i="8"/>
  <c r="P292" i="8"/>
  <c r="P291" i="8"/>
  <c r="P290" i="8"/>
  <c r="P289" i="8"/>
  <c r="P288" i="8"/>
  <c r="P287" i="8"/>
  <c r="P286" i="8"/>
  <c r="P285" i="8"/>
  <c r="P284" i="8"/>
  <c r="P283" i="8"/>
  <c r="P282" i="8"/>
  <c r="P281" i="8"/>
  <c r="P280" i="8"/>
  <c r="P279" i="8"/>
  <c r="P278" i="8"/>
  <c r="P277" i="8"/>
  <c r="P276" i="8"/>
  <c r="P275" i="8"/>
  <c r="P274" i="8"/>
  <c r="P273" i="8"/>
  <c r="P272" i="8"/>
  <c r="P271" i="8"/>
  <c r="P270" i="8"/>
  <c r="P269" i="8"/>
  <c r="P268" i="8"/>
  <c r="P267" i="8"/>
  <c r="P266" i="8"/>
  <c r="P265" i="8"/>
  <c r="P264" i="8"/>
  <c r="P263" i="8"/>
  <c r="P262" i="8"/>
  <c r="P261" i="8"/>
  <c r="P260" i="8"/>
  <c r="P259" i="8"/>
  <c r="P258" i="8"/>
  <c r="P257" i="8"/>
  <c r="P256" i="8"/>
  <c r="P255" i="8"/>
  <c r="P254" i="8"/>
  <c r="P253" i="8"/>
  <c r="P252" i="8"/>
  <c r="P251" i="8"/>
  <c r="P250" i="8"/>
  <c r="P249" i="8"/>
  <c r="P248" i="8"/>
  <c r="P247" i="8"/>
  <c r="P246" i="8"/>
  <c r="P245" i="8"/>
  <c r="P244" i="8"/>
  <c r="P243" i="8"/>
  <c r="P242" i="8"/>
  <c r="P241" i="8"/>
  <c r="P240" i="8"/>
  <c r="P239" i="8"/>
  <c r="P238" i="8"/>
  <c r="P237" i="8"/>
  <c r="P236" i="8"/>
  <c r="P235" i="8"/>
  <c r="P234" i="8"/>
  <c r="P233" i="8"/>
  <c r="P232" i="8"/>
  <c r="P231" i="8"/>
  <c r="P230" i="8"/>
  <c r="P229" i="8"/>
  <c r="P228" i="8"/>
  <c r="P227" i="8"/>
  <c r="P226" i="8"/>
  <c r="P225" i="8"/>
  <c r="P224" i="8"/>
  <c r="P223" i="8"/>
  <c r="P222" i="8"/>
  <c r="P221" i="8"/>
  <c r="P220" i="8"/>
  <c r="P219" i="8"/>
  <c r="P218" i="8"/>
  <c r="P217" i="8"/>
  <c r="P216" i="8"/>
  <c r="P215" i="8"/>
  <c r="P214" i="8"/>
  <c r="P213" i="8"/>
  <c r="P212" i="8"/>
  <c r="P211" i="8"/>
  <c r="P210" i="8"/>
  <c r="P209" i="8"/>
  <c r="P208" i="8"/>
  <c r="P207" i="8"/>
  <c r="P206"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86" i="8"/>
  <c r="P85" i="8"/>
  <c r="P84" i="8"/>
  <c r="P83" i="8"/>
  <c r="P82" i="8"/>
  <c r="P81" i="8"/>
  <c r="P80" i="8"/>
  <c r="P79" i="8"/>
  <c r="P78" i="8"/>
  <c r="P77" i="8"/>
  <c r="P76" i="8"/>
  <c r="P75" i="8"/>
  <c r="P74" i="8"/>
  <c r="P73" i="8"/>
  <c r="P72" i="8"/>
  <c r="P71" i="8"/>
  <c r="P70" i="8"/>
  <c r="P69" i="8"/>
  <c r="P68" i="8"/>
  <c r="P67" i="8"/>
  <c r="P66" i="8"/>
  <c r="P65" i="8"/>
  <c r="P64" i="8"/>
  <c r="P63" i="8"/>
  <c r="P62" i="8"/>
  <c r="P61" i="8"/>
  <c r="P60" i="8"/>
  <c r="P59" i="8"/>
  <c r="P58" i="8"/>
  <c r="P57" i="8"/>
  <c r="P56" i="8"/>
  <c r="P55" i="8"/>
  <c r="P54" i="8"/>
  <c r="P53" i="8"/>
  <c r="P52" i="8"/>
  <c r="P51" i="8"/>
  <c r="P50" i="8"/>
  <c r="P49" i="8"/>
  <c r="P48" i="8"/>
  <c r="P47" i="8"/>
  <c r="P46" i="8"/>
  <c r="P45" i="8"/>
  <c r="P44" i="8"/>
  <c r="P43" i="8"/>
  <c r="P42" i="8"/>
  <c r="P41" i="8"/>
  <c r="P40" i="8"/>
  <c r="P39" i="8"/>
  <c r="P38" i="8"/>
  <c r="P37" i="8"/>
  <c r="P36" i="8"/>
  <c r="P35" i="8"/>
  <c r="P34" i="8"/>
  <c r="P33" i="8"/>
  <c r="P32" i="8"/>
  <c r="P31" i="8"/>
  <c r="P30" i="8"/>
  <c r="P29" i="8"/>
  <c r="P28" i="8"/>
  <c r="P27" i="8"/>
  <c r="P26" i="8"/>
  <c r="P25" i="8"/>
  <c r="P24" i="8"/>
  <c r="P23" i="8"/>
  <c r="P22" i="8"/>
  <c r="P21" i="8"/>
  <c r="P20" i="8"/>
  <c r="P19" i="8"/>
  <c r="P18" i="8"/>
  <c r="P17" i="8"/>
  <c r="P16" i="8"/>
  <c r="P15" i="8"/>
  <c r="P14" i="8"/>
  <c r="P13" i="8"/>
  <c r="P12" i="8"/>
  <c r="P11" i="8"/>
  <c r="P10" i="8"/>
  <c r="F291" i="11" l="1"/>
  <c r="F325" i="11"/>
  <c r="F357" i="11"/>
  <c r="F417" i="11"/>
  <c r="F370" i="11"/>
  <c r="F386" i="11"/>
  <c r="F272" i="11"/>
  <c r="F387" i="11"/>
  <c r="F293" i="11"/>
  <c r="F257" i="11"/>
  <c r="F313" i="11"/>
  <c r="F239" i="11"/>
  <c r="F394" i="11"/>
  <c r="F249" i="11"/>
  <c r="F349" i="11"/>
  <c r="F318" i="11"/>
  <c r="F330" i="11"/>
  <c r="F288" i="11"/>
  <c r="F301" i="11"/>
  <c r="F252" i="11"/>
  <c r="F310" i="11"/>
  <c r="F331" i="11"/>
  <c r="F283" i="11"/>
  <c r="F402" i="11"/>
  <c r="F406" i="11"/>
  <c r="F266" i="11"/>
  <c r="F337" i="11"/>
  <c r="F296" i="11"/>
  <c r="F393" i="11"/>
  <c r="F350" i="11"/>
  <c r="F358" i="11"/>
  <c r="B179" i="5" l="1"/>
  <c r="E391" i="1" s="1"/>
  <c r="B136" i="5"/>
  <c r="E420" i="1" s="1"/>
  <c r="B128" i="5"/>
  <c r="E435" i="1" s="1"/>
  <c r="B124" i="5"/>
  <c r="E430" i="1" s="1"/>
  <c r="B119" i="5"/>
  <c r="E432" i="1" s="1"/>
  <c r="B118" i="5"/>
  <c r="E428" i="1" s="1"/>
  <c r="B114" i="5"/>
  <c r="E416" i="1" s="1"/>
  <c r="B113" i="5"/>
  <c r="E436" i="1" s="1"/>
  <c r="B104" i="5"/>
  <c r="E434" i="1" s="1"/>
  <c r="B95" i="5"/>
  <c r="E440" i="1" s="1"/>
  <c r="B94" i="5"/>
  <c r="E438" i="1" s="1"/>
  <c r="B88" i="5"/>
  <c r="E403" i="1" s="1"/>
  <c r="B87" i="5"/>
  <c r="E429" i="1" s="1"/>
  <c r="B80" i="5"/>
  <c r="E418" i="1" s="1"/>
  <c r="B75" i="5"/>
  <c r="E423" i="1" s="1"/>
  <c r="B74" i="5"/>
  <c r="E427" i="1" s="1"/>
  <c r="B70" i="5"/>
  <c r="E413" i="1" s="1"/>
  <c r="B63" i="5"/>
  <c r="E406" i="1" s="1"/>
  <c r="B58" i="5"/>
  <c r="E421" i="1" s="1"/>
  <c r="B56" i="5"/>
  <c r="E419" i="1" s="1"/>
  <c r="B52" i="5"/>
  <c r="E411" i="1" s="1"/>
  <c r="B49" i="5"/>
  <c r="E414" i="1" s="1"/>
  <c r="B46" i="5"/>
  <c r="E437" i="1" s="1"/>
  <c r="B44" i="5"/>
  <c r="E424" i="1" s="1"/>
  <c r="B41" i="5"/>
  <c r="E426" i="1" s="1"/>
  <c r="B38" i="5"/>
  <c r="E439" i="1" s="1"/>
  <c r="B28" i="5"/>
  <c r="E431" i="1" s="1"/>
  <c r="B26" i="5"/>
  <c r="E408" i="1" s="1"/>
  <c r="B21" i="5"/>
  <c r="E433" i="1" s="1"/>
  <c r="B16" i="5"/>
  <c r="E425" i="1" s="1"/>
  <c r="B14" i="5"/>
  <c r="E417" i="1" s="1"/>
  <c r="B8" i="5"/>
  <c r="E409" i="1" s="1"/>
  <c r="B68" i="5"/>
  <c r="E422" i="1" s="1"/>
  <c r="B40" i="5"/>
  <c r="E395" i="1" s="1"/>
  <c r="B12" i="5"/>
  <c r="E399" i="1" s="1"/>
  <c r="B180" i="5"/>
  <c r="E402" i="1" s="1"/>
  <c r="B175" i="5"/>
  <c r="E410" i="1" s="1"/>
  <c r="B171" i="5"/>
  <c r="E407" i="1" s="1"/>
  <c r="B169" i="5"/>
  <c r="E405" i="1" s="1"/>
  <c r="B168" i="5"/>
  <c r="E392" i="1" s="1"/>
  <c r="B163" i="5"/>
  <c r="E394" i="1" s="1"/>
  <c r="B161" i="5"/>
  <c r="E442" i="1" s="1"/>
  <c r="B160" i="5"/>
  <c r="E397" i="1" s="1"/>
  <c r="B158" i="5"/>
  <c r="E415" i="1" s="1"/>
  <c r="B157" i="5"/>
  <c r="E393" i="1" s="1"/>
  <c r="B154" i="5"/>
  <c r="E385" i="1" s="1"/>
  <c r="B152" i="5"/>
  <c r="E401" i="1" s="1"/>
  <c r="B150" i="5"/>
  <c r="E400" i="1" s="1"/>
  <c r="B149" i="5"/>
  <c r="E398" i="1" s="1"/>
  <c r="B148" i="5"/>
  <c r="E396" i="1" s="1"/>
  <c r="B146" i="5"/>
  <c r="E443" i="1" s="1"/>
  <c r="B145" i="5"/>
  <c r="E404" i="1" s="1"/>
  <c r="B143" i="5"/>
  <c r="E412" i="1" s="1"/>
  <c r="K1286" i="4"/>
  <c r="N354" i="1" s="1"/>
  <c r="J1286" i="4"/>
  <c r="M354" i="1" s="1"/>
  <c r="I1286" i="4"/>
  <c r="L354" i="1" s="1"/>
  <c r="K1285" i="4"/>
  <c r="J1285" i="4"/>
  <c r="M350" i="1" s="1"/>
  <c r="I1285" i="4"/>
  <c r="K1284" i="4"/>
  <c r="J1284" i="4"/>
  <c r="I1284" i="4"/>
  <c r="K1283" i="4"/>
  <c r="J1283" i="4"/>
  <c r="I1283" i="4"/>
  <c r="K1282" i="4"/>
  <c r="J1282" i="4"/>
  <c r="I1282" i="4"/>
  <c r="K1281" i="4"/>
  <c r="J1281" i="4"/>
  <c r="I1281" i="4"/>
  <c r="K1280" i="4"/>
  <c r="J1280" i="4"/>
  <c r="I1280" i="4"/>
  <c r="K1279" i="4"/>
  <c r="J1279" i="4"/>
  <c r="I1279" i="4"/>
  <c r="I1278" i="4"/>
  <c r="K1278" i="4"/>
  <c r="J1278" i="4"/>
  <c r="K1277" i="4"/>
  <c r="J1277" i="4"/>
  <c r="I1277" i="4"/>
  <c r="K1276" i="4"/>
  <c r="J1276" i="4"/>
  <c r="I1276" i="4"/>
  <c r="K1275" i="4"/>
  <c r="J1275" i="4"/>
  <c r="I1275" i="4"/>
  <c r="K1274" i="4"/>
  <c r="J1274" i="4"/>
  <c r="I1274" i="4"/>
  <c r="K1273" i="4"/>
  <c r="J1273" i="4"/>
  <c r="I1273" i="4"/>
  <c r="K1272" i="4"/>
  <c r="J1272" i="4"/>
  <c r="K1271" i="4"/>
  <c r="J1271" i="4"/>
  <c r="K1270" i="4"/>
  <c r="J1270" i="4"/>
  <c r="I1272" i="4"/>
  <c r="I1271" i="4"/>
  <c r="I1270" i="4"/>
  <c r="I276" i="1"/>
  <c r="I233" i="1"/>
  <c r="I201" i="1"/>
  <c r="I265" i="1"/>
  <c r="I156" i="1"/>
  <c r="I169" i="1"/>
  <c r="I232" i="1"/>
  <c r="I260" i="1"/>
  <c r="I177" i="1"/>
  <c r="I248" i="1"/>
  <c r="I171" i="1"/>
  <c r="I236" i="1"/>
  <c r="I213" i="1"/>
  <c r="I229" i="1"/>
  <c r="I216" i="1"/>
  <c r="I269" i="1"/>
  <c r="I218" i="1"/>
  <c r="I162" i="1"/>
  <c r="I176" i="1"/>
  <c r="I241" i="1"/>
  <c r="I252" i="1"/>
  <c r="I207" i="1"/>
  <c r="I224" i="1"/>
  <c r="I152" i="1"/>
  <c r="I149" i="1"/>
  <c r="I178" i="1"/>
  <c r="I168" i="1"/>
  <c r="I245" i="1"/>
  <c r="I259" i="1"/>
  <c r="I181" i="1"/>
  <c r="I231" i="1"/>
  <c r="I206" i="1"/>
  <c r="I153" i="1"/>
  <c r="I279" i="1"/>
  <c r="I208" i="1"/>
  <c r="I264" i="1"/>
  <c r="I263" i="1"/>
  <c r="I251" i="1"/>
  <c r="I195" i="1"/>
  <c r="I271" i="1"/>
  <c r="I253" i="1"/>
  <c r="I222" i="1"/>
  <c r="I234" i="1"/>
  <c r="I212" i="1"/>
  <c r="I244" i="1"/>
  <c r="I273" i="1"/>
  <c r="I161" i="1"/>
  <c r="I185" i="1"/>
  <c r="I148" i="1"/>
  <c r="I189" i="1"/>
  <c r="I228" i="1"/>
  <c r="I282" i="1"/>
  <c r="I242" i="1"/>
  <c r="I275" i="1"/>
  <c r="I268" i="1"/>
  <c r="I186" i="1"/>
  <c r="I270" i="1"/>
  <c r="I151" i="1"/>
  <c r="I223" i="1"/>
  <c r="I246" i="1"/>
  <c r="I199" i="1"/>
  <c r="I243" i="1"/>
  <c r="I147" i="1"/>
  <c r="I240" i="1"/>
  <c r="I211" i="1"/>
  <c r="I166" i="1"/>
  <c r="I257" i="1"/>
  <c r="I179" i="1"/>
  <c r="I170" i="1"/>
  <c r="I256" i="1"/>
  <c r="I200" i="1"/>
  <c r="I277" i="1"/>
  <c r="I247" i="1"/>
  <c r="I160" i="1"/>
  <c r="I174" i="1"/>
  <c r="I258" i="1"/>
  <c r="I167" i="1"/>
  <c r="I221" i="1"/>
  <c r="I158" i="1"/>
  <c r="I175" i="1"/>
  <c r="I226" i="1"/>
  <c r="I194" i="1"/>
  <c r="I219" i="1"/>
  <c r="I214" i="1"/>
  <c r="I227" i="1"/>
  <c r="I159" i="1"/>
  <c r="I180" i="1"/>
  <c r="I249" i="1"/>
  <c r="I210" i="1"/>
  <c r="I184" i="1"/>
  <c r="I255" i="1"/>
  <c r="I235" i="1"/>
  <c r="I280" i="1"/>
  <c r="I274" i="1"/>
  <c r="I154" i="1"/>
  <c r="I203" i="1"/>
  <c r="I281" i="1"/>
  <c r="I172" i="1"/>
  <c r="I164" i="1"/>
  <c r="I220" i="1"/>
  <c r="I187" i="1"/>
  <c r="I209" i="1"/>
  <c r="I196" i="1"/>
  <c r="I254" i="1"/>
  <c r="I163" i="1"/>
  <c r="I215" i="1"/>
  <c r="I198" i="1"/>
  <c r="I238" i="1"/>
  <c r="I278" i="1"/>
  <c r="I239" i="1"/>
  <c r="I262" i="1"/>
  <c r="I155" i="1"/>
  <c r="I191" i="1"/>
  <c r="I266" i="1"/>
  <c r="I190" i="1"/>
  <c r="I192" i="1"/>
  <c r="I173" i="1"/>
  <c r="I150" i="1"/>
  <c r="I183" i="1"/>
  <c r="I267" i="1"/>
  <c r="I217" i="1"/>
  <c r="I261" i="1"/>
  <c r="I182" i="1"/>
  <c r="I204" i="1"/>
  <c r="I237" i="1"/>
  <c r="I250" i="1"/>
  <c r="I193" i="1"/>
  <c r="I202" i="1"/>
  <c r="I165" i="1"/>
  <c r="I230" i="1"/>
  <c r="I197" i="1"/>
  <c r="I157" i="1"/>
  <c r="I205" i="1"/>
  <c r="I225" i="1"/>
  <c r="I272" i="1"/>
  <c r="I188" i="1"/>
  <c r="H276" i="1"/>
  <c r="H233" i="1"/>
  <c r="H201" i="1"/>
  <c r="H265" i="1"/>
  <c r="H156" i="1"/>
  <c r="H169" i="1"/>
  <c r="H232" i="1"/>
  <c r="H260" i="1"/>
  <c r="H177" i="1"/>
  <c r="H248" i="1"/>
  <c r="H171" i="1"/>
  <c r="H236" i="1"/>
  <c r="H213" i="1"/>
  <c r="H229" i="1"/>
  <c r="H216" i="1"/>
  <c r="H269" i="1"/>
  <c r="H218" i="1"/>
  <c r="H162" i="1"/>
  <c r="H176" i="1"/>
  <c r="H241" i="1"/>
  <c r="H252" i="1"/>
  <c r="H207" i="1"/>
  <c r="H224" i="1"/>
  <c r="H152" i="1"/>
  <c r="H149" i="1"/>
  <c r="H178" i="1"/>
  <c r="H168" i="1"/>
  <c r="H245" i="1"/>
  <c r="H259" i="1"/>
  <c r="H181" i="1"/>
  <c r="H231" i="1"/>
  <c r="H206" i="1"/>
  <c r="H153" i="1"/>
  <c r="H279" i="1"/>
  <c r="H208" i="1"/>
  <c r="H264" i="1"/>
  <c r="H263" i="1"/>
  <c r="H251" i="1"/>
  <c r="H195" i="1"/>
  <c r="H271" i="1"/>
  <c r="H253" i="1"/>
  <c r="H222" i="1"/>
  <c r="H234" i="1"/>
  <c r="H212" i="1"/>
  <c r="H244" i="1"/>
  <c r="H273" i="1"/>
  <c r="H161" i="1"/>
  <c r="H185" i="1"/>
  <c r="H148" i="1"/>
  <c r="H189" i="1"/>
  <c r="H228" i="1"/>
  <c r="H282" i="1"/>
  <c r="H242" i="1"/>
  <c r="H275" i="1"/>
  <c r="H268" i="1"/>
  <c r="H186" i="1"/>
  <c r="H270" i="1"/>
  <c r="H151" i="1"/>
  <c r="H223" i="1"/>
  <c r="H246" i="1"/>
  <c r="H199" i="1"/>
  <c r="H243" i="1"/>
  <c r="H147" i="1"/>
  <c r="H240" i="1"/>
  <c r="H211" i="1"/>
  <c r="H166" i="1"/>
  <c r="H257" i="1"/>
  <c r="H179" i="1"/>
  <c r="H170" i="1"/>
  <c r="H256" i="1"/>
  <c r="H200" i="1"/>
  <c r="H277" i="1"/>
  <c r="H247" i="1"/>
  <c r="H160" i="1"/>
  <c r="H174" i="1"/>
  <c r="H258" i="1"/>
  <c r="H167" i="1"/>
  <c r="H221" i="1"/>
  <c r="H158" i="1"/>
  <c r="H175" i="1"/>
  <c r="H226" i="1"/>
  <c r="H194" i="1"/>
  <c r="H219" i="1"/>
  <c r="H214" i="1"/>
  <c r="H227" i="1"/>
  <c r="H159" i="1"/>
  <c r="H180" i="1"/>
  <c r="H249" i="1"/>
  <c r="H210" i="1"/>
  <c r="H184" i="1"/>
  <c r="H255" i="1"/>
  <c r="H235" i="1"/>
  <c r="H280" i="1"/>
  <c r="H274" i="1"/>
  <c r="H154" i="1"/>
  <c r="H203" i="1"/>
  <c r="H281" i="1"/>
  <c r="H172" i="1"/>
  <c r="H164" i="1"/>
  <c r="H220" i="1"/>
  <c r="H187" i="1"/>
  <c r="H209" i="1"/>
  <c r="H196" i="1"/>
  <c r="H254" i="1"/>
  <c r="H163" i="1"/>
  <c r="H215" i="1"/>
  <c r="H198" i="1"/>
  <c r="H238" i="1"/>
  <c r="H278" i="1"/>
  <c r="H239" i="1"/>
  <c r="H262" i="1"/>
  <c r="H155" i="1"/>
  <c r="H191" i="1"/>
  <c r="H266" i="1"/>
  <c r="H190" i="1"/>
  <c r="H192" i="1"/>
  <c r="H173" i="1"/>
  <c r="H150" i="1"/>
  <c r="H183" i="1"/>
  <c r="H267" i="1"/>
  <c r="H217" i="1"/>
  <c r="H261" i="1"/>
  <c r="H182" i="1"/>
  <c r="H204" i="1"/>
  <c r="H237" i="1"/>
  <c r="H250" i="1"/>
  <c r="H193" i="1"/>
  <c r="H202" i="1"/>
  <c r="H165" i="1"/>
  <c r="H230" i="1"/>
  <c r="H197" i="1"/>
  <c r="H157" i="1"/>
  <c r="H205" i="1"/>
  <c r="H225" i="1"/>
  <c r="H272" i="1"/>
  <c r="H188" i="1"/>
  <c r="G276" i="1"/>
  <c r="G233" i="1"/>
  <c r="G201" i="1"/>
  <c r="G265" i="1"/>
  <c r="G156" i="1"/>
  <c r="G169" i="1"/>
  <c r="G232" i="1"/>
  <c r="G260" i="1"/>
  <c r="G177" i="1"/>
  <c r="G248" i="1"/>
  <c r="G171" i="1"/>
  <c r="G236" i="1"/>
  <c r="G213" i="1"/>
  <c r="G229" i="1"/>
  <c r="G216" i="1"/>
  <c r="G269" i="1"/>
  <c r="G218" i="1"/>
  <c r="G162" i="1"/>
  <c r="G176" i="1"/>
  <c r="G241" i="1"/>
  <c r="G252" i="1"/>
  <c r="G207" i="1"/>
  <c r="G224" i="1"/>
  <c r="G152" i="1"/>
  <c r="G149" i="1"/>
  <c r="G178" i="1"/>
  <c r="G168" i="1"/>
  <c r="G245" i="1"/>
  <c r="G259" i="1"/>
  <c r="G181" i="1"/>
  <c r="G231" i="1"/>
  <c r="G206" i="1"/>
  <c r="G153" i="1"/>
  <c r="G279" i="1"/>
  <c r="G208" i="1"/>
  <c r="G264" i="1"/>
  <c r="G263" i="1"/>
  <c r="G251" i="1"/>
  <c r="G195" i="1"/>
  <c r="G271" i="1"/>
  <c r="G253" i="1"/>
  <c r="G222" i="1"/>
  <c r="G234" i="1"/>
  <c r="G212" i="1"/>
  <c r="G244" i="1"/>
  <c r="G273" i="1"/>
  <c r="G161" i="1"/>
  <c r="G185" i="1"/>
  <c r="G148" i="1"/>
  <c r="G189" i="1"/>
  <c r="G228" i="1"/>
  <c r="G282" i="1"/>
  <c r="G242" i="1"/>
  <c r="G275" i="1"/>
  <c r="G268" i="1"/>
  <c r="G186" i="1"/>
  <c r="G270" i="1"/>
  <c r="G151" i="1"/>
  <c r="G223" i="1"/>
  <c r="G246" i="1"/>
  <c r="G199" i="1"/>
  <c r="G243" i="1"/>
  <c r="G147" i="1"/>
  <c r="G240" i="1"/>
  <c r="G211" i="1"/>
  <c r="G166" i="1"/>
  <c r="G257" i="1"/>
  <c r="G179" i="1"/>
  <c r="G170" i="1"/>
  <c r="G256" i="1"/>
  <c r="G200" i="1"/>
  <c r="G277" i="1"/>
  <c r="G247" i="1"/>
  <c r="G160" i="1"/>
  <c r="G174" i="1"/>
  <c r="G258" i="1"/>
  <c r="G167" i="1"/>
  <c r="G221" i="1"/>
  <c r="G158" i="1"/>
  <c r="G175" i="1"/>
  <c r="G226" i="1"/>
  <c r="G194" i="1"/>
  <c r="G219" i="1"/>
  <c r="G214" i="1"/>
  <c r="G227" i="1"/>
  <c r="G159" i="1"/>
  <c r="G180" i="1"/>
  <c r="G249" i="1"/>
  <c r="G210" i="1"/>
  <c r="G184" i="1"/>
  <c r="G255" i="1"/>
  <c r="G235" i="1"/>
  <c r="G280" i="1"/>
  <c r="G274" i="1"/>
  <c r="G154" i="1"/>
  <c r="G203" i="1"/>
  <c r="G281" i="1"/>
  <c r="G172" i="1"/>
  <c r="G164" i="1"/>
  <c r="G220" i="1"/>
  <c r="G187" i="1"/>
  <c r="G209" i="1"/>
  <c r="G196" i="1"/>
  <c r="G254" i="1"/>
  <c r="G163" i="1"/>
  <c r="G215" i="1"/>
  <c r="G198" i="1"/>
  <c r="G238" i="1"/>
  <c r="G278" i="1"/>
  <c r="G239" i="1"/>
  <c r="G262" i="1"/>
  <c r="G155" i="1"/>
  <c r="G191" i="1"/>
  <c r="G266" i="1"/>
  <c r="G190" i="1"/>
  <c r="G192" i="1"/>
  <c r="G173" i="1"/>
  <c r="G150" i="1"/>
  <c r="G183" i="1"/>
  <c r="G267" i="1"/>
  <c r="G217" i="1"/>
  <c r="G261" i="1"/>
  <c r="G182" i="1"/>
  <c r="G204" i="1"/>
  <c r="G237" i="1"/>
  <c r="G250" i="1"/>
  <c r="G193" i="1"/>
  <c r="G202" i="1"/>
  <c r="G165" i="1"/>
  <c r="G230" i="1"/>
  <c r="G197" i="1"/>
  <c r="G157" i="1"/>
  <c r="G205" i="1"/>
  <c r="G225" i="1"/>
  <c r="G272" i="1"/>
  <c r="G188" i="1"/>
  <c r="N350" i="1"/>
  <c r="D700" i="4"/>
  <c r="I1264" i="4" s="1"/>
  <c r="D699" i="4"/>
  <c r="I1263" i="4" s="1"/>
  <c r="D698" i="4"/>
  <c r="I1262" i="4" s="1"/>
  <c r="D697" i="4"/>
  <c r="I1261" i="4" s="1"/>
  <c r="D696" i="4"/>
  <c r="D695" i="4"/>
  <c r="D694" i="4"/>
  <c r="I1258" i="4" s="1"/>
  <c r="D693" i="4"/>
  <c r="I1257" i="4" s="1"/>
  <c r="D692" i="4"/>
  <c r="I1256" i="4" s="1"/>
  <c r="D691" i="4"/>
  <c r="D690" i="4"/>
  <c r="I1254" i="4" s="1"/>
  <c r="D689" i="4"/>
  <c r="I1253" i="4" s="1"/>
  <c r="D688" i="4"/>
  <c r="D687" i="4"/>
  <c r="D686" i="4"/>
  <c r="I1250" i="4" s="1"/>
  <c r="D420" i="4"/>
  <c r="D419" i="4"/>
  <c r="G1263" i="4" s="1"/>
  <c r="D418" i="4"/>
  <c r="G1262" i="4" s="1"/>
  <c r="D417" i="4"/>
  <c r="G1261" i="4" s="1"/>
  <c r="D416" i="4"/>
  <c r="D415" i="4"/>
  <c r="G1259" i="4" s="1"/>
  <c r="D414" i="4"/>
  <c r="D413" i="4"/>
  <c r="G1257" i="4" s="1"/>
  <c r="D412" i="4"/>
  <c r="D411" i="4"/>
  <c r="G1255" i="4" s="1"/>
  <c r="D410" i="4"/>
  <c r="D409" i="4"/>
  <c r="G1253" i="4" s="1"/>
  <c r="D408" i="4"/>
  <c r="D407" i="4"/>
  <c r="G1251" i="4" s="1"/>
  <c r="D406" i="4"/>
  <c r="E1264" i="4"/>
  <c r="E1261" i="4"/>
  <c r="E1260" i="4"/>
  <c r="E1257" i="4"/>
  <c r="E1256" i="4"/>
  <c r="E1253" i="4"/>
  <c r="E1252" i="4"/>
  <c r="D980" i="4"/>
  <c r="K1264" i="4" s="1"/>
  <c r="D979" i="4"/>
  <c r="D978" i="4"/>
  <c r="D977" i="4"/>
  <c r="K1261" i="4" s="1"/>
  <c r="D976" i="4"/>
  <c r="K1260" i="4" s="1"/>
  <c r="D975" i="4"/>
  <c r="D974" i="4"/>
  <c r="D973" i="4"/>
  <c r="K1257" i="4" s="1"/>
  <c r="D972" i="4"/>
  <c r="K1256" i="4" s="1"/>
  <c r="D971" i="4"/>
  <c r="D970" i="4"/>
  <c r="K1254" i="4" s="1"/>
  <c r="D969" i="4"/>
  <c r="K1253" i="4" s="1"/>
  <c r="D968" i="4"/>
  <c r="K1252" i="4" s="1"/>
  <c r="D967" i="4"/>
  <c r="D966" i="4"/>
  <c r="D840" i="4"/>
  <c r="D839" i="4"/>
  <c r="D838" i="4"/>
  <c r="D837" i="4"/>
  <c r="J1261" i="4" s="1"/>
  <c r="D836" i="4"/>
  <c r="D835" i="4"/>
  <c r="D834" i="4"/>
  <c r="D833" i="4"/>
  <c r="J1257" i="4" s="1"/>
  <c r="D832" i="4"/>
  <c r="D831" i="4"/>
  <c r="D830" i="4"/>
  <c r="D829" i="4"/>
  <c r="J1253" i="4" s="1"/>
  <c r="D828" i="4"/>
  <c r="D827" i="4"/>
  <c r="D826" i="4"/>
  <c r="D560" i="4"/>
  <c r="D559" i="4"/>
  <c r="D558" i="4"/>
  <c r="D557" i="4"/>
  <c r="D556" i="4"/>
  <c r="D555" i="4"/>
  <c r="D554" i="4"/>
  <c r="D553" i="4"/>
  <c r="D552" i="4"/>
  <c r="D551" i="4"/>
  <c r="D550" i="4"/>
  <c r="D549" i="4"/>
  <c r="D548" i="4"/>
  <c r="D547" i="4"/>
  <c r="D546" i="4"/>
  <c r="D280" i="4"/>
  <c r="F1264" i="4" s="1"/>
  <c r="D279" i="4"/>
  <c r="F1263" i="4" s="1"/>
  <c r="D278" i="4"/>
  <c r="F1262" i="4" s="1"/>
  <c r="D277" i="4"/>
  <c r="F1261" i="4" s="1"/>
  <c r="D276" i="4"/>
  <c r="F1260" i="4" s="1"/>
  <c r="D275" i="4"/>
  <c r="F1259" i="4" s="1"/>
  <c r="D274" i="4"/>
  <c r="F1258" i="4" s="1"/>
  <c r="D273" i="4"/>
  <c r="F1257" i="4" s="1"/>
  <c r="D272" i="4"/>
  <c r="F1256" i="4" s="1"/>
  <c r="D271" i="4"/>
  <c r="F1255" i="4" s="1"/>
  <c r="D270" i="4"/>
  <c r="F1254" i="4" s="1"/>
  <c r="D269" i="4"/>
  <c r="F1253" i="4" s="1"/>
  <c r="D268" i="4"/>
  <c r="F1252" i="4" s="1"/>
  <c r="D267" i="4"/>
  <c r="F1251" i="4" s="1"/>
  <c r="D266" i="4"/>
  <c r="F1250" i="4" s="1"/>
  <c r="D1120" i="4"/>
  <c r="L1264" i="4" s="1"/>
  <c r="D1119" i="4"/>
  <c r="L1263" i="4" s="1"/>
  <c r="D1118" i="4"/>
  <c r="D1117" i="4"/>
  <c r="D1116" i="4"/>
  <c r="L1260" i="4" s="1"/>
  <c r="D1115" i="4"/>
  <c r="D739" i="1" s="1"/>
  <c r="D1114" i="4"/>
  <c r="D1113" i="4"/>
  <c r="D1112" i="4"/>
  <c r="L1256" i="4" s="1"/>
  <c r="D1111" i="4"/>
  <c r="D702" i="1" s="1"/>
  <c r="D1110" i="4"/>
  <c r="D1109" i="4"/>
  <c r="D1108" i="4"/>
  <c r="L1252" i="4" s="1"/>
  <c r="D1107" i="4"/>
  <c r="L1251" i="4" s="1"/>
  <c r="D1106" i="4"/>
  <c r="D138" i="6"/>
  <c r="P214" i="1" s="1"/>
  <c r="D137" i="6"/>
  <c r="P261" i="1" s="1"/>
  <c r="D136" i="6"/>
  <c r="P177" i="1" s="1"/>
  <c r="D135" i="6"/>
  <c r="P208" i="1" s="1"/>
  <c r="D134" i="6"/>
  <c r="P209" i="1" s="1"/>
  <c r="D133" i="6"/>
  <c r="P155" i="1" s="1"/>
  <c r="D132" i="6"/>
  <c r="P240" i="1" s="1"/>
  <c r="D131" i="6"/>
  <c r="P186" i="1" s="1"/>
  <c r="D130" i="6"/>
  <c r="P276" i="1" s="1"/>
  <c r="D129" i="6"/>
  <c r="P157" i="1" s="1"/>
  <c r="D128" i="6"/>
  <c r="P223" i="1" s="1"/>
  <c r="D127" i="6"/>
  <c r="P185" i="1" s="1"/>
  <c r="D126" i="6"/>
  <c r="P279" i="1" s="1"/>
  <c r="D125" i="6"/>
  <c r="P235" i="1" s="1"/>
  <c r="D124" i="6"/>
  <c r="P229" i="1" s="1"/>
  <c r="D765" i="1" l="1"/>
  <c r="D752" i="1"/>
  <c r="H1253" i="4"/>
  <c r="L741" i="1"/>
  <c r="H1257" i="4"/>
  <c r="L662" i="1"/>
  <c r="H1261" i="4"/>
  <c r="L688" i="1"/>
  <c r="H1250" i="4"/>
  <c r="L721" i="1"/>
  <c r="H1254" i="4"/>
  <c r="L778" i="1"/>
  <c r="H1258" i="4"/>
  <c r="L661" i="1"/>
  <c r="H1262" i="4"/>
  <c r="L720" i="1"/>
  <c r="H1251" i="4"/>
  <c r="L723" i="1"/>
  <c r="H1255" i="4"/>
  <c r="L684" i="1"/>
  <c r="H1259" i="4"/>
  <c r="L677" i="1"/>
  <c r="H1263" i="4"/>
  <c r="L716" i="1"/>
  <c r="H1252" i="4"/>
  <c r="L788" i="1"/>
  <c r="H1256" i="4"/>
  <c r="L761" i="1"/>
  <c r="H1260" i="4"/>
  <c r="L708" i="1"/>
  <c r="H1264" i="4"/>
  <c r="L691" i="1"/>
  <c r="G284" i="1"/>
  <c r="H284" i="1"/>
  <c r="I284" i="1"/>
  <c r="T780" i="1"/>
  <c r="T689" i="1"/>
  <c r="AB685" i="1"/>
  <c r="AB747" i="1"/>
  <c r="AB660" i="1"/>
  <c r="X748" i="1"/>
  <c r="P695" i="1"/>
  <c r="P716" i="1"/>
  <c r="H764" i="1"/>
  <c r="J1254" i="4"/>
  <c r="P664" i="1"/>
  <c r="H738" i="1"/>
  <c r="J1251" i="4"/>
  <c r="P724" i="1"/>
  <c r="J1255" i="4"/>
  <c r="P723" i="1"/>
  <c r="J1259" i="4"/>
  <c r="P779" i="1"/>
  <c r="J1263" i="4"/>
  <c r="P748" i="1"/>
  <c r="E1250" i="4"/>
  <c r="X752" i="1"/>
  <c r="E1254" i="4"/>
  <c r="X699" i="1"/>
  <c r="E1258" i="4"/>
  <c r="X778" i="1"/>
  <c r="E1262" i="4"/>
  <c r="X679" i="1"/>
  <c r="L1259" i="4"/>
  <c r="H777" i="1"/>
  <c r="H675" i="1"/>
  <c r="J1250" i="4"/>
  <c r="P709" i="1"/>
  <c r="J1262" i="4"/>
  <c r="P657" i="1"/>
  <c r="L1255" i="4"/>
  <c r="D771" i="1"/>
  <c r="H683" i="1"/>
  <c r="H676" i="1"/>
  <c r="D729" i="1"/>
  <c r="D716" i="1"/>
  <c r="D780" i="1"/>
  <c r="L1253" i="4"/>
  <c r="D779" i="1"/>
  <c r="L1257" i="4"/>
  <c r="D684" i="1"/>
  <c r="L1261" i="4"/>
  <c r="H658" i="1"/>
  <c r="H681" i="1"/>
  <c r="H660" i="1"/>
  <c r="H708" i="1"/>
  <c r="J1252" i="4"/>
  <c r="P774" i="1"/>
  <c r="J1256" i="4"/>
  <c r="P699" i="1"/>
  <c r="J1260" i="4"/>
  <c r="P713" i="1"/>
  <c r="J1264" i="4"/>
  <c r="P658" i="1"/>
  <c r="K1250" i="4"/>
  <c r="T702" i="1"/>
  <c r="K1258" i="4"/>
  <c r="T754" i="1"/>
  <c r="K1262" i="4"/>
  <c r="T673" i="1"/>
  <c r="H769" i="1"/>
  <c r="J1258" i="4"/>
  <c r="P678" i="1"/>
  <c r="D746" i="1"/>
  <c r="D685" i="1"/>
  <c r="L1250" i="4"/>
  <c r="D670" i="1"/>
  <c r="L1254" i="4"/>
  <c r="D674" i="1"/>
  <c r="L1258" i="4"/>
  <c r="D715" i="1"/>
  <c r="L1262" i="4"/>
  <c r="H774" i="1"/>
  <c r="H714" i="1"/>
  <c r="H728" i="1"/>
  <c r="H706" i="1"/>
  <c r="P661" i="1"/>
  <c r="K1251" i="4"/>
  <c r="T756" i="1"/>
  <c r="K1255" i="4"/>
  <c r="T661" i="1"/>
  <c r="K1259" i="4"/>
  <c r="T707" i="1"/>
  <c r="K1263" i="4"/>
  <c r="T767" i="1"/>
  <c r="T718" i="1"/>
  <c r="T715" i="1"/>
  <c r="E1251" i="4"/>
  <c r="X729" i="1"/>
  <c r="E1255" i="4"/>
  <c r="X658" i="1"/>
  <c r="E1259" i="4"/>
  <c r="X691" i="1"/>
  <c r="E1263" i="4"/>
  <c r="X725" i="1"/>
  <c r="G1250" i="4"/>
  <c r="AB750" i="1"/>
  <c r="G1254" i="4"/>
  <c r="AB716" i="1"/>
  <c r="G1258" i="4"/>
  <c r="AB753" i="1"/>
  <c r="I1252" i="4"/>
  <c r="AF787" i="1"/>
  <c r="I1260" i="4"/>
  <c r="AF679" i="1"/>
  <c r="AF790" i="1"/>
  <c r="T657" i="1"/>
  <c r="T729" i="1"/>
  <c r="X738" i="1"/>
  <c r="AB672" i="1"/>
  <c r="AF778" i="1"/>
  <c r="T698" i="1"/>
  <c r="T665" i="1"/>
  <c r="X757" i="1"/>
  <c r="AB682" i="1"/>
  <c r="AB773" i="1"/>
  <c r="AF741" i="1"/>
  <c r="AF769" i="1"/>
  <c r="AB782" i="1"/>
  <c r="G1252" i="4"/>
  <c r="AB787" i="1"/>
  <c r="G1256" i="4"/>
  <c r="AB683" i="1"/>
  <c r="G1260" i="4"/>
  <c r="AB756" i="1"/>
  <c r="G1264" i="4"/>
  <c r="X673" i="1"/>
  <c r="X770" i="1"/>
  <c r="X667" i="1"/>
  <c r="X668" i="1"/>
  <c r="AB669" i="1"/>
  <c r="AB712" i="1"/>
  <c r="I1251" i="4"/>
  <c r="AF753" i="1"/>
  <c r="I1255" i="4"/>
  <c r="AF681" i="1"/>
  <c r="I1259" i="4"/>
  <c r="AF671" i="1"/>
  <c r="AF722" i="1"/>
  <c r="AF717" i="1"/>
  <c r="AF759" i="1"/>
  <c r="AF688" i="1"/>
  <c r="AF725" i="1"/>
  <c r="AF712" i="1"/>
  <c r="N1253" i="4" l="1"/>
  <c r="P1253" i="4" s="1"/>
  <c r="N1261" i="4"/>
  <c r="P1261" i="4" s="1"/>
  <c r="N1263" i="4"/>
  <c r="P1263" i="4" s="1"/>
  <c r="N1257" i="4"/>
  <c r="P1257" i="4" s="1"/>
  <c r="N1252" i="4"/>
  <c r="P1252" i="4" s="1"/>
  <c r="N1256" i="4"/>
  <c r="P1256" i="4" s="1"/>
  <c r="N1264" i="4"/>
  <c r="P1264" i="4" s="1"/>
  <c r="N1260" i="4"/>
  <c r="P1260" i="4" s="1"/>
  <c r="N1255" i="4"/>
  <c r="P1255" i="4" s="1"/>
  <c r="N1262" i="4"/>
  <c r="P1262" i="4" s="1"/>
  <c r="N1254" i="4"/>
  <c r="P1254" i="4" s="1"/>
  <c r="N1259" i="4"/>
  <c r="P1259" i="4" s="1"/>
  <c r="N1251" i="4"/>
  <c r="P1251" i="4" s="1"/>
  <c r="N1258" i="4"/>
  <c r="P1258" i="4" s="1"/>
  <c r="N1250" i="4"/>
  <c r="P1250" i="4" s="1"/>
  <c r="G436" i="1" l="1"/>
  <c r="G421" i="1"/>
  <c r="G437" i="1"/>
  <c r="G408" i="1"/>
  <c r="G433" i="1"/>
  <c r="G395" i="1"/>
  <c r="G410" i="1"/>
  <c r="G402" i="1"/>
  <c r="G397" i="1"/>
  <c r="BHA863" i="1"/>
  <c r="BHA857" i="1"/>
  <c r="BHA851" i="1"/>
  <c r="BHA845" i="1"/>
  <c r="BHA839" i="1"/>
  <c r="BHA833" i="1"/>
  <c r="BHA827" i="1"/>
  <c r="BHA821" i="1"/>
  <c r="BHA815" i="1"/>
  <c r="BHA809" i="1"/>
  <c r="BHA803" i="1"/>
  <c r="BHA797" i="1"/>
  <c r="BGR863" i="1" l="1"/>
  <c r="BGR857" i="1"/>
  <c r="BGR851" i="1"/>
  <c r="BGR845" i="1"/>
  <c r="BGR839" i="1"/>
  <c r="BGR833" i="1"/>
  <c r="BGR827" i="1"/>
  <c r="BGR821" i="1"/>
  <c r="BGR815" i="1"/>
  <c r="BGR809" i="1"/>
  <c r="BGR803" i="1"/>
  <c r="BGR797" i="1"/>
  <c r="BGI863" i="1"/>
  <c r="BGI857" i="1"/>
  <c r="BGI851" i="1"/>
  <c r="BGI845" i="1"/>
  <c r="BGI839" i="1"/>
  <c r="BGI833" i="1"/>
  <c r="BGI827" i="1"/>
  <c r="BGI821" i="1"/>
  <c r="BGI815" i="1"/>
  <c r="BGI809" i="1"/>
  <c r="BGI803" i="1"/>
  <c r="BGI797" i="1"/>
  <c r="BFZ863" i="1"/>
  <c r="BFZ857" i="1"/>
  <c r="BFZ851" i="1"/>
  <c r="BFZ845" i="1"/>
  <c r="BFZ839" i="1"/>
  <c r="BFZ833" i="1"/>
  <c r="BFZ827" i="1"/>
  <c r="BFZ821" i="1"/>
  <c r="BFZ815" i="1"/>
  <c r="BFZ809" i="1"/>
  <c r="BFZ803" i="1"/>
  <c r="BFZ797" i="1"/>
  <c r="BFQ863" i="1"/>
  <c r="BFQ857" i="1"/>
  <c r="BFQ851" i="1"/>
  <c r="BFQ845" i="1"/>
  <c r="BFQ839" i="1"/>
  <c r="BFQ833" i="1"/>
  <c r="BFQ827" i="1"/>
  <c r="BFQ821" i="1"/>
  <c r="BFQ815" i="1"/>
  <c r="BFQ809" i="1"/>
  <c r="BFQ803" i="1"/>
  <c r="BFQ797" i="1"/>
  <c r="BFH863" i="1"/>
  <c r="BFH857" i="1"/>
  <c r="BFH851" i="1"/>
  <c r="BFH845" i="1"/>
  <c r="BFH839" i="1"/>
  <c r="BFH833" i="1"/>
  <c r="BFH827" i="1"/>
  <c r="BFH821" i="1"/>
  <c r="BFH815" i="1"/>
  <c r="BFH809" i="1"/>
  <c r="BFH803" i="1"/>
  <c r="BFH797" i="1"/>
  <c r="BEY863" i="1"/>
  <c r="BEY857" i="1"/>
  <c r="BEY851" i="1"/>
  <c r="BEY845" i="1"/>
  <c r="BEY839" i="1"/>
  <c r="BEY833" i="1"/>
  <c r="BEY827" i="1"/>
  <c r="BEY821" i="1"/>
  <c r="BEY815" i="1"/>
  <c r="BEY809" i="1"/>
  <c r="BEY803" i="1"/>
  <c r="BEY797" i="1"/>
  <c r="BEP863" i="1"/>
  <c r="BEP857" i="1"/>
  <c r="BEP851" i="1"/>
  <c r="BEP845" i="1"/>
  <c r="BEP839" i="1"/>
  <c r="BEP833" i="1"/>
  <c r="BEP827" i="1"/>
  <c r="BEP821" i="1"/>
  <c r="BEP815" i="1"/>
  <c r="BEP809" i="1"/>
  <c r="BEP803" i="1"/>
  <c r="BEP797" i="1"/>
  <c r="BEG863" i="1"/>
  <c r="BEG857" i="1"/>
  <c r="BEG851" i="1"/>
  <c r="BEG845" i="1"/>
  <c r="BEG839" i="1"/>
  <c r="BEG833" i="1"/>
  <c r="BEG827" i="1"/>
  <c r="BEG821" i="1"/>
  <c r="BEG815" i="1"/>
  <c r="BEG809" i="1"/>
  <c r="BEG803" i="1"/>
  <c r="BEG797" i="1"/>
  <c r="BDX863" i="1"/>
  <c r="BDX857" i="1"/>
  <c r="BDX851" i="1"/>
  <c r="BDX845" i="1"/>
  <c r="BDX839" i="1"/>
  <c r="BDX833" i="1"/>
  <c r="BDX827" i="1"/>
  <c r="BDX821" i="1"/>
  <c r="BDX815" i="1"/>
  <c r="BDX809" i="1"/>
  <c r="BDX803" i="1"/>
  <c r="BDX797" i="1"/>
  <c r="BDO863" i="1"/>
  <c r="BDO857" i="1"/>
  <c r="BDO851" i="1"/>
  <c r="BDO845" i="1"/>
  <c r="BDO839" i="1"/>
  <c r="BDO833" i="1"/>
  <c r="BDO827" i="1"/>
  <c r="BDO821" i="1"/>
  <c r="BDO815" i="1"/>
  <c r="BDO809" i="1"/>
  <c r="BDO803" i="1"/>
  <c r="BDO797" i="1"/>
  <c r="BDF863" i="1"/>
  <c r="BDF857" i="1"/>
  <c r="BDF851" i="1"/>
  <c r="BDF845" i="1"/>
  <c r="BDF839" i="1"/>
  <c r="BDF833" i="1"/>
  <c r="BDF827" i="1"/>
  <c r="BDF821" i="1"/>
  <c r="BDF815" i="1"/>
  <c r="BDF809" i="1"/>
  <c r="BDF803" i="1"/>
  <c r="BDF797" i="1"/>
  <c r="BCW863" i="1"/>
  <c r="BCW857" i="1"/>
  <c r="BCW851" i="1"/>
  <c r="BCW845" i="1"/>
  <c r="BCW839" i="1"/>
  <c r="BCW833" i="1"/>
  <c r="BCW827" i="1"/>
  <c r="BCW821" i="1"/>
  <c r="BCW815" i="1"/>
  <c r="BCW809" i="1"/>
  <c r="BCW803" i="1"/>
  <c r="BCW797" i="1"/>
  <c r="BCN863" i="1"/>
  <c r="BCN857" i="1"/>
  <c r="BCN851" i="1"/>
  <c r="BCN845" i="1"/>
  <c r="BCN839" i="1"/>
  <c r="BCN833" i="1"/>
  <c r="BCN827" i="1"/>
  <c r="BCN821" i="1"/>
  <c r="BCN815" i="1"/>
  <c r="BCN809" i="1"/>
  <c r="BCN803" i="1"/>
  <c r="BCN797" i="1"/>
  <c r="BCE863" i="1"/>
  <c r="BCE857" i="1"/>
  <c r="BCE851" i="1"/>
  <c r="BCE845" i="1"/>
  <c r="BCE839" i="1"/>
  <c r="BCE833" i="1"/>
  <c r="BCE827" i="1"/>
  <c r="BCE821" i="1"/>
  <c r="BCE815" i="1"/>
  <c r="BCE809" i="1"/>
  <c r="BCE803" i="1"/>
  <c r="BCE797" i="1"/>
  <c r="BBV863" i="1"/>
  <c r="BBV857" i="1"/>
  <c r="BBV851" i="1"/>
  <c r="BBV845" i="1"/>
  <c r="BBV839" i="1"/>
  <c r="BBV833" i="1"/>
  <c r="BBV827" i="1"/>
  <c r="BBV821" i="1"/>
  <c r="BBV815" i="1"/>
  <c r="BBV809" i="1"/>
  <c r="BBV803" i="1"/>
  <c r="BBV797" i="1"/>
  <c r="BBM863" i="1"/>
  <c r="BBM857" i="1"/>
  <c r="BBM851" i="1"/>
  <c r="BBM845" i="1"/>
  <c r="BBM839" i="1"/>
  <c r="BBM833" i="1"/>
  <c r="BBM827" i="1"/>
  <c r="BBM821" i="1"/>
  <c r="BBM815" i="1"/>
  <c r="BBM809" i="1"/>
  <c r="BBM803" i="1"/>
  <c r="BBM797" i="1"/>
  <c r="BBD863" i="1"/>
  <c r="BBD857" i="1"/>
  <c r="BBD851" i="1"/>
  <c r="BBD845" i="1"/>
  <c r="BBD839" i="1"/>
  <c r="BBD833" i="1"/>
  <c r="BBD827" i="1"/>
  <c r="BBD821" i="1"/>
  <c r="BBD815" i="1"/>
  <c r="BBD809" i="1"/>
  <c r="BBD803" i="1"/>
  <c r="BBD797" i="1"/>
  <c r="BAU863" i="1"/>
  <c r="BAU857" i="1"/>
  <c r="BAU851" i="1"/>
  <c r="BAU845" i="1"/>
  <c r="BAU839" i="1"/>
  <c r="BAU833" i="1"/>
  <c r="BAU827" i="1"/>
  <c r="BAU821" i="1"/>
  <c r="BAU815" i="1"/>
  <c r="BAU809" i="1"/>
  <c r="BAU803" i="1"/>
  <c r="BAU797" i="1"/>
  <c r="BAL863" i="1"/>
  <c r="BAL857" i="1"/>
  <c r="BAL851" i="1"/>
  <c r="BAL845" i="1"/>
  <c r="BAL839" i="1"/>
  <c r="BAL833" i="1"/>
  <c r="BAL827" i="1"/>
  <c r="BAL821" i="1"/>
  <c r="BAL815" i="1"/>
  <c r="BAL809" i="1"/>
  <c r="BAL803" i="1"/>
  <c r="BAL797" i="1"/>
  <c r="P5384" i="8" l="1"/>
  <c r="P5383" i="8"/>
  <c r="P5382" i="8"/>
  <c r="P5381" i="8"/>
  <c r="P5380" i="8"/>
  <c r="P5379" i="8"/>
  <c r="P5378" i="8"/>
  <c r="P5377" i="8"/>
  <c r="P5376" i="8"/>
  <c r="P5375" i="8"/>
  <c r="P5374" i="8"/>
  <c r="P5373" i="8"/>
  <c r="P5372" i="8"/>
  <c r="P5371" i="8"/>
  <c r="P5370" i="8"/>
  <c r="P5369" i="8"/>
  <c r="P5368" i="8"/>
  <c r="P5367" i="8"/>
  <c r="P5366" i="8"/>
  <c r="P5365" i="8"/>
  <c r="P5364" i="8"/>
  <c r="P5363" i="8"/>
  <c r="P5362" i="8"/>
  <c r="P5361" i="8"/>
  <c r="P5360" i="8"/>
  <c r="P5359" i="8"/>
  <c r="P5358" i="8"/>
  <c r="P5357" i="8"/>
  <c r="P5356" i="8"/>
  <c r="P5355" i="8"/>
  <c r="P5354" i="8"/>
  <c r="P5353" i="8"/>
  <c r="P5352" i="8"/>
  <c r="P5351" i="8"/>
  <c r="P5350" i="8"/>
  <c r="P5349" i="8"/>
  <c r="P5348" i="8"/>
  <c r="P5347" i="8"/>
  <c r="P5346" i="8"/>
  <c r="P5345" i="8"/>
  <c r="P5344" i="8"/>
  <c r="P5343" i="8"/>
  <c r="P5342" i="8"/>
  <c r="P5341" i="8"/>
  <c r="P5340" i="8"/>
  <c r="P5339" i="8"/>
  <c r="P5338" i="8"/>
  <c r="P5337" i="8"/>
  <c r="P5336" i="8"/>
  <c r="P5335" i="8"/>
  <c r="P5334" i="8"/>
  <c r="P5333" i="8"/>
  <c r="P5332" i="8"/>
  <c r="P5331" i="8"/>
  <c r="P5330" i="8"/>
  <c r="P5329" i="8"/>
  <c r="P5328" i="8"/>
  <c r="P5327" i="8"/>
  <c r="P5326" i="8"/>
  <c r="P5325" i="8"/>
  <c r="P5324" i="8"/>
  <c r="P5323" i="8"/>
  <c r="P5322" i="8"/>
  <c r="P5321" i="8"/>
  <c r="P5320" i="8"/>
  <c r="P5319" i="8"/>
  <c r="P5318" i="8"/>
  <c r="P5317" i="8"/>
  <c r="P5316" i="8"/>
  <c r="P5315" i="8"/>
  <c r="P5314" i="8"/>
  <c r="P5313" i="8"/>
  <c r="P5312" i="8"/>
  <c r="P5311" i="8"/>
  <c r="P5310" i="8"/>
  <c r="P5309" i="8"/>
  <c r="P5308" i="8"/>
  <c r="P5307" i="8"/>
  <c r="P5306" i="8"/>
  <c r="P5305" i="8"/>
  <c r="P5304" i="8"/>
  <c r="P5303" i="8"/>
  <c r="P5302" i="8"/>
  <c r="P5301" i="8"/>
  <c r="P5300" i="8"/>
  <c r="P5299" i="8"/>
  <c r="P5298" i="8"/>
  <c r="P5297" i="8"/>
  <c r="P5296" i="8"/>
  <c r="P5295" i="8"/>
  <c r="P5294" i="8"/>
  <c r="P5293" i="8"/>
  <c r="P5292" i="8"/>
  <c r="P5291" i="8"/>
  <c r="P5290" i="8"/>
  <c r="P5289" i="8"/>
  <c r="P5288" i="8"/>
  <c r="P5287" i="8"/>
  <c r="P5286" i="8"/>
  <c r="P5285" i="8"/>
  <c r="P5284" i="8"/>
  <c r="P5283" i="8"/>
  <c r="P5282" i="8"/>
  <c r="P5281" i="8"/>
  <c r="P5280" i="8"/>
  <c r="P5279" i="8"/>
  <c r="P5278" i="8"/>
  <c r="P5277" i="8"/>
  <c r="P5276" i="8"/>
  <c r="P5275" i="8"/>
  <c r="P5274" i="8"/>
  <c r="P5273" i="8"/>
  <c r="P5272" i="8"/>
  <c r="P5271" i="8"/>
  <c r="P5270" i="8"/>
  <c r="P5269" i="8"/>
  <c r="P5268" i="8"/>
  <c r="P5267" i="8"/>
  <c r="P5266" i="8"/>
  <c r="P5265" i="8"/>
  <c r="P5264" i="8"/>
  <c r="P5263" i="8"/>
  <c r="P5262" i="8"/>
  <c r="P5261" i="8"/>
  <c r="P5260" i="8"/>
  <c r="P5259" i="8"/>
  <c r="P5258" i="8"/>
  <c r="P5257" i="8"/>
  <c r="P5256" i="8"/>
  <c r="P5255" i="8"/>
  <c r="P5254" i="8"/>
  <c r="P5253" i="8"/>
  <c r="P5252" i="8"/>
  <c r="P5251" i="8"/>
  <c r="P5250" i="8"/>
  <c r="P5249" i="8"/>
  <c r="P5248" i="8"/>
  <c r="P5247" i="8"/>
  <c r="P5246" i="8"/>
  <c r="P5245" i="8"/>
  <c r="P5244" i="8"/>
  <c r="P5243" i="8"/>
  <c r="P5242" i="8"/>
  <c r="P5241" i="8"/>
  <c r="P5240" i="8"/>
  <c r="P5239" i="8"/>
  <c r="P5238" i="8"/>
  <c r="P5237" i="8"/>
  <c r="P5236" i="8"/>
  <c r="P5235" i="8"/>
  <c r="P5234" i="8"/>
  <c r="P5233" i="8"/>
  <c r="P5232" i="8"/>
  <c r="P5231" i="8"/>
  <c r="P5230" i="8"/>
  <c r="P5229" i="8"/>
  <c r="P5228" i="8"/>
  <c r="P5227" i="8"/>
  <c r="P5226" i="8"/>
  <c r="P7034" i="8"/>
  <c r="P7033" i="8"/>
  <c r="P7032" i="8"/>
  <c r="P7031" i="8"/>
  <c r="P7030" i="8"/>
  <c r="P7029" i="8"/>
  <c r="P7028" i="8"/>
  <c r="P7027" i="8"/>
  <c r="P7026" i="8"/>
  <c r="P7025" i="8"/>
  <c r="P7024" i="8"/>
  <c r="P7023" i="8"/>
  <c r="P7022" i="8"/>
  <c r="P7021" i="8"/>
  <c r="P7020" i="8"/>
  <c r="P7019" i="8"/>
  <c r="P7018" i="8"/>
  <c r="P7017" i="8"/>
  <c r="P7016" i="8"/>
  <c r="P7015" i="8"/>
  <c r="P7014" i="8"/>
  <c r="P7013" i="8"/>
  <c r="P7012" i="8"/>
  <c r="P7011" i="8"/>
  <c r="P7010" i="8"/>
  <c r="P7009" i="8"/>
  <c r="P7008" i="8"/>
  <c r="P7007" i="8"/>
  <c r="P7006" i="8"/>
  <c r="P7005" i="8"/>
  <c r="P7004" i="8"/>
  <c r="P7003" i="8"/>
  <c r="P7002" i="8"/>
  <c r="P7001" i="8"/>
  <c r="P7000" i="8"/>
  <c r="P6999" i="8"/>
  <c r="P6998" i="8"/>
  <c r="P6997" i="8"/>
  <c r="P6996" i="8"/>
  <c r="P6995" i="8"/>
  <c r="P6994" i="8"/>
  <c r="P6993" i="8"/>
  <c r="P6992" i="8"/>
  <c r="P6991" i="8"/>
  <c r="P6990" i="8"/>
  <c r="P6989" i="8"/>
  <c r="P6988" i="8"/>
  <c r="P6987" i="8"/>
  <c r="P6986" i="8"/>
  <c r="P6985" i="8"/>
  <c r="P6984" i="8"/>
  <c r="P6983" i="8"/>
  <c r="P6982" i="8"/>
  <c r="P6981" i="8"/>
  <c r="P6980" i="8"/>
  <c r="P6979" i="8"/>
  <c r="P6978" i="8"/>
  <c r="P6977" i="8"/>
  <c r="P6976" i="8"/>
  <c r="P6975" i="8"/>
  <c r="P6974" i="8"/>
  <c r="P6973" i="8"/>
  <c r="P6972" i="8"/>
  <c r="P6971" i="8"/>
  <c r="P6970" i="8"/>
  <c r="P6969" i="8"/>
  <c r="P6968" i="8"/>
  <c r="P6967" i="8"/>
  <c r="P6966" i="8"/>
  <c r="P6965" i="8"/>
  <c r="P6964" i="8"/>
  <c r="P6963" i="8"/>
  <c r="P6962" i="8"/>
  <c r="P6961" i="8"/>
  <c r="P6960" i="8"/>
  <c r="P6959" i="8"/>
  <c r="P6958" i="8"/>
  <c r="P6957" i="8"/>
  <c r="P6956" i="8"/>
  <c r="P6955" i="8"/>
  <c r="P6954" i="8"/>
  <c r="P6953" i="8"/>
  <c r="P6952" i="8"/>
  <c r="P6951" i="8"/>
  <c r="P6950" i="8"/>
  <c r="P6949" i="8"/>
  <c r="P6948" i="8"/>
  <c r="P6947" i="8"/>
  <c r="P6946" i="8"/>
  <c r="P6945" i="8"/>
  <c r="P6944" i="8"/>
  <c r="P6943" i="8"/>
  <c r="P6942" i="8"/>
  <c r="P6941" i="8"/>
  <c r="P6940" i="8"/>
  <c r="P6939" i="8"/>
  <c r="P6938" i="8"/>
  <c r="P6937" i="8"/>
  <c r="P6936" i="8"/>
  <c r="P6935" i="8"/>
  <c r="P6934" i="8"/>
  <c r="P6933" i="8"/>
  <c r="P6932" i="8"/>
  <c r="P6931" i="8"/>
  <c r="P6930" i="8"/>
  <c r="P6929" i="8"/>
  <c r="P6928" i="8"/>
  <c r="P6927" i="8"/>
  <c r="P6926" i="8"/>
  <c r="P6925" i="8"/>
  <c r="P6924" i="8"/>
  <c r="P6923" i="8"/>
  <c r="P6922" i="8"/>
  <c r="P6921" i="8"/>
  <c r="P6920" i="8"/>
  <c r="P6919" i="8"/>
  <c r="P6918" i="8"/>
  <c r="P6917" i="8"/>
  <c r="P6916" i="8"/>
  <c r="P6915" i="8"/>
  <c r="P6914" i="8"/>
  <c r="P6913" i="8"/>
  <c r="P6912" i="8"/>
  <c r="P6911" i="8"/>
  <c r="P6910" i="8"/>
  <c r="P6909" i="8"/>
  <c r="P6908" i="8"/>
  <c r="P6907" i="8"/>
  <c r="P6906" i="8"/>
  <c r="P6905" i="8"/>
  <c r="P6904" i="8"/>
  <c r="P6903" i="8"/>
  <c r="P6902" i="8"/>
  <c r="P6901" i="8"/>
  <c r="P6900" i="8"/>
  <c r="P6899" i="8"/>
  <c r="P6898" i="8"/>
  <c r="P6897" i="8"/>
  <c r="P6896" i="8"/>
  <c r="P6895" i="8"/>
  <c r="P6894" i="8"/>
  <c r="P6893" i="8"/>
  <c r="P6892" i="8"/>
  <c r="P6891" i="8"/>
  <c r="P6890" i="8"/>
  <c r="P6889" i="8"/>
  <c r="P6888" i="8"/>
  <c r="P6887" i="8"/>
  <c r="P6886" i="8"/>
  <c r="P6885" i="8"/>
  <c r="P6884" i="8"/>
  <c r="P6883" i="8"/>
  <c r="P6882" i="8"/>
  <c r="P6881" i="8"/>
  <c r="P6880" i="8"/>
  <c r="P6879" i="8"/>
  <c r="P6878" i="8"/>
  <c r="P6877" i="8"/>
  <c r="P6876" i="8"/>
  <c r="P6869" i="8"/>
  <c r="P6868" i="8"/>
  <c r="P6867" i="8"/>
  <c r="P6866" i="8"/>
  <c r="P6865" i="8"/>
  <c r="P6864" i="8"/>
  <c r="P6863" i="8"/>
  <c r="P6862" i="8"/>
  <c r="P6861" i="8"/>
  <c r="P6860" i="8"/>
  <c r="P6859" i="8"/>
  <c r="P6858" i="8"/>
  <c r="P6857" i="8"/>
  <c r="P6856" i="8"/>
  <c r="P6855" i="8"/>
  <c r="P6854" i="8"/>
  <c r="P6853" i="8"/>
  <c r="P6852" i="8"/>
  <c r="P6851" i="8"/>
  <c r="P6850" i="8"/>
  <c r="P6849" i="8"/>
  <c r="P6848" i="8"/>
  <c r="P6847" i="8"/>
  <c r="P6846" i="8"/>
  <c r="P6845" i="8"/>
  <c r="P6844" i="8"/>
  <c r="P6843" i="8"/>
  <c r="P6842" i="8"/>
  <c r="P6841" i="8"/>
  <c r="P6840" i="8"/>
  <c r="P6839" i="8"/>
  <c r="P6838" i="8"/>
  <c r="P6837" i="8"/>
  <c r="P6836" i="8"/>
  <c r="P6835" i="8"/>
  <c r="P6834" i="8"/>
  <c r="P6833" i="8"/>
  <c r="P6832" i="8"/>
  <c r="P6831" i="8"/>
  <c r="P6830" i="8"/>
  <c r="P6829" i="8"/>
  <c r="P6828" i="8"/>
  <c r="P6827" i="8"/>
  <c r="P6826" i="8"/>
  <c r="P6825" i="8"/>
  <c r="P6824" i="8"/>
  <c r="P6823" i="8"/>
  <c r="P6822" i="8"/>
  <c r="P6821" i="8"/>
  <c r="P6820" i="8"/>
  <c r="P6819" i="8"/>
  <c r="P6818" i="8"/>
  <c r="P6817" i="8"/>
  <c r="P6816" i="8"/>
  <c r="P6815" i="8"/>
  <c r="P6814" i="8"/>
  <c r="P6813" i="8"/>
  <c r="P6812" i="8"/>
  <c r="P6811" i="8"/>
  <c r="P6810" i="8"/>
  <c r="P6809" i="8"/>
  <c r="P6808" i="8"/>
  <c r="P6807" i="8"/>
  <c r="P6806" i="8"/>
  <c r="P6805" i="8"/>
  <c r="P6804" i="8"/>
  <c r="P6803" i="8"/>
  <c r="P6802" i="8"/>
  <c r="P6801" i="8"/>
  <c r="P6800" i="8"/>
  <c r="P6799" i="8"/>
  <c r="P6798" i="8"/>
  <c r="P6797" i="8"/>
  <c r="P6796" i="8"/>
  <c r="P6795" i="8"/>
  <c r="P6794" i="8"/>
  <c r="P6793" i="8"/>
  <c r="P6792" i="8"/>
  <c r="P6791" i="8"/>
  <c r="P6790" i="8"/>
  <c r="P6789" i="8"/>
  <c r="P6788" i="8"/>
  <c r="P6787" i="8"/>
  <c r="P6786" i="8"/>
  <c r="P6785" i="8"/>
  <c r="P6784" i="8"/>
  <c r="P6783" i="8"/>
  <c r="P6782" i="8"/>
  <c r="P6781" i="8"/>
  <c r="P6780" i="8"/>
  <c r="P6779" i="8"/>
  <c r="P6778" i="8"/>
  <c r="P6777" i="8"/>
  <c r="P6776" i="8"/>
  <c r="P6775" i="8"/>
  <c r="P6774" i="8"/>
  <c r="P6773" i="8"/>
  <c r="P6772" i="8"/>
  <c r="P6771" i="8"/>
  <c r="P6770" i="8"/>
  <c r="P6769" i="8"/>
  <c r="P6768" i="8"/>
  <c r="P6767" i="8"/>
  <c r="P6766" i="8"/>
  <c r="P6765" i="8"/>
  <c r="P6764" i="8"/>
  <c r="P6763" i="8"/>
  <c r="P6762" i="8"/>
  <c r="P6761" i="8"/>
  <c r="P6760" i="8"/>
  <c r="P6759" i="8"/>
  <c r="P6758" i="8"/>
  <c r="P6757" i="8"/>
  <c r="P6756" i="8"/>
  <c r="P6755" i="8"/>
  <c r="P6754" i="8"/>
  <c r="P6753" i="8"/>
  <c r="P6752" i="8"/>
  <c r="P6751" i="8"/>
  <c r="P6750" i="8"/>
  <c r="P6749" i="8"/>
  <c r="P6748" i="8"/>
  <c r="P6747" i="8"/>
  <c r="P6746" i="8"/>
  <c r="P6745" i="8"/>
  <c r="P6744" i="8"/>
  <c r="P6743" i="8"/>
  <c r="P6742" i="8"/>
  <c r="P6741" i="8"/>
  <c r="P6740" i="8"/>
  <c r="P6739" i="8"/>
  <c r="P6738" i="8"/>
  <c r="P6737" i="8"/>
  <c r="P6736" i="8"/>
  <c r="P6735" i="8"/>
  <c r="P6734" i="8"/>
  <c r="P6733" i="8"/>
  <c r="P6732" i="8"/>
  <c r="P6731" i="8"/>
  <c r="P6730" i="8"/>
  <c r="P6729" i="8"/>
  <c r="P6728" i="8"/>
  <c r="P6727" i="8"/>
  <c r="P6726" i="8"/>
  <c r="P6725" i="8"/>
  <c r="P6724" i="8"/>
  <c r="P6723" i="8"/>
  <c r="P6722" i="8"/>
  <c r="P6721" i="8"/>
  <c r="P6720" i="8"/>
  <c r="P6719" i="8"/>
  <c r="P6718" i="8"/>
  <c r="P6717" i="8"/>
  <c r="P6716" i="8"/>
  <c r="P6715" i="8"/>
  <c r="P6714" i="8"/>
  <c r="P6713" i="8"/>
  <c r="P6712" i="8"/>
  <c r="P6711" i="8"/>
  <c r="P6704" i="8"/>
  <c r="P6703" i="8"/>
  <c r="P6702" i="8"/>
  <c r="P6701" i="8"/>
  <c r="P6700" i="8"/>
  <c r="P6699" i="8"/>
  <c r="P6698" i="8"/>
  <c r="P6697" i="8"/>
  <c r="P6696" i="8"/>
  <c r="P6695" i="8"/>
  <c r="P6694" i="8"/>
  <c r="P6693" i="8"/>
  <c r="P6692" i="8"/>
  <c r="P6691" i="8"/>
  <c r="P6690" i="8"/>
  <c r="P6689" i="8"/>
  <c r="P6688" i="8"/>
  <c r="P6687" i="8"/>
  <c r="P6686" i="8"/>
  <c r="P6685" i="8"/>
  <c r="P6684" i="8"/>
  <c r="P6683" i="8"/>
  <c r="P6682" i="8"/>
  <c r="P6681" i="8"/>
  <c r="P6680" i="8"/>
  <c r="P6679" i="8"/>
  <c r="P6678" i="8"/>
  <c r="P6677" i="8"/>
  <c r="P6676" i="8"/>
  <c r="P6675" i="8"/>
  <c r="P6674" i="8"/>
  <c r="P6673" i="8"/>
  <c r="P6672" i="8"/>
  <c r="P6671" i="8"/>
  <c r="P6670" i="8"/>
  <c r="P6669" i="8"/>
  <c r="P6668" i="8"/>
  <c r="P6667" i="8"/>
  <c r="P6666" i="8"/>
  <c r="P6665" i="8"/>
  <c r="P6664" i="8"/>
  <c r="P6663" i="8"/>
  <c r="P6662" i="8"/>
  <c r="P6661" i="8"/>
  <c r="P6660" i="8"/>
  <c r="P6659" i="8"/>
  <c r="P6658" i="8"/>
  <c r="P6657" i="8"/>
  <c r="P6656" i="8"/>
  <c r="P6655" i="8"/>
  <c r="P6654" i="8"/>
  <c r="P6653" i="8"/>
  <c r="P6652" i="8"/>
  <c r="P6651" i="8"/>
  <c r="P6650" i="8"/>
  <c r="P6649" i="8"/>
  <c r="P6648" i="8"/>
  <c r="P6647" i="8"/>
  <c r="P6646" i="8"/>
  <c r="P6645" i="8"/>
  <c r="P6644" i="8"/>
  <c r="P6643" i="8"/>
  <c r="P6642" i="8"/>
  <c r="P6641" i="8"/>
  <c r="P6640" i="8"/>
  <c r="P6639" i="8"/>
  <c r="P6638" i="8"/>
  <c r="P6637" i="8"/>
  <c r="P6636" i="8"/>
  <c r="P6635" i="8"/>
  <c r="P6634" i="8"/>
  <c r="P6633" i="8"/>
  <c r="P6632" i="8"/>
  <c r="P6631" i="8"/>
  <c r="P6630" i="8"/>
  <c r="P6629" i="8"/>
  <c r="P6628" i="8"/>
  <c r="P6627" i="8"/>
  <c r="P6626" i="8"/>
  <c r="P6625" i="8"/>
  <c r="P6624" i="8"/>
  <c r="P6623" i="8"/>
  <c r="P6622" i="8"/>
  <c r="P6621" i="8"/>
  <c r="P6620" i="8"/>
  <c r="P6619" i="8"/>
  <c r="P6618" i="8"/>
  <c r="P6617" i="8"/>
  <c r="P6616" i="8"/>
  <c r="P6615" i="8"/>
  <c r="P6614" i="8"/>
  <c r="P6613" i="8"/>
  <c r="P6612" i="8"/>
  <c r="P6611" i="8"/>
  <c r="P6610" i="8"/>
  <c r="P6609" i="8"/>
  <c r="P6608" i="8"/>
  <c r="P6607" i="8"/>
  <c r="P6606" i="8"/>
  <c r="P6605" i="8"/>
  <c r="P6604" i="8"/>
  <c r="P6603" i="8"/>
  <c r="P6602" i="8"/>
  <c r="P6601" i="8"/>
  <c r="P6600" i="8"/>
  <c r="P6599" i="8"/>
  <c r="P6598" i="8"/>
  <c r="P6597" i="8"/>
  <c r="P6596" i="8"/>
  <c r="P6595" i="8"/>
  <c r="P6594" i="8"/>
  <c r="P6593" i="8"/>
  <c r="P6592" i="8"/>
  <c r="P6591" i="8"/>
  <c r="P6590" i="8"/>
  <c r="P6589" i="8"/>
  <c r="P6588" i="8"/>
  <c r="P6587" i="8"/>
  <c r="P6586" i="8"/>
  <c r="P6585" i="8"/>
  <c r="P6584" i="8"/>
  <c r="P6583" i="8"/>
  <c r="P6582" i="8"/>
  <c r="P6581" i="8"/>
  <c r="P6580" i="8"/>
  <c r="P6579" i="8"/>
  <c r="P6578" i="8"/>
  <c r="P6577" i="8"/>
  <c r="P6576" i="8"/>
  <c r="P6575" i="8"/>
  <c r="P6574" i="8"/>
  <c r="P6573" i="8"/>
  <c r="P6572" i="8"/>
  <c r="P6571" i="8"/>
  <c r="P6570" i="8"/>
  <c r="P6569" i="8"/>
  <c r="P6568" i="8"/>
  <c r="P6567" i="8"/>
  <c r="P6566" i="8"/>
  <c r="P6565" i="8"/>
  <c r="P6564" i="8"/>
  <c r="P6563" i="8"/>
  <c r="P6562" i="8"/>
  <c r="P6561" i="8"/>
  <c r="P6560" i="8"/>
  <c r="P6559" i="8"/>
  <c r="P6558" i="8"/>
  <c r="P6557" i="8"/>
  <c r="P6556" i="8"/>
  <c r="P6555" i="8"/>
  <c r="P6554" i="8"/>
  <c r="P6553" i="8"/>
  <c r="P6552" i="8"/>
  <c r="P6551" i="8"/>
  <c r="P6550" i="8"/>
  <c r="P6549" i="8"/>
  <c r="P6548" i="8"/>
  <c r="P6547" i="8"/>
  <c r="P6546" i="8"/>
  <c r="P6539" i="8"/>
  <c r="P6538" i="8"/>
  <c r="P6537" i="8"/>
  <c r="P6536" i="8"/>
  <c r="P6535" i="8"/>
  <c r="P6534" i="8"/>
  <c r="P6533" i="8"/>
  <c r="P6532" i="8"/>
  <c r="P6531" i="8"/>
  <c r="P6530" i="8"/>
  <c r="P6529" i="8"/>
  <c r="P6528" i="8"/>
  <c r="P6527" i="8"/>
  <c r="P6526" i="8"/>
  <c r="P6525" i="8"/>
  <c r="P6524" i="8"/>
  <c r="P6523" i="8"/>
  <c r="P6522" i="8"/>
  <c r="P6521" i="8"/>
  <c r="P6520" i="8"/>
  <c r="P6519" i="8"/>
  <c r="P6518" i="8"/>
  <c r="P6517" i="8"/>
  <c r="P6516" i="8"/>
  <c r="P6515" i="8"/>
  <c r="P6514" i="8"/>
  <c r="P6513" i="8"/>
  <c r="P6512" i="8"/>
  <c r="P6511" i="8"/>
  <c r="P6510" i="8"/>
  <c r="P6509" i="8"/>
  <c r="P6508" i="8"/>
  <c r="P6507" i="8"/>
  <c r="P6506" i="8"/>
  <c r="P6505" i="8"/>
  <c r="P6504" i="8"/>
  <c r="P6503" i="8"/>
  <c r="P6502" i="8"/>
  <c r="P6501" i="8"/>
  <c r="P6500" i="8"/>
  <c r="P6499" i="8"/>
  <c r="P6498" i="8"/>
  <c r="P6497" i="8"/>
  <c r="P6496" i="8"/>
  <c r="P6495" i="8"/>
  <c r="P6494" i="8"/>
  <c r="P6493" i="8"/>
  <c r="P6492" i="8"/>
  <c r="P6491" i="8"/>
  <c r="P6490" i="8"/>
  <c r="P6489" i="8"/>
  <c r="P6488" i="8"/>
  <c r="P6487" i="8"/>
  <c r="P6486" i="8"/>
  <c r="P6485" i="8"/>
  <c r="P6484" i="8"/>
  <c r="P6483" i="8"/>
  <c r="P6482" i="8"/>
  <c r="P6481" i="8"/>
  <c r="P6480" i="8"/>
  <c r="P6479" i="8"/>
  <c r="P6478" i="8"/>
  <c r="P6477" i="8"/>
  <c r="P6476" i="8"/>
  <c r="P6475" i="8"/>
  <c r="P6474" i="8"/>
  <c r="P6473" i="8"/>
  <c r="P6472" i="8"/>
  <c r="P6471" i="8"/>
  <c r="P6470" i="8"/>
  <c r="P6469" i="8"/>
  <c r="P6468" i="8"/>
  <c r="P6467" i="8"/>
  <c r="P6466" i="8"/>
  <c r="P6465" i="8"/>
  <c r="P6464" i="8"/>
  <c r="P6463" i="8"/>
  <c r="P6462" i="8"/>
  <c r="P6461" i="8"/>
  <c r="P6460" i="8"/>
  <c r="P6459" i="8"/>
  <c r="P6458" i="8"/>
  <c r="P6457" i="8"/>
  <c r="P6456" i="8"/>
  <c r="P6455" i="8"/>
  <c r="P6454" i="8"/>
  <c r="P6453" i="8"/>
  <c r="P6452" i="8"/>
  <c r="P6451" i="8"/>
  <c r="P6450" i="8"/>
  <c r="P6449" i="8"/>
  <c r="P6448" i="8"/>
  <c r="P6447" i="8"/>
  <c r="P6446" i="8"/>
  <c r="P6445" i="8"/>
  <c r="P6444" i="8"/>
  <c r="P6443" i="8"/>
  <c r="P6442" i="8"/>
  <c r="P6441" i="8"/>
  <c r="P6440" i="8"/>
  <c r="P6439" i="8"/>
  <c r="P6438" i="8"/>
  <c r="P6437" i="8"/>
  <c r="P6436" i="8"/>
  <c r="P6435" i="8"/>
  <c r="P6434" i="8"/>
  <c r="P6433" i="8"/>
  <c r="P6432" i="8"/>
  <c r="P6431" i="8"/>
  <c r="P6430" i="8"/>
  <c r="P6429" i="8"/>
  <c r="P6428" i="8"/>
  <c r="P6427" i="8"/>
  <c r="P6426" i="8"/>
  <c r="P6425" i="8"/>
  <c r="P6424" i="8"/>
  <c r="P6423" i="8"/>
  <c r="P6422" i="8"/>
  <c r="P6421" i="8"/>
  <c r="P6420" i="8"/>
  <c r="P6419" i="8"/>
  <c r="P6418" i="8"/>
  <c r="P6417" i="8"/>
  <c r="P6416" i="8"/>
  <c r="P6415" i="8"/>
  <c r="P6414" i="8"/>
  <c r="P6413" i="8"/>
  <c r="P6412" i="8"/>
  <c r="P6411" i="8"/>
  <c r="P6410" i="8"/>
  <c r="P6409" i="8"/>
  <c r="P6408" i="8"/>
  <c r="P6407" i="8"/>
  <c r="P6406" i="8"/>
  <c r="P6405" i="8"/>
  <c r="P6404" i="8"/>
  <c r="P6403" i="8"/>
  <c r="P6402" i="8"/>
  <c r="P6401" i="8"/>
  <c r="P6400" i="8"/>
  <c r="P6399" i="8"/>
  <c r="P6398" i="8"/>
  <c r="P6397" i="8"/>
  <c r="P6396" i="8"/>
  <c r="P6395" i="8"/>
  <c r="P6394" i="8"/>
  <c r="P6393" i="8"/>
  <c r="P6392" i="8"/>
  <c r="P6391" i="8"/>
  <c r="P6390" i="8"/>
  <c r="P6389" i="8"/>
  <c r="P6388" i="8"/>
  <c r="P6387" i="8"/>
  <c r="P6386" i="8"/>
  <c r="P6385" i="8"/>
  <c r="P6384" i="8"/>
  <c r="P6383" i="8"/>
  <c r="P6382" i="8"/>
  <c r="P6381" i="8"/>
  <c r="K331" i="12" l="1"/>
  <c r="K330" i="12"/>
  <c r="K329" i="12"/>
  <c r="K328" i="12"/>
  <c r="K327" i="12"/>
  <c r="K326" i="12"/>
  <c r="K325" i="12"/>
  <c r="K324" i="12"/>
  <c r="K323" i="12"/>
  <c r="K322" i="12"/>
  <c r="K321" i="12"/>
  <c r="K320" i="12"/>
  <c r="K319" i="12"/>
  <c r="K318" i="12"/>
  <c r="K317" i="12"/>
  <c r="K316" i="12"/>
  <c r="K315" i="12"/>
  <c r="K314" i="12"/>
  <c r="K313" i="12"/>
  <c r="K312" i="12"/>
  <c r="K311" i="12"/>
  <c r="K310" i="12"/>
  <c r="K309" i="12"/>
  <c r="K308" i="12"/>
  <c r="K307" i="12"/>
  <c r="K306" i="12"/>
  <c r="K305" i="12"/>
  <c r="K304" i="12"/>
  <c r="K303" i="12"/>
  <c r="K302" i="12"/>
  <c r="K301" i="12"/>
  <c r="K300" i="12"/>
  <c r="K299" i="12"/>
  <c r="K298" i="12"/>
  <c r="K297" i="12"/>
  <c r="K296" i="12"/>
  <c r="K295" i="12"/>
  <c r="K294" i="12"/>
  <c r="K293" i="12"/>
  <c r="K292" i="12"/>
  <c r="K291" i="12"/>
  <c r="K290" i="12"/>
  <c r="K289" i="12"/>
  <c r="K288" i="12"/>
  <c r="K287" i="12"/>
  <c r="K286" i="12"/>
  <c r="K285" i="12"/>
  <c r="K284" i="12"/>
  <c r="K283" i="12"/>
  <c r="K282" i="12"/>
  <c r="K281" i="12"/>
  <c r="K280" i="12"/>
  <c r="K279" i="12"/>
  <c r="K278" i="12"/>
  <c r="K277" i="12"/>
  <c r="K276" i="12"/>
  <c r="K275" i="12"/>
  <c r="K274" i="12"/>
  <c r="K273" i="12"/>
  <c r="K272" i="12"/>
  <c r="K271" i="12"/>
  <c r="K270" i="12"/>
  <c r="K269" i="12"/>
  <c r="K268" i="12"/>
  <c r="K267" i="12"/>
  <c r="K266" i="12"/>
  <c r="K265" i="12"/>
  <c r="K264" i="12"/>
  <c r="K263" i="12"/>
  <c r="K262" i="12"/>
  <c r="K261" i="12"/>
  <c r="K260" i="12"/>
  <c r="K259" i="12"/>
  <c r="K258" i="12"/>
  <c r="K257" i="12"/>
  <c r="K256" i="12"/>
  <c r="K255" i="12"/>
  <c r="K254" i="12"/>
  <c r="K253" i="12"/>
  <c r="K252" i="12"/>
  <c r="K251" i="12"/>
  <c r="K250" i="12"/>
  <c r="K249" i="12"/>
  <c r="K248" i="12"/>
  <c r="K247" i="12"/>
  <c r="K246" i="12"/>
  <c r="K245" i="12"/>
  <c r="K244" i="12"/>
  <c r="K243" i="12"/>
  <c r="K242" i="12"/>
  <c r="K241" i="12"/>
  <c r="K240" i="12"/>
  <c r="K239" i="12"/>
  <c r="K238" i="12"/>
  <c r="K237" i="12"/>
  <c r="K236" i="12"/>
  <c r="K235" i="12"/>
  <c r="K234" i="12"/>
  <c r="K233" i="12"/>
  <c r="K232" i="12"/>
  <c r="K231" i="12"/>
  <c r="K230" i="12"/>
  <c r="K229" i="12"/>
  <c r="K228" i="12"/>
  <c r="K227" i="12"/>
  <c r="K226" i="12"/>
  <c r="K225" i="12"/>
  <c r="K224" i="12"/>
  <c r="K223" i="12"/>
  <c r="K222" i="12"/>
  <c r="K221" i="12"/>
  <c r="K220" i="12"/>
  <c r="K219" i="12"/>
  <c r="K218" i="12"/>
  <c r="K217" i="12"/>
  <c r="K216" i="12"/>
  <c r="K215" i="12"/>
  <c r="K214" i="12"/>
  <c r="K213" i="12"/>
  <c r="K212" i="12"/>
  <c r="K211" i="12"/>
  <c r="K210" i="12"/>
  <c r="K209" i="12"/>
  <c r="K208" i="12"/>
  <c r="K207" i="12"/>
  <c r="K206" i="12"/>
  <c r="K205" i="12"/>
  <c r="K204" i="12"/>
  <c r="K203" i="12"/>
  <c r="K202" i="12"/>
  <c r="K201" i="12"/>
  <c r="K200" i="12"/>
  <c r="K199" i="12"/>
  <c r="K198" i="12"/>
  <c r="K197" i="12"/>
  <c r="K196" i="12"/>
  <c r="K195" i="12"/>
  <c r="K194" i="12"/>
  <c r="K193" i="12"/>
  <c r="K192" i="12"/>
  <c r="K191" i="12"/>
  <c r="K190" i="12"/>
  <c r="K189" i="12"/>
  <c r="K188" i="12"/>
  <c r="K187" i="12"/>
  <c r="K186" i="12"/>
  <c r="K185" i="12"/>
  <c r="K184" i="12"/>
  <c r="K183" i="12"/>
  <c r="K182" i="12"/>
  <c r="K181" i="12"/>
  <c r="K180" i="12"/>
  <c r="K179" i="12"/>
  <c r="K178" i="12"/>
  <c r="K177" i="12"/>
  <c r="K176" i="12"/>
  <c r="K175" i="12"/>
  <c r="K174" i="12"/>
  <c r="K173" i="12"/>
  <c r="K17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C331" i="12"/>
  <c r="C330" i="12"/>
  <c r="C329" i="12"/>
  <c r="C328" i="12"/>
  <c r="C327" i="12"/>
  <c r="C326" i="12"/>
  <c r="C325" i="12"/>
  <c r="C324" i="12"/>
  <c r="C323" i="12"/>
  <c r="C322" i="12"/>
  <c r="C321" i="12"/>
  <c r="C320" i="12"/>
  <c r="C319" i="12"/>
  <c r="C318" i="12"/>
  <c r="C317" i="12"/>
  <c r="C316" i="12"/>
  <c r="C315" i="12"/>
  <c r="C314" i="12"/>
  <c r="C313" i="12"/>
  <c r="C312" i="12"/>
  <c r="C311" i="12"/>
  <c r="C310" i="12"/>
  <c r="C309" i="12"/>
  <c r="C308" i="12"/>
  <c r="C307" i="12"/>
  <c r="C306" i="12"/>
  <c r="C305" i="12"/>
  <c r="C304" i="12"/>
  <c r="C303" i="12"/>
  <c r="C302" i="12"/>
  <c r="C301" i="12"/>
  <c r="C300" i="12"/>
  <c r="C299" i="12"/>
  <c r="C298" i="12"/>
  <c r="C297" i="12"/>
  <c r="C296" i="12"/>
  <c r="C295" i="12"/>
  <c r="C294" i="12"/>
  <c r="C293" i="12"/>
  <c r="C292" i="12"/>
  <c r="C291" i="12"/>
  <c r="C290" i="12"/>
  <c r="C289" i="12"/>
  <c r="C288" i="12"/>
  <c r="C287" i="12"/>
  <c r="C286" i="12"/>
  <c r="C285" i="12"/>
  <c r="C284" i="12"/>
  <c r="C283" i="12"/>
  <c r="C282" i="12"/>
  <c r="C281" i="12"/>
  <c r="C280" i="12"/>
  <c r="C279" i="12"/>
  <c r="C278" i="12"/>
  <c r="C277" i="12"/>
  <c r="C276" i="12"/>
  <c r="C275" i="12"/>
  <c r="C274" i="12"/>
  <c r="C273" i="12"/>
  <c r="C272" i="12"/>
  <c r="C271" i="12"/>
  <c r="C270" i="12"/>
  <c r="C269" i="12"/>
  <c r="C268" i="12"/>
  <c r="C267" i="12"/>
  <c r="C266" i="12"/>
  <c r="C265" i="12"/>
  <c r="C264" i="12"/>
  <c r="C263" i="12"/>
  <c r="C262" i="12"/>
  <c r="C261" i="12"/>
  <c r="C260" i="12"/>
  <c r="C259" i="12"/>
  <c r="C258" i="12"/>
  <c r="C257" i="12"/>
  <c r="C256" i="12"/>
  <c r="C255" i="12"/>
  <c r="C254" i="12"/>
  <c r="C253" i="12"/>
  <c r="C252" i="12"/>
  <c r="C251" i="12"/>
  <c r="C250" i="12"/>
  <c r="C249" i="12"/>
  <c r="C248" i="12"/>
  <c r="C247" i="12"/>
  <c r="C246" i="12"/>
  <c r="C245" i="12"/>
  <c r="C244" i="12"/>
  <c r="C243" i="12"/>
  <c r="C242" i="12"/>
  <c r="C241" i="12"/>
  <c r="C240" i="12"/>
  <c r="C239" i="12"/>
  <c r="C238" i="12"/>
  <c r="C237" i="12"/>
  <c r="C236" i="12"/>
  <c r="C235" i="12"/>
  <c r="C234" i="12"/>
  <c r="C233" i="12"/>
  <c r="C232" i="12"/>
  <c r="C231" i="12"/>
  <c r="C230" i="12"/>
  <c r="C229" i="12"/>
  <c r="C228" i="12"/>
  <c r="C227" i="12"/>
  <c r="C226" i="12"/>
  <c r="C225" i="12"/>
  <c r="C224" i="12"/>
  <c r="C223" i="12"/>
  <c r="C222" i="12"/>
  <c r="C221" i="12"/>
  <c r="C220" i="12"/>
  <c r="C219" i="12"/>
  <c r="C218" i="12"/>
  <c r="C217" i="12"/>
  <c r="C216" i="12"/>
  <c r="C215" i="12"/>
  <c r="C214" i="12"/>
  <c r="C213" i="12"/>
  <c r="C212" i="12"/>
  <c r="C211" i="12"/>
  <c r="C210" i="12"/>
  <c r="C209" i="12"/>
  <c r="C208" i="12"/>
  <c r="C207" i="12"/>
  <c r="C206" i="12"/>
  <c r="C205" i="12"/>
  <c r="C204" i="12"/>
  <c r="C203" i="12"/>
  <c r="C202" i="12"/>
  <c r="C201" i="12"/>
  <c r="C200" i="12"/>
  <c r="C199" i="12"/>
  <c r="C198" i="12"/>
  <c r="C197" i="12"/>
  <c r="C196" i="12"/>
  <c r="C195" i="12"/>
  <c r="C194" i="12"/>
  <c r="C193" i="12"/>
  <c r="C192" i="12"/>
  <c r="C191" i="12"/>
  <c r="C190" i="12"/>
  <c r="C189" i="12"/>
  <c r="C188" i="12"/>
  <c r="C187" i="12"/>
  <c r="C186" i="12"/>
  <c r="C185" i="12"/>
  <c r="C184" i="12"/>
  <c r="C183" i="12"/>
  <c r="C182" i="12"/>
  <c r="C181" i="12"/>
  <c r="C180" i="12"/>
  <c r="C179" i="12"/>
  <c r="C178" i="12"/>
  <c r="C177" i="12"/>
  <c r="C176" i="12"/>
  <c r="C175" i="12"/>
  <c r="C174" i="12"/>
  <c r="C173" i="12"/>
  <c r="C172" i="12"/>
  <c r="G333" i="12"/>
  <c r="K333" i="12"/>
  <c r="H163" i="12"/>
  <c r="H162" i="12"/>
  <c r="H161" i="12"/>
  <c r="H160" i="12"/>
  <c r="H159" i="12"/>
  <c r="H158" i="12"/>
  <c r="H157" i="12"/>
  <c r="H156" i="12"/>
  <c r="H155" i="12"/>
  <c r="H154" i="12"/>
  <c r="H153" i="12"/>
  <c r="H152" i="12"/>
  <c r="H151" i="12"/>
  <c r="H150" i="12"/>
  <c r="H149" i="12"/>
  <c r="H148" i="12"/>
  <c r="H147" i="12"/>
  <c r="H146" i="12"/>
  <c r="H145" i="12"/>
  <c r="H144" i="12"/>
  <c r="H143" i="12"/>
  <c r="H142" i="12"/>
  <c r="H141" i="12"/>
  <c r="H140" i="12"/>
  <c r="H139" i="12"/>
  <c r="H138" i="12"/>
  <c r="H137" i="12"/>
  <c r="H136" i="12"/>
  <c r="H135" i="12"/>
  <c r="H134" i="12"/>
  <c r="H133" i="12"/>
  <c r="H132" i="12"/>
  <c r="H131" i="12"/>
  <c r="H130" i="12"/>
  <c r="H129" i="12"/>
  <c r="H128" i="12"/>
  <c r="H127" i="12"/>
  <c r="H126" i="12"/>
  <c r="H125" i="12"/>
  <c r="H124" i="12"/>
  <c r="H123" i="12"/>
  <c r="H122" i="12"/>
  <c r="H121" i="12"/>
  <c r="H120" i="12"/>
  <c r="H119" i="12"/>
  <c r="H118" i="12"/>
  <c r="H117" i="12"/>
  <c r="H116" i="12"/>
  <c r="H115" i="12"/>
  <c r="H114" i="12"/>
  <c r="H113" i="12"/>
  <c r="H112" i="12"/>
  <c r="H111" i="12"/>
  <c r="H110" i="12"/>
  <c r="H109" i="12"/>
  <c r="H108" i="12"/>
  <c r="H107" i="12"/>
  <c r="F424" i="11"/>
  <c r="F423" i="11"/>
  <c r="F422" i="11"/>
  <c r="F421" i="11"/>
  <c r="C333" i="12" l="1"/>
  <c r="E430" i="11"/>
  <c r="D430" i="11"/>
  <c r="C430" i="11"/>
  <c r="P6051" i="8" l="1"/>
  <c r="P6374" i="8"/>
  <c r="P6373" i="8"/>
  <c r="P6372" i="8"/>
  <c r="P6371" i="8"/>
  <c r="P6370" i="8"/>
  <c r="P6369" i="8"/>
  <c r="P6368" i="8"/>
  <c r="P6367" i="8"/>
  <c r="P6366" i="8"/>
  <c r="P6365" i="8"/>
  <c r="P6364" i="8"/>
  <c r="P6363" i="8"/>
  <c r="P6362" i="8"/>
  <c r="P6361" i="8"/>
  <c r="P6360" i="8"/>
  <c r="P6359" i="8"/>
  <c r="P6358" i="8"/>
  <c r="P6357" i="8"/>
  <c r="P6356" i="8"/>
  <c r="P6355" i="8"/>
  <c r="P6354" i="8"/>
  <c r="P6353" i="8"/>
  <c r="P6352" i="8"/>
  <c r="P6351" i="8"/>
  <c r="P6350" i="8"/>
  <c r="P6349" i="8"/>
  <c r="P6348" i="8"/>
  <c r="P6347" i="8"/>
  <c r="P6346" i="8"/>
  <c r="P6345" i="8"/>
  <c r="P6344" i="8"/>
  <c r="P6343" i="8"/>
  <c r="P6342" i="8"/>
  <c r="P6341" i="8"/>
  <c r="P6340" i="8"/>
  <c r="P6339" i="8"/>
  <c r="P6338" i="8"/>
  <c r="P6337" i="8"/>
  <c r="P6336" i="8"/>
  <c r="P6335" i="8"/>
  <c r="P6334" i="8"/>
  <c r="P6333" i="8"/>
  <c r="P6332" i="8"/>
  <c r="P6331" i="8"/>
  <c r="P6330" i="8"/>
  <c r="P6329" i="8"/>
  <c r="P6328" i="8"/>
  <c r="P6327" i="8"/>
  <c r="P6326" i="8"/>
  <c r="P6325" i="8"/>
  <c r="P6324" i="8"/>
  <c r="P6323" i="8"/>
  <c r="P6322" i="8"/>
  <c r="P6321" i="8"/>
  <c r="P6320" i="8"/>
  <c r="P6319" i="8"/>
  <c r="P6318" i="8"/>
  <c r="P6317" i="8"/>
  <c r="P6316" i="8"/>
  <c r="P6315" i="8"/>
  <c r="P6314" i="8"/>
  <c r="P6313" i="8"/>
  <c r="P6312" i="8"/>
  <c r="P6311" i="8"/>
  <c r="P6310" i="8"/>
  <c r="P6309" i="8"/>
  <c r="P6308" i="8"/>
  <c r="P6307" i="8"/>
  <c r="P6306" i="8"/>
  <c r="P6305" i="8"/>
  <c r="P6304" i="8"/>
  <c r="P6303" i="8"/>
  <c r="P6302" i="8"/>
  <c r="P6301" i="8"/>
  <c r="P6300" i="8"/>
  <c r="P6299" i="8"/>
  <c r="P6298" i="8"/>
  <c r="P6297" i="8"/>
  <c r="P6296" i="8"/>
  <c r="P6295" i="8"/>
  <c r="P6294" i="8"/>
  <c r="P6293" i="8"/>
  <c r="P6292" i="8"/>
  <c r="P6291" i="8"/>
  <c r="P6290" i="8"/>
  <c r="P6289" i="8"/>
  <c r="P6288" i="8"/>
  <c r="P6287" i="8"/>
  <c r="P6286" i="8"/>
  <c r="P6285" i="8"/>
  <c r="P6284" i="8"/>
  <c r="P6283" i="8"/>
  <c r="P6282" i="8"/>
  <c r="P6281" i="8"/>
  <c r="P6280" i="8"/>
  <c r="P6279" i="8"/>
  <c r="P6278" i="8"/>
  <c r="P6277" i="8"/>
  <c r="P6276" i="8"/>
  <c r="P6275" i="8"/>
  <c r="P6274" i="8"/>
  <c r="P6273" i="8"/>
  <c r="P6272" i="8"/>
  <c r="P6271" i="8"/>
  <c r="P6270" i="8"/>
  <c r="P6269" i="8"/>
  <c r="P6268" i="8"/>
  <c r="P6267" i="8"/>
  <c r="P6266" i="8"/>
  <c r="P6265" i="8"/>
  <c r="P6264" i="8"/>
  <c r="P6263" i="8"/>
  <c r="P6262" i="8"/>
  <c r="P6261" i="8"/>
  <c r="P6260" i="8"/>
  <c r="P6259" i="8"/>
  <c r="P6258" i="8"/>
  <c r="P6257" i="8"/>
  <c r="P6256" i="8"/>
  <c r="P6255" i="8"/>
  <c r="P6254" i="8"/>
  <c r="P6253" i="8"/>
  <c r="P6252" i="8"/>
  <c r="P6251" i="8"/>
  <c r="P6250" i="8"/>
  <c r="P6249" i="8"/>
  <c r="P6248" i="8"/>
  <c r="P6247" i="8"/>
  <c r="P6246" i="8"/>
  <c r="P6245" i="8"/>
  <c r="P6244" i="8"/>
  <c r="P6243" i="8"/>
  <c r="P6242" i="8"/>
  <c r="P6241" i="8"/>
  <c r="P6240" i="8"/>
  <c r="P6239" i="8"/>
  <c r="P6238" i="8"/>
  <c r="P6237" i="8"/>
  <c r="P6236" i="8"/>
  <c r="P6235" i="8"/>
  <c r="P6234" i="8"/>
  <c r="P6233" i="8"/>
  <c r="P6232" i="8"/>
  <c r="P6231" i="8"/>
  <c r="P6230" i="8"/>
  <c r="P6229" i="8"/>
  <c r="P6228" i="8"/>
  <c r="P6227" i="8"/>
  <c r="P6226" i="8"/>
  <c r="P6225" i="8"/>
  <c r="P6224" i="8"/>
  <c r="P6223" i="8"/>
  <c r="P6222" i="8"/>
  <c r="P6221" i="8"/>
  <c r="P6220" i="8"/>
  <c r="P6219" i="8"/>
  <c r="P6218" i="8"/>
  <c r="P6217" i="8"/>
  <c r="P6216" i="8"/>
  <c r="P6209" i="8"/>
  <c r="P6208" i="8"/>
  <c r="P6207" i="8"/>
  <c r="P6206" i="8"/>
  <c r="P6205" i="8"/>
  <c r="P6204" i="8"/>
  <c r="P6203" i="8"/>
  <c r="P6202" i="8"/>
  <c r="P6201" i="8"/>
  <c r="P6200" i="8"/>
  <c r="P6199" i="8"/>
  <c r="P6198" i="8"/>
  <c r="P6197" i="8"/>
  <c r="P6196" i="8"/>
  <c r="P6195" i="8"/>
  <c r="P6194" i="8"/>
  <c r="P6193" i="8"/>
  <c r="P6192" i="8"/>
  <c r="P6191" i="8"/>
  <c r="P6190" i="8"/>
  <c r="P6189" i="8"/>
  <c r="P6188" i="8"/>
  <c r="P6187" i="8"/>
  <c r="P6186" i="8"/>
  <c r="P6185" i="8"/>
  <c r="P6184" i="8"/>
  <c r="P6183" i="8"/>
  <c r="P6182" i="8"/>
  <c r="P6181" i="8"/>
  <c r="P6180" i="8"/>
  <c r="P6179" i="8"/>
  <c r="P6178" i="8"/>
  <c r="P6177" i="8"/>
  <c r="P6176" i="8"/>
  <c r="P6175" i="8"/>
  <c r="P6174" i="8"/>
  <c r="P6173" i="8"/>
  <c r="P6172" i="8"/>
  <c r="P6171" i="8"/>
  <c r="P6170" i="8"/>
  <c r="P6169" i="8"/>
  <c r="P6168" i="8"/>
  <c r="P6167" i="8"/>
  <c r="P6166" i="8"/>
  <c r="P6165" i="8"/>
  <c r="P6164" i="8"/>
  <c r="P6163" i="8"/>
  <c r="P6162" i="8"/>
  <c r="P6161" i="8"/>
  <c r="P6160" i="8"/>
  <c r="P6159" i="8"/>
  <c r="P6158" i="8"/>
  <c r="P6157" i="8"/>
  <c r="P6156" i="8"/>
  <c r="P6155" i="8"/>
  <c r="P6154" i="8"/>
  <c r="P6153" i="8"/>
  <c r="P6152" i="8"/>
  <c r="P6151" i="8"/>
  <c r="P6150" i="8"/>
  <c r="P6149" i="8"/>
  <c r="P6148" i="8"/>
  <c r="P6147" i="8"/>
  <c r="P6146" i="8"/>
  <c r="P6145" i="8"/>
  <c r="P6144" i="8"/>
  <c r="P6143" i="8"/>
  <c r="P6142" i="8"/>
  <c r="P6141" i="8"/>
  <c r="P6140" i="8"/>
  <c r="P6139" i="8"/>
  <c r="P6138" i="8"/>
  <c r="P6137" i="8"/>
  <c r="P6136" i="8"/>
  <c r="P6135" i="8"/>
  <c r="P6134" i="8"/>
  <c r="P6133" i="8"/>
  <c r="P6132" i="8"/>
  <c r="P6131" i="8"/>
  <c r="P6130" i="8"/>
  <c r="P6129" i="8"/>
  <c r="P6128" i="8"/>
  <c r="P6127" i="8"/>
  <c r="P6126" i="8"/>
  <c r="P6125" i="8"/>
  <c r="P6124" i="8"/>
  <c r="P6123" i="8"/>
  <c r="P6122" i="8"/>
  <c r="P6121" i="8"/>
  <c r="P6120" i="8"/>
  <c r="P6119" i="8"/>
  <c r="P6118" i="8"/>
  <c r="P6117" i="8"/>
  <c r="P6116" i="8"/>
  <c r="P6115" i="8"/>
  <c r="P6114" i="8"/>
  <c r="P6113" i="8"/>
  <c r="P6112" i="8"/>
  <c r="P6111" i="8"/>
  <c r="P6110" i="8"/>
  <c r="P6109" i="8"/>
  <c r="P6108" i="8"/>
  <c r="P6107" i="8"/>
  <c r="P6106" i="8"/>
  <c r="P6105" i="8"/>
  <c r="P6104" i="8"/>
  <c r="P6103" i="8"/>
  <c r="P6102" i="8"/>
  <c r="P6101" i="8"/>
  <c r="P6100" i="8"/>
  <c r="P6099" i="8"/>
  <c r="P6098" i="8"/>
  <c r="P6097" i="8"/>
  <c r="P6096" i="8"/>
  <c r="P6095" i="8"/>
  <c r="P6094" i="8"/>
  <c r="P6093" i="8"/>
  <c r="P6092" i="8"/>
  <c r="P6091" i="8"/>
  <c r="P6090" i="8"/>
  <c r="P6089" i="8"/>
  <c r="P6088" i="8"/>
  <c r="P6087" i="8"/>
  <c r="P6086" i="8"/>
  <c r="P6085" i="8"/>
  <c r="P6084" i="8"/>
  <c r="P6083" i="8"/>
  <c r="P6082" i="8"/>
  <c r="P6081" i="8"/>
  <c r="P6080" i="8"/>
  <c r="P6079" i="8"/>
  <c r="P6078" i="8"/>
  <c r="P6077" i="8"/>
  <c r="P6076" i="8"/>
  <c r="P6075" i="8"/>
  <c r="P6074" i="8"/>
  <c r="P6073" i="8"/>
  <c r="P6072" i="8"/>
  <c r="P6071" i="8"/>
  <c r="P6070" i="8"/>
  <c r="P6069" i="8"/>
  <c r="P6068" i="8"/>
  <c r="P6067" i="8"/>
  <c r="P6066" i="8"/>
  <c r="P6065" i="8"/>
  <c r="P6064" i="8"/>
  <c r="P6063" i="8"/>
  <c r="P6062" i="8"/>
  <c r="P6061" i="8"/>
  <c r="P6060" i="8"/>
  <c r="P6059" i="8"/>
  <c r="P6058" i="8"/>
  <c r="P6057" i="8"/>
  <c r="P6056" i="8"/>
  <c r="P6055" i="8"/>
  <c r="P6054" i="8"/>
  <c r="P6053" i="8"/>
  <c r="P6052" i="8"/>
  <c r="L350" i="1" l="1"/>
  <c r="N343" i="1"/>
  <c r="M343" i="1"/>
  <c r="L343" i="1"/>
  <c r="N352" i="1"/>
  <c r="M352" i="1"/>
  <c r="L352" i="1"/>
  <c r="N358" i="1"/>
  <c r="M358" i="1"/>
  <c r="L358" i="1"/>
  <c r="N359" i="1"/>
  <c r="M359" i="1"/>
  <c r="L359" i="1"/>
  <c r="N356" i="1"/>
  <c r="M356" i="1"/>
  <c r="L356" i="1"/>
  <c r="N357" i="1"/>
  <c r="M357" i="1"/>
  <c r="L357" i="1"/>
  <c r="N353" i="1"/>
  <c r="M353" i="1"/>
  <c r="L353" i="1"/>
  <c r="N349" i="1"/>
  <c r="M349" i="1"/>
  <c r="L349" i="1"/>
  <c r="N355" i="1"/>
  <c r="M355" i="1"/>
  <c r="L355" i="1"/>
  <c r="N346" i="1"/>
  <c r="M346" i="1"/>
  <c r="L346" i="1"/>
  <c r="N351" i="1"/>
  <c r="M351" i="1"/>
  <c r="L351" i="1"/>
  <c r="N345" i="1"/>
  <c r="M345" i="1"/>
  <c r="L345" i="1"/>
  <c r="N348" i="1"/>
  <c r="M348" i="1"/>
  <c r="L348" i="1"/>
  <c r="N347" i="1"/>
  <c r="M347" i="1"/>
  <c r="L347" i="1"/>
  <c r="N344" i="1"/>
  <c r="M344" i="1"/>
  <c r="L344" i="1"/>
  <c r="I1288" i="4" l="1"/>
  <c r="K1288" i="4"/>
  <c r="J1288" i="4"/>
  <c r="P5879" i="8" l="1"/>
  <c r="P5878" i="8"/>
  <c r="P5877" i="8"/>
  <c r="P5876" i="8"/>
  <c r="P5875" i="8"/>
  <c r="P5874" i="8"/>
  <c r="P5873" i="8"/>
  <c r="P5872" i="8"/>
  <c r="P5871" i="8"/>
  <c r="P5870" i="8"/>
  <c r="P5869" i="8"/>
  <c r="P5868" i="8"/>
  <c r="P5867" i="8"/>
  <c r="P5866" i="8"/>
  <c r="P5865" i="8"/>
  <c r="P5864" i="8"/>
  <c r="P5863" i="8"/>
  <c r="P5862" i="8"/>
  <c r="P5861" i="8"/>
  <c r="P5860" i="8"/>
  <c r="P5859" i="8"/>
  <c r="P5858" i="8"/>
  <c r="P5857" i="8"/>
  <c r="P5856" i="8"/>
  <c r="P5855" i="8"/>
  <c r="P5854" i="8"/>
  <c r="P5853" i="8"/>
  <c r="P5852" i="8"/>
  <c r="P5851" i="8"/>
  <c r="P5850" i="8"/>
  <c r="P5849" i="8"/>
  <c r="P5848" i="8"/>
  <c r="P5847" i="8"/>
  <c r="P5846" i="8"/>
  <c r="P5845" i="8"/>
  <c r="P5844" i="8"/>
  <c r="P5843" i="8"/>
  <c r="P5842" i="8"/>
  <c r="P5841" i="8"/>
  <c r="P5840" i="8"/>
  <c r="P5839" i="8"/>
  <c r="P5838" i="8"/>
  <c r="P5837" i="8"/>
  <c r="P5836" i="8"/>
  <c r="P5835" i="8"/>
  <c r="P5834" i="8"/>
  <c r="P5833" i="8"/>
  <c r="P5832" i="8"/>
  <c r="P5831" i="8"/>
  <c r="P5830" i="8"/>
  <c r="P5829" i="8"/>
  <c r="P5828" i="8"/>
  <c r="P5827" i="8"/>
  <c r="P5826" i="8"/>
  <c r="P5825" i="8"/>
  <c r="P5824" i="8"/>
  <c r="P5823" i="8"/>
  <c r="P5822" i="8"/>
  <c r="P5821" i="8"/>
  <c r="P5820" i="8"/>
  <c r="P5819" i="8"/>
  <c r="P5818" i="8"/>
  <c r="P5817" i="8"/>
  <c r="P5816" i="8"/>
  <c r="P5815" i="8"/>
  <c r="P5814" i="8"/>
  <c r="P5813" i="8"/>
  <c r="P5812" i="8"/>
  <c r="P5811" i="8"/>
  <c r="P5810" i="8"/>
  <c r="P5809" i="8"/>
  <c r="P5808" i="8"/>
  <c r="P5807" i="8"/>
  <c r="P5806" i="8"/>
  <c r="P5805" i="8"/>
  <c r="P5804" i="8"/>
  <c r="P5803" i="8"/>
  <c r="P5802" i="8"/>
  <c r="P5801" i="8"/>
  <c r="P5800" i="8"/>
  <c r="P5799" i="8"/>
  <c r="P5798" i="8"/>
  <c r="P5797" i="8"/>
  <c r="P5796" i="8"/>
  <c r="P5795" i="8"/>
  <c r="P5794" i="8"/>
  <c r="P5793" i="8"/>
  <c r="P5792" i="8"/>
  <c r="P5791" i="8"/>
  <c r="P5790" i="8"/>
  <c r="P5789" i="8"/>
  <c r="P5788" i="8"/>
  <c r="P5787" i="8"/>
  <c r="P5786" i="8"/>
  <c r="P5785" i="8"/>
  <c r="P5784" i="8"/>
  <c r="P5783" i="8"/>
  <c r="P5782" i="8"/>
  <c r="P5781" i="8"/>
  <c r="P5780" i="8"/>
  <c r="P5779" i="8"/>
  <c r="P5778" i="8"/>
  <c r="P5777" i="8"/>
  <c r="P5776" i="8"/>
  <c r="P5775" i="8"/>
  <c r="P5774" i="8"/>
  <c r="P5773" i="8"/>
  <c r="P5772" i="8"/>
  <c r="P5771" i="8"/>
  <c r="P5770" i="8"/>
  <c r="P5769" i="8"/>
  <c r="P5768" i="8"/>
  <c r="P5767" i="8"/>
  <c r="P5766" i="8"/>
  <c r="P5765" i="8"/>
  <c r="P5764" i="8"/>
  <c r="P5763" i="8"/>
  <c r="P5762" i="8"/>
  <c r="P5761" i="8"/>
  <c r="P5760" i="8"/>
  <c r="P5759" i="8"/>
  <c r="P5758" i="8"/>
  <c r="P5757" i="8"/>
  <c r="P5756" i="8"/>
  <c r="P5755" i="8"/>
  <c r="P5754" i="8"/>
  <c r="P5753" i="8"/>
  <c r="P5752" i="8"/>
  <c r="P5751" i="8"/>
  <c r="P5750" i="8"/>
  <c r="P5749" i="8"/>
  <c r="P5748" i="8"/>
  <c r="P5747" i="8"/>
  <c r="P5746" i="8"/>
  <c r="P5745" i="8"/>
  <c r="P5744" i="8"/>
  <c r="P5743" i="8"/>
  <c r="P5742" i="8"/>
  <c r="P5741" i="8"/>
  <c r="P5740" i="8"/>
  <c r="P5739" i="8"/>
  <c r="P5738" i="8"/>
  <c r="P5737" i="8"/>
  <c r="P5736" i="8"/>
  <c r="P5735" i="8"/>
  <c r="P5734" i="8"/>
  <c r="P5733" i="8"/>
  <c r="P5732" i="8"/>
  <c r="P5731" i="8"/>
  <c r="P5730" i="8"/>
  <c r="P5729" i="8"/>
  <c r="P5728" i="8"/>
  <c r="P5727" i="8"/>
  <c r="P5726" i="8"/>
  <c r="P5725" i="8"/>
  <c r="P5724" i="8"/>
  <c r="P5723" i="8"/>
  <c r="P5722" i="8"/>
  <c r="P5721" i="8"/>
  <c r="P5714" i="8"/>
  <c r="P5713" i="8"/>
  <c r="P5712" i="8"/>
  <c r="P5711" i="8"/>
  <c r="P5710" i="8"/>
  <c r="P5709" i="8"/>
  <c r="P5708" i="8"/>
  <c r="P5707" i="8"/>
  <c r="P5706" i="8"/>
  <c r="P5705" i="8"/>
  <c r="P5704" i="8"/>
  <c r="P5703" i="8"/>
  <c r="P5702" i="8"/>
  <c r="P5701" i="8"/>
  <c r="P5700" i="8"/>
  <c r="P5699" i="8"/>
  <c r="P5698" i="8"/>
  <c r="P5697" i="8"/>
  <c r="P5696" i="8"/>
  <c r="P5695" i="8"/>
  <c r="P5694" i="8"/>
  <c r="P5693" i="8"/>
  <c r="P5692" i="8"/>
  <c r="P5691" i="8"/>
  <c r="P5690" i="8"/>
  <c r="P5689" i="8"/>
  <c r="P5688" i="8"/>
  <c r="P5687" i="8"/>
  <c r="P5686" i="8"/>
  <c r="P5685" i="8"/>
  <c r="P5684" i="8"/>
  <c r="P5683" i="8"/>
  <c r="P5682" i="8"/>
  <c r="P5681" i="8"/>
  <c r="P5680" i="8"/>
  <c r="P5679" i="8"/>
  <c r="P5678" i="8"/>
  <c r="P5677" i="8"/>
  <c r="P5676" i="8"/>
  <c r="P5675" i="8"/>
  <c r="P5674" i="8"/>
  <c r="P5673" i="8"/>
  <c r="P5672" i="8"/>
  <c r="P5671" i="8"/>
  <c r="P5670" i="8"/>
  <c r="P5669" i="8"/>
  <c r="P5668" i="8"/>
  <c r="P5667" i="8"/>
  <c r="P5666" i="8"/>
  <c r="P5665" i="8"/>
  <c r="P5664" i="8"/>
  <c r="P5663" i="8"/>
  <c r="P5662" i="8"/>
  <c r="P5661" i="8"/>
  <c r="P5660" i="8"/>
  <c r="P5659" i="8"/>
  <c r="P5658" i="8"/>
  <c r="P5657" i="8"/>
  <c r="P5656" i="8"/>
  <c r="P5655" i="8"/>
  <c r="P5654" i="8"/>
  <c r="P5653" i="8"/>
  <c r="P5652" i="8"/>
  <c r="P5651" i="8"/>
  <c r="P5650" i="8"/>
  <c r="P5649" i="8"/>
  <c r="P5648" i="8"/>
  <c r="P5647" i="8"/>
  <c r="P5646" i="8"/>
  <c r="P5645" i="8"/>
  <c r="P5644" i="8"/>
  <c r="P5643" i="8"/>
  <c r="P5642" i="8"/>
  <c r="P5641" i="8"/>
  <c r="P5640" i="8"/>
  <c r="P5639" i="8"/>
  <c r="P5638" i="8"/>
  <c r="P5637" i="8"/>
  <c r="P5636" i="8"/>
  <c r="P5635" i="8"/>
  <c r="P5634" i="8"/>
  <c r="P5633" i="8"/>
  <c r="P5632" i="8"/>
  <c r="P5631" i="8"/>
  <c r="P5630" i="8"/>
  <c r="P5629" i="8"/>
  <c r="P5628" i="8"/>
  <c r="P5627" i="8"/>
  <c r="P5626" i="8"/>
  <c r="P5625" i="8"/>
  <c r="P5624" i="8"/>
  <c r="P5623" i="8"/>
  <c r="P5622" i="8"/>
  <c r="P5621" i="8"/>
  <c r="P5620" i="8"/>
  <c r="P5619" i="8"/>
  <c r="P5618" i="8"/>
  <c r="P5617" i="8"/>
  <c r="P5616" i="8"/>
  <c r="P5615" i="8"/>
  <c r="P5614" i="8"/>
  <c r="P5613" i="8"/>
  <c r="P5612" i="8"/>
  <c r="P5611" i="8"/>
  <c r="P5610" i="8"/>
  <c r="P5609" i="8"/>
  <c r="P5608" i="8"/>
  <c r="P5607" i="8"/>
  <c r="P5606" i="8"/>
  <c r="P5605" i="8"/>
  <c r="P5604" i="8"/>
  <c r="P5603" i="8"/>
  <c r="P5602" i="8"/>
  <c r="P5601" i="8"/>
  <c r="P5600" i="8"/>
  <c r="P5599" i="8"/>
  <c r="P5598" i="8"/>
  <c r="P5597" i="8"/>
  <c r="P5596" i="8"/>
  <c r="P5595" i="8"/>
  <c r="P5594" i="8"/>
  <c r="P5593" i="8"/>
  <c r="P5592" i="8"/>
  <c r="P5591" i="8"/>
  <c r="P5590" i="8"/>
  <c r="P5589" i="8"/>
  <c r="P5588" i="8"/>
  <c r="P5587" i="8"/>
  <c r="P5586" i="8"/>
  <c r="P5585" i="8"/>
  <c r="P5584" i="8"/>
  <c r="P5583" i="8"/>
  <c r="P5582" i="8"/>
  <c r="P5581" i="8"/>
  <c r="P5580" i="8"/>
  <c r="P5579" i="8"/>
  <c r="P5578" i="8"/>
  <c r="P5577" i="8"/>
  <c r="P5576" i="8"/>
  <c r="P5575" i="8"/>
  <c r="P5574" i="8"/>
  <c r="P5573" i="8"/>
  <c r="P5572" i="8"/>
  <c r="P5571" i="8"/>
  <c r="P5570" i="8"/>
  <c r="P5569" i="8"/>
  <c r="P5568" i="8"/>
  <c r="P5567" i="8"/>
  <c r="P5566" i="8"/>
  <c r="P5565" i="8"/>
  <c r="P5564" i="8"/>
  <c r="P5563" i="8"/>
  <c r="P5562" i="8"/>
  <c r="P5561" i="8"/>
  <c r="P5560" i="8"/>
  <c r="P5559" i="8"/>
  <c r="P5558" i="8"/>
  <c r="P5557" i="8"/>
  <c r="P5556" i="8"/>
  <c r="P5549" i="8"/>
  <c r="P5548" i="8"/>
  <c r="P5547" i="8"/>
  <c r="P5546" i="8"/>
  <c r="P5545" i="8"/>
  <c r="P5544" i="8"/>
  <c r="P5543" i="8"/>
  <c r="P5542" i="8"/>
  <c r="P5541" i="8"/>
  <c r="P5540" i="8"/>
  <c r="P5539" i="8"/>
  <c r="P5538" i="8"/>
  <c r="P5537" i="8"/>
  <c r="P5536" i="8"/>
  <c r="P5535" i="8"/>
  <c r="P5534" i="8"/>
  <c r="P5533" i="8"/>
  <c r="P5532" i="8"/>
  <c r="P5531" i="8"/>
  <c r="P5530" i="8"/>
  <c r="P5529" i="8"/>
  <c r="P5528" i="8"/>
  <c r="P5527" i="8"/>
  <c r="P5526" i="8"/>
  <c r="P5525" i="8"/>
  <c r="P5524" i="8"/>
  <c r="P5523" i="8"/>
  <c r="P5522" i="8"/>
  <c r="P5521" i="8"/>
  <c r="P5520" i="8"/>
  <c r="P5519" i="8"/>
  <c r="P5518" i="8"/>
  <c r="P5517" i="8"/>
  <c r="P5516" i="8"/>
  <c r="P5515" i="8"/>
  <c r="P5514" i="8"/>
  <c r="P5513" i="8"/>
  <c r="P5512" i="8"/>
  <c r="P5511" i="8"/>
  <c r="P5510" i="8"/>
  <c r="P5509" i="8"/>
  <c r="P5508" i="8"/>
  <c r="P5507" i="8"/>
  <c r="P5506" i="8"/>
  <c r="P5505" i="8"/>
  <c r="P5504" i="8"/>
  <c r="P5503" i="8"/>
  <c r="P5502" i="8"/>
  <c r="P5501" i="8"/>
  <c r="P5500" i="8"/>
  <c r="P5499" i="8"/>
  <c r="P5498" i="8"/>
  <c r="P5497" i="8"/>
  <c r="P5496" i="8"/>
  <c r="P5495" i="8"/>
  <c r="P5494" i="8"/>
  <c r="P5493" i="8"/>
  <c r="P5492" i="8"/>
  <c r="P5491" i="8"/>
  <c r="P5490" i="8"/>
  <c r="P5489" i="8"/>
  <c r="P5488" i="8"/>
  <c r="P5487" i="8"/>
  <c r="P5486" i="8"/>
  <c r="P5485" i="8"/>
  <c r="P5484" i="8"/>
  <c r="P5483" i="8"/>
  <c r="P5482" i="8"/>
  <c r="P5481" i="8"/>
  <c r="P5480" i="8"/>
  <c r="P5479" i="8"/>
  <c r="P5478" i="8"/>
  <c r="P5477" i="8"/>
  <c r="P5476" i="8"/>
  <c r="P5475" i="8"/>
  <c r="P5474" i="8"/>
  <c r="P5473" i="8"/>
  <c r="P5472" i="8"/>
  <c r="P5471" i="8"/>
  <c r="P5470" i="8"/>
  <c r="P5469" i="8"/>
  <c r="P5468" i="8"/>
  <c r="P5467" i="8"/>
  <c r="P5466" i="8"/>
  <c r="P5465" i="8"/>
  <c r="P5464" i="8"/>
  <c r="P5463" i="8"/>
  <c r="P5462" i="8"/>
  <c r="P5461" i="8"/>
  <c r="P5460" i="8"/>
  <c r="P5459" i="8"/>
  <c r="P5458" i="8"/>
  <c r="P5457" i="8"/>
  <c r="P5456" i="8"/>
  <c r="P5455" i="8"/>
  <c r="P5454" i="8"/>
  <c r="P5453" i="8"/>
  <c r="P5452" i="8"/>
  <c r="P5451" i="8"/>
  <c r="P5450" i="8"/>
  <c r="P5449" i="8"/>
  <c r="P5448" i="8"/>
  <c r="P5447" i="8"/>
  <c r="P5446" i="8"/>
  <c r="P5445" i="8"/>
  <c r="P5444" i="8"/>
  <c r="P5443" i="8"/>
  <c r="P5442" i="8"/>
  <c r="P5441" i="8"/>
  <c r="P5440" i="8"/>
  <c r="P5439" i="8"/>
  <c r="P5438" i="8"/>
  <c r="P5437" i="8"/>
  <c r="P5436" i="8"/>
  <c r="P5435" i="8"/>
  <c r="P5434" i="8"/>
  <c r="P5433" i="8"/>
  <c r="P5432" i="8"/>
  <c r="P5431" i="8"/>
  <c r="P5430" i="8"/>
  <c r="P5429" i="8"/>
  <c r="P5428" i="8"/>
  <c r="P5427" i="8"/>
  <c r="P5426" i="8"/>
  <c r="P5425" i="8"/>
  <c r="P5424" i="8"/>
  <c r="P5423" i="8"/>
  <c r="P5422" i="8"/>
  <c r="P5421" i="8"/>
  <c r="P5420" i="8"/>
  <c r="P5419" i="8"/>
  <c r="P5418" i="8"/>
  <c r="P5417" i="8"/>
  <c r="P5416" i="8"/>
  <c r="P5415" i="8"/>
  <c r="P5414" i="8"/>
  <c r="P5413" i="8"/>
  <c r="P5412" i="8"/>
  <c r="P5411" i="8"/>
  <c r="P5410" i="8"/>
  <c r="P5409" i="8"/>
  <c r="P5408" i="8"/>
  <c r="P5407" i="8"/>
  <c r="P5406" i="8"/>
  <c r="P5405" i="8"/>
  <c r="P5404" i="8"/>
  <c r="P5403" i="8"/>
  <c r="P5402" i="8"/>
  <c r="P5401" i="8"/>
  <c r="P5400" i="8"/>
  <c r="P5399" i="8"/>
  <c r="P5398" i="8"/>
  <c r="P5397" i="8"/>
  <c r="P5396" i="8"/>
  <c r="P5395" i="8"/>
  <c r="P5394" i="8"/>
  <c r="P5393" i="8"/>
  <c r="P5392" i="8"/>
  <c r="P5391" i="8"/>
  <c r="P5219" i="8"/>
  <c r="P5218" i="8"/>
  <c r="P5217" i="8"/>
  <c r="P5216" i="8"/>
  <c r="P5215" i="8"/>
  <c r="P5214" i="8"/>
  <c r="P5213" i="8"/>
  <c r="P5212" i="8"/>
  <c r="P5211" i="8"/>
  <c r="P5210" i="8"/>
  <c r="P5209" i="8"/>
  <c r="P5208" i="8"/>
  <c r="P5207" i="8"/>
  <c r="P5206" i="8"/>
  <c r="P5205" i="8"/>
  <c r="P5204" i="8"/>
  <c r="P5203" i="8"/>
  <c r="P5202" i="8"/>
  <c r="P5201" i="8"/>
  <c r="P5200" i="8"/>
  <c r="P5199" i="8"/>
  <c r="P5198" i="8"/>
  <c r="P5197" i="8"/>
  <c r="P5196" i="8"/>
  <c r="P5195" i="8"/>
  <c r="P5194" i="8"/>
  <c r="P5193" i="8"/>
  <c r="P5192" i="8"/>
  <c r="P5191" i="8"/>
  <c r="P5190" i="8"/>
  <c r="P5189" i="8"/>
  <c r="P5188" i="8"/>
  <c r="P5187" i="8"/>
  <c r="P5186" i="8"/>
  <c r="P5185" i="8"/>
  <c r="P5184" i="8"/>
  <c r="P5183" i="8"/>
  <c r="P5182" i="8"/>
  <c r="P5181" i="8"/>
  <c r="P5180" i="8"/>
  <c r="P5179" i="8"/>
  <c r="P5178" i="8"/>
  <c r="P5177" i="8"/>
  <c r="P5176" i="8"/>
  <c r="P5175" i="8"/>
  <c r="P5174" i="8"/>
  <c r="P5173" i="8"/>
  <c r="P5172" i="8"/>
  <c r="P5171" i="8"/>
  <c r="P5170" i="8"/>
  <c r="P5169" i="8"/>
  <c r="P5168" i="8"/>
  <c r="P5167" i="8"/>
  <c r="P5166" i="8"/>
  <c r="P5165" i="8"/>
  <c r="P5164" i="8"/>
  <c r="P5163" i="8"/>
  <c r="P5162" i="8"/>
  <c r="P5161" i="8"/>
  <c r="P5160" i="8"/>
  <c r="P5159" i="8"/>
  <c r="P5158" i="8"/>
  <c r="P5157" i="8"/>
  <c r="P5156" i="8"/>
  <c r="P5155" i="8"/>
  <c r="P5154" i="8"/>
  <c r="P5153" i="8"/>
  <c r="P5152" i="8"/>
  <c r="P5151" i="8"/>
  <c r="P5150" i="8"/>
  <c r="P5149" i="8"/>
  <c r="P5148" i="8"/>
  <c r="P5147" i="8"/>
  <c r="P5146" i="8"/>
  <c r="P5145" i="8"/>
  <c r="P5144" i="8"/>
  <c r="P5143" i="8"/>
  <c r="P5142" i="8"/>
  <c r="P5141" i="8"/>
  <c r="P5140" i="8"/>
  <c r="P5139" i="8"/>
  <c r="P5138" i="8"/>
  <c r="P5137" i="8"/>
  <c r="P5136" i="8"/>
  <c r="P5135" i="8"/>
  <c r="P5134" i="8"/>
  <c r="P5133" i="8"/>
  <c r="P5132" i="8"/>
  <c r="P5131" i="8"/>
  <c r="P5130" i="8"/>
  <c r="P5129" i="8"/>
  <c r="P5128" i="8"/>
  <c r="P5127" i="8"/>
  <c r="P5126" i="8"/>
  <c r="P5125" i="8"/>
  <c r="P5124" i="8"/>
  <c r="P5123" i="8"/>
  <c r="P5122" i="8"/>
  <c r="P5121" i="8"/>
  <c r="P5120" i="8"/>
  <c r="P5119" i="8"/>
  <c r="P5118" i="8"/>
  <c r="P5117" i="8"/>
  <c r="P5116" i="8"/>
  <c r="P5115" i="8"/>
  <c r="P5114" i="8"/>
  <c r="P5113" i="8"/>
  <c r="P5112" i="8"/>
  <c r="P5111" i="8"/>
  <c r="P5110" i="8"/>
  <c r="P5109" i="8"/>
  <c r="P5108" i="8"/>
  <c r="P5107" i="8"/>
  <c r="P5106" i="8"/>
  <c r="P5105" i="8"/>
  <c r="P5104" i="8"/>
  <c r="P5103" i="8"/>
  <c r="P5102" i="8"/>
  <c r="P5101" i="8"/>
  <c r="P5100" i="8"/>
  <c r="P5099" i="8"/>
  <c r="P5098" i="8"/>
  <c r="P5097" i="8"/>
  <c r="P5096" i="8"/>
  <c r="P5095" i="8"/>
  <c r="P5094" i="8"/>
  <c r="P5093" i="8"/>
  <c r="P5092" i="8"/>
  <c r="P5091" i="8"/>
  <c r="P5090" i="8"/>
  <c r="P5089" i="8"/>
  <c r="P5088" i="8"/>
  <c r="P5087" i="8"/>
  <c r="P5086" i="8"/>
  <c r="P5085" i="8"/>
  <c r="P5084" i="8"/>
  <c r="P5083" i="8"/>
  <c r="P5082" i="8"/>
  <c r="P5081" i="8"/>
  <c r="P5080" i="8"/>
  <c r="P5079" i="8"/>
  <c r="P5078" i="8"/>
  <c r="P5077" i="8"/>
  <c r="P5076" i="8"/>
  <c r="P5075" i="8"/>
  <c r="P5074" i="8"/>
  <c r="P5073" i="8"/>
  <c r="P5072" i="8"/>
  <c r="P5071" i="8"/>
  <c r="P5070" i="8"/>
  <c r="P5069" i="8"/>
  <c r="P5068" i="8"/>
  <c r="P5067" i="8"/>
  <c r="P5066" i="8"/>
  <c r="P5065" i="8"/>
  <c r="P5064" i="8"/>
  <c r="P5063" i="8"/>
  <c r="P5062" i="8"/>
  <c r="P5061" i="8"/>
  <c r="P5054" i="8"/>
  <c r="P5053" i="8"/>
  <c r="P5052" i="8"/>
  <c r="P5051" i="8"/>
  <c r="P5050" i="8"/>
  <c r="P5049" i="8"/>
  <c r="P5048" i="8"/>
  <c r="P5047" i="8"/>
  <c r="P5046" i="8"/>
  <c r="P5045" i="8"/>
  <c r="P5044" i="8"/>
  <c r="P5043" i="8"/>
  <c r="P5042" i="8"/>
  <c r="P5041" i="8"/>
  <c r="P5040" i="8"/>
  <c r="P5039" i="8"/>
  <c r="P5038" i="8"/>
  <c r="P5037" i="8"/>
  <c r="P5036" i="8"/>
  <c r="P5035" i="8"/>
  <c r="P5034" i="8"/>
  <c r="P5033" i="8"/>
  <c r="P5032" i="8"/>
  <c r="P5031" i="8"/>
  <c r="P5030" i="8"/>
  <c r="P5029" i="8"/>
  <c r="P5028" i="8"/>
  <c r="P5027" i="8"/>
  <c r="P5026" i="8"/>
  <c r="P5025" i="8"/>
  <c r="P5024" i="8"/>
  <c r="P5023" i="8"/>
  <c r="P5022" i="8"/>
  <c r="P5021" i="8"/>
  <c r="P5020" i="8"/>
  <c r="P5019" i="8"/>
  <c r="P5018" i="8"/>
  <c r="P5017" i="8"/>
  <c r="P5016" i="8"/>
  <c r="P5015" i="8"/>
  <c r="P5014" i="8"/>
  <c r="P5013" i="8"/>
  <c r="P5012" i="8"/>
  <c r="P5011" i="8"/>
  <c r="P5010" i="8"/>
  <c r="P5009" i="8"/>
  <c r="P5008" i="8"/>
  <c r="P5007" i="8"/>
  <c r="P5006" i="8"/>
  <c r="P5005" i="8"/>
  <c r="P5004" i="8"/>
  <c r="P5003" i="8"/>
  <c r="P5002" i="8"/>
  <c r="P5001" i="8"/>
  <c r="P5000" i="8"/>
  <c r="P4999" i="8"/>
  <c r="P4998" i="8"/>
  <c r="P4997" i="8"/>
  <c r="P4996" i="8"/>
  <c r="P4995" i="8"/>
  <c r="P4994" i="8"/>
  <c r="P4993" i="8"/>
  <c r="P4992" i="8"/>
  <c r="P4991" i="8"/>
  <c r="P4990" i="8"/>
  <c r="P4989" i="8"/>
  <c r="P4988" i="8"/>
  <c r="P4987" i="8"/>
  <c r="P4986" i="8"/>
  <c r="P4985" i="8"/>
  <c r="P4984" i="8"/>
  <c r="P4983" i="8"/>
  <c r="P4982" i="8"/>
  <c r="P4981" i="8"/>
  <c r="P4980" i="8"/>
  <c r="P4979" i="8"/>
  <c r="P4978" i="8"/>
  <c r="P4977" i="8"/>
  <c r="P4976" i="8"/>
  <c r="P4975" i="8"/>
  <c r="P4974" i="8"/>
  <c r="P4973" i="8"/>
  <c r="P4972" i="8"/>
  <c r="P4971" i="8"/>
  <c r="P4970" i="8"/>
  <c r="P4969" i="8"/>
  <c r="P4968" i="8"/>
  <c r="P4967" i="8"/>
  <c r="P4966" i="8"/>
  <c r="P4965" i="8"/>
  <c r="P4964" i="8"/>
  <c r="P4963" i="8"/>
  <c r="P4962" i="8"/>
  <c r="P4961" i="8"/>
  <c r="P4960" i="8"/>
  <c r="P4959" i="8"/>
  <c r="P4958" i="8"/>
  <c r="P4957" i="8"/>
  <c r="P4956" i="8"/>
  <c r="P4955" i="8"/>
  <c r="P4954" i="8"/>
  <c r="P4953" i="8"/>
  <c r="P4952" i="8"/>
  <c r="P4951" i="8"/>
  <c r="P4950" i="8"/>
  <c r="P4949" i="8"/>
  <c r="P4948" i="8"/>
  <c r="P4947" i="8"/>
  <c r="P4946" i="8"/>
  <c r="P4945" i="8"/>
  <c r="P4944" i="8"/>
  <c r="P4943" i="8"/>
  <c r="P4942" i="8"/>
  <c r="P4941" i="8"/>
  <c r="P4940" i="8"/>
  <c r="P4939" i="8"/>
  <c r="P4938" i="8"/>
  <c r="P4937" i="8"/>
  <c r="P4936" i="8"/>
  <c r="P4935" i="8"/>
  <c r="P4934" i="8"/>
  <c r="P4933" i="8"/>
  <c r="P4932" i="8"/>
  <c r="P4931" i="8"/>
  <c r="P4930" i="8"/>
  <c r="P4929" i="8"/>
  <c r="P4928" i="8"/>
  <c r="P4927" i="8"/>
  <c r="P4926" i="8"/>
  <c r="P4925" i="8"/>
  <c r="P4924" i="8"/>
  <c r="P4923" i="8"/>
  <c r="P4922" i="8"/>
  <c r="P4921" i="8"/>
  <c r="P4920" i="8"/>
  <c r="P4919" i="8"/>
  <c r="P4918" i="8"/>
  <c r="P4917" i="8"/>
  <c r="P4916" i="8"/>
  <c r="P4915" i="8"/>
  <c r="P4914" i="8"/>
  <c r="P4913" i="8"/>
  <c r="P4912" i="8"/>
  <c r="P4911" i="8"/>
  <c r="P4910" i="8"/>
  <c r="P4909" i="8"/>
  <c r="P4908" i="8"/>
  <c r="P4907" i="8"/>
  <c r="P4906" i="8"/>
  <c r="P4905" i="8"/>
  <c r="P4904" i="8"/>
  <c r="P4903" i="8"/>
  <c r="P4902" i="8"/>
  <c r="P4901" i="8"/>
  <c r="P4900" i="8"/>
  <c r="P4899" i="8"/>
  <c r="P4898" i="8"/>
  <c r="P4897" i="8"/>
  <c r="P4896" i="8"/>
  <c r="P4889" i="8" l="1"/>
  <c r="P4888" i="8"/>
  <c r="P4887" i="8"/>
  <c r="P4886" i="8"/>
  <c r="P4885" i="8"/>
  <c r="P4884" i="8"/>
  <c r="P4883" i="8"/>
  <c r="P4882" i="8"/>
  <c r="P4881" i="8"/>
  <c r="P4880" i="8"/>
  <c r="P4879" i="8"/>
  <c r="P4878" i="8"/>
  <c r="P4877" i="8"/>
  <c r="P4876" i="8"/>
  <c r="P4875" i="8"/>
  <c r="P4874" i="8"/>
  <c r="P4873" i="8"/>
  <c r="P4872" i="8"/>
  <c r="P4871" i="8"/>
  <c r="P4870" i="8"/>
  <c r="P4869" i="8"/>
  <c r="P4868" i="8"/>
  <c r="P4867" i="8"/>
  <c r="P4866" i="8"/>
  <c r="P4865" i="8"/>
  <c r="P4864" i="8"/>
  <c r="P4863" i="8"/>
  <c r="P4862" i="8"/>
  <c r="P4861" i="8"/>
  <c r="P4860" i="8"/>
  <c r="P4859" i="8"/>
  <c r="P4858" i="8"/>
  <c r="P4857" i="8"/>
  <c r="P4856" i="8"/>
  <c r="P4855" i="8"/>
  <c r="P4854" i="8"/>
  <c r="P4853" i="8"/>
  <c r="P4852" i="8"/>
  <c r="P4851" i="8"/>
  <c r="P4850" i="8"/>
  <c r="P4849" i="8"/>
  <c r="P4848" i="8"/>
  <c r="P4847" i="8"/>
  <c r="P4846" i="8"/>
  <c r="P4845" i="8"/>
  <c r="P4844" i="8"/>
  <c r="P4843" i="8"/>
  <c r="P4842" i="8"/>
  <c r="P4841" i="8"/>
  <c r="P4840" i="8"/>
  <c r="P4839" i="8"/>
  <c r="P4838" i="8"/>
  <c r="P4837" i="8"/>
  <c r="P4836" i="8"/>
  <c r="P4835" i="8"/>
  <c r="P4834" i="8"/>
  <c r="P4833" i="8"/>
  <c r="P4832" i="8"/>
  <c r="P4831" i="8"/>
  <c r="P4830" i="8"/>
  <c r="P4829" i="8"/>
  <c r="P4828" i="8"/>
  <c r="P4827" i="8"/>
  <c r="P4826" i="8"/>
  <c r="P4825" i="8"/>
  <c r="P4824" i="8"/>
  <c r="P4823" i="8"/>
  <c r="P4822" i="8"/>
  <c r="P4821" i="8"/>
  <c r="P4820" i="8"/>
  <c r="P4819" i="8"/>
  <c r="P4818" i="8"/>
  <c r="P4817" i="8"/>
  <c r="P4816" i="8"/>
  <c r="P4815" i="8"/>
  <c r="P4814" i="8"/>
  <c r="P4813" i="8"/>
  <c r="P4812" i="8"/>
  <c r="P4811" i="8"/>
  <c r="P4810" i="8"/>
  <c r="P4809" i="8"/>
  <c r="P4808" i="8"/>
  <c r="P4807" i="8"/>
  <c r="P4806" i="8"/>
  <c r="P4805" i="8"/>
  <c r="P4804" i="8"/>
  <c r="P4803" i="8"/>
  <c r="P4802" i="8"/>
  <c r="P4801" i="8"/>
  <c r="P4800" i="8"/>
  <c r="P4799" i="8"/>
  <c r="P4798" i="8"/>
  <c r="P4797" i="8"/>
  <c r="P4796" i="8"/>
  <c r="P4795" i="8"/>
  <c r="P4794" i="8"/>
  <c r="P4793" i="8"/>
  <c r="P4792" i="8"/>
  <c r="P4791" i="8"/>
  <c r="P4790" i="8"/>
  <c r="P4789" i="8"/>
  <c r="P4788" i="8"/>
  <c r="P4787" i="8"/>
  <c r="P4786" i="8"/>
  <c r="P4785" i="8"/>
  <c r="P4784" i="8"/>
  <c r="P4783" i="8"/>
  <c r="P4782" i="8"/>
  <c r="P4781" i="8"/>
  <c r="P4780" i="8"/>
  <c r="P4779" i="8"/>
  <c r="P4778" i="8"/>
  <c r="P4777" i="8"/>
  <c r="P4776" i="8"/>
  <c r="P4775" i="8"/>
  <c r="P4774" i="8"/>
  <c r="P4773" i="8"/>
  <c r="P4772" i="8"/>
  <c r="P4771" i="8"/>
  <c r="P4770" i="8"/>
  <c r="P4769" i="8"/>
  <c r="P4768" i="8"/>
  <c r="P4767" i="8"/>
  <c r="P4766" i="8"/>
  <c r="P4765" i="8"/>
  <c r="P4764" i="8"/>
  <c r="P4763" i="8"/>
  <c r="P4762" i="8"/>
  <c r="P4761" i="8"/>
  <c r="P4760" i="8"/>
  <c r="P4759" i="8"/>
  <c r="P4758" i="8"/>
  <c r="P4757" i="8"/>
  <c r="P4756" i="8"/>
  <c r="P4755" i="8"/>
  <c r="P4754" i="8"/>
  <c r="P4753" i="8"/>
  <c r="P4752" i="8"/>
  <c r="P4751" i="8"/>
  <c r="P4750" i="8"/>
  <c r="P4749" i="8"/>
  <c r="P4748" i="8"/>
  <c r="P4747" i="8"/>
  <c r="P4746" i="8"/>
  <c r="P4745" i="8"/>
  <c r="P4744" i="8"/>
  <c r="P4743" i="8"/>
  <c r="P4742" i="8"/>
  <c r="P4741" i="8"/>
  <c r="P4740" i="8"/>
  <c r="P4739" i="8"/>
  <c r="P4738" i="8"/>
  <c r="P4737" i="8"/>
  <c r="P4736" i="8"/>
  <c r="P4735" i="8"/>
  <c r="P4734" i="8"/>
  <c r="P4733" i="8"/>
  <c r="P4732" i="8"/>
  <c r="P4731" i="8"/>
  <c r="P7364" i="8"/>
  <c r="P7363" i="8"/>
  <c r="P7362" i="8"/>
  <c r="P7361" i="8"/>
  <c r="P7360" i="8"/>
  <c r="P7359" i="8"/>
  <c r="P7358" i="8"/>
  <c r="P7357" i="8"/>
  <c r="P7356" i="8"/>
  <c r="P7355" i="8"/>
  <c r="P7354" i="8"/>
  <c r="P7353" i="8"/>
  <c r="P7352" i="8"/>
  <c r="P7351" i="8"/>
  <c r="P7350" i="8"/>
  <c r="P7349" i="8"/>
  <c r="P7348" i="8"/>
  <c r="P7347" i="8"/>
  <c r="P7346" i="8"/>
  <c r="P7345" i="8"/>
  <c r="P7344" i="8"/>
  <c r="P7343" i="8"/>
  <c r="P7342" i="8"/>
  <c r="P7341" i="8"/>
  <c r="P7340" i="8"/>
  <c r="P7339" i="8"/>
  <c r="P7338" i="8"/>
  <c r="P7337" i="8"/>
  <c r="P7336" i="8"/>
  <c r="P7335" i="8"/>
  <c r="P7334" i="8"/>
  <c r="P7333" i="8"/>
  <c r="P7332" i="8"/>
  <c r="P7331" i="8"/>
  <c r="P7330" i="8"/>
  <c r="P7329" i="8"/>
  <c r="P7328" i="8"/>
  <c r="P7327" i="8"/>
  <c r="P7326" i="8"/>
  <c r="P7325" i="8"/>
  <c r="P7324" i="8"/>
  <c r="P7323" i="8"/>
  <c r="P7322" i="8"/>
  <c r="P7321" i="8"/>
  <c r="P7320" i="8"/>
  <c r="P7319" i="8"/>
  <c r="P7318" i="8"/>
  <c r="P7317" i="8"/>
  <c r="P7316" i="8"/>
  <c r="P7315" i="8"/>
  <c r="P7314" i="8"/>
  <c r="P7313" i="8"/>
  <c r="P7312" i="8"/>
  <c r="P7311" i="8"/>
  <c r="P7310" i="8"/>
  <c r="P7309" i="8"/>
  <c r="P7308" i="8"/>
  <c r="P7307" i="8"/>
  <c r="P7306" i="8"/>
  <c r="P7305" i="8"/>
  <c r="P7304" i="8"/>
  <c r="P7303" i="8"/>
  <c r="P7302" i="8"/>
  <c r="P7301" i="8"/>
  <c r="P7300" i="8"/>
  <c r="P7299" i="8"/>
  <c r="P7298" i="8"/>
  <c r="P7297" i="8"/>
  <c r="P7296" i="8"/>
  <c r="P7295" i="8"/>
  <c r="P7294" i="8"/>
  <c r="P7293" i="8"/>
  <c r="P7292" i="8"/>
  <c r="P7291" i="8"/>
  <c r="P7290" i="8"/>
  <c r="P7289" i="8"/>
  <c r="P7288" i="8"/>
  <c r="P7287" i="8"/>
  <c r="P7286" i="8"/>
  <c r="P7285" i="8"/>
  <c r="P7284" i="8"/>
  <c r="P7283" i="8"/>
  <c r="P7282" i="8"/>
  <c r="P7281" i="8"/>
  <c r="P7280" i="8"/>
  <c r="P7279" i="8"/>
  <c r="P7278" i="8"/>
  <c r="P7277" i="8"/>
  <c r="P7276" i="8"/>
  <c r="P7275" i="8"/>
  <c r="P7274" i="8"/>
  <c r="P7273" i="8"/>
  <c r="P7272" i="8"/>
  <c r="P7271" i="8"/>
  <c r="P7270" i="8"/>
  <c r="P7269" i="8"/>
  <c r="P7268" i="8"/>
  <c r="P7267" i="8"/>
  <c r="P7266" i="8"/>
  <c r="P7265" i="8"/>
  <c r="P7264" i="8"/>
  <c r="P7263" i="8"/>
  <c r="P7262" i="8"/>
  <c r="P7261" i="8"/>
  <c r="P7260" i="8"/>
  <c r="P7259" i="8"/>
  <c r="P7258" i="8"/>
  <c r="P7257" i="8"/>
  <c r="P7256" i="8"/>
  <c r="P7255" i="8"/>
  <c r="P7254" i="8"/>
  <c r="P7253" i="8"/>
  <c r="P7252" i="8"/>
  <c r="P7251" i="8"/>
  <c r="P7250" i="8"/>
  <c r="P7249" i="8"/>
  <c r="P7248" i="8"/>
  <c r="P7247" i="8"/>
  <c r="P7246" i="8"/>
  <c r="P7245" i="8"/>
  <c r="P7244" i="8"/>
  <c r="P7243" i="8"/>
  <c r="P7242" i="8"/>
  <c r="P7241" i="8"/>
  <c r="P7240" i="8"/>
  <c r="P7239" i="8"/>
  <c r="P7238" i="8"/>
  <c r="P7237" i="8"/>
  <c r="P7236" i="8"/>
  <c r="P7235" i="8"/>
  <c r="P7234" i="8"/>
  <c r="P7233" i="8"/>
  <c r="P7232" i="8"/>
  <c r="P7231" i="8"/>
  <c r="P7230" i="8"/>
  <c r="P7229" i="8"/>
  <c r="P7228" i="8"/>
  <c r="P7227" i="8"/>
  <c r="P7226" i="8"/>
  <c r="P7225" i="8"/>
  <c r="P7224" i="8"/>
  <c r="P7223" i="8"/>
  <c r="P7222" i="8"/>
  <c r="P7221" i="8"/>
  <c r="P7220" i="8"/>
  <c r="P7219" i="8"/>
  <c r="P7218" i="8"/>
  <c r="P7217" i="8"/>
  <c r="P7216" i="8"/>
  <c r="P7215" i="8"/>
  <c r="P7214" i="8"/>
  <c r="P7213" i="8"/>
  <c r="P7212" i="8"/>
  <c r="P7211" i="8"/>
  <c r="P7210" i="8"/>
  <c r="P7209" i="8"/>
  <c r="P7208" i="8"/>
  <c r="P7207" i="8"/>
  <c r="P7206" i="8"/>
  <c r="P7199" i="8"/>
  <c r="P7198" i="8"/>
  <c r="P7197" i="8"/>
  <c r="P7196" i="8"/>
  <c r="P7195" i="8"/>
  <c r="P7194" i="8"/>
  <c r="P7193" i="8"/>
  <c r="P7192" i="8"/>
  <c r="P7191" i="8"/>
  <c r="P7190" i="8"/>
  <c r="P7189" i="8"/>
  <c r="P7188" i="8"/>
  <c r="P7187" i="8"/>
  <c r="P7186" i="8"/>
  <c r="P7185" i="8"/>
  <c r="P7184" i="8"/>
  <c r="P7183" i="8"/>
  <c r="P7182" i="8"/>
  <c r="P7181" i="8"/>
  <c r="P7180" i="8"/>
  <c r="P7179" i="8"/>
  <c r="P7178" i="8"/>
  <c r="P7177" i="8"/>
  <c r="P7176" i="8"/>
  <c r="P7175" i="8"/>
  <c r="P7174" i="8"/>
  <c r="P7173" i="8"/>
  <c r="P7172" i="8"/>
  <c r="P7171" i="8"/>
  <c r="P7170" i="8"/>
  <c r="P7169" i="8"/>
  <c r="P7168" i="8"/>
  <c r="P7167" i="8"/>
  <c r="P7166" i="8"/>
  <c r="P7165" i="8"/>
  <c r="P7164" i="8"/>
  <c r="P7163" i="8"/>
  <c r="P7162" i="8"/>
  <c r="P7161" i="8"/>
  <c r="P7160" i="8"/>
  <c r="P7159" i="8"/>
  <c r="P7158" i="8"/>
  <c r="P7157" i="8"/>
  <c r="P7156" i="8"/>
  <c r="P7155" i="8"/>
  <c r="P7154" i="8"/>
  <c r="P7153" i="8"/>
  <c r="P7152" i="8"/>
  <c r="P7151" i="8"/>
  <c r="P7150" i="8"/>
  <c r="P7149" i="8"/>
  <c r="P7148" i="8"/>
  <c r="P7147" i="8"/>
  <c r="P7146" i="8"/>
  <c r="P7145" i="8"/>
  <c r="P7144" i="8"/>
  <c r="P7143" i="8"/>
  <c r="P7142" i="8"/>
  <c r="P7141" i="8"/>
  <c r="P7140" i="8"/>
  <c r="P7139" i="8"/>
  <c r="P7138" i="8"/>
  <c r="P7137" i="8"/>
  <c r="P7136" i="8"/>
  <c r="P7135" i="8"/>
  <c r="P7134" i="8"/>
  <c r="P7133" i="8"/>
  <c r="P7132" i="8"/>
  <c r="P7131" i="8"/>
  <c r="P7130" i="8"/>
  <c r="P7129" i="8"/>
  <c r="P7128" i="8"/>
  <c r="P7127" i="8"/>
  <c r="P7126" i="8"/>
  <c r="P7125" i="8"/>
  <c r="P7124" i="8"/>
  <c r="P7123" i="8"/>
  <c r="P7122" i="8"/>
  <c r="P7121" i="8"/>
  <c r="P7120" i="8"/>
  <c r="P7119" i="8"/>
  <c r="P7118" i="8"/>
  <c r="P7117" i="8"/>
  <c r="P7116" i="8"/>
  <c r="P7115" i="8"/>
  <c r="P7114" i="8"/>
  <c r="P7113" i="8"/>
  <c r="P7112" i="8"/>
  <c r="P7111" i="8"/>
  <c r="P7110" i="8"/>
  <c r="P7109" i="8"/>
  <c r="P7108" i="8"/>
  <c r="P7107" i="8"/>
  <c r="P7106" i="8"/>
  <c r="P7105" i="8"/>
  <c r="P7104" i="8"/>
  <c r="P7103" i="8"/>
  <c r="P7102" i="8"/>
  <c r="P7101" i="8"/>
  <c r="P7100" i="8"/>
  <c r="P7099" i="8"/>
  <c r="P7098" i="8"/>
  <c r="P7097" i="8"/>
  <c r="P7096" i="8"/>
  <c r="P7095" i="8"/>
  <c r="P7094" i="8"/>
  <c r="P7093" i="8"/>
  <c r="P7092" i="8"/>
  <c r="P7091" i="8"/>
  <c r="P7090" i="8"/>
  <c r="P7089" i="8"/>
  <c r="P7088" i="8"/>
  <c r="P7087" i="8"/>
  <c r="P7086" i="8"/>
  <c r="P7085" i="8"/>
  <c r="P7084" i="8"/>
  <c r="P7083" i="8"/>
  <c r="P7082" i="8"/>
  <c r="P7081" i="8"/>
  <c r="P7080" i="8"/>
  <c r="P7079" i="8"/>
  <c r="P7078" i="8"/>
  <c r="P7077" i="8"/>
  <c r="P7076" i="8"/>
  <c r="P7075" i="8"/>
  <c r="P7074" i="8"/>
  <c r="P7073" i="8"/>
  <c r="P7072" i="8"/>
  <c r="P7071" i="8"/>
  <c r="P7070" i="8"/>
  <c r="P7069" i="8"/>
  <c r="P7068" i="8"/>
  <c r="P7067" i="8"/>
  <c r="P7066" i="8"/>
  <c r="P7065" i="8"/>
  <c r="P7064" i="8"/>
  <c r="P7063" i="8"/>
  <c r="P7062" i="8"/>
  <c r="P7061" i="8"/>
  <c r="P7060" i="8"/>
  <c r="P7059" i="8"/>
  <c r="P7058" i="8"/>
  <c r="P7057" i="8"/>
  <c r="P7056" i="8"/>
  <c r="P7055" i="8"/>
  <c r="P7054" i="8"/>
  <c r="P7053" i="8"/>
  <c r="P7052" i="8"/>
  <c r="P7051" i="8"/>
  <c r="P7050" i="8"/>
  <c r="P7049" i="8"/>
  <c r="P7048" i="8"/>
  <c r="P7047" i="8"/>
  <c r="P7046" i="8"/>
  <c r="P7045" i="8"/>
  <c r="P7044" i="8"/>
  <c r="P7043" i="8"/>
  <c r="P7042" i="8"/>
  <c r="P7041" i="8"/>
  <c r="E1408" i="4"/>
  <c r="D1408" i="4"/>
  <c r="C1408" i="4"/>
  <c r="P4724" i="8" l="1"/>
  <c r="P4723" i="8"/>
  <c r="P4722" i="8"/>
  <c r="P4721" i="8"/>
  <c r="P4720" i="8"/>
  <c r="P4719" i="8"/>
  <c r="P4718" i="8"/>
  <c r="P4717" i="8"/>
  <c r="P4716" i="8"/>
  <c r="P4715" i="8"/>
  <c r="P4714" i="8"/>
  <c r="P4713" i="8"/>
  <c r="P4712" i="8"/>
  <c r="P4711" i="8"/>
  <c r="P4710" i="8"/>
  <c r="P4709" i="8"/>
  <c r="P4708" i="8"/>
  <c r="P4707" i="8"/>
  <c r="P4706" i="8"/>
  <c r="P4705" i="8"/>
  <c r="P4704" i="8"/>
  <c r="P4703" i="8"/>
  <c r="P4702" i="8"/>
  <c r="P4701" i="8"/>
  <c r="P4700" i="8"/>
  <c r="P4699" i="8"/>
  <c r="P4698" i="8"/>
  <c r="P4697" i="8"/>
  <c r="P4696" i="8"/>
  <c r="P4695" i="8"/>
  <c r="P4694" i="8"/>
  <c r="P4693" i="8"/>
  <c r="P4692" i="8"/>
  <c r="P4691" i="8"/>
  <c r="P4690" i="8"/>
  <c r="P4689" i="8"/>
  <c r="P4688" i="8"/>
  <c r="P4687" i="8"/>
  <c r="P4686" i="8"/>
  <c r="P4685" i="8"/>
  <c r="P4684" i="8"/>
  <c r="P4683" i="8"/>
  <c r="P4682" i="8"/>
  <c r="P4681" i="8"/>
  <c r="P4680" i="8"/>
  <c r="P4679" i="8"/>
  <c r="P4678" i="8"/>
  <c r="P4677" i="8"/>
  <c r="P4676" i="8"/>
  <c r="P4675" i="8"/>
  <c r="P4674" i="8"/>
  <c r="P4673" i="8"/>
  <c r="P4672" i="8"/>
  <c r="P4671" i="8"/>
  <c r="P4670" i="8"/>
  <c r="P4669" i="8"/>
  <c r="P4668" i="8"/>
  <c r="P4667" i="8"/>
  <c r="P4666" i="8"/>
  <c r="P4665" i="8"/>
  <c r="P4664" i="8"/>
  <c r="P4663" i="8"/>
  <c r="P4662" i="8"/>
  <c r="P4661" i="8"/>
  <c r="P4660" i="8"/>
  <c r="P4659" i="8"/>
  <c r="P4658" i="8"/>
  <c r="P4657" i="8"/>
  <c r="P4656" i="8"/>
  <c r="P4655" i="8"/>
  <c r="P4654" i="8"/>
  <c r="P4653" i="8"/>
  <c r="P4652" i="8"/>
  <c r="P4651" i="8"/>
  <c r="P4650" i="8"/>
  <c r="P4649" i="8"/>
  <c r="P4648" i="8"/>
  <c r="P4647" i="8"/>
  <c r="P4646" i="8"/>
  <c r="P4645" i="8"/>
  <c r="P4644" i="8"/>
  <c r="P4643" i="8"/>
  <c r="P4642" i="8"/>
  <c r="P4641" i="8"/>
  <c r="P4640" i="8"/>
  <c r="P4639" i="8"/>
  <c r="P4638" i="8"/>
  <c r="P4637" i="8"/>
  <c r="P4636" i="8"/>
  <c r="P4635" i="8"/>
  <c r="P4634" i="8"/>
  <c r="P4633" i="8"/>
  <c r="P4632" i="8"/>
  <c r="P4631" i="8"/>
  <c r="P4630" i="8"/>
  <c r="P4629" i="8"/>
  <c r="P4628" i="8"/>
  <c r="P4627" i="8"/>
  <c r="P4626" i="8"/>
  <c r="P4625" i="8"/>
  <c r="P4624" i="8"/>
  <c r="P4623" i="8"/>
  <c r="P4622" i="8"/>
  <c r="P4621" i="8"/>
  <c r="P4620" i="8"/>
  <c r="P4619" i="8"/>
  <c r="P4618" i="8"/>
  <c r="P4617" i="8"/>
  <c r="P4616" i="8"/>
  <c r="P4615" i="8"/>
  <c r="P4614" i="8"/>
  <c r="P4613" i="8"/>
  <c r="P4612" i="8"/>
  <c r="P4611" i="8"/>
  <c r="P4610" i="8"/>
  <c r="P4609" i="8"/>
  <c r="P4608" i="8"/>
  <c r="P4607" i="8"/>
  <c r="P4606" i="8"/>
  <c r="P4605" i="8"/>
  <c r="P4604" i="8"/>
  <c r="P4603" i="8"/>
  <c r="P4602" i="8"/>
  <c r="P4601" i="8"/>
  <c r="P4600" i="8"/>
  <c r="P4599" i="8"/>
  <c r="P4598" i="8"/>
  <c r="P4597" i="8"/>
  <c r="P4596" i="8"/>
  <c r="P4595" i="8"/>
  <c r="P4594" i="8"/>
  <c r="P4593" i="8"/>
  <c r="P4592" i="8"/>
  <c r="P4591" i="8"/>
  <c r="P4590" i="8"/>
  <c r="P4589" i="8"/>
  <c r="P4588" i="8"/>
  <c r="P4587" i="8"/>
  <c r="P4586" i="8"/>
  <c r="P4585" i="8"/>
  <c r="P4584" i="8"/>
  <c r="P4583" i="8"/>
  <c r="P4582" i="8"/>
  <c r="P4581" i="8"/>
  <c r="P4580" i="8"/>
  <c r="P4579" i="8"/>
  <c r="P4578" i="8"/>
  <c r="P4577" i="8"/>
  <c r="P4576" i="8"/>
  <c r="P4575" i="8"/>
  <c r="P4574" i="8"/>
  <c r="P4573" i="8"/>
  <c r="P4572" i="8"/>
  <c r="P4571" i="8"/>
  <c r="P4570" i="8"/>
  <c r="P4569" i="8"/>
  <c r="P4568" i="8"/>
  <c r="P4567" i="8"/>
  <c r="P4566" i="8"/>
  <c r="P4559" i="8" l="1"/>
  <c r="P4558" i="8"/>
  <c r="P4557" i="8"/>
  <c r="P4556" i="8"/>
  <c r="P4555" i="8"/>
  <c r="P4554" i="8"/>
  <c r="P4553" i="8"/>
  <c r="P4552" i="8"/>
  <c r="P4551" i="8"/>
  <c r="P4550" i="8"/>
  <c r="P4549" i="8"/>
  <c r="P4548" i="8"/>
  <c r="P4547" i="8"/>
  <c r="P4546" i="8"/>
  <c r="P4545" i="8"/>
  <c r="P4544" i="8"/>
  <c r="P4543" i="8"/>
  <c r="P4542" i="8"/>
  <c r="P4541" i="8"/>
  <c r="P4540" i="8"/>
  <c r="P4539" i="8"/>
  <c r="P4538" i="8"/>
  <c r="P4537" i="8"/>
  <c r="P4536" i="8"/>
  <c r="P4535" i="8"/>
  <c r="P4534" i="8"/>
  <c r="P4533" i="8"/>
  <c r="P4532" i="8"/>
  <c r="P4531" i="8"/>
  <c r="P4530" i="8"/>
  <c r="P4529" i="8"/>
  <c r="P4528" i="8"/>
  <c r="P4527" i="8"/>
  <c r="P4526" i="8"/>
  <c r="P4525" i="8"/>
  <c r="P4524" i="8"/>
  <c r="P4523" i="8"/>
  <c r="P4522" i="8"/>
  <c r="P4521" i="8"/>
  <c r="P4520" i="8"/>
  <c r="P4519" i="8"/>
  <c r="P4518" i="8"/>
  <c r="P4517" i="8"/>
  <c r="P4516" i="8"/>
  <c r="P4515" i="8"/>
  <c r="P4514" i="8"/>
  <c r="P4513" i="8"/>
  <c r="P4512" i="8"/>
  <c r="P4511" i="8"/>
  <c r="P4510" i="8"/>
  <c r="P4509" i="8"/>
  <c r="P4508" i="8"/>
  <c r="P4507" i="8"/>
  <c r="P4506" i="8"/>
  <c r="P4505" i="8"/>
  <c r="P4504" i="8"/>
  <c r="P4503" i="8"/>
  <c r="P4502" i="8"/>
  <c r="P4501" i="8"/>
  <c r="P4500" i="8"/>
  <c r="P4499" i="8"/>
  <c r="P4498" i="8"/>
  <c r="P4497" i="8"/>
  <c r="P4496" i="8"/>
  <c r="P4495" i="8"/>
  <c r="P4494" i="8"/>
  <c r="P4493" i="8"/>
  <c r="P4492" i="8"/>
  <c r="P4491" i="8"/>
  <c r="P4490" i="8"/>
  <c r="P4489" i="8"/>
  <c r="P4488" i="8"/>
  <c r="P4487" i="8"/>
  <c r="P4486" i="8"/>
  <c r="P4485" i="8"/>
  <c r="P4484" i="8"/>
  <c r="P4483" i="8"/>
  <c r="P4482" i="8"/>
  <c r="P4481" i="8"/>
  <c r="P4480" i="8"/>
  <c r="P4479" i="8"/>
  <c r="P4478" i="8"/>
  <c r="P4477" i="8"/>
  <c r="P4476" i="8"/>
  <c r="P4475" i="8"/>
  <c r="P4474" i="8"/>
  <c r="P4473" i="8"/>
  <c r="P4472" i="8"/>
  <c r="P4471" i="8"/>
  <c r="P4470" i="8"/>
  <c r="P4469" i="8"/>
  <c r="P4468" i="8"/>
  <c r="P4467" i="8"/>
  <c r="P4466" i="8"/>
  <c r="P4465" i="8"/>
  <c r="P4464" i="8"/>
  <c r="P4463" i="8"/>
  <c r="P4462" i="8"/>
  <c r="P4461" i="8"/>
  <c r="P4460" i="8"/>
  <c r="P4459" i="8"/>
  <c r="P4458" i="8"/>
  <c r="P4457" i="8"/>
  <c r="P4456" i="8"/>
  <c r="P4455" i="8"/>
  <c r="P4454" i="8"/>
  <c r="P4453" i="8"/>
  <c r="P4452" i="8"/>
  <c r="P4451" i="8"/>
  <c r="P4450" i="8"/>
  <c r="P4449" i="8"/>
  <c r="P4448" i="8"/>
  <c r="P4447" i="8"/>
  <c r="P4446" i="8"/>
  <c r="P4445" i="8"/>
  <c r="P4444" i="8"/>
  <c r="P4443" i="8"/>
  <c r="P4442" i="8"/>
  <c r="P4441" i="8"/>
  <c r="P4440" i="8"/>
  <c r="P4439" i="8"/>
  <c r="P4438" i="8"/>
  <c r="P4437" i="8"/>
  <c r="P4436" i="8"/>
  <c r="P4435" i="8"/>
  <c r="P4434" i="8"/>
  <c r="P4433" i="8"/>
  <c r="P4432" i="8"/>
  <c r="P4425" i="8"/>
  <c r="P4424" i="8"/>
  <c r="P4423" i="8"/>
  <c r="P4422" i="8"/>
  <c r="P4421" i="8"/>
  <c r="P4420" i="8"/>
  <c r="P4419" i="8"/>
  <c r="P4418" i="8"/>
  <c r="P4417" i="8"/>
  <c r="P4416" i="8"/>
  <c r="P4415" i="8"/>
  <c r="P4414" i="8"/>
  <c r="P4413" i="8"/>
  <c r="P4412" i="8"/>
  <c r="P4411" i="8"/>
  <c r="P4410" i="8"/>
  <c r="P4409" i="8"/>
  <c r="P4408" i="8"/>
  <c r="P4407" i="8"/>
  <c r="P4406" i="8"/>
  <c r="P4405" i="8"/>
  <c r="P4404" i="8"/>
  <c r="P4403" i="8"/>
  <c r="P4402" i="8"/>
  <c r="P4401" i="8"/>
  <c r="P4400" i="8"/>
  <c r="P4399" i="8"/>
  <c r="P4398" i="8"/>
  <c r="P4397" i="8"/>
  <c r="P4396" i="8"/>
  <c r="P4395" i="8"/>
  <c r="P4394" i="8"/>
  <c r="P4393" i="8"/>
  <c r="P4392" i="8"/>
  <c r="P4391" i="8"/>
  <c r="P4390" i="8"/>
  <c r="P4389" i="8"/>
  <c r="P4388" i="8"/>
  <c r="P4387" i="8"/>
  <c r="P4386" i="8"/>
  <c r="P4385" i="8"/>
  <c r="P4384" i="8"/>
  <c r="P4383" i="8"/>
  <c r="P4382" i="8"/>
  <c r="P4381" i="8"/>
  <c r="P4380" i="8"/>
  <c r="P4379" i="8"/>
  <c r="P4378" i="8"/>
  <c r="P4377" i="8"/>
  <c r="P4376" i="8"/>
  <c r="P4375" i="8"/>
  <c r="P4374" i="8"/>
  <c r="P4373" i="8"/>
  <c r="P4372" i="8"/>
  <c r="P4371" i="8"/>
  <c r="P4370" i="8"/>
  <c r="P4369" i="8"/>
  <c r="P4368" i="8"/>
  <c r="P4367" i="8"/>
  <c r="P4366" i="8"/>
  <c r="P4365" i="8"/>
  <c r="P4364" i="8"/>
  <c r="P4363" i="8"/>
  <c r="P4362" i="8"/>
  <c r="P4361" i="8"/>
  <c r="P4360" i="8"/>
  <c r="P4359" i="8"/>
  <c r="P4358" i="8"/>
  <c r="P4357" i="8"/>
  <c r="P4356" i="8"/>
  <c r="P4355" i="8"/>
  <c r="P4354" i="8"/>
  <c r="P4353" i="8"/>
  <c r="P4352" i="8"/>
  <c r="P4351" i="8"/>
  <c r="P4350" i="8"/>
  <c r="P4349" i="8"/>
  <c r="P4348" i="8"/>
  <c r="P4347" i="8"/>
  <c r="P4346" i="8"/>
  <c r="P4345" i="8"/>
  <c r="P4344" i="8"/>
  <c r="P4343" i="8"/>
  <c r="P4342" i="8"/>
  <c r="P4341" i="8"/>
  <c r="P4340" i="8"/>
  <c r="P4339" i="8"/>
  <c r="P4338" i="8"/>
  <c r="P4337" i="8"/>
  <c r="P4336" i="8"/>
  <c r="P4335" i="8"/>
  <c r="P4334" i="8"/>
  <c r="P4333" i="8"/>
  <c r="P4332" i="8"/>
  <c r="P4331" i="8"/>
  <c r="P4330" i="8"/>
  <c r="P4329" i="8"/>
  <c r="P4328" i="8"/>
  <c r="P4327" i="8"/>
  <c r="P4326" i="8"/>
  <c r="P4325" i="8"/>
  <c r="P4324" i="8"/>
  <c r="P4323" i="8"/>
  <c r="P4322" i="8"/>
  <c r="P4321" i="8"/>
  <c r="P4320" i="8"/>
  <c r="P4319" i="8"/>
  <c r="P4318" i="8"/>
  <c r="P4317" i="8"/>
  <c r="P4316" i="8"/>
  <c r="P4315" i="8"/>
  <c r="P4314" i="8"/>
  <c r="P4313" i="8"/>
  <c r="P4312" i="8"/>
  <c r="P4311" i="8"/>
  <c r="P4310" i="8"/>
  <c r="P4309" i="8"/>
  <c r="P4308" i="8"/>
  <c r="P4307" i="8"/>
  <c r="P4306" i="8"/>
  <c r="P4305" i="8"/>
  <c r="P4304" i="8"/>
  <c r="P4303" i="8"/>
  <c r="P4302" i="8"/>
  <c r="P4301" i="8"/>
  <c r="P4300" i="8"/>
  <c r="P4299" i="8"/>
  <c r="P4298" i="8"/>
  <c r="P4297" i="8"/>
  <c r="P4296" i="8"/>
  <c r="P4295" i="8"/>
  <c r="P4294" i="8"/>
  <c r="P4293" i="8"/>
  <c r="P4292" i="8"/>
  <c r="P4291" i="8"/>
  <c r="P4290" i="8"/>
  <c r="P4289" i="8"/>
  <c r="P4288" i="8"/>
  <c r="P4287" i="8"/>
  <c r="P4286" i="8"/>
  <c r="P4285" i="8"/>
  <c r="P4284" i="8"/>
  <c r="P4283" i="8"/>
  <c r="P4282" i="8"/>
  <c r="P4281" i="8"/>
  <c r="P4280" i="8"/>
  <c r="P4279" i="8"/>
  <c r="P4278" i="8"/>
  <c r="P4277" i="8"/>
  <c r="P4276" i="8"/>
  <c r="P4275" i="8"/>
  <c r="P4274" i="8"/>
  <c r="P4273" i="8"/>
  <c r="P4272" i="8"/>
  <c r="P4271" i="8"/>
  <c r="P4270" i="8"/>
  <c r="P4269" i="8"/>
  <c r="P4268" i="8"/>
  <c r="P4267" i="8"/>
  <c r="P4260" i="8"/>
  <c r="P4259" i="8"/>
  <c r="P4258" i="8"/>
  <c r="P4257" i="8"/>
  <c r="P4256" i="8"/>
  <c r="P4255" i="8"/>
  <c r="P4254" i="8"/>
  <c r="P4253" i="8"/>
  <c r="P4252" i="8"/>
  <c r="P4251" i="8"/>
  <c r="P4250" i="8"/>
  <c r="P4249" i="8"/>
  <c r="P4248" i="8"/>
  <c r="P4247" i="8"/>
  <c r="P4246" i="8"/>
  <c r="P4245" i="8"/>
  <c r="P4244" i="8"/>
  <c r="P4243" i="8"/>
  <c r="P4242" i="8"/>
  <c r="P4241" i="8"/>
  <c r="P4240" i="8"/>
  <c r="P4239" i="8"/>
  <c r="P4238" i="8"/>
  <c r="P4237" i="8"/>
  <c r="P4236" i="8"/>
  <c r="P4235" i="8"/>
  <c r="P4234" i="8"/>
  <c r="P4233" i="8"/>
  <c r="P4232" i="8"/>
  <c r="P4231" i="8"/>
  <c r="P4230" i="8"/>
  <c r="P4229" i="8"/>
  <c r="P4228" i="8"/>
  <c r="P4227" i="8"/>
  <c r="P4226" i="8"/>
  <c r="P4225" i="8"/>
  <c r="P4224" i="8"/>
  <c r="P4223" i="8"/>
  <c r="P4222" i="8"/>
  <c r="P4221" i="8"/>
  <c r="P4220" i="8"/>
  <c r="P4219" i="8"/>
  <c r="P4218" i="8"/>
  <c r="P4217" i="8"/>
  <c r="P4216" i="8"/>
  <c r="P4215" i="8"/>
  <c r="P4214" i="8"/>
  <c r="P4213" i="8"/>
  <c r="P4212" i="8"/>
  <c r="P4211" i="8"/>
  <c r="P4210" i="8"/>
  <c r="P4209" i="8"/>
  <c r="P4208" i="8"/>
  <c r="P4207" i="8"/>
  <c r="P4206" i="8"/>
  <c r="P4205" i="8"/>
  <c r="P4204" i="8"/>
  <c r="P4203" i="8"/>
  <c r="P4202" i="8"/>
  <c r="P4201" i="8"/>
  <c r="P4200" i="8"/>
  <c r="P4199" i="8"/>
  <c r="P4198" i="8"/>
  <c r="P4197" i="8"/>
  <c r="P4196" i="8"/>
  <c r="P4195" i="8"/>
  <c r="P4194" i="8"/>
  <c r="P4193" i="8"/>
  <c r="P4192" i="8"/>
  <c r="P4191" i="8"/>
  <c r="P4190" i="8"/>
  <c r="P4189" i="8"/>
  <c r="P4188" i="8"/>
  <c r="P4187" i="8"/>
  <c r="P4186" i="8"/>
  <c r="P4185" i="8"/>
  <c r="P4184" i="8"/>
  <c r="P4183" i="8"/>
  <c r="P4182" i="8"/>
  <c r="P4181" i="8"/>
  <c r="P4180" i="8"/>
  <c r="P4179" i="8"/>
  <c r="P4178" i="8"/>
  <c r="P4177" i="8"/>
  <c r="P4176" i="8"/>
  <c r="P4175" i="8"/>
  <c r="P4174" i="8"/>
  <c r="P4173" i="8"/>
  <c r="P4172" i="8"/>
  <c r="P4171" i="8"/>
  <c r="P4170" i="8"/>
  <c r="P4169" i="8"/>
  <c r="P4168" i="8"/>
  <c r="P4167" i="8"/>
  <c r="P4166" i="8"/>
  <c r="P4165" i="8"/>
  <c r="P4164" i="8"/>
  <c r="P4163" i="8"/>
  <c r="P4162" i="8"/>
  <c r="P4161" i="8"/>
  <c r="P4160" i="8"/>
  <c r="P4159" i="8"/>
  <c r="P4158" i="8"/>
  <c r="P4157" i="8"/>
  <c r="P4156" i="8"/>
  <c r="P4155" i="8"/>
  <c r="P4154" i="8"/>
  <c r="P4153" i="8"/>
  <c r="P4152" i="8"/>
  <c r="P4151" i="8"/>
  <c r="P4150" i="8"/>
  <c r="P4149" i="8"/>
  <c r="P4148" i="8"/>
  <c r="P4147" i="8"/>
  <c r="P4146" i="8"/>
  <c r="P4145" i="8"/>
  <c r="P4144" i="8"/>
  <c r="P4143" i="8"/>
  <c r="P4142" i="8"/>
  <c r="P4141" i="8"/>
  <c r="P4140" i="8"/>
  <c r="P4139" i="8"/>
  <c r="P4138" i="8"/>
  <c r="P4137" i="8"/>
  <c r="P4136" i="8"/>
  <c r="P4135" i="8"/>
  <c r="P4134" i="8"/>
  <c r="P4133" i="8"/>
  <c r="P4132" i="8"/>
  <c r="P4131" i="8"/>
  <c r="P4130" i="8"/>
  <c r="P4129" i="8"/>
  <c r="P4128" i="8"/>
  <c r="P4127" i="8"/>
  <c r="P4126" i="8"/>
  <c r="P4125" i="8"/>
  <c r="P4124" i="8"/>
  <c r="P4123" i="8"/>
  <c r="P4122" i="8"/>
  <c r="P4121" i="8"/>
  <c r="P4120" i="8"/>
  <c r="P4119" i="8"/>
  <c r="P4118" i="8"/>
  <c r="P4117" i="8"/>
  <c r="P4116" i="8"/>
  <c r="P4115" i="8"/>
  <c r="P4114" i="8"/>
  <c r="P4113" i="8"/>
  <c r="P4112" i="8"/>
  <c r="P4111" i="8"/>
  <c r="P4110" i="8"/>
  <c r="P4109" i="8"/>
  <c r="P4108" i="8"/>
  <c r="P4107" i="8"/>
  <c r="P4106" i="8"/>
  <c r="P4105" i="8"/>
  <c r="P4104" i="8"/>
  <c r="P4103" i="8"/>
  <c r="P4102" i="8"/>
  <c r="P4095" i="8"/>
  <c r="P4094" i="8"/>
  <c r="P4093" i="8"/>
  <c r="P4092" i="8"/>
  <c r="P4091" i="8"/>
  <c r="P4090" i="8"/>
  <c r="P4089" i="8"/>
  <c r="P4088" i="8"/>
  <c r="P4087" i="8"/>
  <c r="P4086" i="8"/>
  <c r="P4085" i="8"/>
  <c r="P4084" i="8"/>
  <c r="P4083" i="8"/>
  <c r="P4082" i="8"/>
  <c r="P4081" i="8"/>
  <c r="P4080" i="8"/>
  <c r="P4079" i="8"/>
  <c r="P4078" i="8"/>
  <c r="P4077" i="8"/>
  <c r="P4076" i="8"/>
  <c r="P4075" i="8"/>
  <c r="P4074" i="8"/>
  <c r="P4073" i="8"/>
  <c r="P4072" i="8"/>
  <c r="P4071" i="8"/>
  <c r="P4070" i="8"/>
  <c r="P4069" i="8"/>
  <c r="P4068" i="8"/>
  <c r="P4067" i="8"/>
  <c r="P4066" i="8"/>
  <c r="P4065" i="8"/>
  <c r="P4064" i="8"/>
  <c r="P4063" i="8"/>
  <c r="P4062" i="8"/>
  <c r="P4061" i="8"/>
  <c r="P4060" i="8"/>
  <c r="P4059" i="8"/>
  <c r="P4058" i="8"/>
  <c r="P4057" i="8"/>
  <c r="P4056" i="8"/>
  <c r="P4055" i="8"/>
  <c r="P4054" i="8"/>
  <c r="P4053" i="8"/>
  <c r="P4052" i="8"/>
  <c r="P4051" i="8"/>
  <c r="P4050" i="8"/>
  <c r="P4049" i="8"/>
  <c r="P4048" i="8"/>
  <c r="P4047" i="8"/>
  <c r="P4046" i="8"/>
  <c r="P4045" i="8"/>
  <c r="P4044" i="8"/>
  <c r="P4043" i="8"/>
  <c r="P4042" i="8"/>
  <c r="P4041" i="8"/>
  <c r="P4040" i="8"/>
  <c r="P4039" i="8"/>
  <c r="P4038" i="8"/>
  <c r="P4037" i="8"/>
  <c r="P4036" i="8"/>
  <c r="P4035" i="8"/>
  <c r="P4034" i="8"/>
  <c r="P4033" i="8"/>
  <c r="P4032" i="8"/>
  <c r="P4031" i="8"/>
  <c r="P4030" i="8"/>
  <c r="P4029" i="8"/>
  <c r="P4028" i="8"/>
  <c r="P4027" i="8"/>
  <c r="P4026" i="8"/>
  <c r="P4025" i="8"/>
  <c r="P4024" i="8"/>
  <c r="P4023" i="8"/>
  <c r="P4022" i="8"/>
  <c r="P4021" i="8"/>
  <c r="P4020" i="8"/>
  <c r="P4019" i="8"/>
  <c r="P4018" i="8"/>
  <c r="P4017" i="8"/>
  <c r="P4016" i="8"/>
  <c r="P4015" i="8"/>
  <c r="P4014" i="8"/>
  <c r="P4013" i="8"/>
  <c r="P4012" i="8"/>
  <c r="P4011" i="8"/>
  <c r="P4010" i="8"/>
  <c r="P4009" i="8"/>
  <c r="P4008" i="8"/>
  <c r="P4007" i="8"/>
  <c r="P4006" i="8"/>
  <c r="P4005" i="8"/>
  <c r="P4004" i="8"/>
  <c r="P4003" i="8"/>
  <c r="P4002" i="8"/>
  <c r="P4001" i="8"/>
  <c r="P4000" i="8"/>
  <c r="P3999" i="8"/>
  <c r="P3998" i="8"/>
  <c r="P3997" i="8"/>
  <c r="P3996" i="8"/>
  <c r="P3995" i="8"/>
  <c r="P3994" i="8"/>
  <c r="P3993" i="8"/>
  <c r="P3992" i="8"/>
  <c r="P3991" i="8"/>
  <c r="P3990" i="8"/>
  <c r="P3989" i="8"/>
  <c r="P3988" i="8"/>
  <c r="P3987" i="8"/>
  <c r="P3986" i="8"/>
  <c r="P3985" i="8"/>
  <c r="P3984" i="8"/>
  <c r="P3983" i="8"/>
  <c r="P3982" i="8"/>
  <c r="P3981" i="8"/>
  <c r="P3980" i="8"/>
  <c r="P3979" i="8"/>
  <c r="P3978" i="8"/>
  <c r="P3977" i="8"/>
  <c r="P3976" i="8"/>
  <c r="P3975" i="8"/>
  <c r="P3974" i="8"/>
  <c r="P3973" i="8"/>
  <c r="P3972" i="8"/>
  <c r="P3971" i="8"/>
  <c r="P3970" i="8"/>
  <c r="P3969" i="8"/>
  <c r="P3968" i="8"/>
  <c r="P3967" i="8"/>
  <c r="P3966" i="8"/>
  <c r="P3965" i="8"/>
  <c r="P3964" i="8"/>
  <c r="P3963" i="8"/>
  <c r="P3962" i="8"/>
  <c r="P3961" i="8"/>
  <c r="P3960" i="8"/>
  <c r="P3959" i="8"/>
  <c r="P3958" i="8"/>
  <c r="P3957" i="8"/>
  <c r="P3956" i="8"/>
  <c r="P3955" i="8"/>
  <c r="P3954" i="8"/>
  <c r="P3953" i="8"/>
  <c r="P3952" i="8"/>
  <c r="P3951" i="8"/>
  <c r="P3950" i="8"/>
  <c r="P3949" i="8"/>
  <c r="P3948" i="8"/>
  <c r="P3947" i="8"/>
  <c r="P3946" i="8"/>
  <c r="P3945" i="8"/>
  <c r="P3944" i="8"/>
  <c r="P3943" i="8"/>
  <c r="P3942" i="8"/>
  <c r="P3941" i="8"/>
  <c r="P3940" i="8"/>
  <c r="P3939" i="8"/>
  <c r="P3938" i="8"/>
  <c r="P3937" i="8"/>
  <c r="H65" i="12" l="1"/>
  <c r="H85" i="12"/>
  <c r="H17" i="12"/>
  <c r="H99" i="12"/>
  <c r="H96" i="12"/>
  <c r="H61" i="12"/>
  <c r="BFR801" i="1" l="1"/>
  <c r="BFT801" i="1" s="1"/>
  <c r="BFI801" i="1"/>
  <c r="BFK801" i="1" s="1"/>
  <c r="BEZ801" i="1"/>
  <c r="BFB801" i="1" s="1"/>
  <c r="BEH801" i="1"/>
  <c r="BEJ801" i="1" s="1"/>
  <c r="BHB797" i="1"/>
  <c r="BHD797" i="1" s="1"/>
  <c r="BGS797" i="1"/>
  <c r="BGU797" i="1" s="1"/>
  <c r="BGA797" i="1"/>
  <c r="BGC797" i="1" s="1"/>
  <c r="BFR797" i="1"/>
  <c r="BFT797" i="1" s="1"/>
  <c r="BFI797" i="1"/>
  <c r="BFK797" i="1" s="1"/>
  <c r="BEZ797" i="1"/>
  <c r="BFB797" i="1" s="1"/>
  <c r="BDY797" i="1"/>
  <c r="BEA797" i="1" s="1"/>
  <c r="BDP797" i="1"/>
  <c r="BDR797" i="1" s="1"/>
  <c r="BDG797" i="1"/>
  <c r="BDI797" i="1" s="1"/>
  <c r="BCX797" i="1"/>
  <c r="BCZ797" i="1" s="1"/>
  <c r="BCO797" i="1"/>
  <c r="BCQ797" i="1" s="1"/>
  <c r="BCF797" i="1"/>
  <c r="BCH797" i="1" s="1"/>
  <c r="BBW797" i="1"/>
  <c r="BBY797" i="1" s="1"/>
  <c r="BAM797" i="1"/>
  <c r="BAO797" i="1" s="1"/>
  <c r="BBN797" i="1"/>
  <c r="BBP797" i="1" s="1"/>
  <c r="BBE797" i="1"/>
  <c r="BBG797" i="1" s="1"/>
  <c r="BAV797" i="1"/>
  <c r="BAX797" i="1" s="1"/>
  <c r="D123" i="6"/>
  <c r="P175" i="1" s="1"/>
  <c r="D122" i="6"/>
  <c r="P275" i="1" s="1"/>
  <c r="D121" i="6"/>
  <c r="P166" i="1" s="1"/>
  <c r="D120" i="6"/>
  <c r="P187" i="1" s="1"/>
  <c r="D119" i="6"/>
  <c r="P193" i="1" s="1"/>
  <c r="D118" i="6"/>
  <c r="P216" i="1" s="1"/>
  <c r="D117" i="6"/>
  <c r="P257" i="1" s="1"/>
  <c r="D116" i="6"/>
  <c r="P228" i="1" s="1"/>
  <c r="D115" i="6"/>
  <c r="P180" i="1" s="1"/>
  <c r="D114" i="6"/>
  <c r="P162" i="1" s="1"/>
  <c r="D113" i="6"/>
  <c r="P152" i="1" s="1"/>
  <c r="D112" i="6"/>
  <c r="P225" i="1" s="1"/>
  <c r="D111" i="6"/>
  <c r="P259" i="1" s="1"/>
  <c r="D110" i="6"/>
  <c r="P281" i="1" s="1"/>
  <c r="D109" i="6"/>
  <c r="P278" i="1" s="1"/>
  <c r="D108" i="6"/>
  <c r="P266" i="1" s="1"/>
  <c r="D107" i="6"/>
  <c r="P273" i="1" s="1"/>
  <c r="D106" i="6"/>
  <c r="P178" i="1" s="1"/>
  <c r="D105" i="6"/>
  <c r="P274" i="1" s="1"/>
  <c r="D104" i="6"/>
  <c r="P256" i="1" s="1"/>
  <c r="D103" i="6"/>
  <c r="P205" i="1" s="1"/>
  <c r="D102" i="6"/>
  <c r="P280" i="1" s="1"/>
  <c r="D101" i="6"/>
  <c r="P269" i="1" s="1"/>
  <c r="D100" i="6"/>
  <c r="P156" i="1" s="1"/>
  <c r="D99" i="6"/>
  <c r="P246" i="1" s="1"/>
  <c r="D98" i="6"/>
  <c r="P232" i="1" s="1"/>
  <c r="D97" i="6"/>
  <c r="P169" i="1" s="1"/>
  <c r="D96" i="6"/>
  <c r="P222" i="1" s="1"/>
  <c r="D95" i="6"/>
  <c r="P160" i="1" s="1"/>
  <c r="D94" i="6"/>
  <c r="P171" i="1" s="1"/>
  <c r="D93" i="6"/>
  <c r="P195" i="1" s="1"/>
  <c r="D92" i="6"/>
  <c r="P181" i="1" s="1"/>
  <c r="D91" i="6"/>
  <c r="P272" i="1" s="1"/>
  <c r="D90" i="6"/>
  <c r="P213" i="1" s="1"/>
  <c r="D89" i="6"/>
  <c r="P172" i="1" s="1"/>
  <c r="D88" i="6"/>
  <c r="P194" i="1" s="1"/>
  <c r="D87" i="6"/>
  <c r="P224" i="1" s="1"/>
  <c r="D86" i="6"/>
  <c r="P264" i="1" s="1"/>
  <c r="D85" i="6"/>
  <c r="P167" i="1" s="1"/>
  <c r="D84" i="6"/>
  <c r="P220" i="1" s="1"/>
  <c r="D83" i="6"/>
  <c r="P200" i="1" s="1"/>
  <c r="D82" i="6"/>
  <c r="P173" i="1" s="1"/>
  <c r="D81" i="6"/>
  <c r="P248" i="1" s="1"/>
  <c r="D80" i="6"/>
  <c r="P149" i="1" s="1"/>
  <c r="D79" i="6"/>
  <c r="P207" i="1" s="1"/>
  <c r="D78" i="6"/>
  <c r="P217" i="1" s="1"/>
  <c r="D77" i="6"/>
  <c r="P188" i="1" s="1"/>
  <c r="D76" i="6"/>
  <c r="P168" i="1" s="1"/>
  <c r="D75" i="6"/>
  <c r="P211" i="1" s="1"/>
  <c r="D74" i="6"/>
  <c r="P252" i="1" s="1"/>
  <c r="D73" i="6"/>
  <c r="P150" i="1" s="1"/>
  <c r="D72" i="6"/>
  <c r="P258" i="1" s="1"/>
  <c r="D71" i="6"/>
  <c r="P251" i="1" s="1"/>
  <c r="D70" i="6"/>
  <c r="P267" i="1" s="1"/>
  <c r="D69" i="6"/>
  <c r="P254" i="1" s="1"/>
  <c r="D68" i="6"/>
  <c r="P192" i="1" s="1"/>
  <c r="D67" i="6"/>
  <c r="P212" i="1" s="1"/>
  <c r="D66" i="6"/>
  <c r="P268" i="1" s="1"/>
  <c r="D65" i="6"/>
  <c r="P206" i="1" s="1"/>
  <c r="D64" i="6"/>
  <c r="P249" i="1" s="1"/>
  <c r="D63" i="6"/>
  <c r="P182" i="1" s="1"/>
  <c r="D62" i="6"/>
  <c r="D61" i="6"/>
  <c r="P203" i="1" s="1"/>
  <c r="D60" i="6"/>
  <c r="P221" i="1" s="1"/>
  <c r="D59" i="6"/>
  <c r="P163" i="1" s="1"/>
  <c r="D58" i="6"/>
  <c r="D57" i="6"/>
  <c r="P165" i="1" s="1"/>
  <c r="D56" i="6"/>
  <c r="P148" i="1" s="1"/>
  <c r="D55" i="6"/>
  <c r="P218" i="1" s="1"/>
  <c r="D54" i="6"/>
  <c r="P244" i="1" s="1"/>
  <c r="D53" i="6"/>
  <c r="P197" i="1" s="1"/>
  <c r="D52" i="6"/>
  <c r="P215" i="1" s="1"/>
  <c r="D51" i="6"/>
  <c r="D50" i="6"/>
  <c r="P153" i="1" s="1"/>
  <c r="D49" i="6"/>
  <c r="P154" i="1" s="1"/>
  <c r="D48" i="6"/>
  <c r="P250" i="1" s="1"/>
  <c r="D47" i="6"/>
  <c r="P230" i="1" s="1"/>
  <c r="D46" i="6"/>
  <c r="P164" i="1" s="1"/>
  <c r="D45" i="6"/>
  <c r="P161" i="1" s="1"/>
  <c r="D44" i="6"/>
  <c r="P237" i="1" s="1"/>
  <c r="D43" i="6"/>
  <c r="D42" i="6"/>
  <c r="P199" i="1" s="1"/>
  <c r="D41" i="6"/>
  <c r="P238" i="1" s="1"/>
  <c r="D40" i="6"/>
  <c r="D39" i="6"/>
  <c r="P227" i="1" s="1"/>
  <c r="D38" i="6"/>
  <c r="D37" i="6"/>
  <c r="P236" i="1" s="1"/>
  <c r="D36" i="6"/>
  <c r="P174" i="1" s="1"/>
  <c r="D35" i="6"/>
  <c r="D34" i="6"/>
  <c r="D33" i="6"/>
  <c r="P277" i="1" s="1"/>
  <c r="D32" i="6"/>
  <c r="D31" i="6"/>
  <c r="D30" i="6"/>
  <c r="P196" i="1" s="1"/>
  <c r="D29" i="6"/>
  <c r="D28" i="6"/>
  <c r="D27" i="6"/>
  <c r="P260" i="1" s="1"/>
  <c r="D26" i="6"/>
  <c r="D25" i="6"/>
  <c r="P219" i="1" s="1"/>
  <c r="D24" i="6"/>
  <c r="P201" i="1" s="1"/>
  <c r="D23" i="6"/>
  <c r="P151" i="1" s="1"/>
  <c r="D22" i="6"/>
  <c r="P226" i="1" s="1"/>
  <c r="D21" i="6"/>
  <c r="P147" i="1" s="1"/>
  <c r="D20" i="6"/>
  <c r="D19" i="6"/>
  <c r="D18" i="6"/>
  <c r="P282" i="1" s="1"/>
  <c r="D17" i="6"/>
  <c r="P184" i="1" s="1"/>
  <c r="D16" i="6"/>
  <c r="P253" i="1" s="1"/>
  <c r="D15" i="6"/>
  <c r="P241" i="1" s="1"/>
  <c r="D14" i="6"/>
  <c r="P198" i="1" s="1"/>
  <c r="D13" i="6"/>
  <c r="P255" i="1" s="1"/>
  <c r="D12" i="6"/>
  <c r="D11" i="6"/>
  <c r="P242" i="1" s="1"/>
  <c r="D10" i="6"/>
  <c r="P190" i="1" s="1"/>
  <c r="D9" i="6"/>
  <c r="P270" i="1" s="1"/>
  <c r="D8" i="6"/>
  <c r="P245" i="1" s="1"/>
  <c r="D7" i="6"/>
  <c r="D6" i="6"/>
  <c r="P189" i="1" s="1"/>
  <c r="D5" i="6"/>
  <c r="P179" i="1" s="1"/>
  <c r="D4" i="6"/>
  <c r="P265" i="1" s="1"/>
  <c r="N373" i="1" l="1"/>
  <c r="P176" i="1"/>
  <c r="N380" i="1"/>
  <c r="P204" i="1"/>
  <c r="N377" i="1"/>
  <c r="P158" i="1"/>
  <c r="N371" i="1"/>
  <c r="P234" i="1"/>
  <c r="N378" i="1"/>
  <c r="P210" i="1"/>
  <c r="N379" i="1"/>
  <c r="P262" i="1"/>
  <c r="P263" i="1"/>
  <c r="P202" i="1"/>
  <c r="N366" i="1"/>
  <c r="N381" i="1"/>
  <c r="P271" i="1"/>
  <c r="N368" i="1"/>
  <c r="P231" i="1"/>
  <c r="N367" i="1"/>
  <c r="P159" i="1"/>
  <c r="N369" i="1"/>
  <c r="P239" i="1"/>
  <c r="P191" i="1"/>
  <c r="N376" i="1"/>
  <c r="N374" i="1"/>
  <c r="P247" i="1"/>
  <c r="N375" i="1"/>
  <c r="P233" i="1"/>
  <c r="N370" i="1"/>
  <c r="P243" i="1"/>
  <c r="N372" i="1"/>
  <c r="P170" i="1"/>
  <c r="P3841" i="8"/>
  <c r="P3908" i="8"/>
  <c r="P3832" i="8"/>
  <c r="P3870" i="8"/>
  <c r="P3871" i="8"/>
  <c r="P3869" i="8"/>
  <c r="P3923" i="8"/>
  <c r="P3922" i="8"/>
  <c r="P3924" i="8"/>
  <c r="P3916" i="8"/>
  <c r="P3876" i="8"/>
  <c r="P3858" i="8"/>
  <c r="P3898" i="8"/>
  <c r="P3895" i="8"/>
  <c r="P3915" i="8"/>
  <c r="P3913" i="8"/>
  <c r="P3850" i="8"/>
  <c r="P3862" i="8"/>
  <c r="P3910" i="8"/>
  <c r="P3839" i="8"/>
  <c r="P3856" i="8"/>
  <c r="P3893" i="8"/>
  <c r="P3873" i="8"/>
  <c r="P3907" i="8"/>
  <c r="P3889" i="8"/>
  <c r="P3883" i="8"/>
  <c r="P3867" i="8"/>
  <c r="P3919" i="8"/>
  <c r="P3926" i="8"/>
  <c r="P3892" i="8"/>
  <c r="P3842" i="8"/>
  <c r="P3763" i="8"/>
  <c r="P3762" i="8"/>
  <c r="P3761" i="8"/>
  <c r="P3760" i="8"/>
  <c r="P3759" i="8"/>
  <c r="P3758" i="8"/>
  <c r="P3757" i="8"/>
  <c r="P3756" i="8"/>
  <c r="P3755" i="8"/>
  <c r="P3754" i="8"/>
  <c r="P3753" i="8"/>
  <c r="P3752" i="8"/>
  <c r="P3751" i="8"/>
  <c r="P3750" i="8"/>
  <c r="P3749" i="8"/>
  <c r="P3748" i="8"/>
  <c r="P3747" i="8"/>
  <c r="P3746" i="8"/>
  <c r="P3745" i="8"/>
  <c r="P3744" i="8"/>
  <c r="P3743" i="8"/>
  <c r="P3742" i="8"/>
  <c r="P3741" i="8"/>
  <c r="P3740" i="8"/>
  <c r="P3739" i="8"/>
  <c r="P3738" i="8"/>
  <c r="P3737" i="8"/>
  <c r="P3736" i="8"/>
  <c r="P3735" i="8"/>
  <c r="P3734" i="8"/>
  <c r="P3733" i="8"/>
  <c r="P3732" i="8"/>
  <c r="P3731" i="8"/>
  <c r="P3730" i="8"/>
  <c r="P3729" i="8"/>
  <c r="P3728" i="8"/>
  <c r="P3727" i="8"/>
  <c r="P3726" i="8"/>
  <c r="P3725" i="8"/>
  <c r="P3724" i="8"/>
  <c r="P3723" i="8"/>
  <c r="P3722" i="8"/>
  <c r="P3721" i="8"/>
  <c r="P3720" i="8"/>
  <c r="P3719" i="8"/>
  <c r="P3718" i="8"/>
  <c r="P3717" i="8"/>
  <c r="P3716" i="8"/>
  <c r="P3715" i="8"/>
  <c r="P3714" i="8"/>
  <c r="P3713" i="8"/>
  <c r="P3712" i="8"/>
  <c r="P3711" i="8"/>
  <c r="P3710" i="8"/>
  <c r="P3709" i="8"/>
  <c r="P3708" i="8"/>
  <c r="P3707" i="8"/>
  <c r="P3706" i="8"/>
  <c r="P3705" i="8"/>
  <c r="P3704" i="8"/>
  <c r="P3703" i="8"/>
  <c r="P3702" i="8"/>
  <c r="P3701" i="8"/>
  <c r="P3700" i="8"/>
  <c r="P3699" i="8"/>
  <c r="P3698" i="8"/>
  <c r="P3697" i="8"/>
  <c r="P3696" i="8"/>
  <c r="P3695" i="8"/>
  <c r="P3694" i="8"/>
  <c r="P3693" i="8"/>
  <c r="P3692" i="8"/>
  <c r="P3691" i="8"/>
  <c r="P3690" i="8"/>
  <c r="P3689" i="8"/>
  <c r="P3688" i="8"/>
  <c r="P3687" i="8"/>
  <c r="P3686" i="8"/>
  <c r="P3685" i="8"/>
  <c r="P3684" i="8"/>
  <c r="P3683" i="8"/>
  <c r="P3682" i="8"/>
  <c r="P3681" i="8"/>
  <c r="P3680" i="8"/>
  <c r="P3679" i="8"/>
  <c r="P3678" i="8"/>
  <c r="P3677" i="8"/>
  <c r="P3676" i="8"/>
  <c r="P3675" i="8"/>
  <c r="P3674" i="8"/>
  <c r="P3673" i="8"/>
  <c r="P3672" i="8"/>
  <c r="P3671" i="8"/>
  <c r="P3670" i="8"/>
  <c r="P3669" i="8"/>
  <c r="P3668" i="8"/>
  <c r="P3667" i="8"/>
  <c r="P3666" i="8"/>
  <c r="P3665" i="8"/>
  <c r="P3664" i="8"/>
  <c r="P3663" i="8"/>
  <c r="P3662" i="8"/>
  <c r="P3661" i="8"/>
  <c r="P3660" i="8"/>
  <c r="P3659" i="8"/>
  <c r="P3658" i="8"/>
  <c r="P3657" i="8"/>
  <c r="P3656" i="8"/>
  <c r="P3655" i="8"/>
  <c r="P3654" i="8"/>
  <c r="P3653" i="8"/>
  <c r="P3652" i="8"/>
  <c r="P3651" i="8"/>
  <c r="P3650" i="8"/>
  <c r="P3649" i="8"/>
  <c r="P3648" i="8"/>
  <c r="P3647" i="8"/>
  <c r="P3646" i="8"/>
  <c r="P3645" i="8"/>
  <c r="P3644" i="8"/>
  <c r="P3643" i="8"/>
  <c r="P3642" i="8"/>
  <c r="P3641" i="8"/>
  <c r="P3640" i="8"/>
  <c r="P3639" i="8"/>
  <c r="P3638" i="8"/>
  <c r="P3637" i="8"/>
  <c r="P3636" i="8"/>
  <c r="P3635" i="8"/>
  <c r="P3634" i="8"/>
  <c r="P3633" i="8"/>
  <c r="P3632" i="8"/>
  <c r="P3631" i="8"/>
  <c r="P3630" i="8"/>
  <c r="P3629" i="8"/>
  <c r="P3628" i="8"/>
  <c r="P3627" i="8"/>
  <c r="P3626" i="8"/>
  <c r="P3625" i="8"/>
  <c r="P3624" i="8"/>
  <c r="P3623" i="8"/>
  <c r="P3622" i="8"/>
  <c r="P3621" i="8"/>
  <c r="P3620" i="8"/>
  <c r="P3619" i="8"/>
  <c r="P3618" i="8"/>
  <c r="P3617" i="8"/>
  <c r="P3616" i="8"/>
  <c r="P3615" i="8"/>
  <c r="P3614" i="8"/>
  <c r="P3613" i="8"/>
  <c r="P3612" i="8"/>
  <c r="P3611" i="8"/>
  <c r="P3610" i="8"/>
  <c r="P3609" i="8"/>
  <c r="P3608" i="8"/>
  <c r="P3607" i="8"/>
  <c r="P3606" i="8"/>
  <c r="P3605" i="8"/>
  <c r="H15" i="12" l="1"/>
  <c r="H38" i="12"/>
  <c r="H44" i="12"/>
  <c r="H105" i="12"/>
  <c r="H28" i="12"/>
  <c r="P3882" i="8" l="1"/>
  <c r="P3897" i="8"/>
  <c r="P3864" i="8"/>
  <c r="P3852" i="8"/>
  <c r="P3909" i="8"/>
  <c r="P3905" i="8"/>
  <c r="P3874" i="8"/>
  <c r="P3828" i="8"/>
  <c r="P3911" i="8"/>
  <c r="P3868" i="8"/>
  <c r="P3878" i="8"/>
  <c r="P3845" i="8"/>
  <c r="P3881" i="8"/>
  <c r="P3920" i="8"/>
  <c r="P3918" i="8"/>
  <c r="P3859" i="8"/>
  <c r="P3857" i="8"/>
  <c r="P3894" i="8"/>
  <c r="P3927" i="8"/>
  <c r="P3863" i="8"/>
  <c r="P3835" i="8"/>
  <c r="P3861" i="8"/>
  <c r="P3848" i="8"/>
  <c r="P3838" i="8"/>
  <c r="P3891" i="8"/>
  <c r="P3847" i="8"/>
  <c r="P3903" i="8"/>
  <c r="P3928" i="8"/>
  <c r="P3925" i="8"/>
  <c r="P3921" i="8"/>
  <c r="P3917" i="8"/>
  <c r="P3914" i="8"/>
  <c r="P3912" i="8"/>
  <c r="P3906" i="8"/>
  <c r="P3904" i="8"/>
  <c r="P3902" i="8"/>
  <c r="P3901" i="8"/>
  <c r="P3900" i="8"/>
  <c r="P3899" i="8"/>
  <c r="P3896" i="8"/>
  <c r="P3890" i="8"/>
  <c r="P3888" i="8"/>
  <c r="P3887" i="8"/>
  <c r="P3886" i="8"/>
  <c r="P3885" i="8"/>
  <c r="P3884" i="8"/>
  <c r="P3880" i="8"/>
  <c r="P3879" i="8"/>
  <c r="P3877" i="8"/>
  <c r="P3875" i="8"/>
  <c r="P3872" i="8"/>
  <c r="P3866" i="8"/>
  <c r="P3865" i="8"/>
  <c r="P3860" i="8"/>
  <c r="P3855" i="8"/>
  <c r="P3854" i="8"/>
  <c r="P3853" i="8"/>
  <c r="P3851" i="8"/>
  <c r="P3849" i="8"/>
  <c r="P3846" i="8"/>
  <c r="P3844" i="8"/>
  <c r="P3843" i="8"/>
  <c r="P3840" i="8"/>
  <c r="P3837" i="8"/>
  <c r="P3836" i="8"/>
  <c r="P3834" i="8"/>
  <c r="P3833" i="8"/>
  <c r="P3831" i="8"/>
  <c r="P3830" i="8"/>
  <c r="P3829" i="8"/>
  <c r="P3827" i="8"/>
  <c r="P3826" i="8"/>
  <c r="P3825" i="8"/>
  <c r="P3824" i="8"/>
  <c r="P3823" i="8"/>
  <c r="P3822" i="8"/>
  <c r="P3821" i="8"/>
  <c r="P3820" i="8"/>
  <c r="P3819" i="8"/>
  <c r="P3818" i="8"/>
  <c r="P3817" i="8"/>
  <c r="P3816" i="8"/>
  <c r="P3815" i="8"/>
  <c r="P3814" i="8"/>
  <c r="P3813" i="8"/>
  <c r="P3812" i="8"/>
  <c r="P3811" i="8"/>
  <c r="P3810" i="8"/>
  <c r="P3809" i="8"/>
  <c r="P3808" i="8"/>
  <c r="P3807" i="8"/>
  <c r="P3806" i="8"/>
  <c r="P3805" i="8"/>
  <c r="P3804" i="8"/>
  <c r="P3803" i="8"/>
  <c r="P3802" i="8"/>
  <c r="P3801" i="8"/>
  <c r="P3800" i="8"/>
  <c r="P3799" i="8"/>
  <c r="P3798" i="8"/>
  <c r="P3797" i="8"/>
  <c r="P3796" i="8"/>
  <c r="P3795" i="8"/>
  <c r="P3794" i="8"/>
  <c r="P3793" i="8"/>
  <c r="P3792" i="8"/>
  <c r="P3791" i="8"/>
  <c r="P3790" i="8"/>
  <c r="P3789" i="8"/>
  <c r="P3788" i="8"/>
  <c r="P3787" i="8"/>
  <c r="P3786" i="8"/>
  <c r="P3785" i="8"/>
  <c r="P3784" i="8"/>
  <c r="P3783" i="8"/>
  <c r="P3782" i="8"/>
  <c r="P3781" i="8"/>
  <c r="P3780" i="8"/>
  <c r="P3779" i="8"/>
  <c r="P3778" i="8"/>
  <c r="P3777" i="8"/>
  <c r="P3776" i="8"/>
  <c r="P3775" i="8"/>
  <c r="P3774" i="8"/>
  <c r="P3773" i="8"/>
  <c r="P3772" i="8"/>
  <c r="P3771" i="8"/>
  <c r="P3770" i="8"/>
  <c r="P3598" i="8" l="1"/>
  <c r="P3597" i="8"/>
  <c r="P3596" i="8"/>
  <c r="P3595" i="8"/>
  <c r="P3594" i="8"/>
  <c r="P3593" i="8"/>
  <c r="P3592" i="8"/>
  <c r="P3591" i="8"/>
  <c r="P3590" i="8"/>
  <c r="P3589" i="8"/>
  <c r="P3588" i="8"/>
  <c r="P3587" i="8"/>
  <c r="P3586" i="8"/>
  <c r="P3585" i="8"/>
  <c r="P3584" i="8"/>
  <c r="P3583" i="8"/>
  <c r="P3582" i="8"/>
  <c r="P3581" i="8"/>
  <c r="P3580" i="8"/>
  <c r="P3579" i="8"/>
  <c r="P3578" i="8"/>
  <c r="P3577" i="8"/>
  <c r="P3576" i="8"/>
  <c r="P3575" i="8"/>
  <c r="P3574" i="8"/>
  <c r="P3573" i="8"/>
  <c r="P3572" i="8"/>
  <c r="P3571" i="8"/>
  <c r="P3570" i="8"/>
  <c r="P3569" i="8"/>
  <c r="P3568" i="8"/>
  <c r="P3567" i="8"/>
  <c r="P3566" i="8"/>
  <c r="P3565" i="8"/>
  <c r="P3564" i="8"/>
  <c r="P3563" i="8"/>
  <c r="P3562" i="8"/>
  <c r="P3561" i="8"/>
  <c r="P3560" i="8"/>
  <c r="P3559" i="8"/>
  <c r="P3558" i="8"/>
  <c r="P3557" i="8"/>
  <c r="P3556" i="8"/>
  <c r="P3555" i="8"/>
  <c r="P3554" i="8"/>
  <c r="P3553" i="8"/>
  <c r="P3552" i="8"/>
  <c r="P3551" i="8"/>
  <c r="P3550" i="8"/>
  <c r="P3549" i="8"/>
  <c r="P3548" i="8"/>
  <c r="P3547" i="8"/>
  <c r="P3546" i="8"/>
  <c r="P3545" i="8"/>
  <c r="P3544" i="8"/>
  <c r="P3543" i="8"/>
  <c r="P3542" i="8"/>
  <c r="P3541" i="8"/>
  <c r="P3540" i="8"/>
  <c r="P3539" i="8"/>
  <c r="P3538" i="8"/>
  <c r="P3537" i="8"/>
  <c r="P3536" i="8"/>
  <c r="P3535" i="8"/>
  <c r="P3534" i="8"/>
  <c r="P3533" i="8"/>
  <c r="P3532" i="8"/>
  <c r="P3531" i="8"/>
  <c r="P3530" i="8"/>
  <c r="P3529" i="8"/>
  <c r="P3528" i="8"/>
  <c r="P3527" i="8"/>
  <c r="P3526" i="8"/>
  <c r="P3525" i="8"/>
  <c r="P3524" i="8"/>
  <c r="P3523" i="8"/>
  <c r="P3522" i="8"/>
  <c r="P3521" i="8"/>
  <c r="P3520" i="8"/>
  <c r="P3519" i="8"/>
  <c r="P3518" i="8"/>
  <c r="P3517" i="8"/>
  <c r="P3516" i="8"/>
  <c r="P3515" i="8"/>
  <c r="P3514" i="8"/>
  <c r="P3513" i="8"/>
  <c r="P3512" i="8"/>
  <c r="P3511" i="8"/>
  <c r="P3510" i="8"/>
  <c r="P3509" i="8"/>
  <c r="P3508" i="8"/>
  <c r="P3507" i="8"/>
  <c r="P3506" i="8"/>
  <c r="P3505" i="8"/>
  <c r="P3504" i="8"/>
  <c r="P3503" i="8"/>
  <c r="P3502" i="8"/>
  <c r="P3501" i="8"/>
  <c r="P3500" i="8"/>
  <c r="P3499" i="8"/>
  <c r="P3498" i="8"/>
  <c r="P3497" i="8"/>
  <c r="P3496" i="8"/>
  <c r="P3495" i="8"/>
  <c r="P3494" i="8"/>
  <c r="P3493" i="8"/>
  <c r="P3492" i="8"/>
  <c r="P3491" i="8"/>
  <c r="P3490" i="8"/>
  <c r="P3489" i="8"/>
  <c r="P3488" i="8"/>
  <c r="P3487" i="8"/>
  <c r="P3486" i="8"/>
  <c r="P3485" i="8"/>
  <c r="P3484" i="8"/>
  <c r="P3483" i="8"/>
  <c r="P3482" i="8"/>
  <c r="P3481" i="8"/>
  <c r="P3480" i="8"/>
  <c r="P3479" i="8"/>
  <c r="P3478" i="8"/>
  <c r="P3477" i="8"/>
  <c r="P3476" i="8"/>
  <c r="P3475" i="8"/>
  <c r="P3474" i="8"/>
  <c r="P3473" i="8"/>
  <c r="P3472" i="8"/>
  <c r="P3471" i="8"/>
  <c r="P3470" i="8"/>
  <c r="P3469" i="8"/>
  <c r="P3468" i="8"/>
  <c r="P3467" i="8"/>
  <c r="P3466" i="8"/>
  <c r="P3465" i="8"/>
  <c r="P3464" i="8"/>
  <c r="P3463" i="8"/>
  <c r="P3462" i="8"/>
  <c r="P3461" i="8"/>
  <c r="P3460" i="8"/>
  <c r="P3459" i="8"/>
  <c r="P3458" i="8"/>
  <c r="P3457" i="8"/>
  <c r="P3456" i="8"/>
  <c r="P3455" i="8"/>
  <c r="P3454" i="8"/>
  <c r="P3453" i="8"/>
  <c r="P3452" i="8"/>
  <c r="P3451" i="8"/>
  <c r="P3450" i="8"/>
  <c r="P3449" i="8"/>
  <c r="P3448" i="8"/>
  <c r="P3447" i="8"/>
  <c r="P3446" i="8"/>
  <c r="P3445" i="8"/>
  <c r="P3444" i="8"/>
  <c r="P3443" i="8"/>
  <c r="P3442" i="8"/>
  <c r="P3441" i="8"/>
  <c r="P3440" i="8"/>
  <c r="P3433" i="8" l="1"/>
  <c r="P3432" i="8"/>
  <c r="P3431" i="8"/>
  <c r="P3430" i="8"/>
  <c r="P3429" i="8"/>
  <c r="P3428" i="8"/>
  <c r="P3427" i="8"/>
  <c r="P3426" i="8"/>
  <c r="P3425" i="8"/>
  <c r="P3424" i="8"/>
  <c r="P3423" i="8"/>
  <c r="P3422" i="8"/>
  <c r="P3421" i="8"/>
  <c r="P3420" i="8"/>
  <c r="P3419" i="8"/>
  <c r="P3418" i="8"/>
  <c r="P3417" i="8"/>
  <c r="P3416" i="8"/>
  <c r="P3415" i="8"/>
  <c r="P3414" i="8"/>
  <c r="P3413" i="8"/>
  <c r="P3412" i="8"/>
  <c r="P3411" i="8"/>
  <c r="P3410" i="8"/>
  <c r="P3409" i="8"/>
  <c r="P3408" i="8"/>
  <c r="P3407" i="8"/>
  <c r="P3406" i="8"/>
  <c r="P3405" i="8"/>
  <c r="P3404" i="8"/>
  <c r="P3403" i="8"/>
  <c r="P3402" i="8"/>
  <c r="P3401" i="8"/>
  <c r="P3400" i="8"/>
  <c r="P3399" i="8"/>
  <c r="P3398" i="8"/>
  <c r="P3397" i="8"/>
  <c r="P3396" i="8"/>
  <c r="P3395" i="8"/>
  <c r="P3394" i="8"/>
  <c r="P3393" i="8"/>
  <c r="P3392" i="8"/>
  <c r="P3391" i="8"/>
  <c r="P3390" i="8"/>
  <c r="P3389" i="8"/>
  <c r="P3388" i="8"/>
  <c r="P3387" i="8"/>
  <c r="P3386" i="8"/>
  <c r="P3385" i="8"/>
  <c r="P3384" i="8"/>
  <c r="P3383" i="8"/>
  <c r="P3382" i="8"/>
  <c r="P3381" i="8"/>
  <c r="P3380" i="8"/>
  <c r="P3379" i="8"/>
  <c r="P3378" i="8"/>
  <c r="P3377" i="8"/>
  <c r="P3376" i="8"/>
  <c r="P3375" i="8"/>
  <c r="P3374" i="8"/>
  <c r="P3373" i="8"/>
  <c r="P3372" i="8"/>
  <c r="P3371" i="8"/>
  <c r="P3370" i="8"/>
  <c r="P3369" i="8"/>
  <c r="P3368" i="8"/>
  <c r="P3367" i="8"/>
  <c r="P3366" i="8"/>
  <c r="P3365" i="8"/>
  <c r="P3364" i="8"/>
  <c r="P3363" i="8"/>
  <c r="P3362" i="8"/>
  <c r="P3361" i="8"/>
  <c r="P3360" i="8"/>
  <c r="P3359" i="8"/>
  <c r="P3358" i="8"/>
  <c r="P3357" i="8"/>
  <c r="P3356" i="8"/>
  <c r="P3355" i="8"/>
  <c r="P3354" i="8"/>
  <c r="P3353" i="8"/>
  <c r="P3352" i="8"/>
  <c r="P3351" i="8"/>
  <c r="P3350" i="8"/>
  <c r="P3349" i="8"/>
  <c r="P3348" i="8"/>
  <c r="P3347" i="8"/>
  <c r="P3346" i="8"/>
  <c r="P3345" i="8"/>
  <c r="P3344" i="8"/>
  <c r="P3343" i="8"/>
  <c r="P3342" i="8"/>
  <c r="P3341" i="8"/>
  <c r="P3340" i="8"/>
  <c r="P3339" i="8"/>
  <c r="P3338" i="8"/>
  <c r="P3337" i="8"/>
  <c r="P3336" i="8"/>
  <c r="P3335" i="8"/>
  <c r="P3334" i="8"/>
  <c r="P3333" i="8"/>
  <c r="P3332" i="8"/>
  <c r="P3331" i="8"/>
  <c r="P3330" i="8"/>
  <c r="P3329" i="8"/>
  <c r="P3328" i="8"/>
  <c r="P3327" i="8"/>
  <c r="P3326" i="8"/>
  <c r="P3325" i="8"/>
  <c r="P3324" i="8"/>
  <c r="P3323" i="8"/>
  <c r="P3322" i="8"/>
  <c r="P3321" i="8"/>
  <c r="P3320" i="8"/>
  <c r="P3319" i="8"/>
  <c r="P3318" i="8"/>
  <c r="P3317" i="8"/>
  <c r="P3316" i="8"/>
  <c r="P3315" i="8"/>
  <c r="P3314" i="8"/>
  <c r="P3313" i="8"/>
  <c r="P3312" i="8"/>
  <c r="P3311" i="8"/>
  <c r="P3310" i="8"/>
  <c r="P3309" i="8"/>
  <c r="P3308" i="8"/>
  <c r="P3307" i="8"/>
  <c r="P3306" i="8"/>
  <c r="P3305" i="8"/>
  <c r="P3304" i="8"/>
  <c r="P3303" i="8"/>
  <c r="P3302" i="8"/>
  <c r="P3301" i="8"/>
  <c r="P3300" i="8"/>
  <c r="P3299" i="8"/>
  <c r="P3298" i="8"/>
  <c r="P3297" i="8"/>
  <c r="P3296" i="8"/>
  <c r="P3295" i="8"/>
  <c r="P3294" i="8"/>
  <c r="P3293" i="8"/>
  <c r="P3292" i="8"/>
  <c r="P3291" i="8"/>
  <c r="P3290" i="8"/>
  <c r="P3289" i="8"/>
  <c r="P3288" i="8"/>
  <c r="P3287" i="8"/>
  <c r="P3286" i="8"/>
  <c r="P3285" i="8"/>
  <c r="P3284" i="8"/>
  <c r="P3283" i="8"/>
  <c r="P3282" i="8"/>
  <c r="P3281" i="8"/>
  <c r="P3280" i="8"/>
  <c r="P3279" i="8"/>
  <c r="P3278" i="8"/>
  <c r="P3277" i="8"/>
  <c r="P3276" i="8"/>
  <c r="P3275" i="8"/>
  <c r="P3268" i="8" l="1"/>
  <c r="P3267" i="8"/>
  <c r="P3266" i="8"/>
  <c r="P3265" i="8"/>
  <c r="P3264" i="8"/>
  <c r="P3263" i="8"/>
  <c r="P3262" i="8"/>
  <c r="P3261" i="8"/>
  <c r="P3260" i="8"/>
  <c r="P3259" i="8"/>
  <c r="P3258" i="8"/>
  <c r="P3257" i="8"/>
  <c r="P3256" i="8"/>
  <c r="P3255" i="8"/>
  <c r="P3254" i="8"/>
  <c r="P3253" i="8"/>
  <c r="P3252" i="8"/>
  <c r="P3251" i="8"/>
  <c r="P3250" i="8"/>
  <c r="P3249" i="8"/>
  <c r="P3248" i="8"/>
  <c r="P3247" i="8"/>
  <c r="P3246" i="8"/>
  <c r="P3245" i="8"/>
  <c r="P3244" i="8"/>
  <c r="P3243" i="8"/>
  <c r="P3242" i="8"/>
  <c r="P3241" i="8"/>
  <c r="P3240" i="8"/>
  <c r="P3239" i="8"/>
  <c r="P3238" i="8"/>
  <c r="P3237" i="8"/>
  <c r="P3236" i="8"/>
  <c r="P3235" i="8"/>
  <c r="P3234" i="8"/>
  <c r="P3233" i="8"/>
  <c r="P3232" i="8"/>
  <c r="P3231" i="8"/>
  <c r="P3230" i="8"/>
  <c r="P3229" i="8"/>
  <c r="P3228" i="8"/>
  <c r="P3227" i="8"/>
  <c r="P3226" i="8"/>
  <c r="P3225" i="8"/>
  <c r="P3224" i="8"/>
  <c r="P3223" i="8"/>
  <c r="P3222" i="8"/>
  <c r="P3221" i="8"/>
  <c r="P3220" i="8"/>
  <c r="P3219" i="8"/>
  <c r="P3218" i="8"/>
  <c r="P3217" i="8"/>
  <c r="P3216" i="8"/>
  <c r="P3215" i="8"/>
  <c r="P3214" i="8"/>
  <c r="P3213" i="8"/>
  <c r="P3212" i="8"/>
  <c r="P3211" i="8"/>
  <c r="P3210" i="8"/>
  <c r="P3209" i="8"/>
  <c r="P3208" i="8"/>
  <c r="P3207" i="8"/>
  <c r="P3206" i="8"/>
  <c r="P3205" i="8"/>
  <c r="P3204" i="8"/>
  <c r="P3203" i="8"/>
  <c r="P3202" i="8"/>
  <c r="P3201" i="8"/>
  <c r="P3200" i="8"/>
  <c r="P3199" i="8"/>
  <c r="P3198" i="8"/>
  <c r="P3197" i="8"/>
  <c r="P3196" i="8"/>
  <c r="P3195" i="8"/>
  <c r="P3194" i="8"/>
  <c r="P3193" i="8"/>
  <c r="P3192" i="8"/>
  <c r="P3191" i="8"/>
  <c r="P3190" i="8"/>
  <c r="P3189" i="8"/>
  <c r="P3188" i="8"/>
  <c r="P3187" i="8"/>
  <c r="P3186" i="8"/>
  <c r="P3185" i="8"/>
  <c r="P3184" i="8"/>
  <c r="P3183" i="8"/>
  <c r="P3182" i="8"/>
  <c r="P3181" i="8"/>
  <c r="P3180" i="8"/>
  <c r="P3179" i="8"/>
  <c r="P3178" i="8"/>
  <c r="P3177" i="8"/>
  <c r="P3176" i="8"/>
  <c r="P3175" i="8"/>
  <c r="P3174" i="8"/>
  <c r="P3173" i="8"/>
  <c r="P3172" i="8"/>
  <c r="P3171" i="8"/>
  <c r="P3170" i="8"/>
  <c r="P3169" i="8"/>
  <c r="P3168" i="8"/>
  <c r="P3167" i="8"/>
  <c r="P3166" i="8"/>
  <c r="P3165" i="8"/>
  <c r="P3164" i="8"/>
  <c r="P3163" i="8"/>
  <c r="P3162" i="8"/>
  <c r="P3161" i="8"/>
  <c r="P3160" i="8"/>
  <c r="P3159" i="8"/>
  <c r="P3158" i="8"/>
  <c r="P3157" i="8"/>
  <c r="P3156" i="8"/>
  <c r="P3155" i="8"/>
  <c r="P3154" i="8"/>
  <c r="P3153" i="8"/>
  <c r="P3152" i="8"/>
  <c r="P3151" i="8"/>
  <c r="P3150" i="8"/>
  <c r="P3149" i="8"/>
  <c r="P3148" i="8"/>
  <c r="P3147" i="8"/>
  <c r="P3146" i="8"/>
  <c r="P3145" i="8"/>
  <c r="P3144" i="8"/>
  <c r="P3143" i="8"/>
  <c r="P3142" i="8"/>
  <c r="P3141" i="8"/>
  <c r="P3140" i="8"/>
  <c r="P3139" i="8"/>
  <c r="P3138" i="8"/>
  <c r="P3137" i="8"/>
  <c r="P3136" i="8"/>
  <c r="P3135" i="8"/>
  <c r="P3134" i="8"/>
  <c r="P3133" i="8"/>
  <c r="P3132" i="8"/>
  <c r="P3131" i="8"/>
  <c r="P3130" i="8"/>
  <c r="P3129" i="8"/>
  <c r="P3128" i="8"/>
  <c r="P3127" i="8"/>
  <c r="P3126" i="8"/>
  <c r="P3125" i="8"/>
  <c r="P3124" i="8"/>
  <c r="P3123" i="8"/>
  <c r="P3122" i="8"/>
  <c r="P3121" i="8"/>
  <c r="P3120" i="8"/>
  <c r="P3119" i="8"/>
  <c r="P3118" i="8"/>
  <c r="P3117" i="8"/>
  <c r="P3116" i="8"/>
  <c r="P3115" i="8"/>
  <c r="P3114" i="8"/>
  <c r="P3113" i="8"/>
  <c r="P3112" i="8"/>
  <c r="P3111" i="8"/>
  <c r="P3110" i="8"/>
  <c r="P3103" i="8"/>
  <c r="P3102" i="8"/>
  <c r="P3101" i="8"/>
  <c r="P3100" i="8"/>
  <c r="P3099" i="8"/>
  <c r="P3098" i="8"/>
  <c r="P3097" i="8"/>
  <c r="P3096" i="8"/>
  <c r="P3095" i="8"/>
  <c r="P3094" i="8"/>
  <c r="P3093" i="8"/>
  <c r="P3092" i="8"/>
  <c r="P3091" i="8"/>
  <c r="P3090" i="8"/>
  <c r="P3089" i="8"/>
  <c r="P3088" i="8"/>
  <c r="P3087" i="8"/>
  <c r="P3086" i="8"/>
  <c r="P3085" i="8"/>
  <c r="P3084" i="8"/>
  <c r="P3083" i="8"/>
  <c r="P3082" i="8"/>
  <c r="P3081" i="8"/>
  <c r="P3080" i="8"/>
  <c r="P3079" i="8"/>
  <c r="P3078" i="8"/>
  <c r="P3077" i="8"/>
  <c r="P3076" i="8"/>
  <c r="P3075" i="8"/>
  <c r="P3074" i="8"/>
  <c r="P3073" i="8"/>
  <c r="P3072" i="8"/>
  <c r="P3071" i="8"/>
  <c r="P3070" i="8"/>
  <c r="P3069" i="8"/>
  <c r="P3068" i="8"/>
  <c r="P3067" i="8"/>
  <c r="P3066" i="8"/>
  <c r="P3065" i="8"/>
  <c r="P3064" i="8"/>
  <c r="P3063" i="8"/>
  <c r="P3062" i="8"/>
  <c r="P3061" i="8"/>
  <c r="P3060" i="8"/>
  <c r="P3059" i="8"/>
  <c r="P3058" i="8"/>
  <c r="P3057" i="8"/>
  <c r="P3056" i="8"/>
  <c r="P3055" i="8"/>
  <c r="P3054" i="8"/>
  <c r="P3053" i="8"/>
  <c r="P3052" i="8"/>
  <c r="P3051" i="8"/>
  <c r="P3050" i="8"/>
  <c r="P3049" i="8"/>
  <c r="P3048" i="8"/>
  <c r="P3047" i="8"/>
  <c r="P3046" i="8"/>
  <c r="P3045" i="8"/>
  <c r="P3044" i="8"/>
  <c r="P3043" i="8"/>
  <c r="P3042" i="8"/>
  <c r="P3041" i="8"/>
  <c r="P3040" i="8"/>
  <c r="P3039" i="8"/>
  <c r="P3038" i="8"/>
  <c r="P3037" i="8"/>
  <c r="P3036" i="8"/>
  <c r="P3035" i="8"/>
  <c r="P3034" i="8"/>
  <c r="P3033" i="8"/>
  <c r="P3032" i="8"/>
  <c r="P3031" i="8"/>
  <c r="P3030" i="8"/>
  <c r="P3029" i="8"/>
  <c r="P3028" i="8"/>
  <c r="P3027" i="8"/>
  <c r="P3026" i="8"/>
  <c r="P3025" i="8"/>
  <c r="P3024" i="8"/>
  <c r="P3023" i="8"/>
  <c r="P3022" i="8"/>
  <c r="P3021" i="8"/>
  <c r="P3020" i="8"/>
  <c r="P3019" i="8"/>
  <c r="P3018" i="8"/>
  <c r="P3017" i="8"/>
  <c r="P3016" i="8"/>
  <c r="P3015" i="8"/>
  <c r="P3014" i="8"/>
  <c r="P3013" i="8"/>
  <c r="P3012" i="8"/>
  <c r="P3011" i="8"/>
  <c r="P3010" i="8"/>
  <c r="P3009" i="8"/>
  <c r="P3008" i="8"/>
  <c r="P3007" i="8"/>
  <c r="P3006" i="8"/>
  <c r="P3005" i="8"/>
  <c r="P3004" i="8"/>
  <c r="P3003" i="8"/>
  <c r="P3002" i="8"/>
  <c r="P3001" i="8"/>
  <c r="P3000" i="8"/>
  <c r="P2999" i="8"/>
  <c r="P2998" i="8"/>
  <c r="P2997" i="8"/>
  <c r="P2996" i="8"/>
  <c r="P2995" i="8"/>
  <c r="P2994" i="8"/>
  <c r="P2993" i="8"/>
  <c r="P2992" i="8"/>
  <c r="P2991" i="8"/>
  <c r="P2990" i="8"/>
  <c r="P2989" i="8"/>
  <c r="P2988" i="8"/>
  <c r="P2987" i="8"/>
  <c r="P2986" i="8"/>
  <c r="P2985" i="8"/>
  <c r="P2984" i="8"/>
  <c r="P2983" i="8"/>
  <c r="P2982" i="8"/>
  <c r="P2981" i="8"/>
  <c r="P2980" i="8"/>
  <c r="P2979" i="8"/>
  <c r="P2978" i="8"/>
  <c r="P2977" i="8"/>
  <c r="P2976" i="8"/>
  <c r="P2975" i="8"/>
  <c r="P2974" i="8"/>
  <c r="P2973" i="8"/>
  <c r="P2972" i="8"/>
  <c r="P2971" i="8"/>
  <c r="P2970" i="8"/>
  <c r="P2969" i="8"/>
  <c r="P2968" i="8"/>
  <c r="P2967" i="8"/>
  <c r="P2966" i="8"/>
  <c r="P2965" i="8"/>
  <c r="P2964" i="8"/>
  <c r="P2963" i="8"/>
  <c r="P2962" i="8"/>
  <c r="P2961" i="8"/>
  <c r="P2960" i="8"/>
  <c r="P2959" i="8"/>
  <c r="P2958" i="8"/>
  <c r="P2957" i="8"/>
  <c r="P2956" i="8"/>
  <c r="P2955" i="8"/>
  <c r="P2954" i="8"/>
  <c r="P2953" i="8"/>
  <c r="P2952" i="8"/>
  <c r="P2951" i="8"/>
  <c r="P2950" i="8"/>
  <c r="P2949" i="8"/>
  <c r="P2948" i="8"/>
  <c r="P2947" i="8"/>
  <c r="P2946" i="8"/>
  <c r="P2945" i="8"/>
  <c r="P2938" i="8" l="1"/>
  <c r="P2937" i="8"/>
  <c r="P2936" i="8"/>
  <c r="P2935" i="8"/>
  <c r="P2934" i="8"/>
  <c r="P2933" i="8"/>
  <c r="P2932" i="8"/>
  <c r="P2931" i="8"/>
  <c r="P2930" i="8"/>
  <c r="P2929" i="8"/>
  <c r="P2928" i="8"/>
  <c r="P2927" i="8"/>
  <c r="P2926" i="8"/>
  <c r="P2925" i="8"/>
  <c r="P2924" i="8"/>
  <c r="P2923" i="8"/>
  <c r="P2922" i="8"/>
  <c r="P2921" i="8"/>
  <c r="P2920" i="8"/>
  <c r="P2919" i="8"/>
  <c r="P2918" i="8"/>
  <c r="P2917" i="8"/>
  <c r="P2916" i="8"/>
  <c r="P2915" i="8"/>
  <c r="P2914" i="8"/>
  <c r="P2913" i="8"/>
  <c r="P2912" i="8"/>
  <c r="P2911" i="8"/>
  <c r="P2910" i="8"/>
  <c r="P2909" i="8"/>
  <c r="P2908" i="8"/>
  <c r="P2907" i="8"/>
  <c r="P2906" i="8"/>
  <c r="P2905" i="8"/>
  <c r="P2904" i="8"/>
  <c r="P2903" i="8"/>
  <c r="P2902" i="8"/>
  <c r="P2901" i="8"/>
  <c r="P2900" i="8"/>
  <c r="P2899" i="8"/>
  <c r="P2898" i="8"/>
  <c r="P2897" i="8"/>
  <c r="P2896" i="8"/>
  <c r="P2895" i="8"/>
  <c r="P2894" i="8"/>
  <c r="P2893" i="8"/>
  <c r="P2892" i="8"/>
  <c r="P2891" i="8"/>
  <c r="P2890" i="8"/>
  <c r="P2889" i="8"/>
  <c r="P2888" i="8"/>
  <c r="P2887" i="8"/>
  <c r="P2886" i="8"/>
  <c r="P2885" i="8"/>
  <c r="P2884" i="8"/>
  <c r="P2883" i="8"/>
  <c r="P2882" i="8"/>
  <c r="P2881" i="8"/>
  <c r="P2880" i="8"/>
  <c r="P2879" i="8"/>
  <c r="P2878" i="8"/>
  <c r="P2877" i="8"/>
  <c r="P2876" i="8"/>
  <c r="P2875" i="8"/>
  <c r="P2874" i="8"/>
  <c r="P2873" i="8"/>
  <c r="P2872" i="8"/>
  <c r="P2871" i="8"/>
  <c r="P2870" i="8"/>
  <c r="P2869" i="8"/>
  <c r="P2868" i="8"/>
  <c r="P2867" i="8"/>
  <c r="P2866" i="8"/>
  <c r="P2865" i="8"/>
  <c r="P2864" i="8"/>
  <c r="P2863" i="8"/>
  <c r="P2862" i="8"/>
  <c r="P2861" i="8"/>
  <c r="P2860" i="8"/>
  <c r="P2859" i="8"/>
  <c r="P2858" i="8"/>
  <c r="P2857" i="8"/>
  <c r="P2856" i="8"/>
  <c r="P2855" i="8"/>
  <c r="P2854" i="8"/>
  <c r="P2853" i="8"/>
  <c r="P2852" i="8"/>
  <c r="P2851" i="8"/>
  <c r="P2850" i="8"/>
  <c r="P2849" i="8"/>
  <c r="P2848" i="8"/>
  <c r="P2847" i="8"/>
  <c r="P2846" i="8"/>
  <c r="P2845" i="8"/>
  <c r="P2844" i="8"/>
  <c r="P2843" i="8"/>
  <c r="P2842" i="8"/>
  <c r="P2841" i="8"/>
  <c r="P2840" i="8"/>
  <c r="P2839" i="8"/>
  <c r="P2838" i="8"/>
  <c r="P2837" i="8"/>
  <c r="P2836" i="8"/>
  <c r="P2835" i="8"/>
  <c r="P2834" i="8"/>
  <c r="P2833" i="8"/>
  <c r="P2832" i="8"/>
  <c r="P2831" i="8"/>
  <c r="P2830" i="8"/>
  <c r="P2829" i="8"/>
  <c r="P2828" i="8"/>
  <c r="P2827" i="8"/>
  <c r="P2826" i="8"/>
  <c r="P2825" i="8"/>
  <c r="P2824" i="8"/>
  <c r="P2823" i="8"/>
  <c r="P2822" i="8"/>
  <c r="P2821" i="8"/>
  <c r="P2820" i="8"/>
  <c r="P2819" i="8"/>
  <c r="P2818" i="8"/>
  <c r="P2817" i="8"/>
  <c r="P2816" i="8"/>
  <c r="P2815" i="8"/>
  <c r="P2814" i="8"/>
  <c r="P2813" i="8"/>
  <c r="P2812" i="8"/>
  <c r="P2811" i="8"/>
  <c r="P2810" i="8"/>
  <c r="P2809" i="8"/>
  <c r="P2808" i="8"/>
  <c r="P2807" i="8"/>
  <c r="P2806" i="8"/>
  <c r="P2805" i="8"/>
  <c r="P2804" i="8"/>
  <c r="P2803" i="8"/>
  <c r="P2802" i="8"/>
  <c r="P2801" i="8"/>
  <c r="P2800" i="8"/>
  <c r="P2799" i="8"/>
  <c r="P2798" i="8"/>
  <c r="P2797" i="8"/>
  <c r="P2796" i="8"/>
  <c r="P2795" i="8"/>
  <c r="P2794" i="8"/>
  <c r="P2793" i="8"/>
  <c r="P2792" i="8"/>
  <c r="P2791" i="8"/>
  <c r="P2790" i="8"/>
  <c r="P2789" i="8"/>
  <c r="P2788" i="8"/>
  <c r="P2787" i="8"/>
  <c r="P2786" i="8"/>
  <c r="P2785" i="8"/>
  <c r="P2784" i="8"/>
  <c r="P2783" i="8"/>
  <c r="P2782" i="8"/>
  <c r="P2781" i="8"/>
  <c r="P2780" i="8"/>
  <c r="P2773" i="8" l="1"/>
  <c r="P2772" i="8"/>
  <c r="P2771" i="8"/>
  <c r="P2770" i="8"/>
  <c r="P2769" i="8"/>
  <c r="P2768" i="8"/>
  <c r="P2767" i="8"/>
  <c r="P2766" i="8"/>
  <c r="P2765" i="8"/>
  <c r="P2764" i="8"/>
  <c r="P2763" i="8"/>
  <c r="P2762" i="8"/>
  <c r="P2761" i="8"/>
  <c r="P2760" i="8"/>
  <c r="P2759" i="8"/>
  <c r="P2758" i="8"/>
  <c r="P2757" i="8"/>
  <c r="P2756" i="8"/>
  <c r="P2755" i="8"/>
  <c r="P2754" i="8"/>
  <c r="P2753" i="8"/>
  <c r="P2752" i="8"/>
  <c r="P2751" i="8"/>
  <c r="P2750" i="8"/>
  <c r="P2749" i="8"/>
  <c r="P2748" i="8"/>
  <c r="P2747" i="8"/>
  <c r="P2746" i="8"/>
  <c r="P2745" i="8"/>
  <c r="P2744" i="8"/>
  <c r="P2743" i="8"/>
  <c r="P2742" i="8"/>
  <c r="P2741" i="8"/>
  <c r="P2740" i="8"/>
  <c r="P2739" i="8"/>
  <c r="P2738" i="8"/>
  <c r="P2737" i="8"/>
  <c r="P2736" i="8"/>
  <c r="P2735" i="8"/>
  <c r="P2734" i="8"/>
  <c r="P2733" i="8"/>
  <c r="P2732" i="8"/>
  <c r="P2731" i="8"/>
  <c r="P2730" i="8"/>
  <c r="P2729" i="8"/>
  <c r="P2728" i="8"/>
  <c r="P2727" i="8"/>
  <c r="P2726" i="8"/>
  <c r="P2725" i="8"/>
  <c r="P2724" i="8"/>
  <c r="P2723" i="8"/>
  <c r="P2722" i="8"/>
  <c r="P2721" i="8"/>
  <c r="P2720" i="8"/>
  <c r="P2719" i="8"/>
  <c r="P2718" i="8"/>
  <c r="P2717" i="8"/>
  <c r="P2716" i="8"/>
  <c r="P2715" i="8"/>
  <c r="P2714" i="8"/>
  <c r="P2713" i="8"/>
  <c r="P2712" i="8"/>
  <c r="P2711" i="8"/>
  <c r="P2710" i="8"/>
  <c r="P2709" i="8"/>
  <c r="P2708" i="8"/>
  <c r="P2707" i="8"/>
  <c r="P2706" i="8"/>
  <c r="P2705" i="8"/>
  <c r="P2704" i="8"/>
  <c r="P2703" i="8"/>
  <c r="P2702" i="8"/>
  <c r="P2701" i="8"/>
  <c r="P2700" i="8"/>
  <c r="P2699" i="8"/>
  <c r="P2698" i="8"/>
  <c r="P2697" i="8"/>
  <c r="P2696" i="8"/>
  <c r="P2695" i="8"/>
  <c r="P2694" i="8"/>
  <c r="P2693" i="8"/>
  <c r="P2692" i="8"/>
  <c r="P2691" i="8"/>
  <c r="P2690" i="8"/>
  <c r="P2689" i="8"/>
  <c r="P2688" i="8"/>
  <c r="P2687" i="8"/>
  <c r="P2686" i="8"/>
  <c r="P2685" i="8"/>
  <c r="P2684" i="8"/>
  <c r="P2683" i="8"/>
  <c r="P2682" i="8"/>
  <c r="P2681" i="8"/>
  <c r="P2680" i="8"/>
  <c r="P2679" i="8"/>
  <c r="P2678" i="8"/>
  <c r="P2677" i="8"/>
  <c r="P2676" i="8"/>
  <c r="P2675" i="8"/>
  <c r="P2674" i="8"/>
  <c r="P2673" i="8"/>
  <c r="P2672" i="8"/>
  <c r="P2671" i="8"/>
  <c r="P2670" i="8"/>
  <c r="P2669" i="8"/>
  <c r="P2668" i="8"/>
  <c r="P2667" i="8"/>
  <c r="P2666" i="8"/>
  <c r="P2665" i="8"/>
  <c r="P2664" i="8"/>
  <c r="P2663" i="8"/>
  <c r="P2662" i="8"/>
  <c r="P2661" i="8"/>
  <c r="P2660" i="8"/>
  <c r="P2659" i="8"/>
  <c r="P2658" i="8"/>
  <c r="P2657" i="8"/>
  <c r="P2656" i="8"/>
  <c r="P2655" i="8"/>
  <c r="P2654" i="8"/>
  <c r="P2653" i="8"/>
  <c r="P2652" i="8"/>
  <c r="P2651" i="8"/>
  <c r="P2650" i="8"/>
  <c r="P2649" i="8"/>
  <c r="P2648" i="8"/>
  <c r="P2647" i="8"/>
  <c r="P2646" i="8"/>
  <c r="P2645" i="8"/>
  <c r="P2644" i="8"/>
  <c r="P2643" i="8"/>
  <c r="P2642" i="8"/>
  <c r="P2641" i="8"/>
  <c r="P2640" i="8"/>
  <c r="P2639" i="8"/>
  <c r="P2638" i="8"/>
  <c r="P2637" i="8"/>
  <c r="P2636" i="8"/>
  <c r="P2635" i="8"/>
  <c r="P2634" i="8"/>
  <c r="P2633" i="8"/>
  <c r="P2632" i="8"/>
  <c r="P2631" i="8"/>
  <c r="P2630" i="8"/>
  <c r="P2629" i="8"/>
  <c r="P2628" i="8"/>
  <c r="P2627" i="8"/>
  <c r="P2626" i="8"/>
  <c r="P2625" i="8"/>
  <c r="P2624" i="8"/>
  <c r="P2623" i="8"/>
  <c r="P2622" i="8"/>
  <c r="P2621" i="8"/>
  <c r="P2620" i="8"/>
  <c r="P2619" i="8"/>
  <c r="P2618" i="8"/>
  <c r="P2617" i="8"/>
  <c r="P2616" i="8"/>
  <c r="P2615" i="8"/>
  <c r="P2608" i="8"/>
  <c r="P2607" i="8"/>
  <c r="P2606" i="8"/>
  <c r="P2605" i="8"/>
  <c r="P2604" i="8"/>
  <c r="P2603" i="8"/>
  <c r="P2602" i="8"/>
  <c r="P2601" i="8"/>
  <c r="P2600" i="8"/>
  <c r="P2599" i="8"/>
  <c r="P2598" i="8"/>
  <c r="P2597" i="8"/>
  <c r="P2596" i="8"/>
  <c r="P2595" i="8"/>
  <c r="P2594" i="8"/>
  <c r="P2593" i="8"/>
  <c r="P2592" i="8"/>
  <c r="P2591" i="8"/>
  <c r="P2590" i="8"/>
  <c r="P2589" i="8"/>
  <c r="P2588" i="8"/>
  <c r="P2587" i="8"/>
  <c r="P2586" i="8"/>
  <c r="P2585" i="8"/>
  <c r="P2584" i="8"/>
  <c r="P2583" i="8"/>
  <c r="P2582" i="8"/>
  <c r="P2581" i="8"/>
  <c r="P2580" i="8"/>
  <c r="P2579" i="8"/>
  <c r="P2578" i="8"/>
  <c r="P2577" i="8"/>
  <c r="P2576" i="8"/>
  <c r="P2575" i="8"/>
  <c r="P2574" i="8"/>
  <c r="P2573" i="8"/>
  <c r="P2572" i="8"/>
  <c r="P2571" i="8"/>
  <c r="P2570" i="8"/>
  <c r="P2569" i="8"/>
  <c r="P2568" i="8"/>
  <c r="P2567" i="8"/>
  <c r="P2566" i="8"/>
  <c r="P2565" i="8"/>
  <c r="P2564" i="8"/>
  <c r="P2563" i="8"/>
  <c r="P2562" i="8"/>
  <c r="P2561" i="8"/>
  <c r="P2560" i="8"/>
  <c r="P2559" i="8"/>
  <c r="P2558" i="8"/>
  <c r="P2557" i="8"/>
  <c r="P2556" i="8"/>
  <c r="P2555" i="8"/>
  <c r="P2554" i="8"/>
  <c r="P2553" i="8"/>
  <c r="P2552" i="8"/>
  <c r="P2551" i="8"/>
  <c r="P2550" i="8"/>
  <c r="P2549" i="8"/>
  <c r="P2548" i="8"/>
  <c r="P2547" i="8"/>
  <c r="P2546" i="8"/>
  <c r="P2545" i="8"/>
  <c r="P2544" i="8"/>
  <c r="P2543" i="8"/>
  <c r="P2542" i="8"/>
  <c r="P2541" i="8"/>
  <c r="P2540" i="8"/>
  <c r="P2539" i="8"/>
  <c r="P2538" i="8"/>
  <c r="P2537" i="8"/>
  <c r="P2536" i="8"/>
  <c r="P2535" i="8"/>
  <c r="P2534" i="8"/>
  <c r="P2533" i="8"/>
  <c r="P2532" i="8"/>
  <c r="P2531" i="8"/>
  <c r="P2530" i="8"/>
  <c r="P2529" i="8"/>
  <c r="P2528" i="8"/>
  <c r="P2527" i="8"/>
  <c r="P2526" i="8"/>
  <c r="P2525" i="8"/>
  <c r="P2524" i="8"/>
  <c r="P2523" i="8"/>
  <c r="P2522" i="8"/>
  <c r="P2521" i="8"/>
  <c r="P2520" i="8"/>
  <c r="P2519" i="8"/>
  <c r="P2518" i="8"/>
  <c r="P2517" i="8"/>
  <c r="P2516" i="8"/>
  <c r="P2515" i="8"/>
  <c r="P2514" i="8"/>
  <c r="P2513" i="8"/>
  <c r="P2512" i="8"/>
  <c r="P2511" i="8"/>
  <c r="P2510" i="8"/>
  <c r="P2509" i="8"/>
  <c r="P2508" i="8"/>
  <c r="P2507" i="8"/>
  <c r="P2506" i="8"/>
  <c r="P2505" i="8"/>
  <c r="P2504" i="8"/>
  <c r="P2503" i="8"/>
  <c r="P2502" i="8"/>
  <c r="P2501" i="8"/>
  <c r="P2500" i="8"/>
  <c r="P2499" i="8"/>
  <c r="P2498" i="8"/>
  <c r="P2497" i="8"/>
  <c r="P2496" i="8"/>
  <c r="P2495" i="8"/>
  <c r="P2494" i="8"/>
  <c r="P2493" i="8"/>
  <c r="P2492" i="8"/>
  <c r="P2491" i="8"/>
  <c r="P2490" i="8"/>
  <c r="P2489" i="8"/>
  <c r="P2488" i="8"/>
  <c r="P2487" i="8"/>
  <c r="P2486" i="8"/>
  <c r="P2485" i="8"/>
  <c r="P2484" i="8"/>
  <c r="P2483" i="8"/>
  <c r="P2482" i="8"/>
  <c r="P2481" i="8"/>
  <c r="P2480" i="8"/>
  <c r="P2479" i="8"/>
  <c r="P2478" i="8"/>
  <c r="P2477" i="8"/>
  <c r="P2476" i="8"/>
  <c r="P2475" i="8"/>
  <c r="P2474" i="8"/>
  <c r="P2473" i="8"/>
  <c r="P2472" i="8"/>
  <c r="P2471" i="8"/>
  <c r="P2470" i="8"/>
  <c r="P2469" i="8"/>
  <c r="P2468" i="8"/>
  <c r="P2467" i="8"/>
  <c r="P2466" i="8"/>
  <c r="P2465" i="8"/>
  <c r="P2464" i="8"/>
  <c r="P2463" i="8"/>
  <c r="P2462" i="8"/>
  <c r="P2461" i="8"/>
  <c r="P2460" i="8"/>
  <c r="P2459" i="8"/>
  <c r="P2458" i="8"/>
  <c r="P2457" i="8"/>
  <c r="P2456" i="8"/>
  <c r="P2455" i="8"/>
  <c r="P2454" i="8"/>
  <c r="P2453" i="8"/>
  <c r="P2452" i="8"/>
  <c r="P2451" i="8"/>
  <c r="P2450" i="8"/>
  <c r="P2443" i="8" l="1"/>
  <c r="P2442" i="8"/>
  <c r="P2441" i="8"/>
  <c r="P2440" i="8"/>
  <c r="P2439" i="8"/>
  <c r="P2438" i="8"/>
  <c r="P2437" i="8"/>
  <c r="P2436" i="8"/>
  <c r="P2435" i="8"/>
  <c r="P2434" i="8"/>
  <c r="P2433" i="8"/>
  <c r="P2432" i="8"/>
  <c r="P2431" i="8"/>
  <c r="P2430" i="8"/>
  <c r="P2429" i="8"/>
  <c r="P2428" i="8"/>
  <c r="P2427" i="8"/>
  <c r="P2426" i="8"/>
  <c r="P2425" i="8"/>
  <c r="P2424" i="8"/>
  <c r="P2423" i="8"/>
  <c r="P2422" i="8"/>
  <c r="P2421" i="8"/>
  <c r="P2420" i="8"/>
  <c r="P2419" i="8"/>
  <c r="P2418" i="8"/>
  <c r="P2417" i="8"/>
  <c r="P2416" i="8"/>
  <c r="P2415" i="8"/>
  <c r="P2414" i="8"/>
  <c r="P2413" i="8"/>
  <c r="P2412" i="8"/>
  <c r="P2411" i="8"/>
  <c r="P2410" i="8"/>
  <c r="P2409" i="8"/>
  <c r="P2408" i="8"/>
  <c r="P2407" i="8"/>
  <c r="P2406" i="8"/>
  <c r="P2405" i="8"/>
  <c r="P2404" i="8"/>
  <c r="P2403" i="8"/>
  <c r="P2402" i="8"/>
  <c r="P2401" i="8"/>
  <c r="P2400" i="8"/>
  <c r="P2399" i="8"/>
  <c r="P2398" i="8"/>
  <c r="P2397" i="8"/>
  <c r="P2396" i="8"/>
  <c r="P2395" i="8"/>
  <c r="P2394" i="8"/>
  <c r="P2393" i="8"/>
  <c r="P2392" i="8"/>
  <c r="P2391" i="8"/>
  <c r="P2390" i="8"/>
  <c r="P2389" i="8"/>
  <c r="P2388" i="8"/>
  <c r="P2387" i="8"/>
  <c r="P2386" i="8"/>
  <c r="P2385" i="8"/>
  <c r="P2384" i="8"/>
  <c r="P2383" i="8"/>
  <c r="P2382" i="8"/>
  <c r="P2381" i="8"/>
  <c r="P2380" i="8"/>
  <c r="P2379" i="8"/>
  <c r="P2378" i="8"/>
  <c r="P2377" i="8"/>
  <c r="P2376" i="8"/>
  <c r="P2375" i="8"/>
  <c r="P2374" i="8"/>
  <c r="P2373" i="8"/>
  <c r="P2372" i="8"/>
  <c r="P2371" i="8"/>
  <c r="P2370" i="8"/>
  <c r="P2369" i="8"/>
  <c r="P2368" i="8"/>
  <c r="P2367" i="8"/>
  <c r="P2366" i="8"/>
  <c r="P2365" i="8"/>
  <c r="P2364" i="8"/>
  <c r="P2363" i="8"/>
  <c r="P2362" i="8"/>
  <c r="P2361" i="8"/>
  <c r="P2360" i="8"/>
  <c r="P2359" i="8"/>
  <c r="P2358" i="8"/>
  <c r="P2357" i="8"/>
  <c r="P2356" i="8"/>
  <c r="P2355" i="8"/>
  <c r="P2354" i="8"/>
  <c r="P2353" i="8"/>
  <c r="P2352" i="8"/>
  <c r="P2351" i="8"/>
  <c r="P2350" i="8"/>
  <c r="P2349" i="8"/>
  <c r="P2348" i="8"/>
  <c r="P2347" i="8"/>
  <c r="P2346" i="8"/>
  <c r="P2345" i="8"/>
  <c r="P2344" i="8"/>
  <c r="P2343" i="8"/>
  <c r="P2342" i="8"/>
  <c r="P2341" i="8"/>
  <c r="P2340" i="8"/>
  <c r="P2339" i="8"/>
  <c r="P2338" i="8"/>
  <c r="P2337" i="8"/>
  <c r="P2336" i="8"/>
  <c r="P2335" i="8"/>
  <c r="P2334" i="8"/>
  <c r="P2333" i="8"/>
  <c r="P2332" i="8"/>
  <c r="P2331" i="8"/>
  <c r="P2330" i="8"/>
  <c r="P2329" i="8"/>
  <c r="P2328" i="8"/>
  <c r="P2327" i="8"/>
  <c r="P2326" i="8"/>
  <c r="P2325" i="8"/>
  <c r="P2324" i="8"/>
  <c r="P2323" i="8"/>
  <c r="P2322" i="8"/>
  <c r="P2321" i="8"/>
  <c r="P2320" i="8"/>
  <c r="P2319" i="8"/>
  <c r="P2318" i="8"/>
  <c r="P2317" i="8"/>
  <c r="P2316" i="8"/>
  <c r="P2315" i="8"/>
  <c r="P2314" i="8"/>
  <c r="P2313" i="8"/>
  <c r="P2312" i="8"/>
  <c r="P2311" i="8"/>
  <c r="P2310" i="8"/>
  <c r="P2309" i="8"/>
  <c r="P2308" i="8"/>
  <c r="P2307" i="8"/>
  <c r="P2306" i="8"/>
  <c r="P2305" i="8"/>
  <c r="P2304" i="8"/>
  <c r="P2303" i="8"/>
  <c r="P2302" i="8"/>
  <c r="P2301" i="8"/>
  <c r="P2300" i="8"/>
  <c r="P2299" i="8"/>
  <c r="P2298" i="8"/>
  <c r="P2297" i="8"/>
  <c r="P2296" i="8"/>
  <c r="P2295" i="8"/>
  <c r="P2294" i="8"/>
  <c r="P2293" i="8"/>
  <c r="P2292" i="8"/>
  <c r="P2291" i="8"/>
  <c r="P2290" i="8"/>
  <c r="P2289" i="8"/>
  <c r="P2288" i="8"/>
  <c r="P2287" i="8"/>
  <c r="P2286" i="8"/>
  <c r="P2285" i="8"/>
  <c r="P2278" i="8"/>
  <c r="P2277" i="8"/>
  <c r="P2276" i="8"/>
  <c r="P2275" i="8"/>
  <c r="P2274" i="8"/>
  <c r="P2273" i="8"/>
  <c r="P2272" i="8"/>
  <c r="P2271" i="8"/>
  <c r="P2270" i="8"/>
  <c r="P2269" i="8"/>
  <c r="P2268" i="8"/>
  <c r="P2267" i="8"/>
  <c r="P2266" i="8"/>
  <c r="P2265" i="8"/>
  <c r="P2264" i="8"/>
  <c r="P2263" i="8"/>
  <c r="P2262" i="8"/>
  <c r="P2261" i="8"/>
  <c r="P2260" i="8"/>
  <c r="P2259" i="8"/>
  <c r="P2258" i="8"/>
  <c r="P2257" i="8"/>
  <c r="P2256" i="8"/>
  <c r="P2255" i="8"/>
  <c r="P2254" i="8"/>
  <c r="P2253" i="8"/>
  <c r="P2252" i="8"/>
  <c r="P2251" i="8"/>
  <c r="P2250" i="8"/>
  <c r="P2249" i="8"/>
  <c r="P2248" i="8"/>
  <c r="P2247" i="8"/>
  <c r="P2246" i="8"/>
  <c r="P2245" i="8"/>
  <c r="P2244" i="8"/>
  <c r="P2243" i="8"/>
  <c r="P2242" i="8"/>
  <c r="P2241" i="8"/>
  <c r="P2240" i="8"/>
  <c r="P2239" i="8"/>
  <c r="P2238" i="8"/>
  <c r="P2237" i="8"/>
  <c r="P2236" i="8"/>
  <c r="P2235" i="8"/>
  <c r="P2234" i="8"/>
  <c r="P2233" i="8"/>
  <c r="P2232" i="8"/>
  <c r="P2231" i="8"/>
  <c r="P2230" i="8"/>
  <c r="P2229" i="8"/>
  <c r="P2228" i="8"/>
  <c r="P2227" i="8"/>
  <c r="P2226" i="8"/>
  <c r="P2225" i="8"/>
  <c r="P2224" i="8"/>
  <c r="P2223" i="8"/>
  <c r="P2222" i="8"/>
  <c r="P2221" i="8"/>
  <c r="P2220" i="8"/>
  <c r="P2219" i="8"/>
  <c r="P2218" i="8"/>
  <c r="P2217" i="8"/>
  <c r="P2216" i="8"/>
  <c r="P2215" i="8"/>
  <c r="P2214" i="8"/>
  <c r="P2213" i="8"/>
  <c r="P2212" i="8"/>
  <c r="P2211" i="8"/>
  <c r="P2210" i="8"/>
  <c r="P2209" i="8"/>
  <c r="P2208" i="8"/>
  <c r="P2207" i="8"/>
  <c r="P2206" i="8"/>
  <c r="P2205" i="8"/>
  <c r="P2204" i="8"/>
  <c r="P2203" i="8"/>
  <c r="P2202" i="8"/>
  <c r="P2201" i="8"/>
  <c r="P2200" i="8"/>
  <c r="P2199" i="8"/>
  <c r="P2198" i="8"/>
  <c r="P2197" i="8"/>
  <c r="P2196" i="8"/>
  <c r="P2195" i="8"/>
  <c r="P2194" i="8"/>
  <c r="P2193" i="8"/>
  <c r="P2192" i="8"/>
  <c r="P2191" i="8"/>
  <c r="P2190" i="8"/>
  <c r="P2189" i="8"/>
  <c r="P2188" i="8"/>
  <c r="P2187" i="8"/>
  <c r="P2186" i="8"/>
  <c r="P2185" i="8"/>
  <c r="P2184" i="8"/>
  <c r="P2183" i="8"/>
  <c r="P2182" i="8"/>
  <c r="P2181" i="8"/>
  <c r="P2180" i="8"/>
  <c r="P2179" i="8"/>
  <c r="P2178" i="8"/>
  <c r="P2177" i="8"/>
  <c r="P2176" i="8"/>
  <c r="P2175" i="8"/>
  <c r="P2174" i="8"/>
  <c r="P2173" i="8"/>
  <c r="P2172" i="8"/>
  <c r="P2171" i="8"/>
  <c r="P2170" i="8"/>
  <c r="P2169" i="8"/>
  <c r="P2168" i="8"/>
  <c r="P2167" i="8"/>
  <c r="P2166" i="8"/>
  <c r="P2165" i="8"/>
  <c r="P2164" i="8"/>
  <c r="P2163" i="8"/>
  <c r="P2162" i="8"/>
  <c r="P2161" i="8"/>
  <c r="P2160" i="8"/>
  <c r="P2159" i="8"/>
  <c r="P2158" i="8"/>
  <c r="P2157" i="8"/>
  <c r="P2156" i="8"/>
  <c r="P2155" i="8"/>
  <c r="P2154" i="8"/>
  <c r="P2153" i="8"/>
  <c r="P2152" i="8"/>
  <c r="P2151" i="8"/>
  <c r="P2150" i="8"/>
  <c r="P2149" i="8"/>
  <c r="P2148" i="8"/>
  <c r="P2147" i="8"/>
  <c r="P2146" i="8"/>
  <c r="P2145" i="8"/>
  <c r="P2144" i="8"/>
  <c r="P2143" i="8"/>
  <c r="P2142" i="8"/>
  <c r="P2141" i="8"/>
  <c r="P2140" i="8"/>
  <c r="P2139" i="8"/>
  <c r="P2138" i="8"/>
  <c r="P2137" i="8"/>
  <c r="P2136" i="8"/>
  <c r="P2135" i="8"/>
  <c r="P2134" i="8"/>
  <c r="P2133" i="8"/>
  <c r="P2132" i="8"/>
  <c r="P2131" i="8"/>
  <c r="P2130" i="8"/>
  <c r="P2129" i="8"/>
  <c r="P2128" i="8"/>
  <c r="P2127" i="8"/>
  <c r="P2126" i="8"/>
  <c r="P2125" i="8"/>
  <c r="P2124" i="8"/>
  <c r="P2123" i="8"/>
  <c r="P2122" i="8"/>
  <c r="P2121" i="8"/>
  <c r="P2120" i="8"/>
  <c r="P2113" i="8"/>
  <c r="P2112" i="8"/>
  <c r="P2111" i="8"/>
  <c r="P2110" i="8"/>
  <c r="P2109" i="8"/>
  <c r="P2108" i="8"/>
  <c r="P2107" i="8"/>
  <c r="P2106" i="8"/>
  <c r="P2105" i="8"/>
  <c r="P2104" i="8"/>
  <c r="P2103" i="8"/>
  <c r="P2102" i="8"/>
  <c r="P2101" i="8"/>
  <c r="P2100" i="8"/>
  <c r="P2099" i="8"/>
  <c r="P2098" i="8"/>
  <c r="P2097" i="8"/>
  <c r="P2096" i="8"/>
  <c r="P2095" i="8"/>
  <c r="P2094" i="8"/>
  <c r="P2093" i="8"/>
  <c r="P2092" i="8"/>
  <c r="P2091" i="8"/>
  <c r="P2090" i="8"/>
  <c r="P2089" i="8"/>
  <c r="P2088" i="8"/>
  <c r="P2087" i="8"/>
  <c r="P2086" i="8"/>
  <c r="P2085" i="8"/>
  <c r="P2084" i="8"/>
  <c r="P2083" i="8"/>
  <c r="P2082" i="8"/>
  <c r="P2081" i="8"/>
  <c r="P2080" i="8"/>
  <c r="P2079" i="8"/>
  <c r="P2078" i="8"/>
  <c r="P2077" i="8"/>
  <c r="P2076" i="8"/>
  <c r="P2075" i="8"/>
  <c r="P2074" i="8"/>
  <c r="P2073" i="8"/>
  <c r="P2072" i="8"/>
  <c r="P2071" i="8"/>
  <c r="P2070" i="8"/>
  <c r="P2069" i="8"/>
  <c r="P2068" i="8"/>
  <c r="P2067" i="8"/>
  <c r="P2066" i="8"/>
  <c r="P2065" i="8"/>
  <c r="P2064" i="8"/>
  <c r="P2063" i="8"/>
  <c r="P2062" i="8"/>
  <c r="P2061" i="8"/>
  <c r="P2060" i="8"/>
  <c r="P2059" i="8"/>
  <c r="P2058" i="8"/>
  <c r="P2057" i="8"/>
  <c r="P2056" i="8"/>
  <c r="P2055" i="8"/>
  <c r="P2054" i="8"/>
  <c r="P2053" i="8"/>
  <c r="P2052" i="8"/>
  <c r="P2051" i="8"/>
  <c r="P2050" i="8"/>
  <c r="P2049" i="8"/>
  <c r="P2048" i="8"/>
  <c r="P2047" i="8"/>
  <c r="P2046" i="8"/>
  <c r="P2045" i="8"/>
  <c r="P2044" i="8"/>
  <c r="P2043" i="8"/>
  <c r="P2042" i="8"/>
  <c r="P2041" i="8"/>
  <c r="P2040" i="8"/>
  <c r="P2039" i="8"/>
  <c r="P2038" i="8"/>
  <c r="P2037" i="8"/>
  <c r="P2036" i="8"/>
  <c r="P2035" i="8"/>
  <c r="P2034" i="8"/>
  <c r="P2033" i="8"/>
  <c r="P2032" i="8"/>
  <c r="P2031" i="8"/>
  <c r="P2030" i="8"/>
  <c r="P2029" i="8"/>
  <c r="P2028" i="8"/>
  <c r="P2027" i="8"/>
  <c r="P2026" i="8"/>
  <c r="P2025" i="8"/>
  <c r="P2024" i="8"/>
  <c r="P2023" i="8"/>
  <c r="P2022" i="8"/>
  <c r="P2021" i="8"/>
  <c r="P2020" i="8"/>
  <c r="P2019" i="8"/>
  <c r="P2018" i="8"/>
  <c r="P2017" i="8"/>
  <c r="P2016" i="8"/>
  <c r="P2015" i="8"/>
  <c r="P2014" i="8"/>
  <c r="P2013" i="8"/>
  <c r="P2012" i="8"/>
  <c r="P2011" i="8"/>
  <c r="P2010" i="8"/>
  <c r="P2009" i="8"/>
  <c r="P2008" i="8"/>
  <c r="P2007" i="8"/>
  <c r="P2006" i="8"/>
  <c r="P2005" i="8"/>
  <c r="P2004" i="8"/>
  <c r="P2003" i="8"/>
  <c r="P2002" i="8"/>
  <c r="P2001" i="8"/>
  <c r="P2000" i="8"/>
  <c r="P1999" i="8"/>
  <c r="P1998" i="8"/>
  <c r="P1997" i="8"/>
  <c r="P1996" i="8"/>
  <c r="P1995" i="8"/>
  <c r="P1994" i="8"/>
  <c r="P1993" i="8"/>
  <c r="P1992" i="8"/>
  <c r="P1991" i="8"/>
  <c r="P1990" i="8"/>
  <c r="P1989" i="8"/>
  <c r="P1988" i="8"/>
  <c r="P1987" i="8"/>
  <c r="P1986" i="8"/>
  <c r="P1985" i="8"/>
  <c r="P1984" i="8"/>
  <c r="P1983" i="8"/>
  <c r="P1982" i="8"/>
  <c r="P1981" i="8"/>
  <c r="P1980" i="8"/>
  <c r="P1979" i="8"/>
  <c r="P1978" i="8"/>
  <c r="P1977" i="8"/>
  <c r="P1976" i="8"/>
  <c r="P1975" i="8"/>
  <c r="P1974" i="8"/>
  <c r="P1973" i="8"/>
  <c r="P1972" i="8"/>
  <c r="P1971" i="8"/>
  <c r="P1970" i="8"/>
  <c r="P1969" i="8"/>
  <c r="P1968" i="8"/>
  <c r="P1967" i="8"/>
  <c r="P1966" i="8"/>
  <c r="P1965" i="8"/>
  <c r="P1964" i="8"/>
  <c r="P1963" i="8"/>
  <c r="P1962" i="8"/>
  <c r="P1961" i="8"/>
  <c r="P1960" i="8"/>
  <c r="P1959" i="8"/>
  <c r="P1958" i="8"/>
  <c r="P1957" i="8"/>
  <c r="P1956" i="8"/>
  <c r="P1955" i="8"/>
  <c r="P1948" i="8" l="1"/>
  <c r="P1947" i="8"/>
  <c r="P1946" i="8"/>
  <c r="P1945" i="8"/>
  <c r="P1944" i="8"/>
  <c r="P1943" i="8"/>
  <c r="P1942" i="8"/>
  <c r="P1941" i="8"/>
  <c r="P1940" i="8"/>
  <c r="P1939" i="8"/>
  <c r="P1938" i="8"/>
  <c r="P1937" i="8"/>
  <c r="P1936" i="8"/>
  <c r="P1935" i="8"/>
  <c r="P1934" i="8"/>
  <c r="P1933" i="8"/>
  <c r="P1932" i="8"/>
  <c r="P1931" i="8"/>
  <c r="P1930" i="8"/>
  <c r="P1929" i="8"/>
  <c r="P1928" i="8"/>
  <c r="P1927" i="8"/>
  <c r="P1926" i="8"/>
  <c r="P1925" i="8"/>
  <c r="P1924" i="8"/>
  <c r="P1923" i="8"/>
  <c r="P1922" i="8"/>
  <c r="P1921" i="8"/>
  <c r="P1920" i="8"/>
  <c r="P1919" i="8"/>
  <c r="P1918" i="8"/>
  <c r="P1917" i="8"/>
  <c r="P1916" i="8"/>
  <c r="P1915" i="8"/>
  <c r="P1914" i="8"/>
  <c r="P1913" i="8"/>
  <c r="P1912" i="8"/>
  <c r="P1911" i="8"/>
  <c r="P1910" i="8"/>
  <c r="P1909" i="8"/>
  <c r="P1908" i="8"/>
  <c r="P1907" i="8"/>
  <c r="P1906" i="8"/>
  <c r="P1905" i="8"/>
  <c r="P1904" i="8"/>
  <c r="P1903" i="8"/>
  <c r="P1902" i="8"/>
  <c r="P1901" i="8"/>
  <c r="P1900" i="8"/>
  <c r="P1899" i="8"/>
  <c r="P1898" i="8"/>
  <c r="P1897" i="8"/>
  <c r="P1896" i="8"/>
  <c r="P1895" i="8"/>
  <c r="P1894" i="8"/>
  <c r="P1893" i="8"/>
  <c r="P1892" i="8"/>
  <c r="P1891" i="8"/>
  <c r="P1890" i="8"/>
  <c r="P1889" i="8"/>
  <c r="P1888" i="8"/>
  <c r="P1887" i="8"/>
  <c r="P1886" i="8"/>
  <c r="P1885" i="8"/>
  <c r="P1884" i="8"/>
  <c r="P1883" i="8"/>
  <c r="P1882" i="8"/>
  <c r="P1881" i="8"/>
  <c r="P1880" i="8"/>
  <c r="P1879" i="8"/>
  <c r="P1878" i="8"/>
  <c r="P1877" i="8"/>
  <c r="P1876" i="8"/>
  <c r="P1875" i="8"/>
  <c r="P1874" i="8"/>
  <c r="P1873" i="8"/>
  <c r="P1872" i="8"/>
  <c r="P1871" i="8"/>
  <c r="P1870" i="8"/>
  <c r="P1869" i="8"/>
  <c r="P1868" i="8"/>
  <c r="P1867" i="8"/>
  <c r="P1866" i="8"/>
  <c r="P1865" i="8"/>
  <c r="P1864" i="8"/>
  <c r="P1863" i="8"/>
  <c r="P1862" i="8"/>
  <c r="P1861" i="8"/>
  <c r="P1860" i="8"/>
  <c r="P1859" i="8"/>
  <c r="P1858" i="8"/>
  <c r="P1857" i="8"/>
  <c r="P1856" i="8"/>
  <c r="P1855" i="8"/>
  <c r="P1854" i="8"/>
  <c r="P1853" i="8"/>
  <c r="P1852" i="8"/>
  <c r="P1851" i="8"/>
  <c r="P1850" i="8"/>
  <c r="P1849" i="8"/>
  <c r="P1848" i="8"/>
  <c r="P1847" i="8"/>
  <c r="P1846" i="8"/>
  <c r="P1845" i="8"/>
  <c r="P1844" i="8"/>
  <c r="P1843" i="8"/>
  <c r="P1842" i="8"/>
  <c r="P1841" i="8"/>
  <c r="P1840" i="8"/>
  <c r="P1839" i="8"/>
  <c r="P1838" i="8"/>
  <c r="P1837" i="8"/>
  <c r="P1836" i="8"/>
  <c r="P1835" i="8"/>
  <c r="P1834" i="8"/>
  <c r="P1833" i="8"/>
  <c r="P1832" i="8"/>
  <c r="P1831" i="8"/>
  <c r="P1830" i="8"/>
  <c r="P1829" i="8"/>
  <c r="P1828" i="8"/>
  <c r="P1827" i="8"/>
  <c r="P1826" i="8"/>
  <c r="P1825" i="8"/>
  <c r="P1824" i="8"/>
  <c r="P1823" i="8"/>
  <c r="P1822" i="8"/>
  <c r="P1821" i="8"/>
  <c r="P1820" i="8"/>
  <c r="P1819" i="8"/>
  <c r="P1818" i="8"/>
  <c r="P1817" i="8"/>
  <c r="P1816" i="8"/>
  <c r="P1815" i="8"/>
  <c r="P1814" i="8"/>
  <c r="P1813" i="8"/>
  <c r="P1812" i="8"/>
  <c r="P1811" i="8"/>
  <c r="P1810" i="8"/>
  <c r="P1809" i="8"/>
  <c r="P1808" i="8"/>
  <c r="P1807" i="8"/>
  <c r="P1806" i="8"/>
  <c r="P1805" i="8"/>
  <c r="P1804" i="8"/>
  <c r="P1803" i="8"/>
  <c r="P1802" i="8"/>
  <c r="P1801" i="8"/>
  <c r="P1800" i="8"/>
  <c r="P1799" i="8"/>
  <c r="P1798" i="8"/>
  <c r="P1797" i="8"/>
  <c r="P1796" i="8"/>
  <c r="P1795" i="8"/>
  <c r="P1794" i="8"/>
  <c r="P1793" i="8"/>
  <c r="P1792" i="8"/>
  <c r="P1791" i="8"/>
  <c r="P1790" i="8"/>
  <c r="P1783" i="8"/>
  <c r="P1782" i="8"/>
  <c r="P1781" i="8"/>
  <c r="P1780" i="8"/>
  <c r="P1779" i="8"/>
  <c r="P1778" i="8"/>
  <c r="P1777" i="8"/>
  <c r="P1776" i="8"/>
  <c r="P1775" i="8"/>
  <c r="P1774" i="8"/>
  <c r="P1773" i="8"/>
  <c r="P1772" i="8"/>
  <c r="P1771" i="8"/>
  <c r="P1770" i="8"/>
  <c r="P1769" i="8"/>
  <c r="P1768" i="8"/>
  <c r="P1767" i="8"/>
  <c r="P1766" i="8"/>
  <c r="P1765" i="8"/>
  <c r="P1764" i="8"/>
  <c r="P1763" i="8"/>
  <c r="P1762" i="8"/>
  <c r="P1761" i="8"/>
  <c r="P1760" i="8"/>
  <c r="P1759" i="8"/>
  <c r="P1758" i="8"/>
  <c r="P1757" i="8"/>
  <c r="P1756" i="8"/>
  <c r="P1755" i="8"/>
  <c r="P1754" i="8"/>
  <c r="P1753" i="8"/>
  <c r="P1752" i="8"/>
  <c r="P1751" i="8"/>
  <c r="P1750" i="8"/>
  <c r="P1749" i="8"/>
  <c r="P1748" i="8"/>
  <c r="P1747" i="8"/>
  <c r="P1746" i="8"/>
  <c r="P1745" i="8"/>
  <c r="P1744" i="8"/>
  <c r="P1743" i="8"/>
  <c r="P1742" i="8"/>
  <c r="P1741" i="8"/>
  <c r="P1740" i="8"/>
  <c r="P1739" i="8"/>
  <c r="P1738" i="8"/>
  <c r="P1737" i="8"/>
  <c r="P1736" i="8"/>
  <c r="P1735" i="8"/>
  <c r="P1734" i="8"/>
  <c r="P1733" i="8"/>
  <c r="P1732" i="8"/>
  <c r="P1731" i="8"/>
  <c r="P1730" i="8"/>
  <c r="P1729" i="8"/>
  <c r="P1728" i="8"/>
  <c r="P1727" i="8"/>
  <c r="P1726" i="8"/>
  <c r="P1725" i="8"/>
  <c r="P1724" i="8"/>
  <c r="P1723" i="8"/>
  <c r="P1722" i="8"/>
  <c r="P1721" i="8"/>
  <c r="P1720" i="8"/>
  <c r="P1719" i="8"/>
  <c r="P1718" i="8"/>
  <c r="P1717" i="8"/>
  <c r="P1716" i="8"/>
  <c r="P1715" i="8"/>
  <c r="P1714" i="8"/>
  <c r="P1713" i="8"/>
  <c r="P1712" i="8"/>
  <c r="P1711" i="8"/>
  <c r="P1710" i="8"/>
  <c r="P1709" i="8"/>
  <c r="P1708" i="8"/>
  <c r="P1707" i="8"/>
  <c r="P1706" i="8"/>
  <c r="P1705" i="8"/>
  <c r="P1704" i="8"/>
  <c r="P1703" i="8"/>
  <c r="P1702" i="8"/>
  <c r="P1701" i="8"/>
  <c r="P1700" i="8"/>
  <c r="P1699" i="8"/>
  <c r="P1698" i="8"/>
  <c r="P1697" i="8"/>
  <c r="P1696" i="8"/>
  <c r="P1695" i="8"/>
  <c r="P1694" i="8"/>
  <c r="P1693" i="8"/>
  <c r="P1692" i="8"/>
  <c r="P1691" i="8"/>
  <c r="P1690" i="8"/>
  <c r="P1689" i="8"/>
  <c r="P1688" i="8"/>
  <c r="P1687" i="8"/>
  <c r="P1686" i="8"/>
  <c r="P1685" i="8"/>
  <c r="P1684" i="8"/>
  <c r="P1683" i="8"/>
  <c r="P1682" i="8"/>
  <c r="P1681" i="8"/>
  <c r="P1680" i="8"/>
  <c r="P1679" i="8"/>
  <c r="P1678" i="8"/>
  <c r="P1677" i="8"/>
  <c r="P1676" i="8"/>
  <c r="P1675" i="8"/>
  <c r="P1674" i="8"/>
  <c r="P1673" i="8"/>
  <c r="P1672" i="8"/>
  <c r="P1671" i="8"/>
  <c r="P1670" i="8"/>
  <c r="P1669" i="8"/>
  <c r="P1668" i="8"/>
  <c r="P1667" i="8"/>
  <c r="P1666" i="8"/>
  <c r="P1665" i="8"/>
  <c r="P1664" i="8"/>
  <c r="P1663" i="8"/>
  <c r="P1662" i="8"/>
  <c r="P1661" i="8"/>
  <c r="P1660" i="8"/>
  <c r="P1659" i="8"/>
  <c r="P1658" i="8"/>
  <c r="P1657" i="8"/>
  <c r="P1656" i="8"/>
  <c r="P1655" i="8"/>
  <c r="P1654" i="8"/>
  <c r="P1653" i="8"/>
  <c r="P1652" i="8"/>
  <c r="P1651" i="8"/>
  <c r="P1650" i="8"/>
  <c r="P1649" i="8"/>
  <c r="P1648" i="8"/>
  <c r="P1647" i="8"/>
  <c r="P1646" i="8"/>
  <c r="P1645" i="8"/>
  <c r="P1644" i="8"/>
  <c r="P1643" i="8"/>
  <c r="P1642" i="8"/>
  <c r="P1641" i="8"/>
  <c r="P1640" i="8"/>
  <c r="P1639" i="8"/>
  <c r="P1638" i="8"/>
  <c r="P1637" i="8"/>
  <c r="P1636" i="8"/>
  <c r="P1635" i="8"/>
  <c r="P1634" i="8"/>
  <c r="P1633" i="8"/>
  <c r="P1632" i="8"/>
  <c r="P1631" i="8"/>
  <c r="P1630" i="8"/>
  <c r="P1629" i="8"/>
  <c r="P1628" i="8"/>
  <c r="P1627" i="8"/>
  <c r="P1626" i="8"/>
  <c r="P1625" i="8"/>
  <c r="P1618" i="8"/>
  <c r="P1617" i="8"/>
  <c r="P1616" i="8"/>
  <c r="P1615" i="8"/>
  <c r="P1614" i="8"/>
  <c r="P1613" i="8"/>
  <c r="P1612" i="8"/>
  <c r="P1611" i="8"/>
  <c r="P1610" i="8"/>
  <c r="P1609" i="8"/>
  <c r="P1608" i="8"/>
  <c r="P1607" i="8"/>
  <c r="P1606" i="8"/>
  <c r="P1605" i="8"/>
  <c r="P1604" i="8"/>
  <c r="P1603" i="8"/>
  <c r="P1602" i="8"/>
  <c r="P1601" i="8"/>
  <c r="P1600" i="8"/>
  <c r="P1599" i="8"/>
  <c r="P1598" i="8"/>
  <c r="P1597" i="8"/>
  <c r="P1596" i="8"/>
  <c r="P1595" i="8"/>
  <c r="P1594" i="8"/>
  <c r="P1593" i="8"/>
  <c r="P1592" i="8"/>
  <c r="P1591" i="8"/>
  <c r="P1590" i="8"/>
  <c r="P1589" i="8"/>
  <c r="P1588" i="8"/>
  <c r="P1587" i="8"/>
  <c r="P1586" i="8"/>
  <c r="P1585" i="8"/>
  <c r="P1584" i="8"/>
  <c r="P1583" i="8"/>
  <c r="P1582" i="8"/>
  <c r="P1581" i="8"/>
  <c r="P1580" i="8"/>
  <c r="P1579" i="8"/>
  <c r="P1578" i="8"/>
  <c r="P1577" i="8"/>
  <c r="P1576" i="8"/>
  <c r="P1575" i="8"/>
  <c r="P1574" i="8"/>
  <c r="P1573" i="8"/>
  <c r="P1572" i="8"/>
  <c r="P1571" i="8"/>
  <c r="P1570" i="8"/>
  <c r="P1569" i="8"/>
  <c r="P1568" i="8"/>
  <c r="P1567" i="8"/>
  <c r="P1566" i="8"/>
  <c r="P1565" i="8"/>
  <c r="P1564" i="8"/>
  <c r="P1563" i="8"/>
  <c r="P1562" i="8"/>
  <c r="P1561" i="8"/>
  <c r="P1560" i="8"/>
  <c r="P1559" i="8"/>
  <c r="P1558" i="8"/>
  <c r="P1557" i="8"/>
  <c r="P1556" i="8"/>
  <c r="P1555" i="8"/>
  <c r="P1554" i="8"/>
  <c r="P1553" i="8"/>
  <c r="P1552" i="8"/>
  <c r="P1551" i="8"/>
  <c r="P1550" i="8"/>
  <c r="P1549" i="8"/>
  <c r="P1548" i="8"/>
  <c r="P1547" i="8"/>
  <c r="P1546" i="8"/>
  <c r="P1545" i="8"/>
  <c r="P1544" i="8"/>
  <c r="P1543" i="8"/>
  <c r="P1542" i="8"/>
  <c r="P1541" i="8"/>
  <c r="P1540" i="8"/>
  <c r="P1539" i="8"/>
  <c r="P1538" i="8"/>
  <c r="P1537" i="8"/>
  <c r="P1536" i="8"/>
  <c r="P1535" i="8"/>
  <c r="P1534" i="8"/>
  <c r="P1533" i="8"/>
  <c r="P1532" i="8"/>
  <c r="P1531" i="8"/>
  <c r="P1530" i="8"/>
  <c r="P1529" i="8"/>
  <c r="P1528" i="8"/>
  <c r="P1527" i="8"/>
  <c r="P1526" i="8"/>
  <c r="P1525" i="8"/>
  <c r="P1524" i="8"/>
  <c r="P1523" i="8"/>
  <c r="P1522" i="8"/>
  <c r="P1521" i="8"/>
  <c r="P1520" i="8"/>
  <c r="P1519" i="8"/>
  <c r="P1518" i="8"/>
  <c r="P1517" i="8"/>
  <c r="P1516" i="8"/>
  <c r="P1515" i="8"/>
  <c r="P1514" i="8"/>
  <c r="P1513" i="8"/>
  <c r="P1512" i="8"/>
  <c r="P1511" i="8"/>
  <c r="P1510" i="8"/>
  <c r="P1509" i="8"/>
  <c r="P1508" i="8"/>
  <c r="P1507" i="8"/>
  <c r="P1506" i="8"/>
  <c r="P1505" i="8"/>
  <c r="P1504" i="8"/>
  <c r="P1503" i="8"/>
  <c r="P1502" i="8"/>
  <c r="P1501" i="8"/>
  <c r="P1500" i="8"/>
  <c r="P1499" i="8"/>
  <c r="P1498" i="8"/>
  <c r="P1497" i="8"/>
  <c r="P1496" i="8"/>
  <c r="P1495" i="8"/>
  <c r="P1494" i="8"/>
  <c r="P1493" i="8"/>
  <c r="P1492" i="8"/>
  <c r="P1491" i="8"/>
  <c r="P1490" i="8"/>
  <c r="P1489" i="8"/>
  <c r="P1488" i="8"/>
  <c r="P1487" i="8"/>
  <c r="P1486" i="8"/>
  <c r="P1485" i="8"/>
  <c r="P1484" i="8"/>
  <c r="P1483" i="8"/>
  <c r="P1482" i="8"/>
  <c r="P1481" i="8"/>
  <c r="P1480" i="8"/>
  <c r="P1479" i="8"/>
  <c r="P1478" i="8"/>
  <c r="P1477" i="8"/>
  <c r="P1476" i="8"/>
  <c r="P1475" i="8"/>
  <c r="P1474" i="8"/>
  <c r="P1473" i="8"/>
  <c r="P1472" i="8"/>
  <c r="P1471" i="8"/>
  <c r="P1470" i="8"/>
  <c r="P1469" i="8"/>
  <c r="P1468" i="8"/>
  <c r="P1467" i="8"/>
  <c r="P1466" i="8"/>
  <c r="P1465" i="8"/>
  <c r="P1464" i="8"/>
  <c r="P1463" i="8"/>
  <c r="P1462" i="8"/>
  <c r="P1461" i="8"/>
  <c r="P1460" i="8"/>
  <c r="HU797" i="1" l="1"/>
  <c r="D815" i="1"/>
  <c r="D265" i="4" l="1"/>
  <c r="D264" i="4"/>
  <c r="D263" i="4"/>
  <c r="D262" i="4"/>
  <c r="D261" i="4"/>
  <c r="D260" i="4"/>
  <c r="D259" i="4"/>
  <c r="D258" i="4"/>
  <c r="D257" i="4"/>
  <c r="D256" i="4"/>
  <c r="D255" i="4"/>
  <c r="D254" i="4"/>
  <c r="D253" i="4"/>
  <c r="D252" i="4"/>
  <c r="D251" i="4"/>
  <c r="D250" i="4"/>
  <c r="D249" i="4"/>
  <c r="D248" i="4"/>
  <c r="D247" i="4"/>
  <c r="D246" i="4"/>
  <c r="D245" i="4"/>
  <c r="D244" i="4"/>
  <c r="D243" i="4"/>
  <c r="D242" i="4"/>
  <c r="D241" i="4"/>
  <c r="D240" i="4"/>
  <c r="D239" i="4"/>
  <c r="D238" i="4"/>
  <c r="D237" i="4"/>
  <c r="D236" i="4"/>
  <c r="D235" i="4"/>
  <c r="D234" i="4"/>
  <c r="D233" i="4"/>
  <c r="D232" i="4"/>
  <c r="D231" i="4"/>
  <c r="D230" i="4"/>
  <c r="D229" i="4"/>
  <c r="D228" i="4"/>
  <c r="D227" i="4"/>
  <c r="D226" i="4"/>
  <c r="D225" i="4"/>
  <c r="D224" i="4"/>
  <c r="D223" i="4"/>
  <c r="D222" i="4"/>
  <c r="D221" i="4"/>
  <c r="D220" i="4"/>
  <c r="D219" i="4"/>
  <c r="D218" i="4"/>
  <c r="D217" i="4"/>
  <c r="D216" i="4"/>
  <c r="D215" i="4"/>
  <c r="D214" i="4"/>
  <c r="D213" i="4"/>
  <c r="D212" i="4"/>
  <c r="D211" i="4"/>
  <c r="D210" i="4"/>
  <c r="D209" i="4"/>
  <c r="D208" i="4"/>
  <c r="D207" i="4"/>
  <c r="D206" i="4"/>
  <c r="D205" i="4"/>
  <c r="D204" i="4"/>
  <c r="D203" i="4"/>
  <c r="D202" i="4"/>
  <c r="D201" i="4"/>
  <c r="D200" i="4"/>
  <c r="D199" i="4"/>
  <c r="D198" i="4"/>
  <c r="D197" i="4"/>
  <c r="D196" i="4"/>
  <c r="D195" i="4"/>
  <c r="D194" i="4"/>
  <c r="D193" i="4"/>
  <c r="D192" i="4"/>
  <c r="D191" i="4"/>
  <c r="D190" i="4"/>
  <c r="D189" i="4"/>
  <c r="D188" i="4"/>
  <c r="D187" i="4"/>
  <c r="D186" i="4"/>
  <c r="D185" i="4"/>
  <c r="D184" i="4"/>
  <c r="D183" i="4"/>
  <c r="D182" i="4"/>
  <c r="D181" i="4"/>
  <c r="D180" i="4"/>
  <c r="D179" i="4"/>
  <c r="D178" i="4"/>
  <c r="D177" i="4"/>
  <c r="D176" i="4"/>
  <c r="D175" i="4"/>
  <c r="D174" i="4"/>
  <c r="D173" i="4"/>
  <c r="D172" i="4"/>
  <c r="D171" i="4"/>
  <c r="D170" i="4"/>
  <c r="D169" i="4"/>
  <c r="D168" i="4"/>
  <c r="D167" i="4"/>
  <c r="D166" i="4"/>
  <c r="D165" i="4"/>
  <c r="D164" i="4"/>
  <c r="D163" i="4"/>
  <c r="D162" i="4"/>
  <c r="D161" i="4"/>
  <c r="D160" i="4"/>
  <c r="D159" i="4"/>
  <c r="D158" i="4"/>
  <c r="D157" i="4"/>
  <c r="D156" i="4"/>
  <c r="D155" i="4"/>
  <c r="D154" i="4"/>
  <c r="D153" i="4"/>
  <c r="D152" i="4"/>
  <c r="D151" i="4"/>
  <c r="D150" i="4"/>
  <c r="D149" i="4"/>
  <c r="D148" i="4"/>
  <c r="D147" i="4"/>
  <c r="D146" i="4"/>
  <c r="D145" i="4"/>
  <c r="F1131" i="4" l="1"/>
  <c r="H758" i="1"/>
  <c r="F1130" i="4"/>
  <c r="H711" i="1"/>
  <c r="F1134" i="4"/>
  <c r="H782" i="1"/>
  <c r="F1138" i="4"/>
  <c r="H768" i="1"/>
  <c r="F1142" i="4"/>
  <c r="H778" i="1"/>
  <c r="F1146" i="4"/>
  <c r="H742" i="1"/>
  <c r="F1150" i="4"/>
  <c r="H761" i="1"/>
  <c r="F1154" i="4"/>
  <c r="H685" i="1"/>
  <c r="F1158" i="4"/>
  <c r="H781" i="1"/>
  <c r="F1162" i="4"/>
  <c r="H733" i="1"/>
  <c r="F1166" i="4"/>
  <c r="H740" i="1"/>
  <c r="F1170" i="4"/>
  <c r="H705" i="1"/>
  <c r="F1174" i="4"/>
  <c r="H766" i="1"/>
  <c r="F1178" i="4"/>
  <c r="H700" i="1"/>
  <c r="F1182" i="4"/>
  <c r="H745" i="1"/>
  <c r="F1186" i="4"/>
  <c r="H671" i="1"/>
  <c r="F1190" i="4"/>
  <c r="H682" i="1"/>
  <c r="F1194" i="4"/>
  <c r="H666" i="1"/>
  <c r="F1198" i="4"/>
  <c r="H719" i="1"/>
  <c r="F1202" i="4"/>
  <c r="H784" i="1"/>
  <c r="F1206" i="4"/>
  <c r="H702" i="1"/>
  <c r="F1210" i="4"/>
  <c r="H734" i="1"/>
  <c r="F1214" i="4"/>
  <c r="H699" i="1"/>
  <c r="F1218" i="4"/>
  <c r="H732" i="1"/>
  <c r="F1222" i="4"/>
  <c r="H668" i="1"/>
  <c r="F1226" i="4"/>
  <c r="H737" i="1"/>
  <c r="F1230" i="4"/>
  <c r="H661" i="1"/>
  <c r="F1234" i="4"/>
  <c r="H744" i="1"/>
  <c r="F1238" i="4"/>
  <c r="H659" i="1"/>
  <c r="F1242" i="4"/>
  <c r="H765" i="1"/>
  <c r="F1246" i="4"/>
  <c r="H709" i="1"/>
  <c r="F1135" i="4"/>
  <c r="H747" i="1"/>
  <c r="F1139" i="4"/>
  <c r="H754" i="1"/>
  <c r="F1143" i="4"/>
  <c r="H739" i="1"/>
  <c r="F1147" i="4"/>
  <c r="H760" i="1"/>
  <c r="F1151" i="4"/>
  <c r="H762" i="1"/>
  <c r="F1155" i="4"/>
  <c r="H783" i="1"/>
  <c r="F1159" i="4"/>
  <c r="H779" i="1"/>
  <c r="F1163" i="4"/>
  <c r="H787" i="1"/>
  <c r="F1167" i="4"/>
  <c r="H722" i="1"/>
  <c r="F1171" i="4"/>
  <c r="H672" i="1"/>
  <c r="F1175" i="4"/>
  <c r="H753" i="1"/>
  <c r="F1179" i="4"/>
  <c r="H736" i="1"/>
  <c r="F1183" i="4"/>
  <c r="H663" i="1"/>
  <c r="F1187" i="4"/>
  <c r="H729" i="1"/>
  <c r="F1191" i="4"/>
  <c r="H791" i="1"/>
  <c r="F1195" i="4"/>
  <c r="H667" i="1"/>
  <c r="F1199" i="4"/>
  <c r="H689" i="1"/>
  <c r="F1203" i="4"/>
  <c r="H712" i="1"/>
  <c r="F1207" i="4"/>
  <c r="H723" i="1"/>
  <c r="F1211" i="4"/>
  <c r="H674" i="1"/>
  <c r="F1215" i="4"/>
  <c r="H673" i="1"/>
  <c r="F1219" i="4"/>
  <c r="H662" i="1"/>
  <c r="F1223" i="4"/>
  <c r="H665" i="1"/>
  <c r="F1227" i="4"/>
  <c r="H776" i="1"/>
  <c r="F1231" i="4"/>
  <c r="H730" i="1"/>
  <c r="F1235" i="4"/>
  <c r="H757" i="1"/>
  <c r="F1239" i="4"/>
  <c r="H693" i="1"/>
  <c r="F1243" i="4"/>
  <c r="H759" i="1"/>
  <c r="F1247" i="4"/>
  <c r="H756" i="1"/>
  <c r="F1136" i="4"/>
  <c r="H695" i="1"/>
  <c r="F1140" i="4"/>
  <c r="H727" i="1"/>
  <c r="F1148" i="4"/>
  <c r="H790" i="1"/>
  <c r="F1152" i="4"/>
  <c r="H690" i="1"/>
  <c r="F1156" i="4"/>
  <c r="H680" i="1"/>
  <c r="F1160" i="4"/>
  <c r="H718" i="1"/>
  <c r="F1164" i="4"/>
  <c r="H725" i="1"/>
  <c r="F1168" i="4"/>
  <c r="H692" i="1"/>
  <c r="F1172" i="4"/>
  <c r="H707" i="1"/>
  <c r="F1176" i="4"/>
  <c r="H657" i="1"/>
  <c r="F1180" i="4"/>
  <c r="H746" i="1"/>
  <c r="F1184" i="4"/>
  <c r="H743" i="1"/>
  <c r="F1188" i="4"/>
  <c r="H785" i="1"/>
  <c r="F1192" i="4"/>
  <c r="H775" i="1"/>
  <c r="F1196" i="4"/>
  <c r="H726" i="1"/>
  <c r="F1200" i="4"/>
  <c r="H717" i="1"/>
  <c r="F1204" i="4"/>
  <c r="H731" i="1"/>
  <c r="F1208" i="4"/>
  <c r="H763" i="1"/>
  <c r="F1212" i="4"/>
  <c r="H715" i="1"/>
  <c r="F1216" i="4"/>
  <c r="H750" i="1"/>
  <c r="F1220" i="4"/>
  <c r="H741" i="1"/>
  <c r="F1224" i="4"/>
  <c r="H703" i="1"/>
  <c r="F1228" i="4"/>
  <c r="H780" i="1"/>
  <c r="F1232" i="4"/>
  <c r="H696" i="1"/>
  <c r="F1236" i="4"/>
  <c r="H771" i="1"/>
  <c r="F1240" i="4"/>
  <c r="H786" i="1"/>
  <c r="F1244" i="4"/>
  <c r="H704" i="1"/>
  <c r="F1248" i="4"/>
  <c r="H678" i="1"/>
  <c r="F1132" i="4"/>
  <c r="H664" i="1"/>
  <c r="F1144" i="4"/>
  <c r="H772" i="1"/>
  <c r="F1129" i="4"/>
  <c r="H770" i="1"/>
  <c r="F1133" i="4"/>
  <c r="H724" i="1"/>
  <c r="F1137" i="4"/>
  <c r="H735" i="1"/>
  <c r="F1141" i="4"/>
  <c r="H767" i="1"/>
  <c r="F1145" i="4"/>
  <c r="H697" i="1"/>
  <c r="F1149" i="4"/>
  <c r="H688" i="1"/>
  <c r="F1153" i="4"/>
  <c r="H656" i="1"/>
  <c r="F1157" i="4"/>
  <c r="H687" i="1"/>
  <c r="F1161" i="4"/>
  <c r="H748" i="1"/>
  <c r="F1165" i="4"/>
  <c r="H701" i="1"/>
  <c r="F1169" i="4"/>
  <c r="H788" i="1"/>
  <c r="F1173" i="4"/>
  <c r="H755" i="1"/>
  <c r="F1177" i="4"/>
  <c r="H752" i="1"/>
  <c r="F1181" i="4"/>
  <c r="H716" i="1"/>
  <c r="F1185" i="4"/>
  <c r="H670" i="1"/>
  <c r="F1189" i="4"/>
  <c r="H691" i="1"/>
  <c r="F1193" i="4"/>
  <c r="H720" i="1"/>
  <c r="F1197" i="4"/>
  <c r="H773" i="1"/>
  <c r="F1201" i="4"/>
  <c r="H749" i="1"/>
  <c r="F1205" i="4"/>
  <c r="H713" i="1"/>
  <c r="F1209" i="4"/>
  <c r="H686" i="1"/>
  <c r="F1213" i="4"/>
  <c r="H669" i="1"/>
  <c r="F1217" i="4"/>
  <c r="H789" i="1"/>
  <c r="F1221" i="4"/>
  <c r="H721" i="1"/>
  <c r="F1225" i="4"/>
  <c r="H677" i="1"/>
  <c r="F1229" i="4"/>
  <c r="H684" i="1"/>
  <c r="F1233" i="4"/>
  <c r="H698" i="1"/>
  <c r="F1237" i="4"/>
  <c r="H751" i="1"/>
  <c r="F1241" i="4"/>
  <c r="H710" i="1"/>
  <c r="F1245" i="4"/>
  <c r="H694" i="1"/>
  <c r="F1249" i="4"/>
  <c r="H679" i="1"/>
  <c r="D825" i="4" l="1"/>
  <c r="D824" i="4"/>
  <c r="D823" i="4"/>
  <c r="D822" i="4"/>
  <c r="D821" i="4"/>
  <c r="D820" i="4"/>
  <c r="D819" i="4"/>
  <c r="D818" i="4"/>
  <c r="D817" i="4"/>
  <c r="D816" i="4"/>
  <c r="D815" i="4"/>
  <c r="D814" i="4"/>
  <c r="D813" i="4"/>
  <c r="D812" i="4"/>
  <c r="D811" i="4"/>
  <c r="D810" i="4"/>
  <c r="D809" i="4"/>
  <c r="D808" i="4"/>
  <c r="D807" i="4"/>
  <c r="D806" i="4"/>
  <c r="D805" i="4"/>
  <c r="D804" i="4"/>
  <c r="D803" i="4"/>
  <c r="D802" i="4"/>
  <c r="D801" i="4"/>
  <c r="D800" i="4"/>
  <c r="D799" i="4"/>
  <c r="D798" i="4"/>
  <c r="D797" i="4"/>
  <c r="D796" i="4"/>
  <c r="D795" i="4"/>
  <c r="D794" i="4"/>
  <c r="D793" i="4"/>
  <c r="D792" i="4"/>
  <c r="D791" i="4"/>
  <c r="D790" i="4"/>
  <c r="D789" i="4"/>
  <c r="D788" i="4"/>
  <c r="D787" i="4"/>
  <c r="D786" i="4"/>
  <c r="D785" i="4"/>
  <c r="D784" i="4"/>
  <c r="D783" i="4"/>
  <c r="D782" i="4"/>
  <c r="D781" i="4"/>
  <c r="D780" i="4"/>
  <c r="D779" i="4"/>
  <c r="D778" i="4"/>
  <c r="D777" i="4"/>
  <c r="D776" i="4"/>
  <c r="D775" i="4"/>
  <c r="D774" i="4"/>
  <c r="D773" i="4"/>
  <c r="D772" i="4"/>
  <c r="D771" i="4"/>
  <c r="D770" i="4"/>
  <c r="D769" i="4"/>
  <c r="D768" i="4"/>
  <c r="D767" i="4"/>
  <c r="D766" i="4"/>
  <c r="D765" i="4"/>
  <c r="D764" i="4"/>
  <c r="D763" i="4"/>
  <c r="D762" i="4"/>
  <c r="D761" i="4"/>
  <c r="D760" i="4"/>
  <c r="D759" i="4"/>
  <c r="D758" i="4"/>
  <c r="D757" i="4"/>
  <c r="D756" i="4"/>
  <c r="D755" i="4"/>
  <c r="D754" i="4"/>
  <c r="D753" i="4"/>
  <c r="D752" i="4"/>
  <c r="D751" i="4"/>
  <c r="D750" i="4"/>
  <c r="D749" i="4"/>
  <c r="D748" i="4"/>
  <c r="D747" i="4"/>
  <c r="D746" i="4"/>
  <c r="D745" i="4"/>
  <c r="D744" i="4"/>
  <c r="D743" i="4"/>
  <c r="D742" i="4"/>
  <c r="D741" i="4"/>
  <c r="D740" i="4"/>
  <c r="D739" i="4"/>
  <c r="D738" i="4"/>
  <c r="D737" i="4"/>
  <c r="D736" i="4"/>
  <c r="D735" i="4"/>
  <c r="D734" i="4"/>
  <c r="D733" i="4"/>
  <c r="D732" i="4"/>
  <c r="D731" i="4"/>
  <c r="D730" i="4"/>
  <c r="D729" i="4"/>
  <c r="D728" i="4"/>
  <c r="D727" i="4"/>
  <c r="D726" i="4"/>
  <c r="D725" i="4"/>
  <c r="D724" i="4"/>
  <c r="D723" i="4"/>
  <c r="D722" i="4"/>
  <c r="D721" i="4"/>
  <c r="D720" i="4"/>
  <c r="D719" i="4"/>
  <c r="D718" i="4"/>
  <c r="D717" i="4"/>
  <c r="D716" i="4"/>
  <c r="D715" i="4"/>
  <c r="D714" i="4"/>
  <c r="D713" i="4"/>
  <c r="D712" i="4"/>
  <c r="D711" i="4"/>
  <c r="D710" i="4"/>
  <c r="D709" i="4"/>
  <c r="D708" i="4"/>
  <c r="D707" i="4"/>
  <c r="D706" i="4"/>
  <c r="D705" i="4"/>
  <c r="D685" i="4"/>
  <c r="D684" i="4"/>
  <c r="D683" i="4"/>
  <c r="D682" i="4"/>
  <c r="D681" i="4"/>
  <c r="D680" i="4"/>
  <c r="D679" i="4"/>
  <c r="D678" i="4"/>
  <c r="D677" i="4"/>
  <c r="D676" i="4"/>
  <c r="D675" i="4"/>
  <c r="D674" i="4"/>
  <c r="D673" i="4"/>
  <c r="D672" i="4"/>
  <c r="D671" i="4"/>
  <c r="D670" i="4"/>
  <c r="D669" i="4"/>
  <c r="D668" i="4"/>
  <c r="D667" i="4"/>
  <c r="D666" i="4"/>
  <c r="D665" i="4"/>
  <c r="D664" i="4"/>
  <c r="D663" i="4"/>
  <c r="D662" i="4"/>
  <c r="D661" i="4"/>
  <c r="D660" i="4"/>
  <c r="D659" i="4"/>
  <c r="D658" i="4"/>
  <c r="D657" i="4"/>
  <c r="D656" i="4"/>
  <c r="D655" i="4"/>
  <c r="D654" i="4"/>
  <c r="D653" i="4"/>
  <c r="D652" i="4"/>
  <c r="D651" i="4"/>
  <c r="D650" i="4"/>
  <c r="D649" i="4"/>
  <c r="D648" i="4"/>
  <c r="D647" i="4"/>
  <c r="D646" i="4"/>
  <c r="D645" i="4"/>
  <c r="D644" i="4"/>
  <c r="D643" i="4"/>
  <c r="D642" i="4"/>
  <c r="D641" i="4"/>
  <c r="D640" i="4"/>
  <c r="D639" i="4"/>
  <c r="D638" i="4"/>
  <c r="D637" i="4"/>
  <c r="D636" i="4"/>
  <c r="D635" i="4"/>
  <c r="D634" i="4"/>
  <c r="D633" i="4"/>
  <c r="D632" i="4"/>
  <c r="D631" i="4"/>
  <c r="D630" i="4"/>
  <c r="D629" i="4"/>
  <c r="D628" i="4"/>
  <c r="D627" i="4"/>
  <c r="D626" i="4"/>
  <c r="D625" i="4"/>
  <c r="D624" i="4"/>
  <c r="D623" i="4"/>
  <c r="D622" i="4"/>
  <c r="D621" i="4"/>
  <c r="D620" i="4"/>
  <c r="D619" i="4"/>
  <c r="D618" i="4"/>
  <c r="D617" i="4"/>
  <c r="D616" i="4"/>
  <c r="D615" i="4"/>
  <c r="D614" i="4"/>
  <c r="D613" i="4"/>
  <c r="D612" i="4"/>
  <c r="D611" i="4"/>
  <c r="D610" i="4"/>
  <c r="D609" i="4"/>
  <c r="D608" i="4"/>
  <c r="D607" i="4"/>
  <c r="D606" i="4"/>
  <c r="D605" i="4"/>
  <c r="D604" i="4"/>
  <c r="D603" i="4"/>
  <c r="D602" i="4"/>
  <c r="D601" i="4"/>
  <c r="D600" i="4"/>
  <c r="D599" i="4"/>
  <c r="D598" i="4"/>
  <c r="D597" i="4"/>
  <c r="D596" i="4"/>
  <c r="D595" i="4"/>
  <c r="D594" i="4"/>
  <c r="D593" i="4"/>
  <c r="D592" i="4"/>
  <c r="D591" i="4"/>
  <c r="D590" i="4"/>
  <c r="D589" i="4"/>
  <c r="D588" i="4"/>
  <c r="D587" i="4"/>
  <c r="D586" i="4"/>
  <c r="D585" i="4"/>
  <c r="D584" i="4"/>
  <c r="D583" i="4"/>
  <c r="D582" i="4"/>
  <c r="D581" i="4"/>
  <c r="D580" i="4"/>
  <c r="D579" i="4"/>
  <c r="D578" i="4"/>
  <c r="D577" i="4"/>
  <c r="D576" i="4"/>
  <c r="D575" i="4"/>
  <c r="D574" i="4"/>
  <c r="D573" i="4"/>
  <c r="D572" i="4"/>
  <c r="D571" i="4"/>
  <c r="D570" i="4"/>
  <c r="D569" i="4"/>
  <c r="D568" i="4"/>
  <c r="D567" i="4"/>
  <c r="D566" i="4"/>
  <c r="D565" i="4"/>
  <c r="D545" i="4"/>
  <c r="D544" i="4"/>
  <c r="D543" i="4"/>
  <c r="D542" i="4"/>
  <c r="D541" i="4"/>
  <c r="D540" i="4"/>
  <c r="D539" i="4"/>
  <c r="D538" i="4"/>
  <c r="D537" i="4"/>
  <c r="D536" i="4"/>
  <c r="D535" i="4"/>
  <c r="D534" i="4"/>
  <c r="D533" i="4"/>
  <c r="D532" i="4"/>
  <c r="D531" i="4"/>
  <c r="D530" i="4"/>
  <c r="D529" i="4"/>
  <c r="D528" i="4"/>
  <c r="D527" i="4"/>
  <c r="D526" i="4"/>
  <c r="D525" i="4"/>
  <c r="D524" i="4"/>
  <c r="D523" i="4"/>
  <c r="D522" i="4"/>
  <c r="D521" i="4"/>
  <c r="D520" i="4"/>
  <c r="D519" i="4"/>
  <c r="D518" i="4"/>
  <c r="D517" i="4"/>
  <c r="D516" i="4"/>
  <c r="D515" i="4"/>
  <c r="D514" i="4"/>
  <c r="D513" i="4"/>
  <c r="D512" i="4"/>
  <c r="D511" i="4"/>
  <c r="D510" i="4"/>
  <c r="D509" i="4"/>
  <c r="D508" i="4"/>
  <c r="D507" i="4"/>
  <c r="D506" i="4"/>
  <c r="D505" i="4"/>
  <c r="D504" i="4"/>
  <c r="D503" i="4"/>
  <c r="D502" i="4"/>
  <c r="D501" i="4"/>
  <c r="D500" i="4"/>
  <c r="D499" i="4"/>
  <c r="D498" i="4"/>
  <c r="D497" i="4"/>
  <c r="D496" i="4"/>
  <c r="D495" i="4"/>
  <c r="D494" i="4"/>
  <c r="D493" i="4"/>
  <c r="D492" i="4"/>
  <c r="D491" i="4"/>
  <c r="D490" i="4"/>
  <c r="D489" i="4"/>
  <c r="D488" i="4"/>
  <c r="D487" i="4"/>
  <c r="D486" i="4"/>
  <c r="D485" i="4"/>
  <c r="D484" i="4"/>
  <c r="D483" i="4"/>
  <c r="D482" i="4"/>
  <c r="D481" i="4"/>
  <c r="D480" i="4"/>
  <c r="D479" i="4"/>
  <c r="D478" i="4"/>
  <c r="D477" i="4"/>
  <c r="D476" i="4"/>
  <c r="D475" i="4"/>
  <c r="D474" i="4"/>
  <c r="D473" i="4"/>
  <c r="D472" i="4"/>
  <c r="D471" i="4"/>
  <c r="D470" i="4"/>
  <c r="D469" i="4"/>
  <c r="D468" i="4"/>
  <c r="D467" i="4"/>
  <c r="D466" i="4"/>
  <c r="D465" i="4"/>
  <c r="D464" i="4"/>
  <c r="D463" i="4"/>
  <c r="D462" i="4"/>
  <c r="D461" i="4"/>
  <c r="D460" i="4"/>
  <c r="D459" i="4"/>
  <c r="D458" i="4"/>
  <c r="D457" i="4"/>
  <c r="D456" i="4"/>
  <c r="D455" i="4"/>
  <c r="D454" i="4"/>
  <c r="D453" i="4"/>
  <c r="D452" i="4"/>
  <c r="D451" i="4"/>
  <c r="D450" i="4"/>
  <c r="D449" i="4"/>
  <c r="D448" i="4"/>
  <c r="D447" i="4"/>
  <c r="D446" i="4"/>
  <c r="D445" i="4"/>
  <c r="D444" i="4"/>
  <c r="D443" i="4"/>
  <c r="D442" i="4"/>
  <c r="D441" i="4"/>
  <c r="D440" i="4"/>
  <c r="D439" i="4"/>
  <c r="D438" i="4"/>
  <c r="D437" i="4"/>
  <c r="D436" i="4"/>
  <c r="D435" i="4"/>
  <c r="D434" i="4"/>
  <c r="D433" i="4"/>
  <c r="D432" i="4"/>
  <c r="D431" i="4"/>
  <c r="D430" i="4"/>
  <c r="D429" i="4"/>
  <c r="D428" i="4"/>
  <c r="D427" i="4"/>
  <c r="D426" i="4"/>
  <c r="D425" i="4"/>
  <c r="D405" i="4"/>
  <c r="D404" i="4"/>
  <c r="D403" i="4"/>
  <c r="D402" i="4"/>
  <c r="D401" i="4"/>
  <c r="D400" i="4"/>
  <c r="D399" i="4"/>
  <c r="D398" i="4"/>
  <c r="D397" i="4"/>
  <c r="D396" i="4"/>
  <c r="D395" i="4"/>
  <c r="D394" i="4"/>
  <c r="D393" i="4"/>
  <c r="D392" i="4"/>
  <c r="D391" i="4"/>
  <c r="D390" i="4"/>
  <c r="D389" i="4"/>
  <c r="D388" i="4"/>
  <c r="D387" i="4"/>
  <c r="D386" i="4"/>
  <c r="D385" i="4"/>
  <c r="D384" i="4"/>
  <c r="D383" i="4"/>
  <c r="D382" i="4"/>
  <c r="D381" i="4"/>
  <c r="D380" i="4"/>
  <c r="D379" i="4"/>
  <c r="D378" i="4"/>
  <c r="D377" i="4"/>
  <c r="D376" i="4"/>
  <c r="D375" i="4"/>
  <c r="D374" i="4"/>
  <c r="D373" i="4"/>
  <c r="D372" i="4"/>
  <c r="D371" i="4"/>
  <c r="D370" i="4"/>
  <c r="D369" i="4"/>
  <c r="D368" i="4"/>
  <c r="D367" i="4"/>
  <c r="D366" i="4"/>
  <c r="D365" i="4"/>
  <c r="D364" i="4"/>
  <c r="D363" i="4"/>
  <c r="D362" i="4"/>
  <c r="D361" i="4"/>
  <c r="D360" i="4"/>
  <c r="D359" i="4"/>
  <c r="D358" i="4"/>
  <c r="D357" i="4"/>
  <c r="D356" i="4"/>
  <c r="D355" i="4"/>
  <c r="D354" i="4"/>
  <c r="D353" i="4"/>
  <c r="D352" i="4"/>
  <c r="D351" i="4"/>
  <c r="D350" i="4"/>
  <c r="D349" i="4"/>
  <c r="D348" i="4"/>
  <c r="D347" i="4"/>
  <c r="D346" i="4"/>
  <c r="D345" i="4"/>
  <c r="D344" i="4"/>
  <c r="D343" i="4"/>
  <c r="D342" i="4"/>
  <c r="D341" i="4"/>
  <c r="D340" i="4"/>
  <c r="D339" i="4"/>
  <c r="D338" i="4"/>
  <c r="D337" i="4"/>
  <c r="D336" i="4"/>
  <c r="D335" i="4"/>
  <c r="D334" i="4"/>
  <c r="D333" i="4"/>
  <c r="D332" i="4"/>
  <c r="D331" i="4"/>
  <c r="D330" i="4"/>
  <c r="D329" i="4"/>
  <c r="D328" i="4"/>
  <c r="D327" i="4"/>
  <c r="D326" i="4"/>
  <c r="D325" i="4"/>
  <c r="D324" i="4"/>
  <c r="D323" i="4"/>
  <c r="D322" i="4"/>
  <c r="D321" i="4"/>
  <c r="D320" i="4"/>
  <c r="D319" i="4"/>
  <c r="D318" i="4"/>
  <c r="D317" i="4"/>
  <c r="D316" i="4"/>
  <c r="D315" i="4"/>
  <c r="D314" i="4"/>
  <c r="D313" i="4"/>
  <c r="D312" i="4"/>
  <c r="D311" i="4"/>
  <c r="D310" i="4"/>
  <c r="D309" i="4"/>
  <c r="D308" i="4"/>
  <c r="D307" i="4"/>
  <c r="D306" i="4"/>
  <c r="D305" i="4"/>
  <c r="D304" i="4"/>
  <c r="D303" i="4"/>
  <c r="D302" i="4"/>
  <c r="D301" i="4"/>
  <c r="D300" i="4"/>
  <c r="D299" i="4"/>
  <c r="D298" i="4"/>
  <c r="D297" i="4"/>
  <c r="D296" i="4"/>
  <c r="D295" i="4"/>
  <c r="D294" i="4"/>
  <c r="D293" i="4"/>
  <c r="D292" i="4"/>
  <c r="D291" i="4"/>
  <c r="D290" i="4"/>
  <c r="D289" i="4"/>
  <c r="D288" i="4"/>
  <c r="D287" i="4"/>
  <c r="D286" i="4"/>
  <c r="D285" i="4"/>
  <c r="H1132" i="4" l="1"/>
  <c r="L678" i="1"/>
  <c r="H1136" i="4"/>
  <c r="L669" i="1"/>
  <c r="H1140" i="4"/>
  <c r="L734" i="1"/>
  <c r="H1144" i="4"/>
  <c r="L787" i="1"/>
  <c r="H1148" i="4"/>
  <c r="L759" i="1"/>
  <c r="H1152" i="4"/>
  <c r="L730" i="1"/>
  <c r="H1156" i="4"/>
  <c r="L689" i="1"/>
  <c r="H1160" i="4"/>
  <c r="L771" i="1"/>
  <c r="H1164" i="4"/>
  <c r="L699" i="1"/>
  <c r="H1168" i="4"/>
  <c r="L686" i="1"/>
  <c r="H1172" i="4"/>
  <c r="L671" i="1"/>
  <c r="H1176" i="4"/>
  <c r="L666" i="1"/>
  <c r="H1180" i="4"/>
  <c r="L791" i="1"/>
  <c r="H1184" i="4"/>
  <c r="L762" i="1"/>
  <c r="H1188" i="4"/>
  <c r="L767" i="1"/>
  <c r="H1192" i="4"/>
  <c r="L736" i="1"/>
  <c r="H1196" i="4"/>
  <c r="L731" i="1"/>
  <c r="H1200" i="4"/>
  <c r="L667" i="1"/>
  <c r="H1204" i="4"/>
  <c r="L763" i="1"/>
  <c r="H1208" i="4"/>
  <c r="L687" i="1"/>
  <c r="H1212" i="4"/>
  <c r="L777" i="1"/>
  <c r="H1216" i="4"/>
  <c r="L690" i="1"/>
  <c r="H1220" i="4"/>
  <c r="L744" i="1"/>
  <c r="H1224" i="4"/>
  <c r="L733" i="1"/>
  <c r="H1228" i="4"/>
  <c r="L772" i="1"/>
  <c r="H1232" i="4"/>
  <c r="L722" i="1"/>
  <c r="H1236" i="4"/>
  <c r="L789" i="1"/>
  <c r="H1240" i="4"/>
  <c r="L752" i="1"/>
  <c r="H1244" i="4"/>
  <c r="L693" i="1"/>
  <c r="H1248" i="4"/>
  <c r="L735" i="1"/>
  <c r="H1129" i="4"/>
  <c r="L724" i="1"/>
  <c r="H1133" i="4"/>
  <c r="L675" i="1"/>
  <c r="H1137" i="4"/>
  <c r="L755" i="1"/>
  <c r="H1141" i="4"/>
  <c r="L712" i="1"/>
  <c r="H1145" i="4"/>
  <c r="L703" i="1"/>
  <c r="H1149" i="4"/>
  <c r="L676" i="1"/>
  <c r="H1153" i="4"/>
  <c r="L682" i="1"/>
  <c r="H1157" i="4"/>
  <c r="L706" i="1"/>
  <c r="H1161" i="4"/>
  <c r="L717" i="1"/>
  <c r="H1165" i="4"/>
  <c r="L679" i="1"/>
  <c r="H1169" i="4"/>
  <c r="L786" i="1"/>
  <c r="H1173" i="4"/>
  <c r="L727" i="1"/>
  <c r="H1177" i="4"/>
  <c r="L783" i="1"/>
  <c r="H1181" i="4"/>
  <c r="L748" i="1"/>
  <c r="H1185" i="4"/>
  <c r="L664" i="1"/>
  <c r="H1189" i="4"/>
  <c r="L665" i="1"/>
  <c r="H1193" i="4"/>
  <c r="L768" i="1"/>
  <c r="H1197" i="4"/>
  <c r="L738" i="1"/>
  <c r="H1201" i="4"/>
  <c r="L747" i="1"/>
  <c r="H1205" i="4"/>
  <c r="L683" i="1"/>
  <c r="H1209" i="4"/>
  <c r="L704" i="1"/>
  <c r="H1213" i="4"/>
  <c r="L726" i="1"/>
  <c r="H1217" i="4"/>
  <c r="L785" i="1"/>
  <c r="H1221" i="4"/>
  <c r="L674" i="1"/>
  <c r="H1225" i="4"/>
  <c r="L700" i="1"/>
  <c r="H1229" i="4"/>
  <c r="L681" i="1"/>
  <c r="H1233" i="4"/>
  <c r="L756" i="1"/>
  <c r="H1237" i="4"/>
  <c r="L769" i="1"/>
  <c r="H1241" i="4"/>
  <c r="L672" i="1"/>
  <c r="H1245" i="4"/>
  <c r="L728" i="1"/>
  <c r="H1249" i="4"/>
  <c r="L696" i="1"/>
  <c r="H1130" i="4"/>
  <c r="L766" i="1"/>
  <c r="H1134" i="4"/>
  <c r="L757" i="1"/>
  <c r="H1138" i="4"/>
  <c r="L698" i="1"/>
  <c r="H1142" i="4"/>
  <c r="L774" i="1"/>
  <c r="H1146" i="4"/>
  <c r="L740" i="1"/>
  <c r="H1150" i="4"/>
  <c r="L781" i="1"/>
  <c r="H1154" i="4"/>
  <c r="L753" i="1"/>
  <c r="H1158" i="4"/>
  <c r="L782" i="1"/>
  <c r="H1162" i="4"/>
  <c r="L714" i="1"/>
  <c r="H1166" i="4"/>
  <c r="L668" i="1"/>
  <c r="H1170" i="4"/>
  <c r="L729" i="1"/>
  <c r="H1174" i="4"/>
  <c r="L732" i="1"/>
  <c r="H1178" i="4"/>
  <c r="L743" i="1"/>
  <c r="H1182" i="4"/>
  <c r="L746" i="1"/>
  <c r="H1186" i="4"/>
  <c r="L739" i="1"/>
  <c r="H1190" i="4"/>
  <c r="L694" i="1"/>
  <c r="H1194" i="4"/>
  <c r="L742" i="1"/>
  <c r="H1198" i="4"/>
  <c r="L758" i="1"/>
  <c r="H1202" i="4"/>
  <c r="L673" i="1"/>
  <c r="H1206" i="4"/>
  <c r="L707" i="1"/>
  <c r="H1210" i="4"/>
  <c r="L749" i="1"/>
  <c r="H1214" i="4"/>
  <c r="L680" i="1"/>
  <c r="H1218" i="4"/>
  <c r="L702" i="1"/>
  <c r="H1222" i="4"/>
  <c r="L715" i="1"/>
  <c r="H1226" i="4"/>
  <c r="L750" i="1"/>
  <c r="H1230" i="4"/>
  <c r="L745" i="1"/>
  <c r="H1234" i="4"/>
  <c r="L775" i="1"/>
  <c r="H1238" i="4"/>
  <c r="L660" i="1"/>
  <c r="H1242" i="4"/>
  <c r="L773" i="1"/>
  <c r="H1246" i="4"/>
  <c r="L701" i="1"/>
  <c r="H1131" i="4"/>
  <c r="L737" i="1"/>
  <c r="H1135" i="4"/>
  <c r="L764" i="1"/>
  <c r="H1139" i="4"/>
  <c r="L760" i="1"/>
  <c r="H1143" i="4"/>
  <c r="L709" i="1"/>
  <c r="H1147" i="4"/>
  <c r="L710" i="1"/>
  <c r="H1151" i="4"/>
  <c r="L776" i="1"/>
  <c r="H1155" i="4"/>
  <c r="L790" i="1"/>
  <c r="H1159" i="4"/>
  <c r="L779" i="1"/>
  <c r="H1163" i="4"/>
  <c r="L784" i="1"/>
  <c r="H1167" i="4"/>
  <c r="L711" i="1"/>
  <c r="H1171" i="4"/>
  <c r="L659" i="1"/>
  <c r="H1175" i="4"/>
  <c r="L663" i="1"/>
  <c r="H1179" i="4"/>
  <c r="L725" i="1"/>
  <c r="H1183" i="4"/>
  <c r="L692" i="1"/>
  <c r="H1187" i="4"/>
  <c r="L656" i="1"/>
  <c r="H1191" i="4"/>
  <c r="L719" i="1"/>
  <c r="H1195" i="4"/>
  <c r="L685" i="1"/>
  <c r="H1199" i="4"/>
  <c r="L670" i="1"/>
  <c r="H1203" i="4"/>
  <c r="L705" i="1"/>
  <c r="H1207" i="4"/>
  <c r="L713" i="1"/>
  <c r="H1211" i="4"/>
  <c r="L718" i="1"/>
  <c r="H1215" i="4"/>
  <c r="L697" i="1"/>
  <c r="H1219" i="4"/>
  <c r="L695" i="1"/>
  <c r="H1223" i="4"/>
  <c r="L658" i="1"/>
  <c r="H1227" i="4"/>
  <c r="L780" i="1"/>
  <c r="H1231" i="4"/>
  <c r="L765" i="1"/>
  <c r="H1235" i="4"/>
  <c r="L751" i="1"/>
  <c r="H1239" i="4"/>
  <c r="L657" i="1"/>
  <c r="H1243" i="4"/>
  <c r="L770" i="1"/>
  <c r="H1247" i="4"/>
  <c r="L754" i="1"/>
  <c r="G1181" i="4"/>
  <c r="AB728" i="1"/>
  <c r="G1185" i="4"/>
  <c r="AB677" i="1"/>
  <c r="G1189" i="4"/>
  <c r="AB703" i="1"/>
  <c r="G1193" i="4"/>
  <c r="AB680" i="1"/>
  <c r="G1197" i="4"/>
  <c r="AB763" i="1"/>
  <c r="G1201" i="4"/>
  <c r="AB778" i="1"/>
  <c r="G1205" i="4"/>
  <c r="AB690" i="1"/>
  <c r="G1209" i="4"/>
  <c r="AB725" i="1"/>
  <c r="G1213" i="4"/>
  <c r="AB738" i="1"/>
  <c r="G1217" i="4"/>
  <c r="AB736" i="1"/>
  <c r="G1221" i="4"/>
  <c r="AB697" i="1"/>
  <c r="G1225" i="4"/>
  <c r="AB755" i="1"/>
  <c r="G1229" i="4"/>
  <c r="AB691" i="1"/>
  <c r="G1233" i="4"/>
  <c r="AB766" i="1"/>
  <c r="G1237" i="4"/>
  <c r="AB764" i="1"/>
  <c r="G1241" i="4"/>
  <c r="AB710" i="1"/>
  <c r="G1245" i="4"/>
  <c r="AB686" i="1"/>
  <c r="G1249" i="4"/>
  <c r="AB687" i="1"/>
  <c r="I1131" i="4"/>
  <c r="AF683" i="1"/>
  <c r="I1135" i="4"/>
  <c r="AF772" i="1"/>
  <c r="I1139" i="4"/>
  <c r="AF766" i="1"/>
  <c r="I1143" i="4"/>
  <c r="AF682" i="1"/>
  <c r="I1147" i="4"/>
  <c r="AF657" i="1"/>
  <c r="I1151" i="4"/>
  <c r="AF752" i="1"/>
  <c r="I1155" i="4"/>
  <c r="AF782" i="1"/>
  <c r="I1159" i="4"/>
  <c r="AF784" i="1"/>
  <c r="I1163" i="4"/>
  <c r="AF718" i="1"/>
  <c r="I1167" i="4"/>
  <c r="AF776" i="1"/>
  <c r="I1171" i="4"/>
  <c r="AF689" i="1"/>
  <c r="I1175" i="4"/>
  <c r="AF670" i="1"/>
  <c r="I1179" i="4"/>
  <c r="AF714" i="1"/>
  <c r="I1183" i="4"/>
  <c r="AF676" i="1"/>
  <c r="I1187" i="4"/>
  <c r="AF710" i="1"/>
  <c r="I1191" i="4"/>
  <c r="AF666" i="1"/>
  <c r="I1195" i="4"/>
  <c r="AF736" i="1"/>
  <c r="I1199" i="4"/>
  <c r="AF720" i="1"/>
  <c r="I1203" i="4"/>
  <c r="AF721" i="1"/>
  <c r="I1207" i="4"/>
  <c r="AF774" i="1"/>
  <c r="I1211" i="4"/>
  <c r="AF696" i="1"/>
  <c r="I1215" i="4"/>
  <c r="AF677" i="1"/>
  <c r="I1219" i="4"/>
  <c r="AF695" i="1"/>
  <c r="I1223" i="4"/>
  <c r="AF731" i="1"/>
  <c r="I1227" i="4"/>
  <c r="AF780" i="1"/>
  <c r="I1231" i="4"/>
  <c r="AF750" i="1"/>
  <c r="I1235" i="4"/>
  <c r="AF781" i="1"/>
  <c r="I1239" i="4"/>
  <c r="AF661" i="1"/>
  <c r="I1243" i="4"/>
  <c r="AF770" i="1"/>
  <c r="I1247" i="4"/>
  <c r="AF674" i="1"/>
  <c r="J1130" i="4"/>
  <c r="P756" i="1"/>
  <c r="J1134" i="4"/>
  <c r="P755" i="1"/>
  <c r="J1138" i="4"/>
  <c r="P733" i="1"/>
  <c r="J1142" i="4"/>
  <c r="P787" i="1"/>
  <c r="J1146" i="4"/>
  <c r="P677" i="1"/>
  <c r="J1150" i="4"/>
  <c r="P776" i="1"/>
  <c r="J1154" i="4"/>
  <c r="P674" i="1"/>
  <c r="J1158" i="4"/>
  <c r="P770" i="1"/>
  <c r="J1162" i="4"/>
  <c r="P708" i="1"/>
  <c r="J1166" i="4"/>
  <c r="P660" i="1"/>
  <c r="J1170" i="4"/>
  <c r="P691" i="1"/>
  <c r="J1174" i="4"/>
  <c r="P782" i="1"/>
  <c r="J1178" i="4"/>
  <c r="P697" i="1"/>
  <c r="J1182" i="4"/>
  <c r="P679" i="1"/>
  <c r="J1186" i="4"/>
  <c r="P743" i="1"/>
  <c r="J1190" i="4"/>
  <c r="P683" i="1"/>
  <c r="J1194" i="4"/>
  <c r="P758" i="1"/>
  <c r="J1198" i="4"/>
  <c r="P791" i="1"/>
  <c r="J1202" i="4"/>
  <c r="P725" i="1"/>
  <c r="J1206" i="4"/>
  <c r="P692" i="1"/>
  <c r="J1210" i="4"/>
  <c r="P772" i="1"/>
  <c r="J1214" i="4"/>
  <c r="P681" i="1"/>
  <c r="J1218" i="4"/>
  <c r="P730" i="1"/>
  <c r="J1222" i="4"/>
  <c r="P687" i="1"/>
  <c r="J1226" i="4"/>
  <c r="P764" i="1"/>
  <c r="J1230" i="4"/>
  <c r="P768" i="1"/>
  <c r="J1234" i="4"/>
  <c r="P771" i="1"/>
  <c r="J1238" i="4"/>
  <c r="P705" i="1"/>
  <c r="J1242" i="4"/>
  <c r="P676" i="1"/>
  <c r="J1246" i="4"/>
  <c r="P720" i="1"/>
  <c r="E1136" i="4"/>
  <c r="X726" i="1"/>
  <c r="E1144" i="4"/>
  <c r="X712" i="1"/>
  <c r="E1152" i="4"/>
  <c r="X720" i="1"/>
  <c r="E1160" i="4"/>
  <c r="X740" i="1"/>
  <c r="E1172" i="4"/>
  <c r="X728" i="1"/>
  <c r="E1180" i="4"/>
  <c r="X697" i="1"/>
  <c r="E1188" i="4"/>
  <c r="X661" i="1"/>
  <c r="E1196" i="4"/>
  <c r="X744" i="1"/>
  <c r="E1208" i="4"/>
  <c r="X675" i="1"/>
  <c r="E1216" i="4"/>
  <c r="X677" i="1"/>
  <c r="E1224" i="4"/>
  <c r="X672" i="1"/>
  <c r="E1232" i="4"/>
  <c r="X706" i="1"/>
  <c r="E1240" i="4"/>
  <c r="X717" i="1"/>
  <c r="E1248" i="4"/>
  <c r="X782" i="1"/>
  <c r="G1135" i="4"/>
  <c r="AB789" i="1"/>
  <c r="G1143" i="4"/>
  <c r="AB679" i="1"/>
  <c r="G1151" i="4"/>
  <c r="AB705" i="1"/>
  <c r="G1159" i="4"/>
  <c r="AB779" i="1"/>
  <c r="G1167" i="4"/>
  <c r="AB770" i="1"/>
  <c r="G1175" i="4"/>
  <c r="AB666" i="1"/>
  <c r="G1183" i="4"/>
  <c r="AB663" i="1"/>
  <c r="G1191" i="4"/>
  <c r="AB769" i="1"/>
  <c r="G1199" i="4"/>
  <c r="AB664" i="1"/>
  <c r="G1211" i="4"/>
  <c r="AB707" i="1"/>
  <c r="E1129" i="4"/>
  <c r="X777" i="1"/>
  <c r="E1137" i="4"/>
  <c r="X703" i="1"/>
  <c r="E1130" i="4"/>
  <c r="X784" i="1"/>
  <c r="E1134" i="4"/>
  <c r="X787" i="1"/>
  <c r="E1138" i="4"/>
  <c r="X669" i="1"/>
  <c r="E1142" i="4"/>
  <c r="X681" i="1"/>
  <c r="E1146" i="4"/>
  <c r="X775" i="1"/>
  <c r="E1150" i="4"/>
  <c r="X688" i="1"/>
  <c r="E1154" i="4"/>
  <c r="X766" i="1"/>
  <c r="E1158" i="4"/>
  <c r="X750" i="1"/>
  <c r="E1162" i="4"/>
  <c r="X698" i="1"/>
  <c r="E1166" i="4"/>
  <c r="X705" i="1"/>
  <c r="E1170" i="4"/>
  <c r="X789" i="1"/>
  <c r="E1174" i="4"/>
  <c r="X745" i="1"/>
  <c r="E1178" i="4"/>
  <c r="X727" i="1"/>
  <c r="E1182" i="4"/>
  <c r="X709" i="1"/>
  <c r="E1186" i="4"/>
  <c r="X723" i="1"/>
  <c r="E1190" i="4"/>
  <c r="X781" i="1"/>
  <c r="E1194" i="4"/>
  <c r="X769" i="1"/>
  <c r="E1198" i="4"/>
  <c r="X715" i="1"/>
  <c r="E1202" i="4"/>
  <c r="X671" i="1"/>
  <c r="E1206" i="4"/>
  <c r="X690" i="1"/>
  <c r="E1210" i="4"/>
  <c r="X739" i="1"/>
  <c r="E1214" i="4"/>
  <c r="X746" i="1"/>
  <c r="E1218" i="4"/>
  <c r="X718" i="1"/>
  <c r="E1222" i="4"/>
  <c r="X730" i="1"/>
  <c r="E1226" i="4"/>
  <c r="X657" i="1"/>
  <c r="E1230" i="4"/>
  <c r="X767" i="1"/>
  <c r="E1234" i="4"/>
  <c r="X771" i="1"/>
  <c r="E1238" i="4"/>
  <c r="X742" i="1"/>
  <c r="E1242" i="4"/>
  <c r="X687" i="1"/>
  <c r="E1246" i="4"/>
  <c r="X714" i="1"/>
  <c r="G1129" i="4"/>
  <c r="AB692" i="1"/>
  <c r="G1133" i="4"/>
  <c r="AB665" i="1"/>
  <c r="G1137" i="4"/>
  <c r="AB775" i="1"/>
  <c r="G1141" i="4"/>
  <c r="AB754" i="1"/>
  <c r="G1145" i="4"/>
  <c r="AB767" i="1"/>
  <c r="G1149" i="4"/>
  <c r="AB678" i="1"/>
  <c r="G1153" i="4"/>
  <c r="AB751" i="1"/>
  <c r="G1157" i="4"/>
  <c r="AB719" i="1"/>
  <c r="G1161" i="4"/>
  <c r="AB784" i="1"/>
  <c r="G1165" i="4"/>
  <c r="AB733" i="1"/>
  <c r="G1169" i="4"/>
  <c r="AB744" i="1"/>
  <c r="G1173" i="4"/>
  <c r="AB713" i="1"/>
  <c r="G1177" i="4"/>
  <c r="AB676" i="1"/>
  <c r="E1131" i="4"/>
  <c r="X660" i="1"/>
  <c r="E1135" i="4"/>
  <c r="X753" i="1"/>
  <c r="E1139" i="4"/>
  <c r="X678" i="1"/>
  <c r="E1143" i="4"/>
  <c r="X749" i="1"/>
  <c r="E1147" i="4"/>
  <c r="X665" i="1"/>
  <c r="E1151" i="4"/>
  <c r="X713" i="1"/>
  <c r="E1155" i="4"/>
  <c r="X682" i="1"/>
  <c r="E1159" i="4"/>
  <c r="X743" i="1"/>
  <c r="E1163" i="4"/>
  <c r="X785" i="1"/>
  <c r="E1167" i="4"/>
  <c r="X780" i="1"/>
  <c r="E1171" i="4"/>
  <c r="X731" i="1"/>
  <c r="E1175" i="4"/>
  <c r="X659" i="1"/>
  <c r="E1179" i="4"/>
  <c r="X722" i="1"/>
  <c r="E1183" i="4"/>
  <c r="X721" i="1"/>
  <c r="E1187" i="4"/>
  <c r="X756" i="1"/>
  <c r="E1191" i="4"/>
  <c r="X791" i="1"/>
  <c r="E1195" i="4"/>
  <c r="X758" i="1"/>
  <c r="E1199" i="4"/>
  <c r="X702" i="1"/>
  <c r="E1203" i="4"/>
  <c r="X664" i="1"/>
  <c r="E1207" i="4"/>
  <c r="X741" i="1"/>
  <c r="E1211" i="4"/>
  <c r="X663" i="1"/>
  <c r="E1215" i="4"/>
  <c r="X737" i="1"/>
  <c r="E1219" i="4"/>
  <c r="X724" i="1"/>
  <c r="E1223" i="4"/>
  <c r="X676" i="1"/>
  <c r="E1227" i="4"/>
  <c r="X683" i="1"/>
  <c r="E1231" i="4"/>
  <c r="X779" i="1"/>
  <c r="E1235" i="4"/>
  <c r="X759" i="1"/>
  <c r="E1239" i="4"/>
  <c r="X768" i="1"/>
  <c r="E1243" i="4"/>
  <c r="X695" i="1"/>
  <c r="E1247" i="4"/>
  <c r="X735" i="1"/>
  <c r="G1130" i="4"/>
  <c r="AB780" i="1"/>
  <c r="G1134" i="4"/>
  <c r="AB774" i="1"/>
  <c r="G1138" i="4"/>
  <c r="AB675" i="1"/>
  <c r="G1142" i="4"/>
  <c r="AB758" i="1"/>
  <c r="G1146" i="4"/>
  <c r="AB742" i="1"/>
  <c r="G1150" i="4"/>
  <c r="AB698" i="1"/>
  <c r="G1154" i="4"/>
  <c r="AB699" i="1"/>
  <c r="G1158" i="4"/>
  <c r="AB749" i="1"/>
  <c r="G1162" i="4"/>
  <c r="AB670" i="1"/>
  <c r="G1166" i="4"/>
  <c r="AB722" i="1"/>
  <c r="G1170" i="4"/>
  <c r="AB737" i="1"/>
  <c r="G1174" i="4"/>
  <c r="AB752" i="1"/>
  <c r="G1178" i="4"/>
  <c r="AB727" i="1"/>
  <c r="G1182" i="4"/>
  <c r="AB662" i="1"/>
  <c r="G1186" i="4"/>
  <c r="AB726" i="1"/>
  <c r="G1190" i="4"/>
  <c r="AB729" i="1"/>
  <c r="G1194" i="4"/>
  <c r="AB745" i="1"/>
  <c r="G1198" i="4"/>
  <c r="AB739" i="1"/>
  <c r="G1202" i="4"/>
  <c r="AB658" i="1"/>
  <c r="G1206" i="4"/>
  <c r="AB668" i="1"/>
  <c r="G1210" i="4"/>
  <c r="AB706" i="1"/>
  <c r="G1214" i="4"/>
  <c r="AB731" i="1"/>
  <c r="G1218" i="4"/>
  <c r="AB681" i="1"/>
  <c r="G1222" i="4"/>
  <c r="AB732" i="1"/>
  <c r="G1226" i="4"/>
  <c r="AB657" i="1"/>
  <c r="G1230" i="4"/>
  <c r="AB768" i="1"/>
  <c r="G1234" i="4"/>
  <c r="AB777" i="1"/>
  <c r="G1238" i="4"/>
  <c r="AB715" i="1"/>
  <c r="G1242" i="4"/>
  <c r="AB759" i="1"/>
  <c r="G1246" i="4"/>
  <c r="AB684" i="1"/>
  <c r="I1132" i="4"/>
  <c r="AF740" i="1"/>
  <c r="I1136" i="4"/>
  <c r="AF737" i="1"/>
  <c r="I1140" i="4"/>
  <c r="AF711" i="1"/>
  <c r="I1144" i="4"/>
  <c r="AF791" i="1"/>
  <c r="I1148" i="4"/>
  <c r="AF662" i="1"/>
  <c r="I1152" i="4"/>
  <c r="AF719" i="1"/>
  <c r="I1156" i="4"/>
  <c r="AF745" i="1"/>
  <c r="I1160" i="4"/>
  <c r="AF673" i="1"/>
  <c r="I1164" i="4"/>
  <c r="AF699" i="1"/>
  <c r="I1168" i="4"/>
  <c r="AF716" i="1"/>
  <c r="I1172" i="4"/>
  <c r="AF664" i="1"/>
  <c r="I1176" i="4"/>
  <c r="AF680" i="1"/>
  <c r="I1180" i="4"/>
  <c r="AF757" i="1"/>
  <c r="I1184" i="4"/>
  <c r="AF707" i="1"/>
  <c r="I1188" i="4"/>
  <c r="AF706" i="1"/>
  <c r="I1192" i="4"/>
  <c r="AF761" i="1"/>
  <c r="I1196" i="4"/>
  <c r="AF765" i="1"/>
  <c r="I1200" i="4"/>
  <c r="AF738" i="1"/>
  <c r="I1204" i="4"/>
  <c r="AF733" i="1"/>
  <c r="I1208" i="4"/>
  <c r="AF678" i="1"/>
  <c r="I1212" i="4"/>
  <c r="AF764" i="1"/>
  <c r="I1216" i="4"/>
  <c r="AF685" i="1"/>
  <c r="I1220" i="4"/>
  <c r="AF668" i="1"/>
  <c r="I1224" i="4"/>
  <c r="AF744" i="1"/>
  <c r="I1228" i="4"/>
  <c r="AF775" i="1"/>
  <c r="I1232" i="4"/>
  <c r="AF701" i="1"/>
  <c r="I1236" i="4"/>
  <c r="AF788" i="1"/>
  <c r="I1240" i="4"/>
  <c r="AF656" i="1"/>
  <c r="I1244" i="4"/>
  <c r="AF715" i="1"/>
  <c r="I1248" i="4"/>
  <c r="AF749" i="1"/>
  <c r="J1131" i="4"/>
  <c r="P726" i="1"/>
  <c r="J1135" i="4"/>
  <c r="P753" i="1"/>
  <c r="J1139" i="4"/>
  <c r="P727" i="1"/>
  <c r="J1143" i="4"/>
  <c r="P737" i="1"/>
  <c r="J1147" i="4"/>
  <c r="P690" i="1"/>
  <c r="J1151" i="4"/>
  <c r="P721" i="1"/>
  <c r="J1155" i="4"/>
  <c r="P752" i="1"/>
  <c r="J1159" i="4"/>
  <c r="P759" i="1"/>
  <c r="J1163" i="4"/>
  <c r="P749" i="1"/>
  <c r="J1167" i="4"/>
  <c r="P669" i="1"/>
  <c r="J1171" i="4"/>
  <c r="P744" i="1"/>
  <c r="J1175" i="4"/>
  <c r="P682" i="1"/>
  <c r="J1179" i="4"/>
  <c r="P718" i="1"/>
  <c r="J1183" i="4"/>
  <c r="P662" i="1"/>
  <c r="J1187" i="4"/>
  <c r="P685" i="1"/>
  <c r="J1191" i="4"/>
  <c r="P717" i="1"/>
  <c r="J1195" i="4"/>
  <c r="P790" i="1"/>
  <c r="J1199" i="4"/>
  <c r="P673" i="1"/>
  <c r="J1203" i="4"/>
  <c r="P729" i="1"/>
  <c r="J1207" i="4"/>
  <c r="P659" i="1"/>
  <c r="J1211" i="4"/>
  <c r="P728" i="1"/>
  <c r="J1215" i="4"/>
  <c r="P663" i="1"/>
  <c r="J1219" i="4"/>
  <c r="P675" i="1"/>
  <c r="J1223" i="4"/>
  <c r="P686" i="1"/>
  <c r="J1227" i="4"/>
  <c r="P781" i="1"/>
  <c r="J1231" i="4"/>
  <c r="P693" i="1"/>
  <c r="J1235" i="4"/>
  <c r="P757" i="1"/>
  <c r="J1239" i="4"/>
  <c r="P689" i="1"/>
  <c r="J1243" i="4"/>
  <c r="P762" i="1"/>
  <c r="J1247" i="4"/>
  <c r="P769" i="1"/>
  <c r="G1219" i="4"/>
  <c r="AB693" i="1"/>
  <c r="G1223" i="4"/>
  <c r="AB667" i="1"/>
  <c r="G1227" i="4"/>
  <c r="AB741" i="1"/>
  <c r="G1231" i="4"/>
  <c r="AB776" i="1"/>
  <c r="G1235" i="4"/>
  <c r="AB791" i="1"/>
  <c r="G1239" i="4"/>
  <c r="AB700" i="1"/>
  <c r="G1243" i="4"/>
  <c r="AB743" i="1"/>
  <c r="G1247" i="4"/>
  <c r="AB673" i="1"/>
  <c r="I1129" i="4"/>
  <c r="AF672" i="1"/>
  <c r="I1133" i="4"/>
  <c r="AF663" i="1"/>
  <c r="I1137" i="4"/>
  <c r="AF735" i="1"/>
  <c r="I1141" i="4"/>
  <c r="AF726" i="1"/>
  <c r="I1145" i="4"/>
  <c r="AF783" i="1"/>
  <c r="I1149" i="4"/>
  <c r="AF675" i="1"/>
  <c r="I1153" i="4"/>
  <c r="AF771" i="1"/>
  <c r="I1157" i="4"/>
  <c r="AF702" i="1"/>
  <c r="I1161" i="4"/>
  <c r="AF756" i="1"/>
  <c r="I1165" i="4"/>
  <c r="AF754" i="1"/>
  <c r="I1169" i="4"/>
  <c r="AF763" i="1"/>
  <c r="I1173" i="4"/>
  <c r="AF748" i="1"/>
  <c r="I1177" i="4"/>
  <c r="AF729" i="1"/>
  <c r="I1181" i="4"/>
  <c r="AF742" i="1"/>
  <c r="I1185" i="4"/>
  <c r="AF660" i="1"/>
  <c r="I1189" i="4"/>
  <c r="AF690" i="1"/>
  <c r="I1193" i="4"/>
  <c r="AF704" i="1"/>
  <c r="I1197" i="4"/>
  <c r="AF779" i="1"/>
  <c r="I1201" i="4"/>
  <c r="AF732" i="1"/>
  <c r="I1205" i="4"/>
  <c r="AF724" i="1"/>
  <c r="I1209" i="4"/>
  <c r="AF684" i="1"/>
  <c r="I1213" i="4"/>
  <c r="AF762" i="1"/>
  <c r="I1217" i="4"/>
  <c r="AF743" i="1"/>
  <c r="I1221" i="4"/>
  <c r="AF698" i="1"/>
  <c r="I1225" i="4"/>
  <c r="AF773" i="1"/>
  <c r="I1229" i="4"/>
  <c r="AF703" i="1"/>
  <c r="I1233" i="4"/>
  <c r="AF755" i="1"/>
  <c r="I1237" i="4"/>
  <c r="AF786" i="1"/>
  <c r="I1241" i="4"/>
  <c r="AF705" i="1"/>
  <c r="I1245" i="4"/>
  <c r="AF686" i="1"/>
  <c r="I1249" i="4"/>
  <c r="AF708" i="1"/>
  <c r="J1132" i="4"/>
  <c r="P688" i="1"/>
  <c r="J1136" i="4"/>
  <c r="P714" i="1"/>
  <c r="J1140" i="4"/>
  <c r="P736" i="1"/>
  <c r="J1144" i="4"/>
  <c r="P784" i="1"/>
  <c r="J1148" i="4"/>
  <c r="P773" i="1"/>
  <c r="J1152" i="4"/>
  <c r="P700" i="1"/>
  <c r="J1156" i="4"/>
  <c r="P694" i="1"/>
  <c r="J1160" i="4"/>
  <c r="P656" i="1"/>
  <c r="J1164" i="4"/>
  <c r="P711" i="1"/>
  <c r="J1168" i="4"/>
  <c r="P684" i="1"/>
  <c r="J1172" i="4"/>
  <c r="P767" i="1"/>
  <c r="J1176" i="4"/>
  <c r="P665" i="1"/>
  <c r="J1180" i="4"/>
  <c r="P701" i="1"/>
  <c r="J1184" i="4"/>
  <c r="P783" i="1"/>
  <c r="J1188" i="4"/>
  <c r="P739" i="1"/>
  <c r="J1192" i="4"/>
  <c r="P788" i="1"/>
  <c r="J1196" i="4"/>
  <c r="P707" i="1"/>
  <c r="J1200" i="4"/>
  <c r="P777" i="1"/>
  <c r="J1204" i="4"/>
  <c r="P754" i="1"/>
  <c r="J1208" i="4"/>
  <c r="P680" i="1"/>
  <c r="J1212" i="4"/>
  <c r="P775" i="1"/>
  <c r="J1216" i="4"/>
  <c r="P670" i="1"/>
  <c r="J1220" i="4"/>
  <c r="P745" i="1"/>
  <c r="J1224" i="4"/>
  <c r="P698" i="1"/>
  <c r="J1228" i="4"/>
  <c r="P780" i="1"/>
  <c r="J1232" i="4"/>
  <c r="P747" i="1"/>
  <c r="J1236" i="4"/>
  <c r="P765" i="1"/>
  <c r="J1240" i="4"/>
  <c r="P778" i="1"/>
  <c r="J1244" i="4"/>
  <c r="P703" i="1"/>
  <c r="J1248" i="4"/>
  <c r="P766" i="1"/>
  <c r="E1132" i="4"/>
  <c r="X700" i="1"/>
  <c r="E1140" i="4"/>
  <c r="X693" i="1"/>
  <c r="E1148" i="4"/>
  <c r="X786" i="1"/>
  <c r="E1156" i="4"/>
  <c r="X666" i="1"/>
  <c r="E1164" i="4"/>
  <c r="X684" i="1"/>
  <c r="E1168" i="4"/>
  <c r="X674" i="1"/>
  <c r="E1176" i="4"/>
  <c r="X704" i="1"/>
  <c r="E1184" i="4"/>
  <c r="X762" i="1"/>
  <c r="E1192" i="4"/>
  <c r="X790" i="1"/>
  <c r="E1200" i="4"/>
  <c r="X760" i="1"/>
  <c r="E1204" i="4"/>
  <c r="X751" i="1"/>
  <c r="E1212" i="4"/>
  <c r="X788" i="1"/>
  <c r="E1220" i="4"/>
  <c r="X662" i="1"/>
  <c r="E1228" i="4"/>
  <c r="X776" i="1"/>
  <c r="E1236" i="4"/>
  <c r="X755" i="1"/>
  <c r="E1244" i="4"/>
  <c r="X763" i="1"/>
  <c r="G1131" i="4"/>
  <c r="AB721" i="1"/>
  <c r="G1139" i="4"/>
  <c r="AB772" i="1"/>
  <c r="G1147" i="4"/>
  <c r="AB659" i="1"/>
  <c r="G1155" i="4"/>
  <c r="AB765" i="1"/>
  <c r="G1163" i="4"/>
  <c r="AB718" i="1"/>
  <c r="G1171" i="4"/>
  <c r="AB671" i="1"/>
  <c r="G1179" i="4"/>
  <c r="AB702" i="1"/>
  <c r="G1187" i="4"/>
  <c r="AB735" i="1"/>
  <c r="G1195" i="4"/>
  <c r="AB757" i="1"/>
  <c r="G1203" i="4"/>
  <c r="AB704" i="1"/>
  <c r="G1207" i="4"/>
  <c r="AB761" i="1"/>
  <c r="G1215" i="4"/>
  <c r="AB695" i="1"/>
  <c r="E1133" i="4"/>
  <c r="X710" i="1"/>
  <c r="E1141" i="4"/>
  <c r="X734" i="1"/>
  <c r="E1145" i="4"/>
  <c r="X689" i="1"/>
  <c r="E1149" i="4"/>
  <c r="X701" i="1"/>
  <c r="E1153" i="4"/>
  <c r="X783" i="1"/>
  <c r="E1157" i="4"/>
  <c r="X772" i="1"/>
  <c r="E1161" i="4"/>
  <c r="X773" i="1"/>
  <c r="E1165" i="4"/>
  <c r="X754" i="1"/>
  <c r="E1169" i="4"/>
  <c r="X732" i="1"/>
  <c r="E1173" i="4"/>
  <c r="X774" i="1"/>
  <c r="E1177" i="4"/>
  <c r="X694" i="1"/>
  <c r="E1181" i="4"/>
  <c r="X747" i="1"/>
  <c r="E1185" i="4"/>
  <c r="X719" i="1"/>
  <c r="E1189" i="4"/>
  <c r="X708" i="1"/>
  <c r="E1193" i="4"/>
  <c r="X711" i="1"/>
  <c r="E1197" i="4"/>
  <c r="X656" i="1"/>
  <c r="E1201" i="4"/>
  <c r="X696" i="1"/>
  <c r="E1205" i="4"/>
  <c r="X736" i="1"/>
  <c r="E1209" i="4"/>
  <c r="X707" i="1"/>
  <c r="E1213" i="4"/>
  <c r="X716" i="1"/>
  <c r="E1217" i="4"/>
  <c r="X686" i="1"/>
  <c r="E1221" i="4"/>
  <c r="X764" i="1"/>
  <c r="E1225" i="4"/>
  <c r="X765" i="1"/>
  <c r="E1229" i="4"/>
  <c r="X733" i="1"/>
  <c r="E1233" i="4"/>
  <c r="X761" i="1"/>
  <c r="E1237" i="4"/>
  <c r="X692" i="1"/>
  <c r="E1241" i="4"/>
  <c r="X680" i="1"/>
  <c r="E1245" i="4"/>
  <c r="X685" i="1"/>
  <c r="E1249" i="4"/>
  <c r="X670" i="1"/>
  <c r="G1132" i="4"/>
  <c r="AB709" i="1"/>
  <c r="G1136" i="4"/>
  <c r="AB708" i="1"/>
  <c r="G1140" i="4"/>
  <c r="AB717" i="1"/>
  <c r="G1144" i="4"/>
  <c r="AB786" i="1"/>
  <c r="G1148" i="4"/>
  <c r="AB762" i="1"/>
  <c r="G1152" i="4"/>
  <c r="AB740" i="1"/>
  <c r="G1156" i="4"/>
  <c r="AB730" i="1"/>
  <c r="G1160" i="4"/>
  <c r="AB694" i="1"/>
  <c r="G1164" i="4"/>
  <c r="AB689" i="1"/>
  <c r="G1168" i="4"/>
  <c r="AB724" i="1"/>
  <c r="G1172" i="4"/>
  <c r="AB696" i="1"/>
  <c r="G1176" i="4"/>
  <c r="AB661" i="1"/>
  <c r="G1180" i="4"/>
  <c r="AB720" i="1"/>
  <c r="G1184" i="4"/>
  <c r="AB785" i="1"/>
  <c r="G1188" i="4"/>
  <c r="AB688" i="1"/>
  <c r="G1192" i="4"/>
  <c r="AB783" i="1"/>
  <c r="G1196" i="4"/>
  <c r="AB771" i="1"/>
  <c r="G1200" i="4"/>
  <c r="AB781" i="1"/>
  <c r="G1204" i="4"/>
  <c r="AB723" i="1"/>
  <c r="G1208" i="4"/>
  <c r="AB714" i="1"/>
  <c r="G1212" i="4"/>
  <c r="AB748" i="1"/>
  <c r="G1216" i="4"/>
  <c r="AB734" i="1"/>
  <c r="G1220" i="4"/>
  <c r="AB674" i="1"/>
  <c r="G1224" i="4"/>
  <c r="AB746" i="1"/>
  <c r="G1228" i="4"/>
  <c r="AB788" i="1"/>
  <c r="G1232" i="4"/>
  <c r="AB701" i="1"/>
  <c r="G1236" i="4"/>
  <c r="AB790" i="1"/>
  <c r="G1240" i="4"/>
  <c r="AB656" i="1"/>
  <c r="G1244" i="4"/>
  <c r="AB711" i="1"/>
  <c r="G1248" i="4"/>
  <c r="AB760" i="1"/>
  <c r="I1130" i="4"/>
  <c r="AF739" i="1"/>
  <c r="I1134" i="4"/>
  <c r="AF691" i="1"/>
  <c r="I1138" i="4"/>
  <c r="AF687" i="1"/>
  <c r="I1142" i="4"/>
  <c r="AF760" i="1"/>
  <c r="I1146" i="4"/>
  <c r="AF728" i="1"/>
  <c r="I1150" i="4"/>
  <c r="AF693" i="1"/>
  <c r="I1154" i="4"/>
  <c r="AF727" i="1"/>
  <c r="I1158" i="4"/>
  <c r="AF700" i="1"/>
  <c r="I1162" i="4"/>
  <c r="AF713" i="1"/>
  <c r="I1166" i="4"/>
  <c r="AF669" i="1"/>
  <c r="I1170" i="4"/>
  <c r="AF697" i="1"/>
  <c r="I1174" i="4"/>
  <c r="AF734" i="1"/>
  <c r="I1178" i="4"/>
  <c r="AF751" i="1"/>
  <c r="I1182" i="4"/>
  <c r="AF659" i="1"/>
  <c r="I1186" i="4"/>
  <c r="AF758" i="1"/>
  <c r="I1190" i="4"/>
  <c r="AF789" i="1"/>
  <c r="I1194" i="4"/>
  <c r="AF709" i="1"/>
  <c r="I1198" i="4"/>
  <c r="AF767" i="1"/>
  <c r="I1202" i="4"/>
  <c r="AF658" i="1"/>
  <c r="I1206" i="4"/>
  <c r="AF692" i="1"/>
  <c r="I1210" i="4"/>
  <c r="AF723" i="1"/>
  <c r="I1214" i="4"/>
  <c r="AF746" i="1"/>
  <c r="I1218" i="4"/>
  <c r="AF667" i="1"/>
  <c r="I1222" i="4"/>
  <c r="AF747" i="1"/>
  <c r="I1226" i="4"/>
  <c r="AF665" i="1"/>
  <c r="I1230" i="4"/>
  <c r="AF777" i="1"/>
  <c r="I1234" i="4"/>
  <c r="AF785" i="1"/>
  <c r="I1238" i="4"/>
  <c r="AF768" i="1"/>
  <c r="I1242" i="4"/>
  <c r="AF730" i="1"/>
  <c r="I1246" i="4"/>
  <c r="AF694" i="1"/>
  <c r="J1129" i="4"/>
  <c r="P740" i="1"/>
  <c r="J1133" i="4"/>
  <c r="P742" i="1"/>
  <c r="J1137" i="4"/>
  <c r="P666" i="1"/>
  <c r="J1141" i="4"/>
  <c r="P786" i="1"/>
  <c r="J1145" i="4"/>
  <c r="P731" i="1"/>
  <c r="J1149" i="4"/>
  <c r="P706" i="1"/>
  <c r="J1153" i="4"/>
  <c r="P704" i="1"/>
  <c r="J1157" i="4"/>
  <c r="P760" i="1"/>
  <c r="J1161" i="4"/>
  <c r="P710" i="1"/>
  <c r="J1165" i="4"/>
  <c r="P761" i="1"/>
  <c r="J1169" i="4"/>
  <c r="P763" i="1"/>
  <c r="J1173" i="4"/>
  <c r="P751" i="1"/>
  <c r="J1177" i="4"/>
  <c r="P715" i="1"/>
  <c r="J1181" i="4"/>
  <c r="P719" i="1"/>
  <c r="J1185" i="4"/>
  <c r="P668" i="1"/>
  <c r="J1189" i="4"/>
  <c r="P722" i="1"/>
  <c r="J1193" i="4"/>
  <c r="P696" i="1"/>
  <c r="J1197" i="4"/>
  <c r="P746" i="1"/>
  <c r="J1201" i="4"/>
  <c r="P750" i="1"/>
  <c r="J1205" i="4"/>
  <c r="P732" i="1"/>
  <c r="J1209" i="4"/>
  <c r="P741" i="1"/>
  <c r="J1213" i="4"/>
  <c r="P671" i="1"/>
  <c r="J1217" i="4"/>
  <c r="P789" i="1"/>
  <c r="J1221" i="4"/>
  <c r="P672" i="1"/>
  <c r="J1225" i="4"/>
  <c r="P712" i="1"/>
  <c r="J1229" i="4"/>
  <c r="P702" i="1"/>
  <c r="J1233" i="4"/>
  <c r="P738" i="1"/>
  <c r="J1237" i="4"/>
  <c r="P735" i="1"/>
  <c r="J1241" i="4"/>
  <c r="P785" i="1"/>
  <c r="J1245" i="4"/>
  <c r="P734" i="1"/>
  <c r="J1249" i="4"/>
  <c r="P667" i="1"/>
  <c r="P1357" i="8"/>
  <c r="P1391" i="8"/>
  <c r="P1322" i="8"/>
  <c r="P1441" i="8"/>
  <c r="P1453" i="8"/>
  <c r="P1442" i="8"/>
  <c r="P1431" i="8"/>
  <c r="P1334" i="8"/>
  <c r="P1424" i="8"/>
  <c r="P1325" i="8"/>
  <c r="P1330" i="8"/>
  <c r="P1401" i="8"/>
  <c r="P1435" i="8"/>
  <c r="P1396" i="8"/>
  <c r="P1369" i="8"/>
  <c r="P1331" i="8"/>
  <c r="P1408" i="8"/>
  <c r="P1420" i="8"/>
  <c r="P1323" i="8"/>
  <c r="P1438" i="8"/>
  <c r="P1306" i="8"/>
  <c r="P1303" i="8"/>
  <c r="P1355" i="8"/>
  <c r="P1421" i="8"/>
  <c r="P1296" i="8"/>
  <c r="P1319" i="8"/>
  <c r="P1345" i="8"/>
  <c r="P1370" i="8"/>
  <c r="P1313" i="8"/>
  <c r="P1428" i="8"/>
  <c r="P1302" i="8"/>
  <c r="P1405" i="8"/>
  <c r="P1432" i="8"/>
  <c r="P1434" i="8"/>
  <c r="P1362" i="8"/>
  <c r="P1410" i="8"/>
  <c r="P1452" i="8"/>
  <c r="P1353" i="8"/>
  <c r="P1371" i="8"/>
  <c r="P1382" i="8"/>
  <c r="P1378" i="8"/>
  <c r="P1445" i="8"/>
  <c r="P1437" i="8"/>
  <c r="P1317" i="8"/>
  <c r="P1339" i="8"/>
  <c r="P1381" i="8"/>
  <c r="P1406" i="8"/>
  <c r="P1328" i="8"/>
  <c r="P1388" i="8"/>
  <c r="P1346" i="8"/>
  <c r="P1318" i="8"/>
  <c r="P1300" i="8"/>
  <c r="P1358" i="8"/>
  <c r="P1425" i="8"/>
  <c r="P1342" i="8"/>
  <c r="P1377" i="8"/>
  <c r="P1308" i="8"/>
  <c r="P1407" i="8"/>
  <c r="P1436" i="8"/>
  <c r="P1327" i="8"/>
  <c r="P1312" i="8"/>
  <c r="P1329" i="8"/>
  <c r="P1385" i="8"/>
  <c r="P1443" i="8"/>
  <c r="P1451" i="8"/>
  <c r="P1448" i="8"/>
  <c r="P1332" i="8"/>
  <c r="P1427" i="8"/>
  <c r="P1360" i="8"/>
  <c r="P1344" i="8"/>
  <c r="P1449" i="8"/>
  <c r="P1426" i="8"/>
  <c r="P1295" i="8"/>
  <c r="P1310" i="8"/>
  <c r="P1326" i="8"/>
  <c r="P1379" i="8"/>
  <c r="P1392" i="8"/>
  <c r="P1315" i="8"/>
  <c r="P1352" i="8"/>
  <c r="P1372" i="8"/>
  <c r="P1384" i="8"/>
  <c r="P1375" i="8"/>
  <c r="P1416" i="8"/>
  <c r="P1373" i="8"/>
  <c r="P1419" i="8"/>
  <c r="P1307" i="8"/>
  <c r="P1299" i="8"/>
  <c r="P1314" i="8"/>
  <c r="P1446" i="8"/>
  <c r="P1398" i="8"/>
  <c r="P1447" i="8"/>
  <c r="P1333" i="8"/>
  <c r="P1417" i="8"/>
  <c r="P1413" i="8"/>
  <c r="P1368" i="8"/>
  <c r="P1411" i="8"/>
  <c r="P1356" i="8"/>
  <c r="P1430" i="8"/>
  <c r="P1340" i="8"/>
  <c r="P1402" i="8"/>
  <c r="P1380" i="8"/>
  <c r="P1433" i="8"/>
  <c r="P1423" i="8"/>
  <c r="P1395" i="8"/>
  <c r="P1320" i="8"/>
  <c r="P1321" i="8"/>
  <c r="P1386" i="8"/>
  <c r="P1297" i="8"/>
  <c r="P1366" i="8"/>
  <c r="P1383" i="8"/>
  <c r="P1439" i="8"/>
  <c r="P1301" i="8"/>
  <c r="P1412" i="8"/>
  <c r="P1336" i="8"/>
  <c r="P1304" i="8"/>
  <c r="P1341" i="8"/>
  <c r="P1422" i="8"/>
  <c r="P1450" i="8"/>
  <c r="P1350" i="8"/>
  <c r="P1338" i="8"/>
  <c r="P1359" i="8"/>
  <c r="P1363" i="8"/>
  <c r="P1403" i="8"/>
  <c r="P1298" i="8"/>
  <c r="P1354" i="8"/>
  <c r="P1415" i="8"/>
  <c r="P1305" i="8"/>
  <c r="P1444" i="8"/>
  <c r="P1409" i="8"/>
  <c r="P1387" i="8"/>
  <c r="P1394" i="8"/>
  <c r="P1364" i="8"/>
  <c r="P1309" i="8"/>
  <c r="P1399" i="8"/>
  <c r="P1349" i="8"/>
  <c r="P1316" i="8"/>
  <c r="P1337" i="8"/>
  <c r="P1389" i="8"/>
  <c r="P1361" i="8"/>
  <c r="P1440" i="8"/>
  <c r="P1311" i="8"/>
  <c r="P1414" i="8"/>
  <c r="P1347" i="8"/>
  <c r="P1418" i="8"/>
  <c r="P1376" i="8"/>
  <c r="P1404" i="8"/>
  <c r="P1393" i="8"/>
  <c r="P1374" i="8"/>
  <c r="P1390" i="8"/>
  <c r="P1324" i="8"/>
  <c r="P1400" i="8"/>
  <c r="P1335" i="8"/>
  <c r="P1348" i="8"/>
  <c r="P1429" i="8"/>
  <c r="P1367" i="8"/>
  <c r="P1343" i="8"/>
  <c r="P1351" i="8"/>
  <c r="P1365" i="8"/>
  <c r="P1397" i="8"/>
  <c r="P1185" i="8" l="1"/>
  <c r="P1227" i="8"/>
  <c r="P1171" i="8"/>
  <c r="P1274" i="8"/>
  <c r="P1278" i="8"/>
  <c r="P1228" i="8"/>
  <c r="P1229" i="8"/>
  <c r="P1142" i="8"/>
  <c r="P1253" i="8"/>
  <c r="P1167" i="8"/>
  <c r="P1182" i="8"/>
  <c r="P1213" i="8"/>
  <c r="P1235" i="8"/>
  <c r="P1216" i="8"/>
  <c r="P1204" i="8"/>
  <c r="P1143" i="8"/>
  <c r="P1277" i="8"/>
  <c r="P1234" i="8"/>
  <c r="P1159" i="8"/>
  <c r="P1255" i="8"/>
  <c r="P1146" i="8"/>
  <c r="P1133" i="8"/>
  <c r="P1202" i="8"/>
  <c r="P1285" i="8"/>
  <c r="P1130" i="8"/>
  <c r="P1178" i="8"/>
  <c r="P1193" i="8"/>
  <c r="P1236" i="8"/>
  <c r="P1188" i="8"/>
  <c r="P1259" i="8"/>
  <c r="P1135" i="8"/>
  <c r="P1282" i="8"/>
  <c r="P1247" i="8"/>
  <c r="P1283" i="8"/>
  <c r="P1174" i="8"/>
  <c r="P1258" i="8"/>
  <c r="P1233" i="8"/>
  <c r="P1151" i="8"/>
  <c r="P1243" i="8"/>
  <c r="P1191" i="8"/>
  <c r="P1230" i="8"/>
  <c r="P1288" i="8"/>
  <c r="P1245" i="8"/>
  <c r="P1150" i="8"/>
  <c r="P1158" i="8"/>
  <c r="P1222" i="8"/>
  <c r="P1275" i="8"/>
  <c r="P1144" i="8"/>
  <c r="P1238" i="8"/>
  <c r="P1166" i="8"/>
  <c r="P1165" i="8"/>
  <c r="P1140" i="8"/>
  <c r="P1197" i="8"/>
  <c r="P1263" i="8"/>
  <c r="P1183" i="8"/>
  <c r="P1219" i="8"/>
  <c r="P1138" i="8"/>
  <c r="P1262" i="8"/>
  <c r="P1237" i="8"/>
  <c r="P1148" i="8"/>
  <c r="P1147" i="8"/>
  <c r="P1160" i="8"/>
  <c r="P1212" i="8"/>
  <c r="P1286" i="8"/>
  <c r="P1246" i="8"/>
  <c r="P1244" i="8"/>
  <c r="P1186" i="8"/>
  <c r="P1280" i="8"/>
  <c r="P1189" i="8"/>
  <c r="P1173" i="8"/>
  <c r="P1248" i="8"/>
  <c r="P1266" i="8"/>
  <c r="P1134" i="8"/>
  <c r="P1145" i="8"/>
  <c r="P1169" i="8"/>
  <c r="P1224" i="8"/>
  <c r="P1220" i="8"/>
  <c r="P1164" i="8"/>
  <c r="P1187" i="8"/>
  <c r="P1198" i="8"/>
  <c r="P1210" i="8"/>
  <c r="P1221" i="8"/>
  <c r="P1240" i="8"/>
  <c r="P1207" i="8"/>
  <c r="P1273" i="8"/>
  <c r="P1136" i="8"/>
  <c r="P1131" i="8"/>
  <c r="P1168" i="8"/>
  <c r="P1242" i="8"/>
  <c r="P1196" i="8"/>
  <c r="P1270" i="8"/>
  <c r="P1154" i="8"/>
  <c r="P1267" i="8"/>
  <c r="P1272" i="8"/>
  <c r="P1225" i="8"/>
  <c r="P1269" i="8"/>
  <c r="P1205" i="8"/>
  <c r="P1287" i="8"/>
  <c r="P1157" i="8"/>
  <c r="P1232" i="8"/>
  <c r="P1211" i="8"/>
  <c r="P1265" i="8"/>
  <c r="P1276" i="8"/>
  <c r="P1231" i="8"/>
  <c r="P1156" i="8"/>
  <c r="P1153" i="8"/>
  <c r="P1261" i="8"/>
  <c r="P1137" i="8"/>
  <c r="P1199" i="8"/>
  <c r="P1209" i="8"/>
  <c r="P1239" i="8"/>
  <c r="P1141" i="8"/>
  <c r="P1268" i="8"/>
  <c r="P1179" i="8"/>
  <c r="P1155" i="8"/>
  <c r="P1149" i="8"/>
  <c r="P1279" i="8"/>
  <c r="P1271" i="8"/>
  <c r="P1192" i="8"/>
  <c r="P1184" i="8"/>
  <c r="P1162" i="8"/>
  <c r="P1200" i="8"/>
  <c r="P1252" i="8"/>
  <c r="P1132" i="8"/>
  <c r="P1180" i="8"/>
  <c r="P1250" i="8"/>
  <c r="P1139" i="8"/>
  <c r="P1256" i="8"/>
  <c r="P1260" i="8"/>
  <c r="P1223" i="8"/>
  <c r="P1241" i="8"/>
  <c r="P1249" i="8"/>
  <c r="P1176" i="8"/>
  <c r="P1217" i="8"/>
  <c r="P1181" i="8"/>
  <c r="P1163" i="8"/>
  <c r="P1177" i="8"/>
  <c r="P1226" i="8"/>
  <c r="P1214" i="8"/>
  <c r="P1254" i="8"/>
  <c r="P1172" i="8"/>
  <c r="P1264" i="8"/>
  <c r="P1175" i="8"/>
  <c r="P1284" i="8"/>
  <c r="P1251" i="8"/>
  <c r="P1218" i="8"/>
  <c r="P1215" i="8"/>
  <c r="P1194" i="8"/>
  <c r="P1206" i="8"/>
  <c r="P1161" i="8"/>
  <c r="P1208" i="8"/>
  <c r="P1152" i="8"/>
  <c r="P1195" i="8"/>
  <c r="P1281" i="8"/>
  <c r="P1203" i="8"/>
  <c r="P1190" i="8"/>
  <c r="P1170" i="8"/>
  <c r="P1201" i="8"/>
  <c r="P1257" i="8"/>
  <c r="P996" i="8"/>
  <c r="P1072" i="8"/>
  <c r="P1000" i="8"/>
  <c r="P1106" i="8"/>
  <c r="P1101" i="8"/>
  <c r="P1098" i="8"/>
  <c r="P1122" i="8"/>
  <c r="P981" i="8"/>
  <c r="P1073" i="8"/>
  <c r="P1027" i="8"/>
  <c r="P1013" i="8"/>
  <c r="P1043" i="8"/>
  <c r="P1102" i="8"/>
  <c r="P1042" i="8"/>
  <c r="P1028" i="8"/>
  <c r="P998" i="8"/>
  <c r="P1105" i="8"/>
  <c r="P1083" i="8"/>
  <c r="P995" i="8"/>
  <c r="P1109" i="8"/>
  <c r="P970" i="8"/>
  <c r="P973" i="8"/>
  <c r="P1033" i="8"/>
  <c r="P1118" i="8"/>
  <c r="P974" i="8"/>
  <c r="P1006" i="8"/>
  <c r="P1023" i="8"/>
  <c r="P1071" i="8"/>
  <c r="P1005" i="8"/>
  <c r="P1100" i="8"/>
  <c r="P969" i="8"/>
  <c r="P1078" i="8"/>
  <c r="P1089" i="8"/>
  <c r="P1121" i="8"/>
  <c r="P1017" i="8"/>
  <c r="P1074" i="8"/>
  <c r="P1085" i="8"/>
  <c r="P988" i="8"/>
  <c r="P1055" i="8"/>
  <c r="P1045" i="8"/>
  <c r="P1044" i="8"/>
  <c r="P1114" i="8"/>
  <c r="P1082" i="8"/>
  <c r="P980" i="8"/>
  <c r="P984" i="8"/>
  <c r="P1046" i="8"/>
  <c r="P1113" i="8"/>
  <c r="P983" i="8"/>
  <c r="P1057" i="8"/>
  <c r="P1015" i="8"/>
  <c r="P982" i="8"/>
  <c r="P972" i="8"/>
  <c r="P1063" i="8"/>
  <c r="P1093" i="8"/>
  <c r="P975" i="8"/>
  <c r="P1066" i="8"/>
  <c r="P976" i="8"/>
  <c r="P1112" i="8"/>
  <c r="P1096" i="8"/>
  <c r="P1009" i="8"/>
  <c r="P977" i="8"/>
  <c r="P986" i="8"/>
  <c r="P1064" i="8"/>
  <c r="P1119" i="8"/>
  <c r="P1107" i="8"/>
  <c r="P1081" i="8"/>
  <c r="P1021" i="8"/>
  <c r="P1111" i="8"/>
  <c r="P1035" i="8"/>
  <c r="P1022" i="8"/>
  <c r="P1077" i="8"/>
  <c r="P1090" i="8"/>
  <c r="P979" i="8"/>
  <c r="P989" i="8"/>
  <c r="P991" i="8"/>
  <c r="P1069" i="8"/>
  <c r="P1052" i="8"/>
  <c r="P997" i="8"/>
  <c r="P1018" i="8"/>
  <c r="P1030" i="8"/>
  <c r="P1053" i="8"/>
  <c r="P1054" i="8"/>
  <c r="P1080" i="8"/>
  <c r="P1049" i="8"/>
  <c r="P1087" i="8"/>
  <c r="P971" i="8"/>
  <c r="P966" i="8"/>
  <c r="P1007" i="8"/>
  <c r="P1079" i="8"/>
  <c r="P1040" i="8"/>
  <c r="P1091" i="8"/>
  <c r="P985" i="8"/>
  <c r="P1123" i="8"/>
  <c r="P1094" i="8"/>
  <c r="P1059" i="8"/>
  <c r="P1097" i="8"/>
  <c r="P1003" i="8"/>
  <c r="P1115" i="8"/>
  <c r="P1019" i="8"/>
  <c r="P1056" i="8"/>
  <c r="P1047" i="8"/>
  <c r="P1092" i="8"/>
  <c r="P1116" i="8"/>
  <c r="P1048" i="8"/>
  <c r="P987" i="8"/>
  <c r="P1002" i="8"/>
  <c r="P1075" i="8"/>
  <c r="P967" i="8"/>
  <c r="P1038" i="8"/>
  <c r="P1050" i="8"/>
  <c r="P1104" i="8"/>
  <c r="P978" i="8"/>
  <c r="P1110" i="8"/>
  <c r="P1010" i="8"/>
  <c r="P990" i="8"/>
  <c r="P992" i="8"/>
  <c r="P1095" i="8"/>
  <c r="P1088" i="8"/>
  <c r="P1026" i="8"/>
  <c r="P1004" i="8"/>
  <c r="P1011" i="8"/>
  <c r="P1037" i="8"/>
  <c r="P1060" i="8"/>
  <c r="P965" i="8"/>
  <c r="P1008" i="8"/>
  <c r="P1103" i="8"/>
  <c r="P968" i="8"/>
  <c r="P1120" i="8"/>
  <c r="P1086" i="8"/>
  <c r="P1051" i="8"/>
  <c r="P1061" i="8"/>
  <c r="P1031" i="8"/>
  <c r="P1001" i="8"/>
  <c r="P1058" i="8"/>
  <c r="P993" i="8"/>
  <c r="P1029" i="8"/>
  <c r="P1020" i="8"/>
  <c r="P1041" i="8"/>
  <c r="P1032" i="8"/>
  <c r="P1108" i="8"/>
  <c r="P1014" i="8"/>
  <c r="P1084" i="8"/>
  <c r="P1016" i="8"/>
  <c r="P1099" i="8"/>
  <c r="P1076" i="8"/>
  <c r="P1067" i="8"/>
  <c r="P1062" i="8"/>
  <c r="P1034" i="8"/>
  <c r="P1068" i="8"/>
  <c r="P994" i="8"/>
  <c r="P1065" i="8"/>
  <c r="P999" i="8"/>
  <c r="P1012" i="8"/>
  <c r="P1117" i="8"/>
  <c r="P1036" i="8"/>
  <c r="P1024" i="8"/>
  <c r="P1025" i="8"/>
  <c r="P1039" i="8"/>
  <c r="P1070" i="8"/>
  <c r="P854" i="8" l="1"/>
  <c r="P890" i="8"/>
  <c r="P841" i="8"/>
  <c r="P909" i="8"/>
  <c r="P928" i="8"/>
  <c r="P935" i="8"/>
  <c r="P942" i="8"/>
  <c r="P814" i="8"/>
  <c r="P907" i="8"/>
  <c r="P847" i="8"/>
  <c r="P843" i="8"/>
  <c r="P901" i="8"/>
  <c r="P936" i="8"/>
  <c r="P872" i="8"/>
  <c r="P870" i="8"/>
  <c r="P830" i="8"/>
  <c r="P933" i="8"/>
  <c r="P922" i="8"/>
  <c r="P834" i="8"/>
  <c r="P927" i="8"/>
  <c r="P810" i="8"/>
  <c r="P816" i="8"/>
  <c r="P889" i="8"/>
  <c r="P951" i="8"/>
  <c r="P806" i="8"/>
  <c r="P832" i="8"/>
  <c r="P850" i="8"/>
  <c r="P892" i="8"/>
  <c r="P831" i="8"/>
  <c r="P912" i="8"/>
  <c r="P801" i="8"/>
  <c r="P925" i="8"/>
  <c r="P947" i="8"/>
  <c r="P911" i="8"/>
  <c r="P857" i="8"/>
  <c r="P958" i="8"/>
  <c r="P940" i="8"/>
  <c r="P848" i="8"/>
  <c r="P924" i="8"/>
  <c r="P886" i="8"/>
  <c r="P881" i="8"/>
  <c r="P957" i="8"/>
  <c r="P923" i="8"/>
  <c r="P855" i="8"/>
  <c r="P835" i="8"/>
  <c r="P866" i="8"/>
  <c r="P905" i="8"/>
  <c r="P826" i="8"/>
  <c r="P896" i="8"/>
  <c r="P849" i="8"/>
  <c r="P824" i="8"/>
  <c r="P807" i="8"/>
  <c r="P883" i="8"/>
  <c r="P931" i="8"/>
  <c r="P821" i="8"/>
  <c r="P880" i="8"/>
  <c r="P818" i="8"/>
  <c r="P904" i="8"/>
  <c r="P919" i="8"/>
  <c r="P822" i="8"/>
  <c r="P811" i="8"/>
  <c r="P844" i="8"/>
  <c r="P926" i="8"/>
  <c r="P955" i="8"/>
  <c r="P946" i="8"/>
  <c r="P952" i="8"/>
  <c r="P846" i="8"/>
  <c r="P949" i="8"/>
  <c r="P842" i="8"/>
  <c r="P838" i="8"/>
  <c r="P950" i="8"/>
  <c r="P953" i="8"/>
  <c r="P805" i="8"/>
  <c r="P803" i="8"/>
  <c r="P829" i="8"/>
  <c r="P884" i="8"/>
  <c r="P902" i="8"/>
  <c r="P817" i="8"/>
  <c r="P868" i="8"/>
  <c r="P877" i="8"/>
  <c r="P895" i="8"/>
  <c r="P871" i="8"/>
  <c r="P918" i="8"/>
  <c r="P876" i="8"/>
  <c r="P948" i="8"/>
  <c r="P825" i="8"/>
  <c r="P804" i="8"/>
  <c r="P808" i="8"/>
  <c r="P939" i="8"/>
  <c r="P873" i="8"/>
  <c r="P897" i="8"/>
  <c r="P836" i="8"/>
  <c r="P943" i="8"/>
  <c r="P929" i="8"/>
  <c r="P913" i="8"/>
  <c r="P920" i="8"/>
  <c r="P862" i="8"/>
  <c r="P938" i="8"/>
  <c r="P861" i="8"/>
  <c r="P908" i="8"/>
  <c r="P887" i="8"/>
  <c r="P910" i="8"/>
  <c r="P954" i="8"/>
  <c r="P891" i="8"/>
  <c r="P823" i="8"/>
  <c r="P820" i="8"/>
  <c r="P917" i="8"/>
  <c r="P802" i="8"/>
  <c r="P879" i="8"/>
  <c r="P906" i="8"/>
  <c r="P945" i="8"/>
  <c r="P809" i="8"/>
  <c r="P930" i="8"/>
  <c r="P839" i="8"/>
  <c r="P815" i="8"/>
  <c r="P819" i="8"/>
  <c r="P941" i="8"/>
  <c r="P932" i="8"/>
  <c r="P859" i="8"/>
  <c r="P856" i="8"/>
  <c r="P828" i="8"/>
  <c r="P865" i="8"/>
  <c r="P900" i="8"/>
  <c r="P800" i="8"/>
  <c r="P837" i="8"/>
  <c r="P937" i="8"/>
  <c r="P813" i="8"/>
  <c r="P956" i="8"/>
  <c r="P894" i="8"/>
  <c r="P882" i="8"/>
  <c r="P888" i="8"/>
  <c r="P893" i="8"/>
  <c r="P851" i="8"/>
  <c r="P916" i="8"/>
  <c r="P858" i="8"/>
  <c r="P840" i="8"/>
  <c r="P827" i="8"/>
  <c r="P869" i="8"/>
  <c r="P878" i="8"/>
  <c r="P944" i="8"/>
  <c r="P812" i="8"/>
  <c r="P899" i="8"/>
  <c r="P853" i="8"/>
  <c r="P934" i="8"/>
  <c r="P885" i="8"/>
  <c r="P903" i="8"/>
  <c r="P898" i="8"/>
  <c r="P874" i="8"/>
  <c r="P867" i="8"/>
  <c r="P833" i="8"/>
  <c r="P915" i="8"/>
  <c r="P852" i="8"/>
  <c r="P875" i="8"/>
  <c r="P914" i="8"/>
  <c r="P864" i="8"/>
  <c r="P845" i="8"/>
  <c r="P863" i="8"/>
  <c r="P860" i="8"/>
  <c r="P921" i="8"/>
  <c r="F405" i="11"/>
  <c r="F314" i="11" l="1"/>
  <c r="F401" i="11"/>
  <c r="F323" i="11"/>
  <c r="F309" i="11"/>
  <c r="F253" i="11"/>
  <c r="F240" i="11"/>
  <c r="F353" i="11"/>
  <c r="F398" i="11"/>
  <c r="F302" i="11"/>
  <c r="F289" i="11"/>
  <c r="F359" i="11"/>
  <c r="F384" i="11"/>
  <c r="F280" i="11"/>
  <c r="F380" i="11"/>
  <c r="F366" i="11"/>
  <c r="F316" i="11"/>
  <c r="F306" i="11"/>
  <c r="F354" i="11"/>
  <c r="F250" i="11"/>
  <c r="F413" i="11"/>
  <c r="F400" i="11"/>
  <c r="F381" i="11"/>
  <c r="F339" i="11"/>
  <c r="F345" i="11"/>
  <c r="F411" i="11"/>
  <c r="F271" i="11"/>
  <c r="F416" i="11"/>
  <c r="F414" i="11"/>
  <c r="F407" i="11"/>
  <c r="F255" i="11"/>
  <c r="F311" i="11"/>
  <c r="N361" i="1" l="1"/>
  <c r="M361" i="1"/>
  <c r="L361" i="1"/>
  <c r="BEZ864" i="1" l="1"/>
  <c r="BFB864" i="1" s="1"/>
  <c r="BGS864" i="1"/>
  <c r="BGU864" i="1" s="1"/>
  <c r="BGA864" i="1"/>
  <c r="BGC864" i="1" s="1"/>
  <c r="BHB864" i="1"/>
  <c r="BHD864" i="1" s="1"/>
  <c r="BDG864" i="1"/>
  <c r="BDI864" i="1" s="1"/>
  <c r="BCX864" i="1"/>
  <c r="BCZ864" i="1" s="1"/>
  <c r="BAV864" i="1"/>
  <c r="BAX864" i="1" s="1"/>
  <c r="BBW864" i="1"/>
  <c r="BBY864" i="1" s="1"/>
  <c r="BBE864" i="1"/>
  <c r="BBG864" i="1" s="1"/>
  <c r="BDY864" i="1"/>
  <c r="BEA864" i="1" s="1"/>
  <c r="BFI864" i="1"/>
  <c r="BFK864" i="1" s="1"/>
  <c r="BCF864" i="1"/>
  <c r="BCH864" i="1" s="1"/>
  <c r="BCO864" i="1"/>
  <c r="BCQ864" i="1" s="1"/>
  <c r="BEQ864" i="1"/>
  <c r="BES864" i="1" s="1"/>
  <c r="BHB860" i="1"/>
  <c r="BHD860" i="1" s="1"/>
  <c r="BAV860" i="1"/>
  <c r="BAX860" i="1" s="1"/>
  <c r="BFI860" i="1"/>
  <c r="BFK860" i="1" s="1"/>
  <c r="BBN860" i="1"/>
  <c r="BBP860" i="1" s="1"/>
  <c r="BEQ860" i="1"/>
  <c r="BES860" i="1" s="1"/>
  <c r="BEH860" i="1"/>
  <c r="BEJ860" i="1" s="1"/>
  <c r="BFR860" i="1"/>
  <c r="BFT860" i="1" s="1"/>
  <c r="BGA860" i="1"/>
  <c r="BGC860" i="1" s="1"/>
  <c r="BBE860" i="1"/>
  <c r="BBG860" i="1" s="1"/>
  <c r="BDG860" i="1"/>
  <c r="BDI860" i="1" s="1"/>
  <c r="BAM860" i="1"/>
  <c r="BAO860" i="1" s="1"/>
  <c r="BGS860" i="1"/>
  <c r="BGU860" i="1" s="1"/>
  <c r="BGA855" i="1"/>
  <c r="BGC855" i="1" s="1"/>
  <c r="BCF855" i="1"/>
  <c r="BCH855" i="1" s="1"/>
  <c r="BCF853" i="1"/>
  <c r="BCH853" i="1" s="1"/>
  <c r="BBN853" i="1"/>
  <c r="BBP853" i="1" s="1"/>
  <c r="BBE853" i="1"/>
  <c r="BBG853" i="1" s="1"/>
  <c r="BDP853" i="1"/>
  <c r="BDR853" i="1" s="1"/>
  <c r="BEQ855" i="1"/>
  <c r="BES855" i="1" s="1"/>
  <c r="BHB855" i="1"/>
  <c r="BHD855" i="1" s="1"/>
  <c r="BGA853" i="1"/>
  <c r="BGC853" i="1" s="1"/>
  <c r="BEZ853" i="1"/>
  <c r="BFB853" i="1" s="1"/>
  <c r="BFR853" i="1"/>
  <c r="BFT853" i="1" s="1"/>
  <c r="BAV853" i="1"/>
  <c r="BAX853" i="1" s="1"/>
  <c r="BGJ855" i="1"/>
  <c r="BGL855" i="1" s="1"/>
  <c r="BGS855" i="1"/>
  <c r="BGU855" i="1" s="1"/>
  <c r="BCO853" i="1"/>
  <c r="BCQ853" i="1" s="1"/>
  <c r="BCX827" i="1"/>
  <c r="BCZ827" i="1" s="1"/>
  <c r="BCO827" i="1"/>
  <c r="BCQ827" i="1" s="1"/>
  <c r="BAV827" i="1"/>
  <c r="BAX827" i="1" s="1"/>
  <c r="BAM827" i="1"/>
  <c r="BAO827" i="1" s="1"/>
  <c r="BEZ827" i="1"/>
  <c r="BFB827" i="1" s="1"/>
  <c r="BBE827" i="1"/>
  <c r="BBG827" i="1" s="1"/>
  <c r="BFI827" i="1"/>
  <c r="BFK827" i="1" s="1"/>
  <c r="BHB827" i="1"/>
  <c r="BHD827" i="1" s="1"/>
  <c r="BBN827" i="1"/>
  <c r="BBP827" i="1" s="1"/>
  <c r="BGJ827" i="1"/>
  <c r="BGL827" i="1" s="1"/>
  <c r="BEQ827" i="1"/>
  <c r="BES827" i="1" s="1"/>
  <c r="BFR827" i="1"/>
  <c r="BFT827" i="1" s="1"/>
  <c r="BEH827" i="1"/>
  <c r="BEJ827" i="1" s="1"/>
  <c r="BGA827" i="1"/>
  <c r="BGC827" i="1" s="1"/>
  <c r="BGA801" i="1"/>
  <c r="BGC801" i="1" s="1"/>
  <c r="BHB801" i="1"/>
  <c r="BHD801" i="1" s="1"/>
  <c r="AQC851" i="1" l="1"/>
  <c r="BEH864" i="1"/>
  <c r="BEJ864" i="1" s="1"/>
  <c r="BFR864" i="1"/>
  <c r="BFT864" i="1" s="1"/>
  <c r="BDY827" i="1"/>
  <c r="BEA827" i="1" s="1"/>
  <c r="BGS827" i="1"/>
  <c r="BGU827" i="1" s="1"/>
  <c r="BFR855" i="1"/>
  <c r="BFT855" i="1" s="1"/>
  <c r="BGS853" i="1"/>
  <c r="BGU853" i="1" s="1"/>
  <c r="BFI853" i="1"/>
  <c r="BFK853" i="1" s="1"/>
  <c r="BEZ855" i="1"/>
  <c r="BFB855" i="1" s="1"/>
  <c r="BCO860" i="1"/>
  <c r="BCQ860" i="1" s="1"/>
  <c r="BEZ860" i="1"/>
  <c r="BFB860" i="1" s="1"/>
  <c r="BBN864" i="1"/>
  <c r="BBP864" i="1" s="1"/>
  <c r="BGJ864" i="1"/>
  <c r="BGL864" i="1" s="1"/>
  <c r="BGS801" i="1"/>
  <c r="BGU801" i="1" s="1"/>
  <c r="BGJ801" i="1"/>
  <c r="BGL801" i="1" s="1"/>
  <c r="BGJ853" i="1"/>
  <c r="BGL853" i="1" s="1"/>
  <c r="BFI855" i="1"/>
  <c r="BFK855" i="1" s="1"/>
  <c r="BAV855" i="1"/>
  <c r="BAX855" i="1" s="1"/>
  <c r="BHB853" i="1"/>
  <c r="BHD853" i="1" s="1"/>
  <c r="BCF860" i="1"/>
  <c r="BCH860" i="1" s="1"/>
  <c r="BGJ860" i="1"/>
  <c r="BGL860" i="1" s="1"/>
  <c r="BBN855" i="1"/>
  <c r="BBP855" i="1" s="1"/>
  <c r="BCO855" i="1"/>
  <c r="BCQ855" i="1" s="1"/>
  <c r="BBE855" i="1"/>
  <c r="BBG855" i="1" s="1"/>
  <c r="BDG855" i="1"/>
  <c r="BDI855" i="1" s="1"/>
  <c r="BDP860" i="1"/>
  <c r="BDR860" i="1" s="1"/>
  <c r="BBW860" i="1"/>
  <c r="BBY860" i="1" s="1"/>
  <c r="BCX860" i="1"/>
  <c r="BCZ860" i="1" s="1"/>
  <c r="BDY860" i="1"/>
  <c r="BEA860" i="1" s="1"/>
  <c r="BEQ853" i="1"/>
  <c r="BES853" i="1" s="1"/>
  <c r="BBW855" i="1"/>
  <c r="BBY855" i="1" s="1"/>
  <c r="BBW801" i="1"/>
  <c r="BBY801" i="1" s="1"/>
  <c r="BDY801" i="1"/>
  <c r="BEA801" i="1" s="1"/>
  <c r="BCF801" i="1"/>
  <c r="BCH801" i="1" s="1"/>
  <c r="BEH853" i="1"/>
  <c r="BEJ853" i="1" s="1"/>
  <c r="BDP855" i="1"/>
  <c r="BDR855" i="1" s="1"/>
  <c r="BBW853" i="1"/>
  <c r="BBY853" i="1" s="1"/>
  <c r="BAM853" i="1"/>
  <c r="BAO853" i="1" s="1"/>
  <c r="BCX853" i="1"/>
  <c r="BCZ853" i="1" s="1"/>
  <c r="BAM864" i="1"/>
  <c r="BAO864" i="1" s="1"/>
  <c r="BDP864" i="1"/>
  <c r="BDR864" i="1" s="1"/>
  <c r="BBN801" i="1"/>
  <c r="BBP801" i="1" s="1"/>
  <c r="BEQ801" i="1"/>
  <c r="BES801" i="1" s="1"/>
  <c r="BBE801" i="1"/>
  <c r="BBG801" i="1" s="1"/>
  <c r="BDG801" i="1"/>
  <c r="BDI801" i="1" s="1"/>
  <c r="BEH797" i="1"/>
  <c r="BEJ797" i="1" s="1"/>
  <c r="BCX801" i="1"/>
  <c r="BCZ801" i="1" s="1"/>
  <c r="BAV801" i="1"/>
  <c r="BAX801" i="1" s="1"/>
  <c r="BDP801" i="1"/>
  <c r="BDR801" i="1" s="1"/>
  <c r="BCF827" i="1"/>
  <c r="BCH827" i="1" s="1"/>
  <c r="BDG827" i="1"/>
  <c r="BDI827" i="1" s="1"/>
  <c r="BDP827" i="1"/>
  <c r="BDR827" i="1" s="1"/>
  <c r="BBW827" i="1"/>
  <c r="BBY827" i="1" s="1"/>
  <c r="BDG853" i="1"/>
  <c r="BDI853" i="1" s="1"/>
  <c r="BDY855" i="1"/>
  <c r="BEA855" i="1" s="1"/>
  <c r="BEH855" i="1"/>
  <c r="BEJ855" i="1" s="1"/>
  <c r="BCX855" i="1"/>
  <c r="BCZ855" i="1" s="1"/>
  <c r="BDY853" i="1"/>
  <c r="BEA853" i="1" s="1"/>
  <c r="BAM855" i="1"/>
  <c r="BAO855" i="1" s="1"/>
  <c r="BHB811" i="1"/>
  <c r="BHD811" i="1" s="1"/>
  <c r="BGS811" i="1"/>
  <c r="BGU811" i="1" s="1"/>
  <c r="BGJ811" i="1"/>
  <c r="BGL811" i="1" s="1"/>
  <c r="BGA811" i="1"/>
  <c r="BGC811" i="1" s="1"/>
  <c r="BFR811" i="1"/>
  <c r="BFT811" i="1" s="1"/>
  <c r="BFI811" i="1"/>
  <c r="BFK811" i="1" s="1"/>
  <c r="BEZ811" i="1"/>
  <c r="BFB811" i="1" s="1"/>
  <c r="BEQ811" i="1"/>
  <c r="BES811" i="1" s="1"/>
  <c r="BEH811" i="1"/>
  <c r="BEJ811" i="1" s="1"/>
  <c r="BDY811" i="1"/>
  <c r="BEA811" i="1" s="1"/>
  <c r="BDP811" i="1"/>
  <c r="BDR811" i="1" s="1"/>
  <c r="BDG811" i="1"/>
  <c r="BDI811" i="1" s="1"/>
  <c r="BCX811" i="1"/>
  <c r="BCZ811" i="1" s="1"/>
  <c r="BCO811" i="1"/>
  <c r="BCQ811" i="1" s="1"/>
  <c r="BCF811" i="1"/>
  <c r="BCH811" i="1" s="1"/>
  <c r="BBN811" i="1"/>
  <c r="BBP811" i="1" s="1"/>
  <c r="BBE811" i="1"/>
  <c r="BBG811" i="1" s="1"/>
  <c r="BAV811" i="1"/>
  <c r="BAX811" i="1" s="1"/>
  <c r="BBW811" i="1"/>
  <c r="BBY811" i="1" s="1"/>
  <c r="BAM811" i="1"/>
  <c r="BAO811" i="1" s="1"/>
  <c r="BHB834" i="1"/>
  <c r="BHD834" i="1" s="1"/>
  <c r="BGS834" i="1"/>
  <c r="BGU834" i="1" s="1"/>
  <c r="BGA834" i="1"/>
  <c r="BGC834" i="1" s="1"/>
  <c r="BFR834" i="1"/>
  <c r="BFT834" i="1" s="1"/>
  <c r="BFI834" i="1"/>
  <c r="BFK834" i="1" s="1"/>
  <c r="BGJ834" i="1"/>
  <c r="BGL834" i="1" s="1"/>
  <c r="BEH834" i="1"/>
  <c r="BEJ834" i="1" s="1"/>
  <c r="BDY834" i="1"/>
  <c r="BEA834" i="1" s="1"/>
  <c r="BDG834" i="1"/>
  <c r="BDI834" i="1" s="1"/>
  <c r="BEZ834" i="1"/>
  <c r="BFB834" i="1" s="1"/>
  <c r="BDP834" i="1"/>
  <c r="BDR834" i="1" s="1"/>
  <c r="BCO834" i="1"/>
  <c r="BCQ834" i="1" s="1"/>
  <c r="BEQ834" i="1"/>
  <c r="BES834" i="1" s="1"/>
  <c r="BCX834" i="1"/>
  <c r="BCZ834" i="1" s="1"/>
  <c r="BCF834" i="1"/>
  <c r="BCH834" i="1" s="1"/>
  <c r="BBW834" i="1"/>
  <c r="BBY834" i="1" s="1"/>
  <c r="BBE834" i="1"/>
  <c r="BBG834" i="1" s="1"/>
  <c r="BAV834" i="1"/>
  <c r="BAX834" i="1" s="1"/>
  <c r="BAM834" i="1"/>
  <c r="BAO834" i="1" s="1"/>
  <c r="BBN834" i="1"/>
  <c r="BBP834" i="1" s="1"/>
  <c r="BHB849" i="1"/>
  <c r="BHD849" i="1" s="1"/>
  <c r="BGS849" i="1"/>
  <c r="BGU849" i="1" s="1"/>
  <c r="BGJ849" i="1"/>
  <c r="BGL849" i="1" s="1"/>
  <c r="BGA849" i="1"/>
  <c r="BGC849" i="1" s="1"/>
  <c r="BFR849" i="1"/>
  <c r="BFT849" i="1" s="1"/>
  <c r="BFI849" i="1"/>
  <c r="BFK849" i="1" s="1"/>
  <c r="BEZ849" i="1"/>
  <c r="BFB849" i="1" s="1"/>
  <c r="BEQ849" i="1"/>
  <c r="BES849" i="1" s="1"/>
  <c r="BEH849" i="1"/>
  <c r="BEJ849" i="1" s="1"/>
  <c r="BDY849" i="1"/>
  <c r="BEA849" i="1" s="1"/>
  <c r="BDP849" i="1"/>
  <c r="BDR849" i="1" s="1"/>
  <c r="BDG849" i="1"/>
  <c r="BDI849" i="1" s="1"/>
  <c r="BCX849" i="1"/>
  <c r="BCZ849" i="1" s="1"/>
  <c r="BCO849" i="1"/>
  <c r="BCQ849" i="1" s="1"/>
  <c r="BCF849" i="1"/>
  <c r="BCH849" i="1" s="1"/>
  <c r="BBW849" i="1"/>
  <c r="BBY849" i="1" s="1"/>
  <c r="BBN849" i="1"/>
  <c r="BBP849" i="1" s="1"/>
  <c r="BBE849" i="1"/>
  <c r="BBG849" i="1" s="1"/>
  <c r="BAV849" i="1"/>
  <c r="BAX849" i="1" s="1"/>
  <c r="BAM849" i="1"/>
  <c r="BAO849" i="1" s="1"/>
  <c r="BHB804" i="1"/>
  <c r="BHD804" i="1" s="1"/>
  <c r="BGS804" i="1"/>
  <c r="BGU804" i="1" s="1"/>
  <c r="BGJ804" i="1"/>
  <c r="BGL804" i="1" s="1"/>
  <c r="BGA804" i="1"/>
  <c r="BGC804" i="1" s="1"/>
  <c r="BFI804" i="1"/>
  <c r="BFK804" i="1" s="1"/>
  <c r="BEZ804" i="1"/>
  <c r="BFB804" i="1" s="1"/>
  <c r="BEQ804" i="1"/>
  <c r="BES804" i="1" s="1"/>
  <c r="BEH804" i="1"/>
  <c r="BEJ804" i="1" s="1"/>
  <c r="BDY804" i="1"/>
  <c r="BEA804" i="1" s="1"/>
  <c r="BDP804" i="1"/>
  <c r="BDR804" i="1" s="1"/>
  <c r="BDG804" i="1"/>
  <c r="BDI804" i="1" s="1"/>
  <c r="BCX804" i="1"/>
  <c r="BCZ804" i="1" s="1"/>
  <c r="BFR804" i="1"/>
  <c r="BFT804" i="1" s="1"/>
  <c r="BCO804" i="1"/>
  <c r="BCQ804" i="1" s="1"/>
  <c r="BCF804" i="1"/>
  <c r="BCH804" i="1" s="1"/>
  <c r="BBW804" i="1"/>
  <c r="BBY804" i="1" s="1"/>
  <c r="BAM804" i="1"/>
  <c r="BAO804" i="1" s="1"/>
  <c r="BBN804" i="1"/>
  <c r="BBP804" i="1" s="1"/>
  <c r="BBE804" i="1"/>
  <c r="BBG804" i="1" s="1"/>
  <c r="BAV804" i="1"/>
  <c r="BAX804" i="1" s="1"/>
  <c r="BHB831" i="1"/>
  <c r="BHD831" i="1" s="1"/>
  <c r="BGS831" i="1"/>
  <c r="BGU831" i="1" s="1"/>
  <c r="BGJ831" i="1"/>
  <c r="BGL831" i="1" s="1"/>
  <c r="BGA831" i="1"/>
  <c r="BGC831" i="1" s="1"/>
  <c r="BFR831" i="1"/>
  <c r="BFT831" i="1" s="1"/>
  <c r="BFI831" i="1"/>
  <c r="BFK831" i="1" s="1"/>
  <c r="BEZ831" i="1"/>
  <c r="BFB831" i="1" s="1"/>
  <c r="BEQ831" i="1"/>
  <c r="BES831" i="1" s="1"/>
  <c r="BEH831" i="1"/>
  <c r="BEJ831" i="1" s="1"/>
  <c r="BDY831" i="1"/>
  <c r="BEA831" i="1" s="1"/>
  <c r="BDP831" i="1"/>
  <c r="BDR831" i="1" s="1"/>
  <c r="BDG831" i="1"/>
  <c r="BDI831" i="1" s="1"/>
  <c r="BCX831" i="1"/>
  <c r="BCZ831" i="1" s="1"/>
  <c r="BCO831" i="1"/>
  <c r="BCQ831" i="1" s="1"/>
  <c r="BCF831" i="1"/>
  <c r="BCH831" i="1" s="1"/>
  <c r="BBW831" i="1"/>
  <c r="BBY831" i="1" s="1"/>
  <c r="BBE831" i="1"/>
  <c r="BBG831" i="1" s="1"/>
  <c r="BBN831" i="1"/>
  <c r="BBP831" i="1" s="1"/>
  <c r="BAV831" i="1"/>
  <c r="BAX831" i="1" s="1"/>
  <c r="BAM831" i="1"/>
  <c r="BAO831" i="1" s="1"/>
  <c r="BHB841" i="1"/>
  <c r="BHD841" i="1" s="1"/>
  <c r="BGS841" i="1"/>
  <c r="BGU841" i="1" s="1"/>
  <c r="BGJ841" i="1"/>
  <c r="BGL841" i="1" s="1"/>
  <c r="BGA841" i="1"/>
  <c r="BGC841" i="1" s="1"/>
  <c r="BFR841" i="1"/>
  <c r="BFT841" i="1" s="1"/>
  <c r="BFI841" i="1"/>
  <c r="BFK841" i="1" s="1"/>
  <c r="BEZ841" i="1"/>
  <c r="BFB841" i="1" s="1"/>
  <c r="BEQ841" i="1"/>
  <c r="BES841" i="1" s="1"/>
  <c r="BEH841" i="1"/>
  <c r="BEJ841" i="1" s="1"/>
  <c r="BDY841" i="1"/>
  <c r="BEA841" i="1" s="1"/>
  <c r="BDP841" i="1"/>
  <c r="BDR841" i="1" s="1"/>
  <c r="BCX841" i="1"/>
  <c r="BCZ841" i="1" s="1"/>
  <c r="BCO841" i="1"/>
  <c r="BCQ841" i="1" s="1"/>
  <c r="BDG841" i="1"/>
  <c r="BDI841" i="1" s="1"/>
  <c r="BCF841" i="1"/>
  <c r="BCH841" i="1" s="1"/>
  <c r="BBW841" i="1"/>
  <c r="BBY841" i="1" s="1"/>
  <c r="BBN841" i="1"/>
  <c r="BBP841" i="1" s="1"/>
  <c r="BBE841" i="1"/>
  <c r="BBG841" i="1" s="1"/>
  <c r="BAV841" i="1"/>
  <c r="BAX841" i="1" s="1"/>
  <c r="BAM841" i="1"/>
  <c r="BAO841" i="1" s="1"/>
  <c r="BHB825" i="1"/>
  <c r="BHD825" i="1" s="1"/>
  <c r="BGS825" i="1"/>
  <c r="BGU825" i="1" s="1"/>
  <c r="BGJ825" i="1"/>
  <c r="BGL825" i="1" s="1"/>
  <c r="BGA825" i="1"/>
  <c r="BGC825" i="1" s="1"/>
  <c r="BFR825" i="1"/>
  <c r="BFT825" i="1" s="1"/>
  <c r="BFI825" i="1"/>
  <c r="BFK825" i="1" s="1"/>
  <c r="BEZ825" i="1"/>
  <c r="BFB825" i="1" s="1"/>
  <c r="BEQ825" i="1"/>
  <c r="BES825" i="1" s="1"/>
  <c r="BEH825" i="1"/>
  <c r="BEJ825" i="1" s="1"/>
  <c r="BDY825" i="1"/>
  <c r="BEA825" i="1" s="1"/>
  <c r="BDP825" i="1"/>
  <c r="BDR825" i="1" s="1"/>
  <c r="BDG825" i="1"/>
  <c r="BDI825" i="1" s="1"/>
  <c r="BCX825" i="1"/>
  <c r="BCZ825" i="1" s="1"/>
  <c r="BCO825" i="1"/>
  <c r="BCQ825" i="1" s="1"/>
  <c r="BCF825" i="1"/>
  <c r="BCH825" i="1" s="1"/>
  <c r="BBW825" i="1"/>
  <c r="BBY825" i="1" s="1"/>
  <c r="BBE825" i="1"/>
  <c r="BBG825" i="1" s="1"/>
  <c r="BAV825" i="1"/>
  <c r="BAX825" i="1" s="1"/>
  <c r="BAM825" i="1"/>
  <c r="BAO825" i="1" s="1"/>
  <c r="BBN825" i="1"/>
  <c r="BBP825" i="1" s="1"/>
  <c r="BHB867" i="1"/>
  <c r="BHD867" i="1" s="1"/>
  <c r="BGS867" i="1"/>
  <c r="BGU867" i="1" s="1"/>
  <c r="BGJ867" i="1"/>
  <c r="BGL867" i="1" s="1"/>
  <c r="BGA867" i="1"/>
  <c r="BGC867" i="1" s="1"/>
  <c r="BFR867" i="1"/>
  <c r="BFT867" i="1" s="1"/>
  <c r="BFI867" i="1"/>
  <c r="BFK867" i="1" s="1"/>
  <c r="BEZ867" i="1"/>
  <c r="BFB867" i="1" s="1"/>
  <c r="BEQ867" i="1"/>
  <c r="BES867" i="1" s="1"/>
  <c r="BEH867" i="1"/>
  <c r="BEJ867" i="1" s="1"/>
  <c r="BDY867" i="1"/>
  <c r="BEA867" i="1" s="1"/>
  <c r="BDP867" i="1"/>
  <c r="BDR867" i="1" s="1"/>
  <c r="BDG867" i="1"/>
  <c r="BDI867" i="1" s="1"/>
  <c r="BCX867" i="1"/>
  <c r="BCZ867" i="1" s="1"/>
  <c r="BCO867" i="1"/>
  <c r="BCQ867" i="1" s="1"/>
  <c r="BCF867" i="1"/>
  <c r="BCH867" i="1" s="1"/>
  <c r="BBW867" i="1"/>
  <c r="BBY867" i="1" s="1"/>
  <c r="BBE867" i="1"/>
  <c r="BBG867" i="1" s="1"/>
  <c r="BBN867" i="1"/>
  <c r="BBP867" i="1" s="1"/>
  <c r="BAV867" i="1"/>
  <c r="BAX867" i="1" s="1"/>
  <c r="BAM867" i="1"/>
  <c r="BAO867" i="1" s="1"/>
  <c r="BHB822" i="1"/>
  <c r="BHD822" i="1" s="1"/>
  <c r="BGS822" i="1"/>
  <c r="BGU822" i="1" s="1"/>
  <c r="BGJ822" i="1"/>
  <c r="BGL822" i="1" s="1"/>
  <c r="BFI822" i="1"/>
  <c r="BFK822" i="1" s="1"/>
  <c r="BGA822" i="1"/>
  <c r="BGC822" i="1" s="1"/>
  <c r="BFR822" i="1"/>
  <c r="BFT822" i="1" s="1"/>
  <c r="BEQ822" i="1"/>
  <c r="BES822" i="1" s="1"/>
  <c r="BCO822" i="1"/>
  <c r="BCQ822" i="1" s="1"/>
  <c r="BEH822" i="1"/>
  <c r="BEJ822" i="1" s="1"/>
  <c r="BDG822" i="1"/>
  <c r="BDI822" i="1" s="1"/>
  <c r="BDY822" i="1"/>
  <c r="BEA822" i="1" s="1"/>
  <c r="BEZ822" i="1"/>
  <c r="BFB822" i="1" s="1"/>
  <c r="BDP822" i="1"/>
  <c r="BDR822" i="1" s="1"/>
  <c r="BCX822" i="1"/>
  <c r="BCZ822" i="1" s="1"/>
  <c r="BCF822" i="1"/>
  <c r="BCH822" i="1" s="1"/>
  <c r="BBN822" i="1"/>
  <c r="BBP822" i="1" s="1"/>
  <c r="BBE822" i="1"/>
  <c r="BBG822" i="1" s="1"/>
  <c r="BAV822" i="1"/>
  <c r="BAX822" i="1" s="1"/>
  <c r="BBW822" i="1"/>
  <c r="BBY822" i="1" s="1"/>
  <c r="BAM822" i="1"/>
  <c r="BAO822" i="1" s="1"/>
  <c r="BHB863" i="1"/>
  <c r="BHD863" i="1" s="1"/>
  <c r="BGS863" i="1"/>
  <c r="BGU863" i="1" s="1"/>
  <c r="BGJ863" i="1"/>
  <c r="BGL863" i="1" s="1"/>
  <c r="BGA863" i="1"/>
  <c r="BGC863" i="1" s="1"/>
  <c r="BFR863" i="1"/>
  <c r="BFT863" i="1" s="1"/>
  <c r="BFI863" i="1"/>
  <c r="BFK863" i="1" s="1"/>
  <c r="BEZ863" i="1"/>
  <c r="BFB863" i="1" s="1"/>
  <c r="BEQ863" i="1"/>
  <c r="BES863" i="1" s="1"/>
  <c r="BEH863" i="1"/>
  <c r="BEJ863" i="1" s="1"/>
  <c r="BDY863" i="1"/>
  <c r="BEA863" i="1" s="1"/>
  <c r="BDP863" i="1"/>
  <c r="BDR863" i="1" s="1"/>
  <c r="BDG863" i="1"/>
  <c r="BDI863" i="1" s="1"/>
  <c r="BCX863" i="1"/>
  <c r="BCZ863" i="1" s="1"/>
  <c r="BCO863" i="1"/>
  <c r="BCQ863" i="1" s="1"/>
  <c r="BCF863" i="1"/>
  <c r="BCH863" i="1" s="1"/>
  <c r="BBW863" i="1"/>
  <c r="BBY863" i="1" s="1"/>
  <c r="BBN863" i="1"/>
  <c r="BBP863" i="1" s="1"/>
  <c r="BBE863" i="1"/>
  <c r="BBG863" i="1" s="1"/>
  <c r="BAM863" i="1"/>
  <c r="BAO863" i="1" s="1"/>
  <c r="BAV863" i="1"/>
  <c r="BAX863" i="1" s="1"/>
  <c r="BHB859" i="1"/>
  <c r="BHD859" i="1" s="1"/>
  <c r="BGS859" i="1"/>
  <c r="BGU859" i="1" s="1"/>
  <c r="BGJ859" i="1"/>
  <c r="BGL859" i="1" s="1"/>
  <c r="BGA859" i="1"/>
  <c r="BGC859" i="1" s="1"/>
  <c r="BFR859" i="1"/>
  <c r="BFT859" i="1" s="1"/>
  <c r="BFI859" i="1"/>
  <c r="BFK859" i="1" s="1"/>
  <c r="BEZ859" i="1"/>
  <c r="BFB859" i="1" s="1"/>
  <c r="BEQ859" i="1"/>
  <c r="BES859" i="1" s="1"/>
  <c r="BEH859" i="1"/>
  <c r="BEJ859" i="1" s="1"/>
  <c r="BDY859" i="1"/>
  <c r="BEA859" i="1" s="1"/>
  <c r="BDP859" i="1"/>
  <c r="BDR859" i="1" s="1"/>
  <c r="BDG859" i="1"/>
  <c r="BDI859" i="1" s="1"/>
  <c r="BCX859" i="1"/>
  <c r="BCZ859" i="1" s="1"/>
  <c r="BCO859" i="1"/>
  <c r="BCQ859" i="1" s="1"/>
  <c r="BCF859" i="1"/>
  <c r="BCH859" i="1" s="1"/>
  <c r="BBW859" i="1"/>
  <c r="BBY859" i="1" s="1"/>
  <c r="BBE859" i="1"/>
  <c r="BBG859" i="1" s="1"/>
  <c r="BBN859" i="1"/>
  <c r="BBP859" i="1" s="1"/>
  <c r="BAM859" i="1"/>
  <c r="BAO859" i="1" s="1"/>
  <c r="BAV859" i="1"/>
  <c r="BAX859" i="1" s="1"/>
  <c r="BHB799" i="1"/>
  <c r="BHD799" i="1" s="1"/>
  <c r="BGS799" i="1"/>
  <c r="BGU799" i="1" s="1"/>
  <c r="BGJ799" i="1"/>
  <c r="BGL799" i="1" s="1"/>
  <c r="BGA799" i="1"/>
  <c r="BGC799" i="1" s="1"/>
  <c r="BFR799" i="1"/>
  <c r="BFT799" i="1" s="1"/>
  <c r="BFI799" i="1"/>
  <c r="BFK799" i="1" s="1"/>
  <c r="BEZ799" i="1"/>
  <c r="BFB799" i="1" s="1"/>
  <c r="BEQ799" i="1"/>
  <c r="BES799" i="1" s="1"/>
  <c r="BEH799" i="1"/>
  <c r="BEJ799" i="1" s="1"/>
  <c r="BDY799" i="1"/>
  <c r="BEA799" i="1" s="1"/>
  <c r="BDG799" i="1"/>
  <c r="BDI799" i="1" s="1"/>
  <c r="BCX799" i="1"/>
  <c r="BCZ799" i="1" s="1"/>
  <c r="BCO799" i="1"/>
  <c r="BCQ799" i="1" s="1"/>
  <c r="BBN799" i="1"/>
  <c r="BBP799" i="1" s="1"/>
  <c r="BBE799" i="1"/>
  <c r="BBG799" i="1" s="1"/>
  <c r="BAV799" i="1"/>
  <c r="BAX799" i="1" s="1"/>
  <c r="BBW799" i="1"/>
  <c r="BBY799" i="1" s="1"/>
  <c r="BAM799" i="1"/>
  <c r="BAO799" i="1" s="1"/>
  <c r="BHB818" i="1"/>
  <c r="BHD818" i="1" s="1"/>
  <c r="BGS818" i="1"/>
  <c r="BGU818" i="1" s="1"/>
  <c r="BFR818" i="1"/>
  <c r="BFT818" i="1" s="1"/>
  <c r="BGJ818" i="1"/>
  <c r="BGL818" i="1" s="1"/>
  <c r="BFI818" i="1"/>
  <c r="BFK818" i="1" s="1"/>
  <c r="BGA818" i="1"/>
  <c r="BGC818" i="1" s="1"/>
  <c r="BDY818" i="1"/>
  <c r="BEA818" i="1" s="1"/>
  <c r="BDG818" i="1"/>
  <c r="BDI818" i="1" s="1"/>
  <c r="BEZ818" i="1"/>
  <c r="BFB818" i="1" s="1"/>
  <c r="BDP818" i="1"/>
  <c r="BDR818" i="1" s="1"/>
  <c r="BEQ818" i="1"/>
  <c r="BES818" i="1" s="1"/>
  <c r="BCX818" i="1"/>
  <c r="BCZ818" i="1" s="1"/>
  <c r="BEH818" i="1"/>
  <c r="BEJ818" i="1" s="1"/>
  <c r="BCO818" i="1"/>
  <c r="BCQ818" i="1" s="1"/>
  <c r="BBW818" i="1"/>
  <c r="BBY818" i="1" s="1"/>
  <c r="BBN818" i="1"/>
  <c r="BBP818" i="1" s="1"/>
  <c r="BBE818" i="1"/>
  <c r="BBG818" i="1" s="1"/>
  <c r="BAV818" i="1"/>
  <c r="BAX818" i="1" s="1"/>
  <c r="BAM818" i="1"/>
  <c r="BAO818" i="1" s="1"/>
  <c r="BCF818" i="1"/>
  <c r="BCH818" i="1" s="1"/>
  <c r="BHB824" i="1"/>
  <c r="BHD824" i="1" s="1"/>
  <c r="BGS824" i="1"/>
  <c r="BGU824" i="1" s="1"/>
  <c r="BGJ824" i="1"/>
  <c r="BGL824" i="1" s="1"/>
  <c r="BGA824" i="1"/>
  <c r="BGC824" i="1" s="1"/>
  <c r="BFR824" i="1"/>
  <c r="BFT824" i="1" s="1"/>
  <c r="BEZ824" i="1"/>
  <c r="BFB824" i="1" s="1"/>
  <c r="BEQ824" i="1"/>
  <c r="BES824" i="1" s="1"/>
  <c r="BEH824" i="1"/>
  <c r="BEJ824" i="1" s="1"/>
  <c r="BDY824" i="1"/>
  <c r="BEA824" i="1" s="1"/>
  <c r="BDP824" i="1"/>
  <c r="BDR824" i="1" s="1"/>
  <c r="BDG824" i="1"/>
  <c r="BDI824" i="1" s="1"/>
  <c r="BCX824" i="1"/>
  <c r="BCZ824" i="1" s="1"/>
  <c r="BFI824" i="1"/>
  <c r="BFK824" i="1" s="1"/>
  <c r="BCF824" i="1"/>
  <c r="BCH824" i="1" s="1"/>
  <c r="BBW824" i="1"/>
  <c r="BBY824" i="1" s="1"/>
  <c r="BBN824" i="1"/>
  <c r="BBP824" i="1" s="1"/>
  <c r="BCO824" i="1"/>
  <c r="BCQ824" i="1" s="1"/>
  <c r="BAM824" i="1"/>
  <c r="BAO824" i="1" s="1"/>
  <c r="BBE824" i="1"/>
  <c r="BBG824" i="1" s="1"/>
  <c r="BAV824" i="1"/>
  <c r="BAX824" i="1" s="1"/>
  <c r="BHB839" i="1"/>
  <c r="BHD839" i="1" s="1"/>
  <c r="BGS839" i="1"/>
  <c r="BGU839" i="1" s="1"/>
  <c r="BGJ839" i="1"/>
  <c r="BGL839" i="1" s="1"/>
  <c r="BGA839" i="1"/>
  <c r="BGC839" i="1" s="1"/>
  <c r="BFR839" i="1"/>
  <c r="BFT839" i="1" s="1"/>
  <c r="BFI839" i="1"/>
  <c r="BFK839" i="1" s="1"/>
  <c r="BEZ839" i="1"/>
  <c r="BFB839" i="1" s="1"/>
  <c r="BEQ839" i="1"/>
  <c r="BES839" i="1" s="1"/>
  <c r="BEH839" i="1"/>
  <c r="BEJ839" i="1" s="1"/>
  <c r="BDY839" i="1"/>
  <c r="BEA839" i="1" s="1"/>
  <c r="BDP839" i="1"/>
  <c r="BDR839" i="1" s="1"/>
  <c r="BDG839" i="1"/>
  <c r="BDI839" i="1" s="1"/>
  <c r="BCX839" i="1"/>
  <c r="BCZ839" i="1" s="1"/>
  <c r="BCO839" i="1"/>
  <c r="BCQ839" i="1" s="1"/>
  <c r="BCF839" i="1"/>
  <c r="BCH839" i="1" s="1"/>
  <c r="BBW839" i="1"/>
  <c r="BBY839" i="1" s="1"/>
  <c r="BBN839" i="1"/>
  <c r="BBP839" i="1" s="1"/>
  <c r="BBE839" i="1"/>
  <c r="BBG839" i="1" s="1"/>
  <c r="BAM839" i="1"/>
  <c r="BAO839" i="1" s="1"/>
  <c r="BAV839" i="1"/>
  <c r="BAX839" i="1" s="1"/>
  <c r="BHB823" i="1"/>
  <c r="BHD823" i="1" s="1"/>
  <c r="BGS823" i="1"/>
  <c r="BGU823" i="1" s="1"/>
  <c r="BGJ823" i="1"/>
  <c r="BGL823" i="1" s="1"/>
  <c r="BGA823" i="1"/>
  <c r="BGC823" i="1" s="1"/>
  <c r="BFR823" i="1"/>
  <c r="BFT823" i="1" s="1"/>
  <c r="BFI823" i="1"/>
  <c r="BFK823" i="1" s="1"/>
  <c r="BEZ823" i="1"/>
  <c r="BFB823" i="1" s="1"/>
  <c r="BEQ823" i="1"/>
  <c r="BES823" i="1" s="1"/>
  <c r="BEH823" i="1"/>
  <c r="BEJ823" i="1" s="1"/>
  <c r="BDY823" i="1"/>
  <c r="BEA823" i="1" s="1"/>
  <c r="BDP823" i="1"/>
  <c r="BDR823" i="1" s="1"/>
  <c r="BDG823" i="1"/>
  <c r="BDI823" i="1" s="1"/>
  <c r="BCX823" i="1"/>
  <c r="BCZ823" i="1" s="1"/>
  <c r="BCO823" i="1"/>
  <c r="BCQ823" i="1" s="1"/>
  <c r="BCF823" i="1"/>
  <c r="BCH823" i="1" s="1"/>
  <c r="BBW823" i="1"/>
  <c r="BBY823" i="1" s="1"/>
  <c r="BBN823" i="1"/>
  <c r="BBP823" i="1" s="1"/>
  <c r="BBE823" i="1"/>
  <c r="BBG823" i="1" s="1"/>
  <c r="BAV823" i="1"/>
  <c r="BAX823" i="1" s="1"/>
  <c r="BAM823" i="1"/>
  <c r="BAO823" i="1" s="1"/>
  <c r="BHB842" i="1"/>
  <c r="BHD842" i="1" s="1"/>
  <c r="BGS842" i="1"/>
  <c r="BGU842" i="1" s="1"/>
  <c r="BGJ842" i="1"/>
  <c r="BGL842" i="1" s="1"/>
  <c r="BFI842" i="1"/>
  <c r="BFK842" i="1" s="1"/>
  <c r="BGA842" i="1"/>
  <c r="BGC842" i="1" s="1"/>
  <c r="BFR842" i="1"/>
  <c r="BFT842" i="1" s="1"/>
  <c r="BEZ842" i="1"/>
  <c r="BFB842" i="1" s="1"/>
  <c r="BDP842" i="1"/>
  <c r="BDR842" i="1" s="1"/>
  <c r="BCO842" i="1"/>
  <c r="BCQ842" i="1" s="1"/>
  <c r="BEQ842" i="1"/>
  <c r="BES842" i="1" s="1"/>
  <c r="BDG842" i="1"/>
  <c r="BDI842" i="1" s="1"/>
  <c r="BEH842" i="1"/>
  <c r="BEJ842" i="1" s="1"/>
  <c r="BDY842" i="1"/>
  <c r="BEA842" i="1" s="1"/>
  <c r="BCX842" i="1"/>
  <c r="BCZ842" i="1" s="1"/>
  <c r="BBE842" i="1"/>
  <c r="BBG842" i="1" s="1"/>
  <c r="BAV842" i="1"/>
  <c r="BAX842" i="1" s="1"/>
  <c r="BCF842" i="1"/>
  <c r="BCH842" i="1" s="1"/>
  <c r="BAM842" i="1"/>
  <c r="BAO842" i="1" s="1"/>
  <c r="BBW842" i="1"/>
  <c r="BBY842" i="1" s="1"/>
  <c r="BBN842" i="1"/>
  <c r="BBP842" i="1" s="1"/>
  <c r="BHB851" i="1"/>
  <c r="BHD851" i="1" s="1"/>
  <c r="BGS851" i="1"/>
  <c r="BGU851" i="1" s="1"/>
  <c r="BGJ851" i="1"/>
  <c r="BGL851" i="1" s="1"/>
  <c r="BGA851" i="1"/>
  <c r="BGC851" i="1" s="1"/>
  <c r="BFR851" i="1"/>
  <c r="BFT851" i="1" s="1"/>
  <c r="BFI851" i="1"/>
  <c r="BFK851" i="1" s="1"/>
  <c r="BEZ851" i="1"/>
  <c r="BFB851" i="1" s="1"/>
  <c r="BEQ851" i="1"/>
  <c r="BES851" i="1" s="1"/>
  <c r="BEH851" i="1"/>
  <c r="BEJ851" i="1" s="1"/>
  <c r="BDY851" i="1"/>
  <c r="BEA851" i="1" s="1"/>
  <c r="BDP851" i="1"/>
  <c r="BDR851" i="1" s="1"/>
  <c r="BDG851" i="1"/>
  <c r="BDI851" i="1" s="1"/>
  <c r="BCX851" i="1"/>
  <c r="BCZ851" i="1" s="1"/>
  <c r="BCO851" i="1"/>
  <c r="BCQ851" i="1" s="1"/>
  <c r="BCF851" i="1"/>
  <c r="BCH851" i="1" s="1"/>
  <c r="BBW851" i="1"/>
  <c r="BBY851" i="1" s="1"/>
  <c r="BBE851" i="1"/>
  <c r="BBG851" i="1" s="1"/>
  <c r="BBN851" i="1"/>
  <c r="BBP851" i="1" s="1"/>
  <c r="BAM851" i="1"/>
  <c r="BAO851" i="1" s="1"/>
  <c r="BAV851" i="1"/>
  <c r="BAX851" i="1" s="1"/>
  <c r="BHB833" i="1"/>
  <c r="BHD833" i="1" s="1"/>
  <c r="BGS833" i="1"/>
  <c r="BGU833" i="1" s="1"/>
  <c r="BGJ833" i="1"/>
  <c r="BGL833" i="1" s="1"/>
  <c r="BGA833" i="1"/>
  <c r="BGC833" i="1" s="1"/>
  <c r="BFR833" i="1"/>
  <c r="BFT833" i="1" s="1"/>
  <c r="BFI833" i="1"/>
  <c r="BFK833" i="1" s="1"/>
  <c r="BEZ833" i="1"/>
  <c r="BFB833" i="1" s="1"/>
  <c r="BEQ833" i="1"/>
  <c r="BES833" i="1" s="1"/>
  <c r="BEH833" i="1"/>
  <c r="BEJ833" i="1" s="1"/>
  <c r="BDY833" i="1"/>
  <c r="BEA833" i="1" s="1"/>
  <c r="BDP833" i="1"/>
  <c r="BDR833" i="1" s="1"/>
  <c r="BCX833" i="1"/>
  <c r="BCZ833" i="1" s="1"/>
  <c r="BDG833" i="1"/>
  <c r="BDI833" i="1" s="1"/>
  <c r="BCO833" i="1"/>
  <c r="BCQ833" i="1" s="1"/>
  <c r="BCF833" i="1"/>
  <c r="BCH833" i="1" s="1"/>
  <c r="BBW833" i="1"/>
  <c r="BBY833" i="1" s="1"/>
  <c r="BBN833" i="1"/>
  <c r="BBP833" i="1" s="1"/>
  <c r="BBE833" i="1"/>
  <c r="BBG833" i="1" s="1"/>
  <c r="BAV833" i="1"/>
  <c r="BAX833" i="1" s="1"/>
  <c r="BAM833" i="1"/>
  <c r="BAO833" i="1" s="1"/>
  <c r="BHB829" i="1"/>
  <c r="BHD829" i="1" s="1"/>
  <c r="BGS829" i="1"/>
  <c r="BGU829" i="1" s="1"/>
  <c r="BGJ829" i="1"/>
  <c r="BGL829" i="1" s="1"/>
  <c r="BGA829" i="1"/>
  <c r="BGC829" i="1" s="1"/>
  <c r="BFR829" i="1"/>
  <c r="BFT829" i="1" s="1"/>
  <c r="BFI829" i="1"/>
  <c r="BFK829" i="1" s="1"/>
  <c r="BEZ829" i="1"/>
  <c r="BFB829" i="1" s="1"/>
  <c r="BEQ829" i="1"/>
  <c r="BES829" i="1" s="1"/>
  <c r="BEH829" i="1"/>
  <c r="BEJ829" i="1" s="1"/>
  <c r="BDY829" i="1"/>
  <c r="BEA829" i="1" s="1"/>
  <c r="BDP829" i="1"/>
  <c r="BDR829" i="1" s="1"/>
  <c r="BDG829" i="1"/>
  <c r="BDI829" i="1" s="1"/>
  <c r="BCO829" i="1"/>
  <c r="BCQ829" i="1" s="1"/>
  <c r="BCX829" i="1"/>
  <c r="BCZ829" i="1" s="1"/>
  <c r="BCF829" i="1"/>
  <c r="BCH829" i="1" s="1"/>
  <c r="BBW829" i="1"/>
  <c r="BBY829" i="1" s="1"/>
  <c r="BBN829" i="1"/>
  <c r="BBP829" i="1" s="1"/>
  <c r="BBE829" i="1"/>
  <c r="BBG829" i="1" s="1"/>
  <c r="BAV829" i="1"/>
  <c r="BAX829" i="1" s="1"/>
  <c r="BAM829" i="1"/>
  <c r="BAO829" i="1" s="1"/>
  <c r="BHB843" i="1"/>
  <c r="BHD843" i="1" s="1"/>
  <c r="BGS843" i="1"/>
  <c r="BGU843" i="1" s="1"/>
  <c r="BGJ843" i="1"/>
  <c r="BGL843" i="1" s="1"/>
  <c r="BGA843" i="1"/>
  <c r="BGC843" i="1" s="1"/>
  <c r="BFR843" i="1"/>
  <c r="BFT843" i="1" s="1"/>
  <c r="BFI843" i="1"/>
  <c r="BFK843" i="1" s="1"/>
  <c r="BEZ843" i="1"/>
  <c r="BFB843" i="1" s="1"/>
  <c r="BEQ843" i="1"/>
  <c r="BES843" i="1" s="1"/>
  <c r="BEH843" i="1"/>
  <c r="BEJ843" i="1" s="1"/>
  <c r="BDY843" i="1"/>
  <c r="BEA843" i="1" s="1"/>
  <c r="BDP843" i="1"/>
  <c r="BDR843" i="1" s="1"/>
  <c r="BDG843" i="1"/>
  <c r="BDI843" i="1" s="1"/>
  <c r="BCX843" i="1"/>
  <c r="BCZ843" i="1" s="1"/>
  <c r="BCO843" i="1"/>
  <c r="BCQ843" i="1" s="1"/>
  <c r="BCF843" i="1"/>
  <c r="BCH843" i="1" s="1"/>
  <c r="BBW843" i="1"/>
  <c r="BBY843" i="1" s="1"/>
  <c r="BBE843" i="1"/>
  <c r="BBG843" i="1" s="1"/>
  <c r="BAM843" i="1"/>
  <c r="BAO843" i="1" s="1"/>
  <c r="BBN843" i="1"/>
  <c r="BBP843" i="1" s="1"/>
  <c r="BAV843" i="1"/>
  <c r="BAX843" i="1" s="1"/>
  <c r="BHB830" i="1"/>
  <c r="BHD830" i="1" s="1"/>
  <c r="BGS830" i="1"/>
  <c r="BGU830" i="1" s="1"/>
  <c r="BGJ830" i="1"/>
  <c r="BGL830" i="1" s="1"/>
  <c r="BGA830" i="1"/>
  <c r="BGC830" i="1" s="1"/>
  <c r="BEZ830" i="1"/>
  <c r="BFB830" i="1" s="1"/>
  <c r="BDP830" i="1"/>
  <c r="BDR830" i="1" s="1"/>
  <c r="BDG830" i="1"/>
  <c r="BDI830" i="1" s="1"/>
  <c r="BFI830" i="1"/>
  <c r="BFK830" i="1" s="1"/>
  <c r="BEQ830" i="1"/>
  <c r="BES830" i="1" s="1"/>
  <c r="BCO830" i="1"/>
  <c r="BCQ830" i="1" s="1"/>
  <c r="BEH830" i="1"/>
  <c r="BEJ830" i="1" s="1"/>
  <c r="BCX830" i="1"/>
  <c r="BCZ830" i="1" s="1"/>
  <c r="BFR830" i="1"/>
  <c r="BFT830" i="1" s="1"/>
  <c r="BDY830" i="1"/>
  <c r="BEA830" i="1" s="1"/>
  <c r="BBE830" i="1"/>
  <c r="BBG830" i="1" s="1"/>
  <c r="BAV830" i="1"/>
  <c r="BAX830" i="1" s="1"/>
  <c r="BCF830" i="1"/>
  <c r="BCH830" i="1" s="1"/>
  <c r="BAM830" i="1"/>
  <c r="BAO830" i="1" s="1"/>
  <c r="BBW830" i="1"/>
  <c r="BBY830" i="1" s="1"/>
  <c r="BBN830" i="1"/>
  <c r="BBP830" i="1" s="1"/>
  <c r="BHB854" i="1"/>
  <c r="BHD854" i="1" s="1"/>
  <c r="BGS854" i="1"/>
  <c r="BGU854" i="1" s="1"/>
  <c r="BGJ854" i="1"/>
  <c r="BGL854" i="1" s="1"/>
  <c r="BGA854" i="1"/>
  <c r="BGC854" i="1" s="1"/>
  <c r="BFR854" i="1"/>
  <c r="BFT854" i="1" s="1"/>
  <c r="BFI854" i="1"/>
  <c r="BFK854" i="1" s="1"/>
  <c r="BEQ854" i="1"/>
  <c r="BES854" i="1" s="1"/>
  <c r="BCX854" i="1"/>
  <c r="BCZ854" i="1" s="1"/>
  <c r="BEH854" i="1"/>
  <c r="BEJ854" i="1" s="1"/>
  <c r="BDY854" i="1"/>
  <c r="BEA854" i="1" s="1"/>
  <c r="BDG854" i="1"/>
  <c r="BDI854" i="1" s="1"/>
  <c r="BCF854" i="1"/>
  <c r="BCH854" i="1" s="1"/>
  <c r="BEZ854" i="1"/>
  <c r="BFB854" i="1" s="1"/>
  <c r="BDP854" i="1"/>
  <c r="BDR854" i="1" s="1"/>
  <c r="BCO854" i="1"/>
  <c r="BCQ854" i="1" s="1"/>
  <c r="BBE854" i="1"/>
  <c r="BBG854" i="1" s="1"/>
  <c r="BAV854" i="1"/>
  <c r="BAX854" i="1" s="1"/>
  <c r="BBW854" i="1"/>
  <c r="BBY854" i="1" s="1"/>
  <c r="BAM854" i="1"/>
  <c r="BAO854" i="1" s="1"/>
  <c r="BBN854" i="1"/>
  <c r="BBP854" i="1" s="1"/>
  <c r="BHB837" i="1"/>
  <c r="BHD837" i="1" s="1"/>
  <c r="BGS837" i="1"/>
  <c r="BGU837" i="1" s="1"/>
  <c r="BGJ837" i="1"/>
  <c r="BGL837" i="1" s="1"/>
  <c r="BGA837" i="1"/>
  <c r="BGC837" i="1" s="1"/>
  <c r="BFR837" i="1"/>
  <c r="BFT837" i="1" s="1"/>
  <c r="BFI837" i="1"/>
  <c r="BFK837" i="1" s="1"/>
  <c r="BEZ837" i="1"/>
  <c r="BFB837" i="1" s="1"/>
  <c r="BEQ837" i="1"/>
  <c r="BES837" i="1" s="1"/>
  <c r="BEH837" i="1"/>
  <c r="BEJ837" i="1" s="1"/>
  <c r="BDY837" i="1"/>
  <c r="BEA837" i="1" s="1"/>
  <c r="BDP837" i="1"/>
  <c r="BDR837" i="1" s="1"/>
  <c r="BDG837" i="1"/>
  <c r="BDI837" i="1" s="1"/>
  <c r="BCO837" i="1"/>
  <c r="BCQ837" i="1" s="1"/>
  <c r="BCX837" i="1"/>
  <c r="BCZ837" i="1" s="1"/>
  <c r="BCF837" i="1"/>
  <c r="BCH837" i="1" s="1"/>
  <c r="BBW837" i="1"/>
  <c r="BBY837" i="1" s="1"/>
  <c r="BBN837" i="1"/>
  <c r="BBP837" i="1" s="1"/>
  <c r="BBE837" i="1"/>
  <c r="BBG837" i="1" s="1"/>
  <c r="BAV837" i="1"/>
  <c r="BAX837" i="1" s="1"/>
  <c r="BAM837" i="1"/>
  <c r="BAO837" i="1" s="1"/>
  <c r="BHB847" i="1"/>
  <c r="BHD847" i="1" s="1"/>
  <c r="BGS847" i="1"/>
  <c r="BGU847" i="1" s="1"/>
  <c r="BGJ847" i="1"/>
  <c r="BGL847" i="1" s="1"/>
  <c r="BGA847" i="1"/>
  <c r="BGC847" i="1" s="1"/>
  <c r="BFR847" i="1"/>
  <c r="BFT847" i="1" s="1"/>
  <c r="BFI847" i="1"/>
  <c r="BFK847" i="1" s="1"/>
  <c r="BEZ847" i="1"/>
  <c r="BFB847" i="1" s="1"/>
  <c r="BEQ847" i="1"/>
  <c r="BES847" i="1" s="1"/>
  <c r="BEH847" i="1"/>
  <c r="BEJ847" i="1" s="1"/>
  <c r="BDY847" i="1"/>
  <c r="BEA847" i="1" s="1"/>
  <c r="BDP847" i="1"/>
  <c r="BDR847" i="1" s="1"/>
  <c r="BDG847" i="1"/>
  <c r="BDI847" i="1" s="1"/>
  <c r="BCX847" i="1"/>
  <c r="BCZ847" i="1" s="1"/>
  <c r="BCO847" i="1"/>
  <c r="BCQ847" i="1" s="1"/>
  <c r="BCF847" i="1"/>
  <c r="BCH847" i="1" s="1"/>
  <c r="BBW847" i="1"/>
  <c r="BBY847" i="1" s="1"/>
  <c r="BBE847" i="1"/>
  <c r="BBG847" i="1" s="1"/>
  <c r="BBN847" i="1"/>
  <c r="BBP847" i="1" s="1"/>
  <c r="BAM847" i="1"/>
  <c r="BAO847" i="1" s="1"/>
  <c r="BAV847" i="1"/>
  <c r="BAX847" i="1" s="1"/>
  <c r="BHB810" i="1"/>
  <c r="BHD810" i="1" s="1"/>
  <c r="BGS810" i="1"/>
  <c r="BGU810" i="1" s="1"/>
  <c r="BGJ810" i="1"/>
  <c r="BGL810" i="1" s="1"/>
  <c r="BGA810" i="1"/>
  <c r="BGC810" i="1" s="1"/>
  <c r="BFI810" i="1"/>
  <c r="BFK810" i="1" s="1"/>
  <c r="BFR810" i="1"/>
  <c r="BFT810" i="1" s="1"/>
  <c r="BEQ810" i="1"/>
  <c r="BES810" i="1" s="1"/>
  <c r="BDG810" i="1"/>
  <c r="BDI810" i="1" s="1"/>
  <c r="BEH810" i="1"/>
  <c r="BEJ810" i="1" s="1"/>
  <c r="BDY810" i="1"/>
  <c r="BEA810" i="1" s="1"/>
  <c r="BCX810" i="1"/>
  <c r="BCZ810" i="1" s="1"/>
  <c r="BCO810" i="1"/>
  <c r="BCQ810" i="1" s="1"/>
  <c r="BEZ810" i="1"/>
  <c r="BFB810" i="1" s="1"/>
  <c r="BDP810" i="1"/>
  <c r="BDR810" i="1" s="1"/>
  <c r="BBW810" i="1"/>
  <c r="BBY810" i="1" s="1"/>
  <c r="BCF810" i="1"/>
  <c r="BCH810" i="1" s="1"/>
  <c r="BBN810" i="1"/>
  <c r="BBP810" i="1" s="1"/>
  <c r="BBE810" i="1"/>
  <c r="BBG810" i="1" s="1"/>
  <c r="BAV810" i="1"/>
  <c r="BAX810" i="1" s="1"/>
  <c r="BAM810" i="1"/>
  <c r="BAO810" i="1" s="1"/>
  <c r="BHB815" i="1"/>
  <c r="BHD815" i="1" s="1"/>
  <c r="BGS815" i="1"/>
  <c r="BGU815" i="1" s="1"/>
  <c r="BGJ815" i="1"/>
  <c r="BGL815" i="1" s="1"/>
  <c r="BGA815" i="1"/>
  <c r="BGC815" i="1" s="1"/>
  <c r="BFR815" i="1"/>
  <c r="BFT815" i="1" s="1"/>
  <c r="BFI815" i="1"/>
  <c r="BFK815" i="1" s="1"/>
  <c r="BEZ815" i="1"/>
  <c r="BFB815" i="1" s="1"/>
  <c r="BEQ815" i="1"/>
  <c r="BES815" i="1" s="1"/>
  <c r="BEH815" i="1"/>
  <c r="BEJ815" i="1" s="1"/>
  <c r="BDY815" i="1"/>
  <c r="BEA815" i="1" s="1"/>
  <c r="BDP815" i="1"/>
  <c r="BDR815" i="1" s="1"/>
  <c r="BDG815" i="1"/>
  <c r="BDI815" i="1" s="1"/>
  <c r="BCX815" i="1"/>
  <c r="BCZ815" i="1" s="1"/>
  <c r="BCO815" i="1"/>
  <c r="BCQ815" i="1" s="1"/>
  <c r="BCF815" i="1"/>
  <c r="BCH815" i="1" s="1"/>
  <c r="BBN815" i="1"/>
  <c r="BBP815" i="1" s="1"/>
  <c r="BBE815" i="1"/>
  <c r="BBG815" i="1" s="1"/>
  <c r="BBW815" i="1"/>
  <c r="BBY815" i="1" s="1"/>
  <c r="BAV815" i="1"/>
  <c r="BAX815" i="1" s="1"/>
  <c r="BAM815" i="1"/>
  <c r="BAO815" i="1" s="1"/>
  <c r="BHB803" i="1"/>
  <c r="BHD803" i="1" s="1"/>
  <c r="BGS803" i="1"/>
  <c r="BGU803" i="1" s="1"/>
  <c r="BGJ803" i="1"/>
  <c r="BGL803" i="1" s="1"/>
  <c r="BGA803" i="1"/>
  <c r="BGC803" i="1" s="1"/>
  <c r="BFR803" i="1"/>
  <c r="BFT803" i="1" s="1"/>
  <c r="BFI803" i="1"/>
  <c r="BFK803" i="1" s="1"/>
  <c r="BEZ803" i="1"/>
  <c r="BFB803" i="1" s="1"/>
  <c r="BEQ803" i="1"/>
  <c r="BES803" i="1" s="1"/>
  <c r="BEH803" i="1"/>
  <c r="BEJ803" i="1" s="1"/>
  <c r="BDY803" i="1"/>
  <c r="BEA803" i="1" s="1"/>
  <c r="BDP803" i="1"/>
  <c r="BDR803" i="1" s="1"/>
  <c r="BDG803" i="1"/>
  <c r="BDI803" i="1" s="1"/>
  <c r="BCX803" i="1"/>
  <c r="BCZ803" i="1" s="1"/>
  <c r="BCO803" i="1"/>
  <c r="BCQ803" i="1" s="1"/>
  <c r="BCF803" i="1"/>
  <c r="BCH803" i="1" s="1"/>
  <c r="BBW803" i="1"/>
  <c r="BBY803" i="1" s="1"/>
  <c r="BBN803" i="1"/>
  <c r="BBP803" i="1" s="1"/>
  <c r="BBE803" i="1"/>
  <c r="BBG803" i="1" s="1"/>
  <c r="BAV803" i="1"/>
  <c r="BAX803" i="1" s="1"/>
  <c r="BAM803" i="1"/>
  <c r="BAO803" i="1" s="1"/>
  <c r="BHB836" i="1"/>
  <c r="BHD836" i="1" s="1"/>
  <c r="BGS836" i="1"/>
  <c r="BGU836" i="1" s="1"/>
  <c r="BGJ836" i="1"/>
  <c r="BGL836" i="1" s="1"/>
  <c r="BGA836" i="1"/>
  <c r="BGC836" i="1" s="1"/>
  <c r="BFR836" i="1"/>
  <c r="BFT836" i="1" s="1"/>
  <c r="BFI836" i="1"/>
  <c r="BFK836" i="1" s="1"/>
  <c r="BEZ836" i="1"/>
  <c r="BFB836" i="1" s="1"/>
  <c r="BEQ836" i="1"/>
  <c r="BES836" i="1" s="1"/>
  <c r="BEH836" i="1"/>
  <c r="BEJ836" i="1" s="1"/>
  <c r="BDY836" i="1"/>
  <c r="BEA836" i="1" s="1"/>
  <c r="BDP836" i="1"/>
  <c r="BDR836" i="1" s="1"/>
  <c r="BDG836" i="1"/>
  <c r="BDI836" i="1" s="1"/>
  <c r="BCX836" i="1"/>
  <c r="BCZ836" i="1" s="1"/>
  <c r="BCF836" i="1"/>
  <c r="BCH836" i="1" s="1"/>
  <c r="BBW836" i="1"/>
  <c r="BBY836" i="1" s="1"/>
  <c r="BBN836" i="1"/>
  <c r="BBP836" i="1" s="1"/>
  <c r="BCO836" i="1"/>
  <c r="BCQ836" i="1" s="1"/>
  <c r="BAM836" i="1"/>
  <c r="BAO836" i="1" s="1"/>
  <c r="BBE836" i="1"/>
  <c r="BBG836" i="1" s="1"/>
  <c r="BAV836" i="1"/>
  <c r="BAX836" i="1" s="1"/>
  <c r="BHB807" i="1"/>
  <c r="BHD807" i="1" s="1"/>
  <c r="BGS807" i="1"/>
  <c r="BGU807" i="1" s="1"/>
  <c r="BGJ807" i="1"/>
  <c r="BGL807" i="1" s="1"/>
  <c r="BGA807" i="1"/>
  <c r="BGC807" i="1" s="1"/>
  <c r="BFR807" i="1"/>
  <c r="BFT807" i="1" s="1"/>
  <c r="BFI807" i="1"/>
  <c r="BFK807" i="1" s="1"/>
  <c r="BEZ807" i="1"/>
  <c r="BFB807" i="1" s="1"/>
  <c r="BEQ807" i="1"/>
  <c r="BES807" i="1" s="1"/>
  <c r="BEH807" i="1"/>
  <c r="BEJ807" i="1" s="1"/>
  <c r="BDY807" i="1"/>
  <c r="BEA807" i="1" s="1"/>
  <c r="BDP807" i="1"/>
  <c r="BDR807" i="1" s="1"/>
  <c r="BDG807" i="1"/>
  <c r="BDI807" i="1" s="1"/>
  <c r="BCX807" i="1"/>
  <c r="BCZ807" i="1" s="1"/>
  <c r="BCO807" i="1"/>
  <c r="BCQ807" i="1" s="1"/>
  <c r="BCF807" i="1"/>
  <c r="BCH807" i="1" s="1"/>
  <c r="BBN807" i="1"/>
  <c r="BBP807" i="1" s="1"/>
  <c r="BBE807" i="1"/>
  <c r="BBG807" i="1" s="1"/>
  <c r="BBW807" i="1"/>
  <c r="BBY807" i="1" s="1"/>
  <c r="BAM807" i="1"/>
  <c r="BAO807" i="1" s="1"/>
  <c r="BAV807" i="1"/>
  <c r="BAX807" i="1" s="1"/>
  <c r="BHB809" i="1"/>
  <c r="BHD809" i="1" s="1"/>
  <c r="BGS809" i="1"/>
  <c r="BGU809" i="1" s="1"/>
  <c r="BGJ809" i="1"/>
  <c r="BGL809" i="1" s="1"/>
  <c r="BGA809" i="1"/>
  <c r="BGC809" i="1" s="1"/>
  <c r="BFR809" i="1"/>
  <c r="BFT809" i="1" s="1"/>
  <c r="BFI809" i="1"/>
  <c r="BFK809" i="1" s="1"/>
  <c r="BEZ809" i="1"/>
  <c r="BFB809" i="1" s="1"/>
  <c r="BEQ809" i="1"/>
  <c r="BES809" i="1" s="1"/>
  <c r="BEH809" i="1"/>
  <c r="BEJ809" i="1" s="1"/>
  <c r="BDY809" i="1"/>
  <c r="BEA809" i="1" s="1"/>
  <c r="BDP809" i="1"/>
  <c r="BDR809" i="1" s="1"/>
  <c r="BDG809" i="1"/>
  <c r="BDI809" i="1" s="1"/>
  <c r="BCX809" i="1"/>
  <c r="BCZ809" i="1" s="1"/>
  <c r="BCO809" i="1"/>
  <c r="BCQ809" i="1" s="1"/>
  <c r="BCF809" i="1"/>
  <c r="BCH809" i="1" s="1"/>
  <c r="BBW809" i="1"/>
  <c r="BBY809" i="1" s="1"/>
  <c r="BAM809" i="1"/>
  <c r="BAO809" i="1" s="1"/>
  <c r="BBN809" i="1"/>
  <c r="BBP809" i="1" s="1"/>
  <c r="BBE809" i="1"/>
  <c r="BBG809" i="1" s="1"/>
  <c r="BAV809" i="1"/>
  <c r="BAX809" i="1" s="1"/>
  <c r="BHB852" i="1"/>
  <c r="BHD852" i="1" s="1"/>
  <c r="BGS852" i="1"/>
  <c r="BGU852" i="1" s="1"/>
  <c r="BGJ852" i="1"/>
  <c r="BGL852" i="1" s="1"/>
  <c r="BGA852" i="1"/>
  <c r="BGC852" i="1" s="1"/>
  <c r="BFR852" i="1"/>
  <c r="BFT852" i="1" s="1"/>
  <c r="BFI852" i="1"/>
  <c r="BFK852" i="1" s="1"/>
  <c r="BEZ852" i="1"/>
  <c r="BFB852" i="1" s="1"/>
  <c r="BEQ852" i="1"/>
  <c r="BES852" i="1" s="1"/>
  <c r="BEH852" i="1"/>
  <c r="BEJ852" i="1" s="1"/>
  <c r="BDY852" i="1"/>
  <c r="BEA852" i="1" s="1"/>
  <c r="BDP852" i="1"/>
  <c r="BDR852" i="1" s="1"/>
  <c r="BDG852" i="1"/>
  <c r="BDI852" i="1" s="1"/>
  <c r="BCX852" i="1"/>
  <c r="BCZ852" i="1" s="1"/>
  <c r="BCF852" i="1"/>
  <c r="BCH852" i="1" s="1"/>
  <c r="BBW852" i="1"/>
  <c r="BBY852" i="1" s="1"/>
  <c r="BBN852" i="1"/>
  <c r="BBP852" i="1" s="1"/>
  <c r="BCO852" i="1"/>
  <c r="BCQ852" i="1" s="1"/>
  <c r="BAM852" i="1"/>
  <c r="BAO852" i="1" s="1"/>
  <c r="BBE852" i="1"/>
  <c r="BBG852" i="1" s="1"/>
  <c r="BAV852" i="1"/>
  <c r="BAX852" i="1" s="1"/>
  <c r="BHB848" i="1"/>
  <c r="BHD848" i="1" s="1"/>
  <c r="BGS848" i="1"/>
  <c r="BGU848" i="1" s="1"/>
  <c r="BGJ848" i="1"/>
  <c r="BGL848" i="1" s="1"/>
  <c r="BGA848" i="1"/>
  <c r="BGC848" i="1" s="1"/>
  <c r="BFR848" i="1"/>
  <c r="BFT848" i="1" s="1"/>
  <c r="BEZ848" i="1"/>
  <c r="BFB848" i="1" s="1"/>
  <c r="BEQ848" i="1"/>
  <c r="BES848" i="1" s="1"/>
  <c r="BEH848" i="1"/>
  <c r="BEJ848" i="1" s="1"/>
  <c r="BDY848" i="1"/>
  <c r="BEA848" i="1" s="1"/>
  <c r="BDP848" i="1"/>
  <c r="BDR848" i="1" s="1"/>
  <c r="BDG848" i="1"/>
  <c r="BDI848" i="1" s="1"/>
  <c r="BCX848" i="1"/>
  <c r="BCZ848" i="1" s="1"/>
  <c r="BFI848" i="1"/>
  <c r="BFK848" i="1" s="1"/>
  <c r="BCO848" i="1"/>
  <c r="BCQ848" i="1" s="1"/>
  <c r="BCF848" i="1"/>
  <c r="BCH848" i="1" s="1"/>
  <c r="BBW848" i="1"/>
  <c r="BBY848" i="1" s="1"/>
  <c r="BBN848" i="1"/>
  <c r="BBP848" i="1" s="1"/>
  <c r="BAM848" i="1"/>
  <c r="BAO848" i="1" s="1"/>
  <c r="BBE848" i="1"/>
  <c r="BBG848" i="1" s="1"/>
  <c r="BAV848" i="1"/>
  <c r="BAX848" i="1" s="1"/>
  <c r="BHB828" i="1"/>
  <c r="BHD828" i="1" s="1"/>
  <c r="BGS828" i="1"/>
  <c r="BGU828" i="1" s="1"/>
  <c r="BGJ828" i="1"/>
  <c r="BGL828" i="1" s="1"/>
  <c r="BGA828" i="1"/>
  <c r="BGC828" i="1" s="1"/>
  <c r="BFR828" i="1"/>
  <c r="BFT828" i="1" s="1"/>
  <c r="BFI828" i="1"/>
  <c r="BFK828" i="1" s="1"/>
  <c r="BEZ828" i="1"/>
  <c r="BFB828" i="1" s="1"/>
  <c r="BEQ828" i="1"/>
  <c r="BES828" i="1" s="1"/>
  <c r="BEH828" i="1"/>
  <c r="BEJ828" i="1" s="1"/>
  <c r="BDY828" i="1"/>
  <c r="BEA828" i="1" s="1"/>
  <c r="BDP828" i="1"/>
  <c r="BDR828" i="1" s="1"/>
  <c r="BDG828" i="1"/>
  <c r="BDI828" i="1" s="1"/>
  <c r="BCX828" i="1"/>
  <c r="BCZ828" i="1" s="1"/>
  <c r="BCF828" i="1"/>
  <c r="BCH828" i="1" s="1"/>
  <c r="BBW828" i="1"/>
  <c r="BBY828" i="1" s="1"/>
  <c r="BBN828" i="1"/>
  <c r="BBP828" i="1" s="1"/>
  <c r="BCO828" i="1"/>
  <c r="BCQ828" i="1" s="1"/>
  <c r="BAM828" i="1"/>
  <c r="BAO828" i="1" s="1"/>
  <c r="BBE828" i="1"/>
  <c r="BBG828" i="1" s="1"/>
  <c r="BAV828" i="1"/>
  <c r="BAX828" i="1" s="1"/>
  <c r="BHB817" i="1"/>
  <c r="BHD817" i="1" s="1"/>
  <c r="BGS817" i="1"/>
  <c r="BGU817" i="1" s="1"/>
  <c r="BGJ817" i="1"/>
  <c r="BGL817" i="1" s="1"/>
  <c r="BGA817" i="1"/>
  <c r="BGC817" i="1" s="1"/>
  <c r="BFR817" i="1"/>
  <c r="BFT817" i="1" s="1"/>
  <c r="BFI817" i="1"/>
  <c r="BFK817" i="1" s="1"/>
  <c r="BEZ817" i="1"/>
  <c r="BFB817" i="1" s="1"/>
  <c r="BEQ817" i="1"/>
  <c r="BES817" i="1" s="1"/>
  <c r="BEH817" i="1"/>
  <c r="BEJ817" i="1" s="1"/>
  <c r="BDY817" i="1"/>
  <c r="BEA817" i="1" s="1"/>
  <c r="BDP817" i="1"/>
  <c r="BDR817" i="1" s="1"/>
  <c r="BCO817" i="1"/>
  <c r="BCQ817" i="1" s="1"/>
  <c r="BDG817" i="1"/>
  <c r="BDI817" i="1" s="1"/>
  <c r="BCX817" i="1"/>
  <c r="BCZ817" i="1" s="1"/>
  <c r="BCF817" i="1"/>
  <c r="BCH817" i="1" s="1"/>
  <c r="BBW817" i="1"/>
  <c r="BBY817" i="1" s="1"/>
  <c r="BAM817" i="1"/>
  <c r="BAO817" i="1" s="1"/>
  <c r="BBN817" i="1"/>
  <c r="BBP817" i="1" s="1"/>
  <c r="BBE817" i="1"/>
  <c r="BBG817" i="1" s="1"/>
  <c r="BAV817" i="1"/>
  <c r="BAX817" i="1" s="1"/>
  <c r="BHB857" i="1"/>
  <c r="BHD857" i="1" s="1"/>
  <c r="BGS857" i="1"/>
  <c r="BGU857" i="1" s="1"/>
  <c r="BGJ857" i="1"/>
  <c r="BGL857" i="1" s="1"/>
  <c r="BGA857" i="1"/>
  <c r="BGC857" i="1" s="1"/>
  <c r="BFR857" i="1"/>
  <c r="BFT857" i="1" s="1"/>
  <c r="BFI857" i="1"/>
  <c r="BFK857" i="1" s="1"/>
  <c r="BEZ857" i="1"/>
  <c r="BFB857" i="1" s="1"/>
  <c r="BEQ857" i="1"/>
  <c r="BES857" i="1" s="1"/>
  <c r="BEH857" i="1"/>
  <c r="BEJ857" i="1" s="1"/>
  <c r="BDY857" i="1"/>
  <c r="BEA857" i="1" s="1"/>
  <c r="BDP857" i="1"/>
  <c r="BDR857" i="1" s="1"/>
  <c r="BCO857" i="1"/>
  <c r="BCQ857" i="1" s="1"/>
  <c r="BCX857" i="1"/>
  <c r="BCZ857" i="1" s="1"/>
  <c r="BDG857" i="1"/>
  <c r="BDI857" i="1" s="1"/>
  <c r="BCF857" i="1"/>
  <c r="BCH857" i="1" s="1"/>
  <c r="BBW857" i="1"/>
  <c r="BBY857" i="1" s="1"/>
  <c r="BBN857" i="1"/>
  <c r="BBP857" i="1" s="1"/>
  <c r="BBE857" i="1"/>
  <c r="BBG857" i="1" s="1"/>
  <c r="BAV857" i="1"/>
  <c r="BAX857" i="1" s="1"/>
  <c r="BAM857" i="1"/>
  <c r="BAO857" i="1" s="1"/>
  <c r="BHB846" i="1"/>
  <c r="BHD846" i="1" s="1"/>
  <c r="BGS846" i="1"/>
  <c r="BGU846" i="1" s="1"/>
  <c r="BGA846" i="1"/>
  <c r="BGC846" i="1" s="1"/>
  <c r="BFR846" i="1"/>
  <c r="BFT846" i="1" s="1"/>
  <c r="BGJ846" i="1"/>
  <c r="BGL846" i="1" s="1"/>
  <c r="BEH846" i="1"/>
  <c r="BEJ846" i="1" s="1"/>
  <c r="BCX846" i="1"/>
  <c r="BCZ846" i="1" s="1"/>
  <c r="BFI846" i="1"/>
  <c r="BFK846" i="1" s="1"/>
  <c r="BDY846" i="1"/>
  <c r="BEA846" i="1" s="1"/>
  <c r="BCO846" i="1"/>
  <c r="BCQ846" i="1" s="1"/>
  <c r="BEZ846" i="1"/>
  <c r="BFB846" i="1" s="1"/>
  <c r="BDP846" i="1"/>
  <c r="BDR846" i="1" s="1"/>
  <c r="BDG846" i="1"/>
  <c r="BDI846" i="1" s="1"/>
  <c r="BCF846" i="1"/>
  <c r="BCH846" i="1" s="1"/>
  <c r="BEQ846" i="1"/>
  <c r="BES846" i="1" s="1"/>
  <c r="BBN846" i="1"/>
  <c r="BBP846" i="1" s="1"/>
  <c r="BBW846" i="1"/>
  <c r="BBY846" i="1" s="1"/>
  <c r="BBE846" i="1"/>
  <c r="BBG846" i="1" s="1"/>
  <c r="BAV846" i="1"/>
  <c r="BAX846" i="1" s="1"/>
  <c r="BAM846" i="1"/>
  <c r="BAO846" i="1" s="1"/>
  <c r="BHB861" i="1"/>
  <c r="BHD861" i="1" s="1"/>
  <c r="BGS861" i="1"/>
  <c r="BGU861" i="1" s="1"/>
  <c r="BGJ861" i="1"/>
  <c r="BGL861" i="1" s="1"/>
  <c r="BGA861" i="1"/>
  <c r="BGC861" i="1" s="1"/>
  <c r="BFR861" i="1"/>
  <c r="BFT861" i="1" s="1"/>
  <c r="BFI861" i="1"/>
  <c r="BFK861" i="1" s="1"/>
  <c r="BEZ861" i="1"/>
  <c r="BFB861" i="1" s="1"/>
  <c r="BEQ861" i="1"/>
  <c r="BES861" i="1" s="1"/>
  <c r="BEH861" i="1"/>
  <c r="BEJ861" i="1" s="1"/>
  <c r="BDY861" i="1"/>
  <c r="BEA861" i="1" s="1"/>
  <c r="BDP861" i="1"/>
  <c r="BDR861" i="1" s="1"/>
  <c r="BDG861" i="1"/>
  <c r="BDI861" i="1" s="1"/>
  <c r="BCO861" i="1"/>
  <c r="BCQ861" i="1" s="1"/>
  <c r="BCX861" i="1"/>
  <c r="BCZ861" i="1" s="1"/>
  <c r="BCF861" i="1"/>
  <c r="BCH861" i="1" s="1"/>
  <c r="BBW861" i="1"/>
  <c r="BBY861" i="1" s="1"/>
  <c r="BBN861" i="1"/>
  <c r="BBP861" i="1" s="1"/>
  <c r="BAM861" i="1"/>
  <c r="BAO861" i="1" s="1"/>
  <c r="BBE861" i="1"/>
  <c r="BBG861" i="1" s="1"/>
  <c r="BAV861" i="1"/>
  <c r="BAX861" i="1" s="1"/>
  <c r="BHB835" i="1"/>
  <c r="BHD835" i="1" s="1"/>
  <c r="BGS835" i="1"/>
  <c r="BGU835" i="1" s="1"/>
  <c r="BGJ835" i="1"/>
  <c r="BGL835" i="1" s="1"/>
  <c r="BGA835" i="1"/>
  <c r="BGC835" i="1" s="1"/>
  <c r="BFR835" i="1"/>
  <c r="BFT835" i="1" s="1"/>
  <c r="BFI835" i="1"/>
  <c r="BFK835" i="1" s="1"/>
  <c r="BEZ835" i="1"/>
  <c r="BFB835" i="1" s="1"/>
  <c r="BEQ835" i="1"/>
  <c r="BES835" i="1" s="1"/>
  <c r="BEH835" i="1"/>
  <c r="BEJ835" i="1" s="1"/>
  <c r="BDY835" i="1"/>
  <c r="BEA835" i="1" s="1"/>
  <c r="BDP835" i="1"/>
  <c r="BDR835" i="1" s="1"/>
  <c r="BDG835" i="1"/>
  <c r="BDI835" i="1" s="1"/>
  <c r="BCX835" i="1"/>
  <c r="BCZ835" i="1" s="1"/>
  <c r="BCO835" i="1"/>
  <c r="BCQ835" i="1" s="1"/>
  <c r="BCF835" i="1"/>
  <c r="BCH835" i="1" s="1"/>
  <c r="BBW835" i="1"/>
  <c r="BBY835" i="1" s="1"/>
  <c r="BBE835" i="1"/>
  <c r="BBG835" i="1" s="1"/>
  <c r="BAV835" i="1"/>
  <c r="BAX835" i="1" s="1"/>
  <c r="BBN835" i="1"/>
  <c r="BBP835" i="1" s="1"/>
  <c r="BAM835" i="1"/>
  <c r="BAO835" i="1" s="1"/>
  <c r="BHB800" i="1"/>
  <c r="BHD800" i="1" s="1"/>
  <c r="BGS800" i="1"/>
  <c r="BGU800" i="1" s="1"/>
  <c r="BGJ800" i="1"/>
  <c r="BGL800" i="1" s="1"/>
  <c r="BFI800" i="1"/>
  <c r="BFK800" i="1" s="1"/>
  <c r="BEZ800" i="1"/>
  <c r="BFB800" i="1" s="1"/>
  <c r="BEQ800" i="1"/>
  <c r="BES800" i="1" s="1"/>
  <c r="BEH800" i="1"/>
  <c r="BEJ800" i="1" s="1"/>
  <c r="BDY800" i="1"/>
  <c r="BEA800" i="1" s="1"/>
  <c r="BDP800" i="1"/>
  <c r="BDR800" i="1" s="1"/>
  <c r="BDG800" i="1"/>
  <c r="BDI800" i="1" s="1"/>
  <c r="BCO800" i="1"/>
  <c r="BCQ800" i="1" s="1"/>
  <c r="BCF800" i="1"/>
  <c r="BCH800" i="1" s="1"/>
  <c r="BCX800" i="1"/>
  <c r="BCZ800" i="1" s="1"/>
  <c r="BAM800" i="1"/>
  <c r="BAO800" i="1" s="1"/>
  <c r="BBN800" i="1"/>
  <c r="BBP800" i="1" s="1"/>
  <c r="BBE800" i="1"/>
  <c r="BBG800" i="1" s="1"/>
  <c r="BHB805" i="1"/>
  <c r="BHD805" i="1" s="1"/>
  <c r="BGS805" i="1"/>
  <c r="BGU805" i="1" s="1"/>
  <c r="BGJ805" i="1"/>
  <c r="BGL805" i="1" s="1"/>
  <c r="BGA805" i="1"/>
  <c r="BGC805" i="1" s="1"/>
  <c r="BFR805" i="1"/>
  <c r="BFT805" i="1" s="1"/>
  <c r="BFI805" i="1"/>
  <c r="BFK805" i="1" s="1"/>
  <c r="BEZ805" i="1"/>
  <c r="BFB805" i="1" s="1"/>
  <c r="BEQ805" i="1"/>
  <c r="BES805" i="1" s="1"/>
  <c r="BEH805" i="1"/>
  <c r="BEJ805" i="1" s="1"/>
  <c r="BDY805" i="1"/>
  <c r="BEA805" i="1" s="1"/>
  <c r="BDP805" i="1"/>
  <c r="BDR805" i="1" s="1"/>
  <c r="BDG805" i="1"/>
  <c r="BDI805" i="1" s="1"/>
  <c r="BCX805" i="1"/>
  <c r="BCZ805" i="1" s="1"/>
  <c r="BCO805" i="1"/>
  <c r="BCQ805" i="1" s="1"/>
  <c r="BCF805" i="1"/>
  <c r="BCH805" i="1" s="1"/>
  <c r="BBW805" i="1"/>
  <c r="BBY805" i="1" s="1"/>
  <c r="BAM805" i="1"/>
  <c r="BAO805" i="1" s="1"/>
  <c r="BBN805" i="1"/>
  <c r="BBP805" i="1" s="1"/>
  <c r="BBE805" i="1"/>
  <c r="BBG805" i="1" s="1"/>
  <c r="BAV805" i="1"/>
  <c r="BAX805" i="1" s="1"/>
  <c r="BHB816" i="1"/>
  <c r="BHD816" i="1" s="1"/>
  <c r="BGS816" i="1"/>
  <c r="BGU816" i="1" s="1"/>
  <c r="BGJ816" i="1"/>
  <c r="BGL816" i="1" s="1"/>
  <c r="BGA816" i="1"/>
  <c r="BGC816" i="1" s="1"/>
  <c r="BFR816" i="1"/>
  <c r="BFT816" i="1" s="1"/>
  <c r="BEZ816" i="1"/>
  <c r="BFB816" i="1" s="1"/>
  <c r="BEQ816" i="1"/>
  <c r="BES816" i="1" s="1"/>
  <c r="BEH816" i="1"/>
  <c r="BEJ816" i="1" s="1"/>
  <c r="BDY816" i="1"/>
  <c r="BEA816" i="1" s="1"/>
  <c r="BDP816" i="1"/>
  <c r="BDR816" i="1" s="1"/>
  <c r="BDG816" i="1"/>
  <c r="BDI816" i="1" s="1"/>
  <c r="BCX816" i="1"/>
  <c r="BCZ816" i="1" s="1"/>
  <c r="BCF816" i="1"/>
  <c r="BCH816" i="1" s="1"/>
  <c r="BBW816" i="1"/>
  <c r="BBY816" i="1" s="1"/>
  <c r="BCO816" i="1"/>
  <c r="BCQ816" i="1" s="1"/>
  <c r="BFI816" i="1"/>
  <c r="BFK816" i="1" s="1"/>
  <c r="BAM816" i="1"/>
  <c r="BAO816" i="1" s="1"/>
  <c r="BBN816" i="1"/>
  <c r="BBP816" i="1" s="1"/>
  <c r="BBE816" i="1"/>
  <c r="BBG816" i="1" s="1"/>
  <c r="BAV816" i="1"/>
  <c r="BAX816" i="1" s="1"/>
  <c r="BHB840" i="1"/>
  <c r="BHD840" i="1" s="1"/>
  <c r="BGS840" i="1"/>
  <c r="BGU840" i="1" s="1"/>
  <c r="BGJ840" i="1"/>
  <c r="BGL840" i="1" s="1"/>
  <c r="BGA840" i="1"/>
  <c r="BGC840" i="1" s="1"/>
  <c r="BFR840" i="1"/>
  <c r="BFT840" i="1" s="1"/>
  <c r="BEZ840" i="1"/>
  <c r="BFB840" i="1" s="1"/>
  <c r="BEQ840" i="1"/>
  <c r="BES840" i="1" s="1"/>
  <c r="BEH840" i="1"/>
  <c r="BEJ840" i="1" s="1"/>
  <c r="BDY840" i="1"/>
  <c r="BEA840" i="1" s="1"/>
  <c r="BDP840" i="1"/>
  <c r="BDR840" i="1" s="1"/>
  <c r="BDG840" i="1"/>
  <c r="BDI840" i="1" s="1"/>
  <c r="BCX840" i="1"/>
  <c r="BCZ840" i="1" s="1"/>
  <c r="BFI840" i="1"/>
  <c r="BFK840" i="1" s="1"/>
  <c r="BCF840" i="1"/>
  <c r="BCH840" i="1" s="1"/>
  <c r="BBW840" i="1"/>
  <c r="BBY840" i="1" s="1"/>
  <c r="BBN840" i="1"/>
  <c r="BBP840" i="1" s="1"/>
  <c r="BCO840" i="1"/>
  <c r="BCQ840" i="1" s="1"/>
  <c r="BAM840" i="1"/>
  <c r="BAO840" i="1" s="1"/>
  <c r="BBE840" i="1"/>
  <c r="BBG840" i="1" s="1"/>
  <c r="BAV840" i="1"/>
  <c r="BAX840" i="1" s="1"/>
  <c r="BHB813" i="1"/>
  <c r="BHD813" i="1" s="1"/>
  <c r="BGS813" i="1"/>
  <c r="BGU813" i="1" s="1"/>
  <c r="BGJ813" i="1"/>
  <c r="BGL813" i="1" s="1"/>
  <c r="BGA813" i="1"/>
  <c r="BGC813" i="1" s="1"/>
  <c r="BFR813" i="1"/>
  <c r="BFT813" i="1" s="1"/>
  <c r="BFI813" i="1"/>
  <c r="BFK813" i="1" s="1"/>
  <c r="BEZ813" i="1"/>
  <c r="BFB813" i="1" s="1"/>
  <c r="BEQ813" i="1"/>
  <c r="BES813" i="1" s="1"/>
  <c r="BEH813" i="1"/>
  <c r="BEJ813" i="1" s="1"/>
  <c r="BDY813" i="1"/>
  <c r="BEA813" i="1" s="1"/>
  <c r="BDP813" i="1"/>
  <c r="BDR813" i="1" s="1"/>
  <c r="BCX813" i="1"/>
  <c r="BCZ813" i="1" s="1"/>
  <c r="BDG813" i="1"/>
  <c r="BDI813" i="1" s="1"/>
  <c r="BCO813" i="1"/>
  <c r="BCQ813" i="1" s="1"/>
  <c r="BCF813" i="1"/>
  <c r="BCH813" i="1" s="1"/>
  <c r="BBW813" i="1"/>
  <c r="BBY813" i="1" s="1"/>
  <c r="BAM813" i="1"/>
  <c r="BAO813" i="1" s="1"/>
  <c r="BBN813" i="1"/>
  <c r="BBP813" i="1" s="1"/>
  <c r="BBE813" i="1"/>
  <c r="BBG813" i="1" s="1"/>
  <c r="BAV813" i="1"/>
  <c r="BAX813" i="1" s="1"/>
  <c r="BHB812" i="1"/>
  <c r="BHD812" i="1" s="1"/>
  <c r="BGS812" i="1"/>
  <c r="BGU812" i="1" s="1"/>
  <c r="BGJ812" i="1"/>
  <c r="BGL812" i="1" s="1"/>
  <c r="BGA812" i="1"/>
  <c r="BGC812" i="1" s="1"/>
  <c r="BFI812" i="1"/>
  <c r="BFK812" i="1" s="1"/>
  <c r="BEZ812" i="1"/>
  <c r="BFB812" i="1" s="1"/>
  <c r="BEQ812" i="1"/>
  <c r="BES812" i="1" s="1"/>
  <c r="BEH812" i="1"/>
  <c r="BEJ812" i="1" s="1"/>
  <c r="BDY812" i="1"/>
  <c r="BEA812" i="1" s="1"/>
  <c r="BDP812" i="1"/>
  <c r="BDR812" i="1" s="1"/>
  <c r="BDG812" i="1"/>
  <c r="BDI812" i="1" s="1"/>
  <c r="BCX812" i="1"/>
  <c r="BCZ812" i="1" s="1"/>
  <c r="BFR812" i="1"/>
  <c r="BFT812" i="1" s="1"/>
  <c r="BCO812" i="1"/>
  <c r="BCQ812" i="1" s="1"/>
  <c r="BCF812" i="1"/>
  <c r="BCH812" i="1" s="1"/>
  <c r="BBW812" i="1"/>
  <c r="BBY812" i="1" s="1"/>
  <c r="BAM812" i="1"/>
  <c r="BAO812" i="1" s="1"/>
  <c r="BBN812" i="1"/>
  <c r="BBP812" i="1" s="1"/>
  <c r="BBE812" i="1"/>
  <c r="BBG812" i="1" s="1"/>
  <c r="BAV812" i="1"/>
  <c r="BAX812" i="1" s="1"/>
  <c r="BHB806" i="1"/>
  <c r="BHD806" i="1" s="1"/>
  <c r="BGS806" i="1"/>
  <c r="BGU806" i="1" s="1"/>
  <c r="BFI806" i="1"/>
  <c r="BFK806" i="1" s="1"/>
  <c r="BFR806" i="1"/>
  <c r="BFT806" i="1" s="1"/>
  <c r="BGJ806" i="1"/>
  <c r="BGL806" i="1" s="1"/>
  <c r="BDY806" i="1"/>
  <c r="BEA806" i="1" s="1"/>
  <c r="BEZ806" i="1"/>
  <c r="BFB806" i="1" s="1"/>
  <c r="BDP806" i="1"/>
  <c r="BDR806" i="1" s="1"/>
  <c r="BCX806" i="1"/>
  <c r="BCZ806" i="1" s="1"/>
  <c r="BEQ806" i="1"/>
  <c r="BES806" i="1" s="1"/>
  <c r="BCO806" i="1"/>
  <c r="BCQ806" i="1" s="1"/>
  <c r="BGA806" i="1"/>
  <c r="BGC806" i="1" s="1"/>
  <c r="BEH806" i="1"/>
  <c r="BEJ806" i="1" s="1"/>
  <c r="BDG806" i="1"/>
  <c r="BDI806" i="1" s="1"/>
  <c r="BBN806" i="1"/>
  <c r="BBP806" i="1" s="1"/>
  <c r="BBE806" i="1"/>
  <c r="BBG806" i="1" s="1"/>
  <c r="BAV806" i="1"/>
  <c r="BAX806" i="1" s="1"/>
  <c r="BAM806" i="1"/>
  <c r="BAO806" i="1" s="1"/>
  <c r="BCF806" i="1"/>
  <c r="BCH806" i="1" s="1"/>
  <c r="BBW806" i="1"/>
  <c r="BBY806" i="1" s="1"/>
  <c r="BHB819" i="1"/>
  <c r="BHD819" i="1" s="1"/>
  <c r="BGS819" i="1"/>
  <c r="BGU819" i="1" s="1"/>
  <c r="BGJ819" i="1"/>
  <c r="BGL819" i="1" s="1"/>
  <c r="BGA819" i="1"/>
  <c r="BGC819" i="1" s="1"/>
  <c r="BFR819" i="1"/>
  <c r="BFT819" i="1" s="1"/>
  <c r="BFI819" i="1"/>
  <c r="BFK819" i="1" s="1"/>
  <c r="BEZ819" i="1"/>
  <c r="BFB819" i="1" s="1"/>
  <c r="BEQ819" i="1"/>
  <c r="BES819" i="1" s="1"/>
  <c r="BEH819" i="1"/>
  <c r="BEJ819" i="1" s="1"/>
  <c r="BDY819" i="1"/>
  <c r="BEA819" i="1" s="1"/>
  <c r="BDP819" i="1"/>
  <c r="BDR819" i="1" s="1"/>
  <c r="BDG819" i="1"/>
  <c r="BDI819" i="1" s="1"/>
  <c r="BCX819" i="1"/>
  <c r="BCZ819" i="1" s="1"/>
  <c r="BCO819" i="1"/>
  <c r="BCQ819" i="1" s="1"/>
  <c r="BCF819" i="1"/>
  <c r="BCH819" i="1" s="1"/>
  <c r="BBW819" i="1"/>
  <c r="BBY819" i="1" s="1"/>
  <c r="BBN819" i="1"/>
  <c r="BBP819" i="1" s="1"/>
  <c r="BBE819" i="1"/>
  <c r="BBG819" i="1" s="1"/>
  <c r="BAV819" i="1"/>
  <c r="BAX819" i="1" s="1"/>
  <c r="BAM819" i="1"/>
  <c r="BAO819" i="1" s="1"/>
  <c r="BHB865" i="1"/>
  <c r="BHD865" i="1" s="1"/>
  <c r="BGS865" i="1"/>
  <c r="BGU865" i="1" s="1"/>
  <c r="BGJ865" i="1"/>
  <c r="BGL865" i="1" s="1"/>
  <c r="BGA865" i="1"/>
  <c r="BGC865" i="1" s="1"/>
  <c r="BFR865" i="1"/>
  <c r="BFT865" i="1" s="1"/>
  <c r="BFI865" i="1"/>
  <c r="BFK865" i="1" s="1"/>
  <c r="BEZ865" i="1"/>
  <c r="BFB865" i="1" s="1"/>
  <c r="BEQ865" i="1"/>
  <c r="BES865" i="1" s="1"/>
  <c r="BEH865" i="1"/>
  <c r="BEJ865" i="1" s="1"/>
  <c r="BDY865" i="1"/>
  <c r="BEA865" i="1" s="1"/>
  <c r="BDP865" i="1"/>
  <c r="BDR865" i="1" s="1"/>
  <c r="BDG865" i="1"/>
  <c r="BDI865" i="1" s="1"/>
  <c r="BCO865" i="1"/>
  <c r="BCQ865" i="1" s="1"/>
  <c r="BCX865" i="1"/>
  <c r="BCZ865" i="1" s="1"/>
  <c r="BCF865" i="1"/>
  <c r="BCH865" i="1" s="1"/>
  <c r="BBW865" i="1"/>
  <c r="BBY865" i="1" s="1"/>
  <c r="BBN865" i="1"/>
  <c r="BBP865" i="1" s="1"/>
  <c r="BBE865" i="1"/>
  <c r="BBG865" i="1" s="1"/>
  <c r="BAV865" i="1"/>
  <c r="BAX865" i="1" s="1"/>
  <c r="BAM865" i="1"/>
  <c r="BAO865" i="1" s="1"/>
  <c r="BHB821" i="1"/>
  <c r="BHD821" i="1" s="1"/>
  <c r="BGS821" i="1"/>
  <c r="BGU821" i="1" s="1"/>
  <c r="BGJ821" i="1"/>
  <c r="BGL821" i="1" s="1"/>
  <c r="BGA821" i="1"/>
  <c r="BGC821" i="1" s="1"/>
  <c r="BFR821" i="1"/>
  <c r="BFT821" i="1" s="1"/>
  <c r="BFI821" i="1"/>
  <c r="BFK821" i="1" s="1"/>
  <c r="BEZ821" i="1"/>
  <c r="BFB821" i="1" s="1"/>
  <c r="BEQ821" i="1"/>
  <c r="BES821" i="1" s="1"/>
  <c r="BEH821" i="1"/>
  <c r="BEJ821" i="1" s="1"/>
  <c r="BDY821" i="1"/>
  <c r="BEA821" i="1" s="1"/>
  <c r="BDP821" i="1"/>
  <c r="BDR821" i="1" s="1"/>
  <c r="BCX821" i="1"/>
  <c r="BCZ821" i="1" s="1"/>
  <c r="BCO821" i="1"/>
  <c r="BCQ821" i="1" s="1"/>
  <c r="BDG821" i="1"/>
  <c r="BDI821" i="1" s="1"/>
  <c r="BCF821" i="1"/>
  <c r="BCH821" i="1" s="1"/>
  <c r="BBW821" i="1"/>
  <c r="BBY821" i="1" s="1"/>
  <c r="BAM821" i="1"/>
  <c r="BAO821" i="1" s="1"/>
  <c r="BBN821" i="1"/>
  <c r="BBP821" i="1" s="1"/>
  <c r="BBE821" i="1"/>
  <c r="BBG821" i="1" s="1"/>
  <c r="BAV821" i="1"/>
  <c r="BAX821" i="1" s="1"/>
  <c r="BHB845" i="1"/>
  <c r="BHD845" i="1" s="1"/>
  <c r="BGS845" i="1"/>
  <c r="BGU845" i="1" s="1"/>
  <c r="BGJ845" i="1"/>
  <c r="BGL845" i="1" s="1"/>
  <c r="BGA845" i="1"/>
  <c r="BGC845" i="1" s="1"/>
  <c r="BFR845" i="1"/>
  <c r="BFT845" i="1" s="1"/>
  <c r="BFI845" i="1"/>
  <c r="BFK845" i="1" s="1"/>
  <c r="BEZ845" i="1"/>
  <c r="BFB845" i="1" s="1"/>
  <c r="BEQ845" i="1"/>
  <c r="BES845" i="1" s="1"/>
  <c r="BEH845" i="1"/>
  <c r="BEJ845" i="1" s="1"/>
  <c r="BDY845" i="1"/>
  <c r="BEA845" i="1" s="1"/>
  <c r="BDP845" i="1"/>
  <c r="BDR845" i="1" s="1"/>
  <c r="BCX845" i="1"/>
  <c r="BCZ845" i="1" s="1"/>
  <c r="BCO845" i="1"/>
  <c r="BCQ845" i="1" s="1"/>
  <c r="BDG845" i="1"/>
  <c r="BDI845" i="1" s="1"/>
  <c r="BCF845" i="1"/>
  <c r="BCH845" i="1" s="1"/>
  <c r="BBW845" i="1"/>
  <c r="BBY845" i="1" s="1"/>
  <c r="BBN845" i="1"/>
  <c r="BBP845" i="1" s="1"/>
  <c r="BBE845" i="1"/>
  <c r="BBG845" i="1" s="1"/>
  <c r="BAV845" i="1"/>
  <c r="BAX845" i="1" s="1"/>
  <c r="BAM845" i="1"/>
  <c r="BAO845" i="1" s="1"/>
  <c r="BHB858" i="1"/>
  <c r="BHD858" i="1" s="1"/>
  <c r="BGS858" i="1"/>
  <c r="BGU858" i="1" s="1"/>
  <c r="BGJ858" i="1"/>
  <c r="BGL858" i="1" s="1"/>
  <c r="BGA858" i="1"/>
  <c r="BGC858" i="1" s="1"/>
  <c r="BFI858" i="1"/>
  <c r="BFK858" i="1" s="1"/>
  <c r="BEZ858" i="1"/>
  <c r="BFB858" i="1" s="1"/>
  <c r="BDP858" i="1"/>
  <c r="BDR858" i="1" s="1"/>
  <c r="BCX858" i="1"/>
  <c r="BCZ858" i="1" s="1"/>
  <c r="BEQ858" i="1"/>
  <c r="BES858" i="1" s="1"/>
  <c r="BFR858" i="1"/>
  <c r="BFT858" i="1" s="1"/>
  <c r="BEH858" i="1"/>
  <c r="BEJ858" i="1" s="1"/>
  <c r="BDG858" i="1"/>
  <c r="BDI858" i="1" s="1"/>
  <c r="BCF858" i="1"/>
  <c r="BCH858" i="1" s="1"/>
  <c r="BDY858" i="1"/>
  <c r="BEA858" i="1" s="1"/>
  <c r="BCO858" i="1"/>
  <c r="BCQ858" i="1" s="1"/>
  <c r="BBN858" i="1"/>
  <c r="BBP858" i="1" s="1"/>
  <c r="BBE858" i="1"/>
  <c r="BBG858" i="1" s="1"/>
  <c r="BAV858" i="1"/>
  <c r="BAX858" i="1" s="1"/>
  <c r="BAM858" i="1"/>
  <c r="BAO858" i="1" s="1"/>
  <c r="BBW858" i="1"/>
  <c r="BBY858" i="1" s="1"/>
  <c r="BHB866" i="1"/>
  <c r="BHD866" i="1" s="1"/>
  <c r="BGS866" i="1"/>
  <c r="BGU866" i="1" s="1"/>
  <c r="BGJ866" i="1"/>
  <c r="BGL866" i="1" s="1"/>
  <c r="BGA866" i="1"/>
  <c r="BGC866" i="1" s="1"/>
  <c r="BFI866" i="1"/>
  <c r="BFK866" i="1" s="1"/>
  <c r="BEZ866" i="1"/>
  <c r="BFB866" i="1" s="1"/>
  <c r="BDP866" i="1"/>
  <c r="BDR866" i="1" s="1"/>
  <c r="BEQ866" i="1"/>
  <c r="BES866" i="1" s="1"/>
  <c r="BDG866" i="1"/>
  <c r="BDI866" i="1" s="1"/>
  <c r="BCO866" i="1"/>
  <c r="BCQ866" i="1" s="1"/>
  <c r="BFR866" i="1"/>
  <c r="BFT866" i="1" s="1"/>
  <c r="BEH866" i="1"/>
  <c r="BEJ866" i="1" s="1"/>
  <c r="BCX866" i="1"/>
  <c r="BCZ866" i="1" s="1"/>
  <c r="BCF866" i="1"/>
  <c r="BCH866" i="1" s="1"/>
  <c r="BDY866" i="1"/>
  <c r="BEA866" i="1" s="1"/>
  <c r="BBE866" i="1"/>
  <c r="BBG866" i="1" s="1"/>
  <c r="BAV866" i="1"/>
  <c r="BAX866" i="1" s="1"/>
  <c r="BBN866" i="1"/>
  <c r="BBP866" i="1" s="1"/>
  <c r="BAM866" i="1"/>
  <c r="BAO866" i="1" s="1"/>
  <c r="BBW866" i="1"/>
  <c r="BBY866" i="1" s="1"/>
  <c r="BGM832" i="1" l="1"/>
  <c r="X638" i="1" s="1"/>
  <c r="BBH832" i="1"/>
  <c r="X581" i="1" s="1"/>
  <c r="BGV832" i="1"/>
  <c r="X553" i="1" s="1"/>
  <c r="BGV826" i="1"/>
  <c r="T560" i="1" s="1"/>
  <c r="BEB832" i="1"/>
  <c r="X629" i="1" s="1"/>
  <c r="BHE826" i="1"/>
  <c r="T596" i="1" s="1"/>
  <c r="BFU832" i="1"/>
  <c r="X614" i="1" s="1"/>
  <c r="BHE832" i="1"/>
  <c r="X613" i="1" s="1"/>
  <c r="BGM826" i="1"/>
  <c r="T584" i="1" s="1"/>
  <c r="BHE850" i="1"/>
  <c r="AJ616" i="1" s="1"/>
  <c r="BHE868" i="1"/>
  <c r="AW524" i="1" s="1"/>
  <c r="BGV868" i="1"/>
  <c r="AW605" i="1" s="1"/>
  <c r="BGM868" i="1"/>
  <c r="AW611" i="1" s="1"/>
  <c r="BGD832" i="1"/>
  <c r="X622" i="1" s="1"/>
  <c r="BGD868" i="1"/>
  <c r="AW604" i="1" s="1"/>
  <c r="BFU868" i="1"/>
  <c r="AW562" i="1" s="1"/>
  <c r="BFL868" i="1"/>
  <c r="AW628" i="1" s="1"/>
  <c r="BFL832" i="1"/>
  <c r="X609" i="1" s="1"/>
  <c r="BFC832" i="1"/>
  <c r="X641" i="1" s="1"/>
  <c r="BFC868" i="1"/>
  <c r="AW622" i="1" s="1"/>
  <c r="BEK832" i="1"/>
  <c r="X588" i="1" s="1"/>
  <c r="BDJ832" i="1"/>
  <c r="X574" i="1" s="1"/>
  <c r="BDA832" i="1"/>
  <c r="X545" i="1" s="1"/>
  <c r="BAY832" i="1"/>
  <c r="X579" i="1" s="1"/>
  <c r="BBQ832" i="1"/>
  <c r="X565" i="1" s="1"/>
  <c r="BET832" i="1"/>
  <c r="X624" i="1" s="1"/>
  <c r="BDS832" i="1"/>
  <c r="X548" i="1" s="1"/>
  <c r="BAY868" i="1"/>
  <c r="AW568" i="1" s="1"/>
  <c r="BET868" i="1"/>
  <c r="AW612" i="1" s="1"/>
  <c r="BEK868" i="1"/>
  <c r="AW566" i="1" s="1"/>
  <c r="BEB868" i="1"/>
  <c r="AW632" i="1" s="1"/>
  <c r="BDS868" i="1"/>
  <c r="AW535" i="1" s="1"/>
  <c r="BDJ868" i="1"/>
  <c r="AW553" i="1" s="1"/>
  <c r="BDA868" i="1"/>
  <c r="AW585" i="1" s="1"/>
  <c r="BCR832" i="1"/>
  <c r="X575" i="1" s="1"/>
  <c r="BCR868" i="1"/>
  <c r="AW533" i="1" s="1"/>
  <c r="BCI868" i="1"/>
  <c r="AW609" i="1" s="1"/>
  <c r="BCI832" i="1"/>
  <c r="X625" i="1" s="1"/>
  <c r="BBZ868" i="1"/>
  <c r="AW532" i="1" s="1"/>
  <c r="BBZ832" i="1"/>
  <c r="X577" i="1" s="1"/>
  <c r="BBQ868" i="1"/>
  <c r="AW576" i="1" s="1"/>
  <c r="BBH868" i="1"/>
  <c r="AW639" i="1" s="1"/>
  <c r="BAP868" i="1"/>
  <c r="AW573" i="1" s="1"/>
  <c r="BAP832" i="1"/>
  <c r="X523" i="1" s="1"/>
  <c r="BGV850" i="1"/>
  <c r="AJ554" i="1" s="1"/>
  <c r="BBZ826" i="1"/>
  <c r="T617" i="1" s="1"/>
  <c r="BBZ850" i="1"/>
  <c r="AJ582" i="1" s="1"/>
  <c r="BDA826" i="1"/>
  <c r="T583" i="1" s="1"/>
  <c r="BET826" i="1"/>
  <c r="T532" i="1" s="1"/>
  <c r="BCI850" i="1"/>
  <c r="AJ614" i="1" s="1"/>
  <c r="BFC850" i="1"/>
  <c r="AJ562" i="1" s="1"/>
  <c r="BBH826" i="1"/>
  <c r="T639" i="1" s="1"/>
  <c r="BCI826" i="1"/>
  <c r="T608" i="1" s="1"/>
  <c r="BDS826" i="1"/>
  <c r="T534" i="1" s="1"/>
  <c r="BFU826" i="1"/>
  <c r="T599" i="1" s="1"/>
  <c r="BCR850" i="1"/>
  <c r="AJ587" i="1" s="1"/>
  <c r="BGD826" i="1"/>
  <c r="T575" i="1" s="1"/>
  <c r="BAP850" i="1"/>
  <c r="AJ538" i="1" s="1"/>
  <c r="BDA850" i="1"/>
  <c r="AJ540" i="1" s="1"/>
  <c r="BET850" i="1"/>
  <c r="AJ635" i="1" s="1"/>
  <c r="BGD850" i="1"/>
  <c r="AJ613" i="1" s="1"/>
  <c r="BAY826" i="1"/>
  <c r="T634" i="1" s="1"/>
  <c r="BBH850" i="1"/>
  <c r="AJ558" i="1" s="1"/>
  <c r="BEB826" i="1"/>
  <c r="T645" i="1" s="1"/>
  <c r="BBQ850" i="1"/>
  <c r="AJ531" i="1" s="1"/>
  <c r="BEK850" i="1"/>
  <c r="AJ595" i="1" s="1"/>
  <c r="BFU850" i="1"/>
  <c r="AJ543" i="1" s="1"/>
  <c r="BAP826" i="1"/>
  <c r="T628" i="1" s="1"/>
  <c r="BCR826" i="1"/>
  <c r="T520" i="1" s="1"/>
  <c r="BEK826" i="1"/>
  <c r="T633" i="1" s="1"/>
  <c r="BAY850" i="1"/>
  <c r="AJ578" i="1" s="1"/>
  <c r="BDS850" i="1"/>
  <c r="AJ573" i="1" s="1"/>
  <c r="BGM850" i="1"/>
  <c r="AJ588" i="1" s="1"/>
  <c r="BFC826" i="1"/>
  <c r="T593" i="1" s="1"/>
  <c r="BDJ850" i="1"/>
  <c r="AJ640" i="1" s="1"/>
  <c r="BEB850" i="1"/>
  <c r="AJ575" i="1" s="1"/>
  <c r="BFL850" i="1"/>
  <c r="AJ567" i="1" s="1"/>
  <c r="BBQ826" i="1"/>
  <c r="T592" i="1" s="1"/>
  <c r="BDJ826" i="1"/>
  <c r="T548" i="1" s="1"/>
  <c r="BFL826" i="1"/>
  <c r="T547" i="1" s="1"/>
  <c r="BAP862" i="1"/>
  <c r="AR546" i="1" s="1"/>
  <c r="BBZ862" i="1"/>
  <c r="AR603" i="1" s="1"/>
  <c r="BCR862" i="1"/>
  <c r="AR565" i="1" s="1"/>
  <c r="BET862" i="1"/>
  <c r="AR643" i="1" s="1"/>
  <c r="BGD862" i="1"/>
  <c r="AR637" i="1" s="1"/>
  <c r="BAY814" i="1"/>
  <c r="L614" i="1" s="1"/>
  <c r="BBZ814" i="1"/>
  <c r="L527" i="1" s="1"/>
  <c r="BDJ814" i="1"/>
  <c r="L620" i="1" s="1"/>
  <c r="BET814" i="1"/>
  <c r="L615" i="1" s="1"/>
  <c r="BGD814" i="1"/>
  <c r="L639" i="1" s="1"/>
  <c r="BAP808" i="1"/>
  <c r="H553" i="1" s="1"/>
  <c r="BBZ808" i="1"/>
  <c r="H602" i="1" s="1"/>
  <c r="BDJ808" i="1"/>
  <c r="H587" i="1" s="1"/>
  <c r="BET808" i="1"/>
  <c r="H594" i="1" s="1"/>
  <c r="BGD808" i="1"/>
  <c r="H549" i="1" s="1"/>
  <c r="BAP820" i="1"/>
  <c r="P562" i="1" s="1"/>
  <c r="BBQ820" i="1"/>
  <c r="P519" i="1" s="1"/>
  <c r="BDJ820" i="1"/>
  <c r="P646" i="1" s="1"/>
  <c r="BET820" i="1"/>
  <c r="P629" i="1" s="1"/>
  <c r="BGD820" i="1"/>
  <c r="P639" i="1" s="1"/>
  <c r="BAP838" i="1"/>
  <c r="AB638" i="1" s="1"/>
  <c r="BBZ838" i="1"/>
  <c r="AB604" i="1" s="1"/>
  <c r="BDA838" i="1"/>
  <c r="AB560" i="1" s="1"/>
  <c r="BET838" i="1"/>
  <c r="AB576" i="1" s="1"/>
  <c r="BGD838" i="1"/>
  <c r="AB528" i="1" s="1"/>
  <c r="BAY856" i="1"/>
  <c r="AN535" i="1" s="1"/>
  <c r="BBZ856" i="1"/>
  <c r="AN590" i="1" s="1"/>
  <c r="BDJ856" i="1"/>
  <c r="AN536" i="1" s="1"/>
  <c r="BET856" i="1"/>
  <c r="AN604" i="1" s="1"/>
  <c r="BGD856" i="1"/>
  <c r="AN525" i="1" s="1"/>
  <c r="BAY844" i="1"/>
  <c r="AF523" i="1" s="1"/>
  <c r="BBZ844" i="1"/>
  <c r="AF583" i="1" s="1"/>
  <c r="BDJ844" i="1"/>
  <c r="AF578" i="1" s="1"/>
  <c r="BET844" i="1"/>
  <c r="AF631" i="1" s="1"/>
  <c r="BGD844" i="1"/>
  <c r="AF648" i="1" s="1"/>
  <c r="BAY862" i="1"/>
  <c r="AR590" i="1" s="1"/>
  <c r="BCI862" i="1"/>
  <c r="AR631" i="1" s="1"/>
  <c r="BDS862" i="1"/>
  <c r="AR579" i="1" s="1"/>
  <c r="BFC862" i="1"/>
  <c r="AR614" i="1" s="1"/>
  <c r="BGM862" i="1"/>
  <c r="AR618" i="1" s="1"/>
  <c r="BBH814" i="1"/>
  <c r="L604" i="1" s="1"/>
  <c r="BCI814" i="1"/>
  <c r="L607" i="1" s="1"/>
  <c r="BDS814" i="1"/>
  <c r="L574" i="1" s="1"/>
  <c r="BFC814" i="1"/>
  <c r="L646" i="1" s="1"/>
  <c r="BGM814" i="1"/>
  <c r="L542" i="1" s="1"/>
  <c r="BAY808" i="1"/>
  <c r="H541" i="1" s="1"/>
  <c r="BCI808" i="1"/>
  <c r="H567" i="1" s="1"/>
  <c r="BDS808" i="1"/>
  <c r="H537" i="1" s="1"/>
  <c r="BFC808" i="1"/>
  <c r="H629" i="1" s="1"/>
  <c r="BGM808" i="1"/>
  <c r="H581" i="1" s="1"/>
  <c r="BAY820" i="1"/>
  <c r="P568" i="1" s="1"/>
  <c r="BCI820" i="1"/>
  <c r="P612" i="1" s="1"/>
  <c r="BDS820" i="1"/>
  <c r="P557" i="1" s="1"/>
  <c r="BFC820" i="1"/>
  <c r="P643" i="1" s="1"/>
  <c r="BGM820" i="1"/>
  <c r="P635" i="1" s="1"/>
  <c r="BAY838" i="1"/>
  <c r="AB614" i="1" s="1"/>
  <c r="BCI838" i="1"/>
  <c r="AB616" i="1" s="1"/>
  <c r="BDS838" i="1"/>
  <c r="AB569" i="1" s="1"/>
  <c r="BFC838" i="1"/>
  <c r="AB564" i="1" s="1"/>
  <c r="BGM838" i="1"/>
  <c r="AB583" i="1" s="1"/>
  <c r="BAP856" i="1"/>
  <c r="AN571" i="1" s="1"/>
  <c r="BCI856" i="1"/>
  <c r="AN612" i="1" s="1"/>
  <c r="BDS856" i="1"/>
  <c r="AN624" i="1" s="1"/>
  <c r="BFC856" i="1"/>
  <c r="AN607" i="1" s="1"/>
  <c r="BGM856" i="1"/>
  <c r="AN521" i="1" s="1"/>
  <c r="BAP844" i="1"/>
  <c r="AF595" i="1" s="1"/>
  <c r="BCI844" i="1"/>
  <c r="AF517" i="1" s="1"/>
  <c r="BDS844" i="1"/>
  <c r="AF570" i="1" s="1"/>
  <c r="BFC844" i="1"/>
  <c r="AF647" i="1" s="1"/>
  <c r="BGM844" i="1"/>
  <c r="AF632" i="1" s="1"/>
  <c r="BBH862" i="1"/>
  <c r="AR562" i="1" s="1"/>
  <c r="BDJ862" i="1"/>
  <c r="AR588" i="1" s="1"/>
  <c r="BEB862" i="1"/>
  <c r="AR630" i="1" s="1"/>
  <c r="BFL862" i="1"/>
  <c r="AR589" i="1" s="1"/>
  <c r="BGV862" i="1"/>
  <c r="AR597" i="1" s="1"/>
  <c r="BBQ814" i="1"/>
  <c r="L560" i="1" s="1"/>
  <c r="BCR814" i="1"/>
  <c r="L633" i="1" s="1"/>
  <c r="BEB814" i="1"/>
  <c r="L644" i="1" s="1"/>
  <c r="BFL814" i="1"/>
  <c r="L587" i="1" s="1"/>
  <c r="BGV814" i="1"/>
  <c r="L649" i="1" s="1"/>
  <c r="BBH808" i="1"/>
  <c r="H534" i="1" s="1"/>
  <c r="BCR808" i="1"/>
  <c r="H650" i="1" s="1"/>
  <c r="BEB808" i="1"/>
  <c r="H586" i="1" s="1"/>
  <c r="BFL808" i="1"/>
  <c r="H576" i="1" s="1"/>
  <c r="BGV808" i="1"/>
  <c r="H559" i="1" s="1"/>
  <c r="BBZ820" i="1"/>
  <c r="P641" i="1" s="1"/>
  <c r="BCR820" i="1"/>
  <c r="P600" i="1" s="1"/>
  <c r="BEB820" i="1"/>
  <c r="P613" i="1" s="1"/>
  <c r="BFL820" i="1"/>
  <c r="P632" i="1" s="1"/>
  <c r="BGV820" i="1"/>
  <c r="P577" i="1" s="1"/>
  <c r="BBH838" i="1"/>
  <c r="AB631" i="1" s="1"/>
  <c r="BCR838" i="1"/>
  <c r="AB621" i="1" s="1"/>
  <c r="BEB838" i="1"/>
  <c r="AB643" i="1" s="1"/>
  <c r="BFL838" i="1"/>
  <c r="AB637" i="1" s="1"/>
  <c r="BGV838" i="1"/>
  <c r="AB606" i="1" s="1"/>
  <c r="BBQ856" i="1"/>
  <c r="AN518" i="1" s="1"/>
  <c r="BCR856" i="1"/>
  <c r="AN613" i="1" s="1"/>
  <c r="BEB856" i="1"/>
  <c r="AN533" i="1" s="1"/>
  <c r="BFL856" i="1"/>
  <c r="AN595" i="1" s="1"/>
  <c r="BGV856" i="1"/>
  <c r="AN542" i="1" s="1"/>
  <c r="BBH844" i="1"/>
  <c r="AF594" i="1" s="1"/>
  <c r="BCR844" i="1"/>
  <c r="AF561" i="1" s="1"/>
  <c r="BEB844" i="1"/>
  <c r="AF602" i="1" s="1"/>
  <c r="BFL844" i="1"/>
  <c r="AF593" i="1" s="1"/>
  <c r="BGV844" i="1"/>
  <c r="AF643" i="1" s="1"/>
  <c r="BBQ862" i="1"/>
  <c r="AR550" i="1" s="1"/>
  <c r="BDA862" i="1"/>
  <c r="AR598" i="1" s="1"/>
  <c r="BEK862" i="1"/>
  <c r="AR641" i="1" s="1"/>
  <c r="BFU862" i="1"/>
  <c r="AR594" i="1" s="1"/>
  <c r="BHE862" i="1"/>
  <c r="AR627" i="1" s="1"/>
  <c r="BAP814" i="1"/>
  <c r="L552" i="1" s="1"/>
  <c r="BDA814" i="1"/>
  <c r="L612" i="1" s="1"/>
  <c r="BEK814" i="1"/>
  <c r="L567" i="1" s="1"/>
  <c r="BFU814" i="1"/>
  <c r="L624" i="1" s="1"/>
  <c r="BHE814" i="1"/>
  <c r="L578" i="1" s="1"/>
  <c r="BBQ808" i="1"/>
  <c r="H564" i="1" s="1"/>
  <c r="BDA808" i="1"/>
  <c r="H584" i="1" s="1"/>
  <c r="BEK808" i="1"/>
  <c r="H632" i="1" s="1"/>
  <c r="BFU808" i="1"/>
  <c r="H561" i="1" s="1"/>
  <c r="BHE808" i="1"/>
  <c r="H528" i="1" s="1"/>
  <c r="BBH820" i="1"/>
  <c r="P529" i="1" s="1"/>
  <c r="BDA820" i="1"/>
  <c r="P588" i="1" s="1"/>
  <c r="BEK820" i="1"/>
  <c r="P553" i="1" s="1"/>
  <c r="BFU820" i="1"/>
  <c r="P556" i="1" s="1"/>
  <c r="BHE820" i="1"/>
  <c r="P545" i="1" s="1"/>
  <c r="BBQ838" i="1"/>
  <c r="AB623" i="1" s="1"/>
  <c r="BDJ838" i="1"/>
  <c r="AB612" i="1" s="1"/>
  <c r="BEK838" i="1"/>
  <c r="AB545" i="1" s="1"/>
  <c r="BFU838" i="1"/>
  <c r="AB554" i="1" s="1"/>
  <c r="BHE838" i="1"/>
  <c r="AB607" i="1" s="1"/>
  <c r="BBH856" i="1"/>
  <c r="AN628" i="1" s="1"/>
  <c r="BDA856" i="1"/>
  <c r="AN519" i="1" s="1"/>
  <c r="BEK856" i="1"/>
  <c r="AN602" i="1" s="1"/>
  <c r="BFU856" i="1"/>
  <c r="AN631" i="1" s="1"/>
  <c r="BHE856" i="1"/>
  <c r="AN589" i="1" s="1"/>
  <c r="BBQ844" i="1"/>
  <c r="AF547" i="1" s="1"/>
  <c r="BDA844" i="1"/>
  <c r="AF552" i="1" s="1"/>
  <c r="BEK844" i="1"/>
  <c r="AF651" i="1" s="1"/>
  <c r="BFU844" i="1"/>
  <c r="AF610" i="1" s="1"/>
  <c r="BHE844" i="1"/>
  <c r="AF607" i="1" s="1"/>
  <c r="ATE827" i="1" l="1"/>
  <c r="BAC863" i="1" l="1"/>
  <c r="BAC857" i="1"/>
  <c r="BAC851" i="1"/>
  <c r="BAC845" i="1"/>
  <c r="BAC839" i="1"/>
  <c r="BAC833" i="1"/>
  <c r="BAC827" i="1"/>
  <c r="BAC821" i="1"/>
  <c r="BAC815" i="1"/>
  <c r="BAC809" i="1"/>
  <c r="BAC803" i="1"/>
  <c r="BAC797" i="1"/>
  <c r="AZT863" i="1"/>
  <c r="AZT857" i="1"/>
  <c r="AZT851" i="1"/>
  <c r="AZT845" i="1"/>
  <c r="AZT839" i="1"/>
  <c r="AZT833" i="1"/>
  <c r="AZT827" i="1"/>
  <c r="AZT821" i="1"/>
  <c r="AZT815" i="1"/>
  <c r="AZT809" i="1"/>
  <c r="AZT803" i="1"/>
  <c r="AZT797" i="1"/>
  <c r="AZK863" i="1"/>
  <c r="AZK857" i="1"/>
  <c r="AZK851" i="1"/>
  <c r="AZK845" i="1"/>
  <c r="AZK839" i="1"/>
  <c r="AZK833" i="1"/>
  <c r="AZK827" i="1"/>
  <c r="AZK821" i="1"/>
  <c r="AZK815" i="1"/>
  <c r="AZK809" i="1"/>
  <c r="AZK803" i="1"/>
  <c r="AZK797" i="1"/>
  <c r="AZB863" i="1"/>
  <c r="AZB857" i="1"/>
  <c r="AZB851" i="1"/>
  <c r="AZB845" i="1"/>
  <c r="AZB839" i="1"/>
  <c r="AZB833" i="1"/>
  <c r="AZB827" i="1"/>
  <c r="AZB821" i="1"/>
  <c r="AZB815" i="1"/>
  <c r="AZB809" i="1"/>
  <c r="AZB803" i="1"/>
  <c r="AZB797" i="1"/>
  <c r="AYS863" i="1"/>
  <c r="AYS857" i="1"/>
  <c r="AYS851" i="1"/>
  <c r="AYS845" i="1"/>
  <c r="AYS839" i="1"/>
  <c r="AYS833" i="1"/>
  <c r="AYS827" i="1"/>
  <c r="AYS821" i="1"/>
  <c r="AYS815" i="1"/>
  <c r="AYS809" i="1"/>
  <c r="AYS803" i="1"/>
  <c r="AYS797" i="1"/>
  <c r="AYJ863" i="1"/>
  <c r="AYJ857" i="1"/>
  <c r="AYJ851" i="1"/>
  <c r="AYJ845" i="1"/>
  <c r="AYJ839" i="1"/>
  <c r="AYJ833" i="1"/>
  <c r="AYJ827" i="1"/>
  <c r="AYJ821" i="1"/>
  <c r="AYJ815" i="1"/>
  <c r="AYJ809" i="1"/>
  <c r="AYJ803" i="1"/>
  <c r="AYJ797" i="1"/>
  <c r="AYA863" i="1"/>
  <c r="AYA857" i="1"/>
  <c r="AYA851" i="1"/>
  <c r="AYA845" i="1"/>
  <c r="AYA839" i="1"/>
  <c r="AYA833" i="1"/>
  <c r="AYA827" i="1"/>
  <c r="AYA821" i="1"/>
  <c r="AYA815" i="1"/>
  <c r="AYA809" i="1"/>
  <c r="AYA803" i="1"/>
  <c r="AYA797" i="1"/>
  <c r="AXR863" i="1"/>
  <c r="AXR857" i="1"/>
  <c r="AXR851" i="1"/>
  <c r="AXR845" i="1"/>
  <c r="AXR839" i="1"/>
  <c r="AXR833" i="1"/>
  <c r="AXR827" i="1"/>
  <c r="AXR821" i="1"/>
  <c r="AXR815" i="1"/>
  <c r="AXR809" i="1"/>
  <c r="AXR803" i="1"/>
  <c r="AXR797" i="1"/>
  <c r="AXI863" i="1"/>
  <c r="AXI857" i="1"/>
  <c r="AXI851" i="1"/>
  <c r="AXI845" i="1"/>
  <c r="AXI839" i="1"/>
  <c r="AXI833" i="1"/>
  <c r="AXI827" i="1"/>
  <c r="AXI821" i="1"/>
  <c r="AXI815" i="1"/>
  <c r="AXI809" i="1"/>
  <c r="AXI803" i="1"/>
  <c r="AXI797" i="1"/>
  <c r="AWZ863" i="1"/>
  <c r="AWZ857" i="1"/>
  <c r="AWZ851" i="1"/>
  <c r="AWZ845" i="1"/>
  <c r="AWZ839" i="1"/>
  <c r="AWZ833" i="1"/>
  <c r="AWZ827" i="1"/>
  <c r="AWZ821" i="1"/>
  <c r="AWZ815" i="1"/>
  <c r="AWZ809" i="1"/>
  <c r="AWZ803" i="1"/>
  <c r="AWZ797" i="1"/>
  <c r="AWQ863" i="1"/>
  <c r="AWQ857" i="1"/>
  <c r="AWQ851" i="1"/>
  <c r="AWQ845" i="1"/>
  <c r="AWQ839" i="1"/>
  <c r="AWQ833" i="1"/>
  <c r="AWQ827" i="1"/>
  <c r="AWQ821" i="1"/>
  <c r="AWQ815" i="1"/>
  <c r="AWQ809" i="1"/>
  <c r="AWQ803" i="1"/>
  <c r="AWQ797" i="1"/>
  <c r="AWH863" i="1"/>
  <c r="AWH857" i="1"/>
  <c r="AWH851" i="1"/>
  <c r="AWH845" i="1"/>
  <c r="AWH839" i="1"/>
  <c r="AWH833" i="1"/>
  <c r="AWH827" i="1"/>
  <c r="AWH821" i="1"/>
  <c r="AWH815" i="1"/>
  <c r="AWH809" i="1"/>
  <c r="AWH803" i="1"/>
  <c r="AWH797" i="1"/>
  <c r="AVY863" i="1"/>
  <c r="AVY857" i="1"/>
  <c r="AVY851" i="1"/>
  <c r="AVY845" i="1"/>
  <c r="AVY839" i="1"/>
  <c r="AVY833" i="1"/>
  <c r="AVY827" i="1"/>
  <c r="AVY821" i="1"/>
  <c r="AVY815" i="1"/>
  <c r="AVY809" i="1"/>
  <c r="AVY803" i="1"/>
  <c r="AVY797" i="1"/>
  <c r="AVP863" i="1"/>
  <c r="AVP857" i="1"/>
  <c r="AVP851" i="1"/>
  <c r="AVP845" i="1"/>
  <c r="AVP839" i="1"/>
  <c r="AVP833" i="1"/>
  <c r="AVP827" i="1"/>
  <c r="AVP821" i="1"/>
  <c r="AVP815" i="1"/>
  <c r="AVP809" i="1"/>
  <c r="AVP803" i="1"/>
  <c r="AVP797" i="1"/>
  <c r="AVG863" i="1"/>
  <c r="AVG857" i="1"/>
  <c r="AVG851" i="1"/>
  <c r="AVG845" i="1"/>
  <c r="AVG839" i="1"/>
  <c r="AVG833" i="1"/>
  <c r="AVG827" i="1"/>
  <c r="AVG821" i="1"/>
  <c r="AVG815" i="1"/>
  <c r="AVG809" i="1"/>
  <c r="AVG803" i="1"/>
  <c r="AVG797" i="1"/>
  <c r="AUX863" i="1"/>
  <c r="AUX857" i="1"/>
  <c r="AUX851" i="1"/>
  <c r="AUX845" i="1"/>
  <c r="AUX839" i="1"/>
  <c r="AUX833" i="1"/>
  <c r="AUX827" i="1"/>
  <c r="AUX821" i="1"/>
  <c r="AUX815" i="1"/>
  <c r="AUX809" i="1"/>
  <c r="AUX803" i="1"/>
  <c r="AUX797" i="1"/>
  <c r="AUO863" i="1"/>
  <c r="AUO857" i="1"/>
  <c r="AUO851" i="1"/>
  <c r="AUO845" i="1"/>
  <c r="AUO839" i="1"/>
  <c r="AUO833" i="1"/>
  <c r="AUO827" i="1"/>
  <c r="AUO821" i="1"/>
  <c r="AUO815" i="1"/>
  <c r="AUO809" i="1"/>
  <c r="AUO803" i="1"/>
  <c r="AUO797" i="1"/>
  <c r="AUF863" i="1"/>
  <c r="AUF857" i="1"/>
  <c r="AUF851" i="1"/>
  <c r="AUF845" i="1"/>
  <c r="AUF839" i="1"/>
  <c r="AUF833" i="1"/>
  <c r="AUF827" i="1"/>
  <c r="AUF821" i="1"/>
  <c r="AUF815" i="1"/>
  <c r="AUF809" i="1"/>
  <c r="AUF803" i="1"/>
  <c r="AUF797" i="1"/>
  <c r="ATW863" i="1"/>
  <c r="ATW857" i="1"/>
  <c r="ATW851" i="1"/>
  <c r="ATW845" i="1"/>
  <c r="ATW839" i="1"/>
  <c r="ATW833" i="1"/>
  <c r="ATW827" i="1"/>
  <c r="ATW821" i="1"/>
  <c r="ATW815" i="1"/>
  <c r="ATW809" i="1"/>
  <c r="ATW803" i="1"/>
  <c r="ATW797" i="1"/>
  <c r="ATN863" i="1"/>
  <c r="ATN857" i="1"/>
  <c r="ATN851" i="1"/>
  <c r="ATN845" i="1"/>
  <c r="ATN839" i="1"/>
  <c r="ATN833" i="1"/>
  <c r="ATN827" i="1"/>
  <c r="ATN821" i="1"/>
  <c r="ATN815" i="1"/>
  <c r="ATN809" i="1"/>
  <c r="ATN803" i="1"/>
  <c r="ATN797" i="1"/>
  <c r="ATE863" i="1"/>
  <c r="ATE857" i="1"/>
  <c r="ATE851" i="1"/>
  <c r="ATE845" i="1"/>
  <c r="ATE839" i="1"/>
  <c r="ATE833" i="1"/>
  <c r="ATE821" i="1"/>
  <c r="ATE815" i="1"/>
  <c r="ATE809" i="1"/>
  <c r="ATE803" i="1"/>
  <c r="ATE797" i="1"/>
  <c r="ASV863" i="1"/>
  <c r="ASV857" i="1"/>
  <c r="ASV851" i="1"/>
  <c r="ASV845" i="1"/>
  <c r="ASV839" i="1"/>
  <c r="ASV833" i="1"/>
  <c r="ASV827" i="1"/>
  <c r="ASV821" i="1"/>
  <c r="ASV815" i="1"/>
  <c r="ASV809" i="1"/>
  <c r="ASV803" i="1"/>
  <c r="ASV797" i="1"/>
  <c r="ASM863" i="1"/>
  <c r="ASM857" i="1"/>
  <c r="ASM851" i="1"/>
  <c r="ASM845" i="1"/>
  <c r="ASM839" i="1"/>
  <c r="ASM833" i="1"/>
  <c r="ASM827" i="1"/>
  <c r="ASM821" i="1"/>
  <c r="ASM815" i="1"/>
  <c r="ASM809" i="1"/>
  <c r="ASM803" i="1"/>
  <c r="ASM797" i="1"/>
  <c r="ASD863" i="1"/>
  <c r="ASD857" i="1"/>
  <c r="ASD851" i="1"/>
  <c r="ASD845" i="1"/>
  <c r="ASD839" i="1"/>
  <c r="ASD833" i="1"/>
  <c r="ASD827" i="1"/>
  <c r="ASD821" i="1"/>
  <c r="ASD815" i="1"/>
  <c r="ASD809" i="1"/>
  <c r="ASD803" i="1"/>
  <c r="ASD797" i="1"/>
  <c r="ARU863" i="1"/>
  <c r="ARU857" i="1"/>
  <c r="ARU851" i="1"/>
  <c r="ARU845" i="1"/>
  <c r="ARU839" i="1"/>
  <c r="ARU833" i="1"/>
  <c r="ARU827" i="1"/>
  <c r="ARU821" i="1"/>
  <c r="ARU815" i="1"/>
  <c r="ARU809" i="1"/>
  <c r="ARU803" i="1"/>
  <c r="ARU797" i="1"/>
  <c r="ARL863" i="1"/>
  <c r="ARL857" i="1"/>
  <c r="ARL851" i="1"/>
  <c r="ARL845" i="1"/>
  <c r="ARL839" i="1"/>
  <c r="ARL833" i="1"/>
  <c r="ARL827" i="1"/>
  <c r="ARL821" i="1"/>
  <c r="ARL815" i="1"/>
  <c r="ARL809" i="1"/>
  <c r="ARL803" i="1"/>
  <c r="ARL797" i="1"/>
  <c r="ARC863" i="1"/>
  <c r="ARC857" i="1"/>
  <c r="ARC851" i="1"/>
  <c r="ARC845" i="1"/>
  <c r="ARC839" i="1"/>
  <c r="ARC833" i="1"/>
  <c r="ARC827" i="1"/>
  <c r="ARC821" i="1"/>
  <c r="ARC815" i="1"/>
  <c r="ARC809" i="1"/>
  <c r="ARC803" i="1"/>
  <c r="ARC797" i="1"/>
  <c r="AQT863" i="1"/>
  <c r="AQT857" i="1"/>
  <c r="AQT851" i="1"/>
  <c r="AQT845" i="1"/>
  <c r="AQT839" i="1"/>
  <c r="AQT833" i="1"/>
  <c r="AQT827" i="1"/>
  <c r="AQT821" i="1"/>
  <c r="AQT815" i="1"/>
  <c r="AQT809" i="1"/>
  <c r="AQT803" i="1"/>
  <c r="AQT797" i="1"/>
  <c r="AQK863" i="1"/>
  <c r="AQK857" i="1"/>
  <c r="AQK851" i="1"/>
  <c r="AQK845" i="1"/>
  <c r="AQK839" i="1"/>
  <c r="AQK833" i="1"/>
  <c r="AQK827" i="1"/>
  <c r="AQK821" i="1"/>
  <c r="AQK815" i="1"/>
  <c r="AQK809" i="1"/>
  <c r="AQK803" i="1"/>
  <c r="AQK797" i="1"/>
  <c r="APK867" i="1"/>
  <c r="APM867" i="1" s="1"/>
  <c r="APK866" i="1"/>
  <c r="APM866" i="1" s="1"/>
  <c r="APK865" i="1"/>
  <c r="APM865" i="1" s="1"/>
  <c r="APK864" i="1"/>
  <c r="APM864" i="1" s="1"/>
  <c r="APK863" i="1"/>
  <c r="APJ863" i="1"/>
  <c r="APK861" i="1"/>
  <c r="APM861" i="1" s="1"/>
  <c r="APK860" i="1"/>
  <c r="APM860" i="1" s="1"/>
  <c r="APK859" i="1"/>
  <c r="APM859" i="1" s="1"/>
  <c r="APK858" i="1"/>
  <c r="APM858" i="1" s="1"/>
  <c r="APK857" i="1"/>
  <c r="APJ857" i="1"/>
  <c r="APK855" i="1"/>
  <c r="APM855" i="1" s="1"/>
  <c r="APK854" i="1"/>
  <c r="APM854" i="1" s="1"/>
  <c r="APK853" i="1"/>
  <c r="APM853" i="1" s="1"/>
  <c r="APK852" i="1"/>
  <c r="APM852" i="1" s="1"/>
  <c r="APK851" i="1"/>
  <c r="APJ851" i="1"/>
  <c r="APK849" i="1"/>
  <c r="APM849" i="1" s="1"/>
  <c r="APK848" i="1"/>
  <c r="APM848" i="1" s="1"/>
  <c r="APK847" i="1"/>
  <c r="APM847" i="1" s="1"/>
  <c r="APK846" i="1"/>
  <c r="APM846" i="1" s="1"/>
  <c r="APK845" i="1"/>
  <c r="APJ845" i="1"/>
  <c r="APK843" i="1"/>
  <c r="APM843" i="1" s="1"/>
  <c r="APK842" i="1"/>
  <c r="APM842" i="1" s="1"/>
  <c r="APK841" i="1"/>
  <c r="APM841" i="1" s="1"/>
  <c r="APK840" i="1"/>
  <c r="APM840" i="1" s="1"/>
  <c r="APK839" i="1"/>
  <c r="APJ839" i="1"/>
  <c r="APK837" i="1"/>
  <c r="APM837" i="1" s="1"/>
  <c r="APK836" i="1"/>
  <c r="APM836" i="1" s="1"/>
  <c r="APK835" i="1"/>
  <c r="APM835" i="1" s="1"/>
  <c r="APK834" i="1"/>
  <c r="APM834" i="1" s="1"/>
  <c r="APK833" i="1"/>
  <c r="APJ833" i="1"/>
  <c r="APK831" i="1"/>
  <c r="APM831" i="1" s="1"/>
  <c r="APK830" i="1"/>
  <c r="APM830" i="1" s="1"/>
  <c r="APK829" i="1"/>
  <c r="APM829" i="1" s="1"/>
  <c r="APK828" i="1"/>
  <c r="APM828" i="1" s="1"/>
  <c r="APK827" i="1"/>
  <c r="APJ827" i="1"/>
  <c r="APK825" i="1"/>
  <c r="APM825" i="1" s="1"/>
  <c r="APK824" i="1"/>
  <c r="APM824" i="1" s="1"/>
  <c r="APK823" i="1"/>
  <c r="APM823" i="1" s="1"/>
  <c r="APK822" i="1"/>
  <c r="APM822" i="1" s="1"/>
  <c r="APK821" i="1"/>
  <c r="APJ821" i="1"/>
  <c r="APK819" i="1"/>
  <c r="APM819" i="1" s="1"/>
  <c r="APK818" i="1"/>
  <c r="APM818" i="1" s="1"/>
  <c r="APK817" i="1"/>
  <c r="APM817" i="1" s="1"/>
  <c r="APK816" i="1"/>
  <c r="APM816" i="1" s="1"/>
  <c r="APK815" i="1"/>
  <c r="APJ815" i="1"/>
  <c r="APK813" i="1"/>
  <c r="APM813" i="1" s="1"/>
  <c r="APK812" i="1"/>
  <c r="APM812" i="1" s="1"/>
  <c r="APK811" i="1"/>
  <c r="APM811" i="1" s="1"/>
  <c r="APK810" i="1"/>
  <c r="APM810" i="1" s="1"/>
  <c r="APK809" i="1"/>
  <c r="APJ809" i="1"/>
  <c r="APK807" i="1"/>
  <c r="APM807" i="1" s="1"/>
  <c r="APK806" i="1"/>
  <c r="APM806" i="1" s="1"/>
  <c r="APK805" i="1"/>
  <c r="APM805" i="1" s="1"/>
  <c r="APK804" i="1"/>
  <c r="APM804" i="1" s="1"/>
  <c r="APK803" i="1"/>
  <c r="APJ803" i="1"/>
  <c r="APK801" i="1"/>
  <c r="APM801" i="1" s="1"/>
  <c r="APK800" i="1"/>
  <c r="APM800" i="1" s="1"/>
  <c r="APK799" i="1"/>
  <c r="APM799" i="1" s="1"/>
  <c r="APK797" i="1"/>
  <c r="APJ797" i="1"/>
  <c r="APB867" i="1"/>
  <c r="APD867" i="1" s="1"/>
  <c r="APB866" i="1"/>
  <c r="APD866" i="1" s="1"/>
  <c r="APB865" i="1"/>
  <c r="APD865" i="1" s="1"/>
  <c r="APB864" i="1"/>
  <c r="APD864" i="1" s="1"/>
  <c r="APB863" i="1"/>
  <c r="APA863" i="1"/>
  <c r="APB861" i="1"/>
  <c r="APD861" i="1" s="1"/>
  <c r="APB860" i="1"/>
  <c r="APD860" i="1" s="1"/>
  <c r="APB859" i="1"/>
  <c r="APD859" i="1" s="1"/>
  <c r="APB858" i="1"/>
  <c r="APD858" i="1" s="1"/>
  <c r="APB857" i="1"/>
  <c r="APA857" i="1"/>
  <c r="APB855" i="1"/>
  <c r="APD855" i="1" s="1"/>
  <c r="APB854" i="1"/>
  <c r="APD854" i="1" s="1"/>
  <c r="APB853" i="1"/>
  <c r="APD853" i="1" s="1"/>
  <c r="APB852" i="1"/>
  <c r="APD852" i="1" s="1"/>
  <c r="APB851" i="1"/>
  <c r="APA851" i="1"/>
  <c r="APB849" i="1"/>
  <c r="APD849" i="1" s="1"/>
  <c r="APB848" i="1"/>
  <c r="APD848" i="1" s="1"/>
  <c r="APB847" i="1"/>
  <c r="APD847" i="1" s="1"/>
  <c r="APB846" i="1"/>
  <c r="APD846" i="1" s="1"/>
  <c r="APB845" i="1"/>
  <c r="APA845" i="1"/>
  <c r="APB843" i="1"/>
  <c r="APD843" i="1" s="1"/>
  <c r="APB842" i="1"/>
  <c r="APD842" i="1" s="1"/>
  <c r="APB841" i="1"/>
  <c r="APD841" i="1" s="1"/>
  <c r="APB840" i="1"/>
  <c r="APD840" i="1" s="1"/>
  <c r="APB839" i="1"/>
  <c r="APA839" i="1"/>
  <c r="APB837" i="1"/>
  <c r="APD837" i="1" s="1"/>
  <c r="APB836" i="1"/>
  <c r="APD836" i="1" s="1"/>
  <c r="APB835" i="1"/>
  <c r="APD835" i="1" s="1"/>
  <c r="APB834" i="1"/>
  <c r="APD834" i="1" s="1"/>
  <c r="APB833" i="1"/>
  <c r="APA833" i="1"/>
  <c r="APB831" i="1"/>
  <c r="APD831" i="1" s="1"/>
  <c r="APB830" i="1"/>
  <c r="APD830" i="1" s="1"/>
  <c r="APB829" i="1"/>
  <c r="APD829" i="1" s="1"/>
  <c r="APB828" i="1"/>
  <c r="APD828" i="1" s="1"/>
  <c r="APB827" i="1"/>
  <c r="APA827" i="1"/>
  <c r="APB825" i="1"/>
  <c r="APD825" i="1" s="1"/>
  <c r="APB824" i="1"/>
  <c r="APD824" i="1" s="1"/>
  <c r="APB823" i="1"/>
  <c r="APD823" i="1" s="1"/>
  <c r="APB822" i="1"/>
  <c r="APD822" i="1" s="1"/>
  <c r="APB821" i="1"/>
  <c r="APA821" i="1"/>
  <c r="APB819" i="1"/>
  <c r="APD819" i="1" s="1"/>
  <c r="APB818" i="1"/>
  <c r="APD818" i="1" s="1"/>
  <c r="APB817" i="1"/>
  <c r="APD817" i="1" s="1"/>
  <c r="APB816" i="1"/>
  <c r="APD816" i="1" s="1"/>
  <c r="APB815" i="1"/>
  <c r="APA815" i="1"/>
  <c r="APB813" i="1"/>
  <c r="APD813" i="1" s="1"/>
  <c r="APB812" i="1"/>
  <c r="APD812" i="1" s="1"/>
  <c r="APB811" i="1"/>
  <c r="APD811" i="1" s="1"/>
  <c r="APB810" i="1"/>
  <c r="APD810" i="1" s="1"/>
  <c r="APB809" i="1"/>
  <c r="APA809" i="1"/>
  <c r="APB807" i="1"/>
  <c r="APD807" i="1" s="1"/>
  <c r="APB806" i="1"/>
  <c r="APD806" i="1" s="1"/>
  <c r="APB805" i="1"/>
  <c r="APD805" i="1" s="1"/>
  <c r="APB804" i="1"/>
  <c r="APD804" i="1" s="1"/>
  <c r="APB803" i="1"/>
  <c r="APA803" i="1"/>
  <c r="APB800" i="1"/>
  <c r="APD800" i="1" s="1"/>
  <c r="APB799" i="1"/>
  <c r="APD799" i="1" s="1"/>
  <c r="APB798" i="1"/>
  <c r="APD798" i="1" s="1"/>
  <c r="APB797" i="1"/>
  <c r="APA797" i="1"/>
  <c r="AOS867" i="1"/>
  <c r="AOU867" i="1" s="1"/>
  <c r="AOS866" i="1"/>
  <c r="AOU866" i="1" s="1"/>
  <c r="AOS865" i="1"/>
  <c r="AOU865" i="1" s="1"/>
  <c r="AOS864" i="1"/>
  <c r="AOU864" i="1" s="1"/>
  <c r="AOS863" i="1"/>
  <c r="AOR863" i="1"/>
  <c r="AOS861" i="1"/>
  <c r="AOU861" i="1" s="1"/>
  <c r="AOS860" i="1"/>
  <c r="AOU860" i="1" s="1"/>
  <c r="AOS859" i="1"/>
  <c r="AOU859" i="1" s="1"/>
  <c r="AOS858" i="1"/>
  <c r="AOU858" i="1" s="1"/>
  <c r="AOS857" i="1"/>
  <c r="AOR857" i="1"/>
  <c r="AOS855" i="1"/>
  <c r="AOU855" i="1" s="1"/>
  <c r="AOS854" i="1"/>
  <c r="AOU854" i="1" s="1"/>
  <c r="AOS853" i="1"/>
  <c r="AOU853" i="1" s="1"/>
  <c r="AOS852" i="1"/>
  <c r="AOU852" i="1" s="1"/>
  <c r="AOS851" i="1"/>
  <c r="AOR851" i="1"/>
  <c r="AOS849" i="1"/>
  <c r="AOU849" i="1" s="1"/>
  <c r="AOS848" i="1"/>
  <c r="AOU848" i="1" s="1"/>
  <c r="AOS847" i="1"/>
  <c r="AOU847" i="1" s="1"/>
  <c r="AOS846" i="1"/>
  <c r="AOU846" i="1" s="1"/>
  <c r="AOS845" i="1"/>
  <c r="AOR845" i="1"/>
  <c r="AOS843" i="1"/>
  <c r="AOU843" i="1" s="1"/>
  <c r="AOS842" i="1"/>
  <c r="AOU842" i="1" s="1"/>
  <c r="AOS841" i="1"/>
  <c r="AOU841" i="1" s="1"/>
  <c r="AOS840" i="1"/>
  <c r="AOU840" i="1" s="1"/>
  <c r="AOS839" i="1"/>
  <c r="AOR839" i="1"/>
  <c r="AOS837" i="1"/>
  <c r="AOU837" i="1" s="1"/>
  <c r="AOS836" i="1"/>
  <c r="AOU836" i="1" s="1"/>
  <c r="AOS835" i="1"/>
  <c r="AOU835" i="1" s="1"/>
  <c r="AOS834" i="1"/>
  <c r="AOU834" i="1" s="1"/>
  <c r="AOS833" i="1"/>
  <c r="AOR833" i="1"/>
  <c r="AOS831" i="1"/>
  <c r="AOU831" i="1" s="1"/>
  <c r="AOS830" i="1"/>
  <c r="AOU830" i="1" s="1"/>
  <c r="AOS829" i="1"/>
  <c r="AOU829" i="1" s="1"/>
  <c r="AOS828" i="1"/>
  <c r="AOU828" i="1" s="1"/>
  <c r="AOS827" i="1"/>
  <c r="AOR827" i="1"/>
  <c r="AOS825" i="1"/>
  <c r="AOU825" i="1" s="1"/>
  <c r="AOS824" i="1"/>
  <c r="AOU824" i="1" s="1"/>
  <c r="AOS823" i="1"/>
  <c r="AOU823" i="1" s="1"/>
  <c r="AOS822" i="1"/>
  <c r="AOU822" i="1" s="1"/>
  <c r="AOS821" i="1"/>
  <c r="AOR821" i="1"/>
  <c r="AOS819" i="1"/>
  <c r="AOU819" i="1" s="1"/>
  <c r="AOS818" i="1"/>
  <c r="AOU818" i="1" s="1"/>
  <c r="AOS817" i="1"/>
  <c r="AOU817" i="1" s="1"/>
  <c r="AOS816" i="1"/>
  <c r="AOU816" i="1" s="1"/>
  <c r="AOS815" i="1"/>
  <c r="AOR815" i="1"/>
  <c r="AOS813" i="1"/>
  <c r="AOU813" i="1" s="1"/>
  <c r="AOS812" i="1"/>
  <c r="AOU812" i="1" s="1"/>
  <c r="AOS811" i="1"/>
  <c r="AOU811" i="1" s="1"/>
  <c r="AOS810" i="1"/>
  <c r="AOU810" i="1" s="1"/>
  <c r="AOS809" i="1"/>
  <c r="AOR809" i="1"/>
  <c r="AOS807" i="1"/>
  <c r="AOU807" i="1" s="1"/>
  <c r="AOS806" i="1"/>
  <c r="AOU806" i="1" s="1"/>
  <c r="AOS805" i="1"/>
  <c r="AOU805" i="1" s="1"/>
  <c r="AOS804" i="1"/>
  <c r="AOU804" i="1" s="1"/>
  <c r="AOS803" i="1"/>
  <c r="AOR803" i="1"/>
  <c r="AOS801" i="1"/>
  <c r="AOU801" i="1" s="1"/>
  <c r="AOS800" i="1"/>
  <c r="AOU800" i="1" s="1"/>
  <c r="AOS799" i="1"/>
  <c r="AOU799" i="1" s="1"/>
  <c r="AOS798" i="1"/>
  <c r="AOU798" i="1" s="1"/>
  <c r="AOS797" i="1"/>
  <c r="AOR797" i="1"/>
  <c r="AOJ867" i="1"/>
  <c r="AOL867" i="1" s="1"/>
  <c r="AOJ866" i="1"/>
  <c r="AOL866" i="1" s="1"/>
  <c r="AOJ865" i="1"/>
  <c r="AOL865" i="1" s="1"/>
  <c r="AOJ864" i="1"/>
  <c r="AOL864" i="1" s="1"/>
  <c r="AOJ863" i="1"/>
  <c r="AOI863" i="1"/>
  <c r="AOJ861" i="1"/>
  <c r="AOL861" i="1" s="1"/>
  <c r="AOJ860" i="1"/>
  <c r="AOL860" i="1" s="1"/>
  <c r="AOJ859" i="1"/>
  <c r="AOL859" i="1" s="1"/>
  <c r="AOJ858" i="1"/>
  <c r="AOL858" i="1" s="1"/>
  <c r="AOJ857" i="1"/>
  <c r="AOI857" i="1"/>
  <c r="AOJ855" i="1"/>
  <c r="AOL855" i="1" s="1"/>
  <c r="AOJ854" i="1"/>
  <c r="AOL854" i="1" s="1"/>
  <c r="AOJ853" i="1"/>
  <c r="AOL853" i="1" s="1"/>
  <c r="AOJ852" i="1"/>
  <c r="AOL852" i="1" s="1"/>
  <c r="AOJ851" i="1"/>
  <c r="AOI851" i="1"/>
  <c r="AOJ849" i="1"/>
  <c r="AOL849" i="1" s="1"/>
  <c r="AOJ848" i="1"/>
  <c r="AOL848" i="1" s="1"/>
  <c r="AOJ847" i="1"/>
  <c r="AOL847" i="1" s="1"/>
  <c r="AOJ846" i="1"/>
  <c r="AOL846" i="1" s="1"/>
  <c r="AOJ845" i="1"/>
  <c r="AOI845" i="1"/>
  <c r="AOJ843" i="1"/>
  <c r="AOL843" i="1" s="1"/>
  <c r="AOJ842" i="1"/>
  <c r="AOL842" i="1" s="1"/>
  <c r="AOJ841" i="1"/>
  <c r="AOL841" i="1" s="1"/>
  <c r="AOJ840" i="1"/>
  <c r="AOL840" i="1" s="1"/>
  <c r="AOJ839" i="1"/>
  <c r="AOI839" i="1"/>
  <c r="AOJ837" i="1"/>
  <c r="AOL837" i="1" s="1"/>
  <c r="AOJ836" i="1"/>
  <c r="AOL836" i="1" s="1"/>
  <c r="AOJ835" i="1"/>
  <c r="AOL835" i="1" s="1"/>
  <c r="AOJ834" i="1"/>
  <c r="AOL834" i="1" s="1"/>
  <c r="AOJ833" i="1"/>
  <c r="AOI833" i="1"/>
  <c r="AOJ831" i="1"/>
  <c r="AOL831" i="1" s="1"/>
  <c r="AOJ830" i="1"/>
  <c r="AOL830" i="1" s="1"/>
  <c r="AOJ829" i="1"/>
  <c r="AOL829" i="1" s="1"/>
  <c r="AOJ828" i="1"/>
  <c r="AOL828" i="1" s="1"/>
  <c r="AOJ827" i="1"/>
  <c r="AOI827" i="1"/>
  <c r="AOJ825" i="1"/>
  <c r="AOL825" i="1" s="1"/>
  <c r="AOJ824" i="1"/>
  <c r="AOL824" i="1" s="1"/>
  <c r="AOJ823" i="1"/>
  <c r="AOL823" i="1" s="1"/>
  <c r="AOJ822" i="1"/>
  <c r="AOL822" i="1" s="1"/>
  <c r="AOJ821" i="1"/>
  <c r="AOI821" i="1"/>
  <c r="AOJ819" i="1"/>
  <c r="AOL819" i="1" s="1"/>
  <c r="AOJ818" i="1"/>
  <c r="AOL818" i="1" s="1"/>
  <c r="AOJ817" i="1"/>
  <c r="AOL817" i="1" s="1"/>
  <c r="AOJ816" i="1"/>
  <c r="AOL816" i="1" s="1"/>
  <c r="AOJ815" i="1"/>
  <c r="AOI815" i="1"/>
  <c r="AOJ813" i="1"/>
  <c r="AOL813" i="1" s="1"/>
  <c r="AOJ812" i="1"/>
  <c r="AOL812" i="1" s="1"/>
  <c r="AOJ811" i="1"/>
  <c r="AOL811" i="1" s="1"/>
  <c r="AOJ810" i="1"/>
  <c r="AOL810" i="1" s="1"/>
  <c r="AOJ809" i="1"/>
  <c r="AOI809" i="1"/>
  <c r="AOJ807" i="1"/>
  <c r="AOL807" i="1" s="1"/>
  <c r="AOJ806" i="1"/>
  <c r="AOL806" i="1" s="1"/>
  <c r="AOJ805" i="1"/>
  <c r="AOL805" i="1" s="1"/>
  <c r="AOJ804" i="1"/>
  <c r="AOL804" i="1" s="1"/>
  <c r="AOJ803" i="1"/>
  <c r="AOI803" i="1"/>
  <c r="AOJ801" i="1"/>
  <c r="AOL801" i="1" s="1"/>
  <c r="AOJ800" i="1"/>
  <c r="AOL800" i="1" s="1"/>
  <c r="AOJ799" i="1"/>
  <c r="AOL799" i="1" s="1"/>
  <c r="AOJ798" i="1"/>
  <c r="AOL798" i="1" s="1"/>
  <c r="AOJ797" i="1"/>
  <c r="AOI797" i="1"/>
  <c r="AOA867" i="1"/>
  <c r="AOC867" i="1" s="1"/>
  <c r="AOA866" i="1"/>
  <c r="AOC866" i="1" s="1"/>
  <c r="AOA865" i="1"/>
  <c r="AOC865" i="1" s="1"/>
  <c r="AOA864" i="1"/>
  <c r="AOC864" i="1" s="1"/>
  <c r="AOA863" i="1"/>
  <c r="ANZ863" i="1"/>
  <c r="AOA861" i="1"/>
  <c r="AOC861" i="1" s="1"/>
  <c r="AOA860" i="1"/>
  <c r="AOC860" i="1" s="1"/>
  <c r="AOA859" i="1"/>
  <c r="AOC859" i="1" s="1"/>
  <c r="AOA858" i="1"/>
  <c r="AOC858" i="1" s="1"/>
  <c r="AOA857" i="1"/>
  <c r="ANZ857" i="1"/>
  <c r="AOA855" i="1"/>
  <c r="AOC855" i="1" s="1"/>
  <c r="AOA854" i="1"/>
  <c r="AOC854" i="1" s="1"/>
  <c r="AOA853" i="1"/>
  <c r="AOC853" i="1" s="1"/>
  <c r="AOA852" i="1"/>
  <c r="AOC852" i="1" s="1"/>
  <c r="AOA851" i="1"/>
  <c r="ANZ851" i="1"/>
  <c r="AOA849" i="1"/>
  <c r="AOC849" i="1" s="1"/>
  <c r="AOA848" i="1"/>
  <c r="AOC848" i="1" s="1"/>
  <c r="AOA847" i="1"/>
  <c r="AOC847" i="1" s="1"/>
  <c r="AOA846" i="1"/>
  <c r="AOC846" i="1" s="1"/>
  <c r="AOA845" i="1"/>
  <c r="ANZ845" i="1"/>
  <c r="AOA843" i="1"/>
  <c r="AOC843" i="1" s="1"/>
  <c r="AOA842" i="1"/>
  <c r="AOC842" i="1" s="1"/>
  <c r="AOA841" i="1"/>
  <c r="AOC841" i="1" s="1"/>
  <c r="AOA840" i="1"/>
  <c r="AOC840" i="1" s="1"/>
  <c r="AOA839" i="1"/>
  <c r="ANZ839" i="1"/>
  <c r="AOA837" i="1"/>
  <c r="AOC837" i="1" s="1"/>
  <c r="AOA836" i="1"/>
  <c r="AOC836" i="1" s="1"/>
  <c r="AOA835" i="1"/>
  <c r="AOC835" i="1" s="1"/>
  <c r="AOA834" i="1"/>
  <c r="AOC834" i="1" s="1"/>
  <c r="AOA833" i="1"/>
  <c r="ANZ833" i="1"/>
  <c r="AOA831" i="1"/>
  <c r="AOC831" i="1" s="1"/>
  <c r="AOA830" i="1"/>
  <c r="AOC830" i="1" s="1"/>
  <c r="AOA829" i="1"/>
  <c r="AOC829" i="1" s="1"/>
  <c r="AOA828" i="1"/>
  <c r="AOC828" i="1" s="1"/>
  <c r="AOA827" i="1"/>
  <c r="ANZ827" i="1"/>
  <c r="AOA825" i="1"/>
  <c r="AOC825" i="1" s="1"/>
  <c r="AOA824" i="1"/>
  <c r="AOC824" i="1" s="1"/>
  <c r="AOA823" i="1"/>
  <c r="AOC823" i="1" s="1"/>
  <c r="AOA822" i="1"/>
  <c r="AOC822" i="1" s="1"/>
  <c r="AOA821" i="1"/>
  <c r="ANZ821" i="1"/>
  <c r="AOA819" i="1"/>
  <c r="AOC819" i="1" s="1"/>
  <c r="AOA818" i="1"/>
  <c r="AOC818" i="1" s="1"/>
  <c r="AOA817" i="1"/>
  <c r="AOC817" i="1" s="1"/>
  <c r="AOA816" i="1"/>
  <c r="AOC816" i="1" s="1"/>
  <c r="AOA815" i="1"/>
  <c r="ANZ815" i="1"/>
  <c r="AOA813" i="1"/>
  <c r="AOC813" i="1" s="1"/>
  <c r="AOA812" i="1"/>
  <c r="AOC812" i="1" s="1"/>
  <c r="AOA811" i="1"/>
  <c r="AOC811" i="1" s="1"/>
  <c r="AOA810" i="1"/>
  <c r="AOC810" i="1" s="1"/>
  <c r="AOA809" i="1"/>
  <c r="ANZ809" i="1"/>
  <c r="AOA807" i="1"/>
  <c r="AOC807" i="1" s="1"/>
  <c r="AOA806" i="1"/>
  <c r="AOC806" i="1" s="1"/>
  <c r="AOA805" i="1"/>
  <c r="AOC805" i="1" s="1"/>
  <c r="AOA804" i="1"/>
  <c r="AOC804" i="1" s="1"/>
  <c r="AOA803" i="1"/>
  <c r="ANZ803" i="1"/>
  <c r="AOA801" i="1"/>
  <c r="AOC801" i="1" s="1"/>
  <c r="AOA800" i="1"/>
  <c r="AOC800" i="1" s="1"/>
  <c r="AOA799" i="1"/>
  <c r="AOC799" i="1" s="1"/>
  <c r="AOA798" i="1"/>
  <c r="AOC798" i="1" s="1"/>
  <c r="AOA797" i="1"/>
  <c r="ANZ797" i="1"/>
  <c r="ANR867" i="1"/>
  <c r="ANT867" i="1" s="1"/>
  <c r="ANR866" i="1"/>
  <c r="ANT866" i="1" s="1"/>
  <c r="ANR865" i="1"/>
  <c r="ANT865" i="1" s="1"/>
  <c r="ANR864" i="1"/>
  <c r="ANT864" i="1" s="1"/>
  <c r="ANR863" i="1"/>
  <c r="ANQ863" i="1"/>
  <c r="ANR861" i="1"/>
  <c r="ANT861" i="1" s="1"/>
  <c r="ANR860" i="1"/>
  <c r="ANT860" i="1" s="1"/>
  <c r="ANR859" i="1"/>
  <c r="ANT859" i="1" s="1"/>
  <c r="ANR858" i="1"/>
  <c r="ANT858" i="1" s="1"/>
  <c r="ANR857" i="1"/>
  <c r="ANQ857" i="1"/>
  <c r="ANR855" i="1"/>
  <c r="ANT855" i="1" s="1"/>
  <c r="ANR854" i="1"/>
  <c r="ANT854" i="1" s="1"/>
  <c r="ANR853" i="1"/>
  <c r="ANT853" i="1" s="1"/>
  <c r="ANR852" i="1"/>
  <c r="ANT852" i="1" s="1"/>
  <c r="ANR851" i="1"/>
  <c r="ANQ851" i="1"/>
  <c r="ANR849" i="1"/>
  <c r="ANT849" i="1" s="1"/>
  <c r="ANR848" i="1"/>
  <c r="ANT848" i="1" s="1"/>
  <c r="ANR847" i="1"/>
  <c r="ANT847" i="1" s="1"/>
  <c r="ANR846" i="1"/>
  <c r="ANT846" i="1" s="1"/>
  <c r="ANR845" i="1"/>
  <c r="ANQ845" i="1"/>
  <c r="ANR843" i="1"/>
  <c r="ANT843" i="1" s="1"/>
  <c r="ANR842" i="1"/>
  <c r="ANT842" i="1" s="1"/>
  <c r="ANR841" i="1"/>
  <c r="ANT841" i="1" s="1"/>
  <c r="ANR840" i="1"/>
  <c r="ANT840" i="1" s="1"/>
  <c r="ANR839" i="1"/>
  <c r="ANQ839" i="1"/>
  <c r="ANR837" i="1"/>
  <c r="ANT837" i="1" s="1"/>
  <c r="ANR836" i="1"/>
  <c r="ANT836" i="1" s="1"/>
  <c r="ANR835" i="1"/>
  <c r="ANT835" i="1" s="1"/>
  <c r="ANR834" i="1"/>
  <c r="ANT834" i="1" s="1"/>
  <c r="ANR833" i="1"/>
  <c r="ANQ833" i="1"/>
  <c r="ANR831" i="1"/>
  <c r="ANT831" i="1" s="1"/>
  <c r="ANR830" i="1"/>
  <c r="ANT830" i="1" s="1"/>
  <c r="ANR829" i="1"/>
  <c r="ANT829" i="1" s="1"/>
  <c r="ANR828" i="1"/>
  <c r="ANT828" i="1" s="1"/>
  <c r="ANR827" i="1"/>
  <c r="ANQ827" i="1"/>
  <c r="ANR825" i="1"/>
  <c r="ANT825" i="1" s="1"/>
  <c r="ANR824" i="1"/>
  <c r="ANT824" i="1" s="1"/>
  <c r="ANR823" i="1"/>
  <c r="ANT823" i="1" s="1"/>
  <c r="ANR822" i="1"/>
  <c r="ANT822" i="1" s="1"/>
  <c r="ANR821" i="1"/>
  <c r="ANQ821" i="1"/>
  <c r="ANR819" i="1"/>
  <c r="ANT819" i="1" s="1"/>
  <c r="ANR818" i="1"/>
  <c r="ANT818" i="1" s="1"/>
  <c r="ANR817" i="1"/>
  <c r="ANT817" i="1" s="1"/>
  <c r="ANR816" i="1"/>
  <c r="ANT816" i="1" s="1"/>
  <c r="ANR815" i="1"/>
  <c r="ANQ815" i="1"/>
  <c r="ANR813" i="1"/>
  <c r="ANT813" i="1" s="1"/>
  <c r="ANR812" i="1"/>
  <c r="ANT812" i="1" s="1"/>
  <c r="ANR811" i="1"/>
  <c r="ANT811" i="1" s="1"/>
  <c r="ANR810" i="1"/>
  <c r="ANT810" i="1" s="1"/>
  <c r="ANR809" i="1"/>
  <c r="ANQ809" i="1"/>
  <c r="ANR807" i="1"/>
  <c r="ANT807" i="1" s="1"/>
  <c r="ANR806" i="1"/>
  <c r="ANT806" i="1" s="1"/>
  <c r="ANR805" i="1"/>
  <c r="ANT805" i="1" s="1"/>
  <c r="ANR804" i="1"/>
  <c r="ANT804" i="1" s="1"/>
  <c r="ANR803" i="1"/>
  <c r="ANQ803" i="1"/>
  <c r="ANR801" i="1"/>
  <c r="ANT801" i="1" s="1"/>
  <c r="ANR799" i="1"/>
  <c r="ANT799" i="1" s="1"/>
  <c r="ANR798" i="1"/>
  <c r="ANT798" i="1" s="1"/>
  <c r="ANR797" i="1"/>
  <c r="ANQ797" i="1"/>
  <c r="ANI867" i="1"/>
  <c r="ANK867" i="1" s="1"/>
  <c r="ANI866" i="1"/>
  <c r="ANK866" i="1" s="1"/>
  <c r="ANI865" i="1"/>
  <c r="ANK865" i="1" s="1"/>
  <c r="ANI864" i="1"/>
  <c r="ANK864" i="1" s="1"/>
  <c r="ANI863" i="1"/>
  <c r="ANH863" i="1"/>
  <c r="ANI861" i="1"/>
  <c r="ANK861" i="1" s="1"/>
  <c r="ANI860" i="1"/>
  <c r="ANK860" i="1" s="1"/>
  <c r="ANI859" i="1"/>
  <c r="ANK859" i="1" s="1"/>
  <c r="ANI858" i="1"/>
  <c r="ANK858" i="1" s="1"/>
  <c r="ANI857" i="1"/>
  <c r="ANH857" i="1"/>
  <c r="ANI855" i="1"/>
  <c r="ANK855" i="1" s="1"/>
  <c r="ANI854" i="1"/>
  <c r="ANK854" i="1" s="1"/>
  <c r="ANI853" i="1"/>
  <c r="ANK853" i="1" s="1"/>
  <c r="ANI852" i="1"/>
  <c r="ANK852" i="1" s="1"/>
  <c r="ANI851" i="1"/>
  <c r="ANH851" i="1"/>
  <c r="ANI849" i="1"/>
  <c r="ANK849" i="1" s="1"/>
  <c r="ANI848" i="1"/>
  <c r="ANK848" i="1" s="1"/>
  <c r="ANI847" i="1"/>
  <c r="ANK847" i="1" s="1"/>
  <c r="ANI846" i="1"/>
  <c r="ANK846" i="1" s="1"/>
  <c r="ANI845" i="1"/>
  <c r="ANH845" i="1"/>
  <c r="ANI843" i="1"/>
  <c r="ANK843" i="1" s="1"/>
  <c r="ANI842" i="1"/>
  <c r="ANK842" i="1" s="1"/>
  <c r="ANI841" i="1"/>
  <c r="ANK841" i="1" s="1"/>
  <c r="ANI840" i="1"/>
  <c r="ANK840" i="1" s="1"/>
  <c r="ANI839" i="1"/>
  <c r="ANH839" i="1"/>
  <c r="ANI837" i="1"/>
  <c r="ANK837" i="1" s="1"/>
  <c r="ANI836" i="1"/>
  <c r="ANK836" i="1" s="1"/>
  <c r="ANI835" i="1"/>
  <c r="ANK835" i="1" s="1"/>
  <c r="ANI834" i="1"/>
  <c r="ANK834" i="1" s="1"/>
  <c r="ANI833" i="1"/>
  <c r="ANH833" i="1"/>
  <c r="ANI831" i="1"/>
  <c r="ANK831" i="1" s="1"/>
  <c r="ANI830" i="1"/>
  <c r="ANK830" i="1" s="1"/>
  <c r="ANI829" i="1"/>
  <c r="ANK829" i="1" s="1"/>
  <c r="ANI828" i="1"/>
  <c r="ANK828" i="1" s="1"/>
  <c r="ANI827" i="1"/>
  <c r="ANH827" i="1"/>
  <c r="ANI825" i="1"/>
  <c r="ANK825" i="1" s="1"/>
  <c r="ANI824" i="1"/>
  <c r="ANK824" i="1" s="1"/>
  <c r="ANI823" i="1"/>
  <c r="ANK823" i="1" s="1"/>
  <c r="ANI822" i="1"/>
  <c r="ANK822" i="1" s="1"/>
  <c r="ANI821" i="1"/>
  <c r="ANH821" i="1"/>
  <c r="ANI819" i="1"/>
  <c r="ANK819" i="1" s="1"/>
  <c r="ANI818" i="1"/>
  <c r="ANK818" i="1" s="1"/>
  <c r="ANI817" i="1"/>
  <c r="ANK817" i="1" s="1"/>
  <c r="ANI816" i="1"/>
  <c r="ANK816" i="1" s="1"/>
  <c r="ANI815" i="1"/>
  <c r="ANH815" i="1"/>
  <c r="ANI813" i="1"/>
  <c r="ANK813" i="1" s="1"/>
  <c r="ANI812" i="1"/>
  <c r="ANK812" i="1" s="1"/>
  <c r="ANI811" i="1"/>
  <c r="ANK811" i="1" s="1"/>
  <c r="ANI810" i="1"/>
  <c r="ANK810" i="1" s="1"/>
  <c r="ANI809" i="1"/>
  <c r="ANH809" i="1"/>
  <c r="ANI807" i="1"/>
  <c r="ANK807" i="1" s="1"/>
  <c r="ANI806" i="1"/>
  <c r="ANK806" i="1" s="1"/>
  <c r="ANI805" i="1"/>
  <c r="ANK805" i="1" s="1"/>
  <c r="ANI804" i="1"/>
  <c r="ANK804" i="1" s="1"/>
  <c r="ANI803" i="1"/>
  <c r="ANH803" i="1"/>
  <c r="ANI801" i="1"/>
  <c r="ANK801" i="1" s="1"/>
  <c r="ANI800" i="1"/>
  <c r="ANK800" i="1" s="1"/>
  <c r="ANI799" i="1"/>
  <c r="ANK799" i="1" s="1"/>
  <c r="ANI797" i="1"/>
  <c r="ANH797" i="1"/>
  <c r="AMZ867" i="1"/>
  <c r="ANB867" i="1" s="1"/>
  <c r="AMZ866" i="1"/>
  <c r="ANB866" i="1" s="1"/>
  <c r="AMZ865" i="1"/>
  <c r="ANB865" i="1" s="1"/>
  <c r="AMZ864" i="1"/>
  <c r="ANB864" i="1" s="1"/>
  <c r="AMZ863" i="1"/>
  <c r="AMY863" i="1"/>
  <c r="AMZ861" i="1"/>
  <c r="ANB861" i="1" s="1"/>
  <c r="AMZ860" i="1"/>
  <c r="ANB860" i="1" s="1"/>
  <c r="AMZ859" i="1"/>
  <c r="ANB859" i="1" s="1"/>
  <c r="AMZ858" i="1"/>
  <c r="ANB858" i="1" s="1"/>
  <c r="AMZ857" i="1"/>
  <c r="AMY857" i="1"/>
  <c r="AMZ855" i="1"/>
  <c r="ANB855" i="1" s="1"/>
  <c r="AMZ854" i="1"/>
  <c r="ANB854" i="1" s="1"/>
  <c r="AMZ853" i="1"/>
  <c r="ANB853" i="1" s="1"/>
  <c r="AMZ852" i="1"/>
  <c r="ANB852" i="1" s="1"/>
  <c r="AMZ851" i="1"/>
  <c r="AMY851" i="1"/>
  <c r="AMZ849" i="1"/>
  <c r="ANB849" i="1" s="1"/>
  <c r="AMZ848" i="1"/>
  <c r="ANB848" i="1" s="1"/>
  <c r="AMZ847" i="1"/>
  <c r="ANB847" i="1" s="1"/>
  <c r="AMZ846" i="1"/>
  <c r="ANB846" i="1" s="1"/>
  <c r="AMZ845" i="1"/>
  <c r="AMY845" i="1"/>
  <c r="AMZ843" i="1"/>
  <c r="ANB843" i="1" s="1"/>
  <c r="AMZ842" i="1"/>
  <c r="ANB842" i="1" s="1"/>
  <c r="AMZ841" i="1"/>
  <c r="ANB841" i="1" s="1"/>
  <c r="AMZ840" i="1"/>
  <c r="ANB840" i="1" s="1"/>
  <c r="AMZ839" i="1"/>
  <c r="AMY839" i="1"/>
  <c r="AMZ837" i="1"/>
  <c r="ANB837" i="1" s="1"/>
  <c r="AMZ836" i="1"/>
  <c r="ANB836" i="1" s="1"/>
  <c r="AMZ835" i="1"/>
  <c r="ANB835" i="1" s="1"/>
  <c r="AMZ834" i="1"/>
  <c r="ANB834" i="1" s="1"/>
  <c r="AMZ833" i="1"/>
  <c r="AMY833" i="1"/>
  <c r="AMZ831" i="1"/>
  <c r="ANB831" i="1" s="1"/>
  <c r="AMZ830" i="1"/>
  <c r="ANB830" i="1" s="1"/>
  <c r="AMZ829" i="1"/>
  <c r="ANB829" i="1" s="1"/>
  <c r="AMZ828" i="1"/>
  <c r="ANB828" i="1" s="1"/>
  <c r="AMZ827" i="1"/>
  <c r="AMY827" i="1"/>
  <c r="AMZ825" i="1"/>
  <c r="ANB825" i="1" s="1"/>
  <c r="AMZ824" i="1"/>
  <c r="ANB824" i="1" s="1"/>
  <c r="AMZ823" i="1"/>
  <c r="ANB823" i="1" s="1"/>
  <c r="AMZ822" i="1"/>
  <c r="ANB822" i="1" s="1"/>
  <c r="AMZ821" i="1"/>
  <c r="AMY821" i="1"/>
  <c r="AMZ819" i="1"/>
  <c r="ANB819" i="1" s="1"/>
  <c r="AMZ818" i="1"/>
  <c r="ANB818" i="1" s="1"/>
  <c r="AMZ817" i="1"/>
  <c r="ANB817" i="1" s="1"/>
  <c r="AMZ816" i="1"/>
  <c r="ANB816" i="1" s="1"/>
  <c r="AMZ815" i="1"/>
  <c r="AMY815" i="1"/>
  <c r="AMZ813" i="1"/>
  <c r="ANB813" i="1" s="1"/>
  <c r="AMZ812" i="1"/>
  <c r="ANB812" i="1" s="1"/>
  <c r="AMZ811" i="1"/>
  <c r="ANB811" i="1" s="1"/>
  <c r="AMZ810" i="1"/>
  <c r="ANB810" i="1" s="1"/>
  <c r="AMZ809" i="1"/>
  <c r="AMY809" i="1"/>
  <c r="AMZ807" i="1"/>
  <c r="ANB807" i="1" s="1"/>
  <c r="AMZ806" i="1"/>
  <c r="ANB806" i="1" s="1"/>
  <c r="AMZ805" i="1"/>
  <c r="ANB805" i="1" s="1"/>
  <c r="AMZ804" i="1"/>
  <c r="ANB804" i="1" s="1"/>
  <c r="AMZ803" i="1"/>
  <c r="AMY803" i="1"/>
  <c r="AMZ801" i="1"/>
  <c r="ANB801" i="1" s="1"/>
  <c r="AMZ800" i="1"/>
  <c r="ANB800" i="1" s="1"/>
  <c r="AMZ798" i="1"/>
  <c r="ANB798" i="1" s="1"/>
  <c r="AMZ797" i="1"/>
  <c r="AMY797" i="1"/>
  <c r="AMQ867" i="1"/>
  <c r="AMS867" i="1" s="1"/>
  <c r="AMQ866" i="1"/>
  <c r="AMS866" i="1" s="1"/>
  <c r="AMQ865" i="1"/>
  <c r="AMS865" i="1" s="1"/>
  <c r="AMQ864" i="1"/>
  <c r="AMS864" i="1" s="1"/>
  <c r="AMQ863" i="1"/>
  <c r="AMP863" i="1"/>
  <c r="AMQ861" i="1"/>
  <c r="AMS861" i="1" s="1"/>
  <c r="AMQ860" i="1"/>
  <c r="AMS860" i="1" s="1"/>
  <c r="AMQ859" i="1"/>
  <c r="AMS859" i="1" s="1"/>
  <c r="AMQ858" i="1"/>
  <c r="AMS858" i="1" s="1"/>
  <c r="AMQ857" i="1"/>
  <c r="AMP857" i="1"/>
  <c r="AMQ855" i="1"/>
  <c r="AMS855" i="1" s="1"/>
  <c r="AMQ854" i="1"/>
  <c r="AMS854" i="1" s="1"/>
  <c r="AMQ853" i="1"/>
  <c r="AMS853" i="1" s="1"/>
  <c r="AMQ852" i="1"/>
  <c r="AMS852" i="1" s="1"/>
  <c r="AMQ851" i="1"/>
  <c r="AMP851" i="1"/>
  <c r="AMQ849" i="1"/>
  <c r="AMS849" i="1" s="1"/>
  <c r="AMQ848" i="1"/>
  <c r="AMS848" i="1" s="1"/>
  <c r="AMQ847" i="1"/>
  <c r="AMS847" i="1" s="1"/>
  <c r="AMQ846" i="1"/>
  <c r="AMS846" i="1" s="1"/>
  <c r="AMQ845" i="1"/>
  <c r="AMP845" i="1"/>
  <c r="AMQ843" i="1"/>
  <c r="AMS843" i="1" s="1"/>
  <c r="AMQ842" i="1"/>
  <c r="AMS842" i="1" s="1"/>
  <c r="AMQ841" i="1"/>
  <c r="AMS841" i="1" s="1"/>
  <c r="AMQ840" i="1"/>
  <c r="AMS840" i="1" s="1"/>
  <c r="AMQ839" i="1"/>
  <c r="AMP839" i="1"/>
  <c r="AMQ837" i="1"/>
  <c r="AMS837" i="1" s="1"/>
  <c r="AMQ836" i="1"/>
  <c r="AMS836" i="1" s="1"/>
  <c r="AMQ835" i="1"/>
  <c r="AMS835" i="1" s="1"/>
  <c r="AMQ834" i="1"/>
  <c r="AMS834" i="1" s="1"/>
  <c r="AMQ833" i="1"/>
  <c r="AMP833" i="1"/>
  <c r="AMQ831" i="1"/>
  <c r="AMS831" i="1" s="1"/>
  <c r="AMQ830" i="1"/>
  <c r="AMS830" i="1" s="1"/>
  <c r="AMQ829" i="1"/>
  <c r="AMS829" i="1" s="1"/>
  <c r="AMQ828" i="1"/>
  <c r="AMS828" i="1" s="1"/>
  <c r="AMQ827" i="1"/>
  <c r="AMP827" i="1"/>
  <c r="AMQ825" i="1"/>
  <c r="AMS825" i="1" s="1"/>
  <c r="AMQ824" i="1"/>
  <c r="AMS824" i="1" s="1"/>
  <c r="AMQ823" i="1"/>
  <c r="AMS823" i="1" s="1"/>
  <c r="AMQ822" i="1"/>
  <c r="AMS822" i="1" s="1"/>
  <c r="AMQ821" i="1"/>
  <c r="AMP821" i="1"/>
  <c r="AMQ819" i="1"/>
  <c r="AMS819" i="1" s="1"/>
  <c r="AMQ818" i="1"/>
  <c r="AMS818" i="1" s="1"/>
  <c r="AMQ817" i="1"/>
  <c r="AMS817" i="1" s="1"/>
  <c r="AMQ816" i="1"/>
  <c r="AMS816" i="1" s="1"/>
  <c r="AMQ815" i="1"/>
  <c r="AMP815" i="1"/>
  <c r="AMQ813" i="1"/>
  <c r="AMS813" i="1" s="1"/>
  <c r="AMQ812" i="1"/>
  <c r="AMS812" i="1" s="1"/>
  <c r="AMQ811" i="1"/>
  <c r="AMS811" i="1" s="1"/>
  <c r="AMQ810" i="1"/>
  <c r="AMS810" i="1" s="1"/>
  <c r="AMQ809" i="1"/>
  <c r="AMP809" i="1"/>
  <c r="AMQ807" i="1"/>
  <c r="AMS807" i="1" s="1"/>
  <c r="AMQ806" i="1"/>
  <c r="AMS806" i="1" s="1"/>
  <c r="AMQ805" i="1"/>
  <c r="AMS805" i="1" s="1"/>
  <c r="AMQ804" i="1"/>
  <c r="AMS804" i="1" s="1"/>
  <c r="AMQ803" i="1"/>
  <c r="AMP803" i="1"/>
  <c r="AMQ801" i="1"/>
  <c r="AMS801" i="1" s="1"/>
  <c r="AMQ800" i="1"/>
  <c r="AMS800" i="1" s="1"/>
  <c r="AMQ799" i="1"/>
  <c r="AMS799" i="1" s="1"/>
  <c r="AMQ798" i="1"/>
  <c r="AMS798" i="1" s="1"/>
  <c r="AMQ797" i="1"/>
  <c r="AMP797" i="1"/>
  <c r="AMH867" i="1"/>
  <c r="AMJ867" i="1" s="1"/>
  <c r="AMH866" i="1"/>
  <c r="AMJ866" i="1" s="1"/>
  <c r="AMH865" i="1"/>
  <c r="AMJ865" i="1" s="1"/>
  <c r="AMH864" i="1"/>
  <c r="AMJ864" i="1" s="1"/>
  <c r="AMH863" i="1"/>
  <c r="AMG863" i="1"/>
  <c r="AMH861" i="1"/>
  <c r="AMJ861" i="1" s="1"/>
  <c r="AMH860" i="1"/>
  <c r="AMJ860" i="1" s="1"/>
  <c r="AMH859" i="1"/>
  <c r="AMJ859" i="1" s="1"/>
  <c r="AMH858" i="1"/>
  <c r="AMJ858" i="1" s="1"/>
  <c r="AMH857" i="1"/>
  <c r="AMG857" i="1"/>
  <c r="AMH855" i="1"/>
  <c r="AMJ855" i="1" s="1"/>
  <c r="AMH854" i="1"/>
  <c r="AMJ854" i="1" s="1"/>
  <c r="AMH853" i="1"/>
  <c r="AMJ853" i="1" s="1"/>
  <c r="AMH852" i="1"/>
  <c r="AMJ852" i="1" s="1"/>
  <c r="AMH851" i="1"/>
  <c r="AMG851" i="1"/>
  <c r="AMH849" i="1"/>
  <c r="AMJ849" i="1" s="1"/>
  <c r="AMH848" i="1"/>
  <c r="AMJ848" i="1" s="1"/>
  <c r="AMH847" i="1"/>
  <c r="AMJ847" i="1" s="1"/>
  <c r="AMH846" i="1"/>
  <c r="AMJ846" i="1" s="1"/>
  <c r="AMH845" i="1"/>
  <c r="AMG845" i="1"/>
  <c r="AMH843" i="1"/>
  <c r="AMJ843" i="1" s="1"/>
  <c r="AMH842" i="1"/>
  <c r="AMJ842" i="1" s="1"/>
  <c r="AMH841" i="1"/>
  <c r="AMJ841" i="1" s="1"/>
  <c r="AMH840" i="1"/>
  <c r="AMJ840" i="1" s="1"/>
  <c r="AMH839" i="1"/>
  <c r="AMG839" i="1"/>
  <c r="AMH837" i="1"/>
  <c r="AMJ837" i="1" s="1"/>
  <c r="AMH836" i="1"/>
  <c r="AMJ836" i="1" s="1"/>
  <c r="AMH835" i="1"/>
  <c r="AMJ835" i="1" s="1"/>
  <c r="AMH834" i="1"/>
  <c r="AMJ834" i="1" s="1"/>
  <c r="AMH833" i="1"/>
  <c r="AMG833" i="1"/>
  <c r="AMH831" i="1"/>
  <c r="AMJ831" i="1" s="1"/>
  <c r="AMH830" i="1"/>
  <c r="AMJ830" i="1" s="1"/>
  <c r="AMH829" i="1"/>
  <c r="AMJ829" i="1" s="1"/>
  <c r="AMH828" i="1"/>
  <c r="AMJ828" i="1" s="1"/>
  <c r="AMH827" i="1"/>
  <c r="AMG827" i="1"/>
  <c r="AMH825" i="1"/>
  <c r="AMJ825" i="1" s="1"/>
  <c r="AMH824" i="1"/>
  <c r="AMJ824" i="1" s="1"/>
  <c r="AMH823" i="1"/>
  <c r="AMJ823" i="1" s="1"/>
  <c r="AMH822" i="1"/>
  <c r="AMJ822" i="1" s="1"/>
  <c r="AMH821" i="1"/>
  <c r="AMG821" i="1"/>
  <c r="AMH819" i="1"/>
  <c r="AMJ819" i="1" s="1"/>
  <c r="AMH818" i="1"/>
  <c r="AMJ818" i="1" s="1"/>
  <c r="AMH817" i="1"/>
  <c r="AMJ817" i="1" s="1"/>
  <c r="AMH816" i="1"/>
  <c r="AMJ816" i="1" s="1"/>
  <c r="AMH815" i="1"/>
  <c r="AMG815" i="1"/>
  <c r="AMH813" i="1"/>
  <c r="AMJ813" i="1" s="1"/>
  <c r="AMH812" i="1"/>
  <c r="AMJ812" i="1" s="1"/>
  <c r="AMH811" i="1"/>
  <c r="AMJ811" i="1" s="1"/>
  <c r="AMH810" i="1"/>
  <c r="AMJ810" i="1" s="1"/>
  <c r="AMH809" i="1"/>
  <c r="AMG809" i="1"/>
  <c r="AMH807" i="1"/>
  <c r="AMJ807" i="1" s="1"/>
  <c r="AMH806" i="1"/>
  <c r="AMJ806" i="1" s="1"/>
  <c r="AMH805" i="1"/>
  <c r="AMJ805" i="1" s="1"/>
  <c r="AMH804" i="1"/>
  <c r="AMJ804" i="1" s="1"/>
  <c r="AMH803" i="1"/>
  <c r="AMG803" i="1"/>
  <c r="AMH801" i="1"/>
  <c r="AMJ801" i="1" s="1"/>
  <c r="AMH800" i="1"/>
  <c r="AMJ800" i="1" s="1"/>
  <c r="AMH799" i="1"/>
  <c r="AMJ799" i="1" s="1"/>
  <c r="AMH797" i="1"/>
  <c r="AMG797" i="1"/>
  <c r="ALY867" i="1"/>
  <c r="AMA867" i="1" s="1"/>
  <c r="ALY866" i="1"/>
  <c r="AMA866" i="1" s="1"/>
  <c r="ALY865" i="1"/>
  <c r="AMA865" i="1" s="1"/>
  <c r="ALY864" i="1"/>
  <c r="AMA864" i="1" s="1"/>
  <c r="ALY863" i="1"/>
  <c r="ALX863" i="1"/>
  <c r="ALY861" i="1"/>
  <c r="AMA861" i="1" s="1"/>
  <c r="ALY860" i="1"/>
  <c r="AMA860" i="1" s="1"/>
  <c r="ALY859" i="1"/>
  <c r="AMA859" i="1" s="1"/>
  <c r="ALY858" i="1"/>
  <c r="AMA858" i="1" s="1"/>
  <c r="ALY857" i="1"/>
  <c r="ALX857" i="1"/>
  <c r="ALY855" i="1"/>
  <c r="AMA855" i="1" s="1"/>
  <c r="ALY854" i="1"/>
  <c r="AMA854" i="1" s="1"/>
  <c r="ALY853" i="1"/>
  <c r="AMA853" i="1" s="1"/>
  <c r="ALY852" i="1"/>
  <c r="AMA852" i="1" s="1"/>
  <c r="ALY851" i="1"/>
  <c r="ALX851" i="1"/>
  <c r="ALY849" i="1"/>
  <c r="AMA849" i="1" s="1"/>
  <c r="ALY848" i="1"/>
  <c r="AMA848" i="1" s="1"/>
  <c r="ALY847" i="1"/>
  <c r="AMA847" i="1" s="1"/>
  <c r="ALY846" i="1"/>
  <c r="AMA846" i="1" s="1"/>
  <c r="ALY845" i="1"/>
  <c r="ALX845" i="1"/>
  <c r="ALY843" i="1"/>
  <c r="AMA843" i="1" s="1"/>
  <c r="ALY842" i="1"/>
  <c r="AMA842" i="1" s="1"/>
  <c r="ALY841" i="1"/>
  <c r="AMA841" i="1" s="1"/>
  <c r="ALY840" i="1"/>
  <c r="AMA840" i="1" s="1"/>
  <c r="ALY839" i="1"/>
  <c r="ALX839" i="1"/>
  <c r="ALY837" i="1"/>
  <c r="AMA837" i="1" s="1"/>
  <c r="ALY836" i="1"/>
  <c r="AMA836" i="1" s="1"/>
  <c r="ALY835" i="1"/>
  <c r="AMA835" i="1" s="1"/>
  <c r="ALY834" i="1"/>
  <c r="AMA834" i="1" s="1"/>
  <c r="ALY833" i="1"/>
  <c r="ALX833" i="1"/>
  <c r="ALY831" i="1"/>
  <c r="AMA831" i="1" s="1"/>
  <c r="ALY830" i="1"/>
  <c r="AMA830" i="1" s="1"/>
  <c r="ALY829" i="1"/>
  <c r="AMA829" i="1" s="1"/>
  <c r="ALY828" i="1"/>
  <c r="AMA828" i="1" s="1"/>
  <c r="ALY827" i="1"/>
  <c r="ALX827" i="1"/>
  <c r="ALY825" i="1"/>
  <c r="AMA825" i="1" s="1"/>
  <c r="ALY824" i="1"/>
  <c r="AMA824" i="1" s="1"/>
  <c r="ALY823" i="1"/>
  <c r="AMA823" i="1" s="1"/>
  <c r="ALY822" i="1"/>
  <c r="AMA822" i="1" s="1"/>
  <c r="ALY821" i="1"/>
  <c r="ALX821" i="1"/>
  <c r="ALY819" i="1"/>
  <c r="AMA819" i="1" s="1"/>
  <c r="ALY818" i="1"/>
  <c r="AMA818" i="1" s="1"/>
  <c r="ALY817" i="1"/>
  <c r="AMA817" i="1" s="1"/>
  <c r="ALY816" i="1"/>
  <c r="AMA816" i="1" s="1"/>
  <c r="ALY815" i="1"/>
  <c r="ALX815" i="1"/>
  <c r="ALY813" i="1"/>
  <c r="AMA813" i="1" s="1"/>
  <c r="ALY812" i="1"/>
  <c r="AMA812" i="1" s="1"/>
  <c r="ALY811" i="1"/>
  <c r="AMA811" i="1" s="1"/>
  <c r="ALY810" i="1"/>
  <c r="AMA810" i="1" s="1"/>
  <c r="ALY809" i="1"/>
  <c r="ALX809" i="1"/>
  <c r="ALY807" i="1"/>
  <c r="AMA807" i="1" s="1"/>
  <c r="ALY806" i="1"/>
  <c r="AMA806" i="1" s="1"/>
  <c r="ALY805" i="1"/>
  <c r="AMA805" i="1" s="1"/>
  <c r="ALY804" i="1"/>
  <c r="AMA804" i="1" s="1"/>
  <c r="ALY803" i="1"/>
  <c r="ALX803" i="1"/>
  <c r="ALY801" i="1"/>
  <c r="AMA801" i="1" s="1"/>
  <c r="ALY800" i="1"/>
  <c r="AMA800" i="1" s="1"/>
  <c r="ALY799" i="1"/>
  <c r="AMA799" i="1" s="1"/>
  <c r="ALY798" i="1"/>
  <c r="AMA798" i="1" s="1"/>
  <c r="ALY797" i="1"/>
  <c r="ALX797" i="1"/>
  <c r="ALP867" i="1"/>
  <c r="ALR867" i="1" s="1"/>
  <c r="ALP866" i="1"/>
  <c r="ALR866" i="1" s="1"/>
  <c r="ALP865" i="1"/>
  <c r="ALR865" i="1" s="1"/>
  <c r="ALP864" i="1"/>
  <c r="ALR864" i="1" s="1"/>
  <c r="ALP863" i="1"/>
  <c r="ALO863" i="1"/>
  <c r="ALP861" i="1"/>
  <c r="ALR861" i="1" s="1"/>
  <c r="ALP860" i="1"/>
  <c r="ALR860" i="1" s="1"/>
  <c r="ALP859" i="1"/>
  <c r="ALR859" i="1" s="1"/>
  <c r="ALP858" i="1"/>
  <c r="ALR858" i="1" s="1"/>
  <c r="ALP857" i="1"/>
  <c r="ALO857" i="1"/>
  <c r="ALP855" i="1"/>
  <c r="ALR855" i="1" s="1"/>
  <c r="ALP854" i="1"/>
  <c r="ALR854" i="1" s="1"/>
  <c r="ALP853" i="1"/>
  <c r="ALR853" i="1" s="1"/>
  <c r="ALP852" i="1"/>
  <c r="ALR852" i="1" s="1"/>
  <c r="ALP851" i="1"/>
  <c r="ALO851" i="1"/>
  <c r="ALP849" i="1"/>
  <c r="ALR849" i="1" s="1"/>
  <c r="ALP848" i="1"/>
  <c r="ALR848" i="1" s="1"/>
  <c r="ALP847" i="1"/>
  <c r="ALR847" i="1" s="1"/>
  <c r="ALP846" i="1"/>
  <c r="ALR846" i="1" s="1"/>
  <c r="ALP845" i="1"/>
  <c r="ALO845" i="1"/>
  <c r="ALP843" i="1"/>
  <c r="ALR843" i="1" s="1"/>
  <c r="ALP842" i="1"/>
  <c r="ALR842" i="1" s="1"/>
  <c r="ALP841" i="1"/>
  <c r="ALR841" i="1" s="1"/>
  <c r="ALP840" i="1"/>
  <c r="ALR840" i="1" s="1"/>
  <c r="ALP839" i="1"/>
  <c r="ALO839" i="1"/>
  <c r="ALP837" i="1"/>
  <c r="ALR837" i="1" s="1"/>
  <c r="ALP836" i="1"/>
  <c r="ALR836" i="1" s="1"/>
  <c r="ALP835" i="1"/>
  <c r="ALR835" i="1" s="1"/>
  <c r="ALP834" i="1"/>
  <c r="ALR834" i="1" s="1"/>
  <c r="ALP833" i="1"/>
  <c r="ALO833" i="1"/>
  <c r="ALP831" i="1"/>
  <c r="ALR831" i="1" s="1"/>
  <c r="ALP830" i="1"/>
  <c r="ALR830" i="1" s="1"/>
  <c r="ALP829" i="1"/>
  <c r="ALR829" i="1" s="1"/>
  <c r="ALP828" i="1"/>
  <c r="ALR828" i="1" s="1"/>
  <c r="ALP827" i="1"/>
  <c r="ALO827" i="1"/>
  <c r="ALP825" i="1"/>
  <c r="ALR825" i="1" s="1"/>
  <c r="ALP824" i="1"/>
  <c r="ALR824" i="1" s="1"/>
  <c r="ALP823" i="1"/>
  <c r="ALR823" i="1" s="1"/>
  <c r="ALP822" i="1"/>
  <c r="ALR822" i="1" s="1"/>
  <c r="ALP821" i="1"/>
  <c r="ALO821" i="1"/>
  <c r="ALP819" i="1"/>
  <c r="ALR819" i="1" s="1"/>
  <c r="ALP818" i="1"/>
  <c r="ALR818" i="1" s="1"/>
  <c r="ALP817" i="1"/>
  <c r="ALR817" i="1" s="1"/>
  <c r="ALP816" i="1"/>
  <c r="ALR816" i="1" s="1"/>
  <c r="ALP815" i="1"/>
  <c r="ALO815" i="1"/>
  <c r="ALP813" i="1"/>
  <c r="ALR813" i="1" s="1"/>
  <c r="ALP812" i="1"/>
  <c r="ALR812" i="1" s="1"/>
  <c r="ALP811" i="1"/>
  <c r="ALR811" i="1" s="1"/>
  <c r="ALP810" i="1"/>
  <c r="ALR810" i="1" s="1"/>
  <c r="ALP809" i="1"/>
  <c r="ALO809" i="1"/>
  <c r="ALP807" i="1"/>
  <c r="ALR807" i="1" s="1"/>
  <c r="ALP806" i="1"/>
  <c r="ALR806" i="1" s="1"/>
  <c r="ALP805" i="1"/>
  <c r="ALR805" i="1" s="1"/>
  <c r="ALP804" i="1"/>
  <c r="ALR804" i="1" s="1"/>
  <c r="ALP803" i="1"/>
  <c r="ALO803" i="1"/>
  <c r="ALP801" i="1"/>
  <c r="ALR801" i="1" s="1"/>
  <c r="ALP800" i="1"/>
  <c r="ALR800" i="1" s="1"/>
  <c r="ALP799" i="1"/>
  <c r="ALR799" i="1" s="1"/>
  <c r="ALP798" i="1"/>
  <c r="ALR798" i="1" s="1"/>
  <c r="ALP797" i="1"/>
  <c r="ALO797" i="1"/>
  <c r="ALG867" i="1"/>
  <c r="ALI867" i="1" s="1"/>
  <c r="ALG866" i="1"/>
  <c r="ALI866" i="1" s="1"/>
  <c r="ALG865" i="1"/>
  <c r="ALI865" i="1" s="1"/>
  <c r="ALG864" i="1"/>
  <c r="ALI864" i="1" s="1"/>
  <c r="ALG863" i="1"/>
  <c r="ALF863" i="1"/>
  <c r="ALG861" i="1"/>
  <c r="ALI861" i="1" s="1"/>
  <c r="ALG860" i="1"/>
  <c r="ALI860" i="1" s="1"/>
  <c r="ALG859" i="1"/>
  <c r="ALI859" i="1" s="1"/>
  <c r="ALG858" i="1"/>
  <c r="ALI858" i="1" s="1"/>
  <c r="ALG857" i="1"/>
  <c r="ALF857" i="1"/>
  <c r="ALG855" i="1"/>
  <c r="ALI855" i="1" s="1"/>
  <c r="ALG854" i="1"/>
  <c r="ALI854" i="1" s="1"/>
  <c r="ALG853" i="1"/>
  <c r="ALI853" i="1" s="1"/>
  <c r="ALG852" i="1"/>
  <c r="ALI852" i="1" s="1"/>
  <c r="ALG851" i="1"/>
  <c r="ALF851" i="1"/>
  <c r="ALG849" i="1"/>
  <c r="ALI849" i="1" s="1"/>
  <c r="ALG848" i="1"/>
  <c r="ALI848" i="1" s="1"/>
  <c r="ALG847" i="1"/>
  <c r="ALI847" i="1" s="1"/>
  <c r="ALG846" i="1"/>
  <c r="ALI846" i="1" s="1"/>
  <c r="ALG845" i="1"/>
  <c r="ALF845" i="1"/>
  <c r="ALG843" i="1"/>
  <c r="ALI843" i="1" s="1"/>
  <c r="ALG842" i="1"/>
  <c r="ALI842" i="1" s="1"/>
  <c r="ALG841" i="1"/>
  <c r="ALI841" i="1" s="1"/>
  <c r="ALG840" i="1"/>
  <c r="ALI840" i="1" s="1"/>
  <c r="ALG839" i="1"/>
  <c r="ALF839" i="1"/>
  <c r="ALG837" i="1"/>
  <c r="ALI837" i="1" s="1"/>
  <c r="ALG836" i="1"/>
  <c r="ALI836" i="1" s="1"/>
  <c r="ALG835" i="1"/>
  <c r="ALI835" i="1" s="1"/>
  <c r="ALG834" i="1"/>
  <c r="ALI834" i="1" s="1"/>
  <c r="ALG833" i="1"/>
  <c r="ALF833" i="1"/>
  <c r="ALG831" i="1"/>
  <c r="ALI831" i="1" s="1"/>
  <c r="ALG830" i="1"/>
  <c r="ALI830" i="1" s="1"/>
  <c r="ALG829" i="1"/>
  <c r="ALI829" i="1" s="1"/>
  <c r="ALG828" i="1"/>
  <c r="ALI828" i="1" s="1"/>
  <c r="ALG827" i="1"/>
  <c r="ALF827" i="1"/>
  <c r="ALG825" i="1"/>
  <c r="ALI825" i="1" s="1"/>
  <c r="ALG824" i="1"/>
  <c r="ALI824" i="1" s="1"/>
  <c r="ALG823" i="1"/>
  <c r="ALI823" i="1" s="1"/>
  <c r="ALG822" i="1"/>
  <c r="ALI822" i="1" s="1"/>
  <c r="ALG821" i="1"/>
  <c r="ALF821" i="1"/>
  <c r="ALG819" i="1"/>
  <c r="ALI819" i="1" s="1"/>
  <c r="ALG818" i="1"/>
  <c r="ALI818" i="1" s="1"/>
  <c r="ALG817" i="1"/>
  <c r="ALI817" i="1" s="1"/>
  <c r="ALG816" i="1"/>
  <c r="ALI816" i="1" s="1"/>
  <c r="ALG815" i="1"/>
  <c r="ALF815" i="1"/>
  <c r="ALG813" i="1"/>
  <c r="ALI813" i="1" s="1"/>
  <c r="ALG812" i="1"/>
  <c r="ALI812" i="1" s="1"/>
  <c r="ALG811" i="1"/>
  <c r="ALI811" i="1" s="1"/>
  <c r="ALG810" i="1"/>
  <c r="ALI810" i="1" s="1"/>
  <c r="ALG809" i="1"/>
  <c r="ALF809" i="1"/>
  <c r="ALG807" i="1"/>
  <c r="ALI807" i="1" s="1"/>
  <c r="ALG806" i="1"/>
  <c r="ALI806" i="1" s="1"/>
  <c r="ALG805" i="1"/>
  <c r="ALI805" i="1" s="1"/>
  <c r="ALG804" i="1"/>
  <c r="ALI804" i="1" s="1"/>
  <c r="ALG803" i="1"/>
  <c r="ALF803" i="1"/>
  <c r="ALG801" i="1"/>
  <c r="ALI801" i="1" s="1"/>
  <c r="ALG800" i="1"/>
  <c r="ALI800" i="1" s="1"/>
  <c r="ALG799" i="1"/>
  <c r="ALI799" i="1" s="1"/>
  <c r="ALG797" i="1"/>
  <c r="ALF797" i="1"/>
  <c r="AKX867" i="1"/>
  <c r="AKZ867" i="1" s="1"/>
  <c r="AKX866" i="1"/>
  <c r="AKZ866" i="1" s="1"/>
  <c r="AKX865" i="1"/>
  <c r="AKZ865" i="1" s="1"/>
  <c r="AKX864" i="1"/>
  <c r="AKZ864" i="1" s="1"/>
  <c r="AKX863" i="1"/>
  <c r="AKW863" i="1"/>
  <c r="AKX861" i="1"/>
  <c r="AKZ861" i="1" s="1"/>
  <c r="AKX860" i="1"/>
  <c r="AKZ860" i="1" s="1"/>
  <c r="AKX859" i="1"/>
  <c r="AKZ859" i="1" s="1"/>
  <c r="AKX858" i="1"/>
  <c r="AKZ858" i="1" s="1"/>
  <c r="AKX857" i="1"/>
  <c r="AKW857" i="1"/>
  <c r="AKX855" i="1"/>
  <c r="AKZ855" i="1" s="1"/>
  <c r="AKX854" i="1"/>
  <c r="AKZ854" i="1" s="1"/>
  <c r="AKX853" i="1"/>
  <c r="AKZ853" i="1" s="1"/>
  <c r="AKX852" i="1"/>
  <c r="AKZ852" i="1" s="1"/>
  <c r="AKX851" i="1"/>
  <c r="AKW851" i="1"/>
  <c r="AKX849" i="1"/>
  <c r="AKZ849" i="1" s="1"/>
  <c r="AKX848" i="1"/>
  <c r="AKZ848" i="1" s="1"/>
  <c r="AKX847" i="1"/>
  <c r="AKZ847" i="1" s="1"/>
  <c r="AKX846" i="1"/>
  <c r="AKZ846" i="1" s="1"/>
  <c r="AKX845" i="1"/>
  <c r="AKW845" i="1"/>
  <c r="AKX843" i="1"/>
  <c r="AKZ843" i="1" s="1"/>
  <c r="AKX842" i="1"/>
  <c r="AKZ842" i="1" s="1"/>
  <c r="AKX841" i="1"/>
  <c r="AKZ841" i="1" s="1"/>
  <c r="AKX840" i="1"/>
  <c r="AKZ840" i="1" s="1"/>
  <c r="AKX839" i="1"/>
  <c r="AKW839" i="1"/>
  <c r="AKX837" i="1"/>
  <c r="AKZ837" i="1" s="1"/>
  <c r="AKX836" i="1"/>
  <c r="AKZ836" i="1" s="1"/>
  <c r="AKX835" i="1"/>
  <c r="AKZ835" i="1" s="1"/>
  <c r="AKX834" i="1"/>
  <c r="AKZ834" i="1" s="1"/>
  <c r="AKX833" i="1"/>
  <c r="AKW833" i="1"/>
  <c r="AKX831" i="1"/>
  <c r="AKZ831" i="1" s="1"/>
  <c r="AKX830" i="1"/>
  <c r="AKZ830" i="1" s="1"/>
  <c r="AKX829" i="1"/>
  <c r="AKZ829" i="1" s="1"/>
  <c r="AKX828" i="1"/>
  <c r="AKZ828" i="1" s="1"/>
  <c r="AKX827" i="1"/>
  <c r="AKW827" i="1"/>
  <c r="AKX825" i="1"/>
  <c r="AKZ825" i="1" s="1"/>
  <c r="AKX824" i="1"/>
  <c r="AKZ824" i="1" s="1"/>
  <c r="AKX823" i="1"/>
  <c r="AKZ823" i="1" s="1"/>
  <c r="AKX822" i="1"/>
  <c r="AKZ822" i="1" s="1"/>
  <c r="AKX821" i="1"/>
  <c r="AKW821" i="1"/>
  <c r="AKX819" i="1"/>
  <c r="AKZ819" i="1" s="1"/>
  <c r="AKX818" i="1"/>
  <c r="AKZ818" i="1" s="1"/>
  <c r="AKX817" i="1"/>
  <c r="AKZ817" i="1" s="1"/>
  <c r="AKX816" i="1"/>
  <c r="AKZ816" i="1" s="1"/>
  <c r="AKX815" i="1"/>
  <c r="AKW815" i="1"/>
  <c r="AKX813" i="1"/>
  <c r="AKZ813" i="1" s="1"/>
  <c r="AKX812" i="1"/>
  <c r="AKZ812" i="1" s="1"/>
  <c r="AKX811" i="1"/>
  <c r="AKZ811" i="1" s="1"/>
  <c r="AKX810" i="1"/>
  <c r="AKZ810" i="1" s="1"/>
  <c r="AKX809" i="1"/>
  <c r="AKW809" i="1"/>
  <c r="AKX807" i="1"/>
  <c r="AKZ807" i="1" s="1"/>
  <c r="AKX806" i="1"/>
  <c r="AKZ806" i="1" s="1"/>
  <c r="AKX805" i="1"/>
  <c r="AKZ805" i="1" s="1"/>
  <c r="AKX804" i="1"/>
  <c r="AKZ804" i="1" s="1"/>
  <c r="AKX803" i="1"/>
  <c r="AKW803" i="1"/>
  <c r="AKX801" i="1"/>
  <c r="AKZ801" i="1" s="1"/>
  <c r="AKX800" i="1"/>
  <c r="AKZ800" i="1" s="1"/>
  <c r="AKX798" i="1"/>
  <c r="AKZ798" i="1" s="1"/>
  <c r="AKX797" i="1"/>
  <c r="AKW797" i="1"/>
  <c r="AKO867" i="1"/>
  <c r="AKQ867" i="1" s="1"/>
  <c r="AKO866" i="1"/>
  <c r="AKQ866" i="1" s="1"/>
  <c r="AKO865" i="1"/>
  <c r="AKQ865" i="1" s="1"/>
  <c r="AKO864" i="1"/>
  <c r="AKQ864" i="1" s="1"/>
  <c r="AKO863" i="1"/>
  <c r="AKN863" i="1"/>
  <c r="AKO861" i="1"/>
  <c r="AKQ861" i="1" s="1"/>
  <c r="AKO860" i="1"/>
  <c r="AKQ860" i="1" s="1"/>
  <c r="AKO859" i="1"/>
  <c r="AKQ859" i="1" s="1"/>
  <c r="AKO858" i="1"/>
  <c r="AKQ858" i="1" s="1"/>
  <c r="AKO857" i="1"/>
  <c r="AKN857" i="1"/>
  <c r="AKO855" i="1"/>
  <c r="AKQ855" i="1" s="1"/>
  <c r="AKO854" i="1"/>
  <c r="AKQ854" i="1" s="1"/>
  <c r="AKO853" i="1"/>
  <c r="AKQ853" i="1" s="1"/>
  <c r="AKO852" i="1"/>
  <c r="AKQ852" i="1" s="1"/>
  <c r="AKO851" i="1"/>
  <c r="AKN851" i="1"/>
  <c r="AKO849" i="1"/>
  <c r="AKQ849" i="1" s="1"/>
  <c r="AKO848" i="1"/>
  <c r="AKQ848" i="1" s="1"/>
  <c r="AKO847" i="1"/>
  <c r="AKQ847" i="1" s="1"/>
  <c r="AKO846" i="1"/>
  <c r="AKQ846" i="1" s="1"/>
  <c r="AKO845" i="1"/>
  <c r="AKN845" i="1"/>
  <c r="AKO843" i="1"/>
  <c r="AKQ843" i="1" s="1"/>
  <c r="AKO842" i="1"/>
  <c r="AKQ842" i="1" s="1"/>
  <c r="AKO841" i="1"/>
  <c r="AKQ841" i="1" s="1"/>
  <c r="AKO840" i="1"/>
  <c r="AKQ840" i="1" s="1"/>
  <c r="AKO839" i="1"/>
  <c r="AKN839" i="1"/>
  <c r="AKO837" i="1"/>
  <c r="AKQ837" i="1" s="1"/>
  <c r="AKO836" i="1"/>
  <c r="AKQ836" i="1" s="1"/>
  <c r="AKO835" i="1"/>
  <c r="AKQ835" i="1" s="1"/>
  <c r="AKO834" i="1"/>
  <c r="AKQ834" i="1" s="1"/>
  <c r="AKO833" i="1"/>
  <c r="AKN833" i="1"/>
  <c r="AKO831" i="1"/>
  <c r="AKQ831" i="1" s="1"/>
  <c r="AKO830" i="1"/>
  <c r="AKQ830" i="1" s="1"/>
  <c r="AKO829" i="1"/>
  <c r="AKQ829" i="1" s="1"/>
  <c r="AKO828" i="1"/>
  <c r="AKQ828" i="1" s="1"/>
  <c r="AKO827" i="1"/>
  <c r="AKN827" i="1"/>
  <c r="AKO825" i="1"/>
  <c r="AKQ825" i="1" s="1"/>
  <c r="AKO824" i="1"/>
  <c r="AKQ824" i="1" s="1"/>
  <c r="AKO823" i="1"/>
  <c r="AKQ823" i="1" s="1"/>
  <c r="AKO822" i="1"/>
  <c r="AKQ822" i="1" s="1"/>
  <c r="AKO821" i="1"/>
  <c r="AKN821" i="1"/>
  <c r="AKO819" i="1"/>
  <c r="AKQ819" i="1" s="1"/>
  <c r="AKO818" i="1"/>
  <c r="AKQ818" i="1" s="1"/>
  <c r="AKO817" i="1"/>
  <c r="AKQ817" i="1" s="1"/>
  <c r="AKO816" i="1"/>
  <c r="AKQ816" i="1" s="1"/>
  <c r="AKO815" i="1"/>
  <c r="AKN815" i="1"/>
  <c r="AKO813" i="1"/>
  <c r="AKQ813" i="1" s="1"/>
  <c r="AKO812" i="1"/>
  <c r="AKQ812" i="1" s="1"/>
  <c r="AKO811" i="1"/>
  <c r="AKQ811" i="1" s="1"/>
  <c r="AKO810" i="1"/>
  <c r="AKQ810" i="1" s="1"/>
  <c r="AKO809" i="1"/>
  <c r="AKN809" i="1"/>
  <c r="AKO807" i="1"/>
  <c r="AKQ807" i="1" s="1"/>
  <c r="AKO806" i="1"/>
  <c r="AKQ806" i="1" s="1"/>
  <c r="AKO805" i="1"/>
  <c r="AKQ805" i="1" s="1"/>
  <c r="AKO804" i="1"/>
  <c r="AKQ804" i="1" s="1"/>
  <c r="AKO803" i="1"/>
  <c r="AKN803" i="1"/>
  <c r="AKO801" i="1"/>
  <c r="AKQ801" i="1" s="1"/>
  <c r="AKO800" i="1"/>
  <c r="AKQ800" i="1" s="1"/>
  <c r="AKO799" i="1"/>
  <c r="AKQ799" i="1" s="1"/>
  <c r="AKO797" i="1"/>
  <c r="AKN797" i="1"/>
  <c r="APD851" i="1" l="1"/>
  <c r="APE856" i="1" s="1"/>
  <c r="AN567" i="1" s="1"/>
  <c r="APD863" i="1"/>
  <c r="APE868" i="1" s="1"/>
  <c r="AW534" i="1" s="1"/>
  <c r="APM803" i="1"/>
  <c r="APN808" i="1" s="1"/>
  <c r="H533" i="1" s="1"/>
  <c r="APM815" i="1"/>
  <c r="APN820" i="1" s="1"/>
  <c r="P532" i="1" s="1"/>
  <c r="APM827" i="1"/>
  <c r="APN832" i="1" s="1"/>
  <c r="X651" i="1" s="1"/>
  <c r="APM839" i="1"/>
  <c r="APN844" i="1" s="1"/>
  <c r="AF598" i="1" s="1"/>
  <c r="APM851" i="1"/>
  <c r="APN856" i="1" s="1"/>
  <c r="AN594" i="1" s="1"/>
  <c r="APM863" i="1"/>
  <c r="APN868" i="1" s="1"/>
  <c r="AW644" i="1" s="1"/>
  <c r="APD857" i="1"/>
  <c r="APE862" i="1" s="1"/>
  <c r="AR587" i="1" s="1"/>
  <c r="APM833" i="1"/>
  <c r="APN838" i="1" s="1"/>
  <c r="AB633" i="1" s="1"/>
  <c r="APM797" i="1"/>
  <c r="APM809" i="1"/>
  <c r="APN814" i="1" s="1"/>
  <c r="L643" i="1" s="1"/>
  <c r="APM845" i="1"/>
  <c r="APN850" i="1" s="1"/>
  <c r="AJ620" i="1" s="1"/>
  <c r="ALR821" i="1"/>
  <c r="ALS826" i="1" s="1"/>
  <c r="T623" i="1" s="1"/>
  <c r="ALR833" i="1"/>
  <c r="ALS838" i="1" s="1"/>
  <c r="AB517" i="1" s="1"/>
  <c r="ALR845" i="1"/>
  <c r="ALS850" i="1" s="1"/>
  <c r="AJ618" i="1" s="1"/>
  <c r="ALR857" i="1"/>
  <c r="ALS862" i="1" s="1"/>
  <c r="AR595" i="1" s="1"/>
  <c r="AMA797" i="1"/>
  <c r="AMA809" i="1"/>
  <c r="AMB814" i="1" s="1"/>
  <c r="L517" i="1" s="1"/>
  <c r="AMA821" i="1"/>
  <c r="AMB826" i="1" s="1"/>
  <c r="T537" i="1" s="1"/>
  <c r="AMA833" i="1"/>
  <c r="AMB838" i="1" s="1"/>
  <c r="AB611" i="1" s="1"/>
  <c r="AMA845" i="1"/>
  <c r="AMB850" i="1" s="1"/>
  <c r="AJ530" i="1" s="1"/>
  <c r="AMA857" i="1"/>
  <c r="AMB862" i="1" s="1"/>
  <c r="AR538" i="1" s="1"/>
  <c r="AMJ797" i="1"/>
  <c r="AMJ809" i="1"/>
  <c r="AMK814" i="1" s="1"/>
  <c r="L530" i="1" s="1"/>
  <c r="AMJ821" i="1"/>
  <c r="AMK826" i="1" s="1"/>
  <c r="T544" i="1" s="1"/>
  <c r="AMJ833" i="1"/>
  <c r="AMK838" i="1" s="1"/>
  <c r="AB536" i="1" s="1"/>
  <c r="AMJ845" i="1"/>
  <c r="AMK850" i="1" s="1"/>
  <c r="AJ546" i="1" s="1"/>
  <c r="AMJ857" i="1"/>
  <c r="AMK862" i="1" s="1"/>
  <c r="AR554" i="1" s="1"/>
  <c r="AMS797" i="1"/>
  <c r="AMT802" i="1" s="1"/>
  <c r="D645" i="1" s="1"/>
  <c r="AMS809" i="1"/>
  <c r="AMT814" i="1" s="1"/>
  <c r="L547" i="1" s="1"/>
  <c r="AMS821" i="1"/>
  <c r="AMT826" i="1" s="1"/>
  <c r="T533" i="1" s="1"/>
  <c r="AMS833" i="1"/>
  <c r="AMT838" i="1" s="1"/>
  <c r="AB644" i="1" s="1"/>
  <c r="AMS845" i="1"/>
  <c r="AMT850" i="1" s="1"/>
  <c r="AJ593" i="1" s="1"/>
  <c r="AMS857" i="1"/>
  <c r="AMT862" i="1" s="1"/>
  <c r="AR555" i="1" s="1"/>
  <c r="ANB797" i="1"/>
  <c r="ANB809" i="1"/>
  <c r="ANC814" i="1" s="1"/>
  <c r="L616" i="1" s="1"/>
  <c r="ANB821" i="1"/>
  <c r="ANC826" i="1" s="1"/>
  <c r="T644" i="1" s="1"/>
  <c r="ANB833" i="1"/>
  <c r="ANC838" i="1" s="1"/>
  <c r="AB622" i="1" s="1"/>
  <c r="ANB845" i="1"/>
  <c r="ANC850" i="1" s="1"/>
  <c r="AJ597" i="1" s="1"/>
  <c r="ANB857" i="1"/>
  <c r="ANC862" i="1" s="1"/>
  <c r="AR547" i="1" s="1"/>
  <c r="ANK797" i="1"/>
  <c r="ANK809" i="1"/>
  <c r="ANL814" i="1" s="1"/>
  <c r="L540" i="1" s="1"/>
  <c r="ANK821" i="1"/>
  <c r="ANL826" i="1" s="1"/>
  <c r="T524" i="1" s="1"/>
  <c r="ANK833" i="1"/>
  <c r="ANL838" i="1" s="1"/>
  <c r="AB617" i="1" s="1"/>
  <c r="ANK845" i="1"/>
  <c r="ANL850" i="1" s="1"/>
  <c r="AJ601" i="1" s="1"/>
  <c r="ANK857" i="1"/>
  <c r="ANL862" i="1" s="1"/>
  <c r="AR576" i="1" s="1"/>
  <c r="ANT797" i="1"/>
  <c r="ANT809" i="1"/>
  <c r="ANU814" i="1" s="1"/>
  <c r="L577" i="1" s="1"/>
  <c r="ANT821" i="1"/>
  <c r="ANU826" i="1" s="1"/>
  <c r="T640" i="1" s="1"/>
  <c r="ANT833" i="1"/>
  <c r="ANU838" i="1" s="1"/>
  <c r="AB565" i="1" s="1"/>
  <c r="ANT845" i="1"/>
  <c r="ANU850" i="1" s="1"/>
  <c r="AJ528" i="1" s="1"/>
  <c r="ANT857" i="1"/>
  <c r="ANU862" i="1" s="1"/>
  <c r="AR606" i="1" s="1"/>
  <c r="AOC797" i="1"/>
  <c r="AOC809" i="1"/>
  <c r="AOD814" i="1" s="1"/>
  <c r="L637" i="1" s="1"/>
  <c r="AOC821" i="1"/>
  <c r="AOD826" i="1" s="1"/>
  <c r="T531" i="1" s="1"/>
  <c r="AOC833" i="1"/>
  <c r="AOD838" i="1" s="1"/>
  <c r="AB641" i="1" s="1"/>
  <c r="AOC845" i="1"/>
  <c r="AOD850" i="1" s="1"/>
  <c r="AJ579" i="1" s="1"/>
  <c r="AOC857" i="1"/>
  <c r="AOD862" i="1" s="1"/>
  <c r="AR584" i="1" s="1"/>
  <c r="AOL797" i="1"/>
  <c r="AOL870" i="1" s="1"/>
  <c r="AOL809" i="1"/>
  <c r="AOM814" i="1" s="1"/>
  <c r="AOL821" i="1"/>
  <c r="AOM826" i="1" s="1"/>
  <c r="AOL833" i="1"/>
  <c r="AOM838" i="1" s="1"/>
  <c r="AOL845" i="1"/>
  <c r="AOM850" i="1" s="1"/>
  <c r="AOL857" i="1"/>
  <c r="AOM862" i="1" s="1"/>
  <c r="AOU797" i="1"/>
  <c r="AOV802" i="1" s="1"/>
  <c r="D631" i="1" s="1"/>
  <c r="AOU809" i="1"/>
  <c r="AOV814" i="1" s="1"/>
  <c r="L585" i="1" s="1"/>
  <c r="AOU821" i="1"/>
  <c r="AOV826" i="1" s="1"/>
  <c r="T565" i="1" s="1"/>
  <c r="AOU833" i="1"/>
  <c r="AOV838" i="1" s="1"/>
  <c r="AB521" i="1" s="1"/>
  <c r="AOU845" i="1"/>
  <c r="AOV850" i="1" s="1"/>
  <c r="AJ560" i="1" s="1"/>
  <c r="AOU857" i="1"/>
  <c r="AOV862" i="1" s="1"/>
  <c r="AR644" i="1" s="1"/>
  <c r="APD797" i="1"/>
  <c r="APD809" i="1"/>
  <c r="APE814" i="1" s="1"/>
  <c r="L566" i="1" s="1"/>
  <c r="APD821" i="1"/>
  <c r="APE826" i="1" s="1"/>
  <c r="T528" i="1" s="1"/>
  <c r="APD833" i="1"/>
  <c r="APE838" i="1" s="1"/>
  <c r="AB585" i="1" s="1"/>
  <c r="APD845" i="1"/>
  <c r="APE850" i="1" s="1"/>
  <c r="AJ527" i="1" s="1"/>
  <c r="APM821" i="1"/>
  <c r="APN826" i="1" s="1"/>
  <c r="T594" i="1" s="1"/>
  <c r="APM857" i="1"/>
  <c r="APN862" i="1" s="1"/>
  <c r="AR625" i="1" s="1"/>
  <c r="AKZ797" i="1"/>
  <c r="AKZ821" i="1"/>
  <c r="ALA826" i="1" s="1"/>
  <c r="T572" i="1" s="1"/>
  <c r="AKZ845" i="1"/>
  <c r="ALA850" i="1" s="1"/>
  <c r="AJ626" i="1" s="1"/>
  <c r="AKZ857" i="1"/>
  <c r="ALA862" i="1" s="1"/>
  <c r="AR592" i="1" s="1"/>
  <c r="ALI797" i="1"/>
  <c r="ALI809" i="1"/>
  <c r="ALJ814" i="1" s="1"/>
  <c r="L550" i="1" s="1"/>
  <c r="AKQ797" i="1"/>
  <c r="AKQ821" i="1"/>
  <c r="AKR826" i="1" s="1"/>
  <c r="T553" i="1" s="1"/>
  <c r="AKQ845" i="1"/>
  <c r="AKR850" i="1" s="1"/>
  <c r="AJ611" i="1" s="1"/>
  <c r="AKQ809" i="1"/>
  <c r="AKR814" i="1" s="1"/>
  <c r="L588" i="1" s="1"/>
  <c r="AKQ833" i="1"/>
  <c r="AKR838" i="1" s="1"/>
  <c r="AB625" i="1" s="1"/>
  <c r="AKQ857" i="1"/>
  <c r="AKR862" i="1" s="1"/>
  <c r="AR580" i="1" s="1"/>
  <c r="AKZ809" i="1"/>
  <c r="ALA814" i="1" s="1"/>
  <c r="L534" i="1" s="1"/>
  <c r="AKZ833" i="1"/>
  <c r="ALA838" i="1" s="1"/>
  <c r="AB531" i="1" s="1"/>
  <c r="ALI833" i="1"/>
  <c r="ALJ838" i="1" s="1"/>
  <c r="AB601" i="1" s="1"/>
  <c r="ALI857" i="1"/>
  <c r="ALJ862" i="1" s="1"/>
  <c r="AR600" i="1" s="1"/>
  <c r="ALR809" i="1"/>
  <c r="ALS814" i="1" s="1"/>
  <c r="L629" i="1" s="1"/>
  <c r="ALI821" i="1"/>
  <c r="ALJ826" i="1" s="1"/>
  <c r="T629" i="1" s="1"/>
  <c r="ALI845" i="1"/>
  <c r="ALJ850" i="1" s="1"/>
  <c r="AJ520" i="1" s="1"/>
  <c r="ALR797" i="1"/>
  <c r="AKQ803" i="1"/>
  <c r="AKR808" i="1" s="1"/>
  <c r="H529" i="1" s="1"/>
  <c r="AKQ815" i="1"/>
  <c r="AKR820" i="1" s="1"/>
  <c r="P599" i="1" s="1"/>
  <c r="AKQ827" i="1"/>
  <c r="AKR832" i="1" s="1"/>
  <c r="X517" i="1" s="1"/>
  <c r="AKQ839" i="1"/>
  <c r="AKR844" i="1" s="1"/>
  <c r="AF623" i="1" s="1"/>
  <c r="AKQ851" i="1"/>
  <c r="AKR856" i="1" s="1"/>
  <c r="AN606" i="1" s="1"/>
  <c r="AKQ863" i="1"/>
  <c r="AKR868" i="1" s="1"/>
  <c r="AW536" i="1" s="1"/>
  <c r="AKZ803" i="1"/>
  <c r="ALA808" i="1" s="1"/>
  <c r="H520" i="1" s="1"/>
  <c r="AKZ815" i="1"/>
  <c r="ALA820" i="1" s="1"/>
  <c r="P540" i="1" s="1"/>
  <c r="AKZ827" i="1"/>
  <c r="ALA832" i="1" s="1"/>
  <c r="X556" i="1" s="1"/>
  <c r="AKZ839" i="1"/>
  <c r="ALA844" i="1" s="1"/>
  <c r="AF615" i="1" s="1"/>
  <c r="AKZ851" i="1"/>
  <c r="ALA856" i="1" s="1"/>
  <c r="AN556" i="1" s="1"/>
  <c r="AKZ863" i="1"/>
  <c r="ALA868" i="1" s="1"/>
  <c r="AW526" i="1" s="1"/>
  <c r="ALI803" i="1"/>
  <c r="ALJ808" i="1" s="1"/>
  <c r="H610" i="1" s="1"/>
  <c r="ALI815" i="1"/>
  <c r="ALJ820" i="1" s="1"/>
  <c r="P534" i="1" s="1"/>
  <c r="ALI827" i="1"/>
  <c r="ALJ832" i="1" s="1"/>
  <c r="X544" i="1" s="1"/>
  <c r="ALI839" i="1"/>
  <c r="ALJ844" i="1" s="1"/>
  <c r="AF600" i="1" s="1"/>
  <c r="ALI851" i="1"/>
  <c r="ALJ856" i="1" s="1"/>
  <c r="AN526" i="1" s="1"/>
  <c r="ALI863" i="1"/>
  <c r="ALJ868" i="1" s="1"/>
  <c r="AW575" i="1" s="1"/>
  <c r="ALR803" i="1"/>
  <c r="ALS808" i="1" s="1"/>
  <c r="H621" i="1" s="1"/>
  <c r="ALR815" i="1"/>
  <c r="ALS820" i="1" s="1"/>
  <c r="P571" i="1" s="1"/>
  <c r="ALR827" i="1"/>
  <c r="ALS832" i="1" s="1"/>
  <c r="X547" i="1" s="1"/>
  <c r="ALR839" i="1"/>
  <c r="ALS844" i="1" s="1"/>
  <c r="AF529" i="1" s="1"/>
  <c r="ALR851" i="1"/>
  <c r="ALS856" i="1" s="1"/>
  <c r="AN573" i="1" s="1"/>
  <c r="ALR863" i="1"/>
  <c r="ALS868" i="1" s="1"/>
  <c r="AW597" i="1" s="1"/>
  <c r="AMA803" i="1"/>
  <c r="AMB808" i="1" s="1"/>
  <c r="H589" i="1" s="1"/>
  <c r="AMA815" i="1"/>
  <c r="AMB820" i="1" s="1"/>
  <c r="P621" i="1" s="1"/>
  <c r="AMA827" i="1"/>
  <c r="AMB832" i="1" s="1"/>
  <c r="X519" i="1" s="1"/>
  <c r="AMA839" i="1"/>
  <c r="AMB844" i="1" s="1"/>
  <c r="AF532" i="1" s="1"/>
  <c r="AMA851" i="1"/>
  <c r="AMB856" i="1" s="1"/>
  <c r="AN575" i="1" s="1"/>
  <c r="AMA863" i="1"/>
  <c r="AMB868" i="1" s="1"/>
  <c r="AW626" i="1" s="1"/>
  <c r="AMJ803" i="1"/>
  <c r="AMK808" i="1" s="1"/>
  <c r="H532" i="1" s="1"/>
  <c r="AMJ815" i="1"/>
  <c r="AMK820" i="1" s="1"/>
  <c r="P583" i="1" s="1"/>
  <c r="AMJ827" i="1"/>
  <c r="AMK832" i="1" s="1"/>
  <c r="X567" i="1" s="1"/>
  <c r="AMJ839" i="1"/>
  <c r="AMK844" i="1" s="1"/>
  <c r="AF564" i="1" s="1"/>
  <c r="AMJ851" i="1"/>
  <c r="AMK856" i="1" s="1"/>
  <c r="AN577" i="1" s="1"/>
  <c r="AMJ863" i="1"/>
  <c r="AMK868" i="1" s="1"/>
  <c r="AW594" i="1" s="1"/>
  <c r="AMS803" i="1"/>
  <c r="AMT808" i="1" s="1"/>
  <c r="H613" i="1" s="1"/>
  <c r="AMS815" i="1"/>
  <c r="AMT820" i="1" s="1"/>
  <c r="P633" i="1" s="1"/>
  <c r="AMS827" i="1"/>
  <c r="AMT832" i="1" s="1"/>
  <c r="X569" i="1" s="1"/>
  <c r="AMS839" i="1"/>
  <c r="AMT844" i="1" s="1"/>
  <c r="AF599" i="1" s="1"/>
  <c r="AMS851" i="1"/>
  <c r="AMT856" i="1" s="1"/>
  <c r="AN625" i="1" s="1"/>
  <c r="AMS863" i="1"/>
  <c r="AMT868" i="1" s="1"/>
  <c r="AW577" i="1" s="1"/>
  <c r="ANB803" i="1"/>
  <c r="ANC808" i="1" s="1"/>
  <c r="H563" i="1" s="1"/>
  <c r="ANB815" i="1"/>
  <c r="ANC820" i="1" s="1"/>
  <c r="P564" i="1" s="1"/>
  <c r="ANB827" i="1"/>
  <c r="ANC832" i="1" s="1"/>
  <c r="X611" i="1" s="1"/>
  <c r="ANB839" i="1"/>
  <c r="ANC844" i="1" s="1"/>
  <c r="AF558" i="1" s="1"/>
  <c r="ANB851" i="1"/>
  <c r="ANC856" i="1" s="1"/>
  <c r="AN537" i="1" s="1"/>
  <c r="ANB863" i="1"/>
  <c r="ANC868" i="1" s="1"/>
  <c r="AW564" i="1" s="1"/>
  <c r="ANK803" i="1"/>
  <c r="ANL808" i="1" s="1"/>
  <c r="H600" i="1" s="1"/>
  <c r="ANK815" i="1"/>
  <c r="ANL820" i="1" s="1"/>
  <c r="P602" i="1" s="1"/>
  <c r="ANK827" i="1"/>
  <c r="ANL832" i="1" s="1"/>
  <c r="X616" i="1" s="1"/>
  <c r="ANK839" i="1"/>
  <c r="ANL844" i="1" s="1"/>
  <c r="AF531" i="1" s="1"/>
  <c r="ANK851" i="1"/>
  <c r="ANL856" i="1" s="1"/>
  <c r="AN599" i="1" s="1"/>
  <c r="ANK863" i="1"/>
  <c r="ANL868" i="1" s="1"/>
  <c r="AW578" i="1" s="1"/>
  <c r="ANT803" i="1"/>
  <c r="ANU808" i="1" s="1"/>
  <c r="H535" i="1" s="1"/>
  <c r="ANT815" i="1"/>
  <c r="ANU820" i="1" s="1"/>
  <c r="P645" i="1" s="1"/>
  <c r="ANT827" i="1"/>
  <c r="ANU832" i="1" s="1"/>
  <c r="X600" i="1" s="1"/>
  <c r="ANT839" i="1"/>
  <c r="ANU844" i="1" s="1"/>
  <c r="AF544" i="1" s="1"/>
  <c r="ANT851" i="1"/>
  <c r="ANU856" i="1" s="1"/>
  <c r="AN553" i="1" s="1"/>
  <c r="ANT863" i="1"/>
  <c r="ANU868" i="1" s="1"/>
  <c r="AW600" i="1" s="1"/>
  <c r="AOC803" i="1"/>
  <c r="AOD808" i="1" s="1"/>
  <c r="H562" i="1" s="1"/>
  <c r="AOC815" i="1"/>
  <c r="AOD820" i="1" s="1"/>
  <c r="P544" i="1" s="1"/>
  <c r="AOC827" i="1"/>
  <c r="AOD832" i="1" s="1"/>
  <c r="X596" i="1" s="1"/>
  <c r="AOC839" i="1"/>
  <c r="AOD844" i="1" s="1"/>
  <c r="AF638" i="1" s="1"/>
  <c r="AOC851" i="1"/>
  <c r="AOD856" i="1" s="1"/>
  <c r="AN524" i="1" s="1"/>
  <c r="AOC863" i="1"/>
  <c r="AOD868" i="1" s="1"/>
  <c r="AW584" i="1" s="1"/>
  <c r="AOL803" i="1"/>
  <c r="AOM808" i="1" s="1"/>
  <c r="AOL815" i="1"/>
  <c r="AOM820" i="1" s="1"/>
  <c r="AOL827" i="1"/>
  <c r="AOM832" i="1" s="1"/>
  <c r="AOL839" i="1"/>
  <c r="AOM844" i="1" s="1"/>
  <c r="AOL851" i="1"/>
  <c r="AOM856" i="1" s="1"/>
  <c r="AOL863" i="1"/>
  <c r="AOM868" i="1" s="1"/>
  <c r="AOU803" i="1"/>
  <c r="AOV808" i="1" s="1"/>
  <c r="H649" i="1" s="1"/>
  <c r="AOU815" i="1"/>
  <c r="AOV820" i="1" s="1"/>
  <c r="P531" i="1" s="1"/>
  <c r="AOU827" i="1"/>
  <c r="AOV832" i="1" s="1"/>
  <c r="X561" i="1" s="1"/>
  <c r="AOU839" i="1"/>
  <c r="AOV844" i="1" s="1"/>
  <c r="AF546" i="1" s="1"/>
  <c r="AOU851" i="1"/>
  <c r="AOV856" i="1" s="1"/>
  <c r="AN643" i="1" s="1"/>
  <c r="AOU863" i="1"/>
  <c r="AOV868" i="1" s="1"/>
  <c r="AW556" i="1" s="1"/>
  <c r="APD803" i="1"/>
  <c r="APE808" i="1" s="1"/>
  <c r="H524" i="1" s="1"/>
  <c r="APD815" i="1"/>
  <c r="APE820" i="1" s="1"/>
  <c r="P548" i="1" s="1"/>
  <c r="APD827" i="1"/>
  <c r="APE832" i="1" s="1"/>
  <c r="X632" i="1" s="1"/>
  <c r="APD839" i="1"/>
  <c r="APE844" i="1" s="1"/>
  <c r="AF605" i="1" s="1"/>
  <c r="AOC870" i="1" l="1"/>
  <c r="P492" i="1" s="1"/>
  <c r="AMA870" i="1"/>
  <c r="P472" i="1" s="1"/>
  <c r="ALR870" i="1"/>
  <c r="P494" i="1" s="1"/>
  <c r="AOU870" i="1"/>
  <c r="T488" i="1" s="1"/>
  <c r="AMS870" i="1"/>
  <c r="P495" i="1" s="1"/>
  <c r="AMB802" i="1"/>
  <c r="D616" i="1" s="1"/>
  <c r="AOD802" i="1"/>
  <c r="D604" i="1" s="1"/>
  <c r="AOM802" i="1"/>
  <c r="ALS802" i="1"/>
  <c r="D618" i="1" s="1"/>
  <c r="YB797" i="1"/>
  <c r="G13" i="1" l="1"/>
  <c r="G90" i="1"/>
  <c r="G93" i="1"/>
  <c r="G94" i="1"/>
  <c r="G88" i="1"/>
  <c r="AYK863" i="1"/>
  <c r="AYM863" i="1" s="1"/>
  <c r="AZL867" i="1"/>
  <c r="AZN867" i="1" s="1"/>
  <c r="AVZ843" i="1"/>
  <c r="AWB843" i="1" s="1"/>
  <c r="AYK831" i="1"/>
  <c r="AYM831" i="1" s="1"/>
  <c r="AXA848" i="1"/>
  <c r="AXC848" i="1" s="1"/>
  <c r="AVZ866" i="1"/>
  <c r="AWB866" i="1" s="1"/>
  <c r="AZC855" i="1"/>
  <c r="AZE855" i="1" s="1"/>
  <c r="ARM830" i="1"/>
  <c r="ARO830" i="1" s="1"/>
  <c r="AQL867" i="1"/>
  <c r="AQN867" i="1" s="1"/>
  <c r="AWR854" i="1"/>
  <c r="AWT854" i="1" s="1"/>
  <c r="AYT821" i="1"/>
  <c r="AYV821" i="1" s="1"/>
  <c r="ASN859" i="1"/>
  <c r="ASP859" i="1" s="1"/>
  <c r="ATF845" i="1"/>
  <c r="ATH845" i="1" s="1"/>
  <c r="AWR864" i="1"/>
  <c r="AWT864" i="1" s="1"/>
  <c r="AYT855" i="1"/>
  <c r="AYV855" i="1" s="1"/>
  <c r="ATF863" i="1"/>
  <c r="ATH863" i="1" s="1"/>
  <c r="ATX867" i="1"/>
  <c r="ATZ867" i="1" s="1"/>
  <c r="AVQ848" i="1"/>
  <c r="AVS848" i="1" s="1"/>
  <c r="AYT818" i="1"/>
  <c r="AYV818" i="1" s="1"/>
  <c r="ATF848" i="1"/>
  <c r="ATH848" i="1" s="1"/>
  <c r="ARV853" i="1"/>
  <c r="ARX853" i="1" s="1"/>
  <c r="AVZ867" i="1"/>
  <c r="AWB867" i="1" s="1"/>
  <c r="AWI854" i="1"/>
  <c r="AWK854" i="1" s="1"/>
  <c r="AUP866" i="1"/>
  <c r="AUR866" i="1" s="1"/>
  <c r="ARV846" i="1"/>
  <c r="ARX846" i="1" s="1"/>
  <c r="ARM857" i="1"/>
  <c r="ARO857" i="1" s="1"/>
  <c r="AXS858" i="1"/>
  <c r="AXU858" i="1" s="1"/>
  <c r="ARM866" i="1"/>
  <c r="ARO866" i="1" s="1"/>
  <c r="AYK866" i="1"/>
  <c r="AYM866" i="1" s="1"/>
  <c r="AXA861" i="1"/>
  <c r="AXC861" i="1" s="1"/>
  <c r="AQU846" i="1"/>
  <c r="AQW846" i="1" s="1"/>
  <c r="AZC865" i="1"/>
  <c r="AZE865" i="1" s="1"/>
  <c r="AXA829" i="1"/>
  <c r="AXC829" i="1" s="1"/>
  <c r="AQL864" i="1"/>
  <c r="AQN864" i="1" s="1"/>
  <c r="ATX865" i="1"/>
  <c r="ATZ865" i="1" s="1"/>
  <c r="AYT824" i="1"/>
  <c r="AYV824" i="1" s="1"/>
  <c r="ARD864" i="1"/>
  <c r="ARF864" i="1" s="1"/>
  <c r="ATF836" i="1"/>
  <c r="ATH836" i="1" s="1"/>
  <c r="ASW843" i="1"/>
  <c r="ASY843" i="1" s="1"/>
  <c r="ARM833" i="1"/>
  <c r="ARO833" i="1" s="1"/>
  <c r="ATF855" i="1"/>
  <c r="ATH855" i="1" s="1"/>
  <c r="ASN867" i="1"/>
  <c r="ASP867" i="1" s="1"/>
  <c r="AUP852" i="1"/>
  <c r="AUR852" i="1" s="1"/>
  <c r="ARD865" i="1"/>
  <c r="ARF865" i="1" s="1"/>
  <c r="AYK864" i="1"/>
  <c r="AYM864" i="1" s="1"/>
  <c r="ASE867" i="1"/>
  <c r="ASG867" i="1" s="1"/>
  <c r="AYT860" i="1"/>
  <c r="AYV860" i="1" s="1"/>
  <c r="AQU849" i="1"/>
  <c r="AQW849" i="1" s="1"/>
  <c r="ASE823" i="1"/>
  <c r="ASG823" i="1" s="1"/>
  <c r="AYK842" i="1"/>
  <c r="AYM842" i="1" s="1"/>
  <c r="BAD863" i="1"/>
  <c r="BAF863" i="1" s="1"/>
  <c r="ATF840" i="1"/>
  <c r="ATH840" i="1" s="1"/>
  <c r="ARD866" i="1"/>
  <c r="ARF866" i="1" s="1"/>
  <c r="AXS857" i="1"/>
  <c r="AXU857" i="1" s="1"/>
  <c r="AUG818" i="1"/>
  <c r="AUI818" i="1" s="1"/>
  <c r="AXA866" i="1"/>
  <c r="AXC866" i="1" s="1"/>
  <c r="AYK852" i="1"/>
  <c r="AYM852" i="1" s="1"/>
  <c r="ATF864" i="1"/>
  <c r="ATH864" i="1" s="1"/>
  <c r="BAD864" i="1"/>
  <c r="BAF864" i="1" s="1"/>
  <c r="AVZ864" i="1"/>
  <c r="AWB864" i="1" s="1"/>
  <c r="AYK841" i="1"/>
  <c r="AYM841" i="1" s="1"/>
  <c r="AXA817" i="1"/>
  <c r="AXC817" i="1" s="1"/>
  <c r="AUG842" i="1"/>
  <c r="AUI842" i="1" s="1"/>
  <c r="AWI861" i="1"/>
  <c r="AWK861" i="1" s="1"/>
  <c r="AYK840" i="1"/>
  <c r="AYM840" i="1" s="1"/>
  <c r="AXA860" i="1"/>
  <c r="AXC860" i="1" s="1"/>
  <c r="ATO864" i="1"/>
  <c r="ATQ864" i="1" s="1"/>
  <c r="AUY860" i="1"/>
  <c r="AVA860" i="1" s="1"/>
  <c r="AXA824" i="1"/>
  <c r="AXC824" i="1" s="1"/>
  <c r="ATX854" i="1"/>
  <c r="ATZ854" i="1" s="1"/>
  <c r="AXS867" i="1"/>
  <c r="AXU867" i="1" s="1"/>
  <c r="AUG867" i="1"/>
  <c r="AUI867" i="1" s="1"/>
  <c r="AUG824" i="1"/>
  <c r="AUI824" i="1" s="1"/>
  <c r="AWR867" i="1"/>
  <c r="AWT867" i="1" s="1"/>
  <c r="ASN864" i="1"/>
  <c r="ASP864" i="1" s="1"/>
  <c r="ASN848" i="1"/>
  <c r="ASP848" i="1" s="1"/>
  <c r="AYT807" i="1"/>
  <c r="AYV807" i="1" s="1"/>
  <c r="AQL861" i="1"/>
  <c r="AQN861" i="1" s="1"/>
  <c r="AYB865" i="1"/>
  <c r="AYD865" i="1" s="1"/>
  <c r="ASN853" i="1"/>
  <c r="ASP853" i="1" s="1"/>
  <c r="ATX860" i="1"/>
  <c r="ATZ860" i="1" s="1"/>
  <c r="AVZ863" i="1"/>
  <c r="AWB863" i="1" s="1"/>
  <c r="ARM855" i="1"/>
  <c r="ARO855" i="1" s="1"/>
  <c r="ATF842" i="1"/>
  <c r="ATH842" i="1" s="1"/>
  <c r="AUY858" i="1"/>
  <c r="AVA858" i="1" s="1"/>
  <c r="ATF865" i="1"/>
  <c r="ATH865" i="1" s="1"/>
  <c r="AXA865" i="1"/>
  <c r="AXC865" i="1" s="1"/>
  <c r="AXA867" i="1"/>
  <c r="AXC867" i="1" s="1"/>
  <c r="BAD866" i="1"/>
  <c r="BAF866" i="1" s="1"/>
  <c r="AZL853" i="1"/>
  <c r="AZN853" i="1" s="1"/>
  <c r="AXA828" i="1"/>
  <c r="AXC828" i="1" s="1"/>
  <c r="AXA849" i="1"/>
  <c r="AXC849" i="1" s="1"/>
  <c r="AVZ833" i="1"/>
  <c r="AWB833" i="1" s="1"/>
  <c r="ASW865" i="1"/>
  <c r="ASY865" i="1" s="1"/>
  <c r="AYT866" i="1"/>
  <c r="AYV866" i="1" s="1"/>
  <c r="BAD837" i="1"/>
  <c r="BAF837" i="1" s="1"/>
  <c r="AUP837" i="1"/>
  <c r="AUR837" i="1" s="1"/>
  <c r="ASE842" i="1"/>
  <c r="ASG842" i="1" s="1"/>
  <c r="AYT853" i="1"/>
  <c r="AYV853" i="1" s="1"/>
  <c r="AYT864" i="1"/>
  <c r="AYV864" i="1" s="1"/>
  <c r="ATF813" i="1"/>
  <c r="ATH813" i="1" s="1"/>
  <c r="AUP830" i="1"/>
  <c r="AUR830" i="1" s="1"/>
  <c r="ATX841" i="1"/>
  <c r="ATZ841" i="1" s="1"/>
  <c r="AYT846" i="1"/>
  <c r="AYV846" i="1" s="1"/>
  <c r="AYK828" i="1"/>
  <c r="AYM828" i="1" s="1"/>
  <c r="ASN857" i="1"/>
  <c r="ASP857" i="1" s="1"/>
  <c r="AYK860" i="1"/>
  <c r="AYM860" i="1" s="1"/>
  <c r="AXA831" i="1"/>
  <c r="AXC831" i="1" s="1"/>
  <c r="AQL865" i="1"/>
  <c r="AQN865" i="1" s="1"/>
  <c r="AYB858" i="1"/>
  <c r="AYD858" i="1" s="1"/>
  <c r="AXA863" i="1"/>
  <c r="AXC863" i="1" s="1"/>
  <c r="AZL865" i="1"/>
  <c r="AZN865" i="1" s="1"/>
  <c r="AXA864" i="1"/>
  <c r="AXC864" i="1" s="1"/>
  <c r="AUY865" i="1"/>
  <c r="AVA865" i="1" s="1"/>
  <c r="AZL864" i="1"/>
  <c r="AZN864" i="1" s="1"/>
  <c r="AYB861" i="1"/>
  <c r="AYD861" i="1" s="1"/>
  <c r="AYK851" i="1"/>
  <c r="AYM851" i="1" s="1"/>
  <c r="AUY864" i="1"/>
  <c r="AVA864" i="1" s="1"/>
  <c r="AYK861" i="1"/>
  <c r="AYM861" i="1" s="1"/>
  <c r="ARV831" i="1"/>
  <c r="ARX831" i="1" s="1"/>
  <c r="AYK811" i="1"/>
  <c r="AYM811" i="1" s="1"/>
  <c r="AYT865" i="1"/>
  <c r="AYV865" i="1" s="1"/>
  <c r="ATF831" i="1"/>
  <c r="ATH831" i="1" s="1"/>
  <c r="AWR858" i="1"/>
  <c r="AWT858" i="1" s="1"/>
  <c r="ASE817" i="1"/>
  <c r="ASG817" i="1" s="1"/>
  <c r="AQL833" i="1"/>
  <c r="AQN833" i="1" s="1"/>
  <c r="AZL863" i="1"/>
  <c r="AZN863" i="1" s="1"/>
  <c r="AYT799" i="1"/>
  <c r="AYV799" i="1" s="1"/>
  <c r="AXD868" i="1" l="1"/>
  <c r="AW583" i="1" s="1"/>
  <c r="AYT839" i="1"/>
  <c r="AYV839" i="1" s="1"/>
  <c r="AZU840" i="1"/>
  <c r="AZW840" i="1" s="1"/>
  <c r="AUP840" i="1"/>
  <c r="AUR840" i="1" s="1"/>
  <c r="AYB840" i="1"/>
  <c r="AYD840" i="1" s="1"/>
  <c r="AVH841" i="1"/>
  <c r="AVJ841" i="1" s="1"/>
  <c r="ATO843" i="1"/>
  <c r="ATQ843" i="1" s="1"/>
  <c r="ASN842" i="1"/>
  <c r="ASP842" i="1" s="1"/>
  <c r="AYT851" i="1"/>
  <c r="AYV851" i="1" s="1"/>
  <c r="AYB852" i="1"/>
  <c r="AYD852" i="1" s="1"/>
  <c r="ARD852" i="1"/>
  <c r="ARF852" i="1" s="1"/>
  <c r="AWI852" i="1"/>
  <c r="AWK852" i="1" s="1"/>
  <c r="AWR851" i="1"/>
  <c r="AWT851" i="1" s="1"/>
  <c r="AZU848" i="1"/>
  <c r="AZW848" i="1" s="1"/>
  <c r="AYK849" i="1"/>
  <c r="AYM849" i="1" s="1"/>
  <c r="AVQ845" i="1"/>
  <c r="AVS845" i="1" s="1"/>
  <c r="AVH846" i="1"/>
  <c r="AVJ846" i="1" s="1"/>
  <c r="ATO845" i="1"/>
  <c r="ATQ845" i="1" s="1"/>
  <c r="ASE845" i="1"/>
  <c r="ASG845" i="1" s="1"/>
  <c r="BAD839" i="1"/>
  <c r="BAF839" i="1" s="1"/>
  <c r="AZU843" i="1"/>
  <c r="AZW843" i="1" s="1"/>
  <c r="AZC843" i="1"/>
  <c r="AZE843" i="1" s="1"/>
  <c r="AXS842" i="1"/>
  <c r="AXU842" i="1" s="1"/>
  <c r="AXJ840" i="1"/>
  <c r="AXL840" i="1" s="1"/>
  <c r="AVH840" i="1"/>
  <c r="AVJ840" i="1" s="1"/>
  <c r="AUG840" i="1"/>
  <c r="AUI840" i="1" s="1"/>
  <c r="AXA839" i="1"/>
  <c r="AXC839" i="1" s="1"/>
  <c r="AWR839" i="1"/>
  <c r="AWT839" i="1" s="1"/>
  <c r="AVZ839" i="1"/>
  <c r="AWB839" i="1" s="1"/>
  <c r="ASN839" i="1"/>
  <c r="ASP839" i="1" s="1"/>
  <c r="AUY839" i="1"/>
  <c r="AVA839" i="1" s="1"/>
  <c r="AVQ843" i="1"/>
  <c r="AVS843" i="1" s="1"/>
  <c r="ARV839" i="1"/>
  <c r="ARX839" i="1" s="1"/>
  <c r="ARM843" i="1"/>
  <c r="ARO843" i="1" s="1"/>
  <c r="AQU839" i="1"/>
  <c r="AQW839" i="1" s="1"/>
  <c r="ARD843" i="1"/>
  <c r="ARF843" i="1" s="1"/>
  <c r="AQL839" i="1"/>
  <c r="AQN839" i="1" s="1"/>
  <c r="AYK833" i="1"/>
  <c r="AYM833" i="1" s="1"/>
  <c r="AXS833" i="1"/>
  <c r="AXU833" i="1" s="1"/>
  <c r="AZL834" i="1"/>
  <c r="AZN834" i="1" s="1"/>
  <c r="AXA833" i="1"/>
  <c r="AXC833" i="1" s="1"/>
  <c r="AUY833" i="1"/>
  <c r="AVA833" i="1" s="1"/>
  <c r="ARD833" i="1"/>
  <c r="ARF833" i="1" s="1"/>
  <c r="AXA852" i="1"/>
  <c r="AXC852" i="1" s="1"/>
  <c r="ATF853" i="1"/>
  <c r="ATH853" i="1" s="1"/>
  <c r="ASW851" i="1"/>
  <c r="ASY851" i="1" s="1"/>
  <c r="AUG854" i="1"/>
  <c r="AUI854" i="1" s="1"/>
  <c r="ATX852" i="1"/>
  <c r="ATZ852" i="1" s="1"/>
  <c r="ARV851" i="1"/>
  <c r="ARX851" i="1" s="1"/>
  <c r="AWR859" i="1"/>
  <c r="AWT859" i="1" s="1"/>
  <c r="AUG859" i="1"/>
  <c r="AUI859" i="1" s="1"/>
  <c r="BAD845" i="1"/>
  <c r="BAF845" i="1" s="1"/>
  <c r="AZL845" i="1"/>
  <c r="AZN845" i="1" s="1"/>
  <c r="AZC845" i="1"/>
  <c r="AZE845" i="1" s="1"/>
  <c r="AXA846" i="1"/>
  <c r="AXC846" i="1" s="1"/>
  <c r="ATX847" i="1"/>
  <c r="ATZ847" i="1" s="1"/>
  <c r="AZU827" i="1"/>
  <c r="AZW827" i="1" s="1"/>
  <c r="AZL827" i="1"/>
  <c r="AZN827" i="1" s="1"/>
  <c r="AZC827" i="1"/>
  <c r="AZE827" i="1" s="1"/>
  <c r="AYT828" i="1"/>
  <c r="AYV828" i="1" s="1"/>
  <c r="AYK829" i="1"/>
  <c r="AYM829" i="1" s="1"/>
  <c r="AXJ827" i="1"/>
  <c r="AXL827" i="1" s="1"/>
  <c r="AWR827" i="1"/>
  <c r="AWT827" i="1" s="1"/>
  <c r="AVZ827" i="1"/>
  <c r="AWB827" i="1" s="1"/>
  <c r="AVQ827" i="1"/>
  <c r="AVS827" i="1" s="1"/>
  <c r="ASW827" i="1"/>
  <c r="ASY827" i="1" s="1"/>
  <c r="ASN827" i="1"/>
  <c r="ASP827" i="1" s="1"/>
  <c r="AXS828" i="1"/>
  <c r="AXU828" i="1" s="1"/>
  <c r="ATX827" i="1"/>
  <c r="ATZ827" i="1" s="1"/>
  <c r="ATO827" i="1"/>
  <c r="ATQ827" i="1" s="1"/>
  <c r="AXA827" i="1"/>
  <c r="AXC827" i="1" s="1"/>
  <c r="AYB831" i="1"/>
  <c r="AYD831" i="1" s="1"/>
  <c r="AWI829" i="1"/>
  <c r="AWK829" i="1" s="1"/>
  <c r="AVH827" i="1"/>
  <c r="AVJ827" i="1" s="1"/>
  <c r="AUY827" i="1"/>
  <c r="AVA827" i="1" s="1"/>
  <c r="AUP827" i="1"/>
  <c r="AUR827" i="1" s="1"/>
  <c r="AUG827" i="1"/>
  <c r="AUI827" i="1" s="1"/>
  <c r="ARD828" i="1"/>
  <c r="ARF828" i="1" s="1"/>
  <c r="ASE831" i="1"/>
  <c r="ASG831" i="1" s="1"/>
  <c r="ARV827" i="1"/>
  <c r="ARX827" i="1" s="1"/>
  <c r="AQL827" i="1"/>
  <c r="AQN827" i="1" s="1"/>
  <c r="ARM827" i="1"/>
  <c r="ARO827" i="1" s="1"/>
  <c r="AQU827" i="1"/>
  <c r="AQW827" i="1" s="1"/>
  <c r="ATX863" i="1"/>
  <c r="ATZ863" i="1" s="1"/>
  <c r="AQU866" i="1"/>
  <c r="AQW866" i="1" s="1"/>
  <c r="ASW864" i="1"/>
  <c r="ASY864" i="1" s="1"/>
  <c r="AVH860" i="1"/>
  <c r="AVJ860" i="1" s="1"/>
  <c r="AVQ859" i="1"/>
  <c r="AVS859" i="1" s="1"/>
  <c r="ATO860" i="1"/>
  <c r="ATQ860" i="1" s="1"/>
  <c r="AZU841" i="1"/>
  <c r="AZW841" i="1" s="1"/>
  <c r="BAD840" i="1"/>
  <c r="BAF840" i="1" s="1"/>
  <c r="AVZ840" i="1"/>
  <c r="AWB840" i="1" s="1"/>
  <c r="AVQ840" i="1"/>
  <c r="AVS840" i="1" s="1"/>
  <c r="AUY840" i="1"/>
  <c r="AVA840" i="1" s="1"/>
  <c r="AZL840" i="1"/>
  <c r="AZN840" i="1" s="1"/>
  <c r="ATO840" i="1"/>
  <c r="ATQ840" i="1" s="1"/>
  <c r="ASW839" i="1"/>
  <c r="ASY839" i="1" s="1"/>
  <c r="ASN843" i="1"/>
  <c r="ASP843" i="1" s="1"/>
  <c r="ATX839" i="1"/>
  <c r="ATZ839" i="1" s="1"/>
  <c r="AWR842" i="1"/>
  <c r="AWT842" i="1" s="1"/>
  <c r="AVH842" i="1"/>
  <c r="AVJ842" i="1" s="1"/>
  <c r="ARD842" i="1"/>
  <c r="ARF842" i="1" s="1"/>
  <c r="ASE839" i="1"/>
  <c r="ASG839" i="1" s="1"/>
  <c r="AQL837" i="1"/>
  <c r="AQN837" i="1" s="1"/>
  <c r="ATF835" i="1"/>
  <c r="ATH835" i="1" s="1"/>
  <c r="ASW836" i="1"/>
  <c r="ASY836" i="1" s="1"/>
  <c r="AWR831" i="1"/>
  <c r="AWT831" i="1" s="1"/>
  <c r="ASE830" i="1"/>
  <c r="ASG830" i="1" s="1"/>
  <c r="ARD829" i="1"/>
  <c r="ARF829" i="1" s="1"/>
  <c r="AZU842" i="1"/>
  <c r="AZW842" i="1" s="1"/>
  <c r="AXS840" i="1"/>
  <c r="AXU840" i="1" s="1"/>
  <c r="AXJ839" i="1"/>
  <c r="AXL839" i="1" s="1"/>
  <c r="AVH843" i="1"/>
  <c r="AVJ843" i="1" s="1"/>
  <c r="AUP843" i="1"/>
  <c r="AUR843" i="1" s="1"/>
  <c r="AYB842" i="1"/>
  <c r="AYD842" i="1" s="1"/>
  <c r="AQU842" i="1"/>
  <c r="AQW842" i="1" s="1"/>
  <c r="ARM841" i="1"/>
  <c r="ARO841" i="1" s="1"/>
  <c r="AQL840" i="1"/>
  <c r="AQN840" i="1" s="1"/>
  <c r="AZU823" i="1"/>
  <c r="AZW823" i="1" s="1"/>
  <c r="AZL823" i="1"/>
  <c r="AZN823" i="1" s="1"/>
  <c r="AYB821" i="1"/>
  <c r="AYD821" i="1" s="1"/>
  <c r="AXJ823" i="1"/>
  <c r="AXL823" i="1" s="1"/>
  <c r="AUP823" i="1"/>
  <c r="AUR823" i="1" s="1"/>
  <c r="ATO822" i="1"/>
  <c r="ATQ822" i="1" s="1"/>
  <c r="AQL822" i="1"/>
  <c r="AQN822" i="1" s="1"/>
  <c r="ASE821" i="1"/>
  <c r="ASG821" i="1" s="1"/>
  <c r="ARV823" i="1"/>
  <c r="ARX823" i="1" s="1"/>
  <c r="AZU824" i="1"/>
  <c r="AZW824" i="1" s="1"/>
  <c r="AYB823" i="1"/>
  <c r="AYD823" i="1" s="1"/>
  <c r="AVH824" i="1"/>
  <c r="AVJ824" i="1" s="1"/>
  <c r="ARM821" i="1"/>
  <c r="ARO821" i="1" s="1"/>
  <c r="ASW855" i="1"/>
  <c r="ASY855" i="1" s="1"/>
  <c r="ASE854" i="1"/>
  <c r="ASG854" i="1" s="1"/>
  <c r="AWR848" i="1"/>
  <c r="AWT848" i="1" s="1"/>
  <c r="AYB847" i="1"/>
  <c r="AYD847" i="1" s="1"/>
  <c r="ATX848" i="1"/>
  <c r="ATZ848" i="1" s="1"/>
  <c r="ASW846" i="1"/>
  <c r="ASY846" i="1" s="1"/>
  <c r="AZC833" i="1"/>
  <c r="AZE833" i="1" s="1"/>
  <c r="AWR834" i="1"/>
  <c r="AWT834" i="1" s="1"/>
  <c r="ASN837" i="1"/>
  <c r="ASP837" i="1" s="1"/>
  <c r="AUY855" i="1"/>
  <c r="AVA855" i="1" s="1"/>
  <c r="AXA851" i="1"/>
  <c r="AXC851" i="1" s="1"/>
  <c r="ARV854" i="1"/>
  <c r="ARX854" i="1" s="1"/>
  <c r="ARD854" i="1"/>
  <c r="ARF854" i="1" s="1"/>
  <c r="AUG839" i="1"/>
  <c r="AUI839" i="1" s="1"/>
  <c r="AUY842" i="1"/>
  <c r="AVA842" i="1" s="1"/>
  <c r="ASE843" i="1"/>
  <c r="ASG843" i="1" s="1"/>
  <c r="AVZ848" i="1"/>
  <c r="AWB848" i="1" s="1"/>
  <c r="AZC848" i="1"/>
  <c r="AZE848" i="1" s="1"/>
  <c r="AWR846" i="1"/>
  <c r="AWT846" i="1" s="1"/>
  <c r="AVQ846" i="1"/>
  <c r="AVS846" i="1" s="1"/>
  <c r="AVH845" i="1"/>
  <c r="AVJ845" i="1" s="1"/>
  <c r="ATO847" i="1"/>
  <c r="ATQ847" i="1" s="1"/>
  <c r="AUG847" i="1"/>
  <c r="AUI847" i="1" s="1"/>
  <c r="ASW848" i="1"/>
  <c r="ASY848" i="1" s="1"/>
  <c r="AQL845" i="1"/>
  <c r="AQN845" i="1" s="1"/>
  <c r="ASN845" i="1"/>
  <c r="ASP845" i="1" s="1"/>
  <c r="ARV847" i="1"/>
  <c r="ARX847" i="1" s="1"/>
  <c r="AYT859" i="1"/>
  <c r="AYV859" i="1" s="1"/>
  <c r="AXS861" i="1"/>
  <c r="AXU861" i="1" s="1"/>
  <c r="BAD853" i="1"/>
  <c r="BAF853" i="1" s="1"/>
  <c r="AZU852" i="1"/>
  <c r="AZW852" i="1" s="1"/>
  <c r="AXS852" i="1"/>
  <c r="AXU852" i="1" s="1"/>
  <c r="AVQ852" i="1"/>
  <c r="AVS852" i="1" s="1"/>
  <c r="AVH852" i="1"/>
  <c r="AVJ852" i="1" s="1"/>
  <c r="ATO851" i="1"/>
  <c r="ATQ851" i="1" s="1"/>
  <c r="ASN852" i="1"/>
  <c r="ASP852" i="1" s="1"/>
  <c r="AQL851" i="1"/>
  <c r="AQN851" i="1" s="1"/>
  <c r="BAD861" i="1"/>
  <c r="BAF861" i="1" s="1"/>
  <c r="AYT858" i="1"/>
  <c r="AYV858" i="1" s="1"/>
  <c r="ASW860" i="1"/>
  <c r="ASY860" i="1" s="1"/>
  <c r="BAD848" i="1"/>
  <c r="BAF848" i="1" s="1"/>
  <c r="ASW847" i="1"/>
  <c r="ASY847" i="1" s="1"/>
  <c r="AUG846" i="1"/>
  <c r="AUI846" i="1" s="1"/>
  <c r="ASE847" i="1"/>
  <c r="ASG847" i="1" s="1"/>
  <c r="ARD847" i="1"/>
  <c r="ARF847" i="1" s="1"/>
  <c r="ATO866" i="1"/>
  <c r="ATQ866" i="1" s="1"/>
  <c r="AVH866" i="1"/>
  <c r="AVJ866" i="1" s="1"/>
  <c r="AQL858" i="1"/>
  <c r="AQN858" i="1" s="1"/>
  <c r="ARD859" i="1"/>
  <c r="ARF859" i="1" s="1"/>
  <c r="AYK817" i="1"/>
  <c r="AYM817" i="1" s="1"/>
  <c r="AUY817" i="1"/>
  <c r="AVA817" i="1" s="1"/>
  <c r="AVQ819" i="1"/>
  <c r="AVS819" i="1" s="1"/>
  <c r="AWR818" i="1"/>
  <c r="AWT818" i="1" s="1"/>
  <c r="AVZ818" i="1"/>
  <c r="AWB818" i="1" s="1"/>
  <c r="AQU818" i="1"/>
  <c r="AQW818" i="1" s="1"/>
  <c r="AQL815" i="1"/>
  <c r="AQN815" i="1" s="1"/>
  <c r="BAD817" i="1"/>
  <c r="BAF817" i="1" s="1"/>
  <c r="AZL818" i="1"/>
  <c r="AZN818" i="1" s="1"/>
  <c r="ATF816" i="1"/>
  <c r="ATH816" i="1" s="1"/>
  <c r="ASW816" i="1"/>
  <c r="ASY816" i="1" s="1"/>
  <c r="ARD817" i="1"/>
  <c r="ARF817" i="1" s="1"/>
  <c r="AYT830" i="1"/>
  <c r="AYV830" i="1" s="1"/>
  <c r="AUP831" i="1"/>
  <c r="AUR831" i="1" s="1"/>
  <c r="ATF828" i="1"/>
  <c r="ATH828" i="1" s="1"/>
  <c r="AZL805" i="1"/>
  <c r="AZN805" i="1" s="1"/>
  <c r="AYT803" i="1"/>
  <c r="AYV803" i="1" s="1"/>
  <c r="AUY805" i="1"/>
  <c r="AVA805" i="1" s="1"/>
  <c r="ARV806" i="1"/>
  <c r="ARX806" i="1" s="1"/>
  <c r="AWR863" i="1"/>
  <c r="AWT863" i="1" s="1"/>
  <c r="AWI863" i="1"/>
  <c r="AWK863" i="1" s="1"/>
  <c r="AXS866" i="1"/>
  <c r="AXU866" i="1" s="1"/>
  <c r="AUG866" i="1"/>
  <c r="AUI866" i="1" s="1"/>
  <c r="ARV865" i="1"/>
  <c r="ARX865" i="1" s="1"/>
  <c r="ARM864" i="1"/>
  <c r="ARO864" i="1" s="1"/>
  <c r="ASN865" i="1"/>
  <c r="ASP865" i="1" s="1"/>
  <c r="AYK853" i="1"/>
  <c r="AYM853" i="1" s="1"/>
  <c r="AYB855" i="1"/>
  <c r="AYD855" i="1" s="1"/>
  <c r="BAD819" i="1"/>
  <c r="BAF819" i="1" s="1"/>
  <c r="AXS815" i="1"/>
  <c r="AXU815" i="1" s="1"/>
  <c r="AYT815" i="1"/>
  <c r="AYV815" i="1" s="1"/>
  <c r="AXJ817" i="1"/>
  <c r="AXL817" i="1" s="1"/>
  <c r="AVZ819" i="1"/>
  <c r="AWB819" i="1" s="1"/>
  <c r="AUY819" i="1"/>
  <c r="AVA819" i="1" s="1"/>
  <c r="AWI818" i="1"/>
  <c r="AWK818" i="1" s="1"/>
  <c r="ARD818" i="1"/>
  <c r="ARF818" i="1" s="1"/>
  <c r="AQL817" i="1"/>
  <c r="AQN817" i="1" s="1"/>
  <c r="AZU816" i="1"/>
  <c r="AZW816" i="1" s="1"/>
  <c r="AVQ816" i="1"/>
  <c r="AVS816" i="1" s="1"/>
  <c r="AVZ815" i="1"/>
  <c r="AWB815" i="1" s="1"/>
  <c r="AVH817" i="1"/>
  <c r="AVJ817" i="1" s="1"/>
  <c r="ASW819" i="1"/>
  <c r="ASY819" i="1" s="1"/>
  <c r="ATO818" i="1"/>
  <c r="ATQ818" i="1" s="1"/>
  <c r="AYB853" i="1"/>
  <c r="AYD853" i="1" s="1"/>
  <c r="AVZ853" i="1"/>
  <c r="AWB853" i="1" s="1"/>
  <c r="AZC867" i="1"/>
  <c r="AZE867" i="1" s="1"/>
  <c r="AWR865" i="1"/>
  <c r="AWT865" i="1" s="1"/>
  <c r="AZL857" i="1"/>
  <c r="AZN857" i="1" s="1"/>
  <c r="AZU860" i="1"/>
  <c r="AZW860" i="1" s="1"/>
  <c r="AUP858" i="1"/>
  <c r="AUR858" i="1" s="1"/>
  <c r="AVQ861" i="1"/>
  <c r="AVS861" i="1" s="1"/>
  <c r="AXA858" i="1"/>
  <c r="AXC858" i="1" s="1"/>
  <c r="ATF857" i="1"/>
  <c r="ATH857" i="1" s="1"/>
  <c r="ARD860" i="1"/>
  <c r="ARF860" i="1" s="1"/>
  <c r="AVH801" i="1"/>
  <c r="AVJ801" i="1" s="1"/>
  <c r="AUY801" i="1"/>
  <c r="AVA801" i="1" s="1"/>
  <c r="AVZ801" i="1"/>
  <c r="AWB801" i="1" s="1"/>
  <c r="AZC801" i="1"/>
  <c r="AZE801" i="1" s="1"/>
  <c r="AQU801" i="1"/>
  <c r="AQW801" i="1" s="1"/>
  <c r="ASE800" i="1"/>
  <c r="ASG800" i="1" s="1"/>
  <c r="AQL800" i="1"/>
  <c r="AQN800" i="1" s="1"/>
  <c r="AYT847" i="1"/>
  <c r="AYV847" i="1" s="1"/>
  <c r="AYK846" i="1"/>
  <c r="AYM846" i="1" s="1"/>
  <c r="AXJ847" i="1"/>
  <c r="AXL847" i="1" s="1"/>
  <c r="AXS848" i="1"/>
  <c r="AXU848" i="1" s="1"/>
  <c r="AYT849" i="1"/>
  <c r="AYV849" i="1" s="1"/>
  <c r="AVZ849" i="1"/>
  <c r="AWB849" i="1" s="1"/>
  <c r="BAD801" i="1"/>
  <c r="BAF801" i="1" s="1"/>
  <c r="AZC800" i="1"/>
  <c r="AZE800" i="1" s="1"/>
  <c r="AXA800" i="1"/>
  <c r="AXC800" i="1" s="1"/>
  <c r="AWR800" i="1"/>
  <c r="AWT800" i="1" s="1"/>
  <c r="AWI800" i="1"/>
  <c r="AWK800" i="1" s="1"/>
  <c r="AYK798" i="1"/>
  <c r="AYM798" i="1" s="1"/>
  <c r="AYB799" i="1"/>
  <c r="AYD799" i="1" s="1"/>
  <c r="AXS800" i="1"/>
  <c r="AXU800" i="1" s="1"/>
  <c r="ASW799" i="1"/>
  <c r="ASY799" i="1" s="1"/>
  <c r="ATX799" i="1"/>
  <c r="ATZ799" i="1" s="1"/>
  <c r="ATO798" i="1"/>
  <c r="ATQ798" i="1" s="1"/>
  <c r="AVZ799" i="1"/>
  <c r="AWB799" i="1" s="1"/>
  <c r="ARD801" i="1"/>
  <c r="ARF801" i="1" s="1"/>
  <c r="AUP798" i="1"/>
  <c r="AUR798" i="1" s="1"/>
  <c r="AZL801" i="1"/>
  <c r="AZN801" i="1" s="1"/>
  <c r="BAD800" i="1"/>
  <c r="BAF800" i="1" s="1"/>
  <c r="AVQ800" i="1"/>
  <c r="AVS800" i="1" s="1"/>
  <c r="AVH800" i="1"/>
  <c r="AVJ800" i="1" s="1"/>
  <c r="AUY800" i="1"/>
  <c r="AVA800" i="1" s="1"/>
  <c r="AZU800" i="1"/>
  <c r="AZW800" i="1" s="1"/>
  <c r="AXJ801" i="1"/>
  <c r="AXL801" i="1" s="1"/>
  <c r="AXA801" i="1"/>
  <c r="AXC801" i="1" s="1"/>
  <c r="AVZ798" i="1"/>
  <c r="AWB798" i="1" s="1"/>
  <c r="AUG800" i="1"/>
  <c r="AUI800" i="1" s="1"/>
  <c r="ATF799" i="1"/>
  <c r="ATH799" i="1" s="1"/>
  <c r="AWI799" i="1"/>
  <c r="AWK799" i="1" s="1"/>
  <c r="ATO801" i="1"/>
  <c r="ATQ801" i="1" s="1"/>
  <c r="ASN800" i="1"/>
  <c r="ASP800" i="1" s="1"/>
  <c r="ASE801" i="1"/>
  <c r="ASG801" i="1" s="1"/>
  <c r="ARV801" i="1"/>
  <c r="ARX801" i="1" s="1"/>
  <c r="ARM801" i="1"/>
  <c r="ARO801" i="1" s="1"/>
  <c r="ATX801" i="1"/>
  <c r="ATZ801" i="1" s="1"/>
  <c r="BAD851" i="1"/>
  <c r="BAF851" i="1" s="1"/>
  <c r="AZU855" i="1"/>
  <c r="AZW855" i="1" s="1"/>
  <c r="AZL855" i="1"/>
  <c r="AZN855" i="1" s="1"/>
  <c r="AZC854" i="1"/>
  <c r="AZE854" i="1" s="1"/>
  <c r="AWI855" i="1"/>
  <c r="AWK855" i="1" s="1"/>
  <c r="AYK854" i="1"/>
  <c r="AYM854" i="1" s="1"/>
  <c r="AXJ853" i="1"/>
  <c r="AXL853" i="1" s="1"/>
  <c r="ASN855" i="1"/>
  <c r="ASP855" i="1" s="1"/>
  <c r="AXS855" i="1"/>
  <c r="AXU855" i="1" s="1"/>
  <c r="AUP853" i="1"/>
  <c r="AUR853" i="1" s="1"/>
  <c r="ARV855" i="1"/>
  <c r="ARX855" i="1" s="1"/>
  <c r="AQL855" i="1"/>
  <c r="AQN855" i="1" s="1"/>
  <c r="ARD851" i="1"/>
  <c r="ARF851" i="1" s="1"/>
  <c r="AXA815" i="1"/>
  <c r="AXC815" i="1" s="1"/>
  <c r="ATF815" i="1"/>
  <c r="ATH815" i="1" s="1"/>
  <c r="ATX818" i="1"/>
  <c r="ATZ818" i="1" s="1"/>
  <c r="AYK835" i="1"/>
  <c r="AYM835" i="1" s="1"/>
  <c r="ATX836" i="1"/>
  <c r="ATZ836" i="1" s="1"/>
  <c r="AYB818" i="1"/>
  <c r="AYD818" i="1" s="1"/>
  <c r="AZC816" i="1"/>
  <c r="AZE816" i="1" s="1"/>
  <c r="AWI819" i="1"/>
  <c r="AWK819" i="1" s="1"/>
  <c r="ASN818" i="1"/>
  <c r="ASP818" i="1" s="1"/>
  <c r="ARM819" i="1"/>
  <c r="ARO819" i="1" s="1"/>
  <c r="AYT861" i="1"/>
  <c r="AYV861" i="1" s="1"/>
  <c r="ATX861" i="1"/>
  <c r="ATZ861" i="1" s="1"/>
  <c r="AVZ837" i="1"/>
  <c r="AWB837" i="1" s="1"/>
  <c r="ASE837" i="1"/>
  <c r="ASG837" i="1" s="1"/>
  <c r="AZU811" i="1"/>
  <c r="AZW811" i="1" s="1"/>
  <c r="BAD812" i="1"/>
  <c r="BAF812" i="1" s="1"/>
  <c r="AVQ812" i="1"/>
  <c r="AVS812" i="1" s="1"/>
  <c r="AUY812" i="1"/>
  <c r="AVA812" i="1" s="1"/>
  <c r="AZC810" i="1"/>
  <c r="AZE810" i="1" s="1"/>
  <c r="AWR813" i="1"/>
  <c r="AWT813" i="1" s="1"/>
  <c r="AVH813" i="1"/>
  <c r="AVJ813" i="1" s="1"/>
  <c r="BAD865" i="1"/>
  <c r="BAF865" i="1" s="1"/>
  <c r="AXJ866" i="1"/>
  <c r="AXL866" i="1" s="1"/>
  <c r="AZC864" i="1"/>
  <c r="AZE864" i="1" s="1"/>
  <c r="AVZ865" i="1"/>
  <c r="AWB865" i="1" s="1"/>
  <c r="AWC868" i="1" s="1"/>
  <c r="BAD854" i="1"/>
  <c r="BAF854" i="1" s="1"/>
  <c r="AXJ852" i="1"/>
  <c r="AXL852" i="1" s="1"/>
  <c r="AWI851" i="1"/>
  <c r="AWK851" i="1" s="1"/>
  <c r="AVZ851" i="1"/>
  <c r="AWB851" i="1" s="1"/>
  <c r="ATF852" i="1"/>
  <c r="ATH852" i="1" s="1"/>
  <c r="AXA854" i="1"/>
  <c r="AXC854" i="1" s="1"/>
  <c r="ATX851" i="1"/>
  <c r="ATZ851" i="1" s="1"/>
  <c r="ASW853" i="1"/>
  <c r="ASY853" i="1" s="1"/>
  <c r="AUP851" i="1"/>
  <c r="AUR851" i="1" s="1"/>
  <c r="ARV852" i="1"/>
  <c r="ARX852" i="1" s="1"/>
  <c r="ASN854" i="1"/>
  <c r="ASP854" i="1" s="1"/>
  <c r="AQU851" i="1"/>
  <c r="AQW851" i="1" s="1"/>
  <c r="AZL833" i="1"/>
  <c r="AZN833" i="1" s="1"/>
  <c r="AUY837" i="1"/>
  <c r="AVA837" i="1" s="1"/>
  <c r="AZC834" i="1"/>
  <c r="AZE834" i="1" s="1"/>
  <c r="AWI833" i="1"/>
  <c r="AWK833" i="1" s="1"/>
  <c r="AWR837" i="1"/>
  <c r="AWT837" i="1" s="1"/>
  <c r="AUG833" i="1"/>
  <c r="AUI833" i="1" s="1"/>
  <c r="ARV834" i="1"/>
  <c r="ARX834" i="1" s="1"/>
  <c r="AQL835" i="1"/>
  <c r="AQN835" i="1" s="1"/>
  <c r="AZU801" i="1"/>
  <c r="AZW801" i="1" s="1"/>
  <c r="AZC798" i="1"/>
  <c r="AZE798" i="1" s="1"/>
  <c r="AYB801" i="1"/>
  <c r="AYD801" i="1" s="1"/>
  <c r="AXJ800" i="1"/>
  <c r="AXL800" i="1" s="1"/>
  <c r="AZL800" i="1"/>
  <c r="AZN800" i="1" s="1"/>
  <c r="ATX798" i="1"/>
  <c r="ATZ798" i="1" s="1"/>
  <c r="ATF797" i="1"/>
  <c r="ATH797" i="1" s="1"/>
  <c r="AUG801" i="1"/>
  <c r="AUI801" i="1" s="1"/>
  <c r="ARM800" i="1"/>
  <c r="ARO800" i="1" s="1"/>
  <c r="AQU800" i="1"/>
  <c r="AQW800" i="1" s="1"/>
  <c r="AUY798" i="1"/>
  <c r="AVA798" i="1" s="1"/>
  <c r="ASW798" i="1"/>
  <c r="ASY798" i="1" s="1"/>
  <c r="ASE799" i="1"/>
  <c r="ASG799" i="1" s="1"/>
  <c r="ARV799" i="1"/>
  <c r="ARX799" i="1" s="1"/>
  <c r="ARD799" i="1"/>
  <c r="ARF799" i="1" s="1"/>
  <c r="AQL799" i="1"/>
  <c r="AQN799" i="1" s="1"/>
  <c r="ATX866" i="1"/>
  <c r="ATZ866" i="1" s="1"/>
  <c r="AQU864" i="1"/>
  <c r="AQW864" i="1" s="1"/>
  <c r="ASN846" i="1"/>
  <c r="ASP846" i="1" s="1"/>
  <c r="AQU845" i="1"/>
  <c r="AQW845" i="1" s="1"/>
  <c r="AQL849" i="1"/>
  <c r="AQN849" i="1" s="1"/>
  <c r="AZL815" i="1"/>
  <c r="AZN815" i="1" s="1"/>
  <c r="AVZ816" i="1"/>
  <c r="AWB816" i="1" s="1"/>
  <c r="AYK819" i="1"/>
  <c r="AYM819" i="1" s="1"/>
  <c r="ATX816" i="1"/>
  <c r="ATZ816" i="1" s="1"/>
  <c r="ASN819" i="1"/>
  <c r="ASP819" i="1" s="1"/>
  <c r="ARV819" i="1"/>
  <c r="ARX819" i="1" s="1"/>
  <c r="AQL819" i="1"/>
  <c r="AQN819" i="1" s="1"/>
  <c r="AQU815" i="1"/>
  <c r="AQW815" i="1" s="1"/>
  <c r="AUG828" i="1"/>
  <c r="AUI828" i="1" s="1"/>
  <c r="AVZ829" i="1"/>
  <c r="AWB829" i="1" s="1"/>
  <c r="ARD830" i="1"/>
  <c r="ARF830" i="1" s="1"/>
  <c r="AQU831" i="1"/>
  <c r="AQW831" i="1" s="1"/>
  <c r="BAD799" i="1"/>
  <c r="BAF799" i="1" s="1"/>
  <c r="AZU799" i="1"/>
  <c r="AZW799" i="1" s="1"/>
  <c r="AZL798" i="1"/>
  <c r="AZN798" i="1" s="1"/>
  <c r="AYK801" i="1"/>
  <c r="AYM801" i="1" s="1"/>
  <c r="AVZ800" i="1"/>
  <c r="AWB800" i="1" s="1"/>
  <c r="AXS798" i="1"/>
  <c r="AXU798" i="1" s="1"/>
  <c r="AXJ799" i="1"/>
  <c r="AXL799" i="1" s="1"/>
  <c r="AYB798" i="1"/>
  <c r="AYD798" i="1" s="1"/>
  <c r="AWR798" i="1"/>
  <c r="AWT798" i="1" s="1"/>
  <c r="AWI798" i="1"/>
  <c r="AWK798" i="1" s="1"/>
  <c r="ATO800" i="1"/>
  <c r="ATQ800" i="1" s="1"/>
  <c r="ASN799" i="1"/>
  <c r="ASP799" i="1" s="1"/>
  <c r="AXA798" i="1"/>
  <c r="AXC798" i="1" s="1"/>
  <c r="AUG799" i="1"/>
  <c r="AUI799" i="1" s="1"/>
  <c r="AVH799" i="1"/>
  <c r="AVJ799" i="1" s="1"/>
  <c r="AUY799" i="1"/>
  <c r="AVA799" i="1" s="1"/>
  <c r="AUP799" i="1"/>
  <c r="AUR799" i="1" s="1"/>
  <c r="ATF801" i="1"/>
  <c r="ATH801" i="1" s="1"/>
  <c r="AVQ799" i="1"/>
  <c r="AVS799" i="1" s="1"/>
  <c r="ASE798" i="1"/>
  <c r="ASG798" i="1" s="1"/>
  <c r="AQL798" i="1"/>
  <c r="AQN798" i="1" s="1"/>
  <c r="ASW800" i="1"/>
  <c r="ASY800" i="1" s="1"/>
  <c r="ARV800" i="1"/>
  <c r="ARX800" i="1" s="1"/>
  <c r="ARD800" i="1"/>
  <c r="ARF800" i="1" s="1"/>
  <c r="ARM799" i="1"/>
  <c r="ARO799" i="1" s="1"/>
  <c r="AQU799" i="1"/>
  <c r="AQW799" i="1" s="1"/>
  <c r="AZU853" i="1"/>
  <c r="AZW853" i="1" s="1"/>
  <c r="AYK855" i="1"/>
  <c r="AYM855" i="1" s="1"/>
  <c r="ASN851" i="1"/>
  <c r="ASP851" i="1" s="1"/>
  <c r="AVQ853" i="1"/>
  <c r="AVS853" i="1" s="1"/>
  <c r="ASE853" i="1"/>
  <c r="ASG853" i="1" s="1"/>
  <c r="AQL853" i="1"/>
  <c r="AQN853" i="1" s="1"/>
  <c r="ATO853" i="1"/>
  <c r="ATQ853" i="1" s="1"/>
  <c r="AXS829" i="1"/>
  <c r="AXU829" i="1" s="1"/>
  <c r="AZC828" i="1"/>
  <c r="AZE828" i="1" s="1"/>
  <c r="AYB830" i="1"/>
  <c r="AYD830" i="1" s="1"/>
  <c r="ARV830" i="1"/>
  <c r="ARX830" i="1" s="1"/>
  <c r="ASE829" i="1"/>
  <c r="ASG829" i="1" s="1"/>
  <c r="ASW828" i="1"/>
  <c r="ASY828" i="1" s="1"/>
  <c r="AQL831" i="1"/>
  <c r="AQN831" i="1" s="1"/>
  <c r="AXA816" i="1"/>
  <c r="AXC816" i="1" s="1"/>
  <c r="AXS819" i="1"/>
  <c r="AXU819" i="1" s="1"/>
  <c r="AYT819" i="1"/>
  <c r="AYV819" i="1" s="1"/>
  <c r="AXS816" i="1"/>
  <c r="AXU816" i="1" s="1"/>
  <c r="ARM816" i="1"/>
  <c r="ARO816" i="1" s="1"/>
  <c r="AUY852" i="1"/>
  <c r="AVA852" i="1" s="1"/>
  <c r="ASE855" i="1"/>
  <c r="ASG855" i="1" s="1"/>
  <c r="BAD858" i="1"/>
  <c r="BAF858" i="1" s="1"/>
  <c r="AWR861" i="1"/>
  <c r="AWT861" i="1" s="1"/>
  <c r="AVZ858" i="1"/>
  <c r="AWB858" i="1" s="1"/>
  <c r="AYK810" i="1"/>
  <c r="AYM810" i="1" s="1"/>
  <c r="AVZ812" i="1"/>
  <c r="AWB812" i="1" s="1"/>
  <c r="AZL812" i="1"/>
  <c r="AZN812" i="1" s="1"/>
  <c r="AXA813" i="1"/>
  <c r="AXC813" i="1" s="1"/>
  <c r="AYB859" i="1"/>
  <c r="AYD859" i="1" s="1"/>
  <c r="ATX859" i="1"/>
  <c r="ATZ859" i="1" s="1"/>
  <c r="ARD858" i="1"/>
  <c r="ARF858" i="1" s="1"/>
  <c r="ASE857" i="1"/>
  <c r="ASG857" i="1" s="1"/>
  <c r="ASN861" i="1"/>
  <c r="ASP861" i="1" s="1"/>
  <c r="AZU822" i="1"/>
  <c r="AZW822" i="1" s="1"/>
  <c r="AZL821" i="1"/>
  <c r="AZN821" i="1" s="1"/>
  <c r="BAD824" i="1"/>
  <c r="BAF824" i="1" s="1"/>
  <c r="AUP824" i="1"/>
  <c r="AUR824" i="1" s="1"/>
  <c r="AZC821" i="1"/>
  <c r="AZE821" i="1" s="1"/>
  <c r="AXJ822" i="1"/>
  <c r="AXL822" i="1" s="1"/>
  <c r="AXA821" i="1"/>
  <c r="AXC821" i="1" s="1"/>
  <c r="AVZ821" i="1"/>
  <c r="AWB821" i="1" s="1"/>
  <c r="AVH825" i="1"/>
  <c r="AVJ825" i="1" s="1"/>
  <c r="AUY825" i="1"/>
  <c r="AVA825" i="1" s="1"/>
  <c r="AWR825" i="1"/>
  <c r="AWT825" i="1" s="1"/>
  <c r="AVQ825" i="1"/>
  <c r="AVS825" i="1" s="1"/>
  <c r="AQU822" i="1"/>
  <c r="AQW822" i="1" s="1"/>
  <c r="ASE825" i="1"/>
  <c r="ASG825" i="1" s="1"/>
  <c r="ARD821" i="1"/>
  <c r="ARF821" i="1" s="1"/>
  <c r="ASN824" i="1"/>
  <c r="ASP824" i="1" s="1"/>
  <c r="AUG860" i="1"/>
  <c r="AUI860" i="1" s="1"/>
  <c r="ATF860" i="1"/>
  <c r="ATH860" i="1" s="1"/>
  <c r="AUP864" i="1"/>
  <c r="AUR864" i="1" s="1"/>
  <c r="ATX864" i="1"/>
  <c r="ATZ864" i="1" s="1"/>
  <c r="ASW863" i="1"/>
  <c r="ASY863" i="1" s="1"/>
  <c r="AUY863" i="1"/>
  <c r="AVA863" i="1" s="1"/>
  <c r="ASE866" i="1"/>
  <c r="ASG866" i="1" s="1"/>
  <c r="AWR836" i="1"/>
  <c r="AWT836" i="1" s="1"/>
  <c r="ATO835" i="1"/>
  <c r="ATQ835" i="1" s="1"/>
  <c r="AVQ837" i="1"/>
  <c r="AVS837" i="1" s="1"/>
  <c r="ASW834" i="1"/>
  <c r="ASY834" i="1" s="1"/>
  <c r="ARM836" i="1"/>
  <c r="ARO836" i="1" s="1"/>
  <c r="AWI824" i="1"/>
  <c r="AWK824" i="1" s="1"/>
  <c r="AYK824" i="1"/>
  <c r="AYM824" i="1" s="1"/>
  <c r="AVQ821" i="1"/>
  <c r="AVS821" i="1" s="1"/>
  <c r="ASW821" i="1"/>
  <c r="ASY821" i="1" s="1"/>
  <c r="AXJ825" i="1"/>
  <c r="AXL825" i="1" s="1"/>
  <c r="AVH822" i="1"/>
  <c r="AVJ822" i="1" s="1"/>
  <c r="ATX821" i="1"/>
  <c r="ATZ821" i="1" s="1"/>
  <c r="ATF824" i="1"/>
  <c r="ATH824" i="1" s="1"/>
  <c r="AQL825" i="1"/>
  <c r="AQN825" i="1" s="1"/>
  <c r="ASN822" i="1"/>
  <c r="ASP822" i="1" s="1"/>
  <c r="UH803" i="1"/>
  <c r="AZU807" i="1"/>
  <c r="AZW807" i="1" s="1"/>
  <c r="AYT805" i="1"/>
  <c r="AYV805" i="1" s="1"/>
  <c r="AYB805" i="1"/>
  <c r="AYD805" i="1" s="1"/>
  <c r="AUY804" i="1"/>
  <c r="AVA804" i="1" s="1"/>
  <c r="AUP804" i="1"/>
  <c r="AUR804" i="1" s="1"/>
  <c r="AXJ803" i="1"/>
  <c r="AXL803" i="1" s="1"/>
  <c r="AVZ807" i="1"/>
  <c r="AWB807" i="1" s="1"/>
  <c r="AWR803" i="1"/>
  <c r="AWT803" i="1" s="1"/>
  <c r="AWI803" i="1"/>
  <c r="AWK803" i="1" s="1"/>
  <c r="AVH807" i="1"/>
  <c r="AVJ807" i="1" s="1"/>
  <c r="ATX805" i="1"/>
  <c r="ATZ805" i="1" s="1"/>
  <c r="ASN804" i="1"/>
  <c r="ASP804" i="1" s="1"/>
  <c r="AQU805" i="1"/>
  <c r="AQW805" i="1" s="1"/>
  <c r="ARM803" i="1"/>
  <c r="ARO803" i="1" s="1"/>
  <c r="ARV803" i="1"/>
  <c r="ARX803" i="1" s="1"/>
  <c r="AXA840" i="1"/>
  <c r="AXC840" i="1" s="1"/>
  <c r="ASE841" i="1"/>
  <c r="ASG841" i="1" s="1"/>
  <c r="AXA857" i="1"/>
  <c r="AXC857" i="1" s="1"/>
  <c r="AXS860" i="1"/>
  <c r="AXU860" i="1" s="1"/>
  <c r="AWI858" i="1"/>
  <c r="AWK858" i="1" s="1"/>
  <c r="AQL860" i="1"/>
  <c r="AQN860" i="1" s="1"/>
  <c r="AZL852" i="1"/>
  <c r="AZN852" i="1" s="1"/>
  <c r="ASW852" i="1"/>
  <c r="ASY852" i="1" s="1"/>
  <c r="AUY859" i="1"/>
  <c r="AVA859" i="1" s="1"/>
  <c r="ATX858" i="1"/>
  <c r="ATZ858" i="1" s="1"/>
  <c r="ASE859" i="1"/>
  <c r="ASG859" i="1" s="1"/>
  <c r="AZC857" i="1"/>
  <c r="AZE857" i="1" s="1"/>
  <c r="AWR860" i="1"/>
  <c r="AWT860" i="1" s="1"/>
  <c r="AVZ859" i="1"/>
  <c r="AWB859" i="1" s="1"/>
  <c r="ARV861" i="1"/>
  <c r="ARX861" i="1" s="1"/>
  <c r="AQU857" i="1"/>
  <c r="AQW857" i="1" s="1"/>
  <c r="AVQ866" i="1"/>
  <c r="AVS866" i="1" s="1"/>
  <c r="ASW866" i="1"/>
  <c r="ASY866" i="1" s="1"/>
  <c r="ARV864" i="1"/>
  <c r="ARX864" i="1" s="1"/>
  <c r="AYT809" i="1"/>
  <c r="AYV809" i="1" s="1"/>
  <c r="AXA812" i="1"/>
  <c r="AXC812" i="1" s="1"/>
  <c r="AUP812" i="1"/>
  <c r="AUR812" i="1" s="1"/>
  <c r="AYB810" i="1"/>
  <c r="AYD810" i="1" s="1"/>
  <c r="ASN811" i="1"/>
  <c r="ASP811" i="1" s="1"/>
  <c r="AUY810" i="1"/>
  <c r="AVA810" i="1" s="1"/>
  <c r="ATX811" i="1"/>
  <c r="ATZ811" i="1" s="1"/>
  <c r="AVQ813" i="1"/>
  <c r="AVS813" i="1" s="1"/>
  <c r="ASW809" i="1"/>
  <c r="ASY809" i="1" s="1"/>
  <c r="AWI810" i="1"/>
  <c r="AWK810" i="1" s="1"/>
  <c r="AVZ810" i="1"/>
  <c r="AWB810" i="1" s="1"/>
  <c r="ASE813" i="1"/>
  <c r="ASG813" i="1" s="1"/>
  <c r="ARV809" i="1"/>
  <c r="ARX809" i="1" s="1"/>
  <c r="BAD846" i="1"/>
  <c r="BAF846" i="1" s="1"/>
  <c r="AZC846" i="1"/>
  <c r="AZE846" i="1" s="1"/>
  <c r="AWR847" i="1"/>
  <c r="AWT847" i="1" s="1"/>
  <c r="AVZ847" i="1"/>
  <c r="AWB847" i="1" s="1"/>
  <c r="AZL859" i="1"/>
  <c r="AZN859" i="1" s="1"/>
  <c r="AYK858" i="1"/>
  <c r="AYM858" i="1" s="1"/>
  <c r="AZU831" i="1"/>
  <c r="AZW831" i="1" s="1"/>
  <c r="AXJ828" i="1"/>
  <c r="AXL828" i="1" s="1"/>
  <c r="AYB827" i="1"/>
  <c r="AYD827" i="1" s="1"/>
  <c r="AVZ831" i="1"/>
  <c r="AWB831" i="1" s="1"/>
  <c r="AVQ831" i="1"/>
  <c r="AVS831" i="1" s="1"/>
  <c r="ATO828" i="1"/>
  <c r="ATQ828" i="1" s="1"/>
  <c r="AVH830" i="1"/>
  <c r="AVJ830" i="1" s="1"/>
  <c r="AUY830" i="1"/>
  <c r="AVA830" i="1" s="1"/>
  <c r="ATX831" i="1"/>
  <c r="ATZ831" i="1" s="1"/>
  <c r="AWR830" i="1"/>
  <c r="AWT830" i="1" s="1"/>
  <c r="ASN830" i="1"/>
  <c r="ASP830" i="1" s="1"/>
  <c r="AUY849" i="1"/>
  <c r="AVA849" i="1" s="1"/>
  <c r="AVH847" i="1"/>
  <c r="AVJ847" i="1" s="1"/>
  <c r="AUP847" i="1"/>
  <c r="AUR847" i="1" s="1"/>
  <c r="ARD848" i="1"/>
  <c r="ARF848" i="1" s="1"/>
  <c r="AQU847" i="1"/>
  <c r="AQW847" i="1" s="1"/>
  <c r="AZL841" i="1"/>
  <c r="AZN841" i="1" s="1"/>
  <c r="AYT840" i="1"/>
  <c r="AYV840" i="1" s="1"/>
  <c r="AXS843" i="1"/>
  <c r="AXU843" i="1" s="1"/>
  <c r="AXA841" i="1"/>
  <c r="AXC841" i="1" s="1"/>
  <c r="AWI839" i="1"/>
  <c r="AWK839" i="1" s="1"/>
  <c r="AUY841" i="1"/>
  <c r="AVA841" i="1" s="1"/>
  <c r="ASW842" i="1"/>
  <c r="ASY842" i="1" s="1"/>
  <c r="ATF843" i="1"/>
  <c r="ATH843" i="1" s="1"/>
  <c r="ARD839" i="1"/>
  <c r="ARF839" i="1" s="1"/>
  <c r="AYB837" i="1"/>
  <c r="AYD837" i="1" s="1"/>
  <c r="AWI836" i="1"/>
  <c r="AWK836" i="1" s="1"/>
  <c r="AUG836" i="1"/>
  <c r="AUI836" i="1" s="1"/>
  <c r="AXJ837" i="1"/>
  <c r="AXL837" i="1" s="1"/>
  <c r="ARD837" i="1"/>
  <c r="ARF837" i="1" s="1"/>
  <c r="BAD857" i="1"/>
  <c r="BAF857" i="1" s="1"/>
  <c r="AXJ859" i="1"/>
  <c r="AXL859" i="1" s="1"/>
  <c r="AUG857" i="1"/>
  <c r="AUI857" i="1" s="1"/>
  <c r="ASW861" i="1"/>
  <c r="ASY861" i="1" s="1"/>
  <c r="AXS841" i="1"/>
  <c r="AXU841" i="1" s="1"/>
  <c r="AZC842" i="1"/>
  <c r="AZE842" i="1" s="1"/>
  <c r="ARM842" i="1"/>
  <c r="ARO842" i="1" s="1"/>
  <c r="AQL841" i="1"/>
  <c r="AQN841" i="1" s="1"/>
  <c r="AYB825" i="1"/>
  <c r="AYD825" i="1" s="1"/>
  <c r="AVQ823" i="1"/>
  <c r="AVS823" i="1" s="1"/>
  <c r="ASN821" i="1"/>
  <c r="ASP821" i="1" s="1"/>
  <c r="ARV825" i="1"/>
  <c r="ARX825" i="1" s="1"/>
  <c r="AQU823" i="1"/>
  <c r="AQW823" i="1" s="1"/>
  <c r="AZU830" i="1"/>
  <c r="AZW830" i="1" s="1"/>
  <c r="AVQ828" i="1"/>
  <c r="AVS828" i="1" s="1"/>
  <c r="AUY831" i="1"/>
  <c r="AVA831" i="1" s="1"/>
  <c r="BAD829" i="1"/>
  <c r="BAF829" i="1" s="1"/>
  <c r="AXS831" i="1"/>
  <c r="AXU831" i="1" s="1"/>
  <c r="AWR828" i="1"/>
  <c r="AWT828" i="1" s="1"/>
  <c r="AVZ828" i="1"/>
  <c r="AWB828" i="1" s="1"/>
  <c r="AWI827" i="1"/>
  <c r="AWK827" i="1" s="1"/>
  <c r="AVH831" i="1"/>
  <c r="AVJ831" i="1" s="1"/>
  <c r="AXJ829" i="1"/>
  <c r="AXL829" i="1" s="1"/>
  <c r="AUG829" i="1"/>
  <c r="AUI829" i="1" s="1"/>
  <c r="AVQ829" i="1"/>
  <c r="AVS829" i="1" s="1"/>
  <c r="ATX829" i="1"/>
  <c r="ATZ829" i="1" s="1"/>
  <c r="ASW830" i="1"/>
  <c r="ASY830" i="1" s="1"/>
  <c r="ASN829" i="1"/>
  <c r="ASP829" i="1" s="1"/>
  <c r="ARV828" i="1"/>
  <c r="ARX828" i="1" s="1"/>
  <c r="AQU828" i="1"/>
  <c r="AQW828" i="1" s="1"/>
  <c r="AQL828" i="1"/>
  <c r="AQN828" i="1" s="1"/>
  <c r="ARM831" i="1"/>
  <c r="ARO831" i="1" s="1"/>
  <c r="AXS837" i="1"/>
  <c r="AXU837" i="1" s="1"/>
  <c r="AXJ835" i="1"/>
  <c r="AXL835" i="1" s="1"/>
  <c r="AYT836" i="1"/>
  <c r="AYV836" i="1" s="1"/>
  <c r="AWI835" i="1"/>
  <c r="AWK835" i="1" s="1"/>
  <c r="AVH835" i="1"/>
  <c r="AVJ835" i="1" s="1"/>
  <c r="AUY835" i="1"/>
  <c r="AVA835" i="1" s="1"/>
  <c r="ATX834" i="1"/>
  <c r="ATZ834" i="1" s="1"/>
  <c r="AQU837" i="1"/>
  <c r="AQW837" i="1" s="1"/>
  <c r="AZU854" i="1"/>
  <c r="AZW854" i="1" s="1"/>
  <c r="AVZ852" i="1"/>
  <c r="AWB852" i="1" s="1"/>
  <c r="AYB851" i="1"/>
  <c r="AYD851" i="1" s="1"/>
  <c r="AXA855" i="1"/>
  <c r="AXC855" i="1" s="1"/>
  <c r="AVQ854" i="1"/>
  <c r="AVS854" i="1" s="1"/>
  <c r="AVH853" i="1"/>
  <c r="AVJ853" i="1" s="1"/>
  <c r="AUG853" i="1"/>
  <c r="AUI853" i="1" s="1"/>
  <c r="ATO854" i="1"/>
  <c r="ATQ854" i="1" s="1"/>
  <c r="ATX853" i="1"/>
  <c r="ATZ853" i="1" s="1"/>
  <c r="ARD853" i="1"/>
  <c r="ARF853" i="1" s="1"/>
  <c r="ASE851" i="1"/>
  <c r="ASG851" i="1" s="1"/>
  <c r="ARM851" i="1"/>
  <c r="ARO851" i="1" s="1"/>
  <c r="AQU855" i="1"/>
  <c r="AQW855" i="1" s="1"/>
  <c r="AZL816" i="1"/>
  <c r="AZN816" i="1" s="1"/>
  <c r="AXA818" i="1"/>
  <c r="AXC818" i="1" s="1"/>
  <c r="ATX819" i="1"/>
  <c r="ATZ819" i="1" s="1"/>
  <c r="AUP819" i="1"/>
  <c r="AUR819" i="1" s="1"/>
  <c r="ARV817" i="1"/>
  <c r="ARX817" i="1" s="1"/>
  <c r="AUP848" i="1"/>
  <c r="AUR848" i="1" s="1"/>
  <c r="ARD846" i="1"/>
  <c r="ARF846" i="1" s="1"/>
  <c r="ARV848" i="1"/>
  <c r="ARX848" i="1" s="1"/>
  <c r="ATX845" i="1"/>
  <c r="ATZ845" i="1" s="1"/>
  <c r="BAD813" i="1"/>
  <c r="BAF813" i="1" s="1"/>
  <c r="AVZ809" i="1"/>
  <c r="AWB809" i="1" s="1"/>
  <c r="AQL813" i="1"/>
  <c r="AQN813" i="1" s="1"/>
  <c r="ASE812" i="1"/>
  <c r="ASG812" i="1" s="1"/>
  <c r="AZU849" i="1"/>
  <c r="AZW849" i="1" s="1"/>
  <c r="AYB845" i="1"/>
  <c r="AYD845" i="1" s="1"/>
  <c r="AYT848" i="1"/>
  <c r="AYV848" i="1" s="1"/>
  <c r="AWI849" i="1"/>
  <c r="AWK849" i="1" s="1"/>
  <c r="ASE846" i="1"/>
  <c r="ASG846" i="1" s="1"/>
  <c r="BAD849" i="1"/>
  <c r="BAF849" i="1" s="1"/>
  <c r="AYB849" i="1"/>
  <c r="AYD849" i="1" s="1"/>
  <c r="AXS847" i="1"/>
  <c r="AXU847" i="1" s="1"/>
  <c r="AVH848" i="1"/>
  <c r="AVJ848" i="1" s="1"/>
  <c r="AUG848" i="1"/>
  <c r="AUI848" i="1" s="1"/>
  <c r="AWI845" i="1"/>
  <c r="AWK845" i="1" s="1"/>
  <c r="AVZ845" i="1"/>
  <c r="AWB845" i="1" s="1"/>
  <c r="AUY845" i="1"/>
  <c r="AVA845" i="1" s="1"/>
  <c r="ASN847" i="1"/>
  <c r="ASP847" i="1" s="1"/>
  <c r="AWR849" i="1"/>
  <c r="AWT849" i="1" s="1"/>
  <c r="ATO846" i="1"/>
  <c r="ATQ846" i="1" s="1"/>
  <c r="AXJ845" i="1"/>
  <c r="AXL845" i="1" s="1"/>
  <c r="AVQ847" i="1"/>
  <c r="AVS847" i="1" s="1"/>
  <c r="AQL846" i="1"/>
  <c r="AQN846" i="1" s="1"/>
  <c r="ARV849" i="1"/>
  <c r="ARX849" i="1" s="1"/>
  <c r="ARM845" i="1"/>
  <c r="ARO845" i="1" s="1"/>
  <c r="AUP846" i="1"/>
  <c r="AUR846" i="1" s="1"/>
  <c r="AZU859" i="1"/>
  <c r="AZW859" i="1" s="1"/>
  <c r="AVQ860" i="1"/>
  <c r="AVS860" i="1" s="1"/>
  <c r="ASW859" i="1"/>
  <c r="ASY859" i="1" s="1"/>
  <c r="AYK859" i="1"/>
  <c r="AYM859" i="1" s="1"/>
  <c r="AUY857" i="1"/>
  <c r="AVA857" i="1" s="1"/>
  <c r="AUP857" i="1"/>
  <c r="AUR857" i="1" s="1"/>
  <c r="AVH861" i="1"/>
  <c r="AVJ861" i="1" s="1"/>
  <c r="ARD857" i="1"/>
  <c r="ARF857" i="1" s="1"/>
  <c r="ARM860" i="1"/>
  <c r="ARO860" i="1" s="1"/>
  <c r="ATO861" i="1"/>
  <c r="ATQ861" i="1" s="1"/>
  <c r="AQU859" i="1"/>
  <c r="AQW859" i="1" s="1"/>
  <c r="AXS810" i="1"/>
  <c r="AXU810" i="1" s="1"/>
  <c r="AVZ813" i="1"/>
  <c r="AWB813" i="1" s="1"/>
  <c r="ATF812" i="1"/>
  <c r="ATH812" i="1" s="1"/>
  <c r="BAD815" i="1"/>
  <c r="BAF815" i="1" s="1"/>
  <c r="AZC818" i="1"/>
  <c r="AZE818" i="1" s="1"/>
  <c r="AWR816" i="1"/>
  <c r="AWT816" i="1" s="1"/>
  <c r="AUY816" i="1"/>
  <c r="AVA816" i="1" s="1"/>
  <c r="AUG816" i="1"/>
  <c r="AUI816" i="1" s="1"/>
  <c r="AYK816" i="1"/>
  <c r="AYM816" i="1" s="1"/>
  <c r="AYB819" i="1"/>
  <c r="AYD819" i="1" s="1"/>
  <c r="AWI817" i="1"/>
  <c r="AWK817" i="1" s="1"/>
  <c r="AXS818" i="1"/>
  <c r="AXU818" i="1" s="1"/>
  <c r="AVH819" i="1"/>
  <c r="AVJ819" i="1" s="1"/>
  <c r="ASW817" i="1"/>
  <c r="ASY817" i="1" s="1"/>
  <c r="ASE818" i="1"/>
  <c r="ASG818" i="1" s="1"/>
  <c r="ATO817" i="1"/>
  <c r="ATQ817" i="1" s="1"/>
  <c r="ATX817" i="1"/>
  <c r="ATZ817" i="1" s="1"/>
  <c r="ASN817" i="1"/>
  <c r="ASP817" i="1" s="1"/>
  <c r="ARV815" i="1"/>
  <c r="ARX815" i="1" s="1"/>
  <c r="AZC866" i="1"/>
  <c r="AZE866" i="1" s="1"/>
  <c r="AUP867" i="1"/>
  <c r="AUR867" i="1" s="1"/>
  <c r="AZU818" i="1"/>
  <c r="AZW818" i="1" s="1"/>
  <c r="AXJ819" i="1"/>
  <c r="AXL819" i="1" s="1"/>
  <c r="AUP817" i="1"/>
  <c r="AUR817" i="1" s="1"/>
  <c r="AVQ818" i="1"/>
  <c r="AVS818" i="1" s="1"/>
  <c r="ATF818" i="1"/>
  <c r="ATH818" i="1" s="1"/>
  <c r="AWR852" i="1"/>
  <c r="AWT852" i="1" s="1"/>
  <c r="AYB854" i="1"/>
  <c r="AYD854" i="1" s="1"/>
  <c r="AXJ855" i="1"/>
  <c r="AXL855" i="1" s="1"/>
  <c r="AUG855" i="1"/>
  <c r="AUI855" i="1" s="1"/>
  <c r="AVZ854" i="1"/>
  <c r="AWB854" i="1" s="1"/>
  <c r="ASE852" i="1"/>
  <c r="ASG852" i="1" s="1"/>
  <c r="AQU852" i="1"/>
  <c r="AQW852" i="1" s="1"/>
  <c r="AQL852" i="1"/>
  <c r="AQN852" i="1" s="1"/>
  <c r="ARD855" i="1"/>
  <c r="ARF855" i="1" s="1"/>
  <c r="AZL842" i="1"/>
  <c r="AZN842" i="1" s="1"/>
  <c r="AYT842" i="1"/>
  <c r="AYV842" i="1" s="1"/>
  <c r="BAD855" i="1"/>
  <c r="BAF855" i="1" s="1"/>
  <c r="AYT854" i="1"/>
  <c r="AYV854" i="1" s="1"/>
  <c r="AZU828" i="1"/>
  <c r="AZW828" i="1" s="1"/>
  <c r="AVH828" i="1"/>
  <c r="AVJ828" i="1" s="1"/>
  <c r="AYT829" i="1"/>
  <c r="AYV829" i="1" s="1"/>
  <c r="AXS827" i="1"/>
  <c r="AXU827" i="1" s="1"/>
  <c r="ASW831" i="1"/>
  <c r="ASY831" i="1" s="1"/>
  <c r="ASN831" i="1"/>
  <c r="ASP831" i="1" s="1"/>
  <c r="ATX830" i="1"/>
  <c r="ATZ830" i="1" s="1"/>
  <c r="AYT822" i="1"/>
  <c r="AYV822" i="1" s="1"/>
  <c r="ATF825" i="1"/>
  <c r="ATH825" i="1" s="1"/>
  <c r="BAD831" i="1"/>
  <c r="BAF831" i="1" s="1"/>
  <c r="AWI831" i="1"/>
  <c r="AWK831" i="1" s="1"/>
  <c r="AVQ830" i="1"/>
  <c r="AVS830" i="1" s="1"/>
  <c r="AVH829" i="1"/>
  <c r="AVJ829" i="1" s="1"/>
  <c r="AXS806" i="1"/>
  <c r="AXU806" i="1" s="1"/>
  <c r="ATF805" i="1"/>
  <c r="ATH805" i="1" s="1"/>
  <c r="ARV807" i="1"/>
  <c r="ARX807" i="1" s="1"/>
  <c r="AZU863" i="1"/>
  <c r="AZW863" i="1" s="1"/>
  <c r="AZC863" i="1"/>
  <c r="AZE863" i="1" s="1"/>
  <c r="AYT863" i="1"/>
  <c r="AYV863" i="1" s="1"/>
  <c r="AYK867" i="1"/>
  <c r="AYM867" i="1" s="1"/>
  <c r="AXS864" i="1"/>
  <c r="AXU864" i="1" s="1"/>
  <c r="AXJ863" i="1"/>
  <c r="AXL863" i="1" s="1"/>
  <c r="AVQ863" i="1"/>
  <c r="AVS863" i="1" s="1"/>
  <c r="ASN863" i="1"/>
  <c r="ASP863" i="1" s="1"/>
  <c r="AVH863" i="1"/>
  <c r="AVJ863" i="1" s="1"/>
  <c r="AUP863" i="1"/>
  <c r="AUR863" i="1" s="1"/>
  <c r="AUG863" i="1"/>
  <c r="AUI863" i="1" s="1"/>
  <c r="ATO863" i="1"/>
  <c r="ATQ863" i="1" s="1"/>
  <c r="AUY867" i="1"/>
  <c r="AVA867" i="1" s="1"/>
  <c r="AYB863" i="1"/>
  <c r="AYD863" i="1" s="1"/>
  <c r="AWR866" i="1"/>
  <c r="AWT866" i="1" s="1"/>
  <c r="AWI866" i="1"/>
  <c r="AWK866" i="1" s="1"/>
  <c r="ASE863" i="1"/>
  <c r="ASG863" i="1" s="1"/>
  <c r="ARV863" i="1"/>
  <c r="ARX863" i="1" s="1"/>
  <c r="ARD863" i="1"/>
  <c r="ARF863" i="1" s="1"/>
  <c r="AQL863" i="1"/>
  <c r="AQN863" i="1" s="1"/>
  <c r="ARM863" i="1"/>
  <c r="ARO863" i="1" s="1"/>
  <c r="AQU863" i="1"/>
  <c r="AQW863" i="1" s="1"/>
  <c r="AXJ843" i="1"/>
  <c r="AXL843" i="1" s="1"/>
  <c r="AXS839" i="1"/>
  <c r="AXU839" i="1" s="1"/>
  <c r="ARV842" i="1"/>
  <c r="ARX842" i="1" s="1"/>
  <c r="AYT841" i="1"/>
  <c r="AYV841" i="1" s="1"/>
  <c r="AXA842" i="1"/>
  <c r="AXC842" i="1" s="1"/>
  <c r="ARD840" i="1"/>
  <c r="ARF840" i="1" s="1"/>
  <c r="AQL843" i="1"/>
  <c r="AQN843" i="1" s="1"/>
  <c r="BAD852" i="1"/>
  <c r="BAF852" i="1" s="1"/>
  <c r="AZC853" i="1"/>
  <c r="AZE853" i="1" s="1"/>
  <c r="AXS851" i="1"/>
  <c r="AXU851" i="1" s="1"/>
  <c r="AXJ851" i="1"/>
  <c r="AXL851" i="1" s="1"/>
  <c r="AVZ855" i="1"/>
  <c r="AWB855" i="1" s="1"/>
  <c r="AUP855" i="1"/>
  <c r="AUR855" i="1" s="1"/>
  <c r="AWI853" i="1"/>
  <c r="AWK853" i="1" s="1"/>
  <c r="ATF851" i="1"/>
  <c r="ATH851" i="1" s="1"/>
  <c r="AZU861" i="1"/>
  <c r="AZW861" i="1" s="1"/>
  <c r="AVH859" i="1"/>
  <c r="AVJ859" i="1" s="1"/>
  <c r="AUP859" i="1"/>
  <c r="AUR859" i="1" s="1"/>
  <c r="ATO859" i="1"/>
  <c r="ATQ859" i="1" s="1"/>
  <c r="AVQ858" i="1"/>
  <c r="AVS858" i="1" s="1"/>
  <c r="AYT801" i="1"/>
  <c r="AYV801" i="1" s="1"/>
  <c r="AXS801" i="1"/>
  <c r="AXU801" i="1" s="1"/>
  <c r="AWR801" i="1"/>
  <c r="AWT801" i="1" s="1"/>
  <c r="ARV797" i="1"/>
  <c r="ARX797" i="1" s="1"/>
  <c r="ASN801" i="1"/>
  <c r="ASP801" i="1" s="1"/>
  <c r="ATX846" i="1"/>
  <c r="ATZ846" i="1" s="1"/>
  <c r="ARM848" i="1"/>
  <c r="ARO848" i="1" s="1"/>
  <c r="BAD835" i="1"/>
  <c r="BAF835" i="1" s="1"/>
  <c r="AXS835" i="1"/>
  <c r="AXU835" i="1" s="1"/>
  <c r="ASN835" i="1"/>
  <c r="ASP835" i="1" s="1"/>
  <c r="ATX833" i="1"/>
  <c r="ATZ833" i="1" s="1"/>
  <c r="ARM835" i="1"/>
  <c r="ARO835" i="1" s="1"/>
  <c r="AXS825" i="1"/>
  <c r="AXU825" i="1" s="1"/>
  <c r="AVQ824" i="1"/>
  <c r="AVS824" i="1" s="1"/>
  <c r="AYK823" i="1"/>
  <c r="AYM823" i="1" s="1"/>
  <c r="AVH823" i="1"/>
  <c r="AVJ823" i="1" s="1"/>
  <c r="AQU825" i="1"/>
  <c r="AQW825" i="1" s="1"/>
  <c r="AUG822" i="1"/>
  <c r="AUI822" i="1" s="1"/>
  <c r="AUY824" i="1"/>
  <c r="AVA824" i="1" s="1"/>
  <c r="ATO824" i="1"/>
  <c r="ATQ824" i="1" s="1"/>
  <c r="AWI823" i="1"/>
  <c r="AWK823" i="1" s="1"/>
  <c r="AZL813" i="1"/>
  <c r="AZN813" i="1" s="1"/>
  <c r="ASN813" i="1"/>
  <c r="ASP813" i="1" s="1"/>
  <c r="ATO813" i="1"/>
  <c r="ATQ813" i="1" s="1"/>
  <c r="AQU811" i="1"/>
  <c r="AQW811" i="1" s="1"/>
  <c r="AZU846" i="1"/>
  <c r="AZW846" i="1" s="1"/>
  <c r="AVZ846" i="1"/>
  <c r="AWB846" i="1" s="1"/>
  <c r="AUP845" i="1"/>
  <c r="AUR845" i="1" s="1"/>
  <c r="AYK848" i="1"/>
  <c r="AYM848" i="1" s="1"/>
  <c r="AWI847" i="1"/>
  <c r="AWK847" i="1" s="1"/>
  <c r="ARD849" i="1"/>
  <c r="ARF849" i="1" s="1"/>
  <c r="ARM847" i="1"/>
  <c r="ARO847" i="1" s="1"/>
  <c r="AZL848" i="1"/>
  <c r="AZN848" i="1" s="1"/>
  <c r="AXA845" i="1"/>
  <c r="AXC845" i="1" s="1"/>
  <c r="ASW845" i="1"/>
  <c r="ASY845" i="1" s="1"/>
  <c r="ATF849" i="1"/>
  <c r="ATH849" i="1" s="1"/>
  <c r="AZU858" i="1"/>
  <c r="AZW858" i="1" s="1"/>
  <c r="AVZ860" i="1"/>
  <c r="AWB860" i="1" s="1"/>
  <c r="AVH858" i="1"/>
  <c r="AVJ858" i="1" s="1"/>
  <c r="AUG858" i="1"/>
  <c r="AUI858" i="1" s="1"/>
  <c r="ATO858" i="1"/>
  <c r="ATQ858" i="1" s="1"/>
  <c r="ARM858" i="1"/>
  <c r="ARO858" i="1" s="1"/>
  <c r="ARV857" i="1"/>
  <c r="ARX857" i="1" s="1"/>
  <c r="AQU860" i="1"/>
  <c r="AQW860" i="1" s="1"/>
  <c r="AYB860" i="1"/>
  <c r="AYD860" i="1" s="1"/>
  <c r="AUP860" i="1"/>
  <c r="AUR860" i="1" s="1"/>
  <c r="BAD843" i="1"/>
  <c r="BAF843" i="1" s="1"/>
  <c r="AZU839" i="1"/>
  <c r="AZW839" i="1" s="1"/>
  <c r="AZC839" i="1"/>
  <c r="AZE839" i="1" s="1"/>
  <c r="AYB841" i="1"/>
  <c r="AYD841" i="1" s="1"/>
  <c r="AWR840" i="1"/>
  <c r="AWT840" i="1" s="1"/>
  <c r="AXJ841" i="1"/>
  <c r="AXL841" i="1" s="1"/>
  <c r="AVQ839" i="1"/>
  <c r="AVS839" i="1" s="1"/>
  <c r="AVH839" i="1"/>
  <c r="AVJ839" i="1" s="1"/>
  <c r="AUP839" i="1"/>
  <c r="AUR839" i="1" s="1"/>
  <c r="ATO839" i="1"/>
  <c r="ATQ839" i="1" s="1"/>
  <c r="AWI843" i="1"/>
  <c r="AWK843" i="1" s="1"/>
  <c r="ATX842" i="1"/>
  <c r="ATZ842" i="1" s="1"/>
  <c r="AQL842" i="1"/>
  <c r="AQN842" i="1" s="1"/>
  <c r="ARD841" i="1"/>
  <c r="ARF841" i="1" s="1"/>
  <c r="AQU840" i="1"/>
  <c r="AQW840" i="1" s="1"/>
  <c r="BAD821" i="1"/>
  <c r="BAF821" i="1" s="1"/>
  <c r="AZL822" i="1"/>
  <c r="AZN822" i="1" s="1"/>
  <c r="AYK821" i="1"/>
  <c r="AYM821" i="1" s="1"/>
  <c r="AXA825" i="1"/>
  <c r="AXC825" i="1" s="1"/>
  <c r="AVZ822" i="1"/>
  <c r="AWB822" i="1" s="1"/>
  <c r="ATF822" i="1"/>
  <c r="ATH822" i="1" s="1"/>
  <c r="ARD824" i="1"/>
  <c r="ARF824" i="1" s="1"/>
  <c r="AYB833" i="1"/>
  <c r="AYD833" i="1" s="1"/>
  <c r="AZU836" i="1"/>
  <c r="AZW836" i="1" s="1"/>
  <c r="AWR835" i="1"/>
  <c r="AWT835" i="1" s="1"/>
  <c r="ASW835" i="1"/>
  <c r="ASY835" i="1" s="1"/>
  <c r="AUG834" i="1"/>
  <c r="AUI834" i="1" s="1"/>
  <c r="AVH833" i="1"/>
  <c r="AVJ833" i="1" s="1"/>
  <c r="AUP833" i="1"/>
  <c r="AUR833" i="1" s="1"/>
  <c r="AXJ834" i="1"/>
  <c r="AXL834" i="1" s="1"/>
  <c r="AWI834" i="1"/>
  <c r="AWK834" i="1" s="1"/>
  <c r="AVQ834" i="1"/>
  <c r="AVS834" i="1" s="1"/>
  <c r="ASE834" i="1"/>
  <c r="ASG834" i="1" s="1"/>
  <c r="ATO833" i="1"/>
  <c r="ATQ833" i="1" s="1"/>
  <c r="AZU833" i="1"/>
  <c r="AZW833" i="1" s="1"/>
  <c r="AVQ833" i="1"/>
  <c r="AVS833" i="1" s="1"/>
  <c r="AYB835" i="1"/>
  <c r="AYD835" i="1" s="1"/>
  <c r="ATO834" i="1"/>
  <c r="ATQ834" i="1" s="1"/>
  <c r="AVH837" i="1"/>
  <c r="AVJ837" i="1" s="1"/>
  <c r="ASE833" i="1"/>
  <c r="ASG833" i="1" s="1"/>
  <c r="ARM837" i="1"/>
  <c r="ARO837" i="1" s="1"/>
  <c r="ATF837" i="1"/>
  <c r="ATH837" i="1" s="1"/>
  <c r="ARV836" i="1"/>
  <c r="ARX836" i="1" s="1"/>
  <c r="AQL836" i="1"/>
  <c r="AQN836" i="1" s="1"/>
  <c r="AZL837" i="1"/>
  <c r="AZN837" i="1" s="1"/>
  <c r="BAD836" i="1"/>
  <c r="BAF836" i="1" s="1"/>
  <c r="AXJ836" i="1"/>
  <c r="AXL836" i="1" s="1"/>
  <c r="AXA835" i="1"/>
  <c r="AXC835" i="1" s="1"/>
  <c r="AUG835" i="1"/>
  <c r="AUI835" i="1" s="1"/>
  <c r="AYK834" i="1"/>
  <c r="AYM834" i="1" s="1"/>
  <c r="ARD835" i="1"/>
  <c r="ARF835" i="1" s="1"/>
  <c r="AYK809" i="1"/>
  <c r="AYM809" i="1" s="1"/>
  <c r="ATX812" i="1"/>
  <c r="ATZ812" i="1" s="1"/>
  <c r="AXS811" i="1"/>
  <c r="AXU811" i="1" s="1"/>
  <c r="ARM813" i="1"/>
  <c r="ARO813" i="1" s="1"/>
  <c r="ARV811" i="1"/>
  <c r="ARX811" i="1" s="1"/>
  <c r="AWI857" i="1"/>
  <c r="AWK857" i="1" s="1"/>
  <c r="ASN858" i="1"/>
  <c r="ASP858" i="1" s="1"/>
  <c r="ARM859" i="1"/>
  <c r="ARO859" i="1" s="1"/>
  <c r="AZL835" i="1"/>
  <c r="AZN835" i="1" s="1"/>
  <c r="AYT833" i="1"/>
  <c r="AYV833" i="1" s="1"/>
  <c r="AXS836" i="1"/>
  <c r="AXU836" i="1" s="1"/>
  <c r="AXA834" i="1"/>
  <c r="AXC834" i="1" s="1"/>
  <c r="AZU834" i="1"/>
  <c r="AZW834" i="1" s="1"/>
  <c r="AYB834" i="1"/>
  <c r="AYD834" i="1" s="1"/>
  <c r="AVQ836" i="1"/>
  <c r="AVS836" i="1" s="1"/>
  <c r="AVH834" i="1"/>
  <c r="AVJ834" i="1" s="1"/>
  <c r="AXJ867" i="1"/>
  <c r="AXL867" i="1" s="1"/>
  <c r="AUY866" i="1"/>
  <c r="AVA866" i="1" s="1"/>
  <c r="AXJ854" i="1"/>
  <c r="AXL854" i="1" s="1"/>
  <c r="AVQ851" i="1"/>
  <c r="AVS851" i="1" s="1"/>
  <c r="ATO852" i="1"/>
  <c r="ATQ852" i="1" s="1"/>
  <c r="AVH854" i="1"/>
  <c r="AVJ854" i="1" s="1"/>
  <c r="AUY854" i="1"/>
  <c r="AVA854" i="1" s="1"/>
  <c r="AUG851" i="1"/>
  <c r="AUI851" i="1" s="1"/>
  <c r="ARM853" i="1"/>
  <c r="ARO853" i="1" s="1"/>
  <c r="AYB822" i="1"/>
  <c r="AYD822" i="1" s="1"/>
  <c r="AWI825" i="1"/>
  <c r="AWK825" i="1" s="1"/>
  <c r="ASW825" i="1"/>
  <c r="ASY825" i="1" s="1"/>
  <c r="ASE822" i="1"/>
  <c r="ASG822" i="1" s="1"/>
  <c r="AZC851" i="1"/>
  <c r="AZE851" i="1" s="1"/>
  <c r="AXS854" i="1"/>
  <c r="AXU854" i="1" s="1"/>
  <c r="AWR855" i="1"/>
  <c r="AWT855" i="1" s="1"/>
  <c r="ATX855" i="1"/>
  <c r="ATZ855" i="1" s="1"/>
  <c r="AQU853" i="1"/>
  <c r="AQW853" i="1" s="1"/>
  <c r="AWI841" i="1"/>
  <c r="AWK841" i="1" s="1"/>
  <c r="AUG841" i="1"/>
  <c r="AUI841" i="1" s="1"/>
  <c r="AYT857" i="1"/>
  <c r="AYV857" i="1" s="1"/>
  <c r="AUG861" i="1"/>
  <c r="AUI861" i="1" s="1"/>
  <c r="AXA837" i="1"/>
  <c r="AXC837" i="1" s="1"/>
  <c r="AVZ834" i="1"/>
  <c r="AWB834" i="1" s="1"/>
  <c r="BAD806" i="1"/>
  <c r="BAF806" i="1" s="1"/>
  <c r="AZC806" i="1"/>
  <c r="AZE806" i="1" s="1"/>
  <c r="AXA805" i="1"/>
  <c r="AXC805" i="1" s="1"/>
  <c r="AVQ807" i="1"/>
  <c r="AVS807" i="1" s="1"/>
  <c r="AYK807" i="1"/>
  <c r="AYM807" i="1" s="1"/>
  <c r="AWI806" i="1"/>
  <c r="AWK806" i="1" s="1"/>
  <c r="ARD806" i="1"/>
  <c r="ARF806" i="1" s="1"/>
  <c r="AQU807" i="1"/>
  <c r="AQW807" i="1" s="1"/>
  <c r="AYK812" i="1"/>
  <c r="AYM812" i="1" s="1"/>
  <c r="AXA811" i="1"/>
  <c r="AXC811" i="1" s="1"/>
  <c r="AXJ810" i="1"/>
  <c r="AXL810" i="1" s="1"/>
  <c r="AQL812" i="1"/>
  <c r="AQN812" i="1" s="1"/>
  <c r="AZC823" i="1"/>
  <c r="AZE823" i="1" s="1"/>
  <c r="BAD822" i="1"/>
  <c r="BAF822" i="1" s="1"/>
  <c r="AZU821" i="1"/>
  <c r="AZW821" i="1" s="1"/>
  <c r="AZL824" i="1"/>
  <c r="AZN824" i="1" s="1"/>
  <c r="AXS824" i="1"/>
  <c r="AXU824" i="1" s="1"/>
  <c r="AWR821" i="1"/>
  <c r="AWT821" i="1" s="1"/>
  <c r="AWI821" i="1"/>
  <c r="AWK821" i="1" s="1"/>
  <c r="AXJ821" i="1"/>
  <c r="AXL821" i="1" s="1"/>
  <c r="AVQ822" i="1"/>
  <c r="AVS822" i="1" s="1"/>
  <c r="AVH821" i="1"/>
  <c r="AVJ821" i="1" s="1"/>
  <c r="AUY821" i="1"/>
  <c r="AVA821" i="1" s="1"/>
  <c r="AUP821" i="1"/>
  <c r="AUR821" i="1" s="1"/>
  <c r="AUG821" i="1"/>
  <c r="AUI821" i="1" s="1"/>
  <c r="AXA822" i="1"/>
  <c r="AXC822" i="1" s="1"/>
  <c r="AVZ823" i="1"/>
  <c r="AWB823" i="1" s="1"/>
  <c r="ARD822" i="1"/>
  <c r="ARF822" i="1" s="1"/>
  <c r="AQL821" i="1"/>
  <c r="AQN821" i="1" s="1"/>
  <c r="BAD842" i="1"/>
  <c r="BAF842" i="1" s="1"/>
  <c r="AWI840" i="1"/>
  <c r="AWK840" i="1" s="1"/>
  <c r="AVZ841" i="1"/>
  <c r="AWB841" i="1" s="1"/>
  <c r="AQU843" i="1"/>
  <c r="AQW843" i="1" s="1"/>
  <c r="AUG864" i="1"/>
  <c r="AUI864" i="1" s="1"/>
  <c r="AYB864" i="1"/>
  <c r="AYD864" i="1" s="1"/>
  <c r="ASE865" i="1"/>
  <c r="ASG865" i="1" s="1"/>
  <c r="AQU865" i="1"/>
  <c r="AQW865" i="1" s="1"/>
  <c r="AZU813" i="1"/>
  <c r="AZW813" i="1" s="1"/>
  <c r="AZC809" i="1"/>
  <c r="AZE809" i="1" s="1"/>
  <c r="AYB809" i="1"/>
  <c r="AYD809" i="1" s="1"/>
  <c r="AVH812" i="1"/>
  <c r="AVJ812" i="1" s="1"/>
  <c r="AZL810" i="1"/>
  <c r="AZN810" i="1" s="1"/>
  <c r="AWI811" i="1"/>
  <c r="AWK811" i="1" s="1"/>
  <c r="AUG810" i="1"/>
  <c r="AUI810" i="1" s="1"/>
  <c r="ATX810" i="1"/>
  <c r="ATZ810" i="1" s="1"/>
  <c r="AWR810" i="1"/>
  <c r="AWT810" i="1" s="1"/>
  <c r="ATO809" i="1"/>
  <c r="ATQ809" i="1" s="1"/>
  <c r="ASW810" i="1"/>
  <c r="ASY810" i="1" s="1"/>
  <c r="ARD810" i="1"/>
  <c r="ARF810" i="1" s="1"/>
  <c r="ASE809" i="1"/>
  <c r="ASG809" i="1" s="1"/>
  <c r="ASN812" i="1"/>
  <c r="ASP812" i="1" s="1"/>
  <c r="AQL811" i="1"/>
  <c r="AQN811" i="1" s="1"/>
  <c r="AZL811" i="1"/>
  <c r="AZN811" i="1" s="1"/>
  <c r="BAD809" i="1"/>
  <c r="BAF809" i="1" s="1"/>
  <c r="AZC812" i="1"/>
  <c r="AZE812" i="1" s="1"/>
  <c r="AYT811" i="1"/>
  <c r="AYV811" i="1" s="1"/>
  <c r="AVZ811" i="1"/>
  <c r="AWB811" i="1" s="1"/>
  <c r="AUY811" i="1"/>
  <c r="AVA811" i="1" s="1"/>
  <c r="AUP811" i="1"/>
  <c r="AUR811" i="1" s="1"/>
  <c r="AUG811" i="1"/>
  <c r="AUI811" i="1" s="1"/>
  <c r="ATO811" i="1"/>
  <c r="ATQ811" i="1" s="1"/>
  <c r="ATF809" i="1"/>
  <c r="ATH809" i="1" s="1"/>
  <c r="ASE810" i="1"/>
  <c r="ASG810" i="1" s="1"/>
  <c r="AQU810" i="1"/>
  <c r="AQW810" i="1" s="1"/>
  <c r="AQL810" i="1"/>
  <c r="AQN810" i="1" s="1"/>
  <c r="ATX813" i="1"/>
  <c r="ATZ813" i="1" s="1"/>
  <c r="ARV813" i="1"/>
  <c r="ARX813" i="1" s="1"/>
  <c r="ASW812" i="1"/>
  <c r="ASY812" i="1" s="1"/>
  <c r="AZU810" i="1"/>
  <c r="AZW810" i="1" s="1"/>
  <c r="AZC813" i="1"/>
  <c r="AZE813" i="1" s="1"/>
  <c r="AYB812" i="1"/>
  <c r="AYD812" i="1" s="1"/>
  <c r="AWI812" i="1"/>
  <c r="AWK812" i="1" s="1"/>
  <c r="AXJ811" i="1"/>
  <c r="AXL811" i="1" s="1"/>
  <c r="AXA809" i="1"/>
  <c r="AXC809" i="1" s="1"/>
  <c r="AVQ811" i="1"/>
  <c r="AVS811" i="1" s="1"/>
  <c r="AVH810" i="1"/>
  <c r="AVJ810" i="1" s="1"/>
  <c r="AQU813" i="1"/>
  <c r="AQW813" i="1" s="1"/>
  <c r="ARM812" i="1"/>
  <c r="ARO812" i="1" s="1"/>
  <c r="AUG813" i="1"/>
  <c r="AUI813" i="1" s="1"/>
  <c r="ARD811" i="1"/>
  <c r="ARF811" i="1" s="1"/>
  <c r="AUG845" i="1"/>
  <c r="AUI845" i="1" s="1"/>
  <c r="AYB846" i="1"/>
  <c r="AYD846" i="1" s="1"/>
  <c r="AZU804" i="1"/>
  <c r="AZW804" i="1" s="1"/>
  <c r="AYK805" i="1"/>
  <c r="AYM805" i="1" s="1"/>
  <c r="AYB807" i="1"/>
  <c r="AYD807" i="1" s="1"/>
  <c r="AVQ804" i="1"/>
  <c r="AVS804" i="1" s="1"/>
  <c r="AUY807" i="1"/>
  <c r="AVA807" i="1" s="1"/>
  <c r="AUP807" i="1"/>
  <c r="AUR807" i="1" s="1"/>
  <c r="ATO804" i="1"/>
  <c r="ATQ804" i="1" s="1"/>
  <c r="AXA806" i="1"/>
  <c r="AXC806" i="1" s="1"/>
  <c r="AUG807" i="1"/>
  <c r="AUI807" i="1" s="1"/>
  <c r="ATX806" i="1"/>
  <c r="ATZ806" i="1" s="1"/>
  <c r="AWR805" i="1"/>
  <c r="AWT805" i="1" s="1"/>
  <c r="AWI805" i="1"/>
  <c r="AWK805" i="1" s="1"/>
  <c r="AVZ805" i="1"/>
  <c r="AWB805" i="1" s="1"/>
  <c r="AVH803" i="1"/>
  <c r="AVJ803" i="1" s="1"/>
  <c r="ASN805" i="1"/>
  <c r="ASP805" i="1" s="1"/>
  <c r="AQU806" i="1"/>
  <c r="AQW806" i="1" s="1"/>
  <c r="ASW806" i="1"/>
  <c r="ASY806" i="1" s="1"/>
  <c r="ARD804" i="1"/>
  <c r="ARF804" i="1" s="1"/>
  <c r="AQL804" i="1"/>
  <c r="AQN804" i="1" s="1"/>
  <c r="ASE803" i="1"/>
  <c r="ASG803" i="1" s="1"/>
  <c r="ARM807" i="1"/>
  <c r="ARO807" i="1" s="1"/>
  <c r="BAD867" i="1"/>
  <c r="BAF867" i="1" s="1"/>
  <c r="AZU866" i="1"/>
  <c r="AZW866" i="1" s="1"/>
  <c r="AVQ864" i="1"/>
  <c r="AVS864" i="1" s="1"/>
  <c r="AVH864" i="1"/>
  <c r="AVJ864" i="1" s="1"/>
  <c r="ATF866" i="1"/>
  <c r="ATH866" i="1" s="1"/>
  <c r="AZC860" i="1"/>
  <c r="AZE860" i="1" s="1"/>
  <c r="AXJ857" i="1"/>
  <c r="AXL857" i="1" s="1"/>
  <c r="AWI859" i="1"/>
  <c r="AWK859" i="1" s="1"/>
  <c r="AWR857" i="1"/>
  <c r="AWT857" i="1" s="1"/>
  <c r="AVZ857" i="1"/>
  <c r="AWB857" i="1" s="1"/>
  <c r="ASW857" i="1"/>
  <c r="ASY857" i="1" s="1"/>
  <c r="AQU861" i="1"/>
  <c r="AQW861" i="1" s="1"/>
  <c r="AQL857" i="1"/>
  <c r="AQN857" i="1" s="1"/>
  <c r="ARV859" i="1"/>
  <c r="ARX859" i="1" s="1"/>
  <c r="BAD807" i="1"/>
  <c r="BAF807" i="1" s="1"/>
  <c r="AZL806" i="1"/>
  <c r="AZN806" i="1" s="1"/>
  <c r="AZC804" i="1"/>
  <c r="AZE804" i="1" s="1"/>
  <c r="AVZ804" i="1"/>
  <c r="AWB804" i="1" s="1"/>
  <c r="ATF803" i="1"/>
  <c r="ATH803" i="1" s="1"/>
  <c r="AVH806" i="1"/>
  <c r="AVJ806" i="1" s="1"/>
  <c r="ATO807" i="1"/>
  <c r="ATQ807" i="1" s="1"/>
  <c r="ASE807" i="1"/>
  <c r="ASG807" i="1" s="1"/>
  <c r="AQL803" i="1"/>
  <c r="AQN803" i="1" s="1"/>
  <c r="AXS845" i="1"/>
  <c r="AXU845" i="1" s="1"/>
  <c r="AXJ849" i="1"/>
  <c r="AXL849" i="1" s="1"/>
  <c r="AZL849" i="1"/>
  <c r="AZN849" i="1" s="1"/>
  <c r="AXS846" i="1"/>
  <c r="AXU846" i="1" s="1"/>
  <c r="ATO849" i="1"/>
  <c r="ATQ849" i="1" s="1"/>
  <c r="ASE848" i="1"/>
  <c r="ASG848" i="1" s="1"/>
  <c r="AZU817" i="1"/>
  <c r="AZW817" i="1" s="1"/>
  <c r="AVH816" i="1"/>
  <c r="AVJ816" i="1" s="1"/>
  <c r="AWR817" i="1"/>
  <c r="AWT817" i="1" s="1"/>
  <c r="AVQ817" i="1"/>
  <c r="AVS817" i="1" s="1"/>
  <c r="AUY818" i="1"/>
  <c r="AVA818" i="1" s="1"/>
  <c r="AZL847" i="1"/>
  <c r="AZN847" i="1" s="1"/>
  <c r="AXJ846" i="1"/>
  <c r="AXL846" i="1" s="1"/>
  <c r="AWR845" i="1"/>
  <c r="AWT845" i="1" s="1"/>
  <c r="ARD845" i="1"/>
  <c r="ARF845" i="1" s="1"/>
  <c r="AUY846" i="1"/>
  <c r="AVA846" i="1" s="1"/>
  <c r="ATF847" i="1"/>
  <c r="ATH847" i="1" s="1"/>
  <c r="AZL819" i="1"/>
  <c r="AZN819" i="1" s="1"/>
  <c r="BAD818" i="1"/>
  <c r="BAF818" i="1" s="1"/>
  <c r="AXJ816" i="1"/>
  <c r="AXL816" i="1" s="1"/>
  <c r="AUP816" i="1"/>
  <c r="AUR816" i="1" s="1"/>
  <c r="AZC817" i="1"/>
  <c r="AZE817" i="1" s="1"/>
  <c r="AYB816" i="1"/>
  <c r="AYD816" i="1" s="1"/>
  <c r="AWI815" i="1"/>
  <c r="AWK815" i="1" s="1"/>
  <c r="AUG817" i="1"/>
  <c r="AUI817" i="1" s="1"/>
  <c r="ATO816" i="1"/>
  <c r="ATQ816" i="1" s="1"/>
  <c r="ASW818" i="1"/>
  <c r="ASY818" i="1" s="1"/>
  <c r="AQL818" i="1"/>
  <c r="AQN818" i="1" s="1"/>
  <c r="AQU817" i="1"/>
  <c r="AQW817" i="1" s="1"/>
  <c r="ASE815" i="1"/>
  <c r="ASG815" i="1" s="1"/>
  <c r="ARD819" i="1"/>
  <c r="ARF819" i="1" s="1"/>
  <c r="AZU847" i="1"/>
  <c r="AZW847" i="1" s="1"/>
  <c r="AYB848" i="1"/>
  <c r="AYD848" i="1" s="1"/>
  <c r="ASE849" i="1"/>
  <c r="ASG849" i="1" s="1"/>
  <c r="AYT806" i="1"/>
  <c r="AYV806" i="1" s="1"/>
  <c r="AUP806" i="1"/>
  <c r="AUR806" i="1" s="1"/>
  <c r="ASW805" i="1"/>
  <c r="ASY805" i="1" s="1"/>
  <c r="AQL807" i="1"/>
  <c r="AQN807" i="1" s="1"/>
  <c r="AZU851" i="1"/>
  <c r="AZW851" i="1" s="1"/>
  <c r="AZL854" i="1"/>
  <c r="AZN854" i="1" s="1"/>
  <c r="AVQ855" i="1"/>
  <c r="AVS855" i="1" s="1"/>
  <c r="ATO855" i="1"/>
  <c r="ATQ855" i="1" s="1"/>
  <c r="AVH851" i="1"/>
  <c r="AVJ851" i="1" s="1"/>
  <c r="AYB839" i="1"/>
  <c r="AYD839" i="1" s="1"/>
  <c r="AWI842" i="1"/>
  <c r="AWK842" i="1" s="1"/>
  <c r="ATX843" i="1"/>
  <c r="ATZ843" i="1" s="1"/>
  <c r="AUP842" i="1"/>
  <c r="AUR842" i="1" s="1"/>
  <c r="ARM839" i="1"/>
  <c r="ARO839" i="1" s="1"/>
  <c r="AYT843" i="1"/>
  <c r="AYV843" i="1" s="1"/>
  <c r="BAD841" i="1"/>
  <c r="BAF841" i="1" s="1"/>
  <c r="AZC841" i="1"/>
  <c r="AZE841" i="1" s="1"/>
  <c r="AWR841" i="1"/>
  <c r="AWT841" i="1" s="1"/>
  <c r="AVQ841" i="1"/>
  <c r="AVS841" i="1" s="1"/>
  <c r="AUY843" i="1"/>
  <c r="AVA843" i="1" s="1"/>
  <c r="AUG843" i="1"/>
  <c r="AUI843" i="1" s="1"/>
  <c r="ARV841" i="1"/>
  <c r="ARX841" i="1" s="1"/>
  <c r="ATO841" i="1"/>
  <c r="ATQ841" i="1" s="1"/>
  <c r="AZC835" i="1"/>
  <c r="AZE835" i="1" s="1"/>
  <c r="AYT835" i="1"/>
  <c r="AYV835" i="1" s="1"/>
  <c r="AZU837" i="1"/>
  <c r="AZW837" i="1" s="1"/>
  <c r="AVH836" i="1"/>
  <c r="AVJ836" i="1" s="1"/>
  <c r="AQU834" i="1"/>
  <c r="AQW834" i="1" s="1"/>
  <c r="ARV837" i="1"/>
  <c r="ARX837" i="1" s="1"/>
  <c r="ASN833" i="1"/>
  <c r="ASP833" i="1" s="1"/>
  <c r="AZL807" i="1"/>
  <c r="AZN807" i="1" s="1"/>
  <c r="BAD804" i="1"/>
  <c r="BAF804" i="1" s="1"/>
  <c r="AXS804" i="1"/>
  <c r="AXU804" i="1" s="1"/>
  <c r="AXA804" i="1"/>
  <c r="AXC804" i="1" s="1"/>
  <c r="AYB806" i="1"/>
  <c r="AYD806" i="1" s="1"/>
  <c r="AXJ807" i="1"/>
  <c r="AXL807" i="1" s="1"/>
  <c r="ATX804" i="1"/>
  <c r="ATZ804" i="1" s="1"/>
  <c r="AWR806" i="1"/>
  <c r="AWT806" i="1" s="1"/>
  <c r="ASE806" i="1"/>
  <c r="ASG806" i="1" s="1"/>
  <c r="ARD805" i="1"/>
  <c r="ARF805" i="1" s="1"/>
  <c r="AUG805" i="1"/>
  <c r="AUI805" i="1" s="1"/>
  <c r="ASW804" i="1"/>
  <c r="ASY804" i="1" s="1"/>
  <c r="BAD797" i="1"/>
  <c r="BAF797" i="1" s="1"/>
  <c r="AZL797" i="1"/>
  <c r="AZN797" i="1" s="1"/>
  <c r="AYT797" i="1"/>
  <c r="AYV797" i="1" s="1"/>
  <c r="AYK797" i="1"/>
  <c r="AYM797" i="1" s="1"/>
  <c r="AYB797" i="1"/>
  <c r="AYD797" i="1" s="1"/>
  <c r="AXS797" i="1"/>
  <c r="AXU797" i="1" s="1"/>
  <c r="AZC797" i="1"/>
  <c r="AZE797" i="1" s="1"/>
  <c r="AXA797" i="1"/>
  <c r="AXC797" i="1" s="1"/>
  <c r="AWR797" i="1"/>
  <c r="AWT797" i="1" s="1"/>
  <c r="AWI797" i="1"/>
  <c r="AWK797" i="1" s="1"/>
  <c r="AVZ797" i="1"/>
  <c r="AWB797" i="1" s="1"/>
  <c r="AVQ797" i="1"/>
  <c r="AVS797" i="1" s="1"/>
  <c r="AVH797" i="1"/>
  <c r="AVJ797" i="1" s="1"/>
  <c r="AUY797" i="1"/>
  <c r="AVA797" i="1" s="1"/>
  <c r="AUP797" i="1"/>
  <c r="AUR797" i="1" s="1"/>
  <c r="AXJ797" i="1"/>
  <c r="AXL797" i="1" s="1"/>
  <c r="ASW797" i="1"/>
  <c r="ASY797" i="1" s="1"/>
  <c r="ARV798" i="1"/>
  <c r="ARX798" i="1" s="1"/>
  <c r="ARD798" i="1"/>
  <c r="ARF798" i="1" s="1"/>
  <c r="AUG797" i="1"/>
  <c r="AUI797" i="1" s="1"/>
  <c r="ATO797" i="1"/>
  <c r="ATQ797" i="1" s="1"/>
  <c r="ARM797" i="1"/>
  <c r="ARO797" i="1" s="1"/>
  <c r="AQU797" i="1"/>
  <c r="AQW797" i="1" s="1"/>
  <c r="AQL797" i="1"/>
  <c r="AQN797" i="1" s="1"/>
  <c r="ATF798" i="1"/>
  <c r="ATH798" i="1" s="1"/>
  <c r="ASN797" i="1"/>
  <c r="ASP797" i="1" s="1"/>
  <c r="ATX797" i="1"/>
  <c r="ATZ797" i="1" s="1"/>
  <c r="ARD861" i="1"/>
  <c r="ARF861" i="1" s="1"/>
  <c r="ATF859" i="1"/>
  <c r="ATH859" i="1" s="1"/>
  <c r="AYT867" i="1"/>
  <c r="AYV867" i="1" s="1"/>
  <c r="AXS865" i="1"/>
  <c r="AXU865" i="1" s="1"/>
  <c r="AWI864" i="1"/>
  <c r="AWK864" i="1" s="1"/>
  <c r="ARV866" i="1"/>
  <c r="ARX866" i="1" s="1"/>
  <c r="ARM865" i="1"/>
  <c r="ARO865" i="1" s="1"/>
  <c r="ARV824" i="1"/>
  <c r="ARX824" i="1" s="1"/>
  <c r="ARM823" i="1"/>
  <c r="ARO823" i="1" s="1"/>
  <c r="AYK847" i="1"/>
  <c r="AYM847" i="1" s="1"/>
  <c r="ARM846" i="1"/>
  <c r="ARO846" i="1" s="1"/>
  <c r="AQL847" i="1"/>
  <c r="AQN847" i="1" s="1"/>
  <c r="AVH855" i="1"/>
  <c r="AVJ855" i="1" s="1"/>
  <c r="AUP854" i="1"/>
  <c r="AUR854" i="1" s="1"/>
  <c r="AUY851" i="1"/>
  <c r="AVA851" i="1" s="1"/>
  <c r="ARM852" i="1"/>
  <c r="ARO852" i="1" s="1"/>
  <c r="AWI860" i="1"/>
  <c r="AWK860" i="1" s="1"/>
  <c r="AZC858" i="1"/>
  <c r="AZE858" i="1" s="1"/>
  <c r="AXJ858" i="1"/>
  <c r="AXL858" i="1" s="1"/>
  <c r="ARM861" i="1"/>
  <c r="ARO861" i="1" s="1"/>
  <c r="AUP861" i="1"/>
  <c r="AUR861" i="1" s="1"/>
  <c r="BAD833" i="1"/>
  <c r="BAF833" i="1" s="1"/>
  <c r="AVZ836" i="1"/>
  <c r="AWB836" i="1" s="1"/>
  <c r="AZL836" i="1"/>
  <c r="AZN836" i="1" s="1"/>
  <c r="ATF833" i="1"/>
  <c r="ATH833" i="1" s="1"/>
  <c r="ASN836" i="1"/>
  <c r="ASP836" i="1" s="1"/>
  <c r="ARD836" i="1"/>
  <c r="ARF836" i="1" s="1"/>
  <c r="AYB829" i="1"/>
  <c r="AYD829" i="1" s="1"/>
  <c r="ATO830" i="1"/>
  <c r="ATQ830" i="1" s="1"/>
  <c r="ASE828" i="1"/>
  <c r="ASG828" i="1" s="1"/>
  <c r="AUG823" i="1"/>
  <c r="AUI823" i="1" s="1"/>
  <c r="ASN825" i="1"/>
  <c r="ASP825" i="1" s="1"/>
  <c r="ARV821" i="1"/>
  <c r="ARX821" i="1" s="1"/>
  <c r="AZC847" i="1"/>
  <c r="AZE847" i="1" s="1"/>
  <c r="AXJ848" i="1"/>
  <c r="AXL848" i="1" s="1"/>
  <c r="AWI848" i="1"/>
  <c r="AWK848" i="1" s="1"/>
  <c r="AUY847" i="1"/>
  <c r="AVA847" i="1" s="1"/>
  <c r="ASW849" i="1"/>
  <c r="ASY849" i="1" s="1"/>
  <c r="ATX849" i="1"/>
  <c r="ATZ849" i="1" s="1"/>
  <c r="AQU848" i="1"/>
  <c r="AQW848" i="1" s="1"/>
  <c r="AQL848" i="1"/>
  <c r="AQN848" i="1" s="1"/>
  <c r="AZL809" i="1"/>
  <c r="AZN809" i="1" s="1"/>
  <c r="AYK813" i="1"/>
  <c r="AYM813" i="1" s="1"/>
  <c r="AYB813" i="1"/>
  <c r="AYD813" i="1" s="1"/>
  <c r="AXS809" i="1"/>
  <c r="AXU809" i="1" s="1"/>
  <c r="AZU812" i="1"/>
  <c r="AZW812" i="1" s="1"/>
  <c r="AXJ813" i="1"/>
  <c r="AXL813" i="1" s="1"/>
  <c r="AVH811" i="1"/>
  <c r="AVJ811" i="1" s="1"/>
  <c r="ATF810" i="1"/>
  <c r="ATH810" i="1" s="1"/>
  <c r="ASN809" i="1"/>
  <c r="ASP809" i="1" s="1"/>
  <c r="AQU812" i="1"/>
  <c r="AQW812" i="1" s="1"/>
  <c r="AZU867" i="1"/>
  <c r="AZW867" i="1" s="1"/>
  <c r="ATO867" i="1"/>
  <c r="ATQ867" i="1" s="1"/>
  <c r="AVQ867" i="1"/>
  <c r="AVS867" i="1" s="1"/>
  <c r="AVH867" i="1"/>
  <c r="AVJ867" i="1" s="1"/>
  <c r="BAD827" i="1"/>
  <c r="BAF827" i="1" s="1"/>
  <c r="AZL829" i="1"/>
  <c r="AZN829" i="1" s="1"/>
  <c r="AZC829" i="1"/>
  <c r="AZE829" i="1" s="1"/>
  <c r="AXJ831" i="1"/>
  <c r="AXL831" i="1" s="1"/>
  <c r="AUY829" i="1"/>
  <c r="AVA829" i="1" s="1"/>
  <c r="AUP829" i="1"/>
  <c r="AUR829" i="1" s="1"/>
  <c r="ATF827" i="1"/>
  <c r="ATH827" i="1" s="1"/>
  <c r="ARD831" i="1"/>
  <c r="ARF831" i="1" s="1"/>
  <c r="AYK830" i="1"/>
  <c r="AYM830" i="1" s="1"/>
  <c r="AXS830" i="1"/>
  <c r="AXU830" i="1" s="1"/>
  <c r="AQL830" i="1"/>
  <c r="AQN830" i="1" s="1"/>
  <c r="ARV829" i="1"/>
  <c r="ARX829" i="1" s="1"/>
  <c r="ATF829" i="1"/>
  <c r="ATH829" i="1" s="1"/>
  <c r="AUY848" i="1"/>
  <c r="AVA848" i="1" s="1"/>
  <c r="AUP849" i="1"/>
  <c r="AUR849" i="1" s="1"/>
  <c r="ATF846" i="1"/>
  <c r="ATH846" i="1" s="1"/>
  <c r="ARV845" i="1"/>
  <c r="ARX845" i="1" s="1"/>
  <c r="AUP801" i="1"/>
  <c r="AUR801" i="1" s="1"/>
  <c r="AVQ801" i="1"/>
  <c r="AVS801" i="1" s="1"/>
  <c r="AYT798" i="1"/>
  <c r="AYV798" i="1" s="1"/>
  <c r="AZL828" i="1"/>
  <c r="AZN828" i="1" s="1"/>
  <c r="AXA830" i="1"/>
  <c r="AXC830" i="1" s="1"/>
  <c r="ATF830" i="1"/>
  <c r="ATH830" i="1" s="1"/>
  <c r="AVZ817" i="1"/>
  <c r="AWB817" i="1" s="1"/>
  <c r="ATF819" i="1"/>
  <c r="ATH819" i="1" s="1"/>
  <c r="ATO819" i="1"/>
  <c r="ATQ819" i="1" s="1"/>
  <c r="AWR819" i="1"/>
  <c r="AWT819" i="1" s="1"/>
  <c r="AUG819" i="1"/>
  <c r="AUI819" i="1" s="1"/>
  <c r="AVH818" i="1"/>
  <c r="AVJ818" i="1" s="1"/>
  <c r="ASN816" i="1"/>
  <c r="ASP816" i="1" s="1"/>
  <c r="ARM817" i="1"/>
  <c r="ARO817" i="1" s="1"/>
  <c r="ARV816" i="1"/>
  <c r="ARX816" i="1" s="1"/>
  <c r="AQU819" i="1"/>
  <c r="AQW819" i="1" s="1"/>
  <c r="AZL839" i="1"/>
  <c r="AZN839" i="1" s="1"/>
  <c r="AYK839" i="1"/>
  <c r="AYM839" i="1" s="1"/>
  <c r="ATF807" i="1"/>
  <c r="ATH807" i="1" s="1"/>
  <c r="AUY806" i="1"/>
  <c r="AVA806" i="1" s="1"/>
  <c r="ARD807" i="1"/>
  <c r="ARF807" i="1" s="1"/>
  <c r="AYT831" i="1"/>
  <c r="AYV831" i="1" s="1"/>
  <c r="AZL830" i="1"/>
  <c r="AZN830" i="1" s="1"/>
  <c r="AZL860" i="1"/>
  <c r="AZN860" i="1" s="1"/>
  <c r="ATF861" i="1"/>
  <c r="ATH861" i="1" s="1"/>
  <c r="ASE860" i="1"/>
  <c r="ASG860" i="1" s="1"/>
  <c r="AXA836" i="1"/>
  <c r="AXC836" i="1" s="1"/>
  <c r="AZC837" i="1"/>
  <c r="AZE837" i="1" s="1"/>
  <c r="ATF834" i="1"/>
  <c r="ATH834" i="1" s="1"/>
  <c r="ASE836" i="1"/>
  <c r="ASG836" i="1" s="1"/>
  <c r="AUY853" i="1"/>
  <c r="AVA853" i="1" s="1"/>
  <c r="AWR853" i="1"/>
  <c r="AWT853" i="1" s="1"/>
  <c r="AZU803" i="1"/>
  <c r="AZW803" i="1" s="1"/>
  <c r="BAD805" i="1"/>
  <c r="BAF805" i="1" s="1"/>
  <c r="AZL804" i="1"/>
  <c r="AZN804" i="1" s="1"/>
  <c r="AWR804" i="1"/>
  <c r="AWT804" i="1" s="1"/>
  <c r="AWI804" i="1"/>
  <c r="AWK804" i="1" s="1"/>
  <c r="AVH804" i="1"/>
  <c r="AVJ804" i="1" s="1"/>
  <c r="AZC805" i="1"/>
  <c r="AZE805" i="1" s="1"/>
  <c r="AXA807" i="1"/>
  <c r="AXC807" i="1" s="1"/>
  <c r="AVZ803" i="1"/>
  <c r="AWB803" i="1" s="1"/>
  <c r="AVQ803" i="1"/>
  <c r="AVS803" i="1" s="1"/>
  <c r="ASW807" i="1"/>
  <c r="ASY807" i="1" s="1"/>
  <c r="AXS807" i="1"/>
  <c r="AXU807" i="1" s="1"/>
  <c r="ATX807" i="1"/>
  <c r="ATZ807" i="1" s="1"/>
  <c r="ATO803" i="1"/>
  <c r="ATQ803" i="1" s="1"/>
  <c r="AXJ805" i="1"/>
  <c r="AXL805" i="1" s="1"/>
  <c r="AUP805" i="1"/>
  <c r="AUR805" i="1" s="1"/>
  <c r="AUG806" i="1"/>
  <c r="AUI806" i="1" s="1"/>
  <c r="ARM806" i="1"/>
  <c r="ARO806" i="1" s="1"/>
  <c r="ASE805" i="1"/>
  <c r="ASG805" i="1" s="1"/>
  <c r="AQL805" i="1"/>
  <c r="AQN805" i="1" s="1"/>
  <c r="ASN806" i="1"/>
  <c r="ASP806" i="1" s="1"/>
  <c r="AQU803" i="1"/>
  <c r="AQW803" i="1" s="1"/>
  <c r="AZL866" i="1"/>
  <c r="AZN866" i="1" s="1"/>
  <c r="AZO868" i="1" s="1"/>
  <c r="AW636" i="1" s="1"/>
  <c r="ATF867" i="1"/>
  <c r="ATH867" i="1" s="1"/>
  <c r="AWR843" i="1"/>
  <c r="AWT843" i="1" s="1"/>
  <c r="ATO842" i="1"/>
  <c r="ATQ842" i="1" s="1"/>
  <c r="AVQ842" i="1"/>
  <c r="AVS842" i="1" s="1"/>
  <c r="AQU841" i="1"/>
  <c r="AQW841" i="1" s="1"/>
  <c r="ASN840" i="1"/>
  <c r="ASP840" i="1" s="1"/>
  <c r="ARM840" i="1"/>
  <c r="ARO840" i="1" s="1"/>
  <c r="AZU835" i="1"/>
  <c r="AZW835" i="1" s="1"/>
  <c r="BAD834" i="1"/>
  <c r="BAF834" i="1" s="1"/>
  <c r="AZC836" i="1"/>
  <c r="AZE836" i="1" s="1"/>
  <c r="AYB836" i="1"/>
  <c r="AYD836" i="1" s="1"/>
  <c r="AXJ833" i="1"/>
  <c r="AXL833" i="1" s="1"/>
  <c r="AVZ835" i="1"/>
  <c r="AWB835" i="1" s="1"/>
  <c r="AVQ835" i="1"/>
  <c r="AVS835" i="1" s="1"/>
  <c r="ATO836" i="1"/>
  <c r="ATQ836" i="1" s="1"/>
  <c r="AUY834" i="1"/>
  <c r="AVA834" i="1" s="1"/>
  <c r="AUP834" i="1"/>
  <c r="AUR834" i="1" s="1"/>
  <c r="ATX835" i="1"/>
  <c r="ATZ835" i="1" s="1"/>
  <c r="AWI837" i="1"/>
  <c r="AWK837" i="1" s="1"/>
  <c r="ASW833" i="1"/>
  <c r="ASY833" i="1" s="1"/>
  <c r="AXS834" i="1"/>
  <c r="AXU834" i="1" s="1"/>
  <c r="ARM834" i="1"/>
  <c r="ARO834" i="1" s="1"/>
  <c r="ARD834" i="1"/>
  <c r="ARF834" i="1" s="1"/>
  <c r="AQL834" i="1"/>
  <c r="AQN834" i="1" s="1"/>
  <c r="AQU833" i="1"/>
  <c r="AQW833" i="1" s="1"/>
  <c r="ASN834" i="1"/>
  <c r="ASP834" i="1" s="1"/>
  <c r="ASE835" i="1"/>
  <c r="ASG835" i="1" s="1"/>
  <c r="ARV835" i="1"/>
  <c r="ARX835" i="1" s="1"/>
  <c r="AZU819" i="1"/>
  <c r="AZW819" i="1" s="1"/>
  <c r="AZC819" i="1"/>
  <c r="AZE819" i="1" s="1"/>
  <c r="AYT817" i="1"/>
  <c r="AYV817" i="1" s="1"/>
  <c r="AYB817" i="1"/>
  <c r="AYD817" i="1" s="1"/>
  <c r="ATO815" i="1"/>
  <c r="ATQ815" i="1" s="1"/>
  <c r="AXJ818" i="1"/>
  <c r="AXL818" i="1" s="1"/>
  <c r="ASE816" i="1"/>
  <c r="ASG816" i="1" s="1"/>
  <c r="ARD815" i="1"/>
  <c r="ARF815" i="1" s="1"/>
  <c r="AZU805" i="1"/>
  <c r="AZW805" i="1" s="1"/>
  <c r="AXS805" i="1"/>
  <c r="AXU805" i="1" s="1"/>
  <c r="AYK806" i="1"/>
  <c r="AYM806" i="1" s="1"/>
  <c r="ASN807" i="1"/>
  <c r="ASP807" i="1" s="1"/>
  <c r="AVQ805" i="1"/>
  <c r="AVS805" i="1" s="1"/>
  <c r="ATO805" i="1"/>
  <c r="ATQ805" i="1" s="1"/>
  <c r="ATF806" i="1"/>
  <c r="ATH806" i="1" s="1"/>
  <c r="ARM804" i="1"/>
  <c r="ARO804" i="1" s="1"/>
  <c r="AYB866" i="1"/>
  <c r="AYD866" i="1" s="1"/>
  <c r="AXJ864" i="1"/>
  <c r="AXL864" i="1" s="1"/>
  <c r="AWI867" i="1"/>
  <c r="AWK867" i="1" s="1"/>
  <c r="ARD867" i="1"/>
  <c r="ARF867" i="1" s="1"/>
  <c r="AXA847" i="1"/>
  <c r="AXC847" i="1" s="1"/>
  <c r="AYT845" i="1"/>
  <c r="AYV845" i="1" s="1"/>
  <c r="AZL831" i="1"/>
  <c r="AZN831" i="1" s="1"/>
  <c r="AZC831" i="1"/>
  <c r="AZE831" i="1" s="1"/>
  <c r="BAD830" i="1"/>
  <c r="BAF830" i="1" s="1"/>
  <c r="AZU829" i="1"/>
  <c r="AZW829" i="1" s="1"/>
  <c r="AWI828" i="1"/>
  <c r="AWK828" i="1" s="1"/>
  <c r="AUY828" i="1"/>
  <c r="AVA828" i="1" s="1"/>
  <c r="AUP828" i="1"/>
  <c r="AUR828" i="1" s="1"/>
  <c r="AXJ830" i="1"/>
  <c r="AXL830" i="1" s="1"/>
  <c r="AYK827" i="1"/>
  <c r="AYM827" i="1" s="1"/>
  <c r="ATX828" i="1"/>
  <c r="ATZ828" i="1" s="1"/>
  <c r="AUG830" i="1"/>
  <c r="AUI830" i="1" s="1"/>
  <c r="AVZ830" i="1"/>
  <c r="AWB830" i="1" s="1"/>
  <c r="ASW829" i="1"/>
  <c r="ASY829" i="1" s="1"/>
  <c r="AWR829" i="1"/>
  <c r="AWT829" i="1" s="1"/>
  <c r="ATO829" i="1"/>
  <c r="ATQ829" i="1" s="1"/>
  <c r="AQU829" i="1"/>
  <c r="AQW829" i="1" s="1"/>
  <c r="AQL829" i="1"/>
  <c r="AQN829" i="1" s="1"/>
  <c r="ARM828" i="1"/>
  <c r="ARO828" i="1" s="1"/>
  <c r="ASN828" i="1"/>
  <c r="ASP828" i="1" s="1"/>
  <c r="ARD827" i="1"/>
  <c r="ARF827" i="1" s="1"/>
  <c r="BAD811" i="1"/>
  <c r="BAF811" i="1" s="1"/>
  <c r="AWR812" i="1"/>
  <c r="AWT812" i="1" s="1"/>
  <c r="ARM811" i="1"/>
  <c r="ARO811" i="1" s="1"/>
  <c r="AXA853" i="1"/>
  <c r="AXC853" i="1" s="1"/>
  <c r="AYT852" i="1"/>
  <c r="AYV852" i="1" s="1"/>
  <c r="AQU854" i="1"/>
  <c r="AQW854" i="1" s="1"/>
  <c r="AYK815" i="1"/>
  <c r="AYM815" i="1" s="1"/>
  <c r="AXA819" i="1"/>
  <c r="AXC819" i="1" s="1"/>
  <c r="ASW815" i="1"/>
  <c r="ASY815" i="1" s="1"/>
  <c r="ATX815" i="1"/>
  <c r="ATZ815" i="1" s="1"/>
  <c r="ASE819" i="1"/>
  <c r="ASG819" i="1" s="1"/>
  <c r="ASE824" i="1"/>
  <c r="ASG824" i="1" s="1"/>
  <c r="ATO821" i="1"/>
  <c r="ATQ821" i="1" s="1"/>
  <c r="AZC811" i="1"/>
  <c r="AZE811" i="1" s="1"/>
  <c r="ATO812" i="1"/>
  <c r="ATQ812" i="1" s="1"/>
  <c r="AUP810" i="1"/>
  <c r="AUR810" i="1" s="1"/>
  <c r="AXA810" i="1"/>
  <c r="AXC810" i="1" s="1"/>
  <c r="ARD809" i="1"/>
  <c r="ARF809" i="1" s="1"/>
  <c r="ARV812" i="1"/>
  <c r="ARX812" i="1" s="1"/>
  <c r="ASE811" i="1"/>
  <c r="ASG811" i="1" s="1"/>
  <c r="BAD828" i="1"/>
  <c r="BAF828" i="1" s="1"/>
  <c r="AQU830" i="1"/>
  <c r="AQW830" i="1" s="1"/>
  <c r="AZC861" i="1"/>
  <c r="AZE861" i="1" s="1"/>
  <c r="AUY861" i="1"/>
  <c r="AVA861" i="1" s="1"/>
  <c r="ARV858" i="1"/>
  <c r="ARX858" i="1" s="1"/>
  <c r="AQU858" i="1"/>
  <c r="AQW858" i="1" s="1"/>
  <c r="AQL859" i="1"/>
  <c r="AQN859" i="1" s="1"/>
  <c r="AYB857" i="1"/>
  <c r="AYD857" i="1" s="1"/>
  <c r="AXJ861" i="1"/>
  <c r="AXL861" i="1" s="1"/>
  <c r="AXS853" i="1"/>
  <c r="AXU853" i="1" s="1"/>
  <c r="ARM854" i="1"/>
  <c r="ARO854" i="1" s="1"/>
  <c r="ASW854" i="1"/>
  <c r="ASY854" i="1" s="1"/>
  <c r="AZU815" i="1"/>
  <c r="AZW815" i="1" s="1"/>
  <c r="AZC815" i="1"/>
  <c r="AZE815" i="1" s="1"/>
  <c r="AZL817" i="1"/>
  <c r="AZN817" i="1" s="1"/>
  <c r="BAD816" i="1"/>
  <c r="BAF816" i="1" s="1"/>
  <c r="AXS817" i="1"/>
  <c r="AXU817" i="1" s="1"/>
  <c r="AWI816" i="1"/>
  <c r="AWK816" i="1" s="1"/>
  <c r="AYT816" i="1"/>
  <c r="AYV816" i="1" s="1"/>
  <c r="AXJ815" i="1"/>
  <c r="AXL815" i="1" s="1"/>
  <c r="AWR815" i="1"/>
  <c r="AWT815" i="1" s="1"/>
  <c r="AVQ815" i="1"/>
  <c r="AVS815" i="1" s="1"/>
  <c r="ASN815" i="1"/>
  <c r="ASP815" i="1" s="1"/>
  <c r="AVH815" i="1"/>
  <c r="AVJ815" i="1" s="1"/>
  <c r="AUY815" i="1"/>
  <c r="AVA815" i="1" s="1"/>
  <c r="AUP815" i="1"/>
  <c r="AUR815" i="1" s="1"/>
  <c r="AUG815" i="1"/>
  <c r="AUI815" i="1" s="1"/>
  <c r="AYB815" i="1"/>
  <c r="AYD815" i="1" s="1"/>
  <c r="ATF817" i="1"/>
  <c r="ATH817" i="1" s="1"/>
  <c r="ARV818" i="1"/>
  <c r="ARX818" i="1" s="1"/>
  <c r="ARD816" i="1"/>
  <c r="ARF816" i="1" s="1"/>
  <c r="AQU816" i="1"/>
  <c r="AQW816" i="1" s="1"/>
  <c r="AQL816" i="1"/>
  <c r="AQN816" i="1" s="1"/>
  <c r="ARM815" i="1"/>
  <c r="ARO815" i="1" s="1"/>
  <c r="AYK837" i="1"/>
  <c r="AYM837" i="1" s="1"/>
  <c r="ASW837" i="1"/>
  <c r="ASY837" i="1" s="1"/>
  <c r="ATO837" i="1"/>
  <c r="ATQ837" i="1" s="1"/>
  <c r="AUG837" i="1"/>
  <c r="AUI837" i="1" s="1"/>
  <c r="AYB824" i="1"/>
  <c r="AYD824" i="1" s="1"/>
  <c r="ATO823" i="1"/>
  <c r="ATQ823" i="1" s="1"/>
  <c r="AYK822" i="1"/>
  <c r="AYM822" i="1" s="1"/>
  <c r="ARM825" i="1"/>
  <c r="ARO825" i="1" s="1"/>
  <c r="ARD823" i="1"/>
  <c r="ARF823" i="1" s="1"/>
  <c r="AYB828" i="1"/>
  <c r="AYD828" i="1" s="1"/>
  <c r="ATO831" i="1"/>
  <c r="ATQ831" i="1" s="1"/>
  <c r="AWI830" i="1"/>
  <c r="AWK830" i="1" s="1"/>
  <c r="ASE827" i="1"/>
  <c r="ASG827" i="1" s="1"/>
  <c r="AYK845" i="1"/>
  <c r="AYM845" i="1" s="1"/>
  <c r="AUG849" i="1"/>
  <c r="AUI849" i="1" s="1"/>
  <c r="AZU864" i="1"/>
  <c r="AZW864" i="1" s="1"/>
  <c r="AQU867" i="1"/>
  <c r="AQW867" i="1" s="1"/>
  <c r="AZC859" i="1"/>
  <c r="AZE859" i="1" s="1"/>
  <c r="AXS859" i="1"/>
  <c r="AXU859" i="1" s="1"/>
  <c r="AVZ861" i="1"/>
  <c r="AWB861" i="1" s="1"/>
  <c r="ATF858" i="1"/>
  <c r="ATH858" i="1" s="1"/>
  <c r="ASW858" i="1"/>
  <c r="ASY858" i="1" s="1"/>
  <c r="ASE858" i="1"/>
  <c r="ASG858" i="1" s="1"/>
  <c r="ATX857" i="1"/>
  <c r="ATZ857" i="1" s="1"/>
  <c r="ASN860" i="1"/>
  <c r="ASP860" i="1" s="1"/>
  <c r="BAD847" i="1"/>
  <c r="BAF847" i="1" s="1"/>
  <c r="AZL846" i="1"/>
  <c r="AZN846" i="1" s="1"/>
  <c r="AXS849" i="1"/>
  <c r="AXU849" i="1" s="1"/>
  <c r="AZC849" i="1"/>
  <c r="AZE849" i="1" s="1"/>
  <c r="AYT827" i="1"/>
  <c r="AYV827" i="1" s="1"/>
  <c r="AZC830" i="1"/>
  <c r="AZE830" i="1" s="1"/>
  <c r="AUG831" i="1"/>
  <c r="AUI831" i="1" s="1"/>
  <c r="ARM829" i="1"/>
  <c r="ARO829" i="1" s="1"/>
  <c r="AXA859" i="1"/>
  <c r="AXC859" i="1" s="1"/>
  <c r="ASE861" i="1"/>
  <c r="ASG861" i="1" s="1"/>
  <c r="AYK865" i="1"/>
  <c r="AYM865" i="1" s="1"/>
  <c r="ASW867" i="1"/>
  <c r="ASY867" i="1" s="1"/>
  <c r="ASE864" i="1"/>
  <c r="ASG864" i="1" s="1"/>
  <c r="ARM867" i="1"/>
  <c r="ARO867" i="1" s="1"/>
  <c r="BAD810" i="1"/>
  <c r="BAF810" i="1" s="1"/>
  <c r="AZU809" i="1"/>
  <c r="AZW809" i="1" s="1"/>
  <c r="AYB811" i="1"/>
  <c r="AYD811" i="1" s="1"/>
  <c r="AYT810" i="1"/>
  <c r="AYV810" i="1" s="1"/>
  <c r="AXJ809" i="1"/>
  <c r="AXL809" i="1" s="1"/>
  <c r="AWR809" i="1"/>
  <c r="AWT809" i="1" s="1"/>
  <c r="AWI809" i="1"/>
  <c r="AWK809" i="1" s="1"/>
  <c r="AVQ809" i="1"/>
  <c r="AVS809" i="1" s="1"/>
  <c r="AUG812" i="1"/>
  <c r="AUI812" i="1" s="1"/>
  <c r="ASW811" i="1"/>
  <c r="ASY811" i="1" s="1"/>
  <c r="AVH809" i="1"/>
  <c r="AVJ809" i="1" s="1"/>
  <c r="AUY809" i="1"/>
  <c r="AVA809" i="1" s="1"/>
  <c r="ASN810" i="1"/>
  <c r="ASP810" i="1" s="1"/>
  <c r="ARV810" i="1"/>
  <c r="ARX810" i="1" s="1"/>
  <c r="ARM809" i="1"/>
  <c r="ARO809" i="1" s="1"/>
  <c r="ARD813" i="1"/>
  <c r="ARF813" i="1" s="1"/>
  <c r="AQU809" i="1"/>
  <c r="AQW809" i="1" s="1"/>
  <c r="AQL809" i="1"/>
  <c r="AQN809" i="1" s="1"/>
  <c r="ATX809" i="1"/>
  <c r="ATZ809" i="1" s="1"/>
  <c r="AUP813" i="1"/>
  <c r="AUR813" i="1" s="1"/>
  <c r="AXS813" i="1"/>
  <c r="AXU813" i="1" s="1"/>
  <c r="AYT812" i="1"/>
  <c r="AYV812" i="1" s="1"/>
  <c r="ASW813" i="1"/>
  <c r="ASY813" i="1" s="1"/>
  <c r="AYB843" i="1"/>
  <c r="AYD843" i="1" s="1"/>
  <c r="AXJ842" i="1"/>
  <c r="AXL842" i="1" s="1"/>
  <c r="ARV840" i="1"/>
  <c r="ARX840" i="1" s="1"/>
  <c r="AXA843" i="1"/>
  <c r="AXC843" i="1" s="1"/>
  <c r="AZC840" i="1"/>
  <c r="AZE840" i="1" s="1"/>
  <c r="AUP841" i="1"/>
  <c r="AUR841" i="1" s="1"/>
  <c r="AVZ842" i="1"/>
  <c r="AWB842" i="1" s="1"/>
  <c r="ATF839" i="1"/>
  <c r="ATH839" i="1" s="1"/>
  <c r="ASW840" i="1"/>
  <c r="ASY840" i="1" s="1"/>
  <c r="ARV843" i="1"/>
  <c r="ARX843" i="1" s="1"/>
  <c r="BAD823" i="1"/>
  <c r="BAF823" i="1" s="1"/>
  <c r="AWR824" i="1"/>
  <c r="AWT824" i="1" s="1"/>
  <c r="AVZ824" i="1"/>
  <c r="AWB824" i="1" s="1"/>
  <c r="AXS823" i="1"/>
  <c r="AXU823" i="1" s="1"/>
  <c r="ASN823" i="1"/>
  <c r="ASP823" i="1" s="1"/>
  <c r="ATX825" i="1"/>
  <c r="ATZ825" i="1" s="1"/>
  <c r="ARV822" i="1"/>
  <c r="ARX822" i="1" s="1"/>
  <c r="ASW822" i="1"/>
  <c r="ASY822" i="1" s="1"/>
  <c r="ARM824" i="1"/>
  <c r="ARO824" i="1" s="1"/>
  <c r="AUY822" i="1"/>
  <c r="AVA822" i="1" s="1"/>
  <c r="AQL823" i="1"/>
  <c r="AQN823" i="1" s="1"/>
  <c r="AYK843" i="1"/>
  <c r="AYM843" i="1" s="1"/>
  <c r="ATX840" i="1"/>
  <c r="ATZ840" i="1" s="1"/>
  <c r="ASW841" i="1"/>
  <c r="ASY841" i="1" s="1"/>
  <c r="ASN841" i="1"/>
  <c r="ASP841" i="1" s="1"/>
  <c r="ASE840" i="1"/>
  <c r="ASG840" i="1" s="1"/>
  <c r="AYK818" i="1"/>
  <c r="AYM818" i="1" s="1"/>
  <c r="ARM818" i="1"/>
  <c r="ARO818" i="1" s="1"/>
  <c r="AUP818" i="1"/>
  <c r="AUR818" i="1" s="1"/>
  <c r="AUY836" i="1"/>
  <c r="AVA836" i="1" s="1"/>
  <c r="AYT834" i="1"/>
  <c r="AYV834" i="1" s="1"/>
  <c r="AUP835" i="1"/>
  <c r="AUR835" i="1" s="1"/>
  <c r="AZU865" i="1"/>
  <c r="AZW865" i="1" s="1"/>
  <c r="AXJ865" i="1"/>
  <c r="AXL865" i="1" s="1"/>
  <c r="AXS863" i="1"/>
  <c r="AXU863" i="1" s="1"/>
  <c r="AYB867" i="1"/>
  <c r="AYD867" i="1" s="1"/>
  <c r="AWI865" i="1"/>
  <c r="AWK865" i="1" s="1"/>
  <c r="AVQ865" i="1"/>
  <c r="AVS865" i="1" s="1"/>
  <c r="AVH865" i="1"/>
  <c r="AVJ865" i="1" s="1"/>
  <c r="AUP865" i="1"/>
  <c r="AUR865" i="1" s="1"/>
  <c r="AUG865" i="1"/>
  <c r="AUI865" i="1" s="1"/>
  <c r="AQL866" i="1"/>
  <c r="AQN866" i="1" s="1"/>
  <c r="ATO865" i="1"/>
  <c r="ATQ865" i="1" s="1"/>
  <c r="ASN866" i="1"/>
  <c r="ASP866" i="1" s="1"/>
  <c r="ARV867" i="1"/>
  <c r="ARX867" i="1" s="1"/>
  <c r="AZC852" i="1"/>
  <c r="AZE852" i="1" s="1"/>
  <c r="AUG852" i="1"/>
  <c r="AUI852" i="1" s="1"/>
  <c r="AQL854" i="1"/>
  <c r="AQN854" i="1" s="1"/>
  <c r="AZU825" i="1"/>
  <c r="AZW825" i="1" s="1"/>
  <c r="AYK825" i="1"/>
  <c r="AYM825" i="1" s="1"/>
  <c r="AZC824" i="1"/>
  <c r="AZE824" i="1" s="1"/>
  <c r="AWI822" i="1"/>
  <c r="AWK822" i="1" s="1"/>
  <c r="AUP825" i="1"/>
  <c r="AUR825" i="1" s="1"/>
  <c r="AUG825" i="1"/>
  <c r="AUI825" i="1" s="1"/>
  <c r="AUY823" i="1"/>
  <c r="AVA823" i="1" s="1"/>
  <c r="AXS822" i="1"/>
  <c r="AXU822" i="1" s="1"/>
  <c r="ARM822" i="1"/>
  <c r="ARO822" i="1" s="1"/>
  <c r="ARD825" i="1"/>
  <c r="ARF825" i="1" s="1"/>
  <c r="AWI846" i="1"/>
  <c r="AWK846" i="1" s="1"/>
  <c r="ASN849" i="1"/>
  <c r="ASP849" i="1" s="1"/>
  <c r="BAD859" i="1"/>
  <c r="BAF859" i="1" s="1"/>
  <c r="AZU857" i="1"/>
  <c r="AZW857" i="1" s="1"/>
  <c r="AXJ860" i="1"/>
  <c r="AXL860" i="1" s="1"/>
  <c r="AZL858" i="1"/>
  <c r="AZN858" i="1" s="1"/>
  <c r="AVQ857" i="1"/>
  <c r="AVS857" i="1" s="1"/>
  <c r="AVH857" i="1"/>
  <c r="AVJ857" i="1" s="1"/>
  <c r="ATO857" i="1"/>
  <c r="ATQ857" i="1" s="1"/>
  <c r="ARV860" i="1"/>
  <c r="ARX860" i="1" s="1"/>
  <c r="AZL843" i="1"/>
  <c r="AZN843" i="1" s="1"/>
  <c r="ATF841" i="1"/>
  <c r="ATH841" i="1" s="1"/>
  <c r="AZU845" i="1"/>
  <c r="AZW845" i="1" s="1"/>
  <c r="ATO848" i="1"/>
  <c r="ATQ848" i="1" s="1"/>
  <c r="AVH849" i="1"/>
  <c r="AVJ849" i="1" s="1"/>
  <c r="AVQ849" i="1"/>
  <c r="AVS849" i="1" s="1"/>
  <c r="ARM849" i="1"/>
  <c r="ARO849" i="1" s="1"/>
  <c r="UH805" i="1"/>
  <c r="BAD803" i="1"/>
  <c r="BAF803" i="1" s="1"/>
  <c r="AZL803" i="1"/>
  <c r="AZN803" i="1" s="1"/>
  <c r="AZC803" i="1"/>
  <c r="AZE803" i="1" s="1"/>
  <c r="AZU806" i="1"/>
  <c r="AZW806" i="1" s="1"/>
  <c r="AXJ804" i="1"/>
  <c r="AXL804" i="1" s="1"/>
  <c r="AYK803" i="1"/>
  <c r="AYM803" i="1" s="1"/>
  <c r="AXS803" i="1"/>
  <c r="AXU803" i="1" s="1"/>
  <c r="AYT804" i="1"/>
  <c r="AYV804" i="1" s="1"/>
  <c r="AWR807" i="1"/>
  <c r="AWT807" i="1" s="1"/>
  <c r="AWI807" i="1"/>
  <c r="AWK807" i="1" s="1"/>
  <c r="AUG804" i="1"/>
  <c r="AUI804" i="1" s="1"/>
  <c r="ASW803" i="1"/>
  <c r="ASY803" i="1" s="1"/>
  <c r="ASN803" i="1"/>
  <c r="ASP803" i="1" s="1"/>
  <c r="ATX803" i="1"/>
  <c r="ATZ803" i="1" s="1"/>
  <c r="AYB804" i="1"/>
  <c r="AYD804" i="1" s="1"/>
  <c r="AXA803" i="1"/>
  <c r="AXC803" i="1" s="1"/>
  <c r="AVZ806" i="1"/>
  <c r="AWB806" i="1" s="1"/>
  <c r="AVQ806" i="1"/>
  <c r="AVS806" i="1" s="1"/>
  <c r="ATO806" i="1"/>
  <c r="ATQ806" i="1" s="1"/>
  <c r="AQL806" i="1"/>
  <c r="AQN806" i="1" s="1"/>
  <c r="AUY803" i="1"/>
  <c r="AVA803" i="1" s="1"/>
  <c r="AUP803" i="1"/>
  <c r="AUR803" i="1" s="1"/>
  <c r="ARM805" i="1"/>
  <c r="ARO805" i="1" s="1"/>
  <c r="ASE804" i="1"/>
  <c r="ASG804" i="1" s="1"/>
  <c r="ARV804" i="1"/>
  <c r="ARX804" i="1" s="1"/>
  <c r="AQU804" i="1"/>
  <c r="AQW804" i="1" s="1"/>
  <c r="ATF804" i="1"/>
  <c r="ATH804" i="1" s="1"/>
  <c r="ARD803" i="1"/>
  <c r="ARF803" i="1" s="1"/>
  <c r="AWR833" i="1"/>
  <c r="AWT833" i="1" s="1"/>
  <c r="ARV833" i="1"/>
  <c r="ARX833" i="1" s="1"/>
  <c r="AQU835" i="1"/>
  <c r="AQW835" i="1" s="1"/>
  <c r="AUP836" i="1"/>
  <c r="AUR836" i="1" s="1"/>
  <c r="AYT837" i="1"/>
  <c r="AYV837" i="1" s="1"/>
  <c r="ATX837" i="1"/>
  <c r="ATZ837" i="1" s="1"/>
  <c r="AZL851" i="1"/>
  <c r="AZN851" i="1" s="1"/>
  <c r="ATF854" i="1"/>
  <c r="ATH854" i="1" s="1"/>
  <c r="BAD825" i="1"/>
  <c r="BAF825" i="1" s="1"/>
  <c r="AZL825" i="1"/>
  <c r="AZN825" i="1" s="1"/>
  <c r="AXJ824" i="1"/>
  <c r="AXL824" i="1" s="1"/>
  <c r="AZC822" i="1"/>
  <c r="AZE822" i="1" s="1"/>
  <c r="AXA823" i="1"/>
  <c r="AXC823" i="1" s="1"/>
  <c r="ATX824" i="1"/>
  <c r="ATZ824" i="1" s="1"/>
  <c r="ASW823" i="1"/>
  <c r="ASY823" i="1" s="1"/>
  <c r="ATF821" i="1"/>
  <c r="ATH821" i="1" s="1"/>
  <c r="AQU824" i="1"/>
  <c r="AQW824" i="1" s="1"/>
  <c r="AQL824" i="1"/>
  <c r="AQN824" i="1" s="1"/>
  <c r="AUP822" i="1"/>
  <c r="AUR822" i="1" s="1"/>
  <c r="AYT813" i="1"/>
  <c r="AYV813" i="1" s="1"/>
  <c r="AXJ812" i="1"/>
  <c r="AXL812" i="1" s="1"/>
  <c r="AXS812" i="1"/>
  <c r="AXU812" i="1" s="1"/>
  <c r="AWR811" i="1"/>
  <c r="AWT811" i="1" s="1"/>
  <c r="ATF811" i="1"/>
  <c r="ATH811" i="1" s="1"/>
  <c r="AWI813" i="1"/>
  <c r="AWK813" i="1" s="1"/>
  <c r="AUP809" i="1"/>
  <c r="AUR809" i="1" s="1"/>
  <c r="ATO810" i="1"/>
  <c r="ATQ810" i="1" s="1"/>
  <c r="AVQ810" i="1"/>
  <c r="AVS810" i="1" s="1"/>
  <c r="AUG809" i="1"/>
  <c r="AUI809" i="1" s="1"/>
  <c r="ARM810" i="1"/>
  <c r="ARO810" i="1" s="1"/>
  <c r="ARD812" i="1"/>
  <c r="ARF812" i="1" s="1"/>
  <c r="AUY813" i="1"/>
  <c r="AVA813" i="1" s="1"/>
  <c r="AXS821" i="1"/>
  <c r="AXU821" i="1" s="1"/>
  <c r="AWR822" i="1"/>
  <c r="AWT822" i="1" s="1"/>
  <c r="ATX823" i="1"/>
  <c r="ATZ823" i="1" s="1"/>
  <c r="AVZ825" i="1"/>
  <c r="AWB825" i="1" s="1"/>
  <c r="ASW824" i="1"/>
  <c r="ASY824" i="1" s="1"/>
  <c r="AQU821" i="1"/>
  <c r="AQW821" i="1" s="1"/>
  <c r="ATO825" i="1"/>
  <c r="ATQ825" i="1" s="1"/>
  <c r="AZL861" i="1"/>
  <c r="AZN861" i="1" s="1"/>
  <c r="BAD860" i="1"/>
  <c r="BAF860" i="1" s="1"/>
  <c r="AYK857" i="1"/>
  <c r="AYM857" i="1" s="1"/>
  <c r="AZC825" i="1"/>
  <c r="AZE825" i="1" s="1"/>
  <c r="AYT825" i="1"/>
  <c r="AYV825" i="1" s="1"/>
  <c r="ATF823" i="1"/>
  <c r="ATH823" i="1" s="1"/>
  <c r="ATX822" i="1"/>
  <c r="ATZ822" i="1" s="1"/>
  <c r="AZC807" i="1"/>
  <c r="AZE807" i="1" s="1"/>
  <c r="AYK804" i="1"/>
  <c r="AYM804" i="1" s="1"/>
  <c r="AYB803" i="1"/>
  <c r="AYD803" i="1" s="1"/>
  <c r="AXJ806" i="1"/>
  <c r="AXL806" i="1" s="1"/>
  <c r="AUG803" i="1"/>
  <c r="AUI803" i="1" s="1"/>
  <c r="AVH805" i="1"/>
  <c r="AVJ805" i="1" s="1"/>
  <c r="ARV805" i="1"/>
  <c r="ARX805" i="1" s="1"/>
  <c r="AYT823" i="1"/>
  <c r="AYV823" i="1" s="1"/>
  <c r="AWR823" i="1"/>
  <c r="AWT823" i="1" s="1"/>
  <c r="AYK836" i="1"/>
  <c r="AYM836" i="1" s="1"/>
  <c r="AQU836" i="1"/>
  <c r="AQW836" i="1" s="1"/>
  <c r="AW839" i="1"/>
  <c r="AYE862" i="1" l="1"/>
  <c r="AR544" i="1" s="1"/>
  <c r="BAG868" i="1"/>
  <c r="AW541" i="1" s="1"/>
  <c r="AZO808" i="1"/>
  <c r="H614" i="1" s="1"/>
  <c r="AVB808" i="1"/>
  <c r="AYN832" i="1"/>
  <c r="X644" i="1" s="1"/>
  <c r="ATI868" i="1"/>
  <c r="AXV844" i="1"/>
  <c r="AF536" i="1" s="1"/>
  <c r="AZF868" i="1"/>
  <c r="AW624" i="1" s="1"/>
  <c r="AWU850" i="1"/>
  <c r="AJ553" i="1" s="1"/>
  <c r="AXV868" i="1"/>
  <c r="AW647" i="1" s="1"/>
  <c r="ARG850" i="1"/>
  <c r="AZO856" i="1"/>
  <c r="AN566" i="1" s="1"/>
  <c r="AZO814" i="1"/>
  <c r="L600" i="1" s="1"/>
  <c r="ASZ808" i="1"/>
  <c r="H639" i="1" s="1"/>
  <c r="AXM820" i="1"/>
  <c r="P609" i="1" s="1"/>
  <c r="ASH832" i="1"/>
  <c r="X598" i="1" s="1"/>
  <c r="AUJ820" i="1"/>
  <c r="AQX814" i="1"/>
  <c r="AYN868" i="1"/>
  <c r="AW582" i="1" s="1"/>
  <c r="AUA862" i="1"/>
  <c r="AXM838" i="1"/>
  <c r="AB543" i="1" s="1"/>
  <c r="AWC802" i="1"/>
  <c r="AVK826" i="1"/>
  <c r="ASQ856" i="1"/>
  <c r="AYW826" i="1"/>
  <c r="T564" i="1" s="1"/>
  <c r="AQX826" i="1"/>
  <c r="AUS814" i="1"/>
  <c r="AUS808" i="1"/>
  <c r="AZX856" i="1"/>
  <c r="AN652" i="1" s="1"/>
  <c r="AVK844" i="1"/>
  <c r="AUJ808" i="1"/>
  <c r="AXV808" i="1"/>
  <c r="H519" i="1" s="1"/>
  <c r="AZX850" i="1"/>
  <c r="AJ552" i="1" s="1"/>
  <c r="ATR862" i="1"/>
  <c r="AQO814" i="1"/>
  <c r="L628" i="1" s="1"/>
  <c r="AZX814" i="1"/>
  <c r="L621" i="1" s="1"/>
  <c r="ASQ862" i="1"/>
  <c r="ASQ820" i="1"/>
  <c r="ATR820" i="1"/>
  <c r="AWC838" i="1"/>
  <c r="ARY850" i="1"/>
  <c r="AZX844" i="1"/>
  <c r="AF644" i="1" s="1"/>
  <c r="AYN856" i="1"/>
  <c r="AN633" i="1" s="1"/>
  <c r="AZX862" i="1"/>
  <c r="AR599" i="1" s="1"/>
  <c r="AVT820" i="1"/>
  <c r="AZF820" i="1"/>
  <c r="P595" i="1" s="1"/>
  <c r="AUA820" i="1"/>
  <c r="AQO838" i="1"/>
  <c r="AB580" i="1" s="1"/>
  <c r="AYW862" i="1"/>
  <c r="AR573" i="1" s="1"/>
  <c r="ARP862" i="1"/>
  <c r="AYN862" i="1"/>
  <c r="AR615" i="1" s="1"/>
  <c r="AVK862" i="1"/>
  <c r="AXV826" i="1"/>
  <c r="T650" i="1" s="1"/>
  <c r="ASQ808" i="1"/>
  <c r="AVT862" i="1"/>
  <c r="AXV862" i="1"/>
  <c r="AR652" i="1" s="1"/>
  <c r="AWU820" i="1"/>
  <c r="P650" i="1" s="1"/>
  <c r="AZX820" i="1"/>
  <c r="P579" i="1" s="1"/>
  <c r="ASZ820" i="1"/>
  <c r="P586" i="1" s="1"/>
  <c r="AWU862" i="1"/>
  <c r="AR622" i="1" s="1"/>
  <c r="ATI832" i="1"/>
  <c r="ARY838" i="1"/>
  <c r="AUA808" i="1"/>
  <c r="AYE808" i="1"/>
  <c r="H530" i="1" s="1"/>
  <c r="AUJ814" i="1"/>
  <c r="AWU838" i="1"/>
  <c r="AB590" i="1" s="1"/>
  <c r="BAG808" i="1"/>
  <c r="H565" i="1" s="1"/>
  <c r="AVB820" i="1"/>
  <c r="ATI826" i="1"/>
  <c r="ARG808" i="1"/>
  <c r="AXD808" i="1"/>
  <c r="H619" i="1" s="1"/>
  <c r="AUA814" i="1"/>
  <c r="AVK814" i="1"/>
  <c r="AYN850" i="1"/>
  <c r="AJ604" i="1" s="1"/>
  <c r="AYE820" i="1"/>
  <c r="P522" i="1" s="1"/>
  <c r="AVK820" i="1"/>
  <c r="ARG832" i="1"/>
  <c r="AYW850" i="1"/>
  <c r="AJ589" i="1" s="1"/>
  <c r="ARP838" i="1"/>
  <c r="ATI850" i="1"/>
  <c r="AYN808" i="1"/>
  <c r="H548" i="1" s="1"/>
  <c r="AWU814" i="1"/>
  <c r="L520" i="1" s="1"/>
  <c r="AYN820" i="1"/>
  <c r="P631" i="1" s="1"/>
  <c r="AQX838" i="1"/>
  <c r="AWC808" i="1"/>
  <c r="AZX808" i="1"/>
  <c r="H642" i="1" s="1"/>
  <c r="BAG832" i="1"/>
  <c r="X559" i="1" s="1"/>
  <c r="AXV850" i="1"/>
  <c r="AJ637" i="1" s="1"/>
  <c r="AQO862" i="1"/>
  <c r="AR642" i="1" s="1"/>
  <c r="AUJ850" i="1"/>
  <c r="AQO826" i="1"/>
  <c r="T624" i="1" s="1"/>
  <c r="AUJ826" i="1"/>
  <c r="AYW838" i="1"/>
  <c r="AB522" i="1" s="1"/>
  <c r="AWL862" i="1"/>
  <c r="AUS838" i="1"/>
  <c r="AUS844" i="1"/>
  <c r="ARY862" i="1"/>
  <c r="ASZ850" i="1"/>
  <c r="AJ539" i="1" s="1"/>
  <c r="AUA838" i="1"/>
  <c r="ARG868" i="1"/>
  <c r="AUJ868" i="1"/>
  <c r="AVT868" i="1"/>
  <c r="AYW868" i="1"/>
  <c r="AW579" i="1" s="1"/>
  <c r="ARY820" i="1"/>
  <c r="AUS862" i="1"/>
  <c r="AWC850" i="1"/>
  <c r="AUA850" i="1"/>
  <c r="AWL808" i="1"/>
  <c r="ASZ826" i="1"/>
  <c r="T652" i="1" s="1"/>
  <c r="ASZ868" i="1"/>
  <c r="AW617" i="1" s="1"/>
  <c r="AZF826" i="1"/>
  <c r="T551" i="1" s="1"/>
  <c r="AUA856" i="1"/>
  <c r="AWL856" i="1"/>
  <c r="AXD820" i="1"/>
  <c r="P647" i="1" s="1"/>
  <c r="AYW820" i="1"/>
  <c r="P582" i="1" s="1"/>
  <c r="AQO820" i="1"/>
  <c r="P638" i="1" s="1"/>
  <c r="AXM844" i="1"/>
  <c r="AF554" i="1" s="1"/>
  <c r="AUA868" i="1"/>
  <c r="ARY832" i="1"/>
  <c r="AUS832" i="1"/>
  <c r="AWB870" i="1"/>
  <c r="AWC832" i="1"/>
  <c r="BAG850" i="1"/>
  <c r="AJ636" i="1" s="1"/>
  <c r="AWU844" i="1"/>
  <c r="AF540" i="1" s="1"/>
  <c r="BAG844" i="1"/>
  <c r="AF557" i="1" s="1"/>
  <c r="AVT850" i="1"/>
  <c r="AXM814" i="1"/>
  <c r="L618" i="1" s="1"/>
  <c r="ARP820" i="1"/>
  <c r="AUS820" i="1"/>
  <c r="ARG814" i="1"/>
  <c r="ARG820" i="1"/>
  <c r="ASZ838" i="1"/>
  <c r="AB634" i="1" s="1"/>
  <c r="AYN844" i="1"/>
  <c r="AF597" i="1" s="1"/>
  <c r="AVB856" i="1"/>
  <c r="ASQ838" i="1"/>
  <c r="ARP844" i="1"/>
  <c r="AYE844" i="1"/>
  <c r="AF534" i="1" s="1"/>
  <c r="AWL820" i="1"/>
  <c r="AVK808" i="1"/>
  <c r="AYE814" i="1"/>
  <c r="L617" i="1" s="1"/>
  <c r="AUS826" i="1"/>
  <c r="AXM826" i="1"/>
  <c r="T589" i="1" s="1"/>
  <c r="AYN814" i="1"/>
  <c r="L549" i="1" s="1"/>
  <c r="ASH838" i="1"/>
  <c r="AB553" i="1" s="1"/>
  <c r="AVT838" i="1"/>
  <c r="AVK838" i="1"/>
  <c r="BAG826" i="1"/>
  <c r="T538" i="1" s="1"/>
  <c r="AXD850" i="1"/>
  <c r="AJ643" i="1" s="1"/>
  <c r="ATI856" i="1"/>
  <c r="AXM856" i="1"/>
  <c r="AN540" i="1" s="1"/>
  <c r="AQX868" i="1"/>
  <c r="ARY868" i="1"/>
  <c r="AYE868" i="1"/>
  <c r="AW586" i="1" s="1"/>
  <c r="AUS868" i="1"/>
  <c r="AXM868" i="1"/>
  <c r="AW599" i="1" s="1"/>
  <c r="AVB862" i="1"/>
  <c r="AWL850" i="1"/>
  <c r="AWL832" i="1"/>
  <c r="BAG862" i="1"/>
  <c r="AR629" i="1" s="1"/>
  <c r="AYE832" i="1"/>
  <c r="X543" i="1" s="1"/>
  <c r="AWU808" i="1"/>
  <c r="H538" i="1" s="1"/>
  <c r="AUA826" i="1"/>
  <c r="AVT826" i="1"/>
  <c r="AWC826" i="1"/>
  <c r="AZO820" i="1"/>
  <c r="P554" i="1" s="1"/>
  <c r="AUJ838" i="1"/>
  <c r="ARG856" i="1"/>
  <c r="BAG856" i="1"/>
  <c r="AN565" i="1" s="1"/>
  <c r="AXV820" i="1"/>
  <c r="P598" i="1" s="1"/>
  <c r="ATR856" i="1"/>
  <c r="AXD856" i="1"/>
  <c r="AN580" i="1" s="1"/>
  <c r="AZF838" i="1"/>
  <c r="AB520" i="1" s="1"/>
  <c r="ARP826" i="1"/>
  <c r="ASH844" i="1"/>
  <c r="AF619" i="1" s="1"/>
  <c r="AUA844" i="1"/>
  <c r="AQX832" i="1"/>
  <c r="AVB832" i="1"/>
  <c r="AXD832" i="1"/>
  <c r="X537" i="1" s="1"/>
  <c r="ASQ832" i="1"/>
  <c r="AWU832" i="1"/>
  <c r="X639" i="1" s="1"/>
  <c r="AZF832" i="1"/>
  <c r="X529" i="1" s="1"/>
  <c r="ARG838" i="1"/>
  <c r="AXV838" i="1"/>
  <c r="AB651" i="1" s="1"/>
  <c r="AQX844" i="1"/>
  <c r="AVB844" i="1"/>
  <c r="AXD844" i="1"/>
  <c r="AF626" i="1" s="1"/>
  <c r="ASH850" i="1"/>
  <c r="AJ569" i="1" s="1"/>
  <c r="AVB814" i="1"/>
  <c r="AVT814" i="1"/>
  <c r="ATR826" i="1"/>
  <c r="AZO844" i="1"/>
  <c r="AF579" i="1" s="1"/>
  <c r="ASQ814" i="1"/>
  <c r="BAG838" i="1"/>
  <c r="AB537" i="1" s="1"/>
  <c r="AVB802" i="1"/>
  <c r="AVA870" i="1"/>
  <c r="AVK856" i="1"/>
  <c r="AQO808" i="1"/>
  <c r="H547" i="1" s="1"/>
  <c r="ATI808" i="1"/>
  <c r="ASZ862" i="1"/>
  <c r="AR646" i="1" s="1"/>
  <c r="AXM862" i="1"/>
  <c r="AR640" i="1" s="1"/>
  <c r="ATR814" i="1"/>
  <c r="AZF814" i="1"/>
  <c r="L590" i="1" s="1"/>
  <c r="AVB826" i="1"/>
  <c r="AWL826" i="1"/>
  <c r="AZX826" i="1"/>
  <c r="T613" i="1" s="1"/>
  <c r="AUJ856" i="1"/>
  <c r="AVT856" i="1"/>
  <c r="AZX838" i="1"/>
  <c r="AB632" i="1" s="1"/>
  <c r="AYE838" i="1"/>
  <c r="AB640" i="1" s="1"/>
  <c r="AVT844" i="1"/>
  <c r="AZF844" i="1"/>
  <c r="AF541" i="1" s="1"/>
  <c r="AXV856" i="1"/>
  <c r="AN593" i="1" s="1"/>
  <c r="ARP868" i="1"/>
  <c r="ASH868" i="1"/>
  <c r="AW572" i="1" s="1"/>
  <c r="AVK868" i="1"/>
  <c r="AZX868" i="1"/>
  <c r="AW652" i="1" s="1"/>
  <c r="ARG862" i="1"/>
  <c r="AYE850" i="1"/>
  <c r="AJ525" i="1" s="1"/>
  <c r="AWC814" i="1"/>
  <c r="ARP856" i="1"/>
  <c r="ARY814" i="1"/>
  <c r="ASZ814" i="1"/>
  <c r="L651" i="1" s="1"/>
  <c r="AYW814" i="1"/>
  <c r="L650" i="1" s="1"/>
  <c r="AQX862" i="1"/>
  <c r="AZF862" i="1"/>
  <c r="AR608" i="1" s="1"/>
  <c r="ARY808" i="1"/>
  <c r="ARG826" i="1"/>
  <c r="AXD826" i="1"/>
  <c r="T573" i="1" s="1"/>
  <c r="ASH862" i="1"/>
  <c r="AR591" i="1" s="1"/>
  <c r="AQX820" i="1"/>
  <c r="AZO838" i="1"/>
  <c r="AB567" i="1" s="1"/>
  <c r="AUS856" i="1"/>
  <c r="ATI862" i="1"/>
  <c r="AWL868" i="1"/>
  <c r="AYW808" i="1"/>
  <c r="H647" i="1" s="1"/>
  <c r="ASQ850" i="1"/>
  <c r="AUJ844" i="1"/>
  <c r="ASH826" i="1"/>
  <c r="T557" i="1" s="1"/>
  <c r="ARP832" i="1"/>
  <c r="AVK832" i="1"/>
  <c r="ATR832" i="1"/>
  <c r="ASZ832" i="1"/>
  <c r="X643" i="1" s="1"/>
  <c r="AXM832" i="1"/>
  <c r="X584" i="1" s="1"/>
  <c r="AZO832" i="1"/>
  <c r="X555" i="1" s="1"/>
  <c r="AZF850" i="1"/>
  <c r="AJ523" i="1" s="1"/>
  <c r="ASZ856" i="1"/>
  <c r="AN529" i="1" s="1"/>
  <c r="AVB838" i="1"/>
  <c r="AYN838" i="1"/>
  <c r="AB635" i="1" s="1"/>
  <c r="ASQ844" i="1"/>
  <c r="ATR850" i="1"/>
  <c r="AYW844" i="1"/>
  <c r="AF625" i="1" s="1"/>
  <c r="AZF808" i="1"/>
  <c r="H572" i="1" s="1"/>
  <c r="ATI844" i="1"/>
  <c r="ARP814" i="1"/>
  <c r="AWL814" i="1"/>
  <c r="AYW832" i="1"/>
  <c r="X562" i="1" s="1"/>
  <c r="AQX808" i="1"/>
  <c r="ATR808" i="1"/>
  <c r="AVT808" i="1"/>
  <c r="AXV814" i="1"/>
  <c r="L602" i="1" s="1"/>
  <c r="ARY826" i="1"/>
  <c r="ATI838" i="1"/>
  <c r="ASH820" i="1"/>
  <c r="P570" i="1" s="1"/>
  <c r="AWC862" i="1"/>
  <c r="ASH808" i="1"/>
  <c r="H630" i="1" s="1"/>
  <c r="AXD814" i="1"/>
  <c r="L597" i="1" s="1"/>
  <c r="ATI814" i="1"/>
  <c r="BAG814" i="1"/>
  <c r="L572" i="1" s="1"/>
  <c r="ASH814" i="1"/>
  <c r="L630" i="1" s="1"/>
  <c r="AWU826" i="1"/>
  <c r="T561" i="1" s="1"/>
  <c r="AZF856" i="1"/>
  <c r="AN622" i="1" s="1"/>
  <c r="ATR838" i="1"/>
  <c r="AYN826" i="1"/>
  <c r="T577" i="1" s="1"/>
  <c r="ATR844" i="1"/>
  <c r="AUS850" i="1"/>
  <c r="ARY802" i="1"/>
  <c r="ARX870" i="1"/>
  <c r="AQO868" i="1"/>
  <c r="AW560" i="1" s="1"/>
  <c r="ATR868" i="1"/>
  <c r="ASQ868" i="1"/>
  <c r="AXV832" i="1"/>
  <c r="X646" i="1" s="1"/>
  <c r="BAG820" i="1"/>
  <c r="P561" i="1" s="1"/>
  <c r="ARP850" i="1"/>
  <c r="AXM850" i="1"/>
  <c r="AJ625" i="1" s="1"/>
  <c r="AVB850" i="1"/>
  <c r="ASH856" i="1"/>
  <c r="AN646" i="1" s="1"/>
  <c r="AYE856" i="1"/>
  <c r="AN569" i="1" s="1"/>
  <c r="ASQ826" i="1"/>
  <c r="AUJ862" i="1"/>
  <c r="ARG844" i="1"/>
  <c r="AWL844" i="1"/>
  <c r="AXD862" i="1"/>
  <c r="AR570" i="1" s="1"/>
  <c r="ARP808" i="1"/>
  <c r="AXM808" i="1"/>
  <c r="H539" i="1" s="1"/>
  <c r="AVB868" i="1"/>
  <c r="AZO826" i="1"/>
  <c r="T605" i="1" s="1"/>
  <c r="AQX850" i="1"/>
  <c r="AWL838" i="1"/>
  <c r="AQX856" i="1"/>
  <c r="AWC856" i="1"/>
  <c r="ATI820" i="1"/>
  <c r="AZO862" i="1"/>
  <c r="AR628" i="1" s="1"/>
  <c r="AWC820" i="1"/>
  <c r="AWU868" i="1"/>
  <c r="AW640" i="1" s="1"/>
  <c r="AQO856" i="1"/>
  <c r="AN636" i="1" s="1"/>
  <c r="AQO850" i="1"/>
  <c r="AJ631" i="1" s="1"/>
  <c r="AVK850" i="1"/>
  <c r="AYE826" i="1"/>
  <c r="T543" i="1" s="1"/>
  <c r="ASZ844" i="1"/>
  <c r="AF588" i="1" s="1"/>
  <c r="AQO832" i="1"/>
  <c r="X630" i="1" s="1"/>
  <c r="AUJ832" i="1"/>
  <c r="AUA832" i="1"/>
  <c r="AVT832" i="1"/>
  <c r="AZX832" i="1"/>
  <c r="X608" i="1" s="1"/>
  <c r="AZO850" i="1"/>
  <c r="AJ545" i="1" s="1"/>
  <c r="ARY856" i="1"/>
  <c r="AXD838" i="1"/>
  <c r="AB566" i="1" s="1"/>
  <c r="AQO844" i="1"/>
  <c r="AF641" i="1" s="1"/>
  <c r="ARY844" i="1"/>
  <c r="AWC844" i="1"/>
  <c r="AWU856" i="1"/>
  <c r="AN645" i="1" s="1"/>
  <c r="AYW856" i="1"/>
  <c r="AN603" i="1" s="1"/>
  <c r="D1105" i="4"/>
  <c r="D666" i="1" s="1"/>
  <c r="D1104" i="4"/>
  <c r="D741" i="1" s="1"/>
  <c r="D1103" i="4"/>
  <c r="D724" i="1" s="1"/>
  <c r="D1102" i="4"/>
  <c r="D777" i="1" s="1"/>
  <c r="D1101" i="4"/>
  <c r="D708" i="1" s="1"/>
  <c r="D1100" i="4"/>
  <c r="D673" i="1" s="1"/>
  <c r="D1099" i="4"/>
  <c r="D751" i="1" s="1"/>
  <c r="D1098" i="4"/>
  <c r="D756" i="1" s="1"/>
  <c r="D1097" i="4"/>
  <c r="D763" i="1" s="1"/>
  <c r="D1096" i="4"/>
  <c r="D791" i="1" s="1"/>
  <c r="D1095" i="4"/>
  <c r="D656" i="1" s="1"/>
  <c r="D1094" i="4"/>
  <c r="D727" i="1" s="1"/>
  <c r="D1093" i="4"/>
  <c r="D695" i="1" s="1"/>
  <c r="D1092" i="4"/>
  <c r="D736" i="1" s="1"/>
  <c r="D1091" i="4"/>
  <c r="D682" i="1" s="1"/>
  <c r="D1090" i="4"/>
  <c r="D735" i="1" s="1"/>
  <c r="D1089" i="4"/>
  <c r="D733" i="1" s="1"/>
  <c r="D1088" i="4"/>
  <c r="D701" i="1" s="1"/>
  <c r="D1087" i="4"/>
  <c r="D738" i="1" s="1"/>
  <c r="D1086" i="4"/>
  <c r="D657" i="1" s="1"/>
  <c r="D1085" i="4"/>
  <c r="D714" i="1" s="1"/>
  <c r="D965" i="4"/>
  <c r="T664" i="1" s="1"/>
  <c r="D964" i="4"/>
  <c r="T774" i="1" s="1"/>
  <c r="D963" i="4"/>
  <c r="T699" i="1" s="1"/>
  <c r="D962" i="4"/>
  <c r="T660" i="1" s="1"/>
  <c r="D961" i="4"/>
  <c r="T710" i="1" s="1"/>
  <c r="D960" i="4"/>
  <c r="T765" i="1" s="1"/>
  <c r="D959" i="4"/>
  <c r="T700" i="1" s="1"/>
  <c r="D958" i="4"/>
  <c r="T724" i="1" s="1"/>
  <c r="D957" i="4"/>
  <c r="T734" i="1" s="1"/>
  <c r="D956" i="4"/>
  <c r="T758" i="1" s="1"/>
  <c r="D955" i="4"/>
  <c r="T776" i="1" s="1"/>
  <c r="D954" i="4"/>
  <c r="T680" i="1" s="1"/>
  <c r="D953" i="4"/>
  <c r="T687" i="1" s="1"/>
  <c r="D952" i="4"/>
  <c r="T784" i="1" s="1"/>
  <c r="D951" i="4"/>
  <c r="T697" i="1" s="1"/>
  <c r="D950" i="4"/>
  <c r="T736" i="1" s="1"/>
  <c r="D949" i="4"/>
  <c r="T781" i="1" s="1"/>
  <c r="D948" i="4"/>
  <c r="T658" i="1" s="1"/>
  <c r="D947" i="4"/>
  <c r="T775" i="1" s="1"/>
  <c r="D946" i="4"/>
  <c r="T666" i="1" s="1"/>
  <c r="D945" i="4"/>
  <c r="T717" i="1" s="1"/>
  <c r="B18" i="5"/>
  <c r="E379" i="1" s="1"/>
  <c r="G379" i="1" s="1"/>
  <c r="B112" i="5"/>
  <c r="B59" i="5"/>
  <c r="E383" i="1" s="1"/>
  <c r="B61" i="5"/>
  <c r="E390" i="1" s="1"/>
  <c r="G390" i="1" s="1"/>
  <c r="B137" i="5"/>
  <c r="E387" i="1" s="1"/>
  <c r="B134" i="5"/>
  <c r="E381" i="1" s="1"/>
  <c r="B138" i="5"/>
  <c r="E357" i="1" s="1"/>
  <c r="B129" i="5"/>
  <c r="E388" i="1" s="1"/>
  <c r="B71" i="5"/>
  <c r="E360" i="1" s="1"/>
  <c r="B43" i="5"/>
  <c r="E375" i="1" s="1"/>
  <c r="B103" i="5"/>
  <c r="E378" i="1" s="1"/>
  <c r="B99" i="5"/>
  <c r="E351" i="1" s="1"/>
  <c r="G351" i="1" s="1"/>
  <c r="B127" i="5"/>
  <c r="E361" i="1" s="1"/>
  <c r="B125" i="5"/>
  <c r="E380" i="1" s="1"/>
  <c r="B29" i="5"/>
  <c r="E371" i="1" s="1"/>
  <c r="B53" i="5"/>
  <c r="E355" i="1" s="1"/>
  <c r="G355" i="1" s="1"/>
  <c r="B116" i="5"/>
  <c r="E367" i="1" s="1"/>
  <c r="G367" i="1" s="1"/>
  <c r="B15" i="5"/>
  <c r="E386" i="1" s="1"/>
  <c r="B37" i="5"/>
  <c r="E384" i="1" s="1"/>
  <c r="B93" i="5"/>
  <c r="E382" i="1" s="1"/>
  <c r="B64" i="5"/>
  <c r="E376" i="1" s="1"/>
  <c r="B111" i="5"/>
  <c r="E389" i="1" s="1"/>
  <c r="B86" i="5"/>
  <c r="E373" i="1" s="1"/>
  <c r="B83" i="5"/>
  <c r="E354" i="1" s="1"/>
  <c r="B55" i="5"/>
  <c r="E368" i="1" s="1"/>
  <c r="B132" i="5"/>
  <c r="E366" i="1" s="1"/>
  <c r="B139" i="5"/>
  <c r="E374" i="1" s="1"/>
  <c r="B92" i="5"/>
  <c r="E359" i="1" s="1"/>
  <c r="G359" i="1" s="1"/>
  <c r="B20" i="5"/>
  <c r="E377" i="1" s="1"/>
  <c r="E372" i="1" l="1"/>
  <c r="K1232" i="4"/>
  <c r="K1236" i="4"/>
  <c r="K1240" i="4"/>
  <c r="K1244" i="4"/>
  <c r="K1248" i="4"/>
  <c r="L1231" i="4"/>
  <c r="L1235" i="4"/>
  <c r="L1239" i="4"/>
  <c r="L1243" i="4"/>
  <c r="L1247" i="4"/>
  <c r="K1229" i="4"/>
  <c r="K1233" i="4"/>
  <c r="K1237" i="4"/>
  <c r="K1241" i="4"/>
  <c r="K1245" i="4"/>
  <c r="K1249" i="4"/>
  <c r="L1232" i="4"/>
  <c r="L1236" i="4"/>
  <c r="L1240" i="4"/>
  <c r="L1244" i="4"/>
  <c r="L1248" i="4"/>
  <c r="K1230" i="4"/>
  <c r="K1234" i="4"/>
  <c r="K1238" i="4"/>
  <c r="K1242" i="4"/>
  <c r="K1246" i="4"/>
  <c r="L1229" i="4"/>
  <c r="L1233" i="4"/>
  <c r="L1237" i="4"/>
  <c r="L1241" i="4"/>
  <c r="L1245" i="4"/>
  <c r="L1249" i="4"/>
  <c r="K1231" i="4"/>
  <c r="K1235" i="4"/>
  <c r="K1239" i="4"/>
  <c r="K1243" i="4"/>
  <c r="K1247" i="4"/>
  <c r="L1230" i="4"/>
  <c r="L1234" i="4"/>
  <c r="L1238" i="4"/>
  <c r="L1242" i="4"/>
  <c r="L1246" i="4"/>
  <c r="G406" i="1" l="1"/>
  <c r="G405" i="1"/>
  <c r="G389" i="1"/>
  <c r="G404" i="1"/>
  <c r="G354" i="1"/>
  <c r="F347" i="11" l="1"/>
  <c r="F290" i="11"/>
  <c r="F270" i="11"/>
  <c r="H51" i="12"/>
  <c r="H31" i="12"/>
  <c r="H8" i="12"/>
  <c r="H76" i="12"/>
  <c r="H82" i="12"/>
  <c r="F234" i="11" l="1"/>
  <c r="F419" i="11" l="1"/>
  <c r="F281" i="11" l="1"/>
  <c r="F275" i="11"/>
  <c r="AX839" i="1" l="1"/>
  <c r="AX840" i="1"/>
  <c r="H57" i="12" l="1"/>
  <c r="H70" i="12"/>
  <c r="H25" i="12"/>
  <c r="H24" i="12"/>
  <c r="H98" i="12"/>
  <c r="H106" i="12"/>
  <c r="H104" i="12"/>
  <c r="H103" i="12"/>
  <c r="H102" i="12"/>
  <c r="H101" i="12"/>
  <c r="H100" i="12"/>
  <c r="H97" i="12"/>
  <c r="H95" i="12"/>
  <c r="H94" i="12"/>
  <c r="H93" i="12"/>
  <c r="H92" i="12"/>
  <c r="H91" i="12"/>
  <c r="H90" i="12"/>
  <c r="H89" i="12"/>
  <c r="H88" i="12"/>
  <c r="H87" i="12"/>
  <c r="H86" i="12"/>
  <c r="H84" i="12"/>
  <c r="H83" i="12"/>
  <c r="H81" i="12"/>
  <c r="H80" i="12"/>
  <c r="H79" i="12"/>
  <c r="H78" i="12"/>
  <c r="H77" i="12"/>
  <c r="H75" i="12"/>
  <c r="H74" i="12"/>
  <c r="H73" i="12"/>
  <c r="H72" i="12"/>
  <c r="H71" i="12"/>
  <c r="H69" i="12"/>
  <c r="H68" i="12"/>
  <c r="H67" i="12"/>
  <c r="H66" i="12"/>
  <c r="H64" i="12"/>
  <c r="H63" i="12"/>
  <c r="H62" i="12"/>
  <c r="H60" i="12"/>
  <c r="H59" i="12"/>
  <c r="H58" i="12"/>
  <c r="H56" i="12"/>
  <c r="H55" i="12"/>
  <c r="H54" i="12"/>
  <c r="H53" i="12"/>
  <c r="H52" i="12"/>
  <c r="H50" i="12"/>
  <c r="H49" i="12"/>
  <c r="H48" i="12"/>
  <c r="H47" i="12"/>
  <c r="H46" i="12"/>
  <c r="H45" i="12"/>
  <c r="H43" i="12"/>
  <c r="H42" i="12"/>
  <c r="H41" i="12"/>
  <c r="H40" i="12"/>
  <c r="H39" i="12"/>
  <c r="H37" i="12"/>
  <c r="H36" i="12"/>
  <c r="H35" i="12"/>
  <c r="H34" i="12"/>
  <c r="H33" i="12"/>
  <c r="H32" i="12"/>
  <c r="H30" i="12"/>
  <c r="H29" i="12"/>
  <c r="H27" i="12"/>
  <c r="H26" i="12"/>
  <c r="H23" i="12"/>
  <c r="H22" i="12"/>
  <c r="H21" i="12"/>
  <c r="H20" i="12"/>
  <c r="H19" i="12"/>
  <c r="H18" i="12"/>
  <c r="H16" i="12"/>
  <c r="H14" i="12"/>
  <c r="H13" i="12"/>
  <c r="H12" i="12"/>
  <c r="H11" i="12"/>
  <c r="H10" i="12"/>
  <c r="H9" i="12"/>
  <c r="H7" i="12"/>
  <c r="H6" i="12"/>
  <c r="H5" i="12"/>
  <c r="F243" i="11" l="1"/>
  <c r="F364" i="11" l="1"/>
  <c r="F303" i="11" l="1"/>
  <c r="F262" i="11"/>
  <c r="F378" i="11"/>
  <c r="F321" i="11"/>
  <c r="F299" i="11" l="1"/>
  <c r="F332" i="11" l="1"/>
  <c r="F382" i="11" l="1"/>
  <c r="F326" i="11" l="1"/>
  <c r="F333" i="11" l="1"/>
  <c r="F308" i="11"/>
  <c r="F408" i="11" l="1"/>
  <c r="F388" i="11" l="1"/>
  <c r="F265" i="11" l="1"/>
  <c r="F375" i="11"/>
  <c r="B131" i="5" l="1"/>
  <c r="E329" i="1" s="1"/>
  <c r="G329" i="1" s="1"/>
  <c r="B174" i="5"/>
  <c r="E450" i="1" s="1"/>
  <c r="B173" i="5"/>
  <c r="E449" i="1" s="1"/>
  <c r="B97" i="5"/>
  <c r="E340" i="1" s="1"/>
  <c r="B78" i="5"/>
  <c r="E346" i="1" s="1"/>
  <c r="B77" i="5"/>
  <c r="E338" i="1" s="1"/>
  <c r="B72" i="5"/>
  <c r="E333" i="1" s="1"/>
  <c r="G333" i="1" s="1"/>
  <c r="B57" i="5"/>
  <c r="E347" i="1" s="1"/>
  <c r="G347" i="1" s="1"/>
  <c r="B54" i="5"/>
  <c r="E337" i="1" s="1"/>
  <c r="B51" i="5"/>
  <c r="E352" i="1" s="1"/>
  <c r="B45" i="5"/>
  <c r="E318" i="1" s="1"/>
  <c r="G318" i="1" s="1"/>
  <c r="B155" i="5"/>
  <c r="E448" i="1" s="1"/>
  <c r="B32" i="5"/>
  <c r="E363" i="1" s="1"/>
  <c r="B27" i="5"/>
  <c r="E344" i="1" s="1"/>
  <c r="G344" i="1" s="1"/>
  <c r="B23" i="5"/>
  <c r="E336" i="1" s="1"/>
  <c r="G336" i="1" s="1"/>
  <c r="B10" i="5"/>
  <c r="E342" i="1" s="1"/>
  <c r="G342" i="1" s="1"/>
  <c r="B133" i="5"/>
  <c r="E348" i="1" s="1"/>
  <c r="B89" i="5"/>
  <c r="E350" i="1" s="1"/>
  <c r="G382" i="1" l="1"/>
  <c r="G392" i="1"/>
  <c r="G337" i="1"/>
  <c r="B6" i="5"/>
  <c r="D1084" i="4"/>
  <c r="D782" i="1" s="1"/>
  <c r="D1083" i="4"/>
  <c r="D753" i="1" s="1"/>
  <c r="D1082" i="4"/>
  <c r="D720" i="1" s="1"/>
  <c r="D1081" i="4"/>
  <c r="D683" i="1" s="1"/>
  <c r="D1080" i="4"/>
  <c r="D678" i="1" s="1"/>
  <c r="D1079" i="4"/>
  <c r="D661" i="1" s="1"/>
  <c r="D1078" i="4"/>
  <c r="D663" i="1" s="1"/>
  <c r="D1077" i="4"/>
  <c r="D679" i="1" s="1"/>
  <c r="D1076" i="4"/>
  <c r="D773" i="1" s="1"/>
  <c r="D1075" i="4"/>
  <c r="D698" i="1" s="1"/>
  <c r="D1074" i="4"/>
  <c r="D784" i="1" s="1"/>
  <c r="D1073" i="4"/>
  <c r="D768" i="1" s="1"/>
  <c r="D1072" i="4"/>
  <c r="D769" i="1" s="1"/>
  <c r="D1071" i="4"/>
  <c r="D659" i="1" s="1"/>
  <c r="D1070" i="4"/>
  <c r="D770" i="1" s="1"/>
  <c r="D1069" i="4"/>
  <c r="D675" i="1" s="1"/>
  <c r="D1068" i="4"/>
  <c r="D700" i="1" s="1"/>
  <c r="D1067" i="4"/>
  <c r="D710" i="1" s="1"/>
  <c r="D1066" i="4"/>
  <c r="D734" i="1" s="1"/>
  <c r="D1065" i="4"/>
  <c r="D718" i="1" s="1"/>
  <c r="D1064" i="4"/>
  <c r="D704" i="1" s="1"/>
  <c r="D1063" i="4"/>
  <c r="D686" i="1" s="1"/>
  <c r="D1062" i="4"/>
  <c r="D671" i="1" s="1"/>
  <c r="D1061" i="4"/>
  <c r="D687" i="1" s="1"/>
  <c r="D1060" i="4"/>
  <c r="D781" i="1" s="1"/>
  <c r="D1059" i="4"/>
  <c r="D760" i="1" s="1"/>
  <c r="D1058" i="4"/>
  <c r="D766" i="1" s="1"/>
  <c r="D1057" i="4"/>
  <c r="D764" i="1" s="1"/>
  <c r="D1056" i="4"/>
  <c r="D694" i="1" s="1"/>
  <c r="D1055" i="4"/>
  <c r="D669" i="1" s="1"/>
  <c r="D1054" i="4"/>
  <c r="D721" i="1" s="1"/>
  <c r="D1053" i="4"/>
  <c r="D761" i="1" s="1"/>
  <c r="D1052" i="4"/>
  <c r="D697" i="1" s="1"/>
  <c r="D1051" i="4"/>
  <c r="D689" i="1" s="1"/>
  <c r="D1050" i="4"/>
  <c r="D660" i="1" s="1"/>
  <c r="D1049" i="4"/>
  <c r="D706" i="1" s="1"/>
  <c r="D1048" i="4"/>
  <c r="D787" i="1" s="1"/>
  <c r="D1047" i="4"/>
  <c r="D785" i="1" s="1"/>
  <c r="D1046" i="4"/>
  <c r="D667" i="1" s="1"/>
  <c r="D1045" i="4"/>
  <c r="D712" i="1" s="1"/>
  <c r="D1044" i="4"/>
  <c r="D786" i="1" s="1"/>
  <c r="D1043" i="4"/>
  <c r="D737" i="1" s="1"/>
  <c r="D1042" i="4"/>
  <c r="D688" i="1" s="1"/>
  <c r="D1041" i="4"/>
  <c r="D726" i="1" s="1"/>
  <c r="D1040" i="4"/>
  <c r="D758" i="1" s="1"/>
  <c r="D1039" i="4"/>
  <c r="D658" i="1" s="1"/>
  <c r="D1038" i="4"/>
  <c r="D759" i="1" s="1"/>
  <c r="D1037" i="4"/>
  <c r="D703" i="1" s="1"/>
  <c r="D1036" i="4"/>
  <c r="D775" i="1" s="1"/>
  <c r="D1035" i="4"/>
  <c r="D713" i="1" s="1"/>
  <c r="D1034" i="4"/>
  <c r="D664" i="1" s="1"/>
  <c r="D1033" i="4"/>
  <c r="D705" i="1" s="1"/>
  <c r="D1032" i="4"/>
  <c r="D691" i="1" s="1"/>
  <c r="D1031" i="4"/>
  <c r="D728" i="1" s="1"/>
  <c r="D1030" i="4"/>
  <c r="D772" i="1" s="1"/>
  <c r="D1029" i="4"/>
  <c r="D754" i="1" s="1"/>
  <c r="D1028" i="4"/>
  <c r="D699" i="1" s="1"/>
  <c r="D1027" i="4"/>
  <c r="D742" i="1" s="1"/>
  <c r="D1026" i="4"/>
  <c r="D743" i="1" s="1"/>
  <c r="D1025" i="4"/>
  <c r="D748" i="1" s="1"/>
  <c r="D1024" i="4"/>
  <c r="D665" i="1" s="1"/>
  <c r="D1023" i="4"/>
  <c r="D681" i="1" s="1"/>
  <c r="D1022" i="4"/>
  <c r="D722" i="1" s="1"/>
  <c r="D1021" i="4"/>
  <c r="D676" i="1" s="1"/>
  <c r="D1020" i="4"/>
  <c r="D740" i="1" s="1"/>
  <c r="D1019" i="4"/>
  <c r="D790" i="1" s="1"/>
  <c r="D1018" i="4"/>
  <c r="D711" i="1" s="1"/>
  <c r="D1017" i="4"/>
  <c r="D778" i="1" s="1"/>
  <c r="D1016" i="4"/>
  <c r="D749" i="1" s="1"/>
  <c r="D1015" i="4"/>
  <c r="D717" i="1" s="1"/>
  <c r="D1014" i="4"/>
  <c r="D783" i="1" s="1"/>
  <c r="D1013" i="4"/>
  <c r="D680" i="1" s="1"/>
  <c r="D1012" i="4"/>
  <c r="D662" i="1" s="1"/>
  <c r="D1011" i="4"/>
  <c r="D767" i="1" s="1"/>
  <c r="D1010" i="4"/>
  <c r="D668" i="1" s="1"/>
  <c r="D1009" i="4"/>
  <c r="D692" i="1" s="1"/>
  <c r="D1008" i="4"/>
  <c r="D719" i="1" s="1"/>
  <c r="D1007" i="4"/>
  <c r="D745" i="1" s="1"/>
  <c r="D1006" i="4"/>
  <c r="D762" i="1" s="1"/>
  <c r="D1005" i="4"/>
  <c r="D696" i="1" s="1"/>
  <c r="D1004" i="4"/>
  <c r="D788" i="1" s="1"/>
  <c r="D1003" i="4"/>
  <c r="D744" i="1" s="1"/>
  <c r="D1002" i="4"/>
  <c r="D672" i="1" s="1"/>
  <c r="D1001" i="4"/>
  <c r="D730" i="1" s="1"/>
  <c r="D1000" i="4"/>
  <c r="D747" i="1" s="1"/>
  <c r="D999" i="4"/>
  <c r="D693" i="1" s="1"/>
  <c r="D998" i="4"/>
  <c r="D776" i="1" s="1"/>
  <c r="D997" i="4"/>
  <c r="D755" i="1" s="1"/>
  <c r="D996" i="4"/>
  <c r="D725" i="1" s="1"/>
  <c r="D995" i="4"/>
  <c r="D709" i="1" s="1"/>
  <c r="D994" i="4"/>
  <c r="D774" i="1" s="1"/>
  <c r="D993" i="4"/>
  <c r="D731" i="1" s="1"/>
  <c r="D992" i="4"/>
  <c r="D677" i="1" s="1"/>
  <c r="D991" i="4"/>
  <c r="D690" i="1" s="1"/>
  <c r="D990" i="4"/>
  <c r="D750" i="1" s="1"/>
  <c r="D989" i="4"/>
  <c r="D757" i="1" s="1"/>
  <c r="D988" i="4"/>
  <c r="D732" i="1" s="1"/>
  <c r="D987" i="4"/>
  <c r="D707" i="1" s="1"/>
  <c r="D986" i="4"/>
  <c r="D723" i="1" s="1"/>
  <c r="D985" i="4"/>
  <c r="D789" i="1" s="1"/>
  <c r="D944" i="4"/>
  <c r="T791" i="1" s="1"/>
  <c r="D943" i="4"/>
  <c r="T703" i="1" s="1"/>
  <c r="D942" i="4"/>
  <c r="T683" i="1" s="1"/>
  <c r="D941" i="4"/>
  <c r="T694" i="1" s="1"/>
  <c r="D940" i="4"/>
  <c r="T686" i="1" s="1"/>
  <c r="D939" i="4"/>
  <c r="T659" i="1" s="1"/>
  <c r="D938" i="4"/>
  <c r="T721" i="1" s="1"/>
  <c r="D937" i="4"/>
  <c r="T662" i="1" s="1"/>
  <c r="D936" i="4"/>
  <c r="T705" i="1" s="1"/>
  <c r="D935" i="4"/>
  <c r="T728" i="1" s="1"/>
  <c r="D934" i="4"/>
  <c r="T789" i="1" s="1"/>
  <c r="D933" i="4"/>
  <c r="T761" i="1" s="1"/>
  <c r="D932" i="4"/>
  <c r="T777" i="1" s="1"/>
  <c r="D931" i="4"/>
  <c r="T663" i="1" s="1"/>
  <c r="D930" i="4"/>
  <c r="T701" i="1" s="1"/>
  <c r="D929" i="4"/>
  <c r="T709" i="1" s="1"/>
  <c r="D928" i="4"/>
  <c r="T727" i="1" s="1"/>
  <c r="D927" i="4"/>
  <c r="T675" i="1" s="1"/>
  <c r="D926" i="4"/>
  <c r="T725" i="1" s="1"/>
  <c r="D925" i="4"/>
  <c r="T786" i="1" s="1"/>
  <c r="D924" i="4"/>
  <c r="T726" i="1" s="1"/>
  <c r="D923" i="4"/>
  <c r="T764" i="1" s="1"/>
  <c r="D922" i="4"/>
  <c r="T679" i="1" s="1"/>
  <c r="D921" i="4"/>
  <c r="T753" i="1" s="1"/>
  <c r="D920" i="4"/>
  <c r="T744" i="1" s="1"/>
  <c r="D919" i="4"/>
  <c r="T716" i="1" s="1"/>
  <c r="D918" i="4"/>
  <c r="T759" i="1" s="1"/>
  <c r="D917" i="4"/>
  <c r="T719" i="1" s="1"/>
  <c r="D916" i="4"/>
  <c r="T733" i="1" s="1"/>
  <c r="D915" i="4"/>
  <c r="T681" i="1" s="1"/>
  <c r="D914" i="4"/>
  <c r="T740" i="1" s="1"/>
  <c r="D913" i="4"/>
  <c r="T690" i="1" s="1"/>
  <c r="D912" i="4"/>
  <c r="T778" i="1" s="1"/>
  <c r="D911" i="4"/>
  <c r="T720" i="1" s="1"/>
  <c r="D910" i="4"/>
  <c r="T692" i="1" s="1"/>
  <c r="D909" i="4"/>
  <c r="T730" i="1" s="1"/>
  <c r="D908" i="4"/>
  <c r="T787" i="1" s="1"/>
  <c r="D907" i="4"/>
  <c r="T790" i="1" s="1"/>
  <c r="D906" i="4"/>
  <c r="T671" i="1" s="1"/>
  <c r="D905" i="4"/>
  <c r="T723" i="1" s="1"/>
  <c r="D904" i="4"/>
  <c r="T782" i="1" s="1"/>
  <c r="D903" i="4"/>
  <c r="T768" i="1" s="1"/>
  <c r="D902" i="4"/>
  <c r="T748" i="1" s="1"/>
  <c r="D901" i="4"/>
  <c r="T770" i="1" s="1"/>
  <c r="D900" i="4"/>
  <c r="T738" i="1" s="1"/>
  <c r="D899" i="4"/>
  <c r="T711" i="1" s="1"/>
  <c r="D898" i="4"/>
  <c r="T704" i="1" s="1"/>
  <c r="D897" i="4"/>
  <c r="T712" i="1" s="1"/>
  <c r="D896" i="4"/>
  <c r="T722" i="1" s="1"/>
  <c r="D895" i="4"/>
  <c r="T669" i="1" s="1"/>
  <c r="D894" i="4"/>
  <c r="T684" i="1" s="1"/>
  <c r="D893" i="4"/>
  <c r="T743" i="1" s="1"/>
  <c r="D892" i="4"/>
  <c r="T667" i="1" s="1"/>
  <c r="D891" i="4"/>
  <c r="T737" i="1" s="1"/>
  <c r="D890" i="4"/>
  <c r="T749" i="1" s="1"/>
  <c r="D889" i="4"/>
  <c r="T745" i="1" s="1"/>
  <c r="D888" i="4"/>
  <c r="T760" i="1" s="1"/>
  <c r="D887" i="4"/>
  <c r="T672" i="1" s="1"/>
  <c r="D886" i="4"/>
  <c r="T762" i="1" s="1"/>
  <c r="D885" i="4"/>
  <c r="T741" i="1" s="1"/>
  <c r="D884" i="4"/>
  <c r="T693" i="1" s="1"/>
  <c r="D883" i="4"/>
  <c r="T731" i="1" s="1"/>
  <c r="D882" i="4"/>
  <c r="T763" i="1" s="1"/>
  <c r="D881" i="4"/>
  <c r="T732" i="1" s="1"/>
  <c r="D880" i="4"/>
  <c r="T735" i="1" s="1"/>
  <c r="D879" i="4"/>
  <c r="T783" i="1" s="1"/>
  <c r="D878" i="4"/>
  <c r="T788" i="1" s="1"/>
  <c r="D877" i="4"/>
  <c r="T696" i="1" s="1"/>
  <c r="D876" i="4"/>
  <c r="T771" i="1" s="1"/>
  <c r="D875" i="4"/>
  <c r="T746" i="1" s="1"/>
  <c r="D874" i="4"/>
  <c r="T773" i="1" s="1"/>
  <c r="D873" i="4"/>
  <c r="T769" i="1" s="1"/>
  <c r="D872" i="4"/>
  <c r="T668" i="1" s="1"/>
  <c r="D871" i="4"/>
  <c r="T752" i="1" s="1"/>
  <c r="D870" i="4"/>
  <c r="T757" i="1" s="1"/>
  <c r="D869" i="4"/>
  <c r="T779" i="1" s="1"/>
  <c r="D868" i="4"/>
  <c r="T772" i="1" s="1"/>
  <c r="D867" i="4"/>
  <c r="T688" i="1" s="1"/>
  <c r="D866" i="4"/>
  <c r="T714" i="1" s="1"/>
  <c r="D865" i="4"/>
  <c r="T677" i="1" s="1"/>
  <c r="D864" i="4"/>
  <c r="T785" i="1" s="1"/>
  <c r="D863" i="4"/>
  <c r="T670" i="1" s="1"/>
  <c r="D862" i="4"/>
  <c r="T682" i="1" s="1"/>
  <c r="D861" i="4"/>
  <c r="T676" i="1" s="1"/>
  <c r="D860" i="4"/>
  <c r="T691" i="1" s="1"/>
  <c r="D859" i="4"/>
  <c r="T678" i="1" s="1"/>
  <c r="D858" i="4"/>
  <c r="T713" i="1" s="1"/>
  <c r="D857" i="4"/>
  <c r="T739" i="1" s="1"/>
  <c r="D856" i="4"/>
  <c r="T742" i="1" s="1"/>
  <c r="D855" i="4"/>
  <c r="T766" i="1" s="1"/>
  <c r="D854" i="4"/>
  <c r="T750" i="1" s="1"/>
  <c r="D853" i="4"/>
  <c r="T695" i="1" s="1"/>
  <c r="D852" i="4"/>
  <c r="T674" i="1" s="1"/>
  <c r="D851" i="4"/>
  <c r="T708" i="1" s="1"/>
  <c r="D850" i="4"/>
  <c r="T755" i="1" s="1"/>
  <c r="D849" i="4"/>
  <c r="T747" i="1" s="1"/>
  <c r="D848" i="4"/>
  <c r="T656" i="1" s="1"/>
  <c r="D847" i="4"/>
  <c r="T685" i="1" s="1"/>
  <c r="D846" i="4"/>
  <c r="T751" i="1" s="1"/>
  <c r="D845" i="4"/>
  <c r="T706" i="1" s="1"/>
  <c r="K1130" i="4" l="1"/>
  <c r="K1134" i="4"/>
  <c r="K1138" i="4"/>
  <c r="K1142" i="4"/>
  <c r="K1146" i="4"/>
  <c r="K1150" i="4"/>
  <c r="K1154" i="4"/>
  <c r="K1158" i="4"/>
  <c r="K1162" i="4"/>
  <c r="K1166" i="4"/>
  <c r="K1170" i="4"/>
  <c r="K1174" i="4"/>
  <c r="K1178" i="4"/>
  <c r="K1182" i="4"/>
  <c r="K1186" i="4"/>
  <c r="K1190" i="4"/>
  <c r="K1194" i="4"/>
  <c r="K1198" i="4"/>
  <c r="K1202" i="4"/>
  <c r="K1206" i="4"/>
  <c r="K1210" i="4"/>
  <c r="K1214" i="4"/>
  <c r="K1218" i="4"/>
  <c r="K1222" i="4"/>
  <c r="K1226" i="4"/>
  <c r="L1130" i="4"/>
  <c r="L1134" i="4"/>
  <c r="L1138" i="4"/>
  <c r="L1142" i="4"/>
  <c r="L1146" i="4"/>
  <c r="L1150" i="4"/>
  <c r="L1154" i="4"/>
  <c r="L1158" i="4"/>
  <c r="L1162" i="4"/>
  <c r="L1166" i="4"/>
  <c r="L1170" i="4"/>
  <c r="L1174" i="4"/>
  <c r="L1178" i="4"/>
  <c r="L1182" i="4"/>
  <c r="L1186" i="4"/>
  <c r="L1190" i="4"/>
  <c r="L1194" i="4"/>
  <c r="L1198" i="4"/>
  <c r="L1202" i="4"/>
  <c r="L1206" i="4"/>
  <c r="L1210" i="4"/>
  <c r="L1214" i="4"/>
  <c r="L1218" i="4"/>
  <c r="L1222" i="4"/>
  <c r="L1226" i="4"/>
  <c r="K1131" i="4"/>
  <c r="K1135" i="4"/>
  <c r="K1139" i="4"/>
  <c r="K1143" i="4"/>
  <c r="K1147" i="4"/>
  <c r="K1151" i="4"/>
  <c r="K1155" i="4"/>
  <c r="K1159" i="4"/>
  <c r="K1163" i="4"/>
  <c r="K1167" i="4"/>
  <c r="K1171" i="4"/>
  <c r="K1175" i="4"/>
  <c r="K1179" i="4"/>
  <c r="K1183" i="4"/>
  <c r="K1187" i="4"/>
  <c r="K1191" i="4"/>
  <c r="K1195" i="4"/>
  <c r="K1199" i="4"/>
  <c r="K1203" i="4"/>
  <c r="K1207" i="4"/>
  <c r="K1211" i="4"/>
  <c r="K1215" i="4"/>
  <c r="K1219" i="4"/>
  <c r="K1223" i="4"/>
  <c r="K1227" i="4"/>
  <c r="L1131" i="4"/>
  <c r="L1135" i="4"/>
  <c r="L1139" i="4"/>
  <c r="L1143" i="4"/>
  <c r="L1147" i="4"/>
  <c r="L1151" i="4"/>
  <c r="L1155" i="4"/>
  <c r="L1159" i="4"/>
  <c r="L1163" i="4"/>
  <c r="L1167" i="4"/>
  <c r="L1171" i="4"/>
  <c r="L1175" i="4"/>
  <c r="L1179" i="4"/>
  <c r="L1183" i="4"/>
  <c r="L1187" i="4"/>
  <c r="L1191" i="4"/>
  <c r="L1195" i="4"/>
  <c r="L1199" i="4"/>
  <c r="L1203" i="4"/>
  <c r="L1207" i="4"/>
  <c r="L1211" i="4"/>
  <c r="L1215" i="4"/>
  <c r="L1219" i="4"/>
  <c r="L1223" i="4"/>
  <c r="L1227" i="4"/>
  <c r="K1132" i="4"/>
  <c r="K1136" i="4"/>
  <c r="K1140" i="4"/>
  <c r="K1144" i="4"/>
  <c r="K1148" i="4"/>
  <c r="K1152" i="4"/>
  <c r="K1156" i="4"/>
  <c r="K1160" i="4"/>
  <c r="K1164" i="4"/>
  <c r="K1168" i="4"/>
  <c r="K1172" i="4"/>
  <c r="K1176" i="4"/>
  <c r="K1180" i="4"/>
  <c r="K1184" i="4"/>
  <c r="K1188" i="4"/>
  <c r="K1192" i="4"/>
  <c r="K1196" i="4"/>
  <c r="K1200" i="4"/>
  <c r="K1204" i="4"/>
  <c r="K1208" i="4"/>
  <c r="K1212" i="4"/>
  <c r="K1216" i="4"/>
  <c r="K1220" i="4"/>
  <c r="K1224" i="4"/>
  <c r="K1228" i="4"/>
  <c r="L1132" i="4"/>
  <c r="L1136" i="4"/>
  <c r="L1140" i="4"/>
  <c r="L1144" i="4"/>
  <c r="L1148" i="4"/>
  <c r="L1152" i="4"/>
  <c r="L1156" i="4"/>
  <c r="L1160" i="4"/>
  <c r="L1164" i="4"/>
  <c r="L1168" i="4"/>
  <c r="L1172" i="4"/>
  <c r="L1176" i="4"/>
  <c r="L1180" i="4"/>
  <c r="L1184" i="4"/>
  <c r="L1188" i="4"/>
  <c r="L1192" i="4"/>
  <c r="L1196" i="4"/>
  <c r="L1200" i="4"/>
  <c r="L1204" i="4"/>
  <c r="L1208" i="4"/>
  <c r="L1212" i="4"/>
  <c r="L1216" i="4"/>
  <c r="L1220" i="4"/>
  <c r="L1224" i="4"/>
  <c r="L1228" i="4"/>
  <c r="K1129" i="4"/>
  <c r="K1133" i="4"/>
  <c r="K1137" i="4"/>
  <c r="K1141" i="4"/>
  <c r="K1145" i="4"/>
  <c r="K1149" i="4"/>
  <c r="K1153" i="4"/>
  <c r="K1157" i="4"/>
  <c r="K1161" i="4"/>
  <c r="K1165" i="4"/>
  <c r="K1169" i="4"/>
  <c r="K1173" i="4"/>
  <c r="K1177" i="4"/>
  <c r="K1181" i="4"/>
  <c r="K1185" i="4"/>
  <c r="K1189" i="4"/>
  <c r="K1193" i="4"/>
  <c r="K1197" i="4"/>
  <c r="K1201" i="4"/>
  <c r="K1205" i="4"/>
  <c r="K1209" i="4"/>
  <c r="K1213" i="4"/>
  <c r="K1217" i="4"/>
  <c r="K1221" i="4"/>
  <c r="K1225" i="4"/>
  <c r="L1129" i="4"/>
  <c r="L1133" i="4"/>
  <c r="L1137" i="4"/>
  <c r="L1141" i="4"/>
  <c r="L1145" i="4"/>
  <c r="L1149" i="4"/>
  <c r="L1153" i="4"/>
  <c r="L1157" i="4"/>
  <c r="L1161" i="4"/>
  <c r="L1165" i="4"/>
  <c r="L1169" i="4"/>
  <c r="L1173" i="4"/>
  <c r="L1177" i="4"/>
  <c r="L1181" i="4"/>
  <c r="L1185" i="4"/>
  <c r="L1189" i="4"/>
  <c r="L1193" i="4"/>
  <c r="L1197" i="4"/>
  <c r="L1201" i="4"/>
  <c r="L1205" i="4"/>
  <c r="L1209" i="4"/>
  <c r="L1213" i="4"/>
  <c r="L1217" i="4"/>
  <c r="L1221" i="4"/>
  <c r="L1225" i="4"/>
  <c r="AQB863" i="1"/>
  <c r="AQB857" i="1"/>
  <c r="AQB851" i="1"/>
  <c r="AQB845" i="1"/>
  <c r="AQB839" i="1"/>
  <c r="AQB833" i="1"/>
  <c r="AQB827" i="1"/>
  <c r="AQB821" i="1"/>
  <c r="AQB815" i="1"/>
  <c r="AQB809" i="1"/>
  <c r="AQB803" i="1"/>
  <c r="AQB797" i="1"/>
  <c r="APS863" i="1"/>
  <c r="APS857" i="1"/>
  <c r="APS851" i="1"/>
  <c r="APS845" i="1"/>
  <c r="APS839" i="1"/>
  <c r="APS833" i="1"/>
  <c r="APS827" i="1"/>
  <c r="APS821" i="1"/>
  <c r="APS815" i="1"/>
  <c r="APS809" i="1"/>
  <c r="APS803" i="1"/>
  <c r="APS797" i="1"/>
  <c r="AKE863" i="1"/>
  <c r="AKE857" i="1"/>
  <c r="AKE851" i="1"/>
  <c r="AKE845" i="1"/>
  <c r="AKE839" i="1"/>
  <c r="AKE833" i="1"/>
  <c r="AKE827" i="1"/>
  <c r="AKE821" i="1"/>
  <c r="AKE815" i="1"/>
  <c r="AKE809" i="1"/>
  <c r="AKE803" i="1"/>
  <c r="AKE797" i="1"/>
  <c r="AJV863" i="1"/>
  <c r="AJV857" i="1"/>
  <c r="AJV851" i="1"/>
  <c r="AJV845" i="1"/>
  <c r="AJV839" i="1"/>
  <c r="AJV833" i="1"/>
  <c r="AJV827" i="1"/>
  <c r="AJV821" i="1"/>
  <c r="AJV815" i="1"/>
  <c r="AJV809" i="1"/>
  <c r="AJV803" i="1"/>
  <c r="AJV797" i="1"/>
  <c r="AJM863" i="1"/>
  <c r="AJM857" i="1"/>
  <c r="AJM851" i="1"/>
  <c r="AJM845" i="1"/>
  <c r="AJM839" i="1"/>
  <c r="AJM833" i="1"/>
  <c r="AJM827" i="1"/>
  <c r="AJM821" i="1"/>
  <c r="AJM815" i="1"/>
  <c r="AJM809" i="1"/>
  <c r="AJM803" i="1"/>
  <c r="AJM797" i="1"/>
  <c r="AJD863" i="1"/>
  <c r="AJD857" i="1"/>
  <c r="AJD851" i="1"/>
  <c r="AJD845" i="1"/>
  <c r="AJD839" i="1"/>
  <c r="AJD833" i="1"/>
  <c r="AJD827" i="1"/>
  <c r="AJD821" i="1"/>
  <c r="AJD815" i="1"/>
  <c r="AJD809" i="1"/>
  <c r="AJD803" i="1"/>
  <c r="AJD797" i="1"/>
  <c r="AIU863" i="1"/>
  <c r="AIU857" i="1"/>
  <c r="AIU851" i="1"/>
  <c r="AIU845" i="1"/>
  <c r="AIU839" i="1"/>
  <c r="AIU833" i="1"/>
  <c r="AIU827" i="1"/>
  <c r="AIU821" i="1"/>
  <c r="AIU815" i="1"/>
  <c r="AIU809" i="1"/>
  <c r="AIU803" i="1"/>
  <c r="AIU797" i="1"/>
  <c r="AIL863" i="1"/>
  <c r="AIL857" i="1"/>
  <c r="AIL851" i="1"/>
  <c r="AIL845" i="1"/>
  <c r="AIL839" i="1"/>
  <c r="AIL833" i="1"/>
  <c r="AIL827" i="1"/>
  <c r="AIL821" i="1"/>
  <c r="AIL815" i="1"/>
  <c r="AIL809" i="1"/>
  <c r="AIL803" i="1"/>
  <c r="AIL797" i="1"/>
  <c r="AIC863" i="1"/>
  <c r="AIC857" i="1"/>
  <c r="AIC851" i="1"/>
  <c r="AIC845" i="1"/>
  <c r="AIC839" i="1"/>
  <c r="AIC833" i="1"/>
  <c r="AIC827" i="1"/>
  <c r="AIC821" i="1"/>
  <c r="AIC815" i="1"/>
  <c r="AIC809" i="1"/>
  <c r="AIC803" i="1"/>
  <c r="AIC797" i="1"/>
  <c r="AHT863" i="1"/>
  <c r="AHT857" i="1"/>
  <c r="AHT851" i="1"/>
  <c r="AHT845" i="1"/>
  <c r="AHT839" i="1"/>
  <c r="AHT833" i="1"/>
  <c r="AHT827" i="1"/>
  <c r="AHT821" i="1"/>
  <c r="AHT815" i="1"/>
  <c r="AHT809" i="1"/>
  <c r="AHT803" i="1"/>
  <c r="AHT797" i="1"/>
  <c r="AHK863" i="1"/>
  <c r="AHK857" i="1"/>
  <c r="AHK851" i="1"/>
  <c r="AHK845" i="1"/>
  <c r="AHK839" i="1"/>
  <c r="AHK833" i="1"/>
  <c r="AHK827" i="1"/>
  <c r="AHK821" i="1"/>
  <c r="AHK815" i="1"/>
  <c r="AHK809" i="1"/>
  <c r="AHK803" i="1"/>
  <c r="AHK797" i="1"/>
  <c r="AHB863" i="1"/>
  <c r="AHB857" i="1"/>
  <c r="AHB851" i="1"/>
  <c r="AHB845" i="1"/>
  <c r="AHB839" i="1"/>
  <c r="AHB833" i="1"/>
  <c r="AHB827" i="1"/>
  <c r="AHB821" i="1"/>
  <c r="AHB815" i="1"/>
  <c r="AHB809" i="1"/>
  <c r="AHB803" i="1"/>
  <c r="AHB797" i="1"/>
  <c r="AGS863" i="1"/>
  <c r="AGS857" i="1"/>
  <c r="AGS851" i="1"/>
  <c r="AGS845" i="1"/>
  <c r="AGS839" i="1"/>
  <c r="AGS833" i="1"/>
  <c r="AGS827" i="1"/>
  <c r="AGS821" i="1"/>
  <c r="AGS815" i="1"/>
  <c r="AGS809" i="1"/>
  <c r="AGS803" i="1"/>
  <c r="AGS797" i="1"/>
  <c r="AGJ863" i="1"/>
  <c r="AGJ857" i="1"/>
  <c r="AGJ851" i="1"/>
  <c r="AGJ845" i="1"/>
  <c r="AGJ839" i="1"/>
  <c r="AGJ833" i="1"/>
  <c r="AGJ827" i="1"/>
  <c r="AGJ821" i="1"/>
  <c r="AGJ815" i="1"/>
  <c r="AGJ809" i="1"/>
  <c r="AGJ803" i="1"/>
  <c r="AGJ797" i="1"/>
  <c r="AGA863" i="1"/>
  <c r="AGA857" i="1"/>
  <c r="AGA851" i="1"/>
  <c r="AGA845" i="1"/>
  <c r="AGA839" i="1"/>
  <c r="AGA833" i="1"/>
  <c r="AGA827" i="1"/>
  <c r="AGA821" i="1"/>
  <c r="AGA815" i="1"/>
  <c r="AGA809" i="1"/>
  <c r="AGA803" i="1"/>
  <c r="AGA797" i="1"/>
  <c r="AFR863" i="1"/>
  <c r="AFR857" i="1"/>
  <c r="AFR851" i="1"/>
  <c r="AFR845" i="1"/>
  <c r="AFR839" i="1"/>
  <c r="AFR833" i="1"/>
  <c r="AFR827" i="1"/>
  <c r="AFR821" i="1"/>
  <c r="AFR815" i="1"/>
  <c r="AFR809" i="1"/>
  <c r="AFR803" i="1"/>
  <c r="AFR797" i="1"/>
  <c r="AFI863" i="1"/>
  <c r="AFI857" i="1"/>
  <c r="AFI851" i="1"/>
  <c r="AFI845" i="1"/>
  <c r="AFI839" i="1"/>
  <c r="AFI833" i="1"/>
  <c r="AFI827" i="1"/>
  <c r="AFI821" i="1"/>
  <c r="AFI815" i="1"/>
  <c r="AFI809" i="1"/>
  <c r="AFI803" i="1"/>
  <c r="AFI797" i="1"/>
  <c r="AEZ863" i="1"/>
  <c r="AEZ857" i="1"/>
  <c r="AEZ851" i="1"/>
  <c r="AEZ845" i="1"/>
  <c r="AEZ839" i="1"/>
  <c r="AEZ833" i="1"/>
  <c r="AEZ827" i="1"/>
  <c r="AEZ821" i="1"/>
  <c r="AEZ815" i="1"/>
  <c r="AEZ809" i="1"/>
  <c r="AEZ803" i="1"/>
  <c r="AEZ797" i="1"/>
  <c r="AEQ863" i="1"/>
  <c r="AEQ857" i="1"/>
  <c r="AEQ851" i="1"/>
  <c r="AEQ845" i="1"/>
  <c r="AEQ839" i="1"/>
  <c r="AEQ833" i="1"/>
  <c r="AEQ827" i="1"/>
  <c r="AEQ821" i="1"/>
  <c r="AEQ815" i="1"/>
  <c r="AEQ809" i="1"/>
  <c r="AEQ803" i="1"/>
  <c r="AEQ797" i="1"/>
  <c r="AEH863" i="1"/>
  <c r="AEH857" i="1"/>
  <c r="AEH851" i="1"/>
  <c r="AEH845" i="1"/>
  <c r="AEH839" i="1"/>
  <c r="AEH833" i="1"/>
  <c r="AEH827" i="1"/>
  <c r="AEH821" i="1"/>
  <c r="AEH815" i="1"/>
  <c r="AEH809" i="1"/>
  <c r="AEH803" i="1"/>
  <c r="AEH797" i="1"/>
  <c r="ADY863" i="1"/>
  <c r="ADY857" i="1"/>
  <c r="ADY851" i="1"/>
  <c r="ADY845" i="1"/>
  <c r="ADY839" i="1"/>
  <c r="ADY833" i="1"/>
  <c r="ADY827" i="1"/>
  <c r="ADY821" i="1"/>
  <c r="ADY815" i="1"/>
  <c r="ADY809" i="1"/>
  <c r="ADY803" i="1"/>
  <c r="ADY797" i="1"/>
  <c r="ADP863" i="1"/>
  <c r="ADP857" i="1"/>
  <c r="ADP851" i="1"/>
  <c r="ADP845" i="1"/>
  <c r="ADP839" i="1"/>
  <c r="ADP833" i="1"/>
  <c r="ADP827" i="1"/>
  <c r="ADP821" i="1"/>
  <c r="ADP815" i="1"/>
  <c r="ADP809" i="1"/>
  <c r="ADP803" i="1"/>
  <c r="ADP797" i="1"/>
  <c r="ADG863" i="1"/>
  <c r="ADG857" i="1"/>
  <c r="ADG851" i="1"/>
  <c r="ADG845" i="1"/>
  <c r="ADG839" i="1"/>
  <c r="ADG833" i="1"/>
  <c r="ADG827" i="1"/>
  <c r="ADG821" i="1"/>
  <c r="ADG815" i="1"/>
  <c r="ADG809" i="1"/>
  <c r="ADG803" i="1"/>
  <c r="ADG797" i="1"/>
  <c r="ACX863" i="1"/>
  <c r="ACX857" i="1"/>
  <c r="ACX851" i="1"/>
  <c r="ACX845" i="1"/>
  <c r="ACX839" i="1"/>
  <c r="ACX833" i="1"/>
  <c r="ACX827" i="1"/>
  <c r="ACX821" i="1"/>
  <c r="ACX815" i="1"/>
  <c r="ACX809" i="1"/>
  <c r="ACX803" i="1"/>
  <c r="ACX797" i="1"/>
  <c r="ACO863" i="1"/>
  <c r="ACO857" i="1"/>
  <c r="ACO851" i="1"/>
  <c r="ACO845" i="1"/>
  <c r="ACO839" i="1"/>
  <c r="ACO833" i="1"/>
  <c r="ACO827" i="1"/>
  <c r="ACO821" i="1"/>
  <c r="ACO815" i="1"/>
  <c r="ACO809" i="1"/>
  <c r="ACO803" i="1"/>
  <c r="ACO797" i="1"/>
  <c r="ACF863" i="1"/>
  <c r="ACF857" i="1"/>
  <c r="ACF851" i="1"/>
  <c r="ACF845" i="1"/>
  <c r="ACF839" i="1"/>
  <c r="ACF833" i="1"/>
  <c r="ACF827" i="1"/>
  <c r="ACF821" i="1"/>
  <c r="ACF815" i="1"/>
  <c r="ACF809" i="1"/>
  <c r="ACF803" i="1"/>
  <c r="ACF797" i="1"/>
  <c r="ABW863" i="1"/>
  <c r="ABW857" i="1"/>
  <c r="ABW851" i="1"/>
  <c r="ABW845" i="1"/>
  <c r="ABW839" i="1"/>
  <c r="ABW833" i="1"/>
  <c r="ABW827" i="1"/>
  <c r="ABW821" i="1"/>
  <c r="ABW815" i="1"/>
  <c r="ABW809" i="1"/>
  <c r="ABW803" i="1"/>
  <c r="ABW797" i="1"/>
  <c r="ABN863" i="1"/>
  <c r="ABN857" i="1"/>
  <c r="ABN851" i="1"/>
  <c r="ABN845" i="1"/>
  <c r="ABN839" i="1"/>
  <c r="ABN833" i="1"/>
  <c r="ABN827" i="1"/>
  <c r="ABN821" i="1"/>
  <c r="ABN815" i="1"/>
  <c r="ABN809" i="1"/>
  <c r="ABN803" i="1"/>
  <c r="ABN797" i="1"/>
  <c r="ABE863" i="1"/>
  <c r="ABE857" i="1"/>
  <c r="ABE851" i="1"/>
  <c r="ABE845" i="1"/>
  <c r="ABE839" i="1"/>
  <c r="ABE833" i="1"/>
  <c r="ABE827" i="1"/>
  <c r="ABE821" i="1"/>
  <c r="ABE815" i="1"/>
  <c r="ABE809" i="1"/>
  <c r="ABE803" i="1"/>
  <c r="ABE797" i="1"/>
  <c r="AAV863" i="1"/>
  <c r="AAV857" i="1"/>
  <c r="AAV851" i="1"/>
  <c r="AAV845" i="1"/>
  <c r="AAV839" i="1"/>
  <c r="AAV833" i="1"/>
  <c r="AAV827" i="1"/>
  <c r="AAV821" i="1"/>
  <c r="AAV815" i="1"/>
  <c r="AAV809" i="1"/>
  <c r="AAV803" i="1"/>
  <c r="AAV797" i="1"/>
  <c r="AAM863" i="1"/>
  <c r="AAM857" i="1"/>
  <c r="AAM851" i="1"/>
  <c r="AAM845" i="1"/>
  <c r="AAM839" i="1"/>
  <c r="AAM833" i="1"/>
  <c r="AAM827" i="1"/>
  <c r="AAM821" i="1"/>
  <c r="AAM815" i="1"/>
  <c r="AAM809" i="1"/>
  <c r="AAM803" i="1"/>
  <c r="AAM797" i="1"/>
  <c r="AAD863" i="1"/>
  <c r="AAD857" i="1"/>
  <c r="AAD851" i="1"/>
  <c r="AAD845" i="1"/>
  <c r="AAD839" i="1"/>
  <c r="AAD833" i="1"/>
  <c r="AAD827" i="1"/>
  <c r="AAD821" i="1"/>
  <c r="AAD815" i="1"/>
  <c r="AAD809" i="1"/>
  <c r="AAD803" i="1"/>
  <c r="AAD797" i="1"/>
  <c r="ZU863" i="1"/>
  <c r="ZU857" i="1"/>
  <c r="ZU851" i="1"/>
  <c r="ZU845" i="1"/>
  <c r="ZU839" i="1"/>
  <c r="ZU833" i="1"/>
  <c r="ZU827" i="1"/>
  <c r="ZU821" i="1"/>
  <c r="ZU815" i="1"/>
  <c r="ZU809" i="1"/>
  <c r="ZU803" i="1"/>
  <c r="ZU797" i="1"/>
  <c r="ZL863" i="1"/>
  <c r="ZL857" i="1"/>
  <c r="ZL851" i="1"/>
  <c r="ZL845" i="1"/>
  <c r="ZL839" i="1"/>
  <c r="ZL833" i="1"/>
  <c r="ZL827" i="1"/>
  <c r="ZL821" i="1"/>
  <c r="ZL815" i="1"/>
  <c r="ZL809" i="1"/>
  <c r="ZL803" i="1"/>
  <c r="ZL797" i="1"/>
  <c r="ZC863" i="1"/>
  <c r="ZC857" i="1"/>
  <c r="ZC851" i="1"/>
  <c r="ZC845" i="1"/>
  <c r="ZC839" i="1"/>
  <c r="ZC833" i="1"/>
  <c r="ZC827" i="1"/>
  <c r="ZC821" i="1"/>
  <c r="ZC815" i="1"/>
  <c r="ZC809" i="1"/>
  <c r="ZC803" i="1"/>
  <c r="ZC797" i="1"/>
  <c r="YT863" i="1"/>
  <c r="YT857" i="1"/>
  <c r="YT851" i="1"/>
  <c r="YT845" i="1"/>
  <c r="YT839" i="1"/>
  <c r="YT833" i="1"/>
  <c r="YT827" i="1"/>
  <c r="YT821" i="1"/>
  <c r="YT815" i="1"/>
  <c r="YT809" i="1"/>
  <c r="YT803" i="1"/>
  <c r="YT797" i="1"/>
  <c r="YK863" i="1"/>
  <c r="YK857" i="1"/>
  <c r="YK851" i="1"/>
  <c r="YK845" i="1"/>
  <c r="YK839" i="1"/>
  <c r="YK833" i="1"/>
  <c r="YK827" i="1"/>
  <c r="YK821" i="1"/>
  <c r="YK815" i="1"/>
  <c r="YK809" i="1"/>
  <c r="YK803" i="1"/>
  <c r="YK797" i="1"/>
  <c r="YB863" i="1"/>
  <c r="YB857" i="1"/>
  <c r="YB851" i="1"/>
  <c r="YB845" i="1"/>
  <c r="YB839" i="1"/>
  <c r="YB833" i="1"/>
  <c r="YB827" i="1"/>
  <c r="YB821" i="1"/>
  <c r="YB815" i="1"/>
  <c r="YB809" i="1"/>
  <c r="YB803" i="1"/>
  <c r="XS863" i="1"/>
  <c r="XS857" i="1"/>
  <c r="XS851" i="1"/>
  <c r="XS845" i="1"/>
  <c r="XS839" i="1"/>
  <c r="XS833" i="1"/>
  <c r="XS827" i="1"/>
  <c r="XS821" i="1"/>
  <c r="XS815" i="1"/>
  <c r="XS809" i="1"/>
  <c r="XS803" i="1"/>
  <c r="XS797" i="1"/>
  <c r="XJ863" i="1"/>
  <c r="XJ857" i="1"/>
  <c r="XJ851" i="1"/>
  <c r="XJ845" i="1"/>
  <c r="XJ839" i="1"/>
  <c r="XJ833" i="1"/>
  <c r="XJ827" i="1"/>
  <c r="XJ821" i="1"/>
  <c r="XJ815" i="1"/>
  <c r="XJ809" i="1"/>
  <c r="XJ803" i="1"/>
  <c r="XJ797" i="1"/>
  <c r="XA863" i="1"/>
  <c r="XA857" i="1"/>
  <c r="XA851" i="1"/>
  <c r="XA845" i="1"/>
  <c r="XA839" i="1"/>
  <c r="XA833" i="1"/>
  <c r="XA827" i="1"/>
  <c r="XA821" i="1"/>
  <c r="XA815" i="1"/>
  <c r="XA809" i="1"/>
  <c r="XA803" i="1"/>
  <c r="XA797" i="1"/>
  <c r="WR863" i="1"/>
  <c r="WR857" i="1"/>
  <c r="WR851" i="1"/>
  <c r="WR845" i="1"/>
  <c r="WR839" i="1"/>
  <c r="WR833" i="1"/>
  <c r="WR827" i="1"/>
  <c r="WR821" i="1"/>
  <c r="WR815" i="1"/>
  <c r="WR809" i="1"/>
  <c r="WR803" i="1"/>
  <c r="WR797" i="1"/>
  <c r="WI863" i="1"/>
  <c r="WI851" i="1"/>
  <c r="WI845" i="1"/>
  <c r="WI839" i="1"/>
  <c r="WI833" i="1"/>
  <c r="WI827" i="1"/>
  <c r="WI821" i="1"/>
  <c r="WI815" i="1"/>
  <c r="WI809" i="1"/>
  <c r="WI803" i="1"/>
  <c r="WI797" i="1"/>
  <c r="VZ863" i="1"/>
  <c r="VZ857" i="1"/>
  <c r="VZ851" i="1"/>
  <c r="VZ845" i="1"/>
  <c r="VZ839" i="1"/>
  <c r="VZ833" i="1"/>
  <c r="VZ827" i="1"/>
  <c r="VZ821" i="1"/>
  <c r="VZ815" i="1"/>
  <c r="VZ809" i="1"/>
  <c r="VZ803" i="1"/>
  <c r="VZ797" i="1"/>
  <c r="VQ863" i="1"/>
  <c r="VQ857" i="1"/>
  <c r="VQ851" i="1"/>
  <c r="VQ845" i="1"/>
  <c r="VQ839" i="1"/>
  <c r="VQ833" i="1"/>
  <c r="VQ827" i="1"/>
  <c r="VQ821" i="1"/>
  <c r="VQ815" i="1"/>
  <c r="VQ809" i="1"/>
  <c r="VQ803" i="1"/>
  <c r="VQ797" i="1"/>
  <c r="VH863" i="1"/>
  <c r="VH857" i="1"/>
  <c r="VH851" i="1"/>
  <c r="VH845" i="1"/>
  <c r="VH839" i="1"/>
  <c r="VH833" i="1"/>
  <c r="VH827" i="1"/>
  <c r="VH821" i="1"/>
  <c r="VH815" i="1"/>
  <c r="VH809" i="1"/>
  <c r="VH803" i="1"/>
  <c r="VH797" i="1"/>
  <c r="UY863" i="1"/>
  <c r="UY857" i="1"/>
  <c r="UY851" i="1"/>
  <c r="UY845" i="1"/>
  <c r="UY839" i="1"/>
  <c r="UY833" i="1"/>
  <c r="UY827" i="1"/>
  <c r="UY821" i="1"/>
  <c r="UY815" i="1"/>
  <c r="UY809" i="1"/>
  <c r="UY803" i="1"/>
  <c r="UY797" i="1"/>
  <c r="UP863" i="1"/>
  <c r="UP857" i="1"/>
  <c r="UP851" i="1"/>
  <c r="UP845" i="1"/>
  <c r="UP839" i="1"/>
  <c r="UP833" i="1"/>
  <c r="UP827" i="1"/>
  <c r="UP821" i="1"/>
  <c r="UP815" i="1"/>
  <c r="UP809" i="1"/>
  <c r="UP803" i="1"/>
  <c r="UP797" i="1"/>
  <c r="UG863" i="1"/>
  <c r="UG857" i="1"/>
  <c r="UG851" i="1"/>
  <c r="UG845" i="1"/>
  <c r="UG839" i="1"/>
  <c r="UG833" i="1"/>
  <c r="UG827" i="1"/>
  <c r="UG821" i="1"/>
  <c r="UG815" i="1"/>
  <c r="UG809" i="1"/>
  <c r="UG803" i="1"/>
  <c r="UG797" i="1"/>
  <c r="TX863" i="1"/>
  <c r="TX857" i="1"/>
  <c r="TX851" i="1"/>
  <c r="TX845" i="1"/>
  <c r="TX839" i="1"/>
  <c r="TX833" i="1"/>
  <c r="TX827" i="1"/>
  <c r="TX821" i="1"/>
  <c r="TX815" i="1"/>
  <c r="TX809" i="1"/>
  <c r="TX803" i="1"/>
  <c r="TX797" i="1"/>
  <c r="TO863" i="1"/>
  <c r="TO857" i="1"/>
  <c r="TO851" i="1"/>
  <c r="TO845" i="1"/>
  <c r="TO839" i="1"/>
  <c r="TO833" i="1"/>
  <c r="TO827" i="1"/>
  <c r="TO821" i="1"/>
  <c r="TO815" i="1"/>
  <c r="TO809" i="1"/>
  <c r="TO803" i="1"/>
  <c r="TO797" i="1"/>
  <c r="TF863" i="1"/>
  <c r="TF857" i="1"/>
  <c r="TF851" i="1"/>
  <c r="TF845" i="1"/>
  <c r="TF839" i="1"/>
  <c r="TF833" i="1"/>
  <c r="TF827" i="1"/>
  <c r="TF821" i="1"/>
  <c r="TF815" i="1"/>
  <c r="TF809" i="1"/>
  <c r="TF803" i="1"/>
  <c r="TF797" i="1"/>
  <c r="SW863" i="1"/>
  <c r="SW857" i="1"/>
  <c r="SW851" i="1"/>
  <c r="SW845" i="1"/>
  <c r="SW839" i="1"/>
  <c r="SW833" i="1"/>
  <c r="SW827" i="1"/>
  <c r="SW821" i="1"/>
  <c r="SW815" i="1"/>
  <c r="SW809" i="1"/>
  <c r="SW803" i="1"/>
  <c r="SW797" i="1"/>
  <c r="SN863" i="1"/>
  <c r="SN857" i="1"/>
  <c r="SN851" i="1"/>
  <c r="SN845" i="1"/>
  <c r="SN839" i="1"/>
  <c r="SN833" i="1"/>
  <c r="SN827" i="1"/>
  <c r="SN821" i="1"/>
  <c r="SN815" i="1"/>
  <c r="SN809" i="1"/>
  <c r="SN803" i="1"/>
  <c r="SN797" i="1"/>
  <c r="SE863" i="1"/>
  <c r="SE857" i="1"/>
  <c r="SE851" i="1"/>
  <c r="SE845" i="1"/>
  <c r="SE839" i="1"/>
  <c r="SE833" i="1"/>
  <c r="SE827" i="1"/>
  <c r="SE821" i="1"/>
  <c r="SE815" i="1"/>
  <c r="SE809" i="1"/>
  <c r="SE803" i="1"/>
  <c r="SE797" i="1"/>
  <c r="RV863" i="1"/>
  <c r="RV857" i="1"/>
  <c r="RV851" i="1"/>
  <c r="RV845" i="1"/>
  <c r="RV839" i="1"/>
  <c r="RV833" i="1"/>
  <c r="RV827" i="1"/>
  <c r="RV821" i="1"/>
  <c r="RV815" i="1"/>
  <c r="RV809" i="1"/>
  <c r="RV803" i="1"/>
  <c r="RV797" i="1"/>
  <c r="RM863" i="1"/>
  <c r="RM857" i="1"/>
  <c r="RM851" i="1"/>
  <c r="RM845" i="1"/>
  <c r="RM839" i="1"/>
  <c r="RM833" i="1"/>
  <c r="RM827" i="1"/>
  <c r="RM821" i="1"/>
  <c r="RM815" i="1"/>
  <c r="RM809" i="1"/>
  <c r="RM803" i="1"/>
  <c r="RM797" i="1"/>
  <c r="RD863" i="1"/>
  <c r="RD857" i="1"/>
  <c r="RD851" i="1"/>
  <c r="RD845" i="1"/>
  <c r="RD839" i="1"/>
  <c r="RD833" i="1"/>
  <c r="RD827" i="1"/>
  <c r="RD821" i="1"/>
  <c r="RD815" i="1"/>
  <c r="RD809" i="1"/>
  <c r="RD803" i="1"/>
  <c r="RD797" i="1"/>
  <c r="QU863" i="1"/>
  <c r="QU857" i="1"/>
  <c r="QU851" i="1"/>
  <c r="QU845" i="1"/>
  <c r="QU839" i="1"/>
  <c r="QU833" i="1"/>
  <c r="QU827" i="1"/>
  <c r="QU821" i="1"/>
  <c r="QU815" i="1"/>
  <c r="QU809" i="1"/>
  <c r="QU803" i="1"/>
  <c r="QU797" i="1"/>
  <c r="QL863" i="1"/>
  <c r="QL857" i="1"/>
  <c r="QL851" i="1"/>
  <c r="QL845" i="1"/>
  <c r="QL839" i="1"/>
  <c r="QL833" i="1"/>
  <c r="QL827" i="1"/>
  <c r="QL821" i="1"/>
  <c r="QL815" i="1"/>
  <c r="QL809" i="1"/>
  <c r="QL803" i="1"/>
  <c r="QL797" i="1"/>
  <c r="QC863" i="1"/>
  <c r="QC857" i="1"/>
  <c r="QC851" i="1"/>
  <c r="QC845" i="1"/>
  <c r="QC839" i="1"/>
  <c r="QC833" i="1"/>
  <c r="QC827" i="1"/>
  <c r="QC821" i="1"/>
  <c r="QC815" i="1"/>
  <c r="QC809" i="1"/>
  <c r="QC803" i="1"/>
  <c r="QC797" i="1"/>
  <c r="PT863" i="1"/>
  <c r="PT857" i="1"/>
  <c r="PT851" i="1"/>
  <c r="PT845" i="1"/>
  <c r="PT839" i="1"/>
  <c r="PT833" i="1"/>
  <c r="PT827" i="1"/>
  <c r="PT821" i="1"/>
  <c r="PT815" i="1"/>
  <c r="PT809" i="1"/>
  <c r="PT803" i="1"/>
  <c r="PT797" i="1"/>
  <c r="PK863" i="1"/>
  <c r="PK857" i="1"/>
  <c r="PK851" i="1"/>
  <c r="PK845" i="1"/>
  <c r="PK839" i="1"/>
  <c r="PK833" i="1"/>
  <c r="PK827" i="1"/>
  <c r="PK821" i="1"/>
  <c r="PK815" i="1"/>
  <c r="PK809" i="1"/>
  <c r="PK803" i="1"/>
  <c r="PK797" i="1"/>
  <c r="PB863" i="1"/>
  <c r="PB857" i="1"/>
  <c r="PB851" i="1"/>
  <c r="PB845" i="1"/>
  <c r="PB839" i="1"/>
  <c r="PB833" i="1"/>
  <c r="PB827" i="1"/>
  <c r="PB821" i="1"/>
  <c r="PB815" i="1"/>
  <c r="PB809" i="1"/>
  <c r="PB803" i="1"/>
  <c r="PB797" i="1"/>
  <c r="OS863" i="1"/>
  <c r="OS857" i="1"/>
  <c r="OS851" i="1"/>
  <c r="OS845" i="1"/>
  <c r="OS839" i="1"/>
  <c r="OS833" i="1"/>
  <c r="OS827" i="1"/>
  <c r="OS821" i="1"/>
  <c r="OS815" i="1"/>
  <c r="OS809" i="1"/>
  <c r="OS803" i="1"/>
  <c r="OS797" i="1"/>
  <c r="OJ863" i="1"/>
  <c r="OJ857" i="1"/>
  <c r="OJ851" i="1"/>
  <c r="OJ845" i="1"/>
  <c r="OJ839" i="1"/>
  <c r="OJ833" i="1"/>
  <c r="OJ827" i="1"/>
  <c r="OJ821" i="1"/>
  <c r="OJ815" i="1"/>
  <c r="OJ809" i="1"/>
  <c r="OJ803" i="1"/>
  <c r="OJ797" i="1"/>
  <c r="OA863" i="1"/>
  <c r="OA857" i="1"/>
  <c r="OA851" i="1"/>
  <c r="OA845" i="1"/>
  <c r="OA839" i="1"/>
  <c r="OA833" i="1"/>
  <c r="OA827" i="1"/>
  <c r="OA821" i="1"/>
  <c r="OA815" i="1"/>
  <c r="OA809" i="1"/>
  <c r="OA803" i="1"/>
  <c r="OA797" i="1"/>
  <c r="NR863" i="1"/>
  <c r="NR857" i="1"/>
  <c r="NR851" i="1"/>
  <c r="NR845" i="1"/>
  <c r="NR839" i="1"/>
  <c r="NR833" i="1"/>
  <c r="NR827" i="1"/>
  <c r="NR821" i="1"/>
  <c r="NR815" i="1"/>
  <c r="NR809" i="1"/>
  <c r="NR803" i="1"/>
  <c r="NR797" i="1"/>
  <c r="NI863" i="1"/>
  <c r="NI857" i="1"/>
  <c r="NI851" i="1"/>
  <c r="NI845" i="1"/>
  <c r="NI839" i="1"/>
  <c r="NI833" i="1"/>
  <c r="NI827" i="1"/>
  <c r="NI821" i="1"/>
  <c r="NI815" i="1"/>
  <c r="NI809" i="1"/>
  <c r="NI803" i="1"/>
  <c r="NI797" i="1"/>
  <c r="MZ863" i="1"/>
  <c r="MZ857" i="1"/>
  <c r="MZ851" i="1"/>
  <c r="MZ845" i="1"/>
  <c r="MZ839" i="1"/>
  <c r="MZ833" i="1"/>
  <c r="MZ827" i="1"/>
  <c r="MZ821" i="1"/>
  <c r="MZ815" i="1"/>
  <c r="MZ809" i="1"/>
  <c r="MZ803" i="1"/>
  <c r="MZ797" i="1"/>
  <c r="MQ863" i="1"/>
  <c r="MQ857" i="1"/>
  <c r="MQ851" i="1"/>
  <c r="MQ845" i="1"/>
  <c r="MQ839" i="1"/>
  <c r="MQ833" i="1"/>
  <c r="MQ827" i="1"/>
  <c r="MQ821" i="1"/>
  <c r="MQ815" i="1"/>
  <c r="MQ809" i="1"/>
  <c r="MQ803" i="1"/>
  <c r="MQ797" i="1"/>
  <c r="MH863" i="1"/>
  <c r="MH857" i="1"/>
  <c r="MH851" i="1"/>
  <c r="MH845" i="1"/>
  <c r="MH839" i="1"/>
  <c r="MH833" i="1"/>
  <c r="MH827" i="1"/>
  <c r="MH821" i="1"/>
  <c r="MH815" i="1"/>
  <c r="MH809" i="1"/>
  <c r="MH803" i="1"/>
  <c r="MH797" i="1"/>
  <c r="LY863" i="1"/>
  <c r="LY857" i="1"/>
  <c r="LY851" i="1"/>
  <c r="LY845" i="1"/>
  <c r="LY839" i="1"/>
  <c r="LY833" i="1"/>
  <c r="LY827" i="1"/>
  <c r="LY821" i="1"/>
  <c r="LY815" i="1"/>
  <c r="LY809" i="1"/>
  <c r="LY803" i="1"/>
  <c r="LY797" i="1"/>
  <c r="LP863" i="1"/>
  <c r="LP857" i="1"/>
  <c r="LP851" i="1"/>
  <c r="LP845" i="1"/>
  <c r="LP839" i="1"/>
  <c r="LP833" i="1"/>
  <c r="LP827" i="1"/>
  <c r="LP821" i="1"/>
  <c r="LP815" i="1"/>
  <c r="LP809" i="1"/>
  <c r="LP803" i="1"/>
  <c r="LP797" i="1"/>
  <c r="LG863" i="1"/>
  <c r="LG857" i="1"/>
  <c r="LG851" i="1"/>
  <c r="LG845" i="1"/>
  <c r="LG839" i="1"/>
  <c r="LG833" i="1"/>
  <c r="LG827" i="1"/>
  <c r="LG821" i="1"/>
  <c r="LG815" i="1"/>
  <c r="LG809" i="1"/>
  <c r="LG803" i="1"/>
  <c r="LG797" i="1"/>
  <c r="KX863" i="1"/>
  <c r="KX857" i="1"/>
  <c r="KX851" i="1"/>
  <c r="KX845" i="1"/>
  <c r="KX839" i="1"/>
  <c r="KX833" i="1"/>
  <c r="KX827" i="1"/>
  <c r="KX821" i="1"/>
  <c r="KX815" i="1"/>
  <c r="KX809" i="1"/>
  <c r="KX803" i="1"/>
  <c r="KX797" i="1"/>
  <c r="KO863" i="1"/>
  <c r="KO857" i="1"/>
  <c r="KO851" i="1"/>
  <c r="KO845" i="1"/>
  <c r="KO839" i="1"/>
  <c r="KO833" i="1"/>
  <c r="KO827" i="1"/>
  <c r="KO821" i="1"/>
  <c r="KO815" i="1"/>
  <c r="KO809" i="1"/>
  <c r="KO803" i="1"/>
  <c r="KO797" i="1"/>
  <c r="KF863" i="1"/>
  <c r="KF857" i="1"/>
  <c r="KF851" i="1"/>
  <c r="KF845" i="1"/>
  <c r="KF839" i="1"/>
  <c r="KF833" i="1"/>
  <c r="KF827" i="1"/>
  <c r="KF821" i="1"/>
  <c r="KF815" i="1"/>
  <c r="KF809" i="1"/>
  <c r="KF803" i="1"/>
  <c r="KF797" i="1"/>
  <c r="JW863" i="1"/>
  <c r="JW857" i="1"/>
  <c r="JW851" i="1"/>
  <c r="JW845" i="1"/>
  <c r="JW839" i="1"/>
  <c r="JW833" i="1"/>
  <c r="JW827" i="1"/>
  <c r="JW821" i="1"/>
  <c r="JW815" i="1"/>
  <c r="JW809" i="1"/>
  <c r="JW803" i="1"/>
  <c r="JW797" i="1"/>
  <c r="JN863" i="1"/>
  <c r="JN857" i="1"/>
  <c r="JN851" i="1"/>
  <c r="JN845" i="1"/>
  <c r="JN839" i="1"/>
  <c r="JN833" i="1"/>
  <c r="JN827" i="1"/>
  <c r="JN821" i="1"/>
  <c r="JN815" i="1"/>
  <c r="JN809" i="1"/>
  <c r="JN803" i="1"/>
  <c r="JN797" i="1"/>
  <c r="JE863" i="1"/>
  <c r="JE857" i="1"/>
  <c r="JE851" i="1"/>
  <c r="JE845" i="1"/>
  <c r="JE839" i="1"/>
  <c r="JE833" i="1"/>
  <c r="JE827" i="1"/>
  <c r="JE821" i="1"/>
  <c r="JE815" i="1"/>
  <c r="JE809" i="1"/>
  <c r="JE803" i="1"/>
  <c r="JE797" i="1"/>
  <c r="IV863" i="1"/>
  <c r="IV857" i="1"/>
  <c r="IV851" i="1"/>
  <c r="IV845" i="1"/>
  <c r="IV839" i="1"/>
  <c r="IV833" i="1"/>
  <c r="IV827" i="1"/>
  <c r="IV821" i="1"/>
  <c r="IV815" i="1"/>
  <c r="IV809" i="1"/>
  <c r="IV803" i="1"/>
  <c r="IV797" i="1"/>
  <c r="IM863" i="1"/>
  <c r="IM857" i="1"/>
  <c r="IM851" i="1"/>
  <c r="IM845" i="1"/>
  <c r="IM839" i="1"/>
  <c r="IM833" i="1"/>
  <c r="IM827" i="1"/>
  <c r="IM821" i="1"/>
  <c r="IM815" i="1"/>
  <c r="IM809" i="1"/>
  <c r="IM803" i="1"/>
  <c r="IM797" i="1"/>
  <c r="ID863" i="1"/>
  <c r="ID857" i="1"/>
  <c r="ID851" i="1"/>
  <c r="ID845" i="1"/>
  <c r="ID839" i="1"/>
  <c r="ID833" i="1"/>
  <c r="ID827" i="1"/>
  <c r="ID821" i="1"/>
  <c r="ID815" i="1"/>
  <c r="ID809" i="1"/>
  <c r="ID803" i="1"/>
  <c r="ID797" i="1"/>
  <c r="HU863" i="1"/>
  <c r="HU857" i="1"/>
  <c r="HU851" i="1"/>
  <c r="HU845" i="1"/>
  <c r="HU839" i="1"/>
  <c r="HU833" i="1"/>
  <c r="HU827" i="1"/>
  <c r="HU821" i="1"/>
  <c r="HU815" i="1"/>
  <c r="HU809" i="1"/>
  <c r="HU803" i="1"/>
  <c r="HL863" i="1"/>
  <c r="HL857" i="1"/>
  <c r="HL851" i="1"/>
  <c r="HL845" i="1"/>
  <c r="HL839" i="1"/>
  <c r="HL833" i="1"/>
  <c r="HL827" i="1"/>
  <c r="HL821" i="1"/>
  <c r="HL815" i="1"/>
  <c r="HL809" i="1"/>
  <c r="HL803" i="1"/>
  <c r="HL797" i="1"/>
  <c r="HC863" i="1"/>
  <c r="HC857" i="1"/>
  <c r="HC851" i="1"/>
  <c r="HC845" i="1"/>
  <c r="HC839" i="1"/>
  <c r="HC833" i="1"/>
  <c r="HC827" i="1"/>
  <c r="HC821" i="1"/>
  <c r="HC815" i="1"/>
  <c r="HC809" i="1"/>
  <c r="HC803" i="1"/>
  <c r="HC797" i="1"/>
  <c r="GT863" i="1"/>
  <c r="GT857" i="1"/>
  <c r="GT851" i="1"/>
  <c r="GT845" i="1"/>
  <c r="GT839" i="1"/>
  <c r="GT833" i="1"/>
  <c r="GT827" i="1"/>
  <c r="GT821" i="1"/>
  <c r="GT815" i="1"/>
  <c r="GT809" i="1"/>
  <c r="GT803" i="1"/>
  <c r="GT797" i="1"/>
  <c r="GK863" i="1"/>
  <c r="GK857" i="1"/>
  <c r="GK851" i="1"/>
  <c r="GK845" i="1"/>
  <c r="GK839" i="1"/>
  <c r="GK833" i="1"/>
  <c r="GK827" i="1"/>
  <c r="GK821" i="1"/>
  <c r="GK815" i="1"/>
  <c r="GK809" i="1"/>
  <c r="GK803" i="1"/>
  <c r="GK797" i="1"/>
  <c r="GB863" i="1"/>
  <c r="GB857" i="1"/>
  <c r="GB851" i="1"/>
  <c r="GB845" i="1"/>
  <c r="GB839" i="1"/>
  <c r="GB833" i="1"/>
  <c r="GB827" i="1"/>
  <c r="GB821" i="1"/>
  <c r="GB815" i="1"/>
  <c r="GB809" i="1"/>
  <c r="GB803" i="1"/>
  <c r="GB797" i="1"/>
  <c r="FS863" i="1"/>
  <c r="FS857" i="1"/>
  <c r="FS851" i="1"/>
  <c r="FS845" i="1"/>
  <c r="FS839" i="1"/>
  <c r="FS833" i="1"/>
  <c r="FS827" i="1"/>
  <c r="FS821" i="1"/>
  <c r="FS815" i="1"/>
  <c r="FS809" i="1"/>
  <c r="FS803" i="1"/>
  <c r="FS797" i="1"/>
  <c r="FJ863" i="1"/>
  <c r="FJ857" i="1"/>
  <c r="FJ851" i="1"/>
  <c r="FJ845" i="1"/>
  <c r="FJ839" i="1"/>
  <c r="FJ833" i="1"/>
  <c r="FJ827" i="1"/>
  <c r="FJ821" i="1"/>
  <c r="FJ815" i="1"/>
  <c r="FJ809" i="1"/>
  <c r="FJ803" i="1"/>
  <c r="FJ797" i="1"/>
  <c r="FA863" i="1"/>
  <c r="FA857" i="1"/>
  <c r="FA851" i="1"/>
  <c r="FA845" i="1"/>
  <c r="FA839" i="1"/>
  <c r="FA833" i="1"/>
  <c r="FA827" i="1"/>
  <c r="FA821" i="1"/>
  <c r="FA815" i="1"/>
  <c r="FA809" i="1"/>
  <c r="FA803" i="1"/>
  <c r="FA797" i="1"/>
  <c r="ER863" i="1"/>
  <c r="ER857" i="1"/>
  <c r="ER851" i="1"/>
  <c r="ER845" i="1"/>
  <c r="ER839" i="1"/>
  <c r="ER833" i="1"/>
  <c r="ER827" i="1"/>
  <c r="ER821" i="1"/>
  <c r="ER815" i="1"/>
  <c r="ER809" i="1"/>
  <c r="ER803" i="1"/>
  <c r="ER797" i="1"/>
  <c r="EI863" i="1"/>
  <c r="EI857" i="1"/>
  <c r="EI851" i="1"/>
  <c r="EI845" i="1"/>
  <c r="EI839" i="1"/>
  <c r="EI833" i="1"/>
  <c r="EI827" i="1"/>
  <c r="EI821" i="1"/>
  <c r="EI815" i="1"/>
  <c r="EI809" i="1"/>
  <c r="EI803" i="1"/>
  <c r="EI797" i="1"/>
  <c r="DZ863" i="1"/>
  <c r="DZ857" i="1"/>
  <c r="DZ851" i="1"/>
  <c r="DZ845" i="1"/>
  <c r="DZ839" i="1"/>
  <c r="DZ833" i="1"/>
  <c r="DZ827" i="1"/>
  <c r="DZ821" i="1"/>
  <c r="DZ815" i="1"/>
  <c r="DZ809" i="1"/>
  <c r="DZ803" i="1"/>
  <c r="DZ797" i="1"/>
  <c r="DQ863" i="1"/>
  <c r="DQ857" i="1"/>
  <c r="DQ851" i="1"/>
  <c r="DQ845" i="1"/>
  <c r="DQ839" i="1"/>
  <c r="DQ833" i="1"/>
  <c r="DQ827" i="1"/>
  <c r="DQ821" i="1"/>
  <c r="DQ815" i="1"/>
  <c r="DQ809" i="1"/>
  <c r="DQ803" i="1"/>
  <c r="DQ797" i="1"/>
  <c r="DH863" i="1"/>
  <c r="DH857" i="1"/>
  <c r="DH851" i="1"/>
  <c r="DH845" i="1"/>
  <c r="DH839" i="1"/>
  <c r="DH833" i="1"/>
  <c r="DH827" i="1"/>
  <c r="DH821" i="1"/>
  <c r="DH815" i="1"/>
  <c r="DH809" i="1"/>
  <c r="DH803" i="1"/>
  <c r="DH797" i="1"/>
  <c r="CY863" i="1"/>
  <c r="CY857" i="1"/>
  <c r="CY851" i="1"/>
  <c r="CY845" i="1"/>
  <c r="CY839" i="1"/>
  <c r="CY833" i="1"/>
  <c r="CY827" i="1"/>
  <c r="CY821" i="1"/>
  <c r="CY815" i="1"/>
  <c r="CY809" i="1"/>
  <c r="CY803" i="1"/>
  <c r="CY797" i="1"/>
  <c r="CP863" i="1"/>
  <c r="CP857" i="1"/>
  <c r="CP851" i="1"/>
  <c r="CP845" i="1"/>
  <c r="CP839" i="1"/>
  <c r="CP833" i="1"/>
  <c r="CP827" i="1"/>
  <c r="CP821" i="1"/>
  <c r="CP815" i="1"/>
  <c r="CP809" i="1"/>
  <c r="CP803" i="1"/>
  <c r="CP797" i="1"/>
  <c r="CG863" i="1"/>
  <c r="CG857" i="1"/>
  <c r="CG851" i="1"/>
  <c r="CG845" i="1"/>
  <c r="CG839" i="1"/>
  <c r="CG833" i="1"/>
  <c r="CG827" i="1"/>
  <c r="CG821" i="1"/>
  <c r="CG815" i="1"/>
  <c r="CG809" i="1"/>
  <c r="CG803" i="1"/>
  <c r="CG797" i="1"/>
  <c r="BX863" i="1"/>
  <c r="BX857" i="1"/>
  <c r="BX851" i="1"/>
  <c r="BX845" i="1"/>
  <c r="BX839" i="1"/>
  <c r="BX833" i="1"/>
  <c r="BX827" i="1"/>
  <c r="BX821" i="1"/>
  <c r="BX815" i="1"/>
  <c r="BX809" i="1"/>
  <c r="BX803" i="1"/>
  <c r="BX797" i="1"/>
  <c r="BO863" i="1"/>
  <c r="BO857" i="1"/>
  <c r="BO851" i="1"/>
  <c r="BO845" i="1"/>
  <c r="BO839" i="1"/>
  <c r="BO833" i="1"/>
  <c r="BO827" i="1"/>
  <c r="BO821" i="1"/>
  <c r="BO815" i="1"/>
  <c r="BO809" i="1"/>
  <c r="BO803" i="1"/>
  <c r="BO797" i="1"/>
  <c r="BF863" i="1"/>
  <c r="BF857" i="1"/>
  <c r="BF851" i="1"/>
  <c r="BF845" i="1"/>
  <c r="BF839" i="1"/>
  <c r="BF833" i="1"/>
  <c r="BF827" i="1"/>
  <c r="BF821" i="1"/>
  <c r="BF815" i="1"/>
  <c r="BF809" i="1"/>
  <c r="BF803" i="1"/>
  <c r="BF797" i="1"/>
  <c r="AW863" i="1"/>
  <c r="AW857" i="1"/>
  <c r="AW851" i="1"/>
  <c r="AW845" i="1"/>
  <c r="AW833" i="1"/>
  <c r="AW827" i="1"/>
  <c r="AW821" i="1"/>
  <c r="AW815" i="1"/>
  <c r="AW809" i="1"/>
  <c r="AW803" i="1"/>
  <c r="AW797" i="1"/>
  <c r="AN863" i="1"/>
  <c r="AN857" i="1"/>
  <c r="AN851" i="1"/>
  <c r="AN845" i="1"/>
  <c r="AN839" i="1"/>
  <c r="AN833" i="1"/>
  <c r="AN827" i="1"/>
  <c r="AN821" i="1"/>
  <c r="AN815" i="1"/>
  <c r="AN809" i="1"/>
  <c r="AN803" i="1"/>
  <c r="AN797" i="1"/>
  <c r="AE863" i="1"/>
  <c r="AE857" i="1"/>
  <c r="AE851" i="1"/>
  <c r="AE845" i="1"/>
  <c r="AE839" i="1"/>
  <c r="AE833" i="1"/>
  <c r="AE827" i="1"/>
  <c r="AE821" i="1"/>
  <c r="AE815" i="1"/>
  <c r="AE809" i="1"/>
  <c r="AE803" i="1"/>
  <c r="AE797" i="1"/>
  <c r="V863" i="1"/>
  <c r="V857" i="1"/>
  <c r="V851" i="1"/>
  <c r="V845" i="1"/>
  <c r="V839" i="1"/>
  <c r="V833" i="1"/>
  <c r="V827" i="1"/>
  <c r="V821" i="1"/>
  <c r="V815" i="1"/>
  <c r="V809" i="1"/>
  <c r="V803" i="1"/>
  <c r="V797" i="1"/>
  <c r="M863" i="1"/>
  <c r="M857" i="1"/>
  <c r="M851" i="1"/>
  <c r="M845" i="1"/>
  <c r="M839" i="1"/>
  <c r="M833" i="1"/>
  <c r="M827" i="1"/>
  <c r="M821" i="1"/>
  <c r="M815" i="1"/>
  <c r="M809" i="1"/>
  <c r="M803" i="1"/>
  <c r="M797" i="1"/>
  <c r="D863" i="1"/>
  <c r="D857" i="1"/>
  <c r="D851" i="1"/>
  <c r="D845" i="1"/>
  <c r="D839" i="1"/>
  <c r="D833" i="1"/>
  <c r="D827" i="1"/>
  <c r="D821" i="1"/>
  <c r="D809" i="1"/>
  <c r="D803" i="1"/>
  <c r="D797" i="1"/>
  <c r="G407" i="1" l="1"/>
  <c r="Q239" i="13" l="1"/>
  <c r="Q238" i="13"/>
  <c r="L239" i="13"/>
  <c r="L238" i="13"/>
  <c r="G239" i="13"/>
  <c r="G238" i="13"/>
  <c r="B239" i="13"/>
  <c r="B238" i="13"/>
  <c r="FB859" i="1" l="1"/>
  <c r="FB857" i="1" l="1"/>
  <c r="FB858" i="1"/>
  <c r="LH821" i="1"/>
  <c r="BGJ797" i="1" l="1"/>
  <c r="BGL797" i="1" s="1"/>
  <c r="BFR800" i="1"/>
  <c r="BFT800" i="1" s="1"/>
  <c r="BGA800" i="1"/>
  <c r="BGC800" i="1" s="1"/>
  <c r="BAM801" i="1"/>
  <c r="BAO801" i="1" s="1"/>
  <c r="BEQ797" i="1"/>
  <c r="BES797" i="1" s="1"/>
  <c r="BCO801" i="1"/>
  <c r="BCQ801" i="1" s="1"/>
  <c r="BDP799" i="1"/>
  <c r="BDR799" i="1" s="1"/>
  <c r="BCF799" i="1"/>
  <c r="BCH799" i="1" s="1"/>
  <c r="BBW800" i="1"/>
  <c r="BBY800" i="1" s="1"/>
  <c r="BAV800" i="1"/>
  <c r="BAX800" i="1" s="1"/>
  <c r="AZU797" i="1"/>
  <c r="AZW797" i="1" s="1"/>
  <c r="AYK800" i="1"/>
  <c r="AYM800" i="1" s="1"/>
  <c r="ASE797" i="1"/>
  <c r="ASG797" i="1" s="1"/>
  <c r="AWR799" i="1"/>
  <c r="AWT799" i="1" s="1"/>
  <c r="AZC799" i="1"/>
  <c r="AZE799" i="1" s="1"/>
  <c r="AYT800" i="1"/>
  <c r="AYV800" i="1" s="1"/>
  <c r="AYB800" i="1"/>
  <c r="AYD800" i="1" s="1"/>
  <c r="APK798" i="1"/>
  <c r="APM798" i="1" s="1"/>
  <c r="ANI798" i="1"/>
  <c r="ANK798" i="1" s="1"/>
  <c r="AMH798" i="1"/>
  <c r="AMJ798" i="1" s="1"/>
  <c r="ALG798" i="1"/>
  <c r="ALI798" i="1" s="1"/>
  <c r="AKO798" i="1"/>
  <c r="AKQ798" i="1" s="1"/>
  <c r="APB801" i="1"/>
  <c r="APD801" i="1" s="1"/>
  <c r="ANR800" i="1"/>
  <c r="ANT800" i="1" s="1"/>
  <c r="AKX799" i="1"/>
  <c r="AKZ799" i="1" s="1"/>
  <c r="AMZ799" i="1"/>
  <c r="ANB799" i="1" s="1"/>
  <c r="BHB798" i="1"/>
  <c r="BHD798" i="1" s="1"/>
  <c r="BGS798" i="1"/>
  <c r="BGU798" i="1" s="1"/>
  <c r="BGJ798" i="1"/>
  <c r="BGL798" i="1" s="1"/>
  <c r="BGA798" i="1"/>
  <c r="BGC798" i="1" s="1"/>
  <c r="BFR798" i="1"/>
  <c r="BFT798" i="1" s="1"/>
  <c r="BEQ798" i="1"/>
  <c r="BES798" i="1" s="1"/>
  <c r="BEH798" i="1"/>
  <c r="BEJ798" i="1" s="1"/>
  <c r="BFI798" i="1"/>
  <c r="BFK798" i="1" s="1"/>
  <c r="BDY798" i="1"/>
  <c r="BEA798" i="1" s="1"/>
  <c r="BCX798" i="1"/>
  <c r="BCZ798" i="1" s="1"/>
  <c r="BCO798" i="1"/>
  <c r="BCQ798" i="1" s="1"/>
  <c r="BEZ798" i="1"/>
  <c r="BFB798" i="1" s="1"/>
  <c r="BDP798" i="1"/>
  <c r="BDR798" i="1" s="1"/>
  <c r="BDG798" i="1"/>
  <c r="BDI798" i="1" s="1"/>
  <c r="BCF798" i="1"/>
  <c r="BCH798" i="1" s="1"/>
  <c r="BBN798" i="1"/>
  <c r="BBP798" i="1" s="1"/>
  <c r="BBE798" i="1"/>
  <c r="BBG798" i="1" s="1"/>
  <c r="BAV798" i="1"/>
  <c r="BAX798" i="1" s="1"/>
  <c r="BAM798" i="1"/>
  <c r="BAO798" i="1" s="1"/>
  <c r="BBW798" i="1"/>
  <c r="BBY798" i="1" s="1"/>
  <c r="AYK799" i="1"/>
  <c r="AYM799" i="1" s="1"/>
  <c r="AXJ798" i="1"/>
  <c r="AXL798" i="1" s="1"/>
  <c r="AWI801" i="1"/>
  <c r="AWK801" i="1" s="1"/>
  <c r="AQU798" i="1"/>
  <c r="AQW798" i="1" s="1"/>
  <c r="ARD797" i="1"/>
  <c r="ARF797" i="1" s="1"/>
  <c r="AUP800" i="1"/>
  <c r="AUR800" i="1" s="1"/>
  <c r="AZL799" i="1"/>
  <c r="AZN799" i="1" s="1"/>
  <c r="AXS799" i="1"/>
  <c r="AXU799" i="1" s="1"/>
  <c r="AVQ798" i="1"/>
  <c r="AVS798" i="1" s="1"/>
  <c r="AUG798" i="1"/>
  <c r="AUI798" i="1" s="1"/>
  <c r="ATF800" i="1"/>
  <c r="ATH800" i="1" s="1"/>
  <c r="AQL801" i="1"/>
  <c r="AQN801" i="1" s="1"/>
  <c r="ATX800" i="1"/>
  <c r="ATZ800" i="1" s="1"/>
  <c r="ASW801" i="1"/>
  <c r="ASY801" i="1" s="1"/>
  <c r="BAD798" i="1"/>
  <c r="BAF798" i="1" s="1"/>
  <c r="AZU798" i="1"/>
  <c r="AZW798" i="1" s="1"/>
  <c r="AXA799" i="1"/>
  <c r="AXC799" i="1" s="1"/>
  <c r="ATO799" i="1"/>
  <c r="ATQ799" i="1" s="1"/>
  <c r="ARM798" i="1"/>
  <c r="ARO798" i="1" s="1"/>
  <c r="ASN798" i="1"/>
  <c r="ASP798" i="1" s="1"/>
  <c r="AVH798" i="1"/>
  <c r="AVJ798" i="1" s="1"/>
  <c r="FB860" i="1"/>
  <c r="LH822" i="1"/>
  <c r="AQC834" i="1"/>
  <c r="AQE834" i="1" s="1"/>
  <c r="APT834" i="1"/>
  <c r="APV834" i="1" s="1"/>
  <c r="AKF834" i="1"/>
  <c r="AKH834" i="1" s="1"/>
  <c r="AID834" i="1"/>
  <c r="AIF834" i="1" s="1"/>
  <c r="AHU834" i="1"/>
  <c r="AHW834" i="1" s="1"/>
  <c r="AJW834" i="1"/>
  <c r="AJY834" i="1" s="1"/>
  <c r="AJN834" i="1"/>
  <c r="AJP834" i="1" s="1"/>
  <c r="AJE834" i="1"/>
  <c r="AJG834" i="1" s="1"/>
  <c r="AIV834" i="1"/>
  <c r="AIX834" i="1" s="1"/>
  <c r="AIM834" i="1"/>
  <c r="AIO834" i="1" s="1"/>
  <c r="AHL834" i="1"/>
  <c r="AHN834" i="1" s="1"/>
  <c r="AQE851" i="1"/>
  <c r="APT851" i="1"/>
  <c r="APV851" i="1" s="1"/>
  <c r="AJN851" i="1"/>
  <c r="AJP851" i="1" s="1"/>
  <c r="AJE851" i="1"/>
  <c r="AJG851" i="1" s="1"/>
  <c r="AIV851" i="1"/>
  <c r="AIX851" i="1" s="1"/>
  <c r="AIM851" i="1"/>
  <c r="AIO851" i="1" s="1"/>
  <c r="AKF851" i="1"/>
  <c r="AKH851" i="1" s="1"/>
  <c r="AJW851" i="1"/>
  <c r="AJY851" i="1" s="1"/>
  <c r="AID851" i="1"/>
  <c r="AIF851" i="1" s="1"/>
  <c r="AHU851" i="1"/>
  <c r="AHW851" i="1" s="1"/>
  <c r="AHL851" i="1"/>
  <c r="AHN851" i="1" s="1"/>
  <c r="AQC827" i="1"/>
  <c r="AQE827" i="1" s="1"/>
  <c r="APT827" i="1"/>
  <c r="APV827" i="1" s="1"/>
  <c r="AJN827" i="1"/>
  <c r="AJP827" i="1" s="1"/>
  <c r="AJE827" i="1"/>
  <c r="AJG827" i="1" s="1"/>
  <c r="AIV827" i="1"/>
  <c r="AIX827" i="1" s="1"/>
  <c r="AIM827" i="1"/>
  <c r="AIO827" i="1" s="1"/>
  <c r="AKF827" i="1"/>
  <c r="AKH827" i="1" s="1"/>
  <c r="AJW827" i="1"/>
  <c r="AJY827" i="1" s="1"/>
  <c r="AID827" i="1"/>
  <c r="AIF827" i="1" s="1"/>
  <c r="AHU827" i="1"/>
  <c r="AHW827" i="1" s="1"/>
  <c r="AHL827" i="1"/>
  <c r="AHN827" i="1" s="1"/>
  <c r="AQC855" i="1"/>
  <c r="AQE855" i="1" s="1"/>
  <c r="APT855" i="1"/>
  <c r="APV855" i="1" s="1"/>
  <c r="AKF855" i="1"/>
  <c r="AKH855" i="1" s="1"/>
  <c r="AJW855" i="1"/>
  <c r="AJY855" i="1" s="1"/>
  <c r="AJN855" i="1"/>
  <c r="AJP855" i="1" s="1"/>
  <c r="AJE855" i="1"/>
  <c r="AJG855" i="1" s="1"/>
  <c r="AIV855" i="1"/>
  <c r="AIX855" i="1" s="1"/>
  <c r="AIM855" i="1"/>
  <c r="AIO855" i="1" s="1"/>
  <c r="AID855" i="1"/>
  <c r="AIF855" i="1" s="1"/>
  <c r="AHU855" i="1"/>
  <c r="AHW855" i="1" s="1"/>
  <c r="AHL855" i="1"/>
  <c r="AHN855" i="1" s="1"/>
  <c r="AQC816" i="1"/>
  <c r="AQE816" i="1" s="1"/>
  <c r="APT816" i="1"/>
  <c r="APV816" i="1" s="1"/>
  <c r="AKF816" i="1"/>
  <c r="AKH816" i="1" s="1"/>
  <c r="AJW816" i="1"/>
  <c r="AJY816" i="1" s="1"/>
  <c r="AJN816" i="1"/>
  <c r="AJP816" i="1" s="1"/>
  <c r="AJE816" i="1"/>
  <c r="AJG816" i="1" s="1"/>
  <c r="AIV816" i="1"/>
  <c r="AIX816" i="1" s="1"/>
  <c r="AIM816" i="1"/>
  <c r="AIO816" i="1" s="1"/>
  <c r="AID816" i="1"/>
  <c r="AIF816" i="1" s="1"/>
  <c r="AHU816" i="1"/>
  <c r="AHW816" i="1" s="1"/>
  <c r="AHL816" i="1"/>
  <c r="AHN816" i="1" s="1"/>
  <c r="AQC841" i="1"/>
  <c r="AQE841" i="1" s="1"/>
  <c r="APT841" i="1"/>
  <c r="APV841" i="1" s="1"/>
  <c r="AJW841" i="1"/>
  <c r="AJY841" i="1" s="1"/>
  <c r="AKF841" i="1"/>
  <c r="AKH841" i="1" s="1"/>
  <c r="AJN841" i="1"/>
  <c r="AJP841" i="1" s="1"/>
  <c r="AJE841" i="1"/>
  <c r="AJG841" i="1" s="1"/>
  <c r="AIV841" i="1"/>
  <c r="AIX841" i="1" s="1"/>
  <c r="AIM841" i="1"/>
  <c r="AIO841" i="1" s="1"/>
  <c r="AID841" i="1"/>
  <c r="AIF841" i="1" s="1"/>
  <c r="AHU841" i="1"/>
  <c r="AHW841" i="1" s="1"/>
  <c r="AHL841" i="1"/>
  <c r="AHN841" i="1" s="1"/>
  <c r="AQC824" i="1"/>
  <c r="AQE824" i="1" s="1"/>
  <c r="APT824" i="1"/>
  <c r="APV824" i="1" s="1"/>
  <c r="AKF824" i="1"/>
  <c r="AKH824" i="1" s="1"/>
  <c r="AJW824" i="1"/>
  <c r="AJY824" i="1" s="1"/>
  <c r="AJN824" i="1"/>
  <c r="AJP824" i="1" s="1"/>
  <c r="AJE824" i="1"/>
  <c r="AJG824" i="1" s="1"/>
  <c r="AIV824" i="1"/>
  <c r="AIX824" i="1" s="1"/>
  <c r="AIM824" i="1"/>
  <c r="AIO824" i="1" s="1"/>
  <c r="AID824" i="1"/>
  <c r="AIF824" i="1" s="1"/>
  <c r="AHU824" i="1"/>
  <c r="AHW824" i="1" s="1"/>
  <c r="AHL824" i="1"/>
  <c r="AHN824" i="1" s="1"/>
  <c r="AQC829" i="1"/>
  <c r="AQE829" i="1" s="1"/>
  <c r="APT829" i="1"/>
  <c r="APV829" i="1" s="1"/>
  <c r="AKF829" i="1"/>
  <c r="AKH829" i="1" s="1"/>
  <c r="AJW829" i="1"/>
  <c r="AJY829" i="1" s="1"/>
  <c r="AID829" i="1"/>
  <c r="AIF829" i="1" s="1"/>
  <c r="AHU829" i="1"/>
  <c r="AHW829" i="1" s="1"/>
  <c r="AHL829" i="1"/>
  <c r="AHN829" i="1" s="1"/>
  <c r="AJN829" i="1"/>
  <c r="AJP829" i="1" s="1"/>
  <c r="AJE829" i="1"/>
  <c r="AJG829" i="1" s="1"/>
  <c r="AIV829" i="1"/>
  <c r="AIX829" i="1" s="1"/>
  <c r="AIM829" i="1"/>
  <c r="AIO829" i="1" s="1"/>
  <c r="AQC823" i="1"/>
  <c r="AQE823" i="1" s="1"/>
  <c r="APT823" i="1"/>
  <c r="APV823" i="1" s="1"/>
  <c r="AKF823" i="1"/>
  <c r="AKH823" i="1" s="1"/>
  <c r="AJW823" i="1"/>
  <c r="AJY823" i="1" s="1"/>
  <c r="AJN823" i="1"/>
  <c r="AJP823" i="1" s="1"/>
  <c r="AJE823" i="1"/>
  <c r="AJG823" i="1" s="1"/>
  <c r="AIV823" i="1"/>
  <c r="AIX823" i="1" s="1"/>
  <c r="AIM823" i="1"/>
  <c r="AIO823" i="1" s="1"/>
  <c r="AID823" i="1"/>
  <c r="AIF823" i="1" s="1"/>
  <c r="AHU823" i="1"/>
  <c r="AHW823" i="1" s="1"/>
  <c r="AHL823" i="1"/>
  <c r="AHN823" i="1" s="1"/>
  <c r="AQC801" i="1"/>
  <c r="AQE801" i="1" s="1"/>
  <c r="APT801" i="1"/>
  <c r="APV801" i="1" s="1"/>
  <c r="AKF801" i="1"/>
  <c r="AKH801" i="1" s="1"/>
  <c r="AJW801" i="1"/>
  <c r="AJY801" i="1" s="1"/>
  <c r="AIM801" i="1"/>
  <c r="AIO801" i="1" s="1"/>
  <c r="AID801" i="1"/>
  <c r="AIF801" i="1" s="1"/>
  <c r="AHU801" i="1"/>
  <c r="AHW801" i="1" s="1"/>
  <c r="AHL801" i="1"/>
  <c r="AHN801" i="1" s="1"/>
  <c r="AJN801" i="1"/>
  <c r="AJP801" i="1" s="1"/>
  <c r="AJE801" i="1"/>
  <c r="AJG801" i="1" s="1"/>
  <c r="AIV801" i="1"/>
  <c r="AIX801" i="1" s="1"/>
  <c r="AQC854" i="1"/>
  <c r="AQE854" i="1" s="1"/>
  <c r="APT854" i="1"/>
  <c r="APV854" i="1" s="1"/>
  <c r="AKF854" i="1"/>
  <c r="AKH854" i="1" s="1"/>
  <c r="AJW854" i="1"/>
  <c r="AJY854" i="1" s="1"/>
  <c r="AID854" i="1"/>
  <c r="AIF854" i="1" s="1"/>
  <c r="AHU854" i="1"/>
  <c r="AHW854" i="1" s="1"/>
  <c r="AHL854" i="1"/>
  <c r="AHN854" i="1" s="1"/>
  <c r="AJN854" i="1"/>
  <c r="AJP854" i="1" s="1"/>
  <c r="AJE854" i="1"/>
  <c r="AJG854" i="1" s="1"/>
  <c r="AIV854" i="1"/>
  <c r="AIX854" i="1" s="1"/>
  <c r="AIM854" i="1"/>
  <c r="AIO854" i="1" s="1"/>
  <c r="AQC843" i="1"/>
  <c r="AQE843" i="1" s="1"/>
  <c r="APT843" i="1"/>
  <c r="APV843" i="1" s="1"/>
  <c r="AKF843" i="1"/>
  <c r="AKH843" i="1" s="1"/>
  <c r="AJW843" i="1"/>
  <c r="AJY843" i="1" s="1"/>
  <c r="AJN843" i="1"/>
  <c r="AJP843" i="1" s="1"/>
  <c r="AJE843" i="1"/>
  <c r="AJG843" i="1" s="1"/>
  <c r="AIV843" i="1"/>
  <c r="AIX843" i="1" s="1"/>
  <c r="AIM843" i="1"/>
  <c r="AIO843" i="1" s="1"/>
  <c r="AID843" i="1"/>
  <c r="AIF843" i="1" s="1"/>
  <c r="AHU843" i="1"/>
  <c r="AHW843" i="1" s="1"/>
  <c r="AHL843" i="1"/>
  <c r="AHN843" i="1" s="1"/>
  <c r="AQC839" i="1"/>
  <c r="AQE839" i="1" s="1"/>
  <c r="APT839" i="1"/>
  <c r="APV839" i="1" s="1"/>
  <c r="AKF839" i="1"/>
  <c r="AKH839" i="1" s="1"/>
  <c r="AJW839" i="1"/>
  <c r="AJY839" i="1" s="1"/>
  <c r="AJN839" i="1"/>
  <c r="AJP839" i="1" s="1"/>
  <c r="AJE839" i="1"/>
  <c r="AJG839" i="1" s="1"/>
  <c r="AIV839" i="1"/>
  <c r="AIX839" i="1" s="1"/>
  <c r="AIM839" i="1"/>
  <c r="AIO839" i="1" s="1"/>
  <c r="AID839" i="1"/>
  <c r="AIF839" i="1" s="1"/>
  <c r="AHU839" i="1"/>
  <c r="AHW839" i="1" s="1"/>
  <c r="AHL839" i="1"/>
  <c r="AHN839" i="1" s="1"/>
  <c r="AQC811" i="1"/>
  <c r="AQE811" i="1" s="1"/>
  <c r="APT811" i="1"/>
  <c r="APV811" i="1" s="1"/>
  <c r="AJW811" i="1"/>
  <c r="AJY811" i="1" s="1"/>
  <c r="AKF811" i="1"/>
  <c r="AKH811" i="1" s="1"/>
  <c r="AJN811" i="1"/>
  <c r="AJP811" i="1" s="1"/>
  <c r="AJE811" i="1"/>
  <c r="AJG811" i="1" s="1"/>
  <c r="AIV811" i="1"/>
  <c r="AIX811" i="1" s="1"/>
  <c r="AIM811" i="1"/>
  <c r="AIO811" i="1" s="1"/>
  <c r="AID811" i="1"/>
  <c r="AIF811" i="1" s="1"/>
  <c r="AHU811" i="1"/>
  <c r="AHW811" i="1" s="1"/>
  <c r="AHL811" i="1"/>
  <c r="AHN811" i="1" s="1"/>
  <c r="AQC846" i="1"/>
  <c r="AQE846" i="1" s="1"/>
  <c r="APT846" i="1"/>
  <c r="APV846" i="1" s="1"/>
  <c r="AKF846" i="1"/>
  <c r="AKH846" i="1" s="1"/>
  <c r="AJN846" i="1"/>
  <c r="AJP846" i="1" s="1"/>
  <c r="AJE846" i="1"/>
  <c r="AJG846" i="1" s="1"/>
  <c r="AIV846" i="1"/>
  <c r="AIX846" i="1" s="1"/>
  <c r="AIM846" i="1"/>
  <c r="AIO846" i="1" s="1"/>
  <c r="AID846" i="1"/>
  <c r="AIF846" i="1" s="1"/>
  <c r="AHU846" i="1"/>
  <c r="AHW846" i="1" s="1"/>
  <c r="AJW846" i="1"/>
  <c r="AJY846" i="1" s="1"/>
  <c r="AHL846" i="1"/>
  <c r="AHN846" i="1" s="1"/>
  <c r="AQC860" i="1"/>
  <c r="AQE860" i="1" s="1"/>
  <c r="APT860" i="1"/>
  <c r="APV860" i="1" s="1"/>
  <c r="AKF860" i="1"/>
  <c r="AKH860" i="1" s="1"/>
  <c r="AJW860" i="1"/>
  <c r="AJY860" i="1" s="1"/>
  <c r="AJN860" i="1"/>
  <c r="AJP860" i="1" s="1"/>
  <c r="AJE860" i="1"/>
  <c r="AJG860" i="1" s="1"/>
  <c r="AIV860" i="1"/>
  <c r="AIX860" i="1" s="1"/>
  <c r="AIM860" i="1"/>
  <c r="AIO860" i="1" s="1"/>
  <c r="AID860" i="1"/>
  <c r="AIF860" i="1" s="1"/>
  <c r="AHU860" i="1"/>
  <c r="AHW860" i="1" s="1"/>
  <c r="AHL860" i="1"/>
  <c r="AHN860" i="1" s="1"/>
  <c r="AQC864" i="1"/>
  <c r="AQE864" i="1" s="1"/>
  <c r="APT864" i="1"/>
  <c r="APV864" i="1" s="1"/>
  <c r="AKF864" i="1"/>
  <c r="AKH864" i="1" s="1"/>
  <c r="AJW864" i="1"/>
  <c r="AJY864" i="1" s="1"/>
  <c r="AJN864" i="1"/>
  <c r="AJP864" i="1" s="1"/>
  <c r="AJE864" i="1"/>
  <c r="AJG864" i="1" s="1"/>
  <c r="AIV864" i="1"/>
  <c r="AIX864" i="1" s="1"/>
  <c r="AIM864" i="1"/>
  <c r="AIO864" i="1" s="1"/>
  <c r="AID864" i="1"/>
  <c r="AIF864" i="1" s="1"/>
  <c r="AHU864" i="1"/>
  <c r="AHW864" i="1" s="1"/>
  <c r="AHL864" i="1"/>
  <c r="AHN864" i="1" s="1"/>
  <c r="AQC857" i="1"/>
  <c r="AQE857" i="1" s="1"/>
  <c r="APT857" i="1"/>
  <c r="APV857" i="1" s="1"/>
  <c r="AID857" i="1"/>
  <c r="AIF857" i="1" s="1"/>
  <c r="AHU857" i="1"/>
  <c r="AHW857" i="1" s="1"/>
  <c r="AKF857" i="1"/>
  <c r="AKH857" i="1" s="1"/>
  <c r="AJW857" i="1"/>
  <c r="AJY857" i="1" s="1"/>
  <c r="AJN857" i="1"/>
  <c r="AJP857" i="1" s="1"/>
  <c r="AJE857" i="1"/>
  <c r="AJG857" i="1" s="1"/>
  <c r="AIV857" i="1"/>
  <c r="AIX857" i="1" s="1"/>
  <c r="AIM857" i="1"/>
  <c r="AIO857" i="1" s="1"/>
  <c r="AHL857" i="1"/>
  <c r="AHN857" i="1" s="1"/>
  <c r="AQC799" i="1"/>
  <c r="AQE799" i="1" s="1"/>
  <c r="APT799" i="1"/>
  <c r="APV799" i="1" s="1"/>
  <c r="AKF799" i="1"/>
  <c r="AKH799" i="1" s="1"/>
  <c r="AJW799" i="1"/>
  <c r="AJY799" i="1" s="1"/>
  <c r="AJN799" i="1"/>
  <c r="AJP799" i="1" s="1"/>
  <c r="AJE799" i="1"/>
  <c r="AJG799" i="1" s="1"/>
  <c r="AIV799" i="1"/>
  <c r="AIX799" i="1" s="1"/>
  <c r="AIM799" i="1"/>
  <c r="AIO799" i="1" s="1"/>
  <c r="AID799" i="1"/>
  <c r="AIF799" i="1" s="1"/>
  <c r="AHU799" i="1"/>
  <c r="AHW799" i="1" s="1"/>
  <c r="AHL799" i="1"/>
  <c r="AHN799" i="1" s="1"/>
  <c r="AQC803" i="1"/>
  <c r="AQE803" i="1" s="1"/>
  <c r="APT803" i="1"/>
  <c r="APV803" i="1" s="1"/>
  <c r="AJN803" i="1"/>
  <c r="AJP803" i="1" s="1"/>
  <c r="AJE803" i="1"/>
  <c r="AJG803" i="1" s="1"/>
  <c r="AIV803" i="1"/>
  <c r="AIX803" i="1" s="1"/>
  <c r="AKF803" i="1"/>
  <c r="AKH803" i="1" s="1"/>
  <c r="AJW803" i="1"/>
  <c r="AJY803" i="1" s="1"/>
  <c r="AIM803" i="1"/>
  <c r="AIO803" i="1" s="1"/>
  <c r="AID803" i="1"/>
  <c r="AIF803" i="1" s="1"/>
  <c r="AHU803" i="1"/>
  <c r="AHW803" i="1" s="1"/>
  <c r="AHL803" i="1"/>
  <c r="AHN803" i="1" s="1"/>
  <c r="AQC819" i="1"/>
  <c r="AQE819" i="1" s="1"/>
  <c r="APT819" i="1"/>
  <c r="APV819" i="1" s="1"/>
  <c r="AKF819" i="1"/>
  <c r="AKH819" i="1" s="1"/>
  <c r="AJW819" i="1"/>
  <c r="AJY819" i="1" s="1"/>
  <c r="AJN819" i="1"/>
  <c r="AJP819" i="1" s="1"/>
  <c r="AJE819" i="1"/>
  <c r="AJG819" i="1" s="1"/>
  <c r="AIV819" i="1"/>
  <c r="AIX819" i="1" s="1"/>
  <c r="AIM819" i="1"/>
  <c r="AIO819" i="1" s="1"/>
  <c r="AID819" i="1"/>
  <c r="AIF819" i="1" s="1"/>
  <c r="AHU819" i="1"/>
  <c r="AHW819" i="1" s="1"/>
  <c r="AHL819" i="1"/>
  <c r="AHN819" i="1" s="1"/>
  <c r="AQC813" i="1"/>
  <c r="AQE813" i="1" s="1"/>
  <c r="APT813" i="1"/>
  <c r="APV813" i="1" s="1"/>
  <c r="AKF813" i="1"/>
  <c r="AKH813" i="1" s="1"/>
  <c r="AJW813" i="1"/>
  <c r="AJY813" i="1" s="1"/>
  <c r="AJN813" i="1"/>
  <c r="AJP813" i="1" s="1"/>
  <c r="AJE813" i="1"/>
  <c r="AJG813" i="1" s="1"/>
  <c r="AIV813" i="1"/>
  <c r="AIX813" i="1" s="1"/>
  <c r="AIM813" i="1"/>
  <c r="AIO813" i="1" s="1"/>
  <c r="AID813" i="1"/>
  <c r="AIF813" i="1" s="1"/>
  <c r="AHU813" i="1"/>
  <c r="AHW813" i="1" s="1"/>
  <c r="AHL813" i="1"/>
  <c r="AHN813" i="1" s="1"/>
  <c r="AQC812" i="1"/>
  <c r="AQE812" i="1" s="1"/>
  <c r="APT812" i="1"/>
  <c r="APV812" i="1" s="1"/>
  <c r="AKF812" i="1"/>
  <c r="AKH812" i="1" s="1"/>
  <c r="AJW812" i="1"/>
  <c r="AJY812" i="1" s="1"/>
  <c r="AJN812" i="1"/>
  <c r="AJP812" i="1" s="1"/>
  <c r="AJE812" i="1"/>
  <c r="AJG812" i="1" s="1"/>
  <c r="AIV812" i="1"/>
  <c r="AIX812" i="1" s="1"/>
  <c r="AIM812" i="1"/>
  <c r="AIO812" i="1" s="1"/>
  <c r="AID812" i="1"/>
  <c r="AIF812" i="1" s="1"/>
  <c r="AHU812" i="1"/>
  <c r="AHW812" i="1" s="1"/>
  <c r="AHL812" i="1"/>
  <c r="AHN812" i="1" s="1"/>
  <c r="AQC865" i="1"/>
  <c r="AQE865" i="1" s="1"/>
  <c r="APT865" i="1"/>
  <c r="APV865" i="1" s="1"/>
  <c r="AJN865" i="1"/>
  <c r="AJP865" i="1" s="1"/>
  <c r="AHL865" i="1"/>
  <c r="AHN865" i="1" s="1"/>
  <c r="AKF865" i="1"/>
  <c r="AKH865" i="1" s="1"/>
  <c r="AJW865" i="1"/>
  <c r="AJY865" i="1" s="1"/>
  <c r="AJE865" i="1"/>
  <c r="AJG865" i="1" s="1"/>
  <c r="AIV865" i="1"/>
  <c r="AIX865" i="1" s="1"/>
  <c r="AIM865" i="1"/>
  <c r="AIO865" i="1" s="1"/>
  <c r="AID865" i="1"/>
  <c r="AIF865" i="1" s="1"/>
  <c r="AHU865" i="1"/>
  <c r="AHW865" i="1" s="1"/>
  <c r="AQC818" i="1"/>
  <c r="AQE818" i="1" s="1"/>
  <c r="APT818" i="1"/>
  <c r="APV818" i="1" s="1"/>
  <c r="AKF818" i="1"/>
  <c r="AKH818" i="1" s="1"/>
  <c r="AJN818" i="1"/>
  <c r="AJP818" i="1" s="1"/>
  <c r="AJE818" i="1"/>
  <c r="AJG818" i="1" s="1"/>
  <c r="AIV818" i="1"/>
  <c r="AIX818" i="1" s="1"/>
  <c r="AIM818" i="1"/>
  <c r="AIO818" i="1" s="1"/>
  <c r="AID818" i="1"/>
  <c r="AIF818" i="1" s="1"/>
  <c r="AHL818" i="1"/>
  <c r="AHN818" i="1" s="1"/>
  <c r="AJW818" i="1"/>
  <c r="AJY818" i="1" s="1"/>
  <c r="AHU818" i="1"/>
  <c r="AHW818" i="1" s="1"/>
  <c r="AQC859" i="1"/>
  <c r="AQE859" i="1" s="1"/>
  <c r="APT859" i="1"/>
  <c r="APV859" i="1" s="1"/>
  <c r="AKF859" i="1"/>
  <c r="AKH859" i="1" s="1"/>
  <c r="AJW859" i="1"/>
  <c r="AJY859" i="1" s="1"/>
  <c r="AJN859" i="1"/>
  <c r="AJP859" i="1" s="1"/>
  <c r="AJE859" i="1"/>
  <c r="AJG859" i="1" s="1"/>
  <c r="AIV859" i="1"/>
  <c r="AIX859" i="1" s="1"/>
  <c r="AIM859" i="1"/>
  <c r="AIO859" i="1" s="1"/>
  <c r="AID859" i="1"/>
  <c r="AIF859" i="1" s="1"/>
  <c r="AHU859" i="1"/>
  <c r="AHW859" i="1" s="1"/>
  <c r="AHL859" i="1"/>
  <c r="AHN859" i="1" s="1"/>
  <c r="AQC830" i="1"/>
  <c r="AQE830" i="1" s="1"/>
  <c r="APT830" i="1"/>
  <c r="APV830" i="1" s="1"/>
  <c r="AKF830" i="1"/>
  <c r="AKH830" i="1" s="1"/>
  <c r="AJW830" i="1"/>
  <c r="AJY830" i="1" s="1"/>
  <c r="AID830" i="1"/>
  <c r="AIF830" i="1" s="1"/>
  <c r="AHL830" i="1"/>
  <c r="AHN830" i="1" s="1"/>
  <c r="AJN830" i="1"/>
  <c r="AJP830" i="1" s="1"/>
  <c r="AJE830" i="1"/>
  <c r="AJG830" i="1" s="1"/>
  <c r="AIV830" i="1"/>
  <c r="AIX830" i="1" s="1"/>
  <c r="AIM830" i="1"/>
  <c r="AIO830" i="1" s="1"/>
  <c r="AHU830" i="1"/>
  <c r="AHW830" i="1" s="1"/>
  <c r="AQC853" i="1"/>
  <c r="AQE853" i="1" s="1"/>
  <c r="APT853" i="1"/>
  <c r="APV853" i="1" s="1"/>
  <c r="AHL853" i="1"/>
  <c r="AHN853" i="1" s="1"/>
  <c r="AKF853" i="1"/>
  <c r="AKH853" i="1" s="1"/>
  <c r="AJW853" i="1"/>
  <c r="AJY853" i="1" s="1"/>
  <c r="AID853" i="1"/>
  <c r="AIF853" i="1" s="1"/>
  <c r="AHU853" i="1"/>
  <c r="AHW853" i="1" s="1"/>
  <c r="AJN853" i="1"/>
  <c r="AJP853" i="1" s="1"/>
  <c r="AJE853" i="1"/>
  <c r="AJG853" i="1" s="1"/>
  <c r="AIV853" i="1"/>
  <c r="AIX853" i="1" s="1"/>
  <c r="AIM853" i="1"/>
  <c r="AIO853" i="1" s="1"/>
  <c r="AQC858" i="1"/>
  <c r="AQE858" i="1" s="1"/>
  <c r="APT858" i="1"/>
  <c r="APV858" i="1" s="1"/>
  <c r="AQC861" i="1"/>
  <c r="AQE861" i="1" s="1"/>
  <c r="APT861" i="1"/>
  <c r="APV861" i="1" s="1"/>
  <c r="AKF858" i="1"/>
  <c r="AKH858" i="1" s="1"/>
  <c r="AJW858" i="1"/>
  <c r="AJY858" i="1" s="1"/>
  <c r="AKF861" i="1"/>
  <c r="AKH861" i="1" s="1"/>
  <c r="AJW861" i="1"/>
  <c r="AJY861" i="1" s="1"/>
  <c r="AJN861" i="1"/>
  <c r="AJP861" i="1" s="1"/>
  <c r="AJE861" i="1"/>
  <c r="AJG861" i="1" s="1"/>
  <c r="AIV861" i="1"/>
  <c r="AIX861" i="1" s="1"/>
  <c r="AIM861" i="1"/>
  <c r="AIO861" i="1" s="1"/>
  <c r="AID858" i="1"/>
  <c r="AIF858" i="1" s="1"/>
  <c r="AHU858" i="1"/>
  <c r="AHW858" i="1" s="1"/>
  <c r="AID861" i="1"/>
  <c r="AIF861" i="1" s="1"/>
  <c r="AHU861" i="1"/>
  <c r="AHW861" i="1" s="1"/>
  <c r="AHL861" i="1"/>
  <c r="AHN861" i="1" s="1"/>
  <c r="AJN858" i="1"/>
  <c r="AJP858" i="1" s="1"/>
  <c r="AJE858" i="1"/>
  <c r="AJG858" i="1" s="1"/>
  <c r="AIV858" i="1"/>
  <c r="AIX858" i="1" s="1"/>
  <c r="AIM858" i="1"/>
  <c r="AIO858" i="1" s="1"/>
  <c r="AHL858" i="1"/>
  <c r="AHN858" i="1" s="1"/>
  <c r="AQC866" i="1"/>
  <c r="AQE866" i="1" s="1"/>
  <c r="APT866" i="1"/>
  <c r="APV866" i="1" s="1"/>
  <c r="AKF866" i="1"/>
  <c r="AKH866" i="1" s="1"/>
  <c r="AJW866" i="1"/>
  <c r="AJY866" i="1" s="1"/>
  <c r="AJE866" i="1"/>
  <c r="AJG866" i="1" s="1"/>
  <c r="AIV866" i="1"/>
  <c r="AIX866" i="1" s="1"/>
  <c r="AIM866" i="1"/>
  <c r="AIO866" i="1" s="1"/>
  <c r="AID866" i="1"/>
  <c r="AIF866" i="1" s="1"/>
  <c r="AHU866" i="1"/>
  <c r="AHW866" i="1" s="1"/>
  <c r="AHL866" i="1"/>
  <c r="AHN866" i="1" s="1"/>
  <c r="AJN866" i="1"/>
  <c r="AJP866" i="1" s="1"/>
  <c r="AQC815" i="1"/>
  <c r="AQE815" i="1" s="1"/>
  <c r="APT815" i="1"/>
  <c r="APV815" i="1" s="1"/>
  <c r="AKF815" i="1"/>
  <c r="AKH815" i="1" s="1"/>
  <c r="AJW815" i="1"/>
  <c r="AJY815" i="1" s="1"/>
  <c r="AJN815" i="1"/>
  <c r="AJP815" i="1" s="1"/>
  <c r="AJE815" i="1"/>
  <c r="AJG815" i="1" s="1"/>
  <c r="AIV815" i="1"/>
  <c r="AIX815" i="1" s="1"/>
  <c r="AIM815" i="1"/>
  <c r="AIO815" i="1" s="1"/>
  <c r="AID815" i="1"/>
  <c r="AIF815" i="1" s="1"/>
  <c r="AHU815" i="1"/>
  <c r="AHW815" i="1" s="1"/>
  <c r="AHL815" i="1"/>
  <c r="AHN815" i="1" s="1"/>
  <c r="APT797" i="1"/>
  <c r="APV797" i="1" s="1"/>
  <c r="AQC797" i="1"/>
  <c r="AQE797" i="1" s="1"/>
  <c r="AJW797" i="1"/>
  <c r="AJY797" i="1" s="1"/>
  <c r="AJN797" i="1"/>
  <c r="AJP797" i="1" s="1"/>
  <c r="AJE797" i="1"/>
  <c r="AJG797" i="1" s="1"/>
  <c r="AIV797" i="1"/>
  <c r="AIX797" i="1" s="1"/>
  <c r="AIM797" i="1"/>
  <c r="AIO797" i="1" s="1"/>
  <c r="AID797" i="1"/>
  <c r="AIF797" i="1" s="1"/>
  <c r="AKF797" i="1"/>
  <c r="AKH797" i="1" s="1"/>
  <c r="AHU797" i="1"/>
  <c r="AHW797" i="1" s="1"/>
  <c r="AHL797" i="1"/>
  <c r="AHN797" i="1" s="1"/>
  <c r="AQC798" i="1"/>
  <c r="AQE798" i="1" s="1"/>
  <c r="APT798" i="1"/>
  <c r="APV798" i="1" s="1"/>
  <c r="AKF798" i="1"/>
  <c r="AKH798" i="1" s="1"/>
  <c r="AJN798" i="1"/>
  <c r="AJP798" i="1" s="1"/>
  <c r="AJE798" i="1"/>
  <c r="AJG798" i="1" s="1"/>
  <c r="AIV798" i="1"/>
  <c r="AIX798" i="1" s="1"/>
  <c r="AIM798" i="1"/>
  <c r="AIO798" i="1" s="1"/>
  <c r="AID798" i="1"/>
  <c r="AIF798" i="1" s="1"/>
  <c r="AHL798" i="1"/>
  <c r="AHN798" i="1" s="1"/>
  <c r="AJW798" i="1"/>
  <c r="AJY798" i="1" s="1"/>
  <c r="AHU798" i="1"/>
  <c r="AHW798" i="1" s="1"/>
  <c r="APT804" i="1"/>
  <c r="APV804" i="1" s="1"/>
  <c r="AQC804" i="1"/>
  <c r="AQE804" i="1" s="1"/>
  <c r="AKF804" i="1"/>
  <c r="AKH804" i="1" s="1"/>
  <c r="AJW804" i="1"/>
  <c r="AJY804" i="1" s="1"/>
  <c r="AJN804" i="1"/>
  <c r="AJP804" i="1" s="1"/>
  <c r="AJE804" i="1"/>
  <c r="AJG804" i="1" s="1"/>
  <c r="AIV804" i="1"/>
  <c r="AIX804" i="1" s="1"/>
  <c r="AIM804" i="1"/>
  <c r="AIO804" i="1" s="1"/>
  <c r="AID804" i="1"/>
  <c r="AIF804" i="1" s="1"/>
  <c r="AHU804" i="1"/>
  <c r="AHW804" i="1" s="1"/>
  <c r="AHL804" i="1"/>
  <c r="AHN804" i="1" s="1"/>
  <c r="APT828" i="1"/>
  <c r="APV828" i="1" s="1"/>
  <c r="AQC828" i="1"/>
  <c r="AQE828" i="1" s="1"/>
  <c r="AKF828" i="1"/>
  <c r="AKH828" i="1" s="1"/>
  <c r="AJW828" i="1"/>
  <c r="AJY828" i="1" s="1"/>
  <c r="AJN828" i="1"/>
  <c r="AJP828" i="1" s="1"/>
  <c r="AJE828" i="1"/>
  <c r="AJG828" i="1" s="1"/>
  <c r="AIV828" i="1"/>
  <c r="AIX828" i="1" s="1"/>
  <c r="AIM828" i="1"/>
  <c r="AIO828" i="1" s="1"/>
  <c r="AID828" i="1"/>
  <c r="AIF828" i="1" s="1"/>
  <c r="AHU828" i="1"/>
  <c r="AHW828" i="1" s="1"/>
  <c r="AHL828" i="1"/>
  <c r="AHN828" i="1" s="1"/>
  <c r="AQC821" i="1"/>
  <c r="AQE821" i="1" s="1"/>
  <c r="APT821" i="1"/>
  <c r="APV821" i="1" s="1"/>
  <c r="AJW821" i="1"/>
  <c r="AJY821" i="1" s="1"/>
  <c r="AJN821" i="1"/>
  <c r="AJP821" i="1" s="1"/>
  <c r="AJE821" i="1"/>
  <c r="AJG821" i="1" s="1"/>
  <c r="AIV821" i="1"/>
  <c r="AIX821" i="1" s="1"/>
  <c r="AIM821" i="1"/>
  <c r="AIO821" i="1" s="1"/>
  <c r="AID821" i="1"/>
  <c r="AIF821" i="1" s="1"/>
  <c r="AHU821" i="1"/>
  <c r="AHW821" i="1" s="1"/>
  <c r="AKF821" i="1"/>
  <c r="AKH821" i="1" s="1"/>
  <c r="AHL821" i="1"/>
  <c r="AHN821" i="1" s="1"/>
  <c r="APT836" i="1"/>
  <c r="APV836" i="1" s="1"/>
  <c r="AQC836" i="1"/>
  <c r="AQE836" i="1" s="1"/>
  <c r="AKF836" i="1"/>
  <c r="AKH836" i="1" s="1"/>
  <c r="AJW836" i="1"/>
  <c r="AJY836" i="1" s="1"/>
  <c r="AJN836" i="1"/>
  <c r="AJP836" i="1" s="1"/>
  <c r="AJE836" i="1"/>
  <c r="AJG836" i="1" s="1"/>
  <c r="AIV836" i="1"/>
  <c r="AIX836" i="1" s="1"/>
  <c r="AIM836" i="1"/>
  <c r="AIO836" i="1" s="1"/>
  <c r="AID836" i="1"/>
  <c r="AIF836" i="1" s="1"/>
  <c r="AHU836" i="1"/>
  <c r="AHW836" i="1" s="1"/>
  <c r="AHL836" i="1"/>
  <c r="AHN836" i="1" s="1"/>
  <c r="AQC805" i="1"/>
  <c r="AQE805" i="1" s="1"/>
  <c r="APT805" i="1"/>
  <c r="APV805" i="1" s="1"/>
  <c r="AHU805" i="1"/>
  <c r="AHW805" i="1" s="1"/>
  <c r="AHL805" i="1"/>
  <c r="AHN805" i="1" s="1"/>
  <c r="AKF805" i="1"/>
  <c r="AKH805" i="1" s="1"/>
  <c r="AJW805" i="1"/>
  <c r="AJY805" i="1" s="1"/>
  <c r="AIM805" i="1"/>
  <c r="AIO805" i="1" s="1"/>
  <c r="AID805" i="1"/>
  <c r="AIF805" i="1" s="1"/>
  <c r="AJN805" i="1"/>
  <c r="AJP805" i="1" s="1"/>
  <c r="AJE805" i="1"/>
  <c r="AJG805" i="1" s="1"/>
  <c r="AIV805" i="1"/>
  <c r="AIX805" i="1" s="1"/>
  <c r="AQC800" i="1"/>
  <c r="AQE800" i="1" s="1"/>
  <c r="AKF800" i="1"/>
  <c r="AKH800" i="1" s="1"/>
  <c r="AJW800" i="1"/>
  <c r="AJY800" i="1" s="1"/>
  <c r="APT800" i="1"/>
  <c r="APV800" i="1" s="1"/>
  <c r="AJN800" i="1"/>
  <c r="AJP800" i="1" s="1"/>
  <c r="AJE800" i="1"/>
  <c r="AJG800" i="1" s="1"/>
  <c r="AIV800" i="1"/>
  <c r="AIX800" i="1" s="1"/>
  <c r="AIM800" i="1"/>
  <c r="AIO800" i="1" s="1"/>
  <c r="AID800" i="1"/>
  <c r="AIF800" i="1" s="1"/>
  <c r="AHU800" i="1"/>
  <c r="AHW800" i="1" s="1"/>
  <c r="AHL800" i="1"/>
  <c r="AHN800" i="1" s="1"/>
  <c r="AQC837" i="1"/>
  <c r="AQE837" i="1" s="1"/>
  <c r="APT837" i="1"/>
  <c r="APV837" i="1" s="1"/>
  <c r="AKF837" i="1"/>
  <c r="AKH837" i="1" s="1"/>
  <c r="AJW837" i="1"/>
  <c r="AJY837" i="1" s="1"/>
  <c r="AJN837" i="1"/>
  <c r="AJP837" i="1" s="1"/>
  <c r="AJE837" i="1"/>
  <c r="AJG837" i="1" s="1"/>
  <c r="AIV837" i="1"/>
  <c r="AIX837" i="1" s="1"/>
  <c r="AIM837" i="1"/>
  <c r="AIO837" i="1" s="1"/>
  <c r="AHL837" i="1"/>
  <c r="AHN837" i="1" s="1"/>
  <c r="AID837" i="1"/>
  <c r="AIF837" i="1" s="1"/>
  <c r="AHU837" i="1"/>
  <c r="AHW837" i="1" s="1"/>
  <c r="AQC807" i="1"/>
  <c r="AQE807" i="1" s="1"/>
  <c r="APT807" i="1"/>
  <c r="APV807" i="1" s="1"/>
  <c r="AJW807" i="1"/>
  <c r="AJY807" i="1" s="1"/>
  <c r="AKF807" i="1"/>
  <c r="AKH807" i="1" s="1"/>
  <c r="AJN807" i="1"/>
  <c r="AJP807" i="1" s="1"/>
  <c r="AJE807" i="1"/>
  <c r="AJG807" i="1" s="1"/>
  <c r="AIV807" i="1"/>
  <c r="AIX807" i="1" s="1"/>
  <c r="AIM807" i="1"/>
  <c r="AIO807" i="1" s="1"/>
  <c r="AID807" i="1"/>
  <c r="AIF807" i="1" s="1"/>
  <c r="AHU807" i="1"/>
  <c r="AHW807" i="1" s="1"/>
  <c r="AHL807" i="1"/>
  <c r="AHN807" i="1" s="1"/>
  <c r="APT848" i="1"/>
  <c r="APV848" i="1" s="1"/>
  <c r="AQC848" i="1"/>
  <c r="AQE848" i="1" s="1"/>
  <c r="AKF848" i="1"/>
  <c r="AKH848" i="1" s="1"/>
  <c r="AJW848" i="1"/>
  <c r="AJY848" i="1" s="1"/>
  <c r="AJN848" i="1"/>
  <c r="AJP848" i="1" s="1"/>
  <c r="AJE848" i="1"/>
  <c r="AJG848" i="1" s="1"/>
  <c r="AIV848" i="1"/>
  <c r="AIX848" i="1" s="1"/>
  <c r="AIM848" i="1"/>
  <c r="AIO848" i="1" s="1"/>
  <c r="AID848" i="1"/>
  <c r="AIF848" i="1" s="1"/>
  <c r="AHU848" i="1"/>
  <c r="AHW848" i="1" s="1"/>
  <c r="AHL848" i="1"/>
  <c r="AHN848" i="1" s="1"/>
  <c r="AQC831" i="1"/>
  <c r="AQE831" i="1" s="1"/>
  <c r="APT831" i="1"/>
  <c r="APV831" i="1" s="1"/>
  <c r="AJW831" i="1"/>
  <c r="AJY831" i="1" s="1"/>
  <c r="AKF831" i="1"/>
  <c r="AKH831" i="1" s="1"/>
  <c r="AJN831" i="1"/>
  <c r="AJP831" i="1" s="1"/>
  <c r="AJE831" i="1"/>
  <c r="AJG831" i="1" s="1"/>
  <c r="AIV831" i="1"/>
  <c r="AIX831" i="1" s="1"/>
  <c r="AIM831" i="1"/>
  <c r="AIO831" i="1" s="1"/>
  <c r="AID831" i="1"/>
  <c r="AIF831" i="1" s="1"/>
  <c r="AHU831" i="1"/>
  <c r="AHW831" i="1" s="1"/>
  <c r="AHL831" i="1"/>
  <c r="AHN831" i="1" s="1"/>
  <c r="AQC863" i="1"/>
  <c r="AQE863" i="1" s="1"/>
  <c r="APT863" i="1"/>
  <c r="APV863" i="1" s="1"/>
  <c r="AKF863" i="1"/>
  <c r="AKH863" i="1" s="1"/>
  <c r="AJW863" i="1"/>
  <c r="AJY863" i="1" s="1"/>
  <c r="AJN863" i="1"/>
  <c r="AJP863" i="1" s="1"/>
  <c r="AJE863" i="1"/>
  <c r="AJG863" i="1" s="1"/>
  <c r="AIV863" i="1"/>
  <c r="AIX863" i="1" s="1"/>
  <c r="AIM863" i="1"/>
  <c r="AIO863" i="1" s="1"/>
  <c r="AID863" i="1"/>
  <c r="AIF863" i="1" s="1"/>
  <c r="AHU863" i="1"/>
  <c r="AHW863" i="1" s="1"/>
  <c r="AHL863" i="1"/>
  <c r="AHN863" i="1" s="1"/>
  <c r="AQC810" i="1"/>
  <c r="AQE810" i="1" s="1"/>
  <c r="APT810" i="1"/>
  <c r="APV810" i="1" s="1"/>
  <c r="AKF810" i="1"/>
  <c r="AKH810" i="1" s="1"/>
  <c r="AIM810" i="1"/>
  <c r="AIO810" i="1" s="1"/>
  <c r="AID810" i="1"/>
  <c r="AIF810" i="1" s="1"/>
  <c r="AHU810" i="1"/>
  <c r="AHW810" i="1" s="1"/>
  <c r="AJW810" i="1"/>
  <c r="AJY810" i="1" s="1"/>
  <c r="AJN810" i="1"/>
  <c r="AJP810" i="1" s="1"/>
  <c r="AJE810" i="1"/>
  <c r="AJG810" i="1" s="1"/>
  <c r="AIV810" i="1"/>
  <c r="AIX810" i="1" s="1"/>
  <c r="AHL810" i="1"/>
  <c r="AHN810" i="1" s="1"/>
  <c r="AQC833" i="1"/>
  <c r="AQE833" i="1" s="1"/>
  <c r="APT833" i="1"/>
  <c r="APV833" i="1" s="1"/>
  <c r="AID833" i="1"/>
  <c r="AIF833" i="1" s="1"/>
  <c r="AHU833" i="1"/>
  <c r="AHW833" i="1" s="1"/>
  <c r="AKF833" i="1"/>
  <c r="AKH833" i="1" s="1"/>
  <c r="AJW833" i="1"/>
  <c r="AJY833" i="1" s="1"/>
  <c r="AJN833" i="1"/>
  <c r="AJP833" i="1" s="1"/>
  <c r="AJE833" i="1"/>
  <c r="AJG833" i="1" s="1"/>
  <c r="AIV833" i="1"/>
  <c r="AIX833" i="1" s="1"/>
  <c r="AIM833" i="1"/>
  <c r="AIO833" i="1" s="1"/>
  <c r="AHL833" i="1"/>
  <c r="AHN833" i="1" s="1"/>
  <c r="AQC842" i="1"/>
  <c r="AQE842" i="1" s="1"/>
  <c r="APT842" i="1"/>
  <c r="APV842" i="1" s="1"/>
  <c r="AKF842" i="1"/>
  <c r="AKH842" i="1" s="1"/>
  <c r="AJN842" i="1"/>
  <c r="AJP842" i="1" s="1"/>
  <c r="AJE842" i="1"/>
  <c r="AJG842" i="1" s="1"/>
  <c r="AIV842" i="1"/>
  <c r="AIX842" i="1" s="1"/>
  <c r="AIM842" i="1"/>
  <c r="AIO842" i="1" s="1"/>
  <c r="AID842" i="1"/>
  <c r="AIF842" i="1" s="1"/>
  <c r="AHU842" i="1"/>
  <c r="AHW842" i="1" s="1"/>
  <c r="AHL842" i="1"/>
  <c r="AHN842" i="1" s="1"/>
  <c r="AJW842" i="1"/>
  <c r="AJY842" i="1" s="1"/>
  <c r="AQC835" i="1"/>
  <c r="AQE835" i="1" s="1"/>
  <c r="APT835" i="1"/>
  <c r="APV835" i="1" s="1"/>
  <c r="AJW835" i="1"/>
  <c r="AJY835" i="1" s="1"/>
  <c r="AKF835" i="1"/>
  <c r="AKH835" i="1" s="1"/>
  <c r="AJN835" i="1"/>
  <c r="AJP835" i="1" s="1"/>
  <c r="AJE835" i="1"/>
  <c r="AJG835" i="1" s="1"/>
  <c r="AIV835" i="1"/>
  <c r="AIX835" i="1" s="1"/>
  <c r="AIM835" i="1"/>
  <c r="AIO835" i="1" s="1"/>
  <c r="AID835" i="1"/>
  <c r="AIF835" i="1" s="1"/>
  <c r="AHU835" i="1"/>
  <c r="AHW835" i="1" s="1"/>
  <c r="AHL835" i="1"/>
  <c r="AHN835" i="1" s="1"/>
  <c r="AQC817" i="1"/>
  <c r="AQE817" i="1" s="1"/>
  <c r="APT817" i="1"/>
  <c r="APV817" i="1" s="1"/>
  <c r="AJW817" i="1"/>
  <c r="AJY817" i="1" s="1"/>
  <c r="AHU817" i="1"/>
  <c r="AHW817" i="1" s="1"/>
  <c r="AHL817" i="1"/>
  <c r="AHN817" i="1" s="1"/>
  <c r="AKF817" i="1"/>
  <c r="AKH817" i="1" s="1"/>
  <c r="AJN817" i="1"/>
  <c r="AJP817" i="1" s="1"/>
  <c r="AJE817" i="1"/>
  <c r="AJG817" i="1" s="1"/>
  <c r="AIV817" i="1"/>
  <c r="AIX817" i="1" s="1"/>
  <c r="AIM817" i="1"/>
  <c r="AIO817" i="1" s="1"/>
  <c r="AID817" i="1"/>
  <c r="AIF817" i="1" s="1"/>
  <c r="APT840" i="1"/>
  <c r="APV840" i="1" s="1"/>
  <c r="AQC840" i="1"/>
  <c r="AQE840" i="1" s="1"/>
  <c r="AKF840" i="1"/>
  <c r="AKH840" i="1" s="1"/>
  <c r="AJW840" i="1"/>
  <c r="AJY840" i="1" s="1"/>
  <c r="AJN840" i="1"/>
  <c r="AJP840" i="1" s="1"/>
  <c r="AJE840" i="1"/>
  <c r="AJG840" i="1" s="1"/>
  <c r="AIV840" i="1"/>
  <c r="AIX840" i="1" s="1"/>
  <c r="AIM840" i="1"/>
  <c r="AIO840" i="1" s="1"/>
  <c r="AID840" i="1"/>
  <c r="AIF840" i="1" s="1"/>
  <c r="AHU840" i="1"/>
  <c r="AHW840" i="1" s="1"/>
  <c r="AHL840" i="1"/>
  <c r="AHN840" i="1" s="1"/>
  <c r="AQC822" i="1"/>
  <c r="AQE822" i="1" s="1"/>
  <c r="APT822" i="1"/>
  <c r="APV822" i="1" s="1"/>
  <c r="AKF822" i="1"/>
  <c r="AKH822" i="1" s="1"/>
  <c r="AJN822" i="1"/>
  <c r="AJP822" i="1" s="1"/>
  <c r="AJE822" i="1"/>
  <c r="AJG822" i="1" s="1"/>
  <c r="AIV822" i="1"/>
  <c r="AIX822" i="1" s="1"/>
  <c r="AIM822" i="1"/>
  <c r="AIO822" i="1" s="1"/>
  <c r="AID822" i="1"/>
  <c r="AIF822" i="1" s="1"/>
  <c r="AHU822" i="1"/>
  <c r="AHW822" i="1" s="1"/>
  <c r="AJW822" i="1"/>
  <c r="AJY822" i="1" s="1"/>
  <c r="AHL822" i="1"/>
  <c r="AHN822" i="1" s="1"/>
  <c r="AQC845" i="1"/>
  <c r="AQE845" i="1" s="1"/>
  <c r="APT845" i="1"/>
  <c r="APV845" i="1" s="1"/>
  <c r="AJW845" i="1"/>
  <c r="AJY845" i="1" s="1"/>
  <c r="AJN845" i="1"/>
  <c r="AJP845" i="1" s="1"/>
  <c r="AJE845" i="1"/>
  <c r="AJG845" i="1" s="1"/>
  <c r="AIV845" i="1"/>
  <c r="AIX845" i="1" s="1"/>
  <c r="AIM845" i="1"/>
  <c r="AIO845" i="1" s="1"/>
  <c r="AID845" i="1"/>
  <c r="AIF845" i="1" s="1"/>
  <c r="AHU845" i="1"/>
  <c r="AHW845" i="1" s="1"/>
  <c r="AKF845" i="1"/>
  <c r="AKH845" i="1" s="1"/>
  <c r="AHL845" i="1"/>
  <c r="AHN845" i="1" s="1"/>
  <c r="AQC825" i="1"/>
  <c r="AQE825" i="1" s="1"/>
  <c r="APT825" i="1"/>
  <c r="APV825" i="1" s="1"/>
  <c r="AKF825" i="1"/>
  <c r="AKH825" i="1" s="1"/>
  <c r="AJW825" i="1"/>
  <c r="AJY825" i="1" s="1"/>
  <c r="AHL825" i="1"/>
  <c r="AHN825" i="1" s="1"/>
  <c r="AID825" i="1"/>
  <c r="AIF825" i="1" s="1"/>
  <c r="AJN825" i="1"/>
  <c r="AJP825" i="1" s="1"/>
  <c r="AJE825" i="1"/>
  <c r="AJG825" i="1" s="1"/>
  <c r="AIV825" i="1"/>
  <c r="AIX825" i="1" s="1"/>
  <c r="AIM825" i="1"/>
  <c r="AIO825" i="1" s="1"/>
  <c r="AHU825" i="1"/>
  <c r="AHW825" i="1" s="1"/>
  <c r="AQC806" i="1"/>
  <c r="AQE806" i="1" s="1"/>
  <c r="APT806" i="1"/>
  <c r="APV806" i="1" s="1"/>
  <c r="AKF806" i="1"/>
  <c r="AKH806" i="1" s="1"/>
  <c r="AJW806" i="1"/>
  <c r="AJY806" i="1" s="1"/>
  <c r="AIM806" i="1"/>
  <c r="AIO806" i="1" s="1"/>
  <c r="AID806" i="1"/>
  <c r="AIF806" i="1" s="1"/>
  <c r="AHL806" i="1"/>
  <c r="AHN806" i="1" s="1"/>
  <c r="AJN806" i="1"/>
  <c r="AJP806" i="1" s="1"/>
  <c r="AJE806" i="1"/>
  <c r="AJG806" i="1" s="1"/>
  <c r="AIV806" i="1"/>
  <c r="AIX806" i="1" s="1"/>
  <c r="AHU806" i="1"/>
  <c r="AHW806" i="1" s="1"/>
  <c r="AQC809" i="1"/>
  <c r="AQE809" i="1" s="1"/>
  <c r="APT809" i="1"/>
  <c r="APV809" i="1" s="1"/>
  <c r="AIM809" i="1"/>
  <c r="AIO809" i="1" s="1"/>
  <c r="AID809" i="1"/>
  <c r="AIF809" i="1" s="1"/>
  <c r="AKF809" i="1"/>
  <c r="AKH809" i="1" s="1"/>
  <c r="AJW809" i="1"/>
  <c r="AJY809" i="1" s="1"/>
  <c r="AJN809" i="1"/>
  <c r="AJP809" i="1" s="1"/>
  <c r="AJE809" i="1"/>
  <c r="AJG809" i="1" s="1"/>
  <c r="AIV809" i="1"/>
  <c r="AIX809" i="1" s="1"/>
  <c r="AHU809" i="1"/>
  <c r="AHW809" i="1" s="1"/>
  <c r="AHL809" i="1"/>
  <c r="AHN809" i="1" s="1"/>
  <c r="AQC847" i="1"/>
  <c r="AQE847" i="1" s="1"/>
  <c r="APT847" i="1"/>
  <c r="APV847" i="1" s="1"/>
  <c r="AKF847" i="1"/>
  <c r="AKH847" i="1" s="1"/>
  <c r="AJW847" i="1"/>
  <c r="AJY847" i="1" s="1"/>
  <c r="AJN847" i="1"/>
  <c r="AJP847" i="1" s="1"/>
  <c r="AJE847" i="1"/>
  <c r="AJG847" i="1" s="1"/>
  <c r="AIV847" i="1"/>
  <c r="AIX847" i="1" s="1"/>
  <c r="AIM847" i="1"/>
  <c r="AIO847" i="1" s="1"/>
  <c r="AID847" i="1"/>
  <c r="AIF847" i="1" s="1"/>
  <c r="AHU847" i="1"/>
  <c r="AHW847" i="1" s="1"/>
  <c r="AHL847" i="1"/>
  <c r="AHN847" i="1" s="1"/>
  <c r="APT852" i="1"/>
  <c r="APV852" i="1" s="1"/>
  <c r="AQC852" i="1"/>
  <c r="AQE852" i="1" s="1"/>
  <c r="AKF852" i="1"/>
  <c r="AKH852" i="1" s="1"/>
  <c r="AJW852" i="1"/>
  <c r="AJY852" i="1" s="1"/>
  <c r="AJN852" i="1"/>
  <c r="AJP852" i="1" s="1"/>
  <c r="AJE852" i="1"/>
  <c r="AJG852" i="1" s="1"/>
  <c r="AIV852" i="1"/>
  <c r="AIX852" i="1" s="1"/>
  <c r="AIM852" i="1"/>
  <c r="AIO852" i="1" s="1"/>
  <c r="AID852" i="1"/>
  <c r="AIF852" i="1" s="1"/>
  <c r="AHU852" i="1"/>
  <c r="AHW852" i="1" s="1"/>
  <c r="AHL852" i="1"/>
  <c r="AHN852" i="1" s="1"/>
  <c r="AQC849" i="1"/>
  <c r="AQE849" i="1" s="1"/>
  <c r="APT849" i="1"/>
  <c r="APV849" i="1" s="1"/>
  <c r="AKF849" i="1"/>
  <c r="AKH849" i="1" s="1"/>
  <c r="AJW849" i="1"/>
  <c r="AJY849" i="1" s="1"/>
  <c r="AID849" i="1"/>
  <c r="AIF849" i="1" s="1"/>
  <c r="AHU849" i="1"/>
  <c r="AHW849" i="1" s="1"/>
  <c r="AHL849" i="1"/>
  <c r="AHN849" i="1" s="1"/>
  <c r="AJN849" i="1"/>
  <c r="AJP849" i="1" s="1"/>
  <c r="AJE849" i="1"/>
  <c r="AJG849" i="1" s="1"/>
  <c r="AIV849" i="1"/>
  <c r="AIX849" i="1" s="1"/>
  <c r="AIM849" i="1"/>
  <c r="AIO849" i="1" s="1"/>
  <c r="AQC867" i="1"/>
  <c r="AQE867" i="1" s="1"/>
  <c r="APT867" i="1"/>
  <c r="APV867" i="1" s="1"/>
  <c r="AKF867" i="1"/>
  <c r="AKH867" i="1" s="1"/>
  <c r="AJW867" i="1"/>
  <c r="AJY867" i="1" s="1"/>
  <c r="AJN867" i="1"/>
  <c r="AJP867" i="1" s="1"/>
  <c r="AJE867" i="1"/>
  <c r="AJG867" i="1" s="1"/>
  <c r="AIV867" i="1"/>
  <c r="AIX867" i="1" s="1"/>
  <c r="AIM867" i="1"/>
  <c r="AIO867" i="1" s="1"/>
  <c r="AID867" i="1"/>
  <c r="AIF867" i="1" s="1"/>
  <c r="AHU867" i="1"/>
  <c r="AHW867" i="1" s="1"/>
  <c r="AHL867" i="1"/>
  <c r="AHN867" i="1" s="1"/>
  <c r="AZF802" i="1" l="1"/>
  <c r="D638" i="1" s="1"/>
  <c r="AZE870" i="1"/>
  <c r="T477" i="1" s="1"/>
  <c r="AWU802" i="1"/>
  <c r="D517" i="1" s="1"/>
  <c r="AWT870" i="1"/>
  <c r="AYE802" i="1"/>
  <c r="D532" i="1" s="1"/>
  <c r="AYD870" i="1"/>
  <c r="ASH802" i="1"/>
  <c r="D585" i="1" s="1"/>
  <c r="ASG870" i="1"/>
  <c r="T490" i="1" s="1"/>
  <c r="AYW802" i="1"/>
  <c r="D640" i="1" s="1"/>
  <c r="AYV870" i="1"/>
  <c r="T499" i="1" s="1"/>
  <c r="ALA802" i="1"/>
  <c r="D581" i="1" s="1"/>
  <c r="AKZ870" i="1"/>
  <c r="P470" i="1" s="1"/>
  <c r="ALI870" i="1"/>
  <c r="P483" i="1" s="1"/>
  <c r="ALJ802" i="1"/>
  <c r="D591" i="1" s="1"/>
  <c r="ANT870" i="1"/>
  <c r="P489" i="1" s="1"/>
  <c r="ANU802" i="1"/>
  <c r="D584" i="1" s="1"/>
  <c r="AMJ870" i="1"/>
  <c r="P469" i="1" s="1"/>
  <c r="AMK802" i="1"/>
  <c r="D523" i="1" s="1"/>
  <c r="APE802" i="1"/>
  <c r="D571" i="1" s="1"/>
  <c r="APD870" i="1"/>
  <c r="P476" i="1" s="1"/>
  <c r="ANL802" i="1"/>
  <c r="D528" i="1" s="1"/>
  <c r="ANK870" i="1"/>
  <c r="P481" i="1" s="1"/>
  <c r="ANB870" i="1"/>
  <c r="P493" i="1" s="1"/>
  <c r="ANC802" i="1"/>
  <c r="D580" i="1" s="1"/>
  <c r="AKQ870" i="1"/>
  <c r="P478" i="1" s="1"/>
  <c r="AKR802" i="1"/>
  <c r="D586" i="1" s="1"/>
  <c r="APN802" i="1"/>
  <c r="D569" i="1" s="1"/>
  <c r="APM870" i="1"/>
  <c r="T495" i="1" s="1"/>
  <c r="BBY870" i="1"/>
  <c r="T475" i="1" s="1"/>
  <c r="BBZ802" i="1"/>
  <c r="D554" i="1" s="1"/>
  <c r="BFB870" i="1"/>
  <c r="T503" i="1" s="1"/>
  <c r="BFC802" i="1"/>
  <c r="D579" i="1" s="1"/>
  <c r="BGD802" i="1"/>
  <c r="D577" i="1" s="1"/>
  <c r="BGC870" i="1"/>
  <c r="T492" i="1" s="1"/>
  <c r="BAP802" i="1"/>
  <c r="D576" i="1" s="1"/>
  <c r="BAO870" i="1"/>
  <c r="T469" i="1" s="1"/>
  <c r="BCH870" i="1"/>
  <c r="T485" i="1" s="1"/>
  <c r="BCI802" i="1"/>
  <c r="D518" i="1" s="1"/>
  <c r="BCQ870" i="1"/>
  <c r="T483" i="1" s="1"/>
  <c r="BCR802" i="1"/>
  <c r="D530" i="1" s="1"/>
  <c r="BEK802" i="1"/>
  <c r="D644" i="1" s="1"/>
  <c r="BEJ870" i="1"/>
  <c r="T496" i="1" s="1"/>
  <c r="BGM802" i="1"/>
  <c r="D590" i="1" s="1"/>
  <c r="BGL870" i="1"/>
  <c r="T484" i="1" s="1"/>
  <c r="BBP870" i="1"/>
  <c r="T470" i="1" s="1"/>
  <c r="BBQ802" i="1"/>
  <c r="D613" i="1" s="1"/>
  <c r="BFK870" i="1"/>
  <c r="BFL802" i="1"/>
  <c r="D531" i="1" s="1"/>
  <c r="BAX870" i="1"/>
  <c r="T476" i="1" s="1"/>
  <c r="BAY802" i="1"/>
  <c r="D525" i="1" s="1"/>
  <c r="BDI870" i="1"/>
  <c r="T487" i="1" s="1"/>
  <c r="BDJ802" i="1"/>
  <c r="D553" i="1" s="1"/>
  <c r="BCZ870" i="1"/>
  <c r="T474" i="1" s="1"/>
  <c r="BDA802" i="1"/>
  <c r="D555" i="1" s="1"/>
  <c r="BES870" i="1"/>
  <c r="T493" i="1" s="1"/>
  <c r="BET802" i="1"/>
  <c r="D588" i="1" s="1"/>
  <c r="BGV802" i="1"/>
  <c r="D598" i="1" s="1"/>
  <c r="BGU870" i="1"/>
  <c r="T491" i="1" s="1"/>
  <c r="BBG870" i="1"/>
  <c r="T478" i="1" s="1"/>
  <c r="BBH802" i="1"/>
  <c r="D536" i="1" s="1"/>
  <c r="BDR870" i="1"/>
  <c r="BDS802" i="1"/>
  <c r="D522" i="1" s="1"/>
  <c r="BEA870" i="1"/>
  <c r="T502" i="1" s="1"/>
  <c r="BEB802" i="1"/>
  <c r="D563" i="1" s="1"/>
  <c r="BFU802" i="1"/>
  <c r="D526" i="1" s="1"/>
  <c r="BFT870" i="1"/>
  <c r="T479" i="1" s="1"/>
  <c r="BHD870" i="1"/>
  <c r="T473" i="1" s="1"/>
  <c r="BHE802" i="1"/>
  <c r="D562" i="1" s="1"/>
  <c r="ASP870" i="1"/>
  <c r="ASQ802" i="1"/>
  <c r="AZW870" i="1"/>
  <c r="T500" i="1" s="1"/>
  <c r="AZX802" i="1"/>
  <c r="D583" i="1" s="1"/>
  <c r="AQO802" i="1"/>
  <c r="D595" i="1" s="1"/>
  <c r="AQN870" i="1"/>
  <c r="T498" i="1" s="1"/>
  <c r="AXV802" i="1"/>
  <c r="D578" i="1" s="1"/>
  <c r="AXU870" i="1"/>
  <c r="AQW870" i="1"/>
  <c r="AQX802" i="1"/>
  <c r="ARP802" i="1"/>
  <c r="ARO870" i="1"/>
  <c r="BAG802" i="1"/>
  <c r="D608" i="1" s="1"/>
  <c r="BAF870" i="1"/>
  <c r="T472" i="1" s="1"/>
  <c r="ATI802" i="1"/>
  <c r="ATH870" i="1"/>
  <c r="AZN870" i="1"/>
  <c r="T480" i="1" s="1"/>
  <c r="AZO802" i="1"/>
  <c r="D550" i="1" s="1"/>
  <c r="AWK870" i="1"/>
  <c r="AWL802" i="1"/>
  <c r="ATR802" i="1"/>
  <c r="ATQ870" i="1"/>
  <c r="ASY870" i="1"/>
  <c r="T509" i="1" s="1"/>
  <c r="ASZ802" i="1"/>
  <c r="D651" i="1" s="1"/>
  <c r="AUJ802" i="1"/>
  <c r="AUI870" i="1"/>
  <c r="AUR870" i="1"/>
  <c r="AUS802" i="1"/>
  <c r="AXM802" i="1"/>
  <c r="D600" i="1" s="1"/>
  <c r="AXL870" i="1"/>
  <c r="AVK802" i="1"/>
  <c r="AVJ870" i="1"/>
  <c r="AXD802" i="1"/>
  <c r="D539" i="1" s="1"/>
  <c r="AXC870" i="1"/>
  <c r="AUA802" i="1"/>
  <c r="ATZ870" i="1"/>
  <c r="AVS870" i="1"/>
  <c r="AVT802" i="1"/>
  <c r="ARF870" i="1"/>
  <c r="ARG802" i="1"/>
  <c r="AYM870" i="1"/>
  <c r="AYN802" i="1"/>
  <c r="D623" i="1" s="1"/>
  <c r="AHX814" i="1"/>
  <c r="L622" i="1" s="1"/>
  <c r="AQF814" i="1"/>
  <c r="L596" i="1" s="1"/>
  <c r="AIP814" i="1"/>
  <c r="L632" i="1" s="1"/>
  <c r="AHO814" i="1"/>
  <c r="L627" i="1" s="1"/>
  <c r="AJQ814" i="1"/>
  <c r="L522" i="1" s="1"/>
  <c r="AIG814" i="1"/>
  <c r="L636" i="1" s="1"/>
  <c r="APW814" i="1"/>
  <c r="AJZ814" i="1"/>
  <c r="L563" i="1" s="1"/>
  <c r="AIY814" i="1"/>
  <c r="L592" i="1" s="1"/>
  <c r="AKI814" i="1"/>
  <c r="L536" i="1" s="1"/>
  <c r="AJH814" i="1"/>
  <c r="L598" i="1" s="1"/>
  <c r="AJZ838" i="1"/>
  <c r="AB530" i="1" s="1"/>
  <c r="AHX850" i="1"/>
  <c r="AJ584" i="1" s="1"/>
  <c r="AJH850" i="1"/>
  <c r="AJ548" i="1" s="1"/>
  <c r="APW850" i="1"/>
  <c r="AIY838" i="1"/>
  <c r="AB539" i="1" s="1"/>
  <c r="AKI838" i="1"/>
  <c r="AB587" i="1" s="1"/>
  <c r="AIG868" i="1"/>
  <c r="AW551" i="1" s="1"/>
  <c r="AJQ868" i="1"/>
  <c r="AW517" i="1" s="1"/>
  <c r="AIY826" i="1"/>
  <c r="T556" i="1" s="1"/>
  <c r="AJZ826" i="1"/>
  <c r="T578" i="1" s="1"/>
  <c r="AKH870" i="1"/>
  <c r="P475" i="1" s="1"/>
  <c r="AKI802" i="1"/>
  <c r="D594" i="1" s="1"/>
  <c r="AIY802" i="1"/>
  <c r="D548" i="1" s="1"/>
  <c r="AIX870" i="1"/>
  <c r="P479" i="1" s="1"/>
  <c r="APV870" i="1"/>
  <c r="APW802" i="1"/>
  <c r="AHO820" i="1"/>
  <c r="P576" i="1" s="1"/>
  <c r="AIY820" i="1"/>
  <c r="P587" i="1" s="1"/>
  <c r="AKI820" i="1"/>
  <c r="P533" i="1" s="1"/>
  <c r="APW820" i="1"/>
  <c r="AHO808" i="1"/>
  <c r="H575" i="1" s="1"/>
  <c r="AJZ808" i="1"/>
  <c r="H609" i="1" s="1"/>
  <c r="AJH808" i="1"/>
  <c r="H625" i="1" s="1"/>
  <c r="APW808" i="1"/>
  <c r="AHO862" i="1"/>
  <c r="AR529" i="1" s="1"/>
  <c r="AJQ862" i="1"/>
  <c r="AR527" i="1" s="1"/>
  <c r="AIG862" i="1"/>
  <c r="AR572" i="1" s="1"/>
  <c r="APW862" i="1"/>
  <c r="AIG844" i="1"/>
  <c r="AF584" i="1" s="1"/>
  <c r="AJQ844" i="1"/>
  <c r="AF543" i="1" s="1"/>
  <c r="AIG832" i="1"/>
  <c r="X635" i="1" s="1"/>
  <c r="AIP832" i="1"/>
  <c r="X532" i="1" s="1"/>
  <c r="AHO856" i="1"/>
  <c r="AN561" i="1" s="1"/>
  <c r="AKI856" i="1"/>
  <c r="AN528" i="1" s="1"/>
  <c r="AJQ856" i="1"/>
  <c r="AN592" i="1" s="1"/>
  <c r="APW856" i="1"/>
  <c r="AIG850" i="1"/>
  <c r="AJ566" i="1" s="1"/>
  <c r="AJQ850" i="1"/>
  <c r="AJ570" i="1" s="1"/>
  <c r="AJZ850" i="1"/>
  <c r="AJ534" i="1" s="1"/>
  <c r="AJH838" i="1"/>
  <c r="AB603" i="1" s="1"/>
  <c r="AIP868" i="1"/>
  <c r="AW538" i="1" s="1"/>
  <c r="AJZ868" i="1"/>
  <c r="AW633" i="1" s="1"/>
  <c r="AHX826" i="1"/>
  <c r="T518" i="1" s="1"/>
  <c r="AJH826" i="1"/>
  <c r="T638" i="1" s="1"/>
  <c r="AJG870" i="1"/>
  <c r="AJH802" i="1"/>
  <c r="D543" i="1" s="1"/>
  <c r="AJY870" i="1"/>
  <c r="P482" i="1" s="1"/>
  <c r="AJZ802" i="1"/>
  <c r="D609" i="1" s="1"/>
  <c r="AHX820" i="1"/>
  <c r="P636" i="1" s="1"/>
  <c r="AJH820" i="1"/>
  <c r="P615" i="1" s="1"/>
  <c r="AQF820" i="1"/>
  <c r="P622" i="1" s="1"/>
  <c r="AHX808" i="1"/>
  <c r="H580" i="1" s="1"/>
  <c r="AKI808" i="1"/>
  <c r="H552" i="1" s="1"/>
  <c r="AJQ808" i="1"/>
  <c r="H582" i="1" s="1"/>
  <c r="AQF808" i="1"/>
  <c r="H644" i="1" s="1"/>
  <c r="AIP862" i="1"/>
  <c r="AR537" i="1" s="1"/>
  <c r="AJZ862" i="1"/>
  <c r="AR607" i="1" s="1"/>
  <c r="AQF862" i="1"/>
  <c r="AR623" i="1" s="1"/>
  <c r="AIP844" i="1"/>
  <c r="AF533" i="1" s="1"/>
  <c r="AJZ844" i="1"/>
  <c r="AF618" i="1" s="1"/>
  <c r="AJZ832" i="1"/>
  <c r="X535" i="1" s="1"/>
  <c r="AIY832" i="1"/>
  <c r="X518" i="1" s="1"/>
  <c r="AHX856" i="1"/>
  <c r="AN534" i="1" s="1"/>
  <c r="AIP856" i="1"/>
  <c r="AN579" i="1" s="1"/>
  <c r="AQF856" i="1"/>
  <c r="AN632" i="1" s="1"/>
  <c r="AHO850" i="1"/>
  <c r="AJ555" i="1" s="1"/>
  <c r="AIP850" i="1"/>
  <c r="AJ581" i="1" s="1"/>
  <c r="AHO838" i="1"/>
  <c r="AB608" i="1" s="1"/>
  <c r="AJQ838" i="1"/>
  <c r="AB550" i="1" s="1"/>
  <c r="AHX838" i="1"/>
  <c r="AB525" i="1" s="1"/>
  <c r="APW838" i="1"/>
  <c r="AHO868" i="1"/>
  <c r="AW542" i="1" s="1"/>
  <c r="AIY868" i="1"/>
  <c r="AW565" i="1" s="1"/>
  <c r="AKI868" i="1"/>
  <c r="AW645" i="1" s="1"/>
  <c r="APW868" i="1"/>
  <c r="AHO826" i="1"/>
  <c r="T610" i="1" s="1"/>
  <c r="AIG826" i="1"/>
  <c r="T625" i="1" s="1"/>
  <c r="AJQ826" i="1"/>
  <c r="T597" i="1" s="1"/>
  <c r="AHO802" i="1"/>
  <c r="D627" i="1" s="1"/>
  <c r="AHN870" i="1"/>
  <c r="P491" i="1" s="1"/>
  <c r="AIF870" i="1"/>
  <c r="P501" i="1" s="1"/>
  <c r="AIG802" i="1"/>
  <c r="D587" i="1" s="1"/>
  <c r="AJQ802" i="1"/>
  <c r="D545" i="1" s="1"/>
  <c r="AJP870" i="1"/>
  <c r="P467" i="1" s="1"/>
  <c r="AQE870" i="1"/>
  <c r="P505" i="1" s="1"/>
  <c r="AQF802" i="1"/>
  <c r="D582" i="1" s="1"/>
  <c r="AIG820" i="1"/>
  <c r="P537" i="1" s="1"/>
  <c r="AJQ820" i="1"/>
  <c r="P547" i="1" s="1"/>
  <c r="AIG808" i="1"/>
  <c r="H636" i="1" s="1"/>
  <c r="AIY862" i="1"/>
  <c r="AR567" i="1" s="1"/>
  <c r="AKI862" i="1"/>
  <c r="AR578" i="1" s="1"/>
  <c r="AHO844" i="1"/>
  <c r="AF562" i="1" s="1"/>
  <c r="AIY844" i="1"/>
  <c r="AF611" i="1" s="1"/>
  <c r="AKI844" i="1"/>
  <c r="AF527" i="1" s="1"/>
  <c r="APW844" i="1"/>
  <c r="AHO832" i="1"/>
  <c r="X558" i="1" s="1"/>
  <c r="AKI832" i="1"/>
  <c r="X563" i="1" s="1"/>
  <c r="AJH832" i="1"/>
  <c r="X597" i="1" s="1"/>
  <c r="APW832" i="1"/>
  <c r="AIG856" i="1"/>
  <c r="AN544" i="1" s="1"/>
  <c r="AIY856" i="1"/>
  <c r="AN539" i="1" s="1"/>
  <c r="AKI850" i="1"/>
  <c r="AJ647" i="1" s="1"/>
  <c r="AIY850" i="1"/>
  <c r="AJ537" i="1" s="1"/>
  <c r="AQF850" i="1"/>
  <c r="AJ603" i="1" s="1"/>
  <c r="AIP838" i="1"/>
  <c r="AB609" i="1" s="1"/>
  <c r="AIG838" i="1"/>
  <c r="AB599" i="1" s="1"/>
  <c r="AQF838" i="1"/>
  <c r="AB626" i="1" s="1"/>
  <c r="AHX868" i="1"/>
  <c r="AW571" i="1" s="1"/>
  <c r="AJH868" i="1"/>
  <c r="AW646" i="1" s="1"/>
  <c r="AQF868" i="1"/>
  <c r="AW623" i="1" s="1"/>
  <c r="AKI826" i="1"/>
  <c r="T535" i="1" s="1"/>
  <c r="AIP826" i="1"/>
  <c r="T643" i="1" s="1"/>
  <c r="APW826" i="1"/>
  <c r="AQF826" i="1"/>
  <c r="T587" i="1" s="1"/>
  <c r="AHW870" i="1"/>
  <c r="P485" i="1" s="1"/>
  <c r="AHX802" i="1"/>
  <c r="D607" i="1" s="1"/>
  <c r="AIO870" i="1"/>
  <c r="P486" i="1" s="1"/>
  <c r="AIP802" i="1"/>
  <c r="D524" i="1" s="1"/>
  <c r="AIP820" i="1"/>
  <c r="P597" i="1" s="1"/>
  <c r="AJZ820" i="1"/>
  <c r="P523" i="1" s="1"/>
  <c r="AIP808" i="1"/>
  <c r="H577" i="1" s="1"/>
  <c r="AIY808" i="1"/>
  <c r="H616" i="1" s="1"/>
  <c r="AJH862" i="1"/>
  <c r="AR639" i="1" s="1"/>
  <c r="AHX862" i="1"/>
  <c r="AR568" i="1" s="1"/>
  <c r="AHX844" i="1"/>
  <c r="AF635" i="1" s="1"/>
  <c r="AJH844" i="1"/>
  <c r="AF587" i="1" s="1"/>
  <c r="AQF844" i="1"/>
  <c r="AF621" i="1" s="1"/>
  <c r="AHX832" i="1"/>
  <c r="X550" i="1" s="1"/>
  <c r="AJQ832" i="1"/>
  <c r="X538" i="1" s="1"/>
  <c r="AQF832" i="1"/>
  <c r="X595" i="1" s="1"/>
  <c r="AJZ856" i="1"/>
  <c r="AN570" i="1" s="1"/>
  <c r="AJH856" i="1"/>
  <c r="AN522" i="1" s="1"/>
  <c r="T467" i="1" l="1"/>
  <c r="G14" i="1"/>
  <c r="T481" i="1"/>
  <c r="O302" i="1"/>
  <c r="G78" i="1"/>
  <c r="T497" i="1"/>
  <c r="T471" i="1"/>
  <c r="P502" i="1"/>
  <c r="T482" i="1"/>
  <c r="T486" i="1"/>
  <c r="T468" i="1"/>
  <c r="T489" i="1"/>
  <c r="N333" i="1"/>
  <c r="G56" i="1"/>
  <c r="O314" i="1"/>
  <c r="G83" i="1"/>
  <c r="O305" i="1"/>
  <c r="G33" i="1"/>
  <c r="O290" i="1"/>
  <c r="G110" i="1"/>
  <c r="G24" i="1"/>
  <c r="G10" i="1"/>
  <c r="O292" i="1"/>
  <c r="G138" i="1"/>
  <c r="O316" i="1"/>
  <c r="G52" i="1"/>
  <c r="O294" i="1"/>
  <c r="G128" i="1"/>
  <c r="O317" i="1"/>
  <c r="G69" i="1"/>
  <c r="O299" i="1"/>
  <c r="G105" i="1"/>
  <c r="O312" i="1"/>
  <c r="G87" i="1"/>
  <c r="O308" i="1"/>
  <c r="G80" i="1"/>
  <c r="O304" i="1"/>
  <c r="G129" i="1"/>
  <c r="O318" i="1"/>
  <c r="G92" i="1"/>
  <c r="G76" i="1"/>
  <c r="G6" i="1"/>
  <c r="G109" i="1"/>
  <c r="G111" i="1"/>
  <c r="O303" i="1"/>
  <c r="O307" i="1"/>
  <c r="O293" i="1"/>
  <c r="G70" i="1"/>
  <c r="O300" i="1"/>
  <c r="G99" i="1"/>
  <c r="O310" i="1"/>
  <c r="G117" i="1"/>
  <c r="O313" i="1"/>
  <c r="G104" i="1"/>
  <c r="O311" i="1"/>
  <c r="G35" i="1"/>
  <c r="O315" i="1"/>
  <c r="O289" i="1"/>
  <c r="O298" i="1"/>
  <c r="O309" i="1"/>
  <c r="O301" i="1"/>
  <c r="O288" i="1"/>
  <c r="G59" i="1"/>
  <c r="O295" i="1"/>
  <c r="G61" i="1"/>
  <c r="O297" i="1"/>
  <c r="G41" i="1"/>
  <c r="O291" i="1"/>
  <c r="G85" i="1"/>
  <c r="O306" i="1"/>
  <c r="G60" i="1"/>
  <c r="O296" i="1"/>
  <c r="G27" i="1"/>
  <c r="G8" i="1"/>
  <c r="G57" i="1"/>
  <c r="G96" i="1"/>
  <c r="G46" i="1"/>
  <c r="G124" i="1"/>
  <c r="G20" i="1"/>
  <c r="G62" i="1"/>
  <c r="G119" i="1"/>
  <c r="G125" i="1"/>
  <c r="G79" i="1"/>
  <c r="G86" i="1"/>
  <c r="G49" i="1"/>
  <c r="G120" i="1"/>
  <c r="G95" i="1"/>
  <c r="G77" i="1"/>
  <c r="G23" i="1"/>
  <c r="G29" i="1"/>
  <c r="G64" i="1"/>
  <c r="G63" i="1"/>
  <c r="G115" i="1"/>
  <c r="G82" i="1"/>
  <c r="H4" i="12" l="1"/>
  <c r="F258" i="11" l="1"/>
  <c r="F327" i="11"/>
  <c r="F377" i="11"/>
  <c r="F276" i="11"/>
  <c r="F322" i="11"/>
  <c r="F264" i="11"/>
  <c r="F371" i="11"/>
  <c r="F367" i="11"/>
  <c r="F344" i="11"/>
  <c r="F374" i="11"/>
  <c r="F246" i="11"/>
  <c r="F404" i="11"/>
  <c r="F315" i="11"/>
  <c r="E518" i="11"/>
  <c r="D518" i="11"/>
  <c r="C518" i="11"/>
  <c r="F392" i="11"/>
  <c r="F372" i="11"/>
  <c r="F338" i="11"/>
  <c r="F273" i="11"/>
  <c r="F346" i="11"/>
  <c r="F342" i="11"/>
  <c r="F328" i="11"/>
  <c r="F279" i="11"/>
  <c r="F241" i="11"/>
  <c r="F235" i="11"/>
  <c r="F261" i="11"/>
  <c r="F415" i="11"/>
  <c r="F379" i="11"/>
  <c r="F305" i="11"/>
  <c r="F238" i="11"/>
  <c r="F267" i="11"/>
  <c r="F300" i="11"/>
  <c r="F245" i="11"/>
  <c r="F340" i="11"/>
  <c r="F410" i="11"/>
  <c r="F307" i="11"/>
  <c r="F277" i="11"/>
  <c r="F389" i="11"/>
  <c r="F242" i="11"/>
  <c r="F254" i="11"/>
  <c r="F292" i="11"/>
  <c r="F286" i="11"/>
  <c r="F399" i="11"/>
  <c r="F356" i="11"/>
  <c r="F324" i="11"/>
  <c r="F259" i="11"/>
  <c r="F363" i="11"/>
  <c r="F268" i="11"/>
  <c r="F343" i="11"/>
  <c r="F236" i="11"/>
  <c r="F362" i="11"/>
  <c r="F341" i="11"/>
  <c r="F390" i="11"/>
  <c r="F365" i="11"/>
  <c r="F348" i="11"/>
  <c r="F298" i="11"/>
  <c r="F278" i="11"/>
  <c r="F369" i="11"/>
  <c r="F248" i="11"/>
  <c r="F420" i="11"/>
  <c r="F376" i="11"/>
  <c r="F334" i="11"/>
  <c r="F285" i="11"/>
  <c r="F418" i="11"/>
  <c r="F329" i="11"/>
  <c r="F251" i="11"/>
  <c r="F295" i="11"/>
  <c r="F312" i="11"/>
  <c r="F282" i="11"/>
  <c r="F237" i="11"/>
  <c r="F352" i="11"/>
  <c r="F297" i="11"/>
  <c r="F317" i="11"/>
  <c r="F368" i="11"/>
  <c r="F373" i="11"/>
  <c r="F409" i="11"/>
  <c r="F361" i="11"/>
  <c r="F256" i="11"/>
  <c r="F403" i="11"/>
  <c r="F284" i="11"/>
  <c r="F247" i="11"/>
  <c r="F360" i="11"/>
  <c r="F385" i="11"/>
  <c r="F395" i="11"/>
  <c r="F396" i="11"/>
  <c r="F287" i="11"/>
  <c r="F263" i="11"/>
  <c r="F260" i="11"/>
  <c r="F412" i="11"/>
  <c r="F355" i="11"/>
  <c r="F335" i="11"/>
  <c r="F336" i="11"/>
  <c r="F269" i="11"/>
  <c r="F244" i="11"/>
  <c r="F304" i="11"/>
  <c r="F320" i="11"/>
  <c r="F294" i="11"/>
  <c r="F397" i="11"/>
  <c r="F351" i="11"/>
  <c r="F383" i="11"/>
  <c r="F391" i="11"/>
  <c r="F274" i="11"/>
  <c r="F319" i="11"/>
  <c r="F430" i="11" l="1"/>
  <c r="F518" i="11" s="1"/>
  <c r="F165" i="12" l="1"/>
  <c r="E165" i="12"/>
  <c r="D165" i="12"/>
  <c r="B130" i="5" l="1"/>
  <c r="E331" i="1" s="1"/>
  <c r="B172" i="5"/>
  <c r="E452" i="1" s="1"/>
  <c r="G452" i="1" s="1"/>
  <c r="B108" i="5"/>
  <c r="E326" i="1" s="1"/>
  <c r="B170" i="5"/>
  <c r="E447" i="1" s="1"/>
  <c r="B105" i="5"/>
  <c r="E364" i="1" s="1"/>
  <c r="B165" i="5"/>
  <c r="E453" i="1" s="1"/>
  <c r="G453" i="1" s="1"/>
  <c r="B73" i="5"/>
  <c r="E322" i="1" s="1"/>
  <c r="B69" i="5"/>
  <c r="E365" i="1" s="1"/>
  <c r="B62" i="5"/>
  <c r="E316" i="1" s="1"/>
  <c r="B33" i="5"/>
  <c r="E301" i="1" s="1"/>
  <c r="B25" i="5"/>
  <c r="E370" i="1" s="1"/>
  <c r="B13" i="5"/>
  <c r="E314" i="1" s="1"/>
  <c r="G314" i="1" s="1"/>
  <c r="G428" i="1" l="1"/>
  <c r="G440" i="1"/>
  <c r="G363" i="1"/>
  <c r="G393" i="1"/>
  <c r="B102" i="5"/>
  <c r="E293" i="1" s="1"/>
  <c r="B178" i="5"/>
  <c r="E455" i="1" s="1"/>
  <c r="B126" i="5"/>
  <c r="E288" i="1" s="1"/>
  <c r="B141" i="5"/>
  <c r="E299" i="1" s="1"/>
  <c r="G299" i="1" s="1"/>
  <c r="B65" i="5"/>
  <c r="E343" i="1" s="1"/>
  <c r="B82" i="5"/>
  <c r="E297" i="1" s="1"/>
  <c r="G297" i="1" s="1"/>
  <c r="B84" i="5"/>
  <c r="E317" i="1" s="1"/>
  <c r="B96" i="5"/>
  <c r="E292" i="1" s="1"/>
  <c r="B19" i="5"/>
  <c r="E332" i="1" s="1"/>
  <c r="B9" i="5"/>
  <c r="E291" i="1" s="1"/>
  <c r="B11" i="5"/>
  <c r="E358" i="1" s="1"/>
  <c r="G358" i="1" s="1"/>
  <c r="B76" i="5"/>
  <c r="E312" i="1" s="1"/>
  <c r="G312" i="1" s="1"/>
  <c r="B117" i="5"/>
  <c r="E353" i="1" s="1"/>
  <c r="G353" i="1" s="1"/>
  <c r="E369" i="1"/>
  <c r="B36" i="5"/>
  <c r="E335" i="1" s="1"/>
  <c r="B39" i="5"/>
  <c r="E304" i="1" s="1"/>
  <c r="B156" i="5"/>
  <c r="E445" i="1" s="1"/>
  <c r="B47" i="5"/>
  <c r="E362" i="1" s="1"/>
  <c r="B48" i="5"/>
  <c r="E307" i="1" s="1"/>
  <c r="G307" i="1" s="1"/>
  <c r="B60" i="5"/>
  <c r="E289" i="1" s="1"/>
  <c r="B109" i="5"/>
  <c r="E313" i="1" s="1"/>
  <c r="G313" i="1" s="1"/>
  <c r="B30" i="5"/>
  <c r="E300" i="1" s="1"/>
  <c r="B34" i="5"/>
  <c r="E310" i="1" s="1"/>
  <c r="B167" i="5"/>
  <c r="E461" i="1" s="1"/>
  <c r="B42" i="5"/>
  <c r="E323" i="1" s="1"/>
  <c r="G323" i="1" s="1"/>
  <c r="B147" i="5"/>
  <c r="E441" i="1" s="1"/>
  <c r="B17" i="5"/>
  <c r="E320" i="1" s="1"/>
  <c r="B22" i="5"/>
  <c r="E309" i="1" s="1"/>
  <c r="B50" i="5"/>
  <c r="E324" i="1" s="1"/>
  <c r="B66" i="5"/>
  <c r="E296" i="1" s="1"/>
  <c r="B67" i="5"/>
  <c r="E306" i="1" s="1"/>
  <c r="G306" i="1" s="1"/>
  <c r="B162" i="5"/>
  <c r="E459" i="1" s="1"/>
  <c r="G459" i="1" s="1"/>
  <c r="G377" i="1"/>
  <c r="B85" i="5"/>
  <c r="E330" i="1" s="1"/>
  <c r="B91" i="5"/>
  <c r="E319" i="1" s="1"/>
  <c r="B176" i="5"/>
  <c r="E446" i="1" s="1"/>
  <c r="B140" i="5"/>
  <c r="E328" i="1" s="1"/>
  <c r="B151" i="5"/>
  <c r="E457" i="1" s="1"/>
  <c r="B24" i="5"/>
  <c r="E345" i="1" s="1"/>
  <c r="B153" i="5"/>
  <c r="E458" i="1" s="1"/>
  <c r="B79" i="5"/>
  <c r="E349" i="1" s="1"/>
  <c r="B81" i="5"/>
  <c r="E341" i="1" s="1"/>
  <c r="G341" i="1" s="1"/>
  <c r="B166" i="5"/>
  <c r="E444" i="1" s="1"/>
  <c r="B100" i="5"/>
  <c r="E290" i="1" s="1"/>
  <c r="G290" i="1" s="1"/>
  <c r="B107" i="5"/>
  <c r="E308" i="1" s="1"/>
  <c r="B110" i="5"/>
  <c r="E327" i="1" s="1"/>
  <c r="B115" i="5"/>
  <c r="E298" i="1" s="1"/>
  <c r="B177" i="5"/>
  <c r="E454" i="1" s="1"/>
  <c r="G454" i="1" s="1"/>
  <c r="B101" i="5"/>
  <c r="E321" i="1" s="1"/>
  <c r="B7" i="5"/>
  <c r="B144" i="5"/>
  <c r="E456" i="1" s="1"/>
  <c r="B31" i="5"/>
  <c r="E303" i="1" s="1"/>
  <c r="B35" i="5"/>
  <c r="E356" i="1" s="1"/>
  <c r="B159" i="5"/>
  <c r="E460" i="1" s="1"/>
  <c r="G460" i="1" s="1"/>
  <c r="B164" i="5"/>
  <c r="E451" i="1" s="1"/>
  <c r="B90" i="5"/>
  <c r="E295" i="1" s="1"/>
  <c r="B98" i="5"/>
  <c r="E325" i="1" s="1"/>
  <c r="B106" i="5"/>
  <c r="E311" i="1" s="1"/>
  <c r="B120" i="5"/>
  <c r="E334" i="1" s="1"/>
  <c r="B121" i="5"/>
  <c r="E302" i="1" s="1"/>
  <c r="B122" i="5"/>
  <c r="E305" i="1" s="1"/>
  <c r="G305" i="1" s="1"/>
  <c r="B123" i="5"/>
  <c r="E315" i="1" s="1"/>
  <c r="G315" i="1" s="1"/>
  <c r="B135" i="5"/>
  <c r="E294" i="1" s="1"/>
  <c r="G294" i="1" s="1"/>
  <c r="G293" i="1" l="1"/>
  <c r="E339" i="1"/>
  <c r="G339" i="1" s="1"/>
  <c r="G461" i="1"/>
  <c r="G316" i="1"/>
  <c r="G394" i="1"/>
  <c r="G365" i="1"/>
  <c r="G432" i="1"/>
  <c r="G362" i="1"/>
  <c r="G380" i="1"/>
  <c r="G414" i="1"/>
  <c r="G418" i="1"/>
  <c r="G427" i="1"/>
  <c r="G434" i="1"/>
  <c r="G361" i="1"/>
  <c r="G445" i="1"/>
  <c r="G399" i="1"/>
  <c r="G430" i="1"/>
  <c r="G385" i="1"/>
  <c r="G298" i="1"/>
  <c r="G302" i="1"/>
  <c r="G451" i="1"/>
  <c r="G419" i="1"/>
  <c r="G326" i="1"/>
  <c r="G378" i="1"/>
  <c r="G448" i="1"/>
  <c r="G416" i="1"/>
  <c r="G321" i="1"/>
  <c r="G415" i="1"/>
  <c r="G383" i="1"/>
  <c r="G320" i="1"/>
  <c r="G348" i="1"/>
  <c r="G364" i="1"/>
  <c r="G449" i="1"/>
  <c r="G335" i="1"/>
  <c r="G330" i="1"/>
  <c r="G409" i="1"/>
  <c r="G438" i="1"/>
  <c r="G431" i="1"/>
  <c r="G458" i="1"/>
  <c r="G456" i="1"/>
  <c r="G352" i="1"/>
  <c r="G391" i="1"/>
  <c r="G426" i="1"/>
  <c r="G455" i="1"/>
  <c r="G450" i="1"/>
  <c r="G425" i="1"/>
  <c r="G375" i="1"/>
  <c r="G457" i="1"/>
  <c r="G289" i="1"/>
  <c r="G311" i="1"/>
  <c r="G304" i="1"/>
  <c r="G384" i="1"/>
  <c r="G411" i="1"/>
  <c r="G441" i="1"/>
  <c r="G369" i="1"/>
  <c r="G292" i="1"/>
  <c r="G334" i="1"/>
  <c r="G300" i="1"/>
  <c r="G420" i="1"/>
  <c r="G442" i="1"/>
  <c r="G403" i="1"/>
  <c r="G447" i="1"/>
  <c r="G332" i="1"/>
  <c r="G346" i="1"/>
  <c r="G319" i="1"/>
  <c r="G387" i="1"/>
  <c r="G446" i="1"/>
  <c r="G343" i="1"/>
  <c r="G349" i="1"/>
  <c r="G439" i="1"/>
  <c r="G370" i="1"/>
  <c r="G288" i="1"/>
  <c r="G413" i="1"/>
  <c r="G401" i="1"/>
  <c r="G303" i="1"/>
  <c r="G310" i="1"/>
  <c r="G345" i="1"/>
  <c r="G398" i="1"/>
  <c r="G322" i="1"/>
  <c r="G374" i="1"/>
  <c r="G309" i="1"/>
  <c r="G324" i="1"/>
  <c r="G424" i="1"/>
  <c r="G338" i="1"/>
  <c r="G444" i="1"/>
  <c r="G396" i="1"/>
  <c r="G412" i="1"/>
  <c r="G386" i="1"/>
  <c r="G327" i="1"/>
  <c r="G325" i="1"/>
  <c r="G417" i="1"/>
  <c r="G443" i="1"/>
  <c r="G429" i="1"/>
  <c r="G308" i="1"/>
  <c r="G422" i="1"/>
  <c r="G400" i="1"/>
  <c r="G340" i="1"/>
  <c r="G435" i="1"/>
  <c r="G357" i="1"/>
  <c r="G388" i="1"/>
  <c r="G317" i="1"/>
  <c r="G328" i="1"/>
  <c r="G301" i="1"/>
  <c r="G372" i="1"/>
  <c r="G350" i="1"/>
  <c r="G295" i="1"/>
  <c r="G368" i="1"/>
  <c r="G331" i="1"/>
  <c r="G360" i="1"/>
  <c r="G423" i="1"/>
  <c r="G371" i="1"/>
  <c r="G373" i="1"/>
  <c r="G356" i="1"/>
  <c r="G366" i="1"/>
  <c r="G376" i="1"/>
  <c r="G381" i="1"/>
  <c r="ZM863" i="1" l="1"/>
  <c r="ZO863" i="1" s="1"/>
  <c r="OB799" i="1"/>
  <c r="OB851" i="1"/>
  <c r="OD851" i="1" s="1"/>
  <c r="OB861" i="1"/>
  <c r="OB840" i="1"/>
  <c r="HD841" i="1"/>
  <c r="ZM855" i="1"/>
  <c r="ZO855" i="1" s="1"/>
  <c r="OB858" i="1"/>
  <c r="ZM860" i="1"/>
  <c r="ZO860" i="1" s="1"/>
  <c r="OB857" i="1"/>
  <c r="OD857" i="1" s="1"/>
  <c r="OB839" i="1"/>
  <c r="OD839" i="1" s="1"/>
  <c r="OB815" i="1"/>
  <c r="OD815" i="1" s="1"/>
  <c r="OB800" i="1"/>
  <c r="OB852" i="1"/>
  <c r="OB859" i="1"/>
  <c r="HD840" i="1"/>
  <c r="OB833" i="1"/>
  <c r="OD833" i="1" s="1"/>
  <c r="ZM831" i="1"/>
  <c r="ZO831" i="1" s="1"/>
  <c r="ZM821" i="1"/>
  <c r="ZO821" i="1" s="1"/>
  <c r="OB834" i="1"/>
  <c r="OB841" i="1"/>
  <c r="OB845" i="1"/>
  <c r="OD845" i="1" s="1"/>
  <c r="OB863" i="1"/>
  <c r="OD863" i="1" s="1"/>
  <c r="ZM828" i="1"/>
  <c r="ZO828" i="1" s="1"/>
  <c r="SF804" i="1"/>
  <c r="OB823" i="1"/>
  <c r="OB810" i="1"/>
  <c r="ZM824" i="1"/>
  <c r="ZO824" i="1" s="1"/>
  <c r="ZM827" i="1"/>
  <c r="ZO827" i="1" s="1"/>
  <c r="ZM800" i="1"/>
  <c r="ZO800" i="1" s="1"/>
  <c r="OB816" i="1"/>
  <c r="OB831" i="1"/>
  <c r="OB846" i="1"/>
  <c r="OB847" i="1"/>
  <c r="OB866" i="1"/>
  <c r="OB848" i="1"/>
  <c r="OB854" i="1"/>
  <c r="ZM851" i="1"/>
  <c r="ZO851" i="1" s="1"/>
  <c r="OB827" i="1"/>
  <c r="OD827" i="1" s="1"/>
  <c r="HD849" i="1"/>
  <c r="OB842" i="1"/>
  <c r="OB821" i="1"/>
  <c r="OD821" i="1" s="1"/>
  <c r="OB803" i="1"/>
  <c r="OD803" i="1" s="1"/>
  <c r="HD821" i="1"/>
  <c r="ZM845" i="1"/>
  <c r="ZO845" i="1" s="1"/>
  <c r="OB853" i="1"/>
  <c r="OB837" i="1"/>
  <c r="HD824" i="1"/>
  <c r="OB822" i="1"/>
  <c r="ZM858" i="1"/>
  <c r="ZO858" i="1" s="1"/>
  <c r="OB811" i="1"/>
  <c r="HD845" i="1"/>
  <c r="HD852" i="1"/>
  <c r="OB835" i="1"/>
  <c r="ZM809" i="1"/>
  <c r="ZO809" i="1" s="1"/>
  <c r="ZM852" i="1"/>
  <c r="ZO852" i="1" s="1"/>
  <c r="ZM822" i="1"/>
  <c r="ZO822" i="1" s="1"/>
  <c r="HD811" i="1"/>
  <c r="ZM840" i="1"/>
  <c r="ZO840" i="1" s="1"/>
  <c r="OB836" i="1"/>
  <c r="OB828" i="1"/>
  <c r="OB864" i="1"/>
  <c r="HD851" i="1"/>
  <c r="OB812" i="1"/>
  <c r="HD853" i="1"/>
  <c r="OB824" i="1"/>
  <c r="HD834" i="1"/>
  <c r="OB804" i="1"/>
  <c r="OB818" i="1"/>
  <c r="OB817" i="1"/>
  <c r="OB809" i="1"/>
  <c r="OD809" i="1" s="1"/>
  <c r="HD860" i="1"/>
  <c r="ZM864" i="1"/>
  <c r="ZO864" i="1" s="1"/>
  <c r="OB807" i="1"/>
  <c r="OB805" i="1"/>
  <c r="N861" i="1"/>
  <c r="N859" i="1"/>
  <c r="HD828" i="1"/>
  <c r="OB865" i="1"/>
  <c r="ZM854" i="1"/>
  <c r="ZO854" i="1" s="1"/>
  <c r="ZM842" i="1"/>
  <c r="ZO842" i="1" s="1"/>
  <c r="OB819" i="1"/>
  <c r="ZM859" i="1"/>
  <c r="ZO859" i="1" s="1"/>
  <c r="OB798" i="1"/>
  <c r="ZM819" i="1"/>
  <c r="ZO819" i="1" s="1"/>
  <c r="ZM866" i="1"/>
  <c r="ZO866" i="1" s="1"/>
  <c r="ZM848" i="1"/>
  <c r="ZO848" i="1" s="1"/>
  <c r="ZM801" i="1"/>
  <c r="ZO801" i="1" s="1"/>
  <c r="ZM810" i="1"/>
  <c r="ZO810" i="1" s="1"/>
  <c r="HD830" i="1"/>
  <c r="HD859" i="1"/>
  <c r="HD839" i="1"/>
  <c r="OB830" i="1"/>
  <c r="HD806" i="1"/>
  <c r="HD864" i="1"/>
  <c r="OB829" i="1"/>
  <c r="HD855" i="1"/>
  <c r="ZM813" i="1"/>
  <c r="ZO813" i="1" s="1"/>
  <c r="ZM836" i="1"/>
  <c r="ZO836" i="1" s="1"/>
  <c r="HD812" i="1"/>
  <c r="OB825" i="1"/>
  <c r="ZM805" i="1"/>
  <c r="ZO805" i="1" s="1"/>
  <c r="OB813" i="1"/>
  <c r="HD865" i="1"/>
  <c r="ZM843" i="1"/>
  <c r="ZO843" i="1" s="1"/>
  <c r="OB801" i="1"/>
  <c r="HD861" i="1"/>
  <c r="HD866" i="1"/>
  <c r="ZM818" i="1"/>
  <c r="ZO818" i="1" s="1"/>
  <c r="HD818" i="1"/>
  <c r="SF803" i="1"/>
  <c r="OB843" i="1"/>
  <c r="OB855" i="1"/>
  <c r="ZM837" i="1"/>
  <c r="ZO837" i="1" s="1"/>
  <c r="HD810" i="1"/>
  <c r="OB867" i="1"/>
  <c r="OB849" i="1"/>
  <c r="ZM867" i="1"/>
  <c r="ZO867" i="1" s="1"/>
  <c r="OB860" i="1"/>
  <c r="AER854" i="1"/>
  <c r="AET854" i="1" s="1"/>
  <c r="ZM865" i="1"/>
  <c r="ZO865" i="1" s="1"/>
  <c r="ZM857" i="1"/>
  <c r="ZO857" i="1" s="1"/>
  <c r="ZM853" i="1"/>
  <c r="ZO853" i="1" s="1"/>
  <c r="ZM849" i="1"/>
  <c r="ZO849" i="1" s="1"/>
  <c r="ZM847" i="1"/>
  <c r="ZO847" i="1" s="1"/>
  <c r="ZM846" i="1"/>
  <c r="ZO846" i="1" s="1"/>
  <c r="ZM841" i="1"/>
  <c r="ZO841" i="1" s="1"/>
  <c r="ZM839" i="1"/>
  <c r="ZO839" i="1" s="1"/>
  <c r="ZM835" i="1"/>
  <c r="ZO835" i="1" s="1"/>
  <c r="ZM834" i="1"/>
  <c r="ZO834" i="1" s="1"/>
  <c r="ZM833" i="1"/>
  <c r="ZO833" i="1" s="1"/>
  <c r="ZM830" i="1"/>
  <c r="ZO830" i="1" s="1"/>
  <c r="ZM829" i="1"/>
  <c r="ZO829" i="1" s="1"/>
  <c r="ZM825" i="1"/>
  <c r="ZO825" i="1" s="1"/>
  <c r="ZM823" i="1"/>
  <c r="ZO823" i="1" s="1"/>
  <c r="ZM817" i="1"/>
  <c r="ZO817" i="1" s="1"/>
  <c r="ZM815" i="1"/>
  <c r="ZO815" i="1" s="1"/>
  <c r="ZM807" i="1"/>
  <c r="ZO807" i="1" s="1"/>
  <c r="ZM804" i="1"/>
  <c r="ZO804" i="1" s="1"/>
  <c r="ZM803" i="1"/>
  <c r="ZO803" i="1" s="1"/>
  <c r="ZM799" i="1"/>
  <c r="ZO799" i="1" s="1"/>
  <c r="ZM797" i="1"/>
  <c r="ZO797" i="1" s="1"/>
  <c r="ZD867" i="1"/>
  <c r="ZF867" i="1" s="1"/>
  <c r="ZD866" i="1"/>
  <c r="ZF866" i="1" s="1"/>
  <c r="ZD865" i="1"/>
  <c r="ZF865" i="1" s="1"/>
  <c r="ZD864" i="1"/>
  <c r="ZF864" i="1" s="1"/>
  <c r="ZD863" i="1"/>
  <c r="ZF863" i="1" s="1"/>
  <c r="ZD861" i="1"/>
  <c r="ZF861" i="1" s="1"/>
  <c r="ZD860" i="1"/>
  <c r="ZF860" i="1" s="1"/>
  <c r="ZD859" i="1"/>
  <c r="ZF859" i="1" s="1"/>
  <c r="ZD858" i="1"/>
  <c r="ZF858" i="1" s="1"/>
  <c r="ZD857" i="1"/>
  <c r="ZF857" i="1" s="1"/>
  <c r="ZD855" i="1"/>
  <c r="ZF855" i="1" s="1"/>
  <c r="ZD854" i="1"/>
  <c r="ZF854" i="1" s="1"/>
  <c r="ZD853" i="1"/>
  <c r="ZF853" i="1" s="1"/>
  <c r="ZD852" i="1"/>
  <c r="ZF852" i="1" s="1"/>
  <c r="ZD851" i="1"/>
  <c r="ZF851" i="1" s="1"/>
  <c r="ZD849" i="1"/>
  <c r="ZF849" i="1" s="1"/>
  <c r="ZD848" i="1"/>
  <c r="ZF848" i="1" s="1"/>
  <c r="ZD847" i="1"/>
  <c r="ZF847" i="1" s="1"/>
  <c r="ZD846" i="1"/>
  <c r="ZF846" i="1" s="1"/>
  <c r="ZD845" i="1"/>
  <c r="ZF845" i="1" s="1"/>
  <c r="ZD843" i="1"/>
  <c r="ZF843" i="1" s="1"/>
  <c r="ZD842" i="1"/>
  <c r="ZF842" i="1" s="1"/>
  <c r="ZD841" i="1"/>
  <c r="ZF841" i="1" s="1"/>
  <c r="ZD840" i="1"/>
  <c r="ZF840" i="1" s="1"/>
  <c r="ZD839" i="1"/>
  <c r="ZF839" i="1" s="1"/>
  <c r="ZD837" i="1"/>
  <c r="ZF837" i="1" s="1"/>
  <c r="ZD836" i="1"/>
  <c r="ZF836" i="1" s="1"/>
  <c r="ZD835" i="1"/>
  <c r="ZF835" i="1" s="1"/>
  <c r="ZD834" i="1"/>
  <c r="ZF834" i="1" s="1"/>
  <c r="ZD833" i="1"/>
  <c r="ZF833" i="1" s="1"/>
  <c r="ZD831" i="1"/>
  <c r="ZF831" i="1" s="1"/>
  <c r="ZD830" i="1"/>
  <c r="ZF830" i="1" s="1"/>
  <c r="ZD829" i="1"/>
  <c r="ZF829" i="1" s="1"/>
  <c r="ZD828" i="1"/>
  <c r="ZF828" i="1" s="1"/>
  <c r="ZD827" i="1"/>
  <c r="ZF827" i="1" s="1"/>
  <c r="ZD825" i="1"/>
  <c r="ZF825" i="1" s="1"/>
  <c r="ZD824" i="1"/>
  <c r="ZF824" i="1" s="1"/>
  <c r="ZD823" i="1"/>
  <c r="ZF823" i="1" s="1"/>
  <c r="ZD822" i="1"/>
  <c r="ZF822" i="1" s="1"/>
  <c r="ZD821" i="1"/>
  <c r="ZF821" i="1" s="1"/>
  <c r="ZD819" i="1"/>
  <c r="ZF819" i="1" s="1"/>
  <c r="ZD818" i="1"/>
  <c r="ZF818" i="1" s="1"/>
  <c r="ZD817" i="1"/>
  <c r="ZF817" i="1" s="1"/>
  <c r="ZD816" i="1"/>
  <c r="ZF816" i="1" s="1"/>
  <c r="ZD815" i="1"/>
  <c r="ZF815" i="1" s="1"/>
  <c r="ZD813" i="1"/>
  <c r="ZF813" i="1" s="1"/>
  <c r="ZD812" i="1"/>
  <c r="ZF812" i="1" s="1"/>
  <c r="ZD811" i="1"/>
  <c r="ZF811" i="1" s="1"/>
  <c r="ZD810" i="1"/>
  <c r="ZF810" i="1" s="1"/>
  <c r="ZD809" i="1"/>
  <c r="ZF809" i="1" s="1"/>
  <c r="ZD807" i="1"/>
  <c r="ZF807" i="1" s="1"/>
  <c r="ZD806" i="1"/>
  <c r="ZF806" i="1" s="1"/>
  <c r="ZD805" i="1"/>
  <c r="ZF805" i="1" s="1"/>
  <c r="ZD804" i="1"/>
  <c r="ZF804" i="1" s="1"/>
  <c r="ZD803" i="1"/>
  <c r="ZF803" i="1" s="1"/>
  <c r="ZD801" i="1"/>
  <c r="ZF801" i="1" s="1"/>
  <c r="ZD800" i="1"/>
  <c r="ZF800" i="1" s="1"/>
  <c r="ZD799" i="1"/>
  <c r="ZF799" i="1" s="1"/>
  <c r="ZD798" i="1"/>
  <c r="ZF798" i="1" s="1"/>
  <c r="ZD797" i="1"/>
  <c r="ZF797" i="1" s="1"/>
  <c r="YU867" i="1"/>
  <c r="YW867" i="1" s="1"/>
  <c r="YU866" i="1"/>
  <c r="YW866" i="1" s="1"/>
  <c r="YU865" i="1"/>
  <c r="YW865" i="1" s="1"/>
  <c r="YU864" i="1"/>
  <c r="YW864" i="1" s="1"/>
  <c r="YU863" i="1"/>
  <c r="YW863" i="1" s="1"/>
  <c r="YU861" i="1"/>
  <c r="YW861" i="1" s="1"/>
  <c r="YU860" i="1"/>
  <c r="YW860" i="1" s="1"/>
  <c r="YU859" i="1"/>
  <c r="YW859" i="1" s="1"/>
  <c r="YU858" i="1"/>
  <c r="YW858" i="1" s="1"/>
  <c r="YU857" i="1"/>
  <c r="YW857" i="1" s="1"/>
  <c r="YU855" i="1"/>
  <c r="YW855" i="1" s="1"/>
  <c r="YU854" i="1"/>
  <c r="YW854" i="1" s="1"/>
  <c r="YU853" i="1"/>
  <c r="YW853" i="1" s="1"/>
  <c r="YU852" i="1"/>
  <c r="YW852" i="1" s="1"/>
  <c r="YU851" i="1"/>
  <c r="YW851" i="1" s="1"/>
  <c r="YU849" i="1"/>
  <c r="YW849" i="1" s="1"/>
  <c r="YU848" i="1"/>
  <c r="YW848" i="1" s="1"/>
  <c r="YU847" i="1"/>
  <c r="YW847" i="1" s="1"/>
  <c r="YU846" i="1"/>
  <c r="YW846" i="1" s="1"/>
  <c r="YU845" i="1"/>
  <c r="YW845" i="1" s="1"/>
  <c r="YU843" i="1"/>
  <c r="YW843" i="1" s="1"/>
  <c r="YU842" i="1"/>
  <c r="YW842" i="1" s="1"/>
  <c r="YU841" i="1"/>
  <c r="YW841" i="1" s="1"/>
  <c r="YU840" i="1"/>
  <c r="YW840" i="1" s="1"/>
  <c r="YU839" i="1"/>
  <c r="YW839" i="1" s="1"/>
  <c r="YU837" i="1"/>
  <c r="YW837" i="1" s="1"/>
  <c r="YU836" i="1"/>
  <c r="YW836" i="1" s="1"/>
  <c r="YU835" i="1"/>
  <c r="YW835" i="1" s="1"/>
  <c r="YU834" i="1"/>
  <c r="YW834" i="1" s="1"/>
  <c r="YU833" i="1"/>
  <c r="YW833" i="1" s="1"/>
  <c r="YU831" i="1"/>
  <c r="YW831" i="1" s="1"/>
  <c r="YU830" i="1"/>
  <c r="YW830" i="1" s="1"/>
  <c r="YU829" i="1"/>
  <c r="YW829" i="1" s="1"/>
  <c r="YU828" i="1"/>
  <c r="YW828" i="1" s="1"/>
  <c r="YU827" i="1"/>
  <c r="YW827" i="1" s="1"/>
  <c r="YU825" i="1"/>
  <c r="YW825" i="1" s="1"/>
  <c r="YU824" i="1"/>
  <c r="YW824" i="1" s="1"/>
  <c r="YU823" i="1"/>
  <c r="YW823" i="1" s="1"/>
  <c r="YU822" i="1"/>
  <c r="YW822" i="1" s="1"/>
  <c r="YU821" i="1"/>
  <c r="YW821" i="1" s="1"/>
  <c r="YU819" i="1"/>
  <c r="YW819" i="1" s="1"/>
  <c r="YU818" i="1"/>
  <c r="YW818" i="1" s="1"/>
  <c r="YU817" i="1"/>
  <c r="YW817" i="1" s="1"/>
  <c r="YU816" i="1"/>
  <c r="YW816" i="1" s="1"/>
  <c r="YU815" i="1"/>
  <c r="YW815" i="1" s="1"/>
  <c r="YU813" i="1"/>
  <c r="YW813" i="1" s="1"/>
  <c r="YU812" i="1"/>
  <c r="YW812" i="1" s="1"/>
  <c r="YU811" i="1"/>
  <c r="YW811" i="1" s="1"/>
  <c r="YU810" i="1"/>
  <c r="YW810" i="1" s="1"/>
  <c r="YU809" i="1"/>
  <c r="YW809" i="1" s="1"/>
  <c r="YU807" i="1"/>
  <c r="YW807" i="1" s="1"/>
  <c r="YU806" i="1"/>
  <c r="YW806" i="1" s="1"/>
  <c r="YU805" i="1"/>
  <c r="YW805" i="1" s="1"/>
  <c r="YU804" i="1"/>
  <c r="YW804" i="1" s="1"/>
  <c r="YU803" i="1"/>
  <c r="YW803" i="1" s="1"/>
  <c r="YU801" i="1"/>
  <c r="YW801" i="1" s="1"/>
  <c r="YU800" i="1"/>
  <c r="YW800" i="1" s="1"/>
  <c r="YU799" i="1"/>
  <c r="YW799" i="1" s="1"/>
  <c r="YU798" i="1"/>
  <c r="YW798" i="1" s="1"/>
  <c r="YU797" i="1"/>
  <c r="YW797" i="1" s="1"/>
  <c r="XK867" i="1"/>
  <c r="XM867" i="1" s="1"/>
  <c r="XK866" i="1"/>
  <c r="XM866" i="1" s="1"/>
  <c r="XK865" i="1"/>
  <c r="XM865" i="1" s="1"/>
  <c r="XK864" i="1"/>
  <c r="XM864" i="1" s="1"/>
  <c r="XK863" i="1"/>
  <c r="XM863" i="1" s="1"/>
  <c r="XK861" i="1"/>
  <c r="XM861" i="1" s="1"/>
  <c r="XK860" i="1"/>
  <c r="XM860" i="1" s="1"/>
  <c r="XK859" i="1"/>
  <c r="XM859" i="1" s="1"/>
  <c r="XK858" i="1"/>
  <c r="XM858" i="1" s="1"/>
  <c r="XK857" i="1"/>
  <c r="XM857" i="1" s="1"/>
  <c r="XK855" i="1"/>
  <c r="XM855" i="1" s="1"/>
  <c r="XK854" i="1"/>
  <c r="XM854" i="1" s="1"/>
  <c r="XK853" i="1"/>
  <c r="XM853" i="1" s="1"/>
  <c r="XK852" i="1"/>
  <c r="XM852" i="1" s="1"/>
  <c r="XK851" i="1"/>
  <c r="XM851" i="1" s="1"/>
  <c r="XK849" i="1"/>
  <c r="XM849" i="1" s="1"/>
  <c r="XK848" i="1"/>
  <c r="XM848" i="1" s="1"/>
  <c r="XK847" i="1"/>
  <c r="XM847" i="1" s="1"/>
  <c r="XK846" i="1"/>
  <c r="XM846" i="1" s="1"/>
  <c r="XK845" i="1"/>
  <c r="XM845" i="1" s="1"/>
  <c r="XK843" i="1"/>
  <c r="XM843" i="1" s="1"/>
  <c r="XK842" i="1"/>
  <c r="XM842" i="1" s="1"/>
  <c r="XK841" i="1"/>
  <c r="XM841" i="1" s="1"/>
  <c r="XK840" i="1"/>
  <c r="XM840" i="1" s="1"/>
  <c r="XK839" i="1"/>
  <c r="XM839" i="1" s="1"/>
  <c r="XK837" i="1"/>
  <c r="XM837" i="1" s="1"/>
  <c r="XK836" i="1"/>
  <c r="XM836" i="1" s="1"/>
  <c r="XK835" i="1"/>
  <c r="XM835" i="1" s="1"/>
  <c r="XK834" i="1"/>
  <c r="XM834" i="1" s="1"/>
  <c r="XK833" i="1"/>
  <c r="XM833" i="1" s="1"/>
  <c r="XK831" i="1"/>
  <c r="XM831" i="1" s="1"/>
  <c r="XK830" i="1"/>
  <c r="XM830" i="1" s="1"/>
  <c r="XK829" i="1"/>
  <c r="XM829" i="1" s="1"/>
  <c r="XK828" i="1"/>
  <c r="XM828" i="1" s="1"/>
  <c r="XK827" i="1"/>
  <c r="XM827" i="1" s="1"/>
  <c r="XK825" i="1"/>
  <c r="XM825" i="1" s="1"/>
  <c r="XK824" i="1"/>
  <c r="XM824" i="1" s="1"/>
  <c r="XK823" i="1"/>
  <c r="XM823" i="1" s="1"/>
  <c r="XK822" i="1"/>
  <c r="XM822" i="1" s="1"/>
  <c r="XK821" i="1"/>
  <c r="XM821" i="1" s="1"/>
  <c r="XK819" i="1"/>
  <c r="XM819" i="1" s="1"/>
  <c r="XK818" i="1"/>
  <c r="XM818" i="1" s="1"/>
  <c r="XK817" i="1"/>
  <c r="XM817" i="1" s="1"/>
  <c r="XK816" i="1"/>
  <c r="XM816" i="1" s="1"/>
  <c r="XK815" i="1"/>
  <c r="XM815" i="1" s="1"/>
  <c r="XK813" i="1"/>
  <c r="XM813" i="1" s="1"/>
  <c r="XK812" i="1"/>
  <c r="XM812" i="1" s="1"/>
  <c r="XK811" i="1"/>
  <c r="XM811" i="1" s="1"/>
  <c r="XK810" i="1"/>
  <c r="XM810" i="1" s="1"/>
  <c r="XK809" i="1"/>
  <c r="XM809" i="1" s="1"/>
  <c r="XK807" i="1"/>
  <c r="XM807" i="1" s="1"/>
  <c r="XK806" i="1"/>
  <c r="XM806" i="1" s="1"/>
  <c r="XK805" i="1"/>
  <c r="XM805" i="1" s="1"/>
  <c r="XK804" i="1"/>
  <c r="XM804" i="1" s="1"/>
  <c r="XK803" i="1"/>
  <c r="XM803" i="1" s="1"/>
  <c r="XK801" i="1"/>
  <c r="XM801" i="1" s="1"/>
  <c r="XK800" i="1"/>
  <c r="XM800" i="1" s="1"/>
  <c r="XK799" i="1"/>
  <c r="XM799" i="1" s="1"/>
  <c r="XK798" i="1"/>
  <c r="XM798" i="1" s="1"/>
  <c r="XK797" i="1"/>
  <c r="XM797" i="1" s="1"/>
  <c r="WA867" i="1"/>
  <c r="WA866" i="1"/>
  <c r="WA865" i="1"/>
  <c r="WA864" i="1"/>
  <c r="WA863" i="1"/>
  <c r="WC863" i="1" s="1"/>
  <c r="WA861" i="1"/>
  <c r="WA860" i="1"/>
  <c r="WA859" i="1"/>
  <c r="WA858" i="1"/>
  <c r="WA857" i="1"/>
  <c r="WC857" i="1" s="1"/>
  <c r="WA855" i="1"/>
  <c r="WA854" i="1"/>
  <c r="WA853" i="1"/>
  <c r="WA852" i="1"/>
  <c r="WA851" i="1"/>
  <c r="WC851" i="1" s="1"/>
  <c r="WA849" i="1"/>
  <c r="WA848" i="1"/>
  <c r="WA847" i="1"/>
  <c r="WA846" i="1"/>
  <c r="WA845" i="1"/>
  <c r="WC845" i="1" s="1"/>
  <c r="WA843" i="1"/>
  <c r="WA842" i="1"/>
  <c r="WA841" i="1"/>
  <c r="WA840" i="1"/>
  <c r="WA839" i="1"/>
  <c r="WC839" i="1" s="1"/>
  <c r="WA837" i="1"/>
  <c r="WA836" i="1"/>
  <c r="WA835" i="1"/>
  <c r="WA834" i="1"/>
  <c r="WA833" i="1"/>
  <c r="WC833" i="1" s="1"/>
  <c r="WA831" i="1"/>
  <c r="WA830" i="1"/>
  <c r="WA829" i="1"/>
  <c r="WA828" i="1"/>
  <c r="WA827" i="1"/>
  <c r="WC827" i="1" s="1"/>
  <c r="WA825" i="1"/>
  <c r="WA824" i="1"/>
  <c r="WA823" i="1"/>
  <c r="WA822" i="1"/>
  <c r="WA821" i="1"/>
  <c r="WC821" i="1" s="1"/>
  <c r="WA819" i="1"/>
  <c r="WA818" i="1"/>
  <c r="WA817" i="1"/>
  <c r="WA816" i="1"/>
  <c r="WA815" i="1"/>
  <c r="WC815" i="1" s="1"/>
  <c r="WA813" i="1"/>
  <c r="WA812" i="1"/>
  <c r="WA811" i="1"/>
  <c r="WA810" i="1"/>
  <c r="WA809" i="1"/>
  <c r="WC809" i="1" s="1"/>
  <c r="WA807" i="1"/>
  <c r="WA806" i="1"/>
  <c r="WA805" i="1"/>
  <c r="WA804" i="1"/>
  <c r="WA803" i="1"/>
  <c r="WC803" i="1" s="1"/>
  <c r="WA801" i="1"/>
  <c r="WA800" i="1"/>
  <c r="WA799" i="1"/>
  <c r="WA798" i="1"/>
  <c r="WA797" i="1"/>
  <c r="WC797" i="1" s="1"/>
  <c r="RN867" i="1"/>
  <c r="RN866" i="1"/>
  <c r="RN865" i="1"/>
  <c r="RN864" i="1"/>
  <c r="RN863" i="1"/>
  <c r="RP863" i="1" s="1"/>
  <c r="RN861" i="1"/>
  <c r="RN860" i="1"/>
  <c r="RN859" i="1"/>
  <c r="RN858" i="1"/>
  <c r="RN857" i="1"/>
  <c r="RP857" i="1" s="1"/>
  <c r="RN855" i="1"/>
  <c r="RN854" i="1"/>
  <c r="RN853" i="1"/>
  <c r="RN852" i="1"/>
  <c r="RN851" i="1"/>
  <c r="RP851" i="1" s="1"/>
  <c r="RN849" i="1"/>
  <c r="RN848" i="1"/>
  <c r="RN847" i="1"/>
  <c r="RN846" i="1"/>
  <c r="RN845" i="1"/>
  <c r="RP845" i="1" s="1"/>
  <c r="RN843" i="1"/>
  <c r="RN842" i="1"/>
  <c r="RN841" i="1"/>
  <c r="RN840" i="1"/>
  <c r="RN839" i="1"/>
  <c r="RP839" i="1" s="1"/>
  <c r="RN837" i="1"/>
  <c r="RN836" i="1"/>
  <c r="RN835" i="1"/>
  <c r="RN834" i="1"/>
  <c r="RN833" i="1"/>
  <c r="RP833" i="1" s="1"/>
  <c r="RN831" i="1"/>
  <c r="RN830" i="1"/>
  <c r="RN829" i="1"/>
  <c r="RN828" i="1"/>
  <c r="RN827" i="1"/>
  <c r="RP827" i="1" s="1"/>
  <c r="RN825" i="1"/>
  <c r="RN824" i="1"/>
  <c r="RN823" i="1"/>
  <c r="RN822" i="1"/>
  <c r="RN821" i="1"/>
  <c r="RP821" i="1" s="1"/>
  <c r="RN819" i="1"/>
  <c r="RN818" i="1"/>
  <c r="RN817" i="1"/>
  <c r="RN816" i="1"/>
  <c r="RN815" i="1"/>
  <c r="RP815" i="1" s="1"/>
  <c r="RN813" i="1"/>
  <c r="RN812" i="1"/>
  <c r="RN811" i="1"/>
  <c r="RN810" i="1"/>
  <c r="RN809" i="1"/>
  <c r="RP809" i="1" s="1"/>
  <c r="RN807" i="1"/>
  <c r="RN806" i="1"/>
  <c r="RN805" i="1"/>
  <c r="RN804" i="1"/>
  <c r="RN803" i="1"/>
  <c r="RP803" i="1" s="1"/>
  <c r="RN801" i="1"/>
  <c r="RN800" i="1"/>
  <c r="RN799" i="1"/>
  <c r="RN798" i="1"/>
  <c r="RN797" i="1"/>
  <c r="RP797" i="1" s="1"/>
  <c r="HD867" i="1"/>
  <c r="HD863" i="1"/>
  <c r="HD858" i="1"/>
  <c r="HD857" i="1"/>
  <c r="HD848" i="1"/>
  <c r="HD847" i="1"/>
  <c r="HD846" i="1"/>
  <c r="HD837" i="1"/>
  <c r="HD836" i="1"/>
  <c r="HD835" i="1"/>
  <c r="HD833" i="1"/>
  <c r="HD827" i="1"/>
  <c r="HD825" i="1"/>
  <c r="HD822" i="1"/>
  <c r="HD817" i="1"/>
  <c r="HD815" i="1"/>
  <c r="HD807" i="1"/>
  <c r="HD803" i="1"/>
  <c r="HD801" i="1"/>
  <c r="HD800" i="1"/>
  <c r="ZM861" i="1" l="1"/>
  <c r="ZO861" i="1" s="1"/>
  <c r="HD805" i="1"/>
  <c r="HF805" i="1" s="1"/>
  <c r="HD809" i="1"/>
  <c r="HD823" i="1"/>
  <c r="HF823" i="1" s="1"/>
  <c r="ZM811" i="1"/>
  <c r="ZO811" i="1" s="1"/>
  <c r="OB806" i="1"/>
  <c r="OD806" i="1" s="1"/>
  <c r="SF805" i="1"/>
  <c r="HD843" i="1"/>
  <c r="HF843" i="1" s="1"/>
  <c r="HD797" i="1"/>
  <c r="HD804" i="1"/>
  <c r="HF804" i="1" s="1"/>
  <c r="ZM798" i="1"/>
  <c r="ZO798" i="1" s="1"/>
  <c r="ZM812" i="1"/>
  <c r="ZO812" i="1" s="1"/>
  <c r="HD813" i="1"/>
  <c r="HF813" i="1" s="1"/>
  <c r="HD831" i="1"/>
  <c r="HF831" i="1" s="1"/>
  <c r="HD799" i="1"/>
  <c r="HF799" i="1" s="1"/>
  <c r="HD829" i="1"/>
  <c r="HF829" i="1" s="1"/>
  <c r="HD842" i="1"/>
  <c r="HF842" i="1" s="1"/>
  <c r="HD819" i="1"/>
  <c r="HF819" i="1" s="1"/>
  <c r="HD854" i="1"/>
  <c r="HF854" i="1" s="1"/>
  <c r="HD816" i="1"/>
  <c r="HF816" i="1" s="1"/>
  <c r="ZM806" i="1"/>
  <c r="ZO806" i="1" s="1"/>
  <c r="ZM816" i="1"/>
  <c r="ZO816" i="1" s="1"/>
  <c r="HD798" i="1"/>
  <c r="HF798" i="1" s="1"/>
  <c r="OB797" i="1"/>
  <c r="OD797" i="1" s="1"/>
  <c r="ACY867" i="1"/>
  <c r="ADA867" i="1" s="1"/>
  <c r="ACP867" i="1"/>
  <c r="ACR867" i="1" s="1"/>
  <c r="ACG867" i="1"/>
  <c r="ACI867" i="1" s="1"/>
  <c r="ABX867" i="1"/>
  <c r="ABZ867" i="1" s="1"/>
  <c r="ABO867" i="1"/>
  <c r="ABQ867" i="1" s="1"/>
  <c r="ABF867" i="1"/>
  <c r="ABH867" i="1" s="1"/>
  <c r="AAW867" i="1"/>
  <c r="AAY867" i="1" s="1"/>
  <c r="AAN867" i="1"/>
  <c r="AAP867" i="1" s="1"/>
  <c r="AAE867" i="1"/>
  <c r="AAG867" i="1" s="1"/>
  <c r="ZV867" i="1"/>
  <c r="ZX867" i="1" s="1"/>
  <c r="WC867" i="1"/>
  <c r="VI867" i="1"/>
  <c r="VK867" i="1" s="1"/>
  <c r="UQ867" i="1"/>
  <c r="US867" i="1" s="1"/>
  <c r="TY867" i="1"/>
  <c r="UA867" i="1" s="1"/>
  <c r="RP867" i="1"/>
  <c r="RE867" i="1"/>
  <c r="RG867" i="1" s="1"/>
  <c r="QM867" i="1"/>
  <c r="QO867" i="1" s="1"/>
  <c r="OD867" i="1"/>
  <c r="HF867" i="1"/>
  <c r="FB867" i="1"/>
  <c r="FD867" i="1" s="1"/>
  <c r="EA867" i="1"/>
  <c r="EC867" i="1" s="1"/>
  <c r="ACY866" i="1"/>
  <c r="ADA866" i="1" s="1"/>
  <c r="ACP866" i="1"/>
  <c r="ACR866" i="1" s="1"/>
  <c r="ACG866" i="1"/>
  <c r="ACI866" i="1" s="1"/>
  <c r="ABX866" i="1"/>
  <c r="ABZ866" i="1" s="1"/>
  <c r="ABO866" i="1"/>
  <c r="ABQ866" i="1" s="1"/>
  <c r="ABF866" i="1"/>
  <c r="ABH866" i="1" s="1"/>
  <c r="AAW866" i="1"/>
  <c r="AAY866" i="1" s="1"/>
  <c r="AAN866" i="1"/>
  <c r="AAP866" i="1" s="1"/>
  <c r="AAE866" i="1"/>
  <c r="AAG866" i="1" s="1"/>
  <c r="ZV866" i="1"/>
  <c r="ZX866" i="1" s="1"/>
  <c r="WC866" i="1"/>
  <c r="VI866" i="1"/>
  <c r="VK866" i="1" s="1"/>
  <c r="UQ866" i="1"/>
  <c r="US866" i="1" s="1"/>
  <c r="TY866" i="1"/>
  <c r="UA866" i="1" s="1"/>
  <c r="RP866" i="1"/>
  <c r="RE866" i="1"/>
  <c r="RG866" i="1" s="1"/>
  <c r="QM866" i="1"/>
  <c r="QO866" i="1" s="1"/>
  <c r="OD866" i="1"/>
  <c r="HF866" i="1"/>
  <c r="FB866" i="1"/>
  <c r="FD866" i="1" s="1"/>
  <c r="EA866" i="1"/>
  <c r="EC866" i="1" s="1"/>
  <c r="ACY865" i="1"/>
  <c r="ADA865" i="1" s="1"/>
  <c r="ACP865" i="1"/>
  <c r="ACR865" i="1" s="1"/>
  <c r="ACG865" i="1"/>
  <c r="ACI865" i="1" s="1"/>
  <c r="ABX865" i="1"/>
  <c r="ABZ865" i="1" s="1"/>
  <c r="ABO865" i="1"/>
  <c r="ABQ865" i="1" s="1"/>
  <c r="ABF865" i="1"/>
  <c r="ABH865" i="1" s="1"/>
  <c r="AAW865" i="1"/>
  <c r="AAY865" i="1" s="1"/>
  <c r="AAN865" i="1"/>
  <c r="AAP865" i="1" s="1"/>
  <c r="AAE865" i="1"/>
  <c r="AAG865" i="1" s="1"/>
  <c r="ZV865" i="1"/>
  <c r="ZX865" i="1" s="1"/>
  <c r="WC865" i="1"/>
  <c r="VI865" i="1"/>
  <c r="VK865" i="1" s="1"/>
  <c r="UQ865" i="1"/>
  <c r="US865" i="1" s="1"/>
  <c r="TY865" i="1"/>
  <c r="UA865" i="1" s="1"/>
  <c r="RP865" i="1"/>
  <c r="RE865" i="1"/>
  <c r="RG865" i="1" s="1"/>
  <c r="QM865" i="1"/>
  <c r="QO865" i="1" s="1"/>
  <c r="OD865" i="1"/>
  <c r="HF865" i="1"/>
  <c r="FB865" i="1"/>
  <c r="FD865" i="1" s="1"/>
  <c r="EA865" i="1"/>
  <c r="EC865" i="1" s="1"/>
  <c r="ACY864" i="1"/>
  <c r="ADA864" i="1" s="1"/>
  <c r="ACP864" i="1"/>
  <c r="ACR864" i="1" s="1"/>
  <c r="ACG864" i="1"/>
  <c r="ACI864" i="1" s="1"/>
  <c r="ABX864" i="1"/>
  <c r="ABZ864" i="1" s="1"/>
  <c r="ABO864" i="1"/>
  <c r="ABQ864" i="1" s="1"/>
  <c r="ABF864" i="1"/>
  <c r="ABH864" i="1" s="1"/>
  <c r="AAW864" i="1"/>
  <c r="AAY864" i="1" s="1"/>
  <c r="AAN864" i="1"/>
  <c r="AAP864" i="1" s="1"/>
  <c r="AAE864" i="1"/>
  <c r="AAG864" i="1" s="1"/>
  <c r="ZV864" i="1"/>
  <c r="ZX864" i="1" s="1"/>
  <c r="WC864" i="1"/>
  <c r="VI864" i="1"/>
  <c r="VK864" i="1" s="1"/>
  <c r="UQ864" i="1"/>
  <c r="US864" i="1" s="1"/>
  <c r="TY864" i="1"/>
  <c r="UA864" i="1" s="1"/>
  <c r="RP864" i="1"/>
  <c r="RE864" i="1"/>
  <c r="RG864" i="1" s="1"/>
  <c r="QM864" i="1"/>
  <c r="QO864" i="1" s="1"/>
  <c r="OD864" i="1"/>
  <c r="HF864" i="1"/>
  <c r="FB864" i="1"/>
  <c r="FD864" i="1" s="1"/>
  <c r="EA864" i="1"/>
  <c r="EC864" i="1" s="1"/>
  <c r="ACY863" i="1"/>
  <c r="ACP863" i="1"/>
  <c r="ACG863" i="1"/>
  <c r="ABX863" i="1"/>
  <c r="ABO863" i="1"/>
  <c r="ABF863" i="1"/>
  <c r="AAW863" i="1"/>
  <c r="AAN863" i="1"/>
  <c r="AAE863" i="1"/>
  <c r="ZV863" i="1"/>
  <c r="VI863" i="1"/>
  <c r="UQ863" i="1"/>
  <c r="TY863" i="1"/>
  <c r="RE863" i="1"/>
  <c r="QM863" i="1"/>
  <c r="FB863" i="1"/>
  <c r="EA863" i="1"/>
  <c r="ACY861" i="1"/>
  <c r="ADA861" i="1" s="1"/>
  <c r="ACP861" i="1"/>
  <c r="ACR861" i="1" s="1"/>
  <c r="ACG861" i="1"/>
  <c r="ACI861" i="1" s="1"/>
  <c r="ABX861" i="1"/>
  <c r="ABZ861" i="1" s="1"/>
  <c r="ABO861" i="1"/>
  <c r="ABQ861" i="1" s="1"/>
  <c r="ABF861" i="1"/>
  <c r="ABH861" i="1" s="1"/>
  <c r="AAW861" i="1"/>
  <c r="AAY861" i="1" s="1"/>
  <c r="AAN861" i="1"/>
  <c r="AAP861" i="1" s="1"/>
  <c r="AAE861" i="1"/>
  <c r="AAG861" i="1" s="1"/>
  <c r="ZV861" i="1"/>
  <c r="ZX861" i="1" s="1"/>
  <c r="WC861" i="1"/>
  <c r="VI861" i="1"/>
  <c r="VK861" i="1" s="1"/>
  <c r="UQ861" i="1"/>
  <c r="US861" i="1" s="1"/>
  <c r="TY861" i="1"/>
  <c r="UA861" i="1" s="1"/>
  <c r="RP861" i="1"/>
  <c r="RE861" i="1"/>
  <c r="RG861" i="1" s="1"/>
  <c r="QM861" i="1"/>
  <c r="QO861" i="1" s="1"/>
  <c r="OD861" i="1"/>
  <c r="HF861" i="1"/>
  <c r="FB861" i="1"/>
  <c r="FD861" i="1" s="1"/>
  <c r="EA861" i="1"/>
  <c r="EC861" i="1" s="1"/>
  <c r="ACY860" i="1"/>
  <c r="ADA860" i="1" s="1"/>
  <c r="ACP860" i="1"/>
  <c r="ACR860" i="1" s="1"/>
  <c r="ACG860" i="1"/>
  <c r="ACI860" i="1" s="1"/>
  <c r="ABX860" i="1"/>
  <c r="ABZ860" i="1" s="1"/>
  <c r="ABO860" i="1"/>
  <c r="ABQ860" i="1" s="1"/>
  <c r="ABF860" i="1"/>
  <c r="ABH860" i="1" s="1"/>
  <c r="AAW860" i="1"/>
  <c r="AAY860" i="1" s="1"/>
  <c r="AAN860" i="1"/>
  <c r="AAP860" i="1" s="1"/>
  <c r="AAE860" i="1"/>
  <c r="AAG860" i="1" s="1"/>
  <c r="ZV860" i="1"/>
  <c r="ZX860" i="1" s="1"/>
  <c r="WC860" i="1"/>
  <c r="VI860" i="1"/>
  <c r="VK860" i="1" s="1"/>
  <c r="UQ860" i="1"/>
  <c r="US860" i="1" s="1"/>
  <c r="TY860" i="1"/>
  <c r="UA860" i="1" s="1"/>
  <c r="RP860" i="1"/>
  <c r="RE860" i="1"/>
  <c r="RG860" i="1" s="1"/>
  <c r="QM860" i="1"/>
  <c r="QO860" i="1" s="1"/>
  <c r="OD860" i="1"/>
  <c r="HF860" i="1"/>
  <c r="FD860" i="1"/>
  <c r="EA860" i="1"/>
  <c r="EC860" i="1" s="1"/>
  <c r="ACY859" i="1"/>
  <c r="ADA859" i="1" s="1"/>
  <c r="ACP859" i="1"/>
  <c r="ACR859" i="1" s="1"/>
  <c r="ACG859" i="1"/>
  <c r="ACI859" i="1" s="1"/>
  <c r="ABX859" i="1"/>
  <c r="ABZ859" i="1" s="1"/>
  <c r="ABO859" i="1"/>
  <c r="ABQ859" i="1" s="1"/>
  <c r="ABF859" i="1"/>
  <c r="ABH859" i="1" s="1"/>
  <c r="AAW859" i="1"/>
  <c r="AAY859" i="1" s="1"/>
  <c r="AAN859" i="1"/>
  <c r="AAP859" i="1" s="1"/>
  <c r="AAE859" i="1"/>
  <c r="AAG859" i="1" s="1"/>
  <c r="ZV859" i="1"/>
  <c r="ZX859" i="1" s="1"/>
  <c r="WC859" i="1"/>
  <c r="VI859" i="1"/>
  <c r="VK859" i="1" s="1"/>
  <c r="UQ859" i="1"/>
  <c r="US859" i="1" s="1"/>
  <c r="TY859" i="1"/>
  <c r="UA859" i="1" s="1"/>
  <c r="RP859" i="1"/>
  <c r="RE859" i="1"/>
  <c r="RG859" i="1" s="1"/>
  <c r="QM859" i="1"/>
  <c r="QO859" i="1" s="1"/>
  <c r="OD859" i="1"/>
  <c r="HF859" i="1"/>
  <c r="FD859" i="1"/>
  <c r="EA859" i="1"/>
  <c r="EC859" i="1" s="1"/>
  <c r="ACY858" i="1"/>
  <c r="ADA858" i="1" s="1"/>
  <c r="ACP858" i="1"/>
  <c r="ACR858" i="1" s="1"/>
  <c r="ACG858" i="1"/>
  <c r="ACI858" i="1" s="1"/>
  <c r="ABX858" i="1"/>
  <c r="ABZ858" i="1" s="1"/>
  <c r="ABO858" i="1"/>
  <c r="ABQ858" i="1" s="1"/>
  <c r="ABF858" i="1"/>
  <c r="ABH858" i="1" s="1"/>
  <c r="AAW858" i="1"/>
  <c r="AAY858" i="1" s="1"/>
  <c r="AAN858" i="1"/>
  <c r="AAP858" i="1" s="1"/>
  <c r="AAE858" i="1"/>
  <c r="AAG858" i="1" s="1"/>
  <c r="ZV858" i="1"/>
  <c r="ZX858" i="1" s="1"/>
  <c r="WC858" i="1"/>
  <c r="VI858" i="1"/>
  <c r="VK858" i="1" s="1"/>
  <c r="UQ858" i="1"/>
  <c r="US858" i="1" s="1"/>
  <c r="TY858" i="1"/>
  <c r="UA858" i="1" s="1"/>
  <c r="RP858" i="1"/>
  <c r="RE858" i="1"/>
  <c r="RG858" i="1" s="1"/>
  <c r="QM858" i="1"/>
  <c r="QO858" i="1" s="1"/>
  <c r="OD858" i="1"/>
  <c r="HF858" i="1"/>
  <c r="FD858" i="1"/>
  <c r="EA858" i="1"/>
  <c r="EC858" i="1" s="1"/>
  <c r="ACY857" i="1"/>
  <c r="ACP857" i="1"/>
  <c r="ACG857" i="1"/>
  <c r="ABX857" i="1"/>
  <c r="ABO857" i="1"/>
  <c r="ABF857" i="1"/>
  <c r="AAW857" i="1"/>
  <c r="AAN857" i="1"/>
  <c r="AAE857" i="1"/>
  <c r="ZV857" i="1"/>
  <c r="VI857" i="1"/>
  <c r="UQ857" i="1"/>
  <c r="TY857" i="1"/>
  <c r="RE857" i="1"/>
  <c r="QM857" i="1"/>
  <c r="EA857" i="1"/>
  <c r="ACY855" i="1"/>
  <c r="ADA855" i="1" s="1"/>
  <c r="ACP855" i="1"/>
  <c r="ACR855" i="1" s="1"/>
  <c r="ACG855" i="1"/>
  <c r="ACI855" i="1" s="1"/>
  <c r="ABX855" i="1"/>
  <c r="ABZ855" i="1" s="1"/>
  <c r="ABO855" i="1"/>
  <c r="ABQ855" i="1" s="1"/>
  <c r="ABF855" i="1"/>
  <c r="ABH855" i="1" s="1"/>
  <c r="AAW855" i="1"/>
  <c r="AAY855" i="1" s="1"/>
  <c r="AAN855" i="1"/>
  <c r="AAP855" i="1" s="1"/>
  <c r="AAE855" i="1"/>
  <c r="AAG855" i="1" s="1"/>
  <c r="ZV855" i="1"/>
  <c r="ZX855" i="1" s="1"/>
  <c r="WC855" i="1"/>
  <c r="VI855" i="1"/>
  <c r="VK855" i="1" s="1"/>
  <c r="UQ855" i="1"/>
  <c r="US855" i="1" s="1"/>
  <c r="TY855" i="1"/>
  <c r="UA855" i="1" s="1"/>
  <c r="RP855" i="1"/>
  <c r="RE855" i="1"/>
  <c r="RG855" i="1" s="1"/>
  <c r="QM855" i="1"/>
  <c r="QO855" i="1" s="1"/>
  <c r="OD855" i="1"/>
  <c r="HF855" i="1"/>
  <c r="FB855" i="1"/>
  <c r="FD855" i="1" s="1"/>
  <c r="EA855" i="1"/>
  <c r="EC855" i="1" s="1"/>
  <c r="ACY854" i="1"/>
  <c r="ADA854" i="1" s="1"/>
  <c r="ACP854" i="1"/>
  <c r="ACR854" i="1" s="1"/>
  <c r="ACG854" i="1"/>
  <c r="ACI854" i="1" s="1"/>
  <c r="ABX854" i="1"/>
  <c r="ABZ854" i="1" s="1"/>
  <c r="ABO854" i="1"/>
  <c r="ABQ854" i="1" s="1"/>
  <c r="ABF854" i="1"/>
  <c r="ABH854" i="1" s="1"/>
  <c r="AAW854" i="1"/>
  <c r="AAY854" i="1" s="1"/>
  <c r="AAN854" i="1"/>
  <c r="AAP854" i="1" s="1"/>
  <c r="AAE854" i="1"/>
  <c r="AAG854" i="1" s="1"/>
  <c r="ZV854" i="1"/>
  <c r="ZX854" i="1" s="1"/>
  <c r="WC854" i="1"/>
  <c r="VI854" i="1"/>
  <c r="VK854" i="1" s="1"/>
  <c r="UQ854" i="1"/>
  <c r="US854" i="1" s="1"/>
  <c r="TY854" i="1"/>
  <c r="UA854" i="1" s="1"/>
  <c r="RP854" i="1"/>
  <c r="RE854" i="1"/>
  <c r="RG854" i="1" s="1"/>
  <c r="QM854" i="1"/>
  <c r="QO854" i="1" s="1"/>
  <c r="OD854" i="1"/>
  <c r="FB854" i="1"/>
  <c r="FD854" i="1" s="1"/>
  <c r="EA854" i="1"/>
  <c r="EC854" i="1" s="1"/>
  <c r="ACY853" i="1"/>
  <c r="ADA853" i="1" s="1"/>
  <c r="ACP853" i="1"/>
  <c r="ACR853" i="1" s="1"/>
  <c r="ACG853" i="1"/>
  <c r="ACI853" i="1" s="1"/>
  <c r="ABX853" i="1"/>
  <c r="ABZ853" i="1" s="1"/>
  <c r="ABO853" i="1"/>
  <c r="ABQ853" i="1" s="1"/>
  <c r="ABF853" i="1"/>
  <c r="ABH853" i="1" s="1"/>
  <c r="AAW853" i="1"/>
  <c r="AAY853" i="1" s="1"/>
  <c r="AAN853" i="1"/>
  <c r="AAP853" i="1" s="1"/>
  <c r="AAE853" i="1"/>
  <c r="AAG853" i="1" s="1"/>
  <c r="ZV853" i="1"/>
  <c r="ZX853" i="1" s="1"/>
  <c r="WC853" i="1"/>
  <c r="VI853" i="1"/>
  <c r="VK853" i="1" s="1"/>
  <c r="UQ853" i="1"/>
  <c r="US853" i="1" s="1"/>
  <c r="TY853" i="1"/>
  <c r="UA853" i="1" s="1"/>
  <c r="RP853" i="1"/>
  <c r="RE853" i="1"/>
  <c r="RG853" i="1" s="1"/>
  <c r="QM853" i="1"/>
  <c r="QO853" i="1" s="1"/>
  <c r="OD853" i="1"/>
  <c r="HF853" i="1"/>
  <c r="FB853" i="1"/>
  <c r="FD853" i="1" s="1"/>
  <c r="EA853" i="1"/>
  <c r="EC853" i="1" s="1"/>
  <c r="ACY852" i="1"/>
  <c r="ADA852" i="1" s="1"/>
  <c r="ACP852" i="1"/>
  <c r="ACR852" i="1" s="1"/>
  <c r="ACG852" i="1"/>
  <c r="ACI852" i="1" s="1"/>
  <c r="ABX852" i="1"/>
  <c r="ABZ852" i="1" s="1"/>
  <c r="ABO852" i="1"/>
  <c r="ABQ852" i="1" s="1"/>
  <c r="ABF852" i="1"/>
  <c r="ABH852" i="1" s="1"/>
  <c r="AAW852" i="1"/>
  <c r="AAY852" i="1" s="1"/>
  <c r="AAN852" i="1"/>
  <c r="AAP852" i="1" s="1"/>
  <c r="AAE852" i="1"/>
  <c r="AAG852" i="1" s="1"/>
  <c r="ZV852" i="1"/>
  <c r="ZX852" i="1" s="1"/>
  <c r="WC852" i="1"/>
  <c r="VI852" i="1"/>
  <c r="VK852" i="1" s="1"/>
  <c r="UQ852" i="1"/>
  <c r="US852" i="1" s="1"/>
  <c r="TY852" i="1"/>
  <c r="UA852" i="1" s="1"/>
  <c r="RP852" i="1"/>
  <c r="RE852" i="1"/>
  <c r="RG852" i="1" s="1"/>
  <c r="QM852" i="1"/>
  <c r="QO852" i="1" s="1"/>
  <c r="OD852" i="1"/>
  <c r="HF852" i="1"/>
  <c r="FB852" i="1"/>
  <c r="FD852" i="1" s="1"/>
  <c r="EA852" i="1"/>
  <c r="EC852" i="1" s="1"/>
  <c r="ACY851" i="1"/>
  <c r="ACP851" i="1"/>
  <c r="ACG851" i="1"/>
  <c r="ABX851" i="1"/>
  <c r="ABO851" i="1"/>
  <c r="ABF851" i="1"/>
  <c r="AAW851" i="1"/>
  <c r="AAN851" i="1"/>
  <c r="AAE851" i="1"/>
  <c r="ZV851" i="1"/>
  <c r="VI851" i="1"/>
  <c r="UQ851" i="1"/>
  <c r="TY851" i="1"/>
  <c r="RE851" i="1"/>
  <c r="QM851" i="1"/>
  <c r="FB851" i="1"/>
  <c r="EA851" i="1"/>
  <c r="ACY849" i="1"/>
  <c r="ADA849" i="1" s="1"/>
  <c r="ACP849" i="1"/>
  <c r="ACR849" i="1" s="1"/>
  <c r="ACG849" i="1"/>
  <c r="ACI849" i="1" s="1"/>
  <c r="ABX849" i="1"/>
  <c r="ABZ849" i="1" s="1"/>
  <c r="ABO849" i="1"/>
  <c r="ABQ849" i="1" s="1"/>
  <c r="ABF849" i="1"/>
  <c r="ABH849" i="1" s="1"/>
  <c r="AAW849" i="1"/>
  <c r="AAY849" i="1" s="1"/>
  <c r="AAN849" i="1"/>
  <c r="AAP849" i="1" s="1"/>
  <c r="AAE849" i="1"/>
  <c r="AAG849" i="1" s="1"/>
  <c r="ZV849" i="1"/>
  <c r="ZX849" i="1" s="1"/>
  <c r="WC849" i="1"/>
  <c r="VI849" i="1"/>
  <c r="VK849" i="1" s="1"/>
  <c r="UQ849" i="1"/>
  <c r="US849" i="1" s="1"/>
  <c r="TY849" i="1"/>
  <c r="UA849" i="1" s="1"/>
  <c r="RP849" i="1"/>
  <c r="RE849" i="1"/>
  <c r="RG849" i="1" s="1"/>
  <c r="QM849" i="1"/>
  <c r="QO849" i="1" s="1"/>
  <c r="OD849" i="1"/>
  <c r="HF849" i="1"/>
  <c r="FB849" i="1"/>
  <c r="FD849" i="1" s="1"/>
  <c r="EA849" i="1"/>
  <c r="EC849" i="1" s="1"/>
  <c r="ACY848" i="1"/>
  <c r="ADA848" i="1" s="1"/>
  <c r="ACP848" i="1"/>
  <c r="ACR848" i="1" s="1"/>
  <c r="ACG848" i="1"/>
  <c r="ACI848" i="1" s="1"/>
  <c r="ABX848" i="1"/>
  <c r="ABZ848" i="1" s="1"/>
  <c r="ABO848" i="1"/>
  <c r="ABQ848" i="1" s="1"/>
  <c r="ABF848" i="1"/>
  <c r="ABH848" i="1" s="1"/>
  <c r="AAW848" i="1"/>
  <c r="AAY848" i="1" s="1"/>
  <c r="AAN848" i="1"/>
  <c r="AAP848" i="1" s="1"/>
  <c r="AAE848" i="1"/>
  <c r="AAG848" i="1" s="1"/>
  <c r="ZV848" i="1"/>
  <c r="ZX848" i="1" s="1"/>
  <c r="WC848" i="1"/>
  <c r="VI848" i="1"/>
  <c r="VK848" i="1" s="1"/>
  <c r="UQ848" i="1"/>
  <c r="US848" i="1" s="1"/>
  <c r="TY848" i="1"/>
  <c r="UA848" i="1" s="1"/>
  <c r="RP848" i="1"/>
  <c r="RE848" i="1"/>
  <c r="RG848" i="1" s="1"/>
  <c r="QM848" i="1"/>
  <c r="QO848" i="1" s="1"/>
  <c r="OD848" i="1"/>
  <c r="HF848" i="1"/>
  <c r="FB848" i="1"/>
  <c r="FD848" i="1" s="1"/>
  <c r="EA848" i="1"/>
  <c r="EC848" i="1" s="1"/>
  <c r="ACY847" i="1"/>
  <c r="ADA847" i="1" s="1"/>
  <c r="ACP847" i="1"/>
  <c r="ACR847" i="1" s="1"/>
  <c r="ACG847" i="1"/>
  <c r="ACI847" i="1" s="1"/>
  <c r="ABX847" i="1"/>
  <c r="ABZ847" i="1" s="1"/>
  <c r="ABO847" i="1"/>
  <c r="ABQ847" i="1" s="1"/>
  <c r="ABF847" i="1"/>
  <c r="ABH847" i="1" s="1"/>
  <c r="AAW847" i="1"/>
  <c r="AAY847" i="1" s="1"/>
  <c r="AAN847" i="1"/>
  <c r="AAP847" i="1" s="1"/>
  <c r="AAE847" i="1"/>
  <c r="AAG847" i="1" s="1"/>
  <c r="ZV847" i="1"/>
  <c r="ZX847" i="1" s="1"/>
  <c r="WC847" i="1"/>
  <c r="VI847" i="1"/>
  <c r="VK847" i="1" s="1"/>
  <c r="UQ847" i="1"/>
  <c r="US847" i="1" s="1"/>
  <c r="TY847" i="1"/>
  <c r="UA847" i="1" s="1"/>
  <c r="RP847" i="1"/>
  <c r="RE847" i="1"/>
  <c r="RG847" i="1" s="1"/>
  <c r="QM847" i="1"/>
  <c r="QO847" i="1" s="1"/>
  <c r="OD847" i="1"/>
  <c r="HF847" i="1"/>
  <c r="FB847" i="1"/>
  <c r="FD847" i="1" s="1"/>
  <c r="EA847" i="1"/>
  <c r="EC847" i="1" s="1"/>
  <c r="ACY846" i="1"/>
  <c r="ADA846" i="1" s="1"/>
  <c r="ACP846" i="1"/>
  <c r="ACR846" i="1" s="1"/>
  <c r="ACG846" i="1"/>
  <c r="ACI846" i="1" s="1"/>
  <c r="ABX846" i="1"/>
  <c r="ABZ846" i="1" s="1"/>
  <c r="ABO846" i="1"/>
  <c r="ABQ846" i="1" s="1"/>
  <c r="ABF846" i="1"/>
  <c r="ABH846" i="1" s="1"/>
  <c r="AAW846" i="1"/>
  <c r="AAY846" i="1" s="1"/>
  <c r="AAN846" i="1"/>
  <c r="AAP846" i="1" s="1"/>
  <c r="AAE846" i="1"/>
  <c r="AAG846" i="1" s="1"/>
  <c r="ZV846" i="1"/>
  <c r="ZX846" i="1" s="1"/>
  <c r="WC846" i="1"/>
  <c r="VI846" i="1"/>
  <c r="VK846" i="1" s="1"/>
  <c r="UQ846" i="1"/>
  <c r="US846" i="1" s="1"/>
  <c r="TY846" i="1"/>
  <c r="UA846" i="1" s="1"/>
  <c r="RP846" i="1"/>
  <c r="RE846" i="1"/>
  <c r="RG846" i="1" s="1"/>
  <c r="QM846" i="1"/>
  <c r="QO846" i="1" s="1"/>
  <c r="OD846" i="1"/>
  <c r="HF846" i="1"/>
  <c r="FB846" i="1"/>
  <c r="FD846" i="1" s="1"/>
  <c r="EA846" i="1"/>
  <c r="EC846" i="1" s="1"/>
  <c r="ACY845" i="1"/>
  <c r="ACP845" i="1"/>
  <c r="ACG845" i="1"/>
  <c r="ABX845" i="1"/>
  <c r="ABO845" i="1"/>
  <c r="ABF845" i="1"/>
  <c r="AAW845" i="1"/>
  <c r="AAN845" i="1"/>
  <c r="AAE845" i="1"/>
  <c r="ZV845" i="1"/>
  <c r="VI845" i="1"/>
  <c r="UQ845" i="1"/>
  <c r="TY845" i="1"/>
  <c r="RE845" i="1"/>
  <c r="QM845" i="1"/>
  <c r="FB845" i="1"/>
  <c r="EA845" i="1"/>
  <c r="ACY843" i="1"/>
  <c r="ADA843" i="1" s="1"/>
  <c r="ACP843" i="1"/>
  <c r="ACR843" i="1" s="1"/>
  <c r="ACG843" i="1"/>
  <c r="ACI843" i="1" s="1"/>
  <c r="ABX843" i="1"/>
  <c r="ABZ843" i="1" s="1"/>
  <c r="ABO843" i="1"/>
  <c r="ABQ843" i="1" s="1"/>
  <c r="ABF843" i="1"/>
  <c r="ABH843" i="1" s="1"/>
  <c r="AAW843" i="1"/>
  <c r="AAY843" i="1" s="1"/>
  <c r="AAN843" i="1"/>
  <c r="AAP843" i="1" s="1"/>
  <c r="AAE843" i="1"/>
  <c r="AAG843" i="1" s="1"/>
  <c r="ZV843" i="1"/>
  <c r="ZX843" i="1" s="1"/>
  <c r="WC843" i="1"/>
  <c r="VI843" i="1"/>
  <c r="VK843" i="1" s="1"/>
  <c r="UQ843" i="1"/>
  <c r="US843" i="1" s="1"/>
  <c r="TY843" i="1"/>
  <c r="UA843" i="1" s="1"/>
  <c r="RP843" i="1"/>
  <c r="RE843" i="1"/>
  <c r="RG843" i="1" s="1"/>
  <c r="QM843" i="1"/>
  <c r="QO843" i="1" s="1"/>
  <c r="OD843" i="1"/>
  <c r="FB843" i="1"/>
  <c r="FD843" i="1" s="1"/>
  <c r="EA843" i="1"/>
  <c r="EC843" i="1" s="1"/>
  <c r="ACY842" i="1"/>
  <c r="ADA842" i="1" s="1"/>
  <c r="ACP842" i="1"/>
  <c r="ACR842" i="1" s="1"/>
  <c r="ACG842" i="1"/>
  <c r="ACI842" i="1" s="1"/>
  <c r="ABX842" i="1"/>
  <c r="ABZ842" i="1" s="1"/>
  <c r="ABO842" i="1"/>
  <c r="ABQ842" i="1" s="1"/>
  <c r="ABF842" i="1"/>
  <c r="ABH842" i="1" s="1"/>
  <c r="AAW842" i="1"/>
  <c r="AAY842" i="1" s="1"/>
  <c r="AAN842" i="1"/>
  <c r="AAP842" i="1" s="1"/>
  <c r="AAE842" i="1"/>
  <c r="AAG842" i="1" s="1"/>
  <c r="ZV842" i="1"/>
  <c r="ZX842" i="1" s="1"/>
  <c r="WC842" i="1"/>
  <c r="VI842" i="1"/>
  <c r="VK842" i="1" s="1"/>
  <c r="UQ842" i="1"/>
  <c r="US842" i="1" s="1"/>
  <c r="TY842" i="1"/>
  <c r="UA842" i="1" s="1"/>
  <c r="RP842" i="1"/>
  <c r="RE842" i="1"/>
  <c r="RG842" i="1" s="1"/>
  <c r="QM842" i="1"/>
  <c r="QO842" i="1" s="1"/>
  <c r="OD842" i="1"/>
  <c r="FB842" i="1"/>
  <c r="FD842" i="1" s="1"/>
  <c r="EA842" i="1"/>
  <c r="EC842" i="1" s="1"/>
  <c r="ACY841" i="1"/>
  <c r="ADA841" i="1" s="1"/>
  <c r="ACP841" i="1"/>
  <c r="ACR841" i="1" s="1"/>
  <c r="ACG841" i="1"/>
  <c r="ACI841" i="1" s="1"/>
  <c r="ABX841" i="1"/>
  <c r="ABZ841" i="1" s="1"/>
  <c r="ABO841" i="1"/>
  <c r="ABQ841" i="1" s="1"/>
  <c r="ABF841" i="1"/>
  <c r="ABH841" i="1" s="1"/>
  <c r="AAW841" i="1"/>
  <c r="AAY841" i="1" s="1"/>
  <c r="AAN841" i="1"/>
  <c r="AAP841" i="1" s="1"/>
  <c r="AAE841" i="1"/>
  <c r="AAG841" i="1" s="1"/>
  <c r="ZV841" i="1"/>
  <c r="ZX841" i="1" s="1"/>
  <c r="WC841" i="1"/>
  <c r="VI841" i="1"/>
  <c r="VK841" i="1" s="1"/>
  <c r="UQ841" i="1"/>
  <c r="US841" i="1" s="1"/>
  <c r="TY841" i="1"/>
  <c r="UA841" i="1" s="1"/>
  <c r="RP841" i="1"/>
  <c r="RE841" i="1"/>
  <c r="RG841" i="1" s="1"/>
  <c r="QM841" i="1"/>
  <c r="QO841" i="1" s="1"/>
  <c r="OD841" i="1"/>
  <c r="HF841" i="1"/>
  <c r="FB841" i="1"/>
  <c r="FD841" i="1" s="1"/>
  <c r="EA841" i="1"/>
  <c r="EC841" i="1" s="1"/>
  <c r="ACY840" i="1"/>
  <c r="ADA840" i="1" s="1"/>
  <c r="ACP840" i="1"/>
  <c r="ACR840" i="1" s="1"/>
  <c r="ACG840" i="1"/>
  <c r="ACI840" i="1" s="1"/>
  <c r="ABX840" i="1"/>
  <c r="ABZ840" i="1" s="1"/>
  <c r="ABO840" i="1"/>
  <c r="ABQ840" i="1" s="1"/>
  <c r="ABF840" i="1"/>
  <c r="ABH840" i="1" s="1"/>
  <c r="AAW840" i="1"/>
  <c r="AAY840" i="1" s="1"/>
  <c r="AAN840" i="1"/>
  <c r="AAP840" i="1" s="1"/>
  <c r="AAE840" i="1"/>
  <c r="AAG840" i="1" s="1"/>
  <c r="ZV840" i="1"/>
  <c r="ZX840" i="1" s="1"/>
  <c r="WC840" i="1"/>
  <c r="VI840" i="1"/>
  <c r="VK840" i="1" s="1"/>
  <c r="UQ840" i="1"/>
  <c r="US840" i="1" s="1"/>
  <c r="TY840" i="1"/>
  <c r="UA840" i="1" s="1"/>
  <c r="RP840" i="1"/>
  <c r="RE840" i="1"/>
  <c r="RG840" i="1" s="1"/>
  <c r="QM840" i="1"/>
  <c r="QO840" i="1" s="1"/>
  <c r="OD840" i="1"/>
  <c r="HF840" i="1"/>
  <c r="FB840" i="1"/>
  <c r="FD840" i="1" s="1"/>
  <c r="EA840" i="1"/>
  <c r="EC840" i="1" s="1"/>
  <c r="ACY839" i="1"/>
  <c r="ACP839" i="1"/>
  <c r="ACG839" i="1"/>
  <c r="ABX839" i="1"/>
  <c r="ABO839" i="1"/>
  <c r="ABF839" i="1"/>
  <c r="AAW839" i="1"/>
  <c r="AAN839" i="1"/>
  <c r="AAE839" i="1"/>
  <c r="ZV839" i="1"/>
  <c r="VI839" i="1"/>
  <c r="UQ839" i="1"/>
  <c r="TY839" i="1"/>
  <c r="RE839" i="1"/>
  <c r="QM839" i="1"/>
  <c r="FB839" i="1"/>
  <c r="EA839" i="1"/>
  <c r="ACY837" i="1"/>
  <c r="ADA837" i="1" s="1"/>
  <c r="ACP837" i="1"/>
  <c r="ACR837" i="1" s="1"/>
  <c r="ACG837" i="1"/>
  <c r="ACI837" i="1" s="1"/>
  <c r="ABX837" i="1"/>
  <c r="ABZ837" i="1" s="1"/>
  <c r="ABO837" i="1"/>
  <c r="ABQ837" i="1" s="1"/>
  <c r="ABF837" i="1"/>
  <c r="ABH837" i="1" s="1"/>
  <c r="AAW837" i="1"/>
  <c r="AAY837" i="1" s="1"/>
  <c r="AAN837" i="1"/>
  <c r="AAP837" i="1" s="1"/>
  <c r="AAE837" i="1"/>
  <c r="AAG837" i="1" s="1"/>
  <c r="ZV837" i="1"/>
  <c r="ZX837" i="1" s="1"/>
  <c r="WC837" i="1"/>
  <c r="VI837" i="1"/>
  <c r="VK837" i="1" s="1"/>
  <c r="UQ837" i="1"/>
  <c r="US837" i="1" s="1"/>
  <c r="TY837" i="1"/>
  <c r="UA837" i="1" s="1"/>
  <c r="RP837" i="1"/>
  <c r="RE837" i="1"/>
  <c r="RG837" i="1" s="1"/>
  <c r="QM837" i="1"/>
  <c r="QO837" i="1" s="1"/>
  <c r="OD837" i="1"/>
  <c r="HF837" i="1"/>
  <c r="FB837" i="1"/>
  <c r="FD837" i="1" s="1"/>
  <c r="EA837" i="1"/>
  <c r="EC837" i="1" s="1"/>
  <c r="ACY836" i="1"/>
  <c r="ADA836" i="1" s="1"/>
  <c r="ACP836" i="1"/>
  <c r="ACR836" i="1" s="1"/>
  <c r="ACG836" i="1"/>
  <c r="ACI836" i="1" s="1"/>
  <c r="ABX836" i="1"/>
  <c r="ABZ836" i="1" s="1"/>
  <c r="ABO836" i="1"/>
  <c r="ABQ836" i="1" s="1"/>
  <c r="ABF836" i="1"/>
  <c r="ABH836" i="1" s="1"/>
  <c r="AAW836" i="1"/>
  <c r="AAY836" i="1" s="1"/>
  <c r="AAN836" i="1"/>
  <c r="AAP836" i="1" s="1"/>
  <c r="AAE836" i="1"/>
  <c r="AAG836" i="1" s="1"/>
  <c r="ZV836" i="1"/>
  <c r="ZX836" i="1" s="1"/>
  <c r="WC836" i="1"/>
  <c r="VI836" i="1"/>
  <c r="VK836" i="1" s="1"/>
  <c r="UQ836" i="1"/>
  <c r="US836" i="1" s="1"/>
  <c r="TY836" i="1"/>
  <c r="UA836" i="1" s="1"/>
  <c r="RP836" i="1"/>
  <c r="RE836" i="1"/>
  <c r="RG836" i="1" s="1"/>
  <c r="QM836" i="1"/>
  <c r="QO836" i="1" s="1"/>
  <c r="OD836" i="1"/>
  <c r="HF836" i="1"/>
  <c r="FB836" i="1"/>
  <c r="FD836" i="1" s="1"/>
  <c r="EA836" i="1"/>
  <c r="EC836" i="1" s="1"/>
  <c r="ACY835" i="1"/>
  <c r="ADA835" i="1" s="1"/>
  <c r="ACP835" i="1"/>
  <c r="ACR835" i="1" s="1"/>
  <c r="ACG835" i="1"/>
  <c r="ACI835" i="1" s="1"/>
  <c r="ABX835" i="1"/>
  <c r="ABZ835" i="1" s="1"/>
  <c r="ABO835" i="1"/>
  <c r="ABQ835" i="1" s="1"/>
  <c r="ABF835" i="1"/>
  <c r="ABH835" i="1" s="1"/>
  <c r="AAW835" i="1"/>
  <c r="AAY835" i="1" s="1"/>
  <c r="AAN835" i="1"/>
  <c r="AAP835" i="1" s="1"/>
  <c r="AAE835" i="1"/>
  <c r="AAG835" i="1" s="1"/>
  <c r="ZV835" i="1"/>
  <c r="ZX835" i="1" s="1"/>
  <c r="WC835" i="1"/>
  <c r="VI835" i="1"/>
  <c r="VK835" i="1" s="1"/>
  <c r="UQ835" i="1"/>
  <c r="US835" i="1" s="1"/>
  <c r="TY835" i="1"/>
  <c r="UA835" i="1" s="1"/>
  <c r="RP835" i="1"/>
  <c r="RE835" i="1"/>
  <c r="RG835" i="1" s="1"/>
  <c r="QM835" i="1"/>
  <c r="QO835" i="1" s="1"/>
  <c r="OD835" i="1"/>
  <c r="HF835" i="1"/>
  <c r="FB835" i="1"/>
  <c r="FD835" i="1" s="1"/>
  <c r="EA835" i="1"/>
  <c r="EC835" i="1" s="1"/>
  <c r="ACY834" i="1"/>
  <c r="ADA834" i="1" s="1"/>
  <c r="ACP834" i="1"/>
  <c r="ACR834" i="1" s="1"/>
  <c r="ACG834" i="1"/>
  <c r="ACI834" i="1" s="1"/>
  <c r="ABX834" i="1"/>
  <c r="ABZ834" i="1" s="1"/>
  <c r="ABO834" i="1"/>
  <c r="ABQ834" i="1" s="1"/>
  <c r="ABF834" i="1"/>
  <c r="ABH834" i="1" s="1"/>
  <c r="AAW834" i="1"/>
  <c r="AAY834" i="1" s="1"/>
  <c r="AAN834" i="1"/>
  <c r="AAP834" i="1" s="1"/>
  <c r="AAE834" i="1"/>
  <c r="AAG834" i="1" s="1"/>
  <c r="ZV834" i="1"/>
  <c r="ZX834" i="1" s="1"/>
  <c r="WC834" i="1"/>
  <c r="VI834" i="1"/>
  <c r="VK834" i="1" s="1"/>
  <c r="UQ834" i="1"/>
  <c r="US834" i="1" s="1"/>
  <c r="TY834" i="1"/>
  <c r="UA834" i="1" s="1"/>
  <c r="RP834" i="1"/>
  <c r="RE834" i="1"/>
  <c r="RG834" i="1" s="1"/>
  <c r="QM834" i="1"/>
  <c r="QO834" i="1" s="1"/>
  <c r="OD834" i="1"/>
  <c r="HF834" i="1"/>
  <c r="FB834" i="1"/>
  <c r="FD834" i="1" s="1"/>
  <c r="EA834" i="1"/>
  <c r="EC834" i="1" s="1"/>
  <c r="ACY833" i="1"/>
  <c r="ACP833" i="1"/>
  <c r="ACG833" i="1"/>
  <c r="ABX833" i="1"/>
  <c r="ABO833" i="1"/>
  <c r="ABF833" i="1"/>
  <c r="AAW833" i="1"/>
  <c r="AAN833" i="1"/>
  <c r="AAE833" i="1"/>
  <c r="ZV833" i="1"/>
  <c r="VI833" i="1"/>
  <c r="UQ833" i="1"/>
  <c r="TY833" i="1"/>
  <c r="RE833" i="1"/>
  <c r="QM833" i="1"/>
  <c r="FB833" i="1"/>
  <c r="EA833" i="1"/>
  <c r="ACY831" i="1"/>
  <c r="ADA831" i="1" s="1"/>
  <c r="ACP831" i="1"/>
  <c r="ACR831" i="1" s="1"/>
  <c r="ACG831" i="1"/>
  <c r="ACI831" i="1" s="1"/>
  <c r="ABX831" i="1"/>
  <c r="ABZ831" i="1" s="1"/>
  <c r="ABO831" i="1"/>
  <c r="ABQ831" i="1" s="1"/>
  <c r="ABF831" i="1"/>
  <c r="ABH831" i="1" s="1"/>
  <c r="AAW831" i="1"/>
  <c r="AAY831" i="1" s="1"/>
  <c r="AAN831" i="1"/>
  <c r="AAP831" i="1" s="1"/>
  <c r="AAE831" i="1"/>
  <c r="AAG831" i="1" s="1"/>
  <c r="ZV831" i="1"/>
  <c r="ZX831" i="1" s="1"/>
  <c r="WC831" i="1"/>
  <c r="VI831" i="1"/>
  <c r="VK831" i="1" s="1"/>
  <c r="UQ831" i="1"/>
  <c r="US831" i="1" s="1"/>
  <c r="TY831" i="1"/>
  <c r="UA831" i="1" s="1"/>
  <c r="RP831" i="1"/>
  <c r="RE831" i="1"/>
  <c r="RG831" i="1" s="1"/>
  <c r="QM831" i="1"/>
  <c r="QO831" i="1" s="1"/>
  <c r="OD831" i="1"/>
  <c r="FB831" i="1"/>
  <c r="FD831" i="1" s="1"/>
  <c r="EA831" i="1"/>
  <c r="EC831" i="1" s="1"/>
  <c r="ACY830" i="1"/>
  <c r="ADA830" i="1" s="1"/>
  <c r="ACP830" i="1"/>
  <c r="ACR830" i="1" s="1"/>
  <c r="ACG830" i="1"/>
  <c r="ACI830" i="1" s="1"/>
  <c r="ABX830" i="1"/>
  <c r="ABZ830" i="1" s="1"/>
  <c r="ABO830" i="1"/>
  <c r="ABQ830" i="1" s="1"/>
  <c r="ABF830" i="1"/>
  <c r="ABH830" i="1" s="1"/>
  <c r="AAW830" i="1"/>
  <c r="AAY830" i="1" s="1"/>
  <c r="AAN830" i="1"/>
  <c r="AAP830" i="1" s="1"/>
  <c r="AAE830" i="1"/>
  <c r="AAG830" i="1" s="1"/>
  <c r="ZV830" i="1"/>
  <c r="ZX830" i="1" s="1"/>
  <c r="WC830" i="1"/>
  <c r="VI830" i="1"/>
  <c r="VK830" i="1" s="1"/>
  <c r="UQ830" i="1"/>
  <c r="US830" i="1" s="1"/>
  <c r="TY830" i="1"/>
  <c r="UA830" i="1" s="1"/>
  <c r="RP830" i="1"/>
  <c r="RE830" i="1"/>
  <c r="RG830" i="1" s="1"/>
  <c r="QM830" i="1"/>
  <c r="QO830" i="1" s="1"/>
  <c r="OD830" i="1"/>
  <c r="HF830" i="1"/>
  <c r="FB830" i="1"/>
  <c r="FD830" i="1" s="1"/>
  <c r="EA830" i="1"/>
  <c r="EC830" i="1" s="1"/>
  <c r="ACY829" i="1"/>
  <c r="ADA829" i="1" s="1"/>
  <c r="ACP829" i="1"/>
  <c r="ACR829" i="1" s="1"/>
  <c r="ACG829" i="1"/>
  <c r="ACI829" i="1" s="1"/>
  <c r="ABX829" i="1"/>
  <c r="ABZ829" i="1" s="1"/>
  <c r="ABO829" i="1"/>
  <c r="ABQ829" i="1" s="1"/>
  <c r="ABF829" i="1"/>
  <c r="ABH829" i="1" s="1"/>
  <c r="AAW829" i="1"/>
  <c r="AAY829" i="1" s="1"/>
  <c r="AAN829" i="1"/>
  <c r="AAP829" i="1" s="1"/>
  <c r="AAE829" i="1"/>
  <c r="AAG829" i="1" s="1"/>
  <c r="ZV829" i="1"/>
  <c r="ZX829" i="1" s="1"/>
  <c r="WC829" i="1"/>
  <c r="VI829" i="1"/>
  <c r="VK829" i="1" s="1"/>
  <c r="UQ829" i="1"/>
  <c r="US829" i="1" s="1"/>
  <c r="TY829" i="1"/>
  <c r="UA829" i="1" s="1"/>
  <c r="RP829" i="1"/>
  <c r="RE829" i="1"/>
  <c r="RG829" i="1" s="1"/>
  <c r="QM829" i="1"/>
  <c r="QO829" i="1" s="1"/>
  <c r="OD829" i="1"/>
  <c r="FB829" i="1"/>
  <c r="FD829" i="1" s="1"/>
  <c r="EA829" i="1"/>
  <c r="EC829" i="1" s="1"/>
  <c r="ACY828" i="1"/>
  <c r="ADA828" i="1" s="1"/>
  <c r="ACP828" i="1"/>
  <c r="ACR828" i="1" s="1"/>
  <c r="ACG828" i="1"/>
  <c r="ACI828" i="1" s="1"/>
  <c r="ABX828" i="1"/>
  <c r="ABZ828" i="1" s="1"/>
  <c r="ABO828" i="1"/>
  <c r="ABQ828" i="1" s="1"/>
  <c r="ABF828" i="1"/>
  <c r="ABH828" i="1" s="1"/>
  <c r="AAW828" i="1"/>
  <c r="AAY828" i="1" s="1"/>
  <c r="AAN828" i="1"/>
  <c r="AAP828" i="1" s="1"/>
  <c r="AAE828" i="1"/>
  <c r="AAG828" i="1" s="1"/>
  <c r="ZV828" i="1"/>
  <c r="ZX828" i="1" s="1"/>
  <c r="WC828" i="1"/>
  <c r="VI828" i="1"/>
  <c r="VK828" i="1" s="1"/>
  <c r="UQ828" i="1"/>
  <c r="US828" i="1" s="1"/>
  <c r="TY828" i="1"/>
  <c r="UA828" i="1" s="1"/>
  <c r="RP828" i="1"/>
  <c r="RE828" i="1"/>
  <c r="RG828" i="1" s="1"/>
  <c r="QM828" i="1"/>
  <c r="QO828" i="1" s="1"/>
  <c r="OD828" i="1"/>
  <c r="HF828" i="1"/>
  <c r="FB828" i="1"/>
  <c r="FD828" i="1" s="1"/>
  <c r="EA828" i="1"/>
  <c r="EC828" i="1" s="1"/>
  <c r="ACY827" i="1"/>
  <c r="ACP827" i="1"/>
  <c r="ACG827" i="1"/>
  <c r="ABX827" i="1"/>
  <c r="ABO827" i="1"/>
  <c r="ABF827" i="1"/>
  <c r="AAW827" i="1"/>
  <c r="AAN827" i="1"/>
  <c r="AAE827" i="1"/>
  <c r="ZV827" i="1"/>
  <c r="VI827" i="1"/>
  <c r="UQ827" i="1"/>
  <c r="TY827" i="1"/>
  <c r="RE827" i="1"/>
  <c r="QM827" i="1"/>
  <c r="FB827" i="1"/>
  <c r="EA827" i="1"/>
  <c r="ACY825" i="1"/>
  <c r="ADA825" i="1" s="1"/>
  <c r="ACP825" i="1"/>
  <c r="ACR825" i="1" s="1"/>
  <c r="ACG825" i="1"/>
  <c r="ACI825" i="1" s="1"/>
  <c r="ABX825" i="1"/>
  <c r="ABZ825" i="1" s="1"/>
  <c r="ABO825" i="1"/>
  <c r="ABQ825" i="1" s="1"/>
  <c r="ABF825" i="1"/>
  <c r="ABH825" i="1" s="1"/>
  <c r="AAW825" i="1"/>
  <c r="AAY825" i="1" s="1"/>
  <c r="AAN825" i="1"/>
  <c r="AAP825" i="1" s="1"/>
  <c r="AAE825" i="1"/>
  <c r="AAG825" i="1" s="1"/>
  <c r="ZV825" i="1"/>
  <c r="ZX825" i="1" s="1"/>
  <c r="WC825" i="1"/>
  <c r="VI825" i="1"/>
  <c r="VK825" i="1" s="1"/>
  <c r="UQ825" i="1"/>
  <c r="US825" i="1" s="1"/>
  <c r="TY825" i="1"/>
  <c r="UA825" i="1" s="1"/>
  <c r="RP825" i="1"/>
  <c r="RE825" i="1"/>
  <c r="RG825" i="1" s="1"/>
  <c r="QM825" i="1"/>
  <c r="QO825" i="1" s="1"/>
  <c r="OD825" i="1"/>
  <c r="HF825" i="1"/>
  <c r="FB825" i="1"/>
  <c r="FD825" i="1" s="1"/>
  <c r="EA825" i="1"/>
  <c r="EC825" i="1" s="1"/>
  <c r="ACY824" i="1"/>
  <c r="ADA824" i="1" s="1"/>
  <c r="ACP824" i="1"/>
  <c r="ACR824" i="1" s="1"/>
  <c r="ACG824" i="1"/>
  <c r="ACI824" i="1" s="1"/>
  <c r="ABX824" i="1"/>
  <c r="ABZ824" i="1" s="1"/>
  <c r="ABO824" i="1"/>
  <c r="ABQ824" i="1" s="1"/>
  <c r="ABF824" i="1"/>
  <c r="ABH824" i="1" s="1"/>
  <c r="AAW824" i="1"/>
  <c r="AAY824" i="1" s="1"/>
  <c r="AAN824" i="1"/>
  <c r="AAP824" i="1" s="1"/>
  <c r="AAE824" i="1"/>
  <c r="AAG824" i="1" s="1"/>
  <c r="ZV824" i="1"/>
  <c r="ZX824" i="1" s="1"/>
  <c r="WC824" i="1"/>
  <c r="VI824" i="1"/>
  <c r="VK824" i="1" s="1"/>
  <c r="UQ824" i="1"/>
  <c r="US824" i="1" s="1"/>
  <c r="TY824" i="1"/>
  <c r="UA824" i="1" s="1"/>
  <c r="RP824" i="1"/>
  <c r="RE824" i="1"/>
  <c r="RG824" i="1" s="1"/>
  <c r="QM824" i="1"/>
  <c r="QO824" i="1" s="1"/>
  <c r="OD824" i="1"/>
  <c r="HF824" i="1"/>
  <c r="FB824" i="1"/>
  <c r="FD824" i="1" s="1"/>
  <c r="EA824" i="1"/>
  <c r="EC824" i="1" s="1"/>
  <c r="ACY823" i="1"/>
  <c r="ADA823" i="1" s="1"/>
  <c r="ACP823" i="1"/>
  <c r="ACR823" i="1" s="1"/>
  <c r="ACG823" i="1"/>
  <c r="ACI823" i="1" s="1"/>
  <c r="ABX823" i="1"/>
  <c r="ABZ823" i="1" s="1"/>
  <c r="ABO823" i="1"/>
  <c r="ABQ823" i="1" s="1"/>
  <c r="ABF823" i="1"/>
  <c r="ABH823" i="1" s="1"/>
  <c r="AAW823" i="1"/>
  <c r="AAY823" i="1" s="1"/>
  <c r="AAN823" i="1"/>
  <c r="AAP823" i="1" s="1"/>
  <c r="AAE823" i="1"/>
  <c r="AAG823" i="1" s="1"/>
  <c r="ZV823" i="1"/>
  <c r="ZX823" i="1" s="1"/>
  <c r="WC823" i="1"/>
  <c r="VI823" i="1"/>
  <c r="VK823" i="1" s="1"/>
  <c r="UQ823" i="1"/>
  <c r="US823" i="1" s="1"/>
  <c r="TY823" i="1"/>
  <c r="UA823" i="1" s="1"/>
  <c r="RP823" i="1"/>
  <c r="RE823" i="1"/>
  <c r="RG823" i="1" s="1"/>
  <c r="QM823" i="1"/>
  <c r="QO823" i="1" s="1"/>
  <c r="OD823" i="1"/>
  <c r="FB823" i="1"/>
  <c r="FD823" i="1" s="1"/>
  <c r="EA823" i="1"/>
  <c r="EC823" i="1" s="1"/>
  <c r="ACY822" i="1"/>
  <c r="ADA822" i="1" s="1"/>
  <c r="ACP822" i="1"/>
  <c r="ACR822" i="1" s="1"/>
  <c r="ACG822" i="1"/>
  <c r="ACI822" i="1" s="1"/>
  <c r="ABX822" i="1"/>
  <c r="ABZ822" i="1" s="1"/>
  <c r="ABO822" i="1"/>
  <c r="ABQ822" i="1" s="1"/>
  <c r="ABF822" i="1"/>
  <c r="ABH822" i="1" s="1"/>
  <c r="AAW822" i="1"/>
  <c r="AAY822" i="1" s="1"/>
  <c r="AAN822" i="1"/>
  <c r="AAP822" i="1" s="1"/>
  <c r="AAE822" i="1"/>
  <c r="AAG822" i="1" s="1"/>
  <c r="ZV822" i="1"/>
  <c r="ZX822" i="1" s="1"/>
  <c r="WC822" i="1"/>
  <c r="VI822" i="1"/>
  <c r="VK822" i="1" s="1"/>
  <c r="UQ822" i="1"/>
  <c r="US822" i="1" s="1"/>
  <c r="TY822" i="1"/>
  <c r="UA822" i="1" s="1"/>
  <c r="RP822" i="1"/>
  <c r="RE822" i="1"/>
  <c r="RG822" i="1" s="1"/>
  <c r="QM822" i="1"/>
  <c r="QO822" i="1" s="1"/>
  <c r="OD822" i="1"/>
  <c r="HF822" i="1"/>
  <c r="FB822" i="1"/>
  <c r="FD822" i="1" s="1"/>
  <c r="EA822" i="1"/>
  <c r="EC822" i="1" s="1"/>
  <c r="ACY821" i="1"/>
  <c r="ACP821" i="1"/>
  <c r="ACG821" i="1"/>
  <c r="ABX821" i="1"/>
  <c r="ABO821" i="1"/>
  <c r="ABF821" i="1"/>
  <c r="AAW821" i="1"/>
  <c r="AAN821" i="1"/>
  <c r="AAE821" i="1"/>
  <c r="ZV821" i="1"/>
  <c r="VI821" i="1"/>
  <c r="UQ821" i="1"/>
  <c r="TY821" i="1"/>
  <c r="RE821" i="1"/>
  <c r="QM821" i="1"/>
  <c r="FB821" i="1"/>
  <c r="EA821" i="1"/>
  <c r="ACY819" i="1"/>
  <c r="ADA819" i="1" s="1"/>
  <c r="ACP819" i="1"/>
  <c r="ACR819" i="1" s="1"/>
  <c r="ACG819" i="1"/>
  <c r="ACI819" i="1" s="1"/>
  <c r="ABX819" i="1"/>
  <c r="ABZ819" i="1" s="1"/>
  <c r="ABO819" i="1"/>
  <c r="ABQ819" i="1" s="1"/>
  <c r="ABF819" i="1"/>
  <c r="ABH819" i="1" s="1"/>
  <c r="AAW819" i="1"/>
  <c r="AAY819" i="1" s="1"/>
  <c r="AAN819" i="1"/>
  <c r="AAP819" i="1" s="1"/>
  <c r="AAE819" i="1"/>
  <c r="AAG819" i="1" s="1"/>
  <c r="ZV819" i="1"/>
  <c r="ZX819" i="1" s="1"/>
  <c r="WC819" i="1"/>
  <c r="VI819" i="1"/>
  <c r="VK819" i="1" s="1"/>
  <c r="UQ819" i="1"/>
  <c r="US819" i="1" s="1"/>
  <c r="TY819" i="1"/>
  <c r="UA819" i="1" s="1"/>
  <c r="RP819" i="1"/>
  <c r="RE819" i="1"/>
  <c r="RG819" i="1" s="1"/>
  <c r="QM819" i="1"/>
  <c r="QO819" i="1" s="1"/>
  <c r="OD819" i="1"/>
  <c r="FB819" i="1"/>
  <c r="FD819" i="1" s="1"/>
  <c r="EA819" i="1"/>
  <c r="EC819" i="1" s="1"/>
  <c r="ACY818" i="1"/>
  <c r="ADA818" i="1" s="1"/>
  <c r="ACP818" i="1"/>
  <c r="ACR818" i="1" s="1"/>
  <c r="ACG818" i="1"/>
  <c r="ACI818" i="1" s="1"/>
  <c r="ABX818" i="1"/>
  <c r="ABZ818" i="1" s="1"/>
  <c r="ABO818" i="1"/>
  <c r="ABQ818" i="1" s="1"/>
  <c r="ABF818" i="1"/>
  <c r="ABH818" i="1" s="1"/>
  <c r="AAW818" i="1"/>
  <c r="AAY818" i="1" s="1"/>
  <c r="AAN818" i="1"/>
  <c r="AAP818" i="1" s="1"/>
  <c r="AAE818" i="1"/>
  <c r="AAG818" i="1" s="1"/>
  <c r="ZV818" i="1"/>
  <c r="ZX818" i="1" s="1"/>
  <c r="WC818" i="1"/>
  <c r="VI818" i="1"/>
  <c r="VK818" i="1" s="1"/>
  <c r="UQ818" i="1"/>
  <c r="US818" i="1" s="1"/>
  <c r="TY818" i="1"/>
  <c r="UA818" i="1" s="1"/>
  <c r="RP818" i="1"/>
  <c r="RE818" i="1"/>
  <c r="RG818" i="1" s="1"/>
  <c r="QM818" i="1"/>
  <c r="QO818" i="1" s="1"/>
  <c r="OD818" i="1"/>
  <c r="HF818" i="1"/>
  <c r="FB818" i="1"/>
  <c r="FD818" i="1" s="1"/>
  <c r="EA818" i="1"/>
  <c r="EC818" i="1" s="1"/>
  <c r="ACY817" i="1"/>
  <c r="ADA817" i="1" s="1"/>
  <c r="ACP817" i="1"/>
  <c r="ACR817" i="1" s="1"/>
  <c r="ACG817" i="1"/>
  <c r="ACI817" i="1" s="1"/>
  <c r="ABX817" i="1"/>
  <c r="ABZ817" i="1" s="1"/>
  <c r="ABO817" i="1"/>
  <c r="ABQ817" i="1" s="1"/>
  <c r="ABF817" i="1"/>
  <c r="ABH817" i="1" s="1"/>
  <c r="AAW817" i="1"/>
  <c r="AAY817" i="1" s="1"/>
  <c r="AAN817" i="1"/>
  <c r="AAP817" i="1" s="1"/>
  <c r="AAE817" i="1"/>
  <c r="AAG817" i="1" s="1"/>
  <c r="ZV817" i="1"/>
  <c r="ZX817" i="1" s="1"/>
  <c r="WC817" i="1"/>
  <c r="VI817" i="1"/>
  <c r="VK817" i="1" s="1"/>
  <c r="UQ817" i="1"/>
  <c r="US817" i="1" s="1"/>
  <c r="TY817" i="1"/>
  <c r="UA817" i="1" s="1"/>
  <c r="RP817" i="1"/>
  <c r="RE817" i="1"/>
  <c r="RG817" i="1" s="1"/>
  <c r="QM817" i="1"/>
  <c r="QO817" i="1" s="1"/>
  <c r="OD817" i="1"/>
  <c r="HF817" i="1"/>
  <c r="FB817" i="1"/>
  <c r="FD817" i="1" s="1"/>
  <c r="EA817" i="1"/>
  <c r="EC817" i="1" s="1"/>
  <c r="ACY816" i="1"/>
  <c r="ADA816" i="1" s="1"/>
  <c r="ACP816" i="1"/>
  <c r="ACR816" i="1" s="1"/>
  <c r="ACG816" i="1"/>
  <c r="ACI816" i="1" s="1"/>
  <c r="ABX816" i="1"/>
  <c r="ABZ816" i="1" s="1"/>
  <c r="ABO816" i="1"/>
  <c r="ABQ816" i="1" s="1"/>
  <c r="ABF816" i="1"/>
  <c r="ABH816" i="1" s="1"/>
  <c r="AAW816" i="1"/>
  <c r="AAY816" i="1" s="1"/>
  <c r="AAN816" i="1"/>
  <c r="AAP816" i="1" s="1"/>
  <c r="AAE816" i="1"/>
  <c r="AAG816" i="1" s="1"/>
  <c r="ZV816" i="1"/>
  <c r="ZX816" i="1" s="1"/>
  <c r="WC816" i="1"/>
  <c r="VI816" i="1"/>
  <c r="VK816" i="1" s="1"/>
  <c r="UQ816" i="1"/>
  <c r="US816" i="1" s="1"/>
  <c r="TY816" i="1"/>
  <c r="UA816" i="1" s="1"/>
  <c r="RP816" i="1"/>
  <c r="RE816" i="1"/>
  <c r="RG816" i="1" s="1"/>
  <c r="QM816" i="1"/>
  <c r="QO816" i="1" s="1"/>
  <c r="OD816" i="1"/>
  <c r="FB816" i="1"/>
  <c r="FD816" i="1" s="1"/>
  <c r="EA816" i="1"/>
  <c r="EC816" i="1" s="1"/>
  <c r="ACY815" i="1"/>
  <c r="ACP815" i="1"/>
  <c r="ACG815" i="1"/>
  <c r="ABX815" i="1"/>
  <c r="ABO815" i="1"/>
  <c r="ABF815" i="1"/>
  <c r="AAW815" i="1"/>
  <c r="AAN815" i="1"/>
  <c r="AAE815" i="1"/>
  <c r="ZV815" i="1"/>
  <c r="VI815" i="1"/>
  <c r="UQ815" i="1"/>
  <c r="TY815" i="1"/>
  <c r="RE815" i="1"/>
  <c r="QM815" i="1"/>
  <c r="FB815" i="1"/>
  <c r="EA815" i="1"/>
  <c r="ACY813" i="1"/>
  <c r="ADA813" i="1" s="1"/>
  <c r="ACP813" i="1"/>
  <c r="ACR813" i="1" s="1"/>
  <c r="ACG813" i="1"/>
  <c r="ACI813" i="1" s="1"/>
  <c r="ABX813" i="1"/>
  <c r="ABZ813" i="1" s="1"/>
  <c r="ABO813" i="1"/>
  <c r="ABQ813" i="1" s="1"/>
  <c r="ABF813" i="1"/>
  <c r="ABH813" i="1" s="1"/>
  <c r="AAW813" i="1"/>
  <c r="AAY813" i="1" s="1"/>
  <c r="AAN813" i="1"/>
  <c r="AAP813" i="1" s="1"/>
  <c r="AAE813" i="1"/>
  <c r="AAG813" i="1" s="1"/>
  <c r="ZV813" i="1"/>
  <c r="ZX813" i="1" s="1"/>
  <c r="WC813" i="1"/>
  <c r="VI813" i="1"/>
  <c r="VK813" i="1" s="1"/>
  <c r="UQ813" i="1"/>
  <c r="US813" i="1" s="1"/>
  <c r="TY813" i="1"/>
  <c r="UA813" i="1" s="1"/>
  <c r="RP813" i="1"/>
  <c r="RE813" i="1"/>
  <c r="RG813" i="1" s="1"/>
  <c r="QM813" i="1"/>
  <c r="QO813" i="1" s="1"/>
  <c r="OD813" i="1"/>
  <c r="FB813" i="1"/>
  <c r="FD813" i="1" s="1"/>
  <c r="EA813" i="1"/>
  <c r="EC813" i="1" s="1"/>
  <c r="ACY812" i="1"/>
  <c r="ADA812" i="1" s="1"/>
  <c r="ACP812" i="1"/>
  <c r="ACR812" i="1" s="1"/>
  <c r="ACG812" i="1"/>
  <c r="ACI812" i="1" s="1"/>
  <c r="ABX812" i="1"/>
  <c r="ABZ812" i="1" s="1"/>
  <c r="ABO812" i="1"/>
  <c r="ABQ812" i="1" s="1"/>
  <c r="ABF812" i="1"/>
  <c r="ABH812" i="1" s="1"/>
  <c r="AAW812" i="1"/>
  <c r="AAY812" i="1" s="1"/>
  <c r="AAN812" i="1"/>
  <c r="AAP812" i="1" s="1"/>
  <c r="AAE812" i="1"/>
  <c r="AAG812" i="1" s="1"/>
  <c r="ZV812" i="1"/>
  <c r="ZX812" i="1" s="1"/>
  <c r="WC812" i="1"/>
  <c r="VI812" i="1"/>
  <c r="VK812" i="1" s="1"/>
  <c r="UQ812" i="1"/>
  <c r="US812" i="1" s="1"/>
  <c r="TY812" i="1"/>
  <c r="UA812" i="1" s="1"/>
  <c r="RP812" i="1"/>
  <c r="RE812" i="1"/>
  <c r="RG812" i="1" s="1"/>
  <c r="QM812" i="1"/>
  <c r="QO812" i="1" s="1"/>
  <c r="OD812" i="1"/>
  <c r="HF812" i="1"/>
  <c r="FB812" i="1"/>
  <c r="FD812" i="1" s="1"/>
  <c r="EA812" i="1"/>
  <c r="EC812" i="1" s="1"/>
  <c r="ACY811" i="1"/>
  <c r="ADA811" i="1" s="1"/>
  <c r="ACP811" i="1"/>
  <c r="ACR811" i="1" s="1"/>
  <c r="ACG811" i="1"/>
  <c r="ACI811" i="1" s="1"/>
  <c r="ABX811" i="1"/>
  <c r="ABZ811" i="1" s="1"/>
  <c r="ABO811" i="1"/>
  <c r="ABQ811" i="1" s="1"/>
  <c r="ABF811" i="1"/>
  <c r="ABH811" i="1" s="1"/>
  <c r="AAW811" i="1"/>
  <c r="AAY811" i="1" s="1"/>
  <c r="AAN811" i="1"/>
  <c r="AAP811" i="1" s="1"/>
  <c r="AAE811" i="1"/>
  <c r="AAG811" i="1" s="1"/>
  <c r="ZV811" i="1"/>
  <c r="ZX811" i="1" s="1"/>
  <c r="WC811" i="1"/>
  <c r="VI811" i="1"/>
  <c r="VK811" i="1" s="1"/>
  <c r="UQ811" i="1"/>
  <c r="US811" i="1" s="1"/>
  <c r="TY811" i="1"/>
  <c r="UA811" i="1" s="1"/>
  <c r="RP811" i="1"/>
  <c r="RE811" i="1"/>
  <c r="RG811" i="1" s="1"/>
  <c r="QM811" i="1"/>
  <c r="QO811" i="1" s="1"/>
  <c r="OD811" i="1"/>
  <c r="HF811" i="1"/>
  <c r="FB811" i="1"/>
  <c r="FD811" i="1" s="1"/>
  <c r="EA811" i="1"/>
  <c r="EC811" i="1" s="1"/>
  <c r="ACY810" i="1"/>
  <c r="ADA810" i="1" s="1"/>
  <c r="ACP810" i="1"/>
  <c r="ACR810" i="1" s="1"/>
  <c r="ACG810" i="1"/>
  <c r="ACI810" i="1" s="1"/>
  <c r="ABX810" i="1"/>
  <c r="ABZ810" i="1" s="1"/>
  <c r="ABO810" i="1"/>
  <c r="ABQ810" i="1" s="1"/>
  <c r="ABF810" i="1"/>
  <c r="ABH810" i="1" s="1"/>
  <c r="AAW810" i="1"/>
  <c r="AAY810" i="1" s="1"/>
  <c r="AAN810" i="1"/>
  <c r="AAP810" i="1" s="1"/>
  <c r="AAE810" i="1"/>
  <c r="AAG810" i="1" s="1"/>
  <c r="ZV810" i="1"/>
  <c r="ZX810" i="1" s="1"/>
  <c r="WC810" i="1"/>
  <c r="VI810" i="1"/>
  <c r="VK810" i="1" s="1"/>
  <c r="UQ810" i="1"/>
  <c r="US810" i="1" s="1"/>
  <c r="TY810" i="1"/>
  <c r="UA810" i="1" s="1"/>
  <c r="RP810" i="1"/>
  <c r="RE810" i="1"/>
  <c r="RG810" i="1" s="1"/>
  <c r="QM810" i="1"/>
  <c r="QO810" i="1" s="1"/>
  <c r="OD810" i="1"/>
  <c r="HF810" i="1"/>
  <c r="FB810" i="1"/>
  <c r="FD810" i="1" s="1"/>
  <c r="EA810" i="1"/>
  <c r="EC810" i="1" s="1"/>
  <c r="ACY809" i="1"/>
  <c r="ACP809" i="1"/>
  <c r="ACG809" i="1"/>
  <c r="ABX809" i="1"/>
  <c r="ABO809" i="1"/>
  <c r="ABF809" i="1"/>
  <c r="AAW809" i="1"/>
  <c r="AAN809" i="1"/>
  <c r="AAE809" i="1"/>
  <c r="ZV809" i="1"/>
  <c r="VI809" i="1"/>
  <c r="UQ809" i="1"/>
  <c r="TY809" i="1"/>
  <c r="RE809" i="1"/>
  <c r="QM809" i="1"/>
  <c r="FB809" i="1"/>
  <c r="EA809" i="1"/>
  <c r="ACY807" i="1"/>
  <c r="ADA807" i="1" s="1"/>
  <c r="ACP807" i="1"/>
  <c r="ACR807" i="1" s="1"/>
  <c r="ACG807" i="1"/>
  <c r="ACI807" i="1" s="1"/>
  <c r="ABX807" i="1"/>
  <c r="ABZ807" i="1" s="1"/>
  <c r="ABO807" i="1"/>
  <c r="ABQ807" i="1" s="1"/>
  <c r="ABF807" i="1"/>
  <c r="ABH807" i="1" s="1"/>
  <c r="AAW807" i="1"/>
  <c r="AAY807" i="1" s="1"/>
  <c r="AAN807" i="1"/>
  <c r="AAP807" i="1" s="1"/>
  <c r="AAE807" i="1"/>
  <c r="AAG807" i="1" s="1"/>
  <c r="ZV807" i="1"/>
  <c r="ZX807" i="1" s="1"/>
  <c r="WC807" i="1"/>
  <c r="VI807" i="1"/>
  <c r="VK807" i="1" s="1"/>
  <c r="UQ807" i="1"/>
  <c r="US807" i="1" s="1"/>
  <c r="TY807" i="1"/>
  <c r="UA807" i="1" s="1"/>
  <c r="RP807" i="1"/>
  <c r="RE807" i="1"/>
  <c r="RG807" i="1" s="1"/>
  <c r="QM807" i="1"/>
  <c r="QO807" i="1" s="1"/>
  <c r="OD807" i="1"/>
  <c r="HF807" i="1"/>
  <c r="FB807" i="1"/>
  <c r="FD807" i="1" s="1"/>
  <c r="EA807" i="1"/>
  <c r="EC807" i="1" s="1"/>
  <c r="ACY806" i="1"/>
  <c r="ADA806" i="1" s="1"/>
  <c r="ACP806" i="1"/>
  <c r="ACR806" i="1" s="1"/>
  <c r="ACG806" i="1"/>
  <c r="ACI806" i="1" s="1"/>
  <c r="ABX806" i="1"/>
  <c r="ABZ806" i="1" s="1"/>
  <c r="ABO806" i="1"/>
  <c r="ABQ806" i="1" s="1"/>
  <c r="ABF806" i="1"/>
  <c r="ABH806" i="1" s="1"/>
  <c r="AAW806" i="1"/>
  <c r="AAY806" i="1" s="1"/>
  <c r="AAN806" i="1"/>
  <c r="AAP806" i="1" s="1"/>
  <c r="AAE806" i="1"/>
  <c r="AAG806" i="1" s="1"/>
  <c r="ZV806" i="1"/>
  <c r="ZX806" i="1" s="1"/>
  <c r="WC806" i="1"/>
  <c r="VI806" i="1"/>
  <c r="VK806" i="1" s="1"/>
  <c r="UQ806" i="1"/>
  <c r="US806" i="1" s="1"/>
  <c r="TY806" i="1"/>
  <c r="UA806" i="1" s="1"/>
  <c r="RP806" i="1"/>
  <c r="RE806" i="1"/>
  <c r="RG806" i="1" s="1"/>
  <c r="QM806" i="1"/>
  <c r="QO806" i="1" s="1"/>
  <c r="HF806" i="1"/>
  <c r="FB806" i="1"/>
  <c r="FD806" i="1" s="1"/>
  <c r="EA806" i="1"/>
  <c r="EC806" i="1" s="1"/>
  <c r="ACY805" i="1"/>
  <c r="ADA805" i="1" s="1"/>
  <c r="ACP805" i="1"/>
  <c r="ACR805" i="1" s="1"/>
  <c r="ACG805" i="1"/>
  <c r="ACI805" i="1" s="1"/>
  <c r="ABX805" i="1"/>
  <c r="ABZ805" i="1" s="1"/>
  <c r="ABO805" i="1"/>
  <c r="ABQ805" i="1" s="1"/>
  <c r="ABF805" i="1"/>
  <c r="ABH805" i="1" s="1"/>
  <c r="AAW805" i="1"/>
  <c r="AAY805" i="1" s="1"/>
  <c r="AAN805" i="1"/>
  <c r="AAP805" i="1" s="1"/>
  <c r="AAE805" i="1"/>
  <c r="AAG805" i="1" s="1"/>
  <c r="ZV805" i="1"/>
  <c r="ZX805" i="1" s="1"/>
  <c r="WC805" i="1"/>
  <c r="VI805" i="1"/>
  <c r="VK805" i="1" s="1"/>
  <c r="UQ805" i="1"/>
  <c r="US805" i="1" s="1"/>
  <c r="TY805" i="1"/>
  <c r="UA805" i="1" s="1"/>
  <c r="RP805" i="1"/>
  <c r="RE805" i="1"/>
  <c r="RG805" i="1" s="1"/>
  <c r="QM805" i="1"/>
  <c r="QO805" i="1" s="1"/>
  <c r="OD805" i="1"/>
  <c r="FB805" i="1"/>
  <c r="FD805" i="1" s="1"/>
  <c r="EA805" i="1"/>
  <c r="EC805" i="1" s="1"/>
  <c r="ACY804" i="1"/>
  <c r="ADA804" i="1" s="1"/>
  <c r="ACP804" i="1"/>
  <c r="ACR804" i="1" s="1"/>
  <c r="ACG804" i="1"/>
  <c r="ACI804" i="1" s="1"/>
  <c r="ABX804" i="1"/>
  <c r="ABZ804" i="1" s="1"/>
  <c r="ABO804" i="1"/>
  <c r="ABQ804" i="1" s="1"/>
  <c r="ABF804" i="1"/>
  <c r="ABH804" i="1" s="1"/>
  <c r="AAW804" i="1"/>
  <c r="AAY804" i="1" s="1"/>
  <c r="AAN804" i="1"/>
  <c r="AAP804" i="1" s="1"/>
  <c r="AAE804" i="1"/>
  <c r="AAG804" i="1" s="1"/>
  <c r="ZV804" i="1"/>
  <c r="ZX804" i="1" s="1"/>
  <c r="WC804" i="1"/>
  <c r="VI804" i="1"/>
  <c r="VK804" i="1" s="1"/>
  <c r="UQ804" i="1"/>
  <c r="US804" i="1" s="1"/>
  <c r="TY804" i="1"/>
  <c r="UA804" i="1" s="1"/>
  <c r="RP804" i="1"/>
  <c r="RE804" i="1"/>
  <c r="RG804" i="1" s="1"/>
  <c r="QM804" i="1"/>
  <c r="QO804" i="1" s="1"/>
  <c r="OD804" i="1"/>
  <c r="FB804" i="1"/>
  <c r="FD804" i="1" s="1"/>
  <c r="EA804" i="1"/>
  <c r="EC804" i="1" s="1"/>
  <c r="ACY803" i="1"/>
  <c r="ACP803" i="1"/>
  <c r="ACG803" i="1"/>
  <c r="ABX803" i="1"/>
  <c r="ABO803" i="1"/>
  <c r="ABF803" i="1"/>
  <c r="AAW803" i="1"/>
  <c r="AAN803" i="1"/>
  <c r="AAE803" i="1"/>
  <c r="ZV803" i="1"/>
  <c r="VI803" i="1"/>
  <c r="UQ803" i="1"/>
  <c r="TY803" i="1"/>
  <c r="RE803" i="1"/>
  <c r="QM803" i="1"/>
  <c r="FB803" i="1"/>
  <c r="EA803" i="1"/>
  <c r="ACY801" i="1"/>
  <c r="ADA801" i="1" s="1"/>
  <c r="ACP801" i="1"/>
  <c r="ACR801" i="1" s="1"/>
  <c r="ACG801" i="1"/>
  <c r="ACI801" i="1" s="1"/>
  <c r="ABX801" i="1"/>
  <c r="ABZ801" i="1" s="1"/>
  <c r="ABO801" i="1"/>
  <c r="ABQ801" i="1" s="1"/>
  <c r="ABF801" i="1"/>
  <c r="ABH801" i="1" s="1"/>
  <c r="AAW801" i="1"/>
  <c r="AAY801" i="1" s="1"/>
  <c r="AAN801" i="1"/>
  <c r="AAP801" i="1" s="1"/>
  <c r="AAE801" i="1"/>
  <c r="AAG801" i="1" s="1"/>
  <c r="ZV801" i="1"/>
  <c r="ZX801" i="1" s="1"/>
  <c r="WC801" i="1"/>
  <c r="VI801" i="1"/>
  <c r="VK801" i="1" s="1"/>
  <c r="UQ801" i="1"/>
  <c r="US801" i="1" s="1"/>
  <c r="TY801" i="1"/>
  <c r="UA801" i="1" s="1"/>
  <c r="RP801" i="1"/>
  <c r="RE801" i="1"/>
  <c r="RG801" i="1" s="1"/>
  <c r="QM801" i="1"/>
  <c r="QO801" i="1" s="1"/>
  <c r="OD801" i="1"/>
  <c r="HF801" i="1"/>
  <c r="FB801" i="1"/>
  <c r="FD801" i="1" s="1"/>
  <c r="EA801" i="1"/>
  <c r="EC801" i="1" s="1"/>
  <c r="ACY800" i="1"/>
  <c r="ADA800" i="1" s="1"/>
  <c r="ACP800" i="1"/>
  <c r="ACR800" i="1" s="1"/>
  <c r="ACG800" i="1"/>
  <c r="ACI800" i="1" s="1"/>
  <c r="ABX800" i="1"/>
  <c r="ABZ800" i="1" s="1"/>
  <c r="ABO800" i="1"/>
  <c r="ABQ800" i="1" s="1"/>
  <c r="ABF800" i="1"/>
  <c r="ABH800" i="1" s="1"/>
  <c r="AAW800" i="1"/>
  <c r="AAY800" i="1" s="1"/>
  <c r="AAN800" i="1"/>
  <c r="AAP800" i="1" s="1"/>
  <c r="AAE800" i="1"/>
  <c r="AAG800" i="1" s="1"/>
  <c r="ZV800" i="1"/>
  <c r="ZX800" i="1" s="1"/>
  <c r="WC800" i="1"/>
  <c r="VI800" i="1"/>
  <c r="VK800" i="1" s="1"/>
  <c r="UQ800" i="1"/>
  <c r="US800" i="1" s="1"/>
  <c r="TY800" i="1"/>
  <c r="UA800" i="1" s="1"/>
  <c r="RP800" i="1"/>
  <c r="RE800" i="1"/>
  <c r="RG800" i="1" s="1"/>
  <c r="QM800" i="1"/>
  <c r="QO800" i="1" s="1"/>
  <c r="OD800" i="1"/>
  <c r="HF800" i="1"/>
  <c r="FB800" i="1"/>
  <c r="FD800" i="1" s="1"/>
  <c r="EA800" i="1"/>
  <c r="EC800" i="1" s="1"/>
  <c r="ACY799" i="1"/>
  <c r="ADA799" i="1" s="1"/>
  <c r="ACP799" i="1"/>
  <c r="ACR799" i="1" s="1"/>
  <c r="ACG799" i="1"/>
  <c r="ACI799" i="1" s="1"/>
  <c r="ABX799" i="1"/>
  <c r="ABZ799" i="1" s="1"/>
  <c r="ABO799" i="1"/>
  <c r="ABQ799" i="1" s="1"/>
  <c r="ABF799" i="1"/>
  <c r="ABH799" i="1" s="1"/>
  <c r="AAW799" i="1"/>
  <c r="AAY799" i="1" s="1"/>
  <c r="AAN799" i="1"/>
  <c r="AAP799" i="1" s="1"/>
  <c r="AAE799" i="1"/>
  <c r="AAG799" i="1" s="1"/>
  <c r="ZV799" i="1"/>
  <c r="ZX799" i="1" s="1"/>
  <c r="WC799" i="1"/>
  <c r="VI799" i="1"/>
  <c r="VK799" i="1" s="1"/>
  <c r="UQ799" i="1"/>
  <c r="US799" i="1" s="1"/>
  <c r="TY799" i="1"/>
  <c r="UA799" i="1" s="1"/>
  <c r="RP799" i="1"/>
  <c r="RE799" i="1"/>
  <c r="RG799" i="1" s="1"/>
  <c r="QM799" i="1"/>
  <c r="QO799" i="1" s="1"/>
  <c r="OD799" i="1"/>
  <c r="FB799" i="1"/>
  <c r="FD799" i="1" s="1"/>
  <c r="EA799" i="1"/>
  <c r="EC799" i="1" s="1"/>
  <c r="ACY798" i="1"/>
  <c r="ADA798" i="1" s="1"/>
  <c r="ACP798" i="1"/>
  <c r="ACR798" i="1" s="1"/>
  <c r="ACG798" i="1"/>
  <c r="ACI798" i="1" s="1"/>
  <c r="ABX798" i="1"/>
  <c r="ABZ798" i="1" s="1"/>
  <c r="ABO798" i="1"/>
  <c r="ABQ798" i="1" s="1"/>
  <c r="ABF798" i="1"/>
  <c r="ABH798" i="1" s="1"/>
  <c r="AAW798" i="1"/>
  <c r="AAY798" i="1" s="1"/>
  <c r="AAN798" i="1"/>
  <c r="AAP798" i="1" s="1"/>
  <c r="AAE798" i="1"/>
  <c r="AAG798" i="1" s="1"/>
  <c r="ZV798" i="1"/>
  <c r="ZX798" i="1" s="1"/>
  <c r="WC798" i="1"/>
  <c r="VI798" i="1"/>
  <c r="VK798" i="1" s="1"/>
  <c r="UQ798" i="1"/>
  <c r="US798" i="1" s="1"/>
  <c r="TY798" i="1"/>
  <c r="UA798" i="1" s="1"/>
  <c r="RP798" i="1"/>
  <c r="RE798" i="1"/>
  <c r="RG798" i="1" s="1"/>
  <c r="QM798" i="1"/>
  <c r="QO798" i="1" s="1"/>
  <c r="OD798" i="1"/>
  <c r="FB798" i="1"/>
  <c r="FD798" i="1" s="1"/>
  <c r="EA798" i="1"/>
  <c r="EC798" i="1" s="1"/>
  <c r="ACY797" i="1"/>
  <c r="ACP797" i="1"/>
  <c r="ACG797" i="1"/>
  <c r="ABX797" i="1"/>
  <c r="ABO797" i="1"/>
  <c r="ABF797" i="1"/>
  <c r="AAW797" i="1"/>
  <c r="AAN797" i="1"/>
  <c r="AAE797" i="1"/>
  <c r="ZV797" i="1"/>
  <c r="VI797" i="1"/>
  <c r="UQ797" i="1"/>
  <c r="TY797" i="1"/>
  <c r="RE797" i="1"/>
  <c r="QM797" i="1"/>
  <c r="FB797" i="1"/>
  <c r="EA797" i="1"/>
  <c r="VK803" i="1" l="1"/>
  <c r="VL808" i="1" s="1"/>
  <c r="ABQ809" i="1"/>
  <c r="ABR814" i="1" s="1"/>
  <c r="L571" i="1" s="1"/>
  <c r="RG827" i="1"/>
  <c r="RH832" i="1" s="1"/>
  <c r="X642" i="1" s="1"/>
  <c r="XN832" i="1"/>
  <c r="X636" i="1" s="1"/>
  <c r="EC839" i="1"/>
  <c r="ED844" i="1" s="1"/>
  <c r="AF613" i="1" s="1"/>
  <c r="RG839" i="1"/>
  <c r="RH844" i="1" s="1"/>
  <c r="AF585" i="1" s="1"/>
  <c r="RG857" i="1"/>
  <c r="RH862" i="1" s="1"/>
  <c r="AR605" i="1" s="1"/>
  <c r="ACI857" i="1"/>
  <c r="ACJ862" i="1" s="1"/>
  <c r="ACI863" i="1"/>
  <c r="ACJ868" i="1" s="1"/>
  <c r="RQ832" i="1"/>
  <c r="X578" i="1" s="1"/>
  <c r="QO821" i="1"/>
  <c r="QP826" i="1" s="1"/>
  <c r="ABZ821" i="1"/>
  <c r="ACA826" i="1" s="1"/>
  <c r="VK827" i="1"/>
  <c r="VL832" i="1" s="1"/>
  <c r="FD839" i="1"/>
  <c r="FE844" i="1" s="1"/>
  <c r="AF542" i="1" s="1"/>
  <c r="VK839" i="1"/>
  <c r="VL844" i="1" s="1"/>
  <c r="EC809" i="1"/>
  <c r="ED814" i="1" s="1"/>
  <c r="L564" i="1" s="1"/>
  <c r="ACI815" i="1"/>
  <c r="ACJ820" i="1" s="1"/>
  <c r="WD826" i="1"/>
  <c r="HF839" i="1"/>
  <c r="HG844" i="1" s="1"/>
  <c r="AF630" i="1" s="1"/>
  <c r="AAY845" i="1"/>
  <c r="AAZ850" i="1" s="1"/>
  <c r="AJ598" i="1" s="1"/>
  <c r="ACI845" i="1"/>
  <c r="ACJ850" i="1" s="1"/>
  <c r="RQ814" i="1"/>
  <c r="L558" i="1" s="1"/>
  <c r="ZG832" i="1"/>
  <c r="X619" i="1" s="1"/>
  <c r="EC833" i="1"/>
  <c r="ED838" i="1" s="1"/>
  <c r="AB630" i="1" s="1"/>
  <c r="RQ850" i="1"/>
  <c r="AJ619" i="1" s="1"/>
  <c r="US845" i="1"/>
  <c r="UT850" i="1" s="1"/>
  <c r="QO803" i="1"/>
  <c r="QP808" i="1" s="1"/>
  <c r="FD809" i="1"/>
  <c r="FE814" i="1" s="1"/>
  <c r="L569" i="1" s="1"/>
  <c r="RG809" i="1"/>
  <c r="RH814" i="1" s="1"/>
  <c r="L606" i="1" s="1"/>
  <c r="ABQ815" i="1"/>
  <c r="ABR820" i="1" s="1"/>
  <c r="P634" i="1" s="1"/>
  <c r="ZG826" i="1"/>
  <c r="T649" i="1" s="1"/>
  <c r="ADA803" i="1"/>
  <c r="ADB808" i="1" s="1"/>
  <c r="AAY827" i="1"/>
  <c r="AAZ832" i="1" s="1"/>
  <c r="X634" i="1" s="1"/>
  <c r="ACI827" i="1"/>
  <c r="ACJ832" i="1" s="1"/>
  <c r="ADA833" i="1"/>
  <c r="ADB838" i="1" s="1"/>
  <c r="AAG839" i="1"/>
  <c r="AAH844" i="1" s="1"/>
  <c r="AF652" i="1" s="1"/>
  <c r="HF851" i="1"/>
  <c r="HG856" i="1" s="1"/>
  <c r="AN608" i="1" s="1"/>
  <c r="RG851" i="1"/>
  <c r="RH856" i="1" s="1"/>
  <c r="AN617" i="1" s="1"/>
  <c r="ZG856" i="1"/>
  <c r="AN564" i="1" s="1"/>
  <c r="FD863" i="1"/>
  <c r="FE868" i="1" s="1"/>
  <c r="AW574" i="1" s="1"/>
  <c r="AAY797" i="1"/>
  <c r="ZX845" i="1"/>
  <c r="ZY850" i="1" s="1"/>
  <c r="AJ627" i="1" s="1"/>
  <c r="ACR809" i="1"/>
  <c r="ACS814" i="1" s="1"/>
  <c r="ABQ851" i="1"/>
  <c r="ABR856" i="1" s="1"/>
  <c r="AN651" i="1" s="1"/>
  <c r="FD821" i="1"/>
  <c r="FE826" i="1" s="1"/>
  <c r="T540" i="1" s="1"/>
  <c r="ACI797" i="1"/>
  <c r="ACR803" i="1"/>
  <c r="ACS808" i="1" s="1"/>
  <c r="HF809" i="1"/>
  <c r="HG814" i="1" s="1"/>
  <c r="L561" i="1" s="1"/>
  <c r="QO809" i="1"/>
  <c r="QP814" i="1" s="1"/>
  <c r="YX814" i="1"/>
  <c r="L553" i="1" s="1"/>
  <c r="ABH809" i="1"/>
  <c r="ABI814" i="1" s="1"/>
  <c r="L652" i="1" s="1"/>
  <c r="ZP820" i="1"/>
  <c r="P558" i="1" s="1"/>
  <c r="ABZ803" i="1"/>
  <c r="ACA808" i="1" s="1"/>
  <c r="EC815" i="1"/>
  <c r="ED820" i="1" s="1"/>
  <c r="P550" i="1" s="1"/>
  <c r="OE820" i="1"/>
  <c r="P542" i="1" s="1"/>
  <c r="RG815" i="1"/>
  <c r="RH820" i="1" s="1"/>
  <c r="P551" i="1" s="1"/>
  <c r="XN820" i="1"/>
  <c r="P525" i="1" s="1"/>
  <c r="ZX803" i="1"/>
  <c r="ZY808" i="1" s="1"/>
  <c r="H578" i="1" s="1"/>
  <c r="EC845" i="1"/>
  <c r="ED850" i="1" s="1"/>
  <c r="AJ602" i="1" s="1"/>
  <c r="HF845" i="1"/>
  <c r="HG850" i="1" s="1"/>
  <c r="AJ645" i="1" s="1"/>
  <c r="ZG850" i="1"/>
  <c r="AJ605" i="1" s="1"/>
  <c r="ADA845" i="1"/>
  <c r="ADB850" i="1" s="1"/>
  <c r="EC851" i="1"/>
  <c r="ED856" i="1" s="1"/>
  <c r="AN559" i="1" s="1"/>
  <c r="US851" i="1"/>
  <c r="UT856" i="1" s="1"/>
  <c r="VK851" i="1"/>
  <c r="VL856" i="1" s="1"/>
  <c r="XN856" i="1"/>
  <c r="AN581" i="1" s="1"/>
  <c r="ZX851" i="1"/>
  <c r="ZY856" i="1" s="1"/>
  <c r="AN527" i="1" s="1"/>
  <c r="ZG862" i="1"/>
  <c r="AR582" i="1" s="1"/>
  <c r="AAG857" i="1"/>
  <c r="AAH862" i="1" s="1"/>
  <c r="AR626" i="1" s="1"/>
  <c r="AAY857" i="1"/>
  <c r="AAZ862" i="1" s="1"/>
  <c r="AR632" i="1" s="1"/>
  <c r="ABH839" i="1"/>
  <c r="ABI844" i="1" s="1"/>
  <c r="AF563" i="1" s="1"/>
  <c r="OE850" i="1"/>
  <c r="AJ544" i="1" s="1"/>
  <c r="XN862" i="1"/>
  <c r="AR533" i="1" s="1"/>
  <c r="ZP868" i="1"/>
  <c r="AW606" i="1" s="1"/>
  <c r="EC797" i="1"/>
  <c r="FD797" i="1"/>
  <c r="RG797" i="1"/>
  <c r="EC803" i="1"/>
  <c r="ED808" i="1" s="1"/>
  <c r="H550" i="1" s="1"/>
  <c r="WD808" i="1"/>
  <c r="ZG808" i="1"/>
  <c r="H646" i="1" s="1"/>
  <c r="ABQ803" i="1"/>
  <c r="ABR808" i="1" s="1"/>
  <c r="H591" i="1" s="1"/>
  <c r="HF815" i="1"/>
  <c r="HG820" i="1" s="1"/>
  <c r="P640" i="1" s="1"/>
  <c r="QO815" i="1"/>
  <c r="QP820" i="1" s="1"/>
  <c r="RQ820" i="1"/>
  <c r="P593" i="1" s="1"/>
  <c r="US815" i="1"/>
  <c r="UT820" i="1" s="1"/>
  <c r="YX820" i="1"/>
  <c r="P644" i="1" s="1"/>
  <c r="ZX815" i="1"/>
  <c r="ZY820" i="1" s="1"/>
  <c r="P590" i="1" s="1"/>
  <c r="ABH815" i="1"/>
  <c r="ABI820" i="1" s="1"/>
  <c r="P614" i="1" s="1"/>
  <c r="OE826" i="1"/>
  <c r="T580" i="1" s="1"/>
  <c r="UA827" i="1"/>
  <c r="UB832" i="1" s="1"/>
  <c r="X652" i="1" s="1"/>
  <c r="RQ838" i="1"/>
  <c r="AB595" i="1" s="1"/>
  <c r="UA833" i="1"/>
  <c r="UB838" i="1" s="1"/>
  <c r="AB523" i="1" s="1"/>
  <c r="US833" i="1"/>
  <c r="UT838" i="1" s="1"/>
  <c r="XN838" i="1"/>
  <c r="AB570" i="1" s="1"/>
  <c r="ZX833" i="1"/>
  <c r="ZY838" i="1" s="1"/>
  <c r="AB586" i="1" s="1"/>
  <c r="ABZ833" i="1"/>
  <c r="ACA838" i="1" s="1"/>
  <c r="ACR833" i="1"/>
  <c r="ACS838" i="1" s="1"/>
  <c r="ABH845" i="1"/>
  <c r="ABI850" i="1" s="1"/>
  <c r="AJ519" i="1" s="1"/>
  <c r="QO851" i="1"/>
  <c r="QP856" i="1" s="1"/>
  <c r="WD862" i="1"/>
  <c r="RG863" i="1"/>
  <c r="RH868" i="1" s="1"/>
  <c r="AW537" i="1" s="1"/>
  <c r="AAP863" i="1"/>
  <c r="AAQ868" i="1" s="1"/>
  <c r="ABZ863" i="1"/>
  <c r="ACA868" i="1" s="1"/>
  <c r="ACR797" i="1"/>
  <c r="FD803" i="1"/>
  <c r="FE808" i="1" s="1"/>
  <c r="H618" i="1" s="1"/>
  <c r="HF803" i="1"/>
  <c r="HG808" i="1" s="1"/>
  <c r="H615" i="1" s="1"/>
  <c r="OE808" i="1"/>
  <c r="H620" i="1" s="1"/>
  <c r="AAG803" i="1"/>
  <c r="AAH808" i="1" s="1"/>
  <c r="H573" i="1" s="1"/>
  <c r="UA809" i="1"/>
  <c r="UB814" i="1" s="1"/>
  <c r="L625" i="1" s="1"/>
  <c r="WD814" i="1"/>
  <c r="ABZ809" i="1"/>
  <c r="ACA814" i="1" s="1"/>
  <c r="WD820" i="1"/>
  <c r="ZG820" i="1"/>
  <c r="P624" i="1" s="1"/>
  <c r="ACR815" i="1"/>
  <c r="ACS820" i="1" s="1"/>
  <c r="ZP826" i="1"/>
  <c r="T609" i="1" s="1"/>
  <c r="AAY821" i="1"/>
  <c r="AAZ826" i="1" s="1"/>
  <c r="T626" i="1" s="1"/>
  <c r="ABQ821" i="1"/>
  <c r="ABR826" i="1" s="1"/>
  <c r="T563" i="1" s="1"/>
  <c r="US827" i="1"/>
  <c r="UT832" i="1" s="1"/>
  <c r="YX832" i="1"/>
  <c r="X593" i="1" s="1"/>
  <c r="ZX827" i="1"/>
  <c r="ZY832" i="1" s="1"/>
  <c r="X612" i="1" s="1"/>
  <c r="AAP827" i="1"/>
  <c r="AAQ832" i="1" s="1"/>
  <c r="ABH827" i="1"/>
  <c r="ABI832" i="1" s="1"/>
  <c r="X626" i="1" s="1"/>
  <c r="ABZ827" i="1"/>
  <c r="ACA832" i="1" s="1"/>
  <c r="HF833" i="1"/>
  <c r="HG838" i="1" s="1"/>
  <c r="AB645" i="1" s="1"/>
  <c r="OE844" i="1"/>
  <c r="AF528" i="1" s="1"/>
  <c r="US839" i="1"/>
  <c r="UT844" i="1" s="1"/>
  <c r="ZP844" i="1"/>
  <c r="AF522" i="1" s="1"/>
  <c r="ACI839" i="1"/>
  <c r="ACJ844" i="1" s="1"/>
  <c r="ADA839" i="1"/>
  <c r="ADB844" i="1" s="1"/>
  <c r="UA845" i="1"/>
  <c r="UB850" i="1" s="1"/>
  <c r="AJ549" i="1" s="1"/>
  <c r="WD850" i="1"/>
  <c r="YX850" i="1"/>
  <c r="AJ591" i="1" s="1"/>
  <c r="ZO870" i="1"/>
  <c r="P474" i="1" s="1"/>
  <c r="ADA797" i="1"/>
  <c r="ADB802" i="1" s="1"/>
  <c r="XN808" i="1"/>
  <c r="H640" i="1" s="1"/>
  <c r="VK809" i="1"/>
  <c r="VL814" i="1" s="1"/>
  <c r="FD815" i="1"/>
  <c r="FE820" i="1" s="1"/>
  <c r="P543" i="1" s="1"/>
  <c r="VK815" i="1"/>
  <c r="VL820" i="1" s="1"/>
  <c r="VK821" i="1"/>
  <c r="VL826" i="1" s="1"/>
  <c r="XN826" i="1"/>
  <c r="T642" i="1" s="1"/>
  <c r="ZX821" i="1"/>
  <c r="ZY826" i="1" s="1"/>
  <c r="T576" i="1" s="1"/>
  <c r="AAP821" i="1"/>
  <c r="AAQ826" i="1" s="1"/>
  <c r="ACR821" i="1"/>
  <c r="ACS826" i="1" s="1"/>
  <c r="EC827" i="1"/>
  <c r="ED832" i="1" s="1"/>
  <c r="X573" i="1" s="1"/>
  <c r="WD832" i="1"/>
  <c r="AAG827" i="1"/>
  <c r="AAH832" i="1" s="1"/>
  <c r="X647" i="1" s="1"/>
  <c r="ABQ827" i="1"/>
  <c r="ABR832" i="1" s="1"/>
  <c r="X637" i="1" s="1"/>
  <c r="ZG838" i="1"/>
  <c r="AB620" i="1" s="1"/>
  <c r="RQ808" i="1"/>
  <c r="H601" i="1" s="1"/>
  <c r="YX808" i="1"/>
  <c r="H643" i="1" s="1"/>
  <c r="OE814" i="1"/>
  <c r="L562" i="1" s="1"/>
  <c r="US809" i="1"/>
  <c r="UT814" i="1" s="1"/>
  <c r="XN814" i="1"/>
  <c r="L565" i="1" s="1"/>
  <c r="ZX809" i="1"/>
  <c r="ZY814" i="1" s="1"/>
  <c r="L641" i="1" s="1"/>
  <c r="AAP809" i="1"/>
  <c r="AAQ814" i="1" s="1"/>
  <c r="AAP815" i="1"/>
  <c r="AAQ820" i="1" s="1"/>
  <c r="RQ826" i="1"/>
  <c r="T603" i="1" s="1"/>
  <c r="UA821" i="1"/>
  <c r="UB826" i="1" s="1"/>
  <c r="T522" i="1" s="1"/>
  <c r="YX826" i="1"/>
  <c r="T571" i="1" s="1"/>
  <c r="HF827" i="1"/>
  <c r="HG832" i="1" s="1"/>
  <c r="X587" i="1" s="1"/>
  <c r="OE832" i="1"/>
  <c r="X539" i="1" s="1"/>
  <c r="QO827" i="1"/>
  <c r="QP832" i="1" s="1"/>
  <c r="ZP832" i="1"/>
  <c r="X576" i="1" s="1"/>
  <c r="AAG833" i="1"/>
  <c r="AAH838" i="1" s="1"/>
  <c r="AB650" i="1" s="1"/>
  <c r="AAY833" i="1"/>
  <c r="AAZ838" i="1" s="1"/>
  <c r="AB628" i="1" s="1"/>
  <c r="UA839" i="1"/>
  <c r="UB844" i="1" s="1"/>
  <c r="AF636" i="1" s="1"/>
  <c r="AAP839" i="1"/>
  <c r="AAQ844" i="1" s="1"/>
  <c r="ABZ839" i="1"/>
  <c r="ACA844" i="1" s="1"/>
  <c r="ABH833" i="1"/>
  <c r="ABI838" i="1" s="1"/>
  <c r="AB591" i="1" s="1"/>
  <c r="RG845" i="1"/>
  <c r="RH850" i="1" s="1"/>
  <c r="AJ577" i="1" s="1"/>
  <c r="XN850" i="1"/>
  <c r="AJ522" i="1" s="1"/>
  <c r="ZP850" i="1"/>
  <c r="AJ634" i="1" s="1"/>
  <c r="ACR845" i="1"/>
  <c r="ACS850" i="1" s="1"/>
  <c r="OE856" i="1"/>
  <c r="AN557" i="1" s="1"/>
  <c r="YX856" i="1"/>
  <c r="AN568" i="1" s="1"/>
  <c r="AAP851" i="1"/>
  <c r="AAQ856" i="1" s="1"/>
  <c r="ABH851" i="1"/>
  <c r="ABI856" i="1" s="1"/>
  <c r="AN634" i="1" s="1"/>
  <c r="ACR851" i="1"/>
  <c r="ACS856" i="1" s="1"/>
  <c r="EC857" i="1"/>
  <c r="ED862" i="1" s="1"/>
  <c r="AR539" i="1" s="1"/>
  <c r="UA863" i="1"/>
  <c r="UB868" i="1" s="1"/>
  <c r="AW649" i="1" s="1"/>
  <c r="XN868" i="1"/>
  <c r="AW547" i="1" s="1"/>
  <c r="ADA863" i="1"/>
  <c r="ADB868" i="1" s="1"/>
  <c r="RQ856" i="1"/>
  <c r="AN644" i="1" s="1"/>
  <c r="ZP856" i="1"/>
  <c r="AN641" i="1" s="1"/>
  <c r="AAG851" i="1"/>
  <c r="AAH856" i="1" s="1"/>
  <c r="AN648" i="1" s="1"/>
  <c r="ADA851" i="1"/>
  <c r="ADB856" i="1" s="1"/>
  <c r="OE862" i="1"/>
  <c r="AR525" i="1" s="1"/>
  <c r="YX862" i="1"/>
  <c r="AR613" i="1" s="1"/>
  <c r="ZX857" i="1"/>
  <c r="ZY862" i="1" s="1"/>
  <c r="AR638" i="1" s="1"/>
  <c r="AAP857" i="1"/>
  <c r="AAQ862" i="1" s="1"/>
  <c r="EC863" i="1"/>
  <c r="ED868" i="1" s="1"/>
  <c r="AW531" i="1" s="1"/>
  <c r="US863" i="1"/>
  <c r="UT868" i="1" s="1"/>
  <c r="AAY863" i="1"/>
  <c r="AAZ868" i="1" s="1"/>
  <c r="AW587" i="1" s="1"/>
  <c r="UA797" i="1"/>
  <c r="UB802" i="1" s="1"/>
  <c r="D650" i="1" s="1"/>
  <c r="ZX797" i="1"/>
  <c r="AAP797" i="1"/>
  <c r="UA803" i="1"/>
  <c r="UB808" i="1" s="1"/>
  <c r="H624" i="1" s="1"/>
  <c r="US803" i="1"/>
  <c r="UT808" i="1" s="1"/>
  <c r="AAP803" i="1"/>
  <c r="AAQ808" i="1" s="1"/>
  <c r="ABH803" i="1"/>
  <c r="ABI808" i="1" s="1"/>
  <c r="H641" i="1" s="1"/>
  <c r="US797" i="1"/>
  <c r="VK797" i="1"/>
  <c r="VL802" i="1" s="1"/>
  <c r="AAG797" i="1"/>
  <c r="ABH797" i="1"/>
  <c r="ABZ797" i="1"/>
  <c r="AAY803" i="1"/>
  <c r="AAZ808" i="1" s="1"/>
  <c r="H536" i="1" s="1"/>
  <c r="HF797" i="1"/>
  <c r="QO797" i="1"/>
  <c r="ABQ797" i="1"/>
  <c r="RG803" i="1"/>
  <c r="RH808" i="1" s="1"/>
  <c r="H648" i="1" s="1"/>
  <c r="ACI803" i="1"/>
  <c r="ACJ808" i="1" s="1"/>
  <c r="AAG809" i="1"/>
  <c r="AAH814" i="1" s="1"/>
  <c r="L586" i="1" s="1"/>
  <c r="AAY809" i="1"/>
  <c r="AAZ814" i="1" s="1"/>
  <c r="L626" i="1" s="1"/>
  <c r="UA815" i="1"/>
  <c r="UB820" i="1" s="1"/>
  <c r="P652" i="1" s="1"/>
  <c r="ABZ815" i="1"/>
  <c r="ACA820" i="1" s="1"/>
  <c r="ADA815" i="1"/>
  <c r="ADB820" i="1" s="1"/>
  <c r="RG821" i="1"/>
  <c r="RH826" i="1" s="1"/>
  <c r="T646" i="1" s="1"/>
  <c r="US821" i="1"/>
  <c r="UT826" i="1" s="1"/>
  <c r="ABH821" i="1"/>
  <c r="ABI826" i="1" s="1"/>
  <c r="T618" i="1" s="1"/>
  <c r="ACI821" i="1"/>
  <c r="ACJ826" i="1" s="1"/>
  <c r="ADA821" i="1"/>
  <c r="ADB826" i="1" s="1"/>
  <c r="ACI809" i="1"/>
  <c r="ACJ814" i="1" s="1"/>
  <c r="ADA809" i="1"/>
  <c r="ADB814" i="1" s="1"/>
  <c r="AAG815" i="1"/>
  <c r="AAH820" i="1" s="1"/>
  <c r="P608" i="1" s="1"/>
  <c r="AAY815" i="1"/>
  <c r="AAZ820" i="1" s="1"/>
  <c r="P574" i="1" s="1"/>
  <c r="EC821" i="1"/>
  <c r="ED826" i="1" s="1"/>
  <c r="T542" i="1" s="1"/>
  <c r="HF821" i="1"/>
  <c r="HG826" i="1" s="1"/>
  <c r="T637" i="1" s="1"/>
  <c r="AAG821" i="1"/>
  <c r="AAH826" i="1" s="1"/>
  <c r="T620" i="1" s="1"/>
  <c r="FD827" i="1"/>
  <c r="FE832" i="1" s="1"/>
  <c r="X527" i="1" s="1"/>
  <c r="ACR827" i="1"/>
  <c r="ACS832" i="1" s="1"/>
  <c r="ADA827" i="1"/>
  <c r="ADB832" i="1" s="1"/>
  <c r="FD833" i="1"/>
  <c r="FE838" i="1" s="1"/>
  <c r="AB588" i="1" s="1"/>
  <c r="QO833" i="1"/>
  <c r="QP838" i="1" s="1"/>
  <c r="RG833" i="1"/>
  <c r="RH838" i="1" s="1"/>
  <c r="AB594" i="1" s="1"/>
  <c r="VK833" i="1"/>
  <c r="VL838" i="1" s="1"/>
  <c r="WD838" i="1"/>
  <c r="ZP838" i="1"/>
  <c r="AB562" i="1" s="1"/>
  <c r="OE838" i="1"/>
  <c r="AB556" i="1" s="1"/>
  <c r="YX838" i="1"/>
  <c r="AB589" i="1" s="1"/>
  <c r="AAP833" i="1"/>
  <c r="AAQ838" i="1" s="1"/>
  <c r="ABQ833" i="1"/>
  <c r="ABR838" i="1" s="1"/>
  <c r="AB649" i="1" s="1"/>
  <c r="ACI833" i="1"/>
  <c r="ACJ838" i="1" s="1"/>
  <c r="QO839" i="1"/>
  <c r="QP844" i="1" s="1"/>
  <c r="ZX839" i="1"/>
  <c r="ZY844" i="1" s="1"/>
  <c r="AF582" i="1" s="1"/>
  <c r="AAY839" i="1"/>
  <c r="AAZ844" i="1" s="1"/>
  <c r="AF645" i="1" s="1"/>
  <c r="ABQ839" i="1"/>
  <c r="ABR844" i="1" s="1"/>
  <c r="AF649" i="1" s="1"/>
  <c r="XN844" i="1"/>
  <c r="AF571" i="1" s="1"/>
  <c r="YX844" i="1"/>
  <c r="AF560" i="1" s="1"/>
  <c r="AAG845" i="1"/>
  <c r="AAH850" i="1" s="1"/>
  <c r="AJ533" i="1" s="1"/>
  <c r="ABZ845" i="1"/>
  <c r="ACA850" i="1" s="1"/>
  <c r="RQ844" i="1"/>
  <c r="AF524" i="1" s="1"/>
  <c r="WD844" i="1"/>
  <c r="ACR839" i="1"/>
  <c r="ACS844" i="1" s="1"/>
  <c r="QO845" i="1"/>
  <c r="QP850" i="1" s="1"/>
  <c r="ABQ845" i="1"/>
  <c r="ABR850" i="1" s="1"/>
  <c r="AJ572" i="1" s="1"/>
  <c r="FD851" i="1"/>
  <c r="FE856" i="1" s="1"/>
  <c r="AN531" i="1" s="1"/>
  <c r="UA851" i="1"/>
  <c r="UB856" i="1" s="1"/>
  <c r="AN576" i="1" s="1"/>
  <c r="AAY851" i="1"/>
  <c r="AAZ856" i="1" s="1"/>
  <c r="AN647" i="1" s="1"/>
  <c r="ABZ851" i="1"/>
  <c r="ACA856" i="1" s="1"/>
  <c r="WD856" i="1"/>
  <c r="UA857" i="1"/>
  <c r="UB862" i="1" s="1"/>
  <c r="AR651" i="1" s="1"/>
  <c r="US857" i="1"/>
  <c r="UT862" i="1" s="1"/>
  <c r="VK857" i="1"/>
  <c r="VL862" i="1" s="1"/>
  <c r="ABH857" i="1"/>
  <c r="ABI862" i="1" s="1"/>
  <c r="AR530" i="1" s="1"/>
  <c r="ABZ857" i="1"/>
  <c r="ACA862" i="1" s="1"/>
  <c r="ADA857" i="1"/>
  <c r="ADB862" i="1" s="1"/>
  <c r="FD857" i="1"/>
  <c r="FE862" i="1" s="1"/>
  <c r="AR586" i="1" s="1"/>
  <c r="HF857" i="1"/>
  <c r="HG862" i="1" s="1"/>
  <c r="AR585" i="1" s="1"/>
  <c r="QO857" i="1"/>
  <c r="QP862" i="1" s="1"/>
  <c r="ZP862" i="1"/>
  <c r="AR619" i="1" s="1"/>
  <c r="ABQ857" i="1"/>
  <c r="ABR862" i="1" s="1"/>
  <c r="AR620" i="1" s="1"/>
  <c r="ACR857" i="1"/>
  <c r="ACS862" i="1" s="1"/>
  <c r="OE868" i="1"/>
  <c r="AW521" i="1" s="1"/>
  <c r="ZX863" i="1"/>
  <c r="ZY868" i="1" s="1"/>
  <c r="AW643" i="1" s="1"/>
  <c r="ACR863" i="1"/>
  <c r="ACS868" i="1" s="1"/>
  <c r="RQ868" i="1"/>
  <c r="AW590" i="1" s="1"/>
  <c r="VK863" i="1"/>
  <c r="VL868" i="1" s="1"/>
  <c r="WD868" i="1"/>
  <c r="ABH863" i="1"/>
  <c r="ABI868" i="1" s="1"/>
  <c r="AW588" i="1" s="1"/>
  <c r="ZP802" i="1"/>
  <c r="D520" i="1" s="1"/>
  <c r="OD870" i="1"/>
  <c r="RP870" i="1"/>
  <c r="P490" i="1" s="1"/>
  <c r="WC870" i="1"/>
  <c r="XM870" i="1"/>
  <c r="P487" i="1" s="1"/>
  <c r="RQ802" i="1"/>
  <c r="D634" i="1" s="1"/>
  <c r="ZG814" i="1"/>
  <c r="L648" i="1" s="1"/>
  <c r="YW870" i="1"/>
  <c r="T494" i="1" s="1"/>
  <c r="WD802" i="1"/>
  <c r="XN802" i="1"/>
  <c r="D557" i="1" s="1"/>
  <c r="YX802" i="1"/>
  <c r="D637" i="1" s="1"/>
  <c r="ZP808" i="1"/>
  <c r="H571" i="1" s="1"/>
  <c r="ZP814" i="1"/>
  <c r="L521" i="1" s="1"/>
  <c r="ZF870" i="1"/>
  <c r="T506" i="1" s="1"/>
  <c r="OE802" i="1"/>
  <c r="D617" i="1" s="1"/>
  <c r="ZG802" i="1"/>
  <c r="D643" i="1" s="1"/>
  <c r="ZG844" i="1"/>
  <c r="AF580" i="1" s="1"/>
  <c r="FD845" i="1"/>
  <c r="FE850" i="1" s="1"/>
  <c r="AJ615" i="1" s="1"/>
  <c r="VK845" i="1"/>
  <c r="VL850" i="1" s="1"/>
  <c r="AAP845" i="1"/>
  <c r="AAQ850" i="1" s="1"/>
  <c r="ACI851" i="1"/>
  <c r="ACJ856" i="1" s="1"/>
  <c r="RQ862" i="1"/>
  <c r="AR551" i="1" s="1"/>
  <c r="HF863" i="1"/>
  <c r="HG868" i="1" s="1"/>
  <c r="AW634" i="1" s="1"/>
  <c r="QO863" i="1"/>
  <c r="QP868" i="1" s="1"/>
  <c r="AAG863" i="1"/>
  <c r="AAH868" i="1" s="1"/>
  <c r="AW637" i="1" s="1"/>
  <c r="ABQ863" i="1"/>
  <c r="ABR868" i="1" s="1"/>
  <c r="AW619" i="1" s="1"/>
  <c r="YX868" i="1"/>
  <c r="AW569" i="1" s="1"/>
  <c r="ZG868" i="1"/>
  <c r="AW629" i="1" s="1"/>
  <c r="H472" i="1" l="1"/>
  <c r="G134" i="1"/>
  <c r="G107" i="1"/>
  <c r="G18" i="1"/>
  <c r="ACR870" i="1"/>
  <c r="ACI870" i="1"/>
  <c r="ABH870" i="1"/>
  <c r="P507" i="1" s="1"/>
  <c r="EC870" i="1"/>
  <c r="H470" i="1" s="1"/>
  <c r="G81" i="1"/>
  <c r="G67" i="1"/>
  <c r="ABZ870" i="1"/>
  <c r="ABQ870" i="1"/>
  <c r="AAY870" i="1"/>
  <c r="P499" i="1" s="1"/>
  <c r="AAP870" i="1"/>
  <c r="AAG870" i="1"/>
  <c r="P506" i="1" s="1"/>
  <c r="ZX870" i="1"/>
  <c r="P503" i="1" s="1"/>
  <c r="US870" i="1"/>
  <c r="FD870" i="1"/>
  <c r="QO870" i="1"/>
  <c r="RG870" i="1"/>
  <c r="L483" i="1" s="1"/>
  <c r="G28" i="1"/>
  <c r="HF870" i="1"/>
  <c r="AAZ802" i="1"/>
  <c r="D574" i="1" s="1"/>
  <c r="FE802" i="1"/>
  <c r="D601" i="1" s="1"/>
  <c r="VK870" i="1"/>
  <c r="ACS802" i="1"/>
  <c r="ADA870" i="1"/>
  <c r="QP802" i="1"/>
  <c r="ACA802" i="1"/>
  <c r="UT802" i="1"/>
  <c r="AAQ802" i="1"/>
  <c r="HG802" i="1"/>
  <c r="D575" i="1" s="1"/>
  <c r="ED802" i="1"/>
  <c r="D533" i="1" s="1"/>
  <c r="ABR802" i="1"/>
  <c r="D537" i="1" s="1"/>
  <c r="ABI802" i="1"/>
  <c r="D540" i="1" s="1"/>
  <c r="ACJ802" i="1"/>
  <c r="ZY802" i="1"/>
  <c r="D605" i="1" s="1"/>
  <c r="RH802" i="1"/>
  <c r="D641" i="1" s="1"/>
  <c r="AAH802" i="1"/>
  <c r="D570" i="1" s="1"/>
  <c r="UA870" i="1"/>
  <c r="P508" i="1" s="1"/>
  <c r="P498" i="1" l="1"/>
  <c r="D476" i="1"/>
  <c r="H481" i="1"/>
  <c r="G113" i="1"/>
  <c r="G118" i="1"/>
  <c r="G123" i="1"/>
  <c r="G21" i="1"/>
  <c r="G130" i="1"/>
  <c r="G43" i="1"/>
  <c r="G112" i="1"/>
  <c r="G106" i="1"/>
  <c r="G133" i="1"/>
  <c r="G103" i="1"/>
  <c r="GC867" i="1" l="1"/>
  <c r="GE867" i="1" s="1"/>
  <c r="AER819" i="1"/>
  <c r="AET819" i="1" s="1"/>
  <c r="GC865" i="1"/>
  <c r="GE865" i="1" s="1"/>
  <c r="XB846" i="1"/>
  <c r="XD846" i="1" s="1"/>
  <c r="AEI809" i="1"/>
  <c r="AEK809" i="1" s="1"/>
  <c r="XB849" i="1"/>
  <c r="XD849" i="1" s="1"/>
  <c r="DR811" i="1"/>
  <c r="DT811" i="1" s="1"/>
  <c r="HM843" i="1"/>
  <c r="HO843" i="1" s="1"/>
  <c r="AER810" i="1"/>
  <c r="AET810" i="1" s="1"/>
  <c r="ADZ822" i="1"/>
  <c r="AEB822" i="1" s="1"/>
  <c r="DR867" i="1"/>
  <c r="DT867" i="1" s="1"/>
  <c r="DR845" i="1"/>
  <c r="DT845" i="1" s="1"/>
  <c r="AEI805" i="1"/>
  <c r="AEK805" i="1" s="1"/>
  <c r="AEI833" i="1"/>
  <c r="AEK833" i="1" s="1"/>
  <c r="AER817" i="1"/>
  <c r="AET817" i="1" s="1"/>
  <c r="AEI822" i="1"/>
  <c r="AEK822" i="1" s="1"/>
  <c r="KP863" i="1"/>
  <c r="KR863" i="1" s="1"/>
  <c r="AEI811" i="1"/>
  <c r="AEK811" i="1" s="1"/>
  <c r="GC819" i="1"/>
  <c r="GE819" i="1" s="1"/>
  <c r="AEI825" i="1"/>
  <c r="AEK825" i="1" s="1"/>
  <c r="XB861" i="1"/>
  <c r="XD861" i="1" s="1"/>
  <c r="AFA847" i="1"/>
  <c r="AFC847" i="1" s="1"/>
  <c r="GC848" i="1"/>
  <c r="GE848" i="1" s="1"/>
  <c r="DR830" i="1"/>
  <c r="DT830" i="1" s="1"/>
  <c r="YC810" i="1"/>
  <c r="YE810" i="1" s="1"/>
  <c r="AER852" i="1"/>
  <c r="AET852" i="1" s="1"/>
  <c r="HM860" i="1"/>
  <c r="HO860" i="1" s="1"/>
  <c r="AER813" i="1"/>
  <c r="AET813" i="1" s="1"/>
  <c r="DR823" i="1"/>
  <c r="DT823" i="1" s="1"/>
  <c r="ADZ805" i="1"/>
  <c r="AEB805" i="1" s="1"/>
  <c r="AEI847" i="1"/>
  <c r="AEK847" i="1" s="1"/>
  <c r="OT861" i="1"/>
  <c r="OV861" i="1" s="1"/>
  <c r="XB855" i="1"/>
  <c r="XD855" i="1" s="1"/>
  <c r="ADH837" i="1"/>
  <c r="ADJ837" i="1" s="1"/>
  <c r="XB853" i="1"/>
  <c r="XD853" i="1" s="1"/>
  <c r="KP861" i="1"/>
  <c r="KR861" i="1" s="1"/>
  <c r="AER857" i="1"/>
  <c r="AET857" i="1" s="1"/>
  <c r="HM818" i="1"/>
  <c r="HO818" i="1" s="1"/>
  <c r="AEI841" i="1"/>
  <c r="AEK841" i="1" s="1"/>
  <c r="AER839" i="1"/>
  <c r="AET839" i="1" s="1"/>
  <c r="AEI818" i="1"/>
  <c r="AEK818" i="1" s="1"/>
  <c r="AER830" i="1"/>
  <c r="AET830" i="1" s="1"/>
  <c r="GC849" i="1"/>
  <c r="GE849" i="1" s="1"/>
  <c r="KP859" i="1"/>
  <c r="KR859" i="1" s="1"/>
  <c r="CZ861" i="1"/>
  <c r="DB861" i="1" s="1"/>
  <c r="OT837" i="1"/>
  <c r="OV837" i="1" s="1"/>
  <c r="AGB854" i="1"/>
  <c r="AGD854" i="1" s="1"/>
  <c r="DR840" i="1"/>
  <c r="DT840" i="1" s="1"/>
  <c r="YC827" i="1"/>
  <c r="YE827" i="1" s="1"/>
  <c r="AEI861" i="1"/>
  <c r="AEK861" i="1" s="1"/>
  <c r="NJ847" i="1"/>
  <c r="NL847" i="1" s="1"/>
  <c r="ADZ823" i="1"/>
  <c r="AEB823" i="1" s="1"/>
  <c r="DR859" i="1"/>
  <c r="DT859" i="1" s="1"/>
  <c r="AEI845" i="1"/>
  <c r="AEK845" i="1" s="1"/>
  <c r="AEI819" i="1"/>
  <c r="AEK819" i="1" s="1"/>
  <c r="AEI824" i="1"/>
  <c r="AEK824" i="1" s="1"/>
  <c r="XB860" i="1"/>
  <c r="XD860" i="1" s="1"/>
  <c r="AER842" i="1"/>
  <c r="AET842" i="1" s="1"/>
  <c r="OT860" i="1"/>
  <c r="OV860" i="1" s="1"/>
  <c r="AEI843" i="1"/>
  <c r="AEK843" i="1" s="1"/>
  <c r="AER840" i="1"/>
  <c r="AET840" i="1" s="1"/>
  <c r="AEI812" i="1"/>
  <c r="AEK812" i="1" s="1"/>
  <c r="AEI842" i="1"/>
  <c r="AEK842" i="1" s="1"/>
  <c r="AHC852" i="1"/>
  <c r="AHE852" i="1" s="1"/>
  <c r="AHC866" i="1"/>
  <c r="AHE866" i="1" s="1"/>
  <c r="AEI846" i="1"/>
  <c r="AEK846" i="1" s="1"/>
  <c r="OT867" i="1"/>
  <c r="OV867" i="1" s="1"/>
  <c r="WJ867" i="1"/>
  <c r="WL867" i="1" s="1"/>
  <c r="JF863" i="1"/>
  <c r="JH863" i="1" s="1"/>
  <c r="AHC867" i="1"/>
  <c r="AHE867" i="1" s="1"/>
  <c r="XB867" i="1"/>
  <c r="XD867" i="1" s="1"/>
  <c r="ADZ857" i="1"/>
  <c r="AEB857" i="1" s="1"/>
  <c r="KP841" i="1"/>
  <c r="KR841" i="1" s="1"/>
  <c r="DR866" i="1"/>
  <c r="DT866" i="1" s="1"/>
  <c r="GC822" i="1"/>
  <c r="GE822" i="1" s="1"/>
  <c r="OK825" i="1"/>
  <c r="OM825" i="1" s="1"/>
  <c r="ADZ828" i="1"/>
  <c r="AEB828" i="1" s="1"/>
  <c r="EJ867" i="1"/>
  <c r="EL867" i="1" s="1"/>
  <c r="MR863" i="1"/>
  <c r="MT863" i="1" s="1"/>
  <c r="ADZ831" i="1"/>
  <c r="AEB831" i="1" s="1"/>
  <c r="AFA866" i="1"/>
  <c r="AFC866" i="1" s="1"/>
  <c r="XB863" i="1"/>
  <c r="XD863" i="1" s="1"/>
  <c r="YC860" i="1"/>
  <c r="YE860" i="1" s="1"/>
  <c r="GU837" i="1"/>
  <c r="GW837" i="1" s="1"/>
  <c r="KG867" i="1"/>
  <c r="KI867" i="1" s="1"/>
  <c r="MR867" i="1"/>
  <c r="MT867" i="1" s="1"/>
  <c r="ADH835" i="1"/>
  <c r="ADJ835" i="1" s="1"/>
  <c r="AER818" i="1"/>
  <c r="AET818" i="1" s="1"/>
  <c r="AEI863" i="1"/>
  <c r="AEK863" i="1" s="1"/>
  <c r="AFA865" i="1"/>
  <c r="AFC865" i="1" s="1"/>
  <c r="KP842" i="1"/>
  <c r="KR842" i="1" s="1"/>
  <c r="ADH861" i="1"/>
  <c r="ADJ861" i="1" s="1"/>
  <c r="HM827" i="1"/>
  <c r="HO827" i="1" s="1"/>
  <c r="PL864" i="1"/>
  <c r="PN864" i="1" s="1"/>
  <c r="AER867" i="1"/>
  <c r="AET867" i="1" s="1"/>
  <c r="QV867" i="1"/>
  <c r="QX867" i="1" s="1"/>
  <c r="YC854" i="1"/>
  <c r="YE854" i="1" s="1"/>
  <c r="GC843" i="1"/>
  <c r="GE843" i="1" s="1"/>
  <c r="LZ845" i="1"/>
  <c r="MB845" i="1" s="1"/>
  <c r="UH849" i="1"/>
  <c r="UJ849" i="1" s="1"/>
  <c r="DR836" i="1"/>
  <c r="DT836" i="1" s="1"/>
  <c r="ADH860" i="1"/>
  <c r="ADJ860" i="1" s="1"/>
  <c r="XB836" i="1"/>
  <c r="XD836" i="1" s="1"/>
  <c r="GU841" i="1"/>
  <c r="GW841" i="1" s="1"/>
  <c r="KP854" i="1"/>
  <c r="KR854" i="1" s="1"/>
  <c r="AER841" i="1"/>
  <c r="AET841" i="1" s="1"/>
  <c r="AER836" i="1"/>
  <c r="AET836" i="1" s="1"/>
  <c r="AER853" i="1"/>
  <c r="AET853" i="1" s="1"/>
  <c r="TG835" i="1"/>
  <c r="TI835" i="1" s="1"/>
  <c r="AHC859" i="1"/>
  <c r="AHE859" i="1" s="1"/>
  <c r="YL847" i="1"/>
  <c r="YN847" i="1" s="1"/>
  <c r="KP848" i="1"/>
  <c r="KR848" i="1" s="1"/>
  <c r="AFJ835" i="1"/>
  <c r="AFL835" i="1" s="1"/>
  <c r="XB843" i="1"/>
  <c r="XD843" i="1" s="1"/>
  <c r="ADZ816" i="1"/>
  <c r="AEB816" i="1" s="1"/>
  <c r="AER824" i="1"/>
  <c r="AET824" i="1" s="1"/>
  <c r="AF864" i="1"/>
  <c r="AH864" i="1" s="1"/>
  <c r="ADZ818" i="1"/>
  <c r="AEB818" i="1" s="1"/>
  <c r="ADZ817" i="1"/>
  <c r="AEB817" i="1" s="1"/>
  <c r="AER859" i="1"/>
  <c r="AET859" i="1" s="1"/>
  <c r="AEI851" i="1"/>
  <c r="AEK851" i="1" s="1"/>
  <c r="TG864" i="1"/>
  <c r="TI864" i="1" s="1"/>
  <c r="ADZ836" i="1"/>
  <c r="AEB836" i="1" s="1"/>
  <c r="IE866" i="1"/>
  <c r="IG866" i="1" s="1"/>
  <c r="KP835" i="1"/>
  <c r="KR835" i="1" s="1"/>
  <c r="ADZ851" i="1"/>
  <c r="AEB851" i="1" s="1"/>
  <c r="HM855" i="1"/>
  <c r="HO855" i="1" s="1"/>
  <c r="AEI837" i="1"/>
  <c r="AEK837" i="1" s="1"/>
  <c r="HM863" i="1"/>
  <c r="HO863" i="1" s="1"/>
  <c r="AER858" i="1"/>
  <c r="AET858" i="1" s="1"/>
  <c r="XB865" i="1"/>
  <c r="XD865" i="1" s="1"/>
  <c r="ADZ854" i="1"/>
  <c r="AEB854" i="1" s="1"/>
  <c r="KP830" i="1"/>
  <c r="KR830" i="1" s="1"/>
  <c r="ADZ860" i="1"/>
  <c r="AEB860" i="1" s="1"/>
  <c r="AER825" i="1"/>
  <c r="AET825" i="1" s="1"/>
  <c r="ADZ810" i="1"/>
  <c r="AEB810" i="1" s="1"/>
  <c r="AER809" i="1"/>
  <c r="AET809" i="1" s="1"/>
  <c r="LZ867" i="1"/>
  <c r="MB867" i="1" s="1"/>
  <c r="OT829" i="1"/>
  <c r="OV829" i="1" s="1"/>
  <c r="YC865" i="1"/>
  <c r="YE865" i="1" s="1"/>
  <c r="AHC863" i="1"/>
  <c r="AHE863" i="1" s="1"/>
  <c r="GC861" i="1"/>
  <c r="GE861" i="1" s="1"/>
  <c r="AEI858" i="1"/>
  <c r="AEK858" i="1" s="1"/>
  <c r="AER855" i="1"/>
  <c r="AET855" i="1" s="1"/>
  <c r="TG865" i="1"/>
  <c r="TI865" i="1" s="1"/>
  <c r="ADZ866" i="1"/>
  <c r="AEB866" i="1" s="1"/>
  <c r="ADZ863" i="1"/>
  <c r="AEB863" i="1" s="1"/>
  <c r="NA866" i="1"/>
  <c r="NC866" i="1" s="1"/>
  <c r="AER846" i="1"/>
  <c r="AET846" i="1" s="1"/>
  <c r="XB828" i="1"/>
  <c r="XD828" i="1" s="1"/>
  <c r="AEI857" i="1"/>
  <c r="AEK857" i="1" s="1"/>
  <c r="AER861" i="1"/>
  <c r="AET861" i="1" s="1"/>
  <c r="YC859" i="1"/>
  <c r="YE859" i="1" s="1"/>
  <c r="XT866" i="1"/>
  <c r="XV866" i="1" s="1"/>
  <c r="XB839" i="1"/>
  <c r="XD839" i="1" s="1"/>
  <c r="ADQ861" i="1"/>
  <c r="ADS861" i="1" s="1"/>
  <c r="GC836" i="1"/>
  <c r="GE836" i="1" s="1"/>
  <c r="OT859" i="1"/>
  <c r="OV859" i="1" s="1"/>
  <c r="XB829" i="1"/>
  <c r="XD829" i="1" s="1"/>
  <c r="GU865" i="1"/>
  <c r="GW865" i="1" s="1"/>
  <c r="ADZ819" i="1"/>
  <c r="AEB819" i="1" s="1"/>
  <c r="AFS840" i="1"/>
  <c r="AFU840" i="1" s="1"/>
  <c r="GC823" i="1"/>
  <c r="GE823" i="1" s="1"/>
  <c r="GC853" i="1"/>
  <c r="GE853" i="1" s="1"/>
  <c r="KP845" i="1"/>
  <c r="KR845" i="1" s="1"/>
  <c r="AER835" i="1"/>
  <c r="AET835" i="1" s="1"/>
  <c r="KP865" i="1"/>
  <c r="KR865" i="1" s="1"/>
  <c r="BP867" i="1"/>
  <c r="BR867" i="1" s="1"/>
  <c r="GL866" i="1"/>
  <c r="GN866" i="1" s="1"/>
  <c r="YC853" i="1"/>
  <c r="YE853" i="1" s="1"/>
  <c r="DR829" i="1"/>
  <c r="DT829" i="1" s="1"/>
  <c r="ADZ843" i="1"/>
  <c r="AEB843" i="1" s="1"/>
  <c r="ADZ864" i="1"/>
  <c r="AEB864" i="1" s="1"/>
  <c r="KP857" i="1"/>
  <c r="KR857" i="1" s="1"/>
  <c r="AER851" i="1"/>
  <c r="AET851" i="1" s="1"/>
  <c r="ADZ840" i="1"/>
  <c r="AEB840" i="1" s="1"/>
  <c r="YC861" i="1"/>
  <c r="YE861" i="1" s="1"/>
  <c r="ADZ859" i="1"/>
  <c r="AEB859" i="1" s="1"/>
  <c r="KP836" i="1"/>
  <c r="KR836" i="1" s="1"/>
  <c r="XB840" i="1"/>
  <c r="XD840" i="1" s="1"/>
  <c r="XT863" i="1"/>
  <c r="XV863" i="1" s="1"/>
  <c r="KP829" i="1"/>
  <c r="KR829" i="1" s="1"/>
  <c r="XB819" i="1"/>
  <c r="XD819" i="1" s="1"/>
  <c r="ADZ847" i="1"/>
  <c r="AEB847" i="1" s="1"/>
  <c r="ADH849" i="1"/>
  <c r="ADJ849" i="1" s="1"/>
  <c r="AER801" i="1"/>
  <c r="AET801" i="1" s="1"/>
  <c r="GC846" i="1"/>
  <c r="GE846" i="1" s="1"/>
  <c r="QD865" i="1"/>
  <c r="QF865" i="1" s="1"/>
  <c r="KP867" i="1"/>
  <c r="KR867" i="1" s="1"/>
  <c r="AER864" i="1"/>
  <c r="AET864" i="1" s="1"/>
  <c r="AGB863" i="1"/>
  <c r="AGD863" i="1" s="1"/>
  <c r="TG866" i="1"/>
  <c r="TI866" i="1" s="1"/>
  <c r="YC852" i="1"/>
  <c r="YE852" i="1" s="1"/>
  <c r="AER831" i="1"/>
  <c r="AET831" i="1" s="1"/>
  <c r="IE865" i="1"/>
  <c r="IG865" i="1" s="1"/>
  <c r="TP865" i="1"/>
  <c r="TR865" i="1" s="1"/>
  <c r="HM852" i="1"/>
  <c r="HO852" i="1" s="1"/>
  <c r="IW867" i="1"/>
  <c r="IY867" i="1" s="1"/>
  <c r="N843" i="1"/>
  <c r="P843" i="1" s="1"/>
  <c r="ADZ858" i="1"/>
  <c r="AEB858" i="1" s="1"/>
  <c r="GC835" i="1"/>
  <c r="GE835" i="1" s="1"/>
  <c r="GC859" i="1"/>
  <c r="GE859" i="1" s="1"/>
  <c r="GC858" i="1"/>
  <c r="GE858" i="1" s="1"/>
  <c r="ADZ825" i="1"/>
  <c r="AEB825" i="1" s="1"/>
  <c r="DR853" i="1"/>
  <c r="DT853" i="1" s="1"/>
  <c r="IW852" i="1"/>
  <c r="IY852" i="1" s="1"/>
  <c r="AER833" i="1"/>
  <c r="AET833" i="1" s="1"/>
  <c r="AEI855" i="1"/>
  <c r="AEK855" i="1" s="1"/>
  <c r="YC867" i="1"/>
  <c r="YE867" i="1" s="1"/>
  <c r="KP824" i="1"/>
  <c r="KR824" i="1" s="1"/>
  <c r="ADZ841" i="1"/>
  <c r="AEB841" i="1" s="1"/>
  <c r="AER804" i="1"/>
  <c r="AET804" i="1" s="1"/>
  <c r="GC817" i="1"/>
  <c r="GE817" i="1" s="1"/>
  <c r="TG846" i="1"/>
  <c r="TI846" i="1" s="1"/>
  <c r="KP860" i="1"/>
  <c r="KR860" i="1" s="1"/>
  <c r="AEI836" i="1"/>
  <c r="AEK836" i="1" s="1"/>
  <c r="AEI807" i="1"/>
  <c r="AEK807" i="1" s="1"/>
  <c r="ADZ837" i="1"/>
  <c r="AEB837" i="1" s="1"/>
  <c r="OT852" i="1"/>
  <c r="OV852" i="1" s="1"/>
  <c r="GC866" i="1"/>
  <c r="GE866" i="1" s="1"/>
  <c r="WS865" i="1"/>
  <c r="WU865" i="1" s="1"/>
  <c r="GL852" i="1"/>
  <c r="GN852" i="1" s="1"/>
  <c r="TG867" i="1"/>
  <c r="TI867" i="1" s="1"/>
  <c r="AER847" i="1"/>
  <c r="AET847" i="1" s="1"/>
  <c r="GU864" i="1"/>
  <c r="GW864" i="1" s="1"/>
  <c r="AEI840" i="1"/>
  <c r="AEK840" i="1" s="1"/>
  <c r="AER863" i="1"/>
  <c r="AET863" i="1" s="1"/>
  <c r="ADZ848" i="1"/>
  <c r="AEB848" i="1" s="1"/>
  <c r="AER837" i="1"/>
  <c r="AET837" i="1" s="1"/>
  <c r="LZ864" i="1"/>
  <c r="MB864" i="1" s="1"/>
  <c r="ADZ804" i="1"/>
  <c r="AEB804" i="1" s="1"/>
  <c r="OK851" i="1"/>
  <c r="OM851" i="1" s="1"/>
  <c r="ADZ846" i="1"/>
  <c r="AEB846" i="1" s="1"/>
  <c r="XB848" i="1"/>
  <c r="XD848" i="1" s="1"/>
  <c r="ADZ865" i="1"/>
  <c r="AEB865" i="1" s="1"/>
  <c r="ADZ849" i="1"/>
  <c r="AEB849" i="1" s="1"/>
  <c r="AEI866" i="1"/>
  <c r="AEK866" i="1" s="1"/>
  <c r="XB864" i="1"/>
  <c r="XD864" i="1" s="1"/>
  <c r="DR858" i="1"/>
  <c r="DT858" i="1" s="1"/>
  <c r="ADQ863" i="1"/>
  <c r="ADS863" i="1" s="1"/>
  <c r="YL834" i="1"/>
  <c r="YN834" i="1" s="1"/>
  <c r="GC852" i="1"/>
  <c r="GE852" i="1" s="1"/>
  <c r="GC831" i="1"/>
  <c r="GE831" i="1" s="1"/>
  <c r="ADZ855" i="1"/>
  <c r="AEB855" i="1" s="1"/>
  <c r="AER822" i="1"/>
  <c r="AET822" i="1" s="1"/>
  <c r="ADZ811" i="1"/>
  <c r="AEB811" i="1" s="1"/>
  <c r="ADZ830" i="1"/>
  <c r="AEB830" i="1" s="1"/>
  <c r="JX861" i="1"/>
  <c r="JZ861" i="1" s="1"/>
  <c r="ADH818" i="1"/>
  <c r="ADJ818" i="1" s="1"/>
  <c r="YC836" i="1"/>
  <c r="YE836" i="1" s="1"/>
  <c r="AER798" i="1"/>
  <c r="AET798" i="1" s="1"/>
  <c r="AEI849" i="1"/>
  <c r="AEK849" i="1" s="1"/>
  <c r="AEU856" i="1" l="1"/>
  <c r="IW863" i="1"/>
  <c r="IY863" i="1" s="1"/>
  <c r="ES866" i="1"/>
  <c r="EU866" i="1" s="1"/>
  <c r="ADH830" i="1"/>
  <c r="ADJ830" i="1" s="1"/>
  <c r="AER827" i="1"/>
  <c r="AET827" i="1" s="1"/>
  <c r="AER799" i="1"/>
  <c r="AET799" i="1" s="1"/>
  <c r="AEI801" i="1"/>
  <c r="AEK801" i="1" s="1"/>
  <c r="YC849" i="1"/>
  <c r="YE849" i="1" s="1"/>
  <c r="AEI848" i="1"/>
  <c r="LH860" i="1"/>
  <c r="LJ860" i="1" s="1"/>
  <c r="ADZ798" i="1"/>
  <c r="AEB798" i="1" s="1"/>
  <c r="AEI799" i="1"/>
  <c r="AEK799" i="1" s="1"/>
  <c r="ADH848" i="1"/>
  <c r="ADJ848" i="1" s="1"/>
  <c r="AER845" i="1"/>
  <c r="AET845" i="1" s="1"/>
  <c r="HM806" i="1"/>
  <c r="HO806" i="1" s="1"/>
  <c r="AER807" i="1"/>
  <c r="AET807" i="1" s="1"/>
  <c r="AEI800" i="1"/>
  <c r="AEK800" i="1" s="1"/>
  <c r="AER797" i="1"/>
  <c r="AET797" i="1" s="1"/>
  <c r="ADZ801" i="1"/>
  <c r="AEB801" i="1" s="1"/>
  <c r="IE851" i="1"/>
  <c r="IG851" i="1" s="1"/>
  <c r="AEI852" i="1"/>
  <c r="AEK852" i="1" s="1"/>
  <c r="ADZ812" i="1"/>
  <c r="AEB812" i="1" s="1"/>
  <c r="AER811" i="1"/>
  <c r="AET811" i="1" s="1"/>
  <c r="KP831" i="1"/>
  <c r="KR831" i="1" s="1"/>
  <c r="AEI831" i="1"/>
  <c r="AEK831" i="1" s="1"/>
  <c r="OT824" i="1"/>
  <c r="OV824" i="1" s="1"/>
  <c r="ADZ824" i="1"/>
  <c r="AEB824" i="1" s="1"/>
  <c r="KG860" i="1"/>
  <c r="KI860" i="1" s="1"/>
  <c r="AEI860" i="1"/>
  <c r="AEK860" i="1" s="1"/>
  <c r="AEI828" i="1"/>
  <c r="AEK828" i="1" s="1"/>
  <c r="ADZ827" i="1"/>
  <c r="AEB827" i="1" s="1"/>
  <c r="ADQ857" i="1"/>
  <c r="ADS857" i="1" s="1"/>
  <c r="GC818" i="1"/>
  <c r="GE818" i="1" s="1"/>
  <c r="AEI815" i="1"/>
  <c r="AEK815" i="1" s="1"/>
  <c r="AER816" i="1"/>
  <c r="AET816" i="1" s="1"/>
  <c r="IE807" i="1"/>
  <c r="IG807" i="1" s="1"/>
  <c r="AER803" i="1"/>
  <c r="AET803" i="1" s="1"/>
  <c r="ADZ797" i="1"/>
  <c r="AEB797" i="1" s="1"/>
  <c r="AEI797" i="1"/>
  <c r="AEK797" i="1" s="1"/>
  <c r="ADZ852" i="1"/>
  <c r="AEB852" i="1" s="1"/>
  <c r="AEI854" i="1"/>
  <c r="AEK854" i="1" s="1"/>
  <c r="YC866" i="1"/>
  <c r="YE866" i="1" s="1"/>
  <c r="AER866" i="1"/>
  <c r="AET866" i="1" s="1"/>
  <c r="AHC865" i="1"/>
  <c r="AHE865" i="1" s="1"/>
  <c r="AER865" i="1"/>
  <c r="AET865" i="1" s="1"/>
  <c r="AER815" i="1"/>
  <c r="AET815" i="1" s="1"/>
  <c r="AEI816" i="1"/>
  <c r="AEK816" i="1" s="1"/>
  <c r="KP852" i="1"/>
  <c r="KR852" i="1" s="1"/>
  <c r="ADZ853" i="1"/>
  <c r="AEB853" i="1" s="1"/>
  <c r="TG857" i="1"/>
  <c r="TI857" i="1" s="1"/>
  <c r="ADZ861" i="1"/>
  <c r="KP800" i="1"/>
  <c r="KR800" i="1" s="1"/>
  <c r="AER800" i="1"/>
  <c r="AET800" i="1" s="1"/>
  <c r="AER805" i="1"/>
  <c r="AET805" i="1" s="1"/>
  <c r="ADZ803" i="1"/>
  <c r="AEB803" i="1" s="1"/>
  <c r="AEI806" i="1"/>
  <c r="AEK806" i="1" s="1"/>
  <c r="DR848" i="1"/>
  <c r="DT848" i="1" s="1"/>
  <c r="ADZ845" i="1"/>
  <c r="IE864" i="1"/>
  <c r="IG864" i="1" s="1"/>
  <c r="AEI864" i="1"/>
  <c r="AEK864" i="1" s="1"/>
  <c r="GU806" i="1"/>
  <c r="GW806" i="1" s="1"/>
  <c r="AEI804" i="1"/>
  <c r="AEK804" i="1" s="1"/>
  <c r="ADZ807" i="1"/>
  <c r="AEB807" i="1" s="1"/>
  <c r="HV867" i="1"/>
  <c r="HX867" i="1" s="1"/>
  <c r="YC858" i="1"/>
  <c r="YE858" i="1" s="1"/>
  <c r="AEI859" i="1"/>
  <c r="AEK859" i="1" s="1"/>
  <c r="AER821" i="1"/>
  <c r="AET821" i="1" s="1"/>
  <c r="AEI821" i="1"/>
  <c r="AEK821" i="1" s="1"/>
  <c r="XB825" i="1"/>
  <c r="XD825" i="1" s="1"/>
  <c r="AER823" i="1"/>
  <c r="AET823" i="1" s="1"/>
  <c r="NS866" i="1"/>
  <c r="NU866" i="1" s="1"/>
  <c r="ADZ867" i="1"/>
  <c r="AEI817" i="1"/>
  <c r="AEK817" i="1" s="1"/>
  <c r="ADZ815" i="1"/>
  <c r="AEI834" i="1"/>
  <c r="AEK834" i="1" s="1"/>
  <c r="ADZ833" i="1"/>
  <c r="AEB833" i="1" s="1"/>
  <c r="OT827" i="1"/>
  <c r="OV827" i="1" s="1"/>
  <c r="AEI830" i="1"/>
  <c r="AEK830" i="1" s="1"/>
  <c r="SX866" i="1"/>
  <c r="SZ866" i="1" s="1"/>
  <c r="AEI839" i="1"/>
  <c r="ADZ839" i="1"/>
  <c r="AEB839" i="1" s="1"/>
  <c r="YC863" i="1"/>
  <c r="YE863" i="1" s="1"/>
  <c r="AEI865" i="1"/>
  <c r="AEK865" i="1" s="1"/>
  <c r="ADZ809" i="1"/>
  <c r="AEB809" i="1" s="1"/>
  <c r="AEI813" i="1"/>
  <c r="AEK813" i="1" s="1"/>
  <c r="AER829" i="1"/>
  <c r="AET829" i="1" s="1"/>
  <c r="AEI827" i="1"/>
  <c r="AEK827" i="1" s="1"/>
  <c r="GC812" i="1"/>
  <c r="GE812" i="1" s="1"/>
  <c r="AEI810" i="1"/>
  <c r="KP837" i="1"/>
  <c r="KR837" i="1" s="1"/>
  <c r="AEI835" i="1"/>
  <c r="AEK835" i="1" s="1"/>
  <c r="ADH800" i="1"/>
  <c r="ADJ800" i="1" s="1"/>
  <c r="ADZ800" i="1"/>
  <c r="AEB800" i="1" s="1"/>
  <c r="AER806" i="1"/>
  <c r="AET806" i="1" s="1"/>
  <c r="AEI803" i="1"/>
  <c r="AEK803" i="1" s="1"/>
  <c r="ADZ806" i="1"/>
  <c r="AEB806" i="1" s="1"/>
  <c r="DR837" i="1"/>
  <c r="DT837" i="1" s="1"/>
  <c r="AER834" i="1"/>
  <c r="ADZ835" i="1"/>
  <c r="AEB835" i="1" s="1"/>
  <c r="ADH840" i="1"/>
  <c r="ADJ840" i="1" s="1"/>
  <c r="ADZ842" i="1"/>
  <c r="AEB842" i="1" s="1"/>
  <c r="XT865" i="1"/>
  <c r="XV865" i="1" s="1"/>
  <c r="AEI823" i="1"/>
  <c r="AEK823" i="1" s="1"/>
  <c r="ADZ821" i="1"/>
  <c r="AEB821" i="1" s="1"/>
  <c r="YC847" i="1"/>
  <c r="YE847" i="1" s="1"/>
  <c r="AER848" i="1"/>
  <c r="AET848" i="1" s="1"/>
  <c r="AEI829" i="1"/>
  <c r="AEK829" i="1" s="1"/>
  <c r="AER828" i="1"/>
  <c r="AET828" i="1" s="1"/>
  <c r="ADZ829" i="1"/>
  <c r="AEB829" i="1" s="1"/>
  <c r="NJ867" i="1"/>
  <c r="NL867" i="1" s="1"/>
  <c r="AEI867" i="1"/>
  <c r="AEK867" i="1" s="1"/>
  <c r="GC860" i="1"/>
  <c r="GE860" i="1" s="1"/>
  <c r="AER860" i="1"/>
  <c r="IE836" i="1"/>
  <c r="IG836" i="1" s="1"/>
  <c r="ADZ834" i="1"/>
  <c r="AEB834" i="1" s="1"/>
  <c r="ADZ813" i="1"/>
  <c r="AEB813" i="1" s="1"/>
  <c r="AER812" i="1"/>
  <c r="AET812" i="1" s="1"/>
  <c r="ADH853" i="1"/>
  <c r="ADJ853" i="1" s="1"/>
  <c r="AEI853" i="1"/>
  <c r="AEK853" i="1" s="1"/>
  <c r="YC843" i="1"/>
  <c r="YE843" i="1" s="1"/>
  <c r="AER843" i="1"/>
  <c r="MR847" i="1"/>
  <c r="MT847" i="1" s="1"/>
  <c r="AER849" i="1"/>
  <c r="AET849" i="1" s="1"/>
  <c r="ADZ799" i="1"/>
  <c r="AEB799" i="1" s="1"/>
  <c r="AEI798" i="1"/>
  <c r="AEK798" i="1" s="1"/>
  <c r="KP828" i="1"/>
  <c r="KR828" i="1" s="1"/>
  <c r="GU831" i="1"/>
  <c r="GW831" i="1" s="1"/>
  <c r="YC846" i="1"/>
  <c r="YE846" i="1" s="1"/>
  <c r="GU847" i="1"/>
  <c r="GW847" i="1" s="1"/>
  <c r="WJ845" i="1"/>
  <c r="WL845" i="1" s="1"/>
  <c r="IE846" i="1"/>
  <c r="IG846" i="1" s="1"/>
  <c r="TG848" i="1"/>
  <c r="TI848" i="1" s="1"/>
  <c r="HM845" i="1"/>
  <c r="HO845" i="1" s="1"/>
  <c r="DR849" i="1"/>
  <c r="DT849" i="1" s="1"/>
  <c r="OT846" i="1"/>
  <c r="OV846" i="1" s="1"/>
  <c r="GU824" i="1"/>
  <c r="GW824" i="1" s="1"/>
  <c r="XB821" i="1"/>
  <c r="XD821" i="1" s="1"/>
  <c r="GC821" i="1"/>
  <c r="GE821" i="1" s="1"/>
  <c r="YC804" i="1"/>
  <c r="YE804" i="1" s="1"/>
  <c r="XB804" i="1"/>
  <c r="XD804" i="1" s="1"/>
  <c r="ADH807" i="1"/>
  <c r="ADJ807" i="1" s="1"/>
  <c r="TG805" i="1"/>
  <c r="TI805" i="1" s="1"/>
  <c r="GC805" i="1"/>
  <c r="GE805" i="1" s="1"/>
  <c r="IE842" i="1"/>
  <c r="IG842" i="1" s="1"/>
  <c r="HM841" i="1"/>
  <c r="HO841" i="1" s="1"/>
  <c r="XB822" i="1"/>
  <c r="XD822" i="1" s="1"/>
  <c r="KP823" i="1"/>
  <c r="KR823" i="1" s="1"/>
  <c r="GC824" i="1"/>
  <c r="GE824" i="1" s="1"/>
  <c r="ADH834" i="1"/>
  <c r="ADJ834" i="1" s="1"/>
  <c r="KP834" i="1"/>
  <c r="KR834" i="1" s="1"/>
  <c r="IE834" i="1"/>
  <c r="IG834" i="1" s="1"/>
  <c r="OT836" i="1"/>
  <c r="OV836" i="1" s="1"/>
  <c r="ADH821" i="1"/>
  <c r="ADJ821" i="1" s="1"/>
  <c r="WJ825" i="1"/>
  <c r="WL825" i="1" s="1"/>
  <c r="TG821" i="1"/>
  <c r="TI821" i="1" s="1"/>
  <c r="GU821" i="1"/>
  <c r="GW821" i="1" s="1"/>
  <c r="DR822" i="1"/>
  <c r="DT822" i="1" s="1"/>
  <c r="YC848" i="1"/>
  <c r="YE848" i="1" s="1"/>
  <c r="WJ846" i="1"/>
  <c r="WL846" i="1" s="1"/>
  <c r="ADH845" i="1"/>
  <c r="ADJ845" i="1" s="1"/>
  <c r="HM847" i="1"/>
  <c r="HO847" i="1" s="1"/>
  <c r="TG849" i="1"/>
  <c r="TI849" i="1" s="1"/>
  <c r="GU846" i="1"/>
  <c r="GW846" i="1" s="1"/>
  <c r="IE848" i="1"/>
  <c r="IG848" i="1" s="1"/>
  <c r="OT845" i="1"/>
  <c r="OV845" i="1" s="1"/>
  <c r="WJ866" i="1"/>
  <c r="WL866" i="1" s="1"/>
  <c r="GU863" i="1"/>
  <c r="GW863" i="1" s="1"/>
  <c r="OT866" i="1"/>
  <c r="OV866" i="1" s="1"/>
  <c r="GC863" i="1"/>
  <c r="GE863" i="1" s="1"/>
  <c r="LZ866" i="1"/>
  <c r="MB866" i="1" s="1"/>
  <c r="KP864" i="1"/>
  <c r="KR864" i="1" s="1"/>
  <c r="YC815" i="1"/>
  <c r="YE815" i="1" s="1"/>
  <c r="XB818" i="1"/>
  <c r="XD818" i="1" s="1"/>
  <c r="GU818" i="1"/>
  <c r="GW818" i="1" s="1"/>
  <c r="OT817" i="1"/>
  <c r="OV817" i="1" s="1"/>
  <c r="WJ859" i="1"/>
  <c r="WL859" i="1" s="1"/>
  <c r="KP858" i="1"/>
  <c r="KR858" i="1" s="1"/>
  <c r="KS862" i="1" s="1"/>
  <c r="AR552" i="1" s="1"/>
  <c r="IE829" i="1"/>
  <c r="IG829" i="1" s="1"/>
  <c r="GC828" i="1"/>
  <c r="GE828" i="1" s="1"/>
  <c r="YC837" i="1"/>
  <c r="YE837" i="1" s="1"/>
  <c r="WJ837" i="1"/>
  <c r="WL837" i="1" s="1"/>
  <c r="ADH836" i="1"/>
  <c r="ADJ836" i="1" s="1"/>
  <c r="HM837" i="1"/>
  <c r="HO837" i="1" s="1"/>
  <c r="ADH851" i="1"/>
  <c r="ADJ851" i="1" s="1"/>
  <c r="YC851" i="1"/>
  <c r="YE851" i="1" s="1"/>
  <c r="WJ851" i="1"/>
  <c r="WL851" i="1" s="1"/>
  <c r="TG851" i="1"/>
  <c r="TI851" i="1" s="1"/>
  <c r="IE855" i="1"/>
  <c r="IG855" i="1" s="1"/>
  <c r="HM851" i="1"/>
  <c r="HO851" i="1" s="1"/>
  <c r="GU853" i="1"/>
  <c r="GW853" i="1" s="1"/>
  <c r="DR851" i="1"/>
  <c r="DT851" i="1" s="1"/>
  <c r="OT855" i="1"/>
  <c r="OV855" i="1" s="1"/>
  <c r="ADH865" i="1"/>
  <c r="ADJ865" i="1" s="1"/>
  <c r="WJ865" i="1"/>
  <c r="WL865" i="1" s="1"/>
  <c r="HM815" i="1"/>
  <c r="HO815" i="1" s="1"/>
  <c r="IE815" i="1"/>
  <c r="IG815" i="1" s="1"/>
  <c r="WJ828" i="1"/>
  <c r="WL828" i="1" s="1"/>
  <c r="GU827" i="1"/>
  <c r="GW827" i="1" s="1"/>
  <c r="DR831" i="1"/>
  <c r="DT831" i="1" s="1"/>
  <c r="OT830" i="1"/>
  <c r="OV830" i="1" s="1"/>
  <c r="KP840" i="1"/>
  <c r="KR840" i="1" s="1"/>
  <c r="OT840" i="1"/>
  <c r="OV840" i="1" s="1"/>
  <c r="YC813" i="1"/>
  <c r="YE813" i="1" s="1"/>
  <c r="WJ812" i="1"/>
  <c r="WL812" i="1" s="1"/>
  <c r="GU813" i="1"/>
  <c r="GW813" i="1" s="1"/>
  <c r="KP812" i="1"/>
  <c r="KR812" i="1" s="1"/>
  <c r="IE810" i="1"/>
  <c r="IG810" i="1" s="1"/>
  <c r="AFJ865" i="1"/>
  <c r="AFL865" i="1" s="1"/>
  <c r="HM866" i="1"/>
  <c r="HO866" i="1" s="1"/>
  <c r="IE860" i="1"/>
  <c r="IG860" i="1" s="1"/>
  <c r="TG858" i="1"/>
  <c r="TI858" i="1" s="1"/>
  <c r="ADH852" i="1"/>
  <c r="ADJ852" i="1" s="1"/>
  <c r="IE852" i="1"/>
  <c r="IG852" i="1" s="1"/>
  <c r="HM854" i="1"/>
  <c r="HO854" i="1" s="1"/>
  <c r="KP851" i="1"/>
  <c r="KR851" i="1" s="1"/>
  <c r="OT851" i="1"/>
  <c r="OV851" i="1" s="1"/>
  <c r="ADH864" i="1"/>
  <c r="ADJ864" i="1" s="1"/>
  <c r="HM867" i="1"/>
  <c r="HO867" i="1" s="1"/>
  <c r="IE867" i="1"/>
  <c r="IG867" i="1" s="1"/>
  <c r="XB847" i="1"/>
  <c r="XD847" i="1" s="1"/>
  <c r="DR846" i="1"/>
  <c r="DT846" i="1" s="1"/>
  <c r="XB824" i="1"/>
  <c r="XD824" i="1" s="1"/>
  <c r="YC823" i="1"/>
  <c r="YE823" i="1" s="1"/>
  <c r="ADH825" i="1"/>
  <c r="ADJ825" i="1" s="1"/>
  <c r="IE825" i="1"/>
  <c r="IG825" i="1" s="1"/>
  <c r="HM824" i="1"/>
  <c r="HO824" i="1" s="1"/>
  <c r="GU822" i="1"/>
  <c r="GW822" i="1" s="1"/>
  <c r="TG825" i="1"/>
  <c r="TI825" i="1" s="1"/>
  <c r="WJ821" i="1"/>
  <c r="WL821" i="1" s="1"/>
  <c r="OT822" i="1"/>
  <c r="OV822" i="1" s="1"/>
  <c r="GC806" i="1"/>
  <c r="GE806" i="1" s="1"/>
  <c r="OT805" i="1"/>
  <c r="OV805" i="1" s="1"/>
  <c r="XB837" i="1"/>
  <c r="XD837" i="1" s="1"/>
  <c r="GU835" i="1"/>
  <c r="GW835" i="1" s="1"/>
  <c r="YC801" i="1"/>
  <c r="YE801" i="1" s="1"/>
  <c r="WJ800" i="1"/>
  <c r="WL800" i="1" s="1"/>
  <c r="IE801" i="1"/>
  <c r="IG801" i="1" s="1"/>
  <c r="HM800" i="1"/>
  <c r="HO800" i="1" s="1"/>
  <c r="WJ848" i="1"/>
  <c r="WL848" i="1" s="1"/>
  <c r="GU849" i="1"/>
  <c r="GW849" i="1" s="1"/>
  <c r="ADH823" i="1"/>
  <c r="ADJ823" i="1" s="1"/>
  <c r="DR821" i="1"/>
  <c r="DT821" i="1" s="1"/>
  <c r="TG854" i="1"/>
  <c r="TI854" i="1" s="1"/>
  <c r="GC855" i="1"/>
  <c r="GE855" i="1" s="1"/>
  <c r="GU855" i="1"/>
  <c r="GW855" i="1" s="1"/>
  <c r="ADH854" i="1"/>
  <c r="ADJ854" i="1" s="1"/>
  <c r="WJ854" i="1"/>
  <c r="WL854" i="1" s="1"/>
  <c r="DR854" i="1"/>
  <c r="DT854" i="1" s="1"/>
  <c r="WJ841" i="1"/>
  <c r="WL841" i="1" s="1"/>
  <c r="IE841" i="1"/>
  <c r="IG841" i="1" s="1"/>
  <c r="GU839" i="1"/>
  <c r="GW839" i="1" s="1"/>
  <c r="KP810" i="1"/>
  <c r="KR810" i="1" s="1"/>
  <c r="OT810" i="1"/>
  <c r="OV810" i="1" s="1"/>
  <c r="XB866" i="1"/>
  <c r="XD866" i="1" s="1"/>
  <c r="XE868" i="1" s="1"/>
  <c r="AW529" i="1" s="1"/>
  <c r="WJ864" i="1"/>
  <c r="WL864" i="1" s="1"/>
  <c r="YC864" i="1"/>
  <c r="YE864" i="1" s="1"/>
  <c r="OT865" i="1"/>
  <c r="OV865" i="1" s="1"/>
  <c r="DR863" i="1"/>
  <c r="DT863" i="1" s="1"/>
  <c r="TG804" i="1"/>
  <c r="TI804" i="1" s="1"/>
  <c r="GU804" i="1"/>
  <c r="GW804" i="1" s="1"/>
  <c r="WJ806" i="1"/>
  <c r="WL806" i="1" s="1"/>
  <c r="HM865" i="1"/>
  <c r="HO865" i="1" s="1"/>
  <c r="KP866" i="1"/>
  <c r="KR866" i="1" s="1"/>
  <c r="IE863" i="1"/>
  <c r="IG863" i="1" s="1"/>
  <c r="OT863" i="1"/>
  <c r="OV863" i="1" s="1"/>
  <c r="YC834" i="1"/>
  <c r="YE834" i="1" s="1"/>
  <c r="WJ835" i="1"/>
  <c r="WL835" i="1" s="1"/>
  <c r="OT833" i="1"/>
  <c r="OV833" i="1" s="1"/>
  <c r="DR834" i="1"/>
  <c r="DT834" i="1" s="1"/>
  <c r="GC833" i="1"/>
  <c r="GE833" i="1" s="1"/>
  <c r="TG843" i="1"/>
  <c r="TI843" i="1" s="1"/>
  <c r="GC842" i="1"/>
  <c r="GE842" i="1" s="1"/>
  <c r="YC799" i="1"/>
  <c r="YE799" i="1" s="1"/>
  <c r="ADH798" i="1"/>
  <c r="ADJ798" i="1" s="1"/>
  <c r="XB798" i="1"/>
  <c r="XD798" i="1" s="1"/>
  <c r="WJ798" i="1"/>
  <c r="WL798" i="1" s="1"/>
  <c r="TG797" i="1"/>
  <c r="TI797" i="1" s="1"/>
  <c r="HM799" i="1"/>
  <c r="HO799" i="1" s="1"/>
  <c r="KP801" i="1"/>
  <c r="KR801" i="1" s="1"/>
  <c r="IE800" i="1"/>
  <c r="IG800" i="1" s="1"/>
  <c r="GU800" i="1"/>
  <c r="GW800" i="1" s="1"/>
  <c r="OT797" i="1"/>
  <c r="OV797" i="1" s="1"/>
  <c r="DR799" i="1"/>
  <c r="DT799" i="1" s="1"/>
  <c r="GC798" i="1"/>
  <c r="GE798" i="1" s="1"/>
  <c r="XB809" i="1"/>
  <c r="XD809" i="1" s="1"/>
  <c r="GC809" i="1"/>
  <c r="GE809" i="1" s="1"/>
  <c r="AFA841" i="1"/>
  <c r="AFC841" i="1" s="1"/>
  <c r="OT841" i="1"/>
  <c r="OV841" i="1" s="1"/>
  <c r="TG842" i="1"/>
  <c r="TI842" i="1" s="1"/>
  <c r="KP839" i="1"/>
  <c r="KR839" i="1" s="1"/>
  <c r="YC803" i="1"/>
  <c r="YE803" i="1" s="1"/>
  <c r="XB807" i="1"/>
  <c r="XD807" i="1" s="1"/>
  <c r="ADH806" i="1"/>
  <c r="ADJ806" i="1" s="1"/>
  <c r="HM804" i="1"/>
  <c r="HO804" i="1" s="1"/>
  <c r="WJ805" i="1"/>
  <c r="WL805" i="1" s="1"/>
  <c r="GU805" i="1"/>
  <c r="GW805" i="1" s="1"/>
  <c r="OT806" i="1"/>
  <c r="OV806" i="1" s="1"/>
  <c r="DR804" i="1"/>
  <c r="DT804" i="1" s="1"/>
  <c r="GC803" i="1"/>
  <c r="GE803" i="1" s="1"/>
  <c r="XB799" i="1"/>
  <c r="XD799" i="1" s="1"/>
  <c r="WJ799" i="1"/>
  <c r="WL799" i="1" s="1"/>
  <c r="YC798" i="1"/>
  <c r="YE798" i="1" s="1"/>
  <c r="TG798" i="1"/>
  <c r="TI798" i="1" s="1"/>
  <c r="IE799" i="1"/>
  <c r="IG799" i="1" s="1"/>
  <c r="KP797" i="1"/>
  <c r="KR797" i="1" s="1"/>
  <c r="HM801" i="1"/>
  <c r="HO801" i="1" s="1"/>
  <c r="GU801" i="1"/>
  <c r="GW801" i="1" s="1"/>
  <c r="GC800" i="1"/>
  <c r="GE800" i="1" s="1"/>
  <c r="OT800" i="1"/>
  <c r="OV800" i="1" s="1"/>
  <c r="DR798" i="1"/>
  <c r="DT798" i="1" s="1"/>
  <c r="WJ853" i="1"/>
  <c r="WL853" i="1" s="1"/>
  <c r="XB852" i="1"/>
  <c r="XD852" i="1" s="1"/>
  <c r="TG853" i="1"/>
  <c r="TI853" i="1" s="1"/>
  <c r="GU852" i="1"/>
  <c r="GW852" i="1" s="1"/>
  <c r="GC854" i="1"/>
  <c r="GE854" i="1" s="1"/>
  <c r="XB810" i="1"/>
  <c r="XD810" i="1" s="1"/>
  <c r="GU812" i="1"/>
  <c r="GW812" i="1" s="1"/>
  <c r="GC813" i="1"/>
  <c r="GE813" i="1" s="1"/>
  <c r="ADH810" i="1"/>
  <c r="ADJ810" i="1" s="1"/>
  <c r="KP813" i="1"/>
  <c r="KR813" i="1" s="1"/>
  <c r="IE809" i="1"/>
  <c r="IG809" i="1" s="1"/>
  <c r="GU809" i="1"/>
  <c r="GW809" i="1" s="1"/>
  <c r="TG811" i="1"/>
  <c r="TI811" i="1" s="1"/>
  <c r="WJ836" i="1"/>
  <c r="WL836" i="1" s="1"/>
  <c r="XB835" i="1"/>
  <c r="XD835" i="1" s="1"/>
  <c r="IE837" i="1"/>
  <c r="IG837" i="1" s="1"/>
  <c r="HM836" i="1"/>
  <c r="HO836" i="1" s="1"/>
  <c r="KP833" i="1"/>
  <c r="KR833" i="1" s="1"/>
  <c r="YC831" i="1"/>
  <c r="YE831" i="1" s="1"/>
  <c r="XB830" i="1"/>
  <c r="XD830" i="1" s="1"/>
  <c r="YC818" i="1"/>
  <c r="YE818" i="1" s="1"/>
  <c r="XB816" i="1"/>
  <c r="XD816" i="1" s="1"/>
  <c r="TG815" i="1"/>
  <c r="TI815" i="1" s="1"/>
  <c r="IE817" i="1"/>
  <c r="IG817" i="1" s="1"/>
  <c r="HM817" i="1"/>
  <c r="HO817" i="1" s="1"/>
  <c r="ADH816" i="1"/>
  <c r="ADJ816" i="1" s="1"/>
  <c r="WJ815" i="1"/>
  <c r="WL815" i="1" s="1"/>
  <c r="GU815" i="1"/>
  <c r="GW815" i="1" s="1"/>
  <c r="WJ855" i="1"/>
  <c r="WL855" i="1" s="1"/>
  <c r="GU854" i="1"/>
  <c r="GW854" i="1" s="1"/>
  <c r="YC829" i="1"/>
  <c r="YE829" i="1" s="1"/>
  <c r="XB827" i="1"/>
  <c r="XD827" i="1" s="1"/>
  <c r="WJ830" i="1"/>
  <c r="WL830" i="1" s="1"/>
  <c r="ADH817" i="1"/>
  <c r="ADJ817" i="1" s="1"/>
  <c r="TG817" i="1"/>
  <c r="TI817" i="1" s="1"/>
  <c r="IE816" i="1"/>
  <c r="IG816" i="1" s="1"/>
  <c r="OT816" i="1"/>
  <c r="OV816" i="1" s="1"/>
  <c r="GC815" i="1"/>
  <c r="GE815" i="1" s="1"/>
  <c r="XB817" i="1"/>
  <c r="XD817" i="1" s="1"/>
  <c r="DR817" i="1"/>
  <c r="DT817" i="1" s="1"/>
  <c r="ADH863" i="1"/>
  <c r="ADJ863" i="1" s="1"/>
  <c r="GU866" i="1"/>
  <c r="GW866" i="1" s="1"/>
  <c r="TG818" i="1"/>
  <c r="TI818" i="1" s="1"/>
  <c r="KP815" i="1"/>
  <c r="KR815" i="1" s="1"/>
  <c r="DR815" i="1"/>
  <c r="DT815" i="1" s="1"/>
  <c r="ADH857" i="1"/>
  <c r="ADJ857" i="1" s="1"/>
  <c r="IE859" i="1"/>
  <c r="IG859" i="1" s="1"/>
  <c r="HM859" i="1"/>
  <c r="HO859" i="1" s="1"/>
  <c r="ADH846" i="1"/>
  <c r="ADJ846" i="1" s="1"/>
  <c r="IE849" i="1"/>
  <c r="IG849" i="1" s="1"/>
  <c r="YC845" i="1"/>
  <c r="YE845" i="1" s="1"/>
  <c r="TG845" i="1"/>
  <c r="TI845" i="1" s="1"/>
  <c r="WJ857" i="1"/>
  <c r="WL857" i="1" s="1"/>
  <c r="TG859" i="1"/>
  <c r="TI859" i="1" s="1"/>
  <c r="GU860" i="1"/>
  <c r="GW860" i="1" s="1"/>
  <c r="OT857" i="1"/>
  <c r="OV857" i="1" s="1"/>
  <c r="XB842" i="1"/>
  <c r="XD842" i="1" s="1"/>
  <c r="ADH841" i="1"/>
  <c r="ADJ841" i="1" s="1"/>
  <c r="KP843" i="1"/>
  <c r="KR843" i="1" s="1"/>
  <c r="XB823" i="1"/>
  <c r="XD823" i="1" s="1"/>
  <c r="GU825" i="1"/>
  <c r="GW825" i="1" s="1"/>
  <c r="HM825" i="1"/>
  <c r="HO825" i="1" s="1"/>
  <c r="WJ840" i="1"/>
  <c r="WL840" i="1" s="1"/>
  <c r="GU840" i="1"/>
  <c r="GW840" i="1" s="1"/>
  <c r="OT843" i="1"/>
  <c r="OV843" i="1" s="1"/>
  <c r="DR841" i="1"/>
  <c r="DT841" i="1" s="1"/>
  <c r="ADH842" i="1"/>
  <c r="ADJ842" i="1" s="1"/>
  <c r="WJ842" i="1"/>
  <c r="WL842" i="1" s="1"/>
  <c r="YC841" i="1"/>
  <c r="YE841" i="1" s="1"/>
  <c r="OT842" i="1"/>
  <c r="OV842" i="1" s="1"/>
  <c r="XB800" i="1"/>
  <c r="XD800" i="1" s="1"/>
  <c r="ADH799" i="1"/>
  <c r="ADJ799" i="1" s="1"/>
  <c r="KP799" i="1"/>
  <c r="KR799" i="1" s="1"/>
  <c r="GU799" i="1"/>
  <c r="GW799" i="1" s="1"/>
  <c r="HM798" i="1"/>
  <c r="HO798" i="1" s="1"/>
  <c r="IE797" i="1"/>
  <c r="IG797" i="1" s="1"/>
  <c r="WJ801" i="1"/>
  <c r="WL801" i="1" s="1"/>
  <c r="GC801" i="1"/>
  <c r="GE801" i="1" s="1"/>
  <c r="DR801" i="1"/>
  <c r="DT801" i="1" s="1"/>
  <c r="ADH867" i="1"/>
  <c r="ADJ867" i="1" s="1"/>
  <c r="DR864" i="1"/>
  <c r="DT864" i="1" s="1"/>
  <c r="HM812" i="1"/>
  <c r="HO812" i="1" s="1"/>
  <c r="WJ811" i="1"/>
  <c r="WL811" i="1" s="1"/>
  <c r="GC811" i="1"/>
  <c r="GE811" i="1" s="1"/>
  <c r="KS868" i="1"/>
  <c r="AW580" i="1" s="1"/>
  <c r="HM823" i="1"/>
  <c r="HO823" i="1" s="1"/>
  <c r="YC825" i="1"/>
  <c r="YE825" i="1" s="1"/>
  <c r="KP849" i="1"/>
  <c r="KR849" i="1" s="1"/>
  <c r="HM849" i="1"/>
  <c r="HO849" i="1" s="1"/>
  <c r="AFA867" i="1"/>
  <c r="AFC867" i="1" s="1"/>
  <c r="HM864" i="1"/>
  <c r="HO864" i="1" s="1"/>
  <c r="TG809" i="1"/>
  <c r="TI809" i="1" s="1"/>
  <c r="IE811" i="1"/>
  <c r="IG811" i="1" s="1"/>
  <c r="DR813" i="1"/>
  <c r="DT813" i="1" s="1"/>
  <c r="YC800" i="1"/>
  <c r="YE800" i="1" s="1"/>
  <c r="ADH801" i="1"/>
  <c r="ADJ801" i="1" s="1"/>
  <c r="TG801" i="1"/>
  <c r="TI801" i="1" s="1"/>
  <c r="XB801" i="1"/>
  <c r="XD801" i="1" s="1"/>
  <c r="GU798" i="1"/>
  <c r="GW798" i="1" s="1"/>
  <c r="DR800" i="1"/>
  <c r="DT800" i="1" s="1"/>
  <c r="OT801" i="1"/>
  <c r="OV801" i="1" s="1"/>
  <c r="GC799" i="1"/>
  <c r="GE799" i="1" s="1"/>
  <c r="ADH803" i="1"/>
  <c r="ADJ803" i="1" s="1"/>
  <c r="YC807" i="1"/>
  <c r="YE807" i="1" s="1"/>
  <c r="WJ803" i="1"/>
  <c r="WL803" i="1" s="1"/>
  <c r="TG803" i="1"/>
  <c r="TI803" i="1" s="1"/>
  <c r="KP803" i="1"/>
  <c r="KR803" i="1" s="1"/>
  <c r="IE803" i="1"/>
  <c r="IG803" i="1" s="1"/>
  <c r="HM803" i="1"/>
  <c r="HO803" i="1" s="1"/>
  <c r="XB806" i="1"/>
  <c r="XD806" i="1" s="1"/>
  <c r="GU803" i="1"/>
  <c r="GW803" i="1" s="1"/>
  <c r="GC807" i="1"/>
  <c r="GE807" i="1" s="1"/>
  <c r="OT803" i="1"/>
  <c r="OV803" i="1" s="1"/>
  <c r="DR803" i="1"/>
  <c r="DT803" i="1" s="1"/>
  <c r="KP807" i="1"/>
  <c r="KR807" i="1" s="1"/>
  <c r="GU807" i="1"/>
  <c r="GW807" i="1" s="1"/>
  <c r="XB854" i="1"/>
  <c r="XD854" i="1" s="1"/>
  <c r="KP853" i="1"/>
  <c r="KR853" i="1" s="1"/>
  <c r="KP817" i="1"/>
  <c r="KR817" i="1" s="1"/>
  <c r="DR819" i="1"/>
  <c r="DT819" i="1" s="1"/>
  <c r="TG833" i="1"/>
  <c r="TI833" i="1" s="1"/>
  <c r="IE833" i="1"/>
  <c r="IG833" i="1" s="1"/>
  <c r="HM835" i="1"/>
  <c r="HO835" i="1" s="1"/>
  <c r="ADH847" i="1"/>
  <c r="ADJ847" i="1" s="1"/>
  <c r="WJ849" i="1"/>
  <c r="WL849" i="1" s="1"/>
  <c r="HM848" i="1"/>
  <c r="HO848" i="1" s="1"/>
  <c r="GU845" i="1"/>
  <c r="GW845" i="1" s="1"/>
  <c r="OT847" i="1"/>
  <c r="OV847" i="1" s="1"/>
  <c r="IE854" i="1"/>
  <c r="IG854" i="1" s="1"/>
  <c r="HM853" i="1"/>
  <c r="HO853" i="1" s="1"/>
  <c r="DR852" i="1"/>
  <c r="DT852" i="1" s="1"/>
  <c r="TG823" i="1"/>
  <c r="TI823" i="1" s="1"/>
  <c r="WJ824" i="1"/>
  <c r="WL824" i="1" s="1"/>
  <c r="W843" i="1"/>
  <c r="Y843" i="1" s="1"/>
  <c r="ADH843" i="1"/>
  <c r="ADJ843" i="1" s="1"/>
  <c r="XB858" i="1"/>
  <c r="XD858" i="1" s="1"/>
  <c r="WJ861" i="1"/>
  <c r="WL861" i="1" s="1"/>
  <c r="TG861" i="1"/>
  <c r="TI861" i="1" s="1"/>
  <c r="GU858" i="1"/>
  <c r="GW858" i="1" s="1"/>
  <c r="XB813" i="1"/>
  <c r="XD813" i="1" s="1"/>
  <c r="WJ810" i="1"/>
  <c r="WL810" i="1" s="1"/>
  <c r="YC824" i="1"/>
  <c r="YE824" i="1" s="1"/>
  <c r="KP821" i="1"/>
  <c r="KR821" i="1" s="1"/>
  <c r="IE821" i="1"/>
  <c r="IG821" i="1" s="1"/>
  <c r="HM821" i="1"/>
  <c r="HO821" i="1" s="1"/>
  <c r="OT825" i="1"/>
  <c r="OV825" i="1" s="1"/>
  <c r="IE839" i="1"/>
  <c r="IG839" i="1" s="1"/>
  <c r="HM839" i="1"/>
  <c r="HO839" i="1" s="1"/>
  <c r="ADH859" i="1"/>
  <c r="ADJ859" i="1" s="1"/>
  <c r="HM858" i="1"/>
  <c r="HO858" i="1" s="1"/>
  <c r="ADH858" i="1"/>
  <c r="ADJ858" i="1" s="1"/>
  <c r="WJ858" i="1"/>
  <c r="WL858" i="1" s="1"/>
  <c r="XB857" i="1"/>
  <c r="XD857" i="1" s="1"/>
  <c r="GU857" i="1"/>
  <c r="GW857" i="1" s="1"/>
  <c r="IE858" i="1"/>
  <c r="IG858" i="1" s="1"/>
  <c r="OT858" i="1"/>
  <c r="OV858" i="1" s="1"/>
  <c r="GC857" i="1"/>
  <c r="GE857" i="1" s="1"/>
  <c r="KP846" i="1"/>
  <c r="KR846" i="1" s="1"/>
  <c r="GC847" i="1"/>
  <c r="GE847" i="1" s="1"/>
  <c r="XB831" i="1"/>
  <c r="XD831" i="1" s="1"/>
  <c r="IE830" i="1"/>
  <c r="IG830" i="1" s="1"/>
  <c r="GC827" i="1"/>
  <c r="GE827" i="1" s="1"/>
  <c r="ADH829" i="1"/>
  <c r="ADJ829" i="1" s="1"/>
  <c r="OT828" i="1"/>
  <c r="OV828" i="1" s="1"/>
  <c r="YC857" i="1"/>
  <c r="YE857" i="1" s="1"/>
  <c r="IE861" i="1"/>
  <c r="IG861" i="1" s="1"/>
  <c r="DR861" i="1"/>
  <c r="DT861" i="1" s="1"/>
  <c r="YC819" i="1"/>
  <c r="YE819" i="1" s="1"/>
  <c r="WJ818" i="1"/>
  <c r="WL818" i="1" s="1"/>
  <c r="WJ817" i="1"/>
  <c r="WL817" i="1" s="1"/>
  <c r="GU816" i="1"/>
  <c r="GW816" i="1" s="1"/>
  <c r="KP819" i="1"/>
  <c r="KR819" i="1" s="1"/>
  <c r="HM819" i="1"/>
  <c r="HO819" i="1" s="1"/>
  <c r="DR818" i="1"/>
  <c r="DT818" i="1" s="1"/>
  <c r="OT819" i="1"/>
  <c r="OV819" i="1" s="1"/>
  <c r="ADH815" i="1"/>
  <c r="ADJ815" i="1" s="1"/>
  <c r="XB815" i="1"/>
  <c r="XD815" i="1" s="1"/>
  <c r="IE818" i="1"/>
  <c r="IG818" i="1" s="1"/>
  <c r="YC816" i="1"/>
  <c r="YE816" i="1" s="1"/>
  <c r="WJ816" i="1"/>
  <c r="WL816" i="1" s="1"/>
  <c r="TG816" i="1"/>
  <c r="TI816" i="1" s="1"/>
  <c r="HM816" i="1"/>
  <c r="HO816" i="1" s="1"/>
  <c r="GU819" i="1"/>
  <c r="GW819" i="1" s="1"/>
  <c r="OT815" i="1"/>
  <c r="OV815" i="1" s="1"/>
  <c r="DR816" i="1"/>
  <c r="DT816" i="1" s="1"/>
  <c r="GC816" i="1"/>
  <c r="GE816" i="1" s="1"/>
  <c r="OT854" i="1"/>
  <c r="OV854" i="1" s="1"/>
  <c r="GC851" i="1"/>
  <c r="GE851" i="1" s="1"/>
  <c r="TG852" i="1"/>
  <c r="TI852" i="1" s="1"/>
  <c r="YC855" i="1"/>
  <c r="YE855" i="1" s="1"/>
  <c r="XB851" i="1"/>
  <c r="XD851" i="1" s="1"/>
  <c r="ADH833" i="1"/>
  <c r="ADJ833" i="1" s="1"/>
  <c r="YC833" i="1"/>
  <c r="YE833" i="1" s="1"/>
  <c r="WJ833" i="1"/>
  <c r="WL833" i="1" s="1"/>
  <c r="TG834" i="1"/>
  <c r="TI834" i="1" s="1"/>
  <c r="HM833" i="1"/>
  <c r="HO833" i="1" s="1"/>
  <c r="GU833" i="1"/>
  <c r="GW833" i="1" s="1"/>
  <c r="IE835" i="1"/>
  <c r="IG835" i="1" s="1"/>
  <c r="GC837" i="1"/>
  <c r="GE837" i="1" s="1"/>
  <c r="DR833" i="1"/>
  <c r="DT833" i="1" s="1"/>
  <c r="OT835" i="1"/>
  <c r="OV835" i="1" s="1"/>
  <c r="WJ863" i="1"/>
  <c r="WL863" i="1" s="1"/>
  <c r="ADH866" i="1"/>
  <c r="ADJ866" i="1" s="1"/>
  <c r="TG863" i="1"/>
  <c r="GU867" i="1"/>
  <c r="GW867" i="1" s="1"/>
  <c r="GC864" i="1"/>
  <c r="GE864" i="1" s="1"/>
  <c r="OT864" i="1"/>
  <c r="OV864" i="1" s="1"/>
  <c r="DR865" i="1"/>
  <c r="DT865" i="1" s="1"/>
  <c r="ADH839" i="1"/>
  <c r="ADJ839" i="1" s="1"/>
  <c r="YC839" i="1"/>
  <c r="YE839" i="1" s="1"/>
  <c r="WJ839" i="1"/>
  <c r="WL839" i="1" s="1"/>
  <c r="XB841" i="1"/>
  <c r="XD841" i="1" s="1"/>
  <c r="TG839" i="1"/>
  <c r="TI839" i="1" s="1"/>
  <c r="IE840" i="1"/>
  <c r="IG840" i="1" s="1"/>
  <c r="HM840" i="1"/>
  <c r="HO840" i="1" s="1"/>
  <c r="DR842" i="1"/>
  <c r="DT842" i="1" s="1"/>
  <c r="OT839" i="1"/>
  <c r="OV839" i="1" s="1"/>
  <c r="GC839" i="1"/>
  <c r="GE839" i="1" s="1"/>
  <c r="WJ813" i="1"/>
  <c r="WL813" i="1" s="1"/>
  <c r="ADH812" i="1"/>
  <c r="ADJ812" i="1" s="1"/>
  <c r="YC812" i="1"/>
  <c r="YE812" i="1" s="1"/>
  <c r="KP809" i="1"/>
  <c r="KR809" i="1" s="1"/>
  <c r="XB811" i="1"/>
  <c r="XD811" i="1" s="1"/>
  <c r="IE812" i="1"/>
  <c r="IG812" i="1" s="1"/>
  <c r="GU810" i="1"/>
  <c r="GW810" i="1" s="1"/>
  <c r="HM811" i="1"/>
  <c r="HO811" i="1" s="1"/>
  <c r="DR812" i="1"/>
  <c r="DT812" i="1" s="1"/>
  <c r="OT811" i="1"/>
  <c r="OV811" i="1" s="1"/>
  <c r="WJ843" i="1"/>
  <c r="WL843" i="1" s="1"/>
  <c r="GU843" i="1"/>
  <c r="GW843" i="1" s="1"/>
  <c r="GC841" i="1"/>
  <c r="GE841" i="1" s="1"/>
  <c r="XB805" i="1"/>
  <c r="XD805" i="1" s="1"/>
  <c r="IE805" i="1"/>
  <c r="IG805" i="1" s="1"/>
  <c r="WJ829" i="1"/>
  <c r="WL829" i="1" s="1"/>
  <c r="YC828" i="1"/>
  <c r="YE828" i="1" s="1"/>
  <c r="TG828" i="1"/>
  <c r="TI828" i="1" s="1"/>
  <c r="ADH827" i="1"/>
  <c r="ADJ827" i="1" s="1"/>
  <c r="IE827" i="1"/>
  <c r="IG827" i="1" s="1"/>
  <c r="GU830" i="1"/>
  <c r="GW830" i="1" s="1"/>
  <c r="HM829" i="1"/>
  <c r="HO829" i="1" s="1"/>
  <c r="GC829" i="1"/>
  <c r="GE829" i="1" s="1"/>
  <c r="DR828" i="1"/>
  <c r="DT828" i="1" s="1"/>
  <c r="KP818" i="1"/>
  <c r="KR818" i="1" s="1"/>
  <c r="IE819" i="1"/>
  <c r="IG819" i="1" s="1"/>
  <c r="WJ860" i="1"/>
  <c r="WL860" i="1" s="1"/>
  <c r="TG860" i="1"/>
  <c r="TI860" i="1" s="1"/>
  <c r="HM861" i="1"/>
  <c r="HO861" i="1" s="1"/>
  <c r="GU861" i="1"/>
  <c r="GW861" i="1" s="1"/>
  <c r="YC840" i="1"/>
  <c r="YE840" i="1" s="1"/>
  <c r="GC840" i="1"/>
  <c r="GE840" i="1" s="1"/>
  <c r="IE822" i="1"/>
  <c r="IG822" i="1" s="1"/>
  <c r="DR824" i="1"/>
  <c r="DT824" i="1" s="1"/>
  <c r="WJ834" i="1"/>
  <c r="WL834" i="1" s="1"/>
  <c r="HM834" i="1"/>
  <c r="HO834" i="1" s="1"/>
  <c r="OT834" i="1"/>
  <c r="OV834" i="1" s="1"/>
  <c r="DR835" i="1"/>
  <c r="DT835" i="1" s="1"/>
  <c r="YC805" i="1"/>
  <c r="YE805" i="1" s="1"/>
  <c r="WJ807" i="1"/>
  <c r="WL807" i="1" s="1"/>
  <c r="KP806" i="1"/>
  <c r="KR806" i="1" s="1"/>
  <c r="HM805" i="1"/>
  <c r="HO805" i="1" s="1"/>
  <c r="DR806" i="1"/>
  <c r="DT806" i="1" s="1"/>
  <c r="ADH804" i="1"/>
  <c r="ADJ804" i="1" s="1"/>
  <c r="TG807" i="1"/>
  <c r="TI807" i="1" s="1"/>
  <c r="KP804" i="1"/>
  <c r="KR804" i="1" s="1"/>
  <c r="IE804" i="1"/>
  <c r="IG804" i="1" s="1"/>
  <c r="YC806" i="1"/>
  <c r="YE806" i="1" s="1"/>
  <c r="OT807" i="1"/>
  <c r="OV807" i="1" s="1"/>
  <c r="DR805" i="1"/>
  <c r="DT805" i="1" s="1"/>
  <c r="GC804" i="1"/>
  <c r="GE804" i="1" s="1"/>
  <c r="TG847" i="1"/>
  <c r="TI847" i="1" s="1"/>
  <c r="KP847" i="1"/>
  <c r="KR847" i="1" s="1"/>
  <c r="IE845" i="1"/>
  <c r="IG845" i="1" s="1"/>
  <c r="OT848" i="1"/>
  <c r="OV848" i="1" s="1"/>
  <c r="KG835" i="1"/>
  <c r="KI835" i="1" s="1"/>
  <c r="WJ847" i="1"/>
  <c r="WL847" i="1" s="1"/>
  <c r="IE847" i="1"/>
  <c r="IG847" i="1" s="1"/>
  <c r="GU848" i="1"/>
  <c r="GW848" i="1" s="1"/>
  <c r="OT849" i="1"/>
  <c r="OV849" i="1" s="1"/>
  <c r="GC845" i="1"/>
  <c r="GE845" i="1" s="1"/>
  <c r="GF850" i="1" s="1"/>
  <c r="QD860" i="1"/>
  <c r="QF860" i="1" s="1"/>
  <c r="XB859" i="1"/>
  <c r="XD859" i="1" s="1"/>
  <c r="XB834" i="1"/>
  <c r="XD834" i="1" s="1"/>
  <c r="YC835" i="1"/>
  <c r="YE835" i="1" s="1"/>
  <c r="GU836" i="1"/>
  <c r="GW836" i="1" s="1"/>
  <c r="ADH805" i="1"/>
  <c r="ADJ805" i="1" s="1"/>
  <c r="WJ804" i="1"/>
  <c r="WL804" i="1" s="1"/>
  <c r="XB803" i="1"/>
  <c r="XD803" i="1" s="1"/>
  <c r="HM807" i="1"/>
  <c r="HO807" i="1" s="1"/>
  <c r="IE806" i="1"/>
  <c r="IG806" i="1" s="1"/>
  <c r="TG806" i="1"/>
  <c r="TI806" i="1" s="1"/>
  <c r="KP805" i="1"/>
  <c r="KR805" i="1" s="1"/>
  <c r="OT804" i="1"/>
  <c r="OV804" i="1" s="1"/>
  <c r="DR807" i="1"/>
  <c r="DT807" i="1" s="1"/>
  <c r="TG837" i="1"/>
  <c r="TI837" i="1" s="1"/>
  <c r="GU834" i="1"/>
  <c r="GW834" i="1" s="1"/>
  <c r="GC834" i="1"/>
  <c r="GE834" i="1" s="1"/>
  <c r="IE857" i="1"/>
  <c r="IG857" i="1" s="1"/>
  <c r="HM857" i="1"/>
  <c r="HO857" i="1" s="1"/>
  <c r="DR860" i="1"/>
  <c r="DT860" i="1" s="1"/>
  <c r="YC842" i="1"/>
  <c r="YE842" i="1" s="1"/>
  <c r="GU842" i="1"/>
  <c r="GW842" i="1" s="1"/>
  <c r="ADH822" i="1"/>
  <c r="ADJ822" i="1" s="1"/>
  <c r="YC822" i="1"/>
  <c r="YE822" i="1" s="1"/>
  <c r="WJ822" i="1"/>
  <c r="WL822" i="1" s="1"/>
  <c r="KP822" i="1"/>
  <c r="KR822" i="1" s="1"/>
  <c r="TG824" i="1"/>
  <c r="TI824" i="1" s="1"/>
  <c r="IE823" i="1"/>
  <c r="IG823" i="1" s="1"/>
  <c r="GU823" i="1"/>
  <c r="GW823" i="1" s="1"/>
  <c r="HM822" i="1"/>
  <c r="HO822" i="1" s="1"/>
  <c r="GC825" i="1"/>
  <c r="GE825" i="1" s="1"/>
  <c r="WJ831" i="1"/>
  <c r="WL831" i="1" s="1"/>
  <c r="HM831" i="1"/>
  <c r="HO831" i="1" s="1"/>
  <c r="GU829" i="1"/>
  <c r="GW829" i="1" s="1"/>
  <c r="DR827" i="1"/>
  <c r="DT827" i="1" s="1"/>
  <c r="JO852" i="1"/>
  <c r="JQ852" i="1" s="1"/>
  <c r="OT853" i="1"/>
  <c r="OV853" i="1" s="1"/>
  <c r="TG799" i="1"/>
  <c r="TI799" i="1" s="1"/>
  <c r="OT799" i="1"/>
  <c r="OV799" i="1" s="1"/>
  <c r="ADH813" i="1"/>
  <c r="ADJ813" i="1" s="1"/>
  <c r="HM813" i="1"/>
  <c r="HO813" i="1" s="1"/>
  <c r="YC811" i="1"/>
  <c r="YE811" i="1" s="1"/>
  <c r="TG810" i="1"/>
  <c r="TI810" i="1" s="1"/>
  <c r="KP811" i="1"/>
  <c r="KR811" i="1" s="1"/>
  <c r="ADH855" i="1"/>
  <c r="ADJ855" i="1" s="1"/>
  <c r="TG855" i="1"/>
  <c r="TI855" i="1" s="1"/>
  <c r="IE853" i="1"/>
  <c r="IG853" i="1" s="1"/>
  <c r="DR855" i="1"/>
  <c r="DT855" i="1" s="1"/>
  <c r="HM846" i="1"/>
  <c r="HO846" i="1" s="1"/>
  <c r="DR847" i="1"/>
  <c r="DT847" i="1" s="1"/>
  <c r="TG819" i="1"/>
  <c r="TI819" i="1" s="1"/>
  <c r="OT818" i="1"/>
  <c r="OV818" i="1" s="1"/>
  <c r="WJ823" i="1"/>
  <c r="WL823" i="1" s="1"/>
  <c r="OT823" i="1"/>
  <c r="OV823" i="1" s="1"/>
  <c r="TG813" i="1"/>
  <c r="TI813" i="1" s="1"/>
  <c r="GC810" i="1"/>
  <c r="GE810" i="1" s="1"/>
  <c r="ADH809" i="1"/>
  <c r="ADJ809" i="1" s="1"/>
  <c r="YC809" i="1"/>
  <c r="YE809" i="1" s="1"/>
  <c r="WJ809" i="1"/>
  <c r="WL809" i="1" s="1"/>
  <c r="XB812" i="1"/>
  <c r="XD812" i="1" s="1"/>
  <c r="IE813" i="1"/>
  <c r="IG813" i="1" s="1"/>
  <c r="OT809" i="1"/>
  <c r="OV809" i="1" s="1"/>
  <c r="DR809" i="1"/>
  <c r="DT809" i="1" s="1"/>
  <c r="TG831" i="1"/>
  <c r="TI831" i="1" s="1"/>
  <c r="KP827" i="1"/>
  <c r="KR827" i="1" s="1"/>
  <c r="IE831" i="1"/>
  <c r="IG831" i="1" s="1"/>
  <c r="HM830" i="1"/>
  <c r="HO830" i="1" s="1"/>
  <c r="GU859" i="1"/>
  <c r="GW859" i="1" s="1"/>
  <c r="DR857" i="1"/>
  <c r="DT857" i="1" s="1"/>
  <c r="KP825" i="1"/>
  <c r="KR825" i="1" s="1"/>
  <c r="DR825" i="1"/>
  <c r="DT825" i="1" s="1"/>
  <c r="OK849" i="1"/>
  <c r="OM849" i="1" s="1"/>
  <c r="XB845" i="1"/>
  <c r="XD845" i="1" s="1"/>
  <c r="TG841" i="1"/>
  <c r="TI841" i="1" s="1"/>
  <c r="DR839" i="1"/>
  <c r="DT839" i="1" s="1"/>
  <c r="ADH831" i="1"/>
  <c r="ADJ831" i="1" s="1"/>
  <c r="TG830" i="1"/>
  <c r="TI830" i="1" s="1"/>
  <c r="GC830" i="1"/>
  <c r="GE830" i="1" s="1"/>
  <c r="GU828" i="1"/>
  <c r="GW828" i="1" s="1"/>
  <c r="TG829" i="1"/>
  <c r="TI829" i="1" s="1"/>
  <c r="ADH828" i="1"/>
  <c r="ADJ828" i="1" s="1"/>
  <c r="WJ827" i="1"/>
  <c r="WL827" i="1" s="1"/>
  <c r="TG827" i="1"/>
  <c r="TI827" i="1" s="1"/>
  <c r="IE828" i="1"/>
  <c r="IG828" i="1" s="1"/>
  <c r="HM828" i="1"/>
  <c r="HO828" i="1" s="1"/>
  <c r="YC830" i="1"/>
  <c r="YE830" i="1" s="1"/>
  <c r="OT831" i="1"/>
  <c r="OV831" i="1" s="1"/>
  <c r="XB797" i="1"/>
  <c r="XD797" i="1" s="1"/>
  <c r="YC797" i="1"/>
  <c r="YE797" i="1" s="1"/>
  <c r="WJ797" i="1"/>
  <c r="WL797" i="1" s="1"/>
  <c r="KP798" i="1"/>
  <c r="KR798" i="1" s="1"/>
  <c r="IE798" i="1"/>
  <c r="IG798" i="1" s="1"/>
  <c r="ADH797" i="1"/>
  <c r="ADJ797" i="1" s="1"/>
  <c r="TG800" i="1"/>
  <c r="TI800" i="1" s="1"/>
  <c r="GU797" i="1"/>
  <c r="GW797" i="1" s="1"/>
  <c r="HM797" i="1"/>
  <c r="HO797" i="1" s="1"/>
  <c r="OT798" i="1"/>
  <c r="OV798" i="1" s="1"/>
  <c r="DR797" i="1"/>
  <c r="DT797" i="1" s="1"/>
  <c r="GC797" i="1"/>
  <c r="GE797" i="1" s="1"/>
  <c r="ADH824" i="1"/>
  <c r="ADJ824" i="1" s="1"/>
  <c r="TG822" i="1"/>
  <c r="TI822" i="1" s="1"/>
  <c r="YC821" i="1"/>
  <c r="YE821" i="1" s="1"/>
  <c r="IE824" i="1"/>
  <c r="IG824" i="1" s="1"/>
  <c r="OT821" i="1"/>
  <c r="OV821" i="1" s="1"/>
  <c r="TG840" i="1"/>
  <c r="TI840" i="1" s="1"/>
  <c r="DR843" i="1"/>
  <c r="DT843" i="1" s="1"/>
  <c r="HM810" i="1"/>
  <c r="HO810" i="1" s="1"/>
  <c r="OT813" i="1"/>
  <c r="OV813" i="1" s="1"/>
  <c r="HM842" i="1"/>
  <c r="HO842" i="1" s="1"/>
  <c r="IE843" i="1"/>
  <c r="IG843" i="1" s="1"/>
  <c r="TG812" i="1"/>
  <c r="TI812" i="1" s="1"/>
  <c r="HM809" i="1"/>
  <c r="HO809" i="1" s="1"/>
  <c r="ADH811" i="1"/>
  <c r="ADJ811" i="1" s="1"/>
  <c r="GU811" i="1"/>
  <c r="GW811" i="1" s="1"/>
  <c r="OT812" i="1"/>
  <c r="OV812" i="1" s="1"/>
  <c r="DR810" i="1"/>
  <c r="DT810" i="1" s="1"/>
  <c r="XB833" i="1"/>
  <c r="XD833" i="1" s="1"/>
  <c r="TG836" i="1"/>
  <c r="TI836" i="1" s="1"/>
  <c r="WJ852" i="1"/>
  <c r="WL852" i="1" s="1"/>
  <c r="KP855" i="1"/>
  <c r="KR855" i="1" s="1"/>
  <c r="GU851" i="1"/>
  <c r="GW851" i="1" s="1"/>
  <c r="ADH819" i="1"/>
  <c r="ADJ819" i="1" s="1"/>
  <c r="YC817" i="1"/>
  <c r="YE817" i="1" s="1"/>
  <c r="WJ819" i="1"/>
  <c r="WL819" i="1" s="1"/>
  <c r="KP816" i="1"/>
  <c r="KR816" i="1" s="1"/>
  <c r="GU817" i="1"/>
  <c r="GW817" i="1" s="1"/>
  <c r="AGK866" i="1"/>
  <c r="AGM866" i="1" s="1"/>
  <c r="OK865" i="1"/>
  <c r="OM865" i="1" s="1"/>
  <c r="WS866" i="1"/>
  <c r="WU866" i="1" s="1"/>
  <c r="MR864" i="1"/>
  <c r="MT864" i="1" s="1"/>
  <c r="MR865" i="1"/>
  <c r="MT865" i="1" s="1"/>
  <c r="AGT865" i="1"/>
  <c r="AGV865" i="1" s="1"/>
  <c r="AFA845" i="1"/>
  <c r="AFC845" i="1" s="1"/>
  <c r="RW867" i="1"/>
  <c r="RY867" i="1" s="1"/>
  <c r="PU865" i="1"/>
  <c r="PW865" i="1" s="1"/>
  <c r="PL867" i="1"/>
  <c r="PN867" i="1" s="1"/>
  <c r="GL864" i="1"/>
  <c r="GN864" i="1" s="1"/>
  <c r="QV863" i="1"/>
  <c r="QX863" i="1" s="1"/>
  <c r="KY867" i="1"/>
  <c r="LA867" i="1" s="1"/>
  <c r="JX865" i="1"/>
  <c r="JZ865" i="1" s="1"/>
  <c r="QD866" i="1"/>
  <c r="QF866" i="1" s="1"/>
  <c r="YL864" i="1"/>
  <c r="YN864" i="1" s="1"/>
  <c r="AGB867" i="1"/>
  <c r="AGD867" i="1" s="1"/>
  <c r="QD864" i="1"/>
  <c r="QF864" i="1" s="1"/>
  <c r="FK866" i="1"/>
  <c r="FM866" i="1" s="1"/>
  <c r="TP867" i="1"/>
  <c r="TR867" i="1" s="1"/>
  <c r="SO866" i="1"/>
  <c r="SQ866" i="1" s="1"/>
  <c r="ES867" i="1"/>
  <c r="EU867" i="1" s="1"/>
  <c r="PL866" i="1"/>
  <c r="PN866" i="1" s="1"/>
  <c r="CQ864" i="1"/>
  <c r="CS864" i="1" s="1"/>
  <c r="CZ866" i="1"/>
  <c r="DB866" i="1" s="1"/>
  <c r="UH865" i="1"/>
  <c r="UJ865" i="1" s="1"/>
  <c r="BY867" i="1"/>
  <c r="CA867" i="1" s="1"/>
  <c r="AGT866" i="1"/>
  <c r="AGV866" i="1" s="1"/>
  <c r="JO858" i="1"/>
  <c r="JQ858" i="1" s="1"/>
  <c r="KG864" i="1"/>
  <c r="KI864" i="1" s="1"/>
  <c r="SX867" i="1"/>
  <c r="SZ867" i="1" s="1"/>
  <c r="AX867" i="1"/>
  <c r="AZ867" i="1" s="1"/>
  <c r="AHC864" i="1"/>
  <c r="AHE864" i="1" s="1"/>
  <c r="AFA864" i="1"/>
  <c r="AFC864" i="1" s="1"/>
  <c r="OK864" i="1"/>
  <c r="OM864" i="1" s="1"/>
  <c r="ADQ867" i="1"/>
  <c r="ADS867" i="1" s="1"/>
  <c r="TP866" i="1"/>
  <c r="TR866" i="1" s="1"/>
  <c r="BG867" i="1"/>
  <c r="BI867" i="1" s="1"/>
  <c r="E867" i="1"/>
  <c r="G867" i="1" s="1"/>
  <c r="FT863" i="1"/>
  <c r="FV863" i="1" s="1"/>
  <c r="W864" i="1"/>
  <c r="Y864" i="1" s="1"/>
  <c r="WS864" i="1"/>
  <c r="WU864" i="1" s="1"/>
  <c r="BY866" i="1"/>
  <c r="CA866" i="1" s="1"/>
  <c r="YL866" i="1"/>
  <c r="YN866" i="1" s="1"/>
  <c r="AGT867" i="1"/>
  <c r="AGV867" i="1" s="1"/>
  <c r="AF866" i="1"/>
  <c r="AH866" i="1" s="1"/>
  <c r="IN867" i="1"/>
  <c r="IP867" i="1" s="1"/>
  <c r="NS823" i="1"/>
  <c r="NU823" i="1" s="1"/>
  <c r="JX867" i="1"/>
  <c r="JZ867" i="1" s="1"/>
  <c r="W866" i="1"/>
  <c r="Y866" i="1" s="1"/>
  <c r="IN865" i="1"/>
  <c r="IP865" i="1" s="1"/>
  <c r="ES864" i="1"/>
  <c r="EU864" i="1" s="1"/>
  <c r="VR863" i="1"/>
  <c r="VT863" i="1" s="1"/>
  <c r="N863" i="1"/>
  <c r="P863" i="1" s="1"/>
  <c r="E863" i="1"/>
  <c r="G863" i="1" s="1"/>
  <c r="CH867" i="1"/>
  <c r="CJ867" i="1" s="1"/>
  <c r="UZ866" i="1"/>
  <c r="VB866" i="1" s="1"/>
  <c r="AX865" i="1"/>
  <c r="AZ865" i="1" s="1"/>
  <c r="EJ864" i="1"/>
  <c r="EL864" i="1" s="1"/>
  <c r="AFS867" i="1"/>
  <c r="AFU867" i="1" s="1"/>
  <c r="PC867" i="1"/>
  <c r="PE867" i="1" s="1"/>
  <c r="AF867" i="1"/>
  <c r="AH867" i="1" s="1"/>
  <c r="BG866" i="1"/>
  <c r="BI866" i="1" s="1"/>
  <c r="KG865" i="1"/>
  <c r="KI865" i="1" s="1"/>
  <c r="NJ864" i="1"/>
  <c r="NL864" i="1" s="1"/>
  <c r="SO863" i="1"/>
  <c r="SQ863" i="1" s="1"/>
  <c r="SX864" i="1"/>
  <c r="SZ864" i="1" s="1"/>
  <c r="AFA855" i="1"/>
  <c r="AFC855" i="1" s="1"/>
  <c r="SO865" i="1"/>
  <c r="SQ865" i="1" s="1"/>
  <c r="OK867" i="1"/>
  <c r="OM867" i="1" s="1"/>
  <c r="FK867" i="1"/>
  <c r="FM867" i="1" s="1"/>
  <c r="NJ865" i="1"/>
  <c r="NL865" i="1" s="1"/>
  <c r="AX863" i="1"/>
  <c r="AZ863" i="1" s="1"/>
  <c r="JO867" i="1"/>
  <c r="JQ867" i="1" s="1"/>
  <c r="N866" i="1"/>
  <c r="P866" i="1" s="1"/>
  <c r="IN863" i="1"/>
  <c r="IP863" i="1" s="1"/>
  <c r="BG865" i="1"/>
  <c r="BI865" i="1" s="1"/>
  <c r="BY864" i="1"/>
  <c r="CA864" i="1" s="1"/>
  <c r="CH865" i="1"/>
  <c r="CJ865" i="1" s="1"/>
  <c r="VR864" i="1"/>
  <c r="VT864" i="1" s="1"/>
  <c r="SO867" i="1"/>
  <c r="SQ867" i="1" s="1"/>
  <c r="PC865" i="1"/>
  <c r="PE865" i="1" s="1"/>
  <c r="GL865" i="1"/>
  <c r="GN865" i="1" s="1"/>
  <c r="AX864" i="1"/>
  <c r="AZ864" i="1" s="1"/>
  <c r="FK865" i="1"/>
  <c r="FM865" i="1" s="1"/>
  <c r="E866" i="1"/>
  <c r="G866" i="1" s="1"/>
  <c r="UZ865" i="1"/>
  <c r="VB865" i="1" s="1"/>
  <c r="AF865" i="1"/>
  <c r="AH865" i="1" s="1"/>
  <c r="UH864" i="1"/>
  <c r="UJ864" i="1" s="1"/>
  <c r="JO863" i="1"/>
  <c r="JQ863" i="1" s="1"/>
  <c r="EJ863" i="1"/>
  <c r="EL863" i="1" s="1"/>
  <c r="N867" i="1"/>
  <c r="P867" i="1" s="1"/>
  <c r="YL867" i="1"/>
  <c r="YN867" i="1" s="1"/>
  <c r="AFJ866" i="1"/>
  <c r="AFL866" i="1" s="1"/>
  <c r="FT866" i="1"/>
  <c r="FV866" i="1" s="1"/>
  <c r="E858" i="1"/>
  <c r="G858" i="1" s="1"/>
  <c r="FT857" i="1"/>
  <c r="FV857" i="1" s="1"/>
  <c r="AF859" i="1"/>
  <c r="AH859" i="1" s="1"/>
  <c r="UZ858" i="1"/>
  <c r="VB858" i="1" s="1"/>
  <c r="SO858" i="1"/>
  <c r="SQ858" i="1" s="1"/>
  <c r="UH859" i="1"/>
  <c r="UJ859" i="1" s="1"/>
  <c r="PC859" i="1"/>
  <c r="PE859" i="1" s="1"/>
  <c r="W859" i="1"/>
  <c r="Y859" i="1" s="1"/>
  <c r="IN859" i="1"/>
  <c r="IP859" i="1" s="1"/>
  <c r="BG859" i="1"/>
  <c r="BI859" i="1" s="1"/>
  <c r="VR858" i="1"/>
  <c r="VT858" i="1" s="1"/>
  <c r="JX857" i="1"/>
  <c r="JZ857" i="1" s="1"/>
  <c r="SX861" i="1"/>
  <c r="SZ861" i="1" s="1"/>
  <c r="FT861" i="1"/>
  <c r="FV861" i="1" s="1"/>
  <c r="AF861" i="1"/>
  <c r="AH861" i="1" s="1"/>
  <c r="PC860" i="1"/>
  <c r="PE860" i="1" s="1"/>
  <c r="UZ859" i="1"/>
  <c r="VB859" i="1" s="1"/>
  <c r="AGK858" i="1"/>
  <c r="AGM858" i="1" s="1"/>
  <c r="NS858" i="1"/>
  <c r="NU858" i="1" s="1"/>
  <c r="YL860" i="1"/>
  <c r="YN860" i="1" s="1"/>
  <c r="FK860" i="1"/>
  <c r="FM860" i="1" s="1"/>
  <c r="AFS861" i="1"/>
  <c r="AFU861" i="1" s="1"/>
  <c r="IN860" i="1"/>
  <c r="IP860" i="1" s="1"/>
  <c r="BG860" i="1"/>
  <c r="BI860" i="1" s="1"/>
  <c r="VR859" i="1"/>
  <c r="VT859" i="1" s="1"/>
  <c r="BY859" i="1"/>
  <c r="CA859" i="1" s="1"/>
  <c r="MI860" i="1"/>
  <c r="MK860" i="1" s="1"/>
  <c r="AO857" i="1"/>
  <c r="AQ857" i="1" s="1"/>
  <c r="CH855" i="1"/>
  <c r="CJ855" i="1" s="1"/>
  <c r="AX854" i="1"/>
  <c r="AZ854" i="1" s="1"/>
  <c r="EJ853" i="1"/>
  <c r="EL853" i="1" s="1"/>
  <c r="LZ854" i="1"/>
  <c r="MB854" i="1" s="1"/>
  <c r="N851" i="1"/>
  <c r="P851" i="1" s="1"/>
  <c r="SO851" i="1"/>
  <c r="SQ851" i="1" s="1"/>
  <c r="AF855" i="1"/>
  <c r="AH855" i="1" s="1"/>
  <c r="AGT851" i="1"/>
  <c r="AGV851" i="1" s="1"/>
  <c r="SX859" i="1"/>
  <c r="SZ859" i="1" s="1"/>
  <c r="QD859" i="1"/>
  <c r="QF859" i="1" s="1"/>
  <c r="FK859" i="1"/>
  <c r="FM859" i="1" s="1"/>
  <c r="DI858" i="1"/>
  <c r="DK858" i="1" s="1"/>
  <c r="CH861" i="1"/>
  <c r="CJ861" i="1" s="1"/>
  <c r="BY858" i="1"/>
  <c r="CA858" i="1" s="1"/>
  <c r="AFS860" i="1"/>
  <c r="AFU860" i="1" s="1"/>
  <c r="RW860" i="1"/>
  <c r="RY860" i="1" s="1"/>
  <c r="AO858" i="1"/>
  <c r="AQ858" i="1" s="1"/>
  <c r="SO860" i="1"/>
  <c r="SQ860" i="1" s="1"/>
  <c r="EJ861" i="1"/>
  <c r="EL861" i="1" s="1"/>
  <c r="QV860" i="1"/>
  <c r="QX860" i="1" s="1"/>
  <c r="VR854" i="1"/>
  <c r="VT854" i="1" s="1"/>
  <c r="SO853" i="1"/>
  <c r="SQ853" i="1" s="1"/>
  <c r="BY851" i="1"/>
  <c r="CA851" i="1" s="1"/>
  <c r="PL855" i="1"/>
  <c r="PN855" i="1" s="1"/>
  <c r="AF854" i="1"/>
  <c r="AH854" i="1" s="1"/>
  <c r="E853" i="1"/>
  <c r="G853" i="1" s="1"/>
  <c r="AGK855" i="1"/>
  <c r="AGM855" i="1" s="1"/>
  <c r="UZ854" i="1"/>
  <c r="VB854" i="1" s="1"/>
  <c r="PC854" i="1"/>
  <c r="PE854" i="1" s="1"/>
  <c r="W854" i="1"/>
  <c r="Y854" i="1" s="1"/>
  <c r="NA852" i="1"/>
  <c r="NC852" i="1" s="1"/>
  <c r="FT852" i="1"/>
  <c r="FV852" i="1" s="1"/>
  <c r="UH851" i="1"/>
  <c r="UJ851" i="1" s="1"/>
  <c r="IN855" i="1"/>
  <c r="IP855" i="1" s="1"/>
  <c r="CZ853" i="1"/>
  <c r="DB853" i="1" s="1"/>
  <c r="BG852" i="1"/>
  <c r="BI852" i="1" s="1"/>
  <c r="XT858" i="1"/>
  <c r="XV858" i="1" s="1"/>
  <c r="KY861" i="1"/>
  <c r="LA861" i="1" s="1"/>
  <c r="DI861" i="1"/>
  <c r="DK861" i="1" s="1"/>
  <c r="QV858" i="1"/>
  <c r="QX858" i="1" s="1"/>
  <c r="XT857" i="1"/>
  <c r="XV857" i="1" s="1"/>
  <c r="PU857" i="1"/>
  <c r="PW857" i="1" s="1"/>
  <c r="PC857" i="1"/>
  <c r="PE857" i="1" s="1"/>
  <c r="NA857" i="1"/>
  <c r="NC857" i="1" s="1"/>
  <c r="NJ858" i="1"/>
  <c r="NL858" i="1" s="1"/>
  <c r="FT858" i="1"/>
  <c r="FV858" i="1" s="1"/>
  <c r="VR857" i="1"/>
  <c r="VT857" i="1" s="1"/>
  <c r="UZ857" i="1"/>
  <c r="VB857" i="1" s="1"/>
  <c r="SO857" i="1"/>
  <c r="SQ857" i="1" s="1"/>
  <c r="JO857" i="1"/>
  <c r="JQ857" i="1" s="1"/>
  <c r="IN857" i="1"/>
  <c r="IP857" i="1" s="1"/>
  <c r="CH857" i="1"/>
  <c r="CJ857" i="1" s="1"/>
  <c r="BP857" i="1"/>
  <c r="BR857" i="1" s="1"/>
  <c r="AX857" i="1"/>
  <c r="AZ857" i="1" s="1"/>
  <c r="AF857" i="1"/>
  <c r="AH857" i="1" s="1"/>
  <c r="N857" i="1"/>
  <c r="P857" i="1" s="1"/>
  <c r="GL861" i="1"/>
  <c r="GN861" i="1" s="1"/>
  <c r="PL857" i="1"/>
  <c r="PN857" i="1" s="1"/>
  <c r="FK857" i="1"/>
  <c r="FM857" i="1" s="1"/>
  <c r="CZ857" i="1"/>
  <c r="DB857" i="1" s="1"/>
  <c r="SX857" i="1"/>
  <c r="SZ857" i="1" s="1"/>
  <c r="EJ857" i="1"/>
  <c r="EL857" i="1" s="1"/>
  <c r="BY857" i="1"/>
  <c r="CA857" i="1" s="1"/>
  <c r="BG857" i="1"/>
  <c r="BI857" i="1" s="1"/>
  <c r="W857" i="1"/>
  <c r="Y857" i="1" s="1"/>
  <c r="E857" i="1"/>
  <c r="G857" i="1" s="1"/>
  <c r="AO859" i="1"/>
  <c r="AQ859" i="1" s="1"/>
  <c r="LZ858" i="1"/>
  <c r="MB858" i="1" s="1"/>
  <c r="BY861" i="1"/>
  <c r="CA861" i="1" s="1"/>
  <c r="TP859" i="1"/>
  <c r="TR859" i="1" s="1"/>
  <c r="UH853" i="1"/>
  <c r="UJ853" i="1" s="1"/>
  <c r="JF849" i="1"/>
  <c r="JH849" i="1" s="1"/>
  <c r="KG848" i="1"/>
  <c r="KI848" i="1" s="1"/>
  <c r="OK857" i="1"/>
  <c r="OM857" i="1" s="1"/>
  <c r="SF854" i="1"/>
  <c r="SH854" i="1" s="1"/>
  <c r="UH852" i="1"/>
  <c r="UJ852" i="1" s="1"/>
  <c r="AHC830" i="1"/>
  <c r="AHE830" i="1" s="1"/>
  <c r="SF861" i="1"/>
  <c r="SH861" i="1" s="1"/>
  <c r="TP861" i="1"/>
  <c r="TR861" i="1" s="1"/>
  <c r="RW858" i="1"/>
  <c r="RY858" i="1" s="1"/>
  <c r="HV848" i="1"/>
  <c r="HX848" i="1" s="1"/>
  <c r="TP854" i="1"/>
  <c r="TR854" i="1" s="1"/>
  <c r="MR854" i="1"/>
  <c r="MT854" i="1" s="1"/>
  <c r="SF858" i="1"/>
  <c r="SH858" i="1" s="1"/>
  <c r="LZ861" i="1"/>
  <c r="MB861" i="1" s="1"/>
  <c r="AGT859" i="1"/>
  <c r="AGV859" i="1" s="1"/>
  <c r="WS858" i="1"/>
  <c r="WU858" i="1" s="1"/>
  <c r="AO861" i="1"/>
  <c r="AQ861" i="1" s="1"/>
  <c r="W853" i="1"/>
  <c r="Y853" i="1" s="1"/>
  <c r="XT855" i="1"/>
  <c r="XV855" i="1" s="1"/>
  <c r="NJ851" i="1"/>
  <c r="NL851" i="1" s="1"/>
  <c r="ADQ853" i="1"/>
  <c r="ADS853" i="1" s="1"/>
  <c r="FT854" i="1"/>
  <c r="FV854" i="1" s="1"/>
  <c r="SO854" i="1"/>
  <c r="SQ854" i="1" s="1"/>
  <c r="FT860" i="1"/>
  <c r="FV860" i="1" s="1"/>
  <c r="N860" i="1"/>
  <c r="P860" i="1" s="1"/>
  <c r="AF860" i="1"/>
  <c r="AH860" i="1" s="1"/>
  <c r="OK855" i="1"/>
  <c r="OM855" i="1" s="1"/>
  <c r="BY855" i="1"/>
  <c r="CA855" i="1" s="1"/>
  <c r="PC855" i="1"/>
  <c r="PE855" i="1" s="1"/>
  <c r="AFJ833" i="1"/>
  <c r="AFL833" i="1" s="1"/>
  <c r="NJ854" i="1"/>
  <c r="NL854" i="1" s="1"/>
  <c r="GL857" i="1"/>
  <c r="GN857" i="1" s="1"/>
  <c r="AGK861" i="1"/>
  <c r="AGM861" i="1" s="1"/>
  <c r="VR861" i="1"/>
  <c r="VT861" i="1" s="1"/>
  <c r="BY860" i="1"/>
  <c r="CA860" i="1" s="1"/>
  <c r="CZ859" i="1"/>
  <c r="DB859" i="1" s="1"/>
  <c r="JO859" i="1"/>
  <c r="JQ859" i="1" s="1"/>
  <c r="UZ861" i="1"/>
  <c r="VB861" i="1" s="1"/>
  <c r="AFS859" i="1"/>
  <c r="AFU859" i="1" s="1"/>
  <c r="N855" i="1"/>
  <c r="P855" i="1" s="1"/>
  <c r="NA853" i="1"/>
  <c r="NC853" i="1" s="1"/>
  <c r="OK853" i="1"/>
  <c r="OM853" i="1" s="1"/>
  <c r="AO855" i="1"/>
  <c r="AQ855" i="1" s="1"/>
  <c r="CZ852" i="1"/>
  <c r="DB852" i="1" s="1"/>
  <c r="XT853" i="1"/>
  <c r="XV853" i="1" s="1"/>
  <c r="NJ853" i="1"/>
  <c r="NL853" i="1" s="1"/>
  <c r="W851" i="1"/>
  <c r="Y851" i="1" s="1"/>
  <c r="FK855" i="1"/>
  <c r="FM855" i="1" s="1"/>
  <c r="FK861" i="1"/>
  <c r="FM861" i="1" s="1"/>
  <c r="AHC860" i="1"/>
  <c r="AHE860" i="1" s="1"/>
  <c r="MR861" i="1"/>
  <c r="MT861" i="1" s="1"/>
  <c r="JX837" i="1"/>
  <c r="JZ837" i="1" s="1"/>
  <c r="MR849" i="1"/>
  <c r="MT849" i="1" s="1"/>
  <c r="AFA846" i="1"/>
  <c r="AFC846" i="1" s="1"/>
  <c r="AHC849" i="1"/>
  <c r="AHE849" i="1" s="1"/>
  <c r="AX848" i="1"/>
  <c r="AZ848" i="1" s="1"/>
  <c r="SF848" i="1"/>
  <c r="SH848" i="1" s="1"/>
  <c r="SO849" i="1"/>
  <c r="SQ849" i="1" s="1"/>
  <c r="AHC845" i="1"/>
  <c r="AHE845" i="1" s="1"/>
  <c r="XT845" i="1"/>
  <c r="XV845" i="1" s="1"/>
  <c r="NJ845" i="1"/>
  <c r="NL845" i="1" s="1"/>
  <c r="JO849" i="1"/>
  <c r="JQ849" i="1" s="1"/>
  <c r="AHC847" i="1"/>
  <c r="AHE847" i="1" s="1"/>
  <c r="AFS849" i="1"/>
  <c r="AFU849" i="1" s="1"/>
  <c r="TP848" i="1"/>
  <c r="TR848" i="1" s="1"/>
  <c r="FK846" i="1"/>
  <c r="FM846" i="1" s="1"/>
  <c r="ADQ829" i="1"/>
  <c r="ADS829" i="1" s="1"/>
  <c r="JO829" i="1"/>
  <c r="JQ829" i="1" s="1"/>
  <c r="BG831" i="1"/>
  <c r="BI831" i="1" s="1"/>
  <c r="LQ831" i="1"/>
  <c r="LS831" i="1" s="1"/>
  <c r="UH828" i="1"/>
  <c r="UJ828" i="1" s="1"/>
  <c r="AO829" i="1"/>
  <c r="AQ829" i="1" s="1"/>
  <c r="AFA837" i="1"/>
  <c r="AFC837" i="1" s="1"/>
  <c r="JF843" i="1"/>
  <c r="JH843" i="1" s="1"/>
  <c r="CQ834" i="1"/>
  <c r="CS834" i="1" s="1"/>
  <c r="SF837" i="1"/>
  <c r="SH837" i="1" s="1"/>
  <c r="MR833" i="1"/>
  <c r="MT833" i="1" s="1"/>
  <c r="UH833" i="1"/>
  <c r="UJ833" i="1" s="1"/>
  <c r="AHC833" i="1"/>
  <c r="AHE833" i="1" s="1"/>
  <c r="UH837" i="1"/>
  <c r="UJ837" i="1" s="1"/>
  <c r="KG843" i="1"/>
  <c r="KI843" i="1" s="1"/>
  <c r="LZ840" i="1"/>
  <c r="MB840" i="1" s="1"/>
  <c r="SF836" i="1"/>
  <c r="SH836" i="1" s="1"/>
  <c r="AGB833" i="1"/>
  <c r="AGD833" i="1" s="1"/>
  <c r="RW819" i="1"/>
  <c r="RY819" i="1" s="1"/>
  <c r="AFS854" i="1"/>
  <c r="AFU854" i="1" s="1"/>
  <c r="LH855" i="1"/>
  <c r="LJ855" i="1" s="1"/>
  <c r="IW851" i="1"/>
  <c r="IY851" i="1" s="1"/>
  <c r="P859" i="1"/>
  <c r="EJ858" i="1"/>
  <c r="EL858" i="1" s="1"/>
  <c r="IW865" i="1"/>
  <c r="IY865" i="1" s="1"/>
  <c r="XT864" i="1"/>
  <c r="XV864" i="1" s="1"/>
  <c r="KG855" i="1"/>
  <c r="KI855" i="1" s="1"/>
  <c r="AFA852" i="1"/>
  <c r="AFC852" i="1" s="1"/>
  <c r="XT842" i="1"/>
  <c r="XV842" i="1" s="1"/>
  <c r="AGB840" i="1"/>
  <c r="AGD840" i="1" s="1"/>
  <c r="AGT855" i="1"/>
  <c r="AGV855" i="1" s="1"/>
  <c r="PU855" i="1"/>
  <c r="PW855" i="1" s="1"/>
  <c r="QD854" i="1"/>
  <c r="QF854" i="1" s="1"/>
  <c r="CZ855" i="1"/>
  <c r="DB855" i="1" s="1"/>
  <c r="RW854" i="1"/>
  <c r="RY854" i="1" s="1"/>
  <c r="UH855" i="1"/>
  <c r="UJ855" i="1" s="1"/>
  <c r="JX854" i="1"/>
  <c r="JZ854" i="1" s="1"/>
  <c r="PL852" i="1"/>
  <c r="PN852" i="1" s="1"/>
  <c r="LQ852" i="1"/>
  <c r="LS852" i="1" s="1"/>
  <c r="BP851" i="1"/>
  <c r="BR851" i="1" s="1"/>
  <c r="VR853" i="1"/>
  <c r="VT853" i="1" s="1"/>
  <c r="MI853" i="1"/>
  <c r="MK853" i="1" s="1"/>
  <c r="ES853" i="1"/>
  <c r="EU853" i="1" s="1"/>
  <c r="AX853" i="1"/>
  <c r="AZ853" i="1" s="1"/>
  <c r="AFS852" i="1"/>
  <c r="AFU852" i="1" s="1"/>
  <c r="KG851" i="1"/>
  <c r="KI851" i="1" s="1"/>
  <c r="NA854" i="1"/>
  <c r="NC854" i="1" s="1"/>
  <c r="WS853" i="1"/>
  <c r="WU853" i="1" s="1"/>
  <c r="PC853" i="1"/>
  <c r="PE853" i="1" s="1"/>
  <c r="UZ853" i="1"/>
  <c r="VB853" i="1" s="1"/>
  <c r="KY853" i="1"/>
  <c r="LA853" i="1" s="1"/>
  <c r="DI852" i="1"/>
  <c r="DK852" i="1" s="1"/>
  <c r="LZ823" i="1"/>
  <c r="MB823" i="1" s="1"/>
  <c r="AHC822" i="1"/>
  <c r="AHE822" i="1" s="1"/>
  <c r="EJ825" i="1"/>
  <c r="EL825" i="1" s="1"/>
  <c r="CZ825" i="1"/>
  <c r="DB825" i="1" s="1"/>
  <c r="AGB825" i="1"/>
  <c r="AGD825" i="1" s="1"/>
  <c r="MI825" i="1"/>
  <c r="MK825" i="1" s="1"/>
  <c r="TP825" i="1"/>
  <c r="TR825" i="1" s="1"/>
  <c r="ES824" i="1"/>
  <c r="EU824" i="1" s="1"/>
  <c r="VR823" i="1"/>
  <c r="VT823" i="1" s="1"/>
  <c r="HV823" i="1"/>
  <c r="HX823" i="1" s="1"/>
  <c r="AX822" i="1"/>
  <c r="AZ822" i="1" s="1"/>
  <c r="NS821" i="1"/>
  <c r="NU821" i="1" s="1"/>
  <c r="W824" i="1"/>
  <c r="Y824" i="1" s="1"/>
  <c r="UH823" i="1"/>
  <c r="UJ823" i="1" s="1"/>
  <c r="QD823" i="1"/>
  <c r="QF823" i="1" s="1"/>
  <c r="CH823" i="1"/>
  <c r="CJ823" i="1" s="1"/>
  <c r="KY822" i="1"/>
  <c r="LA822" i="1" s="1"/>
  <c r="JO822" i="1"/>
  <c r="JQ822" i="1" s="1"/>
  <c r="YL821" i="1"/>
  <c r="YN821" i="1" s="1"/>
  <c r="AGK824" i="1"/>
  <c r="AGM824" i="1" s="1"/>
  <c r="SX823" i="1"/>
  <c r="SZ823" i="1" s="1"/>
  <c r="JX823" i="1"/>
  <c r="JZ823" i="1" s="1"/>
  <c r="PU822" i="1"/>
  <c r="PW822" i="1" s="1"/>
  <c r="DI822" i="1"/>
  <c r="DK822" i="1" s="1"/>
  <c r="WS821" i="1"/>
  <c r="WU821" i="1" s="1"/>
  <c r="PC824" i="1"/>
  <c r="PE824" i="1" s="1"/>
  <c r="JF824" i="1"/>
  <c r="JH824" i="1" s="1"/>
  <c r="UZ823" i="1"/>
  <c r="VB823" i="1" s="1"/>
  <c r="RW823" i="1"/>
  <c r="RY823" i="1" s="1"/>
  <c r="NA823" i="1"/>
  <c r="NC823" i="1" s="1"/>
  <c r="BP823" i="1"/>
  <c r="BR823" i="1" s="1"/>
  <c r="PL822" i="1"/>
  <c r="PN822" i="1" s="1"/>
  <c r="LZ822" i="1"/>
  <c r="MB822" i="1" s="1"/>
  <c r="LJ822" i="1"/>
  <c r="IN819" i="1"/>
  <c r="IP819" i="1" s="1"/>
  <c r="FK815" i="1"/>
  <c r="FM815" i="1" s="1"/>
  <c r="SF819" i="1"/>
  <c r="SH819" i="1" s="1"/>
  <c r="ADQ816" i="1"/>
  <c r="ADS816" i="1" s="1"/>
  <c r="GL825" i="1"/>
  <c r="GN825" i="1" s="1"/>
  <c r="TP824" i="1"/>
  <c r="TR824" i="1" s="1"/>
  <c r="FT824" i="1"/>
  <c r="FV824" i="1" s="1"/>
  <c r="SO837" i="1"/>
  <c r="SQ837" i="1" s="1"/>
  <c r="YL835" i="1"/>
  <c r="YN835" i="1" s="1"/>
  <c r="SF801" i="1"/>
  <c r="SH801" i="1" s="1"/>
  <c r="AHC800" i="1"/>
  <c r="AHE800" i="1" s="1"/>
  <c r="AGT801" i="1"/>
  <c r="AGV801" i="1" s="1"/>
  <c r="MR801" i="1"/>
  <c r="MT801" i="1" s="1"/>
  <c r="IW801" i="1"/>
  <c r="IY801" i="1" s="1"/>
  <c r="HV801" i="1"/>
  <c r="HX801" i="1" s="1"/>
  <c r="SO801" i="1"/>
  <c r="SQ801" i="1" s="1"/>
  <c r="WS797" i="1"/>
  <c r="WU797" i="1" s="1"/>
  <c r="YL801" i="1"/>
  <c r="YN801" i="1" s="1"/>
  <c r="NA801" i="1"/>
  <c r="NC801" i="1" s="1"/>
  <c r="JF800" i="1"/>
  <c r="JH800" i="1" s="1"/>
  <c r="AFA798" i="1"/>
  <c r="AFC798" i="1" s="1"/>
  <c r="JX855" i="1"/>
  <c r="JZ855" i="1" s="1"/>
  <c r="SX854" i="1"/>
  <c r="SZ854" i="1" s="1"/>
  <c r="NS854" i="1"/>
  <c r="NU854" i="1" s="1"/>
  <c r="IW855" i="1"/>
  <c r="IY855" i="1" s="1"/>
  <c r="ADQ855" i="1"/>
  <c r="ADS855" i="1" s="1"/>
  <c r="JF853" i="1"/>
  <c r="JH853" i="1" s="1"/>
  <c r="YL852" i="1"/>
  <c r="YN852" i="1" s="1"/>
  <c r="QV852" i="1"/>
  <c r="QX852" i="1" s="1"/>
  <c r="AGB843" i="1"/>
  <c r="AGD843" i="1" s="1"/>
  <c r="KG842" i="1"/>
  <c r="KI842" i="1" s="1"/>
  <c r="CZ833" i="1"/>
  <c r="DB833" i="1" s="1"/>
  <c r="NA834" i="1"/>
  <c r="NC834" i="1" s="1"/>
  <c r="LQ813" i="1"/>
  <c r="LS813" i="1" s="1"/>
  <c r="IW813" i="1"/>
  <c r="IY813" i="1" s="1"/>
  <c r="AGK812" i="1"/>
  <c r="AGM812" i="1" s="1"/>
  <c r="PL811" i="1"/>
  <c r="PN811" i="1" s="1"/>
  <c r="QD810" i="1"/>
  <c r="QF810" i="1" s="1"/>
  <c r="KY810" i="1"/>
  <c r="LA810" i="1" s="1"/>
  <c r="AGB812" i="1"/>
  <c r="AGD812" i="1" s="1"/>
  <c r="AFJ810" i="1"/>
  <c r="AFL810" i="1" s="1"/>
  <c r="AO867" i="1"/>
  <c r="AQ867" i="1" s="1"/>
  <c r="BG864" i="1"/>
  <c r="BI864" i="1" s="1"/>
  <c r="AHC842" i="1"/>
  <c r="AHE842" i="1" s="1"/>
  <c r="AHC841" i="1"/>
  <c r="AHE841" i="1" s="1"/>
  <c r="TP841" i="1"/>
  <c r="TR841" i="1" s="1"/>
  <c r="UH840" i="1"/>
  <c r="UJ840" i="1" s="1"/>
  <c r="AHC837" i="1"/>
  <c r="AHE837" i="1" s="1"/>
  <c r="XT835" i="1"/>
  <c r="XV835" i="1" s="1"/>
  <c r="NJ833" i="1"/>
  <c r="NL833" i="1" s="1"/>
  <c r="IW833" i="1"/>
  <c r="IY833" i="1" s="1"/>
  <c r="YL848" i="1"/>
  <c r="YN848" i="1" s="1"/>
  <c r="AFS848" i="1"/>
  <c r="AFU848" i="1" s="1"/>
  <c r="WS848" i="1"/>
  <c r="WU848" i="1" s="1"/>
  <c r="FK801" i="1"/>
  <c r="FM801" i="1" s="1"/>
  <c r="W801" i="1"/>
  <c r="Y801" i="1" s="1"/>
  <c r="ADQ800" i="1"/>
  <c r="ADS800" i="1" s="1"/>
  <c r="CZ800" i="1"/>
  <c r="DB800" i="1" s="1"/>
  <c r="KG798" i="1"/>
  <c r="KI798" i="1" s="1"/>
  <c r="JO798" i="1"/>
  <c r="JQ798" i="1" s="1"/>
  <c r="IW798" i="1"/>
  <c r="IY798" i="1" s="1"/>
  <c r="HV798" i="1"/>
  <c r="HX798" i="1" s="1"/>
  <c r="LH801" i="1"/>
  <c r="LJ801" i="1" s="1"/>
  <c r="SO799" i="1"/>
  <c r="SQ799" i="1" s="1"/>
  <c r="RW799" i="1"/>
  <c r="RY799" i="1" s="1"/>
  <c r="IN799" i="1"/>
  <c r="IP799" i="1" s="1"/>
  <c r="AFJ798" i="1"/>
  <c r="AFL798" i="1" s="1"/>
  <c r="PL798" i="1"/>
  <c r="PN798" i="1" s="1"/>
  <c r="NS798" i="1"/>
  <c r="NU798" i="1" s="1"/>
  <c r="MI798" i="1"/>
  <c r="MK798" i="1" s="1"/>
  <c r="GL798" i="1"/>
  <c r="GN798" i="1" s="1"/>
  <c r="CH798" i="1"/>
  <c r="CJ798" i="1" s="1"/>
  <c r="AX798" i="1"/>
  <c r="AZ798" i="1" s="1"/>
  <c r="AGB797" i="1"/>
  <c r="AGD797" i="1" s="1"/>
  <c r="TP797" i="1"/>
  <c r="TR797" i="1" s="1"/>
  <c r="LZ797" i="1"/>
  <c r="MB797" i="1" s="1"/>
  <c r="VR799" i="1"/>
  <c r="VT799" i="1" s="1"/>
  <c r="UH799" i="1"/>
  <c r="UJ799" i="1" s="1"/>
  <c r="QD799" i="1"/>
  <c r="QF799" i="1" s="1"/>
  <c r="KY799" i="1"/>
  <c r="LA799" i="1" s="1"/>
  <c r="JX798" i="1"/>
  <c r="JZ798" i="1" s="1"/>
  <c r="ES798" i="1"/>
  <c r="EU798" i="1" s="1"/>
  <c r="BY798" i="1"/>
  <c r="CA798" i="1" s="1"/>
  <c r="AO798" i="1"/>
  <c r="AQ798" i="1" s="1"/>
  <c r="E798" i="1"/>
  <c r="G798" i="1" s="1"/>
  <c r="QV797" i="1"/>
  <c r="QX797" i="1" s="1"/>
  <c r="NJ800" i="1"/>
  <c r="NL800" i="1" s="1"/>
  <c r="WS799" i="1"/>
  <c r="WU799" i="1" s="1"/>
  <c r="SX799" i="1"/>
  <c r="SZ799" i="1" s="1"/>
  <c r="PU799" i="1"/>
  <c r="PW799" i="1" s="1"/>
  <c r="JF799" i="1"/>
  <c r="JH799" i="1" s="1"/>
  <c r="DI799" i="1"/>
  <c r="DK799" i="1" s="1"/>
  <c r="CQ799" i="1"/>
  <c r="CS799" i="1" s="1"/>
  <c r="BG799" i="1"/>
  <c r="BI799" i="1" s="1"/>
  <c r="AGK798" i="1"/>
  <c r="AGM798" i="1" s="1"/>
  <c r="UZ798" i="1"/>
  <c r="VB798" i="1" s="1"/>
  <c r="PC798" i="1"/>
  <c r="PE798" i="1" s="1"/>
  <c r="FT798" i="1"/>
  <c r="FV798" i="1" s="1"/>
  <c r="BP798" i="1"/>
  <c r="BR798" i="1" s="1"/>
  <c r="AF798" i="1"/>
  <c r="AH798" i="1" s="1"/>
  <c r="AFS797" i="1"/>
  <c r="AFU797" i="1" s="1"/>
  <c r="LQ797" i="1"/>
  <c r="LS797" i="1" s="1"/>
  <c r="CQ825" i="1"/>
  <c r="CS825" i="1" s="1"/>
  <c r="UZ825" i="1"/>
  <c r="VB825" i="1" s="1"/>
  <c r="FK821" i="1"/>
  <c r="FM821" i="1" s="1"/>
  <c r="AGT824" i="1"/>
  <c r="AGV824" i="1" s="1"/>
  <c r="VR824" i="1"/>
  <c r="VT824" i="1" s="1"/>
  <c r="SF824" i="1"/>
  <c r="SH824" i="1" s="1"/>
  <c r="JO824" i="1"/>
  <c r="JQ824" i="1" s="1"/>
  <c r="AGK823" i="1"/>
  <c r="AGM823" i="1" s="1"/>
  <c r="AHC823" i="1"/>
  <c r="AHE823" i="1" s="1"/>
  <c r="ADQ821" i="1"/>
  <c r="ADS821" i="1" s="1"/>
  <c r="NS831" i="1"/>
  <c r="NU831" i="1" s="1"/>
  <c r="JO831" i="1"/>
  <c r="JQ831" i="1" s="1"/>
  <c r="TP830" i="1"/>
  <c r="TR830" i="1" s="1"/>
  <c r="IW830" i="1"/>
  <c r="IY830" i="1" s="1"/>
  <c r="AGT830" i="1"/>
  <c r="AGV830" i="1" s="1"/>
  <c r="LH828" i="1"/>
  <c r="LJ828" i="1" s="1"/>
  <c r="JF827" i="1"/>
  <c r="JH827" i="1" s="1"/>
  <c r="FT829" i="1"/>
  <c r="FV829" i="1" s="1"/>
  <c r="AGB847" i="1"/>
  <c r="AGD847" i="1" s="1"/>
  <c r="LH847" i="1"/>
  <c r="LJ847" i="1" s="1"/>
  <c r="KG849" i="1"/>
  <c r="KI849" i="1" s="1"/>
  <c r="LZ846" i="1"/>
  <c r="MB846" i="1" s="1"/>
  <c r="BP866" i="1"/>
  <c r="BR866" i="1" s="1"/>
  <c r="CQ865" i="1"/>
  <c r="CS865" i="1" s="1"/>
  <c r="UZ864" i="1"/>
  <c r="VB864" i="1" s="1"/>
  <c r="PC849" i="1"/>
  <c r="PE849" i="1" s="1"/>
  <c r="FT849" i="1"/>
  <c r="FV849" i="1" s="1"/>
  <c r="N849" i="1"/>
  <c r="P849" i="1" s="1"/>
  <c r="CZ847" i="1"/>
  <c r="DB847" i="1" s="1"/>
  <c r="NA847" i="1"/>
  <c r="NC847" i="1" s="1"/>
  <c r="MI849" i="1"/>
  <c r="MK849" i="1" s="1"/>
  <c r="E849" i="1"/>
  <c r="G849" i="1" s="1"/>
  <c r="IN848" i="1"/>
  <c r="IP848" i="1" s="1"/>
  <c r="W848" i="1"/>
  <c r="Y848" i="1" s="1"/>
  <c r="AO846" i="1"/>
  <c r="AQ846" i="1" s="1"/>
  <c r="LQ846" i="1"/>
  <c r="LS846" i="1" s="1"/>
  <c r="PU831" i="1"/>
  <c r="PW831" i="1" s="1"/>
  <c r="LQ829" i="1"/>
  <c r="LS829" i="1" s="1"/>
  <c r="AFA828" i="1"/>
  <c r="AFC828" i="1" s="1"/>
  <c r="SF828" i="1"/>
  <c r="SH828" i="1" s="1"/>
  <c r="JF828" i="1"/>
  <c r="JH828" i="1" s="1"/>
  <c r="JX831" i="1"/>
  <c r="JZ831" i="1" s="1"/>
  <c r="CH831" i="1"/>
  <c r="CJ831" i="1" s="1"/>
  <c r="AO831" i="1"/>
  <c r="AQ831" i="1" s="1"/>
  <c r="ADQ830" i="1"/>
  <c r="ADS830" i="1" s="1"/>
  <c r="YL828" i="1"/>
  <c r="YN828" i="1" s="1"/>
  <c r="MR827" i="1"/>
  <c r="MT827" i="1" s="1"/>
  <c r="BY831" i="1"/>
  <c r="CA831" i="1" s="1"/>
  <c r="PC830" i="1"/>
  <c r="PE830" i="1" s="1"/>
  <c r="AF829" i="1"/>
  <c r="AH829" i="1" s="1"/>
  <c r="AX819" i="1"/>
  <c r="AZ819" i="1" s="1"/>
  <c r="MI818" i="1"/>
  <c r="MK818" i="1" s="1"/>
  <c r="AGK817" i="1"/>
  <c r="AGM817" i="1" s="1"/>
  <c r="LZ818" i="1"/>
  <c r="MB818" i="1" s="1"/>
  <c r="KY860" i="1"/>
  <c r="LA860" i="1" s="1"/>
  <c r="AX861" i="1"/>
  <c r="AZ861" i="1" s="1"/>
  <c r="JO860" i="1"/>
  <c r="JQ860" i="1" s="1"/>
  <c r="AF858" i="1"/>
  <c r="AH858" i="1" s="1"/>
  <c r="MI857" i="1"/>
  <c r="MK857" i="1" s="1"/>
  <c r="AGK811" i="1"/>
  <c r="AGM811" i="1" s="1"/>
  <c r="MR810" i="1"/>
  <c r="MT810" i="1" s="1"/>
  <c r="XT809" i="1"/>
  <c r="XV809" i="1" s="1"/>
  <c r="NJ809" i="1"/>
  <c r="NL809" i="1" s="1"/>
  <c r="RW849" i="1"/>
  <c r="RY849" i="1" s="1"/>
  <c r="VR847" i="1"/>
  <c r="VT847" i="1" s="1"/>
  <c r="AX846" i="1"/>
  <c r="AZ846" i="1" s="1"/>
  <c r="FK811" i="1"/>
  <c r="FM811" i="1" s="1"/>
  <c r="AGT809" i="1"/>
  <c r="AGV809" i="1" s="1"/>
  <c r="KG809" i="1"/>
  <c r="KI809" i="1" s="1"/>
  <c r="W813" i="1"/>
  <c r="Y813" i="1" s="1"/>
  <c r="NS811" i="1"/>
  <c r="NU811" i="1" s="1"/>
  <c r="OK810" i="1"/>
  <c r="OM810" i="1" s="1"/>
  <c r="AHC812" i="1"/>
  <c r="AHE812" i="1" s="1"/>
  <c r="TP811" i="1"/>
  <c r="TR811" i="1" s="1"/>
  <c r="XT810" i="1"/>
  <c r="XV810" i="1" s="1"/>
  <c r="JO825" i="1"/>
  <c r="JQ825" i="1" s="1"/>
  <c r="AFJ825" i="1"/>
  <c r="AFL825" i="1" s="1"/>
  <c r="KG823" i="1"/>
  <c r="KI823" i="1" s="1"/>
  <c r="LZ821" i="1"/>
  <c r="MB821" i="1" s="1"/>
  <c r="XT821" i="1"/>
  <c r="XV821" i="1" s="1"/>
  <c r="NJ824" i="1"/>
  <c r="NL824" i="1" s="1"/>
  <c r="AGB824" i="1"/>
  <c r="AGD824" i="1" s="1"/>
  <c r="LH824" i="1"/>
  <c r="LJ824" i="1" s="1"/>
  <c r="MR821" i="1"/>
  <c r="MT821" i="1" s="1"/>
  <c r="FT865" i="1"/>
  <c r="FV865" i="1" s="1"/>
  <c r="GL863" i="1"/>
  <c r="GN863" i="1" s="1"/>
  <c r="CZ849" i="1"/>
  <c r="DB849" i="1" s="1"/>
  <c r="CH849" i="1"/>
  <c r="CJ849" i="1" s="1"/>
  <c r="AX849" i="1"/>
  <c r="AZ849" i="1" s="1"/>
  <c r="AGT848" i="1"/>
  <c r="AGV848" i="1" s="1"/>
  <c r="UZ848" i="1"/>
  <c r="VB848" i="1" s="1"/>
  <c r="NA849" i="1"/>
  <c r="NC849" i="1" s="1"/>
  <c r="AFS831" i="1"/>
  <c r="AFU831" i="1" s="1"/>
  <c r="QV831" i="1"/>
  <c r="QX831" i="1" s="1"/>
  <c r="AGB830" i="1"/>
  <c r="AGD830" i="1" s="1"/>
  <c r="NS830" i="1"/>
  <c r="NU830" i="1" s="1"/>
  <c r="CH830" i="1"/>
  <c r="CJ830" i="1" s="1"/>
  <c r="MI828" i="1"/>
  <c r="MK828" i="1" s="1"/>
  <c r="IN828" i="1"/>
  <c r="IP828" i="1" s="1"/>
  <c r="WS829" i="1"/>
  <c r="WU829" i="1" s="1"/>
  <c r="EJ829" i="1"/>
  <c r="EL829" i="1" s="1"/>
  <c r="AGK831" i="1"/>
  <c r="AGM831" i="1" s="1"/>
  <c r="AGT831" i="1"/>
  <c r="AGV831" i="1" s="1"/>
  <c r="PL831" i="1"/>
  <c r="PN831" i="1" s="1"/>
  <c r="LZ831" i="1"/>
  <c r="MB831" i="1" s="1"/>
  <c r="FT831" i="1"/>
  <c r="FV831" i="1" s="1"/>
  <c r="OK830" i="1"/>
  <c r="OM830" i="1" s="1"/>
  <c r="SO829" i="1"/>
  <c r="SQ829" i="1" s="1"/>
  <c r="TP827" i="1"/>
  <c r="TR827" i="1" s="1"/>
  <c r="AFJ837" i="1"/>
  <c r="AFL837" i="1" s="1"/>
  <c r="DI835" i="1"/>
  <c r="DK835" i="1" s="1"/>
  <c r="OK834" i="1"/>
  <c r="OM834" i="1" s="1"/>
  <c r="LQ833" i="1"/>
  <c r="LS833" i="1" s="1"/>
  <c r="W835" i="1"/>
  <c r="Y835" i="1" s="1"/>
  <c r="JX836" i="1"/>
  <c r="JZ836" i="1" s="1"/>
  <c r="AGB835" i="1"/>
  <c r="AGD835" i="1" s="1"/>
  <c r="PC835" i="1"/>
  <c r="PE835" i="1" s="1"/>
  <c r="CZ835" i="1"/>
  <c r="DB835" i="1" s="1"/>
  <c r="QD834" i="1"/>
  <c r="QF834" i="1" s="1"/>
  <c r="NA833" i="1"/>
  <c r="NC833" i="1" s="1"/>
  <c r="JX848" i="1"/>
  <c r="JZ848" i="1" s="1"/>
  <c r="JF845" i="1"/>
  <c r="JH845" i="1" s="1"/>
  <c r="AGT845" i="1"/>
  <c r="AGV845" i="1" s="1"/>
  <c r="SX845" i="1"/>
  <c r="SZ845" i="1" s="1"/>
  <c r="GL855" i="1"/>
  <c r="GN855" i="1" s="1"/>
  <c r="UH854" i="1"/>
  <c r="UJ854" i="1" s="1"/>
  <c r="DI854" i="1"/>
  <c r="DK854" i="1" s="1"/>
  <c r="AGK852" i="1"/>
  <c r="AGM852" i="1" s="1"/>
  <c r="DI855" i="1"/>
  <c r="DK855" i="1" s="1"/>
  <c r="ADQ854" i="1"/>
  <c r="ADS854" i="1" s="1"/>
  <c r="UZ855" i="1"/>
  <c r="VB855" i="1" s="1"/>
  <c r="HV855" i="1"/>
  <c r="HX855" i="1" s="1"/>
  <c r="RW855" i="1"/>
  <c r="RY855" i="1" s="1"/>
  <c r="BP855" i="1"/>
  <c r="BR855" i="1" s="1"/>
  <c r="YL855" i="1"/>
  <c r="YN855" i="1" s="1"/>
  <c r="MI855" i="1"/>
  <c r="MK855" i="1" s="1"/>
  <c r="JO855" i="1"/>
  <c r="JQ855" i="1" s="1"/>
  <c r="PU854" i="1"/>
  <c r="PW854" i="1" s="1"/>
  <c r="KY854" i="1"/>
  <c r="LA854" i="1" s="1"/>
  <c r="CH854" i="1"/>
  <c r="CJ854" i="1" s="1"/>
  <c r="BY854" i="1"/>
  <c r="CA854" i="1" s="1"/>
  <c r="AFA851" i="1"/>
  <c r="AFC851" i="1" s="1"/>
  <c r="QD851" i="1"/>
  <c r="QF851" i="1" s="1"/>
  <c r="NS851" i="1"/>
  <c r="NU851" i="1" s="1"/>
  <c r="SF853" i="1"/>
  <c r="SH853" i="1" s="1"/>
  <c r="TP852" i="1"/>
  <c r="TR852" i="1" s="1"/>
  <c r="JF852" i="1"/>
  <c r="JH852" i="1" s="1"/>
  <c r="AX851" i="1"/>
  <c r="AZ851" i="1" s="1"/>
  <c r="JX852" i="1"/>
  <c r="JZ852" i="1" s="1"/>
  <c r="SX851" i="1"/>
  <c r="SZ851" i="1" s="1"/>
  <c r="FK830" i="1"/>
  <c r="FM830" i="1" s="1"/>
  <c r="AGT827" i="1"/>
  <c r="AGV827" i="1" s="1"/>
  <c r="FT848" i="1"/>
  <c r="FV848" i="1" s="1"/>
  <c r="GL848" i="1"/>
  <c r="GN848" i="1" s="1"/>
  <c r="UZ847" i="1"/>
  <c r="VB847" i="1" s="1"/>
  <c r="SO846" i="1"/>
  <c r="SQ846" i="1" s="1"/>
  <c r="VR849" i="1"/>
  <c r="VT849" i="1" s="1"/>
  <c r="BY849" i="1"/>
  <c r="CA849" i="1" s="1"/>
  <c r="XT848" i="1"/>
  <c r="XV848" i="1" s="1"/>
  <c r="SX848" i="1"/>
  <c r="SZ848" i="1" s="1"/>
  <c r="EJ848" i="1"/>
  <c r="EL848" i="1" s="1"/>
  <c r="BP848" i="1"/>
  <c r="BR848" i="1" s="1"/>
  <c r="ADQ846" i="1"/>
  <c r="ADS846" i="1" s="1"/>
  <c r="NJ846" i="1"/>
  <c r="NL846" i="1" s="1"/>
  <c r="N845" i="1"/>
  <c r="P845" i="1" s="1"/>
  <c r="PC846" i="1"/>
  <c r="PE846" i="1" s="1"/>
  <c r="BG847" i="1"/>
  <c r="BI847" i="1" s="1"/>
  <c r="ES845" i="1"/>
  <c r="EU845" i="1" s="1"/>
  <c r="W845" i="1"/>
  <c r="Y845" i="1" s="1"/>
  <c r="AFS830" i="1"/>
  <c r="AFU830" i="1" s="1"/>
  <c r="NS828" i="1"/>
  <c r="NU828" i="1" s="1"/>
  <c r="KG831" i="1"/>
  <c r="KI831" i="1" s="1"/>
  <c r="YL827" i="1"/>
  <c r="YN827" i="1" s="1"/>
  <c r="OK831" i="1"/>
  <c r="OM831" i="1" s="1"/>
  <c r="EJ827" i="1"/>
  <c r="EL827" i="1" s="1"/>
  <c r="AHC825" i="1"/>
  <c r="AHE825" i="1" s="1"/>
  <c r="AGT821" i="1"/>
  <c r="AGV821" i="1" s="1"/>
  <c r="EJ849" i="1"/>
  <c r="EL849" i="1" s="1"/>
  <c r="TP846" i="1"/>
  <c r="TR846" i="1" s="1"/>
  <c r="MI837" i="1"/>
  <c r="MK837" i="1" s="1"/>
  <c r="SF834" i="1"/>
  <c r="SH834" i="1" s="1"/>
  <c r="ADQ837" i="1"/>
  <c r="ADS837" i="1" s="1"/>
  <c r="LQ837" i="1"/>
  <c r="LS837" i="1" s="1"/>
  <c r="CQ837" i="1"/>
  <c r="CS837" i="1" s="1"/>
  <c r="NJ842" i="1"/>
  <c r="NL842" i="1" s="1"/>
  <c r="XT839" i="1"/>
  <c r="XV839" i="1" s="1"/>
  <c r="QD840" i="1"/>
  <c r="QF840" i="1" s="1"/>
  <c r="TP855" i="1"/>
  <c r="TR855" i="1" s="1"/>
  <c r="N854" i="1"/>
  <c r="P854" i="1" s="1"/>
  <c r="EJ852" i="1"/>
  <c r="EL852" i="1" s="1"/>
  <c r="VR825" i="1"/>
  <c r="VT825" i="1" s="1"/>
  <c r="QD825" i="1"/>
  <c r="QF825" i="1" s="1"/>
  <c r="PU825" i="1"/>
  <c r="PW825" i="1" s="1"/>
  <c r="AGK822" i="1"/>
  <c r="AGM822" i="1" s="1"/>
  <c r="UH822" i="1"/>
  <c r="UJ822" i="1" s="1"/>
  <c r="E823" i="1"/>
  <c r="G823" i="1" s="1"/>
  <c r="BG822" i="1"/>
  <c r="BI822" i="1" s="1"/>
  <c r="GL821" i="1"/>
  <c r="GN821" i="1" s="1"/>
  <c r="N824" i="1"/>
  <c r="P824" i="1" s="1"/>
  <c r="HV822" i="1"/>
  <c r="HX822" i="1" s="1"/>
  <c r="RW843" i="1"/>
  <c r="RY843" i="1" s="1"/>
  <c r="PU843" i="1"/>
  <c r="PW843" i="1" s="1"/>
  <c r="NS843" i="1"/>
  <c r="NU843" i="1" s="1"/>
  <c r="KY843" i="1"/>
  <c r="LA843" i="1" s="1"/>
  <c r="SX842" i="1"/>
  <c r="SZ842" i="1" s="1"/>
  <c r="AGT840" i="1"/>
  <c r="AGV840" i="1" s="1"/>
  <c r="SF843" i="1"/>
  <c r="SH843" i="1" s="1"/>
  <c r="EJ842" i="1"/>
  <c r="EL842" i="1" s="1"/>
  <c r="N842" i="1"/>
  <c r="P842" i="1" s="1"/>
  <c r="BP843" i="1"/>
  <c r="BR843" i="1" s="1"/>
  <c r="LZ860" i="1"/>
  <c r="MB860" i="1" s="1"/>
  <c r="NJ859" i="1"/>
  <c r="NL859" i="1" s="1"/>
  <c r="QD858" i="1"/>
  <c r="QF858" i="1" s="1"/>
  <c r="AX860" i="1"/>
  <c r="AZ860" i="1" s="1"/>
  <c r="RW859" i="1"/>
  <c r="RY859" i="1" s="1"/>
  <c r="JX859" i="1"/>
  <c r="JZ859" i="1" s="1"/>
  <c r="FT859" i="1"/>
  <c r="FV859" i="1" s="1"/>
  <c r="ADQ858" i="1"/>
  <c r="ADS858" i="1" s="1"/>
  <c r="NA860" i="1"/>
  <c r="NC860" i="1" s="1"/>
  <c r="KY858" i="1"/>
  <c r="LA858" i="1" s="1"/>
  <c r="WS859" i="1"/>
  <c r="WU859" i="1" s="1"/>
  <c r="W858" i="1"/>
  <c r="Y858" i="1" s="1"/>
  <c r="BG858" i="1"/>
  <c r="BI858" i="1" s="1"/>
  <c r="PL858" i="1"/>
  <c r="PN858" i="1" s="1"/>
  <c r="AGK813" i="1"/>
  <c r="AGM813" i="1" s="1"/>
  <c r="AFA813" i="1"/>
  <c r="AFC813" i="1" s="1"/>
  <c r="QV812" i="1"/>
  <c r="QX812" i="1" s="1"/>
  <c r="LZ809" i="1"/>
  <c r="MB809" i="1" s="1"/>
  <c r="AX813" i="1"/>
  <c r="AZ813" i="1" s="1"/>
  <c r="SO811" i="1"/>
  <c r="SQ811" i="1" s="1"/>
  <c r="IN811" i="1"/>
  <c r="IP811" i="1" s="1"/>
  <c r="PU809" i="1"/>
  <c r="PW809" i="1" s="1"/>
  <c r="JX813" i="1"/>
  <c r="JZ813" i="1" s="1"/>
  <c r="E813" i="1"/>
  <c r="G813" i="1" s="1"/>
  <c r="AF811" i="1"/>
  <c r="AH811" i="1" s="1"/>
  <c r="CQ809" i="1"/>
  <c r="CS809" i="1" s="1"/>
  <c r="AFS801" i="1"/>
  <c r="AFU801" i="1" s="1"/>
  <c r="ES801" i="1"/>
  <c r="EU801" i="1" s="1"/>
  <c r="CQ801" i="1"/>
  <c r="CS801" i="1" s="1"/>
  <c r="BY801" i="1"/>
  <c r="CA801" i="1" s="1"/>
  <c r="TP800" i="1"/>
  <c r="TR800" i="1" s="1"/>
  <c r="NJ797" i="1"/>
  <c r="NL797" i="1" s="1"/>
  <c r="AFJ801" i="1"/>
  <c r="AFL801" i="1" s="1"/>
  <c r="RW800" i="1"/>
  <c r="RY800" i="1" s="1"/>
  <c r="BG800" i="1"/>
  <c r="BI800" i="1" s="1"/>
  <c r="W800" i="1"/>
  <c r="Y800" i="1" s="1"/>
  <c r="AFA799" i="1"/>
  <c r="AFC799" i="1" s="1"/>
  <c r="AX799" i="1"/>
  <c r="AZ799" i="1" s="1"/>
  <c r="XT797" i="1"/>
  <c r="XV797" i="1" s="1"/>
  <c r="AGK801" i="1"/>
  <c r="AGM801" i="1" s="1"/>
  <c r="EJ801" i="1"/>
  <c r="EL801" i="1" s="1"/>
  <c r="CZ801" i="1"/>
  <c r="DB801" i="1" s="1"/>
  <c r="AF801" i="1"/>
  <c r="AH801" i="1" s="1"/>
  <c r="N801" i="1"/>
  <c r="P801" i="1" s="1"/>
  <c r="QV800" i="1"/>
  <c r="QX800" i="1" s="1"/>
  <c r="PL800" i="1"/>
  <c r="PN800" i="1" s="1"/>
  <c r="GL800" i="1"/>
  <c r="GN800" i="1" s="1"/>
  <c r="ADQ801" i="1"/>
  <c r="ADS801" i="1" s="1"/>
  <c r="UH801" i="1"/>
  <c r="UJ801" i="1" s="1"/>
  <c r="NS801" i="1"/>
  <c r="NU801" i="1" s="1"/>
  <c r="LQ801" i="1"/>
  <c r="LS801" i="1" s="1"/>
  <c r="DI800" i="1"/>
  <c r="DK800" i="1" s="1"/>
  <c r="AO800" i="1"/>
  <c r="AQ800" i="1" s="1"/>
  <c r="AHC799" i="1"/>
  <c r="AHE799" i="1" s="1"/>
  <c r="SF798" i="1"/>
  <c r="SH798" i="1" s="1"/>
  <c r="IW860" i="1"/>
  <c r="IY860" i="1" s="1"/>
  <c r="QV857" i="1"/>
  <c r="QX857" i="1" s="1"/>
  <c r="JF859" i="1"/>
  <c r="JH859" i="1" s="1"/>
  <c r="CH819" i="1"/>
  <c r="CJ819" i="1" s="1"/>
  <c r="ES818" i="1"/>
  <c r="EU818" i="1" s="1"/>
  <c r="DI818" i="1"/>
  <c r="DK818" i="1" s="1"/>
  <c r="BG818" i="1"/>
  <c r="BI818" i="1" s="1"/>
  <c r="AGK819" i="1"/>
  <c r="AGM819" i="1" s="1"/>
  <c r="ADQ819" i="1"/>
  <c r="ADS819" i="1" s="1"/>
  <c r="CQ817" i="1"/>
  <c r="CS817" i="1" s="1"/>
  <c r="LZ825" i="1"/>
  <c r="MB825" i="1" s="1"/>
  <c r="IW825" i="1"/>
  <c r="IY825" i="1" s="1"/>
  <c r="MR824" i="1"/>
  <c r="MT824" i="1" s="1"/>
  <c r="TP821" i="1"/>
  <c r="TR821" i="1" s="1"/>
  <c r="WS824" i="1"/>
  <c r="WU824" i="1" s="1"/>
  <c r="OK822" i="1"/>
  <c r="OM822" i="1" s="1"/>
  <c r="AGB842" i="1"/>
  <c r="AGD842" i="1" s="1"/>
  <c r="JF841" i="1"/>
  <c r="JH841" i="1" s="1"/>
  <c r="LH839" i="1"/>
  <c r="LJ839" i="1" s="1"/>
  <c r="EJ813" i="1"/>
  <c r="EL813" i="1" s="1"/>
  <c r="AF813" i="1"/>
  <c r="AH813" i="1" s="1"/>
  <c r="IW812" i="1"/>
  <c r="IY812" i="1" s="1"/>
  <c r="GL811" i="1"/>
  <c r="GN811" i="1" s="1"/>
  <c r="N811" i="1"/>
  <c r="P811" i="1" s="1"/>
  <c r="ADQ810" i="1"/>
  <c r="ADS810" i="1" s="1"/>
  <c r="LQ810" i="1"/>
  <c r="LS810" i="1" s="1"/>
  <c r="LZ813" i="1"/>
  <c r="MB813" i="1" s="1"/>
  <c r="IN813" i="1"/>
  <c r="IP813" i="1" s="1"/>
  <c r="DI813" i="1"/>
  <c r="DK813" i="1" s="1"/>
  <c r="BY813" i="1"/>
  <c r="CA813" i="1" s="1"/>
  <c r="BG812" i="1"/>
  <c r="BI812" i="1" s="1"/>
  <c r="AHC811" i="1"/>
  <c r="AHE811" i="1" s="1"/>
  <c r="XT811" i="1"/>
  <c r="XV811" i="1" s="1"/>
  <c r="AFS809" i="1"/>
  <c r="AFU809" i="1" s="1"/>
  <c r="KY818" i="1"/>
  <c r="LA818" i="1" s="1"/>
  <c r="OK818" i="1"/>
  <c r="OM818" i="1" s="1"/>
  <c r="TP817" i="1"/>
  <c r="TR817" i="1" s="1"/>
  <c r="BP817" i="1"/>
  <c r="BR817" i="1" s="1"/>
  <c r="XT815" i="1"/>
  <c r="XV815" i="1" s="1"/>
  <c r="FT819" i="1"/>
  <c r="FV819" i="1" s="1"/>
  <c r="NJ818" i="1"/>
  <c r="NL818" i="1" s="1"/>
  <c r="LH818" i="1"/>
  <c r="LJ818" i="1" s="1"/>
  <c r="AF818" i="1"/>
  <c r="AH818" i="1" s="1"/>
  <c r="KG859" i="1"/>
  <c r="KI859" i="1" s="1"/>
  <c r="AFJ857" i="1"/>
  <c r="AFL857" i="1" s="1"/>
  <c r="AGB859" i="1"/>
  <c r="AGD859" i="1" s="1"/>
  <c r="CQ859" i="1"/>
  <c r="CS859" i="1" s="1"/>
  <c r="JF861" i="1"/>
  <c r="JH861" i="1" s="1"/>
  <c r="TP858" i="1"/>
  <c r="TR858" i="1" s="1"/>
  <c r="E861" i="1"/>
  <c r="G861" i="1" s="1"/>
  <c r="AGT860" i="1"/>
  <c r="AGV860" i="1" s="1"/>
  <c r="QV859" i="1"/>
  <c r="QX859" i="1" s="1"/>
  <c r="CH858" i="1"/>
  <c r="CJ858" i="1" s="1"/>
  <c r="PL861" i="1"/>
  <c r="PN861" i="1" s="1"/>
  <c r="NJ861" i="1"/>
  <c r="NL861" i="1" s="1"/>
  <c r="GL860" i="1"/>
  <c r="GN860" i="1" s="1"/>
  <c r="SO859" i="1"/>
  <c r="SQ859" i="1" s="1"/>
  <c r="QD857" i="1"/>
  <c r="QF857" i="1" s="1"/>
  <c r="YL859" i="1"/>
  <c r="YN859" i="1" s="1"/>
  <c r="NA859" i="1"/>
  <c r="NC859" i="1" s="1"/>
  <c r="IN858" i="1"/>
  <c r="IP858" i="1" s="1"/>
  <c r="AGK857" i="1"/>
  <c r="AGM857" i="1" s="1"/>
  <c r="PU859" i="1"/>
  <c r="PW859" i="1" s="1"/>
  <c r="JF835" i="1"/>
  <c r="JH835" i="1" s="1"/>
  <c r="LH836" i="1"/>
  <c r="LJ836" i="1" s="1"/>
  <c r="PU860" i="1"/>
  <c r="PW860" i="1" s="1"/>
  <c r="E860" i="1"/>
  <c r="G860" i="1" s="1"/>
  <c r="XT861" i="1"/>
  <c r="XV861" i="1" s="1"/>
  <c r="PL860" i="1"/>
  <c r="PN860" i="1" s="1"/>
  <c r="SO861" i="1"/>
  <c r="SQ861" i="1" s="1"/>
  <c r="NJ860" i="1"/>
  <c r="NL860" i="1" s="1"/>
  <c r="DI860" i="1"/>
  <c r="DK860" i="1" s="1"/>
  <c r="BG861" i="1"/>
  <c r="BI861" i="1" s="1"/>
  <c r="ADQ860" i="1"/>
  <c r="ADS860" i="1" s="1"/>
  <c r="ES859" i="1"/>
  <c r="EU859" i="1" s="1"/>
  <c r="LQ859" i="1"/>
  <c r="LS859" i="1" s="1"/>
  <c r="OK840" i="1"/>
  <c r="OM840" i="1" s="1"/>
  <c r="BP841" i="1"/>
  <c r="BR841" i="1" s="1"/>
  <c r="LZ842" i="1"/>
  <c r="MB842" i="1" s="1"/>
  <c r="NS840" i="1"/>
  <c r="NU840" i="1" s="1"/>
  <c r="QD855" i="1"/>
  <c r="QF855" i="1" s="1"/>
  <c r="AFS853" i="1"/>
  <c r="AFU853" i="1" s="1"/>
  <c r="PL854" i="1"/>
  <c r="PN854" i="1" s="1"/>
  <c r="AHC853" i="1"/>
  <c r="AHE853" i="1" s="1"/>
  <c r="JX853" i="1"/>
  <c r="JZ853" i="1" s="1"/>
  <c r="PU852" i="1"/>
  <c r="PW852" i="1" s="1"/>
  <c r="MR853" i="1"/>
  <c r="MT853" i="1" s="1"/>
  <c r="BG843" i="1"/>
  <c r="BI843" i="1" s="1"/>
  <c r="VR842" i="1"/>
  <c r="VT842" i="1" s="1"/>
  <c r="BY843" i="1"/>
  <c r="CA843" i="1" s="1"/>
  <c r="FT841" i="1"/>
  <c r="FV841" i="1" s="1"/>
  <c r="GL843" i="1"/>
  <c r="GN843" i="1" s="1"/>
  <c r="AGT842" i="1"/>
  <c r="AGV842" i="1" s="1"/>
  <c r="YL841" i="1"/>
  <c r="YN841" i="1" s="1"/>
  <c r="IN839" i="1"/>
  <c r="IP839" i="1" s="1"/>
  <c r="YL807" i="1"/>
  <c r="YN807" i="1" s="1"/>
  <c r="BY805" i="1"/>
  <c r="CA805" i="1" s="1"/>
  <c r="AFA804" i="1"/>
  <c r="AFC804" i="1" s="1"/>
  <c r="SO806" i="1"/>
  <c r="SQ806" i="1" s="1"/>
  <c r="XT805" i="1"/>
  <c r="XV805" i="1" s="1"/>
  <c r="AGT803" i="1"/>
  <c r="AGV803" i="1" s="1"/>
  <c r="AGT807" i="1"/>
  <c r="AGV807" i="1" s="1"/>
  <c r="AF805" i="1"/>
  <c r="AH805" i="1" s="1"/>
  <c r="KY805" i="1"/>
  <c r="LA805" i="1" s="1"/>
  <c r="HV812" i="1"/>
  <c r="HX812" i="1" s="1"/>
  <c r="AFA809" i="1"/>
  <c r="AFC809" i="1" s="1"/>
  <c r="AGB813" i="1"/>
  <c r="AGD813" i="1" s="1"/>
  <c r="NS813" i="1"/>
  <c r="NU813" i="1" s="1"/>
  <c r="OK812" i="1"/>
  <c r="OM812" i="1" s="1"/>
  <c r="FK812" i="1"/>
  <c r="FM812" i="1" s="1"/>
  <c r="YL809" i="1"/>
  <c r="YN809" i="1" s="1"/>
  <c r="HV843" i="1"/>
  <c r="HX843" i="1" s="1"/>
  <c r="AFS841" i="1"/>
  <c r="AFU841" i="1" s="1"/>
  <c r="QV840" i="1"/>
  <c r="QX840" i="1" s="1"/>
  <c r="IW840" i="1"/>
  <c r="IY840" i="1" s="1"/>
  <c r="AFA840" i="1"/>
  <c r="AFC840" i="1" s="1"/>
  <c r="JX842" i="1"/>
  <c r="JZ842" i="1" s="1"/>
  <c r="BG855" i="1"/>
  <c r="BI855" i="1" s="1"/>
  <c r="YL854" i="1"/>
  <c r="YN854" i="1" s="1"/>
  <c r="AGK853" i="1"/>
  <c r="AGM853" i="1" s="1"/>
  <c r="AF853" i="1"/>
  <c r="AH853" i="1" s="1"/>
  <c r="LH849" i="1"/>
  <c r="LJ849" i="1" s="1"/>
  <c r="YL846" i="1"/>
  <c r="YN846" i="1" s="1"/>
  <c r="AGT837" i="1"/>
  <c r="AGV837" i="1" s="1"/>
  <c r="CH837" i="1"/>
  <c r="CJ837" i="1" s="1"/>
  <c r="AX837" i="1"/>
  <c r="AZ837" i="1" s="1"/>
  <c r="YL836" i="1"/>
  <c r="YN836" i="1" s="1"/>
  <c r="BY834" i="1"/>
  <c r="CA834" i="1" s="1"/>
  <c r="W834" i="1"/>
  <c r="Y834" i="1" s="1"/>
  <c r="MI833" i="1"/>
  <c r="MK833" i="1" s="1"/>
  <c r="AO837" i="1"/>
  <c r="AQ837" i="1" s="1"/>
  <c r="ES836" i="1"/>
  <c r="EU836" i="1" s="1"/>
  <c r="DI836" i="1"/>
  <c r="DK836" i="1" s="1"/>
  <c r="ADQ835" i="1"/>
  <c r="ADS835" i="1" s="1"/>
  <c r="WS837" i="1"/>
  <c r="WU837" i="1" s="1"/>
  <c r="UZ837" i="1"/>
  <c r="VB837" i="1" s="1"/>
  <c r="FT837" i="1"/>
  <c r="FV837" i="1" s="1"/>
  <c r="BP837" i="1"/>
  <c r="BR837" i="1" s="1"/>
  <c r="QV836" i="1"/>
  <c r="QX836" i="1" s="1"/>
  <c r="BG835" i="1"/>
  <c r="BI835" i="1" s="1"/>
  <c r="RW834" i="1"/>
  <c r="RY834" i="1" s="1"/>
  <c r="JX834" i="1"/>
  <c r="JZ834" i="1" s="1"/>
  <c r="EJ834" i="1"/>
  <c r="EL834" i="1" s="1"/>
  <c r="CZ834" i="1"/>
  <c r="DB834" i="1" s="1"/>
  <c r="N834" i="1"/>
  <c r="P834" i="1" s="1"/>
  <c r="SO833" i="1"/>
  <c r="SQ833" i="1" s="1"/>
  <c r="PL835" i="1"/>
  <c r="PN835" i="1" s="1"/>
  <c r="NA835" i="1"/>
  <c r="NC835" i="1" s="1"/>
  <c r="JO834" i="1"/>
  <c r="JQ834" i="1" s="1"/>
  <c r="LQ834" i="1"/>
  <c r="LS834" i="1" s="1"/>
  <c r="UH842" i="1"/>
  <c r="UJ842" i="1" s="1"/>
  <c r="AGT843" i="1"/>
  <c r="AGV843" i="1" s="1"/>
  <c r="JX824" i="1"/>
  <c r="JZ824" i="1" s="1"/>
  <c r="YL823" i="1"/>
  <c r="YN823" i="1" s="1"/>
  <c r="MR823" i="1"/>
  <c r="MT823" i="1" s="1"/>
  <c r="IW843" i="1"/>
  <c r="IY843" i="1" s="1"/>
  <c r="ES843" i="1"/>
  <c r="EU843" i="1" s="1"/>
  <c r="JF842" i="1"/>
  <c r="JH842" i="1" s="1"/>
  <c r="HV841" i="1"/>
  <c r="HX841" i="1" s="1"/>
  <c r="LZ839" i="1"/>
  <c r="MB839" i="1" s="1"/>
  <c r="AGK842" i="1"/>
  <c r="AGM842" i="1" s="1"/>
  <c r="YL840" i="1"/>
  <c r="YN840" i="1" s="1"/>
  <c r="AO843" i="1"/>
  <c r="AQ843" i="1" s="1"/>
  <c r="UH860" i="1"/>
  <c r="UJ860" i="1" s="1"/>
  <c r="BP861" i="1"/>
  <c r="BR861" i="1" s="1"/>
  <c r="QD861" i="1"/>
  <c r="QF861" i="1" s="1"/>
  <c r="BP831" i="1"/>
  <c r="BR831" i="1" s="1"/>
  <c r="JF831" i="1"/>
  <c r="JH831" i="1" s="1"/>
  <c r="WS830" i="1"/>
  <c r="WU830" i="1" s="1"/>
  <c r="AFS828" i="1"/>
  <c r="AFU828" i="1" s="1"/>
  <c r="NJ828" i="1"/>
  <c r="NL828" i="1" s="1"/>
  <c r="ES831" i="1"/>
  <c r="EU831" i="1" s="1"/>
  <c r="UH858" i="1"/>
  <c r="UJ858" i="1" s="1"/>
  <c r="FK858" i="1"/>
  <c r="FM858" i="1" s="1"/>
  <c r="SO855" i="1"/>
  <c r="SQ855" i="1" s="1"/>
  <c r="AGT852" i="1"/>
  <c r="AGV852" i="1" s="1"/>
  <c r="VR852" i="1"/>
  <c r="VT852" i="1" s="1"/>
  <c r="AX852" i="1"/>
  <c r="AZ852" i="1" s="1"/>
  <c r="W852" i="1"/>
  <c r="Y852" i="1" s="1"/>
  <c r="AFS851" i="1"/>
  <c r="AFU851" i="1" s="1"/>
  <c r="ADQ851" i="1"/>
  <c r="ADS851" i="1" s="1"/>
  <c r="UZ851" i="1"/>
  <c r="VB851" i="1" s="1"/>
  <c r="SF851" i="1"/>
  <c r="SH851" i="1" s="1"/>
  <c r="PL851" i="1"/>
  <c r="PN851" i="1" s="1"/>
  <c r="NA851" i="1"/>
  <c r="NC851" i="1" s="1"/>
  <c r="KY851" i="1"/>
  <c r="LA851" i="1" s="1"/>
  <c r="JF851" i="1"/>
  <c r="JH851" i="1" s="1"/>
  <c r="IN851" i="1"/>
  <c r="IP851" i="1" s="1"/>
  <c r="DI851" i="1"/>
  <c r="DK851" i="1" s="1"/>
  <c r="AO851" i="1"/>
  <c r="AQ851" i="1" s="1"/>
  <c r="BP854" i="1"/>
  <c r="BR854" i="1" s="1"/>
  <c r="BY853" i="1"/>
  <c r="CA853" i="1" s="1"/>
  <c r="WS852" i="1"/>
  <c r="WU852" i="1" s="1"/>
  <c r="GL851" i="1"/>
  <c r="GN851" i="1" s="1"/>
  <c r="ES851" i="1"/>
  <c r="EU851" i="1" s="1"/>
  <c r="RW851" i="1"/>
  <c r="RY851" i="1" s="1"/>
  <c r="PU851" i="1"/>
  <c r="PW851" i="1" s="1"/>
  <c r="PC851" i="1"/>
  <c r="PE851" i="1" s="1"/>
  <c r="MI851" i="1"/>
  <c r="MK851" i="1" s="1"/>
  <c r="BG851" i="1"/>
  <c r="BI851" i="1" s="1"/>
  <c r="AF851" i="1"/>
  <c r="AH851" i="1" s="1"/>
  <c r="E851" i="1"/>
  <c r="G851" i="1" s="1"/>
  <c r="QD853" i="1"/>
  <c r="QF853" i="1" s="1"/>
  <c r="JO853" i="1"/>
  <c r="JQ853" i="1" s="1"/>
  <c r="N853" i="1"/>
  <c r="P853" i="1" s="1"/>
  <c r="AGK851" i="1"/>
  <c r="AGM851" i="1" s="1"/>
  <c r="QV851" i="1"/>
  <c r="QX851" i="1" s="1"/>
  <c r="LQ851" i="1"/>
  <c r="LS851" i="1" s="1"/>
  <c r="JX851" i="1"/>
  <c r="JZ851" i="1" s="1"/>
  <c r="CZ851" i="1"/>
  <c r="DB851" i="1" s="1"/>
  <c r="CH851" i="1"/>
  <c r="CJ851" i="1" s="1"/>
  <c r="PU864" i="1"/>
  <c r="PW864" i="1" s="1"/>
  <c r="PC866" i="1"/>
  <c r="PE866" i="1" s="1"/>
  <c r="VR865" i="1"/>
  <c r="VT865" i="1" s="1"/>
  <c r="PL865" i="1"/>
  <c r="PN865" i="1" s="1"/>
  <c r="FT864" i="1"/>
  <c r="FV864" i="1" s="1"/>
  <c r="BP865" i="1"/>
  <c r="BR865" i="1" s="1"/>
  <c r="JO864" i="1"/>
  <c r="JQ864" i="1" s="1"/>
  <c r="RW841" i="1"/>
  <c r="RY841" i="1" s="1"/>
  <c r="AFJ841" i="1"/>
  <c r="AFL841" i="1" s="1"/>
  <c r="FK831" i="1"/>
  <c r="FM831" i="1" s="1"/>
  <c r="OK829" i="1"/>
  <c r="OM829" i="1" s="1"/>
  <c r="YL831" i="1"/>
  <c r="YN831" i="1" s="1"/>
  <c r="PU829" i="1"/>
  <c r="PW829" i="1" s="1"/>
  <c r="SF831" i="1"/>
  <c r="SH831" i="1" s="1"/>
  <c r="AGK830" i="1"/>
  <c r="AGM830" i="1" s="1"/>
  <c r="JF830" i="1"/>
  <c r="JH830" i="1" s="1"/>
  <c r="GL867" i="1"/>
  <c r="GN867" i="1" s="1"/>
  <c r="ES865" i="1"/>
  <c r="EU865" i="1" s="1"/>
  <c r="ADQ864" i="1"/>
  <c r="ADS864" i="1" s="1"/>
  <c r="SF864" i="1"/>
  <c r="SH864" i="1" s="1"/>
  <c r="UH866" i="1"/>
  <c r="UJ866" i="1" s="1"/>
  <c r="HV863" i="1"/>
  <c r="HX863" i="1" s="1"/>
  <c r="MR866" i="1"/>
  <c r="MT866" i="1" s="1"/>
  <c r="EJ866" i="1"/>
  <c r="EL866" i="1" s="1"/>
  <c r="QV864" i="1"/>
  <c r="QX864" i="1" s="1"/>
  <c r="CQ867" i="1"/>
  <c r="CS867" i="1" s="1"/>
  <c r="AFS866" i="1"/>
  <c r="AFU866" i="1" s="1"/>
  <c r="AGB865" i="1"/>
  <c r="AGD865" i="1" s="1"/>
  <c r="JF865" i="1"/>
  <c r="JH865" i="1" s="1"/>
  <c r="LH863" i="1"/>
  <c r="LJ863" i="1" s="1"/>
  <c r="QD863" i="1"/>
  <c r="QF863" i="1" s="1"/>
  <c r="LQ863" i="1"/>
  <c r="LS863" i="1" s="1"/>
  <c r="BP863" i="1"/>
  <c r="BR863" i="1" s="1"/>
  <c r="GL837" i="1"/>
  <c r="GN837" i="1" s="1"/>
  <c r="WS836" i="1"/>
  <c r="WU836" i="1" s="1"/>
  <c r="IN834" i="1"/>
  <c r="IP834" i="1" s="1"/>
  <c r="AX866" i="1"/>
  <c r="AZ866" i="1" s="1"/>
  <c r="DI865" i="1"/>
  <c r="DK865" i="1" s="1"/>
  <c r="AO865" i="1"/>
  <c r="AQ865" i="1" s="1"/>
  <c r="PC864" i="1"/>
  <c r="PE864" i="1" s="1"/>
  <c r="CZ864" i="1"/>
  <c r="DB864" i="1" s="1"/>
  <c r="QD849" i="1"/>
  <c r="QF849" i="1" s="1"/>
  <c r="ADQ848" i="1"/>
  <c r="ADS848" i="1" s="1"/>
  <c r="LZ848" i="1"/>
  <c r="MB848" i="1" s="1"/>
  <c r="BP849" i="1"/>
  <c r="BR849" i="1" s="1"/>
  <c r="QV847" i="1"/>
  <c r="QX847" i="1" s="1"/>
  <c r="PU849" i="1"/>
  <c r="PW849" i="1" s="1"/>
  <c r="JO848" i="1"/>
  <c r="JQ848" i="1" s="1"/>
  <c r="AFS847" i="1"/>
  <c r="AFU847" i="1" s="1"/>
  <c r="KY849" i="1"/>
  <c r="LA849" i="1" s="1"/>
  <c r="IW849" i="1"/>
  <c r="IY849" i="1" s="1"/>
  <c r="AO849" i="1"/>
  <c r="AQ849" i="1" s="1"/>
  <c r="SO845" i="1"/>
  <c r="SQ845" i="1" s="1"/>
  <c r="FT845" i="1"/>
  <c r="FV845" i="1" s="1"/>
  <c r="LH846" i="1"/>
  <c r="LJ846" i="1" s="1"/>
  <c r="JF846" i="1"/>
  <c r="JH846" i="1" s="1"/>
  <c r="EJ846" i="1"/>
  <c r="EL846" i="1" s="1"/>
  <c r="NS845" i="1"/>
  <c r="NU845" i="1" s="1"/>
  <c r="JX845" i="1"/>
  <c r="JZ845" i="1" s="1"/>
  <c r="CQ845" i="1"/>
  <c r="CS845" i="1" s="1"/>
  <c r="AF847" i="1"/>
  <c r="AH847" i="1" s="1"/>
  <c r="AGK846" i="1"/>
  <c r="AGM846" i="1" s="1"/>
  <c r="OK845" i="1"/>
  <c r="OM845" i="1" s="1"/>
  <c r="MI845" i="1"/>
  <c r="MK845" i="1" s="1"/>
  <c r="E846" i="1"/>
  <c r="G846" i="1" s="1"/>
  <c r="HV845" i="1"/>
  <c r="HX845" i="1" s="1"/>
  <c r="VR813" i="1"/>
  <c r="VT813" i="1" s="1"/>
  <c r="NA813" i="1"/>
  <c r="NC813" i="1" s="1"/>
  <c r="CZ813" i="1"/>
  <c r="DB813" i="1" s="1"/>
  <c r="LH813" i="1"/>
  <c r="LJ813" i="1" s="1"/>
  <c r="UH812" i="1"/>
  <c r="UJ812" i="1" s="1"/>
  <c r="NS812" i="1"/>
  <c r="NU812" i="1" s="1"/>
  <c r="AFS810" i="1"/>
  <c r="AFU810" i="1" s="1"/>
  <c r="OK809" i="1"/>
  <c r="OM809" i="1" s="1"/>
  <c r="MI809" i="1"/>
  <c r="MK809" i="1" s="1"/>
  <c r="UZ811" i="1"/>
  <c r="VB811" i="1" s="1"/>
  <c r="KG810" i="1"/>
  <c r="KI810" i="1" s="1"/>
  <c r="NJ855" i="1"/>
  <c r="NL855" i="1" s="1"/>
  <c r="SO852" i="1"/>
  <c r="SQ852" i="1" s="1"/>
  <c r="OK852" i="1"/>
  <c r="OM852" i="1" s="1"/>
  <c r="UH867" i="1"/>
  <c r="UJ867" i="1" s="1"/>
  <c r="NA865" i="1"/>
  <c r="NC865" i="1" s="1"/>
  <c r="LQ864" i="1"/>
  <c r="LS864" i="1" s="1"/>
  <c r="XT806" i="1"/>
  <c r="XV806" i="1" s="1"/>
  <c r="AFS805" i="1"/>
  <c r="AFU805" i="1" s="1"/>
  <c r="UZ804" i="1"/>
  <c r="VB804" i="1" s="1"/>
  <c r="UH804" i="1"/>
  <c r="UJ804" i="1" s="1"/>
  <c r="TP804" i="1"/>
  <c r="TR804" i="1" s="1"/>
  <c r="VR803" i="1"/>
  <c r="VT803" i="1" s="1"/>
  <c r="IW803" i="1"/>
  <c r="IY803" i="1" s="1"/>
  <c r="FT803" i="1"/>
  <c r="FV803" i="1" s="1"/>
  <c r="AF803" i="1"/>
  <c r="AH803" i="1" s="1"/>
  <c r="N803" i="1"/>
  <c r="P803" i="1" s="1"/>
  <c r="AHC806" i="1"/>
  <c r="AHE806" i="1" s="1"/>
  <c r="NS806" i="1"/>
  <c r="NU806" i="1" s="1"/>
  <c r="AGT805" i="1"/>
  <c r="AGV805" i="1" s="1"/>
  <c r="NJ805" i="1"/>
  <c r="NL805" i="1" s="1"/>
  <c r="LH804" i="1"/>
  <c r="LJ804" i="1" s="1"/>
  <c r="KG804" i="1"/>
  <c r="KI804" i="1" s="1"/>
  <c r="CQ804" i="1"/>
  <c r="CS804" i="1" s="1"/>
  <c r="RW803" i="1"/>
  <c r="RY803" i="1" s="1"/>
  <c r="PU803" i="1"/>
  <c r="PW803" i="1" s="1"/>
  <c r="BY803" i="1"/>
  <c r="CA803" i="1" s="1"/>
  <c r="BG803" i="1"/>
  <c r="BI803" i="1" s="1"/>
  <c r="HV807" i="1"/>
  <c r="HX807" i="1" s="1"/>
  <c r="FK806" i="1"/>
  <c r="FM806" i="1" s="1"/>
  <c r="SO805" i="1"/>
  <c r="SQ805" i="1" s="1"/>
  <c r="AGB804" i="1"/>
  <c r="AGD804" i="1" s="1"/>
  <c r="GL804" i="1"/>
  <c r="GN804" i="1" s="1"/>
  <c r="AFJ803" i="1"/>
  <c r="AFL803" i="1" s="1"/>
  <c r="SX803" i="1"/>
  <c r="SZ803" i="1" s="1"/>
  <c r="QV803" i="1"/>
  <c r="QX803" i="1" s="1"/>
  <c r="PC803" i="1"/>
  <c r="PE803" i="1" s="1"/>
  <c r="OK803" i="1"/>
  <c r="OM803" i="1" s="1"/>
  <c r="NA803" i="1"/>
  <c r="NC803" i="1" s="1"/>
  <c r="IN803" i="1"/>
  <c r="IP803" i="1" s="1"/>
  <c r="CZ803" i="1"/>
  <c r="DB803" i="1" s="1"/>
  <c r="AO803" i="1"/>
  <c r="AQ803" i="1" s="1"/>
  <c r="W803" i="1"/>
  <c r="Y803" i="1" s="1"/>
  <c r="CH807" i="1"/>
  <c r="CJ807" i="1" s="1"/>
  <c r="EJ806" i="1"/>
  <c r="EL806" i="1" s="1"/>
  <c r="JO805" i="1"/>
  <c r="JQ805" i="1" s="1"/>
  <c r="JX804" i="1"/>
  <c r="JZ804" i="1" s="1"/>
  <c r="JF804" i="1"/>
  <c r="JH804" i="1" s="1"/>
  <c r="DI804" i="1"/>
  <c r="DK804" i="1" s="1"/>
  <c r="AGK803" i="1"/>
  <c r="AGM803" i="1" s="1"/>
  <c r="ADQ803" i="1"/>
  <c r="ADS803" i="1" s="1"/>
  <c r="WS803" i="1"/>
  <c r="WU803" i="1" s="1"/>
  <c r="QD803" i="1"/>
  <c r="QF803" i="1" s="1"/>
  <c r="PL803" i="1"/>
  <c r="PN803" i="1" s="1"/>
  <c r="LQ803" i="1"/>
  <c r="LS803" i="1" s="1"/>
  <c r="KY803" i="1"/>
  <c r="LA803" i="1" s="1"/>
  <c r="ES803" i="1"/>
  <c r="EU803" i="1" s="1"/>
  <c r="BP803" i="1"/>
  <c r="BR803" i="1" s="1"/>
  <c r="AX803" i="1"/>
  <c r="AZ803" i="1" s="1"/>
  <c r="E803" i="1"/>
  <c r="G803" i="1" s="1"/>
  <c r="LH867" i="1"/>
  <c r="LJ867" i="1" s="1"/>
  <c r="VR866" i="1"/>
  <c r="VT866" i="1" s="1"/>
  <c r="NA864" i="1"/>
  <c r="NC864" i="1" s="1"/>
  <c r="PU863" i="1"/>
  <c r="PW863" i="1" s="1"/>
  <c r="KY863" i="1"/>
  <c r="LA863" i="1" s="1"/>
  <c r="ES863" i="1"/>
  <c r="EU863" i="1" s="1"/>
  <c r="IW866" i="1"/>
  <c r="IY866" i="1" s="1"/>
  <c r="AGK865" i="1"/>
  <c r="AGM865" i="1" s="1"/>
  <c r="JO865" i="1"/>
  <c r="JQ865" i="1" s="1"/>
  <c r="EJ865" i="1"/>
  <c r="EL865" i="1" s="1"/>
  <c r="IN864" i="1"/>
  <c r="IP864" i="1" s="1"/>
  <c r="CH864" i="1"/>
  <c r="CJ864" i="1" s="1"/>
  <c r="N864" i="1"/>
  <c r="P864" i="1" s="1"/>
  <c r="AGT863" i="1"/>
  <c r="AGV863" i="1" s="1"/>
  <c r="UZ863" i="1"/>
  <c r="VB863" i="1" s="1"/>
  <c r="RW863" i="1"/>
  <c r="RY863" i="1" s="1"/>
  <c r="PL863" i="1"/>
  <c r="PN863" i="1" s="1"/>
  <c r="BY863" i="1"/>
  <c r="CA863" i="1" s="1"/>
  <c r="BG863" i="1"/>
  <c r="BI863" i="1" s="1"/>
  <c r="NJ866" i="1"/>
  <c r="NL866" i="1" s="1"/>
  <c r="CZ863" i="1"/>
  <c r="DB863" i="1" s="1"/>
  <c r="MI864" i="1"/>
  <c r="MK864" i="1" s="1"/>
  <c r="AO863" i="1"/>
  <c r="AQ863" i="1" s="1"/>
  <c r="E864" i="1"/>
  <c r="G864" i="1" s="1"/>
  <c r="UH863" i="1"/>
  <c r="UJ863" i="1" s="1"/>
  <c r="W863" i="1"/>
  <c r="Y863" i="1" s="1"/>
  <c r="AF863" i="1"/>
  <c r="AH863" i="1" s="1"/>
  <c r="IW864" i="1"/>
  <c r="IY864" i="1" s="1"/>
  <c r="DI866" i="1"/>
  <c r="DK866" i="1" s="1"/>
  <c r="OK813" i="1"/>
  <c r="OM813" i="1" s="1"/>
  <c r="CQ811" i="1"/>
  <c r="CS811" i="1" s="1"/>
  <c r="AFA810" i="1"/>
  <c r="AFC810" i="1" s="1"/>
  <c r="WS809" i="1"/>
  <c r="WU809" i="1" s="1"/>
  <c r="MI811" i="1"/>
  <c r="MK811" i="1" s="1"/>
  <c r="KY813" i="1"/>
  <c r="LA813" i="1" s="1"/>
  <c r="LZ811" i="1"/>
  <c r="MB811" i="1" s="1"/>
  <c r="AGT810" i="1"/>
  <c r="AGV810" i="1" s="1"/>
  <c r="NS819" i="1"/>
  <c r="NU819" i="1" s="1"/>
  <c r="IN817" i="1"/>
  <c r="IP817" i="1" s="1"/>
  <c r="NJ819" i="1"/>
  <c r="NL819" i="1" s="1"/>
  <c r="LZ816" i="1"/>
  <c r="MB816" i="1" s="1"/>
  <c r="SF815" i="1"/>
  <c r="SH815" i="1" s="1"/>
  <c r="IW818" i="1"/>
  <c r="IY818" i="1" s="1"/>
  <c r="KG817" i="1"/>
  <c r="KI817" i="1" s="1"/>
  <c r="LH819" i="1"/>
  <c r="LJ819" i="1" s="1"/>
  <c r="AGB817" i="1"/>
  <c r="AGD817" i="1" s="1"/>
  <c r="AFJ817" i="1"/>
  <c r="AFL817" i="1" s="1"/>
  <c r="MI817" i="1"/>
  <c r="MK817" i="1" s="1"/>
  <c r="LQ816" i="1"/>
  <c r="LS816" i="1" s="1"/>
  <c r="BP859" i="1"/>
  <c r="BR859" i="1" s="1"/>
  <c r="DI857" i="1"/>
  <c r="DK857" i="1" s="1"/>
  <c r="UH825" i="1"/>
  <c r="UJ825" i="1" s="1"/>
  <c r="KG825" i="1"/>
  <c r="KI825" i="1" s="1"/>
  <c r="LQ822" i="1"/>
  <c r="LS822" i="1" s="1"/>
  <c r="AGT822" i="1"/>
  <c r="AGV822" i="1" s="1"/>
  <c r="IW822" i="1"/>
  <c r="IY822" i="1" s="1"/>
  <c r="XT843" i="1"/>
  <c r="XV843" i="1" s="1"/>
  <c r="QV843" i="1"/>
  <c r="QX843" i="1" s="1"/>
  <c r="KY842" i="1"/>
  <c r="LA842" i="1" s="1"/>
  <c r="JO842" i="1"/>
  <c r="JQ842" i="1" s="1"/>
  <c r="NJ841" i="1"/>
  <c r="NL841" i="1" s="1"/>
  <c r="SF839" i="1"/>
  <c r="SH839" i="1" s="1"/>
  <c r="PU842" i="1"/>
  <c r="PW842" i="1" s="1"/>
  <c r="WS841" i="1"/>
  <c r="WU841" i="1" s="1"/>
  <c r="VR841" i="1"/>
  <c r="VT841" i="1" s="1"/>
  <c r="UZ840" i="1"/>
  <c r="VB840" i="1" s="1"/>
  <c r="SO840" i="1"/>
  <c r="SQ840" i="1" s="1"/>
  <c r="AZ840" i="1"/>
  <c r="RW842" i="1"/>
  <c r="RY842" i="1" s="1"/>
  <c r="QV827" i="1"/>
  <c r="QX827" i="1" s="1"/>
  <c r="ADQ828" i="1"/>
  <c r="ADS828" i="1" s="1"/>
  <c r="FK828" i="1"/>
  <c r="FM828" i="1" s="1"/>
  <c r="AFA830" i="1"/>
  <c r="AFC830" i="1" s="1"/>
  <c r="NS837" i="1"/>
  <c r="NU837" i="1" s="1"/>
  <c r="PU837" i="1"/>
  <c r="PW837" i="1" s="1"/>
  <c r="KG836" i="1"/>
  <c r="KI836" i="1" s="1"/>
  <c r="FK835" i="1"/>
  <c r="FM835" i="1" s="1"/>
  <c r="OK835" i="1"/>
  <c r="OM835" i="1" s="1"/>
  <c r="LZ834" i="1"/>
  <c r="MB834" i="1" s="1"/>
  <c r="YL843" i="1"/>
  <c r="YN843" i="1" s="1"/>
  <c r="OK841" i="1"/>
  <c r="OM841" i="1" s="1"/>
  <c r="CQ841" i="1"/>
  <c r="CS841" i="1" s="1"/>
  <c r="OK861" i="1"/>
  <c r="OM861" i="1" s="1"/>
  <c r="SF860" i="1"/>
  <c r="SH860" i="1" s="1"/>
  <c r="NJ863" i="1"/>
  <c r="NL863" i="1" s="1"/>
  <c r="AGK864" i="1"/>
  <c r="AGM864" i="1" s="1"/>
  <c r="N865" i="1"/>
  <c r="P865" i="1" s="1"/>
  <c r="SX801" i="1"/>
  <c r="SZ801" i="1" s="1"/>
  <c r="OK801" i="1"/>
  <c r="OM801" i="1" s="1"/>
  <c r="JF801" i="1"/>
  <c r="JH801" i="1" s="1"/>
  <c r="AO801" i="1"/>
  <c r="AQ801" i="1" s="1"/>
  <c r="AGK800" i="1"/>
  <c r="AGM800" i="1" s="1"/>
  <c r="AFS800" i="1"/>
  <c r="AFU800" i="1" s="1"/>
  <c r="VR800" i="1"/>
  <c r="VT800" i="1" s="1"/>
  <c r="UZ800" i="1"/>
  <c r="VB800" i="1" s="1"/>
  <c r="UH800" i="1"/>
  <c r="UJ800" i="1" s="1"/>
  <c r="PU800" i="1"/>
  <c r="PW800" i="1" s="1"/>
  <c r="LQ800" i="1"/>
  <c r="LS800" i="1" s="1"/>
  <c r="EJ800" i="1"/>
  <c r="EL800" i="1" s="1"/>
  <c r="BP800" i="1"/>
  <c r="BR800" i="1" s="1"/>
  <c r="XT799" i="1"/>
  <c r="XV799" i="1" s="1"/>
  <c r="TP799" i="1"/>
  <c r="TR799" i="1" s="1"/>
  <c r="KG799" i="1"/>
  <c r="KI799" i="1" s="1"/>
  <c r="IW799" i="1"/>
  <c r="IY799" i="1" s="1"/>
  <c r="YL798" i="1"/>
  <c r="YN798" i="1" s="1"/>
  <c r="CQ798" i="1"/>
  <c r="CS798" i="1" s="1"/>
  <c r="QV801" i="1"/>
  <c r="QX801" i="1" s="1"/>
  <c r="NJ801" i="1"/>
  <c r="NL801" i="1" s="1"/>
  <c r="LZ801" i="1"/>
  <c r="MB801" i="1" s="1"/>
  <c r="LH800" i="1"/>
  <c r="LJ800" i="1" s="1"/>
  <c r="CZ799" i="1"/>
  <c r="DB799" i="1" s="1"/>
  <c r="N799" i="1"/>
  <c r="P799" i="1" s="1"/>
  <c r="AGB798" i="1"/>
  <c r="AGD798" i="1" s="1"/>
  <c r="RW801" i="1"/>
  <c r="RY801" i="1" s="1"/>
  <c r="PC801" i="1"/>
  <c r="PE801" i="1" s="1"/>
  <c r="JX801" i="1"/>
  <c r="JZ801" i="1" s="1"/>
  <c r="FT801" i="1"/>
  <c r="FV801" i="1" s="1"/>
  <c r="AFJ800" i="1"/>
  <c r="AFL800" i="1" s="1"/>
  <c r="QD800" i="1"/>
  <c r="QF800" i="1" s="1"/>
  <c r="MI800" i="1"/>
  <c r="MK800" i="1" s="1"/>
  <c r="KY800" i="1"/>
  <c r="LA800" i="1" s="1"/>
  <c r="CH800" i="1"/>
  <c r="CJ800" i="1" s="1"/>
  <c r="ADQ799" i="1"/>
  <c r="ADS799" i="1" s="1"/>
  <c r="NS799" i="1"/>
  <c r="NU799" i="1" s="1"/>
  <c r="NA799" i="1"/>
  <c r="NC799" i="1" s="1"/>
  <c r="JO799" i="1"/>
  <c r="JQ799" i="1" s="1"/>
  <c r="AHC797" i="1"/>
  <c r="AHE797" i="1" s="1"/>
  <c r="SO800" i="1"/>
  <c r="SQ800" i="1" s="1"/>
  <c r="IN800" i="1"/>
  <c r="IP800" i="1" s="1"/>
  <c r="BY800" i="1"/>
  <c r="CA800" i="1" s="1"/>
  <c r="E800" i="1"/>
  <c r="G800" i="1" s="1"/>
  <c r="FK799" i="1"/>
  <c r="FM799" i="1" s="1"/>
  <c r="SX819" i="1"/>
  <c r="SZ819" i="1" s="1"/>
  <c r="WS817" i="1"/>
  <c r="WU817" i="1" s="1"/>
  <c r="TP819" i="1"/>
  <c r="TR819" i="1" s="1"/>
  <c r="HV818" i="1"/>
  <c r="HX818" i="1" s="1"/>
  <c r="AFA816" i="1"/>
  <c r="AFC816" i="1" s="1"/>
  <c r="AO819" i="1"/>
  <c r="AQ819" i="1" s="1"/>
  <c r="GL818" i="1"/>
  <c r="GN818" i="1" s="1"/>
  <c r="AGB836" i="1"/>
  <c r="AGD836" i="1" s="1"/>
  <c r="AFS837" i="1"/>
  <c r="AFU837" i="1" s="1"/>
  <c r="LZ836" i="1"/>
  <c r="MB836" i="1" s="1"/>
  <c r="YL837" i="1"/>
  <c r="YN837" i="1" s="1"/>
  <c r="HV837" i="1"/>
  <c r="HX837" i="1" s="1"/>
  <c r="FK837" i="1"/>
  <c r="FM837" i="1" s="1"/>
  <c r="QV837" i="1"/>
  <c r="QX837" i="1" s="1"/>
  <c r="KY836" i="1"/>
  <c r="LA836" i="1" s="1"/>
  <c r="SX834" i="1"/>
  <c r="SZ834" i="1" s="1"/>
  <c r="PU834" i="1"/>
  <c r="PW834" i="1" s="1"/>
  <c r="JF837" i="1"/>
  <c r="JH837" i="1" s="1"/>
  <c r="AFS836" i="1"/>
  <c r="AFU836" i="1" s="1"/>
  <c r="AGK835" i="1"/>
  <c r="AGM835" i="1" s="1"/>
  <c r="PL836" i="1"/>
  <c r="PN836" i="1" s="1"/>
  <c r="RW835" i="1"/>
  <c r="RY835" i="1" s="1"/>
  <c r="IW835" i="1"/>
  <c r="IY835" i="1" s="1"/>
  <c r="HV835" i="1"/>
  <c r="HX835" i="1" s="1"/>
  <c r="LZ833" i="1"/>
  <c r="MB833" i="1" s="1"/>
  <c r="LH833" i="1"/>
  <c r="LJ833" i="1" s="1"/>
  <c r="AX836" i="1"/>
  <c r="AZ836" i="1" s="1"/>
  <c r="JF855" i="1"/>
  <c r="JH855" i="1" s="1"/>
  <c r="KY855" i="1"/>
  <c r="LA855" i="1" s="1"/>
  <c r="IW853" i="1"/>
  <c r="IY853" i="1" s="1"/>
  <c r="LH852" i="1"/>
  <c r="LJ852" i="1" s="1"/>
  <c r="NS852" i="1"/>
  <c r="NU852" i="1" s="1"/>
  <c r="HV861" i="1"/>
  <c r="HX861" i="1" s="1"/>
  <c r="MR857" i="1"/>
  <c r="MT857" i="1" s="1"/>
  <c r="SX837" i="1"/>
  <c r="SZ837" i="1" s="1"/>
  <c r="ES835" i="1"/>
  <c r="EU835" i="1" s="1"/>
  <c r="E835" i="1"/>
  <c r="G835" i="1" s="1"/>
  <c r="JO833" i="1"/>
  <c r="JQ833" i="1" s="1"/>
  <c r="PU836" i="1"/>
  <c r="PW836" i="1" s="1"/>
  <c r="IW837" i="1"/>
  <c r="IY837" i="1" s="1"/>
  <c r="KY834" i="1"/>
  <c r="LA834" i="1" s="1"/>
  <c r="AX858" i="1"/>
  <c r="AZ858" i="1" s="1"/>
  <c r="SX860" i="1"/>
  <c r="SZ860" i="1" s="1"/>
  <c r="ADQ843" i="1"/>
  <c r="ADS843" i="1" s="1"/>
  <c r="NJ843" i="1"/>
  <c r="NL843" i="1" s="1"/>
  <c r="PL819" i="1"/>
  <c r="PN819" i="1" s="1"/>
  <c r="GL819" i="1"/>
  <c r="GN819" i="1" s="1"/>
  <c r="UH818" i="1"/>
  <c r="UJ818" i="1" s="1"/>
  <c r="AO816" i="1"/>
  <c r="AQ816" i="1" s="1"/>
  <c r="W816" i="1"/>
  <c r="Y816" i="1" s="1"/>
  <c r="ES819" i="1"/>
  <c r="EU819" i="1" s="1"/>
  <c r="IW816" i="1"/>
  <c r="IY816" i="1" s="1"/>
  <c r="NJ815" i="1"/>
  <c r="NL815" i="1" s="1"/>
  <c r="CZ819" i="1"/>
  <c r="DB819" i="1" s="1"/>
  <c r="BP819" i="1"/>
  <c r="BR819" i="1" s="1"/>
  <c r="XT818" i="1"/>
  <c r="XV818" i="1" s="1"/>
  <c r="PC818" i="1"/>
  <c r="PE818" i="1" s="1"/>
  <c r="IN818" i="1"/>
  <c r="IP818" i="1" s="1"/>
  <c r="JO816" i="1"/>
  <c r="JQ816" i="1" s="1"/>
  <c r="N815" i="1"/>
  <c r="P815" i="1" s="1"/>
  <c r="OK804" i="1"/>
  <c r="OM804" i="1" s="1"/>
  <c r="TP805" i="1"/>
  <c r="TR805" i="1" s="1"/>
  <c r="MR805" i="1"/>
  <c r="MT805" i="1" s="1"/>
  <c r="KG807" i="1"/>
  <c r="KI807" i="1" s="1"/>
  <c r="NS804" i="1"/>
  <c r="NU804" i="1" s="1"/>
  <c r="MI803" i="1"/>
  <c r="MK803" i="1" s="1"/>
  <c r="IN807" i="1"/>
  <c r="IP807" i="1" s="1"/>
  <c r="EJ807" i="1"/>
  <c r="EL807" i="1" s="1"/>
  <c r="CQ861" i="1"/>
  <c r="CS861" i="1" s="1"/>
  <c r="AFJ859" i="1"/>
  <c r="AFL859" i="1" s="1"/>
  <c r="ADQ859" i="1"/>
  <c r="ADS859" i="1" s="1"/>
  <c r="NS859" i="1"/>
  <c r="NU859" i="1" s="1"/>
  <c r="AFS857" i="1"/>
  <c r="AFU857" i="1" s="1"/>
  <c r="RW857" i="1"/>
  <c r="RY857" i="1" s="1"/>
  <c r="IN835" i="1"/>
  <c r="IP835" i="1" s="1"/>
  <c r="BG836" i="1"/>
  <c r="BI836" i="1" s="1"/>
  <c r="PC837" i="1"/>
  <c r="PE837" i="1" s="1"/>
  <c r="CZ837" i="1"/>
  <c r="DB837" i="1" s="1"/>
  <c r="UZ836" i="1"/>
  <c r="VB836" i="1" s="1"/>
  <c r="AGK837" i="1"/>
  <c r="AGM837" i="1" s="1"/>
  <c r="AGT835" i="1"/>
  <c r="AGV835" i="1" s="1"/>
  <c r="QV835" i="1"/>
  <c r="QX835" i="1" s="1"/>
  <c r="ADQ834" i="1"/>
  <c r="ADS834" i="1" s="1"/>
  <c r="FT833" i="1"/>
  <c r="FV833" i="1" s="1"/>
  <c r="AF835" i="1"/>
  <c r="AH835" i="1" s="1"/>
  <c r="BY852" i="1"/>
  <c r="CA852" i="1" s="1"/>
  <c r="LZ851" i="1"/>
  <c r="MB851" i="1" s="1"/>
  <c r="AFJ852" i="1"/>
  <c r="AFL852" i="1" s="1"/>
  <c r="N837" i="1"/>
  <c r="P837" i="1" s="1"/>
  <c r="NJ837" i="1"/>
  <c r="NL837" i="1" s="1"/>
  <c r="SX836" i="1"/>
  <c r="SZ836" i="1" s="1"/>
  <c r="XT836" i="1"/>
  <c r="XV836" i="1" s="1"/>
  <c r="EJ836" i="1"/>
  <c r="EL836" i="1" s="1"/>
  <c r="WS813" i="1"/>
  <c r="WU813" i="1" s="1"/>
  <c r="TP812" i="1"/>
  <c r="TR812" i="1" s="1"/>
  <c r="JO813" i="1"/>
  <c r="JQ813" i="1" s="1"/>
  <c r="CQ813" i="1"/>
  <c r="CS813" i="1" s="1"/>
  <c r="AFA812" i="1"/>
  <c r="AFC812" i="1" s="1"/>
  <c r="AFJ813" i="1"/>
  <c r="AFL813" i="1" s="1"/>
  <c r="CH813" i="1"/>
  <c r="CJ813" i="1" s="1"/>
  <c r="NA812" i="1"/>
  <c r="NC812" i="1" s="1"/>
  <c r="NJ813" i="1"/>
  <c r="NL813" i="1" s="1"/>
  <c r="AFS811" i="1"/>
  <c r="AFU811" i="1" s="1"/>
  <c r="LQ809" i="1"/>
  <c r="LS809" i="1" s="1"/>
  <c r="JF829" i="1"/>
  <c r="JH829" i="1" s="1"/>
  <c r="LH831" i="1"/>
  <c r="LJ831" i="1" s="1"/>
  <c r="KG830" i="1"/>
  <c r="KI830" i="1" s="1"/>
  <c r="NJ829" i="1"/>
  <c r="NL829" i="1" s="1"/>
  <c r="MR829" i="1"/>
  <c r="MT829" i="1" s="1"/>
  <c r="LZ828" i="1"/>
  <c r="MB828" i="1" s="1"/>
  <c r="LQ867" i="1"/>
  <c r="LS867" i="1" s="1"/>
  <c r="HV864" i="1"/>
  <c r="HX864" i="1" s="1"/>
  <c r="N831" i="1"/>
  <c r="P831" i="1" s="1"/>
  <c r="SF829" i="1"/>
  <c r="SH829" i="1" s="1"/>
  <c r="UZ831" i="1"/>
  <c r="VB831" i="1" s="1"/>
  <c r="JX829" i="1"/>
  <c r="JZ829" i="1" s="1"/>
  <c r="YL849" i="1"/>
  <c r="YN849" i="1" s="1"/>
  <c r="JF848" i="1"/>
  <c r="JH848" i="1" s="1"/>
  <c r="SF847" i="1"/>
  <c r="SH847" i="1" s="1"/>
  <c r="IW847" i="1"/>
  <c r="IY847" i="1" s="1"/>
  <c r="MR840" i="1"/>
  <c r="MT840" i="1" s="1"/>
  <c r="HV840" i="1"/>
  <c r="HX840" i="1" s="1"/>
  <c r="FK824" i="1"/>
  <c r="FM824" i="1" s="1"/>
  <c r="YL822" i="1"/>
  <c r="YN822" i="1" s="1"/>
  <c r="OK823" i="1"/>
  <c r="OM823" i="1" s="1"/>
  <c r="QV822" i="1"/>
  <c r="QX822" i="1" s="1"/>
  <c r="KY866" i="1"/>
  <c r="LA866" i="1" s="1"/>
  <c r="QV866" i="1"/>
  <c r="QX866" i="1" s="1"/>
  <c r="LQ866" i="1"/>
  <c r="LS866" i="1" s="1"/>
  <c r="AFJ864" i="1"/>
  <c r="AFL864" i="1" s="1"/>
  <c r="DI864" i="1"/>
  <c r="DK864" i="1" s="1"/>
  <c r="AX831" i="1"/>
  <c r="AZ831" i="1" s="1"/>
  <c r="SX829" i="1"/>
  <c r="SZ829" i="1" s="1"/>
  <c r="BP830" i="1"/>
  <c r="BR830" i="1" s="1"/>
  <c r="VR831" i="1"/>
  <c r="VT831" i="1" s="1"/>
  <c r="W831" i="1"/>
  <c r="Y831" i="1" s="1"/>
  <c r="CZ829" i="1"/>
  <c r="DB829" i="1" s="1"/>
  <c r="KY807" i="1"/>
  <c r="LA807" i="1" s="1"/>
  <c r="WS806" i="1"/>
  <c r="WU806" i="1" s="1"/>
  <c r="YL806" i="1"/>
  <c r="YN806" i="1" s="1"/>
  <c r="FK803" i="1"/>
  <c r="FM803" i="1" s="1"/>
  <c r="AGB806" i="1"/>
  <c r="AGD806" i="1" s="1"/>
  <c r="AFJ806" i="1"/>
  <c r="AFL806" i="1" s="1"/>
  <c r="QD806" i="1"/>
  <c r="QF806" i="1" s="1"/>
  <c r="MI805" i="1"/>
  <c r="MK805" i="1" s="1"/>
  <c r="AFJ855" i="1"/>
  <c r="AFL855" i="1" s="1"/>
  <c r="WS855" i="1"/>
  <c r="WU855" i="1" s="1"/>
  <c r="AFA854" i="1"/>
  <c r="AFC854" i="1" s="1"/>
  <c r="MR855" i="1"/>
  <c r="MT855" i="1" s="1"/>
  <c r="BG854" i="1"/>
  <c r="BI854" i="1" s="1"/>
  <c r="AGB853" i="1"/>
  <c r="AGD853" i="1" s="1"/>
  <c r="HV853" i="1"/>
  <c r="HX853" i="1" s="1"/>
  <c r="ES854" i="1"/>
  <c r="EU854" i="1" s="1"/>
  <c r="RW852" i="1"/>
  <c r="RY852" i="1" s="1"/>
  <c r="XT854" i="1"/>
  <c r="XV854" i="1" s="1"/>
  <c r="SF867" i="1"/>
  <c r="SH867" i="1" s="1"/>
  <c r="TP864" i="1"/>
  <c r="TR864" i="1" s="1"/>
  <c r="BY865" i="1"/>
  <c r="CA865" i="1" s="1"/>
  <c r="PU867" i="1"/>
  <c r="PW867" i="1" s="1"/>
  <c r="OK833" i="1"/>
  <c r="OM833" i="1" s="1"/>
  <c r="AFS835" i="1"/>
  <c r="AFU835" i="1" s="1"/>
  <c r="HV836" i="1"/>
  <c r="HX836" i="1" s="1"/>
  <c r="JO837" i="1"/>
  <c r="JQ837" i="1" s="1"/>
  <c r="AFA836" i="1"/>
  <c r="AFC836" i="1" s="1"/>
  <c r="MI835" i="1"/>
  <c r="MK835" i="1" s="1"/>
  <c r="LH834" i="1"/>
  <c r="LJ834" i="1" s="1"/>
  <c r="LQ835" i="1"/>
  <c r="LS835" i="1" s="1"/>
  <c r="NS834" i="1"/>
  <c r="NU834" i="1" s="1"/>
  <c r="IW834" i="1"/>
  <c r="IY834" i="1" s="1"/>
  <c r="QV834" i="1"/>
  <c r="QX834" i="1" s="1"/>
  <c r="KG834" i="1"/>
  <c r="KI834" i="1" s="1"/>
  <c r="LQ836" i="1"/>
  <c r="LS836" i="1" s="1"/>
  <c r="XT837" i="1"/>
  <c r="XV837" i="1" s="1"/>
  <c r="AGT819" i="1"/>
  <c r="AGV819" i="1" s="1"/>
  <c r="NJ817" i="1"/>
  <c r="NL817" i="1" s="1"/>
  <c r="JF817" i="1"/>
  <c r="JH817" i="1" s="1"/>
  <c r="XT817" i="1"/>
  <c r="XV817" i="1" s="1"/>
  <c r="MR816" i="1"/>
  <c r="MT816" i="1" s="1"/>
  <c r="AFA818" i="1"/>
  <c r="AFC818" i="1" s="1"/>
  <c r="IW815" i="1"/>
  <c r="IY815" i="1" s="1"/>
  <c r="YL825" i="1"/>
  <c r="YN825" i="1" s="1"/>
  <c r="SX825" i="1"/>
  <c r="SZ825" i="1" s="1"/>
  <c r="IW824" i="1"/>
  <c r="IY824" i="1" s="1"/>
  <c r="E824" i="1"/>
  <c r="G824" i="1" s="1"/>
  <c r="AFS823" i="1"/>
  <c r="AFU823" i="1" s="1"/>
  <c r="SO823" i="1"/>
  <c r="SQ823" i="1" s="1"/>
  <c r="AFA822" i="1"/>
  <c r="AFC822" i="1" s="1"/>
  <c r="WS823" i="1"/>
  <c r="WU823" i="1" s="1"/>
  <c r="FT823" i="1"/>
  <c r="FV823" i="1" s="1"/>
  <c r="AF823" i="1"/>
  <c r="AH823" i="1" s="1"/>
  <c r="FK834" i="1"/>
  <c r="FM834" i="1" s="1"/>
  <c r="DI837" i="1"/>
  <c r="DK837" i="1" s="1"/>
  <c r="E855" i="1"/>
  <c r="G855" i="1" s="1"/>
  <c r="LQ854" i="1"/>
  <c r="LS854" i="1" s="1"/>
  <c r="YL853" i="1"/>
  <c r="YN853" i="1" s="1"/>
  <c r="GL853" i="1"/>
  <c r="GN853" i="1" s="1"/>
  <c r="IN853" i="1"/>
  <c r="IP853" i="1" s="1"/>
  <c r="AO853" i="1"/>
  <c r="AQ853" i="1" s="1"/>
  <c r="LZ855" i="1"/>
  <c r="MB855" i="1" s="1"/>
  <c r="AFJ854" i="1"/>
  <c r="AFL854" i="1" s="1"/>
  <c r="AGB837" i="1"/>
  <c r="AGD837" i="1" s="1"/>
  <c r="KY837" i="1"/>
  <c r="LA837" i="1" s="1"/>
  <c r="QD836" i="1"/>
  <c r="QF836" i="1" s="1"/>
  <c r="LZ835" i="1"/>
  <c r="MB835" i="1" s="1"/>
  <c r="TP833" i="1"/>
  <c r="TR833" i="1" s="1"/>
  <c r="KG833" i="1"/>
  <c r="KI833" i="1" s="1"/>
  <c r="AHC835" i="1"/>
  <c r="AHE835" i="1" s="1"/>
  <c r="AGK834" i="1"/>
  <c r="AGM834" i="1" s="1"/>
  <c r="RW837" i="1"/>
  <c r="RY837" i="1" s="1"/>
  <c r="NS825" i="1"/>
  <c r="NU825" i="1" s="1"/>
  <c r="TP823" i="1"/>
  <c r="TR823" i="1" s="1"/>
  <c r="LJ821" i="1"/>
  <c r="PL824" i="1"/>
  <c r="PN824" i="1" s="1"/>
  <c r="OK821" i="1"/>
  <c r="OM821" i="1" s="1"/>
  <c r="AF825" i="1"/>
  <c r="AH825" i="1" s="1"/>
  <c r="JF823" i="1"/>
  <c r="JH823" i="1" s="1"/>
  <c r="FK822" i="1"/>
  <c r="FM822" i="1" s="1"/>
  <c r="KY821" i="1"/>
  <c r="LA821" i="1" s="1"/>
  <c r="PC823" i="1"/>
  <c r="PE823" i="1" s="1"/>
  <c r="SO825" i="1"/>
  <c r="SQ825" i="1" s="1"/>
  <c r="FT825" i="1"/>
  <c r="FV825" i="1" s="1"/>
  <c r="BY825" i="1"/>
  <c r="CA825" i="1" s="1"/>
  <c r="PL825" i="1"/>
  <c r="PN825" i="1" s="1"/>
  <c r="LH825" i="1"/>
  <c r="LJ825" i="1" s="1"/>
  <c r="BP825" i="1"/>
  <c r="BR825" i="1" s="1"/>
  <c r="CZ824" i="1"/>
  <c r="DB824" i="1" s="1"/>
  <c r="W823" i="1"/>
  <c r="Y823" i="1" s="1"/>
  <c r="RW822" i="1"/>
  <c r="RY822" i="1" s="1"/>
  <c r="CH822" i="1"/>
  <c r="CJ822" i="1" s="1"/>
  <c r="LQ824" i="1"/>
  <c r="LS824" i="1" s="1"/>
  <c r="AFJ823" i="1"/>
  <c r="AFL823" i="1" s="1"/>
  <c r="NS822" i="1"/>
  <c r="NU822" i="1" s="1"/>
  <c r="NA822" i="1"/>
  <c r="NC822" i="1" s="1"/>
  <c r="MI824" i="1"/>
  <c r="MK824" i="1" s="1"/>
  <c r="KG824" i="1"/>
  <c r="KI824" i="1" s="1"/>
  <c r="XT823" i="1"/>
  <c r="XV823" i="1" s="1"/>
  <c r="QV821" i="1"/>
  <c r="QX821" i="1" s="1"/>
  <c r="AFS821" i="1"/>
  <c r="AFU821" i="1" s="1"/>
  <c r="ADQ836" i="1"/>
  <c r="ADS836" i="1" s="1"/>
  <c r="UH836" i="1"/>
  <c r="UJ836" i="1" s="1"/>
  <c r="NJ835" i="1"/>
  <c r="NL835" i="1" s="1"/>
  <c r="BG834" i="1"/>
  <c r="BI834" i="1" s="1"/>
  <c r="E834" i="1"/>
  <c r="G834" i="1" s="1"/>
  <c r="DI833" i="1"/>
  <c r="DK833" i="1" s="1"/>
  <c r="ES837" i="1"/>
  <c r="EU837" i="1" s="1"/>
  <c r="BY836" i="1"/>
  <c r="CA836" i="1" s="1"/>
  <c r="AO836" i="1"/>
  <c r="AQ836" i="1" s="1"/>
  <c r="UZ835" i="1"/>
  <c r="VB835" i="1" s="1"/>
  <c r="CQ835" i="1"/>
  <c r="CS835" i="1" s="1"/>
  <c r="FT834" i="1"/>
  <c r="FV834" i="1" s="1"/>
  <c r="CH834" i="1"/>
  <c r="CJ834" i="1" s="1"/>
  <c r="BP834" i="1"/>
  <c r="BR834" i="1" s="1"/>
  <c r="WS833" i="1"/>
  <c r="WU833" i="1" s="1"/>
  <c r="SO836" i="1"/>
  <c r="SQ836" i="1" s="1"/>
  <c r="PC836" i="1"/>
  <c r="PE836" i="1" s="1"/>
  <c r="QD835" i="1"/>
  <c r="QF835" i="1" s="1"/>
  <c r="KY835" i="1"/>
  <c r="LA835" i="1" s="1"/>
  <c r="GL835" i="1"/>
  <c r="GN835" i="1" s="1"/>
  <c r="VR834" i="1"/>
  <c r="VT834" i="1" s="1"/>
  <c r="EJ835" i="1"/>
  <c r="EL835" i="1" s="1"/>
  <c r="AGT833" i="1"/>
  <c r="AGV833" i="1" s="1"/>
  <c r="N833" i="1"/>
  <c r="P833" i="1" s="1"/>
  <c r="QV806" i="1"/>
  <c r="QX806" i="1" s="1"/>
  <c r="PC806" i="1"/>
  <c r="PE806" i="1" s="1"/>
  <c r="NA806" i="1"/>
  <c r="NC806" i="1" s="1"/>
  <c r="JF806" i="1"/>
  <c r="JH806" i="1" s="1"/>
  <c r="E806" i="1"/>
  <c r="G806" i="1" s="1"/>
  <c r="ES805" i="1"/>
  <c r="EU805" i="1" s="1"/>
  <c r="DI805" i="1"/>
  <c r="DK805" i="1" s="1"/>
  <c r="EJ804" i="1"/>
  <c r="EL804" i="1" s="1"/>
  <c r="SF807" i="1"/>
  <c r="SH807" i="1" s="1"/>
  <c r="OK807" i="1"/>
  <c r="OM807" i="1" s="1"/>
  <c r="CQ807" i="1"/>
  <c r="CS807" i="1" s="1"/>
  <c r="BY807" i="1"/>
  <c r="CA807" i="1" s="1"/>
  <c r="JX806" i="1"/>
  <c r="JZ806" i="1" s="1"/>
  <c r="AF806" i="1"/>
  <c r="AH806" i="1" s="1"/>
  <c r="LZ805" i="1"/>
  <c r="MB805" i="1" s="1"/>
  <c r="FK804" i="1"/>
  <c r="FM804" i="1" s="1"/>
  <c r="BG804" i="1"/>
  <c r="BI804" i="1" s="1"/>
  <c r="YL803" i="1"/>
  <c r="YN803" i="1" s="1"/>
  <c r="SO803" i="1"/>
  <c r="SQ803" i="1" s="1"/>
  <c r="XT807" i="1"/>
  <c r="XV807" i="1" s="1"/>
  <c r="UZ807" i="1"/>
  <c r="VB807" i="1" s="1"/>
  <c r="W806" i="1"/>
  <c r="Y806" i="1" s="1"/>
  <c r="AX805" i="1"/>
  <c r="AZ805" i="1" s="1"/>
  <c r="SX804" i="1"/>
  <c r="SZ804" i="1" s="1"/>
  <c r="CH804" i="1"/>
  <c r="CJ804" i="1" s="1"/>
  <c r="AGK807" i="1"/>
  <c r="AGM807" i="1" s="1"/>
  <c r="RW807" i="1"/>
  <c r="RY807" i="1" s="1"/>
  <c r="GL807" i="1"/>
  <c r="GN807" i="1" s="1"/>
  <c r="CZ807" i="1"/>
  <c r="DB807" i="1" s="1"/>
  <c r="N807" i="1"/>
  <c r="P807" i="1" s="1"/>
  <c r="MI806" i="1"/>
  <c r="MK806" i="1" s="1"/>
  <c r="VR805" i="1"/>
  <c r="VT805" i="1" s="1"/>
  <c r="QD805" i="1"/>
  <c r="QF805" i="1" s="1"/>
  <c r="LQ805" i="1"/>
  <c r="LS805" i="1" s="1"/>
  <c r="IN804" i="1"/>
  <c r="IP804" i="1" s="1"/>
  <c r="JO803" i="1"/>
  <c r="JQ803" i="1" s="1"/>
  <c r="AGB819" i="1"/>
  <c r="AGD819" i="1" s="1"/>
  <c r="SX816" i="1"/>
  <c r="SZ816" i="1" s="1"/>
  <c r="UH815" i="1"/>
  <c r="UJ815" i="1" s="1"/>
  <c r="MI815" i="1"/>
  <c r="MK815" i="1" s="1"/>
  <c r="JF815" i="1"/>
  <c r="JH815" i="1" s="1"/>
  <c r="BG815" i="1"/>
  <c r="BI815" i="1" s="1"/>
  <c r="AO815" i="1"/>
  <c r="AQ815" i="1" s="1"/>
  <c r="AHC818" i="1"/>
  <c r="AHE818" i="1" s="1"/>
  <c r="AFS818" i="1"/>
  <c r="AFU818" i="1" s="1"/>
  <c r="WS818" i="1"/>
  <c r="WU818" i="1" s="1"/>
  <c r="SF817" i="1"/>
  <c r="SH817" i="1" s="1"/>
  <c r="AFJ816" i="1"/>
  <c r="AFL816" i="1" s="1"/>
  <c r="LH816" i="1"/>
  <c r="LJ816" i="1" s="1"/>
  <c r="PL815" i="1"/>
  <c r="PN815" i="1" s="1"/>
  <c r="KY815" i="1"/>
  <c r="LA815" i="1" s="1"/>
  <c r="IN815" i="1"/>
  <c r="IP815" i="1" s="1"/>
  <c r="ES815" i="1"/>
  <c r="EU815" i="1" s="1"/>
  <c r="CZ815" i="1"/>
  <c r="DB815" i="1" s="1"/>
  <c r="CH815" i="1"/>
  <c r="CJ815" i="1" s="1"/>
  <c r="W815" i="1"/>
  <c r="Y815" i="1" s="1"/>
  <c r="E815" i="1"/>
  <c r="G815" i="1" s="1"/>
  <c r="LQ819" i="1"/>
  <c r="LS819" i="1" s="1"/>
  <c r="MR818" i="1"/>
  <c r="MT818" i="1" s="1"/>
  <c r="KG818" i="1"/>
  <c r="KI818" i="1" s="1"/>
  <c r="HV817" i="1"/>
  <c r="HX817" i="1" s="1"/>
  <c r="AGK816" i="1"/>
  <c r="AGM816" i="1" s="1"/>
  <c r="SO816" i="1"/>
  <c r="SQ816" i="1" s="1"/>
  <c r="RW816" i="1"/>
  <c r="RY816" i="1" s="1"/>
  <c r="JX816" i="1"/>
  <c r="JZ816" i="1" s="1"/>
  <c r="EJ816" i="1"/>
  <c r="EL816" i="1" s="1"/>
  <c r="BP816" i="1"/>
  <c r="BR816" i="1" s="1"/>
  <c r="N816" i="1"/>
  <c r="P816" i="1" s="1"/>
  <c r="JO815" i="1"/>
  <c r="JQ815" i="1" s="1"/>
  <c r="GL815" i="1"/>
  <c r="GN815" i="1" s="1"/>
  <c r="DI815" i="1"/>
  <c r="DK815" i="1" s="1"/>
  <c r="AX815" i="1"/>
  <c r="AZ815" i="1" s="1"/>
  <c r="IW819" i="1"/>
  <c r="IY819" i="1" s="1"/>
  <c r="QD817" i="1"/>
  <c r="QF817" i="1" s="1"/>
  <c r="YL816" i="1"/>
  <c r="YN816" i="1" s="1"/>
  <c r="NS816" i="1"/>
  <c r="NU816" i="1" s="1"/>
  <c r="ADQ815" i="1"/>
  <c r="ADS815" i="1" s="1"/>
  <c r="VR815" i="1"/>
  <c r="VT815" i="1" s="1"/>
  <c r="UZ815" i="1"/>
  <c r="VB815" i="1" s="1"/>
  <c r="PU815" i="1"/>
  <c r="PW815" i="1" s="1"/>
  <c r="PC815" i="1"/>
  <c r="PE815" i="1" s="1"/>
  <c r="NA815" i="1"/>
  <c r="NC815" i="1" s="1"/>
  <c r="FT815" i="1"/>
  <c r="FV815" i="1" s="1"/>
  <c r="BY815" i="1"/>
  <c r="CA815" i="1" s="1"/>
  <c r="AF815" i="1"/>
  <c r="AH815" i="1" s="1"/>
  <c r="QV799" i="1"/>
  <c r="QX799" i="1" s="1"/>
  <c r="NJ799" i="1"/>
  <c r="NL799" i="1" s="1"/>
  <c r="LH798" i="1"/>
  <c r="LJ798" i="1" s="1"/>
  <c r="AFA797" i="1"/>
  <c r="AFC797" i="1" s="1"/>
  <c r="UZ797" i="1"/>
  <c r="VB797" i="1" s="1"/>
  <c r="RW797" i="1"/>
  <c r="RY797" i="1" s="1"/>
  <c r="MR797" i="1"/>
  <c r="MT797" i="1" s="1"/>
  <c r="KY797" i="1"/>
  <c r="LA797" i="1" s="1"/>
  <c r="KG797" i="1"/>
  <c r="KI797" i="1" s="1"/>
  <c r="IN797" i="1"/>
  <c r="IP797" i="1" s="1"/>
  <c r="HV797" i="1"/>
  <c r="HX797" i="1" s="1"/>
  <c r="YL800" i="1"/>
  <c r="YN800" i="1" s="1"/>
  <c r="FK800" i="1"/>
  <c r="FM800" i="1" s="1"/>
  <c r="CQ800" i="1"/>
  <c r="CS800" i="1" s="1"/>
  <c r="EJ799" i="1"/>
  <c r="EL799" i="1" s="1"/>
  <c r="AGT798" i="1"/>
  <c r="AGV798" i="1" s="1"/>
  <c r="AFJ797" i="1"/>
  <c r="AFL797" i="1" s="1"/>
  <c r="SX797" i="1"/>
  <c r="SZ797" i="1" s="1"/>
  <c r="SF797" i="1"/>
  <c r="SH797" i="1" s="1"/>
  <c r="PU797" i="1"/>
  <c r="PW797" i="1" s="1"/>
  <c r="PC797" i="1"/>
  <c r="PE797" i="1" s="1"/>
  <c r="JO797" i="1"/>
  <c r="JQ797" i="1" s="1"/>
  <c r="IW797" i="1"/>
  <c r="IY797" i="1" s="1"/>
  <c r="BY797" i="1"/>
  <c r="CA797" i="1" s="1"/>
  <c r="N797" i="1"/>
  <c r="P797" i="1" s="1"/>
  <c r="DI797" i="1"/>
  <c r="DK797" i="1" s="1"/>
  <c r="AGB800" i="1"/>
  <c r="AGD800" i="1" s="1"/>
  <c r="MI799" i="1"/>
  <c r="MK799" i="1" s="1"/>
  <c r="LZ798" i="1"/>
  <c r="MB798" i="1" s="1"/>
  <c r="QD797" i="1"/>
  <c r="QF797" i="1" s="1"/>
  <c r="OK797" i="1"/>
  <c r="OM797" i="1" s="1"/>
  <c r="NS797" i="1"/>
  <c r="NU797" i="1" s="1"/>
  <c r="CZ797" i="1"/>
  <c r="DB797" i="1" s="1"/>
  <c r="BG797" i="1"/>
  <c r="BI797" i="1" s="1"/>
  <c r="AO797" i="1"/>
  <c r="AQ797" i="1" s="1"/>
  <c r="CH797" i="1"/>
  <c r="CJ797" i="1" s="1"/>
  <c r="W797" i="1"/>
  <c r="Y797" i="1" s="1"/>
  <c r="FT797" i="1"/>
  <c r="FV797" i="1" s="1"/>
  <c r="AF797" i="1"/>
  <c r="AH797" i="1" s="1"/>
  <c r="AFS799" i="1"/>
  <c r="AFU799" i="1" s="1"/>
  <c r="WS798" i="1"/>
  <c r="WU798" i="1" s="1"/>
  <c r="VR798" i="1"/>
  <c r="VT798" i="1" s="1"/>
  <c r="UH798" i="1"/>
  <c r="UJ798" i="1" s="1"/>
  <c r="TP798" i="1"/>
  <c r="TR798" i="1" s="1"/>
  <c r="NA798" i="1"/>
  <c r="NC798" i="1" s="1"/>
  <c r="LQ798" i="1"/>
  <c r="LS798" i="1" s="1"/>
  <c r="AGK797" i="1"/>
  <c r="AGM797" i="1" s="1"/>
  <c r="ADQ797" i="1"/>
  <c r="ADS797" i="1" s="1"/>
  <c r="SO797" i="1"/>
  <c r="SQ797" i="1" s="1"/>
  <c r="PL797" i="1"/>
  <c r="PN797" i="1" s="1"/>
  <c r="JX797" i="1"/>
  <c r="JZ797" i="1" s="1"/>
  <c r="JF797" i="1"/>
  <c r="JH797" i="1" s="1"/>
  <c r="ES797" i="1"/>
  <c r="EU797" i="1" s="1"/>
  <c r="BP797" i="1"/>
  <c r="BR797" i="1" s="1"/>
  <c r="E797" i="1"/>
  <c r="GL797" i="1"/>
  <c r="GN797" i="1" s="1"/>
  <c r="AX797" i="1"/>
  <c r="AZ797" i="1" s="1"/>
  <c r="NS860" i="1"/>
  <c r="NU860" i="1" s="1"/>
  <c r="WS860" i="1"/>
  <c r="WU860" i="1" s="1"/>
  <c r="AFA825" i="1"/>
  <c r="AFC825" i="1" s="1"/>
  <c r="QV825" i="1"/>
  <c r="QX825" i="1" s="1"/>
  <c r="IW823" i="1"/>
  <c r="IY823" i="1" s="1"/>
  <c r="EJ837" i="1"/>
  <c r="EL837" i="1" s="1"/>
  <c r="TP836" i="1"/>
  <c r="TR836" i="1" s="1"/>
  <c r="XT833" i="1"/>
  <c r="XV833" i="1" s="1"/>
  <c r="NJ834" i="1"/>
  <c r="NL834" i="1" s="1"/>
  <c r="QD867" i="1"/>
  <c r="QF867" i="1" s="1"/>
  <c r="NA867" i="1"/>
  <c r="NC867" i="1" s="1"/>
  <c r="MI867" i="1"/>
  <c r="MK867" i="1" s="1"/>
  <c r="W867" i="1"/>
  <c r="Y867" i="1" s="1"/>
  <c r="QV865" i="1"/>
  <c r="QX865" i="1" s="1"/>
  <c r="WS863" i="1"/>
  <c r="WU863" i="1" s="1"/>
  <c r="JX866" i="1"/>
  <c r="JZ866" i="1" s="1"/>
  <c r="CH866" i="1"/>
  <c r="CJ866" i="1" s="1"/>
  <c r="CQ863" i="1"/>
  <c r="CS863" i="1" s="1"/>
  <c r="JO866" i="1"/>
  <c r="JQ866" i="1" s="1"/>
  <c r="JF864" i="1"/>
  <c r="JH864" i="1" s="1"/>
  <c r="LZ853" i="1"/>
  <c r="MB853" i="1" s="1"/>
  <c r="XT852" i="1"/>
  <c r="XV852" i="1" s="1"/>
  <c r="TP851" i="1"/>
  <c r="TR851" i="1" s="1"/>
  <c r="JO854" i="1"/>
  <c r="JQ854" i="1" s="1"/>
  <c r="LZ849" i="1"/>
  <c r="MB849" i="1" s="1"/>
  <c r="ADQ847" i="1"/>
  <c r="ADS847" i="1" s="1"/>
  <c r="UH846" i="1"/>
  <c r="UJ846" i="1" s="1"/>
  <c r="KG845" i="1"/>
  <c r="KI845" i="1" s="1"/>
  <c r="AO842" i="1"/>
  <c r="AQ842" i="1" s="1"/>
  <c r="XT841" i="1"/>
  <c r="XV841" i="1" s="1"/>
  <c r="NJ839" i="1"/>
  <c r="NL839" i="1" s="1"/>
  <c r="AHC801" i="1"/>
  <c r="AHE801" i="1" s="1"/>
  <c r="XT800" i="1"/>
  <c r="XV800" i="1" s="1"/>
  <c r="AGT797" i="1"/>
  <c r="AGV797" i="1" s="1"/>
  <c r="MR800" i="1"/>
  <c r="MT800" i="1" s="1"/>
  <c r="JO801" i="1"/>
  <c r="JQ801" i="1" s="1"/>
  <c r="NA855" i="1"/>
  <c r="NC855" i="1" s="1"/>
  <c r="CZ854" i="1"/>
  <c r="DB854" i="1" s="1"/>
  <c r="VR836" i="1"/>
  <c r="VT836" i="1" s="1"/>
  <c r="WS834" i="1"/>
  <c r="WU834" i="1" s="1"/>
  <c r="ES834" i="1"/>
  <c r="EU834" i="1" s="1"/>
  <c r="AHC836" i="1"/>
  <c r="AHE836" i="1" s="1"/>
  <c r="UH835" i="1"/>
  <c r="UJ835" i="1" s="1"/>
  <c r="JO835" i="1"/>
  <c r="JQ835" i="1" s="1"/>
  <c r="SO834" i="1"/>
  <c r="SQ834" i="1" s="1"/>
  <c r="AX834" i="1"/>
  <c r="AZ834" i="1" s="1"/>
  <c r="AF834" i="1"/>
  <c r="AH834" i="1" s="1"/>
  <c r="AO833" i="1"/>
  <c r="AQ833" i="1" s="1"/>
  <c r="W837" i="1"/>
  <c r="Y837" i="1" s="1"/>
  <c r="BP835" i="1"/>
  <c r="BR835" i="1" s="1"/>
  <c r="E833" i="1"/>
  <c r="G833" i="1" s="1"/>
  <c r="FK833" i="1"/>
  <c r="FM833" i="1" s="1"/>
  <c r="NA836" i="1"/>
  <c r="NC836" i="1" s="1"/>
  <c r="VR837" i="1"/>
  <c r="VT837" i="1" s="1"/>
  <c r="AF837" i="1"/>
  <c r="AH837" i="1" s="1"/>
  <c r="BG837" i="1"/>
  <c r="BI837" i="1" s="1"/>
  <c r="GL836" i="1"/>
  <c r="GN836" i="1" s="1"/>
  <c r="FT836" i="1"/>
  <c r="FV836" i="1" s="1"/>
  <c r="CH835" i="1"/>
  <c r="CJ835" i="1" s="1"/>
  <c r="IN833" i="1"/>
  <c r="IP833" i="1" s="1"/>
  <c r="W833" i="1"/>
  <c r="Y833" i="1" s="1"/>
  <c r="SF835" i="1"/>
  <c r="SH835" i="1" s="1"/>
  <c r="AO841" i="1"/>
  <c r="AQ841" i="1" s="1"/>
  <c r="OK842" i="1"/>
  <c r="OM842" i="1" s="1"/>
  <c r="GL840" i="1"/>
  <c r="GN840" i="1" s="1"/>
  <c r="MI840" i="1"/>
  <c r="MK840" i="1" s="1"/>
  <c r="LQ855" i="1"/>
  <c r="LS855" i="1" s="1"/>
  <c r="PU853" i="1"/>
  <c r="PW853" i="1" s="1"/>
  <c r="IN852" i="1"/>
  <c r="IP852" i="1" s="1"/>
  <c r="PL853" i="1"/>
  <c r="PN853" i="1" s="1"/>
  <c r="QD852" i="1"/>
  <c r="QF852" i="1" s="1"/>
  <c r="PC852" i="1"/>
  <c r="PE852" i="1" s="1"/>
  <c r="MI852" i="1"/>
  <c r="MK852" i="1" s="1"/>
  <c r="ES852" i="1"/>
  <c r="EU852" i="1" s="1"/>
  <c r="E852" i="1"/>
  <c r="G852" i="1" s="1"/>
  <c r="FT851" i="1"/>
  <c r="FV851" i="1" s="1"/>
  <c r="AO854" i="1"/>
  <c r="AQ854" i="1" s="1"/>
  <c r="AGT853" i="1"/>
  <c r="AGV853" i="1" s="1"/>
  <c r="UZ852" i="1"/>
  <c r="VB852" i="1" s="1"/>
  <c r="CH852" i="1"/>
  <c r="CJ852" i="1" s="1"/>
  <c r="VR851" i="1"/>
  <c r="VT851" i="1" s="1"/>
  <c r="PL837" i="1"/>
  <c r="PN837" i="1" s="1"/>
  <c r="BY835" i="1"/>
  <c r="CA835" i="1" s="1"/>
  <c r="E837" i="1"/>
  <c r="G837" i="1" s="1"/>
  <c r="FK836" i="1"/>
  <c r="FM836" i="1" s="1"/>
  <c r="AF836" i="1"/>
  <c r="AH836" i="1" s="1"/>
  <c r="NS833" i="1"/>
  <c r="NU833" i="1" s="1"/>
  <c r="EJ855" i="1"/>
  <c r="EL855" i="1" s="1"/>
  <c r="AX855" i="1"/>
  <c r="AZ855" i="1" s="1"/>
  <c r="SX853" i="1"/>
  <c r="SZ853" i="1" s="1"/>
  <c r="MR851" i="1"/>
  <c r="MT851" i="1" s="1"/>
  <c r="HV849" i="1"/>
  <c r="HX849" i="1" s="1"/>
  <c r="AFJ848" i="1"/>
  <c r="AFL848" i="1" s="1"/>
  <c r="AHC831" i="1"/>
  <c r="AHE831" i="1" s="1"/>
  <c r="AFJ831" i="1"/>
  <c r="AFL831" i="1" s="1"/>
  <c r="RW830" i="1"/>
  <c r="RY830" i="1" s="1"/>
  <c r="QV830" i="1"/>
  <c r="QX830" i="1" s="1"/>
  <c r="HV830" i="1"/>
  <c r="HX830" i="1" s="1"/>
  <c r="YL829" i="1"/>
  <c r="YN829" i="1" s="1"/>
  <c r="TP828" i="1"/>
  <c r="TR828" i="1" s="1"/>
  <c r="JO828" i="1"/>
  <c r="JQ828" i="1" s="1"/>
  <c r="N858" i="1"/>
  <c r="P858" i="1" s="1"/>
  <c r="AGK859" i="1"/>
  <c r="AGM859" i="1" s="1"/>
  <c r="PC861" i="1"/>
  <c r="PE861" i="1" s="1"/>
  <c r="LQ861" i="1"/>
  <c r="LS861" i="1" s="1"/>
  <c r="QD837" i="1"/>
  <c r="QF837" i="1" s="1"/>
  <c r="JX835" i="1"/>
  <c r="JZ835" i="1" s="1"/>
  <c r="IN837" i="1"/>
  <c r="IP837" i="1" s="1"/>
  <c r="IW842" i="1"/>
  <c r="IY842" i="1" s="1"/>
  <c r="UH839" i="1"/>
  <c r="UJ839" i="1" s="1"/>
  <c r="WS800" i="1"/>
  <c r="WU800" i="1" s="1"/>
  <c r="AFJ799" i="1"/>
  <c r="AFL799" i="1" s="1"/>
  <c r="UZ799" i="1"/>
  <c r="VB799" i="1" s="1"/>
  <c r="PL799" i="1"/>
  <c r="PN799" i="1" s="1"/>
  <c r="LZ799" i="1"/>
  <c r="MB799" i="1" s="1"/>
  <c r="HV799" i="1"/>
  <c r="HX799" i="1" s="1"/>
  <c r="RW798" i="1"/>
  <c r="RY798" i="1" s="1"/>
  <c r="BG798" i="1"/>
  <c r="BI798" i="1" s="1"/>
  <c r="W798" i="1"/>
  <c r="Y798" i="1" s="1"/>
  <c r="YL797" i="1"/>
  <c r="YN797" i="1" s="1"/>
  <c r="VR797" i="1"/>
  <c r="VT797" i="1" s="1"/>
  <c r="XT801" i="1"/>
  <c r="XV801" i="1" s="1"/>
  <c r="KG800" i="1"/>
  <c r="KI800" i="1" s="1"/>
  <c r="JO800" i="1"/>
  <c r="JQ800" i="1" s="1"/>
  <c r="IW800" i="1"/>
  <c r="IY800" i="1" s="1"/>
  <c r="AGK799" i="1"/>
  <c r="AGM799" i="1" s="1"/>
  <c r="PC799" i="1"/>
  <c r="PE799" i="1" s="1"/>
  <c r="JX799" i="1"/>
  <c r="JZ799" i="1" s="1"/>
  <c r="GL799" i="1"/>
  <c r="GN799" i="1" s="1"/>
  <c r="FT799" i="1"/>
  <c r="FV799" i="1" s="1"/>
  <c r="CH799" i="1"/>
  <c r="CJ799" i="1" s="1"/>
  <c r="BP799" i="1"/>
  <c r="BR799" i="1" s="1"/>
  <c r="AF799" i="1"/>
  <c r="AH799" i="1" s="1"/>
  <c r="SX798" i="1"/>
  <c r="SZ798" i="1" s="1"/>
  <c r="QV798" i="1"/>
  <c r="QX798" i="1" s="1"/>
  <c r="QD798" i="1"/>
  <c r="QF798" i="1" s="1"/>
  <c r="KY798" i="1"/>
  <c r="LA798" i="1" s="1"/>
  <c r="N798" i="1"/>
  <c r="P798" i="1" s="1"/>
  <c r="LH797" i="1"/>
  <c r="LJ797" i="1" s="1"/>
  <c r="EJ797" i="1"/>
  <c r="EL797" i="1" s="1"/>
  <c r="CQ797" i="1"/>
  <c r="CS797" i="1" s="1"/>
  <c r="NS800" i="1"/>
  <c r="NU800" i="1" s="1"/>
  <c r="AX800" i="1"/>
  <c r="AZ800" i="1" s="1"/>
  <c r="AGB799" i="1"/>
  <c r="AGD799" i="1" s="1"/>
  <c r="LQ799" i="1"/>
  <c r="LS799" i="1" s="1"/>
  <c r="SO798" i="1"/>
  <c r="SQ798" i="1" s="1"/>
  <c r="NJ798" i="1"/>
  <c r="NL798" i="1" s="1"/>
  <c r="JF798" i="1"/>
  <c r="JH798" i="1" s="1"/>
  <c r="IN798" i="1"/>
  <c r="IP798" i="1" s="1"/>
  <c r="DI798" i="1"/>
  <c r="DK798" i="1" s="1"/>
  <c r="NA797" i="1"/>
  <c r="NC797" i="1" s="1"/>
  <c r="SF799" i="1"/>
  <c r="SH799" i="1" s="1"/>
  <c r="OK799" i="1"/>
  <c r="OM799" i="1" s="1"/>
  <c r="ES799" i="1"/>
  <c r="EU799" i="1" s="1"/>
  <c r="BY799" i="1"/>
  <c r="CA799" i="1" s="1"/>
  <c r="AO799" i="1"/>
  <c r="AQ799" i="1" s="1"/>
  <c r="E799" i="1"/>
  <c r="G799" i="1" s="1"/>
  <c r="ADQ798" i="1"/>
  <c r="ADS798" i="1" s="1"/>
  <c r="PU798" i="1"/>
  <c r="PW798" i="1" s="1"/>
  <c r="CZ798" i="1"/>
  <c r="DB798" i="1" s="1"/>
  <c r="MI797" i="1"/>
  <c r="MK797" i="1" s="1"/>
  <c r="FK797" i="1"/>
  <c r="FM797" i="1" s="1"/>
  <c r="NS867" i="1"/>
  <c r="NU867" i="1" s="1"/>
  <c r="MI866" i="1"/>
  <c r="MK866" i="1" s="1"/>
  <c r="IN866" i="1"/>
  <c r="IP866" i="1" s="1"/>
  <c r="VR843" i="1"/>
  <c r="VT843" i="1" s="1"/>
  <c r="FK840" i="1"/>
  <c r="FM840" i="1" s="1"/>
  <c r="E843" i="1"/>
  <c r="G843" i="1" s="1"/>
  <c r="TP840" i="1"/>
  <c r="TR840" i="1" s="1"/>
  <c r="UZ842" i="1"/>
  <c r="VB842" i="1" s="1"/>
  <c r="EJ843" i="1"/>
  <c r="EL843" i="1" s="1"/>
  <c r="AHC815" i="1"/>
  <c r="AHE815" i="1" s="1"/>
  <c r="QV815" i="1"/>
  <c r="QX815" i="1" s="1"/>
  <c r="PU818" i="1"/>
  <c r="PW818" i="1" s="1"/>
  <c r="JF818" i="1"/>
  <c r="JH818" i="1" s="1"/>
  <c r="BY818" i="1"/>
  <c r="CA818" i="1" s="1"/>
  <c r="W818" i="1"/>
  <c r="Y818" i="1" s="1"/>
  <c r="AFA819" i="1"/>
  <c r="AFC819" i="1" s="1"/>
  <c r="AF819" i="1"/>
  <c r="AH819" i="1" s="1"/>
  <c r="PL818" i="1"/>
  <c r="PN818" i="1" s="1"/>
  <c r="JO817" i="1"/>
  <c r="JQ817" i="1" s="1"/>
  <c r="BG817" i="1"/>
  <c r="BI817" i="1" s="1"/>
  <c r="HV815" i="1"/>
  <c r="HX815" i="1" s="1"/>
  <c r="RW818" i="1"/>
  <c r="RY818" i="1" s="1"/>
  <c r="EJ818" i="1"/>
  <c r="EL818" i="1" s="1"/>
  <c r="AX818" i="1"/>
  <c r="AZ818" i="1" s="1"/>
  <c r="KY817" i="1"/>
  <c r="LA817" i="1" s="1"/>
  <c r="NA816" i="1"/>
  <c r="NC816" i="1" s="1"/>
  <c r="TP860" i="1"/>
  <c r="TR860" i="1" s="1"/>
  <c r="HV860" i="1"/>
  <c r="HX860" i="1" s="1"/>
  <c r="IW859" i="1"/>
  <c r="IY859" i="1" s="1"/>
  <c r="AFJ861" i="1"/>
  <c r="AFL861" i="1" s="1"/>
  <c r="AGB861" i="1"/>
  <c r="AGD861" i="1" s="1"/>
  <c r="NS861" i="1"/>
  <c r="NU861" i="1" s="1"/>
  <c r="VR807" i="1"/>
  <c r="VT807" i="1" s="1"/>
  <c r="OK805" i="1"/>
  <c r="OM805" i="1" s="1"/>
  <c r="HV806" i="1"/>
  <c r="HX806" i="1" s="1"/>
  <c r="SF806" i="1"/>
  <c r="SH806" i="1" s="1"/>
  <c r="TP803" i="1"/>
  <c r="TR803" i="1" s="1"/>
  <c r="UZ806" i="1"/>
  <c r="VB806" i="1" s="1"/>
  <c r="NS805" i="1"/>
  <c r="NU805" i="1" s="1"/>
  <c r="KG853" i="1"/>
  <c r="KI853" i="1" s="1"/>
  <c r="OK854" i="1"/>
  <c r="OM854" i="1" s="1"/>
  <c r="AHC855" i="1"/>
  <c r="AHE855" i="1" s="1"/>
  <c r="WS851" i="1"/>
  <c r="WU851" i="1" s="1"/>
  <c r="NJ849" i="1"/>
  <c r="NL849" i="1" s="1"/>
  <c r="AFA848" i="1"/>
  <c r="AFC848" i="1" s="1"/>
  <c r="JO841" i="1"/>
  <c r="JQ841" i="1" s="1"/>
  <c r="AFA842" i="1"/>
  <c r="AFC842" i="1" s="1"/>
  <c r="TP857" i="1"/>
  <c r="TR857" i="1" s="1"/>
  <c r="OK858" i="1"/>
  <c r="OM858" i="1" s="1"/>
  <c r="JF840" i="1"/>
  <c r="JH840" i="1" s="1"/>
  <c r="PL843" i="1"/>
  <c r="PN843" i="1" s="1"/>
  <c r="PC825" i="1"/>
  <c r="PE825" i="1" s="1"/>
  <c r="KY825" i="1"/>
  <c r="LA825" i="1" s="1"/>
  <c r="ES825" i="1"/>
  <c r="EU825" i="1" s="1"/>
  <c r="DI825" i="1"/>
  <c r="DK825" i="1" s="1"/>
  <c r="BG825" i="1"/>
  <c r="BI825" i="1" s="1"/>
  <c r="AO825" i="1"/>
  <c r="AQ825" i="1" s="1"/>
  <c r="HV825" i="1"/>
  <c r="HX825" i="1" s="1"/>
  <c r="LZ824" i="1"/>
  <c r="MB824" i="1" s="1"/>
  <c r="LH823" i="1"/>
  <c r="LJ823" i="1" s="1"/>
  <c r="FK823" i="1"/>
  <c r="FM823" i="1" s="1"/>
  <c r="AX823" i="1"/>
  <c r="AZ823" i="1" s="1"/>
  <c r="ADQ822" i="1"/>
  <c r="ADS822" i="1" s="1"/>
  <c r="QD824" i="1"/>
  <c r="QF824" i="1" s="1"/>
  <c r="JF822" i="1"/>
  <c r="JH822" i="1" s="1"/>
  <c r="UZ824" i="1"/>
  <c r="VB824" i="1" s="1"/>
  <c r="RW824" i="1"/>
  <c r="RY824" i="1" s="1"/>
  <c r="AFJ822" i="1"/>
  <c r="AFL822" i="1" s="1"/>
  <c r="AFJ819" i="1"/>
  <c r="AFL819" i="1" s="1"/>
  <c r="ADQ818" i="1"/>
  <c r="ADS818" i="1" s="1"/>
  <c r="QD818" i="1"/>
  <c r="QF818" i="1" s="1"/>
  <c r="JO818" i="1"/>
  <c r="JQ818" i="1" s="1"/>
  <c r="SO817" i="1"/>
  <c r="SQ817" i="1" s="1"/>
  <c r="AO817" i="1"/>
  <c r="AQ817" i="1" s="1"/>
  <c r="E817" i="1"/>
  <c r="G817" i="1" s="1"/>
  <c r="BY819" i="1"/>
  <c r="CA819" i="1" s="1"/>
  <c r="AFA817" i="1"/>
  <c r="AFC817" i="1" s="1"/>
  <c r="VR817" i="1"/>
  <c r="VT817" i="1" s="1"/>
  <c r="NA817" i="1"/>
  <c r="NC817" i="1" s="1"/>
  <c r="FT817" i="1"/>
  <c r="FV817" i="1" s="1"/>
  <c r="UZ816" i="1"/>
  <c r="VB816" i="1" s="1"/>
  <c r="AFS819" i="1"/>
  <c r="AFU819" i="1" s="1"/>
  <c r="EJ819" i="1"/>
  <c r="EL819" i="1" s="1"/>
  <c r="KG819" i="1"/>
  <c r="KI819" i="1" s="1"/>
  <c r="HV819" i="1"/>
  <c r="HX819" i="1" s="1"/>
  <c r="W819" i="1"/>
  <c r="Y819" i="1" s="1"/>
  <c r="CZ818" i="1"/>
  <c r="DB818" i="1" s="1"/>
  <c r="N818" i="1"/>
  <c r="P818" i="1" s="1"/>
  <c r="SX817" i="1"/>
  <c r="SZ817" i="1" s="1"/>
  <c r="GL817" i="1"/>
  <c r="GN817" i="1" s="1"/>
  <c r="AHC834" i="1"/>
  <c r="AHE834" i="1" s="1"/>
  <c r="SX835" i="1"/>
  <c r="SZ835" i="1" s="1"/>
  <c r="AGT834" i="1"/>
  <c r="AGV834" i="1" s="1"/>
  <c r="W855" i="1"/>
  <c r="Y855" i="1" s="1"/>
  <c r="VR855" i="1"/>
  <c r="VT855" i="1" s="1"/>
  <c r="FT853" i="1"/>
  <c r="FV853" i="1" s="1"/>
  <c r="QV853" i="1"/>
  <c r="QX853" i="1" s="1"/>
  <c r="SF852" i="1"/>
  <c r="SH852" i="1" s="1"/>
  <c r="KY852" i="1"/>
  <c r="LA852" i="1" s="1"/>
  <c r="EJ854" i="1"/>
  <c r="EL854" i="1" s="1"/>
  <c r="ES855" i="1"/>
  <c r="EU855" i="1" s="1"/>
  <c r="CQ855" i="1"/>
  <c r="CS855" i="1" s="1"/>
  <c r="AHC854" i="1"/>
  <c r="AHE854" i="1" s="1"/>
  <c r="JF854" i="1"/>
  <c r="JH854" i="1" s="1"/>
  <c r="LQ853" i="1"/>
  <c r="LS853" i="1" s="1"/>
  <c r="BG853" i="1"/>
  <c r="BI853" i="1" s="1"/>
  <c r="AFJ853" i="1"/>
  <c r="AFL853" i="1" s="1"/>
  <c r="KG852" i="1"/>
  <c r="KI852" i="1" s="1"/>
  <c r="BP853" i="1"/>
  <c r="BR853" i="1" s="1"/>
  <c r="QD819" i="1"/>
  <c r="QF819" i="1" s="1"/>
  <c r="MI819" i="1"/>
  <c r="MK819" i="1" s="1"/>
  <c r="FK818" i="1"/>
  <c r="FM818" i="1" s="1"/>
  <c r="OK817" i="1"/>
  <c r="OM817" i="1" s="1"/>
  <c r="AFJ818" i="1"/>
  <c r="AFL818" i="1" s="1"/>
  <c r="NS815" i="1"/>
  <c r="NU815" i="1" s="1"/>
  <c r="AFS855" i="1"/>
  <c r="AFU855" i="1" s="1"/>
  <c r="LH854" i="1"/>
  <c r="LJ854" i="1" s="1"/>
  <c r="IW854" i="1"/>
  <c r="IY854" i="1" s="1"/>
  <c r="RW853" i="1"/>
  <c r="RY853" i="1" s="1"/>
  <c r="LQ825" i="1"/>
  <c r="LS825" i="1" s="1"/>
  <c r="WS825" i="1"/>
  <c r="WU825" i="1" s="1"/>
  <c r="IN822" i="1"/>
  <c r="IP822" i="1" s="1"/>
  <c r="GL824" i="1"/>
  <c r="GN824" i="1" s="1"/>
  <c r="BP821" i="1"/>
  <c r="BR821" i="1" s="1"/>
  <c r="ADQ824" i="1"/>
  <c r="ADS824" i="1" s="1"/>
  <c r="NJ823" i="1"/>
  <c r="NL823" i="1" s="1"/>
  <c r="CQ822" i="1"/>
  <c r="CS822" i="1" s="1"/>
  <c r="AGK849" i="1"/>
  <c r="AGM849" i="1" s="1"/>
  <c r="NA848" i="1"/>
  <c r="NC848" i="1" s="1"/>
  <c r="CH848" i="1"/>
  <c r="CJ848" i="1" s="1"/>
  <c r="AO848" i="1"/>
  <c r="AQ848" i="1" s="1"/>
  <c r="IN849" i="1"/>
  <c r="IP849" i="1" s="1"/>
  <c r="KY848" i="1"/>
  <c r="LA848" i="1" s="1"/>
  <c r="CZ848" i="1"/>
  <c r="DB848" i="1" s="1"/>
  <c r="JF847" i="1"/>
  <c r="JH847" i="1" s="1"/>
  <c r="GL847" i="1"/>
  <c r="GN847" i="1" s="1"/>
  <c r="EJ847" i="1"/>
  <c r="EL847" i="1" s="1"/>
  <c r="UZ849" i="1"/>
  <c r="VB849" i="1" s="1"/>
  <c r="BY848" i="1"/>
  <c r="CA848" i="1" s="1"/>
  <c r="QV846" i="1"/>
  <c r="QX846" i="1" s="1"/>
  <c r="PL849" i="1"/>
  <c r="PN849" i="1" s="1"/>
  <c r="BG849" i="1"/>
  <c r="BI849" i="1" s="1"/>
  <c r="VR848" i="1"/>
  <c r="VT848" i="1" s="1"/>
  <c r="RW825" i="1"/>
  <c r="RY825" i="1" s="1"/>
  <c r="ADQ825" i="1"/>
  <c r="ADS825" i="1" s="1"/>
  <c r="AFS824" i="1"/>
  <c r="AFU824" i="1" s="1"/>
  <c r="JF825" i="1"/>
  <c r="JH825" i="1" s="1"/>
  <c r="HV824" i="1"/>
  <c r="HX824" i="1" s="1"/>
  <c r="SO822" i="1"/>
  <c r="SQ822" i="1" s="1"/>
  <c r="FT822" i="1"/>
  <c r="FV822" i="1" s="1"/>
  <c r="EJ822" i="1"/>
  <c r="EL822" i="1" s="1"/>
  <c r="CZ822" i="1"/>
  <c r="DB822" i="1" s="1"/>
  <c r="AF822" i="1"/>
  <c r="AH822" i="1" s="1"/>
  <c r="JX821" i="1"/>
  <c r="JZ821" i="1" s="1"/>
  <c r="W821" i="1"/>
  <c r="SF823" i="1"/>
  <c r="SH823" i="1" s="1"/>
  <c r="PL823" i="1"/>
  <c r="PN823" i="1" s="1"/>
  <c r="KY823" i="1"/>
  <c r="LA823" i="1" s="1"/>
  <c r="GL823" i="1"/>
  <c r="GN823" i="1" s="1"/>
  <c r="VR822" i="1"/>
  <c r="VT822" i="1" s="1"/>
  <c r="QD822" i="1"/>
  <c r="QF822" i="1" s="1"/>
  <c r="AGB821" i="1"/>
  <c r="AGD821" i="1" s="1"/>
  <c r="AFJ821" i="1"/>
  <c r="AFL821" i="1" s="1"/>
  <c r="NA821" i="1"/>
  <c r="NC821" i="1" s="1"/>
  <c r="MI821" i="1"/>
  <c r="MK821" i="1" s="1"/>
  <c r="IN821" i="1"/>
  <c r="IP821" i="1" s="1"/>
  <c r="CH821" i="1"/>
  <c r="CJ821" i="1" s="1"/>
  <c r="BP824" i="1"/>
  <c r="BR824" i="1" s="1"/>
  <c r="AO824" i="1"/>
  <c r="AQ824" i="1" s="1"/>
  <c r="ES822" i="1"/>
  <c r="EU822" i="1" s="1"/>
  <c r="E822" i="1"/>
  <c r="G822" i="1" s="1"/>
  <c r="SX821" i="1"/>
  <c r="SZ821" i="1" s="1"/>
  <c r="KG821" i="1"/>
  <c r="KI821" i="1" s="1"/>
  <c r="DI821" i="1"/>
  <c r="DK821" i="1" s="1"/>
  <c r="CQ821" i="1"/>
  <c r="CS821" i="1" s="1"/>
  <c r="AX821" i="1"/>
  <c r="AZ821" i="1" s="1"/>
  <c r="QV824" i="1"/>
  <c r="QX824" i="1" s="1"/>
  <c r="PU823" i="1"/>
  <c r="PW823" i="1" s="1"/>
  <c r="LQ823" i="1"/>
  <c r="LS823" i="1" s="1"/>
  <c r="UZ822" i="1"/>
  <c r="VB822" i="1" s="1"/>
  <c r="TP822" i="1"/>
  <c r="TR822" i="1" s="1"/>
  <c r="NJ822" i="1"/>
  <c r="NL822" i="1" s="1"/>
  <c r="MR822" i="1"/>
  <c r="MT822" i="1" s="1"/>
  <c r="JO821" i="1"/>
  <c r="JQ821" i="1" s="1"/>
  <c r="BY821" i="1"/>
  <c r="CA821" i="1" s="1"/>
  <c r="N821" i="1"/>
  <c r="P821" i="1" s="1"/>
  <c r="FK825" i="1"/>
  <c r="FM825" i="1" s="1"/>
  <c r="PU824" i="1"/>
  <c r="PW824" i="1" s="1"/>
  <c r="AFA824" i="1"/>
  <c r="AFC824" i="1" s="1"/>
  <c r="EJ821" i="1"/>
  <c r="EL821" i="1" s="1"/>
  <c r="JX817" i="1"/>
  <c r="JZ817" i="1" s="1"/>
  <c r="DI817" i="1"/>
  <c r="DK817" i="1" s="1"/>
  <c r="JF816" i="1"/>
  <c r="JH816" i="1" s="1"/>
  <c r="FK816" i="1"/>
  <c r="FM816" i="1" s="1"/>
  <c r="UH817" i="1"/>
  <c r="UJ817" i="1" s="1"/>
  <c r="PC819" i="1"/>
  <c r="PE819" i="1" s="1"/>
  <c r="FT818" i="1"/>
  <c r="FV818" i="1" s="1"/>
  <c r="CH818" i="1"/>
  <c r="CJ818" i="1" s="1"/>
  <c r="HV865" i="1"/>
  <c r="HX865" i="1" s="1"/>
  <c r="ADQ866" i="1"/>
  <c r="ADS866" i="1" s="1"/>
  <c r="AGB864" i="1"/>
  <c r="AGD864" i="1" s="1"/>
  <c r="YL865" i="1"/>
  <c r="YN865" i="1" s="1"/>
  <c r="KG863" i="1"/>
  <c r="KI863" i="1" s="1"/>
  <c r="KY819" i="1"/>
  <c r="LA819" i="1" s="1"/>
  <c r="VR818" i="1"/>
  <c r="VT818" i="1" s="1"/>
  <c r="ES817" i="1"/>
  <c r="EU817" i="1" s="1"/>
  <c r="BY817" i="1"/>
  <c r="CA817" i="1" s="1"/>
  <c r="AHC816" i="1"/>
  <c r="AHE816" i="1" s="1"/>
  <c r="TP815" i="1"/>
  <c r="TR815" i="1" s="1"/>
  <c r="OK815" i="1"/>
  <c r="OM815" i="1" s="1"/>
  <c r="LQ815" i="1"/>
  <c r="LS815" i="1" s="1"/>
  <c r="SX818" i="1"/>
  <c r="SZ818" i="1" s="1"/>
  <c r="E818" i="1"/>
  <c r="G818" i="1" s="1"/>
  <c r="PU817" i="1"/>
  <c r="PW817" i="1" s="1"/>
  <c r="EJ817" i="1"/>
  <c r="EL817" i="1" s="1"/>
  <c r="AF817" i="1"/>
  <c r="AH817" i="1" s="1"/>
  <c r="UZ819" i="1"/>
  <c r="VB819" i="1" s="1"/>
  <c r="UH819" i="1"/>
  <c r="UJ819" i="1" s="1"/>
  <c r="PC816" i="1"/>
  <c r="PE816" i="1" s="1"/>
  <c r="WS815" i="1"/>
  <c r="WU815" i="1" s="1"/>
  <c r="MR815" i="1"/>
  <c r="MT815" i="1" s="1"/>
  <c r="KG815" i="1"/>
  <c r="KI815" i="1" s="1"/>
  <c r="BP815" i="1"/>
  <c r="BR815" i="1" s="1"/>
  <c r="BG819" i="1"/>
  <c r="BI819" i="1" s="1"/>
  <c r="SO818" i="1"/>
  <c r="SQ818" i="1" s="1"/>
  <c r="PL817" i="1"/>
  <c r="PN817" i="1" s="1"/>
  <c r="CH817" i="1"/>
  <c r="CJ817" i="1" s="1"/>
  <c r="AX817" i="1"/>
  <c r="AZ817" i="1" s="1"/>
  <c r="N817" i="1"/>
  <c r="P817" i="1" s="1"/>
  <c r="QD816" i="1"/>
  <c r="QF816" i="1" s="1"/>
  <c r="AGT815" i="1"/>
  <c r="AGV815" i="1" s="1"/>
  <c r="AGB815" i="1"/>
  <c r="AGD815" i="1" s="1"/>
  <c r="CQ815" i="1"/>
  <c r="CS815" i="1" s="1"/>
  <c r="FT867" i="1"/>
  <c r="FV867" i="1" s="1"/>
  <c r="NS865" i="1"/>
  <c r="NU865" i="1" s="1"/>
  <c r="AFS865" i="1"/>
  <c r="AFU865" i="1" s="1"/>
  <c r="CZ867" i="1"/>
  <c r="DB867" i="1" s="1"/>
  <c r="JX864" i="1"/>
  <c r="JZ864" i="1" s="1"/>
  <c r="KY864" i="1"/>
  <c r="LA864" i="1" s="1"/>
  <c r="AO864" i="1"/>
  <c r="AQ864" i="1" s="1"/>
  <c r="MI863" i="1"/>
  <c r="MK863" i="1" s="1"/>
  <c r="SF855" i="1"/>
  <c r="SH855" i="1" s="1"/>
  <c r="NS855" i="1"/>
  <c r="NU855" i="1" s="1"/>
  <c r="KG854" i="1"/>
  <c r="KI854" i="1" s="1"/>
  <c r="XT851" i="1"/>
  <c r="XV851" i="1" s="1"/>
  <c r="NJ852" i="1"/>
  <c r="NL852" i="1" s="1"/>
  <c r="AHC817" i="1"/>
  <c r="AHE817" i="1" s="1"/>
  <c r="XT816" i="1"/>
  <c r="XV816" i="1" s="1"/>
  <c r="AFS815" i="1"/>
  <c r="AFU815" i="1" s="1"/>
  <c r="AGT817" i="1"/>
  <c r="AGV817" i="1" s="1"/>
  <c r="RW815" i="1"/>
  <c r="RY815" i="1" s="1"/>
  <c r="GL828" i="1"/>
  <c r="GN828" i="1" s="1"/>
  <c r="SO831" i="1"/>
  <c r="SQ831" i="1" s="1"/>
  <c r="W829" i="1"/>
  <c r="Y829" i="1" s="1"/>
  <c r="LZ829" i="1"/>
  <c r="MB829" i="1" s="1"/>
  <c r="XT830" i="1"/>
  <c r="XV830" i="1" s="1"/>
  <c r="AF831" i="1"/>
  <c r="AH831" i="1" s="1"/>
  <c r="YL830" i="1"/>
  <c r="YN830" i="1" s="1"/>
  <c r="KG828" i="1"/>
  <c r="KI828" i="1" s="1"/>
  <c r="ES828" i="1"/>
  <c r="EU828" i="1" s="1"/>
  <c r="LH829" i="1"/>
  <c r="LJ829" i="1" s="1"/>
  <c r="IW828" i="1"/>
  <c r="IY828" i="1" s="1"/>
  <c r="PC831" i="1"/>
  <c r="PE831" i="1" s="1"/>
  <c r="AGK829" i="1"/>
  <c r="AGM829" i="1" s="1"/>
  <c r="RW829" i="1"/>
  <c r="RY829" i="1" s="1"/>
  <c r="AHC840" i="1"/>
  <c r="AHE840" i="1" s="1"/>
  <c r="CZ843" i="1"/>
  <c r="DB843" i="1" s="1"/>
  <c r="SF841" i="1"/>
  <c r="SH841" i="1" s="1"/>
  <c r="NA841" i="1"/>
  <c r="NC841" i="1" s="1"/>
  <c r="MR842" i="1"/>
  <c r="MT842" i="1" s="1"/>
  <c r="BG841" i="1"/>
  <c r="BI841" i="1" s="1"/>
  <c r="W841" i="1"/>
  <c r="Y841" i="1" s="1"/>
  <c r="AGK840" i="1"/>
  <c r="AGM840" i="1" s="1"/>
  <c r="PC840" i="1"/>
  <c r="PE840" i="1" s="1"/>
  <c r="AGT839" i="1"/>
  <c r="AGV839" i="1" s="1"/>
  <c r="NS839" i="1"/>
  <c r="NU839" i="1" s="1"/>
  <c r="QD843" i="1"/>
  <c r="QF843" i="1" s="1"/>
  <c r="MI854" i="1"/>
  <c r="MK854" i="1" s="1"/>
  <c r="WS854" i="1"/>
  <c r="WU854" i="1" s="1"/>
  <c r="IN854" i="1"/>
  <c r="IP854" i="1" s="1"/>
  <c r="E854" i="1"/>
  <c r="G854" i="1" s="1"/>
  <c r="AGB818" i="1"/>
  <c r="AGD818" i="1" s="1"/>
  <c r="WS816" i="1"/>
  <c r="WU816" i="1" s="1"/>
  <c r="CQ818" i="1"/>
  <c r="CS818" i="1" s="1"/>
  <c r="AFS817" i="1"/>
  <c r="AFU817" i="1" s="1"/>
  <c r="AGT818" i="1"/>
  <c r="AGV818" i="1" s="1"/>
  <c r="QV818" i="1"/>
  <c r="QX818" i="1" s="1"/>
  <c r="JO819" i="1"/>
  <c r="JQ819" i="1" s="1"/>
  <c r="NJ812" i="1"/>
  <c r="NL812" i="1" s="1"/>
  <c r="BG811" i="1"/>
  <c r="BI811" i="1" s="1"/>
  <c r="CH812" i="1"/>
  <c r="CJ812" i="1" s="1"/>
  <c r="AF812" i="1"/>
  <c r="AH812" i="1" s="1"/>
  <c r="NA810" i="1"/>
  <c r="NC810" i="1" s="1"/>
  <c r="UH809" i="1"/>
  <c r="UJ809" i="1" s="1"/>
  <c r="W809" i="1"/>
  <c r="Y809" i="1" s="1"/>
  <c r="SX813" i="1"/>
  <c r="SZ813" i="1" s="1"/>
  <c r="GL813" i="1"/>
  <c r="GN813" i="1" s="1"/>
  <c r="ADQ812" i="1"/>
  <c r="ADS812" i="1" s="1"/>
  <c r="QD812" i="1"/>
  <c r="QF812" i="1" s="1"/>
  <c r="MI812" i="1"/>
  <c r="MK812" i="1" s="1"/>
  <c r="ES811" i="1"/>
  <c r="EU811" i="1" s="1"/>
  <c r="DI810" i="1"/>
  <c r="DK810" i="1" s="1"/>
  <c r="E810" i="1"/>
  <c r="G810" i="1" s="1"/>
  <c r="AHC809" i="1"/>
  <c r="AHE809" i="1" s="1"/>
  <c r="PC809" i="1"/>
  <c r="PE809" i="1" s="1"/>
  <c r="IN809" i="1"/>
  <c r="IP809" i="1" s="1"/>
  <c r="PU812" i="1"/>
  <c r="PW812" i="1" s="1"/>
  <c r="QV810" i="1"/>
  <c r="QX810" i="1" s="1"/>
  <c r="FT809" i="1"/>
  <c r="FV809" i="1" s="1"/>
  <c r="BY809" i="1"/>
  <c r="CA809" i="1" s="1"/>
  <c r="BP809" i="1"/>
  <c r="BR809" i="1" s="1"/>
  <c r="N809" i="1"/>
  <c r="P809" i="1" s="1"/>
  <c r="EJ809" i="1"/>
  <c r="EL809" i="1" s="1"/>
  <c r="PC813" i="1"/>
  <c r="PE813" i="1" s="1"/>
  <c r="XT812" i="1"/>
  <c r="XV812" i="1" s="1"/>
  <c r="LZ812" i="1"/>
  <c r="MB812" i="1" s="1"/>
  <c r="RW811" i="1"/>
  <c r="RY811" i="1" s="1"/>
  <c r="JX810" i="1"/>
  <c r="JZ810" i="1" s="1"/>
  <c r="SO809" i="1"/>
  <c r="SQ809" i="1" s="1"/>
  <c r="QD809" i="1"/>
  <c r="QF809" i="1" s="1"/>
  <c r="JO809" i="1"/>
  <c r="JQ809" i="1" s="1"/>
  <c r="GL812" i="1"/>
  <c r="GN812" i="1" s="1"/>
  <c r="EJ812" i="1"/>
  <c r="EL812" i="1" s="1"/>
  <c r="CZ812" i="1"/>
  <c r="DB812" i="1" s="1"/>
  <c r="AX812" i="1"/>
  <c r="AZ812" i="1" s="1"/>
  <c r="AGB810" i="1"/>
  <c r="AGD810" i="1" s="1"/>
  <c r="YL810" i="1"/>
  <c r="YN810" i="1" s="1"/>
  <c r="NS809" i="1"/>
  <c r="NU809" i="1" s="1"/>
  <c r="FK809" i="1"/>
  <c r="FM809" i="1" s="1"/>
  <c r="MI813" i="1"/>
  <c r="MK813" i="1" s="1"/>
  <c r="N813" i="1"/>
  <c r="P813" i="1" s="1"/>
  <c r="SX810" i="1"/>
  <c r="SZ810" i="1" s="1"/>
  <c r="SF810" i="1"/>
  <c r="SH810" i="1" s="1"/>
  <c r="BG810" i="1"/>
  <c r="BI810" i="1" s="1"/>
  <c r="JF809" i="1"/>
  <c r="JH809" i="1" s="1"/>
  <c r="ES813" i="1"/>
  <c r="EU813" i="1" s="1"/>
  <c r="AO813" i="1"/>
  <c r="AQ813" i="1" s="1"/>
  <c r="BY812" i="1"/>
  <c r="CA812" i="1" s="1"/>
  <c r="WS811" i="1"/>
  <c r="WU811" i="1" s="1"/>
  <c r="LH810" i="1"/>
  <c r="LJ810" i="1" s="1"/>
  <c r="QV809" i="1"/>
  <c r="QX809" i="1" s="1"/>
  <c r="CH809" i="1"/>
  <c r="CJ809" i="1" s="1"/>
  <c r="VR806" i="1"/>
  <c r="VT806" i="1" s="1"/>
  <c r="CH806" i="1"/>
  <c r="CJ806" i="1" s="1"/>
  <c r="SX807" i="1"/>
  <c r="SZ807" i="1" s="1"/>
  <c r="AGK806" i="1"/>
  <c r="AGM806" i="1" s="1"/>
  <c r="CZ806" i="1"/>
  <c r="DB806" i="1" s="1"/>
  <c r="YL804" i="1"/>
  <c r="YN804" i="1" s="1"/>
  <c r="LQ806" i="1"/>
  <c r="LS806" i="1" s="1"/>
  <c r="AX806" i="1"/>
  <c r="AZ806" i="1" s="1"/>
  <c r="AFA805" i="1"/>
  <c r="AFC805" i="1" s="1"/>
  <c r="QV804" i="1"/>
  <c r="QX804" i="1" s="1"/>
  <c r="UJ805" i="1"/>
  <c r="SF857" i="1"/>
  <c r="SH857" i="1" s="1"/>
  <c r="AFS858" i="1"/>
  <c r="AFU858" i="1" s="1"/>
  <c r="AFJ860" i="1"/>
  <c r="AFL860" i="1" s="1"/>
  <c r="YL861" i="1"/>
  <c r="YN861" i="1" s="1"/>
  <c r="NA861" i="1"/>
  <c r="NC861" i="1" s="1"/>
  <c r="JF858" i="1"/>
  <c r="JH858" i="1" s="1"/>
  <c r="KG858" i="1"/>
  <c r="KI858" i="1" s="1"/>
  <c r="AGB831" i="1"/>
  <c r="AGD831" i="1" s="1"/>
  <c r="QD831" i="1"/>
  <c r="QF831" i="1" s="1"/>
  <c r="CZ831" i="1"/>
  <c r="DB831" i="1" s="1"/>
  <c r="LQ830" i="1"/>
  <c r="LS830" i="1" s="1"/>
  <c r="NA829" i="1"/>
  <c r="NC829" i="1" s="1"/>
  <c r="KY829" i="1"/>
  <c r="LA829" i="1" s="1"/>
  <c r="AFJ830" i="1"/>
  <c r="AFL830" i="1" s="1"/>
  <c r="ES829" i="1"/>
  <c r="EU829" i="1" s="1"/>
  <c r="CQ829" i="1"/>
  <c r="CS829" i="1" s="1"/>
  <c r="E829" i="1"/>
  <c r="G829" i="1" s="1"/>
  <c r="W827" i="1"/>
  <c r="Y827" i="1" s="1"/>
  <c r="LZ830" i="1"/>
  <c r="MB830" i="1" s="1"/>
  <c r="AF830" i="1"/>
  <c r="AH830" i="1" s="1"/>
  <c r="UH831" i="1"/>
  <c r="UJ831" i="1" s="1"/>
  <c r="BG830" i="1"/>
  <c r="BI830" i="1" s="1"/>
  <c r="N829" i="1"/>
  <c r="P829" i="1" s="1"/>
  <c r="AGK828" i="1"/>
  <c r="AGM828" i="1" s="1"/>
  <c r="NA825" i="1"/>
  <c r="NC825" i="1" s="1"/>
  <c r="SF825" i="1"/>
  <c r="SH825" i="1" s="1"/>
  <c r="W825" i="1"/>
  <c r="Y825" i="1" s="1"/>
  <c r="PC822" i="1"/>
  <c r="PE822" i="1" s="1"/>
  <c r="N822" i="1"/>
  <c r="P822" i="1" s="1"/>
  <c r="CZ821" i="1"/>
  <c r="DB821" i="1" s="1"/>
  <c r="UH824" i="1"/>
  <c r="UJ824" i="1" s="1"/>
  <c r="MI823" i="1"/>
  <c r="MK823" i="1" s="1"/>
  <c r="EJ823" i="1"/>
  <c r="EL823" i="1" s="1"/>
  <c r="KG822" i="1"/>
  <c r="KI822" i="1" s="1"/>
  <c r="AGB851" i="1"/>
  <c r="AGD851" i="1" s="1"/>
  <c r="TP853" i="1"/>
  <c r="TR853" i="1" s="1"/>
  <c r="LQ807" i="1"/>
  <c r="LS807" i="1" s="1"/>
  <c r="AHC804" i="1"/>
  <c r="AHE804" i="1" s="1"/>
  <c r="AGK804" i="1"/>
  <c r="AGM804" i="1" s="1"/>
  <c r="WS807" i="1"/>
  <c r="WU807" i="1" s="1"/>
  <c r="JF807" i="1"/>
  <c r="JH807" i="1" s="1"/>
  <c r="FK807" i="1"/>
  <c r="FM807" i="1" s="1"/>
  <c r="LH805" i="1"/>
  <c r="LJ805" i="1" s="1"/>
  <c r="AGB803" i="1"/>
  <c r="AGD803" i="1" s="1"/>
  <c r="GL806" i="1"/>
  <c r="GN806" i="1" s="1"/>
  <c r="MI804" i="1"/>
  <c r="MK804" i="1" s="1"/>
  <c r="HV803" i="1"/>
  <c r="HX803" i="1" s="1"/>
  <c r="FT807" i="1"/>
  <c r="FV807" i="1" s="1"/>
  <c r="KG806" i="1"/>
  <c r="KI806" i="1" s="1"/>
  <c r="BP806" i="1"/>
  <c r="BR806" i="1" s="1"/>
  <c r="YL805" i="1"/>
  <c r="YN805" i="1" s="1"/>
  <c r="NS848" i="1"/>
  <c r="NU848" i="1" s="1"/>
  <c r="AFJ847" i="1"/>
  <c r="AFL847" i="1" s="1"/>
  <c r="MR848" i="1"/>
  <c r="MT848" i="1" s="1"/>
  <c r="ADQ849" i="1"/>
  <c r="ADS849" i="1" s="1"/>
  <c r="QV855" i="1"/>
  <c r="QX855" i="1" s="1"/>
  <c r="HV851" i="1"/>
  <c r="HX851" i="1" s="1"/>
  <c r="CQ853" i="1"/>
  <c r="CS853" i="1" s="1"/>
  <c r="AFJ851" i="1"/>
  <c r="AFL851" i="1" s="1"/>
  <c r="LH851" i="1"/>
  <c r="LJ851" i="1" s="1"/>
  <c r="AGB855" i="1"/>
  <c r="AGD855" i="1" s="1"/>
  <c r="QV854" i="1"/>
  <c r="QX854" i="1" s="1"/>
  <c r="FK854" i="1"/>
  <c r="FM854" i="1" s="1"/>
  <c r="AFA853" i="1"/>
  <c r="AFC853" i="1" s="1"/>
  <c r="HV854" i="1"/>
  <c r="HX854" i="1" s="1"/>
  <c r="MR852" i="1"/>
  <c r="MT852" i="1" s="1"/>
  <c r="CH860" i="1"/>
  <c r="CJ860" i="1" s="1"/>
  <c r="WS857" i="1"/>
  <c r="WU857" i="1" s="1"/>
  <c r="NJ831" i="1"/>
  <c r="NL831" i="1" s="1"/>
  <c r="IW829" i="1"/>
  <c r="IY829" i="1" s="1"/>
  <c r="QD807" i="1"/>
  <c r="QF807" i="1" s="1"/>
  <c r="NA807" i="1"/>
  <c r="NC807" i="1" s="1"/>
  <c r="JO807" i="1"/>
  <c r="JQ807" i="1" s="1"/>
  <c r="RW806" i="1"/>
  <c r="RY806" i="1" s="1"/>
  <c r="BG806" i="1"/>
  <c r="BI806" i="1" s="1"/>
  <c r="PU805" i="1"/>
  <c r="PW805" i="1" s="1"/>
  <c r="JF805" i="1"/>
  <c r="JH805" i="1" s="1"/>
  <c r="XT804" i="1"/>
  <c r="XV804" i="1" s="1"/>
  <c r="AFS807" i="1"/>
  <c r="AFU807" i="1" s="1"/>
  <c r="DI807" i="1"/>
  <c r="DK807" i="1" s="1"/>
  <c r="KY806" i="1"/>
  <c r="LA806" i="1" s="1"/>
  <c r="ES806" i="1"/>
  <c r="EU806" i="1" s="1"/>
  <c r="QV805" i="1"/>
  <c r="QX805" i="1" s="1"/>
  <c r="IW805" i="1"/>
  <c r="IY805" i="1" s="1"/>
  <c r="UJ803" i="1"/>
  <c r="AFJ807" i="1"/>
  <c r="AFL807" i="1" s="1"/>
  <c r="N805" i="1"/>
  <c r="P805" i="1" s="1"/>
  <c r="PL804" i="1"/>
  <c r="PN804" i="1" s="1"/>
  <c r="SO807" i="1"/>
  <c r="SQ807" i="1" s="1"/>
  <c r="PC807" i="1"/>
  <c r="PE807" i="1" s="1"/>
  <c r="BP807" i="1"/>
  <c r="BR807" i="1" s="1"/>
  <c r="AF807" i="1"/>
  <c r="AH807" i="1" s="1"/>
  <c r="SX806" i="1"/>
  <c r="SZ806" i="1" s="1"/>
  <c r="AO806" i="1"/>
  <c r="AQ806" i="1" s="1"/>
  <c r="NJ804" i="1"/>
  <c r="NL804" i="1" s="1"/>
  <c r="LZ804" i="1"/>
  <c r="MB804" i="1" s="1"/>
  <c r="E804" i="1"/>
  <c r="G804" i="1" s="1"/>
  <c r="GL803" i="1"/>
  <c r="GN803" i="1" s="1"/>
  <c r="YL842" i="1"/>
  <c r="YN842" i="1" s="1"/>
  <c r="AFS842" i="1"/>
  <c r="AFU842" i="1" s="1"/>
  <c r="UH841" i="1"/>
  <c r="UJ841" i="1" s="1"/>
  <c r="JX839" i="1"/>
  <c r="JZ839" i="1" s="1"/>
  <c r="AFS829" i="1"/>
  <c r="AFU829" i="1" s="1"/>
  <c r="UZ829" i="1"/>
  <c r="VB829" i="1" s="1"/>
  <c r="AHC805" i="1"/>
  <c r="AHE805" i="1" s="1"/>
  <c r="CQ805" i="1"/>
  <c r="CS805" i="1" s="1"/>
  <c r="ADQ806" i="1"/>
  <c r="ADS806" i="1" s="1"/>
  <c r="NJ807" i="1"/>
  <c r="NL807" i="1" s="1"/>
  <c r="LZ807" i="1"/>
  <c r="MB807" i="1" s="1"/>
  <c r="IW807" i="1"/>
  <c r="IY807" i="1" s="1"/>
  <c r="XT867" i="1"/>
  <c r="XV867" i="1" s="1"/>
  <c r="RW866" i="1"/>
  <c r="RY866" i="1" s="1"/>
  <c r="BP864" i="1"/>
  <c r="BR864" i="1" s="1"/>
  <c r="SF863" i="1"/>
  <c r="SH863" i="1" s="1"/>
  <c r="AGK867" i="1"/>
  <c r="AGM867" i="1" s="1"/>
  <c r="LZ865" i="1"/>
  <c r="MB865" i="1" s="1"/>
  <c r="OK866" i="1"/>
  <c r="OM866" i="1" s="1"/>
  <c r="CQ860" i="1"/>
  <c r="CS860" i="1" s="1"/>
  <c r="GL859" i="1"/>
  <c r="GN859" i="1" s="1"/>
  <c r="P861" i="1"/>
  <c r="BP858" i="1"/>
  <c r="BR858" i="1" s="1"/>
  <c r="AFA857" i="1"/>
  <c r="AFC857" i="1" s="1"/>
  <c r="AFJ858" i="1"/>
  <c r="AFL858" i="1" s="1"/>
  <c r="AGT857" i="1"/>
  <c r="AGV857" i="1" s="1"/>
  <c r="SX805" i="1"/>
  <c r="SZ805" i="1" s="1"/>
  <c r="BG805" i="1"/>
  <c r="BI805" i="1" s="1"/>
  <c r="W805" i="1"/>
  <c r="Y805" i="1" s="1"/>
  <c r="E805" i="1"/>
  <c r="G805" i="1" s="1"/>
  <c r="WS804" i="1"/>
  <c r="WU804" i="1" s="1"/>
  <c r="VR804" i="1"/>
  <c r="VT804" i="1" s="1"/>
  <c r="PU804" i="1"/>
  <c r="PW804" i="1" s="1"/>
  <c r="LQ804" i="1"/>
  <c r="LS804" i="1" s="1"/>
  <c r="FT804" i="1"/>
  <c r="FV804" i="1" s="1"/>
  <c r="AF804" i="1"/>
  <c r="AH804" i="1" s="1"/>
  <c r="AFS803" i="1"/>
  <c r="AFU803" i="1" s="1"/>
  <c r="LZ803" i="1"/>
  <c r="MB803" i="1" s="1"/>
  <c r="DI803" i="1"/>
  <c r="DK803" i="1" s="1"/>
  <c r="CQ803" i="1"/>
  <c r="CS803" i="1" s="1"/>
  <c r="AFA806" i="1"/>
  <c r="AFC806" i="1" s="1"/>
  <c r="TP806" i="1"/>
  <c r="TR806" i="1" s="1"/>
  <c r="PL805" i="1"/>
  <c r="PN805" i="1" s="1"/>
  <c r="IW804" i="1"/>
  <c r="IY804" i="1" s="1"/>
  <c r="HV804" i="1"/>
  <c r="HX804" i="1" s="1"/>
  <c r="XT803" i="1"/>
  <c r="XV803" i="1" s="1"/>
  <c r="UZ803" i="1"/>
  <c r="VB803" i="1" s="1"/>
  <c r="NS803" i="1"/>
  <c r="NU803" i="1" s="1"/>
  <c r="LH803" i="1"/>
  <c r="LJ803" i="1" s="1"/>
  <c r="JO806" i="1"/>
  <c r="JQ806" i="1" s="1"/>
  <c r="AGK805" i="1"/>
  <c r="AGM805" i="1" s="1"/>
  <c r="RW805" i="1"/>
  <c r="RY805" i="1" s="1"/>
  <c r="PC805" i="1"/>
  <c r="PE805" i="1" s="1"/>
  <c r="JX805" i="1"/>
  <c r="JZ805" i="1" s="1"/>
  <c r="CZ805" i="1"/>
  <c r="DB805" i="1" s="1"/>
  <c r="BP805" i="1"/>
  <c r="BR805" i="1" s="1"/>
  <c r="AGT804" i="1"/>
  <c r="AGV804" i="1" s="1"/>
  <c r="AFJ804" i="1"/>
  <c r="AFL804" i="1" s="1"/>
  <c r="KY804" i="1"/>
  <c r="LA804" i="1" s="1"/>
  <c r="AX804" i="1"/>
  <c r="AZ804" i="1" s="1"/>
  <c r="CH803" i="1"/>
  <c r="CJ803" i="1" s="1"/>
  <c r="OK806" i="1"/>
  <c r="OM806" i="1" s="1"/>
  <c r="IN806" i="1"/>
  <c r="IP806" i="1" s="1"/>
  <c r="AGB805" i="1"/>
  <c r="AGD805" i="1" s="1"/>
  <c r="ADQ805" i="1"/>
  <c r="ADS805" i="1" s="1"/>
  <c r="NA805" i="1"/>
  <c r="NC805" i="1" s="1"/>
  <c r="SO804" i="1"/>
  <c r="SQ804" i="1" s="1"/>
  <c r="ES804" i="1"/>
  <c r="EU804" i="1" s="1"/>
  <c r="BY804" i="1"/>
  <c r="CA804" i="1" s="1"/>
  <c r="AHC803" i="1"/>
  <c r="AHE803" i="1" s="1"/>
  <c r="SH803" i="1"/>
  <c r="NJ803" i="1"/>
  <c r="NL803" i="1" s="1"/>
  <c r="KG803" i="1"/>
  <c r="KI803" i="1" s="1"/>
  <c r="AGT861" i="1"/>
  <c r="AGV861" i="1" s="1"/>
  <c r="MR860" i="1"/>
  <c r="MT860" i="1" s="1"/>
  <c r="LH835" i="1"/>
  <c r="LJ835" i="1" s="1"/>
  <c r="TP834" i="1"/>
  <c r="TR834" i="1" s="1"/>
  <c r="AFJ863" i="1"/>
  <c r="AFL863" i="1" s="1"/>
  <c r="LQ865" i="1"/>
  <c r="LS865" i="1" s="1"/>
  <c r="AGT854" i="1"/>
  <c r="AGV854" i="1" s="1"/>
  <c r="ADQ852" i="1"/>
  <c r="ADS852" i="1" s="1"/>
  <c r="JO851" i="1"/>
  <c r="JQ851" i="1" s="1"/>
  <c r="FK851" i="1"/>
  <c r="FM851" i="1" s="1"/>
  <c r="SX852" i="1"/>
  <c r="SZ852" i="1" s="1"/>
  <c r="JX860" i="1"/>
  <c r="JZ860" i="1" s="1"/>
  <c r="HV859" i="1"/>
  <c r="HX859" i="1" s="1"/>
  <c r="AGB857" i="1"/>
  <c r="AGD857" i="1" s="1"/>
  <c r="LH861" i="1"/>
  <c r="LJ861" i="1" s="1"/>
  <c r="BP860" i="1"/>
  <c r="BR860" i="1" s="1"/>
  <c r="ES858" i="1"/>
  <c r="EU858" i="1" s="1"/>
  <c r="JF857" i="1"/>
  <c r="JH857" i="1" s="1"/>
  <c r="KG857" i="1"/>
  <c r="KI857" i="1" s="1"/>
  <c r="FT855" i="1"/>
  <c r="FV855" i="1" s="1"/>
  <c r="FK852" i="1"/>
  <c r="FM852" i="1" s="1"/>
  <c r="AGB852" i="1"/>
  <c r="AGD852" i="1" s="1"/>
  <c r="LZ852" i="1"/>
  <c r="MB852" i="1" s="1"/>
  <c r="BY837" i="1"/>
  <c r="CA837" i="1" s="1"/>
  <c r="AFA835" i="1"/>
  <c r="AFC835" i="1" s="1"/>
  <c r="CH836" i="1"/>
  <c r="CJ836" i="1" s="1"/>
  <c r="N835" i="1"/>
  <c r="P835" i="1" s="1"/>
  <c r="TP835" i="1"/>
  <c r="TR835" i="1" s="1"/>
  <c r="MI834" i="1"/>
  <c r="MK834" i="1" s="1"/>
  <c r="NS842" i="1"/>
  <c r="NU842" i="1" s="1"/>
  <c r="KG840" i="1"/>
  <c r="KI840" i="1" s="1"/>
  <c r="AFJ842" i="1"/>
  <c r="AFL842" i="1" s="1"/>
  <c r="LH842" i="1"/>
  <c r="LJ842" i="1" s="1"/>
  <c r="MR841" i="1"/>
  <c r="MT841" i="1" s="1"/>
  <c r="AFS813" i="1"/>
  <c r="AFU813" i="1" s="1"/>
  <c r="ADQ813" i="1"/>
  <c r="ADS813" i="1" s="1"/>
  <c r="BP813" i="1"/>
  <c r="BR813" i="1" s="1"/>
  <c r="IW811" i="1"/>
  <c r="IY811" i="1" s="1"/>
  <c r="IN810" i="1"/>
  <c r="IP810" i="1" s="1"/>
  <c r="GL810" i="1"/>
  <c r="GN810" i="1" s="1"/>
  <c r="EJ810" i="1"/>
  <c r="EL810" i="1" s="1"/>
  <c r="CZ810" i="1"/>
  <c r="DB810" i="1" s="1"/>
  <c r="BG813" i="1"/>
  <c r="BI813" i="1" s="1"/>
  <c r="PC812" i="1"/>
  <c r="PE812" i="1" s="1"/>
  <c r="N812" i="1"/>
  <c r="P812" i="1" s="1"/>
  <c r="QV811" i="1"/>
  <c r="QX811" i="1" s="1"/>
  <c r="QD811" i="1"/>
  <c r="QF811" i="1" s="1"/>
  <c r="CH811" i="1"/>
  <c r="CJ811" i="1" s="1"/>
  <c r="AGB809" i="1"/>
  <c r="AGD809" i="1" s="1"/>
  <c r="LH809" i="1"/>
  <c r="LJ809" i="1" s="1"/>
  <c r="AO811" i="1"/>
  <c r="AQ811" i="1" s="1"/>
  <c r="W810" i="1"/>
  <c r="Y810" i="1" s="1"/>
  <c r="AGK809" i="1"/>
  <c r="AGM809" i="1" s="1"/>
  <c r="AFJ809" i="1"/>
  <c r="AFL809" i="1" s="1"/>
  <c r="NA811" i="1"/>
  <c r="NC811" i="1" s="1"/>
  <c r="HV810" i="1"/>
  <c r="HX810" i="1" s="1"/>
  <c r="SF809" i="1"/>
  <c r="SH809" i="1" s="1"/>
  <c r="AX809" i="1"/>
  <c r="AZ809" i="1" s="1"/>
  <c r="AFA831" i="1"/>
  <c r="AFC831" i="1" s="1"/>
  <c r="EJ830" i="1"/>
  <c r="EL830" i="1" s="1"/>
  <c r="OK828" i="1"/>
  <c r="OM828" i="1" s="1"/>
  <c r="CQ828" i="1"/>
  <c r="CS828" i="1" s="1"/>
  <c r="MR830" i="1"/>
  <c r="MT830" i="1" s="1"/>
  <c r="XT829" i="1"/>
  <c r="XV829" i="1" s="1"/>
  <c r="AX828" i="1"/>
  <c r="AZ828" i="1" s="1"/>
  <c r="N828" i="1"/>
  <c r="P828" i="1" s="1"/>
  <c r="LH840" i="1"/>
  <c r="LJ840" i="1" s="1"/>
  <c r="JF839" i="1"/>
  <c r="JH839" i="1" s="1"/>
  <c r="AFJ839" i="1"/>
  <c r="AFL839" i="1" s="1"/>
  <c r="YL824" i="1"/>
  <c r="YN824" i="1" s="1"/>
  <c r="MR825" i="1"/>
  <c r="MT825" i="1" s="1"/>
  <c r="AGB822" i="1"/>
  <c r="AGD822" i="1" s="1"/>
  <c r="MI822" i="1"/>
  <c r="MK822" i="1" s="1"/>
  <c r="JF821" i="1"/>
  <c r="JH821" i="1" s="1"/>
  <c r="SX824" i="1"/>
  <c r="SZ824" i="1" s="1"/>
  <c r="OK824" i="1"/>
  <c r="OM824" i="1" s="1"/>
  <c r="ADQ823" i="1"/>
  <c r="ADS823" i="1" s="1"/>
  <c r="SF822" i="1"/>
  <c r="SH822" i="1" s="1"/>
  <c r="AHC821" i="1"/>
  <c r="AHE821" i="1" s="1"/>
  <c r="NA824" i="1"/>
  <c r="NC824" i="1" s="1"/>
  <c r="AFA834" i="1"/>
  <c r="AFC834" i="1" s="1"/>
  <c r="N836" i="1"/>
  <c r="P836" i="1" s="1"/>
  <c r="QD848" i="1"/>
  <c r="QF848" i="1" s="1"/>
  <c r="XT849" i="1"/>
  <c r="XV849" i="1" s="1"/>
  <c r="JX849" i="1"/>
  <c r="JZ849" i="1" s="1"/>
  <c r="SX847" i="1"/>
  <c r="SZ847" i="1" s="1"/>
  <c r="AGK854" i="1"/>
  <c r="AGM854" i="1" s="1"/>
  <c r="CQ854" i="1"/>
  <c r="CS854" i="1" s="1"/>
  <c r="FK853" i="1"/>
  <c r="FM853" i="1" s="1"/>
  <c r="NS853" i="1"/>
  <c r="NU853" i="1" s="1"/>
  <c r="FK849" i="1"/>
  <c r="FM849" i="1" s="1"/>
  <c r="AHC848" i="1"/>
  <c r="AHE848" i="1" s="1"/>
  <c r="NA842" i="1"/>
  <c r="NC842" i="1" s="1"/>
  <c r="MR843" i="1"/>
  <c r="MT843" i="1" s="1"/>
  <c r="N840" i="1"/>
  <c r="P840" i="1" s="1"/>
  <c r="FK839" i="1"/>
  <c r="FM839" i="1" s="1"/>
  <c r="JO839" i="1"/>
  <c r="JQ839" i="1" s="1"/>
  <c r="EJ839" i="1"/>
  <c r="EL839" i="1" s="1"/>
  <c r="HV842" i="1"/>
  <c r="HX842" i="1" s="1"/>
  <c r="KG841" i="1"/>
  <c r="KI841" i="1" s="1"/>
  <c r="IW841" i="1"/>
  <c r="IY841" i="1" s="1"/>
  <c r="OK843" i="1"/>
  <c r="OM843" i="1" s="1"/>
  <c r="AGT841" i="1"/>
  <c r="AGV841" i="1" s="1"/>
  <c r="AFJ843" i="1"/>
  <c r="AFL843" i="1" s="1"/>
  <c r="AGB839" i="1"/>
  <c r="AGD839" i="1" s="1"/>
  <c r="KY831" i="1"/>
  <c r="LA831" i="1" s="1"/>
  <c r="MI830" i="1"/>
  <c r="MK830" i="1" s="1"/>
  <c r="UZ828" i="1"/>
  <c r="VB828" i="1" s="1"/>
  <c r="AO828" i="1"/>
  <c r="AQ828" i="1" s="1"/>
  <c r="E828" i="1"/>
  <c r="G828" i="1" s="1"/>
  <c r="BG827" i="1"/>
  <c r="BI827" i="1" s="1"/>
  <c r="JO830" i="1"/>
  <c r="JQ830" i="1" s="1"/>
  <c r="IN830" i="1"/>
  <c r="IP830" i="1" s="1"/>
  <c r="AHC829" i="1"/>
  <c r="AHE829" i="1" s="1"/>
  <c r="BY829" i="1"/>
  <c r="CA829" i="1" s="1"/>
  <c r="WS828" i="1"/>
  <c r="WU828" i="1" s="1"/>
  <c r="VR828" i="1"/>
  <c r="VT828" i="1" s="1"/>
  <c r="AF828" i="1"/>
  <c r="AH828" i="1" s="1"/>
  <c r="AFJ829" i="1"/>
  <c r="AFL829" i="1" s="1"/>
  <c r="PL829" i="1"/>
  <c r="PN829" i="1" s="1"/>
  <c r="DI828" i="1"/>
  <c r="DK828" i="1" s="1"/>
  <c r="NJ827" i="1"/>
  <c r="NL827" i="1" s="1"/>
  <c r="GL827" i="1"/>
  <c r="GN827" i="1" s="1"/>
  <c r="FT827" i="1"/>
  <c r="FV827" i="1" s="1"/>
  <c r="QD830" i="1"/>
  <c r="QF830" i="1" s="1"/>
  <c r="ES830" i="1"/>
  <c r="EU830" i="1" s="1"/>
  <c r="PC829" i="1"/>
  <c r="PE829" i="1" s="1"/>
  <c r="CH829" i="1"/>
  <c r="CJ829" i="1" s="1"/>
  <c r="BP829" i="1"/>
  <c r="BR829" i="1" s="1"/>
  <c r="SO828" i="1"/>
  <c r="SQ828" i="1" s="1"/>
  <c r="XT827" i="1"/>
  <c r="XV827" i="1" s="1"/>
  <c r="UH827" i="1"/>
  <c r="UJ827" i="1" s="1"/>
  <c r="SF827" i="1"/>
  <c r="SH827" i="1" s="1"/>
  <c r="CQ827" i="1"/>
  <c r="CS827" i="1" s="1"/>
  <c r="JO811" i="1"/>
  <c r="JQ811" i="1" s="1"/>
  <c r="HV811" i="1"/>
  <c r="HX811" i="1" s="1"/>
  <c r="AGK810" i="1"/>
  <c r="AGM810" i="1" s="1"/>
  <c r="FK813" i="1"/>
  <c r="FM813" i="1" s="1"/>
  <c r="RW812" i="1"/>
  <c r="RY812" i="1" s="1"/>
  <c r="MI810" i="1"/>
  <c r="MK810" i="1" s="1"/>
  <c r="YL812" i="1"/>
  <c r="YN812" i="1" s="1"/>
  <c r="PC811" i="1"/>
  <c r="PE811" i="1" s="1"/>
  <c r="LH859" i="1"/>
  <c r="LJ859" i="1" s="1"/>
  <c r="JF860" i="1"/>
  <c r="JH860" i="1" s="1"/>
  <c r="JX863" i="1"/>
  <c r="JZ863" i="1" s="1"/>
  <c r="FK864" i="1"/>
  <c r="FM864" i="1" s="1"/>
  <c r="AO807" i="1"/>
  <c r="AQ807" i="1" s="1"/>
  <c r="W807" i="1"/>
  <c r="Y807" i="1" s="1"/>
  <c r="E807" i="1"/>
  <c r="G807" i="1" s="1"/>
  <c r="PU806" i="1"/>
  <c r="PW806" i="1" s="1"/>
  <c r="KG805" i="1"/>
  <c r="KI805" i="1" s="1"/>
  <c r="EJ803" i="1"/>
  <c r="EL803" i="1" s="1"/>
  <c r="LH807" i="1"/>
  <c r="LJ807" i="1" s="1"/>
  <c r="MR806" i="1"/>
  <c r="MT806" i="1" s="1"/>
  <c r="AFA807" i="1"/>
  <c r="AFC807" i="1" s="1"/>
  <c r="N806" i="1"/>
  <c r="P806" i="1" s="1"/>
  <c r="DI848" i="1"/>
  <c r="DK848" i="1" s="1"/>
  <c r="IN847" i="1"/>
  <c r="IP847" i="1" s="1"/>
  <c r="AFJ849" i="1"/>
  <c r="AFL849" i="1" s="1"/>
  <c r="QV849" i="1"/>
  <c r="QX849" i="1" s="1"/>
  <c r="E848" i="1"/>
  <c r="G848" i="1" s="1"/>
  <c r="NS847" i="1"/>
  <c r="NU847" i="1" s="1"/>
  <c r="JX847" i="1"/>
  <c r="JZ847" i="1" s="1"/>
  <c r="MI848" i="1"/>
  <c r="MK848" i="1" s="1"/>
  <c r="LH848" i="1"/>
  <c r="LJ848" i="1" s="1"/>
  <c r="AX847" i="1"/>
  <c r="AZ847" i="1" s="1"/>
  <c r="LQ845" i="1"/>
  <c r="LS845" i="1" s="1"/>
  <c r="DI830" i="1"/>
  <c r="DK830" i="1" s="1"/>
  <c r="MR831" i="1"/>
  <c r="MT831" i="1" s="1"/>
  <c r="TP849" i="1"/>
  <c r="TR849" i="1" s="1"/>
  <c r="AGB849" i="1"/>
  <c r="AGD849" i="1" s="1"/>
  <c r="NS846" i="1"/>
  <c r="NU846" i="1" s="1"/>
  <c r="AGK847" i="1"/>
  <c r="AGM847" i="1" s="1"/>
  <c r="JX843" i="1"/>
  <c r="JZ843" i="1" s="1"/>
  <c r="AF843" i="1"/>
  <c r="AH843" i="1" s="1"/>
  <c r="DI842" i="1"/>
  <c r="DK842" i="1" s="1"/>
  <c r="PC841" i="1"/>
  <c r="PE841" i="1" s="1"/>
  <c r="RW840" i="1"/>
  <c r="RY840" i="1" s="1"/>
  <c r="SO842" i="1"/>
  <c r="SQ842" i="1" s="1"/>
  <c r="PL841" i="1"/>
  <c r="PN841" i="1" s="1"/>
  <c r="AX842" i="1"/>
  <c r="AZ842" i="1" s="1"/>
  <c r="ADQ840" i="1"/>
  <c r="ADS840" i="1" s="1"/>
  <c r="AO830" i="1"/>
  <c r="AQ830" i="1" s="1"/>
  <c r="XT828" i="1"/>
  <c r="XV828" i="1" s="1"/>
  <c r="ADQ827" i="1"/>
  <c r="ADS827" i="1" s="1"/>
  <c r="JX827" i="1"/>
  <c r="JZ827" i="1" s="1"/>
  <c r="FK827" i="1"/>
  <c r="FM827" i="1" s="1"/>
  <c r="FT830" i="1"/>
  <c r="FV830" i="1" s="1"/>
  <c r="HV829" i="1"/>
  <c r="HX829" i="1" s="1"/>
  <c r="QD828" i="1"/>
  <c r="QF828" i="1" s="1"/>
  <c r="RW831" i="1"/>
  <c r="RY831" i="1" s="1"/>
  <c r="AGB827" i="1"/>
  <c r="AGD827" i="1" s="1"/>
  <c r="UH843" i="1"/>
  <c r="UJ843" i="1" s="1"/>
  <c r="TP839" i="1"/>
  <c r="TR839" i="1" s="1"/>
  <c r="VR830" i="1"/>
  <c r="VT830" i="1" s="1"/>
  <c r="SX830" i="1"/>
  <c r="SZ830" i="1" s="1"/>
  <c r="IN831" i="1"/>
  <c r="IP831" i="1" s="1"/>
  <c r="EJ831" i="1"/>
  <c r="EL831" i="1" s="1"/>
  <c r="PU830" i="1"/>
  <c r="PW830" i="1" s="1"/>
  <c r="NA828" i="1"/>
  <c r="NC828" i="1" s="1"/>
  <c r="QD827" i="1"/>
  <c r="QF827" i="1" s="1"/>
  <c r="BY830" i="1"/>
  <c r="CA830" i="1" s="1"/>
  <c r="GL830" i="1"/>
  <c r="GN830" i="1" s="1"/>
  <c r="JX828" i="1"/>
  <c r="JZ828" i="1" s="1"/>
  <c r="BG828" i="1"/>
  <c r="BI828" i="1" s="1"/>
  <c r="DI831" i="1"/>
  <c r="DK831" i="1" s="1"/>
  <c r="AFA829" i="1"/>
  <c r="AFC829" i="1" s="1"/>
  <c r="AX829" i="1"/>
  <c r="AZ829" i="1" s="1"/>
  <c r="N827" i="1"/>
  <c r="P827" i="1" s="1"/>
  <c r="MI836" i="1"/>
  <c r="MK836" i="1" s="1"/>
  <c r="JO836" i="1"/>
  <c r="JQ836" i="1" s="1"/>
  <c r="SO835" i="1"/>
  <c r="SQ835" i="1" s="1"/>
  <c r="DI834" i="1"/>
  <c r="DK834" i="1" s="1"/>
  <c r="AO834" i="1"/>
  <c r="AQ834" i="1" s="1"/>
  <c r="SX833" i="1"/>
  <c r="SZ833" i="1" s="1"/>
  <c r="QV833" i="1"/>
  <c r="QX833" i="1" s="1"/>
  <c r="KY833" i="1"/>
  <c r="LA833" i="1" s="1"/>
  <c r="AX833" i="1"/>
  <c r="AZ833" i="1" s="1"/>
  <c r="OK836" i="1"/>
  <c r="OM836" i="1" s="1"/>
  <c r="W836" i="1"/>
  <c r="Y836" i="1" s="1"/>
  <c r="E836" i="1"/>
  <c r="G836" i="1" s="1"/>
  <c r="WS835" i="1"/>
  <c r="WU835" i="1" s="1"/>
  <c r="NA837" i="1"/>
  <c r="NC837" i="1" s="1"/>
  <c r="AGT836" i="1"/>
  <c r="AGV836" i="1" s="1"/>
  <c r="PC834" i="1"/>
  <c r="PE834" i="1" s="1"/>
  <c r="GL834" i="1"/>
  <c r="GN834" i="1" s="1"/>
  <c r="JX833" i="1"/>
  <c r="JZ833" i="1" s="1"/>
  <c r="JF833" i="1"/>
  <c r="JH833" i="1" s="1"/>
  <c r="LH837" i="1"/>
  <c r="LJ837" i="1" s="1"/>
  <c r="RW836" i="1"/>
  <c r="RY836" i="1" s="1"/>
  <c r="IN836" i="1"/>
  <c r="IP836" i="1" s="1"/>
  <c r="NS835" i="1"/>
  <c r="NU835" i="1" s="1"/>
  <c r="AGB834" i="1"/>
  <c r="AGD834" i="1" s="1"/>
  <c r="YL833" i="1"/>
  <c r="YN833" i="1" s="1"/>
  <c r="EJ833" i="1"/>
  <c r="EL833" i="1" s="1"/>
  <c r="CH833" i="1"/>
  <c r="CJ833" i="1" s="1"/>
  <c r="BP833" i="1"/>
  <c r="BR833" i="1" s="1"/>
  <c r="AGK833" i="1"/>
  <c r="AGM833" i="1" s="1"/>
  <c r="AFS833" i="1"/>
  <c r="AFU833" i="1" s="1"/>
  <c r="VR833" i="1"/>
  <c r="VT833" i="1" s="1"/>
  <c r="UZ833" i="1"/>
  <c r="VB833" i="1" s="1"/>
  <c r="QD833" i="1"/>
  <c r="QF833" i="1" s="1"/>
  <c r="PL833" i="1"/>
  <c r="PN833" i="1" s="1"/>
  <c r="ES833" i="1"/>
  <c r="EU833" i="1" s="1"/>
  <c r="CQ833" i="1"/>
  <c r="CS833" i="1" s="1"/>
  <c r="BY833" i="1"/>
  <c r="CA833" i="1" s="1"/>
  <c r="BG833" i="1"/>
  <c r="BI833" i="1" s="1"/>
  <c r="AFJ834" i="1"/>
  <c r="AFL834" i="1" s="1"/>
  <c r="ADQ833" i="1"/>
  <c r="ADS833" i="1" s="1"/>
  <c r="SF833" i="1"/>
  <c r="SH833" i="1" s="1"/>
  <c r="PU833" i="1"/>
  <c r="PW833" i="1" s="1"/>
  <c r="AF833" i="1"/>
  <c r="AH833" i="1" s="1"/>
  <c r="SO819" i="1"/>
  <c r="SQ819" i="1" s="1"/>
  <c r="AGT816" i="1"/>
  <c r="AGV816" i="1" s="1"/>
  <c r="CQ819" i="1"/>
  <c r="CS819" i="1" s="1"/>
  <c r="OK800" i="1"/>
  <c r="OM800" i="1" s="1"/>
  <c r="AGT799" i="1"/>
  <c r="AGV799" i="1" s="1"/>
  <c r="TP801" i="1"/>
  <c r="TR801" i="1" s="1"/>
  <c r="UH797" i="1"/>
  <c r="UJ797" i="1" s="1"/>
  <c r="AFA801" i="1"/>
  <c r="AFC801" i="1" s="1"/>
  <c r="AFJ867" i="1"/>
  <c r="AFL867" i="1" s="1"/>
  <c r="AGT864" i="1"/>
  <c r="AGV864" i="1" s="1"/>
  <c r="JF867" i="1"/>
  <c r="JH867" i="1" s="1"/>
  <c r="AHC861" i="1"/>
  <c r="AHE861" i="1" s="1"/>
  <c r="AGT858" i="1"/>
  <c r="AGV858" i="1" s="1"/>
  <c r="LZ857" i="1"/>
  <c r="MB857" i="1" s="1"/>
  <c r="IW857" i="1"/>
  <c r="IY857" i="1" s="1"/>
  <c r="KG861" i="1"/>
  <c r="KI861" i="1" s="1"/>
  <c r="LQ860" i="1"/>
  <c r="LS860" i="1" s="1"/>
  <c r="AFA861" i="1"/>
  <c r="AFC861" i="1" s="1"/>
  <c r="KY859" i="1"/>
  <c r="LA859" i="1" s="1"/>
  <c r="ES857" i="1"/>
  <c r="EU857" i="1" s="1"/>
  <c r="MI858" i="1"/>
  <c r="MK858" i="1" s="1"/>
  <c r="AHC858" i="1"/>
  <c r="AHE858" i="1" s="1"/>
  <c r="LH858" i="1"/>
  <c r="LJ858" i="1" s="1"/>
  <c r="NJ836" i="1"/>
  <c r="NL836" i="1" s="1"/>
  <c r="MR835" i="1"/>
  <c r="MT835" i="1" s="1"/>
  <c r="XT834" i="1"/>
  <c r="XV834" i="1" s="1"/>
  <c r="ES860" i="1"/>
  <c r="EU860" i="1" s="1"/>
  <c r="CZ860" i="1"/>
  <c r="DB860" i="1" s="1"/>
  <c r="PL859" i="1"/>
  <c r="PN859" i="1" s="1"/>
  <c r="JX858" i="1"/>
  <c r="JZ858" i="1" s="1"/>
  <c r="GL858" i="1"/>
  <c r="GN858" i="1" s="1"/>
  <c r="W860" i="1"/>
  <c r="Y860" i="1" s="1"/>
  <c r="EJ859" i="1"/>
  <c r="EL859" i="1" s="1"/>
  <c r="CH859" i="1"/>
  <c r="CJ859" i="1" s="1"/>
  <c r="AX859" i="1"/>
  <c r="AZ859" i="1" s="1"/>
  <c r="E859" i="1"/>
  <c r="G859" i="1" s="1"/>
  <c r="RW861" i="1"/>
  <c r="RY861" i="1" s="1"/>
  <c r="IN861" i="1"/>
  <c r="IP861" i="1" s="1"/>
  <c r="UZ860" i="1"/>
  <c r="VB860" i="1" s="1"/>
  <c r="MI861" i="1"/>
  <c r="MK861" i="1" s="1"/>
  <c r="VR860" i="1"/>
  <c r="VT860" i="1" s="1"/>
  <c r="PC858" i="1"/>
  <c r="PE858" i="1" s="1"/>
  <c r="DI859" i="1"/>
  <c r="DK859" i="1" s="1"/>
  <c r="LQ858" i="1"/>
  <c r="LS858" i="1" s="1"/>
  <c r="SF859" i="1"/>
  <c r="SH859" i="1" s="1"/>
  <c r="PU858" i="1"/>
  <c r="PW858" i="1" s="1"/>
  <c r="KY857" i="1"/>
  <c r="LA857" i="1" s="1"/>
  <c r="JF836" i="1"/>
  <c r="JH836" i="1" s="1"/>
  <c r="UH834" i="1"/>
  <c r="UJ834" i="1" s="1"/>
  <c r="PU848" i="1"/>
  <c r="PW848" i="1" s="1"/>
  <c r="BG848" i="1"/>
  <c r="BI848" i="1" s="1"/>
  <c r="CH847" i="1"/>
  <c r="CJ847" i="1" s="1"/>
  <c r="AFA849" i="1"/>
  <c r="AFC849" i="1" s="1"/>
  <c r="LQ848" i="1"/>
  <c r="LS848" i="1" s="1"/>
  <c r="MI847" i="1"/>
  <c r="MK847" i="1" s="1"/>
  <c r="KY847" i="1"/>
  <c r="LA847" i="1" s="1"/>
  <c r="AFS846" i="1"/>
  <c r="AFU846" i="1" s="1"/>
  <c r="SF849" i="1"/>
  <c r="SH849" i="1" s="1"/>
  <c r="CQ849" i="1"/>
  <c r="CS849" i="1" s="1"/>
  <c r="PL847" i="1"/>
  <c r="PN847" i="1" s="1"/>
  <c r="ES847" i="1"/>
  <c r="EU847" i="1" s="1"/>
  <c r="JO846" i="1"/>
  <c r="JQ846" i="1" s="1"/>
  <c r="IN846" i="1"/>
  <c r="IP846" i="1" s="1"/>
  <c r="GL846" i="1"/>
  <c r="GN846" i="1" s="1"/>
  <c r="DI846" i="1"/>
  <c r="DK846" i="1" s="1"/>
  <c r="PC845" i="1"/>
  <c r="PE845" i="1" s="1"/>
  <c r="N846" i="1"/>
  <c r="P846" i="1" s="1"/>
  <c r="ADQ845" i="1"/>
  <c r="ADS845" i="1" s="1"/>
  <c r="W847" i="1"/>
  <c r="Y847" i="1" s="1"/>
  <c r="RW846" i="1"/>
  <c r="RY846" i="1" s="1"/>
  <c r="BY846" i="1"/>
  <c r="CA846" i="1" s="1"/>
  <c r="ES861" i="1"/>
  <c r="EU861" i="1" s="1"/>
  <c r="IW858" i="1"/>
  <c r="IY858" i="1" s="1"/>
  <c r="AGB858" i="1"/>
  <c r="AGD858" i="1" s="1"/>
  <c r="LQ857" i="1"/>
  <c r="LS857" i="1" s="1"/>
  <c r="QV819" i="1"/>
  <c r="QX819" i="1" s="1"/>
  <c r="LQ818" i="1"/>
  <c r="LS818" i="1" s="1"/>
  <c r="JX819" i="1"/>
  <c r="JZ819" i="1" s="1"/>
  <c r="DI819" i="1"/>
  <c r="DK819" i="1" s="1"/>
  <c r="E819" i="1"/>
  <c r="G819" i="1" s="1"/>
  <c r="PC817" i="1"/>
  <c r="PE817" i="1" s="1"/>
  <c r="AHC819" i="1"/>
  <c r="AHE819" i="1" s="1"/>
  <c r="NA819" i="1"/>
  <c r="NC819" i="1" s="1"/>
  <c r="UZ818" i="1"/>
  <c r="VB818" i="1" s="1"/>
  <c r="YL817" i="1"/>
  <c r="YN817" i="1" s="1"/>
  <c r="CZ816" i="1"/>
  <c r="DB816" i="1" s="1"/>
  <c r="AGK818" i="1"/>
  <c r="AGM818" i="1" s="1"/>
  <c r="LH815" i="1"/>
  <c r="LJ815" i="1" s="1"/>
  <c r="JF834" i="1"/>
  <c r="JH834" i="1" s="1"/>
  <c r="BP836" i="1"/>
  <c r="BR836" i="1" s="1"/>
  <c r="HV834" i="1"/>
  <c r="HX834" i="1" s="1"/>
  <c r="LH843" i="1"/>
  <c r="LJ843" i="1" s="1"/>
  <c r="SX839" i="1"/>
  <c r="SZ839" i="1" s="1"/>
  <c r="EJ841" i="1"/>
  <c r="EL841" i="1" s="1"/>
  <c r="MR839" i="1"/>
  <c r="MT839" i="1" s="1"/>
  <c r="SO848" i="1"/>
  <c r="SQ848" i="1" s="1"/>
  <c r="LZ847" i="1"/>
  <c r="MB847" i="1" s="1"/>
  <c r="N847" i="1"/>
  <c r="P847" i="1" s="1"/>
  <c r="SX846" i="1"/>
  <c r="SZ846" i="1" s="1"/>
  <c r="PL848" i="1"/>
  <c r="PN848" i="1" s="1"/>
  <c r="IW848" i="1"/>
  <c r="IY848" i="1" s="1"/>
  <c r="RW847" i="1"/>
  <c r="RY847" i="1" s="1"/>
  <c r="PU847" i="1"/>
  <c r="PW847" i="1" s="1"/>
  <c r="KG847" i="1"/>
  <c r="KI847" i="1" s="1"/>
  <c r="E847" i="1"/>
  <c r="G847" i="1" s="1"/>
  <c r="WS846" i="1"/>
  <c r="WU846" i="1" s="1"/>
  <c r="QD846" i="1"/>
  <c r="QF846" i="1" s="1"/>
  <c r="ES849" i="1"/>
  <c r="EU849" i="1" s="1"/>
  <c r="AGK848" i="1"/>
  <c r="AGM848" i="1" s="1"/>
  <c r="PC848" i="1"/>
  <c r="PE848" i="1" s="1"/>
  <c r="AFJ846" i="1"/>
  <c r="AFL846" i="1" s="1"/>
  <c r="CQ846" i="1"/>
  <c r="CS846" i="1" s="1"/>
  <c r="GL845" i="1"/>
  <c r="GN845" i="1" s="1"/>
  <c r="BP847" i="1"/>
  <c r="BR847" i="1" s="1"/>
  <c r="VR846" i="1"/>
  <c r="VT846" i="1" s="1"/>
  <c r="BG846" i="1"/>
  <c r="BI846" i="1" s="1"/>
  <c r="QV845" i="1"/>
  <c r="QX845" i="1" s="1"/>
  <c r="EJ845" i="1"/>
  <c r="EL845" i="1" s="1"/>
  <c r="AF846" i="1"/>
  <c r="AH846" i="1" s="1"/>
  <c r="AGB845" i="1"/>
  <c r="AGD845" i="1" s="1"/>
  <c r="JO845" i="1"/>
  <c r="JQ845" i="1" s="1"/>
  <c r="AX845" i="1"/>
  <c r="AZ845" i="1" s="1"/>
  <c r="UH847" i="1"/>
  <c r="UJ847" i="1" s="1"/>
  <c r="FK847" i="1"/>
  <c r="FM847" i="1" s="1"/>
  <c r="NS849" i="1"/>
  <c r="NU849" i="1" s="1"/>
  <c r="CQ848" i="1"/>
  <c r="CS848" i="1" s="1"/>
  <c r="IW845" i="1"/>
  <c r="IY845" i="1" s="1"/>
  <c r="YL845" i="1"/>
  <c r="YN845" i="1" s="1"/>
  <c r="LH845" i="1"/>
  <c r="LJ845" i="1" s="1"/>
  <c r="UH845" i="1"/>
  <c r="UJ845" i="1" s="1"/>
  <c r="AHC827" i="1"/>
  <c r="AHE827" i="1" s="1"/>
  <c r="SF830" i="1"/>
  <c r="SH830" i="1" s="1"/>
  <c r="CQ830" i="1"/>
  <c r="CS830" i="1" s="1"/>
  <c r="GL829" i="1"/>
  <c r="GN829" i="1" s="1"/>
  <c r="PU861" i="1"/>
  <c r="PW861" i="1" s="1"/>
  <c r="XT859" i="1"/>
  <c r="XV859" i="1" s="1"/>
  <c r="LZ859" i="1"/>
  <c r="MB859" i="1" s="1"/>
  <c r="W861" i="1"/>
  <c r="Y861" i="1" s="1"/>
  <c r="NJ857" i="1"/>
  <c r="NL857" i="1" s="1"/>
  <c r="NA858" i="1"/>
  <c r="NC858" i="1" s="1"/>
  <c r="NS836" i="1"/>
  <c r="NU836" i="1" s="1"/>
  <c r="LZ837" i="1"/>
  <c r="MB837" i="1" s="1"/>
  <c r="OK837" i="1"/>
  <c r="OM837" i="1" s="1"/>
  <c r="AFJ836" i="1"/>
  <c r="AFL836" i="1" s="1"/>
  <c r="IW836" i="1"/>
  <c r="IY836" i="1" s="1"/>
  <c r="KG837" i="1"/>
  <c r="KI837" i="1" s="1"/>
  <c r="AGK836" i="1"/>
  <c r="AGM836" i="1" s="1"/>
  <c r="CZ836" i="1"/>
  <c r="DB836" i="1" s="1"/>
  <c r="HV833" i="1"/>
  <c r="HX833" i="1" s="1"/>
  <c r="PL834" i="1"/>
  <c r="PN834" i="1" s="1"/>
  <c r="PU835" i="1"/>
  <c r="PW835" i="1" s="1"/>
  <c r="NS824" i="1"/>
  <c r="NU824" i="1" s="1"/>
  <c r="UH821" i="1"/>
  <c r="UJ821" i="1" s="1"/>
  <c r="AGK821" i="1"/>
  <c r="AGM821" i="1" s="1"/>
  <c r="N819" i="1"/>
  <c r="P819" i="1" s="1"/>
  <c r="NS818" i="1"/>
  <c r="NU818" i="1" s="1"/>
  <c r="NA818" i="1"/>
  <c r="NC818" i="1" s="1"/>
  <c r="AFS816" i="1"/>
  <c r="AFU816" i="1" s="1"/>
  <c r="SF816" i="1"/>
  <c r="SH816" i="1" s="1"/>
  <c r="PU816" i="1"/>
  <c r="PW816" i="1" s="1"/>
  <c r="OK816" i="1"/>
  <c r="OM816" i="1" s="1"/>
  <c r="ES816" i="1"/>
  <c r="EU816" i="1" s="1"/>
  <c r="DI816" i="1"/>
  <c r="DK816" i="1" s="1"/>
  <c r="CQ816" i="1"/>
  <c r="CS816" i="1" s="1"/>
  <c r="BY816" i="1"/>
  <c r="CA816" i="1" s="1"/>
  <c r="BG816" i="1"/>
  <c r="BI816" i="1" s="1"/>
  <c r="E816" i="1"/>
  <c r="G816" i="1" s="1"/>
  <c r="AFJ815" i="1"/>
  <c r="AFL815" i="1" s="1"/>
  <c r="SX815" i="1"/>
  <c r="SZ815" i="1" s="1"/>
  <c r="JX815" i="1"/>
  <c r="JZ815" i="1" s="1"/>
  <c r="EJ815" i="1"/>
  <c r="EL815" i="1" s="1"/>
  <c r="AO818" i="1"/>
  <c r="AQ818" i="1" s="1"/>
  <c r="ADQ817" i="1"/>
  <c r="ADS817" i="1" s="1"/>
  <c r="UZ817" i="1"/>
  <c r="VB817" i="1" s="1"/>
  <c r="LQ817" i="1"/>
  <c r="LS817" i="1" s="1"/>
  <c r="CZ817" i="1"/>
  <c r="DB817" i="1" s="1"/>
  <c r="PL816" i="1"/>
  <c r="PN816" i="1" s="1"/>
  <c r="KG816" i="1"/>
  <c r="KI816" i="1" s="1"/>
  <c r="HV816" i="1"/>
  <c r="HX816" i="1" s="1"/>
  <c r="AGK815" i="1"/>
  <c r="AGM815" i="1" s="1"/>
  <c r="QD815" i="1"/>
  <c r="QF815" i="1" s="1"/>
  <c r="WS819" i="1"/>
  <c r="WU819" i="1" s="1"/>
  <c r="RW817" i="1"/>
  <c r="RY817" i="1" s="1"/>
  <c r="MR817" i="1"/>
  <c r="MT817" i="1" s="1"/>
  <c r="LH817" i="1"/>
  <c r="LJ817" i="1" s="1"/>
  <c r="IW817" i="1"/>
  <c r="IY817" i="1" s="1"/>
  <c r="FK817" i="1"/>
  <c r="FM817" i="1" s="1"/>
  <c r="W817" i="1"/>
  <c r="Y817" i="1" s="1"/>
  <c r="IN816" i="1"/>
  <c r="IP816" i="1" s="1"/>
  <c r="GL816" i="1"/>
  <c r="GN816" i="1" s="1"/>
  <c r="FT816" i="1"/>
  <c r="FV816" i="1" s="1"/>
  <c r="CH816" i="1"/>
  <c r="CJ816" i="1" s="1"/>
  <c r="AX816" i="1"/>
  <c r="AZ816" i="1" s="1"/>
  <c r="AF816" i="1"/>
  <c r="AH816" i="1" s="1"/>
  <c r="SO815" i="1"/>
  <c r="SQ815" i="1" s="1"/>
  <c r="LZ815" i="1"/>
  <c r="MB815" i="1" s="1"/>
  <c r="YL819" i="1"/>
  <c r="YN819" i="1" s="1"/>
  <c r="BP818" i="1"/>
  <c r="BR818" i="1" s="1"/>
  <c r="QV817" i="1"/>
  <c r="QX817" i="1" s="1"/>
  <c r="AGB816" i="1"/>
  <c r="AGD816" i="1" s="1"/>
  <c r="VR816" i="1"/>
  <c r="VT816" i="1" s="1"/>
  <c r="UH816" i="1"/>
  <c r="UJ816" i="1" s="1"/>
  <c r="MI816" i="1"/>
  <c r="MK816" i="1" s="1"/>
  <c r="KY816" i="1"/>
  <c r="LA816" i="1" s="1"/>
  <c r="CZ865" i="1"/>
  <c r="DB865" i="1" s="1"/>
  <c r="E865" i="1"/>
  <c r="G865" i="1" s="1"/>
  <c r="WS867" i="1"/>
  <c r="WU867" i="1" s="1"/>
  <c r="HV866" i="1"/>
  <c r="HX866" i="1" s="1"/>
  <c r="LH865" i="1"/>
  <c r="LJ865" i="1" s="1"/>
  <c r="SO864" i="1"/>
  <c r="SQ864" i="1" s="1"/>
  <c r="AHC813" i="1"/>
  <c r="AHE813" i="1" s="1"/>
  <c r="FT813" i="1"/>
  <c r="FV813" i="1" s="1"/>
  <c r="AFJ812" i="1"/>
  <c r="AFL812" i="1" s="1"/>
  <c r="SO810" i="1"/>
  <c r="SQ810" i="1" s="1"/>
  <c r="RW810" i="1"/>
  <c r="RY810" i="1" s="1"/>
  <c r="BP810" i="1"/>
  <c r="BR810" i="1" s="1"/>
  <c r="MR813" i="1"/>
  <c r="MT813" i="1" s="1"/>
  <c r="KG813" i="1"/>
  <c r="KI813" i="1" s="1"/>
  <c r="HV813" i="1"/>
  <c r="HX813" i="1" s="1"/>
  <c r="JX812" i="1"/>
  <c r="JZ812" i="1" s="1"/>
  <c r="UH810" i="1"/>
  <c r="UJ810" i="1" s="1"/>
  <c r="ADQ809" i="1"/>
  <c r="ADS809" i="1" s="1"/>
  <c r="QD813" i="1"/>
  <c r="QF813" i="1" s="1"/>
  <c r="KY812" i="1"/>
  <c r="LA812" i="1" s="1"/>
  <c r="JO812" i="1"/>
  <c r="JQ812" i="1" s="1"/>
  <c r="DI811" i="1"/>
  <c r="DK811" i="1" s="1"/>
  <c r="E811" i="1"/>
  <c r="G811" i="1" s="1"/>
  <c r="WS810" i="1"/>
  <c r="WU810" i="1" s="1"/>
  <c r="SX809" i="1"/>
  <c r="SZ809" i="1" s="1"/>
  <c r="AFS812" i="1"/>
  <c r="AFU812" i="1" s="1"/>
  <c r="AO812" i="1"/>
  <c r="AQ812" i="1" s="1"/>
  <c r="AFA811" i="1"/>
  <c r="AFC811" i="1" s="1"/>
  <c r="VR811" i="1"/>
  <c r="VT811" i="1" s="1"/>
  <c r="LQ811" i="1"/>
  <c r="LS811" i="1" s="1"/>
  <c r="UZ810" i="1"/>
  <c r="VB810" i="1" s="1"/>
  <c r="NJ810" i="1"/>
  <c r="NL810" i="1" s="1"/>
  <c r="LZ841" i="1"/>
  <c r="MB841" i="1" s="1"/>
  <c r="BY841" i="1"/>
  <c r="CA841" i="1" s="1"/>
  <c r="AHC839" i="1"/>
  <c r="AHE839" i="1" s="1"/>
  <c r="PU841" i="1"/>
  <c r="PW841" i="1" s="1"/>
  <c r="LQ843" i="1"/>
  <c r="LS843" i="1" s="1"/>
  <c r="JO843" i="1"/>
  <c r="JQ843" i="1" s="1"/>
  <c r="TP842" i="1"/>
  <c r="TR842" i="1" s="1"/>
  <c r="GL842" i="1"/>
  <c r="GN842" i="1" s="1"/>
  <c r="PC842" i="1"/>
  <c r="PE842" i="1" s="1"/>
  <c r="CH842" i="1"/>
  <c r="CJ842" i="1" s="1"/>
  <c r="BP842" i="1"/>
  <c r="BR842" i="1" s="1"/>
  <c r="NS807" i="1"/>
  <c r="NU807" i="1" s="1"/>
  <c r="MI807" i="1"/>
  <c r="MK807" i="1" s="1"/>
  <c r="LH806" i="1"/>
  <c r="LJ806" i="1" s="1"/>
  <c r="FK805" i="1"/>
  <c r="FM805" i="1" s="1"/>
  <c r="AHC807" i="1"/>
  <c r="AHE807" i="1" s="1"/>
  <c r="HV805" i="1"/>
  <c r="HX805" i="1" s="1"/>
  <c r="MR807" i="1"/>
  <c r="MT807" i="1" s="1"/>
  <c r="GL805" i="1"/>
  <c r="GN805" i="1" s="1"/>
  <c r="AGT806" i="1"/>
  <c r="AGV806" i="1" s="1"/>
  <c r="AGK825" i="1"/>
  <c r="AGM825" i="1" s="1"/>
  <c r="KY824" i="1"/>
  <c r="LA824" i="1" s="1"/>
  <c r="JO823" i="1"/>
  <c r="JQ823" i="1" s="1"/>
  <c r="CQ823" i="1"/>
  <c r="CS823" i="1" s="1"/>
  <c r="JX822" i="1"/>
  <c r="JZ822" i="1" s="1"/>
  <c r="GL822" i="1"/>
  <c r="GN822" i="1" s="1"/>
  <c r="BP822" i="1"/>
  <c r="BR822" i="1" s="1"/>
  <c r="UZ821" i="1"/>
  <c r="VB821" i="1" s="1"/>
  <c r="SO821" i="1"/>
  <c r="SQ821" i="1" s="1"/>
  <c r="RW821" i="1"/>
  <c r="RY821" i="1" s="1"/>
  <c r="PU821" i="1"/>
  <c r="PW821" i="1" s="1"/>
  <c r="AO821" i="1"/>
  <c r="AQ821" i="1" s="1"/>
  <c r="AFJ824" i="1"/>
  <c r="AFL824" i="1" s="1"/>
  <c r="AX824" i="1"/>
  <c r="AZ824" i="1" s="1"/>
  <c r="N823" i="1"/>
  <c r="P823" i="1" s="1"/>
  <c r="PC821" i="1"/>
  <c r="PE821" i="1" s="1"/>
  <c r="HV821" i="1"/>
  <c r="HX821" i="1" s="1"/>
  <c r="ES821" i="1"/>
  <c r="EU821" i="1" s="1"/>
  <c r="E821" i="1"/>
  <c r="G821" i="1" s="1"/>
  <c r="IN824" i="1"/>
  <c r="IP824" i="1" s="1"/>
  <c r="EJ824" i="1"/>
  <c r="EL824" i="1" s="1"/>
  <c r="DI823" i="1"/>
  <c r="DK823" i="1" s="1"/>
  <c r="AFS822" i="1"/>
  <c r="AFU822" i="1" s="1"/>
  <c r="WS822" i="1"/>
  <c r="WU822" i="1" s="1"/>
  <c r="SX822" i="1"/>
  <c r="SZ822" i="1" s="1"/>
  <c r="BY822" i="1"/>
  <c r="CA822" i="1" s="1"/>
  <c r="W822" i="1"/>
  <c r="Y822" i="1" s="1"/>
  <c r="SF821" i="1"/>
  <c r="SH821" i="1" s="1"/>
  <c r="QD821" i="1"/>
  <c r="QF821" i="1" s="1"/>
  <c r="FT821" i="1"/>
  <c r="FV821" i="1" s="1"/>
  <c r="AF821" i="1"/>
  <c r="AH821" i="1" s="1"/>
  <c r="AGB823" i="1"/>
  <c r="AGD823" i="1" s="1"/>
  <c r="CZ823" i="1"/>
  <c r="DB823" i="1" s="1"/>
  <c r="XT822" i="1"/>
  <c r="XV822" i="1" s="1"/>
  <c r="VR821" i="1"/>
  <c r="VT821" i="1" s="1"/>
  <c r="PL821" i="1"/>
  <c r="PN821" i="1" s="1"/>
  <c r="NJ821" i="1"/>
  <c r="NL821" i="1" s="1"/>
  <c r="IW821" i="1"/>
  <c r="IY821" i="1" s="1"/>
  <c r="BG821" i="1"/>
  <c r="BI821" i="1" s="1"/>
  <c r="PC843" i="1"/>
  <c r="PE843" i="1" s="1"/>
  <c r="ADQ842" i="1"/>
  <c r="ADS842" i="1" s="1"/>
  <c r="MI842" i="1"/>
  <c r="MK842" i="1" s="1"/>
  <c r="ES841" i="1"/>
  <c r="EU841" i="1" s="1"/>
  <c r="E841" i="1"/>
  <c r="G841" i="1" s="1"/>
  <c r="SF840" i="1"/>
  <c r="SH840" i="1" s="1"/>
  <c r="DI840" i="1"/>
  <c r="DK840" i="1" s="1"/>
  <c r="AGK839" i="1"/>
  <c r="AGM839" i="1" s="1"/>
  <c r="WS842" i="1"/>
  <c r="WU842" i="1" s="1"/>
  <c r="BY842" i="1"/>
  <c r="CA842" i="1" s="1"/>
  <c r="PL840" i="1"/>
  <c r="PN840" i="1" s="1"/>
  <c r="AFS839" i="1"/>
  <c r="AFU839" i="1" s="1"/>
  <c r="CQ843" i="1"/>
  <c r="CS843" i="1" s="1"/>
  <c r="FK841" i="1"/>
  <c r="FM841" i="1" s="1"/>
  <c r="CZ842" i="1"/>
  <c r="DB842" i="1" s="1"/>
  <c r="AF842" i="1"/>
  <c r="AH842" i="1" s="1"/>
  <c r="SX841" i="1"/>
  <c r="SZ841" i="1" s="1"/>
  <c r="JO840" i="1"/>
  <c r="JQ840" i="1" s="1"/>
  <c r="CH841" i="1"/>
  <c r="CJ841" i="1" s="1"/>
  <c r="LQ840" i="1"/>
  <c r="LS840" i="1" s="1"/>
  <c r="YL839" i="1"/>
  <c r="YN839" i="1" s="1"/>
  <c r="IN842" i="1"/>
  <c r="IP842" i="1" s="1"/>
  <c r="FT842" i="1"/>
  <c r="FV842" i="1" s="1"/>
  <c r="KY841" i="1"/>
  <c r="LA841" i="1" s="1"/>
  <c r="LH812" i="1"/>
  <c r="LJ812" i="1" s="1"/>
  <c r="MR811" i="1"/>
  <c r="MT811" i="1" s="1"/>
  <c r="FT812" i="1"/>
  <c r="FV812" i="1" s="1"/>
  <c r="JF811" i="1"/>
  <c r="JH811" i="1" s="1"/>
  <c r="AHC810" i="1"/>
  <c r="AHE810" i="1" s="1"/>
  <c r="HV809" i="1"/>
  <c r="HX809" i="1" s="1"/>
  <c r="ES809" i="1"/>
  <c r="EU809" i="1" s="1"/>
  <c r="SF812" i="1"/>
  <c r="SH812" i="1" s="1"/>
  <c r="XT846" i="1"/>
  <c r="XV846" i="1" s="1"/>
  <c r="HV847" i="1"/>
  <c r="HX847" i="1" s="1"/>
  <c r="IW846" i="1"/>
  <c r="IY846" i="1" s="1"/>
  <c r="UH857" i="1"/>
  <c r="UJ857" i="1" s="1"/>
  <c r="AHC857" i="1"/>
  <c r="AHE857" i="1" s="1"/>
  <c r="AFA843" i="1"/>
  <c r="AFC843" i="1" s="1"/>
  <c r="AHC843" i="1"/>
  <c r="AHE843" i="1" s="1"/>
  <c r="AFJ828" i="1"/>
  <c r="AFL828" i="1" s="1"/>
  <c r="UH830" i="1"/>
  <c r="UJ830" i="1" s="1"/>
  <c r="AGB828" i="1"/>
  <c r="AGD828" i="1" s="1"/>
  <c r="BP828" i="1"/>
  <c r="BR828" i="1" s="1"/>
  <c r="AGK827" i="1"/>
  <c r="AGM827" i="1" s="1"/>
  <c r="NA831" i="1"/>
  <c r="NC831" i="1" s="1"/>
  <c r="LH830" i="1"/>
  <c r="LJ830" i="1" s="1"/>
  <c r="KG829" i="1"/>
  <c r="KI829" i="1" s="1"/>
  <c r="MR828" i="1"/>
  <c r="MT828" i="1" s="1"/>
  <c r="TP847" i="1"/>
  <c r="TR847" i="1" s="1"/>
  <c r="OK848" i="1"/>
  <c r="OM848" i="1" s="1"/>
  <c r="UH813" i="1"/>
  <c r="UJ813" i="1" s="1"/>
  <c r="AX810" i="1"/>
  <c r="AZ810" i="1" s="1"/>
  <c r="IW809" i="1"/>
  <c r="IY809" i="1" s="1"/>
  <c r="AGT811" i="1"/>
  <c r="AGV811" i="1" s="1"/>
  <c r="RW809" i="1"/>
  <c r="RY809" i="1" s="1"/>
  <c r="TP809" i="1"/>
  <c r="TR809" i="1" s="1"/>
  <c r="CQ812" i="1"/>
  <c r="CS812" i="1" s="1"/>
  <c r="PL810" i="1"/>
  <c r="PN810" i="1" s="1"/>
  <c r="AO835" i="1"/>
  <c r="AQ835" i="1" s="1"/>
  <c r="GL833" i="1"/>
  <c r="GN833" i="1" s="1"/>
  <c r="VR835" i="1"/>
  <c r="VT835" i="1" s="1"/>
  <c r="MR837" i="1"/>
  <c r="MT837" i="1" s="1"/>
  <c r="AX835" i="1"/>
  <c r="AZ835" i="1" s="1"/>
  <c r="UZ834" i="1"/>
  <c r="VB834" i="1" s="1"/>
  <c r="RW833" i="1"/>
  <c r="RY833" i="1" s="1"/>
  <c r="FT835" i="1"/>
  <c r="FV835" i="1" s="1"/>
  <c r="PC833" i="1"/>
  <c r="PE833" i="1" s="1"/>
  <c r="JF866" i="1"/>
  <c r="JH866" i="1" s="1"/>
  <c r="KG866" i="1"/>
  <c r="KI866" i="1" s="1"/>
  <c r="UH848" i="1"/>
  <c r="UJ848" i="1" s="1"/>
  <c r="FK848" i="1"/>
  <c r="FM848" i="1" s="1"/>
  <c r="KG846" i="1"/>
  <c r="KI846" i="1" s="1"/>
  <c r="JX825" i="1"/>
  <c r="JZ825" i="1" s="1"/>
  <c r="IN825" i="1"/>
  <c r="IP825" i="1" s="1"/>
  <c r="CH825" i="1"/>
  <c r="CJ825" i="1" s="1"/>
  <c r="SO824" i="1"/>
  <c r="SQ824" i="1" s="1"/>
  <c r="AF824" i="1"/>
  <c r="AH824" i="1" s="1"/>
  <c r="AGT823" i="1"/>
  <c r="AGV823" i="1" s="1"/>
  <c r="BG823" i="1"/>
  <c r="BI823" i="1" s="1"/>
  <c r="ES823" i="1"/>
  <c r="EU823" i="1" s="1"/>
  <c r="QV823" i="1"/>
  <c r="QX823" i="1" s="1"/>
  <c r="MR859" i="1"/>
  <c r="MT859" i="1" s="1"/>
  <c r="EJ860" i="1"/>
  <c r="EL860" i="1" s="1"/>
  <c r="OK859" i="1"/>
  <c r="OM859" i="1" s="1"/>
  <c r="W865" i="1"/>
  <c r="Y865" i="1" s="1"/>
  <c r="PC863" i="1"/>
  <c r="PE863" i="1" s="1"/>
  <c r="AFA858" i="1"/>
  <c r="AFC858" i="1" s="1"/>
  <c r="YL858" i="1"/>
  <c r="YN858" i="1" s="1"/>
  <c r="QV861" i="1"/>
  <c r="QX861" i="1" s="1"/>
  <c r="HV858" i="1"/>
  <c r="HX858" i="1" s="1"/>
  <c r="NS857" i="1"/>
  <c r="NU857" i="1" s="1"/>
  <c r="GL831" i="1"/>
  <c r="GN831" i="1" s="1"/>
  <c r="CQ831" i="1"/>
  <c r="CS831" i="1" s="1"/>
  <c r="UH829" i="1"/>
  <c r="UJ829" i="1" s="1"/>
  <c r="PU828" i="1"/>
  <c r="PW828" i="1" s="1"/>
  <c r="FT828" i="1"/>
  <c r="FV828" i="1" s="1"/>
  <c r="WS827" i="1"/>
  <c r="WU827" i="1" s="1"/>
  <c r="OK827" i="1"/>
  <c r="OM827" i="1" s="1"/>
  <c r="NS827" i="1"/>
  <c r="NU827" i="1" s="1"/>
  <c r="NA827" i="1"/>
  <c r="NC827" i="1" s="1"/>
  <c r="CZ827" i="1"/>
  <c r="DB827" i="1" s="1"/>
  <c r="AO827" i="1"/>
  <c r="AQ827" i="1" s="1"/>
  <c r="BG829" i="1"/>
  <c r="BI829" i="1" s="1"/>
  <c r="AFS827" i="1"/>
  <c r="AFU827" i="1" s="1"/>
  <c r="PL827" i="1"/>
  <c r="PN827" i="1" s="1"/>
  <c r="MI827" i="1"/>
  <c r="MK827" i="1" s="1"/>
  <c r="ES827" i="1"/>
  <c r="EU827" i="1" s="1"/>
  <c r="CH827" i="1"/>
  <c r="CJ827" i="1" s="1"/>
  <c r="BP827" i="1"/>
  <c r="BR827" i="1" s="1"/>
  <c r="E827" i="1"/>
  <c r="G827" i="1" s="1"/>
  <c r="TP829" i="1"/>
  <c r="TR829" i="1" s="1"/>
  <c r="EJ828" i="1"/>
  <c r="EL828" i="1" s="1"/>
  <c r="W828" i="1"/>
  <c r="Y828" i="1" s="1"/>
  <c r="VR827" i="1"/>
  <c r="VT827" i="1" s="1"/>
  <c r="UZ827" i="1"/>
  <c r="VB827" i="1" s="1"/>
  <c r="KY827" i="1"/>
  <c r="LA827" i="1" s="1"/>
  <c r="KG827" i="1"/>
  <c r="KI827" i="1" s="1"/>
  <c r="IN827" i="1"/>
  <c r="IP827" i="1" s="1"/>
  <c r="DI827" i="1"/>
  <c r="DK827" i="1" s="1"/>
  <c r="AX827" i="1"/>
  <c r="AZ827" i="1" s="1"/>
  <c r="AF827" i="1"/>
  <c r="AH827" i="1" s="1"/>
  <c r="QV828" i="1"/>
  <c r="QX828" i="1" s="1"/>
  <c r="LQ828" i="1"/>
  <c r="LS828" i="1" s="1"/>
  <c r="HV828" i="1"/>
  <c r="HX828" i="1" s="1"/>
  <c r="AFJ827" i="1"/>
  <c r="AFL827" i="1" s="1"/>
  <c r="SX827" i="1"/>
  <c r="SZ827" i="1" s="1"/>
  <c r="PC827" i="1"/>
  <c r="PE827" i="1" s="1"/>
  <c r="LZ827" i="1"/>
  <c r="MB827" i="1" s="1"/>
  <c r="LH827" i="1"/>
  <c r="LJ827" i="1" s="1"/>
  <c r="BY827" i="1"/>
  <c r="CA827" i="1" s="1"/>
  <c r="MI829" i="1"/>
  <c r="MK829" i="1" s="1"/>
  <c r="FK829" i="1"/>
  <c r="FM829" i="1" s="1"/>
  <c r="IN829" i="1"/>
  <c r="IP829" i="1" s="1"/>
  <c r="LZ817" i="1"/>
  <c r="MB817" i="1" s="1"/>
  <c r="TP816" i="1"/>
  <c r="TR816" i="1" s="1"/>
  <c r="PU819" i="1"/>
  <c r="PW819" i="1" s="1"/>
  <c r="AFA815" i="1"/>
  <c r="AFC815" i="1" s="1"/>
  <c r="MR819" i="1"/>
  <c r="MT819" i="1" s="1"/>
  <c r="FK819" i="1"/>
  <c r="FM819" i="1" s="1"/>
  <c r="NS817" i="1"/>
  <c r="NU817" i="1" s="1"/>
  <c r="LZ819" i="1"/>
  <c r="MB819" i="1" s="1"/>
  <c r="YL815" i="1"/>
  <c r="YN815" i="1" s="1"/>
  <c r="XT819" i="1"/>
  <c r="XV819" i="1" s="1"/>
  <c r="VR819" i="1"/>
  <c r="VT819" i="1" s="1"/>
  <c r="PC847" i="1"/>
  <c r="PE847" i="1" s="1"/>
  <c r="JO847" i="1"/>
  <c r="JQ847" i="1" s="1"/>
  <c r="UZ846" i="1"/>
  <c r="VB846" i="1" s="1"/>
  <c r="GL849" i="1"/>
  <c r="GN849" i="1" s="1"/>
  <c r="AF849" i="1"/>
  <c r="AH849" i="1" s="1"/>
  <c r="AGB848" i="1"/>
  <c r="AGD848" i="1" s="1"/>
  <c r="W849" i="1"/>
  <c r="Y849" i="1" s="1"/>
  <c r="CQ847" i="1"/>
  <c r="CS847" i="1" s="1"/>
  <c r="MI846" i="1"/>
  <c r="MK846" i="1" s="1"/>
  <c r="AFJ845" i="1"/>
  <c r="AFL845" i="1" s="1"/>
  <c r="VR845" i="1"/>
  <c r="VT845" i="1" s="1"/>
  <c r="BY847" i="1"/>
  <c r="CA847" i="1" s="1"/>
  <c r="AO847" i="1"/>
  <c r="AQ847" i="1" s="1"/>
  <c r="BP846" i="1"/>
  <c r="BR846" i="1" s="1"/>
  <c r="AFS845" i="1"/>
  <c r="AFU845" i="1" s="1"/>
  <c r="RW845" i="1"/>
  <c r="RY845" i="1" s="1"/>
  <c r="PU845" i="1"/>
  <c r="PW845" i="1" s="1"/>
  <c r="DI845" i="1"/>
  <c r="DK845" i="1" s="1"/>
  <c r="NA846" i="1"/>
  <c r="NC846" i="1" s="1"/>
  <c r="KY846" i="1"/>
  <c r="LA846" i="1" s="1"/>
  <c r="JX846" i="1"/>
  <c r="JZ846" i="1" s="1"/>
  <c r="CH846" i="1"/>
  <c r="CJ846" i="1" s="1"/>
  <c r="IN845" i="1"/>
  <c r="IP845" i="1" s="1"/>
  <c r="BG845" i="1"/>
  <c r="BI845" i="1" s="1"/>
  <c r="FT846" i="1"/>
  <c r="FV846" i="1" s="1"/>
  <c r="ES846" i="1"/>
  <c r="EU846" i="1" s="1"/>
  <c r="WS845" i="1"/>
  <c r="WU845" i="1" s="1"/>
  <c r="SF845" i="1"/>
  <c r="SH845" i="1" s="1"/>
  <c r="QD845" i="1"/>
  <c r="QF845" i="1" s="1"/>
  <c r="PL845" i="1"/>
  <c r="PN845" i="1" s="1"/>
  <c r="DI824" i="1"/>
  <c r="DK824" i="1" s="1"/>
  <c r="IN823" i="1"/>
  <c r="IP823" i="1" s="1"/>
  <c r="BG824" i="1"/>
  <c r="BI824" i="1" s="1"/>
  <c r="AFA821" i="1"/>
  <c r="AFC821" i="1" s="1"/>
  <c r="SF865" i="1"/>
  <c r="SH865" i="1" s="1"/>
  <c r="AFA863" i="1"/>
  <c r="AFC863" i="1" s="1"/>
  <c r="SF866" i="1"/>
  <c r="SH866" i="1" s="1"/>
  <c r="YL863" i="1"/>
  <c r="YN863" i="1" s="1"/>
  <c r="NS863" i="1"/>
  <c r="NU863" i="1" s="1"/>
  <c r="UZ867" i="1"/>
  <c r="VB867" i="1" s="1"/>
  <c r="VR867" i="1"/>
  <c r="VT867" i="1" s="1"/>
  <c r="ADQ865" i="1"/>
  <c r="ADS865" i="1" s="1"/>
  <c r="LH857" i="1"/>
  <c r="LJ857" i="1" s="1"/>
  <c r="IW861" i="1"/>
  <c r="IY861" i="1" s="1"/>
  <c r="AFA859" i="1"/>
  <c r="AFC859" i="1" s="1"/>
  <c r="SX858" i="1"/>
  <c r="SZ858" i="1" s="1"/>
  <c r="XT831" i="1"/>
  <c r="XV831" i="1" s="1"/>
  <c r="SX831" i="1"/>
  <c r="SZ831" i="1" s="1"/>
  <c r="E831" i="1"/>
  <c r="G831" i="1" s="1"/>
  <c r="QD829" i="1"/>
  <c r="QF829" i="1" s="1"/>
  <c r="SO827" i="1"/>
  <c r="SQ827" i="1" s="1"/>
  <c r="HV831" i="1"/>
  <c r="HX831" i="1" s="1"/>
  <c r="PL830" i="1"/>
  <c r="PN830" i="1" s="1"/>
  <c r="CZ830" i="1"/>
  <c r="DB830" i="1" s="1"/>
  <c r="QV829" i="1"/>
  <c r="QX829" i="1" s="1"/>
  <c r="AGT828" i="1"/>
  <c r="AGV828" i="1" s="1"/>
  <c r="KY828" i="1"/>
  <c r="LA828" i="1" s="1"/>
  <c r="AFA827" i="1"/>
  <c r="AFC827" i="1" s="1"/>
  <c r="RW827" i="1"/>
  <c r="RY827" i="1" s="1"/>
  <c r="WS831" i="1"/>
  <c r="WU831" i="1" s="1"/>
  <c r="LH853" i="1"/>
  <c r="LJ853" i="1" s="1"/>
  <c r="HV852" i="1"/>
  <c r="HX852" i="1" s="1"/>
  <c r="AGB807" i="1"/>
  <c r="AGD807" i="1" s="1"/>
  <c r="UH807" i="1"/>
  <c r="UJ807" i="1" s="1"/>
  <c r="WS805" i="1"/>
  <c r="WU805" i="1" s="1"/>
  <c r="SH805" i="1"/>
  <c r="AO805" i="1"/>
  <c r="AQ805" i="1" s="1"/>
  <c r="AFS804" i="1"/>
  <c r="AFU804" i="1" s="1"/>
  <c r="ADQ804" i="1"/>
  <c r="ADS804" i="1" s="1"/>
  <c r="BP804" i="1"/>
  <c r="BR804" i="1" s="1"/>
  <c r="AFA803" i="1"/>
  <c r="AFC803" i="1" s="1"/>
  <c r="MR803" i="1"/>
  <c r="MT803" i="1" s="1"/>
  <c r="PU807" i="1"/>
  <c r="PW807" i="1" s="1"/>
  <c r="BG807" i="1"/>
  <c r="BI807" i="1" s="1"/>
  <c r="LZ806" i="1"/>
  <c r="MB806" i="1" s="1"/>
  <c r="IW806" i="1"/>
  <c r="IY806" i="1" s="1"/>
  <c r="FT806" i="1"/>
  <c r="FV806" i="1" s="1"/>
  <c r="TP807" i="1"/>
  <c r="TR807" i="1" s="1"/>
  <c r="QV807" i="1"/>
  <c r="QX807" i="1" s="1"/>
  <c r="PL807" i="1"/>
  <c r="PN807" i="1" s="1"/>
  <c r="JX807" i="1"/>
  <c r="JZ807" i="1" s="1"/>
  <c r="NJ806" i="1"/>
  <c r="NL806" i="1" s="1"/>
  <c r="UZ813" i="1"/>
  <c r="VB813" i="1" s="1"/>
  <c r="TP813" i="1"/>
  <c r="TR813" i="1" s="1"/>
  <c r="AGT812" i="1"/>
  <c r="AGV812" i="1" s="1"/>
  <c r="KG812" i="1"/>
  <c r="KI812" i="1" s="1"/>
  <c r="YL811" i="1"/>
  <c r="YN811" i="1" s="1"/>
  <c r="MR809" i="1"/>
  <c r="MT809" i="1" s="1"/>
  <c r="AGB811" i="1"/>
  <c r="AGD811" i="1" s="1"/>
  <c r="VR809" i="1"/>
  <c r="VT809" i="1" s="1"/>
  <c r="PL813" i="1"/>
  <c r="PN813" i="1" s="1"/>
  <c r="JX811" i="1"/>
  <c r="JZ811" i="1" s="1"/>
  <c r="FK810" i="1"/>
  <c r="FM810" i="1" s="1"/>
  <c r="WS812" i="1"/>
  <c r="WU812" i="1" s="1"/>
  <c r="PU811" i="1"/>
  <c r="PW811" i="1" s="1"/>
  <c r="OK811" i="1"/>
  <c r="OM811" i="1" s="1"/>
  <c r="LZ810" i="1"/>
  <c r="MB810" i="1" s="1"/>
  <c r="IW810" i="1"/>
  <c r="IY810" i="1" s="1"/>
  <c r="KY809" i="1"/>
  <c r="LA809" i="1" s="1"/>
  <c r="JO861" i="1"/>
  <c r="JQ861" i="1" s="1"/>
  <c r="CQ858" i="1"/>
  <c r="CS858" i="1" s="1"/>
  <c r="JF819" i="1"/>
  <c r="JH819" i="1" s="1"/>
  <c r="SF818" i="1"/>
  <c r="SH818" i="1" s="1"/>
  <c r="QV816" i="1"/>
  <c r="QX816" i="1" s="1"/>
  <c r="NJ816" i="1"/>
  <c r="NL816" i="1" s="1"/>
  <c r="CH843" i="1"/>
  <c r="CJ843" i="1" s="1"/>
  <c r="LQ842" i="1"/>
  <c r="LS842" i="1" s="1"/>
  <c r="SO841" i="1"/>
  <c r="SQ841" i="1" s="1"/>
  <c r="BG840" i="1"/>
  <c r="BI840" i="1" s="1"/>
  <c r="FT839" i="1"/>
  <c r="FV839" i="1" s="1"/>
  <c r="TP843" i="1"/>
  <c r="TR843" i="1" s="1"/>
  <c r="FK842" i="1"/>
  <c r="FM842" i="1" s="1"/>
  <c r="ES842" i="1"/>
  <c r="EU842" i="1" s="1"/>
  <c r="W842" i="1"/>
  <c r="Y842" i="1" s="1"/>
  <c r="XT840" i="1"/>
  <c r="XV840" i="1" s="1"/>
  <c r="JX840" i="1"/>
  <c r="JZ840" i="1" s="1"/>
  <c r="AFS864" i="1"/>
  <c r="AFU864" i="1" s="1"/>
  <c r="AGB866" i="1"/>
  <c r="AGD866" i="1" s="1"/>
  <c r="PU866" i="1"/>
  <c r="PW866" i="1" s="1"/>
  <c r="AO866" i="1"/>
  <c r="AQ866" i="1" s="1"/>
  <c r="NA863" i="1"/>
  <c r="NC863" i="1" s="1"/>
  <c r="LZ863" i="1"/>
  <c r="MB863" i="1" s="1"/>
  <c r="MC868" i="1" s="1"/>
  <c r="AW613" i="1" s="1"/>
  <c r="SX865" i="1"/>
  <c r="SZ865" i="1" s="1"/>
  <c r="XT813" i="1"/>
  <c r="XV813" i="1" s="1"/>
  <c r="YL813" i="1"/>
  <c r="YN813" i="1" s="1"/>
  <c r="LQ812" i="1"/>
  <c r="LS812" i="1" s="1"/>
  <c r="JX809" i="1"/>
  <c r="JZ809" i="1" s="1"/>
  <c r="JF813" i="1"/>
  <c r="JH813" i="1" s="1"/>
  <c r="ADQ807" i="1"/>
  <c r="ADS807" i="1" s="1"/>
  <c r="SH804" i="1"/>
  <c r="PC804" i="1"/>
  <c r="PE804" i="1" s="1"/>
  <c r="NA804" i="1"/>
  <c r="NC804" i="1" s="1"/>
  <c r="CZ804" i="1"/>
  <c r="DB804" i="1" s="1"/>
  <c r="ES807" i="1"/>
  <c r="EU807" i="1" s="1"/>
  <c r="AFS806" i="1"/>
  <c r="AFU806" i="1" s="1"/>
  <c r="BY806" i="1"/>
  <c r="CA806" i="1" s="1"/>
  <c r="AFJ805" i="1"/>
  <c r="AFL805" i="1" s="1"/>
  <c r="UZ805" i="1"/>
  <c r="VB805" i="1" s="1"/>
  <c r="RW804" i="1"/>
  <c r="RY804" i="1" s="1"/>
  <c r="MR804" i="1"/>
  <c r="MT804" i="1" s="1"/>
  <c r="JO804" i="1"/>
  <c r="JQ804" i="1" s="1"/>
  <c r="W804" i="1"/>
  <c r="Y804" i="1" s="1"/>
  <c r="JX803" i="1"/>
  <c r="JZ803" i="1" s="1"/>
  <c r="UH806" i="1"/>
  <c r="UJ806" i="1" s="1"/>
  <c r="PL806" i="1"/>
  <c r="PN806" i="1" s="1"/>
  <c r="CQ806" i="1"/>
  <c r="CS806" i="1" s="1"/>
  <c r="IN805" i="1"/>
  <c r="IP805" i="1" s="1"/>
  <c r="FT805" i="1"/>
  <c r="FV805" i="1" s="1"/>
  <c r="EJ805" i="1"/>
  <c r="EL805" i="1" s="1"/>
  <c r="CH805" i="1"/>
  <c r="CJ805" i="1" s="1"/>
  <c r="QD804" i="1"/>
  <c r="QF804" i="1" s="1"/>
  <c r="N804" i="1"/>
  <c r="P804" i="1" s="1"/>
  <c r="JF803" i="1"/>
  <c r="JH803" i="1" s="1"/>
  <c r="AX807" i="1"/>
  <c r="AZ807" i="1" s="1"/>
  <c r="DI806" i="1"/>
  <c r="DK806" i="1" s="1"/>
  <c r="AO804" i="1"/>
  <c r="AQ804" i="1" s="1"/>
  <c r="AGT825" i="1"/>
  <c r="AGV825" i="1" s="1"/>
  <c r="E825" i="1"/>
  <c r="G825" i="1" s="1"/>
  <c r="AHC824" i="1"/>
  <c r="AHE824" i="1" s="1"/>
  <c r="CQ824" i="1"/>
  <c r="CS824" i="1" s="1"/>
  <c r="BY823" i="1"/>
  <c r="CA823" i="1" s="1"/>
  <c r="AO822" i="1"/>
  <c r="AQ822" i="1" s="1"/>
  <c r="LQ821" i="1"/>
  <c r="LS821" i="1" s="1"/>
  <c r="N825" i="1"/>
  <c r="P825" i="1" s="1"/>
  <c r="XT824" i="1"/>
  <c r="XV824" i="1" s="1"/>
  <c r="CH824" i="1"/>
  <c r="CJ824" i="1" s="1"/>
  <c r="WS843" i="1"/>
  <c r="WU843" i="1" s="1"/>
  <c r="SX840" i="1"/>
  <c r="SZ840" i="1" s="1"/>
  <c r="W840" i="1"/>
  <c r="Y840" i="1" s="1"/>
  <c r="E840" i="1"/>
  <c r="G840" i="1" s="1"/>
  <c r="QD839" i="1"/>
  <c r="QF839" i="1" s="1"/>
  <c r="LQ839" i="1"/>
  <c r="LS839" i="1" s="1"/>
  <c r="KY839" i="1"/>
  <c r="LA839" i="1" s="1"/>
  <c r="DI839" i="1"/>
  <c r="DK839" i="1" s="1"/>
  <c r="AZ839" i="1"/>
  <c r="CQ842" i="1"/>
  <c r="CS842" i="1" s="1"/>
  <c r="AGK841" i="1"/>
  <c r="AGM841" i="1" s="1"/>
  <c r="AFJ840" i="1"/>
  <c r="AFL840" i="1" s="1"/>
  <c r="NJ840" i="1"/>
  <c r="NL840" i="1" s="1"/>
  <c r="ADQ839" i="1"/>
  <c r="ADS839" i="1" s="1"/>
  <c r="VR839" i="1"/>
  <c r="VT839" i="1" s="1"/>
  <c r="QV842" i="1"/>
  <c r="QX842" i="1" s="1"/>
  <c r="FT840" i="1"/>
  <c r="FV840" i="1" s="1"/>
  <c r="EJ840" i="1"/>
  <c r="EL840" i="1" s="1"/>
  <c r="AF840" i="1"/>
  <c r="AH840" i="1" s="1"/>
  <c r="UZ839" i="1"/>
  <c r="VB839" i="1" s="1"/>
  <c r="SO839" i="1"/>
  <c r="SQ839" i="1" s="1"/>
  <c r="RW839" i="1"/>
  <c r="RY839" i="1" s="1"/>
  <c r="PU839" i="1"/>
  <c r="PW839" i="1" s="1"/>
  <c r="CZ839" i="1"/>
  <c r="DB839" i="1" s="1"/>
  <c r="AO839" i="1"/>
  <c r="AQ839" i="1" s="1"/>
  <c r="MI843" i="1"/>
  <c r="MK843" i="1" s="1"/>
  <c r="HV839" i="1"/>
  <c r="HX839" i="1" s="1"/>
  <c r="ES839" i="1"/>
  <c r="EU839" i="1" s="1"/>
  <c r="BP839" i="1"/>
  <c r="BR839" i="1" s="1"/>
  <c r="IN843" i="1"/>
  <c r="IP843" i="1" s="1"/>
  <c r="NS841" i="1"/>
  <c r="NU841" i="1" s="1"/>
  <c r="OK839" i="1"/>
  <c r="OM839" i="1" s="1"/>
  <c r="N839" i="1"/>
  <c r="P839" i="1" s="1"/>
  <c r="AGB841" i="1"/>
  <c r="AGD841" i="1" s="1"/>
  <c r="IW839" i="1"/>
  <c r="IY839" i="1" s="1"/>
  <c r="BG839" i="1"/>
  <c r="BI839" i="1" s="1"/>
  <c r="NA840" i="1"/>
  <c r="NC840" i="1" s="1"/>
  <c r="PL839" i="1"/>
  <c r="PN839" i="1" s="1"/>
  <c r="MI865" i="1"/>
  <c r="MK865" i="1" s="1"/>
  <c r="LH864" i="1"/>
  <c r="LJ864" i="1" s="1"/>
  <c r="AGK863" i="1"/>
  <c r="AGM863" i="1" s="1"/>
  <c r="AFS863" i="1"/>
  <c r="AFU863" i="1" s="1"/>
  <c r="KG839" i="1"/>
  <c r="KI839" i="1" s="1"/>
  <c r="SF842" i="1"/>
  <c r="SH842" i="1" s="1"/>
  <c r="RW865" i="1"/>
  <c r="RY865" i="1" s="1"/>
  <c r="CQ866" i="1"/>
  <c r="CS866" i="1" s="1"/>
  <c r="NS864" i="1"/>
  <c r="NU864" i="1" s="1"/>
  <c r="JX841" i="1"/>
  <c r="JZ841" i="1" s="1"/>
  <c r="LH841" i="1"/>
  <c r="LJ841" i="1" s="1"/>
  <c r="AHC828" i="1"/>
  <c r="AHE828" i="1" s="1"/>
  <c r="IW831" i="1"/>
  <c r="IY831" i="1" s="1"/>
  <c r="OK846" i="1"/>
  <c r="OM846" i="1" s="1"/>
  <c r="MR846" i="1"/>
  <c r="MT846" i="1" s="1"/>
  <c r="ADQ831" i="1"/>
  <c r="ADS831" i="1" s="1"/>
  <c r="SO830" i="1"/>
  <c r="SQ830" i="1" s="1"/>
  <c r="NA830" i="1"/>
  <c r="NC830" i="1" s="1"/>
  <c r="AX830" i="1"/>
  <c r="AZ830" i="1" s="1"/>
  <c r="N830" i="1"/>
  <c r="P830" i="1" s="1"/>
  <c r="AGB829" i="1"/>
  <c r="AGD829" i="1" s="1"/>
  <c r="VR829" i="1"/>
  <c r="VT829" i="1" s="1"/>
  <c r="CZ828" i="1"/>
  <c r="DB828" i="1" s="1"/>
  <c r="BY828" i="1"/>
  <c r="CA828" i="1" s="1"/>
  <c r="E830" i="1"/>
  <c r="G830" i="1" s="1"/>
  <c r="DI829" i="1"/>
  <c r="DK829" i="1" s="1"/>
  <c r="SX828" i="1"/>
  <c r="SZ828" i="1" s="1"/>
  <c r="PL828" i="1"/>
  <c r="PN828" i="1" s="1"/>
  <c r="LQ827" i="1"/>
  <c r="LS827" i="1" s="1"/>
  <c r="NJ830" i="1"/>
  <c r="NL830" i="1" s="1"/>
  <c r="HV827" i="1"/>
  <c r="HX827" i="1" s="1"/>
  <c r="UZ830" i="1"/>
  <c r="VB830" i="1" s="1"/>
  <c r="KY830" i="1"/>
  <c r="LA830" i="1" s="1"/>
  <c r="JX830" i="1"/>
  <c r="JZ830" i="1" s="1"/>
  <c r="W830" i="1"/>
  <c r="Y830" i="1" s="1"/>
  <c r="RW828" i="1"/>
  <c r="RY828" i="1" s="1"/>
  <c r="PC828" i="1"/>
  <c r="PE828" i="1" s="1"/>
  <c r="CH828" i="1"/>
  <c r="CJ828" i="1" s="1"/>
  <c r="PU827" i="1"/>
  <c r="PW827" i="1" s="1"/>
  <c r="JO827" i="1"/>
  <c r="JQ827" i="1" s="1"/>
  <c r="IW827" i="1"/>
  <c r="IY827" i="1" s="1"/>
  <c r="KY865" i="1"/>
  <c r="LA865" i="1" s="1"/>
  <c r="LH866" i="1"/>
  <c r="LJ866" i="1" s="1"/>
  <c r="RW864" i="1"/>
  <c r="RY864" i="1" s="1"/>
  <c r="CH863" i="1"/>
  <c r="CJ863" i="1" s="1"/>
  <c r="DI867" i="1"/>
  <c r="DK867" i="1" s="1"/>
  <c r="SX863" i="1"/>
  <c r="SZ863" i="1" s="1"/>
  <c r="AO860" i="1"/>
  <c r="AQ860" i="1" s="1"/>
  <c r="UH861" i="1"/>
  <c r="UJ861" i="1" s="1"/>
  <c r="CZ858" i="1"/>
  <c r="DB858" i="1" s="1"/>
  <c r="WS847" i="1"/>
  <c r="WU847" i="1" s="1"/>
  <c r="QD847" i="1"/>
  <c r="QF847" i="1" s="1"/>
  <c r="AGB846" i="1"/>
  <c r="AGD846" i="1" s="1"/>
  <c r="PU846" i="1"/>
  <c r="PW846" i="1" s="1"/>
  <c r="FT847" i="1"/>
  <c r="FV847" i="1" s="1"/>
  <c r="ES848" i="1"/>
  <c r="EU848" i="1" s="1"/>
  <c r="LQ847" i="1"/>
  <c r="LS847" i="1" s="1"/>
  <c r="PL846" i="1"/>
  <c r="PN846" i="1" s="1"/>
  <c r="AGT849" i="1"/>
  <c r="AGV849" i="1" s="1"/>
  <c r="SX849" i="1"/>
  <c r="SZ849" i="1" s="1"/>
  <c r="RW848" i="1"/>
  <c r="RY848" i="1" s="1"/>
  <c r="QV848" i="1"/>
  <c r="QX848" i="1" s="1"/>
  <c r="OK847" i="1"/>
  <c r="OM847" i="1" s="1"/>
  <c r="W846" i="1"/>
  <c r="Y846" i="1" s="1"/>
  <c r="UZ845" i="1"/>
  <c r="VB845" i="1" s="1"/>
  <c r="BP845" i="1"/>
  <c r="BR845" i="1" s="1"/>
  <c r="AGK845" i="1"/>
  <c r="AGM845" i="1" s="1"/>
  <c r="NA845" i="1"/>
  <c r="NC845" i="1" s="1"/>
  <c r="BY845" i="1"/>
  <c r="CA845" i="1" s="1"/>
  <c r="SF846" i="1"/>
  <c r="SH846" i="1" s="1"/>
  <c r="TP845" i="1"/>
  <c r="TR845" i="1" s="1"/>
  <c r="AO845" i="1"/>
  <c r="AQ845" i="1" s="1"/>
  <c r="KY845" i="1"/>
  <c r="LA845" i="1" s="1"/>
  <c r="CZ845" i="1"/>
  <c r="DB845" i="1" s="1"/>
  <c r="CH845" i="1"/>
  <c r="CJ845" i="1" s="1"/>
  <c r="E845" i="1"/>
  <c r="G845" i="1" s="1"/>
  <c r="AF845" i="1"/>
  <c r="AH845" i="1" s="1"/>
  <c r="WS861" i="1"/>
  <c r="WU861" i="1" s="1"/>
  <c r="OK860" i="1"/>
  <c r="OM860" i="1" s="1"/>
  <c r="AGB860" i="1"/>
  <c r="AGD860" i="1" s="1"/>
  <c r="MI859" i="1"/>
  <c r="MK859" i="1" s="1"/>
  <c r="TP863" i="1"/>
  <c r="TR863" i="1" s="1"/>
  <c r="OK863" i="1"/>
  <c r="OM863" i="1" s="1"/>
  <c r="GL854" i="1"/>
  <c r="GN854" i="1" s="1"/>
  <c r="YL851" i="1"/>
  <c r="YN851" i="1" s="1"/>
  <c r="AO852" i="1"/>
  <c r="AQ852" i="1" s="1"/>
  <c r="CH853" i="1"/>
  <c r="CJ853" i="1" s="1"/>
  <c r="AF852" i="1"/>
  <c r="AH852" i="1" s="1"/>
  <c r="CQ857" i="1"/>
  <c r="CS857" i="1" s="1"/>
  <c r="MR858" i="1"/>
  <c r="MT858" i="1" s="1"/>
  <c r="XT847" i="1"/>
  <c r="XV847" i="1" s="1"/>
  <c r="NJ848" i="1"/>
  <c r="NL848" i="1" s="1"/>
  <c r="AGT846" i="1"/>
  <c r="AGV846" i="1" s="1"/>
  <c r="CZ846" i="1"/>
  <c r="DB846" i="1" s="1"/>
  <c r="AFA860" i="1"/>
  <c r="AFC860" i="1" s="1"/>
  <c r="XT860" i="1"/>
  <c r="XV860" i="1" s="1"/>
  <c r="SF813" i="1"/>
  <c r="SH813" i="1" s="1"/>
  <c r="PU813" i="1"/>
  <c r="PW813" i="1" s="1"/>
  <c r="UZ812" i="1"/>
  <c r="VB812" i="1" s="1"/>
  <c r="PL812" i="1"/>
  <c r="PN812" i="1" s="1"/>
  <c r="MR812" i="1"/>
  <c r="MT812" i="1" s="1"/>
  <c r="LH811" i="1"/>
  <c r="LJ811" i="1" s="1"/>
  <c r="KG811" i="1"/>
  <c r="KI811" i="1" s="1"/>
  <c r="PC810" i="1"/>
  <c r="PE810" i="1" s="1"/>
  <c r="FT810" i="1"/>
  <c r="FV810" i="1" s="1"/>
  <c r="CH810" i="1"/>
  <c r="CJ810" i="1" s="1"/>
  <c r="AF810" i="1"/>
  <c r="AH810" i="1" s="1"/>
  <c r="RW813" i="1"/>
  <c r="RY813" i="1" s="1"/>
  <c r="BP812" i="1"/>
  <c r="BR812" i="1" s="1"/>
  <c r="KY811" i="1"/>
  <c r="LA811" i="1" s="1"/>
  <c r="NS810" i="1"/>
  <c r="NU810" i="1" s="1"/>
  <c r="JO810" i="1"/>
  <c r="JQ810" i="1" s="1"/>
  <c r="CZ809" i="1"/>
  <c r="DB809" i="1" s="1"/>
  <c r="QV813" i="1"/>
  <c r="QX813" i="1" s="1"/>
  <c r="VR812" i="1"/>
  <c r="VT812" i="1" s="1"/>
  <c r="BY811" i="1"/>
  <c r="CA811" i="1" s="1"/>
  <c r="JF810" i="1"/>
  <c r="JH810" i="1" s="1"/>
  <c r="SO813" i="1"/>
  <c r="SQ813" i="1" s="1"/>
  <c r="SX812" i="1"/>
  <c r="SZ812" i="1" s="1"/>
  <c r="ES812" i="1"/>
  <c r="EU812" i="1" s="1"/>
  <c r="DI812" i="1"/>
  <c r="DK812" i="1" s="1"/>
  <c r="W812" i="1"/>
  <c r="Y812" i="1" s="1"/>
  <c r="ADQ811" i="1"/>
  <c r="ADS811" i="1" s="1"/>
  <c r="AO809" i="1"/>
  <c r="AQ809" i="1" s="1"/>
  <c r="E809" i="1"/>
  <c r="G809" i="1" s="1"/>
  <c r="NA843" i="1"/>
  <c r="NC843" i="1" s="1"/>
  <c r="CQ840" i="1"/>
  <c r="CS840" i="1" s="1"/>
  <c r="CZ841" i="1"/>
  <c r="DB841" i="1" s="1"/>
  <c r="QV841" i="1"/>
  <c r="QX841" i="1" s="1"/>
  <c r="IN841" i="1"/>
  <c r="IP841" i="1" s="1"/>
  <c r="WS840" i="1"/>
  <c r="WU840" i="1" s="1"/>
  <c r="PU840" i="1"/>
  <c r="PW840" i="1" s="1"/>
  <c r="ES840" i="1"/>
  <c r="EU840" i="1" s="1"/>
  <c r="AO840" i="1"/>
  <c r="AQ840" i="1" s="1"/>
  <c r="QV839" i="1"/>
  <c r="QX839" i="1" s="1"/>
  <c r="LZ843" i="1"/>
  <c r="MB843" i="1" s="1"/>
  <c r="UZ841" i="1"/>
  <c r="VB841" i="1" s="1"/>
  <c r="AF841" i="1"/>
  <c r="AH841" i="1" s="1"/>
  <c r="FK843" i="1"/>
  <c r="FM843" i="1" s="1"/>
  <c r="PL842" i="1"/>
  <c r="PN842" i="1" s="1"/>
  <c r="DI843" i="1"/>
  <c r="DK843" i="1" s="1"/>
  <c r="GL841" i="1"/>
  <c r="GN841" i="1" s="1"/>
  <c r="VR840" i="1"/>
  <c r="VT840" i="1" s="1"/>
  <c r="CH839" i="1"/>
  <c r="CJ839" i="1" s="1"/>
  <c r="QD841" i="1"/>
  <c r="QF841" i="1" s="1"/>
  <c r="MI841" i="1"/>
  <c r="MK841" i="1" s="1"/>
  <c r="AX841" i="1"/>
  <c r="AZ841" i="1" s="1"/>
  <c r="KY840" i="1"/>
  <c r="LA840" i="1" s="1"/>
  <c r="BY839" i="1"/>
  <c r="CA839" i="1" s="1"/>
  <c r="N841" i="1"/>
  <c r="P841" i="1" s="1"/>
  <c r="E839" i="1"/>
  <c r="G839" i="1" s="1"/>
  <c r="AFS834" i="1"/>
  <c r="AFU834" i="1" s="1"/>
  <c r="TP837" i="1"/>
  <c r="TR837" i="1" s="1"/>
  <c r="DI801" i="1"/>
  <c r="DK801" i="1" s="1"/>
  <c r="E801" i="1"/>
  <c r="G801" i="1" s="1"/>
  <c r="SF800" i="1"/>
  <c r="SH800" i="1" s="1"/>
  <c r="PC800" i="1"/>
  <c r="PE800" i="1" s="1"/>
  <c r="FT800" i="1"/>
  <c r="FV800" i="1" s="1"/>
  <c r="AF800" i="1"/>
  <c r="AH800" i="1" s="1"/>
  <c r="MR799" i="1"/>
  <c r="MT799" i="1" s="1"/>
  <c r="UZ801" i="1"/>
  <c r="VB801" i="1" s="1"/>
  <c r="PL801" i="1"/>
  <c r="PN801" i="1" s="1"/>
  <c r="KG801" i="1"/>
  <c r="KI801" i="1" s="1"/>
  <c r="IN801" i="1"/>
  <c r="IP801" i="1" s="1"/>
  <c r="GL801" i="1"/>
  <c r="GN801" i="1" s="1"/>
  <c r="CH801" i="1"/>
  <c r="CJ801" i="1" s="1"/>
  <c r="AGT800" i="1"/>
  <c r="AGV800" i="1" s="1"/>
  <c r="SX800" i="1"/>
  <c r="SZ800" i="1" s="1"/>
  <c r="N800" i="1"/>
  <c r="P800" i="1" s="1"/>
  <c r="VR801" i="1"/>
  <c r="VT801" i="1" s="1"/>
  <c r="KY801" i="1"/>
  <c r="LA801" i="1" s="1"/>
  <c r="JX800" i="1"/>
  <c r="JZ800" i="1" s="1"/>
  <c r="ES800" i="1"/>
  <c r="EU800" i="1" s="1"/>
  <c r="W799" i="1"/>
  <c r="Y799" i="1" s="1"/>
  <c r="AHC798" i="1"/>
  <c r="AHE798" i="1" s="1"/>
  <c r="AFS798" i="1"/>
  <c r="AFU798" i="1" s="1"/>
  <c r="XT798" i="1"/>
  <c r="XV798" i="1" s="1"/>
  <c r="OK798" i="1"/>
  <c r="OM798" i="1" s="1"/>
  <c r="AGK860" i="1"/>
  <c r="AGM860" i="1" s="1"/>
  <c r="YL857" i="1"/>
  <c r="YN857" i="1" s="1"/>
  <c r="HV857" i="1"/>
  <c r="HX857" i="1" s="1"/>
  <c r="EJ851" i="1"/>
  <c r="EL851" i="1" s="1"/>
  <c r="BP852" i="1"/>
  <c r="BR852" i="1" s="1"/>
  <c r="N852" i="1"/>
  <c r="P852" i="1" s="1"/>
  <c r="CQ852" i="1"/>
  <c r="CS852" i="1" s="1"/>
  <c r="AHC851" i="1"/>
  <c r="AHE851" i="1" s="1"/>
  <c r="AFS825" i="1"/>
  <c r="AFU825" i="1" s="1"/>
  <c r="XT825" i="1"/>
  <c r="XV825" i="1" s="1"/>
  <c r="NJ825" i="1"/>
  <c r="NL825" i="1" s="1"/>
  <c r="BY824" i="1"/>
  <c r="CA824" i="1" s="1"/>
  <c r="AX825" i="1"/>
  <c r="AZ825" i="1" s="1"/>
  <c r="AFA823" i="1"/>
  <c r="AFC823" i="1" s="1"/>
  <c r="AO823" i="1"/>
  <c r="AQ823" i="1" s="1"/>
  <c r="FK863" i="1"/>
  <c r="FM863" i="1" s="1"/>
  <c r="DI863" i="1"/>
  <c r="DK863" i="1" s="1"/>
  <c r="WS801" i="1"/>
  <c r="WU801" i="1" s="1"/>
  <c r="PU801" i="1"/>
  <c r="PW801" i="1" s="1"/>
  <c r="BG801" i="1"/>
  <c r="BI801" i="1" s="1"/>
  <c r="AFA800" i="1"/>
  <c r="AFC800" i="1" s="1"/>
  <c r="NA800" i="1"/>
  <c r="NC800" i="1" s="1"/>
  <c r="LH799" i="1"/>
  <c r="LJ799" i="1" s="1"/>
  <c r="MR798" i="1"/>
  <c r="MT798" i="1" s="1"/>
  <c r="FK798" i="1"/>
  <c r="FM798" i="1" s="1"/>
  <c r="HV800" i="1"/>
  <c r="HX800" i="1" s="1"/>
  <c r="BP801" i="1"/>
  <c r="BR801" i="1" s="1"/>
  <c r="AX801" i="1"/>
  <c r="AZ801" i="1" s="1"/>
  <c r="YL799" i="1"/>
  <c r="YN799" i="1" s="1"/>
  <c r="AGB801" i="1"/>
  <c r="AGD801" i="1" s="1"/>
  <c r="QD801" i="1"/>
  <c r="QF801" i="1" s="1"/>
  <c r="MI801" i="1"/>
  <c r="MK801" i="1" s="1"/>
  <c r="LZ800" i="1"/>
  <c r="MB800" i="1" s="1"/>
  <c r="EJ798" i="1"/>
  <c r="EL798" i="1" s="1"/>
  <c r="DI849" i="1"/>
  <c r="DK849" i="1" s="1"/>
  <c r="HV846" i="1"/>
  <c r="HX846" i="1" s="1"/>
  <c r="YL818" i="1"/>
  <c r="YN818" i="1" s="1"/>
  <c r="OK819" i="1"/>
  <c r="OM819" i="1" s="1"/>
  <c r="TP818" i="1"/>
  <c r="TR818" i="1" s="1"/>
  <c r="JX818" i="1"/>
  <c r="JZ818" i="1" s="1"/>
  <c r="QD842" i="1"/>
  <c r="QF842" i="1" s="1"/>
  <c r="DI841" i="1"/>
  <c r="DK841" i="1" s="1"/>
  <c r="BY840" i="1"/>
  <c r="CA840" i="1" s="1"/>
  <c r="WS839" i="1"/>
  <c r="WU839" i="1" s="1"/>
  <c r="GL839" i="1"/>
  <c r="GN839" i="1" s="1"/>
  <c r="CQ839" i="1"/>
  <c r="CS839" i="1" s="1"/>
  <c r="AF839" i="1"/>
  <c r="AH839" i="1" s="1"/>
  <c r="AFS843" i="1"/>
  <c r="AFU843" i="1" s="1"/>
  <c r="SO843" i="1"/>
  <c r="SQ843" i="1" s="1"/>
  <c r="FT843" i="1"/>
  <c r="FV843" i="1" s="1"/>
  <c r="BG842" i="1"/>
  <c r="BI842" i="1" s="1"/>
  <c r="E842" i="1"/>
  <c r="G842" i="1" s="1"/>
  <c r="ADQ841" i="1"/>
  <c r="ADS841" i="1" s="1"/>
  <c r="LQ841" i="1"/>
  <c r="LS841" i="1" s="1"/>
  <c r="AFA839" i="1"/>
  <c r="AFC839" i="1" s="1"/>
  <c r="AGK843" i="1"/>
  <c r="AGM843" i="1" s="1"/>
  <c r="AX843" i="1"/>
  <c r="AZ843" i="1" s="1"/>
  <c r="IN840" i="1"/>
  <c r="IP840" i="1" s="1"/>
  <c r="CZ840" i="1"/>
  <c r="DB840" i="1" s="1"/>
  <c r="CH840" i="1"/>
  <c r="CJ840" i="1" s="1"/>
  <c r="BP840" i="1"/>
  <c r="BR840" i="1" s="1"/>
  <c r="W839" i="1"/>
  <c r="Y839" i="1" s="1"/>
  <c r="UZ843" i="1"/>
  <c r="VB843" i="1" s="1"/>
  <c r="SX843" i="1"/>
  <c r="SZ843" i="1" s="1"/>
  <c r="PC839" i="1"/>
  <c r="PE839" i="1" s="1"/>
  <c r="NA839" i="1"/>
  <c r="NC839" i="1" s="1"/>
  <c r="MI839" i="1"/>
  <c r="MK839" i="1" s="1"/>
  <c r="MI831" i="1"/>
  <c r="MK831" i="1" s="1"/>
  <c r="NS829" i="1"/>
  <c r="NU829" i="1" s="1"/>
  <c r="AGT829" i="1"/>
  <c r="AGV829" i="1" s="1"/>
  <c r="TP831" i="1"/>
  <c r="TR831" i="1" s="1"/>
  <c r="CQ836" i="1"/>
  <c r="CS836" i="1" s="1"/>
  <c r="MR836" i="1"/>
  <c r="MT836" i="1" s="1"/>
  <c r="AHC846" i="1"/>
  <c r="AHE846" i="1" s="1"/>
  <c r="WS849" i="1"/>
  <c r="WU849" i="1" s="1"/>
  <c r="DI847" i="1"/>
  <c r="DK847" i="1" s="1"/>
  <c r="AF848" i="1"/>
  <c r="AH848" i="1" s="1"/>
  <c r="LQ849" i="1"/>
  <c r="LS849" i="1" s="1"/>
  <c r="AFA833" i="1"/>
  <c r="AFC833" i="1" s="1"/>
  <c r="MR834" i="1"/>
  <c r="MT834" i="1" s="1"/>
  <c r="W811" i="1"/>
  <c r="Y811" i="1" s="1"/>
  <c r="N810" i="1"/>
  <c r="P810" i="1" s="1"/>
  <c r="PL809" i="1"/>
  <c r="PN809" i="1" s="1"/>
  <c r="SO812" i="1"/>
  <c r="SQ812" i="1" s="1"/>
  <c r="IN812" i="1"/>
  <c r="IP812" i="1" s="1"/>
  <c r="AFJ811" i="1"/>
  <c r="AFL811" i="1" s="1"/>
  <c r="SX811" i="1"/>
  <c r="SZ811" i="1" s="1"/>
  <c r="AX811" i="1"/>
  <c r="AZ811" i="1" s="1"/>
  <c r="VR810" i="1"/>
  <c r="VT810" i="1" s="1"/>
  <c r="UZ809" i="1"/>
  <c r="VB809" i="1" s="1"/>
  <c r="NA809" i="1"/>
  <c r="NC809" i="1" s="1"/>
  <c r="AGT813" i="1"/>
  <c r="AGV813" i="1" s="1"/>
  <c r="NJ811" i="1"/>
  <c r="NL811" i="1" s="1"/>
  <c r="PU810" i="1"/>
  <c r="PW810" i="1" s="1"/>
  <c r="ES810" i="1"/>
  <c r="EU810" i="1" s="1"/>
  <c r="CQ810" i="1"/>
  <c r="CS810" i="1" s="1"/>
  <c r="BY810" i="1"/>
  <c r="CA810" i="1" s="1"/>
  <c r="AO810" i="1"/>
  <c r="AQ810" i="1" s="1"/>
  <c r="GL809" i="1"/>
  <c r="GN809" i="1" s="1"/>
  <c r="JF812" i="1"/>
  <c r="JH812" i="1" s="1"/>
  <c r="E812" i="1"/>
  <c r="G812" i="1" s="1"/>
  <c r="UH811" i="1"/>
  <c r="UJ811" i="1" s="1"/>
  <c r="SF811" i="1"/>
  <c r="SH811" i="1" s="1"/>
  <c r="FT811" i="1"/>
  <c r="FV811" i="1" s="1"/>
  <c r="EJ811" i="1"/>
  <c r="EL811" i="1" s="1"/>
  <c r="CZ811" i="1"/>
  <c r="DB811" i="1" s="1"/>
  <c r="BP811" i="1"/>
  <c r="BR811" i="1" s="1"/>
  <c r="TP810" i="1"/>
  <c r="TR810" i="1" s="1"/>
  <c r="BG809" i="1"/>
  <c r="BI809" i="1" s="1"/>
  <c r="DI809" i="1"/>
  <c r="DK809" i="1" s="1"/>
  <c r="AF809" i="1"/>
  <c r="AH809" i="1" s="1"/>
  <c r="SX855" i="1"/>
  <c r="SZ855" i="1" s="1"/>
  <c r="CQ851" i="1"/>
  <c r="CS851" i="1" s="1"/>
  <c r="DI853" i="1"/>
  <c r="DK853" i="1" s="1"/>
  <c r="N848" i="1"/>
  <c r="P848" i="1" s="1"/>
  <c r="AGT847" i="1"/>
  <c r="AGV847" i="1" s="1"/>
  <c r="SO847" i="1"/>
  <c r="SQ847" i="1" s="1"/>
  <c r="MR845" i="1"/>
  <c r="MT845" i="1" s="1"/>
  <c r="FK845" i="1"/>
  <c r="FM845" i="1" s="1"/>
  <c r="HY826" i="1" l="1"/>
  <c r="T631" i="1" s="1"/>
  <c r="HY862" i="1"/>
  <c r="AR577" i="1" s="1"/>
  <c r="HY832" i="1"/>
  <c r="X620" i="1" s="1"/>
  <c r="HY856" i="1"/>
  <c r="AN637" i="1" s="1"/>
  <c r="HY814" i="1"/>
  <c r="L519" i="1" s="1"/>
  <c r="HY838" i="1"/>
  <c r="AB636" i="1" s="1"/>
  <c r="HY820" i="1"/>
  <c r="P601" i="1" s="1"/>
  <c r="HY844" i="1"/>
  <c r="AF521" i="1" s="1"/>
  <c r="HY808" i="1"/>
  <c r="H605" i="1" s="1"/>
  <c r="HX870" i="1"/>
  <c r="D483" i="1" s="1"/>
  <c r="HY802" i="1"/>
  <c r="D636" i="1" s="1"/>
  <c r="HY850" i="1"/>
  <c r="AJ630" i="1" s="1"/>
  <c r="HY868" i="1"/>
  <c r="AW601" i="1" s="1"/>
  <c r="AET834" i="1"/>
  <c r="AEU838" i="1" s="1"/>
  <c r="AET843" i="1"/>
  <c r="AET860" i="1"/>
  <c r="AEU862" i="1" s="1"/>
  <c r="AEK839" i="1"/>
  <c r="AEL844" i="1" s="1"/>
  <c r="AEK810" i="1"/>
  <c r="AEK848" i="1"/>
  <c r="AEL850" i="1" s="1"/>
  <c r="AEB867" i="1"/>
  <c r="AEC868" i="1" s="1"/>
  <c r="AW616" i="1" s="1"/>
  <c r="AEB861" i="1"/>
  <c r="AEC862" i="1" s="1"/>
  <c r="AR649" i="1" s="1"/>
  <c r="AEB815" i="1"/>
  <c r="AEC820" i="1" s="1"/>
  <c r="P559" i="1" s="1"/>
  <c r="AEB845" i="1"/>
  <c r="AEC850" i="1" s="1"/>
  <c r="AJ648" i="1" s="1"/>
  <c r="TI863" i="1"/>
  <c r="TJ868" i="1" s="1"/>
  <c r="G797" i="1"/>
  <c r="AHF868" i="1"/>
  <c r="AW522" i="1" s="1"/>
  <c r="XW868" i="1"/>
  <c r="AW610" i="1" s="1"/>
  <c r="GF862" i="1"/>
  <c r="YF868" i="1"/>
  <c r="AW519" i="1" s="1"/>
  <c r="AEC826" i="1"/>
  <c r="T651" i="1" s="1"/>
  <c r="AEU814" i="1"/>
  <c r="YF862" i="1"/>
  <c r="AR609" i="1" s="1"/>
  <c r="AEU868" i="1"/>
  <c r="XE838" i="1"/>
  <c r="AB578" i="1" s="1"/>
  <c r="ADK838" i="1"/>
  <c r="AB648" i="1" s="1"/>
  <c r="KS832" i="1"/>
  <c r="X560" i="1" s="1"/>
  <c r="HP868" i="1"/>
  <c r="AW603" i="1" s="1"/>
  <c r="DU850" i="1"/>
  <c r="AJ576" i="1" s="1"/>
  <c r="AEU820" i="1"/>
  <c r="AEL862" i="1"/>
  <c r="AEL838" i="1"/>
  <c r="AEU826" i="1"/>
  <c r="XE850" i="1"/>
  <c r="AJ565" i="1" s="1"/>
  <c r="AEL856" i="1"/>
  <c r="ADK844" i="1"/>
  <c r="AF642" i="1" s="1"/>
  <c r="XE820" i="1"/>
  <c r="P626" i="1" s="1"/>
  <c r="AEL808" i="1"/>
  <c r="YF832" i="1"/>
  <c r="X592" i="1" s="1"/>
  <c r="GX856" i="1"/>
  <c r="AN543" i="1" s="1"/>
  <c r="OW826" i="1"/>
  <c r="T630" i="1" s="1"/>
  <c r="DU862" i="1"/>
  <c r="AR548" i="1" s="1"/>
  <c r="IH862" i="1"/>
  <c r="AR558" i="1" s="1"/>
  <c r="KS838" i="1"/>
  <c r="AB555" i="1" s="1"/>
  <c r="AEC856" i="1"/>
  <c r="AN601" i="1" s="1"/>
  <c r="OW832" i="1"/>
  <c r="X628" i="1" s="1"/>
  <c r="OW844" i="1"/>
  <c r="AF634" i="1" s="1"/>
  <c r="AEL868" i="1"/>
  <c r="HP862" i="1"/>
  <c r="AR520" i="1" s="1"/>
  <c r="YF850" i="1"/>
  <c r="AJ607" i="1" s="1"/>
  <c r="AEC844" i="1"/>
  <c r="AF617" i="1" s="1"/>
  <c r="AEC808" i="1"/>
  <c r="H635" i="1" s="1"/>
  <c r="AEC832" i="1"/>
  <c r="X650" i="1" s="1"/>
  <c r="AEU832" i="1"/>
  <c r="AEC814" i="1"/>
  <c r="L647" i="1" s="1"/>
  <c r="AEL820" i="1"/>
  <c r="AEL832" i="1"/>
  <c r="AEC838" i="1"/>
  <c r="AB557" i="1" s="1"/>
  <c r="AEU808" i="1"/>
  <c r="AEU802" i="1"/>
  <c r="AEU850" i="1"/>
  <c r="AEL826" i="1"/>
  <c r="YF826" i="1"/>
  <c r="T550" i="1" s="1"/>
  <c r="WM832" i="1"/>
  <c r="X551" i="1" s="1"/>
  <c r="XE844" i="1"/>
  <c r="AF604" i="1" s="1"/>
  <c r="GF856" i="1"/>
  <c r="WM814" i="1"/>
  <c r="L608" i="1" s="1"/>
  <c r="IH856" i="1"/>
  <c r="AN551" i="1" s="1"/>
  <c r="DU832" i="1"/>
  <c r="X549" i="1" s="1"/>
  <c r="AEL802" i="1"/>
  <c r="YF814" i="1"/>
  <c r="L581" i="1" s="1"/>
  <c r="WM868" i="1"/>
  <c r="AW602" i="1" s="1"/>
  <c r="AEC802" i="1"/>
  <c r="D649" i="1" s="1"/>
  <c r="IH868" i="1"/>
  <c r="AW592" i="1" s="1"/>
  <c r="TJ832" i="1"/>
  <c r="HP814" i="1"/>
  <c r="L573" i="1" s="1"/>
  <c r="HP832" i="1"/>
  <c r="X534" i="1" s="1"/>
  <c r="XE856" i="1"/>
  <c r="AN642" i="1" s="1"/>
  <c r="KS850" i="1"/>
  <c r="AJ559" i="1" s="1"/>
  <c r="TJ862" i="1"/>
  <c r="XE808" i="1"/>
  <c r="H598" i="1" s="1"/>
  <c r="DU802" i="1"/>
  <c r="D556" i="1" s="1"/>
  <c r="DT870" i="1"/>
  <c r="WL870" i="1"/>
  <c r="L471" i="1" s="1"/>
  <c r="WM802" i="1"/>
  <c r="D542" i="1" s="1"/>
  <c r="ADK814" i="1"/>
  <c r="L640" i="1" s="1"/>
  <c r="IH850" i="1"/>
  <c r="AJ583" i="1" s="1"/>
  <c r="TJ844" i="1"/>
  <c r="WM838" i="1"/>
  <c r="AB518" i="1" s="1"/>
  <c r="GF832" i="1"/>
  <c r="GX862" i="1"/>
  <c r="AR561" i="1" s="1"/>
  <c r="IH838" i="1"/>
  <c r="AB597" i="1" s="1"/>
  <c r="DU808" i="1"/>
  <c r="H568" i="1" s="1"/>
  <c r="TJ808" i="1"/>
  <c r="ADK862" i="1"/>
  <c r="AR647" i="1" s="1"/>
  <c r="GF820" i="1"/>
  <c r="KS844" i="1"/>
  <c r="AF538" i="1" s="1"/>
  <c r="GF814" i="1"/>
  <c r="OW802" i="1"/>
  <c r="D635" i="1" s="1"/>
  <c r="OV870" i="1"/>
  <c r="L481" i="1" s="1"/>
  <c r="GF838" i="1"/>
  <c r="DU868" i="1"/>
  <c r="AW523" i="1" s="1"/>
  <c r="DU826" i="1"/>
  <c r="T517" i="1" s="1"/>
  <c r="KS856" i="1"/>
  <c r="AN609" i="1" s="1"/>
  <c r="HP820" i="1"/>
  <c r="P584" i="1" s="1"/>
  <c r="DU856" i="1"/>
  <c r="AN530" i="1" s="1"/>
  <c r="TJ856" i="1"/>
  <c r="GX868" i="1"/>
  <c r="AW618" i="1" s="1"/>
  <c r="ADK826" i="1"/>
  <c r="T622" i="1" s="1"/>
  <c r="XE826" i="1"/>
  <c r="T552" i="1" s="1"/>
  <c r="HP850" i="1"/>
  <c r="AJ622" i="1" s="1"/>
  <c r="ADK802" i="1"/>
  <c r="D534" i="1" s="1"/>
  <c r="ADJ870" i="1"/>
  <c r="YF802" i="1"/>
  <c r="D564" i="1" s="1"/>
  <c r="YE870" i="1"/>
  <c r="L475" i="1" s="1"/>
  <c r="DU844" i="1"/>
  <c r="AF603" i="1" s="1"/>
  <c r="GX838" i="1"/>
  <c r="AB552" i="1" s="1"/>
  <c r="YF838" i="1"/>
  <c r="AB627" i="1" s="1"/>
  <c r="XE862" i="1"/>
  <c r="AR635" i="1" s="1"/>
  <c r="HP826" i="1"/>
  <c r="T530" i="1" s="1"/>
  <c r="TJ838" i="1"/>
  <c r="OW808" i="1"/>
  <c r="H617" i="1" s="1"/>
  <c r="HP808" i="1"/>
  <c r="H604" i="1" s="1"/>
  <c r="WM808" i="1"/>
  <c r="H596" i="1" s="1"/>
  <c r="WM862" i="1"/>
  <c r="AR553" i="1" s="1"/>
  <c r="DU820" i="1"/>
  <c r="P528" i="1" s="1"/>
  <c r="ADK868" i="1"/>
  <c r="AW627" i="1" s="1"/>
  <c r="KS802" i="1"/>
  <c r="D612" i="1" s="1"/>
  <c r="KR870" i="1"/>
  <c r="L477" i="1" s="1"/>
  <c r="XE814" i="1"/>
  <c r="L528" i="1" s="1"/>
  <c r="TJ802" i="1"/>
  <c r="OW868" i="1"/>
  <c r="AW621" i="1" s="1"/>
  <c r="WM826" i="1"/>
  <c r="T569" i="1" s="1"/>
  <c r="GX832" i="1"/>
  <c r="X531" i="1" s="1"/>
  <c r="WM856" i="1"/>
  <c r="AN585" i="1" s="1"/>
  <c r="GX826" i="1"/>
  <c r="T582" i="1" s="1"/>
  <c r="HO870" i="1"/>
  <c r="H475" i="1" s="1"/>
  <c r="HP802" i="1"/>
  <c r="D614" i="1" s="1"/>
  <c r="XD870" i="1"/>
  <c r="XE802" i="1"/>
  <c r="D626" i="1" s="1"/>
  <c r="DU814" i="1"/>
  <c r="L523" i="1" s="1"/>
  <c r="IH832" i="1"/>
  <c r="X607" i="1" s="1"/>
  <c r="KS814" i="1"/>
  <c r="L623" i="1" s="1"/>
  <c r="WM844" i="1"/>
  <c r="AF639" i="1" s="1"/>
  <c r="DU838" i="1"/>
  <c r="AB544" i="1" s="1"/>
  <c r="HP838" i="1"/>
  <c r="AB535" i="1" s="1"/>
  <c r="OW820" i="1"/>
  <c r="P563" i="1" s="1"/>
  <c r="ADK820" i="1"/>
  <c r="P589" i="1" s="1"/>
  <c r="HP844" i="1"/>
  <c r="AF539" i="1" s="1"/>
  <c r="IH826" i="1"/>
  <c r="T559" i="1" s="1"/>
  <c r="IH808" i="1"/>
  <c r="H544" i="1" s="1"/>
  <c r="TJ814" i="1"/>
  <c r="IG870" i="1"/>
  <c r="IH802" i="1"/>
  <c r="D565" i="1" s="1"/>
  <c r="OW862" i="1"/>
  <c r="AR633" i="1" s="1"/>
  <c r="TJ850" i="1"/>
  <c r="KS820" i="1"/>
  <c r="P630" i="1" s="1"/>
  <c r="XE832" i="1"/>
  <c r="X617" i="1" s="1"/>
  <c r="GX820" i="1"/>
  <c r="P604" i="1" s="1"/>
  <c r="GX814" i="1"/>
  <c r="L557" i="1" s="1"/>
  <c r="OW838" i="1"/>
  <c r="AB592" i="1" s="1"/>
  <c r="HP856" i="1"/>
  <c r="AN610" i="1" s="1"/>
  <c r="YF856" i="1"/>
  <c r="AN552" i="1" s="1"/>
  <c r="GF868" i="1"/>
  <c r="OW850" i="1"/>
  <c r="AJ524" i="1" s="1"/>
  <c r="TJ826" i="1"/>
  <c r="GF802" i="1"/>
  <c r="GE870" i="1"/>
  <c r="D484" i="1" s="1"/>
  <c r="GX802" i="1"/>
  <c r="D629" i="1" s="1"/>
  <c r="GW870" i="1"/>
  <c r="OW814" i="1"/>
  <c r="L594" i="1" s="1"/>
  <c r="ADK832" i="1"/>
  <c r="X602" i="1" s="1"/>
  <c r="GF844" i="1"/>
  <c r="YF844" i="1"/>
  <c r="AF549" i="1" s="1"/>
  <c r="IH844" i="1"/>
  <c r="AF620" i="1" s="1"/>
  <c r="KS826" i="1"/>
  <c r="T614" i="1" s="1"/>
  <c r="GX850" i="1"/>
  <c r="AJ529" i="1" s="1"/>
  <c r="GX808" i="1"/>
  <c r="H597" i="1" s="1"/>
  <c r="KS808" i="1"/>
  <c r="H612" i="1" s="1"/>
  <c r="ADK808" i="1"/>
  <c r="H638" i="1" s="1"/>
  <c r="WM820" i="1"/>
  <c r="P530" i="1" s="1"/>
  <c r="TJ820" i="1"/>
  <c r="IH814" i="1"/>
  <c r="L601" i="1" s="1"/>
  <c r="GF808" i="1"/>
  <c r="YF808" i="1"/>
  <c r="H595" i="1" s="1"/>
  <c r="GX844" i="1"/>
  <c r="AF555" i="1" s="1"/>
  <c r="OW856" i="1"/>
  <c r="AN630" i="1" s="1"/>
  <c r="IH820" i="1"/>
  <c r="P625" i="1" s="1"/>
  <c r="ADK856" i="1"/>
  <c r="AN635" i="1" s="1"/>
  <c r="YF820" i="1"/>
  <c r="P649" i="1" s="1"/>
  <c r="ADK850" i="1"/>
  <c r="AJ608" i="1" s="1"/>
  <c r="GF826" i="1"/>
  <c r="WM850" i="1"/>
  <c r="AJ571" i="1" s="1"/>
  <c r="SR868" i="1"/>
  <c r="AW559" i="1" s="1"/>
  <c r="AFD868" i="1"/>
  <c r="TA862" i="1"/>
  <c r="AR528" i="1" s="1"/>
  <c r="NM862" i="1"/>
  <c r="AR612" i="1" s="1"/>
  <c r="YO868" i="1"/>
  <c r="AW614" i="1" s="1"/>
  <c r="VU862" i="1"/>
  <c r="AR616" i="1" s="1"/>
  <c r="MU868" i="1"/>
  <c r="EV868" i="1"/>
  <c r="AW525" i="1" s="1"/>
  <c r="AI862" i="1"/>
  <c r="AR521" i="1" s="1"/>
  <c r="Q856" i="1"/>
  <c r="AN582" i="1" s="1"/>
  <c r="GO862" i="1"/>
  <c r="AR601" i="1" s="1"/>
  <c r="UK868" i="1"/>
  <c r="AW648" i="1" s="1"/>
  <c r="BA868" i="1"/>
  <c r="AW596" i="1" s="1"/>
  <c r="FW862" i="1"/>
  <c r="AR549" i="1" s="1"/>
  <c r="NM856" i="1"/>
  <c r="AN586" i="1" s="1"/>
  <c r="DC862" i="1"/>
  <c r="AR534" i="1" s="1"/>
  <c r="PF868" i="1"/>
  <c r="AW561" i="1" s="1"/>
  <c r="AI868" i="1"/>
  <c r="AW554" i="1" s="1"/>
  <c r="FN862" i="1"/>
  <c r="AR519" i="1" s="1"/>
  <c r="AR862" i="1"/>
  <c r="AR523" i="1" s="1"/>
  <c r="VC862" i="1"/>
  <c r="AR650" i="1" s="1"/>
  <c r="PF862" i="1"/>
  <c r="AR574" i="1" s="1"/>
  <c r="KA862" i="1"/>
  <c r="AR557" i="1" s="1"/>
  <c r="AGE868" i="1"/>
  <c r="AW563" i="1" s="1"/>
  <c r="WV868" i="1"/>
  <c r="AW630" i="1" s="1"/>
  <c r="IQ868" i="1"/>
  <c r="AW520" i="1" s="1"/>
  <c r="QG868" i="1"/>
  <c r="AW544" i="1" s="1"/>
  <c r="JR868" i="1"/>
  <c r="AW539" i="1" s="1"/>
  <c r="VU868" i="1"/>
  <c r="AW641" i="1" s="1"/>
  <c r="Z868" i="1"/>
  <c r="AW557" i="1" s="1"/>
  <c r="CB868" i="1"/>
  <c r="AW593" i="1" s="1"/>
  <c r="EM868" i="1"/>
  <c r="AW548" i="1" s="1"/>
  <c r="GO868" i="1"/>
  <c r="AW518" i="1" s="1"/>
  <c r="KJ868" i="1"/>
  <c r="NM868" i="1"/>
  <c r="AW631" i="1" s="1"/>
  <c r="Q868" i="1"/>
  <c r="AW567" i="1" s="1"/>
  <c r="QY868" i="1"/>
  <c r="AW651" i="1" s="1"/>
  <c r="FW868" i="1"/>
  <c r="AW546" i="1" s="1"/>
  <c r="H868" i="1"/>
  <c r="AW530" i="1" s="1"/>
  <c r="H862" i="1"/>
  <c r="AR532" i="1" s="1"/>
  <c r="CB862" i="1"/>
  <c r="AR517" i="1" s="1"/>
  <c r="UK862" i="1"/>
  <c r="AR636" i="1" s="1"/>
  <c r="JR862" i="1"/>
  <c r="AR531" i="1" s="1"/>
  <c r="ND862" i="1"/>
  <c r="AR518" i="1" s="1"/>
  <c r="XW862" i="1"/>
  <c r="AR648" i="1" s="1"/>
  <c r="DL862" i="1"/>
  <c r="AR566" i="1" s="1"/>
  <c r="AGN862" i="1"/>
  <c r="AR556" i="1" s="1"/>
  <c r="QY862" i="1"/>
  <c r="AR617" i="1" s="1"/>
  <c r="BJ862" i="1"/>
  <c r="AR545" i="1" s="1"/>
  <c r="Q862" i="1"/>
  <c r="AR541" i="1" s="1"/>
  <c r="BA862" i="1"/>
  <c r="AR542" i="1" s="1"/>
  <c r="IQ862" i="1"/>
  <c r="AR610" i="1" s="1"/>
  <c r="SR862" i="1"/>
  <c r="AR571" i="1" s="1"/>
  <c r="CK862" i="1"/>
  <c r="AR559" i="1" s="1"/>
  <c r="Z862" i="1"/>
  <c r="AR604" i="1" s="1"/>
  <c r="NV862" i="1"/>
  <c r="AR634" i="1" s="1"/>
  <c r="PX862" i="1"/>
  <c r="AR593" i="1" s="1"/>
  <c r="MC862" i="1"/>
  <c r="AR621" i="1" s="1"/>
  <c r="BS862" i="1"/>
  <c r="AR543" i="1" s="1"/>
  <c r="PO862" i="1"/>
  <c r="AR596" i="1" s="1"/>
  <c r="EM862" i="1"/>
  <c r="AR524" i="1" s="1"/>
  <c r="EM856" i="1"/>
  <c r="AN532" i="1" s="1"/>
  <c r="UK838" i="1"/>
  <c r="AB596" i="1" s="1"/>
  <c r="CK868" i="1"/>
  <c r="AW528" i="1" s="1"/>
  <c r="QY838" i="1"/>
  <c r="AB624" i="1" s="1"/>
  <c r="AHF856" i="1"/>
  <c r="AN640" i="1" s="1"/>
  <c r="JR856" i="1"/>
  <c r="AN619" i="1" s="1"/>
  <c r="CB856" i="1"/>
  <c r="AN574" i="1" s="1"/>
  <c r="UK856" i="1"/>
  <c r="AN591" i="1" s="1"/>
  <c r="FW856" i="1"/>
  <c r="AN558" i="1" s="1"/>
  <c r="ON856" i="1"/>
  <c r="AN572" i="1" s="1"/>
  <c r="Z856" i="1"/>
  <c r="AN541" i="1" s="1"/>
  <c r="SR856" i="1"/>
  <c r="AN621" i="1" s="1"/>
  <c r="DC856" i="1"/>
  <c r="AN560" i="1" s="1"/>
  <c r="ND856" i="1"/>
  <c r="AN549" i="1" s="1"/>
  <c r="BJ856" i="1"/>
  <c r="AN584" i="1" s="1"/>
  <c r="AGW856" i="1"/>
  <c r="AN563" i="1" s="1"/>
  <c r="FN850" i="1"/>
  <c r="AJ535" i="1" s="1"/>
  <c r="XW850" i="1"/>
  <c r="AJ650" i="1" s="1"/>
  <c r="NM850" i="1"/>
  <c r="AJ642" i="1" s="1"/>
  <c r="AHF850" i="1"/>
  <c r="AJ610" i="1" s="1"/>
  <c r="AR832" i="1"/>
  <c r="X528" i="1" s="1"/>
  <c r="BJ868" i="1"/>
  <c r="AW595" i="1" s="1"/>
  <c r="AHF838" i="1"/>
  <c r="AB568" i="1" s="1"/>
  <c r="PO868" i="1"/>
  <c r="AW549" i="1" s="1"/>
  <c r="MU838" i="1"/>
  <c r="CT838" i="1"/>
  <c r="AB579" i="1" s="1"/>
  <c r="JR832" i="1"/>
  <c r="X572" i="1" s="1"/>
  <c r="UK832" i="1"/>
  <c r="X618" i="1" s="1"/>
  <c r="BJ838" i="1"/>
  <c r="AB558" i="1" s="1"/>
  <c r="VU856" i="1"/>
  <c r="AN638" i="1" s="1"/>
  <c r="BA850" i="1"/>
  <c r="AJ586" i="1" s="1"/>
  <c r="AFM868" i="1"/>
  <c r="XW856" i="1"/>
  <c r="AN639" i="1" s="1"/>
  <c r="ADT862" i="1"/>
  <c r="LT832" i="1"/>
  <c r="X536" i="1" s="1"/>
  <c r="JI808" i="1"/>
  <c r="H579" i="1" s="1"/>
  <c r="VC826" i="1"/>
  <c r="T601" i="1" s="1"/>
  <c r="MU850" i="1"/>
  <c r="JI868" i="1"/>
  <c r="AW615" i="1" s="1"/>
  <c r="WV844" i="1"/>
  <c r="AF518" i="1" s="1"/>
  <c r="UK826" i="1"/>
  <c r="T641" i="1" s="1"/>
  <c r="KA868" i="1"/>
  <c r="AW540" i="1" s="1"/>
  <c r="DL814" i="1"/>
  <c r="L619" i="1" s="1"/>
  <c r="AI814" i="1"/>
  <c r="L535" i="1" s="1"/>
  <c r="TS868" i="1"/>
  <c r="AW650" i="1" s="1"/>
  <c r="QG820" i="1"/>
  <c r="P565" i="1" s="1"/>
  <c r="MC850" i="1"/>
  <c r="AJ652" i="1" s="1"/>
  <c r="AGE838" i="1"/>
  <c r="AB573" i="1" s="1"/>
  <c r="VC868" i="1"/>
  <c r="AW625" i="1" s="1"/>
  <c r="YO850" i="1"/>
  <c r="AJ590" i="1" s="1"/>
  <c r="BJ814" i="1"/>
  <c r="L548" i="1" s="1"/>
  <c r="KA814" i="1"/>
  <c r="L645" i="1" s="1"/>
  <c r="LK862" i="1"/>
  <c r="SI838" i="1"/>
  <c r="AB563" i="1" s="1"/>
  <c r="IZ868" i="1"/>
  <c r="AW642" i="1" s="1"/>
  <c r="VC850" i="1"/>
  <c r="AJ594" i="1" s="1"/>
  <c r="YO844" i="1"/>
  <c r="AF650" i="1" s="1"/>
  <c r="CT844" i="1"/>
  <c r="AF568" i="1" s="1"/>
  <c r="AR850" i="1"/>
  <c r="AJ609" i="1" s="1"/>
  <c r="PX826" i="1"/>
  <c r="T595" i="1" s="1"/>
  <c r="H850" i="1"/>
  <c r="AJ592" i="1" s="1"/>
  <c r="ADT850" i="1"/>
  <c r="JI844" i="1"/>
  <c r="AF537" i="1" s="1"/>
  <c r="RZ862" i="1"/>
  <c r="IZ844" i="1"/>
  <c r="AF581" i="1" s="1"/>
  <c r="TS850" i="1"/>
  <c r="AJ612" i="1" s="1"/>
  <c r="AGN850" i="1"/>
  <c r="AJ580" i="1" s="1"/>
  <c r="BJ850" i="1"/>
  <c r="AJ596" i="1" s="1"/>
  <c r="AFV832" i="1"/>
  <c r="AGN832" i="1"/>
  <c r="X570" i="1" s="1"/>
  <c r="VU826" i="1"/>
  <c r="T636" i="1" s="1"/>
  <c r="LB862" i="1"/>
  <c r="AR536" i="1" s="1"/>
  <c r="KJ862" i="1"/>
  <c r="GO814" i="1"/>
  <c r="L554" i="1" s="1"/>
  <c r="ND814" i="1"/>
  <c r="L576" i="1" s="1"/>
  <c r="AFD838" i="1"/>
  <c r="KA808" i="1"/>
  <c r="H631" i="1" s="1"/>
  <c r="AFV850" i="1"/>
  <c r="VC814" i="1"/>
  <c r="L609" i="1" s="1"/>
  <c r="KA838" i="1"/>
  <c r="AB524" i="1" s="1"/>
  <c r="TA838" i="1"/>
  <c r="AB571" i="1" s="1"/>
  <c r="PF838" i="1"/>
  <c r="AB618" i="1" s="1"/>
  <c r="Z844" i="1"/>
  <c r="AF586" i="1" s="1"/>
  <c r="AFV868" i="1"/>
  <c r="ND868" i="1"/>
  <c r="AW591" i="1" s="1"/>
  <c r="AFD832" i="1"/>
  <c r="AFM850" i="1"/>
  <c r="ON832" i="1"/>
  <c r="X583" i="1" s="1"/>
  <c r="QG826" i="1"/>
  <c r="T581" i="1" s="1"/>
  <c r="TA820" i="1"/>
  <c r="P618" i="1" s="1"/>
  <c r="QG838" i="1"/>
  <c r="AB561" i="1" s="1"/>
  <c r="YO838" i="1"/>
  <c r="AB548" i="1" s="1"/>
  <c r="YO856" i="1"/>
  <c r="AN600" i="1" s="1"/>
  <c r="KJ844" i="1"/>
  <c r="PX832" i="1"/>
  <c r="X640" i="1" s="1"/>
  <c r="AGN868" i="1"/>
  <c r="AW581" i="1" s="1"/>
  <c r="AFD820" i="1"/>
  <c r="PO826" i="1"/>
  <c r="T619" i="1" s="1"/>
  <c r="AFM820" i="1"/>
  <c r="LK850" i="1"/>
  <c r="ADT838" i="1"/>
  <c r="ND844" i="1"/>
  <c r="AF574" i="1" s="1"/>
  <c r="YO862" i="1"/>
  <c r="AR526" i="1" s="1"/>
  <c r="ND850" i="1"/>
  <c r="AJ633" i="1" s="1"/>
  <c r="IQ832" i="1"/>
  <c r="X541" i="1" s="1"/>
  <c r="EM850" i="1"/>
  <c r="AJ561" i="1" s="1"/>
  <c r="CB838" i="1"/>
  <c r="AB559" i="1" s="1"/>
  <c r="JI826" i="1"/>
  <c r="T523" i="1" s="1"/>
  <c r="QY844" i="1"/>
  <c r="AF646" i="1" s="1"/>
  <c r="BS832" i="1"/>
  <c r="X525" i="1" s="1"/>
  <c r="PF826" i="1"/>
  <c r="T525" i="1" s="1"/>
  <c r="AGN820" i="1"/>
  <c r="P535" i="1" s="1"/>
  <c r="LB850" i="1"/>
  <c r="AJ600" i="1" s="1"/>
  <c r="DL868" i="1"/>
  <c r="AW558" i="1" s="1"/>
  <c r="ON862" i="1"/>
  <c r="AR624" i="1" s="1"/>
  <c r="TA868" i="1"/>
  <c r="AW552" i="1" s="1"/>
  <c r="BS850" i="1"/>
  <c r="AJ536" i="1" s="1"/>
  <c r="LT826" i="1"/>
  <c r="T616" i="1" s="1"/>
  <c r="MC832" i="1"/>
  <c r="X649" i="1" s="1"/>
  <c r="GO838" i="1"/>
  <c r="AB532" i="1" s="1"/>
  <c r="SR820" i="1"/>
  <c r="P591" i="1" s="1"/>
  <c r="EM820" i="1"/>
  <c r="P585" i="1" s="1"/>
  <c r="AI838" i="1"/>
  <c r="AB519" i="1" s="1"/>
  <c r="AFM838" i="1"/>
  <c r="EV838" i="1"/>
  <c r="AB534" i="1" s="1"/>
  <c r="CK838" i="1"/>
  <c r="AB582" i="1" s="1"/>
  <c r="AFD850" i="1"/>
  <c r="ADT868" i="1"/>
  <c r="QG862" i="1"/>
  <c r="AR602" i="1" s="1"/>
  <c r="FN868" i="1"/>
  <c r="AW555" i="1" s="1"/>
  <c r="CT856" i="1"/>
  <c r="AN611" i="1" s="1"/>
  <c r="ML844" i="1"/>
  <c r="AF565" i="1" s="1"/>
  <c r="AFD844" i="1"/>
  <c r="AI844" i="1"/>
  <c r="AF572" i="1" s="1"/>
  <c r="CT862" i="1"/>
  <c r="AR563" i="1" s="1"/>
  <c r="CB850" i="1"/>
  <c r="AJ526" i="1" s="1"/>
  <c r="ON844" i="1"/>
  <c r="AF633" i="1" s="1"/>
  <c r="AFD808" i="1"/>
  <c r="IQ850" i="1"/>
  <c r="AJ563" i="1" s="1"/>
  <c r="VU850" i="1"/>
  <c r="AJ585" i="1" s="1"/>
  <c r="EV832" i="1"/>
  <c r="X540" i="1" s="1"/>
  <c r="IZ826" i="1"/>
  <c r="T519" i="1" s="1"/>
  <c r="FW826" i="1"/>
  <c r="T541" i="1" s="1"/>
  <c r="RZ826" i="1"/>
  <c r="MU844" i="1"/>
  <c r="LT862" i="1"/>
  <c r="AR535" i="1" s="1"/>
  <c r="EM838" i="1"/>
  <c r="AB549" i="1" s="1"/>
  <c r="AFM856" i="1"/>
  <c r="TS862" i="1"/>
  <c r="AR583" i="1" s="1"/>
  <c r="KA856" i="1"/>
  <c r="AN629" i="1" s="1"/>
  <c r="PO814" i="1"/>
  <c r="L529" i="1" s="1"/>
  <c r="PF844" i="1"/>
  <c r="AF550" i="1" s="1"/>
  <c r="GO844" i="1"/>
  <c r="AF530" i="1" s="1"/>
  <c r="ON868" i="1"/>
  <c r="AW638" i="1" s="1"/>
  <c r="CK850" i="1"/>
  <c r="AJ628" i="1" s="1"/>
  <c r="RZ844" i="1"/>
  <c r="LK832" i="1"/>
  <c r="AFM832" i="1"/>
  <c r="AI832" i="1"/>
  <c r="X533" i="1" s="1"/>
  <c r="KJ832" i="1"/>
  <c r="RZ838" i="1"/>
  <c r="AHF862" i="1"/>
  <c r="AR569" i="1" s="1"/>
  <c r="SI826" i="1"/>
  <c r="T648" i="1" s="1"/>
  <c r="LB838" i="1"/>
  <c r="AB642" i="1" s="1"/>
  <c r="XW808" i="1"/>
  <c r="H546" i="1" s="1"/>
  <c r="PX868" i="1"/>
  <c r="AW620" i="1" s="1"/>
  <c r="CK844" i="1"/>
  <c r="AF608" i="1" s="1"/>
  <c r="AR814" i="1"/>
  <c r="L543" i="1" s="1"/>
  <c r="BJ844" i="1"/>
  <c r="AF556" i="1" s="1"/>
  <c r="EV844" i="1"/>
  <c r="AF567" i="1" s="1"/>
  <c r="DC844" i="1"/>
  <c r="AF616" i="1" s="1"/>
  <c r="VC844" i="1"/>
  <c r="AF591" i="1" s="1"/>
  <c r="DL844" i="1"/>
  <c r="AF592" i="1" s="1"/>
  <c r="FW844" i="1"/>
  <c r="AF612" i="1" s="1"/>
  <c r="VU814" i="1"/>
  <c r="L634" i="1" s="1"/>
  <c r="RZ832" i="1"/>
  <c r="SR832" i="1"/>
  <c r="X606" i="1" s="1"/>
  <c r="NV868" i="1"/>
  <c r="AW570" i="1" s="1"/>
  <c r="WV850" i="1"/>
  <c r="AJ641" i="1" s="1"/>
  <c r="PF832" i="1"/>
  <c r="X610" i="1" s="1"/>
  <c r="DL832" i="1"/>
  <c r="X526" i="1" s="1"/>
  <c r="VC832" i="1"/>
  <c r="X648" i="1" s="1"/>
  <c r="NV832" i="1"/>
  <c r="X631" i="1" s="1"/>
  <c r="RZ814" i="1"/>
  <c r="EV814" i="1"/>
  <c r="L546" i="1" s="1"/>
  <c r="EV826" i="1"/>
  <c r="T568" i="1" s="1"/>
  <c r="ADT814" i="1"/>
  <c r="KA820" i="1"/>
  <c r="P566" i="1" s="1"/>
  <c r="AGN826" i="1"/>
  <c r="T632" i="1" s="1"/>
  <c r="IZ850" i="1"/>
  <c r="AJ574" i="1" s="1"/>
  <c r="IZ862" i="1"/>
  <c r="AR575" i="1" s="1"/>
  <c r="UK802" i="1"/>
  <c r="D633" i="1" s="1"/>
  <c r="UJ870" i="1"/>
  <c r="PX838" i="1"/>
  <c r="AB619" i="1" s="1"/>
  <c r="PO838" i="1"/>
  <c r="AB581" i="1" s="1"/>
  <c r="AFV838" i="1"/>
  <c r="FN832" i="1"/>
  <c r="X542" i="1" s="1"/>
  <c r="LT850" i="1"/>
  <c r="AJ639" i="1" s="1"/>
  <c r="XW832" i="1"/>
  <c r="X623" i="1" s="1"/>
  <c r="GO832" i="1"/>
  <c r="X554" i="1" s="1"/>
  <c r="BJ832" i="1"/>
  <c r="X582" i="1" s="1"/>
  <c r="AHF826" i="1"/>
  <c r="T612" i="1" s="1"/>
  <c r="NM808" i="1"/>
  <c r="H623" i="1" s="1"/>
  <c r="NV808" i="1"/>
  <c r="H593" i="1" s="1"/>
  <c r="CT808" i="1"/>
  <c r="H566" i="1" s="1"/>
  <c r="AFD862" i="1"/>
  <c r="SI868" i="1"/>
  <c r="AW635" i="1" s="1"/>
  <c r="AGE856" i="1"/>
  <c r="AN538" i="1" s="1"/>
  <c r="NV814" i="1"/>
  <c r="L595" i="1" s="1"/>
  <c r="QG814" i="1"/>
  <c r="L526" i="1" s="1"/>
  <c r="Q814" i="1"/>
  <c r="L541" i="1" s="1"/>
  <c r="AHF814" i="1"/>
  <c r="L524" i="1" s="1"/>
  <c r="NV844" i="1"/>
  <c r="AF628" i="1" s="1"/>
  <c r="AGE820" i="1"/>
  <c r="P594" i="1" s="1"/>
  <c r="WV820" i="1"/>
  <c r="P616" i="1" s="1"/>
  <c r="JR826" i="1"/>
  <c r="T558" i="1" s="1"/>
  <c r="BA826" i="1"/>
  <c r="T591" i="1" s="1"/>
  <c r="TA826" i="1"/>
  <c r="T611" i="1" s="1"/>
  <c r="ND826" i="1"/>
  <c r="T526" i="1" s="1"/>
  <c r="BS826" i="1"/>
  <c r="T585" i="1" s="1"/>
  <c r="FN802" i="1"/>
  <c r="D639" i="1" s="1"/>
  <c r="FM870" i="1"/>
  <c r="D482" i="1" s="1"/>
  <c r="UK844" i="1"/>
  <c r="AF637" i="1" s="1"/>
  <c r="AGV870" i="1"/>
  <c r="P496" i="1" s="1"/>
  <c r="AGW802" i="1"/>
  <c r="D606" i="1" s="1"/>
  <c r="CT868" i="1"/>
  <c r="AW545" i="1" s="1"/>
  <c r="GN870" i="1"/>
  <c r="D475" i="1" s="1"/>
  <c r="GO802" i="1"/>
  <c r="D592" i="1" s="1"/>
  <c r="JI802" i="1"/>
  <c r="D561" i="1" s="1"/>
  <c r="JH870" i="1"/>
  <c r="H473" i="1" s="1"/>
  <c r="ADS870" i="1"/>
  <c r="ADT802" i="1"/>
  <c r="CK802" i="1"/>
  <c r="D620" i="1" s="1"/>
  <c r="CJ870" i="1"/>
  <c r="NV802" i="1"/>
  <c r="D648" i="1" s="1"/>
  <c r="NU870" i="1"/>
  <c r="H482" i="1" s="1"/>
  <c r="CA870" i="1"/>
  <c r="CB802" i="1"/>
  <c r="D646" i="1" s="1"/>
  <c r="PW870" i="1"/>
  <c r="L478" i="1" s="1"/>
  <c r="PX802" i="1"/>
  <c r="D535" i="1" s="1"/>
  <c r="LB802" i="1"/>
  <c r="D597" i="1" s="1"/>
  <c r="LA870" i="1"/>
  <c r="H476" i="1" s="1"/>
  <c r="AFC870" i="1"/>
  <c r="AFD802" i="1"/>
  <c r="AI820" i="1"/>
  <c r="P620" i="1" s="1"/>
  <c r="PF820" i="1"/>
  <c r="P606" i="1" s="1"/>
  <c r="ADT820" i="1"/>
  <c r="JR820" i="1"/>
  <c r="P607" i="1" s="1"/>
  <c r="H820" i="1"/>
  <c r="P526" i="1" s="1"/>
  <c r="EV820" i="1"/>
  <c r="P637" i="1" s="1"/>
  <c r="JI820" i="1"/>
  <c r="P642" i="1" s="1"/>
  <c r="MC856" i="1"/>
  <c r="AN618" i="1" s="1"/>
  <c r="AHF802" i="1"/>
  <c r="D527" i="1" s="1"/>
  <c r="AHE870" i="1"/>
  <c r="P471" i="1" s="1"/>
  <c r="AR868" i="1"/>
  <c r="AW543" i="1" s="1"/>
  <c r="BA808" i="1"/>
  <c r="H518" i="1" s="1"/>
  <c r="LT808" i="1"/>
  <c r="H517" i="1" s="1"/>
  <c r="ADT808" i="1"/>
  <c r="Z808" i="1"/>
  <c r="H590" i="1" s="1"/>
  <c r="ND808" i="1"/>
  <c r="H525" i="1" s="1"/>
  <c r="TA808" i="1"/>
  <c r="H523" i="1" s="1"/>
  <c r="CB808" i="1"/>
  <c r="H560" i="1" s="1"/>
  <c r="FW808" i="1"/>
  <c r="H551" i="1" s="1"/>
  <c r="ML850" i="1"/>
  <c r="AJ521" i="1" s="1"/>
  <c r="CT850" i="1"/>
  <c r="AJ606" i="1" s="1"/>
  <c r="LT868" i="1"/>
  <c r="AW607" i="1" s="1"/>
  <c r="LT856" i="1"/>
  <c r="AN547" i="1" s="1"/>
  <c r="RZ856" i="1"/>
  <c r="IQ856" i="1"/>
  <c r="AN583" i="1" s="1"/>
  <c r="PO856" i="1"/>
  <c r="AN548" i="1" s="1"/>
  <c r="AFV856" i="1"/>
  <c r="MC844" i="1"/>
  <c r="AF629" i="1" s="1"/>
  <c r="XV870" i="1"/>
  <c r="XW802" i="1"/>
  <c r="D619" i="1" s="1"/>
  <c r="AGW826" i="1"/>
  <c r="T527" i="1" s="1"/>
  <c r="YO832" i="1"/>
  <c r="X546" i="1" s="1"/>
  <c r="Z850" i="1"/>
  <c r="AJ557" i="1" s="1"/>
  <c r="Q850" i="1"/>
  <c r="AJ599" i="1" s="1"/>
  <c r="LT838" i="1"/>
  <c r="AB551" i="1" s="1"/>
  <c r="TS832" i="1"/>
  <c r="X605" i="1" s="1"/>
  <c r="XW814" i="1"/>
  <c r="L631" i="1" s="1"/>
  <c r="MU832" i="1"/>
  <c r="FN826" i="1"/>
  <c r="T607" i="1" s="1"/>
  <c r="AFU870" i="1"/>
  <c r="AFV802" i="1"/>
  <c r="WV802" i="1"/>
  <c r="D568" i="1" s="1"/>
  <c r="WU870" i="1"/>
  <c r="L473" i="1" s="1"/>
  <c r="YO826" i="1"/>
  <c r="T567" i="1" s="1"/>
  <c r="H844" i="1"/>
  <c r="AF525" i="1" s="1"/>
  <c r="PX844" i="1"/>
  <c r="AF596" i="1" s="1"/>
  <c r="VU844" i="1"/>
  <c r="AF551" i="1" s="1"/>
  <c r="LB844" i="1"/>
  <c r="AF553" i="1" s="1"/>
  <c r="AFD826" i="1"/>
  <c r="PO850" i="1"/>
  <c r="AJ624" i="1" s="1"/>
  <c r="DL850" i="1"/>
  <c r="AJ556" i="1" s="1"/>
  <c r="YO820" i="1"/>
  <c r="P596" i="1" s="1"/>
  <c r="CB832" i="1"/>
  <c r="X586" i="1" s="1"/>
  <c r="TA832" i="1"/>
  <c r="X530" i="1" s="1"/>
  <c r="VU832" i="1"/>
  <c r="X627" i="1" s="1"/>
  <c r="H832" i="1"/>
  <c r="X601" i="1" s="1"/>
  <c r="ML832" i="1"/>
  <c r="X599" i="1" s="1"/>
  <c r="NM826" i="1"/>
  <c r="T590" i="1" s="1"/>
  <c r="SR826" i="1"/>
  <c r="T606" i="1" s="1"/>
  <c r="TA814" i="1"/>
  <c r="L533" i="1" s="1"/>
  <c r="UK850" i="1"/>
  <c r="AJ651" i="1" s="1"/>
  <c r="PF850" i="1"/>
  <c r="AJ517" i="1" s="1"/>
  <c r="AGN838" i="1"/>
  <c r="AB538" i="1" s="1"/>
  <c r="BA838" i="1"/>
  <c r="AB584" i="1" s="1"/>
  <c r="TS844" i="1"/>
  <c r="AF559" i="1" s="1"/>
  <c r="KA832" i="1"/>
  <c r="X615" i="1" s="1"/>
  <c r="CT832" i="1"/>
  <c r="X571" i="1" s="1"/>
  <c r="NM832" i="1"/>
  <c r="X566" i="1" s="1"/>
  <c r="EM844" i="1"/>
  <c r="AF589" i="1" s="1"/>
  <c r="BA814" i="1"/>
  <c r="L551" i="1" s="1"/>
  <c r="AFM814" i="1"/>
  <c r="LK814" i="1"/>
  <c r="JI862" i="1"/>
  <c r="AR581" i="1" s="1"/>
  <c r="AGE862" i="1"/>
  <c r="AR522" i="1" s="1"/>
  <c r="FN856" i="1"/>
  <c r="AN555" i="1" s="1"/>
  <c r="SI808" i="1"/>
  <c r="H569" i="1" s="1"/>
  <c r="VC808" i="1"/>
  <c r="H637" i="1" s="1"/>
  <c r="DL808" i="1"/>
  <c r="H521" i="1" s="1"/>
  <c r="KA844" i="1"/>
  <c r="AF569" i="1" s="1"/>
  <c r="GO808" i="1"/>
  <c r="H608" i="1" s="1"/>
  <c r="DC826" i="1"/>
  <c r="T521" i="1" s="1"/>
  <c r="Z832" i="1"/>
  <c r="X564" i="1" s="1"/>
  <c r="JI814" i="1"/>
  <c r="L555" i="1" s="1"/>
  <c r="SR814" i="1"/>
  <c r="L539" i="1" s="1"/>
  <c r="BS814" i="1"/>
  <c r="L591" i="1" s="1"/>
  <c r="Z814" i="1"/>
  <c r="L582" i="1" s="1"/>
  <c r="AGW844" i="1"/>
  <c r="AF609" i="1" s="1"/>
  <c r="RZ820" i="1"/>
  <c r="AGW820" i="1"/>
  <c r="P611" i="1" s="1"/>
  <c r="BS820" i="1"/>
  <c r="P581" i="1" s="1"/>
  <c r="LT820" i="1"/>
  <c r="P628" i="1" s="1"/>
  <c r="CT826" i="1"/>
  <c r="T615" i="1" s="1"/>
  <c r="CK826" i="1"/>
  <c r="T627" i="1" s="1"/>
  <c r="AFM826" i="1"/>
  <c r="NV820" i="1"/>
  <c r="P541" i="1" s="1"/>
  <c r="WV856" i="1"/>
  <c r="AN587" i="1" s="1"/>
  <c r="QY820" i="1"/>
  <c r="P572" i="1" s="1"/>
  <c r="MK870" i="1"/>
  <c r="L469" i="1" s="1"/>
  <c r="ML802" i="1"/>
  <c r="D538" i="1" s="1"/>
  <c r="CS870" i="1"/>
  <c r="CT802" i="1"/>
  <c r="D599" i="1" s="1"/>
  <c r="VU802" i="1"/>
  <c r="D647" i="1" s="1"/>
  <c r="VT870" i="1"/>
  <c r="T508" i="1" s="1"/>
  <c r="Z838" i="1"/>
  <c r="AB526" i="1" s="1"/>
  <c r="KA802" i="1"/>
  <c r="D603" i="1" s="1"/>
  <c r="JZ870" i="1"/>
  <c r="L479" i="1" s="1"/>
  <c r="AGN802" i="1"/>
  <c r="D566" i="1" s="1"/>
  <c r="AGM870" i="1"/>
  <c r="AH870" i="1"/>
  <c r="D468" i="1" s="1"/>
  <c r="AI802" i="1"/>
  <c r="D552" i="1" s="1"/>
  <c r="AQ870" i="1"/>
  <c r="AR802" i="1"/>
  <c r="D628" i="1" s="1"/>
  <c r="OM870" i="1"/>
  <c r="P504" i="1" s="1"/>
  <c r="ON802" i="1"/>
  <c r="D560" i="1" s="1"/>
  <c r="IY870" i="1"/>
  <c r="H469" i="1" s="1"/>
  <c r="IZ802" i="1"/>
  <c r="D572" i="1" s="1"/>
  <c r="SH870" i="1"/>
  <c r="L476" i="1" s="1"/>
  <c r="SI802" i="1"/>
  <c r="D593" i="1" s="1"/>
  <c r="MT870" i="1"/>
  <c r="MU802" i="1"/>
  <c r="CB820" i="1"/>
  <c r="P549" i="1" s="1"/>
  <c r="PX820" i="1"/>
  <c r="P539" i="1" s="1"/>
  <c r="BA820" i="1"/>
  <c r="P605" i="1" s="1"/>
  <c r="Z820" i="1"/>
  <c r="P536" i="1" s="1"/>
  <c r="IQ820" i="1"/>
  <c r="P560" i="1" s="1"/>
  <c r="ML820" i="1"/>
  <c r="P569" i="1" s="1"/>
  <c r="JR808" i="1"/>
  <c r="H527" i="1" s="1"/>
  <c r="Q838" i="1"/>
  <c r="AB529" i="1" s="1"/>
  <c r="AFV826" i="1"/>
  <c r="LB826" i="1"/>
  <c r="T546" i="1" s="1"/>
  <c r="ON826" i="1"/>
  <c r="T621" i="1" s="1"/>
  <c r="KJ838" i="1"/>
  <c r="ML808" i="1"/>
  <c r="H645" i="1" s="1"/>
  <c r="JR838" i="1"/>
  <c r="AB574" i="1" s="1"/>
  <c r="MU862" i="1"/>
  <c r="LK838" i="1"/>
  <c r="QY832" i="1"/>
  <c r="X633" i="1" s="1"/>
  <c r="SI844" i="1"/>
  <c r="AF627" i="1" s="1"/>
  <c r="SI820" i="1"/>
  <c r="P555" i="1" s="1"/>
  <c r="AGW868" i="1"/>
  <c r="AW608" i="1" s="1"/>
  <c r="BS808" i="1"/>
  <c r="H611" i="1" s="1"/>
  <c r="PO808" i="1"/>
  <c r="H545" i="1" s="1"/>
  <c r="AGN808" i="1"/>
  <c r="H592" i="1" s="1"/>
  <c r="AR808" i="1"/>
  <c r="H585" i="1" s="1"/>
  <c r="ON808" i="1"/>
  <c r="H583" i="1" s="1"/>
  <c r="AFM808" i="1"/>
  <c r="PX808" i="1"/>
  <c r="H633" i="1" s="1"/>
  <c r="IZ808" i="1"/>
  <c r="H607" i="1" s="1"/>
  <c r="ML814" i="1"/>
  <c r="L525" i="1" s="1"/>
  <c r="ON850" i="1"/>
  <c r="AJ518" i="1" s="1"/>
  <c r="KA850" i="1"/>
  <c r="AJ550" i="1" s="1"/>
  <c r="CK856" i="1"/>
  <c r="AN578" i="1" s="1"/>
  <c r="QY856" i="1"/>
  <c r="AN626" i="1" s="1"/>
  <c r="ML856" i="1"/>
  <c r="AN605" i="1" s="1"/>
  <c r="EV856" i="1"/>
  <c r="AN627" i="1" s="1"/>
  <c r="JI856" i="1"/>
  <c r="AN623" i="1" s="1"/>
  <c r="SI856" i="1"/>
  <c r="AN620" i="1" s="1"/>
  <c r="YO814" i="1"/>
  <c r="L611" i="1" s="1"/>
  <c r="IQ844" i="1"/>
  <c r="AF520" i="1" s="1"/>
  <c r="XW820" i="1"/>
  <c r="P517" i="1" s="1"/>
  <c r="LK844" i="1"/>
  <c r="CT814" i="1"/>
  <c r="L559" i="1" s="1"/>
  <c r="PX814" i="1"/>
  <c r="L605" i="1" s="1"/>
  <c r="MC814" i="1"/>
  <c r="L613" i="1" s="1"/>
  <c r="EV850" i="1"/>
  <c r="AJ568" i="1" s="1"/>
  <c r="AGW832" i="1"/>
  <c r="X604" i="1" s="1"/>
  <c r="BA856" i="1"/>
  <c r="AN546" i="1" s="1"/>
  <c r="NV856" i="1"/>
  <c r="AN588" i="1" s="1"/>
  <c r="TA850" i="1"/>
  <c r="AJ623" i="1" s="1"/>
  <c r="ND838" i="1"/>
  <c r="AB541" i="1" s="1"/>
  <c r="KJ814" i="1"/>
  <c r="ADT826" i="1"/>
  <c r="MC802" i="1"/>
  <c r="D625" i="1" s="1"/>
  <c r="MB870" i="1"/>
  <c r="DC838" i="1"/>
  <c r="AB602" i="1" s="1"/>
  <c r="KJ856" i="1"/>
  <c r="IZ856" i="1"/>
  <c r="AN596" i="1" s="1"/>
  <c r="DC850" i="1"/>
  <c r="AJ551" i="1" s="1"/>
  <c r="PO844" i="1"/>
  <c r="AF606" i="1" s="1"/>
  <c r="ADT844" i="1"/>
  <c r="LT844" i="1"/>
  <c r="AF573" i="1" s="1"/>
  <c r="MU814" i="1"/>
  <c r="QG850" i="1"/>
  <c r="AJ547" i="1" s="1"/>
  <c r="PX850" i="1"/>
  <c r="AJ638" i="1" s="1"/>
  <c r="PO832" i="1"/>
  <c r="X645" i="1" s="1"/>
  <c r="DC832" i="1"/>
  <c r="X520" i="1" s="1"/>
  <c r="WV832" i="1"/>
  <c r="X589" i="1" s="1"/>
  <c r="IZ814" i="1"/>
  <c r="L556" i="1" s="1"/>
  <c r="AR826" i="1"/>
  <c r="T545" i="1" s="1"/>
  <c r="MC820" i="1"/>
  <c r="P578" i="1" s="1"/>
  <c r="JR850" i="1"/>
  <c r="AJ532" i="1" s="1"/>
  <c r="QY850" i="1"/>
  <c r="AJ644" i="1" s="1"/>
  <c r="GO850" i="1"/>
  <c r="AJ621" i="1" s="1"/>
  <c r="TA844" i="1"/>
  <c r="AF575" i="1" s="1"/>
  <c r="VC838" i="1"/>
  <c r="AB647" i="1" s="1"/>
  <c r="BS838" i="1"/>
  <c r="AB547" i="1" s="1"/>
  <c r="Q832" i="1"/>
  <c r="X580" i="1" s="1"/>
  <c r="QG832" i="1"/>
  <c r="X585" i="1" s="1"/>
  <c r="ADT832" i="1"/>
  <c r="SI832" i="1"/>
  <c r="X594" i="1" s="1"/>
  <c r="AGE844" i="1"/>
  <c r="AF590" i="1" s="1"/>
  <c r="JR844" i="1"/>
  <c r="AF576" i="1" s="1"/>
  <c r="AFM844" i="1"/>
  <c r="SI814" i="1"/>
  <c r="L579" i="1" s="1"/>
  <c r="AGN814" i="1"/>
  <c r="L532" i="1" s="1"/>
  <c r="AGE814" i="1"/>
  <c r="L575" i="1" s="1"/>
  <c r="AHF808" i="1"/>
  <c r="H542" i="1" s="1"/>
  <c r="MC808" i="1"/>
  <c r="H556" i="1" s="1"/>
  <c r="AGW862" i="1"/>
  <c r="AR645" i="1" s="1"/>
  <c r="UK808" i="1"/>
  <c r="H652" i="1" s="1"/>
  <c r="SI862" i="1"/>
  <c r="AR560" i="1" s="1"/>
  <c r="CB814" i="1"/>
  <c r="L531" i="1" s="1"/>
  <c r="IQ814" i="1"/>
  <c r="L642" i="1" s="1"/>
  <c r="UK814" i="1"/>
  <c r="L589" i="1" s="1"/>
  <c r="KJ820" i="1"/>
  <c r="ON820" i="1"/>
  <c r="P627" i="1" s="1"/>
  <c r="EM826" i="1"/>
  <c r="T635" i="1" s="1"/>
  <c r="Q826" i="1"/>
  <c r="T586" i="1" s="1"/>
  <c r="DL826" i="1"/>
  <c r="T554" i="1" s="1"/>
  <c r="IQ826" i="1"/>
  <c r="T566" i="1" s="1"/>
  <c r="AGE826" i="1"/>
  <c r="T555" i="1" s="1"/>
  <c r="KA826" i="1"/>
  <c r="T604" i="1" s="1"/>
  <c r="AHF820" i="1"/>
  <c r="P538" i="1" s="1"/>
  <c r="EM802" i="1"/>
  <c r="D573" i="1" s="1"/>
  <c r="EL870" i="1"/>
  <c r="H471" i="1" s="1"/>
  <c r="YO802" i="1"/>
  <c r="D621" i="1" s="1"/>
  <c r="YN870" i="1"/>
  <c r="P488" i="1" s="1"/>
  <c r="IQ838" i="1"/>
  <c r="AB572" i="1" s="1"/>
  <c r="FN838" i="1"/>
  <c r="AB540" i="1" s="1"/>
  <c r="AR838" i="1"/>
  <c r="AB546" i="1" s="1"/>
  <c r="KJ850" i="1"/>
  <c r="XW838" i="1"/>
  <c r="AB593" i="1" s="1"/>
  <c r="BS802" i="1"/>
  <c r="D615" i="1" s="1"/>
  <c r="BR870" i="1"/>
  <c r="D481" i="1" s="1"/>
  <c r="PN870" i="1"/>
  <c r="P484" i="1" s="1"/>
  <c r="PO802" i="1"/>
  <c r="D519" i="1" s="1"/>
  <c r="FV870" i="1"/>
  <c r="FW802" i="1"/>
  <c r="D529" i="1" s="1"/>
  <c r="BJ802" i="1"/>
  <c r="D630" i="1" s="1"/>
  <c r="BI870" i="1"/>
  <c r="D473" i="1" s="1"/>
  <c r="QF870" i="1"/>
  <c r="QG802" i="1"/>
  <c r="D558" i="1" s="1"/>
  <c r="DK870" i="1"/>
  <c r="D471" i="1" s="1"/>
  <c r="DL802" i="1"/>
  <c r="D546" i="1" s="1"/>
  <c r="JR802" i="1"/>
  <c r="D521" i="1" s="1"/>
  <c r="JQ870" i="1"/>
  <c r="H468" i="1" s="1"/>
  <c r="SZ870" i="1"/>
  <c r="L467" i="1" s="1"/>
  <c r="TA802" i="1"/>
  <c r="D567" i="1" s="1"/>
  <c r="IQ802" i="1"/>
  <c r="D622" i="1" s="1"/>
  <c r="IP870" i="1"/>
  <c r="L472" i="1" s="1"/>
  <c r="RZ802" i="1"/>
  <c r="RY870" i="1"/>
  <c r="FW820" i="1"/>
  <c r="P610" i="1" s="1"/>
  <c r="VC820" i="1"/>
  <c r="P623" i="1" s="1"/>
  <c r="DL820" i="1"/>
  <c r="P603" i="1" s="1"/>
  <c r="CK820" i="1"/>
  <c r="P521" i="1" s="1"/>
  <c r="LB820" i="1"/>
  <c r="P573" i="1" s="1"/>
  <c r="AR820" i="1"/>
  <c r="P592" i="1" s="1"/>
  <c r="UK820" i="1"/>
  <c r="P524" i="1" s="1"/>
  <c r="SR808" i="1"/>
  <c r="H543" i="1" s="1"/>
  <c r="AGW838" i="1"/>
  <c r="AB652" i="1" s="1"/>
  <c r="WV838" i="1"/>
  <c r="AB598" i="1" s="1"/>
  <c r="QY826" i="1"/>
  <c r="T529" i="1" s="1"/>
  <c r="TS838" i="1"/>
  <c r="AB639" i="1" s="1"/>
  <c r="FN808" i="1"/>
  <c r="H626" i="1" s="1"/>
  <c r="AFV862" i="1"/>
  <c r="NM820" i="1"/>
  <c r="P617" i="1" s="1"/>
  <c r="MC838" i="1"/>
  <c r="AB613" i="1" s="1"/>
  <c r="WV814" i="1"/>
  <c r="L537" i="1" s="1"/>
  <c r="DC868" i="1"/>
  <c r="AW550" i="1" s="1"/>
  <c r="LB868" i="1"/>
  <c r="AW527" i="1" s="1"/>
  <c r="EV808" i="1"/>
  <c r="H599" i="1" s="1"/>
  <c r="QG808" i="1"/>
  <c r="H603" i="1" s="1"/>
  <c r="DC808" i="1"/>
  <c r="H531" i="1" s="1"/>
  <c r="PF808" i="1"/>
  <c r="H627" i="1" s="1"/>
  <c r="RZ808" i="1"/>
  <c r="Q808" i="1"/>
  <c r="H557" i="1" s="1"/>
  <c r="VU808" i="1"/>
  <c r="H651" i="1" s="1"/>
  <c r="ON814" i="1"/>
  <c r="L638" i="1" s="1"/>
  <c r="NV850" i="1"/>
  <c r="AJ649" i="1" s="1"/>
  <c r="FW850" i="1"/>
  <c r="AJ617" i="1" s="1"/>
  <c r="LK868" i="1"/>
  <c r="AGN856" i="1"/>
  <c r="AN615" i="1" s="1"/>
  <c r="H856" i="1"/>
  <c r="AN550" i="1" s="1"/>
  <c r="PF856" i="1"/>
  <c r="AN650" i="1" s="1"/>
  <c r="GO856" i="1"/>
  <c r="AN649" i="1" s="1"/>
  <c r="AR856" i="1"/>
  <c r="AN614" i="1" s="1"/>
  <c r="LB856" i="1"/>
  <c r="AN562" i="1" s="1"/>
  <c r="VC856" i="1"/>
  <c r="AN517" i="1" s="1"/>
  <c r="SR838" i="1"/>
  <c r="AB577" i="1" s="1"/>
  <c r="ML838" i="1"/>
  <c r="AB615" i="1" s="1"/>
  <c r="AFD814" i="1"/>
  <c r="AFV814" i="1"/>
  <c r="TS826" i="1"/>
  <c r="T647" i="1" s="1"/>
  <c r="EM832" i="1"/>
  <c r="X568" i="1" s="1"/>
  <c r="QG856" i="1"/>
  <c r="AN523" i="1" s="1"/>
  <c r="AGW850" i="1"/>
  <c r="AJ632" i="1" s="1"/>
  <c r="MU826" i="1"/>
  <c r="XW826" i="1"/>
  <c r="T579" i="1" s="1"/>
  <c r="AGW814" i="1"/>
  <c r="L583" i="1" s="1"/>
  <c r="JI832" i="1"/>
  <c r="X552" i="1" s="1"/>
  <c r="TR870" i="1"/>
  <c r="TS802" i="1"/>
  <c r="D642" i="1" s="1"/>
  <c r="IZ838" i="1"/>
  <c r="AB527" i="1" s="1"/>
  <c r="WV826" i="1"/>
  <c r="T588" i="1" s="1"/>
  <c r="CB844" i="1"/>
  <c r="AF535" i="1" s="1"/>
  <c r="H814" i="1"/>
  <c r="L580" i="1" s="1"/>
  <c r="DC814" i="1"/>
  <c r="L545" i="1" s="1"/>
  <c r="AI850" i="1"/>
  <c r="AJ629" i="1" s="1"/>
  <c r="IZ832" i="1"/>
  <c r="X524" i="1" s="1"/>
  <c r="Q844" i="1"/>
  <c r="AF577" i="1" s="1"/>
  <c r="BS844" i="1"/>
  <c r="AF622" i="1" s="1"/>
  <c r="AR844" i="1"/>
  <c r="AF526" i="1" s="1"/>
  <c r="SR844" i="1"/>
  <c r="AF624" i="1" s="1"/>
  <c r="BA844" i="1"/>
  <c r="AF545" i="1" s="1"/>
  <c r="QG844" i="1"/>
  <c r="AF566" i="1" s="1"/>
  <c r="LB814" i="1"/>
  <c r="L584" i="1" s="1"/>
  <c r="MU808" i="1"/>
  <c r="SI850" i="1"/>
  <c r="AJ541" i="1" s="1"/>
  <c r="RZ850" i="1"/>
  <c r="BA832" i="1"/>
  <c r="X603" i="1" s="1"/>
  <c r="LB832" i="1"/>
  <c r="X621" i="1" s="1"/>
  <c r="CK832" i="1"/>
  <c r="X557" i="1" s="1"/>
  <c r="ND832" i="1"/>
  <c r="X521" i="1" s="1"/>
  <c r="TS814" i="1"/>
  <c r="L593" i="1" s="1"/>
  <c r="AFV844" i="1"/>
  <c r="AGN844" i="1"/>
  <c r="AF548" i="1" s="1"/>
  <c r="BJ826" i="1"/>
  <c r="T574" i="1" s="1"/>
  <c r="AI826" i="1"/>
  <c r="T562" i="1" s="1"/>
  <c r="H826" i="1"/>
  <c r="T536" i="1" s="1"/>
  <c r="AHF844" i="1"/>
  <c r="AF601" i="1" s="1"/>
  <c r="AHF832" i="1"/>
  <c r="X590" i="1" s="1"/>
  <c r="AGE850" i="1"/>
  <c r="AJ564" i="1" s="1"/>
  <c r="LK820" i="1"/>
  <c r="EV862" i="1"/>
  <c r="AR564" i="1" s="1"/>
  <c r="VU838" i="1"/>
  <c r="AB600" i="1" s="1"/>
  <c r="JI838" i="1"/>
  <c r="AB533" i="1" s="1"/>
  <c r="AGE832" i="1"/>
  <c r="X522" i="1" s="1"/>
  <c r="EM808" i="1"/>
  <c r="H628" i="1" s="1"/>
  <c r="FW832" i="1"/>
  <c r="X591" i="1" s="1"/>
  <c r="FN844" i="1"/>
  <c r="AF614" i="1" s="1"/>
  <c r="KJ808" i="1"/>
  <c r="CK808" i="1"/>
  <c r="H574" i="1" s="1"/>
  <c r="LK808" i="1"/>
  <c r="AFV808" i="1"/>
  <c r="WV862" i="1"/>
  <c r="AR611" i="1" s="1"/>
  <c r="LK856" i="1"/>
  <c r="AGE808" i="1"/>
  <c r="H570" i="1" s="1"/>
  <c r="QY814" i="1"/>
  <c r="L568" i="1" s="1"/>
  <c r="FN814" i="1"/>
  <c r="L610" i="1" s="1"/>
  <c r="JR814" i="1"/>
  <c r="L538" i="1" s="1"/>
  <c r="EM814" i="1"/>
  <c r="L518" i="1" s="1"/>
  <c r="FW814" i="1"/>
  <c r="L603" i="1" s="1"/>
  <c r="PF814" i="1"/>
  <c r="L599" i="1" s="1"/>
  <c r="AFV820" i="1"/>
  <c r="ML868" i="1"/>
  <c r="AW598" i="1" s="1"/>
  <c r="CT820" i="1"/>
  <c r="P520" i="1" s="1"/>
  <c r="MU820" i="1"/>
  <c r="TS820" i="1"/>
  <c r="P619" i="1" s="1"/>
  <c r="CB826" i="1"/>
  <c r="T549" i="1" s="1"/>
  <c r="KJ826" i="1"/>
  <c r="ML826" i="1"/>
  <c r="T570" i="1" s="1"/>
  <c r="TS808" i="1"/>
  <c r="H622" i="1" s="1"/>
  <c r="NC870" i="1"/>
  <c r="P468" i="1" s="1"/>
  <c r="ND802" i="1"/>
  <c r="D544" i="1" s="1"/>
  <c r="LJ870" i="1"/>
  <c r="H484" i="1" s="1"/>
  <c r="LK802" i="1"/>
  <c r="MU856" i="1"/>
  <c r="NV838" i="1"/>
  <c r="AB605" i="1" s="1"/>
  <c r="H838" i="1"/>
  <c r="AB575" i="1" s="1"/>
  <c r="NM844" i="1"/>
  <c r="AF519" i="1" s="1"/>
  <c r="TS856" i="1"/>
  <c r="AN598" i="1" s="1"/>
  <c r="AZ870" i="1"/>
  <c r="D478" i="1" s="1"/>
  <c r="BA802" i="1"/>
  <c r="D624" i="1" s="1"/>
  <c r="EU870" i="1"/>
  <c r="H474" i="1" s="1"/>
  <c r="EV802" i="1"/>
  <c r="D541" i="1" s="1"/>
  <c r="SQ870" i="1"/>
  <c r="L470" i="1" s="1"/>
  <c r="SR802" i="1"/>
  <c r="D549" i="1" s="1"/>
  <c r="Z802" i="1"/>
  <c r="D559" i="1" s="1"/>
  <c r="DC802" i="1"/>
  <c r="D596" i="1" s="1"/>
  <c r="DB870" i="1"/>
  <c r="H467" i="1" s="1"/>
  <c r="P870" i="1"/>
  <c r="D474" i="1" s="1"/>
  <c r="Q802" i="1"/>
  <c r="D602" i="1" s="1"/>
  <c r="PF802" i="1"/>
  <c r="D611" i="1" s="1"/>
  <c r="PE870" i="1"/>
  <c r="H480" i="1" s="1"/>
  <c r="AFL870" i="1"/>
  <c r="AFM802" i="1"/>
  <c r="KI870" i="1"/>
  <c r="L484" i="1" s="1"/>
  <c r="KJ802" i="1"/>
  <c r="VB870" i="1"/>
  <c r="T507" i="1" s="1"/>
  <c r="VC802" i="1"/>
  <c r="D652" i="1" s="1"/>
  <c r="ND820" i="1"/>
  <c r="P580" i="1" s="1"/>
  <c r="VU820" i="1"/>
  <c r="P651" i="1" s="1"/>
  <c r="GO820" i="1"/>
  <c r="P575" i="1" s="1"/>
  <c r="DC820" i="1"/>
  <c r="P518" i="1" s="1"/>
  <c r="PO820" i="1"/>
  <c r="P648" i="1" s="1"/>
  <c r="BJ820" i="1"/>
  <c r="P552" i="1" s="1"/>
  <c r="YO808" i="1"/>
  <c r="H554" i="1" s="1"/>
  <c r="DL838" i="1"/>
  <c r="AB542" i="1" s="1"/>
  <c r="LK826" i="1"/>
  <c r="IZ820" i="1"/>
  <c r="P546" i="1" s="1"/>
  <c r="ON838" i="1"/>
  <c r="AB646" i="1" s="1"/>
  <c r="LT814" i="1"/>
  <c r="L570" i="1" s="1"/>
  <c r="CK814" i="1"/>
  <c r="L544" i="1" s="1"/>
  <c r="FW838" i="1"/>
  <c r="AB629" i="1" s="1"/>
  <c r="Q820" i="1"/>
  <c r="P567" i="1" s="1"/>
  <c r="RZ868" i="1"/>
  <c r="H808" i="1"/>
  <c r="H555" i="1" s="1"/>
  <c r="LB808" i="1"/>
  <c r="H540" i="1" s="1"/>
  <c r="WV808" i="1"/>
  <c r="H634" i="1" s="1"/>
  <c r="IQ808" i="1"/>
  <c r="H558" i="1" s="1"/>
  <c r="QY808" i="1"/>
  <c r="H606" i="1" s="1"/>
  <c r="BJ808" i="1"/>
  <c r="H526" i="1" s="1"/>
  <c r="AI808" i="1"/>
  <c r="H522" i="1" s="1"/>
  <c r="SR850" i="1"/>
  <c r="AJ646" i="1" s="1"/>
  <c r="BS868" i="1"/>
  <c r="AW589" i="1" s="1"/>
  <c r="AI856" i="1"/>
  <c r="AN554" i="1" s="1"/>
  <c r="PX856" i="1"/>
  <c r="AN616" i="1" s="1"/>
  <c r="DL856" i="1"/>
  <c r="AN520" i="1" s="1"/>
  <c r="ADT856" i="1"/>
  <c r="AGW808" i="1"/>
  <c r="H588" i="1" s="1"/>
  <c r="AFM862" i="1"/>
  <c r="NM802" i="1"/>
  <c r="D610" i="1" s="1"/>
  <c r="NL870" i="1"/>
  <c r="L480" i="1" s="1"/>
  <c r="GO826" i="1"/>
  <c r="T539" i="1" s="1"/>
  <c r="XW844" i="1"/>
  <c r="AF640" i="1" s="1"/>
  <c r="TA856" i="1"/>
  <c r="AN545" i="1" s="1"/>
  <c r="AFD856" i="1"/>
  <c r="JI850" i="1"/>
  <c r="AJ542" i="1" s="1"/>
  <c r="MC826" i="1"/>
  <c r="T602" i="1" s="1"/>
  <c r="NM814" i="1"/>
  <c r="L635" i="1" s="1"/>
  <c r="ML862" i="1"/>
  <c r="AR540" i="1" s="1"/>
  <c r="LT802" i="1"/>
  <c r="D551" i="1" s="1"/>
  <c r="LS870" i="1"/>
  <c r="L468" i="1" s="1"/>
  <c r="QY802" i="1"/>
  <c r="D632" i="1" s="1"/>
  <c r="QX870" i="1"/>
  <c r="AGD870" i="1"/>
  <c r="P473" i="1" s="1"/>
  <c r="AGE802" i="1"/>
  <c r="D547" i="1" s="1"/>
  <c r="NM838" i="1"/>
  <c r="AB610" i="1" s="1"/>
  <c r="FN820" i="1"/>
  <c r="P527" i="1" s="1"/>
  <c r="NV826" i="1"/>
  <c r="T600" i="1" s="1"/>
  <c r="BS856" i="1"/>
  <c r="AN597" i="1" s="1"/>
  <c r="D472" i="1" l="1"/>
  <c r="G30" i="1"/>
  <c r="P477" i="1"/>
  <c r="H478" i="1"/>
  <c r="N323" i="1"/>
  <c r="P497" i="1"/>
  <c r="N330" i="1"/>
  <c r="T505" i="1"/>
  <c r="N339" i="1"/>
  <c r="L474" i="1"/>
  <c r="N332" i="1"/>
  <c r="D467" i="1"/>
  <c r="N324" i="1"/>
  <c r="L482" i="1"/>
  <c r="N338" i="1"/>
  <c r="P500" i="1"/>
  <c r="N337" i="1"/>
  <c r="P480" i="1"/>
  <c r="N325" i="1"/>
  <c r="D479" i="1"/>
  <c r="N334" i="1"/>
  <c r="H477" i="1"/>
  <c r="N329" i="1"/>
  <c r="T504" i="1"/>
  <c r="N328" i="1"/>
  <c r="H479" i="1"/>
  <c r="T501" i="1"/>
  <c r="N335" i="1"/>
  <c r="G12" i="1"/>
  <c r="G25" i="1"/>
  <c r="G44" i="1"/>
  <c r="G58" i="1"/>
  <c r="G74" i="1"/>
  <c r="G122" i="1"/>
  <c r="G68" i="1"/>
  <c r="AEB870" i="1"/>
  <c r="D469" i="1"/>
  <c r="D480" i="1"/>
  <c r="H483" i="1"/>
  <c r="G42" i="1"/>
  <c r="G73" i="1"/>
  <c r="G66" i="1"/>
  <c r="AET870" i="1"/>
  <c r="AEU844" i="1"/>
  <c r="AEK870" i="1"/>
  <c r="AEL814" i="1"/>
  <c r="TI870" i="1"/>
  <c r="G15" i="1"/>
  <c r="G127" i="1"/>
  <c r="G72" i="1"/>
  <c r="G32" i="1"/>
  <c r="G97" i="1"/>
  <c r="G132" i="1"/>
  <c r="G71" i="1"/>
  <c r="G101" i="1"/>
  <c r="G108" i="1"/>
  <c r="G11" i="1"/>
  <c r="G75" i="1"/>
  <c r="G91" i="1"/>
  <c r="G48" i="1"/>
  <c r="G55" i="1"/>
  <c r="G54" i="1"/>
  <c r="G131" i="1"/>
  <c r="G84" i="1"/>
  <c r="G137" i="1"/>
  <c r="G39" i="1"/>
  <c r="G40" i="1"/>
  <c r="G116" i="1"/>
  <c r="G16" i="1"/>
  <c r="G126" i="1"/>
  <c r="G7" i="1"/>
  <c r="G102" i="1"/>
  <c r="G31" i="1"/>
  <c r="G135" i="1"/>
  <c r="G38" i="1"/>
  <c r="G9" i="1"/>
  <c r="G114" i="1"/>
  <c r="G51" i="1"/>
  <c r="G34" i="1"/>
  <c r="G98" i="1"/>
  <c r="G89" i="1"/>
  <c r="G26" i="1"/>
  <c r="G100" i="1"/>
  <c r="G121" i="1"/>
  <c r="G870" i="1"/>
  <c r="H802" i="1"/>
  <c r="D589" i="1" s="1"/>
  <c r="D470" i="1" l="1"/>
  <c r="N331" i="1"/>
  <c r="P509" i="1"/>
  <c r="N336" i="1"/>
  <c r="G136" i="1"/>
  <c r="D3" i="6" l="1"/>
  <c r="P183" i="1" l="1"/>
  <c r="N365" i="1"/>
  <c r="G53" i="1"/>
  <c r="G4" i="1"/>
  <c r="G50" i="1"/>
  <c r="G22" i="1"/>
  <c r="G3" i="1"/>
  <c r="G36" i="1"/>
  <c r="G37" i="1"/>
  <c r="G5" i="1"/>
  <c r="G17" i="1"/>
  <c r="G65" i="1"/>
  <c r="G19" i="1"/>
  <c r="G47" i="1"/>
  <c r="G296" i="1" l="1"/>
  <c r="Y821" i="1" l="1"/>
  <c r="E1682" i="1" l="1"/>
  <c r="E1907" i="1"/>
  <c r="Z826" i="1"/>
  <c r="T598" i="1" s="1"/>
  <c r="Y870" i="1"/>
  <c r="N327" i="1" s="1"/>
  <c r="E1875" i="1" l="1"/>
  <c r="E1103" i="1"/>
  <c r="E1874" i="1"/>
  <c r="E1795" i="1"/>
  <c r="E1492" i="1"/>
  <c r="E1457" i="1"/>
  <c r="E1830" i="1"/>
  <c r="E1689" i="1"/>
  <c r="E1387" i="1"/>
  <c r="E1729" i="1"/>
  <c r="E1575" i="1"/>
  <c r="E1944" i="1"/>
  <c r="E1538" i="1"/>
  <c r="E1233" i="1"/>
  <c r="E901" i="1"/>
  <c r="E1160" i="1"/>
  <c r="E1155" i="1"/>
  <c r="E1202" i="1"/>
  <c r="E998" i="1"/>
  <c r="E1268" i="1"/>
  <c r="E1765" i="1"/>
  <c r="E1611" i="1"/>
  <c r="E1231" i="1"/>
  <c r="E1868" i="1"/>
  <c r="E1551" i="1"/>
  <c r="E1958" i="1"/>
  <c r="E1560" i="1"/>
  <c r="E1255" i="1"/>
  <c r="E1853" i="1"/>
  <c r="E1606" i="1"/>
  <c r="E963" i="1"/>
  <c r="E938" i="1"/>
  <c r="E1495" i="1"/>
  <c r="E1036" i="1"/>
  <c r="E957" i="1"/>
  <c r="E912" i="1"/>
  <c r="E1914" i="1"/>
  <c r="E1634" i="1"/>
  <c r="E1007" i="1"/>
  <c r="E1817" i="1"/>
  <c r="E1536" i="1"/>
  <c r="E891" i="1"/>
  <c r="E1796" i="1"/>
  <c r="E1655" i="1"/>
  <c r="E1317" i="1"/>
  <c r="E1746" i="1"/>
  <c r="E1393" i="1"/>
  <c r="E1434" i="1"/>
  <c r="E1444" i="1"/>
  <c r="E1481" i="1"/>
  <c r="E1454" i="1"/>
  <c r="E1068" i="1"/>
  <c r="E1473" i="1"/>
  <c r="E1835" i="1"/>
  <c r="E1570" i="1"/>
  <c r="E927" i="1"/>
  <c r="E1894" i="1"/>
  <c r="E1547" i="1"/>
  <c r="E1439" i="1"/>
  <c r="E1769" i="1"/>
  <c r="E1615" i="1"/>
  <c r="E1237" i="1"/>
  <c r="E1714" i="1"/>
  <c r="E1315" i="1"/>
  <c r="E1198" i="1"/>
  <c r="E1086" i="1"/>
  <c r="E1206" i="1"/>
  <c r="E1106" i="1"/>
  <c r="E949" i="1"/>
  <c r="E1856" i="1"/>
  <c r="E1587" i="1"/>
  <c r="E1181" i="1"/>
  <c r="E1766" i="1"/>
  <c r="E1505" i="1"/>
  <c r="E1927" i="1"/>
  <c r="E1510" i="1"/>
  <c r="E1205" i="1"/>
  <c r="E1829" i="1"/>
  <c r="E1558" i="1"/>
  <c r="E915" i="1"/>
  <c r="E1034" i="1"/>
  <c r="E921" i="1"/>
  <c r="E968" i="1"/>
  <c r="E1005" i="1"/>
  <c r="E1092" i="1"/>
  <c r="E1105" i="1"/>
  <c r="E1848" i="1"/>
  <c r="E1707" i="1"/>
  <c r="E1415" i="1"/>
  <c r="E1790" i="1"/>
  <c r="E1649" i="1"/>
  <c r="E1305" i="1"/>
  <c r="E1772" i="1"/>
  <c r="E1517" i="1"/>
  <c r="E1901" i="1"/>
  <c r="E1708" i="1"/>
  <c r="E1153" i="1"/>
  <c r="E1187" i="1"/>
  <c r="E1200" i="1"/>
  <c r="E990" i="1"/>
  <c r="E1264" i="1"/>
  <c r="E1030" i="1"/>
  <c r="E1923" i="1"/>
  <c r="E1502" i="1"/>
  <c r="E1197" i="1"/>
  <c r="E1865" i="1"/>
  <c r="E1672" i="1"/>
  <c r="E1083" i="1"/>
  <c r="E1799" i="1"/>
  <c r="E1500" i="1"/>
  <c r="E1461" i="1"/>
  <c r="E1759" i="1"/>
  <c r="E1605" i="1"/>
  <c r="E930" i="1"/>
  <c r="E1346" i="1"/>
  <c r="E1060" i="1"/>
  <c r="E1358" i="1"/>
  <c r="E888" i="1"/>
  <c r="E1368" i="1"/>
  <c r="E1883" i="1"/>
  <c r="E1690" i="1"/>
  <c r="E1117" i="1"/>
  <c r="E1906" i="1"/>
  <c r="E1632" i="1"/>
  <c r="E1003" i="1"/>
  <c r="E1852" i="1"/>
  <c r="E1511" i="1"/>
  <c r="E1421" i="1"/>
  <c r="E1719" i="1"/>
  <c r="E1565" i="1"/>
  <c r="E1096" i="1"/>
  <c r="E1388" i="1"/>
  <c r="E1146" i="1"/>
  <c r="E1398" i="1"/>
  <c r="E1402" i="1"/>
  <c r="E1440" i="1"/>
  <c r="E1859" i="1"/>
  <c r="E1616" i="1"/>
  <c r="E975" i="1"/>
  <c r="E1801" i="1"/>
  <c r="E1504" i="1"/>
  <c r="E1469" i="1"/>
  <c r="E1916" i="1"/>
  <c r="E1639" i="1"/>
  <c r="E1287" i="1"/>
  <c r="E1730" i="1"/>
  <c r="E1363" i="1"/>
  <c r="E1082" i="1"/>
  <c r="E1460" i="1"/>
  <c r="E1242" i="1"/>
  <c r="E1120" i="1"/>
  <c r="E997" i="1"/>
  <c r="E1180" i="1"/>
  <c r="E1931" i="1"/>
  <c r="E1518" i="1"/>
  <c r="E1213" i="1"/>
  <c r="E1873" i="1"/>
  <c r="E1680" i="1"/>
  <c r="E1099" i="1"/>
  <c r="E1807" i="1"/>
  <c r="E1516" i="1"/>
  <c r="E1493" i="1"/>
  <c r="E1767" i="1"/>
  <c r="E1613" i="1"/>
  <c r="E1044" i="1"/>
  <c r="E1330" i="1"/>
  <c r="E1062" i="1"/>
  <c r="E1382" i="1"/>
  <c r="E1130" i="1"/>
  <c r="E1392" i="1"/>
  <c r="E1787" i="1"/>
  <c r="E1635" i="1"/>
  <c r="E1279" i="1"/>
  <c r="E1731" i="1"/>
  <c r="E1577" i="1"/>
  <c r="E1163" i="1"/>
  <c r="E1608" i="1"/>
  <c r="E1303" i="1"/>
  <c r="E1922" i="1"/>
  <c r="E1636" i="1"/>
  <c r="E1011" i="1"/>
  <c r="E980" i="1"/>
  <c r="E1320" i="1"/>
  <c r="E882" i="1"/>
  <c r="E1340" i="1"/>
  <c r="E922" i="1"/>
  <c r="E1479" i="1"/>
  <c r="E1749" i="1"/>
  <c r="E1595" i="1"/>
  <c r="E1199" i="1"/>
  <c r="E1774" i="1"/>
  <c r="E1521" i="1"/>
  <c r="E1935" i="1"/>
  <c r="E1526" i="1"/>
  <c r="E1221" i="1"/>
  <c r="E1837" i="1"/>
  <c r="E1574" i="1"/>
  <c r="E931" i="1"/>
  <c r="E1002" i="1"/>
  <c r="E905" i="1"/>
  <c r="E1042" i="1"/>
  <c r="E925" i="1"/>
  <c r="E976" i="1"/>
  <c r="E1827" i="1"/>
  <c r="E1556" i="1"/>
  <c r="E911" i="1"/>
  <c r="E1862" i="1"/>
  <c r="E1531" i="1"/>
  <c r="E1431" i="1"/>
  <c r="E1761" i="1"/>
  <c r="E1607" i="1"/>
  <c r="E1223" i="1"/>
  <c r="E1604" i="1"/>
  <c r="E1299" i="1"/>
  <c r="E1226" i="1"/>
  <c r="E1102" i="1"/>
  <c r="E933" i="1"/>
  <c r="E1170" i="1"/>
  <c r="E956" i="1"/>
  <c r="E1212" i="1"/>
  <c r="E1784" i="1"/>
  <c r="E1643" i="1"/>
  <c r="E1293" i="1"/>
  <c r="E1739" i="1"/>
  <c r="E1585" i="1"/>
  <c r="E1177" i="1"/>
  <c r="E1722" i="1"/>
  <c r="E1319" i="1"/>
  <c r="E1864" i="1"/>
  <c r="E1644" i="1"/>
  <c r="E1027" i="1"/>
  <c r="E1028" i="1"/>
  <c r="E1306" i="1"/>
  <c r="E978" i="1"/>
  <c r="E893" i="1"/>
  <c r="E1018" i="1"/>
  <c r="E1946" i="1"/>
  <c r="E1666" i="1"/>
  <c r="E1071" i="1"/>
  <c r="E1849" i="1"/>
  <c r="E1598" i="1"/>
  <c r="E955" i="1"/>
  <c r="E1828" i="1"/>
  <c r="E1687" i="1"/>
  <c r="E1383" i="1"/>
  <c r="E1778" i="1"/>
  <c r="E1529" i="1"/>
  <c r="E1342" i="1"/>
  <c r="E1412" i="1"/>
  <c r="E1370" i="1"/>
  <c r="E1422" i="1"/>
  <c r="E1378" i="1"/>
  <c r="E1432" i="1"/>
  <c r="E1882" i="1"/>
  <c r="E1624" i="1"/>
  <c r="E991" i="1"/>
  <c r="E1809" i="1"/>
  <c r="E1520" i="1"/>
  <c r="E1501" i="1"/>
  <c r="E1788" i="1"/>
  <c r="E1647" i="1"/>
  <c r="E1301" i="1"/>
  <c r="E1738" i="1"/>
  <c r="E1377" i="1"/>
  <c r="E1458" i="1"/>
  <c r="E1452" i="1"/>
  <c r="E1098" i="1"/>
  <c r="E1465" i="1"/>
  <c r="E1272" i="1"/>
  <c r="E1124" i="1"/>
  <c r="E1172" i="1"/>
  <c r="E1204" i="1"/>
  <c r="E1173" i="1"/>
  <c r="E1773" i="1"/>
  <c r="E1619" i="1"/>
  <c r="E1245" i="1"/>
  <c r="E1715" i="1"/>
  <c r="E1559" i="1"/>
  <c r="E1947" i="1"/>
  <c r="E1576" i="1"/>
  <c r="E1271" i="1"/>
  <c r="E1861" i="1"/>
  <c r="E1618" i="1"/>
  <c r="E979" i="1"/>
  <c r="E906" i="1"/>
  <c r="E1463" i="1"/>
  <c r="E932" i="1"/>
  <c r="E941" i="1"/>
  <c r="E1008" i="1"/>
  <c r="E1025" i="1"/>
  <c r="E1711" i="1"/>
  <c r="E1343" i="1"/>
  <c r="E1937" i="1"/>
  <c r="E1530" i="1"/>
  <c r="E1225" i="1"/>
  <c r="E1898" i="1"/>
  <c r="E1630" i="1"/>
  <c r="E999" i="1"/>
  <c r="E1818" i="1"/>
  <c r="E1677" i="1"/>
  <c r="E1361" i="1"/>
  <c r="E1134" i="1"/>
  <c r="E1159" i="1"/>
  <c r="E1282" i="1"/>
  <c r="E1020" i="1"/>
  <c r="E1304" i="1"/>
  <c r="E1840" i="1"/>
  <c r="E1699" i="1"/>
  <c r="E1407" i="1"/>
  <c r="E1782" i="1"/>
  <c r="E1641" i="1"/>
  <c r="E1291" i="1"/>
  <c r="E1764" i="1"/>
  <c r="E1499" i="1"/>
  <c r="E1893" i="1"/>
  <c r="E1700" i="1"/>
  <c r="E1137" i="1"/>
  <c r="E884" i="1"/>
  <c r="E1208" i="1"/>
  <c r="E894" i="1"/>
  <c r="E1218" i="1"/>
  <c r="E934" i="1"/>
  <c r="E1238" i="1"/>
  <c r="E1800" i="1"/>
  <c r="E1659" i="1"/>
  <c r="E1325" i="1"/>
  <c r="E1755" i="1"/>
  <c r="E1601" i="1"/>
  <c r="E1211" i="1"/>
  <c r="E1724" i="1"/>
  <c r="E1351" i="1"/>
  <c r="E1928" i="1"/>
  <c r="E1660" i="1"/>
  <c r="E1059" i="1"/>
  <c r="E1014" i="1"/>
  <c r="E1276" i="1"/>
  <c r="E908" i="1"/>
  <c r="E1294" i="1"/>
  <c r="E954" i="1"/>
  <c r="E1600" i="1"/>
  <c r="E1295" i="1"/>
  <c r="E1913" i="1"/>
  <c r="E1482" i="1"/>
  <c r="E1179" i="1"/>
  <c r="E1847" i="1"/>
  <c r="E1594" i="1"/>
  <c r="E951" i="1"/>
  <c r="E1794" i="1"/>
  <c r="E1653" i="1"/>
  <c r="E1313" i="1"/>
  <c r="E1244" i="1"/>
  <c r="E948" i="1"/>
  <c r="E1334" i="1"/>
  <c r="E1078" i="1"/>
  <c r="E1384" i="1"/>
  <c r="E1222" i="1"/>
  <c r="E1733" i="1"/>
  <c r="E1579" i="1"/>
  <c r="E1165" i="1"/>
  <c r="E1758" i="1"/>
  <c r="E1475" i="1"/>
  <c r="E1919" i="1"/>
  <c r="E1494" i="1"/>
  <c r="E1189" i="1"/>
  <c r="E1821" i="1"/>
  <c r="E1544" i="1"/>
  <c r="E899" i="1"/>
  <c r="E900" i="1"/>
  <c r="E937" i="1"/>
  <c r="E1000" i="1"/>
  <c r="E1021" i="1"/>
  <c r="E1040" i="1"/>
  <c r="E1843" i="1"/>
  <c r="E1586" i="1"/>
  <c r="E943" i="1"/>
  <c r="E1926" i="1"/>
  <c r="E1472" i="1"/>
  <c r="E1447" i="1"/>
  <c r="E1777" i="1"/>
  <c r="E1623" i="1"/>
  <c r="E1253" i="1"/>
  <c r="E1720" i="1"/>
  <c r="E1331" i="1"/>
  <c r="E1174" i="1"/>
  <c r="E1072" i="1"/>
  <c r="E1190" i="1"/>
  <c r="E1090" i="1"/>
  <c r="E1214" i="1"/>
  <c r="E1110" i="1"/>
  <c r="E1803" i="1"/>
  <c r="E1508" i="1"/>
  <c r="E1477" i="1"/>
  <c r="E1838" i="1"/>
  <c r="E1697" i="1"/>
  <c r="E1403" i="1"/>
  <c r="E1737" i="1"/>
  <c r="E1583" i="1"/>
  <c r="E1950" i="1"/>
  <c r="E1554" i="1"/>
  <c r="E1251" i="1"/>
  <c r="E1352" i="1"/>
  <c r="E1148" i="1"/>
  <c r="E885" i="1"/>
  <c r="E1162" i="1"/>
  <c r="E1219" i="1"/>
  <c r="E1888" i="1"/>
  <c r="E1824" i="1"/>
  <c r="E1683" i="1"/>
  <c r="E1375" i="1"/>
  <c r="E1779" i="1"/>
  <c r="E1625" i="1"/>
  <c r="E1257" i="1"/>
  <c r="E1748" i="1"/>
  <c r="E1397" i="1"/>
  <c r="E1877" i="1"/>
  <c r="E1684" i="1"/>
  <c r="E1107" i="1"/>
  <c r="E918" i="1"/>
  <c r="E1230" i="1"/>
  <c r="E892" i="1"/>
  <c r="E1310" i="1"/>
  <c r="E986" i="1"/>
  <c r="E897" i="1"/>
  <c r="E1851" i="1"/>
  <c r="E1602" i="1"/>
  <c r="E959" i="1"/>
  <c r="E1793" i="1"/>
  <c r="E1488" i="1"/>
  <c r="E1455" i="1"/>
  <c r="E1908" i="1"/>
  <c r="E1631" i="1"/>
  <c r="E1269" i="1"/>
  <c r="E1716" i="1"/>
  <c r="E1347" i="1"/>
  <c r="E1144" i="1"/>
  <c r="E1489" i="1"/>
  <c r="E1286" i="1"/>
  <c r="E1136" i="1"/>
  <c r="E1487" i="1"/>
  <c r="E1154" i="1"/>
  <c r="E1744" i="1"/>
  <c r="E1389" i="1"/>
  <c r="E1949" i="1"/>
  <c r="E1580" i="1"/>
  <c r="E1273" i="1"/>
  <c r="E1904" i="1"/>
  <c r="E1654" i="1"/>
  <c r="E1047" i="1"/>
  <c r="E1842" i="1"/>
  <c r="E1701" i="1"/>
  <c r="E1409" i="1"/>
  <c r="E1084" i="1"/>
  <c r="E1093" i="1"/>
  <c r="E1104" i="1"/>
  <c r="E1123" i="1"/>
  <c r="E1126" i="1"/>
  <c r="E1147" i="1"/>
  <c r="E1628" i="1"/>
  <c r="E1311" i="1"/>
  <c r="E1921" i="1"/>
  <c r="E1498" i="1"/>
  <c r="E1193" i="1"/>
  <c r="E1855" i="1"/>
  <c r="E1610" i="1"/>
  <c r="E967" i="1"/>
  <c r="E1802" i="1"/>
  <c r="E1661" i="1"/>
  <c r="E1329" i="1"/>
  <c r="E1228" i="1"/>
  <c r="E1235" i="1"/>
  <c r="E1248" i="1"/>
  <c r="E972" i="1"/>
  <c r="E1338" i="1"/>
  <c r="E1792" i="1"/>
  <c r="E1651" i="1"/>
  <c r="E1309" i="1"/>
  <c r="E1747" i="1"/>
  <c r="E1593" i="1"/>
  <c r="E1195" i="1"/>
  <c r="E1718" i="1"/>
  <c r="E1335" i="1"/>
  <c r="E1896" i="1"/>
  <c r="E1652" i="1"/>
  <c r="E1043" i="1"/>
  <c r="E1046" i="1"/>
  <c r="E1290" i="1"/>
  <c r="E946" i="1"/>
  <c r="E1503" i="1"/>
  <c r="E880" i="1"/>
  <c r="E961" i="1"/>
  <c r="E1752" i="1"/>
  <c r="E1405" i="1"/>
  <c r="E1957" i="1"/>
  <c r="E1596" i="1"/>
  <c r="E1289" i="1"/>
  <c r="E1936" i="1"/>
  <c r="E1662" i="1"/>
  <c r="E1063" i="1"/>
  <c r="E1850" i="1"/>
  <c r="E1507" i="1"/>
  <c r="E1419" i="1"/>
  <c r="E1066" i="1"/>
  <c r="E1073" i="1"/>
  <c r="E1156" i="1"/>
  <c r="E1203" i="1"/>
  <c r="E1236" i="1"/>
  <c r="E1902" i="1"/>
  <c r="E1561" i="1"/>
  <c r="E1441" i="1"/>
  <c r="E1814" i="1"/>
  <c r="E1673" i="1"/>
  <c r="E1353" i="1"/>
  <c r="E1713" i="1"/>
  <c r="E1557" i="1"/>
  <c r="E1925" i="1"/>
  <c r="E1506" i="1"/>
  <c r="E1201" i="1"/>
  <c r="E1013" i="1"/>
  <c r="E1176" i="1"/>
  <c r="E1029" i="1"/>
  <c r="E1186" i="1"/>
  <c r="E1131" i="1"/>
  <c r="E1196" i="1"/>
  <c r="E1832" i="1"/>
  <c r="E1691" i="1"/>
  <c r="E1391" i="1"/>
  <c r="E1940" i="1"/>
  <c r="E1633" i="1"/>
  <c r="E1275" i="1"/>
  <c r="E1756" i="1"/>
  <c r="E1467" i="1"/>
  <c r="E1885" i="1"/>
  <c r="E1692" i="1"/>
  <c r="E1121" i="1"/>
  <c r="E886" i="1"/>
  <c r="E1216" i="1"/>
  <c r="E926" i="1"/>
  <c r="E1234" i="1"/>
  <c r="E916" i="1"/>
  <c r="E1009" i="1"/>
  <c r="E1081" i="1"/>
  <c r="E1265" i="1"/>
  <c r="E1127" i="1"/>
  <c r="E1728" i="1"/>
  <c r="E1359" i="1"/>
  <c r="E1960" i="1"/>
  <c r="E1546" i="1"/>
  <c r="E1243" i="1"/>
  <c r="E1930" i="1"/>
  <c r="E1638" i="1"/>
  <c r="E1015" i="1"/>
  <c r="E1826" i="1"/>
  <c r="E1685" i="1"/>
  <c r="E1379" i="1"/>
  <c r="E1116" i="1"/>
  <c r="E1139" i="1"/>
  <c r="E1266" i="1"/>
  <c r="E898" i="1"/>
  <c r="E1350" i="1"/>
  <c r="E1867" i="1"/>
  <c r="E1674" i="1"/>
  <c r="E1087" i="1"/>
  <c r="E1857" i="1"/>
  <c r="E1614" i="1"/>
  <c r="E971" i="1"/>
  <c r="E1836" i="1"/>
  <c r="E1695" i="1"/>
  <c r="E1399" i="1"/>
  <c r="E1924" i="1"/>
  <c r="E1545" i="1"/>
  <c r="E1292" i="1"/>
  <c r="E1404" i="1"/>
  <c r="E1442" i="1"/>
  <c r="E1446" i="1"/>
  <c r="E1450" i="1"/>
  <c r="E1456" i="1"/>
  <c r="E1725" i="1"/>
  <c r="E1571" i="1"/>
  <c r="E1151" i="1"/>
  <c r="E1750" i="1"/>
  <c r="E1401" i="1"/>
  <c r="E1911" i="1"/>
  <c r="E1478" i="1"/>
  <c r="E1175" i="1"/>
  <c r="E1813" i="1"/>
  <c r="E1528" i="1"/>
  <c r="E883" i="1"/>
  <c r="E1004" i="1"/>
  <c r="E953" i="1"/>
  <c r="E904" i="1"/>
  <c r="E973" i="1"/>
  <c r="E944" i="1"/>
  <c r="E993" i="1"/>
  <c r="E1768" i="1"/>
  <c r="E1509" i="1"/>
  <c r="E1069" i="1"/>
  <c r="E1710" i="1"/>
  <c r="E1323" i="1"/>
  <c r="E1871" i="1"/>
  <c r="E1678" i="1"/>
  <c r="E1095" i="1"/>
  <c r="E1878" i="1"/>
  <c r="E1539" i="1"/>
  <c r="E1435" i="1"/>
  <c r="E1024" i="1"/>
  <c r="E1033" i="1"/>
  <c r="E1056" i="1"/>
  <c r="E1057" i="1"/>
  <c r="E1142" i="1"/>
  <c r="E1650" i="1"/>
  <c r="E1039" i="1"/>
  <c r="E1833" i="1"/>
  <c r="E1566" i="1"/>
  <c r="E923" i="1"/>
  <c r="E1812" i="1"/>
  <c r="E1671" i="1"/>
  <c r="E1349" i="1"/>
  <c r="E1762" i="1"/>
  <c r="E1491" i="1"/>
  <c r="E1386" i="1"/>
  <c r="E1428" i="1"/>
  <c r="E1128" i="1"/>
  <c r="E1497" i="1"/>
  <c r="E1318" i="1"/>
  <c r="E1140" i="1"/>
  <c r="E1951" i="1"/>
  <c r="E1584" i="1"/>
  <c r="E1277" i="1"/>
  <c r="E1905" i="1"/>
  <c r="E1466" i="1"/>
  <c r="E1161" i="1"/>
  <c r="E1839" i="1"/>
  <c r="E1578" i="1"/>
  <c r="E935" i="1"/>
  <c r="E1786" i="1"/>
  <c r="E1645" i="1"/>
  <c r="E1297" i="1"/>
  <c r="E1262" i="1"/>
  <c r="E962" i="1"/>
  <c r="E1348" i="1"/>
  <c r="E994" i="1"/>
  <c r="E1360" i="1"/>
  <c r="E1808" i="1"/>
  <c r="E1667" i="1"/>
  <c r="E1341" i="1"/>
  <c r="E1763" i="1"/>
  <c r="E1609" i="1"/>
  <c r="E1227" i="1"/>
  <c r="E1732" i="1"/>
  <c r="E1367" i="1"/>
  <c r="E1954" i="1"/>
  <c r="E1668" i="1"/>
  <c r="E1075" i="1"/>
  <c r="E982" i="1"/>
  <c r="E1260" i="1"/>
  <c r="E1022" i="1"/>
  <c r="E1280" i="1"/>
  <c r="E940" i="1"/>
  <c r="E1298" i="1"/>
  <c r="E1781" i="1"/>
  <c r="E1627" i="1"/>
  <c r="E1261" i="1"/>
  <c r="E1723" i="1"/>
  <c r="E1569" i="1"/>
  <c r="E1955" i="1"/>
  <c r="E1592" i="1"/>
  <c r="E1285" i="1"/>
  <c r="E1890" i="1"/>
  <c r="E1626" i="1"/>
  <c r="E995" i="1"/>
  <c r="E1052" i="1"/>
  <c r="E1336" i="1"/>
  <c r="E914" i="1"/>
  <c r="E1471" i="1"/>
  <c r="E964" i="1"/>
  <c r="E1741" i="1"/>
  <c r="E1900" i="1"/>
  <c r="E1553" i="1"/>
  <c r="E1119" i="1"/>
  <c r="E1734" i="1"/>
  <c r="E1371" i="1"/>
  <c r="E1895" i="1"/>
  <c r="E1702" i="1"/>
  <c r="E1141" i="1"/>
  <c r="E1797" i="1"/>
  <c r="E1496" i="1"/>
  <c r="E1459" i="1"/>
  <c r="E928" i="1"/>
  <c r="E985" i="1"/>
  <c r="E1070" i="1"/>
  <c r="E1077" i="1"/>
  <c r="E1220" i="1"/>
  <c r="E1207" i="1"/>
  <c r="E1816" i="1"/>
  <c r="E1675" i="1"/>
  <c r="E1357" i="1"/>
  <c r="E1771" i="1"/>
  <c r="E1617" i="1"/>
  <c r="E1241" i="1"/>
  <c r="E1740" i="1"/>
  <c r="E1381" i="1"/>
  <c r="E1869" i="1"/>
  <c r="E1676" i="1"/>
  <c r="E1091" i="1"/>
  <c r="E950" i="1"/>
  <c r="E1246" i="1"/>
  <c r="E996" i="1"/>
  <c r="E1324" i="1"/>
  <c r="E890" i="1"/>
  <c r="E1891" i="1"/>
  <c r="E1698" i="1"/>
  <c r="E1133" i="1"/>
  <c r="E1938" i="1"/>
  <c r="E1640" i="1"/>
  <c r="E1019" i="1"/>
  <c r="E1860" i="1"/>
  <c r="E1527" i="1"/>
  <c r="E1429" i="1"/>
  <c r="E1727" i="1"/>
  <c r="E1573" i="1"/>
  <c r="E1048" i="1"/>
  <c r="E1380" i="1"/>
  <c r="E1112" i="1"/>
  <c r="E1390" i="1"/>
  <c r="E1240" i="1"/>
  <c r="E1400" i="1"/>
  <c r="E1920" i="1"/>
  <c r="E1658" i="1"/>
  <c r="E1055" i="1"/>
  <c r="E1841" i="1"/>
  <c r="E1582" i="1"/>
  <c r="E939" i="1"/>
  <c r="E1820" i="1"/>
  <c r="E1679" i="1"/>
  <c r="E1365" i="1"/>
  <c r="E1770" i="1"/>
  <c r="E1513" i="1"/>
  <c r="E1362" i="1"/>
  <c r="E1420" i="1"/>
  <c r="E1394" i="1"/>
  <c r="E1430" i="1"/>
  <c r="E1114" i="1"/>
  <c r="E1064" i="1"/>
  <c r="E1760" i="1"/>
  <c r="E1483" i="1"/>
  <c r="E1053" i="1"/>
  <c r="E1612" i="1"/>
  <c r="E1307" i="1"/>
  <c r="E1863" i="1"/>
  <c r="E1670" i="1"/>
  <c r="E1079" i="1"/>
  <c r="E1858" i="1"/>
  <c r="E1523" i="1"/>
  <c r="E1427" i="1"/>
  <c r="E1054" i="1"/>
  <c r="E1049" i="1"/>
  <c r="E1138" i="1"/>
  <c r="E1169" i="1"/>
  <c r="E1288" i="1"/>
  <c r="E1899" i="1"/>
  <c r="E1706" i="1"/>
  <c r="E1149" i="1"/>
  <c r="E1880" i="1"/>
  <c r="E1648" i="1"/>
  <c r="E1035" i="1"/>
  <c r="E1886" i="1"/>
  <c r="E1543" i="1"/>
  <c r="E1437" i="1"/>
  <c r="E1735" i="1"/>
  <c r="E1581" i="1"/>
  <c r="E952" i="1"/>
  <c r="E1372" i="1"/>
  <c r="E1326" i="1"/>
  <c r="E1414" i="1"/>
  <c r="E1354" i="1"/>
  <c r="E1424" i="1"/>
  <c r="E1757" i="1"/>
  <c r="E1603" i="1"/>
  <c r="E1215" i="1"/>
  <c r="E1785" i="1"/>
  <c r="E1537" i="1"/>
  <c r="E1952" i="1"/>
  <c r="E1542" i="1"/>
  <c r="E1239" i="1"/>
  <c r="E1845" i="1"/>
  <c r="E1590" i="1"/>
  <c r="E947" i="1"/>
  <c r="E970" i="1"/>
  <c r="E889" i="1"/>
  <c r="E1010" i="1"/>
  <c r="E909" i="1"/>
  <c r="E1050" i="1"/>
  <c r="E929" i="1"/>
  <c r="E1717" i="1"/>
  <c r="E1563" i="1"/>
  <c r="E1135" i="1"/>
  <c r="E1742" i="1"/>
  <c r="E1385" i="1"/>
  <c r="E1903" i="1"/>
  <c r="E1462" i="1"/>
  <c r="E1157" i="1"/>
  <c r="E1805" i="1"/>
  <c r="E1512" i="1"/>
  <c r="E1485" i="1"/>
  <c r="E896" i="1"/>
  <c r="E969" i="1"/>
  <c r="E936" i="1"/>
  <c r="E989" i="1"/>
  <c r="E1074" i="1"/>
  <c r="E881" i="1"/>
  <c r="E945" i="1"/>
  <c r="E1041" i="1"/>
  <c r="E977" i="1"/>
  <c r="E1622" i="1"/>
  <c r="E987" i="1"/>
  <c r="E1844" i="1"/>
  <c r="E1703" i="1"/>
  <c r="E1411" i="1"/>
  <c r="E1932" i="1"/>
  <c r="E1555" i="1"/>
  <c r="E1224" i="1"/>
  <c r="E1396" i="1"/>
  <c r="E1418" i="1"/>
  <c r="E1438" i="1"/>
  <c r="E1158" i="1"/>
  <c r="E1080" i="1"/>
  <c r="E1934" i="1"/>
  <c r="E1476" i="1"/>
  <c r="E1449" i="1"/>
  <c r="E1822" i="1"/>
  <c r="E1681" i="1"/>
  <c r="E1369" i="1"/>
  <c r="E1721" i="1"/>
  <c r="E1567" i="1"/>
  <c r="E1933" i="1"/>
  <c r="E1522" i="1"/>
  <c r="E1217" i="1"/>
  <c r="E965" i="1"/>
  <c r="E1168" i="1"/>
  <c r="E924" i="1"/>
  <c r="E1210" i="1"/>
  <c r="E902" i="1"/>
  <c r="E1943" i="1"/>
  <c r="E1568" i="1"/>
  <c r="E1263" i="1"/>
  <c r="E1897" i="1"/>
  <c r="E1704" i="1"/>
  <c r="E1145" i="1"/>
  <c r="E1831" i="1"/>
  <c r="E1562" i="1"/>
  <c r="E919" i="1"/>
  <c r="E1884" i="1"/>
  <c r="E1637" i="1"/>
  <c r="E1283" i="1"/>
  <c r="E1278" i="1"/>
  <c r="E910" i="1"/>
  <c r="E1300" i="1"/>
  <c r="E1006" i="1"/>
  <c r="E1322" i="1"/>
  <c r="E1915" i="1"/>
  <c r="E1486" i="1"/>
  <c r="E1183" i="1"/>
  <c r="E1956" i="1"/>
  <c r="E1664" i="1"/>
  <c r="E1067" i="1"/>
  <c r="E1791" i="1"/>
  <c r="E1484" i="1"/>
  <c r="E1453" i="1"/>
  <c r="E1751" i="1"/>
  <c r="E1597" i="1"/>
  <c r="E1026" i="1"/>
  <c r="E1356" i="1"/>
  <c r="E920" i="1"/>
  <c r="E1366" i="1"/>
  <c r="E1274" i="1"/>
  <c r="E1408" i="1"/>
  <c r="E1519" i="1"/>
  <c r="E1425" i="1"/>
  <c r="E1798" i="1"/>
  <c r="E1657" i="1"/>
  <c r="E1321" i="1"/>
  <c r="E1780" i="1"/>
  <c r="E1533" i="1"/>
  <c r="E1909" i="1"/>
  <c r="E1474" i="1"/>
  <c r="E1171" i="1"/>
  <c r="E1111" i="1"/>
  <c r="E1192" i="1"/>
  <c r="E958" i="1"/>
  <c r="E1250" i="1"/>
  <c r="E1012" i="1"/>
  <c r="E1328" i="1"/>
  <c r="E1948" i="1"/>
  <c r="E1642" i="1"/>
  <c r="E1023" i="1"/>
  <c r="E1825" i="1"/>
  <c r="E1552" i="1"/>
  <c r="E907" i="1"/>
  <c r="E1804" i="1"/>
  <c r="E1663" i="1"/>
  <c r="E1333" i="1"/>
  <c r="E1754" i="1"/>
  <c r="E1417" i="1"/>
  <c r="E1410" i="1"/>
  <c r="E1436" i="1"/>
  <c r="E1166" i="1"/>
  <c r="E1076" i="1"/>
  <c r="E1182" i="1"/>
  <c r="E1094" i="1"/>
  <c r="E1776" i="1"/>
  <c r="E1525" i="1"/>
  <c r="E1085" i="1"/>
  <c r="E1709" i="1"/>
  <c r="E1339" i="1"/>
  <c r="E1879" i="1"/>
  <c r="E1686" i="1"/>
  <c r="E1109" i="1"/>
  <c r="E1910" i="1"/>
  <c r="E1464" i="1"/>
  <c r="E1443" i="1"/>
  <c r="E992" i="1"/>
  <c r="E1017" i="1"/>
  <c r="E1032" i="1"/>
  <c r="E1037" i="1"/>
  <c r="E1058" i="1"/>
  <c r="E1061" i="1"/>
  <c r="E1736" i="1"/>
  <c r="E1373" i="1"/>
  <c r="E1941" i="1"/>
  <c r="E1564" i="1"/>
  <c r="E1259" i="1"/>
  <c r="E1872" i="1"/>
  <c r="E1646" i="1"/>
  <c r="E1031" i="1"/>
  <c r="E1834" i="1"/>
  <c r="E1693" i="1"/>
  <c r="E1395" i="1"/>
  <c r="E1100" i="1"/>
  <c r="E1115" i="1"/>
  <c r="E1122" i="1"/>
  <c r="E1143" i="1"/>
  <c r="E1270" i="1"/>
  <c r="E1939" i="1"/>
  <c r="E1534" i="1"/>
  <c r="E1229" i="1"/>
  <c r="E1881" i="1"/>
  <c r="E1688" i="1"/>
  <c r="E1113" i="1"/>
  <c r="E1815" i="1"/>
  <c r="E1532" i="1"/>
  <c r="E887" i="1"/>
  <c r="E1775" i="1"/>
  <c r="E1621" i="1"/>
  <c r="E1038" i="1"/>
  <c r="E1312" i="1"/>
  <c r="E984" i="1"/>
  <c r="E1374" i="1"/>
  <c r="E1308" i="1"/>
  <c r="E1416" i="1"/>
  <c r="E1344" i="1"/>
  <c r="E1892" i="1"/>
  <c r="E1541" i="1"/>
  <c r="E1101" i="1"/>
  <c r="E1726" i="1"/>
  <c r="E1355" i="1"/>
  <c r="E1887" i="1"/>
  <c r="E1694" i="1"/>
  <c r="E1125" i="1"/>
  <c r="E1789" i="1"/>
  <c r="E1480" i="1"/>
  <c r="E1451" i="1"/>
  <c r="E960" i="1"/>
  <c r="E1001" i="1"/>
  <c r="E1088" i="1"/>
  <c r="E1097" i="1"/>
  <c r="E1108" i="1"/>
  <c r="E1811" i="1"/>
  <c r="E1524" i="1"/>
  <c r="E879" i="1"/>
  <c r="E1846" i="1"/>
  <c r="E1705" i="1"/>
  <c r="E1413" i="1"/>
  <c r="E1745" i="1"/>
  <c r="E1591" i="1"/>
  <c r="E1945" i="1"/>
  <c r="E1572" i="1"/>
  <c r="E1267" i="1"/>
  <c r="E1302" i="1"/>
  <c r="E1132" i="1"/>
  <c r="E1332" i="1"/>
  <c r="E1152" i="1"/>
  <c r="E917" i="1"/>
  <c r="E1164" i="1"/>
  <c r="E1870" i="1"/>
  <c r="E1535" i="1"/>
  <c r="E1433" i="1"/>
  <c r="E1806" i="1"/>
  <c r="E1665" i="1"/>
  <c r="E1337" i="1"/>
  <c r="E1783" i="1"/>
  <c r="E1549" i="1"/>
  <c r="E1917" i="1"/>
  <c r="E1490" i="1"/>
  <c r="E1185" i="1"/>
  <c r="E1065" i="1"/>
  <c r="E1184" i="1"/>
  <c r="E1089" i="1"/>
  <c r="E1194" i="1"/>
  <c r="E966" i="1"/>
  <c r="E1959" i="1"/>
  <c r="E1470" i="1"/>
  <c r="E1167" i="1"/>
  <c r="E1912" i="1"/>
  <c r="E1656" i="1"/>
  <c r="E1051" i="1"/>
  <c r="E1918" i="1"/>
  <c r="E1468" i="1"/>
  <c r="E1445" i="1"/>
  <c r="E1743" i="1"/>
  <c r="E1589" i="1"/>
  <c r="E988" i="1"/>
  <c r="E1364" i="1"/>
  <c r="E1258" i="1"/>
  <c r="E1406" i="1"/>
  <c r="E1426" i="1"/>
  <c r="E1448" i="1"/>
  <c r="E1819" i="1"/>
  <c r="E1540" i="1"/>
  <c r="E895" i="1"/>
  <c r="E1854" i="1"/>
  <c r="E1515" i="1"/>
  <c r="E1423" i="1"/>
  <c r="E1753" i="1"/>
  <c r="E1599" i="1"/>
  <c r="E1953" i="1"/>
  <c r="E1588" i="1"/>
  <c r="E1281" i="1"/>
  <c r="E1256" i="1"/>
  <c r="E1118" i="1"/>
  <c r="E981" i="1"/>
  <c r="E1178" i="1"/>
  <c r="E1045" i="1"/>
  <c r="E1188" i="1"/>
  <c r="E1712" i="1"/>
  <c r="E1327" i="1"/>
  <c r="E1929" i="1"/>
  <c r="E1514" i="1"/>
  <c r="E1209" i="1"/>
  <c r="E1866" i="1"/>
  <c r="E1620" i="1"/>
  <c r="E983" i="1"/>
  <c r="E1810" i="1"/>
  <c r="E1669" i="1"/>
  <c r="E1345" i="1"/>
  <c r="E1150" i="1"/>
  <c r="E1191" i="1"/>
  <c r="E1232" i="1"/>
  <c r="E1249" i="1"/>
  <c r="E1254" i="1"/>
  <c r="E1942" i="1"/>
  <c r="E1550" i="1"/>
  <c r="E1247" i="1"/>
  <c r="E1889" i="1"/>
  <c r="E1696" i="1"/>
  <c r="E1129" i="1"/>
  <c r="E1823" i="1"/>
  <c r="E1548" i="1"/>
  <c r="E903" i="1"/>
  <c r="E1876" i="1"/>
  <c r="E1629" i="1"/>
  <c r="E942" i="1"/>
  <c r="E1296" i="1"/>
  <c r="E974" i="1"/>
  <c r="E1316" i="1"/>
  <c r="E1016" i="1"/>
  <c r="E1376" i="1"/>
  <c r="E1252" i="1"/>
  <c r="E1314" i="1"/>
  <c r="E1284" i="1"/>
  <c r="E913" i="1"/>
  <c r="D477" i="1"/>
  <c r="G45" i="1"/>
  <c r="E2286" i="1" l="1"/>
  <c r="G291" i="1"/>
  <c r="N1129" i="4" l="1"/>
  <c r="P1129" i="4" s="1"/>
  <c r="N1145" i="4"/>
  <c r="P1145" i="4" s="1"/>
  <c r="N1173" i="4"/>
  <c r="P1173" i="4" s="1"/>
  <c r="N1205" i="4"/>
  <c r="P1205" i="4" s="1"/>
  <c r="N1221" i="4"/>
  <c r="P1221" i="4" s="1"/>
  <c r="N1130" i="4"/>
  <c r="P1130" i="4" s="1"/>
  <c r="N1146" i="4"/>
  <c r="P1146" i="4" s="1"/>
  <c r="N1177" i="4"/>
  <c r="P1177" i="4" s="1"/>
  <c r="N1241" i="4"/>
  <c r="P1241" i="4" s="1"/>
  <c r="N1133" i="4"/>
  <c r="P1133" i="4" s="1"/>
  <c r="N1141" i="4"/>
  <c r="P1141" i="4" s="1"/>
  <c r="N1149" i="4"/>
  <c r="P1149" i="4" s="1"/>
  <c r="N1165" i="4"/>
  <c r="P1165" i="4" s="1"/>
  <c r="N1181" i="4"/>
  <c r="P1181" i="4" s="1"/>
  <c r="N1197" i="4"/>
  <c r="P1197" i="4" s="1"/>
  <c r="N1213" i="4"/>
  <c r="P1213" i="4" s="1"/>
  <c r="N1229" i="4"/>
  <c r="P1229" i="4" s="1"/>
  <c r="N1245" i="4"/>
  <c r="P1245" i="4" s="1"/>
  <c r="N1137" i="4"/>
  <c r="P1137" i="4" s="1"/>
  <c r="N1157" i="4"/>
  <c r="P1157" i="4" s="1"/>
  <c r="N1189" i="4"/>
  <c r="P1189" i="4" s="1"/>
  <c r="N1237" i="4"/>
  <c r="P1237" i="4" s="1"/>
  <c r="N1138" i="4"/>
  <c r="P1138" i="4" s="1"/>
  <c r="N1161" i="4"/>
  <c r="P1161" i="4" s="1"/>
  <c r="N1193" i="4"/>
  <c r="P1193" i="4" s="1"/>
  <c r="N1209" i="4"/>
  <c r="P1209" i="4" s="1"/>
  <c r="N1225" i="4"/>
  <c r="P1225" i="4" s="1"/>
  <c r="N1134" i="4"/>
  <c r="P1134" i="4" s="1"/>
  <c r="N1142" i="4"/>
  <c r="P1142" i="4" s="1"/>
  <c r="N1153" i="4"/>
  <c r="P1153" i="4" s="1"/>
  <c r="N1169" i="4"/>
  <c r="P1169" i="4" s="1"/>
  <c r="N1185" i="4"/>
  <c r="P1185" i="4" s="1"/>
  <c r="N1201" i="4"/>
  <c r="P1201" i="4" s="1"/>
  <c r="N1217" i="4"/>
  <c r="P1217" i="4" s="1"/>
  <c r="N1233" i="4"/>
  <c r="P1233" i="4" s="1"/>
  <c r="N1249" i="4"/>
  <c r="P1249" i="4" s="1"/>
  <c r="N1150" i="4"/>
  <c r="P1150" i="4" s="1"/>
  <c r="N1154" i="4"/>
  <c r="P1154" i="4" s="1"/>
  <c r="N1158" i="4"/>
  <c r="P1158" i="4" s="1"/>
  <c r="N1162" i="4"/>
  <c r="P1162" i="4" s="1"/>
  <c r="N1166" i="4"/>
  <c r="P1166" i="4" s="1"/>
  <c r="N1170" i="4"/>
  <c r="P1170" i="4" s="1"/>
  <c r="N1174" i="4"/>
  <c r="P1174" i="4" s="1"/>
  <c r="N1178" i="4"/>
  <c r="P1178" i="4" s="1"/>
  <c r="N1182" i="4"/>
  <c r="P1182" i="4" s="1"/>
  <c r="N1186" i="4"/>
  <c r="P1186" i="4" s="1"/>
  <c r="N1190" i="4"/>
  <c r="P1190" i="4" s="1"/>
  <c r="N1194" i="4"/>
  <c r="P1194" i="4" s="1"/>
  <c r="N1198" i="4"/>
  <c r="P1198" i="4" s="1"/>
  <c r="N1202" i="4"/>
  <c r="P1202" i="4" s="1"/>
  <c r="N1206" i="4"/>
  <c r="P1206" i="4" s="1"/>
  <c r="N1210" i="4"/>
  <c r="P1210" i="4" s="1"/>
  <c r="N1214" i="4"/>
  <c r="P1214" i="4" s="1"/>
  <c r="N1218" i="4"/>
  <c r="P1218" i="4" s="1"/>
  <c r="N1222" i="4"/>
  <c r="P1222" i="4" s="1"/>
  <c r="N1226" i="4"/>
  <c r="P1226" i="4" s="1"/>
  <c r="N1230" i="4"/>
  <c r="P1230" i="4" s="1"/>
  <c r="N1234" i="4"/>
  <c r="P1234" i="4" s="1"/>
  <c r="N1238" i="4"/>
  <c r="P1238" i="4" s="1"/>
  <c r="N1242" i="4"/>
  <c r="P1242" i="4" s="1"/>
  <c r="N1246" i="4"/>
  <c r="P1246" i="4" s="1"/>
  <c r="N1131" i="4"/>
  <c r="P1131" i="4" s="1"/>
  <c r="N1135" i="4"/>
  <c r="P1135" i="4" s="1"/>
  <c r="N1139" i="4"/>
  <c r="P1139" i="4" s="1"/>
  <c r="N1143" i="4"/>
  <c r="P1143" i="4" s="1"/>
  <c r="N1147" i="4"/>
  <c r="P1147" i="4" s="1"/>
  <c r="N1151" i="4"/>
  <c r="P1151" i="4" s="1"/>
  <c r="N1155" i="4"/>
  <c r="P1155" i="4" s="1"/>
  <c r="N1159" i="4"/>
  <c r="P1159" i="4" s="1"/>
  <c r="N1163" i="4"/>
  <c r="P1163" i="4" s="1"/>
  <c r="N1167" i="4"/>
  <c r="P1167" i="4" s="1"/>
  <c r="N1171" i="4"/>
  <c r="P1171" i="4" s="1"/>
  <c r="N1175" i="4"/>
  <c r="P1175" i="4" s="1"/>
  <c r="N1179" i="4"/>
  <c r="P1179" i="4" s="1"/>
  <c r="N1183" i="4"/>
  <c r="P1183" i="4" s="1"/>
  <c r="N1187" i="4"/>
  <c r="P1187" i="4" s="1"/>
  <c r="N1191" i="4"/>
  <c r="P1191" i="4" s="1"/>
  <c r="N1195" i="4"/>
  <c r="P1195" i="4" s="1"/>
  <c r="N1199" i="4"/>
  <c r="P1199" i="4" s="1"/>
  <c r="N1203" i="4"/>
  <c r="P1203" i="4" s="1"/>
  <c r="N1207" i="4"/>
  <c r="P1207" i="4" s="1"/>
  <c r="N1211" i="4"/>
  <c r="P1211" i="4" s="1"/>
  <c r="N1215" i="4"/>
  <c r="P1215" i="4" s="1"/>
  <c r="N1219" i="4"/>
  <c r="P1219" i="4" s="1"/>
  <c r="N1223" i="4"/>
  <c r="P1223" i="4" s="1"/>
  <c r="N1227" i="4"/>
  <c r="P1227" i="4" s="1"/>
  <c r="N1231" i="4"/>
  <c r="P1231" i="4" s="1"/>
  <c r="N1235" i="4"/>
  <c r="P1235" i="4" s="1"/>
  <c r="N1239" i="4"/>
  <c r="P1239" i="4" s="1"/>
  <c r="N1243" i="4"/>
  <c r="P1243" i="4" s="1"/>
  <c r="N1247" i="4"/>
  <c r="P1247" i="4" s="1"/>
  <c r="N1132" i="4"/>
  <c r="P1132" i="4" s="1"/>
  <c r="N1136" i="4"/>
  <c r="P1136" i="4" s="1"/>
  <c r="N1140" i="4"/>
  <c r="P1140" i="4" s="1"/>
  <c r="N1144" i="4"/>
  <c r="P1144" i="4" s="1"/>
  <c r="N1148" i="4"/>
  <c r="P1148" i="4" s="1"/>
  <c r="N1152" i="4"/>
  <c r="P1152" i="4" s="1"/>
  <c r="N1156" i="4"/>
  <c r="P1156" i="4" s="1"/>
  <c r="N1160" i="4"/>
  <c r="P1160" i="4" s="1"/>
  <c r="N1164" i="4"/>
  <c r="P1164" i="4" s="1"/>
  <c r="N1168" i="4"/>
  <c r="P1168" i="4" s="1"/>
  <c r="N1172" i="4"/>
  <c r="P1172" i="4" s="1"/>
  <c r="N1176" i="4"/>
  <c r="P1176" i="4" s="1"/>
  <c r="N1180" i="4"/>
  <c r="P1180" i="4" s="1"/>
  <c r="N1184" i="4"/>
  <c r="P1184" i="4" s="1"/>
  <c r="N1188" i="4"/>
  <c r="P1188" i="4" s="1"/>
  <c r="N1192" i="4"/>
  <c r="P1192" i="4" s="1"/>
  <c r="N1196" i="4"/>
  <c r="P1196" i="4" s="1"/>
  <c r="N1200" i="4"/>
  <c r="P1200" i="4" s="1"/>
  <c r="N1204" i="4"/>
  <c r="P1204" i="4" s="1"/>
  <c r="N1208" i="4"/>
  <c r="P1208" i="4" s="1"/>
  <c r="N1212" i="4"/>
  <c r="P1212" i="4" s="1"/>
  <c r="N1216" i="4"/>
  <c r="P1216" i="4" s="1"/>
  <c r="N1220" i="4"/>
  <c r="P1220" i="4" s="1"/>
  <c r="N1224" i="4"/>
  <c r="P1224" i="4" s="1"/>
  <c r="N1228" i="4"/>
  <c r="P1228" i="4" s="1"/>
  <c r="N1232" i="4"/>
  <c r="P1232" i="4" s="1"/>
  <c r="N1236" i="4"/>
  <c r="P1236" i="4" s="1"/>
  <c r="N1240" i="4"/>
  <c r="P1240" i="4" s="1"/>
  <c r="N1244" i="4"/>
  <c r="P1244" i="4" s="1"/>
  <c r="N1248" i="4"/>
  <c r="P1248" i="4" s="1"/>
</calcChain>
</file>

<file path=xl/sharedStrings.xml><?xml version="1.0" encoding="utf-8"?>
<sst xmlns="http://schemas.openxmlformats.org/spreadsheetml/2006/main" count="132139" uniqueCount="6130">
  <si>
    <t>1.</t>
  </si>
  <si>
    <t>Bas van Berchum</t>
  </si>
  <si>
    <t>2.</t>
  </si>
  <si>
    <t>3.</t>
  </si>
  <si>
    <t>Christine van den Heuvel</t>
  </si>
  <si>
    <t>4.</t>
  </si>
  <si>
    <t>Coen Prenger</t>
  </si>
  <si>
    <t>5.</t>
  </si>
  <si>
    <t>6.</t>
  </si>
  <si>
    <t>Diederik van den Heuvel</t>
  </si>
  <si>
    <t>7.</t>
  </si>
  <si>
    <t>Erik Golverdingen</t>
  </si>
  <si>
    <t>8.</t>
  </si>
  <si>
    <t>Goof Pruijsen</t>
  </si>
  <si>
    <t>9.</t>
  </si>
  <si>
    <t>Hans de Jong</t>
  </si>
  <si>
    <t>10.</t>
  </si>
  <si>
    <t>Henri Koobs</t>
  </si>
  <si>
    <t>11.</t>
  </si>
  <si>
    <t>Jannie van den Heuvel</t>
  </si>
  <si>
    <t>12.</t>
  </si>
  <si>
    <t>John Verschoor</t>
  </si>
  <si>
    <t>13.</t>
  </si>
  <si>
    <t>Leendert-Jan Visser</t>
  </si>
  <si>
    <t>14.</t>
  </si>
  <si>
    <t>Lenard Huijzer</t>
  </si>
  <si>
    <t>15.</t>
  </si>
  <si>
    <t>Martijn Horsten</t>
  </si>
  <si>
    <t>16.</t>
  </si>
  <si>
    <t>Nathan van den Heuvel</t>
  </si>
  <si>
    <t>17.</t>
  </si>
  <si>
    <t>Rolf Pruijsen</t>
  </si>
  <si>
    <t>18.</t>
  </si>
  <si>
    <t>Sarco Bosschaart</t>
  </si>
  <si>
    <t>19.</t>
  </si>
  <si>
    <t>Sjaan van den Heuvel</t>
  </si>
  <si>
    <t>20.</t>
  </si>
  <si>
    <t>Stefan Admiraal</t>
  </si>
  <si>
    <t>21.</t>
  </si>
  <si>
    <t>Tinus van den Heuvel</t>
  </si>
  <si>
    <t>Totaal</t>
  </si>
  <si>
    <t>Categorie A:</t>
  </si>
  <si>
    <t>Categorie B:</t>
  </si>
  <si>
    <t>Categorie C:</t>
  </si>
  <si>
    <t>Categorie D:</t>
  </si>
  <si>
    <t>Categorie E:</t>
  </si>
  <si>
    <t>Categorie F:</t>
  </si>
  <si>
    <t>Categorie G:</t>
  </si>
  <si>
    <t>Categorie H:</t>
  </si>
  <si>
    <t>Categorie I:</t>
  </si>
  <si>
    <t>Categorie J:</t>
  </si>
  <si>
    <t>Categorie K:</t>
  </si>
  <si>
    <t>Categorie L:</t>
  </si>
  <si>
    <t>Goud</t>
  </si>
  <si>
    <t>Zilver</t>
  </si>
  <si>
    <t>Brons</t>
  </si>
  <si>
    <t>Totaal pnt.</t>
  </si>
  <si>
    <t>x Bonus</t>
  </si>
  <si>
    <t>Totaal Punten</t>
  </si>
  <si>
    <t>Punten per cat.</t>
  </si>
  <si>
    <t>A1</t>
  </si>
  <si>
    <t>X  1,5</t>
  </si>
  <si>
    <t>A2</t>
  </si>
  <si>
    <t>X  1,4</t>
  </si>
  <si>
    <t>A3</t>
  </si>
  <si>
    <t>X  1,3</t>
  </si>
  <si>
    <t>A4</t>
  </si>
  <si>
    <t>X  1,2</t>
  </si>
  <si>
    <t>A5</t>
  </si>
  <si>
    <t>X  1,1</t>
  </si>
  <si>
    <t>B1</t>
  </si>
  <si>
    <t>B2</t>
  </si>
  <si>
    <t>B3</t>
  </si>
  <si>
    <t>B4</t>
  </si>
  <si>
    <t>B5</t>
  </si>
  <si>
    <t>C1</t>
  </si>
  <si>
    <t>C2</t>
  </si>
  <si>
    <t>C3</t>
  </si>
  <si>
    <t>C4</t>
  </si>
  <si>
    <t>C5</t>
  </si>
  <si>
    <t>D1</t>
  </si>
  <si>
    <t>D2</t>
  </si>
  <si>
    <t>D3</t>
  </si>
  <si>
    <t>D4</t>
  </si>
  <si>
    <t>D5</t>
  </si>
  <si>
    <t>E1</t>
  </si>
  <si>
    <t>E2</t>
  </si>
  <si>
    <t>E3</t>
  </si>
  <si>
    <t>E4</t>
  </si>
  <si>
    <t>E5</t>
  </si>
  <si>
    <t>F1</t>
  </si>
  <si>
    <t>F2</t>
  </si>
  <si>
    <t>F3</t>
  </si>
  <si>
    <t>F4</t>
  </si>
  <si>
    <t>F5</t>
  </si>
  <si>
    <t>G1</t>
  </si>
  <si>
    <t>G2</t>
  </si>
  <si>
    <t>G3</t>
  </si>
  <si>
    <t>G4</t>
  </si>
  <si>
    <t>G5</t>
  </si>
  <si>
    <t>H1</t>
  </si>
  <si>
    <t>H2</t>
  </si>
  <si>
    <t>H3</t>
  </si>
  <si>
    <t>H4</t>
  </si>
  <si>
    <t>H5</t>
  </si>
  <si>
    <t>I1</t>
  </si>
  <si>
    <t>I2</t>
  </si>
  <si>
    <t>I3</t>
  </si>
  <si>
    <t>I4</t>
  </si>
  <si>
    <t>I5</t>
  </si>
  <si>
    <t>J1</t>
  </si>
  <si>
    <t>J2</t>
  </si>
  <si>
    <t>J3</t>
  </si>
  <si>
    <t>J4</t>
  </si>
  <si>
    <t>J5</t>
  </si>
  <si>
    <t>K1</t>
  </si>
  <si>
    <t>K2</t>
  </si>
  <si>
    <t>K3</t>
  </si>
  <si>
    <t>K4</t>
  </si>
  <si>
    <t>K5</t>
  </si>
  <si>
    <t>L1</t>
  </si>
  <si>
    <t>L2</t>
  </si>
  <si>
    <t>L3</t>
  </si>
  <si>
    <t>L4</t>
  </si>
  <si>
    <t>L5</t>
  </si>
  <si>
    <t>---------------------------</t>
  </si>
  <si>
    <t>Grote Rondes</t>
  </si>
  <si>
    <t>1.WT / 2.WT</t>
  </si>
  <si>
    <t>1.1 / 2.1</t>
  </si>
  <si>
    <t>L</t>
  </si>
  <si>
    <t>K</t>
  </si>
  <si>
    <t>I</t>
  </si>
  <si>
    <t>J</t>
  </si>
  <si>
    <t>C</t>
  </si>
  <si>
    <t>F</t>
  </si>
  <si>
    <t>H</t>
  </si>
  <si>
    <t>E</t>
  </si>
  <si>
    <t>G</t>
  </si>
  <si>
    <t>A</t>
  </si>
  <si>
    <t>B</t>
  </si>
  <si>
    <t>D</t>
  </si>
  <si>
    <t>Johnny Koolen</t>
  </si>
  <si>
    <t>Nathan van Zijll</t>
  </si>
  <si>
    <t>Stefan Verschoor</t>
  </si>
  <si>
    <t>Wilco Middelkoop</t>
  </si>
  <si>
    <t>22.</t>
  </si>
  <si>
    <t>23.</t>
  </si>
  <si>
    <t>24.</t>
  </si>
  <si>
    <t>Categorie</t>
  </si>
  <si>
    <t>X 1,5</t>
  </si>
  <si>
    <t>Punten</t>
  </si>
  <si>
    <t>25.</t>
  </si>
  <si>
    <t>Grote Rondes:</t>
  </si>
  <si>
    <t>Corrie van Berchum</t>
  </si>
  <si>
    <t>Michiel van der Stelt</t>
  </si>
  <si>
    <t>Wim Rommens</t>
  </si>
  <si>
    <t>Arjan Kolk</t>
  </si>
  <si>
    <t>26.</t>
  </si>
  <si>
    <t>Peter van Gisteren</t>
  </si>
  <si>
    <t>27.</t>
  </si>
  <si>
    <t>28.</t>
  </si>
  <si>
    <t>29.</t>
  </si>
  <si>
    <t>Hesther van Wingerden</t>
  </si>
  <si>
    <t>30.</t>
  </si>
  <si>
    <t>Gregory Souprayen</t>
  </si>
  <si>
    <t>2.WT:</t>
  </si>
  <si>
    <t>1.WT:</t>
  </si>
  <si>
    <t>1.1:</t>
  </si>
  <si>
    <t>2.1:</t>
  </si>
  <si>
    <t>1.1</t>
  </si>
  <si>
    <t>2.1</t>
  </si>
  <si>
    <t>1.WT</t>
  </si>
  <si>
    <t>2.WT</t>
  </si>
  <si>
    <t>Kampioenschappen</t>
  </si>
  <si>
    <t>Punten per wedstrijd:</t>
  </si>
  <si>
    <t>Parijs-Nice</t>
  </si>
  <si>
    <t>Waalse Pijl</t>
  </si>
  <si>
    <t>UCI Ranking</t>
  </si>
  <si>
    <t>Bert Evers</t>
  </si>
  <si>
    <t>Dick Slijkoort</t>
  </si>
  <si>
    <t>Tutu Ndona</t>
  </si>
  <si>
    <t>Stephan Verhoeven</t>
  </si>
  <si>
    <t>Santos Tour Down Under</t>
  </si>
  <si>
    <t>nvt</t>
  </si>
  <si>
    <t>Cadel Evans Great Ocean Roadrace</t>
  </si>
  <si>
    <t>Omloop Het Nieuwsblad</t>
  </si>
  <si>
    <t>Strade Bianche</t>
  </si>
  <si>
    <t>Tirreno Adriatico</t>
  </si>
  <si>
    <t>Milaan-San Remo</t>
  </si>
  <si>
    <t>E3 Harelbeke</t>
  </si>
  <si>
    <t>Gent-Wevelgem</t>
  </si>
  <si>
    <t>Dwars door Vlaanderen</t>
  </si>
  <si>
    <t>Ronde van Vlaanderen</t>
  </si>
  <si>
    <t>Parijs-Roubaix</t>
  </si>
  <si>
    <t>Amstel Gold Race</t>
  </si>
  <si>
    <t>Ronde van het Baskenland</t>
  </si>
  <si>
    <t>Luik-Bastenaken-Luik</t>
  </si>
  <si>
    <t>Ronde van Romandie</t>
  </si>
  <si>
    <t>Eschborn-Frankfurt</t>
  </si>
  <si>
    <t>Giro d'Italia</t>
  </si>
  <si>
    <t>Ronde van Californie</t>
  </si>
  <si>
    <t>Criterium du Dauphine</t>
  </si>
  <si>
    <t>Ronde van Zwitserland</t>
  </si>
  <si>
    <t>Tour de France</t>
  </si>
  <si>
    <t>Prudential Ride London-Surrey Classic</t>
  </si>
  <si>
    <t>Clasica San Sebastian</t>
  </si>
  <si>
    <t>Ronde van Polen</t>
  </si>
  <si>
    <t>Cyclassics Hamburg</t>
  </si>
  <si>
    <t>Bretagne Classic</t>
  </si>
  <si>
    <t>GP Quebec</t>
  </si>
  <si>
    <t>GP Montreal</t>
  </si>
  <si>
    <t>Ronde van Turkije</t>
  </si>
  <si>
    <t>Ronde van Lombardije</t>
  </si>
  <si>
    <t>Ronde van Guangxi</t>
  </si>
  <si>
    <t>Wereldkampioenschappen</t>
  </si>
  <si>
    <t>2016, 2017, 2018</t>
  </si>
  <si>
    <t>2015, 2016, 2017</t>
  </si>
  <si>
    <t>2015, 2016, 2017, 2018</t>
  </si>
  <si>
    <t>2017, 2018</t>
  </si>
  <si>
    <t>2014, 2015</t>
  </si>
  <si>
    <t>UCI Ranking 31-12-2015</t>
  </si>
  <si>
    <t>UCI Ranking 31-12-2016</t>
  </si>
  <si>
    <t>(+17063)</t>
  </si>
  <si>
    <t>(+16474)</t>
  </si>
  <si>
    <t>(+16377)</t>
  </si>
  <si>
    <t>(+17492)</t>
  </si>
  <si>
    <t>(+17098)</t>
  </si>
  <si>
    <t>(+16329)</t>
  </si>
  <si>
    <t>(+15897)</t>
  </si>
  <si>
    <t>(+16185)</t>
  </si>
  <si>
    <t>(+15135)</t>
  </si>
  <si>
    <t>(+20964)</t>
  </si>
  <si>
    <t>(+13099)</t>
  </si>
  <si>
    <t>(+20444)</t>
  </si>
  <si>
    <t>(+16576)</t>
  </si>
  <si>
    <t>(+18558)</t>
  </si>
  <si>
    <t>(+14443)</t>
  </si>
  <si>
    <t>(+16820)</t>
  </si>
  <si>
    <t>(+16784)</t>
  </si>
  <si>
    <t>(+16328)</t>
  </si>
  <si>
    <t>(+16200)</t>
  </si>
  <si>
    <t>(+15056)</t>
  </si>
  <si>
    <t>(+14214)</t>
  </si>
  <si>
    <t>(-1854)</t>
  </si>
  <si>
    <t>(-1442)</t>
  </si>
  <si>
    <t>UCI Ranking 31-12-2017</t>
  </si>
  <si>
    <t>(+18211)</t>
  </si>
  <si>
    <t>(+16432)</t>
  </si>
  <si>
    <t>(+16769)</t>
  </si>
  <si>
    <t>(+15495)</t>
  </si>
  <si>
    <t>(+14846)</t>
  </si>
  <si>
    <t>(+18287)</t>
  </si>
  <si>
    <t>(+13724)</t>
  </si>
  <si>
    <t>(+16282)</t>
  </si>
  <si>
    <t>(+14358)</t>
  </si>
  <si>
    <t>(+19811)</t>
  </si>
  <si>
    <t>(+14990)</t>
  </si>
  <si>
    <t>(+17565)</t>
  </si>
  <si>
    <t>(+14798)</t>
  </si>
  <si>
    <t>(+15551)</t>
  </si>
  <si>
    <t>(+13448)</t>
  </si>
  <si>
    <t>(+15925)</t>
  </si>
  <si>
    <t>(+16618)</t>
  </si>
  <si>
    <t>(+15927)</t>
  </si>
  <si>
    <t>(+17096)</t>
  </si>
  <si>
    <t>(+13299)</t>
  </si>
  <si>
    <t>(+25299)</t>
  </si>
  <si>
    <t>(+21421)</t>
  </si>
  <si>
    <t>(+19103)</t>
  </si>
  <si>
    <t>(+18324)</t>
  </si>
  <si>
    <t>(-4050)</t>
  </si>
  <si>
    <t>(-1853)</t>
  </si>
  <si>
    <t>(-1441)</t>
  </si>
  <si>
    <t>UCI Ranking 31-12-2018</t>
  </si>
  <si>
    <t>31.</t>
  </si>
  <si>
    <t>32.</t>
  </si>
  <si>
    <t>33.</t>
  </si>
  <si>
    <t>34.</t>
  </si>
  <si>
    <t>DNS</t>
  </si>
  <si>
    <t>DNF</t>
  </si>
  <si>
    <t>1x1e, 1x2e</t>
  </si>
  <si>
    <t>1x1e</t>
  </si>
  <si>
    <t>1x3e</t>
  </si>
  <si>
    <t>1x4e</t>
  </si>
  <si>
    <t>1x5e</t>
  </si>
  <si>
    <t>1x4e, 1x6e</t>
  </si>
  <si>
    <t>1x4e, 1x7e</t>
  </si>
  <si>
    <t>1x8e</t>
  </si>
  <si>
    <t>1x9e</t>
  </si>
  <si>
    <t>1x4e, 1x10e</t>
  </si>
  <si>
    <t>1x 8e</t>
  </si>
  <si>
    <t>1x3e, 1x6e</t>
  </si>
  <si>
    <t>1x7e</t>
  </si>
  <si>
    <t>1x10e</t>
  </si>
  <si>
    <t>2x2e</t>
  </si>
  <si>
    <t>1x1e, 1x4e</t>
  </si>
  <si>
    <t>1x3e, 1x4e</t>
  </si>
  <si>
    <t>1x6e</t>
  </si>
  <si>
    <t>1x5e, 1x7e</t>
  </si>
  <si>
    <t>1x3e, 1x7e</t>
  </si>
  <si>
    <t>1x2e</t>
  </si>
  <si>
    <t>1x1e, 1x10e</t>
  </si>
  <si>
    <t>1x2e, 1x3e</t>
  </si>
  <si>
    <t>1x4e, 1x5e</t>
  </si>
  <si>
    <t>1x5e, 1x9e</t>
  </si>
  <si>
    <t>1x7e, 1x8e</t>
  </si>
  <si>
    <t>1x2e, 1x10e</t>
  </si>
  <si>
    <t>1x2e, 1x5e</t>
  </si>
  <si>
    <t>1x3e, 1x8e</t>
  </si>
  <si>
    <t>2x4e</t>
  </si>
  <si>
    <t>1x2e, 1x7e</t>
  </si>
  <si>
    <t>1x5e, 1x6e</t>
  </si>
  <si>
    <t>2x9e, 1x10e</t>
  </si>
  <si>
    <t>2x1e</t>
  </si>
  <si>
    <t>1x4e, 1x9e</t>
  </si>
  <si>
    <t>2x6e</t>
  </si>
  <si>
    <t>1x6e, 1x7e</t>
  </si>
  <si>
    <t>2x10e</t>
  </si>
  <si>
    <t>1x3e, 1x10e</t>
  </si>
  <si>
    <t>1x2e, 1x9e</t>
  </si>
  <si>
    <t>1x5e, 1x8e</t>
  </si>
  <si>
    <t>1x1e, 1x8e</t>
  </si>
  <si>
    <t>1x9e, 1x10e</t>
  </si>
  <si>
    <t>1x5e, 1x8e, 1x10e</t>
  </si>
  <si>
    <t>1x1e, 1x5e</t>
  </si>
  <si>
    <t>2x8e</t>
  </si>
  <si>
    <t>1x1e, 1x2e, 1x5e</t>
  </si>
  <si>
    <t>1x6e, 2x8e</t>
  </si>
  <si>
    <t>1x6e, 1x8e</t>
  </si>
  <si>
    <t>1x1e, 1x7e, 1x8e</t>
  </si>
  <si>
    <t>1x1e, 1x5e, 1x7e</t>
  </si>
  <si>
    <t>1x7e, 1x9e</t>
  </si>
  <si>
    <t>1x3e, 1x9e</t>
  </si>
  <si>
    <t>1x2e, 1x6e</t>
  </si>
  <si>
    <t>1x7e, 1x10e</t>
  </si>
  <si>
    <t>1x8e, 1x9e</t>
  </si>
  <si>
    <t>1x6e, 1x10e</t>
  </si>
  <si>
    <t>1x4e, 1x8e</t>
  </si>
  <si>
    <t>1x1e, 1x9e</t>
  </si>
  <si>
    <t>1x2e, 1x8e</t>
  </si>
  <si>
    <t>2x5e</t>
  </si>
  <si>
    <t>1x6e, 1x9e</t>
  </si>
  <si>
    <t>1x5e, 1x10e</t>
  </si>
  <si>
    <t>1x3e, 1x6e, 1x8e</t>
  </si>
  <si>
    <t>1x8e, 1x10e</t>
  </si>
  <si>
    <t>1x1e, 1x5e, 1x10e</t>
  </si>
  <si>
    <t>Vuelta a Espana</t>
  </si>
  <si>
    <t>Wereldkampioenschappen Tijdrit</t>
  </si>
  <si>
    <t>Wereldkampioenschappen Wegwedstrijd</t>
  </si>
  <si>
    <t>Nationale Kampioenschappen Tijdrit</t>
  </si>
  <si>
    <t>Nationale Kampioenschappen Wegwedstrijd</t>
  </si>
  <si>
    <t>Nationale Kampioenschappen</t>
  </si>
  <si>
    <t>1x3e, 1x5e</t>
  </si>
  <si>
    <t>1x2e, 1x4e</t>
  </si>
  <si>
    <t>1x3e, 1x5e, 1x8e</t>
  </si>
  <si>
    <t>1x1e, 1x6e</t>
  </si>
  <si>
    <t>2x7e</t>
  </si>
  <si>
    <t>2x3e</t>
  </si>
  <si>
    <t>1x2e, 1x5e, 1x7e</t>
  </si>
  <si>
    <t>1x1e, 1x2e, 1x3e</t>
  </si>
  <si>
    <t>2x9e</t>
  </si>
  <si>
    <t>1x1e, 2x5e</t>
  </si>
  <si>
    <t>Santos Tour Down Under Specialist</t>
  </si>
  <si>
    <t>Parijs-Roubaix Specialist</t>
  </si>
  <si>
    <t>Giro d'Italia Specialist</t>
  </si>
  <si>
    <t>Specialist:</t>
  </si>
  <si>
    <t>Topper:</t>
  </si>
  <si>
    <t>Legende:</t>
  </si>
  <si>
    <t>1x1e, 1x4e, 1x10e</t>
  </si>
  <si>
    <t>1x1e, 1x7e</t>
  </si>
  <si>
    <t>2x8e, 1x9e</t>
  </si>
  <si>
    <t>1x1e, 1x3e</t>
  </si>
  <si>
    <t>1x7e, 1x8e, 1x10e</t>
  </si>
  <si>
    <t>1x3e, 2x5e</t>
  </si>
  <si>
    <t>1x1e, 1x3e, 1x4e</t>
  </si>
  <si>
    <t>2x5e, 1x10e</t>
  </si>
  <si>
    <t>1x7e, 1x9e, 1x10e</t>
  </si>
  <si>
    <t>1x5e, 1x6e, 1x8e</t>
  </si>
  <si>
    <t>1x3e, 1x8e, 1x9e</t>
  </si>
  <si>
    <t>1x5e, 1x6e, 1x9e</t>
  </si>
  <si>
    <t>(+11323)</t>
  </si>
  <si>
    <t>(+12383)</t>
  </si>
  <si>
    <t>(+12656)</t>
  </si>
  <si>
    <t>(+12176)</t>
  </si>
  <si>
    <t>(+11555)</t>
  </si>
  <si>
    <t>(+11918)</t>
  </si>
  <si>
    <t>(+10964)</t>
  </si>
  <si>
    <t>(+7962)</t>
  </si>
  <si>
    <t>(+10324)</t>
  </si>
  <si>
    <t>(+9583)</t>
  </si>
  <si>
    <t>(+10696)</t>
  </si>
  <si>
    <t>(+5714)</t>
  </si>
  <si>
    <t>(+11700)</t>
  </si>
  <si>
    <t>(+10132)</t>
  </si>
  <si>
    <t>(+9394)</t>
  </si>
  <si>
    <t>(+16450)</t>
  </si>
  <si>
    <t>(+7565)</t>
  </si>
  <si>
    <t>(+8525)</t>
  </si>
  <si>
    <t>(+8240)</t>
  </si>
  <si>
    <t>(+10058)</t>
  </si>
  <si>
    <t>(+17120)</t>
  </si>
  <si>
    <t>(+17743)</t>
  </si>
  <si>
    <t>(+13725)</t>
  </si>
  <si>
    <t>(-11410)</t>
  </si>
  <si>
    <t>(+21181)</t>
  </si>
  <si>
    <t>(+20312)</t>
  </si>
  <si>
    <t>(+20307)</t>
  </si>
  <si>
    <t>(+19559)</t>
  </si>
  <si>
    <t>(+19512)</t>
  </si>
  <si>
    <t>(+19268)</t>
  </si>
  <si>
    <t>(+16858)</t>
  </si>
  <si>
    <t>(-3846)</t>
  </si>
  <si>
    <t>(-1436)</t>
  </si>
  <si>
    <t>YATES Simon</t>
  </si>
  <si>
    <t>VIVIANI Elia</t>
  </si>
  <si>
    <t>ALAPHILIPPE Julian</t>
  </si>
  <si>
    <t>THOMAS Geraint</t>
  </si>
  <si>
    <t>MATTHEWS Michael</t>
  </si>
  <si>
    <t>BARDET Romain</t>
  </si>
  <si>
    <t>KWIATKOWSKI Michał</t>
  </si>
  <si>
    <t>ROGLIČ Primož</t>
  </si>
  <si>
    <t>KRISTOFF Alexander</t>
  </si>
  <si>
    <t>IZAGIRRE Ion</t>
  </si>
  <si>
    <t>DÉMARE Arnaud</t>
  </si>
  <si>
    <t>STUYVEN Jasper</t>
  </si>
  <si>
    <t>POZZOVIVO Domenico</t>
  </si>
  <si>
    <t>QUINTANA Nairo</t>
  </si>
  <si>
    <t>WELLENS Tim</t>
  </si>
  <si>
    <t>KRUIJSWIJK Steven</t>
  </si>
  <si>
    <t>VALGREN Michael</t>
  </si>
  <si>
    <t>LATOUR Pierre</t>
  </si>
  <si>
    <t>NAESEN Oliver</t>
  </si>
  <si>
    <t>MAS Enric</t>
  </si>
  <si>
    <t>CARAPAZ Richard</t>
  </si>
  <si>
    <t>MOLLEMA Bauke</t>
  </si>
  <si>
    <t>ACKERMANN Pascal</t>
  </si>
  <si>
    <t>BENOOT Tiesj</t>
  </si>
  <si>
    <t>URÁN Rigoberto</t>
  </si>
  <si>
    <t>OOMEN Sam</t>
  </si>
  <si>
    <t>BENNETT George</t>
  </si>
  <si>
    <t>TEUNS Dylan</t>
  </si>
  <si>
    <t>MAJKA Rafał</t>
  </si>
  <si>
    <t>FUGLSANG Jakob</t>
  </si>
  <si>
    <t>KONRAD Patrick</t>
  </si>
  <si>
    <t>BENNETT Sam</t>
  </si>
  <si>
    <t>SCHACHMANN Maximilian</t>
  </si>
  <si>
    <t>LANDA Mikel</t>
  </si>
  <si>
    <t>BUCHMANN Emanuel</t>
  </si>
  <si>
    <t>WOODS Michael</t>
  </si>
  <si>
    <t>DEGENKOLB John</t>
  </si>
  <si>
    <t>FORMOLO Davide</t>
  </si>
  <si>
    <t>ULISSI Diego</t>
  </si>
  <si>
    <t>KELDERMAN Wilco</t>
  </si>
  <si>
    <t>MOHORIČ Matej</t>
  </si>
  <si>
    <t>EWAN Caleb</t>
  </si>
  <si>
    <t>SOLER Marc</t>
  </si>
  <si>
    <t>YATES Adam</t>
  </si>
  <si>
    <t>JUNGELS Bob</t>
  </si>
  <si>
    <t>BILBAO Pello</t>
  </si>
  <si>
    <t>GROENEWEGEN Dylan</t>
  </si>
  <si>
    <t>MARTÍNEZ Daniel Felipe</t>
  </si>
  <si>
    <t>VAN POPPEL Danny</t>
  </si>
  <si>
    <t>LAPORTE Christophe</t>
  </si>
  <si>
    <t>TRENTIN Matteo</t>
  </si>
  <si>
    <t>LAMPAERT Yves</t>
  </si>
  <si>
    <t>CAMPENAERTS Victor</t>
  </si>
  <si>
    <t>VAN AERT Wout</t>
  </si>
  <si>
    <t>COSTA Rui</t>
  </si>
  <si>
    <t>PASQUALON Andrea</t>
  </si>
  <si>
    <t>JAKOBSEN Fabio</t>
  </si>
  <si>
    <t>GAVIRIA Fernando</t>
  </si>
  <si>
    <t>NIZZOLO Giacomo</t>
  </si>
  <si>
    <t>KRAGH ANDERSEN Søren</t>
  </si>
  <si>
    <t>LUTSENKO Alexey</t>
  </si>
  <si>
    <t>MOLARD Rudy</t>
  </si>
  <si>
    <t>PEDERSEN Mads</t>
  </si>
  <si>
    <t>GUERREIRO Ruben</t>
  </si>
  <si>
    <t>CORT Magnus</t>
  </si>
  <si>
    <t>CARUSO Damiano</t>
  </si>
  <si>
    <t>KÜNG Stefan</t>
  </si>
  <si>
    <t>MARTIN Guillaume</t>
  </si>
  <si>
    <t>DUPONT Timothy</t>
  </si>
  <si>
    <t>DE LA CRUZ David</t>
  </si>
  <si>
    <t>PRADES Eduard</t>
  </si>
  <si>
    <t>SKUJIŅŠ Toms</t>
  </si>
  <si>
    <t>HAIG Jack</t>
  </si>
  <si>
    <t>BARGUIL Warren</t>
  </si>
  <si>
    <t>SOSA Iván Ramiro</t>
  </si>
  <si>
    <t>MADOUAS Valentin</t>
  </si>
  <si>
    <t>BALLERINI Davide</t>
  </si>
  <si>
    <t>BRAMBILLA Gianluca</t>
  </si>
  <si>
    <t>POELS Wout</t>
  </si>
  <si>
    <t>HOFSTETTER Hugo</t>
  </si>
  <si>
    <t>CONSONNI Simone</t>
  </si>
  <si>
    <t>TEUNISSEN Mike</t>
  </si>
  <si>
    <t>HERRADA Jesús</t>
  </si>
  <si>
    <t>TRATNIK Jan</t>
  </si>
  <si>
    <t>CICCONE Giulio</t>
  </si>
  <si>
    <t>VAN DER POEL Mathieu</t>
  </si>
  <si>
    <t>GAUDU David</t>
  </si>
  <si>
    <t>CARTHY Hugh</t>
  </si>
  <si>
    <t>CHAVES Esteban</t>
  </si>
  <si>
    <t>GEOGHEGAN HART Tao</t>
  </si>
  <si>
    <t>CONTI Valerio</t>
  </si>
  <si>
    <t>SIMON Julien</t>
  </si>
  <si>
    <t>O'CONNOR Ben</t>
  </si>
  <si>
    <t>POLITT Nils</t>
  </si>
  <si>
    <t>SÉNÉCHAL Florian</t>
  </si>
  <si>
    <t>MASNADA Fausto</t>
  </si>
  <si>
    <t>CALMEJANE Lilian</t>
  </si>
  <si>
    <t>SARREAU Marc</t>
  </si>
  <si>
    <t>SMITH Dion</t>
  </si>
  <si>
    <t>WALSCHEID Max</t>
  </si>
  <si>
    <t>DE PLUS Laurens</t>
  </si>
  <si>
    <t>HERMANS Ben</t>
  </si>
  <si>
    <t>VAN DER HOORN Taco</t>
  </si>
  <si>
    <t>BAUHAUS Phil</t>
  </si>
  <si>
    <t>ARNDT Nikias</t>
  </si>
  <si>
    <t>GARCÍA Iván</t>
  </si>
  <si>
    <t>CAVAGNA Rémi</t>
  </si>
  <si>
    <t>MEURISSE Xandro</t>
  </si>
  <si>
    <t>OLIVEIRA Nelson</t>
  </si>
  <si>
    <t>DE MARCHI Alessandro</t>
  </si>
  <si>
    <t>REICHENBACH Sébastien</t>
  </si>
  <si>
    <t>COQUARD Bryan</t>
  </si>
  <si>
    <t>MCNULTY Brandon</t>
  </si>
  <si>
    <t>MARECZKO Jakub</t>
  </si>
  <si>
    <t>KUDUS Merhawi</t>
  </si>
  <si>
    <t>VERONA Carlos</t>
  </si>
  <si>
    <t>PHILIPSEN Jasper</t>
  </si>
  <si>
    <t>BIZKARRA Mikel</t>
  </si>
  <si>
    <t>DUNBAR Eddie</t>
  </si>
  <si>
    <t>POGAČAR Tadej</t>
  </si>
  <si>
    <t>BOIVIN Guillaume</t>
  </si>
  <si>
    <t>ABERASTURI Jon</t>
  </si>
  <si>
    <t>MOLANO Juan Sebastián</t>
  </si>
  <si>
    <t>HERMANS Quinten</t>
  </si>
  <si>
    <t>TAARAMÄE Rein</t>
  </si>
  <si>
    <t>COSNEFROY Benoît</t>
  </si>
  <si>
    <t>KOCH Jonas</t>
  </si>
  <si>
    <t>KUSS Sepp</t>
  </si>
  <si>
    <t>PERNSTEINER Hermann</t>
  </si>
  <si>
    <t>CATTANEO Mattia</t>
  </si>
  <si>
    <t>GHEBREIGZABHIER Amanuel</t>
  </si>
  <si>
    <t>SIVAKOV Pavel</t>
  </si>
  <si>
    <t>CRADDOCK Lawson</t>
  </si>
  <si>
    <t>GANNA Filippo</t>
  </si>
  <si>
    <t>POWLESS Neilson</t>
  </si>
  <si>
    <t>ARANBURU Alex</t>
  </si>
  <si>
    <t>PACHER Quentin</t>
  </si>
  <si>
    <t>THEUNS Edward</t>
  </si>
  <si>
    <t>DE BUYST Jasper</t>
  </si>
  <si>
    <t>HOULE Hugo</t>
  </si>
  <si>
    <t>VENTURINI Clément</t>
  </si>
  <si>
    <t>DE BONDT Dries</t>
  </si>
  <si>
    <t>DE GENDT Aimé</t>
  </si>
  <si>
    <t>KANTER Max</t>
  </si>
  <si>
    <t>ČERNÝ Josef</t>
  </si>
  <si>
    <t>DOULL Owain</t>
  </si>
  <si>
    <t>EENKHOORN Pascal</t>
  </si>
  <si>
    <t>MULLEN Ryan</t>
  </si>
  <si>
    <t>NARVÁEZ Jhonatan</t>
  </si>
  <si>
    <t>NEILANDS Krists</t>
  </si>
  <si>
    <t>CAVENDISH Mark</t>
  </si>
  <si>
    <t>GESCHKE Simon</t>
  </si>
  <si>
    <t>KIRSCH Alex</t>
  </si>
  <si>
    <t>CLARKE Simon</t>
  </si>
  <si>
    <t>HOELGAARD Markus</t>
  </si>
  <si>
    <t>DE TIER Floris</t>
  </si>
  <si>
    <t>FERNÁNDEZ Rubén</t>
  </si>
  <si>
    <t>MEZGEC Luka</t>
  </si>
  <si>
    <t>EIKING Odd Christian</t>
  </si>
  <si>
    <t>FERNÁNDEZ Delio</t>
  </si>
  <si>
    <t>SBARAGLI Kristian</t>
  </si>
  <si>
    <t>RESTREPO Jhonatan</t>
  </si>
  <si>
    <t>MERLIER Tim</t>
  </si>
  <si>
    <t>VLASOV Aleksandr</t>
  </si>
  <si>
    <t>WELTEN Bram</t>
  </si>
  <si>
    <t>GOGL Michael</t>
  </si>
  <si>
    <t>TOUZE Damien</t>
  </si>
  <si>
    <t>FABBRO Matteo</t>
  </si>
  <si>
    <t>KAMP Alexander</t>
  </si>
  <si>
    <t>CIMOLAI Davide</t>
  </si>
  <si>
    <t>HARPER Chris</t>
  </si>
  <si>
    <t>THOMAS Benjamin</t>
  </si>
  <si>
    <t>VELASCO Simone</t>
  </si>
  <si>
    <t>GIBBONS Ryan</t>
  </si>
  <si>
    <t>PEDERSEN Casper</t>
  </si>
  <si>
    <t>TIZZA Marco</t>
  </si>
  <si>
    <t>HIRT Jan</t>
  </si>
  <si>
    <t>LASTRA Jonathan</t>
  </si>
  <si>
    <t>LIEPIŅŠ Emīls</t>
  </si>
  <si>
    <t>CARSTENSEN Lucas</t>
  </si>
  <si>
    <t>GROVES Kaden</t>
  </si>
  <si>
    <t>HAMILTON Chris</t>
  </si>
  <si>
    <t>HOWSON Damien</t>
  </si>
  <si>
    <t>JOHANSEN Julius</t>
  </si>
  <si>
    <t>VAN GESTEL Dries</t>
  </si>
  <si>
    <t>RODRÍGUEZ Óscar</t>
  </si>
  <si>
    <t>TURGIS Anthony</t>
  </si>
  <si>
    <t>ARENSMAN Thymen</t>
  </si>
  <si>
    <t>OLIVEIRA Rui</t>
  </si>
  <si>
    <t>RODRÍGUEZ Cristián</t>
  </si>
  <si>
    <t>VAN ROOY Kenneth</t>
  </si>
  <si>
    <t>VENDRAME Andrea</t>
  </si>
  <si>
    <t>BJERG Mikkel</t>
  </si>
  <si>
    <t>MALUCELLI Matteo</t>
  </si>
  <si>
    <t>MENTEN Milan</t>
  </si>
  <si>
    <t>SWIFT Connor</t>
  </si>
  <si>
    <t>JANSE VAN RENSBURG Reinardt</t>
  </si>
  <si>
    <t>PEREZ Anthony</t>
  </si>
  <si>
    <t>ASGREEN Kasper</t>
  </si>
  <si>
    <t>BOHLI Tom</t>
  </si>
  <si>
    <t>BOL Cees</t>
  </si>
  <si>
    <t>BOUWMAN Koen</t>
  </si>
  <si>
    <t>CRAS Steff</t>
  </si>
  <si>
    <t>BARCELÓ Fernando</t>
  </si>
  <si>
    <t>MACIEJUK Filip</t>
  </si>
  <si>
    <t>FOSS Tobias</t>
  </si>
  <si>
    <t>MOSCHETTI Matteo</t>
  </si>
  <si>
    <t>CHAMPOUSSIN Clément</t>
  </si>
  <si>
    <t>HINDLEY Jai</t>
  </si>
  <si>
    <t>MEINTJES Louis</t>
  </si>
  <si>
    <t>BARBIER Pierre</t>
  </si>
  <si>
    <t>HIRSCHI Marc</t>
  </si>
  <si>
    <t>MEEUS Jordi</t>
  </si>
  <si>
    <t>PELLAUD Simon</t>
  </si>
  <si>
    <t>RAJOVIĆ Dušan</t>
  </si>
  <si>
    <t>TILLER Rasmus</t>
  </si>
  <si>
    <t>Medailleklassement</t>
  </si>
  <si>
    <t>Puntenklassement</t>
  </si>
  <si>
    <t>Debutantenklassement</t>
  </si>
  <si>
    <t>Klassementen per categorie</t>
  </si>
  <si>
    <t>Frank Rousse</t>
  </si>
  <si>
    <t>klik voor tabblad 2</t>
  </si>
  <si>
    <t>klik voor tabblad 5</t>
  </si>
  <si>
    <t>klik voor tabblad 4</t>
  </si>
  <si>
    <t>klik voor tabblad 3</t>
  </si>
  <si>
    <t>Reinier Mulder</t>
  </si>
  <si>
    <t>Goof van den Dool</t>
  </si>
  <si>
    <t>35.</t>
  </si>
  <si>
    <t>36.</t>
  </si>
  <si>
    <t>37.</t>
  </si>
  <si>
    <t>Nico Kammers</t>
  </si>
  <si>
    <t>38.</t>
  </si>
  <si>
    <t>Gorinchem</t>
  </si>
  <si>
    <t>Werkendam</t>
  </si>
  <si>
    <t>Roosendaal</t>
  </si>
  <si>
    <t>Sleeuwijk</t>
  </si>
  <si>
    <t>Henri Verschoor</t>
  </si>
  <si>
    <t>39.</t>
  </si>
  <si>
    <t>Mark van Hoven</t>
  </si>
  <si>
    <t>40.</t>
  </si>
  <si>
    <t>Peter Muilwijk</t>
  </si>
  <si>
    <t>Peter Broos</t>
  </si>
  <si>
    <t>41.</t>
  </si>
  <si>
    <t>42.</t>
  </si>
  <si>
    <t>Arkel</t>
  </si>
  <si>
    <t>Wouter van der Stelt</t>
  </si>
  <si>
    <t>43.</t>
  </si>
  <si>
    <t>Roos Pruijsen</t>
  </si>
  <si>
    <t>44.</t>
  </si>
  <si>
    <t>Hermen Vreugdenhil</t>
  </si>
  <si>
    <t>Nieuwendijk</t>
  </si>
  <si>
    <t>Dalem</t>
  </si>
  <si>
    <t>Almkerk</t>
  </si>
  <si>
    <t>45.</t>
  </si>
  <si>
    <t>Kevin Kammers</t>
  </si>
  <si>
    <t>Lars Kammers</t>
  </si>
  <si>
    <t>Monique Kammers</t>
  </si>
  <si>
    <t>46.</t>
  </si>
  <si>
    <t>47.</t>
  </si>
  <si>
    <t>48.</t>
  </si>
  <si>
    <t>Tilburg</t>
  </si>
  <si>
    <t>Bram Filius</t>
  </si>
  <si>
    <t>Christa van Helden</t>
  </si>
  <si>
    <t>Eethen</t>
  </si>
  <si>
    <t>49.</t>
  </si>
  <si>
    <t>Iwan van Oord</t>
  </si>
  <si>
    <t>Breda</t>
  </si>
  <si>
    <t>Prinsenbeek</t>
  </si>
  <si>
    <t>Wouw</t>
  </si>
  <si>
    <t>Martijn Verbeek</t>
  </si>
  <si>
    <t>Pascal Hommelberg</t>
  </si>
  <si>
    <t>Utrecht</t>
  </si>
  <si>
    <t>50.</t>
  </si>
  <si>
    <t>Sander Vreugdenhil</t>
  </si>
  <si>
    <t>Gerben van Helden</t>
  </si>
  <si>
    <t>Lennart Marinissen</t>
  </si>
  <si>
    <t>51.</t>
  </si>
  <si>
    <t>52.</t>
  </si>
  <si>
    <t>53.</t>
  </si>
  <si>
    <t>Cindy Rousse</t>
  </si>
  <si>
    <t>Dordrecht</t>
  </si>
  <si>
    <t>Ronald Krijnen</t>
  </si>
  <si>
    <t>Hank</t>
  </si>
  <si>
    <t>Genemuiden</t>
  </si>
  <si>
    <t>54.</t>
  </si>
  <si>
    <t>55.</t>
  </si>
  <si>
    <t>56.</t>
  </si>
  <si>
    <t>John Hertogh</t>
  </si>
  <si>
    <t>57.</t>
  </si>
  <si>
    <t>58.</t>
  </si>
  <si>
    <t>59.</t>
  </si>
  <si>
    <t>Jesse van Dalen</t>
  </si>
  <si>
    <t>Brakel</t>
  </si>
  <si>
    <t>60.</t>
  </si>
  <si>
    <t>Naam</t>
  </si>
  <si>
    <t>2016, 2017, 2018, 2019</t>
  </si>
  <si>
    <t>2018, 2019</t>
  </si>
  <si>
    <t>2017, 2018, 2019</t>
  </si>
  <si>
    <t>Verschil</t>
  </si>
  <si>
    <t>STORER Michael</t>
  </si>
  <si>
    <t>ELISSONDE Kenny</t>
  </si>
  <si>
    <t>1x1e, 1x2e, 1x4e</t>
  </si>
  <si>
    <t>1x4e, 1x7e, 1x10e</t>
  </si>
  <si>
    <t>1e</t>
  </si>
  <si>
    <t>2e</t>
  </si>
  <si>
    <t>3e</t>
  </si>
  <si>
    <t>top 10</t>
  </si>
  <si>
    <t>0 punten gehaald (did not finish)</t>
  </si>
  <si>
    <t>niet meegedaan (did not start)</t>
  </si>
  <si>
    <t>BETTIOL Alberto</t>
  </si>
  <si>
    <t>GHIRMAY Biniyam</t>
  </si>
  <si>
    <t>EYOB Metkel</t>
  </si>
  <si>
    <t>MULUBRHAN Henok</t>
  </si>
  <si>
    <t>HIGUITA Sergio</t>
  </si>
  <si>
    <t>MCLAY Daniel</t>
  </si>
  <si>
    <t>STANNARD Robert</t>
  </si>
  <si>
    <t>SCHULTZ Nick</t>
  </si>
  <si>
    <t>VAN ASBROECK Tom</t>
  </si>
  <si>
    <t>EVENEPOEL Remco</t>
  </si>
  <si>
    <t>GUERNALEC Thibault</t>
  </si>
  <si>
    <t>SOBRERO Matteo</t>
  </si>
  <si>
    <t>CONTRERAS Rodrigo</t>
  </si>
  <si>
    <t>DOUBEY Fabien</t>
  </si>
  <si>
    <t>BERNARD Julien</t>
  </si>
  <si>
    <t>UAE Tour</t>
  </si>
  <si>
    <t>DE LA PARTE Víctor</t>
  </si>
  <si>
    <t>PARET-PEINTRE Aurélien</t>
  </si>
  <si>
    <t>BADILATTI Matteo</t>
  </si>
  <si>
    <t>MUGISHA Moise</t>
  </si>
  <si>
    <t>1x2e, 1x3e, 1x8e</t>
  </si>
  <si>
    <t>DE BOD Stefan</t>
  </si>
  <si>
    <t>SCHELLING Ide</t>
  </si>
  <si>
    <t>TAMINIAUX Lionel</t>
  </si>
  <si>
    <t>MAESTRI Mirco</t>
  </si>
  <si>
    <t>GABBURO Davide</t>
  </si>
  <si>
    <t>1x2e, 1x4e, 1x10e</t>
  </si>
  <si>
    <t>Tirreno Adriatico Specialist</t>
  </si>
  <si>
    <t>DEWULF Stan</t>
  </si>
  <si>
    <t>LONARDI Giovanni</t>
  </si>
  <si>
    <t>WEEMAES Sasha</t>
  </si>
  <si>
    <t>HALLER Marco</t>
  </si>
  <si>
    <t>1x3e, 1x4e, 1x9e</t>
  </si>
  <si>
    <t>1x2e, 1x9e, 1x10e</t>
  </si>
  <si>
    <t>TOWNSEND Rory</t>
  </si>
  <si>
    <t>Te behalen titels (vanaf 2016):</t>
  </si>
  <si>
    <t>1x4e, 1x6e, 1x10e</t>
  </si>
  <si>
    <t>1x2e, 1x3e, 2x9e</t>
  </si>
  <si>
    <t xml:space="preserve">2014 en 2015 buiten beschouwing ivm andere spelregels en puntentelling </t>
  </si>
  <si>
    <t>4e</t>
  </si>
  <si>
    <t>5e</t>
  </si>
  <si>
    <t>6e</t>
  </si>
  <si>
    <t>7e</t>
  </si>
  <si>
    <t>8e</t>
  </si>
  <si>
    <t>9e</t>
  </si>
  <si>
    <t>10e</t>
  </si>
  <si>
    <t>1x4e, 1x5e, 1x8e</t>
  </si>
  <si>
    <t>Tinus van de Heuvel</t>
  </si>
  <si>
    <t>TEUGELS Lennert</t>
  </si>
  <si>
    <t>RIES Michel</t>
  </si>
  <si>
    <t>SIRIRONNACHAI Sarawut</t>
  </si>
  <si>
    <t>BERWICK Sebastian</t>
  </si>
  <si>
    <t>RUSSO Clément</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</si>
  <si>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</si>
  <si>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</si>
  <si>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</si>
  <si>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</si>
  <si>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</si>
  <si>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</si>
  <si>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</si>
  <si>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</si>
  <si>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</si>
  <si>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</si>
  <si>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</si>
  <si>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</si>
  <si>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</si>
  <si>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</si>
  <si>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</si>
  <si>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</si>
  <si>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</si>
  <si>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</si>
  <si>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</si>
  <si>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</si>
  <si>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</si>
  <si>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</si>
  <si>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</si>
  <si>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</si>
  <si>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</si>
  <si>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</si>
  <si>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</si>
  <si>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</si>
  <si>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</si>
  <si>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</si>
  <si>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</si>
  <si>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</si>
  <si>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</si>
  <si>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</si>
  <si>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</si>
  <si>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</si>
  <si>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</si>
  <si>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</si>
  <si>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</si>
  <si>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</si>
  <si>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Grote Ronden</t>
  </si>
  <si>
    <t>11e</t>
  </si>
  <si>
    <t>12e</t>
  </si>
  <si>
    <t>13e</t>
  </si>
  <si>
    <t>14e</t>
  </si>
  <si>
    <t>16e</t>
  </si>
  <si>
    <t>15e</t>
  </si>
  <si>
    <t>17e</t>
  </si>
  <si>
    <t>18e</t>
  </si>
  <si>
    <t>19e</t>
  </si>
  <si>
    <t>20e</t>
  </si>
  <si>
    <t>22e</t>
  </si>
  <si>
    <t>23e</t>
  </si>
  <si>
    <t>24e</t>
  </si>
  <si>
    <t>21e</t>
  </si>
  <si>
    <t>1x4e, 2x7e, 1x8e</t>
  </si>
  <si>
    <t>LIVYNS Arjen</t>
  </si>
  <si>
    <t>PRONSKIY Vadim</t>
  </si>
  <si>
    <t>ZUKOWSKY Nicolas</t>
  </si>
  <si>
    <t>EWART Jesse</t>
  </si>
  <si>
    <t>VINGEGAARD Jonas</t>
  </si>
  <si>
    <t>1x6e, 1x7e,1x8e</t>
  </si>
  <si>
    <t>MOLENAAR Alex</t>
  </si>
  <si>
    <t>GENIETS Kevin</t>
  </si>
  <si>
    <t>GODON Dorian</t>
  </si>
  <si>
    <t>FORTUNATO Lorenzo</t>
  </si>
  <si>
    <t>SERRANO Gonzalo</t>
  </si>
  <si>
    <t>WILLEMS Thimo</t>
  </si>
  <si>
    <t>BARTHE Cyril</t>
  </si>
  <si>
    <t>2x2e, 1x7e, 1x9e</t>
  </si>
  <si>
    <t>Ronde van Turkije Specialist</t>
  </si>
  <si>
    <t>GATE Aaron</t>
  </si>
  <si>
    <t>VALTER Attila</t>
  </si>
  <si>
    <t>DELAPLACE Anthony</t>
  </si>
  <si>
    <t>1x5e, 1x7e, 1x8e</t>
  </si>
  <si>
    <t>COVILI Luca</t>
  </si>
  <si>
    <t>ZIMMERMANN Georg</t>
  </si>
  <si>
    <t>AULAR Orluis</t>
  </si>
  <si>
    <t>BIERMANS Jenthe</t>
  </si>
  <si>
    <t>SEPÚLVEDA Eduardo</t>
  </si>
  <si>
    <t>Ronde van Romandie Specialist</t>
  </si>
  <si>
    <t>LOPEZ Juan Pedro</t>
  </si>
  <si>
    <t>OLDANI Stefano</t>
  </si>
  <si>
    <t>LEROUX Samuel</t>
  </si>
  <si>
    <t>ALLEGAERT Piet</t>
  </si>
  <si>
    <t>BERRADE Urko</t>
  </si>
  <si>
    <t>ALMEIDA João</t>
  </si>
  <si>
    <t>2x3e, 1x9e</t>
  </si>
  <si>
    <t>1x2e, 1x4e, 1x5e</t>
  </si>
  <si>
    <t>1x8e, 2x10e</t>
  </si>
  <si>
    <t>2x6e, 1x7e, 1x9e</t>
  </si>
  <si>
    <t>Ronde van Californie Specialist</t>
  </si>
  <si>
    <t>X</t>
  </si>
  <si>
    <t>Cadel Evans Great Ocean Roadrace:</t>
  </si>
  <si>
    <t>Omloop het Nieuwsblad:</t>
  </si>
  <si>
    <t>Strade Bianche:</t>
  </si>
  <si>
    <t>Parijs-Nice:</t>
  </si>
  <si>
    <t>Tirreno Adriatico:</t>
  </si>
  <si>
    <t>Milaan-San Remo:</t>
  </si>
  <si>
    <t>Dwars door Vlaanderen:</t>
  </si>
  <si>
    <t>Ronde van Catalonie:</t>
  </si>
  <si>
    <t>Gent-Wevelgem:</t>
  </si>
  <si>
    <t>Ronde van Vlaanderen:</t>
  </si>
  <si>
    <t>Ronde van het Baskenland:</t>
  </si>
  <si>
    <t>Parijs-Roubaix:</t>
  </si>
  <si>
    <t>Amstel Gold Race:</t>
  </si>
  <si>
    <t>Waalse Pijl:</t>
  </si>
  <si>
    <t>Luik-Bastenaken-Luik:</t>
  </si>
  <si>
    <t>Ronde van Romandie:</t>
  </si>
  <si>
    <t>Ronde van Turkije:</t>
  </si>
  <si>
    <t>Eschborn-Frankfurt:</t>
  </si>
  <si>
    <t>Ronde van Californie:</t>
  </si>
  <si>
    <t>etappe 1</t>
  </si>
  <si>
    <t>etappe 2</t>
  </si>
  <si>
    <t>etappe 3</t>
  </si>
  <si>
    <t>etappe 4</t>
  </si>
  <si>
    <t>etappe 5</t>
  </si>
  <si>
    <t>etappe 6</t>
  </si>
  <si>
    <t>etappe 7</t>
  </si>
  <si>
    <t>etappe 8</t>
  </si>
  <si>
    <t>etappe 9</t>
  </si>
  <si>
    <t>etappe 10</t>
  </si>
  <si>
    <t>etappe 11</t>
  </si>
  <si>
    <t>etappe 12</t>
  </si>
  <si>
    <t>etappe 13</t>
  </si>
  <si>
    <t>etappe 14</t>
  </si>
  <si>
    <t>etappe 15</t>
  </si>
  <si>
    <t>etappe 16</t>
  </si>
  <si>
    <t>etappe 17</t>
  </si>
  <si>
    <t>etappe 18</t>
  </si>
  <si>
    <t>etappe 19</t>
  </si>
  <si>
    <t>etappe 20</t>
  </si>
  <si>
    <t>etappe 21</t>
  </si>
  <si>
    <t>Klasse-</t>
  </si>
  <si>
    <t>menten</t>
  </si>
  <si>
    <t>Jannie van den Hevel</t>
  </si>
  <si>
    <t>Christine van den Heuvel /</t>
  </si>
  <si>
    <t>/ Dick Slijkoort</t>
  </si>
  <si>
    <t>Giro d'Italia:</t>
  </si>
  <si>
    <t>Criterium du Dauphine:</t>
  </si>
  <si>
    <t>Ronde van Zwitserland:</t>
  </si>
  <si>
    <t>Nationale Kampioenschappen Tijdrit:</t>
  </si>
  <si>
    <t>Nationale Kampioenschappen Wegrace:</t>
  </si>
  <si>
    <t>Tour de France:</t>
  </si>
  <si>
    <t>Ronde van Polen:</t>
  </si>
  <si>
    <t>Clasica San Sebastian:</t>
  </si>
  <si>
    <t>Prudential Ride London Classic:</t>
  </si>
  <si>
    <t>Olympische Spelen Tijdrit:</t>
  </si>
  <si>
    <t>Olympische Spelen Wegrace:</t>
  </si>
  <si>
    <t>Cyclassics Hamburg:</t>
  </si>
  <si>
    <t>Bretagne Classic:</t>
  </si>
  <si>
    <t>GP Quebec:</t>
  </si>
  <si>
    <t>GP Montreal:</t>
  </si>
  <si>
    <t>Binck Bank Tour:</t>
  </si>
  <si>
    <t>Ronde van Lombardije:</t>
  </si>
  <si>
    <t>Wereldkampioenschappen Tijdrit:</t>
  </si>
  <si>
    <t>Wereldkampioenschappen Wegrace:</t>
  </si>
  <si>
    <t>Vuelta a Espana:</t>
  </si>
  <si>
    <t>Bert Evers /</t>
  </si>
  <si>
    <t>/ Leendert-Jan Visser</t>
  </si>
  <si>
    <t>Nathan van den Heuvel /</t>
  </si>
  <si>
    <t>/ Stefan Admiraal</t>
  </si>
  <si>
    <t>Eik Golverdingen</t>
  </si>
  <si>
    <t>Santos Tour Down Under:</t>
  </si>
  <si>
    <t>!! Indien wedstrijden in dat jaar geen WT koers waren dan staat er nvt</t>
  </si>
  <si>
    <t>!! Santos Tour Down Under 2017 nvt ivm later starten wielerjaarspel</t>
  </si>
  <si>
    <t>Leendert-Jan Visser /</t>
  </si>
  <si>
    <t>/ Stefan Verschoor</t>
  </si>
  <si>
    <t>UAE Tour:</t>
  </si>
  <si>
    <t>Nathan van Zijl</t>
  </si>
  <si>
    <t>Henri Koobs /</t>
  </si>
  <si>
    <t>John Verschoor /</t>
  </si>
  <si>
    <t>Overwinningen Giro:</t>
  </si>
  <si>
    <t>Coen Prenger /</t>
  </si>
  <si>
    <t>Johnny Koolen /</t>
  </si>
  <si>
    <t>/ Peter van Gisteren</t>
  </si>
  <si>
    <t>Tour of Guangxi</t>
  </si>
  <si>
    <t>Overwinningen Tour:</t>
  </si>
  <si>
    <t>Overwinningen Vuelta:</t>
  </si>
  <si>
    <t>VARGAS Walter</t>
  </si>
  <si>
    <t>CEPEDA Jefferson Alveiro</t>
  </si>
  <si>
    <t>AFFINI Edoardo</t>
  </si>
  <si>
    <t>BABOR Daniel</t>
  </si>
  <si>
    <t>BISSEGGER Stefan</t>
  </si>
  <si>
    <t>GALL Felix</t>
  </si>
  <si>
    <t>ANIOLKOWSKI Stanislaw</t>
  </si>
  <si>
    <t>SKAARSETH Anders</t>
  </si>
  <si>
    <t>ABRAHAMSEN Jonas</t>
  </si>
  <si>
    <t>VERVAEKE Louis</t>
  </si>
  <si>
    <t>PEDRERO Antonio</t>
  </si>
  <si>
    <t>Giro</t>
  </si>
  <si>
    <t>1x3e, 1x4e, 1x8e</t>
  </si>
  <si>
    <t>1x1e, 2x8e</t>
  </si>
  <si>
    <t>SWEENY Harry</t>
  </si>
  <si>
    <t>BAIS Mattia</t>
  </si>
  <si>
    <t>KÄMNA Lennard</t>
  </si>
  <si>
    <t>ALBANESE Vincenzo</t>
  </si>
  <si>
    <t>DINA Márton</t>
  </si>
  <si>
    <t>KRON Andreas</t>
  </si>
  <si>
    <t>1x1e, 1x2e, 1x10e</t>
  </si>
  <si>
    <t>VERMEERSCH Gianni</t>
  </si>
  <si>
    <t>ROTA Lorenzo</t>
  </si>
  <si>
    <t>BOU Joan</t>
  </si>
  <si>
    <t>1x8e, 1x9e, 1x10e</t>
  </si>
  <si>
    <t>O'BRIEN Kelland</t>
  </si>
  <si>
    <t>LEKNESSUND Andreas</t>
  </si>
  <si>
    <t>LAUK Karl Patrick</t>
  </si>
  <si>
    <t>Nationale Kampioenschappen Tijdrit Specialist</t>
  </si>
  <si>
    <t>TESFATSION Natnael</t>
  </si>
  <si>
    <t>Tour</t>
  </si>
  <si>
    <t>Vuelta</t>
  </si>
  <si>
    <t>STEIMLE Jannik</t>
  </si>
  <si>
    <t>GAMPER Patrick</t>
  </si>
  <si>
    <t>HONORÉ Mikkel Frølich</t>
  </si>
  <si>
    <t>Tour de France Specialist</t>
  </si>
  <si>
    <t>1x6e, 2x9e</t>
  </si>
  <si>
    <t>1x2e, 1x6e, 1x7e</t>
  </si>
  <si>
    <t>2x7e, 1x9e</t>
  </si>
  <si>
    <t>HAYTER Ethan</t>
  </si>
  <si>
    <t>THIJSSEN Gerben</t>
  </si>
  <si>
    <t>Dik en cursief gedrukte deelnemers hebben overwinningen behaald in alledrie de grote rondes</t>
  </si>
  <si>
    <t>DAINESE Alberto</t>
  </si>
  <si>
    <t>DÍAZ José Manuel</t>
  </si>
  <si>
    <t>FERRON Valentin</t>
  </si>
  <si>
    <t>NORSGAARD JØRGENSEN Mathias</t>
  </si>
  <si>
    <t>PIDCOCK Thomas</t>
  </si>
  <si>
    <t>TEJADA Harold</t>
  </si>
  <si>
    <t>WÆRENSKJOLD Søren</t>
  </si>
  <si>
    <t>WRIGHT Alfred</t>
  </si>
  <si>
    <t>GUGLIELMI Simon</t>
  </si>
  <si>
    <t>ALEOTTI Giovanni</t>
  </si>
  <si>
    <t>JORGENSON Matteo</t>
  </si>
  <si>
    <t>BAYER Tobias</t>
  </si>
  <si>
    <t>VANSEVENANT Mauri</t>
  </si>
  <si>
    <t>MONIQUET Sylvain</t>
  </si>
  <si>
    <t>BATTISTELLA Samuele</t>
  </si>
  <si>
    <t>VAN WILDER Ilan</t>
  </si>
  <si>
    <t>DE KLEIJN Arvid</t>
  </si>
  <si>
    <t>TRAEEN Torstein</t>
  </si>
  <si>
    <t>1x3e, 1x5e, 1x9e</t>
  </si>
  <si>
    <t>1x5e, 1x7e, 1x10e</t>
  </si>
  <si>
    <t>FEDOROV Yevgeniy</t>
  </si>
  <si>
    <t>GAROSIO Andrea</t>
  </si>
  <si>
    <t>MILAN Jonathan</t>
  </si>
  <si>
    <t>VAHTRA Norman</t>
  </si>
  <si>
    <t>KONYCHEV Alexander</t>
  </si>
  <si>
    <t>GUERIN Alexis</t>
  </si>
  <si>
    <t>URIANSTAD Martin</t>
  </si>
  <si>
    <t>BAX Sjoerd</t>
  </si>
  <si>
    <t>EEKHOFF Nils</t>
  </si>
  <si>
    <t>1x2e, 1x7e, 1x8e</t>
  </si>
  <si>
    <t>1x1e, 2x9e</t>
  </si>
  <si>
    <t>2014:</t>
  </si>
  <si>
    <t>Divisie 1</t>
  </si>
  <si>
    <t>2015:</t>
  </si>
  <si>
    <t>2016:</t>
  </si>
  <si>
    <t>Divisie 2</t>
  </si>
  <si>
    <t>2017:</t>
  </si>
  <si>
    <t>Vuelta playoff:</t>
  </si>
  <si>
    <t>2018:</t>
  </si>
  <si>
    <t>Stephan Verhoeven en Tutu Ndona verwijderd</t>
  </si>
  <si>
    <t>Dick Slijkoort verwijderd</t>
  </si>
  <si>
    <t>2019:</t>
  </si>
  <si>
    <t>1x1e, 1x3e, 1x9e</t>
  </si>
  <si>
    <t>209b</t>
  </si>
  <si>
    <t>2x1e, 1x2e</t>
  </si>
  <si>
    <t>ARMIRAIL Bruno</t>
  </si>
  <si>
    <t>Erik Golverdingen /</t>
  </si>
  <si>
    <t>/ Rolf Pruijsen</t>
  </si>
  <si>
    <t>Bert Evers en Gregory Souprayen verwijderd</t>
  </si>
  <si>
    <t>Vuelta a Espana Specialist</t>
  </si>
  <si>
    <t>UCI Ranking 31-12-2019</t>
  </si>
  <si>
    <t>(+7049)</t>
  </si>
  <si>
    <t>(+2824)</t>
  </si>
  <si>
    <t>(+8826)</t>
  </si>
  <si>
    <t>(+3712)</t>
  </si>
  <si>
    <t>(+2771)</t>
  </si>
  <si>
    <t>(+3281)</t>
  </si>
  <si>
    <t>(+6057)</t>
  </si>
  <si>
    <t>(+5276)</t>
  </si>
  <si>
    <t>(+5508)</t>
  </si>
  <si>
    <t>(+10060)</t>
  </si>
  <si>
    <t>(+5616)</t>
  </si>
  <si>
    <t>(+5263)</t>
  </si>
  <si>
    <t>(+6769)</t>
  </si>
  <si>
    <t>(+13071)</t>
  </si>
  <si>
    <t>(+12630)</t>
  </si>
  <si>
    <t>(+5339)</t>
  </si>
  <si>
    <t>(+6472)</t>
  </si>
  <si>
    <t>(+5327)</t>
  </si>
  <si>
    <t>(+1209)</t>
  </si>
  <si>
    <t>(+1191)</t>
  </si>
  <si>
    <t>(+7385)</t>
  </si>
  <si>
    <t>(+20314)</t>
  </si>
  <si>
    <t>(+3240)</t>
  </si>
  <si>
    <t>(+16725)</t>
  </si>
  <si>
    <t>(+15336)</t>
  </si>
  <si>
    <t>(+15539)</t>
  </si>
  <si>
    <t>(+14300)</t>
  </si>
  <si>
    <t>(+14429)</t>
  </si>
  <si>
    <t>(-14414)</t>
  </si>
  <si>
    <t>(+23185)</t>
  </si>
  <si>
    <t>(+22763)</t>
  </si>
  <si>
    <t>(+22313)</t>
  </si>
  <si>
    <t>(+21872)</t>
  </si>
  <si>
    <t>(+21795)</t>
  </si>
  <si>
    <t>(+21579)</t>
  </si>
  <si>
    <t>(+21526)</t>
  </si>
  <si>
    <t>(+21453)</t>
  </si>
  <si>
    <t>(+21414)</t>
  </si>
  <si>
    <t>(+21102)</t>
  </si>
  <si>
    <t>(+20991)</t>
  </si>
  <si>
    <t>(+20909)</t>
  </si>
  <si>
    <t>(+20807)</t>
  </si>
  <si>
    <t>(+20405)</t>
  </si>
  <si>
    <t>(+20084)</t>
  </si>
  <si>
    <t>(+19975)</t>
  </si>
  <si>
    <t>(+19764)</t>
  </si>
  <si>
    <t>(+19674)</t>
  </si>
  <si>
    <t>(+19448)</t>
  </si>
  <si>
    <t>(+18800)</t>
  </si>
  <si>
    <t>(+18480)</t>
  </si>
  <si>
    <t>(+18065)</t>
  </si>
  <si>
    <t>(+18036)</t>
  </si>
  <si>
    <t>(+17566)</t>
  </si>
  <si>
    <t>(+16833)</t>
  </si>
  <si>
    <t>(+16426)</t>
  </si>
  <si>
    <t>(-11960)</t>
  </si>
  <si>
    <t>(-4867)</t>
  </si>
  <si>
    <t>(-4123)</t>
  </si>
  <si>
    <t>(-1448)</t>
  </si>
  <si>
    <t>UCI-1</t>
  </si>
  <si>
    <t>UCI-2</t>
  </si>
  <si>
    <t>UCI-3</t>
  </si>
  <si>
    <t>UCI-4</t>
  </si>
  <si>
    <t>UCI-5</t>
  </si>
  <si>
    <t>UCI-6</t>
  </si>
  <si>
    <t>UCI-7</t>
  </si>
  <si>
    <t>UCI-8</t>
  </si>
  <si>
    <t>UCI-9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</si>
  <si>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</si>
  <si>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</si>
  <si>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</si>
  <si>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</si>
  <si>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</si>
  <si>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</si>
  <si>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</si>
  <si>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</si>
  <si>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</si>
  <si>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</si>
  <si>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</si>
  <si>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</si>
  <si>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</si>
  <si>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</si>
  <si>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</si>
  <si>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</si>
  <si>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</si>
  <si>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</si>
  <si>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</si>
  <si>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</si>
  <si>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</si>
  <si>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 Ranking 31-12-2014</t>
  </si>
  <si>
    <t>2014, 2015, 2016</t>
  </si>
  <si>
    <t>2015, 2016</t>
  </si>
  <si>
    <t>2014, 2015, 2016, 2017</t>
  </si>
  <si>
    <t>2016, 2017</t>
  </si>
  <si>
    <t>UCI-31</t>
  </si>
  <si>
    <t>UCI-32</t>
  </si>
  <si>
    <t>UCI-33</t>
  </si>
  <si>
    <t>UCI-34</t>
  </si>
  <si>
    <t>PRODHOMME Nicolas</t>
  </si>
  <si>
    <t>REYNDERS Jens</t>
  </si>
  <si>
    <t>BEULLENS Cédric</t>
  </si>
  <si>
    <t>BAGIOLI Andrea</t>
  </si>
  <si>
    <t>RUBIO Einer Augusto</t>
  </si>
  <si>
    <t>ZANA Filippo</t>
  </si>
  <si>
    <t>COVI Alessandro</t>
  </si>
  <si>
    <t>UCI-35</t>
  </si>
  <si>
    <t>UCI-36</t>
  </si>
  <si>
    <t>UCI-37</t>
  </si>
  <si>
    <t>UCI-38</t>
  </si>
  <si>
    <t>UCI-39</t>
  </si>
  <si>
    <t>UCI-40</t>
  </si>
  <si>
    <t>UCI-41</t>
  </si>
  <si>
    <t>UCI-42</t>
  </si>
  <si>
    <t>UCI-43</t>
  </si>
  <si>
    <t>UCI-44</t>
  </si>
  <si>
    <t>UCI-45</t>
  </si>
  <si>
    <t>UCI-46</t>
  </si>
  <si>
    <t>UCI-47</t>
  </si>
  <si>
    <t>UCI-48</t>
  </si>
  <si>
    <t>UCI-49</t>
  </si>
  <si>
    <t>UCI-50</t>
  </si>
  <si>
    <t>UCI-51</t>
  </si>
  <si>
    <t>UCI-52</t>
  </si>
  <si>
    <t>UCI-53</t>
  </si>
  <si>
    <t>UCI-54</t>
  </si>
  <si>
    <t>UCI-55</t>
  </si>
  <si>
    <t>UCI-56</t>
  </si>
  <si>
    <t>UCI-57</t>
  </si>
  <si>
    <t>UCI-58</t>
  </si>
  <si>
    <t>UCI-59</t>
  </si>
  <si>
    <t>UCI-60</t>
  </si>
  <si>
    <t>Divisiestanden</t>
  </si>
  <si>
    <t>WorldTour Divisie:</t>
  </si>
  <si>
    <t>Continental Divisie:</t>
  </si>
  <si>
    <t>ProContinental Divisie:</t>
  </si>
  <si>
    <t>ProNational Divisie:</t>
  </si>
  <si>
    <t>UCI01</t>
  </si>
  <si>
    <t>UCI44</t>
  </si>
  <si>
    <t>UCI02</t>
  </si>
  <si>
    <t>UCI03</t>
  </si>
  <si>
    <t>UCI04</t>
  </si>
  <si>
    <t>UCI05</t>
  </si>
  <si>
    <t>UCI06</t>
  </si>
  <si>
    <t>UCI07</t>
  </si>
  <si>
    <t>UCI08</t>
  </si>
  <si>
    <t>UCI09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</si>
  <si>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</si>
  <si>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</si>
  <si>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</si>
  <si>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</si>
  <si>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</si>
  <si>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</si>
  <si>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</si>
  <si>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</si>
  <si>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</si>
  <si>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</si>
  <si>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</si>
  <si>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</si>
  <si>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</si>
  <si>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</si>
  <si>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</si>
  <si>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</si>
  <si>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</si>
  <si>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</si>
  <si>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</si>
  <si>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</si>
  <si>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</si>
  <si>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UCI31</t>
  </si>
  <si>
    <t>UCI32</t>
  </si>
  <si>
    <t>UCI33</t>
  </si>
  <si>
    <t>UCI34</t>
  </si>
  <si>
    <t>UCI35</t>
  </si>
  <si>
    <t>UCI36</t>
  </si>
  <si>
    <t>UCI37</t>
  </si>
  <si>
    <t>UCI38</t>
  </si>
  <si>
    <t>UCI39</t>
  </si>
  <si>
    <t>UCI40</t>
  </si>
  <si>
    <t>UCI41</t>
  </si>
  <si>
    <t>UCI42</t>
  </si>
  <si>
    <t>UCI43</t>
  </si>
  <si>
    <t>UCI45</t>
  </si>
  <si>
    <t>UCI46</t>
  </si>
  <si>
    <t>UCI47</t>
  </si>
  <si>
    <t>UCI48</t>
  </si>
  <si>
    <t>UCI49</t>
  </si>
  <si>
    <t>UCI50</t>
  </si>
  <si>
    <t>UCI51</t>
  </si>
  <si>
    <t>UCI52</t>
  </si>
  <si>
    <t>UCI53</t>
  </si>
  <si>
    <t>UCI54</t>
  </si>
  <si>
    <t>UCI55</t>
  </si>
  <si>
    <t>UCI56</t>
  </si>
  <si>
    <t>UCI57</t>
  </si>
  <si>
    <t>UCI58</t>
  </si>
  <si>
    <t>1.Pro</t>
  </si>
  <si>
    <t>2.Pro</t>
  </si>
  <si>
    <t>TOTAALPUNTEN:</t>
  </si>
  <si>
    <t>2.Pro:</t>
  </si>
  <si>
    <t>Kampioenschappen:</t>
  </si>
  <si>
    <t>1.Pro:</t>
  </si>
  <si>
    <t>UAE Tour Specialist</t>
  </si>
  <si>
    <t>Ronde van Polen Specialist</t>
  </si>
  <si>
    <t>Overzicht klasseringen</t>
  </si>
  <si>
    <t>D2   11e</t>
  </si>
  <si>
    <t>D2   30e</t>
  </si>
  <si>
    <t>D1   18e</t>
  </si>
  <si>
    <t>D1   13e</t>
  </si>
  <si>
    <t>D1   15e</t>
  </si>
  <si>
    <t>D2   20e</t>
  </si>
  <si>
    <t>D1   4e</t>
  </si>
  <si>
    <t>D1   10e</t>
  </si>
  <si>
    <t>D2   19e</t>
  </si>
  <si>
    <t>D2   22e</t>
  </si>
  <si>
    <t>D1   21e</t>
  </si>
  <si>
    <t>D2   7e</t>
  </si>
  <si>
    <t>D2   12e</t>
  </si>
  <si>
    <t>D2   36e</t>
  </si>
  <si>
    <t>D2   34e</t>
  </si>
  <si>
    <t>D1   2e</t>
  </si>
  <si>
    <t>D1   12e</t>
  </si>
  <si>
    <t>D1   16e</t>
  </si>
  <si>
    <t>D2   6e</t>
  </si>
  <si>
    <t>D2   17e</t>
  </si>
  <si>
    <t>D1   17e</t>
  </si>
  <si>
    <t>D1   5e</t>
  </si>
  <si>
    <t>D1   11e</t>
  </si>
  <si>
    <t>D1   14e</t>
  </si>
  <si>
    <t>D1   7e</t>
  </si>
  <si>
    <t>D1   1e</t>
  </si>
  <si>
    <t>D1   3e</t>
  </si>
  <si>
    <t>D2   15e</t>
  </si>
  <si>
    <t>D2   26e</t>
  </si>
  <si>
    <t>D2   32e</t>
  </si>
  <si>
    <t>D2   8e</t>
  </si>
  <si>
    <t>D2   33e</t>
  </si>
  <si>
    <t>D1   8e</t>
  </si>
  <si>
    <t>D2   2e</t>
  </si>
  <si>
    <t>D2   14e</t>
  </si>
  <si>
    <t>D2   5e</t>
  </si>
  <si>
    <t>D2   10e</t>
  </si>
  <si>
    <t>D2   29e</t>
  </si>
  <si>
    <t>D1   9e</t>
  </si>
  <si>
    <t>D2   3e</t>
  </si>
  <si>
    <t>D2   1e</t>
  </si>
  <si>
    <t>D1   6e</t>
  </si>
  <si>
    <t>D2   24e</t>
  </si>
  <si>
    <t>D2   13e</t>
  </si>
  <si>
    <t>D2   28e</t>
  </si>
  <si>
    <t>D2   37e</t>
  </si>
  <si>
    <t>D2   9e</t>
  </si>
  <si>
    <t>D2   25e</t>
  </si>
  <si>
    <t>D2   16e</t>
  </si>
  <si>
    <t>D2   4e</t>
  </si>
  <si>
    <t>D2   27e</t>
  </si>
  <si>
    <t>D2   31e</t>
  </si>
  <si>
    <t>D2   23e</t>
  </si>
  <si>
    <t>D1   19e</t>
  </si>
  <si>
    <t>D2   35e</t>
  </si>
  <si>
    <t>D1   20e</t>
  </si>
  <si>
    <t>D2   18e</t>
  </si>
  <si>
    <t>D2   21e</t>
  </si>
  <si>
    <t>UCI ranking per 01/01</t>
  </si>
  <si>
    <t>1.Pro / 2.Pro</t>
  </si>
  <si>
    <t>UCI59</t>
  </si>
  <si>
    <t>UCI60</t>
  </si>
  <si>
    <t>UCI61</t>
  </si>
  <si>
    <t>UCI62</t>
  </si>
  <si>
    <t>UCI63</t>
  </si>
  <si>
    <t>UCI64</t>
  </si>
  <si>
    <t>UCI65</t>
  </si>
  <si>
    <t>UCI66</t>
  </si>
  <si>
    <t>UCI67</t>
  </si>
  <si>
    <t>UCI68</t>
  </si>
  <si>
    <t>UCI69</t>
  </si>
  <si>
    <t>UCI70</t>
  </si>
  <si>
    <t>UCI71</t>
  </si>
  <si>
    <t>UCI72</t>
  </si>
  <si>
    <t>UCI73</t>
  </si>
  <si>
    <t>UCI74</t>
  </si>
  <si>
    <t>UCI75</t>
  </si>
  <si>
    <t>UCI76</t>
  </si>
  <si>
    <t>UCI77</t>
  </si>
  <si>
    <t>UCI78</t>
  </si>
  <si>
    <t>Geertruidenberg</t>
  </si>
  <si>
    <t>Jan-Willem Prinsen</t>
  </si>
  <si>
    <t>RODRIGUEZ Carlos</t>
  </si>
  <si>
    <t>Jeanet van den Heuvel</t>
  </si>
  <si>
    <t>Kevin Hoeke</t>
  </si>
  <si>
    <t>Julian Buijzen</t>
  </si>
  <si>
    <t>Nijmegen</t>
  </si>
  <si>
    <t>Bart Willemse</t>
  </si>
  <si>
    <t>Peter van den Heuvel</t>
  </si>
  <si>
    <t>Marcel Vaessen</t>
  </si>
  <si>
    <t>Luud van Nijnatten</t>
  </si>
  <si>
    <t>Bart Mathijssen</t>
  </si>
  <si>
    <t>Cas Coppens</t>
  </si>
  <si>
    <t>Levi Splinters</t>
  </si>
  <si>
    <t>Fokko Haveman</t>
  </si>
  <si>
    <t>Marc Bouwens</t>
  </si>
  <si>
    <t>Alex van der Pluijm</t>
  </si>
  <si>
    <t>Wouter Hendriksen</t>
  </si>
  <si>
    <t>Wilmer van Ginkel</t>
  </si>
  <si>
    <t>Niels Cloin</t>
  </si>
  <si>
    <t>Lizet Ballemans</t>
  </si>
  <si>
    <t>Theo van de Luijtgaarden</t>
  </si>
  <si>
    <t>Waalwijk</t>
  </si>
  <si>
    <t>Amsterdam</t>
  </si>
  <si>
    <t>Genderen</t>
  </si>
  <si>
    <t>Terneuzen</t>
  </si>
  <si>
    <t>Raamsdonksveer</t>
  </si>
  <si>
    <t>Wijk en Aalburg</t>
  </si>
  <si>
    <t>Steenbergen</t>
  </si>
  <si>
    <t>Team PostNL</t>
  </si>
  <si>
    <t>Team Gorinchem</t>
  </si>
  <si>
    <t>Silvio de Mooy</t>
  </si>
  <si>
    <t>YEMANE Dawit</t>
  </si>
  <si>
    <t>MORIN Emmanuel</t>
  </si>
  <si>
    <t>BUITRAGO SANCHEZ Santiago</t>
  </si>
  <si>
    <t>1x1e, 2x2e, 1x3e, 1x9e</t>
  </si>
  <si>
    <t>1x4e, 1x5e, 1x7e, 1x10e</t>
  </si>
  <si>
    <t>1x1e, 2x6e, 1x8e</t>
  </si>
  <si>
    <t>PEÑALVER Manuel</t>
  </si>
  <si>
    <t>VANHOUCKE Harm</t>
  </si>
  <si>
    <t>Goof Pruijsen /</t>
  </si>
  <si>
    <t>/ Sjaan van den Heuvel</t>
  </si>
  <si>
    <t>1x1e, 1x4e, 1x5e, 1x7e</t>
  </si>
  <si>
    <t>CAMARGO Diego Andres</t>
  </si>
  <si>
    <t>VINE Jay</t>
  </si>
  <si>
    <t>BRUSSENSKIY Gleb</t>
  </si>
  <si>
    <t>Posities gestegen/gedaald tov vorige week</t>
  </si>
  <si>
    <t>Naam + (klassementswinnaar)</t>
  </si>
  <si>
    <t>EINHORN Itamar</t>
  </si>
  <si>
    <t>JACOBS Johan</t>
  </si>
  <si>
    <t>LAFAY Victor</t>
  </si>
  <si>
    <t>TULETT Ben</t>
  </si>
  <si>
    <t>HEIDEMANN Miguel</t>
  </si>
  <si>
    <t>1x2e,1x3e</t>
  </si>
  <si>
    <t>1x2e, 2x3e</t>
  </si>
  <si>
    <t>1x2e, 2x10e</t>
  </si>
  <si>
    <t>MOZZATO Luca</t>
  </si>
  <si>
    <t>ROCHAS Rémy</t>
  </si>
  <si>
    <t>VAN ENGELEN Adne</t>
  </si>
  <si>
    <t>FIORELLI Filippo</t>
  </si>
  <si>
    <t>MARTÍN Gotzon</t>
  </si>
  <si>
    <t>1x4e, 1x7e, 1x9e</t>
  </si>
  <si>
    <t>SIMMONS Quinn</t>
  </si>
  <si>
    <t>1x3e, 1x4e, 1x10e</t>
  </si>
  <si>
    <t>CANAL Carlos</t>
  </si>
  <si>
    <t>STEWART Jake</t>
  </si>
  <si>
    <t>ANGULO Antonio</t>
  </si>
  <si>
    <t>MILTIADIS Andreas</t>
  </si>
  <si>
    <t>REIS Rafael</t>
  </si>
  <si>
    <t>1x2e, 1x3e, 1x6e</t>
  </si>
  <si>
    <t>VERMEERSCH Florian</t>
  </si>
  <si>
    <t>BLIKRA Erlend</t>
  </si>
  <si>
    <t>KOOIJ Olav</t>
  </si>
  <si>
    <t>LAZKANO Oier</t>
  </si>
  <si>
    <t>PLUIMERS Rick</t>
  </si>
  <si>
    <t>2x1e, 1x8e</t>
  </si>
  <si>
    <t>2018, 2019, 2020</t>
  </si>
  <si>
    <t>2019, 2020</t>
  </si>
  <si>
    <t>2017, 2018, 2019, 2020</t>
  </si>
  <si>
    <t>Talent:</t>
  </si>
  <si>
    <t>1x een koers winnen</t>
  </si>
  <si>
    <t>2x een koers winnen en/of 3x een podiumplaats en/of 4x een top10 klassering</t>
  </si>
  <si>
    <t>3x een koers winnen en/of 5x een podiumplaats en/of 7x een top10 klassering</t>
  </si>
  <si>
    <t>4x een koers winnen en/of 7x een podiumplaats en/of 10x een top10 klassering</t>
  </si>
  <si>
    <t>Santos Tour Down Under Talent/Specialist</t>
  </si>
  <si>
    <t>Santos Tour Down Under Talent</t>
  </si>
  <si>
    <t>Cadel Evans Great Ocean Roadrace Talent</t>
  </si>
  <si>
    <t>UAE Tour Talent</t>
  </si>
  <si>
    <t>Omloop Het Nieuwsblad Talent</t>
  </si>
  <si>
    <t>Omloop Het Nieuwsblad Talent/Specialist</t>
  </si>
  <si>
    <t>Strade Bianche Talent/Specialist</t>
  </si>
  <si>
    <t>Strade Bianche Talent</t>
  </si>
  <si>
    <t>Parijs-Nice Talent</t>
  </si>
  <si>
    <t>Parijs-Nice Talent/Specialist</t>
  </si>
  <si>
    <t>Tirreno Adriatico Talent</t>
  </si>
  <si>
    <t>Milaan-San Remo Talent/Specialist</t>
  </si>
  <si>
    <t>Milaan-San Remo Talent</t>
  </si>
  <si>
    <t>Gent-Wevelgem Talent</t>
  </si>
  <si>
    <t>Dwars door Vlaanderen Talent</t>
  </si>
  <si>
    <t>Ronde van Vlaanderen Talent/Specialist</t>
  </si>
  <si>
    <t>Ronde van Vlaanderen Talent</t>
  </si>
  <si>
    <t>Ronde van het Baskenland Talent</t>
  </si>
  <si>
    <t>Parijs-Roubaix Talent</t>
  </si>
  <si>
    <t>Amstel Gold Race Talent</t>
  </si>
  <si>
    <t>Waalse Pijl Talent</t>
  </si>
  <si>
    <t>Luik-Bastenaken-Luik Talent</t>
  </si>
  <si>
    <t>Ronde van Romandie Talent/Specialist</t>
  </si>
  <si>
    <t>Ronde van Romandie Talent</t>
  </si>
  <si>
    <t>Eschborn-Frankfurt Talent/Specialist</t>
  </si>
  <si>
    <t>Eschborn-Frankfurt Talent</t>
  </si>
  <si>
    <t>Giro d'Italia Talent</t>
  </si>
  <si>
    <t>Ronde van Californie Talent</t>
  </si>
  <si>
    <t>Criterium du Dauphine Talent</t>
  </si>
  <si>
    <t>Ronde van Zwitserland Talent</t>
  </si>
  <si>
    <t>Tour de France Talent</t>
  </si>
  <si>
    <t>ŠTOČEK Matúš</t>
  </si>
  <si>
    <t>RAPP Jonas</t>
  </si>
  <si>
    <t>ZINGLE Axel</t>
  </si>
  <si>
    <t>SCHMID Mauro</t>
  </si>
  <si>
    <t>25e</t>
  </si>
  <si>
    <t>26e</t>
  </si>
  <si>
    <t>27e</t>
  </si>
  <si>
    <t>28e</t>
  </si>
  <si>
    <t>29e</t>
  </si>
  <si>
    <t>30e</t>
  </si>
  <si>
    <t>31e</t>
  </si>
  <si>
    <t>32e</t>
  </si>
  <si>
    <t>33e</t>
  </si>
  <si>
    <t>34e</t>
  </si>
  <si>
    <t>35e</t>
  </si>
  <si>
    <t>36e</t>
  </si>
  <si>
    <t>37e</t>
  </si>
  <si>
    <t>Prudential Ride London-Surrey Classic Talent</t>
  </si>
  <si>
    <t>Clasica San Sebastian Talent</t>
  </si>
  <si>
    <t>Ronde van Polen Talent</t>
  </si>
  <si>
    <t>Cyclassics Hamburg Talent</t>
  </si>
  <si>
    <t>Vuelta a Espana Talent/Specialist</t>
  </si>
  <si>
    <t>Vuelta a Espana Talent</t>
  </si>
  <si>
    <t>Bretagne Classic Talent</t>
  </si>
  <si>
    <t>GP Quebec Talent</t>
  </si>
  <si>
    <t>GP Montreal Talent</t>
  </si>
  <si>
    <t>Ronde van Turkije Talent</t>
  </si>
  <si>
    <t>Ronde van Lombardije Talent</t>
  </si>
  <si>
    <t>Ronde van Guangxi Talent</t>
  </si>
  <si>
    <t>Wereldkampioenschappen Tijdrit Talent/Specialist</t>
  </si>
  <si>
    <t>Wereldkampioenschappen Wegwedstrijd Talent</t>
  </si>
  <si>
    <t>Nationale Kampioenschappen Tijdrit Talent</t>
  </si>
  <si>
    <t>Nationale Kampioenschappen Wegwedstrijd Talent</t>
  </si>
  <si>
    <t>1x5e, 2x10e</t>
  </si>
  <si>
    <t>Wereldkampioenschappen Tijdrit Talent</t>
  </si>
  <si>
    <t>1x1e, 1x2e, 1x9e</t>
  </si>
  <si>
    <t>1x1e, 2x7e</t>
  </si>
  <si>
    <t>2x1e, 1x2e, 1x5e</t>
  </si>
  <si>
    <t>1x3e, 1x6e, 1x7e</t>
  </si>
  <si>
    <t>National Divisie:</t>
  </si>
  <si>
    <t>CARR Simon</t>
  </si>
  <si>
    <t>LOUVEL Matis</t>
  </si>
  <si>
    <t>1x6e, 2x10e</t>
  </si>
  <si>
    <t>0 - 0 - 0</t>
  </si>
  <si>
    <t>1x3e, 1x4e, 1x6e</t>
  </si>
  <si>
    <t>1x3e, 1x9e, 1x10e</t>
  </si>
  <si>
    <t>GOOSSENS Kobe</t>
  </si>
  <si>
    <t>RENARD Alexis</t>
  </si>
  <si>
    <t>DONOVAN Mark</t>
  </si>
  <si>
    <t>Jannie van den Heuvel /</t>
  </si>
  <si>
    <t>/ Jesse van Dalen</t>
  </si>
  <si>
    <t>1x9e, 2x10e</t>
  </si>
  <si>
    <t>UCI Ranking 31-12-2020</t>
  </si>
  <si>
    <t>UCI-61</t>
  </si>
  <si>
    <t>UCI-62</t>
  </si>
  <si>
    <t>UCI-63</t>
  </si>
  <si>
    <t>UCI-64</t>
  </si>
  <si>
    <t>UCI-65</t>
  </si>
  <si>
    <t>UCI-66</t>
  </si>
  <si>
    <t>UCI-67</t>
  </si>
  <si>
    <t>UCI-68</t>
  </si>
  <si>
    <t>UCI-69</t>
  </si>
  <si>
    <t>UCI-70</t>
  </si>
  <si>
    <t>UCI-71</t>
  </si>
  <si>
    <t>UCI-72</t>
  </si>
  <si>
    <t>UCI-73</t>
  </si>
  <si>
    <t>UCI-74</t>
  </si>
  <si>
    <t>UCI-75</t>
  </si>
  <si>
    <t>UCI-76</t>
  </si>
  <si>
    <t>UCI-77</t>
  </si>
  <si>
    <t>UCI-78</t>
  </si>
  <si>
    <t>(-7050)</t>
  </si>
  <si>
    <t>(-7479)</t>
  </si>
  <si>
    <t>(-8098)</t>
  </si>
  <si>
    <t>(-7129)</t>
  </si>
  <si>
    <t>(+526)</t>
  </si>
  <si>
    <t>(-2897)</t>
  </si>
  <si>
    <t>(-5421)</t>
  </si>
  <si>
    <t>(+6948)</t>
  </si>
  <si>
    <t>(-429)</t>
  </si>
  <si>
    <t>(-5647)</t>
  </si>
  <si>
    <t>(-6798)</t>
  </si>
  <si>
    <t>(-7428)</t>
  </si>
  <si>
    <t>(-5703)</t>
  </si>
  <si>
    <t>(-5741)</t>
  </si>
  <si>
    <t>(-5418)</t>
  </si>
  <si>
    <t>(-7226)</t>
  </si>
  <si>
    <t>(+9372)</t>
  </si>
  <si>
    <t>(-4075)</t>
  </si>
  <si>
    <t>(-4107)</t>
  </si>
  <si>
    <t>(-1017)</t>
  </si>
  <si>
    <t>(+4404)</t>
  </si>
  <si>
    <t>(-5775)</t>
  </si>
  <si>
    <t>(-3804)</t>
  </si>
  <si>
    <t>(-6605)</t>
  </si>
  <si>
    <t>(+3575)</t>
  </si>
  <si>
    <t>(+4315)</t>
  </si>
  <si>
    <t>(-3859)</t>
  </si>
  <si>
    <t>(+3449)</t>
  </si>
  <si>
    <t>(+11474)</t>
  </si>
  <si>
    <t>(+11090)</t>
  </si>
  <si>
    <t>(+12621)</t>
  </si>
  <si>
    <t>(+10607)</t>
  </si>
  <si>
    <t>(+10523)</t>
  </si>
  <si>
    <t>(+9979)</t>
  </si>
  <si>
    <t>(+8897)</t>
  </si>
  <si>
    <t>(+9710)</t>
  </si>
  <si>
    <t>(+9498)</t>
  </si>
  <si>
    <t>(+7959)</t>
  </si>
  <si>
    <t>(+8232)</t>
  </si>
  <si>
    <t>(+11425)</t>
  </si>
  <si>
    <t>(+8555)</t>
  </si>
  <si>
    <t>(+7897)</t>
  </si>
  <si>
    <t>(+8836)</t>
  </si>
  <si>
    <t>(+8930)</t>
  </si>
  <si>
    <t>(+9081)</t>
  </si>
  <si>
    <t>(+9428)</t>
  </si>
  <si>
    <t>(+7075)</t>
  </si>
  <si>
    <t>(+8311)</t>
  </si>
  <si>
    <t>(+9497)</t>
  </si>
  <si>
    <t>(+7786)</t>
  </si>
  <si>
    <t>(+5512)</t>
  </si>
  <si>
    <t>(+6598)</t>
  </si>
  <si>
    <t>(-14594)</t>
  </si>
  <si>
    <t>(+14884)</t>
  </si>
  <si>
    <t>(+14881)</t>
  </si>
  <si>
    <t>(+14460)</t>
  </si>
  <si>
    <t>(+14000)</t>
  </si>
  <si>
    <t>(+13953)</t>
  </si>
  <si>
    <t>(-4620)</t>
  </si>
  <si>
    <t>(+13743)</t>
  </si>
  <si>
    <t>(+13702)</t>
  </si>
  <si>
    <t>(+13694)</t>
  </si>
  <si>
    <t>(+13607)</t>
  </si>
  <si>
    <t>(+13605)</t>
  </si>
  <si>
    <t>(+13592)</t>
  </si>
  <si>
    <t>(+13554)</t>
  </si>
  <si>
    <t>(+13339)</t>
  </si>
  <si>
    <t>(+13241)</t>
  </si>
  <si>
    <t>(+13085)</t>
  </si>
  <si>
    <t>(+12925)</t>
  </si>
  <si>
    <t>(+12768)</t>
  </si>
  <si>
    <t>(+12417)</t>
  </si>
  <si>
    <t>(+11519)</t>
  </si>
  <si>
    <t>(+11317)</t>
  </si>
  <si>
    <t>(-4882)</t>
  </si>
  <si>
    <t>(-9928)</t>
  </si>
  <si>
    <t>(-4181)</t>
  </si>
  <si>
    <t>2017, 2018, 2019,2020</t>
  </si>
  <si>
    <t>2020:</t>
  </si>
  <si>
    <t>D3   13e</t>
  </si>
  <si>
    <t>D3   15e</t>
  </si>
  <si>
    <t>D3   7e</t>
  </si>
  <si>
    <t>D3   4e</t>
  </si>
  <si>
    <t>D3   17e</t>
  </si>
  <si>
    <t>D3   14e</t>
  </si>
  <si>
    <t>D3   9e</t>
  </si>
  <si>
    <t>D3   6e</t>
  </si>
  <si>
    <t>D3   3e</t>
  </si>
  <si>
    <t>D3   18e</t>
  </si>
  <si>
    <t>D4   3e</t>
  </si>
  <si>
    <t>D3   10e</t>
  </si>
  <si>
    <t>D3   2e</t>
  </si>
  <si>
    <t>D3   16e</t>
  </si>
  <si>
    <t>D3   1e</t>
  </si>
  <si>
    <t>D3   12e</t>
  </si>
  <si>
    <t>D3   5e</t>
  </si>
  <si>
    <t>D3   8e</t>
  </si>
  <si>
    <t>D3   11e</t>
  </si>
  <si>
    <t>D4   1e</t>
  </si>
  <si>
    <t>D4   2e</t>
  </si>
  <si>
    <t>D4   4e</t>
  </si>
  <si>
    <t>D4   5e</t>
  </si>
  <si>
    <t>D4   6e</t>
  </si>
  <si>
    <t>D4   7e</t>
  </si>
  <si>
    <t>D4   8e</t>
  </si>
  <si>
    <t>D4   9e</t>
  </si>
  <si>
    <t>D4   10e</t>
  </si>
  <si>
    <t>D4   11e</t>
  </si>
  <si>
    <t>D4   12e</t>
  </si>
  <si>
    <t>D4   13e</t>
  </si>
  <si>
    <t>D4   14e</t>
  </si>
  <si>
    <t>D4   15e</t>
  </si>
  <si>
    <t>D4   16e</t>
  </si>
  <si>
    <t>D4   17e</t>
  </si>
  <si>
    <t>D4   18e</t>
  </si>
  <si>
    <t>D4   19e</t>
  </si>
  <si>
    <t>D4   20e</t>
  </si>
  <si>
    <t>Rosmalen</t>
  </si>
  <si>
    <t>UCI79</t>
  </si>
  <si>
    <t>UCI80</t>
  </si>
  <si>
    <t>UCI81</t>
  </si>
  <si>
    <t>UCI82</t>
  </si>
  <si>
    <t>UCI83</t>
  </si>
  <si>
    <t>UCI84</t>
  </si>
  <si>
    <t>UCI85</t>
  </si>
  <si>
    <t>UCI86</t>
  </si>
  <si>
    <t>UCI87</t>
  </si>
  <si>
    <t>UCI ranking+UCI punten per 01/01</t>
  </si>
  <si>
    <t>Ploegenklassement Algemeen</t>
  </si>
  <si>
    <t>Ploegenklassement Medailles</t>
  </si>
  <si>
    <t>Ploegenklassement Punten</t>
  </si>
  <si>
    <t>Divisie / Team</t>
  </si>
  <si>
    <t>Aantal gekozen</t>
  </si>
  <si>
    <t>Rijn van Dommele</t>
  </si>
  <si>
    <t>Arjen Rousse</t>
  </si>
  <si>
    <t>Dennis Wezenbeek</t>
  </si>
  <si>
    <t>Noordhoek</t>
  </si>
  <si>
    <t>Corne van Dorst</t>
  </si>
  <si>
    <t>Henri Dunant</t>
  </si>
  <si>
    <t>Yvo van Dorst</t>
  </si>
  <si>
    <t>Bas Walraven</t>
  </si>
  <si>
    <t>Adri Willemstein</t>
  </si>
  <si>
    <t>Freek Zuidam</t>
  </si>
  <si>
    <t>Vuren</t>
  </si>
  <si>
    <t>Team</t>
  </si>
  <si>
    <t>Elly Mathijssen</t>
  </si>
  <si>
    <t>kopman</t>
  </si>
  <si>
    <t>X  1,5  X  1,4</t>
  </si>
  <si>
    <t>Bas-Jan Zwijnenburg</t>
  </si>
  <si>
    <t>Cynthia van Berchum</t>
  </si>
  <si>
    <t>Everard van de Luijtgaarden</t>
  </si>
  <si>
    <t>Jomardi van Berchum</t>
  </si>
  <si>
    <t>Kees van As</t>
  </si>
  <si>
    <t>Marcel Bekkering</t>
  </si>
  <si>
    <t>Rens Krijnen</t>
  </si>
  <si>
    <t>Tom Uil</t>
  </si>
  <si>
    <t>Alex van de Pluijm</t>
  </si>
  <si>
    <t>UCI88</t>
  </si>
  <si>
    <t>Apeldoorn</t>
  </si>
  <si>
    <t>UCI89</t>
  </si>
  <si>
    <t>Uden</t>
  </si>
  <si>
    <t>UCI90</t>
  </si>
  <si>
    <t>UCI91</t>
  </si>
  <si>
    <t>Zwijndrecht</t>
  </si>
  <si>
    <t>UCI92</t>
  </si>
  <si>
    <t>UCI93</t>
  </si>
  <si>
    <t>Zoetermeer</t>
  </si>
  <si>
    <t>UCI94</t>
  </si>
  <si>
    <t>UCI95</t>
  </si>
  <si>
    <t>UCI96</t>
  </si>
  <si>
    <t>Hoeven</t>
  </si>
  <si>
    <t>UCI97</t>
  </si>
  <si>
    <t>Dongen</t>
  </si>
  <si>
    <t>UCI98</t>
  </si>
  <si>
    <t>Peer Verwijmeren</t>
  </si>
  <si>
    <t>UCI99</t>
  </si>
  <si>
    <t>Peter Pruijsten</t>
  </si>
  <si>
    <t>Christoph Rousse</t>
  </si>
  <si>
    <t>SKJELMOSE JENSEN Mattias</t>
  </si>
  <si>
    <t>HERREGODTS Rune</t>
  </si>
  <si>
    <t>MARIT Arne</t>
  </si>
  <si>
    <t>CEPEDA Jefferson Alexander</t>
  </si>
  <si>
    <t>TESSON Jason</t>
  </si>
  <si>
    <t>BURGAUDEAU Mathieu</t>
  </si>
  <si>
    <t>PLAPP Luke</t>
  </si>
  <si>
    <t>ADRIÀ Roger</t>
  </si>
  <si>
    <t>QUINN Sean</t>
  </si>
  <si>
    <t>WILLIAMS Stephen</t>
  </si>
  <si>
    <t>VAN GILS Maxim</t>
  </si>
  <si>
    <t>AYUSO Juan</t>
  </si>
  <si>
    <t>VAN DIJKE Mick</t>
  </si>
  <si>
    <t>BARONCINI Filippo</t>
  </si>
  <si>
    <t>FISHER-BLACK Finn</t>
  </si>
  <si>
    <t>TIBERI Antonio</t>
  </si>
  <si>
    <t>BERTHET Clément</t>
  </si>
  <si>
    <t>ROMO Javier</t>
  </si>
  <si>
    <t>ZOCCARATO Samuele</t>
  </si>
  <si>
    <t>JOHANNESSEN Tobias Halland</t>
  </si>
  <si>
    <t>VAN DEN BERG Marijn</t>
  </si>
  <si>
    <t>VERNON Ethan</t>
  </si>
  <si>
    <t>BRENNER Marco</t>
  </si>
  <si>
    <t>STEINHAUSER Georg</t>
  </si>
  <si>
    <t>PICCOLO Andrea</t>
  </si>
  <si>
    <t>NYS Thibau</t>
  </si>
  <si>
    <t>CHAMPION Thomas</t>
  </si>
  <si>
    <t>DOUBLE Paul</t>
  </si>
  <si>
    <t>WANDAHL Frederik</t>
  </si>
  <si>
    <t>GARCÍA PIERNA Raúl</t>
  </si>
  <si>
    <t>VAN TRICHT Stan</t>
  </si>
  <si>
    <t>FETTER Erik</t>
  </si>
  <si>
    <t>VAN DIJKE Tim</t>
  </si>
  <si>
    <t>BANASZEK Alan</t>
  </si>
  <si>
    <t>HOOLE Daan</t>
  </si>
  <si>
    <t>Coen Prenger XXX</t>
  </si>
  <si>
    <t>CHARMIG Anthon</t>
  </si>
  <si>
    <t>BANASZEK Norbert</t>
  </si>
  <si>
    <t>COLNAGHI Luca</t>
  </si>
  <si>
    <t>COTÉ Pier-André</t>
  </si>
  <si>
    <t>DVERSNES Fredrik</t>
  </si>
  <si>
    <t>GLIVAR Gal</t>
  </si>
  <si>
    <t>GONZÁLEZ David</t>
  </si>
  <si>
    <t>GOVEKAR Matevž</t>
  </si>
  <si>
    <t>HESTERS Jules</t>
  </si>
  <si>
    <t>ILIĆ Ognjen</t>
  </si>
  <si>
    <t>LAMPERTI Luke</t>
  </si>
  <si>
    <t>NICOLAU Joel</t>
  </si>
  <si>
    <t>OKAMIKA Ander</t>
  </si>
  <si>
    <t>PITHIE Laurence</t>
  </si>
  <si>
    <t>REX Laurenz</t>
  </si>
  <si>
    <t>RICCITELLO Matthew</t>
  </si>
  <si>
    <t>SCARONI Cristian</t>
  </si>
  <si>
    <t>WALLIN Rasmus Bøgh</t>
  </si>
  <si>
    <t>UCI-99</t>
  </si>
  <si>
    <t>Pieter de Graaf</t>
  </si>
  <si>
    <t>Groep A</t>
  </si>
  <si>
    <t>Groep B</t>
  </si>
  <si>
    <t>Groep C</t>
  </si>
  <si>
    <t>Groep D</t>
  </si>
  <si>
    <t>1/8 finale</t>
  </si>
  <si>
    <t>1/4 finale</t>
  </si>
  <si>
    <t>Finale</t>
  </si>
  <si>
    <t>(A)</t>
  </si>
  <si>
    <t>(B)</t>
  </si>
  <si>
    <t>(C)</t>
  </si>
  <si>
    <t>(D)</t>
  </si>
  <si>
    <t>(F)</t>
  </si>
  <si>
    <t>(G)</t>
  </si>
  <si>
    <t>(H)</t>
  </si>
  <si>
    <t>(E)</t>
  </si>
  <si>
    <t>A - B</t>
  </si>
  <si>
    <t>Omloop het Nieuwsblad</t>
  </si>
  <si>
    <t>Ronde van Catalonie</t>
  </si>
  <si>
    <t>Classic Brugge-De Panne</t>
  </si>
  <si>
    <t>John Verschoor (1)</t>
  </si>
  <si>
    <t>Pascal Hommelberg (1)</t>
  </si>
  <si>
    <t>Christa van Helden (3)</t>
  </si>
  <si>
    <t>Lenard Huijzer (1)</t>
  </si>
  <si>
    <t>Johnny Koolen (1)</t>
  </si>
  <si>
    <t>Marc Bouwens (4)</t>
  </si>
  <si>
    <t>Rolf Pruijsen (1)</t>
  </si>
  <si>
    <t>Stefan Verschoor (1)</t>
  </si>
  <si>
    <t>Freek Zuidam (4)</t>
  </si>
  <si>
    <t>Cas Coppens (2)</t>
  </si>
  <si>
    <t>Michiel van der Stelt (1)</t>
  </si>
  <si>
    <t>Monique Kammers (3)</t>
  </si>
  <si>
    <t>Nathan van Zijll (1)</t>
  </si>
  <si>
    <t>Peer Verwijmeren (5)</t>
  </si>
  <si>
    <t>Wim Rommens (1)</t>
  </si>
  <si>
    <t>ZWIEHOFF Ben</t>
  </si>
  <si>
    <t>DE LIE Arnaud</t>
  </si>
  <si>
    <t>Hans de Jong (2)</t>
  </si>
  <si>
    <t>Alex van der Pluijm (4)</t>
  </si>
  <si>
    <t>Erik Golverdingen (1)</t>
  </si>
  <si>
    <t>MIQUEL Pau</t>
  </si>
  <si>
    <t>BARRÉ Louis</t>
  </si>
  <si>
    <t>HOLTER Ådne</t>
  </si>
  <si>
    <t>BUDYAK Anatoliy</t>
  </si>
  <si>
    <t>PELEGRÍ Óscar</t>
  </si>
  <si>
    <t>OURSELIN Paul</t>
  </si>
  <si>
    <t>COUANON Jonathan</t>
  </si>
  <si>
    <t>BARRENETXEA Jon</t>
  </si>
  <si>
    <t>SHEFFIELD Magnus</t>
  </si>
  <si>
    <t>TURNER Ben</t>
  </si>
  <si>
    <t>PENHOËT Paul</t>
  </si>
  <si>
    <t>VAUQUELIN Kevin</t>
  </si>
  <si>
    <t>VERMAERKE Kevin</t>
  </si>
  <si>
    <t>GAZZOLI Michele</t>
  </si>
  <si>
    <t>STAUNE-MITTET Johannes</t>
  </si>
  <si>
    <t>Olympische Spelen</t>
  </si>
  <si>
    <t>2018, 2019, 2020, 2021</t>
  </si>
  <si>
    <t>2020, 2021</t>
  </si>
  <si>
    <t>UCI Ranking 31-12-2021</t>
  </si>
  <si>
    <t>(+8309)</t>
  </si>
  <si>
    <t>(+1145)</t>
  </si>
  <si>
    <t>(+2585)</t>
  </si>
  <si>
    <t>(+3205)</t>
  </si>
  <si>
    <t>(+2077)</t>
  </si>
  <si>
    <t>(+3332)</t>
  </si>
  <si>
    <t>(+7878)</t>
  </si>
  <si>
    <t>(+3623)</t>
  </si>
  <si>
    <t>(+3674)</t>
  </si>
  <si>
    <t>(+2014)</t>
  </si>
  <si>
    <t>(+3634)</t>
  </si>
  <si>
    <t>(+926)</t>
  </si>
  <si>
    <t>(+4813)</t>
  </si>
  <si>
    <t>(+1662)</t>
  </si>
  <si>
    <t>(+2465)</t>
  </si>
  <si>
    <t>(+9772)</t>
  </si>
  <si>
    <t>2019, 2020, 2021</t>
  </si>
  <si>
    <t>(+13716)</t>
  </si>
  <si>
    <t>(+794)</t>
  </si>
  <si>
    <t>(+2845)</t>
  </si>
  <si>
    <t>(+14189)</t>
  </si>
  <si>
    <t>(+3433)</t>
  </si>
  <si>
    <t>(+12890)</t>
  </si>
  <si>
    <t>(+11131)</t>
  </si>
  <si>
    <t>(+3748)</t>
  </si>
  <si>
    <t>(+4141)</t>
  </si>
  <si>
    <t>(+15524)</t>
  </si>
  <si>
    <t>(+15575)</t>
  </si>
  <si>
    <t>(+14400)</t>
  </si>
  <si>
    <t>(+13291)</t>
  </si>
  <si>
    <t>(+13734)</t>
  </si>
  <si>
    <t>(+13861)</t>
  </si>
  <si>
    <t>(+11304)</t>
  </si>
  <si>
    <t>(+1594)</t>
  </si>
  <si>
    <t>(+14336)</t>
  </si>
  <si>
    <t>(+13430)</t>
  </si>
  <si>
    <t>(+1613)</t>
  </si>
  <si>
    <t>(+12395)</t>
  </si>
  <si>
    <t>(+7146)</t>
  </si>
  <si>
    <t>(+12936)</t>
  </si>
  <si>
    <t>(+1580)</t>
  </si>
  <si>
    <t>UCI-79</t>
  </si>
  <si>
    <t>UCI-80</t>
  </si>
  <si>
    <t>UCI-81</t>
  </si>
  <si>
    <t>UCI-82</t>
  </si>
  <si>
    <t>UCI-83</t>
  </si>
  <si>
    <t>UCI-84</t>
  </si>
  <si>
    <t>UCI-85</t>
  </si>
  <si>
    <t>UCI-86</t>
  </si>
  <si>
    <t>(-5319)</t>
  </si>
  <si>
    <t>(+12752)</t>
  </si>
  <si>
    <t>(+15834)</t>
  </si>
  <si>
    <t>(+11750)</t>
  </si>
  <si>
    <t>(+15445)</t>
  </si>
  <si>
    <t>(+13882)</t>
  </si>
  <si>
    <t>(+11410)</t>
  </si>
  <si>
    <t>(+21822)</t>
  </si>
  <si>
    <t>(+21989)</t>
  </si>
  <si>
    <t>(+20689)</t>
  </si>
  <si>
    <t>(+20584)</t>
  </si>
  <si>
    <t>(+6031)</t>
  </si>
  <si>
    <t>(+19389)</t>
  </si>
  <si>
    <t>(+19003)</t>
  </si>
  <si>
    <t>(+17910)</t>
  </si>
  <si>
    <t>(+18210)</t>
  </si>
  <si>
    <t>(+18174)</t>
  </si>
  <si>
    <t>(+18026)</t>
  </si>
  <si>
    <t>(+17691)</t>
  </si>
  <si>
    <t>(+17073)</t>
  </si>
  <si>
    <t>(+17016)</t>
  </si>
  <si>
    <t>(-13630)</t>
  </si>
  <si>
    <t>(+12421)</t>
  </si>
  <si>
    <t>(-17309)</t>
  </si>
  <si>
    <t>(+7668)</t>
  </si>
  <si>
    <t>(+23006)</t>
  </si>
  <si>
    <t>(+23405)</t>
  </si>
  <si>
    <t>(-9329)</t>
  </si>
  <si>
    <t>(+22419)</t>
  </si>
  <si>
    <t>(+22226)</t>
  </si>
  <si>
    <t>(+22039)</t>
  </si>
  <si>
    <t>(-15173)</t>
  </si>
  <si>
    <t>(+21550)</t>
  </si>
  <si>
    <t>(+21282)</t>
  </si>
  <si>
    <t>(+20667)</t>
  </si>
  <si>
    <t>(-8475)</t>
  </si>
  <si>
    <t>(+19623)</t>
  </si>
  <si>
    <t>(+17329)</t>
  </si>
  <si>
    <t>(-3721)</t>
  </si>
  <si>
    <t>(-3335)</t>
  </si>
  <si>
    <t>(-3310)</t>
  </si>
  <si>
    <t>(-3232)</t>
  </si>
  <si>
    <t>(-3192)</t>
  </si>
  <si>
    <t>(-2830)</t>
  </si>
  <si>
    <t>(-4106)</t>
  </si>
  <si>
    <t>(-4895)</t>
  </si>
  <si>
    <t>Klassementsleider:</t>
  </si>
  <si>
    <t>1x7e, 2x9e</t>
  </si>
  <si>
    <t>2x1e, 1x5e, 1x9e</t>
  </si>
  <si>
    <t>1x1e, 1x3e, 1x7e</t>
  </si>
  <si>
    <t>1x1e, 1x4e, 1x7e, 2x8e</t>
  </si>
  <si>
    <t>2x1e, 1x2e, 1x3e</t>
  </si>
  <si>
    <t>2x4e, 1x8e, 1x9e</t>
  </si>
  <si>
    <t>Parijs-Nice Specialist</t>
  </si>
  <si>
    <t>1x2e, 1x3e, 1x9e</t>
  </si>
  <si>
    <t>1x4e, 1x6e, 1x8e</t>
  </si>
  <si>
    <t>1x1e, 1x7e, 1x10e</t>
  </si>
  <si>
    <t>1x2e, 1x3e, 1x4e, 1x10e</t>
  </si>
  <si>
    <t>1x3e, 1x6e, 1x10e</t>
  </si>
  <si>
    <t>1x1e, 1x2e, 1x8e</t>
  </si>
  <si>
    <t>1x4e, 1x6e, 1x7e</t>
  </si>
  <si>
    <t>2x6e, 1x8e</t>
  </si>
  <si>
    <t>Gent-Wevelgem Talent/Specialist</t>
  </si>
  <si>
    <t>1x1e, 1x4e, 1x7e, 1x8e, 1x9e</t>
  </si>
  <si>
    <t>2x4e, 1x7e</t>
  </si>
  <si>
    <t>1x2e, 1x6e, 1x8e</t>
  </si>
  <si>
    <t>1x3e, 1x7e, 1x10e</t>
  </si>
  <si>
    <t>Waalse Pijl Specialist</t>
  </si>
  <si>
    <t>1x2e, 1x8e, 1x10e</t>
  </si>
  <si>
    <t>1x4e, 1x5e, 1x6e</t>
  </si>
  <si>
    <t>1x1e, 1x5e, 1x6e, 1x8e</t>
  </si>
  <si>
    <t>1x2e, 1x6e, 1x9e</t>
  </si>
  <si>
    <t>1x1e, 1x2e, 1x5e, 1x10e</t>
  </si>
  <si>
    <t>Criterium du Dauphine Talent/Specialist</t>
  </si>
  <si>
    <t>1x1e, 2x2e, 1x10e</t>
  </si>
  <si>
    <t>1x1e, 1x4e, 1x7e</t>
  </si>
  <si>
    <t>1x1e, 2x10e</t>
  </si>
  <si>
    <t>1x7e, 1x8e, 2x9e</t>
  </si>
  <si>
    <t>Clasica San Sebastian Specialist</t>
  </si>
  <si>
    <t>1x4e, 2x6e</t>
  </si>
  <si>
    <t>1x4e, 1x8e, 1x10e</t>
  </si>
  <si>
    <t>1x4e, 1x6e, 1x9e</t>
  </si>
  <si>
    <t>2x2e, 1x6e, 1x9e</t>
  </si>
  <si>
    <t>Nationale Kampioenschappen Wegwedstrijd Specialist</t>
  </si>
  <si>
    <t>Olympische Spelen Wegwedstrijd</t>
  </si>
  <si>
    <t>Olympische Spelen Wegwedstrijd Talent</t>
  </si>
  <si>
    <t>Olympische Spelen Tijdrit</t>
  </si>
  <si>
    <t>Olympische Spelen Tijdrit Talent</t>
  </si>
  <si>
    <t>1x6e, 1x7e, 1x10e</t>
  </si>
  <si>
    <t>101.</t>
  </si>
  <si>
    <t>2021:</t>
  </si>
  <si>
    <t>Lennart Marinissen verwijderd</t>
  </si>
  <si>
    <t>Christine vd Heuvel</t>
  </si>
  <si>
    <t>Theo vd Luijtgaarden</t>
  </si>
  <si>
    <t>D4   21e</t>
  </si>
  <si>
    <t>D4   22e</t>
  </si>
  <si>
    <t>D4   23e</t>
  </si>
  <si>
    <t>D4   24e</t>
  </si>
  <si>
    <t>Iwan van Oord, Wouter Hendriksen, Silvio de Mooy, Luud van Nijnatten, Marcel Vaessen en Peter van den Heuvel verwijderd</t>
  </si>
  <si>
    <t>TONELLI Alessandro</t>
  </si>
  <si>
    <t>LAPEIRA Paul</t>
  </si>
  <si>
    <t>VACEK Mathias</t>
  </si>
  <si>
    <t>ARRIETA Igor</t>
  </si>
  <si>
    <t>DUJARDIN Sandy</t>
  </si>
  <si>
    <t>LAURANCE Axel</t>
  </si>
  <si>
    <t>Nbart Mathijssen</t>
  </si>
  <si>
    <t>1x6e, 1x7e, 1x8e, 1x9e</t>
  </si>
  <si>
    <t>Omloop Het Nieuwsblad Specialist</t>
  </si>
  <si>
    <t>GRONDIN Donavan</t>
  </si>
  <si>
    <t>PLOWRIGHT Jensen</t>
  </si>
  <si>
    <t>2x2e, 1x8e</t>
  </si>
  <si>
    <t>Sterfan Admiraal</t>
  </si>
  <si>
    <t>Rolf Pruijsen /</t>
  </si>
  <si>
    <t>/ Wim Rommens</t>
  </si>
  <si>
    <t>Peter Muilwijk /</t>
  </si>
  <si>
    <t>John Hertogh /</t>
  </si>
  <si>
    <t>Theo van de Luitgaarden</t>
  </si>
  <si>
    <t xml:space="preserve">Martijn Horsten </t>
  </si>
  <si>
    <t>!! Afgelaste wedstrijden ivm Corona ook nvt</t>
  </si>
  <si>
    <t>BLOEM Joren</t>
  </si>
  <si>
    <t>OTTEMA Rick</t>
  </si>
  <si>
    <t>1x1e, 1x3e, 1x8e</t>
  </si>
  <si>
    <t>1x2e, 1x3e, 2x6e, 1x9e</t>
  </si>
  <si>
    <t>Tirreno Adriatico Talent/Specialist</t>
  </si>
  <si>
    <t>SAJNOK Szymon</t>
  </si>
  <si>
    <t>ASKEY Lewis</t>
  </si>
  <si>
    <t>PAGE Hugo</t>
  </si>
  <si>
    <t>WELSFORD Sam</t>
  </si>
  <si>
    <t>GUDMESTAD Tord</t>
  </si>
  <si>
    <t>JOUSSEAUME Alan</t>
  </si>
  <si>
    <t>BONNEU Kamiel</t>
  </si>
  <si>
    <t>1x1e, 1x5e, 1x9e</t>
  </si>
  <si>
    <t>BRAET Vito</t>
  </si>
  <si>
    <t>PESENTI Thomas</t>
  </si>
  <si>
    <t>UIJTDEBROEKS Cian</t>
  </si>
  <si>
    <t>CONCI Nicola</t>
  </si>
  <si>
    <t>1x2e, 1x3e, 2x7e</t>
  </si>
  <si>
    <t>1x1e, 1x4e, 1x6e</t>
  </si>
  <si>
    <t>FROIDEVAUX Robin</t>
  </si>
  <si>
    <t>VERRE Alessandro</t>
  </si>
  <si>
    <t>OLIVEIRA Ivo</t>
  </si>
  <si>
    <t>2x1e, 1x7e, 1x8e</t>
  </si>
  <si>
    <t>1x3e, 1x5e, 1x7e, 1x9e</t>
  </si>
  <si>
    <t>1x1e, 1x5e, 1x7e, 1x10e</t>
  </si>
  <si>
    <t>SAINBAYAR Jambaljamts</t>
  </si>
  <si>
    <t>CHZHAN Igor</t>
  </si>
  <si>
    <t>ERDENEBAT Bilguunjargal</t>
  </si>
  <si>
    <t>3x2e, 1x10e</t>
  </si>
  <si>
    <t>Dwars door Vlaanderen Specialist</t>
  </si>
  <si>
    <t>1x1e, 1x9e, 1x10e</t>
  </si>
  <si>
    <t>LEMMEN Bart</t>
  </si>
  <si>
    <t>ZAMBANINI Edoardo</t>
  </si>
  <si>
    <t>1x4e, 2x10e</t>
  </si>
  <si>
    <t>EARLE Nathan</t>
  </si>
  <si>
    <t>MIDEY Valentin</t>
  </si>
  <si>
    <t>KOISHI Yuma</t>
  </si>
  <si>
    <t>FELIPE Marcelo</t>
  </si>
  <si>
    <t>GUÉGAN Maël</t>
  </si>
  <si>
    <t>VAN UDEN Casper</t>
  </si>
  <si>
    <t>1x2e, 1x3e, 1x7e</t>
  </si>
  <si>
    <t>FERNÁNDEZ Miguel Ángel</t>
  </si>
  <si>
    <t>APARICIO Mario</t>
  </si>
  <si>
    <t>STRONG Corbin</t>
  </si>
  <si>
    <t>KEPPLINGER Rainer</t>
  </si>
  <si>
    <t>ŠTAJNAR Mihael</t>
  </si>
  <si>
    <t>JANSSENS Jimmy</t>
  </si>
  <si>
    <t>PETERS Nans</t>
  </si>
  <si>
    <t>BARTA Will</t>
  </si>
  <si>
    <t>MARTINEZ Lenny</t>
  </si>
  <si>
    <t>1x1e, 1x2e, 1x9e, 1x10e</t>
  </si>
  <si>
    <t>Luik-Bastenaken-Luik Talent/Specialist</t>
  </si>
  <si>
    <t>FOUCHÉ James</t>
  </si>
  <si>
    <t>VIVIANI Attilio</t>
  </si>
  <si>
    <t>STEWART Mark</t>
  </si>
  <si>
    <t>SVESTAD-BÅRDSENG Embret</t>
  </si>
  <si>
    <t>HUBY Antoine</t>
  </si>
  <si>
    <t>IRIBAR Unai</t>
  </si>
  <si>
    <t>DEBONS Antoine</t>
  </si>
  <si>
    <t>HEALY Ben</t>
  </si>
  <si>
    <t>BERCKMOES Jenno</t>
  </si>
  <si>
    <t>1x1e, 1x2e, 1x5e, 1x7e</t>
  </si>
  <si>
    <t>1x6e, 1x8e, 1x10e</t>
  </si>
  <si>
    <t>FRETIN Milan</t>
  </si>
  <si>
    <t>BLOUWE Louis</t>
  </si>
  <si>
    <t>DELBOVE Joris</t>
  </si>
  <si>
    <t>WATSON Samuel</t>
  </si>
  <si>
    <t>VAN NIEKERK Morné</t>
  </si>
  <si>
    <t>BITTNER Pavel</t>
  </si>
  <si>
    <t>KIELICH Timo</t>
  </si>
  <si>
    <t>MIHKELS Madis</t>
  </si>
  <si>
    <t>HEPBURN Michael</t>
  </si>
  <si>
    <t>1e etappe</t>
  </si>
  <si>
    <t>2e etappe</t>
  </si>
  <si>
    <t>3e etappe</t>
  </si>
  <si>
    <t>4e etappe</t>
  </si>
  <si>
    <t>5e etappe</t>
  </si>
  <si>
    <t>6e etappe</t>
  </si>
  <si>
    <t>7e etappe</t>
  </si>
  <si>
    <t>8e etappe</t>
  </si>
  <si>
    <t>Chrita van Helden</t>
  </si>
  <si>
    <t>2x1e, 3x5e, 1x7e</t>
  </si>
  <si>
    <t>LUCCA Riccardo</t>
  </si>
  <si>
    <t>KOPECKÝ Tomáš</t>
  </si>
  <si>
    <t>SALBY Alexander</t>
  </si>
  <si>
    <t>DESAL Ceriel</t>
  </si>
  <si>
    <t>HOPKINS Dylan</t>
  </si>
  <si>
    <t>VOISARD Yannis</t>
  </si>
  <si>
    <t>Ronde van Zwitserland Talent/Specialist</t>
  </si>
  <si>
    <t>1x2e, 1x4e, 1x6e</t>
  </si>
  <si>
    <t>1x1e, 1x4e, 1x9e</t>
  </si>
  <si>
    <t>GEE Derek</t>
  </si>
  <si>
    <t>WHELAN James</t>
  </si>
  <si>
    <t>STITES Tyler</t>
  </si>
  <si>
    <t>STÜSSI Colin</t>
  </si>
  <si>
    <t>KISKONEN Siim</t>
  </si>
  <si>
    <t>1x7e, 2x8e</t>
  </si>
  <si>
    <t>1x1e, 1x5e, 1x6e</t>
  </si>
  <si>
    <t>1x2e, 1x3e. 1x9e</t>
  </si>
  <si>
    <t>Kampioenen WorldTour Divisie</t>
  </si>
  <si>
    <t>2014 : Hans de Jong</t>
  </si>
  <si>
    <t>2015 : John Verschoor</t>
  </si>
  <si>
    <t>2016 : Erik Golverdingen</t>
  </si>
  <si>
    <t>2017 : John Verschoor</t>
  </si>
  <si>
    <t>2018 : Rolf Pruijsen</t>
  </si>
  <si>
    <t>2019 : Rolf Pruijsen</t>
  </si>
  <si>
    <t>2020 : Michiel van der Stelt</t>
  </si>
  <si>
    <t>2021 : Rolf Pruijsen</t>
  </si>
  <si>
    <t>MÜHLBERGER Gregor</t>
  </si>
  <si>
    <t>1x5e, 1x7e, 1x8e, 2x10e</t>
  </si>
  <si>
    <t>CAICEDO Jonathan Klever</t>
  </si>
  <si>
    <t>1x1e, 2x3e, 1x10e</t>
  </si>
  <si>
    <t>MEENS Johan</t>
  </si>
  <si>
    <t>ONLEY Oscar</t>
  </si>
  <si>
    <t>RYAN Archie</t>
  </si>
  <si>
    <t>POOLE Max</t>
  </si>
  <si>
    <t>TRONCHON Bastien</t>
  </si>
  <si>
    <t>RETAILLEAU Valentin</t>
  </si>
  <si>
    <t>MARTIN Alex</t>
  </si>
  <si>
    <t>2x3e, 1x7e, 1x8e</t>
  </si>
  <si>
    <t>WILKSCH Hannes</t>
  </si>
  <si>
    <t>MCGILL Scott</t>
  </si>
  <si>
    <t>MURGUIALDAY Jokin</t>
  </si>
  <si>
    <t>LÓPEZ DE ABETXUKO Andoni</t>
  </si>
  <si>
    <t>LANGELLOTTI Victor</t>
  </si>
  <si>
    <t>JUARISTI Txomin</t>
  </si>
  <si>
    <t>DEL PINO Jesus</t>
  </si>
  <si>
    <t>SYRITSA Gleb</t>
  </si>
  <si>
    <t>QUICK Blake</t>
  </si>
  <si>
    <t>MARIAULT Axel</t>
  </si>
  <si>
    <t>PEDERSEN Nicklas Amdi</t>
  </si>
  <si>
    <t>BREGNHØJ Mathias</t>
  </si>
  <si>
    <t>FOLDAGER Anders</t>
  </si>
  <si>
    <t>OTRUBA Jakub</t>
  </si>
  <si>
    <t>BOMBOI Davide</t>
  </si>
  <si>
    <t>JEGAT Jordan</t>
  </si>
  <si>
    <t>VAN BELLE Loe</t>
  </si>
  <si>
    <t>WENZEL Mats</t>
  </si>
  <si>
    <t>FREDHEIM Stian</t>
  </si>
  <si>
    <t>GRÉGOIRE Romain</t>
  </si>
  <si>
    <t>GLOAG Thomas</t>
  </si>
  <si>
    <t>LECERF William Junior</t>
  </si>
  <si>
    <t>PIGANZOLI Davide</t>
  </si>
  <si>
    <t>LE BERRE Mathis</t>
  </si>
  <si>
    <t>MILESI Lorenzo</t>
  </si>
  <si>
    <t>SEGAERT Alec</t>
  </si>
  <si>
    <t>COSTIOU Ewen</t>
  </si>
  <si>
    <t>LOPEZ Harold Martin</t>
  </si>
  <si>
    <t>VAN EETVELT Lennert</t>
  </si>
  <si>
    <t>LOZANO David</t>
  </si>
  <si>
    <t>RAILEANU Cristian</t>
  </si>
  <si>
    <t>RAFFERTY Darren</t>
  </si>
  <si>
    <t>GAUTHERAT Pierre</t>
  </si>
  <si>
    <t>GP de Montreal</t>
  </si>
  <si>
    <t>GP de Quebec</t>
  </si>
  <si>
    <t>1x3e, 1x5e, 1x7e</t>
  </si>
  <si>
    <t>GELDERS Gil</t>
  </si>
  <si>
    <t>PAWLAK Tobiasz</t>
  </si>
  <si>
    <t>RIVERA Brandon Smith</t>
  </si>
  <si>
    <t>SAFARZADEH Saeid</t>
  </si>
  <si>
    <t>CHAIYASOMBAT Thanakhan</t>
  </si>
  <si>
    <t>TEUTENBERG Tim Torn</t>
  </si>
  <si>
    <t>koers gecancelled</t>
  </si>
  <si>
    <t>koers niet meer op de WT kalender</t>
  </si>
  <si>
    <t>OKAMOTO Hayato</t>
  </si>
  <si>
    <t>DYBALL Benjamin</t>
  </si>
  <si>
    <t>Ronde van Lombardije Specialist</t>
  </si>
  <si>
    <t>2017, 2018, 2019. 2020</t>
  </si>
  <si>
    <t>2018, 2019,2020, 2021</t>
  </si>
  <si>
    <t>2018, 2019. 2020, 2021</t>
  </si>
  <si>
    <t>2018, 2019, 2020, 2021,</t>
  </si>
  <si>
    <t>2018, 2021</t>
  </si>
  <si>
    <t>JARNET Maxime</t>
  </si>
  <si>
    <t>VERCHER Mattéo</t>
  </si>
  <si>
    <t>ARASHIRO Yukiya</t>
  </si>
  <si>
    <t>BUSATTO Francesco</t>
  </si>
  <si>
    <t>BETTLES Carter</t>
  </si>
  <si>
    <t>DE ROSSI Lucas</t>
  </si>
  <si>
    <t>1x2e, 1x3e, 1x4e</t>
  </si>
  <si>
    <t>1x1e, 1x3e, 1x5e</t>
  </si>
  <si>
    <t>Wereldkampioenschappen Tijdrit Specialist</t>
  </si>
  <si>
    <t>1x 1e, 1x4e</t>
  </si>
  <si>
    <t>PARRA José Félix</t>
  </si>
  <si>
    <t>Bram Filius, Christine van den Heuvel, Dennis Wezenbeek, Jan-Willem Prinsen, Julian Buijzen en Sjaan van den Heuvel verwijderd</t>
  </si>
  <si>
    <t>2022:</t>
  </si>
  <si>
    <t>Bart Mathijssen /</t>
  </si>
  <si>
    <t>1x1e, 3x3e, 1x6e</t>
  </si>
  <si>
    <t>UCI-100</t>
  </si>
  <si>
    <t>Oudenbosch</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</si>
  <si>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</si>
  <si>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</si>
  <si>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</si>
  <si>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</si>
  <si>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</si>
  <si>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</si>
  <si>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</si>
  <si>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</si>
  <si>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</si>
  <si>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</si>
  <si>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</si>
  <si>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</si>
  <si>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</si>
  <si>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</si>
  <si>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</si>
  <si>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</si>
  <si>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</si>
  <si>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</si>
  <si>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</si>
  <si>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</si>
  <si>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</si>
  <si>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</si>
  <si>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</si>
  <si>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</si>
  <si>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Joke van den Dool</t>
  </si>
  <si>
    <t>Yfke Rousse</t>
  </si>
  <si>
    <t>Bas Dorreman</t>
  </si>
  <si>
    <t>Corrie de Graaf</t>
  </si>
  <si>
    <t>Erwin van Luffelen</t>
  </si>
  <si>
    <t>Mario Stolwijk</t>
  </si>
  <si>
    <t>Dennis Hagens</t>
  </si>
  <si>
    <t>Jens Roggeman</t>
  </si>
  <si>
    <t>Ilse Terclavers</t>
  </si>
  <si>
    <t>Koen Posthuma</t>
  </si>
  <si>
    <t>Kees Rijborz</t>
  </si>
  <si>
    <t>Jan Huizer</t>
  </si>
  <si>
    <t>Rebecca Hoornweg</t>
  </si>
  <si>
    <t>Adri Huizer</t>
  </si>
  <si>
    <t>Geert van Engelgom</t>
  </si>
  <si>
    <t>Richard van Cappellen</t>
  </si>
  <si>
    <t>Kristie Janssens</t>
  </si>
  <si>
    <t>Michiel Willems</t>
  </si>
  <si>
    <t>Ronald Poppelaars</t>
  </si>
  <si>
    <t>Dennis Voorbraak</t>
  </si>
  <si>
    <t>Benno van Ginkel</t>
  </si>
  <si>
    <t>Heidi Slooters</t>
  </si>
  <si>
    <t>Wesley Zandee</t>
  </si>
  <si>
    <t>Noud Vrijdag</t>
  </si>
  <si>
    <t>Jan Hendrickx</t>
  </si>
  <si>
    <t>Robbert-Jan van Nugteren</t>
  </si>
  <si>
    <t>UCI100</t>
  </si>
  <si>
    <t>UCI101</t>
  </si>
  <si>
    <t>UCI102</t>
  </si>
  <si>
    <t>UCI103</t>
  </si>
  <si>
    <t>Reusel</t>
  </si>
  <si>
    <t>UCI104</t>
  </si>
  <si>
    <t>Boskoop</t>
  </si>
  <si>
    <t>UCI105</t>
  </si>
  <si>
    <t>UCI106</t>
  </si>
  <si>
    <t>UCI107</t>
  </si>
  <si>
    <t>UCI108</t>
  </si>
  <si>
    <t>Arnemuiden</t>
  </si>
  <si>
    <t>UCI109</t>
  </si>
  <si>
    <t>Dussen</t>
  </si>
  <si>
    <t>UCI110</t>
  </si>
  <si>
    <t>UCI111</t>
  </si>
  <si>
    <t>UCI112</t>
  </si>
  <si>
    <t>UCI113</t>
  </si>
  <si>
    <t>UCI114</t>
  </si>
  <si>
    <t>UCI115</t>
  </si>
  <si>
    <t>UCI116</t>
  </si>
  <si>
    <t>UCI117</t>
  </si>
  <si>
    <t>Etten-Leur</t>
  </si>
  <si>
    <t>UCI118</t>
  </si>
  <si>
    <t>UCI119</t>
  </si>
  <si>
    <t>Bergen op Zoom</t>
  </si>
  <si>
    <t>UCI120</t>
  </si>
  <si>
    <t>Scherpenzeel</t>
  </si>
  <si>
    <t>UCI121</t>
  </si>
  <si>
    <t>UCI122</t>
  </si>
  <si>
    <t>UCI123</t>
  </si>
  <si>
    <t>UCI124</t>
  </si>
  <si>
    <t>UCI125</t>
  </si>
  <si>
    <t>Down Under</t>
  </si>
  <si>
    <t>Cadel Evans</t>
  </si>
  <si>
    <t>Groep A:</t>
  </si>
  <si>
    <t>Groep B:</t>
  </si>
  <si>
    <t>Groep C:</t>
  </si>
  <si>
    <t>Groep D:</t>
  </si>
  <si>
    <t>C - D</t>
  </si>
  <si>
    <t>Bart Willemse (1)</t>
  </si>
  <si>
    <t>Gerben van Helden (1)</t>
  </si>
  <si>
    <t>Theo van de Luijtgaarden (1)</t>
  </si>
  <si>
    <t>E3 Saxo Classic</t>
  </si>
  <si>
    <t>Corne van Dorst (2)</t>
  </si>
  <si>
    <t>John Hertogh (2)</t>
  </si>
  <si>
    <t>Hesther van Wingerden (2)</t>
  </si>
  <si>
    <t>Henri Koobs (2)</t>
  </si>
  <si>
    <t>Bas-Jan Zwijnenburg (4)</t>
  </si>
  <si>
    <t>Niels Cloin (3)</t>
  </si>
  <si>
    <t>Frank Rousse (4)</t>
  </si>
  <si>
    <t>Lars Kammers (3)</t>
  </si>
  <si>
    <t>UCI-101</t>
  </si>
  <si>
    <t>UCI-102</t>
  </si>
  <si>
    <t>UCI-103</t>
  </si>
  <si>
    <t>UCI-104</t>
  </si>
  <si>
    <t>UCI-105</t>
  </si>
  <si>
    <t>UCI-106</t>
  </si>
  <si>
    <t>UCI-107</t>
  </si>
  <si>
    <t>UCI-108</t>
  </si>
  <si>
    <t>UCI-109</t>
  </si>
  <si>
    <t>UCI-110</t>
  </si>
  <si>
    <t>UCI-111</t>
  </si>
  <si>
    <t>UCI-112</t>
  </si>
  <si>
    <t>UCI-113</t>
  </si>
  <si>
    <t>UCI-114</t>
  </si>
  <si>
    <t>UCI-115</t>
  </si>
  <si>
    <t>UCI-116</t>
  </si>
  <si>
    <t>UCI-117</t>
  </si>
  <si>
    <t>UCI-118</t>
  </si>
  <si>
    <t>UCI-119</t>
  </si>
  <si>
    <t>UCI-120</t>
  </si>
  <si>
    <t>UCI-121</t>
  </si>
  <si>
    <t>UCI-122</t>
  </si>
  <si>
    <t>UCI-123</t>
  </si>
  <si>
    <t>UCI-125</t>
  </si>
  <si>
    <t>1.WorldTour / Gorinchem</t>
  </si>
  <si>
    <t>1.WorldTour / PostNL</t>
  </si>
  <si>
    <t>3.Continental / PostNL</t>
  </si>
  <si>
    <t>5.National / Gorinchem</t>
  </si>
  <si>
    <t>1 (1)</t>
  </si>
  <si>
    <t>126.</t>
  </si>
  <si>
    <t>127.</t>
  </si>
  <si>
    <t>128.</t>
  </si>
  <si>
    <t>D5   1e</t>
  </si>
  <si>
    <t>D5   2e</t>
  </si>
  <si>
    <t>D5   3e</t>
  </si>
  <si>
    <t>D5   4e</t>
  </si>
  <si>
    <t>D5   5e</t>
  </si>
  <si>
    <t>D5   6e</t>
  </si>
  <si>
    <t>D5   7e</t>
  </si>
  <si>
    <t>D5   8e</t>
  </si>
  <si>
    <t>D5   9e</t>
  </si>
  <si>
    <t>D5   10e</t>
  </si>
  <si>
    <t>D5   11e</t>
  </si>
  <si>
    <t>D5   12e</t>
  </si>
  <si>
    <t>D5   13e</t>
  </si>
  <si>
    <t>Week 1</t>
  </si>
  <si>
    <t>Week 2</t>
  </si>
  <si>
    <t>Week 3</t>
  </si>
  <si>
    <t>Week 4</t>
  </si>
  <si>
    <t>Week 5</t>
  </si>
  <si>
    <t>Week 6</t>
  </si>
  <si>
    <t>Jimmy Vancutsem</t>
  </si>
  <si>
    <t>MAYRHOFER Marius</t>
  </si>
  <si>
    <t>GRUZDEV Dmitriy</t>
  </si>
  <si>
    <t>THOMPSON Reuben</t>
  </si>
  <si>
    <t>HEIDUK Kim</t>
  </si>
  <si>
    <t>SVRČEK Martin</t>
  </si>
  <si>
    <t>ROMEO Iván</t>
  </si>
  <si>
    <t>BAUDIN Alex</t>
  </si>
  <si>
    <t>GERMANI Lorenzo</t>
  </si>
  <si>
    <t>x</t>
  </si>
  <si>
    <t>Jimmy van Cutsem</t>
  </si>
  <si>
    <t>Week 7</t>
  </si>
  <si>
    <t>Week 8</t>
  </si>
  <si>
    <t>Week 9</t>
  </si>
  <si>
    <t>SOTO Antonio Jesús</t>
  </si>
  <si>
    <t>SÁNCHEZ Pelayo</t>
  </si>
  <si>
    <t>VAN DE PAAR Jarne</t>
  </si>
  <si>
    <t>VAN MOER Brent</t>
  </si>
  <si>
    <t>PALENI Enzo</t>
  </si>
  <si>
    <t>JEANNIÈRE Emilien</t>
  </si>
  <si>
    <t>ROSTOVTSEV Sergey</t>
  </si>
  <si>
    <t>BERHANE Natnael</t>
  </si>
  <si>
    <t>AREFAYNE Aklilu</t>
  </si>
  <si>
    <t>CONTTE Tomas</t>
  </si>
  <si>
    <t>MÄRKL Niklas</t>
  </si>
  <si>
    <t>TAROZZI Manuele</t>
  </si>
  <si>
    <t>BERNAL Egan</t>
  </si>
  <si>
    <t>ROJAS Vicente</t>
  </si>
  <si>
    <t>ANDRESEN Tobias Lund</t>
  </si>
  <si>
    <t>UCI Ranking 31-12-2022</t>
  </si>
  <si>
    <t>(+5805)</t>
  </si>
  <si>
    <t>2019, 2020, 2021, 2022</t>
  </si>
  <si>
    <t>(+1399)</t>
  </si>
  <si>
    <t>(+1164)</t>
  </si>
  <si>
    <t>(+9190)</t>
  </si>
  <si>
    <t>(+10164)</t>
  </si>
  <si>
    <t>(+4178)</t>
  </si>
  <si>
    <t>(+5119)</t>
  </si>
  <si>
    <t>(+3579)</t>
  </si>
  <si>
    <t>(+715)</t>
  </si>
  <si>
    <t>(+9986)</t>
  </si>
  <si>
    <t>(+4293)</t>
  </si>
  <si>
    <t>(+4439)</t>
  </si>
  <si>
    <t>(+1042)</t>
  </si>
  <si>
    <t>(+1967)</t>
  </si>
  <si>
    <t>(+18193)</t>
  </si>
  <si>
    <t>(+12036)</t>
  </si>
  <si>
    <t>(+7813)</t>
  </si>
  <si>
    <t>(+10037)</t>
  </si>
  <si>
    <t>(+17017)</t>
  </si>
  <si>
    <t>(+10130)</t>
  </si>
  <si>
    <t>2020, 2021, 2022</t>
  </si>
  <si>
    <t>(-44)</t>
  </si>
  <si>
    <t>(+7834)</t>
  </si>
  <si>
    <t>(+5153)</t>
  </si>
  <si>
    <t>(+8864)</t>
  </si>
  <si>
    <t>(+14958)</t>
  </si>
  <si>
    <t>(+4425)</t>
  </si>
  <si>
    <t>(-1124)</t>
  </si>
  <si>
    <t>(+4047)</t>
  </si>
  <si>
    <t>(+6317)</t>
  </si>
  <si>
    <t>(+4977)</t>
  </si>
  <si>
    <t>(+8015)</t>
  </si>
  <si>
    <t>(+896)</t>
  </si>
  <si>
    <t>(+3053)</t>
  </si>
  <si>
    <t>(+1862)</t>
  </si>
  <si>
    <t>(+3733)</t>
  </si>
  <si>
    <t>(+9244)</t>
  </si>
  <si>
    <t>(-152)</t>
  </si>
  <si>
    <t>(-1212)</t>
  </si>
  <si>
    <t>(+12026)</t>
  </si>
  <si>
    <t>(+4892)</t>
  </si>
  <si>
    <t>(+3398)</t>
  </si>
  <si>
    <t>(+2901)</t>
  </si>
  <si>
    <t>(+6171)</t>
  </si>
  <si>
    <t>(+13652)</t>
  </si>
  <si>
    <t>(+5656)</t>
  </si>
  <si>
    <t>(+12221)</t>
  </si>
  <si>
    <t>(+706)</t>
  </si>
  <si>
    <t>(+3631)</t>
  </si>
  <si>
    <t>(+10259)</t>
  </si>
  <si>
    <t>(+13419)</t>
  </si>
  <si>
    <t>(+10648)</t>
  </si>
  <si>
    <t>(-247)</t>
  </si>
  <si>
    <t>(+16748)</t>
  </si>
  <si>
    <t>(+16821)</t>
  </si>
  <si>
    <t>(+17210)</t>
  </si>
  <si>
    <t>(-2334)</t>
  </si>
  <si>
    <t>(+16553)</t>
  </si>
  <si>
    <t>(+3244)</t>
  </si>
  <si>
    <t>(+8803)</t>
  </si>
  <si>
    <t>(+14576)</t>
  </si>
  <si>
    <t>(+13805)</t>
  </si>
  <si>
    <t>(+12659)</t>
  </si>
  <si>
    <t>(+10924)</t>
  </si>
  <si>
    <t>(-19179)</t>
  </si>
  <si>
    <t>(+10791)</t>
  </si>
  <si>
    <t>(-19415)</t>
  </si>
  <si>
    <t>(-8902)</t>
  </si>
  <si>
    <t>(+22717)</t>
  </si>
  <si>
    <t>(+20459)</t>
  </si>
  <si>
    <t>(+20433)</t>
  </si>
  <si>
    <t>(+20383)</t>
  </si>
  <si>
    <t>(+20311)</t>
  </si>
  <si>
    <t>(+20073)</t>
  </si>
  <si>
    <t>(+20032)</t>
  </si>
  <si>
    <t>(+18661)</t>
  </si>
  <si>
    <t>(+17631)</t>
  </si>
  <si>
    <t>(+15997)</t>
  </si>
  <si>
    <t>(+15300)</t>
  </si>
  <si>
    <t>(-4711)</t>
  </si>
  <si>
    <t>(+14828)</t>
  </si>
  <si>
    <t>(+14403)</t>
  </si>
  <si>
    <t>(-9643)</t>
  </si>
  <si>
    <t>(-9330)</t>
  </si>
  <si>
    <t>(-13611)</t>
  </si>
  <si>
    <t>(-12453)</t>
  </si>
  <si>
    <t>(-11244)</t>
  </si>
  <si>
    <t>(-3334)</t>
  </si>
  <si>
    <t>(-3231)</t>
  </si>
  <si>
    <t>(-2829)</t>
  </si>
  <si>
    <t>(-4868)</t>
  </si>
  <si>
    <t>UCI-87</t>
  </si>
  <si>
    <t>UCI-88</t>
  </si>
  <si>
    <t>UCI-89</t>
  </si>
  <si>
    <t>UCI-90</t>
  </si>
  <si>
    <t>UCI-91</t>
  </si>
  <si>
    <t>UCI-92</t>
  </si>
  <si>
    <t>UCI-93</t>
  </si>
  <si>
    <t>UCI-94</t>
  </si>
  <si>
    <t>UCI-95</t>
  </si>
  <si>
    <t>UCI-96</t>
  </si>
  <si>
    <t>UCI-97</t>
  </si>
  <si>
    <t>UCI-98</t>
  </si>
  <si>
    <t xml:space="preserve"> </t>
  </si>
  <si>
    <t>SANDER HANSEN Marcus</t>
  </si>
  <si>
    <t>TARLING Joshua</t>
  </si>
  <si>
    <t>SCOTSON Callum</t>
  </si>
  <si>
    <t>Week 10</t>
  </si>
  <si>
    <t>KAGIMU Charles</t>
  </si>
  <si>
    <t>DEKKER David</t>
  </si>
  <si>
    <t>Cadel Evans Great Ocean Race</t>
  </si>
  <si>
    <t>2021, 2022</t>
  </si>
  <si>
    <t>(+11118)</t>
  </si>
  <si>
    <t>ERIKSSON Lucas</t>
  </si>
  <si>
    <t>BONNET Thomas</t>
  </si>
  <si>
    <t>BLACKMORE Joseph</t>
  </si>
  <si>
    <t>NERURKAR Lukas</t>
  </si>
  <si>
    <t>RUTSCH Jonas</t>
  </si>
  <si>
    <t>1x1e, 1x8e, 1x10e</t>
  </si>
  <si>
    <t>1x5e, 2x8e</t>
  </si>
  <si>
    <t>PLANCKAERT Edward</t>
  </si>
  <si>
    <t>2x4e, 1x5e</t>
  </si>
  <si>
    <t>2x2e, 1x6e</t>
  </si>
  <si>
    <t>Week 11</t>
  </si>
  <si>
    <t>1x2e, 1x5e, 1x6e</t>
  </si>
  <si>
    <t>HAGENES Per Strand</t>
  </si>
  <si>
    <t>Wim Rommena</t>
  </si>
  <si>
    <t>BAIS Davide</t>
  </si>
  <si>
    <t>2x7e, 1x10e</t>
  </si>
  <si>
    <t>SERRANO Javier</t>
  </si>
  <si>
    <t>ZIJLAARD Maikel</t>
  </si>
  <si>
    <t>GACHIGNARD Thomas</t>
  </si>
  <si>
    <t>FLYNN Sean</t>
  </si>
  <si>
    <t>BUDDING Martijn</t>
  </si>
  <si>
    <t>ENGELHARDT Felix</t>
  </si>
  <si>
    <t>LÓPEZ Jordi</t>
  </si>
  <si>
    <t>ZANONCELLO Enrico</t>
  </si>
  <si>
    <t>MOREY Drew</t>
  </si>
  <si>
    <t>1x3e, 1x8e, 1x10e</t>
  </si>
  <si>
    <t>1x4e, 3x5e</t>
  </si>
  <si>
    <t>E3 Saxo Classic:</t>
  </si>
  <si>
    <t>Classic Brugge-De Panne:</t>
  </si>
  <si>
    <t>Classic Brugge-De Panne Talent/Specialist</t>
  </si>
  <si>
    <t>Classic Brugge-De Panne Specialist</t>
  </si>
  <si>
    <t>Classic Brugge-De Panne Talent</t>
  </si>
  <si>
    <t>E3 Saxo Classic Talent</t>
  </si>
  <si>
    <t>1x2e, 1x5e, 1x10e</t>
  </si>
  <si>
    <t>1x2e, 1x4e, 1x9e</t>
  </si>
  <si>
    <t>1x3e, 1x5e, 1x6e</t>
  </si>
  <si>
    <t>2x1e, 1x2e, 1x7e</t>
  </si>
  <si>
    <t>MURGANO Marco</t>
  </si>
  <si>
    <t>PELLIZZARI Giulio</t>
  </si>
  <si>
    <t>RICKAERT Jonas</t>
  </si>
  <si>
    <t>BOL Jetse</t>
  </si>
  <si>
    <t>Ronde van Catalonie Specialist</t>
  </si>
  <si>
    <t>Ronde van Catalonie Talent/Specialist</t>
  </si>
  <si>
    <t>Ronde van Catalonie Talent</t>
  </si>
  <si>
    <t>2x1e, 1x3e</t>
  </si>
  <si>
    <t>1x2e, 1x4e, 1x7e</t>
  </si>
  <si>
    <t>GILMORE Brady</t>
  </si>
  <si>
    <t>BATSAIKHAN Tegsh-bayar</t>
  </si>
  <si>
    <t>1x3e, 1x4e, 2x5e</t>
  </si>
  <si>
    <t>PEDERSEN Rasmus Søjberg</t>
  </si>
  <si>
    <t>TIVANI German Nicolás</t>
  </si>
  <si>
    <t>MAGLI Filippo</t>
  </si>
  <si>
    <t>1x1e, 2x5e, 1x10e</t>
  </si>
  <si>
    <t>LIPOWITZ Florian</t>
  </si>
  <si>
    <t>KULSET Johannes</t>
  </si>
  <si>
    <t>SAMITIER Sergio</t>
  </si>
  <si>
    <t>PICKERING Finlay</t>
  </si>
  <si>
    <t>HOPKINS Kaden</t>
  </si>
  <si>
    <t>FAGUNDEZ Eric Antonio</t>
  </si>
  <si>
    <t>1x3e, 2x4e</t>
  </si>
  <si>
    <t>1x4e, 2x5e, 1x6e</t>
  </si>
  <si>
    <t>Luik-Bastenaken-Luik Specialist</t>
  </si>
  <si>
    <t>1x1e, 1x6e, 1x7e, 1x8e</t>
  </si>
  <si>
    <t>1x6e, 1x7e, 1x8e</t>
  </si>
  <si>
    <t>TERCERO Fernando</t>
  </si>
  <si>
    <t>KLUCKERS Arthur</t>
  </si>
  <si>
    <t>MOSCA Jacopo</t>
  </si>
  <si>
    <t>GAROFOLI Gianmarco</t>
  </si>
  <si>
    <t>MARCELLUSI Martin</t>
  </si>
  <si>
    <t>CURRIE Logan</t>
  </si>
  <si>
    <t>LEITÃO Iúri</t>
  </si>
  <si>
    <t>LELANDAIS Rémi</t>
  </si>
  <si>
    <t>VAN BOVEN Luca</t>
  </si>
  <si>
    <t>HODEG Álvaro José</t>
  </si>
  <si>
    <t>RASCH Jesper</t>
  </si>
  <si>
    <t>DE PESTEL Sander</t>
  </si>
  <si>
    <t>LENNARTSSON Hugo</t>
  </si>
  <si>
    <t>BOUGLAS Georgios</t>
  </si>
  <si>
    <t>CAVANAGH Ryan</t>
  </si>
  <si>
    <t>JENNI Luca</t>
  </si>
  <si>
    <t>GUILLON Célestin</t>
  </si>
  <si>
    <t>PARISINI Nicolò</t>
  </si>
  <si>
    <t>VERGALLITO Luca</t>
  </si>
  <si>
    <t>VACEK Karel </t>
  </si>
  <si>
    <t>FRIGO Marco</t>
  </si>
  <si>
    <t>PARET-PEINTRE Valentin</t>
  </si>
  <si>
    <t>/ Jan Hendrickx</t>
  </si>
  <si>
    <t>Joke van den Dool /</t>
  </si>
  <si>
    <t>/ Kevin Hoeke</t>
  </si>
  <si>
    <t>Arjen Rousse /</t>
  </si>
  <si>
    <t>/ Reinier Mulder</t>
  </si>
  <si>
    <t>KIM Euro</t>
  </si>
  <si>
    <t>TU Sergio</t>
  </si>
  <si>
    <t>KOPECKÝ Matyáš</t>
  </si>
  <si>
    <t>BALLERSTEDT Maurice</t>
  </si>
  <si>
    <t>EDDY Patrick</t>
  </si>
  <si>
    <t>RASENBERG Martijn</t>
  </si>
  <si>
    <t>DE VRIES Hartthijs</t>
  </si>
  <si>
    <t>2x5e, 1x8e</t>
  </si>
  <si>
    <t>1x3e, 1x7e, 1x8e</t>
  </si>
  <si>
    <t>PEÑA Jesús David</t>
  </si>
  <si>
    <t>CAMPRUBI Marcel</t>
  </si>
  <si>
    <t>MARTIN David</t>
  </si>
  <si>
    <t>KOGUT Oded</t>
  </si>
  <si>
    <t>PRICE-PEJTERSEN Johan</t>
  </si>
  <si>
    <t>BERHE Welay Hagos</t>
  </si>
  <si>
    <t>DILLIER Silvan</t>
  </si>
  <si>
    <t>1x1e, 2x2e, 1x3e</t>
  </si>
  <si>
    <t>DEL TORO Isaac</t>
  </si>
  <si>
    <t>SINSCHEK Nils</t>
  </si>
  <si>
    <t>STENSBY Anton</t>
  </si>
  <si>
    <t>PAREDES Wilmar</t>
  </si>
  <si>
    <t>LYU Xianjing</t>
  </si>
  <si>
    <t>BALDACCINI Davide</t>
  </si>
  <si>
    <t>MUDGWAY Luke</t>
  </si>
  <si>
    <t>VAN DEN BROEK Frank</t>
  </si>
  <si>
    <t>JOHANNINK Jelle</t>
  </si>
  <si>
    <t>WANG Kuicheng</t>
  </si>
  <si>
    <t>SEVILLA Óscar</t>
  </si>
  <si>
    <t>Pascal Hommelberg /</t>
  </si>
  <si>
    <t>Yvo van Dorst /</t>
  </si>
  <si>
    <t>/ Hermen Vreugdenhil /</t>
  </si>
  <si>
    <t>/ Wilmer van Ginkel</t>
  </si>
  <si>
    <t>1x2e, 2x3e, 2x4e, 1x9e</t>
  </si>
  <si>
    <t>2x8e, 1x9e, 1x10e</t>
  </si>
  <si>
    <t>ŤOUPALÍK Adam</t>
  </si>
  <si>
    <t>GRAAT Tijmen</t>
  </si>
  <si>
    <t>HOLLYMAN Mason</t>
  </si>
  <si>
    <t>AGIRRE Jon</t>
  </si>
  <si>
    <t>CASTRILLO Pablo</t>
  </si>
  <si>
    <t>EULÁLIO Afonso</t>
  </si>
  <si>
    <t>BERASATEGI Xabier</t>
  </si>
  <si>
    <t>MÜLLER Tobias</t>
  </si>
  <si>
    <t>FAURE PROST Alexy</t>
  </si>
  <si>
    <t>1x1e, 1x3e, 1x4e, 2x5e, 1x9e</t>
  </si>
  <si>
    <t>Ronde van Polen Talent/Specialist</t>
  </si>
  <si>
    <t>DELETTRE Alexandre</t>
  </si>
  <si>
    <t>LINAREZ Leangel Rubén</t>
  </si>
  <si>
    <t>MATÉ Luis Ángel</t>
  </si>
  <si>
    <t>NYCH Artem</t>
  </si>
  <si>
    <t>COBO Iván</t>
  </si>
  <si>
    <t>CARVALHO Antonio</t>
  </si>
  <si>
    <t>GUARDEÑO Jaume</t>
  </si>
  <si>
    <t>GUAVITA Cesar David</t>
  </si>
  <si>
    <t>PIETROBON Andrea</t>
  </si>
  <si>
    <t>MAGNIER Paul</t>
  </si>
  <si>
    <t>ANDERSEN Kasper</t>
  </si>
  <si>
    <t>KLARIS Magnus Bak</t>
  </si>
  <si>
    <t>HOBBS Noah</t>
  </si>
  <si>
    <t>BRUSTENGA Marc</t>
  </si>
  <si>
    <t>VAN HEMELEN Vincent</t>
  </si>
  <si>
    <t>GRUEL Thibaud</t>
  </si>
  <si>
    <t>VILLA Giacomo</t>
  </si>
  <si>
    <t>THIERRY Pierre</t>
  </si>
  <si>
    <t>POMORSKI Michał</t>
  </si>
  <si>
    <t>PICKRELL Riley</t>
  </si>
  <si>
    <t>BÉVORT Carl-Frederik</t>
  </si>
  <si>
    <t>DALBY Simon</t>
  </si>
  <si>
    <t>CHRISTEN Fabio</t>
  </si>
  <si>
    <t>RONDEL Mathys</t>
  </si>
  <si>
    <t>HUENS Axel</t>
  </si>
  <si>
    <t>CHRISTEN Jan</t>
  </si>
  <si>
    <t>RAISBERG Nadav</t>
  </si>
  <si>
    <t>PESCADOR Diego </t>
  </si>
  <si>
    <t>GOLLIKER Joshua</t>
  </si>
  <si>
    <t>LE NY Jean-Louis</t>
  </si>
  <si>
    <t>STORK Florian</t>
  </si>
  <si>
    <t>JOHN Vincent</t>
  </si>
  <si>
    <t>DORN Vinzent</t>
  </si>
  <si>
    <t>DE POOTER Dries</t>
  </si>
  <si>
    <t>Benelux Tour</t>
  </si>
  <si>
    <t>Benelux Tour Talent</t>
  </si>
  <si>
    <t>SHEEHAN Riley</t>
  </si>
  <si>
    <t>3x5e, 1x10e</t>
  </si>
  <si>
    <t>GP Quebec Specialist</t>
  </si>
  <si>
    <t>Etappezeges</t>
  </si>
  <si>
    <t>Eendagskoersen</t>
  </si>
  <si>
    <t>Eindklassementen</t>
  </si>
  <si>
    <t>Etapperesultaten</t>
  </si>
  <si>
    <t>MORGADO António</t>
  </si>
  <si>
    <t>BOVEN Lars</t>
  </si>
  <si>
    <t>DEHAIRS Simon</t>
  </si>
  <si>
    <t>CONFORTI Lorenzo</t>
  </si>
  <si>
    <t>SLOCK Liam</t>
  </si>
  <si>
    <t>ÖRKEN Ahmet</t>
  </si>
  <si>
    <t>ABDUL HALIL Mohamad Izzat Hilmi</t>
  </si>
  <si>
    <t>VAN HOECKE Gijs</t>
  </si>
  <si>
    <t>VAN DER LEE Jardi Christiaan</t>
  </si>
  <si>
    <t>SCHURAN Michal</t>
  </si>
  <si>
    <t>ARTZ Huub</t>
  </si>
  <si>
    <t>2x2e, 1x4e, 1x7e, 1x10e</t>
  </si>
  <si>
    <t>BOGDANOVICS Maris</t>
  </si>
  <si>
    <t>QUARTUCCI Lorenzo</t>
  </si>
  <si>
    <t>VERCOUILLIE Victor</t>
  </si>
  <si>
    <t>RICHARDS Kane</t>
  </si>
  <si>
    <t>WALTERS Red</t>
  </si>
  <si>
    <t>MA Binyan</t>
  </si>
  <si>
    <t>HOLLMANN Juri</t>
  </si>
  <si>
    <t>In het groen de wedstrijden die meetellen voor de bekercompetitie (zie tabblad 12)</t>
  </si>
  <si>
    <t>RITZINGER Felix</t>
  </si>
  <si>
    <t>SORARRAIN Gorka</t>
  </si>
  <si>
    <t>1x6e, 1x8e, 2x10e</t>
  </si>
  <si>
    <t>3x1e, 1x5e, 1x8e</t>
  </si>
  <si>
    <t>2x1e, 1x2e, 1x9e</t>
  </si>
  <si>
    <t>2x2e, 1x4e, 1x6e, 1x10e</t>
  </si>
  <si>
    <t>1x2e,1x4e, 2x6e, 1x7e, 1x8e</t>
  </si>
  <si>
    <t>1x1e, 1x4e, 1x5e, 1x6e</t>
  </si>
  <si>
    <t>Elly Mathijssen /</t>
  </si>
  <si>
    <t>/ Cynthia van Berchum</t>
  </si>
  <si>
    <t>1x1e, 2x2e, 1x4e</t>
  </si>
  <si>
    <t>1x1e, 2x3e, 1x9e</t>
  </si>
  <si>
    <t>1x4e, 1x9e, 2x10e</t>
  </si>
  <si>
    <t>1x2e, 1x4e, 1x8e, 2x10e</t>
  </si>
  <si>
    <t>1x5e, 1x7e, 1x9e</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</si>
  <si>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</si>
  <si>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</si>
  <si>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</si>
  <si>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</si>
  <si>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</si>
  <si>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</si>
  <si>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</si>
  <si>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</si>
  <si>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</si>
  <si>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</si>
  <si>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</si>
  <si>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</si>
  <si>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</si>
  <si>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</si>
  <si>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</si>
  <si>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</si>
  <si>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</si>
  <si>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</si>
  <si>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</si>
  <si>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</si>
  <si>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</si>
  <si>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</si>
  <si>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</si>
  <si>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Christiaan van den Vlekkert</t>
  </si>
  <si>
    <t>Martin Borggreve</t>
  </si>
  <si>
    <t>Wouter Sies</t>
  </si>
  <si>
    <t>Vincent Kroes</t>
  </si>
  <si>
    <t>Jelle Rieske</t>
  </si>
  <si>
    <t>Leon Verhaeg</t>
  </si>
  <si>
    <t>Marcel Boeren</t>
  </si>
  <si>
    <t>Rik Harmsen</t>
  </si>
  <si>
    <t>John Berger</t>
  </si>
  <si>
    <t>Geert Leemput</t>
  </si>
  <si>
    <t>Bram van Hoven</t>
  </si>
  <si>
    <t>Ron van Kleef</t>
  </si>
  <si>
    <t>Jan Blokland</t>
  </si>
  <si>
    <t>Ed Roos</t>
  </si>
  <si>
    <t>Theo Moonen</t>
  </si>
  <si>
    <t>Thijs van Hoven</t>
  </si>
  <si>
    <t>Monique van Hoven</t>
  </si>
  <si>
    <t>Paul Fierens</t>
  </si>
  <si>
    <t>Hans Stevens</t>
  </si>
  <si>
    <t>Jos de Groot</t>
  </si>
  <si>
    <t>Thomas Vreugdenhil</t>
  </si>
  <si>
    <t>Wouter de Bruijn</t>
  </si>
  <si>
    <t>Wim Dik</t>
  </si>
  <si>
    <t>Wout Geuns</t>
  </si>
  <si>
    <t>Jente Mensink</t>
  </si>
  <si>
    <t>Jessy Redan</t>
  </si>
  <si>
    <t>Jeroen Brabants</t>
  </si>
  <si>
    <t>Martin Rommens</t>
  </si>
  <si>
    <t>152.</t>
  </si>
  <si>
    <t>Bart Croes</t>
  </si>
  <si>
    <t>UCI-003</t>
  </si>
  <si>
    <t>UCI-008</t>
  </si>
  <si>
    <t>UCI-005</t>
  </si>
  <si>
    <t>UCI-012</t>
  </si>
  <si>
    <t>UCI-010</t>
  </si>
  <si>
    <t>UCI-020</t>
  </si>
  <si>
    <t>UCI-019</t>
  </si>
  <si>
    <t>UCI-025</t>
  </si>
  <si>
    <t>UCI-004</t>
  </si>
  <si>
    <t>UCI-001</t>
  </si>
  <si>
    <t>UCI-037</t>
  </si>
  <si>
    <t>UCI-024</t>
  </si>
  <si>
    <t>UCI-028</t>
  </si>
  <si>
    <t>UCI-002</t>
  </si>
  <si>
    <t>UCI-007</t>
  </si>
  <si>
    <t>UCI-013</t>
  </si>
  <si>
    <t>UCI-011</t>
  </si>
  <si>
    <t>UCI-017</t>
  </si>
  <si>
    <t>UCI-009</t>
  </si>
  <si>
    <t>UCI-023</t>
  </si>
  <si>
    <t>UCI-014</t>
  </si>
  <si>
    <t>UCI-056</t>
  </si>
  <si>
    <t>UCI-045</t>
  </si>
  <si>
    <t>UCI-041</t>
  </si>
  <si>
    <t>UCI-047</t>
  </si>
  <si>
    <t>UCI-039</t>
  </si>
  <si>
    <t>UCI-052</t>
  </si>
  <si>
    <t>UCI-006</t>
  </si>
  <si>
    <t>UCI-026</t>
  </si>
  <si>
    <t>UCI-022</t>
  </si>
  <si>
    <t>UCI-072</t>
  </si>
  <si>
    <t>UCI-035</t>
  </si>
  <si>
    <t>UCI-018</t>
  </si>
  <si>
    <t>UCI-030</t>
  </si>
  <si>
    <t>UCI-029</t>
  </si>
  <si>
    <t>UCI-073</t>
  </si>
  <si>
    <t>UCI-061</t>
  </si>
  <si>
    <t>UCI-034</t>
  </si>
  <si>
    <t>UCI-016</t>
  </si>
  <si>
    <t>UCI-078</t>
  </si>
  <si>
    <t>UCI-032</t>
  </si>
  <si>
    <t>UCI-064</t>
  </si>
  <si>
    <t>UCI-071</t>
  </si>
  <si>
    <t>UCI-053</t>
  </si>
  <si>
    <t>UCI-031</t>
  </si>
  <si>
    <t>UCI-043</t>
  </si>
  <si>
    <t>UCI-042</t>
  </si>
  <si>
    <t>UCI-060</t>
  </si>
  <si>
    <t>UCI-081</t>
  </si>
  <si>
    <t>UCI-058</t>
  </si>
  <si>
    <t>UCI-079</t>
  </si>
  <si>
    <t>UCI-046</t>
  </si>
  <si>
    <t>UCI-083</t>
  </si>
  <si>
    <t>UCI-068</t>
  </si>
  <si>
    <t>UCI-066</t>
  </si>
  <si>
    <t>UCI-044</t>
  </si>
  <si>
    <t>UCI-015</t>
  </si>
  <si>
    <t>UCI-049</t>
  </si>
  <si>
    <t>UCI-054</t>
  </si>
  <si>
    <t>UCI-062</t>
  </si>
  <si>
    <t>UCI-069</t>
  </si>
  <si>
    <t>UCI-070</t>
  </si>
  <si>
    <t>UCI-082</t>
  </si>
  <si>
    <t>UCI-088</t>
  </si>
  <si>
    <t>UCI-096</t>
  </si>
  <si>
    <t>UCI-097</t>
  </si>
  <si>
    <t>UCI-098</t>
  </si>
  <si>
    <t>Debutanten hebben een UCI nummer gekregen op volgorde van inschrijving, vanaf UCI-124</t>
  </si>
  <si>
    <t>UCI-126</t>
  </si>
  <si>
    <t>UCI-131</t>
  </si>
  <si>
    <t>UCI-133</t>
  </si>
  <si>
    <t>UCI-144</t>
  </si>
  <si>
    <t>UCI-145</t>
  </si>
  <si>
    <t>UCI-146</t>
  </si>
  <si>
    <t>UCI-147</t>
  </si>
  <si>
    <t>UCI-148</t>
  </si>
  <si>
    <t>UCI-149</t>
  </si>
  <si>
    <t>UCI-150</t>
  </si>
  <si>
    <t>UCI-151</t>
  </si>
  <si>
    <t>UCI-152</t>
  </si>
  <si>
    <t>1.WorldTour / Gelderland</t>
  </si>
  <si>
    <t>1.WorldTour / Roosendaal</t>
  </si>
  <si>
    <t>3.Continental / Belgie</t>
  </si>
  <si>
    <t>3.Continental / Roosendaal</t>
  </si>
  <si>
    <t>4.ProNational / Gelderland</t>
  </si>
  <si>
    <t>4.ProNational / PostNL</t>
  </si>
  <si>
    <t>4.ProNational / Breda eo</t>
  </si>
  <si>
    <t>4.ProNational / Belgie</t>
  </si>
  <si>
    <t>4.ProNational / Roosendaal</t>
  </si>
  <si>
    <t>4.ProNational / Gorinchem</t>
  </si>
  <si>
    <t>Rinus van der Wal</t>
  </si>
  <si>
    <t>153.</t>
  </si>
  <si>
    <t>UCI-153</t>
  </si>
  <si>
    <t>5.National / Belgie</t>
  </si>
  <si>
    <t>5.National / Gelderland</t>
  </si>
  <si>
    <t>5.National / Breda eo</t>
  </si>
  <si>
    <t>UCI Ranking 31-12-2023</t>
  </si>
  <si>
    <t>2020, 2021, 2022, 2023</t>
  </si>
  <si>
    <t>2021, 2022, 2023</t>
  </si>
  <si>
    <t>2022, 2023</t>
  </si>
  <si>
    <t>Team Roosendaal</t>
  </si>
  <si>
    <t>Team Belgie</t>
  </si>
  <si>
    <t>Team Gelderland</t>
  </si>
  <si>
    <t>Team Breda eo</t>
  </si>
  <si>
    <t xml:space="preserve">UCI-027, UCI-038, UCI-048, UCI-050, UCI-057, UCI-067 (2021), UCI-074, UCI-075, UCI-076, UCI-077, UCI-080, UCI-090, UCI-094, UCI-099, UCI-102, UCI-105, UCI-106, </t>
  </si>
  <si>
    <t>UCI-107, UCI-109, UCI-110, UCI-111, UCI-112, UCI-113, UCI-114, UCI-115, UCI-116, UCI-117, UCI-118, UCI-119, UCI-120, UCI-121, UCI-122, UCI-123 geen lijst ingeleverd</t>
  </si>
  <si>
    <t>Chris Schepers</t>
  </si>
  <si>
    <t>UCI-154</t>
  </si>
  <si>
    <t>154.</t>
  </si>
  <si>
    <t>(+2389)</t>
  </si>
  <si>
    <t>GROSSSCHARTNER Felix</t>
  </si>
  <si>
    <t xml:space="preserve"> 's-Hertogenbosch</t>
  </si>
  <si>
    <t>Ouderkerk aan den Ijssel</t>
  </si>
  <si>
    <t>Stabroek</t>
  </si>
  <si>
    <t>Heerde</t>
  </si>
  <si>
    <t>Hengelo</t>
  </si>
  <si>
    <t>Rijswijk ZH</t>
  </si>
  <si>
    <t>UCI126</t>
  </si>
  <si>
    <t>UCI127</t>
  </si>
  <si>
    <t>Amersfoort</t>
  </si>
  <si>
    <t>Son</t>
  </si>
  <si>
    <t>UCI128</t>
  </si>
  <si>
    <t>UCI129</t>
  </si>
  <si>
    <t>UCI130</t>
  </si>
  <si>
    <t>Bavel</t>
  </si>
  <si>
    <t>UCI131</t>
  </si>
  <si>
    <t>Wilp</t>
  </si>
  <si>
    <t>UCI132</t>
  </si>
  <si>
    <t>UCI133</t>
  </si>
  <si>
    <t>UCI134</t>
  </si>
  <si>
    <t>UCI135</t>
  </si>
  <si>
    <t>UCI136</t>
  </si>
  <si>
    <t>UCI137</t>
  </si>
  <si>
    <t>Maastricht</t>
  </si>
  <si>
    <t>UCI138</t>
  </si>
  <si>
    <t>Barendrecht</t>
  </si>
  <si>
    <t>UCI139</t>
  </si>
  <si>
    <t>UCI140</t>
  </si>
  <si>
    <t>UCI141</t>
  </si>
  <si>
    <t>UCI142</t>
  </si>
  <si>
    <t>UCI143</t>
  </si>
  <si>
    <t>Zeeland</t>
  </si>
  <si>
    <t>UCI144</t>
  </si>
  <si>
    <t>Wageningen</t>
  </si>
  <si>
    <t>UCI145</t>
  </si>
  <si>
    <t>Nieuwerkerk aan den Ijssel</t>
  </si>
  <si>
    <t>UCI146</t>
  </si>
  <si>
    <t>Capelle aan den Ijssel</t>
  </si>
  <si>
    <t>UCI147</t>
  </si>
  <si>
    <t>UCI148</t>
  </si>
  <si>
    <t>UCI149</t>
  </si>
  <si>
    <t>Veen</t>
  </si>
  <si>
    <t>UCI150</t>
  </si>
  <si>
    <t>UCI151</t>
  </si>
  <si>
    <t>UCI152</t>
  </si>
  <si>
    <t>Leerdam</t>
  </si>
  <si>
    <t>UCI153</t>
  </si>
  <si>
    <t>UCI154</t>
  </si>
  <si>
    <t>155.</t>
  </si>
  <si>
    <t>156.</t>
  </si>
  <si>
    <t>157.</t>
  </si>
  <si>
    <t>158.</t>
  </si>
  <si>
    <t>159.</t>
  </si>
  <si>
    <t>003 Santos Tour Down Under (2.WT)</t>
  </si>
  <si>
    <t>004 Trofeo Calvià (1.1)</t>
  </si>
  <si>
    <t>009 GP la Marseillaise (1.1)</t>
  </si>
  <si>
    <t>010 Trofeo Palma (1.1)</t>
  </si>
  <si>
    <t>(+9375)</t>
  </si>
  <si>
    <t>(+4703)</t>
  </si>
  <si>
    <t>(+4897)</t>
  </si>
  <si>
    <t>(+3228)</t>
  </si>
  <si>
    <t>(+5499)</t>
  </si>
  <si>
    <t>(+10451)</t>
  </si>
  <si>
    <t>(+4028)</t>
  </si>
  <si>
    <t>(+5405)</t>
  </si>
  <si>
    <t>(+6050)</t>
  </si>
  <si>
    <t>(+3753)</t>
  </si>
  <si>
    <t>(+6353)</t>
  </si>
  <si>
    <t>(+2223)</t>
  </si>
  <si>
    <t>(+2633)</t>
  </si>
  <si>
    <t>(+3996)</t>
  </si>
  <si>
    <t>(+3835)</t>
  </si>
  <si>
    <t>(+4192)</t>
  </si>
  <si>
    <t>(+4829)</t>
  </si>
  <si>
    <t>(+6955)</t>
  </si>
  <si>
    <t>(+10481)</t>
  </si>
  <si>
    <t>(+2924)</t>
  </si>
  <si>
    <t>(+3341)</t>
  </si>
  <si>
    <t>(+8941)</t>
  </si>
  <si>
    <t>(+2281)</t>
  </si>
  <si>
    <t>(+6250)</t>
  </si>
  <si>
    <t>(+10645)</t>
  </si>
  <si>
    <t>(+4645)</t>
  </si>
  <si>
    <t>(+11543)</t>
  </si>
  <si>
    <t>(+7757)</t>
  </si>
  <si>
    <t>(+4577)</t>
  </si>
  <si>
    <t>(+14446)</t>
  </si>
  <si>
    <t>(+13531)</t>
  </si>
  <si>
    <t>(+9121)</t>
  </si>
  <si>
    <t>(+3777)</t>
  </si>
  <si>
    <t>(+10041)</t>
  </si>
  <si>
    <t>(+12975)</t>
  </si>
  <si>
    <t>(+4917)</t>
  </si>
  <si>
    <t>(+4277)</t>
  </si>
  <si>
    <t>(+3603)</t>
  </si>
  <si>
    <t>(+4739)</t>
  </si>
  <si>
    <t>(+2632)</t>
  </si>
  <si>
    <t>(+12866)</t>
  </si>
  <si>
    <t>(+655)</t>
  </si>
  <si>
    <t>(+1050)</t>
  </si>
  <si>
    <t>(+6799)</t>
  </si>
  <si>
    <t>(+890)</t>
  </si>
  <si>
    <t>(+2573)</t>
  </si>
  <si>
    <t>(+6565)</t>
  </si>
  <si>
    <t>(+11033)</t>
  </si>
  <si>
    <t>(+9734)</t>
  </si>
  <si>
    <t>(+11252)</t>
  </si>
  <si>
    <t>(+268)</t>
  </si>
  <si>
    <t>(+11477)</t>
  </si>
  <si>
    <t>(+1674)</t>
  </si>
  <si>
    <t>(+535)</t>
  </si>
  <si>
    <t>(-3114)</t>
  </si>
  <si>
    <t>(+4121)</t>
  </si>
  <si>
    <t>(+2064)</t>
  </si>
  <si>
    <t>(+20271)</t>
  </si>
  <si>
    <t>(+18960)</t>
  </si>
  <si>
    <t>(+18070)</t>
  </si>
  <si>
    <t>(+17991)</t>
  </si>
  <si>
    <t>(+6052)</t>
  </si>
  <si>
    <t>(+15102)</t>
  </si>
  <si>
    <t>(+17583)</t>
  </si>
  <si>
    <t>(+6548)</t>
  </si>
  <si>
    <t>(+18699)</t>
  </si>
  <si>
    <t>(+15957</t>
  </si>
  <si>
    <t>(+13825)</t>
  </si>
  <si>
    <t>(+14733)</t>
  </si>
  <si>
    <t>Cadel Evans Great Ocean Roadrace Talent/Specialist</t>
  </si>
  <si>
    <t>Amstel Gold Race Talent/Specialist</t>
  </si>
  <si>
    <t>Waalse Pijl Talent/Specialist</t>
  </si>
  <si>
    <t>Giro d'Italia Talent/Specialist</t>
  </si>
  <si>
    <t>Clasica San Sebastian Talent/Specialist</t>
  </si>
  <si>
    <t>Cyclassics Hamburg Talent/Specialist</t>
  </si>
  <si>
    <t>Wereldkampioenschappen Tijdrit Talent/Specialist/Topper</t>
  </si>
  <si>
    <t>Nationale Kampioenschappen Wegwedstrijd Talent/Specialist</t>
  </si>
  <si>
    <t>CAPIOT Amaury</t>
  </si>
  <si>
    <t>BURNS Luke</t>
  </si>
  <si>
    <t>SAUNDERS Tristan</t>
  </si>
  <si>
    <t>2x1e, 1x4e</t>
  </si>
  <si>
    <t>1x3e, 1x5e, 1x8e, 2x9e</t>
  </si>
  <si>
    <t xml:space="preserve">er 2 punten aan de winnaar toegekend en 1 punt aan de verliezer. </t>
  </si>
  <si>
    <t xml:space="preserve">Bij gelijke stand aan het einde van deze groepsfase geeft het totale aantal gescoorde jaarspelpunten de doorslag. Als ook dat gelijk is </t>
  </si>
  <si>
    <t>beslist de onderlinge wedstrijd.</t>
  </si>
  <si>
    <t>Als er in een wedstrijd twee deelnemers precies een gelijk aantal jaarspelpunten halen, dan krijgen beide personen 1 punt.</t>
  </si>
  <si>
    <t>1e groepsfase:</t>
  </si>
  <si>
    <t>Achtste Finale</t>
  </si>
  <si>
    <t>Kwartfinale</t>
  </si>
  <si>
    <t>Halve Finale</t>
  </si>
  <si>
    <t>Finale (feestavond)</t>
  </si>
  <si>
    <t>Nationale Kampioenschappen Wegrace</t>
  </si>
  <si>
    <t>Jens Roggeman (4)</t>
  </si>
  <si>
    <t>Jessy Redan (5)</t>
  </si>
  <si>
    <t>Tom Uil (4)</t>
  </si>
  <si>
    <t>Geert Leemput (5)</t>
  </si>
  <si>
    <t>Reinier Mulder (2)</t>
  </si>
  <si>
    <t>Tutu Ndona (4)</t>
  </si>
  <si>
    <t>Wesley Zandee (4)</t>
  </si>
  <si>
    <t>Ilse Terclavers (4)</t>
  </si>
  <si>
    <t>Levi Splinters (3)</t>
  </si>
  <si>
    <t>Rijn van Dommele (3)</t>
  </si>
  <si>
    <t>Koen Posthuma (4)</t>
  </si>
  <si>
    <t>Henri Dunant (5)</t>
  </si>
  <si>
    <t>Yvo van Dorst (2)</t>
  </si>
  <si>
    <t>Kevin Kammers (2)</t>
  </si>
  <si>
    <t>Corrie van Berchum (3)</t>
  </si>
  <si>
    <t>Kristie Janssens (4)</t>
  </si>
  <si>
    <t>Peter Muilwijk (2)</t>
  </si>
  <si>
    <t>Bas Dorreman (4)</t>
  </si>
  <si>
    <t>Dennis Voorbraak (4)</t>
  </si>
  <si>
    <t>Mark van Hoven (1)</t>
  </si>
  <si>
    <t>Everard van de Luijtgaarden (4)</t>
  </si>
  <si>
    <t>Mario Stolwijk (4)</t>
  </si>
  <si>
    <t>Thomas Vreugdenhil (5)</t>
  </si>
  <si>
    <t>Omloop Nieuwsblad</t>
  </si>
  <si>
    <t>Tirreno-Adriatico</t>
  </si>
  <si>
    <t>Brugge-De Panne</t>
  </si>
  <si>
    <t>Jaarspel punten</t>
  </si>
  <si>
    <t>2023:</t>
  </si>
  <si>
    <t>2023 : Rolf Pruijsen</t>
  </si>
  <si>
    <t>D5   17e</t>
  </si>
  <si>
    <t>D5   14e</t>
  </si>
  <si>
    <t>D5   15e</t>
  </si>
  <si>
    <t>D5   16e</t>
  </si>
  <si>
    <t>D5   18e</t>
  </si>
  <si>
    <t>D5   19e</t>
  </si>
  <si>
    <t>D5   20e</t>
  </si>
  <si>
    <t>D5   21e</t>
  </si>
  <si>
    <t>D5   22e</t>
  </si>
  <si>
    <t>D5   23e</t>
  </si>
  <si>
    <t>D5   24e</t>
  </si>
  <si>
    <t>D5   25e</t>
  </si>
  <si>
    <t>D5   26e</t>
  </si>
  <si>
    <t>D5   27e</t>
  </si>
  <si>
    <t>D5   28e</t>
  </si>
  <si>
    <t>D5   29e</t>
  </si>
  <si>
    <t>D5   30e</t>
  </si>
  <si>
    <t>D5   31e</t>
  </si>
  <si>
    <t>D5   32e</t>
  </si>
  <si>
    <t>D5   33e</t>
  </si>
  <si>
    <t>D5   34e</t>
  </si>
  <si>
    <t>D5   35e</t>
  </si>
  <si>
    <t>Bas Walraven, Nathan van den Heuvel, Peter van Gisteren, Rens Krijnen en Marcel Bekkering verwijderd</t>
  </si>
  <si>
    <t>GIRARD Damien</t>
  </si>
  <si>
    <t>1-1-1</t>
  </si>
  <si>
    <t>2-2-2</t>
  </si>
  <si>
    <t>(-17360)</t>
  </si>
  <si>
    <t>(-18983)</t>
  </si>
  <si>
    <t>(+12526)</t>
  </si>
  <si>
    <t>(-17138)</t>
  </si>
  <si>
    <t>(-10590)</t>
  </si>
  <si>
    <t>(+25413)</t>
  </si>
  <si>
    <t>(+25112)</t>
  </si>
  <si>
    <t>(-16579)</t>
  </si>
  <si>
    <t>(+24682)</t>
  </si>
  <si>
    <t>(+24608)</t>
  </si>
  <si>
    <t>(+23619)</t>
  </si>
  <si>
    <t>(+23544)</t>
  </si>
  <si>
    <t>(+23452)</t>
  </si>
  <si>
    <t>(+23399)</t>
  </si>
  <si>
    <t>(+22974)</t>
  </si>
  <si>
    <t>(+22825)</t>
  </si>
  <si>
    <t>(+22543)</t>
  </si>
  <si>
    <t>(+22048)</t>
  </si>
  <si>
    <t>(+21930)</t>
  </si>
  <si>
    <t>(+21866)</t>
  </si>
  <si>
    <t>(+21652)</t>
  </si>
  <si>
    <t>(+21444)</t>
  </si>
  <si>
    <t>(+21379)</t>
  </si>
  <si>
    <t>(+21240)</t>
  </si>
  <si>
    <t>(+20759)</t>
  </si>
  <si>
    <t>(+20437)</t>
  </si>
  <si>
    <t>(+20097)</t>
  </si>
  <si>
    <t>(+19846)</t>
  </si>
  <si>
    <t>(+19816)</t>
  </si>
  <si>
    <t>(+19576)</t>
  </si>
  <si>
    <t>(+18222)</t>
  </si>
  <si>
    <t>(+15788)</t>
  </si>
  <si>
    <t>(-5096)</t>
  </si>
  <si>
    <t>(-5078)</t>
  </si>
  <si>
    <t>(-14291)</t>
  </si>
  <si>
    <t>(+14682)</t>
  </si>
  <si>
    <t>(-8817)</t>
  </si>
  <si>
    <t>(-14173)</t>
  </si>
  <si>
    <t>(-4062)</t>
  </si>
  <si>
    <t>(-4476)</t>
  </si>
  <si>
    <t>(-8474)</t>
  </si>
  <si>
    <t>(-7588)</t>
  </si>
  <si>
    <t>(-8543)</t>
  </si>
  <si>
    <t>(-3311)</t>
  </si>
  <si>
    <t>(-7313)</t>
  </si>
  <si>
    <t>GOUGEARD Alexis</t>
  </si>
  <si>
    <t>DE PRETTO Davide</t>
  </si>
  <si>
    <t>BLUME LEVY William</t>
  </si>
  <si>
    <t>SILVA Guillermo Thomas</t>
  </si>
  <si>
    <t>PERSICO Davide</t>
  </si>
  <si>
    <t>MUÑIZ Jose Ramon</t>
  </si>
  <si>
    <t>REYES Yeison Sebastian</t>
  </si>
  <si>
    <t>OSORIO Alejandro</t>
  </si>
  <si>
    <t>SOTO Nelson Andrés</t>
  </si>
  <si>
    <t>MENDEZ Daniel Alejandro</t>
  </si>
  <si>
    <t>ROJAS Brandon Alejandro</t>
  </si>
  <si>
    <t>SÖDERQVIST Jakob</t>
  </si>
  <si>
    <t>AVOINE Kévin</t>
  </si>
  <si>
    <t>SAVER Kasper</t>
  </si>
  <si>
    <t>BRUTTOMESSO Alberto</t>
  </si>
  <si>
    <t>UHLIG Henri</t>
  </si>
  <si>
    <t>PINARELLO Alessandro</t>
  </si>
  <si>
    <t>VAN DEN BOSSCHE Fabio</t>
  </si>
  <si>
    <t>FANCELLU Alessandro</t>
  </si>
  <si>
    <t>SCHIFFER Anton</t>
  </si>
  <si>
    <t>AMADO Gonçalo</t>
  </si>
  <si>
    <t>LABROSSE Jordan</t>
  </si>
  <si>
    <t>CROMMELINCK Melvin</t>
  </si>
  <si>
    <t>NARBONNE ZUCCARELLI Axel</t>
  </si>
  <si>
    <t>057 La Route Adélie de Vitré (1.1)</t>
  </si>
  <si>
    <t>058 Volta Limburg Classic (1.1)</t>
  </si>
  <si>
    <t>Week 12</t>
  </si>
  <si>
    <t>Week 13</t>
  </si>
  <si>
    <t>REINDERINK Pepijn</t>
  </si>
  <si>
    <t>MAYER Alexandre</t>
  </si>
  <si>
    <t>HABTEAB Yoel</t>
  </si>
  <si>
    <t>DOSTIYEV Ilkhan</t>
  </si>
  <si>
    <t>VAN DE WYNKELE Lorenz</t>
  </si>
  <si>
    <t>GÓMEZ Germán Darío</t>
  </si>
  <si>
    <t>ROLLAND Brieuc</t>
  </si>
  <si>
    <t>KRETSCHY Moritz</t>
  </si>
  <si>
    <t>EEMAN Kamiel</t>
  </si>
  <si>
    <t>TORRES Pablo</t>
  </si>
  <si>
    <t>GEARY Dillon</t>
  </si>
  <si>
    <t>COLLEONI Kevin</t>
  </si>
  <si>
    <t>Nieuwsblad</t>
  </si>
  <si>
    <t>Christiaan vd Vlekkert</t>
  </si>
  <si>
    <t>Christiaan van de Vlekkert</t>
  </si>
  <si>
    <t>1x2e, 3x4e, 1x6e</t>
  </si>
  <si>
    <t>1x2e, 1x5e, 2x9e</t>
  </si>
  <si>
    <t>1x3e, 1x4e, 1x7e</t>
  </si>
  <si>
    <t>GALVÁN Francisco</t>
  </si>
  <si>
    <t>Week 14</t>
  </si>
  <si>
    <t>Week 15</t>
  </si>
  <si>
    <t>1x1e, 1x4e, 1x6e, 1x8e</t>
  </si>
  <si>
    <t>1x5e, 1x6e, 1x8e, 1x9e, 1x10e</t>
  </si>
  <si>
    <t>1x1e, 1x2e, 1x4e, 1x10e</t>
  </si>
  <si>
    <t>1x1e, 1x2e, 1x3e, 1x5e, 1x6e</t>
  </si>
  <si>
    <t>1x5e, 1x6e, 1x7e, 2x8e, 1x10e</t>
  </si>
  <si>
    <t>HERZOG Emil</t>
  </si>
  <si>
    <t>NIQUET-OLDEN Bentley</t>
  </si>
  <si>
    <t>DE CASSAN Davide</t>
  </si>
  <si>
    <t>DARBELLAY Valentin</t>
  </si>
  <si>
    <t>BORRESCH Julian</t>
  </si>
  <si>
    <t>MONACO Alessandro</t>
  </si>
  <si>
    <t>ACOSTA Ruben Dario</t>
  </si>
  <si>
    <t>CLARK Boris</t>
  </si>
  <si>
    <t>Dwars Vlaanderen</t>
  </si>
  <si>
    <t>Ronde Vlaanderen</t>
  </si>
  <si>
    <t>Ronde Romandie</t>
  </si>
  <si>
    <t>MATTHYS Louka</t>
  </si>
  <si>
    <t>CARBONI Giovanni</t>
  </si>
  <si>
    <t>HENNEQUIN Paul</t>
  </si>
  <si>
    <t>LIENHARD Fabian</t>
  </si>
  <si>
    <t>ANDERSEN Idar</t>
  </si>
  <si>
    <t>GUTIÉRREZ Jorge</t>
  </si>
  <si>
    <t>2x1e, 2x2e, 1x4e, 1x8e</t>
  </si>
  <si>
    <t xml:space="preserve">1x4e </t>
  </si>
  <si>
    <t>1x4e,</t>
  </si>
  <si>
    <t>1x2e,</t>
  </si>
  <si>
    <t xml:space="preserve">1x4e, 1x8e, </t>
  </si>
  <si>
    <t xml:space="preserve">1x3e </t>
  </si>
  <si>
    <t>1x63, 1x10e</t>
  </si>
  <si>
    <t>1x2e, 1x73</t>
  </si>
  <si>
    <t>ISIDORE Noa</t>
  </si>
  <si>
    <t>BRAZ AFONSO Clément</t>
  </si>
  <si>
    <t>MAŁECKI Kamil</t>
  </si>
  <si>
    <t>OOSTERLINCK Joes</t>
  </si>
  <si>
    <t>JULIEN Matisse</t>
  </si>
  <si>
    <t>PARK Sanghong</t>
  </si>
  <si>
    <t>YAOWARAT Ratchanon</t>
  </si>
  <si>
    <t>LI Zhen</t>
  </si>
  <si>
    <t>ROSLI Muhammad Nur Aiman Bin</t>
  </si>
  <si>
    <t>CHAWCHIANGKWANG Peerapol</t>
  </si>
  <si>
    <t>TSEN Ren Bao</t>
  </si>
  <si>
    <t>SAMANSANTI Nati</t>
  </si>
  <si>
    <t>SHEN Yutao</t>
  </si>
  <si>
    <t>ZULKIFLI Zulfikri</t>
  </si>
  <si>
    <t>KERGOZOU DE LA BOESSIERE Nick</t>
  </si>
  <si>
    <t>MENDOZA Aidan James</t>
  </si>
  <si>
    <t>KLAHAN Noppachai</t>
  </si>
  <si>
    <t>MAZLIN Muhammad Syawal</t>
  </si>
  <si>
    <t>JANG Junhyeok</t>
  </si>
  <si>
    <t>RETEGI Mikel</t>
  </si>
  <si>
    <t>LÓPEZ Joseba</t>
  </si>
  <si>
    <t>MINTEGI Iker</t>
  </si>
  <si>
    <t>1x1e, 1x6e, 1x8e, 1x9e</t>
  </si>
  <si>
    <t>Dwars door Vlaanderen Talent/Specialist</t>
  </si>
  <si>
    <t>1x2e,1x3e, 1x5e</t>
  </si>
  <si>
    <t>1x2e, 1x3e, 1x8e, 1x9e</t>
  </si>
  <si>
    <t>Ronde van Vlaanderen Specialist</t>
  </si>
  <si>
    <t>Brabantse Pijl</t>
  </si>
  <si>
    <t>1x1e,2x3e, 1x4e, 1x7e, 1x8e</t>
  </si>
  <si>
    <t>Ronde van het Baskenland Talent/Specialist</t>
  </si>
  <si>
    <t>1x1e, 1x2e, 1x6e</t>
  </si>
  <si>
    <t>1x4e,1x9e</t>
  </si>
  <si>
    <t>1x6e,1x8e</t>
  </si>
  <si>
    <t>1x9e,1x10e</t>
  </si>
  <si>
    <t>GUERRA Andrea</t>
  </si>
  <si>
    <t>GREENWOOD Matthew</t>
  </si>
  <si>
    <t>METCALFE Ben</t>
  </si>
  <si>
    <t>MEDWAY Jackson</t>
  </si>
  <si>
    <t>STENNING Oliver</t>
  </si>
  <si>
    <t>CHRISTIE-JOHNSTON Alastair</t>
  </si>
  <si>
    <t>1x2e, 1x3e, 1x6e 1x7e</t>
  </si>
  <si>
    <t>Amstel Gold Race Specialist</t>
  </si>
  <si>
    <t>1x3e, 1x4e  1x8e</t>
  </si>
  <si>
    <t xml:space="preserve">1x10e </t>
  </si>
  <si>
    <t>D'AIUTO Filippo</t>
  </si>
  <si>
    <t>LEIJNSE Enzo</t>
  </si>
  <si>
    <t>1x2e, 2x4e</t>
  </si>
  <si>
    <t>1x2e,1x3e, 1x5e, 1x8e</t>
  </si>
  <si>
    <t>1x2e, 1x5e, 1x6e, 1x7e, 1x10e</t>
  </si>
  <si>
    <t>1x3e, 1x5e, 1x6e, 1x9e</t>
  </si>
  <si>
    <t>1x2e, 1x5e, 1x8e</t>
  </si>
  <si>
    <t>1x3e, 1x4e,1x10e</t>
  </si>
  <si>
    <t>1x5e, 2x7e</t>
  </si>
  <si>
    <t>BOUVIER Léo</t>
  </si>
  <si>
    <t>BULUT Samet</t>
  </si>
  <si>
    <t>NIELSEN Sebastian</t>
  </si>
  <si>
    <t>LOOCKX Lander</t>
  </si>
  <si>
    <t>HAJEK Alexander</t>
  </si>
  <si>
    <t>HAGEN Carl Fredrik</t>
  </si>
  <si>
    <t>MATTHEIS Oliver</t>
  </si>
  <si>
    <t>TORRES Albert</t>
  </si>
  <si>
    <t>RUIZ Ibon</t>
  </si>
  <si>
    <t>ANDERSEN Mads</t>
  </si>
  <si>
    <t>SCOTT Cameron</t>
  </si>
  <si>
    <t>2x1e, 1x4e, 1x5e, 1x6e, 1x7e</t>
  </si>
  <si>
    <t>1x3e, 2x5e, 1x6e, 2x7e, 1x8e</t>
  </si>
  <si>
    <t>Ronde van Romandie Specialist/Topper</t>
  </si>
  <si>
    <t>1x1e, 1x4e, 2x7e</t>
  </si>
  <si>
    <t xml:space="preserve">1x1e, 1x4e </t>
  </si>
  <si>
    <t>1x4e, 1x6e, 1x7e, 1x10e</t>
  </si>
  <si>
    <t>1x3e, 1x5e, 2x10e</t>
  </si>
  <si>
    <t>BUDZIŃSKI Marcin</t>
  </si>
  <si>
    <t>VANGHELUWE Warre</t>
  </si>
  <si>
    <t>BRENNAN Matthew</t>
  </si>
  <si>
    <t>GUALDI Simone</t>
  </si>
  <si>
    <t>MAHOUDO Nolann</t>
  </si>
  <si>
    <t>WÜRTZ SCHMIDT Mads</t>
  </si>
  <si>
    <t>QUARANTA Samuel</t>
  </si>
  <si>
    <t>VOLTR Martin</t>
  </si>
  <si>
    <t>DEWEIRDT Siebe</t>
  </si>
  <si>
    <t>BAGATIN Christian</t>
  </si>
  <si>
    <t>HEMING Mika</t>
  </si>
  <si>
    <t>LECLAINCHE Gwen</t>
  </si>
  <si>
    <t>HUE Antoine</t>
  </si>
  <si>
    <t>LECROQ Jérémy</t>
  </si>
  <si>
    <t>MONK Cyrus</t>
  </si>
  <si>
    <t>ZABELINSKIY Bogdan</t>
  </si>
  <si>
    <t>AGNOLETTO Blake</t>
  </si>
  <si>
    <t>ZOIDL Riccardo</t>
  </si>
  <si>
    <t>TAGLIANI Filippo</t>
  </si>
  <si>
    <t>CZABOK Konrad</t>
  </si>
  <si>
    <t>RUDYK Bartosz</t>
  </si>
  <si>
    <t>PŘIDAL Tomáš</t>
  </si>
  <si>
    <t>HICKS Dylan</t>
  </si>
  <si>
    <t>GODART Bo</t>
  </si>
  <si>
    <t>O'CONNOR Ronan</t>
  </si>
  <si>
    <t>VAN ZANDEN Otto</t>
  </si>
  <si>
    <t>MARCHAND Gianni</t>
  </si>
  <si>
    <t>STAMPE Daniel</t>
  </si>
  <si>
    <t>AERTS Toon</t>
  </si>
  <si>
    <t>ARCHIBOLD Franklin</t>
  </si>
  <si>
    <t>WHITE Conor</t>
  </si>
  <si>
    <t>VERNERSSON Lukas</t>
  </si>
  <si>
    <t>ÄRM Rait</t>
  </si>
  <si>
    <t>KOSTAŃSKI Mateusz</t>
  </si>
  <si>
    <t>NISU Oskar</t>
  </si>
  <si>
    <t>KLISMETS Karlis</t>
  </si>
  <si>
    <t>LAŠINIS Venantas</t>
  </si>
  <si>
    <t>LENZIUS Martti</t>
  </si>
  <si>
    <t>PERRACCHIONE Alessandro</t>
  </si>
  <si>
    <t>JALADEAU Artus</t>
  </si>
  <si>
    <t>BRENES Sebastian</t>
  </si>
  <si>
    <t>VANG AAS Eirik</t>
  </si>
  <si>
    <t>ŘEHA Filip</t>
  </si>
  <si>
    <t>CRAPS Lars</t>
  </si>
  <si>
    <t>MAIRE Adrien</t>
  </si>
  <si>
    <t>UTENGEN SANDSTAD Halvor</t>
  </si>
  <si>
    <t>LEEMREIZE Gijs</t>
  </si>
  <si>
    <t>WARBASSE Larry</t>
  </si>
  <si>
    <t>Dennis hagens</t>
  </si>
  <si>
    <t>Tour de Suisse</t>
  </si>
  <si>
    <t>2x2e, 1x3e, 1x5e, 1x9e</t>
  </si>
  <si>
    <t>1x6e, 2x8e, 2x9e, 2x10e</t>
  </si>
  <si>
    <t>Giro d'Italia Specialist/Topper</t>
  </si>
  <si>
    <t>RONHAAR Pim</t>
  </si>
  <si>
    <t>MOURIS Wessel</t>
  </si>
  <si>
    <t>SCHULTING Peter</t>
  </si>
  <si>
    <t>WALKER Max</t>
  </si>
  <si>
    <t>VAN SINTMAARTENSDIJK Roel</t>
  </si>
  <si>
    <t>VAN DER TUUK Axel</t>
  </si>
  <si>
    <t>LAMBRECHT Michiel</t>
  </si>
  <si>
    <t>CONCA Filippo</t>
  </si>
  <si>
    <t>LAU Wan Yau Vincent</t>
  </si>
  <si>
    <t>MILESI Nicolas</t>
  </si>
  <si>
    <t>YAMAMOTO Masaki</t>
  </si>
  <si>
    <t>KALOJÍROS Tomáš</t>
  </si>
  <si>
    <t>GUATIBONZA Jonathan</t>
  </si>
  <si>
    <t>RAVBAR Anže</t>
  </si>
  <si>
    <t>NOVAK Domen</t>
  </si>
  <si>
    <t>VYSOČAN Daniel</t>
  </si>
  <si>
    <t>RACCAGNI NOVIERO Andrea</t>
  </si>
  <si>
    <t>WEISS Fabian</t>
  </si>
  <si>
    <t>THORNLEY Callum</t>
  </si>
  <si>
    <t>WIDAR Jarno</t>
  </si>
  <si>
    <t>VANDEN HEEDE Lars</t>
  </si>
  <si>
    <t>BISIAUX Léo</t>
  </si>
  <si>
    <t>TOUSSAINT Wouter</t>
  </si>
  <si>
    <t>NOVÁK Pavel</t>
  </si>
  <si>
    <t>KAJAMINI Florian Samuel</t>
  </si>
  <si>
    <t>D'AMATO Andrea</t>
  </si>
  <si>
    <t>PESCHI Lorenzo</t>
  </si>
  <si>
    <t>MACIAS Cesar</t>
  </si>
  <si>
    <t>DE SCHUYTENEER Steffen</t>
  </si>
  <si>
    <t>MOONEN Zeno</t>
  </si>
  <si>
    <t>MARTÍ Pau</t>
  </si>
  <si>
    <t>NESPOLI Lorenzo</t>
  </si>
  <si>
    <t>PRIVITERA Samuele</t>
  </si>
  <si>
    <t>BORGO Alessandro</t>
  </si>
  <si>
    <t>ROMELE Alessandro</t>
  </si>
  <si>
    <t>BEHRENS Niklas</t>
  </si>
  <si>
    <t>PALETTI Luca</t>
  </si>
  <si>
    <t>RUIZ ACUÑA Jeferson Armando</t>
  </si>
  <si>
    <t>TUCKWELL Luke</t>
  </si>
  <si>
    <t>VERSCHUREN Killian</t>
  </si>
  <si>
    <t>ZAPATA Mauricio</t>
  </si>
  <si>
    <t>MATTIO Pietro</t>
  </si>
  <si>
    <t>DONIE Milan</t>
  </si>
  <si>
    <t>MARIVOET Duarte</t>
  </si>
  <si>
    <t>KUYPERS Gerben</t>
  </si>
  <si>
    <t>GONZÁLEZ Roberto Carlos</t>
  </si>
  <si>
    <t>KUBIŠ Lukáš</t>
  </si>
  <si>
    <t>BEADLE Hamish</t>
  </si>
  <si>
    <t>ADAMIETZ Johannes</t>
  </si>
  <si>
    <t>TSARENKO Kyrylo</t>
  </si>
  <si>
    <t>1x3e, 1x4e, 1x5e, 2x7e, 1x8e, 1x10e</t>
  </si>
  <si>
    <t>Criterium du Dauphine Specialist/Topper</t>
  </si>
  <si>
    <t>1x1e, 2x7e, 1x8e</t>
  </si>
  <si>
    <t>1x1e, 1x7e,1x10e</t>
  </si>
  <si>
    <t>1x4e,1x7e</t>
  </si>
  <si>
    <t>1x4e, 1x8e, 1x9e</t>
  </si>
  <si>
    <t>ROGERS Cameron</t>
  </si>
  <si>
    <t>HOFBAUER Philipp</t>
  </si>
  <si>
    <t>DREßLER Luca</t>
  </si>
  <si>
    <t>KLUGE Roger</t>
  </si>
  <si>
    <t>CROCKETT Finn</t>
  </si>
  <si>
    <t>CRESCIOLI Ludovico</t>
  </si>
  <si>
    <t>SINKELDAM Ramon</t>
  </si>
  <si>
    <t>WANG Jiancai</t>
  </si>
  <si>
    <t>BATT Ethan</t>
  </si>
  <si>
    <t>ÁLVAREZ Rodrigo</t>
  </si>
  <si>
    <t>UMBA Santiago</t>
  </si>
  <si>
    <t>LEYSEN Senne</t>
  </si>
  <si>
    <t>MONSALVE Yonathan</t>
  </si>
  <si>
    <t>BROWNING Fergus</t>
  </si>
  <si>
    <t>PLAMONDON Robin</t>
  </si>
  <si>
    <t>CAPRON Rémi</t>
  </si>
  <si>
    <t>DONNENWIRTH Tom</t>
  </si>
  <si>
    <t>BREUILLARD Nicolas</t>
  </si>
  <si>
    <t>SMITH William</t>
  </si>
  <si>
    <t>MACKELLAR Alastair</t>
  </si>
  <si>
    <t>ZERAI Nahom</t>
  </si>
  <si>
    <t>CHAUSSINAND Joris</t>
  </si>
  <si>
    <t>TURCONI Filippo</t>
  </si>
  <si>
    <t>BIAGINI Federico</t>
  </si>
  <si>
    <t>ZAMPERINI Edoardo</t>
  </si>
  <si>
    <t>GRUSZCZYNSKI Filip</t>
  </si>
  <si>
    <t>BRACALENTE Diego</t>
  </si>
  <si>
    <t>TOWERS Lucas </t>
  </si>
  <si>
    <t>MARTINEZ Guillermo Juan</t>
  </si>
  <si>
    <t>ROULAND Louis</t>
  </si>
  <si>
    <t>VERSTRYNGE Emiel</t>
  </si>
  <si>
    <t>ROGANTI Simone</t>
  </si>
  <si>
    <t>SCALCO Matteo</t>
  </si>
  <si>
    <t>FAYOLLE Jean-Loup</t>
  </si>
  <si>
    <t>DECOMBLE Maxime</t>
  </si>
  <si>
    <t>REX Tim</t>
  </si>
  <si>
    <t>38e</t>
  </si>
  <si>
    <t>39e</t>
  </si>
  <si>
    <t>40e</t>
  </si>
  <si>
    <t>41e</t>
  </si>
  <si>
    <t>42e</t>
  </si>
  <si>
    <t>43e</t>
  </si>
  <si>
    <t>44e</t>
  </si>
  <si>
    <t>45e</t>
  </si>
  <si>
    <t>46e</t>
  </si>
  <si>
    <t>47e</t>
  </si>
  <si>
    <t>48e</t>
  </si>
  <si>
    <t>49e</t>
  </si>
  <si>
    <t>50e</t>
  </si>
  <si>
    <t>51e</t>
  </si>
  <si>
    <t>52e</t>
  </si>
  <si>
    <t>53e</t>
  </si>
  <si>
    <t>Bram van Hoven /</t>
  </si>
  <si>
    <t>/ Cas Coppens</t>
  </si>
  <si>
    <t>/ Sander Vreugdenhil</t>
  </si>
  <si>
    <t>DE WILDE Gilles</t>
  </si>
  <si>
    <t>KESSLER Cole</t>
  </si>
  <si>
    <t>AUGUST Andrew</t>
  </si>
  <si>
    <t>ANSARI Amir Arsalan</t>
  </si>
  <si>
    <t>AZNAR Hugo</t>
  </si>
  <si>
    <t>FERNANDES Luís</t>
  </si>
  <si>
    <t>CHUMIL Sergio Geovani</t>
  </si>
  <si>
    <t>ELOSEGUI Iñigo</t>
  </si>
  <si>
    <t>SCALA JR Hugo</t>
  </si>
  <si>
    <t>COSTA Fábio</t>
  </si>
  <si>
    <t>PEÑUELA Francisco Joel</t>
  </si>
  <si>
    <t>ANTUNES Tiago</t>
  </si>
  <si>
    <t>GONZÁLEZ Abner</t>
  </si>
  <si>
    <t>LEAÇA Gonçalo</t>
  </si>
  <si>
    <t>DELGADO David</t>
  </si>
  <si>
    <t>MONTEZ Alexandre</t>
  </si>
  <si>
    <t>BRAGUINI Andrey</t>
  </si>
  <si>
    <t>Monique kammers</t>
  </si>
  <si>
    <t>SEVILLA Diego Pablo</t>
  </si>
  <si>
    <t>BASSET Pierre Henry</t>
  </si>
  <si>
    <t>BOULAHOITE Rayan</t>
  </si>
  <si>
    <t>DELACROIX Théo</t>
  </si>
  <si>
    <t>DORUSSEN Johan</t>
  </si>
  <si>
    <t>FELDMANN Karsten Larsen</t>
  </si>
  <si>
    <t>TOUDAL Emil</t>
  </si>
  <si>
    <t>HANSEN Alexander Arnt</t>
  </si>
  <si>
    <t>KRIJNSEN Jelte</t>
  </si>
  <si>
    <t>TROELSEN Tore</t>
  </si>
  <si>
    <t>GUDNITZ Joshua</t>
  </si>
  <si>
    <t>VANDENSTORME Dylan</t>
  </si>
  <si>
    <t>GRIGNARD Sébastien</t>
  </si>
  <si>
    <t>PALUTA Michał</t>
  </si>
  <si>
    <t>MAAS Jan</t>
  </si>
  <si>
    <t>REINDERS Elmar</t>
  </si>
  <si>
    <t>1x1e, 1x5e, 2x6e</t>
  </si>
  <si>
    <t>Tour de France Talent / Specialist</t>
  </si>
  <si>
    <t>1x1e, 1x7e  1x8e, 1x10e</t>
  </si>
  <si>
    <t>1x4e, 2x4e</t>
  </si>
  <si>
    <t>LEONARD Michael</t>
  </si>
  <si>
    <t>PEDERSEN Henrik</t>
  </si>
  <si>
    <t>THEILER Ole</t>
  </si>
  <si>
    <t>VAN BEKKUM Darren</t>
  </si>
  <si>
    <t>IZQUIERDO Clément</t>
  </si>
  <si>
    <t>SUTTON Louis</t>
  </si>
  <si>
    <t>LOPES Lucas</t>
  </si>
  <si>
    <t>DONZÉ Robin</t>
  </si>
  <si>
    <t>POLLEFLIET Gianluca</t>
  </si>
  <si>
    <t>VEISTROFFER Baptiste</t>
  </si>
  <si>
    <t>LENNEMANN Anton</t>
  </si>
  <si>
    <t>HUPPERTZ Joshua</t>
  </si>
  <si>
    <t>NORDHAGEN Jørgen</t>
  </si>
  <si>
    <t>EGHOLM Kristian</t>
  </si>
  <si>
    <t>LE HUITOUZE Eddy</t>
  </si>
  <si>
    <t>1x3e,1x4e</t>
  </si>
  <si>
    <t>LAAS Martin</t>
  </si>
  <si>
    <t>XUE Chao Hua</t>
  </si>
  <si>
    <t>VANDENBULCKE Alex</t>
  </si>
  <si>
    <t>FAN Yihua</t>
  </si>
  <si>
    <t>PINAZZI Mattia</t>
  </si>
  <si>
    <t>JAIME Álex</t>
  </si>
  <si>
    <t>SMIRNOV Ivan</t>
  </si>
  <si>
    <t>1x1e, 1x2e, 1x4e, 1x8e</t>
  </si>
  <si>
    <t>Ronde van Polen Talent / specialist</t>
  </si>
  <si>
    <t>1x 2e, 1x4e, 2x9e</t>
  </si>
  <si>
    <t>1x1e, 1x6e, 1x8e</t>
  </si>
  <si>
    <t>1x5e, 2x9e</t>
  </si>
  <si>
    <t>DONALDSON Robert</t>
  </si>
  <si>
    <t>HARVEY Dean</t>
  </si>
  <si>
    <t>SWIFT Ben</t>
  </si>
  <si>
    <t>GERVAIS Laurent</t>
  </si>
  <si>
    <t>L'HOTE Antoine</t>
  </si>
  <si>
    <t>PELIKÁN János</t>
  </si>
  <si>
    <t>GRYNIV Vitaliy</t>
  </si>
  <si>
    <t>KANNIMÄE Taavi</t>
  </si>
  <si>
    <t>STOYNEV Emil</t>
  </si>
  <si>
    <t>KMIELIAUSKAS Rokas</t>
  </si>
  <si>
    <t>JONSSON Kristinn</t>
  </si>
  <si>
    <t>ABAY Burak</t>
  </si>
  <si>
    <t>PAPANOV Martin</t>
  </si>
  <si>
    <t>ARIKAN Doğukan</t>
  </si>
  <si>
    <t>ÖZKALBIM Kaan</t>
  </si>
  <si>
    <t>DARDER Sergi</t>
  </si>
  <si>
    <t>FINKŠT Tilen</t>
  </si>
  <si>
    <t>ZANGERLE Emanuel</t>
  </si>
  <si>
    <t>DEL GROSSO Tibor</t>
  </si>
  <si>
    <t>SENTJENS Sente</t>
  </si>
  <si>
    <t>1x1e, 1x2e, 1x3e 1x8e, 1x9e</t>
  </si>
  <si>
    <t>1x4e, 1x7e, 1x8e, 1x9e</t>
  </si>
  <si>
    <t>3x7e</t>
  </si>
  <si>
    <t>TOMKINSON Tyler</t>
  </si>
  <si>
    <t>CAÑELLAS Xavier</t>
  </si>
  <si>
    <t>DOWNES Brandon</t>
  </si>
  <si>
    <t>EL ARBAOUI Adil</t>
  </si>
  <si>
    <t>TUSVELD Martijn</t>
  </si>
  <si>
    <t>TONEATTI Davide</t>
  </si>
  <si>
    <t>SAMUDIO Carlos</t>
  </si>
  <si>
    <t>IRIBE Shotaro</t>
  </si>
  <si>
    <t>MINAMI Kazuto</t>
  </si>
  <si>
    <t>LOVIDIUS Edvin</t>
  </si>
  <si>
    <t>VAN NIEKERK Emile</t>
  </si>
  <si>
    <t>ABREHA Negasi Haylu</t>
  </si>
  <si>
    <t>FRISLIE Graeme</t>
  </si>
  <si>
    <t>GIDDINGS Joshua</t>
  </si>
  <si>
    <t>POPOV Anton</t>
  </si>
  <si>
    <t>1x4e, 2x6e, 1x10e</t>
  </si>
  <si>
    <t>1x1e,1x4e, 1x6e</t>
  </si>
  <si>
    <t xml:space="preserve">1x9e, </t>
  </si>
  <si>
    <t>1x1e, 1x3e,1x5e  1x9e</t>
  </si>
  <si>
    <t>Ronde van Guangxi Talent / specialist</t>
  </si>
  <si>
    <t>1x7e,</t>
  </si>
  <si>
    <t>1x3e,</t>
  </si>
  <si>
    <t>1x9e,</t>
  </si>
  <si>
    <t>1x10e,</t>
  </si>
  <si>
    <t>VANDENBRANDEN Noah</t>
  </si>
  <si>
    <t>JØRGENSEN Adam Holm</t>
  </si>
  <si>
    <t>PRIMOŽIČ Jaka</t>
  </si>
  <si>
    <t>ŽUMER Matic</t>
  </si>
  <si>
    <t>BELOKI Markel</t>
  </si>
  <si>
    <t>KANEKO Sohei</t>
  </si>
  <si>
    <t>MIYAZAKI Taishi</t>
  </si>
  <si>
    <t>MILES Carson</t>
  </si>
  <si>
    <t>RIKUNOV Petr</t>
  </si>
  <si>
    <t>GONOV Lev</t>
  </si>
  <si>
    <t>GRADEK Kamil</t>
  </si>
  <si>
    <t>KRASTS Alekss</t>
  </si>
  <si>
    <t>EL KOURAJI Mohcine</t>
  </si>
  <si>
    <t>PEÁK Barnabás</t>
  </si>
  <si>
    <t>BAT-ERDENE Narankhuu</t>
  </si>
  <si>
    <t>KOBAYASHI Marino</t>
  </si>
  <si>
    <t>GOMES Luís</t>
  </si>
  <si>
    <t>CORKERY Dillon</t>
  </si>
  <si>
    <t>SCHEGOLKOV Ilia</t>
  </si>
  <si>
    <t>SABBAHI El Houcaine</t>
  </si>
  <si>
    <t>KHAFI Oussama</t>
  </si>
  <si>
    <t>KUKRLE Michael</t>
  </si>
  <si>
    <t>ISASA Xabier</t>
  </si>
  <si>
    <t>2024 : Lenard Huijzer</t>
  </si>
  <si>
    <t>2022 : John Verschoor</t>
  </si>
  <si>
    <t>ETAPPEZEGES IN GROTE RONDES</t>
  </si>
  <si>
    <t>2024:</t>
  </si>
  <si>
    <t>Arjan Kolk, Coen Prenger, Henri Verschoor, Jannie van den Heuvel, Wilco Middelkoop, Geert van Engelgom, Richard van Cappellen, Robbert-Jan van Nugteren, Joke van den Dool en Peter Pruijsten verwijderd</t>
  </si>
  <si>
    <t>D4   25e</t>
  </si>
  <si>
    <t>D4   26e</t>
  </si>
  <si>
    <t>D4   27e</t>
  </si>
  <si>
    <t>D4   28e</t>
  </si>
  <si>
    <t>D4   29e</t>
  </si>
  <si>
    <t>D4   30e</t>
  </si>
  <si>
    <t>D4   31e</t>
  </si>
  <si>
    <t>D4   32e</t>
  </si>
  <si>
    <t>D4   33e</t>
  </si>
  <si>
    <t>D4   34e</t>
  </si>
  <si>
    <t>D4   35e</t>
  </si>
  <si>
    <t>D4   36e</t>
  </si>
  <si>
    <t>D5   36e</t>
  </si>
  <si>
    <t>D5   38e</t>
  </si>
  <si>
    <t>D5   37e</t>
  </si>
  <si>
    <t>1x1e,1x9e</t>
  </si>
  <si>
    <t>1x4e,1x8e</t>
  </si>
  <si>
    <t>1x4e,1x6e, 1x7e</t>
  </si>
  <si>
    <t>1x6e,1x7e</t>
  </si>
  <si>
    <t>1x3e,1x5e,  2x8e</t>
  </si>
  <si>
    <t>Wereldkampioenschappen Wegwedstrijd Specialist</t>
  </si>
  <si>
    <t>1x2e, 2x6e, 1x10e</t>
  </si>
  <si>
    <t>1x7e,1x8e</t>
  </si>
  <si>
    <t>1x3e,1x10e</t>
  </si>
  <si>
    <t>2x3e,2x5e</t>
  </si>
  <si>
    <t xml:space="preserve">Nationale Kampioenschappen Wegwedstrijd Talent </t>
  </si>
  <si>
    <t>1x1e, 1x3e, 1x6e, 1x8e</t>
  </si>
  <si>
    <t>Nationale Kampioenschappen Wegwedstrijd Talent / Specialist</t>
  </si>
  <si>
    <t>1x3e, 1x6e,1x9e, 1x10e</t>
  </si>
  <si>
    <t>160.</t>
  </si>
  <si>
    <t>161.</t>
  </si>
  <si>
    <t>162.</t>
  </si>
  <si>
    <t>163.</t>
  </si>
  <si>
    <t>164.</t>
  </si>
  <si>
    <t>165.</t>
  </si>
  <si>
    <t>166.</t>
  </si>
  <si>
    <t>167.</t>
  </si>
  <si>
    <t>168.</t>
  </si>
  <si>
    <t>169.</t>
  </si>
  <si>
    <t>170.</t>
  </si>
  <si>
    <t>171.</t>
  </si>
  <si>
    <t>172.</t>
  </si>
  <si>
    <t>ZZZZZ Diederik van den Heuvel</t>
  </si>
  <si>
    <t>ZZZZZ Nico Kammers</t>
  </si>
  <si>
    <t>ZZZZZ Wilmer van Ginkel</t>
  </si>
  <si>
    <t>ZZZZZ Hermen Vreugdenhil</t>
  </si>
  <si>
    <t>173.</t>
  </si>
  <si>
    <t>Linden (Belgie)</t>
  </si>
  <si>
    <t>Lubbeek (Belgie)</t>
  </si>
  <si>
    <t>Meerkerk</t>
  </si>
  <si>
    <t>Lovenjoel (Belgie)</t>
  </si>
  <si>
    <t>Aalst (Belgie)</t>
  </si>
  <si>
    <t>Born</t>
  </si>
  <si>
    <t>Rijkevorsel (Belgie)</t>
  </si>
  <si>
    <t>Mol (Belgie)</t>
  </si>
  <si>
    <t>Boutersem (Belgie)</t>
  </si>
  <si>
    <t>Lier (Belgie)</t>
  </si>
  <si>
    <t>Meerbeke (Belgie)</t>
  </si>
  <si>
    <t>Arthur van Lith</t>
  </si>
  <si>
    <t>Bert Verhoeven</t>
  </si>
  <si>
    <t>Brian Ras</t>
  </si>
  <si>
    <t>Christiaan Walraven</t>
  </si>
  <si>
    <t>Daan van Dijk</t>
  </si>
  <si>
    <t>Dwight Snell</t>
  </si>
  <si>
    <t>Gellof van Steenis</t>
  </si>
  <si>
    <t>Harm Rieske</t>
  </si>
  <si>
    <t>Henk Tamminga</t>
  </si>
  <si>
    <t>Henri Schoon</t>
  </si>
  <si>
    <t>Irma Achterkamp</t>
  </si>
  <si>
    <t>Jelle Rinzema</t>
  </si>
  <si>
    <t>Jeroen Bink</t>
  </si>
  <si>
    <t>Jochen Hintermaier</t>
  </si>
  <si>
    <t>Joris Dehaes</t>
  </si>
  <si>
    <t>Kenny van Cauter</t>
  </si>
  <si>
    <t>Kevin Cuppens</t>
  </si>
  <si>
    <t>Lars van Soest</t>
  </si>
  <si>
    <t>Marco Terpstra</t>
  </si>
  <si>
    <t>Marco Vroege</t>
  </si>
  <si>
    <t>Maurice van Kuijk</t>
  </si>
  <si>
    <t>Michael Rabau</t>
  </si>
  <si>
    <t>Paul Mulder</t>
  </si>
  <si>
    <t>Robbie Tas</t>
  </si>
  <si>
    <t>Rogier Smit</t>
  </si>
  <si>
    <t>Rowan Feenstra</t>
  </si>
  <si>
    <t>Stijn Lurquin</t>
  </si>
  <si>
    <t>Thijs van Steen</t>
  </si>
  <si>
    <t>Wim Vellinga</t>
  </si>
  <si>
    <t>Gouderak</t>
  </si>
  <si>
    <t>Volendam</t>
  </si>
  <si>
    <t>Ammerzoden</t>
  </si>
  <si>
    <t>Oosterhout</t>
  </si>
  <si>
    <t>Woudrichem</t>
  </si>
  <si>
    <t>Pijnacker</t>
  </si>
  <si>
    <t>Gydo van Rheenen</t>
  </si>
  <si>
    <t>Laren</t>
  </si>
  <si>
    <t>Hardenberg</t>
  </si>
  <si>
    <t>UCI155</t>
  </si>
  <si>
    <t>Sassenheim</t>
  </si>
  <si>
    <t>UCI156</t>
  </si>
  <si>
    <t>Teteringen</t>
  </si>
  <si>
    <t>UCI157</t>
  </si>
  <si>
    <t>UCI158</t>
  </si>
  <si>
    <t>UCI159</t>
  </si>
  <si>
    <t>Erpe-Mere</t>
  </si>
  <si>
    <t>UCI160</t>
  </si>
  <si>
    <t>Kenny Van Cauter</t>
  </si>
  <si>
    <t>Elsloo</t>
  </si>
  <si>
    <t>UCI161</t>
  </si>
  <si>
    <t>UCI162</t>
  </si>
  <si>
    <t>Limmen</t>
  </si>
  <si>
    <t>Huissen</t>
  </si>
  <si>
    <t>UCI163</t>
  </si>
  <si>
    <t>Gouda</t>
  </si>
  <si>
    <t>UCI164</t>
  </si>
  <si>
    <t>UCI165</t>
  </si>
  <si>
    <t>Linter (Belgie)</t>
  </si>
  <si>
    <t>UCI166</t>
  </si>
  <si>
    <t>UCI167</t>
  </si>
  <si>
    <t>UCI168</t>
  </si>
  <si>
    <t>Heerhugowaard</t>
  </si>
  <si>
    <t>UCI169</t>
  </si>
  <si>
    <t>UCI170</t>
  </si>
  <si>
    <t>UCI171</t>
  </si>
  <si>
    <t>Sander Blokland</t>
  </si>
  <si>
    <t>Tienen (Belgie)</t>
  </si>
  <si>
    <t>UCI172</t>
  </si>
  <si>
    <t>UCI173</t>
  </si>
  <si>
    <t>Hoogeveen</t>
  </si>
  <si>
    <t>174.</t>
  </si>
  <si>
    <t>UCI001/66710</t>
  </si>
  <si>
    <t>UCI002/66438</t>
  </si>
  <si>
    <t>UCI004/66066</t>
  </si>
  <si>
    <t>UCI006/65609</t>
  </si>
  <si>
    <t>UCI007/65529</t>
  </si>
  <si>
    <t>UCI008/65239</t>
  </si>
  <si>
    <t>UCI009/64805</t>
  </si>
  <si>
    <t>UCI010/64751</t>
  </si>
  <si>
    <t>UCI011/64281</t>
  </si>
  <si>
    <t>UCI012/64170</t>
  </si>
  <si>
    <t>UCI013/63380</t>
  </si>
  <si>
    <t>UCI014/63402</t>
  </si>
  <si>
    <t>UCI015/63077</t>
  </si>
  <si>
    <t>UCI016/62848</t>
  </si>
  <si>
    <t>UCI017/62820</t>
  </si>
  <si>
    <t>UCI018/62788</t>
  </si>
  <si>
    <t>UCI019/62437</t>
  </si>
  <si>
    <t>UCI020/62016</t>
  </si>
  <si>
    <t>UCI021/61983</t>
  </si>
  <si>
    <t>UCI022/61927</t>
  </si>
  <si>
    <t>UCI023/61848</t>
  </si>
  <si>
    <t>UCI025/61238</t>
  </si>
  <si>
    <t>UCI026/61092</t>
  </si>
  <si>
    <t>UCI027/60169</t>
  </si>
  <si>
    <t>UCI028/58865</t>
  </si>
  <si>
    <t>UCI029/58429</t>
  </si>
  <si>
    <t>UCI030/58321</t>
  </si>
  <si>
    <t>UCI031/57493</t>
  </si>
  <si>
    <t>UCI032/57442</t>
  </si>
  <si>
    <t>UCI033/57277</t>
  </si>
  <si>
    <t>UCI034/57078</t>
  </si>
  <si>
    <t>UCI035/56824</t>
  </si>
  <si>
    <t>UCI036/56466</t>
  </si>
  <si>
    <t>UCI037/56075</t>
  </si>
  <si>
    <t>UCI038/55694</t>
  </si>
  <si>
    <t>UCI039/55201</t>
  </si>
  <si>
    <t>UCI041/53550</t>
  </si>
  <si>
    <t>UCI042/53433</t>
  </si>
  <si>
    <t>UCI043/53386</t>
  </si>
  <si>
    <t>UCI044/53333</t>
  </si>
  <si>
    <t>UCI045/53320</t>
  </si>
  <si>
    <t>UCI046/53097</t>
  </si>
  <si>
    <t>UCI047/53089</t>
  </si>
  <si>
    <t>UCI048/52747</t>
  </si>
  <si>
    <t>UCI049/52409</t>
  </si>
  <si>
    <t>UCI050/52265</t>
  </si>
  <si>
    <t>UCI052/51110</t>
  </si>
  <si>
    <t>UCI053/50644</t>
  </si>
  <si>
    <t>UCI054/49065</t>
  </si>
  <si>
    <t>UCI055/48695</t>
  </si>
  <si>
    <t>UCI056/48457</t>
  </si>
  <si>
    <t>UCI057/47774</t>
  </si>
  <si>
    <t>UCI058/46286</t>
  </si>
  <si>
    <t>UCI059/46044</t>
  </si>
  <si>
    <t>UCI060/45139</t>
  </si>
  <si>
    <t>UCI003/66156</t>
  </si>
  <si>
    <t>UCI005/65937</t>
  </si>
  <si>
    <t>UCI024/61838</t>
  </si>
  <si>
    <t>UCI040/53966</t>
  </si>
  <si>
    <t>UCI051/52202</t>
  </si>
  <si>
    <t>UCI146/0</t>
  </si>
  <si>
    <t>UCI153/0</t>
  </si>
  <si>
    <t>UCI147/0</t>
  </si>
  <si>
    <t>UCI144/0</t>
  </si>
  <si>
    <t>UCI151/0</t>
  </si>
  <si>
    <t>UCI148/0</t>
  </si>
  <si>
    <t>UCI149/0</t>
  </si>
  <si>
    <t>UCI145/0</t>
  </si>
  <si>
    <t>UCI152/0</t>
  </si>
  <si>
    <t>UCI150/0</t>
  </si>
  <si>
    <t>UCI061/44547</t>
  </si>
  <si>
    <t>UCI062/44410</t>
  </si>
  <si>
    <t>UCI063/42655</t>
  </si>
  <si>
    <t>UCI064/42069</t>
  </si>
  <si>
    <t>UCI065/41758</t>
  </si>
  <si>
    <t>UCI066/41752</t>
  </si>
  <si>
    <t>UCI067/41511</t>
  </si>
  <si>
    <t>UCI068/41405</t>
  </si>
  <si>
    <t>UCI069/41338</t>
  </si>
  <si>
    <t>UCI070/41118</t>
  </si>
  <si>
    <t>UCI071/41077</t>
  </si>
  <si>
    <t>UCI072/41063</t>
  </si>
  <si>
    <t>UCI073/41060</t>
  </si>
  <si>
    <t>UCI074/40961</t>
  </si>
  <si>
    <t>UCI075/40959</t>
  </si>
  <si>
    <t>UCI076/40691</t>
  </si>
  <si>
    <t>UCI077/39971</t>
  </si>
  <si>
    <t>UCI078/38853</t>
  </si>
  <si>
    <t>UCI079/38389</t>
  </si>
  <si>
    <t>UCI080/37850</t>
  </si>
  <si>
    <t>UCI081/37837</t>
  </si>
  <si>
    <t>UCI082/37324</t>
  </si>
  <si>
    <t>UCI083/37192</t>
  </si>
  <si>
    <t>UCI084/36315</t>
  </si>
  <si>
    <t>UCI085/36086</t>
  </si>
  <si>
    <t>UCI086/35116</t>
  </si>
  <si>
    <t>UCI087/35100</t>
  </si>
  <si>
    <t>UCI088/34374</t>
  </si>
  <si>
    <t>UCI089/34093</t>
  </si>
  <si>
    <t>UCI090/33092</t>
  </si>
  <si>
    <t>UCI091/33051</t>
  </si>
  <si>
    <t>UCI092/32659</t>
  </si>
  <si>
    <t>UCI093/30809</t>
  </si>
  <si>
    <t>UCI094/29994</t>
  </si>
  <si>
    <t>UCI095/27665</t>
  </si>
  <si>
    <t>UCI096/27068</t>
  </si>
  <si>
    <t>UCI097/26994</t>
  </si>
  <si>
    <t>UCI098/26996</t>
  </si>
  <si>
    <t>UCI099/26799</t>
  </si>
  <si>
    <t>UCI100/26745</t>
  </si>
  <si>
    <t>UCI101/26495</t>
  </si>
  <si>
    <t>UCI102/26045</t>
  </si>
  <si>
    <t>UCI103/25760</t>
  </si>
  <si>
    <t>UCI104/25699</t>
  </si>
  <si>
    <t>UCI105/25653</t>
  </si>
  <si>
    <t>UCI106/25169</t>
  </si>
  <si>
    <t>UCI107/24579</t>
  </si>
  <si>
    <t>UCI108/24572</t>
  </si>
  <si>
    <t>UCI109/24442</t>
  </si>
  <si>
    <t>UCI110/24341</t>
  </si>
  <si>
    <t>UCI111/24257</t>
  </si>
  <si>
    <t>UCI112/23774</t>
  </si>
  <si>
    <t>UCI113/23728</t>
  </si>
  <si>
    <t>UCI114/23690</t>
  </si>
  <si>
    <t>UCI115/23461</t>
  </si>
  <si>
    <t>UCI116/23461</t>
  </si>
  <si>
    <t>UCI117/23263</t>
  </si>
  <si>
    <t>UCI118/23067</t>
  </si>
  <si>
    <t>UCI119/22847</t>
  </si>
  <si>
    <t>UCI120/21947</t>
  </si>
  <si>
    <t>UCI121/21909</t>
  </si>
  <si>
    <t>UCI122/21424</t>
  </si>
  <si>
    <t>UCI123/21037</t>
  </si>
  <si>
    <t>UCI124/20507</t>
  </si>
  <si>
    <t>UCI125/20318</t>
  </si>
  <si>
    <t>UCI126/20220</t>
  </si>
  <si>
    <t>UCI127/19969</t>
  </si>
  <si>
    <t>UCI128/19589</t>
  </si>
  <si>
    <t>UCI129/16536</t>
  </si>
  <si>
    <t>UCI130/16083</t>
  </si>
  <si>
    <t>UCI131/15623</t>
  </si>
  <si>
    <t>UCI132/15423</t>
  </si>
  <si>
    <t>UCI133/15073</t>
  </si>
  <si>
    <t>UCI134/14682</t>
  </si>
  <si>
    <t>UCI135/13908</t>
  </si>
  <si>
    <t>UCI136/13050</t>
  </si>
  <si>
    <t>UCI137/10192</t>
  </si>
  <si>
    <t>UCI138/10156</t>
  </si>
  <si>
    <t>UCI139/5538</t>
  </si>
  <si>
    <t>UCI140/5328</t>
  </si>
  <si>
    <t>UCI141/5081</t>
  </si>
  <si>
    <t>UCI142/4971</t>
  </si>
  <si>
    <t>UCI143/4476</t>
  </si>
  <si>
    <t>UCI154,/0</t>
  </si>
  <si>
    <t>UCI155/0</t>
  </si>
  <si>
    <t>UCI156/0</t>
  </si>
  <si>
    <t>UCI157/0</t>
  </si>
  <si>
    <t>UCI158/0</t>
  </si>
  <si>
    <t>UCI159/0</t>
  </si>
  <si>
    <t>UCI160/0</t>
  </si>
  <si>
    <t>UCI161/0</t>
  </si>
  <si>
    <t>UCI162/0</t>
  </si>
  <si>
    <t>UCI163/0</t>
  </si>
  <si>
    <t>UCI164/0</t>
  </si>
  <si>
    <t>UCI165/0</t>
  </si>
  <si>
    <t>UCI166/0</t>
  </si>
  <si>
    <t>UCI167/0</t>
  </si>
  <si>
    <t>UCI168/0</t>
  </si>
  <si>
    <t>UCI169/0</t>
  </si>
  <si>
    <t>UCI170/0</t>
  </si>
  <si>
    <t>UCI171/0</t>
  </si>
  <si>
    <t>UCI172/0</t>
  </si>
  <si>
    <t>UCI173/0</t>
  </si>
  <si>
    <t>UCI174/0</t>
  </si>
  <si>
    <t>Hagenes Per Strand</t>
  </si>
  <si>
    <t>Loosdrecht</t>
  </si>
  <si>
    <t>UCI-027</t>
  </si>
  <si>
    <t>UCI-038</t>
  </si>
  <si>
    <t>UCI-048</t>
  </si>
  <si>
    <t>UCI-050</t>
  </si>
  <si>
    <t>UCI-057</t>
  </si>
  <si>
    <t>UCI-074</t>
  </si>
  <si>
    <t>UCI-075</t>
  </si>
  <si>
    <t>UCI-076</t>
  </si>
  <si>
    <t>UCI-077</t>
  </si>
  <si>
    <t>UCI-090</t>
  </si>
  <si>
    <t>UCI-099</t>
  </si>
  <si>
    <t>UCI-155</t>
  </si>
  <si>
    <t>UCI-156</t>
  </si>
  <si>
    <t>UCI-157</t>
  </si>
  <si>
    <t>UCI-158</t>
  </si>
  <si>
    <t>UCI-159</t>
  </si>
  <si>
    <t>UCI-160</t>
  </si>
  <si>
    <t>UCI-161</t>
  </si>
  <si>
    <t>UCI-162</t>
  </si>
  <si>
    <t>UCI-163</t>
  </si>
  <si>
    <t>UCI-164</t>
  </si>
  <si>
    <t>UCI-165</t>
  </si>
  <si>
    <t>UCI-166</t>
  </si>
  <si>
    <t>UCI-167</t>
  </si>
  <si>
    <t>UCI-168</t>
  </si>
  <si>
    <t>UCI-169</t>
  </si>
  <si>
    <t>UCI-170</t>
  </si>
  <si>
    <t>UCI-171</t>
  </si>
  <si>
    <t>UCI-172</t>
  </si>
  <si>
    <t>UCI-173</t>
  </si>
  <si>
    <t>UCI-174</t>
  </si>
  <si>
    <t>1.WorldTour / Overijssel Sleeuwijk</t>
  </si>
  <si>
    <t>1.WorldTour / Limburg Utrecht</t>
  </si>
  <si>
    <t>1.WorldTour / Noord-Brabant West</t>
  </si>
  <si>
    <t>1.WorldTour / Noord-Holland Zeeland</t>
  </si>
  <si>
    <t>1.WorldTour / Altena</t>
  </si>
  <si>
    <t>1.WorldTour / Berchum Hoven</t>
  </si>
  <si>
    <t>2.ProContinental / Kozakken Boys</t>
  </si>
  <si>
    <t>2.ProContinental / Noord-Brabant West</t>
  </si>
  <si>
    <t>2.ProContinental / Overijssel Sleeuwijk</t>
  </si>
  <si>
    <t>2.ProContinental / Noord-Holland Zeeland</t>
  </si>
  <si>
    <t>2.ProContinental / Dames</t>
  </si>
  <si>
    <t>2.ProContinental / Roosendaal</t>
  </si>
  <si>
    <t>2.ProContinental / Limburg Utrecht</t>
  </si>
  <si>
    <t>3.Continental / Altena</t>
  </si>
  <si>
    <t>2.ProContinental / Gorinchem</t>
  </si>
  <si>
    <t>2.ProContinental / PostNL</t>
  </si>
  <si>
    <t>3. Continental / Altena</t>
  </si>
  <si>
    <t>3.Continental / Noord-Brabant West</t>
  </si>
  <si>
    <t>4.ProNational / Noord-Brabant West</t>
  </si>
  <si>
    <t>3.Continental / Gelderland</t>
  </si>
  <si>
    <t>2.ProContinental / Frietverslinders</t>
  </si>
  <si>
    <t>4.ProNational / Noord-Brabant Oost</t>
  </si>
  <si>
    <t>3.Continental / Kozakken Boys</t>
  </si>
  <si>
    <t>4.ProNational / Kozakken Boys</t>
  </si>
  <si>
    <t>4.ProNational / Altena</t>
  </si>
  <si>
    <t>3.Continental / Berchum Hoven</t>
  </si>
  <si>
    <t>3. Continental / Dames</t>
  </si>
  <si>
    <t>3. Continental / Noord-Brabant West</t>
  </si>
  <si>
    <t>5.National / Overijssel Sleeuwijk</t>
  </si>
  <si>
    <t>5.National / Berchum Hoven</t>
  </si>
  <si>
    <t>3.Continental / Noord-Holland Zeeland</t>
  </si>
  <si>
    <t>3. Continental / Frietverslinders</t>
  </si>
  <si>
    <t>5.National / Altena</t>
  </si>
  <si>
    <t>5.National / Noord-Brabant Oost</t>
  </si>
  <si>
    <t>4.ProNational / Dames</t>
  </si>
  <si>
    <t>4.ProNational / Zuid-Holland</t>
  </si>
  <si>
    <t>4.ProNational / Berchum Hoven</t>
  </si>
  <si>
    <t>4.ProNational / Limburg Utrecht</t>
  </si>
  <si>
    <t>4.ProNational / Frietverslinders</t>
  </si>
  <si>
    <t>4.ProNational / Overijssel Sleeuwijk</t>
  </si>
  <si>
    <t>5.National / Frietverslinders</t>
  </si>
  <si>
    <t>5.National / PostNL</t>
  </si>
  <si>
    <t>5.National / Dames</t>
  </si>
  <si>
    <t>5.National / Zuid-Holland</t>
  </si>
  <si>
    <t>5.National / Noord-Brabant West</t>
  </si>
  <si>
    <t>5.National / Noord-Holland Zeeland</t>
  </si>
  <si>
    <t>5.National / Kozakken Boys</t>
  </si>
  <si>
    <t>5.National / Limburg Utrecht</t>
  </si>
  <si>
    <t>Puntenklassement 2025</t>
  </si>
  <si>
    <t>Team Altena</t>
  </si>
  <si>
    <t>Team Berchum Hoven</t>
  </si>
  <si>
    <t>Team Dames</t>
  </si>
  <si>
    <t>Team Frietverslinders</t>
  </si>
  <si>
    <t>Team Kozakken Boys</t>
  </si>
  <si>
    <t>Team Limburg Utrecht</t>
  </si>
  <si>
    <t>Team Noord-Brabant Oost</t>
  </si>
  <si>
    <t>Team Noord-Brabant West</t>
  </si>
  <si>
    <t>Team Noord-Holland Zeeland</t>
  </si>
  <si>
    <t>Team Overijssel Sleeuwijk</t>
  </si>
  <si>
    <t>Team Zuid-Holland</t>
  </si>
  <si>
    <r>
      <t xml:space="preserve">Erik Golverdingen </t>
    </r>
    <r>
      <rPr>
        <b/>
        <sz val="9"/>
        <rFont val="Arial"/>
        <family val="2"/>
      </rPr>
      <t>(2016)</t>
    </r>
  </si>
  <si>
    <r>
      <t xml:space="preserve">Lenard Huijzer </t>
    </r>
    <r>
      <rPr>
        <b/>
        <sz val="9"/>
        <rFont val="Arial"/>
        <family val="2"/>
      </rPr>
      <t>(2024)</t>
    </r>
  </si>
  <si>
    <r>
      <t xml:space="preserve">Michiel van der Stelt </t>
    </r>
    <r>
      <rPr>
        <b/>
        <sz val="9"/>
        <rFont val="Arial"/>
        <family val="2"/>
      </rPr>
      <t>(2020)</t>
    </r>
  </si>
  <si>
    <r>
      <t xml:space="preserve">Hans de Jong </t>
    </r>
    <r>
      <rPr>
        <b/>
        <sz val="9"/>
        <rFont val="Arial"/>
        <family val="2"/>
      </rPr>
      <t>(2014)</t>
    </r>
  </si>
  <si>
    <r>
      <t xml:space="preserve">John Verschoor </t>
    </r>
    <r>
      <rPr>
        <b/>
        <sz val="9"/>
        <rFont val="Arial"/>
        <family val="2"/>
      </rPr>
      <t>(2015+17+22)</t>
    </r>
  </si>
  <si>
    <r>
      <t xml:space="preserve">Rolf Pruijsen </t>
    </r>
    <r>
      <rPr>
        <b/>
        <sz val="9"/>
        <rFont val="Arial"/>
        <family val="2"/>
      </rPr>
      <t>(2018+19+21+23)</t>
    </r>
  </si>
  <si>
    <t>Alex van der Pluijm, Gellof van Steenis, Gerben van Helden, Henri Dunant, Levi Splinters, Ronald Krijnen, Sander Vreugdenhil, Wouter van der Stelt</t>
  </si>
  <si>
    <t>Goof van den Dool, Jan Hendrickx, Jens Roggeman, Jeroen Brabants, Kenny van Cauter, Michael Rabau, Paul Fierens, Wout Geuns</t>
  </si>
  <si>
    <t>Bas van Berchum, Bram van Hoven, Corrie van Berchum, Cynthia van Berchum, Jomardi van Berchum, Mark van Hoven, Rinus van der Wal, Thijs van Hoven</t>
  </si>
  <si>
    <t>Dwight Snell, Hans Stevens, Jeroen Bink, Martin Rommens, Paul Mulder, Rik Harmsen, Ron van Kleef, Rowan Feenstra</t>
  </si>
  <si>
    <t>Christa van Helden, Corrie de Graaf, Hesther van Wingerden, Ilse Terclavers, Irma Achterkamp, Joke van den Dool, Kristie Janssens, Monique van Hoven</t>
  </si>
  <si>
    <t>Chris Schepers, Geert Leemput, Jimmy Vancutsem, Jochen Hintermaier, Joris Dehaes, Michiel Willems, Robbie Tas, Stijn Lurquin</t>
  </si>
  <si>
    <t>Bart Willemse, Bas Dorreman, Bas Walraven, Christiaan van den Vlekkert, Marcel Boeren, Marco Terpstra, Pieter de Graaf, Thomas Vreugdenhil</t>
  </si>
  <si>
    <t>Christiaan Walraven, Erik Golverdingen, Jan Blokland, Nathan van Zijll, Reinier Mulder, Sarco Bosschaart, Tutu Ndona, Wesley Zandee</t>
  </si>
  <si>
    <t>Bas-Jan Zwijnenburg, Frank Rousse, Hans de Jong, Henri Schoon, Jesse van Dalen, Leendert-Jan Visser, Peter Muilwijk, Stefan Admiraal</t>
  </si>
  <si>
    <t>Daan van Dijk, Erwin van Luffelen, Freek Zuidam, Jelle Rieske, Jos de Groot, Koen Posthuma, Peer Verwijmeren, Tom Uil</t>
  </si>
  <si>
    <t>Bert Verhoeven, Corne van Dorst, Everard van de Luijtgaarden, Heidi Slooters, Marc Bouwens, Niels Cloin, Theo van de Luijtgaarden, Yvo van Dorst</t>
  </si>
  <si>
    <t>Brian Ras, Fokko Haveman, Harm Rieske, Kees Rijborz, Lars van Soest, Michiel van der Stelt, Rogier Smit, Sander Blokland</t>
  </si>
  <si>
    <t>Adri Willemstein, Henk Tamminga, Henri Koobs, John Verschoor, Lenard Huijzer, Martin Borggreve, Stefan Verschoor, Wim Vellinga</t>
  </si>
  <si>
    <t>Dennis Voorbraak, Jessy Redan, Johnny Koolen, Kevin Kammers, Lars Kammers, Maurice van Kuijk, Monique Kammers, Rolf Pruijsen</t>
  </si>
  <si>
    <t>Arthur van Lith, Gydo van Rheenen, Jelle Rinzema, Marco Vroege, Mario Stolwijk, Theo Moonen, Wouter de Bruijn, Wouter Sies</t>
  </si>
  <si>
    <t>goud</t>
  </si>
  <si>
    <t>zilver</t>
  </si>
  <si>
    <t>brons</t>
  </si>
  <si>
    <t>Cas Coppens, Ed Roos, John Berger, Kevin Cuppens, Leon Verhaeg, Pascal Hommelberg, Thijs van Steen, Vincent Kroes</t>
  </si>
  <si>
    <t>Elly Mathijssen, John Hertogh, Kees van As, Martijn Verbeek, Peter Broos, Rijn van Dommele, Wim Dik, Wim Rommens</t>
  </si>
  <si>
    <t>Groepsindeling groepsfase:</t>
  </si>
  <si>
    <t>Adri Willemstein (5)</t>
  </si>
  <si>
    <t>Arthur van Lith (5)</t>
  </si>
  <si>
    <t>Bram van Hoven (4)</t>
  </si>
  <si>
    <t>Bas van Berchum (5)</t>
  </si>
  <si>
    <t>Corrie de Graaf (3)</t>
  </si>
  <si>
    <t>Bas Walraven (5)</t>
  </si>
  <si>
    <t>Chris Schepers (4)</t>
  </si>
  <si>
    <t>Cynthia van Berchum (5)</t>
  </si>
  <si>
    <t>Bert Verhoeven (5)</t>
  </si>
  <si>
    <t>Brian Ras (5)</t>
  </si>
  <si>
    <t>Daan van Dijk (5)</t>
  </si>
  <si>
    <t>Dwight Snell (5)</t>
  </si>
  <si>
    <t>Erwin van Luffelen (5)</t>
  </si>
  <si>
    <t>Christiaan van den Vlekkert (4)</t>
  </si>
  <si>
    <t>Ed Roos (4)</t>
  </si>
  <si>
    <t>Fokko Haveman (2)</t>
  </si>
  <si>
    <t>Christiaan Walraven (5)</t>
  </si>
  <si>
    <t>Elly Mathijssen (1)</t>
  </si>
  <si>
    <t>Gydo van Rheenen (5)</t>
  </si>
  <si>
    <t>Hans Stevens (4)</t>
  </si>
  <si>
    <t>Heidi Slooters (3)</t>
  </si>
  <si>
    <t>Gellof van Steenis (5)</t>
  </si>
  <si>
    <t>Goof van den Dool (4)</t>
  </si>
  <si>
    <t>Jan Hendrickx (3)</t>
  </si>
  <si>
    <t>Harm Rieske (5)</t>
  </si>
  <si>
    <t>Jelle Rieske (4)</t>
  </si>
  <si>
    <t>John Berger (4)</t>
  </si>
  <si>
    <t>Jeroen Brabants (4)</t>
  </si>
  <si>
    <t>Henk Tamminga (5)</t>
  </si>
  <si>
    <t>Jelle Rinzema (5)</t>
  </si>
  <si>
    <t>Jesse van Dalen (2)</t>
  </si>
  <si>
    <t>Henri Schoon (5)</t>
  </si>
  <si>
    <t>Jeroen Bink (5)</t>
  </si>
  <si>
    <t>Jomardi van Berchum (5)</t>
  </si>
  <si>
    <t>Jimmy Vancutsem (2)</t>
  </si>
  <si>
    <t>Irma Achterkamp (5)</t>
  </si>
  <si>
    <t>Jochen Hintermaier (5)</t>
  </si>
  <si>
    <t>Kevin Cuppens (5)</t>
  </si>
  <si>
    <t>Jan Blokland (4)</t>
  </si>
  <si>
    <t>Joke van den Dool (5)</t>
  </si>
  <si>
    <t>Joris Dehaes (5)</t>
  </si>
  <si>
    <t>Kees Rijborz (3)</t>
  </si>
  <si>
    <t>Kees van As (2)</t>
  </si>
  <si>
    <t>Jos de Groot (4)</t>
  </si>
  <si>
    <t>Kenny van Cauter (5)</t>
  </si>
  <si>
    <t>Lars van Soest (5)</t>
  </si>
  <si>
    <t>Marco Terpstra (5)</t>
  </si>
  <si>
    <t>Leendert-Jan Visser (3)</t>
  </si>
  <si>
    <t>Leon Verhaeg (4)</t>
  </si>
  <si>
    <t>Martin Rommens (4)</t>
  </si>
  <si>
    <t>Martijn Verbeek (1)</t>
  </si>
  <si>
    <t>Marco Vroege (5)</t>
  </si>
  <si>
    <t>Marcel Boeren (4)</t>
  </si>
  <si>
    <t>Martin Borggreve (4)</t>
  </si>
  <si>
    <t>Michael Rabau (5)</t>
  </si>
  <si>
    <t>Michiel Willems (3)</t>
  </si>
  <si>
    <t>Maurice van Kuijk (5)</t>
  </si>
  <si>
    <t>Paul Fierens (4)</t>
  </si>
  <si>
    <t>Monique van Hoven (4)</t>
  </si>
  <si>
    <t>Paul Mulder (5)</t>
  </si>
  <si>
    <t>Rinus van der Wal (4)</t>
  </si>
  <si>
    <t>Peter Broos (2)</t>
  </si>
  <si>
    <t>Ronald Krijnen (3)</t>
  </si>
  <si>
    <t>Robbie Tas (5)</t>
  </si>
  <si>
    <t>Rowan Feenstra (5)</t>
  </si>
  <si>
    <t>Sander Vreugdenhil (3)</t>
  </si>
  <si>
    <t>Rogier Smit (5)</t>
  </si>
  <si>
    <t>Sarco Bosschaart (1)</t>
  </si>
  <si>
    <t>Pieter de Graaf (3)</t>
  </si>
  <si>
    <t>Stefan Admiraal (2)</t>
  </si>
  <si>
    <t>Thijs van Hoven (4)</t>
  </si>
  <si>
    <t>Stijn Lurquin (5)</t>
  </si>
  <si>
    <t>Rik Harmsen (4)</t>
  </si>
  <si>
    <t>Wim Dik (4)</t>
  </si>
  <si>
    <t>Thijs van Steen (5)</t>
  </si>
  <si>
    <t>Ron van Kleef (4)</t>
  </si>
  <si>
    <t>Wim Vellinga (5)</t>
  </si>
  <si>
    <t>Sander Blokland (5)</t>
  </si>
  <si>
    <t>Wout Geuns (4)</t>
  </si>
  <si>
    <t>Vincent Kroes (4)</t>
  </si>
  <si>
    <t>Wouter de Bruijn (4)</t>
  </si>
  <si>
    <t>Wouter van der Stelt (3)</t>
  </si>
  <si>
    <t>Wouter Sies (4)</t>
  </si>
  <si>
    <t>Theo Moonen (4)</t>
  </si>
  <si>
    <t>Tussen haakjes de divisie waarin de deelnemer in 2025 uitkomt</t>
  </si>
  <si>
    <t>De jaartallen achter een deelnemer staan voor het jaar waarin zij de beker wonnen</t>
  </si>
  <si>
    <t>De meetellende wedstrijden voor de beker zijn:</t>
  </si>
  <si>
    <t>Groepsfase:</t>
  </si>
  <si>
    <t>Zestiende Finale</t>
  </si>
  <si>
    <t>Speelschema knock-out fase:</t>
  </si>
  <si>
    <t>21/01-26/01 Santos Tour Down Under</t>
  </si>
  <si>
    <t>05/07-27/07 Tour de France</t>
  </si>
  <si>
    <t>02/02 Cadel Evans Great Ocean Roadrace</t>
  </si>
  <si>
    <t>26/07-30/07 Tour de Wallonie</t>
  </si>
  <si>
    <t>1/16 finale</t>
  </si>
  <si>
    <t>05/02-09/02 Volta a la Comunitat Valenciana</t>
  </si>
  <si>
    <t>A1 - D8</t>
  </si>
  <si>
    <t>A - O</t>
  </si>
  <si>
    <t>08/02-12/02Tour of Oman</t>
  </si>
  <si>
    <t>B1 - C8</t>
  </si>
  <si>
    <t>B - P</t>
  </si>
  <si>
    <t>17/02-23/02 UAE Tour</t>
  </si>
  <si>
    <t>C1 - B8</t>
  </si>
  <si>
    <t>C - M</t>
  </si>
  <si>
    <t>19/02-23/02 Volta ao Algarve</t>
  </si>
  <si>
    <t>04/08-10/08 Tour de Pologne</t>
  </si>
  <si>
    <t>D1 - A8</t>
  </si>
  <si>
    <t>D - N</t>
  </si>
  <si>
    <t>19/02-23/02 Vuelta a Andalucia</t>
  </si>
  <si>
    <t>17/08 ADAC Cyclassics Hamburg</t>
  </si>
  <si>
    <t>A2 - D7</t>
  </si>
  <si>
    <t>E - K</t>
  </si>
  <si>
    <t>01/03 Omloop Nieuwsblad</t>
  </si>
  <si>
    <t>20/08-24/08 Renewi Benelux Tour</t>
  </si>
  <si>
    <t>B2 - C7</t>
  </si>
  <si>
    <t>F - L</t>
  </si>
  <si>
    <t>02/03 Kuurne-Brussel-Kuurne</t>
  </si>
  <si>
    <t>C2 - B7</t>
  </si>
  <si>
    <t>G - I</t>
  </si>
  <si>
    <t>08/03 Strade Bianche</t>
  </si>
  <si>
    <t>D2 - A7</t>
  </si>
  <si>
    <t>H - J</t>
  </si>
  <si>
    <t>09/03-16/03 Parijs-Nice</t>
  </si>
  <si>
    <t>31/08 Bretagne Classic Ouest France</t>
  </si>
  <si>
    <t>A3 - D6</t>
  </si>
  <si>
    <t>(I)</t>
  </si>
  <si>
    <t>10/03-16/03 Tirreno-Adriatico</t>
  </si>
  <si>
    <t>12/09 GP Cycliste de Quebec</t>
  </si>
  <si>
    <t>B3 - C6</t>
  </si>
  <si>
    <t>(J)</t>
  </si>
  <si>
    <t>19/03 Danilith Nokere Koerse</t>
  </si>
  <si>
    <t>14/09 GP Cycliste de Montreal</t>
  </si>
  <si>
    <t>C3 - B6</t>
  </si>
  <si>
    <t>(K)</t>
  </si>
  <si>
    <t>A - E</t>
  </si>
  <si>
    <t>21/03 Bredene Koksijde Classic</t>
  </si>
  <si>
    <t>D3 - A6</t>
  </si>
  <si>
    <t>(L)</t>
  </si>
  <si>
    <t>B - F</t>
  </si>
  <si>
    <t>22/03 Milaan-San Remo</t>
  </si>
  <si>
    <t>A4 - D5</t>
  </si>
  <si>
    <t>(M)</t>
  </si>
  <si>
    <t>C - G</t>
  </si>
  <si>
    <t>24/03-30/03 Volta Ciclista a Catalunya</t>
  </si>
  <si>
    <t>11/10 Ronde van Lombardije</t>
  </si>
  <si>
    <t>B4 - C5</t>
  </si>
  <si>
    <t>(N)</t>
  </si>
  <si>
    <t>D - H</t>
  </si>
  <si>
    <t>26/03 Classic Brugge-De Panne</t>
  </si>
  <si>
    <t>12/10 Parijs-Tours</t>
  </si>
  <si>
    <t>C4 - B5</t>
  </si>
  <si>
    <t>(O)</t>
  </si>
  <si>
    <t>28/03 E3 Saxo Classic</t>
  </si>
  <si>
    <t>14/10-19/10 Gree-Tour of Guangxi</t>
  </si>
  <si>
    <t>D4 - A5</t>
  </si>
  <si>
    <t>(P)</t>
  </si>
  <si>
    <t>30/03 Gent-Wevelgem</t>
  </si>
  <si>
    <t>02/04 Dwars door Vlaanderen</t>
  </si>
  <si>
    <t>06/04 Ronde van Vlaanderen</t>
  </si>
  <si>
    <t>07/04-12/04 Ronde van het Baskenland</t>
  </si>
  <si>
    <t>13/04 Parijs-Roubaix</t>
  </si>
  <si>
    <t>21/09 Wereldkampioenschappen Tijdrit</t>
  </si>
  <si>
    <t>18/04 Brabantse Pijl</t>
  </si>
  <si>
    <t>28/09 Wereldkampioenschappen Wegrace</t>
  </si>
  <si>
    <t>20/04 Amstel Gold Race</t>
  </si>
  <si>
    <t>23/08-14/09 Vuelta a Espana</t>
  </si>
  <si>
    <t>23/04 Waalse Pijl</t>
  </si>
  <si>
    <t>27/04 Luik-Bastenaken-Luik</t>
  </si>
  <si>
    <t>29/04-04/05 Ronde van Romandie</t>
  </si>
  <si>
    <t>01/05 Eschborn Frankfurt</t>
  </si>
  <si>
    <t>09/05-01/06 Giro d'Italia</t>
  </si>
  <si>
    <t>08/06-15/06 Criterium du Dauphine</t>
  </si>
  <si>
    <t>15/06-22/06 Tour de Suisse</t>
  </si>
  <si>
    <t>22/06 Copenhagen Sprint</t>
  </si>
  <si>
    <t>Het bekertournooi deed zijn intrede in het wielerjaarspel in 2021. In dat jaar was het Theo van de Luijtgaarden die de eerste bekerwinnaar werd.</t>
  </si>
  <si>
    <t>In de jaren daarna was die eer weggelegd voor Wouter van der Stelt (2022), Yvo van Dorst (2023) en Sarco Bosschaart (2024). Dit jaar</t>
  </si>
  <si>
    <t>dus alweer de 5e editie van het bekertournooi.</t>
  </si>
  <si>
    <t xml:space="preserve">In de eerste ronde worden de 136 deelnemers verdeeld over 4 groepen van 34. In deze groepen speelt iedereen één keer tegen elkaar. </t>
  </si>
  <si>
    <t xml:space="preserve">De winnaar krijgt 3 punten en de verliezer 0 punten, met dien verstande als de voorsprong van de winnaar kleiner is dan 20% dan worden </t>
  </si>
  <si>
    <t>De eerste ronde is dus een groepsfase met 4 poules van 34 deelnemers. De eerste 8 per poule plaatsen zich voor de tweede ronde.</t>
  </si>
  <si>
    <t>De tweede ronde begint de knock-out fase van het bekertournooi met nog 32 deelnemers in de strijd. De knock-out fase wedstrijden bestaan</t>
  </si>
  <si>
    <t>uit 3 duels per ronde, met uitzondering van de finale want die bestaat uit 5 wedstrijden. Het is dus zaak om meer wedstrijden te winnen</t>
  </si>
  <si>
    <t>dan je tegenstander om je zodoende dan te plaatsen voor de volgende ronde.</t>
  </si>
  <si>
    <t>Bij een eventueel gelijke stand in de knock-out fase beslist ook hier het aantal jaarspelpunten in de desbetreffende wedstrijden.</t>
  </si>
  <si>
    <t>De jacht op de Beker, met als titelverdediger Sarco Bosschaart, die in een zinderende finale van 2024 met 0-2 achter kwam,</t>
  </si>
  <si>
    <t xml:space="preserve">maar toch met 3-2 wist te winnen van Hesther van Wingerden, kan dus worden geopend. Mochten er koersen onverhoopt niet doorgaan, </t>
  </si>
  <si>
    <t>dan zal de organisatie hiervoor tijdig andere wedstrijden kiezen.</t>
  </si>
  <si>
    <t>Tour Down Under</t>
  </si>
  <si>
    <t>Cadel Evans Race</t>
  </si>
  <si>
    <t>Volta Valenciana</t>
  </si>
  <si>
    <t>Tour of Oman</t>
  </si>
  <si>
    <t>Volta Algarve</t>
  </si>
  <si>
    <t>Vuelta Andalucia</t>
  </si>
  <si>
    <t>Nokere Koerse</t>
  </si>
  <si>
    <t>Bredene Koksijde</t>
  </si>
  <si>
    <t>Volta Catalunya</t>
  </si>
  <si>
    <t>Ronde Baskenland</t>
  </si>
  <si>
    <t>Criterium Dauphine</t>
  </si>
  <si>
    <t>Copenhagen Sprint</t>
  </si>
  <si>
    <t>Uitslagen:</t>
  </si>
  <si>
    <t>Medailles 2025:</t>
  </si>
  <si>
    <t>001 Gran Premio Castellón (1.1)</t>
  </si>
  <si>
    <t>002 Clàssica Valenciana (1.1)</t>
  </si>
  <si>
    <t>013 Muscat Classic (1.1)</t>
  </si>
  <si>
    <t>014 Etoile de Besseges (2.1)</t>
  </si>
  <si>
    <t>015 Volta a la Comunitat Valenciana (2.Pro)</t>
  </si>
  <si>
    <t>018 Tour de la Provence (2.1)</t>
  </si>
  <si>
    <t>052 Classic Brugge-De Panne (1.UWT)</t>
  </si>
  <si>
    <t>053  E3 Saxo Classic (1.UWT)</t>
  </si>
  <si>
    <t>054 Gent-Wevelgem in Flanders Fields ME (1.UWT)</t>
  </si>
  <si>
    <t>055 Volta Ciclista a Catalunya (2.UWT)</t>
  </si>
  <si>
    <t>059  Gran Premio Miguel Indurain (1.Pro)</t>
  </si>
  <si>
    <t>060 Tour of Hellas (2.1)</t>
  </si>
  <si>
    <t>061  Dwars door Vlaanderen (1.WT)</t>
  </si>
  <si>
    <t>062 Ronde van Vlaanderen (1.WT)</t>
  </si>
  <si>
    <t>9-9-10</t>
  </si>
  <si>
    <t>Everard van de Luitgaarden</t>
  </si>
  <si>
    <t>Wim Veilinga</t>
  </si>
  <si>
    <t>GP Castellon</t>
  </si>
  <si>
    <t>Clas Valencia</t>
  </si>
  <si>
    <t>WALLS Matthew</t>
  </si>
  <si>
    <t>MARRIAGE Zac</t>
  </si>
  <si>
    <t>WITHEN PHILIPSEN Albert</t>
  </si>
  <si>
    <t>WALSH Liam</t>
  </si>
  <si>
    <t>PORTER Rudy</t>
  </si>
  <si>
    <t>HUISING Menno</t>
  </si>
  <si>
    <t>KOERDT Bjoern</t>
  </si>
  <si>
    <t>UCI Ranking 31-12-2024</t>
  </si>
  <si>
    <t>Totaal WT eindpodiumklasseringen 2016 t/m 2025:</t>
  </si>
  <si>
    <t>02/08 Donostia San Sebastian Klasikoa</t>
  </si>
  <si>
    <t>011 AlUla Tour (2.1)</t>
  </si>
  <si>
    <t>175.</t>
  </si>
  <si>
    <t>176.</t>
  </si>
  <si>
    <t>177.</t>
  </si>
  <si>
    <t>178.</t>
  </si>
  <si>
    <t>179.</t>
  </si>
  <si>
    <t>180.</t>
  </si>
  <si>
    <t>181.</t>
  </si>
  <si>
    <t>182.</t>
  </si>
  <si>
    <t>183.</t>
  </si>
  <si>
    <t>184.</t>
  </si>
  <si>
    <t>185.</t>
  </si>
  <si>
    <t>186.</t>
  </si>
  <si>
    <t>187.</t>
  </si>
  <si>
    <t>188.</t>
  </si>
  <si>
    <t>189.</t>
  </si>
  <si>
    <t>190.</t>
  </si>
  <si>
    <t>AlUla Tour</t>
  </si>
  <si>
    <t>012 Cadel Evans Great Ocean Roadrace (1.WT)</t>
  </si>
  <si>
    <t>Trofeo Calvia</t>
  </si>
  <si>
    <t>Trofeo Salines</t>
  </si>
  <si>
    <t>Surf Coast</t>
  </si>
  <si>
    <t>Trofeo Serra T</t>
  </si>
  <si>
    <t>Marseillaise</t>
  </si>
  <si>
    <t>Trofeo Palma</t>
  </si>
  <si>
    <t>SCHWARZBACHER Matthias</t>
  </si>
  <si>
    <t>VANDENABEELE Henri</t>
  </si>
  <si>
    <t>008 Trofeo Andratx-Pollenca (1.1)</t>
  </si>
  <si>
    <t>Trofeo Andratx</t>
  </si>
  <si>
    <t>SEIXAS Paul</t>
  </si>
  <si>
    <t>HATHERLY Alan</t>
  </si>
  <si>
    <t>URIARTE Diego</t>
  </si>
  <si>
    <t>xxx</t>
  </si>
  <si>
    <t>Jochem Hintermaier</t>
  </si>
  <si>
    <t>006 Surf Coast Classic (1.1)</t>
  </si>
  <si>
    <t>005 Trofeo Ses Salines-Felanitx (1.1)</t>
  </si>
  <si>
    <t>007 Trofeo Serra Tramuntana (1.1)</t>
  </si>
  <si>
    <t>2 (2)</t>
  </si>
  <si>
    <t>3 (3)</t>
  </si>
  <si>
    <t>4 (4)</t>
  </si>
  <si>
    <t>5 (5)</t>
  </si>
  <si>
    <t>6 (6)</t>
  </si>
  <si>
    <t>7 (7)</t>
  </si>
  <si>
    <t>8 (8)</t>
  </si>
  <si>
    <t>9 (9)</t>
  </si>
  <si>
    <t>10-10-11</t>
  </si>
  <si>
    <t>11-11-12</t>
  </si>
  <si>
    <t>12-12-13</t>
  </si>
  <si>
    <t>13-13-14</t>
  </si>
  <si>
    <t>14-14-15</t>
  </si>
  <si>
    <t>15-15-16</t>
  </si>
  <si>
    <t>21-35-20</t>
  </si>
  <si>
    <t>22-36-21</t>
  </si>
  <si>
    <t>2e etappe  AlUla Tour (2.1)</t>
  </si>
  <si>
    <t>4e etappe  AlUla Tour (2.1)</t>
  </si>
  <si>
    <t>Trofeo Palma (1.1)</t>
  </si>
  <si>
    <t>4e etappe Santos Tour Down Under (2.WT)</t>
  </si>
  <si>
    <t>3e etappe  AlUla Tour (2.1)</t>
  </si>
  <si>
    <t>6e etappe Santos Tour Down Under (2.WT)</t>
  </si>
  <si>
    <t>2e etappe Santos Tour Down Under (2.WT)</t>
  </si>
  <si>
    <t xml:space="preserve"> AlUla Tour (2.1)</t>
  </si>
  <si>
    <t>Clàssica Valenciana (1.1)</t>
  </si>
  <si>
    <t>Trofeo Calvià (1.1)</t>
  </si>
  <si>
    <t>3e etappe Santos Tour Down Under (2.WT)</t>
  </si>
  <si>
    <t>1e etappe Santos Tour Down Under (2.WT)</t>
  </si>
  <si>
    <t>1e etappe  AlUla Tour (2.1)</t>
  </si>
  <si>
    <t>Cadel Evans Great Ocean Roadrace(1.WT)</t>
  </si>
  <si>
    <t>Gran Premio Castellón (1.1)</t>
  </si>
  <si>
    <t>Surf Coast Classic  (1.1)</t>
  </si>
  <si>
    <t>GP la Marseillaise (1.1)</t>
  </si>
  <si>
    <t>Trofeo Serra Tramuntana  (1.1)</t>
  </si>
  <si>
    <t>Trofeo Ses Salines-Felanitx  (1.1)</t>
  </si>
  <si>
    <t>Santos Tour Down Under (2.WT)</t>
  </si>
  <si>
    <t>5e etappe  AlUla Tour (2.1)</t>
  </si>
  <si>
    <t>1e etappe  AlUla Tour(2.1)</t>
  </si>
  <si>
    <t>5e etappe Santos Tour Down Under (2.WT)</t>
  </si>
  <si>
    <t>Renner van de week:</t>
  </si>
  <si>
    <t>Deelnemer van de week:</t>
  </si>
  <si>
    <t>Week 16</t>
  </si>
  <si>
    <t>Week 17</t>
  </si>
  <si>
    <t>Week 18</t>
  </si>
  <si>
    <t>Week 19</t>
  </si>
  <si>
    <t>Week 20</t>
  </si>
  <si>
    <t>Week 21</t>
  </si>
  <si>
    <t>Week 22</t>
  </si>
  <si>
    <t>Week 23</t>
  </si>
  <si>
    <t>Week 24</t>
  </si>
  <si>
    <t>Week 25</t>
  </si>
  <si>
    <t>Week 26</t>
  </si>
  <si>
    <t>Week 27</t>
  </si>
  <si>
    <t>Week 28</t>
  </si>
  <si>
    <t>Week 29</t>
  </si>
  <si>
    <t>Week 30</t>
  </si>
  <si>
    <t>Week 31</t>
  </si>
  <si>
    <t>Week 32</t>
  </si>
  <si>
    <t>Week 33</t>
  </si>
  <si>
    <t>Week 34</t>
  </si>
  <si>
    <t>Week 35</t>
  </si>
  <si>
    <t>Week 36</t>
  </si>
  <si>
    <t>Week 37</t>
  </si>
  <si>
    <t>Week 38</t>
  </si>
  <si>
    <t>Week 39</t>
  </si>
  <si>
    <t>Antonio Morgado</t>
  </si>
  <si>
    <t>Tom Pidcock</t>
  </si>
  <si>
    <t>Muscat Classic</t>
  </si>
  <si>
    <t>Besseges</t>
  </si>
  <si>
    <t>Volta Valencia</t>
  </si>
  <si>
    <t>23-37-22</t>
  </si>
  <si>
    <t>29-43-28</t>
  </si>
  <si>
    <t>34-48-34</t>
  </si>
  <si>
    <t>017 Tour of Oman (2.Pro)</t>
  </si>
  <si>
    <t>019 Vuelta Ciclista Murcia (1.1)</t>
  </si>
  <si>
    <t>022 Clasica de Almeria (1.Pro)</t>
  </si>
  <si>
    <t>023 Clásica Jaén (1.1)</t>
  </si>
  <si>
    <t>024 Classic Var (1.1)</t>
  </si>
  <si>
    <t>025 Vuelta a Andalucia Ruta Ciclista Del Sol (2.Pro)</t>
  </si>
  <si>
    <t>026 Volta ao Algarve em Bicicleta (2.Pro)</t>
  </si>
  <si>
    <t>027 Tour des Alpes-Maritimes (2.1)</t>
  </si>
  <si>
    <t>029 Faun-Ardèche Classic (1.Pro)</t>
  </si>
  <si>
    <t>030 Faun Drome Classic (1.Pro)</t>
  </si>
  <si>
    <t>031 Kuurne - Brussel - Kuurne (1.Pro)</t>
  </si>
  <si>
    <t>032 Tour du Rwanda (2.1)</t>
  </si>
  <si>
    <t>033 O Gran Camiño - The Historical Route (2.1)</t>
  </si>
  <si>
    <t>Santiago Buitrago</t>
  </si>
  <si>
    <t>VAN PETEGEM Axandre</t>
  </si>
  <si>
    <t>KNIGHT Oliver</t>
  </si>
  <si>
    <t>Tour Oman</t>
  </si>
  <si>
    <t>Azie Tijdrit</t>
  </si>
  <si>
    <t>Provence</t>
  </si>
  <si>
    <t>Vuelta Murcia</t>
  </si>
  <si>
    <t>Figueira</t>
  </si>
  <si>
    <t>020 Figueira Champions Classic (1.Pro)</t>
  </si>
  <si>
    <t>Almeria</t>
  </si>
  <si>
    <t>Adam Yates</t>
  </si>
  <si>
    <t>021 Asian Continental Championships Wegwedstrijd (CC)</t>
  </si>
  <si>
    <t>016 Asian Continental Championships Tijdrit (CC)</t>
  </si>
  <si>
    <t>37-48-34</t>
  </si>
  <si>
    <t>46-55-38</t>
  </si>
  <si>
    <t>50-59-44</t>
  </si>
  <si>
    <t>51-60-46</t>
  </si>
  <si>
    <t>52-61-47</t>
  </si>
  <si>
    <t>53-62-48</t>
  </si>
  <si>
    <t>54-63-49</t>
  </si>
  <si>
    <t>10 (10)</t>
  </si>
  <si>
    <t>11 (11)</t>
  </si>
  <si>
    <t>FENG Chun Kai</t>
  </si>
  <si>
    <t>JUILLARD Maximilien</t>
  </si>
  <si>
    <t>BENETEAU Lucas</t>
  </si>
  <si>
    <t>KONIJN Alexander</t>
  </si>
  <si>
    <t>PERICAS Adrià</t>
  </si>
  <si>
    <t>Vuelta Ciclista Murcia (1.1)</t>
  </si>
  <si>
    <t>2e etappe Tour de la Provence (2.1)</t>
  </si>
  <si>
    <t>4e etappe Tour of Oman (2.Pro)</t>
  </si>
  <si>
    <t>3e etappe Tour of Oman (2.Pro)</t>
  </si>
  <si>
    <t>4e etappe Etoile de Besseges (2.1)</t>
  </si>
  <si>
    <t>5e rit Ronde van Valenciana (2.Pro)</t>
  </si>
  <si>
    <t>3e etappe Tour de la Provence (2.1)</t>
  </si>
  <si>
    <t>Asian Continental Championships ITT</t>
  </si>
  <si>
    <t>4e rit Ronde van Valenciana (2.Pro)</t>
  </si>
  <si>
    <t xml:space="preserve"> Clasica de Almeria (1.Pro)</t>
  </si>
  <si>
    <t>Asian Continental Championships Road Race</t>
  </si>
  <si>
    <t>3e rit Ronde van Valenciana (2.Pro)</t>
  </si>
  <si>
    <t>1e etappe Tour de la Provence (2.1)</t>
  </si>
  <si>
    <t>Etoile de Besseges (2.1)</t>
  </si>
  <si>
    <t>1e etappe Etoile de Besseges (2.1)</t>
  </si>
  <si>
    <t>Tour of Oman (2.Pro)</t>
  </si>
  <si>
    <t>5e etappe Etoile de Besseges (2.1)</t>
  </si>
  <si>
    <t>5e etappe Tour of Oman (2.Pro)</t>
  </si>
  <si>
    <t>Muscat Classic (1.1)</t>
  </si>
  <si>
    <t>1e etappe Tour of Oman (2.Pro)</t>
  </si>
  <si>
    <t>3e etappe Etoile de Besseges (2.1)</t>
  </si>
  <si>
    <t>2e etappe Tour of Oman (2.Pro)</t>
  </si>
  <si>
    <t>2e rit Ronde van Valenciana (2.Pro)</t>
  </si>
  <si>
    <t>Figueira Champions Classic (1.1)</t>
  </si>
  <si>
    <t>Ronde van Valenciana (2.Pro)</t>
  </si>
  <si>
    <t>2e etappe Etoile de Besseges (2.1)</t>
  </si>
  <si>
    <t>Tour de la Provence (2.1)</t>
  </si>
  <si>
    <t>Vlt Andalucia</t>
  </si>
  <si>
    <t>Alpes Marit.</t>
  </si>
  <si>
    <t>Clasica Jaen</t>
  </si>
  <si>
    <t>Classic Var</t>
  </si>
  <si>
    <t>JOHANNESSEN Anders Halland</t>
  </si>
  <si>
    <t>MOLLY Kenny</t>
  </si>
  <si>
    <t>MERIS Sergio</t>
  </si>
  <si>
    <t>Christian Scaroni</t>
  </si>
  <si>
    <t>Christaan Walraven</t>
  </si>
  <si>
    <t>Proloog</t>
  </si>
  <si>
    <t>55-64-50</t>
  </si>
  <si>
    <t>56-65-51</t>
  </si>
  <si>
    <t>Christaan vd Vlekkert</t>
  </si>
  <si>
    <t>63-70-57</t>
  </si>
  <si>
    <t>68-75-62</t>
  </si>
  <si>
    <t>71-78-75</t>
  </si>
  <si>
    <t>79-86-83</t>
  </si>
  <si>
    <t>12 (12)</t>
  </si>
  <si>
    <t>13 (13)</t>
  </si>
  <si>
    <t>14 (14)</t>
  </si>
  <si>
    <t>15 (15)</t>
  </si>
  <si>
    <t>16 (16)</t>
  </si>
  <si>
    <t>VAN HAUTEGEM Leander</t>
  </si>
  <si>
    <t>LANHOVE Milan</t>
  </si>
  <si>
    <t>GIMENO Nil</t>
  </si>
  <si>
    <t>ĐURIĆ Đorđe</t>
  </si>
  <si>
    <t>SKERL Daniel</t>
  </si>
  <si>
    <t>5e etappe  Ruta Del Sol (2.Pro)</t>
  </si>
  <si>
    <t>2e etappe UAE Tour (2.UWT)</t>
  </si>
  <si>
    <t>Clásica Jaén (1.1)</t>
  </si>
  <si>
    <t>Ruta Del Sol (2.Pro)</t>
  </si>
  <si>
    <t>3e etappe  Ruta Del Sol (2.Pro)</t>
  </si>
  <si>
    <t>1e etappe  Ruta Del Sol (2.Pro)</t>
  </si>
  <si>
    <t>2e etappe  Ruta Del Sol (2.Pro)</t>
  </si>
  <si>
    <t>4e etappe Volta ao Algarve (2.Pro)</t>
  </si>
  <si>
    <t>1e etappe Tour des Alpes-Maritimes (2.1)</t>
  </si>
  <si>
    <t>Classic Var (1.1)</t>
  </si>
  <si>
    <t>UAE Tour (2.UWT)</t>
  </si>
  <si>
    <t>1e etappe UAE Tour (2.UWT)</t>
  </si>
  <si>
    <t>6e etappe UAE Tour (2.UWT)</t>
  </si>
  <si>
    <t>7e etappe UAE Tour (2.UWT)</t>
  </si>
  <si>
    <t>5e etappe Volta ao Algarve (2.Pro)</t>
  </si>
  <si>
    <t>Tour des Alpes-Maritimes (2.1)</t>
  </si>
  <si>
    <t>2e etappe Tour des Alpes-Maritimes (2.1)</t>
  </si>
  <si>
    <t>Volta ao Algarve (2.Pro)</t>
  </si>
  <si>
    <t>2e etappe Volta ao Algarve (2.Pro)</t>
  </si>
  <si>
    <t>5e etappe UAE Tour (2.UWT)</t>
  </si>
  <si>
    <t>3e etappe UAE Tour (2.UWT)</t>
  </si>
  <si>
    <t>4e etappe UAE Tour (2.UWT)</t>
  </si>
  <si>
    <t>4e etappe  Ruta Del Sol (2.Pro)</t>
  </si>
  <si>
    <t>3e etappe Volta ao Algarve (2.Pro)</t>
  </si>
  <si>
    <t>Kuurne-Brussel-Kuurne</t>
  </si>
  <si>
    <t>035 Le Samyn (1.1)</t>
  </si>
  <si>
    <t>036 Trofeo Laigueglia (1.Pro)</t>
  </si>
  <si>
    <t>037 Grand Prix Criquielion (1.1)</t>
  </si>
  <si>
    <t>Kuurne</t>
  </si>
  <si>
    <t>Jele Rieske</t>
  </si>
  <si>
    <t>Tut Ndona</t>
  </si>
  <si>
    <t>80-87-84</t>
  </si>
  <si>
    <t>81-88-85</t>
  </si>
  <si>
    <t>82-89-86</t>
  </si>
  <si>
    <t>90-99-98</t>
  </si>
  <si>
    <t>97-109-105</t>
  </si>
  <si>
    <t>98-110-106</t>
  </si>
  <si>
    <t>Faun Drome</t>
  </si>
  <si>
    <t>Faun Aedeche</t>
  </si>
  <si>
    <t>Rwanda</t>
  </si>
  <si>
    <t>Gran Camino</t>
  </si>
  <si>
    <t>1e etappe O Gran Camiño (2.1)</t>
  </si>
  <si>
    <t>2e etappe O Gran Camiño (2.1)</t>
  </si>
  <si>
    <t>5e etappe O Gran Camiño (2.1)</t>
  </si>
  <si>
    <t>2e etappe Tour du Rwanda (2.1)</t>
  </si>
  <si>
    <t>3e etappe O Gran Camiño (2.1)</t>
  </si>
  <si>
    <t>4e etappe O Gran Camiño (2.1)</t>
  </si>
  <si>
    <t>1e etappe Tour du Rwanda (2.1)</t>
  </si>
  <si>
    <t>3e etappe Tour du Rwanda (2.1)</t>
  </si>
  <si>
    <t>4e etappe Tour du Rwanda (2.1)</t>
  </si>
  <si>
    <t>proloog Tour du Rwanda (2.1)</t>
  </si>
  <si>
    <t>Faun-Ardèche Classic (1.Pro)</t>
  </si>
  <si>
    <t>Faun Drome Classic (1.Pro)</t>
  </si>
  <si>
    <t>6e etappe Tour du Rwanda (2.1)</t>
  </si>
  <si>
    <t>Omloop Nieuwsblad (1.UWT)</t>
  </si>
  <si>
    <t>Kuurne - Brussel - Kuurne (1.Pro)</t>
  </si>
  <si>
    <t>O Gran Camiño (2.1)</t>
  </si>
  <si>
    <t>Tour du Rwanda (2.1)</t>
  </si>
  <si>
    <t>Jasper Philipsen</t>
  </si>
  <si>
    <t>MESA Santiago</t>
  </si>
  <si>
    <t>FERNÁNDEZ Samuel</t>
  </si>
  <si>
    <t>SOENENS Viktor</t>
  </si>
  <si>
    <t>TAILLIEU Aldo</t>
  </si>
  <si>
    <t>TENE Rotem</t>
  </si>
  <si>
    <t>MANZIN Lorrenzo</t>
  </si>
  <si>
    <t>MUNYANEZA Didier</t>
  </si>
  <si>
    <t>ŠUMPÍK Pavel</t>
  </si>
  <si>
    <t>NSENGIYUMVA Shemu</t>
  </si>
  <si>
    <t>AMAN Awet</t>
  </si>
  <si>
    <t>MASENGESHO Vainqueur</t>
  </si>
  <si>
    <t>UWIDUHAYE Mike</t>
  </si>
  <si>
    <t>BERLIN Antoine</t>
  </si>
  <si>
    <t xml:space="preserve">Elly Mathijssen </t>
  </si>
  <si>
    <t>17 (1)</t>
  </si>
  <si>
    <t>Str. Bianche</t>
  </si>
  <si>
    <t>Le Samyn</t>
  </si>
  <si>
    <t>Laigueglia</t>
  </si>
  <si>
    <t>Criquielion</t>
  </si>
  <si>
    <t>JP Monsere</t>
  </si>
  <si>
    <t>KOLZE CHANGIZI Sebastian</t>
  </si>
  <si>
    <t>BRUNEL Alexys</t>
  </si>
  <si>
    <t>COPPENS Michiel</t>
  </si>
  <si>
    <t>18 (2)</t>
  </si>
  <si>
    <t>6 (1)</t>
  </si>
  <si>
    <t>7 (2)</t>
  </si>
  <si>
    <t>8 (3)</t>
  </si>
  <si>
    <t>9 (4)</t>
  </si>
  <si>
    <t>99-111-107</t>
  </si>
  <si>
    <t>100-112-108</t>
  </si>
  <si>
    <t>101-113-109</t>
  </si>
  <si>
    <t>102-114-111</t>
  </si>
  <si>
    <t>103-115-112</t>
  </si>
  <si>
    <t>038 Grote prijs Jean-Pierre Monseré (1.1)</t>
  </si>
  <si>
    <t>Tadej Pogacar</t>
  </si>
  <si>
    <t>GP Jean - Pierre Monseré (1.1)</t>
  </si>
  <si>
    <t>Strade Bianche (1.UWT)</t>
  </si>
  <si>
    <t>Le Samyn (1.1)</t>
  </si>
  <si>
    <t>Trofeo Laigueglia (1.Pro)</t>
  </si>
  <si>
    <t>Grand Prix Criquielion (1.1)</t>
  </si>
  <si>
    <t>Tirreno</t>
  </si>
  <si>
    <t>Juan Ayuso</t>
  </si>
  <si>
    <t>111-125-118</t>
  </si>
  <si>
    <t>119-133-126</t>
  </si>
  <si>
    <t>1e etappe Paris - Nice (2.UWT)</t>
  </si>
  <si>
    <t>3e etappe Tirreno-Adriatico (2.UWT)</t>
  </si>
  <si>
    <t>6e etappe Tirreno-Adriatico (2.UWT)</t>
  </si>
  <si>
    <t>2e etappe Paris - Nice (2.UWT)</t>
  </si>
  <si>
    <t>4e etappe Tirreno-Adriatico (2.UWT)</t>
  </si>
  <si>
    <t>Paris - Nice (2.UWT)</t>
  </si>
  <si>
    <t>4e etappe Paris - Nice (2.UWT)</t>
  </si>
  <si>
    <t>7e etappe Tirreno-Adriatico (2.UWT)</t>
  </si>
  <si>
    <t>5e etappe Paris - Nice (2.UWT)</t>
  </si>
  <si>
    <t>1e etappe Tirreno-Adriatico (2.UWT)</t>
  </si>
  <si>
    <t>6e etappe Paris - Nice (2.UWT)</t>
  </si>
  <si>
    <t>8e etappe Paris - Nice (2.UWT)</t>
  </si>
  <si>
    <t>5e etappe Tirreno-Adriatico (2.UWT)</t>
  </si>
  <si>
    <t>7e etappe Paris - Nice (2.UWT)</t>
  </si>
  <si>
    <t>2e etappe Tirreno-Adriatico (2.UWT)</t>
  </si>
  <si>
    <t>Tirreno-Adriatico (2.UWT)</t>
  </si>
  <si>
    <t>2 (1)</t>
  </si>
  <si>
    <t>3 (2)</t>
  </si>
  <si>
    <t>Milaan-SRemo</t>
  </si>
  <si>
    <t>Bredene Koks.</t>
  </si>
  <si>
    <t>San Remo</t>
  </si>
  <si>
    <t>Kuurne-B-Kuurne</t>
  </si>
  <si>
    <t>GP Denain</t>
  </si>
  <si>
    <t>Milano-Torino</t>
  </si>
  <si>
    <t>Cholet Agglo</t>
  </si>
  <si>
    <t>Taiwan</t>
  </si>
  <si>
    <t>Mathieu van der Poel</t>
  </si>
  <si>
    <t>BALLABIO Giacomo</t>
  </si>
  <si>
    <t>FORTIN Filippo</t>
  </si>
  <si>
    <t>CAVIA Daniel</t>
  </si>
  <si>
    <t>RACCANI Simone</t>
  </si>
  <si>
    <t>HEFFERNAN William</t>
  </si>
  <si>
    <t>LANE WELSH Tali</t>
  </si>
  <si>
    <t>GHYS Robbe </t>
  </si>
  <si>
    <t>RESELL Erik Nordsæter</t>
  </si>
  <si>
    <t>MARSMAN Tim</t>
  </si>
  <si>
    <t>LARSEN Niklas</t>
  </si>
  <si>
    <t>STOKBRO Andreas</t>
  </si>
  <si>
    <t>CARDIS Romain</t>
  </si>
  <si>
    <t>042 Danilith Nokere Koerse (1.Pro)</t>
  </si>
  <si>
    <t>045 Tour de Taiwan (2.1)</t>
  </si>
  <si>
    <t>046 Bredene Koksijde Classic (1.Pro)</t>
  </si>
  <si>
    <t>047 Cholet Agglo Tour (1.1)</t>
  </si>
  <si>
    <t>050  Settimana Internazionale Coppi e Bartali (2.1)</t>
  </si>
  <si>
    <t>051 La Roue Tourangelle Centre Val de Loire - Trophée Groupama Paris Val de Loire (1.1)</t>
  </si>
  <si>
    <t>120-134-128</t>
  </si>
  <si>
    <t>121-135-129</t>
  </si>
  <si>
    <t>122-136-130</t>
  </si>
  <si>
    <t>126-144-133</t>
  </si>
  <si>
    <t>127-145-134</t>
  </si>
  <si>
    <t>128-147-134</t>
  </si>
  <si>
    <t>129-148-135</t>
  </si>
  <si>
    <t>4 (3)</t>
  </si>
  <si>
    <t>5 (4)</t>
  </si>
  <si>
    <t>6 (5)</t>
  </si>
  <si>
    <t>7 (6)</t>
  </si>
  <si>
    <t>8 (7)</t>
  </si>
  <si>
    <t>9 (8)</t>
  </si>
  <si>
    <t>10 (9)</t>
  </si>
  <si>
    <t>Milano - Torino (1.Pro)</t>
  </si>
  <si>
    <t>4e etappe Tour de Taiwan (2.1)</t>
  </si>
  <si>
    <t>1e etappe Tour de Taiwan (2.1)</t>
  </si>
  <si>
    <t>Bredene Koksijde Classic (1.Pro)</t>
  </si>
  <si>
    <t>Milaan-Sanremo (1.UWT)</t>
  </si>
  <si>
    <t xml:space="preserve"> Cholet Agglo Tour (1.1)</t>
  </si>
  <si>
    <t>Tour de Taiwan (2.1)</t>
  </si>
  <si>
    <t>5e etappe Tour de Taiwan (2.1)</t>
  </si>
  <si>
    <t>Grand Prix de Denain (1.Pro)</t>
  </si>
  <si>
    <t>Danilith Nokere Koerse (1.Pro)</t>
  </si>
  <si>
    <t>028 UAE Tour (2.WT)</t>
  </si>
  <si>
    <t>034 Omloop Nieuwsblad (1.WT)</t>
  </si>
  <si>
    <t>039 Strade Bianche (1.WT)</t>
  </si>
  <si>
    <t>041 Tirreno-Adriatico (2.WT)</t>
  </si>
  <si>
    <t>048 Milano-Sanremo (1.WT)</t>
  </si>
  <si>
    <t>De Panne</t>
  </si>
  <si>
    <t>E3 Classic</t>
  </si>
  <si>
    <t>Wevelgem</t>
  </si>
  <si>
    <t>Thailand</t>
  </si>
  <si>
    <t>CoppiBartali</t>
  </si>
  <si>
    <t>Catalonie</t>
  </si>
  <si>
    <t>Tourangelle</t>
  </si>
  <si>
    <t>Mads Pedersen</t>
  </si>
  <si>
    <t>SEXTON Tom</t>
  </si>
  <si>
    <t>SHAKOTKO Aleksandr</t>
  </si>
  <si>
    <t>HAMDAN Wan Abdul Rahman</t>
  </si>
  <si>
    <t>TSVETKOV Nikita</t>
  </si>
  <si>
    <t>GIDICH Yevgeniy</t>
  </si>
  <si>
    <t>SALEH Mohd Harrif</t>
  </si>
  <si>
    <t>PHONARJTHAN Patompob</t>
  </si>
  <si>
    <t>EEFTING-BLOEM Roy</t>
  </si>
  <si>
    <t>PEZZO ROSOLA Kevin</t>
  </si>
  <si>
    <t>DONATI Davide</t>
  </si>
  <si>
    <t>CABEDO Marc</t>
  </si>
  <si>
    <t>DAUPHIN Florian</t>
  </si>
  <si>
    <t>CASTELLON Jan</t>
  </si>
  <si>
    <t>ALUSTIZA Nicolás</t>
  </si>
  <si>
    <t>VAN DER TUUK Danny</t>
  </si>
  <si>
    <t>DENZ Nico</t>
  </si>
  <si>
    <t>TOP 75 Renners:</t>
  </si>
  <si>
    <t>049 The Princess Maha Chakri Sirindhorn's Cup Tour of Thailand (2.1)</t>
  </si>
  <si>
    <t>11 (10)</t>
  </si>
  <si>
    <t>12 (11)</t>
  </si>
  <si>
    <t>13 (12)</t>
  </si>
  <si>
    <t>14 (13)</t>
  </si>
  <si>
    <t>15 (14)</t>
  </si>
  <si>
    <t xml:space="preserve">Everard van de Luijtgaarden </t>
  </si>
  <si>
    <t>131-152-135</t>
  </si>
  <si>
    <t>137-159-141</t>
  </si>
  <si>
    <t>138-163-141</t>
  </si>
  <si>
    <t>139-164-142</t>
  </si>
  <si>
    <t>140-165-143</t>
  </si>
  <si>
    <t>141-166-144</t>
  </si>
  <si>
    <t>149-174-153</t>
  </si>
  <si>
    <t>Tour of Thailand (2.1)</t>
  </si>
  <si>
    <t>1e etappe Tour of Thailand (2.1)</t>
  </si>
  <si>
    <t>Catalunya</t>
  </si>
  <si>
    <t xml:space="preserve"> La Roue Tourangelle (2.1)</t>
  </si>
  <si>
    <t>2e etappe Volta a Catalunya (2.UWT)</t>
  </si>
  <si>
    <t>5e etappe Volta a Catalunya (2.UWT)</t>
  </si>
  <si>
    <t>5e etappe Coppi e Bartali (2.1)</t>
  </si>
  <si>
    <t>Classic Brugge-De Panne (1.UWT)</t>
  </si>
  <si>
    <t>Gent-Wevelgem (1.UWT)</t>
  </si>
  <si>
    <t>1e etappe Coppi e Bartali (2.1)</t>
  </si>
  <si>
    <t>E3 Saxo Classic (1.UWT)</t>
  </si>
  <si>
    <t>Coppi e Bartali (2.1)</t>
  </si>
  <si>
    <t>4e etappe Coppi e Bartali (2.1)</t>
  </si>
  <si>
    <t>Volta a Catalunya (2.UWT)</t>
  </si>
  <si>
    <t>7e etappe Volta a Catalunya (2.UWT)</t>
  </si>
  <si>
    <t>1e etappe Volta a Catalunya (2.UWT)</t>
  </si>
  <si>
    <t>3e etappe Coppi e Bartali (2.1)</t>
  </si>
  <si>
    <t>4e etappe Volta a Catalunya (2.UWT)</t>
  </si>
  <si>
    <t>3e etappe Volta a Catalunya (2.UWT)</t>
  </si>
  <si>
    <t>6e etappe Volta a Catalunya (2.UWT)</t>
  </si>
  <si>
    <t>2e etappe Coppi e Bartali (2.1)</t>
  </si>
  <si>
    <t>Dwars Vlaand.</t>
  </si>
  <si>
    <t>Ronde Vlaand.</t>
  </si>
  <si>
    <t>GP Indurain</t>
  </si>
  <si>
    <t>Volta Limburg</t>
  </si>
  <si>
    <t>Adelie Vitre</t>
  </si>
  <si>
    <t>Camembert</t>
  </si>
  <si>
    <t>Hellas</t>
  </si>
  <si>
    <t>LØLAND Sakarias Koller</t>
  </si>
  <si>
    <t>VERVENNE Jonathan</t>
  </si>
  <si>
    <t>TJØTTA Martin</t>
  </si>
  <si>
    <t>RADCLIFFE George</t>
  </si>
  <si>
    <t>AVONDTS Mathis</t>
  </si>
  <si>
    <t>PETER Jannis</t>
  </si>
  <si>
    <t>KELLEY Garin</t>
  </si>
  <si>
    <t>MONTI Alberto</t>
  </si>
  <si>
    <t>VAN BAARLE Dylan</t>
  </si>
  <si>
    <t>063 Scheldeprijs (1.Pro)</t>
  </si>
  <si>
    <t>064 Giro di Reggio Calabria (1.1)</t>
  </si>
  <si>
    <t>065 Tour of Hainan (2.Pro)</t>
  </si>
  <si>
    <t>066 Région Pays de la Loire Tour (2.1)</t>
  </si>
  <si>
    <t>067 Itzulia Basque Country (2.WT)</t>
  </si>
  <si>
    <t>068 Paris-Roubaix (1.WT)</t>
  </si>
  <si>
    <t>150-175-154</t>
  </si>
  <si>
    <t>151-176-155</t>
  </si>
  <si>
    <t>152-177-156</t>
  </si>
  <si>
    <t>153-178-157</t>
  </si>
  <si>
    <t>158-183-169</t>
  </si>
  <si>
    <t>159-184-170</t>
  </si>
  <si>
    <t>160-185-171</t>
  </si>
  <si>
    <t>Neilson Powless</t>
  </si>
  <si>
    <t>Dwars door Vlaanderen (1.WT)</t>
  </si>
  <si>
    <t>2e etappe Tour of Hellas (2.1)</t>
  </si>
  <si>
    <t>Gran Premio Miguel Indurain (1.Pro)</t>
  </si>
  <si>
    <t>Ronde van Vlaanderen (1.WT)</t>
  </si>
  <si>
    <t>1e etappe Tour of Hellas (2.1)</t>
  </si>
  <si>
    <t>5e etappe Tour of Hellas (2.1)</t>
  </si>
  <si>
    <t>La Route Adélie de Vitré (1.1)</t>
  </si>
  <si>
    <t>Tour of Hellas (2.1)</t>
  </si>
  <si>
    <t>4e etappe Tour of Hellas (2.1)</t>
  </si>
  <si>
    <t>Cholet Agglo Tour (1.1)</t>
  </si>
  <si>
    <t>Paris - Camembert (1.1)</t>
  </si>
  <si>
    <t>Volta Limburg Classic (1.1)</t>
  </si>
  <si>
    <t>056 Paris-Camembert (1.1)</t>
  </si>
  <si>
    <t>043 Milano-Torino (1.Pro)</t>
  </si>
  <si>
    <t>044 Grand Prix de Denain-Porte du Hainaut (1.Pro)</t>
  </si>
  <si>
    <t>040 Paris-Nice (2.WT)</t>
  </si>
  <si>
    <t>Roubaix</t>
  </si>
  <si>
    <t>Baskenland</t>
  </si>
  <si>
    <t>Pays de Loire</t>
  </si>
  <si>
    <t>Tour Hainan</t>
  </si>
  <si>
    <t>Scheldeprijs</t>
  </si>
  <si>
    <t>Reggio Calab.</t>
  </si>
  <si>
    <t>VAN DEN BERG Julius</t>
  </si>
  <si>
    <t>FINN Lorenzo</t>
  </si>
  <si>
    <t>GARIBBO Nicolò</t>
  </si>
  <si>
    <t>GRANGER Ben</t>
  </si>
  <si>
    <t>KINGSTON Matthew</t>
  </si>
  <si>
    <t>CARMAN Ben</t>
  </si>
  <si>
    <t>CHIA Luis Carlos</t>
  </si>
  <si>
    <t>IVANOV Timofei</t>
  </si>
  <si>
    <t>KENCH Josh</t>
  </si>
  <si>
    <t>HAMON Similien</t>
  </si>
  <si>
    <t>GUERNALEC Victor</t>
  </si>
  <si>
    <t>SHAW James</t>
  </si>
  <si>
    <t>GEENS Jonas</t>
  </si>
  <si>
    <t>MAISONOBE Sam</t>
  </si>
  <si>
    <t>WIRTGEN Luc</t>
  </si>
  <si>
    <t>DE LA CALLE Hugo</t>
  </si>
  <si>
    <t>VAN DER MEULEN Max</t>
  </si>
  <si>
    <t>Dwight Snell /</t>
  </si>
  <si>
    <t>069 Ronde van Limburg (1.1)</t>
  </si>
  <si>
    <t>071 De Brabantse Pijl (1.Pro)</t>
  </si>
  <si>
    <t>072 Il Giro d'Abruzzo (2.1)</t>
  </si>
  <si>
    <t>073 Tour du Jura Cycliste (1.1)</t>
  </si>
  <si>
    <t>074 Tour du Doubs (1.1)</t>
  </si>
  <si>
    <t>075 Amstel Gold Race (1.WT)</t>
  </si>
  <si>
    <t>161-186-172</t>
  </si>
  <si>
    <t>162-188-172</t>
  </si>
  <si>
    <t>169-197-179</t>
  </si>
  <si>
    <t>174-207-185</t>
  </si>
  <si>
    <t>181-214-192</t>
  </si>
  <si>
    <t>182-215-194</t>
  </si>
  <si>
    <t>1e etappe la Loire Tour (2.1)</t>
  </si>
  <si>
    <t>3e etappe la Loire Tour (2.1)</t>
  </si>
  <si>
    <t>5e etappe Tour of Hainan (2.Pro)</t>
  </si>
  <si>
    <t>Ronde v.h Baskenland (2.WT)</t>
  </si>
  <si>
    <t>4e etappe Ronde v.h Baskenland (2.WT)</t>
  </si>
  <si>
    <t>6e etappe Ronde v.h Baskenland (2.WT)</t>
  </si>
  <si>
    <t>4e etappe la Loire Tour (2.1)</t>
  </si>
  <si>
    <t>2e etappe Ronde v.h Baskenland (2.WT)</t>
  </si>
  <si>
    <t>Giro di Reggio Calabria (1.1)</t>
  </si>
  <si>
    <t>3e etappe Tour of Hainan (2.Pro)</t>
  </si>
  <si>
    <t>1e etappe Tour of Hainan (2.Pro)</t>
  </si>
  <si>
    <t>2e etappe Tour of Hainan (2.Pro)</t>
  </si>
  <si>
    <t>Paris-Roubaix (1.WT)</t>
  </si>
  <si>
    <t xml:space="preserve"> la Loire Tour (2.1)</t>
  </si>
  <si>
    <t>Tour of Hainan (2.Pro)</t>
  </si>
  <si>
    <t>4e etappe Tour of Hainan (2.Pro)</t>
  </si>
  <si>
    <t>1e etappe Ronde v.h Baskenland (2.WT)</t>
  </si>
  <si>
    <t>3e etappe Ronde v.h Baskenland (2.WT)</t>
  </si>
  <si>
    <t>Scheldeprijs (1.Pro)</t>
  </si>
  <si>
    <t>5e etappe Ronde v.h Baskenland (2.WT)</t>
  </si>
  <si>
    <t>Limburg</t>
  </si>
  <si>
    <t>Gr. Besancon</t>
  </si>
  <si>
    <t>Giro Abruzzo</t>
  </si>
  <si>
    <t>Jura Cycliste</t>
  </si>
  <si>
    <t>Tour Doubs</t>
  </si>
  <si>
    <t>Amstel Gold</t>
  </si>
  <si>
    <t>WARLOP Jordi</t>
  </si>
  <si>
    <t>ZURLO Matteo</t>
  </si>
  <si>
    <t>CALLEJAS Edison Alejandro</t>
  </si>
  <si>
    <t>GUZZO Federico</t>
  </si>
  <si>
    <t>BORTOLUZZI Giovanni</t>
  </si>
  <si>
    <t>Remco Evenepoel</t>
  </si>
  <si>
    <t>070 Classic Grand Besançon Doubs (1.1)</t>
  </si>
  <si>
    <t>076 Tour of the Alps (2.Pro)</t>
  </si>
  <si>
    <t>077 Vuelta Asturias (2.1)</t>
  </si>
  <si>
    <t>078 Pan-American Continental Championships ME - ITT (CC)</t>
  </si>
  <si>
    <t>079 Pan-American Continental Championships ME - Road Race (CC)</t>
  </si>
  <si>
    <t>080 La Flèche Wallonne (1.WT)</t>
  </si>
  <si>
    <t>081 Liège-Bastogne-Liège (1.WT)</t>
  </si>
  <si>
    <t>17 (17)</t>
  </si>
  <si>
    <t>18 (18)</t>
  </si>
  <si>
    <t>19 (19)</t>
  </si>
  <si>
    <t>20 (20)</t>
  </si>
  <si>
    <t>21 (21)</t>
  </si>
  <si>
    <t>22 (22)</t>
  </si>
  <si>
    <t>183-216-195</t>
  </si>
  <si>
    <t>184-217-196</t>
  </si>
  <si>
    <t>185-218-197</t>
  </si>
  <si>
    <t>190-226-201</t>
  </si>
  <si>
    <t>191-227-202</t>
  </si>
  <si>
    <t>192-228-203</t>
  </si>
  <si>
    <t>193-230-203</t>
  </si>
  <si>
    <t>De Brabantse Pijl (1.Pro)</t>
  </si>
  <si>
    <t>Amstel Gold Race (1.WT)</t>
  </si>
  <si>
    <t>Classic Grand Besançon Doubs (1.1)</t>
  </si>
  <si>
    <t>Tour du Jura Cycliste (1.1)</t>
  </si>
  <si>
    <t xml:space="preserve"> Tour du Doubs (1.1)</t>
  </si>
  <si>
    <t>Il Giro d'Abruzzo (2.1)</t>
  </si>
  <si>
    <t>2e etappe Il Giro d'Abruzzo (2.1)</t>
  </si>
  <si>
    <t>3e etappe Il Giro d'Abruzzo (2.1)</t>
  </si>
  <si>
    <t>1e etappe Il Giro d'Abruzzo (2.1)</t>
  </si>
  <si>
    <t>4e etappe Il Giro d'Abruzzo (2.1)</t>
  </si>
  <si>
    <t>Ronde van Limburg (1.1)</t>
  </si>
  <si>
    <t>Dennis Voorbraak /</t>
  </si>
  <si>
    <t>/ Martijn Verbeek</t>
  </si>
  <si>
    <t>Luik-B-Luik</t>
  </si>
  <si>
    <t>Romandie</t>
  </si>
  <si>
    <t>Dauphine</t>
  </si>
  <si>
    <t>Xwitserland</t>
  </si>
  <si>
    <t>Kopenhagen</t>
  </si>
  <si>
    <t>L-B-L</t>
  </si>
  <si>
    <t>PanAm Tijdrit</t>
  </si>
  <si>
    <t>PanAm Weg</t>
  </si>
  <si>
    <t>Azie Weg</t>
  </si>
  <si>
    <t>Tour of Alps</t>
  </si>
  <si>
    <t>Asturias</t>
  </si>
  <si>
    <t>MIHOLJEVIĆ Fran</t>
  </si>
  <si>
    <t>MENDES Diego De Jesus</t>
  </si>
  <si>
    <t>HUERTAS Jason Andrey</t>
  </si>
  <si>
    <t>PITA Cristian David</t>
  </si>
  <si>
    <t>COBARRUBIA Leonardo</t>
  </si>
  <si>
    <t>082 Lotto Famenne Ardenne Classic (1.1)</t>
  </si>
  <si>
    <t>083 Cycling Tour of Turkiye (2.Pro)</t>
  </si>
  <si>
    <t>084 Eschborn-Frankfurt (1.WT)</t>
  </si>
  <si>
    <t>085 Tour de Romandie (2.WT)</t>
  </si>
  <si>
    <t>Everard vd Luijtgaarden</t>
  </si>
  <si>
    <t>23 (23)</t>
  </si>
  <si>
    <t>24 (24)</t>
  </si>
  <si>
    <t>25 (25)</t>
  </si>
  <si>
    <t>26 (26)</t>
  </si>
  <si>
    <t>27 (27)</t>
  </si>
  <si>
    <t>28 (28)</t>
  </si>
  <si>
    <t>200-235-210</t>
  </si>
  <si>
    <t>206-249-212</t>
  </si>
  <si>
    <t>207-250-213</t>
  </si>
  <si>
    <t>208-250-213</t>
  </si>
  <si>
    <t>209-251-214</t>
  </si>
  <si>
    <t>210-252-215</t>
  </si>
  <si>
    <t>1e etappe Vuelta Asturias (2.1)</t>
  </si>
  <si>
    <t>4e etappe Tour of the Alps (2.Pro)</t>
  </si>
  <si>
    <t>2e etappe Tour of the Alps (2.Pro)</t>
  </si>
  <si>
    <t>2e etappe Vuelta Asturias (2.1)</t>
  </si>
  <si>
    <t>1e etappe Tour of the Alps (2.Pro)</t>
  </si>
  <si>
    <t>Pan-American - Road Race (CC)</t>
  </si>
  <si>
    <t>Pan-American - ITT (CC)</t>
  </si>
  <si>
    <t>Liège-Bastogne-Liège (1.WT)</t>
  </si>
  <si>
    <t>Vuelta Asturias (2.1)</t>
  </si>
  <si>
    <t>4e etappe Vuelta Asturias (2.1)</t>
  </si>
  <si>
    <t>3e etappe Tour of the Alps (2.Pro)</t>
  </si>
  <si>
    <t>3e etappe Vuelta Asturias (2.1)</t>
  </si>
  <si>
    <t>La Flèche Wallonne (1.WT)</t>
  </si>
  <si>
    <t>Tour of the Alps (2.Pro)</t>
  </si>
  <si>
    <t>5e etappe Tour of the Alps (2.Pro)</t>
  </si>
  <si>
    <t>Frankfurt</t>
  </si>
  <si>
    <t>Famenne Ard.</t>
  </si>
  <si>
    <t>Tour Turkey</t>
  </si>
  <si>
    <t>VINOKUROV Nicolas</t>
  </si>
  <si>
    <t>BALDERSTONE Abel</t>
  </si>
  <si>
    <t>SHMIDT Artem</t>
  </si>
  <si>
    <t>HELLEMOSE Asbjørn</t>
  </si>
  <si>
    <t>087 Tour du Finistère (1.1)</t>
  </si>
  <si>
    <t>088 Grand Prix du Morbihan (1.Pro)</t>
  </si>
  <si>
    <t>089 Tro-Bro Léon (1.Pro)</t>
  </si>
  <si>
    <t>Classique Dunkerque (1.Pro)</t>
  </si>
  <si>
    <t>4 Jours de Dunkerque (2.Pro)</t>
  </si>
  <si>
    <t>Tour de Hongrie (2.Pro)</t>
  </si>
  <si>
    <t>Tour of Estonia (2.1)</t>
  </si>
  <si>
    <t>Boucles de la Mayenne (2.Pro)</t>
  </si>
  <si>
    <t>Tour of Norway (2.Pro)</t>
  </si>
  <si>
    <t>Giro d'Italia (2.WT)</t>
  </si>
  <si>
    <t>9e etappe</t>
  </si>
  <si>
    <t>10e etappe</t>
  </si>
  <si>
    <t>11e etappe</t>
  </si>
  <si>
    <t>12e etappe</t>
  </si>
  <si>
    <t>13e etappe</t>
  </si>
  <si>
    <t>14e etappe</t>
  </si>
  <si>
    <t>15e etappe</t>
  </si>
  <si>
    <t>16e etappe</t>
  </si>
  <si>
    <t>17e etappe</t>
  </si>
  <si>
    <t>18e etappe</t>
  </si>
  <si>
    <t>19e etappe</t>
  </si>
  <si>
    <t>20e etappe</t>
  </si>
  <si>
    <t>21e etappe</t>
  </si>
  <si>
    <t>Klassementen</t>
  </si>
  <si>
    <t xml:space="preserve"> Totaal</t>
  </si>
  <si>
    <t>Brussels Cycling Classic (1.Pro)</t>
  </si>
  <si>
    <t>Tour of Slovenia (2.Pro)</t>
  </si>
  <si>
    <t>Dwars door het Hageland (1.Pro)</t>
  </si>
  <si>
    <t>Elfstedenronde Brugge (1.1)</t>
  </si>
  <si>
    <t>Critérium du Dauphiné (2.WT)</t>
  </si>
  <si>
    <t>La Route d'Occitanie (2.1)</t>
  </si>
  <si>
    <t>Andorra MoraBanc Clàssica (1.1)</t>
  </si>
  <si>
    <t>Tour de Suisse (2.WT)</t>
  </si>
  <si>
    <t>29 (29)</t>
  </si>
  <si>
    <t>30 (30)</t>
  </si>
  <si>
    <t>31 (31)</t>
  </si>
  <si>
    <t>32 (32)</t>
  </si>
  <si>
    <t>211-253-216</t>
  </si>
  <si>
    <t>219-261-224</t>
  </si>
  <si>
    <t>220-262-225</t>
  </si>
  <si>
    <t>227-269-232</t>
  </si>
  <si>
    <t>Joao Almeida</t>
  </si>
  <si>
    <t>Boucles Aulne</t>
  </si>
  <si>
    <t>Finistere</t>
  </si>
  <si>
    <t>GP Morbihan</t>
  </si>
  <si>
    <t>TroBro Leon</t>
  </si>
  <si>
    <t>SPARFEL Aubin</t>
  </si>
  <si>
    <t>VAN MECHELEN Vlad</t>
  </si>
  <si>
    <t>090 Classique Dunkerque (1.Pro)</t>
  </si>
  <si>
    <t>091 Rund um Köln (1.1)</t>
  </si>
  <si>
    <t>092 4 Jours de Dunkerque (2.Pro)</t>
  </si>
  <si>
    <t>093 Tour de Hongrie (2.Pro)</t>
  </si>
  <si>
    <t>Giro dell'Appennino (1.1)</t>
  </si>
  <si>
    <t>086 Boucles de l'Aulne-Châteaulin (1.1)</t>
  </si>
  <si>
    <t>228-270-233</t>
  </si>
  <si>
    <t>229-271-234</t>
  </si>
  <si>
    <t>230-272-235</t>
  </si>
  <si>
    <t>231-273-236</t>
  </si>
  <si>
    <t>Eschborn-Frankfurt (1.WT)</t>
  </si>
  <si>
    <t>Boucles de l'Aulne - Châteaulin (1.1)</t>
  </si>
  <si>
    <t>Tour de Romandie (2.WT)</t>
  </si>
  <si>
    <t>1e etappe Tour de Romandie (2.WT)</t>
  </si>
  <si>
    <t>Tour du Finistère (1.1)</t>
  </si>
  <si>
    <t>2e etappe Tour de Romandie (2.WT)</t>
  </si>
  <si>
    <t>Grand Prix du Morbihan (1.Pro)</t>
  </si>
  <si>
    <t>1e etappe Tour of Turkiye (2.Pro)</t>
  </si>
  <si>
    <t>5e etappe Tour de Romandie (2.WT)</t>
  </si>
  <si>
    <t>Lotto Famenne Ardenne Classic (1.1)</t>
  </si>
  <si>
    <t>7e etappe Tour of Turkiye (2.Pro)</t>
  </si>
  <si>
    <t>Tour of Turkiye (2.Pro)</t>
  </si>
  <si>
    <t>5e etappe Tour of Turkiye (2.Pro)</t>
  </si>
  <si>
    <t>6e etappe Tour of Turkiye (2.Pro)</t>
  </si>
  <si>
    <t>Tro-Bro Léon (1.Pro)</t>
  </si>
  <si>
    <t>8e etappe Tour of Turkiye (2.Pro)</t>
  </si>
  <si>
    <t>3e etappe Tour de Romandie (2.WT)</t>
  </si>
  <si>
    <t>4e etappe Tour de Romandie (2.WT)</t>
  </si>
  <si>
    <t>Proloog Tour de Romandie (2.WT)</t>
  </si>
  <si>
    <t>2e etappe Tour of Turkiye (2.Pro)</t>
  </si>
  <si>
    <t>3e etappe Tour of Turkiye (2.Pro)</t>
  </si>
  <si>
    <t>Rund um Koln</t>
  </si>
  <si>
    <t>Cl. Duinkerke</t>
  </si>
  <si>
    <t>Tour Hungary</t>
  </si>
  <si>
    <t>4d Duinkerke</t>
  </si>
  <si>
    <t>Casper van Uden</t>
  </si>
  <si>
    <t>BONIFACE Lucas</t>
  </si>
  <si>
    <t>DE MEESTER Luca</t>
  </si>
  <si>
    <t>GRISEL Matys</t>
  </si>
  <si>
    <t>PORTSMOUTH Tom</t>
  </si>
  <si>
    <t>RÓZSA Balázs</t>
  </si>
  <si>
    <t>FELDHOFFER Bálint</t>
  </si>
  <si>
    <t>TOLIO Alex</t>
  </si>
  <si>
    <t>CHRISTOPHERSEN Cedrik Bakke</t>
  </si>
  <si>
    <t>GELEIJN Owen</t>
  </si>
  <si>
    <t>SZIJÁRTÓ Zétény</t>
  </si>
  <si>
    <t>RACCAGNI Gabriele</t>
  </si>
  <si>
    <t>33 (33)</t>
  </si>
  <si>
    <t>34 (34)</t>
  </si>
  <si>
    <t>35 (35)</t>
  </si>
  <si>
    <t>36 (36)</t>
  </si>
  <si>
    <t>232-274-237</t>
  </si>
  <si>
    <t>233-275-238</t>
  </si>
  <si>
    <t>239-282-243</t>
  </si>
  <si>
    <t>245-289-249</t>
  </si>
  <si>
    <t xml:space="preserve"> Rund um Köln (1.1)</t>
  </si>
  <si>
    <t>1e etappe 4 Jours de Dunkerque (2.Pro)</t>
  </si>
  <si>
    <t>2e etappe 4 Jours de Dunkerque (2.Pro)</t>
  </si>
  <si>
    <t>5e etappe Tour de Hongrie (2.Pro)</t>
  </si>
  <si>
    <t>3e etappe Tour de Hongrie (2.Pro)</t>
  </si>
  <si>
    <t>3e etappe 4 Jours de Dunkerque (2.Pro)</t>
  </si>
  <si>
    <t>1e etappe Tour de Hongrie (2.Pro)</t>
  </si>
  <si>
    <t>4e etappe Tour de Hongrie (2.Pro)</t>
  </si>
  <si>
    <t>4e etappe 4 Jours de Dunkerque (2.Pro)</t>
  </si>
  <si>
    <t>5e etappe 4 Jours de Dunkerque (2.Pro)</t>
  </si>
  <si>
    <t>2e etappe Tour de Hongrie (2.Pro)</t>
  </si>
  <si>
    <t>37 (37)</t>
  </si>
  <si>
    <t>253-290-252</t>
  </si>
  <si>
    <t>Daan Hoole</t>
  </si>
  <si>
    <t>Beiras e Serra</t>
  </si>
  <si>
    <t>SWIRBUL Keegan</t>
  </si>
  <si>
    <t>AZANZA Ibai</t>
  </si>
  <si>
    <t>KESSLER Bruno</t>
  </si>
  <si>
    <t>DIAS Daniel</t>
  </si>
  <si>
    <t>1e etappe GP Beiras e Serra de Estrela (2.1)</t>
  </si>
  <si>
    <t>2e etappe GP Beiras e Serra de Estrela (2.1)</t>
  </si>
  <si>
    <t>GP Beiras e Serra de Estrela (2.1)</t>
  </si>
  <si>
    <t>3e etappe GP Beiras e Serra de Estrela (2.1)</t>
  </si>
  <si>
    <t>094 GP Internacional Beiras e Serra de Estrela (2.1)</t>
  </si>
  <si>
    <t>Mercan Tour</t>
  </si>
  <si>
    <t>Iran</t>
  </si>
  <si>
    <t>Estonia</t>
  </si>
  <si>
    <t>de la Mayenne</t>
  </si>
  <si>
    <t>Tour Norway</t>
  </si>
  <si>
    <t>MAEKELE Milkias</t>
  </si>
  <si>
    <t>YIĞIT Tahir</t>
  </si>
  <si>
    <t>YEMANE Even</t>
  </si>
  <si>
    <t>REMKHI Rudolf</t>
  </si>
  <si>
    <t>ALIYARI Aidin</t>
  </si>
  <si>
    <t>KHALMURATOV Muradjan</t>
  </si>
  <si>
    <t>LABIB SHOTORBAN Ali</t>
  </si>
  <si>
    <t>PRONSKIY Daniil</t>
  </si>
  <si>
    <t>BOGUSŁAWSKI Marceli</t>
  </si>
  <si>
    <t>WIŚNIEWSKI Szymon</t>
  </si>
  <si>
    <t>MERLÖV Ville</t>
  </si>
  <si>
    <t>MIENTKI Kacper</t>
  </si>
  <si>
    <t>PAJUR Romet</t>
  </si>
  <si>
    <t>NEUMAN Dominik</t>
  </si>
  <si>
    <t>LARSSON David</t>
  </si>
  <si>
    <t>TAMM Lauri</t>
  </si>
  <si>
    <t>LANGELLA Lenaic</t>
  </si>
  <si>
    <t>INGEBRIGTSEN Storm</t>
  </si>
  <si>
    <t>AULSTAD Brage</t>
  </si>
  <si>
    <t>HAUGLAND Kasper</t>
  </si>
  <si>
    <t>,</t>
  </si>
  <si>
    <t>MARTINELLI Alessio</t>
  </si>
  <si>
    <t>AZPARREN Xabier Mikel</t>
  </si>
  <si>
    <t>EDMONDSON Alex</t>
  </si>
  <si>
    <t>KNOX James</t>
  </si>
  <si>
    <t>095 Mercan'Tour Classic Alpes-Maritimes (1.1)</t>
  </si>
  <si>
    <t>096 Tour of Iran (Azarbaijan) (2.1)</t>
  </si>
  <si>
    <t>097 Tour of Estonia (2.1)</t>
  </si>
  <si>
    <t>098 Boucles de la Mayenne (2.Pro)</t>
  </si>
  <si>
    <t>099 Tour of Norway (2.Pro)</t>
  </si>
  <si>
    <t>100 Giro d'Italia (2.WT)</t>
  </si>
  <si>
    <t>Corie van Berchum</t>
  </si>
  <si>
    <t>Christiaan van der Vlekkert</t>
  </si>
  <si>
    <t>101 Heylen Vastgoed Heistse Pijl (1.1)</t>
  </si>
  <si>
    <t>102 Brussels Cycling Classic (1.Pro)</t>
  </si>
  <si>
    <t>103 Tour of Slovenia (2.Pro)</t>
  </si>
  <si>
    <t>Giro d'Italia Next Gen (2.Pro)</t>
  </si>
  <si>
    <t>Copenhagen Sprint (1.WT)</t>
  </si>
  <si>
    <t>Sibiu Cycling Tour (2.1)</t>
  </si>
  <si>
    <t>Clàssica Terres de l'Ebre (1.1)</t>
  </si>
  <si>
    <t>Vuelta a Castilla y Leon (1.1)</t>
  </si>
  <si>
    <t>Vuelta a Burgos (2.Pro)</t>
  </si>
  <si>
    <t>Tour de l'Ain (2.1)</t>
  </si>
  <si>
    <t>Tour de Pologne (2.WT)</t>
  </si>
  <si>
    <t>38 (38)</t>
  </si>
  <si>
    <t>39 (39)</t>
  </si>
  <si>
    <t>40 (40)</t>
  </si>
  <si>
    <t>41 (41)</t>
  </si>
  <si>
    <t>42 (42)</t>
  </si>
  <si>
    <t>254-291-253</t>
  </si>
  <si>
    <t>257-293-254</t>
  </si>
  <si>
    <t>262-300-258</t>
  </si>
  <si>
    <t>267-305-263</t>
  </si>
  <si>
    <t>290-328-286</t>
  </si>
  <si>
    <t>18e etappe Giro d'Italia (2.WT)</t>
  </si>
  <si>
    <t>3e etappe Boucles de la Mayenne (2.Pro)</t>
  </si>
  <si>
    <t>19e etappe Giro d'Italia (2.WT)</t>
  </si>
  <si>
    <t>7e etappe Giro d'Italia (2.WT)</t>
  </si>
  <si>
    <t>2e etappe Giro d'Italia (2.WT)</t>
  </si>
  <si>
    <t>15e etappe Giro d'Italia (2.WT)</t>
  </si>
  <si>
    <t>6e etappe Giro d'Italia (2.WT)</t>
  </si>
  <si>
    <t>17e etappe Giro d'Italia (2.WT)</t>
  </si>
  <si>
    <t>20e etappe Giro d'Italia (2.WT)</t>
  </si>
  <si>
    <t>klassementen Giro d'Italia (2.WT)</t>
  </si>
  <si>
    <t>2e etappe Tour of Estonia (2.1)</t>
  </si>
  <si>
    <t>3e etappe  Tour of Norway (2.Pro)</t>
  </si>
  <si>
    <t>1e etappe Tour of Norway (2.Pro)</t>
  </si>
  <si>
    <t>4e etappe Tour of Norway (2.Pro)</t>
  </si>
  <si>
    <t>2e etappe Tour of Norway (2.Pro)</t>
  </si>
  <si>
    <t>21e etappe Giro d'Italia (2.WT)</t>
  </si>
  <si>
    <t>3e etappe Tour of Norway (2.Pro)</t>
  </si>
  <si>
    <t>Proloog Boucles de la Mayenne (2.Pro)</t>
  </si>
  <si>
    <t>1e etappe Boucles de la Mayenne (2.Pro)</t>
  </si>
  <si>
    <t>1e etappe Giro d'Italia (2.WT)</t>
  </si>
  <si>
    <t>Classic Alpes-Maritimes (1.1)</t>
  </si>
  <si>
    <t>8e etappe Giro d'Italia (2.WT)</t>
  </si>
  <si>
    <t>4e etappe  Tour of Norway (2.Pro)</t>
  </si>
  <si>
    <t>2e etappe Boucles de la Mayenne (2.Pro)</t>
  </si>
  <si>
    <t>1e etappe Tour of Estonia (2.1)</t>
  </si>
  <si>
    <t>Simon Yates</t>
  </si>
  <si>
    <t>Heistse Pijl</t>
  </si>
  <si>
    <t>Brussels CC</t>
  </si>
  <si>
    <t>Tour Slovenia</t>
  </si>
  <si>
    <t>CRABBE Tom</t>
  </si>
  <si>
    <t>MAROLT Jaka</t>
  </si>
  <si>
    <t>ERŽEN Žak</t>
  </si>
  <si>
    <t>OMRZEL Jakob</t>
  </si>
  <si>
    <t>106 Dwars door het Hageland (1.Pro)</t>
  </si>
  <si>
    <t>107 Elfstedenronde Brugge (1.1)</t>
  </si>
  <si>
    <t>108 Critérium du Dauphiné (2.WT)</t>
  </si>
  <si>
    <t>291-329-287</t>
  </si>
  <si>
    <t>292-331-287</t>
  </si>
  <si>
    <t>298-340-291</t>
  </si>
  <si>
    <t>4e etappe Tour of Slovenia (2.Pro)</t>
  </si>
  <si>
    <t>3e etappe Tour of Slovenia (2.Pro)</t>
  </si>
  <si>
    <t>5e etappe Tour of Slovenia (2.Pro)</t>
  </si>
  <si>
    <t>2e etappe Tour of Slovenia (2.Pro)</t>
  </si>
  <si>
    <t>Heistse Pijl (1.1)</t>
  </si>
  <si>
    <t>1e etappe Tour of Slovenia (2.Pro)</t>
  </si>
  <si>
    <t>Anders Halland Johannessen</t>
  </si>
  <si>
    <t>Antwerp Port</t>
  </si>
  <si>
    <t>GP Gippingen</t>
  </si>
  <si>
    <t>Hageland</t>
  </si>
  <si>
    <t>Elfsteden Br.</t>
  </si>
  <si>
    <t>105 GP Gippingen (1.1)</t>
  </si>
  <si>
    <t>Martin Borgreve</t>
  </si>
  <si>
    <t>109 La Route d'Occitanie (2.1)</t>
  </si>
  <si>
    <t>110 Andorra MoraBanc Clàssica (1.1)</t>
  </si>
  <si>
    <t>111 Baloise Belgium Tour (2.Pro)</t>
  </si>
  <si>
    <t>112 Giro d'Italia Next Gen (2.Pro)</t>
  </si>
  <si>
    <t>113 Copenhagen Sprint (1.WT)</t>
  </si>
  <si>
    <t>114 Tour de Suisse (2.WT)</t>
  </si>
  <si>
    <t>299-341-292</t>
  </si>
  <si>
    <t>300-342-293</t>
  </si>
  <si>
    <t>301-343-294</t>
  </si>
  <si>
    <t>302-344-295</t>
  </si>
  <si>
    <t>311-354-304</t>
  </si>
  <si>
    <t xml:space="preserve"> GP Gippingen (1.1)</t>
  </si>
  <si>
    <t>2e etappe Critérium du Dauphiné (2.WT)</t>
  </si>
  <si>
    <t>1e etappe Critérium du Dauphiné (2.WT)</t>
  </si>
  <si>
    <t>3e etappe Critérium du Dauphiné (2.WT)</t>
  </si>
  <si>
    <t xml:space="preserve"> Antwerp Port Epic / Sels Trophy (1.1)</t>
  </si>
  <si>
    <t>5e etappe Critérium du Dauphiné (2.WT)</t>
  </si>
  <si>
    <t>6e etappe Critérium du Dauphiné (2.WT)</t>
  </si>
  <si>
    <t>8e etappe Critérium du Dauphiné (2.WT)</t>
  </si>
  <si>
    <t>7e etappe Critérium du Dauphiné (2.WT)</t>
  </si>
  <si>
    <t>4e etappe Critérium du Dauphiné (2.WT)</t>
  </si>
  <si>
    <t>104 Antwerp Port Epic (1.1)</t>
  </si>
  <si>
    <t>HAVERDINGS David</t>
  </si>
  <si>
    <t>COLMAN Alex</t>
  </si>
  <si>
    <t>JUUL-JENSEN Christopher</t>
  </si>
  <si>
    <t>43 (1)</t>
  </si>
  <si>
    <t>Occitanie</t>
  </si>
  <si>
    <t>Andorra Clas.</t>
  </si>
  <si>
    <t>Belgium Tour</t>
  </si>
  <si>
    <t>Giro Next Gen</t>
  </si>
  <si>
    <t>Copenhagen</t>
  </si>
  <si>
    <t>Zwitserland</t>
  </si>
  <si>
    <t>FAURA José Luis</t>
  </si>
  <si>
    <t>JOALLAND Yaël</t>
  </si>
  <si>
    <t>BURATTI Nicolò</t>
  </si>
  <si>
    <t>9 (1)</t>
  </si>
  <si>
    <t>316-363-307</t>
  </si>
  <si>
    <t>44 (1)</t>
  </si>
  <si>
    <t>317-364-308</t>
  </si>
  <si>
    <t>45 (2)</t>
  </si>
  <si>
    <t>323-370-315</t>
  </si>
  <si>
    <t>46 (3)</t>
  </si>
  <si>
    <t>334-399-316</t>
  </si>
  <si>
    <t>47 (4)</t>
  </si>
  <si>
    <t>335-400-317</t>
  </si>
  <si>
    <t>48 (5)</t>
  </si>
  <si>
    <t>344-409-326</t>
  </si>
  <si>
    <t>Eindstand na speelronde 33:</t>
  </si>
  <si>
    <t>6e etappe Giro d'Italia Next Gen (2.Pro)</t>
  </si>
  <si>
    <t>4e etappe  Belgium Tour (2.Pro)</t>
  </si>
  <si>
    <t>2e etappe Giro d'Italia Next Gen (2.Pro)</t>
  </si>
  <si>
    <t>3e etappe Giro d'Italia Next Gen (2.Pro)</t>
  </si>
  <si>
    <t>7e etappe Giro d'Italia Next Gen (2.Pro)</t>
  </si>
  <si>
    <t>8e etappe Giro d'Italia Next Gen (2.Pro)</t>
  </si>
  <si>
    <t>1e etappe  Belgium Tour (2.Pro)</t>
  </si>
  <si>
    <t>6e etappe Tour de Suisse (2.WT)</t>
  </si>
  <si>
    <t>1e etappe La Route d'Occitanie (2.1)</t>
  </si>
  <si>
    <t>3e etappe La Route d'Occitanie (2.1)</t>
  </si>
  <si>
    <t>2e etappe La Route d'Occitanie (2.1)</t>
  </si>
  <si>
    <t>Belgium Tour (2.Pro)</t>
  </si>
  <si>
    <t>2e etappe  Belgium Tour (2.Pro)</t>
  </si>
  <si>
    <t>5e etappe  Belgium Tour (2.Pro)</t>
  </si>
  <si>
    <t>2e etappe Tour de Suisse (2.WT)</t>
  </si>
  <si>
    <t>1e etappe Tour de Suisse (2.WT)</t>
  </si>
  <si>
    <t>3e etappe Tour de Suisse (2.WT)</t>
  </si>
  <si>
    <t>4e etappe Tour de Suisse (2.WT)</t>
  </si>
  <si>
    <t>5e etappe Tour de Suisse (2.WT)</t>
  </si>
  <si>
    <t>7e etappe Tour de Suisse (2.WT)</t>
  </si>
  <si>
    <t>8e etappe Tour de Suisse (2.WT)</t>
  </si>
  <si>
    <t>1e etappe Giro d'Italia Next Gen (2.Pro)</t>
  </si>
  <si>
    <t>4e etappe La Route d'Occitanie (2.1)</t>
  </si>
  <si>
    <t>3e etappe  Belgium Tour (2.Pro)</t>
  </si>
  <si>
    <t>PONOMAR Andrii</t>
  </si>
  <si>
    <t>Diego Ulissi</t>
  </si>
  <si>
    <t>Appennino</t>
  </si>
  <si>
    <t>49 (6)</t>
  </si>
  <si>
    <t>VAN KERCKHOVE Matisse</t>
  </si>
  <si>
    <t>BOZZOLA Mirko</t>
  </si>
  <si>
    <t>FRYDKJÆR Patrick Boje</t>
  </si>
  <si>
    <t>RAFFERTY Adam</t>
  </si>
  <si>
    <t>DUNWOODY Seth</t>
  </si>
  <si>
    <t>PUTZ Sebastian</t>
  </si>
  <si>
    <t>ZANINI Simone</t>
  </si>
  <si>
    <t>VANHUFFEL Matteo</t>
  </si>
  <si>
    <t>FABRIES Ugo</t>
  </si>
  <si>
    <t>AGOSTINACCHIO Filippo</t>
  </si>
  <si>
    <t>CHESINI Cesare</t>
  </si>
  <si>
    <t>WALLENBORN Arno</t>
  </si>
  <si>
    <t>115 Giro dell'Appennino (1.1)</t>
  </si>
  <si>
    <t>SEYFOLLAHIFARD Hasan</t>
  </si>
  <si>
    <t>345-410-327</t>
  </si>
  <si>
    <t>116 Sibiu Cycling Tour (2.1)</t>
  </si>
  <si>
    <t>117 Tour of Austria (2.1)</t>
  </si>
  <si>
    <t>118 Tour of Magnificent Qinghai (2.Pro)</t>
  </si>
  <si>
    <t>119 Giro Ciclistico della Valle d'Aosta (2.Pro)</t>
  </si>
  <si>
    <t>La Polynormande (1.1)</t>
  </si>
  <si>
    <t>Czech Tour (2.1)</t>
  </si>
  <si>
    <t>ADAC Cyclassics (1.WT)</t>
  </si>
  <si>
    <t>Tour du Limousin (2.1)</t>
  </si>
  <si>
    <t>Renewi Tour (2.WT)</t>
  </si>
  <si>
    <t>Tour of Britain (2.Pro)</t>
  </si>
  <si>
    <t>GP Industria &amp; Artigianato (1.Pro)</t>
  </si>
  <si>
    <t>Tour of İstanbul (2.1)</t>
  </si>
  <si>
    <t>Ben Healy</t>
  </si>
  <si>
    <t>Thijmen Arensman + Tim Wellens</t>
  </si>
  <si>
    <t>358-417-329</t>
  </si>
  <si>
    <t>364-427-332</t>
  </si>
  <si>
    <t>373-437-343</t>
  </si>
  <si>
    <t>386-437-343</t>
  </si>
  <si>
    <t>Sibiu</t>
  </si>
  <si>
    <t>Austria</t>
  </si>
  <si>
    <t>Valle Aosta</t>
  </si>
  <si>
    <t>PRINGLE Nate</t>
  </si>
  <si>
    <t>BIESTERBOS Frits</t>
  </si>
  <si>
    <t>SAGRADO Alvaro</t>
  </si>
  <si>
    <t>DUNHAM Ethan</t>
  </si>
  <si>
    <t>GARCIA José María</t>
  </si>
  <si>
    <t>BORREMANS Kasper</t>
  </si>
  <si>
    <t>ÁLVAREZ Héctor</t>
  </si>
  <si>
    <t>GROSU Eduard-Michael</t>
  </si>
  <si>
    <t>KOMAC Nejc</t>
  </si>
  <si>
    <t>MENGS Petros</t>
  </si>
  <si>
    <t>GARCÍA Carlos Alfonso</t>
  </si>
  <si>
    <t>ALLENO Clément</t>
  </si>
  <si>
    <t>50 (7)</t>
  </si>
  <si>
    <t>51 (8)</t>
  </si>
  <si>
    <t>52 (9)</t>
  </si>
  <si>
    <t>SAMBINELLO Enea</t>
  </si>
  <si>
    <t>HAYMA Karst</t>
  </si>
  <si>
    <t>TESSIORE Tommaso</t>
  </si>
  <si>
    <t>RAMÍREZ Mateo Pablo</t>
  </si>
  <si>
    <t>MEEHAN Jamie</t>
  </si>
  <si>
    <t>DOCKX Aaron</t>
  </si>
  <si>
    <t>SCHOOFS Jasper</t>
  </si>
  <si>
    <t>O'BRIEN Liam</t>
  </si>
  <si>
    <t>BRAVO Henrique</t>
  </si>
  <si>
    <t>ARSAC Rémi</t>
  </si>
  <si>
    <t>DROUET Jules</t>
  </si>
  <si>
    <t>PLACE Maxence</t>
  </si>
  <si>
    <t>BIEHL Kevin</t>
  </si>
  <si>
    <t>2e etappe Sibiu Cycling Tour (2.1)</t>
  </si>
  <si>
    <t>3e etappe Sibiu Cycling Tour (2.1)</t>
  </si>
  <si>
    <t>4e etappe Sibiu Cycling Tour (2.1)</t>
  </si>
  <si>
    <t>1e etappe Sibiu Cycling Tour (2.1)</t>
  </si>
  <si>
    <t>Tour de Wallonie</t>
  </si>
  <si>
    <t>San Sebastian Klasikoa</t>
  </si>
  <si>
    <t>Tour de Pologne</t>
  </si>
  <si>
    <t>ADAC Cyclassics Hamburg</t>
  </si>
  <si>
    <t>Renewi Benelux Tour</t>
  </si>
  <si>
    <t>GP Cycliste de Quebec</t>
  </si>
  <si>
    <t>GP Cycliste de Montreal</t>
  </si>
  <si>
    <t>Parijs-Tours</t>
  </si>
  <si>
    <t>Gree-Tour of Guangxi</t>
  </si>
  <si>
    <t>NK Tijdrit</t>
  </si>
  <si>
    <t>WK Tijdrit</t>
  </si>
  <si>
    <t>NK Wegwedstrijd</t>
  </si>
  <si>
    <t>WK Wegwedstrijd</t>
  </si>
  <si>
    <t>San Sebastian Klas.</t>
  </si>
  <si>
    <t>D8</t>
  </si>
  <si>
    <t>C8</t>
  </si>
  <si>
    <t>Noord-Brabant West / 29e algemeen klassement</t>
  </si>
  <si>
    <t>Belgie / 87e algemeen klassement</t>
  </si>
  <si>
    <t>Noord-Brabant West / 7e algemeen klassement</t>
  </si>
  <si>
    <t>Overijssel Sleeuwijk / 128e algemeen klassement</t>
  </si>
  <si>
    <t>Noord-Brabant West / 1e algemeen klassement</t>
  </si>
  <si>
    <t>Frietverslinders  / 70e algemeenklassement</t>
  </si>
  <si>
    <t>PostNL / 8e algemeen klassement</t>
  </si>
  <si>
    <t>B8</t>
  </si>
  <si>
    <t>A8</t>
  </si>
  <si>
    <t>D7</t>
  </si>
  <si>
    <t>C7</t>
  </si>
  <si>
    <t>B7</t>
  </si>
  <si>
    <t>A7</t>
  </si>
  <si>
    <t>Berchum Hoven / 22e in algemeen klassement</t>
  </si>
  <si>
    <t>PostNL / 23e in algemeen klassement</t>
  </si>
  <si>
    <t>Zuid-Holland / 13e algemeen klassement</t>
  </si>
  <si>
    <t>Gelderland / 78e algemeen klassement</t>
  </si>
  <si>
    <t>Gorinchem / 43e algemeen klassement</t>
  </si>
  <si>
    <t>Gorinchem / 26e algemeen klassement</t>
  </si>
  <si>
    <t>Limburg Utrecht / 57e algemeen klassement</t>
  </si>
  <si>
    <t>Limburg Utrecht / 21e algemeen klassement</t>
  </si>
  <si>
    <t>D6</t>
  </si>
  <si>
    <t>C6</t>
  </si>
  <si>
    <t>B6</t>
  </si>
  <si>
    <t>A6</t>
  </si>
  <si>
    <t>PostNL / 5e algemeen klassement</t>
  </si>
  <si>
    <t>Limburg Utrecht / 56e algemeen klassement</t>
  </si>
  <si>
    <t>Gelderland / 11e algemeen klassement</t>
  </si>
  <si>
    <t>Gorinchem / 2e algemeen klassement</t>
  </si>
  <si>
    <t>Dames / 12e algemeen klassement</t>
  </si>
  <si>
    <t>Zuid-Holland / 75e algemeen klassement</t>
  </si>
  <si>
    <t>Noord-Holland Zeeland / 69e algemeen klassement</t>
  </si>
  <si>
    <t>Noord-Holland Zeeland / 33e algemeen klassement</t>
  </si>
  <si>
    <t>Roosendaal / 14e algemeen klassement</t>
  </si>
  <si>
    <t>Noord-Brabant West / 27e algemeen klassement</t>
  </si>
  <si>
    <t>Kozakken Boys / 4e algemeen klassement</t>
  </si>
  <si>
    <t>Overijssel Sleeuwijk / 52e algemeen klassement</t>
  </si>
  <si>
    <t>Noord-Brabant West / 37e algemeen klassement</t>
  </si>
  <si>
    <t>Dames / 93e algemeen klassement</t>
  </si>
  <si>
    <t>Overijssel Sleeuwijk / 53e algemeen klassement</t>
  </si>
  <si>
    <t>Berchum Hoven / 73e algemeen klassement</t>
  </si>
  <si>
    <t>COLNAGHI Andrea</t>
  </si>
  <si>
    <t>Terres Ebre</t>
  </si>
  <si>
    <t>Villafranca</t>
  </si>
  <si>
    <t>Castilla Leon</t>
  </si>
  <si>
    <t>ETXEBARRIA Haimar</t>
  </si>
  <si>
    <t>SHICHKIN Vlas</t>
  </si>
  <si>
    <t>Everard vd Luijtgaarden (4)</t>
  </si>
  <si>
    <t>123 Tour de France (Grote Ronde)</t>
  </si>
  <si>
    <t>2016 t/m 2025</t>
  </si>
  <si>
    <t>Tour Qinghai</t>
  </si>
  <si>
    <t>Tour Wallonie</t>
  </si>
  <si>
    <t>San Sebastian</t>
  </si>
  <si>
    <t>Circuito Getxo</t>
  </si>
  <si>
    <t>Isaac Del Toro</t>
  </si>
  <si>
    <t>DE MOYER Kenay</t>
  </si>
  <si>
    <t>VADIC Baptiste</t>
  </si>
  <si>
    <t>RENARD-HAQUIN Henri-François</t>
  </si>
  <si>
    <t>120 Clàssica Terres de l'Ebre (1.1)</t>
  </si>
  <si>
    <t>121 Prueba Villafranca - Ordiziako Klasika (1.1)</t>
  </si>
  <si>
    <t>122 Vuelta a Castilla y Leon (1.1)</t>
  </si>
  <si>
    <t>124 Ethias-Tour de Wallonie (2.Pro)</t>
  </si>
  <si>
    <t>125 Circuito de Getxo - Memorial Hermanos Otxoa (1.1)</t>
  </si>
  <si>
    <t>126 Donostia San Sebastian Klasikoa (1.WT)</t>
  </si>
  <si>
    <t>Arctic Race of Norway (2.Pro)</t>
  </si>
  <si>
    <t>387-438-344</t>
  </si>
  <si>
    <t>388-439-345</t>
  </si>
  <si>
    <t>389-443-345</t>
  </si>
  <si>
    <t>412-466-368</t>
  </si>
  <si>
    <t>418-472-374</t>
  </si>
  <si>
    <t>419-473-375</t>
  </si>
  <si>
    <t>420-474-376</t>
  </si>
  <si>
    <t>18e etappe Giro d'Italia (Grote Ronde)</t>
  </si>
  <si>
    <t>3e etappe Tour of Qinghai (2.Pro)</t>
  </si>
  <si>
    <t>Tour of Austria (2.1)</t>
  </si>
  <si>
    <t>Giro Valle d'Aosta (2.Pro)</t>
  </si>
  <si>
    <t>1e etappe Tour of Austria (2.1)</t>
  </si>
  <si>
    <t>3e etappe Giro Valle d'Aosta (2.Pro)</t>
  </si>
  <si>
    <t>4e etappe Giro Valle d'Aosta (2.Pro)</t>
  </si>
  <si>
    <t>5e etappe Giro Valle d'Aosta (2.Pro)</t>
  </si>
  <si>
    <t>6e etappe Tour de France (Grote Ronde)</t>
  </si>
  <si>
    <t>3e etappe Giro d'Italia (Grote Ronde)</t>
  </si>
  <si>
    <t>4e etappe Giro d'Italia (Grote Ronde)</t>
  </si>
  <si>
    <t>3e etappe Tour de France (Grote Ronde)</t>
  </si>
  <si>
    <t>11e etappe Tour de France (Grote Ronde)</t>
  </si>
  <si>
    <t>4e etappe Tour of Qinghai (2.Pro)</t>
  </si>
  <si>
    <t>5e etappe Tour de France (Grote Ronde)</t>
  </si>
  <si>
    <t>10e etappe Tour de France (Grote Ronde)</t>
  </si>
  <si>
    <t>Tour of Qinghai (2.Pro)</t>
  </si>
  <si>
    <t>4e etappe Tour of Austria (2.1)</t>
  </si>
  <si>
    <t>6e etappe Tour of Qinghai (2.Pro)</t>
  </si>
  <si>
    <t>7e etappe Tour of Qinghai (2.Pro)</t>
  </si>
  <si>
    <t>2e etappe Tour de France (Grote Ronde)</t>
  </si>
  <si>
    <t>4e etappe Tour de France (Grote Ronde)</t>
  </si>
  <si>
    <t>Ordiziako Klasika (1.1)</t>
  </si>
  <si>
    <t>5e etappe Tour of Austria (2.1)</t>
  </si>
  <si>
    <t>2e etappe Tour of Qinghai (2.Pro)</t>
  </si>
  <si>
    <t>10e etappe Giro d'Italia (Grote Ronde)</t>
  </si>
  <si>
    <t>20e etappe Giro d'Italia (Grote Ronde)</t>
  </si>
  <si>
    <t>1e etappe Tour of Qinghai (2.Pro)</t>
  </si>
  <si>
    <t>8e etappe Tour of Qinghai (2.Pro)</t>
  </si>
  <si>
    <t>11e etappe Giro d'Italia (Grote Ronde)</t>
  </si>
  <si>
    <t>5e etappe Tour of Qinghai (2.Pro)</t>
  </si>
  <si>
    <t>14e etappe Giro d'Italia (Grote Ronde)</t>
  </si>
  <si>
    <t>1e etappe Tour de France (Grote Ronde)</t>
  </si>
  <si>
    <t>7e etappe Tour de France (Grote Ronde)</t>
  </si>
  <si>
    <t>8e etappe Tour de France (Grote Ronde)</t>
  </si>
  <si>
    <t>9e etappe Giro d'Italia (Grote Ronde)</t>
  </si>
  <si>
    <t>16e etappe Giro d'Italia (Grote Ronde)</t>
  </si>
  <si>
    <t>17e etappe Giro d'Italia (Grote Ronde)</t>
  </si>
  <si>
    <t>klassementen Giro d'Italia (Grote Ronde)</t>
  </si>
  <si>
    <t>6e etappe Giro d'Italia (Grote Ronde)</t>
  </si>
  <si>
    <t>12e etappe Giro d'Italia (Grote Ronde)</t>
  </si>
  <si>
    <t>21e etappe Giro d'Italia (Grote Ronde)</t>
  </si>
  <si>
    <t>9e etappe Tour de France (Grote Ronde)</t>
  </si>
  <si>
    <t>2e etappe Tour of Austria (2.1)</t>
  </si>
  <si>
    <t>3e etappe Tour of Austria (2.1)</t>
  </si>
  <si>
    <t>1e etappe Giro Valle d'Aosta (2.Pro)</t>
  </si>
  <si>
    <t>Giro d'Italia (Grote Ronde)</t>
  </si>
  <si>
    <t>Klassementen Giro d'Italia (Grote Ronde)</t>
  </si>
  <si>
    <t>13e etappe Giro d'Italia (Grote Ronde)</t>
  </si>
  <si>
    <t>Hamburg Cyclass.</t>
  </si>
  <si>
    <t>Renewi Tour</t>
  </si>
  <si>
    <t>O</t>
  </si>
  <si>
    <t>P</t>
  </si>
  <si>
    <t>M</t>
  </si>
  <si>
    <t>N</t>
  </si>
  <si>
    <t>Belgie / 81e algemeen klassement</t>
  </si>
  <si>
    <t>Noord-Brabant West / 40e algemeen klassement</t>
  </si>
  <si>
    <t>Noord-Brabant West / 12e algemeen klassement</t>
  </si>
  <si>
    <t>Berchum Hoven / 89e algemeen klassement</t>
  </si>
  <si>
    <t>Roosendaal / 10e algemeen klassement</t>
  </si>
  <si>
    <t>Frietverslinders  / 72e algemeenklassement</t>
  </si>
  <si>
    <t>Kozakken Boys / 2e algemeen klassement</t>
  </si>
  <si>
    <t>PostNL / 19e in algemeen klassement</t>
  </si>
  <si>
    <t>Zuid-Holland / 48e algemeen klassement</t>
  </si>
  <si>
    <t>Gelderland / 64e algemeen klassement</t>
  </si>
  <si>
    <t>81e</t>
  </si>
  <si>
    <t>89e</t>
  </si>
  <si>
    <t>72e</t>
  </si>
  <si>
    <t>64e</t>
  </si>
  <si>
    <t>69e</t>
  </si>
  <si>
    <t>Gorinchem / 11e algemeen klassement</t>
  </si>
  <si>
    <t>Limburg Utrecht / 59e algemeen klassement</t>
  </si>
  <si>
    <t>59e</t>
  </si>
  <si>
    <t>Limburg Utrecht / 14e algemeen klassement</t>
  </si>
  <si>
    <t>Gorinchem / 4e algemeen klassement</t>
  </si>
  <si>
    <t>Vuelta Burgos</t>
  </si>
  <si>
    <t>Tour de l'Ain</t>
  </si>
  <si>
    <t>Himalaya</t>
  </si>
  <si>
    <t>Arctic Race</t>
  </si>
  <si>
    <t>Polen</t>
  </si>
  <si>
    <t>GARCÍA PIERNA Carlos</t>
  </si>
  <si>
    <t>IBÁÑEZ Javier</t>
  </si>
  <si>
    <t>BOUCHARD Geoffrey</t>
  </si>
  <si>
    <t>TSISHKOU Raman</t>
  </si>
  <si>
    <t>ORMISTON Callum</t>
  </si>
  <si>
    <t>GOLDSTEIN Omer</t>
  </si>
  <si>
    <t>MARTINSEN Georg Rydningen</t>
  </si>
  <si>
    <t>BAKSAAS Morthen Wang</t>
  </si>
  <si>
    <t>BYSTRØM Sven Erik</t>
  </si>
  <si>
    <t>FOUGNER Eivind Broholt</t>
  </si>
  <si>
    <t>TVEDT Ulrik</t>
  </si>
  <si>
    <t>SIMMONS Colby</t>
  </si>
  <si>
    <t>STOSZ Patryk</t>
  </si>
  <si>
    <t>BUDZIŃSKI Tomasz</t>
  </si>
  <si>
    <t>PĘKALA Piotr</t>
  </si>
  <si>
    <t>Cian Uijtdebroeks</t>
  </si>
  <si>
    <t>127 Vuelta a Burgos (2.Pro)</t>
  </si>
  <si>
    <t>128 Tour de l'Ain (2.1)</t>
  </si>
  <si>
    <t>129 Trans-Himalaya Cycling Race (2.1)</t>
  </si>
  <si>
    <t>130 Arctic Race of Norway (2.Pro)</t>
  </si>
  <si>
    <t>131 Tour de Pologne (2.WT)</t>
  </si>
  <si>
    <t>132 Volta a Portugal em Bicicleta (2.1)</t>
  </si>
  <si>
    <t>133 PostNord Tour of Denmark (2.Pro)</t>
  </si>
  <si>
    <t>134 Circuit Franco-Belge (1.Pro)</t>
  </si>
  <si>
    <t>135 La Polynormande (1.1)</t>
  </si>
  <si>
    <t>136 Czech Tour (2.1)</t>
  </si>
  <si>
    <t>10 (1)</t>
  </si>
  <si>
    <t>426-482-386</t>
  </si>
  <si>
    <t>437-492-387</t>
  </si>
  <si>
    <t>442-496-388</t>
  </si>
  <si>
    <t>448-504-392</t>
  </si>
  <si>
    <t>456-512-401</t>
  </si>
  <si>
    <t>Memorial Hermanos Otxoa (1.1)</t>
  </si>
  <si>
    <t>6e etappe Tour de Pologne (2.WT)</t>
  </si>
  <si>
    <t>San Sebastian Klasikoa (1.WT)</t>
  </si>
  <si>
    <t>1e etappe Vuelta a Burgos (2.Pro)</t>
  </si>
  <si>
    <t>1e etappe Tour de Pologne (2.WT)</t>
  </si>
  <si>
    <t>19e etappe Giro d'Italia (Grote Ronde)</t>
  </si>
  <si>
    <t>4e etappe Vuelta a Burgos (2.Pro)</t>
  </si>
  <si>
    <t>2e etappe Tour de Pologne (2.WT)</t>
  </si>
  <si>
    <t>Tour de Wallonie (2.Pro)</t>
  </si>
  <si>
    <t>1e etappe Tour de Wallonie (2.Pro)</t>
  </si>
  <si>
    <t>1e etappe  Arctic Race of Norway (2.Pro)</t>
  </si>
  <si>
    <t>21e etappe Tour de France (Grote Ronde)</t>
  </si>
  <si>
    <t>5e etappe Tour de Wallonie (2.Pro)</t>
  </si>
  <si>
    <t>16e etappe Tour de France (Grote Ronde)</t>
  </si>
  <si>
    <t>2e etappe Tour de Wallonie (2.Pro)</t>
  </si>
  <si>
    <t>2e etappe  Arctic Race of Norway (2.Pro)</t>
  </si>
  <si>
    <t>2e etappe Giro d'Italia (Grote Ronde)</t>
  </si>
  <si>
    <t>3e etappe Tour de Wallonie (2.Pro)</t>
  </si>
  <si>
    <t>4e etappe Tour de Wallonie (2.Pro)</t>
  </si>
  <si>
    <t>2e etappe Vuelta a Burgos (2.Pro)</t>
  </si>
  <si>
    <t>15e etappe Tour de France (Grote Ronde)</t>
  </si>
  <si>
    <t>2e etappe Tour de l'Ain (2.1)</t>
  </si>
  <si>
    <t>3e etappe Tour de l'Ain (2.1)</t>
  </si>
  <si>
    <t>4e etappe Tour de Pologne (2.WT)</t>
  </si>
  <si>
    <t>7e etappe Tour de Pologne (2.WT)</t>
  </si>
  <si>
    <t>3e etappe  Arctic Race of Norway (2.Pro)</t>
  </si>
  <si>
    <t>5e etappe Giro d'Italia (Grote Ronde)</t>
  </si>
  <si>
    <t>20e etappe Tour de France (Grote Ronde)</t>
  </si>
  <si>
    <t>4e etappe  Arctic Race of Norway (2.Pro)</t>
  </si>
  <si>
    <t>14e etappe Tour de France (Grote Ronde)</t>
  </si>
  <si>
    <t>8e etappe Giro d'Italia (Grote Ronde)</t>
  </si>
  <si>
    <t>15e etappe Giro d'Italia (Grote Ronde)</t>
  </si>
  <si>
    <t>7e etappe Giro d'Italia (Grote Ronde)</t>
  </si>
  <si>
    <t>12e etappe Tour de France (Grote Ronde)</t>
  </si>
  <si>
    <t>18e etappe Tour de France (Grote Ronde)</t>
  </si>
  <si>
    <t>Klassementen Tour de France (Grote Ronde)</t>
  </si>
  <si>
    <t>5e etappe Vuelta a Burgos (2.Pro)</t>
  </si>
  <si>
    <t>17e etappe Tour de France (Grote Ronde)</t>
  </si>
  <si>
    <t>3e etappe Tour de Pologne (2.WT)</t>
  </si>
  <si>
    <t>3e etappe Vuelta a Burgos (2.Pro)</t>
  </si>
  <si>
    <t>1e etappe Tour de l'Ain (2.1)</t>
  </si>
  <si>
    <t>1e etappe Giro d'Italia (Grote Ronde)</t>
  </si>
  <si>
    <t>19e etappe Tour de France (Grote Ronde)</t>
  </si>
  <si>
    <t>5e etappe Tour de Pologne (2.WT)</t>
  </si>
  <si>
    <t>13e etappe Tour de France (Grote Ronde)</t>
  </si>
  <si>
    <t>Eindklassement Tour de France (Grote Ronde)</t>
  </si>
  <si>
    <t>Portugal</t>
  </si>
  <si>
    <t>Tour Denmark</t>
  </si>
  <si>
    <t>Franco-Belge</t>
  </si>
  <si>
    <t>Polynormande</t>
  </si>
  <si>
    <t>Czech Tour</t>
  </si>
  <si>
    <t>Hamburg</t>
  </si>
  <si>
    <t>Rinus van der wal</t>
  </si>
  <si>
    <t>Tour of Binzhou (1.1)</t>
  </si>
  <si>
    <t>Giro della Toscana (1.1)</t>
  </si>
  <si>
    <t>Memorial Marco Pantani (1.1)</t>
  </si>
  <si>
    <t>GP de Fourmies (1.Pro)</t>
  </si>
  <si>
    <t>Trofeo Matteotti (1.1)</t>
  </si>
  <si>
    <t>Grand Prix Cycliste de Québec (1.WT)</t>
  </si>
  <si>
    <t>Grand Prix Cycliste de Montréal (1.WT)</t>
  </si>
  <si>
    <t>137 ADAC Cyclassics Hamburg (1.WT)</t>
  </si>
  <si>
    <t>470-519-408</t>
  </si>
  <si>
    <t>476-526-417</t>
  </si>
  <si>
    <t>477-527-418</t>
  </si>
  <si>
    <t>478-528-419</t>
  </si>
  <si>
    <t>483-537-427</t>
  </si>
  <si>
    <t>484-538-428</t>
  </si>
  <si>
    <t>Rory Townsend</t>
  </si>
  <si>
    <t>VERBRUGGHE Jens</t>
  </si>
  <si>
    <t>NUNES Hugo</t>
  </si>
  <si>
    <t>LEAL Tiago</t>
  </si>
  <si>
    <t>ROTA Raúl</t>
  </si>
  <si>
    <t>MUNTON Byron</t>
  </si>
  <si>
    <t>CLASSEN Caleb</t>
  </si>
  <si>
    <t>CAMPOS Francisco</t>
  </si>
  <si>
    <t>SILVA Pedro</t>
  </si>
  <si>
    <t>CADENA Edgar David</t>
  </si>
  <si>
    <t>MAKOHON Jack</t>
  </si>
  <si>
    <t>DUARTE Emanuel</t>
  </si>
  <si>
    <t>BUSTAMANTE Adrián</t>
  </si>
  <si>
    <t>HAUGSTED Conrad</t>
  </si>
  <si>
    <t>DAHL Marius Innhaug</t>
  </si>
  <si>
    <t>NØRTOFT Morten Aalling</t>
  </si>
  <si>
    <t>MALMBERG Matias</t>
  </si>
  <si>
    <t>NIELSEN Daniel Weis</t>
  </si>
  <si>
    <t>MARIS Elias</t>
  </si>
  <si>
    <t>JASCH Lennart</t>
  </si>
  <si>
    <t xml:space="preserve"> Circuit Franco-Belge (1.Pro)</t>
  </si>
  <si>
    <t>1e etappe Tour of Denmark (2.Pro)</t>
  </si>
  <si>
    <t>4e etappe Tour of Denmark (2.Pro)</t>
  </si>
  <si>
    <t>proloog Volta a Portugal  (2.1)</t>
  </si>
  <si>
    <t>5e etappe Volta a Portugal  (2.1)</t>
  </si>
  <si>
    <t>Volta a Portugal  (2.1)</t>
  </si>
  <si>
    <t>9e etappe Volta a Portugal  (2.1)</t>
  </si>
  <si>
    <t>2e etappe Czech Tour (2.1)</t>
  </si>
  <si>
    <t>4e etappe Czech Tour (2.1)</t>
  </si>
  <si>
    <t>Tour of Denmark (2.Pro)</t>
  </si>
  <si>
    <t>10e etappe Volta a Portugal  (2.1)</t>
  </si>
  <si>
    <t>5e etappe Tour of Denmark (2.Pro)</t>
  </si>
  <si>
    <t>7e etappe Volta a Portugal  (2.1)</t>
  </si>
  <si>
    <t>2e etappe Tour of Denmark (2.Pro)</t>
  </si>
  <si>
    <t>3e etappe Tour of Denmark (2.Pro)</t>
  </si>
  <si>
    <t>1e etappe Czech Tour (2.1)</t>
  </si>
  <si>
    <t>3e etappe Czech Tour (2.1)</t>
  </si>
  <si>
    <t>2e etappe Volta a Portugal  (2.1)</t>
  </si>
  <si>
    <t>4e etappe Volta a Portugal  (2.1)</t>
  </si>
  <si>
    <t>6e etappe Volta a Portugal  (2.1)</t>
  </si>
  <si>
    <t>11 (2)</t>
  </si>
  <si>
    <t>12 (3)</t>
  </si>
  <si>
    <t>13 (4)</t>
  </si>
  <si>
    <t>14 (5)</t>
  </si>
  <si>
    <t>15 (6)</t>
  </si>
  <si>
    <t>16 (7)</t>
  </si>
  <si>
    <t>Limousin</t>
  </si>
  <si>
    <t>Duitsland</t>
  </si>
  <si>
    <t>BEZZA Quentin</t>
  </si>
  <si>
    <t>77e</t>
  </si>
  <si>
    <t>57e</t>
  </si>
  <si>
    <t>55e</t>
  </si>
  <si>
    <t>1e etappe Deutschland Tour (2.Pro)</t>
  </si>
  <si>
    <t>1e etappe Tour du Limousin (2.1)</t>
  </si>
  <si>
    <t>2e etappe Tour du Limousin (2.1)</t>
  </si>
  <si>
    <t>2e etappe Renewi Tour (2.WT)</t>
  </si>
  <si>
    <t>4e etappe Renewi Tour (2.WT)</t>
  </si>
  <si>
    <t>2e etappe Deutschland Tour (2.Pro)</t>
  </si>
  <si>
    <t>3e etappe Deutschland Tour (2.Pro)</t>
  </si>
  <si>
    <t>4e etappe Deutschland Tour (2.Pro)</t>
  </si>
  <si>
    <t>5e etappe Renewi Tour (2.WT)</t>
  </si>
  <si>
    <t>1e etappe Renewi Tour (2.WT)</t>
  </si>
  <si>
    <t>4e etappe Tour du Limousin (2.1)</t>
  </si>
  <si>
    <t>3e etappe Tour du Limousin (2.1)</t>
  </si>
  <si>
    <t>Proloog Deutschland Tour (2.Pro)</t>
  </si>
  <si>
    <t>3e etappe Renewi Tour (2.WT)</t>
  </si>
  <si>
    <t>Deutschland Tour (2.Pro)</t>
  </si>
  <si>
    <t>138 Tour du Limousin (2.1)</t>
  </si>
  <si>
    <t>139 Lidl Deutschland Tour (2.Pro)</t>
  </si>
  <si>
    <t>140 Renewi Tour (2.WT)</t>
  </si>
  <si>
    <t>142 Muur Classic Geraardsbergen (1.1)</t>
  </si>
  <si>
    <t>143 Tour de l'Avenir (2.Pro)</t>
  </si>
  <si>
    <t>6a etappe</t>
  </si>
  <si>
    <t>6b etappe</t>
  </si>
  <si>
    <t>144 Bretagne Classic - Ouest-France (1.WT)</t>
  </si>
  <si>
    <t>17 (8)</t>
  </si>
  <si>
    <t>18 (9)</t>
  </si>
  <si>
    <t>19 (10)</t>
  </si>
  <si>
    <t>489-546-435</t>
  </si>
  <si>
    <t>495-552-442</t>
  </si>
  <si>
    <t>501-558-449</t>
  </si>
  <si>
    <t>Arnaud de Lie</t>
  </si>
  <si>
    <t>87e</t>
  </si>
  <si>
    <t>93e</t>
  </si>
  <si>
    <t>75e</t>
  </si>
  <si>
    <t>56e</t>
  </si>
  <si>
    <t>70e</t>
  </si>
  <si>
    <t>128e</t>
  </si>
  <si>
    <t>73e</t>
  </si>
  <si>
    <t>78e</t>
  </si>
  <si>
    <t>Bretagne</t>
  </si>
  <si>
    <t>Muur Classic</t>
  </si>
  <si>
    <t>Tour Poitou</t>
  </si>
  <si>
    <t>Tour Avenir</t>
  </si>
  <si>
    <t>Belgie / 77e algemeen klassement</t>
  </si>
  <si>
    <t>Zuid-Holland / 41e algemeen klassement</t>
  </si>
  <si>
    <t>Noord-Brabant West / 8e algemeen klassement</t>
  </si>
  <si>
    <t>Noord-Holland Zeeland / 57e algemeen klassement</t>
  </si>
  <si>
    <t>Frietverslinders / 12e algemeen klassement</t>
  </si>
  <si>
    <t>Frietverslinders / 24e algemeen klassement</t>
  </si>
  <si>
    <t>Frietverslinders / 20e algemeen klassement</t>
  </si>
  <si>
    <t>Limburg Utrecht / 55e algemeen klassement</t>
  </si>
  <si>
    <t>Kozakken Boys / 1e algemeen klassement</t>
  </si>
  <si>
    <t>Limburg Utrecht / 7e algemeen klassement</t>
  </si>
  <si>
    <t>Quebec</t>
  </si>
  <si>
    <t>Montreal</t>
  </si>
  <si>
    <t>BOULET Eliott</t>
  </si>
  <si>
    <t>BOWER Lewis</t>
  </si>
  <si>
    <t>VADER Milan</t>
  </si>
  <si>
    <t>SCHRETTL Marco</t>
  </si>
  <si>
    <t>KOCKELMANN Mathieu</t>
  </si>
  <si>
    <t>ROWE Elliot</t>
  </si>
  <si>
    <t>LEIDERT Louis</t>
  </si>
  <si>
    <t>KESS Alexandre</t>
  </si>
  <si>
    <t>WARD Jack</t>
  </si>
  <si>
    <t>PRIETO José Juan</t>
  </si>
  <si>
    <t>PRIETO José Antonio</t>
  </si>
  <si>
    <t>GOSZCZURNY Patryk</t>
  </si>
  <si>
    <t>ØXENBERG Peter </t>
  </si>
  <si>
    <t>BOCK Max</t>
  </si>
  <si>
    <t>HUBER Jan</t>
  </si>
  <si>
    <t>Goof van de Dool</t>
  </si>
  <si>
    <t>20 (11)</t>
  </si>
  <si>
    <t>21 (12)</t>
  </si>
  <si>
    <t>22 (13)</t>
  </si>
  <si>
    <t>23 (14)</t>
  </si>
  <si>
    <t>507-563-460</t>
  </si>
  <si>
    <t>508-564-461</t>
  </si>
  <si>
    <t>520-581-468</t>
  </si>
  <si>
    <t>521-582-469</t>
  </si>
  <si>
    <t>Paul Seixas</t>
  </si>
  <si>
    <t>141 Tour Poitou-Charentes (2.1)</t>
  </si>
  <si>
    <t>CHILTON Ben</t>
  </si>
  <si>
    <t>CUYLITS Mauro</t>
  </si>
  <si>
    <t>CLAEYS Robbe</t>
  </si>
  <si>
    <t>MEREDITH Charlie</t>
  </si>
  <si>
    <t>MUÑOZ Francisco</t>
  </si>
  <si>
    <t>MENGEL Nikolaj</t>
  </si>
  <si>
    <t>+1</t>
  </si>
  <si>
    <t>-1</t>
  </si>
  <si>
    <t>0</t>
  </si>
  <si>
    <t>-2</t>
  </si>
  <si>
    <t>+2</t>
  </si>
  <si>
    <t>Tour Britain</t>
  </si>
  <si>
    <t>Maryland</t>
  </si>
  <si>
    <t>GP Industria</t>
  </si>
  <si>
    <t>Istanbul</t>
  </si>
  <si>
    <t>145 Tour of Britain (2.Pro)</t>
  </si>
  <si>
    <t>146 Maryland Cycling Classic (1.Pro)</t>
  </si>
  <si>
    <t>147 GP Industria &amp; Artigianato (1.Pro)</t>
  </si>
  <si>
    <t>proloog</t>
  </si>
  <si>
    <t>Tour de Slovaquie (2.1)</t>
  </si>
  <si>
    <t>Grand Prix de Wallonie (1.Pro)</t>
  </si>
  <si>
    <t>Kampioenschap van Vlaanderen (1.1)</t>
  </si>
  <si>
    <t>Tour of Huangshan (2.1)</t>
  </si>
  <si>
    <t>SUPER 8 Classic (1.Pro)</t>
  </si>
  <si>
    <t>Grand Prix d'Isbergues (1.1)</t>
  </si>
  <si>
    <t>Gooikse Pijl (1.1)</t>
  </si>
  <si>
    <t>Giro della Romagna (1.1)</t>
  </si>
  <si>
    <t>24 (15)</t>
  </si>
  <si>
    <t>13 (1)</t>
  </si>
  <si>
    <t>14 (2)</t>
  </si>
  <si>
    <t>15 (3)</t>
  </si>
  <si>
    <t>528-589-476</t>
  </si>
  <si>
    <t>529-590-477</t>
  </si>
  <si>
    <t>530-591-478</t>
  </si>
  <si>
    <t>537-595-483</t>
  </si>
  <si>
    <t>Romain Gregoire</t>
  </si>
  <si>
    <t>Tour Binzhou</t>
  </si>
  <si>
    <t>Giro Toscana</t>
  </si>
  <si>
    <t>Sabatini</t>
  </si>
  <si>
    <t>Mem. Pantani</t>
  </si>
  <si>
    <t>GP Fourmies</t>
  </si>
  <si>
    <t>Tr. Matteotti</t>
  </si>
  <si>
    <t>149 Tour of Binzhou (1.1)</t>
  </si>
  <si>
    <t>Krisite Janssens</t>
  </si>
  <si>
    <t>150 Giro della Toscana (1.1)</t>
  </si>
  <si>
    <t>151 Coppa Sabatini (1.Pro)</t>
  </si>
  <si>
    <t>152 Memorial Marco Pantani (1.1)</t>
  </si>
  <si>
    <t>153 GP de Fourmies (1.Pro)</t>
  </si>
  <si>
    <t>154 Trofeo Matteotti (1.1)</t>
  </si>
  <si>
    <t>155 Grand Prix Cycliste de Québec (1.WT)</t>
  </si>
  <si>
    <t>156 Grand Prix Cycliste de Montréal (1.WT)</t>
  </si>
  <si>
    <t>157 Skoda Tour de Luxembourg (2.Pro)</t>
  </si>
  <si>
    <t>158 Tour de Slovaquie (2.1)</t>
  </si>
  <si>
    <t>159 Grand Prix de Wallonie (1.Pro)</t>
  </si>
  <si>
    <t>160 Kampioenschap van Vlaanderen (1.1)</t>
  </si>
  <si>
    <t>161 Tour of Huangshan (2.1)</t>
  </si>
  <si>
    <t>162 SUPER 8 Classic (1.Pro)</t>
  </si>
  <si>
    <t>163 Grand Prix d'Isbergues (1.1)</t>
  </si>
  <si>
    <t>164 Gooikse Pijl (1.1)</t>
  </si>
  <si>
    <t>165 Giro della Romagna (1.1)</t>
  </si>
  <si>
    <t>Omloop van het Houtland (1.1)</t>
  </si>
  <si>
    <t>Paris-Chauny (1.1)</t>
  </si>
  <si>
    <t>148 Tour of Istanbul (2.1)</t>
  </si>
  <si>
    <t>538-597-483</t>
  </si>
  <si>
    <t>539-598-484</t>
  </si>
  <si>
    <t>540-599-485</t>
  </si>
  <si>
    <t>541-600-486</t>
  </si>
  <si>
    <t>542-601-487</t>
  </si>
  <si>
    <t>543-602-488</t>
  </si>
  <si>
    <t>544-603-489</t>
  </si>
  <si>
    <t>545-604-490</t>
  </si>
  <si>
    <t>JENNER Samuel</t>
  </si>
  <si>
    <t>KUROEDA Shiki</t>
  </si>
  <si>
    <t>DUBA Maxime</t>
  </si>
  <si>
    <t>16 (4)</t>
  </si>
  <si>
    <t>25 (1)</t>
  </si>
  <si>
    <t>26 (2)</t>
  </si>
  <si>
    <t>27 (3)</t>
  </si>
  <si>
    <t>28 (4)</t>
  </si>
  <si>
    <t>29 (5)</t>
  </si>
  <si>
    <t>Jonas Vingegaard</t>
  </si>
  <si>
    <t>3e etappe Tour Poitou-Charentes (2.1)</t>
  </si>
  <si>
    <t>1e etappe Tour de l'Avenir (2.Pro)</t>
  </si>
  <si>
    <t>proloog Tour of İstanbul (2.1)</t>
  </si>
  <si>
    <t xml:space="preserve">  </t>
  </si>
  <si>
    <t>3e etappe Tour of İstanbul (2.1)</t>
  </si>
  <si>
    <t>proloog Tour de l'Avenir (2.Pro)</t>
  </si>
  <si>
    <t>5e etappe Tour de l'Avenir (2.Pro)</t>
  </si>
  <si>
    <t>6a etappe Tour de l'Avenir (2.Pro)</t>
  </si>
  <si>
    <t>2e etappe Tour of Britain (2.Pro)</t>
  </si>
  <si>
    <t>2e etappe Tour Poitou-Charentes (2.1)</t>
  </si>
  <si>
    <t>1e etappe Tour of İstanbul (2.1)</t>
  </si>
  <si>
    <t>2e etappe Tour of İstanbul (2.1)</t>
  </si>
  <si>
    <t>Bretagne Classic - Ouest-France (1.WT)</t>
  </si>
  <si>
    <t>3e etappe Tour of Britain (2.Pro)</t>
  </si>
  <si>
    <t>1e etappe Tour Poitou-Charentes (2.1)</t>
  </si>
  <si>
    <t xml:space="preserve"> Coppa Sabatini (1.Pro)</t>
  </si>
  <si>
    <t>Tour de l'Avenir (2.Pro)</t>
  </si>
  <si>
    <t>2e etappe Tour de l'Avenir (2.Pro)</t>
  </si>
  <si>
    <t>6b etappe Tour de l'Avenir (2.Pro)</t>
  </si>
  <si>
    <t>4e etappe Tour Poitou-Charentes (2.1)</t>
  </si>
  <si>
    <t>6e etappe Tour of Britain (2.Pro)</t>
  </si>
  <si>
    <t>Tour Poitou-Charentes (2.1)</t>
  </si>
  <si>
    <t>5e etappe Tour of Britain (2.Pro)</t>
  </si>
  <si>
    <t>Muur Classic Geraardsbergen (1.1)</t>
  </si>
  <si>
    <t>Maryland Cycling Classic (1.Pro)</t>
  </si>
  <si>
    <t>4e etappe Tour of Britain (2.Pro)</t>
  </si>
  <si>
    <t>1e etappe Tour of Britain (2.Pro)</t>
  </si>
  <si>
    <t>Luxembourg</t>
  </si>
  <si>
    <t>Slovaquie</t>
  </si>
  <si>
    <t>GP Wallonie</t>
  </si>
  <si>
    <t>Kamp. Vlaand.</t>
  </si>
  <si>
    <t>Huangshan</t>
  </si>
  <si>
    <t>Super8 Classic</t>
  </si>
  <si>
    <t>GP Isbergues</t>
  </si>
  <si>
    <t>Gooikse Pijl</t>
  </si>
  <si>
    <t>Giro Romagna</t>
  </si>
  <si>
    <t>REMIJN Senna</t>
  </si>
  <si>
    <t>CHAMBERLAIN Oscar</t>
  </si>
  <si>
    <t>HELLERUP Malte</t>
  </si>
  <si>
    <t>MORANG Mil</t>
  </si>
  <si>
    <t>HEREMANS Joppe</t>
  </si>
  <si>
    <t>DAEMEN Stijn</t>
  </si>
  <si>
    <t>VAN GILS Lucas</t>
  </si>
  <si>
    <t>DEBRUYNE Ramses</t>
  </si>
  <si>
    <t>MEIJERS Jeroen</t>
  </si>
  <si>
    <t>ETXEBERRIA Asier</t>
  </si>
  <si>
    <t>FUENTES Ángel</t>
  </si>
  <si>
    <t>TREZISE Declan</t>
  </si>
  <si>
    <t>166 Omloop van het Houtland (1.1)</t>
  </si>
  <si>
    <t>167 Paris-Chauny (1.1)</t>
  </si>
  <si>
    <t>30 (1)</t>
  </si>
  <si>
    <t>31 (2)</t>
  </si>
  <si>
    <t>32 (3)</t>
  </si>
  <si>
    <t>33 (4)</t>
  </si>
  <si>
    <t>34 (5)</t>
  </si>
  <si>
    <t>35 (6)</t>
  </si>
  <si>
    <t>36 (7)</t>
  </si>
  <si>
    <t>37 (8)</t>
  </si>
  <si>
    <t>38 (9)</t>
  </si>
  <si>
    <t>551-611-495</t>
  </si>
  <si>
    <t>557-617-507</t>
  </si>
  <si>
    <t>558-618-508</t>
  </si>
  <si>
    <t>559-619-509</t>
  </si>
  <si>
    <t>560-621-509</t>
  </si>
  <si>
    <t>561-622-510</t>
  </si>
  <si>
    <t>562-623-511</t>
  </si>
  <si>
    <t>563-624-512</t>
  </si>
  <si>
    <t>564-625-513</t>
  </si>
  <si>
    <t>4e etappe Tour de Luxembourg (2.Pro)</t>
  </si>
  <si>
    <t>5e etappe Tour de Luxembourg (2.Pro)</t>
  </si>
  <si>
    <t>Tour de Luxembourg (2.Pro)</t>
  </si>
  <si>
    <t>1e etappe Tour de Slovaquie (2.1)</t>
  </si>
  <si>
    <t>2e etappe Tour de Slovaquie (2.1)</t>
  </si>
  <si>
    <t>3e etappe Tour de Slovaquie (2.1)</t>
  </si>
  <si>
    <t>4e etappe Tour de Slovaquie (2.1)</t>
  </si>
  <si>
    <t>2e etappe Tour de Luxembourg (2.Pro)</t>
  </si>
  <si>
    <t>3e etappe Tour de Luxembourg (2.Pro)</t>
  </si>
  <si>
    <t>5e etappe Tour de Slovaquie (2.1)</t>
  </si>
  <si>
    <t>1e etappe Tour de Luxembourg (2.Pro)</t>
  </si>
  <si>
    <t>Houtland</t>
  </si>
  <si>
    <t>Paris-Chauny</t>
  </si>
  <si>
    <t>39 (10)</t>
  </si>
  <si>
    <t>40 (11)</t>
  </si>
  <si>
    <t>565-626-514</t>
  </si>
  <si>
    <t>566-627-515</t>
  </si>
  <si>
    <t>Europa Tijdrit</t>
  </si>
  <si>
    <t>Europa Weg</t>
  </si>
  <si>
    <t>Munsterland</t>
  </si>
  <si>
    <t>Giro Emilia</t>
  </si>
  <si>
    <t>Agostoni</t>
  </si>
  <si>
    <t>CRO Race</t>
  </si>
  <si>
    <t>Langkawi</t>
  </si>
  <si>
    <t>169 Sparkassen Münsterland Giro (1.Pro)</t>
  </si>
  <si>
    <t>170 Giro dell'Emilia (1.Pro)</t>
  </si>
  <si>
    <t>171 Coppa Agostoni (1.1)</t>
  </si>
  <si>
    <t>173 CRO Race (2.1)</t>
  </si>
  <si>
    <t>174 Le Tour de Langkawi (2.Pro)</t>
  </si>
  <si>
    <t>175 Coppa Bernocchi (1.Pro)</t>
  </si>
  <si>
    <t>176 Mémorial Frank Vandenbroucke (1.1)</t>
  </si>
  <si>
    <t>177 Tre Valli Varesine (1.Pro)</t>
  </si>
  <si>
    <t>178 Gran Piemonte (1.Pro)</t>
  </si>
  <si>
    <t>179 Tour de Vendée (1.1)</t>
  </si>
  <si>
    <t>180 Tour of Taihu Lake (2.Pro)</t>
  </si>
  <si>
    <t>181 Trofeo Tessile &amp; Moda (1.1)</t>
  </si>
  <si>
    <t>185 Giro del Veneto (1.Pro)</t>
  </si>
  <si>
    <t>186 Veneto Classic (1.Pro)</t>
  </si>
  <si>
    <t>187 Japan Cup Road Race (1.Pro)</t>
  </si>
  <si>
    <t>188 Chrono des Nations (1.1)</t>
  </si>
  <si>
    <t>189 Tour of Holland (2.1)</t>
  </si>
  <si>
    <t>190 Tour of Guangxi (2.WT)</t>
  </si>
  <si>
    <t>184 Tour de Kyushu (2.1)</t>
  </si>
  <si>
    <t>Week 40 (Slotavond 14 november)</t>
  </si>
  <si>
    <t>191 Nationale Kampioenschappen Tijdrit (NK)</t>
  </si>
  <si>
    <t>192 Nationale Kampioenschappen Wegwedstrijd (NK)</t>
  </si>
  <si>
    <t>193 Wereldkampioenschap Tijdrit (WK)</t>
  </si>
  <si>
    <t>194 Wereldkampioenschap Wegwedstrijd (WK)</t>
  </si>
  <si>
    <t>195 Vuelta Ciclista a Espana (Grote Ronde)</t>
  </si>
  <si>
    <t>567-628-516</t>
  </si>
  <si>
    <t>568-629-517</t>
  </si>
  <si>
    <t>569-630-518</t>
  </si>
  <si>
    <t>570-631-519</t>
  </si>
  <si>
    <t>571-632-520</t>
  </si>
  <si>
    <t>578-639-527</t>
  </si>
  <si>
    <t>594-647-536</t>
  </si>
  <si>
    <t>168 Europees Kampioenschap Tijdrit (EK)</t>
  </si>
  <si>
    <t>172 Europees Kampioenschap Wegwedstrijd (EK)</t>
  </si>
  <si>
    <t>MIFSUD Andrea</t>
  </si>
  <si>
    <t>PALASHEV Borislav</t>
  </si>
  <si>
    <t>AKPINAR Ahmet</t>
  </si>
  <si>
    <t>SEREMET Ilie</t>
  </si>
  <si>
    <t>19 (1)</t>
  </si>
  <si>
    <t>ROTTMANN Jonathan Malte</t>
  </si>
  <si>
    <t>20 (2)</t>
  </si>
  <si>
    <t>21 (3)</t>
  </si>
  <si>
    <t>22 (4)</t>
  </si>
  <si>
    <t>23 (5)</t>
  </si>
  <si>
    <t>Paul Magnier</t>
  </si>
  <si>
    <t>VAN DER WOUDE Casper</t>
  </si>
  <si>
    <t>GLOUX Swann</t>
  </si>
  <si>
    <t>24 (6)</t>
  </si>
  <si>
    <t>KYFFIN Zeb</t>
  </si>
  <si>
    <t>MIKUTIS Aivaras</t>
  </si>
  <si>
    <t>DINHAM Matthew</t>
  </si>
  <si>
    <t>HERREÑO Martin Santiago</t>
  </si>
  <si>
    <t>+4</t>
  </si>
  <si>
    <t>+6</t>
  </si>
  <si>
    <t>-6</t>
  </si>
  <si>
    <t>-3</t>
  </si>
  <si>
    <t>+3</t>
  </si>
  <si>
    <t>+5</t>
  </si>
  <si>
    <t>-4</t>
  </si>
  <si>
    <t>-5</t>
  </si>
  <si>
    <t>2026:</t>
  </si>
  <si>
    <t>In verband met het sterk gegroeide deelnemersaantal in de laatste jaren, hebben we besloten om het aantal deelnemers in een divisie per 2026 te gaan aanpassen.</t>
  </si>
  <si>
    <t>4e etappe Tour de Langkawi (2.Pro)</t>
  </si>
  <si>
    <t>4e etappe CRO Race (2.1)</t>
  </si>
  <si>
    <t>5e etappe Tour de Langkawi (2.Pro)</t>
  </si>
  <si>
    <t>6e etappe Tour de Langkawi (2.Pro)</t>
  </si>
  <si>
    <t>7e etappe Tour de Langkawi (2.Pro)</t>
  </si>
  <si>
    <t>European CC ME - ITT</t>
  </si>
  <si>
    <t>Tour de Langkawi (2.Pro)</t>
  </si>
  <si>
    <t>5e etappe CRO Race (2.1)</t>
  </si>
  <si>
    <t>1e etappe Tour de Langkawi (2.Pro)</t>
  </si>
  <si>
    <t>2e etappe Tour de Langkawi (2.Pro)</t>
  </si>
  <si>
    <t>CRO Race (2.1)</t>
  </si>
  <si>
    <t>Coppa Agostoni (1.1)</t>
  </si>
  <si>
    <t>3e etappe CRO Race (2.1)</t>
  </si>
  <si>
    <t>3e etappe Tour de Langkawi (2.Pro)</t>
  </si>
  <si>
    <t>Circuit Franco-Belge (1.Pro)</t>
  </si>
  <si>
    <t>European CC - Road Race</t>
  </si>
  <si>
    <t>8e etappe Tour de Langkawi (2.Pro)</t>
  </si>
  <si>
    <t>Münsterland Giro (1.Pro)</t>
  </si>
  <si>
    <t>2e etappe CRO Race (2.1)</t>
  </si>
  <si>
    <t>Giro dell'Emilia (1.Pro)</t>
  </si>
  <si>
    <t>1e etappe CRO Race (2.1)</t>
  </si>
  <si>
    <t>6e etappe CRO Race (2.1)</t>
  </si>
  <si>
    <t>Bernocchi</t>
  </si>
  <si>
    <t>Vandenbroucke</t>
  </si>
  <si>
    <t>Tre Valli Var.</t>
  </si>
  <si>
    <t>Gran Piemonte</t>
  </si>
  <si>
    <t>Tour Vendee</t>
  </si>
  <si>
    <t>Taihu Lake</t>
  </si>
  <si>
    <t>Trofeo Tessile</t>
  </si>
  <si>
    <t>Paris-Tours</t>
  </si>
  <si>
    <t>Lombardije</t>
  </si>
  <si>
    <t>Slotavond</t>
  </si>
  <si>
    <t>SMIT Willie</t>
  </si>
  <si>
    <t>ZUBELDIA Unai</t>
  </si>
  <si>
    <t>+10</t>
  </si>
  <si>
    <t>+8</t>
  </si>
  <si>
    <t>-8</t>
  </si>
  <si>
    <t>Nrs 1 t/m 14 WorldTour Divisie + Nrs 1 t/m 3 ProContinental Divisie + Winnaar Vuelta playoff</t>
  </si>
  <si>
    <t>Nr 16 t/m 18 WorldTour Divisie + Verliezer Vuuelta playoff + Nrs 5 t/m 16 ProContinental Divisie + Nrs 1 t/m 8 Continental Divisie</t>
  </si>
  <si>
    <t>Nrs 17+18 ProContinental Divisie + Nrs 9 t/m 17 Continental Divisie + Nrs 1 t/m 25 ProNational Divisie</t>
  </si>
  <si>
    <t>Nr 18 Continental Divisie + Nrs 26 t/m 43 ProNational Divisie + Nrs 1 t/m 29 National Divisie</t>
  </si>
  <si>
    <t>Nrs 30 t/m 43 National Divisie + Alle debutanten en herintreders</t>
  </si>
  <si>
    <t>De hoogste divisie, de WorldTour Divisie blijft bestaan uit 18 deelnemers. De ProContinental divisie wordt uitgebreid van 18 naar 24 deelnemers, die verdeeld zullen</t>
  </si>
  <si>
    <t>worden in 2 klassen van 12 deelnemers. De Continental Divisie wordt uitgebreid van 18 naar 36 deelnemers, die verdeeld zullen worden in 3 klassen van 12 deelnemers.</t>
  </si>
  <si>
    <t>De ProNational Divisie wordt uitgebreid van 43 naar 48 deelnemers, die verdeeld zullen worden in 4 klassen van 12 deelnemers. Dan resteert nog de National Divisie, ook</t>
  </si>
  <si>
    <t>hier zullen we klassen maken van 12 deelnemers en hoeveel we er zullen gaan maken hangt dan af van het aantal debutanten en/of herintreders. De promotie- en</t>
  </si>
  <si>
    <t>degradatieregelingen vanuit de diverse divisies zullen dan uiteraard ook gaan veranderen, maar daarover volgt informatie later dit jaar of begin 2026.</t>
  </si>
  <si>
    <t>Om enig idee te hebben of je dit jaar zult promoveren of degraderen heb ik de huidige divisiestanden gearceerd met kleuren. Aan deze kleuren kun je zien in welke</t>
  </si>
  <si>
    <t>divisie je terecht zult komen bij de huidige divisiestanden.</t>
  </si>
  <si>
    <t>182 Paris-Tours (1.Pro)</t>
  </si>
  <si>
    <t>183 Ronde van Lombardije (1.WT)</t>
  </si>
  <si>
    <t>25 (7)</t>
  </si>
  <si>
    <t>26 (8)</t>
  </si>
  <si>
    <t>27 (9)</t>
  </si>
  <si>
    <t>28 (10)</t>
  </si>
  <si>
    <t>29 (11)</t>
  </si>
  <si>
    <t>30 (12)</t>
  </si>
  <si>
    <t>31 (13)</t>
  </si>
  <si>
    <t>32 (14)</t>
  </si>
  <si>
    <t>33 (15)</t>
  </si>
  <si>
    <t>34 (16)</t>
  </si>
  <si>
    <t>595-648-537</t>
  </si>
  <si>
    <t>596-649-538</t>
  </si>
  <si>
    <t>597-650-539</t>
  </si>
  <si>
    <t>598-651-540</t>
  </si>
  <si>
    <t>599-652-541</t>
  </si>
  <si>
    <t>605-660-544</t>
  </si>
  <si>
    <t>606-661-545</t>
  </si>
  <si>
    <t>607-662-546</t>
  </si>
  <si>
    <t>608-663-547</t>
  </si>
  <si>
    <t>1/2 finale</t>
  </si>
  <si>
    <t>Guangxi</t>
  </si>
  <si>
    <t>Noord-Holland Zeeland / 51e algemeen klassement</t>
  </si>
  <si>
    <t>Limburg Utrecht / 5e algemeen klassement</t>
  </si>
  <si>
    <t>Tour of Taihu Lake (2.Pro)</t>
  </si>
  <si>
    <t>1e etappe  Tour of Taihu Lake (2.Pro)</t>
  </si>
  <si>
    <t>Coppa Bernocchi (1.Pro)</t>
  </si>
  <si>
    <t>Trofeo Tessile &amp; Moda (1.1)</t>
  </si>
  <si>
    <t>Il Lombardia (1.WT)</t>
  </si>
  <si>
    <t>3e etappe Tour of Taihu Lake (2.Pro)</t>
  </si>
  <si>
    <t>Tour de Vendée (1.1)</t>
  </si>
  <si>
    <t>1e etappe Tour of Taihu Lake (2.Pro)</t>
  </si>
  <si>
    <t>2e etappe Tour of Taihu Lake (2.Pro)</t>
  </si>
  <si>
    <t>4e etappe Tour of Taihu Lake (2.Pro)</t>
  </si>
  <si>
    <t>Tre Valli Varesine (1.Pro)</t>
  </si>
  <si>
    <t>Gran Piemonte (1.Pro)</t>
  </si>
  <si>
    <t>Paris - Tours (1.Pro)</t>
  </si>
  <si>
    <t>Mémorial Frank Vandenbroucke (1.1)</t>
  </si>
  <si>
    <t>Holland</t>
  </si>
  <si>
    <t>Kyushu</t>
  </si>
  <si>
    <t>Veneto Classic</t>
  </si>
  <si>
    <t>Japan Cup</t>
  </si>
  <si>
    <t>Chrono Nations</t>
  </si>
  <si>
    <t>Giro Veneto</t>
  </si>
  <si>
    <t>Paul Double</t>
  </si>
  <si>
    <t>ODA Hijiri</t>
  </si>
  <si>
    <t>LEDESMA Gerard</t>
  </si>
  <si>
    <t>SOUPE Geoffrey</t>
  </si>
  <si>
    <t>PIDCOCK Joseph</t>
  </si>
  <si>
    <t>ZANUTTA David</t>
  </si>
  <si>
    <t>LOZANO Juan Pedro</t>
  </si>
  <si>
    <t>PRADES Benjamín</t>
  </si>
  <si>
    <t>+18</t>
  </si>
  <si>
    <t>-9</t>
  </si>
  <si>
    <t>-7</t>
  </si>
  <si>
    <t>+9</t>
  </si>
  <si>
    <t>Koen Postuma</t>
  </si>
  <si>
    <t>611-666-550</t>
  </si>
  <si>
    <t>612-667-551</t>
  </si>
  <si>
    <t>613-670-551</t>
  </si>
  <si>
    <t>614-671-552</t>
  </si>
  <si>
    <t>615-672-553</t>
  </si>
  <si>
    <t>624-677-557</t>
  </si>
  <si>
    <t>631-684-564</t>
  </si>
  <si>
    <t>UCI punten per 20/10</t>
  </si>
  <si>
    <t>Chrono des Nations (1.1)</t>
  </si>
  <si>
    <t>5e etappe Tour of Holland (2.1)</t>
  </si>
  <si>
    <t>2e etappe Tour of Guangxi (2.WT)</t>
  </si>
  <si>
    <t>4e etappe Tour of Guangxi (2.WT)</t>
  </si>
  <si>
    <t>proloog Tour of Holland (2.1)</t>
  </si>
  <si>
    <t>2e etappe Tour de Kyushu (2.1)</t>
  </si>
  <si>
    <t>Tour de Kyushu (2.1)</t>
  </si>
  <si>
    <t>Tour of Holland (2.1)</t>
  </si>
  <si>
    <t>3e etappe Tour de Kyushu (2.1)</t>
  </si>
  <si>
    <t>4e etappe Tour of Holland (2.1)</t>
  </si>
  <si>
    <t>Japan Cup Road Race (1.Pro)</t>
  </si>
  <si>
    <t>1e etappe Tour of Holland (2.1)</t>
  </si>
  <si>
    <t>2e etappe Tour of Holland (2.1)</t>
  </si>
  <si>
    <t>Veneto Classic (1.Pro)</t>
  </si>
  <si>
    <t>Tour of Guangxi (2.WT)</t>
  </si>
  <si>
    <t>5e etappe Tour of Guangxi (2.WT)</t>
  </si>
  <si>
    <t>Giro del Veneto (1.Pro)</t>
  </si>
  <si>
    <t>1e etappe Tour of Guangxi (2.WT)</t>
  </si>
  <si>
    <t>3e etappe Tour of Guangxi (2.WT)</t>
  </si>
  <si>
    <t>6e etappe Tour of Guangxi (2.WT)</t>
  </si>
  <si>
    <t>Categorie Eindstanden</t>
  </si>
  <si>
    <t>DURBRIDGE Luke</t>
  </si>
  <si>
    <t>BOYLE Evan</t>
  </si>
  <si>
    <t>HLADY Gavin</t>
  </si>
  <si>
    <t>CASTILLO Kevin David</t>
  </si>
  <si>
    <t>TESHOME HAGOS Meron</t>
  </si>
  <si>
    <t>WRIGHT Paul</t>
  </si>
  <si>
    <t>OLIVER Ben</t>
  </si>
  <si>
    <t>WAFLER Tim</t>
  </si>
  <si>
    <t>BERNAS Paweł</t>
  </si>
  <si>
    <t>KUZMIN Anton</t>
  </si>
  <si>
    <t>MÄEUIBO Markus</t>
  </si>
  <si>
    <t>TAKÁCS Zsombor Tamás</t>
  </si>
  <si>
    <t>MATTHEWS Daniyal</t>
  </si>
  <si>
    <t>KRUGER Casper</t>
  </si>
  <si>
    <t>DE JONG Timo</t>
  </si>
  <si>
    <t>BAVEC Timotej</t>
  </si>
  <si>
    <t>JOHNSON Anders</t>
  </si>
  <si>
    <t>LEBO Joshua</t>
  </si>
  <si>
    <t>QUINTEROS Alexis Benjamin</t>
  </si>
  <si>
    <t>CAICEDO David Sebastian</t>
  </si>
  <si>
    <t>PEDEN George</t>
  </si>
  <si>
    <t>SU Haoyu</t>
  </si>
  <si>
    <t>Algemeen Eindklassement na Week 40</t>
  </si>
  <si>
    <t>WK Weg</t>
  </si>
  <si>
    <t>NK Weg</t>
  </si>
  <si>
    <t>FRAYRE Eder</t>
  </si>
  <si>
    <t>+30</t>
  </si>
  <si>
    <t>+12</t>
  </si>
  <si>
    <t>+11</t>
  </si>
  <si>
    <t>-10</t>
  </si>
  <si>
    <t>+42</t>
  </si>
  <si>
    <t>+15</t>
  </si>
  <si>
    <t>+7</t>
  </si>
  <si>
    <t>-21</t>
  </si>
  <si>
    <t>-14</t>
  </si>
  <si>
    <t>+17</t>
  </si>
  <si>
    <t>+16</t>
  </si>
  <si>
    <t>-12</t>
  </si>
  <si>
    <t>-16</t>
  </si>
  <si>
    <t>-11</t>
  </si>
  <si>
    <t>+13</t>
  </si>
  <si>
    <t>+14</t>
  </si>
  <si>
    <t>-23</t>
  </si>
  <si>
    <t>-32</t>
  </si>
  <si>
    <t>-15</t>
  </si>
  <si>
    <t>+26</t>
  </si>
  <si>
    <t>-18</t>
  </si>
  <si>
    <t>-13</t>
  </si>
  <si>
    <t>-25</t>
  </si>
  <si>
    <t>2025:</t>
  </si>
  <si>
    <t>Bart Mathijssen, Goof Pruijsen, Lizet Ballemans, Martijn Horsten, Roos Pruijsen, Tinus van den Heuvel, Rebecca Hoornweg, Kevin Hoeke, Christoph Rousse, Dennis Hagens, Ronald Poppelaars, Jeanet van den Heuvel, Noud Vrijdag, Yfke Rousse, Jente Mensink, Jan Huizer, Adri Huizer, Arjen Rousse, Cindy Rousse en Bart Croes verwijderd</t>
  </si>
  <si>
    <t>Pul Fierens</t>
  </si>
  <si>
    <t>Jochen Hiintermaier</t>
  </si>
  <si>
    <t>Frank Rouse</t>
  </si>
  <si>
    <t>Jesse van dalen</t>
  </si>
  <si>
    <t>Peter de Graaf</t>
  </si>
  <si>
    <t>35 (17)</t>
  </si>
  <si>
    <t>36 (18)</t>
  </si>
  <si>
    <t>37 (19)</t>
  </si>
  <si>
    <t>38 (20)</t>
  </si>
  <si>
    <t>39 (21)</t>
  </si>
  <si>
    <t>40 (22)</t>
  </si>
  <si>
    <t>41 (1)</t>
  </si>
  <si>
    <t>632-685-565</t>
  </si>
  <si>
    <t>633-686-566</t>
  </si>
  <si>
    <t>634-687-567</t>
  </si>
  <si>
    <t>635-688-568</t>
  </si>
  <si>
    <t>656-709-589</t>
  </si>
  <si>
    <t>678-728-608</t>
  </si>
  <si>
    <t>UCI punten per 14/11</t>
  </si>
  <si>
    <t>Wedstrijden Categorie A</t>
  </si>
  <si>
    <t>Wedstrijden Categorie Kampioenschappen</t>
  </si>
  <si>
    <t>12e etappe Ronde van Spanje (Grote Ronde)</t>
  </si>
  <si>
    <t>Nationale Kampioenschappen Tijdrit (NK)</t>
  </si>
  <si>
    <t>Nationale Kampioenschappen Wegrace (NK)</t>
  </si>
  <si>
    <t>Wereldkampioenschap Tijdrit (WK)</t>
  </si>
  <si>
    <t>1e etappe Ronde van Spanje (Grote Ronde)</t>
  </si>
  <si>
    <t>8e etappe Ronde van Spanje (Grote Ronde)</t>
  </si>
  <si>
    <t>19e etappe Ronde van Spanje (Grote Ronde)</t>
  </si>
  <si>
    <t>Wedstrijden Categorie B</t>
  </si>
  <si>
    <t>Wereldkampioenschap Wegwedstrijd (WK)</t>
  </si>
  <si>
    <t>Wedstrijden Categorie H</t>
  </si>
  <si>
    <t>Wedstrijden Categorie (1.1)</t>
  </si>
  <si>
    <t>15e etappe Ronde van Spanje (Grote Ronde)</t>
  </si>
  <si>
    <t>Wedstrijden Categorie D</t>
  </si>
  <si>
    <t>Wedstrijden Categorie E</t>
  </si>
  <si>
    <t>Wedstrijden Categorie 2.WT</t>
  </si>
  <si>
    <t>Wedstrijden Categorie K</t>
  </si>
  <si>
    <t>Vuelta a Espana (Grote Ronde)</t>
  </si>
  <si>
    <t>7e etappe Ronde van Spanje (Grote Ronde)</t>
  </si>
  <si>
    <t>Wedstrijden Categorie I</t>
  </si>
  <si>
    <t>Wedstrijden Categorie (2.1)</t>
  </si>
  <si>
    <t>17e etappe Ronde van Spanje (Grote Ronde)</t>
  </si>
  <si>
    <t>6e etappe Ronde van Spanje (Grote Ronde)</t>
  </si>
  <si>
    <t>Wedstrijden Categorie C</t>
  </si>
  <si>
    <t>Wedstrijden Categorie L</t>
  </si>
  <si>
    <t>Wedstrijden Categorie F</t>
  </si>
  <si>
    <t>11e etappe Ronde van Spanje (Grote Ronde)</t>
  </si>
  <si>
    <t>14e etappe Ronde van Spanje (Grote Ronde)</t>
  </si>
  <si>
    <t>Klassementen Vuelta a Espana (Grote Ronde)</t>
  </si>
  <si>
    <t>Wedstrijden Categorie Grote Rondes</t>
  </si>
  <si>
    <t>Wedstrijden Categorie J</t>
  </si>
  <si>
    <t>10e etappe Ronde van Spanje (Grote Ronde)</t>
  </si>
  <si>
    <t>Wedstrijden Categorie 2.Pro</t>
  </si>
  <si>
    <t>2e etappe Ronde van Spanje (Grote Ronde)</t>
  </si>
  <si>
    <t>3e etappe Ronde van Spanje (Grote Ronde)</t>
  </si>
  <si>
    <t>Wedstrijden Categorie G</t>
  </si>
  <si>
    <t>4e etappe Ronde van Spanje (Grote Ronde)</t>
  </si>
  <si>
    <t>Wedstrijden Categorie (1.WT)</t>
  </si>
  <si>
    <t>16e etappe Ronde van Spanje (Grote Ronde)</t>
  </si>
  <si>
    <t>18e etappe Ronde van Spanje (Grote Ronde)</t>
  </si>
  <si>
    <t>Wedstrijden Categorie (1.Pro)</t>
  </si>
  <si>
    <t>13e etappe Ronde van Spanje (Grote Ronde)</t>
  </si>
  <si>
    <t>20e etappe Ronde van Spanje (Grote Ronde)</t>
  </si>
  <si>
    <t>9e etappe Ronde van Spanje (Grote Ronde)</t>
  </si>
  <si>
    <t>FINALE</t>
  </si>
  <si>
    <t>Noord-Holland Zeeland / 46e algemeen klassement</t>
  </si>
  <si>
    <t>Limburg Utrecht / 4e algemeen klassement</t>
  </si>
  <si>
    <t>WINNAAR</t>
  </si>
  <si>
    <t>2025 : Nathan van Zijll</t>
  </si>
  <si>
    <t>D4   37e</t>
  </si>
  <si>
    <t>D4   38e</t>
  </si>
  <si>
    <t>D4   39e</t>
  </si>
  <si>
    <t>D4   40e</t>
  </si>
  <si>
    <t>D4   41e</t>
  </si>
  <si>
    <t>D4   42e</t>
  </si>
  <si>
    <t>D4   43e</t>
  </si>
  <si>
    <t>D5  17e</t>
  </si>
  <si>
    <t>D5  18e</t>
  </si>
  <si>
    <t>D5  19e</t>
  </si>
  <si>
    <t>D5  20e</t>
  </si>
  <si>
    <t>D5   39e</t>
  </si>
  <si>
    <t>D5   40e</t>
  </si>
  <si>
    <t>D5   41e</t>
  </si>
  <si>
    <t>D5   43e</t>
  </si>
  <si>
    <t>D5   42e</t>
  </si>
  <si>
    <t>42 (2)</t>
  </si>
  <si>
    <t>43 (3)</t>
  </si>
  <si>
    <t>44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</si>
</sst>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13]General"/>
    <numFmt numFmtId="165" formatCode="0.0"/>
    <numFmt numFmtId="166" formatCode="[$-40C]0.00"/>
    <numFmt numFmtId="167" formatCode="00.00.00.000"/>
  </numFmts>
  <fonts count="182">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i/>
      <u/>
      <sz val="20"/>
      <name val="Arial"/>
      <family val="2"/>
    </font>
    <font>
      <b/>
      <sz val="12"/>
      <name val="Arial"/>
      <family val="2"/>
    </font>
    <font>
      <b/>
      <i/>
      <u/>
      <sz val="15"/>
      <name val="Arial"/>
      <family val="2"/>
    </font>
    <font>
      <sz val="15"/>
      <name val="Arial"/>
      <family val="2"/>
    </font>
    <font>
      <sz val="15"/>
      <color indexed="8"/>
      <name val="Arial"/>
      <family val="2"/>
    </font>
    <font>
      <b/>
      <i/>
      <u/>
      <sz val="16"/>
      <name val="Arial"/>
      <family val="2"/>
    </font>
    <font>
      <b/>
      <i/>
      <u/>
      <sz val="14"/>
      <name val="Arial"/>
      <family val="2"/>
    </font>
    <font>
      <b/>
      <sz val="11"/>
      <name val="Arial"/>
      <family val="2"/>
    </font>
    <font>
      <sz val="11"/>
      <name val="Arial"/>
      <family val="2"/>
    </font>
    <font>
      <b/>
      <sz val="10"/>
      <name val="Arial"/>
      <family val="2"/>
    </font>
    <font>
      <b/>
      <u/>
      <sz val="12"/>
      <name val="Arial"/>
      <family val="2"/>
    </font>
    <font>
      <sz val="9"/>
      <name val="Arial"/>
      <family val="2"/>
    </font>
    <font>
      <sz val="9"/>
      <color indexed="8"/>
      <name val="Arial"/>
      <family val="2"/>
    </font>
    <font>
      <b/>
      <i/>
      <u/>
      <sz val="10"/>
      <name val="Arial"/>
      <family val="2"/>
    </font>
    <font>
      <b/>
      <i/>
      <u/>
      <sz val="12"/>
      <name val="Arial"/>
      <family val="2"/>
    </font>
    <font>
      <sz val="10"/>
      <name val="Arial"/>
      <family val="2"/>
    </font>
    <font>
      <b/>
      <i/>
      <u/>
      <sz val="10"/>
      <color rgb="FFFF0000"/>
      <name val="Arial"/>
      <family val="2"/>
    </font>
    <font>
      <sz val="10"/>
      <color rgb="FFFF0000"/>
      <name val="Arial"/>
      <family val="2"/>
    </font>
    <font>
      <sz val="8"/>
      <name val="Arial"/>
      <family val="2"/>
    </font>
    <font>
      <b/>
      <u/>
      <sz val="14"/>
      <name val="Arial"/>
      <family val="2"/>
    </font>
    <font>
      <sz val="10"/>
      <color theme="1"/>
      <name val="Arial1"/>
    </font>
    <font>
      <sz val="10"/>
      <color rgb="FF00B050"/>
      <name val="Arial"/>
      <family val="2"/>
    </font>
    <font>
      <sz val="10"/>
      <color theme="9"/>
      <name val="Arial"/>
      <family val="2"/>
    </font>
    <font>
      <b/>
      <i/>
      <u/>
      <sz val="18"/>
      <name val="Arial"/>
      <family val="2"/>
    </font>
    <font>
      <b/>
      <u/>
      <sz val="24"/>
      <name val="Arial"/>
      <family val="2"/>
    </font>
    <font>
      <b/>
      <i/>
      <u/>
      <sz val="12"/>
      <color rgb="FFFF0000"/>
      <name val="Arial"/>
      <family val="2"/>
    </font>
    <font>
      <b/>
      <sz val="12"/>
      <color rgb="FFFF0000"/>
      <name val="Arial"/>
      <family val="2"/>
    </font>
    <font>
      <b/>
      <i/>
      <u/>
      <sz val="11"/>
      <name val="Arial"/>
      <family val="2"/>
    </font>
    <font>
      <b/>
      <sz val="11"/>
      <color theme="9"/>
      <name val="Arial"/>
      <family val="2"/>
    </font>
    <font>
      <b/>
      <sz val="11"/>
      <color rgb="FFFF0000"/>
      <name val="Arial"/>
      <family val="2"/>
    </font>
    <font>
      <b/>
      <sz val="11"/>
      <color rgb="FF00B050"/>
      <name val="Arial"/>
      <family val="2"/>
    </font>
    <font>
      <b/>
      <i/>
      <u/>
      <sz val="24"/>
      <name val="Arial"/>
      <family val="2"/>
    </font>
    <font>
      <b/>
      <u/>
      <sz val="20"/>
      <name val="Arial"/>
      <family val="2"/>
    </font>
    <font>
      <b/>
      <sz val="14"/>
      <name val="Arial"/>
      <family val="2"/>
    </font>
    <font>
      <u/>
      <sz val="12"/>
      <color rgb="FFFF0000"/>
      <name val="Arial"/>
      <family val="2"/>
    </font>
    <font>
      <sz val="12"/>
      <color rgb="FFFF0000"/>
      <name val="Arial"/>
      <family val="2"/>
    </font>
    <font>
      <sz val="12"/>
      <name val="Arial"/>
      <family val="2"/>
    </font>
    <font>
      <b/>
      <sz val="14"/>
      <color rgb="FFFF0000"/>
      <name val="Arial"/>
      <family val="2"/>
    </font>
    <font>
      <b/>
      <i/>
      <u/>
      <sz val="22"/>
      <color rgb="FFFF0000"/>
      <name val="Arial"/>
      <family val="2"/>
    </font>
    <font>
      <b/>
      <sz val="10"/>
      <color rgb="FFFF0000"/>
      <name val="Arial"/>
      <family val="2"/>
    </font>
    <font>
      <b/>
      <i/>
      <u/>
      <sz val="16"/>
      <color rgb="FFFF0000"/>
      <name val="Arial"/>
      <family val="2"/>
    </font>
    <font>
      <b/>
      <sz val="14"/>
      <color indexed="17"/>
      <name val="Arial"/>
      <family val="2"/>
    </font>
    <font>
      <b/>
      <sz val="14"/>
      <color indexed="10"/>
      <name val="Arial"/>
      <family val="2"/>
    </font>
    <font>
      <b/>
      <i/>
      <u/>
      <sz val="8"/>
      <name val="Arial"/>
      <family val="2"/>
    </font>
    <font>
      <i/>
      <u/>
      <sz val="12"/>
      <name val="Arial"/>
      <family val="2"/>
    </font>
    <font>
      <b/>
      <sz val="11"/>
      <color indexed="10"/>
      <name val="Arial"/>
      <family val="2"/>
    </font>
    <font>
      <sz val="18"/>
      <name val="Arial"/>
      <family val="2"/>
    </font>
    <font>
      <u/>
      <sz val="11"/>
      <color theme="10"/>
      <name val="Calibri"/>
      <family val="2"/>
    </font>
    <font>
      <b/>
      <sz val="15"/>
      <name val="Arial"/>
      <family val="2"/>
    </font>
    <font>
      <sz val="10"/>
      <color rgb="FF0000FF"/>
      <name val="Arial"/>
      <family val="2"/>
    </font>
    <font>
      <sz val="11"/>
      <color rgb="FF0000FF"/>
      <name val="Calibri"/>
      <family val="2"/>
    </font>
    <font>
      <u/>
      <sz val="11"/>
      <color rgb="FF0000FF"/>
      <name val="Calibri"/>
      <family val="2"/>
    </font>
    <font>
      <sz val="9"/>
      <color rgb="FF0000FF"/>
      <name val="Arial"/>
      <family val="2"/>
    </font>
    <font>
      <b/>
      <i/>
      <u/>
      <sz val="11"/>
      <color rgb="FF0000FF"/>
      <name val="Calibri"/>
      <family val="2"/>
    </font>
    <font>
      <b/>
      <u/>
      <sz val="10"/>
      <name val="Arial"/>
      <family val="2"/>
    </font>
    <font>
      <b/>
      <i/>
      <u/>
      <sz val="11"/>
      <color theme="10"/>
      <name val="Calibri"/>
      <family val="2"/>
    </font>
    <font>
      <sz val="14"/>
      <name val="Arial"/>
      <family val="2"/>
    </font>
    <font>
      <sz val="14"/>
      <color indexed="8"/>
      <name val="Arial"/>
      <family val="2"/>
    </font>
    <font>
      <sz val="11"/>
      <color theme="10"/>
      <name val="Calibri"/>
      <family val="2"/>
    </font>
    <font>
      <b/>
      <sz val="11"/>
      <color rgb="FF0000FF"/>
      <name val="Arial"/>
      <family val="2"/>
    </font>
    <font>
      <b/>
      <i/>
      <sz val="10"/>
      <name val="Arial"/>
      <family val="2"/>
    </font>
    <font>
      <b/>
      <i/>
      <sz val="11"/>
      <name val="Arial"/>
      <family val="2"/>
    </font>
    <font>
      <sz val="11"/>
      <color indexed="8"/>
      <name val="Arial"/>
      <family val="2"/>
    </font>
    <font>
      <b/>
      <u/>
      <sz val="16"/>
      <name val="Arial"/>
      <family val="2"/>
    </font>
    <font>
      <b/>
      <u/>
      <sz val="18"/>
      <name val="Arial"/>
      <family val="2"/>
    </font>
    <font>
      <b/>
      <i/>
      <sz val="12"/>
      <name val="Arial"/>
      <family val="2"/>
    </font>
    <font>
      <u/>
      <sz val="10"/>
      <name val="Arial"/>
      <family val="2"/>
    </font>
    <font>
      <b/>
      <u val="double"/>
      <sz val="12"/>
      <name val="Arial"/>
      <family val="2"/>
    </font>
    <font>
      <b/>
      <sz val="12"/>
      <color indexed="8"/>
      <name val="Arial"/>
      <family val="2"/>
    </font>
    <font>
      <b/>
      <sz val="16"/>
      <name val="Arial"/>
      <family val="2"/>
    </font>
    <font>
      <b/>
      <sz val="10"/>
      <color rgb="FF00B050"/>
      <name val="Arial"/>
      <family val="2"/>
    </font>
    <font>
      <b/>
      <sz val="12"/>
      <color rgb="FF00B050"/>
      <name val="Arial"/>
      <family val="2"/>
    </font>
    <font>
      <sz val="12"/>
      <color rgb="FF00B050"/>
      <name val="Arial"/>
      <family val="2"/>
    </font>
    <font>
      <b/>
      <sz val="12"/>
      <color rgb="FF7030A0"/>
      <name val="Arial"/>
      <family val="2"/>
    </font>
    <font>
      <sz val="12"/>
      <color indexed="8"/>
      <name val="Arial"/>
      <family val="2"/>
    </font>
    <font>
      <sz val="11"/>
      <color theme="1"/>
      <name val="Arial"/>
      <family val="2"/>
    </font>
    <font>
      <sz val="11"/>
      <name val="Calibri"/>
      <family val="2"/>
    </font>
    <font>
      <u/>
      <sz val="14"/>
      <name val="Arial"/>
      <family val="2"/>
    </font>
    <font>
      <sz val="13"/>
      <name val="Arial"/>
      <family val="2"/>
    </font>
    <font>
      <sz val="11"/>
      <name val="Calibri"/>
      <family val="2"/>
      <scheme val="minor"/>
    </font>
    <font>
      <sz val="12"/>
      <color theme="9"/>
      <name val="Arial"/>
      <family val="2"/>
    </font>
    <font>
      <sz val="16"/>
      <color indexed="8"/>
      <name val="Arial"/>
      <family val="2"/>
    </font>
    <font>
      <sz val="16"/>
      <name val="Arial"/>
      <family val="2"/>
    </font>
    <font>
      <sz val="12"/>
      <color theme="1"/>
      <name val="Arial"/>
      <family val="2"/>
    </font>
    <font>
      <u/>
      <sz val="16"/>
      <name val="Arial"/>
      <family val="2"/>
    </font>
    <font>
      <u/>
      <sz val="11"/>
      <name val="Arial"/>
      <family val="2"/>
    </font>
    <font>
      <sz val="11"/>
      <color rgb="FFFF0000"/>
      <name val="Arial"/>
      <family val="2"/>
    </font>
    <font>
      <i/>
      <u/>
      <sz val="11"/>
      <name val="Arial"/>
      <family val="2"/>
    </font>
    <font>
      <b/>
      <u/>
      <sz val="11"/>
      <name val="Arial"/>
      <family val="2"/>
    </font>
    <font>
      <b/>
      <u/>
      <sz val="10"/>
      <color rgb="FFFF0000"/>
      <name val="Arial"/>
      <family val="2"/>
    </font>
    <font>
      <u/>
      <sz val="10"/>
      <color theme="10"/>
      <name val="Calibri"/>
      <family val="2"/>
    </font>
    <font>
      <sz val="10"/>
      <color theme="10"/>
      <name val="Calibri"/>
      <family val="2"/>
    </font>
    <font>
      <sz val="10"/>
      <name val="Calibri"/>
      <family val="2"/>
      <scheme val="minor"/>
    </font>
    <font>
      <b/>
      <sz val="12"/>
      <color theme="1"/>
      <name val="Arial"/>
      <family val="2"/>
    </font>
    <font>
      <sz val="14"/>
      <color theme="1"/>
      <name val="Calibri"/>
      <family val="2"/>
      <scheme val="minor"/>
    </font>
    <font>
      <sz val="14"/>
      <color theme="1"/>
      <name val="Arial"/>
      <family val="2"/>
    </font>
    <font>
      <sz val="11"/>
      <color indexed="8"/>
      <name val="Calibri"/>
      <family val="2"/>
    </font>
    <font>
      <u/>
      <sz val="11"/>
      <color indexed="12"/>
      <name val="Calibri"/>
      <family val="2"/>
    </font>
    <font>
      <u/>
      <sz val="8"/>
      <name val="Arial"/>
      <family val="2"/>
    </font>
    <font>
      <i/>
      <sz val="11"/>
      <name val="Arial"/>
      <family val="2"/>
    </font>
    <font>
      <b/>
      <u/>
      <sz val="12"/>
      <color rgb="FFFF0000"/>
      <name val="Arial"/>
      <family val="2"/>
    </font>
    <font>
      <b/>
      <sz val="11"/>
      <color rgb="FFC00000"/>
      <name val="Arial"/>
      <family val="2"/>
    </font>
    <font>
      <sz val="8"/>
      <color theme="9"/>
      <name val="Arial"/>
      <family val="2"/>
    </font>
    <font>
      <sz val="10"/>
      <color rgb="FFC00000"/>
      <name val="Arial"/>
      <family val="2"/>
    </font>
    <font>
      <b/>
      <sz val="10"/>
      <color rgb="FFC00000"/>
      <name val="Arial"/>
      <family val="2"/>
    </font>
    <font>
      <sz val="11"/>
      <color theme="10"/>
      <name val="Calibri"/>
      <family val="2"/>
      <charset val="1"/>
    </font>
    <font>
      <sz val="11"/>
      <color theme="1"/>
      <name val="Calibri"/>
      <family val="2"/>
    </font>
    <font>
      <b/>
      <u/>
      <sz val="14"/>
      <name val="Calibri"/>
      <family val="2"/>
      <scheme val="minor"/>
    </font>
    <font>
      <b/>
      <i/>
      <sz val="11"/>
      <color rgb="FF333333"/>
      <name val="Karla"/>
    </font>
    <font>
      <sz val="10"/>
      <color theme="1"/>
      <name val="Arial"/>
      <family val="2"/>
    </font>
    <font>
      <sz val="8"/>
      <color rgb="FF00B050"/>
      <name val="Arial"/>
      <family val="2"/>
    </font>
    <font>
      <sz val="8"/>
      <color rgb="FFFF0000"/>
      <name val="Arial"/>
      <family val="2"/>
    </font>
    <font>
      <b/>
      <sz val="11"/>
      <color rgb="FFFFC000"/>
      <name val="Arial"/>
      <family val="2"/>
    </font>
    <font>
      <b/>
      <sz val="11"/>
      <color theme="9" tint="-0.249977111117893"/>
      <name val="Arial"/>
      <family val="2"/>
    </font>
    <font>
      <sz val="14"/>
      <name val="Calibri"/>
      <family val="2"/>
      <scheme val="minor"/>
    </font>
    <font>
      <sz val="11"/>
      <color rgb="FF0000FF"/>
      <name val="Calibri"/>
      <family val="2"/>
      <scheme val="minor"/>
    </font>
    <font>
      <sz val="11"/>
      <color indexed="12"/>
      <name val="Calibri"/>
      <family val="2"/>
      <charset val="1"/>
    </font>
    <font>
      <sz val="11"/>
      <color indexed="8"/>
      <name val="Calibri"/>
      <family val="2"/>
      <charset val="1"/>
    </font>
    <font>
      <b/>
      <sz val="9"/>
      <name val="Arial"/>
      <family val="2"/>
    </font>
    <font>
      <b/>
      <sz val="11"/>
      <color indexed="8"/>
      <name val="Arial"/>
      <family val="2"/>
    </font>
    <font>
      <b/>
      <sz val="11"/>
      <color theme="1"/>
      <name val="Arial"/>
      <family val="2"/>
    </font>
    <font>
      <b/>
      <u/>
      <sz val="10"/>
      <color rgb="FF00B050"/>
      <name val="Arial"/>
      <family val="2"/>
    </font>
    <font>
      <b/>
      <u/>
      <sz val="10"/>
      <color theme="9"/>
      <name val="Arial"/>
      <family val="2"/>
    </font>
    <font>
      <b/>
      <i/>
      <u/>
      <sz val="16"/>
      <name val="Calibri"/>
      <family val="2"/>
      <scheme val="minor"/>
    </font>
    <font>
      <b/>
      <i/>
      <u/>
      <sz val="16"/>
      <color theme="1"/>
      <name val="Calibri"/>
      <family val="2"/>
      <scheme val="minor"/>
    </font>
    <font>
      <sz val="12"/>
      <color rgb="FF34495E"/>
      <name val="Calibri"/>
      <family val="2"/>
      <scheme val="minor"/>
    </font>
    <font>
      <sz val="12"/>
      <color theme="1"/>
      <name val="Calibri"/>
      <family val="2"/>
      <scheme val="minor"/>
    </font>
    <font>
      <sz val="12"/>
      <name val="Calibri"/>
      <family val="2"/>
      <scheme val="minor"/>
    </font>
    <font>
      <b/>
      <i/>
      <u/>
      <sz val="20"/>
      <name val="Calibri"/>
      <family val="2"/>
      <scheme val="minor"/>
    </font>
    <font>
      <b/>
      <i/>
      <u/>
      <sz val="20"/>
      <color theme="1"/>
      <name val="Calibri"/>
      <family val="2"/>
      <scheme val="minor"/>
    </font>
    <font>
      <sz val="20"/>
      <name val="Arial"/>
      <family val="2"/>
    </font>
    <font>
      <b/>
      <u/>
      <sz val="11"/>
      <color theme="1"/>
      <name val="Arial"/>
      <family val="2"/>
    </font>
    <font>
      <b/>
      <sz val="12"/>
      <color theme="1"/>
      <name val="Calibri"/>
      <family val="2"/>
      <scheme val="minor"/>
    </font>
    <font>
      <sz val="12"/>
      <color rgb="FF000000"/>
      <name val="Calibri"/>
      <family val="2"/>
      <scheme val="minor"/>
    </font>
    <font>
      <sz val="10"/>
      <color rgb="FF000000"/>
      <name val="Calibri"/>
      <family val="2"/>
      <scheme val="minor"/>
    </font>
    <font>
      <sz val="10"/>
      <color theme="1"/>
      <name val="Calibri"/>
      <family val="2"/>
      <scheme val="minor"/>
    </font>
    <font>
      <b/>
      <u/>
      <sz val="11"/>
      <color rgb="FF333333"/>
      <name val="Karla"/>
    </font>
    <font>
      <b/>
      <u/>
      <sz val="14"/>
      <color rgb="FF333333"/>
      <name val="Arial"/>
      <family val="2"/>
    </font>
    <font>
      <b/>
      <u/>
      <sz val="14"/>
      <color theme="1"/>
      <name val="Arial"/>
      <family val="2"/>
    </font>
    <font>
      <b/>
      <u/>
      <sz val="12"/>
      <color theme="1"/>
      <name val="Arial"/>
      <family val="2"/>
    </font>
    <font>
      <u/>
      <sz val="12"/>
      <name val="Arial"/>
      <family val="2"/>
    </font>
    <font>
      <sz val="12"/>
      <color rgb="FF000000"/>
      <name val="Arial"/>
      <family val="2"/>
    </font>
    <font>
      <sz val="13"/>
      <color theme="1"/>
      <name val="Arial"/>
      <family val="2"/>
    </font>
    <font>
      <u/>
      <sz val="12"/>
      <name val="Karla"/>
    </font>
    <font>
      <sz val="11"/>
      <color rgb="FF000000"/>
      <name val="Arial"/>
      <family val="2"/>
    </font>
    <font>
      <b/>
      <u/>
      <sz val="8"/>
      <name val="Arial"/>
      <family val="2"/>
    </font>
    <font>
      <b/>
      <sz val="10"/>
      <color theme="1"/>
      <name val="Calibri"/>
      <family val="2"/>
      <scheme val="minor"/>
    </font>
    <font>
      <b/>
      <sz val="10"/>
      <name val="Calibri"/>
      <family val="2"/>
      <scheme val="minor"/>
    </font>
    <font>
      <b/>
      <sz val="8"/>
      <color rgb="FFFF0000"/>
      <name val="Arial"/>
      <family val="2"/>
    </font>
    <font>
      <b/>
      <sz val="9"/>
      <color theme="1"/>
      <name val="Calibri"/>
      <family val="2"/>
      <scheme val="minor"/>
    </font>
    <font>
      <b/>
      <sz val="9"/>
      <color theme="1"/>
      <name val="Arial"/>
      <family val="2"/>
    </font>
    <font>
      <sz val="9"/>
      <color rgb="FF000000"/>
      <name val="Calibri"/>
      <family val="2"/>
      <scheme val="minor"/>
    </font>
    <font>
      <sz val="9"/>
      <color theme="1"/>
      <name val="Calibri"/>
      <family val="2"/>
      <scheme val="minor"/>
    </font>
    <font>
      <sz val="9"/>
      <color theme="1"/>
      <name val="Arial"/>
      <family val="2"/>
    </font>
    <font>
      <sz val="9"/>
      <color rgb="FF000000"/>
      <name val="Arial"/>
      <family val="2"/>
    </font>
    <font>
      <b/>
      <sz val="9"/>
      <color rgb="FF000000"/>
      <name val="Arial"/>
      <family val="2"/>
    </font>
    <font>
      <sz val="9"/>
      <color rgb="FF333333"/>
      <name val="Arial"/>
      <family val="2"/>
    </font>
    <font>
      <u/>
      <sz val="9"/>
      <name val="Arial"/>
      <family val="2"/>
    </font>
    <font>
      <b/>
      <u/>
      <sz val="9"/>
      <color rgb="FF333333"/>
      <name val="Karla"/>
    </font>
    <font>
      <sz val="12"/>
      <color rgb="FFEE0000"/>
      <name val="Arial"/>
      <family val="2"/>
    </font>
    <font>
      <b/>
      <u/>
      <sz val="9"/>
      <name val="Arial"/>
      <family val="2"/>
    </font>
  </fonts>
  <fills count="14">
    <fill>
      <patternFill patternType="none"/>
    </fill>
    <fill>
      <patternFill patternType="gray125"/>
    </fill>
    <fill>
      <patternFill patternType="solid">
        <fgColor indexed="8"/>
        <bgColor indexed="58"/>
      </patternFill>
    </fill>
    <fill>
      <patternFill patternType="solid">
        <fgColor theme="1"/>
        <bgColor indexed="64"/>
      </patternFill>
    </fill>
    <fill>
      <patternFill patternType="solid">
        <fgColor theme="0" tint="-0.499984740745262"/>
        <bgColor indexed="64"/>
      </patternFill>
    </fill>
    <fill>
      <patternFill patternType="solid">
        <fgColor rgb="FFFF0000"/>
        <bgColor indexed="64"/>
      </patternFill>
    </fill>
    <fill>
      <patternFill patternType="solid">
        <fgColor theme="9"/>
        <bgColor indexed="64"/>
      </patternFill>
    </fill>
    <fill>
      <patternFill patternType="solid">
        <fgColor rgb="FF00B050"/>
        <bgColor indexed="64"/>
      </patternFill>
    </fill>
    <fill>
      <patternFill patternType="solid">
        <fgColor rgb="FF0000FF"/>
        <bgColor indexed="64"/>
      </patternFill>
    </fill>
    <fill>
      <patternFill patternType="solid">
        <fgColor rgb="FFFFFF00"/>
        <bgColor indexed="64"/>
      </patternFill>
    </fill>
    <fill>
      <patternFill patternType="solid">
        <fgColor rgb="FF00B0F0"/>
        <bgColor indexed="64"/>
      </patternFill>
    </fill>
    <fill>
      <patternFill patternType="solid">
        <fgColor theme="1" tint="0.499984740745262"/>
        <bgColor indexed="64"/>
      </patternFill>
    </fill>
    <fill>
      <patternFill patternType="solid">
        <fgColor rgb="FF92D050"/>
        <bgColor indexed="64"/>
      </patternFill>
    </fill>
    <fill>
      <patternFill patternType="solid">
        <fgColor rgb="FFFFC000"/>
        <bgColor indexed="64"/>
      </patternFill>
    </fill>
  </fills>
  <borders count="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3592">
    <xf numFmtId="0" fontId="0" fillId="0" borderId="0"/>
    <xf numFmtId="164" fontId="41" fillId="0" borderId="0"/>
    <xf numFmtId="0" fontId="36" fillId="0" borderId="0"/>
    <xf numFmtId="0" fontId="68" fillId="0" borderId="0" applyNumberFormat="0" applyFill="0" applyBorder="0" applyAlignment="0" applyProtection="0">
      <alignment vertical="top"/>
      <protection locked="0"/>
    </xf>
    <xf numFmtId="164" fontId="72" fillId="0" borderId="0"/>
    <xf numFmtId="0" fontId="19" fillId="0" borderId="0"/>
    <xf numFmtId="0" fontId="18" fillId="0" borderId="0"/>
    <xf numFmtId="0" fontId="16" fillId="0" borderId="0"/>
    <xf numFmtId="0" fontId="16" fillId="0" borderId="0"/>
    <xf numFmtId="0" fontId="15" fillId="0" borderId="0"/>
    <xf numFmtId="0" fontId="118" fillId="0" borderId="0"/>
    <xf numFmtId="0" fontId="117" fillId="0" borderId="0"/>
    <xf numFmtId="0" fontId="14"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8"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665">
    <xf numFmtId="0" fontId="0" fillId="0" borderId="0" xfId="0"/>
    <xf numFmtId="0" fontId="0" fillId="0" borderId="0" xfId="0" applyAlignment="1">
      <alignment horizontal="center"/>
    </xf>
    <xf numFmtId="0" fontId="20" fillId="0" borderId="0" xfId="0" applyFont="1"/>
    <xf numFmtId="0" fontId="0" fillId="0" borderId="0" xfId="0" applyAlignment="1">
      <alignment horizontal="left"/>
    </xf>
    <xf numFmtId="0" fontId="20" fillId="0" borderId="0" xfId="0" applyFont="1" applyAlignment="1">
      <alignment horizontal="left"/>
    </xf>
    <xf numFmtId="49" fontId="0" fillId="0" borderId="0" xfId="0" applyNumberFormat="1" applyAlignment="1">
      <alignment horizontal="right"/>
    </xf>
    <xf numFmtId="0" fontId="23" fillId="0" borderId="0" xfId="0" applyFont="1" applyAlignment="1">
      <alignment horizontal="left"/>
    </xf>
    <xf numFmtId="0" fontId="24" fillId="0" borderId="0" xfId="0" applyFont="1" applyAlignment="1">
      <alignment horizontal="left"/>
    </xf>
    <xf numFmtId="0" fontId="25" fillId="0" borderId="0" xfId="0" applyFont="1" applyAlignment="1">
      <alignment horizontal="left"/>
    </xf>
    <xf numFmtId="0" fontId="28" fillId="0" borderId="0" xfId="0" applyFont="1" applyAlignment="1">
      <alignment horizontal="center"/>
    </xf>
    <xf numFmtId="0" fontId="30" fillId="0" borderId="0" xfId="0" applyFont="1" applyAlignment="1">
      <alignment horizontal="center"/>
    </xf>
    <xf numFmtId="49" fontId="23" fillId="0" borderId="0" xfId="0" applyNumberFormat="1" applyFont="1" applyAlignment="1">
      <alignment horizontal="center"/>
    </xf>
    <xf numFmtId="0" fontId="23" fillId="0" borderId="0" xfId="0" applyFont="1" applyAlignment="1">
      <alignment horizontal="center"/>
    </xf>
    <xf numFmtId="49" fontId="24" fillId="0" borderId="0" xfId="0" applyNumberFormat="1" applyFont="1" applyAlignment="1">
      <alignment horizontal="right"/>
    </xf>
    <xf numFmtId="0" fontId="32" fillId="0" borderId="0" xfId="0" applyFont="1"/>
    <xf numFmtId="0" fontId="35" fillId="0" borderId="0" xfId="0" applyFont="1"/>
    <xf numFmtId="0" fontId="35" fillId="0" borderId="0" xfId="0" applyFont="1" applyAlignment="1">
      <alignment horizontal="center"/>
    </xf>
    <xf numFmtId="0" fontId="34" fillId="0" borderId="0" xfId="0" applyFont="1" applyAlignment="1">
      <alignment horizontal="center"/>
    </xf>
    <xf numFmtId="0" fontId="0" fillId="0" borderId="0" xfId="0" applyAlignment="1">
      <alignment horizontal="right"/>
    </xf>
    <xf numFmtId="0" fontId="27" fillId="0" borderId="0" xfId="0" applyFont="1" applyAlignment="1">
      <alignment horizontal="center"/>
    </xf>
    <xf numFmtId="0" fontId="37" fillId="0" borderId="0" xfId="0" applyFont="1" applyAlignment="1">
      <alignment horizontal="center"/>
    </xf>
    <xf numFmtId="0" fontId="38" fillId="0" borderId="0" xfId="0" applyFont="1"/>
    <xf numFmtId="0" fontId="40" fillId="0" borderId="0" xfId="0" applyFont="1" applyAlignment="1">
      <alignment horizontal="left"/>
    </xf>
    <xf numFmtId="0" fontId="21" fillId="0" borderId="0" xfId="0" applyFont="1"/>
    <xf numFmtId="0" fontId="31" fillId="0" borderId="0" xfId="0" applyFont="1"/>
    <xf numFmtId="0" fontId="42" fillId="0" borderId="0" xfId="0" applyFont="1"/>
    <xf numFmtId="0" fontId="43" fillId="0" borderId="0" xfId="0" applyFont="1"/>
    <xf numFmtId="0" fontId="34" fillId="0" borderId="0" xfId="0" applyFont="1" applyAlignment="1">
      <alignment horizontal="left"/>
    </xf>
    <xf numFmtId="0" fontId="29" fillId="0" borderId="0" xfId="0" applyFont="1"/>
    <xf numFmtId="0" fontId="45" fillId="0" borderId="0" xfId="0" applyFont="1"/>
    <xf numFmtId="0" fontId="26" fillId="0" borderId="0" xfId="0" applyFont="1"/>
    <xf numFmtId="0" fontId="46" fillId="0" borderId="0" xfId="0" applyFont="1" applyAlignment="1">
      <alignment horizontal="center"/>
    </xf>
    <xf numFmtId="0" fontId="47" fillId="0" borderId="0" xfId="0" applyFont="1" applyAlignment="1">
      <alignment horizontal="center"/>
    </xf>
    <xf numFmtId="0" fontId="48" fillId="0" borderId="0" xfId="0" applyFont="1" applyAlignment="1">
      <alignment horizontal="center"/>
    </xf>
    <xf numFmtId="0" fontId="30" fillId="0" borderId="0" xfId="0" applyFont="1" applyAlignment="1">
      <alignment horizontal="left"/>
    </xf>
    <xf numFmtId="0" fontId="52" fillId="0" borderId="0" xfId="0" applyFont="1"/>
    <xf numFmtId="0" fontId="55" fillId="0" borderId="0" xfId="0" applyFont="1" applyAlignment="1">
      <alignment horizontal="center"/>
    </xf>
    <xf numFmtId="0" fontId="56" fillId="0" borderId="0" xfId="0" applyFont="1"/>
    <xf numFmtId="0" fontId="57" fillId="0" borderId="0" xfId="0" applyFont="1"/>
    <xf numFmtId="0" fontId="57" fillId="0" borderId="0" xfId="0" applyFont="1" applyAlignment="1">
      <alignment horizontal="left"/>
    </xf>
    <xf numFmtId="0" fontId="57" fillId="0" borderId="0" xfId="0" applyFont="1" applyAlignment="1" applyProtection="1">
      <alignment horizontal="left"/>
      <protection locked="0"/>
    </xf>
    <xf numFmtId="0" fontId="0" fillId="3" borderId="0" xfId="0" applyFill="1"/>
    <xf numFmtId="1" fontId="0" fillId="0" borderId="0" xfId="0" applyNumberFormat="1"/>
    <xf numFmtId="1" fontId="53" fillId="0" borderId="0" xfId="0" applyNumberFormat="1" applyFont="1"/>
    <xf numFmtId="1" fontId="58" fillId="0" borderId="0" xfId="0" applyNumberFormat="1" applyFont="1"/>
    <xf numFmtId="1" fontId="54" fillId="0" borderId="0" xfId="0" applyNumberFormat="1" applyFont="1"/>
    <xf numFmtId="0" fontId="59" fillId="3" borderId="0" xfId="0" applyFont="1" applyFill="1"/>
    <xf numFmtId="0" fontId="43" fillId="0" borderId="0" xfId="0" applyFont="1" applyAlignment="1">
      <alignment horizontal="left"/>
    </xf>
    <xf numFmtId="0" fontId="43" fillId="0" borderId="0" xfId="0" applyFont="1" applyAlignment="1" applyProtection="1">
      <alignment horizontal="left"/>
      <protection locked="0"/>
    </xf>
    <xf numFmtId="0" fontId="29" fillId="0" borderId="0" xfId="0" applyFont="1" applyAlignment="1">
      <alignment horizontal="center"/>
    </xf>
    <xf numFmtId="0" fontId="30" fillId="0" borderId="0" xfId="0" applyFont="1"/>
    <xf numFmtId="0" fontId="60" fillId="0" borderId="0" xfId="0" applyFont="1"/>
    <xf numFmtId="0" fontId="54" fillId="0" borderId="0" xfId="0" applyFont="1" applyAlignment="1">
      <alignment horizontal="right"/>
    </xf>
    <xf numFmtId="0" fontId="63" fillId="0" borderId="0" xfId="0" applyFont="1" applyAlignment="1">
      <alignment horizontal="right"/>
    </xf>
    <xf numFmtId="1" fontId="54" fillId="0" borderId="0" xfId="0" applyNumberFormat="1" applyFont="1" applyAlignment="1">
      <alignment horizontal="right"/>
    </xf>
    <xf numFmtId="0" fontId="62" fillId="0" borderId="0" xfId="0" applyFont="1" applyAlignment="1">
      <alignment horizontal="right"/>
    </xf>
    <xf numFmtId="0" fontId="22" fillId="0" borderId="0" xfId="0" applyFont="1" applyAlignment="1">
      <alignment horizontal="center"/>
    </xf>
    <xf numFmtId="1" fontId="28" fillId="0" borderId="0" xfId="0" applyNumberFormat="1" applyFont="1" applyAlignment="1">
      <alignment horizontal="center"/>
    </xf>
    <xf numFmtId="0" fontId="0" fillId="0" borderId="0" xfId="0" applyAlignment="1" applyProtection="1">
      <alignment horizontal="left"/>
      <protection locked="0"/>
    </xf>
    <xf numFmtId="0" fontId="65" fillId="0" borderId="0" xfId="0" applyFont="1" applyAlignment="1">
      <alignment horizontal="center"/>
    </xf>
    <xf numFmtId="0" fontId="66" fillId="0" borderId="0" xfId="0" applyFont="1" applyAlignment="1">
      <alignment horizontal="center"/>
    </xf>
    <xf numFmtId="0" fontId="29" fillId="0" borderId="0" xfId="0" applyFont="1" applyAlignment="1">
      <alignment horizontal="left"/>
    </xf>
    <xf numFmtId="0" fontId="28" fillId="4" borderId="0" xfId="0" applyFont="1" applyFill="1" applyAlignment="1">
      <alignment horizontal="center"/>
    </xf>
    <xf numFmtId="0" fontId="67" fillId="0" borderId="0" xfId="0" applyFont="1" applyAlignment="1">
      <alignment horizontal="left"/>
    </xf>
    <xf numFmtId="49" fontId="67" fillId="0" borderId="0" xfId="0" applyNumberFormat="1" applyFont="1" applyAlignment="1">
      <alignment horizontal="right"/>
    </xf>
    <xf numFmtId="4" fontId="28" fillId="0" borderId="0" xfId="0" applyNumberFormat="1" applyFont="1" applyAlignment="1">
      <alignment horizontal="center"/>
    </xf>
    <xf numFmtId="4" fontId="31" fillId="0" borderId="0" xfId="0" applyNumberFormat="1" applyFont="1"/>
    <xf numFmtId="4" fontId="0" fillId="0" borderId="0" xfId="0" applyNumberFormat="1"/>
    <xf numFmtId="4" fontId="35" fillId="0" borderId="0" xfId="0" applyNumberFormat="1" applyFont="1" applyAlignment="1">
      <alignment horizontal="center"/>
    </xf>
    <xf numFmtId="0" fontId="42" fillId="0" borderId="0" xfId="0" applyFont="1" applyAlignment="1">
      <alignment horizontal="center"/>
    </xf>
    <xf numFmtId="0" fontId="38" fillId="0" borderId="0" xfId="0" applyFont="1" applyAlignment="1">
      <alignment horizontal="center"/>
    </xf>
    <xf numFmtId="0" fontId="43" fillId="0" borderId="0" xfId="0" applyFont="1" applyAlignment="1">
      <alignment horizontal="center"/>
    </xf>
    <xf numFmtId="4" fontId="22" fillId="0" borderId="0" xfId="0" applyNumberFormat="1" applyFont="1" applyAlignment="1">
      <alignment horizontal="center"/>
    </xf>
    <xf numFmtId="0" fontId="69" fillId="0" borderId="0" xfId="0" applyFont="1" applyAlignment="1">
      <alignment horizontal="center"/>
    </xf>
    <xf numFmtId="0" fontId="26" fillId="0" borderId="0" xfId="0" applyFont="1" applyAlignment="1">
      <alignment horizontal="left"/>
    </xf>
    <xf numFmtId="0" fontId="71" fillId="0" borderId="0" xfId="3" applyFont="1" applyAlignment="1" applyProtection="1"/>
    <xf numFmtId="0" fontId="39" fillId="0" borderId="0" xfId="0" applyFont="1" applyAlignment="1">
      <alignment horizontal="left"/>
    </xf>
    <xf numFmtId="0" fontId="75" fillId="0" borderId="0" xfId="0" applyFont="1" applyAlignment="1">
      <alignment horizontal="center"/>
    </xf>
    <xf numFmtId="2" fontId="30" fillId="0" borderId="0" xfId="0" applyNumberFormat="1" applyFont="1" applyAlignment="1">
      <alignment horizontal="center"/>
    </xf>
    <xf numFmtId="0" fontId="36" fillId="0" borderId="0" xfId="3" applyFont="1" applyAlignment="1" applyProtection="1">
      <alignment horizontal="left"/>
    </xf>
    <xf numFmtId="0" fontId="35" fillId="0" borderId="0" xfId="0" applyFont="1" applyAlignment="1">
      <alignment horizontal="left" vertical="center"/>
    </xf>
    <xf numFmtId="0" fontId="57" fillId="0" borderId="0" xfId="3" applyFont="1" applyAlignment="1" applyProtection="1">
      <alignment horizontal="left"/>
    </xf>
    <xf numFmtId="0" fontId="74" fillId="0" borderId="0" xfId="3" applyFont="1" applyAlignment="1" applyProtection="1">
      <alignment horizontal="left"/>
    </xf>
    <xf numFmtId="0" fontId="76" fillId="0" borderId="0" xfId="3" applyFont="1" applyAlignment="1" applyProtection="1">
      <alignment horizontal="left"/>
    </xf>
    <xf numFmtId="0" fontId="72" fillId="0" borderId="0" xfId="3" applyFont="1" applyAlignment="1" applyProtection="1">
      <alignment horizontal="left"/>
    </xf>
    <xf numFmtId="0" fontId="77" fillId="0" borderId="0" xfId="0" applyFont="1" applyAlignment="1">
      <alignment horizontal="center"/>
    </xf>
    <xf numFmtId="0" fontId="77" fillId="0" borderId="0" xfId="0" applyFont="1"/>
    <xf numFmtId="0" fontId="78" fillId="0" borderId="0" xfId="0" applyFont="1"/>
    <xf numFmtId="1" fontId="30" fillId="0" borderId="0" xfId="0" applyNumberFormat="1" applyFont="1" applyAlignment="1">
      <alignment horizontal="center"/>
    </xf>
    <xf numFmtId="0" fontId="79" fillId="0" borderId="0" xfId="3" applyFont="1" applyAlignment="1" applyProtection="1"/>
    <xf numFmtId="4" fontId="80" fillId="0" borderId="0" xfId="0" applyNumberFormat="1" applyFont="1" applyAlignment="1">
      <alignment horizontal="center"/>
    </xf>
    <xf numFmtId="0" fontId="0" fillId="6" borderId="0" xfId="0" applyFill="1"/>
    <xf numFmtId="0" fontId="31" fillId="7" borderId="0" xfId="0" applyFont="1" applyFill="1"/>
    <xf numFmtId="0" fontId="0" fillId="8" borderId="0" xfId="0" applyFill="1"/>
    <xf numFmtId="0" fontId="22" fillId="0" borderId="0" xfId="0" applyFont="1"/>
    <xf numFmtId="0" fontId="81" fillId="0" borderId="0" xfId="0" applyFont="1" applyAlignment="1">
      <alignment horizontal="left"/>
    </xf>
    <xf numFmtId="0" fontId="82" fillId="0" borderId="0" xfId="0" applyFont="1" applyAlignment="1">
      <alignment horizontal="left"/>
    </xf>
    <xf numFmtId="0" fontId="83" fillId="0" borderId="0" xfId="0" applyFont="1" applyAlignment="1">
      <alignment horizontal="left"/>
    </xf>
    <xf numFmtId="0" fontId="48" fillId="0" borderId="0" xfId="0" applyFont="1" applyAlignment="1">
      <alignment horizontal="left"/>
    </xf>
    <xf numFmtId="0" fontId="45" fillId="0" borderId="0" xfId="0" applyFont="1" applyAlignment="1">
      <alignment horizontal="center"/>
    </xf>
    <xf numFmtId="4" fontId="0" fillId="0" borderId="0" xfId="0" applyNumberFormat="1" applyAlignment="1">
      <alignment horizontal="center"/>
    </xf>
    <xf numFmtId="0" fontId="64" fillId="0" borderId="0" xfId="0" applyFont="1" applyAlignment="1">
      <alignment horizontal="center"/>
    </xf>
    <xf numFmtId="49" fontId="0" fillId="0" borderId="0" xfId="0" applyNumberFormat="1" applyAlignment="1">
      <alignment horizontal="left"/>
    </xf>
    <xf numFmtId="0" fontId="30" fillId="3" borderId="0" xfId="0" applyFont="1" applyFill="1" applyAlignment="1">
      <alignment horizontal="center"/>
    </xf>
    <xf numFmtId="4" fontId="30" fillId="0" borderId="0" xfId="0" applyNumberFormat="1" applyFont="1" applyAlignment="1">
      <alignment horizontal="center"/>
    </xf>
    <xf numFmtId="0" fontId="28" fillId="0" borderId="0" xfId="3" applyFont="1" applyAlignment="1" applyProtection="1">
      <alignment horizontal="left"/>
    </xf>
    <xf numFmtId="0" fontId="28" fillId="0" borderId="0" xfId="0" applyFont="1" applyAlignment="1">
      <alignment horizontal="left"/>
    </xf>
    <xf numFmtId="0" fontId="84" fillId="0" borderId="0" xfId="0" applyFont="1"/>
    <xf numFmtId="0" fontId="48" fillId="0" borderId="0" xfId="0" applyFont="1"/>
    <xf numFmtId="0" fontId="44" fillId="0" borderId="0" xfId="0" applyFont="1" applyAlignment="1">
      <alignment horizontal="center"/>
    </xf>
    <xf numFmtId="49" fontId="75" fillId="0" borderId="0" xfId="0" applyNumberFormat="1" applyFont="1"/>
    <xf numFmtId="0" fontId="30" fillId="0" borderId="0" xfId="0" applyFont="1" applyAlignment="1">
      <alignment horizontal="right"/>
    </xf>
    <xf numFmtId="0" fontId="86" fillId="0" borderId="0" xfId="0" applyFont="1" applyAlignment="1">
      <alignment horizontal="left"/>
    </xf>
    <xf numFmtId="4" fontId="51" fillId="0" borderId="0" xfId="0" applyNumberFormat="1" applyFont="1" applyAlignment="1">
      <alignment horizontal="center"/>
    </xf>
    <xf numFmtId="4" fontId="49" fillId="0" borderId="0" xfId="0" applyNumberFormat="1" applyFont="1" applyAlignment="1">
      <alignment horizontal="center"/>
    </xf>
    <xf numFmtId="4" fontId="50" fillId="0" borderId="0" xfId="0" applyNumberFormat="1" applyFont="1" applyAlignment="1">
      <alignment horizontal="center"/>
    </xf>
    <xf numFmtId="0" fontId="84" fillId="0" borderId="0" xfId="0" applyFont="1" applyAlignment="1">
      <alignment horizontal="center"/>
    </xf>
    <xf numFmtId="0" fontId="87" fillId="0" borderId="0" xfId="0" applyFont="1"/>
    <xf numFmtId="49" fontId="0" fillId="0" borderId="0" xfId="0" applyNumberFormat="1" applyAlignment="1">
      <alignment horizontal="center"/>
    </xf>
    <xf numFmtId="4" fontId="22" fillId="0" borderId="0" xfId="0" applyNumberFormat="1" applyFont="1" applyAlignment="1">
      <alignment horizontal="right"/>
    </xf>
    <xf numFmtId="4" fontId="57" fillId="0" borderId="0" xfId="0" applyNumberFormat="1" applyFont="1" applyAlignment="1">
      <alignment horizontal="right"/>
    </xf>
    <xf numFmtId="49" fontId="21" fillId="0" borderId="0" xfId="0" applyNumberFormat="1" applyFont="1"/>
    <xf numFmtId="0" fontId="27" fillId="0" borderId="0" xfId="0" applyFont="1"/>
    <xf numFmtId="0" fontId="90" fillId="0" borderId="0" xfId="0" applyFont="1"/>
    <xf numFmtId="0" fontId="57" fillId="0" borderId="0" xfId="0" applyFont="1" applyAlignment="1">
      <alignment horizontal="right"/>
    </xf>
    <xf numFmtId="0" fontId="92" fillId="0" borderId="0" xfId="0" applyFont="1"/>
    <xf numFmtId="4" fontId="92" fillId="0" borderId="0" xfId="0" applyNumberFormat="1" applyFont="1" applyAlignment="1">
      <alignment horizontal="right"/>
    </xf>
    <xf numFmtId="4" fontId="57" fillId="0" borderId="0" xfId="0" applyNumberFormat="1" applyFont="1"/>
    <xf numFmtId="4" fontId="22" fillId="0" borderId="0" xfId="0" applyNumberFormat="1" applyFont="1"/>
    <xf numFmtId="4" fontId="92" fillId="0" borderId="0" xfId="0" applyNumberFormat="1" applyFont="1"/>
    <xf numFmtId="4" fontId="47" fillId="0" borderId="0" xfId="0" applyNumberFormat="1" applyFont="1"/>
    <xf numFmtId="0" fontId="47" fillId="0" borderId="0" xfId="0" applyFont="1"/>
    <xf numFmtId="0" fontId="57" fillId="0" borderId="1" xfId="0" applyFont="1" applyBorder="1" applyAlignment="1">
      <alignment horizontal="right"/>
    </xf>
    <xf numFmtId="0" fontId="57" fillId="0" borderId="1" xfId="0" applyFont="1" applyBorder="1"/>
    <xf numFmtId="4" fontId="22" fillId="0" borderId="1" xfId="0" applyNumberFormat="1" applyFont="1" applyBorder="1"/>
    <xf numFmtId="0" fontId="57" fillId="0" borderId="2" xfId="0" applyFont="1" applyBorder="1" applyAlignment="1">
      <alignment horizontal="right"/>
    </xf>
    <xf numFmtId="0" fontId="57" fillId="0" borderId="2" xfId="0" applyFont="1" applyBorder="1"/>
    <xf numFmtId="4" fontId="22" fillId="0" borderId="2" xfId="0" applyNumberFormat="1" applyFont="1" applyBorder="1"/>
    <xf numFmtId="0" fontId="92" fillId="0" borderId="1" xfId="0" applyFont="1" applyBorder="1"/>
    <xf numFmtId="4" fontId="92" fillId="0" borderId="1" xfId="0" applyNumberFormat="1" applyFont="1" applyBorder="1"/>
    <xf numFmtId="0" fontId="47" fillId="0" borderId="2" xfId="0" applyFont="1" applyBorder="1"/>
    <xf numFmtId="4" fontId="47" fillId="0" borderId="2" xfId="0" applyNumberFormat="1" applyFont="1" applyBorder="1"/>
    <xf numFmtId="0" fontId="92" fillId="0" borderId="2" xfId="0" applyFont="1" applyBorder="1"/>
    <xf numFmtId="4" fontId="92" fillId="0" borderId="2" xfId="0" applyNumberFormat="1" applyFont="1" applyBorder="1"/>
    <xf numFmtId="4" fontId="47" fillId="0" borderId="1" xfId="0" applyNumberFormat="1" applyFont="1" applyBorder="1"/>
    <xf numFmtId="0" fontId="47" fillId="0" borderId="1" xfId="0" applyFont="1" applyBorder="1"/>
    <xf numFmtId="4" fontId="94" fillId="0" borderId="0" xfId="0" applyNumberFormat="1" applyFont="1"/>
    <xf numFmtId="0" fontId="94" fillId="0" borderId="0" xfId="0" applyFont="1"/>
    <xf numFmtId="4" fontId="91" fillId="0" borderId="0" xfId="0" applyNumberFormat="1" applyFont="1"/>
    <xf numFmtId="0" fontId="22" fillId="0" borderId="1" xfId="0" applyFont="1" applyBorder="1"/>
    <xf numFmtId="0" fontId="93" fillId="0" borderId="1" xfId="0" applyFont="1" applyBorder="1"/>
    <xf numFmtId="0" fontId="36" fillId="0" borderId="0" xfId="0" applyFont="1"/>
    <xf numFmtId="1" fontId="54" fillId="0" borderId="0" xfId="0" applyNumberFormat="1" applyFont="1" applyAlignment="1">
      <alignment horizontal="center"/>
    </xf>
    <xf numFmtId="0" fontId="77" fillId="0" borderId="0" xfId="0" applyFont="1" applyAlignment="1">
      <alignment horizontal="right"/>
    </xf>
    <xf numFmtId="0" fontId="77" fillId="0" borderId="0" xfId="0" applyFont="1" applyAlignment="1">
      <alignment horizontal="left"/>
    </xf>
    <xf numFmtId="49" fontId="57" fillId="0" borderId="0" xfId="0" applyNumberFormat="1" applyFont="1" applyAlignment="1">
      <alignment horizontal="center"/>
    </xf>
    <xf numFmtId="4" fontId="57" fillId="0" borderId="0" xfId="0" applyNumberFormat="1" applyFont="1" applyAlignment="1">
      <alignment horizontal="center"/>
    </xf>
    <xf numFmtId="0" fontId="95" fillId="0" borderId="0" xfId="0" applyFont="1" applyAlignment="1">
      <alignment horizontal="left"/>
    </xf>
    <xf numFmtId="0" fontId="71" fillId="0" borderId="0" xfId="3" applyFont="1" applyAlignment="1" applyProtection="1">
      <alignment horizontal="left"/>
    </xf>
    <xf numFmtId="0" fontId="31" fillId="0" borderId="0" xfId="0" applyFont="1" applyAlignment="1">
      <alignment horizontal="left"/>
    </xf>
    <xf numFmtId="0" fontId="42" fillId="0" borderId="0" xfId="0" applyFont="1" applyAlignment="1">
      <alignment horizontal="left"/>
    </xf>
    <xf numFmtId="0" fontId="89" fillId="0" borderId="0" xfId="0" applyFont="1"/>
    <xf numFmtId="0" fontId="75" fillId="0" borderId="0" xfId="0" applyFont="1"/>
    <xf numFmtId="0" fontId="0" fillId="0" borderId="3" xfId="0" applyBorder="1" applyAlignment="1">
      <alignment horizontal="left"/>
    </xf>
    <xf numFmtId="0" fontId="20" fillId="0" borderId="3" xfId="0" applyFont="1" applyBorder="1" applyAlignment="1">
      <alignment horizontal="left"/>
    </xf>
    <xf numFmtId="1" fontId="30" fillId="0" borderId="3" xfId="0" applyNumberFormat="1" applyFont="1" applyBorder="1" applyAlignment="1">
      <alignment horizontal="center"/>
    </xf>
    <xf numFmtId="0" fontId="98" fillId="0" borderId="0" xfId="0" applyFont="1" applyAlignment="1">
      <alignment horizontal="center"/>
    </xf>
    <xf numFmtId="0" fontId="99" fillId="0" borderId="0" xfId="0" applyFont="1"/>
    <xf numFmtId="0" fontId="29" fillId="0" borderId="3" xfId="0" applyFont="1" applyBorder="1" applyAlignment="1">
      <alignment horizontal="left"/>
    </xf>
    <xf numFmtId="0" fontId="28" fillId="0" borderId="3" xfId="0" applyFont="1" applyBorder="1" applyAlignment="1">
      <alignment horizontal="center"/>
    </xf>
    <xf numFmtId="0" fontId="83" fillId="0" borderId="0" xfId="0" applyFont="1"/>
    <xf numFmtId="1" fontId="57" fillId="0" borderId="0" xfId="0" applyNumberFormat="1" applyFont="1"/>
    <xf numFmtId="1" fontId="22" fillId="0" borderId="0" xfId="0" applyNumberFormat="1" applyFont="1"/>
    <xf numFmtId="0" fontId="23" fillId="0" borderId="0" xfId="0" applyFont="1"/>
    <xf numFmtId="0" fontId="31" fillId="0" borderId="0" xfId="0" applyFont="1" applyAlignment="1">
      <alignment horizontal="center"/>
    </xf>
    <xf numFmtId="0" fontId="32" fillId="0" borderId="0" xfId="0" applyFont="1" applyAlignment="1">
      <alignment horizontal="center"/>
    </xf>
    <xf numFmtId="1" fontId="32" fillId="0" borderId="0" xfId="0" applyNumberFormat="1" applyFont="1" applyAlignment="1">
      <alignment horizontal="center"/>
    </xf>
    <xf numFmtId="0" fontId="88" fillId="0" borderId="0" xfId="0" applyFont="1" applyAlignment="1">
      <alignment horizontal="center"/>
    </xf>
    <xf numFmtId="0" fontId="29" fillId="0" borderId="0" xfId="3" applyFont="1" applyAlignment="1" applyProtection="1"/>
    <xf numFmtId="0" fontId="34" fillId="0" borderId="0" xfId="0" applyFont="1" applyAlignment="1">
      <alignment horizontal="left" wrapText="1"/>
    </xf>
    <xf numFmtId="49" fontId="81" fillId="0" borderId="0" xfId="0" applyNumberFormat="1" applyFont="1" applyAlignment="1">
      <alignment horizontal="right"/>
    </xf>
    <xf numFmtId="0" fontId="30" fillId="0" borderId="0" xfId="3" applyNumberFormat="1" applyFont="1" applyAlignment="1" applyProtection="1">
      <alignment horizontal="left"/>
    </xf>
    <xf numFmtId="0" fontId="0" fillId="0" borderId="0" xfId="0" applyProtection="1">
      <protection locked="0"/>
    </xf>
    <xf numFmtId="0" fontId="49" fillId="0" borderId="0" xfId="0" applyFont="1" applyAlignment="1">
      <alignment horizontal="center"/>
    </xf>
    <xf numFmtId="0" fontId="50" fillId="0" borderId="0" xfId="0" applyFont="1" applyAlignment="1">
      <alignment horizontal="center"/>
    </xf>
    <xf numFmtId="0" fontId="51" fillId="0" borderId="0" xfId="0" applyFont="1" applyAlignment="1">
      <alignment horizontal="center"/>
    </xf>
    <xf numFmtId="0" fontId="44" fillId="0" borderId="0" xfId="0" applyFont="1" applyAlignment="1">
      <alignment horizontal="left"/>
    </xf>
    <xf numFmtId="0" fontId="38" fillId="0" borderId="0" xfId="0" applyFont="1" applyAlignment="1">
      <alignment horizontal="left"/>
    </xf>
    <xf numFmtId="0" fontId="80" fillId="0" borderId="0" xfId="0" applyFont="1" applyAlignment="1">
      <alignment horizontal="center"/>
    </xf>
    <xf numFmtId="0" fontId="0" fillId="0" borderId="0" xfId="3" applyFont="1" applyAlignment="1" applyProtection="1">
      <alignment horizontal="left"/>
    </xf>
    <xf numFmtId="0" fontId="29" fillId="0" borderId="0" xfId="3" applyFont="1" applyAlignment="1" applyProtection="1">
      <alignment horizontal="left"/>
    </xf>
    <xf numFmtId="0" fontId="30" fillId="0" borderId="0" xfId="3" applyFont="1" applyAlignment="1" applyProtection="1">
      <alignment horizontal="left"/>
    </xf>
    <xf numFmtId="49" fontId="0" fillId="0" borderId="0" xfId="0" applyNumberFormat="1"/>
    <xf numFmtId="0" fontId="36" fillId="0" borderId="0" xfId="0" applyFont="1" applyAlignment="1">
      <alignment horizontal="center"/>
    </xf>
    <xf numFmtId="0" fontId="81" fillId="0" borderId="0" xfId="0" applyFont="1"/>
    <xf numFmtId="0" fontId="0" fillId="0" borderId="0" xfId="3" applyFont="1" applyFill="1" applyAlignment="1" applyProtection="1">
      <alignment horizontal="left"/>
    </xf>
    <xf numFmtId="49" fontId="30" fillId="0" borderId="0" xfId="0" applyNumberFormat="1" applyFont="1" applyAlignment="1">
      <alignment horizontal="left"/>
    </xf>
    <xf numFmtId="0" fontId="29" fillId="0" borderId="0" xfId="0" applyFont="1" applyProtection="1">
      <protection locked="0"/>
    </xf>
    <xf numFmtId="0" fontId="64" fillId="0" borderId="0" xfId="0" applyFont="1" applyAlignment="1">
      <alignment wrapText="1"/>
    </xf>
    <xf numFmtId="0" fontId="34" fillId="0" borderId="0" xfId="3" applyFont="1" applyAlignment="1" applyProtection="1">
      <alignment horizontal="left"/>
    </xf>
    <xf numFmtId="0" fontId="30" fillId="0" borderId="0" xfId="3" applyFont="1" applyFill="1" applyAlignment="1" applyProtection="1">
      <alignment horizontal="left"/>
    </xf>
    <xf numFmtId="1" fontId="0" fillId="0" borderId="0" xfId="0" applyNumberFormat="1" applyAlignment="1">
      <alignment horizontal="center"/>
    </xf>
    <xf numFmtId="0" fontId="84" fillId="0" borderId="0" xfId="0" applyFont="1" applyAlignment="1">
      <alignment horizontal="left"/>
    </xf>
    <xf numFmtId="0" fontId="102" fillId="0" borderId="0" xfId="0" applyFont="1" applyAlignment="1">
      <alignment horizontal="left"/>
    </xf>
    <xf numFmtId="0" fontId="103" fillId="0" borderId="0" xfId="0" applyFont="1" applyAlignment="1">
      <alignment horizontal="left"/>
    </xf>
    <xf numFmtId="1" fontId="90" fillId="0" borderId="0" xfId="0" applyNumberFormat="1" applyFont="1" applyAlignment="1">
      <alignment horizontal="center"/>
    </xf>
    <xf numFmtId="49" fontId="57" fillId="0" borderId="0" xfId="0" applyNumberFormat="1" applyFont="1" applyAlignment="1">
      <alignment horizontal="right"/>
    </xf>
    <xf numFmtId="0" fontId="104" fillId="0" borderId="0" xfId="0" applyFont="1"/>
    <xf numFmtId="49" fontId="57" fillId="0" borderId="1" xfId="0" applyNumberFormat="1" applyFont="1" applyBorder="1" applyAlignment="1">
      <alignment horizontal="right"/>
    </xf>
    <xf numFmtId="0" fontId="104" fillId="0" borderId="1" xfId="0" applyFont="1" applyBorder="1"/>
    <xf numFmtId="0" fontId="57" fillId="0" borderId="1" xfId="0" applyFont="1" applyBorder="1" applyAlignment="1">
      <alignment horizontal="left"/>
    </xf>
    <xf numFmtId="4" fontId="22" fillId="0" borderId="1" xfId="0" applyNumberFormat="1" applyFont="1" applyBorder="1" applyAlignment="1">
      <alignment horizontal="center"/>
    </xf>
    <xf numFmtId="49" fontId="57" fillId="0" borderId="2" xfId="0" applyNumberFormat="1" applyFont="1" applyBorder="1" applyAlignment="1">
      <alignment horizontal="right"/>
    </xf>
    <xf numFmtId="1" fontId="22" fillId="0" borderId="0" xfId="0" applyNumberFormat="1" applyFont="1" applyAlignment="1">
      <alignment horizontal="center"/>
    </xf>
    <xf numFmtId="4" fontId="22" fillId="0" borderId="2" xfId="0" applyNumberFormat="1" applyFont="1" applyBorder="1" applyAlignment="1">
      <alignment horizontal="center"/>
    </xf>
    <xf numFmtId="1" fontId="57" fillId="0" borderId="0" xfId="0" applyNumberFormat="1" applyFont="1" applyAlignment="1">
      <alignment horizontal="left"/>
    </xf>
    <xf numFmtId="0" fontId="56" fillId="0" borderId="0" xfId="0" applyFont="1" applyAlignment="1">
      <alignment horizontal="left"/>
    </xf>
    <xf numFmtId="0" fontId="93" fillId="0" borderId="0" xfId="0" applyFont="1" applyAlignment="1">
      <alignment horizontal="left"/>
    </xf>
    <xf numFmtId="0" fontId="22" fillId="0" borderId="0" xfId="0" applyFont="1" applyAlignment="1">
      <alignment horizontal="left"/>
    </xf>
    <xf numFmtId="49" fontId="22" fillId="0" borderId="0" xfId="0" applyNumberFormat="1" applyFont="1" applyAlignment="1">
      <alignment horizontal="right"/>
    </xf>
    <xf numFmtId="0" fontId="57" fillId="0" borderId="2" xfId="0" applyFont="1" applyBorder="1" applyAlignment="1">
      <alignment horizontal="left"/>
    </xf>
    <xf numFmtId="0" fontId="57" fillId="0" borderId="0" xfId="3" applyFont="1" applyBorder="1" applyAlignment="1" applyProtection="1">
      <alignment horizontal="left"/>
    </xf>
    <xf numFmtId="0" fontId="57" fillId="0" borderId="1" xfId="3" applyFont="1" applyBorder="1" applyAlignment="1" applyProtection="1">
      <alignment horizontal="left"/>
    </xf>
    <xf numFmtId="0" fontId="47" fillId="0" borderId="0" xfId="3" applyFont="1" applyAlignment="1" applyProtection="1">
      <alignment horizontal="left"/>
    </xf>
    <xf numFmtId="0" fontId="92" fillId="0" borderId="0" xfId="3" applyFont="1" applyBorder="1" applyAlignment="1" applyProtection="1">
      <alignment horizontal="left"/>
    </xf>
    <xf numFmtId="0" fontId="92" fillId="0" borderId="0" xfId="3" applyFont="1" applyAlignment="1" applyProtection="1">
      <alignment horizontal="left"/>
    </xf>
    <xf numFmtId="0" fontId="92" fillId="0" borderId="2" xfId="3" applyFont="1" applyBorder="1" applyAlignment="1" applyProtection="1">
      <alignment horizontal="left"/>
    </xf>
    <xf numFmtId="2" fontId="100" fillId="0" borderId="0" xfId="0" applyNumberFormat="1" applyFont="1" applyAlignment="1">
      <alignment horizontal="left"/>
    </xf>
    <xf numFmtId="0" fontId="20" fillId="2" borderId="0" xfId="0" applyFont="1" applyFill="1"/>
    <xf numFmtId="0" fontId="33" fillId="2" borderId="0" xfId="0" applyFont="1" applyFill="1"/>
    <xf numFmtId="0" fontId="34" fillId="0" borderId="0" xfId="0" applyFont="1"/>
    <xf numFmtId="0" fontId="72" fillId="0" borderId="0" xfId="3" applyFont="1" applyAlignment="1" applyProtection="1"/>
    <xf numFmtId="0" fontId="73" fillId="0" borderId="0" xfId="0" applyFont="1"/>
    <xf numFmtId="0" fontId="70" fillId="0" borderId="0" xfId="0" applyFont="1"/>
    <xf numFmtId="0" fontId="89" fillId="2" borderId="0" xfId="0" applyFont="1" applyFill="1"/>
    <xf numFmtId="0" fontId="32" fillId="3" borderId="0" xfId="0" applyFont="1" applyFill="1"/>
    <xf numFmtId="0" fontId="22" fillId="3" borderId="0" xfId="0" applyFont="1" applyFill="1"/>
    <xf numFmtId="0" fontId="96" fillId="0" borderId="0" xfId="0" applyFont="1"/>
    <xf numFmtId="2" fontId="97" fillId="0" borderId="0" xfId="3" applyNumberFormat="1" applyFont="1" applyAlignment="1" applyProtection="1">
      <alignment horizontal="left"/>
    </xf>
    <xf numFmtId="0" fontId="29" fillId="0" borderId="0" xfId="0" applyFont="1" applyAlignment="1" applyProtection="1">
      <alignment horizontal="left"/>
      <protection locked="0"/>
    </xf>
    <xf numFmtId="0" fontId="100" fillId="0" borderId="0" xfId="0" applyFont="1"/>
    <xf numFmtId="0" fontId="29" fillId="0" borderId="0" xfId="0" applyFont="1" applyAlignment="1">
      <alignment horizontal="right"/>
    </xf>
    <xf numFmtId="0" fontId="30" fillId="0" borderId="0" xfId="0" quotePrefix="1" applyFont="1"/>
    <xf numFmtId="165" fontId="32" fillId="0" borderId="0" xfId="0" applyNumberFormat="1" applyFont="1" applyAlignment="1">
      <alignment horizontal="center"/>
    </xf>
    <xf numFmtId="0" fontId="54" fillId="0" borderId="0" xfId="0" applyFont="1" applyAlignment="1">
      <alignment horizontal="center"/>
    </xf>
    <xf numFmtId="2" fontId="97" fillId="0" borderId="0" xfId="3" applyNumberFormat="1" applyFont="1" applyAlignment="1" applyProtection="1"/>
    <xf numFmtId="2" fontId="32" fillId="0" borderId="0" xfId="0" applyNumberFormat="1" applyFont="1"/>
    <xf numFmtId="0" fontId="68" fillId="0" borderId="0" xfId="3" applyAlignment="1" applyProtection="1"/>
    <xf numFmtId="0" fontId="68" fillId="0" borderId="0" xfId="3" applyAlignment="1" applyProtection="1">
      <alignment horizontal="left"/>
    </xf>
    <xf numFmtId="0" fontId="106" fillId="0" borderId="0" xfId="0" applyFont="1"/>
    <xf numFmtId="0" fontId="108" fillId="0" borderId="0" xfId="0" applyFont="1"/>
    <xf numFmtId="4" fontId="29" fillId="0" borderId="0" xfId="0" applyNumberFormat="1" applyFont="1" applyAlignment="1">
      <alignment horizontal="center"/>
    </xf>
    <xf numFmtId="4" fontId="31" fillId="0" borderId="0" xfId="0" applyNumberFormat="1" applyFont="1" applyAlignment="1">
      <alignment horizontal="center"/>
    </xf>
    <xf numFmtId="49" fontId="29" fillId="0" borderId="0" xfId="0" applyNumberFormat="1" applyFont="1" applyAlignment="1">
      <alignment horizontal="center"/>
    </xf>
    <xf numFmtId="1" fontId="29" fillId="0" borderId="0" xfId="0" applyNumberFormat="1" applyFont="1" applyAlignment="1">
      <alignment horizontal="center"/>
    </xf>
    <xf numFmtId="0" fontId="50" fillId="0" borderId="0" xfId="0" applyFont="1"/>
    <xf numFmtId="0" fontId="0" fillId="5" borderId="0" xfId="0" applyFill="1"/>
    <xf numFmtId="0" fontId="0" fillId="0" borderId="1" xfId="0" applyBorder="1"/>
    <xf numFmtId="0" fontId="29" fillId="0" borderId="1" xfId="0" applyFont="1" applyBorder="1" applyAlignment="1">
      <alignment horizontal="left"/>
    </xf>
    <xf numFmtId="0" fontId="29" fillId="0" borderId="0" xfId="3" applyFont="1" applyFill="1" applyAlignment="1" applyProtection="1"/>
    <xf numFmtId="49" fontId="29" fillId="0" borderId="0" xfId="0" applyNumberFormat="1" applyFont="1" applyAlignment="1">
      <alignment horizontal="right"/>
    </xf>
    <xf numFmtId="0" fontId="107" fillId="0" borderId="0" xfId="0" applyFont="1" applyAlignment="1">
      <alignment horizontal="left"/>
    </xf>
    <xf numFmtId="0" fontId="107" fillId="0" borderId="0" xfId="0" applyFont="1" applyAlignment="1">
      <alignment horizontal="center"/>
    </xf>
    <xf numFmtId="0" fontId="109" fillId="0" borderId="0" xfId="0" applyFont="1" applyAlignment="1">
      <alignment horizontal="center"/>
    </xf>
    <xf numFmtId="3" fontId="28" fillId="0" borderId="0" xfId="0" applyNumberFormat="1" applyFont="1" applyAlignment="1">
      <alignment horizontal="center"/>
    </xf>
    <xf numFmtId="0" fontId="32" fillId="0" borderId="0" xfId="0" applyFont="1" applyAlignment="1">
      <alignment horizontal="left"/>
    </xf>
    <xf numFmtId="4" fontId="28" fillId="0" borderId="2" xfId="0" applyNumberFormat="1" applyFont="1" applyBorder="1" applyAlignment="1">
      <alignment horizontal="center"/>
    </xf>
    <xf numFmtId="0" fontId="68" fillId="0" borderId="0" xfId="3" applyNumberFormat="1" applyAlignment="1" applyProtection="1">
      <alignment horizontal="left"/>
    </xf>
    <xf numFmtId="0" fontId="68" fillId="0" borderId="0" xfId="3" applyNumberFormat="1" applyAlignment="1" applyProtection="1"/>
    <xf numFmtId="3" fontId="29" fillId="0" borderId="0" xfId="0" applyNumberFormat="1" applyFont="1" applyAlignment="1">
      <alignment horizontal="center"/>
    </xf>
    <xf numFmtId="0" fontId="0" fillId="0" borderId="0" xfId="0" applyAlignment="1" applyProtection="1">
      <alignment horizontal="right"/>
      <protection locked="0"/>
    </xf>
    <xf numFmtId="0" fontId="61" fillId="0" borderId="0" xfId="0" applyFont="1" applyAlignment="1" applyProtection="1">
      <alignment horizontal="left"/>
      <protection locked="0"/>
    </xf>
    <xf numFmtId="0" fontId="111" fillId="0" borderId="0" xfId="3" applyNumberFormat="1" applyFont="1" applyAlignment="1" applyProtection="1">
      <alignment horizontal="right"/>
    </xf>
    <xf numFmtId="0" fontId="36" fillId="0" borderId="0" xfId="3" applyNumberFormat="1" applyFont="1" applyAlignment="1" applyProtection="1">
      <alignment horizontal="right"/>
    </xf>
    <xf numFmtId="0" fontId="0" fillId="0" borderId="0" xfId="3" applyNumberFormat="1" applyFont="1" applyAlignment="1" applyProtection="1">
      <alignment horizontal="right"/>
    </xf>
    <xf numFmtId="0" fontId="48" fillId="0" borderId="0" xfId="0" applyFont="1" applyAlignment="1">
      <alignment horizontal="center" wrapText="1"/>
    </xf>
    <xf numFmtId="0" fontId="28" fillId="0" borderId="0" xfId="0" applyFont="1"/>
    <xf numFmtId="0" fontId="28" fillId="0" borderId="0" xfId="0" applyFont="1" applyAlignment="1" applyProtection="1">
      <alignment horizontal="left"/>
      <protection locked="0"/>
    </xf>
    <xf numFmtId="0" fontId="0" fillId="0" borderId="1" xfId="0" applyBorder="1" applyAlignment="1">
      <alignment horizontal="left"/>
    </xf>
    <xf numFmtId="0" fontId="0" fillId="0" borderId="2" xfId="0" applyBorder="1"/>
    <xf numFmtId="1" fontId="30" fillId="0" borderId="1" xfId="0" applyNumberFormat="1" applyFont="1" applyBorder="1" applyAlignment="1">
      <alignment horizontal="center"/>
    </xf>
    <xf numFmtId="1" fontId="30" fillId="0" borderId="2" xfId="0" applyNumberFormat="1" applyFont="1" applyBorder="1" applyAlignment="1">
      <alignment horizontal="center"/>
    </xf>
    <xf numFmtId="0" fontId="0" fillId="0" borderId="3" xfId="0" applyBorder="1"/>
    <xf numFmtId="4" fontId="22" fillId="0" borderId="3" xfId="0" applyNumberFormat="1" applyFont="1" applyBorder="1" applyAlignment="1">
      <alignment horizontal="center"/>
    </xf>
    <xf numFmtId="0" fontId="111" fillId="0" borderId="0" xfId="3" applyFont="1" applyAlignment="1" applyProtection="1">
      <alignment horizontal="left"/>
    </xf>
    <xf numFmtId="0" fontId="111" fillId="0" borderId="0" xfId="3" applyFont="1" applyAlignment="1" applyProtection="1"/>
    <xf numFmtId="0" fontId="30" fillId="0" borderId="0" xfId="0" applyFont="1" applyAlignment="1" applyProtection="1">
      <alignment horizontal="left"/>
      <protection locked="0"/>
    </xf>
    <xf numFmtId="0" fontId="0" fillId="0" borderId="0" xfId="0" applyAlignment="1" applyProtection="1">
      <alignment horizontal="center"/>
      <protection locked="0"/>
    </xf>
    <xf numFmtId="1" fontId="57" fillId="0" borderId="2" xfId="0" applyNumberFormat="1" applyFont="1" applyBorder="1"/>
    <xf numFmtId="1" fontId="57" fillId="0" borderId="1" xfId="0" applyNumberFormat="1" applyFont="1" applyBorder="1"/>
    <xf numFmtId="0" fontId="104" fillId="0" borderId="2" xfId="0" applyFont="1" applyBorder="1"/>
    <xf numFmtId="0" fontId="92" fillId="0" borderId="1" xfId="3" applyFont="1" applyBorder="1" applyAlignment="1" applyProtection="1">
      <alignment horizontal="left"/>
    </xf>
    <xf numFmtId="0" fontId="47" fillId="0" borderId="0" xfId="3" applyFont="1" applyBorder="1" applyAlignment="1" applyProtection="1">
      <alignment horizontal="left"/>
    </xf>
    <xf numFmtId="0" fontId="92" fillId="0" borderId="0" xfId="0" applyFont="1" applyAlignment="1" applyProtection="1">
      <alignment horizontal="left"/>
      <protection locked="0"/>
    </xf>
    <xf numFmtId="0" fontId="17" fillId="0" borderId="0" xfId="0" applyFont="1"/>
    <xf numFmtId="0" fontId="0" fillId="9" borderId="0" xfId="0" applyFill="1"/>
    <xf numFmtId="0" fontId="34" fillId="0" borderId="0" xfId="0" applyFont="1" applyAlignment="1">
      <alignment horizontal="center" wrapText="1"/>
    </xf>
    <xf numFmtId="1" fontId="22" fillId="0" borderId="1" xfId="0" applyNumberFormat="1" applyFont="1" applyBorder="1" applyAlignment="1">
      <alignment horizontal="center"/>
    </xf>
    <xf numFmtId="1" fontId="22" fillId="0" borderId="2" xfId="0" applyNumberFormat="1" applyFont="1" applyBorder="1" applyAlignment="1">
      <alignment horizontal="center"/>
    </xf>
    <xf numFmtId="0" fontId="114" fillId="0" borderId="0" xfId="0" applyFont="1"/>
    <xf numFmtId="0" fontId="92" fillId="0" borderId="0" xfId="0" applyFont="1" applyAlignment="1">
      <alignment horizontal="left"/>
    </xf>
    <xf numFmtId="0" fontId="92" fillId="0" borderId="2" xfId="0" applyFont="1" applyBorder="1" applyAlignment="1" applyProtection="1">
      <alignment horizontal="left"/>
      <protection locked="0"/>
    </xf>
    <xf numFmtId="0" fontId="115" fillId="0" borderId="0" xfId="0" applyFont="1"/>
    <xf numFmtId="0" fontId="96" fillId="0" borderId="0" xfId="0" applyFont="1" applyAlignment="1">
      <alignment horizontal="center"/>
    </xf>
    <xf numFmtId="0" fontId="116" fillId="0" borderId="0" xfId="0" applyFont="1"/>
    <xf numFmtId="0" fontId="119" fillId="0" borderId="0" xfId="0" applyFont="1" applyAlignment="1">
      <alignment horizontal="center"/>
    </xf>
    <xf numFmtId="0" fontId="100" fillId="0" borderId="0" xfId="0" applyFont="1" applyAlignment="1">
      <alignment horizontal="left"/>
    </xf>
    <xf numFmtId="0" fontId="100" fillId="0" borderId="0" xfId="0" applyFont="1" applyAlignment="1" applyProtection="1">
      <alignment horizontal="left"/>
      <protection locked="0"/>
    </xf>
    <xf numFmtId="0" fontId="57" fillId="0" borderId="0" xfId="0" applyFont="1" applyAlignment="1">
      <alignment horizontal="left" vertical="center"/>
    </xf>
    <xf numFmtId="4" fontId="57" fillId="0" borderId="0" xfId="0" applyNumberFormat="1" applyFont="1" applyAlignment="1">
      <alignment horizontal="left" vertical="center"/>
    </xf>
    <xf numFmtId="0" fontId="120" fillId="0" borderId="0" xfId="0" applyFont="1"/>
    <xf numFmtId="0" fontId="48" fillId="9" borderId="0" xfId="0" applyFont="1" applyFill="1"/>
    <xf numFmtId="0" fontId="57" fillId="0" borderId="1" xfId="0" applyFont="1" applyBorder="1" applyAlignment="1" applyProtection="1">
      <alignment horizontal="left"/>
      <protection locked="0"/>
    </xf>
    <xf numFmtId="0" fontId="99" fillId="0" borderId="0" xfId="3" applyFont="1" applyAlignment="1" applyProtection="1">
      <alignment horizontal="left"/>
    </xf>
    <xf numFmtId="0" fontId="99" fillId="0" borderId="0" xfId="0" applyFont="1" applyAlignment="1" applyProtection="1">
      <alignment horizontal="left"/>
      <protection locked="0"/>
    </xf>
    <xf numFmtId="0" fontId="29" fillId="0" borderId="0" xfId="0" applyFont="1" applyAlignment="1" applyProtection="1">
      <alignment horizontal="center"/>
      <protection locked="0"/>
    </xf>
    <xf numFmtId="0" fontId="27" fillId="0" borderId="0" xfId="0" applyFont="1" applyAlignment="1">
      <alignment horizontal="left"/>
    </xf>
    <xf numFmtId="2" fontId="28" fillId="0" borderId="0" xfId="0" applyNumberFormat="1" applyFont="1" applyAlignment="1">
      <alignment horizontal="center"/>
    </xf>
    <xf numFmtId="0" fontId="40" fillId="0" borderId="0" xfId="0" applyFont="1"/>
    <xf numFmtId="0" fontId="55" fillId="0" borderId="0" xfId="0" applyFont="1" applyAlignment="1">
      <alignment horizontal="right"/>
    </xf>
    <xf numFmtId="0" fontId="57" fillId="0" borderId="0" xfId="0" applyFont="1" applyAlignment="1">
      <alignment horizontal="center"/>
    </xf>
    <xf numFmtId="9" fontId="55" fillId="0" borderId="0" xfId="0" applyNumberFormat="1" applyFont="1" applyAlignment="1">
      <alignment horizontal="center"/>
    </xf>
    <xf numFmtId="0" fontId="121" fillId="0" borderId="0" xfId="0" applyFont="1" applyAlignment="1">
      <alignment horizontal="center"/>
    </xf>
    <xf numFmtId="0" fontId="0" fillId="9" borderId="0" xfId="0" applyFill="1" applyAlignment="1">
      <alignment horizontal="left"/>
    </xf>
    <xf numFmtId="0" fontId="0" fillId="3" borderId="0" xfId="0" applyFill="1" applyAlignment="1">
      <alignment horizontal="center"/>
    </xf>
    <xf numFmtId="0" fontId="111" fillId="0" borderId="0" xfId="3" applyNumberFormat="1" applyFont="1" applyFill="1" applyAlignment="1" applyProtection="1">
      <alignment horizontal="right"/>
    </xf>
    <xf numFmtId="0" fontId="111" fillId="0" borderId="0" xfId="3" applyNumberFormat="1" applyFont="1" applyFill="1" applyAlignment="1" applyProtection="1">
      <alignment horizontal="center"/>
    </xf>
    <xf numFmtId="0" fontId="112" fillId="0" borderId="0" xfId="3" applyNumberFormat="1" applyFont="1" applyFill="1" applyAlignment="1" applyProtection="1">
      <alignment horizontal="right"/>
    </xf>
    <xf numFmtId="0" fontId="36" fillId="0" borderId="0" xfId="3" applyNumberFormat="1" applyFont="1" applyFill="1" applyAlignment="1" applyProtection="1">
      <alignment horizontal="right"/>
    </xf>
    <xf numFmtId="0" fontId="30" fillId="10" borderId="0" xfId="0" applyFont="1" applyFill="1" applyAlignment="1">
      <alignment horizontal="left"/>
    </xf>
    <xf numFmtId="0" fontId="99" fillId="0" borderId="0" xfId="0" applyFont="1" applyAlignment="1">
      <alignment horizontal="left"/>
    </xf>
    <xf numFmtId="167" fontId="22" fillId="0" borderId="0" xfId="0" applyNumberFormat="1" applyFont="1" applyAlignment="1">
      <alignment horizontal="center"/>
    </xf>
    <xf numFmtId="0" fontId="122" fillId="0" borderId="0" xfId="0" applyFont="1" applyAlignment="1">
      <alignment horizontal="center"/>
    </xf>
    <xf numFmtId="0" fontId="29" fillId="0" borderId="0" xfId="3" applyFont="1" applyFill="1" applyAlignment="1" applyProtection="1">
      <alignment horizontal="center"/>
    </xf>
    <xf numFmtId="49" fontId="115" fillId="0" borderId="0" xfId="0" applyNumberFormat="1" applyFont="1"/>
    <xf numFmtId="0" fontId="83" fillId="0" borderId="0" xfId="0" applyFont="1" applyAlignment="1">
      <alignment horizontal="center"/>
    </xf>
    <xf numFmtId="0" fontId="115" fillId="0" borderId="0" xfId="0" applyFont="1" applyAlignment="1">
      <alignment horizontal="left"/>
    </xf>
    <xf numFmtId="4" fontId="82" fillId="0" borderId="0" xfId="0" applyNumberFormat="1" applyFont="1" applyAlignment="1">
      <alignment horizontal="left"/>
    </xf>
    <xf numFmtId="1" fontId="124" fillId="0" borderId="0" xfId="0" applyNumberFormat="1" applyFont="1" applyAlignment="1">
      <alignment horizontal="center"/>
    </xf>
    <xf numFmtId="1" fontId="125" fillId="0" borderId="0" xfId="0" applyNumberFormat="1" applyFont="1" applyAlignment="1">
      <alignment horizontal="center"/>
    </xf>
    <xf numFmtId="49" fontId="22" fillId="0" borderId="0" xfId="0" applyNumberFormat="1" applyFont="1" applyAlignment="1">
      <alignment horizontal="left"/>
    </xf>
    <xf numFmtId="2" fontId="79" fillId="0" borderId="0" xfId="3" applyNumberFormat="1" applyFont="1" applyAlignment="1" applyProtection="1">
      <alignment horizontal="left"/>
    </xf>
    <xf numFmtId="2" fontId="79" fillId="9" borderId="0" xfId="3" applyNumberFormat="1" applyFont="1" applyFill="1" applyAlignment="1" applyProtection="1">
      <alignment horizontal="left"/>
    </xf>
    <xf numFmtId="2" fontId="126" fillId="0" borderId="0" xfId="3" applyNumberFormat="1" applyFont="1" applyBorder="1" applyAlignment="1" applyProtection="1">
      <alignment horizontal="left"/>
    </xf>
    <xf numFmtId="2" fontId="0" fillId="0" borderId="0" xfId="0" applyNumberFormat="1" applyAlignment="1">
      <alignment horizontal="left"/>
    </xf>
    <xf numFmtId="2" fontId="126" fillId="9" borderId="0" xfId="3" applyNumberFormat="1" applyFont="1" applyFill="1" applyBorder="1" applyAlignment="1" applyProtection="1">
      <alignment horizontal="left"/>
    </xf>
    <xf numFmtId="2" fontId="79" fillId="0" borderId="0" xfId="3" applyNumberFormat="1" applyFont="1" applyFill="1" applyAlignment="1" applyProtection="1">
      <alignment horizontal="left"/>
    </xf>
    <xf numFmtId="2" fontId="71" fillId="0" borderId="0" xfId="0" applyNumberFormat="1" applyFont="1" applyAlignment="1">
      <alignment horizontal="left"/>
    </xf>
    <xf numFmtId="2" fontId="71" fillId="9" borderId="0" xfId="0" applyNumberFormat="1" applyFont="1" applyFill="1" applyAlignment="1">
      <alignment horizontal="left"/>
    </xf>
    <xf numFmtId="2" fontId="71" fillId="0" borderId="0" xfId="3" applyNumberFormat="1" applyFont="1" applyAlignment="1" applyProtection="1"/>
    <xf numFmtId="2" fontId="73" fillId="0" borderId="0" xfId="0" applyNumberFormat="1" applyFont="1"/>
    <xf numFmtId="2" fontId="79" fillId="0" borderId="0" xfId="0" applyNumberFormat="1" applyFont="1" applyAlignment="1">
      <alignment horizontal="left"/>
    </xf>
    <xf numFmtId="2" fontId="127" fillId="0" borderId="0" xfId="0" applyNumberFormat="1" applyFont="1" applyAlignment="1">
      <alignment horizontal="left"/>
    </xf>
    <xf numFmtId="2" fontId="79" fillId="9" borderId="0" xfId="0" applyNumberFormat="1" applyFont="1" applyFill="1" applyAlignment="1">
      <alignment horizontal="left"/>
    </xf>
    <xf numFmtId="1" fontId="32" fillId="0" borderId="0" xfId="0" applyNumberFormat="1" applyFont="1"/>
    <xf numFmtId="166" fontId="71" fillId="0" borderId="0" xfId="4" applyNumberFormat="1" applyFont="1" applyAlignment="1">
      <alignment horizontal="left"/>
    </xf>
    <xf numFmtId="166" fontId="71" fillId="9" borderId="0" xfId="4" applyNumberFormat="1" applyFont="1" applyFill="1" applyAlignment="1">
      <alignment horizontal="left"/>
    </xf>
    <xf numFmtId="0" fontId="31" fillId="0" borderId="0" xfId="3" applyFont="1" applyAlignment="1" applyProtection="1"/>
    <xf numFmtId="0" fontId="31" fillId="0" borderId="0" xfId="3" applyFont="1" applyFill="1" applyAlignment="1" applyProtection="1"/>
    <xf numFmtId="0" fontId="128" fillId="0" borderId="0" xfId="0" applyFont="1"/>
    <xf numFmtId="0" fontId="57" fillId="0" borderId="3" xfId="0" applyFont="1" applyBorder="1" applyAlignment="1">
      <alignment horizontal="left"/>
    </xf>
    <xf numFmtId="2" fontId="89" fillId="0" borderId="0" xfId="0" applyNumberFormat="1" applyFont="1" applyAlignment="1">
      <alignment horizontal="center"/>
    </xf>
    <xf numFmtId="1" fontId="22" fillId="0" borderId="0" xfId="0" applyNumberFormat="1" applyFont="1" applyAlignment="1">
      <alignment horizontal="left"/>
    </xf>
    <xf numFmtId="2" fontId="95" fillId="0" borderId="0" xfId="0" applyNumberFormat="1" applyFont="1" applyAlignment="1">
      <alignment horizontal="center"/>
    </xf>
    <xf numFmtId="1" fontId="57" fillId="0" borderId="0" xfId="0" applyNumberFormat="1" applyFont="1" applyAlignment="1">
      <alignment horizontal="center"/>
    </xf>
    <xf numFmtId="0" fontId="92" fillId="0" borderId="1" xfId="0" applyFont="1" applyBorder="1" applyAlignment="1">
      <alignment horizontal="left"/>
    </xf>
    <xf numFmtId="0" fontId="92" fillId="0" borderId="1" xfId="0" applyFont="1" applyBorder="1" applyAlignment="1" applyProtection="1">
      <alignment horizontal="left"/>
      <protection locked="0"/>
    </xf>
    <xf numFmtId="0" fontId="47" fillId="0" borderId="3" xfId="0" applyFont="1" applyBorder="1"/>
    <xf numFmtId="0" fontId="47" fillId="0" borderId="0" xfId="0" applyFont="1" applyAlignment="1" applyProtection="1">
      <alignment horizontal="left"/>
      <protection locked="0"/>
    </xf>
    <xf numFmtId="0" fontId="130" fillId="0" borderId="0" xfId="0" applyFont="1"/>
    <xf numFmtId="49" fontId="106" fillId="0" borderId="0" xfId="0" applyNumberFormat="1" applyFont="1"/>
    <xf numFmtId="0" fontId="29" fillId="3" borderId="0" xfId="0" applyFont="1" applyFill="1" applyAlignment="1">
      <alignment horizontal="center"/>
    </xf>
    <xf numFmtId="4" fontId="133" fillId="0" borderId="0" xfId="0" applyNumberFormat="1" applyFont="1" applyAlignment="1">
      <alignment horizontal="center"/>
    </xf>
    <xf numFmtId="4" fontId="70" fillId="0" borderId="0" xfId="0" applyNumberFormat="1" applyFont="1"/>
    <xf numFmtId="3" fontId="0" fillId="0" borderId="0" xfId="0" applyNumberFormat="1" applyAlignment="1">
      <alignment horizontal="center"/>
    </xf>
    <xf numFmtId="4" fontId="134" fillId="0" borderId="0" xfId="0" applyNumberFormat="1" applyFont="1" applyAlignment="1">
      <alignment horizontal="center"/>
    </xf>
    <xf numFmtId="4" fontId="28" fillId="11" borderId="0" xfId="0" applyNumberFormat="1" applyFont="1" applyFill="1" applyAlignment="1">
      <alignment horizontal="center"/>
    </xf>
    <xf numFmtId="0" fontId="51" fillId="0" borderId="0" xfId="0" applyFont="1"/>
    <xf numFmtId="0" fontId="72" fillId="0" borderId="0" xfId="3" applyNumberFormat="1" applyFont="1" applyAlignment="1" applyProtection="1">
      <alignment horizontal="left"/>
    </xf>
    <xf numFmtId="3" fontId="51" fillId="0" borderId="0" xfId="0" applyNumberFormat="1" applyFont="1" applyAlignment="1">
      <alignment horizontal="center"/>
    </xf>
    <xf numFmtId="3" fontId="49" fillId="0" borderId="0" xfId="0" applyNumberFormat="1" applyFont="1" applyAlignment="1">
      <alignment horizontal="center"/>
    </xf>
    <xf numFmtId="3" fontId="50" fillId="0" borderId="0" xfId="0" applyNumberFormat="1" applyFont="1" applyAlignment="1">
      <alignment horizontal="center"/>
    </xf>
    <xf numFmtId="0" fontId="123" fillId="0" borderId="0" xfId="0" applyFont="1" applyAlignment="1">
      <alignment horizontal="center"/>
    </xf>
    <xf numFmtId="0" fontId="131" fillId="0" borderId="0" xfId="0" applyFont="1" applyAlignment="1">
      <alignment horizontal="center"/>
    </xf>
    <xf numFmtId="0" fontId="132" fillId="0" borderId="0" xfId="0" applyFont="1" applyAlignment="1">
      <alignment horizontal="center"/>
    </xf>
    <xf numFmtId="0" fontId="6" fillId="0" borderId="0" xfId="0" applyFont="1"/>
    <xf numFmtId="0" fontId="0" fillId="12" borderId="0" xfId="0" applyFill="1"/>
    <xf numFmtId="0" fontId="51" fillId="0" borderId="0" xfId="0" applyFont="1" applyAlignment="1">
      <alignment horizontal="center" wrapText="1"/>
    </xf>
    <xf numFmtId="0" fontId="49" fillId="0" borderId="0" xfId="0" applyFont="1" applyAlignment="1">
      <alignment horizontal="center" wrapText="1"/>
    </xf>
    <xf numFmtId="0" fontId="50" fillId="0" borderId="0" xfId="0" applyFont="1" applyAlignment="1">
      <alignment horizontal="center" wrapText="1"/>
    </xf>
    <xf numFmtId="0" fontId="5" fillId="0" borderId="0" xfId="0" applyFont="1"/>
    <xf numFmtId="0" fontId="135" fillId="0" borderId="0" xfId="0" applyFont="1"/>
    <xf numFmtId="0" fontId="29" fillId="0" borderId="0" xfId="3" applyFont="1" applyFill="1" applyBorder="1" applyAlignment="1" applyProtection="1"/>
    <xf numFmtId="0" fontId="29" fillId="0" borderId="0" xfId="3" applyFont="1" applyFill="1" applyAlignment="1" applyProtection="1">
      <alignment horizontal="left" vertical="center"/>
    </xf>
    <xf numFmtId="0" fontId="0" fillId="0" borderId="0" xfId="3" applyFont="1" applyBorder="1" applyAlignment="1" applyProtection="1">
      <alignment horizontal="left"/>
    </xf>
    <xf numFmtId="2" fontId="4" fillId="0" borderId="0" xfId="0" applyNumberFormat="1" applyFont="1" applyAlignment="1">
      <alignment horizontal="left"/>
    </xf>
    <xf numFmtId="2" fontId="3" fillId="0" borderId="0" xfId="0" applyNumberFormat="1" applyFont="1" applyAlignment="1">
      <alignment horizontal="left"/>
    </xf>
    <xf numFmtId="166" fontId="41" fillId="0" borderId="0" xfId="1" applyNumberFormat="1" applyAlignment="1">
      <alignment horizontal="left"/>
    </xf>
    <xf numFmtId="2" fontId="71" fillId="0" borderId="0" xfId="3" applyNumberFormat="1" applyFont="1" applyAlignment="1" applyProtection="1">
      <alignment horizontal="left"/>
    </xf>
    <xf numFmtId="2" fontId="136" fillId="0" borderId="0" xfId="0" applyNumberFormat="1" applyFont="1" applyAlignment="1">
      <alignment horizontal="left"/>
    </xf>
    <xf numFmtId="2" fontId="71" fillId="9" borderId="0" xfId="3" applyNumberFormat="1" applyFont="1" applyFill="1" applyAlignment="1" applyProtection="1">
      <alignment horizontal="left"/>
    </xf>
    <xf numFmtId="2" fontId="137" fillId="0" borderId="0" xfId="3" applyNumberFormat="1" applyFont="1" applyFill="1" applyBorder="1" applyAlignment="1" applyProtection="1">
      <alignment horizontal="left"/>
    </xf>
    <xf numFmtId="2" fontId="138" fillId="0" borderId="0" xfId="1" applyNumberFormat="1" applyFont="1" applyAlignment="1">
      <alignment horizontal="left"/>
    </xf>
    <xf numFmtId="2" fontId="137" fillId="9" borderId="0" xfId="3" applyNumberFormat="1" applyFont="1" applyFill="1" applyBorder="1" applyAlignment="1" applyProtection="1">
      <alignment horizontal="left"/>
    </xf>
    <xf numFmtId="2" fontId="71" fillId="0" borderId="0" xfId="4" applyNumberFormat="1" applyFont="1" applyAlignment="1">
      <alignment horizontal="left"/>
    </xf>
    <xf numFmtId="2" fontId="71" fillId="9" borderId="0" xfId="4" applyNumberFormat="1" applyFont="1" applyFill="1" applyAlignment="1">
      <alignment horizontal="left"/>
    </xf>
    <xf numFmtId="0" fontId="136" fillId="0" borderId="0" xfId="3" applyFont="1" applyFill="1" applyAlignment="1" applyProtection="1"/>
    <xf numFmtId="2" fontId="97" fillId="9" borderId="0" xfId="3" applyNumberFormat="1" applyFont="1" applyFill="1" applyAlignment="1" applyProtection="1">
      <alignment horizontal="left"/>
    </xf>
    <xf numFmtId="0" fontId="34" fillId="0" borderId="0" xfId="0" applyFont="1" applyAlignment="1">
      <alignment horizontal="left" vertical="center" wrapText="1"/>
    </xf>
    <xf numFmtId="4" fontId="82" fillId="0" borderId="0" xfId="0" applyNumberFormat="1" applyFont="1" applyAlignment="1">
      <alignment horizontal="left" vertical="center"/>
    </xf>
    <xf numFmtId="49" fontId="30" fillId="0" borderId="0" xfId="0" applyNumberFormat="1" applyFont="1" applyAlignment="1">
      <alignment horizontal="right"/>
    </xf>
    <xf numFmtId="49" fontId="28" fillId="0" borderId="0" xfId="0" applyNumberFormat="1" applyFont="1" applyAlignment="1">
      <alignment horizontal="right"/>
    </xf>
    <xf numFmtId="0" fontId="139" fillId="0" borderId="0" xfId="0" applyFont="1" applyAlignment="1" applyProtection="1">
      <alignment horizontal="left"/>
      <protection locked="0"/>
    </xf>
    <xf numFmtId="0" fontId="139" fillId="0" borderId="0" xfId="3" applyFont="1" applyAlignment="1" applyProtection="1">
      <alignment horizontal="left"/>
    </xf>
    <xf numFmtId="0" fontId="139" fillId="0" borderId="0" xfId="0" applyFont="1"/>
    <xf numFmtId="0" fontId="139" fillId="0" borderId="0" xfId="0" applyFont="1" applyAlignment="1">
      <alignment horizontal="left"/>
    </xf>
    <xf numFmtId="0" fontId="28" fillId="0" borderId="0" xfId="0" applyFont="1" applyAlignment="1">
      <alignment horizontal="right"/>
    </xf>
    <xf numFmtId="0" fontId="141" fillId="0" borderId="0" xfId="0" applyFont="1"/>
    <xf numFmtId="0" fontId="140" fillId="0" borderId="0" xfId="0" applyFont="1" applyAlignment="1">
      <alignment horizontal="left"/>
    </xf>
    <xf numFmtId="0" fontId="142" fillId="0" borderId="0" xfId="0" applyFont="1" applyAlignment="1">
      <alignment horizontal="center"/>
    </xf>
    <xf numFmtId="0" fontId="143" fillId="0" borderId="0" xfId="0" applyFont="1" applyAlignment="1">
      <alignment horizontal="center"/>
    </xf>
    <xf numFmtId="0" fontId="110" fillId="0" borderId="0" xfId="0" applyFont="1" applyAlignment="1">
      <alignment horizontal="center"/>
    </xf>
    <xf numFmtId="0" fontId="145" fillId="0" borderId="0" xfId="0" applyFont="1"/>
    <xf numFmtId="0" fontId="135" fillId="0" borderId="0" xfId="0" applyFont="1" applyAlignment="1">
      <alignment horizontal="left"/>
    </xf>
    <xf numFmtId="0" fontId="147" fillId="0" borderId="0" xfId="0" applyFont="1"/>
    <xf numFmtId="0" fontId="148" fillId="0" borderId="0" xfId="0" applyFont="1" applyAlignment="1">
      <alignment horizontal="left"/>
    </xf>
    <xf numFmtId="0" fontId="146" fillId="0" borderId="0" xfId="0" applyFont="1" applyAlignment="1">
      <alignment vertical="center"/>
    </xf>
    <xf numFmtId="0" fontId="148" fillId="0" borderId="0" xfId="3" applyFont="1" applyAlignment="1" applyProtection="1">
      <alignment horizontal="left"/>
    </xf>
    <xf numFmtId="0" fontId="148" fillId="0" borderId="0" xfId="0" applyFont="1" applyAlignment="1" applyProtection="1">
      <alignment horizontal="left"/>
      <protection locked="0"/>
    </xf>
    <xf numFmtId="0" fontId="150" fillId="0" borderId="0" xfId="0" applyFont="1"/>
    <xf numFmtId="0" fontId="151" fillId="0" borderId="0" xfId="0" applyFont="1"/>
    <xf numFmtId="0" fontId="152" fillId="0" borderId="0" xfId="0" applyFont="1"/>
    <xf numFmtId="0" fontId="153" fillId="0" borderId="0" xfId="0" applyFont="1"/>
    <xf numFmtId="0" fontId="154" fillId="0" borderId="0" xfId="0" applyFont="1" applyAlignment="1">
      <alignment vertical="center"/>
    </xf>
    <xf numFmtId="0" fontId="155" fillId="0" borderId="0" xfId="0" applyFont="1" applyAlignment="1">
      <alignment vertical="center"/>
    </xf>
    <xf numFmtId="0" fontId="156" fillId="0" borderId="0" xfId="0" applyFont="1"/>
    <xf numFmtId="0" fontId="155" fillId="0" borderId="0" xfId="0" applyFont="1" applyAlignment="1">
      <alignment horizontal="left" vertical="center"/>
    </xf>
    <xf numFmtId="0" fontId="149" fillId="0" borderId="0" xfId="0" applyFont="1" applyProtection="1">
      <protection locked="0"/>
    </xf>
    <xf numFmtId="0" fontId="144" fillId="0" borderId="0" xfId="0" applyFont="1" applyProtection="1">
      <protection locked="0"/>
    </xf>
    <xf numFmtId="0" fontId="128" fillId="0" borderId="0" xfId="0" applyFont="1" applyAlignment="1" applyProtection="1">
      <alignment horizontal="left"/>
      <protection locked="0"/>
    </xf>
    <xf numFmtId="0" fontId="146" fillId="0" borderId="0" xfId="0" applyFont="1" applyAlignment="1" applyProtection="1">
      <alignment horizontal="left" vertical="center"/>
      <protection locked="0"/>
    </xf>
    <xf numFmtId="0" fontId="129" fillId="0" borderId="0" xfId="0" applyFont="1" applyAlignment="1" applyProtection="1">
      <alignment vertical="top"/>
      <protection locked="0"/>
    </xf>
    <xf numFmtId="0" fontId="106" fillId="0" borderId="0" xfId="0" applyFont="1" applyProtection="1">
      <protection locked="0"/>
    </xf>
    <xf numFmtId="0" fontId="48" fillId="0" borderId="0" xfId="0" applyFont="1" applyProtection="1">
      <protection locked="0"/>
    </xf>
    <xf numFmtId="0" fontId="100" fillId="0" borderId="0" xfId="0" applyFont="1" applyProtection="1">
      <protection locked="0"/>
    </xf>
    <xf numFmtId="0" fontId="96" fillId="0" borderId="0" xfId="0" applyFont="1" applyProtection="1">
      <protection locked="0"/>
    </xf>
    <xf numFmtId="49" fontId="29" fillId="0" borderId="0" xfId="0" applyNumberFormat="1" applyFont="1" applyProtection="1">
      <protection locked="0"/>
    </xf>
    <xf numFmtId="0" fontId="53" fillId="0" borderId="0" xfId="0" applyFont="1" applyProtection="1">
      <protection locked="0"/>
    </xf>
    <xf numFmtId="0" fontId="108" fillId="0" borderId="0" xfId="0" applyFont="1" applyProtection="1">
      <protection locked="0"/>
    </xf>
    <xf numFmtId="0" fontId="105" fillId="5" borderId="0" xfId="0" applyFont="1" applyFill="1" applyProtection="1">
      <protection locked="0"/>
    </xf>
    <xf numFmtId="0" fontId="155" fillId="0" borderId="0" xfId="0" applyFont="1" applyAlignment="1" applyProtection="1">
      <alignment vertical="center"/>
      <protection locked="0"/>
    </xf>
    <xf numFmtId="0" fontId="157" fillId="0" borderId="0" xfId="0" applyFont="1" applyAlignment="1" applyProtection="1">
      <alignment vertical="top"/>
      <protection locked="0"/>
    </xf>
    <xf numFmtId="0" fontId="75" fillId="0" borderId="0" xfId="0" applyFont="1" applyAlignment="1">
      <alignment horizontal="right" wrapText="1"/>
    </xf>
    <xf numFmtId="0" fontId="31" fillId="12" borderId="0" xfId="0" applyFont="1" applyFill="1"/>
    <xf numFmtId="0" fontId="31" fillId="12" borderId="0" xfId="3" applyFont="1" applyFill="1" applyAlignment="1" applyProtection="1"/>
    <xf numFmtId="0" fontId="0" fillId="12" borderId="0" xfId="0" applyFill="1" applyAlignment="1">
      <alignment horizontal="left"/>
    </xf>
    <xf numFmtId="2" fontId="22" fillId="0" borderId="0" xfId="0" applyNumberFormat="1" applyFont="1" applyAlignment="1">
      <alignment horizontal="center"/>
    </xf>
    <xf numFmtId="0" fontId="28" fillId="0" borderId="0" xfId="3" applyNumberFormat="1" applyFont="1" applyAlignment="1" applyProtection="1">
      <alignment horizontal="left"/>
    </xf>
    <xf numFmtId="0" fontId="2" fillId="0" borderId="0" xfId="0" applyFont="1"/>
    <xf numFmtId="0" fontId="148" fillId="0" borderId="0" xfId="0" applyFont="1"/>
    <xf numFmtId="0" fontId="158" fillId="0" borderId="0" xfId="0" applyFont="1" applyAlignment="1">
      <alignment horizontal="left" vertical="center"/>
    </xf>
    <xf numFmtId="0" fontId="159" fillId="0" borderId="0" xfId="0" applyFont="1"/>
    <xf numFmtId="0" fontId="158" fillId="0" borderId="0" xfId="0" applyFont="1" applyAlignment="1" applyProtection="1">
      <alignment vertical="center"/>
      <protection locked="0"/>
    </xf>
    <xf numFmtId="0" fontId="75" fillId="0" borderId="0" xfId="0" applyFont="1" applyAlignment="1">
      <alignment horizontal="left" wrapText="1"/>
    </xf>
    <xf numFmtId="0" fontId="158" fillId="0" borderId="0" xfId="0" applyFont="1" applyAlignment="1">
      <alignment vertical="center"/>
    </xf>
    <xf numFmtId="0" fontId="141" fillId="0" borderId="0" xfId="0" applyFont="1" applyAlignment="1">
      <alignment horizontal="center"/>
    </xf>
    <xf numFmtId="0" fontId="160" fillId="0" borderId="0" xfId="0" applyFont="1" applyAlignment="1">
      <alignment horizontal="right" wrapText="1"/>
    </xf>
    <xf numFmtId="0" fontId="114" fillId="0" borderId="0" xfId="0" applyFont="1" applyAlignment="1">
      <alignment horizontal="center"/>
    </xf>
    <xf numFmtId="0" fontId="161" fillId="0" borderId="0" xfId="0" applyFont="1" applyAlignment="1">
      <alignment horizontal="center"/>
    </xf>
    <xf numFmtId="0" fontId="162" fillId="0" borderId="0" xfId="0" applyFont="1" applyAlignment="1">
      <alignment horizontal="left" vertical="center"/>
    </xf>
    <xf numFmtId="0" fontId="156" fillId="0" borderId="0" xfId="0" applyFont="1" applyAlignment="1">
      <alignment horizontal="right"/>
    </xf>
    <xf numFmtId="0" fontId="162" fillId="0" borderId="0" xfId="0" applyFont="1" applyAlignment="1">
      <alignment vertical="center"/>
    </xf>
    <xf numFmtId="0" fontId="156" fillId="0" borderId="1" xfId="0" applyFont="1" applyBorder="1" applyAlignment="1">
      <alignment horizontal="right"/>
    </xf>
    <xf numFmtId="4" fontId="161" fillId="0" borderId="0" xfId="0" applyNumberFormat="1" applyFont="1" applyAlignment="1">
      <alignment horizontal="left" vertical="center"/>
    </xf>
    <xf numFmtId="0" fontId="164" fillId="0" borderId="0" xfId="0" applyFont="1" applyAlignment="1">
      <alignment horizontal="left" vertical="center"/>
    </xf>
    <xf numFmtId="0" fontId="159" fillId="0" borderId="0" xfId="0" applyFont="1" applyAlignment="1">
      <alignment horizontal="center"/>
    </xf>
    <xf numFmtId="0" fontId="163" fillId="0" borderId="0" xfId="0" applyFont="1" applyAlignment="1">
      <alignment horizontal="center"/>
    </xf>
    <xf numFmtId="0" fontId="105" fillId="0" borderId="0" xfId="0" applyFont="1" applyProtection="1">
      <protection locked="0"/>
    </xf>
    <xf numFmtId="0" fontId="28" fillId="0" borderId="0" xfId="3" applyFont="1" applyAlignment="1" applyProtection="1">
      <alignment horizontal="center"/>
    </xf>
    <xf numFmtId="0" fontId="28" fillId="0" borderId="0" xfId="0" applyFont="1" applyAlignment="1" applyProtection="1">
      <alignment horizontal="center"/>
      <protection locked="0"/>
    </xf>
    <xf numFmtId="0" fontId="96" fillId="0" borderId="0" xfId="0" applyFont="1" applyAlignment="1">
      <alignment horizontal="right"/>
    </xf>
    <xf numFmtId="0" fontId="166" fillId="0" borderId="0" xfId="0" applyFont="1" applyAlignment="1">
      <alignment horizontal="center" wrapText="1"/>
    </xf>
    <xf numFmtId="0" fontId="31" fillId="0" borderId="0" xfId="3" applyFont="1" applyFill="1" applyAlignment="1" applyProtection="1">
      <alignment horizontal="left"/>
    </xf>
    <xf numFmtId="0" fontId="156" fillId="0" borderId="1" xfId="0" applyFont="1" applyBorder="1"/>
    <xf numFmtId="0" fontId="113" fillId="0" borderId="0" xfId="0" applyFont="1"/>
    <xf numFmtId="0" fontId="96" fillId="0" borderId="1" xfId="0" applyFont="1" applyBorder="1"/>
    <xf numFmtId="0" fontId="163" fillId="0" borderId="1" xfId="0" applyFont="1" applyBorder="1" applyAlignment="1">
      <alignment horizontal="center"/>
    </xf>
    <xf numFmtId="4" fontId="161" fillId="0" borderId="0" xfId="0" applyNumberFormat="1" applyFont="1" applyAlignment="1">
      <alignment horizontal="center"/>
    </xf>
    <xf numFmtId="0" fontId="165" fillId="0" borderId="0" xfId="0" applyFont="1" applyAlignment="1">
      <alignment horizontal="left" vertical="center"/>
    </xf>
    <xf numFmtId="0" fontId="162" fillId="0" borderId="0" xfId="0" applyFont="1" applyAlignment="1" applyProtection="1">
      <alignment vertical="center"/>
      <protection locked="0"/>
    </xf>
    <xf numFmtId="0" fontId="167" fillId="0" borderId="0" xfId="0" applyFont="1"/>
    <xf numFmtId="0" fontId="168" fillId="0" borderId="0" xfId="0" applyFont="1"/>
    <xf numFmtId="49" fontId="28" fillId="0" borderId="0" xfId="0" applyNumberFormat="1" applyFont="1" applyAlignment="1">
      <alignment horizontal="center"/>
    </xf>
    <xf numFmtId="0" fontId="29" fillId="0" borderId="0" xfId="3" applyNumberFormat="1" applyFont="1" applyFill="1" applyAlignment="1" applyProtection="1">
      <alignment horizontal="center"/>
    </xf>
    <xf numFmtId="0" fontId="56" fillId="0" borderId="0" xfId="0" applyFont="1" applyAlignment="1">
      <alignment vertical="center"/>
    </xf>
    <xf numFmtId="0" fontId="169" fillId="0" borderId="0" xfId="0" applyFont="1" applyAlignment="1">
      <alignment horizontal="center"/>
    </xf>
    <xf numFmtId="0" fontId="130" fillId="0" borderId="0" xfId="0" applyFont="1" applyAlignment="1">
      <alignment horizontal="center"/>
    </xf>
    <xf numFmtId="0" fontId="130" fillId="0" borderId="1" xfId="0" applyFont="1" applyBorder="1" applyAlignment="1">
      <alignment horizontal="center"/>
    </xf>
    <xf numFmtId="0" fontId="56" fillId="0" borderId="0" xfId="0" applyFont="1" applyAlignment="1" applyProtection="1">
      <alignment horizontal="left" vertical="center"/>
      <protection locked="0"/>
    </xf>
    <xf numFmtId="0" fontId="92" fillId="0" borderId="0" xfId="0" applyFont="1" applyAlignment="1">
      <alignment vertical="center"/>
    </xf>
    <xf numFmtId="0" fontId="40" fillId="0" borderId="0" xfId="0" applyFont="1" applyAlignment="1">
      <alignment horizontal="center"/>
    </xf>
    <xf numFmtId="0" fontId="139" fillId="0" borderId="4" xfId="0" applyFont="1" applyBorder="1"/>
    <xf numFmtId="0" fontId="139" fillId="0" borderId="3" xfId="0" applyFont="1" applyBorder="1"/>
    <xf numFmtId="0" fontId="139" fillId="0" borderId="6" xfId="0" applyFont="1" applyBorder="1" applyAlignment="1">
      <alignment horizontal="left"/>
    </xf>
    <xf numFmtId="0" fontId="170" fillId="0" borderId="0" xfId="0" applyFont="1"/>
    <xf numFmtId="0" fontId="171" fillId="0" borderId="4" xfId="0" applyFont="1" applyBorder="1" applyAlignment="1">
      <alignment horizontal="left"/>
    </xf>
    <xf numFmtId="0" fontId="171" fillId="0" borderId="3" xfId="0" applyFont="1" applyBorder="1" applyAlignment="1">
      <alignment horizontal="left"/>
    </xf>
    <xf numFmtId="0" fontId="172" fillId="0" borderId="0" xfId="0" applyFont="1" applyAlignment="1">
      <alignment vertical="center"/>
    </xf>
    <xf numFmtId="0" fontId="173" fillId="0" borderId="0" xfId="0" applyFont="1"/>
    <xf numFmtId="0" fontId="174" fillId="0" borderId="0" xfId="0" applyFont="1"/>
    <xf numFmtId="0" fontId="32" fillId="0" borderId="0" xfId="0" applyFont="1" applyAlignment="1">
      <alignment horizontal="right"/>
    </xf>
    <xf numFmtId="0" fontId="139" fillId="0" borderId="0" xfId="0" applyFont="1" applyAlignment="1">
      <alignment horizontal="center"/>
    </xf>
    <xf numFmtId="0" fontId="139" fillId="0" borderId="5" xfId="0" applyFont="1" applyBorder="1"/>
    <xf numFmtId="0" fontId="139" fillId="0" borderId="1" xfId="0" applyFont="1" applyBorder="1"/>
    <xf numFmtId="0" fontId="139" fillId="0" borderId="7" xfId="0" applyFont="1" applyBorder="1" applyAlignment="1">
      <alignment horizontal="left"/>
    </xf>
    <xf numFmtId="0" fontId="171" fillId="0" borderId="0" xfId="0" applyFont="1" applyAlignment="1">
      <alignment horizontal="left"/>
    </xf>
    <xf numFmtId="0" fontId="171" fillId="0" borderId="5" xfId="0" applyFont="1" applyBorder="1" applyAlignment="1">
      <alignment horizontal="left"/>
    </xf>
    <xf numFmtId="0" fontId="171" fillId="0" borderId="1" xfId="0" applyFont="1" applyBorder="1" applyAlignment="1">
      <alignment horizontal="left"/>
    </xf>
    <xf numFmtId="0" fontId="174" fillId="0" borderId="0" xfId="0" applyFont="1" applyAlignment="1">
      <alignment horizontal="left"/>
    </xf>
    <xf numFmtId="0" fontId="175" fillId="0" borderId="0" xfId="0" applyFont="1" applyAlignment="1">
      <alignment horizontal="left"/>
    </xf>
    <xf numFmtId="4" fontId="32" fillId="0" borderId="0" xfId="0" applyNumberFormat="1" applyFont="1" applyAlignment="1">
      <alignment horizontal="left"/>
    </xf>
    <xf numFmtId="0" fontId="139" fillId="0" borderId="3" xfId="0" applyFont="1" applyBorder="1" applyAlignment="1">
      <alignment horizontal="left"/>
    </xf>
    <xf numFmtId="0" fontId="139" fillId="0" borderId="4" xfId="0" applyFont="1" applyBorder="1" applyAlignment="1">
      <alignment horizontal="left"/>
    </xf>
    <xf numFmtId="0" fontId="139" fillId="0" borderId="6" xfId="0" applyFont="1" applyBorder="1"/>
    <xf numFmtId="0" fontId="139" fillId="0" borderId="1" xfId="0" applyFont="1" applyBorder="1" applyAlignment="1">
      <alignment horizontal="left"/>
    </xf>
    <xf numFmtId="0" fontId="139" fillId="0" borderId="5" xfId="0" applyFont="1" applyBorder="1" applyAlignment="1">
      <alignment horizontal="left"/>
    </xf>
    <xf numFmtId="0" fontId="139" fillId="0" borderId="7" xfId="0" applyFont="1" applyBorder="1"/>
    <xf numFmtId="0" fontId="176" fillId="0" borderId="0" xfId="0" applyFont="1" applyAlignment="1">
      <alignment horizontal="left"/>
    </xf>
    <xf numFmtId="0" fontId="32" fillId="0" borderId="0" xfId="0" applyFont="1" applyAlignment="1" applyProtection="1">
      <alignment horizontal="left"/>
      <protection locked="0"/>
    </xf>
    <xf numFmtId="0" fontId="177" fillId="0" borderId="0" xfId="0" applyFont="1" applyAlignment="1">
      <alignment horizontal="left"/>
    </xf>
    <xf numFmtId="0" fontId="139" fillId="0" borderId="3" xfId="0" applyFont="1" applyBorder="1" applyAlignment="1">
      <alignment horizontal="center"/>
    </xf>
    <xf numFmtId="0" fontId="176" fillId="0" borderId="6" xfId="0" applyFont="1" applyBorder="1" applyAlignment="1">
      <alignment horizontal="left"/>
    </xf>
    <xf numFmtId="0" fontId="139" fillId="0" borderId="1" xfId="0" applyFont="1" applyBorder="1" applyAlignment="1">
      <alignment horizontal="center"/>
    </xf>
    <xf numFmtId="0" fontId="176" fillId="0" borderId="5" xfId="0" applyFont="1" applyBorder="1" applyAlignment="1">
      <alignment horizontal="left"/>
    </xf>
    <xf numFmtId="0" fontId="139" fillId="0" borderId="0" xfId="0" applyFont="1" applyProtection="1">
      <protection locked="0"/>
    </xf>
    <xf numFmtId="0" fontId="176" fillId="0" borderId="4" xfId="0" applyFont="1" applyBorder="1" applyAlignment="1">
      <alignment horizontal="left"/>
    </xf>
    <xf numFmtId="0" fontId="178" fillId="0" borderId="0" xfId="0" applyFont="1" applyProtection="1">
      <protection locked="0"/>
    </xf>
    <xf numFmtId="0" fontId="178" fillId="0" borderId="0" xfId="0" applyFont="1" applyAlignment="1">
      <alignment horizontal="center"/>
    </xf>
    <xf numFmtId="0" fontId="179" fillId="0" borderId="0" xfId="0" applyFont="1" applyAlignment="1" applyProtection="1">
      <alignment vertical="top"/>
      <protection locked="0"/>
    </xf>
    <xf numFmtId="0" fontId="30" fillId="0" borderId="0" xfId="0" applyFont="1" applyAlignment="1" applyProtection="1">
      <alignment horizontal="center"/>
      <protection locked="0"/>
    </xf>
    <xf numFmtId="0" fontId="92" fillId="0" borderId="0" xfId="0" applyFont="1" applyAlignment="1" applyProtection="1">
      <alignment horizontal="left" vertical="center"/>
      <protection locked="0"/>
    </xf>
    <xf numFmtId="0" fontId="92" fillId="0" borderId="1" xfId="0" applyFont="1" applyBorder="1" applyAlignment="1" applyProtection="1">
      <alignment horizontal="left" vertical="center"/>
      <protection locked="0"/>
    </xf>
    <xf numFmtId="0" fontId="92" fillId="0" borderId="1" xfId="0" applyFont="1" applyBorder="1" applyAlignment="1">
      <alignment vertical="center"/>
    </xf>
    <xf numFmtId="0" fontId="180" fillId="0" borderId="0" xfId="0" applyFont="1" applyAlignment="1">
      <alignment vertical="center"/>
    </xf>
    <xf numFmtId="0" fontId="109" fillId="0" borderId="0" xfId="3" applyFont="1" applyAlignment="1" applyProtection="1"/>
    <xf numFmtId="0" fontId="170" fillId="0" borderId="0" xfId="0" applyFont="1" applyAlignment="1">
      <alignment horizontal="left"/>
    </xf>
    <xf numFmtId="0" fontId="139" fillId="0" borderId="0" xfId="0" applyFont="1" applyAlignment="1">
      <alignment horizontal="right"/>
    </xf>
    <xf numFmtId="0" fontId="181" fillId="0" borderId="0" xfId="0" applyFont="1" applyAlignment="1">
      <alignment horizontal="center" vertical="center" wrapText="1"/>
    </xf>
    <xf numFmtId="0" fontId="0" fillId="0" borderId="0" xfId="0" applyAlignment="1">
      <alignment vertical="center" wrapText="1"/>
    </xf>
    <xf numFmtId="0" fontId="31" fillId="0" borderId="0" xfId="0" applyFont="1" applyAlignment="1">
      <alignment horizontal="center" vertical="center" wrapText="1"/>
    </xf>
    <xf numFmtId="49" fontId="0" fillId="0" borderId="0" xfId="0" applyNumberFormat="1" applyAlignment="1">
      <alignment vertical="center" wrapText="1"/>
    </xf>
    <xf numFmtId="0" fontId="87" fillId="0" borderId="0" xfId="0" applyFont="1" applyAlignment="1">
      <alignment horizontal="center" vertical="center" wrapText="1"/>
    </xf>
    <xf numFmtId="0" fontId="57" fillId="3" borderId="0" xfId="0" applyFont="1" applyFill="1" applyAlignment="1">
      <alignment horizontal="center"/>
    </xf>
    <xf numFmtId="0" fontId="22" fillId="3" borderId="0" xfId="0" applyFont="1" applyFill="1" applyAlignment="1">
      <alignment horizontal="center"/>
    </xf>
    <xf numFmtId="4" fontId="28" fillId="0" borderId="0" xfId="0" applyNumberFormat="1" applyFont="1" applyAlignment="1" applyProtection="1">
      <alignment horizontal="center"/>
      <protection locked="0"/>
    </xf>
    <xf numFmtId="0" fontId="91" fillId="0" borderId="0" xfId="0" applyFont="1"/>
    <xf numFmtId="0" fontId="107" fillId="0" borderId="0" xfId="0" applyFont="1"/>
    <xf numFmtId="49" fontId="109" fillId="0" borderId="0" xfId="0" applyNumberFormat="1" applyFont="1" applyAlignment="1">
      <alignment horizontal="left"/>
    </xf>
    <xf numFmtId="49" fontId="106" fillId="12" borderId="0" xfId="0" applyNumberFormat="1" applyFont="1" applyFill="1" applyAlignment="1">
      <alignment horizontal="left"/>
    </xf>
    <xf numFmtId="49" fontId="106" fillId="13" borderId="0" xfId="0" applyNumberFormat="1" applyFont="1" applyFill="1" applyAlignment="1">
      <alignment horizontal="left"/>
    </xf>
    <xf numFmtId="0" fontId="50" fillId="13" borderId="0" xfId="0" applyFont="1" applyFill="1"/>
    <xf numFmtId="49" fontId="106" fillId="9" borderId="0" xfId="0" applyNumberFormat="1" applyFont="1" applyFill="1" applyAlignment="1">
      <alignment horizontal="left"/>
    </xf>
    <xf numFmtId="0" fontId="29" fillId="9" borderId="0" xfId="0" applyFont="1" applyFill="1" applyAlignment="1">
      <alignment horizontal="left"/>
    </xf>
    <xf numFmtId="49" fontId="106" fillId="5" borderId="0" xfId="0" applyNumberFormat="1" applyFont="1" applyFill="1" applyAlignment="1">
      <alignment horizontal="left"/>
    </xf>
    <xf numFmtId="0" fontId="29" fillId="5" borderId="0" xfId="0" applyFont="1" applyFill="1" applyAlignment="1">
      <alignment horizontal="left"/>
    </xf>
    <xf numFmtId="49" fontId="106" fillId="10" borderId="0" xfId="0" applyNumberFormat="1" applyFont="1" applyFill="1" applyAlignment="1">
      <alignment horizontal="left"/>
    </xf>
    <xf numFmtId="0" fontId="29" fillId="10" borderId="0" xfId="0" applyFont="1" applyFill="1" applyAlignment="1">
      <alignment horizontal="left"/>
    </xf>
    <xf numFmtId="4" fontId="28" fillId="12" borderId="0" xfId="0" applyNumberFormat="1" applyFont="1" applyFill="1" applyAlignment="1">
      <alignment horizontal="center"/>
    </xf>
    <xf numFmtId="0" fontId="28" fillId="12" borderId="0" xfId="0" applyFont="1" applyFill="1"/>
    <xf numFmtId="1" fontId="28" fillId="12" borderId="0" xfId="0" applyNumberFormat="1" applyFont="1" applyFill="1" applyAlignment="1">
      <alignment horizontal="center"/>
    </xf>
    <xf numFmtId="0" fontId="28" fillId="13" borderId="0" xfId="0" applyFont="1" applyFill="1"/>
    <xf numFmtId="0" fontId="28" fillId="13" borderId="0" xfId="3" applyFont="1" applyFill="1" applyBorder="1" applyAlignment="1" applyProtection="1">
      <alignment horizontal="left"/>
    </xf>
    <xf numFmtId="0" fontId="28" fillId="9" borderId="3" xfId="0" applyFont="1" applyFill="1" applyBorder="1"/>
    <xf numFmtId="0" fontId="28" fillId="9" borderId="1" xfId="0" applyFont="1" applyFill="1" applyBorder="1"/>
    <xf numFmtId="0" fontId="28" fillId="13" borderId="0" xfId="0" applyFont="1" applyFill="1" applyAlignment="1" applyProtection="1">
      <alignment horizontal="left"/>
      <protection locked="0"/>
    </xf>
    <xf numFmtId="0" fontId="28" fillId="13" borderId="0" xfId="0" applyFont="1" applyFill="1" applyAlignment="1">
      <alignment horizontal="left"/>
    </xf>
    <xf numFmtId="0" fontId="29" fillId="13" borderId="0" xfId="0" applyFont="1" applyFill="1" applyAlignment="1">
      <alignment horizontal="left"/>
    </xf>
    <xf numFmtId="4" fontId="28" fillId="13" borderId="0" xfId="0" applyNumberFormat="1" applyFont="1" applyFill="1" applyAlignment="1">
      <alignment horizontal="center"/>
    </xf>
    <xf numFmtId="0" fontId="50" fillId="13" borderId="0" xfId="0" applyFont="1" applyFill="1" applyAlignment="1">
      <alignment horizontal="left"/>
    </xf>
    <xf numFmtId="1" fontId="28" fillId="13" borderId="0" xfId="0" applyNumberFormat="1" applyFont="1" applyFill="1" applyAlignment="1">
      <alignment horizontal="center"/>
    </xf>
    <xf numFmtId="0" fontId="29" fillId="12" borderId="0" xfId="0" applyFont="1" applyFill="1" applyAlignment="1">
      <alignment horizontal="left"/>
    </xf>
    <xf numFmtId="0" fontId="29" fillId="13" borderId="2" xfId="0" applyFont="1" applyFill="1" applyBorder="1" applyAlignment="1">
      <alignment horizontal="left"/>
    </xf>
    <xf numFmtId="1" fontId="28" fillId="9" borderId="3" xfId="0" applyNumberFormat="1" applyFont="1" applyFill="1" applyBorder="1" applyAlignment="1">
      <alignment horizontal="center"/>
    </xf>
    <xf numFmtId="4" fontId="28" fillId="9" borderId="3" xfId="0" applyNumberFormat="1" applyFont="1" applyFill="1" applyBorder="1" applyAlignment="1">
      <alignment horizontal="center"/>
    </xf>
    <xf numFmtId="1" fontId="28" fillId="9" borderId="0" xfId="0" applyNumberFormat="1" applyFont="1" applyFill="1" applyAlignment="1">
      <alignment horizontal="center"/>
    </xf>
    <xf numFmtId="4" fontId="28" fillId="9" borderId="0" xfId="0" applyNumberFormat="1" applyFont="1" applyFill="1" applyAlignment="1">
      <alignment horizontal="center"/>
    </xf>
    <xf numFmtId="0" fontId="31" fillId="12" borderId="0" xfId="0" applyFont="1" applyFill="1" applyAlignment="1">
      <alignment horizontal="left"/>
    </xf>
    <xf numFmtId="0" fontId="31" fillId="13" borderId="0" xfId="0" applyFont="1" applyFill="1" applyAlignment="1">
      <alignment horizontal="left"/>
    </xf>
    <xf numFmtId="1" fontId="30" fillId="13" borderId="0" xfId="0" applyNumberFormat="1" applyFont="1" applyFill="1" applyAlignment="1">
      <alignment horizontal="center"/>
    </xf>
    <xf numFmtId="0" fontId="31" fillId="9" borderId="0" xfId="0" applyFont="1" applyFill="1" applyAlignment="1">
      <alignment horizontal="left"/>
    </xf>
    <xf numFmtId="0" fontId="31" fillId="5" borderId="0" xfId="0" applyFont="1" applyFill="1" applyAlignment="1">
      <alignment horizontal="left"/>
    </xf>
    <xf numFmtId="0" fontId="0" fillId="5" borderId="0" xfId="0" applyFill="1" applyAlignment="1">
      <alignment horizontal="left"/>
    </xf>
    <xf numFmtId="0" fontId="31" fillId="10" borderId="0" xfId="0" applyFont="1" applyFill="1" applyAlignment="1">
      <alignment horizontal="left"/>
    </xf>
    <xf numFmtId="0" fontId="0" fillId="10" borderId="0" xfId="0" applyFill="1" applyAlignment="1">
      <alignment horizontal="left"/>
    </xf>
    <xf numFmtId="0" fontId="28" fillId="5" borderId="2" xfId="0" applyFont="1" applyFill="1" applyBorder="1"/>
    <xf numFmtId="0" fontId="28" fillId="5" borderId="2" xfId="0" applyFont="1" applyFill="1" applyBorder="1" applyAlignment="1">
      <alignment horizontal="left"/>
    </xf>
    <xf numFmtId="4" fontId="28" fillId="5" borderId="2" xfId="0" applyNumberFormat="1" applyFont="1" applyFill="1" applyBorder="1" applyAlignment="1">
      <alignment horizontal="center"/>
    </xf>
    <xf numFmtId="0" fontId="28" fillId="9" borderId="0" xfId="0" applyFont="1" applyFill="1" applyAlignment="1">
      <alignment horizontal="left"/>
    </xf>
    <xf numFmtId="0" fontId="28" fillId="9" borderId="0" xfId="0" applyFont="1" applyFill="1" applyAlignment="1" applyProtection="1">
      <alignment horizontal="left"/>
      <protection locked="0"/>
    </xf>
    <xf numFmtId="0" fontId="28" fillId="9" borderId="0" xfId="3" applyFont="1" applyFill="1" applyBorder="1" applyAlignment="1" applyProtection="1">
      <alignment horizontal="left"/>
    </xf>
    <xf numFmtId="0" fontId="28" fillId="9" borderId="0" xfId="0" applyFont="1" applyFill="1"/>
    <xf numFmtId="0" fontId="28" fillId="5" borderId="0" xfId="3" applyFont="1" applyFill="1" applyBorder="1" applyAlignment="1" applyProtection="1">
      <alignment horizontal="left"/>
    </xf>
    <xf numFmtId="4" fontId="28" fillId="5" borderId="0" xfId="0" applyNumberFormat="1" applyFont="1" applyFill="1" applyAlignment="1">
      <alignment horizontal="center"/>
    </xf>
    <xf numFmtId="0" fontId="28" fillId="5" borderId="0" xfId="0" applyFont="1" applyFill="1" applyAlignment="1" applyProtection="1">
      <alignment horizontal="left"/>
      <protection locked="0"/>
    </xf>
    <xf numFmtId="0" fontId="109" fillId="5" borderId="0" xfId="0" applyFont="1" applyFill="1" applyAlignment="1">
      <alignment horizontal="left"/>
    </xf>
    <xf numFmtId="0" fontId="28" fillId="5" borderId="0" xfId="0" applyFont="1" applyFill="1" applyAlignment="1">
      <alignment horizontal="left"/>
    </xf>
    <xf numFmtId="0" fontId="28" fillId="5" borderId="0" xfId="0" applyFont="1" applyFill="1"/>
    <xf numFmtId="0" fontId="28" fillId="10" borderId="0" xfId="0" applyFont="1" applyFill="1" applyAlignment="1">
      <alignment horizontal="left"/>
    </xf>
    <xf numFmtId="4" fontId="28" fillId="10" borderId="0" xfId="0" applyNumberFormat="1" applyFont="1" applyFill="1" applyAlignment="1">
      <alignment horizontal="center"/>
    </xf>
    <xf numFmtId="0" fontId="28" fillId="10" borderId="0" xfId="3" applyFont="1" applyFill="1" applyBorder="1" applyAlignment="1" applyProtection="1">
      <alignment horizontal="left"/>
    </xf>
    <xf numFmtId="0" fontId="28" fillId="10" borderId="0" xfId="0" applyFont="1" applyFill="1"/>
    <xf numFmtId="0" fontId="28" fillId="10" borderId="0" xfId="0" applyFont="1" applyFill="1" applyAlignment="1" applyProtection="1">
      <alignment horizontal="left"/>
      <protection locked="0"/>
    </xf>
    <xf numFmtId="0" fontId="50" fillId="0" borderId="0" xfId="3" applyFont="1" applyFill="1" applyBorder="1" applyAlignment="1" applyProtection="1">
      <alignment horizontal="left"/>
    </xf>
    <xf numFmtId="1" fontId="28" fillId="12" borderId="2" xfId="0" applyNumberFormat="1" applyFont="1" applyFill="1" applyBorder="1" applyAlignment="1">
      <alignment horizontal="center"/>
    </xf>
    <xf numFmtId="0" fontId="28" fillId="13" borderId="1" xfId="0" applyFont="1" applyFill="1" applyBorder="1"/>
    <xf numFmtId="0" fontId="29" fillId="13" borderId="1" xfId="0" applyFont="1" applyFill="1" applyBorder="1" applyAlignment="1">
      <alignment horizontal="left"/>
    </xf>
    <xf numFmtId="4" fontId="28" fillId="13" borderId="1" xfId="0" applyNumberFormat="1" applyFont="1" applyFill="1" applyBorder="1" applyAlignment="1">
      <alignment horizontal="center"/>
    </xf>
    <xf numFmtId="0" fontId="50" fillId="9" borderId="0" xfId="0" applyFont="1" applyFill="1" applyAlignment="1">
      <alignment horizontal="left"/>
    </xf>
    <xf numFmtId="0" fontId="28" fillId="13" borderId="1" xfId="0" applyFont="1" applyFill="1" applyBorder="1" applyAlignment="1" applyProtection="1">
      <alignment horizontal="left"/>
      <protection locked="0"/>
    </xf>
    <xf numFmtId="0" fontId="28" fillId="13" borderId="1" xfId="0" applyFont="1" applyFill="1" applyBorder="1" applyAlignment="1">
      <alignment horizontal="left"/>
    </xf>
    <xf numFmtId="0" fontId="28" fillId="9" borderId="1" xfId="0" applyFont="1" applyFill="1" applyBorder="1" applyAlignment="1">
      <alignment horizontal="left"/>
    </xf>
    <xf numFmtId="0" fontId="29" fillId="9" borderId="1" xfId="0" applyFont="1" applyFill="1" applyBorder="1" applyAlignment="1">
      <alignment horizontal="left"/>
    </xf>
    <xf numFmtId="4" fontId="28" fillId="9" borderId="1" xfId="0" applyNumberFormat="1" applyFont="1" applyFill="1" applyBorder="1" applyAlignment="1">
      <alignment horizontal="center"/>
    </xf>
    <xf numFmtId="4" fontId="28" fillId="5" borderId="1" xfId="0" applyNumberFormat="1" applyFont="1" applyFill="1" applyBorder="1" applyAlignment="1">
      <alignment horizontal="center"/>
    </xf>
    <xf numFmtId="0" fontId="28" fillId="5" borderId="1" xfId="0" applyFont="1" applyFill="1" applyBorder="1" applyAlignment="1">
      <alignment horizontal="left"/>
    </xf>
    <xf numFmtId="0" fontId="0" fillId="5" borderId="1" xfId="0" applyFill="1" applyBorder="1" applyAlignment="1">
      <alignment horizontal="left"/>
    </xf>
    <xf numFmtId="0" fontId="28" fillId="12" borderId="0" xfId="0" applyFont="1" applyFill="1" applyAlignment="1">
      <alignment horizontal="left"/>
    </xf>
    <xf numFmtId="2" fontId="140" fillId="12" borderId="0" xfId="0" applyNumberFormat="1" applyFont="1" applyFill="1" applyAlignment="1">
      <alignment horizontal="center"/>
    </xf>
    <xf numFmtId="2" fontId="140" fillId="13" borderId="0" xfId="0" applyNumberFormat="1" applyFont="1" applyFill="1" applyAlignment="1">
      <alignment horizontal="center"/>
    </xf>
    <xf numFmtId="1" fontId="22" fillId="0" borderId="3" xfId="0" applyNumberFormat="1" applyFont="1" applyBorder="1" applyAlignment="1">
      <alignment horizontal="center"/>
    </xf>
    <xf numFmtId="0" fontId="57" fillId="0" borderId="0" xfId="3" applyFont="1" applyFill="1" applyBorder="1" applyAlignment="1" applyProtection="1">
      <alignment horizontal="left"/>
    </xf>
    <xf numFmtId="49" fontId="57" fillId="0" borderId="0" xfId="0" applyNumberFormat="1" applyFont="1" applyAlignment="1">
      <alignment horizontal="left"/>
    </xf>
    <xf numFmtId="0" fontId="112" fillId="0" borderId="0" xfId="3" applyFont="1" applyFill="1" applyAlignment="1" applyProtection="1">
      <alignment horizontal="right"/>
    </xf>
    <xf numFmtId="0" fontId="38" fillId="0" borderId="0" xfId="3" applyFont="1" applyAlignment="1" applyProtection="1">
      <alignment horizontal="left"/>
    </xf>
    <xf numFmtId="0" fontId="99" fillId="0" borderId="0" xfId="3" applyFont="1" applyBorder="1" applyAlignment="1" applyProtection="1">
      <alignment horizontal="left"/>
    </xf>
    <xf numFmtId="0" fontId="30" fillId="0" borderId="0" xfId="3" applyNumberFormat="1" applyFont="1" applyFill="1" applyAlignment="1" applyProtection="1">
      <alignment horizontal="left"/>
    </xf>
    <xf numFmtId="0" fontId="42" fillId="0" borderId="0" xfId="3" applyFont="1" applyAlignment="1" applyProtection="1">
      <alignment horizontal="left"/>
    </xf>
    <xf numFmtId="0" fontId="43" fillId="0" borderId="0" xfId="3" applyFont="1" applyAlignment="1" applyProtection="1">
      <alignment horizontal="left"/>
    </xf>
    <xf numFmtId="0" fontId="85" fillId="0" borderId="0" xfId="3" applyFont="1" applyAlignment="1" applyProtection="1">
      <alignment horizontal="left"/>
    </xf>
    <xf numFmtId="0" fontId="31" fillId="0" borderId="0" xfId="3" applyFont="1" applyAlignment="1" applyProtection="1">
      <alignment horizontal="left"/>
    </xf>
    <xf numFmtId="0" fontId="109" fillId="0" borderId="0" xfId="3" applyFont="1" applyAlignment="1" applyProtection="1">
      <alignment horizontal="left"/>
    </xf>
    <xf numFmtId="0" fontId="93" fillId="0" borderId="0" xfId="3" applyFont="1" applyAlignment="1" applyProtection="1">
      <alignment horizontal="left"/>
    </xf>
    <xf numFmtId="0" fontId="101" fillId="0" borderId="0" xfId="3" applyFont="1" applyAlignment="1" applyProtection="1">
      <alignment horizontal="left"/>
    </xf>
    <xf numFmtId="0" fontId="56" fillId="0" borderId="0" xfId="3" applyFont="1" applyAlignment="1" applyProtection="1">
      <alignment horizontal="left"/>
    </xf>
    <xf numFmtId="0" fontId="67" fillId="0" borderId="0" xfId="0" applyFont="1"/>
    <xf numFmtId="0" fontId="31" fillId="0" borderId="0" xfId="3" applyFont="1" applyAlignment="1" applyProtection="1">
      <alignment horizontal="center"/>
    </xf>
    <xf numFmtId="0" fontId="0" fillId="10" borderId="0" xfId="0" applyFill="1"/>
    <xf numFmtId="4" fontId="28" fillId="13" borderId="2" xfId="0" applyNumberFormat="1" applyFont="1" applyFill="1" applyBorder="1" applyAlignment="1">
      <alignment horizontal="center"/>
    </xf>
    <xf numFmtId="0" fontId="28" fillId="12" borderId="2" xfId="0" applyFont="1" applyFill="1" applyBorder="1"/>
    <xf numFmtId="4" fontId="28" fillId="12" borderId="2" xfId="0" applyNumberFormat="1" applyFont="1" applyFill="1" applyBorder="1" applyAlignment="1">
      <alignment horizontal="center"/>
    </xf>
    <xf numFmtId="0" fontId="28" fillId="13" borderId="2" xfId="0" applyFont="1" applyFill="1" applyBorder="1"/>
    <xf numFmtId="0" fontId="109" fillId="0" borderId="0" xfId="0" applyFont="1"/>
    <xf numFmtId="0" fontId="0" fillId="3" borderId="0" xfId="0" applyFill="1" applyAlignment="1">
      <alignment horizontal="center" vertical="center"/>
    </xf>
    <xf numFmtId="0" fontId="0" fillId="0" borderId="0" xfId="0" applyAlignment="1">
      <alignment horizontal="center" vertical="center"/>
    </xf>
    <xf numFmtId="0" fontId="38" fillId="0" borderId="0" xfId="0" applyFont="1" applyAlignment="1">
      <alignment horizontal="center" vertical="center"/>
    </xf>
    <xf numFmtId="0" fontId="42" fillId="0" borderId="0" xfId="0" applyFont="1" applyAlignment="1">
      <alignment horizontal="center" vertical="center"/>
    </xf>
    <xf numFmtId="0" fontId="42" fillId="3" borderId="0" xfId="0" applyFont="1" applyFill="1" applyAlignment="1">
      <alignment horizontal="center" vertical="center"/>
    </xf>
    <xf numFmtId="0" fontId="0" fillId="7" borderId="0" xfId="0" applyFill="1" applyAlignment="1">
      <alignment horizontal="center" vertical="center"/>
    </xf>
    <xf numFmtId="0" fontId="38" fillId="3" borderId="0" xfId="0" applyFont="1" applyFill="1" applyAlignment="1">
      <alignment horizontal="center" vertical="center"/>
    </xf>
    <xf numFmtId="0" fontId="47" fillId="0" borderId="3" xfId="3" applyFont="1" applyBorder="1" applyAlignment="1" applyProtection="1">
      <alignment horizontal="left"/>
    </xf>
    <xf numFmtId="0" fontId="47" fillId="0" borderId="3" xfId="0" applyFont="1" applyBorder="1" applyAlignment="1">
      <alignment horizontal="left"/>
    </xf>
    <xf numFmtId="0" fontId="47" fillId="0" borderId="0" xfId="0" applyFont="1" applyAlignment="1">
      <alignment horizontal="left"/>
    </xf>
    <xf numFmtId="0" fontId="92" fillId="0" borderId="0" xfId="3" applyFont="1" applyFill="1" applyBorder="1" applyAlignment="1" applyProtection="1">
      <alignment horizontal="left"/>
    </xf>
    <xf numFmtId="4" fontId="57" fillId="0" borderId="1" xfId="0" applyNumberFormat="1" applyFont="1" applyBorder="1" applyAlignment="1">
      <alignment horizontal="center"/>
    </xf>
    <xf numFmtId="4" fontId="57" fillId="0" borderId="3" xfId="0" applyNumberFormat="1" applyFont="1" applyBorder="1" applyAlignment="1">
      <alignment horizontal="center"/>
    </xf>
  </cellXfs>
  <cellStyles count="3592">
    <cellStyle name="Excel Built-in Hyperlink" xfId="4" xr:uid="{00000000-0005-0000-0000-000000000000}"/>
    <cellStyle name="Excel Built-in Normal" xfId="1" xr:uid="{00000000-0005-0000-0000-000001000000}"/>
    <cellStyle name="Excel Built-in Normal 2" xfId="11" xr:uid="{FC20D9AB-0855-464B-8677-64C33CB20106}"/>
    <cellStyle name="Hyperlink" xfId="3" builtinId="8"/>
    <cellStyle name="Hyperlink 2" xfId="10" xr:uid="{7C54C3C9-0B03-4418-BDB7-9799A067AF56}"/>
    <cellStyle name="Hyperlink 3" xfId="35" xr:uid="{98A27C9C-BB81-411C-9A3D-258F36AB7BA1}"/>
    <cellStyle name="Standaard" xfId="0" builtinId="0"/>
    <cellStyle name="Standaard 2" xfId="2" xr:uid="{00000000-0005-0000-0000-000004000000}"/>
    <cellStyle name="Standaard 3" xfId="5" xr:uid="{20DD154D-3AB9-463B-BC31-3959D25A73EE}"/>
    <cellStyle name="Standaard 3 10" xfId="904" xr:uid="{DCC966BE-DB0F-45D6-82C0-72A09E5B8D09}"/>
    <cellStyle name="Standaard 3 10 2" xfId="2696" xr:uid="{7F84D166-54DA-48E9-8D60-1C3E01AEACD3}"/>
    <cellStyle name="Standaard 3 11" xfId="1800" xr:uid="{84DBC33D-8CB3-4CF4-BFDA-0DEB61782BB9}"/>
    <cellStyle name="Standaard 3 2" xfId="7" xr:uid="{5D6B550E-F75C-4D48-90F1-8121B7D6D442}"/>
    <cellStyle name="Standaard 3 2 10" xfId="1802" xr:uid="{61823D8B-BB7E-4B1B-A33F-0CC6B242A5FE}"/>
    <cellStyle name="Standaard 3 2 2" xfId="16" xr:uid="{86BAACCB-30F7-4875-80E8-9F2CB6E0EC08}"/>
    <cellStyle name="Standaard 3 2 2 2" xfId="30" xr:uid="{AC43F04C-C4F3-4504-BC02-8A4FDD6B7BD7}"/>
    <cellStyle name="Standaard 3 2 2 2 2" xfId="59" xr:uid="{FD344783-C43C-4819-8E8E-B5431E47ACD4}"/>
    <cellStyle name="Standaard 3 2 2 2 2 2" xfId="115" xr:uid="{A4C22BC0-3DBD-4451-98DB-71761A5D940E}"/>
    <cellStyle name="Standaard 3 2 2 2 2 2 2" xfId="227" xr:uid="{4EFE52FA-E54B-4352-A0E2-4B816FB7B40B}"/>
    <cellStyle name="Standaard 3 2 2 2 2 2 2 2" xfId="451" xr:uid="{DFE410C1-EFB7-4C11-9632-5CF331F16C47}"/>
    <cellStyle name="Standaard 3 2 2 2 2 2 2 2 2" xfId="899" xr:uid="{9EDFE592-D249-46E8-A5F7-5A9E7BCF56DC}"/>
    <cellStyle name="Standaard 3 2 2 2 2 2 2 2 2 2" xfId="1795" xr:uid="{E1AC9C4B-16C3-4E93-9AF3-0F04A2736373}"/>
    <cellStyle name="Standaard 3 2 2 2 2 2 2 2 2 2 2" xfId="3587" xr:uid="{CBFC1B50-CBC8-441E-91AD-891CFF1AD07F}"/>
    <cellStyle name="Standaard 3 2 2 2 2 2 2 2 2 3" xfId="2691" xr:uid="{C4CC3E19-34BB-4CD7-B753-25CB6C2E1F2F}"/>
    <cellStyle name="Standaard 3 2 2 2 2 2 2 2 3" xfId="1347" xr:uid="{ED0CCEE8-BDF7-4F1E-92C9-76775B85F373}"/>
    <cellStyle name="Standaard 3 2 2 2 2 2 2 2 3 2" xfId="3139" xr:uid="{068F129F-83ED-4B74-AB15-2F2654D8FF33}"/>
    <cellStyle name="Standaard 3 2 2 2 2 2 2 2 4" xfId="2243" xr:uid="{6DA86640-F48F-48B9-83AC-BAE3EA0EAF76}"/>
    <cellStyle name="Standaard 3 2 2 2 2 2 2 3" xfId="675" xr:uid="{A783DEBD-793F-4994-8A59-8243CD21EA7E}"/>
    <cellStyle name="Standaard 3 2 2 2 2 2 2 3 2" xfId="1571" xr:uid="{C863DCA6-FDCF-434A-B3DC-65FF65B640AE}"/>
    <cellStyle name="Standaard 3 2 2 2 2 2 2 3 2 2" xfId="3363" xr:uid="{3CABD443-4DE7-428B-A955-99B0056D1685}"/>
    <cellStyle name="Standaard 3 2 2 2 2 2 2 3 3" xfId="2467" xr:uid="{4A4AB927-68EF-4DCB-8C53-597C03D53EA3}"/>
    <cellStyle name="Standaard 3 2 2 2 2 2 2 4" xfId="1123" xr:uid="{56B6C405-168C-417D-B76D-A3852ABC7691}"/>
    <cellStyle name="Standaard 3 2 2 2 2 2 2 4 2" xfId="2915" xr:uid="{6D4146F2-2A86-4D87-83AC-9D60FE9EE32D}"/>
    <cellStyle name="Standaard 3 2 2 2 2 2 2 5" xfId="2019" xr:uid="{4835CF28-26C8-42F8-9C8D-8E6905AFBCA9}"/>
    <cellStyle name="Standaard 3 2 2 2 2 2 3" xfId="339" xr:uid="{98701E91-FB96-4A7A-A627-3FE206DE11BE}"/>
    <cellStyle name="Standaard 3 2 2 2 2 2 3 2" xfId="787" xr:uid="{86273273-100D-40C2-A3DC-EA28321BEED8}"/>
    <cellStyle name="Standaard 3 2 2 2 2 2 3 2 2" xfId="1683" xr:uid="{8F9D5216-63C9-4A36-B181-3281BB721AF1}"/>
    <cellStyle name="Standaard 3 2 2 2 2 2 3 2 2 2" xfId="3475" xr:uid="{2DA7441D-C6B8-4351-ADBA-987CCBD380B2}"/>
    <cellStyle name="Standaard 3 2 2 2 2 2 3 2 3" xfId="2579" xr:uid="{E4C33DA7-E531-4784-ACAB-78F7C2A91271}"/>
    <cellStyle name="Standaard 3 2 2 2 2 2 3 3" xfId="1235" xr:uid="{65769A47-F1F5-4EED-B7F0-588C93D9AA2B}"/>
    <cellStyle name="Standaard 3 2 2 2 2 2 3 3 2" xfId="3027" xr:uid="{751B48EA-0D58-4D80-AB7D-B1CF84D0A9E3}"/>
    <cellStyle name="Standaard 3 2 2 2 2 2 3 4" xfId="2131" xr:uid="{0075F0AC-7CA7-4049-941E-B4D2918DFE68}"/>
    <cellStyle name="Standaard 3 2 2 2 2 2 4" xfId="563" xr:uid="{9A99E11F-93C1-41CE-9351-36D6825FDFE5}"/>
    <cellStyle name="Standaard 3 2 2 2 2 2 4 2" xfId="1459" xr:uid="{3582571C-F0A7-4FFF-95B1-EB3B76C533D4}"/>
    <cellStyle name="Standaard 3 2 2 2 2 2 4 2 2" xfId="3251" xr:uid="{5D2A5F33-013E-4DE0-A6A3-0E41CF34C501}"/>
    <cellStyle name="Standaard 3 2 2 2 2 2 4 3" xfId="2355" xr:uid="{C9548475-17CF-48A5-B21C-30E947AEA7DD}"/>
    <cellStyle name="Standaard 3 2 2 2 2 2 5" xfId="1011" xr:uid="{D45C6AD8-BFE2-433E-A57D-6BC6BBCE5508}"/>
    <cellStyle name="Standaard 3 2 2 2 2 2 5 2" xfId="2803" xr:uid="{B6E09633-FBE7-420F-8051-839913F839F7}"/>
    <cellStyle name="Standaard 3 2 2 2 2 2 6" xfId="1907" xr:uid="{F77187F0-B55F-4F2D-819C-35CBED89CB9D}"/>
    <cellStyle name="Standaard 3 2 2 2 2 3" xfId="171" xr:uid="{903D954A-F8B5-412C-B9E5-68C9A1546427}"/>
    <cellStyle name="Standaard 3 2 2 2 2 3 2" xfId="395" xr:uid="{EB2EC8CC-5E97-4A37-A20C-B4AA813E3687}"/>
    <cellStyle name="Standaard 3 2 2 2 2 3 2 2" xfId="843" xr:uid="{CB6A6391-0441-4276-94B0-5EDF63874FA7}"/>
    <cellStyle name="Standaard 3 2 2 2 2 3 2 2 2" xfId="1739" xr:uid="{E3441D40-422E-4B67-A7B7-23C2BD598418}"/>
    <cellStyle name="Standaard 3 2 2 2 2 3 2 2 2 2" xfId="3531" xr:uid="{DE8487FA-49B1-4AC4-8534-A40A7778E9D4}"/>
    <cellStyle name="Standaard 3 2 2 2 2 3 2 2 3" xfId="2635" xr:uid="{281D487D-3C1B-41A4-98C4-DF589C1F5BB0}"/>
    <cellStyle name="Standaard 3 2 2 2 2 3 2 3" xfId="1291" xr:uid="{AAEE60F6-5D03-4658-9DF3-4160B038A0E8}"/>
    <cellStyle name="Standaard 3 2 2 2 2 3 2 3 2" xfId="3083" xr:uid="{091855D7-87D7-43D9-9825-7828811CC035}"/>
    <cellStyle name="Standaard 3 2 2 2 2 3 2 4" xfId="2187" xr:uid="{D96C5F4A-C2C5-4F65-B662-4414F3AE6277}"/>
    <cellStyle name="Standaard 3 2 2 2 2 3 3" xfId="619" xr:uid="{EAF412BA-DA3E-4970-ACDB-FCB8E6AFFB34}"/>
    <cellStyle name="Standaard 3 2 2 2 2 3 3 2" xfId="1515" xr:uid="{834223FB-2E32-4506-A782-C469BB00BD75}"/>
    <cellStyle name="Standaard 3 2 2 2 2 3 3 2 2" xfId="3307" xr:uid="{60A247F4-5A58-45D5-A01E-0666F3E445B9}"/>
    <cellStyle name="Standaard 3 2 2 2 2 3 3 3" xfId="2411" xr:uid="{9FD2DFD3-A10C-4453-A4DD-32E0CA11DCAB}"/>
    <cellStyle name="Standaard 3 2 2 2 2 3 4" xfId="1067" xr:uid="{73291F27-0D62-4AD1-8DDD-7DE9DE23CCC6}"/>
    <cellStyle name="Standaard 3 2 2 2 2 3 4 2" xfId="2859" xr:uid="{6936D720-B8B3-4F53-8C55-92F32AAD6BA0}"/>
    <cellStyle name="Standaard 3 2 2 2 2 3 5" xfId="1963" xr:uid="{A8880240-3443-443F-AD46-F3BE69C928D1}"/>
    <cellStyle name="Standaard 3 2 2 2 2 4" xfId="283" xr:uid="{0794DC7F-78EC-46CA-9993-AA6CC2C536FE}"/>
    <cellStyle name="Standaard 3 2 2 2 2 4 2" xfId="731" xr:uid="{6D2AA548-50F0-4711-B04E-1CE70B72561E}"/>
    <cellStyle name="Standaard 3 2 2 2 2 4 2 2" xfId="1627" xr:uid="{B57B033C-BE8C-4DDA-9473-B2530918CABC}"/>
    <cellStyle name="Standaard 3 2 2 2 2 4 2 2 2" xfId="3419" xr:uid="{F6995A61-C720-42B7-AD37-761BD1312D29}"/>
    <cellStyle name="Standaard 3 2 2 2 2 4 2 3" xfId="2523" xr:uid="{A2008880-2223-45BF-A5D7-CC47FF73A53D}"/>
    <cellStyle name="Standaard 3 2 2 2 2 4 3" xfId="1179" xr:uid="{3A835773-B3B6-4898-A373-9D68FC4BB6B2}"/>
    <cellStyle name="Standaard 3 2 2 2 2 4 3 2" xfId="2971" xr:uid="{38723CFC-C5F7-42FE-B590-36DD88E74D4D}"/>
    <cellStyle name="Standaard 3 2 2 2 2 4 4" xfId="2075" xr:uid="{4BF239C7-EC36-484E-A72B-919A3372A1C8}"/>
    <cellStyle name="Standaard 3 2 2 2 2 5" xfId="507" xr:uid="{8D661C42-79CC-4260-A3C5-94F98FE4B14A}"/>
    <cellStyle name="Standaard 3 2 2 2 2 5 2" xfId="1403" xr:uid="{297CBF9D-4E71-4873-88B4-309167AE758D}"/>
    <cellStyle name="Standaard 3 2 2 2 2 5 2 2" xfId="3195" xr:uid="{F7CC4D6E-5692-4955-8150-A79BEEC99A15}"/>
    <cellStyle name="Standaard 3 2 2 2 2 5 3" xfId="2299" xr:uid="{DB12C066-7C31-4AE7-952E-75190AAB19F6}"/>
    <cellStyle name="Standaard 3 2 2 2 2 6" xfId="955" xr:uid="{B2114921-BA91-4BCE-B110-033B25FF2713}"/>
    <cellStyle name="Standaard 3 2 2 2 2 6 2" xfId="2747" xr:uid="{E75B5A81-9757-4A34-A972-FE4AAB76CC7D}"/>
    <cellStyle name="Standaard 3 2 2 2 2 7" xfId="1851" xr:uid="{5E5222F8-DD38-403C-9042-8B285D97BB4F}"/>
    <cellStyle name="Standaard 3 2 2 2 3" xfId="87" xr:uid="{5DC50DFF-A9C3-4B01-8499-457D7F27092F}"/>
    <cellStyle name="Standaard 3 2 2 2 3 2" xfId="199" xr:uid="{6026CD8F-66D4-4C0A-8CB4-D018601EBA21}"/>
    <cellStyle name="Standaard 3 2 2 2 3 2 2" xfId="423" xr:uid="{C416189E-E0B7-49A9-B418-6F0F2809563D}"/>
    <cellStyle name="Standaard 3 2 2 2 3 2 2 2" xfId="871" xr:uid="{3B91F1AD-09F3-4449-85FA-DE231F67E57F}"/>
    <cellStyle name="Standaard 3 2 2 2 3 2 2 2 2" xfId="1767" xr:uid="{AB0CB917-6ECE-4350-8B71-53D40D346B29}"/>
    <cellStyle name="Standaard 3 2 2 2 3 2 2 2 2 2" xfId="3559" xr:uid="{E3BD4504-45AC-4E3D-8776-AB0D3F745905}"/>
    <cellStyle name="Standaard 3 2 2 2 3 2 2 2 3" xfId="2663" xr:uid="{833FF288-F139-4A61-81DD-BBA933AAB2C9}"/>
    <cellStyle name="Standaard 3 2 2 2 3 2 2 3" xfId="1319" xr:uid="{3EDF1249-2ABE-4CC9-AA3B-A4F5A86CDFA9}"/>
    <cellStyle name="Standaard 3 2 2 2 3 2 2 3 2" xfId="3111" xr:uid="{F412B60F-3003-441B-A1E1-C4FFC8A838C7}"/>
    <cellStyle name="Standaard 3 2 2 2 3 2 2 4" xfId="2215" xr:uid="{15D737DA-ABB3-4F04-939C-E092492D8D92}"/>
    <cellStyle name="Standaard 3 2 2 2 3 2 3" xfId="647" xr:uid="{364AEF06-BC17-476C-A7BE-FBAB16EEB65A}"/>
    <cellStyle name="Standaard 3 2 2 2 3 2 3 2" xfId="1543" xr:uid="{C0BA981C-B045-498E-B0F7-5D7F79B56AF3}"/>
    <cellStyle name="Standaard 3 2 2 2 3 2 3 2 2" xfId="3335" xr:uid="{B0CBBDCC-4799-4644-BA1C-4277C1B5A51B}"/>
    <cellStyle name="Standaard 3 2 2 2 3 2 3 3" xfId="2439" xr:uid="{772C7C5D-2FF5-4B19-8AC2-549B6EA2667C}"/>
    <cellStyle name="Standaard 3 2 2 2 3 2 4" xfId="1095" xr:uid="{CCF7F555-09DE-464E-9DEA-505815F45DC8}"/>
    <cellStyle name="Standaard 3 2 2 2 3 2 4 2" xfId="2887" xr:uid="{140E7FDF-7BC1-4EC0-A18B-3AECB70D4580}"/>
    <cellStyle name="Standaard 3 2 2 2 3 2 5" xfId="1991" xr:uid="{93BFE190-B4B5-413C-8155-0BDE69A3C0DE}"/>
    <cellStyle name="Standaard 3 2 2 2 3 3" xfId="311" xr:uid="{03EFA92C-890B-4EF2-A78B-5B49EA6EBCE3}"/>
    <cellStyle name="Standaard 3 2 2 2 3 3 2" xfId="759" xr:uid="{A15A1488-C691-41CA-99D0-19CD10240D79}"/>
    <cellStyle name="Standaard 3 2 2 2 3 3 2 2" xfId="1655" xr:uid="{0C2DB692-6455-4004-8A9C-AB123500300D}"/>
    <cellStyle name="Standaard 3 2 2 2 3 3 2 2 2" xfId="3447" xr:uid="{CD116EDB-6763-4187-B3EE-D3BCC4675821}"/>
    <cellStyle name="Standaard 3 2 2 2 3 3 2 3" xfId="2551" xr:uid="{A5B64A20-C76B-42C8-B4BE-8BB9594299B7}"/>
    <cellStyle name="Standaard 3 2 2 2 3 3 3" xfId="1207" xr:uid="{3DF8FEDE-ADB2-450F-90A2-D85DEE129A74}"/>
    <cellStyle name="Standaard 3 2 2 2 3 3 3 2" xfId="2999" xr:uid="{78ACFC7F-EF92-4B4D-AE88-700498380C00}"/>
    <cellStyle name="Standaard 3 2 2 2 3 3 4" xfId="2103" xr:uid="{23D1A32F-D625-4D57-B324-72776F1A8F79}"/>
    <cellStyle name="Standaard 3 2 2 2 3 4" xfId="535" xr:uid="{A5781BD4-2D6C-4B72-AD66-ED847E20512B}"/>
    <cellStyle name="Standaard 3 2 2 2 3 4 2" xfId="1431" xr:uid="{05C672CA-7CC3-42B4-8B52-A78C4FB61B09}"/>
    <cellStyle name="Standaard 3 2 2 2 3 4 2 2" xfId="3223" xr:uid="{E72EAE6F-7228-4945-9458-A55A5AFF39C1}"/>
    <cellStyle name="Standaard 3 2 2 2 3 4 3" xfId="2327" xr:uid="{B983F844-5DE0-4DB5-B802-754E4AE1645B}"/>
    <cellStyle name="Standaard 3 2 2 2 3 5" xfId="983" xr:uid="{1A4C9D38-FE8B-4A98-BA8B-C481DC3084D7}"/>
    <cellStyle name="Standaard 3 2 2 2 3 5 2" xfId="2775" xr:uid="{D7DC8872-4794-4E7E-851F-F871B8D69911}"/>
    <cellStyle name="Standaard 3 2 2 2 3 6" xfId="1879" xr:uid="{D3D52EEE-9C90-4F99-9261-20775CCB05AA}"/>
    <cellStyle name="Standaard 3 2 2 2 4" xfId="143" xr:uid="{559A119A-27B1-475E-AC4C-0B6228CFF544}"/>
    <cellStyle name="Standaard 3 2 2 2 4 2" xfId="367" xr:uid="{691A90B4-BF33-4F66-A398-9F8B11BB4C33}"/>
    <cellStyle name="Standaard 3 2 2 2 4 2 2" xfId="815" xr:uid="{2EDEF85A-1B5A-42B5-8605-ADFD28A35532}"/>
    <cellStyle name="Standaard 3 2 2 2 4 2 2 2" xfId="1711" xr:uid="{792EE188-42A7-4BCA-9B3B-9256649F12C9}"/>
    <cellStyle name="Standaard 3 2 2 2 4 2 2 2 2" xfId="3503" xr:uid="{346D1F84-3D3D-47C7-8E9C-F517123C4C9A}"/>
    <cellStyle name="Standaard 3 2 2 2 4 2 2 3" xfId="2607" xr:uid="{47BEF503-FDDF-4A23-9961-AA1894A643FC}"/>
    <cellStyle name="Standaard 3 2 2 2 4 2 3" xfId="1263" xr:uid="{9F53E50E-5FCF-43F1-9E16-1A8A6241ECB6}"/>
    <cellStyle name="Standaard 3 2 2 2 4 2 3 2" xfId="3055" xr:uid="{637D8484-B16A-4AAF-9FD3-8065C151099E}"/>
    <cellStyle name="Standaard 3 2 2 2 4 2 4" xfId="2159" xr:uid="{A8298FD4-3F57-42B7-AF2E-5D66773D228C}"/>
    <cellStyle name="Standaard 3 2 2 2 4 3" xfId="591" xr:uid="{8F65C512-E8E4-4C20-8CE0-C3DDF33482F4}"/>
    <cellStyle name="Standaard 3 2 2 2 4 3 2" xfId="1487" xr:uid="{990BCE87-F312-4FBE-A82F-E7682C5A6967}"/>
    <cellStyle name="Standaard 3 2 2 2 4 3 2 2" xfId="3279" xr:uid="{FA6014AD-81A2-418B-A0F9-CE98FCDAFF25}"/>
    <cellStyle name="Standaard 3 2 2 2 4 3 3" xfId="2383" xr:uid="{AFEB0A2B-9DF9-496C-BFC2-576A487EF930}"/>
    <cellStyle name="Standaard 3 2 2 2 4 4" xfId="1039" xr:uid="{D279B05C-8F47-47BB-8157-0E1AD7B7B9B9}"/>
    <cellStyle name="Standaard 3 2 2 2 4 4 2" xfId="2831" xr:uid="{19587883-45C8-4536-B1A2-0C40DA1BCDA5}"/>
    <cellStyle name="Standaard 3 2 2 2 4 5" xfId="1935" xr:uid="{E7E0486F-2D10-4663-B3AB-D49EB68CCE1A}"/>
    <cellStyle name="Standaard 3 2 2 2 5" xfId="255" xr:uid="{F47EC7D5-88F1-4F0A-ACF7-38A473D62A26}"/>
    <cellStyle name="Standaard 3 2 2 2 5 2" xfId="703" xr:uid="{8D8D6AE8-4278-4FEE-8312-4EFA3B8D4247}"/>
    <cellStyle name="Standaard 3 2 2 2 5 2 2" xfId="1599" xr:uid="{D9900A3A-CAA9-49B6-A5B1-C25D8C50B137}"/>
    <cellStyle name="Standaard 3 2 2 2 5 2 2 2" xfId="3391" xr:uid="{07F6FAB2-C666-4E86-A7B4-343C2688C3BA}"/>
    <cellStyle name="Standaard 3 2 2 2 5 2 3" xfId="2495" xr:uid="{94096A38-461D-49B9-8303-E78D90FFBB7E}"/>
    <cellStyle name="Standaard 3 2 2 2 5 3" xfId="1151" xr:uid="{80EDB380-9C41-4426-95D4-AC71AFFE370B}"/>
    <cellStyle name="Standaard 3 2 2 2 5 3 2" xfId="2943" xr:uid="{65128E90-AC21-4552-AD61-FEE87E74BB1A}"/>
    <cellStyle name="Standaard 3 2 2 2 5 4" xfId="2047" xr:uid="{B5ACDC9E-F257-4E23-9483-77716C8899E1}"/>
    <cellStyle name="Standaard 3 2 2 2 6" xfId="479" xr:uid="{BCFB9500-1C0B-4B97-9862-77A995AF4380}"/>
    <cellStyle name="Standaard 3 2 2 2 6 2" xfId="1375" xr:uid="{50CA0648-F05A-4810-B4A6-74BC18A35D64}"/>
    <cellStyle name="Standaard 3 2 2 2 6 2 2" xfId="3167" xr:uid="{2F324CEB-FAD1-4FFD-8F60-5393F1636DBF}"/>
    <cellStyle name="Standaard 3 2 2 2 6 3" xfId="2271" xr:uid="{6DBE3C25-48AF-4EA2-9BB6-4B5C173F5B29}"/>
    <cellStyle name="Standaard 3 2 2 2 7" xfId="927" xr:uid="{869591D3-77CF-4280-B664-CECFDC67DA80}"/>
    <cellStyle name="Standaard 3 2 2 2 7 2" xfId="2719" xr:uid="{0279A5CF-63F6-4CE2-BFFA-43FF5EC8804B}"/>
    <cellStyle name="Standaard 3 2 2 2 8" xfId="1823" xr:uid="{B9E6D037-688A-4C1D-903B-D23A5F8E3C29}"/>
    <cellStyle name="Standaard 3 2 2 3" xfId="45" xr:uid="{5E334295-A190-450E-BAA4-3E81AF55A61A}"/>
    <cellStyle name="Standaard 3 2 2 3 2" xfId="101" xr:uid="{AD50E868-16C6-47AF-B510-99D9B697C31D}"/>
    <cellStyle name="Standaard 3 2 2 3 2 2" xfId="213" xr:uid="{3CDEEF08-1FD1-4A10-A0B7-F98FA7F0FE47}"/>
    <cellStyle name="Standaard 3 2 2 3 2 2 2" xfId="437" xr:uid="{7DC668C3-11EA-479F-982F-6B9D9C7AE707}"/>
    <cellStyle name="Standaard 3 2 2 3 2 2 2 2" xfId="885" xr:uid="{0AF7FDB0-8191-4C43-850C-62B68F05EFB9}"/>
    <cellStyle name="Standaard 3 2 2 3 2 2 2 2 2" xfId="1781" xr:uid="{8D9983EC-313B-4495-8BEB-4D7E2900A923}"/>
    <cellStyle name="Standaard 3 2 2 3 2 2 2 2 2 2" xfId="3573" xr:uid="{1E308D40-E0AE-4F0D-8C5B-03C11C510B99}"/>
    <cellStyle name="Standaard 3 2 2 3 2 2 2 2 3" xfId="2677" xr:uid="{7F0D0557-B184-42F2-A831-4552321ACC45}"/>
    <cellStyle name="Standaard 3 2 2 3 2 2 2 3" xfId="1333" xr:uid="{4569D25C-F0E6-4E8C-B09F-2A8402ADAAE1}"/>
    <cellStyle name="Standaard 3 2 2 3 2 2 2 3 2" xfId="3125" xr:uid="{02A494D2-10B3-46EF-B25C-B023719481BA}"/>
    <cellStyle name="Standaard 3 2 2 3 2 2 2 4" xfId="2229" xr:uid="{56BD8B9D-9422-4952-B109-EE01F5C07352}"/>
    <cellStyle name="Standaard 3 2 2 3 2 2 3" xfId="661" xr:uid="{6496A5AF-87C4-4B32-9819-07739C01223D}"/>
    <cellStyle name="Standaard 3 2 2 3 2 2 3 2" xfId="1557" xr:uid="{C57C4E64-6B8D-4551-B412-3E363E4E1CCD}"/>
    <cellStyle name="Standaard 3 2 2 3 2 2 3 2 2" xfId="3349" xr:uid="{0DF50039-B95C-4695-8A6B-AC36547FC4CB}"/>
    <cellStyle name="Standaard 3 2 2 3 2 2 3 3" xfId="2453" xr:uid="{7D4019E5-2454-4B91-A86D-D5957F66C486}"/>
    <cellStyle name="Standaard 3 2 2 3 2 2 4" xfId="1109" xr:uid="{2ADB740E-D9CB-4C3D-8DE4-93E4E79DCE18}"/>
    <cellStyle name="Standaard 3 2 2 3 2 2 4 2" xfId="2901" xr:uid="{38F9A28A-F81C-486F-9DEE-D319F4177B2A}"/>
    <cellStyle name="Standaard 3 2 2 3 2 2 5" xfId="2005" xr:uid="{F73E1909-9EB9-4A4E-A1BB-D68C05BAA95E}"/>
    <cellStyle name="Standaard 3 2 2 3 2 3" xfId="325" xr:uid="{0A7C7705-893E-44A7-9C21-A3E59193EFB5}"/>
    <cellStyle name="Standaard 3 2 2 3 2 3 2" xfId="773" xr:uid="{A2995C1C-1E6E-4E90-98AD-EEE4AE6BA8D3}"/>
    <cellStyle name="Standaard 3 2 2 3 2 3 2 2" xfId="1669" xr:uid="{DBA807AC-A34C-4FB6-A6A5-6BAE0BB86C59}"/>
    <cellStyle name="Standaard 3 2 2 3 2 3 2 2 2" xfId="3461" xr:uid="{961C9731-B8C3-4240-9269-7EFCB1B7BD23}"/>
    <cellStyle name="Standaard 3 2 2 3 2 3 2 3" xfId="2565" xr:uid="{14D71AFA-2245-4A9C-9F74-A569C95BE250}"/>
    <cellStyle name="Standaard 3 2 2 3 2 3 3" xfId="1221" xr:uid="{53333181-7C6F-42DF-B468-FB339DAF12CE}"/>
    <cellStyle name="Standaard 3 2 2 3 2 3 3 2" xfId="3013" xr:uid="{CBD25CE5-4D69-400A-87B9-E011A542ACA9}"/>
    <cellStyle name="Standaard 3 2 2 3 2 3 4" xfId="2117" xr:uid="{A188D2FC-2FD0-4934-9DA3-E04787147146}"/>
    <cellStyle name="Standaard 3 2 2 3 2 4" xfId="549" xr:uid="{D4842DE5-A9B5-4317-B27C-110ED183FC56}"/>
    <cellStyle name="Standaard 3 2 2 3 2 4 2" xfId="1445" xr:uid="{E386C277-1FBF-4AD3-9721-D5460353CF95}"/>
    <cellStyle name="Standaard 3 2 2 3 2 4 2 2" xfId="3237" xr:uid="{66E450E1-6EC2-46B8-9CE3-60B43B5FB564}"/>
    <cellStyle name="Standaard 3 2 2 3 2 4 3" xfId="2341" xr:uid="{75D1D7B9-CD91-463D-9B83-84EC683861B5}"/>
    <cellStyle name="Standaard 3 2 2 3 2 5" xfId="997" xr:uid="{C26983E3-4CAC-4366-91E0-E7C331F297A3}"/>
    <cellStyle name="Standaard 3 2 2 3 2 5 2" xfId="2789" xr:uid="{774502CD-D878-40E3-9AF5-765437C04E04}"/>
    <cellStyle name="Standaard 3 2 2 3 2 6" xfId="1893" xr:uid="{2A4A1801-7BF0-41AB-84D8-AF7E6BF53B4B}"/>
    <cellStyle name="Standaard 3 2 2 3 3" xfId="157" xr:uid="{3895D1A2-289C-42A4-A9E1-A75510F08CCB}"/>
    <cellStyle name="Standaard 3 2 2 3 3 2" xfId="381" xr:uid="{880C051D-30F2-42C3-86F6-C361B24D9D23}"/>
    <cellStyle name="Standaard 3 2 2 3 3 2 2" xfId="829" xr:uid="{36149B45-25F6-4A8A-8303-A70567021EEC}"/>
    <cellStyle name="Standaard 3 2 2 3 3 2 2 2" xfId="1725" xr:uid="{37F903F2-E6D1-4E5A-B025-E38DE771E40F}"/>
    <cellStyle name="Standaard 3 2 2 3 3 2 2 2 2" xfId="3517" xr:uid="{8BC22793-A489-4689-87A1-7821633FCD5E}"/>
    <cellStyle name="Standaard 3 2 2 3 3 2 2 3" xfId="2621" xr:uid="{295DB15F-2CA5-49EC-947E-CD9CC3A1BEC6}"/>
    <cellStyle name="Standaard 3 2 2 3 3 2 3" xfId="1277" xr:uid="{666E2FB2-1A85-4EA4-80C3-EC556CB71236}"/>
    <cellStyle name="Standaard 3 2 2 3 3 2 3 2" xfId="3069" xr:uid="{A53C16E1-AE7E-4181-973F-5860117530D9}"/>
    <cellStyle name="Standaard 3 2 2 3 3 2 4" xfId="2173" xr:uid="{7BFA6AA2-59D9-4F6C-9B69-36618CB3C2FD}"/>
    <cellStyle name="Standaard 3 2 2 3 3 3" xfId="605" xr:uid="{F32F6F2D-D912-4B72-ACE7-4099542EF9FB}"/>
    <cellStyle name="Standaard 3 2 2 3 3 3 2" xfId="1501" xr:uid="{D1051D85-6B3D-4D9A-8F37-6EF7ECB60AD0}"/>
    <cellStyle name="Standaard 3 2 2 3 3 3 2 2" xfId="3293" xr:uid="{C86A218F-082E-4666-A2AD-67A095774BEB}"/>
    <cellStyle name="Standaard 3 2 2 3 3 3 3" xfId="2397" xr:uid="{B483172A-3293-450E-A2B0-B48F7279FB25}"/>
    <cellStyle name="Standaard 3 2 2 3 3 4" xfId="1053" xr:uid="{2AE67171-FC9F-4EA4-9766-73E7D7078820}"/>
    <cellStyle name="Standaard 3 2 2 3 3 4 2" xfId="2845" xr:uid="{7AAFFAB9-0011-4A1F-B845-A119B2087C11}"/>
    <cellStyle name="Standaard 3 2 2 3 3 5" xfId="1949" xr:uid="{B20848F2-1E2B-453D-991A-A790B46467D5}"/>
    <cellStyle name="Standaard 3 2 2 3 4" xfId="269" xr:uid="{08B9C6B2-4079-49DD-A216-5D8DB7343D1A}"/>
    <cellStyle name="Standaard 3 2 2 3 4 2" xfId="717" xr:uid="{F4C0F887-F145-48F1-B58B-57424FC13BCC}"/>
    <cellStyle name="Standaard 3 2 2 3 4 2 2" xfId="1613" xr:uid="{D14FAAB3-EF43-4DF6-837C-7930742F86BE}"/>
    <cellStyle name="Standaard 3 2 2 3 4 2 2 2" xfId="3405" xr:uid="{581C42F9-6193-4705-BE5F-EF01516879A2}"/>
    <cellStyle name="Standaard 3 2 2 3 4 2 3" xfId="2509" xr:uid="{9255C146-15E0-47B4-B0BD-D1EE0F97B8FE}"/>
    <cellStyle name="Standaard 3 2 2 3 4 3" xfId="1165" xr:uid="{CDF63A8B-7364-49E3-B19B-B586654DAAA4}"/>
    <cellStyle name="Standaard 3 2 2 3 4 3 2" xfId="2957" xr:uid="{EB5BC975-7A04-42F1-BFA1-8505197999B7}"/>
    <cellStyle name="Standaard 3 2 2 3 4 4" xfId="2061" xr:uid="{FE50DF31-B1C0-4399-864F-BFFA34F10514}"/>
    <cellStyle name="Standaard 3 2 2 3 5" xfId="493" xr:uid="{E64DBDF9-5BD3-47B3-B90B-4041CC91379F}"/>
    <cellStyle name="Standaard 3 2 2 3 5 2" xfId="1389" xr:uid="{A0C806F9-3627-4E74-91D6-D521E80349C2}"/>
    <cellStyle name="Standaard 3 2 2 3 5 2 2" xfId="3181" xr:uid="{B933BA33-41CD-4F70-A854-677CD1FF5618}"/>
    <cellStyle name="Standaard 3 2 2 3 5 3" xfId="2285" xr:uid="{FC2241EA-9F19-489A-A233-5337B71D5DE4}"/>
    <cellStyle name="Standaard 3 2 2 3 6" xfId="941" xr:uid="{70C2DDDC-4E7E-488B-A101-C58BDE2357B7}"/>
    <cellStyle name="Standaard 3 2 2 3 6 2" xfId="2733" xr:uid="{23749E60-6653-4D8B-ADC5-D4E8D0BFB160}"/>
    <cellStyle name="Standaard 3 2 2 3 7" xfId="1837" xr:uid="{FA00876A-B51B-431D-AE94-090782C23045}"/>
    <cellStyle name="Standaard 3 2 2 4" xfId="73" xr:uid="{BE844D0E-FEA0-4534-9C46-03F0C217B235}"/>
    <cellStyle name="Standaard 3 2 2 4 2" xfId="185" xr:uid="{6094B63E-BE85-447F-9C35-C69C2816EF5B}"/>
    <cellStyle name="Standaard 3 2 2 4 2 2" xfId="409" xr:uid="{3C030D85-DC66-4A91-83DC-718114C5F705}"/>
    <cellStyle name="Standaard 3 2 2 4 2 2 2" xfId="857" xr:uid="{408FA9FB-BF0D-4FA2-B766-684CC46F6EDD}"/>
    <cellStyle name="Standaard 3 2 2 4 2 2 2 2" xfId="1753" xr:uid="{1FA98365-C175-468B-B023-87EA104CC589}"/>
    <cellStyle name="Standaard 3 2 2 4 2 2 2 2 2" xfId="3545" xr:uid="{16D38CA5-D4AB-48D1-B0D2-FDB1BFEF7D1D}"/>
    <cellStyle name="Standaard 3 2 2 4 2 2 2 3" xfId="2649" xr:uid="{56A95876-4344-4177-9BF4-214759ACA353}"/>
    <cellStyle name="Standaard 3 2 2 4 2 2 3" xfId="1305" xr:uid="{3AE25672-4D2C-4E47-8776-A89E6394CE5B}"/>
    <cellStyle name="Standaard 3 2 2 4 2 2 3 2" xfId="3097" xr:uid="{5B4015C9-E4E4-4B84-9D3B-8BED7684D596}"/>
    <cellStyle name="Standaard 3 2 2 4 2 2 4" xfId="2201" xr:uid="{DCAC0F27-683C-42B5-9FEC-4385B1C1F882}"/>
    <cellStyle name="Standaard 3 2 2 4 2 3" xfId="633" xr:uid="{2B302404-EE8B-4EAB-8AA6-3C7C3796374B}"/>
    <cellStyle name="Standaard 3 2 2 4 2 3 2" xfId="1529" xr:uid="{13E186D4-F901-4EFA-88DF-B2B9896B8594}"/>
    <cellStyle name="Standaard 3 2 2 4 2 3 2 2" xfId="3321" xr:uid="{93BC0D86-94E9-4F1D-A076-0FA64FD41664}"/>
    <cellStyle name="Standaard 3 2 2 4 2 3 3" xfId="2425" xr:uid="{568B195B-A2BF-4522-82C8-BA52FA063583}"/>
    <cellStyle name="Standaard 3 2 2 4 2 4" xfId="1081" xr:uid="{0E96010C-B7E2-45CE-AF0E-92CBF1903F77}"/>
    <cellStyle name="Standaard 3 2 2 4 2 4 2" xfId="2873" xr:uid="{08893BE4-C42A-4F7D-AA69-55D4AF74585E}"/>
    <cellStyle name="Standaard 3 2 2 4 2 5" xfId="1977" xr:uid="{10CF5611-75A1-49E3-84AC-A4750DF52FC5}"/>
    <cellStyle name="Standaard 3 2 2 4 3" xfId="297" xr:uid="{860F6299-F488-4FD9-8C49-CAAE326515C2}"/>
    <cellStyle name="Standaard 3 2 2 4 3 2" xfId="745" xr:uid="{C81BE76D-70B9-4848-BC51-B4B2AD03A81A}"/>
    <cellStyle name="Standaard 3 2 2 4 3 2 2" xfId="1641" xr:uid="{5EEBAAD2-7C49-4818-BD65-77BD942D87AA}"/>
    <cellStyle name="Standaard 3 2 2 4 3 2 2 2" xfId="3433" xr:uid="{5100665E-1B63-4633-BC43-764FBCC43EF1}"/>
    <cellStyle name="Standaard 3 2 2 4 3 2 3" xfId="2537" xr:uid="{D7400887-3B37-4FE0-9F78-C7FEFC17D193}"/>
    <cellStyle name="Standaard 3 2 2 4 3 3" xfId="1193" xr:uid="{795D0938-1B82-450D-8769-B4D30B23D00F}"/>
    <cellStyle name="Standaard 3 2 2 4 3 3 2" xfId="2985" xr:uid="{AEB0CCD1-AB3A-4E23-824B-DB014F9E69FE}"/>
    <cellStyle name="Standaard 3 2 2 4 3 4" xfId="2089" xr:uid="{FA9CAE0E-AC7E-4FFF-B440-3E7E7B679A31}"/>
    <cellStyle name="Standaard 3 2 2 4 4" xfId="521" xr:uid="{41A21009-1A84-4350-ABD8-C51801C9ECEB}"/>
    <cellStyle name="Standaard 3 2 2 4 4 2" xfId="1417" xr:uid="{55C64DF2-5E6B-4367-8638-1D9DF516CE0C}"/>
    <cellStyle name="Standaard 3 2 2 4 4 2 2" xfId="3209" xr:uid="{4EFABF99-B443-4757-902C-EC70879F0CA6}"/>
    <cellStyle name="Standaard 3 2 2 4 4 3" xfId="2313" xr:uid="{2FA91920-E233-4947-BF1A-B0C229ECC39E}"/>
    <cellStyle name="Standaard 3 2 2 4 5" xfId="969" xr:uid="{C108E58B-FBAA-449A-A0BD-3AA1D3E4B13F}"/>
    <cellStyle name="Standaard 3 2 2 4 5 2" xfId="2761" xr:uid="{75B4EDFD-47CD-4DA5-B7FD-08FB2DC604F9}"/>
    <cellStyle name="Standaard 3 2 2 4 6" xfId="1865" xr:uid="{13053B32-DA4F-4BB9-B52B-7113EEA53E45}"/>
    <cellStyle name="Standaard 3 2 2 5" xfId="129" xr:uid="{753C3547-27A7-4B45-A4B2-DF91AA21B715}"/>
    <cellStyle name="Standaard 3 2 2 5 2" xfId="353" xr:uid="{D0B5340A-471D-471F-A4F9-9B099EC3254B}"/>
    <cellStyle name="Standaard 3 2 2 5 2 2" xfId="801" xr:uid="{95A185EE-69D8-41D3-821C-4FF7F17A3F87}"/>
    <cellStyle name="Standaard 3 2 2 5 2 2 2" xfId="1697" xr:uid="{EC57167D-44CD-4A25-8B86-FDEC864DB126}"/>
    <cellStyle name="Standaard 3 2 2 5 2 2 2 2" xfId="3489" xr:uid="{258DCC86-EE65-4B99-B67D-7CEBF3C9E879}"/>
    <cellStyle name="Standaard 3 2 2 5 2 2 3" xfId="2593" xr:uid="{1D37C5FF-9DB8-4155-A9AC-5577BFDBA1C8}"/>
    <cellStyle name="Standaard 3 2 2 5 2 3" xfId="1249" xr:uid="{DEBE8C95-7639-440B-AC1C-8F86D7103998}"/>
    <cellStyle name="Standaard 3 2 2 5 2 3 2" xfId="3041" xr:uid="{33304849-5817-4E58-B7DC-774BAFF0962D}"/>
    <cellStyle name="Standaard 3 2 2 5 2 4" xfId="2145" xr:uid="{A4C48B87-10AF-41AA-8C02-4F9855CC7984}"/>
    <cellStyle name="Standaard 3 2 2 5 3" xfId="577" xr:uid="{9AA8EF0D-5D03-4D5B-ADA6-2E36026050BE}"/>
    <cellStyle name="Standaard 3 2 2 5 3 2" xfId="1473" xr:uid="{F5DB7593-CAF2-49AB-AE00-8561BDA5D43B}"/>
    <cellStyle name="Standaard 3 2 2 5 3 2 2" xfId="3265" xr:uid="{5FACBD5D-DB21-4881-AC56-B38A78097113}"/>
    <cellStyle name="Standaard 3 2 2 5 3 3" xfId="2369" xr:uid="{79F9D7AC-93D9-4C73-A8D5-2C55C6430F5D}"/>
    <cellStyle name="Standaard 3 2 2 5 4" xfId="1025" xr:uid="{CD184A07-564E-4662-8AC0-E54E4C939D24}"/>
    <cellStyle name="Standaard 3 2 2 5 4 2" xfId="2817" xr:uid="{F218612E-FED5-4FAC-AE71-F4146B3058FB}"/>
    <cellStyle name="Standaard 3 2 2 5 5" xfId="1921" xr:uid="{BAEA0D78-B570-4E34-8D91-EDFA254872F5}"/>
    <cellStyle name="Standaard 3 2 2 6" xfId="241" xr:uid="{781743B1-9DB7-4C5C-829E-D70F9413E708}"/>
    <cellStyle name="Standaard 3 2 2 6 2" xfId="689" xr:uid="{3CF4C370-F9A0-4FF1-95A1-B36496D9E51C}"/>
    <cellStyle name="Standaard 3 2 2 6 2 2" xfId="1585" xr:uid="{E3DA850D-78B4-4FEF-83C4-1F25F3D45AB2}"/>
    <cellStyle name="Standaard 3 2 2 6 2 2 2" xfId="3377" xr:uid="{FE570ABB-B745-4F29-99A6-FF7118576F84}"/>
    <cellStyle name="Standaard 3 2 2 6 2 3" xfId="2481" xr:uid="{864CF496-D0A5-4C50-9D19-F69CF7B6CB0D}"/>
    <cellStyle name="Standaard 3 2 2 6 3" xfId="1137" xr:uid="{2A6CE047-D27F-41DF-8BEA-F6F037D3ED64}"/>
    <cellStyle name="Standaard 3 2 2 6 3 2" xfId="2929" xr:uid="{5F052326-E7E0-4312-8388-6C366154953E}"/>
    <cellStyle name="Standaard 3 2 2 6 4" xfId="2033" xr:uid="{13D79F26-4603-496A-8D6B-F1A31BD71952}"/>
    <cellStyle name="Standaard 3 2 2 7" xfId="465" xr:uid="{3739646A-121C-41B7-BF59-F7E431056BE1}"/>
    <cellStyle name="Standaard 3 2 2 7 2" xfId="1361" xr:uid="{E7C0ACEB-21B5-4769-8569-8BE3EC212007}"/>
    <cellStyle name="Standaard 3 2 2 7 2 2" xfId="3153" xr:uid="{DE128D5B-B9B3-4F9F-8F21-3950A25AA005}"/>
    <cellStyle name="Standaard 3 2 2 7 3" xfId="2257" xr:uid="{D7E7FA67-623A-4FDC-8903-D0FF99356129}"/>
    <cellStyle name="Standaard 3 2 2 8" xfId="913" xr:uid="{FF53CAB8-4A8F-4CF0-88EF-A143C3616106}"/>
    <cellStyle name="Standaard 3 2 2 8 2" xfId="2705" xr:uid="{88216811-D845-44A2-98BE-0626A6ED1D6D}"/>
    <cellStyle name="Standaard 3 2 2 9" xfId="1809" xr:uid="{ADD4745A-3EFE-40FF-A374-A21E27A9348D}"/>
    <cellStyle name="Standaard 3 2 3" xfId="23" xr:uid="{EEFFEA43-317D-4166-A240-BAFE9E6C0A2A}"/>
    <cellStyle name="Standaard 3 2 3 2" xfId="52" xr:uid="{65A306D1-CE2F-4ED4-A609-4B84D2E60CF1}"/>
    <cellStyle name="Standaard 3 2 3 2 2" xfId="108" xr:uid="{26267AE2-8758-40C4-8B77-E61592E5C43B}"/>
    <cellStyle name="Standaard 3 2 3 2 2 2" xfId="220" xr:uid="{6F0E3303-A462-47A3-BA18-9550560C5B58}"/>
    <cellStyle name="Standaard 3 2 3 2 2 2 2" xfId="444" xr:uid="{5025211B-B30F-4724-9699-9C146E24E2BF}"/>
    <cellStyle name="Standaard 3 2 3 2 2 2 2 2" xfId="892" xr:uid="{52634281-9070-4484-87B6-917CCDF3CC66}"/>
    <cellStyle name="Standaard 3 2 3 2 2 2 2 2 2" xfId="1788" xr:uid="{8601B43F-4261-4B1C-ACD6-88E866E034FC}"/>
    <cellStyle name="Standaard 3 2 3 2 2 2 2 2 2 2" xfId="3580" xr:uid="{E625D665-B068-437E-BFB4-FA7D2E6E0FED}"/>
    <cellStyle name="Standaard 3 2 3 2 2 2 2 2 3" xfId="2684" xr:uid="{76752D22-0E05-4A19-B3FA-6AA27C4A4486}"/>
    <cellStyle name="Standaard 3 2 3 2 2 2 2 3" xfId="1340" xr:uid="{BBDFE319-82D6-44FD-85DB-D0121C94364A}"/>
    <cellStyle name="Standaard 3 2 3 2 2 2 2 3 2" xfId="3132" xr:uid="{8ECBB1C4-8798-46F3-9CD6-C18AE112A065}"/>
    <cellStyle name="Standaard 3 2 3 2 2 2 2 4" xfId="2236" xr:uid="{3E5BD442-A530-4DFB-8DAE-EC01FEF5F701}"/>
    <cellStyle name="Standaard 3 2 3 2 2 2 3" xfId="668" xr:uid="{5013329F-83DD-4C76-890C-2478B692E754}"/>
    <cellStyle name="Standaard 3 2 3 2 2 2 3 2" xfId="1564" xr:uid="{6A802E17-DF29-4A5E-9352-ACA60324C4EE}"/>
    <cellStyle name="Standaard 3 2 3 2 2 2 3 2 2" xfId="3356" xr:uid="{157E88DB-68C8-42C8-9009-72260E1CE128}"/>
    <cellStyle name="Standaard 3 2 3 2 2 2 3 3" xfId="2460" xr:uid="{E774B8FE-28D6-45C4-B68F-A9ADB904003A}"/>
    <cellStyle name="Standaard 3 2 3 2 2 2 4" xfId="1116" xr:uid="{C2B307B9-B485-413A-B8B5-C677BC71A53E}"/>
    <cellStyle name="Standaard 3 2 3 2 2 2 4 2" xfId="2908" xr:uid="{A24F6BBF-6B81-453A-B47B-47357C1E2ECD}"/>
    <cellStyle name="Standaard 3 2 3 2 2 2 5" xfId="2012" xr:uid="{A2D205C2-4DD3-4ADB-BB95-44C3E7E145AC}"/>
    <cellStyle name="Standaard 3 2 3 2 2 3" xfId="332" xr:uid="{959873B9-0527-4E20-9A48-73256F0E378A}"/>
    <cellStyle name="Standaard 3 2 3 2 2 3 2" xfId="780" xr:uid="{1EAF0581-2726-48D4-BCE5-E8A116809341}"/>
    <cellStyle name="Standaard 3 2 3 2 2 3 2 2" xfId="1676" xr:uid="{75A8012E-3B66-4416-B08E-F3537C321F19}"/>
    <cellStyle name="Standaard 3 2 3 2 2 3 2 2 2" xfId="3468" xr:uid="{A6DDF83B-9038-4EB3-9B49-BDF9FBBEBB94}"/>
    <cellStyle name="Standaard 3 2 3 2 2 3 2 3" xfId="2572" xr:uid="{28772E50-BCCA-4C9B-9E76-541B284B80A6}"/>
    <cellStyle name="Standaard 3 2 3 2 2 3 3" xfId="1228" xr:uid="{D4061C48-10EF-4564-91B0-4EC8952A4A7B}"/>
    <cellStyle name="Standaard 3 2 3 2 2 3 3 2" xfId="3020" xr:uid="{5CB51E67-7681-4A13-880B-06B0FEB06E30}"/>
    <cellStyle name="Standaard 3 2 3 2 2 3 4" xfId="2124" xr:uid="{91B89015-5EB2-4229-9E41-F01872B63E5E}"/>
    <cellStyle name="Standaard 3 2 3 2 2 4" xfId="556" xr:uid="{140303F7-3C8B-49C2-8710-C7E9BEACDF68}"/>
    <cellStyle name="Standaard 3 2 3 2 2 4 2" xfId="1452" xr:uid="{556389CC-D336-4F3D-BA2E-E10EEA1035A3}"/>
    <cellStyle name="Standaard 3 2 3 2 2 4 2 2" xfId="3244" xr:uid="{5183103C-D03C-4111-A0BD-07444A1F68CA}"/>
    <cellStyle name="Standaard 3 2 3 2 2 4 3" xfId="2348" xr:uid="{60A28ADF-9C2D-48E8-A0F8-998720199572}"/>
    <cellStyle name="Standaard 3 2 3 2 2 5" xfId="1004" xr:uid="{89C72D2F-2315-4FC7-AE72-05C1B3C39776}"/>
    <cellStyle name="Standaard 3 2 3 2 2 5 2" xfId="2796" xr:uid="{C686A92E-420A-4295-B047-9934487ADBB3}"/>
    <cellStyle name="Standaard 3 2 3 2 2 6" xfId="1900" xr:uid="{E66B5D07-948E-40B2-A1FE-452FFF9F9E59}"/>
    <cellStyle name="Standaard 3 2 3 2 3" xfId="164" xr:uid="{8D371B59-DAA2-4A19-8473-D250021BC221}"/>
    <cellStyle name="Standaard 3 2 3 2 3 2" xfId="388" xr:uid="{B6EE3AA9-12A0-4B47-BCD0-4A0363716C5B}"/>
    <cellStyle name="Standaard 3 2 3 2 3 2 2" xfId="836" xr:uid="{938086FC-68FA-4914-BE3F-EE42CA629203}"/>
    <cellStyle name="Standaard 3 2 3 2 3 2 2 2" xfId="1732" xr:uid="{9A7C9EE4-5F5D-45DA-9A7D-AAAA0E3063CA}"/>
    <cellStyle name="Standaard 3 2 3 2 3 2 2 2 2" xfId="3524" xr:uid="{4FEED375-70EE-4318-A94D-3D0C3B9C03A1}"/>
    <cellStyle name="Standaard 3 2 3 2 3 2 2 3" xfId="2628" xr:uid="{96FF3EA4-E735-465A-82B7-87B5CCD47365}"/>
    <cellStyle name="Standaard 3 2 3 2 3 2 3" xfId="1284" xr:uid="{408AF621-8301-4B93-9941-CE3DB9B17EBF}"/>
    <cellStyle name="Standaard 3 2 3 2 3 2 3 2" xfId="3076" xr:uid="{7197BD8C-DB47-467A-97F6-F5B342D0AA12}"/>
    <cellStyle name="Standaard 3 2 3 2 3 2 4" xfId="2180" xr:uid="{12643168-2CA3-40A9-BC7F-DBB2375FBD9C}"/>
    <cellStyle name="Standaard 3 2 3 2 3 3" xfId="612" xr:uid="{B16B0583-2213-4CB9-8F9C-D5556D11A1A8}"/>
    <cellStyle name="Standaard 3 2 3 2 3 3 2" xfId="1508" xr:uid="{B4A06A6A-1C29-44C2-BC57-297F50E588C7}"/>
    <cellStyle name="Standaard 3 2 3 2 3 3 2 2" xfId="3300" xr:uid="{F3942821-AD4D-4AA6-938F-55B637A8EB2E}"/>
    <cellStyle name="Standaard 3 2 3 2 3 3 3" xfId="2404" xr:uid="{86883115-C66B-4F79-8B87-0754DB71C74F}"/>
    <cellStyle name="Standaard 3 2 3 2 3 4" xfId="1060" xr:uid="{BFAA7BE7-B7DE-4723-B591-F19325A81D2C}"/>
    <cellStyle name="Standaard 3 2 3 2 3 4 2" xfId="2852" xr:uid="{E9EB8978-2FD5-4EE4-85EA-A635FDCD57A7}"/>
    <cellStyle name="Standaard 3 2 3 2 3 5" xfId="1956" xr:uid="{612050B4-4BCB-4554-8E34-DA1033A77334}"/>
    <cellStyle name="Standaard 3 2 3 2 4" xfId="276" xr:uid="{D829CE7E-EC4A-42EF-A540-60998F6F99BA}"/>
    <cellStyle name="Standaard 3 2 3 2 4 2" xfId="724" xr:uid="{A8BA2E93-8886-4540-A49D-82D85B6D635C}"/>
    <cellStyle name="Standaard 3 2 3 2 4 2 2" xfId="1620" xr:uid="{359CA1B8-04C6-45CB-97B6-4780567EE15E}"/>
    <cellStyle name="Standaard 3 2 3 2 4 2 2 2" xfId="3412" xr:uid="{17063EE6-3BFC-4E52-AC2C-1240F7B009AC}"/>
    <cellStyle name="Standaard 3 2 3 2 4 2 3" xfId="2516" xr:uid="{FB2D817F-7FD2-425E-9C82-1DE2E5024FF7}"/>
    <cellStyle name="Standaard 3 2 3 2 4 3" xfId="1172" xr:uid="{AE383C79-9B1C-4EFD-918B-E1FD8E9C744B}"/>
    <cellStyle name="Standaard 3 2 3 2 4 3 2" xfId="2964" xr:uid="{CA64F016-4CBB-48EE-8A6C-BA1FABCF20C9}"/>
    <cellStyle name="Standaard 3 2 3 2 4 4" xfId="2068" xr:uid="{588783C4-FBCF-4C5D-800A-97B5042925FE}"/>
    <cellStyle name="Standaard 3 2 3 2 5" xfId="500" xr:uid="{55C26A61-140B-4E1E-9DB5-CC0CB9E04C6A}"/>
    <cellStyle name="Standaard 3 2 3 2 5 2" xfId="1396" xr:uid="{A206CEF8-CD1C-492C-9FD8-B4473568F052}"/>
    <cellStyle name="Standaard 3 2 3 2 5 2 2" xfId="3188" xr:uid="{9455ECB0-46EE-44A5-843C-AD2AFA5CC3F3}"/>
    <cellStyle name="Standaard 3 2 3 2 5 3" xfId="2292" xr:uid="{BBAAE5E2-9D61-4A29-B46C-88ABB86A1AED}"/>
    <cellStyle name="Standaard 3 2 3 2 6" xfId="948" xr:uid="{9D70E508-9A91-4FA2-AD73-0BAF224E77BF}"/>
    <cellStyle name="Standaard 3 2 3 2 6 2" xfId="2740" xr:uid="{A5DF47BA-D8F4-4E8C-8CFA-8388CB31E830}"/>
    <cellStyle name="Standaard 3 2 3 2 7" xfId="1844" xr:uid="{35BAC4AA-3902-4D1D-9F3C-BE1B8E94A71D}"/>
    <cellStyle name="Standaard 3 2 3 3" xfId="80" xr:uid="{7C16E054-4040-495A-903E-D0E142DC3152}"/>
    <cellStyle name="Standaard 3 2 3 3 2" xfId="192" xr:uid="{7190C515-AC1C-4490-A017-E33AC2D52EDD}"/>
    <cellStyle name="Standaard 3 2 3 3 2 2" xfId="416" xr:uid="{16AF7432-02C9-4561-97F5-60F26DC2B34C}"/>
    <cellStyle name="Standaard 3 2 3 3 2 2 2" xfId="864" xr:uid="{65CAC601-CA00-411B-B275-9900EF9A031E}"/>
    <cellStyle name="Standaard 3 2 3 3 2 2 2 2" xfId="1760" xr:uid="{575A9667-8B3A-4003-A541-E11312E8CF4F}"/>
    <cellStyle name="Standaard 3 2 3 3 2 2 2 2 2" xfId="3552" xr:uid="{7184577F-653E-4611-A4BB-59979CF22044}"/>
    <cellStyle name="Standaard 3 2 3 3 2 2 2 3" xfId="2656" xr:uid="{E4BFFE64-A5EB-4D30-95B2-A7E30642DF0D}"/>
    <cellStyle name="Standaard 3 2 3 3 2 2 3" xfId="1312" xr:uid="{4A11206B-B19D-45DB-923A-26CFCC07FCCA}"/>
    <cellStyle name="Standaard 3 2 3 3 2 2 3 2" xfId="3104" xr:uid="{50D017D5-F49F-4A75-8803-91D7F8A8678B}"/>
    <cellStyle name="Standaard 3 2 3 3 2 2 4" xfId="2208" xr:uid="{7B407423-3AE3-40D7-AD9B-A0723A9C0E68}"/>
    <cellStyle name="Standaard 3 2 3 3 2 3" xfId="640" xr:uid="{6D489D99-E403-4852-B855-D72A8326DDF0}"/>
    <cellStyle name="Standaard 3 2 3 3 2 3 2" xfId="1536" xr:uid="{BC9F9BA5-057F-46BA-9391-00D722BC461A}"/>
    <cellStyle name="Standaard 3 2 3 3 2 3 2 2" xfId="3328" xr:uid="{3477703E-FA3F-482D-9F55-1DBBAE64FC9C}"/>
    <cellStyle name="Standaard 3 2 3 3 2 3 3" xfId="2432" xr:uid="{1C281401-065F-4C3C-90A7-311B20E771FC}"/>
    <cellStyle name="Standaard 3 2 3 3 2 4" xfId="1088" xr:uid="{EDA94ACE-2B2F-44A9-9C8B-E9D26B95C399}"/>
    <cellStyle name="Standaard 3 2 3 3 2 4 2" xfId="2880" xr:uid="{97A59216-3B1A-41AF-BDEE-45BFB786091D}"/>
    <cellStyle name="Standaard 3 2 3 3 2 5" xfId="1984" xr:uid="{F68E3533-707F-40A1-9D9F-323C98DD4582}"/>
    <cellStyle name="Standaard 3 2 3 3 3" xfId="304" xr:uid="{65654C28-16CE-4CC2-A35C-E365451BCA15}"/>
    <cellStyle name="Standaard 3 2 3 3 3 2" xfId="752" xr:uid="{A3417B17-E4A3-471E-97A5-859D017B631E}"/>
    <cellStyle name="Standaard 3 2 3 3 3 2 2" xfId="1648" xr:uid="{845D08A0-93D8-4AF1-9698-E670C86CAD29}"/>
    <cellStyle name="Standaard 3 2 3 3 3 2 2 2" xfId="3440" xr:uid="{5A05137F-A8E0-43B5-907B-3696A58CEBC9}"/>
    <cellStyle name="Standaard 3 2 3 3 3 2 3" xfId="2544" xr:uid="{D7FB274A-992C-4285-B2EC-333E380A5AB3}"/>
    <cellStyle name="Standaard 3 2 3 3 3 3" xfId="1200" xr:uid="{A31FB867-F2CA-448D-A224-1B909442F5F4}"/>
    <cellStyle name="Standaard 3 2 3 3 3 3 2" xfId="2992" xr:uid="{C91B10BF-134E-41AF-B987-68F7E04BE230}"/>
    <cellStyle name="Standaard 3 2 3 3 3 4" xfId="2096" xr:uid="{F4125329-0BFF-4346-92A1-D40FC910DFBB}"/>
    <cellStyle name="Standaard 3 2 3 3 4" xfId="528" xr:uid="{EA981644-0ED8-47D5-85F7-CB05F344D734}"/>
    <cellStyle name="Standaard 3 2 3 3 4 2" xfId="1424" xr:uid="{77AF2408-14C8-4CD1-88C5-5698C508FF14}"/>
    <cellStyle name="Standaard 3 2 3 3 4 2 2" xfId="3216" xr:uid="{28FC640C-2F0C-4EB6-9518-F7EE895C209E}"/>
    <cellStyle name="Standaard 3 2 3 3 4 3" xfId="2320" xr:uid="{D64686AC-C698-4671-A2AC-E390C7893751}"/>
    <cellStyle name="Standaard 3 2 3 3 5" xfId="976" xr:uid="{D50842C5-5978-428E-9CFE-BC5DE69FF173}"/>
    <cellStyle name="Standaard 3 2 3 3 5 2" xfId="2768" xr:uid="{737EEB96-9073-4801-948C-64EFD2CABCE1}"/>
    <cellStyle name="Standaard 3 2 3 3 6" xfId="1872" xr:uid="{12AB9EBC-6F99-49A5-A2BA-3F966D85935C}"/>
    <cellStyle name="Standaard 3 2 3 4" xfId="136" xr:uid="{1D88E9D2-AB84-4E6E-ADBF-13BD0AC431C4}"/>
    <cellStyle name="Standaard 3 2 3 4 2" xfId="360" xr:uid="{5F83C486-E45A-4946-BA0A-147B830E497E}"/>
    <cellStyle name="Standaard 3 2 3 4 2 2" xfId="808" xr:uid="{2770AE7E-2F92-4B7D-9450-90B73F3851EA}"/>
    <cellStyle name="Standaard 3 2 3 4 2 2 2" xfId="1704" xr:uid="{D8096CBD-82F9-4C56-BF2E-1E8AEFE12D96}"/>
    <cellStyle name="Standaard 3 2 3 4 2 2 2 2" xfId="3496" xr:uid="{41656AD3-9A35-47C0-A87D-043D91EC2FCE}"/>
    <cellStyle name="Standaard 3 2 3 4 2 2 3" xfId="2600" xr:uid="{E3FDF6D8-27C2-49E6-9014-A1F067EB5513}"/>
    <cellStyle name="Standaard 3 2 3 4 2 3" xfId="1256" xr:uid="{CB5CD590-CFE5-4462-AD38-495487C4B2EA}"/>
    <cellStyle name="Standaard 3 2 3 4 2 3 2" xfId="3048" xr:uid="{84A611A1-6A15-4567-BB2E-F0295B8F75BF}"/>
    <cellStyle name="Standaard 3 2 3 4 2 4" xfId="2152" xr:uid="{ECA6D083-1BAC-468C-8CB5-6FE8C8EAEC1F}"/>
    <cellStyle name="Standaard 3 2 3 4 3" xfId="584" xr:uid="{A3F4C775-9BB8-41C9-8E49-C009E82ECAF4}"/>
    <cellStyle name="Standaard 3 2 3 4 3 2" xfId="1480" xr:uid="{96937BF0-A9BB-46A5-A86A-97E2C5EA393A}"/>
    <cellStyle name="Standaard 3 2 3 4 3 2 2" xfId="3272" xr:uid="{30E90F4A-F8FA-4782-A406-41AC5C56E27F}"/>
    <cellStyle name="Standaard 3 2 3 4 3 3" xfId="2376" xr:uid="{51F645BD-2337-496B-AAD8-F59F2A7C71C3}"/>
    <cellStyle name="Standaard 3 2 3 4 4" xfId="1032" xr:uid="{66DD4611-541E-4008-867A-445FA3F41E24}"/>
    <cellStyle name="Standaard 3 2 3 4 4 2" xfId="2824" xr:uid="{E3739E35-2066-47C9-BD7C-7C701C76D7F1}"/>
    <cellStyle name="Standaard 3 2 3 4 5" xfId="1928" xr:uid="{D83D5B16-7BAD-4676-B45E-86C374DF4856}"/>
    <cellStyle name="Standaard 3 2 3 5" xfId="248" xr:uid="{32D58A5C-ECB5-4139-87E4-AB7667681AC5}"/>
    <cellStyle name="Standaard 3 2 3 5 2" xfId="696" xr:uid="{9A25AF25-220C-42B2-865B-886C926F08AF}"/>
    <cellStyle name="Standaard 3 2 3 5 2 2" xfId="1592" xr:uid="{7F24B932-074F-40BF-AE0D-B6857C5734B4}"/>
    <cellStyle name="Standaard 3 2 3 5 2 2 2" xfId="3384" xr:uid="{A2196861-8196-4929-A145-888617AE81E1}"/>
    <cellStyle name="Standaard 3 2 3 5 2 3" xfId="2488" xr:uid="{8C1B7E0A-2B35-4D49-A207-FE8715BEACDB}"/>
    <cellStyle name="Standaard 3 2 3 5 3" xfId="1144" xr:uid="{55E22E62-A4AF-4350-8FE4-9CE1F1C0303F}"/>
    <cellStyle name="Standaard 3 2 3 5 3 2" xfId="2936" xr:uid="{2C207CCC-7810-4BCA-990D-1801413DA96F}"/>
    <cellStyle name="Standaard 3 2 3 5 4" xfId="2040" xr:uid="{9D448AC2-3073-4C71-A82D-71080741AD2E}"/>
    <cellStyle name="Standaard 3 2 3 6" xfId="472" xr:uid="{499989EC-260C-47BA-AB81-2A4128E77D5E}"/>
    <cellStyle name="Standaard 3 2 3 6 2" xfId="1368" xr:uid="{E7EE773E-E629-4615-8283-5BD63BC0C212}"/>
    <cellStyle name="Standaard 3 2 3 6 2 2" xfId="3160" xr:uid="{E9BB3175-5982-459A-8F98-EB09630066E8}"/>
    <cellStyle name="Standaard 3 2 3 6 3" xfId="2264" xr:uid="{5922F00B-7415-4768-8F0B-E767EC04886C}"/>
    <cellStyle name="Standaard 3 2 3 7" xfId="920" xr:uid="{41A67629-D2B8-4BFC-862A-4D15918EFA67}"/>
    <cellStyle name="Standaard 3 2 3 7 2" xfId="2712" xr:uid="{D708E875-4EC6-4235-93BC-0EFD4B78797A}"/>
    <cellStyle name="Standaard 3 2 3 8" xfId="1816" xr:uid="{1221EC33-DBAA-44EF-A5F3-44F13DB76C34}"/>
    <cellStyle name="Standaard 3 2 4" xfId="38" xr:uid="{25229566-B42D-4351-9672-50390579ED50}"/>
    <cellStyle name="Standaard 3 2 4 2" xfId="94" xr:uid="{AA98405E-3D64-4498-8F6C-131827AECAE4}"/>
    <cellStyle name="Standaard 3 2 4 2 2" xfId="206" xr:uid="{17970B45-91A2-4E3D-8AED-F2335F824B5C}"/>
    <cellStyle name="Standaard 3 2 4 2 2 2" xfId="430" xr:uid="{E76385CB-B67C-4542-A490-963ADAA62B7A}"/>
    <cellStyle name="Standaard 3 2 4 2 2 2 2" xfId="878" xr:uid="{4A6214AE-30C2-409A-8865-1ACCB48CBA93}"/>
    <cellStyle name="Standaard 3 2 4 2 2 2 2 2" xfId="1774" xr:uid="{CE0F2587-A06E-4F11-ACE9-5F0E8CF0E179}"/>
    <cellStyle name="Standaard 3 2 4 2 2 2 2 2 2" xfId="3566" xr:uid="{FC3E9414-EBDB-43D0-8DED-F418234B301F}"/>
    <cellStyle name="Standaard 3 2 4 2 2 2 2 3" xfId="2670" xr:uid="{70C2FD2C-97D6-4911-8D34-151288155FD9}"/>
    <cellStyle name="Standaard 3 2 4 2 2 2 3" xfId="1326" xr:uid="{BD8A0169-301E-4536-94CF-6DF8BFC45013}"/>
    <cellStyle name="Standaard 3 2 4 2 2 2 3 2" xfId="3118" xr:uid="{E91F4D99-2D0E-4AA7-81BB-38148B790CB1}"/>
    <cellStyle name="Standaard 3 2 4 2 2 2 4" xfId="2222" xr:uid="{6FD8AC69-D52A-4C36-A262-BC0FCB995878}"/>
    <cellStyle name="Standaard 3 2 4 2 2 3" xfId="654" xr:uid="{36476824-5042-484A-BC68-D151EBD85C10}"/>
    <cellStyle name="Standaard 3 2 4 2 2 3 2" xfId="1550" xr:uid="{54E7581E-E698-4CC6-A4B9-7F7922FB9132}"/>
    <cellStyle name="Standaard 3 2 4 2 2 3 2 2" xfId="3342" xr:uid="{933EA0C1-C365-4DA3-A73E-07855BFE713D}"/>
    <cellStyle name="Standaard 3 2 4 2 2 3 3" xfId="2446" xr:uid="{A799DB94-D9F8-4762-A3DA-4A207F9EAF17}"/>
    <cellStyle name="Standaard 3 2 4 2 2 4" xfId="1102" xr:uid="{60511E0A-9056-492B-BF7A-D020695FEA8F}"/>
    <cellStyle name="Standaard 3 2 4 2 2 4 2" xfId="2894" xr:uid="{CC22E042-250C-4F75-8A1D-BEF8B20115EA}"/>
    <cellStyle name="Standaard 3 2 4 2 2 5" xfId="1998" xr:uid="{3B0A4898-9410-40D4-B9AA-AC77F38C90F7}"/>
    <cellStyle name="Standaard 3 2 4 2 3" xfId="318" xr:uid="{4A45CC82-310D-4A6F-AE91-844424016BFB}"/>
    <cellStyle name="Standaard 3 2 4 2 3 2" xfId="766" xr:uid="{B7C8DA82-C861-4D95-81E1-CD1A124D8B09}"/>
    <cellStyle name="Standaard 3 2 4 2 3 2 2" xfId="1662" xr:uid="{8501535A-BE31-4B4F-AB44-BDA617C0EAB2}"/>
    <cellStyle name="Standaard 3 2 4 2 3 2 2 2" xfId="3454" xr:uid="{CAFBAB7A-0D85-424C-885D-FF68AB491895}"/>
    <cellStyle name="Standaard 3 2 4 2 3 2 3" xfId="2558" xr:uid="{2B529878-9DB9-4769-9818-E01CB2D72181}"/>
    <cellStyle name="Standaard 3 2 4 2 3 3" xfId="1214" xr:uid="{3F80E180-3BD8-4B5C-9160-F2322097ADCB}"/>
    <cellStyle name="Standaard 3 2 4 2 3 3 2" xfId="3006" xr:uid="{3A2024D8-F3D4-4927-B0FB-BC0C043DC35F}"/>
    <cellStyle name="Standaard 3 2 4 2 3 4" xfId="2110" xr:uid="{E806D2D4-F930-4DD8-9DE1-7E57947C1914}"/>
    <cellStyle name="Standaard 3 2 4 2 4" xfId="542" xr:uid="{122BEA10-4EF5-4189-830E-070E6FE5BD87}"/>
    <cellStyle name="Standaard 3 2 4 2 4 2" xfId="1438" xr:uid="{5A8FCAF3-9984-40A8-804E-7A029A1E85D7}"/>
    <cellStyle name="Standaard 3 2 4 2 4 2 2" xfId="3230" xr:uid="{B9F8F594-AF1C-4EE6-8DC4-319DE94DE33C}"/>
    <cellStyle name="Standaard 3 2 4 2 4 3" xfId="2334" xr:uid="{5B661DAA-2391-48FE-AE9F-2217182CC1DF}"/>
    <cellStyle name="Standaard 3 2 4 2 5" xfId="990" xr:uid="{45D4B2D9-C433-4274-B574-AE47AA863B49}"/>
    <cellStyle name="Standaard 3 2 4 2 5 2" xfId="2782" xr:uid="{1F488CC9-7E18-4655-AD89-29A13AF0EDB0}"/>
    <cellStyle name="Standaard 3 2 4 2 6" xfId="1886" xr:uid="{FAA7C7ED-56FE-4150-844F-5468BAE2964E}"/>
    <cellStyle name="Standaard 3 2 4 3" xfId="150" xr:uid="{35CA0C69-CAE1-45F5-B910-10E3CB644A28}"/>
    <cellStyle name="Standaard 3 2 4 3 2" xfId="374" xr:uid="{792C3D51-BEDF-4EEF-9D50-176658B6DDEE}"/>
    <cellStyle name="Standaard 3 2 4 3 2 2" xfId="822" xr:uid="{6EBDEFE7-2A47-4963-87DF-65989848016A}"/>
    <cellStyle name="Standaard 3 2 4 3 2 2 2" xfId="1718" xr:uid="{0199F554-B76D-4BFF-87D3-9F73B2D2DA6C}"/>
    <cellStyle name="Standaard 3 2 4 3 2 2 2 2" xfId="3510" xr:uid="{C56CC2A5-1C6D-4C53-ACBF-69F7B393285A}"/>
    <cellStyle name="Standaard 3 2 4 3 2 2 3" xfId="2614" xr:uid="{3B9D74F1-F2D9-4A23-904B-1FB6958F59CD}"/>
    <cellStyle name="Standaard 3 2 4 3 2 3" xfId="1270" xr:uid="{C7CE5CA0-9C6E-43B7-8E3B-917AD0C9A8F6}"/>
    <cellStyle name="Standaard 3 2 4 3 2 3 2" xfId="3062" xr:uid="{7318F09F-40D7-4A9F-807C-ADD00E33292A}"/>
    <cellStyle name="Standaard 3 2 4 3 2 4" xfId="2166" xr:uid="{03A796BA-77B9-4632-B64E-92F15943BDC7}"/>
    <cellStyle name="Standaard 3 2 4 3 3" xfId="598" xr:uid="{27C2F615-A460-41A7-A102-1E3223B9467D}"/>
    <cellStyle name="Standaard 3 2 4 3 3 2" xfId="1494" xr:uid="{62019967-4B0A-4C31-9CC1-2912BD8850C0}"/>
    <cellStyle name="Standaard 3 2 4 3 3 2 2" xfId="3286" xr:uid="{3579FD64-29F2-432F-B694-F4DBEB46B468}"/>
    <cellStyle name="Standaard 3 2 4 3 3 3" xfId="2390" xr:uid="{6B84F32D-4BEB-4114-9C14-77E70CF8A318}"/>
    <cellStyle name="Standaard 3 2 4 3 4" xfId="1046" xr:uid="{82BB1BD5-99F2-4F9D-B4DF-79CA42E70299}"/>
    <cellStyle name="Standaard 3 2 4 3 4 2" xfId="2838" xr:uid="{13C92372-27E9-4778-B127-C493A8EFD66D}"/>
    <cellStyle name="Standaard 3 2 4 3 5" xfId="1942" xr:uid="{9068B22F-F812-4481-B1B5-4B452B865924}"/>
    <cellStyle name="Standaard 3 2 4 4" xfId="262" xr:uid="{1D54E40F-CCDC-4F71-9121-F036722AFF30}"/>
    <cellStyle name="Standaard 3 2 4 4 2" xfId="710" xr:uid="{D57D73A6-4F20-4266-8E97-5FACF1046575}"/>
    <cellStyle name="Standaard 3 2 4 4 2 2" xfId="1606" xr:uid="{8D23BC5E-7B55-4B76-AF71-F4DC83CCD4BB}"/>
    <cellStyle name="Standaard 3 2 4 4 2 2 2" xfId="3398" xr:uid="{B8E5279E-4560-45D6-903A-F516E4A6486E}"/>
    <cellStyle name="Standaard 3 2 4 4 2 3" xfId="2502" xr:uid="{C47955C1-18F6-4A76-B88C-39111FAC581E}"/>
    <cellStyle name="Standaard 3 2 4 4 3" xfId="1158" xr:uid="{4DAD3FD6-5E56-4367-9562-C46294D4FA07}"/>
    <cellStyle name="Standaard 3 2 4 4 3 2" xfId="2950" xr:uid="{2BF7ABF0-A393-4F21-9327-6222CA0AB668}"/>
    <cellStyle name="Standaard 3 2 4 4 4" xfId="2054" xr:uid="{9F598EA2-60E6-49CB-8F5D-3934E996F696}"/>
    <cellStyle name="Standaard 3 2 4 5" xfId="486" xr:uid="{5525D57C-57E7-435D-A703-C0F6E6CAD77F}"/>
    <cellStyle name="Standaard 3 2 4 5 2" xfId="1382" xr:uid="{57B61731-1E35-4736-9841-2A42D7325464}"/>
    <cellStyle name="Standaard 3 2 4 5 2 2" xfId="3174" xr:uid="{DDE3AD8C-5F9B-4AE8-846E-BE72AE8D1442}"/>
    <cellStyle name="Standaard 3 2 4 5 3" xfId="2278" xr:uid="{042FDCDC-A4E2-4C83-80AE-C2A28BE179AC}"/>
    <cellStyle name="Standaard 3 2 4 6" xfId="934" xr:uid="{157B30F3-24DC-44CB-9F2E-204BE7902CCB}"/>
    <cellStyle name="Standaard 3 2 4 6 2" xfId="2726" xr:uid="{5622E18B-5602-4091-BF5D-39A3252F059A}"/>
    <cellStyle name="Standaard 3 2 4 7" xfId="1830" xr:uid="{AA44CE21-1CB5-403E-984A-0F724A904A86}"/>
    <cellStyle name="Standaard 3 2 5" xfId="66" xr:uid="{017C276B-B443-40BE-A5F7-143B713708FC}"/>
    <cellStyle name="Standaard 3 2 5 2" xfId="178" xr:uid="{B0C9019D-8835-4131-9840-2BE1607B12C0}"/>
    <cellStyle name="Standaard 3 2 5 2 2" xfId="402" xr:uid="{4ED08944-BE4A-40BB-9486-9EBE3EC86610}"/>
    <cellStyle name="Standaard 3 2 5 2 2 2" xfId="850" xr:uid="{D45F582A-7983-4C57-8052-677C8239874A}"/>
    <cellStyle name="Standaard 3 2 5 2 2 2 2" xfId="1746" xr:uid="{DDB17943-9F70-44C2-8925-32015F503B76}"/>
    <cellStyle name="Standaard 3 2 5 2 2 2 2 2" xfId="3538" xr:uid="{C4FC3DC0-4574-41E6-9D77-B1BF467443AD}"/>
    <cellStyle name="Standaard 3 2 5 2 2 2 3" xfId="2642" xr:uid="{7E5A17C7-D1BC-47CB-81D6-BEF4A9AB71C4}"/>
    <cellStyle name="Standaard 3 2 5 2 2 3" xfId="1298" xr:uid="{53269EAF-BD6F-4618-ADC9-AE01E9EAF8D0}"/>
    <cellStyle name="Standaard 3 2 5 2 2 3 2" xfId="3090" xr:uid="{40532DCB-0AB3-4F77-87BF-DC0327C74E4E}"/>
    <cellStyle name="Standaard 3 2 5 2 2 4" xfId="2194" xr:uid="{3034A420-CCDC-4467-9AE8-C3BB4B55A016}"/>
    <cellStyle name="Standaard 3 2 5 2 3" xfId="626" xr:uid="{13D06B8C-2794-4315-A225-AF74B1C7457B}"/>
    <cellStyle name="Standaard 3 2 5 2 3 2" xfId="1522" xr:uid="{13506C8E-3C45-4804-B2DF-6A7C58ED0FCD}"/>
    <cellStyle name="Standaard 3 2 5 2 3 2 2" xfId="3314" xr:uid="{463DEDE8-8605-4C05-B94F-1E65AB7A6C8B}"/>
    <cellStyle name="Standaard 3 2 5 2 3 3" xfId="2418" xr:uid="{68DD46B7-CEBD-4968-B7C9-675AB3694E77}"/>
    <cellStyle name="Standaard 3 2 5 2 4" xfId="1074" xr:uid="{AF697236-017E-4D43-870B-348631F4647A}"/>
    <cellStyle name="Standaard 3 2 5 2 4 2" xfId="2866" xr:uid="{2DCF1A21-4DCE-49C6-BC95-EDDBE282B142}"/>
    <cellStyle name="Standaard 3 2 5 2 5" xfId="1970" xr:uid="{501598DE-2923-482F-A74B-9D8BB62140A6}"/>
    <cellStyle name="Standaard 3 2 5 3" xfId="290" xr:uid="{481205B7-1BB9-4B7F-BB09-27205EC3FE71}"/>
    <cellStyle name="Standaard 3 2 5 3 2" xfId="738" xr:uid="{DF55272A-94E1-4BF2-A9FE-094F2F6790DD}"/>
    <cellStyle name="Standaard 3 2 5 3 2 2" xfId="1634" xr:uid="{F69218AD-3A97-4D7D-8BCA-20F16A2F4CAA}"/>
    <cellStyle name="Standaard 3 2 5 3 2 2 2" xfId="3426" xr:uid="{0036350D-616C-4A4F-9ECA-142C14D07970}"/>
    <cellStyle name="Standaard 3 2 5 3 2 3" xfId="2530" xr:uid="{3FD4FD6F-F915-4606-9BEE-B3B73C8F9CDE}"/>
    <cellStyle name="Standaard 3 2 5 3 3" xfId="1186" xr:uid="{DEA4C13B-CD43-45BD-AA92-C58E70038CC1}"/>
    <cellStyle name="Standaard 3 2 5 3 3 2" xfId="2978" xr:uid="{A1CE5185-AD55-4C31-B9A7-2CA06CA158C4}"/>
    <cellStyle name="Standaard 3 2 5 3 4" xfId="2082" xr:uid="{D648E460-136B-4E8D-89B1-74E921915FE7}"/>
    <cellStyle name="Standaard 3 2 5 4" xfId="514" xr:uid="{C942A8A8-B817-41DD-8DBC-1845E1C555AD}"/>
    <cellStyle name="Standaard 3 2 5 4 2" xfId="1410" xr:uid="{68031544-78BE-4662-8FE4-1B6539D0032E}"/>
    <cellStyle name="Standaard 3 2 5 4 2 2" xfId="3202" xr:uid="{7F2E0F94-C69A-4969-B5DB-6BA282DE74FF}"/>
    <cellStyle name="Standaard 3 2 5 4 3" xfId="2306" xr:uid="{69CDF732-5D68-4560-A308-3FC20676F8E0}"/>
    <cellStyle name="Standaard 3 2 5 5" xfId="962" xr:uid="{A5852228-B2D9-4E6A-BDF7-E55FB2CA868C}"/>
    <cellStyle name="Standaard 3 2 5 5 2" xfId="2754" xr:uid="{DFC3BA76-B6BD-4925-ACFC-0BC986BC552F}"/>
    <cellStyle name="Standaard 3 2 5 6" xfId="1858" xr:uid="{1B69B3C1-822D-4ADF-BAE6-58EC82BC0963}"/>
    <cellStyle name="Standaard 3 2 6" xfId="122" xr:uid="{E77D5ECA-5EDC-4705-AA48-A928AAAF32EE}"/>
    <cellStyle name="Standaard 3 2 6 2" xfId="346" xr:uid="{67C4C372-92E7-4FFD-A5AF-FD8CB9A45175}"/>
    <cellStyle name="Standaard 3 2 6 2 2" xfId="794" xr:uid="{7210E057-08CB-497A-8E43-4A117311626B}"/>
    <cellStyle name="Standaard 3 2 6 2 2 2" xfId="1690" xr:uid="{F0D02697-06A6-41BD-8913-5506C5613D1D}"/>
    <cellStyle name="Standaard 3 2 6 2 2 2 2" xfId="3482" xr:uid="{74AAEC93-14A7-4741-A419-BE968F3CC355}"/>
    <cellStyle name="Standaard 3 2 6 2 2 3" xfId="2586" xr:uid="{A9472385-3A53-46F9-9A08-AE1251699A2C}"/>
    <cellStyle name="Standaard 3 2 6 2 3" xfId="1242" xr:uid="{3DE9605D-AD4E-4E60-9910-69AA881280B4}"/>
    <cellStyle name="Standaard 3 2 6 2 3 2" xfId="3034" xr:uid="{A102F097-0B02-466D-8284-EF53C2CD5C8C}"/>
    <cellStyle name="Standaard 3 2 6 2 4" xfId="2138" xr:uid="{EEB607B4-2AC2-4F2F-9A72-6A51DABDC58B}"/>
    <cellStyle name="Standaard 3 2 6 3" xfId="570" xr:uid="{384A4E28-4308-4452-9270-05927E85FC2B}"/>
    <cellStyle name="Standaard 3 2 6 3 2" xfId="1466" xr:uid="{5F8F6D5C-0BF0-4233-AADA-931F030B34CD}"/>
    <cellStyle name="Standaard 3 2 6 3 2 2" xfId="3258" xr:uid="{264C371D-290F-42E4-9DBA-4C240F2EE205}"/>
    <cellStyle name="Standaard 3 2 6 3 3" xfId="2362" xr:uid="{266FA3A6-C941-416D-9B71-FDE02BA7F2D9}"/>
    <cellStyle name="Standaard 3 2 6 4" xfId="1018" xr:uid="{06BC98F4-EAD1-48F4-A737-3CD5DA54A472}"/>
    <cellStyle name="Standaard 3 2 6 4 2" xfId="2810" xr:uid="{48A8EA6B-F954-417B-9988-C81019F7066D}"/>
    <cellStyle name="Standaard 3 2 6 5" xfId="1914" xr:uid="{C6BA0040-0A6C-47BD-A34F-3F8D55724534}"/>
    <cellStyle name="Standaard 3 2 7" xfId="234" xr:uid="{A7C6870B-E0DF-4FE4-ADFF-4B6762EA468B}"/>
    <cellStyle name="Standaard 3 2 7 2" xfId="682" xr:uid="{EEE0E8AA-612B-4001-A0FA-42EFFF1F8D2A}"/>
    <cellStyle name="Standaard 3 2 7 2 2" xfId="1578" xr:uid="{29B39055-746E-499D-A864-CFA766B05584}"/>
    <cellStyle name="Standaard 3 2 7 2 2 2" xfId="3370" xr:uid="{48BE59A3-995E-4A97-9FA4-9D909152379F}"/>
    <cellStyle name="Standaard 3 2 7 2 3" xfId="2474" xr:uid="{61EA7985-8000-4B82-90DB-6C1E116E8ACB}"/>
    <cellStyle name="Standaard 3 2 7 3" xfId="1130" xr:uid="{98012288-044B-4C1B-B0F2-110FC78B7B35}"/>
    <cellStyle name="Standaard 3 2 7 3 2" xfId="2922" xr:uid="{29158062-1AD2-46D3-A061-9F1CAC036A47}"/>
    <cellStyle name="Standaard 3 2 7 4" xfId="2026" xr:uid="{A9FD1EE8-7D92-4362-90E4-3B9E41C5E764}"/>
    <cellStyle name="Standaard 3 2 8" xfId="458" xr:uid="{BD2D77B6-CB12-4E58-B85C-50B344C211D9}"/>
    <cellStyle name="Standaard 3 2 8 2" xfId="1354" xr:uid="{DADD83A9-9F08-41C9-ADAA-8B0C36E13DC6}"/>
    <cellStyle name="Standaard 3 2 8 2 2" xfId="3146" xr:uid="{E11A16DF-B676-40F8-BA08-9B80CEBEA7C0}"/>
    <cellStyle name="Standaard 3 2 8 3" xfId="2250" xr:uid="{9E2492B8-BB20-4BFC-86B7-34940EB23248}"/>
    <cellStyle name="Standaard 3 2 9" xfId="906" xr:uid="{4583CF86-27DE-4497-853C-C70374C8D652}"/>
    <cellStyle name="Standaard 3 2 9 2" xfId="2698" xr:uid="{C71A2D17-8714-48D3-A963-EC8247AC019A}"/>
    <cellStyle name="Standaard 3 3" xfId="14" xr:uid="{4993E6BD-93D6-472B-9AFA-E27A09D287B1}"/>
    <cellStyle name="Standaard 3 3 2" xfId="28" xr:uid="{4842EFC2-8BA3-4EDB-80E6-78C083D0926D}"/>
    <cellStyle name="Standaard 3 3 2 2" xfId="57" xr:uid="{1A1BC831-F5FC-4353-81C4-BB4A127D2867}"/>
    <cellStyle name="Standaard 3 3 2 2 2" xfId="113" xr:uid="{CC1F9A47-0E11-4BA2-869F-43FC80B83375}"/>
    <cellStyle name="Standaard 3 3 2 2 2 2" xfId="225" xr:uid="{9D997977-E472-4742-84F6-26ECAA9636ED}"/>
    <cellStyle name="Standaard 3 3 2 2 2 2 2" xfId="449" xr:uid="{B19CA5E5-2073-491F-A190-B2A3DBD4A53F}"/>
    <cellStyle name="Standaard 3 3 2 2 2 2 2 2" xfId="897" xr:uid="{3E1C229E-0592-480B-A259-6BF05C2ECF34}"/>
    <cellStyle name="Standaard 3 3 2 2 2 2 2 2 2" xfId="1793" xr:uid="{017BF01D-D073-4380-A6FB-3CD735D26C89}"/>
    <cellStyle name="Standaard 3 3 2 2 2 2 2 2 2 2" xfId="3585" xr:uid="{0D17D472-BDFD-46CD-94D0-E62E70B402E6}"/>
    <cellStyle name="Standaard 3 3 2 2 2 2 2 2 3" xfId="2689" xr:uid="{54C99AE6-1B04-41BF-909E-D18E07A493FA}"/>
    <cellStyle name="Standaard 3 3 2 2 2 2 2 3" xfId="1345" xr:uid="{356918AA-7B01-4C24-A3FE-570FD5CD95E0}"/>
    <cellStyle name="Standaard 3 3 2 2 2 2 2 3 2" xfId="3137" xr:uid="{593BC665-A9ED-44F5-9D45-0EC7E9ECF74F}"/>
    <cellStyle name="Standaard 3 3 2 2 2 2 2 4" xfId="2241" xr:uid="{3A0FEF9F-0590-414D-8776-0FAC1181C512}"/>
    <cellStyle name="Standaard 3 3 2 2 2 2 3" xfId="673" xr:uid="{B58276E9-2247-4B9E-B618-B5B2F23CD700}"/>
    <cellStyle name="Standaard 3 3 2 2 2 2 3 2" xfId="1569" xr:uid="{899BE40E-2003-49D2-8219-DDA8A9939F09}"/>
    <cellStyle name="Standaard 3 3 2 2 2 2 3 2 2" xfId="3361" xr:uid="{B9E835DC-5C41-4418-9987-7EECBE517C35}"/>
    <cellStyle name="Standaard 3 3 2 2 2 2 3 3" xfId="2465" xr:uid="{EE6F1C8F-E829-413F-A7C8-073EA750CBA5}"/>
    <cellStyle name="Standaard 3 3 2 2 2 2 4" xfId="1121" xr:uid="{BB887B22-A203-46E8-A067-D2ED34EAD046}"/>
    <cellStyle name="Standaard 3 3 2 2 2 2 4 2" xfId="2913" xr:uid="{2D835E4D-C588-481C-8D3A-B95DED1EEE08}"/>
    <cellStyle name="Standaard 3 3 2 2 2 2 5" xfId="2017" xr:uid="{F9DD574B-586C-400B-94D2-13341CF1B6D3}"/>
    <cellStyle name="Standaard 3 3 2 2 2 3" xfId="337" xr:uid="{358E1FA0-FFFA-4026-AB68-F3B3404AE9E6}"/>
    <cellStyle name="Standaard 3 3 2 2 2 3 2" xfId="785" xr:uid="{2523D023-F149-4517-A23E-BD5534421C00}"/>
    <cellStyle name="Standaard 3 3 2 2 2 3 2 2" xfId="1681" xr:uid="{574A0075-E877-4729-8BB8-DA46F1B1BFBF}"/>
    <cellStyle name="Standaard 3 3 2 2 2 3 2 2 2" xfId="3473" xr:uid="{57C68D3C-6812-4845-90AD-18196AEB8BE5}"/>
    <cellStyle name="Standaard 3 3 2 2 2 3 2 3" xfId="2577" xr:uid="{499ED0FA-DCCB-4A78-9C0B-C2B380CA4E2E}"/>
    <cellStyle name="Standaard 3 3 2 2 2 3 3" xfId="1233" xr:uid="{44EFAA02-D1F6-42D3-B1E3-F8888D741624}"/>
    <cellStyle name="Standaard 3 3 2 2 2 3 3 2" xfId="3025" xr:uid="{7C98F2A5-F3F3-4EC9-8372-F38C7F92FA79}"/>
    <cellStyle name="Standaard 3 3 2 2 2 3 4" xfId="2129" xr:uid="{70EE9DED-8748-497B-8B8F-E279377B8431}"/>
    <cellStyle name="Standaard 3 3 2 2 2 4" xfId="561" xr:uid="{7903A982-DE22-4D2D-8310-7A38140C5E82}"/>
    <cellStyle name="Standaard 3 3 2 2 2 4 2" xfId="1457" xr:uid="{4A78BBBC-AA18-448B-8D38-D3E01F4992AD}"/>
    <cellStyle name="Standaard 3 3 2 2 2 4 2 2" xfId="3249" xr:uid="{CC7FC2FC-F5D1-47B2-B054-EB29DC12E620}"/>
    <cellStyle name="Standaard 3 3 2 2 2 4 3" xfId="2353" xr:uid="{4BA8234E-6F1C-4FE9-AB70-A89759222448}"/>
    <cellStyle name="Standaard 3 3 2 2 2 5" xfId="1009" xr:uid="{C0B6F0E8-94F2-4F2E-A297-F7BA19E3DEC1}"/>
    <cellStyle name="Standaard 3 3 2 2 2 5 2" xfId="2801" xr:uid="{8D8BC794-1B4B-41AE-B56B-A67FD1B597FD}"/>
    <cellStyle name="Standaard 3 3 2 2 2 6" xfId="1905" xr:uid="{8F93A621-F135-44A0-95CE-BE5287D414FC}"/>
    <cellStyle name="Standaard 3 3 2 2 3" xfId="169" xr:uid="{2EF1A125-1576-4A88-BE10-6AC31E43C7E0}"/>
    <cellStyle name="Standaard 3 3 2 2 3 2" xfId="393" xr:uid="{5829047D-8473-40F9-8EC9-A4B34CF1D3FC}"/>
    <cellStyle name="Standaard 3 3 2 2 3 2 2" xfId="841" xr:uid="{9BAA80C2-43A8-4EB0-AE78-77D2184E7097}"/>
    <cellStyle name="Standaard 3 3 2 2 3 2 2 2" xfId="1737" xr:uid="{907CFA5A-00A6-4274-9144-37E29B7969AE}"/>
    <cellStyle name="Standaard 3 3 2 2 3 2 2 2 2" xfId="3529" xr:uid="{FCFE6614-20D2-4D90-8068-3F817D68AA75}"/>
    <cellStyle name="Standaard 3 3 2 2 3 2 2 3" xfId="2633" xr:uid="{D4567B33-4D93-4905-9931-2493B888F88D}"/>
    <cellStyle name="Standaard 3 3 2 2 3 2 3" xfId="1289" xr:uid="{8B59BFCE-F385-424C-A52A-64D8B3000B3E}"/>
    <cellStyle name="Standaard 3 3 2 2 3 2 3 2" xfId="3081" xr:uid="{F1CE6964-D7E9-4FC1-A89F-18E2B6D7B706}"/>
    <cellStyle name="Standaard 3 3 2 2 3 2 4" xfId="2185" xr:uid="{1E50A645-86EC-410E-8243-06E4DC92950D}"/>
    <cellStyle name="Standaard 3 3 2 2 3 3" xfId="617" xr:uid="{262D9175-9FD9-4EE9-9F2C-95577E8F19F7}"/>
    <cellStyle name="Standaard 3 3 2 2 3 3 2" xfId="1513" xr:uid="{3CD516D5-943B-482D-93AA-D4DEFA255A7E}"/>
    <cellStyle name="Standaard 3 3 2 2 3 3 2 2" xfId="3305" xr:uid="{4CA351D7-FA0B-42EF-BAB3-AD242C33560B}"/>
    <cellStyle name="Standaard 3 3 2 2 3 3 3" xfId="2409" xr:uid="{7840B00B-503D-4FF2-9893-E776F45ED15D}"/>
    <cellStyle name="Standaard 3 3 2 2 3 4" xfId="1065" xr:uid="{B0771B8A-AB33-431D-9916-13FA3BB24FA3}"/>
    <cellStyle name="Standaard 3 3 2 2 3 4 2" xfId="2857" xr:uid="{CACEB668-E838-48CC-8B39-A918036371E3}"/>
    <cellStyle name="Standaard 3 3 2 2 3 5" xfId="1961" xr:uid="{DD6A0FCE-704B-4AB6-9733-5F6A47E12F36}"/>
    <cellStyle name="Standaard 3 3 2 2 4" xfId="281" xr:uid="{EFBE43B9-B494-4BE0-8175-640BBF28EBB0}"/>
    <cellStyle name="Standaard 3 3 2 2 4 2" xfId="729" xr:uid="{E7F7F1F5-BFD7-4171-8863-5B74FAB94C40}"/>
    <cellStyle name="Standaard 3 3 2 2 4 2 2" xfId="1625" xr:uid="{5AC43DA5-EB38-4030-A090-092B1822BC99}"/>
    <cellStyle name="Standaard 3 3 2 2 4 2 2 2" xfId="3417" xr:uid="{C093B006-8C70-4D54-9DCD-C8FDB45CA070}"/>
    <cellStyle name="Standaard 3 3 2 2 4 2 3" xfId="2521" xr:uid="{50885167-BCC6-4BC9-BD13-853001E3B8CC}"/>
    <cellStyle name="Standaard 3 3 2 2 4 3" xfId="1177" xr:uid="{591E52E5-0EA4-4682-87FF-EF5C6EDB296D}"/>
    <cellStyle name="Standaard 3 3 2 2 4 3 2" xfId="2969" xr:uid="{5F97D409-385A-42C0-8634-8FE3AE629CE1}"/>
    <cellStyle name="Standaard 3 3 2 2 4 4" xfId="2073" xr:uid="{AE9502BB-5711-493E-A2D0-CADD5FBEB26B}"/>
    <cellStyle name="Standaard 3 3 2 2 5" xfId="505" xr:uid="{E7D1731C-92D9-4F7E-99E1-3DB2DF11E93F}"/>
    <cellStyle name="Standaard 3 3 2 2 5 2" xfId="1401" xr:uid="{6984B644-1A3C-47B4-9B17-C2AC406EE494}"/>
    <cellStyle name="Standaard 3 3 2 2 5 2 2" xfId="3193" xr:uid="{23598472-F278-4A39-A49F-B0817BDD9455}"/>
    <cellStyle name="Standaard 3 3 2 2 5 3" xfId="2297" xr:uid="{012B5622-77D5-4EAB-9B67-6DBE88DC07B9}"/>
    <cellStyle name="Standaard 3 3 2 2 6" xfId="953" xr:uid="{6D0DEC54-DD94-4798-A717-EB8E11850E13}"/>
    <cellStyle name="Standaard 3 3 2 2 6 2" xfId="2745" xr:uid="{099A12B4-FEFC-49B0-851F-C79107B1067E}"/>
    <cellStyle name="Standaard 3 3 2 2 7" xfId="1849" xr:uid="{0EE0D7F8-AF9B-4079-8321-FA87583C19FF}"/>
    <cellStyle name="Standaard 3 3 2 3" xfId="85" xr:uid="{B5FBF986-330A-4FEF-8FB9-C3F2D1B438B3}"/>
    <cellStyle name="Standaard 3 3 2 3 2" xfId="197" xr:uid="{3C1D796E-E218-446B-B80E-53254656FDC3}"/>
    <cellStyle name="Standaard 3 3 2 3 2 2" xfId="421" xr:uid="{4974F668-6416-4C25-8C4A-D810A1DAA02B}"/>
    <cellStyle name="Standaard 3 3 2 3 2 2 2" xfId="869" xr:uid="{76170AC6-5CFB-4A4A-AC8C-8B9E07313FA2}"/>
    <cellStyle name="Standaard 3 3 2 3 2 2 2 2" xfId="1765" xr:uid="{D610F3CA-7CB3-433E-A757-A0D9B88ECAA1}"/>
    <cellStyle name="Standaard 3 3 2 3 2 2 2 2 2" xfId="3557" xr:uid="{9D7632B4-DE1F-4D97-B2AB-63C1DAABAEA9}"/>
    <cellStyle name="Standaard 3 3 2 3 2 2 2 3" xfId="2661" xr:uid="{5BE4E572-B32D-45BC-9245-225DC0A9996B}"/>
    <cellStyle name="Standaard 3 3 2 3 2 2 3" xfId="1317" xr:uid="{BF89391B-B284-4485-8C8A-15E916D4A531}"/>
    <cellStyle name="Standaard 3 3 2 3 2 2 3 2" xfId="3109" xr:uid="{295D643D-FDD8-41F3-81FF-FD5B98C3A2C4}"/>
    <cellStyle name="Standaard 3 3 2 3 2 2 4" xfId="2213" xr:uid="{7259DF1F-323E-486B-8CF9-4B079D8FAD86}"/>
    <cellStyle name="Standaard 3 3 2 3 2 3" xfId="645" xr:uid="{3694C0E4-3740-4B89-8454-451CB1055295}"/>
    <cellStyle name="Standaard 3 3 2 3 2 3 2" xfId="1541" xr:uid="{8E1463DA-6DAD-43DE-B401-D8D0C0AF6C18}"/>
    <cellStyle name="Standaard 3 3 2 3 2 3 2 2" xfId="3333" xr:uid="{9055EA01-CCD9-46A8-88A8-0F6748DAD386}"/>
    <cellStyle name="Standaard 3 3 2 3 2 3 3" xfId="2437" xr:uid="{548F6802-0565-431C-B2C5-9E0D465B835E}"/>
    <cellStyle name="Standaard 3 3 2 3 2 4" xfId="1093" xr:uid="{7E32103F-40DF-41FD-B26B-AA3C4E051056}"/>
    <cellStyle name="Standaard 3 3 2 3 2 4 2" xfId="2885" xr:uid="{D65DDD9C-FABB-492C-9709-6ABE53F3E6A5}"/>
    <cellStyle name="Standaard 3 3 2 3 2 5" xfId="1989" xr:uid="{05CD0794-5DBA-4792-BCE9-C2EE964F0254}"/>
    <cellStyle name="Standaard 3 3 2 3 3" xfId="309" xr:uid="{09B9B13E-8D29-40C4-9A2A-8061083F0BAE}"/>
    <cellStyle name="Standaard 3 3 2 3 3 2" xfId="757" xr:uid="{0C0DBAAC-E332-4CCF-A6F4-36138791EAAA}"/>
    <cellStyle name="Standaard 3 3 2 3 3 2 2" xfId="1653" xr:uid="{0730A3E0-B8FE-440F-8B84-9A2D169DE5DE}"/>
    <cellStyle name="Standaard 3 3 2 3 3 2 2 2" xfId="3445" xr:uid="{9EE820AB-B66F-4CCE-8D2C-0DDA0BBDC1B4}"/>
    <cellStyle name="Standaard 3 3 2 3 3 2 3" xfId="2549" xr:uid="{A800A44E-5A89-4CDC-9ECC-96F0E76576BC}"/>
    <cellStyle name="Standaard 3 3 2 3 3 3" xfId="1205" xr:uid="{EAFD5EFE-FCE5-46ED-A4C3-84EE8D27476D}"/>
    <cellStyle name="Standaard 3 3 2 3 3 3 2" xfId="2997" xr:uid="{7DEA9337-DC78-4CD4-8307-99394B63A5D6}"/>
    <cellStyle name="Standaard 3 3 2 3 3 4" xfId="2101" xr:uid="{5358DD74-2522-497E-AC4E-277A776CBD91}"/>
    <cellStyle name="Standaard 3 3 2 3 4" xfId="533" xr:uid="{3B035BBC-AB06-4D3F-9997-F81567B44CF9}"/>
    <cellStyle name="Standaard 3 3 2 3 4 2" xfId="1429" xr:uid="{90554E21-F3B0-4EA9-A713-41D6F5471CDA}"/>
    <cellStyle name="Standaard 3 3 2 3 4 2 2" xfId="3221" xr:uid="{2CB0BC1C-A73A-48E3-93AB-A90C27FD4D65}"/>
    <cellStyle name="Standaard 3 3 2 3 4 3" xfId="2325" xr:uid="{13503E18-56B1-4C72-A648-63BA688FA089}"/>
    <cellStyle name="Standaard 3 3 2 3 5" xfId="981" xr:uid="{DC66B7C0-799D-47C6-B04A-4B57564A5247}"/>
    <cellStyle name="Standaard 3 3 2 3 5 2" xfId="2773" xr:uid="{1115050F-EA3A-43EE-AB9A-E1C40B4D08D1}"/>
    <cellStyle name="Standaard 3 3 2 3 6" xfId="1877" xr:uid="{6F07032E-9436-463D-A195-E1423B3E0357}"/>
    <cellStyle name="Standaard 3 3 2 4" xfId="141" xr:uid="{65F73182-2821-4B53-95DC-7D4242C5FE25}"/>
    <cellStyle name="Standaard 3 3 2 4 2" xfId="365" xr:uid="{F0918108-77B6-472F-9EAE-98D607EF8FBE}"/>
    <cellStyle name="Standaard 3 3 2 4 2 2" xfId="813" xr:uid="{C9E9ED3F-F5E4-4F2C-9DE1-67157C52FC75}"/>
    <cellStyle name="Standaard 3 3 2 4 2 2 2" xfId="1709" xr:uid="{7BD3FB96-9547-4658-9AAE-76C39282F3AA}"/>
    <cellStyle name="Standaard 3 3 2 4 2 2 2 2" xfId="3501" xr:uid="{3D5E3997-9C25-4FF4-972B-FB7C1B6AD0F1}"/>
    <cellStyle name="Standaard 3 3 2 4 2 2 3" xfId="2605" xr:uid="{A61ECF10-7B61-41B8-BBC6-18D3083A3AA4}"/>
    <cellStyle name="Standaard 3 3 2 4 2 3" xfId="1261" xr:uid="{E810F8BF-7506-475F-9055-62FCA3773F8C}"/>
    <cellStyle name="Standaard 3 3 2 4 2 3 2" xfId="3053" xr:uid="{62E38270-5095-423A-A014-DB7C58BEEB8A}"/>
    <cellStyle name="Standaard 3 3 2 4 2 4" xfId="2157" xr:uid="{5CB3CCCB-BE51-4854-9EB4-0F1AD2AAC1B1}"/>
    <cellStyle name="Standaard 3 3 2 4 3" xfId="589" xr:uid="{287052F5-27D7-477B-AFAF-FB19936F36FE}"/>
    <cellStyle name="Standaard 3 3 2 4 3 2" xfId="1485" xr:uid="{EB6479FA-9CED-40FA-91F7-1844159DA3B0}"/>
    <cellStyle name="Standaard 3 3 2 4 3 2 2" xfId="3277" xr:uid="{9C7AEB23-6639-4B1A-8ADD-3667781D2C55}"/>
    <cellStyle name="Standaard 3 3 2 4 3 3" xfId="2381" xr:uid="{B171D0BE-E0D5-4ECC-A907-ECE13171BFF6}"/>
    <cellStyle name="Standaard 3 3 2 4 4" xfId="1037" xr:uid="{886F2E44-48EC-4B53-B0E8-5E126F7ACFE4}"/>
    <cellStyle name="Standaard 3 3 2 4 4 2" xfId="2829" xr:uid="{AF9A92FA-4DED-4B9F-92B5-4AC425F195BB}"/>
    <cellStyle name="Standaard 3 3 2 4 5" xfId="1933" xr:uid="{9B7002DA-E3A8-4429-A69B-7CBC191FF105}"/>
    <cellStyle name="Standaard 3 3 2 5" xfId="253" xr:uid="{299BF688-EDA1-40AE-A117-ABD959767966}"/>
    <cellStyle name="Standaard 3 3 2 5 2" xfId="701" xr:uid="{EEA7ADA3-851D-4D39-8114-F43A68828DDC}"/>
    <cellStyle name="Standaard 3 3 2 5 2 2" xfId="1597" xr:uid="{B9B28130-D088-4A3A-AB8D-2A3CD60CE6DB}"/>
    <cellStyle name="Standaard 3 3 2 5 2 2 2" xfId="3389" xr:uid="{1C0B86A0-17BC-4698-AABF-442CE1CA7090}"/>
    <cellStyle name="Standaard 3 3 2 5 2 3" xfId="2493" xr:uid="{80B08F16-4505-4AE6-812A-116959B24BA1}"/>
    <cellStyle name="Standaard 3 3 2 5 3" xfId="1149" xr:uid="{6864BF2C-74F8-487B-8288-E99151F36BC2}"/>
    <cellStyle name="Standaard 3 3 2 5 3 2" xfId="2941" xr:uid="{088CA9AB-3EBE-4A4E-9A4A-B8BB4B1A6800}"/>
    <cellStyle name="Standaard 3 3 2 5 4" xfId="2045" xr:uid="{45E886DB-D5EA-4A6F-B5DE-6C04D620BD65}"/>
    <cellStyle name="Standaard 3 3 2 6" xfId="477" xr:uid="{6C5A509B-E1DF-44CF-997D-F777BD0FDCA9}"/>
    <cellStyle name="Standaard 3 3 2 6 2" xfId="1373" xr:uid="{6BD1AE7C-A497-4C88-AAFA-6C53311467C9}"/>
    <cellStyle name="Standaard 3 3 2 6 2 2" xfId="3165" xr:uid="{0C79E143-FC98-4C52-8593-158C0AD0AF14}"/>
    <cellStyle name="Standaard 3 3 2 6 3" xfId="2269" xr:uid="{CEC77F47-DCDD-4AAF-94A4-DD9DB27507E9}"/>
    <cellStyle name="Standaard 3 3 2 7" xfId="925" xr:uid="{CBCF21CE-EE95-405A-B94D-F3BD8D51636D}"/>
    <cellStyle name="Standaard 3 3 2 7 2" xfId="2717" xr:uid="{3B910CF0-5285-4D58-AB1A-7F94076AB98B}"/>
    <cellStyle name="Standaard 3 3 2 8" xfId="1821" xr:uid="{7D9E147B-E8B3-42D6-AA61-A7AF1D042418}"/>
    <cellStyle name="Standaard 3 3 3" xfId="43" xr:uid="{9EDCA067-15D2-4FEF-941B-A1BE8F6DBFA4}"/>
    <cellStyle name="Standaard 3 3 3 2" xfId="99" xr:uid="{9E8110FF-E276-4ADE-87CB-E3D290DEDE5B}"/>
    <cellStyle name="Standaard 3 3 3 2 2" xfId="211" xr:uid="{D8814359-E928-4C86-976C-CB43AB40BF28}"/>
    <cellStyle name="Standaard 3 3 3 2 2 2" xfId="435" xr:uid="{5FA68D4A-A9A9-48A3-891E-FA8F95ABD1C3}"/>
    <cellStyle name="Standaard 3 3 3 2 2 2 2" xfId="883" xr:uid="{A493E3B2-AA52-4DAF-A10E-14FED0E36DC2}"/>
    <cellStyle name="Standaard 3 3 3 2 2 2 2 2" xfId="1779" xr:uid="{691D3F4A-F34F-4F8B-9AE0-485CEEC7DFBC}"/>
    <cellStyle name="Standaard 3 3 3 2 2 2 2 2 2" xfId="3571" xr:uid="{26AB3CED-4D53-46AF-AF69-9E3BA7063181}"/>
    <cellStyle name="Standaard 3 3 3 2 2 2 2 3" xfId="2675" xr:uid="{F1877AD9-9BD9-4F35-866B-3E25430A2CAB}"/>
    <cellStyle name="Standaard 3 3 3 2 2 2 3" xfId="1331" xr:uid="{4494FB39-C60B-46DC-9CDA-825DEAF9C73D}"/>
    <cellStyle name="Standaard 3 3 3 2 2 2 3 2" xfId="3123" xr:uid="{82BF8126-B0A4-4276-97C1-74D9E51641EC}"/>
    <cellStyle name="Standaard 3 3 3 2 2 2 4" xfId="2227" xr:uid="{126E8BC4-8DDA-416C-95BF-B0BBD8089B7F}"/>
    <cellStyle name="Standaard 3 3 3 2 2 3" xfId="659" xr:uid="{97717721-921B-4037-A627-7E744427C8A8}"/>
    <cellStyle name="Standaard 3 3 3 2 2 3 2" xfId="1555" xr:uid="{9583B37F-6C87-4E5C-AAAE-0DBC32510C83}"/>
    <cellStyle name="Standaard 3 3 3 2 2 3 2 2" xfId="3347" xr:uid="{8A74FF63-2681-462F-91EB-0A6A8727E66A}"/>
    <cellStyle name="Standaard 3 3 3 2 2 3 3" xfId="2451" xr:uid="{290FB1B0-20EE-4DCD-B837-1F118E00CE8E}"/>
    <cellStyle name="Standaard 3 3 3 2 2 4" xfId="1107" xr:uid="{0BF036F8-1A5F-4C79-A971-F46174D577A8}"/>
    <cellStyle name="Standaard 3 3 3 2 2 4 2" xfId="2899" xr:uid="{A85F1D92-9ED8-42DC-BB8F-201865FA17C9}"/>
    <cellStyle name="Standaard 3 3 3 2 2 5" xfId="2003" xr:uid="{B36DD44D-6E56-4BC2-99D8-29570BD69DEE}"/>
    <cellStyle name="Standaard 3 3 3 2 3" xfId="323" xr:uid="{0CC6EABF-557E-42EB-8A0B-EF54CDF14B5D}"/>
    <cellStyle name="Standaard 3 3 3 2 3 2" xfId="771" xr:uid="{A53E17E0-096E-4533-B877-75C661C83E62}"/>
    <cellStyle name="Standaard 3 3 3 2 3 2 2" xfId="1667" xr:uid="{03CDBDB6-4F43-40AE-911C-45ADA45F0C71}"/>
    <cellStyle name="Standaard 3 3 3 2 3 2 2 2" xfId="3459" xr:uid="{61FE0513-BEE0-41DE-BA38-C646996352E8}"/>
    <cellStyle name="Standaard 3 3 3 2 3 2 3" xfId="2563" xr:uid="{D19281F6-837E-443D-8F29-7668BA9C8468}"/>
    <cellStyle name="Standaard 3 3 3 2 3 3" xfId="1219" xr:uid="{F467C111-0235-4FA9-A75F-757EE073E1C7}"/>
    <cellStyle name="Standaard 3 3 3 2 3 3 2" xfId="3011" xr:uid="{5280F90C-8D01-4491-A372-67ACBF030B78}"/>
    <cellStyle name="Standaard 3 3 3 2 3 4" xfId="2115" xr:uid="{5A0EF690-7C65-4CA9-A7EB-C091E7D6C038}"/>
    <cellStyle name="Standaard 3 3 3 2 4" xfId="547" xr:uid="{CC08FDE8-8DD9-46AD-BB1D-F032D7188848}"/>
    <cellStyle name="Standaard 3 3 3 2 4 2" xfId="1443" xr:uid="{7B7F93C0-FA0B-4E20-95C8-BC7B02BB14A7}"/>
    <cellStyle name="Standaard 3 3 3 2 4 2 2" xfId="3235" xr:uid="{A3BB6C49-FF82-40A7-8ADF-CA30392A1E77}"/>
    <cellStyle name="Standaard 3 3 3 2 4 3" xfId="2339" xr:uid="{271118EB-3907-4A45-A240-82014B32261D}"/>
    <cellStyle name="Standaard 3 3 3 2 5" xfId="995" xr:uid="{9FC4A3A5-C2B9-43AF-879F-987638535AB7}"/>
    <cellStyle name="Standaard 3 3 3 2 5 2" xfId="2787" xr:uid="{FDF52E4B-D0F8-4D1E-B82F-A98CD8EE8D9A}"/>
    <cellStyle name="Standaard 3 3 3 2 6" xfId="1891" xr:uid="{4922651E-D7DF-4AD3-A99D-57DA8BB1C3EB}"/>
    <cellStyle name="Standaard 3 3 3 3" xfId="155" xr:uid="{ABC6873A-28E8-4CB1-A5A1-47371D797B9A}"/>
    <cellStyle name="Standaard 3 3 3 3 2" xfId="379" xr:uid="{EFDDFC74-749E-495F-8ECF-A31CBD9D15EB}"/>
    <cellStyle name="Standaard 3 3 3 3 2 2" xfId="827" xr:uid="{A562F56F-1D1E-4555-A266-37992643D1DB}"/>
    <cellStyle name="Standaard 3 3 3 3 2 2 2" xfId="1723" xr:uid="{4B1BFD4F-50AE-407A-8FEA-5E9EE7C34E82}"/>
    <cellStyle name="Standaard 3 3 3 3 2 2 2 2" xfId="3515" xr:uid="{868D566D-9115-426E-81A7-FAA75922007D}"/>
    <cellStyle name="Standaard 3 3 3 3 2 2 3" xfId="2619" xr:uid="{B2DD4676-3162-438D-9DCD-1FBBBA1DE06E}"/>
    <cellStyle name="Standaard 3 3 3 3 2 3" xfId="1275" xr:uid="{976F79E8-14F3-4593-A76E-892FFA6EF661}"/>
    <cellStyle name="Standaard 3 3 3 3 2 3 2" xfId="3067" xr:uid="{C7D4E0FD-C813-4D83-A8F3-E979572125AA}"/>
    <cellStyle name="Standaard 3 3 3 3 2 4" xfId="2171" xr:uid="{DF65FC6B-E59D-4F7E-BACA-E4ADC7EE1A21}"/>
    <cellStyle name="Standaard 3 3 3 3 3" xfId="603" xr:uid="{C1035E22-4B83-4B7E-8634-4C0AA9E969AE}"/>
    <cellStyle name="Standaard 3 3 3 3 3 2" xfId="1499" xr:uid="{DFD59C8B-CF7D-4F8E-ABE9-E6446B609B31}"/>
    <cellStyle name="Standaard 3 3 3 3 3 2 2" xfId="3291" xr:uid="{B348A03D-33EC-4D4C-998D-632AA8DE6B67}"/>
    <cellStyle name="Standaard 3 3 3 3 3 3" xfId="2395" xr:uid="{62E30038-C7EB-4BDA-9D05-4C858302B879}"/>
    <cellStyle name="Standaard 3 3 3 3 4" xfId="1051" xr:uid="{BB3D17D8-B720-4057-A6AB-7870AE4D8F7E}"/>
    <cellStyle name="Standaard 3 3 3 3 4 2" xfId="2843" xr:uid="{25D01E11-D146-4496-9F2A-B2A5178BA294}"/>
    <cellStyle name="Standaard 3 3 3 3 5" xfId="1947" xr:uid="{5EC7FCAB-C94B-4443-AC04-581FBB43CB14}"/>
    <cellStyle name="Standaard 3 3 3 4" xfId="267" xr:uid="{AC34C375-F80B-438D-9D22-6B3CEA9B903A}"/>
    <cellStyle name="Standaard 3 3 3 4 2" xfId="715" xr:uid="{0BE7D6F5-3ED2-476E-B330-3E4895D612B3}"/>
    <cellStyle name="Standaard 3 3 3 4 2 2" xfId="1611" xr:uid="{64027E83-1B81-4DD0-942D-E94AA04F350F}"/>
    <cellStyle name="Standaard 3 3 3 4 2 2 2" xfId="3403" xr:uid="{6A88D992-2D68-450A-B00E-573EC78378FA}"/>
    <cellStyle name="Standaard 3 3 3 4 2 3" xfId="2507" xr:uid="{F0596461-A4A9-4392-8DF8-342B23469D21}"/>
    <cellStyle name="Standaard 3 3 3 4 3" xfId="1163" xr:uid="{70012B27-CD58-48C8-B9E9-46DE4FE1DBA8}"/>
    <cellStyle name="Standaard 3 3 3 4 3 2" xfId="2955" xr:uid="{DF1DA5DB-7EBE-40C1-A521-F91A2FCBD0BC}"/>
    <cellStyle name="Standaard 3 3 3 4 4" xfId="2059" xr:uid="{AB45C620-48D2-4D94-AC66-62BD97DFCCE8}"/>
    <cellStyle name="Standaard 3 3 3 5" xfId="491" xr:uid="{5F876640-A86D-4402-B737-CF21444A0105}"/>
    <cellStyle name="Standaard 3 3 3 5 2" xfId="1387" xr:uid="{CA508DDB-5F12-4FD8-9FF3-284B64AE0D99}"/>
    <cellStyle name="Standaard 3 3 3 5 2 2" xfId="3179" xr:uid="{D96BE7FB-B761-4CE7-A1D1-0CFAF2D7F6F0}"/>
    <cellStyle name="Standaard 3 3 3 5 3" xfId="2283" xr:uid="{27B07752-6304-41BB-BE2D-940012309329}"/>
    <cellStyle name="Standaard 3 3 3 6" xfId="939" xr:uid="{44830F82-6F39-4400-B10F-DFC183688306}"/>
    <cellStyle name="Standaard 3 3 3 6 2" xfId="2731" xr:uid="{65A2D92E-203F-4DB2-AC9A-D5C9009E7CDD}"/>
    <cellStyle name="Standaard 3 3 3 7" xfId="1835" xr:uid="{F55A9F7E-8825-444C-8719-471651335C0B}"/>
    <cellStyle name="Standaard 3 3 4" xfId="71" xr:uid="{28791239-0591-46B4-8366-A1666C1BE3C0}"/>
    <cellStyle name="Standaard 3 3 4 2" xfId="183" xr:uid="{31C33886-8550-427A-BF5B-402DC89B2489}"/>
    <cellStyle name="Standaard 3 3 4 2 2" xfId="407" xr:uid="{BB635B29-C23F-40E2-8CF3-38F0B4DCAD9F}"/>
    <cellStyle name="Standaard 3 3 4 2 2 2" xfId="855" xr:uid="{ACC9EB60-ACF6-4DC0-B64F-EC36C32779EC}"/>
    <cellStyle name="Standaard 3 3 4 2 2 2 2" xfId="1751" xr:uid="{971EBC5E-A109-4C50-ADDA-CEA8EF686DC0}"/>
    <cellStyle name="Standaard 3 3 4 2 2 2 2 2" xfId="3543" xr:uid="{014EB833-BF65-401F-BE57-8A5E5D478B03}"/>
    <cellStyle name="Standaard 3 3 4 2 2 2 3" xfId="2647" xr:uid="{15602D5D-B6C5-4A96-8E97-F351DDB7DE46}"/>
    <cellStyle name="Standaard 3 3 4 2 2 3" xfId="1303" xr:uid="{77E6F1FD-9A2E-4546-AE3F-3CE3C92FBCA8}"/>
    <cellStyle name="Standaard 3 3 4 2 2 3 2" xfId="3095" xr:uid="{35C4D818-F07E-43BF-8508-C7871AE54230}"/>
    <cellStyle name="Standaard 3 3 4 2 2 4" xfId="2199" xr:uid="{2CBD953C-9DA2-4EFE-9118-614CE04C8CD1}"/>
    <cellStyle name="Standaard 3 3 4 2 3" xfId="631" xr:uid="{71AA604B-B4EC-4B11-AF46-87E2895446E5}"/>
    <cellStyle name="Standaard 3 3 4 2 3 2" xfId="1527" xr:uid="{20277990-E650-4140-8494-D3B6B78CAF68}"/>
    <cellStyle name="Standaard 3 3 4 2 3 2 2" xfId="3319" xr:uid="{E6D53301-0344-4745-B940-9330DB878B40}"/>
    <cellStyle name="Standaard 3 3 4 2 3 3" xfId="2423" xr:uid="{B7CD6443-1D0E-42B5-8880-9284C414B031}"/>
    <cellStyle name="Standaard 3 3 4 2 4" xfId="1079" xr:uid="{A1ED83EB-15C2-478E-846B-BE6DFFE5DA12}"/>
    <cellStyle name="Standaard 3 3 4 2 4 2" xfId="2871" xr:uid="{154A1A97-B19D-417B-B4DB-3653F609874E}"/>
    <cellStyle name="Standaard 3 3 4 2 5" xfId="1975" xr:uid="{4234E775-7353-4BE6-B56B-1F018F148837}"/>
    <cellStyle name="Standaard 3 3 4 3" xfId="295" xr:uid="{22283B30-5615-423C-BDC3-B856D1E224EE}"/>
    <cellStyle name="Standaard 3 3 4 3 2" xfId="743" xr:uid="{F7438DFE-A683-4CC1-938A-9A478036E568}"/>
    <cellStyle name="Standaard 3 3 4 3 2 2" xfId="1639" xr:uid="{8D410F75-4279-499A-8C3E-7C354CEC2B4B}"/>
    <cellStyle name="Standaard 3 3 4 3 2 2 2" xfId="3431" xr:uid="{C713584F-8B8C-4383-A63F-768A956E114E}"/>
    <cellStyle name="Standaard 3 3 4 3 2 3" xfId="2535" xr:uid="{10382724-10AA-4048-9DBE-DC924D81EF4E}"/>
    <cellStyle name="Standaard 3 3 4 3 3" xfId="1191" xr:uid="{34138375-F651-43C3-A83A-BA426CF3F9C0}"/>
    <cellStyle name="Standaard 3 3 4 3 3 2" xfId="2983" xr:uid="{B2987D4F-1FBE-4B78-A08F-F22F8C9DF04B}"/>
    <cellStyle name="Standaard 3 3 4 3 4" xfId="2087" xr:uid="{A9560D3F-05CD-48EA-B0E3-367EE317C6B4}"/>
    <cellStyle name="Standaard 3 3 4 4" xfId="519" xr:uid="{C714D06F-0C3C-4F65-9D6E-95245BA38CBD}"/>
    <cellStyle name="Standaard 3 3 4 4 2" xfId="1415" xr:uid="{EA0C455E-D349-4E84-A0EA-A6CA18E4A0FC}"/>
    <cellStyle name="Standaard 3 3 4 4 2 2" xfId="3207" xr:uid="{6C687A2D-28E1-4C2C-B38A-226365DFEED4}"/>
    <cellStyle name="Standaard 3 3 4 4 3" xfId="2311" xr:uid="{58995EEF-FDBF-46F8-BD20-522919F9C407}"/>
    <cellStyle name="Standaard 3 3 4 5" xfId="967" xr:uid="{E576E9A5-DADF-4E08-9E51-90C95A67A7E5}"/>
    <cellStyle name="Standaard 3 3 4 5 2" xfId="2759" xr:uid="{76D74889-5446-4EE7-B31E-E3FEE34D89F0}"/>
    <cellStyle name="Standaard 3 3 4 6" xfId="1863" xr:uid="{54A35396-E426-43E7-9EF5-BA353C393BCE}"/>
    <cellStyle name="Standaard 3 3 5" xfId="127" xr:uid="{496C19EF-E644-48BF-8523-BC1A1A00B721}"/>
    <cellStyle name="Standaard 3 3 5 2" xfId="351" xr:uid="{FE978129-AFFE-45ED-A638-ED048F0BD459}"/>
    <cellStyle name="Standaard 3 3 5 2 2" xfId="799" xr:uid="{C4B0D89D-0642-422D-AD65-5C74DC4733A8}"/>
    <cellStyle name="Standaard 3 3 5 2 2 2" xfId="1695" xr:uid="{A8EFFCF5-7685-4167-B843-15846B2DA419}"/>
    <cellStyle name="Standaard 3 3 5 2 2 2 2" xfId="3487" xr:uid="{1BDE7942-6B71-43C0-95DB-E539A95599BD}"/>
    <cellStyle name="Standaard 3 3 5 2 2 3" xfId="2591" xr:uid="{52A1155B-957E-421F-9AAA-6E3816C88973}"/>
    <cellStyle name="Standaard 3 3 5 2 3" xfId="1247" xr:uid="{FE3BFE63-C24C-4A9E-AFC4-0011DBCC478E}"/>
    <cellStyle name="Standaard 3 3 5 2 3 2" xfId="3039" xr:uid="{700FDFF9-8358-4F79-82C7-03CF5E12EFD1}"/>
    <cellStyle name="Standaard 3 3 5 2 4" xfId="2143" xr:uid="{0B417AB9-341C-4EC9-AE85-45D88D91014A}"/>
    <cellStyle name="Standaard 3 3 5 3" xfId="575" xr:uid="{5E4D66D0-032A-4A4D-8E64-2C80B2E49421}"/>
    <cellStyle name="Standaard 3 3 5 3 2" xfId="1471" xr:uid="{0097D3DD-42E2-4006-A273-F54C09DF5749}"/>
    <cellStyle name="Standaard 3 3 5 3 2 2" xfId="3263" xr:uid="{CDD0A6B8-923D-460C-98E7-F79C4221165D}"/>
    <cellStyle name="Standaard 3 3 5 3 3" xfId="2367" xr:uid="{B01DD2F4-CA33-4A54-8F76-0267566FE3EB}"/>
    <cellStyle name="Standaard 3 3 5 4" xfId="1023" xr:uid="{CF6C5931-F20C-4C6F-AF11-C2FFA0D85D2B}"/>
    <cellStyle name="Standaard 3 3 5 4 2" xfId="2815" xr:uid="{232080CF-A70F-4FB0-BF23-A652A5621438}"/>
    <cellStyle name="Standaard 3 3 5 5" xfId="1919" xr:uid="{E8726CF5-85A5-40DC-A63F-630E3B6E3998}"/>
    <cellStyle name="Standaard 3 3 6" xfId="239" xr:uid="{A2630C64-C185-4F24-956D-4CC3F6BB6C32}"/>
    <cellStyle name="Standaard 3 3 6 2" xfId="687" xr:uid="{FD76F63C-900B-4E32-A251-47BF8075EFB9}"/>
    <cellStyle name="Standaard 3 3 6 2 2" xfId="1583" xr:uid="{E5F9DB82-B1BB-4F15-9223-42CFDEE71D5D}"/>
    <cellStyle name="Standaard 3 3 6 2 2 2" xfId="3375" xr:uid="{AA8A534E-7260-4F61-A710-449369F95338}"/>
    <cellStyle name="Standaard 3 3 6 2 3" xfId="2479" xr:uid="{E82C366C-0713-47B8-B9A4-8A2E1ACDA158}"/>
    <cellStyle name="Standaard 3 3 6 3" xfId="1135" xr:uid="{A4478FAA-0953-4740-8B03-B10EC5E75997}"/>
    <cellStyle name="Standaard 3 3 6 3 2" xfId="2927" xr:uid="{A452A1F3-506A-4DEB-95FB-E696013FF560}"/>
    <cellStyle name="Standaard 3 3 6 4" xfId="2031" xr:uid="{2E123FA0-0E97-4B29-97CC-069D2375AF4D}"/>
    <cellStyle name="Standaard 3 3 7" xfId="463" xr:uid="{218087EF-CE44-46D2-891B-D7E3FEF3F9AE}"/>
    <cellStyle name="Standaard 3 3 7 2" xfId="1359" xr:uid="{64344F14-9B0B-403D-BB4A-DA3BCB286BA6}"/>
    <cellStyle name="Standaard 3 3 7 2 2" xfId="3151" xr:uid="{F0CE3AAF-C009-45B0-A161-6E1333C4D15C}"/>
    <cellStyle name="Standaard 3 3 7 3" xfId="2255" xr:uid="{6F452086-C090-409A-B888-58E375EFF30B}"/>
    <cellStyle name="Standaard 3 3 8" xfId="911" xr:uid="{45BAC2E6-B057-4046-8EAD-60105C8D6E6A}"/>
    <cellStyle name="Standaard 3 3 8 2" xfId="2703" xr:uid="{9485C89B-7C9C-4801-A22B-542E08B97C47}"/>
    <cellStyle name="Standaard 3 3 9" xfId="1807" xr:uid="{593895B1-4B0D-488D-9F9C-2888C5E29601}"/>
    <cellStyle name="Standaard 3 4" xfId="21" xr:uid="{92ED8C5F-6F62-47C6-9194-11F8D3301D40}"/>
    <cellStyle name="Standaard 3 4 2" xfId="50" xr:uid="{E9CA7DFA-9BAF-4CBC-9883-48F86CAA66F6}"/>
    <cellStyle name="Standaard 3 4 2 2" xfId="106" xr:uid="{DF278710-AA9A-4950-AD37-D6C32A7B7921}"/>
    <cellStyle name="Standaard 3 4 2 2 2" xfId="218" xr:uid="{AD4AA655-F05D-4CBC-A5E4-A51196A67270}"/>
    <cellStyle name="Standaard 3 4 2 2 2 2" xfId="442" xr:uid="{B11BA52A-7F69-4595-83AE-40E4DA6D8A71}"/>
    <cellStyle name="Standaard 3 4 2 2 2 2 2" xfId="890" xr:uid="{021BB13A-AACF-4E4C-B1CB-B8CF07007385}"/>
    <cellStyle name="Standaard 3 4 2 2 2 2 2 2" xfId="1786" xr:uid="{BFDABFF1-4413-46CD-AC25-50C8C876F73B}"/>
    <cellStyle name="Standaard 3 4 2 2 2 2 2 2 2" xfId="3578" xr:uid="{D3961906-9CC7-4F79-BFB9-7A260751659D}"/>
    <cellStyle name="Standaard 3 4 2 2 2 2 2 3" xfId="2682" xr:uid="{4E7DBE23-9E1D-4583-A1AC-7504D63CFF7E}"/>
    <cellStyle name="Standaard 3 4 2 2 2 2 3" xfId="1338" xr:uid="{FB0A6E53-AB2B-4215-9FA8-3051F2C23D74}"/>
    <cellStyle name="Standaard 3 4 2 2 2 2 3 2" xfId="3130" xr:uid="{74FFBCF0-81FF-40AB-AC9D-9B4E4B39962D}"/>
    <cellStyle name="Standaard 3 4 2 2 2 2 4" xfId="2234" xr:uid="{8698B2F3-6973-4CF6-8174-78D26C8E3FEB}"/>
    <cellStyle name="Standaard 3 4 2 2 2 3" xfId="666" xr:uid="{CFA6DD99-E0E7-471B-AA11-A19B1637631A}"/>
    <cellStyle name="Standaard 3 4 2 2 2 3 2" xfId="1562" xr:uid="{E0B128FA-5F7A-4D66-AA46-299FCC5D3BF2}"/>
    <cellStyle name="Standaard 3 4 2 2 2 3 2 2" xfId="3354" xr:uid="{3B9460CF-CB9D-438E-9C8A-373F0F84DD96}"/>
    <cellStyle name="Standaard 3 4 2 2 2 3 3" xfId="2458" xr:uid="{983F6C5C-99A8-4700-894F-BD4FEFBFF79E}"/>
    <cellStyle name="Standaard 3 4 2 2 2 4" xfId="1114" xr:uid="{525A1213-3051-40DB-8872-DE1D4FF531A0}"/>
    <cellStyle name="Standaard 3 4 2 2 2 4 2" xfId="2906" xr:uid="{4AEBB65E-A698-45B9-A4C7-D7E601B4F7BA}"/>
    <cellStyle name="Standaard 3 4 2 2 2 5" xfId="2010" xr:uid="{E8CBD157-D13B-46D3-8E46-16772470FD74}"/>
    <cellStyle name="Standaard 3 4 2 2 3" xfId="330" xr:uid="{3C7133C7-B25B-4F91-B615-1C86ED5E631C}"/>
    <cellStyle name="Standaard 3 4 2 2 3 2" xfId="778" xr:uid="{1F57971A-19C2-4203-B9E9-417A7577AB2A}"/>
    <cellStyle name="Standaard 3 4 2 2 3 2 2" xfId="1674" xr:uid="{804BA5AC-5B17-4AFC-8758-5E762B3A60F1}"/>
    <cellStyle name="Standaard 3 4 2 2 3 2 2 2" xfId="3466" xr:uid="{6CF048BB-E6CD-4A01-AD2A-BFCA0E2B6AFB}"/>
    <cellStyle name="Standaard 3 4 2 2 3 2 3" xfId="2570" xr:uid="{99455978-A4D3-41A2-8412-D2582E0C77B6}"/>
    <cellStyle name="Standaard 3 4 2 2 3 3" xfId="1226" xr:uid="{74F72609-6E72-4FBA-A60D-7A8FF567120F}"/>
    <cellStyle name="Standaard 3 4 2 2 3 3 2" xfId="3018" xr:uid="{1D2A39A7-6A3D-4EE1-9282-9E317FDB51B6}"/>
    <cellStyle name="Standaard 3 4 2 2 3 4" xfId="2122" xr:uid="{E4DC1210-2B84-40A5-AE2F-24836B9FCD2B}"/>
    <cellStyle name="Standaard 3 4 2 2 4" xfId="554" xr:uid="{AA7EFE8B-6F07-4445-86B6-E91006434D45}"/>
    <cellStyle name="Standaard 3 4 2 2 4 2" xfId="1450" xr:uid="{77427E64-0AC9-4457-99E6-FB5E073246DA}"/>
    <cellStyle name="Standaard 3 4 2 2 4 2 2" xfId="3242" xr:uid="{0A1B6A6F-C80A-4E4F-99EB-5CA96CF64764}"/>
    <cellStyle name="Standaard 3 4 2 2 4 3" xfId="2346" xr:uid="{E359439F-FD1D-4AEF-B92D-BCC199E9D338}"/>
    <cellStyle name="Standaard 3 4 2 2 5" xfId="1002" xr:uid="{DF0A83DC-40BB-4D05-86B1-63B20D23CEC4}"/>
    <cellStyle name="Standaard 3 4 2 2 5 2" xfId="2794" xr:uid="{F191A7E2-4F9F-40DF-85A5-0526F5ABEF9F}"/>
    <cellStyle name="Standaard 3 4 2 2 6" xfId="1898" xr:uid="{9DE38050-AAA4-4E17-84AD-FE3A131876D3}"/>
    <cellStyle name="Standaard 3 4 2 3" xfId="162" xr:uid="{2DF4859D-1E1A-4778-BDFD-5D90FF4852EA}"/>
    <cellStyle name="Standaard 3 4 2 3 2" xfId="386" xr:uid="{04D4FA79-6F5F-4831-9DF6-58CB0576AC3C}"/>
    <cellStyle name="Standaard 3 4 2 3 2 2" xfId="834" xr:uid="{AFC37A0C-1360-4E55-ABE4-9F20390C7233}"/>
    <cellStyle name="Standaard 3 4 2 3 2 2 2" xfId="1730" xr:uid="{EFC5A03F-2FC5-4460-9B9F-9700B200A33C}"/>
    <cellStyle name="Standaard 3 4 2 3 2 2 2 2" xfId="3522" xr:uid="{D4741557-3B49-4E67-89E3-AF2F5FA64FBF}"/>
    <cellStyle name="Standaard 3 4 2 3 2 2 3" xfId="2626" xr:uid="{31CAD56C-6CC1-4FC0-97E9-6B8533994B3D}"/>
    <cellStyle name="Standaard 3 4 2 3 2 3" xfId="1282" xr:uid="{3D8DEF49-8703-4474-8CB3-C57C4CC3B482}"/>
    <cellStyle name="Standaard 3 4 2 3 2 3 2" xfId="3074" xr:uid="{49C495CD-10CD-4622-9C6B-6E242A01AA50}"/>
    <cellStyle name="Standaard 3 4 2 3 2 4" xfId="2178" xr:uid="{3404D686-DFCF-44C5-80E0-A331FF66591B}"/>
    <cellStyle name="Standaard 3 4 2 3 3" xfId="610" xr:uid="{656F7F27-A69E-4CB9-AE96-C0C94B2C298A}"/>
    <cellStyle name="Standaard 3 4 2 3 3 2" xfId="1506" xr:uid="{1AC6A4D8-4B48-48B3-91C2-8C263973D601}"/>
    <cellStyle name="Standaard 3 4 2 3 3 2 2" xfId="3298" xr:uid="{16B6395D-2E31-485C-A07F-2DC8F1FDFB88}"/>
    <cellStyle name="Standaard 3 4 2 3 3 3" xfId="2402" xr:uid="{3FCDB921-60C6-4EA3-AA55-B5AD6BAF001A}"/>
    <cellStyle name="Standaard 3 4 2 3 4" xfId="1058" xr:uid="{A8A2EF9D-42E5-423E-A688-308F9BF8CE2C}"/>
    <cellStyle name="Standaard 3 4 2 3 4 2" xfId="2850" xr:uid="{8ED9F88C-F545-4DE8-939B-ADE94124E8A4}"/>
    <cellStyle name="Standaard 3 4 2 3 5" xfId="1954" xr:uid="{D53EC71C-1BCC-442C-A069-508E1DA55063}"/>
    <cellStyle name="Standaard 3 4 2 4" xfId="274" xr:uid="{92D711E8-C600-456D-B6B1-051591D5DBC3}"/>
    <cellStyle name="Standaard 3 4 2 4 2" xfId="722" xr:uid="{5F851ABC-2D19-4622-94C8-53873099D024}"/>
    <cellStyle name="Standaard 3 4 2 4 2 2" xfId="1618" xr:uid="{E07D48C2-CF02-4D17-BBC7-2B6B543196A5}"/>
    <cellStyle name="Standaard 3 4 2 4 2 2 2" xfId="3410" xr:uid="{D4CE37F5-A8EE-4A97-BCD5-87347AC2C47F}"/>
    <cellStyle name="Standaard 3 4 2 4 2 3" xfId="2514" xr:uid="{705644A8-0895-4325-9B90-F1B72BEF1A78}"/>
    <cellStyle name="Standaard 3 4 2 4 3" xfId="1170" xr:uid="{B218A666-B75B-494C-98E8-2751D5109B49}"/>
    <cellStyle name="Standaard 3 4 2 4 3 2" xfId="2962" xr:uid="{D8729494-C263-42FF-B149-F69FCBCD6545}"/>
    <cellStyle name="Standaard 3 4 2 4 4" xfId="2066" xr:uid="{BCC8847C-E8E7-45E3-973E-42FA9810D928}"/>
    <cellStyle name="Standaard 3 4 2 5" xfId="498" xr:uid="{4F38C0C3-F5BE-4073-8D7C-C1AAE5186404}"/>
    <cellStyle name="Standaard 3 4 2 5 2" xfId="1394" xr:uid="{3066255C-D3B4-4FAF-BE4A-DDC721FBCDDF}"/>
    <cellStyle name="Standaard 3 4 2 5 2 2" xfId="3186" xr:uid="{4FC3D845-5854-46ED-93A5-CB976BE5614F}"/>
    <cellStyle name="Standaard 3 4 2 5 3" xfId="2290" xr:uid="{B03CFBFB-3296-4520-BBA6-4BDBC73AC474}"/>
    <cellStyle name="Standaard 3 4 2 6" xfId="946" xr:uid="{A7836C97-FCE8-42A7-8FD5-94419C8071CA}"/>
    <cellStyle name="Standaard 3 4 2 6 2" xfId="2738" xr:uid="{19E78712-1A9E-4A62-A668-2609876458EC}"/>
    <cellStyle name="Standaard 3 4 2 7" xfId="1842" xr:uid="{C0FFCA0F-0E0F-4008-943C-29480C23EA3C}"/>
    <cellStyle name="Standaard 3 4 3" xfId="78" xr:uid="{28AFB6BC-01E9-4777-BCB2-E783BCECD328}"/>
    <cellStyle name="Standaard 3 4 3 2" xfId="190" xr:uid="{5571F0CB-6D07-4FD0-8354-09436BA3B198}"/>
    <cellStyle name="Standaard 3 4 3 2 2" xfId="414" xr:uid="{AAFE5208-D5CD-496D-8BB3-691A6970674C}"/>
    <cellStyle name="Standaard 3 4 3 2 2 2" xfId="862" xr:uid="{74F8B90E-05D8-4588-B873-51354599F3DF}"/>
    <cellStyle name="Standaard 3 4 3 2 2 2 2" xfId="1758" xr:uid="{33359465-F2E0-4B8B-8014-5052F080E87E}"/>
    <cellStyle name="Standaard 3 4 3 2 2 2 2 2" xfId="3550" xr:uid="{739C689E-B1DF-4232-91B3-CB3D5CE385C9}"/>
    <cellStyle name="Standaard 3 4 3 2 2 2 3" xfId="2654" xr:uid="{3E4BF063-A986-4702-94DD-7D87A96CFA0F}"/>
    <cellStyle name="Standaard 3 4 3 2 2 3" xfId="1310" xr:uid="{9FB91552-BDCA-4A02-B7C1-F5C7448444D3}"/>
    <cellStyle name="Standaard 3 4 3 2 2 3 2" xfId="3102" xr:uid="{71D246B0-298F-4C55-BAA4-9308174B038F}"/>
    <cellStyle name="Standaard 3 4 3 2 2 4" xfId="2206" xr:uid="{93BFA507-7E95-4EC5-9196-0361DDCD8E50}"/>
    <cellStyle name="Standaard 3 4 3 2 3" xfId="638" xr:uid="{C878523E-FF5A-4087-A0C6-4222143C47ED}"/>
    <cellStyle name="Standaard 3 4 3 2 3 2" xfId="1534" xr:uid="{635A358C-AC4A-4C73-B472-C024A44A43EB}"/>
    <cellStyle name="Standaard 3 4 3 2 3 2 2" xfId="3326" xr:uid="{504FBF5A-B7D9-4D28-AFAE-893C41209CB0}"/>
    <cellStyle name="Standaard 3 4 3 2 3 3" xfId="2430" xr:uid="{EDCFDF4D-446F-4DAB-8319-26AF5433306A}"/>
    <cellStyle name="Standaard 3 4 3 2 4" xfId="1086" xr:uid="{512A475A-DDB7-408A-9C02-5B904EAFDE96}"/>
    <cellStyle name="Standaard 3 4 3 2 4 2" xfId="2878" xr:uid="{4FDC22A0-DB36-4629-A2ED-136BDC0A5156}"/>
    <cellStyle name="Standaard 3 4 3 2 5" xfId="1982" xr:uid="{24DB7788-2729-467A-A834-35655E1B467D}"/>
    <cellStyle name="Standaard 3 4 3 3" xfId="302" xr:uid="{63BF5FBB-7903-4A45-8EA0-C338251FA235}"/>
    <cellStyle name="Standaard 3 4 3 3 2" xfId="750" xr:uid="{656238FA-1106-49B1-8910-12E83900F414}"/>
    <cellStyle name="Standaard 3 4 3 3 2 2" xfId="1646" xr:uid="{87811A5C-F19A-401E-BC13-0F1DB7496630}"/>
    <cellStyle name="Standaard 3 4 3 3 2 2 2" xfId="3438" xr:uid="{9B5AD0B0-3367-4D6C-8B2A-9F1FABEBFE3B}"/>
    <cellStyle name="Standaard 3 4 3 3 2 3" xfId="2542" xr:uid="{1BC4B9BD-1153-49C4-AA2E-D1CC5B2EC891}"/>
    <cellStyle name="Standaard 3 4 3 3 3" xfId="1198" xr:uid="{F8181A16-88B7-46BC-BEAB-22664ED31E63}"/>
    <cellStyle name="Standaard 3 4 3 3 3 2" xfId="2990" xr:uid="{9E324983-A853-473E-8332-0313A12A36F9}"/>
    <cellStyle name="Standaard 3 4 3 3 4" xfId="2094" xr:uid="{0166B85E-24F3-42C2-8304-EBBC272EBE4E}"/>
    <cellStyle name="Standaard 3 4 3 4" xfId="526" xr:uid="{6BBD15FB-5C80-41BF-B3B9-0106DFB5E3D2}"/>
    <cellStyle name="Standaard 3 4 3 4 2" xfId="1422" xr:uid="{241DACE8-718C-4449-88A6-FE5254784060}"/>
    <cellStyle name="Standaard 3 4 3 4 2 2" xfId="3214" xr:uid="{3EFB15EC-A1AE-46A5-AF75-DC60559DC9C2}"/>
    <cellStyle name="Standaard 3 4 3 4 3" xfId="2318" xr:uid="{7FCCD030-EC23-42BA-B687-B13DDD2FC4B1}"/>
    <cellStyle name="Standaard 3 4 3 5" xfId="974" xr:uid="{59257F03-35E0-4873-8CF5-0DCE616EB232}"/>
    <cellStyle name="Standaard 3 4 3 5 2" xfId="2766" xr:uid="{B3FB1E58-2491-4099-9E70-0AA5B4A19219}"/>
    <cellStyle name="Standaard 3 4 3 6" xfId="1870" xr:uid="{C409644D-D3E6-4BE7-89E4-977F3442624E}"/>
    <cellStyle name="Standaard 3 4 4" xfId="134" xr:uid="{22907DD4-6774-4DFD-9398-3C092FE90707}"/>
    <cellStyle name="Standaard 3 4 4 2" xfId="358" xr:uid="{9DAEECCD-185F-4510-BFCC-05CC7A9BA9EA}"/>
    <cellStyle name="Standaard 3 4 4 2 2" xfId="806" xr:uid="{31B9EDDB-5B59-4271-91CC-BBD7F34BA165}"/>
    <cellStyle name="Standaard 3 4 4 2 2 2" xfId="1702" xr:uid="{DA6B8E09-FA0D-41E6-AC1A-C85254DD0875}"/>
    <cellStyle name="Standaard 3 4 4 2 2 2 2" xfId="3494" xr:uid="{1CE99765-4D77-4E69-943F-347691D1E41B}"/>
    <cellStyle name="Standaard 3 4 4 2 2 3" xfId="2598" xr:uid="{94B78685-7C4A-42F7-A9BD-C45BDCBF10C3}"/>
    <cellStyle name="Standaard 3 4 4 2 3" xfId="1254" xr:uid="{5C1C4343-8811-4604-AC83-29005BA5A0D6}"/>
    <cellStyle name="Standaard 3 4 4 2 3 2" xfId="3046" xr:uid="{42C550B5-D6F9-4F6B-94D0-5120F5FF2E7E}"/>
    <cellStyle name="Standaard 3 4 4 2 4" xfId="2150" xr:uid="{7188049A-5E15-4AC0-925B-B12145DBA396}"/>
    <cellStyle name="Standaard 3 4 4 3" xfId="582" xr:uid="{216F56C4-35DC-4A73-A777-7DFBDB555EA0}"/>
    <cellStyle name="Standaard 3 4 4 3 2" xfId="1478" xr:uid="{DB5D04AC-B7A4-440E-B5BB-1AD0AC884006}"/>
    <cellStyle name="Standaard 3 4 4 3 2 2" xfId="3270" xr:uid="{56753AAF-A022-4D3A-81DB-BB9F411E2A41}"/>
    <cellStyle name="Standaard 3 4 4 3 3" xfId="2374" xr:uid="{D850047F-1CC7-46B9-889A-18A062DFB6C3}"/>
    <cellStyle name="Standaard 3 4 4 4" xfId="1030" xr:uid="{D18E0D2D-A0D0-47A9-AA41-BBE63EECE406}"/>
    <cellStyle name="Standaard 3 4 4 4 2" xfId="2822" xr:uid="{273563FB-8274-41D6-9294-0844902F58BE}"/>
    <cellStyle name="Standaard 3 4 4 5" xfId="1926" xr:uid="{A3694F07-1529-402A-95BF-83417B3E8AF6}"/>
    <cellStyle name="Standaard 3 4 5" xfId="246" xr:uid="{FB7ED487-ACD4-46A0-B649-F847EFAAE0BE}"/>
    <cellStyle name="Standaard 3 4 5 2" xfId="694" xr:uid="{D4E115DB-F40F-4836-AB4B-F47664B68DB6}"/>
    <cellStyle name="Standaard 3 4 5 2 2" xfId="1590" xr:uid="{D3432D8A-BC7B-4210-BB8B-72FCA49474AB}"/>
    <cellStyle name="Standaard 3 4 5 2 2 2" xfId="3382" xr:uid="{DB6EA3B7-BB91-4DD3-8AC1-AA532C0666EE}"/>
    <cellStyle name="Standaard 3 4 5 2 3" xfId="2486" xr:uid="{7CF927D5-6BFE-4D99-90A7-2E10891AA466}"/>
    <cellStyle name="Standaard 3 4 5 3" xfId="1142" xr:uid="{39AAB157-04A8-40DF-A136-2C93016D52DD}"/>
    <cellStyle name="Standaard 3 4 5 3 2" xfId="2934" xr:uid="{DC362600-2782-414F-A372-B2A3CF531EE4}"/>
    <cellStyle name="Standaard 3 4 5 4" xfId="2038" xr:uid="{7580F1C7-DBA5-42F7-A23A-A6E80FAD0A24}"/>
    <cellStyle name="Standaard 3 4 6" xfId="470" xr:uid="{EA856B94-8BB8-414C-A26B-BB9F0D464906}"/>
    <cellStyle name="Standaard 3 4 6 2" xfId="1366" xr:uid="{FF98C99F-3390-4430-B232-96073FDC6870}"/>
    <cellStyle name="Standaard 3 4 6 2 2" xfId="3158" xr:uid="{B4D58716-8489-42F3-A3ED-8DEBF7E11864}"/>
    <cellStyle name="Standaard 3 4 6 3" xfId="2262" xr:uid="{20CA8714-5E07-4864-BB85-E8A0A6D09B9E}"/>
    <cellStyle name="Standaard 3 4 7" xfId="918" xr:uid="{E3426B28-9DD9-4FBA-876E-FBB86159E28C}"/>
    <cellStyle name="Standaard 3 4 7 2" xfId="2710" xr:uid="{A9C546CE-140F-4C7B-9DC9-A181CDA6DC59}"/>
    <cellStyle name="Standaard 3 4 8" xfId="1814" xr:uid="{6A7EA724-3093-4B55-A073-08788DD3CA30}"/>
    <cellStyle name="Standaard 3 5" xfId="36" xr:uid="{97D9AF3A-CDDC-4FBB-A239-8837842FF12E}"/>
    <cellStyle name="Standaard 3 5 2" xfId="92" xr:uid="{ECC237DC-99BF-4F72-800C-2E35D4993A36}"/>
    <cellStyle name="Standaard 3 5 2 2" xfId="204" xr:uid="{5E415936-3702-412F-8DEA-662D00357047}"/>
    <cellStyle name="Standaard 3 5 2 2 2" xfId="428" xr:uid="{1E3F02FD-960D-428A-B425-7D2D754536EA}"/>
    <cellStyle name="Standaard 3 5 2 2 2 2" xfId="876" xr:uid="{828D9189-CB28-42B6-A5D4-D97AA4F6CCDC}"/>
    <cellStyle name="Standaard 3 5 2 2 2 2 2" xfId="1772" xr:uid="{D0C6AF9F-47AF-4A14-9F98-B0B2AD58E688}"/>
    <cellStyle name="Standaard 3 5 2 2 2 2 2 2" xfId="3564" xr:uid="{CD386CAC-B77A-4CAD-8EA9-A762CF67917D}"/>
    <cellStyle name="Standaard 3 5 2 2 2 2 3" xfId="2668" xr:uid="{1E23C807-243B-4695-84B8-DF13CA4223BA}"/>
    <cellStyle name="Standaard 3 5 2 2 2 3" xfId="1324" xr:uid="{3C49CF95-C1E4-49C4-A980-36955CB80623}"/>
    <cellStyle name="Standaard 3 5 2 2 2 3 2" xfId="3116" xr:uid="{8784F2A3-42E3-4F56-877E-19F15F1C4B13}"/>
    <cellStyle name="Standaard 3 5 2 2 2 4" xfId="2220" xr:uid="{1388D1B4-1F80-44C7-BC7C-4E50F39133C7}"/>
    <cellStyle name="Standaard 3 5 2 2 3" xfId="652" xr:uid="{207C712D-EFF0-4A52-8B18-1D865D51F9D3}"/>
    <cellStyle name="Standaard 3 5 2 2 3 2" xfId="1548" xr:uid="{806825A1-256A-450B-9CF0-BFED31BBAAC2}"/>
    <cellStyle name="Standaard 3 5 2 2 3 2 2" xfId="3340" xr:uid="{2CC0F2EC-1E22-45F7-92A4-B7AF2A00BD28}"/>
    <cellStyle name="Standaard 3 5 2 2 3 3" xfId="2444" xr:uid="{529F2A3A-CB1D-4E84-A9AF-91191D1F4065}"/>
    <cellStyle name="Standaard 3 5 2 2 4" xfId="1100" xr:uid="{0B39C205-0477-4F4E-83B7-FB59FB6E4C3B}"/>
    <cellStyle name="Standaard 3 5 2 2 4 2" xfId="2892" xr:uid="{8365FE60-5719-4825-8C24-C7FECBA69CED}"/>
    <cellStyle name="Standaard 3 5 2 2 5" xfId="1996" xr:uid="{479CC992-138A-47C7-9209-EC8C2D826172}"/>
    <cellStyle name="Standaard 3 5 2 3" xfId="316" xr:uid="{BDF39F3A-33B5-403E-9FCD-D4C5876F744B}"/>
    <cellStyle name="Standaard 3 5 2 3 2" xfId="764" xr:uid="{09D6C066-877B-4B81-A888-7B27D18E3F39}"/>
    <cellStyle name="Standaard 3 5 2 3 2 2" xfId="1660" xr:uid="{52B4D5C5-E0C1-427C-A698-640110FE7157}"/>
    <cellStyle name="Standaard 3 5 2 3 2 2 2" xfId="3452" xr:uid="{2BC0743F-24D2-476D-AC30-B1AD3B64FAF6}"/>
    <cellStyle name="Standaard 3 5 2 3 2 3" xfId="2556" xr:uid="{F6158BA8-4B22-473F-8CB4-B73FD7D4CA13}"/>
    <cellStyle name="Standaard 3 5 2 3 3" xfId="1212" xr:uid="{921F30B4-7B19-4DA5-AB2E-B3ACF45C59DE}"/>
    <cellStyle name="Standaard 3 5 2 3 3 2" xfId="3004" xr:uid="{30C129C8-E1A5-4512-B55F-1C7B70965D13}"/>
    <cellStyle name="Standaard 3 5 2 3 4" xfId="2108" xr:uid="{A7289140-7F6B-4B01-AA23-27D778EE7D1B}"/>
    <cellStyle name="Standaard 3 5 2 4" xfId="540" xr:uid="{871FECE4-F7DD-4F5F-84FF-07C35103311A}"/>
    <cellStyle name="Standaard 3 5 2 4 2" xfId="1436" xr:uid="{26DC2B37-0161-4D16-825C-65B978DAE741}"/>
    <cellStyle name="Standaard 3 5 2 4 2 2" xfId="3228" xr:uid="{EAA6F5D6-5089-428F-B8E7-94160012BE11}"/>
    <cellStyle name="Standaard 3 5 2 4 3" xfId="2332" xr:uid="{AF1BB367-59B1-42A7-A457-A45885EFF318}"/>
    <cellStyle name="Standaard 3 5 2 5" xfId="988" xr:uid="{C9FD45B6-186A-42C1-BE15-156D59B83B0D}"/>
    <cellStyle name="Standaard 3 5 2 5 2" xfId="2780" xr:uid="{365CB5DA-8EA0-46A0-8926-94FB1E34B2DB}"/>
    <cellStyle name="Standaard 3 5 2 6" xfId="1884" xr:uid="{79B7FF01-0467-41AD-9416-183F2BA62D79}"/>
    <cellStyle name="Standaard 3 5 3" xfId="148" xr:uid="{E669A83B-425F-4186-9C5B-BE7474FC7F7F}"/>
    <cellStyle name="Standaard 3 5 3 2" xfId="372" xr:uid="{E0A9B0C4-8F70-4963-9705-544F954EECA1}"/>
    <cellStyle name="Standaard 3 5 3 2 2" xfId="820" xr:uid="{292CF203-EED3-46C1-AD69-6AF15B343FB5}"/>
    <cellStyle name="Standaard 3 5 3 2 2 2" xfId="1716" xr:uid="{0DB5331B-DB70-4040-9118-F7FF268F4C51}"/>
    <cellStyle name="Standaard 3 5 3 2 2 2 2" xfId="3508" xr:uid="{B73CC218-76D1-4EEC-8011-1AD2CE8A37C7}"/>
    <cellStyle name="Standaard 3 5 3 2 2 3" xfId="2612" xr:uid="{29836B37-F457-4EB8-A295-FD67AAFE93D0}"/>
    <cellStyle name="Standaard 3 5 3 2 3" xfId="1268" xr:uid="{650A2CEA-8592-4EF8-9853-57D60FA697E2}"/>
    <cellStyle name="Standaard 3 5 3 2 3 2" xfId="3060" xr:uid="{62511006-C906-4747-92A9-BFF33A30BF12}"/>
    <cellStyle name="Standaard 3 5 3 2 4" xfId="2164" xr:uid="{DC0B0372-E399-47F6-A745-004A939512E7}"/>
    <cellStyle name="Standaard 3 5 3 3" xfId="596" xr:uid="{90321EEE-6083-408C-B001-2BBD06B55CD1}"/>
    <cellStyle name="Standaard 3 5 3 3 2" xfId="1492" xr:uid="{3ECF1E6C-971D-4C86-8F40-C87015249EEF}"/>
    <cellStyle name="Standaard 3 5 3 3 2 2" xfId="3284" xr:uid="{3F3A2D6F-0799-40E0-A722-C41A4AEEB891}"/>
    <cellStyle name="Standaard 3 5 3 3 3" xfId="2388" xr:uid="{595356A1-842B-49E7-953B-D02175EF3749}"/>
    <cellStyle name="Standaard 3 5 3 4" xfId="1044" xr:uid="{088CDDEF-F81A-4C01-8F93-652A5ACED34D}"/>
    <cellStyle name="Standaard 3 5 3 4 2" xfId="2836" xr:uid="{DFA13E53-8DCC-4762-A8A4-A7583DD83F48}"/>
    <cellStyle name="Standaard 3 5 3 5" xfId="1940" xr:uid="{1A35A676-AD45-4F5C-AD3C-921B07F3DB9B}"/>
    <cellStyle name="Standaard 3 5 4" xfId="260" xr:uid="{AE27364D-FFD4-4809-B441-8AE3F7F7C23F}"/>
    <cellStyle name="Standaard 3 5 4 2" xfId="708" xr:uid="{AFA3C9A4-B6BB-4B32-A555-14CA1BF267E6}"/>
    <cellStyle name="Standaard 3 5 4 2 2" xfId="1604" xr:uid="{5A8F0EBD-A623-4F35-91EB-7DAF4419B446}"/>
    <cellStyle name="Standaard 3 5 4 2 2 2" xfId="3396" xr:uid="{05D37D51-6127-47C4-85A0-93E845932515}"/>
    <cellStyle name="Standaard 3 5 4 2 3" xfId="2500" xr:uid="{9C383582-9479-4453-AC0F-400E2C4E9974}"/>
    <cellStyle name="Standaard 3 5 4 3" xfId="1156" xr:uid="{07A9C57A-41DA-42FD-A926-F063FF1574E0}"/>
    <cellStyle name="Standaard 3 5 4 3 2" xfId="2948" xr:uid="{4130B63B-2D79-4F5F-B67C-03608594DFE1}"/>
    <cellStyle name="Standaard 3 5 4 4" xfId="2052" xr:uid="{15A690FC-F578-4906-8747-D7C300A1053D}"/>
    <cellStyle name="Standaard 3 5 5" xfId="484" xr:uid="{424D0979-EDE0-47A7-BD35-5B3786E703FE}"/>
    <cellStyle name="Standaard 3 5 5 2" xfId="1380" xr:uid="{04811858-5032-4177-B628-41AFF1AC5B88}"/>
    <cellStyle name="Standaard 3 5 5 2 2" xfId="3172" xr:uid="{F516B337-81FB-4449-BD83-CD8B12A8BC08}"/>
    <cellStyle name="Standaard 3 5 5 3" xfId="2276" xr:uid="{9638FF6E-6294-4A8F-83C2-218A4B573885}"/>
    <cellStyle name="Standaard 3 5 6" xfId="932" xr:uid="{3F5B58B6-E248-45F0-872E-2E80DBFF7AA1}"/>
    <cellStyle name="Standaard 3 5 6 2" xfId="2724" xr:uid="{E84C3CE8-3782-4DC6-94DB-F0BF63F95537}"/>
    <cellStyle name="Standaard 3 5 7" xfId="1828" xr:uid="{A6AD5C46-78D7-4FAA-A21E-86CF5F800C80}"/>
    <cellStyle name="Standaard 3 6" xfId="64" xr:uid="{05484D18-C24F-4791-814E-47C8D1A40401}"/>
    <cellStyle name="Standaard 3 6 2" xfId="176" xr:uid="{B551FC45-14F5-4FE0-8C4F-D948A476552B}"/>
    <cellStyle name="Standaard 3 6 2 2" xfId="400" xr:uid="{14239DF4-A4F5-498D-BEAE-731D91083F9A}"/>
    <cellStyle name="Standaard 3 6 2 2 2" xfId="848" xr:uid="{17199F4E-C704-4FBC-A18B-6CC9BFB0E28A}"/>
    <cellStyle name="Standaard 3 6 2 2 2 2" xfId="1744" xr:uid="{EC41A543-6BE0-4A53-9367-94C8243FD91F}"/>
    <cellStyle name="Standaard 3 6 2 2 2 2 2" xfId="3536" xr:uid="{9E17E121-CB15-48CB-A0FC-46450EED273B}"/>
    <cellStyle name="Standaard 3 6 2 2 2 3" xfId="2640" xr:uid="{95D3F0AE-06DD-4665-8D12-55CC7435CEB1}"/>
    <cellStyle name="Standaard 3 6 2 2 3" xfId="1296" xr:uid="{F2D15DCD-5527-4CD2-A956-8A072B19D95B}"/>
    <cellStyle name="Standaard 3 6 2 2 3 2" xfId="3088" xr:uid="{0622081C-0396-4F1F-858E-49B2C02008DD}"/>
    <cellStyle name="Standaard 3 6 2 2 4" xfId="2192" xr:uid="{9F580BD1-053F-4F13-B882-5D9FD269A661}"/>
    <cellStyle name="Standaard 3 6 2 3" xfId="624" xr:uid="{B1193684-20CD-43F0-9ECD-3551636B0A46}"/>
    <cellStyle name="Standaard 3 6 2 3 2" xfId="1520" xr:uid="{C3F89DA1-EC73-4624-B2D4-B17584523776}"/>
    <cellStyle name="Standaard 3 6 2 3 2 2" xfId="3312" xr:uid="{2CAFF86E-104B-4430-8E03-6BA2F9944693}"/>
    <cellStyle name="Standaard 3 6 2 3 3" xfId="2416" xr:uid="{A8209529-B7BA-4732-9E2A-1A902063139E}"/>
    <cellStyle name="Standaard 3 6 2 4" xfId="1072" xr:uid="{A9C39B09-9872-4839-A4DB-DBB49B60095A}"/>
    <cellStyle name="Standaard 3 6 2 4 2" xfId="2864" xr:uid="{6B4CA2FE-4A6F-4B43-BF8A-F80D1D2D20FE}"/>
    <cellStyle name="Standaard 3 6 2 5" xfId="1968" xr:uid="{E7B13DC0-4A95-4394-921A-FA723215D799}"/>
    <cellStyle name="Standaard 3 6 3" xfId="288" xr:uid="{9277A6E6-0AA3-4FC9-BD53-4CCF779C1F4F}"/>
    <cellStyle name="Standaard 3 6 3 2" xfId="736" xr:uid="{3C042B93-7D24-45A4-9231-8416C13D8A4F}"/>
    <cellStyle name="Standaard 3 6 3 2 2" xfId="1632" xr:uid="{FA2F0A1F-6ADE-4880-890E-24E4F899B227}"/>
    <cellStyle name="Standaard 3 6 3 2 2 2" xfId="3424" xr:uid="{75DCC1C9-2165-4C63-80F2-7A07FCC2198A}"/>
    <cellStyle name="Standaard 3 6 3 2 3" xfId="2528" xr:uid="{6369D101-A2FF-4D84-8915-93B29D38B67C}"/>
    <cellStyle name="Standaard 3 6 3 3" xfId="1184" xr:uid="{AC71A507-5D53-4123-A9E4-CBEB7F4362DE}"/>
    <cellStyle name="Standaard 3 6 3 3 2" xfId="2976" xr:uid="{CD64E5AC-7DB1-4004-8680-C5807956E410}"/>
    <cellStyle name="Standaard 3 6 3 4" xfId="2080" xr:uid="{B56F7624-08D6-42CE-8D65-03EB3B02828A}"/>
    <cellStyle name="Standaard 3 6 4" xfId="512" xr:uid="{8A90424E-D07D-4A20-8B43-2F2F8BCB991F}"/>
    <cellStyle name="Standaard 3 6 4 2" xfId="1408" xr:uid="{EF44E814-E907-43FB-BDA7-4D06F06FC160}"/>
    <cellStyle name="Standaard 3 6 4 2 2" xfId="3200" xr:uid="{79A179EA-DDFC-40F0-8702-6B21B65324B6}"/>
    <cellStyle name="Standaard 3 6 4 3" xfId="2304" xr:uid="{820BEC85-D38A-4FD6-AC0B-84DDCF6EF120}"/>
    <cellStyle name="Standaard 3 6 5" xfId="960" xr:uid="{916B95BB-854E-48A0-9C72-8D73C8066110}"/>
    <cellStyle name="Standaard 3 6 5 2" xfId="2752" xr:uid="{5CB5F375-8F14-433F-A0F5-14BD1BA53CE3}"/>
    <cellStyle name="Standaard 3 6 6" xfId="1856" xr:uid="{F5321CCF-3A7F-4AFD-A9CD-917633932B3C}"/>
    <cellStyle name="Standaard 3 7" xfId="120" xr:uid="{3E03A169-540F-4235-9A24-B5AA00776FDA}"/>
    <cellStyle name="Standaard 3 7 2" xfId="344" xr:uid="{2389AEA6-3D2F-4DC8-A32F-A1E615A2E9C7}"/>
    <cellStyle name="Standaard 3 7 2 2" xfId="792" xr:uid="{468F3042-50EE-4004-BF8D-4B6EC88DE9E0}"/>
    <cellStyle name="Standaard 3 7 2 2 2" xfId="1688" xr:uid="{08CB85DB-C8FB-4D72-8140-C9C338654E76}"/>
    <cellStyle name="Standaard 3 7 2 2 2 2" xfId="3480" xr:uid="{7CAEC711-312E-4E18-B9CB-BAD4FDA45055}"/>
    <cellStyle name="Standaard 3 7 2 2 3" xfId="2584" xr:uid="{2AA63EBD-8BC3-479A-9E06-EB6C1C8B9BBF}"/>
    <cellStyle name="Standaard 3 7 2 3" xfId="1240" xr:uid="{0900C663-894C-46AB-9033-C83FA9FB49C1}"/>
    <cellStyle name="Standaard 3 7 2 3 2" xfId="3032" xr:uid="{C0CC2EB9-B1A7-4464-88E9-BE328373375D}"/>
    <cellStyle name="Standaard 3 7 2 4" xfId="2136" xr:uid="{F76F767D-4A1C-483B-B928-538D0F0D3AC9}"/>
    <cellStyle name="Standaard 3 7 3" xfId="568" xr:uid="{5076F3D6-72EA-4D7F-9BF1-8D850BA49A59}"/>
    <cellStyle name="Standaard 3 7 3 2" xfId="1464" xr:uid="{0A36BBC1-10BB-444C-B06E-A82072A0DED0}"/>
    <cellStyle name="Standaard 3 7 3 2 2" xfId="3256" xr:uid="{FD42A88C-893E-4E58-B9BD-04098E5700C5}"/>
    <cellStyle name="Standaard 3 7 3 3" xfId="2360" xr:uid="{8B876371-BEAE-49BB-A09C-194A1DF4C098}"/>
    <cellStyle name="Standaard 3 7 4" xfId="1016" xr:uid="{D2A141F8-AFE6-43AF-8792-410F33B2D45B}"/>
    <cellStyle name="Standaard 3 7 4 2" xfId="2808" xr:uid="{DEA66379-EE0B-4FC8-BD0D-46707FC6120F}"/>
    <cellStyle name="Standaard 3 7 5" xfId="1912" xr:uid="{5803C509-F34B-4B23-9A41-0774C8C1B639}"/>
    <cellStyle name="Standaard 3 8" xfId="232" xr:uid="{E6C25146-CF99-43B0-8433-22D3C8BD3C55}"/>
    <cellStyle name="Standaard 3 8 2" xfId="680" xr:uid="{9061AC04-AB1A-43FA-A005-9DCD59164D7E}"/>
    <cellStyle name="Standaard 3 8 2 2" xfId="1576" xr:uid="{0EAA3F58-5DBC-47E2-A021-CAE57FD70485}"/>
    <cellStyle name="Standaard 3 8 2 2 2" xfId="3368" xr:uid="{8E9910AB-2373-443F-8FEF-FAE09E9145A2}"/>
    <cellStyle name="Standaard 3 8 2 3" xfId="2472" xr:uid="{C4F94698-7B29-405E-8469-B18DF31BF778}"/>
    <cellStyle name="Standaard 3 8 3" xfId="1128" xr:uid="{DADEEE36-FB3A-44E0-AA77-3B859E81DBD1}"/>
    <cellStyle name="Standaard 3 8 3 2" xfId="2920" xr:uid="{AB4871E4-6314-406C-9DD7-971BCC5F9664}"/>
    <cellStyle name="Standaard 3 8 4" xfId="2024" xr:uid="{53C30723-39E3-4EE4-AAE9-302DED874E91}"/>
    <cellStyle name="Standaard 3 9" xfId="456" xr:uid="{22A35A96-9B9D-4170-BC45-580EA49A301E}"/>
    <cellStyle name="Standaard 3 9 2" xfId="1352" xr:uid="{AC177FA9-DF34-41D9-A5AE-4BA3D66A91C5}"/>
    <cellStyle name="Standaard 3 9 2 2" xfId="3144" xr:uid="{B9665DE1-D989-4EA8-96D8-89A9ECB1EA09}"/>
    <cellStyle name="Standaard 3 9 3" xfId="2248" xr:uid="{C63A2F23-0A04-4A8D-AFC3-6EED3E58FED8}"/>
    <cellStyle name="Standaard 4" xfId="6" xr:uid="{DE8E7E8E-D105-4476-9423-FD693FF03B1A}"/>
    <cellStyle name="Standaard 4 10" xfId="905" xr:uid="{786EFE28-E43F-4DFA-83E3-309BF9CDA1A7}"/>
    <cellStyle name="Standaard 4 10 2" xfId="2697" xr:uid="{4571B1C2-217B-4BDC-A2FE-DD13BA6C4358}"/>
    <cellStyle name="Standaard 4 11" xfId="1801" xr:uid="{49A76828-D5B3-4160-8C4D-37E3E8B7916C}"/>
    <cellStyle name="Standaard 4 2" xfId="8" xr:uid="{EE61F6FC-DFED-4B9D-A6E7-741B911CD82F}"/>
    <cellStyle name="Standaard 4 2 10" xfId="1803" xr:uid="{8DE041C3-8943-4373-90F7-3CD9EA95AE78}"/>
    <cellStyle name="Standaard 4 2 2" xfId="17" xr:uid="{5702C1BD-1285-470E-A398-17469372E54C}"/>
    <cellStyle name="Standaard 4 2 2 2" xfId="31" xr:uid="{72EF2D9C-CAD9-4FBF-8DD0-D725924ADA5E}"/>
    <cellStyle name="Standaard 4 2 2 2 2" xfId="60" xr:uid="{ADF31C88-F17F-4508-90AE-8B3B641834A9}"/>
    <cellStyle name="Standaard 4 2 2 2 2 2" xfId="116" xr:uid="{BDF610B3-42F1-4A8C-8E65-2368AB179614}"/>
    <cellStyle name="Standaard 4 2 2 2 2 2 2" xfId="228" xr:uid="{956DD499-DEFA-4413-84AE-3EF544257177}"/>
    <cellStyle name="Standaard 4 2 2 2 2 2 2 2" xfId="452" xr:uid="{6645D372-01F7-489A-9F82-26EDD3D27E4B}"/>
    <cellStyle name="Standaard 4 2 2 2 2 2 2 2 2" xfId="900" xr:uid="{CEFB71B1-59FC-4EDD-819E-4080112A5A4E}"/>
    <cellStyle name="Standaard 4 2 2 2 2 2 2 2 2 2" xfId="1796" xr:uid="{5F62819A-E786-424B-AB8F-AD885C4C2BAA}"/>
    <cellStyle name="Standaard 4 2 2 2 2 2 2 2 2 2 2" xfId="3588" xr:uid="{D038136B-38C1-45D1-A6BC-C2B4D01EC5F6}"/>
    <cellStyle name="Standaard 4 2 2 2 2 2 2 2 2 3" xfId="2692" xr:uid="{0F8712B2-065B-43ED-96C5-D080648ECAD2}"/>
    <cellStyle name="Standaard 4 2 2 2 2 2 2 2 3" xfId="1348" xr:uid="{53B51FEE-C6B4-45D0-A03E-566F3B71A031}"/>
    <cellStyle name="Standaard 4 2 2 2 2 2 2 2 3 2" xfId="3140" xr:uid="{3804DD94-2CB3-4B39-A837-84D5EEF61273}"/>
    <cellStyle name="Standaard 4 2 2 2 2 2 2 2 4" xfId="2244" xr:uid="{12842A88-0C8B-4214-A1D1-C81B2975AE29}"/>
    <cellStyle name="Standaard 4 2 2 2 2 2 2 3" xfId="676" xr:uid="{C27DD85F-EAE6-41BB-AC20-20CE8A43CAD8}"/>
    <cellStyle name="Standaard 4 2 2 2 2 2 2 3 2" xfId="1572" xr:uid="{817B53D1-19E8-41DE-BA79-B259227BAAD1}"/>
    <cellStyle name="Standaard 4 2 2 2 2 2 2 3 2 2" xfId="3364" xr:uid="{A3245C1D-A72A-40B1-AE3B-EACCE9D90437}"/>
    <cellStyle name="Standaard 4 2 2 2 2 2 2 3 3" xfId="2468" xr:uid="{89B7607B-01B3-41D3-A829-ACC0A1738076}"/>
    <cellStyle name="Standaard 4 2 2 2 2 2 2 4" xfId="1124" xr:uid="{8E265189-A495-4B88-B97B-B739CA4739B7}"/>
    <cellStyle name="Standaard 4 2 2 2 2 2 2 4 2" xfId="2916" xr:uid="{820A5A80-E5C6-4ED5-A07B-9AAC9F11FAFA}"/>
    <cellStyle name="Standaard 4 2 2 2 2 2 2 5" xfId="2020" xr:uid="{B9565B60-0581-47DC-809C-7643875B2A9E}"/>
    <cellStyle name="Standaard 4 2 2 2 2 2 3" xfId="340" xr:uid="{7A52F94E-3456-4D92-9EE8-E31C40CF4878}"/>
    <cellStyle name="Standaard 4 2 2 2 2 2 3 2" xfId="788" xr:uid="{06970293-D8CD-4B16-B07E-207AB499FEFA}"/>
    <cellStyle name="Standaard 4 2 2 2 2 2 3 2 2" xfId="1684" xr:uid="{19730A37-E9F8-478A-B0EF-5DB41596CB46}"/>
    <cellStyle name="Standaard 4 2 2 2 2 2 3 2 2 2" xfId="3476" xr:uid="{BFCDA7BB-17E5-404C-80EC-DDC4F9976E77}"/>
    <cellStyle name="Standaard 4 2 2 2 2 2 3 2 3" xfId="2580" xr:uid="{7AC9AD81-4B58-456C-A321-3E5424EBD843}"/>
    <cellStyle name="Standaard 4 2 2 2 2 2 3 3" xfId="1236" xr:uid="{14BDA973-797E-427D-8A26-0916EE263A70}"/>
    <cellStyle name="Standaard 4 2 2 2 2 2 3 3 2" xfId="3028" xr:uid="{3276799E-35D4-4DEF-9983-4085CA7CB5B1}"/>
    <cellStyle name="Standaard 4 2 2 2 2 2 3 4" xfId="2132" xr:uid="{E859D752-D8E1-49C9-807D-E1A37B40C681}"/>
    <cellStyle name="Standaard 4 2 2 2 2 2 4" xfId="564" xr:uid="{6C1E76CE-48F4-40CF-98AB-730E03A0E8E0}"/>
    <cellStyle name="Standaard 4 2 2 2 2 2 4 2" xfId="1460" xr:uid="{22A1C49D-5876-48A8-AAF9-EAF322F67DA5}"/>
    <cellStyle name="Standaard 4 2 2 2 2 2 4 2 2" xfId="3252" xr:uid="{45D3FCF5-4CED-4A43-AC24-33945AAE3992}"/>
    <cellStyle name="Standaard 4 2 2 2 2 2 4 3" xfId="2356" xr:uid="{395610C4-A54D-4BF6-89FB-5193CE271289}"/>
    <cellStyle name="Standaard 4 2 2 2 2 2 5" xfId="1012" xr:uid="{3071FD20-5783-4BF7-884F-BD0442A0724D}"/>
    <cellStyle name="Standaard 4 2 2 2 2 2 5 2" xfId="2804" xr:uid="{33BBEEDF-B5E9-4577-B397-C58B8FC8F778}"/>
    <cellStyle name="Standaard 4 2 2 2 2 2 6" xfId="1908" xr:uid="{1D4B41EA-44B5-464A-91C2-6BF7F20176C6}"/>
    <cellStyle name="Standaard 4 2 2 2 2 3" xfId="172" xr:uid="{8ED7123B-5B43-4E02-8D0B-CFB618EB5F6E}"/>
    <cellStyle name="Standaard 4 2 2 2 2 3 2" xfId="396" xr:uid="{437ED9A2-CB2F-412F-82C1-650910C38155}"/>
    <cellStyle name="Standaard 4 2 2 2 2 3 2 2" xfId="844" xr:uid="{EEF120CC-6488-41CE-923C-531C4A14FCE9}"/>
    <cellStyle name="Standaard 4 2 2 2 2 3 2 2 2" xfId="1740" xr:uid="{4836A98B-6E35-42EE-A7B6-CF7FA9F411E2}"/>
    <cellStyle name="Standaard 4 2 2 2 2 3 2 2 2 2" xfId="3532" xr:uid="{7B4A41E8-C178-4E0A-A3EC-1AA14A3AD8DA}"/>
    <cellStyle name="Standaard 4 2 2 2 2 3 2 2 3" xfId="2636" xr:uid="{65346005-8516-474C-A241-7D535D17746A}"/>
    <cellStyle name="Standaard 4 2 2 2 2 3 2 3" xfId="1292" xr:uid="{FE403C56-EA60-4B67-8FE4-15E34B63FF9D}"/>
    <cellStyle name="Standaard 4 2 2 2 2 3 2 3 2" xfId="3084" xr:uid="{0F6337E8-771A-4D09-A0ED-541E4B1B285E}"/>
    <cellStyle name="Standaard 4 2 2 2 2 3 2 4" xfId="2188" xr:uid="{4E240CEB-0735-420F-B0F7-4E4252414162}"/>
    <cellStyle name="Standaard 4 2 2 2 2 3 3" xfId="620" xr:uid="{F5F971DB-BCA9-43EF-8842-248B83EF72C9}"/>
    <cellStyle name="Standaard 4 2 2 2 2 3 3 2" xfId="1516" xr:uid="{28FD638B-31CE-484F-A48A-448EF3EFE00C}"/>
    <cellStyle name="Standaard 4 2 2 2 2 3 3 2 2" xfId="3308" xr:uid="{505B0608-48F9-4C5D-AC17-A00769D25621}"/>
    <cellStyle name="Standaard 4 2 2 2 2 3 3 3" xfId="2412" xr:uid="{8F0B3573-2088-4D5D-BC47-3F3628EB5ACE}"/>
    <cellStyle name="Standaard 4 2 2 2 2 3 4" xfId="1068" xr:uid="{C605B685-72CD-4C70-B217-145BBAAA9CBD}"/>
    <cellStyle name="Standaard 4 2 2 2 2 3 4 2" xfId="2860" xr:uid="{625E6756-95DA-441F-8E2D-5EDB87998D6A}"/>
    <cellStyle name="Standaard 4 2 2 2 2 3 5" xfId="1964" xr:uid="{C9DD33CB-129A-4332-9B1A-BB610314C19F}"/>
    <cellStyle name="Standaard 4 2 2 2 2 4" xfId="284" xr:uid="{A91825CF-95E2-48EC-AD69-C163FAE8E665}"/>
    <cellStyle name="Standaard 4 2 2 2 2 4 2" xfId="732" xr:uid="{8A27B013-EFB9-4490-A707-FA8D127CC71A}"/>
    <cellStyle name="Standaard 4 2 2 2 2 4 2 2" xfId="1628" xr:uid="{2B836AB4-888B-437B-B759-F364569F819D}"/>
    <cellStyle name="Standaard 4 2 2 2 2 4 2 2 2" xfId="3420" xr:uid="{0C85FE04-00F3-4975-8034-9176A3DFCAE7}"/>
    <cellStyle name="Standaard 4 2 2 2 2 4 2 3" xfId="2524" xr:uid="{D1F79A45-B743-42DE-A860-44074796F740}"/>
    <cellStyle name="Standaard 4 2 2 2 2 4 3" xfId="1180" xr:uid="{BDECE5EF-3229-4EA1-8C81-5884990E8D19}"/>
    <cellStyle name="Standaard 4 2 2 2 2 4 3 2" xfId="2972" xr:uid="{2C2DE250-B72B-4195-8CE2-BBE076CF2B08}"/>
    <cellStyle name="Standaard 4 2 2 2 2 4 4" xfId="2076" xr:uid="{47B8F26F-C28D-4535-89CD-DA2900A1E694}"/>
    <cellStyle name="Standaard 4 2 2 2 2 5" xfId="508" xr:uid="{C0E8CB8E-F245-4607-958A-3AFB7632473F}"/>
    <cellStyle name="Standaard 4 2 2 2 2 5 2" xfId="1404" xr:uid="{EB68E73B-E3E3-484C-932E-667CE7FECA39}"/>
    <cellStyle name="Standaard 4 2 2 2 2 5 2 2" xfId="3196" xr:uid="{ADCF6A0E-2069-4E4F-9222-68BA700144BB}"/>
    <cellStyle name="Standaard 4 2 2 2 2 5 3" xfId="2300" xr:uid="{6EE90F6D-178F-483C-97D0-0F121CEDAC2A}"/>
    <cellStyle name="Standaard 4 2 2 2 2 6" xfId="956" xr:uid="{387A683C-6C2F-4449-A256-69B730013BFF}"/>
    <cellStyle name="Standaard 4 2 2 2 2 6 2" xfId="2748" xr:uid="{7D0C161D-2A4D-4AAC-8D12-6EA9060F266F}"/>
    <cellStyle name="Standaard 4 2 2 2 2 7" xfId="1852" xr:uid="{ACB59C43-7D5E-4E4D-B4A0-D481C195CF45}"/>
    <cellStyle name="Standaard 4 2 2 2 3" xfId="88" xr:uid="{5192F87A-0D05-4234-ACD2-8B1F96179414}"/>
    <cellStyle name="Standaard 4 2 2 2 3 2" xfId="200" xr:uid="{67A1B620-891C-4A6E-A9D3-E4C6AEF35498}"/>
    <cellStyle name="Standaard 4 2 2 2 3 2 2" xfId="424" xr:uid="{680BECE2-DAC8-4262-BCC3-877B5A611D22}"/>
    <cellStyle name="Standaard 4 2 2 2 3 2 2 2" xfId="872" xr:uid="{E20ECF33-2CE2-43A1-BBAC-6E56F36937FC}"/>
    <cellStyle name="Standaard 4 2 2 2 3 2 2 2 2" xfId="1768" xr:uid="{3429B2A9-FDE1-461B-9A2F-3DB72EC63865}"/>
    <cellStyle name="Standaard 4 2 2 2 3 2 2 2 2 2" xfId="3560" xr:uid="{3CCD34DC-9001-4109-8343-C4546D0FF0CF}"/>
    <cellStyle name="Standaard 4 2 2 2 3 2 2 2 3" xfId="2664" xr:uid="{586733C7-54DD-4510-8C9B-5387AED616B7}"/>
    <cellStyle name="Standaard 4 2 2 2 3 2 2 3" xfId="1320" xr:uid="{86603487-34EF-47F9-AAFA-70A79F9F0858}"/>
    <cellStyle name="Standaard 4 2 2 2 3 2 2 3 2" xfId="3112" xr:uid="{D25CBAD8-AE8B-4BE9-9C4A-E2D05FD6C559}"/>
    <cellStyle name="Standaard 4 2 2 2 3 2 2 4" xfId="2216" xr:uid="{A56CF7FA-8873-4CBA-90B7-1186AD7CA8B6}"/>
    <cellStyle name="Standaard 4 2 2 2 3 2 3" xfId="648" xr:uid="{59C130D8-A309-41FC-BDC1-863D701E9402}"/>
    <cellStyle name="Standaard 4 2 2 2 3 2 3 2" xfId="1544" xr:uid="{B6F9CEEF-3704-4DDF-BA92-574AD65D92E3}"/>
    <cellStyle name="Standaard 4 2 2 2 3 2 3 2 2" xfId="3336" xr:uid="{3E01B61D-C434-4AA3-A051-F41185B1A937}"/>
    <cellStyle name="Standaard 4 2 2 2 3 2 3 3" xfId="2440" xr:uid="{97EACFDE-B229-464F-86EB-6A8E355ABD61}"/>
    <cellStyle name="Standaard 4 2 2 2 3 2 4" xfId="1096" xr:uid="{5180810D-B5DA-416B-A77C-54D77462D824}"/>
    <cellStyle name="Standaard 4 2 2 2 3 2 4 2" xfId="2888" xr:uid="{109E4563-2D2B-4D74-9958-B15FA7F3DA07}"/>
    <cellStyle name="Standaard 4 2 2 2 3 2 5" xfId="1992" xr:uid="{23C7E257-34DC-48DE-9CB7-A92A70C055C4}"/>
    <cellStyle name="Standaard 4 2 2 2 3 3" xfId="312" xr:uid="{533F5F7D-AB2E-41E4-842C-3027B05D3E53}"/>
    <cellStyle name="Standaard 4 2 2 2 3 3 2" xfId="760" xr:uid="{69AABEDD-C694-4853-9A68-339E76200768}"/>
    <cellStyle name="Standaard 4 2 2 2 3 3 2 2" xfId="1656" xr:uid="{214A064C-F1AF-4BBE-8DC4-F38444B1DF52}"/>
    <cellStyle name="Standaard 4 2 2 2 3 3 2 2 2" xfId="3448" xr:uid="{E50216AC-D718-4E46-87F2-33861048A80C}"/>
    <cellStyle name="Standaard 4 2 2 2 3 3 2 3" xfId="2552" xr:uid="{9F06627D-2FA4-4E29-95EC-D71EE19C151E}"/>
    <cellStyle name="Standaard 4 2 2 2 3 3 3" xfId="1208" xr:uid="{AA7B6AB7-C421-463B-8B50-3A496A3B6EBA}"/>
    <cellStyle name="Standaard 4 2 2 2 3 3 3 2" xfId="3000" xr:uid="{B4FEC2A2-0435-44A8-9727-712BC64F3B54}"/>
    <cellStyle name="Standaard 4 2 2 2 3 3 4" xfId="2104" xr:uid="{1D671830-228B-4E35-B1DA-6CB451C51D90}"/>
    <cellStyle name="Standaard 4 2 2 2 3 4" xfId="536" xr:uid="{1E2081CA-284F-47BB-9F62-FDC1F2E63913}"/>
    <cellStyle name="Standaard 4 2 2 2 3 4 2" xfId="1432" xr:uid="{80B53E81-0791-40E5-AA1B-D5FE49B3A1AE}"/>
    <cellStyle name="Standaard 4 2 2 2 3 4 2 2" xfId="3224" xr:uid="{4DD3DEA9-6B18-403B-A82D-CE124B605C07}"/>
    <cellStyle name="Standaard 4 2 2 2 3 4 3" xfId="2328" xr:uid="{113B9919-90D2-44DA-A1F7-1869ABA0FEED}"/>
    <cellStyle name="Standaard 4 2 2 2 3 5" xfId="984" xr:uid="{AA803DD2-D3BE-4E7A-9365-2951DE34AE81}"/>
    <cellStyle name="Standaard 4 2 2 2 3 5 2" xfId="2776" xr:uid="{3785D6E1-8558-4ED0-9688-075502E45560}"/>
    <cellStyle name="Standaard 4 2 2 2 3 6" xfId="1880" xr:uid="{E8162B55-5507-4CAC-90D7-F61C5B287386}"/>
    <cellStyle name="Standaard 4 2 2 2 4" xfId="144" xr:uid="{3EA842B6-2128-45D9-B978-D0EBE6A87B2F}"/>
    <cellStyle name="Standaard 4 2 2 2 4 2" xfId="368" xr:uid="{C5A5684E-DF89-4EA1-A5B0-BB08064324F4}"/>
    <cellStyle name="Standaard 4 2 2 2 4 2 2" xfId="816" xr:uid="{CE74D402-5703-4BE7-BDD0-F48AFEAB5E9E}"/>
    <cellStyle name="Standaard 4 2 2 2 4 2 2 2" xfId="1712" xr:uid="{DFF30DAB-8230-4460-82A3-F29A89FE3EF4}"/>
    <cellStyle name="Standaard 4 2 2 2 4 2 2 2 2" xfId="3504" xr:uid="{15E408F3-1593-46FD-9584-72932EE7C8EF}"/>
    <cellStyle name="Standaard 4 2 2 2 4 2 2 3" xfId="2608" xr:uid="{E249C60B-FD0F-44F1-A72B-698784C6BC76}"/>
    <cellStyle name="Standaard 4 2 2 2 4 2 3" xfId="1264" xr:uid="{CCD8767C-6878-41A2-A394-4296849B6374}"/>
    <cellStyle name="Standaard 4 2 2 2 4 2 3 2" xfId="3056" xr:uid="{3C597B89-9557-432D-8F17-441755E41532}"/>
    <cellStyle name="Standaard 4 2 2 2 4 2 4" xfId="2160" xr:uid="{41EBA647-341B-4AF9-828A-0B0418DCC55B}"/>
    <cellStyle name="Standaard 4 2 2 2 4 3" xfId="592" xr:uid="{9EAC763F-D322-4286-89C7-FA551C7AF285}"/>
    <cellStyle name="Standaard 4 2 2 2 4 3 2" xfId="1488" xr:uid="{50281259-712F-4E43-B839-CD501FFE5BA8}"/>
    <cellStyle name="Standaard 4 2 2 2 4 3 2 2" xfId="3280" xr:uid="{1DA1F238-285D-4860-9ABA-A72838F77C9B}"/>
    <cellStyle name="Standaard 4 2 2 2 4 3 3" xfId="2384" xr:uid="{30CC9A9A-B4E2-4D1E-A97D-9077CD056E08}"/>
    <cellStyle name="Standaard 4 2 2 2 4 4" xfId="1040" xr:uid="{7D910737-599C-4E0F-9FE3-826D2602EAA8}"/>
    <cellStyle name="Standaard 4 2 2 2 4 4 2" xfId="2832" xr:uid="{9BBA19F9-D844-409F-812D-BF961F01F06D}"/>
    <cellStyle name="Standaard 4 2 2 2 4 5" xfId="1936" xr:uid="{F42EFBB1-70B8-4E74-9BDD-45790ADA990A}"/>
    <cellStyle name="Standaard 4 2 2 2 5" xfId="256" xr:uid="{A18AB917-510A-46E1-B926-7E0D09F0EB94}"/>
    <cellStyle name="Standaard 4 2 2 2 5 2" xfId="704" xr:uid="{209C117B-583B-4F6F-8A22-25E483FEE3F0}"/>
    <cellStyle name="Standaard 4 2 2 2 5 2 2" xfId="1600" xr:uid="{820CF291-FC94-4EFA-8A6E-02910E0153F9}"/>
    <cellStyle name="Standaard 4 2 2 2 5 2 2 2" xfId="3392" xr:uid="{80C07C03-D18E-4090-9AB9-3E531913C328}"/>
    <cellStyle name="Standaard 4 2 2 2 5 2 3" xfId="2496" xr:uid="{3A3F39FA-25B3-419C-9524-1D988221989A}"/>
    <cellStyle name="Standaard 4 2 2 2 5 3" xfId="1152" xr:uid="{550A0C55-DA0B-4B99-9FCF-63F5F1F8E5D2}"/>
    <cellStyle name="Standaard 4 2 2 2 5 3 2" xfId="2944" xr:uid="{D025148F-4DEA-4415-A072-B4DC03663E66}"/>
    <cellStyle name="Standaard 4 2 2 2 5 4" xfId="2048" xr:uid="{A4AA9B8B-45D9-4F7B-9FC8-BCB42B03D1DC}"/>
    <cellStyle name="Standaard 4 2 2 2 6" xfId="480" xr:uid="{22B8E350-2DB7-495D-A2A1-D6B0131EA13E}"/>
    <cellStyle name="Standaard 4 2 2 2 6 2" xfId="1376" xr:uid="{BD106192-4E74-4B2D-A286-9858605EE5A5}"/>
    <cellStyle name="Standaard 4 2 2 2 6 2 2" xfId="3168" xr:uid="{AFD1CD29-AAA9-4990-9972-69F7E622AA5D}"/>
    <cellStyle name="Standaard 4 2 2 2 6 3" xfId="2272" xr:uid="{5D6642D4-8E31-4E1B-9D4E-32FFE5C0F9AA}"/>
    <cellStyle name="Standaard 4 2 2 2 7" xfId="928" xr:uid="{0BB8360E-CCA5-4DC9-B542-2D43C98EBF80}"/>
    <cellStyle name="Standaard 4 2 2 2 7 2" xfId="2720" xr:uid="{9D9D8679-D5A7-4248-999E-30F65C52BC26}"/>
    <cellStyle name="Standaard 4 2 2 2 8" xfId="1824" xr:uid="{D1298233-9D9C-481D-B2ED-28C269B4465D}"/>
    <cellStyle name="Standaard 4 2 2 3" xfId="46" xr:uid="{EEE6284F-25D8-4F10-B399-7BB9206C7187}"/>
    <cellStyle name="Standaard 4 2 2 3 2" xfId="102" xr:uid="{5C83165D-AE37-47C1-85E2-8952BE0E0387}"/>
    <cellStyle name="Standaard 4 2 2 3 2 2" xfId="214" xr:uid="{0FD1AF88-B12E-4B43-8524-FB6D25AD7B5E}"/>
    <cellStyle name="Standaard 4 2 2 3 2 2 2" xfId="438" xr:uid="{7AB474F7-8A67-41DD-8F4E-5EE72ACCC444}"/>
    <cellStyle name="Standaard 4 2 2 3 2 2 2 2" xfId="886" xr:uid="{D4A65F26-C972-43AD-9AA8-92B6B9171E84}"/>
    <cellStyle name="Standaard 4 2 2 3 2 2 2 2 2" xfId="1782" xr:uid="{6B99FBA3-BD66-4819-B3C9-81E8EBEECAD0}"/>
    <cellStyle name="Standaard 4 2 2 3 2 2 2 2 2 2" xfId="3574" xr:uid="{78E62EFE-2CA3-46B9-AD6F-9C057971AFDC}"/>
    <cellStyle name="Standaard 4 2 2 3 2 2 2 2 3" xfId="2678" xr:uid="{19547816-DEE6-4818-81FE-1A73465357EA}"/>
    <cellStyle name="Standaard 4 2 2 3 2 2 2 3" xfId="1334" xr:uid="{FFF93A01-0698-4B7A-A700-A954AC561447}"/>
    <cellStyle name="Standaard 4 2 2 3 2 2 2 3 2" xfId="3126" xr:uid="{72756919-7C57-4DE5-A0BC-90406B5971D0}"/>
    <cellStyle name="Standaard 4 2 2 3 2 2 2 4" xfId="2230" xr:uid="{09D29270-308B-4EE3-A17F-49E65576BB33}"/>
    <cellStyle name="Standaard 4 2 2 3 2 2 3" xfId="662" xr:uid="{98E310DE-E9A0-4F2F-8AF4-F8B84D66D15F}"/>
    <cellStyle name="Standaard 4 2 2 3 2 2 3 2" xfId="1558" xr:uid="{A527DE65-F20E-4592-B5D1-08C02EE53AC3}"/>
    <cellStyle name="Standaard 4 2 2 3 2 2 3 2 2" xfId="3350" xr:uid="{4119B8EA-F421-4288-92D9-9ED8EC6A8AFB}"/>
    <cellStyle name="Standaard 4 2 2 3 2 2 3 3" xfId="2454" xr:uid="{03D66535-B3A4-47D7-8A75-EFFE7DD4A61E}"/>
    <cellStyle name="Standaard 4 2 2 3 2 2 4" xfId="1110" xr:uid="{2B77CF9B-3279-4C50-8244-220EA7146F41}"/>
    <cellStyle name="Standaard 4 2 2 3 2 2 4 2" xfId="2902" xr:uid="{3A0102F5-1D9E-4D20-8F86-1E7F67B9D04F}"/>
    <cellStyle name="Standaard 4 2 2 3 2 2 5" xfId="2006" xr:uid="{0FE926FE-F8F1-4D41-BC77-1E15D20E9014}"/>
    <cellStyle name="Standaard 4 2 2 3 2 3" xfId="326" xr:uid="{F954CE17-0D2D-4AC8-9390-51214380380F}"/>
    <cellStyle name="Standaard 4 2 2 3 2 3 2" xfId="774" xr:uid="{9131C66D-3BF8-4896-871D-135DAF196967}"/>
    <cellStyle name="Standaard 4 2 2 3 2 3 2 2" xfId="1670" xr:uid="{271F6D04-1EE7-43E4-8C13-33A10295546E}"/>
    <cellStyle name="Standaard 4 2 2 3 2 3 2 2 2" xfId="3462" xr:uid="{F0D08344-E58F-4A62-81A6-07808F63ABD0}"/>
    <cellStyle name="Standaard 4 2 2 3 2 3 2 3" xfId="2566" xr:uid="{95107D4D-97C6-4461-A2BE-DC82D53F0644}"/>
    <cellStyle name="Standaard 4 2 2 3 2 3 3" xfId="1222" xr:uid="{C643D2DC-035C-4FC0-8487-FC56436BF8FB}"/>
    <cellStyle name="Standaard 4 2 2 3 2 3 3 2" xfId="3014" xr:uid="{7D917357-168E-4725-B690-550F00266480}"/>
    <cellStyle name="Standaard 4 2 2 3 2 3 4" xfId="2118" xr:uid="{E483F501-342D-4B78-B915-5A5F370799AB}"/>
    <cellStyle name="Standaard 4 2 2 3 2 4" xfId="550" xr:uid="{F0C5EC6C-3281-408A-A133-23046E8C3521}"/>
    <cellStyle name="Standaard 4 2 2 3 2 4 2" xfId="1446" xr:uid="{2E1E9FE7-EF27-40C6-934D-AFA905DE304D}"/>
    <cellStyle name="Standaard 4 2 2 3 2 4 2 2" xfId="3238" xr:uid="{F77BAA41-F08B-4A5D-9AF8-51B278ABF7D7}"/>
    <cellStyle name="Standaard 4 2 2 3 2 4 3" xfId="2342" xr:uid="{3F298600-9F21-42B4-88B5-1EEA128D9C41}"/>
    <cellStyle name="Standaard 4 2 2 3 2 5" xfId="998" xr:uid="{8A2B23BD-A2C6-4FA8-8728-5AE391E467EB}"/>
    <cellStyle name="Standaard 4 2 2 3 2 5 2" xfId="2790" xr:uid="{D65DA20B-FAF9-48CA-80B0-C5939A8F283D}"/>
    <cellStyle name="Standaard 4 2 2 3 2 6" xfId="1894" xr:uid="{749A9431-A6C1-4915-B845-09595239B90C}"/>
    <cellStyle name="Standaard 4 2 2 3 3" xfId="158" xr:uid="{B35D795D-232F-4601-B892-C5797684A96B}"/>
    <cellStyle name="Standaard 4 2 2 3 3 2" xfId="382" xr:uid="{E945CC0E-2D10-42F9-9B4B-1C6B6C86A3FA}"/>
    <cellStyle name="Standaard 4 2 2 3 3 2 2" xfId="830" xr:uid="{F453B913-65B1-422F-9D16-544F6CC0B668}"/>
    <cellStyle name="Standaard 4 2 2 3 3 2 2 2" xfId="1726" xr:uid="{E7B3B5B2-0055-4B4C-9EAE-919EF5DADB7F}"/>
    <cellStyle name="Standaard 4 2 2 3 3 2 2 2 2" xfId="3518" xr:uid="{89640CB4-BC2E-4589-86F2-80E27493EBE1}"/>
    <cellStyle name="Standaard 4 2 2 3 3 2 2 3" xfId="2622" xr:uid="{7D3A4B49-0D8B-4F5D-83FE-6AB2444CD15F}"/>
    <cellStyle name="Standaard 4 2 2 3 3 2 3" xfId="1278" xr:uid="{A8F94297-BEF7-4275-A229-C7A9D04F0C81}"/>
    <cellStyle name="Standaard 4 2 2 3 3 2 3 2" xfId="3070" xr:uid="{B174AC85-C2B2-4C7E-9B5E-511BC68FD3DD}"/>
    <cellStyle name="Standaard 4 2 2 3 3 2 4" xfId="2174" xr:uid="{85D0E40B-4011-441B-BF18-CA1265384E3E}"/>
    <cellStyle name="Standaard 4 2 2 3 3 3" xfId="606" xr:uid="{4812C37C-43D1-49D6-85B3-E3413174FF65}"/>
    <cellStyle name="Standaard 4 2 2 3 3 3 2" xfId="1502" xr:uid="{86CB6BF4-6828-4294-B30C-0CD73A778B8E}"/>
    <cellStyle name="Standaard 4 2 2 3 3 3 2 2" xfId="3294" xr:uid="{E7A06C6F-3059-4F76-8EC6-66D0CF823E79}"/>
    <cellStyle name="Standaard 4 2 2 3 3 3 3" xfId="2398" xr:uid="{25E0DC9C-AB50-4340-8EB8-A215C1B8B05D}"/>
    <cellStyle name="Standaard 4 2 2 3 3 4" xfId="1054" xr:uid="{1E3A1980-ED83-4D89-884B-7D0FBA48EB01}"/>
    <cellStyle name="Standaard 4 2 2 3 3 4 2" xfId="2846" xr:uid="{397B5452-1DB6-4AF7-BDE9-0D97756C6FD3}"/>
    <cellStyle name="Standaard 4 2 2 3 3 5" xfId="1950" xr:uid="{A0CF1D04-1465-4B3B-B3B4-C6DE6D2AE779}"/>
    <cellStyle name="Standaard 4 2 2 3 4" xfId="270" xr:uid="{E003E91D-1253-446C-B072-D7065C2E0888}"/>
    <cellStyle name="Standaard 4 2 2 3 4 2" xfId="718" xr:uid="{5C2425F8-B397-4D87-A7A8-D9FD15C6CAC6}"/>
    <cellStyle name="Standaard 4 2 2 3 4 2 2" xfId="1614" xr:uid="{48D80143-863B-4287-B10A-C3BCB76D2723}"/>
    <cellStyle name="Standaard 4 2 2 3 4 2 2 2" xfId="3406" xr:uid="{F050CF7E-7D72-4071-B260-2F5D10BAE08D}"/>
    <cellStyle name="Standaard 4 2 2 3 4 2 3" xfId="2510" xr:uid="{4762CEED-8DA8-4613-BE92-74A08ECB2F90}"/>
    <cellStyle name="Standaard 4 2 2 3 4 3" xfId="1166" xr:uid="{D3A4EDB0-6082-4867-B66C-0591C8F74F90}"/>
    <cellStyle name="Standaard 4 2 2 3 4 3 2" xfId="2958" xr:uid="{235F8ACF-7590-4CF1-8129-B122D4FAFBD7}"/>
    <cellStyle name="Standaard 4 2 2 3 4 4" xfId="2062" xr:uid="{1C53F2A9-9DAE-4A18-A569-3893EF40EC33}"/>
    <cellStyle name="Standaard 4 2 2 3 5" xfId="494" xr:uid="{91437DD1-012A-4733-A6B8-222DFC2C8FCA}"/>
    <cellStyle name="Standaard 4 2 2 3 5 2" xfId="1390" xr:uid="{9C05984C-774D-44F6-8C58-8D390383C7E4}"/>
    <cellStyle name="Standaard 4 2 2 3 5 2 2" xfId="3182" xr:uid="{33B8EFB9-43BF-46DA-A77F-BD86B1D3D9F7}"/>
    <cellStyle name="Standaard 4 2 2 3 5 3" xfId="2286" xr:uid="{3F7E04BB-AE11-4BCE-9886-AF1E92EB309D}"/>
    <cellStyle name="Standaard 4 2 2 3 6" xfId="942" xr:uid="{D10FE016-03B5-4F35-B588-A77A5E85E134}"/>
    <cellStyle name="Standaard 4 2 2 3 6 2" xfId="2734" xr:uid="{1F0C15AF-F58E-450F-B974-557EED4A632C}"/>
    <cellStyle name="Standaard 4 2 2 3 7" xfId="1838" xr:uid="{4F43E87C-2560-4050-AA5D-EAEAD2F5547E}"/>
    <cellStyle name="Standaard 4 2 2 4" xfId="74" xr:uid="{21751289-DA89-40A1-9032-5B0F5D799D7F}"/>
    <cellStyle name="Standaard 4 2 2 4 2" xfId="186" xr:uid="{3B99F11E-94F9-4283-818D-4C2D29266636}"/>
    <cellStyle name="Standaard 4 2 2 4 2 2" xfId="410" xr:uid="{51186BEB-A940-4E2F-8B53-B270E8CB2AAC}"/>
    <cellStyle name="Standaard 4 2 2 4 2 2 2" xfId="858" xr:uid="{CC382973-CF12-4CCF-AD74-E9C666E63039}"/>
    <cellStyle name="Standaard 4 2 2 4 2 2 2 2" xfId="1754" xr:uid="{D7BFE648-6BDF-4CBF-8FF1-F3CD56EE48D8}"/>
    <cellStyle name="Standaard 4 2 2 4 2 2 2 2 2" xfId="3546" xr:uid="{D2F4B22D-E160-46BE-B73D-68C3F8104F75}"/>
    <cellStyle name="Standaard 4 2 2 4 2 2 2 3" xfId="2650" xr:uid="{4594817F-528F-4D02-B1BA-358B11973357}"/>
    <cellStyle name="Standaard 4 2 2 4 2 2 3" xfId="1306" xr:uid="{1427FD6C-1D15-43DA-82C3-898CF533F2C6}"/>
    <cellStyle name="Standaard 4 2 2 4 2 2 3 2" xfId="3098" xr:uid="{BE15585C-F049-4024-AE1C-958920A3C0A0}"/>
    <cellStyle name="Standaard 4 2 2 4 2 2 4" xfId="2202" xr:uid="{2C7091DE-6BD3-4E12-BE3C-EC8A7A94AD0E}"/>
    <cellStyle name="Standaard 4 2 2 4 2 3" xfId="634" xr:uid="{4DD366AF-1890-4507-92EE-0C7BD6969B46}"/>
    <cellStyle name="Standaard 4 2 2 4 2 3 2" xfId="1530" xr:uid="{C72E4815-AADF-410F-AED8-1505E300AFCB}"/>
    <cellStyle name="Standaard 4 2 2 4 2 3 2 2" xfId="3322" xr:uid="{689B6D39-52CF-4F64-818A-2BF649A9BCFA}"/>
    <cellStyle name="Standaard 4 2 2 4 2 3 3" xfId="2426" xr:uid="{4854EF5C-DF04-4FA7-8932-D0CD9FD8379B}"/>
    <cellStyle name="Standaard 4 2 2 4 2 4" xfId="1082" xr:uid="{8D8D41EF-3886-4F0F-949E-86B936F6D9D9}"/>
    <cellStyle name="Standaard 4 2 2 4 2 4 2" xfId="2874" xr:uid="{563273BB-A682-4C6E-9590-3F06959848B1}"/>
    <cellStyle name="Standaard 4 2 2 4 2 5" xfId="1978" xr:uid="{CEEEF2A7-858E-4700-8692-281D60A20C9C}"/>
    <cellStyle name="Standaard 4 2 2 4 3" xfId="298" xr:uid="{718110ED-3D9F-4331-93D3-36B0FD2D4443}"/>
    <cellStyle name="Standaard 4 2 2 4 3 2" xfId="746" xr:uid="{C8D1E23E-BB87-4CCD-8F21-FB6B4C0CEB88}"/>
    <cellStyle name="Standaard 4 2 2 4 3 2 2" xfId="1642" xr:uid="{253FC9E8-258F-46EE-A23B-C08269E8F23E}"/>
    <cellStyle name="Standaard 4 2 2 4 3 2 2 2" xfId="3434" xr:uid="{3C484B8C-5369-4270-A20E-2DE60A053E33}"/>
    <cellStyle name="Standaard 4 2 2 4 3 2 3" xfId="2538" xr:uid="{9BCDB618-366E-4315-B7AE-3ED3586E0055}"/>
    <cellStyle name="Standaard 4 2 2 4 3 3" xfId="1194" xr:uid="{1371DF3B-4946-4570-B5DA-640B5EB0BDA8}"/>
    <cellStyle name="Standaard 4 2 2 4 3 3 2" xfId="2986" xr:uid="{3256CED1-4EFB-4048-BD64-D9D49DB86F88}"/>
    <cellStyle name="Standaard 4 2 2 4 3 4" xfId="2090" xr:uid="{FCED24BE-31B3-4EC1-8175-398E961A768E}"/>
    <cellStyle name="Standaard 4 2 2 4 4" xfId="522" xr:uid="{4311E7C0-5F85-4D23-BFC9-3F031BB224EF}"/>
    <cellStyle name="Standaard 4 2 2 4 4 2" xfId="1418" xr:uid="{1AAC32DC-E6DA-4C72-AE75-96BA91750FCF}"/>
    <cellStyle name="Standaard 4 2 2 4 4 2 2" xfId="3210" xr:uid="{A7233F9C-B43E-4A1C-BCEC-A6A935CFD95E}"/>
    <cellStyle name="Standaard 4 2 2 4 4 3" xfId="2314" xr:uid="{E381E37C-16B9-4BD0-8FDD-075154B3FE9B}"/>
    <cellStyle name="Standaard 4 2 2 4 5" xfId="970" xr:uid="{21EE2264-443F-46B3-BB94-62B71FC73199}"/>
    <cellStyle name="Standaard 4 2 2 4 5 2" xfId="2762" xr:uid="{D4B70B8D-280F-4CA1-8742-F5C095CD24E4}"/>
    <cellStyle name="Standaard 4 2 2 4 6" xfId="1866" xr:uid="{5F5BBAA1-7213-4C1E-A8C4-EA19D4F33040}"/>
    <cellStyle name="Standaard 4 2 2 5" xfId="130" xr:uid="{3C7CA0AF-B9F5-4196-908D-EE107FA21D63}"/>
    <cellStyle name="Standaard 4 2 2 5 2" xfId="354" xr:uid="{E12D7910-5EE0-40EB-A493-A0A08D77C775}"/>
    <cellStyle name="Standaard 4 2 2 5 2 2" xfId="802" xr:uid="{63A431AE-ACBA-486D-81D2-AB46382D6214}"/>
    <cellStyle name="Standaard 4 2 2 5 2 2 2" xfId="1698" xr:uid="{70AF66E6-4974-4E2D-B583-D61065F6C1EE}"/>
    <cellStyle name="Standaard 4 2 2 5 2 2 2 2" xfId="3490" xr:uid="{8AADF65D-DCBF-4628-AD00-E569A1347DB1}"/>
    <cellStyle name="Standaard 4 2 2 5 2 2 3" xfId="2594" xr:uid="{30C738AF-C04B-4851-AC10-7E06B63F8A8E}"/>
    <cellStyle name="Standaard 4 2 2 5 2 3" xfId="1250" xr:uid="{FFABE624-69B5-47AF-AFCF-FE10D8BC90E5}"/>
    <cellStyle name="Standaard 4 2 2 5 2 3 2" xfId="3042" xr:uid="{8461A1AF-A79F-4FD5-875B-9929CBFBF9C0}"/>
    <cellStyle name="Standaard 4 2 2 5 2 4" xfId="2146" xr:uid="{C0CD1D74-5E3D-4BCE-8234-5EE8063F53E4}"/>
    <cellStyle name="Standaard 4 2 2 5 3" xfId="578" xr:uid="{B9AFAD50-81AD-45B5-8FAD-07B3CC47E1E1}"/>
    <cellStyle name="Standaard 4 2 2 5 3 2" xfId="1474" xr:uid="{76C6CC09-706F-4EE0-81C2-5D2AFBF21CA5}"/>
    <cellStyle name="Standaard 4 2 2 5 3 2 2" xfId="3266" xr:uid="{ED05688F-07DD-450B-9226-C5856EE8EC13}"/>
    <cellStyle name="Standaard 4 2 2 5 3 3" xfId="2370" xr:uid="{99F5849C-C522-42F1-BD31-DC67E6550A05}"/>
    <cellStyle name="Standaard 4 2 2 5 4" xfId="1026" xr:uid="{600277F3-3C5E-4B34-93CE-B8EF3C96AA63}"/>
    <cellStyle name="Standaard 4 2 2 5 4 2" xfId="2818" xr:uid="{E596AB0C-F512-4A04-8192-696BE09A92EF}"/>
    <cellStyle name="Standaard 4 2 2 5 5" xfId="1922" xr:uid="{4D8D0FD2-CFDE-402E-AA5C-4566FB2E7998}"/>
    <cellStyle name="Standaard 4 2 2 6" xfId="242" xr:uid="{AA15503C-4545-4CDC-95F2-4D692CAEB6F9}"/>
    <cellStyle name="Standaard 4 2 2 6 2" xfId="690" xr:uid="{F62EE8C4-1933-43BE-9968-52942B12F5C7}"/>
    <cellStyle name="Standaard 4 2 2 6 2 2" xfId="1586" xr:uid="{586A85A4-2878-4EB3-BED2-614143A57630}"/>
    <cellStyle name="Standaard 4 2 2 6 2 2 2" xfId="3378" xr:uid="{5FD434EB-6160-4216-9FAE-537177F9BA6E}"/>
    <cellStyle name="Standaard 4 2 2 6 2 3" xfId="2482" xr:uid="{E74C398B-BE0C-4FB4-8D6E-06778D71F649}"/>
    <cellStyle name="Standaard 4 2 2 6 3" xfId="1138" xr:uid="{882C59D6-4A2F-422D-9909-C825583BD47A}"/>
    <cellStyle name="Standaard 4 2 2 6 3 2" xfId="2930" xr:uid="{260A960D-67B1-4C16-BA81-6918060CAFB3}"/>
    <cellStyle name="Standaard 4 2 2 6 4" xfId="2034" xr:uid="{1DE9609D-CB45-4CB0-BAD3-277F35CA4B9F}"/>
    <cellStyle name="Standaard 4 2 2 7" xfId="466" xr:uid="{BF70CB20-B46C-4969-8E4F-87D8F66E80EE}"/>
    <cellStyle name="Standaard 4 2 2 7 2" xfId="1362" xr:uid="{F034C96B-54FF-4BA6-A457-A48EF0AD0C9E}"/>
    <cellStyle name="Standaard 4 2 2 7 2 2" xfId="3154" xr:uid="{248CB186-8F19-4B8D-8CEA-7E5AC7771E7A}"/>
    <cellStyle name="Standaard 4 2 2 7 3" xfId="2258" xr:uid="{AD6D5531-12D0-44D6-B185-7505C96AD58D}"/>
    <cellStyle name="Standaard 4 2 2 8" xfId="914" xr:uid="{ACFBA50E-4C65-427C-B500-99D82D83B1AA}"/>
    <cellStyle name="Standaard 4 2 2 8 2" xfId="2706" xr:uid="{B4C062C3-FB08-4C01-A271-3C92B93F1D7F}"/>
    <cellStyle name="Standaard 4 2 2 9" xfId="1810" xr:uid="{6D0A13E7-3101-4C20-B8D6-D5E7C0B74804}"/>
    <cellStyle name="Standaard 4 2 3" xfId="24" xr:uid="{F2A77EC6-B7D8-4F53-874E-9842057D4A01}"/>
    <cellStyle name="Standaard 4 2 3 2" xfId="53" xr:uid="{4C32178E-339C-437C-B92F-E09EC8E3745F}"/>
    <cellStyle name="Standaard 4 2 3 2 2" xfId="109" xr:uid="{E4C5D8A6-6F3E-4A2D-985A-CFAC9E3A59D8}"/>
    <cellStyle name="Standaard 4 2 3 2 2 2" xfId="221" xr:uid="{3DB44F5E-8B17-441A-8A40-FE810E48C876}"/>
    <cellStyle name="Standaard 4 2 3 2 2 2 2" xfId="445" xr:uid="{C9A5BB9E-B5C2-4748-9D38-AEE55C2181EA}"/>
    <cellStyle name="Standaard 4 2 3 2 2 2 2 2" xfId="893" xr:uid="{C94BABEE-E4E5-4E41-883A-5D5A98E89EB1}"/>
    <cellStyle name="Standaard 4 2 3 2 2 2 2 2 2" xfId="1789" xr:uid="{0888872F-6E21-445A-8C09-5A9ED4BA6536}"/>
    <cellStyle name="Standaard 4 2 3 2 2 2 2 2 2 2" xfId="3581" xr:uid="{0FF726DD-AB9F-43E0-9F4D-FD663355DC39}"/>
    <cellStyle name="Standaard 4 2 3 2 2 2 2 2 3" xfId="2685" xr:uid="{513C071A-658F-4A79-8613-38CFACE2D45C}"/>
    <cellStyle name="Standaard 4 2 3 2 2 2 2 3" xfId="1341" xr:uid="{85BED22D-AF7E-44D9-91D4-0DE0053322BB}"/>
    <cellStyle name="Standaard 4 2 3 2 2 2 2 3 2" xfId="3133" xr:uid="{37AE59E3-5A7C-419B-9CA6-F15E49F95C6E}"/>
    <cellStyle name="Standaard 4 2 3 2 2 2 2 4" xfId="2237" xr:uid="{A78A9346-5615-4CF4-BBCF-57EC12EFBAA7}"/>
    <cellStyle name="Standaard 4 2 3 2 2 2 3" xfId="669" xr:uid="{E14EFC46-C7D8-46B9-965F-23EB76B4FC04}"/>
    <cellStyle name="Standaard 4 2 3 2 2 2 3 2" xfId="1565" xr:uid="{6688C839-8262-4F3F-BB6C-7E4DB0DC12DF}"/>
    <cellStyle name="Standaard 4 2 3 2 2 2 3 2 2" xfId="3357" xr:uid="{093005F2-32A8-4906-83A3-17EADD99C84D}"/>
    <cellStyle name="Standaard 4 2 3 2 2 2 3 3" xfId="2461" xr:uid="{64E4B1C0-45AD-4532-8684-096C298A40A8}"/>
    <cellStyle name="Standaard 4 2 3 2 2 2 4" xfId="1117" xr:uid="{3A3D1D9D-9420-46FE-9397-926D4BBA270C}"/>
    <cellStyle name="Standaard 4 2 3 2 2 2 4 2" xfId="2909" xr:uid="{D7F9B973-7E31-40C4-A9D8-5506E8EC288A}"/>
    <cellStyle name="Standaard 4 2 3 2 2 2 5" xfId="2013" xr:uid="{E2D36D3C-FD71-41B3-BE72-5B33F70659BA}"/>
    <cellStyle name="Standaard 4 2 3 2 2 3" xfId="333" xr:uid="{81E4FA5D-5BE0-4617-8546-19B15CE5FB40}"/>
    <cellStyle name="Standaard 4 2 3 2 2 3 2" xfId="781" xr:uid="{E9056C31-6359-4296-A562-DBE3E9B340F4}"/>
    <cellStyle name="Standaard 4 2 3 2 2 3 2 2" xfId="1677" xr:uid="{FD5D3E70-CF04-4338-8060-93CB51D095E8}"/>
    <cellStyle name="Standaard 4 2 3 2 2 3 2 2 2" xfId="3469" xr:uid="{91DEC6CD-D1A0-4E50-90D4-E5BD4F2C0B4D}"/>
    <cellStyle name="Standaard 4 2 3 2 2 3 2 3" xfId="2573" xr:uid="{9350F2EB-AAA1-4809-8F98-72D69D6DA617}"/>
    <cellStyle name="Standaard 4 2 3 2 2 3 3" xfId="1229" xr:uid="{F2198679-04AE-42F0-A956-A1CFBACAD327}"/>
    <cellStyle name="Standaard 4 2 3 2 2 3 3 2" xfId="3021" xr:uid="{73153E7E-2114-41E9-8D53-6C005BA21162}"/>
    <cellStyle name="Standaard 4 2 3 2 2 3 4" xfId="2125" xr:uid="{20C45008-0F8C-4B7F-BF12-7AD0822FDB7F}"/>
    <cellStyle name="Standaard 4 2 3 2 2 4" xfId="557" xr:uid="{04E453B5-5947-497F-8127-5F05DCDD5C98}"/>
    <cellStyle name="Standaard 4 2 3 2 2 4 2" xfId="1453" xr:uid="{B8FE9099-E54D-469A-BDDC-5CE44BE9C65F}"/>
    <cellStyle name="Standaard 4 2 3 2 2 4 2 2" xfId="3245" xr:uid="{DAB248CE-3776-4A62-9527-617159CA01CD}"/>
    <cellStyle name="Standaard 4 2 3 2 2 4 3" xfId="2349" xr:uid="{B7590F37-4408-459C-A2C9-D91E08D486FC}"/>
    <cellStyle name="Standaard 4 2 3 2 2 5" xfId="1005" xr:uid="{8982B7E4-684E-4C7F-8D7D-1BA9CB42E6F0}"/>
    <cellStyle name="Standaard 4 2 3 2 2 5 2" xfId="2797" xr:uid="{CC926ED6-7FE9-4333-90C2-2C79FADC7348}"/>
    <cellStyle name="Standaard 4 2 3 2 2 6" xfId="1901" xr:uid="{52830CEC-EEA3-46EA-AE48-5807B0ACA25F}"/>
    <cellStyle name="Standaard 4 2 3 2 3" xfId="165" xr:uid="{A22919F9-40E8-493D-8696-E7399E2E01D0}"/>
    <cellStyle name="Standaard 4 2 3 2 3 2" xfId="389" xr:uid="{5C78BAB2-30DE-42DE-9A17-0DC6A1DB57FB}"/>
    <cellStyle name="Standaard 4 2 3 2 3 2 2" xfId="837" xr:uid="{DBDC1592-AC87-4013-9DE2-DD57D179933A}"/>
    <cellStyle name="Standaard 4 2 3 2 3 2 2 2" xfId="1733" xr:uid="{9A07A583-2856-4C41-9F07-FBD3EC861CF4}"/>
    <cellStyle name="Standaard 4 2 3 2 3 2 2 2 2" xfId="3525" xr:uid="{77CE51A8-B059-4A54-80B6-43FB0AA3E73F}"/>
    <cellStyle name="Standaard 4 2 3 2 3 2 2 3" xfId="2629" xr:uid="{9C59C8CB-4463-413F-86FE-16FB533BFACE}"/>
    <cellStyle name="Standaard 4 2 3 2 3 2 3" xfId="1285" xr:uid="{F2DC632C-C593-40B0-8A66-56C94943204A}"/>
    <cellStyle name="Standaard 4 2 3 2 3 2 3 2" xfId="3077" xr:uid="{858CEE22-2F5E-4287-999A-D42A8C8EE335}"/>
    <cellStyle name="Standaard 4 2 3 2 3 2 4" xfId="2181" xr:uid="{1F060DAA-4D7C-4282-B8EF-CAA05E27633A}"/>
    <cellStyle name="Standaard 4 2 3 2 3 3" xfId="613" xr:uid="{4124683A-955B-451B-8D60-50B43A0DF4A6}"/>
    <cellStyle name="Standaard 4 2 3 2 3 3 2" xfId="1509" xr:uid="{855B510C-A954-4B03-BFA6-AADDD43140AF}"/>
    <cellStyle name="Standaard 4 2 3 2 3 3 2 2" xfId="3301" xr:uid="{F7E67BE6-29BF-499F-B9E6-00669F601262}"/>
    <cellStyle name="Standaard 4 2 3 2 3 3 3" xfId="2405" xr:uid="{12F49176-AEA1-4FA4-B931-05C96D1D1245}"/>
    <cellStyle name="Standaard 4 2 3 2 3 4" xfId="1061" xr:uid="{CC45E660-AE5E-400F-962A-5191203EF69A}"/>
    <cellStyle name="Standaard 4 2 3 2 3 4 2" xfId="2853" xr:uid="{DD8DCCDF-1A56-4ED9-9BA1-4C41D5842008}"/>
    <cellStyle name="Standaard 4 2 3 2 3 5" xfId="1957" xr:uid="{7EE3336F-F226-4556-908F-D19FD8C36B7D}"/>
    <cellStyle name="Standaard 4 2 3 2 4" xfId="277" xr:uid="{9054924F-C668-49AA-9F03-07D0B73B1DE9}"/>
    <cellStyle name="Standaard 4 2 3 2 4 2" xfId="725" xr:uid="{1A5EE9E9-F252-467F-8952-0F2EF1056BB9}"/>
    <cellStyle name="Standaard 4 2 3 2 4 2 2" xfId="1621" xr:uid="{423A5230-BD9A-43AE-B051-D3709265FCD8}"/>
    <cellStyle name="Standaard 4 2 3 2 4 2 2 2" xfId="3413" xr:uid="{04204FAD-2169-41E8-9F01-0876EF56B73D}"/>
    <cellStyle name="Standaard 4 2 3 2 4 2 3" xfId="2517" xr:uid="{26C7DEB4-4E70-44A1-BA6B-32331D0F1DB1}"/>
    <cellStyle name="Standaard 4 2 3 2 4 3" xfId="1173" xr:uid="{28A0C946-B6B0-492C-8852-9166DD955FCF}"/>
    <cellStyle name="Standaard 4 2 3 2 4 3 2" xfId="2965" xr:uid="{5036C085-6634-4B01-8453-C20C013B26C0}"/>
    <cellStyle name="Standaard 4 2 3 2 4 4" xfId="2069" xr:uid="{821EB35C-BEB7-4043-B53C-16526F187C00}"/>
    <cellStyle name="Standaard 4 2 3 2 5" xfId="501" xr:uid="{2D384EAC-B39B-4C57-9602-22963A450081}"/>
    <cellStyle name="Standaard 4 2 3 2 5 2" xfId="1397" xr:uid="{C5DA69B6-1AEE-4579-8B8E-DBD91E6B2609}"/>
    <cellStyle name="Standaard 4 2 3 2 5 2 2" xfId="3189" xr:uid="{1A80E208-AAF3-4EAE-9288-F4B1E1520FF0}"/>
    <cellStyle name="Standaard 4 2 3 2 5 3" xfId="2293" xr:uid="{13D495F8-3592-4230-AA29-C1FFD9B82C20}"/>
    <cellStyle name="Standaard 4 2 3 2 6" xfId="949" xr:uid="{D28DD139-5687-4204-9416-A52C7C3F6241}"/>
    <cellStyle name="Standaard 4 2 3 2 6 2" xfId="2741" xr:uid="{AC94A39D-C785-4389-AAE8-0223E7AE17F1}"/>
    <cellStyle name="Standaard 4 2 3 2 7" xfId="1845" xr:uid="{AC4E2E95-8986-4767-A77B-4523EB1578A7}"/>
    <cellStyle name="Standaard 4 2 3 3" xfId="81" xr:uid="{F1770AA4-E5D8-4FD5-9622-0D87A0E3FD76}"/>
    <cellStyle name="Standaard 4 2 3 3 2" xfId="193" xr:uid="{B9D6EB39-D968-4B13-B3E2-A90124B07ACE}"/>
    <cellStyle name="Standaard 4 2 3 3 2 2" xfId="417" xr:uid="{25889C8A-180C-499C-A44A-D0A90035F1F4}"/>
    <cellStyle name="Standaard 4 2 3 3 2 2 2" xfId="865" xr:uid="{415A039A-4B59-4972-967A-E2092C602A08}"/>
    <cellStyle name="Standaard 4 2 3 3 2 2 2 2" xfId="1761" xr:uid="{F130C163-6589-4CA9-B8F5-384A1A4FD755}"/>
    <cellStyle name="Standaard 4 2 3 3 2 2 2 2 2" xfId="3553" xr:uid="{67686A0D-7A2E-4B85-82E4-981D83392F57}"/>
    <cellStyle name="Standaard 4 2 3 3 2 2 2 3" xfId="2657" xr:uid="{64428153-01AC-4A3F-95E4-32635CDCFF18}"/>
    <cellStyle name="Standaard 4 2 3 3 2 2 3" xfId="1313" xr:uid="{992DF74C-E141-419A-9A04-F03B84F71C98}"/>
    <cellStyle name="Standaard 4 2 3 3 2 2 3 2" xfId="3105" xr:uid="{8D5A42F2-28CE-4DA0-B94D-659D88B043ED}"/>
    <cellStyle name="Standaard 4 2 3 3 2 2 4" xfId="2209" xr:uid="{3A85E07D-8930-4B64-8AA2-8E6C27439DFE}"/>
    <cellStyle name="Standaard 4 2 3 3 2 3" xfId="641" xr:uid="{AD73C0D5-09D7-40DB-9C97-3987E532A296}"/>
    <cellStyle name="Standaard 4 2 3 3 2 3 2" xfId="1537" xr:uid="{4642101C-6F16-4A4D-B752-10B9CF33C80D}"/>
    <cellStyle name="Standaard 4 2 3 3 2 3 2 2" xfId="3329" xr:uid="{1140876C-8730-4F9B-88DE-9F0D06FB348C}"/>
    <cellStyle name="Standaard 4 2 3 3 2 3 3" xfId="2433" xr:uid="{22954AB1-7DBB-4C6D-8326-D06628EBD066}"/>
    <cellStyle name="Standaard 4 2 3 3 2 4" xfId="1089" xr:uid="{157872A4-092F-41BC-801F-584361ECC79A}"/>
    <cellStyle name="Standaard 4 2 3 3 2 4 2" xfId="2881" xr:uid="{DDA05A4D-D692-445A-BE51-F247A1CCD360}"/>
    <cellStyle name="Standaard 4 2 3 3 2 5" xfId="1985" xr:uid="{2A001036-7D6B-4243-9650-5DC7F507D0B8}"/>
    <cellStyle name="Standaard 4 2 3 3 3" xfId="305" xr:uid="{50A1BAEB-F5E8-442C-989E-0FCE718FF8B4}"/>
    <cellStyle name="Standaard 4 2 3 3 3 2" xfId="753" xr:uid="{976888BF-36ED-43CE-ADA3-1CE9AEF7A264}"/>
    <cellStyle name="Standaard 4 2 3 3 3 2 2" xfId="1649" xr:uid="{CE3B1C5F-0EC4-4D65-AE05-0B02041B167E}"/>
    <cellStyle name="Standaard 4 2 3 3 3 2 2 2" xfId="3441" xr:uid="{EA466BA7-6018-42FB-A60C-732D5DF8CD90}"/>
    <cellStyle name="Standaard 4 2 3 3 3 2 3" xfId="2545" xr:uid="{65B652AD-11F3-403E-8393-1F823DAFD012}"/>
    <cellStyle name="Standaard 4 2 3 3 3 3" xfId="1201" xr:uid="{AF97EF6E-30B9-4966-B8BC-9AE8BFEFB01A}"/>
    <cellStyle name="Standaard 4 2 3 3 3 3 2" xfId="2993" xr:uid="{27B3DD4D-991E-4AA3-AD02-913C06E1E532}"/>
    <cellStyle name="Standaard 4 2 3 3 3 4" xfId="2097" xr:uid="{03B5A6EC-43B5-46E1-AA39-705433D8B4DD}"/>
    <cellStyle name="Standaard 4 2 3 3 4" xfId="529" xr:uid="{8AB8FE24-24E1-4312-A70D-D21A10BFBC89}"/>
    <cellStyle name="Standaard 4 2 3 3 4 2" xfId="1425" xr:uid="{5786C3E8-CA56-453B-9737-C853B160568C}"/>
    <cellStyle name="Standaard 4 2 3 3 4 2 2" xfId="3217" xr:uid="{6BA9FA7F-9F61-4754-AA4D-296E8A1C2E6D}"/>
    <cellStyle name="Standaard 4 2 3 3 4 3" xfId="2321" xr:uid="{FB83F992-E38F-42A0-8DD0-C2FA5251409A}"/>
    <cellStyle name="Standaard 4 2 3 3 5" xfId="977" xr:uid="{E2FFE18D-D7AD-4AF3-82DA-019ADDCFE5C6}"/>
    <cellStyle name="Standaard 4 2 3 3 5 2" xfId="2769" xr:uid="{26BB8926-B94B-4306-8C8F-F6D126DB91C5}"/>
    <cellStyle name="Standaard 4 2 3 3 6" xfId="1873" xr:uid="{7C3E82F5-AAD5-48C0-84F2-7210EFB4DB29}"/>
    <cellStyle name="Standaard 4 2 3 4" xfId="137" xr:uid="{B7821616-5EC5-479A-9CD9-11BBD8F57AD0}"/>
    <cellStyle name="Standaard 4 2 3 4 2" xfId="361" xr:uid="{1D63ED25-9083-4D3E-B264-1F7699277C8A}"/>
    <cellStyle name="Standaard 4 2 3 4 2 2" xfId="809" xr:uid="{8603B3AC-B4E2-427B-AD47-C64E699149CA}"/>
    <cellStyle name="Standaard 4 2 3 4 2 2 2" xfId="1705" xr:uid="{9DE99F10-5C4B-4A8D-A7A3-D8425CC23703}"/>
    <cellStyle name="Standaard 4 2 3 4 2 2 2 2" xfId="3497" xr:uid="{4C0D792C-FA88-46D8-BCA7-9BE03E563C20}"/>
    <cellStyle name="Standaard 4 2 3 4 2 2 3" xfId="2601" xr:uid="{C22D468D-50FC-4B3D-99ED-662D915A279A}"/>
    <cellStyle name="Standaard 4 2 3 4 2 3" xfId="1257" xr:uid="{88D519AC-3D9E-4C02-81FE-581AC5FF44BE}"/>
    <cellStyle name="Standaard 4 2 3 4 2 3 2" xfId="3049" xr:uid="{E615A42C-3D2E-402C-8DDF-43EBF9FD860E}"/>
    <cellStyle name="Standaard 4 2 3 4 2 4" xfId="2153" xr:uid="{630C15C4-8EA8-4D9D-A40A-3B71AA643140}"/>
    <cellStyle name="Standaard 4 2 3 4 3" xfId="585" xr:uid="{14EE4109-67D7-4579-A6AD-9A2AF904D10D}"/>
    <cellStyle name="Standaard 4 2 3 4 3 2" xfId="1481" xr:uid="{806A71EB-A317-462F-8318-A652D1063147}"/>
    <cellStyle name="Standaard 4 2 3 4 3 2 2" xfId="3273" xr:uid="{E488CE9A-BD27-451C-BABF-8D72D5F2A178}"/>
    <cellStyle name="Standaard 4 2 3 4 3 3" xfId="2377" xr:uid="{9AD90109-BA33-4696-8D0E-E6337724400E}"/>
    <cellStyle name="Standaard 4 2 3 4 4" xfId="1033" xr:uid="{C3F02B6C-9E94-4F26-AAB7-DB315DF27DA4}"/>
    <cellStyle name="Standaard 4 2 3 4 4 2" xfId="2825" xr:uid="{FDECC4EF-122E-4D4F-BDEB-FFC5E3446CB3}"/>
    <cellStyle name="Standaard 4 2 3 4 5" xfId="1929" xr:uid="{583BF945-DF12-4202-A9ED-6F752C9328E0}"/>
    <cellStyle name="Standaard 4 2 3 5" xfId="249" xr:uid="{D2AF1384-3F71-4843-B857-423C07C96C1E}"/>
    <cellStyle name="Standaard 4 2 3 5 2" xfId="697" xr:uid="{6E697318-8033-402A-B7CA-B4178DB715DD}"/>
    <cellStyle name="Standaard 4 2 3 5 2 2" xfId="1593" xr:uid="{EC7E53EB-055E-4E8C-B9D5-D6B6AD8F0D67}"/>
    <cellStyle name="Standaard 4 2 3 5 2 2 2" xfId="3385" xr:uid="{35EB2890-CA92-46F9-9DBB-EC1D0A589C4A}"/>
    <cellStyle name="Standaard 4 2 3 5 2 3" xfId="2489" xr:uid="{51FD7B6F-6220-4E3A-BAD5-0C31EE0C468E}"/>
    <cellStyle name="Standaard 4 2 3 5 3" xfId="1145" xr:uid="{D08597D8-A3A3-4475-82D3-8279C5DDB25E}"/>
    <cellStyle name="Standaard 4 2 3 5 3 2" xfId="2937" xr:uid="{5296A1F1-D01B-4086-9CEB-4B63A59A6982}"/>
    <cellStyle name="Standaard 4 2 3 5 4" xfId="2041" xr:uid="{CA6B5365-3684-430B-822D-5942040C590A}"/>
    <cellStyle name="Standaard 4 2 3 6" xfId="473" xr:uid="{9ABB6336-1B6E-45C5-BF7C-3934C2705E8D}"/>
    <cellStyle name="Standaard 4 2 3 6 2" xfId="1369" xr:uid="{0EB522B8-A0F6-49CC-92D8-11AADE184075}"/>
    <cellStyle name="Standaard 4 2 3 6 2 2" xfId="3161" xr:uid="{5585A95D-3C1F-4B44-BF6E-CFA18CC585DB}"/>
    <cellStyle name="Standaard 4 2 3 6 3" xfId="2265" xr:uid="{909E1079-507E-46C1-A2E0-C1359A18B2E4}"/>
    <cellStyle name="Standaard 4 2 3 7" xfId="921" xr:uid="{E08097F8-C293-4521-AA60-BA56D7A82645}"/>
    <cellStyle name="Standaard 4 2 3 7 2" xfId="2713" xr:uid="{3E817B87-5B15-423D-A560-32B35292D7C8}"/>
    <cellStyle name="Standaard 4 2 3 8" xfId="1817" xr:uid="{A31C61D8-2E3D-4676-812A-7F4F51AA9C72}"/>
    <cellStyle name="Standaard 4 2 4" xfId="39" xr:uid="{FEE1D1EE-F199-4FD5-84C7-481A10A349EA}"/>
    <cellStyle name="Standaard 4 2 4 2" xfId="95" xr:uid="{397BADC0-D6D0-47C4-AD9C-0C1E30A0D517}"/>
    <cellStyle name="Standaard 4 2 4 2 2" xfId="207" xr:uid="{5C0B014B-37D3-4ED2-AFD6-83C603638F07}"/>
    <cellStyle name="Standaard 4 2 4 2 2 2" xfId="431" xr:uid="{37B60D0A-F9CC-4474-965A-D9900A27F965}"/>
    <cellStyle name="Standaard 4 2 4 2 2 2 2" xfId="879" xr:uid="{70A3E21C-3EC0-48A4-8716-A36083BA86DE}"/>
    <cellStyle name="Standaard 4 2 4 2 2 2 2 2" xfId="1775" xr:uid="{DDAA310A-89B0-4215-9BB5-08B1E589CC74}"/>
    <cellStyle name="Standaard 4 2 4 2 2 2 2 2 2" xfId="3567" xr:uid="{85F42F62-C3B2-4A9F-BF0A-9D8A162E243F}"/>
    <cellStyle name="Standaard 4 2 4 2 2 2 2 3" xfId="2671" xr:uid="{6F82E803-4580-4A53-B9BC-719FC6ADC69A}"/>
    <cellStyle name="Standaard 4 2 4 2 2 2 3" xfId="1327" xr:uid="{445FE67E-FEB3-450A-8FD9-AD8350E65834}"/>
    <cellStyle name="Standaard 4 2 4 2 2 2 3 2" xfId="3119" xr:uid="{5161BC50-4CD1-43A7-80FE-06672F67D206}"/>
    <cellStyle name="Standaard 4 2 4 2 2 2 4" xfId="2223" xr:uid="{3A5D6191-9401-46E1-AB47-5FB1F89F34DC}"/>
    <cellStyle name="Standaard 4 2 4 2 2 3" xfId="655" xr:uid="{E7AC9393-DD5F-4FB3-ABAE-0548A834C311}"/>
    <cellStyle name="Standaard 4 2 4 2 2 3 2" xfId="1551" xr:uid="{A67F413B-9039-497D-926C-997A63013299}"/>
    <cellStyle name="Standaard 4 2 4 2 2 3 2 2" xfId="3343" xr:uid="{72AF3D06-2E3F-47E8-96AC-DE6FBB807406}"/>
    <cellStyle name="Standaard 4 2 4 2 2 3 3" xfId="2447" xr:uid="{207F4100-DD47-48D1-A634-9D7B3D04737C}"/>
    <cellStyle name="Standaard 4 2 4 2 2 4" xfId="1103" xr:uid="{7E8A5294-248F-4F4D-930A-F5CC8A96D7D8}"/>
    <cellStyle name="Standaard 4 2 4 2 2 4 2" xfId="2895" xr:uid="{4FAC9A01-1330-48DD-85C3-AEA9AE4BF676}"/>
    <cellStyle name="Standaard 4 2 4 2 2 5" xfId="1999" xr:uid="{8EECB0B7-14FB-4782-AF09-F663A8234FF5}"/>
    <cellStyle name="Standaard 4 2 4 2 3" xfId="319" xr:uid="{D145E5EA-646D-4F8B-B9E8-8AC1ACA219F9}"/>
    <cellStyle name="Standaard 4 2 4 2 3 2" xfId="767" xr:uid="{757ADD1A-96D7-41ED-9E7A-716315E7BEFE}"/>
    <cellStyle name="Standaard 4 2 4 2 3 2 2" xfId="1663" xr:uid="{ABFA8997-BD51-41B2-9A1B-820685F0AD92}"/>
    <cellStyle name="Standaard 4 2 4 2 3 2 2 2" xfId="3455" xr:uid="{6DC451DD-F01D-467C-98C7-B2A3E61713A6}"/>
    <cellStyle name="Standaard 4 2 4 2 3 2 3" xfId="2559" xr:uid="{BB253BFD-A4F8-4563-BC1B-2EA78B67B3EC}"/>
    <cellStyle name="Standaard 4 2 4 2 3 3" xfId="1215" xr:uid="{56EDD89A-F3F5-417D-A1AC-B9820AB2A344}"/>
    <cellStyle name="Standaard 4 2 4 2 3 3 2" xfId="3007" xr:uid="{ABD95FC9-FF46-4D09-8EB1-07571DA1228B}"/>
    <cellStyle name="Standaard 4 2 4 2 3 4" xfId="2111" xr:uid="{28484D4B-07DF-4BC2-BD9A-5635248F6E5A}"/>
    <cellStyle name="Standaard 4 2 4 2 4" xfId="543" xr:uid="{5DD8C941-95C6-45E2-A554-F0707EF973D4}"/>
    <cellStyle name="Standaard 4 2 4 2 4 2" xfId="1439" xr:uid="{283D6488-FF33-48CC-8254-A390DC422B50}"/>
    <cellStyle name="Standaard 4 2 4 2 4 2 2" xfId="3231" xr:uid="{372701A2-14D2-4CE4-B984-33E41EC7064F}"/>
    <cellStyle name="Standaard 4 2 4 2 4 3" xfId="2335" xr:uid="{EACC6C58-8213-4403-8EF7-2583A52D4772}"/>
    <cellStyle name="Standaard 4 2 4 2 5" xfId="991" xr:uid="{071F4597-67B4-42E4-AAFF-46E8675FCC85}"/>
    <cellStyle name="Standaard 4 2 4 2 5 2" xfId="2783" xr:uid="{7464FFEB-1C3C-4F76-BADA-AE68434FDE67}"/>
    <cellStyle name="Standaard 4 2 4 2 6" xfId="1887" xr:uid="{4F358257-EC3E-4936-BCF1-E8649767708A}"/>
    <cellStyle name="Standaard 4 2 4 3" xfId="151" xr:uid="{D5A9109A-33FF-4B44-A525-47A2435EC489}"/>
    <cellStyle name="Standaard 4 2 4 3 2" xfId="375" xr:uid="{6FEBC737-D4AE-4A98-92ED-B35DFC29F6FC}"/>
    <cellStyle name="Standaard 4 2 4 3 2 2" xfId="823" xr:uid="{764D02EE-CA88-4A29-A53C-DFCDCE851C1B}"/>
    <cellStyle name="Standaard 4 2 4 3 2 2 2" xfId="1719" xr:uid="{9FD9F2F7-039D-4112-948B-381D2FB1218A}"/>
    <cellStyle name="Standaard 4 2 4 3 2 2 2 2" xfId="3511" xr:uid="{76975A2C-4521-4928-9EFF-297F63F87EF6}"/>
    <cellStyle name="Standaard 4 2 4 3 2 2 3" xfId="2615" xr:uid="{31AF1795-DBD7-47B7-8E94-21841797D9DD}"/>
    <cellStyle name="Standaard 4 2 4 3 2 3" xfId="1271" xr:uid="{2C5DA07A-8C51-4084-A71C-DCBF1110A842}"/>
    <cellStyle name="Standaard 4 2 4 3 2 3 2" xfId="3063" xr:uid="{C410A90E-2D24-4905-A555-A71533D3C1D6}"/>
    <cellStyle name="Standaard 4 2 4 3 2 4" xfId="2167" xr:uid="{C6358C0C-72E1-45BC-A291-90AAC98A3FB3}"/>
    <cellStyle name="Standaard 4 2 4 3 3" xfId="599" xr:uid="{6FFAF9E0-A19C-4EA5-8428-65A59C61D521}"/>
    <cellStyle name="Standaard 4 2 4 3 3 2" xfId="1495" xr:uid="{E5AC8AF0-B401-49DB-91F8-240B0D9A3BE3}"/>
    <cellStyle name="Standaard 4 2 4 3 3 2 2" xfId="3287" xr:uid="{04F9E8E6-232F-40F0-85BA-5B5ED74F8914}"/>
    <cellStyle name="Standaard 4 2 4 3 3 3" xfId="2391" xr:uid="{94E95495-6A51-479A-A52C-431460B1DF20}"/>
    <cellStyle name="Standaard 4 2 4 3 4" xfId="1047" xr:uid="{839EF05F-E01D-4F77-8D4F-62E2B438693E}"/>
    <cellStyle name="Standaard 4 2 4 3 4 2" xfId="2839" xr:uid="{C344048A-A948-490D-9D63-BDDED44C4D77}"/>
    <cellStyle name="Standaard 4 2 4 3 5" xfId="1943" xr:uid="{CEAA25DB-D522-4878-9A83-17D29DEFDAAA}"/>
    <cellStyle name="Standaard 4 2 4 4" xfId="263" xr:uid="{74A0A181-B26D-451D-8C03-1A9A64C275E7}"/>
    <cellStyle name="Standaard 4 2 4 4 2" xfId="711" xr:uid="{E6BA5677-2D9D-43B1-AD4D-CFF794B69F2A}"/>
    <cellStyle name="Standaard 4 2 4 4 2 2" xfId="1607" xr:uid="{4DF07204-3EEE-4B7C-AE86-409B2E72901D}"/>
    <cellStyle name="Standaard 4 2 4 4 2 2 2" xfId="3399" xr:uid="{D0DC1D41-61F9-48E7-9741-83B85D95C1C0}"/>
    <cellStyle name="Standaard 4 2 4 4 2 3" xfId="2503" xr:uid="{4A726C39-7FEA-4220-AF5F-7437386F679D}"/>
    <cellStyle name="Standaard 4 2 4 4 3" xfId="1159" xr:uid="{CB5FEB74-D210-4EDF-BB34-F7409F99C116}"/>
    <cellStyle name="Standaard 4 2 4 4 3 2" xfId="2951" xr:uid="{5A0A4B3C-B56D-4503-BC96-1184F03E2111}"/>
    <cellStyle name="Standaard 4 2 4 4 4" xfId="2055" xr:uid="{3A7D7B44-8C0B-4B27-99DC-72D8929F157F}"/>
    <cellStyle name="Standaard 4 2 4 5" xfId="487" xr:uid="{D2B6A437-2429-4278-8126-D12F72253DCD}"/>
    <cellStyle name="Standaard 4 2 4 5 2" xfId="1383" xr:uid="{0CE15A30-A797-4AA3-AF98-1F478ACDC11E}"/>
    <cellStyle name="Standaard 4 2 4 5 2 2" xfId="3175" xr:uid="{DDB0E7BD-9463-4967-9D75-4EC7D34E25AD}"/>
    <cellStyle name="Standaard 4 2 4 5 3" xfId="2279" xr:uid="{95F4FE78-AC8C-4C4A-9334-55F55804868F}"/>
    <cellStyle name="Standaard 4 2 4 6" xfId="935" xr:uid="{F2A999AE-8960-4B9B-84B5-637ACBD4748E}"/>
    <cellStyle name="Standaard 4 2 4 6 2" xfId="2727" xr:uid="{DFBAB101-A7A4-4858-854D-F36C7F3C3273}"/>
    <cellStyle name="Standaard 4 2 4 7" xfId="1831" xr:uid="{05CCB57B-770A-4A65-8AF9-C87F574FBF5B}"/>
    <cellStyle name="Standaard 4 2 5" xfId="67" xr:uid="{C576174A-A6B4-402E-BBE0-02506930CF79}"/>
    <cellStyle name="Standaard 4 2 5 2" xfId="179" xr:uid="{BF75E3A1-EA2C-43DB-862B-67F6F555717F}"/>
    <cellStyle name="Standaard 4 2 5 2 2" xfId="403" xr:uid="{B419F801-C3A8-477E-8529-26BF16577335}"/>
    <cellStyle name="Standaard 4 2 5 2 2 2" xfId="851" xr:uid="{4F7F5E20-92EB-4675-A0F9-9DFD2C0B20B0}"/>
    <cellStyle name="Standaard 4 2 5 2 2 2 2" xfId="1747" xr:uid="{7E42CEB6-8405-4151-A191-09FEE6FFA3BE}"/>
    <cellStyle name="Standaard 4 2 5 2 2 2 2 2" xfId="3539" xr:uid="{D2BB9926-B57A-496B-AEEC-34831E392D9C}"/>
    <cellStyle name="Standaard 4 2 5 2 2 2 3" xfId="2643" xr:uid="{68F391AB-2107-4F50-B897-B49F36688558}"/>
    <cellStyle name="Standaard 4 2 5 2 2 3" xfId="1299" xr:uid="{0E30773B-BA2D-404A-B2D1-B0C3729F7E0A}"/>
    <cellStyle name="Standaard 4 2 5 2 2 3 2" xfId="3091" xr:uid="{CC3309BF-4E13-4B36-9715-070DDF726050}"/>
    <cellStyle name="Standaard 4 2 5 2 2 4" xfId="2195" xr:uid="{25C5649A-A5C9-466E-96B8-389E63B6AEAE}"/>
    <cellStyle name="Standaard 4 2 5 2 3" xfId="627" xr:uid="{4FFC64FE-54E9-44A9-A702-3E92D47EEF29}"/>
    <cellStyle name="Standaard 4 2 5 2 3 2" xfId="1523" xr:uid="{F8438529-3088-4A82-AD3E-0E14719C367B}"/>
    <cellStyle name="Standaard 4 2 5 2 3 2 2" xfId="3315" xr:uid="{802E33D2-D6B3-4F9C-9C16-6AD1030F0AD0}"/>
    <cellStyle name="Standaard 4 2 5 2 3 3" xfId="2419" xr:uid="{EAD12F01-ECE0-4212-875C-5B4FCE5FE049}"/>
    <cellStyle name="Standaard 4 2 5 2 4" xfId="1075" xr:uid="{D1877A8E-AEDE-4E3A-9443-4B3444B5DBBB}"/>
    <cellStyle name="Standaard 4 2 5 2 4 2" xfId="2867" xr:uid="{C4D1CCF5-43F9-4E7D-98C7-8E856A404050}"/>
    <cellStyle name="Standaard 4 2 5 2 5" xfId="1971" xr:uid="{990808C4-3779-475A-A6E0-7E505885E225}"/>
    <cellStyle name="Standaard 4 2 5 3" xfId="291" xr:uid="{C9BA32A1-A1F1-49ED-A8EF-D549019FFBA3}"/>
    <cellStyle name="Standaard 4 2 5 3 2" xfId="739" xr:uid="{1624F192-44EA-4CD7-AC5C-FA93B87955D2}"/>
    <cellStyle name="Standaard 4 2 5 3 2 2" xfId="1635" xr:uid="{3EBA77BB-722A-418B-B3C0-F1678E047883}"/>
    <cellStyle name="Standaard 4 2 5 3 2 2 2" xfId="3427" xr:uid="{928F0E64-38A2-41D8-8031-F93AEE161032}"/>
    <cellStyle name="Standaard 4 2 5 3 2 3" xfId="2531" xr:uid="{2D06DD25-5FC0-4D9C-891C-41C21217A5E6}"/>
    <cellStyle name="Standaard 4 2 5 3 3" xfId="1187" xr:uid="{FF58F624-0116-4385-B70F-9D2ADE43A4A2}"/>
    <cellStyle name="Standaard 4 2 5 3 3 2" xfId="2979" xr:uid="{2B2A4548-8C83-420B-9A90-B710930BD227}"/>
    <cellStyle name="Standaard 4 2 5 3 4" xfId="2083" xr:uid="{F16D56E7-F6C5-4A2E-8F69-2235B758AD4C}"/>
    <cellStyle name="Standaard 4 2 5 4" xfId="515" xr:uid="{5D36ABC5-466D-4F5B-9627-F0B8AD005B78}"/>
    <cellStyle name="Standaard 4 2 5 4 2" xfId="1411" xr:uid="{22AB11ED-BBEB-4634-8955-B6E2F4EE5FDD}"/>
    <cellStyle name="Standaard 4 2 5 4 2 2" xfId="3203" xr:uid="{3E41B3C3-DA9D-40A4-9C78-DA563C180BBC}"/>
    <cellStyle name="Standaard 4 2 5 4 3" xfId="2307" xr:uid="{08C2F964-50A1-4671-8A4C-DEBCD34C219D}"/>
    <cellStyle name="Standaard 4 2 5 5" xfId="963" xr:uid="{020A4D3F-F507-4C96-A2D7-21984D023028}"/>
    <cellStyle name="Standaard 4 2 5 5 2" xfId="2755" xr:uid="{CD5B21FB-50CE-41FF-BBD3-48759DE67654}"/>
    <cellStyle name="Standaard 4 2 5 6" xfId="1859" xr:uid="{49982057-52F2-4C02-915E-CEEF00745568}"/>
    <cellStyle name="Standaard 4 2 6" xfId="123" xr:uid="{8D292A0D-2A0E-48C5-B643-ED91613624B0}"/>
    <cellStyle name="Standaard 4 2 6 2" xfId="347" xr:uid="{09855EBA-37F2-4ECA-A116-B0B81A5BB625}"/>
    <cellStyle name="Standaard 4 2 6 2 2" xfId="795" xr:uid="{C7FD50B1-2635-4BDE-A53F-EBB0F4E0A2D8}"/>
    <cellStyle name="Standaard 4 2 6 2 2 2" xfId="1691" xr:uid="{EADE76F2-03DE-4414-A0C8-93FF0EF21CD6}"/>
    <cellStyle name="Standaard 4 2 6 2 2 2 2" xfId="3483" xr:uid="{D6913B90-16AB-4E85-B2E9-DC5BF5F21EF1}"/>
    <cellStyle name="Standaard 4 2 6 2 2 3" xfId="2587" xr:uid="{84C25E78-BE09-45BD-A138-6A705A3133C3}"/>
    <cellStyle name="Standaard 4 2 6 2 3" xfId="1243" xr:uid="{0FE42282-9682-45A3-B796-F011F2096DB2}"/>
    <cellStyle name="Standaard 4 2 6 2 3 2" xfId="3035" xr:uid="{3E495050-4F9E-41BB-904E-4827545DA7B8}"/>
    <cellStyle name="Standaard 4 2 6 2 4" xfId="2139" xr:uid="{CA213B1D-C99D-41A0-BCFF-5A3021D7BEAE}"/>
    <cellStyle name="Standaard 4 2 6 3" xfId="571" xr:uid="{17E39EA2-2D6C-49A6-BDCC-818D272FD408}"/>
    <cellStyle name="Standaard 4 2 6 3 2" xfId="1467" xr:uid="{03FCC43C-CE0A-42C9-AB48-4D624FED41E4}"/>
    <cellStyle name="Standaard 4 2 6 3 2 2" xfId="3259" xr:uid="{C4B8F681-8F09-423C-8479-497DD123A97B}"/>
    <cellStyle name="Standaard 4 2 6 3 3" xfId="2363" xr:uid="{FDAB555E-BCEF-4DFA-95DD-6CD31A8499DD}"/>
    <cellStyle name="Standaard 4 2 6 4" xfId="1019" xr:uid="{5986EEDF-889E-4E89-A59D-B33DEF9E17BB}"/>
    <cellStyle name="Standaard 4 2 6 4 2" xfId="2811" xr:uid="{ACBE85F7-8D4C-4BD5-BAD8-21494E3CE26B}"/>
    <cellStyle name="Standaard 4 2 6 5" xfId="1915" xr:uid="{C59CC98A-97BF-4465-B74A-4155FC9E2DED}"/>
    <cellStyle name="Standaard 4 2 7" xfId="235" xr:uid="{24E6F30B-8208-4CB4-8DF4-89CEEF700BEA}"/>
    <cellStyle name="Standaard 4 2 7 2" xfId="683" xr:uid="{89DE6459-61F2-4A81-A366-8A2294D8E82E}"/>
    <cellStyle name="Standaard 4 2 7 2 2" xfId="1579" xr:uid="{8CF485A7-A7F5-4163-841B-AAFCF43701CD}"/>
    <cellStyle name="Standaard 4 2 7 2 2 2" xfId="3371" xr:uid="{D8944AF3-5489-4FC2-BA49-8D30DDF2E524}"/>
    <cellStyle name="Standaard 4 2 7 2 3" xfId="2475" xr:uid="{EFF79D2B-FF8B-41F6-8FCE-37AC677EC438}"/>
    <cellStyle name="Standaard 4 2 7 3" xfId="1131" xr:uid="{022EB524-855C-40BB-8673-10FEDB168584}"/>
    <cellStyle name="Standaard 4 2 7 3 2" xfId="2923" xr:uid="{FB06E2AD-E781-457E-9633-DEB5C553EDA3}"/>
    <cellStyle name="Standaard 4 2 7 4" xfId="2027" xr:uid="{65CBAFA6-41F9-4338-9868-A3EDC54F6C83}"/>
    <cellStyle name="Standaard 4 2 8" xfId="459" xr:uid="{0D76900A-9CD1-4950-8079-EF828C799D46}"/>
    <cellStyle name="Standaard 4 2 8 2" xfId="1355" xr:uid="{0D48DE8A-6F1C-4FA8-AFC1-54275B6C777E}"/>
    <cellStyle name="Standaard 4 2 8 2 2" xfId="3147" xr:uid="{4359506C-8A4F-445B-A76E-66CEEFB8786E}"/>
    <cellStyle name="Standaard 4 2 8 3" xfId="2251" xr:uid="{18C1031F-1B8F-44CE-9A5E-332D7E368615}"/>
    <cellStyle name="Standaard 4 2 9" xfId="907" xr:uid="{2D57FF3E-AFEC-4CE0-993A-F6AA2D84507F}"/>
    <cellStyle name="Standaard 4 2 9 2" xfId="2699" xr:uid="{673404D4-A27F-4AAA-B1E3-42916601F745}"/>
    <cellStyle name="Standaard 4 3" xfId="15" xr:uid="{2AC84000-2298-4730-BDFF-DBF67A9541ED}"/>
    <cellStyle name="Standaard 4 3 2" xfId="29" xr:uid="{978C1E7B-9047-4E26-B960-3857B42F132C}"/>
    <cellStyle name="Standaard 4 3 2 2" xfId="58" xr:uid="{FC4A5002-F9FB-4D3E-9F2B-28B79631FBE6}"/>
    <cellStyle name="Standaard 4 3 2 2 2" xfId="114" xr:uid="{296DDC77-37AA-484D-A028-583F84425B43}"/>
    <cellStyle name="Standaard 4 3 2 2 2 2" xfId="226" xr:uid="{449FF786-1858-4402-A480-776588B2966B}"/>
    <cellStyle name="Standaard 4 3 2 2 2 2 2" xfId="450" xr:uid="{593F0BFA-7AAF-4BB8-BF94-67CE08B7B27C}"/>
    <cellStyle name="Standaard 4 3 2 2 2 2 2 2" xfId="898" xr:uid="{95489EB5-599A-4A5B-992B-6367311FA189}"/>
    <cellStyle name="Standaard 4 3 2 2 2 2 2 2 2" xfId="1794" xr:uid="{F744241E-3108-46F7-AA30-4087DBBEBAEF}"/>
    <cellStyle name="Standaard 4 3 2 2 2 2 2 2 2 2" xfId="3586" xr:uid="{E71E97D1-B508-497A-AB01-7EE2874FEFBC}"/>
    <cellStyle name="Standaard 4 3 2 2 2 2 2 2 3" xfId="2690" xr:uid="{B487704D-0104-48BD-A047-AF62609265C8}"/>
    <cellStyle name="Standaard 4 3 2 2 2 2 2 3" xfId="1346" xr:uid="{9E286333-8267-4A47-90F8-B9BC27921696}"/>
    <cellStyle name="Standaard 4 3 2 2 2 2 2 3 2" xfId="3138" xr:uid="{C4D665D2-57DB-4C94-BBEE-EA3EC4F23580}"/>
    <cellStyle name="Standaard 4 3 2 2 2 2 2 4" xfId="2242" xr:uid="{3DEA376B-513F-4C6E-A8A3-0C352C9304D2}"/>
    <cellStyle name="Standaard 4 3 2 2 2 2 3" xfId="674" xr:uid="{B2DBB643-3D1C-4A12-A85C-1700357E7B61}"/>
    <cellStyle name="Standaard 4 3 2 2 2 2 3 2" xfId="1570" xr:uid="{442D9670-458F-4793-9C27-3DC325F29ED8}"/>
    <cellStyle name="Standaard 4 3 2 2 2 2 3 2 2" xfId="3362" xr:uid="{DD59CA17-1F06-44FB-95D8-1FB6E0E9B68C}"/>
    <cellStyle name="Standaard 4 3 2 2 2 2 3 3" xfId="2466" xr:uid="{5EB538BA-8D45-4BF5-8B68-3F4BC18D7F5D}"/>
    <cellStyle name="Standaard 4 3 2 2 2 2 4" xfId="1122" xr:uid="{CFD22EBF-D5E9-4931-8D3C-BD4D3AFDF82D}"/>
    <cellStyle name="Standaard 4 3 2 2 2 2 4 2" xfId="2914" xr:uid="{947839B3-2758-45B4-A840-33A7F8734128}"/>
    <cellStyle name="Standaard 4 3 2 2 2 2 5" xfId="2018" xr:uid="{A0DC9B86-8E00-4DFC-A569-97232C3EC0B6}"/>
    <cellStyle name="Standaard 4 3 2 2 2 3" xfId="338" xr:uid="{3369FA33-6C7E-400F-AFE6-1818869B28EB}"/>
    <cellStyle name="Standaard 4 3 2 2 2 3 2" xfId="786" xr:uid="{ACC2C523-C830-42A9-93F1-F734EB2FBCD8}"/>
    <cellStyle name="Standaard 4 3 2 2 2 3 2 2" xfId="1682" xr:uid="{E1A78CA4-6ECE-403F-82EB-DAB0AFDFD9C3}"/>
    <cellStyle name="Standaard 4 3 2 2 2 3 2 2 2" xfId="3474" xr:uid="{BF107D7E-34A6-47D7-9BBE-1999D4985CAD}"/>
    <cellStyle name="Standaard 4 3 2 2 2 3 2 3" xfId="2578" xr:uid="{990C4D86-B424-4002-A0E0-5C2D6E480AB9}"/>
    <cellStyle name="Standaard 4 3 2 2 2 3 3" xfId="1234" xr:uid="{324C15A3-E5EE-4CCD-ABAC-E29823FC98B8}"/>
    <cellStyle name="Standaard 4 3 2 2 2 3 3 2" xfId="3026" xr:uid="{0A91F1E0-372F-4A11-A59E-9B660825FAAA}"/>
    <cellStyle name="Standaard 4 3 2 2 2 3 4" xfId="2130" xr:uid="{CC024765-21AB-4CAC-8977-E1643A813317}"/>
    <cellStyle name="Standaard 4 3 2 2 2 4" xfId="562" xr:uid="{D5BC4939-4826-4F31-BC8D-DC4F5B388143}"/>
    <cellStyle name="Standaard 4 3 2 2 2 4 2" xfId="1458" xr:uid="{B05EA83A-61E7-45F6-9358-6454EAD90E94}"/>
    <cellStyle name="Standaard 4 3 2 2 2 4 2 2" xfId="3250" xr:uid="{A91E496A-6ACE-443E-A3C1-9FBD8DBB687E}"/>
    <cellStyle name="Standaard 4 3 2 2 2 4 3" xfId="2354" xr:uid="{1F661253-617E-406D-9CB3-664EB3D7922D}"/>
    <cellStyle name="Standaard 4 3 2 2 2 5" xfId="1010" xr:uid="{F4C58284-24D7-4294-A141-B4667FFC9518}"/>
    <cellStyle name="Standaard 4 3 2 2 2 5 2" xfId="2802" xr:uid="{76C19876-96E1-4BD6-95E0-6C3943057601}"/>
    <cellStyle name="Standaard 4 3 2 2 2 6" xfId="1906" xr:uid="{466DB38E-1271-43F4-98BB-0D734B0F6108}"/>
    <cellStyle name="Standaard 4 3 2 2 3" xfId="170" xr:uid="{541E2104-8465-455B-AA90-1F6A3474397B}"/>
    <cellStyle name="Standaard 4 3 2 2 3 2" xfId="394" xr:uid="{1CD5BD6A-6AA7-4B8E-9AAC-25ECB4664385}"/>
    <cellStyle name="Standaard 4 3 2 2 3 2 2" xfId="842" xr:uid="{F3F51996-AF76-4C8D-92AC-3396EE04D818}"/>
    <cellStyle name="Standaard 4 3 2 2 3 2 2 2" xfId="1738" xr:uid="{5E95CE4D-764A-489C-A9EE-5BAF3DB2C4A4}"/>
    <cellStyle name="Standaard 4 3 2 2 3 2 2 2 2" xfId="3530" xr:uid="{39D448B4-E730-4755-8521-8CA00FF9A5B2}"/>
    <cellStyle name="Standaard 4 3 2 2 3 2 2 3" xfId="2634" xr:uid="{56B279CE-43EB-4961-89F0-963309EC43C4}"/>
    <cellStyle name="Standaard 4 3 2 2 3 2 3" xfId="1290" xr:uid="{CA62E95D-272D-46C5-AF34-365D9B34E538}"/>
    <cellStyle name="Standaard 4 3 2 2 3 2 3 2" xfId="3082" xr:uid="{128E5003-F57E-49B5-9DD2-19D99034D7AD}"/>
    <cellStyle name="Standaard 4 3 2 2 3 2 4" xfId="2186" xr:uid="{6563FEC8-900B-454D-8E64-D906B097945F}"/>
    <cellStyle name="Standaard 4 3 2 2 3 3" xfId="618" xr:uid="{1DD9B32E-242F-407E-8412-F754F61A5A70}"/>
    <cellStyle name="Standaard 4 3 2 2 3 3 2" xfId="1514" xr:uid="{DB94D738-D4EE-4949-818F-48CCFC706C94}"/>
    <cellStyle name="Standaard 4 3 2 2 3 3 2 2" xfId="3306" xr:uid="{95507C9B-A8F8-44B6-8501-1DAC4BD9635E}"/>
    <cellStyle name="Standaard 4 3 2 2 3 3 3" xfId="2410" xr:uid="{0417B9DC-8876-4925-963D-7FEA644BF56E}"/>
    <cellStyle name="Standaard 4 3 2 2 3 4" xfId="1066" xr:uid="{3AF4AE9C-3D9C-45A3-A05E-BDA88D40B465}"/>
    <cellStyle name="Standaard 4 3 2 2 3 4 2" xfId="2858" xr:uid="{482DA4AB-5329-4F51-9305-1EB87225A01F}"/>
    <cellStyle name="Standaard 4 3 2 2 3 5" xfId="1962" xr:uid="{AC7B81D8-9EA0-416C-A54F-83D30720BC40}"/>
    <cellStyle name="Standaard 4 3 2 2 4" xfId="282" xr:uid="{CA73746C-7222-495F-8E9D-3BC36F7142CE}"/>
    <cellStyle name="Standaard 4 3 2 2 4 2" xfId="730" xr:uid="{96C71E4A-E253-4170-ABA3-43E3F744A124}"/>
    <cellStyle name="Standaard 4 3 2 2 4 2 2" xfId="1626" xr:uid="{21CBE020-F07A-4EB2-BDEA-CF61925B61C2}"/>
    <cellStyle name="Standaard 4 3 2 2 4 2 2 2" xfId="3418" xr:uid="{71F8F9C3-18AB-4834-9741-6A756B6CB047}"/>
    <cellStyle name="Standaard 4 3 2 2 4 2 3" xfId="2522" xr:uid="{8FD14273-E84D-4889-805D-1FFE92CF65BC}"/>
    <cellStyle name="Standaard 4 3 2 2 4 3" xfId="1178" xr:uid="{7A88BA76-E8A3-4B85-8369-0BD9CFC20C7B}"/>
    <cellStyle name="Standaard 4 3 2 2 4 3 2" xfId="2970" xr:uid="{9F060F31-B8E0-4FFF-AAC3-1E475B2CF794}"/>
    <cellStyle name="Standaard 4 3 2 2 4 4" xfId="2074" xr:uid="{23F05608-324C-4FCB-8E7F-B248B35AED27}"/>
    <cellStyle name="Standaard 4 3 2 2 5" xfId="506" xr:uid="{4F7A7488-5FDE-44BA-997F-6E63CE79803B}"/>
    <cellStyle name="Standaard 4 3 2 2 5 2" xfId="1402" xr:uid="{11E6636E-1E50-46EA-9E36-ACB28908905E}"/>
    <cellStyle name="Standaard 4 3 2 2 5 2 2" xfId="3194" xr:uid="{CDBC26FD-47C3-411E-A13F-DD0725C5E92E}"/>
    <cellStyle name="Standaard 4 3 2 2 5 3" xfId="2298" xr:uid="{863DDC62-67C9-498E-9F43-929516B2074D}"/>
    <cellStyle name="Standaard 4 3 2 2 6" xfId="954" xr:uid="{4A6B2B53-A035-4B97-BD92-E3794BF2E588}"/>
    <cellStyle name="Standaard 4 3 2 2 6 2" xfId="2746" xr:uid="{A4695807-1109-48BF-AAC3-F9FFE05E9865}"/>
    <cellStyle name="Standaard 4 3 2 2 7" xfId="1850" xr:uid="{4471E72F-2D52-4DFA-9693-F3C5F449B3A3}"/>
    <cellStyle name="Standaard 4 3 2 3" xfId="86" xr:uid="{ED7B262C-6BEA-4DB9-99D2-62CE62D98F75}"/>
    <cellStyle name="Standaard 4 3 2 3 2" xfId="198" xr:uid="{C28C2E23-4CEB-48A7-831F-CEA12027B5D8}"/>
    <cellStyle name="Standaard 4 3 2 3 2 2" xfId="422" xr:uid="{C5E97265-BB65-458E-84C7-5D1D8251EDD6}"/>
    <cellStyle name="Standaard 4 3 2 3 2 2 2" xfId="870" xr:uid="{F11E01C6-04FC-4910-92F8-6BF610B9C964}"/>
    <cellStyle name="Standaard 4 3 2 3 2 2 2 2" xfId="1766" xr:uid="{5DAB3236-2468-459C-B28E-710BE7263549}"/>
    <cellStyle name="Standaard 4 3 2 3 2 2 2 2 2" xfId="3558" xr:uid="{2FEA7886-09E4-4BAD-8668-C5CFF613F678}"/>
    <cellStyle name="Standaard 4 3 2 3 2 2 2 3" xfId="2662" xr:uid="{A52710E8-2589-45D7-9300-F7CC96D5E8CC}"/>
    <cellStyle name="Standaard 4 3 2 3 2 2 3" xfId="1318" xr:uid="{43976C2E-358D-451F-8B56-604D430EE933}"/>
    <cellStyle name="Standaard 4 3 2 3 2 2 3 2" xfId="3110" xr:uid="{95C73FC1-A88C-469A-B4A1-5FDC25999986}"/>
    <cellStyle name="Standaard 4 3 2 3 2 2 4" xfId="2214" xr:uid="{89D97947-A16E-4969-8CC7-09A710EE5BC2}"/>
    <cellStyle name="Standaard 4 3 2 3 2 3" xfId="646" xr:uid="{0C9D6305-2F5B-486D-8217-2BF151ABA134}"/>
    <cellStyle name="Standaard 4 3 2 3 2 3 2" xfId="1542" xr:uid="{C599EFDE-2C23-479D-8434-6332BBAAE39B}"/>
    <cellStyle name="Standaard 4 3 2 3 2 3 2 2" xfId="3334" xr:uid="{2EEB962A-D05A-4B09-A797-53184DD22C32}"/>
    <cellStyle name="Standaard 4 3 2 3 2 3 3" xfId="2438" xr:uid="{72DB4888-58DD-427F-ABB3-D676FE7D8434}"/>
    <cellStyle name="Standaard 4 3 2 3 2 4" xfId="1094" xr:uid="{EBCFB13E-DDCE-48AA-905B-CD48C8C173F7}"/>
    <cellStyle name="Standaard 4 3 2 3 2 4 2" xfId="2886" xr:uid="{AC4DF953-2D45-459F-AE56-7ED7E64CA23B}"/>
    <cellStyle name="Standaard 4 3 2 3 2 5" xfId="1990" xr:uid="{8D3C025B-67EA-41E3-A911-8F83781AA5DF}"/>
    <cellStyle name="Standaard 4 3 2 3 3" xfId="310" xr:uid="{E049E7E9-161D-4232-87AB-E52CAC18DD43}"/>
    <cellStyle name="Standaard 4 3 2 3 3 2" xfId="758" xr:uid="{B253478A-E7B4-45F4-B05C-B7D375955446}"/>
    <cellStyle name="Standaard 4 3 2 3 3 2 2" xfId="1654" xr:uid="{E121B163-8D25-4043-9F62-4E3FB9252EEC}"/>
    <cellStyle name="Standaard 4 3 2 3 3 2 2 2" xfId="3446" xr:uid="{2B8CA738-A26B-45C6-B0FB-7EE182A32520}"/>
    <cellStyle name="Standaard 4 3 2 3 3 2 3" xfId="2550" xr:uid="{F6533B88-4ECA-4630-BA06-D61600FEC915}"/>
    <cellStyle name="Standaard 4 3 2 3 3 3" xfId="1206" xr:uid="{8E736A0A-0101-4DBB-8862-EED21409EE49}"/>
    <cellStyle name="Standaard 4 3 2 3 3 3 2" xfId="2998" xr:uid="{03A66D9C-CD97-4FF8-B982-46DCE71C269D}"/>
    <cellStyle name="Standaard 4 3 2 3 3 4" xfId="2102" xr:uid="{29D3B492-64C6-4A54-BB94-8A90D5A49F21}"/>
    <cellStyle name="Standaard 4 3 2 3 4" xfId="534" xr:uid="{0DD2B335-9968-46C8-8151-E81FEA9F33B0}"/>
    <cellStyle name="Standaard 4 3 2 3 4 2" xfId="1430" xr:uid="{16CE4C0F-B86B-45AB-810D-DDE3C49C2133}"/>
    <cellStyle name="Standaard 4 3 2 3 4 2 2" xfId="3222" xr:uid="{CCDA4555-39C8-4919-B5D7-241C8C573054}"/>
    <cellStyle name="Standaard 4 3 2 3 4 3" xfId="2326" xr:uid="{4C586953-B810-4487-93E3-ABB89F3D751C}"/>
    <cellStyle name="Standaard 4 3 2 3 5" xfId="982" xr:uid="{A6B937C2-D5AE-43FD-B430-FD3137DBD26E}"/>
    <cellStyle name="Standaard 4 3 2 3 5 2" xfId="2774" xr:uid="{83715CA3-4030-4A10-8E31-2C009795C9D8}"/>
    <cellStyle name="Standaard 4 3 2 3 6" xfId="1878" xr:uid="{EB3B084F-8C91-4A53-A153-8A16B22A333B}"/>
    <cellStyle name="Standaard 4 3 2 4" xfId="142" xr:uid="{13780EAF-F4DE-4A37-9169-353593DF7522}"/>
    <cellStyle name="Standaard 4 3 2 4 2" xfId="366" xr:uid="{C2D81185-1033-4225-999F-68E48CC7186D}"/>
    <cellStyle name="Standaard 4 3 2 4 2 2" xfId="814" xr:uid="{632B9122-6740-47AB-9551-077A59ABA1B7}"/>
    <cellStyle name="Standaard 4 3 2 4 2 2 2" xfId="1710" xr:uid="{41D04A6A-9C7D-4122-8DBF-C696651480EC}"/>
    <cellStyle name="Standaard 4 3 2 4 2 2 2 2" xfId="3502" xr:uid="{D6FD0644-DAB9-48F2-9930-1C29B90E434C}"/>
    <cellStyle name="Standaard 4 3 2 4 2 2 3" xfId="2606" xr:uid="{638EF688-C930-459D-806F-C4B2657386F1}"/>
    <cellStyle name="Standaard 4 3 2 4 2 3" xfId="1262" xr:uid="{52B3D0A7-FAF0-45C7-B547-091CB994B79E}"/>
    <cellStyle name="Standaard 4 3 2 4 2 3 2" xfId="3054" xr:uid="{FE17F876-7A82-4D02-A9C0-F5D03C5702C1}"/>
    <cellStyle name="Standaard 4 3 2 4 2 4" xfId="2158" xr:uid="{5264E0B1-8FDD-47A4-BDD5-1AF225D4456B}"/>
    <cellStyle name="Standaard 4 3 2 4 3" xfId="590" xr:uid="{0CD61300-424A-4C77-A937-1283BE348B8E}"/>
    <cellStyle name="Standaard 4 3 2 4 3 2" xfId="1486" xr:uid="{AFCD7396-E3FD-41E3-AE84-7E53AC48E332}"/>
    <cellStyle name="Standaard 4 3 2 4 3 2 2" xfId="3278" xr:uid="{EB2965FB-3229-4F3C-95B2-046FA80EF166}"/>
    <cellStyle name="Standaard 4 3 2 4 3 3" xfId="2382" xr:uid="{0316ABC4-DED1-49A2-B777-655C619FC417}"/>
    <cellStyle name="Standaard 4 3 2 4 4" xfId="1038" xr:uid="{ADFC123F-5A1C-4B21-92E3-9431E3611C62}"/>
    <cellStyle name="Standaard 4 3 2 4 4 2" xfId="2830" xr:uid="{3BC67CFF-CC43-4436-8B8E-D98CB17AF112}"/>
    <cellStyle name="Standaard 4 3 2 4 5" xfId="1934" xr:uid="{4F6217CA-48BA-4A12-B93A-CA468AD8D9C6}"/>
    <cellStyle name="Standaard 4 3 2 5" xfId="254" xr:uid="{C5063A15-40F2-452A-A51B-E4080AF1B508}"/>
    <cellStyle name="Standaard 4 3 2 5 2" xfId="702" xr:uid="{129BAA55-FD4D-479F-8DDF-CF66E8405C7C}"/>
    <cellStyle name="Standaard 4 3 2 5 2 2" xfId="1598" xr:uid="{0147F60A-B92D-47EF-986F-6BB67F554308}"/>
    <cellStyle name="Standaard 4 3 2 5 2 2 2" xfId="3390" xr:uid="{04B2CE27-4320-4B5E-B300-B5477ADFF8CC}"/>
    <cellStyle name="Standaard 4 3 2 5 2 3" xfId="2494" xr:uid="{DB1E6EEB-A4C3-4976-A5EA-D022F1A52D02}"/>
    <cellStyle name="Standaard 4 3 2 5 3" xfId="1150" xr:uid="{E194CC32-87F9-418E-8631-64E06B3031C4}"/>
    <cellStyle name="Standaard 4 3 2 5 3 2" xfId="2942" xr:uid="{ADD0B0C6-AD9E-4A48-9629-B5A75EEEE932}"/>
    <cellStyle name="Standaard 4 3 2 5 4" xfId="2046" xr:uid="{94401AE1-2018-4803-AC3F-661105056FA8}"/>
    <cellStyle name="Standaard 4 3 2 6" xfId="478" xr:uid="{899A1DC9-0A29-4369-8250-323968C05E54}"/>
    <cellStyle name="Standaard 4 3 2 6 2" xfId="1374" xr:uid="{3802AD51-3458-4ED4-A5E8-E220EB12A920}"/>
    <cellStyle name="Standaard 4 3 2 6 2 2" xfId="3166" xr:uid="{C0A028E2-317E-40FE-A860-5E985B4FE3B5}"/>
    <cellStyle name="Standaard 4 3 2 6 3" xfId="2270" xr:uid="{FCBBCA66-2D97-4ED9-88BB-3DDB92DF6A3A}"/>
    <cellStyle name="Standaard 4 3 2 7" xfId="926" xr:uid="{1A6C9EE5-263F-498F-B569-D10B75A277F7}"/>
    <cellStyle name="Standaard 4 3 2 7 2" xfId="2718" xr:uid="{2B3E0095-A844-4AE2-9831-38C7EF47DBD2}"/>
    <cellStyle name="Standaard 4 3 2 8" xfId="1822" xr:uid="{A7C6BA25-119F-4158-89C9-9D387AC838DA}"/>
    <cellStyle name="Standaard 4 3 3" xfId="44" xr:uid="{8740D6FD-5ADD-4989-A2C0-B90E7D2E6971}"/>
    <cellStyle name="Standaard 4 3 3 2" xfId="100" xr:uid="{D9BEBF6D-A3CB-42D1-A652-678380FB4D75}"/>
    <cellStyle name="Standaard 4 3 3 2 2" xfId="212" xr:uid="{EE835619-9361-414F-A8F6-FA89E586EC94}"/>
    <cellStyle name="Standaard 4 3 3 2 2 2" xfId="436" xr:uid="{7D1DD616-FE57-43D6-97DD-2CE58937AA6B}"/>
    <cellStyle name="Standaard 4 3 3 2 2 2 2" xfId="884" xr:uid="{65F32EE3-88C8-4E1B-9074-F5EFD1569C40}"/>
    <cellStyle name="Standaard 4 3 3 2 2 2 2 2" xfId="1780" xr:uid="{D99AD6EF-C5F8-4BC2-9F15-FA129676376D}"/>
    <cellStyle name="Standaard 4 3 3 2 2 2 2 2 2" xfId="3572" xr:uid="{66DE2E05-953E-4A66-BDE2-38076046CCB2}"/>
    <cellStyle name="Standaard 4 3 3 2 2 2 2 3" xfId="2676" xr:uid="{B65B0B12-2258-43FA-BA49-000E6F05D11F}"/>
    <cellStyle name="Standaard 4 3 3 2 2 2 3" xfId="1332" xr:uid="{E2A785DF-860D-49D3-B423-869B276DC166}"/>
    <cellStyle name="Standaard 4 3 3 2 2 2 3 2" xfId="3124" xr:uid="{F3C79DC2-EED4-4BDE-A15B-DD174E13CB09}"/>
    <cellStyle name="Standaard 4 3 3 2 2 2 4" xfId="2228" xr:uid="{7064D13B-6A5B-42D7-972F-C8F8EB240393}"/>
    <cellStyle name="Standaard 4 3 3 2 2 3" xfId="660" xr:uid="{88F39190-34DE-49D1-B9D5-B16ECF143E37}"/>
    <cellStyle name="Standaard 4 3 3 2 2 3 2" xfId="1556" xr:uid="{567D4F80-B475-4A0B-AA80-B71CA11933F0}"/>
    <cellStyle name="Standaard 4 3 3 2 2 3 2 2" xfId="3348" xr:uid="{FF3E0262-E745-4EFA-8263-482543170DC3}"/>
    <cellStyle name="Standaard 4 3 3 2 2 3 3" xfId="2452" xr:uid="{B646E768-7A88-4223-B49B-6D507137C6A0}"/>
    <cellStyle name="Standaard 4 3 3 2 2 4" xfId="1108" xr:uid="{A68AFF1F-D85C-4857-94BD-2EE65BCF3590}"/>
    <cellStyle name="Standaard 4 3 3 2 2 4 2" xfId="2900" xr:uid="{FC874CA3-246D-4385-A174-F64E45E22AF7}"/>
    <cellStyle name="Standaard 4 3 3 2 2 5" xfId="2004" xr:uid="{544E4451-0519-4F8F-B5BE-0309F97A738D}"/>
    <cellStyle name="Standaard 4 3 3 2 3" xfId="324" xr:uid="{8EA80915-9964-4D1F-9C80-BFC77FF65EAF}"/>
    <cellStyle name="Standaard 4 3 3 2 3 2" xfId="772" xr:uid="{B35388D6-6C5A-4018-8981-2C20368F3AEC}"/>
    <cellStyle name="Standaard 4 3 3 2 3 2 2" xfId="1668" xr:uid="{D1773E2D-B444-4661-A035-763A4531B1B7}"/>
    <cellStyle name="Standaard 4 3 3 2 3 2 2 2" xfId="3460" xr:uid="{BE62B0AD-372C-43FD-809B-61ADB5D32425}"/>
    <cellStyle name="Standaard 4 3 3 2 3 2 3" xfId="2564" xr:uid="{32F3B7E5-66A1-4174-BD83-9BBC42ED3EF5}"/>
    <cellStyle name="Standaard 4 3 3 2 3 3" xfId="1220" xr:uid="{01350A9E-A947-4E0B-A61D-AFD3FD49719E}"/>
    <cellStyle name="Standaard 4 3 3 2 3 3 2" xfId="3012" xr:uid="{6489A656-53B0-4711-9B13-D2B5CED235D5}"/>
    <cellStyle name="Standaard 4 3 3 2 3 4" xfId="2116" xr:uid="{7CA130F5-312E-4A69-BFF4-2415F58930F2}"/>
    <cellStyle name="Standaard 4 3 3 2 4" xfId="548" xr:uid="{E80BF134-89B0-4C96-BE49-6F61825C3FA8}"/>
    <cellStyle name="Standaard 4 3 3 2 4 2" xfId="1444" xr:uid="{6F089F63-5114-48BE-9147-5C596BDC9543}"/>
    <cellStyle name="Standaard 4 3 3 2 4 2 2" xfId="3236" xr:uid="{44CE3239-4E38-4000-81DD-AC14C37100EF}"/>
    <cellStyle name="Standaard 4 3 3 2 4 3" xfId="2340" xr:uid="{D2F7DC43-1863-4316-96FA-62EFC685973B}"/>
    <cellStyle name="Standaard 4 3 3 2 5" xfId="996" xr:uid="{4B21151D-1C3B-433A-93C9-B50400943A9B}"/>
    <cellStyle name="Standaard 4 3 3 2 5 2" xfId="2788" xr:uid="{44039C6C-6D3D-4334-92D2-982CBB2020C1}"/>
    <cellStyle name="Standaard 4 3 3 2 6" xfId="1892" xr:uid="{5E852324-1B57-44C4-BB82-57E4F5C89DE7}"/>
    <cellStyle name="Standaard 4 3 3 3" xfId="156" xr:uid="{89247926-F348-46D2-8DB9-7D222CED985C}"/>
    <cellStyle name="Standaard 4 3 3 3 2" xfId="380" xr:uid="{E92B6E25-469E-4F97-9682-6204E45A0F3A}"/>
    <cellStyle name="Standaard 4 3 3 3 2 2" xfId="828" xr:uid="{E1733E87-E344-4A73-A5F8-BFEFCE0CCC84}"/>
    <cellStyle name="Standaard 4 3 3 3 2 2 2" xfId="1724" xr:uid="{5C6230C2-1FA8-41A9-A654-17D67F781026}"/>
    <cellStyle name="Standaard 4 3 3 3 2 2 2 2" xfId="3516" xr:uid="{87E5CCD4-5505-491D-86F6-2F227DEEB357}"/>
    <cellStyle name="Standaard 4 3 3 3 2 2 3" xfId="2620" xr:uid="{638404C5-832B-4460-9054-CF5034BEE3F8}"/>
    <cellStyle name="Standaard 4 3 3 3 2 3" xfId="1276" xr:uid="{61C517D9-8F37-48C8-8E2E-9572C0F73207}"/>
    <cellStyle name="Standaard 4 3 3 3 2 3 2" xfId="3068" xr:uid="{110F3EAE-A8D7-42BE-A39A-8612F4A71A04}"/>
    <cellStyle name="Standaard 4 3 3 3 2 4" xfId="2172" xr:uid="{5273C99F-C464-4A01-BF07-F40FB03A5BF8}"/>
    <cellStyle name="Standaard 4 3 3 3 3" xfId="604" xr:uid="{9256C105-3B40-4F5A-A458-BD66EB4426EC}"/>
    <cellStyle name="Standaard 4 3 3 3 3 2" xfId="1500" xr:uid="{A2F6509E-FD0B-4618-B69A-6136E91CFDBA}"/>
    <cellStyle name="Standaard 4 3 3 3 3 2 2" xfId="3292" xr:uid="{1598A22C-65D3-4C3D-AD4E-3EBA1E14604E}"/>
    <cellStyle name="Standaard 4 3 3 3 3 3" xfId="2396" xr:uid="{6C7B28C4-AF48-4CCA-AEAF-D2F9A82572DD}"/>
    <cellStyle name="Standaard 4 3 3 3 4" xfId="1052" xr:uid="{A8D0F361-0B1B-42EA-B9D3-76EEEEAB9B7B}"/>
    <cellStyle name="Standaard 4 3 3 3 4 2" xfId="2844" xr:uid="{4B144813-FA0D-4273-BD97-D66E8774DE95}"/>
    <cellStyle name="Standaard 4 3 3 3 5" xfId="1948" xr:uid="{7ACD0774-E608-4886-A85D-76A88E71B39A}"/>
    <cellStyle name="Standaard 4 3 3 4" xfId="268" xr:uid="{A6DAC32A-5B7F-4590-8C56-C5C81D75CD62}"/>
    <cellStyle name="Standaard 4 3 3 4 2" xfId="716" xr:uid="{626F86BA-442C-4E99-A007-B7950AC7F8E6}"/>
    <cellStyle name="Standaard 4 3 3 4 2 2" xfId="1612" xr:uid="{5F731501-2B15-4A9F-87DD-C8E787593BE1}"/>
    <cellStyle name="Standaard 4 3 3 4 2 2 2" xfId="3404" xr:uid="{C7FCA302-A88D-4A18-976E-01F879B0E73E}"/>
    <cellStyle name="Standaard 4 3 3 4 2 3" xfId="2508" xr:uid="{805802BA-014D-48DF-8436-F45B8812B08C}"/>
    <cellStyle name="Standaard 4 3 3 4 3" xfId="1164" xr:uid="{5DA2D2E2-AAE2-414A-B9A6-8DCB78CDD276}"/>
    <cellStyle name="Standaard 4 3 3 4 3 2" xfId="2956" xr:uid="{4DB91E8F-7026-4C8C-8A8E-5D872EBDC872}"/>
    <cellStyle name="Standaard 4 3 3 4 4" xfId="2060" xr:uid="{66EDED22-CEF5-485E-B6FB-64EBF727E20A}"/>
    <cellStyle name="Standaard 4 3 3 5" xfId="492" xr:uid="{0557BA29-DEA6-450C-B9E3-65D5045F62F1}"/>
    <cellStyle name="Standaard 4 3 3 5 2" xfId="1388" xr:uid="{42ADF8CC-8C7B-4AE4-83B7-9321F3BA1F18}"/>
    <cellStyle name="Standaard 4 3 3 5 2 2" xfId="3180" xr:uid="{764E9C81-705A-494D-954B-D6B5F7CA2CB5}"/>
    <cellStyle name="Standaard 4 3 3 5 3" xfId="2284" xr:uid="{61C0523F-A397-48B2-883E-A121EAAA0CE2}"/>
    <cellStyle name="Standaard 4 3 3 6" xfId="940" xr:uid="{FD1B3359-5C36-42E6-B23D-6A8EE607DED9}"/>
    <cellStyle name="Standaard 4 3 3 6 2" xfId="2732" xr:uid="{2E8C5361-88E7-467A-95DB-2BE71F18FCF2}"/>
    <cellStyle name="Standaard 4 3 3 7" xfId="1836" xr:uid="{B7EA2113-C8C8-4333-BAA1-D2087FBBB882}"/>
    <cellStyle name="Standaard 4 3 4" xfId="72" xr:uid="{48BFA7E7-3E6D-4737-B5A8-393B73B14C29}"/>
    <cellStyle name="Standaard 4 3 4 2" xfId="184" xr:uid="{53E31FD1-AA8B-4D48-B556-68EDB4EB123E}"/>
    <cellStyle name="Standaard 4 3 4 2 2" xfId="408" xr:uid="{473C13C1-A6FB-4D2E-AD02-A673A15B7150}"/>
    <cellStyle name="Standaard 4 3 4 2 2 2" xfId="856" xr:uid="{38B6B637-C09C-46ED-8F41-BF1DB3C5E21F}"/>
    <cellStyle name="Standaard 4 3 4 2 2 2 2" xfId="1752" xr:uid="{CD284EA3-6C5F-470D-B1DD-4DED889666B7}"/>
    <cellStyle name="Standaard 4 3 4 2 2 2 2 2" xfId="3544" xr:uid="{FC3B6FEA-824C-4037-BD85-4674DD559DDC}"/>
    <cellStyle name="Standaard 4 3 4 2 2 2 3" xfId="2648" xr:uid="{FC879A23-C0FA-4B9F-A48B-598E01CD934E}"/>
    <cellStyle name="Standaard 4 3 4 2 2 3" xfId="1304" xr:uid="{5060FC8A-8788-4183-9B32-521DE21D2612}"/>
    <cellStyle name="Standaard 4 3 4 2 2 3 2" xfId="3096" xr:uid="{75172223-42BF-4868-BA6D-CB7D25DC697E}"/>
    <cellStyle name="Standaard 4 3 4 2 2 4" xfId="2200" xr:uid="{576CC646-91FB-486C-A100-1791E525F18B}"/>
    <cellStyle name="Standaard 4 3 4 2 3" xfId="632" xr:uid="{94326FDB-021A-4E3B-A4AE-0CCA3E02B4E7}"/>
    <cellStyle name="Standaard 4 3 4 2 3 2" xfId="1528" xr:uid="{41C838AB-E7B0-4A99-AE10-6C061DA0F620}"/>
    <cellStyle name="Standaard 4 3 4 2 3 2 2" xfId="3320" xr:uid="{45D764A6-E989-42E1-A299-1BAF69923C7F}"/>
    <cellStyle name="Standaard 4 3 4 2 3 3" xfId="2424" xr:uid="{3F37787A-4CD0-4EFA-A47C-316C517BD0CE}"/>
    <cellStyle name="Standaard 4 3 4 2 4" xfId="1080" xr:uid="{4AD7AA6E-0D34-4D74-8420-A6605F773428}"/>
    <cellStyle name="Standaard 4 3 4 2 4 2" xfId="2872" xr:uid="{2A09BB97-42A0-4E00-BD08-7BCCD868C43B}"/>
    <cellStyle name="Standaard 4 3 4 2 5" xfId="1976" xr:uid="{7130A2FF-2D4D-4B1D-B90B-D7EF01351730}"/>
    <cellStyle name="Standaard 4 3 4 3" xfId="296" xr:uid="{E6B353B6-EBF1-4625-BC2C-D185B1677266}"/>
    <cellStyle name="Standaard 4 3 4 3 2" xfId="744" xr:uid="{4F14A4EB-63DD-4ADA-8096-B50515C59EBA}"/>
    <cellStyle name="Standaard 4 3 4 3 2 2" xfId="1640" xr:uid="{4FB8CF9D-D8F7-4C43-8804-938BBA2E76D5}"/>
    <cellStyle name="Standaard 4 3 4 3 2 2 2" xfId="3432" xr:uid="{9A193AEC-6D5D-41A2-AA57-42CB8A484F2F}"/>
    <cellStyle name="Standaard 4 3 4 3 2 3" xfId="2536" xr:uid="{7D21DFB9-D350-47C3-81C2-9705D759EFBF}"/>
    <cellStyle name="Standaard 4 3 4 3 3" xfId="1192" xr:uid="{F8D56CEB-5ADE-40C8-85F5-53D87F869DD9}"/>
    <cellStyle name="Standaard 4 3 4 3 3 2" xfId="2984" xr:uid="{7075BE45-1773-4A93-9FE8-2FB5E464AB8D}"/>
    <cellStyle name="Standaard 4 3 4 3 4" xfId="2088" xr:uid="{7A1C831A-F0F3-48C8-BC55-F437AD0500C8}"/>
    <cellStyle name="Standaard 4 3 4 4" xfId="520" xr:uid="{A4CD2BA7-9D38-408F-8FBC-648D8A47C389}"/>
    <cellStyle name="Standaard 4 3 4 4 2" xfId="1416" xr:uid="{7E1DE792-E6D6-4FF4-8512-BDA876390A26}"/>
    <cellStyle name="Standaard 4 3 4 4 2 2" xfId="3208" xr:uid="{B9E3D90C-EAC3-4DE6-BA58-41C2BF581E1F}"/>
    <cellStyle name="Standaard 4 3 4 4 3" xfId="2312" xr:uid="{1B01FD99-5453-4439-AA8F-2DF047233891}"/>
    <cellStyle name="Standaard 4 3 4 5" xfId="968" xr:uid="{2D4B7CFC-BEC9-4EEC-8AD8-76773342AB99}"/>
    <cellStyle name="Standaard 4 3 4 5 2" xfId="2760" xr:uid="{E70C971C-E4A9-49BB-ADCA-88382BFBCC13}"/>
    <cellStyle name="Standaard 4 3 4 6" xfId="1864" xr:uid="{1BC06048-5EF7-43D1-9FF3-4F2560EE4A4B}"/>
    <cellStyle name="Standaard 4 3 5" xfId="128" xr:uid="{465CCC81-C00F-4A6C-9C70-E4434D3D3154}"/>
    <cellStyle name="Standaard 4 3 5 2" xfId="352" xr:uid="{00A029E0-3EC8-4514-8077-35487A4B6500}"/>
    <cellStyle name="Standaard 4 3 5 2 2" xfId="800" xr:uid="{E7A02BEA-F8B2-4B38-92F2-BB066CDA110F}"/>
    <cellStyle name="Standaard 4 3 5 2 2 2" xfId="1696" xr:uid="{FE413ED0-F6A1-435D-9968-05ACA02E70F7}"/>
    <cellStyle name="Standaard 4 3 5 2 2 2 2" xfId="3488" xr:uid="{2DB35421-8C42-4142-BE9C-BB9EA0F51930}"/>
    <cellStyle name="Standaard 4 3 5 2 2 3" xfId="2592" xr:uid="{AAA79E90-073A-45A7-8797-DDDF0717D44B}"/>
    <cellStyle name="Standaard 4 3 5 2 3" xfId="1248" xr:uid="{492A4CBB-AC51-4157-962C-33FF3B0447F6}"/>
    <cellStyle name="Standaard 4 3 5 2 3 2" xfId="3040" xr:uid="{A7C7928A-12E7-4F64-8EC0-47269CDA1960}"/>
    <cellStyle name="Standaard 4 3 5 2 4" xfId="2144" xr:uid="{F5C81FCF-0153-4822-81EC-CA0880BD3021}"/>
    <cellStyle name="Standaard 4 3 5 3" xfId="576" xr:uid="{B8311C78-E372-44FD-898D-D98CCA487813}"/>
    <cellStyle name="Standaard 4 3 5 3 2" xfId="1472" xr:uid="{D2527408-F17A-4AAE-BE58-DFAF013742CA}"/>
    <cellStyle name="Standaard 4 3 5 3 2 2" xfId="3264" xr:uid="{7D5BF75C-B47F-4A63-89DB-F23937ED9CCD}"/>
    <cellStyle name="Standaard 4 3 5 3 3" xfId="2368" xr:uid="{F8C1C52E-EBA1-4BB3-9262-36F7C47AED74}"/>
    <cellStyle name="Standaard 4 3 5 4" xfId="1024" xr:uid="{43EA0730-C50B-4AA6-8BEF-D430A17AF972}"/>
    <cellStyle name="Standaard 4 3 5 4 2" xfId="2816" xr:uid="{BC7F87AB-535D-416E-8C32-528D452E713B}"/>
    <cellStyle name="Standaard 4 3 5 5" xfId="1920" xr:uid="{5904C687-68CE-4EC2-ABF9-977D948864B8}"/>
    <cellStyle name="Standaard 4 3 6" xfId="240" xr:uid="{D1FB36E1-DB45-418C-871B-8219442FD20E}"/>
    <cellStyle name="Standaard 4 3 6 2" xfId="688" xr:uid="{DEEF9BB8-7D92-43D3-9F06-806F942EE449}"/>
    <cellStyle name="Standaard 4 3 6 2 2" xfId="1584" xr:uid="{9501D12C-70F5-448A-8C6E-271268838AC4}"/>
    <cellStyle name="Standaard 4 3 6 2 2 2" xfId="3376" xr:uid="{DC095E59-6CA6-4BA9-B668-6E31EB1E937C}"/>
    <cellStyle name="Standaard 4 3 6 2 3" xfId="2480" xr:uid="{A91F66DB-E49E-4457-879C-5C91BFDCB35F}"/>
    <cellStyle name="Standaard 4 3 6 3" xfId="1136" xr:uid="{4F7BF044-6912-4533-8DC0-7EA2AB0F9B6F}"/>
    <cellStyle name="Standaard 4 3 6 3 2" xfId="2928" xr:uid="{97779CCE-DF9B-4923-8125-5B18882FEFAF}"/>
    <cellStyle name="Standaard 4 3 6 4" xfId="2032" xr:uid="{6404FF0A-CB4D-4024-B82C-5EF2C1D2A010}"/>
    <cellStyle name="Standaard 4 3 7" xfId="464" xr:uid="{5A4A87B6-3879-4176-B27E-D87A213F8F75}"/>
    <cellStyle name="Standaard 4 3 7 2" xfId="1360" xr:uid="{963D0BB1-0BE2-4922-9632-635C75527CA7}"/>
    <cellStyle name="Standaard 4 3 7 2 2" xfId="3152" xr:uid="{2BA18EAA-F770-45C3-B818-5CC11AE9F737}"/>
    <cellStyle name="Standaard 4 3 7 3" xfId="2256" xr:uid="{C454E8FD-ED96-44DB-82CF-3B99328F3447}"/>
    <cellStyle name="Standaard 4 3 8" xfId="912" xr:uid="{0DE2502A-E4D8-4A97-950C-880226FAA7CD}"/>
    <cellStyle name="Standaard 4 3 8 2" xfId="2704" xr:uid="{5FF85DB7-CD2F-494C-8F57-71FBFCB750BD}"/>
    <cellStyle name="Standaard 4 3 9" xfId="1808" xr:uid="{410FC51C-6550-4E25-811B-2C0A25A76137}"/>
    <cellStyle name="Standaard 4 4" xfId="22" xr:uid="{DFD67B06-97FD-427C-B322-8A98A802B8F7}"/>
    <cellStyle name="Standaard 4 4 2" xfId="51" xr:uid="{340A652B-5EAB-42D9-B1B7-C9CB902CF4EB}"/>
    <cellStyle name="Standaard 4 4 2 2" xfId="107" xr:uid="{D719E970-4CDE-4A56-A4A4-3AD797412C31}"/>
    <cellStyle name="Standaard 4 4 2 2 2" xfId="219" xr:uid="{A0BC1B26-E941-49F0-854D-DBFA67805F8B}"/>
    <cellStyle name="Standaard 4 4 2 2 2 2" xfId="443" xr:uid="{4B514B69-9540-40ED-9C25-EFECCB31E30F}"/>
    <cellStyle name="Standaard 4 4 2 2 2 2 2" xfId="891" xr:uid="{1423014A-574C-4481-8B09-F4FC4B9D5344}"/>
    <cellStyle name="Standaard 4 4 2 2 2 2 2 2" xfId="1787" xr:uid="{5C52862E-7F88-4F6F-9321-4A7994A75A62}"/>
    <cellStyle name="Standaard 4 4 2 2 2 2 2 2 2" xfId="3579" xr:uid="{C05A9396-C98B-466C-909D-81D61C34EA7D}"/>
    <cellStyle name="Standaard 4 4 2 2 2 2 2 3" xfId="2683" xr:uid="{BB32BB16-17BD-4BF0-9FAD-538949492571}"/>
    <cellStyle name="Standaard 4 4 2 2 2 2 3" xfId="1339" xr:uid="{B7AB2E30-6BF1-4406-8F1F-0D81F1C773AF}"/>
    <cellStyle name="Standaard 4 4 2 2 2 2 3 2" xfId="3131" xr:uid="{7D613C71-7724-47A9-B878-C395BC69F99B}"/>
    <cellStyle name="Standaard 4 4 2 2 2 2 4" xfId="2235" xr:uid="{538F3FEA-DA0A-4B8C-B687-4E5B76CD72E8}"/>
    <cellStyle name="Standaard 4 4 2 2 2 3" xfId="667" xr:uid="{5907007E-9299-481E-ACB9-F14E1977CFD2}"/>
    <cellStyle name="Standaard 4 4 2 2 2 3 2" xfId="1563" xr:uid="{931775CF-9A96-4EB6-85A8-9A2F78C59563}"/>
    <cellStyle name="Standaard 4 4 2 2 2 3 2 2" xfId="3355" xr:uid="{9A594B98-9FB4-4CEA-A6AC-9163F34057C7}"/>
    <cellStyle name="Standaard 4 4 2 2 2 3 3" xfId="2459" xr:uid="{5D0B0898-7ABE-4D6A-AAA3-472DC6A66D32}"/>
    <cellStyle name="Standaard 4 4 2 2 2 4" xfId="1115" xr:uid="{0C8FEA5E-F8FC-40D2-BA4D-29DFF5F59269}"/>
    <cellStyle name="Standaard 4 4 2 2 2 4 2" xfId="2907" xr:uid="{B6159F50-E8D2-4C58-8347-372E1969F24C}"/>
    <cellStyle name="Standaard 4 4 2 2 2 5" xfId="2011" xr:uid="{7E442AEA-3B4E-4258-BE54-96FA75A7347D}"/>
    <cellStyle name="Standaard 4 4 2 2 3" xfId="331" xr:uid="{3534D46F-E933-4AB0-BC27-82D70DBDDA56}"/>
    <cellStyle name="Standaard 4 4 2 2 3 2" xfId="779" xr:uid="{80CF488D-E8F7-44DF-A84B-87EC18AD38E1}"/>
    <cellStyle name="Standaard 4 4 2 2 3 2 2" xfId="1675" xr:uid="{BE630CBA-FD91-40E9-B1C3-5E16E1D82F39}"/>
    <cellStyle name="Standaard 4 4 2 2 3 2 2 2" xfId="3467" xr:uid="{0F29DFDE-9ACE-4B38-818F-9E91C9F2B313}"/>
    <cellStyle name="Standaard 4 4 2 2 3 2 3" xfId="2571" xr:uid="{6D568996-A67A-4297-A49C-F7D7DFF25B8B}"/>
    <cellStyle name="Standaard 4 4 2 2 3 3" xfId="1227" xr:uid="{C47840EA-AC4E-403F-890A-75AA9D0EC23A}"/>
    <cellStyle name="Standaard 4 4 2 2 3 3 2" xfId="3019" xr:uid="{882FDE73-E0F4-40AF-9EFC-3D017F358012}"/>
    <cellStyle name="Standaard 4 4 2 2 3 4" xfId="2123" xr:uid="{BD4187E6-5B6A-4FE2-B021-92836BCBF987}"/>
    <cellStyle name="Standaard 4 4 2 2 4" xfId="555" xr:uid="{688DBF66-7DFF-4D9B-A84E-F4B30E06F23D}"/>
    <cellStyle name="Standaard 4 4 2 2 4 2" xfId="1451" xr:uid="{A6CCFD25-6655-4832-B681-100B2B7E8FDC}"/>
    <cellStyle name="Standaard 4 4 2 2 4 2 2" xfId="3243" xr:uid="{59E11DC0-2D43-4D94-8257-0701FF3F0B2D}"/>
    <cellStyle name="Standaard 4 4 2 2 4 3" xfId="2347" xr:uid="{AFF0284F-72DA-484C-BE9D-7DB6604E47CE}"/>
    <cellStyle name="Standaard 4 4 2 2 5" xfId="1003" xr:uid="{A72BF040-C5A6-4F46-9BF3-397DD9C48CBD}"/>
    <cellStyle name="Standaard 4 4 2 2 5 2" xfId="2795" xr:uid="{BF23655C-25FF-41D1-AD8F-B3D37841DE4C}"/>
    <cellStyle name="Standaard 4 4 2 2 6" xfId="1899" xr:uid="{9DA92FD5-35C3-4C70-8D69-697E0AA08D12}"/>
    <cellStyle name="Standaard 4 4 2 3" xfId="163" xr:uid="{D2A29957-A9CA-4C3E-BC66-4489F8F7BBF6}"/>
    <cellStyle name="Standaard 4 4 2 3 2" xfId="387" xr:uid="{8CDD9B30-BF0A-4E1D-8B3C-6B279336D978}"/>
    <cellStyle name="Standaard 4 4 2 3 2 2" xfId="835" xr:uid="{60478130-E258-4BA9-8287-022A72F41409}"/>
    <cellStyle name="Standaard 4 4 2 3 2 2 2" xfId="1731" xr:uid="{D2A9375F-100E-4FB2-93EE-F367B16226F3}"/>
    <cellStyle name="Standaard 4 4 2 3 2 2 2 2" xfId="3523" xr:uid="{3158B6B0-B47B-4636-A3CD-F35A6B995DA4}"/>
    <cellStyle name="Standaard 4 4 2 3 2 2 3" xfId="2627" xr:uid="{A6466C6D-B124-4150-BBCE-15A657DF501F}"/>
    <cellStyle name="Standaard 4 4 2 3 2 3" xfId="1283" xr:uid="{6E3BD0EF-E4A4-4D41-8813-53667F32ADC5}"/>
    <cellStyle name="Standaard 4 4 2 3 2 3 2" xfId="3075" xr:uid="{6900547B-8E26-44C9-93EC-057AB2C08C17}"/>
    <cellStyle name="Standaard 4 4 2 3 2 4" xfId="2179" xr:uid="{CC07D751-FBBC-4DC2-9715-8E91BF6CEAD5}"/>
    <cellStyle name="Standaard 4 4 2 3 3" xfId="611" xr:uid="{D60F0DDB-DD68-4635-84D7-A75E99D2A54C}"/>
    <cellStyle name="Standaard 4 4 2 3 3 2" xfId="1507" xr:uid="{1AA95479-8181-4646-889E-40BB78CB31D7}"/>
    <cellStyle name="Standaard 4 4 2 3 3 2 2" xfId="3299" xr:uid="{F841106C-E5D4-4F4F-9102-9D3E083F626A}"/>
    <cellStyle name="Standaard 4 4 2 3 3 3" xfId="2403" xr:uid="{80C1A961-3B45-49C5-B484-9D0E85FBFCAD}"/>
    <cellStyle name="Standaard 4 4 2 3 4" xfId="1059" xr:uid="{75237681-D80C-4324-909E-ED8B52F0503C}"/>
    <cellStyle name="Standaard 4 4 2 3 4 2" xfId="2851" xr:uid="{BC3E89AD-035E-4FFC-ABEC-603166FAFDFB}"/>
    <cellStyle name="Standaard 4 4 2 3 5" xfId="1955" xr:uid="{61DBD3F9-9577-4581-B142-95B0B01588A4}"/>
    <cellStyle name="Standaard 4 4 2 4" xfId="275" xr:uid="{B6A595CD-A922-4558-B43C-F5AA9C4C649A}"/>
    <cellStyle name="Standaard 4 4 2 4 2" xfId="723" xr:uid="{434F7C94-2ACB-4FD9-8072-C007EC089469}"/>
    <cellStyle name="Standaard 4 4 2 4 2 2" xfId="1619" xr:uid="{BD805093-25D1-4495-8525-255A05913E70}"/>
    <cellStyle name="Standaard 4 4 2 4 2 2 2" xfId="3411" xr:uid="{F380D313-6718-4428-A1BA-E16B82A5169C}"/>
    <cellStyle name="Standaard 4 4 2 4 2 3" xfId="2515" xr:uid="{BB3BBB0F-AB8C-438E-A9BD-6341455D5EBB}"/>
    <cellStyle name="Standaard 4 4 2 4 3" xfId="1171" xr:uid="{B89D9D18-CF86-4F34-B125-7D5CB5EF66D4}"/>
    <cellStyle name="Standaard 4 4 2 4 3 2" xfId="2963" xr:uid="{07DA6C7D-C995-45A9-8288-F7DFA89928A2}"/>
    <cellStyle name="Standaard 4 4 2 4 4" xfId="2067" xr:uid="{B9DDB480-C8AF-4BAD-B4EA-6C3DF978B4E3}"/>
    <cellStyle name="Standaard 4 4 2 5" xfId="499" xr:uid="{5A76255A-C306-4BC5-906D-81B92ED7B1DC}"/>
    <cellStyle name="Standaard 4 4 2 5 2" xfId="1395" xr:uid="{14969CB5-C525-4C9B-98B1-5784C3B0E19B}"/>
    <cellStyle name="Standaard 4 4 2 5 2 2" xfId="3187" xr:uid="{36849C2D-91C4-434D-829B-730C6A26A2DD}"/>
    <cellStyle name="Standaard 4 4 2 5 3" xfId="2291" xr:uid="{2D9CBBD0-2991-4143-BBAA-6EEB72D28C0E}"/>
    <cellStyle name="Standaard 4 4 2 6" xfId="947" xr:uid="{971BE7F2-322C-4DCB-AB3D-50620B45EA11}"/>
    <cellStyle name="Standaard 4 4 2 6 2" xfId="2739" xr:uid="{33337550-E0A4-43F2-828D-282B1986A425}"/>
    <cellStyle name="Standaard 4 4 2 7" xfId="1843" xr:uid="{66E3BBDB-5981-41E9-898E-DB70163C5E37}"/>
    <cellStyle name="Standaard 4 4 3" xfId="79" xr:uid="{815961E5-05F6-4AF9-93ED-9857EA0E0602}"/>
    <cellStyle name="Standaard 4 4 3 2" xfId="191" xr:uid="{EB158732-A56E-4CAE-AF78-74B1496E11C9}"/>
    <cellStyle name="Standaard 4 4 3 2 2" xfId="415" xr:uid="{2BB8CC9C-FD2C-4AB8-9EDB-4483EC1EBB79}"/>
    <cellStyle name="Standaard 4 4 3 2 2 2" xfId="863" xr:uid="{CD5E935E-F60C-4A6F-83F7-008BCE5F1461}"/>
    <cellStyle name="Standaard 4 4 3 2 2 2 2" xfId="1759" xr:uid="{BDF43B60-9588-49B1-9E9A-16E5C32C2307}"/>
    <cellStyle name="Standaard 4 4 3 2 2 2 2 2" xfId="3551" xr:uid="{5992533B-D7A7-4145-8583-3781AA294B02}"/>
    <cellStyle name="Standaard 4 4 3 2 2 2 3" xfId="2655" xr:uid="{4A586161-6F8D-442D-8554-71B48EB923BF}"/>
    <cellStyle name="Standaard 4 4 3 2 2 3" xfId="1311" xr:uid="{DF9B6840-1BF3-42D6-A5FD-28D9F4D6BD7C}"/>
    <cellStyle name="Standaard 4 4 3 2 2 3 2" xfId="3103" xr:uid="{96291C80-6125-450F-A866-BC1C195F2FCD}"/>
    <cellStyle name="Standaard 4 4 3 2 2 4" xfId="2207" xr:uid="{330C579A-745C-4A00-8FC8-FFD1FB15D3C1}"/>
    <cellStyle name="Standaard 4 4 3 2 3" xfId="639" xr:uid="{BFCBF240-25BD-4FE3-A736-DBF1152170E5}"/>
    <cellStyle name="Standaard 4 4 3 2 3 2" xfId="1535" xr:uid="{D8591192-EE5B-40CF-B52B-52C7C4329992}"/>
    <cellStyle name="Standaard 4 4 3 2 3 2 2" xfId="3327" xr:uid="{EA5EFFD4-F418-4AE9-B5E2-88860F58432A}"/>
    <cellStyle name="Standaard 4 4 3 2 3 3" xfId="2431" xr:uid="{7D97A043-87FD-4176-A360-2FB6A670EFF3}"/>
    <cellStyle name="Standaard 4 4 3 2 4" xfId="1087" xr:uid="{44B4417C-39CA-435C-9FBF-3342E500913B}"/>
    <cellStyle name="Standaard 4 4 3 2 4 2" xfId="2879" xr:uid="{3D8CDBB7-601D-47E4-977D-CB13F4C9C12A}"/>
    <cellStyle name="Standaard 4 4 3 2 5" xfId="1983" xr:uid="{EACF6EB1-5CC1-464D-879E-6FB0971F1F0C}"/>
    <cellStyle name="Standaard 4 4 3 3" xfId="303" xr:uid="{1C902A53-F4A5-44D5-AD17-81CFC6FC0A9A}"/>
    <cellStyle name="Standaard 4 4 3 3 2" xfId="751" xr:uid="{A74DC5A9-14FC-466B-9092-F0C73877AB0A}"/>
    <cellStyle name="Standaard 4 4 3 3 2 2" xfId="1647" xr:uid="{651EE381-2451-4C96-A4F1-D56C63DE8916}"/>
    <cellStyle name="Standaard 4 4 3 3 2 2 2" xfId="3439" xr:uid="{9E1C23D1-4200-46D9-9CD4-92CA595CE809}"/>
    <cellStyle name="Standaard 4 4 3 3 2 3" xfId="2543" xr:uid="{B324D2D5-85B6-47F1-9437-E3859D6B9FD6}"/>
    <cellStyle name="Standaard 4 4 3 3 3" xfId="1199" xr:uid="{D79D384E-7B76-4816-9BB5-483F46992895}"/>
    <cellStyle name="Standaard 4 4 3 3 3 2" xfId="2991" xr:uid="{84E4743B-3B31-4DE4-8CD2-1C45A9F50385}"/>
    <cellStyle name="Standaard 4 4 3 3 4" xfId="2095" xr:uid="{EB4A5861-EB53-4C81-BB4D-B7508F52A81B}"/>
    <cellStyle name="Standaard 4 4 3 4" xfId="527" xr:uid="{2B4E40CA-DE10-4703-8972-FA57433DB444}"/>
    <cellStyle name="Standaard 4 4 3 4 2" xfId="1423" xr:uid="{4FE3AD58-1728-4F55-BE05-972127FDB5DB}"/>
    <cellStyle name="Standaard 4 4 3 4 2 2" xfId="3215" xr:uid="{BE62317B-06DC-441A-8919-A2C9EB240A29}"/>
    <cellStyle name="Standaard 4 4 3 4 3" xfId="2319" xr:uid="{700F4179-4DF4-4ACA-B8DC-52141BE6DCD2}"/>
    <cellStyle name="Standaard 4 4 3 5" xfId="975" xr:uid="{1BBAAE18-DFFC-4D76-9624-9E6F6DEFFB00}"/>
    <cellStyle name="Standaard 4 4 3 5 2" xfId="2767" xr:uid="{4C700781-64D7-45EF-AB62-313720BD91FA}"/>
    <cellStyle name="Standaard 4 4 3 6" xfId="1871" xr:uid="{DE1E0E22-31F2-4515-89E7-8FE4E3D1F113}"/>
    <cellStyle name="Standaard 4 4 4" xfId="135" xr:uid="{8D5A54A6-9804-43D4-81E2-46200C973C63}"/>
    <cellStyle name="Standaard 4 4 4 2" xfId="359" xr:uid="{BABC5638-4248-46AE-B46B-222B9DA80779}"/>
    <cellStyle name="Standaard 4 4 4 2 2" xfId="807" xr:uid="{A8ADE029-88BC-4302-ACF5-AB225E1FDBB2}"/>
    <cellStyle name="Standaard 4 4 4 2 2 2" xfId="1703" xr:uid="{965A3DB6-8FBF-4096-958A-941C6B2DBDC4}"/>
    <cellStyle name="Standaard 4 4 4 2 2 2 2" xfId="3495" xr:uid="{CC5085AE-F26E-4CF1-997A-3002E6D8AB4B}"/>
    <cellStyle name="Standaard 4 4 4 2 2 3" xfId="2599" xr:uid="{564C560B-2526-461C-8957-396D204A9E22}"/>
    <cellStyle name="Standaard 4 4 4 2 3" xfId="1255" xr:uid="{12279DDF-847D-4467-82D8-6B6C9EDB3406}"/>
    <cellStyle name="Standaard 4 4 4 2 3 2" xfId="3047" xr:uid="{00AA6E41-8C65-42FE-869D-1CE4F5A40AA2}"/>
    <cellStyle name="Standaard 4 4 4 2 4" xfId="2151" xr:uid="{F42A098D-22DC-40A6-8F44-5FCBFA390530}"/>
    <cellStyle name="Standaard 4 4 4 3" xfId="583" xr:uid="{ECFB519C-BCC0-4EE1-9252-6172931092D9}"/>
    <cellStyle name="Standaard 4 4 4 3 2" xfId="1479" xr:uid="{807E3448-939C-4930-A589-94CA42BEBE09}"/>
    <cellStyle name="Standaard 4 4 4 3 2 2" xfId="3271" xr:uid="{876882F1-92CE-449F-930A-202A7B3B704A}"/>
    <cellStyle name="Standaard 4 4 4 3 3" xfId="2375" xr:uid="{004515B1-7F4D-4452-81C4-05B4F5375BA5}"/>
    <cellStyle name="Standaard 4 4 4 4" xfId="1031" xr:uid="{0A534074-34CB-4F84-9328-42E6FCF561FF}"/>
    <cellStyle name="Standaard 4 4 4 4 2" xfId="2823" xr:uid="{D51A740A-86C1-4A2F-837C-3E0E8654413C}"/>
    <cellStyle name="Standaard 4 4 4 5" xfId="1927" xr:uid="{6CC95CFE-1661-4642-800A-CF4B251CA9A4}"/>
    <cellStyle name="Standaard 4 4 5" xfId="247" xr:uid="{0AE5A242-2C51-47CD-B6BC-65E783E168CE}"/>
    <cellStyle name="Standaard 4 4 5 2" xfId="695" xr:uid="{65E96F3B-C8C0-4171-B4D9-A3844910F2DC}"/>
    <cellStyle name="Standaard 4 4 5 2 2" xfId="1591" xr:uid="{4CCB5273-C97F-42AC-9779-8B4711ED5194}"/>
    <cellStyle name="Standaard 4 4 5 2 2 2" xfId="3383" xr:uid="{CF1B8DCA-5280-419C-93A7-859EA7378F79}"/>
    <cellStyle name="Standaard 4 4 5 2 3" xfId="2487" xr:uid="{D19367CD-E58B-4896-B7C5-AE5E0228022A}"/>
    <cellStyle name="Standaard 4 4 5 3" xfId="1143" xr:uid="{15DC9C97-3D58-4CC0-92EC-F38362000640}"/>
    <cellStyle name="Standaard 4 4 5 3 2" xfId="2935" xr:uid="{BE3A37DD-C71F-4E21-81BC-946040AD3892}"/>
    <cellStyle name="Standaard 4 4 5 4" xfId="2039" xr:uid="{BE96D1D1-ADE3-48AB-BFCD-90656E11EBCF}"/>
    <cellStyle name="Standaard 4 4 6" xfId="471" xr:uid="{BB0577B7-B6DA-482C-A635-56AB3B24DF78}"/>
    <cellStyle name="Standaard 4 4 6 2" xfId="1367" xr:uid="{DCCEE1F6-BA6D-455F-A13F-87565AFF67AE}"/>
    <cellStyle name="Standaard 4 4 6 2 2" xfId="3159" xr:uid="{54A8FF38-430A-4072-BD4C-ED7DB3DA40DF}"/>
    <cellStyle name="Standaard 4 4 6 3" xfId="2263" xr:uid="{3DE56D55-80F2-4CA9-A9A3-4D91EF97A38E}"/>
    <cellStyle name="Standaard 4 4 7" xfId="919" xr:uid="{EAA56F1B-18F5-4A0D-9D14-254DB2CC178D}"/>
    <cellStyle name="Standaard 4 4 7 2" xfId="2711" xr:uid="{113B5BC6-CC5E-4906-BA3D-B67BB343006F}"/>
    <cellStyle name="Standaard 4 4 8" xfId="1815" xr:uid="{A6021D23-CDB2-4727-A987-7548DC8076A6}"/>
    <cellStyle name="Standaard 4 5" xfId="37" xr:uid="{B6F80CF0-6618-4332-B9AE-CBB080EA9049}"/>
    <cellStyle name="Standaard 4 5 2" xfId="93" xr:uid="{F5335D3C-15CD-4208-BC96-64DCF226D2A8}"/>
    <cellStyle name="Standaard 4 5 2 2" xfId="205" xr:uid="{CB1CA357-8E9A-4822-BB92-DA6EF140EB3F}"/>
    <cellStyle name="Standaard 4 5 2 2 2" xfId="429" xr:uid="{8B2AD74F-8BFC-4AB3-9249-E63A9BD47116}"/>
    <cellStyle name="Standaard 4 5 2 2 2 2" xfId="877" xr:uid="{8268F0F2-6C9F-43CB-B8A8-2F5F765973CF}"/>
    <cellStyle name="Standaard 4 5 2 2 2 2 2" xfId="1773" xr:uid="{48F4E469-0889-4AE9-874E-ED861839194A}"/>
    <cellStyle name="Standaard 4 5 2 2 2 2 2 2" xfId="3565" xr:uid="{E879BD75-EB99-4638-874C-4FC86B98A9E7}"/>
    <cellStyle name="Standaard 4 5 2 2 2 2 3" xfId="2669" xr:uid="{03D70C54-D83B-424F-99CB-C5D8106402E2}"/>
    <cellStyle name="Standaard 4 5 2 2 2 3" xfId="1325" xr:uid="{16B7F721-E516-4D63-9180-603BC63CE9AE}"/>
    <cellStyle name="Standaard 4 5 2 2 2 3 2" xfId="3117" xr:uid="{AD3D4D57-722D-41D4-83A4-4F8248F4241B}"/>
    <cellStyle name="Standaard 4 5 2 2 2 4" xfId="2221" xr:uid="{5B0DAD91-720E-4CD4-BDCF-880040423593}"/>
    <cellStyle name="Standaard 4 5 2 2 3" xfId="653" xr:uid="{14F9F198-2369-495E-82DE-519FC0C257EA}"/>
    <cellStyle name="Standaard 4 5 2 2 3 2" xfId="1549" xr:uid="{2A96FF3E-F42D-411E-BBA7-D10FE134C771}"/>
    <cellStyle name="Standaard 4 5 2 2 3 2 2" xfId="3341" xr:uid="{BA6BD88D-8132-4771-803C-434D5A84F9F6}"/>
    <cellStyle name="Standaard 4 5 2 2 3 3" xfId="2445" xr:uid="{F3B7C3FC-EDB8-47EF-98C8-34673E6A9949}"/>
    <cellStyle name="Standaard 4 5 2 2 4" xfId="1101" xr:uid="{0057D90D-4508-48FF-A070-BB5DB0482CF9}"/>
    <cellStyle name="Standaard 4 5 2 2 4 2" xfId="2893" xr:uid="{38E490D8-DE17-4022-9A7E-A32995052FC0}"/>
    <cellStyle name="Standaard 4 5 2 2 5" xfId="1997" xr:uid="{C743C2F3-9286-4124-8A70-9A4A933A08B5}"/>
    <cellStyle name="Standaard 4 5 2 3" xfId="317" xr:uid="{02B03C29-F3D4-414D-94C8-E0C007716A01}"/>
    <cellStyle name="Standaard 4 5 2 3 2" xfId="765" xr:uid="{D00A42DA-65F4-4D11-BDE0-B9A2C1090F88}"/>
    <cellStyle name="Standaard 4 5 2 3 2 2" xfId="1661" xr:uid="{CF82F14E-FA8A-4F97-88A3-6F0BA44AFDF2}"/>
    <cellStyle name="Standaard 4 5 2 3 2 2 2" xfId="3453" xr:uid="{8A7AFB3C-44DD-4583-B02D-EEBE59FFDD3B}"/>
    <cellStyle name="Standaard 4 5 2 3 2 3" xfId="2557" xr:uid="{CF07F6B6-2DD8-43BC-BEC5-00ABC130B4DE}"/>
    <cellStyle name="Standaard 4 5 2 3 3" xfId="1213" xr:uid="{D8FEDD58-3706-497F-9F6A-5807957B064C}"/>
    <cellStyle name="Standaard 4 5 2 3 3 2" xfId="3005" xr:uid="{AF82FC57-EFEB-4E1D-BC94-66C7DDC4D6A9}"/>
    <cellStyle name="Standaard 4 5 2 3 4" xfId="2109" xr:uid="{108D2234-003B-46F0-A88F-4A3EFE80F3DB}"/>
    <cellStyle name="Standaard 4 5 2 4" xfId="541" xr:uid="{D8697AC9-A9D0-4437-885E-449A9A63A436}"/>
    <cellStyle name="Standaard 4 5 2 4 2" xfId="1437" xr:uid="{55E0403F-87C3-403A-B1FA-6D69806D765A}"/>
    <cellStyle name="Standaard 4 5 2 4 2 2" xfId="3229" xr:uid="{E4E8C543-42F0-4792-944A-CC166758B96C}"/>
    <cellStyle name="Standaard 4 5 2 4 3" xfId="2333" xr:uid="{107F9473-F850-449A-9E08-16366254992E}"/>
    <cellStyle name="Standaard 4 5 2 5" xfId="989" xr:uid="{60761DAE-711A-41EE-B5F0-BE176C6B1A80}"/>
    <cellStyle name="Standaard 4 5 2 5 2" xfId="2781" xr:uid="{23E41341-07F7-4060-A506-36246C3DB6BD}"/>
    <cellStyle name="Standaard 4 5 2 6" xfId="1885" xr:uid="{89B8822A-00C6-4BCA-AC5B-C2F9E8143FE6}"/>
    <cellStyle name="Standaard 4 5 3" xfId="149" xr:uid="{AC7DB33D-4101-402A-AAEB-9D0C80A48B69}"/>
    <cellStyle name="Standaard 4 5 3 2" xfId="373" xr:uid="{3B61F494-3071-4FD9-B1E4-1BDB07C5CAA3}"/>
    <cellStyle name="Standaard 4 5 3 2 2" xfId="821" xr:uid="{B0AE68D8-399D-4E11-8052-8C3F13BAAFB7}"/>
    <cellStyle name="Standaard 4 5 3 2 2 2" xfId="1717" xr:uid="{3F90CBC7-AD52-400C-9166-5056E4858183}"/>
    <cellStyle name="Standaard 4 5 3 2 2 2 2" xfId="3509" xr:uid="{B8050ADD-6CF6-4992-B9E1-0848FFFDD1B6}"/>
    <cellStyle name="Standaard 4 5 3 2 2 3" xfId="2613" xr:uid="{19A0A337-72A0-4C62-B8F3-873FE7C4CF39}"/>
    <cellStyle name="Standaard 4 5 3 2 3" xfId="1269" xr:uid="{FD4AEA91-78C6-4661-8BB2-90141188D8F8}"/>
    <cellStyle name="Standaard 4 5 3 2 3 2" xfId="3061" xr:uid="{4D01A209-14FF-4CCB-B357-E951AA4161C9}"/>
    <cellStyle name="Standaard 4 5 3 2 4" xfId="2165" xr:uid="{F7C71A83-8DB2-487B-9E1B-D9BE3EEC7AAB}"/>
    <cellStyle name="Standaard 4 5 3 3" xfId="597" xr:uid="{A684E9FB-05D7-4A12-A33F-5B464DA81550}"/>
    <cellStyle name="Standaard 4 5 3 3 2" xfId="1493" xr:uid="{5EDFD763-60F4-43AB-8EDA-A4A237178EAA}"/>
    <cellStyle name="Standaard 4 5 3 3 2 2" xfId="3285" xr:uid="{4091DEF5-DE18-45C9-AEFB-58C1078756F6}"/>
    <cellStyle name="Standaard 4 5 3 3 3" xfId="2389" xr:uid="{F0EE60AD-38A5-408E-AE1C-928A3A219086}"/>
    <cellStyle name="Standaard 4 5 3 4" xfId="1045" xr:uid="{7FE95AEF-910C-4D2E-9ADE-73063012A26D}"/>
    <cellStyle name="Standaard 4 5 3 4 2" xfId="2837" xr:uid="{F7641108-79AE-4FE2-89DA-92D939D29781}"/>
    <cellStyle name="Standaard 4 5 3 5" xfId="1941" xr:uid="{144CBF2C-C5BD-4F0E-B36E-79ABA4B18BF0}"/>
    <cellStyle name="Standaard 4 5 4" xfId="261" xr:uid="{C153B5EA-D8F4-4299-80DA-7D9B600636D1}"/>
    <cellStyle name="Standaard 4 5 4 2" xfId="709" xr:uid="{38CB3AFB-E1AB-48B8-92B6-1B36F4FCB2DF}"/>
    <cellStyle name="Standaard 4 5 4 2 2" xfId="1605" xr:uid="{60C5E989-F552-4235-80E4-2C40A99BCB4E}"/>
    <cellStyle name="Standaard 4 5 4 2 2 2" xfId="3397" xr:uid="{756AF885-8D56-4EBA-A9AF-B5B68A6B676D}"/>
    <cellStyle name="Standaard 4 5 4 2 3" xfId="2501" xr:uid="{95670F78-A568-419F-9D2A-5D3B4A9C92CD}"/>
    <cellStyle name="Standaard 4 5 4 3" xfId="1157" xr:uid="{91B630B9-FA8B-4ADB-A9CE-68511F7E07ED}"/>
    <cellStyle name="Standaard 4 5 4 3 2" xfId="2949" xr:uid="{9A1FCEC5-B75F-4731-BBB1-D74F66D175AA}"/>
    <cellStyle name="Standaard 4 5 4 4" xfId="2053" xr:uid="{10ADBA62-6AF8-447A-9ED2-20559235137D}"/>
    <cellStyle name="Standaard 4 5 5" xfId="485" xr:uid="{62294DB0-80B3-4364-8E1C-CA2EEBEFD968}"/>
    <cellStyle name="Standaard 4 5 5 2" xfId="1381" xr:uid="{29E695FA-06DE-447F-B990-17F4AE870ECB}"/>
    <cellStyle name="Standaard 4 5 5 2 2" xfId="3173" xr:uid="{A330A5C3-6D9C-4D20-AA60-FC57370564C3}"/>
    <cellStyle name="Standaard 4 5 5 3" xfId="2277" xr:uid="{CB60673B-B060-4A99-86CB-B173980CF092}"/>
    <cellStyle name="Standaard 4 5 6" xfId="933" xr:uid="{4723A587-D328-4200-AEE0-3EEA2563669A}"/>
    <cellStyle name="Standaard 4 5 6 2" xfId="2725" xr:uid="{ACCB77C4-7852-48DE-92E0-120AB365BE85}"/>
    <cellStyle name="Standaard 4 5 7" xfId="1829" xr:uid="{F1BDED2C-951D-4C69-BCAF-4E2982A481DC}"/>
    <cellStyle name="Standaard 4 6" xfId="65" xr:uid="{6149057E-C467-420D-BE8E-7F4037C680EB}"/>
    <cellStyle name="Standaard 4 6 2" xfId="177" xr:uid="{9CEB46D5-258D-4C13-82A9-A47D672FEF8F}"/>
    <cellStyle name="Standaard 4 6 2 2" xfId="401" xr:uid="{122721D5-6258-470C-B58A-33A21E4DA1CF}"/>
    <cellStyle name="Standaard 4 6 2 2 2" xfId="849" xr:uid="{AB574D76-04F1-4143-9CEF-61156133D573}"/>
    <cellStyle name="Standaard 4 6 2 2 2 2" xfId="1745" xr:uid="{225B8CC9-4618-4302-BB16-68F4F7C15305}"/>
    <cellStyle name="Standaard 4 6 2 2 2 2 2" xfId="3537" xr:uid="{24FDFB1C-D3E7-4094-BDE9-D1032F88CC25}"/>
    <cellStyle name="Standaard 4 6 2 2 2 3" xfId="2641" xr:uid="{9EC57FF9-BAAD-459C-B325-942A31070B3A}"/>
    <cellStyle name="Standaard 4 6 2 2 3" xfId="1297" xr:uid="{5E36B5A6-C6F6-4A9F-952D-A5B520CFA881}"/>
    <cellStyle name="Standaard 4 6 2 2 3 2" xfId="3089" xr:uid="{1D9753B0-1FF5-46FE-9C74-E3641F723B40}"/>
    <cellStyle name="Standaard 4 6 2 2 4" xfId="2193" xr:uid="{A1C9127A-087E-451B-B69E-60F1F1246379}"/>
    <cellStyle name="Standaard 4 6 2 3" xfId="625" xr:uid="{97AB34D2-3E65-4133-A821-12B78083243A}"/>
    <cellStyle name="Standaard 4 6 2 3 2" xfId="1521" xr:uid="{524C8E7D-6FC6-4335-A2F3-0F103563467D}"/>
    <cellStyle name="Standaard 4 6 2 3 2 2" xfId="3313" xr:uid="{109DB0D3-4497-46B8-A80D-C074CEE25255}"/>
    <cellStyle name="Standaard 4 6 2 3 3" xfId="2417" xr:uid="{06B25C1B-FD8D-4988-AE1A-557B0D02B1E4}"/>
    <cellStyle name="Standaard 4 6 2 4" xfId="1073" xr:uid="{4E40D2BD-EE18-4EF0-BAC1-DBA88E58B6D3}"/>
    <cellStyle name="Standaard 4 6 2 4 2" xfId="2865" xr:uid="{378AA571-59F1-4E89-BE83-D45BA431297D}"/>
    <cellStyle name="Standaard 4 6 2 5" xfId="1969" xr:uid="{B0470D25-F2EA-48C2-A6AF-B9F5DFFFE766}"/>
    <cellStyle name="Standaard 4 6 3" xfId="289" xr:uid="{AD303100-E00A-4D75-8810-08B54546A470}"/>
    <cellStyle name="Standaard 4 6 3 2" xfId="737" xr:uid="{34A2F32E-8CFF-4B1A-A455-102831A5439B}"/>
    <cellStyle name="Standaard 4 6 3 2 2" xfId="1633" xr:uid="{CB89FCA7-30CC-454F-B14F-0181B46D9F0A}"/>
    <cellStyle name="Standaard 4 6 3 2 2 2" xfId="3425" xr:uid="{DDF34623-2B88-4F4C-AE7C-606D02A135F4}"/>
    <cellStyle name="Standaard 4 6 3 2 3" xfId="2529" xr:uid="{3AF03AE2-D3FC-4D18-8934-A5CAA7A31083}"/>
    <cellStyle name="Standaard 4 6 3 3" xfId="1185" xr:uid="{46CB192E-0E52-4DB4-8AE8-68AF65492E9B}"/>
    <cellStyle name="Standaard 4 6 3 3 2" xfId="2977" xr:uid="{374804E4-7B55-41A8-A04E-D1F7479F85CC}"/>
    <cellStyle name="Standaard 4 6 3 4" xfId="2081" xr:uid="{2403F1F9-A060-4B65-A991-4A049D1FB5EC}"/>
    <cellStyle name="Standaard 4 6 4" xfId="513" xr:uid="{CE32017A-F6E4-48EA-8D39-EB3AB6807F21}"/>
    <cellStyle name="Standaard 4 6 4 2" xfId="1409" xr:uid="{F374FB42-E200-421C-8BAD-F8DDD61FFDFB}"/>
    <cellStyle name="Standaard 4 6 4 2 2" xfId="3201" xr:uid="{AC3741FA-3305-4630-B85F-54FC2ABB2235}"/>
    <cellStyle name="Standaard 4 6 4 3" xfId="2305" xr:uid="{E6658DA5-2A8C-4518-B41B-9EED458B32C2}"/>
    <cellStyle name="Standaard 4 6 5" xfId="961" xr:uid="{CE74A668-36D5-4CCA-8C31-FEF2C4E35672}"/>
    <cellStyle name="Standaard 4 6 5 2" xfId="2753" xr:uid="{486BD692-AAA7-4966-96EA-E79FCCE4CE38}"/>
    <cellStyle name="Standaard 4 6 6" xfId="1857" xr:uid="{3288901B-BC93-4794-8AC2-7E432CC82988}"/>
    <cellStyle name="Standaard 4 7" xfId="121" xr:uid="{B49D55F6-6BC5-4F6A-89C8-32B09BCFCDBD}"/>
    <cellStyle name="Standaard 4 7 2" xfId="345" xr:uid="{3161875B-BCFB-42B0-B951-D7E203711DD1}"/>
    <cellStyle name="Standaard 4 7 2 2" xfId="793" xr:uid="{CBD0F90A-E0E0-4612-B53D-4CA23AA949C0}"/>
    <cellStyle name="Standaard 4 7 2 2 2" xfId="1689" xr:uid="{30DEB57D-C9AB-414B-B328-90CBA0B8C572}"/>
    <cellStyle name="Standaard 4 7 2 2 2 2" xfId="3481" xr:uid="{99CC266E-57EA-4307-A811-87FEF4F67023}"/>
    <cellStyle name="Standaard 4 7 2 2 3" xfId="2585" xr:uid="{FDED7A98-E09C-4215-92E8-261732E85FF5}"/>
    <cellStyle name="Standaard 4 7 2 3" xfId="1241" xr:uid="{532D1F1E-5DD8-424E-A742-F589E3D80064}"/>
    <cellStyle name="Standaard 4 7 2 3 2" xfId="3033" xr:uid="{67361260-A431-460C-A0E8-72C2A71325C2}"/>
    <cellStyle name="Standaard 4 7 2 4" xfId="2137" xr:uid="{44518F0F-FE5B-413D-BACC-80AE8CF7E673}"/>
    <cellStyle name="Standaard 4 7 3" xfId="569" xr:uid="{D596A845-1A22-4F1A-BF65-25EC2F4232D2}"/>
    <cellStyle name="Standaard 4 7 3 2" xfId="1465" xr:uid="{2A1037E1-5A87-4E86-93C4-43EBDA32D5B3}"/>
    <cellStyle name="Standaard 4 7 3 2 2" xfId="3257" xr:uid="{1A0CFBEB-D071-464C-B4E4-06EC255FCB13}"/>
    <cellStyle name="Standaard 4 7 3 3" xfId="2361" xr:uid="{FF6AC3B2-01BA-46C0-8585-87E9DD62BCAD}"/>
    <cellStyle name="Standaard 4 7 4" xfId="1017" xr:uid="{C496CF32-F586-4A4C-BCB1-97DEFDA02CD1}"/>
    <cellStyle name="Standaard 4 7 4 2" xfId="2809" xr:uid="{869E1F32-754F-4216-A0FF-368E91383B63}"/>
    <cellStyle name="Standaard 4 7 5" xfId="1913" xr:uid="{2118E8A1-C290-447E-8C8F-D1394F6C55ED}"/>
    <cellStyle name="Standaard 4 8" xfId="233" xr:uid="{8B6A839E-A5E3-4433-B779-AFDA43DCF40B}"/>
    <cellStyle name="Standaard 4 8 2" xfId="681" xr:uid="{9F4C6AF2-4331-438C-BED4-72418148770C}"/>
    <cellStyle name="Standaard 4 8 2 2" xfId="1577" xr:uid="{26A54546-B07E-47B7-9111-E785E622D636}"/>
    <cellStyle name="Standaard 4 8 2 2 2" xfId="3369" xr:uid="{AEF9D7EB-EB9C-4358-9C38-49180E1FEB30}"/>
    <cellStyle name="Standaard 4 8 2 3" xfId="2473" xr:uid="{9CD6F436-F9D7-427A-B54B-804C9DE6B175}"/>
    <cellStyle name="Standaard 4 8 3" xfId="1129" xr:uid="{9BCFA212-F90F-426A-B7C9-BE061F8CA547}"/>
    <cellStyle name="Standaard 4 8 3 2" xfId="2921" xr:uid="{4870B114-D748-4D38-BCFB-C9202AE5049B}"/>
    <cellStyle name="Standaard 4 8 4" xfId="2025" xr:uid="{1E1A989C-C695-4016-88B8-A19BE47AD63B}"/>
    <cellStyle name="Standaard 4 9" xfId="457" xr:uid="{1D3FDD91-7674-44A9-A153-3A5A9C7D09CD}"/>
    <cellStyle name="Standaard 4 9 2" xfId="1353" xr:uid="{1233B8E8-B15C-4827-A7A7-D72873A469FE}"/>
    <cellStyle name="Standaard 4 9 2 2" xfId="3145" xr:uid="{13B40DE7-4105-403C-8269-31B06732C3BE}"/>
    <cellStyle name="Standaard 4 9 3" xfId="2249" xr:uid="{157689AF-E43B-4777-9399-25318A57EE9D}"/>
    <cellStyle name="Standaard 5" xfId="9" xr:uid="{001D200D-CB0F-431D-8456-66305C277306}"/>
    <cellStyle name="Standaard 5 10" xfId="1804" xr:uid="{F6A925F1-5F8A-4949-820D-16FBFE07D5C9}"/>
    <cellStyle name="Standaard 5 2" xfId="18" xr:uid="{C68D7E50-243C-48AD-B257-EC33CC33D8BE}"/>
    <cellStyle name="Standaard 5 2 2" xfId="32" xr:uid="{8649F231-7615-4C18-B853-D615858861D7}"/>
    <cellStyle name="Standaard 5 2 2 2" xfId="61" xr:uid="{CA69B750-FD1D-4F8B-9D21-74B065AF3C96}"/>
    <cellStyle name="Standaard 5 2 2 2 2" xfId="117" xr:uid="{4F275CCC-E6DE-4467-8EAC-87F7F0A887D2}"/>
    <cellStyle name="Standaard 5 2 2 2 2 2" xfId="229" xr:uid="{724E0542-B342-416E-BE19-9C7108E31B6E}"/>
    <cellStyle name="Standaard 5 2 2 2 2 2 2" xfId="453" xr:uid="{5FBD3357-690F-4DCC-A12A-61412C85DFE2}"/>
    <cellStyle name="Standaard 5 2 2 2 2 2 2 2" xfId="901" xr:uid="{C9379442-3F53-43E7-A26E-C7F6125E1F0A}"/>
    <cellStyle name="Standaard 5 2 2 2 2 2 2 2 2" xfId="1797" xr:uid="{14C8F183-EC7A-4580-8437-51D980472C91}"/>
    <cellStyle name="Standaard 5 2 2 2 2 2 2 2 2 2" xfId="3589" xr:uid="{99E2A269-5D7E-4648-BAC0-D03D03F2DE9B}"/>
    <cellStyle name="Standaard 5 2 2 2 2 2 2 2 3" xfId="2693" xr:uid="{8B36C211-C61F-44DC-AA77-D176EF5006F7}"/>
    <cellStyle name="Standaard 5 2 2 2 2 2 2 3" xfId="1349" xr:uid="{20D105EF-D6D3-4208-AE7D-EF74C915D87B}"/>
    <cellStyle name="Standaard 5 2 2 2 2 2 2 3 2" xfId="3141" xr:uid="{2AAE343F-85DE-4AC3-B2E1-B2E98F8A527E}"/>
    <cellStyle name="Standaard 5 2 2 2 2 2 2 4" xfId="2245" xr:uid="{D728DCC7-14B1-45EF-8125-DE0A876567D3}"/>
    <cellStyle name="Standaard 5 2 2 2 2 2 3" xfId="677" xr:uid="{CC37B97D-71B2-44E2-8D28-B3DD50BCC5CD}"/>
    <cellStyle name="Standaard 5 2 2 2 2 2 3 2" xfId="1573" xr:uid="{5C5C7B08-34A0-409D-B167-F0B4AB6C8602}"/>
    <cellStyle name="Standaard 5 2 2 2 2 2 3 2 2" xfId="3365" xr:uid="{29A1CC4B-F106-4E23-B837-EC6C2041A8C3}"/>
    <cellStyle name="Standaard 5 2 2 2 2 2 3 3" xfId="2469" xr:uid="{38A5A2EB-A261-488C-BBC1-6FD54C325840}"/>
    <cellStyle name="Standaard 5 2 2 2 2 2 4" xfId="1125" xr:uid="{D817E88E-E1B9-4598-80C3-3EAEEA4625A8}"/>
    <cellStyle name="Standaard 5 2 2 2 2 2 4 2" xfId="2917" xr:uid="{18D6BDE0-A3DC-4DF2-B1BC-34FDA28D7D3B}"/>
    <cellStyle name="Standaard 5 2 2 2 2 2 5" xfId="2021" xr:uid="{4ADBAD5C-F7FC-4BC8-9F82-5F4623997EA5}"/>
    <cellStyle name="Standaard 5 2 2 2 2 3" xfId="341" xr:uid="{2C3A2E21-6ED3-425F-BF83-AA26A342E471}"/>
    <cellStyle name="Standaard 5 2 2 2 2 3 2" xfId="789" xr:uid="{C171BDD8-1189-4A6E-B39D-DCFCC0E829AB}"/>
    <cellStyle name="Standaard 5 2 2 2 2 3 2 2" xfId="1685" xr:uid="{81C04E16-E2BE-494B-A8AD-AB9E9A00E86A}"/>
    <cellStyle name="Standaard 5 2 2 2 2 3 2 2 2" xfId="3477" xr:uid="{B655E30A-A224-4251-8C64-2C62C5D8A0DE}"/>
    <cellStyle name="Standaard 5 2 2 2 2 3 2 3" xfId="2581" xr:uid="{34A254C5-B532-456E-B800-69A48C023924}"/>
    <cellStyle name="Standaard 5 2 2 2 2 3 3" xfId="1237" xr:uid="{385E4170-7603-4C99-8D07-FB5234B404E9}"/>
    <cellStyle name="Standaard 5 2 2 2 2 3 3 2" xfId="3029" xr:uid="{2B72887A-DE99-4631-9027-602DE174D609}"/>
    <cellStyle name="Standaard 5 2 2 2 2 3 4" xfId="2133" xr:uid="{297AB237-20F0-4CE3-A132-A34059666D71}"/>
    <cellStyle name="Standaard 5 2 2 2 2 4" xfId="565" xr:uid="{216D3916-52AD-45A0-B994-AF33FF334BD3}"/>
    <cellStyle name="Standaard 5 2 2 2 2 4 2" xfId="1461" xr:uid="{5804E702-618D-4417-8BD6-2BD2814B9169}"/>
    <cellStyle name="Standaard 5 2 2 2 2 4 2 2" xfId="3253" xr:uid="{71B46B36-3464-4734-8C25-ADBFCB4C5FA7}"/>
    <cellStyle name="Standaard 5 2 2 2 2 4 3" xfId="2357" xr:uid="{E7612593-3B76-40F1-8FDC-F8F806D18ECE}"/>
    <cellStyle name="Standaard 5 2 2 2 2 5" xfId="1013" xr:uid="{6FF2AE9C-0783-4FCE-A33A-95CCFD49612E}"/>
    <cellStyle name="Standaard 5 2 2 2 2 5 2" xfId="2805" xr:uid="{387DBCBB-C414-4839-867E-9703B5A2D23A}"/>
    <cellStyle name="Standaard 5 2 2 2 2 6" xfId="1909" xr:uid="{9C719C51-59E8-4260-8120-4200C0A1D247}"/>
    <cellStyle name="Standaard 5 2 2 2 3" xfId="173" xr:uid="{1212E8AA-402A-48DF-9F8A-ADA522FEDCC7}"/>
    <cellStyle name="Standaard 5 2 2 2 3 2" xfId="397" xr:uid="{09B84B35-19A6-4549-951E-F96E25475E23}"/>
    <cellStyle name="Standaard 5 2 2 2 3 2 2" xfId="845" xr:uid="{B59D2DEF-2F65-41F9-AEB6-1902AFF6CBEB}"/>
    <cellStyle name="Standaard 5 2 2 2 3 2 2 2" xfId="1741" xr:uid="{015DD5FA-B723-4A35-915B-FFBD05996834}"/>
    <cellStyle name="Standaard 5 2 2 2 3 2 2 2 2" xfId="3533" xr:uid="{4DFC451D-334D-4846-8A20-AAF38129F292}"/>
    <cellStyle name="Standaard 5 2 2 2 3 2 2 3" xfId="2637" xr:uid="{E37DF913-0F7B-44EB-AB55-9070F01CFEBE}"/>
    <cellStyle name="Standaard 5 2 2 2 3 2 3" xfId="1293" xr:uid="{A9C3EDF8-6A15-4017-AA42-0F0730FD0D3F}"/>
    <cellStyle name="Standaard 5 2 2 2 3 2 3 2" xfId="3085" xr:uid="{19E2CF23-6251-4151-8793-160CDD9AA77E}"/>
    <cellStyle name="Standaard 5 2 2 2 3 2 4" xfId="2189" xr:uid="{325A9FB5-4775-440D-9860-568B034F2282}"/>
    <cellStyle name="Standaard 5 2 2 2 3 3" xfId="621" xr:uid="{E3067D45-B9C8-44DD-BF79-C2FF7FF64926}"/>
    <cellStyle name="Standaard 5 2 2 2 3 3 2" xfId="1517" xr:uid="{13738170-12F7-41FD-8C2E-AD1ADE353D3A}"/>
    <cellStyle name="Standaard 5 2 2 2 3 3 2 2" xfId="3309" xr:uid="{B45F6C0C-69F5-4161-9335-89A02F3A74B0}"/>
    <cellStyle name="Standaard 5 2 2 2 3 3 3" xfId="2413" xr:uid="{47BEC282-3CE8-4B5D-86B9-437917A432D3}"/>
    <cellStyle name="Standaard 5 2 2 2 3 4" xfId="1069" xr:uid="{B6D9E0DF-AACA-4D25-8450-5BFFDB8D4A30}"/>
    <cellStyle name="Standaard 5 2 2 2 3 4 2" xfId="2861" xr:uid="{F4587E40-FF20-4C6F-9EB9-878AAB22DFDE}"/>
    <cellStyle name="Standaard 5 2 2 2 3 5" xfId="1965" xr:uid="{DA127C4F-2A92-4DAC-898A-31EDFE7207BF}"/>
    <cellStyle name="Standaard 5 2 2 2 4" xfId="285" xr:uid="{3295E670-B965-4C5F-A00D-9E1B8DCBD2E7}"/>
    <cellStyle name="Standaard 5 2 2 2 4 2" xfId="733" xr:uid="{8F3E0E06-7F8E-46EF-ABA5-E8E7220AA2CD}"/>
    <cellStyle name="Standaard 5 2 2 2 4 2 2" xfId="1629" xr:uid="{0EBE025C-ADBF-40FD-BD79-AF280E6A7718}"/>
    <cellStyle name="Standaard 5 2 2 2 4 2 2 2" xfId="3421" xr:uid="{3B7EB70D-964D-49AC-9EBE-F56A34E4C623}"/>
    <cellStyle name="Standaard 5 2 2 2 4 2 3" xfId="2525" xr:uid="{644C2D3E-6FED-4FED-9A63-4AEC264682B6}"/>
    <cellStyle name="Standaard 5 2 2 2 4 3" xfId="1181" xr:uid="{ED02A008-DBE6-4629-A86C-8E8E62E28AAE}"/>
    <cellStyle name="Standaard 5 2 2 2 4 3 2" xfId="2973" xr:uid="{AC3C5184-A3D0-45E7-B19E-79E184EBA90A}"/>
    <cellStyle name="Standaard 5 2 2 2 4 4" xfId="2077" xr:uid="{2EC2303F-9689-42DD-BAB6-1FD1FB42CAED}"/>
    <cellStyle name="Standaard 5 2 2 2 5" xfId="509" xr:uid="{7B65CF76-3A46-49B1-97AD-FB74C51FC4C6}"/>
    <cellStyle name="Standaard 5 2 2 2 5 2" xfId="1405" xr:uid="{7835BFD3-D5D1-4B0E-A356-641D2B717914}"/>
    <cellStyle name="Standaard 5 2 2 2 5 2 2" xfId="3197" xr:uid="{E449D36A-7933-44F6-A2EE-79656960CF97}"/>
    <cellStyle name="Standaard 5 2 2 2 5 3" xfId="2301" xr:uid="{EEE7B1BB-06D6-491C-AFFA-48ECA929C365}"/>
    <cellStyle name="Standaard 5 2 2 2 6" xfId="957" xr:uid="{30FA2A90-C201-46AA-B37D-3FBDDB7E9546}"/>
    <cellStyle name="Standaard 5 2 2 2 6 2" xfId="2749" xr:uid="{23220234-7A9B-4AA6-A15B-E32AE10572B0}"/>
    <cellStyle name="Standaard 5 2 2 2 7" xfId="1853" xr:uid="{77BDCF81-3466-4835-B473-3F004FD610A5}"/>
    <cellStyle name="Standaard 5 2 2 3" xfId="89" xr:uid="{498F48FD-E63C-440F-AE85-D896D1675F64}"/>
    <cellStyle name="Standaard 5 2 2 3 2" xfId="201" xr:uid="{D37545A4-F61C-4853-AC60-D47314B60080}"/>
    <cellStyle name="Standaard 5 2 2 3 2 2" xfId="425" xr:uid="{77845151-7BD6-43B2-9A24-2BBF0F848656}"/>
    <cellStyle name="Standaard 5 2 2 3 2 2 2" xfId="873" xr:uid="{DFB2AC2F-43C7-4A62-A05C-0325CDCBEC46}"/>
    <cellStyle name="Standaard 5 2 2 3 2 2 2 2" xfId="1769" xr:uid="{D5A0187C-8F29-42DC-85AD-DB1F7DF02957}"/>
    <cellStyle name="Standaard 5 2 2 3 2 2 2 2 2" xfId="3561" xr:uid="{EFA5B388-852F-4EE0-8F70-2667B61995FE}"/>
    <cellStyle name="Standaard 5 2 2 3 2 2 2 3" xfId="2665" xr:uid="{A1349AFF-6AE3-4D60-8917-A1E5A1DA25DA}"/>
    <cellStyle name="Standaard 5 2 2 3 2 2 3" xfId="1321" xr:uid="{A4428D03-B3B2-476E-B5B5-53BD8FC53E5A}"/>
    <cellStyle name="Standaard 5 2 2 3 2 2 3 2" xfId="3113" xr:uid="{13B5E188-B993-47F1-9524-F4996BBF5700}"/>
    <cellStyle name="Standaard 5 2 2 3 2 2 4" xfId="2217" xr:uid="{D982B499-A680-4EF2-B834-EA388B07A92B}"/>
    <cellStyle name="Standaard 5 2 2 3 2 3" xfId="649" xr:uid="{2D1216EA-194D-4DA3-855B-E34E1FF80B21}"/>
    <cellStyle name="Standaard 5 2 2 3 2 3 2" xfId="1545" xr:uid="{D060AB21-AEBB-4513-947F-E33150B321DF}"/>
    <cellStyle name="Standaard 5 2 2 3 2 3 2 2" xfId="3337" xr:uid="{5A020BFE-F182-47AD-9EB6-955C0905536C}"/>
    <cellStyle name="Standaard 5 2 2 3 2 3 3" xfId="2441" xr:uid="{2C78403E-49B8-48D2-9C8B-235ECAA5C5E3}"/>
    <cellStyle name="Standaard 5 2 2 3 2 4" xfId="1097" xr:uid="{29448ECF-CD12-4BD5-9B30-F4AFE0F2F3AD}"/>
    <cellStyle name="Standaard 5 2 2 3 2 4 2" xfId="2889" xr:uid="{81EC7307-DFC5-4F17-B99D-4C5C91885081}"/>
    <cellStyle name="Standaard 5 2 2 3 2 5" xfId="1993" xr:uid="{A1DF39E1-8249-4914-B8C9-93FAB72838A6}"/>
    <cellStyle name="Standaard 5 2 2 3 3" xfId="313" xr:uid="{8F410F54-B731-488A-89AB-17CC591DEB47}"/>
    <cellStyle name="Standaard 5 2 2 3 3 2" xfId="761" xr:uid="{FF5A14C5-44D2-43FC-B412-D0AB0AFB6E38}"/>
    <cellStyle name="Standaard 5 2 2 3 3 2 2" xfId="1657" xr:uid="{A449AA30-9DB2-40FC-AE9B-5D3E4C3CBBFA}"/>
    <cellStyle name="Standaard 5 2 2 3 3 2 2 2" xfId="3449" xr:uid="{9EA841C2-088A-44E0-9F38-C041927DF178}"/>
    <cellStyle name="Standaard 5 2 2 3 3 2 3" xfId="2553" xr:uid="{5A5B6C95-DF4D-4ACA-AAA1-D108CAF1D519}"/>
    <cellStyle name="Standaard 5 2 2 3 3 3" xfId="1209" xr:uid="{C01FFDCD-DB83-4A8A-B5AC-3A404E3DE249}"/>
    <cellStyle name="Standaard 5 2 2 3 3 3 2" xfId="3001" xr:uid="{B0352376-A3F6-4A55-9DA1-EA8AF0E5D664}"/>
    <cellStyle name="Standaard 5 2 2 3 3 4" xfId="2105" xr:uid="{F0D42963-BA64-44BE-A7BF-11C074D6B80D}"/>
    <cellStyle name="Standaard 5 2 2 3 4" xfId="537" xr:uid="{920B7724-0826-4888-9C83-2EA17F7A4E4A}"/>
    <cellStyle name="Standaard 5 2 2 3 4 2" xfId="1433" xr:uid="{8212A25F-BA83-43D7-B21A-4A3EDB4E9942}"/>
    <cellStyle name="Standaard 5 2 2 3 4 2 2" xfId="3225" xr:uid="{56971806-3A74-44FF-BA23-9CBEF2914682}"/>
    <cellStyle name="Standaard 5 2 2 3 4 3" xfId="2329" xr:uid="{EDAC0B92-14E3-42A2-9E3D-44D637632C16}"/>
    <cellStyle name="Standaard 5 2 2 3 5" xfId="985" xr:uid="{A01986F3-619E-4ADE-A978-26E7614DD4DA}"/>
    <cellStyle name="Standaard 5 2 2 3 5 2" xfId="2777" xr:uid="{5A053C02-38F7-4E8B-AA5C-CBEA0A4DF0D3}"/>
    <cellStyle name="Standaard 5 2 2 3 6" xfId="1881" xr:uid="{5A396D23-0902-4E20-AF48-8FBD1B71350E}"/>
    <cellStyle name="Standaard 5 2 2 4" xfId="145" xr:uid="{2558987E-2BC2-4954-A161-DE9FE84267A0}"/>
    <cellStyle name="Standaard 5 2 2 4 2" xfId="369" xr:uid="{E2693E2C-303D-4A9A-8347-88FED33DBEDD}"/>
    <cellStyle name="Standaard 5 2 2 4 2 2" xfId="817" xr:uid="{AC34DEF6-0C0C-45C7-B85D-139E90B23B80}"/>
    <cellStyle name="Standaard 5 2 2 4 2 2 2" xfId="1713" xr:uid="{AFDFB0B8-1346-4302-B05C-27480A14D3B4}"/>
    <cellStyle name="Standaard 5 2 2 4 2 2 2 2" xfId="3505" xr:uid="{03F27E4E-11F6-4521-8EFB-658562A34486}"/>
    <cellStyle name="Standaard 5 2 2 4 2 2 3" xfId="2609" xr:uid="{C65D397F-7E11-4265-AFA6-271173949883}"/>
    <cellStyle name="Standaard 5 2 2 4 2 3" xfId="1265" xr:uid="{20D0A877-A110-43A5-9432-10D54DD18513}"/>
    <cellStyle name="Standaard 5 2 2 4 2 3 2" xfId="3057" xr:uid="{8FB9B127-5726-4E67-B9A3-AC867ED898F0}"/>
    <cellStyle name="Standaard 5 2 2 4 2 4" xfId="2161" xr:uid="{9FE561D3-69DC-438C-9D83-8BC9881A23FA}"/>
    <cellStyle name="Standaard 5 2 2 4 3" xfId="593" xr:uid="{20054E9F-AD28-46C3-A7F9-5BED12DAD328}"/>
    <cellStyle name="Standaard 5 2 2 4 3 2" xfId="1489" xr:uid="{E1540B71-9614-48AA-B9FD-D79C4D29CFD2}"/>
    <cellStyle name="Standaard 5 2 2 4 3 2 2" xfId="3281" xr:uid="{65AB88FD-812D-4063-8413-5C6A67F2402C}"/>
    <cellStyle name="Standaard 5 2 2 4 3 3" xfId="2385" xr:uid="{34FDDF1F-6AB6-4C90-B98C-3C22C4B8DEEC}"/>
    <cellStyle name="Standaard 5 2 2 4 4" xfId="1041" xr:uid="{7DB8D0BE-EBC7-437F-A9D6-36A66739DEFC}"/>
    <cellStyle name="Standaard 5 2 2 4 4 2" xfId="2833" xr:uid="{3EC680E8-842C-4713-AF0D-895CD94BF0DF}"/>
    <cellStyle name="Standaard 5 2 2 4 5" xfId="1937" xr:uid="{5336F3FC-4CE1-41C7-97A7-24905C77561B}"/>
    <cellStyle name="Standaard 5 2 2 5" xfId="257" xr:uid="{21826B66-F7FE-4E17-BFF1-5EFAF300DC37}"/>
    <cellStyle name="Standaard 5 2 2 5 2" xfId="705" xr:uid="{A4C8AFFB-ACE7-4848-AF4F-C6E40DFE988A}"/>
    <cellStyle name="Standaard 5 2 2 5 2 2" xfId="1601" xr:uid="{E7CBDB6E-BAB2-4D1A-89CF-7C359642269B}"/>
    <cellStyle name="Standaard 5 2 2 5 2 2 2" xfId="3393" xr:uid="{2AC685BE-ECFA-4C6A-91F4-8403843D0C5F}"/>
    <cellStyle name="Standaard 5 2 2 5 2 3" xfId="2497" xr:uid="{231BB223-5043-433E-9860-32B78421A813}"/>
    <cellStyle name="Standaard 5 2 2 5 3" xfId="1153" xr:uid="{32D59239-DA74-4AB4-B2BE-CCB2DFB73CD6}"/>
    <cellStyle name="Standaard 5 2 2 5 3 2" xfId="2945" xr:uid="{274C6E06-8979-41F0-B964-D6EAA914C1C1}"/>
    <cellStyle name="Standaard 5 2 2 5 4" xfId="2049" xr:uid="{EEC5232F-CB8E-4214-8908-FBBBA9B08D68}"/>
    <cellStyle name="Standaard 5 2 2 6" xfId="481" xr:uid="{963B32E0-3B8B-403E-9708-0CECA15824AF}"/>
    <cellStyle name="Standaard 5 2 2 6 2" xfId="1377" xr:uid="{39214688-0380-49C2-951C-EE900D2CF021}"/>
    <cellStyle name="Standaard 5 2 2 6 2 2" xfId="3169" xr:uid="{C1196055-85E9-48F2-A2B2-2B5067FBF1DE}"/>
    <cellStyle name="Standaard 5 2 2 6 3" xfId="2273" xr:uid="{2EF38D51-E2BB-423C-921F-5BAE1763AE41}"/>
    <cellStyle name="Standaard 5 2 2 7" xfId="929" xr:uid="{0F7751AA-93F0-4A3C-A0A8-F0425BDB3D52}"/>
    <cellStyle name="Standaard 5 2 2 7 2" xfId="2721" xr:uid="{887655E1-57BD-40B5-81F8-BD78061EB511}"/>
    <cellStyle name="Standaard 5 2 2 8" xfId="1825" xr:uid="{95354187-BB01-41B2-8069-DF5B58E2AC0B}"/>
    <cellStyle name="Standaard 5 2 3" xfId="47" xr:uid="{057F53A4-E2F9-4472-B4AE-CAF7D3B2B2D8}"/>
    <cellStyle name="Standaard 5 2 3 2" xfId="103" xr:uid="{4D42FD40-B4E4-4092-AAF9-4B04A9E969A4}"/>
    <cellStyle name="Standaard 5 2 3 2 2" xfId="215" xr:uid="{E2F6AA93-5794-4B74-B11F-E724A131E9DC}"/>
    <cellStyle name="Standaard 5 2 3 2 2 2" xfId="439" xr:uid="{40533316-6E0B-4375-9E50-33644C72105F}"/>
    <cellStyle name="Standaard 5 2 3 2 2 2 2" xfId="887" xr:uid="{5E221C3D-B92D-4EA0-8A21-C6809732A062}"/>
    <cellStyle name="Standaard 5 2 3 2 2 2 2 2" xfId="1783" xr:uid="{AA5542D7-02AF-4A00-BA6C-5140805096AD}"/>
    <cellStyle name="Standaard 5 2 3 2 2 2 2 2 2" xfId="3575" xr:uid="{10D486C9-7BF5-4ADA-BDE5-9570B2E4F852}"/>
    <cellStyle name="Standaard 5 2 3 2 2 2 2 3" xfId="2679" xr:uid="{B80517C9-BC5C-4460-81E5-996B93072A10}"/>
    <cellStyle name="Standaard 5 2 3 2 2 2 3" xfId="1335" xr:uid="{00630C76-6BB2-4364-B695-CFCEC802C23A}"/>
    <cellStyle name="Standaard 5 2 3 2 2 2 3 2" xfId="3127" xr:uid="{1750C437-ACFA-4BFC-9DB8-05221F8EAF8C}"/>
    <cellStyle name="Standaard 5 2 3 2 2 2 4" xfId="2231" xr:uid="{15F0F3BA-D749-4D87-89E0-297D64A80C36}"/>
    <cellStyle name="Standaard 5 2 3 2 2 3" xfId="663" xr:uid="{D024279C-A74B-4E18-B4C8-3E36B471BF8D}"/>
    <cellStyle name="Standaard 5 2 3 2 2 3 2" xfId="1559" xr:uid="{F0D678A4-A39D-4549-86EF-1C6F3BEA9631}"/>
    <cellStyle name="Standaard 5 2 3 2 2 3 2 2" xfId="3351" xr:uid="{1A01B4FE-8BCF-4537-83D0-498F0E6712BE}"/>
    <cellStyle name="Standaard 5 2 3 2 2 3 3" xfId="2455" xr:uid="{8BCE95A7-67FB-432E-860D-B920CC385A9C}"/>
    <cellStyle name="Standaard 5 2 3 2 2 4" xfId="1111" xr:uid="{A92C9FD6-0FF0-4474-A29F-196D38C4E176}"/>
    <cellStyle name="Standaard 5 2 3 2 2 4 2" xfId="2903" xr:uid="{297BD883-368E-4F4B-A5CC-7C3B122FFC56}"/>
    <cellStyle name="Standaard 5 2 3 2 2 5" xfId="2007" xr:uid="{56C5500D-5E94-4794-AFF8-85744837183D}"/>
    <cellStyle name="Standaard 5 2 3 2 3" xfId="327" xr:uid="{DFE15BE4-9466-432B-BC14-8FBBAFE87E36}"/>
    <cellStyle name="Standaard 5 2 3 2 3 2" xfId="775" xr:uid="{BC55C7B1-AF4A-447B-B997-818436D13D49}"/>
    <cellStyle name="Standaard 5 2 3 2 3 2 2" xfId="1671" xr:uid="{27B5B1D4-75E4-49FF-A123-7EC4353E2E73}"/>
    <cellStyle name="Standaard 5 2 3 2 3 2 2 2" xfId="3463" xr:uid="{8C495002-C944-4D40-BCCC-BB72EE89FA61}"/>
    <cellStyle name="Standaard 5 2 3 2 3 2 3" xfId="2567" xr:uid="{2AA2B378-4F9B-41CC-8DE9-4B0AB5829D8D}"/>
    <cellStyle name="Standaard 5 2 3 2 3 3" xfId="1223" xr:uid="{0C8A0B9C-1BED-4CE3-9FBB-20B5A94759E0}"/>
    <cellStyle name="Standaard 5 2 3 2 3 3 2" xfId="3015" xr:uid="{F41D04B6-0139-43AE-B234-BC559DEC7C5C}"/>
    <cellStyle name="Standaard 5 2 3 2 3 4" xfId="2119" xr:uid="{C5B215B0-68B4-407C-9723-DB22C135A372}"/>
    <cellStyle name="Standaard 5 2 3 2 4" xfId="551" xr:uid="{A59F943E-0589-4726-A5B5-AA57595EDC6A}"/>
    <cellStyle name="Standaard 5 2 3 2 4 2" xfId="1447" xr:uid="{7A30D51F-6B87-4015-A5B1-61806343D6E9}"/>
    <cellStyle name="Standaard 5 2 3 2 4 2 2" xfId="3239" xr:uid="{5658ECD5-2253-41A5-8165-800D682E3E1D}"/>
    <cellStyle name="Standaard 5 2 3 2 4 3" xfId="2343" xr:uid="{010F293B-1BE0-490E-B496-85D6C56C8448}"/>
    <cellStyle name="Standaard 5 2 3 2 5" xfId="999" xr:uid="{B47952DB-3994-4103-B5DF-DC6D73109014}"/>
    <cellStyle name="Standaard 5 2 3 2 5 2" xfId="2791" xr:uid="{7E340384-3913-4CD7-B625-178F36E3016A}"/>
    <cellStyle name="Standaard 5 2 3 2 6" xfId="1895" xr:uid="{1A569E19-2F29-4DD9-B0F7-FBC727D248EE}"/>
    <cellStyle name="Standaard 5 2 3 3" xfId="159" xr:uid="{7E186591-010A-4640-9EF9-2AC56550B374}"/>
    <cellStyle name="Standaard 5 2 3 3 2" xfId="383" xr:uid="{9F01B893-4698-4E5B-BEA0-86A0813A2EC3}"/>
    <cellStyle name="Standaard 5 2 3 3 2 2" xfId="831" xr:uid="{E84D3D61-3B10-4377-937A-8DAD605839E0}"/>
    <cellStyle name="Standaard 5 2 3 3 2 2 2" xfId="1727" xr:uid="{268F168A-011F-4432-B871-6975DFAC1144}"/>
    <cellStyle name="Standaard 5 2 3 3 2 2 2 2" xfId="3519" xr:uid="{8B656221-4BE3-492E-890E-3808991288B4}"/>
    <cellStyle name="Standaard 5 2 3 3 2 2 3" xfId="2623" xr:uid="{F0D7BB05-F54F-4961-B562-F848BC0718E6}"/>
    <cellStyle name="Standaard 5 2 3 3 2 3" xfId="1279" xr:uid="{68B334E7-2CBA-4268-A5FA-7EC8B4C7FB76}"/>
    <cellStyle name="Standaard 5 2 3 3 2 3 2" xfId="3071" xr:uid="{2C9D25C5-05BE-4666-B98F-34E3A1312563}"/>
    <cellStyle name="Standaard 5 2 3 3 2 4" xfId="2175" xr:uid="{071D915D-F2B1-492A-881C-B828376A6772}"/>
    <cellStyle name="Standaard 5 2 3 3 3" xfId="607" xr:uid="{D9B6D683-335C-491C-8CB2-90B78B0C8296}"/>
    <cellStyle name="Standaard 5 2 3 3 3 2" xfId="1503" xr:uid="{E9F68622-3819-430A-9057-C02E830BB0A3}"/>
    <cellStyle name="Standaard 5 2 3 3 3 2 2" xfId="3295" xr:uid="{125852A5-700E-453F-820A-49DB92CF7EB9}"/>
    <cellStyle name="Standaard 5 2 3 3 3 3" xfId="2399" xr:uid="{A7999BB9-A0D0-49D9-BE46-1A98E63FD71D}"/>
    <cellStyle name="Standaard 5 2 3 3 4" xfId="1055" xr:uid="{9DEA7AFC-8003-4E9A-8421-30A2237F2EE7}"/>
    <cellStyle name="Standaard 5 2 3 3 4 2" xfId="2847" xr:uid="{9E6D65DE-4F2F-4912-B44F-DA325AD00E95}"/>
    <cellStyle name="Standaard 5 2 3 3 5" xfId="1951" xr:uid="{758B2DF0-9420-4600-A33F-8EE62F839325}"/>
    <cellStyle name="Standaard 5 2 3 4" xfId="271" xr:uid="{F5846009-A12A-4074-BB5B-639F3E350D80}"/>
    <cellStyle name="Standaard 5 2 3 4 2" xfId="719" xr:uid="{43A7DB8E-7585-4532-B8B8-F58C818FDF5F}"/>
    <cellStyle name="Standaard 5 2 3 4 2 2" xfId="1615" xr:uid="{5C51E6D2-01CD-4D5F-9AD4-366C40ADA844}"/>
    <cellStyle name="Standaard 5 2 3 4 2 2 2" xfId="3407" xr:uid="{3CCAC604-F7C7-466D-9624-0208BEC0E646}"/>
    <cellStyle name="Standaard 5 2 3 4 2 3" xfId="2511" xr:uid="{CF1F4EA8-6885-4D4C-85DB-4604EE90E70A}"/>
    <cellStyle name="Standaard 5 2 3 4 3" xfId="1167" xr:uid="{9AD1A92B-7005-4641-BDF1-EB33F18C42BB}"/>
    <cellStyle name="Standaard 5 2 3 4 3 2" xfId="2959" xr:uid="{851AA211-7E5E-40CA-9635-ED88063B50E9}"/>
    <cellStyle name="Standaard 5 2 3 4 4" xfId="2063" xr:uid="{4E282EFF-7D3B-43F1-B23F-25948C998FDB}"/>
    <cellStyle name="Standaard 5 2 3 5" xfId="495" xr:uid="{5952BBC8-66C6-4E8E-A4CA-1A0D93B267D5}"/>
    <cellStyle name="Standaard 5 2 3 5 2" xfId="1391" xr:uid="{6376C99F-3CA7-40D7-A53A-41925D315883}"/>
    <cellStyle name="Standaard 5 2 3 5 2 2" xfId="3183" xr:uid="{7EE8D189-7D37-4DAB-85DA-E71B06814189}"/>
    <cellStyle name="Standaard 5 2 3 5 3" xfId="2287" xr:uid="{953AC624-F95C-407F-8FF8-A7C309790A3B}"/>
    <cellStyle name="Standaard 5 2 3 6" xfId="943" xr:uid="{3DAB05E5-0682-4D82-A83D-7D244F943D50}"/>
    <cellStyle name="Standaard 5 2 3 6 2" xfId="2735" xr:uid="{F243656B-3F4D-4A54-890F-AA607C16267D}"/>
    <cellStyle name="Standaard 5 2 3 7" xfId="1839" xr:uid="{BBE829D4-8B51-48C5-87F0-570B33246383}"/>
    <cellStyle name="Standaard 5 2 4" xfId="75" xr:uid="{F1230F26-49A6-44CA-B5C4-6E6983E2852A}"/>
    <cellStyle name="Standaard 5 2 4 2" xfId="187" xr:uid="{979628DC-30F5-4058-8EC1-EF5A597BC1BB}"/>
    <cellStyle name="Standaard 5 2 4 2 2" xfId="411" xr:uid="{B0629319-A25F-4921-8F59-12B733122109}"/>
    <cellStyle name="Standaard 5 2 4 2 2 2" xfId="859" xr:uid="{809820E2-C0D2-4837-AD7E-645D774A4A45}"/>
    <cellStyle name="Standaard 5 2 4 2 2 2 2" xfId="1755" xr:uid="{BFFCFEB6-34E0-469C-990E-C157C2D62DF3}"/>
    <cellStyle name="Standaard 5 2 4 2 2 2 2 2" xfId="3547" xr:uid="{D49C6862-084A-4E7D-A5FA-9D50770BC848}"/>
    <cellStyle name="Standaard 5 2 4 2 2 2 3" xfId="2651" xr:uid="{E4E8A232-062C-46FD-8807-2282FBB70129}"/>
    <cellStyle name="Standaard 5 2 4 2 2 3" xfId="1307" xr:uid="{23A4E1BF-BD13-4D98-AFC4-5C4DD2740F82}"/>
    <cellStyle name="Standaard 5 2 4 2 2 3 2" xfId="3099" xr:uid="{37C12A49-F45F-4314-9AE8-5C4C85500E4D}"/>
    <cellStyle name="Standaard 5 2 4 2 2 4" xfId="2203" xr:uid="{F314D665-B0AF-4B7D-A3C0-798109D8C4BA}"/>
    <cellStyle name="Standaard 5 2 4 2 3" xfId="635" xr:uid="{E7D383A0-AF18-4C2B-A265-13851B4C5D61}"/>
    <cellStyle name="Standaard 5 2 4 2 3 2" xfId="1531" xr:uid="{B978CD32-454F-4755-B96D-27B9F1C2D11D}"/>
    <cellStyle name="Standaard 5 2 4 2 3 2 2" xfId="3323" xr:uid="{D80DED65-C6F1-43E7-ACFD-8B81999B4634}"/>
    <cellStyle name="Standaard 5 2 4 2 3 3" xfId="2427" xr:uid="{555F908F-5367-4F65-B351-E334B6E0E3E3}"/>
    <cellStyle name="Standaard 5 2 4 2 4" xfId="1083" xr:uid="{CC6A0DC1-AF74-48CE-BCFE-0C43B79AF0CC}"/>
    <cellStyle name="Standaard 5 2 4 2 4 2" xfId="2875" xr:uid="{8E1E0EC4-BA22-470D-9D7D-E56626754625}"/>
    <cellStyle name="Standaard 5 2 4 2 5" xfId="1979" xr:uid="{4278162B-8C46-40C8-994A-BA7B4C5B960E}"/>
    <cellStyle name="Standaard 5 2 4 3" xfId="299" xr:uid="{80BFF862-221F-4FB2-A015-0D1194A2D38D}"/>
    <cellStyle name="Standaard 5 2 4 3 2" xfId="747" xr:uid="{4F1D4D09-F4BE-49B8-8C2F-245DB22A0C4D}"/>
    <cellStyle name="Standaard 5 2 4 3 2 2" xfId="1643" xr:uid="{6052BF05-29A3-4188-B97D-5883084F189D}"/>
    <cellStyle name="Standaard 5 2 4 3 2 2 2" xfId="3435" xr:uid="{02996D05-1281-4182-81E9-EB7A5499CDFD}"/>
    <cellStyle name="Standaard 5 2 4 3 2 3" xfId="2539" xr:uid="{F22855F9-CAF3-42D7-8754-FEEF2A33BA76}"/>
    <cellStyle name="Standaard 5 2 4 3 3" xfId="1195" xr:uid="{47D2B1C8-0EE9-4138-9B83-6790DB086407}"/>
    <cellStyle name="Standaard 5 2 4 3 3 2" xfId="2987" xr:uid="{743DBC3F-204E-4266-8EBA-463092442F1D}"/>
    <cellStyle name="Standaard 5 2 4 3 4" xfId="2091" xr:uid="{4A34C5F4-8690-4DEF-89B4-8E0FE0CB2A22}"/>
    <cellStyle name="Standaard 5 2 4 4" xfId="523" xr:uid="{BBA287EE-05BC-4087-9D8B-9B12955F00F9}"/>
    <cellStyle name="Standaard 5 2 4 4 2" xfId="1419" xr:uid="{AF24D4AF-B833-4A94-9535-0AA59A144DAF}"/>
    <cellStyle name="Standaard 5 2 4 4 2 2" xfId="3211" xr:uid="{DA00475F-863B-439E-81E7-B5146F1EBC1F}"/>
    <cellStyle name="Standaard 5 2 4 4 3" xfId="2315" xr:uid="{2EC67CC6-550A-4B91-96A3-7804FE9081C1}"/>
    <cellStyle name="Standaard 5 2 4 5" xfId="971" xr:uid="{CEF8DAA3-14D0-42E7-86A8-48113D7E1FAB}"/>
    <cellStyle name="Standaard 5 2 4 5 2" xfId="2763" xr:uid="{7A5967B7-D6CC-476B-ADDA-49C7B5CFAB9A}"/>
    <cellStyle name="Standaard 5 2 4 6" xfId="1867" xr:uid="{2F42F2EE-E01E-4ED6-8955-CE2F98D6B1F2}"/>
    <cellStyle name="Standaard 5 2 5" xfId="131" xr:uid="{50CB5200-560C-4206-8B49-FF8386E75278}"/>
    <cellStyle name="Standaard 5 2 5 2" xfId="355" xr:uid="{F6782AAE-646C-43EC-A654-FB7563AE1AC8}"/>
    <cellStyle name="Standaard 5 2 5 2 2" xfId="803" xr:uid="{8ED81698-4338-443D-8A0E-541B4F2A2974}"/>
    <cellStyle name="Standaard 5 2 5 2 2 2" xfId="1699" xr:uid="{E805B1BE-CA91-4F4E-BF30-CFE2FE22ED43}"/>
    <cellStyle name="Standaard 5 2 5 2 2 2 2" xfId="3491" xr:uid="{EAE119CD-33F0-4C7B-8110-FF09B09E344F}"/>
    <cellStyle name="Standaard 5 2 5 2 2 3" xfId="2595" xr:uid="{0D3C9262-04C6-4BE9-9F57-A1406770D05D}"/>
    <cellStyle name="Standaard 5 2 5 2 3" xfId="1251" xr:uid="{649F87D8-0890-4B57-8139-DF7E64FD8566}"/>
    <cellStyle name="Standaard 5 2 5 2 3 2" xfId="3043" xr:uid="{EE574E3B-88CE-406A-A1CC-C2554AFA5C2B}"/>
    <cellStyle name="Standaard 5 2 5 2 4" xfId="2147" xr:uid="{D5D92152-9D6F-4D47-A056-19194E6901B1}"/>
    <cellStyle name="Standaard 5 2 5 3" xfId="579" xr:uid="{AB8A3267-271F-4836-A334-54E103CDA533}"/>
    <cellStyle name="Standaard 5 2 5 3 2" xfId="1475" xr:uid="{7A712F0B-9271-4E40-8188-6A697175EF08}"/>
    <cellStyle name="Standaard 5 2 5 3 2 2" xfId="3267" xr:uid="{28946FE4-054C-4D0A-934E-8704CC2C6865}"/>
    <cellStyle name="Standaard 5 2 5 3 3" xfId="2371" xr:uid="{E3AEC116-6E32-43BF-A0F9-075B2E2E6B24}"/>
    <cellStyle name="Standaard 5 2 5 4" xfId="1027" xr:uid="{D1ACA5EF-4FD9-4B9D-903E-EC6E4DA498A9}"/>
    <cellStyle name="Standaard 5 2 5 4 2" xfId="2819" xr:uid="{E03D6CD8-F8C6-4761-8E21-A2E4A7A27732}"/>
    <cellStyle name="Standaard 5 2 5 5" xfId="1923" xr:uid="{CDD9F3A4-FD80-4141-BFF8-65D35A73FA58}"/>
    <cellStyle name="Standaard 5 2 6" xfId="243" xr:uid="{1383BA51-8598-4B9D-BC97-45A29CED8790}"/>
    <cellStyle name="Standaard 5 2 6 2" xfId="691" xr:uid="{385F3D1E-5FA9-407D-98E4-03569DA88E4E}"/>
    <cellStyle name="Standaard 5 2 6 2 2" xfId="1587" xr:uid="{6E8DE469-85E3-4873-ABAC-1331E7F4DF66}"/>
    <cellStyle name="Standaard 5 2 6 2 2 2" xfId="3379" xr:uid="{2110AE1D-6AFF-44BA-81E1-8E39AF2667D9}"/>
    <cellStyle name="Standaard 5 2 6 2 3" xfId="2483" xr:uid="{26A8FE25-ABEE-4304-B398-A5F8B2618CC5}"/>
    <cellStyle name="Standaard 5 2 6 3" xfId="1139" xr:uid="{91BB6FB9-DE19-4BBE-8DAE-A9E4FC7FDDF4}"/>
    <cellStyle name="Standaard 5 2 6 3 2" xfId="2931" xr:uid="{9CF76FF3-9915-4F38-9D68-AD6ED415F093}"/>
    <cellStyle name="Standaard 5 2 6 4" xfId="2035" xr:uid="{0DE6CC61-9CB4-4C40-939B-D10A266699C8}"/>
    <cellStyle name="Standaard 5 2 7" xfId="467" xr:uid="{9B62B3AD-2E76-40E6-BD4D-5EF8EB63E65B}"/>
    <cellStyle name="Standaard 5 2 7 2" xfId="1363" xr:uid="{0ECF0A44-94A7-4155-A90A-D2CAF186AB08}"/>
    <cellStyle name="Standaard 5 2 7 2 2" xfId="3155" xr:uid="{079149F0-7817-47A5-B1C4-89DAE21A13A4}"/>
    <cellStyle name="Standaard 5 2 7 3" xfId="2259" xr:uid="{FC04F431-FA1F-4034-B971-364E5D660F39}"/>
    <cellStyle name="Standaard 5 2 8" xfId="915" xr:uid="{F5282894-F0DE-4585-A2AA-75350F3138A3}"/>
    <cellStyle name="Standaard 5 2 8 2" xfId="2707" xr:uid="{63F67D82-63D4-4453-8982-D38F1ED5603A}"/>
    <cellStyle name="Standaard 5 2 9" xfId="1811" xr:uid="{70EC35EF-DA4D-482E-9721-384140AB1723}"/>
    <cellStyle name="Standaard 5 3" xfId="25" xr:uid="{9F1F3991-9350-4AB0-958D-8D1F16D78D58}"/>
    <cellStyle name="Standaard 5 3 2" xfId="54" xr:uid="{5F5DB3F1-2EC9-4C15-9749-4A75CB8E6D13}"/>
    <cellStyle name="Standaard 5 3 2 2" xfId="110" xr:uid="{88B66A72-09AD-41F8-BB85-A1F87590C4BE}"/>
    <cellStyle name="Standaard 5 3 2 2 2" xfId="222" xr:uid="{60FEFE9A-DC3A-42C8-A8B9-0306C7E3E336}"/>
    <cellStyle name="Standaard 5 3 2 2 2 2" xfId="446" xr:uid="{735366E3-E709-40BC-8B6B-77A5777BD2E3}"/>
    <cellStyle name="Standaard 5 3 2 2 2 2 2" xfId="894" xr:uid="{61158E01-F48B-4CD3-BC79-EDA180D1DE36}"/>
    <cellStyle name="Standaard 5 3 2 2 2 2 2 2" xfId="1790" xr:uid="{EE609404-D126-4E3A-B874-560D19A5ACB8}"/>
    <cellStyle name="Standaard 5 3 2 2 2 2 2 2 2" xfId="3582" xr:uid="{99B532B6-0493-44E3-BF4C-C51673856DFA}"/>
    <cellStyle name="Standaard 5 3 2 2 2 2 2 3" xfId="2686" xr:uid="{386357AB-291C-4B89-91C2-BDA2E1C1E2CD}"/>
    <cellStyle name="Standaard 5 3 2 2 2 2 3" xfId="1342" xr:uid="{B477960D-2C0C-40DE-86DA-51C9B9C0558A}"/>
    <cellStyle name="Standaard 5 3 2 2 2 2 3 2" xfId="3134" xr:uid="{8D195612-EEBF-4FA5-8C28-452B1F1BBC4F}"/>
    <cellStyle name="Standaard 5 3 2 2 2 2 4" xfId="2238" xr:uid="{E35576DA-632E-4349-8FCD-E2F4D78DF0A1}"/>
    <cellStyle name="Standaard 5 3 2 2 2 3" xfId="670" xr:uid="{BFA5A29B-8A5E-4804-9946-838BE51B5E70}"/>
    <cellStyle name="Standaard 5 3 2 2 2 3 2" xfId="1566" xr:uid="{0218010C-124C-4E58-9E44-F2B2BA1462EB}"/>
    <cellStyle name="Standaard 5 3 2 2 2 3 2 2" xfId="3358" xr:uid="{8BFB5E7A-8F7C-4D8A-9391-57B69B44416B}"/>
    <cellStyle name="Standaard 5 3 2 2 2 3 3" xfId="2462" xr:uid="{1D8AE20E-4C1C-44D2-A803-E1B9A4EB9FE9}"/>
    <cellStyle name="Standaard 5 3 2 2 2 4" xfId="1118" xr:uid="{1C1512E2-9066-4650-B35C-9DD2FA1F3DE0}"/>
    <cellStyle name="Standaard 5 3 2 2 2 4 2" xfId="2910" xr:uid="{E867FB48-5085-4E6E-B901-C8F600C866F9}"/>
    <cellStyle name="Standaard 5 3 2 2 2 5" xfId="2014" xr:uid="{06E15057-D769-4E52-B8FB-7FDD911B9E76}"/>
    <cellStyle name="Standaard 5 3 2 2 3" xfId="334" xr:uid="{5625138B-FC46-4EC2-8190-08EC27653639}"/>
    <cellStyle name="Standaard 5 3 2 2 3 2" xfId="782" xr:uid="{03172B2A-FBCF-4321-AB57-21BA7C322015}"/>
    <cellStyle name="Standaard 5 3 2 2 3 2 2" xfId="1678" xr:uid="{9139C35B-59F3-44AC-A95A-C552B3AADF5A}"/>
    <cellStyle name="Standaard 5 3 2 2 3 2 2 2" xfId="3470" xr:uid="{20DF9923-7728-453C-AC94-061FAB3D9DAC}"/>
    <cellStyle name="Standaard 5 3 2 2 3 2 3" xfId="2574" xr:uid="{82A300FB-A7C3-4AC1-8A86-418AA0DDDD37}"/>
    <cellStyle name="Standaard 5 3 2 2 3 3" xfId="1230" xr:uid="{98CCF5A4-33C1-46D4-BA50-8185422C64D7}"/>
    <cellStyle name="Standaard 5 3 2 2 3 3 2" xfId="3022" xr:uid="{EEE9B86B-E3D3-43DD-A106-82169042CC9F}"/>
    <cellStyle name="Standaard 5 3 2 2 3 4" xfId="2126" xr:uid="{C617050A-4121-45D6-BFB5-A3FC488955C7}"/>
    <cellStyle name="Standaard 5 3 2 2 4" xfId="558" xr:uid="{D0655A54-2BBC-47FD-ACE1-D6F7B9467D82}"/>
    <cellStyle name="Standaard 5 3 2 2 4 2" xfId="1454" xr:uid="{49A71103-DC36-4E42-9CA5-32C7B248BBFB}"/>
    <cellStyle name="Standaard 5 3 2 2 4 2 2" xfId="3246" xr:uid="{3F663CA0-2DA5-4B00-B00D-FF773C187FD4}"/>
    <cellStyle name="Standaard 5 3 2 2 4 3" xfId="2350" xr:uid="{821F0E5A-D4CE-42F7-A4D3-392802EC963C}"/>
    <cellStyle name="Standaard 5 3 2 2 5" xfId="1006" xr:uid="{936406F1-03B4-4091-ADAB-784C3C275DB4}"/>
    <cellStyle name="Standaard 5 3 2 2 5 2" xfId="2798" xr:uid="{90D312F5-C29A-487E-BEFE-298EE38C7D13}"/>
    <cellStyle name="Standaard 5 3 2 2 6" xfId="1902" xr:uid="{3DADAAFF-B2C8-41AB-BB5A-EA4F50CD1232}"/>
    <cellStyle name="Standaard 5 3 2 3" xfId="166" xr:uid="{A0617FD9-E116-4A46-9124-5FE7CF40248F}"/>
    <cellStyle name="Standaard 5 3 2 3 2" xfId="390" xr:uid="{6DA4303C-895C-4241-BFCA-DC771B6C0E7F}"/>
    <cellStyle name="Standaard 5 3 2 3 2 2" xfId="838" xr:uid="{8FF52CE8-9CD9-4229-9B19-F0D8E94955CA}"/>
    <cellStyle name="Standaard 5 3 2 3 2 2 2" xfId="1734" xr:uid="{30D54CBE-D27A-484F-9081-551D60F48DB0}"/>
    <cellStyle name="Standaard 5 3 2 3 2 2 2 2" xfId="3526" xr:uid="{D8F9D2AB-27B8-4783-B0D8-7B4032472BBE}"/>
    <cellStyle name="Standaard 5 3 2 3 2 2 3" xfId="2630" xr:uid="{33C775C6-5B5D-45CF-A685-AEA6C6723D79}"/>
    <cellStyle name="Standaard 5 3 2 3 2 3" xfId="1286" xr:uid="{95817911-9608-408A-8A9A-577A8C706C97}"/>
    <cellStyle name="Standaard 5 3 2 3 2 3 2" xfId="3078" xr:uid="{CF98ED5F-58CC-4461-BF5A-0611441B02F2}"/>
    <cellStyle name="Standaard 5 3 2 3 2 4" xfId="2182" xr:uid="{50E3EDA7-9008-4658-864B-DF6B9174CFA2}"/>
    <cellStyle name="Standaard 5 3 2 3 3" xfId="614" xr:uid="{C010FC57-7276-4132-94BE-6D406BC970B5}"/>
    <cellStyle name="Standaard 5 3 2 3 3 2" xfId="1510" xr:uid="{8FBAE373-B207-4533-B727-2E711E5B7358}"/>
    <cellStyle name="Standaard 5 3 2 3 3 2 2" xfId="3302" xr:uid="{6850A661-FB2B-4FD5-B93F-37C40BF9418D}"/>
    <cellStyle name="Standaard 5 3 2 3 3 3" xfId="2406" xr:uid="{DFC1681E-D95A-4F34-A1CE-5578E37942D0}"/>
    <cellStyle name="Standaard 5 3 2 3 4" xfId="1062" xr:uid="{15D4B745-E0DC-4CB0-8F3C-B987F259A402}"/>
    <cellStyle name="Standaard 5 3 2 3 4 2" xfId="2854" xr:uid="{9328078D-C8C1-4D3C-84B5-8D8A03084AC1}"/>
    <cellStyle name="Standaard 5 3 2 3 5" xfId="1958" xr:uid="{2F3330FA-743C-4124-B744-20CDCE8EFB11}"/>
    <cellStyle name="Standaard 5 3 2 4" xfId="278" xr:uid="{4EBAD117-97E3-48D4-A953-4C0AA1AFEB6F}"/>
    <cellStyle name="Standaard 5 3 2 4 2" xfId="726" xr:uid="{10BB8DCA-C658-49D9-A169-ED656562595E}"/>
    <cellStyle name="Standaard 5 3 2 4 2 2" xfId="1622" xr:uid="{934CD8AF-C9FE-4FF2-B33F-4EAC7EF6C545}"/>
    <cellStyle name="Standaard 5 3 2 4 2 2 2" xfId="3414" xr:uid="{1CE99A47-01AA-419B-A577-868FF5C803BE}"/>
    <cellStyle name="Standaard 5 3 2 4 2 3" xfId="2518" xr:uid="{FB9E6E9B-C984-4FB0-A32D-CE2E5FB00F03}"/>
    <cellStyle name="Standaard 5 3 2 4 3" xfId="1174" xr:uid="{27DC3192-07EA-450E-931C-4FBD25FF540F}"/>
    <cellStyle name="Standaard 5 3 2 4 3 2" xfId="2966" xr:uid="{1BA3F9DD-6947-431F-835E-EDC8F975B99E}"/>
    <cellStyle name="Standaard 5 3 2 4 4" xfId="2070" xr:uid="{63E90ADA-8455-4D1C-B09B-263276F164F9}"/>
    <cellStyle name="Standaard 5 3 2 5" xfId="502" xr:uid="{A7249F38-DE46-4960-848A-FB188117E14E}"/>
    <cellStyle name="Standaard 5 3 2 5 2" xfId="1398" xr:uid="{F8032940-3A1F-425A-B7D5-4DCFD7FA86DB}"/>
    <cellStyle name="Standaard 5 3 2 5 2 2" xfId="3190" xr:uid="{6AED2E23-22BC-4632-8D43-054E25E61490}"/>
    <cellStyle name="Standaard 5 3 2 5 3" xfId="2294" xr:uid="{140861D8-33DC-4F1D-B6F9-272D211D34B7}"/>
    <cellStyle name="Standaard 5 3 2 6" xfId="950" xr:uid="{97BB82F7-C006-4082-B236-2A1F548D6D16}"/>
    <cellStyle name="Standaard 5 3 2 6 2" xfId="2742" xr:uid="{A1B93F59-C351-4ECE-B910-D3D47D7AC5EA}"/>
    <cellStyle name="Standaard 5 3 2 7" xfId="1846" xr:uid="{48A6203D-EFD9-4A6F-B5A7-D03EC0A57F0D}"/>
    <cellStyle name="Standaard 5 3 3" xfId="82" xr:uid="{56D16D14-9A23-4567-B7E8-3DAA99F658E2}"/>
    <cellStyle name="Standaard 5 3 3 2" xfId="194" xr:uid="{E3B821F7-8CD3-4A20-9D34-4D53AB6AD0C9}"/>
    <cellStyle name="Standaard 5 3 3 2 2" xfId="418" xr:uid="{1241E749-A33E-465A-9A00-6667DCF58F70}"/>
    <cellStyle name="Standaard 5 3 3 2 2 2" xfId="866" xr:uid="{6DDA6D11-C44D-420C-B6C6-4300BF9F7589}"/>
    <cellStyle name="Standaard 5 3 3 2 2 2 2" xfId="1762" xr:uid="{F756A40A-272D-439C-959D-93F90FC01E28}"/>
    <cellStyle name="Standaard 5 3 3 2 2 2 2 2" xfId="3554" xr:uid="{B4582236-2EF5-49D0-BCBC-F0C33337188E}"/>
    <cellStyle name="Standaard 5 3 3 2 2 2 3" xfId="2658" xr:uid="{931C145C-C2A0-4D1D-8A90-838274D989B3}"/>
    <cellStyle name="Standaard 5 3 3 2 2 3" xfId="1314" xr:uid="{76B9A732-CC8F-420F-BA5A-E140765FBA51}"/>
    <cellStyle name="Standaard 5 3 3 2 2 3 2" xfId="3106" xr:uid="{A6A737B2-E68C-4B44-8A85-063A931126BF}"/>
    <cellStyle name="Standaard 5 3 3 2 2 4" xfId="2210" xr:uid="{37C4125C-8324-4DDF-B32D-315DD2CBA89C}"/>
    <cellStyle name="Standaard 5 3 3 2 3" xfId="642" xr:uid="{D9888029-B215-4A1D-A0C6-8C3DB9B80169}"/>
    <cellStyle name="Standaard 5 3 3 2 3 2" xfId="1538" xr:uid="{8CF64039-BFB9-4CA8-B980-D16B14CB46CD}"/>
    <cellStyle name="Standaard 5 3 3 2 3 2 2" xfId="3330" xr:uid="{C6A3D065-2E82-43D3-828D-54DB0A78D28C}"/>
    <cellStyle name="Standaard 5 3 3 2 3 3" xfId="2434" xr:uid="{1828B5A8-7DE9-4588-9581-C2B3BF82892E}"/>
    <cellStyle name="Standaard 5 3 3 2 4" xfId="1090" xr:uid="{9624D5A6-3083-4F52-8BC3-542693636B85}"/>
    <cellStyle name="Standaard 5 3 3 2 4 2" xfId="2882" xr:uid="{D4FEA8BA-CE03-42DA-A260-862768D27A05}"/>
    <cellStyle name="Standaard 5 3 3 2 5" xfId="1986" xr:uid="{46DFA5C7-8782-4D29-9CF1-177AFE04D87A}"/>
    <cellStyle name="Standaard 5 3 3 3" xfId="306" xr:uid="{644BBE61-23FA-44D2-8420-6CA3EFFB3225}"/>
    <cellStyle name="Standaard 5 3 3 3 2" xfId="754" xr:uid="{245D532F-84E1-4F50-8FEF-20905AE79EAA}"/>
    <cellStyle name="Standaard 5 3 3 3 2 2" xfId="1650" xr:uid="{D0FD8112-E9BB-41CA-99EC-92056DF777D1}"/>
    <cellStyle name="Standaard 5 3 3 3 2 2 2" xfId="3442" xr:uid="{26618605-321E-4637-8250-3E1A1FA8D8F5}"/>
    <cellStyle name="Standaard 5 3 3 3 2 3" xfId="2546" xr:uid="{6696289B-7F1B-4F67-8061-14E99348FD22}"/>
    <cellStyle name="Standaard 5 3 3 3 3" xfId="1202" xr:uid="{0C86D4ED-AB6F-43C5-A591-82C0659F4BBF}"/>
    <cellStyle name="Standaard 5 3 3 3 3 2" xfId="2994" xr:uid="{F3E6F037-0D53-46A3-993F-C954922D1DAF}"/>
    <cellStyle name="Standaard 5 3 3 3 4" xfId="2098" xr:uid="{6568B104-D06B-4D5D-82F7-CB18E6D04963}"/>
    <cellStyle name="Standaard 5 3 3 4" xfId="530" xr:uid="{841833F4-2AD0-4823-8ED2-B11296490F13}"/>
    <cellStyle name="Standaard 5 3 3 4 2" xfId="1426" xr:uid="{F42AB78C-E9BA-47C1-A1FB-29742C88BCF9}"/>
    <cellStyle name="Standaard 5 3 3 4 2 2" xfId="3218" xr:uid="{F1B503D2-C467-4F7E-A327-2CD94C3AA49E}"/>
    <cellStyle name="Standaard 5 3 3 4 3" xfId="2322" xr:uid="{84B6AE85-7EE6-43D7-877F-FBFECBF0B19A}"/>
    <cellStyle name="Standaard 5 3 3 5" xfId="978" xr:uid="{6570D7FE-0796-44C1-8722-74398B5F3901}"/>
    <cellStyle name="Standaard 5 3 3 5 2" xfId="2770" xr:uid="{627BF999-F844-4402-A2FA-BC28939445BB}"/>
    <cellStyle name="Standaard 5 3 3 6" xfId="1874" xr:uid="{B9C3E4F0-EFF3-4C1E-B964-9D9028DA48AA}"/>
    <cellStyle name="Standaard 5 3 4" xfId="138" xr:uid="{EC32AC13-F125-4B7D-A090-A0C34A2CB231}"/>
    <cellStyle name="Standaard 5 3 4 2" xfId="362" xr:uid="{8436577B-B981-46F2-8508-7C89885E2CA8}"/>
    <cellStyle name="Standaard 5 3 4 2 2" xfId="810" xr:uid="{CD96D697-8922-4FEC-BB27-AF47FD9160D2}"/>
    <cellStyle name="Standaard 5 3 4 2 2 2" xfId="1706" xr:uid="{C2564C45-27A6-4814-824C-AD3BB81C3A3C}"/>
    <cellStyle name="Standaard 5 3 4 2 2 2 2" xfId="3498" xr:uid="{D86F4C1D-1843-4B1E-80D4-3E05183DD71C}"/>
    <cellStyle name="Standaard 5 3 4 2 2 3" xfId="2602" xr:uid="{1ACF1D03-3038-448E-9503-9F2A840758BA}"/>
    <cellStyle name="Standaard 5 3 4 2 3" xfId="1258" xr:uid="{256DD6AC-D237-40F5-B459-AC858DC85C4F}"/>
    <cellStyle name="Standaard 5 3 4 2 3 2" xfId="3050" xr:uid="{F5B3AACE-5D65-4D55-B0A5-10B763E727D2}"/>
    <cellStyle name="Standaard 5 3 4 2 4" xfId="2154" xr:uid="{95D777EF-45CD-4062-8550-9F79EBBDEDB1}"/>
    <cellStyle name="Standaard 5 3 4 3" xfId="586" xr:uid="{261697AA-4CBD-408F-BF9B-E7706C8D5BA8}"/>
    <cellStyle name="Standaard 5 3 4 3 2" xfId="1482" xr:uid="{E1CB2E68-6B3E-4D35-9E0C-18156FCC9AB3}"/>
    <cellStyle name="Standaard 5 3 4 3 2 2" xfId="3274" xr:uid="{84E47D38-86EB-4682-9B0C-0790FC6D1327}"/>
    <cellStyle name="Standaard 5 3 4 3 3" xfId="2378" xr:uid="{D220683C-E030-4259-8EF0-EE4CD6A2EC51}"/>
    <cellStyle name="Standaard 5 3 4 4" xfId="1034" xr:uid="{5FE36571-FA96-4E32-88EC-FBD1486B3E19}"/>
    <cellStyle name="Standaard 5 3 4 4 2" xfId="2826" xr:uid="{F7A15D2E-5880-4A3E-83C8-7D26BED90EDC}"/>
    <cellStyle name="Standaard 5 3 4 5" xfId="1930" xr:uid="{27F8555D-FB1D-4054-8453-0B95489B3F26}"/>
    <cellStyle name="Standaard 5 3 5" xfId="250" xr:uid="{24B5B1AC-A918-4219-9534-6C76CF7CFD72}"/>
    <cellStyle name="Standaard 5 3 5 2" xfId="698" xr:uid="{BEE2F22C-A426-4D65-AE5F-51BAF0D08E1A}"/>
    <cellStyle name="Standaard 5 3 5 2 2" xfId="1594" xr:uid="{05D4025D-388F-4C43-80D6-455E141027DB}"/>
    <cellStyle name="Standaard 5 3 5 2 2 2" xfId="3386" xr:uid="{4F110515-8CBF-4538-BE78-3E13D3A34D17}"/>
    <cellStyle name="Standaard 5 3 5 2 3" xfId="2490" xr:uid="{46FB36DB-7BCC-44D5-A9AD-9ADDE8BD7CD4}"/>
    <cellStyle name="Standaard 5 3 5 3" xfId="1146" xr:uid="{C68FE41C-D1B5-424F-AA69-6AD1EF8386EC}"/>
    <cellStyle name="Standaard 5 3 5 3 2" xfId="2938" xr:uid="{F797AEC9-3361-45E0-AB78-59F3510D7ED2}"/>
    <cellStyle name="Standaard 5 3 5 4" xfId="2042" xr:uid="{9200E130-60D1-4020-8441-DD693BD1FD4F}"/>
    <cellStyle name="Standaard 5 3 6" xfId="474" xr:uid="{C31C1875-A3F7-4D7B-80F1-AB53EB696A0C}"/>
    <cellStyle name="Standaard 5 3 6 2" xfId="1370" xr:uid="{C53F3674-F0A9-4665-94EB-129D296173AE}"/>
    <cellStyle name="Standaard 5 3 6 2 2" xfId="3162" xr:uid="{A8A52A18-D5E7-4A1A-964D-85546385AF3E}"/>
    <cellStyle name="Standaard 5 3 6 3" xfId="2266" xr:uid="{48D04C79-CB33-48C6-91E1-4B695C597507}"/>
    <cellStyle name="Standaard 5 3 7" xfId="922" xr:uid="{3E2800DC-A522-4B31-A781-75F78D57F258}"/>
    <cellStyle name="Standaard 5 3 7 2" xfId="2714" xr:uid="{0DB7D803-0876-4D4E-A207-E58A1DC3BDD9}"/>
    <cellStyle name="Standaard 5 3 8" xfId="1818" xr:uid="{66728C0D-020B-4DA0-B13C-E1226F67A05D}"/>
    <cellStyle name="Standaard 5 4" xfId="40" xr:uid="{BF733DD9-EBF9-466D-AC89-2A72EFCD3DD9}"/>
    <cellStyle name="Standaard 5 4 2" xfId="96" xr:uid="{28236481-D05A-41BF-A989-4CA8DF40C23F}"/>
    <cellStyle name="Standaard 5 4 2 2" xfId="208" xr:uid="{6FAE9E41-3640-4559-BCE9-388ECF21D42D}"/>
    <cellStyle name="Standaard 5 4 2 2 2" xfId="432" xr:uid="{54EF13EE-CE93-4E73-9E8E-51468A88C3C8}"/>
    <cellStyle name="Standaard 5 4 2 2 2 2" xfId="880" xr:uid="{A19D269C-6C4B-4E03-BE39-593A049A94A6}"/>
    <cellStyle name="Standaard 5 4 2 2 2 2 2" xfId="1776" xr:uid="{769EE078-BE5A-44E8-B753-E3115436A737}"/>
    <cellStyle name="Standaard 5 4 2 2 2 2 2 2" xfId="3568" xr:uid="{BCE95413-626A-467B-AEEF-D1492E084D79}"/>
    <cellStyle name="Standaard 5 4 2 2 2 2 3" xfId="2672" xr:uid="{45BBE388-08AA-45C0-A172-C7ED4991656A}"/>
    <cellStyle name="Standaard 5 4 2 2 2 3" xfId="1328" xr:uid="{C2889DAF-F892-4018-83FC-C5C086730D3B}"/>
    <cellStyle name="Standaard 5 4 2 2 2 3 2" xfId="3120" xr:uid="{F64AE1BF-0D58-4496-9A55-0B1B6DBD64B7}"/>
    <cellStyle name="Standaard 5 4 2 2 2 4" xfId="2224" xr:uid="{96C72190-25B7-4180-83FB-4FDA918B5D3F}"/>
    <cellStyle name="Standaard 5 4 2 2 3" xfId="656" xr:uid="{392594E5-C184-400E-A825-0B5806BF932B}"/>
    <cellStyle name="Standaard 5 4 2 2 3 2" xfId="1552" xr:uid="{31914759-218C-4A4E-A9D0-2133E1C1498B}"/>
    <cellStyle name="Standaard 5 4 2 2 3 2 2" xfId="3344" xr:uid="{B30C38EC-D16C-4829-A0BE-131A7D1953EA}"/>
    <cellStyle name="Standaard 5 4 2 2 3 3" xfId="2448" xr:uid="{A9E17FDA-FD87-4434-8CC0-52F15787D21D}"/>
    <cellStyle name="Standaard 5 4 2 2 4" xfId="1104" xr:uid="{8F5219B1-913C-423E-9B9E-23B4965B16B5}"/>
    <cellStyle name="Standaard 5 4 2 2 4 2" xfId="2896" xr:uid="{A04E58CD-DE0C-4416-81D3-0F4FCA58A514}"/>
    <cellStyle name="Standaard 5 4 2 2 5" xfId="2000" xr:uid="{95C8CF5E-3D79-4533-AE88-9C489BA3E2E0}"/>
    <cellStyle name="Standaard 5 4 2 3" xfId="320" xr:uid="{68D10CB1-737F-4769-AB04-D755D4580907}"/>
    <cellStyle name="Standaard 5 4 2 3 2" xfId="768" xr:uid="{D32FF8E2-97F0-47F2-BC4C-CB1BC5F388EA}"/>
    <cellStyle name="Standaard 5 4 2 3 2 2" xfId="1664" xr:uid="{052024FB-BB9A-4E7F-8A32-213F4DF7EC81}"/>
    <cellStyle name="Standaard 5 4 2 3 2 2 2" xfId="3456" xr:uid="{A5D01FC6-127C-4495-842D-64CDB4E3E70A}"/>
    <cellStyle name="Standaard 5 4 2 3 2 3" xfId="2560" xr:uid="{61C5B8D7-3194-4AE2-80E5-7F883F2346D8}"/>
    <cellStyle name="Standaard 5 4 2 3 3" xfId="1216" xr:uid="{24F2B139-48D9-4CC8-972B-F77B856BE701}"/>
    <cellStyle name="Standaard 5 4 2 3 3 2" xfId="3008" xr:uid="{A11D0470-97A0-4C7E-938F-B5CF8C7D0C5E}"/>
    <cellStyle name="Standaard 5 4 2 3 4" xfId="2112" xr:uid="{34E3F835-40DC-49FC-A045-CFE36ACC0D8A}"/>
    <cellStyle name="Standaard 5 4 2 4" xfId="544" xr:uid="{CEFC8016-0C3A-49F8-BB10-AE6A4716A739}"/>
    <cellStyle name="Standaard 5 4 2 4 2" xfId="1440" xr:uid="{32E9FF5A-9734-4788-A020-1D5C1819063F}"/>
    <cellStyle name="Standaard 5 4 2 4 2 2" xfId="3232" xr:uid="{90EC4826-80A9-4F95-8CEC-1CD536FACBF4}"/>
    <cellStyle name="Standaard 5 4 2 4 3" xfId="2336" xr:uid="{659A040A-551E-4A2D-9E18-2560BA463D37}"/>
    <cellStyle name="Standaard 5 4 2 5" xfId="992" xr:uid="{FA160495-B7A5-488E-852E-64FE25517912}"/>
    <cellStyle name="Standaard 5 4 2 5 2" xfId="2784" xr:uid="{8C6623CB-EA7E-450F-B60E-3B91036864AD}"/>
    <cellStyle name="Standaard 5 4 2 6" xfId="1888" xr:uid="{E8696FA0-1FC0-4608-AC49-70A1D62FB1D9}"/>
    <cellStyle name="Standaard 5 4 3" xfId="152" xr:uid="{D282B8E9-7537-42F9-9C50-F9E21B432676}"/>
    <cellStyle name="Standaard 5 4 3 2" xfId="376" xr:uid="{1124A8BA-8F4C-4D86-9426-53E2FB067014}"/>
    <cellStyle name="Standaard 5 4 3 2 2" xfId="824" xr:uid="{4F3A80ED-A3D7-4279-8199-0474A412068B}"/>
    <cellStyle name="Standaard 5 4 3 2 2 2" xfId="1720" xr:uid="{4839BE35-D3A4-4FFC-9E49-B3B081A3C980}"/>
    <cellStyle name="Standaard 5 4 3 2 2 2 2" xfId="3512" xr:uid="{239F89C9-C20C-4085-844C-17283C8A6C2C}"/>
    <cellStyle name="Standaard 5 4 3 2 2 3" xfId="2616" xr:uid="{7CD5594D-6BEE-43FB-915B-C25C7AA3D08D}"/>
    <cellStyle name="Standaard 5 4 3 2 3" xfId="1272" xr:uid="{9F798E27-1B3E-466A-9CA5-D233827D085A}"/>
    <cellStyle name="Standaard 5 4 3 2 3 2" xfId="3064" xr:uid="{2E99A9E4-ED4C-41B3-AC5B-CC684E15E05C}"/>
    <cellStyle name="Standaard 5 4 3 2 4" xfId="2168" xr:uid="{0C56A29A-5385-4614-A4B8-87003EE775A2}"/>
    <cellStyle name="Standaard 5 4 3 3" xfId="600" xr:uid="{7D707D33-9DB0-45A8-B5C6-21F8970789EB}"/>
    <cellStyle name="Standaard 5 4 3 3 2" xfId="1496" xr:uid="{25748A55-7D94-403D-B515-15F443CAA3DA}"/>
    <cellStyle name="Standaard 5 4 3 3 2 2" xfId="3288" xr:uid="{E31E8ADB-E48A-44A5-965F-1E00F6C28ED3}"/>
    <cellStyle name="Standaard 5 4 3 3 3" xfId="2392" xr:uid="{C67C7024-EBED-4E50-A1A7-43E84AF18A8E}"/>
    <cellStyle name="Standaard 5 4 3 4" xfId="1048" xr:uid="{EF813EFD-4D88-48F6-932A-15BD9376305F}"/>
    <cellStyle name="Standaard 5 4 3 4 2" xfId="2840" xr:uid="{90DC8A65-40B1-4355-9EFA-4429912DF7DC}"/>
    <cellStyle name="Standaard 5 4 3 5" xfId="1944" xr:uid="{E0148BF4-6DBA-4790-9033-3A6934AC4F7A}"/>
    <cellStyle name="Standaard 5 4 4" xfId="264" xr:uid="{DFBBF965-478F-4096-BCA6-A15B90FC67E4}"/>
    <cellStyle name="Standaard 5 4 4 2" xfId="712" xr:uid="{3E6F6722-79FD-42DF-B768-C4905E131098}"/>
    <cellStyle name="Standaard 5 4 4 2 2" xfId="1608" xr:uid="{679354BF-E4D2-4498-840D-BE0B35F75709}"/>
    <cellStyle name="Standaard 5 4 4 2 2 2" xfId="3400" xr:uid="{28AE5F64-752E-4F5B-B3CC-F7DBCDAD830C}"/>
    <cellStyle name="Standaard 5 4 4 2 3" xfId="2504" xr:uid="{C23D033F-4CE6-499A-A7A1-78B1ADE249D7}"/>
    <cellStyle name="Standaard 5 4 4 3" xfId="1160" xr:uid="{11E29D28-2AFD-4ADC-BF8F-54F362CFEFF5}"/>
    <cellStyle name="Standaard 5 4 4 3 2" xfId="2952" xr:uid="{BD0EAA8F-25A4-4BEB-8891-3C091D7536DA}"/>
    <cellStyle name="Standaard 5 4 4 4" xfId="2056" xr:uid="{944927A8-BF22-4E79-9F7F-3BB66164F350}"/>
    <cellStyle name="Standaard 5 4 5" xfId="488" xr:uid="{B49C7713-3116-4684-8F90-CE69A7F08B51}"/>
    <cellStyle name="Standaard 5 4 5 2" xfId="1384" xr:uid="{BCE9AF8D-DA48-481E-84DF-005EE606E13D}"/>
    <cellStyle name="Standaard 5 4 5 2 2" xfId="3176" xr:uid="{575D4530-A8C7-491C-A149-20B882390BCE}"/>
    <cellStyle name="Standaard 5 4 5 3" xfId="2280" xr:uid="{4B48D4BE-11ED-4A28-9539-5372F14AAE2E}"/>
    <cellStyle name="Standaard 5 4 6" xfId="936" xr:uid="{78536FD8-98C0-473C-9794-7E8F1BBDB5AD}"/>
    <cellStyle name="Standaard 5 4 6 2" xfId="2728" xr:uid="{3454B6A7-19BF-4C28-8E60-67E052B22B59}"/>
    <cellStyle name="Standaard 5 4 7" xfId="1832" xr:uid="{2487B87E-48F3-478A-BAF1-387E57DD7E85}"/>
    <cellStyle name="Standaard 5 5" xfId="68" xr:uid="{0881088F-E1A2-4910-AB9C-1308005A19B4}"/>
    <cellStyle name="Standaard 5 5 2" xfId="180" xr:uid="{53C051A3-9D26-4276-99DC-997461899358}"/>
    <cellStyle name="Standaard 5 5 2 2" xfId="404" xr:uid="{36D5993C-CD3C-42DD-8FD2-2F65EBEC4778}"/>
    <cellStyle name="Standaard 5 5 2 2 2" xfId="852" xr:uid="{DF58FDFA-DFCC-44D1-8448-C6EE18174BF7}"/>
    <cellStyle name="Standaard 5 5 2 2 2 2" xfId="1748" xr:uid="{FF628408-C24E-4A5E-B44F-5989A741A805}"/>
    <cellStyle name="Standaard 5 5 2 2 2 2 2" xfId="3540" xr:uid="{3FC81407-7983-4361-B82B-B350221324E7}"/>
    <cellStyle name="Standaard 5 5 2 2 2 3" xfId="2644" xr:uid="{E153F954-0DF7-4F95-8172-870DB2E0959C}"/>
    <cellStyle name="Standaard 5 5 2 2 3" xfId="1300" xr:uid="{4FB47881-9319-471F-BD63-55F534F77B43}"/>
    <cellStyle name="Standaard 5 5 2 2 3 2" xfId="3092" xr:uid="{ADD0ABDA-37A3-4B06-BED3-D6FE1EE108B5}"/>
    <cellStyle name="Standaard 5 5 2 2 4" xfId="2196" xr:uid="{41E98621-B7E6-49AC-894F-DD538F265C7D}"/>
    <cellStyle name="Standaard 5 5 2 3" xfId="628" xr:uid="{7F4D82DD-B4F1-4544-87AE-B57D181D9BEC}"/>
    <cellStyle name="Standaard 5 5 2 3 2" xfId="1524" xr:uid="{3CBE3A2D-82C9-498D-9B54-99F9F05F43D1}"/>
    <cellStyle name="Standaard 5 5 2 3 2 2" xfId="3316" xr:uid="{D3F92A03-0D08-4A6B-AFB1-2EE8F9B7F779}"/>
    <cellStyle name="Standaard 5 5 2 3 3" xfId="2420" xr:uid="{F5D6B0A1-16F5-4353-BA69-6D524B11BCBA}"/>
    <cellStyle name="Standaard 5 5 2 4" xfId="1076" xr:uid="{283B4BC4-1F13-43B1-A63E-635508981C15}"/>
    <cellStyle name="Standaard 5 5 2 4 2" xfId="2868" xr:uid="{1C409786-6505-4A8A-90F8-B937CD4F8014}"/>
    <cellStyle name="Standaard 5 5 2 5" xfId="1972" xr:uid="{CEB007D7-E40B-4C08-8837-AD0C3360DB6A}"/>
    <cellStyle name="Standaard 5 5 3" xfId="292" xr:uid="{6CA5A828-50D0-4B5D-A52D-2E4BFF48804A}"/>
    <cellStyle name="Standaard 5 5 3 2" xfId="740" xr:uid="{A8657573-BD3E-4767-BA46-EF027082A17C}"/>
    <cellStyle name="Standaard 5 5 3 2 2" xfId="1636" xr:uid="{2D8859B3-33CE-47D9-8912-64BF82032F0C}"/>
    <cellStyle name="Standaard 5 5 3 2 2 2" xfId="3428" xr:uid="{745F07D8-456F-4EC1-8DBD-A981CB142CEA}"/>
    <cellStyle name="Standaard 5 5 3 2 3" xfId="2532" xr:uid="{1FE03AD1-AC1B-427A-8A35-93B1743693DF}"/>
    <cellStyle name="Standaard 5 5 3 3" xfId="1188" xr:uid="{D630C4DF-FAD5-457B-B81A-DEE4E93AC7F2}"/>
    <cellStyle name="Standaard 5 5 3 3 2" xfId="2980" xr:uid="{B8FE2D15-4C1A-4943-8CE7-AAEA4BA63261}"/>
    <cellStyle name="Standaard 5 5 3 4" xfId="2084" xr:uid="{AE2B1F6E-3321-4D61-BF7D-4EEFCBB8B8D9}"/>
    <cellStyle name="Standaard 5 5 4" xfId="516" xr:uid="{4CBB660E-A123-4D4D-B618-7C4EB62DB675}"/>
    <cellStyle name="Standaard 5 5 4 2" xfId="1412" xr:uid="{641FE4AF-7AF4-483D-B21F-F3DACF742F91}"/>
    <cellStyle name="Standaard 5 5 4 2 2" xfId="3204" xr:uid="{AE470847-D0DD-4461-B626-243551B7BBD0}"/>
    <cellStyle name="Standaard 5 5 4 3" xfId="2308" xr:uid="{C5A933FF-6F23-49B0-A20D-5E23EEB5731C}"/>
    <cellStyle name="Standaard 5 5 5" xfId="964" xr:uid="{3F9DC226-1CBA-4F95-B9D3-1D2DD3BAADA3}"/>
    <cellStyle name="Standaard 5 5 5 2" xfId="2756" xr:uid="{09BD692D-E010-4D97-A937-843782589ACB}"/>
    <cellStyle name="Standaard 5 5 6" xfId="1860" xr:uid="{D2EF66AE-6FE2-4964-9F16-DEFB7BE8C86B}"/>
    <cellStyle name="Standaard 5 6" xfId="124" xr:uid="{71279F08-4268-4A6A-91D1-F8EADCB70B65}"/>
    <cellStyle name="Standaard 5 6 2" xfId="348" xr:uid="{A33E4602-2BFC-4F1C-A78B-267FC32A704C}"/>
    <cellStyle name="Standaard 5 6 2 2" xfId="796" xr:uid="{6CA3E189-8751-481E-94CE-6C860D6A052A}"/>
    <cellStyle name="Standaard 5 6 2 2 2" xfId="1692" xr:uid="{D51E201C-768E-424D-91C1-B44F526E2938}"/>
    <cellStyle name="Standaard 5 6 2 2 2 2" xfId="3484" xr:uid="{A0A90532-C99E-4E74-83DB-3D709C061CF9}"/>
    <cellStyle name="Standaard 5 6 2 2 3" xfId="2588" xr:uid="{04B071C1-4B5D-48CF-9128-EF3C1CCB1962}"/>
    <cellStyle name="Standaard 5 6 2 3" xfId="1244" xr:uid="{534B7F00-57B3-40E9-A616-1B6CE3D42F59}"/>
    <cellStyle name="Standaard 5 6 2 3 2" xfId="3036" xr:uid="{707A4EF4-B38D-4697-A0E9-2EFF58B7EBFF}"/>
    <cellStyle name="Standaard 5 6 2 4" xfId="2140" xr:uid="{1071F9CC-74A7-4F03-9639-064E2465A02E}"/>
    <cellStyle name="Standaard 5 6 3" xfId="572" xr:uid="{90163337-AC20-43AD-AEF0-97EAEE5D6197}"/>
    <cellStyle name="Standaard 5 6 3 2" xfId="1468" xr:uid="{0C0888A7-FD9B-4FA2-BD8E-C03F2A783157}"/>
    <cellStyle name="Standaard 5 6 3 2 2" xfId="3260" xr:uid="{9D0A1D86-A351-48F3-9027-2BB92C64AFEC}"/>
    <cellStyle name="Standaard 5 6 3 3" xfId="2364" xr:uid="{53D5F3FE-1590-452B-802A-8ACDFA01E700}"/>
    <cellStyle name="Standaard 5 6 4" xfId="1020" xr:uid="{536E1314-05CF-4BA3-BC16-F3EE19F114D2}"/>
    <cellStyle name="Standaard 5 6 4 2" xfId="2812" xr:uid="{1350DE01-B97F-4FAA-8A91-410F763E7907}"/>
    <cellStyle name="Standaard 5 6 5" xfId="1916" xr:uid="{BF6DCC8F-CB7F-4F18-9AD4-5E357E01DA27}"/>
    <cellStyle name="Standaard 5 7" xfId="236" xr:uid="{F88D1E0F-ACAF-4A4E-8BEC-B6EBF7EF8AB5}"/>
    <cellStyle name="Standaard 5 7 2" xfId="684" xr:uid="{62669618-B058-4149-B508-BC87354B8292}"/>
    <cellStyle name="Standaard 5 7 2 2" xfId="1580" xr:uid="{EA3980D3-7FC7-4AF9-9554-4DD21E50968B}"/>
    <cellStyle name="Standaard 5 7 2 2 2" xfId="3372" xr:uid="{823456BE-86F2-4E92-91AA-348C8D5E1793}"/>
    <cellStyle name="Standaard 5 7 2 3" xfId="2476" xr:uid="{C85231A3-C27F-4440-80CE-95F32EEDD971}"/>
    <cellStyle name="Standaard 5 7 3" xfId="1132" xr:uid="{C91123BF-ABE6-4B1A-B2D5-C0660406F055}"/>
    <cellStyle name="Standaard 5 7 3 2" xfId="2924" xr:uid="{44527353-A7EB-4B60-9E0A-75FA9FE7C156}"/>
    <cellStyle name="Standaard 5 7 4" xfId="2028" xr:uid="{15850219-0060-4936-AB83-9E8A5AB77001}"/>
    <cellStyle name="Standaard 5 8" xfId="460" xr:uid="{6B5E55E4-189B-4CE9-A732-FEAE0F80C0EF}"/>
    <cellStyle name="Standaard 5 8 2" xfId="1356" xr:uid="{75F9B9A9-B2B5-46CD-BA31-0E92F730DA68}"/>
    <cellStyle name="Standaard 5 8 2 2" xfId="3148" xr:uid="{661A31CB-4543-4350-8A23-110552224B4D}"/>
    <cellStyle name="Standaard 5 8 3" xfId="2252" xr:uid="{2F6B726A-14F6-435E-BBDD-64E93A33986C}"/>
    <cellStyle name="Standaard 5 9" xfId="908" xr:uid="{7C6E9AEE-733D-4732-92B0-9CE1950692B6}"/>
    <cellStyle name="Standaard 5 9 2" xfId="2700" xr:uid="{17271873-C715-47DA-AC34-9B298DADF273}"/>
    <cellStyle name="Standaard 6" xfId="12" xr:uid="{58573418-8F1A-4884-84E4-C80834FEED3A}"/>
    <cellStyle name="Standaard 6 10" xfId="1805" xr:uid="{19EA5188-7B06-463B-AE59-C10D8109ED04}"/>
    <cellStyle name="Standaard 6 2" xfId="19" xr:uid="{220FF396-B07E-42AD-BBF1-56F3A5E728FA}"/>
    <cellStyle name="Standaard 6 2 2" xfId="33" xr:uid="{B2CF8D4F-40A1-40C8-9BAE-04FF7C7F993F}"/>
    <cellStyle name="Standaard 6 2 2 2" xfId="62" xr:uid="{0C36305B-6522-4A06-B376-29A5FE9D9B48}"/>
    <cellStyle name="Standaard 6 2 2 2 2" xfId="118" xr:uid="{C730B894-39A7-4C3D-B180-563D96007B8E}"/>
    <cellStyle name="Standaard 6 2 2 2 2 2" xfId="230" xr:uid="{F0F400CE-DB25-4917-9FAF-AD94CBDD53D8}"/>
    <cellStyle name="Standaard 6 2 2 2 2 2 2" xfId="454" xr:uid="{EEFB0FCB-3489-4677-98C2-2C701C04D493}"/>
    <cellStyle name="Standaard 6 2 2 2 2 2 2 2" xfId="902" xr:uid="{38E1B0F8-25C1-47BE-A16B-3F2E7651F2CF}"/>
    <cellStyle name="Standaard 6 2 2 2 2 2 2 2 2" xfId="1798" xr:uid="{F019ED7F-62FB-4886-9060-099B3200C2FC}"/>
    <cellStyle name="Standaard 6 2 2 2 2 2 2 2 2 2" xfId="3590" xr:uid="{140886C1-4630-4B3B-86BC-E7A4F0D519A0}"/>
    <cellStyle name="Standaard 6 2 2 2 2 2 2 2 3" xfId="2694" xr:uid="{97420F4D-4907-4DC9-97C8-EB8F6B626333}"/>
    <cellStyle name="Standaard 6 2 2 2 2 2 2 3" xfId="1350" xr:uid="{CD6EFB18-F2E3-4FD7-BA30-2A5BB4F6407F}"/>
    <cellStyle name="Standaard 6 2 2 2 2 2 2 3 2" xfId="3142" xr:uid="{330B1EB2-1EC3-48D2-BFE2-C870465B9E32}"/>
    <cellStyle name="Standaard 6 2 2 2 2 2 2 4" xfId="2246" xr:uid="{5D0BF22A-9F98-41CD-92BC-C0E2978F7137}"/>
    <cellStyle name="Standaard 6 2 2 2 2 2 3" xfId="678" xr:uid="{EB483042-7D50-4B2B-A5B1-F56F8E6CB367}"/>
    <cellStyle name="Standaard 6 2 2 2 2 2 3 2" xfId="1574" xr:uid="{E7197AFB-185E-4893-AADA-442553548755}"/>
    <cellStyle name="Standaard 6 2 2 2 2 2 3 2 2" xfId="3366" xr:uid="{687EBB99-8607-41D2-8AA2-D3061ED23A60}"/>
    <cellStyle name="Standaard 6 2 2 2 2 2 3 3" xfId="2470" xr:uid="{36B14515-57B9-4636-BFEF-5E337ED373AA}"/>
    <cellStyle name="Standaard 6 2 2 2 2 2 4" xfId="1126" xr:uid="{B543AA0B-F89B-4D91-B6D6-F7B2CE58B334}"/>
    <cellStyle name="Standaard 6 2 2 2 2 2 4 2" xfId="2918" xr:uid="{0D88DF86-B9B3-45EC-B137-8C86A0D1E91C}"/>
    <cellStyle name="Standaard 6 2 2 2 2 2 5" xfId="2022" xr:uid="{2806DF63-654B-4FE6-9BF0-598DAFFD4A93}"/>
    <cellStyle name="Standaard 6 2 2 2 2 3" xfId="342" xr:uid="{58554B7E-9237-48A0-A0CF-70AFB857C15E}"/>
    <cellStyle name="Standaard 6 2 2 2 2 3 2" xfId="790" xr:uid="{C8BB1408-3050-4BDE-BE99-4708F5CA59D0}"/>
    <cellStyle name="Standaard 6 2 2 2 2 3 2 2" xfId="1686" xr:uid="{500D7817-2018-4E44-92C2-C35CCF090F8E}"/>
    <cellStyle name="Standaard 6 2 2 2 2 3 2 2 2" xfId="3478" xr:uid="{99FE3215-D90E-4B33-B4CA-F6C1D6A69282}"/>
    <cellStyle name="Standaard 6 2 2 2 2 3 2 3" xfId="2582" xr:uid="{803531F3-0C88-40E6-A20B-D60D8F4F930C}"/>
    <cellStyle name="Standaard 6 2 2 2 2 3 3" xfId="1238" xr:uid="{4BBD5DE0-8984-42FD-9521-733633AE04AA}"/>
    <cellStyle name="Standaard 6 2 2 2 2 3 3 2" xfId="3030" xr:uid="{7F0E48AD-0BB6-453C-86AF-0863A4A26AF1}"/>
    <cellStyle name="Standaard 6 2 2 2 2 3 4" xfId="2134" xr:uid="{0E803B95-2120-49E0-AA13-21A7B4558A60}"/>
    <cellStyle name="Standaard 6 2 2 2 2 4" xfId="566" xr:uid="{7DF0DF84-A2EC-44CC-B88E-1167D56D80E7}"/>
    <cellStyle name="Standaard 6 2 2 2 2 4 2" xfId="1462" xr:uid="{3663D232-6E1F-4607-A51F-73EFBF947CA2}"/>
    <cellStyle name="Standaard 6 2 2 2 2 4 2 2" xfId="3254" xr:uid="{DDD403A6-E6D4-4E0B-B059-03EA7FAE4CE1}"/>
    <cellStyle name="Standaard 6 2 2 2 2 4 3" xfId="2358" xr:uid="{DA11C2A2-FD3F-489A-8E50-98AA3E772054}"/>
    <cellStyle name="Standaard 6 2 2 2 2 5" xfId="1014" xr:uid="{C0D43C2B-4CAA-4568-8C4B-E83EE8A56B26}"/>
    <cellStyle name="Standaard 6 2 2 2 2 5 2" xfId="2806" xr:uid="{8D9BA276-21C0-420B-BB84-D2A6EE43ACB8}"/>
    <cellStyle name="Standaard 6 2 2 2 2 6" xfId="1910" xr:uid="{5475879B-1CB4-4286-9C9F-D72A37A66F15}"/>
    <cellStyle name="Standaard 6 2 2 2 3" xfId="174" xr:uid="{100D5261-FD1B-49A4-9B4D-6DB28EBEF0E8}"/>
    <cellStyle name="Standaard 6 2 2 2 3 2" xfId="398" xr:uid="{D5E8BDBE-8790-4297-BB82-F16FCDCB6D6B}"/>
    <cellStyle name="Standaard 6 2 2 2 3 2 2" xfId="846" xr:uid="{CEA3A9C4-DD69-4C0F-ACAD-D98514AB9E3E}"/>
    <cellStyle name="Standaard 6 2 2 2 3 2 2 2" xfId="1742" xr:uid="{C91232A6-A1C4-49A8-AE96-41383E38A57B}"/>
    <cellStyle name="Standaard 6 2 2 2 3 2 2 2 2" xfId="3534" xr:uid="{2A9F9767-E720-4F3E-B0E8-B93A0E4CF93C}"/>
    <cellStyle name="Standaard 6 2 2 2 3 2 2 3" xfId="2638" xr:uid="{2AEEBD64-C15B-417E-A824-7D56E29C3A7A}"/>
    <cellStyle name="Standaard 6 2 2 2 3 2 3" xfId="1294" xr:uid="{79F5FB00-3878-44A0-9B9A-33667FEAA2A1}"/>
    <cellStyle name="Standaard 6 2 2 2 3 2 3 2" xfId="3086" xr:uid="{E77C79F4-BCAC-4D23-AAF9-445E0CD41AB4}"/>
    <cellStyle name="Standaard 6 2 2 2 3 2 4" xfId="2190" xr:uid="{0BED1A70-B485-4981-81DC-C7916EE3DF2D}"/>
    <cellStyle name="Standaard 6 2 2 2 3 3" xfId="622" xr:uid="{5115104F-9331-4D69-9AC5-2B0D53ABD833}"/>
    <cellStyle name="Standaard 6 2 2 2 3 3 2" xfId="1518" xr:uid="{99ADAB3D-25C0-4A38-995A-D496762E9096}"/>
    <cellStyle name="Standaard 6 2 2 2 3 3 2 2" xfId="3310" xr:uid="{C2E4E81C-455B-43D0-B417-B22ACD1C3758}"/>
    <cellStyle name="Standaard 6 2 2 2 3 3 3" xfId="2414" xr:uid="{BB492432-CF08-4C87-B86D-B38768EA8DAC}"/>
    <cellStyle name="Standaard 6 2 2 2 3 4" xfId="1070" xr:uid="{97CEC4B9-8EB9-4820-A7CA-81AC7AC32BC2}"/>
    <cellStyle name="Standaard 6 2 2 2 3 4 2" xfId="2862" xr:uid="{A5B2ABEE-14CD-41A2-B912-4B32BBC6738B}"/>
    <cellStyle name="Standaard 6 2 2 2 3 5" xfId="1966" xr:uid="{7A9E2C0A-C263-43B9-BA29-678E50FDE234}"/>
    <cellStyle name="Standaard 6 2 2 2 4" xfId="286" xr:uid="{869CC15B-E76C-43D4-B147-7CD90FEECE8D}"/>
    <cellStyle name="Standaard 6 2 2 2 4 2" xfId="734" xr:uid="{99DB049F-2304-426E-9025-45263BF5C498}"/>
    <cellStyle name="Standaard 6 2 2 2 4 2 2" xfId="1630" xr:uid="{69869F0A-4639-4A88-83DA-32D087A78C03}"/>
    <cellStyle name="Standaard 6 2 2 2 4 2 2 2" xfId="3422" xr:uid="{B848F289-6B10-431D-AEE0-4CCAABEBD1AB}"/>
    <cellStyle name="Standaard 6 2 2 2 4 2 3" xfId="2526" xr:uid="{595A4A48-5E8B-4DB2-9A93-466F91EF1F0C}"/>
    <cellStyle name="Standaard 6 2 2 2 4 3" xfId="1182" xr:uid="{B9E5078A-3868-44D7-A947-72845F6D0D56}"/>
    <cellStyle name="Standaard 6 2 2 2 4 3 2" xfId="2974" xr:uid="{09168DB0-7F0A-4667-8571-C1735A341379}"/>
    <cellStyle name="Standaard 6 2 2 2 4 4" xfId="2078" xr:uid="{C0781990-7E73-4893-A429-E3D63B481057}"/>
    <cellStyle name="Standaard 6 2 2 2 5" xfId="510" xr:uid="{1791E632-D872-40D3-B55B-74058BE273D9}"/>
    <cellStyle name="Standaard 6 2 2 2 5 2" xfId="1406" xr:uid="{7F25C459-21E7-4923-8504-7646F1F6EC79}"/>
    <cellStyle name="Standaard 6 2 2 2 5 2 2" xfId="3198" xr:uid="{528AD613-437C-4738-B736-1EDA35D2BFFC}"/>
    <cellStyle name="Standaard 6 2 2 2 5 3" xfId="2302" xr:uid="{970ACE73-4B04-48F2-876B-B5BB7B02AF29}"/>
    <cellStyle name="Standaard 6 2 2 2 6" xfId="958" xr:uid="{4F705966-AF2B-490B-A5F9-58E26595B1FB}"/>
    <cellStyle name="Standaard 6 2 2 2 6 2" xfId="2750" xr:uid="{695398B1-763F-4C2D-848B-5ED8CFB40620}"/>
    <cellStyle name="Standaard 6 2 2 2 7" xfId="1854" xr:uid="{82FFE320-EA0A-4F88-958D-BD8543D19AA9}"/>
    <cellStyle name="Standaard 6 2 2 3" xfId="90" xr:uid="{36555F9D-AC8D-4C24-87DA-EEC3A962EBBF}"/>
    <cellStyle name="Standaard 6 2 2 3 2" xfId="202" xr:uid="{84482C81-B618-4602-927B-B5D888D87208}"/>
    <cellStyle name="Standaard 6 2 2 3 2 2" xfId="426" xr:uid="{2743C171-83B3-4491-80AC-7DC668384829}"/>
    <cellStyle name="Standaard 6 2 2 3 2 2 2" xfId="874" xr:uid="{6A5DE979-CC30-4402-AC8D-5B442DF812CB}"/>
    <cellStyle name="Standaard 6 2 2 3 2 2 2 2" xfId="1770" xr:uid="{F039E811-FA8F-46B3-9FFD-FA46147AD147}"/>
    <cellStyle name="Standaard 6 2 2 3 2 2 2 2 2" xfId="3562" xr:uid="{D8521BE5-15AA-4BC3-9080-7865204441C6}"/>
    <cellStyle name="Standaard 6 2 2 3 2 2 2 3" xfId="2666" xr:uid="{1713B347-FF2D-4994-B536-FACC40900B02}"/>
    <cellStyle name="Standaard 6 2 2 3 2 2 3" xfId="1322" xr:uid="{10A2DE82-0EAE-4D65-8D0F-BCC454752104}"/>
    <cellStyle name="Standaard 6 2 2 3 2 2 3 2" xfId="3114" xr:uid="{D9856F2F-B3B0-49D3-9831-E218CCD628CB}"/>
    <cellStyle name="Standaard 6 2 2 3 2 2 4" xfId="2218" xr:uid="{631675C8-9956-4874-B2D0-9DEAA841EA40}"/>
    <cellStyle name="Standaard 6 2 2 3 2 3" xfId="650" xr:uid="{8EB393A2-4238-4BD0-832E-C14CE97BCF7B}"/>
    <cellStyle name="Standaard 6 2 2 3 2 3 2" xfId="1546" xr:uid="{72E3A93F-DA98-4880-95F8-D969D4CCCF47}"/>
    <cellStyle name="Standaard 6 2 2 3 2 3 2 2" xfId="3338" xr:uid="{DF292EFD-1997-4C94-82CE-9BA25233C3A8}"/>
    <cellStyle name="Standaard 6 2 2 3 2 3 3" xfId="2442" xr:uid="{731F0A1D-F76F-4661-86B9-F45632A8580E}"/>
    <cellStyle name="Standaard 6 2 2 3 2 4" xfId="1098" xr:uid="{8A170F63-D01A-4B53-951D-6C6CA9F2A9D3}"/>
    <cellStyle name="Standaard 6 2 2 3 2 4 2" xfId="2890" xr:uid="{E16135FC-110F-4052-A31F-BA86A95DE80D}"/>
    <cellStyle name="Standaard 6 2 2 3 2 5" xfId="1994" xr:uid="{5EBFF51C-2F1C-46FA-8B3F-9A4DAAECC03C}"/>
    <cellStyle name="Standaard 6 2 2 3 3" xfId="314" xr:uid="{41CA515B-374C-4ADF-9AAB-939548D0E56F}"/>
    <cellStyle name="Standaard 6 2 2 3 3 2" xfId="762" xr:uid="{D8D61F08-1AE4-42E6-9563-21D88FC4C34C}"/>
    <cellStyle name="Standaard 6 2 2 3 3 2 2" xfId="1658" xr:uid="{DBD1AD1E-2A86-420C-8884-7C319B77F7D1}"/>
    <cellStyle name="Standaard 6 2 2 3 3 2 2 2" xfId="3450" xr:uid="{431E7235-9686-44E5-A87E-5D84F91552D7}"/>
    <cellStyle name="Standaard 6 2 2 3 3 2 3" xfId="2554" xr:uid="{2BAC3AB2-3171-4469-A03F-9D0E0E22A7EA}"/>
    <cellStyle name="Standaard 6 2 2 3 3 3" xfId="1210" xr:uid="{B91621AE-6EE7-4AFA-B97D-12734B978ED2}"/>
    <cellStyle name="Standaard 6 2 2 3 3 3 2" xfId="3002" xr:uid="{641346A6-C636-484A-A095-79E5E01418D3}"/>
    <cellStyle name="Standaard 6 2 2 3 3 4" xfId="2106" xr:uid="{1ED11EDB-98BF-4E1B-AA84-E60D2B9F782A}"/>
    <cellStyle name="Standaard 6 2 2 3 4" xfId="538" xr:uid="{A7992784-7EAA-4DEC-AB47-68C87D21120C}"/>
    <cellStyle name="Standaard 6 2 2 3 4 2" xfId="1434" xr:uid="{894F3DCE-6D1C-402F-8974-D155F91D3AFD}"/>
    <cellStyle name="Standaard 6 2 2 3 4 2 2" xfId="3226" xr:uid="{E8E3C2CF-4624-44A2-B5E9-31FFE97EC0E4}"/>
    <cellStyle name="Standaard 6 2 2 3 4 3" xfId="2330" xr:uid="{B880D9D6-D8E1-4D11-9F97-21C3E5EE980D}"/>
    <cellStyle name="Standaard 6 2 2 3 5" xfId="986" xr:uid="{7D473415-68F7-4A13-9205-E1F2F7CCFBE9}"/>
    <cellStyle name="Standaard 6 2 2 3 5 2" xfId="2778" xr:uid="{58FB9B5B-8B35-4BC7-B614-4714666017F9}"/>
    <cellStyle name="Standaard 6 2 2 3 6" xfId="1882" xr:uid="{7E158F86-1D95-47B6-8142-D13B31E8A24B}"/>
    <cellStyle name="Standaard 6 2 2 4" xfId="146" xr:uid="{C0D0C837-96B9-4FA3-B43D-10661BF638E5}"/>
    <cellStyle name="Standaard 6 2 2 4 2" xfId="370" xr:uid="{4B619A5E-DB0F-4BC7-A766-3DF2D0DC8163}"/>
    <cellStyle name="Standaard 6 2 2 4 2 2" xfId="818" xr:uid="{237CE56F-146B-41D8-B4EA-4FD911B518AE}"/>
    <cellStyle name="Standaard 6 2 2 4 2 2 2" xfId="1714" xr:uid="{2BE0FBED-AECE-4E1E-9498-90C4FCA5E586}"/>
    <cellStyle name="Standaard 6 2 2 4 2 2 2 2" xfId="3506" xr:uid="{2F8CEEE7-2307-476C-9892-A1F16898516D}"/>
    <cellStyle name="Standaard 6 2 2 4 2 2 3" xfId="2610" xr:uid="{EB743BD6-14B0-4095-92E6-8EA18B35AE5B}"/>
    <cellStyle name="Standaard 6 2 2 4 2 3" xfId="1266" xr:uid="{16E4204D-BA29-4E3F-9892-577A1EA9F5B7}"/>
    <cellStyle name="Standaard 6 2 2 4 2 3 2" xfId="3058" xr:uid="{78D98C38-CF00-46D3-ADE4-3850A6B358B6}"/>
    <cellStyle name="Standaard 6 2 2 4 2 4" xfId="2162" xr:uid="{E5111258-23D2-42BE-97E1-A9E8DA10B1B3}"/>
    <cellStyle name="Standaard 6 2 2 4 3" xfId="594" xr:uid="{8854137C-AB5A-40E5-A120-FCE3E3923DB6}"/>
    <cellStyle name="Standaard 6 2 2 4 3 2" xfId="1490" xr:uid="{0AE4FE19-1506-4D4C-8B40-A56DC251F111}"/>
    <cellStyle name="Standaard 6 2 2 4 3 2 2" xfId="3282" xr:uid="{20A985D3-0112-4C88-8ACA-B8981E05A6AB}"/>
    <cellStyle name="Standaard 6 2 2 4 3 3" xfId="2386" xr:uid="{4F0B7BBE-316E-461A-8BBA-9625729A9DF2}"/>
    <cellStyle name="Standaard 6 2 2 4 4" xfId="1042" xr:uid="{1FBACA91-B30B-458F-874D-98D5C377C06B}"/>
    <cellStyle name="Standaard 6 2 2 4 4 2" xfId="2834" xr:uid="{38FDA262-7370-4315-B185-60EF5DC89894}"/>
    <cellStyle name="Standaard 6 2 2 4 5" xfId="1938" xr:uid="{49430064-6FFE-4416-96E9-BBE967310EDB}"/>
    <cellStyle name="Standaard 6 2 2 5" xfId="258" xr:uid="{F8111D1D-D10F-4ABF-A0AC-66F701E6AC9C}"/>
    <cellStyle name="Standaard 6 2 2 5 2" xfId="706" xr:uid="{FB0ED2C8-FE8C-4DEC-88C9-325860EF4181}"/>
    <cellStyle name="Standaard 6 2 2 5 2 2" xfId="1602" xr:uid="{87E6243D-EA09-41C0-ADD3-728234EC61EB}"/>
    <cellStyle name="Standaard 6 2 2 5 2 2 2" xfId="3394" xr:uid="{71779EFB-1DD5-4067-8A25-A5450C365B29}"/>
    <cellStyle name="Standaard 6 2 2 5 2 3" xfId="2498" xr:uid="{B5741629-5C17-41C2-B553-83749CA52E0C}"/>
    <cellStyle name="Standaard 6 2 2 5 3" xfId="1154" xr:uid="{1FB097ED-B528-4964-A984-29F736825CB6}"/>
    <cellStyle name="Standaard 6 2 2 5 3 2" xfId="2946" xr:uid="{246537BA-EB59-47E0-9A93-A6EED0685042}"/>
    <cellStyle name="Standaard 6 2 2 5 4" xfId="2050" xr:uid="{53705D02-CF08-4158-94FF-510C41114ECF}"/>
    <cellStyle name="Standaard 6 2 2 6" xfId="482" xr:uid="{47CA10D2-909A-4CA8-8D3F-D28FEADF58F4}"/>
    <cellStyle name="Standaard 6 2 2 6 2" xfId="1378" xr:uid="{8DA61E19-D187-4D25-AEDB-D08E2C3B5671}"/>
    <cellStyle name="Standaard 6 2 2 6 2 2" xfId="3170" xr:uid="{14B2CCAB-707B-4700-9083-12774DCF53F2}"/>
    <cellStyle name="Standaard 6 2 2 6 3" xfId="2274" xr:uid="{379FF23F-4E56-4678-8808-7621B64230DB}"/>
    <cellStyle name="Standaard 6 2 2 7" xfId="930" xr:uid="{AB290956-F4E9-438B-B7F3-D55CB64CCB17}"/>
    <cellStyle name="Standaard 6 2 2 7 2" xfId="2722" xr:uid="{650AFC9F-E371-456F-BBA2-712FEB4FC371}"/>
    <cellStyle name="Standaard 6 2 2 8" xfId="1826" xr:uid="{4CD1E610-4666-47A5-9364-653434A59929}"/>
    <cellStyle name="Standaard 6 2 3" xfId="48" xr:uid="{DFD4FDB6-3D05-4DC7-84F9-92677E79AD18}"/>
    <cellStyle name="Standaard 6 2 3 2" xfId="104" xr:uid="{EBD3BDC4-95D7-4DC4-9741-974AE171D74B}"/>
    <cellStyle name="Standaard 6 2 3 2 2" xfId="216" xr:uid="{6878D572-9750-4905-9A85-75B1C63193B7}"/>
    <cellStyle name="Standaard 6 2 3 2 2 2" xfId="440" xr:uid="{65A6AEC4-7B48-43B2-8C20-5D570852CBA4}"/>
    <cellStyle name="Standaard 6 2 3 2 2 2 2" xfId="888" xr:uid="{FDB06D33-4C44-4ECA-B6EB-34E6AE202B8E}"/>
    <cellStyle name="Standaard 6 2 3 2 2 2 2 2" xfId="1784" xr:uid="{87B1D9C9-0B78-49AA-B48B-99A9A5591FEB}"/>
    <cellStyle name="Standaard 6 2 3 2 2 2 2 2 2" xfId="3576" xr:uid="{2B7ACD1F-5FC1-4F71-9B49-67A565B48E3B}"/>
    <cellStyle name="Standaard 6 2 3 2 2 2 2 3" xfId="2680" xr:uid="{AA23F424-9908-40DB-B911-71A1E01CBA9D}"/>
    <cellStyle name="Standaard 6 2 3 2 2 2 3" xfId="1336" xr:uid="{098E5E82-EF76-45B3-BE55-014937C8036C}"/>
    <cellStyle name="Standaard 6 2 3 2 2 2 3 2" xfId="3128" xr:uid="{9ACA22A5-BF30-46BD-B1E7-C2F8F7A1B91E}"/>
    <cellStyle name="Standaard 6 2 3 2 2 2 4" xfId="2232" xr:uid="{8E7B8365-CE82-4CCB-9D3B-81B8B0B17BF3}"/>
    <cellStyle name="Standaard 6 2 3 2 2 3" xfId="664" xr:uid="{97519A38-E42F-4423-B22A-FACAC3F9FB63}"/>
    <cellStyle name="Standaard 6 2 3 2 2 3 2" xfId="1560" xr:uid="{EF714BBA-BDDA-4F9A-AAE0-8556D14F87E1}"/>
    <cellStyle name="Standaard 6 2 3 2 2 3 2 2" xfId="3352" xr:uid="{AA8ABC79-E1B1-4E3E-AE58-77AE77C2671B}"/>
    <cellStyle name="Standaard 6 2 3 2 2 3 3" xfId="2456" xr:uid="{B70620B6-E826-4D95-86AC-CA0322C615B8}"/>
    <cellStyle name="Standaard 6 2 3 2 2 4" xfId="1112" xr:uid="{670B689B-4971-40F9-88C0-FEEA042D19F5}"/>
    <cellStyle name="Standaard 6 2 3 2 2 4 2" xfId="2904" xr:uid="{D129B5AA-CAEA-40C8-AC7D-C168E530E713}"/>
    <cellStyle name="Standaard 6 2 3 2 2 5" xfId="2008" xr:uid="{001BEF2A-D4C0-465E-A558-B08D19A31E55}"/>
    <cellStyle name="Standaard 6 2 3 2 3" xfId="328" xr:uid="{F8F0382A-0128-444D-B6B5-E4352B3E4464}"/>
    <cellStyle name="Standaard 6 2 3 2 3 2" xfId="776" xr:uid="{D2F792CA-4DA0-4932-846E-A059982644E8}"/>
    <cellStyle name="Standaard 6 2 3 2 3 2 2" xfId="1672" xr:uid="{9CE3B81D-ECD7-4703-ABD2-9B57DF658D9C}"/>
    <cellStyle name="Standaard 6 2 3 2 3 2 2 2" xfId="3464" xr:uid="{5C6F23AD-837B-4FB6-98DD-30A03022B88C}"/>
    <cellStyle name="Standaard 6 2 3 2 3 2 3" xfId="2568" xr:uid="{22EB585A-1434-4076-B317-063ACD56CD59}"/>
    <cellStyle name="Standaard 6 2 3 2 3 3" xfId="1224" xr:uid="{8449C420-C20D-4D45-9589-7D733EDF7E86}"/>
    <cellStyle name="Standaard 6 2 3 2 3 3 2" xfId="3016" xr:uid="{0E8A69D5-C761-4FBF-8067-E4A4B1C4795E}"/>
    <cellStyle name="Standaard 6 2 3 2 3 4" xfId="2120" xr:uid="{4D986C15-B7DD-47F2-A5F5-C10431BCDBDE}"/>
    <cellStyle name="Standaard 6 2 3 2 4" xfId="552" xr:uid="{78A2868C-0AF3-4A94-9D90-316067F6ED06}"/>
    <cellStyle name="Standaard 6 2 3 2 4 2" xfId="1448" xr:uid="{7D9F9EC9-05D3-42F6-BEAF-4AF66CF87892}"/>
    <cellStyle name="Standaard 6 2 3 2 4 2 2" xfId="3240" xr:uid="{4BE6D45D-66BA-4CC9-AA08-D7411527B524}"/>
    <cellStyle name="Standaard 6 2 3 2 4 3" xfId="2344" xr:uid="{7D8E9CA6-D7A9-4D7B-8D7C-C19B9EE621EA}"/>
    <cellStyle name="Standaard 6 2 3 2 5" xfId="1000" xr:uid="{3ADBBABC-9468-4D94-B6D4-76BF50983B45}"/>
    <cellStyle name="Standaard 6 2 3 2 5 2" xfId="2792" xr:uid="{CA5D6BD6-BAC5-402B-8508-93325FDCD040}"/>
    <cellStyle name="Standaard 6 2 3 2 6" xfId="1896" xr:uid="{265BE26F-FE6C-4190-8D86-7AFCDA10EC6E}"/>
    <cellStyle name="Standaard 6 2 3 3" xfId="160" xr:uid="{74047B7C-1C06-44D0-B428-04424BC50DE7}"/>
    <cellStyle name="Standaard 6 2 3 3 2" xfId="384" xr:uid="{F0BED270-254B-440D-B321-D4126CF8EB0D}"/>
    <cellStyle name="Standaard 6 2 3 3 2 2" xfId="832" xr:uid="{D6541441-0ADA-4BEC-B0C1-D74D00D8A4E1}"/>
    <cellStyle name="Standaard 6 2 3 3 2 2 2" xfId="1728" xr:uid="{770996B6-DB76-4EA4-A686-E7ED80BF3FB9}"/>
    <cellStyle name="Standaard 6 2 3 3 2 2 2 2" xfId="3520" xr:uid="{0F383D16-7F82-4DF0-992B-E3534C4C3560}"/>
    <cellStyle name="Standaard 6 2 3 3 2 2 3" xfId="2624" xr:uid="{D938DB32-31A3-4082-8972-6BD1EB409A9A}"/>
    <cellStyle name="Standaard 6 2 3 3 2 3" xfId="1280" xr:uid="{ADE22F6F-3047-411A-BD4A-10CA3460AF13}"/>
    <cellStyle name="Standaard 6 2 3 3 2 3 2" xfId="3072" xr:uid="{2E3F3B45-528A-4929-B691-25A190440D77}"/>
    <cellStyle name="Standaard 6 2 3 3 2 4" xfId="2176" xr:uid="{9ECCDCE4-7624-4DC4-A88D-79550A9D093C}"/>
    <cellStyle name="Standaard 6 2 3 3 3" xfId="608" xr:uid="{4D73B141-37C6-4635-A059-1470EC454D91}"/>
    <cellStyle name="Standaard 6 2 3 3 3 2" xfId="1504" xr:uid="{D1E6BA30-C2BC-45C7-A574-9452DB31F733}"/>
    <cellStyle name="Standaard 6 2 3 3 3 2 2" xfId="3296" xr:uid="{93DF3F65-CBD6-4377-AD7B-3DB296E4EAA7}"/>
    <cellStyle name="Standaard 6 2 3 3 3 3" xfId="2400" xr:uid="{813C5A2D-9516-43BF-B19F-33C10249F4B5}"/>
    <cellStyle name="Standaard 6 2 3 3 4" xfId="1056" xr:uid="{BC874D28-67F5-405F-8D17-C0EA75C72089}"/>
    <cellStyle name="Standaard 6 2 3 3 4 2" xfId="2848" xr:uid="{1A0064E8-3368-4768-AF83-11DDFDEBE1B8}"/>
    <cellStyle name="Standaard 6 2 3 3 5" xfId="1952" xr:uid="{9C0E1FA0-72B3-40C3-8061-8D39BC4F5A54}"/>
    <cellStyle name="Standaard 6 2 3 4" xfId="272" xr:uid="{4128CBD7-68F8-4E88-A1FE-2BEB38916D43}"/>
    <cellStyle name="Standaard 6 2 3 4 2" xfId="720" xr:uid="{453E0A14-B98D-4F2B-AF57-9A86D294B5EC}"/>
    <cellStyle name="Standaard 6 2 3 4 2 2" xfId="1616" xr:uid="{79E7CF85-5E7A-4A65-9859-0ADF7BF06EDD}"/>
    <cellStyle name="Standaard 6 2 3 4 2 2 2" xfId="3408" xr:uid="{A941AFFC-6726-41B1-A85A-08869A448480}"/>
    <cellStyle name="Standaard 6 2 3 4 2 3" xfId="2512" xr:uid="{EEBF98FC-4EFB-4D4C-A74B-33041E52B948}"/>
    <cellStyle name="Standaard 6 2 3 4 3" xfId="1168" xr:uid="{BDC331E1-670D-4B30-AF00-782586EAC6D4}"/>
    <cellStyle name="Standaard 6 2 3 4 3 2" xfId="2960" xr:uid="{5B085356-9DEF-4FF9-9C7D-DCA89608D316}"/>
    <cellStyle name="Standaard 6 2 3 4 4" xfId="2064" xr:uid="{34173390-F674-421B-AB6C-F7AF16A24CA6}"/>
    <cellStyle name="Standaard 6 2 3 5" xfId="496" xr:uid="{BF9D3AB8-F88D-4BBC-91FD-35F7ECDB02EE}"/>
    <cellStyle name="Standaard 6 2 3 5 2" xfId="1392" xr:uid="{6E2363AD-FB33-44C6-BBCD-03BC700DE167}"/>
    <cellStyle name="Standaard 6 2 3 5 2 2" xfId="3184" xr:uid="{8B1B778F-9868-4064-AE9A-202B4BCF4917}"/>
    <cellStyle name="Standaard 6 2 3 5 3" xfId="2288" xr:uid="{03903B8A-1ADB-43A9-A9D8-E938D46DCBA8}"/>
    <cellStyle name="Standaard 6 2 3 6" xfId="944" xr:uid="{1D988BB7-F224-4AD4-90C5-3119A3A82BC0}"/>
    <cellStyle name="Standaard 6 2 3 6 2" xfId="2736" xr:uid="{C300FF0E-2F7B-45AD-ABE9-66AF2D88F3CA}"/>
    <cellStyle name="Standaard 6 2 3 7" xfId="1840" xr:uid="{75729A0F-84FA-4A51-919E-A2355F831353}"/>
    <cellStyle name="Standaard 6 2 4" xfId="76" xr:uid="{CFB61A67-3BED-44DA-9808-D8BD51400A0E}"/>
    <cellStyle name="Standaard 6 2 4 2" xfId="188" xr:uid="{173451ED-239A-4723-A7E8-45201F359821}"/>
    <cellStyle name="Standaard 6 2 4 2 2" xfId="412" xr:uid="{FFDF9F00-36FA-4A78-9B13-A5B24BBE3BCB}"/>
    <cellStyle name="Standaard 6 2 4 2 2 2" xfId="860" xr:uid="{EE97EECE-56EE-4881-AEBA-81D2AB899846}"/>
    <cellStyle name="Standaard 6 2 4 2 2 2 2" xfId="1756" xr:uid="{FBFE405B-88D9-4BA2-9A74-228339BF8413}"/>
    <cellStyle name="Standaard 6 2 4 2 2 2 2 2" xfId="3548" xr:uid="{B09D2DC0-0DF5-4343-8FC4-7B0AF7B339CA}"/>
    <cellStyle name="Standaard 6 2 4 2 2 2 3" xfId="2652" xr:uid="{A7D9C509-6BD9-4C78-8BCC-36F38801372C}"/>
    <cellStyle name="Standaard 6 2 4 2 2 3" xfId="1308" xr:uid="{A386A048-CC37-4C7D-854D-AE8A180F3137}"/>
    <cellStyle name="Standaard 6 2 4 2 2 3 2" xfId="3100" xr:uid="{82D139AB-BAA1-46EA-BFEA-433286749F26}"/>
    <cellStyle name="Standaard 6 2 4 2 2 4" xfId="2204" xr:uid="{C96C4E1B-691D-44B0-9E69-43CBECEADD8C}"/>
    <cellStyle name="Standaard 6 2 4 2 3" xfId="636" xr:uid="{06F159EE-0268-400B-8FF5-5AA9A3B9411A}"/>
    <cellStyle name="Standaard 6 2 4 2 3 2" xfId="1532" xr:uid="{FDBAFE2E-4CD1-4835-8798-59B925D5C8E8}"/>
    <cellStyle name="Standaard 6 2 4 2 3 2 2" xfId="3324" xr:uid="{0A3D0FFE-6612-4B53-9D69-CD55F908584B}"/>
    <cellStyle name="Standaard 6 2 4 2 3 3" xfId="2428" xr:uid="{AC2A5858-4D11-4436-B9CB-2A9E939F2964}"/>
    <cellStyle name="Standaard 6 2 4 2 4" xfId="1084" xr:uid="{11900C61-A3A3-4900-BA6E-3A1FB06914C2}"/>
    <cellStyle name="Standaard 6 2 4 2 4 2" xfId="2876" xr:uid="{D97307DD-0545-4DAC-BC87-3256AF1C6D12}"/>
    <cellStyle name="Standaard 6 2 4 2 5" xfId="1980" xr:uid="{6F9BF36D-9BE0-48E5-B26A-AA01BB397E7E}"/>
    <cellStyle name="Standaard 6 2 4 3" xfId="300" xr:uid="{B903EE20-D100-4A93-81CA-A8B8DE2F3B38}"/>
    <cellStyle name="Standaard 6 2 4 3 2" xfId="748" xr:uid="{B501EF80-3D26-4819-8AF6-6370B137A6B1}"/>
    <cellStyle name="Standaard 6 2 4 3 2 2" xfId="1644" xr:uid="{F82A03FD-3215-4AF2-BF60-3FC1E118571C}"/>
    <cellStyle name="Standaard 6 2 4 3 2 2 2" xfId="3436" xr:uid="{DC265CC0-1C27-4FCE-AB4C-BFFDECA02235}"/>
    <cellStyle name="Standaard 6 2 4 3 2 3" xfId="2540" xr:uid="{B4491DB7-B9BE-4F1F-A563-2B93FAB57AE5}"/>
    <cellStyle name="Standaard 6 2 4 3 3" xfId="1196" xr:uid="{03CB7F57-2C17-4FC9-9391-CED3B574727B}"/>
    <cellStyle name="Standaard 6 2 4 3 3 2" xfId="2988" xr:uid="{150C6C5D-44C0-4340-A92C-AE49B8E6A563}"/>
    <cellStyle name="Standaard 6 2 4 3 4" xfId="2092" xr:uid="{E454FC80-563C-4A33-8518-E39E122B6440}"/>
    <cellStyle name="Standaard 6 2 4 4" xfId="524" xr:uid="{5F28ED82-F32A-4350-B7D2-CD43B8A20563}"/>
    <cellStyle name="Standaard 6 2 4 4 2" xfId="1420" xr:uid="{234A2051-EFB0-41BE-A3C7-EB01FA9D6E7C}"/>
    <cellStyle name="Standaard 6 2 4 4 2 2" xfId="3212" xr:uid="{BD0F1DBD-A359-4956-90FA-EEDC633A68A4}"/>
    <cellStyle name="Standaard 6 2 4 4 3" xfId="2316" xr:uid="{950C7B25-B0FB-4976-B545-7A7C6A5FF64F}"/>
    <cellStyle name="Standaard 6 2 4 5" xfId="972" xr:uid="{AA6CB60B-1D09-439F-A4AA-EF5D0A62E770}"/>
    <cellStyle name="Standaard 6 2 4 5 2" xfId="2764" xr:uid="{EB3E74B7-343E-4F3C-A70E-60D47D235BA6}"/>
    <cellStyle name="Standaard 6 2 4 6" xfId="1868" xr:uid="{5344FB02-6F7F-44BF-89B4-3D5DFD35B33E}"/>
    <cellStyle name="Standaard 6 2 5" xfId="132" xr:uid="{D7A52DA1-D6E2-4584-A2FD-04CD0FF221D9}"/>
    <cellStyle name="Standaard 6 2 5 2" xfId="356" xr:uid="{BF0FFD7F-2A93-4E1E-A3FB-2D9BEA86955F}"/>
    <cellStyle name="Standaard 6 2 5 2 2" xfId="804" xr:uid="{D58065B1-AA10-4F74-AB2A-9CF928AD53C6}"/>
    <cellStyle name="Standaard 6 2 5 2 2 2" xfId="1700" xr:uid="{5872AAFE-9119-41E2-AF5D-18EE15984F51}"/>
    <cellStyle name="Standaard 6 2 5 2 2 2 2" xfId="3492" xr:uid="{897DDB95-1E45-4972-85D4-CB3ABE4D2622}"/>
    <cellStyle name="Standaard 6 2 5 2 2 3" xfId="2596" xr:uid="{A4522F3A-3FA8-4DB0-9318-15CC1E3D351B}"/>
    <cellStyle name="Standaard 6 2 5 2 3" xfId="1252" xr:uid="{2C23F769-DD79-4370-BEEB-75E04021E6F1}"/>
    <cellStyle name="Standaard 6 2 5 2 3 2" xfId="3044" xr:uid="{AD99FF03-C692-44ED-BC2D-CBBED51E0439}"/>
    <cellStyle name="Standaard 6 2 5 2 4" xfId="2148" xr:uid="{3E8E8DCA-F4EA-4044-9836-3A03DF4B2F51}"/>
    <cellStyle name="Standaard 6 2 5 3" xfId="580" xr:uid="{A2EBB1E6-B656-47C6-95C2-9D8FB138B33F}"/>
    <cellStyle name="Standaard 6 2 5 3 2" xfId="1476" xr:uid="{E855E047-A4C1-42F2-B1B8-EC3DFF61B26F}"/>
    <cellStyle name="Standaard 6 2 5 3 2 2" xfId="3268" xr:uid="{A7DA7F9F-6F75-4196-9FA8-2B331C2EA126}"/>
    <cellStyle name="Standaard 6 2 5 3 3" xfId="2372" xr:uid="{6E25C4B1-EE35-4EF5-99D0-79F5C611978B}"/>
    <cellStyle name="Standaard 6 2 5 4" xfId="1028" xr:uid="{766D5B2C-393E-4D3B-987A-FC2161482D87}"/>
    <cellStyle name="Standaard 6 2 5 4 2" xfId="2820" xr:uid="{D3478FCB-771C-400F-BC4B-A18CD36FB930}"/>
    <cellStyle name="Standaard 6 2 5 5" xfId="1924" xr:uid="{7065EBC4-98F8-49EE-943C-D4C9D5491E49}"/>
    <cellStyle name="Standaard 6 2 6" xfId="244" xr:uid="{EA06C9F9-35F6-4F0E-B3F8-75C425CD9D17}"/>
    <cellStyle name="Standaard 6 2 6 2" xfId="692" xr:uid="{77D0F470-1091-448A-A0ED-F774FA0F8BB3}"/>
    <cellStyle name="Standaard 6 2 6 2 2" xfId="1588" xr:uid="{868603A2-B39D-406D-842F-81C4521C5BAF}"/>
    <cellStyle name="Standaard 6 2 6 2 2 2" xfId="3380" xr:uid="{03F5DBD4-BCD1-4A1E-96D8-C6F4947B8C34}"/>
    <cellStyle name="Standaard 6 2 6 2 3" xfId="2484" xr:uid="{A348CAE6-73E3-4C0B-8F3B-D612D5086CD0}"/>
    <cellStyle name="Standaard 6 2 6 3" xfId="1140" xr:uid="{0B09730C-C580-4800-ABF2-8B4AB2D853EF}"/>
    <cellStyle name="Standaard 6 2 6 3 2" xfId="2932" xr:uid="{7A636503-6A1E-490D-A8B4-5347E0F336A5}"/>
    <cellStyle name="Standaard 6 2 6 4" xfId="2036" xr:uid="{41CC6768-76D0-450B-ABED-F1DA973394E2}"/>
    <cellStyle name="Standaard 6 2 7" xfId="468" xr:uid="{E85B8DCD-132F-4A8A-B936-6E4A3130EA66}"/>
    <cellStyle name="Standaard 6 2 7 2" xfId="1364" xr:uid="{CA57ABE2-BE40-4F55-B382-D18F7280746F}"/>
    <cellStyle name="Standaard 6 2 7 2 2" xfId="3156" xr:uid="{336C7E50-4177-4994-8F2F-9E90ACF19A47}"/>
    <cellStyle name="Standaard 6 2 7 3" xfId="2260" xr:uid="{5F7BC0E5-9D0F-4C68-B14B-4C69179F47D4}"/>
    <cellStyle name="Standaard 6 2 8" xfId="916" xr:uid="{AE2546ED-1A2F-4C61-B89F-FC92AB9CDDB1}"/>
    <cellStyle name="Standaard 6 2 8 2" xfId="2708" xr:uid="{C6D0B3AA-1D57-459F-8942-441A192AA886}"/>
    <cellStyle name="Standaard 6 2 9" xfId="1812" xr:uid="{7FC13302-4852-4390-8534-5886AD5FE507}"/>
    <cellStyle name="Standaard 6 3" xfId="26" xr:uid="{D007ED55-BB7A-42CC-AE7B-C0F1C347285F}"/>
    <cellStyle name="Standaard 6 3 2" xfId="55" xr:uid="{285920BD-0B7A-4B19-A7DC-50E428BA1DCA}"/>
    <cellStyle name="Standaard 6 3 2 2" xfId="111" xr:uid="{930469A1-C34A-4C5F-A028-CC3DA96C6537}"/>
    <cellStyle name="Standaard 6 3 2 2 2" xfId="223" xr:uid="{C860A7EB-ADBA-4169-99D1-BD4035FF5CB0}"/>
    <cellStyle name="Standaard 6 3 2 2 2 2" xfId="447" xr:uid="{3824D562-31E7-4564-9673-F190882E9CE8}"/>
    <cellStyle name="Standaard 6 3 2 2 2 2 2" xfId="895" xr:uid="{D75D36B1-738E-4832-A2C5-37116D4BE901}"/>
    <cellStyle name="Standaard 6 3 2 2 2 2 2 2" xfId="1791" xr:uid="{B708BD79-86FE-4E78-9F00-0C0939F238F5}"/>
    <cellStyle name="Standaard 6 3 2 2 2 2 2 2 2" xfId="3583" xr:uid="{36ACE611-99DC-4DA2-9F42-0128E2FB1222}"/>
    <cellStyle name="Standaard 6 3 2 2 2 2 2 3" xfId="2687" xr:uid="{82C341ED-5BA7-44AB-A364-FEC3471736A8}"/>
    <cellStyle name="Standaard 6 3 2 2 2 2 3" xfId="1343" xr:uid="{3E82BE17-873C-44AB-887C-6D6F61937239}"/>
    <cellStyle name="Standaard 6 3 2 2 2 2 3 2" xfId="3135" xr:uid="{F0B69264-6D4E-406F-B6C0-CFDA693A83AD}"/>
    <cellStyle name="Standaard 6 3 2 2 2 2 4" xfId="2239" xr:uid="{D6D7BB38-26BC-42BF-80D6-73D145402F81}"/>
    <cellStyle name="Standaard 6 3 2 2 2 3" xfId="671" xr:uid="{83D34786-7848-4C75-ABBC-2B425FEC6B11}"/>
    <cellStyle name="Standaard 6 3 2 2 2 3 2" xfId="1567" xr:uid="{551121CA-8712-4182-A076-7104B7290737}"/>
    <cellStyle name="Standaard 6 3 2 2 2 3 2 2" xfId="3359" xr:uid="{2630961B-ED5D-4CC0-8B93-5184DBA6AF84}"/>
    <cellStyle name="Standaard 6 3 2 2 2 3 3" xfId="2463" xr:uid="{EE9B6042-EE1F-49DE-9A5B-E86BD39E0A19}"/>
    <cellStyle name="Standaard 6 3 2 2 2 4" xfId="1119" xr:uid="{91814504-296D-49CE-BE03-3DE0AC7E4EF6}"/>
    <cellStyle name="Standaard 6 3 2 2 2 4 2" xfId="2911" xr:uid="{A32D550D-2C5A-4DB6-BB82-01A3F9F2397F}"/>
    <cellStyle name="Standaard 6 3 2 2 2 5" xfId="2015" xr:uid="{F0AF40D6-B128-4B0C-B6B6-18A218E516FE}"/>
    <cellStyle name="Standaard 6 3 2 2 3" xfId="335" xr:uid="{74164393-8F5B-4807-9F8E-3D907B4865CF}"/>
    <cellStyle name="Standaard 6 3 2 2 3 2" xfId="783" xr:uid="{E3A77924-0BC0-4D5E-B4FC-B4F47A67D131}"/>
    <cellStyle name="Standaard 6 3 2 2 3 2 2" xfId="1679" xr:uid="{01E783CA-24F9-4089-BEBD-C3575377C29F}"/>
    <cellStyle name="Standaard 6 3 2 2 3 2 2 2" xfId="3471" xr:uid="{0E29918D-1982-4D9C-9AB5-1DD5E01DA988}"/>
    <cellStyle name="Standaard 6 3 2 2 3 2 3" xfId="2575" xr:uid="{7119749A-3213-4041-A982-739B754159A2}"/>
    <cellStyle name="Standaard 6 3 2 2 3 3" xfId="1231" xr:uid="{5664862A-AFA9-4913-9D50-16100CED58BD}"/>
    <cellStyle name="Standaard 6 3 2 2 3 3 2" xfId="3023" xr:uid="{4A6C84A6-3045-4CCC-9081-76998AE33440}"/>
    <cellStyle name="Standaard 6 3 2 2 3 4" xfId="2127" xr:uid="{CDECBD55-CBF5-4819-8460-B5B42AFC2FE8}"/>
    <cellStyle name="Standaard 6 3 2 2 4" xfId="559" xr:uid="{52C1152F-0B6D-4A06-9570-25F68A0E98E0}"/>
    <cellStyle name="Standaard 6 3 2 2 4 2" xfId="1455" xr:uid="{5301195B-3BC9-461E-940B-55211BAD3CC8}"/>
    <cellStyle name="Standaard 6 3 2 2 4 2 2" xfId="3247" xr:uid="{7EB5FA92-03BB-44A9-B80F-6A3B2E907EAB}"/>
    <cellStyle name="Standaard 6 3 2 2 4 3" xfId="2351" xr:uid="{BB0FC1B1-2517-4303-BB8C-0ACEB90597B0}"/>
    <cellStyle name="Standaard 6 3 2 2 5" xfId="1007" xr:uid="{6B274483-0DF6-4F51-88FB-6BDA76E15EA3}"/>
    <cellStyle name="Standaard 6 3 2 2 5 2" xfId="2799" xr:uid="{AD7890F9-D372-4E80-93CF-3538C1E7960D}"/>
    <cellStyle name="Standaard 6 3 2 2 6" xfId="1903" xr:uid="{B314E2AB-C302-483F-A015-EE75225A94F4}"/>
    <cellStyle name="Standaard 6 3 2 3" xfId="167" xr:uid="{30C4B757-7AAA-405E-B8D0-E566DEEDE393}"/>
    <cellStyle name="Standaard 6 3 2 3 2" xfId="391" xr:uid="{44478B24-C508-45F6-83A2-61444C3679AC}"/>
    <cellStyle name="Standaard 6 3 2 3 2 2" xfId="839" xr:uid="{3A3C65C2-2771-4285-A43D-B9B14F0393ED}"/>
    <cellStyle name="Standaard 6 3 2 3 2 2 2" xfId="1735" xr:uid="{71287BB7-5DB6-47F6-B9C2-16688F5A1269}"/>
    <cellStyle name="Standaard 6 3 2 3 2 2 2 2" xfId="3527" xr:uid="{8EDBF43E-F4AF-41EC-8914-C99E1E435971}"/>
    <cellStyle name="Standaard 6 3 2 3 2 2 3" xfId="2631" xr:uid="{CF4A491B-5425-4FDC-97FD-B4FEEF7C6D2D}"/>
    <cellStyle name="Standaard 6 3 2 3 2 3" xfId="1287" xr:uid="{E0DFE340-B3F6-45D3-84A1-20EF3B653B3D}"/>
    <cellStyle name="Standaard 6 3 2 3 2 3 2" xfId="3079" xr:uid="{9DF105A5-1BB9-4597-919C-1D53C0486447}"/>
    <cellStyle name="Standaard 6 3 2 3 2 4" xfId="2183" xr:uid="{2B09111F-7DCB-4D21-982D-DF65DA7623C7}"/>
    <cellStyle name="Standaard 6 3 2 3 3" xfId="615" xr:uid="{7341B47E-16F3-496A-946E-609386B6EB65}"/>
    <cellStyle name="Standaard 6 3 2 3 3 2" xfId="1511" xr:uid="{6128655A-2D94-4E4C-9A9F-C1942F07E15D}"/>
    <cellStyle name="Standaard 6 3 2 3 3 2 2" xfId="3303" xr:uid="{54A2D8B0-E9C9-47BF-9A64-AAA23542F5CF}"/>
    <cellStyle name="Standaard 6 3 2 3 3 3" xfId="2407" xr:uid="{A589147E-91BB-4AEF-9926-FEAB985C46CE}"/>
    <cellStyle name="Standaard 6 3 2 3 4" xfId="1063" xr:uid="{1543D911-631D-45C8-95F9-4849A8DEAF9C}"/>
    <cellStyle name="Standaard 6 3 2 3 4 2" xfId="2855" xr:uid="{AFAD12ED-639E-4619-B773-19400444BD43}"/>
    <cellStyle name="Standaard 6 3 2 3 5" xfId="1959" xr:uid="{7C04E907-ECC4-4DAF-85C9-B78A0CB723B4}"/>
    <cellStyle name="Standaard 6 3 2 4" xfId="279" xr:uid="{F126D3DC-929F-4256-AF08-BA228A4BA3CC}"/>
    <cellStyle name="Standaard 6 3 2 4 2" xfId="727" xr:uid="{09DF2A74-FF70-45B6-8EFC-209273AA7B78}"/>
    <cellStyle name="Standaard 6 3 2 4 2 2" xfId="1623" xr:uid="{D23D119C-1671-4627-963B-7A2C9290C185}"/>
    <cellStyle name="Standaard 6 3 2 4 2 2 2" xfId="3415" xr:uid="{AEEF7F0C-3A28-4D98-B218-84297A26A10F}"/>
    <cellStyle name="Standaard 6 3 2 4 2 3" xfId="2519" xr:uid="{1EF0BB42-F433-432E-9C6F-651B5627364A}"/>
    <cellStyle name="Standaard 6 3 2 4 3" xfId="1175" xr:uid="{228D659E-0878-45C1-B3AC-7262AB44C21C}"/>
    <cellStyle name="Standaard 6 3 2 4 3 2" xfId="2967" xr:uid="{5E148D41-35F5-47B3-B24B-1B45D56C1944}"/>
    <cellStyle name="Standaard 6 3 2 4 4" xfId="2071" xr:uid="{2BD983E9-97CC-465F-B671-66C7D2237EAE}"/>
    <cellStyle name="Standaard 6 3 2 5" xfId="503" xr:uid="{880B2369-318C-4704-A285-13B7EC95CE77}"/>
    <cellStyle name="Standaard 6 3 2 5 2" xfId="1399" xr:uid="{82529F49-B5DD-4A93-9EAF-FB8F9A94C2DF}"/>
    <cellStyle name="Standaard 6 3 2 5 2 2" xfId="3191" xr:uid="{CABF6809-A452-4BAD-BED3-2F1EEE116829}"/>
    <cellStyle name="Standaard 6 3 2 5 3" xfId="2295" xr:uid="{3072B0B8-5190-4479-928E-89DF96F0565C}"/>
    <cellStyle name="Standaard 6 3 2 6" xfId="951" xr:uid="{3797B8A4-0F8B-4029-9490-707D81D1A406}"/>
    <cellStyle name="Standaard 6 3 2 6 2" xfId="2743" xr:uid="{982D9688-5064-474E-BEEC-EA43B62134AB}"/>
    <cellStyle name="Standaard 6 3 2 7" xfId="1847" xr:uid="{7FD19988-D14A-409D-98AA-EBF3108A191D}"/>
    <cellStyle name="Standaard 6 3 3" xfId="83" xr:uid="{ECE3A61D-8A1D-4BEE-8FDC-DA88E4788110}"/>
    <cellStyle name="Standaard 6 3 3 2" xfId="195" xr:uid="{3ABC5C6F-79D6-465E-B957-5E441215DE2A}"/>
    <cellStyle name="Standaard 6 3 3 2 2" xfId="419" xr:uid="{D801F000-C03E-404C-9252-1F3339BAB6E8}"/>
    <cellStyle name="Standaard 6 3 3 2 2 2" xfId="867" xr:uid="{02B28B2B-E1D8-4597-A718-4BD487403DB9}"/>
    <cellStyle name="Standaard 6 3 3 2 2 2 2" xfId="1763" xr:uid="{68A7A422-F926-42A2-A381-87D84BC2FBC8}"/>
    <cellStyle name="Standaard 6 3 3 2 2 2 2 2" xfId="3555" xr:uid="{79EC9543-0C05-48F0-90E7-0F8E9A51484B}"/>
    <cellStyle name="Standaard 6 3 3 2 2 2 3" xfId="2659" xr:uid="{EF3BB42C-B615-49EC-B613-832F2C1B31BB}"/>
    <cellStyle name="Standaard 6 3 3 2 2 3" xfId="1315" xr:uid="{FA56D53A-029C-4A20-80D0-80561F121BFF}"/>
    <cellStyle name="Standaard 6 3 3 2 2 3 2" xfId="3107" xr:uid="{2C62B85B-CBED-4984-AAE6-56882C3ACA93}"/>
    <cellStyle name="Standaard 6 3 3 2 2 4" xfId="2211" xr:uid="{8F7B4F1D-D3EE-4B78-9AA8-EE1B2DE090E9}"/>
    <cellStyle name="Standaard 6 3 3 2 3" xfId="643" xr:uid="{FCEFEDB9-8D00-46D0-820D-82CE2BA5E501}"/>
    <cellStyle name="Standaard 6 3 3 2 3 2" xfId="1539" xr:uid="{7645DEFA-1EC1-4659-8249-0BECE5FD96A0}"/>
    <cellStyle name="Standaard 6 3 3 2 3 2 2" xfId="3331" xr:uid="{1E9EBAE1-EC79-40F6-A713-75007297FEE8}"/>
    <cellStyle name="Standaard 6 3 3 2 3 3" xfId="2435" xr:uid="{CD4DEC0E-9AF4-4B65-8F0B-229BAE680F1A}"/>
    <cellStyle name="Standaard 6 3 3 2 4" xfId="1091" xr:uid="{7EF6B5A5-B050-44F0-AEBF-F70164A04027}"/>
    <cellStyle name="Standaard 6 3 3 2 4 2" xfId="2883" xr:uid="{FE94649F-599D-49A2-9F84-4A0F68D1BF4C}"/>
    <cellStyle name="Standaard 6 3 3 2 5" xfId="1987" xr:uid="{0132A00D-8233-493F-94AD-4184DE4A35F6}"/>
    <cellStyle name="Standaard 6 3 3 3" xfId="307" xr:uid="{B987A395-EE87-4682-B3AD-223BE87A64DF}"/>
    <cellStyle name="Standaard 6 3 3 3 2" xfId="755" xr:uid="{3C72F4E0-F3DC-48F3-BB94-E861FFA3F6C6}"/>
    <cellStyle name="Standaard 6 3 3 3 2 2" xfId="1651" xr:uid="{0ABCE55B-7365-46E9-8C87-44AEB48ADC5A}"/>
    <cellStyle name="Standaard 6 3 3 3 2 2 2" xfId="3443" xr:uid="{075AB276-2790-4FF4-A622-2F0F8C6C20D2}"/>
    <cellStyle name="Standaard 6 3 3 3 2 3" xfId="2547" xr:uid="{E20C3DCF-10CD-43EE-B1CC-65A375D90147}"/>
    <cellStyle name="Standaard 6 3 3 3 3" xfId="1203" xr:uid="{0CC7D27B-615D-46CC-AC83-6201D494573F}"/>
    <cellStyle name="Standaard 6 3 3 3 3 2" xfId="2995" xr:uid="{13C37750-CCE3-4DBD-9340-E01B1EB33805}"/>
    <cellStyle name="Standaard 6 3 3 3 4" xfId="2099" xr:uid="{D1ECBC77-D3D6-4EC8-9C6A-D2C989A46918}"/>
    <cellStyle name="Standaard 6 3 3 4" xfId="531" xr:uid="{FA0679CB-37CB-4DB3-B96A-0ED7D04C5CB5}"/>
    <cellStyle name="Standaard 6 3 3 4 2" xfId="1427" xr:uid="{12D02D63-8607-4CE9-A235-9EA7FA5DBE8F}"/>
    <cellStyle name="Standaard 6 3 3 4 2 2" xfId="3219" xr:uid="{ADA3890D-B631-49D3-9879-50CB5D2D359F}"/>
    <cellStyle name="Standaard 6 3 3 4 3" xfId="2323" xr:uid="{8D75F58D-840C-4429-9A43-EB8AA5E26DA2}"/>
    <cellStyle name="Standaard 6 3 3 5" xfId="979" xr:uid="{B5B17430-7088-43D0-8020-0ACE2C70B4D5}"/>
    <cellStyle name="Standaard 6 3 3 5 2" xfId="2771" xr:uid="{3C634D4A-D05C-43BF-8E1C-B662C49E3DA0}"/>
    <cellStyle name="Standaard 6 3 3 6" xfId="1875" xr:uid="{2D7B584B-FC35-4499-8213-CD5262B039CF}"/>
    <cellStyle name="Standaard 6 3 4" xfId="139" xr:uid="{BE176E0B-E70C-4979-8B0F-FA2092E2F17D}"/>
    <cellStyle name="Standaard 6 3 4 2" xfId="363" xr:uid="{DC8BACAC-7B11-433C-B9A9-0A27F6815DAD}"/>
    <cellStyle name="Standaard 6 3 4 2 2" xfId="811" xr:uid="{4FD95F13-4529-42EC-9CB9-4FEC07E86D66}"/>
    <cellStyle name="Standaard 6 3 4 2 2 2" xfId="1707" xr:uid="{07C439D7-1915-4397-B8A2-331BE558C599}"/>
    <cellStyle name="Standaard 6 3 4 2 2 2 2" xfId="3499" xr:uid="{F237BC76-9879-43A0-AA4F-78044F8772D6}"/>
    <cellStyle name="Standaard 6 3 4 2 2 3" xfId="2603" xr:uid="{D0FA317B-4195-4811-B440-1D07A294CD13}"/>
    <cellStyle name="Standaard 6 3 4 2 3" xfId="1259" xr:uid="{1CADB3F0-6374-46AE-922E-C67126106A6C}"/>
    <cellStyle name="Standaard 6 3 4 2 3 2" xfId="3051" xr:uid="{927722EF-14C9-4296-97C5-4CB7F05D8727}"/>
    <cellStyle name="Standaard 6 3 4 2 4" xfId="2155" xr:uid="{AE5FEFE6-2F68-46F4-B6D2-3143246C74AF}"/>
    <cellStyle name="Standaard 6 3 4 3" xfId="587" xr:uid="{916F3550-850C-4D9A-92FF-C2214D442276}"/>
    <cellStyle name="Standaard 6 3 4 3 2" xfId="1483" xr:uid="{25A45606-1769-40E1-A913-91B2B8EDF00D}"/>
    <cellStyle name="Standaard 6 3 4 3 2 2" xfId="3275" xr:uid="{24036053-4185-462D-8033-E582CA8B1FD8}"/>
    <cellStyle name="Standaard 6 3 4 3 3" xfId="2379" xr:uid="{EE703CD8-C68F-4CF6-BAF0-76AF2371A159}"/>
    <cellStyle name="Standaard 6 3 4 4" xfId="1035" xr:uid="{0A586C2B-BBBB-4FEB-AE9A-248ECA79478E}"/>
    <cellStyle name="Standaard 6 3 4 4 2" xfId="2827" xr:uid="{37441877-8199-4EEB-AB3E-07A1C4A8C77C}"/>
    <cellStyle name="Standaard 6 3 4 5" xfId="1931" xr:uid="{D133A694-B13D-4D1E-B312-0B26DBF44030}"/>
    <cellStyle name="Standaard 6 3 5" xfId="251" xr:uid="{874A5CAB-4D11-44F9-8706-15695308B2DC}"/>
    <cellStyle name="Standaard 6 3 5 2" xfId="699" xr:uid="{A154C28B-4B8F-4ECD-A6BF-C21D2AA2E3F2}"/>
    <cellStyle name="Standaard 6 3 5 2 2" xfId="1595" xr:uid="{D8A8704D-84D6-4FE7-9A8C-20F3152A23FA}"/>
    <cellStyle name="Standaard 6 3 5 2 2 2" xfId="3387" xr:uid="{8C378FFE-3A7A-474D-83B4-8FC820C4CA07}"/>
    <cellStyle name="Standaard 6 3 5 2 3" xfId="2491" xr:uid="{7B0061FD-CC4E-41BB-AF0A-34248C2AA2CE}"/>
    <cellStyle name="Standaard 6 3 5 3" xfId="1147" xr:uid="{ABF792F5-19B9-457C-B6BB-03DF92A9718D}"/>
    <cellStyle name="Standaard 6 3 5 3 2" xfId="2939" xr:uid="{CEE1B804-A850-431E-8D6D-FACECCFCD0A8}"/>
    <cellStyle name="Standaard 6 3 5 4" xfId="2043" xr:uid="{145380A7-2BA2-4165-A227-0F8EA7E9FB16}"/>
    <cellStyle name="Standaard 6 3 6" xfId="475" xr:uid="{C872FA4F-F643-4EA0-893B-7F8694B51AE9}"/>
    <cellStyle name="Standaard 6 3 6 2" xfId="1371" xr:uid="{9675981D-2AEB-4AC4-8F19-911C900AD39B}"/>
    <cellStyle name="Standaard 6 3 6 2 2" xfId="3163" xr:uid="{2464582E-2047-467E-8F0E-C0A3C031D8C7}"/>
    <cellStyle name="Standaard 6 3 6 3" xfId="2267" xr:uid="{2143BEFF-C79B-4CC6-8BC3-62F907D5B9D3}"/>
    <cellStyle name="Standaard 6 3 7" xfId="923" xr:uid="{0A422BF4-F977-4271-A930-9D258C8FC478}"/>
    <cellStyle name="Standaard 6 3 7 2" xfId="2715" xr:uid="{337595C1-3CC8-455A-8949-E1A96891ACAD}"/>
    <cellStyle name="Standaard 6 3 8" xfId="1819" xr:uid="{FDA32BA4-1FCB-4BAF-9CA7-EB2EFD02FA3E}"/>
    <cellStyle name="Standaard 6 4" xfId="41" xr:uid="{5F1B88E2-CEED-48D9-BA31-35D2A2F4F2EE}"/>
    <cellStyle name="Standaard 6 4 2" xfId="97" xr:uid="{2517C20C-7D14-4967-867A-7F5BA0A96AA5}"/>
    <cellStyle name="Standaard 6 4 2 2" xfId="209" xr:uid="{5FD50C4E-27A5-4A79-BE76-466836265245}"/>
    <cellStyle name="Standaard 6 4 2 2 2" xfId="433" xr:uid="{BBAE9C5C-66D6-485C-994F-BE8BF99CA8C6}"/>
    <cellStyle name="Standaard 6 4 2 2 2 2" xfId="881" xr:uid="{C569AD45-EEC9-4B83-97CB-B53A052516F4}"/>
    <cellStyle name="Standaard 6 4 2 2 2 2 2" xfId="1777" xr:uid="{1FA5160C-0786-42ED-ADDD-5442BD4096F5}"/>
    <cellStyle name="Standaard 6 4 2 2 2 2 2 2" xfId="3569" xr:uid="{95C318FB-F4F6-4E77-9901-81611FA26867}"/>
    <cellStyle name="Standaard 6 4 2 2 2 2 3" xfId="2673" xr:uid="{10D9D3D1-1CC0-4BDA-8B28-9E3EB60C693F}"/>
    <cellStyle name="Standaard 6 4 2 2 2 3" xfId="1329" xr:uid="{F4661013-95C2-4B56-93B6-5AAA3874B632}"/>
    <cellStyle name="Standaard 6 4 2 2 2 3 2" xfId="3121" xr:uid="{785B9676-2C3A-48DA-8FB4-D396FC588863}"/>
    <cellStyle name="Standaard 6 4 2 2 2 4" xfId="2225" xr:uid="{13F1B806-0B16-439E-8E14-50EAA21FDBF3}"/>
    <cellStyle name="Standaard 6 4 2 2 3" xfId="657" xr:uid="{AB70F9D9-9161-4472-AF7A-DF2281305465}"/>
    <cellStyle name="Standaard 6 4 2 2 3 2" xfId="1553" xr:uid="{871EC7DB-9863-4570-A3B7-84F702713F46}"/>
    <cellStyle name="Standaard 6 4 2 2 3 2 2" xfId="3345" xr:uid="{429D407C-6666-4D99-8303-19F0331C673A}"/>
    <cellStyle name="Standaard 6 4 2 2 3 3" xfId="2449" xr:uid="{C559EAAF-6FC1-426E-A1C4-1F359B98D1F3}"/>
    <cellStyle name="Standaard 6 4 2 2 4" xfId="1105" xr:uid="{F41FEAE3-9AB1-420F-8081-E0A2C08120FC}"/>
    <cellStyle name="Standaard 6 4 2 2 4 2" xfId="2897" xr:uid="{9B573651-EB33-4F26-8896-AAA19BABCF9B}"/>
    <cellStyle name="Standaard 6 4 2 2 5" xfId="2001" xr:uid="{0885377A-F5E8-4E14-8BA7-3C14A76ACD3C}"/>
    <cellStyle name="Standaard 6 4 2 3" xfId="321" xr:uid="{838633E6-FCF4-4D69-A8E0-A33D2D78D6CC}"/>
    <cellStyle name="Standaard 6 4 2 3 2" xfId="769" xr:uid="{D07472A5-BD32-44D3-85E3-1385964BC3F7}"/>
    <cellStyle name="Standaard 6 4 2 3 2 2" xfId="1665" xr:uid="{68767526-8CD2-4E9B-80FE-CF0F08100E70}"/>
    <cellStyle name="Standaard 6 4 2 3 2 2 2" xfId="3457" xr:uid="{AA4D3292-F2DA-4B04-AC8B-89AC5776F136}"/>
    <cellStyle name="Standaard 6 4 2 3 2 3" xfId="2561" xr:uid="{07CA232F-E37A-4151-A56A-C38F46362F1F}"/>
    <cellStyle name="Standaard 6 4 2 3 3" xfId="1217" xr:uid="{033A7D55-86EA-4550-85B0-C9BB52A0CFCF}"/>
    <cellStyle name="Standaard 6 4 2 3 3 2" xfId="3009" xr:uid="{87FC0158-8AA0-4DE6-B315-F9D480CBD925}"/>
    <cellStyle name="Standaard 6 4 2 3 4" xfId="2113" xr:uid="{842E4BBB-6F43-4FD1-884A-12C4483548B6}"/>
    <cellStyle name="Standaard 6 4 2 4" xfId="545" xr:uid="{FCE5FBDD-DEF5-447C-A010-05545D69A390}"/>
    <cellStyle name="Standaard 6 4 2 4 2" xfId="1441" xr:uid="{51557CF0-D3CB-4596-B77C-1160D58FF7C2}"/>
    <cellStyle name="Standaard 6 4 2 4 2 2" xfId="3233" xr:uid="{E6440231-BEC0-4A2A-96BF-5FC9A1ADC663}"/>
    <cellStyle name="Standaard 6 4 2 4 3" xfId="2337" xr:uid="{51896ADC-7D80-482B-9488-CF7EDA21451E}"/>
    <cellStyle name="Standaard 6 4 2 5" xfId="993" xr:uid="{DC86DB5B-DA63-4AB4-BF30-82653FA64090}"/>
    <cellStyle name="Standaard 6 4 2 5 2" xfId="2785" xr:uid="{8DB74477-8AF2-4011-967E-4AA0FA85B007}"/>
    <cellStyle name="Standaard 6 4 2 6" xfId="1889" xr:uid="{BDA9B43D-A4BD-4133-B388-1D1CBCFDF1F2}"/>
    <cellStyle name="Standaard 6 4 3" xfId="153" xr:uid="{D7B8A16C-5347-444B-834E-69BFE755E027}"/>
    <cellStyle name="Standaard 6 4 3 2" xfId="377" xr:uid="{A5BFBA7D-C2CC-47A2-BCF0-1626F2680A9D}"/>
    <cellStyle name="Standaard 6 4 3 2 2" xfId="825" xr:uid="{2E627663-C43C-4F44-ABDD-78C694DB5360}"/>
    <cellStyle name="Standaard 6 4 3 2 2 2" xfId="1721" xr:uid="{4E3D906D-9BDB-4046-817F-70D9AC37EF77}"/>
    <cellStyle name="Standaard 6 4 3 2 2 2 2" xfId="3513" xr:uid="{20088992-76BC-485E-9FA9-014CE8C5C2AD}"/>
    <cellStyle name="Standaard 6 4 3 2 2 3" xfId="2617" xr:uid="{9C8BB33D-CC1F-48C7-B98F-24B49D192E4E}"/>
    <cellStyle name="Standaard 6 4 3 2 3" xfId="1273" xr:uid="{9D6D2D2B-D581-45CD-8FA3-27317C8EC309}"/>
    <cellStyle name="Standaard 6 4 3 2 3 2" xfId="3065" xr:uid="{7D90F09F-4359-405B-9648-ACE95D43C5AA}"/>
    <cellStyle name="Standaard 6 4 3 2 4" xfId="2169" xr:uid="{7F0A4C9A-EF3E-4D48-8DEE-23330BE0BB76}"/>
    <cellStyle name="Standaard 6 4 3 3" xfId="601" xr:uid="{0CB9F53B-2B03-4BF5-B3F6-22875FADD4AA}"/>
    <cellStyle name="Standaard 6 4 3 3 2" xfId="1497" xr:uid="{82A2AFFD-F540-48DC-A622-4DA2CA5C7790}"/>
    <cellStyle name="Standaard 6 4 3 3 2 2" xfId="3289" xr:uid="{B0827357-1A45-4223-980F-10C24B5BBE60}"/>
    <cellStyle name="Standaard 6 4 3 3 3" xfId="2393" xr:uid="{12082EB6-9CF9-4EB6-B3BA-1B1ABECF18D0}"/>
    <cellStyle name="Standaard 6 4 3 4" xfId="1049" xr:uid="{AE90838A-53CD-4B7C-9ECF-E7FE635D3135}"/>
    <cellStyle name="Standaard 6 4 3 4 2" xfId="2841" xr:uid="{F3A4C63C-0E5C-4241-9D69-17927ED084A2}"/>
    <cellStyle name="Standaard 6 4 3 5" xfId="1945" xr:uid="{9005B486-5FE4-4F70-9898-31728F66D9A8}"/>
    <cellStyle name="Standaard 6 4 4" xfId="265" xr:uid="{ADAC2BFB-5A1B-4549-BD94-F6E6F79D5D78}"/>
    <cellStyle name="Standaard 6 4 4 2" xfId="713" xr:uid="{A8F3CB5E-E9D4-4EE6-9119-0FE055412DCE}"/>
    <cellStyle name="Standaard 6 4 4 2 2" xfId="1609" xr:uid="{B283F4EC-1698-4025-9A37-76632BFF1675}"/>
    <cellStyle name="Standaard 6 4 4 2 2 2" xfId="3401" xr:uid="{D4EAA3BC-25D3-4B88-8E99-B091D38E4B9D}"/>
    <cellStyle name="Standaard 6 4 4 2 3" xfId="2505" xr:uid="{2BD2F4CE-9B82-4ACC-A84E-607D8EE0D379}"/>
    <cellStyle name="Standaard 6 4 4 3" xfId="1161" xr:uid="{D4D65A89-076B-4467-AE37-080A2E66543A}"/>
    <cellStyle name="Standaard 6 4 4 3 2" xfId="2953" xr:uid="{6E69569A-298D-48B1-B431-22224FDE5EA3}"/>
    <cellStyle name="Standaard 6 4 4 4" xfId="2057" xr:uid="{73B8A067-C319-41D7-807B-FE33207231C1}"/>
    <cellStyle name="Standaard 6 4 5" xfId="489" xr:uid="{9E02A188-D99F-4DAC-9DA3-2F47E6307FBB}"/>
    <cellStyle name="Standaard 6 4 5 2" xfId="1385" xr:uid="{D6C40659-333D-45E0-AF1A-BD88E37E3222}"/>
    <cellStyle name="Standaard 6 4 5 2 2" xfId="3177" xr:uid="{8989A02F-44D1-464F-8386-DF0C80FBF3B7}"/>
    <cellStyle name="Standaard 6 4 5 3" xfId="2281" xr:uid="{0AA75AC2-A4A5-415D-A1A7-EF1F97EF2492}"/>
    <cellStyle name="Standaard 6 4 6" xfId="937" xr:uid="{442C797A-A162-4D51-A89B-C2DEB6405B7E}"/>
    <cellStyle name="Standaard 6 4 6 2" xfId="2729" xr:uid="{2BCD3582-BB36-4395-A6FF-20AE6CA82871}"/>
    <cellStyle name="Standaard 6 4 7" xfId="1833" xr:uid="{E27E2189-5B32-4BCB-B882-35A6AE9082F1}"/>
    <cellStyle name="Standaard 6 5" xfId="69" xr:uid="{5339C7AA-6F52-44DC-A94B-611279BC4B3D}"/>
    <cellStyle name="Standaard 6 5 2" xfId="181" xr:uid="{BD1B7C23-B10D-490E-847A-5546C3983A69}"/>
    <cellStyle name="Standaard 6 5 2 2" xfId="405" xr:uid="{45595B00-54E7-4C58-9027-D7E89FE37369}"/>
    <cellStyle name="Standaard 6 5 2 2 2" xfId="853" xr:uid="{116B3863-560E-4022-B0F7-7BF48329321E}"/>
    <cellStyle name="Standaard 6 5 2 2 2 2" xfId="1749" xr:uid="{0EA80E87-D23B-4866-9D32-1B803B47611C}"/>
    <cellStyle name="Standaard 6 5 2 2 2 2 2" xfId="3541" xr:uid="{78384DA7-3FED-4273-AF61-D09C068FCAB5}"/>
    <cellStyle name="Standaard 6 5 2 2 2 3" xfId="2645" xr:uid="{62398D67-B1A3-417B-8576-E931CE793F7A}"/>
    <cellStyle name="Standaard 6 5 2 2 3" xfId="1301" xr:uid="{3C9E967F-3B80-4F44-97BB-347DE757EB04}"/>
    <cellStyle name="Standaard 6 5 2 2 3 2" xfId="3093" xr:uid="{5A214819-DFC8-4463-9BE8-F287856C6BB3}"/>
    <cellStyle name="Standaard 6 5 2 2 4" xfId="2197" xr:uid="{8A354D5C-4F5E-4D8F-ABEF-598EC4190150}"/>
    <cellStyle name="Standaard 6 5 2 3" xfId="629" xr:uid="{6217C125-FAFF-4686-AA05-8E64DAFE3064}"/>
    <cellStyle name="Standaard 6 5 2 3 2" xfId="1525" xr:uid="{ED22DB3A-EAE0-4F08-B103-D66AF084E840}"/>
    <cellStyle name="Standaard 6 5 2 3 2 2" xfId="3317" xr:uid="{000645BA-B7A4-40D0-9D05-260AF03AD6AE}"/>
    <cellStyle name="Standaard 6 5 2 3 3" xfId="2421" xr:uid="{B914AE26-C933-4ADA-B1E6-51FF2DA1C66D}"/>
    <cellStyle name="Standaard 6 5 2 4" xfId="1077" xr:uid="{0A6F6AC3-FF3A-4077-9820-F09938D6B8AF}"/>
    <cellStyle name="Standaard 6 5 2 4 2" xfId="2869" xr:uid="{B7E4DE6C-ADE4-4B6F-9F15-F69F340F5CDE}"/>
    <cellStyle name="Standaard 6 5 2 5" xfId="1973" xr:uid="{448565E1-D313-4C20-B5DC-5298447F5DE9}"/>
    <cellStyle name="Standaard 6 5 3" xfId="293" xr:uid="{D395C729-419A-4602-ACD3-71DE3FAD2EBD}"/>
    <cellStyle name="Standaard 6 5 3 2" xfId="741" xr:uid="{72BB89AC-426E-4014-B86E-658407CF0BF6}"/>
    <cellStyle name="Standaard 6 5 3 2 2" xfId="1637" xr:uid="{BF673790-093D-42B7-B3A3-94251ADABCC0}"/>
    <cellStyle name="Standaard 6 5 3 2 2 2" xfId="3429" xr:uid="{9B3984A2-0541-4C30-98B3-3083516ADA01}"/>
    <cellStyle name="Standaard 6 5 3 2 3" xfId="2533" xr:uid="{17FEDD93-3B11-456A-BAE8-A0F156D1F7BE}"/>
    <cellStyle name="Standaard 6 5 3 3" xfId="1189" xr:uid="{536F0F19-85D5-4A50-824D-C4E534DCF085}"/>
    <cellStyle name="Standaard 6 5 3 3 2" xfId="2981" xr:uid="{AD3B8AE6-E068-4993-9BC7-07019638DAB8}"/>
    <cellStyle name="Standaard 6 5 3 4" xfId="2085" xr:uid="{6487585B-601E-408E-8854-D63353D62D3E}"/>
    <cellStyle name="Standaard 6 5 4" xfId="517" xr:uid="{A7189C83-1926-4930-A58A-C717943453F9}"/>
    <cellStyle name="Standaard 6 5 4 2" xfId="1413" xr:uid="{BF375CE6-6C66-485A-A6BE-65657DB1442C}"/>
    <cellStyle name="Standaard 6 5 4 2 2" xfId="3205" xr:uid="{40D20373-3906-45EF-8E9F-86BBDA27CDB5}"/>
    <cellStyle name="Standaard 6 5 4 3" xfId="2309" xr:uid="{F3C7B1EB-3001-4835-B0DE-0C7F6C5D79F7}"/>
    <cellStyle name="Standaard 6 5 5" xfId="965" xr:uid="{A985C523-596E-4279-92E1-4D656005A263}"/>
    <cellStyle name="Standaard 6 5 5 2" xfId="2757" xr:uid="{B02A74D8-F342-441D-B6DF-5276BA0482F4}"/>
    <cellStyle name="Standaard 6 5 6" xfId="1861" xr:uid="{2A2FCB8D-7A24-42DC-915B-A5A936ECBD7E}"/>
    <cellStyle name="Standaard 6 6" xfId="125" xr:uid="{350AFC0E-C77F-4291-AF7C-30715879C0CC}"/>
    <cellStyle name="Standaard 6 6 2" xfId="349" xr:uid="{99BFD545-D40E-45E8-9C9D-FF6996AB461F}"/>
    <cellStyle name="Standaard 6 6 2 2" xfId="797" xr:uid="{22276A34-1E7A-4B52-8F0A-DFC13F03A223}"/>
    <cellStyle name="Standaard 6 6 2 2 2" xfId="1693" xr:uid="{7570D52F-2E38-485E-A2E7-658FAB562C23}"/>
    <cellStyle name="Standaard 6 6 2 2 2 2" xfId="3485" xr:uid="{7EDB3DBC-B146-4B9A-BEC6-2E48F0C0D5DA}"/>
    <cellStyle name="Standaard 6 6 2 2 3" xfId="2589" xr:uid="{32E0012B-6295-4E98-B728-5B95AC8766C9}"/>
    <cellStyle name="Standaard 6 6 2 3" xfId="1245" xr:uid="{8D23E476-4588-4768-AAF0-52CA3BB874F6}"/>
    <cellStyle name="Standaard 6 6 2 3 2" xfId="3037" xr:uid="{7410D922-1AF6-429A-8270-14DE8D2F70EF}"/>
    <cellStyle name="Standaard 6 6 2 4" xfId="2141" xr:uid="{FA70EF8C-8B74-4C98-94A2-05A5F35041B3}"/>
    <cellStyle name="Standaard 6 6 3" xfId="573" xr:uid="{5F990EB3-4F74-4BCD-8D64-B9317A0C4350}"/>
    <cellStyle name="Standaard 6 6 3 2" xfId="1469" xr:uid="{002437C9-071A-4EAC-BB96-E988AAB08F01}"/>
    <cellStyle name="Standaard 6 6 3 2 2" xfId="3261" xr:uid="{1160432E-C732-4646-B7C4-C0C526510D43}"/>
    <cellStyle name="Standaard 6 6 3 3" xfId="2365" xr:uid="{C2B0BEF8-778C-4756-B85C-0DD2A28E7B9C}"/>
    <cellStyle name="Standaard 6 6 4" xfId="1021" xr:uid="{E592ABE8-85EF-4B6E-BBEA-9EF754F90DCE}"/>
    <cellStyle name="Standaard 6 6 4 2" xfId="2813" xr:uid="{A2AB0401-758E-4B1F-B7E9-C93AA8E64998}"/>
    <cellStyle name="Standaard 6 6 5" xfId="1917" xr:uid="{25314866-D248-40F7-ADDB-E2F3BCCC3281}"/>
    <cellStyle name="Standaard 6 7" xfId="237" xr:uid="{10774383-FFAA-44AD-9506-75A897D29E9F}"/>
    <cellStyle name="Standaard 6 7 2" xfId="685" xr:uid="{42A448F2-0FA8-46B7-B238-2C7DCCD9336B}"/>
    <cellStyle name="Standaard 6 7 2 2" xfId="1581" xr:uid="{C2492099-E72F-482C-B9D4-DC12A4ED8922}"/>
    <cellStyle name="Standaard 6 7 2 2 2" xfId="3373" xr:uid="{CDBACB2E-7264-46CB-B4DF-65489BAB04D0}"/>
    <cellStyle name="Standaard 6 7 2 3" xfId="2477" xr:uid="{52C54242-FC21-46E1-A7C3-70E26D944725}"/>
    <cellStyle name="Standaard 6 7 3" xfId="1133" xr:uid="{F443AB6D-0CF9-4CEF-9FF7-5625367F3D98}"/>
    <cellStyle name="Standaard 6 7 3 2" xfId="2925" xr:uid="{D2C06FE3-262D-4EEB-8E98-435461E3CB82}"/>
    <cellStyle name="Standaard 6 7 4" xfId="2029" xr:uid="{8C10AD79-23D2-4696-BEA8-BFFFBCAA027D}"/>
    <cellStyle name="Standaard 6 8" xfId="461" xr:uid="{1E5FF2CA-C767-4D90-9DBA-2D8A4F9AFFE3}"/>
    <cellStyle name="Standaard 6 8 2" xfId="1357" xr:uid="{5501AEA3-2F19-406A-90E6-34C1CC4D07B5}"/>
    <cellStyle name="Standaard 6 8 2 2" xfId="3149" xr:uid="{3C5AF0DD-B748-4E80-B070-CED3FF54CB78}"/>
    <cellStyle name="Standaard 6 8 3" xfId="2253" xr:uid="{916C0C73-21A6-4C96-8303-E9811A1243FB}"/>
    <cellStyle name="Standaard 6 9" xfId="909" xr:uid="{1BE97F80-80FA-42E8-A0DC-291529A4DBC1}"/>
    <cellStyle name="Standaard 6 9 2" xfId="2701" xr:uid="{09EEEAA6-0D06-4FA1-9430-56A4F6E35360}"/>
    <cellStyle name="Standaard 7" xfId="13" xr:uid="{D5E20B42-2CE6-4EB2-987F-CFEA57826FFE}"/>
    <cellStyle name="Standaard 7 10" xfId="1806" xr:uid="{8C5E1901-5FB7-4F07-AF1D-1F5A8EE6B949}"/>
    <cellStyle name="Standaard 7 2" xfId="20" xr:uid="{13518A08-0954-4106-9993-FD242BB4168F}"/>
    <cellStyle name="Standaard 7 2 2" xfId="34" xr:uid="{993B1250-57F9-482B-B08B-56C7BEB682B7}"/>
    <cellStyle name="Standaard 7 2 2 2" xfId="63" xr:uid="{90F27B30-7777-4B22-8A8B-9C904A9F0866}"/>
    <cellStyle name="Standaard 7 2 2 2 2" xfId="119" xr:uid="{490B67A8-4EE0-46AD-B23D-F6FD0F78E4BB}"/>
    <cellStyle name="Standaard 7 2 2 2 2 2" xfId="231" xr:uid="{D2C4E24F-9754-4D74-865A-9D8B90FC7D43}"/>
    <cellStyle name="Standaard 7 2 2 2 2 2 2" xfId="455" xr:uid="{68C09C46-1272-4C5E-82EB-E4BEC38956A7}"/>
    <cellStyle name="Standaard 7 2 2 2 2 2 2 2" xfId="903" xr:uid="{49469973-7A1B-4483-BC83-AB60D7DD095A}"/>
    <cellStyle name="Standaard 7 2 2 2 2 2 2 2 2" xfId="1799" xr:uid="{5486843B-0E81-4C54-A9A0-5C1F5D6ECB14}"/>
    <cellStyle name="Standaard 7 2 2 2 2 2 2 2 2 2" xfId="3591" xr:uid="{01BD4A21-6EED-47AC-8735-67BDC2C08C51}"/>
    <cellStyle name="Standaard 7 2 2 2 2 2 2 2 3" xfId="2695" xr:uid="{6203CF5D-7A41-4023-AC1E-1FDB1B990A0F}"/>
    <cellStyle name="Standaard 7 2 2 2 2 2 2 3" xfId="1351" xr:uid="{923E6BC0-4E70-4818-BE4F-71B1E46BA963}"/>
    <cellStyle name="Standaard 7 2 2 2 2 2 2 3 2" xfId="3143" xr:uid="{1492FDB5-7843-4451-AF1E-D7FD6C393800}"/>
    <cellStyle name="Standaard 7 2 2 2 2 2 2 4" xfId="2247" xr:uid="{5744FFDE-A062-4AC6-9CAE-471B63D5C3E1}"/>
    <cellStyle name="Standaard 7 2 2 2 2 2 3" xfId="679" xr:uid="{F67C2610-E16B-4481-B727-6295C06F9446}"/>
    <cellStyle name="Standaard 7 2 2 2 2 2 3 2" xfId="1575" xr:uid="{1C7D1DC7-4682-4D0F-8D88-1797A4A238AC}"/>
    <cellStyle name="Standaard 7 2 2 2 2 2 3 2 2" xfId="3367" xr:uid="{25E1D1CF-9D5B-429A-A047-3902BB2DD841}"/>
    <cellStyle name="Standaard 7 2 2 2 2 2 3 3" xfId="2471" xr:uid="{0023353A-303C-40D4-8325-11AFC2E3655E}"/>
    <cellStyle name="Standaard 7 2 2 2 2 2 4" xfId="1127" xr:uid="{9CBE9788-1DF0-4B08-8BD1-21F85509A15B}"/>
    <cellStyle name="Standaard 7 2 2 2 2 2 4 2" xfId="2919" xr:uid="{284DF330-1AFD-4DB3-BC81-45D0E6FF065A}"/>
    <cellStyle name="Standaard 7 2 2 2 2 2 5" xfId="2023" xr:uid="{B4E04C1A-049F-46A9-8CED-5019AE707A91}"/>
    <cellStyle name="Standaard 7 2 2 2 2 3" xfId="343" xr:uid="{A372B972-FB4F-4882-9081-360889A55F58}"/>
    <cellStyle name="Standaard 7 2 2 2 2 3 2" xfId="791" xr:uid="{7B6DE542-5B97-460F-8E3A-4325A360F504}"/>
    <cellStyle name="Standaard 7 2 2 2 2 3 2 2" xfId="1687" xr:uid="{F07A5CB0-AD07-4863-8AC1-AFBAF1946808}"/>
    <cellStyle name="Standaard 7 2 2 2 2 3 2 2 2" xfId="3479" xr:uid="{7575FD9F-4321-4A8D-A91F-C89C9993B886}"/>
    <cellStyle name="Standaard 7 2 2 2 2 3 2 3" xfId="2583" xr:uid="{9A372043-D7B0-4F24-AA5C-AC2FB8081B1C}"/>
    <cellStyle name="Standaard 7 2 2 2 2 3 3" xfId="1239" xr:uid="{443A12A5-F1AA-4D4E-8695-6824FD18BEFB}"/>
    <cellStyle name="Standaard 7 2 2 2 2 3 3 2" xfId="3031" xr:uid="{D0582C9A-65B6-4AE1-B532-55FBF2202869}"/>
    <cellStyle name="Standaard 7 2 2 2 2 3 4" xfId="2135" xr:uid="{FE2BE666-BB0E-4B8A-9F26-87EEEB5E9D04}"/>
    <cellStyle name="Standaard 7 2 2 2 2 4" xfId="567" xr:uid="{761CF4F5-BD3A-467D-9E5F-DB65972A1247}"/>
    <cellStyle name="Standaard 7 2 2 2 2 4 2" xfId="1463" xr:uid="{0424B852-6A8C-469C-953C-9E5A2142EC84}"/>
    <cellStyle name="Standaard 7 2 2 2 2 4 2 2" xfId="3255" xr:uid="{17091C2B-7AEC-4C6C-A3EC-BD3C22F6D00F}"/>
    <cellStyle name="Standaard 7 2 2 2 2 4 3" xfId="2359" xr:uid="{2AB6B472-1DB3-4D0D-BF3C-D576366F9CA4}"/>
    <cellStyle name="Standaard 7 2 2 2 2 5" xfId="1015" xr:uid="{533CFE8B-327A-40D7-B433-ABAE0A0DDB3E}"/>
    <cellStyle name="Standaard 7 2 2 2 2 5 2" xfId="2807" xr:uid="{8C08465F-D438-4A9E-BB58-B56DE3B49412}"/>
    <cellStyle name="Standaard 7 2 2 2 2 6" xfId="1911" xr:uid="{6C758F83-FC22-4240-BDE7-A2E63A581FC7}"/>
    <cellStyle name="Standaard 7 2 2 2 3" xfId="175" xr:uid="{469022CA-A6A4-4D7F-8D11-03BA50ECCFAC}"/>
    <cellStyle name="Standaard 7 2 2 2 3 2" xfId="399" xr:uid="{E80C2CA5-AAC2-4133-A5AA-7FDFA9C29D3C}"/>
    <cellStyle name="Standaard 7 2 2 2 3 2 2" xfId="847" xr:uid="{974E426B-3746-4DA9-A357-1F31302EADA8}"/>
    <cellStyle name="Standaard 7 2 2 2 3 2 2 2" xfId="1743" xr:uid="{3CBDE343-967D-42A3-A7E0-6EFDB982C1D6}"/>
    <cellStyle name="Standaard 7 2 2 2 3 2 2 2 2" xfId="3535" xr:uid="{C82AE6A7-DD70-4CEE-85DD-448A84E1A89C}"/>
    <cellStyle name="Standaard 7 2 2 2 3 2 2 3" xfId="2639" xr:uid="{FFFBD5CF-2FA6-44BF-819A-A34AEC957E56}"/>
    <cellStyle name="Standaard 7 2 2 2 3 2 3" xfId="1295" xr:uid="{B11C0797-640A-4329-A7C0-F9F8E756FE53}"/>
    <cellStyle name="Standaard 7 2 2 2 3 2 3 2" xfId="3087" xr:uid="{5338B068-53D5-4BDC-8446-0339D4DF67FC}"/>
    <cellStyle name="Standaard 7 2 2 2 3 2 4" xfId="2191" xr:uid="{862CF6A7-087D-49DA-8C88-844A78350EEF}"/>
    <cellStyle name="Standaard 7 2 2 2 3 3" xfId="623" xr:uid="{0B8F9CDD-CB2D-4BB3-9569-7D68C27C089C}"/>
    <cellStyle name="Standaard 7 2 2 2 3 3 2" xfId="1519" xr:uid="{90AA50AE-256F-4350-8C35-22F7523A0A26}"/>
    <cellStyle name="Standaard 7 2 2 2 3 3 2 2" xfId="3311" xr:uid="{AA15DE50-0960-44C3-82B9-729C962AD6F1}"/>
    <cellStyle name="Standaard 7 2 2 2 3 3 3" xfId="2415" xr:uid="{9464568F-3A77-4B56-9419-E6F8BFAD13E3}"/>
    <cellStyle name="Standaard 7 2 2 2 3 4" xfId="1071" xr:uid="{CBD4ED38-AA4C-40C0-80A1-E7ABEE565904}"/>
    <cellStyle name="Standaard 7 2 2 2 3 4 2" xfId="2863" xr:uid="{FF234C07-044C-4D81-A568-E9E270B20B12}"/>
    <cellStyle name="Standaard 7 2 2 2 3 5" xfId="1967" xr:uid="{7ABFFA4C-021C-4150-BD8F-CDAEE6FAC4CD}"/>
    <cellStyle name="Standaard 7 2 2 2 4" xfId="287" xr:uid="{2C210877-5341-4F0D-907E-689B92886FBA}"/>
    <cellStyle name="Standaard 7 2 2 2 4 2" xfId="735" xr:uid="{E45E7F4D-D3BB-49D5-9F8A-56E1042DBC07}"/>
    <cellStyle name="Standaard 7 2 2 2 4 2 2" xfId="1631" xr:uid="{4B40595B-FD46-43C9-97FD-65E95BA38712}"/>
    <cellStyle name="Standaard 7 2 2 2 4 2 2 2" xfId="3423" xr:uid="{BCA88749-9F90-4E74-A61B-7EF6CA99F8F4}"/>
    <cellStyle name="Standaard 7 2 2 2 4 2 3" xfId="2527" xr:uid="{95778E23-C0B5-4A15-A42E-417E3EE58232}"/>
    <cellStyle name="Standaard 7 2 2 2 4 3" xfId="1183" xr:uid="{3FAF8CA5-5549-41B6-9BE2-AEC21A8FB65E}"/>
    <cellStyle name="Standaard 7 2 2 2 4 3 2" xfId="2975" xr:uid="{33CC0169-88F5-4B0E-B04C-7E116DE583CD}"/>
    <cellStyle name="Standaard 7 2 2 2 4 4" xfId="2079" xr:uid="{D78FC7A0-816D-46F0-9B7B-C73BA27BEAA1}"/>
    <cellStyle name="Standaard 7 2 2 2 5" xfId="511" xr:uid="{55E9D90E-19DA-4DFD-AB47-6F8C1423FFD2}"/>
    <cellStyle name="Standaard 7 2 2 2 5 2" xfId="1407" xr:uid="{27296AFC-3DAC-4CF7-B06C-E4505E6B7483}"/>
    <cellStyle name="Standaard 7 2 2 2 5 2 2" xfId="3199" xr:uid="{E8E3C2DD-106F-4312-9D98-1378F1771D95}"/>
    <cellStyle name="Standaard 7 2 2 2 5 3" xfId="2303" xr:uid="{15CD88DC-7686-4492-98BF-BD5A943ABA26}"/>
    <cellStyle name="Standaard 7 2 2 2 6" xfId="959" xr:uid="{537DF62A-70A6-48FC-B320-990164A892DB}"/>
    <cellStyle name="Standaard 7 2 2 2 6 2" xfId="2751" xr:uid="{920358B4-FAB6-43B8-963B-3F179989EACB}"/>
    <cellStyle name="Standaard 7 2 2 2 7" xfId="1855" xr:uid="{172ED55B-4BF1-4FE7-8EF9-6FC2C1EDED4D}"/>
    <cellStyle name="Standaard 7 2 2 3" xfId="91" xr:uid="{78F19099-8FB1-430F-9BFB-BADF53D926E2}"/>
    <cellStyle name="Standaard 7 2 2 3 2" xfId="203" xr:uid="{8DB5D7EA-2EE8-4D1B-8035-3AD3FFBE0A04}"/>
    <cellStyle name="Standaard 7 2 2 3 2 2" xfId="427" xr:uid="{213E045B-9156-4D54-A7A8-D51CBDCDA37B}"/>
    <cellStyle name="Standaard 7 2 2 3 2 2 2" xfId="875" xr:uid="{1F83F86F-02A3-45A5-8D36-C6DA77C97CB6}"/>
    <cellStyle name="Standaard 7 2 2 3 2 2 2 2" xfId="1771" xr:uid="{635FD1BE-85C5-41D4-A917-109C488D5F85}"/>
    <cellStyle name="Standaard 7 2 2 3 2 2 2 2 2" xfId="3563" xr:uid="{E8141FE5-90AC-45AC-BC59-7F70DF5E34D5}"/>
    <cellStyle name="Standaard 7 2 2 3 2 2 2 3" xfId="2667" xr:uid="{A29A8959-FFA5-4D96-871B-E18F653FD8D8}"/>
    <cellStyle name="Standaard 7 2 2 3 2 2 3" xfId="1323" xr:uid="{220E4CBF-60A8-4B9F-9503-659CA935E585}"/>
    <cellStyle name="Standaard 7 2 2 3 2 2 3 2" xfId="3115" xr:uid="{A19E200B-407C-4878-A81A-589BC01477E9}"/>
    <cellStyle name="Standaard 7 2 2 3 2 2 4" xfId="2219" xr:uid="{DE54C9B2-78F9-482A-B361-04BB01B52B81}"/>
    <cellStyle name="Standaard 7 2 2 3 2 3" xfId="651" xr:uid="{BB954967-A15C-4004-81AD-D1D4E8372E02}"/>
    <cellStyle name="Standaard 7 2 2 3 2 3 2" xfId="1547" xr:uid="{057A7D55-E09D-4826-A99D-0083C5EB4AB4}"/>
    <cellStyle name="Standaard 7 2 2 3 2 3 2 2" xfId="3339" xr:uid="{E0EB3AA3-D70E-43DA-B3FF-4F9723C1FC1C}"/>
    <cellStyle name="Standaard 7 2 2 3 2 3 3" xfId="2443" xr:uid="{FB8D54E0-1ECD-4749-B317-424D99DD5A5B}"/>
    <cellStyle name="Standaard 7 2 2 3 2 4" xfId="1099" xr:uid="{D2B6B2AF-00C9-44AF-9DDA-99EAA63F02C6}"/>
    <cellStyle name="Standaard 7 2 2 3 2 4 2" xfId="2891" xr:uid="{555611BC-4D9A-451E-9927-ADB8C5DC03B1}"/>
    <cellStyle name="Standaard 7 2 2 3 2 5" xfId="1995" xr:uid="{9EB25518-4365-4AA8-8F31-671453C34DFB}"/>
    <cellStyle name="Standaard 7 2 2 3 3" xfId="315" xr:uid="{67E03848-DE29-46FB-AA10-B6EB715C1F06}"/>
    <cellStyle name="Standaard 7 2 2 3 3 2" xfId="763" xr:uid="{F6DC6553-1608-45E3-AD52-87B1B8C886CB}"/>
    <cellStyle name="Standaard 7 2 2 3 3 2 2" xfId="1659" xr:uid="{200E9486-BE64-4542-BE60-15140E203138}"/>
    <cellStyle name="Standaard 7 2 2 3 3 2 2 2" xfId="3451" xr:uid="{B1E7EB3A-4D72-4E35-9C8B-D3EAA11ED2DC}"/>
    <cellStyle name="Standaard 7 2 2 3 3 2 3" xfId="2555" xr:uid="{D1F26E94-BEF4-449F-BF2F-355F66420BE0}"/>
    <cellStyle name="Standaard 7 2 2 3 3 3" xfId="1211" xr:uid="{7744FC94-EB86-490E-B532-A5582B16307E}"/>
    <cellStyle name="Standaard 7 2 2 3 3 3 2" xfId="3003" xr:uid="{062AC4EC-F8EB-4D1F-8623-093E2AE177F9}"/>
    <cellStyle name="Standaard 7 2 2 3 3 4" xfId="2107" xr:uid="{3BA77BFB-5007-4493-9F47-5BCDA61CC700}"/>
    <cellStyle name="Standaard 7 2 2 3 4" xfId="539" xr:uid="{EF3BED0D-DDEA-4F6C-99FA-15E23D147439}"/>
    <cellStyle name="Standaard 7 2 2 3 4 2" xfId="1435" xr:uid="{4AAF8E41-5338-44FF-BB9C-26F2EFFAC856}"/>
    <cellStyle name="Standaard 7 2 2 3 4 2 2" xfId="3227" xr:uid="{B4A8F383-55E8-4286-8CD8-DB67512C9EDF}"/>
    <cellStyle name="Standaard 7 2 2 3 4 3" xfId="2331" xr:uid="{D964C8CA-2EF9-4DFD-A65C-8D3DA7A8CFAF}"/>
    <cellStyle name="Standaard 7 2 2 3 5" xfId="987" xr:uid="{DD8CA793-5D3F-464E-B663-7B61D7A8CCD6}"/>
    <cellStyle name="Standaard 7 2 2 3 5 2" xfId="2779" xr:uid="{14F95013-D42C-458D-BA42-F19C7695B7C8}"/>
    <cellStyle name="Standaard 7 2 2 3 6" xfId="1883" xr:uid="{95C2AC56-0FEC-4713-965D-8C2825EC265B}"/>
    <cellStyle name="Standaard 7 2 2 4" xfId="147" xr:uid="{55782C80-09AC-4C48-917A-A4FF7DFE7B47}"/>
    <cellStyle name="Standaard 7 2 2 4 2" xfId="371" xr:uid="{AF5CFE96-BAAD-4CBD-A62E-83EB2547A9EE}"/>
    <cellStyle name="Standaard 7 2 2 4 2 2" xfId="819" xr:uid="{228BD128-9A68-4A24-AEB3-F3989E927D1D}"/>
    <cellStyle name="Standaard 7 2 2 4 2 2 2" xfId="1715" xr:uid="{42B86B2B-CBA8-4CF9-9EF4-3FCC7393801A}"/>
    <cellStyle name="Standaard 7 2 2 4 2 2 2 2" xfId="3507" xr:uid="{9977DC7A-14DF-4D78-8D9A-0B595AC3563A}"/>
    <cellStyle name="Standaard 7 2 2 4 2 2 3" xfId="2611" xr:uid="{128A6221-EE29-43DA-ABBF-588796BC0929}"/>
    <cellStyle name="Standaard 7 2 2 4 2 3" xfId="1267" xr:uid="{51D6AFD3-4FEC-4F8C-B53A-D5B8E485AC49}"/>
    <cellStyle name="Standaard 7 2 2 4 2 3 2" xfId="3059" xr:uid="{6658AC36-DBE2-44FA-83B0-D1D2B174E8C3}"/>
    <cellStyle name="Standaard 7 2 2 4 2 4" xfId="2163" xr:uid="{5595AE6C-5A50-4BF6-AF73-2B70CD8FB21E}"/>
    <cellStyle name="Standaard 7 2 2 4 3" xfId="595" xr:uid="{077FA654-8F78-4B03-8D6A-4CBB950E9047}"/>
    <cellStyle name="Standaard 7 2 2 4 3 2" xfId="1491" xr:uid="{C760026A-D1FF-430E-A7FD-DEA934008BE2}"/>
    <cellStyle name="Standaard 7 2 2 4 3 2 2" xfId="3283" xr:uid="{F353B6A3-25D5-4DB2-8EB3-32051E327119}"/>
    <cellStyle name="Standaard 7 2 2 4 3 3" xfId="2387" xr:uid="{6C41996A-FFB1-4501-8D1F-5E7920F55A90}"/>
    <cellStyle name="Standaard 7 2 2 4 4" xfId="1043" xr:uid="{6CC009DC-A83E-4152-8E61-F714B6104C37}"/>
    <cellStyle name="Standaard 7 2 2 4 4 2" xfId="2835" xr:uid="{1DF4F047-AC11-45C0-9CD4-FB353478DC1A}"/>
    <cellStyle name="Standaard 7 2 2 4 5" xfId="1939" xr:uid="{1B993FA9-1408-470F-A40A-6EE7F2F7F7C2}"/>
    <cellStyle name="Standaard 7 2 2 5" xfId="259" xr:uid="{B1CE9391-1597-4A0A-A284-B82D2D6984B3}"/>
    <cellStyle name="Standaard 7 2 2 5 2" xfId="707" xr:uid="{57335261-0736-475F-A7EE-E605A7BE2EEE}"/>
    <cellStyle name="Standaard 7 2 2 5 2 2" xfId="1603" xr:uid="{8933E614-75DB-4B95-91D5-C26B5720794F}"/>
    <cellStyle name="Standaard 7 2 2 5 2 2 2" xfId="3395" xr:uid="{3045427E-E041-4625-A07F-99A2F033B45D}"/>
    <cellStyle name="Standaard 7 2 2 5 2 3" xfId="2499" xr:uid="{2A6E5055-8BDC-4DC9-912E-B516D9757D1C}"/>
    <cellStyle name="Standaard 7 2 2 5 3" xfId="1155" xr:uid="{6C984C8C-E88C-4D33-A710-F9026BE77406}"/>
    <cellStyle name="Standaard 7 2 2 5 3 2" xfId="2947" xr:uid="{7AF52DAD-F69C-4346-AA2A-428F11167987}"/>
    <cellStyle name="Standaard 7 2 2 5 4" xfId="2051" xr:uid="{013EF308-5C64-4600-9BD2-F3C55346956F}"/>
    <cellStyle name="Standaard 7 2 2 6" xfId="483" xr:uid="{99D540F5-A215-493B-B8D4-436FBB86BDA8}"/>
    <cellStyle name="Standaard 7 2 2 6 2" xfId="1379" xr:uid="{74F831EA-91E0-4D69-8396-03A8A3B8EB56}"/>
    <cellStyle name="Standaard 7 2 2 6 2 2" xfId="3171" xr:uid="{380FC5D4-6222-4EC6-9C3F-7972D79C05E2}"/>
    <cellStyle name="Standaard 7 2 2 6 3" xfId="2275" xr:uid="{BAED3E7C-EFD6-4952-955B-4F16B8AD082C}"/>
    <cellStyle name="Standaard 7 2 2 7" xfId="931" xr:uid="{51FD5F27-E6BD-4F8C-BD6E-D5E747419852}"/>
    <cellStyle name="Standaard 7 2 2 7 2" xfId="2723" xr:uid="{F630709F-8763-4501-826B-C9A0D01CF550}"/>
    <cellStyle name="Standaard 7 2 2 8" xfId="1827" xr:uid="{01636ED8-8586-45EA-8633-5D71EBF033AE}"/>
    <cellStyle name="Standaard 7 2 3" xfId="49" xr:uid="{65CBEE1A-728A-4A0A-B4DA-3CDCC3FCA4C7}"/>
    <cellStyle name="Standaard 7 2 3 2" xfId="105" xr:uid="{D5D58E66-427A-4F93-9AE6-3E4D56E6BD8C}"/>
    <cellStyle name="Standaard 7 2 3 2 2" xfId="217" xr:uid="{DBDF90F2-9EE5-4395-887C-D3A6A892DA13}"/>
    <cellStyle name="Standaard 7 2 3 2 2 2" xfId="441" xr:uid="{71F09195-0D6B-4776-98E3-C5F779727028}"/>
    <cellStyle name="Standaard 7 2 3 2 2 2 2" xfId="889" xr:uid="{2795DBE2-4462-439A-99C3-1BFC7CC6E66B}"/>
    <cellStyle name="Standaard 7 2 3 2 2 2 2 2" xfId="1785" xr:uid="{816EB20F-9C95-445C-826B-AB5F4CADD48C}"/>
    <cellStyle name="Standaard 7 2 3 2 2 2 2 2 2" xfId="3577" xr:uid="{28C7A2D6-9552-4E2A-A851-6363205CC5F3}"/>
    <cellStyle name="Standaard 7 2 3 2 2 2 2 3" xfId="2681" xr:uid="{9036DC55-5D4F-430F-B827-B4C37D36FD2A}"/>
    <cellStyle name="Standaard 7 2 3 2 2 2 3" xfId="1337" xr:uid="{DA2D0A96-40BA-4079-B511-5E247F44CFE0}"/>
    <cellStyle name="Standaard 7 2 3 2 2 2 3 2" xfId="3129" xr:uid="{B1130AAE-7E25-460B-9FC3-A06EFC93517D}"/>
    <cellStyle name="Standaard 7 2 3 2 2 2 4" xfId="2233" xr:uid="{A3049BA3-49FF-4DF9-AC33-7CBA8AF3C53D}"/>
    <cellStyle name="Standaard 7 2 3 2 2 3" xfId="665" xr:uid="{A7298A0D-93BA-4227-B083-C5F70A2634FF}"/>
    <cellStyle name="Standaard 7 2 3 2 2 3 2" xfId="1561" xr:uid="{5CC23CCD-D14F-4E81-B870-49C3178E5908}"/>
    <cellStyle name="Standaard 7 2 3 2 2 3 2 2" xfId="3353" xr:uid="{BD4C4694-CE3C-41B9-A62A-42B2560DA7CC}"/>
    <cellStyle name="Standaard 7 2 3 2 2 3 3" xfId="2457" xr:uid="{300403FE-00E1-4DA2-BE2A-13E98236F195}"/>
    <cellStyle name="Standaard 7 2 3 2 2 4" xfId="1113" xr:uid="{428BEBC1-1C75-48B8-B5B4-28D97E3A0B0E}"/>
    <cellStyle name="Standaard 7 2 3 2 2 4 2" xfId="2905" xr:uid="{BED3A6DB-BEAD-4F0D-9948-43AFDDDC04FB}"/>
    <cellStyle name="Standaard 7 2 3 2 2 5" xfId="2009" xr:uid="{3D1A37E7-42BD-46A1-AD46-484E55D28E8A}"/>
    <cellStyle name="Standaard 7 2 3 2 3" xfId="329" xr:uid="{DB5EEE0F-3E6D-4A29-8EE5-7E26A32E0E50}"/>
    <cellStyle name="Standaard 7 2 3 2 3 2" xfId="777" xr:uid="{425EAAE9-5A1B-4E8B-8186-64D9B2281CE5}"/>
    <cellStyle name="Standaard 7 2 3 2 3 2 2" xfId="1673" xr:uid="{71248857-086D-46AF-A15E-85161D4E2FD3}"/>
    <cellStyle name="Standaard 7 2 3 2 3 2 2 2" xfId="3465" xr:uid="{5D233408-9AA6-4764-B991-F0C08782ED7A}"/>
    <cellStyle name="Standaard 7 2 3 2 3 2 3" xfId="2569" xr:uid="{572E2A16-0B41-4F31-9D34-91CAFF004003}"/>
    <cellStyle name="Standaard 7 2 3 2 3 3" xfId="1225" xr:uid="{354917F2-1564-45F3-A694-94AAE708BBAC}"/>
    <cellStyle name="Standaard 7 2 3 2 3 3 2" xfId="3017" xr:uid="{285A2E0B-45D3-4074-A3F5-47A90A44ED6A}"/>
    <cellStyle name="Standaard 7 2 3 2 3 4" xfId="2121" xr:uid="{D732DA76-8A95-41BA-8FB0-6305F791B4A0}"/>
    <cellStyle name="Standaard 7 2 3 2 4" xfId="553" xr:uid="{C166D1C4-AF94-438F-B982-4DA02026D029}"/>
    <cellStyle name="Standaard 7 2 3 2 4 2" xfId="1449" xr:uid="{1B0C72D9-9818-4CB1-BC2A-6E242C1BCD4D}"/>
    <cellStyle name="Standaard 7 2 3 2 4 2 2" xfId="3241" xr:uid="{1A678031-FE74-4078-99C4-B6AB80189DA5}"/>
    <cellStyle name="Standaard 7 2 3 2 4 3" xfId="2345" xr:uid="{6EF8DBB1-2A99-4C27-86DB-C972143087F0}"/>
    <cellStyle name="Standaard 7 2 3 2 5" xfId="1001" xr:uid="{0C0C271F-B68D-40D0-AA98-E64779EE9DD1}"/>
    <cellStyle name="Standaard 7 2 3 2 5 2" xfId="2793" xr:uid="{4C83352B-83DB-4368-A51C-9CA9F7B13011}"/>
    <cellStyle name="Standaard 7 2 3 2 6" xfId="1897" xr:uid="{F7E0E0A1-817A-40CC-9CE2-C312806DD7A2}"/>
    <cellStyle name="Standaard 7 2 3 3" xfId="161" xr:uid="{9077E3D7-9E88-4B6D-BA03-A9AF340377A8}"/>
    <cellStyle name="Standaard 7 2 3 3 2" xfId="385" xr:uid="{A287320F-D367-4537-A96E-5CFE43467C8B}"/>
    <cellStyle name="Standaard 7 2 3 3 2 2" xfId="833" xr:uid="{AE22324D-18D8-48A2-95CB-9F419DF1B60A}"/>
    <cellStyle name="Standaard 7 2 3 3 2 2 2" xfId="1729" xr:uid="{71A6FF11-4D0A-4442-A79B-24E790BE359B}"/>
    <cellStyle name="Standaard 7 2 3 3 2 2 2 2" xfId="3521" xr:uid="{079D942F-F53C-44C3-82D3-38D5D4790EC2}"/>
    <cellStyle name="Standaard 7 2 3 3 2 2 3" xfId="2625" xr:uid="{6E3DF004-9C0E-4BF8-9D97-2BB9F01962C8}"/>
    <cellStyle name="Standaard 7 2 3 3 2 3" xfId="1281" xr:uid="{66015A05-1DF0-4794-926B-FDA9B02B88D7}"/>
    <cellStyle name="Standaard 7 2 3 3 2 3 2" xfId="3073" xr:uid="{8606532B-0387-4B33-9593-71B0CA31A17A}"/>
    <cellStyle name="Standaard 7 2 3 3 2 4" xfId="2177" xr:uid="{2913806B-06B2-4378-8EB5-E634F0C15D08}"/>
    <cellStyle name="Standaard 7 2 3 3 3" xfId="609" xr:uid="{EA8CFDE4-229D-4DB3-9676-115C3264E3EC}"/>
    <cellStyle name="Standaard 7 2 3 3 3 2" xfId="1505" xr:uid="{A4AE4EA9-92C3-4139-ADA7-55123AAB5CBD}"/>
    <cellStyle name="Standaard 7 2 3 3 3 2 2" xfId="3297" xr:uid="{7B001ABD-8EEE-487B-A6C2-EEF3681DB71C}"/>
    <cellStyle name="Standaard 7 2 3 3 3 3" xfId="2401" xr:uid="{6520BEE1-FB7F-4453-A8C1-BC946B88E0A6}"/>
    <cellStyle name="Standaard 7 2 3 3 4" xfId="1057" xr:uid="{64052B5C-7A7E-4E58-BA68-BAB4DC05599D}"/>
    <cellStyle name="Standaard 7 2 3 3 4 2" xfId="2849" xr:uid="{1B86549A-F7A3-49A8-870B-4E125688E674}"/>
    <cellStyle name="Standaard 7 2 3 3 5" xfId="1953" xr:uid="{A69B851D-2819-4D83-A658-F50FB599AF69}"/>
    <cellStyle name="Standaard 7 2 3 4" xfId="273" xr:uid="{F058B379-BDAF-4A13-99C7-E216642B3F66}"/>
    <cellStyle name="Standaard 7 2 3 4 2" xfId="721" xr:uid="{375014E5-DAE5-4B90-B0E7-74FD422BEBAF}"/>
    <cellStyle name="Standaard 7 2 3 4 2 2" xfId="1617" xr:uid="{ACFAFB55-F566-4E96-B38C-90ABDB151EFA}"/>
    <cellStyle name="Standaard 7 2 3 4 2 2 2" xfId="3409" xr:uid="{0C560E84-5277-4A23-90B1-8ABCF03904C0}"/>
    <cellStyle name="Standaard 7 2 3 4 2 3" xfId="2513" xr:uid="{8324F39A-664C-48C4-8A7C-FADB6245BEEF}"/>
    <cellStyle name="Standaard 7 2 3 4 3" xfId="1169" xr:uid="{BDCBC582-0F9A-43B2-B22F-3913A3B741A6}"/>
    <cellStyle name="Standaard 7 2 3 4 3 2" xfId="2961" xr:uid="{FD7B165C-0407-43F8-9357-6844898043BE}"/>
    <cellStyle name="Standaard 7 2 3 4 4" xfId="2065" xr:uid="{51984504-A6D3-4697-A8DF-9CFFD697F7B9}"/>
    <cellStyle name="Standaard 7 2 3 5" xfId="497" xr:uid="{A413928F-AAB5-41F0-80C9-10CAB2415037}"/>
    <cellStyle name="Standaard 7 2 3 5 2" xfId="1393" xr:uid="{3AE54FE7-153C-48C9-81DB-7013A9189478}"/>
    <cellStyle name="Standaard 7 2 3 5 2 2" xfId="3185" xr:uid="{FADBA86E-1F9A-41FA-9463-DBB665DB1948}"/>
    <cellStyle name="Standaard 7 2 3 5 3" xfId="2289" xr:uid="{272C8D0D-B7F9-474A-8B05-323CF3E89455}"/>
    <cellStyle name="Standaard 7 2 3 6" xfId="945" xr:uid="{D0AFB334-E681-4E1C-BD75-70AA75FA9F47}"/>
    <cellStyle name="Standaard 7 2 3 6 2" xfId="2737" xr:uid="{504B3C08-138B-4334-B8AB-0355FBEAB132}"/>
    <cellStyle name="Standaard 7 2 3 7" xfId="1841" xr:uid="{6084BCA9-E720-4FA0-909E-7025BB6A36C2}"/>
    <cellStyle name="Standaard 7 2 4" xfId="77" xr:uid="{270DD50B-9EAC-4D50-BD51-563EF583DF84}"/>
    <cellStyle name="Standaard 7 2 4 2" xfId="189" xr:uid="{D5D5DD13-B450-4CC6-9D10-A6D7B4DE2868}"/>
    <cellStyle name="Standaard 7 2 4 2 2" xfId="413" xr:uid="{D6DF9B40-70EF-4687-AEE0-D18C4D9A4263}"/>
    <cellStyle name="Standaard 7 2 4 2 2 2" xfId="861" xr:uid="{72DF3285-8905-4A22-A6B1-C63317FBCB0F}"/>
    <cellStyle name="Standaard 7 2 4 2 2 2 2" xfId="1757" xr:uid="{6BB5BE53-927B-4217-AF25-E3A69A7A5C05}"/>
    <cellStyle name="Standaard 7 2 4 2 2 2 2 2" xfId="3549" xr:uid="{7F958470-3F23-4262-9695-50315C433A5A}"/>
    <cellStyle name="Standaard 7 2 4 2 2 2 3" xfId="2653" xr:uid="{9C42BD86-E9C4-42BA-B6A2-7D423B7F533F}"/>
    <cellStyle name="Standaard 7 2 4 2 2 3" xfId="1309" xr:uid="{CDFBFC58-51F3-4FA1-84C1-2C4F792FDAD1}"/>
    <cellStyle name="Standaard 7 2 4 2 2 3 2" xfId="3101" xr:uid="{32942F2D-88E5-4768-A99A-9F09C0E3D8BC}"/>
    <cellStyle name="Standaard 7 2 4 2 2 4" xfId="2205" xr:uid="{076738A7-E47D-4877-AF3D-8F94824B3A52}"/>
    <cellStyle name="Standaard 7 2 4 2 3" xfId="637" xr:uid="{2E3F0F2D-161B-42AF-B8FD-59BD98186C6F}"/>
    <cellStyle name="Standaard 7 2 4 2 3 2" xfId="1533" xr:uid="{361FE835-6633-43C7-99BF-FDCA7C388517}"/>
    <cellStyle name="Standaard 7 2 4 2 3 2 2" xfId="3325" xr:uid="{2DAAAD7F-031D-4927-B239-32C469AFAF8E}"/>
    <cellStyle name="Standaard 7 2 4 2 3 3" xfId="2429" xr:uid="{2503F55D-F746-4AB2-A7AD-226E7BAF5E8A}"/>
    <cellStyle name="Standaard 7 2 4 2 4" xfId="1085" xr:uid="{48E84354-ECE9-4F44-BA25-E1A841F4A9B6}"/>
    <cellStyle name="Standaard 7 2 4 2 4 2" xfId="2877" xr:uid="{BE407833-64F0-463E-B2DC-C6CF98381B06}"/>
    <cellStyle name="Standaard 7 2 4 2 5" xfId="1981" xr:uid="{85F5A3BE-8A42-479B-B401-49E1A3FE469A}"/>
    <cellStyle name="Standaard 7 2 4 3" xfId="301" xr:uid="{DC5FEFAC-8818-45A0-AB20-77BFFF5B72B3}"/>
    <cellStyle name="Standaard 7 2 4 3 2" xfId="749" xr:uid="{578DA272-CEE7-4414-A132-37E7A48F655B}"/>
    <cellStyle name="Standaard 7 2 4 3 2 2" xfId="1645" xr:uid="{2FE9BCB1-4B21-4739-85FF-376007EE6E44}"/>
    <cellStyle name="Standaard 7 2 4 3 2 2 2" xfId="3437" xr:uid="{9179BCD3-F323-43A1-A098-A773EA435C9C}"/>
    <cellStyle name="Standaard 7 2 4 3 2 3" xfId="2541" xr:uid="{542B0959-8822-47E3-83DE-D59132F8A9E6}"/>
    <cellStyle name="Standaard 7 2 4 3 3" xfId="1197" xr:uid="{93422458-2AD3-4E65-9C0F-98B70D14F114}"/>
    <cellStyle name="Standaard 7 2 4 3 3 2" xfId="2989" xr:uid="{21261850-93DA-491D-84F2-740F67A60BDB}"/>
    <cellStyle name="Standaard 7 2 4 3 4" xfId="2093" xr:uid="{6DBCF0ED-40A0-4078-BCEA-845F0AA0FDCC}"/>
    <cellStyle name="Standaard 7 2 4 4" xfId="525" xr:uid="{E5B1BDE3-144B-4C83-B95F-9BEC446CBB21}"/>
    <cellStyle name="Standaard 7 2 4 4 2" xfId="1421" xr:uid="{A84F1292-8554-40F9-AB27-2984126C6546}"/>
    <cellStyle name="Standaard 7 2 4 4 2 2" xfId="3213" xr:uid="{BD670921-2310-4949-ADA3-E78F3E72755F}"/>
    <cellStyle name="Standaard 7 2 4 4 3" xfId="2317" xr:uid="{6511262A-8370-4F9B-ACED-6B8940974BE5}"/>
    <cellStyle name="Standaard 7 2 4 5" xfId="973" xr:uid="{D7DD5B08-27E8-43EF-A2B6-5FC037079557}"/>
    <cellStyle name="Standaard 7 2 4 5 2" xfId="2765" xr:uid="{2FAE5894-1C74-42F1-BF5E-F2116D85F0A9}"/>
    <cellStyle name="Standaard 7 2 4 6" xfId="1869" xr:uid="{DA906BE4-31C9-44C9-AFA6-C5C74166CCFE}"/>
    <cellStyle name="Standaard 7 2 5" xfId="133" xr:uid="{1837FF87-C4A9-48CB-9BB8-06BAD354A995}"/>
    <cellStyle name="Standaard 7 2 5 2" xfId="357" xr:uid="{A3A9AA64-1262-425E-89DB-DB9345FC7010}"/>
    <cellStyle name="Standaard 7 2 5 2 2" xfId="805" xr:uid="{94C81732-67DE-4451-80FC-514033933E0D}"/>
    <cellStyle name="Standaard 7 2 5 2 2 2" xfId="1701" xr:uid="{4A111AEE-4359-46A5-8A22-8A42D390131F}"/>
    <cellStyle name="Standaard 7 2 5 2 2 2 2" xfId="3493" xr:uid="{F0BA4B8D-0A4E-4EC4-8F17-AB6B568B6129}"/>
    <cellStyle name="Standaard 7 2 5 2 2 3" xfId="2597" xr:uid="{403584A2-6821-4515-B9DF-E6D0578E9610}"/>
    <cellStyle name="Standaard 7 2 5 2 3" xfId="1253" xr:uid="{D76BF403-7ABE-40FB-9778-706AF36836FD}"/>
    <cellStyle name="Standaard 7 2 5 2 3 2" xfId="3045" xr:uid="{5B2452FF-A9E7-4088-A936-5135251A920F}"/>
    <cellStyle name="Standaard 7 2 5 2 4" xfId="2149" xr:uid="{800EF39C-4BED-4537-A039-773F0CEA1FC0}"/>
    <cellStyle name="Standaard 7 2 5 3" xfId="581" xr:uid="{2299CB11-1D4C-4C4C-9984-254DE401C3A5}"/>
    <cellStyle name="Standaard 7 2 5 3 2" xfId="1477" xr:uid="{9C1CF9DE-B1FE-40AC-A69E-449170AFB265}"/>
    <cellStyle name="Standaard 7 2 5 3 2 2" xfId="3269" xr:uid="{2EEB4E35-3096-402F-B8E0-8AFE6E325EAA}"/>
    <cellStyle name="Standaard 7 2 5 3 3" xfId="2373" xr:uid="{3A0C1C08-8E71-4D17-BD73-85DF0A03E2E6}"/>
    <cellStyle name="Standaard 7 2 5 4" xfId="1029" xr:uid="{BF75380B-9F2D-4844-AD61-160E22D71998}"/>
    <cellStyle name="Standaard 7 2 5 4 2" xfId="2821" xr:uid="{AE154D8C-925F-4C7D-A5B0-D6AB33AF39DB}"/>
    <cellStyle name="Standaard 7 2 5 5" xfId="1925" xr:uid="{36B1819D-2792-4ABD-9E07-15B4A8CFE173}"/>
    <cellStyle name="Standaard 7 2 6" xfId="245" xr:uid="{F6A677AF-9144-4DB3-B30C-5022E25C6644}"/>
    <cellStyle name="Standaard 7 2 6 2" xfId="693" xr:uid="{D1DE15E5-D878-43C0-8B4A-D4B0BCFD9EF3}"/>
    <cellStyle name="Standaard 7 2 6 2 2" xfId="1589" xr:uid="{7199C4E1-EA47-4681-A478-2FBD639A21CC}"/>
    <cellStyle name="Standaard 7 2 6 2 2 2" xfId="3381" xr:uid="{6E4087ED-8386-4F58-A39D-783A117BBA6F}"/>
    <cellStyle name="Standaard 7 2 6 2 3" xfId="2485" xr:uid="{7B686B92-2CFF-4F55-A6F4-19B14015630F}"/>
    <cellStyle name="Standaard 7 2 6 3" xfId="1141" xr:uid="{6CECC0DF-31D2-41EF-9379-012CAF879C14}"/>
    <cellStyle name="Standaard 7 2 6 3 2" xfId="2933" xr:uid="{DA2BD18B-BED7-4CA9-A962-22779F6C048C}"/>
    <cellStyle name="Standaard 7 2 6 4" xfId="2037" xr:uid="{92A86262-21ED-44D6-98B8-B994F3D49727}"/>
    <cellStyle name="Standaard 7 2 7" xfId="469" xr:uid="{C903DF3E-8081-4C05-95BC-2CB8118EBB32}"/>
    <cellStyle name="Standaard 7 2 7 2" xfId="1365" xr:uid="{6500F83C-DA5F-42BA-9FEA-A526A33BB667}"/>
    <cellStyle name="Standaard 7 2 7 2 2" xfId="3157" xr:uid="{90AD0F05-6F9F-4BA0-90BA-B518176B4A2B}"/>
    <cellStyle name="Standaard 7 2 7 3" xfId="2261" xr:uid="{F61333C4-B973-4E9E-A4BB-180ABC44CEC9}"/>
    <cellStyle name="Standaard 7 2 8" xfId="917" xr:uid="{E4877A44-27CB-41A9-9A0A-53E02C68A131}"/>
    <cellStyle name="Standaard 7 2 8 2" xfId="2709" xr:uid="{682E5D10-6C96-4BD7-8825-4600A0297254}"/>
    <cellStyle name="Standaard 7 2 9" xfId="1813" xr:uid="{F51CFA16-A1E6-44D2-9738-198E87749F61}"/>
    <cellStyle name="Standaard 7 3" xfId="27" xr:uid="{6F4BD9AE-67DF-499C-9B08-96810DECF965}"/>
    <cellStyle name="Standaard 7 3 2" xfId="56" xr:uid="{04C2235B-777D-4F8C-A5EF-DDB3449DEEBE}"/>
    <cellStyle name="Standaard 7 3 2 2" xfId="112" xr:uid="{42E8FA44-6411-47E0-983C-068B5CBAE331}"/>
    <cellStyle name="Standaard 7 3 2 2 2" xfId="224" xr:uid="{973C79C9-DBCD-4B9A-8D05-8F57E7469A5D}"/>
    <cellStyle name="Standaard 7 3 2 2 2 2" xfId="448" xr:uid="{FCFB402E-3901-446C-B56A-6F2372FDCD73}"/>
    <cellStyle name="Standaard 7 3 2 2 2 2 2" xfId="896" xr:uid="{96649E40-8930-42E6-B825-185029F51A78}"/>
    <cellStyle name="Standaard 7 3 2 2 2 2 2 2" xfId="1792" xr:uid="{A9F2F42E-D524-48F2-8622-5878E5EEFE97}"/>
    <cellStyle name="Standaard 7 3 2 2 2 2 2 2 2" xfId="3584" xr:uid="{845FE7E3-897A-4512-9876-95300FC6F973}"/>
    <cellStyle name="Standaard 7 3 2 2 2 2 2 3" xfId="2688" xr:uid="{1ADE82AF-040E-4EFE-B416-F685C5EDE035}"/>
    <cellStyle name="Standaard 7 3 2 2 2 2 3" xfId="1344" xr:uid="{8FE4E27A-A0F5-4014-B5F7-825182ABBA36}"/>
    <cellStyle name="Standaard 7 3 2 2 2 2 3 2" xfId="3136" xr:uid="{0A1D5D49-AA54-4B1D-AFBA-38EB20756E95}"/>
    <cellStyle name="Standaard 7 3 2 2 2 2 4" xfId="2240" xr:uid="{8CA1ABD7-2BF4-4602-8F09-1715D2CEAC6B}"/>
    <cellStyle name="Standaard 7 3 2 2 2 3" xfId="672" xr:uid="{214221B3-5204-4277-A918-FEF17269A231}"/>
    <cellStyle name="Standaard 7 3 2 2 2 3 2" xfId="1568" xr:uid="{6E75EBF7-E1CE-4B59-BF5C-410A44FAFF7B}"/>
    <cellStyle name="Standaard 7 3 2 2 2 3 2 2" xfId="3360" xr:uid="{08F8C0B5-B626-4E18-B922-339DC04D1FFE}"/>
    <cellStyle name="Standaard 7 3 2 2 2 3 3" xfId="2464" xr:uid="{9497A3F3-857E-48A7-96EE-6F42534B0E03}"/>
    <cellStyle name="Standaard 7 3 2 2 2 4" xfId="1120" xr:uid="{5CE1E96A-3371-4406-9B20-998D4AB7B46D}"/>
    <cellStyle name="Standaard 7 3 2 2 2 4 2" xfId="2912" xr:uid="{F85F125E-41A7-482E-BDAC-31707D5878F3}"/>
    <cellStyle name="Standaard 7 3 2 2 2 5" xfId="2016" xr:uid="{2A7A6E4A-A88F-43DF-955C-E53DC289A424}"/>
    <cellStyle name="Standaard 7 3 2 2 3" xfId="336" xr:uid="{BB0622EE-CED3-40BE-81DD-429E089201EB}"/>
    <cellStyle name="Standaard 7 3 2 2 3 2" xfId="784" xr:uid="{EAB5D373-C620-4EA5-984E-605C91F01F76}"/>
    <cellStyle name="Standaard 7 3 2 2 3 2 2" xfId="1680" xr:uid="{F72BAB4E-82F5-4A8C-8671-CC79E14D60D0}"/>
    <cellStyle name="Standaard 7 3 2 2 3 2 2 2" xfId="3472" xr:uid="{CB683A3E-FB03-4201-9222-5C78C0A5B677}"/>
    <cellStyle name="Standaard 7 3 2 2 3 2 3" xfId="2576" xr:uid="{78FCB4EE-E7FD-4376-B196-E86338191106}"/>
    <cellStyle name="Standaard 7 3 2 2 3 3" xfId="1232" xr:uid="{FF798B91-A0B7-4114-9E40-4F15A2063765}"/>
    <cellStyle name="Standaard 7 3 2 2 3 3 2" xfId="3024" xr:uid="{B656779C-4066-4E53-9758-9AA947E373D0}"/>
    <cellStyle name="Standaard 7 3 2 2 3 4" xfId="2128" xr:uid="{01490600-CEEF-4FF0-8EC4-D84E950C3045}"/>
    <cellStyle name="Standaard 7 3 2 2 4" xfId="560" xr:uid="{5EE94A26-29D4-45D8-9DF4-BF0146C84193}"/>
    <cellStyle name="Standaard 7 3 2 2 4 2" xfId="1456" xr:uid="{83885B18-C741-43BA-99FB-C743BB949466}"/>
    <cellStyle name="Standaard 7 3 2 2 4 2 2" xfId="3248" xr:uid="{73863919-611D-4D6D-8B24-947A4F67535F}"/>
    <cellStyle name="Standaard 7 3 2 2 4 3" xfId="2352" xr:uid="{B97AF64C-D4C7-4A52-8BAE-38ECE45354E9}"/>
    <cellStyle name="Standaard 7 3 2 2 5" xfId="1008" xr:uid="{FCD1DC08-E8B9-48B7-9B83-64D7E1E2EB8A}"/>
    <cellStyle name="Standaard 7 3 2 2 5 2" xfId="2800" xr:uid="{4F543CFC-69B0-4416-9C32-BDCFA0890073}"/>
    <cellStyle name="Standaard 7 3 2 2 6" xfId="1904" xr:uid="{E2E75650-DBC6-4571-AAAF-778FA846A357}"/>
    <cellStyle name="Standaard 7 3 2 3" xfId="168" xr:uid="{FED90132-8DA0-4970-BBFE-9BA7B1238422}"/>
    <cellStyle name="Standaard 7 3 2 3 2" xfId="392" xr:uid="{444131CF-8BB0-4AB8-A885-3C909CAB780F}"/>
    <cellStyle name="Standaard 7 3 2 3 2 2" xfId="840" xr:uid="{DE81514B-60C3-4AED-8FF9-9CCDAD69DBA2}"/>
    <cellStyle name="Standaard 7 3 2 3 2 2 2" xfId="1736" xr:uid="{822C5C56-C161-4962-ACA6-D94DAAD7EBB4}"/>
    <cellStyle name="Standaard 7 3 2 3 2 2 2 2" xfId="3528" xr:uid="{C2B8FABC-467C-4B39-ACB0-7569F1690651}"/>
    <cellStyle name="Standaard 7 3 2 3 2 2 3" xfId="2632" xr:uid="{F3F4CDA7-7F5A-4B83-ADE4-B531D680454C}"/>
    <cellStyle name="Standaard 7 3 2 3 2 3" xfId="1288" xr:uid="{1BF4AE68-94AE-451B-810D-A8DDD1A6B3BA}"/>
    <cellStyle name="Standaard 7 3 2 3 2 3 2" xfId="3080" xr:uid="{BDD09C1A-294A-42A5-912F-2F619019A0E2}"/>
    <cellStyle name="Standaard 7 3 2 3 2 4" xfId="2184" xr:uid="{B944C2CD-6C3F-48B4-8ACD-60FCC3807943}"/>
    <cellStyle name="Standaard 7 3 2 3 3" xfId="616" xr:uid="{5023B5E3-634A-432E-917B-28450D7C4E09}"/>
    <cellStyle name="Standaard 7 3 2 3 3 2" xfId="1512" xr:uid="{E5A1DB53-1F63-4868-939C-DB5C2E056B65}"/>
    <cellStyle name="Standaard 7 3 2 3 3 2 2" xfId="3304" xr:uid="{C563DA80-E010-41CD-BAD9-DE9F68539D49}"/>
    <cellStyle name="Standaard 7 3 2 3 3 3" xfId="2408" xr:uid="{3ED95674-E4CA-4712-991D-1478F9C817E2}"/>
    <cellStyle name="Standaard 7 3 2 3 4" xfId="1064" xr:uid="{A962CCCC-222D-455A-BBFD-2B2113A9A890}"/>
    <cellStyle name="Standaard 7 3 2 3 4 2" xfId="2856" xr:uid="{691CB976-9CD9-4A3B-872E-65F3CC28007A}"/>
    <cellStyle name="Standaard 7 3 2 3 5" xfId="1960" xr:uid="{730A3DA3-38A2-45F9-853E-27C1D8402590}"/>
    <cellStyle name="Standaard 7 3 2 4" xfId="280" xr:uid="{EB7C6FEA-6CBE-42F2-A097-78531DB1D4B5}"/>
    <cellStyle name="Standaard 7 3 2 4 2" xfId="728" xr:uid="{80DC819A-1362-4FF6-A712-9058D8629CD7}"/>
    <cellStyle name="Standaard 7 3 2 4 2 2" xfId="1624" xr:uid="{12B24137-8BCD-45B4-9433-31A9BF5F1C90}"/>
    <cellStyle name="Standaard 7 3 2 4 2 2 2" xfId="3416" xr:uid="{75D612EC-94FA-4B7A-87F0-31C0C02814E5}"/>
    <cellStyle name="Standaard 7 3 2 4 2 3" xfId="2520" xr:uid="{B522C3A2-8DAF-44C4-BAA3-0BD8F20BC325}"/>
    <cellStyle name="Standaard 7 3 2 4 3" xfId="1176" xr:uid="{47CD7E46-9984-4078-80BD-996BEDCA9A33}"/>
    <cellStyle name="Standaard 7 3 2 4 3 2" xfId="2968" xr:uid="{268B8084-5A59-4A90-85E3-D5004C34CF78}"/>
    <cellStyle name="Standaard 7 3 2 4 4" xfId="2072" xr:uid="{6726A116-EC20-4683-B989-37E69FDEEA7F}"/>
    <cellStyle name="Standaard 7 3 2 5" xfId="504" xr:uid="{2F83FCF8-FE54-4D03-A80E-651EFCA98386}"/>
    <cellStyle name="Standaard 7 3 2 5 2" xfId="1400" xr:uid="{2C200A37-7BD4-4ACC-97A8-9113D90F124E}"/>
    <cellStyle name="Standaard 7 3 2 5 2 2" xfId="3192" xr:uid="{627B8C4C-1321-496F-896D-8516C684B021}"/>
    <cellStyle name="Standaard 7 3 2 5 3" xfId="2296" xr:uid="{F4252040-EC14-43BB-845D-92983BFE6031}"/>
    <cellStyle name="Standaard 7 3 2 6" xfId="952" xr:uid="{57D6CD7F-FC98-4927-9A96-D010FDAC9046}"/>
    <cellStyle name="Standaard 7 3 2 6 2" xfId="2744" xr:uid="{6750405C-F68F-4C87-8ACA-E30EB20FC993}"/>
    <cellStyle name="Standaard 7 3 2 7" xfId="1848" xr:uid="{18EB81A2-AB3A-4608-B61F-D04228F05A8B}"/>
    <cellStyle name="Standaard 7 3 3" xfId="84" xr:uid="{B5BDD822-7B4E-4EF5-9658-9749C3365511}"/>
    <cellStyle name="Standaard 7 3 3 2" xfId="196" xr:uid="{756AB295-B17D-40C5-B7B4-57FFA5B4C932}"/>
    <cellStyle name="Standaard 7 3 3 2 2" xfId="420" xr:uid="{6FD6C6AB-1B2B-4C02-AAE3-97F7C4A74FF1}"/>
    <cellStyle name="Standaard 7 3 3 2 2 2" xfId="868" xr:uid="{B2EEFD0B-6728-4B85-B5DE-F36CF2915E19}"/>
    <cellStyle name="Standaard 7 3 3 2 2 2 2" xfId="1764" xr:uid="{8090A1A4-2DE8-472C-9F66-CAEA4D34A0C3}"/>
    <cellStyle name="Standaard 7 3 3 2 2 2 2 2" xfId="3556" xr:uid="{1C78D2CB-325A-463A-B09B-FB01FD5D0DC4}"/>
    <cellStyle name="Standaard 7 3 3 2 2 2 3" xfId="2660" xr:uid="{E9184840-04ED-4DE7-92E4-B79FA02001A0}"/>
    <cellStyle name="Standaard 7 3 3 2 2 3" xfId="1316" xr:uid="{CAC7BF04-12AE-4DE0-A15A-FE6A8D39D156}"/>
    <cellStyle name="Standaard 7 3 3 2 2 3 2" xfId="3108" xr:uid="{FD9FEA15-F88B-40E8-B2AC-FC22768DDAFF}"/>
    <cellStyle name="Standaard 7 3 3 2 2 4" xfId="2212" xr:uid="{78DC2D86-625F-4499-A18D-AA9DE6C681F4}"/>
    <cellStyle name="Standaard 7 3 3 2 3" xfId="644" xr:uid="{FA692241-225C-46D7-A5E8-630E77F85E03}"/>
    <cellStyle name="Standaard 7 3 3 2 3 2" xfId="1540" xr:uid="{C70B0F6E-6CDB-4D70-B137-9A12E8467E9B}"/>
    <cellStyle name="Standaard 7 3 3 2 3 2 2" xfId="3332" xr:uid="{34C2DC5E-A65B-4F08-8E2E-EC203131393A}"/>
    <cellStyle name="Standaard 7 3 3 2 3 3" xfId="2436" xr:uid="{EEEF20FF-E098-4CE8-83BF-0286DA1CF102}"/>
    <cellStyle name="Standaard 7 3 3 2 4" xfId="1092" xr:uid="{6C42FDA3-43F0-43A9-AAC4-A43DB61BEB96}"/>
    <cellStyle name="Standaard 7 3 3 2 4 2" xfId="2884" xr:uid="{7797B08F-4A4F-42AF-B4B1-39900D01FB10}"/>
    <cellStyle name="Standaard 7 3 3 2 5" xfId="1988" xr:uid="{A88B0695-5A16-4F6F-85D1-ED74F8019CD5}"/>
    <cellStyle name="Standaard 7 3 3 3" xfId="308" xr:uid="{94819599-5908-48BA-B408-005357F6AF26}"/>
    <cellStyle name="Standaard 7 3 3 3 2" xfId="756" xr:uid="{6F128602-5387-4F9A-813F-E9BA3E192A44}"/>
    <cellStyle name="Standaard 7 3 3 3 2 2" xfId="1652" xr:uid="{20DF0BC4-900F-460E-BC59-4091391A44BD}"/>
    <cellStyle name="Standaard 7 3 3 3 2 2 2" xfId="3444" xr:uid="{A3C4C193-5013-4530-8302-F0C220835458}"/>
    <cellStyle name="Standaard 7 3 3 3 2 3" xfId="2548" xr:uid="{E79CDDEF-A8C3-4A72-8148-58D51DE20F54}"/>
    <cellStyle name="Standaard 7 3 3 3 3" xfId="1204" xr:uid="{2B889B6E-B159-4A59-95D9-19F502B6B372}"/>
    <cellStyle name="Standaard 7 3 3 3 3 2" xfId="2996" xr:uid="{2C0779F8-1ADD-405D-B600-8103F94591BE}"/>
    <cellStyle name="Standaard 7 3 3 3 4" xfId="2100" xr:uid="{3807990B-1A0E-40C5-8ECF-4CE14872F7E5}"/>
    <cellStyle name="Standaard 7 3 3 4" xfId="532" xr:uid="{3D0AD542-376F-4949-A86F-ECA4FF35B148}"/>
    <cellStyle name="Standaard 7 3 3 4 2" xfId="1428" xr:uid="{2B4E2ED9-096C-4577-8941-37889C7DCE51}"/>
    <cellStyle name="Standaard 7 3 3 4 2 2" xfId="3220" xr:uid="{9C6850CD-8D81-4E4A-9B71-A9675FF59826}"/>
    <cellStyle name="Standaard 7 3 3 4 3" xfId="2324" xr:uid="{8903D563-2DC0-411B-857D-1533E2B14A87}"/>
    <cellStyle name="Standaard 7 3 3 5" xfId="980" xr:uid="{B0D245CA-F96F-45D7-AC22-CA5F48E9E172}"/>
    <cellStyle name="Standaard 7 3 3 5 2" xfId="2772" xr:uid="{943D536A-5CAA-4D45-9214-F0CB5E1F8A36}"/>
    <cellStyle name="Standaard 7 3 3 6" xfId="1876" xr:uid="{A33802C7-A2CA-454F-8BA5-19351156C348}"/>
    <cellStyle name="Standaard 7 3 4" xfId="140" xr:uid="{9B4B4F8C-2EEA-4674-B8E6-A1175EBFFDEC}"/>
    <cellStyle name="Standaard 7 3 4 2" xfId="364" xr:uid="{B58ACC49-8311-4AB4-8F73-CC92162B05DB}"/>
    <cellStyle name="Standaard 7 3 4 2 2" xfId="812" xr:uid="{2CC3DA83-D4CB-47BC-A77D-BE0544121D5B}"/>
    <cellStyle name="Standaard 7 3 4 2 2 2" xfId="1708" xr:uid="{5AE5B666-C5A9-4C7A-B59E-C562F7372195}"/>
    <cellStyle name="Standaard 7 3 4 2 2 2 2" xfId="3500" xr:uid="{1F215E39-B10A-4B6F-B066-936AA8ACE7C5}"/>
    <cellStyle name="Standaard 7 3 4 2 2 3" xfId="2604" xr:uid="{836E1D7D-7A91-41E2-A8B9-BBEE6B2D9945}"/>
    <cellStyle name="Standaard 7 3 4 2 3" xfId="1260" xr:uid="{6E9123F0-D449-49D3-B530-2EA93219FB35}"/>
    <cellStyle name="Standaard 7 3 4 2 3 2" xfId="3052" xr:uid="{9618A8A6-6866-4C8F-8D74-6F543CE53738}"/>
    <cellStyle name="Standaard 7 3 4 2 4" xfId="2156" xr:uid="{75E55588-09AE-48FA-A3B2-FE716789A22A}"/>
    <cellStyle name="Standaard 7 3 4 3" xfId="588" xr:uid="{1AC44818-2254-4A52-BF13-E1F77D52AC48}"/>
    <cellStyle name="Standaard 7 3 4 3 2" xfId="1484" xr:uid="{11DD436B-BBA2-400B-BBEA-5CC3408EF3F4}"/>
    <cellStyle name="Standaard 7 3 4 3 2 2" xfId="3276" xr:uid="{5EC679F6-316D-4C16-BA14-3CC246B33582}"/>
    <cellStyle name="Standaard 7 3 4 3 3" xfId="2380" xr:uid="{FB8D1A11-71AF-4AAA-A4F3-D861B81503CF}"/>
    <cellStyle name="Standaard 7 3 4 4" xfId="1036" xr:uid="{B61B33F5-FEED-42F2-9DCC-4D2812ECD3A6}"/>
    <cellStyle name="Standaard 7 3 4 4 2" xfId="2828" xr:uid="{B2219AF6-D215-486D-AD63-24315DB18B72}"/>
    <cellStyle name="Standaard 7 3 4 5" xfId="1932" xr:uid="{0735DCA6-02EB-410B-8B76-DB04A8DD7892}"/>
    <cellStyle name="Standaard 7 3 5" xfId="252" xr:uid="{4B4940AD-46BD-4E5B-BDAE-BD16650855CE}"/>
    <cellStyle name="Standaard 7 3 5 2" xfId="700" xr:uid="{D76E48D9-9977-444B-8AD9-FD8E6D902A7B}"/>
    <cellStyle name="Standaard 7 3 5 2 2" xfId="1596" xr:uid="{0BE18A9C-615E-45DE-BD08-72ADD71105FD}"/>
    <cellStyle name="Standaard 7 3 5 2 2 2" xfId="3388" xr:uid="{D0CDE496-C48E-4F73-A72A-BD661C6C53D4}"/>
    <cellStyle name="Standaard 7 3 5 2 3" xfId="2492" xr:uid="{81FA7466-19C1-44E8-95C1-0D59B958C128}"/>
    <cellStyle name="Standaard 7 3 5 3" xfId="1148" xr:uid="{B1C27C44-08FA-431C-B688-CF6A8A66D027}"/>
    <cellStyle name="Standaard 7 3 5 3 2" xfId="2940" xr:uid="{1267CC44-C056-45EE-9F19-29D1C508AD00}"/>
    <cellStyle name="Standaard 7 3 5 4" xfId="2044" xr:uid="{FF149917-58EB-4C37-B7ED-FC0CC2F89E2A}"/>
    <cellStyle name="Standaard 7 3 6" xfId="476" xr:uid="{1274D32E-9395-48FB-84E9-7344A94C4C72}"/>
    <cellStyle name="Standaard 7 3 6 2" xfId="1372" xr:uid="{E662B7C9-7ED4-4644-BEC2-9093AD62FC6E}"/>
    <cellStyle name="Standaard 7 3 6 2 2" xfId="3164" xr:uid="{DFA6989C-9AA2-4089-892A-DC742A8C7B69}"/>
    <cellStyle name="Standaard 7 3 6 3" xfId="2268" xr:uid="{139F6CA1-B193-4CDC-923A-E2D1A32E4026}"/>
    <cellStyle name="Standaard 7 3 7" xfId="924" xr:uid="{55073D51-1FC0-41C8-B1C9-6FBD76C266F9}"/>
    <cellStyle name="Standaard 7 3 7 2" xfId="2716" xr:uid="{74C8CE48-7F87-4614-97B2-FE05AD6BBD2D}"/>
    <cellStyle name="Standaard 7 3 8" xfId="1820" xr:uid="{2C9817FC-C44D-46A5-9C0B-BBF0C60574AF}"/>
    <cellStyle name="Standaard 7 4" xfId="42" xr:uid="{8CE8471C-5B5D-4813-B39C-2A69FAFDCBF0}"/>
    <cellStyle name="Standaard 7 4 2" xfId="98" xr:uid="{B965C484-008F-468B-8818-86BF65EEAB8A}"/>
    <cellStyle name="Standaard 7 4 2 2" xfId="210" xr:uid="{BDD65642-4942-442C-935C-D8FA935CDF2A}"/>
    <cellStyle name="Standaard 7 4 2 2 2" xfId="434" xr:uid="{3249B921-5893-4CB9-976A-866A7CB9ECAD}"/>
    <cellStyle name="Standaard 7 4 2 2 2 2" xfId="882" xr:uid="{783383BD-A7A4-4508-BA25-4A436524EC8B}"/>
    <cellStyle name="Standaard 7 4 2 2 2 2 2" xfId="1778" xr:uid="{5D8546C9-9A91-4896-88EF-00F613D81272}"/>
    <cellStyle name="Standaard 7 4 2 2 2 2 2 2" xfId="3570" xr:uid="{E321D59D-A541-4729-8F6E-311C6BF04BC1}"/>
    <cellStyle name="Standaard 7 4 2 2 2 2 3" xfId="2674" xr:uid="{6A719876-ECFD-4F69-8FDC-302CC9AD3C73}"/>
    <cellStyle name="Standaard 7 4 2 2 2 3" xfId="1330" xr:uid="{7548147F-24C1-4933-BA8C-B52F94F0C4AF}"/>
    <cellStyle name="Standaard 7 4 2 2 2 3 2" xfId="3122" xr:uid="{53D36E2A-CE46-4F34-8BC4-E5B648A3C7CF}"/>
    <cellStyle name="Standaard 7 4 2 2 2 4" xfId="2226" xr:uid="{3637464D-9AC9-4DF8-BB7A-2498EF6AAEB3}"/>
    <cellStyle name="Standaard 7 4 2 2 3" xfId="658" xr:uid="{1DC66D5E-D4F7-4438-B473-C36291DBD000}"/>
    <cellStyle name="Standaard 7 4 2 2 3 2" xfId="1554" xr:uid="{22547F68-A0F8-467A-91C1-C7854CACDFF0}"/>
    <cellStyle name="Standaard 7 4 2 2 3 2 2" xfId="3346" xr:uid="{0EA22B4E-7971-4F23-BB36-C6BEBC1962CF}"/>
    <cellStyle name="Standaard 7 4 2 2 3 3" xfId="2450" xr:uid="{B1A26037-2A12-4DE4-80FF-CC34FF6E8566}"/>
    <cellStyle name="Standaard 7 4 2 2 4" xfId="1106" xr:uid="{95908A7F-EFE1-4BB0-A4F1-CB00FC742AA4}"/>
    <cellStyle name="Standaard 7 4 2 2 4 2" xfId="2898" xr:uid="{3457A307-A616-4E89-8B57-69824C5FCA56}"/>
    <cellStyle name="Standaard 7 4 2 2 5" xfId="2002" xr:uid="{E3563A43-CCA4-486F-BFD0-744B88C3B970}"/>
    <cellStyle name="Standaard 7 4 2 3" xfId="322" xr:uid="{DAE12A76-71AC-46AA-8D92-684CFE306A5A}"/>
    <cellStyle name="Standaard 7 4 2 3 2" xfId="770" xr:uid="{E7E14D89-D123-400A-A208-1CDDE333AD32}"/>
    <cellStyle name="Standaard 7 4 2 3 2 2" xfId="1666" xr:uid="{9AA1C1DA-E6A0-468B-99B4-61007B6DFF19}"/>
    <cellStyle name="Standaard 7 4 2 3 2 2 2" xfId="3458" xr:uid="{A0833244-7E6A-4BC8-BF4C-452209C6CC0C}"/>
    <cellStyle name="Standaard 7 4 2 3 2 3" xfId="2562" xr:uid="{F2E703D8-B411-43AB-933E-788949CDA18B}"/>
    <cellStyle name="Standaard 7 4 2 3 3" xfId="1218" xr:uid="{53E6E9E3-3AC6-435F-A2CE-8973820598B7}"/>
    <cellStyle name="Standaard 7 4 2 3 3 2" xfId="3010" xr:uid="{062D4F32-80E5-4825-9243-869E0F9D5058}"/>
    <cellStyle name="Standaard 7 4 2 3 4" xfId="2114" xr:uid="{837863D8-C15B-4BFF-8758-F765C8AB58EC}"/>
    <cellStyle name="Standaard 7 4 2 4" xfId="546" xr:uid="{64C6442C-EACB-49EF-9B18-C97E73711BAF}"/>
    <cellStyle name="Standaard 7 4 2 4 2" xfId="1442" xr:uid="{E685D260-4836-4C3F-B07E-7F3DA7F72FD8}"/>
    <cellStyle name="Standaard 7 4 2 4 2 2" xfId="3234" xr:uid="{BC60E64F-44F3-4A15-BF71-934BE79E0312}"/>
    <cellStyle name="Standaard 7 4 2 4 3" xfId="2338" xr:uid="{6ED984C5-682B-4E6A-9109-4C11997979AB}"/>
    <cellStyle name="Standaard 7 4 2 5" xfId="994" xr:uid="{4D14490D-5A20-496D-AC2D-A1024CE032CA}"/>
    <cellStyle name="Standaard 7 4 2 5 2" xfId="2786" xr:uid="{33BEC60A-7FEF-414A-BB0E-80D7C0584DD9}"/>
    <cellStyle name="Standaard 7 4 2 6" xfId="1890" xr:uid="{EA9B3ABD-EF68-437C-9098-329FE67482EE}"/>
    <cellStyle name="Standaard 7 4 3" xfId="154" xr:uid="{714C1939-84BB-4747-846F-6A3009B3DA44}"/>
    <cellStyle name="Standaard 7 4 3 2" xfId="378" xr:uid="{80DEF5F6-7BA4-41C9-B54D-B9FF274D0F8F}"/>
    <cellStyle name="Standaard 7 4 3 2 2" xfId="826" xr:uid="{7B6ED0B7-FEBE-4092-B48C-CC749B4EAE92}"/>
    <cellStyle name="Standaard 7 4 3 2 2 2" xfId="1722" xr:uid="{B20559B8-5868-4E66-B587-8420B3831EFB}"/>
    <cellStyle name="Standaard 7 4 3 2 2 2 2" xfId="3514" xr:uid="{4CB37D72-EA1E-4E9A-AB46-C09D7C5AA1F3}"/>
    <cellStyle name="Standaard 7 4 3 2 2 3" xfId="2618" xr:uid="{B8389FD7-F23A-42AA-85EC-A572C1702F0B}"/>
    <cellStyle name="Standaard 7 4 3 2 3" xfId="1274" xr:uid="{99B9559A-EA96-4EEF-AB3D-7F9EDFE459D9}"/>
    <cellStyle name="Standaard 7 4 3 2 3 2" xfId="3066" xr:uid="{E8CF185B-E016-4A9C-9942-5654AC9E7F39}"/>
    <cellStyle name="Standaard 7 4 3 2 4" xfId="2170" xr:uid="{73F82FC6-23F2-4C2D-A5CD-E6E7B67307A3}"/>
    <cellStyle name="Standaard 7 4 3 3" xfId="602" xr:uid="{BB5D7B63-30C7-4F8C-BA42-D299B7CEE18D}"/>
    <cellStyle name="Standaard 7 4 3 3 2" xfId="1498" xr:uid="{D354C9B1-E51C-457A-9510-3679FCBE9ECA}"/>
    <cellStyle name="Standaard 7 4 3 3 2 2" xfId="3290" xr:uid="{BB32D884-355F-4FDE-BA86-36FCAF28BBE8}"/>
    <cellStyle name="Standaard 7 4 3 3 3" xfId="2394" xr:uid="{AF060E38-DA5F-4859-8068-EC0C31C003AC}"/>
    <cellStyle name="Standaard 7 4 3 4" xfId="1050" xr:uid="{824E9114-6FDC-41C6-931D-09C373EEAFBB}"/>
    <cellStyle name="Standaard 7 4 3 4 2" xfId="2842" xr:uid="{6EB89B27-0FDA-49B9-B03D-747DB1BED4EE}"/>
    <cellStyle name="Standaard 7 4 3 5" xfId="1946" xr:uid="{C7086DFE-8B49-4CF9-ABCF-8B054D51E208}"/>
    <cellStyle name="Standaard 7 4 4" xfId="266" xr:uid="{FAD26258-26D3-4A26-92C7-E5DFD227043F}"/>
    <cellStyle name="Standaard 7 4 4 2" xfId="714" xr:uid="{A9963F7A-05C6-4DED-B9CB-060FDEDA960F}"/>
    <cellStyle name="Standaard 7 4 4 2 2" xfId="1610" xr:uid="{5331E7EE-440B-4F97-B529-F9C59A31097F}"/>
    <cellStyle name="Standaard 7 4 4 2 2 2" xfId="3402" xr:uid="{040F7001-45D7-4019-AB5E-83E92E686731}"/>
    <cellStyle name="Standaard 7 4 4 2 3" xfId="2506" xr:uid="{CA532779-C3FD-4F51-BAC4-CAAA4305F957}"/>
    <cellStyle name="Standaard 7 4 4 3" xfId="1162" xr:uid="{90DB6F81-F9BB-4860-AC31-559FC2B48883}"/>
    <cellStyle name="Standaard 7 4 4 3 2" xfId="2954" xr:uid="{1B45B92D-32A1-4112-9974-5CDEF88AA5ED}"/>
    <cellStyle name="Standaard 7 4 4 4" xfId="2058" xr:uid="{AEB6ADA2-115D-44E5-9D72-AC4B7CA3AAA1}"/>
    <cellStyle name="Standaard 7 4 5" xfId="490" xr:uid="{CB87FE9B-26AB-49B1-A0F7-B161CB0779F1}"/>
    <cellStyle name="Standaard 7 4 5 2" xfId="1386" xr:uid="{9C2AD779-8ADC-4736-8517-5BAB5A0D2ABA}"/>
    <cellStyle name="Standaard 7 4 5 2 2" xfId="3178" xr:uid="{756CCF6B-8AC9-4DA5-98C6-107E206F91C0}"/>
    <cellStyle name="Standaard 7 4 5 3" xfId="2282" xr:uid="{2B6F5E7B-0D67-4E51-A249-A4BCCB424A3C}"/>
    <cellStyle name="Standaard 7 4 6" xfId="938" xr:uid="{B704B776-C212-4729-8C73-9CFFDA6C813F}"/>
    <cellStyle name="Standaard 7 4 6 2" xfId="2730" xr:uid="{34A7ADA2-2560-4DC4-A8D1-26357AC84290}"/>
    <cellStyle name="Standaard 7 4 7" xfId="1834" xr:uid="{4E265E60-5F90-462B-830A-91AFE5082717}"/>
    <cellStyle name="Standaard 7 5" xfId="70" xr:uid="{4A03DC8F-96EE-45D7-9F80-8D24E06E22B3}"/>
    <cellStyle name="Standaard 7 5 2" xfId="182" xr:uid="{FDBDB2F0-6920-4F2C-9802-10A62A8AF6BF}"/>
    <cellStyle name="Standaard 7 5 2 2" xfId="406" xr:uid="{FE417BAB-599F-4999-B0F7-E2DD80C9084E}"/>
    <cellStyle name="Standaard 7 5 2 2 2" xfId="854" xr:uid="{763FBCFF-F1DC-4003-B49A-A6B922F04D56}"/>
    <cellStyle name="Standaard 7 5 2 2 2 2" xfId="1750" xr:uid="{6D387AD2-B1E1-4768-9DED-3F36E8EBCE67}"/>
    <cellStyle name="Standaard 7 5 2 2 2 2 2" xfId="3542" xr:uid="{E6A672EF-24C0-4C82-9789-9A39F1721269}"/>
    <cellStyle name="Standaard 7 5 2 2 2 3" xfId="2646" xr:uid="{0DE7FCB8-49E6-480E-A3DA-2D91176D72AE}"/>
    <cellStyle name="Standaard 7 5 2 2 3" xfId="1302" xr:uid="{EF4D6E75-9D2E-49EA-9C0E-64D27DF685A9}"/>
    <cellStyle name="Standaard 7 5 2 2 3 2" xfId="3094" xr:uid="{79EC7C89-C943-4A52-9940-34272027B5D8}"/>
    <cellStyle name="Standaard 7 5 2 2 4" xfId="2198" xr:uid="{25CA796C-DE7B-48C5-BEE5-B8876C08FB63}"/>
    <cellStyle name="Standaard 7 5 2 3" xfId="630" xr:uid="{5CAD77E1-860A-4C73-8031-005BA0A1831F}"/>
    <cellStyle name="Standaard 7 5 2 3 2" xfId="1526" xr:uid="{11495C81-E310-48EE-84CA-0D41C4D837C3}"/>
    <cellStyle name="Standaard 7 5 2 3 2 2" xfId="3318" xr:uid="{D1F72919-CA86-449F-894F-10C51528ACB7}"/>
    <cellStyle name="Standaard 7 5 2 3 3" xfId="2422" xr:uid="{BAF4E897-C353-4A31-B4FE-01A32FB873EA}"/>
    <cellStyle name="Standaard 7 5 2 4" xfId="1078" xr:uid="{15A6BBAE-EFD1-473D-A588-71C9B3AFB5B7}"/>
    <cellStyle name="Standaard 7 5 2 4 2" xfId="2870" xr:uid="{9CC74ED2-F638-4495-897C-5223EB019B8A}"/>
    <cellStyle name="Standaard 7 5 2 5" xfId="1974" xr:uid="{71DF4759-F25C-40E3-A38F-D710DB64AD5B}"/>
    <cellStyle name="Standaard 7 5 3" xfId="294" xr:uid="{44215E83-B914-4AEE-A546-EF53D214B500}"/>
    <cellStyle name="Standaard 7 5 3 2" xfId="742" xr:uid="{8E86285D-98E7-4CE3-9229-A804A187FE08}"/>
    <cellStyle name="Standaard 7 5 3 2 2" xfId="1638" xr:uid="{5F2E0AF2-7D24-48F1-AB7F-3F5A3EB32634}"/>
    <cellStyle name="Standaard 7 5 3 2 2 2" xfId="3430" xr:uid="{06DA4078-C862-4058-90DB-6BC6CAAABBAE}"/>
    <cellStyle name="Standaard 7 5 3 2 3" xfId="2534" xr:uid="{1F45475E-7EBA-43D2-ACBB-9F4A0549D17E}"/>
    <cellStyle name="Standaard 7 5 3 3" xfId="1190" xr:uid="{618E8A92-21DC-47D5-898B-1A47470BC9A8}"/>
    <cellStyle name="Standaard 7 5 3 3 2" xfId="2982" xr:uid="{E0921F4C-9E42-443A-8551-6A8D393B0EF9}"/>
    <cellStyle name="Standaard 7 5 3 4" xfId="2086" xr:uid="{794E06DF-1CB0-42BF-AFE5-2EFB55C3FD7E}"/>
    <cellStyle name="Standaard 7 5 4" xfId="518" xr:uid="{CD83904E-831D-4EB6-B474-95AFA235C210}"/>
    <cellStyle name="Standaard 7 5 4 2" xfId="1414" xr:uid="{2EF55937-0CF3-48CC-83E7-EEA0FAA8F7C1}"/>
    <cellStyle name="Standaard 7 5 4 2 2" xfId="3206" xr:uid="{35618A5C-2894-42F6-9485-48D7DEC73F92}"/>
    <cellStyle name="Standaard 7 5 4 3" xfId="2310" xr:uid="{BF92200A-7DC8-4E30-AC98-63B33CE52E50}"/>
    <cellStyle name="Standaard 7 5 5" xfId="966" xr:uid="{195D5271-28EF-41D8-BFD4-5A78BA85A2A9}"/>
    <cellStyle name="Standaard 7 5 5 2" xfId="2758" xr:uid="{4F09CDE0-8894-4A30-ADEE-3BE7B8E565D6}"/>
    <cellStyle name="Standaard 7 5 6" xfId="1862" xr:uid="{2B014AEB-4377-4F22-A9B1-E600AF976E8C}"/>
    <cellStyle name="Standaard 7 6" xfId="126" xr:uid="{EA05B1BC-C6B9-4400-8800-A12D28E4AFD2}"/>
    <cellStyle name="Standaard 7 6 2" xfId="350" xr:uid="{0399C4E7-9A88-418D-856A-EBE42AE78762}"/>
    <cellStyle name="Standaard 7 6 2 2" xfId="798" xr:uid="{A215E8C9-DFA4-4042-8640-F811ED04C4C4}"/>
    <cellStyle name="Standaard 7 6 2 2 2" xfId="1694" xr:uid="{4022B271-9280-4A05-A0C5-1FB3A3604BBB}"/>
    <cellStyle name="Standaard 7 6 2 2 2 2" xfId="3486" xr:uid="{C95D18B9-50FF-4A24-BDB1-206F3F92F49D}"/>
    <cellStyle name="Standaard 7 6 2 2 3" xfId="2590" xr:uid="{AAA06E1C-735C-4F51-9FA0-19A3D2273791}"/>
    <cellStyle name="Standaard 7 6 2 3" xfId="1246" xr:uid="{E7EC8759-4170-4C42-9302-8C2424050410}"/>
    <cellStyle name="Standaard 7 6 2 3 2" xfId="3038" xr:uid="{F6B0C803-63BD-4B1D-816B-FF4693F1CCC8}"/>
    <cellStyle name="Standaard 7 6 2 4" xfId="2142" xr:uid="{10F5518E-F6ED-4FBD-81B1-B1F53375EC3F}"/>
    <cellStyle name="Standaard 7 6 3" xfId="574" xr:uid="{927B353B-C768-4D99-BCD7-D65A60C24B89}"/>
    <cellStyle name="Standaard 7 6 3 2" xfId="1470" xr:uid="{6D83D2B4-4DE8-4C9E-BB4F-C737CCB242C1}"/>
    <cellStyle name="Standaard 7 6 3 2 2" xfId="3262" xr:uid="{955FCBAE-63A4-42FA-B220-26E74444FE34}"/>
    <cellStyle name="Standaard 7 6 3 3" xfId="2366" xr:uid="{3D666777-89E3-482D-94A8-EEECE09DDF16}"/>
    <cellStyle name="Standaard 7 6 4" xfId="1022" xr:uid="{5318CA6E-BCEF-487B-A904-847361491DD6}"/>
    <cellStyle name="Standaard 7 6 4 2" xfId="2814" xr:uid="{1C2743AE-F1A0-4551-A896-04AB889FA8EC}"/>
    <cellStyle name="Standaard 7 6 5" xfId="1918" xr:uid="{02D28268-5DF2-4AB7-9781-AE0D2ABAE09C}"/>
    <cellStyle name="Standaard 7 7" xfId="238" xr:uid="{DFCE88A1-A375-45EF-AB77-185A0ECCF518}"/>
    <cellStyle name="Standaard 7 7 2" xfId="686" xr:uid="{8176DD75-E170-478A-B389-316BC7C2D69F}"/>
    <cellStyle name="Standaard 7 7 2 2" xfId="1582" xr:uid="{C0A2078A-1D35-4F4F-8ED7-9ED5E7089BCF}"/>
    <cellStyle name="Standaard 7 7 2 2 2" xfId="3374" xr:uid="{C3B944CB-87CB-4602-8543-3DF070001FAB}"/>
    <cellStyle name="Standaard 7 7 2 3" xfId="2478" xr:uid="{D559DBD3-2FF2-43AA-85CC-4FE954EB4A1C}"/>
    <cellStyle name="Standaard 7 7 3" xfId="1134" xr:uid="{034AEB77-FBEF-4359-A312-E46D9D946825}"/>
    <cellStyle name="Standaard 7 7 3 2" xfId="2926" xr:uid="{5EF00D78-4CB3-4058-9747-7B77364AA722}"/>
    <cellStyle name="Standaard 7 7 4" xfId="2030" xr:uid="{A63C1E3C-6F11-440C-9EB3-0E198CCEB19C}"/>
    <cellStyle name="Standaard 7 8" xfId="462" xr:uid="{FD45F4DB-7766-45B0-8D11-8159E89F881F}"/>
    <cellStyle name="Standaard 7 8 2" xfId="1358" xr:uid="{F3751055-E23F-4A48-B45E-4FAE6A78DF37}"/>
    <cellStyle name="Standaard 7 8 2 2" xfId="3150" xr:uid="{E19A0F44-F759-4662-8ADE-EF9603186195}"/>
    <cellStyle name="Standaard 7 8 3" xfId="2254" xr:uid="{874A56CF-A9F2-4DD2-A5CE-7D1B411CCA17}"/>
    <cellStyle name="Standaard 7 9" xfId="910" xr:uid="{608C7370-AA3B-4048-BCD7-F76CCFB7DEEA}"/>
    <cellStyle name="Standaard 7 9 2" xfId="2702" xr:uid="{61944F74-E312-4582-88E8-250CC4B8021E}"/>
  </cellStyles>
  <dxfs count="531">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color rgb="FF9C0006"/>
      </font>
      <fill>
        <patternFill>
          <bgColor rgb="FFFFC7CE"/>
        </patternFill>
      </fill>
    </dxf>
    <dxf>
      <font>
        <strike val="0"/>
        <color theme="0"/>
      </font>
      <fill>
        <patternFill patternType="none">
          <fgColor auto="1"/>
          <bgColor auto="1"/>
        </patternFill>
      </fill>
    </dxf>
    <dxf>
      <font>
        <strike val="0"/>
        <color theme="0"/>
      </font>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color rgb="FF9C0006"/>
      </font>
      <fill>
        <patternFill>
          <bgColor rgb="FFFFC7CE"/>
        </patternFill>
      </fill>
    </dxf>
    <dxf>
      <font>
        <strike val="0"/>
        <color theme="0"/>
      </font>
      <fill>
        <patternFill patternType="none">
          <fgColor auto="1"/>
          <bgColor auto="1"/>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dxf>
    <dxf>
      <font>
        <color rgb="FF9C0006"/>
      </font>
      <fill>
        <patternFill>
          <bgColor rgb="FFFFC7CE"/>
        </patternFill>
      </fill>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color rgb="FF9C0006"/>
      </font>
      <fill>
        <patternFill>
          <bgColor rgb="FFFFC7CE"/>
        </patternFill>
      </fill>
    </dxf>
    <dxf>
      <font>
        <strike val="0"/>
        <color theme="0"/>
      </font>
      <fill>
        <patternFill patternType="none">
          <fgColor auto="1"/>
          <bgColor auto="1"/>
        </patternFill>
      </fill>
    </dxf>
    <dxf>
      <font>
        <strike val="0"/>
        <color theme="0"/>
      </font>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fill>
        <patternFill patternType="none">
          <fgColor auto="1"/>
          <bgColor auto="1"/>
        </patternFill>
      </fill>
    </dxf>
    <dxf>
      <font>
        <strike val="0"/>
        <color theme="0"/>
      </font>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dxf>
    <dxf>
      <font>
        <strike val="0"/>
        <color theme="0"/>
      </font>
      <fill>
        <patternFill patternType="none">
          <fgColor auto="1"/>
          <bgColor auto="1"/>
        </patternFill>
      </fill>
    </dxf>
    <dxf>
      <font>
        <color rgb="FF9C0006"/>
      </font>
      <fill>
        <patternFill>
          <bgColor rgb="FFFFC7CE"/>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fill>
        <patternFill patternType="none">
          <fgColor auto="1"/>
          <bgColor auto="1"/>
        </patternFill>
      </fill>
    </dxf>
    <dxf>
      <font>
        <color rgb="FF9C0006"/>
      </font>
      <fill>
        <patternFill>
          <bgColor rgb="FFFFC7CE"/>
        </patternFill>
      </fill>
    </dxf>
    <dxf>
      <font>
        <strike val="0"/>
        <color theme="0"/>
      </font>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fill>
        <patternFill patternType="none">
          <fgColor auto="1"/>
          <bgColor auto="1"/>
        </patternFill>
      </fill>
    </dxf>
    <dxf>
      <font>
        <color rgb="FF9C0006"/>
      </font>
      <fill>
        <patternFill>
          <bgColor rgb="FFFFC7CE"/>
        </patternFill>
      </fill>
    </dxf>
    <dxf>
      <font>
        <strike val="0"/>
        <color theme="0"/>
      </font>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color rgb="FF9C0006"/>
      </font>
      <fill>
        <patternFill>
          <bgColor rgb="FFFFC7CE"/>
        </patternFill>
      </fill>
    </dxf>
    <dxf>
      <font>
        <strike val="0"/>
        <color theme="0"/>
      </font>
      <fill>
        <patternFill patternType="none">
          <fgColor auto="1"/>
          <bgColor auto="1"/>
        </patternFill>
      </fill>
    </dxf>
    <dxf>
      <font>
        <strike val="0"/>
        <color theme="0"/>
      </font>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fill>
        <patternFill patternType="none">
          <fgColor auto="1"/>
          <bgColor auto="1"/>
        </patternFill>
      </fill>
    </dxf>
    <dxf>
      <font>
        <color rgb="FF9C0006"/>
      </font>
      <fill>
        <patternFill>
          <bgColor rgb="FFFFC7CE"/>
        </patternFill>
      </fill>
    </dxf>
    <dxf>
      <font>
        <strike val="0"/>
        <color theme="0"/>
      </font>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fill>
        <patternFill patternType="none">
          <fgColor auto="1"/>
          <bgColor auto="1"/>
        </patternFill>
      </fill>
    </dxf>
    <dxf>
      <font>
        <strike val="0"/>
        <color theme="0"/>
      </font>
    </dxf>
    <dxf>
      <font>
        <strike val="0"/>
        <color theme="0"/>
      </font>
      <fill>
        <patternFill patternType="none">
          <fgColor auto="1"/>
          <bgColor auto="1"/>
        </patternFill>
      </fill>
    </dxf>
    <dxf>
      <font>
        <strike val="0"/>
        <color theme="0"/>
      </font>
    </dxf>
    <dxf>
      <font>
        <color rgb="FF9C0006"/>
      </font>
      <fill>
        <patternFill>
          <bgColor rgb="FFFFC7CE"/>
        </patternFill>
      </fill>
    </dxf>
    <dxf>
      <font>
        <color rgb="FF9C0006"/>
      </font>
      <fill>
        <patternFill>
          <bgColor rgb="FFFFC7CE"/>
        </patternFill>
      </fill>
    </dxf>
    <dxf>
      <font>
        <strike val="0"/>
        <color theme="0"/>
      </font>
      <fill>
        <patternFill patternType="none">
          <fgColor auto="1"/>
          <bgColor auto="1"/>
        </patternFill>
      </fill>
    </dxf>
    <dxf>
      <font>
        <strike val="0"/>
        <color theme="0"/>
      </font>
    </dxf>
    <dxf>
      <font>
        <strike val="0"/>
        <color theme="0"/>
      </font>
      <fill>
        <patternFill patternType="none">
          <fgColor auto="1"/>
          <bgColor auto="1"/>
        </patternFill>
      </fill>
    </dxf>
    <dxf>
      <font>
        <strike val="0"/>
        <color theme="0"/>
      </font>
    </dxf>
    <dxf>
      <font>
        <color rgb="FF9C0006"/>
      </font>
      <fill>
        <patternFill>
          <bgColor rgb="FFFFC7CE"/>
        </patternFill>
      </fill>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color rgb="FF9C0006"/>
      </font>
      <fill>
        <patternFill>
          <bgColor rgb="FFFFC7CE"/>
        </patternFill>
      </fill>
    </dxf>
    <dxf>
      <font>
        <strike val="0"/>
        <color theme="0"/>
      </font>
      <fill>
        <patternFill patternType="none">
          <fgColor auto="1"/>
          <bgColor auto="1"/>
        </patternFill>
      </fill>
    </dxf>
    <dxf>
      <font>
        <strike val="0"/>
        <color theme="0"/>
      </font>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color rgb="FF9C0006"/>
      </font>
      <fill>
        <patternFill>
          <bgColor rgb="FFFFC7CE"/>
        </patternFill>
      </fill>
    </dxf>
    <dxf>
      <font>
        <strike val="0"/>
        <color theme="0"/>
      </font>
      <fill>
        <patternFill patternType="none">
          <fgColor auto="1"/>
          <bgColor auto="1"/>
        </patternFill>
      </fill>
    </dxf>
    <dxf>
      <font>
        <strike val="0"/>
        <color theme="0"/>
      </font>
    </dxf>
    <dxf>
      <font>
        <strike val="0"/>
        <color theme="0"/>
      </font>
    </dxf>
    <dxf>
      <font>
        <strike val="0"/>
        <color theme="0"/>
      </font>
      <fill>
        <patternFill patternType="none">
          <fgColor auto="1"/>
          <bgColor auto="1"/>
        </patternFill>
      </fill>
    </dxf>
    <dxf>
      <font>
        <color rgb="FF9C0006"/>
      </font>
      <fill>
        <patternFill>
          <bgColor rgb="FFFFC7CE"/>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dxf>
    <dxf>
      <font>
        <color rgb="FF9C0006"/>
      </font>
      <fill>
        <patternFill>
          <bgColor rgb="FFFFC7CE"/>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dxf>
    <dxf>
      <font>
        <strike val="0"/>
        <color theme="0"/>
      </font>
      <fill>
        <patternFill patternType="none">
          <fgColor auto="1"/>
          <bgColor auto="1"/>
        </patternFill>
      </fill>
    </dxf>
    <dxf>
      <font>
        <color rgb="FF9C0006"/>
      </font>
      <fill>
        <patternFill>
          <bgColor rgb="FFFFC7CE"/>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fill>
        <patternFill patternType="none">
          <fgColor auto="1"/>
          <bgColor auto="1"/>
        </patternFill>
      </fill>
    </dxf>
    <dxf>
      <font>
        <strike val="0"/>
        <color theme="0"/>
      </font>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s>
  <tableStyles count="0" defaultTableStyle="TableStyleMedium9" defaultPivotStyle="PivotStyleLight16"/>
  <colors>
    <mruColors>
      <color rgb="FF0000FF"/>
      <color rgb="FFCC0000"/>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hyperlink" Target="https://www.procyclingstats.com/rider/tim-merlier" TargetMode="External"/><Relationship Id="rId170" Type="http://schemas.openxmlformats.org/officeDocument/2006/relationships/hyperlink" Target="https://www.procyclingstats.com/rider/simone-velasco" TargetMode="External"/><Relationship Id="rId268" Type="http://schemas.openxmlformats.org/officeDocument/2006/relationships/hyperlink" Target="https://www.procyclingstats.com/rider/nicola-conci" TargetMode="External"/><Relationship Id="rId475" Type="http://schemas.openxmlformats.org/officeDocument/2006/relationships/hyperlink" Target="https://www.procyclingstats.com/rider/jakob-soderqvist" TargetMode="External"/><Relationship Id="rId682" Type="http://schemas.openxmlformats.org/officeDocument/2006/relationships/hyperlink" Target="https://www.procyclingstats.com/rider/david-gonzalez-lopez" TargetMode="External"/><Relationship Id="rId128" Type="http://schemas.openxmlformats.org/officeDocument/2006/relationships/hyperlink" Target="https://www.procyclingstats.com/rider/laurens-de-plus" TargetMode="External"/><Relationship Id="rId335" Type="http://schemas.openxmlformats.org/officeDocument/2006/relationships/hyperlink" Target="https://www.procyclingstats.com/rider/lewis-askey" TargetMode="External"/><Relationship Id="rId542" Type="http://schemas.openxmlformats.org/officeDocument/2006/relationships/hyperlink" Target="https://www.procyclingstats.com/rider/owain-doull" TargetMode="External"/><Relationship Id="rId987" Type="http://schemas.openxmlformats.org/officeDocument/2006/relationships/hyperlink" Target="https://www.procyclingstats.com/rider/tiago-antunes" TargetMode="External"/><Relationship Id="rId1172" Type="http://schemas.openxmlformats.org/officeDocument/2006/relationships/hyperlink" Target="https://www.procyclingstats.com/rider/davide-donati" TargetMode="External"/><Relationship Id="rId402" Type="http://schemas.openxmlformats.org/officeDocument/2006/relationships/hyperlink" Target="https://www.procyclingstats.com/rider/koen-bouwman" TargetMode="External"/><Relationship Id="rId847" Type="http://schemas.openxmlformats.org/officeDocument/2006/relationships/hyperlink" Target="https://www.procyclingstats.com/rider/matthew-greenwood" TargetMode="External"/><Relationship Id="rId1032" Type="http://schemas.openxmlformats.org/officeDocument/2006/relationships/hyperlink" Target="https://www.procyclingstats.com/rider/rokas-kmieliauskas" TargetMode="External"/><Relationship Id="rId1477" Type="http://schemas.openxmlformats.org/officeDocument/2006/relationships/hyperlink" Target="https://www.procyclingstats.com/rider/eder-frayre" TargetMode="External"/><Relationship Id="rId707" Type="http://schemas.openxmlformats.org/officeDocument/2006/relationships/hyperlink" Target="https://www.procyclingstats.com/rider/charles-kagimu" TargetMode="External"/><Relationship Id="rId914" Type="http://schemas.openxmlformats.org/officeDocument/2006/relationships/hyperlink" Target="https://www.procyclingstats.com/rider/jonathan-guatibonza" TargetMode="External"/><Relationship Id="rId1337" Type="http://schemas.openxmlformats.org/officeDocument/2006/relationships/hyperlink" Target="https://www.procyclingstats.com/rider/felix-gall" TargetMode="External"/><Relationship Id="rId43" Type="http://schemas.openxmlformats.org/officeDocument/2006/relationships/hyperlink" Target="https://www.procyclingstats.com/rider/oscar-onley" TargetMode="External"/><Relationship Id="rId1404" Type="http://schemas.openxmlformats.org/officeDocument/2006/relationships/hyperlink" Target="https://www.procyclingstats.com/rider/charlie-meredith" TargetMode="External"/><Relationship Id="rId192" Type="http://schemas.openxmlformats.org/officeDocument/2006/relationships/hyperlink" Target="https://www.procyclingstats.com/rider/louis-meintjes" TargetMode="External"/><Relationship Id="rId497" Type="http://schemas.openxmlformats.org/officeDocument/2006/relationships/hyperlink" Target="https://www.procyclingstats.com/rider/florian-senechal" TargetMode="External"/><Relationship Id="rId357" Type="http://schemas.openxmlformats.org/officeDocument/2006/relationships/hyperlink" Target="https://www.procyclingstats.com/rider/callum-scotson" TargetMode="External"/><Relationship Id="rId1194" Type="http://schemas.openxmlformats.org/officeDocument/2006/relationships/hyperlink" Target="https://www.procyclingstats.com/rider/lorenzo-finn" TargetMode="External"/><Relationship Id="rId217" Type="http://schemas.openxmlformats.org/officeDocument/2006/relationships/hyperlink" Target="https://www.procyclingstats.com/rider/sam-welsford" TargetMode="External"/><Relationship Id="rId564" Type="http://schemas.openxmlformats.org/officeDocument/2006/relationships/hyperlink" Target="https://www.procyclingstats.com/rider/patrick-gamper" TargetMode="External"/><Relationship Id="rId771" Type="http://schemas.openxmlformats.org/officeDocument/2006/relationships/hyperlink" Target="https://www.procyclingstats.com/rider/mohamad-izzat-hilmi-abdul-halil" TargetMode="External"/><Relationship Id="rId869" Type="http://schemas.openxmlformats.org/officeDocument/2006/relationships/hyperlink" Target="https://www.procyclingstats.com/rider/antoine-hue" TargetMode="External"/><Relationship Id="rId424" Type="http://schemas.openxmlformats.org/officeDocument/2006/relationships/hyperlink" Target="https://www.procyclingstats.com/rider/emils-liepins" TargetMode="External"/><Relationship Id="rId631" Type="http://schemas.openxmlformats.org/officeDocument/2006/relationships/hyperlink" Target="https://www.procyclingstats.com/rider/attilio-viviani" TargetMode="External"/><Relationship Id="rId729" Type="http://schemas.openxmlformats.org/officeDocument/2006/relationships/hyperlink" Target="https://www.procyclingstats.com/rider/chih-hao-tu" TargetMode="External"/><Relationship Id="rId1054" Type="http://schemas.openxmlformats.org/officeDocument/2006/relationships/hyperlink" Target="https://www.procyclingstats.com/rider/emile-van-niekerk" TargetMode="External"/><Relationship Id="rId1261" Type="http://schemas.openxmlformats.org/officeDocument/2006/relationships/hyperlink" Target="https://www.procyclingstats.com/rider/kacper-mientki" TargetMode="External"/><Relationship Id="rId1359" Type="http://schemas.openxmlformats.org/officeDocument/2006/relationships/hyperlink" Target="https://www.procyclingstats.com/rider/ulrik-tvedt" TargetMode="External"/><Relationship Id="rId936" Type="http://schemas.openxmlformats.org/officeDocument/2006/relationships/hyperlink" Target="https://www.procyclingstats.com/rider/pietro-mattio" TargetMode="External"/><Relationship Id="rId1121" Type="http://schemas.openxmlformats.org/officeDocument/2006/relationships/hyperlink" Target="https://www.procyclingstats.com/rider/jasper-philipsen" TargetMode="External"/><Relationship Id="rId1219" Type="http://schemas.openxmlformats.org/officeDocument/2006/relationships/hyperlink" Target="https://www.procyclingstats.com/rider/remco-evenepoel" TargetMode="External"/><Relationship Id="rId65" Type="http://schemas.openxmlformats.org/officeDocument/2006/relationships/hyperlink" Target="https://www.procyclingstats.com/rider/mathias-vacek" TargetMode="External"/><Relationship Id="rId1426" Type="http://schemas.openxmlformats.org/officeDocument/2006/relationships/hyperlink" Target="https://www.procyclingstats.com/rider/borislav-palashev" TargetMode="External"/><Relationship Id="rId281" Type="http://schemas.openxmlformats.org/officeDocument/2006/relationships/hyperlink" Target="https://www.procyclingstats.com/rider/louis-barre" TargetMode="External"/><Relationship Id="rId141" Type="http://schemas.openxmlformats.org/officeDocument/2006/relationships/hyperlink" Target="https://www.procyclingstats.com/rider/jarno-widar" TargetMode="External"/><Relationship Id="rId379" Type="http://schemas.openxmlformats.org/officeDocument/2006/relationships/hyperlink" Target="https://www.procyclingstats.com/rider/jose-manuel-diaz-gallego" TargetMode="External"/><Relationship Id="rId586" Type="http://schemas.openxmlformats.org/officeDocument/2006/relationships/hyperlink" Target="https://www.procyclingstats.com/rider/jesper-rasch" TargetMode="External"/><Relationship Id="rId793" Type="http://schemas.openxmlformats.org/officeDocument/2006/relationships/hyperlink" Target="https://www.procyclingstats.com/rider/kevin-avoine" TargetMode="External"/><Relationship Id="rId7" Type="http://schemas.openxmlformats.org/officeDocument/2006/relationships/hyperlink" Target="https://www.procyclingstats.com/rider/carlos-rodriguez-cano" TargetMode="External"/><Relationship Id="rId239" Type="http://schemas.openxmlformats.org/officeDocument/2006/relationships/hyperlink" Target="https://www.procyclingstats.com/rider/xandro-meurisse" TargetMode="External"/><Relationship Id="rId446" Type="http://schemas.openxmlformats.org/officeDocument/2006/relationships/hyperlink" Target="https://www.procyclingstats.com/rider/odd-christian-eiking" TargetMode="External"/><Relationship Id="rId653" Type="http://schemas.openxmlformats.org/officeDocument/2006/relationships/hyperlink" Target="https://www.procyclingstats.com/rider/davide-bomboi" TargetMode="External"/><Relationship Id="rId1076" Type="http://schemas.openxmlformats.org/officeDocument/2006/relationships/hyperlink" Target="https://www.procyclingstats.com/rider/dillon-corkery" TargetMode="External"/><Relationship Id="rId1283" Type="http://schemas.openxmlformats.org/officeDocument/2006/relationships/hyperlink" Target="https://www.procyclingstats.com/rider/jakob-omrzel" TargetMode="External"/><Relationship Id="rId306" Type="http://schemas.openxmlformats.org/officeDocument/2006/relationships/hyperlink" Target="https://www.procyclingstats.com/rider/urko-berrade-fernandez" TargetMode="External"/><Relationship Id="rId860" Type="http://schemas.openxmlformats.org/officeDocument/2006/relationships/hyperlink" Target="https://www.procyclingstats.com/rider/cameron-scott" TargetMode="External"/><Relationship Id="rId958" Type="http://schemas.openxmlformats.org/officeDocument/2006/relationships/hyperlink" Target="https://www.procyclingstats.com/rider/remi-capron" TargetMode="External"/><Relationship Id="rId1143" Type="http://schemas.openxmlformats.org/officeDocument/2006/relationships/hyperlink" Target="https://www.procyclingstats.com/rider/florian-lipowitz" TargetMode="External"/><Relationship Id="rId87" Type="http://schemas.openxmlformats.org/officeDocument/2006/relationships/hyperlink" Target="https://www.procyclingstats.com/rider/axel-zingle" TargetMode="External"/><Relationship Id="rId513" Type="http://schemas.openxmlformats.org/officeDocument/2006/relationships/hyperlink" Target="https://www.procyclingstats.com/rider/daniel-mclay" TargetMode="External"/><Relationship Id="rId720" Type="http://schemas.openxmlformats.org/officeDocument/2006/relationships/hyperlink" Target="https://www.procyclingstats.com/rider/alvaro-jose-hodeg" TargetMode="External"/><Relationship Id="rId818" Type="http://schemas.openxmlformats.org/officeDocument/2006/relationships/hyperlink" Target="https://www.procyclingstats.com/rider/boris-clark" TargetMode="External"/><Relationship Id="rId1350" Type="http://schemas.openxmlformats.org/officeDocument/2006/relationships/hyperlink" Target="https://www.procyclingstats.com/rider/javier-ibanez-beltran-de-salazar" TargetMode="External"/><Relationship Id="rId1448" Type="http://schemas.openxmlformats.org/officeDocument/2006/relationships/hyperlink" Target="https://www.procyclingstats.com/rider/anders-johnson" TargetMode="External"/><Relationship Id="rId1003" Type="http://schemas.openxmlformats.org/officeDocument/2006/relationships/hyperlink" Target="https://www.procyclingstats.com/rider/dylan-vandenstorme" TargetMode="External"/><Relationship Id="rId1210" Type="http://schemas.openxmlformats.org/officeDocument/2006/relationships/hyperlink" Target="https://www.procyclingstats.com/rider/alex-aranburu" TargetMode="External"/><Relationship Id="rId1308" Type="http://schemas.openxmlformats.org/officeDocument/2006/relationships/hyperlink" Target="https://www.procyclingstats.com/rider/frits-biesterbos" TargetMode="External"/><Relationship Id="rId14" Type="http://schemas.openxmlformats.org/officeDocument/2006/relationships/hyperlink" Target="https://www.procyclingstats.com/rider/mads-pedersen" TargetMode="External"/><Relationship Id="rId163" Type="http://schemas.openxmlformats.org/officeDocument/2006/relationships/hyperlink" Target="https://www.procyclingstats.com/rider/stan-dewulf" TargetMode="External"/><Relationship Id="rId370" Type="http://schemas.openxmlformats.org/officeDocument/2006/relationships/hyperlink" Target="https://www.procyclingstats.com/rider/victor-langellotti" TargetMode="External"/><Relationship Id="rId230" Type="http://schemas.openxmlformats.org/officeDocument/2006/relationships/hyperlink" Target="https://www.procyclingstats.com/rider/alex-kirsch" TargetMode="External"/><Relationship Id="rId468" Type="http://schemas.openxmlformats.org/officeDocument/2006/relationships/hyperlink" Target="https://www.procyclingstats.com/rider/jaume-guardeno" TargetMode="External"/><Relationship Id="rId675" Type="http://schemas.openxmlformats.org/officeDocument/2006/relationships/hyperlink" Target="https://www.procyclingstats.com/rider/luca-colnaghi" TargetMode="External"/><Relationship Id="rId882" Type="http://schemas.openxmlformats.org/officeDocument/2006/relationships/hyperlink" Target="https://www.procyclingstats.com/rider/gianni-marchand" TargetMode="External"/><Relationship Id="rId1098" Type="http://schemas.openxmlformats.org/officeDocument/2006/relationships/hyperlink" Target="https://www.procyclingstats.com/rider/axandre-van-petegem" TargetMode="External"/><Relationship Id="rId328" Type="http://schemas.openxmlformats.org/officeDocument/2006/relationships/hyperlink" Target="https://www.procyclingstats.com/rider/sylvain-moniquet" TargetMode="External"/><Relationship Id="rId535" Type="http://schemas.openxmlformats.org/officeDocument/2006/relationships/hyperlink" Target="https://www.procyclingstats.com/rider/sasha-weemaes" TargetMode="External"/><Relationship Id="rId742" Type="http://schemas.openxmlformats.org/officeDocument/2006/relationships/hyperlink" Target="https://www.procyclingstats.com/rider/adam-toupalik" TargetMode="External"/><Relationship Id="rId1165" Type="http://schemas.openxmlformats.org/officeDocument/2006/relationships/hyperlink" Target="https://www.procyclingstats.com/rider/wan-abdul-rahman-hamdan" TargetMode="External"/><Relationship Id="rId1372" Type="http://schemas.openxmlformats.org/officeDocument/2006/relationships/hyperlink" Target="https://www.procyclingstats.com/rider/edgar-cadena" TargetMode="External"/><Relationship Id="rId602" Type="http://schemas.openxmlformats.org/officeDocument/2006/relationships/hyperlink" Target="https://www.procyclingstats.com/rider/ander-okamika" TargetMode="External"/><Relationship Id="rId1025" Type="http://schemas.openxmlformats.org/officeDocument/2006/relationships/hyperlink" Target="https://www.procyclingstats.com/rider/ben-swift" TargetMode="External"/><Relationship Id="rId1232" Type="http://schemas.openxmlformats.org/officeDocument/2006/relationships/hyperlink" Target="https://www.procyclingstats.com/rider/vlad-van-mechelen" TargetMode="External"/><Relationship Id="rId907" Type="http://schemas.openxmlformats.org/officeDocument/2006/relationships/hyperlink" Target="https://www.procyclingstats.com/rider/axel-van-der-tuuk" TargetMode="External"/><Relationship Id="rId36" Type="http://schemas.openxmlformats.org/officeDocument/2006/relationships/hyperlink" Target="https://www.procyclingstats.com/rider/santiago-buitrago-sanchez" TargetMode="External"/><Relationship Id="rId185" Type="http://schemas.openxmlformats.org/officeDocument/2006/relationships/hyperlink" Target="https://www.procyclingstats.com/rider/pierre-gautherat" TargetMode="External"/><Relationship Id="rId392" Type="http://schemas.openxmlformats.org/officeDocument/2006/relationships/hyperlink" Target="https://www.procyclingstats.com/rider/darren-rafferty" TargetMode="External"/><Relationship Id="rId697" Type="http://schemas.openxmlformats.org/officeDocument/2006/relationships/hyperlink" Target="https://www.procyclingstats.com/rider/martin-svrcek" TargetMode="External"/><Relationship Id="rId252" Type="http://schemas.openxmlformats.org/officeDocument/2006/relationships/hyperlink" Target="https://www.procyclingstats.com/rider/sergio-higuita" TargetMode="External"/><Relationship Id="rId1187" Type="http://schemas.openxmlformats.org/officeDocument/2006/relationships/hyperlink" Target="https://www.procyclingstats.com/rider/garin-kelley" TargetMode="External"/><Relationship Id="rId112" Type="http://schemas.openxmlformats.org/officeDocument/2006/relationships/hyperlink" Target="https://www.procyclingstats.com/rider/luca-mozzato" TargetMode="External"/><Relationship Id="rId557" Type="http://schemas.openxmlformats.org/officeDocument/2006/relationships/hyperlink" Target="https://www.procyclingstats.com/rider/samuele-zoccarato" TargetMode="External"/><Relationship Id="rId764" Type="http://schemas.openxmlformats.org/officeDocument/2006/relationships/hyperlink" Target="https://www.procyclingstats.com/rider/joshua-golliker" TargetMode="External"/><Relationship Id="rId971" Type="http://schemas.openxmlformats.org/officeDocument/2006/relationships/hyperlink" Target="https://www.procyclingstats.com/rider/emiel-verstrynge" TargetMode="External"/><Relationship Id="rId1394" Type="http://schemas.openxmlformats.org/officeDocument/2006/relationships/hyperlink" Target="https://www.procyclingstats.com/rider/jack-ward" TargetMode="External"/><Relationship Id="rId417" Type="http://schemas.openxmlformats.org/officeDocument/2006/relationships/hyperlink" Target="https://www.procyclingstats.com/rider/nikias-arndt" TargetMode="External"/><Relationship Id="rId624" Type="http://schemas.openxmlformats.org/officeDocument/2006/relationships/hyperlink" Target="https://www.procyclingstats.com/rider/bilguunjargal-erdenebat" TargetMode="External"/><Relationship Id="rId831" Type="http://schemas.openxmlformats.org/officeDocument/2006/relationships/hyperlink" Target="https://www.procyclingstats.com/rider/zhen-li" TargetMode="External"/><Relationship Id="rId1047" Type="http://schemas.openxmlformats.org/officeDocument/2006/relationships/hyperlink" Target="https://www.procyclingstats.com/rider/adil-el-arbaoui" TargetMode="External"/><Relationship Id="rId1254" Type="http://schemas.openxmlformats.org/officeDocument/2006/relationships/hyperlink" Target="https://www.procyclingstats.com/rider/aidin-aliyari" TargetMode="External"/><Relationship Id="rId1461" Type="http://schemas.openxmlformats.org/officeDocument/2006/relationships/hyperlink" Target="https://www.procyclingstats.com/rider/pawel-bernas" TargetMode="External"/><Relationship Id="rId929" Type="http://schemas.openxmlformats.org/officeDocument/2006/relationships/hyperlink" Target="https://www.procyclingstats.com/rider/alessandro-romele" TargetMode="External"/><Relationship Id="rId1114" Type="http://schemas.openxmlformats.org/officeDocument/2006/relationships/hyperlink" Target="https://www.procyclingstats.com/rider/tim-merlier" TargetMode="External"/><Relationship Id="rId1321" Type="http://schemas.openxmlformats.org/officeDocument/2006/relationships/hyperlink" Target="https://www.procyclingstats.com/rider/tommaso-tessiore" TargetMode="External"/><Relationship Id="rId58" Type="http://schemas.openxmlformats.org/officeDocument/2006/relationships/hyperlink" Target="https://www.procyclingstats.com/rider/alex-aranburu" TargetMode="External"/><Relationship Id="rId1419" Type="http://schemas.openxmlformats.org/officeDocument/2006/relationships/hyperlink" Target="https://www.procyclingstats.com/rider/ramses-debruyne" TargetMode="External"/><Relationship Id="rId274" Type="http://schemas.openxmlformats.org/officeDocument/2006/relationships/hyperlink" Target="https://www.procyclingstats.com/rider/samuel-watson" TargetMode="External"/><Relationship Id="rId481" Type="http://schemas.openxmlformats.org/officeDocument/2006/relationships/hyperlink" Target="https://www.procyclingstats.com/rider/warre-vangheluwe" TargetMode="External"/><Relationship Id="rId134" Type="http://schemas.openxmlformats.org/officeDocument/2006/relationships/hyperlink" Target="https://www.procyclingstats.com/rider/edoardo-zambanini" TargetMode="External"/><Relationship Id="rId579" Type="http://schemas.openxmlformats.org/officeDocument/2006/relationships/hyperlink" Target="https://www.procyclingstats.com/rider/marco-murgano" TargetMode="External"/><Relationship Id="rId786" Type="http://schemas.openxmlformats.org/officeDocument/2006/relationships/hyperlink" Target="https://www.procyclingstats.com/rider/davide-persico" TargetMode="External"/><Relationship Id="rId993" Type="http://schemas.openxmlformats.org/officeDocument/2006/relationships/hyperlink" Target="https://www.procyclingstats.com/rider/diego-pablo-sevilla" TargetMode="External"/><Relationship Id="rId341" Type="http://schemas.openxmlformats.org/officeDocument/2006/relationships/hyperlink" Target="https://www.procyclingstats.com/rider/stan-van-tricht" TargetMode="External"/><Relationship Id="rId439" Type="http://schemas.openxmlformats.org/officeDocument/2006/relationships/hyperlink" Target="https://www.procyclingstats.com/rider/robert-stannard" TargetMode="External"/><Relationship Id="rId646" Type="http://schemas.openxmlformats.org/officeDocument/2006/relationships/hyperlink" Target="https://www.procyclingstats.com/rider/alex-martin-gutierrez" TargetMode="External"/><Relationship Id="rId1069" Type="http://schemas.openxmlformats.org/officeDocument/2006/relationships/hyperlink" Target="https://www.procyclingstats.com/rider/alekss-krasts" TargetMode="External"/><Relationship Id="rId1276" Type="http://schemas.openxmlformats.org/officeDocument/2006/relationships/hyperlink" Target="https://www.procyclingstats.com/rider/alessio-martinelli" TargetMode="External"/><Relationship Id="rId201" Type="http://schemas.openxmlformats.org/officeDocument/2006/relationships/hyperlink" Target="https://www.procyclingstats.com/rider/max-walscheid" TargetMode="External"/><Relationship Id="rId506" Type="http://schemas.openxmlformats.org/officeDocument/2006/relationships/hyperlink" Target="https://www.procyclingstats.com/rider/alessandro-covi" TargetMode="External"/><Relationship Id="rId853" Type="http://schemas.openxmlformats.org/officeDocument/2006/relationships/hyperlink" Target="https://www.procyclingstats.com/rider/enzo-leijnse" TargetMode="External"/><Relationship Id="rId1136" Type="http://schemas.openxmlformats.org/officeDocument/2006/relationships/hyperlink" Target="https://www.procyclingstats.com/rider/antoine-berlin" TargetMode="External"/><Relationship Id="rId713" Type="http://schemas.openxmlformats.org/officeDocument/2006/relationships/hyperlink" Target="https://www.procyclingstats.com/rider/brady-gilmore" TargetMode="External"/><Relationship Id="rId920" Type="http://schemas.openxmlformats.org/officeDocument/2006/relationships/hyperlink" Target="https://www.procyclingstats.com/rider/wouter-toussaint" TargetMode="External"/><Relationship Id="rId1343" Type="http://schemas.openxmlformats.org/officeDocument/2006/relationships/hyperlink" Target="https://www.procyclingstats.com/rider/adam-yates" TargetMode="External"/><Relationship Id="rId1203" Type="http://schemas.openxmlformats.org/officeDocument/2006/relationships/hyperlink" Target="https://www.procyclingstats.com/rider/victor-guernalec" TargetMode="External"/><Relationship Id="rId1410" Type="http://schemas.openxmlformats.org/officeDocument/2006/relationships/hyperlink" Target="https://www.procyclingstats.com/rider/pavel-bittner" TargetMode="External"/><Relationship Id="rId296" Type="http://schemas.openxmlformats.org/officeDocument/2006/relationships/hyperlink" Target="https://www.procyclingstats.com/rider/fabio-christen" TargetMode="External"/><Relationship Id="rId156" Type="http://schemas.openxmlformats.org/officeDocument/2006/relationships/hyperlink" Target="https://www.procyclingstats.com/rider/natnael-tesfatsion" TargetMode="External"/><Relationship Id="rId363" Type="http://schemas.openxmlformats.org/officeDocument/2006/relationships/hyperlink" Target="https://www.procyclingstats.com/rider/wilmar-paredes" TargetMode="External"/><Relationship Id="rId570" Type="http://schemas.openxmlformats.org/officeDocument/2006/relationships/hyperlink" Target="https://www.procyclingstats.com/rider/rasmus-bogh-wallin" TargetMode="External"/><Relationship Id="rId223" Type="http://schemas.openxmlformats.org/officeDocument/2006/relationships/hyperlink" Target="https://www.procyclingstats.com/rider/daan-hoole" TargetMode="External"/><Relationship Id="rId430" Type="http://schemas.openxmlformats.org/officeDocument/2006/relationships/hyperlink" Target="https://www.procyclingstats.com/rider/ben-hermans" TargetMode="External"/><Relationship Id="rId668" Type="http://schemas.openxmlformats.org/officeDocument/2006/relationships/hyperlink" Target="https://www.procyclingstats.com/rider/anders-skaarseth" TargetMode="External"/><Relationship Id="rId875" Type="http://schemas.openxmlformats.org/officeDocument/2006/relationships/hyperlink" Target="https://www.procyclingstats.com/rider/konrad-czabok" TargetMode="External"/><Relationship Id="rId1060" Type="http://schemas.openxmlformats.org/officeDocument/2006/relationships/hyperlink" Target="https://www.procyclingstats.com/rider/adam-holm-jorgensen" TargetMode="External"/><Relationship Id="rId1298" Type="http://schemas.openxmlformats.org/officeDocument/2006/relationships/hyperlink" Target="https://www.procyclingstats.com/rider/adam-rafferty" TargetMode="External"/><Relationship Id="rId528" Type="http://schemas.openxmlformats.org/officeDocument/2006/relationships/hyperlink" Target="https://www.procyclingstats.com/rider/guillaume-boivin" TargetMode="External"/><Relationship Id="rId735" Type="http://schemas.openxmlformats.org/officeDocument/2006/relationships/hyperlink" Target="https://www.procyclingstats.com/rider/johan-price-pejtersen" TargetMode="External"/><Relationship Id="rId942" Type="http://schemas.openxmlformats.org/officeDocument/2006/relationships/hyperlink" Target="https://www.procyclingstats.com/rider/hamish-beadle" TargetMode="External"/><Relationship Id="rId1158" Type="http://schemas.openxmlformats.org/officeDocument/2006/relationships/hyperlink" Target="https://www.procyclingstats.com/rider/tim-marsman" TargetMode="External"/><Relationship Id="rId1365" Type="http://schemas.openxmlformats.org/officeDocument/2006/relationships/hyperlink" Target="https://www.procyclingstats.com/rider/hugo-nunes" TargetMode="External"/><Relationship Id="rId1018" Type="http://schemas.openxmlformats.org/officeDocument/2006/relationships/hyperlink" Target="https://www.procyclingstats.com/rider/kristian-egholm1" TargetMode="External"/><Relationship Id="rId1225" Type="http://schemas.openxmlformats.org/officeDocument/2006/relationships/hyperlink" Target="https://www.procyclingstats.com/rider/leonardo-cobarrubia" TargetMode="External"/><Relationship Id="rId1432" Type="http://schemas.openxmlformats.org/officeDocument/2006/relationships/hyperlink" Target="https://www.procyclingstats.com/rider/swann-gloux" TargetMode="External"/><Relationship Id="rId71" Type="http://schemas.openxmlformats.org/officeDocument/2006/relationships/hyperlink" Target="https://www.procyclingstats.com/rider/alex-baudin" TargetMode="External"/><Relationship Id="rId802" Type="http://schemas.openxmlformats.org/officeDocument/2006/relationships/hyperlink" Target="https://www.procyclingstats.com/rider/axel-narbonne" TargetMode="External"/><Relationship Id="rId29" Type="http://schemas.openxmlformats.org/officeDocument/2006/relationships/hyperlink" Target="https://www.procyclingstats.com/rider/aleksandr-vlasov" TargetMode="External"/><Relationship Id="rId178" Type="http://schemas.openxmlformats.org/officeDocument/2006/relationships/hyperlink" Target="https://www.procyclingstats.com/rider/tobias-lund-andresen" TargetMode="External"/><Relationship Id="rId385" Type="http://schemas.openxmlformats.org/officeDocument/2006/relationships/hyperlink" Target="https://www.procyclingstats.com/rider/hartthijs-de-vries" TargetMode="External"/><Relationship Id="rId592" Type="http://schemas.openxmlformats.org/officeDocument/2006/relationships/hyperlink" Target="https://www.procyclingstats.com/rider/antonio-pedrero" TargetMode="External"/><Relationship Id="rId245" Type="http://schemas.openxmlformats.org/officeDocument/2006/relationships/hyperlink" Target="https://www.procyclingstats.com/rider/giovanni-lonardi" TargetMode="External"/><Relationship Id="rId452" Type="http://schemas.openxmlformats.org/officeDocument/2006/relationships/hyperlink" Target="https://www.procyclingstats.com/rider/ceriel-desal" TargetMode="External"/><Relationship Id="rId897" Type="http://schemas.openxmlformats.org/officeDocument/2006/relationships/hyperlink" Target="https://www.procyclingstats.com/rider/eirik-vang-vang-aas" TargetMode="External"/><Relationship Id="rId1082" Type="http://schemas.openxmlformats.org/officeDocument/2006/relationships/hyperlink" Target="https://www.procyclingstats.com/rider/matthew-walls" TargetMode="External"/><Relationship Id="rId105" Type="http://schemas.openxmlformats.org/officeDocument/2006/relationships/hyperlink" Target="https://www.procyclingstats.com/rider/jasper-stuyven" TargetMode="External"/><Relationship Id="rId312" Type="http://schemas.openxmlformats.org/officeDocument/2006/relationships/hyperlink" Target="https://www.procyclingstats.com/rider/amaury-capiot" TargetMode="External"/><Relationship Id="rId757" Type="http://schemas.openxmlformats.org/officeDocument/2006/relationships/hyperlink" Target="https://www.procyclingstats.com/rider/giacomo-villa" TargetMode="External"/><Relationship Id="rId964" Type="http://schemas.openxmlformats.org/officeDocument/2006/relationships/hyperlink" Target="https://www.procyclingstats.com/rider/filippo-turconi" TargetMode="External"/><Relationship Id="rId1387" Type="http://schemas.openxmlformats.org/officeDocument/2006/relationships/hyperlink" Target="https://www.procyclingstats.com/rider/lewis-bower" TargetMode="External"/><Relationship Id="rId93" Type="http://schemas.openxmlformats.org/officeDocument/2006/relationships/hyperlink" Target="https://www.procyclingstats.com/rider/roger-adria" TargetMode="External"/><Relationship Id="rId617" Type="http://schemas.openxmlformats.org/officeDocument/2006/relationships/hyperlink" Target="https://www.procyclingstats.com/rider/jonathan-couanon" TargetMode="External"/><Relationship Id="rId824" Type="http://schemas.openxmlformats.org/officeDocument/2006/relationships/hyperlink" Target="https://www.procyclingstats.com/rider/jorge-gutierrez-gonzalez" TargetMode="External"/><Relationship Id="rId1247" Type="http://schemas.openxmlformats.org/officeDocument/2006/relationships/hyperlink" Target="https://www.procyclingstats.com/rider/bruno-kessler" TargetMode="External"/><Relationship Id="rId1454" Type="http://schemas.openxmlformats.org/officeDocument/2006/relationships/hyperlink" Target="https://www.procyclingstats.com/rider/evan-boyle" TargetMode="External"/><Relationship Id="rId1107" Type="http://schemas.openxmlformats.org/officeDocument/2006/relationships/hyperlink" Target="https://www.procyclingstats.com/rider/paul-magnier" TargetMode="External"/><Relationship Id="rId1314" Type="http://schemas.openxmlformats.org/officeDocument/2006/relationships/hyperlink" Target="https://www.procyclingstats.com/rider/eduard-michael-grosu" TargetMode="External"/><Relationship Id="rId20" Type="http://schemas.openxmlformats.org/officeDocument/2006/relationships/hyperlink" Target="https://www.procyclingstats.com/rider/adam-yates" TargetMode="External"/><Relationship Id="rId267" Type="http://schemas.openxmlformats.org/officeDocument/2006/relationships/hyperlink" Target="https://www.procyclingstats.com/rider/stefano-oldani" TargetMode="External"/><Relationship Id="rId474" Type="http://schemas.openxmlformats.org/officeDocument/2006/relationships/hyperlink" Target="https://www.procyclingstats.com/rider/luke-burns" TargetMode="External"/><Relationship Id="rId127" Type="http://schemas.openxmlformats.org/officeDocument/2006/relationships/hyperlink" Target="https://www.procyclingstats.com/rider/alec-segaert" TargetMode="External"/><Relationship Id="rId681" Type="http://schemas.openxmlformats.org/officeDocument/2006/relationships/hyperlink" Target="https://www.procyclingstats.com/rider/andrea-garosio" TargetMode="External"/><Relationship Id="rId779" Type="http://schemas.openxmlformats.org/officeDocument/2006/relationships/hyperlink" Target="https://www.procyclingstats.com/rider/binyan-ma" TargetMode="External"/><Relationship Id="rId986" Type="http://schemas.openxmlformats.org/officeDocument/2006/relationships/hyperlink" Target="https://www.procyclingstats.com/rider/francisco-penuela" TargetMode="External"/><Relationship Id="rId334" Type="http://schemas.openxmlformats.org/officeDocument/2006/relationships/hyperlink" Target="https://www.procyclingstats.com/rider/alessandro-tonelli" TargetMode="External"/><Relationship Id="rId541" Type="http://schemas.openxmlformats.org/officeDocument/2006/relationships/hyperlink" Target="https://www.procyclingstats.com/rider/jonas-koch" TargetMode="External"/><Relationship Id="rId639" Type="http://schemas.openxmlformats.org/officeDocument/2006/relationships/hyperlink" Target="https://www.procyclingstats.com/rider/alexander-salby" TargetMode="External"/><Relationship Id="rId1171" Type="http://schemas.openxmlformats.org/officeDocument/2006/relationships/hyperlink" Target="https://www.procyclingstats.com/rider/kevin-pezzo-rosola" TargetMode="External"/><Relationship Id="rId1269" Type="http://schemas.openxmlformats.org/officeDocument/2006/relationships/hyperlink" Target="https://www.procyclingstats.com/rider/kasper-haugland" TargetMode="External"/><Relationship Id="rId1476" Type="http://schemas.openxmlformats.org/officeDocument/2006/relationships/hyperlink" Target="https://www.procyclingstats.com/rider/magnus-sheffield" TargetMode="External"/><Relationship Id="rId401" Type="http://schemas.openxmlformats.org/officeDocument/2006/relationships/hyperlink" Target="https://www.procyclingstats.com/rider/michal-paluta" TargetMode="External"/><Relationship Id="rId846" Type="http://schemas.openxmlformats.org/officeDocument/2006/relationships/hyperlink" Target="https://www.procyclingstats.com/rider/andrea-guerra" TargetMode="External"/><Relationship Id="rId1031" Type="http://schemas.openxmlformats.org/officeDocument/2006/relationships/hyperlink" Target="https://www.procyclingstats.com/rider/emil-stoynev" TargetMode="External"/><Relationship Id="rId1129" Type="http://schemas.openxmlformats.org/officeDocument/2006/relationships/hyperlink" Target="https://www.procyclingstats.com/rider/didier-munyaneza" TargetMode="External"/><Relationship Id="rId706" Type="http://schemas.openxmlformats.org/officeDocument/2006/relationships/hyperlink" Target="https://www.procyclingstats.com/rider/marcus-sander-hansen" TargetMode="External"/><Relationship Id="rId913" Type="http://schemas.openxmlformats.org/officeDocument/2006/relationships/hyperlink" Target="https://www.procyclingstats.com/rider/tomas-kalojiros" TargetMode="External"/><Relationship Id="rId1336" Type="http://schemas.openxmlformats.org/officeDocument/2006/relationships/hyperlink" Target="https://www.procyclingstats.com/rider/thymen-arensman" TargetMode="External"/><Relationship Id="rId42" Type="http://schemas.openxmlformats.org/officeDocument/2006/relationships/hyperlink" Target="https://www.procyclingstats.com/rider/kaden-groves" TargetMode="External"/><Relationship Id="rId1403" Type="http://schemas.openxmlformats.org/officeDocument/2006/relationships/hyperlink" Target="https://www.procyclingstats.com/rider/robbe-claeys" TargetMode="External"/><Relationship Id="rId191" Type="http://schemas.openxmlformats.org/officeDocument/2006/relationships/hyperlink" Target="https://www.procyclingstats.com/rider/ethan-hayter" TargetMode="External"/><Relationship Id="rId289" Type="http://schemas.openxmlformats.org/officeDocument/2006/relationships/hyperlink" Target="https://www.procyclingstats.com/rider/julien-bernard" TargetMode="External"/><Relationship Id="rId496" Type="http://schemas.openxmlformats.org/officeDocument/2006/relationships/hyperlink" Target="https://www.procyclingstats.com/rider/hugh-carthy" TargetMode="External"/><Relationship Id="rId149" Type="http://schemas.openxmlformats.org/officeDocument/2006/relationships/hyperlink" Target="https://www.procyclingstats.com/rider/oliver-naesen" TargetMode="External"/><Relationship Id="rId356" Type="http://schemas.openxmlformats.org/officeDocument/2006/relationships/hyperlink" Target="https://www.procyclingstats.com/rider/brent-van-moer" TargetMode="External"/><Relationship Id="rId563" Type="http://schemas.openxmlformats.org/officeDocument/2006/relationships/hyperlink" Target="https://www.procyclingstats.com/rider/gleb-brussenskiy" TargetMode="External"/><Relationship Id="rId770" Type="http://schemas.openxmlformats.org/officeDocument/2006/relationships/hyperlink" Target="https://www.procyclingstats.com/rider/ahmet-orken" TargetMode="External"/><Relationship Id="rId1193" Type="http://schemas.openxmlformats.org/officeDocument/2006/relationships/hyperlink" Target="https://www.procyclingstats.com/rider/julius-van-den-berg" TargetMode="External"/><Relationship Id="rId216" Type="http://schemas.openxmlformats.org/officeDocument/2006/relationships/hyperlink" Target="https://www.procyclingstats.com/rider/filippo-fiorelli" TargetMode="External"/><Relationship Id="rId423" Type="http://schemas.openxmlformats.org/officeDocument/2006/relationships/hyperlink" Target="https://www.procyclingstats.com/rider/pascal-eenkhoorn" TargetMode="External"/><Relationship Id="rId868" Type="http://schemas.openxmlformats.org/officeDocument/2006/relationships/hyperlink" Target="https://www.procyclingstats.com/rider/gwen-leclainche" TargetMode="External"/><Relationship Id="rId1053" Type="http://schemas.openxmlformats.org/officeDocument/2006/relationships/hyperlink" Target="https://www.procyclingstats.com/rider/edvin-lovidius" TargetMode="External"/><Relationship Id="rId1260" Type="http://schemas.openxmlformats.org/officeDocument/2006/relationships/hyperlink" Target="https://www.procyclingstats.com/rider/ville-merlov1" TargetMode="External"/><Relationship Id="rId630" Type="http://schemas.openxmlformats.org/officeDocument/2006/relationships/hyperlink" Target="https://www.procyclingstats.com/rider/mihael-stajnar" TargetMode="External"/><Relationship Id="rId728" Type="http://schemas.openxmlformats.org/officeDocument/2006/relationships/hyperlink" Target="https://www.procyclingstats.com/rider/euro-kim" TargetMode="External"/><Relationship Id="rId935" Type="http://schemas.openxmlformats.org/officeDocument/2006/relationships/hyperlink" Target="https://www.procyclingstats.com/rider/mauricio-zapata" TargetMode="External"/><Relationship Id="rId1358" Type="http://schemas.openxmlformats.org/officeDocument/2006/relationships/hyperlink" Target="https://www.procyclingstats.com/rider/eivind-broholt-fougner" TargetMode="External"/><Relationship Id="rId64" Type="http://schemas.openxmlformats.org/officeDocument/2006/relationships/hyperlink" Target="https://www.procyclingstats.com/rider/stephen-williams" TargetMode="External"/><Relationship Id="rId1120" Type="http://schemas.openxmlformats.org/officeDocument/2006/relationships/hyperlink" Target="https://www.procyclingstats.com/rider/juan-ayuso-pesquera" TargetMode="External"/><Relationship Id="rId1218" Type="http://schemas.openxmlformats.org/officeDocument/2006/relationships/hyperlink" Target="https://www.procyclingstats.com/rider/giovanni-bortoluzzi" TargetMode="External"/><Relationship Id="rId1425" Type="http://schemas.openxmlformats.org/officeDocument/2006/relationships/hyperlink" Target="https://www.procyclingstats.com/rider/andrea-mifsud" TargetMode="External"/><Relationship Id="rId280" Type="http://schemas.openxmlformats.org/officeDocument/2006/relationships/hyperlink" Target="https://www.procyclingstats.com/rider/raul-garcia-pierna" TargetMode="External"/><Relationship Id="rId140" Type="http://schemas.openxmlformats.org/officeDocument/2006/relationships/hyperlink" Target="https://www.procyclingstats.com/rider/jan-christen" TargetMode="External"/><Relationship Id="rId378" Type="http://schemas.openxmlformats.org/officeDocument/2006/relationships/hyperlink" Target="https://www.procyclingstats.com/rider/davide-cimolai" TargetMode="External"/><Relationship Id="rId585" Type="http://schemas.openxmlformats.org/officeDocument/2006/relationships/hyperlink" Target="https://www.procyclingstats.com/rider/iuri-leitao" TargetMode="External"/><Relationship Id="rId792" Type="http://schemas.openxmlformats.org/officeDocument/2006/relationships/hyperlink" Target="https://www.procyclingstats.com/rider/brandon-alejandro-rojas-vega" TargetMode="External"/><Relationship Id="rId6" Type="http://schemas.openxmlformats.org/officeDocument/2006/relationships/hyperlink" Target="https://www.procyclingstats.com/rider/jasper-philipsen" TargetMode="External"/><Relationship Id="rId238" Type="http://schemas.openxmlformats.org/officeDocument/2006/relationships/hyperlink" Target="https://www.procyclingstats.com/rider/axel-laurance" TargetMode="External"/><Relationship Id="rId445" Type="http://schemas.openxmlformats.org/officeDocument/2006/relationships/hyperlink" Target="https://www.procyclingstats.com/rider/mick-van-dijke" TargetMode="External"/><Relationship Id="rId652" Type="http://schemas.openxmlformats.org/officeDocument/2006/relationships/hyperlink" Target="https://www.procyclingstats.com/rider/mathias-bregnhoj" TargetMode="External"/><Relationship Id="rId1075" Type="http://schemas.openxmlformats.org/officeDocument/2006/relationships/hyperlink" Target="https://www.procyclingstats.com/rider/luis-gomes" TargetMode="External"/><Relationship Id="rId1282" Type="http://schemas.openxmlformats.org/officeDocument/2006/relationships/hyperlink" Target="https://www.procyclingstats.com/rider/zak-erzen" TargetMode="External"/><Relationship Id="rId305" Type="http://schemas.openxmlformats.org/officeDocument/2006/relationships/hyperlink" Target="https://www.procyclingstats.com/rider/yevgeniy-fedorov" TargetMode="External"/><Relationship Id="rId512" Type="http://schemas.openxmlformats.org/officeDocument/2006/relationships/hyperlink" Target="https://www.procyclingstats.com/rider/luka-mezgec" TargetMode="External"/><Relationship Id="rId957" Type="http://schemas.openxmlformats.org/officeDocument/2006/relationships/hyperlink" Target="https://www.procyclingstats.com/rider/robin-plamondon" TargetMode="External"/><Relationship Id="rId1142" Type="http://schemas.openxmlformats.org/officeDocument/2006/relationships/hyperlink" Target="https://www.procyclingstats.com/rider/mads-pedersen" TargetMode="External"/><Relationship Id="rId86" Type="http://schemas.openxmlformats.org/officeDocument/2006/relationships/hyperlink" Target="https://www.procyclingstats.com/rider/jay-vine" TargetMode="External"/><Relationship Id="rId817" Type="http://schemas.openxmlformats.org/officeDocument/2006/relationships/hyperlink" Target="https://www.procyclingstats.com/rider/ruben-mario-acosta" TargetMode="External"/><Relationship Id="rId1002" Type="http://schemas.openxmlformats.org/officeDocument/2006/relationships/hyperlink" Target="https://www.procyclingstats.com/rider/joshua-gudnitz" TargetMode="External"/><Relationship Id="rId1447" Type="http://schemas.openxmlformats.org/officeDocument/2006/relationships/hyperlink" Target="https://www.procyclingstats.com/rider/timo-de-jong" TargetMode="External"/><Relationship Id="rId1307" Type="http://schemas.openxmlformats.org/officeDocument/2006/relationships/hyperlink" Target="https://www.procyclingstats.com/rider/nate-pringle" TargetMode="External"/><Relationship Id="rId13" Type="http://schemas.openxmlformats.org/officeDocument/2006/relationships/hyperlink" Target="https://www.procyclingstats.com/rider/stefan-kung" TargetMode="External"/><Relationship Id="rId162" Type="http://schemas.openxmlformats.org/officeDocument/2006/relationships/hyperlink" Target="https://www.procyclingstats.com/rider/juan-sebastian-molano" TargetMode="External"/><Relationship Id="rId467" Type="http://schemas.openxmlformats.org/officeDocument/2006/relationships/hyperlink" Target="https://www.procyclingstats.com/rider/artem-nych" TargetMode="External"/><Relationship Id="rId1097" Type="http://schemas.openxmlformats.org/officeDocument/2006/relationships/hyperlink" Target="https://www.procyclingstats.com/rider/diego-uriarte-belzunegi" TargetMode="External"/><Relationship Id="rId674" Type="http://schemas.openxmlformats.org/officeDocument/2006/relationships/hyperlink" Target="https://www.procyclingstats.com/rider/diego-andres-camargo" TargetMode="External"/><Relationship Id="rId881" Type="http://schemas.openxmlformats.org/officeDocument/2006/relationships/hyperlink" Target="https://www.procyclingstats.com/rider/otto-van-zanden" TargetMode="External"/><Relationship Id="rId979" Type="http://schemas.openxmlformats.org/officeDocument/2006/relationships/hyperlink" Target="https://www.procyclingstats.com/rider/andrew-august" TargetMode="External"/><Relationship Id="rId327" Type="http://schemas.openxmlformats.org/officeDocument/2006/relationships/hyperlink" Target="https://www.procyclingstats.com/rider/jakub-mareczko" TargetMode="External"/><Relationship Id="rId534" Type="http://schemas.openxmlformats.org/officeDocument/2006/relationships/hyperlink" Target="https://www.procyclingstats.com/rider/erlend-blikra" TargetMode="External"/><Relationship Id="rId741" Type="http://schemas.openxmlformats.org/officeDocument/2006/relationships/hyperlink" Target="https://www.procyclingstats.com/rider/kuicheng-wang" TargetMode="External"/><Relationship Id="rId839" Type="http://schemas.openxmlformats.org/officeDocument/2006/relationships/hyperlink" Target="https://www.procyclingstats.com/rider/aidan-james-mendoza" TargetMode="External"/><Relationship Id="rId1164" Type="http://schemas.openxmlformats.org/officeDocument/2006/relationships/hyperlink" Target="https://www.procyclingstats.com/rider/aleksandr-shakotko" TargetMode="External"/><Relationship Id="rId1371" Type="http://schemas.openxmlformats.org/officeDocument/2006/relationships/hyperlink" Target="https://www.procyclingstats.com/rider/pedro-silva1" TargetMode="External"/><Relationship Id="rId1469" Type="http://schemas.openxmlformats.org/officeDocument/2006/relationships/hyperlink" Target="https://www.procyclingstats.com/rider/bruno-armirail" TargetMode="External"/><Relationship Id="rId601" Type="http://schemas.openxmlformats.org/officeDocument/2006/relationships/hyperlink" Target="https://www.procyclingstats.com/rider/thimo-willems" TargetMode="External"/><Relationship Id="rId1024" Type="http://schemas.openxmlformats.org/officeDocument/2006/relationships/hyperlink" Target="https://www.procyclingstats.com/rider/dean-harvey" TargetMode="External"/><Relationship Id="rId1231" Type="http://schemas.openxmlformats.org/officeDocument/2006/relationships/hyperlink" Target="https://www.procyclingstats.com/rider/aubin-sparfel" TargetMode="External"/><Relationship Id="rId906" Type="http://schemas.openxmlformats.org/officeDocument/2006/relationships/hyperlink" Target="https://www.procyclingstats.com/rider/roel-van-sintmaartensdijk" TargetMode="External"/><Relationship Id="rId1329" Type="http://schemas.openxmlformats.org/officeDocument/2006/relationships/hyperlink" Target="https://www.procyclingstats.com/rider/kevin-biehl" TargetMode="External"/><Relationship Id="rId35" Type="http://schemas.openxmlformats.org/officeDocument/2006/relationships/hyperlink" Target="https://www.procyclingstats.com/rider/thomas-pidcock" TargetMode="External"/><Relationship Id="rId184" Type="http://schemas.openxmlformats.org/officeDocument/2006/relationships/hyperlink" Target="https://www.procyclingstats.com/rider/jordan-jegat" TargetMode="External"/><Relationship Id="rId391" Type="http://schemas.openxmlformats.org/officeDocument/2006/relationships/hyperlink" Target="https://www.procyclingstats.com/rider/gorka-sorarrain" TargetMode="External"/><Relationship Id="rId251" Type="http://schemas.openxmlformats.org/officeDocument/2006/relationships/hyperlink" Target="https://www.procyclingstats.com/rider/jelte-krijnsen" TargetMode="External"/><Relationship Id="rId489" Type="http://schemas.openxmlformats.org/officeDocument/2006/relationships/hyperlink" Target="https://www.procyclingstats.com/rider/tom-donnenwirth" TargetMode="External"/><Relationship Id="rId696" Type="http://schemas.openxmlformats.org/officeDocument/2006/relationships/hyperlink" Target="https://www.procyclingstats.com/rider/ognjen-ilic" TargetMode="External"/><Relationship Id="rId349" Type="http://schemas.openxmlformats.org/officeDocument/2006/relationships/hyperlink" Target="https://www.procyclingstats.com/rider/chris-hamilton" TargetMode="External"/><Relationship Id="rId556" Type="http://schemas.openxmlformats.org/officeDocument/2006/relationships/hyperlink" Target="https://www.procyclingstats.com/rider/jens-reynders" TargetMode="External"/><Relationship Id="rId763" Type="http://schemas.openxmlformats.org/officeDocument/2006/relationships/hyperlink" Target="https://www.procyclingstats.com/rider/diego-pescador" TargetMode="External"/><Relationship Id="rId1186" Type="http://schemas.openxmlformats.org/officeDocument/2006/relationships/hyperlink" Target="https://www.procyclingstats.com/rider/jannis-peter" TargetMode="External"/><Relationship Id="rId1393" Type="http://schemas.openxmlformats.org/officeDocument/2006/relationships/hyperlink" Target="https://www.procyclingstats.com/rider/alexandre-kess" TargetMode="External"/><Relationship Id="rId111" Type="http://schemas.openxmlformats.org/officeDocument/2006/relationships/hyperlink" Target="https://www.procyclingstats.com/rider/sepp-kuss" TargetMode="External"/><Relationship Id="rId209" Type="http://schemas.openxmlformats.org/officeDocument/2006/relationships/hyperlink" Target="https://www.procyclingstats.com/rider/felix-grossschartner" TargetMode="External"/><Relationship Id="rId416" Type="http://schemas.openxmlformats.org/officeDocument/2006/relationships/hyperlink" Target="https://www.procyclingstats.com/rider/torstein-traeen" TargetMode="External"/><Relationship Id="rId970" Type="http://schemas.openxmlformats.org/officeDocument/2006/relationships/hyperlink" Target="https://www.procyclingstats.com/rider/louis-rouland" TargetMode="External"/><Relationship Id="rId1046" Type="http://schemas.openxmlformats.org/officeDocument/2006/relationships/hyperlink" Target="https://www.procyclingstats.com/rider/brandon-downes" TargetMode="External"/><Relationship Id="rId1253" Type="http://schemas.openxmlformats.org/officeDocument/2006/relationships/hyperlink" Target="https://www.procyclingstats.com/rider/rudolf-remkhi" TargetMode="External"/><Relationship Id="rId623" Type="http://schemas.openxmlformats.org/officeDocument/2006/relationships/hyperlink" Target="https://www.procyclingstats.com/rider/alan-jousseaume" TargetMode="External"/><Relationship Id="rId830" Type="http://schemas.openxmlformats.org/officeDocument/2006/relationships/hyperlink" Target="https://www.procyclingstats.com/rider/ratchanon-yaowarat" TargetMode="External"/><Relationship Id="rId928" Type="http://schemas.openxmlformats.org/officeDocument/2006/relationships/hyperlink" Target="https://www.procyclingstats.com/rider/alessandro-borgo" TargetMode="External"/><Relationship Id="rId1460" Type="http://schemas.openxmlformats.org/officeDocument/2006/relationships/hyperlink" Target="https://www.procyclingstats.com/rider/tim-wafler" TargetMode="External"/><Relationship Id="rId57" Type="http://schemas.openxmlformats.org/officeDocument/2006/relationships/hyperlink" Target="https://www.procyclingstats.com/rider/kevin-vauquelin" TargetMode="External"/><Relationship Id="rId1113" Type="http://schemas.openxmlformats.org/officeDocument/2006/relationships/hyperlink" Target="https://www.procyclingstats.com/rider/giulio-ciccone" TargetMode="External"/><Relationship Id="rId1320" Type="http://schemas.openxmlformats.org/officeDocument/2006/relationships/hyperlink" Target="https://www.procyclingstats.com/rider/karst-hayma" TargetMode="External"/><Relationship Id="rId1418" Type="http://schemas.openxmlformats.org/officeDocument/2006/relationships/hyperlink" Target="https://www.procyclingstats.com/rider/lucas-van-gils" TargetMode="External"/><Relationship Id="rId273" Type="http://schemas.openxmlformats.org/officeDocument/2006/relationships/hyperlink" Target="https://www.procyclingstats.com/rider/harm-vanhoucke" TargetMode="External"/><Relationship Id="rId480" Type="http://schemas.openxmlformats.org/officeDocument/2006/relationships/hyperlink" Target="https://www.procyclingstats.com/rider/ibon-ruiz" TargetMode="External"/><Relationship Id="rId133" Type="http://schemas.openxmlformats.org/officeDocument/2006/relationships/hyperlink" Target="https://www.procyclingstats.com/rider/edoardo-affini" TargetMode="External"/><Relationship Id="rId340" Type="http://schemas.openxmlformats.org/officeDocument/2006/relationships/hyperlink" Target="https://www.procyclingstats.com/rider/mathias-norsgaard" TargetMode="External"/><Relationship Id="rId578" Type="http://schemas.openxmlformats.org/officeDocument/2006/relationships/hyperlink" Target="https://www.procyclingstats.com/rider/jordi-lopez-caravaca" TargetMode="External"/><Relationship Id="rId785" Type="http://schemas.openxmlformats.org/officeDocument/2006/relationships/hyperlink" Target="https://www.procyclingstats.com/rider/william-blume-levy" TargetMode="External"/><Relationship Id="rId992" Type="http://schemas.openxmlformats.org/officeDocument/2006/relationships/hyperlink" Target="https://www.procyclingstats.com/rider/andrey-andre" TargetMode="External"/><Relationship Id="rId200" Type="http://schemas.openxmlformats.org/officeDocument/2006/relationships/hyperlink" Target="https://www.procyclingstats.com/rider/anthony-turgis" TargetMode="External"/><Relationship Id="rId438" Type="http://schemas.openxmlformats.org/officeDocument/2006/relationships/hyperlink" Target="https://www.procyclingstats.com/rider/logan-currie" TargetMode="External"/><Relationship Id="rId645" Type="http://schemas.openxmlformats.org/officeDocument/2006/relationships/hyperlink" Target="https://www.procyclingstats.com/rider/valentin-retailleau" TargetMode="External"/><Relationship Id="rId852" Type="http://schemas.openxmlformats.org/officeDocument/2006/relationships/hyperlink" Target="https://www.procyclingstats.com/rider/filippo-d-aiuto" TargetMode="External"/><Relationship Id="rId1068" Type="http://schemas.openxmlformats.org/officeDocument/2006/relationships/hyperlink" Target="https://www.procyclingstats.com/rider/kamil-gradek" TargetMode="External"/><Relationship Id="rId1275" Type="http://schemas.openxmlformats.org/officeDocument/2006/relationships/hyperlink" Target="https://www.procyclingstats.com/rider/simon-yates" TargetMode="External"/><Relationship Id="rId505" Type="http://schemas.openxmlformats.org/officeDocument/2006/relationships/hyperlink" Target="https://www.procyclingstats.com/rider/andrea-pasqualon" TargetMode="External"/><Relationship Id="rId712" Type="http://schemas.openxmlformats.org/officeDocument/2006/relationships/hyperlink" Target="https://www.procyclingstats.com/rider/drew-morey" TargetMode="External"/><Relationship Id="rId1135" Type="http://schemas.openxmlformats.org/officeDocument/2006/relationships/hyperlink" Target="https://www.procyclingstats.com/rider/mike-uwiduhaye" TargetMode="External"/><Relationship Id="rId1342" Type="http://schemas.openxmlformats.org/officeDocument/2006/relationships/hyperlink" Target="https://www.procyclingstats.com/rider/tim-wellens" TargetMode="External"/><Relationship Id="rId79" Type="http://schemas.openxmlformats.org/officeDocument/2006/relationships/hyperlink" Target="https://www.procyclingstats.com/rider/pavel-sivakov" TargetMode="External"/><Relationship Id="rId1202" Type="http://schemas.openxmlformats.org/officeDocument/2006/relationships/hyperlink" Target="https://www.procyclingstats.com/rider/similien-hamon" TargetMode="External"/><Relationship Id="rId295" Type="http://schemas.openxmlformats.org/officeDocument/2006/relationships/hyperlink" Target="https://www.procyclingstats.com/rider/marco-frigo" TargetMode="External"/><Relationship Id="rId155" Type="http://schemas.openxmlformats.org/officeDocument/2006/relationships/hyperlink" Target="https://www.procyclingstats.com/rider/georg-zimmermann" TargetMode="External"/><Relationship Id="rId362" Type="http://schemas.openxmlformats.org/officeDocument/2006/relationships/hyperlink" Target="https://www.procyclingstats.com/rider/welay-hagos-berhe" TargetMode="External"/><Relationship Id="rId1297" Type="http://schemas.openxmlformats.org/officeDocument/2006/relationships/hyperlink" Target="https://www.procyclingstats.com/rider/patrick-boje-frydkjaer" TargetMode="External"/><Relationship Id="rId222" Type="http://schemas.openxmlformats.org/officeDocument/2006/relationships/hyperlink" Target="https://www.procyclingstats.com/rider/aaron-gate" TargetMode="External"/><Relationship Id="rId667" Type="http://schemas.openxmlformats.org/officeDocument/2006/relationships/hyperlink" Target="https://www.procyclingstats.com/rider/damien-touze" TargetMode="External"/><Relationship Id="rId874" Type="http://schemas.openxmlformats.org/officeDocument/2006/relationships/hyperlink" Target="https://www.procyclingstats.com/rider/filippo-tagliani" TargetMode="External"/><Relationship Id="rId527" Type="http://schemas.openxmlformats.org/officeDocument/2006/relationships/hyperlink" Target="https://www.procyclingstats.com/rider/jakub-otruba" TargetMode="External"/><Relationship Id="rId734" Type="http://schemas.openxmlformats.org/officeDocument/2006/relationships/hyperlink" Target="https://www.procyclingstats.com/rider/david-martin-romero" TargetMode="External"/><Relationship Id="rId941" Type="http://schemas.openxmlformats.org/officeDocument/2006/relationships/hyperlink" Target="https://www.procyclingstats.com/rider/lukas-kubis" TargetMode="External"/><Relationship Id="rId1157" Type="http://schemas.openxmlformats.org/officeDocument/2006/relationships/hyperlink" Target="https://www.procyclingstats.com/rider/erik-nordsaeter-resell" TargetMode="External"/><Relationship Id="rId1364" Type="http://schemas.openxmlformats.org/officeDocument/2006/relationships/hyperlink" Target="https://www.procyclingstats.com/rider/jens-verbrugghe" TargetMode="External"/><Relationship Id="rId70" Type="http://schemas.openxmlformats.org/officeDocument/2006/relationships/hyperlink" Target="https://www.procyclingstats.com/rider/egan-bernal" TargetMode="External"/><Relationship Id="rId801" Type="http://schemas.openxmlformats.org/officeDocument/2006/relationships/hyperlink" Target="https://www.procyclingstats.com/rider/melvin-crommelinck" TargetMode="External"/><Relationship Id="rId1017" Type="http://schemas.openxmlformats.org/officeDocument/2006/relationships/hyperlink" Target="https://www.procyclingstats.com/rider/joshua-huppertz" TargetMode="External"/><Relationship Id="rId1224" Type="http://schemas.openxmlformats.org/officeDocument/2006/relationships/hyperlink" Target="https://www.procyclingstats.com/rider/cristian-david-pita" TargetMode="External"/><Relationship Id="rId1431" Type="http://schemas.openxmlformats.org/officeDocument/2006/relationships/hyperlink" Target="https://www.procyclingstats.com/rider/casper-van-der-woude" TargetMode="External"/><Relationship Id="rId28" Type="http://schemas.openxmlformats.org/officeDocument/2006/relationships/hyperlink" Target="https://www.procyclingstats.com/rider/richard-carapaz" TargetMode="External"/><Relationship Id="rId177" Type="http://schemas.openxmlformats.org/officeDocument/2006/relationships/hyperlink" Target="https://www.procyclingstats.com/rider/georg-steinhauser" TargetMode="External"/><Relationship Id="rId384" Type="http://schemas.openxmlformats.org/officeDocument/2006/relationships/hyperlink" Target="https://www.procyclingstats.com/rider/matyas-kopecky" TargetMode="External"/><Relationship Id="rId591" Type="http://schemas.openxmlformats.org/officeDocument/2006/relationships/hyperlink" Target="https://www.procyclingstats.com/rider/sam-oomen" TargetMode="External"/><Relationship Id="rId244" Type="http://schemas.openxmlformats.org/officeDocument/2006/relationships/hyperlink" Target="https://www.procyclingstats.com/rider/brandon-smith-rivera-vargas" TargetMode="External"/><Relationship Id="rId689" Type="http://schemas.openxmlformats.org/officeDocument/2006/relationships/hyperlink" Target="https://www.procyclingstats.com/rider/samuel-leroux" TargetMode="External"/><Relationship Id="rId896" Type="http://schemas.openxmlformats.org/officeDocument/2006/relationships/hyperlink" Target="https://www.procyclingstats.com/rider/sebastian-brenes" TargetMode="External"/><Relationship Id="rId1081" Type="http://schemas.openxmlformats.org/officeDocument/2006/relationships/hyperlink" Target="https://www.procyclingstats.com/rider/xabier-isasa-larranaga" TargetMode="External"/><Relationship Id="rId451" Type="http://schemas.openxmlformats.org/officeDocument/2006/relationships/hyperlink" Target="https://www.procyclingstats.com/rider/unai-iribar-jauregi" TargetMode="External"/><Relationship Id="rId549" Type="http://schemas.openxmlformats.org/officeDocument/2006/relationships/hyperlink" Target="https://www.procyclingstats.com/rider/txomin-juaristi" TargetMode="External"/><Relationship Id="rId756" Type="http://schemas.openxmlformats.org/officeDocument/2006/relationships/hyperlink" Target="https://www.procyclingstats.com/rider/vincent-van-hemelen" TargetMode="External"/><Relationship Id="rId1179" Type="http://schemas.openxmlformats.org/officeDocument/2006/relationships/hyperlink" Target="https://www.procyclingstats.com/rider/danny-van-der-tuuk" TargetMode="External"/><Relationship Id="rId1386" Type="http://schemas.openxmlformats.org/officeDocument/2006/relationships/hyperlink" Target="https://www.procyclingstats.com/rider/eliott-boulet" TargetMode="External"/><Relationship Id="rId104" Type="http://schemas.openxmlformats.org/officeDocument/2006/relationships/hyperlink" Target="https://www.procyclingstats.com/rider/phil-bauhaus" TargetMode="External"/><Relationship Id="rId311" Type="http://schemas.openxmlformats.org/officeDocument/2006/relationships/hyperlink" Target="https://www.procyclingstats.com/rider/filippo-magli2" TargetMode="External"/><Relationship Id="rId409" Type="http://schemas.openxmlformats.org/officeDocument/2006/relationships/hyperlink" Target="https://www.procyclingstats.com/rider/jake-stewart" TargetMode="External"/><Relationship Id="rId963" Type="http://schemas.openxmlformats.org/officeDocument/2006/relationships/hyperlink" Target="https://www.procyclingstats.com/rider/joris-chaussinand" TargetMode="External"/><Relationship Id="rId1039" Type="http://schemas.openxmlformats.org/officeDocument/2006/relationships/hyperlink" Target="https://www.procyclingstats.com/rider/tilen-finkst" TargetMode="External"/><Relationship Id="rId1246" Type="http://schemas.openxmlformats.org/officeDocument/2006/relationships/hyperlink" Target="https://www.procyclingstats.com/rider/ibai-azanza" TargetMode="External"/><Relationship Id="rId92" Type="http://schemas.openxmlformats.org/officeDocument/2006/relationships/hyperlink" Target="https://www.procyclingstats.com/rider/ben-healy" TargetMode="External"/><Relationship Id="rId616" Type="http://schemas.openxmlformats.org/officeDocument/2006/relationships/hyperlink" Target="https://www.procyclingstats.com/rider/oscar-pelegri" TargetMode="External"/><Relationship Id="rId823" Type="http://schemas.openxmlformats.org/officeDocument/2006/relationships/hyperlink" Target="https://www.procyclingstats.com/rider/idar-andersen" TargetMode="External"/><Relationship Id="rId1453" Type="http://schemas.openxmlformats.org/officeDocument/2006/relationships/hyperlink" Target="https://www.procyclingstats.com/rider/luke-durbridge" TargetMode="External"/><Relationship Id="rId255" Type="http://schemas.openxmlformats.org/officeDocument/2006/relationships/hyperlink" Target="https://www.procyclingstats.com/rider/damiano-caruso" TargetMode="External"/><Relationship Id="rId462" Type="http://schemas.openxmlformats.org/officeDocument/2006/relationships/hyperlink" Target="https://www.procyclingstats.com/rider/ivan-romeo" TargetMode="External"/><Relationship Id="rId1092" Type="http://schemas.openxmlformats.org/officeDocument/2006/relationships/hyperlink" Target="https://www.procyclingstats.com/rider/matthias-schwarzbacher" TargetMode="External"/><Relationship Id="rId1106" Type="http://schemas.openxmlformats.org/officeDocument/2006/relationships/hyperlink" Target="https://www.procyclingstats.com/rider/alexander-konijn" TargetMode="External"/><Relationship Id="rId1313" Type="http://schemas.openxmlformats.org/officeDocument/2006/relationships/hyperlink" Target="https://www.procyclingstats.com/rider/hector-alvarez-martinez" TargetMode="External"/><Relationship Id="rId1397" Type="http://schemas.openxmlformats.org/officeDocument/2006/relationships/hyperlink" Target="https://www.procyclingstats.com/rider/patryk-goszczurny" TargetMode="External"/><Relationship Id="rId115" Type="http://schemas.openxmlformats.org/officeDocument/2006/relationships/hyperlink" Target="https://www.procyclingstats.com/rider/giovanni-aleotti" TargetMode="External"/><Relationship Id="rId322" Type="http://schemas.openxmlformats.org/officeDocument/2006/relationships/hyperlink" Target="https://www.procyclingstats.com/rider/rasmus-tiller" TargetMode="External"/><Relationship Id="rId767" Type="http://schemas.openxmlformats.org/officeDocument/2006/relationships/hyperlink" Target="https://www.procyclingstats.com/rider/vincent-john" TargetMode="External"/><Relationship Id="rId974" Type="http://schemas.openxmlformats.org/officeDocument/2006/relationships/hyperlink" Target="https://www.procyclingstats.com/rider/jean-loup-fayolle" TargetMode="External"/><Relationship Id="rId199" Type="http://schemas.openxmlformats.org/officeDocument/2006/relationships/hyperlink" Target="https://www.procyclingstats.com/rider/aleksey-lutsenko" TargetMode="External"/><Relationship Id="rId627" Type="http://schemas.openxmlformats.org/officeDocument/2006/relationships/hyperlink" Target="https://www.procyclingstats.com/rider/marcelo-felipe" TargetMode="External"/><Relationship Id="rId834" Type="http://schemas.openxmlformats.org/officeDocument/2006/relationships/hyperlink" Target="https://www.procyclingstats.com/rider/ren-tsen" TargetMode="External"/><Relationship Id="rId1257" Type="http://schemas.openxmlformats.org/officeDocument/2006/relationships/hyperlink" Target="https://www.procyclingstats.com/rider/daniil-pronskiy" TargetMode="External"/><Relationship Id="rId1464" Type="http://schemas.openxmlformats.org/officeDocument/2006/relationships/hyperlink" Target="https://www.procyclingstats.com/rider/zsombor-tamas-takacs" TargetMode="External"/><Relationship Id="rId266" Type="http://schemas.openxmlformats.org/officeDocument/2006/relationships/hyperlink" Target="https://www.procyclingstats.com/rider/soren-kragh-andersen" TargetMode="External"/><Relationship Id="rId473" Type="http://schemas.openxmlformats.org/officeDocument/2006/relationships/hyperlink" Target="https://www.procyclingstats.com/rider/jardi-christiaan-van-der-lee" TargetMode="External"/><Relationship Id="rId680" Type="http://schemas.openxmlformats.org/officeDocument/2006/relationships/hyperlink" Target="https://www.procyclingstats.com/rider/erik-fetter" TargetMode="External"/><Relationship Id="rId901" Type="http://schemas.openxmlformats.org/officeDocument/2006/relationships/hyperlink" Target="https://www.procyclingstats.com/rider/halvor-utengen-sandstad" TargetMode="External"/><Relationship Id="rId1117" Type="http://schemas.openxmlformats.org/officeDocument/2006/relationships/hyperlink" Target="https://www.procyclingstats.com/rider/nil-gimeno" TargetMode="External"/><Relationship Id="rId1324" Type="http://schemas.openxmlformats.org/officeDocument/2006/relationships/hyperlink" Target="https://www.procyclingstats.com/rider/aaron-dockx" TargetMode="External"/><Relationship Id="rId30" Type="http://schemas.openxmlformats.org/officeDocument/2006/relationships/hyperlink" Target="https://www.procyclingstats.com/rider/pello-bilbao" TargetMode="External"/><Relationship Id="rId126" Type="http://schemas.openxmlformats.org/officeDocument/2006/relationships/hyperlink" Target="https://www.procyclingstats.com/rider/bart-lemmen" TargetMode="External"/><Relationship Id="rId333" Type="http://schemas.openxmlformats.org/officeDocument/2006/relationships/hyperlink" Target="https://www.procyclingstats.com/rider/jon-aberasturi" TargetMode="External"/><Relationship Id="rId540" Type="http://schemas.openxmlformats.org/officeDocument/2006/relationships/hyperlink" Target="https://www.procyclingstats.com/rider/josef-cerny" TargetMode="External"/><Relationship Id="rId778" Type="http://schemas.openxmlformats.org/officeDocument/2006/relationships/hyperlink" Target="https://www.procyclingstats.com/rider/red-walters" TargetMode="External"/><Relationship Id="rId985" Type="http://schemas.openxmlformats.org/officeDocument/2006/relationships/hyperlink" Target="https://www.procyclingstats.com/rider/fabio-manuel-fernandes-costa" TargetMode="External"/><Relationship Id="rId1170" Type="http://schemas.openxmlformats.org/officeDocument/2006/relationships/hyperlink" Target="https://www.procyclingstats.com/rider/roy-eefting" TargetMode="External"/><Relationship Id="rId638" Type="http://schemas.openxmlformats.org/officeDocument/2006/relationships/hyperlink" Target="https://www.procyclingstats.com/rider/tomas-kopecky" TargetMode="External"/><Relationship Id="rId845" Type="http://schemas.openxmlformats.org/officeDocument/2006/relationships/hyperlink" Target="https://www.procyclingstats.com/rider/iker-mintegi-claver" TargetMode="External"/><Relationship Id="rId1030" Type="http://schemas.openxmlformats.org/officeDocument/2006/relationships/hyperlink" Target="https://www.procyclingstats.com/rider/taavi-kannimae" TargetMode="External"/><Relationship Id="rId1268" Type="http://schemas.openxmlformats.org/officeDocument/2006/relationships/hyperlink" Target="https://www.procyclingstats.com/rider/brage-aulstad" TargetMode="External"/><Relationship Id="rId1475" Type="http://schemas.openxmlformats.org/officeDocument/2006/relationships/hyperlink" Target="https://www.procyclingstats.com/rider/ivan-romeo" TargetMode="External"/><Relationship Id="rId277" Type="http://schemas.openxmlformats.org/officeDocument/2006/relationships/hyperlink" Target="https://www.procyclingstats.com/rider/milan-menten" TargetMode="External"/><Relationship Id="rId400" Type="http://schemas.openxmlformats.org/officeDocument/2006/relationships/hyperlink" Target="https://www.procyclingstats.com/rider/ludovico-crescioli" TargetMode="External"/><Relationship Id="rId484" Type="http://schemas.openxmlformats.org/officeDocument/2006/relationships/hyperlink" Target="https://www.procyclingstats.com/rider/riccardo-zoidl" TargetMode="External"/><Relationship Id="rId705" Type="http://schemas.openxmlformats.org/officeDocument/2006/relationships/hyperlink" Target="https://www.procyclingstats.com/rider/niklas-markl" TargetMode="External"/><Relationship Id="rId1128" Type="http://schemas.openxmlformats.org/officeDocument/2006/relationships/hyperlink" Target="https://www.procyclingstats.com/rider/lorrenzo-manzin" TargetMode="External"/><Relationship Id="rId1335" Type="http://schemas.openxmlformats.org/officeDocument/2006/relationships/hyperlink" Target="https://www.procyclingstats.com/rider/baptiste-vadic" TargetMode="External"/><Relationship Id="rId137" Type="http://schemas.openxmlformats.org/officeDocument/2006/relationships/hyperlink" Target="https://www.procyclingstats.com/rider/emilien-jeanniere" TargetMode="External"/><Relationship Id="rId344" Type="http://schemas.openxmlformats.org/officeDocument/2006/relationships/hyperlink" Target="https://www.procyclingstats.com/rider/ivo-emanuel-alves" TargetMode="External"/><Relationship Id="rId691" Type="http://schemas.openxmlformats.org/officeDocument/2006/relationships/hyperlink" Target="https://www.procyclingstats.com/rider/alexander-konychev" TargetMode="External"/><Relationship Id="rId789" Type="http://schemas.openxmlformats.org/officeDocument/2006/relationships/hyperlink" Target="https://www.procyclingstats.com/rider/alejandro-osorio-carbajal" TargetMode="External"/><Relationship Id="rId912" Type="http://schemas.openxmlformats.org/officeDocument/2006/relationships/hyperlink" Target="https://www.procyclingstats.com/rider/masaki-yamamoto" TargetMode="External"/><Relationship Id="rId996" Type="http://schemas.openxmlformats.org/officeDocument/2006/relationships/hyperlink" Target="https://www.procyclingstats.com/rider/theo-delacroix" TargetMode="External"/><Relationship Id="rId41" Type="http://schemas.openxmlformats.org/officeDocument/2006/relationships/hyperlink" Target="https://www.procyclingstats.com/rider/jhonatan-narvaez" TargetMode="External"/><Relationship Id="rId551" Type="http://schemas.openxmlformats.org/officeDocument/2006/relationships/hyperlink" Target="https://www.procyclingstats.com/rider/louis-vervaeke" TargetMode="External"/><Relationship Id="rId649" Type="http://schemas.openxmlformats.org/officeDocument/2006/relationships/hyperlink" Target="https://www.procyclingstats.com/rider/jesus-del-pino" TargetMode="External"/><Relationship Id="rId856" Type="http://schemas.openxmlformats.org/officeDocument/2006/relationships/hyperlink" Target="https://www.procyclingstats.com/rider/sebastian-nielsen" TargetMode="External"/><Relationship Id="rId1181" Type="http://schemas.openxmlformats.org/officeDocument/2006/relationships/hyperlink" Target="https://www.procyclingstats.com/rider/sakarias-koller-loland" TargetMode="External"/><Relationship Id="rId1279" Type="http://schemas.openxmlformats.org/officeDocument/2006/relationships/hyperlink" Target="https://www.procyclingstats.com/rider/james-knox" TargetMode="External"/><Relationship Id="rId1402" Type="http://schemas.openxmlformats.org/officeDocument/2006/relationships/hyperlink" Target="https://www.procyclingstats.com/rider/mauro-cuylits" TargetMode="External"/><Relationship Id="rId190" Type="http://schemas.openxmlformats.org/officeDocument/2006/relationships/hyperlink" Target="https://www.procyclingstats.com/rider/arnaud-demare" TargetMode="External"/><Relationship Id="rId204" Type="http://schemas.openxmlformats.org/officeDocument/2006/relationships/hyperlink" Target="https://www.procyclingstats.com/rider/jack-haig" TargetMode="External"/><Relationship Id="rId288" Type="http://schemas.openxmlformats.org/officeDocument/2006/relationships/hyperlink" Target="https://www.procyclingstats.com/rider/matteo-moschetti" TargetMode="External"/><Relationship Id="rId411" Type="http://schemas.openxmlformats.org/officeDocument/2006/relationships/hyperlink" Target="https://www.procyclingstats.com/rider/ivan-ramiro-sosa" TargetMode="External"/><Relationship Id="rId509" Type="http://schemas.openxmlformats.org/officeDocument/2006/relationships/hyperlink" Target="https://www.procyclingstats.com/rider/edward-theuns" TargetMode="External"/><Relationship Id="rId1041" Type="http://schemas.openxmlformats.org/officeDocument/2006/relationships/hyperlink" Target="https://www.procyclingstats.com/rider/tibor-del-grosso" TargetMode="External"/><Relationship Id="rId1139" Type="http://schemas.openxmlformats.org/officeDocument/2006/relationships/hyperlink" Target="https://www.procyclingstats.com/rider/michiel-coppens" TargetMode="External"/><Relationship Id="rId1346" Type="http://schemas.openxmlformats.org/officeDocument/2006/relationships/hyperlink" Target="https://www.procyclingstats.com/rider/henri-francois-renard-haquin" TargetMode="External"/><Relationship Id="rId495" Type="http://schemas.openxmlformats.org/officeDocument/2006/relationships/hyperlink" Target="https://www.procyclingstats.com/rider/jaka-primozic" TargetMode="External"/><Relationship Id="rId716" Type="http://schemas.openxmlformats.org/officeDocument/2006/relationships/hyperlink" Target="https://www.procyclingstats.com/rider/kaden-hopkins" TargetMode="External"/><Relationship Id="rId923" Type="http://schemas.openxmlformats.org/officeDocument/2006/relationships/hyperlink" Target="https://www.procyclingstats.com/rider/lorenzo-peschi" TargetMode="External"/><Relationship Id="rId52" Type="http://schemas.openxmlformats.org/officeDocument/2006/relationships/hyperlink" Target="https://www.procyclingstats.com/rider/valentin-madouas" TargetMode="External"/><Relationship Id="rId148" Type="http://schemas.openxmlformats.org/officeDocument/2006/relationships/hyperlink" Target="https://www.procyclingstats.com/rider/pascal-ackermann" TargetMode="External"/><Relationship Id="rId355" Type="http://schemas.openxmlformats.org/officeDocument/2006/relationships/hyperlink" Target="https://www.procyclingstats.com/rider/jarne-van-de-paar" TargetMode="External"/><Relationship Id="rId562" Type="http://schemas.openxmlformats.org/officeDocument/2006/relationships/hyperlink" Target="https://www.procyclingstats.com/rider/joan-bou" TargetMode="External"/><Relationship Id="rId1192" Type="http://schemas.openxmlformats.org/officeDocument/2006/relationships/hyperlink" Target="https://www.procyclingstats.com/rider/dylan-van-baarle" TargetMode="External"/><Relationship Id="rId1206" Type="http://schemas.openxmlformats.org/officeDocument/2006/relationships/hyperlink" Target="https://www.procyclingstats.com/rider/sam-maisonobe" TargetMode="External"/><Relationship Id="rId1413" Type="http://schemas.openxmlformats.org/officeDocument/2006/relationships/hyperlink" Target="https://www.procyclingstats.com/rider/oscar-chamberlain" TargetMode="External"/><Relationship Id="rId215" Type="http://schemas.openxmlformats.org/officeDocument/2006/relationships/hyperlink" Target="https://www.procyclingstats.com/rider/jason-tesson" TargetMode="External"/><Relationship Id="rId422" Type="http://schemas.openxmlformats.org/officeDocument/2006/relationships/hyperlink" Target="https://www.procyclingstats.com/rider/mark-stewart" TargetMode="External"/><Relationship Id="rId867" Type="http://schemas.openxmlformats.org/officeDocument/2006/relationships/hyperlink" Target="https://www.procyclingstats.com/rider/mika-heming" TargetMode="External"/><Relationship Id="rId1052" Type="http://schemas.openxmlformats.org/officeDocument/2006/relationships/hyperlink" Target="https://www.procyclingstats.com/rider/kazuto-minami" TargetMode="External"/><Relationship Id="rId299" Type="http://schemas.openxmlformats.org/officeDocument/2006/relationships/hyperlink" Target="https://www.procyclingstats.com/rider/oscar-rodriguez" TargetMode="External"/><Relationship Id="rId727" Type="http://schemas.openxmlformats.org/officeDocument/2006/relationships/hyperlink" Target="https://www.procyclingstats.com/rider/luca-vergallito" TargetMode="External"/><Relationship Id="rId934" Type="http://schemas.openxmlformats.org/officeDocument/2006/relationships/hyperlink" Target="https://www.procyclingstats.com/rider/killian-verschuren" TargetMode="External"/><Relationship Id="rId1357" Type="http://schemas.openxmlformats.org/officeDocument/2006/relationships/hyperlink" Target="https://www.procyclingstats.com/rider/sven-erik-bystrom" TargetMode="External"/><Relationship Id="rId63" Type="http://schemas.openxmlformats.org/officeDocument/2006/relationships/hyperlink" Target="https://www.procyclingstats.com/rider/filippo-zana" TargetMode="External"/><Relationship Id="rId159" Type="http://schemas.openxmlformats.org/officeDocument/2006/relationships/hyperlink" Target="https://www.procyclingstats.com/rider/wout-poels" TargetMode="External"/><Relationship Id="rId366" Type="http://schemas.openxmlformats.org/officeDocument/2006/relationships/hyperlink" Target="https://www.procyclingstats.com/rider/luca-covili" TargetMode="External"/><Relationship Id="rId573" Type="http://schemas.openxmlformats.org/officeDocument/2006/relationships/hyperlink" Target="https://www.procyclingstats.com/rider/david-dekker" TargetMode="External"/><Relationship Id="rId780" Type="http://schemas.openxmlformats.org/officeDocument/2006/relationships/hyperlink" Target="https://www.procyclingstats.com/rider/felix-ritzinger" TargetMode="External"/><Relationship Id="rId1217" Type="http://schemas.openxmlformats.org/officeDocument/2006/relationships/hyperlink" Target="https://www.procyclingstats.com/rider/federico-guzzo" TargetMode="External"/><Relationship Id="rId1424" Type="http://schemas.openxmlformats.org/officeDocument/2006/relationships/hyperlink" Target="https://www.procyclingstats.com/rider/jordi-meeus" TargetMode="External"/><Relationship Id="rId226" Type="http://schemas.openxmlformats.org/officeDocument/2006/relationships/hyperlink" Target="https://www.procyclingstats.com/rider/harold-tejada" TargetMode="External"/><Relationship Id="rId433" Type="http://schemas.openxmlformats.org/officeDocument/2006/relationships/hyperlink" Target="https://www.procyclingstats.com/rider/alexis-renard" TargetMode="External"/><Relationship Id="rId878" Type="http://schemas.openxmlformats.org/officeDocument/2006/relationships/hyperlink" Target="https://www.procyclingstats.com/rider/dylan-hicks" TargetMode="External"/><Relationship Id="rId1063" Type="http://schemas.openxmlformats.org/officeDocument/2006/relationships/hyperlink" Target="https://www.procyclingstats.com/rider/sohei-kaneko" TargetMode="External"/><Relationship Id="rId1270" Type="http://schemas.openxmlformats.org/officeDocument/2006/relationships/hyperlink" Target="https://www.procyclingstats.com/rider/egan-bernal" TargetMode="External"/><Relationship Id="rId640" Type="http://schemas.openxmlformats.org/officeDocument/2006/relationships/hyperlink" Target="https://www.procyclingstats.com/rider/dylan-hopkins" TargetMode="External"/><Relationship Id="rId738" Type="http://schemas.openxmlformats.org/officeDocument/2006/relationships/hyperlink" Target="https://www.procyclingstats.com/rider/anton-stensby" TargetMode="External"/><Relationship Id="rId945" Type="http://schemas.openxmlformats.org/officeDocument/2006/relationships/hyperlink" Target="https://www.procyclingstats.com/rider/cameron-rogers" TargetMode="External"/><Relationship Id="rId1368" Type="http://schemas.openxmlformats.org/officeDocument/2006/relationships/hyperlink" Target="https://www.procyclingstats.com/rider/byron-munton" TargetMode="External"/><Relationship Id="rId74" Type="http://schemas.openxmlformats.org/officeDocument/2006/relationships/hyperlink" Target="https://www.procyclingstats.com/rider/neilson-powless" TargetMode="External"/><Relationship Id="rId377" Type="http://schemas.openxmlformats.org/officeDocument/2006/relationships/hyperlink" Target="https://www.procyclingstats.com/rider/matheo-vercher" TargetMode="External"/><Relationship Id="rId500" Type="http://schemas.openxmlformats.org/officeDocument/2006/relationships/hyperlink" Target="https://www.procyclingstats.com/rider/ben-tulett" TargetMode="External"/><Relationship Id="rId584" Type="http://schemas.openxmlformats.org/officeDocument/2006/relationships/hyperlink" Target="https://www.procyclingstats.com/rider/martin-marcellusi" TargetMode="External"/><Relationship Id="rId805" Type="http://schemas.openxmlformats.org/officeDocument/2006/relationships/hyperlink" Target="https://www.procyclingstats.com/rider/lorenz-van-de-wynkele" TargetMode="External"/><Relationship Id="rId1130" Type="http://schemas.openxmlformats.org/officeDocument/2006/relationships/hyperlink" Target="https://www.procyclingstats.com/rider/pavel-sumpik" TargetMode="External"/><Relationship Id="rId1228" Type="http://schemas.openxmlformats.org/officeDocument/2006/relationships/hyperlink" Target="https://www.procyclingstats.com/rider/artem-shmidt" TargetMode="External"/><Relationship Id="rId1435" Type="http://schemas.openxmlformats.org/officeDocument/2006/relationships/hyperlink" Target="https://www.procyclingstats.com/rider/matthew-dinham" TargetMode="External"/><Relationship Id="rId5" Type="http://schemas.openxmlformats.org/officeDocument/2006/relationships/hyperlink" Target="https://www.procyclingstats.com/rider/primoz-roglic" TargetMode="External"/><Relationship Id="rId237" Type="http://schemas.openxmlformats.org/officeDocument/2006/relationships/hyperlink" Target="https://www.procyclingstats.com/rider/pelayo-sanchez-mayo" TargetMode="External"/><Relationship Id="rId791" Type="http://schemas.openxmlformats.org/officeDocument/2006/relationships/hyperlink" Target="https://www.procyclingstats.com/rider/daniel-alejandro-mendez-norena" TargetMode="External"/><Relationship Id="rId889" Type="http://schemas.openxmlformats.org/officeDocument/2006/relationships/hyperlink" Target="https://www.procyclingstats.com/rider/mateusz-kostanski" TargetMode="External"/><Relationship Id="rId1074" Type="http://schemas.openxmlformats.org/officeDocument/2006/relationships/hyperlink" Target="https://www.procyclingstats.com/rider/marino-kobayashi" TargetMode="External"/><Relationship Id="rId444" Type="http://schemas.openxmlformats.org/officeDocument/2006/relationships/hyperlink" Target="https://www.procyclingstats.com/rider/pierre-barbier" TargetMode="External"/><Relationship Id="rId651" Type="http://schemas.openxmlformats.org/officeDocument/2006/relationships/hyperlink" Target="https://www.procyclingstats.com/rider/nicklas-amdi-pedersen" TargetMode="External"/><Relationship Id="rId749" Type="http://schemas.openxmlformats.org/officeDocument/2006/relationships/hyperlink" Target="https://www.procyclingstats.com/rider/ivan-cobo-cayon" TargetMode="External"/><Relationship Id="rId1281" Type="http://schemas.openxmlformats.org/officeDocument/2006/relationships/hyperlink" Target="https://www.procyclingstats.com/rider/jaka-marolt" TargetMode="External"/><Relationship Id="rId1379" Type="http://schemas.openxmlformats.org/officeDocument/2006/relationships/hyperlink" Target="https://www.procyclingstats.com/rider/matias-malmberg" TargetMode="External"/><Relationship Id="rId290" Type="http://schemas.openxmlformats.org/officeDocument/2006/relationships/hyperlink" Target="https://www.procyclingstats.com/rider/damien-howson" TargetMode="External"/><Relationship Id="rId304" Type="http://schemas.openxmlformats.org/officeDocument/2006/relationships/hyperlink" Target="https://www.procyclingstats.com/rider/bastien-tronchon" TargetMode="External"/><Relationship Id="rId388" Type="http://schemas.openxmlformats.org/officeDocument/2006/relationships/hyperlink" Target="https://www.procyclingstats.com/rider/thibaud-gruel" TargetMode="External"/><Relationship Id="rId511" Type="http://schemas.openxmlformats.org/officeDocument/2006/relationships/hyperlink" Target="https://www.procyclingstats.com/rider/taco-van-der-hoorn" TargetMode="External"/><Relationship Id="rId609" Type="http://schemas.openxmlformats.org/officeDocument/2006/relationships/hyperlink" Target="https://www.procyclingstats.com/rider/rafael-reis" TargetMode="External"/><Relationship Id="rId956" Type="http://schemas.openxmlformats.org/officeDocument/2006/relationships/hyperlink" Target="https://www.procyclingstats.com/rider/fergus-browning" TargetMode="External"/><Relationship Id="rId1141" Type="http://schemas.openxmlformats.org/officeDocument/2006/relationships/hyperlink" Target="https://www.procyclingstats.com/rider/matteo-jorgenson" TargetMode="External"/><Relationship Id="rId1239" Type="http://schemas.openxmlformats.org/officeDocument/2006/relationships/hyperlink" Target="https://www.procyclingstats.com/rider/balint-feldhoffer" TargetMode="External"/><Relationship Id="rId85" Type="http://schemas.openxmlformats.org/officeDocument/2006/relationships/hyperlink" Target="https://www.procyclingstats.com/rider/magnus-cort-nielsen" TargetMode="External"/><Relationship Id="rId150" Type="http://schemas.openxmlformats.org/officeDocument/2006/relationships/hyperlink" Target="https://www.procyclingstats.com/rider/quinn-simmons" TargetMode="External"/><Relationship Id="rId595" Type="http://schemas.openxmlformats.org/officeDocument/2006/relationships/hyperlink" Target="https://www.procyclingstats.com/rider/joel-nicolau" TargetMode="External"/><Relationship Id="rId816" Type="http://schemas.openxmlformats.org/officeDocument/2006/relationships/hyperlink" Target="https://www.procyclingstats.com/rider/alessandro-monaco" TargetMode="External"/><Relationship Id="rId1001" Type="http://schemas.openxmlformats.org/officeDocument/2006/relationships/hyperlink" Target="https://www.procyclingstats.com/rider/tore-troelsen" TargetMode="External"/><Relationship Id="rId1446" Type="http://schemas.openxmlformats.org/officeDocument/2006/relationships/hyperlink" Target="https://www.procyclingstats.com/rider/benjamin-prades-reverter" TargetMode="External"/><Relationship Id="rId248" Type="http://schemas.openxmlformats.org/officeDocument/2006/relationships/hyperlink" Target="https://www.procyclingstats.com/rider/alexandre-delettre" TargetMode="External"/><Relationship Id="rId455" Type="http://schemas.openxmlformats.org/officeDocument/2006/relationships/hyperlink" Target="https://www.procyclingstats.com/rider/merhawi-kudus" TargetMode="External"/><Relationship Id="rId662" Type="http://schemas.openxmlformats.org/officeDocument/2006/relationships/hyperlink" Target="https://www.procyclingstats.com/rider/carter-bettles" TargetMode="External"/><Relationship Id="rId1085" Type="http://schemas.openxmlformats.org/officeDocument/2006/relationships/hyperlink" Target="https://www.procyclingstats.com/rider/liam-walsh" TargetMode="External"/><Relationship Id="rId1292" Type="http://schemas.openxmlformats.org/officeDocument/2006/relationships/hyperlink" Target="https://www.procyclingstats.com/rider/nicolo-buratti" TargetMode="External"/><Relationship Id="rId1306" Type="http://schemas.openxmlformats.org/officeDocument/2006/relationships/hyperlink" Target="https://www.procyclingstats.com/rider/arno-wallenborn" TargetMode="External"/><Relationship Id="rId12" Type="http://schemas.openxmlformats.org/officeDocument/2006/relationships/hyperlink" Target="https://www.procyclingstats.com/rider/wout-van-aert" TargetMode="External"/><Relationship Id="rId108" Type="http://schemas.openxmlformats.org/officeDocument/2006/relationships/hyperlink" Target="https://www.procyclingstats.com/rider/tobias-halland-johannessen" TargetMode="External"/><Relationship Id="rId315" Type="http://schemas.openxmlformats.org/officeDocument/2006/relationships/hyperlink" Target="https://www.procyclingstats.com/rider/alexander-hajek" TargetMode="External"/><Relationship Id="rId522" Type="http://schemas.openxmlformats.org/officeDocument/2006/relationships/hyperlink" Target="https://www.procyclingstats.com/rider/lennert-teugels" TargetMode="External"/><Relationship Id="rId967" Type="http://schemas.openxmlformats.org/officeDocument/2006/relationships/hyperlink" Target="https://www.procyclingstats.com/rider/filip-gruszczynski" TargetMode="External"/><Relationship Id="rId1152" Type="http://schemas.openxmlformats.org/officeDocument/2006/relationships/hyperlink" Target="https://www.procyclingstats.com/rider/daniel-cavia-sanz" TargetMode="External"/><Relationship Id="rId96" Type="http://schemas.openxmlformats.org/officeDocument/2006/relationships/hyperlink" Target="https://www.procyclingstats.com/rider/kevin-vermaerke" TargetMode="External"/><Relationship Id="rId161" Type="http://schemas.openxmlformats.org/officeDocument/2006/relationships/hyperlink" Target="https://www.procyclingstats.com/rider/mike-teunissen" TargetMode="External"/><Relationship Id="rId399" Type="http://schemas.openxmlformats.org/officeDocument/2006/relationships/hyperlink" Target="https://www.procyclingstats.com/rider/steffen-de-schuyteneer" TargetMode="External"/><Relationship Id="rId827" Type="http://schemas.openxmlformats.org/officeDocument/2006/relationships/hyperlink" Target="https://www.procyclingstats.com/rider/joes-oosterlinck" TargetMode="External"/><Relationship Id="rId1012" Type="http://schemas.openxmlformats.org/officeDocument/2006/relationships/hyperlink" Target="https://www.procyclingstats.com/rider/lucas-lopes1" TargetMode="External"/><Relationship Id="rId1457" Type="http://schemas.openxmlformats.org/officeDocument/2006/relationships/hyperlink" Target="https://www.procyclingstats.com/rider/meron-teshome" TargetMode="External"/><Relationship Id="rId259" Type="http://schemas.openxmlformats.org/officeDocument/2006/relationships/hyperlink" Target="https://www.procyclingstats.com/rider/caleb-ewan" TargetMode="External"/><Relationship Id="rId466" Type="http://schemas.openxmlformats.org/officeDocument/2006/relationships/hyperlink" Target="https://www.procyclingstats.com/rider/afonso-eulalio" TargetMode="External"/><Relationship Id="rId673" Type="http://schemas.openxmlformats.org/officeDocument/2006/relationships/hyperlink" Target="https://www.procyclingstats.com/rider/antonio-angulo" TargetMode="External"/><Relationship Id="rId880" Type="http://schemas.openxmlformats.org/officeDocument/2006/relationships/hyperlink" Target="https://www.procyclingstats.com/rider/ronan-o-connor" TargetMode="External"/><Relationship Id="rId1096" Type="http://schemas.openxmlformats.org/officeDocument/2006/relationships/hyperlink" Target="https://www.procyclingstats.com/rider/alan-hatherly" TargetMode="External"/><Relationship Id="rId1317" Type="http://schemas.openxmlformats.org/officeDocument/2006/relationships/hyperlink" Target="https://www.procyclingstats.com/rider/carlos-alfonso-garcia-trejo" TargetMode="External"/><Relationship Id="rId23" Type="http://schemas.openxmlformats.org/officeDocument/2006/relationships/hyperlink" Target="https://www.procyclingstats.com/rider/mikel-landa" TargetMode="External"/><Relationship Id="rId119" Type="http://schemas.openxmlformats.org/officeDocument/2006/relationships/hyperlink" Target="https://www.procyclingstats.com/rider/dorian-godon" TargetMode="External"/><Relationship Id="rId326" Type="http://schemas.openxmlformats.org/officeDocument/2006/relationships/hyperlink" Target="https://www.procyclingstats.com/rider/simon-clarke" TargetMode="External"/><Relationship Id="rId533" Type="http://schemas.openxmlformats.org/officeDocument/2006/relationships/hyperlink" Target="https://www.procyclingstats.com/rider/nicolas-zukowsky" TargetMode="External"/><Relationship Id="rId978" Type="http://schemas.openxmlformats.org/officeDocument/2006/relationships/hyperlink" Target="https://www.procyclingstats.com/rider/cole-kessler" TargetMode="External"/><Relationship Id="rId1163" Type="http://schemas.openxmlformats.org/officeDocument/2006/relationships/hyperlink" Target="https://www.procyclingstats.com/rider/tom-sexton" TargetMode="External"/><Relationship Id="rId1370" Type="http://schemas.openxmlformats.org/officeDocument/2006/relationships/hyperlink" Target="https://www.procyclingstats.com/rider/francisco-campos" TargetMode="External"/><Relationship Id="rId740" Type="http://schemas.openxmlformats.org/officeDocument/2006/relationships/hyperlink" Target="https://www.procyclingstats.com/rider/luke-mudgway" TargetMode="External"/><Relationship Id="rId838" Type="http://schemas.openxmlformats.org/officeDocument/2006/relationships/hyperlink" Target="https://www.procyclingstats.com/rider/nick-kergozou" TargetMode="External"/><Relationship Id="rId1023" Type="http://schemas.openxmlformats.org/officeDocument/2006/relationships/hyperlink" Target="https://www.procyclingstats.com/rider/robert-donaldson" TargetMode="External"/><Relationship Id="rId1468" Type="http://schemas.openxmlformats.org/officeDocument/2006/relationships/hyperlink" Target="https://www.procyclingstats.com/rider/timotej-bavec" TargetMode="External"/><Relationship Id="rId172" Type="http://schemas.openxmlformats.org/officeDocument/2006/relationships/hyperlink" Target="https://www.procyclingstats.com/rider/finn-fisher-black" TargetMode="External"/><Relationship Id="rId477" Type="http://schemas.openxmlformats.org/officeDocument/2006/relationships/hyperlink" Target="https://www.procyclingstats.com/rider/brieuc-rolland" TargetMode="External"/><Relationship Id="rId600" Type="http://schemas.openxmlformats.org/officeDocument/2006/relationships/hyperlink" Target="https://www.procyclingstats.com/rider/hermann-pernsteiner" TargetMode="External"/><Relationship Id="rId684" Type="http://schemas.openxmlformats.org/officeDocument/2006/relationships/hyperlink" Target="https://www.procyclingstats.com/rider/alex-molenaar" TargetMode="External"/><Relationship Id="rId1230" Type="http://schemas.openxmlformats.org/officeDocument/2006/relationships/hyperlink" Target="https://www.procyclingstats.com/rider/asbjorn-hellemose" TargetMode="External"/><Relationship Id="rId1328" Type="http://schemas.openxmlformats.org/officeDocument/2006/relationships/hyperlink" Target="https://www.procyclingstats.com/rider/remi-arsac" TargetMode="External"/><Relationship Id="rId337" Type="http://schemas.openxmlformats.org/officeDocument/2006/relationships/hyperlink" Target="https://www.procyclingstats.com/rider/gianluca-brambilla" TargetMode="External"/><Relationship Id="rId891" Type="http://schemas.openxmlformats.org/officeDocument/2006/relationships/hyperlink" Target="https://www.procyclingstats.com/rider/karlis-klismets" TargetMode="External"/><Relationship Id="rId905" Type="http://schemas.openxmlformats.org/officeDocument/2006/relationships/hyperlink" Target="https://www.procyclingstats.com/rider/peter-schulting" TargetMode="External"/><Relationship Id="rId989" Type="http://schemas.openxmlformats.org/officeDocument/2006/relationships/hyperlink" Target="https://www.procyclingstats.com/rider/goncalo-leaca" TargetMode="External"/><Relationship Id="rId34" Type="http://schemas.openxmlformats.org/officeDocument/2006/relationships/hyperlink" Target="https://www.procyclingstats.com/rider/romain-bardet" TargetMode="External"/><Relationship Id="rId544" Type="http://schemas.openxmlformats.org/officeDocument/2006/relationships/hyperlink" Target="https://www.procyclingstats.com/rider/paul-ourselin" TargetMode="External"/><Relationship Id="rId751" Type="http://schemas.openxmlformats.org/officeDocument/2006/relationships/hyperlink" Target="https://www.procyclingstats.com/rider/cesar-david-guavita" TargetMode="External"/><Relationship Id="rId849" Type="http://schemas.openxmlformats.org/officeDocument/2006/relationships/hyperlink" Target="https://www.procyclingstats.com/rider/jackson-medway" TargetMode="External"/><Relationship Id="rId1174" Type="http://schemas.openxmlformats.org/officeDocument/2006/relationships/hyperlink" Target="https://www.procyclingstats.com/rider/florian-dauphin" TargetMode="External"/><Relationship Id="rId1381" Type="http://schemas.openxmlformats.org/officeDocument/2006/relationships/hyperlink" Target="https://www.procyclingstats.com/rider/elias-maris" TargetMode="External"/><Relationship Id="rId183" Type="http://schemas.openxmlformats.org/officeDocument/2006/relationships/hyperlink" Target="https://www.procyclingstats.com/rider/archie-ryan" TargetMode="External"/><Relationship Id="rId390" Type="http://schemas.openxmlformats.org/officeDocument/2006/relationships/hyperlink" Target="https://www.procyclingstats.com/rider/juri-hollmann" TargetMode="External"/><Relationship Id="rId404" Type="http://schemas.openxmlformats.org/officeDocument/2006/relationships/hyperlink" Target="https://www.procyclingstats.com/rider/matis-louvel" TargetMode="External"/><Relationship Id="rId611" Type="http://schemas.openxmlformats.org/officeDocument/2006/relationships/hyperlink" Target="https://www.procyclingstats.com/rider/arjen-livyns" TargetMode="External"/><Relationship Id="rId1034" Type="http://schemas.openxmlformats.org/officeDocument/2006/relationships/hyperlink" Target="https://www.procyclingstats.com/rider/burak-abay" TargetMode="External"/><Relationship Id="rId1241" Type="http://schemas.openxmlformats.org/officeDocument/2006/relationships/hyperlink" Target="https://www.procyclingstats.com/rider/cedrik-bakke-christophersen" TargetMode="External"/><Relationship Id="rId1339" Type="http://schemas.openxmlformats.org/officeDocument/2006/relationships/hyperlink" Target="https://www.procyclingstats.com/rider/jhonatan-narvaez" TargetMode="External"/><Relationship Id="rId250" Type="http://schemas.openxmlformats.org/officeDocument/2006/relationships/hyperlink" Target="https://www.procyclingstats.com/rider/guillermo-thomas-silva-coussan" TargetMode="External"/><Relationship Id="rId488" Type="http://schemas.openxmlformats.org/officeDocument/2006/relationships/hyperlink" Target="https://www.procyclingstats.com/rider/pau-marti-soriano" TargetMode="External"/><Relationship Id="rId695" Type="http://schemas.openxmlformats.org/officeDocument/2006/relationships/hyperlink" Target="https://www.procyclingstats.com/rider/jonas-rapp" TargetMode="External"/><Relationship Id="rId709" Type="http://schemas.openxmlformats.org/officeDocument/2006/relationships/hyperlink" Target="https://www.procyclingstats.com/rider/thomas-bonnet" TargetMode="External"/><Relationship Id="rId916" Type="http://schemas.openxmlformats.org/officeDocument/2006/relationships/hyperlink" Target="https://www.procyclingstats.com/rider/daniel-vysocan" TargetMode="External"/><Relationship Id="rId1101" Type="http://schemas.openxmlformats.org/officeDocument/2006/relationships/hyperlink" Target="https://www.procyclingstats.com/rider/pello-bilbao" TargetMode="External"/><Relationship Id="rId45" Type="http://schemas.openxmlformats.org/officeDocument/2006/relationships/hyperlink" Target="https://www.procyclingstats.com/rider/florian-lipowitz" TargetMode="External"/><Relationship Id="rId110" Type="http://schemas.openxmlformats.org/officeDocument/2006/relationships/hyperlink" Target="https://www.procyclingstats.com/rider/stefan-bissegger" TargetMode="External"/><Relationship Id="rId348" Type="http://schemas.openxmlformats.org/officeDocument/2006/relationships/hyperlink" Target="https://www.procyclingstats.com/rider/nils-eekhoff" TargetMode="External"/><Relationship Id="rId555" Type="http://schemas.openxmlformats.org/officeDocument/2006/relationships/hyperlink" Target="https://www.procyclingstats.com/rider/matteo-badilatti" TargetMode="External"/><Relationship Id="rId762" Type="http://schemas.openxmlformats.org/officeDocument/2006/relationships/hyperlink" Target="https://www.procyclingstats.com/rider/nadav-raisberg" TargetMode="External"/><Relationship Id="rId1185" Type="http://schemas.openxmlformats.org/officeDocument/2006/relationships/hyperlink" Target="https://www.procyclingstats.com/rider/mathis-avondts" TargetMode="External"/><Relationship Id="rId1392" Type="http://schemas.openxmlformats.org/officeDocument/2006/relationships/hyperlink" Target="https://www.procyclingstats.com/rider/louis-leidert" TargetMode="External"/><Relationship Id="rId1406" Type="http://schemas.openxmlformats.org/officeDocument/2006/relationships/hyperlink" Target="https://www.procyclingstats.com/rider/nikolaj-mengel" TargetMode="External"/><Relationship Id="rId194" Type="http://schemas.openxmlformats.org/officeDocument/2006/relationships/hyperlink" Target="https://www.procyclingstats.com/rider/lorenzo-rota" TargetMode="External"/><Relationship Id="rId208" Type="http://schemas.openxmlformats.org/officeDocument/2006/relationships/hyperlink" Target="https://www.procyclingstats.com/rider/bruno-armirail" TargetMode="External"/><Relationship Id="rId415" Type="http://schemas.openxmlformats.org/officeDocument/2006/relationships/hyperlink" Target="https://www.procyclingstats.com/rider/anthon-charmig" TargetMode="External"/><Relationship Id="rId622" Type="http://schemas.openxmlformats.org/officeDocument/2006/relationships/hyperlink" Target="https://www.procyclingstats.com/rider/szymon-sajnok" TargetMode="External"/><Relationship Id="rId1045" Type="http://schemas.openxmlformats.org/officeDocument/2006/relationships/hyperlink" Target="https://www.procyclingstats.com/rider/sanchez-canellas" TargetMode="External"/><Relationship Id="rId1252" Type="http://schemas.openxmlformats.org/officeDocument/2006/relationships/hyperlink" Target="https://www.procyclingstats.com/rider/even-yemane" TargetMode="External"/><Relationship Id="rId261" Type="http://schemas.openxmlformats.org/officeDocument/2006/relationships/hyperlink" Target="https://www.procyclingstats.com/rider/ben-turner" TargetMode="External"/><Relationship Id="rId499" Type="http://schemas.openxmlformats.org/officeDocument/2006/relationships/hyperlink" Target="https://www.procyclingstats.com/rider/jesus-herrada-lopez" TargetMode="External"/><Relationship Id="rId927" Type="http://schemas.openxmlformats.org/officeDocument/2006/relationships/hyperlink" Target="https://www.procyclingstats.com/rider/samuele-privitera" TargetMode="External"/><Relationship Id="rId1112" Type="http://schemas.openxmlformats.org/officeDocument/2006/relationships/hyperlink" Target="https://www.procyclingstats.com/rider/tadej-pogacar" TargetMode="External"/><Relationship Id="rId56" Type="http://schemas.openxmlformats.org/officeDocument/2006/relationships/hyperlink" Target="https://www.procyclingstats.com/rider/magnus-sheffield" TargetMode="External"/><Relationship Id="rId359" Type="http://schemas.openxmlformats.org/officeDocument/2006/relationships/hyperlink" Target="https://www.procyclingstats.com/rider/enrico-zanoncello" TargetMode="External"/><Relationship Id="rId566" Type="http://schemas.openxmlformats.org/officeDocument/2006/relationships/hyperlink" Target="https://www.procyclingstats.com/rider/rory-townsend" TargetMode="External"/><Relationship Id="rId773" Type="http://schemas.openxmlformats.org/officeDocument/2006/relationships/hyperlink" Target="https://www.procyclingstats.com/rider/huub-artz" TargetMode="External"/><Relationship Id="rId1196" Type="http://schemas.openxmlformats.org/officeDocument/2006/relationships/hyperlink" Target="https://www.procyclingstats.com/rider/ben-granger" TargetMode="External"/><Relationship Id="rId1417" Type="http://schemas.openxmlformats.org/officeDocument/2006/relationships/hyperlink" Target="https://www.procyclingstats.com/rider/stijn-daemen" TargetMode="External"/><Relationship Id="rId121" Type="http://schemas.openxmlformats.org/officeDocument/2006/relationships/hyperlink" Target="https://www.procyclingstats.com/rider/davide-piganzoli" TargetMode="External"/><Relationship Id="rId219" Type="http://schemas.openxmlformats.org/officeDocument/2006/relationships/hyperlink" Target="https://www.procyclingstats.com/rider/casper-van-uden" TargetMode="External"/><Relationship Id="rId426" Type="http://schemas.openxmlformats.org/officeDocument/2006/relationships/hyperlink" Target="https://www.procyclingstats.com/rider/jon-barrenetxea-golzarri" TargetMode="External"/><Relationship Id="rId633" Type="http://schemas.openxmlformats.org/officeDocument/2006/relationships/hyperlink" Target="https://www.procyclingstats.com/rider/antoine-debons" TargetMode="External"/><Relationship Id="rId980" Type="http://schemas.openxmlformats.org/officeDocument/2006/relationships/hyperlink" Target="https://www.procyclingstats.com/rider/amir-arsalan-ansari" TargetMode="External"/><Relationship Id="rId1056" Type="http://schemas.openxmlformats.org/officeDocument/2006/relationships/hyperlink" Target="https://www.procyclingstats.com/rider/graeme-frislie" TargetMode="External"/><Relationship Id="rId1263" Type="http://schemas.openxmlformats.org/officeDocument/2006/relationships/hyperlink" Target="https://www.procyclingstats.com/rider/dominik-neuman" TargetMode="External"/><Relationship Id="rId840" Type="http://schemas.openxmlformats.org/officeDocument/2006/relationships/hyperlink" Target="https://www.procyclingstats.com/rider/noppachai-klahan" TargetMode="External"/><Relationship Id="rId938" Type="http://schemas.openxmlformats.org/officeDocument/2006/relationships/hyperlink" Target="https://www.procyclingstats.com/rider/duarte-marivoet" TargetMode="External"/><Relationship Id="rId1470" Type="http://schemas.openxmlformats.org/officeDocument/2006/relationships/hyperlink" Target="https://www.procyclingstats.com/rider/santiago-buitrago-sanchez" TargetMode="External"/><Relationship Id="rId67" Type="http://schemas.openxmlformats.org/officeDocument/2006/relationships/hyperlink" Target="https://www.procyclingstats.com/rider/romain-gregoire1" TargetMode="External"/><Relationship Id="rId272" Type="http://schemas.openxmlformats.org/officeDocument/2006/relationships/hyperlink" Target="https://www.procyclingstats.com/rider/timothy-dupont" TargetMode="External"/><Relationship Id="rId577" Type="http://schemas.openxmlformats.org/officeDocument/2006/relationships/hyperlink" Target="https://www.procyclingstats.com/rider/felix-engelhardt" TargetMode="External"/><Relationship Id="rId700" Type="http://schemas.openxmlformats.org/officeDocument/2006/relationships/hyperlink" Target="https://www.procyclingstats.com/rider/enzo-paleni" TargetMode="External"/><Relationship Id="rId1123" Type="http://schemas.openxmlformats.org/officeDocument/2006/relationships/hyperlink" Target="https://www.procyclingstats.com/rider/santiago-mesa-pietralunga" TargetMode="External"/><Relationship Id="rId1330" Type="http://schemas.openxmlformats.org/officeDocument/2006/relationships/hyperlink" Target="https://www.procyclingstats.com/rider/maxence-place" TargetMode="External"/><Relationship Id="rId1428" Type="http://schemas.openxmlformats.org/officeDocument/2006/relationships/hyperlink" Target="https://www.procyclingstats.com/rider/ilie-seremet" TargetMode="External"/><Relationship Id="rId132" Type="http://schemas.openxmlformats.org/officeDocument/2006/relationships/hyperlink" Target="https://www.procyclingstats.com/rider/pablo-castrillo-zapater" TargetMode="External"/><Relationship Id="rId784" Type="http://schemas.openxmlformats.org/officeDocument/2006/relationships/hyperlink" Target="https://www.procyclingstats.com/rider/alexis-gougeard" TargetMode="External"/><Relationship Id="rId991" Type="http://schemas.openxmlformats.org/officeDocument/2006/relationships/hyperlink" Target="https://www.procyclingstats.com/rider/alexandre-montez" TargetMode="External"/><Relationship Id="rId1067" Type="http://schemas.openxmlformats.org/officeDocument/2006/relationships/hyperlink" Target="https://www.procyclingstats.com/rider/lev-gonov" TargetMode="External"/><Relationship Id="rId437" Type="http://schemas.openxmlformats.org/officeDocument/2006/relationships/hyperlink" Target="https://www.procyclingstats.com/rider/adne-van-engelen" TargetMode="External"/><Relationship Id="rId644" Type="http://schemas.openxmlformats.org/officeDocument/2006/relationships/hyperlink" Target="https://www.procyclingstats.com/rider/johan-meens" TargetMode="External"/><Relationship Id="rId851" Type="http://schemas.openxmlformats.org/officeDocument/2006/relationships/hyperlink" Target="https://www.procyclingstats.com/rider/alastair-christie-johnston" TargetMode="External"/><Relationship Id="rId1274" Type="http://schemas.openxmlformats.org/officeDocument/2006/relationships/hyperlink" Target="https://www.procyclingstats.com/rider/antonio-tiberi" TargetMode="External"/><Relationship Id="rId283" Type="http://schemas.openxmlformats.org/officeDocument/2006/relationships/hyperlink" Target="https://www.procyclingstats.com/rider/frederik-wandahl" TargetMode="External"/><Relationship Id="rId490" Type="http://schemas.openxmlformats.org/officeDocument/2006/relationships/hyperlink" Target="https://www.procyclingstats.com/rider/guillermo-juan-martinez" TargetMode="External"/><Relationship Id="rId504" Type="http://schemas.openxmlformats.org/officeDocument/2006/relationships/hyperlink" Target="https://www.procyclingstats.com/rider/remi-cavagna" TargetMode="External"/><Relationship Id="rId711" Type="http://schemas.openxmlformats.org/officeDocument/2006/relationships/hyperlink" Target="https://www.procyclingstats.com/rider/martijn-budding" TargetMode="External"/><Relationship Id="rId949" Type="http://schemas.openxmlformats.org/officeDocument/2006/relationships/hyperlink" Target="https://www.procyclingstats.com/rider/finn-crockett" TargetMode="External"/><Relationship Id="rId1134" Type="http://schemas.openxmlformats.org/officeDocument/2006/relationships/hyperlink" Target="https://www.procyclingstats.com/rider/vainqueur-masengesho" TargetMode="External"/><Relationship Id="rId1341" Type="http://schemas.openxmlformats.org/officeDocument/2006/relationships/hyperlink" Target="https://www.procyclingstats.com/rider/soren-waerenskjold" TargetMode="External"/><Relationship Id="rId78" Type="http://schemas.openxmlformats.org/officeDocument/2006/relationships/hyperlink" Target="https://www.procyclingstats.com/rider/filippo-ganna" TargetMode="External"/><Relationship Id="rId143" Type="http://schemas.openxmlformats.org/officeDocument/2006/relationships/hyperlink" Target="https://www.procyclingstats.com/rider/sam-bennett" TargetMode="External"/><Relationship Id="rId350" Type="http://schemas.openxmlformats.org/officeDocument/2006/relationships/hyperlink" Target="https://www.procyclingstats.com/rider/ryan-mullen" TargetMode="External"/><Relationship Id="rId588" Type="http://schemas.openxmlformats.org/officeDocument/2006/relationships/hyperlink" Target="https://www.procyclingstats.com/rider/jesus-david-pena-jimenez" TargetMode="External"/><Relationship Id="rId795" Type="http://schemas.openxmlformats.org/officeDocument/2006/relationships/hyperlink" Target="https://www.procyclingstats.com/rider/alberto-bruttomesso" TargetMode="External"/><Relationship Id="rId809" Type="http://schemas.openxmlformats.org/officeDocument/2006/relationships/hyperlink" Target="https://www.procyclingstats.com/rider/dillon-geary" TargetMode="External"/><Relationship Id="rId1201" Type="http://schemas.openxmlformats.org/officeDocument/2006/relationships/hyperlink" Target="https://www.procyclingstats.com/rider/josh-kench" TargetMode="External"/><Relationship Id="rId1439" Type="http://schemas.openxmlformats.org/officeDocument/2006/relationships/hyperlink" Target="https://www.procyclingstats.com/rider/jay-vine" TargetMode="External"/><Relationship Id="rId9" Type="http://schemas.openxmlformats.org/officeDocument/2006/relationships/hyperlink" Target="https://www.procyclingstats.com/rider/mattias-skjelmose-jensen" TargetMode="External"/><Relationship Id="rId210" Type="http://schemas.openxmlformats.org/officeDocument/2006/relationships/hyperlink" Target="https://www.procyclingstats.com/rider/george-bennett" TargetMode="External"/><Relationship Id="rId448" Type="http://schemas.openxmlformats.org/officeDocument/2006/relationships/hyperlink" Target="https://www.procyclingstats.com/rider/tom-bohli" TargetMode="External"/><Relationship Id="rId655" Type="http://schemas.openxmlformats.org/officeDocument/2006/relationships/hyperlink" Target="https://www.procyclingstats.com/rider/lorenzo-milesi" TargetMode="External"/><Relationship Id="rId862" Type="http://schemas.openxmlformats.org/officeDocument/2006/relationships/hyperlink" Target="https://www.procyclingstats.com/rider/nolann-mahoudo" TargetMode="External"/><Relationship Id="rId1078" Type="http://schemas.openxmlformats.org/officeDocument/2006/relationships/hyperlink" Target="https://www.procyclingstats.com/rider/el-houcaine-sabbahi" TargetMode="External"/><Relationship Id="rId1285" Type="http://schemas.openxmlformats.org/officeDocument/2006/relationships/hyperlink" Target="https://www.procyclingstats.com/rider/david-haverdings" TargetMode="External"/><Relationship Id="rId294" Type="http://schemas.openxmlformats.org/officeDocument/2006/relationships/hyperlink" Target="https://www.procyclingstats.com/rider/marius-mayrhofer" TargetMode="External"/><Relationship Id="rId308" Type="http://schemas.openxmlformats.org/officeDocument/2006/relationships/hyperlink" Target="https://www.procyclingstats.com/rider/matevz-govekar" TargetMode="External"/><Relationship Id="rId515" Type="http://schemas.openxmlformats.org/officeDocument/2006/relationships/hyperlink" Target="https://www.procyclingstats.com/rider/connor-swift" TargetMode="External"/><Relationship Id="rId722" Type="http://schemas.openxmlformats.org/officeDocument/2006/relationships/hyperlink" Target="https://www.procyclingstats.com/rider/hugo-lennartsson" TargetMode="External"/><Relationship Id="rId1145" Type="http://schemas.openxmlformats.org/officeDocument/2006/relationships/hyperlink" Target="https://www.procyclingstats.com/rider/michael-storer" TargetMode="External"/><Relationship Id="rId1352" Type="http://schemas.openxmlformats.org/officeDocument/2006/relationships/hyperlink" Target="https://www.procyclingstats.com/rider/raman-tsishkou" TargetMode="External"/><Relationship Id="rId89" Type="http://schemas.openxmlformats.org/officeDocument/2006/relationships/hyperlink" Target="https://www.procyclingstats.com/rider/lorenzo-fortunato" TargetMode="External"/><Relationship Id="rId154" Type="http://schemas.openxmlformats.org/officeDocument/2006/relationships/hyperlink" Target="https://www.procyclingstats.com/rider/andrea-vendrame" TargetMode="External"/><Relationship Id="rId361" Type="http://schemas.openxmlformats.org/officeDocument/2006/relationships/hyperlink" Target="https://www.procyclingstats.com/rider/eric-antonio-fagundez" TargetMode="External"/><Relationship Id="rId599" Type="http://schemas.openxmlformats.org/officeDocument/2006/relationships/hyperlink" Target="https://www.procyclingstats.com/rider/anthony-delaplace" TargetMode="External"/><Relationship Id="rId1005" Type="http://schemas.openxmlformats.org/officeDocument/2006/relationships/hyperlink" Target="https://www.procyclingstats.com/rider/elmar-reinders" TargetMode="External"/><Relationship Id="rId1212" Type="http://schemas.openxmlformats.org/officeDocument/2006/relationships/hyperlink" Target="https://www.procyclingstats.com/rider/hugo-de-la-calle-arango" TargetMode="External"/><Relationship Id="rId459" Type="http://schemas.openxmlformats.org/officeDocument/2006/relationships/hyperlink" Target="https://www.procyclingstats.com/rider/michel-ries" TargetMode="External"/><Relationship Id="rId666" Type="http://schemas.openxmlformats.org/officeDocument/2006/relationships/hyperlink" Target="https://www.procyclingstats.com/rider/clement-russo" TargetMode="External"/><Relationship Id="rId873" Type="http://schemas.openxmlformats.org/officeDocument/2006/relationships/hyperlink" Target="https://www.procyclingstats.com/rider/blake-agnoletto" TargetMode="External"/><Relationship Id="rId1089" Type="http://schemas.openxmlformats.org/officeDocument/2006/relationships/hyperlink" Target="https://www.procyclingstats.com/rider/oscar-onley" TargetMode="External"/><Relationship Id="rId1296" Type="http://schemas.openxmlformats.org/officeDocument/2006/relationships/hyperlink" Target="https://www.procyclingstats.com/rider/mirko-bozzola" TargetMode="External"/><Relationship Id="rId16" Type="http://schemas.openxmlformats.org/officeDocument/2006/relationships/hyperlink" Target="https://www.procyclingstats.com/rider/enric-mas" TargetMode="External"/><Relationship Id="rId221" Type="http://schemas.openxmlformats.org/officeDocument/2006/relationships/hyperlink" Target="https://www.procyclingstats.com/rider/nelson-oliveira" TargetMode="External"/><Relationship Id="rId319" Type="http://schemas.openxmlformats.org/officeDocument/2006/relationships/hyperlink" Target="https://www.procyclingstats.com/rider/lennard-kamna" TargetMode="External"/><Relationship Id="rId526" Type="http://schemas.openxmlformats.org/officeDocument/2006/relationships/hyperlink" Target="https://www.procyclingstats.com/rider/anatoliy-budyak" TargetMode="External"/><Relationship Id="rId1156" Type="http://schemas.openxmlformats.org/officeDocument/2006/relationships/hyperlink" Target="https://www.procyclingstats.com/rider/robbe-ghys" TargetMode="External"/><Relationship Id="rId1363" Type="http://schemas.openxmlformats.org/officeDocument/2006/relationships/hyperlink" Target="https://www.procyclingstats.com/rider/piotr-pekala" TargetMode="External"/><Relationship Id="rId733" Type="http://schemas.openxmlformats.org/officeDocument/2006/relationships/hyperlink" Target="https://www.procyclingstats.com/rider/marcel-camprubi" TargetMode="External"/><Relationship Id="rId940" Type="http://schemas.openxmlformats.org/officeDocument/2006/relationships/hyperlink" Target="https://www.procyclingstats.com/rider/roberto-gonzalez" TargetMode="External"/><Relationship Id="rId1016" Type="http://schemas.openxmlformats.org/officeDocument/2006/relationships/hyperlink" Target="https://www.procyclingstats.com/rider/anton-lennemann" TargetMode="External"/><Relationship Id="rId165" Type="http://schemas.openxmlformats.org/officeDocument/2006/relationships/hyperlink" Target="https://www.procyclingstats.com/rider/clement-berthet" TargetMode="External"/><Relationship Id="rId372" Type="http://schemas.openxmlformats.org/officeDocument/2006/relationships/hyperlink" Target="https://www.procyclingstats.com/rider/adne-holter" TargetMode="External"/><Relationship Id="rId677" Type="http://schemas.openxmlformats.org/officeDocument/2006/relationships/hyperlink" Target="https://www.procyclingstats.com/rider/metkel-eyob" TargetMode="External"/><Relationship Id="rId800" Type="http://schemas.openxmlformats.org/officeDocument/2006/relationships/hyperlink" Target="https://www.procyclingstats.com/rider/jordan-labrosse" TargetMode="External"/><Relationship Id="rId1223" Type="http://schemas.openxmlformats.org/officeDocument/2006/relationships/hyperlink" Target="https://www.procyclingstats.com/rider/jason-huertas" TargetMode="External"/><Relationship Id="rId1430" Type="http://schemas.openxmlformats.org/officeDocument/2006/relationships/hyperlink" Target="https://www.procyclingstats.com/rider/paul-seixas" TargetMode="External"/><Relationship Id="rId232" Type="http://schemas.openxmlformats.org/officeDocument/2006/relationships/hyperlink" Target="https://www.procyclingstats.com/rider/anders-foldager" TargetMode="External"/><Relationship Id="rId884" Type="http://schemas.openxmlformats.org/officeDocument/2006/relationships/hyperlink" Target="https://www.procyclingstats.com/rider/toon-aerts" TargetMode="External"/><Relationship Id="rId27" Type="http://schemas.openxmlformats.org/officeDocument/2006/relationships/hyperlink" Target="https://www.procyclingstats.com/rider/joao-almeida" TargetMode="External"/><Relationship Id="rId537" Type="http://schemas.openxmlformats.org/officeDocument/2006/relationships/hyperlink" Target="https://www.procyclingstats.com/rider/thomas-gloag" TargetMode="External"/><Relationship Id="rId744" Type="http://schemas.openxmlformats.org/officeDocument/2006/relationships/hyperlink" Target="https://www.procyclingstats.com/rider/jon-agirre" TargetMode="External"/><Relationship Id="rId951" Type="http://schemas.openxmlformats.org/officeDocument/2006/relationships/hyperlink" Target="https://www.procyclingstats.com/rider/ethan-batt" TargetMode="External"/><Relationship Id="rId1167" Type="http://schemas.openxmlformats.org/officeDocument/2006/relationships/hyperlink" Target="https://www.procyclingstats.com/rider/yevgeniy-gidich" TargetMode="External"/><Relationship Id="rId1374" Type="http://schemas.openxmlformats.org/officeDocument/2006/relationships/hyperlink" Target="https://www.procyclingstats.com/rider/emanuel-duarte" TargetMode="External"/><Relationship Id="rId80" Type="http://schemas.openxmlformats.org/officeDocument/2006/relationships/hyperlink" Target="https://www.procyclingstats.com/rider/dylan-groenewegen" TargetMode="External"/><Relationship Id="rId176" Type="http://schemas.openxmlformats.org/officeDocument/2006/relationships/hyperlink" Target="https://www.procyclingstats.com/rider/javier-romo" TargetMode="External"/><Relationship Id="rId383" Type="http://schemas.openxmlformats.org/officeDocument/2006/relationships/hyperlink" Target="https://www.procyclingstats.com/rider/luca-van-boven" TargetMode="External"/><Relationship Id="rId590" Type="http://schemas.openxmlformats.org/officeDocument/2006/relationships/hyperlink" Target="https://www.procyclingstats.com/rider/lorenzo-conforti" TargetMode="External"/><Relationship Id="rId604" Type="http://schemas.openxmlformats.org/officeDocument/2006/relationships/hyperlink" Target="https://www.procyclingstats.com/rider/igor-chzhan" TargetMode="External"/><Relationship Id="rId811" Type="http://schemas.openxmlformats.org/officeDocument/2006/relationships/hyperlink" Target="https://www.procyclingstats.com/rider/emil-herzog" TargetMode="External"/><Relationship Id="rId1027" Type="http://schemas.openxmlformats.org/officeDocument/2006/relationships/hyperlink" Target="https://www.procyclingstats.com/rider/antoine-l-hote" TargetMode="External"/><Relationship Id="rId1234" Type="http://schemas.openxmlformats.org/officeDocument/2006/relationships/hyperlink" Target="https://www.procyclingstats.com/rider/tobias-lund-andresen" TargetMode="External"/><Relationship Id="rId1441" Type="http://schemas.openxmlformats.org/officeDocument/2006/relationships/hyperlink" Target="https://www.procyclingstats.com/rider/gerard-ledesma" TargetMode="External"/><Relationship Id="rId243" Type="http://schemas.openxmlformats.org/officeDocument/2006/relationships/hyperlink" Target="https://www.procyclingstats.com/rider/vito-braet" TargetMode="External"/><Relationship Id="rId450" Type="http://schemas.openxmlformats.org/officeDocument/2006/relationships/hyperlink" Target="https://www.procyclingstats.com/rider/alessandro-verre" TargetMode="External"/><Relationship Id="rId688" Type="http://schemas.openxmlformats.org/officeDocument/2006/relationships/hyperlink" Target="https://www.procyclingstats.com/rider/sarawut-sirironnachai" TargetMode="External"/><Relationship Id="rId895" Type="http://schemas.openxmlformats.org/officeDocument/2006/relationships/hyperlink" Target="https://www.procyclingstats.com/rider/artus-jaladeau" TargetMode="External"/><Relationship Id="rId909" Type="http://schemas.openxmlformats.org/officeDocument/2006/relationships/hyperlink" Target="https://www.procyclingstats.com/rider/filippo-conca" TargetMode="External"/><Relationship Id="rId1080" Type="http://schemas.openxmlformats.org/officeDocument/2006/relationships/hyperlink" Target="https://www.procyclingstats.com/rider/michael-kukrle" TargetMode="External"/><Relationship Id="rId1301" Type="http://schemas.openxmlformats.org/officeDocument/2006/relationships/hyperlink" Target="https://www.procyclingstats.com/rider/simone-zanini" TargetMode="External"/><Relationship Id="rId38" Type="http://schemas.openxmlformats.org/officeDocument/2006/relationships/hyperlink" Target="https://www.procyclingstats.com/rider/julian-alaphilippe" TargetMode="External"/><Relationship Id="rId103" Type="http://schemas.openxmlformats.org/officeDocument/2006/relationships/hyperlink" Target="https://www.procyclingstats.com/rider/danny-van-poppel" TargetMode="External"/><Relationship Id="rId310" Type="http://schemas.openxmlformats.org/officeDocument/2006/relationships/hyperlink" Target="https://www.procyclingstats.com/rider/jonas-rutsch" TargetMode="External"/><Relationship Id="rId548" Type="http://schemas.openxmlformats.org/officeDocument/2006/relationships/hyperlink" Target="https://www.procyclingstats.com/rider/joris-delbove" TargetMode="External"/><Relationship Id="rId755" Type="http://schemas.openxmlformats.org/officeDocument/2006/relationships/hyperlink" Target="https://www.procyclingstats.com/rider/marc-brustenga-masague" TargetMode="External"/><Relationship Id="rId962" Type="http://schemas.openxmlformats.org/officeDocument/2006/relationships/hyperlink" Target="https://www.procyclingstats.com/rider/nahom-zerai" TargetMode="External"/><Relationship Id="rId1178" Type="http://schemas.openxmlformats.org/officeDocument/2006/relationships/hyperlink" Target="https://www.procyclingstats.com/rider/nicolas-alustiza" TargetMode="External"/><Relationship Id="rId1385" Type="http://schemas.openxmlformats.org/officeDocument/2006/relationships/hyperlink" Target="https://www.procyclingstats.com/rider/alfred-wright" TargetMode="External"/><Relationship Id="rId91" Type="http://schemas.openxmlformats.org/officeDocument/2006/relationships/hyperlink" Target="https://www.procyclingstats.com/rider/mikkel-bjerg" TargetMode="External"/><Relationship Id="rId187" Type="http://schemas.openxmlformats.org/officeDocument/2006/relationships/hyperlink" Target="https://www.procyclingstats.com/rider/lukas-nerurkar" TargetMode="External"/><Relationship Id="rId394" Type="http://schemas.openxmlformats.org/officeDocument/2006/relationships/hyperlink" Target="https://www.procyclingstats.com/rider/alessandro-pinarello" TargetMode="External"/><Relationship Id="rId408" Type="http://schemas.openxmlformats.org/officeDocument/2006/relationships/hyperlink" Target="https://www.procyclingstats.com/rider/andrea-bagioli" TargetMode="External"/><Relationship Id="rId615" Type="http://schemas.openxmlformats.org/officeDocument/2006/relationships/hyperlink" Target="https://www.procyclingstats.com/rider/emmanuel-morin" TargetMode="External"/><Relationship Id="rId822" Type="http://schemas.openxmlformats.org/officeDocument/2006/relationships/hyperlink" Target="https://www.procyclingstats.com/rider/fabian-lienhard" TargetMode="External"/><Relationship Id="rId1038" Type="http://schemas.openxmlformats.org/officeDocument/2006/relationships/hyperlink" Target="https://www.procyclingstats.com/rider/sergi-darder" TargetMode="External"/><Relationship Id="rId1245" Type="http://schemas.openxmlformats.org/officeDocument/2006/relationships/hyperlink" Target="https://www.procyclingstats.com/rider/keegan-swirbul" TargetMode="External"/><Relationship Id="rId1452" Type="http://schemas.openxmlformats.org/officeDocument/2006/relationships/hyperlink" Target="https://www.procyclingstats.com/rider/george-peden" TargetMode="External"/><Relationship Id="rId254" Type="http://schemas.openxmlformats.org/officeDocument/2006/relationships/hyperlink" Target="https://www.procyclingstats.com/rider/warren-barguil" TargetMode="External"/><Relationship Id="rId699" Type="http://schemas.openxmlformats.org/officeDocument/2006/relationships/hyperlink" Target="https://www.procyclingstats.com/rider/antonio-soto" TargetMode="External"/><Relationship Id="rId1091" Type="http://schemas.openxmlformats.org/officeDocument/2006/relationships/hyperlink" Target="https://www.procyclingstats.com/rider/cristian-scaroni" TargetMode="External"/><Relationship Id="rId1105" Type="http://schemas.openxmlformats.org/officeDocument/2006/relationships/hyperlink" Target="https://www.procyclingstats.com/rider/lucas-beneteau" TargetMode="External"/><Relationship Id="rId1312" Type="http://schemas.openxmlformats.org/officeDocument/2006/relationships/hyperlink" Target="https://www.procyclingstats.com/rider/kasper-borremans" TargetMode="External"/><Relationship Id="rId49" Type="http://schemas.openxmlformats.org/officeDocument/2006/relationships/hyperlink" Target="https://www.procyclingstats.com/rider/matej-mohoric" TargetMode="External"/><Relationship Id="rId114" Type="http://schemas.openxmlformats.org/officeDocument/2006/relationships/hyperlink" Target="https://www.procyclingstats.com/rider/maximilian-schachmann" TargetMode="External"/><Relationship Id="rId461" Type="http://schemas.openxmlformats.org/officeDocument/2006/relationships/hyperlink" Target="https://www.procyclingstats.com/rider/dmitriy-gruzdev" TargetMode="External"/><Relationship Id="rId559" Type="http://schemas.openxmlformats.org/officeDocument/2006/relationships/hyperlink" Target="https://www.procyclingstats.com/rider/norbert-banaszek" TargetMode="External"/><Relationship Id="rId766" Type="http://schemas.openxmlformats.org/officeDocument/2006/relationships/hyperlink" Target="https://www.procyclingstats.com/rider/florian-stork" TargetMode="External"/><Relationship Id="rId1189" Type="http://schemas.openxmlformats.org/officeDocument/2006/relationships/hyperlink" Target="https://www.procyclingstats.com/rider/neilson-powless" TargetMode="External"/><Relationship Id="rId1396" Type="http://schemas.openxmlformats.org/officeDocument/2006/relationships/hyperlink" Target="https://www.procyclingstats.com/rider/jose-antonio-prieto" TargetMode="External"/><Relationship Id="rId198" Type="http://schemas.openxmlformats.org/officeDocument/2006/relationships/hyperlink" Target="https://www.procyclingstats.com/rider/simone-consonni" TargetMode="External"/><Relationship Id="rId321" Type="http://schemas.openxmlformats.org/officeDocument/2006/relationships/hyperlink" Target="https://www.procyclingstats.com/rider/johan-esteban-chaves" TargetMode="External"/><Relationship Id="rId419" Type="http://schemas.openxmlformats.org/officeDocument/2006/relationships/hyperlink" Target="https://www.procyclingstats.com/rider/sean-quinn" TargetMode="External"/><Relationship Id="rId626" Type="http://schemas.openxmlformats.org/officeDocument/2006/relationships/hyperlink" Target="https://www.procyclingstats.com/rider/yuma-koishi" TargetMode="External"/><Relationship Id="rId973" Type="http://schemas.openxmlformats.org/officeDocument/2006/relationships/hyperlink" Target="https://www.procyclingstats.com/rider/matteo-scalco" TargetMode="External"/><Relationship Id="rId1049" Type="http://schemas.openxmlformats.org/officeDocument/2006/relationships/hyperlink" Target="https://www.procyclingstats.com/rider/davide-toneatti" TargetMode="External"/><Relationship Id="rId1256" Type="http://schemas.openxmlformats.org/officeDocument/2006/relationships/hyperlink" Target="https://www.procyclingstats.com/rider/ali-labib-shotorban" TargetMode="External"/><Relationship Id="rId833" Type="http://schemas.openxmlformats.org/officeDocument/2006/relationships/hyperlink" Target="https://www.procyclingstats.com/rider/peerapol-chawchiangkwang" TargetMode="External"/><Relationship Id="rId1116" Type="http://schemas.openxmlformats.org/officeDocument/2006/relationships/hyperlink" Target="https://www.procyclingstats.com/rider/milan-lanhove" TargetMode="External"/><Relationship Id="rId1463" Type="http://schemas.openxmlformats.org/officeDocument/2006/relationships/hyperlink" Target="https://www.procyclingstats.com/rider/markus-maeuibo" TargetMode="External"/><Relationship Id="rId265" Type="http://schemas.openxmlformats.org/officeDocument/2006/relationships/hyperlink" Target="https://www.procyclingstats.com/rider/marco-haller" TargetMode="External"/><Relationship Id="rId472" Type="http://schemas.openxmlformats.org/officeDocument/2006/relationships/hyperlink" Target="https://www.procyclingstats.com/rider/gijs-van-hoecke" TargetMode="External"/><Relationship Id="rId900" Type="http://schemas.openxmlformats.org/officeDocument/2006/relationships/hyperlink" Target="https://www.procyclingstats.com/rider/adrien-maire" TargetMode="External"/><Relationship Id="rId1323" Type="http://schemas.openxmlformats.org/officeDocument/2006/relationships/hyperlink" Target="https://www.procyclingstats.com/rider/jamie-meehan" TargetMode="External"/><Relationship Id="rId125" Type="http://schemas.openxmlformats.org/officeDocument/2006/relationships/hyperlink" Target="https://www.procyclingstats.com/rider/paul-lapeira" TargetMode="External"/><Relationship Id="rId332" Type="http://schemas.openxmlformats.org/officeDocument/2006/relationships/hyperlink" Target="https://www.procyclingstats.com/rider/john-degenkolb" TargetMode="External"/><Relationship Id="rId777" Type="http://schemas.openxmlformats.org/officeDocument/2006/relationships/hyperlink" Target="https://www.procyclingstats.com/rider/kane-richards" TargetMode="External"/><Relationship Id="rId984" Type="http://schemas.openxmlformats.org/officeDocument/2006/relationships/hyperlink" Target="https://www.procyclingstats.com/rider/hugo-scala-jr" TargetMode="External"/><Relationship Id="rId637" Type="http://schemas.openxmlformats.org/officeDocument/2006/relationships/hyperlink" Target="https://www.procyclingstats.com/rider/riccardo-lucca" TargetMode="External"/><Relationship Id="rId844" Type="http://schemas.openxmlformats.org/officeDocument/2006/relationships/hyperlink" Target="https://www.procyclingstats.com/rider/joseba-lopez-cuesta" TargetMode="External"/><Relationship Id="rId1267" Type="http://schemas.openxmlformats.org/officeDocument/2006/relationships/hyperlink" Target="https://www.procyclingstats.com/rider/storm-ingebrigtsen" TargetMode="External"/><Relationship Id="rId1474" Type="http://schemas.openxmlformats.org/officeDocument/2006/relationships/hyperlink" Target="https://www.procyclingstats.com/rider/matthew-riccitello" TargetMode="External"/><Relationship Id="rId276" Type="http://schemas.openxmlformats.org/officeDocument/2006/relationships/hyperlink" Target="https://www.procyclingstats.com/rider/rui-oliveira" TargetMode="External"/><Relationship Id="rId483" Type="http://schemas.openxmlformats.org/officeDocument/2006/relationships/hyperlink" Target="https://www.procyclingstats.com/rider/mads-wurtz-schmidt" TargetMode="External"/><Relationship Id="rId690" Type="http://schemas.openxmlformats.org/officeDocument/2006/relationships/hyperlink" Target="https://www.procyclingstats.com/rider/norman-vahtra" TargetMode="External"/><Relationship Id="rId704" Type="http://schemas.openxmlformats.org/officeDocument/2006/relationships/hyperlink" Target="https://www.procyclingstats.com/rider/tomas-contte" TargetMode="External"/><Relationship Id="rId911" Type="http://schemas.openxmlformats.org/officeDocument/2006/relationships/hyperlink" Target="https://www.procyclingstats.com/rider/nicolas-milesi" TargetMode="External"/><Relationship Id="rId1127" Type="http://schemas.openxmlformats.org/officeDocument/2006/relationships/hyperlink" Target="https://www.procyclingstats.com/rider/rotem-tene" TargetMode="External"/><Relationship Id="rId1334" Type="http://schemas.openxmlformats.org/officeDocument/2006/relationships/hyperlink" Target="https://www.procyclingstats.com/rider/vlas-shichkin" TargetMode="External"/><Relationship Id="rId40" Type="http://schemas.openxmlformats.org/officeDocument/2006/relationships/hyperlink" Target="https://www.procyclingstats.com/rider/tim-wellens" TargetMode="External"/><Relationship Id="rId136" Type="http://schemas.openxmlformats.org/officeDocument/2006/relationships/hyperlink" Target="https://www.procyclingstats.com/rider/pavel-bittner" TargetMode="External"/><Relationship Id="rId343" Type="http://schemas.openxmlformats.org/officeDocument/2006/relationships/hyperlink" Target="https://www.procyclingstats.com/rider/kamiel-bonneu" TargetMode="External"/><Relationship Id="rId550" Type="http://schemas.openxmlformats.org/officeDocument/2006/relationships/hyperlink" Target="https://www.procyclingstats.com/rider/ide-schelling" TargetMode="External"/><Relationship Id="rId788" Type="http://schemas.openxmlformats.org/officeDocument/2006/relationships/hyperlink" Target="https://www.procyclingstats.com/rider/yeison-reyes" TargetMode="External"/><Relationship Id="rId995" Type="http://schemas.openxmlformats.org/officeDocument/2006/relationships/hyperlink" Target="https://www.procyclingstats.com/rider/rayan-boulahoite" TargetMode="External"/><Relationship Id="rId1180" Type="http://schemas.openxmlformats.org/officeDocument/2006/relationships/hyperlink" Target="https://www.procyclingstats.com/rider/nico-denz" TargetMode="External"/><Relationship Id="rId1401" Type="http://schemas.openxmlformats.org/officeDocument/2006/relationships/hyperlink" Target="https://www.procyclingstats.com/rider/ben-chilton" TargetMode="External"/><Relationship Id="rId203" Type="http://schemas.openxmlformats.org/officeDocument/2006/relationships/hyperlink" Target="https://www.procyclingstats.com/rider/carlos-verona" TargetMode="External"/><Relationship Id="rId648" Type="http://schemas.openxmlformats.org/officeDocument/2006/relationships/hyperlink" Target="https://www.procyclingstats.com/rider/andoni-lopez-de-abetxuko-jimenez" TargetMode="External"/><Relationship Id="rId855" Type="http://schemas.openxmlformats.org/officeDocument/2006/relationships/hyperlink" Target="https://www.procyclingstats.com/rider/samet-bulut" TargetMode="External"/><Relationship Id="rId1040" Type="http://schemas.openxmlformats.org/officeDocument/2006/relationships/hyperlink" Target="https://www.procyclingstats.com/rider/emanuel-zangerle" TargetMode="External"/><Relationship Id="rId1278" Type="http://schemas.openxmlformats.org/officeDocument/2006/relationships/hyperlink" Target="https://www.procyclingstats.com/rider/alexander-edmondson" TargetMode="External"/><Relationship Id="rId287" Type="http://schemas.openxmlformats.org/officeDocument/2006/relationships/hyperlink" Target="https://www.procyclingstats.com/rider/francesco-busatto" TargetMode="External"/><Relationship Id="rId410" Type="http://schemas.openxmlformats.org/officeDocument/2006/relationships/hyperlink" Target="https://www.procyclingstats.com/rider/emanuel-buchmann" TargetMode="External"/><Relationship Id="rId494" Type="http://schemas.openxmlformats.org/officeDocument/2006/relationships/hyperlink" Target="https://www.procyclingstats.com/rider/ivan-smirnov" TargetMode="External"/><Relationship Id="rId508" Type="http://schemas.openxmlformats.org/officeDocument/2006/relationships/hyperlink" Target="https://www.procyclingstats.com/rider/hugo-houle" TargetMode="External"/><Relationship Id="rId715" Type="http://schemas.openxmlformats.org/officeDocument/2006/relationships/hyperlink" Target="https://www.procyclingstats.com/rider/finlay-pickering" TargetMode="External"/><Relationship Id="rId922" Type="http://schemas.openxmlformats.org/officeDocument/2006/relationships/hyperlink" Target="https://www.procyclingstats.com/rider/andrea-d-amato" TargetMode="External"/><Relationship Id="rId1138" Type="http://schemas.openxmlformats.org/officeDocument/2006/relationships/hyperlink" Target="https://www.procyclingstats.com/rider/alexys-brunel" TargetMode="External"/><Relationship Id="rId1345" Type="http://schemas.openxmlformats.org/officeDocument/2006/relationships/hyperlink" Target="https://www.procyclingstats.com/rider/kenay-de-moyer" TargetMode="External"/><Relationship Id="rId147" Type="http://schemas.openxmlformats.org/officeDocument/2006/relationships/hyperlink" Target="https://www.procyclingstats.com/rider/kasper-asgreen" TargetMode="External"/><Relationship Id="rId354" Type="http://schemas.openxmlformats.org/officeDocument/2006/relationships/hyperlink" Target="https://www.procyclingstats.com/rider/amanuel-gebrezgabihier" TargetMode="External"/><Relationship Id="rId799" Type="http://schemas.openxmlformats.org/officeDocument/2006/relationships/hyperlink" Target="https://www.procyclingstats.com/rider/goncalo-amado" TargetMode="External"/><Relationship Id="rId1191" Type="http://schemas.openxmlformats.org/officeDocument/2006/relationships/hyperlink" Target="https://www.procyclingstats.com/rider/tiesj-benoot" TargetMode="External"/><Relationship Id="rId1205" Type="http://schemas.openxmlformats.org/officeDocument/2006/relationships/hyperlink" Target="https://www.procyclingstats.com/rider/jonas-geens" TargetMode="External"/><Relationship Id="rId51" Type="http://schemas.openxmlformats.org/officeDocument/2006/relationships/hyperlink" Target="https://www.procyclingstats.com/rider/benoit-cosnefroy" TargetMode="External"/><Relationship Id="rId561" Type="http://schemas.openxmlformats.org/officeDocument/2006/relationships/hyperlink" Target="https://www.procyclingstats.com/rider/lucas-carstensen" TargetMode="External"/><Relationship Id="rId659" Type="http://schemas.openxmlformats.org/officeDocument/2006/relationships/hyperlink" Target="https://www.procyclingstats.com/rider/hayato-okamoto" TargetMode="External"/><Relationship Id="rId866" Type="http://schemas.openxmlformats.org/officeDocument/2006/relationships/hyperlink" Target="https://www.procyclingstats.com/rider/christian-bagatin" TargetMode="External"/><Relationship Id="rId1289" Type="http://schemas.openxmlformats.org/officeDocument/2006/relationships/hyperlink" Target="https://www.procyclingstats.com/rider/jose-luis-faura-asensio" TargetMode="External"/><Relationship Id="rId1412" Type="http://schemas.openxmlformats.org/officeDocument/2006/relationships/hyperlink" Target="https://www.procyclingstats.com/rider/senna-remijn" TargetMode="External"/><Relationship Id="rId214" Type="http://schemas.openxmlformats.org/officeDocument/2006/relationships/hyperlink" Target="https://www.procyclingstats.com/rider/nick-schultz" TargetMode="External"/><Relationship Id="rId298" Type="http://schemas.openxmlformats.org/officeDocument/2006/relationships/hyperlink" Target="https://www.procyclingstats.com/rider/johannes-staune-mittet" TargetMode="External"/><Relationship Id="rId421" Type="http://schemas.openxmlformats.org/officeDocument/2006/relationships/hyperlink" Target="https://www.procyclingstats.com/rider/jambaljamts-sainbayar" TargetMode="External"/><Relationship Id="rId519" Type="http://schemas.openxmlformats.org/officeDocument/2006/relationships/hyperlink" Target="https://www.procyclingstats.com/rider/eduardo-sepulveda" TargetMode="External"/><Relationship Id="rId1051" Type="http://schemas.openxmlformats.org/officeDocument/2006/relationships/hyperlink" Target="https://www.procyclingstats.com/rider/shotaro-iribe" TargetMode="External"/><Relationship Id="rId1149" Type="http://schemas.openxmlformats.org/officeDocument/2006/relationships/hyperlink" Target="https://www.procyclingstats.com/rider/matthew-brennan" TargetMode="External"/><Relationship Id="rId1356" Type="http://schemas.openxmlformats.org/officeDocument/2006/relationships/hyperlink" Target="https://www.procyclingstats.com/rider/morthen-wang-baksaas" TargetMode="External"/><Relationship Id="rId158" Type="http://schemas.openxmlformats.org/officeDocument/2006/relationships/hyperlink" Target="https://www.procyclingstats.com/rider/clement-champoussin" TargetMode="External"/><Relationship Id="rId726" Type="http://schemas.openxmlformats.org/officeDocument/2006/relationships/hyperlink" Target="https://www.procyclingstats.com/rider/nicolo-parisini" TargetMode="External"/><Relationship Id="rId933" Type="http://schemas.openxmlformats.org/officeDocument/2006/relationships/hyperlink" Target="https://www.procyclingstats.com/rider/luke-tuckwell" TargetMode="External"/><Relationship Id="rId1009" Type="http://schemas.openxmlformats.org/officeDocument/2006/relationships/hyperlink" Target="https://www.procyclingstats.com/rider/darren-van-bekkum" TargetMode="External"/><Relationship Id="rId62" Type="http://schemas.openxmlformats.org/officeDocument/2006/relationships/hyperlink" Target="https://www.procyclingstats.com/rider/ilan-van-wilder" TargetMode="External"/><Relationship Id="rId365" Type="http://schemas.openxmlformats.org/officeDocument/2006/relationships/hyperlink" Target="https://www.procyclingstats.com/rider/lars-boven" TargetMode="External"/><Relationship Id="rId572" Type="http://schemas.openxmlformats.org/officeDocument/2006/relationships/hyperlink" Target="https://www.procyclingstats.com/rider/kim-heiduk" TargetMode="External"/><Relationship Id="rId1216" Type="http://schemas.openxmlformats.org/officeDocument/2006/relationships/hyperlink" Target="https://www.procyclingstats.com/rider/edison-alejandro-callejas-santos" TargetMode="External"/><Relationship Id="rId1423" Type="http://schemas.openxmlformats.org/officeDocument/2006/relationships/hyperlink" Target="https://www.procyclingstats.com/rider/declan-trezise" TargetMode="External"/><Relationship Id="rId225" Type="http://schemas.openxmlformats.org/officeDocument/2006/relationships/hyperlink" Target="https://www.procyclingstats.com/rider/jenthe-biermans" TargetMode="External"/><Relationship Id="rId432" Type="http://schemas.openxmlformats.org/officeDocument/2006/relationships/hyperlink" Target="https://www.procyclingstats.com/rider/kristian-sbaragli" TargetMode="External"/><Relationship Id="rId877" Type="http://schemas.openxmlformats.org/officeDocument/2006/relationships/hyperlink" Target="https://www.procyclingstats.com/rider/tomas-pridal" TargetMode="External"/><Relationship Id="rId1062" Type="http://schemas.openxmlformats.org/officeDocument/2006/relationships/hyperlink" Target="https://www.procyclingstats.com/rider/markel-beloki" TargetMode="External"/><Relationship Id="rId737" Type="http://schemas.openxmlformats.org/officeDocument/2006/relationships/hyperlink" Target="https://www.procyclingstats.com/rider/nils-sinschek" TargetMode="External"/><Relationship Id="rId944" Type="http://schemas.openxmlformats.org/officeDocument/2006/relationships/hyperlink" Target="https://www.procyclingstats.com/rider/kyrylo-tsarenko" TargetMode="External"/><Relationship Id="rId1367" Type="http://schemas.openxmlformats.org/officeDocument/2006/relationships/hyperlink" Target="https://www.procyclingstats.com/rider/raul-rota-rus" TargetMode="External"/><Relationship Id="rId73" Type="http://schemas.openxmlformats.org/officeDocument/2006/relationships/hyperlink" Target="https://www.procyclingstats.com/rider/jai-hindley" TargetMode="External"/><Relationship Id="rId169" Type="http://schemas.openxmlformats.org/officeDocument/2006/relationships/hyperlink" Target="https://www.procyclingstats.com/rider/edward-irl-dunbar" TargetMode="External"/><Relationship Id="rId376" Type="http://schemas.openxmlformats.org/officeDocument/2006/relationships/hyperlink" Target="https://www.procyclingstats.com/rider/tim-torn-teutenberg" TargetMode="External"/><Relationship Id="rId583" Type="http://schemas.openxmlformats.org/officeDocument/2006/relationships/hyperlink" Target="https://www.procyclingstats.com/rider/jacopo-mosca" TargetMode="External"/><Relationship Id="rId790" Type="http://schemas.openxmlformats.org/officeDocument/2006/relationships/hyperlink" Target="https://www.procyclingstats.com/rider/nelson-soto" TargetMode="External"/><Relationship Id="rId804" Type="http://schemas.openxmlformats.org/officeDocument/2006/relationships/hyperlink" Target="https://www.procyclingstats.com/rider/yoel-habteab" TargetMode="External"/><Relationship Id="rId1227" Type="http://schemas.openxmlformats.org/officeDocument/2006/relationships/hyperlink" Target="https://www.procyclingstats.com/rider/abel-balderstone-roumens" TargetMode="External"/><Relationship Id="rId1434" Type="http://schemas.openxmlformats.org/officeDocument/2006/relationships/hyperlink" Target="https://www.procyclingstats.com/rider/aivaras-mikutis" TargetMode="External"/><Relationship Id="rId4" Type="http://schemas.openxmlformats.org/officeDocument/2006/relationships/hyperlink" Target="https://www.procyclingstats.com/rider/jonas-vingegaard-rasmussen" TargetMode="External"/><Relationship Id="rId236" Type="http://schemas.openxmlformats.org/officeDocument/2006/relationships/hyperlink" Target="https://www.procyclingstats.com/rider/filippo-baroncini" TargetMode="External"/><Relationship Id="rId443" Type="http://schemas.openxmlformats.org/officeDocument/2006/relationships/hyperlink" Target="https://www.procyclingstats.com/rider/jonathan-lastra" TargetMode="External"/><Relationship Id="rId650" Type="http://schemas.openxmlformats.org/officeDocument/2006/relationships/hyperlink" Target="https://www.procyclingstats.com/rider/blake-quick" TargetMode="External"/><Relationship Id="rId888" Type="http://schemas.openxmlformats.org/officeDocument/2006/relationships/hyperlink" Target="https://www.procyclingstats.com/rider/rait-arm" TargetMode="External"/><Relationship Id="rId1073" Type="http://schemas.openxmlformats.org/officeDocument/2006/relationships/hyperlink" Target="https://www.procyclingstats.com/rider/narankhuu-baterdene" TargetMode="External"/><Relationship Id="rId1280" Type="http://schemas.openxmlformats.org/officeDocument/2006/relationships/hyperlink" Target="https://www.procyclingstats.com/rider/tom-crabbe" TargetMode="External"/><Relationship Id="rId303" Type="http://schemas.openxmlformats.org/officeDocument/2006/relationships/hyperlink" Target="https://www.procyclingstats.com/rider/mario-aparicio-munoz" TargetMode="External"/><Relationship Id="rId748" Type="http://schemas.openxmlformats.org/officeDocument/2006/relationships/hyperlink" Target="https://www.procyclingstats.com/rider/leangel-linarez" TargetMode="External"/><Relationship Id="rId955" Type="http://schemas.openxmlformats.org/officeDocument/2006/relationships/hyperlink" Target="https://www.procyclingstats.com/rider/yonathan-monsalve" TargetMode="External"/><Relationship Id="rId1140" Type="http://schemas.openxmlformats.org/officeDocument/2006/relationships/hyperlink" Target="https://www.procyclingstats.com/rider/kevin-vauquelin" TargetMode="External"/><Relationship Id="rId1378" Type="http://schemas.openxmlformats.org/officeDocument/2006/relationships/hyperlink" Target="https://www.procyclingstats.com/rider/morten-aalling-nortoft" TargetMode="External"/><Relationship Id="rId84" Type="http://schemas.openxmlformats.org/officeDocument/2006/relationships/hyperlink" Target="https://www.procyclingstats.com/rider/mauri-vansevenant" TargetMode="External"/><Relationship Id="rId387" Type="http://schemas.openxmlformats.org/officeDocument/2006/relationships/hyperlink" Target="https://www.procyclingstats.com/rider/andrea-pietrobon" TargetMode="External"/><Relationship Id="rId510" Type="http://schemas.openxmlformats.org/officeDocument/2006/relationships/hyperlink" Target="https://www.procyclingstats.com/rider/rein-taaramae" TargetMode="External"/><Relationship Id="rId594" Type="http://schemas.openxmlformats.org/officeDocument/2006/relationships/hyperlink" Target="https://www.procyclingstats.com/rider/alan-banaszek" TargetMode="External"/><Relationship Id="rId608" Type="http://schemas.openxmlformats.org/officeDocument/2006/relationships/hyperlink" Target="https://www.procyclingstats.com/rider/michael-gogl" TargetMode="External"/><Relationship Id="rId815" Type="http://schemas.openxmlformats.org/officeDocument/2006/relationships/hyperlink" Target="https://www.procyclingstats.com/rider/julian-borresch" TargetMode="External"/><Relationship Id="rId1238" Type="http://schemas.openxmlformats.org/officeDocument/2006/relationships/hyperlink" Target="https://www.procyclingstats.com/rider/balazs-rozsa" TargetMode="External"/><Relationship Id="rId1445" Type="http://schemas.openxmlformats.org/officeDocument/2006/relationships/hyperlink" Target="https://www.procyclingstats.com/rider/juan-pedro-lozano" TargetMode="External"/><Relationship Id="rId247" Type="http://schemas.openxmlformats.org/officeDocument/2006/relationships/hyperlink" Target="https://www.procyclingstats.com/rider/frank-van-den-broek" TargetMode="External"/><Relationship Id="rId899" Type="http://schemas.openxmlformats.org/officeDocument/2006/relationships/hyperlink" Target="https://www.procyclingstats.com/rider/lars-craps" TargetMode="External"/><Relationship Id="rId1000" Type="http://schemas.openxmlformats.org/officeDocument/2006/relationships/hyperlink" Target="https://www.procyclingstats.com/rider/alexander-arnt-hansen" TargetMode="External"/><Relationship Id="rId1084" Type="http://schemas.openxmlformats.org/officeDocument/2006/relationships/hyperlink" Target="https://www.procyclingstats.com/rider/albert-withen-philipsen" TargetMode="External"/><Relationship Id="rId1305" Type="http://schemas.openxmlformats.org/officeDocument/2006/relationships/hyperlink" Target="https://www.procyclingstats.com/rider/cesare-chesini" TargetMode="External"/><Relationship Id="rId107" Type="http://schemas.openxmlformats.org/officeDocument/2006/relationships/hyperlink" Target="https://www.procyclingstats.com/rider/luke-plapp" TargetMode="External"/><Relationship Id="rId454" Type="http://schemas.openxmlformats.org/officeDocument/2006/relationships/hyperlink" Target="https://www.procyclingstats.com/rider/cristian-raileanu" TargetMode="External"/><Relationship Id="rId661" Type="http://schemas.openxmlformats.org/officeDocument/2006/relationships/hyperlink" Target="https://www.procyclingstats.com/rider/yukiya-arashiro" TargetMode="External"/><Relationship Id="rId759" Type="http://schemas.openxmlformats.org/officeDocument/2006/relationships/hyperlink" Target="https://www.procyclingstats.com/rider/michal-pomorski" TargetMode="External"/><Relationship Id="rId966" Type="http://schemas.openxmlformats.org/officeDocument/2006/relationships/hyperlink" Target="https://www.procyclingstats.com/rider/edoardo-zamperini" TargetMode="External"/><Relationship Id="rId1291" Type="http://schemas.openxmlformats.org/officeDocument/2006/relationships/hyperlink" Target="https://www.procyclingstats.com/rider/emilien-jeanniere" TargetMode="External"/><Relationship Id="rId1389" Type="http://schemas.openxmlformats.org/officeDocument/2006/relationships/hyperlink" Target="https://www.procyclingstats.com/rider/marco-schrettl" TargetMode="External"/><Relationship Id="rId11" Type="http://schemas.openxmlformats.org/officeDocument/2006/relationships/hyperlink" Target="https://www.procyclingstats.com/rider/matteo-jorgenson" TargetMode="External"/><Relationship Id="rId314" Type="http://schemas.openxmlformats.org/officeDocument/2006/relationships/hyperlink" Target="https://www.procyclingstats.com/rider/ilkhan-dostiyev" TargetMode="External"/><Relationship Id="rId398" Type="http://schemas.openxmlformats.org/officeDocument/2006/relationships/hyperlink" Target="https://www.procyclingstats.com/rider/florian-samuel-kajamini" TargetMode="External"/><Relationship Id="rId521" Type="http://schemas.openxmlformats.org/officeDocument/2006/relationships/hyperlink" Target="https://www.procyclingstats.com/rider/vadim-pronskiy" TargetMode="External"/><Relationship Id="rId619" Type="http://schemas.openxmlformats.org/officeDocument/2006/relationships/hyperlink" Target="https://www.procyclingstats.com/rider/donavan-grondin" TargetMode="External"/><Relationship Id="rId1151" Type="http://schemas.openxmlformats.org/officeDocument/2006/relationships/hyperlink" Target="https://www.procyclingstats.com/rider/filippo-fortin" TargetMode="External"/><Relationship Id="rId1249" Type="http://schemas.openxmlformats.org/officeDocument/2006/relationships/hyperlink" Target="https://www.procyclingstats.com/rider/milkias-maekele" TargetMode="External"/><Relationship Id="rId95" Type="http://schemas.openxmlformats.org/officeDocument/2006/relationships/hyperlink" Target="https://www.procyclingstats.com/rider/derek-gee" TargetMode="External"/><Relationship Id="rId160" Type="http://schemas.openxmlformats.org/officeDocument/2006/relationships/hyperlink" Target="https://www.procyclingstats.com/rider/gianni-vermeersch" TargetMode="External"/><Relationship Id="rId826" Type="http://schemas.openxmlformats.org/officeDocument/2006/relationships/hyperlink" Target="https://www.procyclingstats.com/rider/clement-braz-afonso" TargetMode="External"/><Relationship Id="rId1011" Type="http://schemas.openxmlformats.org/officeDocument/2006/relationships/hyperlink" Target="https://www.procyclingstats.com/rider/louis-sutton" TargetMode="External"/><Relationship Id="rId1109" Type="http://schemas.openxmlformats.org/officeDocument/2006/relationships/hyperlink" Target="https://www.procyclingstats.com/rider/romain-gregoire1" TargetMode="External"/><Relationship Id="rId1456" Type="http://schemas.openxmlformats.org/officeDocument/2006/relationships/hyperlink" Target="https://www.procyclingstats.com/rider/kevin-david-castillo-miranda" TargetMode="External"/><Relationship Id="rId258" Type="http://schemas.openxmlformats.org/officeDocument/2006/relationships/hyperlink" Target="https://www.procyclingstats.com/rider/ivan-garcia-cortina" TargetMode="External"/><Relationship Id="rId465" Type="http://schemas.openxmlformats.org/officeDocument/2006/relationships/hyperlink" Target="https://www.procyclingstats.com/rider/jelle-johannink" TargetMode="External"/><Relationship Id="rId672" Type="http://schemas.openxmlformats.org/officeDocument/2006/relationships/hyperlink" Target="https://www.procyclingstats.com/rider/cyril-barthe" TargetMode="External"/><Relationship Id="rId1095" Type="http://schemas.openxmlformats.org/officeDocument/2006/relationships/hyperlink" Target="https://www.procyclingstats.com/rider/thomas-pidcock" TargetMode="External"/><Relationship Id="rId1316" Type="http://schemas.openxmlformats.org/officeDocument/2006/relationships/hyperlink" Target="https://www.procyclingstats.com/rider/petros-mengs" TargetMode="External"/><Relationship Id="rId22" Type="http://schemas.openxmlformats.org/officeDocument/2006/relationships/hyperlink" Target="https://www.procyclingstats.com/rider/brandon-mcnulty" TargetMode="External"/><Relationship Id="rId118" Type="http://schemas.openxmlformats.org/officeDocument/2006/relationships/hyperlink" Target="https://www.procyclingstats.com/rider/felix-gall" TargetMode="External"/><Relationship Id="rId325" Type="http://schemas.openxmlformats.org/officeDocument/2006/relationships/hyperlink" Target="https://www.procyclingstats.com/rider/sandy-dujardin" TargetMode="External"/><Relationship Id="rId532" Type="http://schemas.openxmlformats.org/officeDocument/2006/relationships/hyperlink" Target="https://www.procyclingstats.com/rider/cedric-beullens" TargetMode="External"/><Relationship Id="rId977" Type="http://schemas.openxmlformats.org/officeDocument/2006/relationships/hyperlink" Target="https://www.procyclingstats.com/rider/gilles-de-wilde" TargetMode="External"/><Relationship Id="rId1162" Type="http://schemas.openxmlformats.org/officeDocument/2006/relationships/hyperlink" Target="https://www.procyclingstats.com/rider/mathieu-van-der-poel" TargetMode="External"/><Relationship Id="rId171" Type="http://schemas.openxmlformats.org/officeDocument/2006/relationships/hyperlink" Target="https://www.procyclingstats.com/rider/cristian-scaroni" TargetMode="External"/><Relationship Id="rId837" Type="http://schemas.openxmlformats.org/officeDocument/2006/relationships/hyperlink" Target="https://www.procyclingstats.com/rider/zulfikri-zulkifli" TargetMode="External"/><Relationship Id="rId1022" Type="http://schemas.openxmlformats.org/officeDocument/2006/relationships/hyperlink" Target="https://www.procyclingstats.com/rider/alex-jaime-fernandez" TargetMode="External"/><Relationship Id="rId1467" Type="http://schemas.openxmlformats.org/officeDocument/2006/relationships/hyperlink" Target="https://www.procyclingstats.com/rider/haoyu-su" TargetMode="External"/><Relationship Id="rId269" Type="http://schemas.openxmlformats.org/officeDocument/2006/relationships/hyperlink" Target="https://www.procyclingstats.com/rider/david-de-la-cruz" TargetMode="External"/><Relationship Id="rId476" Type="http://schemas.openxmlformats.org/officeDocument/2006/relationships/hyperlink" Target="https://www.procyclingstats.com/rider/henri-uhlig" TargetMode="External"/><Relationship Id="rId683" Type="http://schemas.openxmlformats.org/officeDocument/2006/relationships/hyperlink" Target="https://www.procyclingstats.com/rider/jules-hesters" TargetMode="External"/><Relationship Id="rId890" Type="http://schemas.openxmlformats.org/officeDocument/2006/relationships/hyperlink" Target="https://www.procyclingstats.com/rider/oskar-nisu" TargetMode="External"/><Relationship Id="rId904" Type="http://schemas.openxmlformats.org/officeDocument/2006/relationships/hyperlink" Target="https://www.procyclingstats.com/rider/wessel-mouris" TargetMode="External"/><Relationship Id="rId1327" Type="http://schemas.openxmlformats.org/officeDocument/2006/relationships/hyperlink" Target="https://www.procyclingstats.com/rider/henrique-bravo1" TargetMode="External"/><Relationship Id="rId33" Type="http://schemas.openxmlformats.org/officeDocument/2006/relationships/hyperlink" Target="https://www.procyclingstats.com/rider/michael-matthews" TargetMode="External"/><Relationship Id="rId129" Type="http://schemas.openxmlformats.org/officeDocument/2006/relationships/hyperlink" Target="https://www.procyclingstats.com/rider/matthew-riccitello" TargetMode="External"/><Relationship Id="rId336" Type="http://schemas.openxmlformats.org/officeDocument/2006/relationships/hyperlink" Target="https://www.procyclingstats.com/rider/gregor-muhlberger" TargetMode="External"/><Relationship Id="rId543" Type="http://schemas.openxmlformats.org/officeDocument/2006/relationships/hyperlink" Target="https://www.procyclingstats.com/rider/marco-tizza" TargetMode="External"/><Relationship Id="rId988" Type="http://schemas.openxmlformats.org/officeDocument/2006/relationships/hyperlink" Target="https://www.procyclingstats.com/rider/abner-gonzalez-rivera" TargetMode="External"/><Relationship Id="rId1173" Type="http://schemas.openxmlformats.org/officeDocument/2006/relationships/hyperlink" Target="https://www.procyclingstats.com/rider/marc-cabedo" TargetMode="External"/><Relationship Id="rId1380" Type="http://schemas.openxmlformats.org/officeDocument/2006/relationships/hyperlink" Target="https://www.procyclingstats.com/rider/daniel-nielsen" TargetMode="External"/><Relationship Id="rId182" Type="http://schemas.openxmlformats.org/officeDocument/2006/relationships/hyperlink" Target="https://www.procyclingstats.com/rider/quentin-pacher" TargetMode="External"/><Relationship Id="rId403" Type="http://schemas.openxmlformats.org/officeDocument/2006/relationships/hyperlink" Target="https://www.procyclingstats.com/rider/matteo-sobrero" TargetMode="External"/><Relationship Id="rId750" Type="http://schemas.openxmlformats.org/officeDocument/2006/relationships/hyperlink" Target="https://www.procyclingstats.com/rider/antonio-carvalho" TargetMode="External"/><Relationship Id="rId848" Type="http://schemas.openxmlformats.org/officeDocument/2006/relationships/hyperlink" Target="https://www.procyclingstats.com/rider/ben-metcalfe" TargetMode="External"/><Relationship Id="rId1033" Type="http://schemas.openxmlformats.org/officeDocument/2006/relationships/hyperlink" Target="https://www.procyclingstats.com/rider/kristinn-jonsson" TargetMode="External"/><Relationship Id="rId1478" Type="http://schemas.openxmlformats.org/officeDocument/2006/relationships/printerSettings" Target="../printerSettings/printerSettings1.bin"/><Relationship Id="rId487" Type="http://schemas.openxmlformats.org/officeDocument/2006/relationships/hyperlink" Target="https://www.procyclingstats.com/rider/callum-thornley" TargetMode="External"/><Relationship Id="rId610" Type="http://schemas.openxmlformats.org/officeDocument/2006/relationships/hyperlink" Target="https://www.procyclingstats.com/rider/fernando-barcelo" TargetMode="External"/><Relationship Id="rId694" Type="http://schemas.openxmlformats.org/officeDocument/2006/relationships/hyperlink" Target="https://www.procyclingstats.com/rider/andreas-miltiadis" TargetMode="External"/><Relationship Id="rId708" Type="http://schemas.openxmlformats.org/officeDocument/2006/relationships/hyperlink" Target="https://www.procyclingstats.com/rider/lucas-eriksson" TargetMode="External"/><Relationship Id="rId915" Type="http://schemas.openxmlformats.org/officeDocument/2006/relationships/hyperlink" Target="https://www.procyclingstats.com/rider/anze-ravbar" TargetMode="External"/><Relationship Id="rId1240" Type="http://schemas.openxmlformats.org/officeDocument/2006/relationships/hyperlink" Target="https://www.procyclingstats.com/rider/alex-tolio" TargetMode="External"/><Relationship Id="rId1338" Type="http://schemas.openxmlformats.org/officeDocument/2006/relationships/hyperlink" Target="https://www.procyclingstats.com/rider/tobias-halland-johannessen" TargetMode="External"/><Relationship Id="rId347" Type="http://schemas.openxmlformats.org/officeDocument/2006/relationships/hyperlink" Target="https://www.procyclingstats.com/rider/cees-bol" TargetMode="External"/><Relationship Id="rId999" Type="http://schemas.openxmlformats.org/officeDocument/2006/relationships/hyperlink" Target="https://www.procyclingstats.com/rider/emil-touda" TargetMode="External"/><Relationship Id="rId1100" Type="http://schemas.openxmlformats.org/officeDocument/2006/relationships/hyperlink" Target="https://www.procyclingstats.com/rider/jonathan-milan" TargetMode="External"/><Relationship Id="rId1184" Type="http://schemas.openxmlformats.org/officeDocument/2006/relationships/hyperlink" Target="https://www.procyclingstats.com/rider/george-radcliffe" TargetMode="External"/><Relationship Id="rId1405" Type="http://schemas.openxmlformats.org/officeDocument/2006/relationships/hyperlink" Target="https://www.procyclingstats.com/rider/francisco-munoz-llana" TargetMode="External"/><Relationship Id="rId44" Type="http://schemas.openxmlformats.org/officeDocument/2006/relationships/hyperlink" Target="https://www.procyclingstats.com/rider/lennert-van-eetvelt" TargetMode="External"/><Relationship Id="rId554" Type="http://schemas.openxmlformats.org/officeDocument/2006/relationships/hyperlink" Target="https://www.procyclingstats.com/rider/casper-pedersen" TargetMode="External"/><Relationship Id="rId761" Type="http://schemas.openxmlformats.org/officeDocument/2006/relationships/hyperlink" Target="https://www.procyclingstats.com/rider/carl-frederik-bevort" TargetMode="External"/><Relationship Id="rId859" Type="http://schemas.openxmlformats.org/officeDocument/2006/relationships/hyperlink" Target="https://www.procyclingstats.com/rider/mads-andersen" TargetMode="External"/><Relationship Id="rId1391" Type="http://schemas.openxmlformats.org/officeDocument/2006/relationships/hyperlink" Target="https://www.procyclingstats.com/rider/elliot-rowe" TargetMode="External"/><Relationship Id="rId193" Type="http://schemas.openxmlformats.org/officeDocument/2006/relationships/hyperlink" Target="https://www.procyclingstats.com/rider/juan-pedro-lopez" TargetMode="External"/><Relationship Id="rId207" Type="http://schemas.openxmlformats.org/officeDocument/2006/relationships/hyperlink" Target="https://www.procyclingstats.com/rider/mathieu-burgaudeau" TargetMode="External"/><Relationship Id="rId414" Type="http://schemas.openxmlformats.org/officeDocument/2006/relationships/hyperlink" Target="https://www.procyclingstats.com/rider/piet-allegaert" TargetMode="External"/><Relationship Id="rId498" Type="http://schemas.openxmlformats.org/officeDocument/2006/relationships/hyperlink" Target="https://www.procyclingstats.com/rider/pierre-latour" TargetMode="External"/><Relationship Id="rId621" Type="http://schemas.openxmlformats.org/officeDocument/2006/relationships/hyperlink" Target="https://www.procyclingstats.com/rider/rick-ottema" TargetMode="External"/><Relationship Id="rId1044" Type="http://schemas.openxmlformats.org/officeDocument/2006/relationships/hyperlink" Target="https://www.procyclingstats.com/rider/tyler-tomkinson" TargetMode="External"/><Relationship Id="rId1251" Type="http://schemas.openxmlformats.org/officeDocument/2006/relationships/hyperlink" Target="https://www.procyclingstats.com/rider/hasan-seyfollahifard" TargetMode="External"/><Relationship Id="rId1349" Type="http://schemas.openxmlformats.org/officeDocument/2006/relationships/hyperlink" Target="https://www.procyclingstats.com/rider/carlos-garcia-pierna" TargetMode="External"/><Relationship Id="rId260" Type="http://schemas.openxmlformats.org/officeDocument/2006/relationships/hyperlink" Target="https://www.procyclingstats.com/rider/dries-van-gestel" TargetMode="External"/><Relationship Id="rId719" Type="http://schemas.openxmlformats.org/officeDocument/2006/relationships/hyperlink" Target="https://www.procyclingstats.com/rider/remi-lelandais" TargetMode="External"/><Relationship Id="rId926" Type="http://schemas.openxmlformats.org/officeDocument/2006/relationships/hyperlink" Target="https://www.procyclingstats.com/rider/lorenzo-nespoli" TargetMode="External"/><Relationship Id="rId1111" Type="http://schemas.openxmlformats.org/officeDocument/2006/relationships/hyperlink" Target="https://www.procyclingstats.com/rider/sergio-meris" TargetMode="External"/><Relationship Id="rId55" Type="http://schemas.openxmlformats.org/officeDocument/2006/relationships/hyperlink" Target="https://www.procyclingstats.com/rider/alberto-bettiol" TargetMode="External"/><Relationship Id="rId120" Type="http://schemas.openxmlformats.org/officeDocument/2006/relationships/hyperlink" Target="https://www.procyclingstats.com/rider/oier-lazkano" TargetMode="External"/><Relationship Id="rId358" Type="http://schemas.openxmlformats.org/officeDocument/2006/relationships/hyperlink" Target="https://www.procyclingstats.com/rider/maikel-zijlaard" TargetMode="External"/><Relationship Id="rId565" Type="http://schemas.openxmlformats.org/officeDocument/2006/relationships/hyperlink" Target="https://www.procyclingstats.com/rider/alexis-guerin" TargetMode="External"/><Relationship Id="rId772" Type="http://schemas.openxmlformats.org/officeDocument/2006/relationships/hyperlink" Target="https://www.procyclingstats.com/rider/michal-schuran" TargetMode="External"/><Relationship Id="rId1195" Type="http://schemas.openxmlformats.org/officeDocument/2006/relationships/hyperlink" Target="https://www.procyclingstats.com/rider/nicolo-garibbo" TargetMode="External"/><Relationship Id="rId1209" Type="http://schemas.openxmlformats.org/officeDocument/2006/relationships/hyperlink" Target="https://www.procyclingstats.com/rider/enric-mas" TargetMode="External"/><Relationship Id="rId1416" Type="http://schemas.openxmlformats.org/officeDocument/2006/relationships/hyperlink" Target="https://www.procyclingstats.com/rider/joppe-heremans" TargetMode="External"/><Relationship Id="rId218" Type="http://schemas.openxmlformats.org/officeDocument/2006/relationships/hyperlink" Target="https://www.procyclingstats.com/rider/hugo-page" TargetMode="External"/><Relationship Id="rId425" Type="http://schemas.openxmlformats.org/officeDocument/2006/relationships/hyperlink" Target="https://www.procyclingstats.com/rider/miguel-heidemann" TargetMode="External"/><Relationship Id="rId632" Type="http://schemas.openxmlformats.org/officeDocument/2006/relationships/hyperlink" Target="https://www.procyclingstats.com/rider/embret-svestad-bardseng" TargetMode="External"/><Relationship Id="rId1055" Type="http://schemas.openxmlformats.org/officeDocument/2006/relationships/hyperlink" Target="https://www.procyclingstats.com/rider/negasi-abreha" TargetMode="External"/><Relationship Id="rId1262" Type="http://schemas.openxmlformats.org/officeDocument/2006/relationships/hyperlink" Target="https://www.procyclingstats.com/rider/romet-pajur" TargetMode="External"/><Relationship Id="rId271" Type="http://schemas.openxmlformats.org/officeDocument/2006/relationships/hyperlink" Target="https://www.procyclingstats.com/rider/rune-herregodts" TargetMode="External"/><Relationship Id="rId937" Type="http://schemas.openxmlformats.org/officeDocument/2006/relationships/hyperlink" Target="https://www.procyclingstats.com/rider/milan-donie" TargetMode="External"/><Relationship Id="rId1122" Type="http://schemas.openxmlformats.org/officeDocument/2006/relationships/hyperlink" Target="https://www.procyclingstats.com/rider/olav-kooij" TargetMode="External"/><Relationship Id="rId66" Type="http://schemas.openxmlformats.org/officeDocument/2006/relationships/hyperlink" Target="https://www.procyclingstats.com/rider/max-poole" TargetMode="External"/><Relationship Id="rId131" Type="http://schemas.openxmlformats.org/officeDocument/2006/relationships/hyperlink" Target="https://www.procyclingstats.com/rider/giulio-pellizzari" TargetMode="External"/><Relationship Id="rId369" Type="http://schemas.openxmlformats.org/officeDocument/2006/relationships/hyperlink" Target="https://www.procyclingstats.com/rider/jannik-steimle" TargetMode="External"/><Relationship Id="rId576" Type="http://schemas.openxmlformats.org/officeDocument/2006/relationships/hyperlink" Target="https://www.procyclingstats.com/rider/sean-flynn" TargetMode="External"/><Relationship Id="rId783" Type="http://schemas.openxmlformats.org/officeDocument/2006/relationships/hyperlink" Target="https://www.procyclingstats.com/rider/damien-girard" TargetMode="External"/><Relationship Id="rId990" Type="http://schemas.openxmlformats.org/officeDocument/2006/relationships/hyperlink" Target="https://www.procyclingstats.com/rider/david-delgado" TargetMode="External"/><Relationship Id="rId1427" Type="http://schemas.openxmlformats.org/officeDocument/2006/relationships/hyperlink" Target="https://www.procyclingstats.com/rider/ahmet-akpinar" TargetMode="External"/><Relationship Id="rId229" Type="http://schemas.openxmlformats.org/officeDocument/2006/relationships/hyperlink" Target="https://www.procyclingstats.com/rider/henok-mulubrhan" TargetMode="External"/><Relationship Id="rId436" Type="http://schemas.openxmlformats.org/officeDocument/2006/relationships/hyperlink" Target="https://www.procyclingstats.com/rider/mirco-maestri" TargetMode="External"/><Relationship Id="rId643" Type="http://schemas.openxmlformats.org/officeDocument/2006/relationships/hyperlink" Target="https://www.procyclingstats.com/rider/siim-kiskonen" TargetMode="External"/><Relationship Id="rId1066" Type="http://schemas.openxmlformats.org/officeDocument/2006/relationships/hyperlink" Target="https://www.procyclingstats.com/rider/petr-rikunov" TargetMode="External"/><Relationship Id="rId1273" Type="http://schemas.openxmlformats.org/officeDocument/2006/relationships/hyperlink" Target="https://www.procyclingstats.com/rider/giulio-pellizzari" TargetMode="External"/><Relationship Id="rId850" Type="http://schemas.openxmlformats.org/officeDocument/2006/relationships/hyperlink" Target="https://www.procyclingstats.com/rider/oliver-stenning" TargetMode="External"/><Relationship Id="rId948" Type="http://schemas.openxmlformats.org/officeDocument/2006/relationships/hyperlink" Target="https://www.procyclingstats.com/rider/roger-kluge" TargetMode="External"/><Relationship Id="rId1133" Type="http://schemas.openxmlformats.org/officeDocument/2006/relationships/hyperlink" Target="https://www.procyclingstats.com/rider/awet-aman" TargetMode="External"/><Relationship Id="rId77" Type="http://schemas.openxmlformats.org/officeDocument/2006/relationships/hyperlink" Target="https://www.procyclingstats.com/rider/guillaume-martin" TargetMode="External"/><Relationship Id="rId282" Type="http://schemas.openxmlformats.org/officeDocument/2006/relationships/hyperlink" Target="https://www.procyclingstats.com/rider/pier-andre-cote" TargetMode="External"/><Relationship Id="rId503" Type="http://schemas.openxmlformats.org/officeDocument/2006/relationships/hyperlink" Target="https://www.procyclingstats.com/rider/giacomo-nizzolo" TargetMode="External"/><Relationship Id="rId587" Type="http://schemas.openxmlformats.org/officeDocument/2006/relationships/hyperlink" Target="https://www.procyclingstats.com/rider/karel-vacek" TargetMode="External"/><Relationship Id="rId710" Type="http://schemas.openxmlformats.org/officeDocument/2006/relationships/hyperlink" Target="https://www.procyclingstats.com/rider/javier-serrano" TargetMode="External"/><Relationship Id="rId808" Type="http://schemas.openxmlformats.org/officeDocument/2006/relationships/hyperlink" Target="https://www.procyclingstats.com/rider/kamiel-eeman" TargetMode="External"/><Relationship Id="rId1340" Type="http://schemas.openxmlformats.org/officeDocument/2006/relationships/hyperlink" Target="https://www.procyclingstats.com/rider/ben-o-connor" TargetMode="External"/><Relationship Id="rId1438" Type="http://schemas.openxmlformats.org/officeDocument/2006/relationships/hyperlink" Target="https://www.procyclingstats.com/rider/unai-zubeldia" TargetMode="External"/><Relationship Id="rId8" Type="http://schemas.openxmlformats.org/officeDocument/2006/relationships/hyperlink" Target="https://www.procyclingstats.com/rider/ben-o-connor" TargetMode="External"/><Relationship Id="rId142" Type="http://schemas.openxmlformats.org/officeDocument/2006/relationships/hyperlink" Target="https://www.procyclingstats.com/rider/dylan-teuns" TargetMode="External"/><Relationship Id="rId447" Type="http://schemas.openxmlformats.org/officeDocument/2006/relationships/hyperlink" Target="https://www.procyclingstats.com/rider/mattia-bais" TargetMode="External"/><Relationship Id="rId794" Type="http://schemas.openxmlformats.org/officeDocument/2006/relationships/hyperlink" Target="https://www.procyclingstats.com/rider/kasper-saver" TargetMode="External"/><Relationship Id="rId1077" Type="http://schemas.openxmlformats.org/officeDocument/2006/relationships/hyperlink" Target="https://www.procyclingstats.com/rider/ilia-schegolkov" TargetMode="External"/><Relationship Id="rId1200" Type="http://schemas.openxmlformats.org/officeDocument/2006/relationships/hyperlink" Target="https://www.procyclingstats.com/rider/timofei-ivanov" TargetMode="External"/><Relationship Id="rId654" Type="http://schemas.openxmlformats.org/officeDocument/2006/relationships/hyperlink" Target="https://www.procyclingstats.com/rider/loe-van-belle" TargetMode="External"/><Relationship Id="rId861" Type="http://schemas.openxmlformats.org/officeDocument/2006/relationships/hyperlink" Target="https://www.procyclingstats.com/rider/simone-gualdi" TargetMode="External"/><Relationship Id="rId959" Type="http://schemas.openxmlformats.org/officeDocument/2006/relationships/hyperlink" Target="https://www.procyclingstats.com/rider/nicolas-breuillard" TargetMode="External"/><Relationship Id="rId1284" Type="http://schemas.openxmlformats.org/officeDocument/2006/relationships/hyperlink" Target="https://www.procyclingstats.com/rider/tibor-del-grosso" TargetMode="External"/><Relationship Id="rId293" Type="http://schemas.openxmlformats.org/officeDocument/2006/relationships/hyperlink" Target="https://www.procyclingstats.com/rider/tim-van-dijke" TargetMode="External"/><Relationship Id="rId307" Type="http://schemas.openxmlformats.org/officeDocument/2006/relationships/hyperlink" Target="https://www.procyclingstats.com/rider/carlos-canal" TargetMode="External"/><Relationship Id="rId514" Type="http://schemas.openxmlformats.org/officeDocument/2006/relationships/hyperlink" Target="https://www.procyclingstats.com/rider/benjamin-dyball" TargetMode="External"/><Relationship Id="rId721" Type="http://schemas.openxmlformats.org/officeDocument/2006/relationships/hyperlink" Target="https://www.procyclingstats.com/rider/sander-de-pestel" TargetMode="External"/><Relationship Id="rId1144" Type="http://schemas.openxmlformats.org/officeDocument/2006/relationships/hyperlink" Target="https://www.procyclingstats.com/rider/lenny-martinez" TargetMode="External"/><Relationship Id="rId1351" Type="http://schemas.openxmlformats.org/officeDocument/2006/relationships/hyperlink" Target="https://www.procyclingstats.com/rider/geoffrey-bouchard" TargetMode="External"/><Relationship Id="rId1449" Type="http://schemas.openxmlformats.org/officeDocument/2006/relationships/hyperlink" Target="https://www.procyclingstats.com/rider/joshua-lebo" TargetMode="External"/><Relationship Id="rId88" Type="http://schemas.openxmlformats.org/officeDocument/2006/relationships/hyperlink" Target="https://www.procyclingstats.com/rider/attila-valter" TargetMode="External"/><Relationship Id="rId153" Type="http://schemas.openxmlformats.org/officeDocument/2006/relationships/hyperlink" Target="https://www.procyclingstats.com/rider/vincenzo-albanese" TargetMode="External"/><Relationship Id="rId360" Type="http://schemas.openxmlformats.org/officeDocument/2006/relationships/hyperlink" Target="https://www.procyclingstats.com/rider/johannes-kulset" TargetMode="External"/><Relationship Id="rId598" Type="http://schemas.openxmlformats.org/officeDocument/2006/relationships/hyperlink" Target="https://www.procyclingstats.com/rider/tobias-bayer" TargetMode="External"/><Relationship Id="rId819" Type="http://schemas.openxmlformats.org/officeDocument/2006/relationships/hyperlink" Target="https://www.procyclingstats.com/rider/louka-matthys" TargetMode="External"/><Relationship Id="rId1004" Type="http://schemas.openxmlformats.org/officeDocument/2006/relationships/hyperlink" Target="https://www.procyclingstats.com/rider/sebastien-grignard" TargetMode="External"/><Relationship Id="rId1211" Type="http://schemas.openxmlformats.org/officeDocument/2006/relationships/hyperlink" Target="https://www.procyclingstats.com/rider/ben-healy" TargetMode="External"/><Relationship Id="rId220" Type="http://schemas.openxmlformats.org/officeDocument/2006/relationships/hyperlink" Target="https://www.procyclingstats.com/rider/mattia-cattaneo" TargetMode="External"/><Relationship Id="rId458" Type="http://schemas.openxmlformats.org/officeDocument/2006/relationships/hyperlink" Target="https://www.procyclingstats.com/rider/gal-glivar" TargetMode="External"/><Relationship Id="rId665" Type="http://schemas.openxmlformats.org/officeDocument/2006/relationships/hyperlink" Target="https://www.procyclingstats.com/rider/jhonatan-restrepo" TargetMode="External"/><Relationship Id="rId872" Type="http://schemas.openxmlformats.org/officeDocument/2006/relationships/hyperlink" Target="https://www.procyclingstats.com/rider/bogdan-zabelinskiy" TargetMode="External"/><Relationship Id="rId1088" Type="http://schemas.openxmlformats.org/officeDocument/2006/relationships/hyperlink" Target="https://www.procyclingstats.com/rider/bjoern-koerdt" TargetMode="External"/><Relationship Id="rId1295" Type="http://schemas.openxmlformats.org/officeDocument/2006/relationships/hyperlink" Target="https://www.procyclingstats.com/rider/matisse-van-kerckhove" TargetMode="External"/><Relationship Id="rId1309" Type="http://schemas.openxmlformats.org/officeDocument/2006/relationships/hyperlink" Target="https://www.procyclingstats.com/rider/alvaro-sagrado" TargetMode="External"/><Relationship Id="rId15" Type="http://schemas.openxmlformats.org/officeDocument/2006/relationships/hyperlink" Target="https://www.procyclingstats.com/rider/mathieu-van-der-poel" TargetMode="External"/><Relationship Id="rId318" Type="http://schemas.openxmlformats.org/officeDocument/2006/relationships/hyperlink" Target="https://www.procyclingstats.com/rider/andreas-leknessund" TargetMode="External"/><Relationship Id="rId525" Type="http://schemas.openxmlformats.org/officeDocument/2006/relationships/hyperlink" Target="https://www.procyclingstats.com/rider/davide-gabburo" TargetMode="External"/><Relationship Id="rId732" Type="http://schemas.openxmlformats.org/officeDocument/2006/relationships/hyperlink" Target="https://www.procyclingstats.com/rider/martijn-rasenberg" TargetMode="External"/><Relationship Id="rId1155" Type="http://schemas.openxmlformats.org/officeDocument/2006/relationships/hyperlink" Target="https://www.procyclingstats.com/rider/tali-lane-welsh" TargetMode="External"/><Relationship Id="rId1362" Type="http://schemas.openxmlformats.org/officeDocument/2006/relationships/hyperlink" Target="https://www.procyclingstats.com/rider/tomasz-budzinski" TargetMode="External"/><Relationship Id="rId99" Type="http://schemas.openxmlformats.org/officeDocument/2006/relationships/hyperlink" Target="https://www.procyclingstats.com/rider/joshua-tarling" TargetMode="External"/><Relationship Id="rId164" Type="http://schemas.openxmlformats.org/officeDocument/2006/relationships/hyperlink" Target="https://www.procyclingstats.com/rider/clement-venturini" TargetMode="External"/><Relationship Id="rId371" Type="http://schemas.openxmlformats.org/officeDocument/2006/relationships/hyperlink" Target="https://www.procyclingstats.com/rider/karl-patrick-lauk" TargetMode="External"/><Relationship Id="rId1015" Type="http://schemas.openxmlformats.org/officeDocument/2006/relationships/hyperlink" Target="https://www.procyclingstats.com/rider/baptiste-veistroffer" TargetMode="External"/><Relationship Id="rId1222" Type="http://schemas.openxmlformats.org/officeDocument/2006/relationships/hyperlink" Target="https://www.procyclingstats.com/rider/diego-de-jesus-mendes" TargetMode="External"/><Relationship Id="rId469" Type="http://schemas.openxmlformats.org/officeDocument/2006/relationships/hyperlink" Target="https://www.procyclingstats.com/rider/simon-dalby" TargetMode="External"/><Relationship Id="rId676" Type="http://schemas.openxmlformats.org/officeDocument/2006/relationships/hyperlink" Target="https://www.procyclingstats.com/rider/thomas-champion" TargetMode="External"/><Relationship Id="rId883" Type="http://schemas.openxmlformats.org/officeDocument/2006/relationships/hyperlink" Target="https://www.procyclingstats.com/rider/daniel-stampe" TargetMode="External"/><Relationship Id="rId1099" Type="http://schemas.openxmlformats.org/officeDocument/2006/relationships/hyperlink" Target="https://www.procyclingstats.com/rider/oliver-knight" TargetMode="External"/><Relationship Id="rId26" Type="http://schemas.openxmlformats.org/officeDocument/2006/relationships/hyperlink" Target="https://www.procyclingstats.com/rider/antonio-tiberi" TargetMode="External"/><Relationship Id="rId231" Type="http://schemas.openxmlformats.org/officeDocument/2006/relationships/hyperlink" Target="https://www.procyclingstats.com/rider/laurenz-rex" TargetMode="External"/><Relationship Id="rId329" Type="http://schemas.openxmlformats.org/officeDocument/2006/relationships/hyperlink" Target="https://www.procyclingstats.com/rider/davide-ballerini" TargetMode="External"/><Relationship Id="rId536" Type="http://schemas.openxmlformats.org/officeDocument/2006/relationships/hyperlink" Target="https://www.procyclingstats.com/rider/rainer-kepplinger" TargetMode="External"/><Relationship Id="rId1166" Type="http://schemas.openxmlformats.org/officeDocument/2006/relationships/hyperlink" Target="https://www.procyclingstats.com/rider/nikita-tsvetkov" TargetMode="External"/><Relationship Id="rId1373" Type="http://schemas.openxmlformats.org/officeDocument/2006/relationships/hyperlink" Target="https://www.procyclingstats.com/rider/jack-makohon" TargetMode="External"/><Relationship Id="rId175" Type="http://schemas.openxmlformats.org/officeDocument/2006/relationships/hyperlink" Target="https://www.procyclingstats.com/rider/markus-hoelgaard" TargetMode="External"/><Relationship Id="rId743" Type="http://schemas.openxmlformats.org/officeDocument/2006/relationships/hyperlink" Target="https://www.procyclingstats.com/rider/mason-hollyman" TargetMode="External"/><Relationship Id="rId950" Type="http://schemas.openxmlformats.org/officeDocument/2006/relationships/hyperlink" Target="https://www.procyclingstats.com/rider/jiancai-wang" TargetMode="External"/><Relationship Id="rId1026" Type="http://schemas.openxmlformats.org/officeDocument/2006/relationships/hyperlink" Target="https://www.procyclingstats.com/rider/laurent-gervais" TargetMode="External"/><Relationship Id="rId382" Type="http://schemas.openxmlformats.org/officeDocument/2006/relationships/hyperlink" Target="https://www.procyclingstats.com/rider/gianmarco-garofoli" TargetMode="External"/><Relationship Id="rId603" Type="http://schemas.openxmlformats.org/officeDocument/2006/relationships/hyperlink" Target="https://www.procyclingstats.com/rider/robin-froidevaux" TargetMode="External"/><Relationship Id="rId687" Type="http://schemas.openxmlformats.org/officeDocument/2006/relationships/hyperlink" Target="https://www.procyclingstats.com/rider/moise-mugisha" TargetMode="External"/><Relationship Id="rId810" Type="http://schemas.openxmlformats.org/officeDocument/2006/relationships/hyperlink" Target="https://www.procyclingstats.com/rider/kevin-colleoni" TargetMode="External"/><Relationship Id="rId908" Type="http://schemas.openxmlformats.org/officeDocument/2006/relationships/hyperlink" Target="https://www.procyclingstats.com/rider/michiel-lambrecht" TargetMode="External"/><Relationship Id="rId1233" Type="http://schemas.openxmlformats.org/officeDocument/2006/relationships/hyperlink" Target="https://www.procyclingstats.com/rider/lucas-boniface" TargetMode="External"/><Relationship Id="rId1440" Type="http://schemas.openxmlformats.org/officeDocument/2006/relationships/hyperlink" Target="https://www.procyclingstats.com/rider/hijiri-oda" TargetMode="External"/><Relationship Id="rId242" Type="http://schemas.openxmlformats.org/officeDocument/2006/relationships/hyperlink" Target="https://www.procyclingstats.com/rider/pau-miquel-delgado" TargetMode="External"/><Relationship Id="rId894" Type="http://schemas.openxmlformats.org/officeDocument/2006/relationships/hyperlink" Target="https://www.procyclingstats.com/rider/alessandro-perracchione" TargetMode="External"/><Relationship Id="rId1177" Type="http://schemas.openxmlformats.org/officeDocument/2006/relationships/hyperlink" Target="https://www.procyclingstats.com/rider/primoz-roglic" TargetMode="External"/><Relationship Id="rId1300" Type="http://schemas.openxmlformats.org/officeDocument/2006/relationships/hyperlink" Target="https://www.procyclingstats.com/rider/sebastian-putz" TargetMode="External"/><Relationship Id="rId37" Type="http://schemas.openxmlformats.org/officeDocument/2006/relationships/hyperlink" Target="https://www.procyclingstats.com/rider/olav-kooij" TargetMode="External"/><Relationship Id="rId102" Type="http://schemas.openxmlformats.org/officeDocument/2006/relationships/hyperlink" Target="https://www.procyclingstats.com/rider/bauke-mollema" TargetMode="External"/><Relationship Id="rId547" Type="http://schemas.openxmlformats.org/officeDocument/2006/relationships/hyperlink" Target="https://www.procyclingstats.com/rider/james-fouche" TargetMode="External"/><Relationship Id="rId754" Type="http://schemas.openxmlformats.org/officeDocument/2006/relationships/hyperlink" Target="https://www.procyclingstats.com/rider/noah-hobbs" TargetMode="External"/><Relationship Id="rId961" Type="http://schemas.openxmlformats.org/officeDocument/2006/relationships/hyperlink" Target="https://www.procyclingstats.com/rider/alastair-mackellar" TargetMode="External"/><Relationship Id="rId1384" Type="http://schemas.openxmlformats.org/officeDocument/2006/relationships/hyperlink" Target="https://www.procyclingstats.com/rider/quentin-bezza" TargetMode="External"/><Relationship Id="rId90" Type="http://schemas.openxmlformats.org/officeDocument/2006/relationships/hyperlink" Target="https://www.procyclingstats.com/rider/michael-storer" TargetMode="External"/><Relationship Id="rId186" Type="http://schemas.openxmlformats.org/officeDocument/2006/relationships/hyperlink" Target="https://www.procyclingstats.com/rider/jefferson-cepeda-hernandez" TargetMode="External"/><Relationship Id="rId393" Type="http://schemas.openxmlformats.org/officeDocument/2006/relationships/hyperlink" Target="https://www.procyclingstats.com/rider/gil-gelders" TargetMode="External"/><Relationship Id="rId407" Type="http://schemas.openxmlformats.org/officeDocument/2006/relationships/hyperlink" Target="https://www.procyclingstats.com/rider/michal-kwiatkowski" TargetMode="External"/><Relationship Id="rId614" Type="http://schemas.openxmlformats.org/officeDocument/2006/relationships/hyperlink" Target="https://www.procyclingstats.com/rider/dawit-yemane" TargetMode="External"/><Relationship Id="rId821" Type="http://schemas.openxmlformats.org/officeDocument/2006/relationships/hyperlink" Target="https://www.procyclingstats.com/rider/paul-hennequin" TargetMode="External"/><Relationship Id="rId1037" Type="http://schemas.openxmlformats.org/officeDocument/2006/relationships/hyperlink" Target="https://www.procyclingstats.com/rider/kaan-ozkalbim" TargetMode="External"/><Relationship Id="rId1244" Type="http://schemas.openxmlformats.org/officeDocument/2006/relationships/hyperlink" Target="https://www.procyclingstats.com/rider/gabriele-raccagni" TargetMode="External"/><Relationship Id="rId1451" Type="http://schemas.openxmlformats.org/officeDocument/2006/relationships/hyperlink" Target="https://www.procyclingstats.com/rider/david-caicedo" TargetMode="External"/><Relationship Id="rId253" Type="http://schemas.openxmlformats.org/officeDocument/2006/relationships/hyperlink" Target="https://www.procyclingstats.com/rider/fabio-jakobsen" TargetMode="External"/><Relationship Id="rId460" Type="http://schemas.openxmlformats.org/officeDocument/2006/relationships/hyperlink" Target="https://www.procyclingstats.com/rider/manuel-penalver" TargetMode="External"/><Relationship Id="rId698" Type="http://schemas.openxmlformats.org/officeDocument/2006/relationships/hyperlink" Target="https://www.procyclingstats.com/rider/lorenzo-germani" TargetMode="External"/><Relationship Id="rId919" Type="http://schemas.openxmlformats.org/officeDocument/2006/relationships/hyperlink" Target="https://www.procyclingstats.com/rider/lars-vanden-heede" TargetMode="External"/><Relationship Id="rId1090" Type="http://schemas.openxmlformats.org/officeDocument/2006/relationships/hyperlink" Target="https://www.procyclingstats.com/rider/mauro-schmid" TargetMode="External"/><Relationship Id="rId1104" Type="http://schemas.openxmlformats.org/officeDocument/2006/relationships/hyperlink" Target="https://www.procyclingstats.com/rider/maximilien-juillard" TargetMode="External"/><Relationship Id="rId1311" Type="http://schemas.openxmlformats.org/officeDocument/2006/relationships/hyperlink" Target="https://www.procyclingstats.com/rider/jose-maria-garcia" TargetMode="External"/><Relationship Id="rId48" Type="http://schemas.openxmlformats.org/officeDocument/2006/relationships/hyperlink" Target="https://www.procyclingstats.com/rider/david-gaudu" TargetMode="External"/><Relationship Id="rId113" Type="http://schemas.openxmlformats.org/officeDocument/2006/relationships/hyperlink" Target="https://www.procyclingstats.com/rider/gerben-thijssen-bel" TargetMode="External"/><Relationship Id="rId320" Type="http://schemas.openxmlformats.org/officeDocument/2006/relationships/hyperlink" Target="https://www.procyclingstats.com/rider/yves-lampaert" TargetMode="External"/><Relationship Id="rId558" Type="http://schemas.openxmlformats.org/officeDocument/2006/relationships/hyperlink" Target="https://www.procyclingstats.com/rider/daniel-babor" TargetMode="External"/><Relationship Id="rId765" Type="http://schemas.openxmlformats.org/officeDocument/2006/relationships/hyperlink" Target="https://www.procyclingstats.com/rider/jean-louis-le" TargetMode="External"/><Relationship Id="rId972" Type="http://schemas.openxmlformats.org/officeDocument/2006/relationships/hyperlink" Target="https://www.procyclingstats.com/rider/simone-roganti" TargetMode="External"/><Relationship Id="rId1188" Type="http://schemas.openxmlformats.org/officeDocument/2006/relationships/hyperlink" Target="https://www.procyclingstats.com/rider/alberto-monti" TargetMode="External"/><Relationship Id="rId1395" Type="http://schemas.openxmlformats.org/officeDocument/2006/relationships/hyperlink" Target="https://www.procyclingstats.com/rider/jose-juan-prieto" TargetMode="External"/><Relationship Id="rId1409" Type="http://schemas.openxmlformats.org/officeDocument/2006/relationships/hyperlink" Target="https://www.procyclingstats.com/rider/maxime-duba" TargetMode="External"/><Relationship Id="rId197" Type="http://schemas.openxmlformats.org/officeDocument/2006/relationships/hyperlink" Target="https://www.procyclingstats.com/rider/fernando-gaviria" TargetMode="External"/><Relationship Id="rId418" Type="http://schemas.openxmlformats.org/officeDocument/2006/relationships/hyperlink" Target="https://www.procyclingstats.com/rider/kevin-geniets" TargetMode="External"/><Relationship Id="rId625" Type="http://schemas.openxmlformats.org/officeDocument/2006/relationships/hyperlink" Target="https://www.procyclingstats.com/rider/valentin-midey" TargetMode="External"/><Relationship Id="rId832" Type="http://schemas.openxmlformats.org/officeDocument/2006/relationships/hyperlink" Target="https://www.procyclingstats.com/rider/muhammad-nur-aiman-bin-rosli" TargetMode="External"/><Relationship Id="rId1048" Type="http://schemas.openxmlformats.org/officeDocument/2006/relationships/hyperlink" Target="https://www.procyclingstats.com/rider/martijn-tusveld" TargetMode="External"/><Relationship Id="rId1255" Type="http://schemas.openxmlformats.org/officeDocument/2006/relationships/hyperlink" Target="https://www.procyclingstats.com/rider/muradjan-khalmuratov" TargetMode="External"/><Relationship Id="rId1462" Type="http://schemas.openxmlformats.org/officeDocument/2006/relationships/hyperlink" Target="https://www.procyclingstats.com/rider/anton-kuzmin" TargetMode="External"/><Relationship Id="rId264" Type="http://schemas.openxmlformats.org/officeDocument/2006/relationships/hyperlink" Target="https://www.procyclingstats.com/rider/alberto-dainese" TargetMode="External"/><Relationship Id="rId471" Type="http://schemas.openxmlformats.org/officeDocument/2006/relationships/hyperlink" Target="https://www.procyclingstats.com/rider/liam-slock" TargetMode="External"/><Relationship Id="rId1115" Type="http://schemas.openxmlformats.org/officeDocument/2006/relationships/hyperlink" Target="https://www.procyclingstats.com/rider/leander-van-hautegem" TargetMode="External"/><Relationship Id="rId1322" Type="http://schemas.openxmlformats.org/officeDocument/2006/relationships/hyperlink" Target="https://www.procyclingstats.com/rider/mateo-pablo-ramirez" TargetMode="External"/><Relationship Id="rId59" Type="http://schemas.openxmlformats.org/officeDocument/2006/relationships/hyperlink" Target="https://www.procyclingstats.com/rider/nils-politt" TargetMode="External"/><Relationship Id="rId124" Type="http://schemas.openxmlformats.org/officeDocument/2006/relationships/hyperlink" Target="https://www.procyclingstats.com/rider/luke-lamperti" TargetMode="External"/><Relationship Id="rId569" Type="http://schemas.openxmlformats.org/officeDocument/2006/relationships/hyperlink" Target="https://www.procyclingstats.com/rider/matus-stocek" TargetMode="External"/><Relationship Id="rId776" Type="http://schemas.openxmlformats.org/officeDocument/2006/relationships/hyperlink" Target="https://www.procyclingstats.com/rider/victor-vercouillie" TargetMode="External"/><Relationship Id="rId983" Type="http://schemas.openxmlformats.org/officeDocument/2006/relationships/hyperlink" Target="https://www.procyclingstats.com/rider/inigo-elosegui" TargetMode="External"/><Relationship Id="rId1199" Type="http://schemas.openxmlformats.org/officeDocument/2006/relationships/hyperlink" Target="https://www.procyclingstats.com/rider/luis-carlos-chia-bermudez" TargetMode="External"/><Relationship Id="rId331" Type="http://schemas.openxmlformats.org/officeDocument/2006/relationships/hyperlink" Target="https://www.procyclingstats.com/rider/rui-costa" TargetMode="External"/><Relationship Id="rId429" Type="http://schemas.openxmlformats.org/officeDocument/2006/relationships/hyperlink" Target="https://www.procyclingstats.com/rider/jonathan-klever-caicedo" TargetMode="External"/><Relationship Id="rId636" Type="http://schemas.openxmlformats.org/officeDocument/2006/relationships/hyperlink" Target="https://www.procyclingstats.com/rider/michael-hepburn" TargetMode="External"/><Relationship Id="rId1059" Type="http://schemas.openxmlformats.org/officeDocument/2006/relationships/hyperlink" Target="https://www.procyclingstats.com/rider/noah-vandenbranden" TargetMode="External"/><Relationship Id="rId1266" Type="http://schemas.openxmlformats.org/officeDocument/2006/relationships/hyperlink" Target="https://www.procyclingstats.com/rider/lenaic-langella" TargetMode="External"/><Relationship Id="rId1473" Type="http://schemas.openxmlformats.org/officeDocument/2006/relationships/hyperlink" Target="https://www.procyclingstats.com/rider/william-junior-lecerf" TargetMode="External"/><Relationship Id="rId843" Type="http://schemas.openxmlformats.org/officeDocument/2006/relationships/hyperlink" Target="https://www.procyclingstats.com/rider/mikel-retegi" TargetMode="External"/><Relationship Id="rId1126" Type="http://schemas.openxmlformats.org/officeDocument/2006/relationships/hyperlink" Target="https://www.procyclingstats.com/rider/aldo-taillieu" TargetMode="External"/><Relationship Id="rId275" Type="http://schemas.openxmlformats.org/officeDocument/2006/relationships/hyperlink" Target="https://www.procyclingstats.com/rider/gleb-syritsa" TargetMode="External"/><Relationship Id="rId482" Type="http://schemas.openxmlformats.org/officeDocument/2006/relationships/hyperlink" Target="https://www.procyclingstats.com/rider/matthew-brennan" TargetMode="External"/><Relationship Id="rId703" Type="http://schemas.openxmlformats.org/officeDocument/2006/relationships/hyperlink" Target="https://www.procyclingstats.com/rider/aklilu-arefayne" TargetMode="External"/><Relationship Id="rId910" Type="http://schemas.openxmlformats.org/officeDocument/2006/relationships/hyperlink" Target="https://www.procyclingstats.com/rider/wan-yau-lau" TargetMode="External"/><Relationship Id="rId1333" Type="http://schemas.openxmlformats.org/officeDocument/2006/relationships/hyperlink" Target="https://www.procyclingstats.com/rider/haimar-etxeberria" TargetMode="External"/><Relationship Id="rId135" Type="http://schemas.openxmlformats.org/officeDocument/2006/relationships/hyperlink" Target="https://www.procyclingstats.com/rider/milan-fretin" TargetMode="External"/><Relationship Id="rId342" Type="http://schemas.openxmlformats.org/officeDocument/2006/relationships/hyperlink" Target="https://www.procyclingstats.com/rider/ben-zwiehoff" TargetMode="External"/><Relationship Id="rId787" Type="http://schemas.openxmlformats.org/officeDocument/2006/relationships/hyperlink" Target="https://www.procyclingstats.com/rider/jose-muniz-vazquez" TargetMode="External"/><Relationship Id="rId994" Type="http://schemas.openxmlformats.org/officeDocument/2006/relationships/hyperlink" Target="https://www.procyclingstats.com/rider/pierre-henry-basset" TargetMode="External"/><Relationship Id="rId1400" Type="http://schemas.openxmlformats.org/officeDocument/2006/relationships/hyperlink" Target="https://www.procyclingstats.com/rider/jan-huber" TargetMode="External"/><Relationship Id="rId202" Type="http://schemas.openxmlformats.org/officeDocument/2006/relationships/hyperlink" Target="https://www.procyclingstats.com/rider/rudy-molard" TargetMode="External"/><Relationship Id="rId647" Type="http://schemas.openxmlformats.org/officeDocument/2006/relationships/hyperlink" Target="https://www.procyclingstats.com/rider/jokin-murguialday-elorza" TargetMode="External"/><Relationship Id="rId854" Type="http://schemas.openxmlformats.org/officeDocument/2006/relationships/hyperlink" Target="https://www.procyclingstats.com/rider/leo-bouvier" TargetMode="External"/><Relationship Id="rId1277" Type="http://schemas.openxmlformats.org/officeDocument/2006/relationships/hyperlink" Target="https://www.procyclingstats.com/rider/xabier-mikel-azparren-irurzun" TargetMode="External"/><Relationship Id="rId286" Type="http://schemas.openxmlformats.org/officeDocument/2006/relationships/hyperlink" Target="https://www.procyclingstats.com/rider/harold-martin-lopez" TargetMode="External"/><Relationship Id="rId493" Type="http://schemas.openxmlformats.org/officeDocument/2006/relationships/hyperlink" Target="https://www.procyclingstats.com/rider/jorgen-nordhagen" TargetMode="External"/><Relationship Id="rId507" Type="http://schemas.openxmlformats.org/officeDocument/2006/relationships/hyperlink" Target="https://www.procyclingstats.com/rider/andreas-kron" TargetMode="External"/><Relationship Id="rId714" Type="http://schemas.openxmlformats.org/officeDocument/2006/relationships/hyperlink" Target="https://www.procyclingstats.com/rider/sergio-samitier" TargetMode="External"/><Relationship Id="rId921" Type="http://schemas.openxmlformats.org/officeDocument/2006/relationships/hyperlink" Target="https://www.procyclingstats.com/rider/pavel-novak" TargetMode="External"/><Relationship Id="rId1137" Type="http://schemas.openxmlformats.org/officeDocument/2006/relationships/hyperlink" Target="https://www.procyclingstats.com/rider/sebastian-kolze-changizi" TargetMode="External"/><Relationship Id="rId1344" Type="http://schemas.openxmlformats.org/officeDocument/2006/relationships/hyperlink" Target="https://www.procyclingstats.com/rider/corbin-strong" TargetMode="External"/><Relationship Id="rId50" Type="http://schemas.openxmlformats.org/officeDocument/2006/relationships/hyperlink" Target="https://www.procyclingstats.com/rider/geraint-thomas" TargetMode="External"/><Relationship Id="rId146" Type="http://schemas.openxmlformats.org/officeDocument/2006/relationships/hyperlink" Target="https://www.procyclingstats.com/rider/michael-woods" TargetMode="External"/><Relationship Id="rId353" Type="http://schemas.openxmlformats.org/officeDocument/2006/relationships/hyperlink" Target="https://www.procyclingstats.com/rider/mark-donovan" TargetMode="External"/><Relationship Id="rId560" Type="http://schemas.openxmlformats.org/officeDocument/2006/relationships/hyperlink" Target="https://www.procyclingstats.com/rider/sebastian-berwick" TargetMode="External"/><Relationship Id="rId798" Type="http://schemas.openxmlformats.org/officeDocument/2006/relationships/hyperlink" Target="https://www.procyclingstats.com/rider/anton-schiffer" TargetMode="External"/><Relationship Id="rId1190" Type="http://schemas.openxmlformats.org/officeDocument/2006/relationships/hyperlink" Target="https://www.procyclingstats.com/rider/wout-van-aert" TargetMode="External"/><Relationship Id="rId1204" Type="http://schemas.openxmlformats.org/officeDocument/2006/relationships/hyperlink" Target="https://www.procyclingstats.com/rider/james-shaw" TargetMode="External"/><Relationship Id="rId1411" Type="http://schemas.openxmlformats.org/officeDocument/2006/relationships/hyperlink" Target="https://www.procyclingstats.com/rider/julian-alaphilippe" TargetMode="External"/><Relationship Id="rId213" Type="http://schemas.openxmlformats.org/officeDocument/2006/relationships/hyperlink" Target="https://www.procyclingstats.com/rider/stanisaw-aniolkowski" TargetMode="External"/><Relationship Id="rId420" Type="http://schemas.openxmlformats.org/officeDocument/2006/relationships/hyperlink" Target="https://www.procyclingstats.com/rider/itamar-einhorn" TargetMode="External"/><Relationship Id="rId658" Type="http://schemas.openxmlformats.org/officeDocument/2006/relationships/hyperlink" Target="https://www.procyclingstats.com/rider/thanakhan-chaiyasombat" TargetMode="External"/><Relationship Id="rId865" Type="http://schemas.openxmlformats.org/officeDocument/2006/relationships/hyperlink" Target="https://www.procyclingstats.com/rider/siebe-deweirdt" TargetMode="External"/><Relationship Id="rId1050" Type="http://schemas.openxmlformats.org/officeDocument/2006/relationships/hyperlink" Target="https://www.procyclingstats.com/rider/carlos-samudio" TargetMode="External"/><Relationship Id="rId1288" Type="http://schemas.openxmlformats.org/officeDocument/2006/relationships/hyperlink" Target="https://www.procyclingstats.com/rider/christopher-juul-jensen" TargetMode="External"/><Relationship Id="rId297" Type="http://schemas.openxmlformats.org/officeDocument/2006/relationships/hyperlink" Target="https://www.procyclingstats.com/rider/steven-kruijswijk" TargetMode="External"/><Relationship Id="rId518" Type="http://schemas.openxmlformats.org/officeDocument/2006/relationships/hyperlink" Target="https://www.procyclingstats.com/rider/stefan-de-bod" TargetMode="External"/><Relationship Id="rId725" Type="http://schemas.openxmlformats.org/officeDocument/2006/relationships/hyperlink" Target="https://www.procyclingstats.com/rider/celestin-guillon" TargetMode="External"/><Relationship Id="rId932" Type="http://schemas.openxmlformats.org/officeDocument/2006/relationships/hyperlink" Target="https://www.procyclingstats.com/rider/jeferson-armando-ruiz-acuna" TargetMode="External"/><Relationship Id="rId1148" Type="http://schemas.openxmlformats.org/officeDocument/2006/relationships/hyperlink" Target="https://www.procyclingstats.com/rider/isaac-del-toro" TargetMode="External"/><Relationship Id="rId1355" Type="http://schemas.openxmlformats.org/officeDocument/2006/relationships/hyperlink" Target="https://www.procyclingstats.com/rider/georg-rydningen-martinsen" TargetMode="External"/><Relationship Id="rId157" Type="http://schemas.openxmlformats.org/officeDocument/2006/relationships/hyperlink" Target="https://www.procyclingstats.com/rider/cian-uijtdebroeks" TargetMode="External"/><Relationship Id="rId364" Type="http://schemas.openxmlformats.org/officeDocument/2006/relationships/hyperlink" Target="https://www.procyclingstats.com/rider/mathys-rondel" TargetMode="External"/><Relationship Id="rId1008" Type="http://schemas.openxmlformats.org/officeDocument/2006/relationships/hyperlink" Target="https://www.procyclingstats.com/rider/ole-theiler" TargetMode="External"/><Relationship Id="rId1215" Type="http://schemas.openxmlformats.org/officeDocument/2006/relationships/hyperlink" Target="https://www.procyclingstats.com/rider/matteo-zurlo" TargetMode="External"/><Relationship Id="rId1422" Type="http://schemas.openxmlformats.org/officeDocument/2006/relationships/hyperlink" Target="https://www.procyclingstats.com/rider/paniego-fuentes" TargetMode="External"/><Relationship Id="rId61" Type="http://schemas.openxmlformats.org/officeDocument/2006/relationships/hyperlink" Target="https://www.procyclingstats.com/rider/corbin-strong" TargetMode="External"/><Relationship Id="rId571" Type="http://schemas.openxmlformats.org/officeDocument/2006/relationships/hyperlink" Target="https://www.procyclingstats.com/rider/reuben-thompson" TargetMode="External"/><Relationship Id="rId669" Type="http://schemas.openxmlformats.org/officeDocument/2006/relationships/hyperlink" Target="https://www.procyclingstats.com/rider/victor-de-la-parte" TargetMode="External"/><Relationship Id="rId876" Type="http://schemas.openxmlformats.org/officeDocument/2006/relationships/hyperlink" Target="https://www.procyclingstats.com/rider/bartosz-rudyk" TargetMode="External"/><Relationship Id="rId1299" Type="http://schemas.openxmlformats.org/officeDocument/2006/relationships/hyperlink" Target="https://www.procyclingstats.com/rider/seth-dunwoody" TargetMode="External"/><Relationship Id="rId19" Type="http://schemas.openxmlformats.org/officeDocument/2006/relationships/hyperlink" Target="https://www.procyclingstats.com/rider/arnaud-de-lie" TargetMode="External"/><Relationship Id="rId224" Type="http://schemas.openxmlformats.org/officeDocument/2006/relationships/hyperlink" Target="https://www.procyclingstats.com/rider/chris-harper" TargetMode="External"/><Relationship Id="rId431" Type="http://schemas.openxmlformats.org/officeDocument/2006/relationships/hyperlink" Target="https://www.procyclingstats.com/rider/arne-marit" TargetMode="External"/><Relationship Id="rId529" Type="http://schemas.openxmlformats.org/officeDocument/2006/relationships/hyperlink" Target="https://www.procyclingstats.com/rider/anthony-perez" TargetMode="External"/><Relationship Id="rId736" Type="http://schemas.openxmlformats.org/officeDocument/2006/relationships/hyperlink" Target="https://www.procyclingstats.com/rider/silvan-dillier" TargetMode="External"/><Relationship Id="rId1061" Type="http://schemas.openxmlformats.org/officeDocument/2006/relationships/hyperlink" Target="https://www.procyclingstats.com/rider/matic-zumer" TargetMode="External"/><Relationship Id="rId1159" Type="http://schemas.openxmlformats.org/officeDocument/2006/relationships/hyperlink" Target="https://www.procyclingstats.com/rider/niklas-larsen" TargetMode="External"/><Relationship Id="rId1366" Type="http://schemas.openxmlformats.org/officeDocument/2006/relationships/hyperlink" Target="https://www.procyclingstats.com/rider/tiago-leal" TargetMode="External"/><Relationship Id="rId168" Type="http://schemas.openxmlformats.org/officeDocument/2006/relationships/hyperlink" Target="https://www.procyclingstats.com/rider/madis-mihkels" TargetMode="External"/><Relationship Id="rId943" Type="http://schemas.openxmlformats.org/officeDocument/2006/relationships/hyperlink" Target="https://www.procyclingstats.com/rider/johannes-adamietz" TargetMode="External"/><Relationship Id="rId1019" Type="http://schemas.openxmlformats.org/officeDocument/2006/relationships/hyperlink" Target="https://www.procyclingstats.com/rider/chao-hua-xue" TargetMode="External"/><Relationship Id="rId72" Type="http://schemas.openxmlformats.org/officeDocument/2006/relationships/hyperlink" Target="https://www.procyclingstats.com/rider/alexander-kristoff" TargetMode="External"/><Relationship Id="rId375" Type="http://schemas.openxmlformats.org/officeDocument/2006/relationships/hyperlink" Target="https://www.procyclingstats.com/rider/mathis-le-berre" TargetMode="External"/><Relationship Id="rId582" Type="http://schemas.openxmlformats.org/officeDocument/2006/relationships/hyperlink" Target="https://www.procyclingstats.com/rider/german-nicolas-tivani-perez" TargetMode="External"/><Relationship Id="rId803" Type="http://schemas.openxmlformats.org/officeDocument/2006/relationships/hyperlink" Target="https://www.procyclingstats.com/rider/alexandre-mayer" TargetMode="External"/><Relationship Id="rId1226" Type="http://schemas.openxmlformats.org/officeDocument/2006/relationships/hyperlink" Target="https://www.procyclingstats.com/rider/nicolas-vinokurov" TargetMode="External"/><Relationship Id="rId1433" Type="http://schemas.openxmlformats.org/officeDocument/2006/relationships/hyperlink" Target="https://www.procyclingstats.com/rider/zeb-kyffin" TargetMode="External"/><Relationship Id="rId3" Type="http://schemas.openxmlformats.org/officeDocument/2006/relationships/hyperlink" Target="https://www.procyclingstats.com/rider/remco-evenepoel" TargetMode="External"/><Relationship Id="rId235" Type="http://schemas.openxmlformats.org/officeDocument/2006/relationships/hyperlink" Target="https://www.procyclingstats.com/rider/tom-van-asbroeck" TargetMode="External"/><Relationship Id="rId442" Type="http://schemas.openxmlformats.org/officeDocument/2006/relationships/hyperlink" Target="https://www.procyclingstats.com/rider/bram-welten" TargetMode="External"/><Relationship Id="rId887" Type="http://schemas.openxmlformats.org/officeDocument/2006/relationships/hyperlink" Target="https://www.procyclingstats.com/rider/lukas-vernersson" TargetMode="External"/><Relationship Id="rId1072" Type="http://schemas.openxmlformats.org/officeDocument/2006/relationships/hyperlink" Target="https://www.procyclingstats.com/rider/barnabas-peak" TargetMode="External"/><Relationship Id="rId302" Type="http://schemas.openxmlformats.org/officeDocument/2006/relationships/hyperlink" Target="https://www.procyclingstats.com/rider/matteo-malucelli" TargetMode="External"/><Relationship Id="rId747" Type="http://schemas.openxmlformats.org/officeDocument/2006/relationships/hyperlink" Target="https://www.procyclingstats.com/rider/alexy-faure-prost" TargetMode="External"/><Relationship Id="rId954" Type="http://schemas.openxmlformats.org/officeDocument/2006/relationships/hyperlink" Target="https://www.procyclingstats.com/rider/senne-leysen" TargetMode="External"/><Relationship Id="rId1377" Type="http://schemas.openxmlformats.org/officeDocument/2006/relationships/hyperlink" Target="https://www.procyclingstats.com/rider/marius-innhaug-dahl" TargetMode="External"/><Relationship Id="rId83" Type="http://schemas.openxmlformats.org/officeDocument/2006/relationships/hyperlink" Target="https://www.procyclingstats.com/rider/giulio-ciccone" TargetMode="External"/><Relationship Id="rId179" Type="http://schemas.openxmlformats.org/officeDocument/2006/relationships/hyperlink" Target="https://www.procyclingstats.com/rider/riley-sheehan" TargetMode="External"/><Relationship Id="rId386" Type="http://schemas.openxmlformats.org/officeDocument/2006/relationships/hyperlink" Target="https://www.procyclingstats.com/rider/tijmen-graat" TargetMode="External"/><Relationship Id="rId593" Type="http://schemas.openxmlformats.org/officeDocument/2006/relationships/hyperlink" Target="https://www.procyclingstats.com/rider/kenneth-van-rooy" TargetMode="External"/><Relationship Id="rId607" Type="http://schemas.openxmlformats.org/officeDocument/2006/relationships/hyperlink" Target="https://www.procyclingstats.com/rider/ryan-gibbons" TargetMode="External"/><Relationship Id="rId814" Type="http://schemas.openxmlformats.org/officeDocument/2006/relationships/hyperlink" Target="https://www.procyclingstats.com/rider/valentin-darbellay" TargetMode="External"/><Relationship Id="rId1237" Type="http://schemas.openxmlformats.org/officeDocument/2006/relationships/hyperlink" Target="https://www.procyclingstats.com/rider/tom-portsmouth" TargetMode="External"/><Relationship Id="rId1444" Type="http://schemas.openxmlformats.org/officeDocument/2006/relationships/hyperlink" Target="https://www.procyclingstats.com/rider/david-zanutta" TargetMode="External"/><Relationship Id="rId246" Type="http://schemas.openxmlformats.org/officeDocument/2006/relationships/hyperlink" Target="https://www.procyclingstats.com/rider/thomas-gachignard" TargetMode="External"/><Relationship Id="rId453" Type="http://schemas.openxmlformats.org/officeDocument/2006/relationships/hyperlink" Target="https://www.procyclingstats.com/rider/mats-wenzel" TargetMode="External"/><Relationship Id="rId660" Type="http://schemas.openxmlformats.org/officeDocument/2006/relationships/hyperlink" Target="https://www.procyclingstats.com/rider/maxime-jarnet" TargetMode="External"/><Relationship Id="rId898" Type="http://schemas.openxmlformats.org/officeDocument/2006/relationships/hyperlink" Target="https://www.procyclingstats.com/rider/filip-reha" TargetMode="External"/><Relationship Id="rId1083" Type="http://schemas.openxmlformats.org/officeDocument/2006/relationships/hyperlink" Target="https://www.procyclingstats.com/rider/zac-marriage" TargetMode="External"/><Relationship Id="rId1290" Type="http://schemas.openxmlformats.org/officeDocument/2006/relationships/hyperlink" Target="https://www.procyclingstats.com/rider/yael-joalland" TargetMode="External"/><Relationship Id="rId1304" Type="http://schemas.openxmlformats.org/officeDocument/2006/relationships/hyperlink" Target="https://www.procyclingstats.com/rider/filippo-agostinacchio" TargetMode="External"/><Relationship Id="rId106" Type="http://schemas.openxmlformats.org/officeDocument/2006/relationships/hyperlink" Target="https://www.procyclingstats.com/rider/tobias-foss" TargetMode="External"/><Relationship Id="rId313" Type="http://schemas.openxmlformats.org/officeDocument/2006/relationships/hyperlink" Target="https://www.procyclingstats.com/rider/pepijn-reinderink" TargetMode="External"/><Relationship Id="rId758" Type="http://schemas.openxmlformats.org/officeDocument/2006/relationships/hyperlink" Target="https://www.procyclingstats.com/rider/pierre-thierry" TargetMode="External"/><Relationship Id="rId965" Type="http://schemas.openxmlformats.org/officeDocument/2006/relationships/hyperlink" Target="https://www.procyclingstats.com/rider/federico-biagini" TargetMode="External"/><Relationship Id="rId1150" Type="http://schemas.openxmlformats.org/officeDocument/2006/relationships/hyperlink" Target="https://www.procyclingstats.com/rider/giacomo-ballabio" TargetMode="External"/><Relationship Id="rId1388" Type="http://schemas.openxmlformats.org/officeDocument/2006/relationships/hyperlink" Target="https://www.procyclingstats.com/rider/milan-vader" TargetMode="External"/><Relationship Id="rId10" Type="http://schemas.openxmlformats.org/officeDocument/2006/relationships/hyperlink" Target="https://www.procyclingstats.com/rider/marc-hirschi" TargetMode="External"/><Relationship Id="rId94" Type="http://schemas.openxmlformats.org/officeDocument/2006/relationships/hyperlink" Target="https://www.procyclingstats.com/rider/soren-waerenskjold" TargetMode="External"/><Relationship Id="rId397" Type="http://schemas.openxmlformats.org/officeDocument/2006/relationships/hyperlink" Target="https://www.procyclingstats.com/rider/max-walker" TargetMode="External"/><Relationship Id="rId520" Type="http://schemas.openxmlformats.org/officeDocument/2006/relationships/hyperlink" Target="https://www.procyclingstats.com/rider/jasper-de-buyst" TargetMode="External"/><Relationship Id="rId618" Type="http://schemas.openxmlformats.org/officeDocument/2006/relationships/hyperlink" Target="https://www.procyclingstats.com/rider/michele-gazzoli" TargetMode="External"/><Relationship Id="rId825" Type="http://schemas.openxmlformats.org/officeDocument/2006/relationships/hyperlink" Target="https://www.procyclingstats.com/rider/noa-isidore" TargetMode="External"/><Relationship Id="rId1248" Type="http://schemas.openxmlformats.org/officeDocument/2006/relationships/hyperlink" Target="https://www.procyclingstats.com/rider/daniel-dias" TargetMode="External"/><Relationship Id="rId1455" Type="http://schemas.openxmlformats.org/officeDocument/2006/relationships/hyperlink" Target="https://www.procyclingstats.com/rider/gavin-hlady" TargetMode="External"/><Relationship Id="rId257" Type="http://schemas.openxmlformats.org/officeDocument/2006/relationships/hyperlink" Target="https://www.procyclingstats.com/rider/ruben-guerreiro" TargetMode="External"/><Relationship Id="rId464" Type="http://schemas.openxmlformats.org/officeDocument/2006/relationships/hyperlink" Target="https://www.procyclingstats.com/rider/oded-kogut" TargetMode="External"/><Relationship Id="rId1010" Type="http://schemas.openxmlformats.org/officeDocument/2006/relationships/hyperlink" Target="https://www.procyclingstats.com/rider/clement-izquierdo" TargetMode="External"/><Relationship Id="rId1094" Type="http://schemas.openxmlformats.org/officeDocument/2006/relationships/hyperlink" Target="https://www.procyclingstats.com/rider/paul-seixas" TargetMode="External"/><Relationship Id="rId1108" Type="http://schemas.openxmlformats.org/officeDocument/2006/relationships/hyperlink" Target="https://www.procyclingstats.com/rider/anders-halland-johannessen" TargetMode="External"/><Relationship Id="rId1315" Type="http://schemas.openxmlformats.org/officeDocument/2006/relationships/hyperlink" Target="https://www.procyclingstats.com/rider/nejc-komac" TargetMode="External"/><Relationship Id="rId117" Type="http://schemas.openxmlformats.org/officeDocument/2006/relationships/hyperlink" Target="https://www.procyclingstats.com/rider/cristian-rodriguez" TargetMode="External"/><Relationship Id="rId671" Type="http://schemas.openxmlformats.org/officeDocument/2006/relationships/hyperlink" Target="https://www.procyclingstats.com/rider/fabien-doubey" TargetMode="External"/><Relationship Id="rId769" Type="http://schemas.openxmlformats.org/officeDocument/2006/relationships/hyperlink" Target="https://www.procyclingstats.com/rider/dries-de-pooter" TargetMode="External"/><Relationship Id="rId976" Type="http://schemas.openxmlformats.org/officeDocument/2006/relationships/hyperlink" Target="https://www.procyclingstats.com/rider/tim-rex" TargetMode="External"/><Relationship Id="rId1399" Type="http://schemas.openxmlformats.org/officeDocument/2006/relationships/hyperlink" Target="https://www.procyclingstats.com/rider/max-bock" TargetMode="External"/><Relationship Id="rId324" Type="http://schemas.openxmlformats.org/officeDocument/2006/relationships/hyperlink" Target="https://www.procyclingstats.com/rider/tao-geoghegan-hart" TargetMode="External"/><Relationship Id="rId531" Type="http://schemas.openxmlformats.org/officeDocument/2006/relationships/hyperlink" Target="https://www.procyclingstats.com/rider/jefferson-alexander-cepeda" TargetMode="External"/><Relationship Id="rId629" Type="http://schemas.openxmlformats.org/officeDocument/2006/relationships/hyperlink" Target="https://www.procyclingstats.com/rider/miguel-angel-fernandez-ruiz" TargetMode="External"/><Relationship Id="rId1161" Type="http://schemas.openxmlformats.org/officeDocument/2006/relationships/hyperlink" Target="https://www.procyclingstats.com/rider/romain-cardis" TargetMode="External"/><Relationship Id="rId1259" Type="http://schemas.openxmlformats.org/officeDocument/2006/relationships/hyperlink" Target="https://www.procyclingstats.com/rider/szymon-wisniewski" TargetMode="External"/><Relationship Id="rId1466" Type="http://schemas.openxmlformats.org/officeDocument/2006/relationships/hyperlink" Target="https://www.procyclingstats.com/rider/casper-kruger" TargetMode="External"/><Relationship Id="rId836" Type="http://schemas.openxmlformats.org/officeDocument/2006/relationships/hyperlink" Target="https://www.procyclingstats.com/rider/yutao-shen" TargetMode="External"/><Relationship Id="rId1021" Type="http://schemas.openxmlformats.org/officeDocument/2006/relationships/hyperlink" Target="https://www.procyclingstats.com/rider/yihua-fan" TargetMode="External"/><Relationship Id="rId1119" Type="http://schemas.openxmlformats.org/officeDocument/2006/relationships/hyperlink" Target="https://www.procyclingstats.com/rider/daniel-skerl" TargetMode="External"/><Relationship Id="rId903" Type="http://schemas.openxmlformats.org/officeDocument/2006/relationships/hyperlink" Target="https://www.procyclingstats.com/rider/pim-ronhaar" TargetMode="External"/><Relationship Id="rId1326" Type="http://schemas.openxmlformats.org/officeDocument/2006/relationships/hyperlink" Target="https://www.procyclingstats.com/rider/liam-o-brien" TargetMode="External"/><Relationship Id="rId32" Type="http://schemas.openxmlformats.org/officeDocument/2006/relationships/hyperlink" Target="https://www.procyclingstats.com/rider/thymen-arensman" TargetMode="External"/><Relationship Id="rId181" Type="http://schemas.openxmlformats.org/officeDocument/2006/relationships/hyperlink" Target="https://www.procyclingstats.com/rider/jan-hirt" TargetMode="External"/><Relationship Id="rId279" Type="http://schemas.openxmlformats.org/officeDocument/2006/relationships/hyperlink" Target="https://www.procyclingstats.com/rider/paul-double" TargetMode="External"/><Relationship Id="rId486" Type="http://schemas.openxmlformats.org/officeDocument/2006/relationships/hyperlink" Target="https://www.procyclingstats.com/rider/domen-novak" TargetMode="External"/><Relationship Id="rId693" Type="http://schemas.openxmlformats.org/officeDocument/2006/relationships/hyperlink" Target="https://www.procyclingstats.com/rider/johan-jacobs" TargetMode="External"/><Relationship Id="rId139" Type="http://schemas.openxmlformats.org/officeDocument/2006/relationships/hyperlink" Target="https://www.procyclingstats.com/rider/paul-magnier" TargetMode="External"/><Relationship Id="rId346" Type="http://schemas.openxmlformats.org/officeDocument/2006/relationships/hyperlink" Target="https://www.procyclingstats.com/rider/stian-fredheim" TargetMode="External"/><Relationship Id="rId553" Type="http://schemas.openxmlformats.org/officeDocument/2006/relationships/hyperlink" Target="https://www.procyclingstats.com/rider/gotzon-martin" TargetMode="External"/><Relationship Id="rId760" Type="http://schemas.openxmlformats.org/officeDocument/2006/relationships/hyperlink" Target="https://www.procyclingstats.com/rider/riley-pickrell" TargetMode="External"/><Relationship Id="rId998" Type="http://schemas.openxmlformats.org/officeDocument/2006/relationships/hyperlink" Target="https://www.procyclingstats.com/rider/karsten-larsen-feldmann" TargetMode="External"/><Relationship Id="rId1183" Type="http://schemas.openxmlformats.org/officeDocument/2006/relationships/hyperlink" Target="https://www.procyclingstats.com/rider/martin-tjotta" TargetMode="External"/><Relationship Id="rId1390" Type="http://schemas.openxmlformats.org/officeDocument/2006/relationships/hyperlink" Target="https://www.procyclingstats.com/rider/mathieu-kockelmann" TargetMode="External"/><Relationship Id="rId206" Type="http://schemas.openxmlformats.org/officeDocument/2006/relationships/hyperlink" Target="https://www.procyclingstats.com/rider/dries-de-bondt" TargetMode="External"/><Relationship Id="rId413" Type="http://schemas.openxmlformats.org/officeDocument/2006/relationships/hyperlink" Target="https://www.procyclingstats.com/rider/fausto-masnada" TargetMode="External"/><Relationship Id="rId858" Type="http://schemas.openxmlformats.org/officeDocument/2006/relationships/hyperlink" Target="https://www.procyclingstats.com/rider/albert-torres" TargetMode="External"/><Relationship Id="rId1043" Type="http://schemas.openxmlformats.org/officeDocument/2006/relationships/hyperlink" Target="https://www.procyclingstats.com/rider/mattia-pinazzi" TargetMode="External"/><Relationship Id="rId620" Type="http://schemas.openxmlformats.org/officeDocument/2006/relationships/hyperlink" Target="https://www.procyclingstats.com/rider/joren-bloem2" TargetMode="External"/><Relationship Id="rId718" Type="http://schemas.openxmlformats.org/officeDocument/2006/relationships/hyperlink" Target="https://www.procyclingstats.com/rider/arthur-kluckers" TargetMode="External"/><Relationship Id="rId925" Type="http://schemas.openxmlformats.org/officeDocument/2006/relationships/hyperlink" Target="https://www.procyclingstats.com/rider/zeno-moonen" TargetMode="External"/><Relationship Id="rId1250" Type="http://schemas.openxmlformats.org/officeDocument/2006/relationships/hyperlink" Target="https://www.procyclingstats.com/rider/tahir-yigit" TargetMode="External"/><Relationship Id="rId1348" Type="http://schemas.openxmlformats.org/officeDocument/2006/relationships/hyperlink" Target="https://www.procyclingstats.com/rider/nicolas-prodhomme" TargetMode="External"/><Relationship Id="rId1110" Type="http://schemas.openxmlformats.org/officeDocument/2006/relationships/hyperlink" Target="https://www.procyclingstats.com/rider/kenny-molly" TargetMode="External"/><Relationship Id="rId1208" Type="http://schemas.openxmlformats.org/officeDocument/2006/relationships/hyperlink" Target="https://www.procyclingstats.com/rider/luc-wirtgen" TargetMode="External"/><Relationship Id="rId1415" Type="http://schemas.openxmlformats.org/officeDocument/2006/relationships/hyperlink" Target="https://www.procyclingstats.com/rider/mil-morang" TargetMode="External"/><Relationship Id="rId54" Type="http://schemas.openxmlformats.org/officeDocument/2006/relationships/hyperlink" Target="https://www.procyclingstats.com/rider/diego-ulissi" TargetMode="External"/><Relationship Id="rId270" Type="http://schemas.openxmlformats.org/officeDocument/2006/relationships/hyperlink" Target="https://www.procyclingstats.com/rider/davide-formolo" TargetMode="External"/><Relationship Id="rId130" Type="http://schemas.openxmlformats.org/officeDocument/2006/relationships/hyperlink" Target="https://www.procyclingstats.com/rider/per-strand-hagenes" TargetMode="External"/><Relationship Id="rId368" Type="http://schemas.openxmlformats.org/officeDocument/2006/relationships/hyperlink" Target="https://www.procyclingstats.com/rider/igor-arrieta-lizarraga" TargetMode="External"/><Relationship Id="rId575" Type="http://schemas.openxmlformats.org/officeDocument/2006/relationships/hyperlink" Target="https://www.procyclingstats.com/rider/davide-bais" TargetMode="External"/><Relationship Id="rId782" Type="http://schemas.openxmlformats.org/officeDocument/2006/relationships/hyperlink" Target="https://www.procyclingstats.com/rider/antoine-huby" TargetMode="External"/><Relationship Id="rId228" Type="http://schemas.openxmlformats.org/officeDocument/2006/relationships/hyperlink" Target="https://www.procyclingstats.com/rider/lionel-taminiaux" TargetMode="External"/><Relationship Id="rId435" Type="http://schemas.openxmlformats.org/officeDocument/2006/relationships/hyperlink" Target="https://www.procyclingstats.com/rider/simon-pellaud" TargetMode="External"/><Relationship Id="rId642" Type="http://schemas.openxmlformats.org/officeDocument/2006/relationships/hyperlink" Target="https://www.procyclingstats.com/rider/tyler-stites" TargetMode="External"/><Relationship Id="rId1065" Type="http://schemas.openxmlformats.org/officeDocument/2006/relationships/hyperlink" Target="https://www.procyclingstats.com/rider/carson-miles" TargetMode="External"/><Relationship Id="rId1272" Type="http://schemas.openxmlformats.org/officeDocument/2006/relationships/hyperlink" Target="https://www.procyclingstats.com/rider/brandon-mcnulty" TargetMode="External"/><Relationship Id="rId502" Type="http://schemas.openxmlformats.org/officeDocument/2006/relationships/hyperlink" Target="https://www.procyclingstats.com/rider/alexander-kamp" TargetMode="External"/><Relationship Id="rId947" Type="http://schemas.openxmlformats.org/officeDocument/2006/relationships/hyperlink" Target="https://www.procyclingstats.com/rider/luca-dressler" TargetMode="External"/><Relationship Id="rId1132" Type="http://schemas.openxmlformats.org/officeDocument/2006/relationships/hyperlink" Target="https://www.procyclingstats.com/rider/shemu-nsengiyumva" TargetMode="External"/><Relationship Id="rId76" Type="http://schemas.openxmlformats.org/officeDocument/2006/relationships/hyperlink" Target="https://www.procyclingstats.com/rider/simon-yates" TargetMode="External"/><Relationship Id="rId807" Type="http://schemas.openxmlformats.org/officeDocument/2006/relationships/hyperlink" Target="https://www.procyclingstats.com/rider/moritz-kretschy" TargetMode="External"/><Relationship Id="rId1437" Type="http://schemas.openxmlformats.org/officeDocument/2006/relationships/hyperlink" Target="https://www.procyclingstats.com/rider/willie-smit" TargetMode="External"/><Relationship Id="rId292" Type="http://schemas.openxmlformats.org/officeDocument/2006/relationships/hyperlink" Target="https://www.procyclingstats.com/rider/rick-pluimers" TargetMode="External"/><Relationship Id="rId597" Type="http://schemas.openxmlformats.org/officeDocument/2006/relationships/hyperlink" Target="https://www.procyclingstats.com/rider/kenny-elissonde" TargetMode="External"/><Relationship Id="rId152" Type="http://schemas.openxmlformats.org/officeDocument/2006/relationships/hyperlink" Target="https://www.procyclingstats.com/rider/bryan-coquard" TargetMode="External"/><Relationship Id="rId457" Type="http://schemas.openxmlformats.org/officeDocument/2006/relationships/hyperlink" Target="https://www.procyclingstats.com/rider/rodrigo-contreras" TargetMode="External"/><Relationship Id="rId1087" Type="http://schemas.openxmlformats.org/officeDocument/2006/relationships/hyperlink" Target="https://www.procyclingstats.com/rider/menno-huising" TargetMode="External"/><Relationship Id="rId1294" Type="http://schemas.openxmlformats.org/officeDocument/2006/relationships/hyperlink" Target="https://www.procyclingstats.com/rider/andrii-ponomar" TargetMode="External"/><Relationship Id="rId664" Type="http://schemas.openxmlformats.org/officeDocument/2006/relationships/hyperlink" Target="https://www.procyclingstats.com/rider/matteo-fabbro" TargetMode="External"/><Relationship Id="rId871" Type="http://schemas.openxmlformats.org/officeDocument/2006/relationships/hyperlink" Target="https://www.procyclingstats.com/rider/cyrus-monk" TargetMode="External"/><Relationship Id="rId969" Type="http://schemas.openxmlformats.org/officeDocument/2006/relationships/hyperlink" Target="https://www.procyclingstats.com/rider/luca-towers" TargetMode="External"/><Relationship Id="rId317" Type="http://schemas.openxmlformats.org/officeDocument/2006/relationships/hyperlink" Target="https://www.procyclingstats.com/rider/martin-laas" TargetMode="External"/><Relationship Id="rId524" Type="http://schemas.openxmlformats.org/officeDocument/2006/relationships/hyperlink" Target="https://www.procyclingstats.com/rider/valentin-ferron" TargetMode="External"/><Relationship Id="rId731" Type="http://schemas.openxmlformats.org/officeDocument/2006/relationships/hyperlink" Target="https://www.procyclingstats.com/rider/patrick-eddy2" TargetMode="External"/><Relationship Id="rId1154" Type="http://schemas.openxmlformats.org/officeDocument/2006/relationships/hyperlink" Target="https://www.procyclingstats.com/rider/william-heffernan" TargetMode="External"/><Relationship Id="rId1361" Type="http://schemas.openxmlformats.org/officeDocument/2006/relationships/hyperlink" Target="https://www.procyclingstats.com/rider/patryk-stosz" TargetMode="External"/><Relationship Id="rId1459" Type="http://schemas.openxmlformats.org/officeDocument/2006/relationships/hyperlink" Target="https://www.procyclingstats.com/rider/ben-oliver" TargetMode="External"/><Relationship Id="rId98" Type="http://schemas.openxmlformats.org/officeDocument/2006/relationships/hyperlink" Target="https://www.procyclingstats.com/rider/thibau-nys" TargetMode="External"/><Relationship Id="rId829" Type="http://schemas.openxmlformats.org/officeDocument/2006/relationships/hyperlink" Target="https://www.procyclingstats.com/rider/sang-hong-park" TargetMode="External"/><Relationship Id="rId1014" Type="http://schemas.openxmlformats.org/officeDocument/2006/relationships/hyperlink" Target="https://www.procyclingstats.com/rider/gianluca-pollefliet" TargetMode="External"/><Relationship Id="rId1221" Type="http://schemas.openxmlformats.org/officeDocument/2006/relationships/hyperlink" Target="https://www.procyclingstats.com/rider/fran-miholjevic" TargetMode="External"/><Relationship Id="rId1319" Type="http://schemas.openxmlformats.org/officeDocument/2006/relationships/hyperlink" Target="https://www.procyclingstats.com/rider/enea-sambinello" TargetMode="External"/><Relationship Id="rId25" Type="http://schemas.openxmlformats.org/officeDocument/2006/relationships/hyperlink" Target="https://www.procyclingstats.com/rider/jonathan-milan" TargetMode="External"/><Relationship Id="rId174" Type="http://schemas.openxmlformats.org/officeDocument/2006/relationships/hyperlink" Target="https://www.procyclingstats.com/rider/jenno-berckmoes" TargetMode="External"/><Relationship Id="rId381" Type="http://schemas.openxmlformats.org/officeDocument/2006/relationships/hyperlink" Target="https://www.procyclingstats.com/rider/rasmus-sojbergpedersen" TargetMode="External"/><Relationship Id="rId241" Type="http://schemas.openxmlformats.org/officeDocument/2006/relationships/hyperlink" Target="https://www.procyclingstats.com/rider/marco-brenner" TargetMode="External"/><Relationship Id="rId479" Type="http://schemas.openxmlformats.org/officeDocument/2006/relationships/hyperlink" Target="https://www.procyclingstats.com/rider/kamil-malecki" TargetMode="External"/><Relationship Id="rId686" Type="http://schemas.openxmlformats.org/officeDocument/2006/relationships/hyperlink" Target="https://www.procyclingstats.com/rider/dusan-rajovic" TargetMode="External"/><Relationship Id="rId893" Type="http://schemas.openxmlformats.org/officeDocument/2006/relationships/hyperlink" Target="https://www.procyclingstats.com/rider/martti-lenzius" TargetMode="External"/><Relationship Id="rId339" Type="http://schemas.openxmlformats.org/officeDocument/2006/relationships/hyperlink" Target="https://www.procyclingstats.com/rider/thibault-guernalec" TargetMode="External"/><Relationship Id="rId546" Type="http://schemas.openxmlformats.org/officeDocument/2006/relationships/hyperlink" Target="https://www.procyclingstats.com/rider/nans-peters" TargetMode="External"/><Relationship Id="rId753" Type="http://schemas.openxmlformats.org/officeDocument/2006/relationships/hyperlink" Target="https://www.procyclingstats.com/rider/magnus-bak-klaris" TargetMode="External"/><Relationship Id="rId1176" Type="http://schemas.openxmlformats.org/officeDocument/2006/relationships/hyperlink" Target="https://www.procyclingstats.com/rider/jan-castellon" TargetMode="External"/><Relationship Id="rId1383" Type="http://schemas.openxmlformats.org/officeDocument/2006/relationships/hyperlink" Target="https://www.procyclingstats.com/rider/arnaud-de-lie" TargetMode="External"/><Relationship Id="rId101" Type="http://schemas.openxmlformats.org/officeDocument/2006/relationships/hyperlink" Target="https://www.procyclingstats.com/rider/jan-tratnik" TargetMode="External"/><Relationship Id="rId406" Type="http://schemas.openxmlformats.org/officeDocument/2006/relationships/hyperlink" Target="https://www.procyclingstats.com/rider/jakob-fuglsang" TargetMode="External"/><Relationship Id="rId960" Type="http://schemas.openxmlformats.org/officeDocument/2006/relationships/hyperlink" Target="https://www.procyclingstats.com/rider/william-smith" TargetMode="External"/><Relationship Id="rId1036" Type="http://schemas.openxmlformats.org/officeDocument/2006/relationships/hyperlink" Target="https://www.procyclingstats.com/rider/dogukan-arikan" TargetMode="External"/><Relationship Id="rId1243" Type="http://schemas.openxmlformats.org/officeDocument/2006/relationships/hyperlink" Target="https://www.procyclingstats.com/rider/zeteny-szijarto" TargetMode="External"/><Relationship Id="rId613" Type="http://schemas.openxmlformats.org/officeDocument/2006/relationships/hyperlink" Target="https://www.procyclingstats.com/rider/simon-guglielmi" TargetMode="External"/><Relationship Id="rId820" Type="http://schemas.openxmlformats.org/officeDocument/2006/relationships/hyperlink" Target="https://www.procyclingstats.com/rider/giovanni-carboni" TargetMode="External"/><Relationship Id="rId918" Type="http://schemas.openxmlformats.org/officeDocument/2006/relationships/hyperlink" Target="https://www.procyclingstats.com/rider/fabian-weiss" TargetMode="External"/><Relationship Id="rId1450" Type="http://schemas.openxmlformats.org/officeDocument/2006/relationships/hyperlink" Target="https://www.procyclingstats.com/rider/alexis-benjamin-quinteros" TargetMode="External"/><Relationship Id="rId1103" Type="http://schemas.openxmlformats.org/officeDocument/2006/relationships/hyperlink" Target="https://www.procyclingstats.com/rider/chun-kai-feng" TargetMode="External"/><Relationship Id="rId1310" Type="http://schemas.openxmlformats.org/officeDocument/2006/relationships/hyperlink" Target="https://www.procyclingstats.com/rider/ethan-dunham" TargetMode="External"/><Relationship Id="rId1408" Type="http://schemas.openxmlformats.org/officeDocument/2006/relationships/hyperlink" Target="https://www.procyclingstats.com/rider/shiki-kuroeda" TargetMode="External"/><Relationship Id="rId47" Type="http://schemas.openxmlformats.org/officeDocument/2006/relationships/hyperlink" Target="https://www.procyclingstats.com/rider/christophe-laporte" TargetMode="External"/><Relationship Id="rId196" Type="http://schemas.openxmlformats.org/officeDocument/2006/relationships/hyperlink" Target="https://www.procyclingstats.com/rider/alfred-wright" TargetMode="External"/><Relationship Id="rId263" Type="http://schemas.openxmlformats.org/officeDocument/2006/relationships/hyperlink" Target="https://www.procyclingstats.com/rider/patrick-konrad" TargetMode="External"/><Relationship Id="rId470" Type="http://schemas.openxmlformats.org/officeDocument/2006/relationships/hyperlink" Target="https://www.procyclingstats.com/rider/axel-huens" TargetMode="External"/><Relationship Id="rId123" Type="http://schemas.openxmlformats.org/officeDocument/2006/relationships/hyperlink" Target="https://www.procyclingstats.com/rider/arvid-de-kleijn" TargetMode="External"/><Relationship Id="rId330" Type="http://schemas.openxmlformats.org/officeDocument/2006/relationships/hyperlink" Target="https://www.procyclingstats.com/rider/ruben-fernandez" TargetMode="External"/><Relationship Id="rId568" Type="http://schemas.openxmlformats.org/officeDocument/2006/relationships/hyperlink" Target="https://www.procyclingstats.com/rider/nicolas-prodhomme" TargetMode="External"/><Relationship Id="rId775" Type="http://schemas.openxmlformats.org/officeDocument/2006/relationships/hyperlink" Target="https://www.procyclingstats.com/rider/lorenzo-quartucci2" TargetMode="External"/><Relationship Id="rId982" Type="http://schemas.openxmlformats.org/officeDocument/2006/relationships/hyperlink" Target="https://www.procyclingstats.com/rider/sergio-geovani-chumil-gonzalez" TargetMode="External"/><Relationship Id="rId1198" Type="http://schemas.openxmlformats.org/officeDocument/2006/relationships/hyperlink" Target="https://www.procyclingstats.com/rider/ben-carman" TargetMode="External"/><Relationship Id="rId428" Type="http://schemas.openxmlformats.org/officeDocument/2006/relationships/hyperlink" Target="https://www.procyclingstats.com/rider/colin-stussi" TargetMode="External"/><Relationship Id="rId635" Type="http://schemas.openxmlformats.org/officeDocument/2006/relationships/hyperlink" Target="https://www.procyclingstats.com/rider/morne-van-niekerk" TargetMode="External"/><Relationship Id="rId842" Type="http://schemas.openxmlformats.org/officeDocument/2006/relationships/hyperlink" Target="https://www.procyclingstats.com/rider/junhyeok-jang" TargetMode="External"/><Relationship Id="rId1058" Type="http://schemas.openxmlformats.org/officeDocument/2006/relationships/hyperlink" Target="https://www.procyclingstats.com/rider/anton-popov-aleksandrovich" TargetMode="External"/><Relationship Id="rId1265" Type="http://schemas.openxmlformats.org/officeDocument/2006/relationships/hyperlink" Target="https://www.procyclingstats.com/rider/lauri-tamm" TargetMode="External"/><Relationship Id="rId1472" Type="http://schemas.openxmlformats.org/officeDocument/2006/relationships/hyperlink" Target="https://www.procyclingstats.com/rider/quinn-simmons" TargetMode="External"/><Relationship Id="rId702" Type="http://schemas.openxmlformats.org/officeDocument/2006/relationships/hyperlink" Target="https://www.procyclingstats.com/rider/natnael-berhane" TargetMode="External"/><Relationship Id="rId1125" Type="http://schemas.openxmlformats.org/officeDocument/2006/relationships/hyperlink" Target="https://www.procyclingstats.com/rider/viktor-soenens" TargetMode="External"/><Relationship Id="rId1332" Type="http://schemas.openxmlformats.org/officeDocument/2006/relationships/hyperlink" Target="https://www.procyclingstats.com/rider/andrea-colnaghi" TargetMode="External"/><Relationship Id="rId69" Type="http://schemas.openxmlformats.org/officeDocument/2006/relationships/hyperlink" Target="https://www.procyclingstats.com/rider/laurence-pithie" TargetMode="External"/><Relationship Id="rId285" Type="http://schemas.openxmlformats.org/officeDocument/2006/relationships/hyperlink" Target="https://www.procyclingstats.com/rider/axel-mariault" TargetMode="External"/><Relationship Id="rId492" Type="http://schemas.openxmlformats.org/officeDocument/2006/relationships/hyperlink" Target="https://www.procyclingstats.com/rider/eddy-le-huitouze" TargetMode="External"/><Relationship Id="rId797" Type="http://schemas.openxmlformats.org/officeDocument/2006/relationships/hyperlink" Target="https://www.procyclingstats.com/rider/alessandro-fancellu" TargetMode="External"/><Relationship Id="rId145" Type="http://schemas.openxmlformats.org/officeDocument/2006/relationships/hyperlink" Target="https://www.procyclingstats.com/rider/mauro-schmid" TargetMode="External"/><Relationship Id="rId352" Type="http://schemas.openxmlformats.org/officeDocument/2006/relationships/hyperlink" Target="https://www.procyclingstats.com/rider/kobe-goossens" TargetMode="External"/><Relationship Id="rId1287" Type="http://schemas.openxmlformats.org/officeDocument/2006/relationships/hyperlink" Target="https://www.procyclingstats.com/rider/jonas-vingegaard-rasmussen" TargetMode="External"/><Relationship Id="rId212" Type="http://schemas.openxmlformats.org/officeDocument/2006/relationships/hyperlink" Target="https://www.procyclingstats.com/rider/steff-cras" TargetMode="External"/><Relationship Id="rId657" Type="http://schemas.openxmlformats.org/officeDocument/2006/relationships/hyperlink" Target="https://www.procyclingstats.com/rider/tobiasz-pawlak" TargetMode="External"/><Relationship Id="rId864" Type="http://schemas.openxmlformats.org/officeDocument/2006/relationships/hyperlink" Target="https://www.procyclingstats.com/rider/martin-voltr" TargetMode="External"/><Relationship Id="rId517" Type="http://schemas.openxmlformats.org/officeDocument/2006/relationships/hyperlink" Target="https://www.procyclingstats.com/rider/gonzalo-serrano" TargetMode="External"/><Relationship Id="rId724" Type="http://schemas.openxmlformats.org/officeDocument/2006/relationships/hyperlink" Target="https://www.procyclingstats.com/rider/luca-jenni" TargetMode="External"/><Relationship Id="rId931" Type="http://schemas.openxmlformats.org/officeDocument/2006/relationships/hyperlink" Target="https://www.procyclingstats.com/rider/luca-paletti" TargetMode="External"/><Relationship Id="rId1147" Type="http://schemas.openxmlformats.org/officeDocument/2006/relationships/hyperlink" Target="https://www.procyclingstats.com/rider/derek-gee" TargetMode="External"/><Relationship Id="rId1354" Type="http://schemas.openxmlformats.org/officeDocument/2006/relationships/hyperlink" Target="https://www.procyclingstats.com/rider/omer-goldstein" TargetMode="External"/><Relationship Id="rId60" Type="http://schemas.openxmlformats.org/officeDocument/2006/relationships/hyperlink" Target="https://www.procyclingstats.com/rider/jordi-meeus" TargetMode="External"/><Relationship Id="rId1007" Type="http://schemas.openxmlformats.org/officeDocument/2006/relationships/hyperlink" Target="https://www.procyclingstats.com/rider/henrik-pedersen" TargetMode="External"/><Relationship Id="rId1214" Type="http://schemas.openxmlformats.org/officeDocument/2006/relationships/hyperlink" Target="https://www.procyclingstats.com/rider/jordi-warlop" TargetMode="External"/><Relationship Id="rId1421" Type="http://schemas.openxmlformats.org/officeDocument/2006/relationships/hyperlink" Target="https://www.procyclingstats.com/rider/asier-etxeberria" TargetMode="External"/><Relationship Id="rId18" Type="http://schemas.openxmlformats.org/officeDocument/2006/relationships/hyperlink" Target="https://www.procyclingstats.com/rider/juan-ayuso-pesquera" TargetMode="External"/><Relationship Id="rId167" Type="http://schemas.openxmlformats.org/officeDocument/2006/relationships/hyperlink" Target="https://www.procyclingstats.com/rider/marijn-van-den-berg" TargetMode="External"/><Relationship Id="rId374" Type="http://schemas.openxmlformats.org/officeDocument/2006/relationships/hyperlink" Target="https://www.procyclingstats.com/rider/thomas-pesenti" TargetMode="External"/><Relationship Id="rId581" Type="http://schemas.openxmlformats.org/officeDocument/2006/relationships/hyperlink" Target="https://www.procyclingstats.com/rider/tegsh-bayar-batsaikhan" TargetMode="External"/><Relationship Id="rId234" Type="http://schemas.openxmlformats.org/officeDocument/2006/relationships/hyperlink" Target="https://www.procyclingstats.com/rider/ewen-costiou" TargetMode="External"/><Relationship Id="rId679" Type="http://schemas.openxmlformats.org/officeDocument/2006/relationships/hyperlink" Target="https://www.procyclingstats.com/rider/marton-dina" TargetMode="External"/><Relationship Id="rId886" Type="http://schemas.openxmlformats.org/officeDocument/2006/relationships/hyperlink" Target="https://www.procyclingstats.com/rider/conor-white" TargetMode="External"/><Relationship Id="rId2" Type="http://schemas.openxmlformats.org/officeDocument/2006/relationships/hyperlink" Target="https://www.procyclingstats.com/rider/tadej-pogacar" TargetMode="External"/><Relationship Id="rId441" Type="http://schemas.openxmlformats.org/officeDocument/2006/relationships/hyperlink" Target="https://www.procyclingstats.com/rider/jimmy-janssens" TargetMode="External"/><Relationship Id="rId539" Type="http://schemas.openxmlformats.org/officeDocument/2006/relationships/hyperlink" Target="https://www.procyclingstats.com/rider/remy-rochas" TargetMode="External"/><Relationship Id="rId746" Type="http://schemas.openxmlformats.org/officeDocument/2006/relationships/hyperlink" Target="https://www.procyclingstats.com/rider/tobias-muller1" TargetMode="External"/><Relationship Id="rId1071" Type="http://schemas.openxmlformats.org/officeDocument/2006/relationships/hyperlink" Target="https://www.procyclingstats.com/rider/mohcine-el-kouraji" TargetMode="External"/><Relationship Id="rId1169" Type="http://schemas.openxmlformats.org/officeDocument/2006/relationships/hyperlink" Target="https://www.procyclingstats.com/rider/patompob-phonarjthan" TargetMode="External"/><Relationship Id="rId1376" Type="http://schemas.openxmlformats.org/officeDocument/2006/relationships/hyperlink" Target="https://www.procyclingstats.com/rider/conrad-haugsted" TargetMode="External"/><Relationship Id="rId301" Type="http://schemas.openxmlformats.org/officeDocument/2006/relationships/hyperlink" Target="https://www.procyclingstats.com/rider/jose-felix-parra" TargetMode="External"/><Relationship Id="rId953" Type="http://schemas.openxmlformats.org/officeDocument/2006/relationships/hyperlink" Target="https://www.procyclingstats.com/rider/santiago-umba" TargetMode="External"/><Relationship Id="rId1029" Type="http://schemas.openxmlformats.org/officeDocument/2006/relationships/hyperlink" Target="https://www.procyclingstats.com/rider/vitaliy-gryniv" TargetMode="External"/><Relationship Id="rId1236" Type="http://schemas.openxmlformats.org/officeDocument/2006/relationships/hyperlink" Target="https://www.procyclingstats.com/rider/matys-grisel" TargetMode="External"/><Relationship Id="rId82" Type="http://schemas.openxmlformats.org/officeDocument/2006/relationships/hyperlink" Target="https://www.procyclingstats.com/rider/wilco-kelderman" TargetMode="External"/><Relationship Id="rId606" Type="http://schemas.openxmlformats.org/officeDocument/2006/relationships/hyperlink" Target="https://www.procyclingstats.com/rider/scott-mcgill" TargetMode="External"/><Relationship Id="rId813" Type="http://schemas.openxmlformats.org/officeDocument/2006/relationships/hyperlink" Target="https://www.procyclingstats.com/rider/davide-de-cassan" TargetMode="External"/><Relationship Id="rId1443" Type="http://schemas.openxmlformats.org/officeDocument/2006/relationships/hyperlink" Target="https://www.procyclingstats.com/rider/joseph-pidcock" TargetMode="External"/><Relationship Id="rId1303" Type="http://schemas.openxmlformats.org/officeDocument/2006/relationships/hyperlink" Target="https://www.procyclingstats.com/rider/ugo-fabries" TargetMode="External"/><Relationship Id="rId189" Type="http://schemas.openxmlformats.org/officeDocument/2006/relationships/hyperlink" Target="https://www.procyclingstats.com/rider/pablo-torres1" TargetMode="External"/><Relationship Id="rId396" Type="http://schemas.openxmlformats.org/officeDocument/2006/relationships/hyperlink" Target="https://www.procyclingstats.com/rider/marcin-budzinski" TargetMode="External"/><Relationship Id="rId256" Type="http://schemas.openxmlformats.org/officeDocument/2006/relationships/hyperlink" Target="https://www.procyclingstats.com/rider/hugo-hofstetter" TargetMode="External"/><Relationship Id="rId463" Type="http://schemas.openxmlformats.org/officeDocument/2006/relationships/hyperlink" Target="https://www.procyclingstats.com/rider/vicente-rojas" TargetMode="External"/><Relationship Id="rId670" Type="http://schemas.openxmlformats.org/officeDocument/2006/relationships/hyperlink" Target="https://www.procyclingstats.com/rider/delio-fernandez" TargetMode="External"/><Relationship Id="rId1093" Type="http://schemas.openxmlformats.org/officeDocument/2006/relationships/hyperlink" Target="https://www.procyclingstats.com/rider/henri-vandenabeele" TargetMode="External"/><Relationship Id="rId116" Type="http://schemas.openxmlformats.org/officeDocument/2006/relationships/hyperlink" Target="https://www.procyclingstats.com/rider/einer-augusto-rubio-reyes" TargetMode="External"/><Relationship Id="rId323" Type="http://schemas.openxmlformats.org/officeDocument/2006/relationships/hyperlink" Target="https://www.procyclingstats.com/rider/samuele-battistella" TargetMode="External"/><Relationship Id="rId530" Type="http://schemas.openxmlformats.org/officeDocument/2006/relationships/hyperlink" Target="https://www.procyclingstats.com/rider/dion-smith" TargetMode="External"/><Relationship Id="rId768" Type="http://schemas.openxmlformats.org/officeDocument/2006/relationships/hyperlink" Target="https://www.procyclingstats.com/rider/vinzent-dorn" TargetMode="External"/><Relationship Id="rId975" Type="http://schemas.openxmlformats.org/officeDocument/2006/relationships/hyperlink" Target="https://www.procyclingstats.com/rider/maxime-decomble" TargetMode="External"/><Relationship Id="rId1160" Type="http://schemas.openxmlformats.org/officeDocument/2006/relationships/hyperlink" Target="https://www.procyclingstats.com/rider/andreas-stokbro" TargetMode="External"/><Relationship Id="rId1398" Type="http://schemas.openxmlformats.org/officeDocument/2006/relationships/hyperlink" Target="https://www.procyclingstats.com/rider/peter-oxenberg-hansen" TargetMode="External"/><Relationship Id="rId628" Type="http://schemas.openxmlformats.org/officeDocument/2006/relationships/hyperlink" Target="https://www.procyclingstats.com/rider/mael-guegan" TargetMode="External"/><Relationship Id="rId835" Type="http://schemas.openxmlformats.org/officeDocument/2006/relationships/hyperlink" Target="https://www.procyclingstats.com/rider/nati-samansanti" TargetMode="External"/><Relationship Id="rId1258" Type="http://schemas.openxmlformats.org/officeDocument/2006/relationships/hyperlink" Target="https://www.procyclingstats.com/rider/marceli-boguslawski" TargetMode="External"/><Relationship Id="rId1465" Type="http://schemas.openxmlformats.org/officeDocument/2006/relationships/hyperlink" Target="https://www.procyclingstats.com/rider/daniyal-matthews" TargetMode="External"/><Relationship Id="rId1020" Type="http://schemas.openxmlformats.org/officeDocument/2006/relationships/hyperlink" Target="https://www.procyclingstats.com/rider/alex-vandenbulcke" TargetMode="External"/><Relationship Id="rId1118" Type="http://schemas.openxmlformats.org/officeDocument/2006/relationships/hyperlink" Target="https://www.procyclingstats.com/rider/dorde-duric" TargetMode="External"/><Relationship Id="rId1325" Type="http://schemas.openxmlformats.org/officeDocument/2006/relationships/hyperlink" Target="https://www.procyclingstats.com/rider/jasper-schoofs" TargetMode="External"/><Relationship Id="rId902" Type="http://schemas.openxmlformats.org/officeDocument/2006/relationships/hyperlink" Target="https://www.procyclingstats.com/rider/lawrence-warbasse" TargetMode="External"/><Relationship Id="rId31" Type="http://schemas.openxmlformats.org/officeDocument/2006/relationships/hyperlink" Target="https://www.procyclingstats.com/rider/daniel-felipe-martinez" TargetMode="External"/><Relationship Id="rId180" Type="http://schemas.openxmlformats.org/officeDocument/2006/relationships/hyperlink" Target="https://www.procyclingstats.com/rider/nairo-quintana" TargetMode="External"/><Relationship Id="rId278" Type="http://schemas.openxmlformats.org/officeDocument/2006/relationships/hyperlink" Target="https://www.procyclingstats.com/rider/krists-neilands" TargetMode="External"/><Relationship Id="rId485" Type="http://schemas.openxmlformats.org/officeDocument/2006/relationships/hyperlink" Target="https://www.procyclingstats.com/rider/gijs-leemreize" TargetMode="External"/><Relationship Id="rId692" Type="http://schemas.openxmlformats.org/officeDocument/2006/relationships/hyperlink" Target="https://www.procyclingstats.com/rider/martin-urianstad" TargetMode="External"/><Relationship Id="rId138" Type="http://schemas.openxmlformats.org/officeDocument/2006/relationships/hyperlink" Target="https://www.procyclingstats.com/rider/joseph-blackmore" TargetMode="External"/><Relationship Id="rId345" Type="http://schemas.openxmlformats.org/officeDocument/2006/relationships/hyperlink" Target="https://www.procyclingstats.com/rider/william-barta" TargetMode="External"/><Relationship Id="rId552" Type="http://schemas.openxmlformats.org/officeDocument/2006/relationships/hyperlink" Target="https://www.procyclingstats.com/rider/valerio-conti" TargetMode="External"/><Relationship Id="rId997" Type="http://schemas.openxmlformats.org/officeDocument/2006/relationships/hyperlink" Target="https://www.procyclingstats.com/rider/johan-dorussen" TargetMode="External"/><Relationship Id="rId1182" Type="http://schemas.openxmlformats.org/officeDocument/2006/relationships/hyperlink" Target="https://www.procyclingstats.com/rider/jonathan-vervenne" TargetMode="External"/><Relationship Id="rId205" Type="http://schemas.openxmlformats.org/officeDocument/2006/relationships/hyperlink" Target="https://www.procyclingstats.com/rider/rafal-majka" TargetMode="External"/><Relationship Id="rId412" Type="http://schemas.openxmlformats.org/officeDocument/2006/relationships/hyperlink" Target="https://www.procyclingstats.com/rider/elia-viviani" TargetMode="External"/><Relationship Id="rId857" Type="http://schemas.openxmlformats.org/officeDocument/2006/relationships/hyperlink" Target="https://www.procyclingstats.com/rider/oliver-mattheis" TargetMode="External"/><Relationship Id="rId1042" Type="http://schemas.openxmlformats.org/officeDocument/2006/relationships/hyperlink" Target="https://www.procyclingstats.com/rider/sente-sentjens" TargetMode="External"/><Relationship Id="rId717" Type="http://schemas.openxmlformats.org/officeDocument/2006/relationships/hyperlink" Target="https://www.procyclingstats.com/rider/fernando-tercero-lopez" TargetMode="External"/><Relationship Id="rId924" Type="http://schemas.openxmlformats.org/officeDocument/2006/relationships/hyperlink" Target="https://www.procyclingstats.com/rider/cesar-macias-estrada" TargetMode="External"/><Relationship Id="rId1347" Type="http://schemas.openxmlformats.org/officeDocument/2006/relationships/hyperlink" Target="https://www.procyclingstats.com/rider/jan-christen" TargetMode="External"/><Relationship Id="rId53" Type="http://schemas.openxmlformats.org/officeDocument/2006/relationships/hyperlink" Target="https://www.procyclingstats.com/rider/tiesj-benoot" TargetMode="External"/><Relationship Id="rId1207" Type="http://schemas.openxmlformats.org/officeDocument/2006/relationships/hyperlink" Target="https://www.procyclingstats.com/rider/mattias-skjelmose-jensen" TargetMode="External"/><Relationship Id="rId1414" Type="http://schemas.openxmlformats.org/officeDocument/2006/relationships/hyperlink" Target="https://www.procyclingstats.com/rider/malte-hellerup" TargetMode="External"/><Relationship Id="rId367" Type="http://schemas.openxmlformats.org/officeDocument/2006/relationships/hyperlink" Target="https://www.procyclingstats.com/rider/kelland-brien" TargetMode="External"/><Relationship Id="rId574" Type="http://schemas.openxmlformats.org/officeDocument/2006/relationships/hyperlink" Target="https://www.procyclingstats.com/rider/edward-planckaert" TargetMode="External"/><Relationship Id="rId227" Type="http://schemas.openxmlformats.org/officeDocument/2006/relationships/hyperlink" Target="https://www.procyclingstats.com/rider/orluis-aular" TargetMode="External"/><Relationship Id="rId781" Type="http://schemas.openxmlformats.org/officeDocument/2006/relationships/hyperlink" Target="https://www.procyclingstats.com/rider/tristan-saunders" TargetMode="External"/><Relationship Id="rId879" Type="http://schemas.openxmlformats.org/officeDocument/2006/relationships/hyperlink" Target="https://www.procyclingstats.com/rider/bo-godart" TargetMode="External"/><Relationship Id="rId434" Type="http://schemas.openxmlformats.org/officeDocument/2006/relationships/hyperlink" Target="https://www.procyclingstats.com/rider/aime-de-gendt" TargetMode="External"/><Relationship Id="rId641" Type="http://schemas.openxmlformats.org/officeDocument/2006/relationships/hyperlink" Target="https://www.procyclingstats.com/rider/james-whelan" TargetMode="External"/><Relationship Id="rId739" Type="http://schemas.openxmlformats.org/officeDocument/2006/relationships/hyperlink" Target="https://www.procyclingstats.com/rider/xianjing-lyu" TargetMode="External"/><Relationship Id="rId1064" Type="http://schemas.openxmlformats.org/officeDocument/2006/relationships/hyperlink" Target="https://www.procyclingstats.com/rider/taishi-miyazaki" TargetMode="External"/><Relationship Id="rId1271" Type="http://schemas.openxmlformats.org/officeDocument/2006/relationships/hyperlink" Target="https://www.procyclingstats.com/rider/richard-carapaz" TargetMode="External"/><Relationship Id="rId1369" Type="http://schemas.openxmlformats.org/officeDocument/2006/relationships/hyperlink" Target="https://www.procyclingstats.com/rider/caleb-classen" TargetMode="External"/><Relationship Id="rId501" Type="http://schemas.openxmlformats.org/officeDocument/2006/relationships/hyperlink" Target="https://www.procyclingstats.com/rider/bob-jungels" TargetMode="External"/><Relationship Id="rId946" Type="http://schemas.openxmlformats.org/officeDocument/2006/relationships/hyperlink" Target="https://www.procyclingstats.com/rider/philipp-hofbauer" TargetMode="External"/><Relationship Id="rId1131" Type="http://schemas.openxmlformats.org/officeDocument/2006/relationships/hyperlink" Target="https://www.procyclingstats.com/rider/adria-pericas-capdevila" TargetMode="External"/><Relationship Id="rId1229" Type="http://schemas.openxmlformats.org/officeDocument/2006/relationships/hyperlink" Target="https://www.procyclingstats.com/rider/lorenzo-fortunato" TargetMode="External"/><Relationship Id="rId75" Type="http://schemas.openxmlformats.org/officeDocument/2006/relationships/hyperlink" Target="https://www.procyclingstats.com/rider/matteo-trentin" TargetMode="External"/><Relationship Id="rId806" Type="http://schemas.openxmlformats.org/officeDocument/2006/relationships/hyperlink" Target="https://www.procyclingstats.com/rider/german-dario-gomez" TargetMode="External"/><Relationship Id="rId1436" Type="http://schemas.openxmlformats.org/officeDocument/2006/relationships/hyperlink" Target="https://www.procyclingstats.com/rider/martin-santiago-herreno" TargetMode="External"/><Relationship Id="rId291" Type="http://schemas.openxmlformats.org/officeDocument/2006/relationships/hyperlink" Target="https://www.procyclingstats.com/rider/fredrik-dversnes" TargetMode="External"/><Relationship Id="rId151" Type="http://schemas.openxmlformats.org/officeDocument/2006/relationships/hyperlink" Target="https://www.procyclingstats.com/rider/max-kanter" TargetMode="External"/><Relationship Id="rId389" Type="http://schemas.openxmlformats.org/officeDocument/2006/relationships/hyperlink" Target="https://www.procyclingstats.com/rider/simon-dehairs" TargetMode="External"/><Relationship Id="rId596" Type="http://schemas.openxmlformats.org/officeDocument/2006/relationships/hyperlink" Target="https://www.procyclingstats.com/rider/alessandro-de-marchi" TargetMode="External"/><Relationship Id="rId249" Type="http://schemas.openxmlformats.org/officeDocument/2006/relationships/hyperlink" Target="https://www.procyclingstats.com/rider/davide-de-pretto" TargetMode="External"/><Relationship Id="rId456" Type="http://schemas.openxmlformats.org/officeDocument/2006/relationships/hyperlink" Target="https://www.procyclingstats.com/rider/eduard-prades" TargetMode="External"/><Relationship Id="rId663" Type="http://schemas.openxmlformats.org/officeDocument/2006/relationships/hyperlink" Target="https://www.procyclingstats.com/rider/lucas-de-rossi" TargetMode="External"/><Relationship Id="rId870" Type="http://schemas.openxmlformats.org/officeDocument/2006/relationships/hyperlink" Target="https://www.procyclingstats.com/rider/jeremy-lecroq" TargetMode="External"/><Relationship Id="rId1086" Type="http://schemas.openxmlformats.org/officeDocument/2006/relationships/hyperlink" Target="https://www.procyclingstats.com/rider/rudy-porter" TargetMode="External"/><Relationship Id="rId1293" Type="http://schemas.openxmlformats.org/officeDocument/2006/relationships/hyperlink" Target="https://www.procyclingstats.com/rider/ilan-van-wilder" TargetMode="External"/><Relationship Id="rId109" Type="http://schemas.openxmlformats.org/officeDocument/2006/relationships/hyperlink" Target="https://www.procyclingstats.com/rider/ion-izagirre" TargetMode="External"/><Relationship Id="rId316" Type="http://schemas.openxmlformats.org/officeDocument/2006/relationships/hyperlink" Target="https://www.procyclingstats.com/rider/leo-bisiaux" TargetMode="External"/><Relationship Id="rId523" Type="http://schemas.openxmlformats.org/officeDocument/2006/relationships/hyperlink" Target="https://www.procyclingstats.com/rider/sjoerd-bax" TargetMode="External"/><Relationship Id="rId968" Type="http://schemas.openxmlformats.org/officeDocument/2006/relationships/hyperlink" Target="https://www.procyclingstats.com/rider/diego-bracalente" TargetMode="External"/><Relationship Id="rId1153" Type="http://schemas.openxmlformats.org/officeDocument/2006/relationships/hyperlink" Target="https://www.procyclingstats.com/rider/simone-raccani" TargetMode="External"/><Relationship Id="rId97" Type="http://schemas.openxmlformats.org/officeDocument/2006/relationships/hyperlink" Target="https://www.procyclingstats.com/rider/lenny-martinez" TargetMode="External"/><Relationship Id="rId730" Type="http://schemas.openxmlformats.org/officeDocument/2006/relationships/hyperlink" Target="https://www.procyclingstats.com/rider/maurice-ballerstedt" TargetMode="External"/><Relationship Id="rId828" Type="http://schemas.openxmlformats.org/officeDocument/2006/relationships/hyperlink" Target="https://www.procyclingstats.com/rider/matisse-julien" TargetMode="External"/><Relationship Id="rId1013" Type="http://schemas.openxmlformats.org/officeDocument/2006/relationships/hyperlink" Target="https://www.procyclingstats.com/rider/robin-donze" TargetMode="External"/><Relationship Id="rId1360" Type="http://schemas.openxmlformats.org/officeDocument/2006/relationships/hyperlink" Target="https://www.procyclingstats.com/rider/colby-simmons" TargetMode="External"/><Relationship Id="rId1458" Type="http://schemas.openxmlformats.org/officeDocument/2006/relationships/hyperlink" Target="https://www.procyclingstats.com/rider/paul-wright" TargetMode="External"/><Relationship Id="rId1220" Type="http://schemas.openxmlformats.org/officeDocument/2006/relationships/hyperlink" Target="https://www.procyclingstats.com/rider/michael-matthews" TargetMode="External"/><Relationship Id="rId1318" Type="http://schemas.openxmlformats.org/officeDocument/2006/relationships/hyperlink" Target="https://www.procyclingstats.com/rider/clement-alleno" TargetMode="External"/><Relationship Id="rId24" Type="http://schemas.openxmlformats.org/officeDocument/2006/relationships/hyperlink" Target="https://www.procyclingstats.com/rider/maxim-van-gils" TargetMode="External"/><Relationship Id="rId173" Type="http://schemas.openxmlformats.org/officeDocument/2006/relationships/hyperlink" Target="https://www.procyclingstats.com/rider/paul-penhoet" TargetMode="External"/><Relationship Id="rId380" Type="http://schemas.openxmlformats.org/officeDocument/2006/relationships/hyperlink" Target="https://www.procyclingstats.com/rider/filip-maciejuk" TargetMode="External"/><Relationship Id="rId240" Type="http://schemas.openxmlformats.org/officeDocument/2006/relationships/hyperlink" Target="https://www.procyclingstats.com/rider/michael-valgren-andersen" TargetMode="External"/><Relationship Id="rId478" Type="http://schemas.openxmlformats.org/officeDocument/2006/relationships/hyperlink" Target="https://www.procyclingstats.com/rider/francisco-galvan" TargetMode="External"/><Relationship Id="rId685" Type="http://schemas.openxmlformats.org/officeDocument/2006/relationships/hyperlink" Target="https://www.procyclingstats.com/rider/julius-johansen" TargetMode="External"/><Relationship Id="rId892" Type="http://schemas.openxmlformats.org/officeDocument/2006/relationships/hyperlink" Target="https://www.procyclingstats.com/rider/venantas-lasinis" TargetMode="External"/><Relationship Id="rId100" Type="http://schemas.openxmlformats.org/officeDocument/2006/relationships/hyperlink" Target="https://www.procyclingstats.com/rider/valentin-paret-peintre" TargetMode="External"/><Relationship Id="rId338" Type="http://schemas.openxmlformats.org/officeDocument/2006/relationships/hyperlink" Target="https://www.procyclingstats.com/rider/simon-carr" TargetMode="External"/><Relationship Id="rId545" Type="http://schemas.openxmlformats.org/officeDocument/2006/relationships/hyperlink" Target="https://www.procyclingstats.com/rider/nathan-earle" TargetMode="External"/><Relationship Id="rId752" Type="http://schemas.openxmlformats.org/officeDocument/2006/relationships/hyperlink" Target="https://www.procyclingstats.com/rider/kasper-andersen1" TargetMode="External"/><Relationship Id="rId1175" Type="http://schemas.openxmlformats.org/officeDocument/2006/relationships/hyperlink" Target="https://www.procyclingstats.com/rider/biniyam-ghirmay" TargetMode="External"/><Relationship Id="rId1382" Type="http://schemas.openxmlformats.org/officeDocument/2006/relationships/hyperlink" Target="https://www.procyclingstats.com/rider/lennart-jasch" TargetMode="External"/><Relationship Id="rId405" Type="http://schemas.openxmlformats.org/officeDocument/2006/relationships/hyperlink" Target="https://www.procyclingstats.com/rider/benjamin-thomas-2" TargetMode="External"/><Relationship Id="rId612" Type="http://schemas.openxmlformats.org/officeDocument/2006/relationships/hyperlink" Target="https://www.procyclingstats.com/rider/floris-de-tier" TargetMode="External"/><Relationship Id="rId1035" Type="http://schemas.openxmlformats.org/officeDocument/2006/relationships/hyperlink" Target="https://www.procyclingstats.com/rider/martin-papanov" TargetMode="External"/><Relationship Id="rId1242" Type="http://schemas.openxmlformats.org/officeDocument/2006/relationships/hyperlink" Target="https://www.procyclingstats.com/rider/owen-geleijn" TargetMode="External"/><Relationship Id="rId917" Type="http://schemas.openxmlformats.org/officeDocument/2006/relationships/hyperlink" Target="https://www.procyclingstats.com/rider/andrea-raccagni-noviero" TargetMode="External"/><Relationship Id="rId1102" Type="http://schemas.openxmlformats.org/officeDocument/2006/relationships/hyperlink" Target="https://www.procyclingstats.com/rider/joao-almeida" TargetMode="External"/><Relationship Id="rId46" Type="http://schemas.openxmlformats.org/officeDocument/2006/relationships/hyperlink" Target="https://www.procyclingstats.com/rider/isaac-del-toro" TargetMode="External"/><Relationship Id="rId1407" Type="http://schemas.openxmlformats.org/officeDocument/2006/relationships/hyperlink" Target="https://www.procyclingstats.com/rider/samuel-jenner" TargetMode="External"/><Relationship Id="rId195" Type="http://schemas.openxmlformats.org/officeDocument/2006/relationships/hyperlink" Target="https://www.procyclingstats.com/rider/quinten-hermans" TargetMode="External"/><Relationship Id="rId262" Type="http://schemas.openxmlformats.org/officeDocument/2006/relationships/hyperlink" Target="https://www.procyclingstats.com/rider/mikkel-honore" TargetMode="External"/><Relationship Id="rId567" Type="http://schemas.openxmlformats.org/officeDocument/2006/relationships/hyperlink" Target="https://www.procyclingstats.com/rider/harry-sweeny" TargetMode="External"/><Relationship Id="rId1197" Type="http://schemas.openxmlformats.org/officeDocument/2006/relationships/hyperlink" Target="https://www.procyclingstats.com/rider/matthew-kingston" TargetMode="External"/><Relationship Id="rId122" Type="http://schemas.openxmlformats.org/officeDocument/2006/relationships/hyperlink" Target="https://www.procyclingstats.com/rider/aurelien-paret-peintre" TargetMode="External"/><Relationship Id="rId774" Type="http://schemas.openxmlformats.org/officeDocument/2006/relationships/hyperlink" Target="https://www.procyclingstats.com/rider/maris-bogdanovics" TargetMode="External"/><Relationship Id="rId981" Type="http://schemas.openxmlformats.org/officeDocument/2006/relationships/hyperlink" Target="https://www.procyclingstats.com/rider/hugo-aznar" TargetMode="External"/><Relationship Id="rId1057" Type="http://schemas.openxmlformats.org/officeDocument/2006/relationships/hyperlink" Target="https://www.procyclingstats.com/rider/joshua-giddings" TargetMode="External"/><Relationship Id="rId427" Type="http://schemas.openxmlformats.org/officeDocument/2006/relationships/hyperlink" Target="https://www.procyclingstats.com/rider/timo-kielich" TargetMode="External"/><Relationship Id="rId634" Type="http://schemas.openxmlformats.org/officeDocument/2006/relationships/hyperlink" Target="https://www.procyclingstats.com/rider/louis-blouwe" TargetMode="External"/><Relationship Id="rId841" Type="http://schemas.openxmlformats.org/officeDocument/2006/relationships/hyperlink" Target="https://www.procyclingstats.com/rider/muhammad-syawal-mazlin" TargetMode="External"/><Relationship Id="rId1264" Type="http://schemas.openxmlformats.org/officeDocument/2006/relationships/hyperlink" Target="https://www.procyclingstats.com/rider/david-larsson" TargetMode="External"/><Relationship Id="rId1471" Type="http://schemas.openxmlformats.org/officeDocument/2006/relationships/hyperlink" Target="https://www.procyclingstats.com/rider/jai-hindley" TargetMode="External"/><Relationship Id="rId701" Type="http://schemas.openxmlformats.org/officeDocument/2006/relationships/hyperlink" Target="https://www.procyclingstats.com/rider/sergey-rostovtsev" TargetMode="External"/><Relationship Id="rId939" Type="http://schemas.openxmlformats.org/officeDocument/2006/relationships/hyperlink" Target="https://www.procyclingstats.com/rider/gerben-kuypers" TargetMode="External"/><Relationship Id="rId1124" Type="http://schemas.openxmlformats.org/officeDocument/2006/relationships/hyperlink" Target="https://www.procyclingstats.com/rider/samuel-fernandez-garcia" TargetMode="External"/><Relationship Id="rId1331" Type="http://schemas.openxmlformats.org/officeDocument/2006/relationships/hyperlink" Target="https://www.procyclingstats.com/rider/jules-drouet" TargetMode="External"/><Relationship Id="rId68" Type="http://schemas.openxmlformats.org/officeDocument/2006/relationships/hyperlink" Target="https://www.procyclingstats.com/rider/jonas-abrahamsen" TargetMode="External"/><Relationship Id="rId1429" Type="http://schemas.openxmlformats.org/officeDocument/2006/relationships/hyperlink" Target="https://www.procyclingstats.com/rider/jonathan-malte-rottmann" TargetMode="External"/><Relationship Id="rId284" Type="http://schemas.openxmlformats.org/officeDocument/2006/relationships/hyperlink" Target="https://www.procyclingstats.com/rider/yannis-voisard" TargetMode="External"/><Relationship Id="rId491" Type="http://schemas.openxmlformats.org/officeDocument/2006/relationships/hyperlink" Target="https://www.procyclingstats.com/rider/jan-maas" TargetMode="External"/><Relationship Id="rId144" Type="http://schemas.openxmlformats.org/officeDocument/2006/relationships/hyperlink" Target="https://www.procyclingstats.com/rider/victor-campenaerts" TargetMode="External"/><Relationship Id="rId589" Type="http://schemas.openxmlformats.org/officeDocument/2006/relationships/hyperlink" Target="https://www.procyclingstats.com/rider/oscar-sevilla" TargetMode="External"/><Relationship Id="rId796" Type="http://schemas.openxmlformats.org/officeDocument/2006/relationships/hyperlink" Target="https://www.procyclingstats.com/rider/fabio-van-den-bossche" TargetMode="External"/><Relationship Id="rId351" Type="http://schemas.openxmlformats.org/officeDocument/2006/relationships/hyperlink" Target="https://www.procyclingstats.com/rider/walter-vargas" TargetMode="External"/><Relationship Id="rId449" Type="http://schemas.openxmlformats.org/officeDocument/2006/relationships/hyperlink" Target="https://www.procyclingstats.com/rider/tord-gudmestad" TargetMode="External"/><Relationship Id="rId656" Type="http://schemas.openxmlformats.org/officeDocument/2006/relationships/hyperlink" Target="https://www.procyclingstats.com/rider/david-lozano" TargetMode="External"/><Relationship Id="rId863" Type="http://schemas.openxmlformats.org/officeDocument/2006/relationships/hyperlink" Target="https://www.procyclingstats.com/rider/samuel-quaranta" TargetMode="External"/><Relationship Id="rId1079" Type="http://schemas.openxmlformats.org/officeDocument/2006/relationships/hyperlink" Target="https://www.procyclingstats.com/rider/oussama-khafi" TargetMode="External"/><Relationship Id="rId1286" Type="http://schemas.openxmlformats.org/officeDocument/2006/relationships/hyperlink" Target="https://www.procyclingstats.com/rider/alex-colman" TargetMode="External"/><Relationship Id="rId211" Type="http://schemas.openxmlformats.org/officeDocument/2006/relationships/hyperlink" Target="https://www.procyclingstats.com/rider/victor-lafay" TargetMode="External"/><Relationship Id="rId309" Type="http://schemas.openxmlformats.org/officeDocument/2006/relationships/hyperlink" Target="https://www.procyclingstats.com/rider/manuele-tarozzi" TargetMode="External"/><Relationship Id="rId516" Type="http://schemas.openxmlformats.org/officeDocument/2006/relationships/hyperlink" Target="https://www.procyclingstats.com/rider/florian-vermeersch" TargetMode="External"/><Relationship Id="rId1146" Type="http://schemas.openxmlformats.org/officeDocument/2006/relationships/hyperlink" Target="https://www.procyclingstats.com/rider/filippo-ganna" TargetMode="External"/><Relationship Id="rId723" Type="http://schemas.openxmlformats.org/officeDocument/2006/relationships/hyperlink" Target="https://www.procyclingstats.com/rider/ryan-cavanagh" TargetMode="External"/><Relationship Id="rId930" Type="http://schemas.openxmlformats.org/officeDocument/2006/relationships/hyperlink" Target="https://www.procyclingstats.com/rider/niklas-behrens" TargetMode="External"/><Relationship Id="rId1006" Type="http://schemas.openxmlformats.org/officeDocument/2006/relationships/hyperlink" Target="https://www.procyclingstats.com/rider/michael-leonard1" TargetMode="External"/><Relationship Id="rId1353" Type="http://schemas.openxmlformats.org/officeDocument/2006/relationships/hyperlink" Target="https://www.procyclingstats.com/rider/callum-ormiston" TargetMode="External"/><Relationship Id="rId1213" Type="http://schemas.openxmlformats.org/officeDocument/2006/relationships/hyperlink" Target="https://www.procyclingstats.com/rider/max-van-der-meulen" TargetMode="External"/><Relationship Id="rId1420" Type="http://schemas.openxmlformats.org/officeDocument/2006/relationships/hyperlink" Target="https://www.procyclingstats.com/rider/jeroen-meijers" TargetMode="External"/><Relationship Id="rId17" Type="http://schemas.openxmlformats.org/officeDocument/2006/relationships/hyperlink" Target="https://www.procyclingstats.com/rider/biniyam-ghirmay" TargetMode="External"/><Relationship Id="rId166" Type="http://schemas.openxmlformats.org/officeDocument/2006/relationships/hyperlink" Target="https://www.procyclingstats.com/rider/ethan-vernon" TargetMode="External"/><Relationship Id="rId373" Type="http://schemas.openxmlformats.org/officeDocument/2006/relationships/hyperlink" Target="https://www.procyclingstats.com/rider/jensen-plowright" TargetMode="External"/><Relationship Id="rId580" Type="http://schemas.openxmlformats.org/officeDocument/2006/relationships/hyperlink" Target="https://www.procyclingstats.com/rider/jonas-rickaert" TargetMode="External"/><Relationship Id="rId1" Type="http://schemas.openxmlformats.org/officeDocument/2006/relationships/hyperlink" Target="https://www.procyclingstats.com/rider/lorenzo-milesi" TargetMode="External"/><Relationship Id="rId233" Type="http://schemas.openxmlformats.org/officeDocument/2006/relationships/hyperlink" Target="https://www.procyclingstats.com/rider/william-junior-lecerf" TargetMode="External"/><Relationship Id="rId440" Type="http://schemas.openxmlformats.org/officeDocument/2006/relationships/hyperlink" Target="https://www.procyclingstats.com/rider/andrea-piccolo" TargetMode="External"/><Relationship Id="rId678" Type="http://schemas.openxmlformats.org/officeDocument/2006/relationships/hyperlink" Target="https://www.procyclingstats.com/rider/jesse-ewart" TargetMode="External"/><Relationship Id="rId885" Type="http://schemas.openxmlformats.org/officeDocument/2006/relationships/hyperlink" Target="https://www.procyclingstats.com/rider/franklin-archibold" TargetMode="External"/><Relationship Id="rId1070" Type="http://schemas.openxmlformats.org/officeDocument/2006/relationships/hyperlink" Target="https://www.procyclingstats.com/rider/adil-el-arbaoui" TargetMode="External"/><Relationship Id="rId300" Type="http://schemas.openxmlformats.org/officeDocument/2006/relationships/hyperlink" Target="https://www.procyclingstats.com/rider/mikel-bizkarra" TargetMode="External"/><Relationship Id="rId538" Type="http://schemas.openxmlformats.org/officeDocument/2006/relationships/hyperlink" Target="https://www.procyclingstats.com/rider/saeid-safarzadeh" TargetMode="External"/><Relationship Id="rId745" Type="http://schemas.openxmlformats.org/officeDocument/2006/relationships/hyperlink" Target="https://www.procyclingstats.com/rider/xabier-berasategi-garmendia" TargetMode="External"/><Relationship Id="rId952" Type="http://schemas.openxmlformats.org/officeDocument/2006/relationships/hyperlink" Target="https://www.procyclingstats.com/rider/rodrigo-alvarez" TargetMode="External"/><Relationship Id="rId1168" Type="http://schemas.openxmlformats.org/officeDocument/2006/relationships/hyperlink" Target="https://www.procyclingstats.com/rider/mohd-harrif-saleh" TargetMode="External"/><Relationship Id="rId1375" Type="http://schemas.openxmlformats.org/officeDocument/2006/relationships/hyperlink" Target="https://www.procyclingstats.com/rider/adrian-bustamante" TargetMode="External"/><Relationship Id="rId81" Type="http://schemas.openxmlformats.org/officeDocument/2006/relationships/hyperlink" Target="https://www.procyclingstats.com/rider/marc-soler" TargetMode="External"/><Relationship Id="rId605" Type="http://schemas.openxmlformats.org/officeDocument/2006/relationships/hyperlink" Target="https://www.procyclingstats.com/rider/hannes-wilksch" TargetMode="External"/><Relationship Id="rId812" Type="http://schemas.openxmlformats.org/officeDocument/2006/relationships/hyperlink" Target="https://www.procyclingstats.com/rider/bentley-niquet-olden" TargetMode="External"/><Relationship Id="rId1028" Type="http://schemas.openxmlformats.org/officeDocument/2006/relationships/hyperlink" Target="https://www.procyclingstats.com/rider/janos-pelikan" TargetMode="External"/><Relationship Id="rId1235" Type="http://schemas.openxmlformats.org/officeDocument/2006/relationships/hyperlink" Target="https://www.procyclingstats.com/rider/luca-de-meester" TargetMode="External"/><Relationship Id="rId1442" Type="http://schemas.openxmlformats.org/officeDocument/2006/relationships/hyperlink" Target="https://www.procyclingstats.com/rider/geoffrey-soupe" TargetMode="External"/><Relationship Id="rId1302" Type="http://schemas.openxmlformats.org/officeDocument/2006/relationships/hyperlink" Target="https://www.procyclingstats.com/rider/matteo-vanhuffel" TargetMode="External"/><Relationship Id="rId39" Type="http://schemas.openxmlformats.org/officeDocument/2006/relationships/hyperlink" Target="https://www.procyclingstats.com/rider/toms-skujins" TargetMode="External"/><Relationship Id="rId188" Type="http://schemas.openxmlformats.org/officeDocument/2006/relationships/hyperlink" Target="https://www.procyclingstats.com/rider/antonio-morgado" TargetMode="External"/><Relationship Id="rId395" Type="http://schemas.openxmlformats.org/officeDocument/2006/relationships/hyperlink" Target="https://www.procyclingstats.com/rider/lander-loockx"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1" Type="http://schemas.openxmlformats.org/officeDocument/2006/relationships/hyperlink" Target="https://www.procyclingstats.com/rider/thymen-arensman" TargetMode="External"/><Relationship Id="rId170" Type="http://schemas.openxmlformats.org/officeDocument/2006/relationships/hyperlink" Target="https://www.procyclingstats.com/rider/corbin-strong" TargetMode="External"/><Relationship Id="rId268" Type="http://schemas.openxmlformats.org/officeDocument/2006/relationships/hyperlink" Target="https://www.procyclingstats.com/rider/dion-smith" TargetMode="External"/><Relationship Id="rId475" Type="http://schemas.openxmlformats.org/officeDocument/2006/relationships/hyperlink" Target="https://www.procyclingstats.com/rider/mick-van-dijke" TargetMode="External"/><Relationship Id="rId682" Type="http://schemas.openxmlformats.org/officeDocument/2006/relationships/hyperlink" Target="https://www.procyclingstats.com/rider/johan-price-pejtersen" TargetMode="External"/><Relationship Id="rId128" Type="http://schemas.openxmlformats.org/officeDocument/2006/relationships/hyperlink" Target="https://www.procyclingstats.com/rider/jack-haig" TargetMode="External"/><Relationship Id="rId335" Type="http://schemas.openxmlformats.org/officeDocument/2006/relationships/hyperlink" Target="https://www.procyclingstats.com/rider/max-poole" TargetMode="External"/><Relationship Id="rId542" Type="http://schemas.openxmlformats.org/officeDocument/2006/relationships/hyperlink" Target="https://www.procyclingstats.com/rider/tomas-kopecky" TargetMode="External"/><Relationship Id="rId987" Type="http://schemas.openxmlformats.org/officeDocument/2006/relationships/hyperlink" Target="https://www.procyclingstats.com/rider/luis-fernandes" TargetMode="External"/><Relationship Id="rId402" Type="http://schemas.openxmlformats.org/officeDocument/2006/relationships/hyperlink" Target="https://www.procyclingstats.com/rider/kim-heiduk" TargetMode="External"/><Relationship Id="rId847" Type="http://schemas.openxmlformats.org/officeDocument/2006/relationships/hyperlink" Target="https://www.procyclingstats.com/rider/cameron-scott" TargetMode="External"/><Relationship Id="rId1032" Type="http://schemas.openxmlformats.org/officeDocument/2006/relationships/hyperlink" Target="https://www.procyclingstats.com/rider/alex-vandenbulcke" TargetMode="External"/><Relationship Id="rId707" Type="http://schemas.openxmlformats.org/officeDocument/2006/relationships/hyperlink" Target="https://www.procyclingstats.com/rider/andrea-pietrobon" TargetMode="External"/><Relationship Id="rId914" Type="http://schemas.openxmlformats.org/officeDocument/2006/relationships/hyperlink" Target="https://www.procyclingstats.com/rider/callum-thornley" TargetMode="External"/><Relationship Id="rId43" Type="http://schemas.openxmlformats.org/officeDocument/2006/relationships/hyperlink" Target="https://www.procyclingstats.com/rider/juan-pedro-lopez" TargetMode="External"/><Relationship Id="rId192" Type="http://schemas.openxmlformats.org/officeDocument/2006/relationships/hyperlink" Target="https://www.procyclingstats.com/rider/taco-van-der-hoorn" TargetMode="External"/><Relationship Id="rId497" Type="http://schemas.openxmlformats.org/officeDocument/2006/relationships/hyperlink" Target="https://www.procyclingstats.com/rider/michael-gogl" TargetMode="External"/><Relationship Id="rId357" Type="http://schemas.openxmlformats.org/officeDocument/2006/relationships/hyperlink" Target="https://www.procyclingstats.com/rider/lilian-calmejane" TargetMode="External"/><Relationship Id="rId217" Type="http://schemas.openxmlformats.org/officeDocument/2006/relationships/hyperlink" Target="https://www.procyclingstats.com/rider/dorian-godon" TargetMode="External"/><Relationship Id="rId564" Type="http://schemas.openxmlformats.org/officeDocument/2006/relationships/hyperlink" Target="https://www.procyclingstats.com/rider/lorenzo-milesi" TargetMode="External"/><Relationship Id="rId771" Type="http://schemas.openxmlformats.org/officeDocument/2006/relationships/hyperlink" Target="https://www.procyclingstats.com/rider/henri-uhlig" TargetMode="External"/><Relationship Id="rId869" Type="http://schemas.openxmlformats.org/officeDocument/2006/relationships/hyperlink" Target="https://www.procyclingstats.com/rider/tomas-pridal" TargetMode="External"/><Relationship Id="rId424" Type="http://schemas.openxmlformats.org/officeDocument/2006/relationships/hyperlink" Target="https://www.procyclingstats.com/rider/florian-lipowitz" TargetMode="External"/><Relationship Id="rId631" Type="http://schemas.openxmlformats.org/officeDocument/2006/relationships/hyperlink" Target="https://www.procyclingstats.com/rider/antonio-soto" TargetMode="External"/><Relationship Id="rId729" Type="http://schemas.openxmlformats.org/officeDocument/2006/relationships/hyperlink" Target="https://www.procyclingstats.com/rider/vinzent-dorn" TargetMode="External"/><Relationship Id="rId1054" Type="http://schemas.openxmlformats.org/officeDocument/2006/relationships/hyperlink" Target="https://www.procyclingstats.com/rider/emanuel-zangerle" TargetMode="External"/><Relationship Id="rId936" Type="http://schemas.openxmlformats.org/officeDocument/2006/relationships/hyperlink" Target="https://www.procyclingstats.com/rider/mauricio-zapata" TargetMode="External"/><Relationship Id="rId65" Type="http://schemas.openxmlformats.org/officeDocument/2006/relationships/hyperlink" Target="https://www.procyclingstats.com/rider/lennard-kamna" TargetMode="External"/><Relationship Id="rId281" Type="http://schemas.openxmlformats.org/officeDocument/2006/relationships/hyperlink" Target="https://www.procyclingstats.com/rider/orluis-aular" TargetMode="External"/><Relationship Id="rId141" Type="http://schemas.openxmlformats.org/officeDocument/2006/relationships/hyperlink" Target="https://www.procyclingstats.com/rider/alberto-dainese" TargetMode="External"/><Relationship Id="rId379" Type="http://schemas.openxmlformats.org/officeDocument/2006/relationships/hyperlink" Target="https://www.procyclingstats.com/rider/sebastian-berwick" TargetMode="External"/><Relationship Id="rId586" Type="http://schemas.openxmlformats.org/officeDocument/2006/relationships/hyperlink" Target="https://www.procyclingstats.com/rider/jefferson-cepeda-hernandez" TargetMode="External"/><Relationship Id="rId793" Type="http://schemas.openxmlformats.org/officeDocument/2006/relationships/hyperlink" Target="https://www.procyclingstats.com/rider/emil-herzog" TargetMode="External"/><Relationship Id="rId7" Type="http://schemas.openxmlformats.org/officeDocument/2006/relationships/hyperlink" Target="https://www.procyclingstats.com/rider/aleksandr-vlasov" TargetMode="External"/><Relationship Id="rId239" Type="http://schemas.openxmlformats.org/officeDocument/2006/relationships/hyperlink" Target="https://www.procyclingstats.com/rider/valentin-ferron" TargetMode="External"/><Relationship Id="rId446" Type="http://schemas.openxmlformats.org/officeDocument/2006/relationships/hyperlink" Target="https://www.procyclingstats.com/rider/nairo-quintana" TargetMode="External"/><Relationship Id="rId653" Type="http://schemas.openxmlformats.org/officeDocument/2006/relationships/hyperlink" Target="https://www.procyclingstats.com/rider/brady-gilmore" TargetMode="External"/><Relationship Id="rId1076" Type="http://schemas.openxmlformats.org/officeDocument/2006/relationships/hyperlink" Target="https://www.procyclingstats.com/rider/matic-zumer" TargetMode="External"/><Relationship Id="rId292" Type="http://schemas.openxmlformats.org/officeDocument/2006/relationships/hyperlink" Target="https://www.procyclingstats.com/rider/alessandro-tonelli" TargetMode="External"/><Relationship Id="rId306" Type="http://schemas.openxmlformats.org/officeDocument/2006/relationships/hyperlink" Target="https://www.procyclingstats.com/rider/finn-fisher-black" TargetMode="External"/><Relationship Id="rId860" Type="http://schemas.openxmlformats.org/officeDocument/2006/relationships/hyperlink" Target="https://www.procyclingstats.com/rider/antoine-hue" TargetMode="External"/><Relationship Id="rId958" Type="http://schemas.openxmlformats.org/officeDocument/2006/relationships/hyperlink" Target="https://www.procyclingstats.com/rider/yonathan-monsalve" TargetMode="External"/><Relationship Id="rId87" Type="http://schemas.openxmlformats.org/officeDocument/2006/relationships/hyperlink" Target="https://www.procyclingstats.com/rider/domenico-pozzovivo" TargetMode="External"/><Relationship Id="rId513" Type="http://schemas.openxmlformats.org/officeDocument/2006/relationships/hyperlink" Target="https://www.procyclingstats.com/rider/michele-gazzoli" TargetMode="External"/><Relationship Id="rId597" Type="http://schemas.openxmlformats.org/officeDocument/2006/relationships/hyperlink" Target="https://www.procyclingstats.com/rider/carlos-canal" TargetMode="External"/><Relationship Id="rId720" Type="http://schemas.openxmlformats.org/officeDocument/2006/relationships/hyperlink" Target="https://www.procyclingstats.com/rider/simon-dalby" TargetMode="External"/><Relationship Id="rId818" Type="http://schemas.openxmlformats.org/officeDocument/2006/relationships/hyperlink" Target="https://www.procyclingstats.com/rider/nati-samansanti" TargetMode="External"/><Relationship Id="rId152" Type="http://schemas.openxmlformats.org/officeDocument/2006/relationships/hyperlink" Target="https://www.procyclingstats.com/rider/dries-de-bondt" TargetMode="External"/><Relationship Id="rId457" Type="http://schemas.openxmlformats.org/officeDocument/2006/relationships/hyperlink" Target="https://www.procyclingstats.com/rider/edoardo-affini" TargetMode="External"/><Relationship Id="rId1003" Type="http://schemas.openxmlformats.org/officeDocument/2006/relationships/hyperlink" Target="https://www.procyclingstats.com/rider/johan-dorussen" TargetMode="External"/><Relationship Id="rId1087" Type="http://schemas.openxmlformats.org/officeDocument/2006/relationships/hyperlink" Target="https://www.procyclingstats.com/rider/barnabas-peak" TargetMode="External"/><Relationship Id="rId664" Type="http://schemas.openxmlformats.org/officeDocument/2006/relationships/hyperlink" Target="https://www.procyclingstats.com/rider/alvaro-jose-hodeg" TargetMode="External"/><Relationship Id="rId871" Type="http://schemas.openxmlformats.org/officeDocument/2006/relationships/hyperlink" Target="https://www.procyclingstats.com/rider/bo-godart" TargetMode="External"/><Relationship Id="rId969" Type="http://schemas.openxmlformats.org/officeDocument/2006/relationships/hyperlink" Target="https://www.procyclingstats.com/rider/federico-biagini" TargetMode="External"/><Relationship Id="rId14" Type="http://schemas.openxmlformats.org/officeDocument/2006/relationships/hyperlink" Target="https://www.procyclingstats.com/rider/jasper-philipsen" TargetMode="External"/><Relationship Id="rId317" Type="http://schemas.openxmlformats.org/officeDocument/2006/relationships/hyperlink" Target="https://www.procyclingstats.com/rider/frederik-wandahl" TargetMode="External"/><Relationship Id="rId524" Type="http://schemas.openxmlformats.org/officeDocument/2006/relationships/hyperlink" Target="https://www.procyclingstats.com/rider/bilguunjargal-erdenebat" TargetMode="External"/><Relationship Id="rId731" Type="http://schemas.openxmlformats.org/officeDocument/2006/relationships/hyperlink" Target="https://www.procyclingstats.com/rider/antonio-morgado" TargetMode="External"/><Relationship Id="rId98" Type="http://schemas.openxmlformats.org/officeDocument/2006/relationships/hyperlink" Target="https://www.procyclingstats.com/rider/yves-lampaert" TargetMode="External"/><Relationship Id="rId163" Type="http://schemas.openxmlformats.org/officeDocument/2006/relationships/hyperlink" Target="https://www.procyclingstats.com/rider/georg-zimmermann" TargetMode="External"/><Relationship Id="rId370" Type="http://schemas.openxmlformats.org/officeDocument/2006/relationships/hyperlink" Target="https://www.procyclingstats.com/rider/casper-pedersen" TargetMode="External"/><Relationship Id="rId829" Type="http://schemas.openxmlformats.org/officeDocument/2006/relationships/hyperlink" Target="https://www.procyclingstats.com/rider/andrea-guerra" TargetMode="External"/><Relationship Id="rId1014" Type="http://schemas.openxmlformats.org/officeDocument/2006/relationships/hyperlink" Target="https://www.procyclingstats.com/rider/elmar-reinders" TargetMode="External"/><Relationship Id="rId230" Type="http://schemas.openxmlformats.org/officeDocument/2006/relationships/hyperlink" Target="https://www.procyclingstats.com/rider/eduardo-sepulveda" TargetMode="External"/><Relationship Id="rId468" Type="http://schemas.openxmlformats.org/officeDocument/2006/relationships/hyperlink" Target="https://www.procyclingstats.com/rider/bram-welten" TargetMode="External"/><Relationship Id="rId675" Type="http://schemas.openxmlformats.org/officeDocument/2006/relationships/hyperlink" Target="https://www.procyclingstats.com/rider/maurice-ballerstedt" TargetMode="External"/><Relationship Id="rId882" Type="http://schemas.openxmlformats.org/officeDocument/2006/relationships/hyperlink" Target="https://www.procyclingstats.com/rider/oskar-nisu" TargetMode="External"/><Relationship Id="rId25" Type="http://schemas.openxmlformats.org/officeDocument/2006/relationships/hyperlink" Target="https://www.procyclingstats.com/rider/arnaud-de-lie" TargetMode="External"/><Relationship Id="rId328" Type="http://schemas.openxmlformats.org/officeDocument/2006/relationships/hyperlink" Target="https://www.procyclingstats.com/rider/james-fouche" TargetMode="External"/><Relationship Id="rId535" Type="http://schemas.openxmlformats.org/officeDocument/2006/relationships/hyperlink" Target="https://www.procyclingstats.com/rider/antoine-debons" TargetMode="External"/><Relationship Id="rId742" Type="http://schemas.openxmlformats.org/officeDocument/2006/relationships/hyperlink" Target="https://www.procyclingstats.com/rider/victor-vercouillie" TargetMode="External"/><Relationship Id="rId174" Type="http://schemas.openxmlformats.org/officeDocument/2006/relationships/hyperlink" Target="https://www.procyclingstats.com/rider/wout-poels" TargetMode="External"/><Relationship Id="rId381" Type="http://schemas.openxmlformats.org/officeDocument/2006/relationships/hyperlink" Target="https://www.procyclingstats.com/rider/joan-bou" TargetMode="External"/><Relationship Id="rId602" Type="http://schemas.openxmlformats.org/officeDocument/2006/relationships/hyperlink" Target="https://www.procyclingstats.com/rider/marton-dina" TargetMode="External"/><Relationship Id="rId1025" Type="http://schemas.openxmlformats.org/officeDocument/2006/relationships/hyperlink" Target="https://www.procyclingstats.com/rider/baptiste-veistroffer" TargetMode="External"/><Relationship Id="rId241" Type="http://schemas.openxmlformats.org/officeDocument/2006/relationships/hyperlink" Target="https://www.procyclingstats.com/rider/aaron-gate" TargetMode="External"/><Relationship Id="rId479" Type="http://schemas.openxmlformats.org/officeDocument/2006/relationships/hyperlink" Target="https://www.procyclingstats.com/rider/jose-felix-parra" TargetMode="External"/><Relationship Id="rId686" Type="http://schemas.openxmlformats.org/officeDocument/2006/relationships/hyperlink" Target="https://www.procyclingstats.com/rider/xianjing-lyu" TargetMode="External"/><Relationship Id="rId893" Type="http://schemas.openxmlformats.org/officeDocument/2006/relationships/hyperlink" Target="https://www.procyclingstats.com/rider/halvor-utengen-sandstad" TargetMode="External"/><Relationship Id="rId907" Type="http://schemas.openxmlformats.org/officeDocument/2006/relationships/hyperlink" Target="https://www.procyclingstats.com/rider/tomas-kalojiros" TargetMode="External"/><Relationship Id="rId36" Type="http://schemas.openxmlformats.org/officeDocument/2006/relationships/hyperlink" Target="https://www.procyclingstats.com/rider/neilson-powless" TargetMode="External"/><Relationship Id="rId339" Type="http://schemas.openxmlformats.org/officeDocument/2006/relationships/hyperlink" Target="https://www.procyclingstats.com/rider/stian-fredheim" TargetMode="External"/><Relationship Id="rId546" Type="http://schemas.openxmlformats.org/officeDocument/2006/relationships/hyperlink" Target="https://www.procyclingstats.com/rider/james-whelan" TargetMode="External"/><Relationship Id="rId753" Type="http://schemas.openxmlformats.org/officeDocument/2006/relationships/hyperlink" Target="https://www.procyclingstats.com/rider/antoine-huby" TargetMode="External"/><Relationship Id="rId101" Type="http://schemas.openxmlformats.org/officeDocument/2006/relationships/hyperlink" Target="https://www.procyclingstats.com/rider/alex-aranburu" TargetMode="External"/><Relationship Id="rId185" Type="http://schemas.openxmlformats.org/officeDocument/2006/relationships/hyperlink" Target="https://www.procyclingstats.com/rider/giovanni-aleotti" TargetMode="External"/><Relationship Id="rId406" Type="http://schemas.openxmlformats.org/officeDocument/2006/relationships/hyperlink" Target="https://www.procyclingstats.com/rider/tobias-lund-andresen" TargetMode="External"/><Relationship Id="rId960" Type="http://schemas.openxmlformats.org/officeDocument/2006/relationships/hyperlink" Target="https://www.procyclingstats.com/rider/robin-plamondon" TargetMode="External"/><Relationship Id="rId1036" Type="http://schemas.openxmlformats.org/officeDocument/2006/relationships/hyperlink" Target="https://www.procyclingstats.com/rider/ivan-smirnov" TargetMode="External"/><Relationship Id="rId392" Type="http://schemas.openxmlformats.org/officeDocument/2006/relationships/hyperlink" Target="https://www.procyclingstats.com/rider/adne-van-engelen" TargetMode="External"/><Relationship Id="rId613" Type="http://schemas.openxmlformats.org/officeDocument/2006/relationships/hyperlink" Target="https://www.procyclingstats.com/rider/dusan-rajovic" TargetMode="External"/><Relationship Id="rId697" Type="http://schemas.openxmlformats.org/officeDocument/2006/relationships/hyperlink" Target="https://www.procyclingstats.com/rider/tobias-muller1" TargetMode="External"/><Relationship Id="rId820" Type="http://schemas.openxmlformats.org/officeDocument/2006/relationships/hyperlink" Target="https://www.procyclingstats.com/rider/zulfikri-zulkifli" TargetMode="External"/><Relationship Id="rId918" Type="http://schemas.openxmlformats.org/officeDocument/2006/relationships/hyperlink" Target="https://www.procyclingstats.com/rider/wouter-toussaint" TargetMode="External"/><Relationship Id="rId252" Type="http://schemas.openxmlformats.org/officeDocument/2006/relationships/hyperlink" Target="https://www.procyclingstats.com/rider/madis-mihkels" TargetMode="External"/><Relationship Id="rId47" Type="http://schemas.openxmlformats.org/officeDocument/2006/relationships/hyperlink" Target="https://www.procyclingstats.com/rider/guillaume-martin" TargetMode="External"/><Relationship Id="rId112" Type="http://schemas.openxmlformats.org/officeDocument/2006/relationships/hyperlink" Target="https://www.procyclingstats.com/rider/ben-tulett" TargetMode="External"/><Relationship Id="rId557" Type="http://schemas.openxmlformats.org/officeDocument/2006/relationships/hyperlink" Target="https://www.procyclingstats.com/rider/nicklas-amdi-pedersen" TargetMode="External"/><Relationship Id="rId764" Type="http://schemas.openxmlformats.org/officeDocument/2006/relationships/hyperlink" Target="https://www.procyclingstats.com/rider/nelson-soto" TargetMode="External"/><Relationship Id="rId971" Type="http://schemas.openxmlformats.org/officeDocument/2006/relationships/hyperlink" Target="https://www.procyclingstats.com/rider/filip-gruszczynski" TargetMode="External"/><Relationship Id="rId196" Type="http://schemas.openxmlformats.org/officeDocument/2006/relationships/hyperlink" Target="https://www.procyclingstats.com/rider/nick-schultz" TargetMode="External"/><Relationship Id="rId417" Type="http://schemas.openxmlformats.org/officeDocument/2006/relationships/hyperlink" Target="https://www.procyclingstats.com/rider/jordi-lopez-caravaca" TargetMode="External"/><Relationship Id="rId624" Type="http://schemas.openxmlformats.org/officeDocument/2006/relationships/hyperlink" Target="https://www.procyclingstats.com/rider/jonas-rapp" TargetMode="External"/><Relationship Id="rId831" Type="http://schemas.openxmlformats.org/officeDocument/2006/relationships/hyperlink" Target="https://www.procyclingstats.com/rider/ben-metcalfe" TargetMode="External"/><Relationship Id="rId1047" Type="http://schemas.openxmlformats.org/officeDocument/2006/relationships/hyperlink" Target="https://www.procyclingstats.com/rider/kristinn-jonsson" TargetMode="External"/><Relationship Id="rId263" Type="http://schemas.openxmlformats.org/officeDocument/2006/relationships/hyperlink" Target="https://www.procyclingstats.com/rider/pascal-eenkhoorn" TargetMode="External"/><Relationship Id="rId470" Type="http://schemas.openxmlformats.org/officeDocument/2006/relationships/hyperlink" Target="https://www.procyclingstats.com/rider/oscar-rodriguez" TargetMode="External"/><Relationship Id="rId929" Type="http://schemas.openxmlformats.org/officeDocument/2006/relationships/hyperlink" Target="https://www.procyclingstats.com/rider/alessandro-borgo" TargetMode="External"/><Relationship Id="rId58" Type="http://schemas.openxmlformats.org/officeDocument/2006/relationships/hyperlink" Target="https://www.procyclingstats.com/rider/dylan-groenewegen" TargetMode="External"/><Relationship Id="rId123" Type="http://schemas.openxmlformats.org/officeDocument/2006/relationships/hyperlink" Target="https://www.procyclingstats.com/rider/kaden-groves" TargetMode="External"/><Relationship Id="rId330" Type="http://schemas.openxmlformats.org/officeDocument/2006/relationships/hyperlink" Target="https://www.procyclingstats.com/rider/joris-delbove" TargetMode="External"/><Relationship Id="rId568" Type="http://schemas.openxmlformats.org/officeDocument/2006/relationships/hyperlink" Target="https://www.procyclingstats.com/rider/tobiasz-pawlak" TargetMode="External"/><Relationship Id="rId775" Type="http://schemas.openxmlformats.org/officeDocument/2006/relationships/hyperlink" Target="https://www.procyclingstats.com/rider/anton-schiffer" TargetMode="External"/><Relationship Id="rId982" Type="http://schemas.openxmlformats.org/officeDocument/2006/relationships/hyperlink" Target="https://www.procyclingstats.com/rider/gilles-de-wilde" TargetMode="External"/><Relationship Id="rId428" Type="http://schemas.openxmlformats.org/officeDocument/2006/relationships/hyperlink" Target="https://www.procyclingstats.com/rider/martin-marcellusi" TargetMode="External"/><Relationship Id="rId635" Type="http://schemas.openxmlformats.org/officeDocument/2006/relationships/hyperlink" Target="https://www.procyclingstats.com/rider/natnael-berhane" TargetMode="External"/><Relationship Id="rId842" Type="http://schemas.openxmlformats.org/officeDocument/2006/relationships/hyperlink" Target="https://www.procyclingstats.com/rider/carl-fredrik-hagen" TargetMode="External"/><Relationship Id="rId1058" Type="http://schemas.openxmlformats.org/officeDocument/2006/relationships/hyperlink" Target="https://www.procyclingstats.com/rider/tyler-tomkinson" TargetMode="External"/><Relationship Id="rId274" Type="http://schemas.openxmlformats.org/officeDocument/2006/relationships/hyperlink" Target="https://www.procyclingstats.com/rider/cedric-beullens" TargetMode="External"/><Relationship Id="rId481" Type="http://schemas.openxmlformats.org/officeDocument/2006/relationships/hyperlink" Target="https://www.procyclingstats.com/rider/alessandro-de-marchi" TargetMode="External"/><Relationship Id="rId702" Type="http://schemas.openxmlformats.org/officeDocument/2006/relationships/hyperlink" Target="https://www.procyclingstats.com/rider/artem-nych" TargetMode="External"/><Relationship Id="rId69" Type="http://schemas.openxmlformats.org/officeDocument/2006/relationships/hyperlink" Target="https://www.procyclingstats.com/rider/wilco-kelderman" TargetMode="External"/><Relationship Id="rId134" Type="http://schemas.openxmlformats.org/officeDocument/2006/relationships/hyperlink" Target="https://www.procyclingstats.com/rider/patrick-konrad" TargetMode="External"/><Relationship Id="rId579" Type="http://schemas.openxmlformats.org/officeDocument/2006/relationships/hyperlink" Target="https://www.procyclingstats.com/rider/matteo-fabbro" TargetMode="External"/><Relationship Id="rId786" Type="http://schemas.openxmlformats.org/officeDocument/2006/relationships/hyperlink" Target="https://www.procyclingstats.com/rider/brieuc-rolland" TargetMode="External"/><Relationship Id="rId993" Type="http://schemas.openxmlformats.org/officeDocument/2006/relationships/hyperlink" Target="https://www.procyclingstats.com/rider/tiago-antunes" TargetMode="External"/><Relationship Id="rId341" Type="http://schemas.openxmlformats.org/officeDocument/2006/relationships/hyperlink" Target="https://www.procyclingstats.com/rider/william-junior-lecerf" TargetMode="External"/><Relationship Id="rId439" Type="http://schemas.openxmlformats.org/officeDocument/2006/relationships/hyperlink" Target="https://www.procyclingstats.com/rider/oscar-sevilla" TargetMode="External"/><Relationship Id="rId646" Type="http://schemas.openxmlformats.org/officeDocument/2006/relationships/hyperlink" Target="https://www.procyclingstats.com/rider/lukas-nerurkar" TargetMode="External"/><Relationship Id="rId1069" Type="http://schemas.openxmlformats.org/officeDocument/2006/relationships/hyperlink" Target="https://www.procyclingstats.com/rider/negasi-abreha" TargetMode="External"/><Relationship Id="rId201" Type="http://schemas.openxmlformats.org/officeDocument/2006/relationships/hyperlink" Target="https://www.procyclingstats.com/rider/jakub-mareczko" TargetMode="External"/><Relationship Id="rId285" Type="http://schemas.openxmlformats.org/officeDocument/2006/relationships/hyperlink" Target="https://www.procyclingstats.com/rider/lionel-taminiaux" TargetMode="External"/><Relationship Id="rId506" Type="http://schemas.openxmlformats.org/officeDocument/2006/relationships/hyperlink" Target="https://www.procyclingstats.com/rider/matteo-malucelli" TargetMode="External"/><Relationship Id="rId853" Type="http://schemas.openxmlformats.org/officeDocument/2006/relationships/hyperlink" Target="https://www.procyclingstats.com/rider/mads-wurtz-schmidt" TargetMode="External"/><Relationship Id="rId492" Type="http://schemas.openxmlformats.org/officeDocument/2006/relationships/hyperlink" Target="https://www.procyclingstats.com/rider/igor-chzhan" TargetMode="External"/><Relationship Id="rId713" Type="http://schemas.openxmlformats.org/officeDocument/2006/relationships/hyperlink" Target="https://www.procyclingstats.com/rider/vincent-van-hemelen" TargetMode="External"/><Relationship Id="rId797" Type="http://schemas.openxmlformats.org/officeDocument/2006/relationships/hyperlink" Target="https://www.procyclingstats.com/rider/julian-borresch" TargetMode="External"/><Relationship Id="rId920" Type="http://schemas.openxmlformats.org/officeDocument/2006/relationships/hyperlink" Target="https://www.procyclingstats.com/rider/florian-samuel-kajamini" TargetMode="External"/><Relationship Id="rId145" Type="http://schemas.openxmlformats.org/officeDocument/2006/relationships/hyperlink" Target="https://www.procyclingstats.com/rider/rasmus-tiller" TargetMode="External"/><Relationship Id="rId352" Type="http://schemas.openxmlformats.org/officeDocument/2006/relationships/hyperlink" Target="https://www.procyclingstats.com/rider/arne-marit" TargetMode="External"/><Relationship Id="rId212" Type="http://schemas.openxmlformats.org/officeDocument/2006/relationships/hyperlink" Target="https://www.procyclingstats.com/rider/ben-healy" TargetMode="External"/><Relationship Id="rId657" Type="http://schemas.openxmlformats.org/officeDocument/2006/relationships/hyperlink" Target="https://www.procyclingstats.com/rider/finlay-pickering" TargetMode="External"/><Relationship Id="rId864" Type="http://schemas.openxmlformats.org/officeDocument/2006/relationships/hyperlink" Target="https://www.procyclingstats.com/rider/blake-agnoletto" TargetMode="External"/><Relationship Id="rId296" Type="http://schemas.openxmlformats.org/officeDocument/2006/relationships/hyperlink" Target="https://www.procyclingstats.com/rider/lenny-martinez" TargetMode="External"/><Relationship Id="rId517" Type="http://schemas.openxmlformats.org/officeDocument/2006/relationships/hyperlink" Target="https://www.procyclingstats.com/rider/rick-ottema" TargetMode="External"/><Relationship Id="rId724" Type="http://schemas.openxmlformats.org/officeDocument/2006/relationships/hyperlink" Target="https://www.procyclingstats.com/rider/diego-pescador" TargetMode="External"/><Relationship Id="rId931" Type="http://schemas.openxmlformats.org/officeDocument/2006/relationships/hyperlink" Target="https://www.procyclingstats.com/rider/niklas-behrens" TargetMode="External"/><Relationship Id="rId60" Type="http://schemas.openxmlformats.org/officeDocument/2006/relationships/hyperlink" Target="https://www.procyclingstats.com/rider/santiago-buitrago-sanchez" TargetMode="External"/><Relationship Id="rId156" Type="http://schemas.openxmlformats.org/officeDocument/2006/relationships/hyperlink" Target="https://www.procyclingstats.com/rider/andrea-vendrame" TargetMode="External"/><Relationship Id="rId363" Type="http://schemas.openxmlformats.org/officeDocument/2006/relationships/hyperlink" Target="https://www.procyclingstats.com/rider/simon-pellaud" TargetMode="External"/><Relationship Id="rId570" Type="http://schemas.openxmlformats.org/officeDocument/2006/relationships/hyperlink" Target="https://www.procyclingstats.com/rider/thanakhan-chaiyasombat" TargetMode="External"/><Relationship Id="rId1007" Type="http://schemas.openxmlformats.org/officeDocument/2006/relationships/hyperlink" Target="https://www.procyclingstats.com/rider/jelte-krijnsen" TargetMode="External"/><Relationship Id="rId223" Type="http://schemas.openxmlformats.org/officeDocument/2006/relationships/hyperlink" Target="https://www.procyclingstats.com/rider/stan-dewulf" TargetMode="External"/><Relationship Id="rId430" Type="http://schemas.openxmlformats.org/officeDocument/2006/relationships/hyperlink" Target="https://www.procyclingstats.com/rider/iuri-leitao" TargetMode="External"/><Relationship Id="rId668" Type="http://schemas.openxmlformats.org/officeDocument/2006/relationships/hyperlink" Target="https://www.procyclingstats.com/rider/luca-jenni" TargetMode="External"/><Relationship Id="rId875" Type="http://schemas.openxmlformats.org/officeDocument/2006/relationships/hyperlink" Target="https://www.procyclingstats.com/rider/daniel-stampe" TargetMode="External"/><Relationship Id="rId1060" Type="http://schemas.openxmlformats.org/officeDocument/2006/relationships/hyperlink" Target="https://www.procyclingstats.com/rider/brandon-downes" TargetMode="External"/><Relationship Id="rId18" Type="http://schemas.openxmlformats.org/officeDocument/2006/relationships/hyperlink" Target="https://www.procyclingstats.com/rider/arnaud-demare" TargetMode="External"/><Relationship Id="rId528" Type="http://schemas.openxmlformats.org/officeDocument/2006/relationships/hyperlink" Target="https://www.procyclingstats.com/rider/mael-guegan" TargetMode="External"/><Relationship Id="rId735" Type="http://schemas.openxmlformats.org/officeDocument/2006/relationships/hyperlink" Target="https://www.procyclingstats.com/rider/mohamad-izzat-hilmi-abdul-halil" TargetMode="External"/><Relationship Id="rId942" Type="http://schemas.openxmlformats.org/officeDocument/2006/relationships/hyperlink" Target="https://www.procyclingstats.com/rider/lukas-kubis" TargetMode="External"/><Relationship Id="rId167" Type="http://schemas.openxmlformats.org/officeDocument/2006/relationships/hyperlink" Target="https://www.procyclingstats.com/rider/sandy-dujardin" TargetMode="External"/><Relationship Id="rId374" Type="http://schemas.openxmlformats.org/officeDocument/2006/relationships/hyperlink" Target="https://www.procyclingstats.com/rider/javier-romo" TargetMode="External"/><Relationship Id="rId581" Type="http://schemas.openxmlformats.org/officeDocument/2006/relationships/hyperlink" Target="https://www.procyclingstats.com/rider/jhonatan-restrepo" TargetMode="External"/><Relationship Id="rId1018" Type="http://schemas.openxmlformats.org/officeDocument/2006/relationships/hyperlink" Target="https://www.procyclingstats.com/rider/darren-van-bekkum" TargetMode="External"/><Relationship Id="rId71" Type="http://schemas.openxmlformats.org/officeDocument/2006/relationships/hyperlink" Target="https://www.procyclingstats.com/rider/mark-cavendish" TargetMode="External"/><Relationship Id="rId234" Type="http://schemas.openxmlformats.org/officeDocument/2006/relationships/hyperlink" Target="https://www.procyclingstats.com/rider/vadim-pronskiy" TargetMode="External"/><Relationship Id="rId679" Type="http://schemas.openxmlformats.org/officeDocument/2006/relationships/hyperlink" Target="https://www.procyclingstats.com/rider/marcel-camprubi" TargetMode="External"/><Relationship Id="rId802" Type="http://schemas.openxmlformats.org/officeDocument/2006/relationships/hyperlink" Target="https://www.procyclingstats.com/rider/giovanni-carboni" TargetMode="External"/><Relationship Id="rId886" Type="http://schemas.openxmlformats.org/officeDocument/2006/relationships/hyperlink" Target="https://www.procyclingstats.com/rider/alessandro-perracchione" TargetMode="External"/><Relationship Id="rId2" Type="http://schemas.openxmlformats.org/officeDocument/2006/relationships/hyperlink" Target="https://www.procyclingstats.com/rider/wout-van-aert" TargetMode="External"/><Relationship Id="rId29" Type="http://schemas.openxmlformats.org/officeDocument/2006/relationships/hyperlink" Target="https://www.procyclingstats.com/rider/matej-mohoric" TargetMode="External"/><Relationship Id="rId441" Type="http://schemas.openxmlformats.org/officeDocument/2006/relationships/hyperlink" Target="https://www.procyclingstats.com/rider/fabio-christen" TargetMode="External"/><Relationship Id="rId539" Type="http://schemas.openxmlformats.org/officeDocument/2006/relationships/hyperlink" Target="https://www.procyclingstats.com/rider/pavel-bittner" TargetMode="External"/><Relationship Id="rId746" Type="http://schemas.openxmlformats.org/officeDocument/2006/relationships/hyperlink" Target="https://www.procyclingstats.com/rider/juri-hollmann" TargetMode="External"/><Relationship Id="rId1071" Type="http://schemas.openxmlformats.org/officeDocument/2006/relationships/hyperlink" Target="https://www.procyclingstats.com/rider/joshua-giddings" TargetMode="External"/><Relationship Id="rId178" Type="http://schemas.openxmlformats.org/officeDocument/2006/relationships/hyperlink" Target="https://www.procyclingstats.com/rider/mike-teunissen" TargetMode="External"/><Relationship Id="rId301" Type="http://schemas.openxmlformats.org/officeDocument/2006/relationships/hyperlink" Target="https://www.procyclingstats.com/rider/gianluca-brambilla" TargetMode="External"/><Relationship Id="rId953" Type="http://schemas.openxmlformats.org/officeDocument/2006/relationships/hyperlink" Target="https://www.procyclingstats.com/rider/jiancai-wang" TargetMode="External"/><Relationship Id="rId1029" Type="http://schemas.openxmlformats.org/officeDocument/2006/relationships/hyperlink" Target="https://www.procyclingstats.com/rider/kristian-egholm1" TargetMode="External"/><Relationship Id="rId82" Type="http://schemas.openxmlformats.org/officeDocument/2006/relationships/hyperlink" Target="https://www.procyclingstats.com/rider/ivan-garcia-cortina" TargetMode="External"/><Relationship Id="rId385" Type="http://schemas.openxmlformats.org/officeDocument/2006/relationships/hyperlink" Target="https://www.procyclingstats.com/rider/amanuel-gebrezgabihier" TargetMode="External"/><Relationship Id="rId592" Type="http://schemas.openxmlformats.org/officeDocument/2006/relationships/hyperlink" Target="https://www.procyclingstats.com/rider/urko-berrade-fernandez" TargetMode="External"/><Relationship Id="rId606" Type="http://schemas.openxmlformats.org/officeDocument/2006/relationships/hyperlink" Target="https://www.procyclingstats.com/rider/matevz-govekar" TargetMode="External"/><Relationship Id="rId813" Type="http://schemas.openxmlformats.org/officeDocument/2006/relationships/hyperlink" Target="https://www.procyclingstats.com/rider/ratchanon-yaowarat" TargetMode="External"/><Relationship Id="rId245" Type="http://schemas.openxmlformats.org/officeDocument/2006/relationships/hyperlink" Target="https://www.procyclingstats.com/rider/ethan-vernon" TargetMode="External"/><Relationship Id="rId452" Type="http://schemas.openxmlformats.org/officeDocument/2006/relationships/hyperlink" Target="https://www.procyclingstats.com/rider/sam-oomen" TargetMode="External"/><Relationship Id="rId897" Type="http://schemas.openxmlformats.org/officeDocument/2006/relationships/hyperlink" Target="https://www.procyclingstats.com/rider/wessel-mouris" TargetMode="External"/><Relationship Id="rId1082" Type="http://schemas.openxmlformats.org/officeDocument/2006/relationships/hyperlink" Target="https://www.procyclingstats.com/rider/lev-gonov" TargetMode="External"/><Relationship Id="rId105" Type="http://schemas.openxmlformats.org/officeDocument/2006/relationships/hyperlink" Target="https://www.procyclingstats.com/rider/anthony-turgis" TargetMode="External"/><Relationship Id="rId312" Type="http://schemas.openxmlformats.org/officeDocument/2006/relationships/hyperlink" Target="https://www.procyclingstats.com/rider/alex-kirsch" TargetMode="External"/><Relationship Id="rId757" Type="http://schemas.openxmlformats.org/officeDocument/2006/relationships/hyperlink" Target="https://www.procyclingstats.com/rider/davide-de-pretto" TargetMode="External"/><Relationship Id="rId964" Type="http://schemas.openxmlformats.org/officeDocument/2006/relationships/hyperlink" Target="https://www.procyclingstats.com/rider/william-smith" TargetMode="External"/><Relationship Id="rId93" Type="http://schemas.openxmlformats.org/officeDocument/2006/relationships/hyperlink" Target="https://www.procyclingstats.com/rider/kevin-vauquelin" TargetMode="External"/><Relationship Id="rId189" Type="http://schemas.openxmlformats.org/officeDocument/2006/relationships/hyperlink" Target="https://www.procyclingstats.com/rider/steff-cras" TargetMode="External"/><Relationship Id="rId396" Type="http://schemas.openxmlformats.org/officeDocument/2006/relationships/hyperlink" Target="https://www.procyclingstats.com/rider/laurence-pithie" TargetMode="External"/><Relationship Id="rId617" Type="http://schemas.openxmlformats.org/officeDocument/2006/relationships/hyperlink" Target="https://www.procyclingstats.com/rider/samuel-leroux" TargetMode="External"/><Relationship Id="rId824" Type="http://schemas.openxmlformats.org/officeDocument/2006/relationships/hyperlink" Target="https://www.procyclingstats.com/rider/muhammad-syawal-mazlin" TargetMode="External"/><Relationship Id="rId256" Type="http://schemas.openxmlformats.org/officeDocument/2006/relationships/hyperlink" Target="https://www.procyclingstats.com/rider/jakub-otruba" TargetMode="External"/><Relationship Id="rId463" Type="http://schemas.openxmlformats.org/officeDocument/2006/relationships/hyperlink" Target="https://www.procyclingstats.com/rider/johannes-staune-mittet" TargetMode="External"/><Relationship Id="rId670" Type="http://schemas.openxmlformats.org/officeDocument/2006/relationships/hyperlink" Target="https://www.procyclingstats.com/rider/nicolo-parisini" TargetMode="External"/><Relationship Id="rId1093" Type="http://schemas.openxmlformats.org/officeDocument/2006/relationships/hyperlink" Target="https://www.procyclingstats.com/rider/el-houcaine-sabbahi" TargetMode="External"/><Relationship Id="rId116" Type="http://schemas.openxmlformats.org/officeDocument/2006/relationships/hyperlink" Target="https://www.procyclingstats.com/rider/matis-louvel" TargetMode="External"/><Relationship Id="rId323" Type="http://schemas.openxmlformats.org/officeDocument/2006/relationships/hyperlink" Target="https://www.procyclingstats.com/rider/ivo-emanuel-alves" TargetMode="External"/><Relationship Id="rId530" Type="http://schemas.openxmlformats.org/officeDocument/2006/relationships/hyperlink" Target="https://www.procyclingstats.com/rider/mario-aparicio-munoz" TargetMode="External"/><Relationship Id="rId768" Type="http://schemas.openxmlformats.org/officeDocument/2006/relationships/hyperlink" Target="https://www.procyclingstats.com/rider/kevin-avoine" TargetMode="External"/><Relationship Id="rId975" Type="http://schemas.openxmlformats.org/officeDocument/2006/relationships/hyperlink" Target="https://www.procyclingstats.com/rider/louis-rouland" TargetMode="External"/><Relationship Id="rId20" Type="http://schemas.openxmlformats.org/officeDocument/2006/relationships/hyperlink" Target="https://www.procyclingstats.com/rider/biniyam-ghirmay" TargetMode="External"/><Relationship Id="rId628" Type="http://schemas.openxmlformats.org/officeDocument/2006/relationships/hyperlink" Target="https://www.procyclingstats.com/rider/ivan-romeo" TargetMode="External"/><Relationship Id="rId835" Type="http://schemas.openxmlformats.org/officeDocument/2006/relationships/hyperlink" Target="https://www.procyclingstats.com/rider/filippo-d-aiuto" TargetMode="External"/><Relationship Id="rId267" Type="http://schemas.openxmlformats.org/officeDocument/2006/relationships/hyperlink" Target="https://www.procyclingstats.com/rider/anthony-perez" TargetMode="External"/><Relationship Id="rId474" Type="http://schemas.openxmlformats.org/officeDocument/2006/relationships/hyperlink" Target="https://www.procyclingstats.com/rider/pierre-barbier" TargetMode="External"/><Relationship Id="rId1020" Type="http://schemas.openxmlformats.org/officeDocument/2006/relationships/hyperlink" Target="https://www.procyclingstats.com/rider/louis-sutton" TargetMode="External"/><Relationship Id="rId127" Type="http://schemas.openxmlformats.org/officeDocument/2006/relationships/hyperlink" Target="https://www.procyclingstats.com/rider/giacomo-nizzolo" TargetMode="External"/><Relationship Id="rId681" Type="http://schemas.openxmlformats.org/officeDocument/2006/relationships/hyperlink" Target="https://www.procyclingstats.com/rider/oded-kogut" TargetMode="External"/><Relationship Id="rId779" Type="http://schemas.openxmlformats.org/officeDocument/2006/relationships/hyperlink" Target="https://www.procyclingstats.com/rider/axel-narbonne" TargetMode="External"/><Relationship Id="rId902" Type="http://schemas.openxmlformats.org/officeDocument/2006/relationships/hyperlink" Target="https://www.procyclingstats.com/rider/michiel-lambrecht" TargetMode="External"/><Relationship Id="rId986" Type="http://schemas.openxmlformats.org/officeDocument/2006/relationships/hyperlink" Target="https://www.procyclingstats.com/rider/hugo-aznar" TargetMode="External"/><Relationship Id="rId31" Type="http://schemas.openxmlformats.org/officeDocument/2006/relationships/hyperlink" Target="https://www.procyclingstats.com/rider/romain-bardet" TargetMode="External"/><Relationship Id="rId334" Type="http://schemas.openxmlformats.org/officeDocument/2006/relationships/hyperlink" Target="https://www.procyclingstats.com/rider/jonathan-klever-caicedo" TargetMode="External"/><Relationship Id="rId541" Type="http://schemas.openxmlformats.org/officeDocument/2006/relationships/hyperlink" Target="https://www.procyclingstats.com/rider/riccardo-lucca" TargetMode="External"/><Relationship Id="rId639" Type="http://schemas.openxmlformats.org/officeDocument/2006/relationships/hyperlink" Target="https://www.procyclingstats.com/rider/manuele-tarozzi" TargetMode="External"/><Relationship Id="rId180" Type="http://schemas.openxmlformats.org/officeDocument/2006/relationships/hyperlink" Target="https://www.procyclingstats.com/rider/david-de-la-cruz" TargetMode="External"/><Relationship Id="rId278" Type="http://schemas.openxmlformats.org/officeDocument/2006/relationships/hyperlink" Target="https://www.procyclingstats.com/rider/miguel-heidemann" TargetMode="External"/><Relationship Id="rId401" Type="http://schemas.openxmlformats.org/officeDocument/2006/relationships/hyperlink" Target="https://www.procyclingstats.com/rider/reuben-thompson" TargetMode="External"/><Relationship Id="rId846" Type="http://schemas.openxmlformats.org/officeDocument/2006/relationships/hyperlink" Target="https://www.procyclingstats.com/rider/mads-andersen" TargetMode="External"/><Relationship Id="rId1031" Type="http://schemas.openxmlformats.org/officeDocument/2006/relationships/hyperlink" Target="https://www.procyclingstats.com/rider/chao-hua-xue" TargetMode="External"/><Relationship Id="rId485" Type="http://schemas.openxmlformats.org/officeDocument/2006/relationships/hyperlink" Target="https://www.procyclingstats.com/rider/anthony-delaplace" TargetMode="External"/><Relationship Id="rId692" Type="http://schemas.openxmlformats.org/officeDocument/2006/relationships/hyperlink" Target="https://www.procyclingstats.com/rider/tijmen-graat" TargetMode="External"/><Relationship Id="rId706" Type="http://schemas.openxmlformats.org/officeDocument/2006/relationships/hyperlink" Target="https://www.procyclingstats.com/rider/cesar-david-guavita" TargetMode="External"/><Relationship Id="rId913" Type="http://schemas.openxmlformats.org/officeDocument/2006/relationships/hyperlink" Target="https://www.procyclingstats.com/rider/fabian-weiss" TargetMode="External"/><Relationship Id="rId42" Type="http://schemas.openxmlformats.org/officeDocument/2006/relationships/hyperlink" Target="https://www.procyclingstats.com/rider/louis-meintjes" TargetMode="External"/><Relationship Id="rId138" Type="http://schemas.openxmlformats.org/officeDocument/2006/relationships/hyperlink" Target="https://www.procyclingstats.com/rider/nils-politt" TargetMode="External"/><Relationship Id="rId345" Type="http://schemas.openxmlformats.org/officeDocument/2006/relationships/hyperlink" Target="https://www.procyclingstats.com/rider/lennert-van-eetvelt" TargetMode="External"/><Relationship Id="rId552" Type="http://schemas.openxmlformats.org/officeDocument/2006/relationships/hyperlink" Target="https://www.procyclingstats.com/rider/alex-martin-gutierrez" TargetMode="External"/><Relationship Id="rId997" Type="http://schemas.openxmlformats.org/officeDocument/2006/relationships/hyperlink" Target="https://www.procyclingstats.com/rider/alexandre-montez" TargetMode="External"/><Relationship Id="rId191" Type="http://schemas.openxmlformats.org/officeDocument/2006/relationships/hyperlink" Target="https://www.procyclingstats.com/rider/rune-herregodts" TargetMode="External"/><Relationship Id="rId205" Type="http://schemas.openxmlformats.org/officeDocument/2006/relationships/hyperlink" Target="https://www.procyclingstats.com/rider/maxim-van-gils" TargetMode="External"/><Relationship Id="rId412" Type="http://schemas.openxmlformats.org/officeDocument/2006/relationships/hyperlink" Target="https://www.procyclingstats.com/rider/per-strand-hagenes" TargetMode="External"/><Relationship Id="rId857" Type="http://schemas.openxmlformats.org/officeDocument/2006/relationships/hyperlink" Target="https://www.procyclingstats.com/rider/christian-bagatin" TargetMode="External"/><Relationship Id="rId1042" Type="http://schemas.openxmlformats.org/officeDocument/2006/relationships/hyperlink" Target="https://www.procyclingstats.com/rider/janos-pelikan" TargetMode="External"/><Relationship Id="rId289" Type="http://schemas.openxmlformats.org/officeDocument/2006/relationships/hyperlink" Target="https://www.procyclingstats.com/rider/louis-barre" TargetMode="External"/><Relationship Id="rId496" Type="http://schemas.openxmlformats.org/officeDocument/2006/relationships/hyperlink" Target="https://www.procyclingstats.com/rider/ryan-gibbons" TargetMode="External"/><Relationship Id="rId717" Type="http://schemas.openxmlformats.org/officeDocument/2006/relationships/hyperlink" Target="https://www.procyclingstats.com/rider/michal-pomorski" TargetMode="External"/><Relationship Id="rId924" Type="http://schemas.openxmlformats.org/officeDocument/2006/relationships/hyperlink" Target="https://www.procyclingstats.com/rider/steffen-de-schuyteneer" TargetMode="External"/><Relationship Id="rId53" Type="http://schemas.openxmlformats.org/officeDocument/2006/relationships/hyperlink" Target="https://www.procyclingstats.com/rider/pavel-sivakov" TargetMode="External"/><Relationship Id="rId149" Type="http://schemas.openxmlformats.org/officeDocument/2006/relationships/hyperlink" Target="https://www.procyclingstats.com/rider/luca-mozzato" TargetMode="External"/><Relationship Id="rId356" Type="http://schemas.openxmlformats.org/officeDocument/2006/relationships/hyperlink" Target="https://www.procyclingstats.com/rider/alexis-renard" TargetMode="External"/><Relationship Id="rId563" Type="http://schemas.openxmlformats.org/officeDocument/2006/relationships/hyperlink" Target="https://www.procyclingstats.com/rider/mathis-le-berre" TargetMode="External"/><Relationship Id="rId770" Type="http://schemas.openxmlformats.org/officeDocument/2006/relationships/hyperlink" Target="https://www.procyclingstats.com/rider/alberto-bruttomesso" TargetMode="External"/><Relationship Id="rId216" Type="http://schemas.openxmlformats.org/officeDocument/2006/relationships/hyperlink" Target="https://www.procyclingstats.com/rider/nelson-oliveira" TargetMode="External"/><Relationship Id="rId423" Type="http://schemas.openxmlformats.org/officeDocument/2006/relationships/hyperlink" Target="https://www.procyclingstats.com/rider/german-nicolas-tivani-perez" TargetMode="External"/><Relationship Id="rId868" Type="http://schemas.openxmlformats.org/officeDocument/2006/relationships/hyperlink" Target="https://www.procyclingstats.com/rider/bartosz-rudyk" TargetMode="External"/><Relationship Id="rId1053" Type="http://schemas.openxmlformats.org/officeDocument/2006/relationships/hyperlink" Target="https://www.procyclingstats.com/rider/tilen-finkst" TargetMode="External"/><Relationship Id="rId630" Type="http://schemas.openxmlformats.org/officeDocument/2006/relationships/hyperlink" Target="https://www.procyclingstats.com/rider/lorenzo-germani" TargetMode="External"/><Relationship Id="rId728" Type="http://schemas.openxmlformats.org/officeDocument/2006/relationships/hyperlink" Target="https://www.procyclingstats.com/rider/vincent-john" TargetMode="External"/><Relationship Id="rId935" Type="http://schemas.openxmlformats.org/officeDocument/2006/relationships/hyperlink" Target="https://www.procyclingstats.com/rider/killian-verschuren" TargetMode="External"/><Relationship Id="rId64" Type="http://schemas.openxmlformats.org/officeDocument/2006/relationships/hyperlink" Target="https://www.procyclingstats.com/rider/alfred-wright" TargetMode="External"/><Relationship Id="rId367" Type="http://schemas.openxmlformats.org/officeDocument/2006/relationships/hyperlink" Target="https://www.procyclingstats.com/rider/gotzon-martin" TargetMode="External"/><Relationship Id="rId574" Type="http://schemas.openxmlformats.org/officeDocument/2006/relationships/hyperlink" Target="https://www.procyclingstats.com/rider/matheo-vercher" TargetMode="External"/><Relationship Id="rId227" Type="http://schemas.openxmlformats.org/officeDocument/2006/relationships/hyperlink" Target="https://www.procyclingstats.com/rider/kevin-geniets" TargetMode="External"/><Relationship Id="rId781" Type="http://schemas.openxmlformats.org/officeDocument/2006/relationships/hyperlink" Target="https://www.procyclingstats.com/rider/alexandre-mayer" TargetMode="External"/><Relationship Id="rId879" Type="http://schemas.openxmlformats.org/officeDocument/2006/relationships/hyperlink" Target="https://www.procyclingstats.com/rider/lukas-vernersson" TargetMode="External"/><Relationship Id="rId434" Type="http://schemas.openxmlformats.org/officeDocument/2006/relationships/hyperlink" Target="https://www.procyclingstats.com/rider/valentin-paret-peintre" TargetMode="External"/><Relationship Id="rId641" Type="http://schemas.openxmlformats.org/officeDocument/2006/relationships/hyperlink" Target="https://www.procyclingstats.com/rider/marcus-sander-hansen" TargetMode="External"/><Relationship Id="rId739" Type="http://schemas.openxmlformats.org/officeDocument/2006/relationships/hyperlink" Target="https://www.procyclingstats.com/rider/huub-artz" TargetMode="External"/><Relationship Id="rId1064" Type="http://schemas.openxmlformats.org/officeDocument/2006/relationships/hyperlink" Target="https://www.procyclingstats.com/rider/carlos-samudio" TargetMode="External"/><Relationship Id="rId280" Type="http://schemas.openxmlformats.org/officeDocument/2006/relationships/hyperlink" Target="https://www.procyclingstats.com/rider/nicolas-zukowsky" TargetMode="External"/><Relationship Id="rId501" Type="http://schemas.openxmlformats.org/officeDocument/2006/relationships/hyperlink" Target="https://www.procyclingstats.com/rider/arjen-livyns" TargetMode="External"/><Relationship Id="rId946" Type="http://schemas.openxmlformats.org/officeDocument/2006/relationships/hyperlink" Target="https://www.procyclingstats.com/rider/cameron-rogers" TargetMode="External"/><Relationship Id="rId75" Type="http://schemas.openxmlformats.org/officeDocument/2006/relationships/hyperlink" Target="https://www.procyclingstats.com/rider/marc-hirschi" TargetMode="External"/><Relationship Id="rId140" Type="http://schemas.openxmlformats.org/officeDocument/2006/relationships/hyperlink" Target="https://www.procyclingstats.com/rider/andrea-pasqualon" TargetMode="External"/><Relationship Id="rId378" Type="http://schemas.openxmlformats.org/officeDocument/2006/relationships/hyperlink" Target="https://www.procyclingstats.com/rider/norbert-banaszek" TargetMode="External"/><Relationship Id="rId585" Type="http://schemas.openxmlformats.org/officeDocument/2006/relationships/hyperlink" Target="https://www.procyclingstats.com/rider/damien-touze" TargetMode="External"/><Relationship Id="rId792" Type="http://schemas.openxmlformats.org/officeDocument/2006/relationships/hyperlink" Target="https://www.procyclingstats.com/rider/francisco-galvan" TargetMode="External"/><Relationship Id="rId806" Type="http://schemas.openxmlformats.org/officeDocument/2006/relationships/hyperlink" Target="https://www.procyclingstats.com/rider/jorge-gutierrez-gonzalez" TargetMode="External"/><Relationship Id="rId6" Type="http://schemas.openxmlformats.org/officeDocument/2006/relationships/hyperlink" Target="https://www.procyclingstats.com/rider/stefan-kung" TargetMode="External"/><Relationship Id="rId238" Type="http://schemas.openxmlformats.org/officeDocument/2006/relationships/hyperlink" Target="https://www.procyclingstats.com/rider/sjoerd-bax" TargetMode="External"/><Relationship Id="rId445" Type="http://schemas.openxmlformats.org/officeDocument/2006/relationships/hyperlink" Target="https://www.procyclingstats.com/rider/lorenzo-conforti" TargetMode="External"/><Relationship Id="rId652" Type="http://schemas.openxmlformats.org/officeDocument/2006/relationships/hyperlink" Target="https://www.procyclingstats.com/rider/jetse-bol" TargetMode="External"/><Relationship Id="rId1075" Type="http://schemas.openxmlformats.org/officeDocument/2006/relationships/hyperlink" Target="https://www.procyclingstats.com/rider/jaka-primozic" TargetMode="External"/><Relationship Id="rId291" Type="http://schemas.openxmlformats.org/officeDocument/2006/relationships/hyperlink" Target="https://www.procyclingstats.com/rider/kevin-vermaerke" TargetMode="External"/><Relationship Id="rId305" Type="http://schemas.openxmlformats.org/officeDocument/2006/relationships/hyperlink" Target="https://www.procyclingstats.com/rider/thibault-guernalec" TargetMode="External"/><Relationship Id="rId512" Type="http://schemas.openxmlformats.org/officeDocument/2006/relationships/hyperlink" Target="https://www.procyclingstats.com/rider/jonathan-couanon" TargetMode="External"/><Relationship Id="rId957" Type="http://schemas.openxmlformats.org/officeDocument/2006/relationships/hyperlink" Target="https://www.procyclingstats.com/rider/senne-leysen" TargetMode="External"/><Relationship Id="rId86" Type="http://schemas.openxmlformats.org/officeDocument/2006/relationships/hyperlink" Target="https://www.procyclingstats.com/rider/matteo-jorgenson" TargetMode="External"/><Relationship Id="rId151" Type="http://schemas.openxmlformats.org/officeDocument/2006/relationships/hyperlink" Target="https://www.procyclingstats.com/rider/emanuel-buchmann" TargetMode="External"/><Relationship Id="rId389" Type="http://schemas.openxmlformats.org/officeDocument/2006/relationships/hyperlink" Target="https://www.procyclingstats.com/rider/rory-townsend" TargetMode="External"/><Relationship Id="rId596" Type="http://schemas.openxmlformats.org/officeDocument/2006/relationships/hyperlink" Target="https://www.procyclingstats.com/rider/diego-andres-camargo" TargetMode="External"/><Relationship Id="rId817" Type="http://schemas.openxmlformats.org/officeDocument/2006/relationships/hyperlink" Target="https://www.procyclingstats.com/rider/ren-tsen" TargetMode="External"/><Relationship Id="rId1002" Type="http://schemas.openxmlformats.org/officeDocument/2006/relationships/hyperlink" Target="https://www.procyclingstats.com/rider/theo-delacroix" TargetMode="External"/><Relationship Id="rId249" Type="http://schemas.openxmlformats.org/officeDocument/2006/relationships/hyperlink" Target="https://www.procyclingstats.com/rider/jambaljamts-sainbayar" TargetMode="External"/><Relationship Id="rId456" Type="http://schemas.openxmlformats.org/officeDocument/2006/relationships/hyperlink" Target="https://www.procyclingstats.com/rider/andrea-piccolo" TargetMode="External"/><Relationship Id="rId663" Type="http://schemas.openxmlformats.org/officeDocument/2006/relationships/hyperlink" Target="https://www.procyclingstats.com/rider/luca-van-boven" TargetMode="External"/><Relationship Id="rId870" Type="http://schemas.openxmlformats.org/officeDocument/2006/relationships/hyperlink" Target="https://www.procyclingstats.com/rider/dylan-hicks" TargetMode="External"/><Relationship Id="rId1086" Type="http://schemas.openxmlformats.org/officeDocument/2006/relationships/hyperlink" Target="https://www.procyclingstats.com/rider/mohcine-el-kouraji" TargetMode="External"/><Relationship Id="rId13" Type="http://schemas.openxmlformats.org/officeDocument/2006/relationships/hyperlink" Target="https://www.procyclingstats.com/rider/enric-mas" TargetMode="External"/><Relationship Id="rId109" Type="http://schemas.openxmlformats.org/officeDocument/2006/relationships/hyperlink" Target="https://www.procyclingstats.com/rider/pierre-latour" TargetMode="External"/><Relationship Id="rId316" Type="http://schemas.openxmlformats.org/officeDocument/2006/relationships/hyperlink" Target="https://www.procyclingstats.com/rider/luke-lamperti" TargetMode="External"/><Relationship Id="rId523" Type="http://schemas.openxmlformats.org/officeDocument/2006/relationships/hyperlink" Target="https://www.procyclingstats.com/rider/alessandro-verre" TargetMode="External"/><Relationship Id="rId968" Type="http://schemas.openxmlformats.org/officeDocument/2006/relationships/hyperlink" Target="https://www.procyclingstats.com/rider/filippo-turconi" TargetMode="External"/><Relationship Id="rId97" Type="http://schemas.openxmlformats.org/officeDocument/2006/relationships/hyperlink" Target="https://www.procyclingstats.com/rider/pascal-ackermann" TargetMode="External"/><Relationship Id="rId730" Type="http://schemas.openxmlformats.org/officeDocument/2006/relationships/hyperlink" Target="https://www.procyclingstats.com/rider/dries-de-pooter" TargetMode="External"/><Relationship Id="rId828" Type="http://schemas.openxmlformats.org/officeDocument/2006/relationships/hyperlink" Target="https://www.procyclingstats.com/rider/iker-mintegi-claver" TargetMode="External"/><Relationship Id="rId1013" Type="http://schemas.openxmlformats.org/officeDocument/2006/relationships/hyperlink" Target="https://www.procyclingstats.com/rider/jan-maas" TargetMode="External"/><Relationship Id="rId162" Type="http://schemas.openxmlformats.org/officeDocument/2006/relationships/hyperlink" Target="https://www.procyclingstats.com/rider/mathieu-burgaudeau" TargetMode="External"/><Relationship Id="rId467" Type="http://schemas.openxmlformats.org/officeDocument/2006/relationships/hyperlink" Target="https://www.procyclingstats.com/rider/michael-valgren-andersen" TargetMode="External"/><Relationship Id="rId674" Type="http://schemas.openxmlformats.org/officeDocument/2006/relationships/hyperlink" Target="https://www.procyclingstats.com/rider/matyas-kopecky" TargetMode="External"/><Relationship Id="rId881" Type="http://schemas.openxmlformats.org/officeDocument/2006/relationships/hyperlink" Target="https://www.procyclingstats.com/rider/mateusz-kostanski" TargetMode="External"/><Relationship Id="rId979" Type="http://schemas.openxmlformats.org/officeDocument/2006/relationships/hyperlink" Target="https://www.procyclingstats.com/rider/jean-loup-fayolle" TargetMode="External"/><Relationship Id="rId24" Type="http://schemas.openxmlformats.org/officeDocument/2006/relationships/hyperlink" Target="https://www.procyclingstats.com/rider/juan-ayuso-pesquera" TargetMode="External"/><Relationship Id="rId327" Type="http://schemas.openxmlformats.org/officeDocument/2006/relationships/hyperlink" Target="https://www.procyclingstats.com/rider/william-barta" TargetMode="External"/><Relationship Id="rId534" Type="http://schemas.openxmlformats.org/officeDocument/2006/relationships/hyperlink" Target="https://www.procyclingstats.com/rider/unai-iribar-jauregi" TargetMode="External"/><Relationship Id="rId741" Type="http://schemas.openxmlformats.org/officeDocument/2006/relationships/hyperlink" Target="https://www.procyclingstats.com/rider/lorenzo-quartucci2" TargetMode="External"/><Relationship Id="rId839" Type="http://schemas.openxmlformats.org/officeDocument/2006/relationships/hyperlink" Target="https://www.procyclingstats.com/rider/sebastian-nielsen" TargetMode="External"/><Relationship Id="rId173" Type="http://schemas.openxmlformats.org/officeDocument/2006/relationships/hyperlink" Target="https://www.procyclingstats.com/rider/clement-champoussin" TargetMode="External"/><Relationship Id="rId380" Type="http://schemas.openxmlformats.org/officeDocument/2006/relationships/hyperlink" Target="https://www.procyclingstats.com/rider/lucas-carstensen" TargetMode="External"/><Relationship Id="rId601" Type="http://schemas.openxmlformats.org/officeDocument/2006/relationships/hyperlink" Target="https://www.procyclingstats.com/rider/jesse-ewart" TargetMode="External"/><Relationship Id="rId1024" Type="http://schemas.openxmlformats.org/officeDocument/2006/relationships/hyperlink" Target="https://www.procyclingstats.com/rider/eddy-le-huitouze" TargetMode="External"/><Relationship Id="rId240" Type="http://schemas.openxmlformats.org/officeDocument/2006/relationships/hyperlink" Target="https://www.procyclingstats.com/rider/davide-gabburo" TargetMode="External"/><Relationship Id="rId478" Type="http://schemas.openxmlformats.org/officeDocument/2006/relationships/hyperlink" Target="https://www.procyclingstats.com/rider/igor-arrieta-lizarraga" TargetMode="External"/><Relationship Id="rId685" Type="http://schemas.openxmlformats.org/officeDocument/2006/relationships/hyperlink" Target="https://www.procyclingstats.com/rider/anton-stensby" TargetMode="External"/><Relationship Id="rId892" Type="http://schemas.openxmlformats.org/officeDocument/2006/relationships/hyperlink" Target="https://www.procyclingstats.com/rider/adrien-maire" TargetMode="External"/><Relationship Id="rId906" Type="http://schemas.openxmlformats.org/officeDocument/2006/relationships/hyperlink" Target="https://www.procyclingstats.com/rider/masaki-yamamoto" TargetMode="External"/><Relationship Id="rId35" Type="http://schemas.openxmlformats.org/officeDocument/2006/relationships/hyperlink" Target="https://www.procyclingstats.com/rider/benoit-cosnefroy" TargetMode="External"/><Relationship Id="rId100" Type="http://schemas.openxmlformats.org/officeDocument/2006/relationships/hyperlink" Target="https://www.procyclingstats.com/rider/ion-izagirre" TargetMode="External"/><Relationship Id="rId338" Type="http://schemas.openxmlformats.org/officeDocument/2006/relationships/hyperlink" Target="https://www.procyclingstats.com/rider/anders-foldager" TargetMode="External"/><Relationship Id="rId545" Type="http://schemas.openxmlformats.org/officeDocument/2006/relationships/hyperlink" Target="https://www.procyclingstats.com/rider/dylan-hopkins" TargetMode="External"/><Relationship Id="rId752" Type="http://schemas.openxmlformats.org/officeDocument/2006/relationships/hyperlink" Target="https://www.procyclingstats.com/rider/tristan-saunders" TargetMode="External"/><Relationship Id="rId184" Type="http://schemas.openxmlformats.org/officeDocument/2006/relationships/hyperlink" Target="https://www.procyclingstats.com/rider/piet-allegaert" TargetMode="External"/><Relationship Id="rId391" Type="http://schemas.openxmlformats.org/officeDocument/2006/relationships/hyperlink" Target="https://www.procyclingstats.com/rider/nicolas-prodhomme" TargetMode="External"/><Relationship Id="rId405" Type="http://schemas.openxmlformats.org/officeDocument/2006/relationships/hyperlink" Target="https://www.procyclingstats.com/rider/brent-van-moer" TargetMode="External"/><Relationship Id="rId612" Type="http://schemas.openxmlformats.org/officeDocument/2006/relationships/hyperlink" Target="https://www.procyclingstats.com/rider/julius-johansen" TargetMode="External"/><Relationship Id="rId1035" Type="http://schemas.openxmlformats.org/officeDocument/2006/relationships/hyperlink" Target="https://www.procyclingstats.com/rider/alex-jaime-fernandez" TargetMode="External"/><Relationship Id="rId251" Type="http://schemas.openxmlformats.org/officeDocument/2006/relationships/hyperlink" Target="https://www.procyclingstats.com/rider/samuel-watson" TargetMode="External"/><Relationship Id="rId489" Type="http://schemas.openxmlformats.org/officeDocument/2006/relationships/hyperlink" Target="https://www.procyclingstats.com/rider/thimo-willems" TargetMode="External"/><Relationship Id="rId696" Type="http://schemas.openxmlformats.org/officeDocument/2006/relationships/hyperlink" Target="https://www.procyclingstats.com/rider/xabier-berasategi-garmendia" TargetMode="External"/><Relationship Id="rId917" Type="http://schemas.openxmlformats.org/officeDocument/2006/relationships/hyperlink" Target="https://www.procyclingstats.com/rider/leo-bisiaux" TargetMode="External"/><Relationship Id="rId46" Type="http://schemas.openxmlformats.org/officeDocument/2006/relationships/hyperlink" Target="https://www.procyclingstats.com/rider/simon-yates" TargetMode="External"/><Relationship Id="rId349" Type="http://schemas.openxmlformats.org/officeDocument/2006/relationships/hyperlink" Target="https://www.procyclingstats.com/rider/markus-hoelgaard" TargetMode="External"/><Relationship Id="rId556" Type="http://schemas.openxmlformats.org/officeDocument/2006/relationships/hyperlink" Target="https://www.procyclingstats.com/rider/blake-quick" TargetMode="External"/><Relationship Id="rId763" Type="http://schemas.openxmlformats.org/officeDocument/2006/relationships/hyperlink" Target="https://www.procyclingstats.com/rider/alejandro-osorio-carbajal" TargetMode="External"/><Relationship Id="rId111" Type="http://schemas.openxmlformats.org/officeDocument/2006/relationships/hyperlink" Target="https://www.procyclingstats.com/rider/matteo-sobrero" TargetMode="External"/><Relationship Id="rId195" Type="http://schemas.openxmlformats.org/officeDocument/2006/relationships/hyperlink" Target="https://www.procyclingstats.com/rider/luka-mezgec" TargetMode="External"/><Relationship Id="rId209" Type="http://schemas.openxmlformats.org/officeDocument/2006/relationships/hyperlink" Target="https://www.procyclingstats.com/rider/sam-welsford" TargetMode="External"/><Relationship Id="rId416" Type="http://schemas.openxmlformats.org/officeDocument/2006/relationships/hyperlink" Target="https://www.procyclingstats.com/rider/felix-engelhardt" TargetMode="External"/><Relationship Id="rId970" Type="http://schemas.openxmlformats.org/officeDocument/2006/relationships/hyperlink" Target="https://www.procyclingstats.com/rider/edoardo-zamperini" TargetMode="External"/><Relationship Id="rId1046" Type="http://schemas.openxmlformats.org/officeDocument/2006/relationships/hyperlink" Target="https://www.procyclingstats.com/rider/rokas-kmieliauskas" TargetMode="External"/><Relationship Id="rId623" Type="http://schemas.openxmlformats.org/officeDocument/2006/relationships/hyperlink" Target="https://www.procyclingstats.com/rider/andreas-miltiadis" TargetMode="External"/><Relationship Id="rId830" Type="http://schemas.openxmlformats.org/officeDocument/2006/relationships/hyperlink" Target="https://www.procyclingstats.com/rider/matthew-greenwood" TargetMode="External"/><Relationship Id="rId928" Type="http://schemas.openxmlformats.org/officeDocument/2006/relationships/hyperlink" Target="https://www.procyclingstats.com/rider/samuele-privitera" TargetMode="External"/><Relationship Id="rId57" Type="http://schemas.openxmlformats.org/officeDocument/2006/relationships/hyperlink" Target="https://www.procyclingstats.com/rider/mattias-skjelmose-jensen" TargetMode="External"/><Relationship Id="rId262" Type="http://schemas.openxmlformats.org/officeDocument/2006/relationships/hyperlink" Target="https://www.procyclingstats.com/rider/edward-irl-dunbar" TargetMode="External"/><Relationship Id="rId567" Type="http://schemas.openxmlformats.org/officeDocument/2006/relationships/hyperlink" Target="https://www.procyclingstats.com/rider/pierre-gautherat" TargetMode="External"/><Relationship Id="rId122" Type="http://schemas.openxmlformats.org/officeDocument/2006/relationships/hyperlink" Target="https://www.procyclingstats.com/rider/axel-zingle" TargetMode="External"/><Relationship Id="rId774" Type="http://schemas.openxmlformats.org/officeDocument/2006/relationships/hyperlink" Target="https://www.procyclingstats.com/rider/alessandro-fancellu" TargetMode="External"/><Relationship Id="rId981" Type="http://schemas.openxmlformats.org/officeDocument/2006/relationships/hyperlink" Target="https://www.procyclingstats.com/rider/tim-rex" TargetMode="External"/><Relationship Id="rId1057" Type="http://schemas.openxmlformats.org/officeDocument/2006/relationships/hyperlink" Target="https://www.procyclingstats.com/rider/mattia-pinazzi" TargetMode="External"/><Relationship Id="rId427" Type="http://schemas.openxmlformats.org/officeDocument/2006/relationships/hyperlink" Target="https://www.procyclingstats.com/rider/jacopo-mosca" TargetMode="External"/><Relationship Id="rId634" Type="http://schemas.openxmlformats.org/officeDocument/2006/relationships/hyperlink" Target="https://www.procyclingstats.com/rider/sergey-rostovtsev" TargetMode="External"/><Relationship Id="rId841" Type="http://schemas.openxmlformats.org/officeDocument/2006/relationships/hyperlink" Target="https://www.procyclingstats.com/rider/alexander-hajek" TargetMode="External"/><Relationship Id="rId273" Type="http://schemas.openxmlformats.org/officeDocument/2006/relationships/hyperlink" Target="https://www.procyclingstats.com/rider/milan-menten" TargetMode="External"/><Relationship Id="rId480" Type="http://schemas.openxmlformats.org/officeDocument/2006/relationships/hyperlink" Target="https://www.procyclingstats.com/rider/odd-christian-eiking" TargetMode="External"/><Relationship Id="rId701" Type="http://schemas.openxmlformats.org/officeDocument/2006/relationships/hyperlink" Target="https://www.procyclingstats.com/rider/luis-angel-mate" TargetMode="External"/><Relationship Id="rId939" Type="http://schemas.openxmlformats.org/officeDocument/2006/relationships/hyperlink" Target="https://www.procyclingstats.com/rider/duarte-marivoet" TargetMode="External"/><Relationship Id="rId68" Type="http://schemas.openxmlformats.org/officeDocument/2006/relationships/hyperlink" Target="https://www.procyclingstats.com/rider/damiano-caruso" TargetMode="External"/><Relationship Id="rId133" Type="http://schemas.openxmlformats.org/officeDocument/2006/relationships/hyperlink" Target="https://www.procyclingstats.com/rider/michal-kwiatkowski" TargetMode="External"/><Relationship Id="rId340" Type="http://schemas.openxmlformats.org/officeDocument/2006/relationships/hyperlink" Target="https://www.procyclingstats.com/rider/romain-gregoire1" TargetMode="External"/><Relationship Id="rId578" Type="http://schemas.openxmlformats.org/officeDocument/2006/relationships/hyperlink" Target="https://www.procyclingstats.com/rider/davide-cimolai" TargetMode="External"/><Relationship Id="rId785" Type="http://schemas.openxmlformats.org/officeDocument/2006/relationships/hyperlink" Target="https://www.procyclingstats.com/rider/german-dario-gomez" TargetMode="External"/><Relationship Id="rId992" Type="http://schemas.openxmlformats.org/officeDocument/2006/relationships/hyperlink" Target="https://www.procyclingstats.com/rider/francisco-penuela" TargetMode="External"/><Relationship Id="rId200" Type="http://schemas.openxmlformats.org/officeDocument/2006/relationships/hyperlink" Target="https://www.procyclingstats.com/rider/filippo-zana" TargetMode="External"/><Relationship Id="rId438" Type="http://schemas.openxmlformats.org/officeDocument/2006/relationships/hyperlink" Target="https://www.procyclingstats.com/rider/wilmar-paredes" TargetMode="External"/><Relationship Id="rId645" Type="http://schemas.openxmlformats.org/officeDocument/2006/relationships/hyperlink" Target="https://www.procyclingstats.com/rider/joseph-blackmore" TargetMode="External"/><Relationship Id="rId852" Type="http://schemas.openxmlformats.org/officeDocument/2006/relationships/hyperlink" Target="https://www.procyclingstats.com/rider/nolann-mahoudo" TargetMode="External"/><Relationship Id="rId1068" Type="http://schemas.openxmlformats.org/officeDocument/2006/relationships/hyperlink" Target="https://www.procyclingstats.com/rider/emile-van-niekerk" TargetMode="External"/><Relationship Id="rId284" Type="http://schemas.openxmlformats.org/officeDocument/2006/relationships/hyperlink" Target="https://www.procyclingstats.com/rider/raul-garcia-pierna" TargetMode="External"/><Relationship Id="rId491" Type="http://schemas.openxmlformats.org/officeDocument/2006/relationships/hyperlink" Target="https://www.procyclingstats.com/rider/robin-froidevaux" TargetMode="External"/><Relationship Id="rId505" Type="http://schemas.openxmlformats.org/officeDocument/2006/relationships/hyperlink" Target="https://www.procyclingstats.com/rider/simon-guglielmi" TargetMode="External"/><Relationship Id="rId712" Type="http://schemas.openxmlformats.org/officeDocument/2006/relationships/hyperlink" Target="https://www.procyclingstats.com/rider/marc-brustenga-masague" TargetMode="External"/><Relationship Id="rId79" Type="http://schemas.openxmlformats.org/officeDocument/2006/relationships/hyperlink" Target="https://www.procyclingstats.com/rider/victor-campenaerts" TargetMode="External"/><Relationship Id="rId144" Type="http://schemas.openxmlformats.org/officeDocument/2006/relationships/hyperlink" Target="https://www.procyclingstats.com/rider/alessandro-covi" TargetMode="External"/><Relationship Id="rId589" Type="http://schemas.openxmlformats.org/officeDocument/2006/relationships/hyperlink" Target="https://www.procyclingstats.com/rider/victor-de-la-parte" TargetMode="External"/><Relationship Id="rId796" Type="http://schemas.openxmlformats.org/officeDocument/2006/relationships/hyperlink" Target="https://www.procyclingstats.com/rider/valentin-darbellay" TargetMode="External"/><Relationship Id="rId351" Type="http://schemas.openxmlformats.org/officeDocument/2006/relationships/hyperlink" Target="https://www.procyclingstats.com/rider/cees-bol" TargetMode="External"/><Relationship Id="rId449" Type="http://schemas.openxmlformats.org/officeDocument/2006/relationships/hyperlink" Target="https://www.procyclingstats.com/rider/robert-stannard" TargetMode="External"/><Relationship Id="rId656" Type="http://schemas.openxmlformats.org/officeDocument/2006/relationships/hyperlink" Target="https://www.procyclingstats.com/rider/sergio-samitier" TargetMode="External"/><Relationship Id="rId863" Type="http://schemas.openxmlformats.org/officeDocument/2006/relationships/hyperlink" Target="https://www.procyclingstats.com/rider/bogdan-zabelinskiy" TargetMode="External"/><Relationship Id="rId1079" Type="http://schemas.openxmlformats.org/officeDocument/2006/relationships/hyperlink" Target="https://www.procyclingstats.com/rider/taishi-miyazaki" TargetMode="External"/><Relationship Id="rId211" Type="http://schemas.openxmlformats.org/officeDocument/2006/relationships/hyperlink" Target="https://www.procyclingstats.com/rider/casper-van-uden" TargetMode="External"/><Relationship Id="rId295" Type="http://schemas.openxmlformats.org/officeDocument/2006/relationships/hyperlink" Target="https://www.procyclingstats.com/rider/rainer-kepplinger" TargetMode="External"/><Relationship Id="rId309" Type="http://schemas.openxmlformats.org/officeDocument/2006/relationships/hyperlink" Target="https://www.procyclingstats.com/rider/owain-doull" TargetMode="External"/><Relationship Id="rId516" Type="http://schemas.openxmlformats.org/officeDocument/2006/relationships/hyperlink" Target="https://www.procyclingstats.com/rider/joren-bloem2" TargetMode="External"/><Relationship Id="rId723" Type="http://schemas.openxmlformats.org/officeDocument/2006/relationships/hyperlink" Target="https://www.procyclingstats.com/rider/nadav-raisberg" TargetMode="External"/><Relationship Id="rId930" Type="http://schemas.openxmlformats.org/officeDocument/2006/relationships/hyperlink" Target="https://www.procyclingstats.com/rider/alessandro-romele" TargetMode="External"/><Relationship Id="rId1006" Type="http://schemas.openxmlformats.org/officeDocument/2006/relationships/hyperlink" Target="https://www.procyclingstats.com/rider/alexander-arnt-hansen" TargetMode="External"/><Relationship Id="rId155" Type="http://schemas.openxmlformats.org/officeDocument/2006/relationships/hyperlink" Target="https://www.procyclingstats.com/rider/hugo-houle" TargetMode="External"/><Relationship Id="rId362" Type="http://schemas.openxmlformats.org/officeDocument/2006/relationships/hyperlink" Target="https://www.procyclingstats.com/rider/chris-hamilton" TargetMode="External"/><Relationship Id="rId222" Type="http://schemas.openxmlformats.org/officeDocument/2006/relationships/hyperlink" Target="https://www.procyclingstats.com/rider/nikias-arndt" TargetMode="External"/><Relationship Id="rId667" Type="http://schemas.openxmlformats.org/officeDocument/2006/relationships/hyperlink" Target="https://www.procyclingstats.com/rider/ryan-cavanagh" TargetMode="External"/><Relationship Id="rId874" Type="http://schemas.openxmlformats.org/officeDocument/2006/relationships/hyperlink" Target="https://www.procyclingstats.com/rider/gianni-marchand" TargetMode="External"/><Relationship Id="rId17" Type="http://schemas.openxmlformats.org/officeDocument/2006/relationships/hyperlink" Target="https://www.procyclingstats.com/rider/alexander-kristoff" TargetMode="External"/><Relationship Id="rId527" Type="http://schemas.openxmlformats.org/officeDocument/2006/relationships/hyperlink" Target="https://www.procyclingstats.com/rider/marcelo-felipe" TargetMode="External"/><Relationship Id="rId734" Type="http://schemas.openxmlformats.org/officeDocument/2006/relationships/hyperlink" Target="https://www.procyclingstats.com/rider/ahmet-orken" TargetMode="External"/><Relationship Id="rId941" Type="http://schemas.openxmlformats.org/officeDocument/2006/relationships/hyperlink" Target="https://www.procyclingstats.com/rider/roberto-gonzalez" TargetMode="External"/><Relationship Id="rId70" Type="http://schemas.openxmlformats.org/officeDocument/2006/relationships/hyperlink" Target="https://www.procyclingstats.com/rider/rigoberto-uran" TargetMode="External"/><Relationship Id="rId166" Type="http://schemas.openxmlformats.org/officeDocument/2006/relationships/hyperlink" Target="https://www.procyclingstats.com/rider/natnael-tesfatsion" TargetMode="External"/><Relationship Id="rId373" Type="http://schemas.openxmlformats.org/officeDocument/2006/relationships/hyperlink" Target="https://www.procyclingstats.com/rider/filippo-baroncini" TargetMode="External"/><Relationship Id="rId580" Type="http://schemas.openxmlformats.org/officeDocument/2006/relationships/hyperlink" Target="https://www.procyclingstats.com/rider/merhawi-kudus" TargetMode="External"/><Relationship Id="rId801" Type="http://schemas.openxmlformats.org/officeDocument/2006/relationships/hyperlink" Target="https://www.procyclingstats.com/rider/louka-matthys" TargetMode="External"/><Relationship Id="rId1017" Type="http://schemas.openxmlformats.org/officeDocument/2006/relationships/hyperlink" Target="https://www.procyclingstats.com/rider/ole-theiler" TargetMode="External"/><Relationship Id="rId1" Type="http://schemas.openxmlformats.org/officeDocument/2006/relationships/hyperlink" Target="https://www.procyclingstats.com/rider/joao-almeida" TargetMode="External"/><Relationship Id="rId233" Type="http://schemas.openxmlformats.org/officeDocument/2006/relationships/hyperlink" Target="https://www.procyclingstats.com/rider/jasper-de-buyst" TargetMode="External"/><Relationship Id="rId440" Type="http://schemas.openxmlformats.org/officeDocument/2006/relationships/hyperlink" Target="https://www.procyclingstats.com/rider/pablo-castrillo-zapater" TargetMode="External"/><Relationship Id="rId678" Type="http://schemas.openxmlformats.org/officeDocument/2006/relationships/hyperlink" Target="https://www.procyclingstats.com/rider/hartthijs-de-vries" TargetMode="External"/><Relationship Id="rId885" Type="http://schemas.openxmlformats.org/officeDocument/2006/relationships/hyperlink" Target="https://www.procyclingstats.com/rider/martti-lenzius" TargetMode="External"/><Relationship Id="rId1070" Type="http://schemas.openxmlformats.org/officeDocument/2006/relationships/hyperlink" Target="https://www.procyclingstats.com/rider/graeme-frislie" TargetMode="External"/><Relationship Id="rId28" Type="http://schemas.openxmlformats.org/officeDocument/2006/relationships/hyperlink" Target="https://www.procyclingstats.com/rider/michael-matthews" TargetMode="External"/><Relationship Id="rId300" Type="http://schemas.openxmlformats.org/officeDocument/2006/relationships/hyperlink" Target="https://www.procyclingstats.com/rider/remy-rochas" TargetMode="External"/><Relationship Id="rId538" Type="http://schemas.openxmlformats.org/officeDocument/2006/relationships/hyperlink" Target="https://www.procyclingstats.com/rider/morne-van-niekerk" TargetMode="External"/><Relationship Id="rId745" Type="http://schemas.openxmlformats.org/officeDocument/2006/relationships/hyperlink" Target="https://www.procyclingstats.com/rider/binyan-ma" TargetMode="External"/><Relationship Id="rId952" Type="http://schemas.openxmlformats.org/officeDocument/2006/relationships/hyperlink" Target="https://www.procyclingstats.com/rider/ramon-sinkeldam" TargetMode="External"/><Relationship Id="rId81" Type="http://schemas.openxmlformats.org/officeDocument/2006/relationships/hyperlink" Target="https://www.procyclingstats.com/rider/ruben-guerreiro" TargetMode="External"/><Relationship Id="rId177" Type="http://schemas.openxmlformats.org/officeDocument/2006/relationships/hyperlink" Target="https://www.procyclingstats.com/rider/gianni-vermeersch" TargetMode="External"/><Relationship Id="rId384" Type="http://schemas.openxmlformats.org/officeDocument/2006/relationships/hyperlink" Target="https://www.procyclingstats.com/rider/fredrik-dversnes" TargetMode="External"/><Relationship Id="rId591" Type="http://schemas.openxmlformats.org/officeDocument/2006/relationships/hyperlink" Target="https://www.procyclingstats.com/rider/fabien-doubey" TargetMode="External"/><Relationship Id="rId605" Type="http://schemas.openxmlformats.org/officeDocument/2006/relationships/hyperlink" Target="https://www.procyclingstats.com/rider/gal-glivar" TargetMode="External"/><Relationship Id="rId812" Type="http://schemas.openxmlformats.org/officeDocument/2006/relationships/hyperlink" Target="https://www.procyclingstats.com/rider/sang-hong-park" TargetMode="External"/><Relationship Id="rId1028" Type="http://schemas.openxmlformats.org/officeDocument/2006/relationships/hyperlink" Target="https://www.procyclingstats.com/rider/jorgen-nordhagen" TargetMode="External"/><Relationship Id="rId244" Type="http://schemas.openxmlformats.org/officeDocument/2006/relationships/hyperlink" Target="https://www.procyclingstats.com/rider/oier-lazkano" TargetMode="External"/><Relationship Id="rId689" Type="http://schemas.openxmlformats.org/officeDocument/2006/relationships/hyperlink" Target="https://www.procyclingstats.com/rider/jelle-johannink" TargetMode="External"/><Relationship Id="rId896" Type="http://schemas.openxmlformats.org/officeDocument/2006/relationships/hyperlink" Target="https://www.procyclingstats.com/rider/pim-ronhaar" TargetMode="External"/><Relationship Id="rId1081" Type="http://schemas.openxmlformats.org/officeDocument/2006/relationships/hyperlink" Target="https://www.procyclingstats.com/rider/petr-rikunov" TargetMode="External"/><Relationship Id="rId39" Type="http://schemas.openxmlformats.org/officeDocument/2006/relationships/hyperlink" Target="https://www.procyclingstats.com/rider/mikel-landa" TargetMode="External"/><Relationship Id="rId451" Type="http://schemas.openxmlformats.org/officeDocument/2006/relationships/hyperlink" Target="https://www.procyclingstats.com/rider/axel-laurance" TargetMode="External"/><Relationship Id="rId549" Type="http://schemas.openxmlformats.org/officeDocument/2006/relationships/hyperlink" Target="https://www.procyclingstats.com/rider/johan-meens" TargetMode="External"/><Relationship Id="rId756" Type="http://schemas.openxmlformats.org/officeDocument/2006/relationships/hyperlink" Target="https://www.procyclingstats.com/rider/alexis-gougeard" TargetMode="External"/><Relationship Id="rId104" Type="http://schemas.openxmlformats.org/officeDocument/2006/relationships/hyperlink" Target="https://www.procyclingstats.com/rider/stefan-bissegger" TargetMode="External"/><Relationship Id="rId188" Type="http://schemas.openxmlformats.org/officeDocument/2006/relationships/hyperlink" Target="https://www.procyclingstats.com/rider/mikkel-bjerg" TargetMode="External"/><Relationship Id="rId311" Type="http://schemas.openxmlformats.org/officeDocument/2006/relationships/hyperlink" Target="https://www.procyclingstats.com/rider/marco-tizza" TargetMode="External"/><Relationship Id="rId395" Type="http://schemas.openxmlformats.org/officeDocument/2006/relationships/hyperlink" Target="https://www.procyclingstats.com/rider/matthew-riccitello" TargetMode="External"/><Relationship Id="rId409" Type="http://schemas.openxmlformats.org/officeDocument/2006/relationships/hyperlink" Target="https://www.procyclingstats.com/rider/callum-scotson" TargetMode="External"/><Relationship Id="rId963" Type="http://schemas.openxmlformats.org/officeDocument/2006/relationships/hyperlink" Target="https://www.procyclingstats.com/rider/nicolas-breuillard" TargetMode="External"/><Relationship Id="rId1039" Type="http://schemas.openxmlformats.org/officeDocument/2006/relationships/hyperlink" Target="https://www.procyclingstats.com/rider/ben-swift" TargetMode="External"/><Relationship Id="rId92" Type="http://schemas.openxmlformats.org/officeDocument/2006/relationships/hyperlink" Target="https://www.procyclingstats.com/rider/magnus-sheffield" TargetMode="External"/><Relationship Id="rId616" Type="http://schemas.openxmlformats.org/officeDocument/2006/relationships/hyperlink" Target="https://www.procyclingstats.com/rider/sarawut-sirironnachai" TargetMode="External"/><Relationship Id="rId823" Type="http://schemas.openxmlformats.org/officeDocument/2006/relationships/hyperlink" Target="https://www.procyclingstats.com/rider/noppachai-klahan" TargetMode="External"/><Relationship Id="rId255" Type="http://schemas.openxmlformats.org/officeDocument/2006/relationships/hyperlink" Target="https://www.procyclingstats.com/rider/gleb-syritsa" TargetMode="External"/><Relationship Id="rId462" Type="http://schemas.openxmlformats.org/officeDocument/2006/relationships/hyperlink" Target="https://www.procyclingstats.com/rider/luca-covili" TargetMode="External"/><Relationship Id="rId1092" Type="http://schemas.openxmlformats.org/officeDocument/2006/relationships/hyperlink" Target="https://www.procyclingstats.com/rider/ilia-schegolkov" TargetMode="External"/><Relationship Id="rId115" Type="http://schemas.openxmlformats.org/officeDocument/2006/relationships/hyperlink" Target="https://www.procyclingstats.com/rider/jay-vine" TargetMode="External"/><Relationship Id="rId322" Type="http://schemas.openxmlformats.org/officeDocument/2006/relationships/hyperlink" Target="https://www.procyclingstats.com/rider/kamiel-bonneu" TargetMode="External"/><Relationship Id="rId767" Type="http://schemas.openxmlformats.org/officeDocument/2006/relationships/hyperlink" Target="https://www.procyclingstats.com/rider/jakob-soderqvist" TargetMode="External"/><Relationship Id="rId974" Type="http://schemas.openxmlformats.org/officeDocument/2006/relationships/hyperlink" Target="https://www.procyclingstats.com/rider/guillermo-juan-martinez" TargetMode="External"/><Relationship Id="rId199" Type="http://schemas.openxmlformats.org/officeDocument/2006/relationships/hyperlink" Target="https://www.procyclingstats.com/rider/jason-tesson" TargetMode="External"/><Relationship Id="rId627" Type="http://schemas.openxmlformats.org/officeDocument/2006/relationships/hyperlink" Target="https://www.procyclingstats.com/rider/martin-svrcek" TargetMode="External"/><Relationship Id="rId834" Type="http://schemas.openxmlformats.org/officeDocument/2006/relationships/hyperlink" Target="https://www.procyclingstats.com/rider/alastair-christie-johnston" TargetMode="External"/><Relationship Id="rId266" Type="http://schemas.openxmlformats.org/officeDocument/2006/relationships/hyperlink" Target="https://www.procyclingstats.com/rider/simone-velasco" TargetMode="External"/><Relationship Id="rId473" Type="http://schemas.openxmlformats.org/officeDocument/2006/relationships/hyperlink" Target="https://www.procyclingstats.com/rider/kelland-brien" TargetMode="External"/><Relationship Id="rId680" Type="http://schemas.openxmlformats.org/officeDocument/2006/relationships/hyperlink" Target="https://www.procyclingstats.com/rider/david-martin-romero" TargetMode="External"/><Relationship Id="rId901" Type="http://schemas.openxmlformats.org/officeDocument/2006/relationships/hyperlink" Target="https://www.procyclingstats.com/rider/axel-van-der-tuuk" TargetMode="External"/><Relationship Id="rId30" Type="http://schemas.openxmlformats.org/officeDocument/2006/relationships/hyperlink" Target="https://www.procyclingstats.com/rider/geraint-thomas" TargetMode="External"/><Relationship Id="rId126" Type="http://schemas.openxmlformats.org/officeDocument/2006/relationships/hyperlink" Target="https://www.procyclingstats.com/rider/ben-turner" TargetMode="External"/><Relationship Id="rId333" Type="http://schemas.openxmlformats.org/officeDocument/2006/relationships/hyperlink" Target="https://www.procyclingstats.com/rider/colin-stussi" TargetMode="External"/><Relationship Id="rId540" Type="http://schemas.openxmlformats.org/officeDocument/2006/relationships/hyperlink" Target="https://www.procyclingstats.com/rider/michael-hepburn" TargetMode="External"/><Relationship Id="rId778" Type="http://schemas.openxmlformats.org/officeDocument/2006/relationships/hyperlink" Target="https://www.procyclingstats.com/rider/melvin-crommelinck" TargetMode="External"/><Relationship Id="rId985" Type="http://schemas.openxmlformats.org/officeDocument/2006/relationships/hyperlink" Target="https://www.procyclingstats.com/rider/amir-arsalan-ansari" TargetMode="External"/><Relationship Id="rId638" Type="http://schemas.openxmlformats.org/officeDocument/2006/relationships/hyperlink" Target="https://www.procyclingstats.com/rider/niklas-markl" TargetMode="External"/><Relationship Id="rId845" Type="http://schemas.openxmlformats.org/officeDocument/2006/relationships/hyperlink" Target="https://www.procyclingstats.com/rider/ibon-ruiz" TargetMode="External"/><Relationship Id="rId1030" Type="http://schemas.openxmlformats.org/officeDocument/2006/relationships/hyperlink" Target="https://www.procyclingstats.com/rider/martin-laas" TargetMode="External"/><Relationship Id="rId277" Type="http://schemas.openxmlformats.org/officeDocument/2006/relationships/hyperlink" Target="https://www.procyclingstats.com/rider/jenthe-biermans" TargetMode="External"/><Relationship Id="rId400" Type="http://schemas.openxmlformats.org/officeDocument/2006/relationships/hyperlink" Target="https://www.procyclingstats.com/rider/marius-mayrhofer" TargetMode="External"/><Relationship Id="rId484" Type="http://schemas.openxmlformats.org/officeDocument/2006/relationships/hyperlink" Target="https://www.procyclingstats.com/rider/tobias-bayer" TargetMode="External"/><Relationship Id="rId705" Type="http://schemas.openxmlformats.org/officeDocument/2006/relationships/hyperlink" Target="https://www.procyclingstats.com/rider/jaume-guardeno" TargetMode="External"/><Relationship Id="rId137" Type="http://schemas.openxmlformats.org/officeDocument/2006/relationships/hyperlink" Target="https://www.procyclingstats.com/rider/rafal-majka" TargetMode="External"/><Relationship Id="rId344" Type="http://schemas.openxmlformats.org/officeDocument/2006/relationships/hyperlink" Target="https://www.procyclingstats.com/rider/harold-martin-lopez" TargetMode="External"/><Relationship Id="rId691" Type="http://schemas.openxmlformats.org/officeDocument/2006/relationships/hyperlink" Target="https://www.procyclingstats.com/rider/adam-toupalik" TargetMode="External"/><Relationship Id="rId789" Type="http://schemas.openxmlformats.org/officeDocument/2006/relationships/hyperlink" Target="https://www.procyclingstats.com/rider/pablo-torres1" TargetMode="External"/><Relationship Id="rId912" Type="http://schemas.openxmlformats.org/officeDocument/2006/relationships/hyperlink" Target="https://www.procyclingstats.com/rider/andrea-raccagni-noviero" TargetMode="External"/><Relationship Id="rId996" Type="http://schemas.openxmlformats.org/officeDocument/2006/relationships/hyperlink" Target="https://www.procyclingstats.com/rider/david-delgado" TargetMode="External"/><Relationship Id="rId41" Type="http://schemas.openxmlformats.org/officeDocument/2006/relationships/hyperlink" Target="https://www.procyclingstats.com/rider/dylan-teuns" TargetMode="External"/><Relationship Id="rId551" Type="http://schemas.openxmlformats.org/officeDocument/2006/relationships/hyperlink" Target="https://www.procyclingstats.com/rider/valentin-retailleau" TargetMode="External"/><Relationship Id="rId649" Type="http://schemas.openxmlformats.org/officeDocument/2006/relationships/hyperlink" Target="https://www.procyclingstats.com/rider/thomas-gachignard" TargetMode="External"/><Relationship Id="rId856" Type="http://schemas.openxmlformats.org/officeDocument/2006/relationships/hyperlink" Target="https://www.procyclingstats.com/rider/siebe-deweirdt" TargetMode="External"/><Relationship Id="rId190" Type="http://schemas.openxmlformats.org/officeDocument/2006/relationships/hyperlink" Target="https://www.procyclingstats.com/rider/stanisaw-aniolkowski" TargetMode="External"/><Relationship Id="rId204" Type="http://schemas.openxmlformats.org/officeDocument/2006/relationships/hyperlink" Target="https://www.procyclingstats.com/rider/anthon-charmig" TargetMode="External"/><Relationship Id="rId288" Type="http://schemas.openxmlformats.org/officeDocument/2006/relationships/hyperlink" Target="https://www.procyclingstats.com/rider/cristian-scaroni" TargetMode="External"/><Relationship Id="rId411" Type="http://schemas.openxmlformats.org/officeDocument/2006/relationships/hyperlink" Target="https://www.procyclingstats.com/rider/edward-planckaert" TargetMode="External"/><Relationship Id="rId509" Type="http://schemas.openxmlformats.org/officeDocument/2006/relationships/hyperlink" Target="https://www.procyclingstats.com/rider/pau-miquel-delgado" TargetMode="External"/><Relationship Id="rId1041" Type="http://schemas.openxmlformats.org/officeDocument/2006/relationships/hyperlink" Target="https://www.procyclingstats.com/rider/antoine-l-hote" TargetMode="External"/><Relationship Id="rId495" Type="http://schemas.openxmlformats.org/officeDocument/2006/relationships/hyperlink" Target="https://www.procyclingstats.com/rider/victor-langellotti" TargetMode="External"/><Relationship Id="rId716" Type="http://schemas.openxmlformats.org/officeDocument/2006/relationships/hyperlink" Target="https://www.procyclingstats.com/rider/pierre-thierry" TargetMode="External"/><Relationship Id="rId923" Type="http://schemas.openxmlformats.org/officeDocument/2006/relationships/hyperlink" Target="https://www.procyclingstats.com/rider/cesar-macias-estrada" TargetMode="External"/><Relationship Id="rId52" Type="http://schemas.openxmlformats.org/officeDocument/2006/relationships/hyperlink" Target="https://www.procyclingstats.com/rider/tiesj-benoot" TargetMode="External"/><Relationship Id="rId148" Type="http://schemas.openxmlformats.org/officeDocument/2006/relationships/hyperlink" Target="https://www.procyclingstats.com/rider/andrea-bagioli" TargetMode="External"/><Relationship Id="rId355" Type="http://schemas.openxmlformats.org/officeDocument/2006/relationships/hyperlink" Target="https://www.procyclingstats.com/rider/louis-vervaeke" TargetMode="External"/><Relationship Id="rId562" Type="http://schemas.openxmlformats.org/officeDocument/2006/relationships/hyperlink" Target="https://www.procyclingstats.com/rider/mats-wenzel" TargetMode="External"/><Relationship Id="rId215" Type="http://schemas.openxmlformats.org/officeDocument/2006/relationships/hyperlink" Target="https://www.procyclingstats.com/rider/davide-ballerini" TargetMode="External"/><Relationship Id="rId422" Type="http://schemas.openxmlformats.org/officeDocument/2006/relationships/hyperlink" Target="https://www.procyclingstats.com/rider/tegsh-bayar-batsaikhan" TargetMode="External"/><Relationship Id="rId867" Type="http://schemas.openxmlformats.org/officeDocument/2006/relationships/hyperlink" Target="https://www.procyclingstats.com/rider/konrad-czabok" TargetMode="External"/><Relationship Id="rId1052" Type="http://schemas.openxmlformats.org/officeDocument/2006/relationships/hyperlink" Target="https://www.procyclingstats.com/rider/sergi-darder" TargetMode="External"/><Relationship Id="rId299" Type="http://schemas.openxmlformats.org/officeDocument/2006/relationships/hyperlink" Target="https://www.procyclingstats.com/rider/saeid-safarzadeh" TargetMode="External"/><Relationship Id="rId727" Type="http://schemas.openxmlformats.org/officeDocument/2006/relationships/hyperlink" Target="https://www.procyclingstats.com/rider/florian-stork" TargetMode="External"/><Relationship Id="rId934" Type="http://schemas.openxmlformats.org/officeDocument/2006/relationships/hyperlink" Target="https://www.procyclingstats.com/rider/luke-tuckwell" TargetMode="External"/><Relationship Id="rId63" Type="http://schemas.openxmlformats.org/officeDocument/2006/relationships/hyperlink" Target="https://www.procyclingstats.com/rider/olav-kooij" TargetMode="External"/><Relationship Id="rId159" Type="http://schemas.openxmlformats.org/officeDocument/2006/relationships/hyperlink" Target="https://www.procyclingstats.com/rider/ivan-ramiro-sosa" TargetMode="External"/><Relationship Id="rId366" Type="http://schemas.openxmlformats.org/officeDocument/2006/relationships/hyperlink" Target="https://www.procyclingstats.com/rider/walter-vargas" TargetMode="External"/><Relationship Id="rId573" Type="http://schemas.openxmlformats.org/officeDocument/2006/relationships/hyperlink" Target="https://www.procyclingstats.com/rider/maxime-jarnet" TargetMode="External"/><Relationship Id="rId780" Type="http://schemas.openxmlformats.org/officeDocument/2006/relationships/hyperlink" Target="https://www.procyclingstats.com/rider/pepijn-reinderink" TargetMode="External"/><Relationship Id="rId226" Type="http://schemas.openxmlformats.org/officeDocument/2006/relationships/hyperlink" Target="https://www.procyclingstats.com/rider/stefan-de-bod" TargetMode="External"/><Relationship Id="rId433" Type="http://schemas.openxmlformats.org/officeDocument/2006/relationships/hyperlink" Target="https://www.procyclingstats.com/rider/marco-frigo" TargetMode="External"/><Relationship Id="rId878" Type="http://schemas.openxmlformats.org/officeDocument/2006/relationships/hyperlink" Target="https://www.procyclingstats.com/rider/conor-white" TargetMode="External"/><Relationship Id="rId1063" Type="http://schemas.openxmlformats.org/officeDocument/2006/relationships/hyperlink" Target="https://www.procyclingstats.com/rider/davide-toneatti" TargetMode="External"/><Relationship Id="rId640" Type="http://schemas.openxmlformats.org/officeDocument/2006/relationships/hyperlink" Target="https://www.procyclingstats.com/rider/vicente-rojas" TargetMode="External"/><Relationship Id="rId738" Type="http://schemas.openxmlformats.org/officeDocument/2006/relationships/hyperlink" Target="https://www.procyclingstats.com/rider/michal-schuran" TargetMode="External"/><Relationship Id="rId945" Type="http://schemas.openxmlformats.org/officeDocument/2006/relationships/hyperlink" Target="https://www.procyclingstats.com/rider/kyrylo-tsarenko" TargetMode="External"/><Relationship Id="rId74" Type="http://schemas.openxmlformats.org/officeDocument/2006/relationships/hyperlink" Target="https://www.procyclingstats.com/rider/fernando-gaviria" TargetMode="External"/><Relationship Id="rId377" Type="http://schemas.openxmlformats.org/officeDocument/2006/relationships/hyperlink" Target="https://www.procyclingstats.com/rider/jonas-abrahamsen" TargetMode="External"/><Relationship Id="rId500" Type="http://schemas.openxmlformats.org/officeDocument/2006/relationships/hyperlink" Target="https://www.procyclingstats.com/rider/fernando-barcelo" TargetMode="External"/><Relationship Id="rId584" Type="http://schemas.openxmlformats.org/officeDocument/2006/relationships/hyperlink" Target="https://www.procyclingstats.com/rider/eduard-prades" TargetMode="External"/><Relationship Id="rId805" Type="http://schemas.openxmlformats.org/officeDocument/2006/relationships/hyperlink" Target="https://www.procyclingstats.com/rider/idar-andersen" TargetMode="External"/><Relationship Id="rId5" Type="http://schemas.openxmlformats.org/officeDocument/2006/relationships/hyperlink" Target="https://www.procyclingstats.com/rider/remco-evenepoel" TargetMode="External"/><Relationship Id="rId237" Type="http://schemas.openxmlformats.org/officeDocument/2006/relationships/hyperlink" Target="https://www.procyclingstats.com/rider/lennert-teugels" TargetMode="External"/><Relationship Id="rId791" Type="http://schemas.openxmlformats.org/officeDocument/2006/relationships/hyperlink" Target="https://www.procyclingstats.com/rider/kevin-colleoni" TargetMode="External"/><Relationship Id="rId889" Type="http://schemas.openxmlformats.org/officeDocument/2006/relationships/hyperlink" Target="https://www.procyclingstats.com/rider/eirik-vang-vang-aas" TargetMode="External"/><Relationship Id="rId1074" Type="http://schemas.openxmlformats.org/officeDocument/2006/relationships/hyperlink" Target="https://www.procyclingstats.com/rider/adam-holm-jorgensen" TargetMode="External"/><Relationship Id="rId444" Type="http://schemas.openxmlformats.org/officeDocument/2006/relationships/hyperlink" Target="https://www.procyclingstats.com/rider/lars-boven" TargetMode="External"/><Relationship Id="rId651" Type="http://schemas.openxmlformats.org/officeDocument/2006/relationships/hyperlink" Target="https://www.procyclingstats.com/rider/drew-morey" TargetMode="External"/><Relationship Id="rId749" Type="http://schemas.openxmlformats.org/officeDocument/2006/relationships/hyperlink" Target="https://www.procyclingstats.com/rider/darren-rafferty" TargetMode="External"/><Relationship Id="rId290" Type="http://schemas.openxmlformats.org/officeDocument/2006/relationships/hyperlink" Target="https://www.procyclingstats.com/rider/jon-barrenetxea-golzarri" TargetMode="External"/><Relationship Id="rId304" Type="http://schemas.openxmlformats.org/officeDocument/2006/relationships/hyperlink" Target="https://www.procyclingstats.com/rider/jonas-koch" TargetMode="External"/><Relationship Id="rId388" Type="http://schemas.openxmlformats.org/officeDocument/2006/relationships/hyperlink" Target="https://www.procyclingstats.com/rider/mirco-maestri" TargetMode="External"/><Relationship Id="rId511" Type="http://schemas.openxmlformats.org/officeDocument/2006/relationships/hyperlink" Target="https://www.procyclingstats.com/rider/oscar-pelegri" TargetMode="External"/><Relationship Id="rId609" Type="http://schemas.openxmlformats.org/officeDocument/2006/relationships/hyperlink" Target="https://www.procyclingstats.com/rider/alex-molenaar" TargetMode="External"/><Relationship Id="rId956" Type="http://schemas.openxmlformats.org/officeDocument/2006/relationships/hyperlink" Target="https://www.procyclingstats.com/rider/santiago-umba" TargetMode="External"/><Relationship Id="rId85" Type="http://schemas.openxmlformats.org/officeDocument/2006/relationships/hyperlink" Target="https://www.procyclingstats.com/rider/simone-consonni" TargetMode="External"/><Relationship Id="rId150" Type="http://schemas.openxmlformats.org/officeDocument/2006/relationships/hyperlink" Target="https://www.procyclingstats.com/rider/jake-stewart" TargetMode="External"/><Relationship Id="rId595" Type="http://schemas.openxmlformats.org/officeDocument/2006/relationships/hyperlink" Target="https://www.procyclingstats.com/rider/rodrigo-contreras" TargetMode="External"/><Relationship Id="rId816" Type="http://schemas.openxmlformats.org/officeDocument/2006/relationships/hyperlink" Target="https://www.procyclingstats.com/rider/peerapol-chawchiangkwang" TargetMode="External"/><Relationship Id="rId1001" Type="http://schemas.openxmlformats.org/officeDocument/2006/relationships/hyperlink" Target="https://www.procyclingstats.com/rider/rayan-boulahoite" TargetMode="External"/><Relationship Id="rId248" Type="http://schemas.openxmlformats.org/officeDocument/2006/relationships/hyperlink" Target="https://www.procyclingstats.com/rider/anatoliy-budyak" TargetMode="External"/><Relationship Id="rId455" Type="http://schemas.openxmlformats.org/officeDocument/2006/relationships/hyperlink" Target="https://www.procyclingstats.com/rider/sebastien-reichenbach" TargetMode="External"/><Relationship Id="rId662" Type="http://schemas.openxmlformats.org/officeDocument/2006/relationships/hyperlink" Target="https://www.procyclingstats.com/rider/remi-lelandais" TargetMode="External"/><Relationship Id="rId1085" Type="http://schemas.openxmlformats.org/officeDocument/2006/relationships/hyperlink" Target="https://www.procyclingstats.com/rider/adil-el-arbaoui" TargetMode="External"/><Relationship Id="rId12" Type="http://schemas.openxmlformats.org/officeDocument/2006/relationships/hyperlink" Target="https://www.procyclingstats.com/rider/primoz-roglic" TargetMode="External"/><Relationship Id="rId108" Type="http://schemas.openxmlformats.org/officeDocument/2006/relationships/hyperlink" Target="https://www.procyclingstats.com/rider/oliver-naesen" TargetMode="External"/><Relationship Id="rId315" Type="http://schemas.openxmlformats.org/officeDocument/2006/relationships/hyperlink" Target="https://www.procyclingstats.com/rider/laurenz-rex" TargetMode="External"/><Relationship Id="rId522" Type="http://schemas.openxmlformats.org/officeDocument/2006/relationships/hyperlink" Target="https://www.procyclingstats.com/rider/thomas-pesenti" TargetMode="External"/><Relationship Id="rId967" Type="http://schemas.openxmlformats.org/officeDocument/2006/relationships/hyperlink" Target="https://www.procyclingstats.com/rider/joris-chaussinand" TargetMode="External"/><Relationship Id="rId96" Type="http://schemas.openxmlformats.org/officeDocument/2006/relationships/hyperlink" Target="https://www.procyclingstats.com/rider/florian-senechal" TargetMode="External"/><Relationship Id="rId161" Type="http://schemas.openxmlformats.org/officeDocument/2006/relationships/hyperlink" Target="https://www.procyclingstats.com/rider/stefano-oldani" TargetMode="External"/><Relationship Id="rId399" Type="http://schemas.openxmlformats.org/officeDocument/2006/relationships/hyperlink" Target="https://www.procyclingstats.com/rider/tim-van-dijke" TargetMode="External"/><Relationship Id="rId827" Type="http://schemas.openxmlformats.org/officeDocument/2006/relationships/hyperlink" Target="https://www.procyclingstats.com/rider/joseba-lopez-cuesta" TargetMode="External"/><Relationship Id="rId1012" Type="http://schemas.openxmlformats.org/officeDocument/2006/relationships/hyperlink" Target="https://www.procyclingstats.com/rider/michal-paluta" TargetMode="External"/><Relationship Id="rId259" Type="http://schemas.openxmlformats.org/officeDocument/2006/relationships/hyperlink" Target="https://www.procyclingstats.com/rider/rui-costa" TargetMode="External"/><Relationship Id="rId466" Type="http://schemas.openxmlformats.org/officeDocument/2006/relationships/hyperlink" Target="https://www.procyclingstats.com/rider/archie-ryan" TargetMode="External"/><Relationship Id="rId673" Type="http://schemas.openxmlformats.org/officeDocument/2006/relationships/hyperlink" Target="https://www.procyclingstats.com/rider/chih-hao-tu" TargetMode="External"/><Relationship Id="rId880" Type="http://schemas.openxmlformats.org/officeDocument/2006/relationships/hyperlink" Target="https://www.procyclingstats.com/rider/rait-arm" TargetMode="External"/><Relationship Id="rId1096" Type="http://schemas.openxmlformats.org/officeDocument/2006/relationships/hyperlink" Target="https://www.procyclingstats.com/rider/xabier-isasa-larranaga" TargetMode="External"/><Relationship Id="rId23" Type="http://schemas.openxmlformats.org/officeDocument/2006/relationships/hyperlink" Target="https://www.procyclingstats.com/rider/jai-hindley" TargetMode="External"/><Relationship Id="rId119" Type="http://schemas.openxmlformats.org/officeDocument/2006/relationships/hyperlink" Target="https://www.procyclingstats.com/rider/benjamin-thomas-2" TargetMode="External"/><Relationship Id="rId326" Type="http://schemas.openxmlformats.org/officeDocument/2006/relationships/hyperlink" Target="https://www.procyclingstats.com/rider/nans-peters" TargetMode="External"/><Relationship Id="rId533" Type="http://schemas.openxmlformats.org/officeDocument/2006/relationships/hyperlink" Target="https://www.procyclingstats.com/rider/embret-svestad-bardseng" TargetMode="External"/><Relationship Id="rId978" Type="http://schemas.openxmlformats.org/officeDocument/2006/relationships/hyperlink" Target="https://www.procyclingstats.com/rider/matteo-scalco" TargetMode="External"/><Relationship Id="rId740" Type="http://schemas.openxmlformats.org/officeDocument/2006/relationships/hyperlink" Target="https://www.procyclingstats.com/rider/maris-bogdanovics" TargetMode="External"/><Relationship Id="rId838" Type="http://schemas.openxmlformats.org/officeDocument/2006/relationships/hyperlink" Target="https://www.procyclingstats.com/rider/samet-bulut" TargetMode="External"/><Relationship Id="rId1023" Type="http://schemas.openxmlformats.org/officeDocument/2006/relationships/hyperlink" Target="https://www.procyclingstats.com/rider/gianluca-pollefliet" TargetMode="External"/><Relationship Id="rId172" Type="http://schemas.openxmlformats.org/officeDocument/2006/relationships/hyperlink" Target="https://www.procyclingstats.com/rider/elia-viviani" TargetMode="External"/><Relationship Id="rId477" Type="http://schemas.openxmlformats.org/officeDocument/2006/relationships/hyperlink" Target="https://www.procyclingstats.com/rider/joel-nicolau" TargetMode="External"/><Relationship Id="rId600" Type="http://schemas.openxmlformats.org/officeDocument/2006/relationships/hyperlink" Target="https://www.procyclingstats.com/rider/metkel-eyob" TargetMode="External"/><Relationship Id="rId684" Type="http://schemas.openxmlformats.org/officeDocument/2006/relationships/hyperlink" Target="https://www.procyclingstats.com/rider/nils-sinschek" TargetMode="External"/><Relationship Id="rId337" Type="http://schemas.openxmlformats.org/officeDocument/2006/relationships/hyperlink" Target="https://www.procyclingstats.com/rider/axel-mariault" TargetMode="External"/><Relationship Id="rId891" Type="http://schemas.openxmlformats.org/officeDocument/2006/relationships/hyperlink" Target="https://www.procyclingstats.com/rider/lars-craps" TargetMode="External"/><Relationship Id="rId905" Type="http://schemas.openxmlformats.org/officeDocument/2006/relationships/hyperlink" Target="https://www.procyclingstats.com/rider/nicolas-milesi" TargetMode="External"/><Relationship Id="rId989" Type="http://schemas.openxmlformats.org/officeDocument/2006/relationships/hyperlink" Target="https://www.procyclingstats.com/rider/inigo-elosegui" TargetMode="External"/><Relationship Id="rId34" Type="http://schemas.openxmlformats.org/officeDocument/2006/relationships/hyperlink" Target="https://www.procyclingstats.com/rider/ethan-hayter" TargetMode="External"/><Relationship Id="rId544" Type="http://schemas.openxmlformats.org/officeDocument/2006/relationships/hyperlink" Target="https://www.procyclingstats.com/rider/ceriel-desal" TargetMode="External"/><Relationship Id="rId751" Type="http://schemas.openxmlformats.org/officeDocument/2006/relationships/hyperlink" Target="https://www.procyclingstats.com/rider/luke-burns" TargetMode="External"/><Relationship Id="rId849" Type="http://schemas.openxmlformats.org/officeDocument/2006/relationships/hyperlink" Target="https://www.procyclingstats.com/rider/warre-vangheluwe" TargetMode="External"/><Relationship Id="rId183" Type="http://schemas.openxmlformats.org/officeDocument/2006/relationships/hyperlink" Target="https://www.procyclingstats.com/rider/rein-taaramae" TargetMode="External"/><Relationship Id="rId390" Type="http://schemas.openxmlformats.org/officeDocument/2006/relationships/hyperlink" Target="https://www.procyclingstats.com/rider/harry-sweeny" TargetMode="External"/><Relationship Id="rId404" Type="http://schemas.openxmlformats.org/officeDocument/2006/relationships/hyperlink" Target="https://www.procyclingstats.com/rider/jarne-van-de-paar" TargetMode="External"/><Relationship Id="rId611" Type="http://schemas.openxmlformats.org/officeDocument/2006/relationships/hyperlink" Target="https://www.procyclingstats.com/rider/michel-ries" TargetMode="External"/><Relationship Id="rId1034" Type="http://schemas.openxmlformats.org/officeDocument/2006/relationships/hyperlink" Target="https://www.procyclingstats.com/rider/mattia-pinazzi" TargetMode="External"/><Relationship Id="rId250" Type="http://schemas.openxmlformats.org/officeDocument/2006/relationships/hyperlink" Target="https://www.procyclingstats.com/rider/mark-stewart" TargetMode="External"/><Relationship Id="rId488" Type="http://schemas.openxmlformats.org/officeDocument/2006/relationships/hyperlink" Target="https://www.procyclingstats.com/rider/hermann-pernsteiner" TargetMode="External"/><Relationship Id="rId695" Type="http://schemas.openxmlformats.org/officeDocument/2006/relationships/hyperlink" Target="https://www.procyclingstats.com/rider/afonso-eulalio" TargetMode="External"/><Relationship Id="rId709" Type="http://schemas.openxmlformats.org/officeDocument/2006/relationships/hyperlink" Target="https://www.procyclingstats.com/rider/kasper-andersen1" TargetMode="External"/><Relationship Id="rId916" Type="http://schemas.openxmlformats.org/officeDocument/2006/relationships/hyperlink" Target="https://www.procyclingstats.com/rider/lars-vanden-heede" TargetMode="External"/><Relationship Id="rId45" Type="http://schemas.openxmlformats.org/officeDocument/2006/relationships/hyperlink" Target="https://www.procyclingstats.com/rider/matteo-trentin" TargetMode="External"/><Relationship Id="rId110" Type="http://schemas.openxmlformats.org/officeDocument/2006/relationships/hyperlink" Target="https://www.procyclingstats.com/rider/jesus-herrada-lopez" TargetMode="External"/><Relationship Id="rId348" Type="http://schemas.openxmlformats.org/officeDocument/2006/relationships/hyperlink" Target="https://www.procyclingstats.com/rider/tom-van-asbroeck" TargetMode="External"/><Relationship Id="rId555" Type="http://schemas.openxmlformats.org/officeDocument/2006/relationships/hyperlink" Target="https://www.procyclingstats.com/rider/jesus-del-pino" TargetMode="External"/><Relationship Id="rId762" Type="http://schemas.openxmlformats.org/officeDocument/2006/relationships/hyperlink" Target="https://www.procyclingstats.com/rider/yeison-reyes" TargetMode="External"/><Relationship Id="rId194" Type="http://schemas.openxmlformats.org/officeDocument/2006/relationships/hyperlink" Target="https://www.procyclingstats.com/rider/ilan-van-wilder" TargetMode="External"/><Relationship Id="rId208" Type="http://schemas.openxmlformats.org/officeDocument/2006/relationships/hyperlink" Target="https://www.procyclingstats.com/rider/sylvain-moniquet" TargetMode="External"/><Relationship Id="rId415" Type="http://schemas.openxmlformats.org/officeDocument/2006/relationships/hyperlink" Target="https://www.procyclingstats.com/rider/sean-flynn" TargetMode="External"/><Relationship Id="rId622" Type="http://schemas.openxmlformats.org/officeDocument/2006/relationships/hyperlink" Target="https://www.procyclingstats.com/rider/johan-jacobs" TargetMode="External"/><Relationship Id="rId1045" Type="http://schemas.openxmlformats.org/officeDocument/2006/relationships/hyperlink" Target="https://www.procyclingstats.com/rider/emil-stoynev" TargetMode="External"/><Relationship Id="rId261" Type="http://schemas.openxmlformats.org/officeDocument/2006/relationships/hyperlink" Target="https://www.procyclingstats.com/rider/jon-aberasturi" TargetMode="External"/><Relationship Id="rId499" Type="http://schemas.openxmlformats.org/officeDocument/2006/relationships/hyperlink" Target="https://www.procyclingstats.com/rider/reinardt-janse-van-rensburg" TargetMode="External"/><Relationship Id="rId927" Type="http://schemas.openxmlformats.org/officeDocument/2006/relationships/hyperlink" Target="https://www.procyclingstats.com/rider/lorenzo-nespoli" TargetMode="External"/><Relationship Id="rId56" Type="http://schemas.openxmlformats.org/officeDocument/2006/relationships/hyperlink" Target="https://www.procyclingstats.com/rider/lorenzo-rota" TargetMode="External"/><Relationship Id="rId359" Type="http://schemas.openxmlformats.org/officeDocument/2006/relationships/hyperlink" Target="https://www.procyclingstats.com/rider/julien-bernard" TargetMode="External"/><Relationship Id="rId566" Type="http://schemas.openxmlformats.org/officeDocument/2006/relationships/hyperlink" Target="https://www.procyclingstats.com/rider/cristian-raileanu" TargetMode="External"/><Relationship Id="rId773" Type="http://schemas.openxmlformats.org/officeDocument/2006/relationships/hyperlink" Target="https://www.procyclingstats.com/rider/fabio-van-den-bossche" TargetMode="External"/><Relationship Id="rId121" Type="http://schemas.openxmlformats.org/officeDocument/2006/relationships/hyperlink" Target="https://www.procyclingstats.com/rider/dries-van-gestel" TargetMode="External"/><Relationship Id="rId219" Type="http://schemas.openxmlformats.org/officeDocument/2006/relationships/hyperlink" Target="https://www.procyclingstats.com/rider/florian-vermeersch" TargetMode="External"/><Relationship Id="rId426" Type="http://schemas.openxmlformats.org/officeDocument/2006/relationships/hyperlink" Target="https://www.procyclingstats.com/rider/eric-antonio-fagundez" TargetMode="External"/><Relationship Id="rId633" Type="http://schemas.openxmlformats.org/officeDocument/2006/relationships/hyperlink" Target="https://www.procyclingstats.com/rider/emilien-jeanniere" TargetMode="External"/><Relationship Id="rId980" Type="http://schemas.openxmlformats.org/officeDocument/2006/relationships/hyperlink" Target="https://www.procyclingstats.com/rider/maxime-decomble" TargetMode="External"/><Relationship Id="rId1056" Type="http://schemas.openxmlformats.org/officeDocument/2006/relationships/hyperlink" Target="https://www.procyclingstats.com/rider/sente-sentjens" TargetMode="External"/><Relationship Id="rId840" Type="http://schemas.openxmlformats.org/officeDocument/2006/relationships/hyperlink" Target="https://www.procyclingstats.com/rider/lander-loockx" TargetMode="External"/><Relationship Id="rId938" Type="http://schemas.openxmlformats.org/officeDocument/2006/relationships/hyperlink" Target="https://www.procyclingstats.com/rider/milan-donie" TargetMode="External"/><Relationship Id="rId67" Type="http://schemas.openxmlformats.org/officeDocument/2006/relationships/hyperlink" Target="https://www.procyclingstats.com/rider/jasper-stuyven" TargetMode="External"/><Relationship Id="rId272" Type="http://schemas.openxmlformats.org/officeDocument/2006/relationships/hyperlink" Target="https://www.procyclingstats.com/rider/emils-liepins" TargetMode="External"/><Relationship Id="rId577" Type="http://schemas.openxmlformats.org/officeDocument/2006/relationships/hyperlink" Target="https://www.procyclingstats.com/rider/lucas-de-rossi" TargetMode="External"/><Relationship Id="rId700" Type="http://schemas.openxmlformats.org/officeDocument/2006/relationships/hyperlink" Target="https://www.procyclingstats.com/rider/leangel-linarez" TargetMode="External"/><Relationship Id="rId132" Type="http://schemas.openxmlformats.org/officeDocument/2006/relationships/hyperlink" Target="https://www.procyclingstats.com/rider/jakob-fuglsang" TargetMode="External"/><Relationship Id="rId784" Type="http://schemas.openxmlformats.org/officeDocument/2006/relationships/hyperlink" Target="https://www.procyclingstats.com/rider/lorenz-van-de-wynkele" TargetMode="External"/><Relationship Id="rId991" Type="http://schemas.openxmlformats.org/officeDocument/2006/relationships/hyperlink" Target="https://www.procyclingstats.com/rider/fabio-manuel-fernandes-costa" TargetMode="External"/><Relationship Id="rId1067" Type="http://schemas.openxmlformats.org/officeDocument/2006/relationships/hyperlink" Target="https://www.procyclingstats.com/rider/edvin-lovidius" TargetMode="External"/><Relationship Id="rId437" Type="http://schemas.openxmlformats.org/officeDocument/2006/relationships/hyperlink" Target="https://www.procyclingstats.com/rider/isaac-del-toro" TargetMode="External"/><Relationship Id="rId644" Type="http://schemas.openxmlformats.org/officeDocument/2006/relationships/hyperlink" Target="https://www.procyclingstats.com/rider/thomas-bonnet" TargetMode="External"/><Relationship Id="rId851" Type="http://schemas.openxmlformats.org/officeDocument/2006/relationships/hyperlink" Target="https://www.procyclingstats.com/rider/simone-gualdi" TargetMode="External"/><Relationship Id="rId283" Type="http://schemas.openxmlformats.org/officeDocument/2006/relationships/hyperlink" Target="https://www.procyclingstats.com/rider/paul-double" TargetMode="External"/><Relationship Id="rId490" Type="http://schemas.openxmlformats.org/officeDocument/2006/relationships/hyperlink" Target="https://www.procyclingstats.com/rider/ander-okamika" TargetMode="External"/><Relationship Id="rId504" Type="http://schemas.openxmlformats.org/officeDocument/2006/relationships/hyperlink" Target="https://www.procyclingstats.com/rider/floris-de-tier" TargetMode="External"/><Relationship Id="rId711" Type="http://schemas.openxmlformats.org/officeDocument/2006/relationships/hyperlink" Target="https://www.procyclingstats.com/rider/noah-hobbs" TargetMode="External"/><Relationship Id="rId949" Type="http://schemas.openxmlformats.org/officeDocument/2006/relationships/hyperlink" Target="https://www.procyclingstats.com/rider/roger-kluge" TargetMode="External"/><Relationship Id="rId78" Type="http://schemas.openxmlformats.org/officeDocument/2006/relationships/hyperlink" Target="https://www.procyclingstats.com/rider/hugo-hofstetter" TargetMode="External"/><Relationship Id="rId143" Type="http://schemas.openxmlformats.org/officeDocument/2006/relationships/hyperlink" Target="https://www.procyclingstats.com/rider/lorenzo-fortunato" TargetMode="External"/><Relationship Id="rId350" Type="http://schemas.openxmlformats.org/officeDocument/2006/relationships/hyperlink" Target="https://www.procyclingstats.com/rider/ide-schelling" TargetMode="External"/><Relationship Id="rId588" Type="http://schemas.openxmlformats.org/officeDocument/2006/relationships/hyperlink" Target="https://www.procyclingstats.com/rider/yevgeniy-fedorov" TargetMode="External"/><Relationship Id="rId795" Type="http://schemas.openxmlformats.org/officeDocument/2006/relationships/hyperlink" Target="https://www.procyclingstats.com/rider/davide-de-cassan" TargetMode="External"/><Relationship Id="rId809" Type="http://schemas.openxmlformats.org/officeDocument/2006/relationships/hyperlink" Target="https://www.procyclingstats.com/rider/kamil-malecki" TargetMode="External"/><Relationship Id="rId9" Type="http://schemas.openxmlformats.org/officeDocument/2006/relationships/hyperlink" Target="https://www.procyclingstats.com/rider/pello-bilbao" TargetMode="External"/><Relationship Id="rId210" Type="http://schemas.openxmlformats.org/officeDocument/2006/relationships/hyperlink" Target="https://www.procyclingstats.com/rider/hugo-page" TargetMode="External"/><Relationship Id="rId448" Type="http://schemas.openxmlformats.org/officeDocument/2006/relationships/hyperlink" Target="https://www.procyclingstats.com/rider/jan-hirt" TargetMode="External"/><Relationship Id="rId655" Type="http://schemas.openxmlformats.org/officeDocument/2006/relationships/hyperlink" Target="https://www.procyclingstats.com/rider/filippo-magli2" TargetMode="External"/><Relationship Id="rId862" Type="http://schemas.openxmlformats.org/officeDocument/2006/relationships/hyperlink" Target="https://www.procyclingstats.com/rider/cyrus-monk" TargetMode="External"/><Relationship Id="rId1078" Type="http://schemas.openxmlformats.org/officeDocument/2006/relationships/hyperlink" Target="https://www.procyclingstats.com/rider/sohei-kaneko" TargetMode="External"/><Relationship Id="rId294" Type="http://schemas.openxmlformats.org/officeDocument/2006/relationships/hyperlink" Target="https://www.procyclingstats.com/rider/lewis-askey" TargetMode="External"/><Relationship Id="rId308" Type="http://schemas.openxmlformats.org/officeDocument/2006/relationships/hyperlink" Target="https://www.procyclingstats.com/rider/pier-andre-cote" TargetMode="External"/><Relationship Id="rId515" Type="http://schemas.openxmlformats.org/officeDocument/2006/relationships/hyperlink" Target="https://www.procyclingstats.com/rider/jensen-plowright" TargetMode="External"/><Relationship Id="rId722" Type="http://schemas.openxmlformats.org/officeDocument/2006/relationships/hyperlink" Target="https://www.procyclingstats.com/rider/jan-christen" TargetMode="External"/><Relationship Id="rId89" Type="http://schemas.openxmlformats.org/officeDocument/2006/relationships/hyperlink" Target="https://www.procyclingstats.com/rider/luke-plapp" TargetMode="External"/><Relationship Id="rId154" Type="http://schemas.openxmlformats.org/officeDocument/2006/relationships/hyperlink" Target="https://www.procyclingstats.com/rider/marco-haller" TargetMode="External"/><Relationship Id="rId361" Type="http://schemas.openxmlformats.org/officeDocument/2006/relationships/hyperlink" Target="https://www.procyclingstats.com/rider/valerio-conti" TargetMode="External"/><Relationship Id="rId599" Type="http://schemas.openxmlformats.org/officeDocument/2006/relationships/hyperlink" Target="https://www.procyclingstats.com/rider/thomas-champion" TargetMode="External"/><Relationship Id="rId1005" Type="http://schemas.openxmlformats.org/officeDocument/2006/relationships/hyperlink" Target="https://www.procyclingstats.com/rider/emil-touda" TargetMode="External"/><Relationship Id="rId459" Type="http://schemas.openxmlformats.org/officeDocument/2006/relationships/hyperlink" Target="https://www.procyclingstats.com/rider/antonio-pedrero" TargetMode="External"/><Relationship Id="rId666" Type="http://schemas.openxmlformats.org/officeDocument/2006/relationships/hyperlink" Target="https://www.procyclingstats.com/rider/hugo-lennartsson" TargetMode="External"/><Relationship Id="rId873" Type="http://schemas.openxmlformats.org/officeDocument/2006/relationships/hyperlink" Target="https://www.procyclingstats.com/rider/otto-van-zanden" TargetMode="External"/><Relationship Id="rId1089" Type="http://schemas.openxmlformats.org/officeDocument/2006/relationships/hyperlink" Target="https://www.procyclingstats.com/rider/marino-kobayashi" TargetMode="External"/><Relationship Id="rId16" Type="http://schemas.openxmlformats.org/officeDocument/2006/relationships/hyperlink" Target="https://www.procyclingstats.com/rider/sergio-higuita" TargetMode="External"/><Relationship Id="rId221" Type="http://schemas.openxmlformats.org/officeDocument/2006/relationships/hyperlink" Target="https://www.procyclingstats.com/rider/gonzalo-serrano" TargetMode="External"/><Relationship Id="rId319" Type="http://schemas.openxmlformats.org/officeDocument/2006/relationships/hyperlink" Target="https://www.procyclingstats.com/rider/paul-ourselin" TargetMode="External"/><Relationship Id="rId526" Type="http://schemas.openxmlformats.org/officeDocument/2006/relationships/hyperlink" Target="https://www.procyclingstats.com/rider/yuma-koishi" TargetMode="External"/><Relationship Id="rId733" Type="http://schemas.openxmlformats.org/officeDocument/2006/relationships/hyperlink" Target="https://www.procyclingstats.com/rider/liam-slock" TargetMode="External"/><Relationship Id="rId940" Type="http://schemas.openxmlformats.org/officeDocument/2006/relationships/hyperlink" Target="https://www.procyclingstats.com/rider/gerben-kuypers" TargetMode="External"/><Relationship Id="rId1016" Type="http://schemas.openxmlformats.org/officeDocument/2006/relationships/hyperlink" Target="https://www.procyclingstats.com/rider/henrik-pedersen" TargetMode="External"/><Relationship Id="rId165" Type="http://schemas.openxmlformats.org/officeDocument/2006/relationships/hyperlink" Target="https://www.procyclingstats.com/rider/bruno-armirail" TargetMode="External"/><Relationship Id="rId372" Type="http://schemas.openxmlformats.org/officeDocument/2006/relationships/hyperlink" Target="https://www.procyclingstats.com/rider/jens-reynders" TargetMode="External"/><Relationship Id="rId677" Type="http://schemas.openxmlformats.org/officeDocument/2006/relationships/hyperlink" Target="https://www.procyclingstats.com/rider/martijn-rasenberg" TargetMode="External"/><Relationship Id="rId800" Type="http://schemas.openxmlformats.org/officeDocument/2006/relationships/hyperlink" Target="https://www.procyclingstats.com/rider/boris-clark" TargetMode="External"/><Relationship Id="rId232" Type="http://schemas.openxmlformats.org/officeDocument/2006/relationships/hyperlink" Target="https://www.procyclingstats.com/rider/sean-quinn" TargetMode="External"/><Relationship Id="rId884" Type="http://schemas.openxmlformats.org/officeDocument/2006/relationships/hyperlink" Target="https://www.procyclingstats.com/rider/venantas-lasinis" TargetMode="External"/><Relationship Id="rId27" Type="http://schemas.openxmlformats.org/officeDocument/2006/relationships/hyperlink" Target="https://www.procyclingstats.com/rider/adam-yates" TargetMode="External"/><Relationship Id="rId537" Type="http://schemas.openxmlformats.org/officeDocument/2006/relationships/hyperlink" Target="https://www.procyclingstats.com/rider/louis-blouwe" TargetMode="External"/><Relationship Id="rId744" Type="http://schemas.openxmlformats.org/officeDocument/2006/relationships/hyperlink" Target="https://www.procyclingstats.com/rider/red-walters" TargetMode="External"/><Relationship Id="rId951" Type="http://schemas.openxmlformats.org/officeDocument/2006/relationships/hyperlink" Target="https://www.procyclingstats.com/rider/ludovico-crescioli" TargetMode="External"/><Relationship Id="rId80" Type="http://schemas.openxmlformats.org/officeDocument/2006/relationships/hyperlink" Target="https://www.procyclingstats.com/rider/alberto-bettiol" TargetMode="External"/><Relationship Id="rId176" Type="http://schemas.openxmlformats.org/officeDocument/2006/relationships/hyperlink" Target="https://www.procyclingstats.com/rider/michael-storer" TargetMode="External"/><Relationship Id="rId383" Type="http://schemas.openxmlformats.org/officeDocument/2006/relationships/hyperlink" Target="https://www.procyclingstats.com/rider/laurens-de-plus" TargetMode="External"/><Relationship Id="rId590" Type="http://schemas.openxmlformats.org/officeDocument/2006/relationships/hyperlink" Target="https://www.procyclingstats.com/rider/delio-fernandez" TargetMode="External"/><Relationship Id="rId604" Type="http://schemas.openxmlformats.org/officeDocument/2006/relationships/hyperlink" Target="https://www.procyclingstats.com/rider/andrea-garosio" TargetMode="External"/><Relationship Id="rId811" Type="http://schemas.openxmlformats.org/officeDocument/2006/relationships/hyperlink" Target="https://www.procyclingstats.com/rider/matisse-julien" TargetMode="External"/><Relationship Id="rId1027" Type="http://schemas.openxmlformats.org/officeDocument/2006/relationships/hyperlink" Target="https://www.procyclingstats.com/rider/joshua-huppertz" TargetMode="External"/><Relationship Id="rId243" Type="http://schemas.openxmlformats.org/officeDocument/2006/relationships/hyperlink" Target="https://www.procyclingstats.com/rider/jonathan-milan" TargetMode="External"/><Relationship Id="rId450" Type="http://schemas.openxmlformats.org/officeDocument/2006/relationships/hyperlink" Target="https://www.procyclingstats.com/rider/simon-geschke" TargetMode="External"/><Relationship Id="rId688" Type="http://schemas.openxmlformats.org/officeDocument/2006/relationships/hyperlink" Target="https://www.procyclingstats.com/rider/frank-van-den-broek" TargetMode="External"/><Relationship Id="rId895" Type="http://schemas.openxmlformats.org/officeDocument/2006/relationships/hyperlink" Target="https://www.procyclingstats.com/rider/lawrence-warbasse" TargetMode="External"/><Relationship Id="rId909" Type="http://schemas.openxmlformats.org/officeDocument/2006/relationships/hyperlink" Target="https://www.procyclingstats.com/rider/anze-ravbar" TargetMode="External"/><Relationship Id="rId1080" Type="http://schemas.openxmlformats.org/officeDocument/2006/relationships/hyperlink" Target="https://www.procyclingstats.com/rider/carson-miles" TargetMode="External"/><Relationship Id="rId38" Type="http://schemas.openxmlformats.org/officeDocument/2006/relationships/hyperlink" Target="https://www.procyclingstats.com/rider/thomas-pidcock" TargetMode="External"/><Relationship Id="rId103" Type="http://schemas.openxmlformats.org/officeDocument/2006/relationships/hyperlink" Target="https://www.procyclingstats.com/rider/magnus-cort-nielsen" TargetMode="External"/><Relationship Id="rId310" Type="http://schemas.openxmlformats.org/officeDocument/2006/relationships/hyperlink" Target="https://www.procyclingstats.com/rider/mathias-norsgaard" TargetMode="External"/><Relationship Id="rId548" Type="http://schemas.openxmlformats.org/officeDocument/2006/relationships/hyperlink" Target="https://www.procyclingstats.com/rider/siim-kiskonen" TargetMode="External"/><Relationship Id="rId755" Type="http://schemas.openxmlformats.org/officeDocument/2006/relationships/hyperlink" Target="https://www.procyclingstats.com/rider/damien-girard" TargetMode="External"/><Relationship Id="rId962" Type="http://schemas.openxmlformats.org/officeDocument/2006/relationships/hyperlink" Target="https://www.procyclingstats.com/rider/tom-donnenwirth" TargetMode="External"/><Relationship Id="rId91" Type="http://schemas.openxmlformats.org/officeDocument/2006/relationships/hyperlink" Target="https://www.procyclingstats.com/rider/tobias-halland-johannessen" TargetMode="External"/><Relationship Id="rId187" Type="http://schemas.openxmlformats.org/officeDocument/2006/relationships/hyperlink" Target="https://www.procyclingstats.com/rider/simon-clarke" TargetMode="External"/><Relationship Id="rId394" Type="http://schemas.openxmlformats.org/officeDocument/2006/relationships/hyperlink" Target="https://www.procyclingstats.com/rider/matus-stocek" TargetMode="External"/><Relationship Id="rId408" Type="http://schemas.openxmlformats.org/officeDocument/2006/relationships/hyperlink" Target="https://www.procyclingstats.com/rider/joshua-tarling" TargetMode="External"/><Relationship Id="rId615" Type="http://schemas.openxmlformats.org/officeDocument/2006/relationships/hyperlink" Target="https://www.procyclingstats.com/rider/moise-mugisha" TargetMode="External"/><Relationship Id="rId822" Type="http://schemas.openxmlformats.org/officeDocument/2006/relationships/hyperlink" Target="https://www.procyclingstats.com/rider/aidan-james-mendoza" TargetMode="External"/><Relationship Id="rId1038" Type="http://schemas.openxmlformats.org/officeDocument/2006/relationships/hyperlink" Target="https://www.procyclingstats.com/rider/dean-harvey" TargetMode="External"/><Relationship Id="rId254" Type="http://schemas.openxmlformats.org/officeDocument/2006/relationships/hyperlink" Target="https://www.procyclingstats.com/rider/oscar-onley" TargetMode="External"/><Relationship Id="rId699" Type="http://schemas.openxmlformats.org/officeDocument/2006/relationships/hyperlink" Target="https://www.procyclingstats.com/rider/alexandre-delettre" TargetMode="External"/><Relationship Id="rId1091" Type="http://schemas.openxmlformats.org/officeDocument/2006/relationships/hyperlink" Target="https://www.procyclingstats.com/rider/dillon-corkery" TargetMode="External"/><Relationship Id="rId49" Type="http://schemas.openxmlformats.org/officeDocument/2006/relationships/hyperlink" Target="https://www.procyclingstats.com/rider/sam-bennett" TargetMode="External"/><Relationship Id="rId114" Type="http://schemas.openxmlformats.org/officeDocument/2006/relationships/hyperlink" Target="https://www.procyclingstats.com/rider/rudy-molard" TargetMode="External"/><Relationship Id="rId461" Type="http://schemas.openxmlformats.org/officeDocument/2006/relationships/hyperlink" Target="https://www.procyclingstats.com/rider/xandro-meurisse" TargetMode="External"/><Relationship Id="rId559" Type="http://schemas.openxmlformats.org/officeDocument/2006/relationships/hyperlink" Target="https://www.procyclingstats.com/rider/davide-bomboi" TargetMode="External"/><Relationship Id="rId766" Type="http://schemas.openxmlformats.org/officeDocument/2006/relationships/hyperlink" Target="https://www.procyclingstats.com/rider/brandon-alejandro-rojas-vega" TargetMode="External"/><Relationship Id="rId198" Type="http://schemas.openxmlformats.org/officeDocument/2006/relationships/hyperlink" Target="https://www.procyclingstats.com/rider/einer-augusto-rubio-reyes" TargetMode="External"/><Relationship Id="rId321" Type="http://schemas.openxmlformats.org/officeDocument/2006/relationships/hyperlink" Target="https://www.procyclingstats.com/rider/paul-lapeira" TargetMode="External"/><Relationship Id="rId419" Type="http://schemas.openxmlformats.org/officeDocument/2006/relationships/hyperlink" Target="https://www.procyclingstats.com/rider/marco-murgano" TargetMode="External"/><Relationship Id="rId626" Type="http://schemas.openxmlformats.org/officeDocument/2006/relationships/hyperlink" Target="https://www.procyclingstats.com/rider/dmitriy-gruzdev" TargetMode="External"/><Relationship Id="rId973" Type="http://schemas.openxmlformats.org/officeDocument/2006/relationships/hyperlink" Target="https://www.procyclingstats.com/rider/luca-towers" TargetMode="External"/><Relationship Id="rId1049" Type="http://schemas.openxmlformats.org/officeDocument/2006/relationships/hyperlink" Target="https://www.procyclingstats.com/rider/martin-papanov" TargetMode="External"/><Relationship Id="rId833" Type="http://schemas.openxmlformats.org/officeDocument/2006/relationships/hyperlink" Target="https://www.procyclingstats.com/rider/oliver-stenning" TargetMode="External"/><Relationship Id="rId265" Type="http://schemas.openxmlformats.org/officeDocument/2006/relationships/hyperlink" Target="https://www.procyclingstats.com/rider/chris-harper" TargetMode="External"/><Relationship Id="rId472" Type="http://schemas.openxmlformats.org/officeDocument/2006/relationships/hyperlink" Target="https://www.procyclingstats.com/rider/kenneth-van-rooy" TargetMode="External"/><Relationship Id="rId900" Type="http://schemas.openxmlformats.org/officeDocument/2006/relationships/hyperlink" Target="https://www.procyclingstats.com/rider/roel-van-sintmaartensdijk" TargetMode="External"/><Relationship Id="rId125" Type="http://schemas.openxmlformats.org/officeDocument/2006/relationships/hyperlink" Target="https://www.procyclingstats.com/rider/alexander-kamp" TargetMode="External"/><Relationship Id="rId332" Type="http://schemas.openxmlformats.org/officeDocument/2006/relationships/hyperlink" Target="https://www.procyclingstats.com/rider/yannis-voisard" TargetMode="External"/><Relationship Id="rId777" Type="http://schemas.openxmlformats.org/officeDocument/2006/relationships/hyperlink" Target="https://www.procyclingstats.com/rider/jordan-labrosse" TargetMode="External"/><Relationship Id="rId984" Type="http://schemas.openxmlformats.org/officeDocument/2006/relationships/hyperlink" Target="https://www.procyclingstats.com/rider/andrew-august" TargetMode="External"/><Relationship Id="rId637" Type="http://schemas.openxmlformats.org/officeDocument/2006/relationships/hyperlink" Target="https://www.procyclingstats.com/rider/tomas-contte" TargetMode="External"/><Relationship Id="rId844" Type="http://schemas.openxmlformats.org/officeDocument/2006/relationships/hyperlink" Target="https://www.procyclingstats.com/rider/albert-torres" TargetMode="External"/><Relationship Id="rId276" Type="http://schemas.openxmlformats.org/officeDocument/2006/relationships/hyperlink" Target="https://www.procyclingstats.com/rider/krists-neilands" TargetMode="External"/><Relationship Id="rId483" Type="http://schemas.openxmlformats.org/officeDocument/2006/relationships/hyperlink" Target="https://www.procyclingstats.com/rider/jannik-steimle" TargetMode="External"/><Relationship Id="rId690" Type="http://schemas.openxmlformats.org/officeDocument/2006/relationships/hyperlink" Target="https://www.procyclingstats.com/rider/kuicheng-wang" TargetMode="External"/><Relationship Id="rId704" Type="http://schemas.openxmlformats.org/officeDocument/2006/relationships/hyperlink" Target="https://www.procyclingstats.com/rider/antonio-carvalho" TargetMode="External"/><Relationship Id="rId911" Type="http://schemas.openxmlformats.org/officeDocument/2006/relationships/hyperlink" Target="https://www.procyclingstats.com/rider/daniel-vysocan" TargetMode="External"/><Relationship Id="rId40" Type="http://schemas.openxmlformats.org/officeDocument/2006/relationships/hyperlink" Target="https://www.procyclingstats.com/rider/valentin-madouas" TargetMode="External"/><Relationship Id="rId136" Type="http://schemas.openxmlformats.org/officeDocument/2006/relationships/hyperlink" Target="https://www.procyclingstats.com/rider/attila-valter" TargetMode="External"/><Relationship Id="rId343" Type="http://schemas.openxmlformats.org/officeDocument/2006/relationships/hyperlink" Target="https://www.procyclingstats.com/rider/ewen-costiou" TargetMode="External"/><Relationship Id="rId550" Type="http://schemas.openxmlformats.org/officeDocument/2006/relationships/hyperlink" Target="https://www.procyclingstats.com/rider/bastien-tronchon" TargetMode="External"/><Relationship Id="rId788" Type="http://schemas.openxmlformats.org/officeDocument/2006/relationships/hyperlink" Target="https://www.procyclingstats.com/rider/kamiel-eeman" TargetMode="External"/><Relationship Id="rId995" Type="http://schemas.openxmlformats.org/officeDocument/2006/relationships/hyperlink" Target="https://www.procyclingstats.com/rider/goncalo-leaca" TargetMode="External"/><Relationship Id="rId203" Type="http://schemas.openxmlformats.org/officeDocument/2006/relationships/hyperlink" Target="https://www.procyclingstats.com/rider/filippo-fiorelli" TargetMode="External"/><Relationship Id="rId648" Type="http://schemas.openxmlformats.org/officeDocument/2006/relationships/hyperlink" Target="https://www.procyclingstats.com/rider/javier-serrano" TargetMode="External"/><Relationship Id="rId855" Type="http://schemas.openxmlformats.org/officeDocument/2006/relationships/hyperlink" Target="https://www.procyclingstats.com/rider/martin-voltr" TargetMode="External"/><Relationship Id="rId1040" Type="http://schemas.openxmlformats.org/officeDocument/2006/relationships/hyperlink" Target="https://www.procyclingstats.com/rider/laurent-gervais" TargetMode="External"/><Relationship Id="rId287" Type="http://schemas.openxmlformats.org/officeDocument/2006/relationships/hyperlink" Target="https://www.procyclingstats.com/rider/sasha-weemaes" TargetMode="External"/><Relationship Id="rId410" Type="http://schemas.openxmlformats.org/officeDocument/2006/relationships/hyperlink" Target="https://www.procyclingstats.com/rider/david-dekker" TargetMode="External"/><Relationship Id="rId494" Type="http://schemas.openxmlformats.org/officeDocument/2006/relationships/hyperlink" Target="https://www.procyclingstats.com/rider/scott-mcgill" TargetMode="External"/><Relationship Id="rId508" Type="http://schemas.openxmlformats.org/officeDocument/2006/relationships/hyperlink" Target="https://www.procyclingstats.com/rider/emmanuel-morin" TargetMode="External"/><Relationship Id="rId715" Type="http://schemas.openxmlformats.org/officeDocument/2006/relationships/hyperlink" Target="https://www.procyclingstats.com/rider/giacomo-villa" TargetMode="External"/><Relationship Id="rId922" Type="http://schemas.openxmlformats.org/officeDocument/2006/relationships/hyperlink" Target="https://www.procyclingstats.com/rider/lorenzo-peschi" TargetMode="External"/><Relationship Id="rId147" Type="http://schemas.openxmlformats.org/officeDocument/2006/relationships/hyperlink" Target="https://www.procyclingstats.com/rider/andreas-kron" TargetMode="External"/><Relationship Id="rId354" Type="http://schemas.openxmlformats.org/officeDocument/2006/relationships/hyperlink" Target="https://www.procyclingstats.com/rider/matteo-moschetti" TargetMode="External"/><Relationship Id="rId799" Type="http://schemas.openxmlformats.org/officeDocument/2006/relationships/hyperlink" Target="https://www.procyclingstats.com/rider/ruben-mario-acosta" TargetMode="External"/><Relationship Id="rId51" Type="http://schemas.openxmlformats.org/officeDocument/2006/relationships/hyperlink" Target="https://www.procyclingstats.com/rider/danny-van-poppel" TargetMode="External"/><Relationship Id="rId561" Type="http://schemas.openxmlformats.org/officeDocument/2006/relationships/hyperlink" Target="https://www.procyclingstats.com/rider/loe-van-belle" TargetMode="External"/><Relationship Id="rId659" Type="http://schemas.openxmlformats.org/officeDocument/2006/relationships/hyperlink" Target="https://www.procyclingstats.com/rider/fernando-tercero-lopez" TargetMode="External"/><Relationship Id="rId866" Type="http://schemas.openxmlformats.org/officeDocument/2006/relationships/hyperlink" Target="https://www.procyclingstats.com/rider/filippo-tagliani" TargetMode="External"/><Relationship Id="rId214" Type="http://schemas.openxmlformats.org/officeDocument/2006/relationships/hyperlink" Target="https://www.procyclingstats.com/rider/mattia-cattaneo" TargetMode="External"/><Relationship Id="rId298" Type="http://schemas.openxmlformats.org/officeDocument/2006/relationships/hyperlink" Target="https://www.procyclingstats.com/rider/thomas-gloag" TargetMode="External"/><Relationship Id="rId421" Type="http://schemas.openxmlformats.org/officeDocument/2006/relationships/hyperlink" Target="https://www.procyclingstats.com/rider/jonas-rickaert" TargetMode="External"/><Relationship Id="rId519" Type="http://schemas.openxmlformats.org/officeDocument/2006/relationships/hyperlink" Target="https://www.procyclingstats.com/rider/tord-gudmestad" TargetMode="External"/><Relationship Id="rId1051" Type="http://schemas.openxmlformats.org/officeDocument/2006/relationships/hyperlink" Target="https://www.procyclingstats.com/rider/kaan-ozkalbim" TargetMode="External"/><Relationship Id="rId158" Type="http://schemas.openxmlformats.org/officeDocument/2006/relationships/hyperlink" Target="https://www.procyclingstats.com/rider/tao-geoghegan-hart" TargetMode="External"/><Relationship Id="rId726" Type="http://schemas.openxmlformats.org/officeDocument/2006/relationships/hyperlink" Target="https://www.procyclingstats.com/rider/jean-louis-le" TargetMode="External"/><Relationship Id="rId933" Type="http://schemas.openxmlformats.org/officeDocument/2006/relationships/hyperlink" Target="https://www.procyclingstats.com/rider/jeferson-armando-ruiz-acuna" TargetMode="External"/><Relationship Id="rId1009" Type="http://schemas.openxmlformats.org/officeDocument/2006/relationships/hyperlink" Target="https://www.procyclingstats.com/rider/joshua-gudnitz" TargetMode="External"/><Relationship Id="rId62" Type="http://schemas.openxmlformats.org/officeDocument/2006/relationships/hyperlink" Target="https://www.procyclingstats.com/rider/andreas-leknessund" TargetMode="External"/><Relationship Id="rId365" Type="http://schemas.openxmlformats.org/officeDocument/2006/relationships/hyperlink" Target="https://www.procyclingstats.com/rider/damien-howson" TargetMode="External"/><Relationship Id="rId572" Type="http://schemas.openxmlformats.org/officeDocument/2006/relationships/hyperlink" Target="https://www.procyclingstats.com/rider/hayato-okamoto" TargetMode="External"/><Relationship Id="rId225" Type="http://schemas.openxmlformats.org/officeDocument/2006/relationships/hyperlink" Target="https://www.procyclingstats.com/rider/lawson-craddock" TargetMode="External"/><Relationship Id="rId432" Type="http://schemas.openxmlformats.org/officeDocument/2006/relationships/hyperlink" Target="https://www.procyclingstats.com/rider/karel-vacek" TargetMode="External"/><Relationship Id="rId877" Type="http://schemas.openxmlformats.org/officeDocument/2006/relationships/hyperlink" Target="https://www.procyclingstats.com/rider/franklin-archibold" TargetMode="External"/><Relationship Id="rId1062" Type="http://schemas.openxmlformats.org/officeDocument/2006/relationships/hyperlink" Target="https://www.procyclingstats.com/rider/martijn-tusveld" TargetMode="External"/><Relationship Id="rId737" Type="http://schemas.openxmlformats.org/officeDocument/2006/relationships/hyperlink" Target="https://www.procyclingstats.com/rider/jardi-christiaan-van-der-lee" TargetMode="External"/><Relationship Id="rId944" Type="http://schemas.openxmlformats.org/officeDocument/2006/relationships/hyperlink" Target="https://www.procyclingstats.com/rider/johannes-adamietz" TargetMode="External"/><Relationship Id="rId73" Type="http://schemas.openxmlformats.org/officeDocument/2006/relationships/hyperlink" Target="https://www.procyclingstats.com/rider/hugh-carthy" TargetMode="External"/><Relationship Id="rId169" Type="http://schemas.openxmlformats.org/officeDocument/2006/relationships/hyperlink" Target="https://www.procyclingstats.com/rider/nicola-conci" TargetMode="External"/><Relationship Id="rId376" Type="http://schemas.openxmlformats.org/officeDocument/2006/relationships/hyperlink" Target="https://www.procyclingstats.com/rider/daniel-babor" TargetMode="External"/><Relationship Id="rId583" Type="http://schemas.openxmlformats.org/officeDocument/2006/relationships/hyperlink" Target="https://www.procyclingstats.com/rider/jose-manuel-diaz-gallego" TargetMode="External"/><Relationship Id="rId790" Type="http://schemas.openxmlformats.org/officeDocument/2006/relationships/hyperlink" Target="https://www.procyclingstats.com/rider/dillon-geary" TargetMode="External"/><Relationship Id="rId804" Type="http://schemas.openxmlformats.org/officeDocument/2006/relationships/hyperlink" Target="https://www.procyclingstats.com/rider/fabian-lienhard" TargetMode="External"/><Relationship Id="rId4" Type="http://schemas.openxmlformats.org/officeDocument/2006/relationships/hyperlink" Target="https://www.procyclingstats.com/rider/richard-carapaz" TargetMode="External"/><Relationship Id="rId236" Type="http://schemas.openxmlformats.org/officeDocument/2006/relationships/hyperlink" Target="https://www.procyclingstats.com/rider/clement-berthet" TargetMode="External"/><Relationship Id="rId443" Type="http://schemas.openxmlformats.org/officeDocument/2006/relationships/hyperlink" Target="https://www.procyclingstats.com/rider/riley-sheehan" TargetMode="External"/><Relationship Id="rId650" Type="http://schemas.openxmlformats.org/officeDocument/2006/relationships/hyperlink" Target="https://www.procyclingstats.com/rider/martijn-budding" TargetMode="External"/><Relationship Id="rId888" Type="http://schemas.openxmlformats.org/officeDocument/2006/relationships/hyperlink" Target="https://www.procyclingstats.com/rider/sebastian-brenes" TargetMode="External"/><Relationship Id="rId1073" Type="http://schemas.openxmlformats.org/officeDocument/2006/relationships/hyperlink" Target="https://www.procyclingstats.com/rider/noah-vandenbranden" TargetMode="External"/><Relationship Id="rId303" Type="http://schemas.openxmlformats.org/officeDocument/2006/relationships/hyperlink" Target="https://www.procyclingstats.com/rider/simon-carr" TargetMode="External"/><Relationship Id="rId748" Type="http://schemas.openxmlformats.org/officeDocument/2006/relationships/hyperlink" Target="https://www.procyclingstats.com/rider/gorka-sorarrain" TargetMode="External"/><Relationship Id="rId955" Type="http://schemas.openxmlformats.org/officeDocument/2006/relationships/hyperlink" Target="https://www.procyclingstats.com/rider/rodrigo-alvarez" TargetMode="External"/><Relationship Id="rId84" Type="http://schemas.openxmlformats.org/officeDocument/2006/relationships/hyperlink" Target="https://www.procyclingstats.com/rider/mauri-vansevenant" TargetMode="External"/><Relationship Id="rId387" Type="http://schemas.openxmlformats.org/officeDocument/2006/relationships/hyperlink" Target="https://www.procyclingstats.com/rider/alexis-guerin" TargetMode="External"/><Relationship Id="rId510" Type="http://schemas.openxmlformats.org/officeDocument/2006/relationships/hyperlink" Target="https://www.procyclingstats.com/rider/adne-holter" TargetMode="External"/><Relationship Id="rId594" Type="http://schemas.openxmlformats.org/officeDocument/2006/relationships/hyperlink" Target="https://www.procyclingstats.com/rider/antonio-angulo" TargetMode="External"/><Relationship Id="rId608" Type="http://schemas.openxmlformats.org/officeDocument/2006/relationships/hyperlink" Target="https://www.procyclingstats.com/rider/jules-hesters" TargetMode="External"/><Relationship Id="rId815" Type="http://schemas.openxmlformats.org/officeDocument/2006/relationships/hyperlink" Target="https://www.procyclingstats.com/rider/muhammad-nur-aiman-bin-rosli" TargetMode="External"/><Relationship Id="rId247" Type="http://schemas.openxmlformats.org/officeDocument/2006/relationships/hyperlink" Target="https://www.procyclingstats.com/rider/marijn-van-den-berg" TargetMode="External"/><Relationship Id="rId899" Type="http://schemas.openxmlformats.org/officeDocument/2006/relationships/hyperlink" Target="https://www.procyclingstats.com/rider/max-walker" TargetMode="External"/><Relationship Id="rId1000" Type="http://schemas.openxmlformats.org/officeDocument/2006/relationships/hyperlink" Target="https://www.procyclingstats.com/rider/pierre-henry-basset" TargetMode="External"/><Relationship Id="rId1084" Type="http://schemas.openxmlformats.org/officeDocument/2006/relationships/hyperlink" Target="https://www.procyclingstats.com/rider/alekss-krasts" TargetMode="External"/><Relationship Id="rId107" Type="http://schemas.openxmlformats.org/officeDocument/2006/relationships/hyperlink" Target="https://www.procyclingstats.com/rider/max-walscheid" TargetMode="External"/><Relationship Id="rId454" Type="http://schemas.openxmlformats.org/officeDocument/2006/relationships/hyperlink" Target="https://www.procyclingstats.com/rider/quentin-pacher" TargetMode="External"/><Relationship Id="rId661" Type="http://schemas.openxmlformats.org/officeDocument/2006/relationships/hyperlink" Target="https://www.procyclingstats.com/rider/gianmarco-garofoli" TargetMode="External"/><Relationship Id="rId759" Type="http://schemas.openxmlformats.org/officeDocument/2006/relationships/hyperlink" Target="https://www.procyclingstats.com/rider/guillermo-thomas-silva-coussan" TargetMode="External"/><Relationship Id="rId966" Type="http://schemas.openxmlformats.org/officeDocument/2006/relationships/hyperlink" Target="https://www.procyclingstats.com/rider/nahom-zerai" TargetMode="External"/><Relationship Id="rId11" Type="http://schemas.openxmlformats.org/officeDocument/2006/relationships/hyperlink" Target="https://www.procyclingstats.com/rider/mathieu-van-der-poel" TargetMode="External"/><Relationship Id="rId314" Type="http://schemas.openxmlformats.org/officeDocument/2006/relationships/hyperlink" Target="https://www.procyclingstats.com/rider/thibau-nys" TargetMode="External"/><Relationship Id="rId398" Type="http://schemas.openxmlformats.org/officeDocument/2006/relationships/hyperlink" Target="https://www.procyclingstats.com/rider/rasmus-bogh-wallin" TargetMode="External"/><Relationship Id="rId521" Type="http://schemas.openxmlformats.org/officeDocument/2006/relationships/hyperlink" Target="https://www.procyclingstats.com/rider/vito-braet" TargetMode="External"/><Relationship Id="rId619" Type="http://schemas.openxmlformats.org/officeDocument/2006/relationships/hyperlink" Target="https://www.procyclingstats.com/rider/alexander-konychev" TargetMode="External"/><Relationship Id="rId95" Type="http://schemas.openxmlformats.org/officeDocument/2006/relationships/hyperlink" Target="https://www.procyclingstats.com/rider/kasper-asgreen" TargetMode="External"/><Relationship Id="rId160" Type="http://schemas.openxmlformats.org/officeDocument/2006/relationships/hyperlink" Target="https://www.procyclingstats.com/rider/soren-kragh-andersen" TargetMode="External"/><Relationship Id="rId826" Type="http://schemas.openxmlformats.org/officeDocument/2006/relationships/hyperlink" Target="https://www.procyclingstats.com/rider/mikel-retegi" TargetMode="External"/><Relationship Id="rId1011" Type="http://schemas.openxmlformats.org/officeDocument/2006/relationships/hyperlink" Target="https://www.procyclingstats.com/rider/sebastien-grignard" TargetMode="External"/><Relationship Id="rId258" Type="http://schemas.openxmlformats.org/officeDocument/2006/relationships/hyperlink" Target="https://www.procyclingstats.com/rider/aurelien-paret-peintre" TargetMode="External"/><Relationship Id="rId465" Type="http://schemas.openxmlformats.org/officeDocument/2006/relationships/hyperlink" Target="https://www.procyclingstats.com/rider/jimmy-janssens" TargetMode="External"/><Relationship Id="rId672" Type="http://schemas.openxmlformats.org/officeDocument/2006/relationships/hyperlink" Target="https://www.procyclingstats.com/rider/euro-kim" TargetMode="External"/><Relationship Id="rId1095" Type="http://schemas.openxmlformats.org/officeDocument/2006/relationships/hyperlink" Target="https://www.procyclingstats.com/rider/michael-kukrle" TargetMode="External"/><Relationship Id="rId22" Type="http://schemas.openxmlformats.org/officeDocument/2006/relationships/hyperlink" Target="https://www.procyclingstats.com/rider/carlos-rodriguez-cano" TargetMode="External"/><Relationship Id="rId118" Type="http://schemas.openxmlformats.org/officeDocument/2006/relationships/hyperlink" Target="https://www.procyclingstats.com/rider/jhonatan-narvaez" TargetMode="External"/><Relationship Id="rId325" Type="http://schemas.openxmlformats.org/officeDocument/2006/relationships/hyperlink" Target="https://www.procyclingstats.com/rider/nathan-earle" TargetMode="External"/><Relationship Id="rId532" Type="http://schemas.openxmlformats.org/officeDocument/2006/relationships/hyperlink" Target="https://www.procyclingstats.com/rider/attilio-viviani" TargetMode="External"/><Relationship Id="rId977" Type="http://schemas.openxmlformats.org/officeDocument/2006/relationships/hyperlink" Target="https://www.procyclingstats.com/rider/simone-roganti" TargetMode="External"/><Relationship Id="rId171" Type="http://schemas.openxmlformats.org/officeDocument/2006/relationships/hyperlink" Target="https://www.procyclingstats.com/rider/maximilian-schachmann" TargetMode="External"/><Relationship Id="rId837" Type="http://schemas.openxmlformats.org/officeDocument/2006/relationships/hyperlink" Target="https://www.procyclingstats.com/rider/leo-bouvier" TargetMode="External"/><Relationship Id="rId1022" Type="http://schemas.openxmlformats.org/officeDocument/2006/relationships/hyperlink" Target="https://www.procyclingstats.com/rider/robin-donze" TargetMode="External"/><Relationship Id="rId269" Type="http://schemas.openxmlformats.org/officeDocument/2006/relationships/hyperlink" Target="https://www.procyclingstats.com/rider/arvid-de-kleijn" TargetMode="External"/><Relationship Id="rId476" Type="http://schemas.openxmlformats.org/officeDocument/2006/relationships/hyperlink" Target="https://www.procyclingstats.com/rider/alan-banaszek" TargetMode="External"/><Relationship Id="rId683" Type="http://schemas.openxmlformats.org/officeDocument/2006/relationships/hyperlink" Target="https://www.procyclingstats.com/rider/silvan-dillier" TargetMode="External"/><Relationship Id="rId890" Type="http://schemas.openxmlformats.org/officeDocument/2006/relationships/hyperlink" Target="https://www.procyclingstats.com/rider/filip-reha" TargetMode="External"/><Relationship Id="rId904" Type="http://schemas.openxmlformats.org/officeDocument/2006/relationships/hyperlink" Target="https://www.procyclingstats.com/rider/wan-yau-lau" TargetMode="External"/><Relationship Id="rId33" Type="http://schemas.openxmlformats.org/officeDocument/2006/relationships/hyperlink" Target="https://www.procyclingstats.com/rider/ben-o-connor" TargetMode="External"/><Relationship Id="rId129" Type="http://schemas.openxmlformats.org/officeDocument/2006/relationships/hyperlink" Target="https://www.procyclingstats.com/rider/johan-esteban-chaves" TargetMode="External"/><Relationship Id="rId336" Type="http://schemas.openxmlformats.org/officeDocument/2006/relationships/hyperlink" Target="https://www.procyclingstats.com/rider/txomin-juaristi" TargetMode="External"/><Relationship Id="rId543" Type="http://schemas.openxmlformats.org/officeDocument/2006/relationships/hyperlink" Target="https://www.procyclingstats.com/rider/alexander-salby" TargetMode="External"/><Relationship Id="rId988" Type="http://schemas.openxmlformats.org/officeDocument/2006/relationships/hyperlink" Target="https://www.procyclingstats.com/rider/sergio-geovani-chumil-gonzalez" TargetMode="External"/><Relationship Id="rId182" Type="http://schemas.openxmlformats.org/officeDocument/2006/relationships/hyperlink" Target="https://www.procyclingstats.com/rider/george-bennett" TargetMode="External"/><Relationship Id="rId403" Type="http://schemas.openxmlformats.org/officeDocument/2006/relationships/hyperlink" Target="https://www.procyclingstats.com/rider/pelayo-sanchez-mayo" TargetMode="External"/><Relationship Id="rId750" Type="http://schemas.openxmlformats.org/officeDocument/2006/relationships/hyperlink" Target="https://www.procyclingstats.com/rider/amaury-capiot" TargetMode="External"/><Relationship Id="rId848" Type="http://schemas.openxmlformats.org/officeDocument/2006/relationships/hyperlink" Target="https://www.procyclingstats.com/rider/marcin-budzinski" TargetMode="External"/><Relationship Id="rId1033" Type="http://schemas.openxmlformats.org/officeDocument/2006/relationships/hyperlink" Target="https://www.procyclingstats.com/rider/yihua-fan" TargetMode="External"/><Relationship Id="rId487" Type="http://schemas.openxmlformats.org/officeDocument/2006/relationships/hyperlink" Target="https://www.procyclingstats.com/rider/marco-brenner" TargetMode="External"/><Relationship Id="rId610" Type="http://schemas.openxmlformats.org/officeDocument/2006/relationships/hyperlink" Target="https://www.procyclingstats.com/rider/giovanni-lonardi" TargetMode="External"/><Relationship Id="rId694" Type="http://schemas.openxmlformats.org/officeDocument/2006/relationships/hyperlink" Target="https://www.procyclingstats.com/rider/jon-agirre" TargetMode="External"/><Relationship Id="rId708" Type="http://schemas.openxmlformats.org/officeDocument/2006/relationships/hyperlink" Target="https://www.procyclingstats.com/rider/paul-magnier" TargetMode="External"/><Relationship Id="rId915" Type="http://schemas.openxmlformats.org/officeDocument/2006/relationships/hyperlink" Target="https://www.procyclingstats.com/rider/jarno-widar" TargetMode="External"/><Relationship Id="rId347" Type="http://schemas.openxmlformats.org/officeDocument/2006/relationships/hyperlink" Target="https://www.procyclingstats.com/rider/ben-hermans" TargetMode="External"/><Relationship Id="rId999" Type="http://schemas.openxmlformats.org/officeDocument/2006/relationships/hyperlink" Target="https://www.procyclingstats.com/rider/diego-pablo-sevilla" TargetMode="External"/><Relationship Id="rId44" Type="http://schemas.openxmlformats.org/officeDocument/2006/relationships/hyperlink" Target="https://www.procyclingstats.com/rider/bauke-mollema" TargetMode="External"/><Relationship Id="rId554" Type="http://schemas.openxmlformats.org/officeDocument/2006/relationships/hyperlink" Target="https://www.procyclingstats.com/rider/andoni-lopez-de-abetxuko-jimenez" TargetMode="External"/><Relationship Id="rId761" Type="http://schemas.openxmlformats.org/officeDocument/2006/relationships/hyperlink" Target="https://www.procyclingstats.com/rider/jose-muniz-vazquez" TargetMode="External"/><Relationship Id="rId859" Type="http://schemas.openxmlformats.org/officeDocument/2006/relationships/hyperlink" Target="https://www.procyclingstats.com/rider/gwen-leclainche" TargetMode="External"/><Relationship Id="rId193" Type="http://schemas.openxmlformats.org/officeDocument/2006/relationships/hyperlink" Target="https://www.procyclingstats.com/rider/juan-sebastian-molano" TargetMode="External"/><Relationship Id="rId207" Type="http://schemas.openxmlformats.org/officeDocument/2006/relationships/hyperlink" Target="https://www.procyclingstats.com/rider/torstein-traeen" TargetMode="External"/><Relationship Id="rId414" Type="http://schemas.openxmlformats.org/officeDocument/2006/relationships/hyperlink" Target="https://www.procyclingstats.com/rider/maikel-zijlaard" TargetMode="External"/><Relationship Id="rId498" Type="http://schemas.openxmlformats.org/officeDocument/2006/relationships/hyperlink" Target="https://www.procyclingstats.com/rider/rafael-reis" TargetMode="External"/><Relationship Id="rId621" Type="http://schemas.openxmlformats.org/officeDocument/2006/relationships/hyperlink" Target="https://www.procyclingstats.com/rider/manuel-penalver" TargetMode="External"/><Relationship Id="rId1044" Type="http://schemas.openxmlformats.org/officeDocument/2006/relationships/hyperlink" Target="https://www.procyclingstats.com/rider/taavi-kannimae" TargetMode="External"/><Relationship Id="rId260" Type="http://schemas.openxmlformats.org/officeDocument/2006/relationships/hyperlink" Target="https://www.procyclingstats.com/rider/john-degenkolb" TargetMode="External"/><Relationship Id="rId719" Type="http://schemas.openxmlformats.org/officeDocument/2006/relationships/hyperlink" Target="https://www.procyclingstats.com/rider/carl-frederik-bevort" TargetMode="External"/><Relationship Id="rId926" Type="http://schemas.openxmlformats.org/officeDocument/2006/relationships/hyperlink" Target="https://www.procyclingstats.com/rider/pau-marti-soriano" TargetMode="External"/><Relationship Id="rId55" Type="http://schemas.openxmlformats.org/officeDocument/2006/relationships/hyperlink" Target="https://www.procyclingstats.com/rider/phil-bauhaus" TargetMode="External"/><Relationship Id="rId120" Type="http://schemas.openxmlformats.org/officeDocument/2006/relationships/hyperlink" Target="https://www.procyclingstats.com/rider/carlos-verona" TargetMode="External"/><Relationship Id="rId358" Type="http://schemas.openxmlformats.org/officeDocument/2006/relationships/hyperlink" Target="https://www.procyclingstats.com/rider/aime-de-gendt" TargetMode="External"/><Relationship Id="rId565" Type="http://schemas.openxmlformats.org/officeDocument/2006/relationships/hyperlink" Target="https://www.procyclingstats.com/rider/david-lozano" TargetMode="External"/><Relationship Id="rId772" Type="http://schemas.openxmlformats.org/officeDocument/2006/relationships/hyperlink" Target="https://www.procyclingstats.com/rider/alessandro-pinarello" TargetMode="External"/><Relationship Id="rId218" Type="http://schemas.openxmlformats.org/officeDocument/2006/relationships/hyperlink" Target="https://www.procyclingstats.com/rider/connor-swift" TargetMode="External"/><Relationship Id="rId425" Type="http://schemas.openxmlformats.org/officeDocument/2006/relationships/hyperlink" Target="https://www.procyclingstats.com/rider/johannes-kulset" TargetMode="External"/><Relationship Id="rId632" Type="http://schemas.openxmlformats.org/officeDocument/2006/relationships/hyperlink" Target="https://www.procyclingstats.com/rider/enzo-paleni" TargetMode="External"/><Relationship Id="rId1055" Type="http://schemas.openxmlformats.org/officeDocument/2006/relationships/hyperlink" Target="https://www.procyclingstats.com/rider/tibor-del-grosso" TargetMode="External"/><Relationship Id="rId271" Type="http://schemas.openxmlformats.org/officeDocument/2006/relationships/hyperlink" Target="https://www.procyclingstats.com/rider/jefferson-alexander-cepeda" TargetMode="External"/><Relationship Id="rId937" Type="http://schemas.openxmlformats.org/officeDocument/2006/relationships/hyperlink" Target="https://www.procyclingstats.com/rider/pietro-mattio" TargetMode="External"/><Relationship Id="rId66" Type="http://schemas.openxmlformats.org/officeDocument/2006/relationships/hyperlink" Target="https://www.procyclingstats.com/rider/julian-alaphilippe" TargetMode="External"/><Relationship Id="rId131" Type="http://schemas.openxmlformats.org/officeDocument/2006/relationships/hyperlink" Target="https://www.procyclingstats.com/rider/mikkel-honore" TargetMode="External"/><Relationship Id="rId369" Type="http://schemas.openxmlformats.org/officeDocument/2006/relationships/hyperlink" Target="https://www.procyclingstats.com/rider/mark-donovan" TargetMode="External"/><Relationship Id="rId576" Type="http://schemas.openxmlformats.org/officeDocument/2006/relationships/hyperlink" Target="https://www.procyclingstats.com/rider/carter-bettles" TargetMode="External"/><Relationship Id="rId783" Type="http://schemas.openxmlformats.org/officeDocument/2006/relationships/hyperlink" Target="https://www.procyclingstats.com/rider/ilkhan-dostiyev" TargetMode="External"/><Relationship Id="rId990" Type="http://schemas.openxmlformats.org/officeDocument/2006/relationships/hyperlink" Target="https://www.procyclingstats.com/rider/hugo-scala-jr" TargetMode="External"/><Relationship Id="rId229" Type="http://schemas.openxmlformats.org/officeDocument/2006/relationships/hyperlink" Target="https://www.procyclingstats.com/rider/clement-venturini" TargetMode="External"/><Relationship Id="rId436" Type="http://schemas.openxmlformats.org/officeDocument/2006/relationships/hyperlink" Target="https://www.procyclingstats.com/rider/welay-hagos-berhe" TargetMode="External"/><Relationship Id="rId643" Type="http://schemas.openxmlformats.org/officeDocument/2006/relationships/hyperlink" Target="https://www.procyclingstats.com/rider/lucas-eriksson" TargetMode="External"/><Relationship Id="rId1066" Type="http://schemas.openxmlformats.org/officeDocument/2006/relationships/hyperlink" Target="https://www.procyclingstats.com/rider/kazuto-minami" TargetMode="External"/><Relationship Id="rId850" Type="http://schemas.openxmlformats.org/officeDocument/2006/relationships/hyperlink" Target="https://www.procyclingstats.com/rider/matthew-brennan" TargetMode="External"/><Relationship Id="rId948" Type="http://schemas.openxmlformats.org/officeDocument/2006/relationships/hyperlink" Target="https://www.procyclingstats.com/rider/luca-dressler" TargetMode="External"/><Relationship Id="rId77" Type="http://schemas.openxmlformats.org/officeDocument/2006/relationships/hyperlink" Target="https://www.procyclingstats.com/rider/giulio-ciccone" TargetMode="External"/><Relationship Id="rId282" Type="http://schemas.openxmlformats.org/officeDocument/2006/relationships/hyperlink" Target="https://www.procyclingstats.com/rider/erlend-blikra" TargetMode="External"/><Relationship Id="rId503" Type="http://schemas.openxmlformats.org/officeDocument/2006/relationships/hyperlink" Target="https://www.procyclingstats.com/rider/tom-bohli" TargetMode="External"/><Relationship Id="rId587" Type="http://schemas.openxmlformats.org/officeDocument/2006/relationships/hyperlink" Target="https://www.procyclingstats.com/rider/anders-skaarseth" TargetMode="External"/><Relationship Id="rId710" Type="http://schemas.openxmlformats.org/officeDocument/2006/relationships/hyperlink" Target="https://www.procyclingstats.com/rider/magnus-bak-klaris" TargetMode="External"/><Relationship Id="rId808" Type="http://schemas.openxmlformats.org/officeDocument/2006/relationships/hyperlink" Target="https://www.procyclingstats.com/rider/clement-braz-afonso" TargetMode="External"/><Relationship Id="rId8" Type="http://schemas.openxmlformats.org/officeDocument/2006/relationships/hyperlink" Target="https://www.procyclingstats.com/rider/jonas-vingegaard-rasmussen" TargetMode="External"/><Relationship Id="rId142" Type="http://schemas.openxmlformats.org/officeDocument/2006/relationships/hyperlink" Target="https://www.procyclingstats.com/rider/jordi-meeus" TargetMode="External"/><Relationship Id="rId447" Type="http://schemas.openxmlformats.org/officeDocument/2006/relationships/hyperlink" Target="https://www.procyclingstats.com/rider/jan-tratnik" TargetMode="External"/><Relationship Id="rId794" Type="http://schemas.openxmlformats.org/officeDocument/2006/relationships/hyperlink" Target="https://www.procyclingstats.com/rider/bentley-niquet-olden" TargetMode="External"/><Relationship Id="rId1077" Type="http://schemas.openxmlformats.org/officeDocument/2006/relationships/hyperlink" Target="https://www.procyclingstats.com/rider/markel-beloki" TargetMode="External"/><Relationship Id="rId654" Type="http://schemas.openxmlformats.org/officeDocument/2006/relationships/hyperlink" Target="https://www.procyclingstats.com/rider/rasmus-sojbergpedersen" TargetMode="External"/><Relationship Id="rId861" Type="http://schemas.openxmlformats.org/officeDocument/2006/relationships/hyperlink" Target="https://www.procyclingstats.com/rider/jeremy-lecroq" TargetMode="External"/><Relationship Id="rId959" Type="http://schemas.openxmlformats.org/officeDocument/2006/relationships/hyperlink" Target="https://www.procyclingstats.com/rider/fergus-browning" TargetMode="External"/><Relationship Id="rId293" Type="http://schemas.openxmlformats.org/officeDocument/2006/relationships/hyperlink" Target="https://www.procyclingstats.com/rider/mathias-vacek" TargetMode="External"/><Relationship Id="rId307" Type="http://schemas.openxmlformats.org/officeDocument/2006/relationships/hyperlink" Target="https://www.procyclingstats.com/rider/antonio-tiberi" TargetMode="External"/><Relationship Id="rId514" Type="http://schemas.openxmlformats.org/officeDocument/2006/relationships/hyperlink" Target="https://www.procyclingstats.com/rider/donavan-grondin" TargetMode="External"/><Relationship Id="rId721" Type="http://schemas.openxmlformats.org/officeDocument/2006/relationships/hyperlink" Target="https://www.procyclingstats.com/rider/axel-huens" TargetMode="External"/><Relationship Id="rId88" Type="http://schemas.openxmlformats.org/officeDocument/2006/relationships/hyperlink" Target="https://www.procyclingstats.com/rider/toms-skujins" TargetMode="External"/><Relationship Id="rId153" Type="http://schemas.openxmlformats.org/officeDocument/2006/relationships/hyperlink" Target="https://www.procyclingstats.com/rider/samuele-battistella" TargetMode="External"/><Relationship Id="rId360" Type="http://schemas.openxmlformats.org/officeDocument/2006/relationships/hyperlink" Target="https://www.procyclingstats.com/rider/nils-eekhoff" TargetMode="External"/><Relationship Id="rId598" Type="http://schemas.openxmlformats.org/officeDocument/2006/relationships/hyperlink" Target="https://www.procyclingstats.com/rider/luca-colnaghi" TargetMode="External"/><Relationship Id="rId819" Type="http://schemas.openxmlformats.org/officeDocument/2006/relationships/hyperlink" Target="https://www.procyclingstats.com/rider/yutao-shen" TargetMode="External"/><Relationship Id="rId1004" Type="http://schemas.openxmlformats.org/officeDocument/2006/relationships/hyperlink" Target="https://www.procyclingstats.com/rider/karsten-larsen-feldmann" TargetMode="External"/><Relationship Id="rId220" Type="http://schemas.openxmlformats.org/officeDocument/2006/relationships/hyperlink" Target="https://www.procyclingstats.com/rider/timothy-dupont" TargetMode="External"/><Relationship Id="rId458" Type="http://schemas.openxmlformats.org/officeDocument/2006/relationships/hyperlink" Target="https://www.procyclingstats.com/rider/steven-kruijswijk" TargetMode="External"/><Relationship Id="rId665" Type="http://schemas.openxmlformats.org/officeDocument/2006/relationships/hyperlink" Target="https://www.procyclingstats.com/rider/sander-de-pestel" TargetMode="External"/><Relationship Id="rId872" Type="http://schemas.openxmlformats.org/officeDocument/2006/relationships/hyperlink" Target="https://www.procyclingstats.com/rider/ronan-o-connor" TargetMode="External"/><Relationship Id="rId1088" Type="http://schemas.openxmlformats.org/officeDocument/2006/relationships/hyperlink" Target="https://www.procyclingstats.com/rider/narankhuu-baterdene" TargetMode="External"/><Relationship Id="rId15" Type="http://schemas.openxmlformats.org/officeDocument/2006/relationships/hyperlink" Target="https://www.procyclingstats.com/rider/christophe-laporte" TargetMode="External"/><Relationship Id="rId318" Type="http://schemas.openxmlformats.org/officeDocument/2006/relationships/hyperlink" Target="https://www.procyclingstats.com/rider/ben-zwiehoff" TargetMode="External"/><Relationship Id="rId525" Type="http://schemas.openxmlformats.org/officeDocument/2006/relationships/hyperlink" Target="https://www.procyclingstats.com/rider/valentin-midey" TargetMode="External"/><Relationship Id="rId732" Type="http://schemas.openxmlformats.org/officeDocument/2006/relationships/hyperlink" Target="https://www.procyclingstats.com/rider/simon-dehairs" TargetMode="External"/><Relationship Id="rId99" Type="http://schemas.openxmlformats.org/officeDocument/2006/relationships/hyperlink" Target="https://www.procyclingstats.com/rider/aleksey-lutsenko" TargetMode="External"/><Relationship Id="rId164" Type="http://schemas.openxmlformats.org/officeDocument/2006/relationships/hyperlink" Target="https://www.procyclingstats.com/rider/gerben-thijssen-bel" TargetMode="External"/><Relationship Id="rId371" Type="http://schemas.openxmlformats.org/officeDocument/2006/relationships/hyperlink" Target="https://www.procyclingstats.com/rider/matteo-badilatti" TargetMode="External"/><Relationship Id="rId1015" Type="http://schemas.openxmlformats.org/officeDocument/2006/relationships/hyperlink" Target="https://www.procyclingstats.com/rider/michael-leonard1" TargetMode="External"/><Relationship Id="rId469" Type="http://schemas.openxmlformats.org/officeDocument/2006/relationships/hyperlink" Target="https://www.procyclingstats.com/rider/jonathan-lastra" TargetMode="External"/><Relationship Id="rId676" Type="http://schemas.openxmlformats.org/officeDocument/2006/relationships/hyperlink" Target="https://www.procyclingstats.com/rider/patrick-eddy2" TargetMode="External"/><Relationship Id="rId883" Type="http://schemas.openxmlformats.org/officeDocument/2006/relationships/hyperlink" Target="https://www.procyclingstats.com/rider/karlis-klismets" TargetMode="External"/><Relationship Id="rId26" Type="http://schemas.openxmlformats.org/officeDocument/2006/relationships/hyperlink" Target="https://www.procyclingstats.com/rider/david-gaudu" TargetMode="External"/><Relationship Id="rId231" Type="http://schemas.openxmlformats.org/officeDocument/2006/relationships/hyperlink" Target="https://www.procyclingstats.com/rider/roger-adria" TargetMode="External"/><Relationship Id="rId329" Type="http://schemas.openxmlformats.org/officeDocument/2006/relationships/hyperlink" Target="https://www.procyclingstats.com/rider/jenno-berckmoes" TargetMode="External"/><Relationship Id="rId536" Type="http://schemas.openxmlformats.org/officeDocument/2006/relationships/hyperlink" Target="https://www.procyclingstats.com/rider/milan-fretin" TargetMode="External"/><Relationship Id="rId175" Type="http://schemas.openxmlformats.org/officeDocument/2006/relationships/hyperlink" Target="https://www.procyclingstats.com/rider/fausto-masnada" TargetMode="External"/><Relationship Id="rId743" Type="http://schemas.openxmlformats.org/officeDocument/2006/relationships/hyperlink" Target="https://www.procyclingstats.com/rider/kane-richards" TargetMode="External"/><Relationship Id="rId950" Type="http://schemas.openxmlformats.org/officeDocument/2006/relationships/hyperlink" Target="https://www.procyclingstats.com/rider/finn-crockett" TargetMode="External"/><Relationship Id="rId1026" Type="http://schemas.openxmlformats.org/officeDocument/2006/relationships/hyperlink" Target="https://www.procyclingstats.com/rider/anton-lennemann" TargetMode="External"/><Relationship Id="rId382" Type="http://schemas.openxmlformats.org/officeDocument/2006/relationships/hyperlink" Target="https://www.procyclingstats.com/rider/gleb-brussenskiy" TargetMode="External"/><Relationship Id="rId603" Type="http://schemas.openxmlformats.org/officeDocument/2006/relationships/hyperlink" Target="https://www.procyclingstats.com/rider/erik-fetter" TargetMode="External"/><Relationship Id="rId687" Type="http://schemas.openxmlformats.org/officeDocument/2006/relationships/hyperlink" Target="https://www.procyclingstats.com/rider/luke-mudgway" TargetMode="External"/><Relationship Id="rId810" Type="http://schemas.openxmlformats.org/officeDocument/2006/relationships/hyperlink" Target="https://www.procyclingstats.com/rider/joes-oosterlinck" TargetMode="External"/><Relationship Id="rId908" Type="http://schemas.openxmlformats.org/officeDocument/2006/relationships/hyperlink" Target="https://www.procyclingstats.com/rider/jonathan-guatibonza" TargetMode="External"/><Relationship Id="rId242" Type="http://schemas.openxmlformats.org/officeDocument/2006/relationships/hyperlink" Target="https://www.procyclingstats.com/rider/soren-waerenskjold" TargetMode="External"/><Relationship Id="rId894" Type="http://schemas.openxmlformats.org/officeDocument/2006/relationships/hyperlink" Target="https://www.procyclingstats.com/rider/gijs-leemreize" TargetMode="External"/><Relationship Id="rId37" Type="http://schemas.openxmlformats.org/officeDocument/2006/relationships/hyperlink" Target="https://www.procyclingstats.com/rider/brandon-mcnulty" TargetMode="External"/><Relationship Id="rId102" Type="http://schemas.openxmlformats.org/officeDocument/2006/relationships/hyperlink" Target="https://www.procyclingstats.com/rider/caleb-ewan" TargetMode="External"/><Relationship Id="rId547" Type="http://schemas.openxmlformats.org/officeDocument/2006/relationships/hyperlink" Target="https://www.procyclingstats.com/rider/tyler-stites" TargetMode="External"/><Relationship Id="rId754" Type="http://schemas.openxmlformats.org/officeDocument/2006/relationships/hyperlink" Target="https://www.procyclingstats.com/rider/gil-gelders" TargetMode="External"/><Relationship Id="rId961" Type="http://schemas.openxmlformats.org/officeDocument/2006/relationships/hyperlink" Target="https://www.procyclingstats.com/rider/remi-capron" TargetMode="External"/><Relationship Id="rId90" Type="http://schemas.openxmlformats.org/officeDocument/2006/relationships/hyperlink" Target="https://www.procyclingstats.com/rider/mauro-schmid" TargetMode="External"/><Relationship Id="rId186" Type="http://schemas.openxmlformats.org/officeDocument/2006/relationships/hyperlink" Target="https://www.procyclingstats.com/rider/victor-lafay" TargetMode="External"/><Relationship Id="rId393" Type="http://schemas.openxmlformats.org/officeDocument/2006/relationships/hyperlink" Target="https://www.procyclingstats.com/rider/rick-pluimers" TargetMode="External"/><Relationship Id="rId407" Type="http://schemas.openxmlformats.org/officeDocument/2006/relationships/hyperlink" Target="https://www.procyclingstats.com/rider/egan-bernal" TargetMode="External"/><Relationship Id="rId614" Type="http://schemas.openxmlformats.org/officeDocument/2006/relationships/hyperlink" Target="https://www.procyclingstats.com/rider/filip-maciejuk" TargetMode="External"/><Relationship Id="rId821" Type="http://schemas.openxmlformats.org/officeDocument/2006/relationships/hyperlink" Target="https://www.procyclingstats.com/rider/nick-kergozou" TargetMode="External"/><Relationship Id="rId1037" Type="http://schemas.openxmlformats.org/officeDocument/2006/relationships/hyperlink" Target="https://www.procyclingstats.com/rider/robert-donaldson" TargetMode="External"/><Relationship Id="rId253" Type="http://schemas.openxmlformats.org/officeDocument/2006/relationships/hyperlink" Target="https://www.procyclingstats.com/rider/derek-gee" TargetMode="External"/><Relationship Id="rId460" Type="http://schemas.openxmlformats.org/officeDocument/2006/relationships/hyperlink" Target="https://www.procyclingstats.com/rider/marc-sarreau" TargetMode="External"/><Relationship Id="rId698" Type="http://schemas.openxmlformats.org/officeDocument/2006/relationships/hyperlink" Target="https://www.procyclingstats.com/rider/alexy-faure-prost" TargetMode="External"/><Relationship Id="rId919" Type="http://schemas.openxmlformats.org/officeDocument/2006/relationships/hyperlink" Target="https://www.procyclingstats.com/rider/pavel-novak" TargetMode="External"/><Relationship Id="rId1090" Type="http://schemas.openxmlformats.org/officeDocument/2006/relationships/hyperlink" Target="https://www.procyclingstats.com/rider/luis-gomes" TargetMode="External"/><Relationship Id="rId48" Type="http://schemas.openxmlformats.org/officeDocument/2006/relationships/hyperlink" Target="https://www.procyclingstats.com/rider/filippo-ganna" TargetMode="External"/><Relationship Id="rId113" Type="http://schemas.openxmlformats.org/officeDocument/2006/relationships/hyperlink" Target="https://www.procyclingstats.com/rider/quinn-simmons" TargetMode="External"/><Relationship Id="rId320" Type="http://schemas.openxmlformats.org/officeDocument/2006/relationships/hyperlink" Target="https://www.procyclingstats.com/rider/paul-penhoet" TargetMode="External"/><Relationship Id="rId558" Type="http://schemas.openxmlformats.org/officeDocument/2006/relationships/hyperlink" Target="https://www.procyclingstats.com/rider/mathias-bregnhoj" TargetMode="External"/><Relationship Id="rId765" Type="http://schemas.openxmlformats.org/officeDocument/2006/relationships/hyperlink" Target="https://www.procyclingstats.com/rider/daniel-alejandro-mendez-norena" TargetMode="External"/><Relationship Id="rId972" Type="http://schemas.openxmlformats.org/officeDocument/2006/relationships/hyperlink" Target="https://www.procyclingstats.com/rider/diego-bracalente" TargetMode="External"/><Relationship Id="rId197" Type="http://schemas.openxmlformats.org/officeDocument/2006/relationships/hyperlink" Target="https://www.procyclingstats.com/rider/daniel-mclay" TargetMode="External"/><Relationship Id="rId418" Type="http://schemas.openxmlformats.org/officeDocument/2006/relationships/hyperlink" Target="https://www.procyclingstats.com/rider/enrico-zanoncello" TargetMode="External"/><Relationship Id="rId625" Type="http://schemas.openxmlformats.org/officeDocument/2006/relationships/hyperlink" Target="https://www.procyclingstats.com/rider/ognjen-ilic" TargetMode="External"/><Relationship Id="rId832" Type="http://schemas.openxmlformats.org/officeDocument/2006/relationships/hyperlink" Target="https://www.procyclingstats.com/rider/jackson-medway" TargetMode="External"/><Relationship Id="rId1048" Type="http://schemas.openxmlformats.org/officeDocument/2006/relationships/hyperlink" Target="https://www.procyclingstats.com/rider/burak-abay" TargetMode="External"/><Relationship Id="rId264" Type="http://schemas.openxmlformats.org/officeDocument/2006/relationships/hyperlink" Target="https://www.procyclingstats.com/rider/guillaume-boivin" TargetMode="External"/><Relationship Id="rId471" Type="http://schemas.openxmlformats.org/officeDocument/2006/relationships/hyperlink" Target="https://www.procyclingstats.com/rider/mikel-bizkarra" TargetMode="External"/><Relationship Id="rId59" Type="http://schemas.openxmlformats.org/officeDocument/2006/relationships/hyperlink" Target="https://www.procyclingstats.com/rider/marc-soler" TargetMode="External"/><Relationship Id="rId124" Type="http://schemas.openxmlformats.org/officeDocument/2006/relationships/hyperlink" Target="https://www.procyclingstats.com/rider/bob-jungels" TargetMode="External"/><Relationship Id="rId569" Type="http://schemas.openxmlformats.org/officeDocument/2006/relationships/hyperlink" Target="https://www.procyclingstats.com/rider/brandon-smith-rivera-vargas" TargetMode="External"/><Relationship Id="rId776" Type="http://schemas.openxmlformats.org/officeDocument/2006/relationships/hyperlink" Target="https://www.procyclingstats.com/rider/goncalo-amado" TargetMode="External"/><Relationship Id="rId983" Type="http://schemas.openxmlformats.org/officeDocument/2006/relationships/hyperlink" Target="https://www.procyclingstats.com/rider/cole-kessler" TargetMode="External"/><Relationship Id="rId331" Type="http://schemas.openxmlformats.org/officeDocument/2006/relationships/hyperlink" Target="https://www.procyclingstats.com/rider/timo-kielich" TargetMode="External"/><Relationship Id="rId429" Type="http://schemas.openxmlformats.org/officeDocument/2006/relationships/hyperlink" Target="https://www.procyclingstats.com/rider/logan-currie" TargetMode="External"/><Relationship Id="rId636" Type="http://schemas.openxmlformats.org/officeDocument/2006/relationships/hyperlink" Target="https://www.procyclingstats.com/rider/aklilu-arefayne" TargetMode="External"/><Relationship Id="rId1059" Type="http://schemas.openxmlformats.org/officeDocument/2006/relationships/hyperlink" Target="https://www.procyclingstats.com/rider/sanchez-canellas" TargetMode="External"/><Relationship Id="rId843" Type="http://schemas.openxmlformats.org/officeDocument/2006/relationships/hyperlink" Target="https://www.procyclingstats.com/rider/oliver-mattheis" TargetMode="External"/><Relationship Id="rId275" Type="http://schemas.openxmlformats.org/officeDocument/2006/relationships/hyperlink" Target="https://www.procyclingstats.com/rider/stephen-williams" TargetMode="External"/><Relationship Id="rId482" Type="http://schemas.openxmlformats.org/officeDocument/2006/relationships/hyperlink" Target="https://www.procyclingstats.com/rider/kenny-elissonde" TargetMode="External"/><Relationship Id="rId703" Type="http://schemas.openxmlformats.org/officeDocument/2006/relationships/hyperlink" Target="https://www.procyclingstats.com/rider/ivan-cobo-cayon" TargetMode="External"/><Relationship Id="rId910" Type="http://schemas.openxmlformats.org/officeDocument/2006/relationships/hyperlink" Target="https://www.procyclingstats.com/rider/domen-novak" TargetMode="External"/><Relationship Id="rId135" Type="http://schemas.openxmlformats.org/officeDocument/2006/relationships/hyperlink" Target="https://www.procyclingstats.com/rider/remi-cavagna" TargetMode="External"/><Relationship Id="rId342" Type="http://schemas.openxmlformats.org/officeDocument/2006/relationships/hyperlink" Target="https://www.procyclingstats.com/rider/alec-segaert" TargetMode="External"/><Relationship Id="rId787" Type="http://schemas.openxmlformats.org/officeDocument/2006/relationships/hyperlink" Target="https://www.procyclingstats.com/rider/moritz-kretschy" TargetMode="External"/><Relationship Id="rId994" Type="http://schemas.openxmlformats.org/officeDocument/2006/relationships/hyperlink" Target="https://www.procyclingstats.com/rider/abner-gonzalez-rivera" TargetMode="External"/><Relationship Id="rId202" Type="http://schemas.openxmlformats.org/officeDocument/2006/relationships/hyperlink" Target="https://www.procyclingstats.com/rider/cristian-rodriguez" TargetMode="External"/><Relationship Id="rId647" Type="http://schemas.openxmlformats.org/officeDocument/2006/relationships/hyperlink" Target="https://www.procyclingstats.com/rider/jonas-rutsch" TargetMode="External"/><Relationship Id="rId854" Type="http://schemas.openxmlformats.org/officeDocument/2006/relationships/hyperlink" Target="https://www.procyclingstats.com/rider/samuel-quaranta" TargetMode="External"/><Relationship Id="rId286" Type="http://schemas.openxmlformats.org/officeDocument/2006/relationships/hyperlink" Target="https://www.procyclingstats.com/rider/henok-mulubrhan" TargetMode="External"/><Relationship Id="rId493" Type="http://schemas.openxmlformats.org/officeDocument/2006/relationships/hyperlink" Target="https://www.procyclingstats.com/rider/hannes-wilksch" TargetMode="External"/><Relationship Id="rId507" Type="http://schemas.openxmlformats.org/officeDocument/2006/relationships/hyperlink" Target="https://www.procyclingstats.com/rider/dawit-yemane" TargetMode="External"/><Relationship Id="rId714" Type="http://schemas.openxmlformats.org/officeDocument/2006/relationships/hyperlink" Target="https://www.procyclingstats.com/rider/thibaud-gruel" TargetMode="External"/><Relationship Id="rId921" Type="http://schemas.openxmlformats.org/officeDocument/2006/relationships/hyperlink" Target="https://www.procyclingstats.com/rider/andrea-d-amato" TargetMode="External"/><Relationship Id="rId50" Type="http://schemas.openxmlformats.org/officeDocument/2006/relationships/hyperlink" Target="https://www.procyclingstats.com/rider/fabio-jakobsen" TargetMode="External"/><Relationship Id="rId146" Type="http://schemas.openxmlformats.org/officeDocument/2006/relationships/hyperlink" Target="https://www.procyclingstats.com/rider/vincenzo-albanese" TargetMode="External"/><Relationship Id="rId353" Type="http://schemas.openxmlformats.org/officeDocument/2006/relationships/hyperlink" Target="https://www.procyclingstats.com/rider/kristian-sbaragli" TargetMode="External"/><Relationship Id="rId560" Type="http://schemas.openxmlformats.org/officeDocument/2006/relationships/hyperlink" Target="https://www.procyclingstats.com/rider/jordan-jegat" TargetMode="External"/><Relationship Id="rId798" Type="http://schemas.openxmlformats.org/officeDocument/2006/relationships/hyperlink" Target="https://www.procyclingstats.com/rider/alessandro-monaco" TargetMode="External"/><Relationship Id="rId213" Type="http://schemas.openxmlformats.org/officeDocument/2006/relationships/hyperlink" Target="https://www.procyclingstats.com/rider/benjamin-dyball" TargetMode="External"/><Relationship Id="rId420" Type="http://schemas.openxmlformats.org/officeDocument/2006/relationships/hyperlink" Target="https://www.procyclingstats.com/rider/giulio-pellizzari" TargetMode="External"/><Relationship Id="rId658" Type="http://schemas.openxmlformats.org/officeDocument/2006/relationships/hyperlink" Target="https://www.procyclingstats.com/rider/kaden-hopkins" TargetMode="External"/><Relationship Id="rId865" Type="http://schemas.openxmlformats.org/officeDocument/2006/relationships/hyperlink" Target="https://www.procyclingstats.com/rider/riccardo-zoidl" TargetMode="External"/><Relationship Id="rId1050" Type="http://schemas.openxmlformats.org/officeDocument/2006/relationships/hyperlink" Target="https://www.procyclingstats.com/rider/dogukan-arikan" TargetMode="External"/><Relationship Id="rId297" Type="http://schemas.openxmlformats.org/officeDocument/2006/relationships/hyperlink" Target="https://www.procyclingstats.com/rider/gregor-muhlberger" TargetMode="External"/><Relationship Id="rId518" Type="http://schemas.openxmlformats.org/officeDocument/2006/relationships/hyperlink" Target="https://www.procyclingstats.com/rider/szymon-sajnok" TargetMode="External"/><Relationship Id="rId725" Type="http://schemas.openxmlformats.org/officeDocument/2006/relationships/hyperlink" Target="https://www.procyclingstats.com/rider/joshua-golliker" TargetMode="External"/><Relationship Id="rId932" Type="http://schemas.openxmlformats.org/officeDocument/2006/relationships/hyperlink" Target="https://www.procyclingstats.com/rider/luca-paletti" TargetMode="External"/><Relationship Id="rId157" Type="http://schemas.openxmlformats.org/officeDocument/2006/relationships/hyperlink" Target="https://www.procyclingstats.com/rider/edward-theuns" TargetMode="External"/><Relationship Id="rId364" Type="http://schemas.openxmlformats.org/officeDocument/2006/relationships/hyperlink" Target="https://www.procyclingstats.com/rider/ryan-mullen" TargetMode="External"/><Relationship Id="rId1008" Type="http://schemas.openxmlformats.org/officeDocument/2006/relationships/hyperlink" Target="https://www.procyclingstats.com/rider/tore-troelsen" TargetMode="External"/><Relationship Id="rId61" Type="http://schemas.openxmlformats.org/officeDocument/2006/relationships/hyperlink" Target="https://www.procyclingstats.com/rider/quinten-hermans" TargetMode="External"/><Relationship Id="rId571" Type="http://schemas.openxmlformats.org/officeDocument/2006/relationships/hyperlink" Target="https://www.procyclingstats.com/rider/tim-torn-teutenberg" TargetMode="External"/><Relationship Id="rId669" Type="http://schemas.openxmlformats.org/officeDocument/2006/relationships/hyperlink" Target="https://www.procyclingstats.com/rider/celestin-guillon" TargetMode="External"/><Relationship Id="rId876" Type="http://schemas.openxmlformats.org/officeDocument/2006/relationships/hyperlink" Target="https://www.procyclingstats.com/rider/toon-aerts" TargetMode="External"/><Relationship Id="rId19" Type="http://schemas.openxmlformats.org/officeDocument/2006/relationships/hyperlink" Target="https://www.procyclingstats.com/rider/daniel-felipe-martinez" TargetMode="External"/><Relationship Id="rId224" Type="http://schemas.openxmlformats.org/officeDocument/2006/relationships/hyperlink" Target="https://www.procyclingstats.com/rider/harm-vanhoucke" TargetMode="External"/><Relationship Id="rId431" Type="http://schemas.openxmlformats.org/officeDocument/2006/relationships/hyperlink" Target="https://www.procyclingstats.com/rider/jesper-rasch" TargetMode="External"/><Relationship Id="rId529" Type="http://schemas.openxmlformats.org/officeDocument/2006/relationships/hyperlink" Target="https://www.procyclingstats.com/rider/miguel-angel-fernandez-ruiz" TargetMode="External"/><Relationship Id="rId736" Type="http://schemas.openxmlformats.org/officeDocument/2006/relationships/hyperlink" Target="https://www.procyclingstats.com/rider/gijs-van-hoecke" TargetMode="External"/><Relationship Id="rId1061" Type="http://schemas.openxmlformats.org/officeDocument/2006/relationships/hyperlink" Target="https://www.procyclingstats.com/rider/adil-el-arbaoui" TargetMode="External"/><Relationship Id="rId168" Type="http://schemas.openxmlformats.org/officeDocument/2006/relationships/hyperlink" Target="https://www.procyclingstats.com/rider/cian-uijtdebroeks" TargetMode="External"/><Relationship Id="rId943" Type="http://schemas.openxmlformats.org/officeDocument/2006/relationships/hyperlink" Target="https://www.procyclingstats.com/rider/hamish-beadle" TargetMode="External"/><Relationship Id="rId1019" Type="http://schemas.openxmlformats.org/officeDocument/2006/relationships/hyperlink" Target="https://www.procyclingstats.com/rider/clement-izquierdo" TargetMode="External"/><Relationship Id="rId72" Type="http://schemas.openxmlformats.org/officeDocument/2006/relationships/hyperlink" Target="https://www.procyclingstats.com/rider/diego-ulissi" TargetMode="External"/><Relationship Id="rId375" Type="http://schemas.openxmlformats.org/officeDocument/2006/relationships/hyperlink" Target="https://www.procyclingstats.com/rider/samuele-zoccarato" TargetMode="External"/><Relationship Id="rId582" Type="http://schemas.openxmlformats.org/officeDocument/2006/relationships/hyperlink" Target="https://www.procyclingstats.com/rider/clement-russo" TargetMode="External"/><Relationship Id="rId803" Type="http://schemas.openxmlformats.org/officeDocument/2006/relationships/hyperlink" Target="https://www.procyclingstats.com/rider/paul-hennequin" TargetMode="External"/><Relationship Id="rId3" Type="http://schemas.openxmlformats.org/officeDocument/2006/relationships/hyperlink" Target="https://www.procyclingstats.com/rider/tadej-pogacar" TargetMode="External"/><Relationship Id="rId235" Type="http://schemas.openxmlformats.org/officeDocument/2006/relationships/hyperlink" Target="https://www.procyclingstats.com/rider/itamar-einhorn" TargetMode="External"/><Relationship Id="rId442" Type="http://schemas.openxmlformats.org/officeDocument/2006/relationships/hyperlink" Target="https://www.procyclingstats.com/rider/mathys-rondel" TargetMode="External"/><Relationship Id="rId887" Type="http://schemas.openxmlformats.org/officeDocument/2006/relationships/hyperlink" Target="https://www.procyclingstats.com/rider/artus-jaladeau" TargetMode="External"/><Relationship Id="rId1072" Type="http://schemas.openxmlformats.org/officeDocument/2006/relationships/hyperlink" Target="https://www.procyclingstats.com/rider/anton-popov-aleksandrovich" TargetMode="External"/><Relationship Id="rId302" Type="http://schemas.openxmlformats.org/officeDocument/2006/relationships/hyperlink" Target="https://www.procyclingstats.com/rider/josef-cerny" TargetMode="External"/><Relationship Id="rId747" Type="http://schemas.openxmlformats.org/officeDocument/2006/relationships/hyperlink" Target="https://www.procyclingstats.com/rider/felix-ritzinger" TargetMode="External"/><Relationship Id="rId954" Type="http://schemas.openxmlformats.org/officeDocument/2006/relationships/hyperlink" Target="https://www.procyclingstats.com/rider/ethan-batt" TargetMode="External"/><Relationship Id="rId83" Type="http://schemas.openxmlformats.org/officeDocument/2006/relationships/hyperlink" Target="https://www.procyclingstats.com/rider/koen-bouwman" TargetMode="External"/><Relationship Id="rId179" Type="http://schemas.openxmlformats.org/officeDocument/2006/relationships/hyperlink" Target="https://www.procyclingstats.com/rider/felix-grossschartner" TargetMode="External"/><Relationship Id="rId386" Type="http://schemas.openxmlformats.org/officeDocument/2006/relationships/hyperlink" Target="https://www.procyclingstats.com/rider/patrick-gamper" TargetMode="External"/><Relationship Id="rId593" Type="http://schemas.openxmlformats.org/officeDocument/2006/relationships/hyperlink" Target="https://www.procyclingstats.com/rider/cyril-barthe" TargetMode="External"/><Relationship Id="rId607" Type="http://schemas.openxmlformats.org/officeDocument/2006/relationships/hyperlink" Target="https://www.procyclingstats.com/rider/david-gonzalez-lopez" TargetMode="External"/><Relationship Id="rId814" Type="http://schemas.openxmlformats.org/officeDocument/2006/relationships/hyperlink" Target="https://www.procyclingstats.com/rider/zhen-li" TargetMode="External"/><Relationship Id="rId246" Type="http://schemas.openxmlformats.org/officeDocument/2006/relationships/hyperlink" Target="https://www.procyclingstats.com/rider/daan-hoole" TargetMode="External"/><Relationship Id="rId453" Type="http://schemas.openxmlformats.org/officeDocument/2006/relationships/hyperlink" Target="https://www.procyclingstats.com/rider/julien-simon" TargetMode="External"/><Relationship Id="rId660" Type="http://schemas.openxmlformats.org/officeDocument/2006/relationships/hyperlink" Target="https://www.procyclingstats.com/rider/arthur-kluckers" TargetMode="External"/><Relationship Id="rId898" Type="http://schemas.openxmlformats.org/officeDocument/2006/relationships/hyperlink" Target="https://www.procyclingstats.com/rider/peter-schulting" TargetMode="External"/><Relationship Id="rId1083" Type="http://schemas.openxmlformats.org/officeDocument/2006/relationships/hyperlink" Target="https://www.procyclingstats.com/rider/kamil-gradek" TargetMode="External"/><Relationship Id="rId106" Type="http://schemas.openxmlformats.org/officeDocument/2006/relationships/hyperlink" Target="https://www.procyclingstats.com/rider/tim-wellens" TargetMode="External"/><Relationship Id="rId313" Type="http://schemas.openxmlformats.org/officeDocument/2006/relationships/hyperlink" Target="https://www.procyclingstats.com/rider/stan-van-tricht" TargetMode="External"/><Relationship Id="rId758" Type="http://schemas.openxmlformats.org/officeDocument/2006/relationships/hyperlink" Target="https://www.procyclingstats.com/rider/william-blume-levy" TargetMode="External"/><Relationship Id="rId965" Type="http://schemas.openxmlformats.org/officeDocument/2006/relationships/hyperlink" Target="https://www.procyclingstats.com/rider/alastair-mackellar" TargetMode="External"/><Relationship Id="rId10" Type="http://schemas.openxmlformats.org/officeDocument/2006/relationships/hyperlink" Target="https://www.procyclingstats.com/rider/mads-pedersen" TargetMode="External"/><Relationship Id="rId94" Type="http://schemas.openxmlformats.org/officeDocument/2006/relationships/hyperlink" Target="https://www.procyclingstats.com/rider/michael-woods" TargetMode="External"/><Relationship Id="rId397" Type="http://schemas.openxmlformats.org/officeDocument/2006/relationships/hyperlink" Target="https://www.procyclingstats.com/rider/georg-steinhauser" TargetMode="External"/><Relationship Id="rId520" Type="http://schemas.openxmlformats.org/officeDocument/2006/relationships/hyperlink" Target="https://www.procyclingstats.com/rider/alan-jousseaume" TargetMode="External"/><Relationship Id="rId618" Type="http://schemas.openxmlformats.org/officeDocument/2006/relationships/hyperlink" Target="https://www.procyclingstats.com/rider/norman-vahtra" TargetMode="External"/><Relationship Id="rId825" Type="http://schemas.openxmlformats.org/officeDocument/2006/relationships/hyperlink" Target="https://www.procyclingstats.com/rider/junhyeok-jang" TargetMode="External"/><Relationship Id="rId257" Type="http://schemas.openxmlformats.org/officeDocument/2006/relationships/hyperlink" Target="https://www.procyclingstats.com/rider/davide-piganzoli" TargetMode="External"/><Relationship Id="rId464" Type="http://schemas.openxmlformats.org/officeDocument/2006/relationships/hyperlink" Target="https://www.procyclingstats.com/rider/edoardo-zambanini" TargetMode="External"/><Relationship Id="rId1010" Type="http://schemas.openxmlformats.org/officeDocument/2006/relationships/hyperlink" Target="https://www.procyclingstats.com/rider/dylan-vandenstorme" TargetMode="External"/><Relationship Id="rId1094" Type="http://schemas.openxmlformats.org/officeDocument/2006/relationships/hyperlink" Target="https://www.procyclingstats.com/rider/oussama-khafi" TargetMode="External"/><Relationship Id="rId117" Type="http://schemas.openxmlformats.org/officeDocument/2006/relationships/hyperlink" Target="https://www.procyclingstats.com/rider/max-kanter" TargetMode="External"/><Relationship Id="rId671" Type="http://schemas.openxmlformats.org/officeDocument/2006/relationships/hyperlink" Target="https://www.procyclingstats.com/rider/luca-vergallito" TargetMode="External"/><Relationship Id="rId769" Type="http://schemas.openxmlformats.org/officeDocument/2006/relationships/hyperlink" Target="https://www.procyclingstats.com/rider/kasper-saver" TargetMode="External"/><Relationship Id="rId976" Type="http://schemas.openxmlformats.org/officeDocument/2006/relationships/hyperlink" Target="https://www.procyclingstats.com/rider/emiel-verstrynge" TargetMode="External"/><Relationship Id="rId324" Type="http://schemas.openxmlformats.org/officeDocument/2006/relationships/hyperlink" Target="https://www.procyclingstats.com/rider/bart-lemmen" TargetMode="External"/><Relationship Id="rId531" Type="http://schemas.openxmlformats.org/officeDocument/2006/relationships/hyperlink" Target="https://www.procyclingstats.com/rider/mihael-stajnar" TargetMode="External"/><Relationship Id="rId629" Type="http://schemas.openxmlformats.org/officeDocument/2006/relationships/hyperlink" Target="https://www.procyclingstats.com/rider/alex-baudin" TargetMode="External"/><Relationship Id="rId836" Type="http://schemas.openxmlformats.org/officeDocument/2006/relationships/hyperlink" Target="https://www.procyclingstats.com/rider/enzo-leijnse" TargetMode="External"/><Relationship Id="rId1021" Type="http://schemas.openxmlformats.org/officeDocument/2006/relationships/hyperlink" Target="https://www.procyclingstats.com/rider/lucas-lopes1" TargetMode="External"/><Relationship Id="rId903" Type="http://schemas.openxmlformats.org/officeDocument/2006/relationships/hyperlink" Target="https://www.procyclingstats.com/rider/filippo-conca" TargetMode="External"/><Relationship Id="rId32" Type="http://schemas.openxmlformats.org/officeDocument/2006/relationships/hyperlink" Target="https://www.procyclingstats.com/rider/tim-merlier" TargetMode="External"/><Relationship Id="rId181" Type="http://schemas.openxmlformats.org/officeDocument/2006/relationships/hyperlink" Target="https://www.procyclingstats.com/rider/davide-formolo" TargetMode="External"/><Relationship Id="rId279" Type="http://schemas.openxmlformats.org/officeDocument/2006/relationships/hyperlink" Target="https://www.procyclingstats.com/rider/harold-tejada" TargetMode="External"/><Relationship Id="rId486" Type="http://schemas.openxmlformats.org/officeDocument/2006/relationships/hyperlink" Target="https://www.procyclingstats.com/rider/mattia-bais" TargetMode="External"/><Relationship Id="rId693" Type="http://schemas.openxmlformats.org/officeDocument/2006/relationships/hyperlink" Target="https://www.procyclingstats.com/rider/mason-hollyman" TargetMode="External"/><Relationship Id="rId139" Type="http://schemas.openxmlformats.org/officeDocument/2006/relationships/hyperlink" Target="https://www.procyclingstats.com/rider/bryan-coquard" TargetMode="External"/><Relationship Id="rId346" Type="http://schemas.openxmlformats.org/officeDocument/2006/relationships/hyperlink" Target="https://www.procyclingstats.com/rider/francesco-busatto" TargetMode="External"/><Relationship Id="rId553" Type="http://schemas.openxmlformats.org/officeDocument/2006/relationships/hyperlink" Target="https://www.procyclingstats.com/rider/jokin-murguialday-elorza" TargetMode="External"/><Relationship Id="rId760" Type="http://schemas.openxmlformats.org/officeDocument/2006/relationships/hyperlink" Target="https://www.procyclingstats.com/rider/davide-persico" TargetMode="External"/><Relationship Id="rId998" Type="http://schemas.openxmlformats.org/officeDocument/2006/relationships/hyperlink" Target="https://www.procyclingstats.com/rider/andrey-andre" TargetMode="External"/><Relationship Id="rId206" Type="http://schemas.openxmlformats.org/officeDocument/2006/relationships/hyperlink" Target="https://www.procyclingstats.com/rider/felix-gall" TargetMode="External"/><Relationship Id="rId413" Type="http://schemas.openxmlformats.org/officeDocument/2006/relationships/hyperlink" Target="https://www.procyclingstats.com/rider/davide-bais" TargetMode="External"/><Relationship Id="rId858" Type="http://schemas.openxmlformats.org/officeDocument/2006/relationships/hyperlink" Target="https://www.procyclingstats.com/rider/mika-heming" TargetMode="External"/><Relationship Id="rId1043" Type="http://schemas.openxmlformats.org/officeDocument/2006/relationships/hyperlink" Target="https://www.procyclingstats.com/rider/vitaliy-gryniv" TargetMode="External"/><Relationship Id="rId620" Type="http://schemas.openxmlformats.org/officeDocument/2006/relationships/hyperlink" Target="https://www.procyclingstats.com/rider/martin-urianstad" TargetMode="External"/><Relationship Id="rId718" Type="http://schemas.openxmlformats.org/officeDocument/2006/relationships/hyperlink" Target="https://www.procyclingstats.com/rider/riley-pickrell" TargetMode="External"/><Relationship Id="rId925" Type="http://schemas.openxmlformats.org/officeDocument/2006/relationships/hyperlink" Target="https://www.procyclingstats.com/rider/zeno-moonen" TargetMode="External"/><Relationship Id="rId54" Type="http://schemas.openxmlformats.org/officeDocument/2006/relationships/hyperlink" Target="https://www.procyclingstats.com/rider/warren-barguil" TargetMode="External"/><Relationship Id="rId270" Type="http://schemas.openxmlformats.org/officeDocument/2006/relationships/hyperlink" Target="https://www.procyclingstats.com/rider/rui-oliveira" TargetMode="External"/><Relationship Id="rId130" Type="http://schemas.openxmlformats.org/officeDocument/2006/relationships/hyperlink" Target="https://www.procyclingstats.com/rider/sepp-kuss" TargetMode="External"/><Relationship Id="rId368" Type="http://schemas.openxmlformats.org/officeDocument/2006/relationships/hyperlink" Target="https://www.procyclingstats.com/rider/kobe-goossens" TargetMode="External"/><Relationship Id="rId575" Type="http://schemas.openxmlformats.org/officeDocument/2006/relationships/hyperlink" Target="https://www.procyclingstats.com/rider/yukiya-arashiro" TargetMode="External"/><Relationship Id="rId782" Type="http://schemas.openxmlformats.org/officeDocument/2006/relationships/hyperlink" Target="https://www.procyclingstats.com/rider/yoel-habteab" TargetMode="External"/><Relationship Id="rId228" Type="http://schemas.openxmlformats.org/officeDocument/2006/relationships/hyperlink" Target="https://www.procyclingstats.com/rider/ruben-fernandez" TargetMode="External"/><Relationship Id="rId435" Type="http://schemas.openxmlformats.org/officeDocument/2006/relationships/hyperlink" Target="https://www.procyclingstats.com/rider/jesus-david-pena-jimenez" TargetMode="External"/><Relationship Id="rId642" Type="http://schemas.openxmlformats.org/officeDocument/2006/relationships/hyperlink" Target="https://www.procyclingstats.com/rider/charles-kagimu" TargetMode="External"/><Relationship Id="rId1065" Type="http://schemas.openxmlformats.org/officeDocument/2006/relationships/hyperlink" Target="https://www.procyclingstats.com/rider/shotaro-iribe" TargetMode="External"/><Relationship Id="rId502" Type="http://schemas.openxmlformats.org/officeDocument/2006/relationships/hyperlink" Target="https://www.procyclingstats.com/rider/karl-patrick-lauk" TargetMode="External"/><Relationship Id="rId947" Type="http://schemas.openxmlformats.org/officeDocument/2006/relationships/hyperlink" Target="https://www.procyclingstats.com/rider/philipp-hofbauer" TargetMode="External"/><Relationship Id="rId76" Type="http://schemas.openxmlformats.org/officeDocument/2006/relationships/hyperlink" Target="https://www.procyclingstats.com/rider/tobias-foss" TargetMode="External"/><Relationship Id="rId807" Type="http://schemas.openxmlformats.org/officeDocument/2006/relationships/hyperlink" Target="https://www.procyclingstats.com/rider/noa-isidore" TargetMode="External"/></Relationships>
</file>

<file path=xl/worksheets/_rels/sheet14.xml.rels><?xml version="1.0" encoding="UTF-8" standalone="yes"?>
<Relationships xmlns="http://schemas.openxmlformats.org/package/2006/relationships"><Relationship Id="rId21" Type="http://schemas.openxmlformats.org/officeDocument/2006/relationships/hyperlink" Target="https://www.procyclingstats.com/rider/brandon-mcnulty" TargetMode="External"/><Relationship Id="rId170" Type="http://schemas.openxmlformats.org/officeDocument/2006/relationships/hyperlink" Target="https://www.procyclingstats.com/rider/jenno-berckmoes" TargetMode="External"/><Relationship Id="rId268" Type="http://schemas.openxmlformats.org/officeDocument/2006/relationships/hyperlink" Target="https://www.procyclingstats.com/rider/rui-oliveira" TargetMode="External"/><Relationship Id="rId475" Type="http://schemas.openxmlformats.org/officeDocument/2006/relationships/hyperlink" Target="https://www.procyclingstats.com/rider/sjoerd-bax" TargetMode="External"/><Relationship Id="rId682" Type="http://schemas.openxmlformats.org/officeDocument/2006/relationships/hyperlink" Target="https://www.procyclingstats.com/rider/wessel-mouris" TargetMode="External"/><Relationship Id="rId128" Type="http://schemas.openxmlformats.org/officeDocument/2006/relationships/hyperlink" Target="https://www.procyclingstats.com/rider/pablo-castrillo-zapater" TargetMode="External"/><Relationship Id="rId335" Type="http://schemas.openxmlformats.org/officeDocument/2006/relationships/hyperlink" Target="https://www.procyclingstats.com/rider/ryan-mullen" TargetMode="External"/><Relationship Id="rId542" Type="http://schemas.openxmlformats.org/officeDocument/2006/relationships/hyperlink" Target="https://www.procyclingstats.com/rider/rick-ottema" TargetMode="External"/><Relationship Id="rId987" Type="http://schemas.openxmlformats.org/officeDocument/2006/relationships/hyperlink" Target="https://www.procyclingstats.com/rider/byron-munton" TargetMode="External"/><Relationship Id="rId402" Type="http://schemas.openxmlformats.org/officeDocument/2006/relationships/hyperlink" Target="https://www.procyclingstats.com/rider/timo-kielich" TargetMode="External"/><Relationship Id="rId847" Type="http://schemas.openxmlformats.org/officeDocument/2006/relationships/hyperlink" Target="https://www.procyclingstats.com/rider/luis-carlos-chia-bermudez" TargetMode="External"/><Relationship Id="rId1032" Type="http://schemas.openxmlformats.org/officeDocument/2006/relationships/hyperlink" Target="https://www.procyclingstats.com/rider/stijn-daemen" TargetMode="External"/><Relationship Id="rId707" Type="http://schemas.openxmlformats.org/officeDocument/2006/relationships/hyperlink" Target="https://www.procyclingstats.com/rider/rodrigo-alvarez" TargetMode="External"/><Relationship Id="rId914" Type="http://schemas.openxmlformats.org/officeDocument/2006/relationships/hyperlink" Target="https://www.procyclingstats.com/rider/tom-crabbe" TargetMode="External"/><Relationship Id="rId43" Type="http://schemas.openxmlformats.org/officeDocument/2006/relationships/hyperlink" Target="https://www.procyclingstats.com/rider/lennert-van-eetvelt" TargetMode="External"/><Relationship Id="rId192" Type="http://schemas.openxmlformats.org/officeDocument/2006/relationships/hyperlink" Target="https://www.procyclingstats.com/rider/fernando-gaviria" TargetMode="External"/><Relationship Id="rId497" Type="http://schemas.openxmlformats.org/officeDocument/2006/relationships/hyperlink" Target="https://www.procyclingstats.com/rider/gotzon-martin" TargetMode="External"/><Relationship Id="rId357" Type="http://schemas.openxmlformats.org/officeDocument/2006/relationships/hyperlink" Target="https://www.procyclingstats.com/rider/mathis-le-berre" TargetMode="External"/><Relationship Id="rId217" Type="http://schemas.openxmlformats.org/officeDocument/2006/relationships/hyperlink" Target="https://www.procyclingstats.com/rider/aaron-gate" TargetMode="External"/><Relationship Id="rId564" Type="http://schemas.openxmlformats.org/officeDocument/2006/relationships/hyperlink" Target="https://www.procyclingstats.com/rider/yukiya-arashiro" TargetMode="External"/><Relationship Id="rId771" Type="http://schemas.openxmlformats.org/officeDocument/2006/relationships/hyperlink" Target="https://www.procyclingstats.com/rider/alan-hatherly" TargetMode="External"/><Relationship Id="rId869" Type="http://schemas.openxmlformats.org/officeDocument/2006/relationships/hyperlink" Target="https://www.procyclingstats.com/rider/abel-balderstone-roumens" TargetMode="External"/><Relationship Id="rId424" Type="http://schemas.openxmlformats.org/officeDocument/2006/relationships/hyperlink" Target="https://www.procyclingstats.com/rider/manuel-penalver" TargetMode="External"/><Relationship Id="rId631" Type="http://schemas.openxmlformats.org/officeDocument/2006/relationships/hyperlink" Target="https://www.procyclingstats.com/rider/huub-artz" TargetMode="External"/><Relationship Id="rId729" Type="http://schemas.openxmlformats.org/officeDocument/2006/relationships/hyperlink" Target="https://www.procyclingstats.com/rider/theo-delacroix" TargetMode="External"/><Relationship Id="rId1054" Type="http://schemas.openxmlformats.org/officeDocument/2006/relationships/hyperlink" Target="https://www.procyclingstats.com/rider/geoffrey-soupe" TargetMode="External"/><Relationship Id="rId936" Type="http://schemas.openxmlformats.org/officeDocument/2006/relationships/hyperlink" Target="https://www.procyclingstats.com/rider/arno-wallenborn" TargetMode="External"/><Relationship Id="rId65" Type="http://schemas.openxmlformats.org/officeDocument/2006/relationships/hyperlink" Target="https://www.procyclingstats.com/rider/jonas-abrahamsen" TargetMode="External"/><Relationship Id="rId228" Type="http://schemas.openxmlformats.org/officeDocument/2006/relationships/hyperlink" Target="https://www.procyclingstats.com/rider/william-junior-lecerf" TargetMode="External"/><Relationship Id="rId435" Type="http://schemas.openxmlformats.org/officeDocument/2006/relationships/hyperlink" Target="https://www.procyclingstats.com/rider/jardi-christiaan-van-der-lee" TargetMode="External"/><Relationship Id="rId642" Type="http://schemas.openxmlformats.org/officeDocument/2006/relationships/hyperlink" Target="https://www.procyclingstats.com/rider/alessandro-fancellu" TargetMode="External"/><Relationship Id="rId1065" Type="http://schemas.openxmlformats.org/officeDocument/2006/relationships/hyperlink" Target="https://www.procyclingstats.com/rider/luke-durbridge" TargetMode="External"/><Relationship Id="rId281" Type="http://schemas.openxmlformats.org/officeDocument/2006/relationships/hyperlink" Target="https://www.procyclingstats.com/rider/julien-bernard" TargetMode="External"/><Relationship Id="rId502" Type="http://schemas.openxmlformats.org/officeDocument/2006/relationships/hyperlink" Target="https://www.procyclingstats.com/rider/sebastian-berwick" TargetMode="External"/><Relationship Id="rId947" Type="http://schemas.openxmlformats.org/officeDocument/2006/relationships/hyperlink" Target="https://www.procyclingstats.com/rider/carlos-alfonso-garcia-trejo" TargetMode="External"/><Relationship Id="rId76" Type="http://schemas.openxmlformats.org/officeDocument/2006/relationships/hyperlink" Target="https://www.procyclingstats.com/rider/pavel-sivakov" TargetMode="External"/><Relationship Id="rId141" Type="http://schemas.openxmlformats.org/officeDocument/2006/relationships/hyperlink" Target="https://www.procyclingstats.com/rider/mauro-schmid" TargetMode="External"/><Relationship Id="rId379" Type="http://schemas.openxmlformats.org/officeDocument/2006/relationships/hyperlink" Target="https://www.procyclingstats.com/rider/ludovico-crescioli" TargetMode="External"/><Relationship Id="rId586" Type="http://schemas.openxmlformats.org/officeDocument/2006/relationships/hyperlink" Target="https://www.procyclingstats.com/rider/lorenzo-germani" TargetMode="External"/><Relationship Id="rId793" Type="http://schemas.openxmlformats.org/officeDocument/2006/relationships/hyperlink" Target="https://www.procyclingstats.com/rider/didier-munyaneza" TargetMode="External"/><Relationship Id="rId807" Type="http://schemas.openxmlformats.org/officeDocument/2006/relationships/hyperlink" Target="https://www.procyclingstats.com/rider/simone-raccani" TargetMode="External"/><Relationship Id="rId7" Type="http://schemas.openxmlformats.org/officeDocument/2006/relationships/hyperlink" Target="https://www.procyclingstats.com/rider/ben-o-connor" TargetMode="External"/><Relationship Id="rId239" Type="http://schemas.openxmlformats.org/officeDocument/2006/relationships/hyperlink" Target="https://www.procyclingstats.com/rider/giovanni-lonardi" TargetMode="External"/><Relationship Id="rId446" Type="http://schemas.openxmlformats.org/officeDocument/2006/relationships/hyperlink" Target="https://www.procyclingstats.com/rider/callum-thornley" TargetMode="External"/><Relationship Id="rId653" Type="http://schemas.openxmlformats.org/officeDocument/2006/relationships/hyperlink" Target="https://www.procyclingstats.com/rider/fabian-lienhard" TargetMode="External"/><Relationship Id="rId1076" Type="http://schemas.openxmlformats.org/officeDocument/2006/relationships/hyperlink" Target="https://www.procyclingstats.com/rider/zsombor-tamas-takacs" TargetMode="External"/><Relationship Id="rId292" Type="http://schemas.openxmlformats.org/officeDocument/2006/relationships/hyperlink" Target="https://www.procyclingstats.com/rider/jose-felix-parra" TargetMode="External"/><Relationship Id="rId306" Type="http://schemas.openxmlformats.org/officeDocument/2006/relationships/hyperlink" Target="https://www.procyclingstats.com/rider/leo-bisiaux" TargetMode="External"/><Relationship Id="rId860" Type="http://schemas.openxmlformats.org/officeDocument/2006/relationships/hyperlink" Target="https://www.procyclingstats.com/rider/edison-alejandro-callejas-santos" TargetMode="External"/><Relationship Id="rId958" Type="http://schemas.openxmlformats.org/officeDocument/2006/relationships/hyperlink" Target="https://www.procyclingstats.com/rider/remi-arsac" TargetMode="External"/><Relationship Id="rId87" Type="http://schemas.openxmlformats.org/officeDocument/2006/relationships/hyperlink" Target="https://www.procyclingstats.com/rider/michael-storer" TargetMode="External"/><Relationship Id="rId513" Type="http://schemas.openxmlformats.org/officeDocument/2006/relationships/hyperlink" Target="https://www.procyclingstats.com/rider/edward-planckaert" TargetMode="External"/><Relationship Id="rId597" Type="http://schemas.openxmlformats.org/officeDocument/2006/relationships/hyperlink" Target="https://www.procyclingstats.com/rider/finlay-pickering" TargetMode="External"/><Relationship Id="rId720" Type="http://schemas.openxmlformats.org/officeDocument/2006/relationships/hyperlink" Target="https://www.procyclingstats.com/rider/maxime-decomble" TargetMode="External"/><Relationship Id="rId818" Type="http://schemas.openxmlformats.org/officeDocument/2006/relationships/hyperlink" Target="https://www.procyclingstats.com/rider/wan-abdul-rahman-hamdan" TargetMode="External"/><Relationship Id="rId152" Type="http://schemas.openxmlformats.org/officeDocument/2006/relationships/hyperlink" Target="https://www.procyclingstats.com/rider/natnael-tesfatsion" TargetMode="External"/><Relationship Id="rId457" Type="http://schemas.openxmlformats.org/officeDocument/2006/relationships/hyperlink" Target="https://www.procyclingstats.com/rider/alexander-kamp" TargetMode="External"/><Relationship Id="rId1003" Type="http://schemas.openxmlformats.org/officeDocument/2006/relationships/hyperlink" Target="https://www.procyclingstats.com/rider/eliott-boulet" TargetMode="External"/><Relationship Id="rId664" Type="http://schemas.openxmlformats.org/officeDocument/2006/relationships/hyperlink" Target="https://www.procyclingstats.com/rider/enzo-leijnse" TargetMode="External"/><Relationship Id="rId871" Type="http://schemas.openxmlformats.org/officeDocument/2006/relationships/hyperlink" Target="https://www.procyclingstats.com/rider/asbjorn-hellemose" TargetMode="External"/><Relationship Id="rId969" Type="http://schemas.openxmlformats.org/officeDocument/2006/relationships/hyperlink" Target="https://www.procyclingstats.com/rider/javier-ibanez-beltran-de-salazar" TargetMode="External"/><Relationship Id="rId14" Type="http://schemas.openxmlformats.org/officeDocument/2006/relationships/hyperlink" Target="https://www.procyclingstats.com/rider/mathieu-van-der-poel" TargetMode="External"/><Relationship Id="rId317" Type="http://schemas.openxmlformats.org/officeDocument/2006/relationships/hyperlink" Target="https://www.procyclingstats.com/rider/rui-costa" TargetMode="External"/><Relationship Id="rId524" Type="http://schemas.openxmlformats.org/officeDocument/2006/relationships/hyperlink" Target="https://www.procyclingstats.com/rider/oscar-sevilla" TargetMode="External"/><Relationship Id="rId731" Type="http://schemas.openxmlformats.org/officeDocument/2006/relationships/hyperlink" Target="https://www.procyclingstats.com/rider/emil-touda" TargetMode="External"/><Relationship Id="rId98" Type="http://schemas.openxmlformats.org/officeDocument/2006/relationships/hyperlink" Target="https://www.procyclingstats.com/rider/jan-tratnik" TargetMode="External"/><Relationship Id="rId163" Type="http://schemas.openxmlformats.org/officeDocument/2006/relationships/hyperlink" Target="https://www.procyclingstats.com/rider/marijn-van-den-berg" TargetMode="External"/><Relationship Id="rId370" Type="http://schemas.openxmlformats.org/officeDocument/2006/relationships/hyperlink" Target="https://www.procyclingstats.com/rider/gorka-sorarrain" TargetMode="External"/><Relationship Id="rId829" Type="http://schemas.openxmlformats.org/officeDocument/2006/relationships/hyperlink" Target="https://www.procyclingstats.com/rider/nicolas-alustiza" TargetMode="External"/><Relationship Id="rId1014" Type="http://schemas.openxmlformats.org/officeDocument/2006/relationships/hyperlink" Target="https://www.procyclingstats.com/rider/patryk-goszczurny" TargetMode="External"/><Relationship Id="rId230" Type="http://schemas.openxmlformats.org/officeDocument/2006/relationships/hyperlink" Target="https://www.procyclingstats.com/rider/tom-van-asbroeck" TargetMode="External"/><Relationship Id="rId468" Type="http://schemas.openxmlformats.org/officeDocument/2006/relationships/hyperlink" Target="https://www.procyclingstats.com/rider/benjamin-dyball" TargetMode="External"/><Relationship Id="rId675" Type="http://schemas.openxmlformats.org/officeDocument/2006/relationships/hyperlink" Target="https://www.procyclingstats.com/rider/gianni-marchand" TargetMode="External"/><Relationship Id="rId882" Type="http://schemas.openxmlformats.org/officeDocument/2006/relationships/hyperlink" Target="https://www.procyclingstats.com/rider/owen-geleijn" TargetMode="External"/><Relationship Id="rId25" Type="http://schemas.openxmlformats.org/officeDocument/2006/relationships/hyperlink" Target="https://www.procyclingstats.com/rider/antonio-tiberi" TargetMode="External"/><Relationship Id="rId328" Type="http://schemas.openxmlformats.org/officeDocument/2006/relationships/hyperlink" Target="https://www.procyclingstats.com/rider/kamiel-bonneu" TargetMode="External"/><Relationship Id="rId535" Type="http://schemas.openxmlformats.org/officeDocument/2006/relationships/hyperlink" Target="https://www.procyclingstats.com/rider/rafael-reis" TargetMode="External"/><Relationship Id="rId742" Type="http://schemas.openxmlformats.org/officeDocument/2006/relationships/hyperlink" Target="https://www.procyclingstats.com/rider/ben-swift" TargetMode="External"/><Relationship Id="rId174" Type="http://schemas.openxmlformats.org/officeDocument/2006/relationships/hyperlink" Target="https://www.procyclingstats.com/rider/tobias-lund-andresen" TargetMode="External"/><Relationship Id="rId381" Type="http://schemas.openxmlformats.org/officeDocument/2006/relationships/hyperlink" Target="https://www.procyclingstats.com/rider/matteo-sobrero" TargetMode="External"/><Relationship Id="rId602" Type="http://schemas.openxmlformats.org/officeDocument/2006/relationships/hyperlink" Target="https://www.procyclingstats.com/rider/celestin-guillon" TargetMode="External"/><Relationship Id="rId1025" Type="http://schemas.openxmlformats.org/officeDocument/2006/relationships/hyperlink" Target="https://www.procyclingstats.com/rider/shiki-kuroeda" TargetMode="External"/><Relationship Id="rId241" Type="http://schemas.openxmlformats.org/officeDocument/2006/relationships/hyperlink" Target="https://www.procyclingstats.com/rider/frank-van-den-broek" TargetMode="External"/><Relationship Id="rId479" Type="http://schemas.openxmlformats.org/officeDocument/2006/relationships/hyperlink" Target="https://www.procyclingstats.com/rider/guillaume-boivin" TargetMode="External"/><Relationship Id="rId686" Type="http://schemas.openxmlformats.org/officeDocument/2006/relationships/hyperlink" Target="https://www.procyclingstats.com/rider/nicolas-milesi" TargetMode="External"/><Relationship Id="rId893" Type="http://schemas.openxmlformats.org/officeDocument/2006/relationships/hyperlink" Target="https://www.procyclingstats.com/rider/rudolf-remkhi" TargetMode="External"/><Relationship Id="rId907" Type="http://schemas.openxmlformats.org/officeDocument/2006/relationships/hyperlink" Target="https://www.procyclingstats.com/rider/storm-ingebrigtsen" TargetMode="External"/><Relationship Id="rId36" Type="http://schemas.openxmlformats.org/officeDocument/2006/relationships/hyperlink" Target="https://www.procyclingstats.com/rider/olav-kooij" TargetMode="External"/><Relationship Id="rId339" Type="http://schemas.openxmlformats.org/officeDocument/2006/relationships/hyperlink" Target="https://www.procyclingstats.com/rider/amanuel-gebrezgabihier" TargetMode="External"/><Relationship Id="rId546" Type="http://schemas.openxmlformats.org/officeDocument/2006/relationships/hyperlink" Target="https://www.procyclingstats.com/rider/miguel-angel-fernandez-ruiz" TargetMode="External"/><Relationship Id="rId753" Type="http://schemas.openxmlformats.org/officeDocument/2006/relationships/hyperlink" Target="https://www.procyclingstats.com/rider/carlos-samudio" TargetMode="External"/><Relationship Id="rId101" Type="http://schemas.openxmlformats.org/officeDocument/2006/relationships/hyperlink" Target="https://www.procyclingstats.com/rider/phil-bauhaus" TargetMode="External"/><Relationship Id="rId185" Type="http://schemas.openxmlformats.org/officeDocument/2006/relationships/hyperlink" Target="https://www.procyclingstats.com/rider/arnaud-demare" TargetMode="External"/><Relationship Id="rId406" Type="http://schemas.openxmlformats.org/officeDocument/2006/relationships/hyperlink" Target="https://www.procyclingstats.com/rider/alexis-renard" TargetMode="External"/><Relationship Id="rId960" Type="http://schemas.openxmlformats.org/officeDocument/2006/relationships/hyperlink" Target="https://www.procyclingstats.com/rider/maxence-place" TargetMode="External"/><Relationship Id="rId1036" Type="http://schemas.openxmlformats.org/officeDocument/2006/relationships/hyperlink" Target="https://www.procyclingstats.com/rider/asier-etxeberria" TargetMode="External"/><Relationship Id="rId392" Type="http://schemas.openxmlformats.org/officeDocument/2006/relationships/hyperlink" Target="https://www.procyclingstats.com/rider/anthon-charmig" TargetMode="External"/><Relationship Id="rId613" Type="http://schemas.openxmlformats.org/officeDocument/2006/relationships/hyperlink" Target="https://www.procyclingstats.com/rider/xabier-berasategi-garmendia" TargetMode="External"/><Relationship Id="rId697" Type="http://schemas.openxmlformats.org/officeDocument/2006/relationships/hyperlink" Target="https://www.procyclingstats.com/rider/luke-tuckwell" TargetMode="External"/><Relationship Id="rId820" Type="http://schemas.openxmlformats.org/officeDocument/2006/relationships/hyperlink" Target="https://www.procyclingstats.com/rider/yevgeniy-gidich" TargetMode="External"/><Relationship Id="rId918" Type="http://schemas.openxmlformats.org/officeDocument/2006/relationships/hyperlink" Target="https://www.procyclingstats.com/rider/david-haverdings" TargetMode="External"/><Relationship Id="rId252" Type="http://schemas.openxmlformats.org/officeDocument/2006/relationships/hyperlink" Target="https://www.procyclingstats.com/rider/ivan-garcia-cortina" TargetMode="External"/><Relationship Id="rId47" Type="http://schemas.openxmlformats.org/officeDocument/2006/relationships/hyperlink" Target="https://www.procyclingstats.com/rider/david-gaudu" TargetMode="External"/><Relationship Id="rId112" Type="http://schemas.openxmlformats.org/officeDocument/2006/relationships/hyperlink" Target="https://www.procyclingstats.com/rider/giovanni-aleotti" TargetMode="External"/><Relationship Id="rId557" Type="http://schemas.openxmlformats.org/officeDocument/2006/relationships/hyperlink" Target="https://www.procyclingstats.com/rider/alex-martin-gutierrez" TargetMode="External"/><Relationship Id="rId764" Type="http://schemas.openxmlformats.org/officeDocument/2006/relationships/hyperlink" Target="https://www.procyclingstats.com/rider/liam-walsh" TargetMode="External"/><Relationship Id="rId971" Type="http://schemas.openxmlformats.org/officeDocument/2006/relationships/hyperlink" Target="https://www.procyclingstats.com/rider/raman-tsishkou" TargetMode="External"/><Relationship Id="rId196" Type="http://schemas.openxmlformats.org/officeDocument/2006/relationships/hyperlink" Target="https://www.procyclingstats.com/rider/max-walscheid" TargetMode="External"/><Relationship Id="rId417" Type="http://schemas.openxmlformats.org/officeDocument/2006/relationships/hyperlink" Target="https://www.procyclingstats.com/rider/tord-gudmestad" TargetMode="External"/><Relationship Id="rId624" Type="http://schemas.openxmlformats.org/officeDocument/2006/relationships/hyperlink" Target="https://www.procyclingstats.com/rider/joshua-golliker" TargetMode="External"/><Relationship Id="rId831" Type="http://schemas.openxmlformats.org/officeDocument/2006/relationships/hyperlink" Target="https://www.procyclingstats.com/rider/nico-denz" TargetMode="External"/><Relationship Id="rId1047" Type="http://schemas.openxmlformats.org/officeDocument/2006/relationships/hyperlink" Target="https://www.procyclingstats.com/rider/aivaras-mikutis" TargetMode="External"/><Relationship Id="rId263" Type="http://schemas.openxmlformats.org/officeDocument/2006/relationships/hyperlink" Target="https://www.procyclingstats.com/rider/davide-formolo" TargetMode="External"/><Relationship Id="rId470" Type="http://schemas.openxmlformats.org/officeDocument/2006/relationships/hyperlink" Target="https://www.procyclingstats.com/rider/florian-vermeersch" TargetMode="External"/><Relationship Id="rId929" Type="http://schemas.openxmlformats.org/officeDocument/2006/relationships/hyperlink" Target="https://www.procyclingstats.com/rider/seth-dunwoody" TargetMode="External"/><Relationship Id="rId58" Type="http://schemas.openxmlformats.org/officeDocument/2006/relationships/hyperlink" Target="https://www.procyclingstats.com/rider/jordi-meeus" TargetMode="External"/><Relationship Id="rId123" Type="http://schemas.openxmlformats.org/officeDocument/2006/relationships/hyperlink" Target="https://www.procyclingstats.com/rider/alec-segaert" TargetMode="External"/><Relationship Id="rId330" Type="http://schemas.openxmlformats.org/officeDocument/2006/relationships/hyperlink" Target="https://www.procyclingstats.com/rider/william-barta" TargetMode="External"/><Relationship Id="rId568" Type="http://schemas.openxmlformats.org/officeDocument/2006/relationships/hyperlink" Target="https://www.procyclingstats.com/rider/clement-russo" TargetMode="External"/><Relationship Id="rId775" Type="http://schemas.openxmlformats.org/officeDocument/2006/relationships/hyperlink" Target="https://www.procyclingstats.com/rider/chun-kai-feng" TargetMode="External"/><Relationship Id="rId982" Type="http://schemas.openxmlformats.org/officeDocument/2006/relationships/hyperlink" Target="https://www.procyclingstats.com/rider/piotr-pekala" TargetMode="External"/><Relationship Id="rId428" Type="http://schemas.openxmlformats.org/officeDocument/2006/relationships/hyperlink" Target="https://www.procyclingstats.com/rider/jelle-johannink" TargetMode="External"/><Relationship Id="rId635" Type="http://schemas.openxmlformats.org/officeDocument/2006/relationships/hyperlink" Target="https://www.procyclingstats.com/rider/kane-richards" TargetMode="External"/><Relationship Id="rId842" Type="http://schemas.openxmlformats.org/officeDocument/2006/relationships/hyperlink" Target="https://www.procyclingstats.com/rider/lorenzo-finn" TargetMode="External"/><Relationship Id="rId1058" Type="http://schemas.openxmlformats.org/officeDocument/2006/relationships/hyperlink" Target="https://www.procyclingstats.com/rider/benjamin-prades-reverter" TargetMode="External"/><Relationship Id="rId274" Type="http://schemas.openxmlformats.org/officeDocument/2006/relationships/hyperlink" Target="https://www.procyclingstats.com/rider/pier-andre-cote" TargetMode="External"/><Relationship Id="rId481" Type="http://schemas.openxmlformats.org/officeDocument/2006/relationships/hyperlink" Target="https://www.procyclingstats.com/rider/jefferson-alexander-cepeda" TargetMode="External"/><Relationship Id="rId702" Type="http://schemas.openxmlformats.org/officeDocument/2006/relationships/hyperlink" Target="https://www.procyclingstats.com/rider/gerben-kuypers" TargetMode="External"/><Relationship Id="rId69" Type="http://schemas.openxmlformats.org/officeDocument/2006/relationships/hyperlink" Target="https://www.procyclingstats.com/rider/alexander-kristoff" TargetMode="External"/><Relationship Id="rId134" Type="http://schemas.openxmlformats.org/officeDocument/2006/relationships/hyperlink" Target="https://www.procyclingstats.com/rider/joseph-blackmore" TargetMode="External"/><Relationship Id="rId579" Type="http://schemas.openxmlformats.org/officeDocument/2006/relationships/hyperlink" Target="https://www.procyclingstats.com/rider/julius-johansen" TargetMode="External"/><Relationship Id="rId786" Type="http://schemas.openxmlformats.org/officeDocument/2006/relationships/hyperlink" Target="https://www.procyclingstats.com/rider/daniel-skerl" TargetMode="External"/><Relationship Id="rId993" Type="http://schemas.openxmlformats.org/officeDocument/2006/relationships/hyperlink" Target="https://www.procyclingstats.com/rider/emanuel-duarte" TargetMode="External"/><Relationship Id="rId341" Type="http://schemas.openxmlformats.org/officeDocument/2006/relationships/hyperlink" Target="https://www.procyclingstats.com/rider/callum-scotson" TargetMode="External"/><Relationship Id="rId439" Type="http://schemas.openxmlformats.org/officeDocument/2006/relationships/hyperlink" Target="https://www.procyclingstats.com/rider/francisco-galvan" TargetMode="External"/><Relationship Id="rId646" Type="http://schemas.openxmlformats.org/officeDocument/2006/relationships/hyperlink" Target="https://www.procyclingstats.com/rider/german-dario-gomez" TargetMode="External"/><Relationship Id="rId1069" Type="http://schemas.openxmlformats.org/officeDocument/2006/relationships/hyperlink" Target="https://www.procyclingstats.com/rider/meron-teshome" TargetMode="External"/><Relationship Id="rId201" Type="http://schemas.openxmlformats.org/officeDocument/2006/relationships/hyperlink" Target="https://www.procyclingstats.com/rider/dries-de-bondt" TargetMode="External"/><Relationship Id="rId285" Type="http://schemas.openxmlformats.org/officeDocument/2006/relationships/hyperlink" Target="https://www.procyclingstats.com/rider/tim-van-dijke" TargetMode="External"/><Relationship Id="rId506" Type="http://schemas.openxmlformats.org/officeDocument/2006/relationships/hyperlink" Target="https://www.procyclingstats.com/rider/rory-townsend" TargetMode="External"/><Relationship Id="rId853" Type="http://schemas.openxmlformats.org/officeDocument/2006/relationships/hyperlink" Target="https://www.procyclingstats.com/rider/jonas-geens" TargetMode="External"/><Relationship Id="rId492" Type="http://schemas.openxmlformats.org/officeDocument/2006/relationships/hyperlink" Target="https://www.procyclingstats.com/rider/nans-peters" TargetMode="External"/><Relationship Id="rId713" Type="http://schemas.openxmlformats.org/officeDocument/2006/relationships/hyperlink" Target="https://www.procyclingstats.com/rider/edoardo-zamperini" TargetMode="External"/><Relationship Id="rId797" Type="http://schemas.openxmlformats.org/officeDocument/2006/relationships/hyperlink" Target="https://www.procyclingstats.com/rider/awet-aman" TargetMode="External"/><Relationship Id="rId920" Type="http://schemas.openxmlformats.org/officeDocument/2006/relationships/hyperlink" Target="https://www.procyclingstats.com/rider/christopher-juul-jensen" TargetMode="External"/><Relationship Id="rId145" Type="http://schemas.openxmlformats.org/officeDocument/2006/relationships/hyperlink" Target="https://www.procyclingstats.com/rider/oliver-naesen" TargetMode="External"/><Relationship Id="rId352" Type="http://schemas.openxmlformats.org/officeDocument/2006/relationships/hyperlink" Target="https://www.procyclingstats.com/rider/victor-langellotti" TargetMode="External"/><Relationship Id="rId212" Type="http://schemas.openxmlformats.org/officeDocument/2006/relationships/hyperlink" Target="https://www.procyclingstats.com/rider/sam-welsford" TargetMode="External"/><Relationship Id="rId657" Type="http://schemas.openxmlformats.org/officeDocument/2006/relationships/hyperlink" Target="https://www.procyclingstats.com/rider/joes-oosterlinck" TargetMode="External"/><Relationship Id="rId864" Type="http://schemas.openxmlformats.org/officeDocument/2006/relationships/hyperlink" Target="https://www.procyclingstats.com/rider/diego-de-jesus-mendes" TargetMode="External"/><Relationship Id="rId296" Type="http://schemas.openxmlformats.org/officeDocument/2006/relationships/hyperlink" Target="https://www.procyclingstats.com/rider/yevgeniy-fedorov" TargetMode="External"/><Relationship Id="rId517" Type="http://schemas.openxmlformats.org/officeDocument/2006/relationships/hyperlink" Target="https://www.procyclingstats.com/rider/jordi-lopez-caravaca" TargetMode="External"/><Relationship Id="rId724" Type="http://schemas.openxmlformats.org/officeDocument/2006/relationships/hyperlink" Target="https://www.procyclingstats.com/rider/tiago-antunes" TargetMode="External"/><Relationship Id="rId931" Type="http://schemas.openxmlformats.org/officeDocument/2006/relationships/hyperlink" Target="https://www.procyclingstats.com/rider/simone-zanini" TargetMode="External"/><Relationship Id="rId60" Type="http://schemas.openxmlformats.org/officeDocument/2006/relationships/hyperlink" Target="https://www.procyclingstats.com/rider/ilan-van-wilder" TargetMode="External"/><Relationship Id="rId156" Type="http://schemas.openxmlformats.org/officeDocument/2006/relationships/hyperlink" Target="https://www.procyclingstats.com/rider/gianni-vermeersch" TargetMode="External"/><Relationship Id="rId363" Type="http://schemas.openxmlformats.org/officeDocument/2006/relationships/hyperlink" Target="https://www.procyclingstats.com/rider/gianmarco-garofoli" TargetMode="External"/><Relationship Id="rId570" Type="http://schemas.openxmlformats.org/officeDocument/2006/relationships/hyperlink" Target="https://www.procyclingstats.com/rider/fabien-doubey" TargetMode="External"/><Relationship Id="rId1007" Type="http://schemas.openxmlformats.org/officeDocument/2006/relationships/hyperlink" Target="https://www.procyclingstats.com/rider/mathieu-kockelmann" TargetMode="External"/><Relationship Id="rId223" Type="http://schemas.openxmlformats.org/officeDocument/2006/relationships/hyperlink" Target="https://www.procyclingstats.com/rider/lionel-taminiaux" TargetMode="External"/><Relationship Id="rId430" Type="http://schemas.openxmlformats.org/officeDocument/2006/relationships/hyperlink" Target="https://www.procyclingstats.com/rider/artem-nych" TargetMode="External"/><Relationship Id="rId668" Type="http://schemas.openxmlformats.org/officeDocument/2006/relationships/hyperlink" Target="https://www.procyclingstats.com/rider/cameron-scott" TargetMode="External"/><Relationship Id="rId875" Type="http://schemas.openxmlformats.org/officeDocument/2006/relationships/hyperlink" Target="https://www.procyclingstats.com/rider/luca-de-meester" TargetMode="External"/><Relationship Id="rId1060" Type="http://schemas.openxmlformats.org/officeDocument/2006/relationships/hyperlink" Target="https://www.procyclingstats.com/rider/anders-johnson" TargetMode="External"/><Relationship Id="rId18" Type="http://schemas.openxmlformats.org/officeDocument/2006/relationships/hyperlink" Target="https://www.procyclingstats.com/rider/arnaud-de-lie" TargetMode="External"/><Relationship Id="rId528" Type="http://schemas.openxmlformats.org/officeDocument/2006/relationships/hyperlink" Target="https://www.procyclingstats.com/rider/kenneth-van-rooy" TargetMode="External"/><Relationship Id="rId735" Type="http://schemas.openxmlformats.org/officeDocument/2006/relationships/hyperlink" Target="https://www.procyclingstats.com/rider/henrik-pedersen" TargetMode="External"/><Relationship Id="rId942" Type="http://schemas.openxmlformats.org/officeDocument/2006/relationships/hyperlink" Target="https://www.procyclingstats.com/rider/kasper-borremans" TargetMode="External"/><Relationship Id="rId167" Type="http://schemas.openxmlformats.org/officeDocument/2006/relationships/hyperlink" Target="https://www.procyclingstats.com/rider/cristian-scaroni" TargetMode="External"/><Relationship Id="rId374" Type="http://schemas.openxmlformats.org/officeDocument/2006/relationships/hyperlink" Target="https://www.procyclingstats.com/rider/lander-loockx" TargetMode="External"/><Relationship Id="rId581" Type="http://schemas.openxmlformats.org/officeDocument/2006/relationships/hyperlink" Target="https://www.procyclingstats.com/rider/samuel-leroux" TargetMode="External"/><Relationship Id="rId1018" Type="http://schemas.openxmlformats.org/officeDocument/2006/relationships/hyperlink" Target="https://www.procyclingstats.com/rider/ben-chilton" TargetMode="External"/><Relationship Id="rId71" Type="http://schemas.openxmlformats.org/officeDocument/2006/relationships/hyperlink" Target="https://www.procyclingstats.com/rider/neilson-powless" TargetMode="External"/><Relationship Id="rId234" Type="http://schemas.openxmlformats.org/officeDocument/2006/relationships/hyperlink" Target="https://www.procyclingstats.com/rider/michael-valgren-andersen" TargetMode="External"/><Relationship Id="rId679" Type="http://schemas.openxmlformats.org/officeDocument/2006/relationships/hyperlink" Target="https://www.procyclingstats.com/rider/lars-craps" TargetMode="External"/><Relationship Id="rId802" Type="http://schemas.openxmlformats.org/officeDocument/2006/relationships/hyperlink" Target="https://www.procyclingstats.com/rider/alexys-brunel" TargetMode="External"/><Relationship Id="rId886" Type="http://schemas.openxmlformats.org/officeDocument/2006/relationships/hyperlink" Target="https://www.procyclingstats.com/rider/ibai-azanza" TargetMode="External"/><Relationship Id="rId2" Type="http://schemas.openxmlformats.org/officeDocument/2006/relationships/hyperlink" Target="https://www.procyclingstats.com/rider/remco-evenepoel" TargetMode="External"/><Relationship Id="rId29" Type="http://schemas.openxmlformats.org/officeDocument/2006/relationships/hyperlink" Target="https://www.procyclingstats.com/rider/pello-bilbao" TargetMode="External"/><Relationship Id="rId441" Type="http://schemas.openxmlformats.org/officeDocument/2006/relationships/hyperlink" Target="https://www.procyclingstats.com/rider/ibon-ruiz" TargetMode="External"/><Relationship Id="rId539" Type="http://schemas.openxmlformats.org/officeDocument/2006/relationships/hyperlink" Target="https://www.procyclingstats.com/rider/dawit-yemane" TargetMode="External"/><Relationship Id="rId746" Type="http://schemas.openxmlformats.org/officeDocument/2006/relationships/hyperlink" Target="https://www.procyclingstats.com/rider/burak-abay" TargetMode="External"/><Relationship Id="rId1071" Type="http://schemas.openxmlformats.org/officeDocument/2006/relationships/hyperlink" Target="https://www.procyclingstats.com/rider/ben-oliver" TargetMode="External"/><Relationship Id="rId178" Type="http://schemas.openxmlformats.org/officeDocument/2006/relationships/hyperlink" Target="https://www.procyclingstats.com/rider/archie-ryan" TargetMode="External"/><Relationship Id="rId301" Type="http://schemas.openxmlformats.org/officeDocument/2006/relationships/hyperlink" Target="https://www.procyclingstats.com/rider/jonas-rutsch" TargetMode="External"/><Relationship Id="rId953" Type="http://schemas.openxmlformats.org/officeDocument/2006/relationships/hyperlink" Target="https://www.procyclingstats.com/rider/jamie-meehan" TargetMode="External"/><Relationship Id="rId1029" Type="http://schemas.openxmlformats.org/officeDocument/2006/relationships/hyperlink" Target="https://www.procyclingstats.com/rider/malte-hellerup" TargetMode="External"/><Relationship Id="rId82" Type="http://schemas.openxmlformats.org/officeDocument/2006/relationships/hyperlink" Target="https://www.procyclingstats.com/rider/magnus-cort-nielsen" TargetMode="External"/><Relationship Id="rId385" Type="http://schemas.openxmlformats.org/officeDocument/2006/relationships/hyperlink" Target="https://www.procyclingstats.com/rider/andrea-bagioli" TargetMode="External"/><Relationship Id="rId592" Type="http://schemas.openxmlformats.org/officeDocument/2006/relationships/hyperlink" Target="https://www.procyclingstats.com/rider/thomas-bonnet" TargetMode="External"/><Relationship Id="rId606" Type="http://schemas.openxmlformats.org/officeDocument/2006/relationships/hyperlink" Target="https://www.procyclingstats.com/rider/martijn-rasenberg" TargetMode="External"/><Relationship Id="rId813" Type="http://schemas.openxmlformats.org/officeDocument/2006/relationships/hyperlink" Target="https://www.procyclingstats.com/rider/niklas-larsen" TargetMode="External"/><Relationship Id="rId245" Type="http://schemas.openxmlformats.org/officeDocument/2006/relationships/hyperlink" Target="https://www.procyclingstats.com/rider/jelte-krijnsen" TargetMode="External"/><Relationship Id="rId452" Type="http://schemas.openxmlformats.org/officeDocument/2006/relationships/hyperlink" Target="https://www.procyclingstats.com/rider/hugh-carthy" TargetMode="External"/><Relationship Id="rId897" Type="http://schemas.openxmlformats.org/officeDocument/2006/relationships/hyperlink" Target="https://www.procyclingstats.com/rider/daniil-pronskiy" TargetMode="External"/><Relationship Id="rId105" Type="http://schemas.openxmlformats.org/officeDocument/2006/relationships/hyperlink" Target="https://www.procyclingstats.com/rider/tobias-halland-johannessen" TargetMode="External"/><Relationship Id="rId312" Type="http://schemas.openxmlformats.org/officeDocument/2006/relationships/hyperlink" Target="https://www.procyclingstats.com/rider/rasmus-tiller" TargetMode="External"/><Relationship Id="rId757" Type="http://schemas.openxmlformats.org/officeDocument/2006/relationships/hyperlink" Target="https://www.procyclingstats.com/rider/petr-rikunov" TargetMode="External"/><Relationship Id="rId964" Type="http://schemas.openxmlformats.org/officeDocument/2006/relationships/hyperlink" Target="https://www.procyclingstats.com/rider/vlas-shichkin" TargetMode="External"/><Relationship Id="rId93" Type="http://schemas.openxmlformats.org/officeDocument/2006/relationships/hyperlink" Target="https://www.procyclingstats.com/rider/kevin-vermaerke" TargetMode="External"/><Relationship Id="rId189" Type="http://schemas.openxmlformats.org/officeDocument/2006/relationships/hyperlink" Target="https://www.procyclingstats.com/rider/lorenzo-rota" TargetMode="External"/><Relationship Id="rId396" Type="http://schemas.openxmlformats.org/officeDocument/2006/relationships/hyperlink" Target="https://www.procyclingstats.com/rider/itamar-einhorn" TargetMode="External"/><Relationship Id="rId617" Type="http://schemas.openxmlformats.org/officeDocument/2006/relationships/hyperlink" Target="https://www.procyclingstats.com/rider/marc-brustenga-masague" TargetMode="External"/><Relationship Id="rId824" Type="http://schemas.openxmlformats.org/officeDocument/2006/relationships/hyperlink" Target="https://www.procyclingstats.com/rider/kevin-pezzo-rosola" TargetMode="External"/><Relationship Id="rId256" Type="http://schemas.openxmlformats.org/officeDocument/2006/relationships/hyperlink" Target="https://www.procyclingstats.com/rider/patrick-konrad" TargetMode="External"/><Relationship Id="rId463" Type="http://schemas.openxmlformats.org/officeDocument/2006/relationships/hyperlink" Target="https://www.procyclingstats.com/rider/hugo-houle" TargetMode="External"/><Relationship Id="rId670" Type="http://schemas.openxmlformats.org/officeDocument/2006/relationships/hyperlink" Target="https://www.procyclingstats.com/rider/martin-voltr" TargetMode="External"/><Relationship Id="rId116" Type="http://schemas.openxmlformats.org/officeDocument/2006/relationships/hyperlink" Target="https://www.procyclingstats.com/rider/dorian-godon" TargetMode="External"/><Relationship Id="rId323" Type="http://schemas.openxmlformats.org/officeDocument/2006/relationships/hyperlink" Target="https://www.procyclingstats.com/rider/gianluca-brambilla" TargetMode="External"/><Relationship Id="rId530" Type="http://schemas.openxmlformats.org/officeDocument/2006/relationships/hyperlink" Target="https://www.procyclingstats.com/rider/alessandro-de-marchi" TargetMode="External"/><Relationship Id="rId768" Type="http://schemas.openxmlformats.org/officeDocument/2006/relationships/hyperlink" Target="https://www.procyclingstats.com/rider/matthias-schwarzbacher" TargetMode="External"/><Relationship Id="rId975" Type="http://schemas.openxmlformats.org/officeDocument/2006/relationships/hyperlink" Target="https://www.procyclingstats.com/rider/morthen-wang-baksaas" TargetMode="External"/><Relationship Id="rId20" Type="http://schemas.openxmlformats.org/officeDocument/2006/relationships/hyperlink" Target="https://www.procyclingstats.com/rider/tim-merlier" TargetMode="External"/><Relationship Id="rId628" Type="http://schemas.openxmlformats.org/officeDocument/2006/relationships/hyperlink" Target="https://www.procyclingstats.com/rider/ahmet-orken" TargetMode="External"/><Relationship Id="rId835" Type="http://schemas.openxmlformats.org/officeDocument/2006/relationships/hyperlink" Target="https://www.procyclingstats.com/rider/george-radcliffe" TargetMode="External"/><Relationship Id="rId267" Type="http://schemas.openxmlformats.org/officeDocument/2006/relationships/hyperlink" Target="https://www.procyclingstats.com/rider/gleb-syritsa" TargetMode="External"/><Relationship Id="rId474" Type="http://schemas.openxmlformats.org/officeDocument/2006/relationships/hyperlink" Target="https://www.procyclingstats.com/rider/vadim-pronskiy" TargetMode="External"/><Relationship Id="rId1020" Type="http://schemas.openxmlformats.org/officeDocument/2006/relationships/hyperlink" Target="https://www.procyclingstats.com/rider/robbe-claeys" TargetMode="External"/><Relationship Id="rId127" Type="http://schemas.openxmlformats.org/officeDocument/2006/relationships/hyperlink" Target="https://www.procyclingstats.com/rider/giulio-pellizzari" TargetMode="External"/><Relationship Id="rId681" Type="http://schemas.openxmlformats.org/officeDocument/2006/relationships/hyperlink" Target="https://www.procyclingstats.com/rider/lawrence-warbasse" TargetMode="External"/><Relationship Id="rId779" Type="http://schemas.openxmlformats.org/officeDocument/2006/relationships/hyperlink" Target="https://www.procyclingstats.com/rider/anders-halland-johannessen" TargetMode="External"/><Relationship Id="rId902" Type="http://schemas.openxmlformats.org/officeDocument/2006/relationships/hyperlink" Target="https://www.procyclingstats.com/rider/romet-pajur" TargetMode="External"/><Relationship Id="rId986" Type="http://schemas.openxmlformats.org/officeDocument/2006/relationships/hyperlink" Target="https://www.procyclingstats.com/rider/raul-rota-rus" TargetMode="External"/><Relationship Id="rId31" Type="http://schemas.openxmlformats.org/officeDocument/2006/relationships/hyperlink" Target="https://www.procyclingstats.com/rider/thymen-arensman" TargetMode="External"/><Relationship Id="rId334" Type="http://schemas.openxmlformats.org/officeDocument/2006/relationships/hyperlink" Target="https://www.procyclingstats.com/rider/chris-hamilton" TargetMode="External"/><Relationship Id="rId541" Type="http://schemas.openxmlformats.org/officeDocument/2006/relationships/hyperlink" Target="https://www.procyclingstats.com/rider/joren-bloem2" TargetMode="External"/><Relationship Id="rId639" Type="http://schemas.openxmlformats.org/officeDocument/2006/relationships/hyperlink" Target="https://www.procyclingstats.com/rider/davide-persico" TargetMode="External"/><Relationship Id="rId180" Type="http://schemas.openxmlformats.org/officeDocument/2006/relationships/hyperlink" Target="https://www.procyclingstats.com/rider/pierre-gautherat" TargetMode="External"/><Relationship Id="rId278" Type="http://schemas.openxmlformats.org/officeDocument/2006/relationships/hyperlink" Target="https://www.procyclingstats.com/rider/harold-martin-lopez" TargetMode="External"/><Relationship Id="rId401" Type="http://schemas.openxmlformats.org/officeDocument/2006/relationships/hyperlink" Target="https://www.procyclingstats.com/rider/jon-barrenetxea-golzarri" TargetMode="External"/><Relationship Id="rId846" Type="http://schemas.openxmlformats.org/officeDocument/2006/relationships/hyperlink" Target="https://www.procyclingstats.com/rider/ben-carman" TargetMode="External"/><Relationship Id="rId1031" Type="http://schemas.openxmlformats.org/officeDocument/2006/relationships/hyperlink" Target="https://www.procyclingstats.com/rider/joppe-heremans" TargetMode="External"/><Relationship Id="rId485" Type="http://schemas.openxmlformats.org/officeDocument/2006/relationships/hyperlink" Target="https://www.procyclingstats.com/rider/rainer-kepplinger" TargetMode="External"/><Relationship Id="rId692" Type="http://schemas.openxmlformats.org/officeDocument/2006/relationships/hyperlink" Target="https://www.procyclingstats.com/rider/cesar-macias-estrada" TargetMode="External"/><Relationship Id="rId706" Type="http://schemas.openxmlformats.org/officeDocument/2006/relationships/hyperlink" Target="https://www.procyclingstats.com/rider/cameron-rogers" TargetMode="External"/><Relationship Id="rId913" Type="http://schemas.openxmlformats.org/officeDocument/2006/relationships/hyperlink" Target="https://www.procyclingstats.com/rider/james-knox" TargetMode="External"/><Relationship Id="rId42" Type="http://schemas.openxmlformats.org/officeDocument/2006/relationships/hyperlink" Target="https://www.procyclingstats.com/rider/oscar-onley" TargetMode="External"/><Relationship Id="rId138" Type="http://schemas.openxmlformats.org/officeDocument/2006/relationships/hyperlink" Target="https://www.procyclingstats.com/rider/dylan-teuns" TargetMode="External"/><Relationship Id="rId345" Type="http://schemas.openxmlformats.org/officeDocument/2006/relationships/hyperlink" Target="https://www.procyclingstats.com/rider/eric-antonio-fagundez" TargetMode="External"/><Relationship Id="rId552" Type="http://schemas.openxmlformats.org/officeDocument/2006/relationships/hyperlink" Target="https://www.procyclingstats.com/rider/alexander-salby" TargetMode="External"/><Relationship Id="rId997" Type="http://schemas.openxmlformats.org/officeDocument/2006/relationships/hyperlink" Target="https://www.procyclingstats.com/rider/morten-aalling-nortoft" TargetMode="External"/><Relationship Id="rId191" Type="http://schemas.openxmlformats.org/officeDocument/2006/relationships/hyperlink" Target="https://www.procyclingstats.com/rider/alfred-wright" TargetMode="External"/><Relationship Id="rId205" Type="http://schemas.openxmlformats.org/officeDocument/2006/relationships/hyperlink" Target="https://www.procyclingstats.com/rider/george-bennett" TargetMode="External"/><Relationship Id="rId412" Type="http://schemas.openxmlformats.org/officeDocument/2006/relationships/hyperlink" Target="https://www.procyclingstats.com/rider/jonathan-lastra" TargetMode="External"/><Relationship Id="rId857" Type="http://schemas.openxmlformats.org/officeDocument/2006/relationships/hyperlink" Target="https://www.procyclingstats.com/rider/max-van-der-meulen" TargetMode="External"/><Relationship Id="rId1042" Type="http://schemas.openxmlformats.org/officeDocument/2006/relationships/hyperlink" Target="https://www.procyclingstats.com/rider/ilie-seremet" TargetMode="External"/><Relationship Id="rId289" Type="http://schemas.openxmlformats.org/officeDocument/2006/relationships/hyperlink" Target="https://www.procyclingstats.com/rider/steven-kruijswijk" TargetMode="External"/><Relationship Id="rId496" Type="http://schemas.openxmlformats.org/officeDocument/2006/relationships/hyperlink" Target="https://www.procyclingstats.com/rider/valerio-conti" TargetMode="External"/><Relationship Id="rId717" Type="http://schemas.openxmlformats.org/officeDocument/2006/relationships/hyperlink" Target="https://www.procyclingstats.com/rider/emiel-verstrynge" TargetMode="External"/><Relationship Id="rId924" Type="http://schemas.openxmlformats.org/officeDocument/2006/relationships/hyperlink" Target="https://www.procyclingstats.com/rider/andrii-ponomar" TargetMode="External"/><Relationship Id="rId53" Type="http://schemas.openxmlformats.org/officeDocument/2006/relationships/hyperlink" Target="https://www.procyclingstats.com/rider/alberto-bettiol" TargetMode="External"/><Relationship Id="rId149" Type="http://schemas.openxmlformats.org/officeDocument/2006/relationships/hyperlink" Target="https://www.procyclingstats.com/rider/vincenzo-albanese" TargetMode="External"/><Relationship Id="rId356" Type="http://schemas.openxmlformats.org/officeDocument/2006/relationships/hyperlink" Target="https://www.procyclingstats.com/rider/thomas-pesenti" TargetMode="External"/><Relationship Id="rId563" Type="http://schemas.openxmlformats.org/officeDocument/2006/relationships/hyperlink" Target="https://www.procyclingstats.com/rider/lorenzo-milesi" TargetMode="External"/><Relationship Id="rId770" Type="http://schemas.openxmlformats.org/officeDocument/2006/relationships/hyperlink" Target="https://www.procyclingstats.com/rider/paul-seixas" TargetMode="External"/><Relationship Id="rId216" Type="http://schemas.openxmlformats.org/officeDocument/2006/relationships/hyperlink" Target="https://www.procyclingstats.com/rider/nelson-oliveira" TargetMode="External"/><Relationship Id="rId423" Type="http://schemas.openxmlformats.org/officeDocument/2006/relationships/hyperlink" Target="https://www.procyclingstats.com/rider/rodrigo-contreras" TargetMode="External"/><Relationship Id="rId868" Type="http://schemas.openxmlformats.org/officeDocument/2006/relationships/hyperlink" Target="https://www.procyclingstats.com/rider/nicolas-vinokurov" TargetMode="External"/><Relationship Id="rId1053" Type="http://schemas.openxmlformats.org/officeDocument/2006/relationships/hyperlink" Target="https://www.procyclingstats.com/rider/gerard-ledesma" TargetMode="External"/><Relationship Id="rId630" Type="http://schemas.openxmlformats.org/officeDocument/2006/relationships/hyperlink" Target="https://www.procyclingstats.com/rider/michal-schuran" TargetMode="External"/><Relationship Id="rId728" Type="http://schemas.openxmlformats.org/officeDocument/2006/relationships/hyperlink" Target="https://www.procyclingstats.com/rider/rayan-boulahoite" TargetMode="External"/><Relationship Id="rId935" Type="http://schemas.openxmlformats.org/officeDocument/2006/relationships/hyperlink" Target="https://www.procyclingstats.com/rider/cesare-chesini" TargetMode="External"/><Relationship Id="rId64" Type="http://schemas.openxmlformats.org/officeDocument/2006/relationships/hyperlink" Target="https://www.procyclingstats.com/rider/romain-gregoire1" TargetMode="External"/><Relationship Id="rId367" Type="http://schemas.openxmlformats.org/officeDocument/2006/relationships/hyperlink" Target="https://www.procyclingstats.com/rider/tijmen-graat" TargetMode="External"/><Relationship Id="rId574" Type="http://schemas.openxmlformats.org/officeDocument/2006/relationships/hyperlink" Target="https://www.procyclingstats.com/rider/thomas-champion" TargetMode="External"/><Relationship Id="rId227" Type="http://schemas.openxmlformats.org/officeDocument/2006/relationships/hyperlink" Target="https://www.procyclingstats.com/rider/anders-foldager" TargetMode="External"/><Relationship Id="rId781" Type="http://schemas.openxmlformats.org/officeDocument/2006/relationships/hyperlink" Target="https://www.procyclingstats.com/rider/sergio-meris" TargetMode="External"/><Relationship Id="rId879" Type="http://schemas.openxmlformats.org/officeDocument/2006/relationships/hyperlink" Target="https://www.procyclingstats.com/rider/balint-feldhoffer" TargetMode="External"/><Relationship Id="rId434" Type="http://schemas.openxmlformats.org/officeDocument/2006/relationships/hyperlink" Target="https://www.procyclingstats.com/rider/liam-slock" TargetMode="External"/><Relationship Id="rId641" Type="http://schemas.openxmlformats.org/officeDocument/2006/relationships/hyperlink" Target="https://www.procyclingstats.com/rider/fabio-van-den-bossche" TargetMode="External"/><Relationship Id="rId739" Type="http://schemas.openxmlformats.org/officeDocument/2006/relationships/hyperlink" Target="https://www.procyclingstats.com/rider/gianluca-pollefliet" TargetMode="External"/><Relationship Id="rId1064" Type="http://schemas.openxmlformats.org/officeDocument/2006/relationships/hyperlink" Target="https://www.procyclingstats.com/rider/george-peden" TargetMode="External"/><Relationship Id="rId280" Type="http://schemas.openxmlformats.org/officeDocument/2006/relationships/hyperlink" Target="https://www.procyclingstats.com/rider/matteo-moschetti" TargetMode="External"/><Relationship Id="rId501" Type="http://schemas.openxmlformats.org/officeDocument/2006/relationships/hyperlink" Target="https://www.procyclingstats.com/rider/samuele-zoccarato" TargetMode="External"/><Relationship Id="rId946" Type="http://schemas.openxmlformats.org/officeDocument/2006/relationships/hyperlink" Target="https://www.procyclingstats.com/rider/petros-mengs" TargetMode="External"/><Relationship Id="rId75" Type="http://schemas.openxmlformats.org/officeDocument/2006/relationships/hyperlink" Target="https://www.procyclingstats.com/rider/filippo-ganna" TargetMode="External"/><Relationship Id="rId140" Type="http://schemas.openxmlformats.org/officeDocument/2006/relationships/hyperlink" Target="https://www.procyclingstats.com/rider/victor-campenaerts" TargetMode="External"/><Relationship Id="rId378" Type="http://schemas.openxmlformats.org/officeDocument/2006/relationships/hyperlink" Target="https://www.procyclingstats.com/rider/steffen-de-schuyteneer" TargetMode="External"/><Relationship Id="rId585" Type="http://schemas.openxmlformats.org/officeDocument/2006/relationships/hyperlink" Target="https://www.procyclingstats.com/rider/ognjen-ilic" TargetMode="External"/><Relationship Id="rId792" Type="http://schemas.openxmlformats.org/officeDocument/2006/relationships/hyperlink" Target="https://www.procyclingstats.com/rider/lorrenzo-manzin" TargetMode="External"/><Relationship Id="rId806" Type="http://schemas.openxmlformats.org/officeDocument/2006/relationships/hyperlink" Target="https://www.procyclingstats.com/rider/daniel-cavia-sanz" TargetMode="External"/><Relationship Id="rId6" Type="http://schemas.openxmlformats.org/officeDocument/2006/relationships/hyperlink" Target="https://www.procyclingstats.com/rider/carlos-rodriguez-cano" TargetMode="External"/><Relationship Id="rId238" Type="http://schemas.openxmlformats.org/officeDocument/2006/relationships/hyperlink" Target="https://www.procyclingstats.com/rider/brandon-smith-rivera-vargas" TargetMode="External"/><Relationship Id="rId445" Type="http://schemas.openxmlformats.org/officeDocument/2006/relationships/hyperlink" Target="https://www.procyclingstats.com/rider/gijs-leemreize" TargetMode="External"/><Relationship Id="rId652" Type="http://schemas.openxmlformats.org/officeDocument/2006/relationships/hyperlink" Target="https://www.procyclingstats.com/rider/paul-hennequin" TargetMode="External"/><Relationship Id="rId1075" Type="http://schemas.openxmlformats.org/officeDocument/2006/relationships/hyperlink" Target="https://www.procyclingstats.com/rider/markus-maeuibo" TargetMode="External"/><Relationship Id="rId291" Type="http://schemas.openxmlformats.org/officeDocument/2006/relationships/hyperlink" Target="https://www.procyclingstats.com/rider/mikel-bizkarra" TargetMode="External"/><Relationship Id="rId305" Type="http://schemas.openxmlformats.org/officeDocument/2006/relationships/hyperlink" Target="https://www.procyclingstats.com/rider/alexander-hajek" TargetMode="External"/><Relationship Id="rId512" Type="http://schemas.openxmlformats.org/officeDocument/2006/relationships/hyperlink" Target="https://www.procyclingstats.com/rider/david-dekker" TargetMode="External"/><Relationship Id="rId957" Type="http://schemas.openxmlformats.org/officeDocument/2006/relationships/hyperlink" Target="https://www.procyclingstats.com/rider/henrique-bravo1" TargetMode="External"/><Relationship Id="rId86" Type="http://schemas.openxmlformats.org/officeDocument/2006/relationships/hyperlink" Target="https://www.procyclingstats.com/rider/lorenzo-fortunato" TargetMode="External"/><Relationship Id="rId151" Type="http://schemas.openxmlformats.org/officeDocument/2006/relationships/hyperlink" Target="https://www.procyclingstats.com/rider/georg-zimmermann" TargetMode="External"/><Relationship Id="rId389" Type="http://schemas.openxmlformats.org/officeDocument/2006/relationships/hyperlink" Target="https://www.procyclingstats.com/rider/elia-viviani" TargetMode="External"/><Relationship Id="rId596" Type="http://schemas.openxmlformats.org/officeDocument/2006/relationships/hyperlink" Target="https://www.procyclingstats.com/rider/sergio-samitier" TargetMode="External"/><Relationship Id="rId817" Type="http://schemas.openxmlformats.org/officeDocument/2006/relationships/hyperlink" Target="https://www.procyclingstats.com/rider/aleksandr-shakotko" TargetMode="External"/><Relationship Id="rId1002" Type="http://schemas.openxmlformats.org/officeDocument/2006/relationships/hyperlink" Target="https://www.procyclingstats.com/rider/quentin-bezza" TargetMode="External"/><Relationship Id="rId249" Type="http://schemas.openxmlformats.org/officeDocument/2006/relationships/hyperlink" Target="https://www.procyclingstats.com/rider/damiano-caruso" TargetMode="External"/><Relationship Id="rId456" Type="http://schemas.openxmlformats.org/officeDocument/2006/relationships/hyperlink" Target="https://www.procyclingstats.com/rider/bob-jungels" TargetMode="External"/><Relationship Id="rId663" Type="http://schemas.openxmlformats.org/officeDocument/2006/relationships/hyperlink" Target="https://www.procyclingstats.com/rider/iker-mintegi-claver" TargetMode="External"/><Relationship Id="rId870" Type="http://schemas.openxmlformats.org/officeDocument/2006/relationships/hyperlink" Target="https://www.procyclingstats.com/rider/artem-shmidt" TargetMode="External"/><Relationship Id="rId13" Type="http://schemas.openxmlformats.org/officeDocument/2006/relationships/hyperlink" Target="https://www.procyclingstats.com/rider/mads-pedersen" TargetMode="External"/><Relationship Id="rId109" Type="http://schemas.openxmlformats.org/officeDocument/2006/relationships/hyperlink" Target="https://www.procyclingstats.com/rider/luca-mozzato" TargetMode="External"/><Relationship Id="rId316" Type="http://schemas.openxmlformats.org/officeDocument/2006/relationships/hyperlink" Target="https://www.procyclingstats.com/rider/davide-ballerini" TargetMode="External"/><Relationship Id="rId523" Type="http://schemas.openxmlformats.org/officeDocument/2006/relationships/hyperlink" Target="https://www.procyclingstats.com/rider/jesus-david-pena-jimenez" TargetMode="External"/><Relationship Id="rId968" Type="http://schemas.openxmlformats.org/officeDocument/2006/relationships/hyperlink" Target="https://www.procyclingstats.com/rider/carlos-garcia-pierna" TargetMode="External"/><Relationship Id="rId97" Type="http://schemas.openxmlformats.org/officeDocument/2006/relationships/hyperlink" Target="https://www.procyclingstats.com/rider/valentin-paret-peintre" TargetMode="External"/><Relationship Id="rId730" Type="http://schemas.openxmlformats.org/officeDocument/2006/relationships/hyperlink" Target="https://www.procyclingstats.com/rider/karsten-larsen-feldmann" TargetMode="External"/><Relationship Id="rId828" Type="http://schemas.openxmlformats.org/officeDocument/2006/relationships/hyperlink" Target="https://www.procyclingstats.com/rider/jan-castellon" TargetMode="External"/><Relationship Id="rId1013" Type="http://schemas.openxmlformats.org/officeDocument/2006/relationships/hyperlink" Target="https://www.procyclingstats.com/rider/jose-antonio-prieto" TargetMode="External"/><Relationship Id="rId162" Type="http://schemas.openxmlformats.org/officeDocument/2006/relationships/hyperlink" Target="https://www.procyclingstats.com/rider/ethan-vernon" TargetMode="External"/><Relationship Id="rId467" Type="http://schemas.openxmlformats.org/officeDocument/2006/relationships/hyperlink" Target="https://www.procyclingstats.com/rider/daniel-mclay" TargetMode="External"/><Relationship Id="rId674" Type="http://schemas.openxmlformats.org/officeDocument/2006/relationships/hyperlink" Target="https://www.procyclingstats.com/rider/tomas-pridal" TargetMode="External"/><Relationship Id="rId881" Type="http://schemas.openxmlformats.org/officeDocument/2006/relationships/hyperlink" Target="https://www.procyclingstats.com/rider/cedrik-bakke-christophersen" TargetMode="External"/><Relationship Id="rId979" Type="http://schemas.openxmlformats.org/officeDocument/2006/relationships/hyperlink" Target="https://www.procyclingstats.com/rider/colby-simmons" TargetMode="External"/><Relationship Id="rId24" Type="http://schemas.openxmlformats.org/officeDocument/2006/relationships/hyperlink" Target="https://www.procyclingstats.com/rider/jonathan-milan" TargetMode="External"/><Relationship Id="rId327" Type="http://schemas.openxmlformats.org/officeDocument/2006/relationships/hyperlink" Target="https://www.procyclingstats.com/rider/ben-zwiehoff" TargetMode="External"/><Relationship Id="rId534" Type="http://schemas.openxmlformats.org/officeDocument/2006/relationships/hyperlink" Target="https://www.procyclingstats.com/rider/ryan-gibbons" TargetMode="External"/><Relationship Id="rId741" Type="http://schemas.openxmlformats.org/officeDocument/2006/relationships/hyperlink" Target="https://www.procyclingstats.com/rider/robert-donaldson" TargetMode="External"/><Relationship Id="rId839" Type="http://schemas.openxmlformats.org/officeDocument/2006/relationships/hyperlink" Target="https://www.procyclingstats.com/rider/alberto-monti" TargetMode="External"/><Relationship Id="rId173" Type="http://schemas.openxmlformats.org/officeDocument/2006/relationships/hyperlink" Target="https://www.procyclingstats.com/rider/georg-steinhauser" TargetMode="External"/><Relationship Id="rId380" Type="http://schemas.openxmlformats.org/officeDocument/2006/relationships/hyperlink" Target="https://www.procyclingstats.com/rider/koen-bouwman" TargetMode="External"/><Relationship Id="rId601" Type="http://schemas.openxmlformats.org/officeDocument/2006/relationships/hyperlink" Target="https://www.procyclingstats.com/rider/sander-de-pestel" TargetMode="External"/><Relationship Id="rId1024" Type="http://schemas.openxmlformats.org/officeDocument/2006/relationships/hyperlink" Target="https://www.procyclingstats.com/rider/samuel-jenner" TargetMode="External"/><Relationship Id="rId240" Type="http://schemas.openxmlformats.org/officeDocument/2006/relationships/hyperlink" Target="https://www.procyclingstats.com/rider/thomas-gachignard" TargetMode="External"/><Relationship Id="rId478" Type="http://schemas.openxmlformats.org/officeDocument/2006/relationships/hyperlink" Target="https://www.procyclingstats.com/rider/jakub-otruba" TargetMode="External"/><Relationship Id="rId685" Type="http://schemas.openxmlformats.org/officeDocument/2006/relationships/hyperlink" Target="https://www.procyclingstats.com/rider/filippo-conca" TargetMode="External"/><Relationship Id="rId892" Type="http://schemas.openxmlformats.org/officeDocument/2006/relationships/hyperlink" Target="https://www.procyclingstats.com/rider/even-yemane" TargetMode="External"/><Relationship Id="rId906" Type="http://schemas.openxmlformats.org/officeDocument/2006/relationships/hyperlink" Target="https://www.procyclingstats.com/rider/lenaic-langella" TargetMode="External"/><Relationship Id="rId35" Type="http://schemas.openxmlformats.org/officeDocument/2006/relationships/hyperlink" Target="https://www.procyclingstats.com/rider/santiago-buitrago-sanchez" TargetMode="External"/><Relationship Id="rId100" Type="http://schemas.openxmlformats.org/officeDocument/2006/relationships/hyperlink" Target="https://www.procyclingstats.com/rider/danny-van-poppel" TargetMode="External"/><Relationship Id="rId338" Type="http://schemas.openxmlformats.org/officeDocument/2006/relationships/hyperlink" Target="https://www.procyclingstats.com/rider/mark-donovan" TargetMode="External"/><Relationship Id="rId545" Type="http://schemas.openxmlformats.org/officeDocument/2006/relationships/hyperlink" Target="https://www.procyclingstats.com/rider/mael-guegan" TargetMode="External"/><Relationship Id="rId752" Type="http://schemas.openxmlformats.org/officeDocument/2006/relationships/hyperlink" Target="https://www.procyclingstats.com/rider/davide-toneatti" TargetMode="External"/><Relationship Id="rId184" Type="http://schemas.openxmlformats.org/officeDocument/2006/relationships/hyperlink" Target="https://www.procyclingstats.com/rider/pablo-torres1" TargetMode="External"/><Relationship Id="rId391" Type="http://schemas.openxmlformats.org/officeDocument/2006/relationships/hyperlink" Target="https://www.procyclingstats.com/rider/piet-allegaert" TargetMode="External"/><Relationship Id="rId405" Type="http://schemas.openxmlformats.org/officeDocument/2006/relationships/hyperlink" Target="https://www.procyclingstats.com/rider/arne-marit" TargetMode="External"/><Relationship Id="rId612" Type="http://schemas.openxmlformats.org/officeDocument/2006/relationships/hyperlink" Target="https://www.procyclingstats.com/rider/jon-agirre" TargetMode="External"/><Relationship Id="rId1035" Type="http://schemas.openxmlformats.org/officeDocument/2006/relationships/hyperlink" Target="https://www.procyclingstats.com/rider/jeroen-meijers" TargetMode="External"/><Relationship Id="rId251" Type="http://schemas.openxmlformats.org/officeDocument/2006/relationships/hyperlink" Target="https://www.procyclingstats.com/rider/ruben-guerreiro" TargetMode="External"/><Relationship Id="rId489" Type="http://schemas.openxmlformats.org/officeDocument/2006/relationships/hyperlink" Target="https://www.procyclingstats.com/rider/josef-cerny" TargetMode="External"/><Relationship Id="rId696" Type="http://schemas.openxmlformats.org/officeDocument/2006/relationships/hyperlink" Target="https://www.procyclingstats.com/rider/luca-paletti" TargetMode="External"/><Relationship Id="rId917" Type="http://schemas.openxmlformats.org/officeDocument/2006/relationships/hyperlink" Target="https://www.procyclingstats.com/rider/jakob-omrzel" TargetMode="External"/><Relationship Id="rId46" Type="http://schemas.openxmlformats.org/officeDocument/2006/relationships/hyperlink" Target="https://www.procyclingstats.com/rider/christophe-laporte" TargetMode="External"/><Relationship Id="rId349" Type="http://schemas.openxmlformats.org/officeDocument/2006/relationships/hyperlink" Target="https://www.procyclingstats.com/rider/luca-covili" TargetMode="External"/><Relationship Id="rId556" Type="http://schemas.openxmlformats.org/officeDocument/2006/relationships/hyperlink" Target="https://www.procyclingstats.com/rider/valentin-retailleau" TargetMode="External"/><Relationship Id="rId763" Type="http://schemas.openxmlformats.org/officeDocument/2006/relationships/hyperlink" Target="https://www.procyclingstats.com/rider/albert-withen-philipsen" TargetMode="External"/><Relationship Id="rId111" Type="http://schemas.openxmlformats.org/officeDocument/2006/relationships/hyperlink" Target="https://www.procyclingstats.com/rider/maximilian-schachmann" TargetMode="External"/><Relationship Id="rId195" Type="http://schemas.openxmlformats.org/officeDocument/2006/relationships/hyperlink" Target="https://www.procyclingstats.com/rider/anthony-turgis" TargetMode="External"/><Relationship Id="rId209" Type="http://schemas.openxmlformats.org/officeDocument/2006/relationships/hyperlink" Target="https://www.procyclingstats.com/rider/nick-schultz" TargetMode="External"/><Relationship Id="rId416" Type="http://schemas.openxmlformats.org/officeDocument/2006/relationships/hyperlink" Target="https://www.procyclingstats.com/rider/mattia-bais" TargetMode="External"/><Relationship Id="rId970" Type="http://schemas.openxmlformats.org/officeDocument/2006/relationships/hyperlink" Target="https://www.procyclingstats.com/rider/geoffrey-bouchard" TargetMode="External"/><Relationship Id="rId1046" Type="http://schemas.openxmlformats.org/officeDocument/2006/relationships/hyperlink" Target="https://www.procyclingstats.com/rider/zeb-kyffin" TargetMode="External"/><Relationship Id="rId623" Type="http://schemas.openxmlformats.org/officeDocument/2006/relationships/hyperlink" Target="https://www.procyclingstats.com/rider/diego-pescador" TargetMode="External"/><Relationship Id="rId830" Type="http://schemas.openxmlformats.org/officeDocument/2006/relationships/hyperlink" Target="https://www.procyclingstats.com/rider/danny-van-der-tuuk" TargetMode="External"/><Relationship Id="rId928" Type="http://schemas.openxmlformats.org/officeDocument/2006/relationships/hyperlink" Target="https://www.procyclingstats.com/rider/adam-rafferty" TargetMode="External"/><Relationship Id="rId57" Type="http://schemas.openxmlformats.org/officeDocument/2006/relationships/hyperlink" Target="https://www.procyclingstats.com/rider/nils-politt" TargetMode="External"/><Relationship Id="rId262" Type="http://schemas.openxmlformats.org/officeDocument/2006/relationships/hyperlink" Target="https://www.procyclingstats.com/rider/david-de-la-cruz" TargetMode="External"/><Relationship Id="rId567" Type="http://schemas.openxmlformats.org/officeDocument/2006/relationships/hyperlink" Target="https://www.procyclingstats.com/rider/matteo-fabbro" TargetMode="External"/><Relationship Id="rId122" Type="http://schemas.openxmlformats.org/officeDocument/2006/relationships/hyperlink" Target="https://www.procyclingstats.com/rider/bart-lemmen" TargetMode="External"/><Relationship Id="rId774" Type="http://schemas.openxmlformats.org/officeDocument/2006/relationships/hyperlink" Target="https://www.procyclingstats.com/rider/oliver-knight" TargetMode="External"/><Relationship Id="rId981" Type="http://schemas.openxmlformats.org/officeDocument/2006/relationships/hyperlink" Target="https://www.procyclingstats.com/rider/tomasz-budzinski" TargetMode="External"/><Relationship Id="rId1057" Type="http://schemas.openxmlformats.org/officeDocument/2006/relationships/hyperlink" Target="https://www.procyclingstats.com/rider/juan-pedro-lozano" TargetMode="External"/><Relationship Id="rId427" Type="http://schemas.openxmlformats.org/officeDocument/2006/relationships/hyperlink" Target="https://www.procyclingstats.com/rider/oded-kogut" TargetMode="External"/><Relationship Id="rId634" Type="http://schemas.openxmlformats.org/officeDocument/2006/relationships/hyperlink" Target="https://www.procyclingstats.com/rider/victor-vercouillie" TargetMode="External"/><Relationship Id="rId841" Type="http://schemas.openxmlformats.org/officeDocument/2006/relationships/hyperlink" Target="https://www.procyclingstats.com/rider/julius-van-den-berg" TargetMode="External"/><Relationship Id="rId273" Type="http://schemas.openxmlformats.org/officeDocument/2006/relationships/hyperlink" Target="https://www.procyclingstats.com/rider/louis-barre" TargetMode="External"/><Relationship Id="rId480" Type="http://schemas.openxmlformats.org/officeDocument/2006/relationships/hyperlink" Target="https://www.procyclingstats.com/rider/dion-smith" TargetMode="External"/><Relationship Id="rId701" Type="http://schemas.openxmlformats.org/officeDocument/2006/relationships/hyperlink" Target="https://www.procyclingstats.com/rider/duarte-marivoet" TargetMode="External"/><Relationship Id="rId939" Type="http://schemas.openxmlformats.org/officeDocument/2006/relationships/hyperlink" Target="https://www.procyclingstats.com/rider/alvaro-sagrado" TargetMode="External"/><Relationship Id="rId68" Type="http://schemas.openxmlformats.org/officeDocument/2006/relationships/hyperlink" Target="https://www.procyclingstats.com/rider/alex-baudin" TargetMode="External"/><Relationship Id="rId133" Type="http://schemas.openxmlformats.org/officeDocument/2006/relationships/hyperlink" Target="https://www.procyclingstats.com/rider/emilien-jeanniere" TargetMode="External"/><Relationship Id="rId340" Type="http://schemas.openxmlformats.org/officeDocument/2006/relationships/hyperlink" Target="https://www.procyclingstats.com/rider/brent-van-moer" TargetMode="External"/><Relationship Id="rId578" Type="http://schemas.openxmlformats.org/officeDocument/2006/relationships/hyperlink" Target="https://www.procyclingstats.com/rider/alex-molenaar" TargetMode="External"/><Relationship Id="rId785" Type="http://schemas.openxmlformats.org/officeDocument/2006/relationships/hyperlink" Target="https://www.procyclingstats.com/rider/dorde-duric" TargetMode="External"/><Relationship Id="rId992" Type="http://schemas.openxmlformats.org/officeDocument/2006/relationships/hyperlink" Target="https://www.procyclingstats.com/rider/jack-makohon" TargetMode="External"/><Relationship Id="rId200" Type="http://schemas.openxmlformats.org/officeDocument/2006/relationships/hyperlink" Target="https://www.procyclingstats.com/rider/rafal-majka" TargetMode="External"/><Relationship Id="rId438" Type="http://schemas.openxmlformats.org/officeDocument/2006/relationships/hyperlink" Target="https://www.procyclingstats.com/rider/brieuc-rolland" TargetMode="External"/><Relationship Id="rId645" Type="http://schemas.openxmlformats.org/officeDocument/2006/relationships/hyperlink" Target="https://www.procyclingstats.com/rider/yoel-habteab" TargetMode="External"/><Relationship Id="rId852" Type="http://schemas.openxmlformats.org/officeDocument/2006/relationships/hyperlink" Target="https://www.procyclingstats.com/rider/james-shaw" TargetMode="External"/><Relationship Id="rId1068" Type="http://schemas.openxmlformats.org/officeDocument/2006/relationships/hyperlink" Target="https://www.procyclingstats.com/rider/kevin-david-castillo-miranda" TargetMode="External"/><Relationship Id="rId284" Type="http://schemas.openxmlformats.org/officeDocument/2006/relationships/hyperlink" Target="https://www.procyclingstats.com/rider/rick-pluimers" TargetMode="External"/><Relationship Id="rId491" Type="http://schemas.openxmlformats.org/officeDocument/2006/relationships/hyperlink" Target="https://www.procyclingstats.com/rider/paul-ourselin" TargetMode="External"/><Relationship Id="rId505" Type="http://schemas.openxmlformats.org/officeDocument/2006/relationships/hyperlink" Target="https://www.procyclingstats.com/rider/alexis-guerin" TargetMode="External"/><Relationship Id="rId712" Type="http://schemas.openxmlformats.org/officeDocument/2006/relationships/hyperlink" Target="https://www.procyclingstats.com/rider/filippo-turconi" TargetMode="External"/><Relationship Id="rId79" Type="http://schemas.openxmlformats.org/officeDocument/2006/relationships/hyperlink" Target="https://www.procyclingstats.com/rider/wilco-kelderman" TargetMode="External"/><Relationship Id="rId144" Type="http://schemas.openxmlformats.org/officeDocument/2006/relationships/hyperlink" Target="https://www.procyclingstats.com/rider/pascal-ackermann" TargetMode="External"/><Relationship Id="rId589" Type="http://schemas.openxmlformats.org/officeDocument/2006/relationships/hyperlink" Target="https://www.procyclingstats.com/rider/tomas-contte" TargetMode="External"/><Relationship Id="rId796" Type="http://schemas.openxmlformats.org/officeDocument/2006/relationships/hyperlink" Target="https://www.procyclingstats.com/rider/shemu-nsengiyumva" TargetMode="External"/><Relationship Id="rId351" Type="http://schemas.openxmlformats.org/officeDocument/2006/relationships/hyperlink" Target="https://www.procyclingstats.com/rider/igor-arrieta-lizarraga" TargetMode="External"/><Relationship Id="rId449" Type="http://schemas.openxmlformats.org/officeDocument/2006/relationships/hyperlink" Target="https://www.procyclingstats.com/rider/guillermo-juan-martinez" TargetMode="External"/><Relationship Id="rId656" Type="http://schemas.openxmlformats.org/officeDocument/2006/relationships/hyperlink" Target="https://www.procyclingstats.com/rider/clement-braz-afonso" TargetMode="External"/><Relationship Id="rId863" Type="http://schemas.openxmlformats.org/officeDocument/2006/relationships/hyperlink" Target="https://www.procyclingstats.com/rider/fran-miholjevic" TargetMode="External"/><Relationship Id="rId1079" Type="http://schemas.openxmlformats.org/officeDocument/2006/relationships/hyperlink" Target="https://www.procyclingstats.com/rider/haoyu-su" TargetMode="External"/><Relationship Id="rId211" Type="http://schemas.openxmlformats.org/officeDocument/2006/relationships/hyperlink" Target="https://www.procyclingstats.com/rider/filippo-fiorelli" TargetMode="External"/><Relationship Id="rId295" Type="http://schemas.openxmlformats.org/officeDocument/2006/relationships/hyperlink" Target="https://www.procyclingstats.com/rider/bastien-tronchon" TargetMode="External"/><Relationship Id="rId309" Type="http://schemas.openxmlformats.org/officeDocument/2006/relationships/hyperlink" Target="https://www.procyclingstats.com/rider/lennard-kamna" TargetMode="External"/><Relationship Id="rId516" Type="http://schemas.openxmlformats.org/officeDocument/2006/relationships/hyperlink" Target="https://www.procyclingstats.com/rider/felix-engelhardt" TargetMode="External"/><Relationship Id="rId723" Type="http://schemas.openxmlformats.org/officeDocument/2006/relationships/hyperlink" Target="https://www.procyclingstats.com/rider/francisco-penuela" TargetMode="External"/><Relationship Id="rId930" Type="http://schemas.openxmlformats.org/officeDocument/2006/relationships/hyperlink" Target="https://www.procyclingstats.com/rider/sebastian-putz" TargetMode="External"/><Relationship Id="rId1006" Type="http://schemas.openxmlformats.org/officeDocument/2006/relationships/hyperlink" Target="https://www.procyclingstats.com/rider/marco-schrettl" TargetMode="External"/><Relationship Id="rId155" Type="http://schemas.openxmlformats.org/officeDocument/2006/relationships/hyperlink" Target="https://www.procyclingstats.com/rider/wout-poels" TargetMode="External"/><Relationship Id="rId362" Type="http://schemas.openxmlformats.org/officeDocument/2006/relationships/hyperlink" Target="https://www.procyclingstats.com/rider/rasmus-sojbergpedersen" TargetMode="External"/><Relationship Id="rId222" Type="http://schemas.openxmlformats.org/officeDocument/2006/relationships/hyperlink" Target="https://www.procyclingstats.com/rider/orluis-aular" TargetMode="External"/><Relationship Id="rId667" Type="http://schemas.openxmlformats.org/officeDocument/2006/relationships/hyperlink" Target="https://www.procyclingstats.com/rider/mads-andersen" TargetMode="External"/><Relationship Id="rId874" Type="http://schemas.openxmlformats.org/officeDocument/2006/relationships/hyperlink" Target="https://www.procyclingstats.com/rider/lucas-boniface" TargetMode="External"/><Relationship Id="rId17" Type="http://schemas.openxmlformats.org/officeDocument/2006/relationships/hyperlink" Target="https://www.procyclingstats.com/rider/juan-ayuso-pesquera" TargetMode="External"/><Relationship Id="rId527" Type="http://schemas.openxmlformats.org/officeDocument/2006/relationships/hyperlink" Target="https://www.procyclingstats.com/rider/antonio-pedrero" TargetMode="External"/><Relationship Id="rId734" Type="http://schemas.openxmlformats.org/officeDocument/2006/relationships/hyperlink" Target="https://www.procyclingstats.com/rider/michael-leonard1" TargetMode="External"/><Relationship Id="rId941" Type="http://schemas.openxmlformats.org/officeDocument/2006/relationships/hyperlink" Target="https://www.procyclingstats.com/rider/jose-maria-garcia" TargetMode="External"/><Relationship Id="rId70" Type="http://schemas.openxmlformats.org/officeDocument/2006/relationships/hyperlink" Target="https://www.procyclingstats.com/rider/jai-hindley" TargetMode="External"/><Relationship Id="rId166" Type="http://schemas.openxmlformats.org/officeDocument/2006/relationships/hyperlink" Target="https://www.procyclingstats.com/rider/simone-velasco" TargetMode="External"/><Relationship Id="rId373" Type="http://schemas.openxmlformats.org/officeDocument/2006/relationships/hyperlink" Target="https://www.procyclingstats.com/rider/alessandro-pinarello" TargetMode="External"/><Relationship Id="rId580" Type="http://schemas.openxmlformats.org/officeDocument/2006/relationships/hyperlink" Target="https://www.procyclingstats.com/rider/dusan-rajovic" TargetMode="External"/><Relationship Id="rId801" Type="http://schemas.openxmlformats.org/officeDocument/2006/relationships/hyperlink" Target="https://www.procyclingstats.com/rider/sebastian-kolze-changizi" TargetMode="External"/><Relationship Id="rId1017" Type="http://schemas.openxmlformats.org/officeDocument/2006/relationships/hyperlink" Target="https://www.procyclingstats.com/rider/jan-huber" TargetMode="External"/><Relationship Id="rId1" Type="http://schemas.openxmlformats.org/officeDocument/2006/relationships/hyperlink" Target="https://www.procyclingstats.com/rider/tadej-pogacar" TargetMode="External"/><Relationship Id="rId233" Type="http://schemas.openxmlformats.org/officeDocument/2006/relationships/hyperlink" Target="https://www.procyclingstats.com/rider/xandro-meurisse" TargetMode="External"/><Relationship Id="rId440" Type="http://schemas.openxmlformats.org/officeDocument/2006/relationships/hyperlink" Target="https://www.procyclingstats.com/rider/kamil-malecki" TargetMode="External"/><Relationship Id="rId678" Type="http://schemas.openxmlformats.org/officeDocument/2006/relationships/hyperlink" Target="https://www.procyclingstats.com/rider/sebastian-brenes" TargetMode="External"/><Relationship Id="rId885" Type="http://schemas.openxmlformats.org/officeDocument/2006/relationships/hyperlink" Target="https://www.procyclingstats.com/rider/keegan-swirbul" TargetMode="External"/><Relationship Id="rId1070" Type="http://schemas.openxmlformats.org/officeDocument/2006/relationships/hyperlink" Target="https://www.procyclingstats.com/rider/paul-wright" TargetMode="External"/><Relationship Id="rId28" Type="http://schemas.openxmlformats.org/officeDocument/2006/relationships/hyperlink" Target="https://www.procyclingstats.com/rider/aleksandr-vlasov" TargetMode="External"/><Relationship Id="rId300" Type="http://schemas.openxmlformats.org/officeDocument/2006/relationships/hyperlink" Target="https://www.procyclingstats.com/rider/manuele-tarozzi" TargetMode="External"/><Relationship Id="rId538" Type="http://schemas.openxmlformats.org/officeDocument/2006/relationships/hyperlink" Target="https://www.procyclingstats.com/rider/simon-guglielmi" TargetMode="External"/><Relationship Id="rId745" Type="http://schemas.openxmlformats.org/officeDocument/2006/relationships/hyperlink" Target="https://www.procyclingstats.com/rider/janos-pelikan" TargetMode="External"/><Relationship Id="rId952" Type="http://schemas.openxmlformats.org/officeDocument/2006/relationships/hyperlink" Target="https://www.procyclingstats.com/rider/mateo-pablo-ramirez" TargetMode="External"/><Relationship Id="rId81" Type="http://schemas.openxmlformats.org/officeDocument/2006/relationships/hyperlink" Target="https://www.procyclingstats.com/rider/mauri-vansevenant" TargetMode="External"/><Relationship Id="rId177" Type="http://schemas.openxmlformats.org/officeDocument/2006/relationships/hyperlink" Target="https://www.procyclingstats.com/rider/quentin-pacher" TargetMode="External"/><Relationship Id="rId384" Type="http://schemas.openxmlformats.org/officeDocument/2006/relationships/hyperlink" Target="https://www.procyclingstats.com/rider/michal-kwiatkowski" TargetMode="External"/><Relationship Id="rId591" Type="http://schemas.openxmlformats.org/officeDocument/2006/relationships/hyperlink" Target="https://www.procyclingstats.com/rider/lucas-eriksson" TargetMode="External"/><Relationship Id="rId605" Type="http://schemas.openxmlformats.org/officeDocument/2006/relationships/hyperlink" Target="https://www.procyclingstats.com/rider/patrick-eddy2" TargetMode="External"/><Relationship Id="rId812" Type="http://schemas.openxmlformats.org/officeDocument/2006/relationships/hyperlink" Target="https://www.procyclingstats.com/rider/tim-marsman" TargetMode="External"/><Relationship Id="rId1028" Type="http://schemas.openxmlformats.org/officeDocument/2006/relationships/hyperlink" Target="https://www.procyclingstats.com/rider/oscar-chamberlain" TargetMode="External"/><Relationship Id="rId244" Type="http://schemas.openxmlformats.org/officeDocument/2006/relationships/hyperlink" Target="https://www.procyclingstats.com/rider/guillermo-thomas-silva-coussan" TargetMode="External"/><Relationship Id="rId689" Type="http://schemas.openxmlformats.org/officeDocument/2006/relationships/hyperlink" Target="https://www.procyclingstats.com/rider/andrea-raccagni-noviero" TargetMode="External"/><Relationship Id="rId896" Type="http://schemas.openxmlformats.org/officeDocument/2006/relationships/hyperlink" Target="https://www.procyclingstats.com/rider/ali-labib-shotorban" TargetMode="External"/><Relationship Id="rId1081" Type="http://schemas.openxmlformats.org/officeDocument/2006/relationships/hyperlink" Target="https://www.procyclingstats.com/rider/eder-frayre" TargetMode="External"/><Relationship Id="rId39" Type="http://schemas.openxmlformats.org/officeDocument/2006/relationships/hyperlink" Target="https://www.procyclingstats.com/rider/tim-wellens" TargetMode="External"/><Relationship Id="rId451" Type="http://schemas.openxmlformats.org/officeDocument/2006/relationships/hyperlink" Target="https://www.procyclingstats.com/rider/jorgen-nordhagen" TargetMode="External"/><Relationship Id="rId549" Type="http://schemas.openxmlformats.org/officeDocument/2006/relationships/hyperlink" Target="https://www.procyclingstats.com/rider/embret-svestad-bardseng" TargetMode="External"/><Relationship Id="rId756" Type="http://schemas.openxmlformats.org/officeDocument/2006/relationships/hyperlink" Target="https://www.procyclingstats.com/rider/markel-beloki" TargetMode="External"/><Relationship Id="rId104" Type="http://schemas.openxmlformats.org/officeDocument/2006/relationships/hyperlink" Target="https://www.procyclingstats.com/rider/luke-plapp" TargetMode="External"/><Relationship Id="rId188" Type="http://schemas.openxmlformats.org/officeDocument/2006/relationships/hyperlink" Target="https://www.procyclingstats.com/rider/juan-pedro-lopez" TargetMode="External"/><Relationship Id="rId311" Type="http://schemas.openxmlformats.org/officeDocument/2006/relationships/hyperlink" Target="https://www.procyclingstats.com/rider/johan-esteban-chaves" TargetMode="External"/><Relationship Id="rId395" Type="http://schemas.openxmlformats.org/officeDocument/2006/relationships/hyperlink" Target="https://www.procyclingstats.com/rider/sean-quinn" TargetMode="External"/><Relationship Id="rId409" Type="http://schemas.openxmlformats.org/officeDocument/2006/relationships/hyperlink" Target="https://www.procyclingstats.com/rider/mirco-maestri" TargetMode="External"/><Relationship Id="rId963" Type="http://schemas.openxmlformats.org/officeDocument/2006/relationships/hyperlink" Target="https://www.procyclingstats.com/rider/haimar-etxeberria" TargetMode="External"/><Relationship Id="rId1039" Type="http://schemas.openxmlformats.org/officeDocument/2006/relationships/hyperlink" Target="https://www.procyclingstats.com/rider/andrea-mifsud" TargetMode="External"/><Relationship Id="rId92" Type="http://schemas.openxmlformats.org/officeDocument/2006/relationships/hyperlink" Target="https://www.procyclingstats.com/rider/derek-gee" TargetMode="External"/><Relationship Id="rId616" Type="http://schemas.openxmlformats.org/officeDocument/2006/relationships/hyperlink" Target="https://www.procyclingstats.com/rider/noah-hobbs" TargetMode="External"/><Relationship Id="rId823" Type="http://schemas.openxmlformats.org/officeDocument/2006/relationships/hyperlink" Target="https://www.procyclingstats.com/rider/roy-eefting" TargetMode="External"/><Relationship Id="rId255" Type="http://schemas.openxmlformats.org/officeDocument/2006/relationships/hyperlink" Target="https://www.procyclingstats.com/rider/mikkel-honore" TargetMode="External"/><Relationship Id="rId462" Type="http://schemas.openxmlformats.org/officeDocument/2006/relationships/hyperlink" Target="https://www.procyclingstats.com/rider/andreas-kron" TargetMode="External"/><Relationship Id="rId115" Type="http://schemas.openxmlformats.org/officeDocument/2006/relationships/hyperlink" Target="https://www.procyclingstats.com/rider/felix-gall" TargetMode="External"/><Relationship Id="rId322" Type="http://schemas.openxmlformats.org/officeDocument/2006/relationships/hyperlink" Target="https://www.procyclingstats.com/rider/gregor-muhlberger" TargetMode="External"/><Relationship Id="rId767" Type="http://schemas.openxmlformats.org/officeDocument/2006/relationships/hyperlink" Target="https://www.procyclingstats.com/rider/bjoern-koerdt" TargetMode="External"/><Relationship Id="rId974" Type="http://schemas.openxmlformats.org/officeDocument/2006/relationships/hyperlink" Target="https://www.procyclingstats.com/rider/georg-rydningen-martinsen" TargetMode="External"/><Relationship Id="rId199" Type="http://schemas.openxmlformats.org/officeDocument/2006/relationships/hyperlink" Target="https://www.procyclingstats.com/rider/jack-haig" TargetMode="External"/><Relationship Id="rId627" Type="http://schemas.openxmlformats.org/officeDocument/2006/relationships/hyperlink" Target="https://www.procyclingstats.com/rider/dries-de-pooter" TargetMode="External"/><Relationship Id="rId834" Type="http://schemas.openxmlformats.org/officeDocument/2006/relationships/hyperlink" Target="https://www.procyclingstats.com/rider/martin-tjotta" TargetMode="External"/><Relationship Id="rId266" Type="http://schemas.openxmlformats.org/officeDocument/2006/relationships/hyperlink" Target="https://www.procyclingstats.com/rider/samuel-watson" TargetMode="External"/><Relationship Id="rId473" Type="http://schemas.openxmlformats.org/officeDocument/2006/relationships/hyperlink" Target="https://www.procyclingstats.com/rider/eduardo-sepulveda" TargetMode="External"/><Relationship Id="rId680" Type="http://schemas.openxmlformats.org/officeDocument/2006/relationships/hyperlink" Target="https://www.procyclingstats.com/rider/adrien-maire" TargetMode="External"/><Relationship Id="rId901" Type="http://schemas.openxmlformats.org/officeDocument/2006/relationships/hyperlink" Target="https://www.procyclingstats.com/rider/kacper-mientki" TargetMode="External"/><Relationship Id="rId30" Type="http://schemas.openxmlformats.org/officeDocument/2006/relationships/hyperlink" Target="https://www.procyclingstats.com/rider/daniel-felipe-martinez" TargetMode="External"/><Relationship Id="rId126" Type="http://schemas.openxmlformats.org/officeDocument/2006/relationships/hyperlink" Target="https://www.procyclingstats.com/rider/per-strand-hagenes" TargetMode="External"/><Relationship Id="rId333" Type="http://schemas.openxmlformats.org/officeDocument/2006/relationships/hyperlink" Target="https://www.procyclingstats.com/rider/nils-eekhoff" TargetMode="External"/><Relationship Id="rId540" Type="http://schemas.openxmlformats.org/officeDocument/2006/relationships/hyperlink" Target="https://www.procyclingstats.com/rider/donavan-grondin" TargetMode="External"/><Relationship Id="rId778" Type="http://schemas.openxmlformats.org/officeDocument/2006/relationships/hyperlink" Target="https://www.procyclingstats.com/rider/alexander-konijn" TargetMode="External"/><Relationship Id="rId985" Type="http://schemas.openxmlformats.org/officeDocument/2006/relationships/hyperlink" Target="https://www.procyclingstats.com/rider/tiago-leal" TargetMode="External"/><Relationship Id="rId638" Type="http://schemas.openxmlformats.org/officeDocument/2006/relationships/hyperlink" Target="https://www.procyclingstats.com/rider/william-blume-levy" TargetMode="External"/><Relationship Id="rId845" Type="http://schemas.openxmlformats.org/officeDocument/2006/relationships/hyperlink" Target="https://www.procyclingstats.com/rider/matthew-kingston" TargetMode="External"/><Relationship Id="rId1030" Type="http://schemas.openxmlformats.org/officeDocument/2006/relationships/hyperlink" Target="https://www.procyclingstats.com/rider/mil-morang" TargetMode="External"/><Relationship Id="rId277" Type="http://schemas.openxmlformats.org/officeDocument/2006/relationships/hyperlink" Target="https://www.procyclingstats.com/rider/axel-mariault" TargetMode="External"/><Relationship Id="rId400" Type="http://schemas.openxmlformats.org/officeDocument/2006/relationships/hyperlink" Target="https://www.procyclingstats.com/rider/miguel-heidemann" TargetMode="External"/><Relationship Id="rId484" Type="http://schemas.openxmlformats.org/officeDocument/2006/relationships/hyperlink" Target="https://www.procyclingstats.com/rider/sasha-weemaes" TargetMode="External"/><Relationship Id="rId705" Type="http://schemas.openxmlformats.org/officeDocument/2006/relationships/hyperlink" Target="https://www.procyclingstats.com/rider/kyrylo-tsarenko" TargetMode="External"/><Relationship Id="rId137" Type="http://schemas.openxmlformats.org/officeDocument/2006/relationships/hyperlink" Target="https://www.procyclingstats.com/rider/jarno-widar" TargetMode="External"/><Relationship Id="rId344" Type="http://schemas.openxmlformats.org/officeDocument/2006/relationships/hyperlink" Target="https://www.procyclingstats.com/rider/johannes-kulset" TargetMode="External"/><Relationship Id="rId691" Type="http://schemas.openxmlformats.org/officeDocument/2006/relationships/hyperlink" Target="https://www.procyclingstats.com/rider/andrea-d-amato" TargetMode="External"/><Relationship Id="rId789" Type="http://schemas.openxmlformats.org/officeDocument/2006/relationships/hyperlink" Target="https://www.procyclingstats.com/rider/viktor-soenens" TargetMode="External"/><Relationship Id="rId912" Type="http://schemas.openxmlformats.org/officeDocument/2006/relationships/hyperlink" Target="https://www.procyclingstats.com/rider/alexander-edmondson" TargetMode="External"/><Relationship Id="rId996" Type="http://schemas.openxmlformats.org/officeDocument/2006/relationships/hyperlink" Target="https://www.procyclingstats.com/rider/marius-innhaug-dahl" TargetMode="External"/><Relationship Id="rId41" Type="http://schemas.openxmlformats.org/officeDocument/2006/relationships/hyperlink" Target="https://www.procyclingstats.com/rider/kaden-groves" TargetMode="External"/><Relationship Id="rId551" Type="http://schemas.openxmlformats.org/officeDocument/2006/relationships/hyperlink" Target="https://www.procyclingstats.com/rider/tomas-kopecky" TargetMode="External"/><Relationship Id="rId649" Type="http://schemas.openxmlformats.org/officeDocument/2006/relationships/hyperlink" Target="https://www.procyclingstats.com/rider/davide-de-cassan" TargetMode="External"/><Relationship Id="rId856" Type="http://schemas.openxmlformats.org/officeDocument/2006/relationships/hyperlink" Target="https://www.procyclingstats.com/rider/hugo-de-la-calle-arango" TargetMode="External"/><Relationship Id="rId190" Type="http://schemas.openxmlformats.org/officeDocument/2006/relationships/hyperlink" Target="https://www.procyclingstats.com/rider/quinten-hermans" TargetMode="External"/><Relationship Id="rId204" Type="http://schemas.openxmlformats.org/officeDocument/2006/relationships/hyperlink" Target="https://www.procyclingstats.com/rider/felix-grossschartner" TargetMode="External"/><Relationship Id="rId288" Type="http://schemas.openxmlformats.org/officeDocument/2006/relationships/hyperlink" Target="https://www.procyclingstats.com/rider/fabio-christen" TargetMode="External"/><Relationship Id="rId411" Type="http://schemas.openxmlformats.org/officeDocument/2006/relationships/hyperlink" Target="https://www.procyclingstats.com/rider/logan-currie" TargetMode="External"/><Relationship Id="rId509" Type="http://schemas.openxmlformats.org/officeDocument/2006/relationships/hyperlink" Target="https://www.procyclingstats.com/rider/rasmus-bogh-wallin" TargetMode="External"/><Relationship Id="rId1041" Type="http://schemas.openxmlformats.org/officeDocument/2006/relationships/hyperlink" Target="https://www.procyclingstats.com/rider/ahmet-akpinar" TargetMode="External"/><Relationship Id="rId495" Type="http://schemas.openxmlformats.org/officeDocument/2006/relationships/hyperlink" Target="https://www.procyclingstats.com/rider/louis-vervaeke" TargetMode="External"/><Relationship Id="rId716" Type="http://schemas.openxmlformats.org/officeDocument/2006/relationships/hyperlink" Target="https://www.procyclingstats.com/rider/louis-rouland" TargetMode="External"/><Relationship Id="rId923" Type="http://schemas.openxmlformats.org/officeDocument/2006/relationships/hyperlink" Target="https://www.procyclingstats.com/rider/nicolo-buratti" TargetMode="External"/><Relationship Id="rId52" Type="http://schemas.openxmlformats.org/officeDocument/2006/relationships/hyperlink" Target="https://www.procyclingstats.com/rider/diego-ulissi" TargetMode="External"/><Relationship Id="rId148" Type="http://schemas.openxmlformats.org/officeDocument/2006/relationships/hyperlink" Target="https://www.procyclingstats.com/rider/bryan-coquard" TargetMode="External"/><Relationship Id="rId355" Type="http://schemas.openxmlformats.org/officeDocument/2006/relationships/hyperlink" Target="https://www.procyclingstats.com/rider/jensen-plowright" TargetMode="External"/><Relationship Id="rId562" Type="http://schemas.openxmlformats.org/officeDocument/2006/relationships/hyperlink" Target="https://www.procyclingstats.com/rider/davide-bomboi" TargetMode="External"/><Relationship Id="rId215" Type="http://schemas.openxmlformats.org/officeDocument/2006/relationships/hyperlink" Target="https://www.procyclingstats.com/rider/mattia-cattaneo" TargetMode="External"/><Relationship Id="rId422" Type="http://schemas.openxmlformats.org/officeDocument/2006/relationships/hyperlink" Target="https://www.procyclingstats.com/rider/eduard-prades" TargetMode="External"/><Relationship Id="rId867" Type="http://schemas.openxmlformats.org/officeDocument/2006/relationships/hyperlink" Target="https://www.procyclingstats.com/rider/leonardo-cobarrubia" TargetMode="External"/><Relationship Id="rId1052" Type="http://schemas.openxmlformats.org/officeDocument/2006/relationships/hyperlink" Target="https://www.procyclingstats.com/rider/hijiri-oda" TargetMode="External"/><Relationship Id="rId299" Type="http://schemas.openxmlformats.org/officeDocument/2006/relationships/hyperlink" Target="https://www.procyclingstats.com/rider/matevz-govekar" TargetMode="External"/><Relationship Id="rId727" Type="http://schemas.openxmlformats.org/officeDocument/2006/relationships/hyperlink" Target="https://www.procyclingstats.com/rider/pierre-henry-basset" TargetMode="External"/><Relationship Id="rId934" Type="http://schemas.openxmlformats.org/officeDocument/2006/relationships/hyperlink" Target="https://www.procyclingstats.com/rider/filippo-agostinacchio" TargetMode="External"/><Relationship Id="rId63" Type="http://schemas.openxmlformats.org/officeDocument/2006/relationships/hyperlink" Target="https://www.procyclingstats.com/rider/max-poole" TargetMode="External"/><Relationship Id="rId159" Type="http://schemas.openxmlformats.org/officeDocument/2006/relationships/hyperlink" Target="https://www.procyclingstats.com/rider/stan-dewulf" TargetMode="External"/><Relationship Id="rId366" Type="http://schemas.openxmlformats.org/officeDocument/2006/relationships/hyperlink" Target="https://www.procyclingstats.com/rider/hartthijs-de-vries" TargetMode="External"/><Relationship Id="rId573" Type="http://schemas.openxmlformats.org/officeDocument/2006/relationships/hyperlink" Target="https://www.procyclingstats.com/rider/luca-colnaghi" TargetMode="External"/><Relationship Id="rId780" Type="http://schemas.openxmlformats.org/officeDocument/2006/relationships/hyperlink" Target="https://www.procyclingstats.com/rider/kenny-molly" TargetMode="External"/><Relationship Id="rId226" Type="http://schemas.openxmlformats.org/officeDocument/2006/relationships/hyperlink" Target="https://www.procyclingstats.com/rider/laurenz-rex" TargetMode="External"/><Relationship Id="rId433" Type="http://schemas.openxmlformats.org/officeDocument/2006/relationships/hyperlink" Target="https://www.procyclingstats.com/rider/axel-huens" TargetMode="External"/><Relationship Id="rId878" Type="http://schemas.openxmlformats.org/officeDocument/2006/relationships/hyperlink" Target="https://www.procyclingstats.com/rider/balazs-rozsa" TargetMode="External"/><Relationship Id="rId1063" Type="http://schemas.openxmlformats.org/officeDocument/2006/relationships/hyperlink" Target="https://www.procyclingstats.com/rider/david-caicedo" TargetMode="External"/><Relationship Id="rId640" Type="http://schemas.openxmlformats.org/officeDocument/2006/relationships/hyperlink" Target="https://www.procyclingstats.com/rider/kevin-avoine" TargetMode="External"/><Relationship Id="rId738" Type="http://schemas.openxmlformats.org/officeDocument/2006/relationships/hyperlink" Target="https://www.procyclingstats.com/rider/robin-donze" TargetMode="External"/><Relationship Id="rId945" Type="http://schemas.openxmlformats.org/officeDocument/2006/relationships/hyperlink" Target="https://www.procyclingstats.com/rider/nejc-komac" TargetMode="External"/><Relationship Id="rId74" Type="http://schemas.openxmlformats.org/officeDocument/2006/relationships/hyperlink" Target="https://www.procyclingstats.com/rider/guillaume-martin" TargetMode="External"/><Relationship Id="rId377" Type="http://schemas.openxmlformats.org/officeDocument/2006/relationships/hyperlink" Target="https://www.procyclingstats.com/rider/florian-samuel-kajamini" TargetMode="External"/><Relationship Id="rId500" Type="http://schemas.openxmlformats.org/officeDocument/2006/relationships/hyperlink" Target="https://www.procyclingstats.com/rider/jens-reynders" TargetMode="External"/><Relationship Id="rId584" Type="http://schemas.openxmlformats.org/officeDocument/2006/relationships/hyperlink" Target="https://www.procyclingstats.com/rider/jonas-rapp" TargetMode="External"/><Relationship Id="rId805" Type="http://schemas.openxmlformats.org/officeDocument/2006/relationships/hyperlink" Target="https://www.procyclingstats.com/rider/filippo-fortin" TargetMode="External"/><Relationship Id="rId5" Type="http://schemas.openxmlformats.org/officeDocument/2006/relationships/hyperlink" Target="https://www.procyclingstats.com/rider/jasper-philipsen" TargetMode="External"/><Relationship Id="rId237" Type="http://schemas.openxmlformats.org/officeDocument/2006/relationships/hyperlink" Target="https://www.procyclingstats.com/rider/vito-braet" TargetMode="External"/><Relationship Id="rId791" Type="http://schemas.openxmlformats.org/officeDocument/2006/relationships/hyperlink" Target="https://www.procyclingstats.com/rider/rotem-tene" TargetMode="External"/><Relationship Id="rId889" Type="http://schemas.openxmlformats.org/officeDocument/2006/relationships/hyperlink" Target="https://www.procyclingstats.com/rider/milkias-maekele" TargetMode="External"/><Relationship Id="rId1074" Type="http://schemas.openxmlformats.org/officeDocument/2006/relationships/hyperlink" Target="https://www.procyclingstats.com/rider/anton-kuzmin" TargetMode="External"/><Relationship Id="rId444" Type="http://schemas.openxmlformats.org/officeDocument/2006/relationships/hyperlink" Target="https://www.procyclingstats.com/rider/riccardo-zoidl" TargetMode="External"/><Relationship Id="rId651" Type="http://schemas.openxmlformats.org/officeDocument/2006/relationships/hyperlink" Target="https://www.procyclingstats.com/rider/giovanni-carboni" TargetMode="External"/><Relationship Id="rId749" Type="http://schemas.openxmlformats.org/officeDocument/2006/relationships/hyperlink" Target="https://www.procyclingstats.com/rider/emanuel-zangerle" TargetMode="External"/><Relationship Id="rId290" Type="http://schemas.openxmlformats.org/officeDocument/2006/relationships/hyperlink" Target="https://www.procyclingstats.com/rider/johannes-staune-mittet" TargetMode="External"/><Relationship Id="rId304" Type="http://schemas.openxmlformats.org/officeDocument/2006/relationships/hyperlink" Target="https://www.procyclingstats.com/rider/pepijn-reinderink" TargetMode="External"/><Relationship Id="rId388" Type="http://schemas.openxmlformats.org/officeDocument/2006/relationships/hyperlink" Target="https://www.procyclingstats.com/rider/ivan-ramiro-sosa" TargetMode="External"/><Relationship Id="rId511" Type="http://schemas.openxmlformats.org/officeDocument/2006/relationships/hyperlink" Target="https://www.procyclingstats.com/rider/kim-heiduk" TargetMode="External"/><Relationship Id="rId609" Type="http://schemas.openxmlformats.org/officeDocument/2006/relationships/hyperlink" Target="https://www.procyclingstats.com/rider/nils-sinschek" TargetMode="External"/><Relationship Id="rId956" Type="http://schemas.openxmlformats.org/officeDocument/2006/relationships/hyperlink" Target="https://www.procyclingstats.com/rider/liam-o-brien" TargetMode="External"/><Relationship Id="rId85" Type="http://schemas.openxmlformats.org/officeDocument/2006/relationships/hyperlink" Target="https://www.procyclingstats.com/rider/attila-valter" TargetMode="External"/><Relationship Id="rId150" Type="http://schemas.openxmlformats.org/officeDocument/2006/relationships/hyperlink" Target="https://www.procyclingstats.com/rider/andrea-vendrame" TargetMode="External"/><Relationship Id="rId595" Type="http://schemas.openxmlformats.org/officeDocument/2006/relationships/hyperlink" Target="https://www.procyclingstats.com/rider/brady-gilmore" TargetMode="External"/><Relationship Id="rId816" Type="http://schemas.openxmlformats.org/officeDocument/2006/relationships/hyperlink" Target="https://www.procyclingstats.com/rider/tom-sexton" TargetMode="External"/><Relationship Id="rId1001" Type="http://schemas.openxmlformats.org/officeDocument/2006/relationships/hyperlink" Target="https://www.procyclingstats.com/rider/lennart-jasch" TargetMode="External"/><Relationship Id="rId248" Type="http://schemas.openxmlformats.org/officeDocument/2006/relationships/hyperlink" Target="https://www.procyclingstats.com/rider/warren-barguil" TargetMode="External"/><Relationship Id="rId455" Type="http://schemas.openxmlformats.org/officeDocument/2006/relationships/hyperlink" Target="https://www.procyclingstats.com/rider/ben-tulett" TargetMode="External"/><Relationship Id="rId662" Type="http://schemas.openxmlformats.org/officeDocument/2006/relationships/hyperlink" Target="https://www.procyclingstats.com/rider/mikel-retegi" TargetMode="External"/><Relationship Id="rId12" Type="http://schemas.openxmlformats.org/officeDocument/2006/relationships/hyperlink" Target="https://www.procyclingstats.com/rider/stefan-kung" TargetMode="External"/><Relationship Id="rId108" Type="http://schemas.openxmlformats.org/officeDocument/2006/relationships/hyperlink" Target="https://www.procyclingstats.com/rider/sepp-kuss" TargetMode="External"/><Relationship Id="rId315" Type="http://schemas.openxmlformats.org/officeDocument/2006/relationships/hyperlink" Target="https://www.procyclingstats.com/rider/sylvain-moniquet" TargetMode="External"/><Relationship Id="rId522" Type="http://schemas.openxmlformats.org/officeDocument/2006/relationships/hyperlink" Target="https://www.procyclingstats.com/rider/jesper-rasch" TargetMode="External"/><Relationship Id="rId967" Type="http://schemas.openxmlformats.org/officeDocument/2006/relationships/hyperlink" Target="https://www.procyclingstats.com/rider/henri-francois-renard-haquin" TargetMode="External"/><Relationship Id="rId96" Type="http://schemas.openxmlformats.org/officeDocument/2006/relationships/hyperlink" Target="https://www.procyclingstats.com/rider/joshua-tarling" TargetMode="External"/><Relationship Id="rId161" Type="http://schemas.openxmlformats.org/officeDocument/2006/relationships/hyperlink" Target="https://www.procyclingstats.com/rider/clement-berthet" TargetMode="External"/><Relationship Id="rId399" Type="http://schemas.openxmlformats.org/officeDocument/2006/relationships/hyperlink" Target="https://www.procyclingstats.com/rider/emils-liepins" TargetMode="External"/><Relationship Id="rId827" Type="http://schemas.openxmlformats.org/officeDocument/2006/relationships/hyperlink" Target="https://www.procyclingstats.com/rider/florian-dauphin" TargetMode="External"/><Relationship Id="rId1012" Type="http://schemas.openxmlformats.org/officeDocument/2006/relationships/hyperlink" Target="https://www.procyclingstats.com/rider/jose-juan-prieto" TargetMode="External"/><Relationship Id="rId259" Type="http://schemas.openxmlformats.org/officeDocument/2006/relationships/hyperlink" Target="https://www.procyclingstats.com/rider/soren-kragh-andersen" TargetMode="External"/><Relationship Id="rId466" Type="http://schemas.openxmlformats.org/officeDocument/2006/relationships/hyperlink" Target="https://www.procyclingstats.com/rider/taco-van-der-hoorn" TargetMode="External"/><Relationship Id="rId673" Type="http://schemas.openxmlformats.org/officeDocument/2006/relationships/hyperlink" Target="https://www.procyclingstats.com/rider/bogdan-zabelinskiy" TargetMode="External"/><Relationship Id="rId880" Type="http://schemas.openxmlformats.org/officeDocument/2006/relationships/hyperlink" Target="https://www.procyclingstats.com/rider/alex-tolio" TargetMode="External"/><Relationship Id="rId23" Type="http://schemas.openxmlformats.org/officeDocument/2006/relationships/hyperlink" Target="https://www.procyclingstats.com/rider/maxim-van-gils" TargetMode="External"/><Relationship Id="rId119" Type="http://schemas.openxmlformats.org/officeDocument/2006/relationships/hyperlink" Target="https://www.procyclingstats.com/rider/arvid-de-kleijn" TargetMode="External"/><Relationship Id="rId326" Type="http://schemas.openxmlformats.org/officeDocument/2006/relationships/hyperlink" Target="https://www.procyclingstats.com/rider/stan-van-tricht" TargetMode="External"/><Relationship Id="rId533" Type="http://schemas.openxmlformats.org/officeDocument/2006/relationships/hyperlink" Target="https://www.procyclingstats.com/rider/hannes-wilksch" TargetMode="External"/><Relationship Id="rId978" Type="http://schemas.openxmlformats.org/officeDocument/2006/relationships/hyperlink" Target="https://www.procyclingstats.com/rider/ulrik-tvedt" TargetMode="External"/><Relationship Id="rId740" Type="http://schemas.openxmlformats.org/officeDocument/2006/relationships/hyperlink" Target="https://www.procyclingstats.com/rider/baptiste-veistroffer" TargetMode="External"/><Relationship Id="rId838" Type="http://schemas.openxmlformats.org/officeDocument/2006/relationships/hyperlink" Target="https://www.procyclingstats.com/rider/garin-kelley" TargetMode="External"/><Relationship Id="rId1023" Type="http://schemas.openxmlformats.org/officeDocument/2006/relationships/hyperlink" Target="https://www.procyclingstats.com/rider/nikolaj-mengel" TargetMode="External"/><Relationship Id="rId172" Type="http://schemas.openxmlformats.org/officeDocument/2006/relationships/hyperlink" Target="https://www.procyclingstats.com/rider/javier-romo" TargetMode="External"/><Relationship Id="rId477" Type="http://schemas.openxmlformats.org/officeDocument/2006/relationships/hyperlink" Target="https://www.procyclingstats.com/rider/anatoliy-budyak" TargetMode="External"/><Relationship Id="rId600" Type="http://schemas.openxmlformats.org/officeDocument/2006/relationships/hyperlink" Target="https://www.procyclingstats.com/rider/alvaro-jose-hodeg" TargetMode="External"/><Relationship Id="rId684" Type="http://schemas.openxmlformats.org/officeDocument/2006/relationships/hyperlink" Target="https://www.procyclingstats.com/rider/michiel-lambrecht" TargetMode="External"/><Relationship Id="rId337" Type="http://schemas.openxmlformats.org/officeDocument/2006/relationships/hyperlink" Target="https://www.procyclingstats.com/rider/kobe-goossens" TargetMode="External"/><Relationship Id="rId891" Type="http://schemas.openxmlformats.org/officeDocument/2006/relationships/hyperlink" Target="https://www.procyclingstats.com/rider/hasan-seyfollahifard" TargetMode="External"/><Relationship Id="rId905" Type="http://schemas.openxmlformats.org/officeDocument/2006/relationships/hyperlink" Target="https://www.procyclingstats.com/rider/lauri-tamm" TargetMode="External"/><Relationship Id="rId989" Type="http://schemas.openxmlformats.org/officeDocument/2006/relationships/hyperlink" Target="https://www.procyclingstats.com/rider/francisco-campos" TargetMode="External"/><Relationship Id="rId34" Type="http://schemas.openxmlformats.org/officeDocument/2006/relationships/hyperlink" Target="https://www.procyclingstats.com/rider/thomas-pidcock" TargetMode="External"/><Relationship Id="rId544" Type="http://schemas.openxmlformats.org/officeDocument/2006/relationships/hyperlink" Target="https://www.procyclingstats.com/rider/yuma-koishi" TargetMode="External"/><Relationship Id="rId751" Type="http://schemas.openxmlformats.org/officeDocument/2006/relationships/hyperlink" Target="https://www.procyclingstats.com/rider/brandon-downes" TargetMode="External"/><Relationship Id="rId849" Type="http://schemas.openxmlformats.org/officeDocument/2006/relationships/hyperlink" Target="https://www.procyclingstats.com/rider/josh-kench" TargetMode="External"/><Relationship Id="rId183" Type="http://schemas.openxmlformats.org/officeDocument/2006/relationships/hyperlink" Target="https://www.procyclingstats.com/rider/antonio-morgado" TargetMode="External"/><Relationship Id="rId390" Type="http://schemas.openxmlformats.org/officeDocument/2006/relationships/hyperlink" Target="https://www.procyclingstats.com/rider/fausto-masnada" TargetMode="External"/><Relationship Id="rId404" Type="http://schemas.openxmlformats.org/officeDocument/2006/relationships/hyperlink" Target="https://www.procyclingstats.com/rider/jonathan-klever-caicedo" TargetMode="External"/><Relationship Id="rId611" Type="http://schemas.openxmlformats.org/officeDocument/2006/relationships/hyperlink" Target="https://www.procyclingstats.com/rider/luke-mudgway" TargetMode="External"/><Relationship Id="rId1034" Type="http://schemas.openxmlformats.org/officeDocument/2006/relationships/hyperlink" Target="https://www.procyclingstats.com/rider/ramses-debruyne" TargetMode="External"/><Relationship Id="rId250" Type="http://schemas.openxmlformats.org/officeDocument/2006/relationships/hyperlink" Target="https://www.procyclingstats.com/rider/hugo-hofstetter" TargetMode="External"/><Relationship Id="rId488" Type="http://schemas.openxmlformats.org/officeDocument/2006/relationships/hyperlink" Target="https://www.procyclingstats.com/rider/remy-rochas" TargetMode="External"/><Relationship Id="rId695" Type="http://schemas.openxmlformats.org/officeDocument/2006/relationships/hyperlink" Target="https://www.procyclingstats.com/rider/alessandro-romele" TargetMode="External"/><Relationship Id="rId709" Type="http://schemas.openxmlformats.org/officeDocument/2006/relationships/hyperlink" Target="https://www.procyclingstats.com/rider/fergus-browning" TargetMode="External"/><Relationship Id="rId916" Type="http://schemas.openxmlformats.org/officeDocument/2006/relationships/hyperlink" Target="https://www.procyclingstats.com/rider/zak-erzen" TargetMode="External"/><Relationship Id="rId45" Type="http://schemas.openxmlformats.org/officeDocument/2006/relationships/hyperlink" Target="https://www.procyclingstats.com/rider/isaac-del-toro" TargetMode="External"/><Relationship Id="rId110" Type="http://schemas.openxmlformats.org/officeDocument/2006/relationships/hyperlink" Target="https://www.procyclingstats.com/rider/gerben-thijssen-bel" TargetMode="External"/><Relationship Id="rId348" Type="http://schemas.openxmlformats.org/officeDocument/2006/relationships/hyperlink" Target="https://www.procyclingstats.com/rider/lars-boven" TargetMode="External"/><Relationship Id="rId555" Type="http://schemas.openxmlformats.org/officeDocument/2006/relationships/hyperlink" Target="https://www.procyclingstats.com/rider/johan-meens" TargetMode="External"/><Relationship Id="rId762" Type="http://schemas.openxmlformats.org/officeDocument/2006/relationships/hyperlink" Target="https://www.procyclingstats.com/rider/zac-marriage" TargetMode="External"/><Relationship Id="rId194" Type="http://schemas.openxmlformats.org/officeDocument/2006/relationships/hyperlink" Target="https://www.procyclingstats.com/rider/aleksey-lutsenko" TargetMode="External"/><Relationship Id="rId208" Type="http://schemas.openxmlformats.org/officeDocument/2006/relationships/hyperlink" Target="https://www.procyclingstats.com/rider/stanisaw-aniolkowski" TargetMode="External"/><Relationship Id="rId415" Type="http://schemas.openxmlformats.org/officeDocument/2006/relationships/hyperlink" Target="https://www.procyclingstats.com/rider/odd-christian-eiking" TargetMode="External"/><Relationship Id="rId622" Type="http://schemas.openxmlformats.org/officeDocument/2006/relationships/hyperlink" Target="https://www.procyclingstats.com/rider/carl-frederik-bevort" TargetMode="External"/><Relationship Id="rId1045" Type="http://schemas.openxmlformats.org/officeDocument/2006/relationships/hyperlink" Target="https://www.procyclingstats.com/rider/swann-gloux" TargetMode="External"/><Relationship Id="rId261" Type="http://schemas.openxmlformats.org/officeDocument/2006/relationships/hyperlink" Target="https://www.procyclingstats.com/rider/nicola-conci" TargetMode="External"/><Relationship Id="rId499" Type="http://schemas.openxmlformats.org/officeDocument/2006/relationships/hyperlink" Target="https://www.procyclingstats.com/rider/matteo-badilatti" TargetMode="External"/><Relationship Id="rId927" Type="http://schemas.openxmlformats.org/officeDocument/2006/relationships/hyperlink" Target="https://www.procyclingstats.com/rider/patrick-boje-frydkjaer" TargetMode="External"/><Relationship Id="rId56" Type="http://schemas.openxmlformats.org/officeDocument/2006/relationships/hyperlink" Target="https://www.procyclingstats.com/rider/alex-aranburu" TargetMode="External"/><Relationship Id="rId359" Type="http://schemas.openxmlformats.org/officeDocument/2006/relationships/hyperlink" Target="https://www.procyclingstats.com/rider/matheo-vercher" TargetMode="External"/><Relationship Id="rId566" Type="http://schemas.openxmlformats.org/officeDocument/2006/relationships/hyperlink" Target="https://www.procyclingstats.com/rider/lucas-de-rossi" TargetMode="External"/><Relationship Id="rId773" Type="http://schemas.openxmlformats.org/officeDocument/2006/relationships/hyperlink" Target="https://www.procyclingstats.com/rider/axandre-van-petegem" TargetMode="External"/><Relationship Id="rId121" Type="http://schemas.openxmlformats.org/officeDocument/2006/relationships/hyperlink" Target="https://www.procyclingstats.com/rider/paul-lapeira" TargetMode="External"/><Relationship Id="rId219" Type="http://schemas.openxmlformats.org/officeDocument/2006/relationships/hyperlink" Target="https://www.procyclingstats.com/rider/chris-harper" TargetMode="External"/><Relationship Id="rId426" Type="http://schemas.openxmlformats.org/officeDocument/2006/relationships/hyperlink" Target="https://www.procyclingstats.com/rider/ivan-romeo" TargetMode="External"/><Relationship Id="rId633" Type="http://schemas.openxmlformats.org/officeDocument/2006/relationships/hyperlink" Target="https://www.procyclingstats.com/rider/lorenzo-quartucci2" TargetMode="External"/><Relationship Id="rId980" Type="http://schemas.openxmlformats.org/officeDocument/2006/relationships/hyperlink" Target="https://www.procyclingstats.com/rider/patryk-stosz" TargetMode="External"/><Relationship Id="rId1056" Type="http://schemas.openxmlformats.org/officeDocument/2006/relationships/hyperlink" Target="https://www.procyclingstats.com/rider/david-zanutta" TargetMode="External"/><Relationship Id="rId840" Type="http://schemas.openxmlformats.org/officeDocument/2006/relationships/hyperlink" Target="https://www.procyclingstats.com/rider/dylan-van-baarle" TargetMode="External"/><Relationship Id="rId938" Type="http://schemas.openxmlformats.org/officeDocument/2006/relationships/hyperlink" Target="https://www.procyclingstats.com/rider/frits-biesterbos" TargetMode="External"/><Relationship Id="rId67" Type="http://schemas.openxmlformats.org/officeDocument/2006/relationships/hyperlink" Target="https://www.procyclingstats.com/rider/egan-bernal" TargetMode="External"/><Relationship Id="rId272" Type="http://schemas.openxmlformats.org/officeDocument/2006/relationships/hyperlink" Target="https://www.procyclingstats.com/rider/raul-garcia-pierna" TargetMode="External"/><Relationship Id="rId577" Type="http://schemas.openxmlformats.org/officeDocument/2006/relationships/hyperlink" Target="https://www.procyclingstats.com/rider/jules-hesters" TargetMode="External"/><Relationship Id="rId700" Type="http://schemas.openxmlformats.org/officeDocument/2006/relationships/hyperlink" Target="https://www.procyclingstats.com/rider/milan-donie" TargetMode="External"/><Relationship Id="rId132" Type="http://schemas.openxmlformats.org/officeDocument/2006/relationships/hyperlink" Target="https://www.procyclingstats.com/rider/pavel-bittner" TargetMode="External"/><Relationship Id="rId784" Type="http://schemas.openxmlformats.org/officeDocument/2006/relationships/hyperlink" Target="https://www.procyclingstats.com/rider/nil-gimeno" TargetMode="External"/><Relationship Id="rId991" Type="http://schemas.openxmlformats.org/officeDocument/2006/relationships/hyperlink" Target="https://www.procyclingstats.com/rider/edgar-cadena" TargetMode="External"/><Relationship Id="rId1067" Type="http://schemas.openxmlformats.org/officeDocument/2006/relationships/hyperlink" Target="https://www.procyclingstats.com/rider/gavin-hlady" TargetMode="External"/><Relationship Id="rId437" Type="http://schemas.openxmlformats.org/officeDocument/2006/relationships/hyperlink" Target="https://www.procyclingstats.com/rider/henri-uhlig" TargetMode="External"/><Relationship Id="rId644" Type="http://schemas.openxmlformats.org/officeDocument/2006/relationships/hyperlink" Target="https://www.procyclingstats.com/rider/jordan-labrosse" TargetMode="External"/><Relationship Id="rId851" Type="http://schemas.openxmlformats.org/officeDocument/2006/relationships/hyperlink" Target="https://www.procyclingstats.com/rider/victor-guernalec" TargetMode="External"/><Relationship Id="rId283" Type="http://schemas.openxmlformats.org/officeDocument/2006/relationships/hyperlink" Target="https://www.procyclingstats.com/rider/fredrik-dversnes" TargetMode="External"/><Relationship Id="rId490" Type="http://schemas.openxmlformats.org/officeDocument/2006/relationships/hyperlink" Target="https://www.procyclingstats.com/rider/jonas-koch" TargetMode="External"/><Relationship Id="rId504" Type="http://schemas.openxmlformats.org/officeDocument/2006/relationships/hyperlink" Target="https://www.procyclingstats.com/rider/patrick-gamper" TargetMode="External"/><Relationship Id="rId711" Type="http://schemas.openxmlformats.org/officeDocument/2006/relationships/hyperlink" Target="https://www.procyclingstats.com/rider/nahom-zerai" TargetMode="External"/><Relationship Id="rId949" Type="http://schemas.openxmlformats.org/officeDocument/2006/relationships/hyperlink" Target="https://www.procyclingstats.com/rider/enea-sambinello" TargetMode="External"/><Relationship Id="rId78" Type="http://schemas.openxmlformats.org/officeDocument/2006/relationships/hyperlink" Target="https://www.procyclingstats.com/rider/marc-soler" TargetMode="External"/><Relationship Id="rId143" Type="http://schemas.openxmlformats.org/officeDocument/2006/relationships/hyperlink" Target="https://www.procyclingstats.com/rider/kasper-asgreen" TargetMode="External"/><Relationship Id="rId350" Type="http://schemas.openxmlformats.org/officeDocument/2006/relationships/hyperlink" Target="https://www.procyclingstats.com/rider/kelland-brien" TargetMode="External"/><Relationship Id="rId588" Type="http://schemas.openxmlformats.org/officeDocument/2006/relationships/hyperlink" Target="https://www.procyclingstats.com/rider/enzo-paleni" TargetMode="External"/><Relationship Id="rId795" Type="http://schemas.openxmlformats.org/officeDocument/2006/relationships/hyperlink" Target="https://www.procyclingstats.com/rider/adria-pericas-capdevila" TargetMode="External"/><Relationship Id="rId809" Type="http://schemas.openxmlformats.org/officeDocument/2006/relationships/hyperlink" Target="https://www.procyclingstats.com/rider/tali-lane-welsh" TargetMode="External"/><Relationship Id="rId9" Type="http://schemas.openxmlformats.org/officeDocument/2006/relationships/hyperlink" Target="https://www.procyclingstats.com/rider/marc-hirschi" TargetMode="External"/><Relationship Id="rId210" Type="http://schemas.openxmlformats.org/officeDocument/2006/relationships/hyperlink" Target="https://www.procyclingstats.com/rider/jason-tesson" TargetMode="External"/><Relationship Id="rId448" Type="http://schemas.openxmlformats.org/officeDocument/2006/relationships/hyperlink" Target="https://www.procyclingstats.com/rider/tom-donnenwirth" TargetMode="External"/><Relationship Id="rId655" Type="http://schemas.openxmlformats.org/officeDocument/2006/relationships/hyperlink" Target="https://www.procyclingstats.com/rider/noa-isidore" TargetMode="External"/><Relationship Id="rId862" Type="http://schemas.openxmlformats.org/officeDocument/2006/relationships/hyperlink" Target="https://www.procyclingstats.com/rider/giovanni-bortoluzzi" TargetMode="External"/><Relationship Id="rId1078" Type="http://schemas.openxmlformats.org/officeDocument/2006/relationships/hyperlink" Target="https://www.procyclingstats.com/rider/casper-kruger" TargetMode="External"/><Relationship Id="rId294" Type="http://schemas.openxmlformats.org/officeDocument/2006/relationships/hyperlink" Target="https://www.procyclingstats.com/rider/mario-aparicio-munoz" TargetMode="External"/><Relationship Id="rId308" Type="http://schemas.openxmlformats.org/officeDocument/2006/relationships/hyperlink" Target="https://www.procyclingstats.com/rider/andreas-leknessund" TargetMode="External"/><Relationship Id="rId515" Type="http://schemas.openxmlformats.org/officeDocument/2006/relationships/hyperlink" Target="https://www.procyclingstats.com/rider/sean-flynn" TargetMode="External"/><Relationship Id="rId722" Type="http://schemas.openxmlformats.org/officeDocument/2006/relationships/hyperlink" Target="https://www.procyclingstats.com/rider/sergio-geovani-chumil-gonzalez" TargetMode="External"/><Relationship Id="rId89" Type="http://schemas.openxmlformats.org/officeDocument/2006/relationships/hyperlink" Target="https://www.procyclingstats.com/rider/ben-healy" TargetMode="External"/><Relationship Id="rId154" Type="http://schemas.openxmlformats.org/officeDocument/2006/relationships/hyperlink" Target="https://www.procyclingstats.com/rider/clement-champoussin" TargetMode="External"/><Relationship Id="rId361" Type="http://schemas.openxmlformats.org/officeDocument/2006/relationships/hyperlink" Target="https://www.procyclingstats.com/rider/filip-maciejuk" TargetMode="External"/><Relationship Id="rId599" Type="http://schemas.openxmlformats.org/officeDocument/2006/relationships/hyperlink" Target="https://www.procyclingstats.com/rider/arthur-kluckers" TargetMode="External"/><Relationship Id="rId1005" Type="http://schemas.openxmlformats.org/officeDocument/2006/relationships/hyperlink" Target="https://www.procyclingstats.com/rider/milan-vader" TargetMode="External"/><Relationship Id="rId459" Type="http://schemas.openxmlformats.org/officeDocument/2006/relationships/hyperlink" Target="https://www.procyclingstats.com/rider/remi-cavagna" TargetMode="External"/><Relationship Id="rId666" Type="http://schemas.openxmlformats.org/officeDocument/2006/relationships/hyperlink" Target="https://www.procyclingstats.com/rider/oliver-mattheis" TargetMode="External"/><Relationship Id="rId873" Type="http://schemas.openxmlformats.org/officeDocument/2006/relationships/hyperlink" Target="https://www.procyclingstats.com/rider/vlad-van-mechelen" TargetMode="External"/><Relationship Id="rId16" Type="http://schemas.openxmlformats.org/officeDocument/2006/relationships/hyperlink" Target="https://www.procyclingstats.com/rider/biniyam-ghirmay" TargetMode="External"/><Relationship Id="rId221" Type="http://schemas.openxmlformats.org/officeDocument/2006/relationships/hyperlink" Target="https://www.procyclingstats.com/rider/harold-tejada" TargetMode="External"/><Relationship Id="rId319" Type="http://schemas.openxmlformats.org/officeDocument/2006/relationships/hyperlink" Target="https://www.procyclingstats.com/rider/jon-aberasturi" TargetMode="External"/><Relationship Id="rId526" Type="http://schemas.openxmlformats.org/officeDocument/2006/relationships/hyperlink" Target="https://www.procyclingstats.com/rider/sam-oomen" TargetMode="External"/><Relationship Id="rId733" Type="http://schemas.openxmlformats.org/officeDocument/2006/relationships/hyperlink" Target="https://www.procyclingstats.com/rider/joshua-gudnitz" TargetMode="External"/><Relationship Id="rId940" Type="http://schemas.openxmlformats.org/officeDocument/2006/relationships/hyperlink" Target="https://www.procyclingstats.com/rider/ethan-dunham" TargetMode="External"/><Relationship Id="rId1016" Type="http://schemas.openxmlformats.org/officeDocument/2006/relationships/hyperlink" Target="https://www.procyclingstats.com/rider/max-bock" TargetMode="External"/><Relationship Id="rId165" Type="http://schemas.openxmlformats.org/officeDocument/2006/relationships/hyperlink" Target="https://www.procyclingstats.com/rider/edward-irl-dunbar" TargetMode="External"/><Relationship Id="rId372" Type="http://schemas.openxmlformats.org/officeDocument/2006/relationships/hyperlink" Target="https://www.procyclingstats.com/rider/gil-gelders" TargetMode="External"/><Relationship Id="rId677" Type="http://schemas.openxmlformats.org/officeDocument/2006/relationships/hyperlink" Target="https://www.procyclingstats.com/rider/rait-arm" TargetMode="External"/><Relationship Id="rId800" Type="http://schemas.openxmlformats.org/officeDocument/2006/relationships/hyperlink" Target="https://www.procyclingstats.com/rider/antoine-berlin" TargetMode="External"/><Relationship Id="rId232" Type="http://schemas.openxmlformats.org/officeDocument/2006/relationships/hyperlink" Target="https://www.procyclingstats.com/rider/axel-laurance" TargetMode="External"/><Relationship Id="rId884" Type="http://schemas.openxmlformats.org/officeDocument/2006/relationships/hyperlink" Target="https://www.procyclingstats.com/rider/gabriele-raccagni" TargetMode="External"/><Relationship Id="rId27" Type="http://schemas.openxmlformats.org/officeDocument/2006/relationships/hyperlink" Target="https://www.procyclingstats.com/rider/richard-carapaz" TargetMode="External"/><Relationship Id="rId537" Type="http://schemas.openxmlformats.org/officeDocument/2006/relationships/hyperlink" Target="https://www.procyclingstats.com/rider/arjen-livyns" TargetMode="External"/><Relationship Id="rId744" Type="http://schemas.openxmlformats.org/officeDocument/2006/relationships/hyperlink" Target="https://www.procyclingstats.com/rider/antoine-l-hote" TargetMode="External"/><Relationship Id="rId951" Type="http://schemas.openxmlformats.org/officeDocument/2006/relationships/hyperlink" Target="https://www.procyclingstats.com/rider/tommaso-tessiore" TargetMode="External"/><Relationship Id="rId80" Type="http://schemas.openxmlformats.org/officeDocument/2006/relationships/hyperlink" Target="https://www.procyclingstats.com/rider/giulio-ciccone" TargetMode="External"/><Relationship Id="rId176" Type="http://schemas.openxmlformats.org/officeDocument/2006/relationships/hyperlink" Target="https://www.procyclingstats.com/rider/nairo-quintana" TargetMode="External"/><Relationship Id="rId383" Type="http://schemas.openxmlformats.org/officeDocument/2006/relationships/hyperlink" Target="https://www.procyclingstats.com/rider/benjamin-thomas-2" TargetMode="External"/><Relationship Id="rId590" Type="http://schemas.openxmlformats.org/officeDocument/2006/relationships/hyperlink" Target="https://www.procyclingstats.com/rider/marcus-sander-hansen" TargetMode="External"/><Relationship Id="rId604" Type="http://schemas.openxmlformats.org/officeDocument/2006/relationships/hyperlink" Target="https://www.procyclingstats.com/rider/luca-vergallito" TargetMode="External"/><Relationship Id="rId811" Type="http://schemas.openxmlformats.org/officeDocument/2006/relationships/hyperlink" Target="https://www.procyclingstats.com/rider/erik-nordsaeter-resell" TargetMode="External"/><Relationship Id="rId1027" Type="http://schemas.openxmlformats.org/officeDocument/2006/relationships/hyperlink" Target="https://www.procyclingstats.com/rider/senna-remijn" TargetMode="External"/><Relationship Id="rId243" Type="http://schemas.openxmlformats.org/officeDocument/2006/relationships/hyperlink" Target="https://www.procyclingstats.com/rider/davide-de-pretto" TargetMode="External"/><Relationship Id="rId450" Type="http://schemas.openxmlformats.org/officeDocument/2006/relationships/hyperlink" Target="https://www.procyclingstats.com/rider/eddy-le-huitouze" TargetMode="External"/><Relationship Id="rId688" Type="http://schemas.openxmlformats.org/officeDocument/2006/relationships/hyperlink" Target="https://www.procyclingstats.com/rider/anze-ravbar" TargetMode="External"/><Relationship Id="rId895" Type="http://schemas.openxmlformats.org/officeDocument/2006/relationships/hyperlink" Target="https://www.procyclingstats.com/rider/muradjan-khalmuratov" TargetMode="External"/><Relationship Id="rId909" Type="http://schemas.openxmlformats.org/officeDocument/2006/relationships/hyperlink" Target="https://www.procyclingstats.com/rider/kasper-haugland" TargetMode="External"/><Relationship Id="rId1080" Type="http://schemas.openxmlformats.org/officeDocument/2006/relationships/hyperlink" Target="https://www.procyclingstats.com/rider/timotej-bavec" TargetMode="External"/><Relationship Id="rId38" Type="http://schemas.openxmlformats.org/officeDocument/2006/relationships/hyperlink" Target="https://www.procyclingstats.com/rider/toms-skujins" TargetMode="External"/><Relationship Id="rId103" Type="http://schemas.openxmlformats.org/officeDocument/2006/relationships/hyperlink" Target="https://www.procyclingstats.com/rider/tobias-foss" TargetMode="External"/><Relationship Id="rId310" Type="http://schemas.openxmlformats.org/officeDocument/2006/relationships/hyperlink" Target="https://www.procyclingstats.com/rider/yves-lampaert" TargetMode="External"/><Relationship Id="rId548" Type="http://schemas.openxmlformats.org/officeDocument/2006/relationships/hyperlink" Target="https://www.procyclingstats.com/rider/attilio-viviani" TargetMode="External"/><Relationship Id="rId755" Type="http://schemas.openxmlformats.org/officeDocument/2006/relationships/hyperlink" Target="https://www.procyclingstats.com/rider/matic-zumer" TargetMode="External"/><Relationship Id="rId962" Type="http://schemas.openxmlformats.org/officeDocument/2006/relationships/hyperlink" Target="https://www.procyclingstats.com/rider/andrea-colnaghi" TargetMode="External"/><Relationship Id="rId91" Type="http://schemas.openxmlformats.org/officeDocument/2006/relationships/hyperlink" Target="https://www.procyclingstats.com/rider/soren-waerenskjold" TargetMode="External"/><Relationship Id="rId187" Type="http://schemas.openxmlformats.org/officeDocument/2006/relationships/hyperlink" Target="https://www.procyclingstats.com/rider/louis-meintjes" TargetMode="External"/><Relationship Id="rId394" Type="http://schemas.openxmlformats.org/officeDocument/2006/relationships/hyperlink" Target="https://www.procyclingstats.com/rider/kevin-geniets" TargetMode="External"/><Relationship Id="rId408" Type="http://schemas.openxmlformats.org/officeDocument/2006/relationships/hyperlink" Target="https://www.procyclingstats.com/rider/simon-pellaud" TargetMode="External"/><Relationship Id="rId615" Type="http://schemas.openxmlformats.org/officeDocument/2006/relationships/hyperlink" Target="https://www.procyclingstats.com/rider/ivan-cobo-cayon" TargetMode="External"/><Relationship Id="rId822" Type="http://schemas.openxmlformats.org/officeDocument/2006/relationships/hyperlink" Target="https://www.procyclingstats.com/rider/patompob-phonarjthan" TargetMode="External"/><Relationship Id="rId1038" Type="http://schemas.openxmlformats.org/officeDocument/2006/relationships/hyperlink" Target="https://www.procyclingstats.com/rider/declan-trezise" TargetMode="External"/><Relationship Id="rId254" Type="http://schemas.openxmlformats.org/officeDocument/2006/relationships/hyperlink" Target="https://www.procyclingstats.com/rider/ben-turner" TargetMode="External"/><Relationship Id="rId699" Type="http://schemas.openxmlformats.org/officeDocument/2006/relationships/hyperlink" Target="https://www.procyclingstats.com/rider/pietro-mattio" TargetMode="External"/><Relationship Id="rId49" Type="http://schemas.openxmlformats.org/officeDocument/2006/relationships/hyperlink" Target="https://www.procyclingstats.com/rider/benoit-cosnefroy" TargetMode="External"/><Relationship Id="rId114" Type="http://schemas.openxmlformats.org/officeDocument/2006/relationships/hyperlink" Target="https://www.procyclingstats.com/rider/cristian-rodriguez" TargetMode="External"/><Relationship Id="rId461" Type="http://schemas.openxmlformats.org/officeDocument/2006/relationships/hyperlink" Target="https://www.procyclingstats.com/rider/alessandro-covi" TargetMode="External"/><Relationship Id="rId559" Type="http://schemas.openxmlformats.org/officeDocument/2006/relationships/hyperlink" Target="https://www.procyclingstats.com/rider/andoni-lopez-de-abetxuko-jimenez" TargetMode="External"/><Relationship Id="rId766" Type="http://schemas.openxmlformats.org/officeDocument/2006/relationships/hyperlink" Target="https://www.procyclingstats.com/rider/menno-huising" TargetMode="External"/><Relationship Id="rId198" Type="http://schemas.openxmlformats.org/officeDocument/2006/relationships/hyperlink" Target="https://www.procyclingstats.com/rider/carlos-verona" TargetMode="External"/><Relationship Id="rId321" Type="http://schemas.openxmlformats.org/officeDocument/2006/relationships/hyperlink" Target="https://www.procyclingstats.com/rider/lewis-askey" TargetMode="External"/><Relationship Id="rId419" Type="http://schemas.openxmlformats.org/officeDocument/2006/relationships/hyperlink" Target="https://www.procyclingstats.com/rider/unai-iribar-jauregi" TargetMode="External"/><Relationship Id="rId626" Type="http://schemas.openxmlformats.org/officeDocument/2006/relationships/hyperlink" Target="https://www.procyclingstats.com/rider/vinzent-dorn" TargetMode="External"/><Relationship Id="rId973" Type="http://schemas.openxmlformats.org/officeDocument/2006/relationships/hyperlink" Target="https://www.procyclingstats.com/rider/omer-goldstein" TargetMode="External"/><Relationship Id="rId1049" Type="http://schemas.openxmlformats.org/officeDocument/2006/relationships/hyperlink" Target="https://www.procyclingstats.com/rider/martin-santiago-herreno" TargetMode="External"/><Relationship Id="rId833" Type="http://schemas.openxmlformats.org/officeDocument/2006/relationships/hyperlink" Target="https://www.procyclingstats.com/rider/jonathan-vervenne" TargetMode="External"/><Relationship Id="rId265" Type="http://schemas.openxmlformats.org/officeDocument/2006/relationships/hyperlink" Target="https://www.procyclingstats.com/rider/harm-vanhoucke" TargetMode="External"/><Relationship Id="rId472" Type="http://schemas.openxmlformats.org/officeDocument/2006/relationships/hyperlink" Target="https://www.procyclingstats.com/rider/stefan-de-bod" TargetMode="External"/><Relationship Id="rId900" Type="http://schemas.openxmlformats.org/officeDocument/2006/relationships/hyperlink" Target="https://www.procyclingstats.com/rider/ville-merlov1" TargetMode="External"/><Relationship Id="rId125" Type="http://schemas.openxmlformats.org/officeDocument/2006/relationships/hyperlink" Target="https://www.procyclingstats.com/rider/matthew-riccitello" TargetMode="External"/><Relationship Id="rId332" Type="http://schemas.openxmlformats.org/officeDocument/2006/relationships/hyperlink" Target="https://www.procyclingstats.com/rider/cees-bol" TargetMode="External"/><Relationship Id="rId777" Type="http://schemas.openxmlformats.org/officeDocument/2006/relationships/hyperlink" Target="https://www.procyclingstats.com/rider/lucas-beneteau" TargetMode="External"/><Relationship Id="rId984" Type="http://schemas.openxmlformats.org/officeDocument/2006/relationships/hyperlink" Target="https://www.procyclingstats.com/rider/hugo-nunes" TargetMode="External"/><Relationship Id="rId637" Type="http://schemas.openxmlformats.org/officeDocument/2006/relationships/hyperlink" Target="https://www.procyclingstats.com/rider/damien-girard" TargetMode="External"/><Relationship Id="rId844" Type="http://schemas.openxmlformats.org/officeDocument/2006/relationships/hyperlink" Target="https://www.procyclingstats.com/rider/ben-granger" TargetMode="External"/><Relationship Id="rId276" Type="http://schemas.openxmlformats.org/officeDocument/2006/relationships/hyperlink" Target="https://www.procyclingstats.com/rider/yannis-voisard" TargetMode="External"/><Relationship Id="rId483" Type="http://schemas.openxmlformats.org/officeDocument/2006/relationships/hyperlink" Target="https://www.procyclingstats.com/rider/erlend-blikra" TargetMode="External"/><Relationship Id="rId690" Type="http://schemas.openxmlformats.org/officeDocument/2006/relationships/hyperlink" Target="https://www.procyclingstats.com/rider/pavel-novak" TargetMode="External"/><Relationship Id="rId704" Type="http://schemas.openxmlformats.org/officeDocument/2006/relationships/hyperlink" Target="https://www.procyclingstats.com/rider/lukas-kubis" TargetMode="External"/><Relationship Id="rId911" Type="http://schemas.openxmlformats.org/officeDocument/2006/relationships/hyperlink" Target="https://www.procyclingstats.com/rider/xabier-mikel-azparren-irurzun" TargetMode="External"/><Relationship Id="rId40" Type="http://schemas.openxmlformats.org/officeDocument/2006/relationships/hyperlink" Target="https://www.procyclingstats.com/rider/jhonatan-narvaez" TargetMode="External"/><Relationship Id="rId136" Type="http://schemas.openxmlformats.org/officeDocument/2006/relationships/hyperlink" Target="https://www.procyclingstats.com/rider/jan-christen" TargetMode="External"/><Relationship Id="rId343" Type="http://schemas.openxmlformats.org/officeDocument/2006/relationships/hyperlink" Target="https://www.procyclingstats.com/rider/enrico-zanoncello" TargetMode="External"/><Relationship Id="rId550" Type="http://schemas.openxmlformats.org/officeDocument/2006/relationships/hyperlink" Target="https://www.procyclingstats.com/rider/michael-hepburn" TargetMode="External"/><Relationship Id="rId788" Type="http://schemas.openxmlformats.org/officeDocument/2006/relationships/hyperlink" Target="https://www.procyclingstats.com/rider/samuel-fernandez-garcia" TargetMode="External"/><Relationship Id="rId995" Type="http://schemas.openxmlformats.org/officeDocument/2006/relationships/hyperlink" Target="https://www.procyclingstats.com/rider/conrad-haugsted" TargetMode="External"/><Relationship Id="rId203" Type="http://schemas.openxmlformats.org/officeDocument/2006/relationships/hyperlink" Target="https://www.procyclingstats.com/rider/bruno-armirail" TargetMode="External"/><Relationship Id="rId648" Type="http://schemas.openxmlformats.org/officeDocument/2006/relationships/hyperlink" Target="https://www.procyclingstats.com/rider/emil-herzog" TargetMode="External"/><Relationship Id="rId855" Type="http://schemas.openxmlformats.org/officeDocument/2006/relationships/hyperlink" Target="https://www.procyclingstats.com/rider/luc-wirtgen" TargetMode="External"/><Relationship Id="rId1040" Type="http://schemas.openxmlformats.org/officeDocument/2006/relationships/hyperlink" Target="https://www.procyclingstats.com/rider/borislav-palashev" TargetMode="External"/><Relationship Id="rId287" Type="http://schemas.openxmlformats.org/officeDocument/2006/relationships/hyperlink" Target="https://www.procyclingstats.com/rider/marco-frigo" TargetMode="External"/><Relationship Id="rId410" Type="http://schemas.openxmlformats.org/officeDocument/2006/relationships/hyperlink" Target="https://www.procyclingstats.com/rider/adne-van-engelen" TargetMode="External"/><Relationship Id="rId494" Type="http://schemas.openxmlformats.org/officeDocument/2006/relationships/hyperlink" Target="https://www.procyclingstats.com/rider/txomin-juaristi" TargetMode="External"/><Relationship Id="rId508" Type="http://schemas.openxmlformats.org/officeDocument/2006/relationships/hyperlink" Target="https://www.procyclingstats.com/rider/nicolas-prodhomme" TargetMode="External"/><Relationship Id="rId715" Type="http://schemas.openxmlformats.org/officeDocument/2006/relationships/hyperlink" Target="https://www.procyclingstats.com/rider/diego-bracalente" TargetMode="External"/><Relationship Id="rId922" Type="http://schemas.openxmlformats.org/officeDocument/2006/relationships/hyperlink" Target="https://www.procyclingstats.com/rider/yael-joalland" TargetMode="External"/><Relationship Id="rId147" Type="http://schemas.openxmlformats.org/officeDocument/2006/relationships/hyperlink" Target="https://www.procyclingstats.com/rider/max-kanter" TargetMode="External"/><Relationship Id="rId354" Type="http://schemas.openxmlformats.org/officeDocument/2006/relationships/hyperlink" Target="https://www.procyclingstats.com/rider/adne-holter" TargetMode="External"/><Relationship Id="rId799" Type="http://schemas.openxmlformats.org/officeDocument/2006/relationships/hyperlink" Target="https://www.procyclingstats.com/rider/mike-uwiduhaye" TargetMode="External"/><Relationship Id="rId51" Type="http://schemas.openxmlformats.org/officeDocument/2006/relationships/hyperlink" Target="https://www.procyclingstats.com/rider/tiesj-benoot" TargetMode="External"/><Relationship Id="rId561" Type="http://schemas.openxmlformats.org/officeDocument/2006/relationships/hyperlink" Target="https://www.procyclingstats.com/rider/mathias-bregnhoj" TargetMode="External"/><Relationship Id="rId659" Type="http://schemas.openxmlformats.org/officeDocument/2006/relationships/hyperlink" Target="https://www.procyclingstats.com/rider/peerapol-chawchiangkwang" TargetMode="External"/><Relationship Id="rId866" Type="http://schemas.openxmlformats.org/officeDocument/2006/relationships/hyperlink" Target="https://www.procyclingstats.com/rider/cristian-david-pita" TargetMode="External"/><Relationship Id="rId214" Type="http://schemas.openxmlformats.org/officeDocument/2006/relationships/hyperlink" Target="https://www.procyclingstats.com/rider/casper-van-uden" TargetMode="External"/><Relationship Id="rId298" Type="http://schemas.openxmlformats.org/officeDocument/2006/relationships/hyperlink" Target="https://www.procyclingstats.com/rider/carlos-canal" TargetMode="External"/><Relationship Id="rId421" Type="http://schemas.openxmlformats.org/officeDocument/2006/relationships/hyperlink" Target="https://www.procyclingstats.com/rider/cristian-raileanu" TargetMode="External"/><Relationship Id="rId519" Type="http://schemas.openxmlformats.org/officeDocument/2006/relationships/hyperlink" Target="https://www.procyclingstats.com/rider/german-nicolas-tivani-perez" TargetMode="External"/><Relationship Id="rId1051" Type="http://schemas.openxmlformats.org/officeDocument/2006/relationships/hyperlink" Target="https://www.procyclingstats.com/rider/unai-zubeldia" TargetMode="External"/><Relationship Id="rId158" Type="http://schemas.openxmlformats.org/officeDocument/2006/relationships/hyperlink" Target="https://www.procyclingstats.com/rider/juan-sebastian-molano" TargetMode="External"/><Relationship Id="rId726" Type="http://schemas.openxmlformats.org/officeDocument/2006/relationships/hyperlink" Target="https://www.procyclingstats.com/rider/andrey-andre" TargetMode="External"/><Relationship Id="rId933" Type="http://schemas.openxmlformats.org/officeDocument/2006/relationships/hyperlink" Target="https://www.procyclingstats.com/rider/ugo-fabries" TargetMode="External"/><Relationship Id="rId1009" Type="http://schemas.openxmlformats.org/officeDocument/2006/relationships/hyperlink" Target="https://www.procyclingstats.com/rider/louis-leidert" TargetMode="External"/><Relationship Id="rId62" Type="http://schemas.openxmlformats.org/officeDocument/2006/relationships/hyperlink" Target="https://www.procyclingstats.com/rider/mathias-vacek" TargetMode="External"/><Relationship Id="rId365" Type="http://schemas.openxmlformats.org/officeDocument/2006/relationships/hyperlink" Target="https://www.procyclingstats.com/rider/matyas-kopecky" TargetMode="External"/><Relationship Id="rId572" Type="http://schemas.openxmlformats.org/officeDocument/2006/relationships/hyperlink" Target="https://www.procyclingstats.com/rider/diego-andres-camargo" TargetMode="External"/><Relationship Id="rId225" Type="http://schemas.openxmlformats.org/officeDocument/2006/relationships/hyperlink" Target="https://www.procyclingstats.com/rider/alex-kirsch" TargetMode="External"/><Relationship Id="rId432" Type="http://schemas.openxmlformats.org/officeDocument/2006/relationships/hyperlink" Target="https://www.procyclingstats.com/rider/simon-dalby" TargetMode="External"/><Relationship Id="rId877" Type="http://schemas.openxmlformats.org/officeDocument/2006/relationships/hyperlink" Target="https://www.procyclingstats.com/rider/tom-portsmouth" TargetMode="External"/><Relationship Id="rId1062" Type="http://schemas.openxmlformats.org/officeDocument/2006/relationships/hyperlink" Target="https://www.procyclingstats.com/rider/alexis-benjamin-quinteros" TargetMode="External"/><Relationship Id="rId737" Type="http://schemas.openxmlformats.org/officeDocument/2006/relationships/hyperlink" Target="https://www.procyclingstats.com/rider/lucas-lopes1" TargetMode="External"/><Relationship Id="rId944" Type="http://schemas.openxmlformats.org/officeDocument/2006/relationships/hyperlink" Target="https://www.procyclingstats.com/rider/eduard-michael-grosu" TargetMode="External"/><Relationship Id="rId73" Type="http://schemas.openxmlformats.org/officeDocument/2006/relationships/hyperlink" Target="https://www.procyclingstats.com/rider/simon-yates" TargetMode="External"/><Relationship Id="rId169" Type="http://schemas.openxmlformats.org/officeDocument/2006/relationships/hyperlink" Target="https://www.procyclingstats.com/rider/paul-penhoet" TargetMode="External"/><Relationship Id="rId376" Type="http://schemas.openxmlformats.org/officeDocument/2006/relationships/hyperlink" Target="https://www.procyclingstats.com/rider/max-walker" TargetMode="External"/><Relationship Id="rId583" Type="http://schemas.openxmlformats.org/officeDocument/2006/relationships/hyperlink" Target="https://www.procyclingstats.com/rider/johan-jacobs" TargetMode="External"/><Relationship Id="rId790" Type="http://schemas.openxmlformats.org/officeDocument/2006/relationships/hyperlink" Target="https://www.procyclingstats.com/rider/aldo-taillieu" TargetMode="External"/><Relationship Id="rId804" Type="http://schemas.openxmlformats.org/officeDocument/2006/relationships/hyperlink" Target="https://www.procyclingstats.com/rider/giacomo-ballabio" TargetMode="External"/><Relationship Id="rId4" Type="http://schemas.openxmlformats.org/officeDocument/2006/relationships/hyperlink" Target="https://www.procyclingstats.com/rider/primoz-roglic" TargetMode="External"/><Relationship Id="rId236" Type="http://schemas.openxmlformats.org/officeDocument/2006/relationships/hyperlink" Target="https://www.procyclingstats.com/rider/pau-miquel-delgado" TargetMode="External"/><Relationship Id="rId443" Type="http://schemas.openxmlformats.org/officeDocument/2006/relationships/hyperlink" Target="https://www.procyclingstats.com/rider/mads-wurtz-schmidt" TargetMode="External"/><Relationship Id="rId650" Type="http://schemas.openxmlformats.org/officeDocument/2006/relationships/hyperlink" Target="https://www.procyclingstats.com/rider/valentin-darbellay" TargetMode="External"/><Relationship Id="rId888" Type="http://schemas.openxmlformats.org/officeDocument/2006/relationships/hyperlink" Target="https://www.procyclingstats.com/rider/daniel-dias" TargetMode="External"/><Relationship Id="rId1073" Type="http://schemas.openxmlformats.org/officeDocument/2006/relationships/hyperlink" Target="https://www.procyclingstats.com/rider/pawel-bernas" TargetMode="External"/><Relationship Id="rId303" Type="http://schemas.openxmlformats.org/officeDocument/2006/relationships/hyperlink" Target="https://www.procyclingstats.com/rider/amaury-capiot" TargetMode="External"/><Relationship Id="rId748" Type="http://schemas.openxmlformats.org/officeDocument/2006/relationships/hyperlink" Target="https://www.procyclingstats.com/rider/tilen-finkst" TargetMode="External"/><Relationship Id="rId955" Type="http://schemas.openxmlformats.org/officeDocument/2006/relationships/hyperlink" Target="https://www.procyclingstats.com/rider/jasper-schoofs" TargetMode="External"/><Relationship Id="rId84" Type="http://schemas.openxmlformats.org/officeDocument/2006/relationships/hyperlink" Target="https://www.procyclingstats.com/rider/axel-zingle" TargetMode="External"/><Relationship Id="rId387" Type="http://schemas.openxmlformats.org/officeDocument/2006/relationships/hyperlink" Target="https://www.procyclingstats.com/rider/emanuel-buchmann" TargetMode="External"/><Relationship Id="rId510" Type="http://schemas.openxmlformats.org/officeDocument/2006/relationships/hyperlink" Target="https://www.procyclingstats.com/rider/reuben-thompson" TargetMode="External"/><Relationship Id="rId594" Type="http://schemas.openxmlformats.org/officeDocument/2006/relationships/hyperlink" Target="https://www.procyclingstats.com/rider/martijn-budding" TargetMode="External"/><Relationship Id="rId608" Type="http://schemas.openxmlformats.org/officeDocument/2006/relationships/hyperlink" Target="https://www.procyclingstats.com/rider/johan-price-pejtersen" TargetMode="External"/><Relationship Id="rId815" Type="http://schemas.openxmlformats.org/officeDocument/2006/relationships/hyperlink" Target="https://www.procyclingstats.com/rider/romain-cardis" TargetMode="External"/><Relationship Id="rId247" Type="http://schemas.openxmlformats.org/officeDocument/2006/relationships/hyperlink" Target="https://www.procyclingstats.com/rider/fabio-jakobsen" TargetMode="External"/><Relationship Id="rId899" Type="http://schemas.openxmlformats.org/officeDocument/2006/relationships/hyperlink" Target="https://www.procyclingstats.com/rider/szymon-wisniewski" TargetMode="External"/><Relationship Id="rId1000" Type="http://schemas.openxmlformats.org/officeDocument/2006/relationships/hyperlink" Target="https://www.procyclingstats.com/rider/elias-maris" TargetMode="External"/><Relationship Id="rId107" Type="http://schemas.openxmlformats.org/officeDocument/2006/relationships/hyperlink" Target="https://www.procyclingstats.com/rider/stefan-bissegger" TargetMode="External"/><Relationship Id="rId454" Type="http://schemas.openxmlformats.org/officeDocument/2006/relationships/hyperlink" Target="https://www.procyclingstats.com/rider/jesus-herrada-lopez" TargetMode="External"/><Relationship Id="rId661" Type="http://schemas.openxmlformats.org/officeDocument/2006/relationships/hyperlink" Target="https://www.procyclingstats.com/rider/muhammad-syawal-mazlin" TargetMode="External"/><Relationship Id="rId759" Type="http://schemas.openxmlformats.org/officeDocument/2006/relationships/hyperlink" Target="https://www.procyclingstats.com/rider/dillon-corkery" TargetMode="External"/><Relationship Id="rId966" Type="http://schemas.openxmlformats.org/officeDocument/2006/relationships/hyperlink" Target="https://www.procyclingstats.com/rider/kenay-de-moyer" TargetMode="External"/><Relationship Id="rId11" Type="http://schemas.openxmlformats.org/officeDocument/2006/relationships/hyperlink" Target="https://www.procyclingstats.com/rider/wout-van-aert" TargetMode="External"/><Relationship Id="rId314" Type="http://schemas.openxmlformats.org/officeDocument/2006/relationships/hyperlink" Target="https://www.procyclingstats.com/rider/sandy-dujardin" TargetMode="External"/><Relationship Id="rId398" Type="http://schemas.openxmlformats.org/officeDocument/2006/relationships/hyperlink" Target="https://www.procyclingstats.com/rider/pascal-eenkhoorn" TargetMode="External"/><Relationship Id="rId521" Type="http://schemas.openxmlformats.org/officeDocument/2006/relationships/hyperlink" Target="https://www.procyclingstats.com/rider/iuri-leitao" TargetMode="External"/><Relationship Id="rId619" Type="http://schemas.openxmlformats.org/officeDocument/2006/relationships/hyperlink" Target="https://www.procyclingstats.com/rider/giacomo-villa" TargetMode="External"/><Relationship Id="rId95" Type="http://schemas.openxmlformats.org/officeDocument/2006/relationships/hyperlink" Target="https://www.procyclingstats.com/rider/thibau-nys" TargetMode="External"/><Relationship Id="rId160" Type="http://schemas.openxmlformats.org/officeDocument/2006/relationships/hyperlink" Target="https://www.procyclingstats.com/rider/clement-venturini" TargetMode="External"/><Relationship Id="rId826" Type="http://schemas.openxmlformats.org/officeDocument/2006/relationships/hyperlink" Target="https://www.procyclingstats.com/rider/marc-cabedo" TargetMode="External"/><Relationship Id="rId1011" Type="http://schemas.openxmlformats.org/officeDocument/2006/relationships/hyperlink" Target="https://www.procyclingstats.com/rider/jack-ward" TargetMode="External"/><Relationship Id="rId258" Type="http://schemas.openxmlformats.org/officeDocument/2006/relationships/hyperlink" Target="https://www.procyclingstats.com/rider/marco-haller" TargetMode="External"/><Relationship Id="rId465" Type="http://schemas.openxmlformats.org/officeDocument/2006/relationships/hyperlink" Target="https://www.procyclingstats.com/rider/rein-taaramae" TargetMode="External"/><Relationship Id="rId672" Type="http://schemas.openxmlformats.org/officeDocument/2006/relationships/hyperlink" Target="https://www.procyclingstats.com/rider/cyrus-monk" TargetMode="External"/><Relationship Id="rId22" Type="http://schemas.openxmlformats.org/officeDocument/2006/relationships/hyperlink" Target="https://www.procyclingstats.com/rider/mikel-landa" TargetMode="External"/><Relationship Id="rId118" Type="http://schemas.openxmlformats.org/officeDocument/2006/relationships/hyperlink" Target="https://www.procyclingstats.com/rider/aurelien-paret-peintre" TargetMode="External"/><Relationship Id="rId325" Type="http://schemas.openxmlformats.org/officeDocument/2006/relationships/hyperlink" Target="https://www.procyclingstats.com/rider/thibault-guernalec" TargetMode="External"/><Relationship Id="rId532" Type="http://schemas.openxmlformats.org/officeDocument/2006/relationships/hyperlink" Target="https://www.procyclingstats.com/rider/ander-okamika" TargetMode="External"/><Relationship Id="rId977" Type="http://schemas.openxmlformats.org/officeDocument/2006/relationships/hyperlink" Target="https://www.procyclingstats.com/rider/eivind-broholt-fougner" TargetMode="External"/><Relationship Id="rId171" Type="http://schemas.openxmlformats.org/officeDocument/2006/relationships/hyperlink" Target="https://www.procyclingstats.com/rider/markus-hoelgaard" TargetMode="External"/><Relationship Id="rId837" Type="http://schemas.openxmlformats.org/officeDocument/2006/relationships/hyperlink" Target="https://www.procyclingstats.com/rider/jannis-peter" TargetMode="External"/><Relationship Id="rId1022" Type="http://schemas.openxmlformats.org/officeDocument/2006/relationships/hyperlink" Target="https://www.procyclingstats.com/rider/francisco-munoz-llana" TargetMode="External"/><Relationship Id="rId269" Type="http://schemas.openxmlformats.org/officeDocument/2006/relationships/hyperlink" Target="https://www.procyclingstats.com/rider/milan-menten" TargetMode="External"/><Relationship Id="rId476" Type="http://schemas.openxmlformats.org/officeDocument/2006/relationships/hyperlink" Target="https://www.procyclingstats.com/rider/valentin-ferron" TargetMode="External"/><Relationship Id="rId683" Type="http://schemas.openxmlformats.org/officeDocument/2006/relationships/hyperlink" Target="https://www.procyclingstats.com/rider/axel-van-der-tuuk" TargetMode="External"/><Relationship Id="rId890" Type="http://schemas.openxmlformats.org/officeDocument/2006/relationships/hyperlink" Target="https://www.procyclingstats.com/rider/tahir-yigit" TargetMode="External"/><Relationship Id="rId904" Type="http://schemas.openxmlformats.org/officeDocument/2006/relationships/hyperlink" Target="https://www.procyclingstats.com/rider/david-larsson" TargetMode="External"/><Relationship Id="rId33" Type="http://schemas.openxmlformats.org/officeDocument/2006/relationships/hyperlink" Target="https://www.procyclingstats.com/rider/romain-bardet" TargetMode="External"/><Relationship Id="rId129" Type="http://schemas.openxmlformats.org/officeDocument/2006/relationships/hyperlink" Target="https://www.procyclingstats.com/rider/edoardo-affini" TargetMode="External"/><Relationship Id="rId336" Type="http://schemas.openxmlformats.org/officeDocument/2006/relationships/hyperlink" Target="https://www.procyclingstats.com/rider/walter-vargas" TargetMode="External"/><Relationship Id="rId543" Type="http://schemas.openxmlformats.org/officeDocument/2006/relationships/hyperlink" Target="https://www.procyclingstats.com/rider/alan-jousseaume" TargetMode="External"/><Relationship Id="rId988" Type="http://schemas.openxmlformats.org/officeDocument/2006/relationships/hyperlink" Target="https://www.procyclingstats.com/rider/caleb-classen" TargetMode="External"/><Relationship Id="rId182" Type="http://schemas.openxmlformats.org/officeDocument/2006/relationships/hyperlink" Target="https://www.procyclingstats.com/rider/lukas-nerurkar" TargetMode="External"/><Relationship Id="rId403" Type="http://schemas.openxmlformats.org/officeDocument/2006/relationships/hyperlink" Target="https://www.procyclingstats.com/rider/colin-stussi" TargetMode="External"/><Relationship Id="rId750" Type="http://schemas.openxmlformats.org/officeDocument/2006/relationships/hyperlink" Target="https://www.procyclingstats.com/rider/tibor-del-grosso" TargetMode="External"/><Relationship Id="rId848" Type="http://schemas.openxmlformats.org/officeDocument/2006/relationships/hyperlink" Target="https://www.procyclingstats.com/rider/timofei-ivanov" TargetMode="External"/><Relationship Id="rId1033" Type="http://schemas.openxmlformats.org/officeDocument/2006/relationships/hyperlink" Target="https://www.procyclingstats.com/rider/lucas-van-gils" TargetMode="External"/><Relationship Id="rId487" Type="http://schemas.openxmlformats.org/officeDocument/2006/relationships/hyperlink" Target="https://www.procyclingstats.com/rider/saeid-safarzadeh" TargetMode="External"/><Relationship Id="rId610" Type="http://schemas.openxmlformats.org/officeDocument/2006/relationships/hyperlink" Target="https://www.procyclingstats.com/rider/xianjing-lyu" TargetMode="External"/><Relationship Id="rId694" Type="http://schemas.openxmlformats.org/officeDocument/2006/relationships/hyperlink" Target="https://www.procyclingstats.com/rider/alessandro-borgo" TargetMode="External"/><Relationship Id="rId708" Type="http://schemas.openxmlformats.org/officeDocument/2006/relationships/hyperlink" Target="https://www.procyclingstats.com/rider/santiago-umba" TargetMode="External"/><Relationship Id="rId915" Type="http://schemas.openxmlformats.org/officeDocument/2006/relationships/hyperlink" Target="https://www.procyclingstats.com/rider/jaka-marolt" TargetMode="External"/><Relationship Id="rId347" Type="http://schemas.openxmlformats.org/officeDocument/2006/relationships/hyperlink" Target="https://www.procyclingstats.com/rider/mathys-rondel" TargetMode="External"/><Relationship Id="rId999" Type="http://schemas.openxmlformats.org/officeDocument/2006/relationships/hyperlink" Target="https://www.procyclingstats.com/rider/daniel-nielsen" TargetMode="External"/><Relationship Id="rId44" Type="http://schemas.openxmlformats.org/officeDocument/2006/relationships/hyperlink" Target="https://www.procyclingstats.com/rider/florian-lipowitz" TargetMode="External"/><Relationship Id="rId554" Type="http://schemas.openxmlformats.org/officeDocument/2006/relationships/hyperlink" Target="https://www.procyclingstats.com/rider/tyler-stites" TargetMode="External"/><Relationship Id="rId761" Type="http://schemas.openxmlformats.org/officeDocument/2006/relationships/hyperlink" Target="https://www.procyclingstats.com/rider/matthew-walls" TargetMode="External"/><Relationship Id="rId859" Type="http://schemas.openxmlformats.org/officeDocument/2006/relationships/hyperlink" Target="https://www.procyclingstats.com/rider/matteo-zurlo" TargetMode="External"/><Relationship Id="rId193" Type="http://schemas.openxmlformats.org/officeDocument/2006/relationships/hyperlink" Target="https://www.procyclingstats.com/rider/simone-consonni" TargetMode="External"/><Relationship Id="rId207" Type="http://schemas.openxmlformats.org/officeDocument/2006/relationships/hyperlink" Target="https://www.procyclingstats.com/rider/steff-cras" TargetMode="External"/><Relationship Id="rId414" Type="http://schemas.openxmlformats.org/officeDocument/2006/relationships/hyperlink" Target="https://www.procyclingstats.com/rider/mick-van-dijke" TargetMode="External"/><Relationship Id="rId498" Type="http://schemas.openxmlformats.org/officeDocument/2006/relationships/hyperlink" Target="https://www.procyclingstats.com/rider/casper-pedersen" TargetMode="External"/><Relationship Id="rId621" Type="http://schemas.openxmlformats.org/officeDocument/2006/relationships/hyperlink" Target="https://www.procyclingstats.com/rider/riley-pickrell" TargetMode="External"/><Relationship Id="rId1044" Type="http://schemas.openxmlformats.org/officeDocument/2006/relationships/hyperlink" Target="https://www.procyclingstats.com/rider/casper-van-der-woude" TargetMode="External"/><Relationship Id="rId260" Type="http://schemas.openxmlformats.org/officeDocument/2006/relationships/hyperlink" Target="https://www.procyclingstats.com/rider/stefano-oldani" TargetMode="External"/><Relationship Id="rId719" Type="http://schemas.openxmlformats.org/officeDocument/2006/relationships/hyperlink" Target="https://www.procyclingstats.com/rider/jean-loup-fayolle" TargetMode="External"/><Relationship Id="rId926" Type="http://schemas.openxmlformats.org/officeDocument/2006/relationships/hyperlink" Target="https://www.procyclingstats.com/rider/mirko-bozzola" TargetMode="External"/><Relationship Id="rId55" Type="http://schemas.openxmlformats.org/officeDocument/2006/relationships/hyperlink" Target="https://www.procyclingstats.com/rider/kevin-vauquelin" TargetMode="External"/><Relationship Id="rId120" Type="http://schemas.openxmlformats.org/officeDocument/2006/relationships/hyperlink" Target="https://www.procyclingstats.com/rider/luke-lamperti" TargetMode="External"/><Relationship Id="rId358" Type="http://schemas.openxmlformats.org/officeDocument/2006/relationships/hyperlink" Target="https://www.procyclingstats.com/rider/tim-torn-teutenberg" TargetMode="External"/><Relationship Id="rId565" Type="http://schemas.openxmlformats.org/officeDocument/2006/relationships/hyperlink" Target="https://www.procyclingstats.com/rider/carter-bettles" TargetMode="External"/><Relationship Id="rId772" Type="http://schemas.openxmlformats.org/officeDocument/2006/relationships/hyperlink" Target="https://www.procyclingstats.com/rider/diego-uriarte-belzunegi" TargetMode="External"/><Relationship Id="rId218" Type="http://schemas.openxmlformats.org/officeDocument/2006/relationships/hyperlink" Target="https://www.procyclingstats.com/rider/daan-hoole" TargetMode="External"/><Relationship Id="rId425" Type="http://schemas.openxmlformats.org/officeDocument/2006/relationships/hyperlink" Target="https://www.procyclingstats.com/rider/dmitriy-gruzdev" TargetMode="External"/><Relationship Id="rId632" Type="http://schemas.openxmlformats.org/officeDocument/2006/relationships/hyperlink" Target="https://www.procyclingstats.com/rider/maris-bogdanovics" TargetMode="External"/><Relationship Id="rId1055" Type="http://schemas.openxmlformats.org/officeDocument/2006/relationships/hyperlink" Target="https://www.procyclingstats.com/rider/joseph-pidcock" TargetMode="External"/><Relationship Id="rId271" Type="http://schemas.openxmlformats.org/officeDocument/2006/relationships/hyperlink" Target="https://www.procyclingstats.com/rider/paul-double" TargetMode="External"/><Relationship Id="rId937" Type="http://schemas.openxmlformats.org/officeDocument/2006/relationships/hyperlink" Target="https://www.procyclingstats.com/rider/nate-pringle" TargetMode="External"/><Relationship Id="rId66" Type="http://schemas.openxmlformats.org/officeDocument/2006/relationships/hyperlink" Target="https://www.procyclingstats.com/rider/laurence-pithie" TargetMode="External"/><Relationship Id="rId131" Type="http://schemas.openxmlformats.org/officeDocument/2006/relationships/hyperlink" Target="https://www.procyclingstats.com/rider/milan-fretin" TargetMode="External"/><Relationship Id="rId369" Type="http://schemas.openxmlformats.org/officeDocument/2006/relationships/hyperlink" Target="https://www.procyclingstats.com/rider/simon-dehairs" TargetMode="External"/><Relationship Id="rId576" Type="http://schemas.openxmlformats.org/officeDocument/2006/relationships/hyperlink" Target="https://www.procyclingstats.com/rider/david-gonzalez-lopez" TargetMode="External"/><Relationship Id="rId783" Type="http://schemas.openxmlformats.org/officeDocument/2006/relationships/hyperlink" Target="https://www.procyclingstats.com/rider/milan-lanhove" TargetMode="External"/><Relationship Id="rId990" Type="http://schemas.openxmlformats.org/officeDocument/2006/relationships/hyperlink" Target="https://www.procyclingstats.com/rider/pedro-silva1" TargetMode="External"/><Relationship Id="rId229" Type="http://schemas.openxmlformats.org/officeDocument/2006/relationships/hyperlink" Target="https://www.procyclingstats.com/rider/ewen-costiou" TargetMode="External"/><Relationship Id="rId436" Type="http://schemas.openxmlformats.org/officeDocument/2006/relationships/hyperlink" Target="https://www.procyclingstats.com/rider/jakob-soderqvist" TargetMode="External"/><Relationship Id="rId643" Type="http://schemas.openxmlformats.org/officeDocument/2006/relationships/hyperlink" Target="https://www.procyclingstats.com/rider/anton-schiffer" TargetMode="External"/><Relationship Id="rId1066" Type="http://schemas.openxmlformats.org/officeDocument/2006/relationships/hyperlink" Target="https://www.procyclingstats.com/rider/evan-boyle" TargetMode="External"/><Relationship Id="rId850" Type="http://schemas.openxmlformats.org/officeDocument/2006/relationships/hyperlink" Target="https://www.procyclingstats.com/rider/similien-hamon" TargetMode="External"/><Relationship Id="rId948" Type="http://schemas.openxmlformats.org/officeDocument/2006/relationships/hyperlink" Target="https://www.procyclingstats.com/rider/clement-alleno" TargetMode="External"/><Relationship Id="rId77" Type="http://schemas.openxmlformats.org/officeDocument/2006/relationships/hyperlink" Target="https://www.procyclingstats.com/rider/dylan-groenewegen" TargetMode="External"/><Relationship Id="rId282" Type="http://schemas.openxmlformats.org/officeDocument/2006/relationships/hyperlink" Target="https://www.procyclingstats.com/rider/damien-howson" TargetMode="External"/><Relationship Id="rId503" Type="http://schemas.openxmlformats.org/officeDocument/2006/relationships/hyperlink" Target="https://www.procyclingstats.com/rider/lucas-carstensen" TargetMode="External"/><Relationship Id="rId587" Type="http://schemas.openxmlformats.org/officeDocument/2006/relationships/hyperlink" Target="https://www.procyclingstats.com/rider/antonio-soto" TargetMode="External"/><Relationship Id="rId710" Type="http://schemas.openxmlformats.org/officeDocument/2006/relationships/hyperlink" Target="https://www.procyclingstats.com/rider/nicolas-breuillard" TargetMode="External"/><Relationship Id="rId808" Type="http://schemas.openxmlformats.org/officeDocument/2006/relationships/hyperlink" Target="https://www.procyclingstats.com/rider/william-heffernan" TargetMode="External"/><Relationship Id="rId8" Type="http://schemas.openxmlformats.org/officeDocument/2006/relationships/hyperlink" Target="https://www.procyclingstats.com/rider/mattias-skjelmose-jensen" TargetMode="External"/><Relationship Id="rId142" Type="http://schemas.openxmlformats.org/officeDocument/2006/relationships/hyperlink" Target="https://www.procyclingstats.com/rider/michael-woods" TargetMode="External"/><Relationship Id="rId447" Type="http://schemas.openxmlformats.org/officeDocument/2006/relationships/hyperlink" Target="https://www.procyclingstats.com/rider/pau-marti-soriano" TargetMode="External"/><Relationship Id="rId794" Type="http://schemas.openxmlformats.org/officeDocument/2006/relationships/hyperlink" Target="https://www.procyclingstats.com/rider/pavel-sumpik" TargetMode="External"/><Relationship Id="rId1077" Type="http://schemas.openxmlformats.org/officeDocument/2006/relationships/hyperlink" Target="https://www.procyclingstats.com/rider/daniyal-matthews" TargetMode="External"/><Relationship Id="rId654" Type="http://schemas.openxmlformats.org/officeDocument/2006/relationships/hyperlink" Target="https://www.procyclingstats.com/rider/jorge-gutierrez-gonzalez" TargetMode="External"/><Relationship Id="rId861" Type="http://schemas.openxmlformats.org/officeDocument/2006/relationships/hyperlink" Target="https://www.procyclingstats.com/rider/federico-guzzo" TargetMode="External"/><Relationship Id="rId959" Type="http://schemas.openxmlformats.org/officeDocument/2006/relationships/hyperlink" Target="https://www.procyclingstats.com/rider/kevin-biehl" TargetMode="External"/><Relationship Id="rId293" Type="http://schemas.openxmlformats.org/officeDocument/2006/relationships/hyperlink" Target="https://www.procyclingstats.com/rider/matteo-malucelli" TargetMode="External"/><Relationship Id="rId307" Type="http://schemas.openxmlformats.org/officeDocument/2006/relationships/hyperlink" Target="https://www.procyclingstats.com/rider/martin-laas" TargetMode="External"/><Relationship Id="rId514" Type="http://schemas.openxmlformats.org/officeDocument/2006/relationships/hyperlink" Target="https://www.procyclingstats.com/rider/davide-bais" TargetMode="External"/><Relationship Id="rId721" Type="http://schemas.openxmlformats.org/officeDocument/2006/relationships/hyperlink" Target="https://www.procyclingstats.com/rider/andrew-august" TargetMode="External"/><Relationship Id="rId88" Type="http://schemas.openxmlformats.org/officeDocument/2006/relationships/hyperlink" Target="https://www.procyclingstats.com/rider/mikkel-bjerg" TargetMode="External"/><Relationship Id="rId153" Type="http://schemas.openxmlformats.org/officeDocument/2006/relationships/hyperlink" Target="https://www.procyclingstats.com/rider/cian-uijtdebroeks" TargetMode="External"/><Relationship Id="rId360" Type="http://schemas.openxmlformats.org/officeDocument/2006/relationships/hyperlink" Target="https://www.procyclingstats.com/rider/jose-manuel-diaz-gallego" TargetMode="External"/><Relationship Id="rId598" Type="http://schemas.openxmlformats.org/officeDocument/2006/relationships/hyperlink" Target="https://www.procyclingstats.com/rider/fernando-tercero-lopez" TargetMode="External"/><Relationship Id="rId819" Type="http://schemas.openxmlformats.org/officeDocument/2006/relationships/hyperlink" Target="https://www.procyclingstats.com/rider/nikita-tsvetkov" TargetMode="External"/><Relationship Id="rId1004" Type="http://schemas.openxmlformats.org/officeDocument/2006/relationships/hyperlink" Target="https://www.procyclingstats.com/rider/lewis-bower" TargetMode="External"/><Relationship Id="rId220" Type="http://schemas.openxmlformats.org/officeDocument/2006/relationships/hyperlink" Target="https://www.procyclingstats.com/rider/jenthe-biermans" TargetMode="External"/><Relationship Id="rId458" Type="http://schemas.openxmlformats.org/officeDocument/2006/relationships/hyperlink" Target="https://www.procyclingstats.com/rider/giacomo-nizzolo" TargetMode="External"/><Relationship Id="rId665" Type="http://schemas.openxmlformats.org/officeDocument/2006/relationships/hyperlink" Target="https://www.procyclingstats.com/rider/sebastian-nielsen" TargetMode="External"/><Relationship Id="rId872" Type="http://schemas.openxmlformats.org/officeDocument/2006/relationships/hyperlink" Target="https://www.procyclingstats.com/rider/aubin-sparfel" TargetMode="External"/><Relationship Id="rId15" Type="http://schemas.openxmlformats.org/officeDocument/2006/relationships/hyperlink" Target="https://www.procyclingstats.com/rider/enric-mas" TargetMode="External"/><Relationship Id="rId318" Type="http://schemas.openxmlformats.org/officeDocument/2006/relationships/hyperlink" Target="https://www.procyclingstats.com/rider/john-degenkolb" TargetMode="External"/><Relationship Id="rId525" Type="http://schemas.openxmlformats.org/officeDocument/2006/relationships/hyperlink" Target="https://www.procyclingstats.com/rider/lorenzo-conforti" TargetMode="External"/><Relationship Id="rId732" Type="http://schemas.openxmlformats.org/officeDocument/2006/relationships/hyperlink" Target="https://www.procyclingstats.com/rider/alexander-arnt-hansen" TargetMode="External"/><Relationship Id="rId99" Type="http://schemas.openxmlformats.org/officeDocument/2006/relationships/hyperlink" Target="https://www.procyclingstats.com/rider/bauke-mollema" TargetMode="External"/><Relationship Id="rId164" Type="http://schemas.openxmlformats.org/officeDocument/2006/relationships/hyperlink" Target="https://www.procyclingstats.com/rider/madis-mihkels" TargetMode="External"/><Relationship Id="rId371" Type="http://schemas.openxmlformats.org/officeDocument/2006/relationships/hyperlink" Target="https://www.procyclingstats.com/rider/darren-rafferty" TargetMode="External"/><Relationship Id="rId1015" Type="http://schemas.openxmlformats.org/officeDocument/2006/relationships/hyperlink" Target="https://www.procyclingstats.com/rider/peter-oxenberg-hansen" TargetMode="External"/><Relationship Id="rId469" Type="http://schemas.openxmlformats.org/officeDocument/2006/relationships/hyperlink" Target="https://www.procyclingstats.com/rider/connor-swift" TargetMode="External"/><Relationship Id="rId676" Type="http://schemas.openxmlformats.org/officeDocument/2006/relationships/hyperlink" Target="https://www.procyclingstats.com/rider/toon-aerts" TargetMode="External"/><Relationship Id="rId883" Type="http://schemas.openxmlformats.org/officeDocument/2006/relationships/hyperlink" Target="https://www.procyclingstats.com/rider/zeteny-szijarto" TargetMode="External"/><Relationship Id="rId26" Type="http://schemas.openxmlformats.org/officeDocument/2006/relationships/hyperlink" Target="https://www.procyclingstats.com/rider/joao-almeida" TargetMode="External"/><Relationship Id="rId231" Type="http://schemas.openxmlformats.org/officeDocument/2006/relationships/hyperlink" Target="https://www.procyclingstats.com/rider/filippo-baroncini" TargetMode="External"/><Relationship Id="rId329" Type="http://schemas.openxmlformats.org/officeDocument/2006/relationships/hyperlink" Target="https://www.procyclingstats.com/rider/ivo-emanuel-alves" TargetMode="External"/><Relationship Id="rId536" Type="http://schemas.openxmlformats.org/officeDocument/2006/relationships/hyperlink" Target="https://www.procyclingstats.com/rider/fernando-barcelo" TargetMode="External"/><Relationship Id="rId175" Type="http://schemas.openxmlformats.org/officeDocument/2006/relationships/hyperlink" Target="https://www.procyclingstats.com/rider/riley-sheehan" TargetMode="External"/><Relationship Id="rId743" Type="http://schemas.openxmlformats.org/officeDocument/2006/relationships/hyperlink" Target="https://www.procyclingstats.com/rider/laurent-gervais" TargetMode="External"/><Relationship Id="rId950" Type="http://schemas.openxmlformats.org/officeDocument/2006/relationships/hyperlink" Target="https://www.procyclingstats.com/rider/karst-hayma" TargetMode="External"/><Relationship Id="rId1026" Type="http://schemas.openxmlformats.org/officeDocument/2006/relationships/hyperlink" Target="https://www.procyclingstats.com/rider/maxime-duba" TargetMode="External"/><Relationship Id="rId382" Type="http://schemas.openxmlformats.org/officeDocument/2006/relationships/hyperlink" Target="https://www.procyclingstats.com/rider/matis-louvel" TargetMode="External"/><Relationship Id="rId603" Type="http://schemas.openxmlformats.org/officeDocument/2006/relationships/hyperlink" Target="https://www.procyclingstats.com/rider/nicolo-parisini" TargetMode="External"/><Relationship Id="rId687" Type="http://schemas.openxmlformats.org/officeDocument/2006/relationships/hyperlink" Target="https://www.procyclingstats.com/rider/masaki-yamamoto" TargetMode="External"/><Relationship Id="rId810" Type="http://schemas.openxmlformats.org/officeDocument/2006/relationships/hyperlink" Target="https://www.procyclingstats.com/rider/robbe-ghys" TargetMode="External"/><Relationship Id="rId908" Type="http://schemas.openxmlformats.org/officeDocument/2006/relationships/hyperlink" Target="https://www.procyclingstats.com/rider/brage-aulstad" TargetMode="External"/><Relationship Id="rId242" Type="http://schemas.openxmlformats.org/officeDocument/2006/relationships/hyperlink" Target="https://www.procyclingstats.com/rider/alexandre-delettre" TargetMode="External"/><Relationship Id="rId894" Type="http://schemas.openxmlformats.org/officeDocument/2006/relationships/hyperlink" Target="https://www.procyclingstats.com/rider/aidin-aliyari" TargetMode="External"/><Relationship Id="rId37" Type="http://schemas.openxmlformats.org/officeDocument/2006/relationships/hyperlink" Target="https://www.procyclingstats.com/rider/julian-alaphilippe" TargetMode="External"/><Relationship Id="rId102" Type="http://schemas.openxmlformats.org/officeDocument/2006/relationships/hyperlink" Target="https://www.procyclingstats.com/rider/jasper-stuyven" TargetMode="External"/><Relationship Id="rId547" Type="http://schemas.openxmlformats.org/officeDocument/2006/relationships/hyperlink" Target="https://www.procyclingstats.com/rider/mihael-stajnar" TargetMode="External"/><Relationship Id="rId754" Type="http://schemas.openxmlformats.org/officeDocument/2006/relationships/hyperlink" Target="https://www.procyclingstats.com/rider/noah-vandenbranden" TargetMode="External"/><Relationship Id="rId961" Type="http://schemas.openxmlformats.org/officeDocument/2006/relationships/hyperlink" Target="https://www.procyclingstats.com/rider/jules-drouet" TargetMode="External"/><Relationship Id="rId90" Type="http://schemas.openxmlformats.org/officeDocument/2006/relationships/hyperlink" Target="https://www.procyclingstats.com/rider/roger-adria" TargetMode="External"/><Relationship Id="rId186" Type="http://schemas.openxmlformats.org/officeDocument/2006/relationships/hyperlink" Target="https://www.procyclingstats.com/rider/ethan-hayter" TargetMode="External"/><Relationship Id="rId393" Type="http://schemas.openxmlformats.org/officeDocument/2006/relationships/hyperlink" Target="https://www.procyclingstats.com/rider/torstein-traeen" TargetMode="External"/><Relationship Id="rId407" Type="http://schemas.openxmlformats.org/officeDocument/2006/relationships/hyperlink" Target="https://www.procyclingstats.com/rider/aime-de-gendt" TargetMode="External"/><Relationship Id="rId614" Type="http://schemas.openxmlformats.org/officeDocument/2006/relationships/hyperlink" Target="https://www.procyclingstats.com/rider/tobias-muller1" TargetMode="External"/><Relationship Id="rId821" Type="http://schemas.openxmlformats.org/officeDocument/2006/relationships/hyperlink" Target="https://www.procyclingstats.com/rider/mohd-harrif-saleh" TargetMode="External"/><Relationship Id="rId1037" Type="http://schemas.openxmlformats.org/officeDocument/2006/relationships/hyperlink" Target="https://www.procyclingstats.com/rider/paniego-fuentes" TargetMode="External"/><Relationship Id="rId253" Type="http://schemas.openxmlformats.org/officeDocument/2006/relationships/hyperlink" Target="https://www.procyclingstats.com/rider/caleb-ewan" TargetMode="External"/><Relationship Id="rId460" Type="http://schemas.openxmlformats.org/officeDocument/2006/relationships/hyperlink" Target="https://www.procyclingstats.com/rider/andrea-pasqualon" TargetMode="External"/><Relationship Id="rId698" Type="http://schemas.openxmlformats.org/officeDocument/2006/relationships/hyperlink" Target="https://www.procyclingstats.com/rider/killian-verschuren" TargetMode="External"/><Relationship Id="rId919" Type="http://schemas.openxmlformats.org/officeDocument/2006/relationships/hyperlink" Target="https://www.procyclingstats.com/rider/alex-colman" TargetMode="External"/><Relationship Id="rId48" Type="http://schemas.openxmlformats.org/officeDocument/2006/relationships/hyperlink" Target="https://www.procyclingstats.com/rider/matej-mohoric" TargetMode="External"/><Relationship Id="rId113" Type="http://schemas.openxmlformats.org/officeDocument/2006/relationships/hyperlink" Target="https://www.procyclingstats.com/rider/einer-augusto-rubio-reyes" TargetMode="External"/><Relationship Id="rId320" Type="http://schemas.openxmlformats.org/officeDocument/2006/relationships/hyperlink" Target="https://www.procyclingstats.com/rider/alessandro-tonelli" TargetMode="External"/><Relationship Id="rId558" Type="http://schemas.openxmlformats.org/officeDocument/2006/relationships/hyperlink" Target="https://www.procyclingstats.com/rider/jokin-murguialday-elorza" TargetMode="External"/><Relationship Id="rId765" Type="http://schemas.openxmlformats.org/officeDocument/2006/relationships/hyperlink" Target="https://www.procyclingstats.com/rider/rudy-porter" TargetMode="External"/><Relationship Id="rId972" Type="http://schemas.openxmlformats.org/officeDocument/2006/relationships/hyperlink" Target="https://www.procyclingstats.com/rider/callum-ormiston" TargetMode="External"/><Relationship Id="rId197" Type="http://schemas.openxmlformats.org/officeDocument/2006/relationships/hyperlink" Target="https://www.procyclingstats.com/rider/rudy-molard" TargetMode="External"/><Relationship Id="rId418" Type="http://schemas.openxmlformats.org/officeDocument/2006/relationships/hyperlink" Target="https://www.procyclingstats.com/rider/alessandro-verre" TargetMode="External"/><Relationship Id="rId625" Type="http://schemas.openxmlformats.org/officeDocument/2006/relationships/hyperlink" Target="https://www.procyclingstats.com/rider/florian-stork" TargetMode="External"/><Relationship Id="rId832" Type="http://schemas.openxmlformats.org/officeDocument/2006/relationships/hyperlink" Target="https://www.procyclingstats.com/rider/sakarias-koller-loland" TargetMode="External"/><Relationship Id="rId1048" Type="http://schemas.openxmlformats.org/officeDocument/2006/relationships/hyperlink" Target="https://www.procyclingstats.com/rider/matthew-dinham" TargetMode="External"/><Relationship Id="rId264" Type="http://schemas.openxmlformats.org/officeDocument/2006/relationships/hyperlink" Target="https://www.procyclingstats.com/rider/timothy-dupont" TargetMode="External"/><Relationship Id="rId471" Type="http://schemas.openxmlformats.org/officeDocument/2006/relationships/hyperlink" Target="https://www.procyclingstats.com/rider/gonzalo-serrano" TargetMode="External"/><Relationship Id="rId59" Type="http://schemas.openxmlformats.org/officeDocument/2006/relationships/hyperlink" Target="https://www.procyclingstats.com/rider/corbin-strong" TargetMode="External"/><Relationship Id="rId124" Type="http://schemas.openxmlformats.org/officeDocument/2006/relationships/hyperlink" Target="https://www.procyclingstats.com/rider/laurens-de-plus" TargetMode="External"/><Relationship Id="rId569" Type="http://schemas.openxmlformats.org/officeDocument/2006/relationships/hyperlink" Target="https://www.procyclingstats.com/rider/damien-touze" TargetMode="External"/><Relationship Id="rId776" Type="http://schemas.openxmlformats.org/officeDocument/2006/relationships/hyperlink" Target="https://www.procyclingstats.com/rider/maximilien-juillard" TargetMode="External"/><Relationship Id="rId983" Type="http://schemas.openxmlformats.org/officeDocument/2006/relationships/hyperlink" Target="https://www.procyclingstats.com/rider/jens-verbrugghe" TargetMode="External"/><Relationship Id="rId331" Type="http://schemas.openxmlformats.org/officeDocument/2006/relationships/hyperlink" Target="https://www.procyclingstats.com/rider/stian-fredheim" TargetMode="External"/><Relationship Id="rId429" Type="http://schemas.openxmlformats.org/officeDocument/2006/relationships/hyperlink" Target="https://www.procyclingstats.com/rider/afonso-eulalio" TargetMode="External"/><Relationship Id="rId636" Type="http://schemas.openxmlformats.org/officeDocument/2006/relationships/hyperlink" Target="https://www.procyclingstats.com/rider/antoine-huby" TargetMode="External"/><Relationship Id="rId1059" Type="http://schemas.openxmlformats.org/officeDocument/2006/relationships/hyperlink" Target="https://www.procyclingstats.com/rider/timo-de-jong" TargetMode="External"/><Relationship Id="rId843" Type="http://schemas.openxmlformats.org/officeDocument/2006/relationships/hyperlink" Target="https://www.procyclingstats.com/rider/nicolo-garibbo" TargetMode="External"/><Relationship Id="rId275" Type="http://schemas.openxmlformats.org/officeDocument/2006/relationships/hyperlink" Target="https://www.procyclingstats.com/rider/frederik-wandahl" TargetMode="External"/><Relationship Id="rId482" Type="http://schemas.openxmlformats.org/officeDocument/2006/relationships/hyperlink" Target="https://www.procyclingstats.com/rider/nicolas-zukowsky" TargetMode="External"/><Relationship Id="rId703" Type="http://schemas.openxmlformats.org/officeDocument/2006/relationships/hyperlink" Target="https://www.procyclingstats.com/rider/roberto-gonzalez" TargetMode="External"/><Relationship Id="rId910" Type="http://schemas.openxmlformats.org/officeDocument/2006/relationships/hyperlink" Target="https://www.procyclingstats.com/rider/alessio-martinelli" TargetMode="External"/><Relationship Id="rId135" Type="http://schemas.openxmlformats.org/officeDocument/2006/relationships/hyperlink" Target="https://www.procyclingstats.com/rider/paul-magnier" TargetMode="External"/><Relationship Id="rId342" Type="http://schemas.openxmlformats.org/officeDocument/2006/relationships/hyperlink" Target="https://www.procyclingstats.com/rider/maikel-zijlaard" TargetMode="External"/><Relationship Id="rId787" Type="http://schemas.openxmlformats.org/officeDocument/2006/relationships/hyperlink" Target="https://www.procyclingstats.com/rider/santiago-mesa-pietralunga" TargetMode="External"/><Relationship Id="rId994" Type="http://schemas.openxmlformats.org/officeDocument/2006/relationships/hyperlink" Target="https://www.procyclingstats.com/rider/adrian-bustamante" TargetMode="External"/><Relationship Id="rId202" Type="http://schemas.openxmlformats.org/officeDocument/2006/relationships/hyperlink" Target="https://www.procyclingstats.com/rider/mathieu-burgaudeau" TargetMode="External"/><Relationship Id="rId647" Type="http://schemas.openxmlformats.org/officeDocument/2006/relationships/hyperlink" Target="https://www.procyclingstats.com/rider/moritz-kretschy" TargetMode="External"/><Relationship Id="rId854" Type="http://schemas.openxmlformats.org/officeDocument/2006/relationships/hyperlink" Target="https://www.procyclingstats.com/rider/sam-maisonobe" TargetMode="External"/><Relationship Id="rId286" Type="http://schemas.openxmlformats.org/officeDocument/2006/relationships/hyperlink" Target="https://www.procyclingstats.com/rider/marius-mayrhofer" TargetMode="External"/><Relationship Id="rId493" Type="http://schemas.openxmlformats.org/officeDocument/2006/relationships/hyperlink" Target="https://www.procyclingstats.com/rider/joris-delbove" TargetMode="External"/><Relationship Id="rId507" Type="http://schemas.openxmlformats.org/officeDocument/2006/relationships/hyperlink" Target="https://www.procyclingstats.com/rider/harry-sweeny" TargetMode="External"/><Relationship Id="rId714" Type="http://schemas.openxmlformats.org/officeDocument/2006/relationships/hyperlink" Target="https://www.procyclingstats.com/rider/filip-gruszczynski" TargetMode="External"/><Relationship Id="rId921" Type="http://schemas.openxmlformats.org/officeDocument/2006/relationships/hyperlink" Target="https://www.procyclingstats.com/rider/jose-luis-faura-asensio" TargetMode="External"/><Relationship Id="rId50" Type="http://schemas.openxmlformats.org/officeDocument/2006/relationships/hyperlink" Target="https://www.procyclingstats.com/rider/valentin-madouas" TargetMode="External"/><Relationship Id="rId146" Type="http://schemas.openxmlformats.org/officeDocument/2006/relationships/hyperlink" Target="https://www.procyclingstats.com/rider/quinn-simmons" TargetMode="External"/><Relationship Id="rId353" Type="http://schemas.openxmlformats.org/officeDocument/2006/relationships/hyperlink" Target="https://www.procyclingstats.com/rider/karl-patrick-lauk" TargetMode="External"/><Relationship Id="rId560" Type="http://schemas.openxmlformats.org/officeDocument/2006/relationships/hyperlink" Target="https://www.procyclingstats.com/rider/blake-quick" TargetMode="External"/><Relationship Id="rId798" Type="http://schemas.openxmlformats.org/officeDocument/2006/relationships/hyperlink" Target="https://www.procyclingstats.com/rider/vainqueur-masengesho" TargetMode="External"/><Relationship Id="rId213" Type="http://schemas.openxmlformats.org/officeDocument/2006/relationships/hyperlink" Target="https://www.procyclingstats.com/rider/hugo-page" TargetMode="External"/><Relationship Id="rId420" Type="http://schemas.openxmlformats.org/officeDocument/2006/relationships/hyperlink" Target="https://www.procyclingstats.com/rider/mats-wenzel" TargetMode="External"/><Relationship Id="rId658" Type="http://schemas.openxmlformats.org/officeDocument/2006/relationships/hyperlink" Target="https://www.procyclingstats.com/rider/muhammad-nur-aiman-bin-rosli" TargetMode="External"/><Relationship Id="rId865" Type="http://schemas.openxmlformats.org/officeDocument/2006/relationships/hyperlink" Target="https://www.procyclingstats.com/rider/jason-huertas" TargetMode="External"/><Relationship Id="rId1050" Type="http://schemas.openxmlformats.org/officeDocument/2006/relationships/hyperlink" Target="https://www.procyclingstats.com/rider/willie-smit" TargetMode="External"/><Relationship Id="rId297" Type="http://schemas.openxmlformats.org/officeDocument/2006/relationships/hyperlink" Target="https://www.procyclingstats.com/rider/urko-berrade-fernandez" TargetMode="External"/><Relationship Id="rId518" Type="http://schemas.openxmlformats.org/officeDocument/2006/relationships/hyperlink" Target="https://www.procyclingstats.com/rider/jonas-rickaert" TargetMode="External"/><Relationship Id="rId725" Type="http://schemas.openxmlformats.org/officeDocument/2006/relationships/hyperlink" Target="https://www.procyclingstats.com/rider/goncalo-leaca" TargetMode="External"/><Relationship Id="rId932" Type="http://schemas.openxmlformats.org/officeDocument/2006/relationships/hyperlink" Target="https://www.procyclingstats.com/rider/matteo-vanhuffel" TargetMode="External"/><Relationship Id="rId157" Type="http://schemas.openxmlformats.org/officeDocument/2006/relationships/hyperlink" Target="https://www.procyclingstats.com/rider/mike-teunissen" TargetMode="External"/><Relationship Id="rId364" Type="http://schemas.openxmlformats.org/officeDocument/2006/relationships/hyperlink" Target="https://www.procyclingstats.com/rider/luca-van-boven" TargetMode="External"/><Relationship Id="rId1008" Type="http://schemas.openxmlformats.org/officeDocument/2006/relationships/hyperlink" Target="https://www.procyclingstats.com/rider/elliot-rowe" TargetMode="External"/><Relationship Id="rId61" Type="http://schemas.openxmlformats.org/officeDocument/2006/relationships/hyperlink" Target="https://www.procyclingstats.com/rider/filippo-zana" TargetMode="External"/><Relationship Id="rId571" Type="http://schemas.openxmlformats.org/officeDocument/2006/relationships/hyperlink" Target="https://www.procyclingstats.com/rider/cyril-barthe" TargetMode="External"/><Relationship Id="rId669" Type="http://schemas.openxmlformats.org/officeDocument/2006/relationships/hyperlink" Target="https://www.procyclingstats.com/rider/simone-gualdi" TargetMode="External"/><Relationship Id="rId876" Type="http://schemas.openxmlformats.org/officeDocument/2006/relationships/hyperlink" Target="https://www.procyclingstats.com/rider/matys-grisel" TargetMode="External"/><Relationship Id="rId19" Type="http://schemas.openxmlformats.org/officeDocument/2006/relationships/hyperlink" Target="https://www.procyclingstats.com/rider/adam-yates" TargetMode="External"/><Relationship Id="rId224" Type="http://schemas.openxmlformats.org/officeDocument/2006/relationships/hyperlink" Target="https://www.procyclingstats.com/rider/henok-mulubrhan" TargetMode="External"/><Relationship Id="rId431" Type="http://schemas.openxmlformats.org/officeDocument/2006/relationships/hyperlink" Target="https://www.procyclingstats.com/rider/jaume-guardeno" TargetMode="External"/><Relationship Id="rId529" Type="http://schemas.openxmlformats.org/officeDocument/2006/relationships/hyperlink" Target="https://www.procyclingstats.com/rider/joel-nicolau" TargetMode="External"/><Relationship Id="rId736" Type="http://schemas.openxmlformats.org/officeDocument/2006/relationships/hyperlink" Target="https://www.procyclingstats.com/rider/clement-izquierdo" TargetMode="External"/><Relationship Id="rId1061" Type="http://schemas.openxmlformats.org/officeDocument/2006/relationships/hyperlink" Target="https://www.procyclingstats.com/rider/joshua-lebo" TargetMode="External"/><Relationship Id="rId168" Type="http://schemas.openxmlformats.org/officeDocument/2006/relationships/hyperlink" Target="https://www.procyclingstats.com/rider/finn-fisher-black" TargetMode="External"/><Relationship Id="rId943" Type="http://schemas.openxmlformats.org/officeDocument/2006/relationships/hyperlink" Target="https://www.procyclingstats.com/rider/hector-alvarez-martinez" TargetMode="External"/><Relationship Id="rId1019" Type="http://schemas.openxmlformats.org/officeDocument/2006/relationships/hyperlink" Target="https://www.procyclingstats.com/rider/mauro-cuylits" TargetMode="External"/><Relationship Id="rId72" Type="http://schemas.openxmlformats.org/officeDocument/2006/relationships/hyperlink" Target="https://www.procyclingstats.com/rider/matteo-trentin" TargetMode="External"/><Relationship Id="rId375" Type="http://schemas.openxmlformats.org/officeDocument/2006/relationships/hyperlink" Target="https://www.procyclingstats.com/rider/marcin-budzinski" TargetMode="External"/><Relationship Id="rId582" Type="http://schemas.openxmlformats.org/officeDocument/2006/relationships/hyperlink" Target="https://www.procyclingstats.com/rider/norman-vahtra" TargetMode="External"/><Relationship Id="rId803" Type="http://schemas.openxmlformats.org/officeDocument/2006/relationships/hyperlink" Target="https://www.procyclingstats.com/rider/michiel-coppens" TargetMode="External"/><Relationship Id="rId3" Type="http://schemas.openxmlformats.org/officeDocument/2006/relationships/hyperlink" Target="https://www.procyclingstats.com/rider/jonas-vingegaard-rasmussen" TargetMode="External"/><Relationship Id="rId235" Type="http://schemas.openxmlformats.org/officeDocument/2006/relationships/hyperlink" Target="https://www.procyclingstats.com/rider/marco-brenner" TargetMode="External"/><Relationship Id="rId442" Type="http://schemas.openxmlformats.org/officeDocument/2006/relationships/hyperlink" Target="https://www.procyclingstats.com/rider/matthew-brennan" TargetMode="External"/><Relationship Id="rId887" Type="http://schemas.openxmlformats.org/officeDocument/2006/relationships/hyperlink" Target="https://www.procyclingstats.com/rider/bruno-kessler" TargetMode="External"/><Relationship Id="rId1072" Type="http://schemas.openxmlformats.org/officeDocument/2006/relationships/hyperlink" Target="https://www.procyclingstats.com/rider/tim-wafler" TargetMode="External"/><Relationship Id="rId302" Type="http://schemas.openxmlformats.org/officeDocument/2006/relationships/hyperlink" Target="https://www.procyclingstats.com/rider/filippo-magli2" TargetMode="External"/><Relationship Id="rId747" Type="http://schemas.openxmlformats.org/officeDocument/2006/relationships/hyperlink" Target="https://www.procyclingstats.com/rider/sergi-darder" TargetMode="External"/><Relationship Id="rId954" Type="http://schemas.openxmlformats.org/officeDocument/2006/relationships/hyperlink" Target="https://www.procyclingstats.com/rider/aaron-dockx" TargetMode="External"/><Relationship Id="rId83" Type="http://schemas.openxmlformats.org/officeDocument/2006/relationships/hyperlink" Target="https://www.procyclingstats.com/rider/jay-vine" TargetMode="External"/><Relationship Id="rId179" Type="http://schemas.openxmlformats.org/officeDocument/2006/relationships/hyperlink" Target="https://www.procyclingstats.com/rider/jordan-jegat" TargetMode="External"/><Relationship Id="rId386" Type="http://schemas.openxmlformats.org/officeDocument/2006/relationships/hyperlink" Target="https://www.procyclingstats.com/rider/jake-stewart" TargetMode="External"/><Relationship Id="rId593" Type="http://schemas.openxmlformats.org/officeDocument/2006/relationships/hyperlink" Target="https://www.procyclingstats.com/rider/javier-serrano" TargetMode="External"/><Relationship Id="rId607" Type="http://schemas.openxmlformats.org/officeDocument/2006/relationships/hyperlink" Target="https://www.procyclingstats.com/rider/marcel-camprubi" TargetMode="External"/><Relationship Id="rId814" Type="http://schemas.openxmlformats.org/officeDocument/2006/relationships/hyperlink" Target="https://www.procyclingstats.com/rider/andreas-stokbro" TargetMode="External"/><Relationship Id="rId246" Type="http://schemas.openxmlformats.org/officeDocument/2006/relationships/hyperlink" Target="https://www.procyclingstats.com/rider/sergio-higuita" TargetMode="External"/><Relationship Id="rId453" Type="http://schemas.openxmlformats.org/officeDocument/2006/relationships/hyperlink" Target="https://www.procyclingstats.com/rider/pierre-latour" TargetMode="External"/><Relationship Id="rId660" Type="http://schemas.openxmlformats.org/officeDocument/2006/relationships/hyperlink" Target="https://www.procyclingstats.com/rider/nick-kergozou" TargetMode="External"/><Relationship Id="rId898" Type="http://schemas.openxmlformats.org/officeDocument/2006/relationships/hyperlink" Target="https://www.procyclingstats.com/rider/marceli-boguslawski" TargetMode="External"/><Relationship Id="rId106" Type="http://schemas.openxmlformats.org/officeDocument/2006/relationships/hyperlink" Target="https://www.procyclingstats.com/rider/ion-izagirre" TargetMode="External"/><Relationship Id="rId313" Type="http://schemas.openxmlformats.org/officeDocument/2006/relationships/hyperlink" Target="https://www.procyclingstats.com/rider/tao-geoghegan-hart" TargetMode="External"/><Relationship Id="rId758" Type="http://schemas.openxmlformats.org/officeDocument/2006/relationships/hyperlink" Target="https://www.procyclingstats.com/rider/lev-gonov" TargetMode="External"/><Relationship Id="rId965" Type="http://schemas.openxmlformats.org/officeDocument/2006/relationships/hyperlink" Target="https://www.procyclingstats.com/rider/baptiste-vadic" TargetMode="External"/><Relationship Id="rId10" Type="http://schemas.openxmlformats.org/officeDocument/2006/relationships/hyperlink" Target="https://www.procyclingstats.com/rider/matteo-jorgenson" TargetMode="External"/><Relationship Id="rId94" Type="http://schemas.openxmlformats.org/officeDocument/2006/relationships/hyperlink" Target="https://www.procyclingstats.com/rider/lenny-martinez" TargetMode="External"/><Relationship Id="rId397" Type="http://schemas.openxmlformats.org/officeDocument/2006/relationships/hyperlink" Target="https://www.procyclingstats.com/rider/jambaljamts-sainbayar" TargetMode="External"/><Relationship Id="rId520" Type="http://schemas.openxmlformats.org/officeDocument/2006/relationships/hyperlink" Target="https://www.procyclingstats.com/rider/martin-marcellusi" TargetMode="External"/><Relationship Id="rId618" Type="http://schemas.openxmlformats.org/officeDocument/2006/relationships/hyperlink" Target="https://www.procyclingstats.com/rider/vincent-van-hemelen" TargetMode="External"/><Relationship Id="rId825" Type="http://schemas.openxmlformats.org/officeDocument/2006/relationships/hyperlink" Target="https://www.procyclingstats.com/rider/davide-donati" TargetMode="External"/><Relationship Id="rId257" Type="http://schemas.openxmlformats.org/officeDocument/2006/relationships/hyperlink" Target="https://www.procyclingstats.com/rider/alberto-dainese" TargetMode="External"/><Relationship Id="rId464" Type="http://schemas.openxmlformats.org/officeDocument/2006/relationships/hyperlink" Target="https://www.procyclingstats.com/rider/edward-theuns" TargetMode="External"/><Relationship Id="rId1010" Type="http://schemas.openxmlformats.org/officeDocument/2006/relationships/hyperlink" Target="https://www.procyclingstats.com/rider/alexandre-kess" TargetMode="External"/><Relationship Id="rId117" Type="http://schemas.openxmlformats.org/officeDocument/2006/relationships/hyperlink" Target="https://www.procyclingstats.com/rider/davide-piganzoli" TargetMode="External"/><Relationship Id="rId671" Type="http://schemas.openxmlformats.org/officeDocument/2006/relationships/hyperlink" Target="https://www.procyclingstats.com/rider/siebe-deweirdt" TargetMode="External"/><Relationship Id="rId769" Type="http://schemas.openxmlformats.org/officeDocument/2006/relationships/hyperlink" Target="https://www.procyclingstats.com/rider/henri-vandenabeele" TargetMode="External"/><Relationship Id="rId976" Type="http://schemas.openxmlformats.org/officeDocument/2006/relationships/hyperlink" Target="https://www.procyclingstats.com/rider/sven-erik-bystrom" TargetMode="External"/><Relationship Id="rId324" Type="http://schemas.openxmlformats.org/officeDocument/2006/relationships/hyperlink" Target="https://www.procyclingstats.com/rider/simon-carr" TargetMode="External"/><Relationship Id="rId531" Type="http://schemas.openxmlformats.org/officeDocument/2006/relationships/hyperlink" Target="https://www.procyclingstats.com/rider/tobias-bayer" TargetMode="External"/><Relationship Id="rId629" Type="http://schemas.openxmlformats.org/officeDocument/2006/relationships/hyperlink" Target="https://www.procyclingstats.com/rider/mohamad-izzat-hilmi-abdul-halil" TargetMode="External"/><Relationship Id="rId836" Type="http://schemas.openxmlformats.org/officeDocument/2006/relationships/hyperlink" Target="https://www.procyclingstats.com/rider/mathis-avondts" TargetMode="External"/><Relationship Id="rId1021" Type="http://schemas.openxmlformats.org/officeDocument/2006/relationships/hyperlink" Target="https://www.procyclingstats.com/rider/charlie-meredith" TargetMode="External"/><Relationship Id="rId903" Type="http://schemas.openxmlformats.org/officeDocument/2006/relationships/hyperlink" Target="https://www.procyclingstats.com/rider/dominik-neuman" TargetMode="External"/><Relationship Id="rId32" Type="http://schemas.openxmlformats.org/officeDocument/2006/relationships/hyperlink" Target="https://www.procyclingstats.com/rider/michael-matthews" TargetMode="External"/><Relationship Id="rId181" Type="http://schemas.openxmlformats.org/officeDocument/2006/relationships/hyperlink" Target="https://www.procyclingstats.com/rider/jefferson-cepeda-hernandez" TargetMode="External"/><Relationship Id="rId279" Type="http://schemas.openxmlformats.org/officeDocument/2006/relationships/hyperlink" Target="https://www.procyclingstats.com/rider/francesco-busatto" TargetMode="External"/><Relationship Id="rId486" Type="http://schemas.openxmlformats.org/officeDocument/2006/relationships/hyperlink" Target="https://www.procyclingstats.com/rider/thomas-gloag" TargetMode="External"/><Relationship Id="rId693" Type="http://schemas.openxmlformats.org/officeDocument/2006/relationships/hyperlink" Target="https://www.procyclingstats.com/rider/lorenzo-nespoli" TargetMode="External"/><Relationship Id="rId139" Type="http://schemas.openxmlformats.org/officeDocument/2006/relationships/hyperlink" Target="https://www.procyclingstats.com/rider/sam-bennett" TargetMode="External"/><Relationship Id="rId346" Type="http://schemas.openxmlformats.org/officeDocument/2006/relationships/hyperlink" Target="https://www.procyclingstats.com/rider/wilmar-paredes" TargetMode="External"/><Relationship Id="rId553" Type="http://schemas.openxmlformats.org/officeDocument/2006/relationships/hyperlink" Target="https://www.procyclingstats.com/rider/dylan-hopkins" TargetMode="External"/><Relationship Id="rId760" Type="http://schemas.openxmlformats.org/officeDocument/2006/relationships/hyperlink" Target="https://www.procyclingstats.com/rider/xabier-isasa-larranaga" TargetMode="External"/><Relationship Id="rId998" Type="http://schemas.openxmlformats.org/officeDocument/2006/relationships/hyperlink" Target="https://www.procyclingstats.com/rider/matias-malmberg" TargetMode="External"/><Relationship Id="rId206" Type="http://schemas.openxmlformats.org/officeDocument/2006/relationships/hyperlink" Target="https://www.procyclingstats.com/rider/victor-lafay" TargetMode="External"/><Relationship Id="rId413" Type="http://schemas.openxmlformats.org/officeDocument/2006/relationships/hyperlink" Target="https://www.procyclingstats.com/rider/pierre-barbier" TargetMode="External"/><Relationship Id="rId858" Type="http://schemas.openxmlformats.org/officeDocument/2006/relationships/hyperlink" Target="https://www.procyclingstats.com/rider/jordi-warlop" TargetMode="External"/><Relationship Id="rId1043" Type="http://schemas.openxmlformats.org/officeDocument/2006/relationships/hyperlink" Target="https://www.procyclingstats.com/rider/jonathan-malte-rottmann" TargetMode="External"/><Relationship Id="rId620" Type="http://schemas.openxmlformats.org/officeDocument/2006/relationships/hyperlink" Target="https://www.procyclingstats.com/rider/pierre-thierry" TargetMode="External"/><Relationship Id="rId718" Type="http://schemas.openxmlformats.org/officeDocument/2006/relationships/hyperlink" Target="https://www.procyclingstats.com/rider/matteo-scalco" TargetMode="External"/><Relationship Id="rId925" Type="http://schemas.openxmlformats.org/officeDocument/2006/relationships/hyperlink" Target="https://www.procyclingstats.com/rider/matisse-van-kerckhove" TargetMode="External"/><Relationship Id="rId54" Type="http://schemas.openxmlformats.org/officeDocument/2006/relationships/hyperlink" Target="https://www.procyclingstats.com/rider/magnus-sheffield" TargetMode="External"/><Relationship Id="rId270" Type="http://schemas.openxmlformats.org/officeDocument/2006/relationships/hyperlink" Target="https://www.procyclingstats.com/rider/krists-neilands" TargetMode="External"/><Relationship Id="rId130" Type="http://schemas.openxmlformats.org/officeDocument/2006/relationships/hyperlink" Target="https://www.procyclingstats.com/rider/edoardo-zambanini" TargetMode="External"/><Relationship Id="rId368" Type="http://schemas.openxmlformats.org/officeDocument/2006/relationships/hyperlink" Target="https://www.procyclingstats.com/rider/thibaud-gruel" TargetMode="External"/><Relationship Id="rId575" Type="http://schemas.openxmlformats.org/officeDocument/2006/relationships/hyperlink" Target="https://www.procyclingstats.com/rider/marton-dina" TargetMode="External"/><Relationship Id="rId782" Type="http://schemas.openxmlformats.org/officeDocument/2006/relationships/hyperlink" Target="https://www.procyclingstats.com/rider/leander-van-hautegem"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procyclingstats.com/race/giro-di-toscana/2025/overview" TargetMode="External"/><Relationship Id="rId21" Type="http://schemas.openxmlformats.org/officeDocument/2006/relationships/hyperlink" Target="https://www.procyclingstats.com/race/milano-sanremo/2024/overview" TargetMode="External"/><Relationship Id="rId42" Type="http://schemas.openxmlformats.org/officeDocument/2006/relationships/hyperlink" Target="https://www.procyclingstats.com/race/giro-d-abruzzo/2025/overview" TargetMode="External"/><Relationship Id="rId63" Type="http://schemas.openxmlformats.org/officeDocument/2006/relationships/hyperlink" Target="https://www.procyclingstats.com/race/tour-de-hongrie/2025/overview" TargetMode="External"/><Relationship Id="rId84" Type="http://schemas.openxmlformats.org/officeDocument/2006/relationships/hyperlink" Target="https://www.procyclingstats.com/race/sibiu-cycling-tour/2025/overview" TargetMode="External"/><Relationship Id="rId138" Type="http://schemas.openxmlformats.org/officeDocument/2006/relationships/hyperlink" Target="https://www.procyclingstats.com/race/tre-valli-varesine/2025/overview" TargetMode="External"/><Relationship Id="rId107" Type="http://schemas.openxmlformats.org/officeDocument/2006/relationships/hyperlink" Target="https://www.procyclingstats.com/race/renewi-tour/2025/overview" TargetMode="External"/><Relationship Id="rId11" Type="http://schemas.openxmlformats.org/officeDocument/2006/relationships/hyperlink" Target="https://www.procyclingstats.com/race/grote-prijs-jean-pierre-monsere/2024/overview" TargetMode="External"/><Relationship Id="rId32" Type="http://schemas.openxmlformats.org/officeDocument/2006/relationships/hyperlink" Target="https://www.procyclingstats.com/race/international-tour-of-hellas/2025/overview" TargetMode="External"/><Relationship Id="rId53" Type="http://schemas.openxmlformats.org/officeDocument/2006/relationships/hyperlink" Target="https://www.procyclingstats.com/race/tour-of-turkey/2025/overview" TargetMode="External"/><Relationship Id="rId74" Type="http://schemas.openxmlformats.org/officeDocument/2006/relationships/hyperlink" Target="https://www.procyclingstats.com/race/dwars-door-het-hageland/2025/overview" TargetMode="External"/><Relationship Id="rId128" Type="http://schemas.openxmlformats.org/officeDocument/2006/relationships/hyperlink" Target="https://www.procyclingstats.com/race/paris-chauny-classique/2025/overview" TargetMode="External"/><Relationship Id="rId149" Type="http://schemas.openxmlformats.org/officeDocument/2006/relationships/hyperlink" Target="https://www.procyclingstats.com/race/chrono-des-nations/2025/overview" TargetMode="External"/><Relationship Id="rId5" Type="http://schemas.openxmlformats.org/officeDocument/2006/relationships/hyperlink" Target="https://www.procyclingstats.com/race/faun-ardeche-classic/2024/overview" TargetMode="External"/><Relationship Id="rId95" Type="http://schemas.openxmlformats.org/officeDocument/2006/relationships/hyperlink" Target="https://www.procyclingstats.com/race/tour-de-l-ain/2025/overview" TargetMode="External"/><Relationship Id="rId22" Type="http://schemas.openxmlformats.org/officeDocument/2006/relationships/hyperlink" Target="https://www.procyclingstats.com/race/settimana-internazionale-coppi-e-bartali/2024/overview" TargetMode="External"/><Relationship Id="rId27" Type="http://schemas.openxmlformats.org/officeDocument/2006/relationships/hyperlink" Target="https://www.procyclingstats.com/race/route-adelie-de-vitre/2024/overview" TargetMode="External"/><Relationship Id="rId43" Type="http://schemas.openxmlformats.org/officeDocument/2006/relationships/hyperlink" Target="https://www.procyclingstats.com/race/tour-du-jura-cycliste/2025/overview" TargetMode="External"/><Relationship Id="rId48" Type="http://schemas.openxmlformats.org/officeDocument/2006/relationships/hyperlink" Target="https://www.procyclingstats.com/race/la-fleche-wallone/2025/overview" TargetMode="External"/><Relationship Id="rId64" Type="http://schemas.openxmlformats.org/officeDocument/2006/relationships/hyperlink" Target="https://www.procyclingstats.com/race/gp-internacional-beiras-e-serra-da-estrela/2025/overview" TargetMode="External"/><Relationship Id="rId69" Type="http://schemas.openxmlformats.org/officeDocument/2006/relationships/hyperlink" Target="https://www.procyclingstats.com/race/tour-of-norway/2025/overview" TargetMode="External"/><Relationship Id="rId113" Type="http://schemas.openxmlformats.org/officeDocument/2006/relationships/hyperlink" Target="https://www.procyclingstats.com/race/maryland-cycling-classic/2025/overview" TargetMode="External"/><Relationship Id="rId118" Type="http://schemas.openxmlformats.org/officeDocument/2006/relationships/hyperlink" Target="https://www.procyclingstats.com/race/memorial-marco-pantani/2025/overview" TargetMode="External"/><Relationship Id="rId134" Type="http://schemas.openxmlformats.org/officeDocument/2006/relationships/hyperlink" Target="https://www.procyclingstats.com/race/tour-of-croatia/2025/overview" TargetMode="External"/><Relationship Id="rId139" Type="http://schemas.openxmlformats.org/officeDocument/2006/relationships/hyperlink" Target="https://www.procyclingstats.com/race/gran-piemonte/2025/overview" TargetMode="External"/><Relationship Id="rId80" Type="http://schemas.openxmlformats.org/officeDocument/2006/relationships/hyperlink" Target="https://www.procyclingstats.com/race/copenhagen-sprint/2025/overview" TargetMode="External"/><Relationship Id="rId85" Type="http://schemas.openxmlformats.org/officeDocument/2006/relationships/hyperlink" Target="https://www.procyclingstats.com/race/tour-of-austria/2025/overview" TargetMode="External"/><Relationship Id="rId150" Type="http://schemas.openxmlformats.org/officeDocument/2006/relationships/hyperlink" Target="https://www.procyclingstats.com/race/tour-of-holland/2025/overview" TargetMode="External"/><Relationship Id="rId12" Type="http://schemas.openxmlformats.org/officeDocument/2006/relationships/hyperlink" Target="https://www.procyclingstats.com/race/strade-bianche/2024/overview" TargetMode="External"/><Relationship Id="rId17" Type="http://schemas.openxmlformats.org/officeDocument/2006/relationships/hyperlink" Target="https://www.procyclingstats.com/race/gp-de-denain/2024/overview" TargetMode="External"/><Relationship Id="rId33" Type="http://schemas.openxmlformats.org/officeDocument/2006/relationships/hyperlink" Target="https://www.procyclingstats.com/race/scheldeprijs/2025/overview" TargetMode="External"/><Relationship Id="rId38" Type="http://schemas.openxmlformats.org/officeDocument/2006/relationships/hyperlink" Target="https://www.procyclingstats.com/race/giro-di-reggio-calabria/2025/overview" TargetMode="External"/><Relationship Id="rId59" Type="http://schemas.openxmlformats.org/officeDocument/2006/relationships/hyperlink" Target="https://www.procyclingstats.com/race/tro-bro-leon/2025/overview" TargetMode="External"/><Relationship Id="rId103" Type="http://schemas.openxmlformats.org/officeDocument/2006/relationships/hyperlink" Target="https://www.procyclingstats.com/race/czech-tour/2025/overview" TargetMode="External"/><Relationship Id="rId108" Type="http://schemas.openxmlformats.org/officeDocument/2006/relationships/hyperlink" Target="https://www.procyclingstats.com/race/tour-du-poitou-charentes-et-de-la-vienne/2025/overview" TargetMode="External"/><Relationship Id="rId124" Type="http://schemas.openxmlformats.org/officeDocument/2006/relationships/hyperlink" Target="https://www.procyclingstats.com/race/tour-of-huangshan/2025/overview" TargetMode="External"/><Relationship Id="rId129" Type="http://schemas.openxmlformats.org/officeDocument/2006/relationships/hyperlink" Target="https://www.procyclingstats.com/race/uec-road-european-championships-itt/2025/overview" TargetMode="External"/><Relationship Id="rId54" Type="http://schemas.openxmlformats.org/officeDocument/2006/relationships/hyperlink" Target="https://www.procyclingstats.com/race/eschborn-frankfurt/2025/overview" TargetMode="External"/><Relationship Id="rId70" Type="http://schemas.openxmlformats.org/officeDocument/2006/relationships/hyperlink" Target="https://www.procyclingstats.com/race/heist-op-den-berg/2025/overview" TargetMode="External"/><Relationship Id="rId75" Type="http://schemas.openxmlformats.org/officeDocument/2006/relationships/hyperlink" Target="https://www.procyclingstats.com/race/dauphine/2025/overview" TargetMode="External"/><Relationship Id="rId91" Type="http://schemas.openxmlformats.org/officeDocument/2006/relationships/hyperlink" Target="https://www.procyclingstats.com/race/tour-de-wallonie/2025/overview" TargetMode="External"/><Relationship Id="rId96" Type="http://schemas.openxmlformats.org/officeDocument/2006/relationships/hyperlink" Target="https://www.procyclingstats.com/race/trans-himalaya-cycling-race/2025/overview" TargetMode="External"/><Relationship Id="rId140" Type="http://schemas.openxmlformats.org/officeDocument/2006/relationships/hyperlink" Target="https://www.procyclingstats.com/race/tour-de-vendee/2025/overview" TargetMode="External"/><Relationship Id="rId145" Type="http://schemas.openxmlformats.org/officeDocument/2006/relationships/hyperlink" Target="https://www.procyclingstats.com/race/tour-of-guangxi/2025/overview" TargetMode="External"/><Relationship Id="rId1" Type="http://schemas.openxmlformats.org/officeDocument/2006/relationships/hyperlink" Target="https://www.procyclingstats.com/race/tour-of-oman/2024/overview" TargetMode="External"/><Relationship Id="rId6" Type="http://schemas.openxmlformats.org/officeDocument/2006/relationships/hyperlink" Target="https://www.procyclingstats.com/race/la-drome-classic/2024/overview" TargetMode="External"/><Relationship Id="rId23" Type="http://schemas.openxmlformats.org/officeDocument/2006/relationships/hyperlink" Target="https://www.procyclingstats.com/race/la-roue-tourangelle/2024/overview" TargetMode="External"/><Relationship Id="rId28" Type="http://schemas.openxmlformats.org/officeDocument/2006/relationships/hyperlink" Target="https://www.procyclingstats.com/race/volta-limburg-classic/2024/overview" TargetMode="External"/><Relationship Id="rId49" Type="http://schemas.openxmlformats.org/officeDocument/2006/relationships/hyperlink" Target="https://www.procyclingstats.com/race/liege-bastogne-liege/2025/overview" TargetMode="External"/><Relationship Id="rId114" Type="http://schemas.openxmlformats.org/officeDocument/2006/relationships/hyperlink" Target="https://www.procyclingstats.com/race/gp-industria-artigianato/2025/overview" TargetMode="External"/><Relationship Id="rId119" Type="http://schemas.openxmlformats.org/officeDocument/2006/relationships/hyperlink" Target="https://www.procyclingstats.com/race/gp-de-fourmies/2025/overview" TargetMode="External"/><Relationship Id="rId44" Type="http://schemas.openxmlformats.org/officeDocument/2006/relationships/hyperlink" Target="https://www.procyclingstats.com/race/tour-du-doubs/2025/overview" TargetMode="External"/><Relationship Id="rId60" Type="http://schemas.openxmlformats.org/officeDocument/2006/relationships/hyperlink" Target="https://www.procyclingstats.com/race/Classique-Dunkerque/2025/overview" TargetMode="External"/><Relationship Id="rId65" Type="http://schemas.openxmlformats.org/officeDocument/2006/relationships/hyperlink" Target="https://www.procyclingstats.com/race/mercan-tour-classic-alpes-maritimes/2025/overview" TargetMode="External"/><Relationship Id="rId81" Type="http://schemas.openxmlformats.org/officeDocument/2006/relationships/hyperlink" Target="https://www.procyclingstats.com/race/tour-de-suisse/2025/overview" TargetMode="External"/><Relationship Id="rId86" Type="http://schemas.openxmlformats.org/officeDocument/2006/relationships/hyperlink" Target="https://www.procyclingstats.com/race/tour-of-magnificent-qinghai/2025/overview" TargetMode="External"/><Relationship Id="rId130" Type="http://schemas.openxmlformats.org/officeDocument/2006/relationships/hyperlink" Target="https://www.procyclingstats.com/race/munsterland-giro/2025/overview" TargetMode="External"/><Relationship Id="rId135" Type="http://schemas.openxmlformats.org/officeDocument/2006/relationships/hyperlink" Target="https://www.procyclingstats.com/race/tour-de-langkawi/2025/overview" TargetMode="External"/><Relationship Id="rId151" Type="http://schemas.openxmlformats.org/officeDocument/2006/relationships/hyperlink" Target="https://www.procyclingstats.com/race/tour-de-france/2024/overview" TargetMode="External"/><Relationship Id="rId13" Type="http://schemas.openxmlformats.org/officeDocument/2006/relationships/hyperlink" Target="https://www.procyclingstats.com/race/paris-nice/2024/overview" TargetMode="External"/><Relationship Id="rId18" Type="http://schemas.openxmlformats.org/officeDocument/2006/relationships/hyperlink" Target="https://www.procyclingstats.com/race/tour-de-taiwan/2024/overview" TargetMode="External"/><Relationship Id="rId39" Type="http://schemas.openxmlformats.org/officeDocument/2006/relationships/hyperlink" Target="https://www.procyclingstats.com/race/ronde-van-limburg/2025/overview" TargetMode="External"/><Relationship Id="rId109" Type="http://schemas.openxmlformats.org/officeDocument/2006/relationships/hyperlink" Target="https://www.procyclingstats.com/race/muur-classic-geraardsbergen/2025/overview" TargetMode="External"/><Relationship Id="rId34" Type="http://schemas.openxmlformats.org/officeDocument/2006/relationships/hyperlink" Target="https://www.procyclingstats.com/race/tour-of-hainan/2025/overview" TargetMode="External"/><Relationship Id="rId50" Type="http://schemas.openxmlformats.org/officeDocument/2006/relationships/hyperlink" Target="https://www.procyclingstats.com/race/panamerican-champ-itt/2025/overview" TargetMode="External"/><Relationship Id="rId55" Type="http://schemas.openxmlformats.org/officeDocument/2006/relationships/hyperlink" Target="https://www.procyclingstats.com/race/tour-de-romandie/2025/overview" TargetMode="External"/><Relationship Id="rId76" Type="http://schemas.openxmlformats.org/officeDocument/2006/relationships/hyperlink" Target="https://www.procyclingstats.com/race/circuit-des-xi-villes/2025/overview" TargetMode="External"/><Relationship Id="rId97" Type="http://schemas.openxmlformats.org/officeDocument/2006/relationships/hyperlink" Target="https://www.procyclingstats.com/race/tour-de-pologne/2025/overview" TargetMode="External"/><Relationship Id="rId104" Type="http://schemas.openxmlformats.org/officeDocument/2006/relationships/hyperlink" Target="https://www.procyclingstats.com/race/cyclassics-hamburg/2025/overview" TargetMode="External"/><Relationship Id="rId120" Type="http://schemas.openxmlformats.org/officeDocument/2006/relationships/hyperlink" Target="https://www.procyclingstats.com/race/gp-quebec/2025/overview" TargetMode="External"/><Relationship Id="rId125" Type="http://schemas.openxmlformats.org/officeDocument/2006/relationships/hyperlink" Target="https://www.procyclingstats.com/race/gp-impanis-van-petegem/2025/overview" TargetMode="External"/><Relationship Id="rId141" Type="http://schemas.openxmlformats.org/officeDocument/2006/relationships/hyperlink" Target="https://www.procyclingstats.com/race/tour-of-taihu-lake/2025/overview" TargetMode="External"/><Relationship Id="rId146" Type="http://schemas.openxmlformats.org/officeDocument/2006/relationships/hyperlink" Target="https://www.procyclingstats.com/race/giro-del-veneto/2025/overview" TargetMode="External"/><Relationship Id="rId7" Type="http://schemas.openxmlformats.org/officeDocument/2006/relationships/hyperlink" Target="https://www.procyclingstats.com/race/kuurne-brussel-kuurne/2024/overview" TargetMode="External"/><Relationship Id="rId71" Type="http://schemas.openxmlformats.org/officeDocument/2006/relationships/hyperlink" Target="https://www.procyclingstats.com/race/brussels-cycling-classic/2025/overview" TargetMode="External"/><Relationship Id="rId92" Type="http://schemas.openxmlformats.org/officeDocument/2006/relationships/hyperlink" Target="https://www.procyclingstats.com/race/circuito-de-getxo/2025/overview" TargetMode="External"/><Relationship Id="rId2" Type="http://schemas.openxmlformats.org/officeDocument/2006/relationships/hyperlink" Target="https://www.procyclingstats.com/race/asian-cycling-championships-itt/2025/overview" TargetMode="External"/><Relationship Id="rId29" Type="http://schemas.openxmlformats.org/officeDocument/2006/relationships/hyperlink" Target="https://www.procyclingstats.com/race/gp-miguel-indurain/2024/overview" TargetMode="External"/><Relationship Id="rId24" Type="http://schemas.openxmlformats.org/officeDocument/2006/relationships/hyperlink" Target="https://www.procyclingstats.com/race/oxyclean-classic-brugge-de-panne/2024/overview" TargetMode="External"/><Relationship Id="rId40" Type="http://schemas.openxmlformats.org/officeDocument/2006/relationships/hyperlink" Target="https://www.procyclingstats.com/race/classic-grand-besancon-doubs/2025/overview" TargetMode="External"/><Relationship Id="rId45" Type="http://schemas.openxmlformats.org/officeDocument/2006/relationships/hyperlink" Target="https://www.procyclingstats.com/race/amstel-gold-race/2025/overview" TargetMode="External"/><Relationship Id="rId66" Type="http://schemas.openxmlformats.org/officeDocument/2006/relationships/hyperlink" Target="https://www.procyclingstats.com/race/international-azerbaijan-tour/2025/overview" TargetMode="External"/><Relationship Id="rId87" Type="http://schemas.openxmlformats.org/officeDocument/2006/relationships/hyperlink" Target="https://www.procyclingstats.com/race/giro-ciclistico-della-valle-d-aosta-mont-blanc/2025/stage-3" TargetMode="External"/><Relationship Id="rId110" Type="http://schemas.openxmlformats.org/officeDocument/2006/relationships/hyperlink" Target="https://www.procyclingstats.com/race/bretagne-classic/2025/overview" TargetMode="External"/><Relationship Id="rId115" Type="http://schemas.openxmlformats.org/officeDocument/2006/relationships/hyperlink" Target="https://www.procyclingstats.com/race/tour-of-istanbul/2025/overview" TargetMode="External"/><Relationship Id="rId131" Type="http://schemas.openxmlformats.org/officeDocument/2006/relationships/hyperlink" Target="https://www.procyclingstats.com/race/giro-dell-emilia/2025/overview" TargetMode="External"/><Relationship Id="rId136" Type="http://schemas.openxmlformats.org/officeDocument/2006/relationships/hyperlink" Target="https://www.procyclingstats.com/race/coppa-bernocchi/2025/overview" TargetMode="External"/><Relationship Id="rId61" Type="http://schemas.openxmlformats.org/officeDocument/2006/relationships/hyperlink" Target="https://www.procyclingstats.com/race/rund-um-koln/2025/overview" TargetMode="External"/><Relationship Id="rId82" Type="http://schemas.openxmlformats.org/officeDocument/2006/relationships/hyperlink" Target="https://www.procyclingstats.com/race/andorra-morabanc-classica/2025/overview" TargetMode="External"/><Relationship Id="rId152" Type="http://schemas.openxmlformats.org/officeDocument/2006/relationships/hyperlink" Target="https://www.procyclingstats.com/race/tour-de-france/2024/overview" TargetMode="External"/><Relationship Id="rId19" Type="http://schemas.openxmlformats.org/officeDocument/2006/relationships/hyperlink" Target="https://www.procyclingstats.com/race/bredene-koksijde-classic/2024/overview" TargetMode="External"/><Relationship Id="rId14" Type="http://schemas.openxmlformats.org/officeDocument/2006/relationships/hyperlink" Target="https://www.procyclingstats.com/race/tirreno-adriatico/2024/overview" TargetMode="External"/><Relationship Id="rId30" Type="http://schemas.openxmlformats.org/officeDocument/2006/relationships/hyperlink" Target="https://www.procyclingstats.com/race/ronde-van-vlaanderen/2024/overview" TargetMode="External"/><Relationship Id="rId35" Type="http://schemas.openxmlformats.org/officeDocument/2006/relationships/hyperlink" Target="https://www.procyclingstats.com/race/region-pays-de-la-loire/2025/overview" TargetMode="External"/><Relationship Id="rId56" Type="http://schemas.openxmlformats.org/officeDocument/2006/relationships/hyperlink" Target="https://www.procyclingstats.com/race/boucles-de-l-aulne/2025/overview" TargetMode="External"/><Relationship Id="rId77" Type="http://schemas.openxmlformats.org/officeDocument/2006/relationships/hyperlink" Target="https://www.procyclingstats.com/race/antwerp-port-epic/2025/overview" TargetMode="External"/><Relationship Id="rId100" Type="http://schemas.openxmlformats.org/officeDocument/2006/relationships/hyperlink" Target="https://www.procyclingstats.com/race/tour-of-denmark/2025/overview" TargetMode="External"/><Relationship Id="rId105" Type="http://schemas.openxmlformats.org/officeDocument/2006/relationships/hyperlink" Target="https://www.procyclingstats.com/race/tour-du-limousin/2025/overview" TargetMode="External"/><Relationship Id="rId126" Type="http://schemas.openxmlformats.org/officeDocument/2006/relationships/hyperlink" Target="https://www.procyclingstats.com/race/gp-d-isbergues/2025/overview" TargetMode="External"/><Relationship Id="rId147" Type="http://schemas.openxmlformats.org/officeDocument/2006/relationships/hyperlink" Target="https://www.procyclingstats.com/race/veneto-classic/2025/overview" TargetMode="External"/><Relationship Id="rId8" Type="http://schemas.openxmlformats.org/officeDocument/2006/relationships/hyperlink" Target="https://www.procyclingstats.com/race/tour-of-rwanda/2024/overview" TargetMode="External"/><Relationship Id="rId51" Type="http://schemas.openxmlformats.org/officeDocument/2006/relationships/hyperlink" Target="https://www.procyclingstats.com/race/panamerican-championships/2025/overview" TargetMode="External"/><Relationship Id="rId72" Type="http://schemas.openxmlformats.org/officeDocument/2006/relationships/hyperlink" Target="https://www.procyclingstats.com/race/tour-of-slovenia/2025/overview" TargetMode="External"/><Relationship Id="rId93" Type="http://schemas.openxmlformats.org/officeDocument/2006/relationships/hyperlink" Target="https://www.procyclingstats.com/race/san-sebastian/2025/overview" TargetMode="External"/><Relationship Id="rId98" Type="http://schemas.openxmlformats.org/officeDocument/2006/relationships/hyperlink" Target="https://www.procyclingstats.com/race/arctic-race-of-norway/2025/overview" TargetMode="External"/><Relationship Id="rId121" Type="http://schemas.openxmlformats.org/officeDocument/2006/relationships/hyperlink" Target="https://www.procyclingstats.com/race/gp-montreal/2025/overview" TargetMode="External"/><Relationship Id="rId142" Type="http://schemas.openxmlformats.org/officeDocument/2006/relationships/hyperlink" Target="https://www.procyclingstats.com/race/il-lombardia/2025/overview" TargetMode="External"/><Relationship Id="rId3" Type="http://schemas.openxmlformats.org/officeDocument/2006/relationships/hyperlink" Target="https://www.procyclingstats.com/race/asian-championships-me/2025/overview" TargetMode="External"/><Relationship Id="rId25" Type="http://schemas.openxmlformats.org/officeDocument/2006/relationships/hyperlink" Target="https://www.procyclingstats.com/race/gent-wevelgem/2024/overview" TargetMode="External"/><Relationship Id="rId46" Type="http://schemas.openxmlformats.org/officeDocument/2006/relationships/hyperlink" Target="https://www.procyclingstats.com/race/tour-of-the-alps/2025/overview" TargetMode="External"/><Relationship Id="rId67" Type="http://schemas.openxmlformats.org/officeDocument/2006/relationships/hyperlink" Target="https://www.procyclingstats.com/race/tour-of-estonia/2025/overview" TargetMode="External"/><Relationship Id="rId116" Type="http://schemas.openxmlformats.org/officeDocument/2006/relationships/hyperlink" Target="https://www.procyclingstats.com/race/tour-of-binzhou/2025/overview" TargetMode="External"/><Relationship Id="rId137" Type="http://schemas.openxmlformats.org/officeDocument/2006/relationships/hyperlink" Target="https://www.procyclingstats.com/race/memorial-frank-vandenbroucke/2025/overview" TargetMode="External"/><Relationship Id="rId20" Type="http://schemas.openxmlformats.org/officeDocument/2006/relationships/hyperlink" Target="https://www.procyclingstats.com/race/cholet-pays-de-loire/2024/overview" TargetMode="External"/><Relationship Id="rId41" Type="http://schemas.openxmlformats.org/officeDocument/2006/relationships/hyperlink" Target="https://www.procyclingstats.com/race/brabantse-pijl/2025/overview" TargetMode="External"/><Relationship Id="rId62" Type="http://schemas.openxmlformats.org/officeDocument/2006/relationships/hyperlink" Target="https://www.procyclingstats.com/race/4-jours-de-dunkerque/2025/overview" TargetMode="External"/><Relationship Id="rId83" Type="http://schemas.openxmlformats.org/officeDocument/2006/relationships/hyperlink" Target="https://www.procyclingstats.com/race/tour-de-suisse/2025/overview" TargetMode="External"/><Relationship Id="rId88" Type="http://schemas.openxmlformats.org/officeDocument/2006/relationships/hyperlink" Target="https://www.procyclingstats.com/race/prueba-villafranca/2025/overview" TargetMode="External"/><Relationship Id="rId111" Type="http://schemas.openxmlformats.org/officeDocument/2006/relationships/hyperlink" Target="https://www.procyclingstats.com/race/tour-de-l-avenir/2025/stage-1" TargetMode="External"/><Relationship Id="rId132" Type="http://schemas.openxmlformats.org/officeDocument/2006/relationships/hyperlink" Target="https://www.procyclingstats.com/race/coppa-agostoni/2025/overview" TargetMode="External"/><Relationship Id="rId153" Type="http://schemas.openxmlformats.org/officeDocument/2006/relationships/printerSettings" Target="../printerSettings/printerSettings2.bin"/><Relationship Id="rId15" Type="http://schemas.openxmlformats.org/officeDocument/2006/relationships/hyperlink" Target="https://www.procyclingstats.com/race/nokere-koers/2024/overview" TargetMode="External"/><Relationship Id="rId36" Type="http://schemas.openxmlformats.org/officeDocument/2006/relationships/hyperlink" Target="https://www.procyclingstats.com/race/itzulia-basque-country/2025/overview" TargetMode="External"/><Relationship Id="rId57" Type="http://schemas.openxmlformats.org/officeDocument/2006/relationships/hyperlink" Target="https://www.procyclingstats.com/race/tour-du-finistere/2025/overview" TargetMode="External"/><Relationship Id="rId106" Type="http://schemas.openxmlformats.org/officeDocument/2006/relationships/hyperlink" Target="https://www.procyclingstats.com/race/deutschland-tour/2025/overview" TargetMode="External"/><Relationship Id="rId127" Type="http://schemas.openxmlformats.org/officeDocument/2006/relationships/hyperlink" Target="https://www.procyclingstats.com/race/omloop-van-het-houtland-lichtervelde/2025/overview" TargetMode="External"/><Relationship Id="rId10" Type="http://schemas.openxmlformats.org/officeDocument/2006/relationships/hyperlink" Target="https://www.procyclingstats.com/race/trofeo-laigueglia/2024/overview" TargetMode="External"/><Relationship Id="rId31" Type="http://schemas.openxmlformats.org/officeDocument/2006/relationships/hyperlink" Target="https://www.procyclingstats.com/race/paris-camembert/2024/overview" TargetMode="External"/><Relationship Id="rId52" Type="http://schemas.openxmlformats.org/officeDocument/2006/relationships/hyperlink" Target="https://www.procyclingstats.com/race/famenne-ardenne-classic/2025/overview" TargetMode="External"/><Relationship Id="rId73" Type="http://schemas.openxmlformats.org/officeDocument/2006/relationships/hyperlink" Target="https://www.procyclingstats.com/race/gp-du-canton-d-argovie/2025/overview" TargetMode="External"/><Relationship Id="rId78" Type="http://schemas.openxmlformats.org/officeDocument/2006/relationships/hyperlink" Target="https://www.procyclingstats.com/race/la-route-d-occitanie/2025/overview" TargetMode="External"/><Relationship Id="rId94" Type="http://schemas.openxmlformats.org/officeDocument/2006/relationships/hyperlink" Target="https://www.procyclingstats.com/race/vuelta-a-burgos/2025/overview" TargetMode="External"/><Relationship Id="rId99" Type="http://schemas.openxmlformats.org/officeDocument/2006/relationships/hyperlink" Target="https://www.procyclingstats.com/race/volta-a-portugal/2025/overview" TargetMode="External"/><Relationship Id="rId101" Type="http://schemas.openxmlformats.org/officeDocument/2006/relationships/hyperlink" Target="https://www.procyclingstats.com/race/circuit-franco-belge/2025/overview" TargetMode="External"/><Relationship Id="rId122" Type="http://schemas.openxmlformats.org/officeDocument/2006/relationships/hyperlink" Target="https://www.procyclingstats.com/race/tour-de-luxembourg/2025/overview" TargetMode="External"/><Relationship Id="rId143" Type="http://schemas.openxmlformats.org/officeDocument/2006/relationships/hyperlink" Target="https://www.procyclingstats.com/race/trofeo-baracchi/2025/overview" TargetMode="External"/><Relationship Id="rId148" Type="http://schemas.openxmlformats.org/officeDocument/2006/relationships/hyperlink" Target="https://www.procyclingstats.com/race/japan-cup/2025/overview" TargetMode="External"/><Relationship Id="rId4" Type="http://schemas.openxmlformats.org/officeDocument/2006/relationships/hyperlink" Target="https://www.procyclingstats.com/race/classic-var/2024/overview" TargetMode="External"/><Relationship Id="rId9" Type="http://schemas.openxmlformats.org/officeDocument/2006/relationships/hyperlink" Target="https://www.procyclingstats.com/race/gran-camino/2024/overview" TargetMode="External"/><Relationship Id="rId26" Type="http://schemas.openxmlformats.org/officeDocument/2006/relationships/hyperlink" Target="https://www.procyclingstats.com/race/tour-of-thailand/2025/overview" TargetMode="External"/><Relationship Id="rId47" Type="http://schemas.openxmlformats.org/officeDocument/2006/relationships/hyperlink" Target="https://www.procyclingstats.com/race/vuelta-asturias/2025/overview" TargetMode="External"/><Relationship Id="rId68" Type="http://schemas.openxmlformats.org/officeDocument/2006/relationships/hyperlink" Target="https://www.procyclingstats.com/race/boucles-de-la-mayenne/2025/overview" TargetMode="External"/><Relationship Id="rId89" Type="http://schemas.openxmlformats.org/officeDocument/2006/relationships/hyperlink" Target="https://www.procyclingstats.com/race/tour-de-france/2024/overview" TargetMode="External"/><Relationship Id="rId112" Type="http://schemas.openxmlformats.org/officeDocument/2006/relationships/hyperlink" Target="https://www.procyclingstats.com/race/tour-of-britain/2025/overview" TargetMode="External"/><Relationship Id="rId133" Type="http://schemas.openxmlformats.org/officeDocument/2006/relationships/hyperlink" Target="https://www.procyclingstats.com/race/uec-road-european-championships/2025/overview" TargetMode="External"/><Relationship Id="rId16" Type="http://schemas.openxmlformats.org/officeDocument/2006/relationships/hyperlink" Target="https://www.procyclingstats.com/race/milano-torino/2024/overview" TargetMode="External"/><Relationship Id="rId37" Type="http://schemas.openxmlformats.org/officeDocument/2006/relationships/hyperlink" Target="https://www.procyclingstats.com/race/paris-roubaix/2025/overview" TargetMode="External"/><Relationship Id="rId58" Type="http://schemas.openxmlformats.org/officeDocument/2006/relationships/hyperlink" Target="https://www.procyclingstats.com/race/gp-de-plumelec/2025/overview" TargetMode="External"/><Relationship Id="rId79" Type="http://schemas.openxmlformats.org/officeDocument/2006/relationships/hyperlink" Target="https://www.procyclingstats.com/race/tour-of-belgium/2025/overview" TargetMode="External"/><Relationship Id="rId102" Type="http://schemas.openxmlformats.org/officeDocument/2006/relationships/hyperlink" Target="https://www.procyclingstats.com/race/la-poly-normande/2025/overview" TargetMode="External"/><Relationship Id="rId123" Type="http://schemas.openxmlformats.org/officeDocument/2006/relationships/hyperlink" Target="https://www.procyclingstats.com/race/okolo-slovenska/2025/overview" TargetMode="External"/><Relationship Id="rId144" Type="http://schemas.openxmlformats.org/officeDocument/2006/relationships/hyperlink" Target="https://www.procyclingstats.com/race/paris-tours/2025/overview" TargetMode="External"/><Relationship Id="rId90" Type="http://schemas.openxmlformats.org/officeDocument/2006/relationships/hyperlink" Target="https://www.procyclingstats.com/race/vuelta-a-castilla-y-leon/2025/overview"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E2286"/>
  <sheetViews>
    <sheetView tabSelected="1" zoomScale="80" zoomScaleNormal="80" workbookViewId="0"/>
  </sheetViews>
  <sheetFormatPr defaultColWidth="11.42578125" defaultRowHeight="12.75"/>
  <cols>
    <col min="1" max="1" width="5.7109375" style="1" customWidth="1"/>
    <col min="2" max="2" width="22.42578125" customWidth="1"/>
    <col min="3" max="3" width="11.7109375" customWidth="1"/>
    <col min="4" max="4" width="13.85546875" customWidth="1"/>
    <col min="5" max="5" width="15.42578125" style="1" customWidth="1"/>
    <col min="6" max="6" width="19.7109375" style="1" customWidth="1"/>
    <col min="7" max="7" width="15.42578125" style="1" customWidth="1"/>
    <col min="8" max="8" width="18.42578125" style="1" customWidth="1"/>
    <col min="9" max="9" width="11.42578125" style="2" customWidth="1"/>
    <col min="10" max="10" width="10.7109375" style="1" customWidth="1"/>
    <col min="11" max="11" width="22" customWidth="1"/>
    <col min="12" max="12" width="13.5703125" customWidth="1"/>
    <col min="13" max="13" width="13.42578125" customWidth="1"/>
    <col min="14" max="14" width="13.85546875" style="1" customWidth="1"/>
    <col min="15" max="15" width="15.140625" style="1" customWidth="1"/>
    <col min="16" max="16" width="15.7109375" style="1" customWidth="1"/>
    <col min="17" max="17" width="17.85546875" style="1" customWidth="1"/>
    <col min="18" max="18" width="14.7109375" style="2" customWidth="1"/>
    <col min="19" max="19" width="13.7109375" style="1" customWidth="1"/>
    <col min="20" max="20" width="17.42578125" customWidth="1"/>
    <col min="21" max="21" width="11.42578125" customWidth="1"/>
    <col min="22" max="22" width="12.7109375" bestFit="1" customWidth="1"/>
    <col min="23" max="23" width="15.28515625" style="1" customWidth="1"/>
    <col min="24" max="24" width="11.42578125" style="1"/>
    <col min="25" max="25" width="15.42578125" style="1" customWidth="1"/>
    <col min="26" max="26" width="17.85546875" style="1" customWidth="1"/>
    <col min="27" max="27" width="11.42578125" style="2"/>
    <col min="28" max="28" width="11.42578125" style="1" customWidth="1"/>
    <col min="29" max="29" width="17.28515625" customWidth="1"/>
    <col min="30" max="30" width="14.5703125" customWidth="1"/>
    <col min="31" max="31" width="13" customWidth="1"/>
    <col min="32" max="32" width="15.28515625" style="1" customWidth="1"/>
    <col min="33" max="33" width="11.42578125" style="1"/>
    <col min="34" max="34" width="15.42578125" style="1" customWidth="1"/>
    <col min="35" max="35" width="17.85546875" style="1" customWidth="1"/>
    <col min="36" max="36" width="13.5703125" style="2" bestFit="1" customWidth="1"/>
    <col min="37" max="37" width="11.7109375" style="1" customWidth="1"/>
    <col min="38" max="38" width="22" customWidth="1"/>
    <col min="41" max="41" width="15.28515625" style="1" customWidth="1"/>
    <col min="42" max="42" width="11.42578125" style="1"/>
    <col min="43" max="43" width="15.42578125" style="1" customWidth="1"/>
    <col min="44" max="44" width="17.85546875" style="1" customWidth="1"/>
    <col min="45" max="45" width="11.42578125" style="2"/>
    <col min="46" max="46" width="5.42578125" style="1" customWidth="1"/>
    <col min="47" max="47" width="21" customWidth="1"/>
    <col min="50" max="50" width="15.28515625" style="1" customWidth="1"/>
    <col min="51" max="51" width="11.42578125" style="1"/>
    <col min="52" max="52" width="15.42578125" style="1" customWidth="1"/>
    <col min="53" max="53" width="17.85546875" style="1" customWidth="1"/>
    <col min="54" max="54" width="11.42578125" style="2"/>
    <col min="55" max="55" width="5.42578125" style="1" customWidth="1"/>
    <col min="56" max="56" width="21.7109375" bestFit="1" customWidth="1"/>
    <col min="59" max="59" width="15.28515625" style="1" customWidth="1"/>
    <col min="60" max="60" width="11.42578125" style="1"/>
    <col min="61" max="61" width="15.42578125" style="1" customWidth="1"/>
    <col min="62" max="62" width="17.85546875" style="1" customWidth="1"/>
    <col min="63" max="63" width="11.42578125" style="2"/>
    <col min="64" max="64" width="5.42578125" style="1" customWidth="1"/>
    <col min="65" max="65" width="26.140625" bestFit="1" customWidth="1"/>
    <col min="68" max="68" width="15.28515625" style="1" customWidth="1"/>
    <col min="69" max="69" width="11.42578125" style="1"/>
    <col min="70" max="70" width="15.42578125" style="1" customWidth="1"/>
    <col min="71" max="71" width="17.85546875" style="1" customWidth="1"/>
    <col min="72" max="72" width="11.42578125" style="2"/>
    <col min="73" max="73" width="5.42578125" style="1" customWidth="1"/>
    <col min="74" max="74" width="21.7109375" bestFit="1" customWidth="1"/>
    <col min="77" max="77" width="15.28515625" style="1" customWidth="1"/>
    <col min="78" max="78" width="11.42578125" style="1"/>
    <col min="79" max="79" width="15.42578125" style="1" customWidth="1"/>
    <col min="80" max="80" width="17.85546875" style="1" customWidth="1"/>
    <col min="81" max="81" width="11.42578125" style="2"/>
    <col min="82" max="82" width="5.42578125" style="1" customWidth="1"/>
    <col min="83" max="83" width="21.7109375" customWidth="1"/>
    <col min="86" max="86" width="15.28515625" style="1" customWidth="1"/>
    <col min="87" max="87" width="11.42578125" style="1"/>
    <col min="88" max="88" width="15.42578125" style="1" customWidth="1"/>
    <col min="89" max="89" width="17.85546875" style="1" customWidth="1"/>
    <col min="90" max="90" width="11.42578125" style="2"/>
    <col min="91" max="91" width="5.42578125" style="1" customWidth="1"/>
    <col min="92" max="92" width="21.7109375" customWidth="1"/>
    <col min="95" max="95" width="15.28515625" style="1" customWidth="1"/>
    <col min="96" max="96" width="11.42578125" style="1"/>
    <col min="97" max="97" width="15.42578125" style="1" customWidth="1"/>
    <col min="98" max="98" width="17.85546875" style="1" customWidth="1"/>
    <col min="99" max="99" width="11.42578125" style="2"/>
    <col min="100" max="100" width="5.42578125" style="1" customWidth="1"/>
    <col min="101" max="101" width="22" customWidth="1"/>
    <col min="104" max="104" width="15.28515625" style="1" customWidth="1"/>
    <col min="105" max="105" width="11.42578125" style="1"/>
    <col min="106" max="106" width="15.42578125" style="1" customWidth="1"/>
    <col min="107" max="107" width="17.85546875" style="1" customWidth="1"/>
    <col min="108" max="108" width="11.42578125" style="2"/>
    <col min="109" max="109" width="5.42578125" style="1" customWidth="1"/>
    <col min="110" max="110" width="22" customWidth="1"/>
    <col min="113" max="113" width="15.28515625" style="1" customWidth="1"/>
    <col min="114" max="114" width="11.42578125" style="1"/>
    <col min="115" max="115" width="15.42578125" style="1" customWidth="1"/>
    <col min="116" max="116" width="17.85546875" style="1" customWidth="1"/>
    <col min="117" max="117" width="11.42578125" style="2"/>
    <col min="118" max="118" width="5.42578125" style="1" customWidth="1"/>
    <col min="119" max="119" width="21.5703125" customWidth="1"/>
    <col min="122" max="122" width="15.28515625" style="1" customWidth="1"/>
    <col min="123" max="123" width="11.42578125" style="1"/>
    <col min="124" max="124" width="15.42578125" style="1" customWidth="1"/>
    <col min="125" max="125" width="17.85546875" style="1" customWidth="1"/>
    <col min="126" max="126" width="11.42578125" style="2"/>
    <col min="127" max="127" width="5.42578125" style="1" customWidth="1"/>
    <col min="128" max="128" width="21.7109375" customWidth="1"/>
    <col min="131" max="131" width="15.28515625" style="1" customWidth="1"/>
    <col min="132" max="132" width="11.42578125" style="1"/>
    <col min="133" max="133" width="15.42578125" style="1" customWidth="1"/>
    <col min="134" max="134" width="17.85546875" style="1" customWidth="1"/>
    <col min="135" max="135" width="11.42578125" style="2"/>
    <col min="136" max="136" width="5.42578125" style="1" customWidth="1"/>
    <col min="137" max="137" width="21.7109375" bestFit="1" customWidth="1"/>
    <col min="140" max="140" width="15.28515625" style="1" customWidth="1"/>
    <col min="141" max="141" width="11.42578125" style="1"/>
    <col min="142" max="142" width="15.42578125" style="1" customWidth="1"/>
    <col min="143" max="143" width="17.85546875" style="1" customWidth="1"/>
    <col min="144" max="144" width="11.42578125" style="2"/>
    <col min="145" max="145" width="5.42578125" style="1" customWidth="1"/>
    <col min="146" max="146" width="21.7109375" bestFit="1" customWidth="1"/>
    <col min="149" max="149" width="15.28515625" style="1" customWidth="1"/>
    <col min="150" max="150" width="11.42578125" style="1"/>
    <col min="151" max="151" width="15.42578125" style="1" customWidth="1"/>
    <col min="152" max="152" width="17.85546875" style="1" customWidth="1"/>
    <col min="153" max="153" width="11.42578125" style="2"/>
    <col min="154" max="154" width="5.42578125" style="1" customWidth="1"/>
    <col min="155" max="155" width="21.85546875" customWidth="1"/>
    <col min="158" max="158" width="15.28515625" style="1" customWidth="1"/>
    <col min="159" max="159" width="11.42578125" style="1"/>
    <col min="160" max="160" width="15.42578125" style="1" customWidth="1"/>
    <col min="161" max="161" width="17.85546875" style="1" customWidth="1"/>
    <col min="162" max="162" width="11.42578125" style="2"/>
    <col min="163" max="163" width="5.42578125" style="1" customWidth="1"/>
    <col min="164" max="164" width="21.7109375" customWidth="1"/>
    <col min="167" max="167" width="15.28515625" style="1" customWidth="1"/>
    <col min="168" max="168" width="11.42578125" style="1" customWidth="1"/>
    <col min="169" max="169" width="15.42578125" style="1" customWidth="1"/>
    <col min="170" max="170" width="17.85546875" style="1" customWidth="1"/>
    <col min="171" max="171" width="11.42578125" style="2"/>
    <col min="172" max="172" width="5.42578125" style="1" customWidth="1"/>
    <col min="173" max="173" width="21.5703125" customWidth="1"/>
    <col min="176" max="176" width="15.28515625" style="1" customWidth="1"/>
    <col min="177" max="177" width="11.42578125" style="1"/>
    <col min="178" max="178" width="15.42578125" style="1" customWidth="1"/>
    <col min="179" max="179" width="17.85546875" style="1" customWidth="1"/>
    <col min="180" max="180" width="11.42578125" style="2"/>
    <col min="181" max="181" width="5.42578125" style="1" customWidth="1"/>
    <col min="182" max="182" width="21.85546875" customWidth="1"/>
    <col min="185" max="185" width="15.28515625" style="1" customWidth="1"/>
    <col min="186" max="186" width="11.42578125" style="1"/>
    <col min="187" max="187" width="15.42578125" style="1" customWidth="1"/>
    <col min="188" max="188" width="17.85546875" style="1" customWidth="1"/>
    <col min="189" max="189" width="11.42578125" style="2"/>
    <col min="190" max="190" width="5.140625" style="1" customWidth="1"/>
    <col min="191" max="191" width="21.7109375" bestFit="1" customWidth="1"/>
    <col min="194" max="194" width="15.28515625" style="1" customWidth="1"/>
    <col min="195" max="195" width="11.42578125" style="1"/>
    <col min="196" max="196" width="15.42578125" style="1" customWidth="1"/>
    <col min="197" max="197" width="17.85546875" style="1" customWidth="1"/>
    <col min="198" max="198" width="11.42578125" style="2"/>
    <col min="199" max="199" width="5.42578125" style="1" customWidth="1"/>
    <col min="200" max="200" width="21.7109375" customWidth="1"/>
    <col min="203" max="203" width="15.28515625" style="1" customWidth="1"/>
    <col min="204" max="204" width="11.42578125" style="1"/>
    <col min="205" max="205" width="15.42578125" style="1" customWidth="1"/>
    <col min="206" max="206" width="17.85546875" style="1" customWidth="1"/>
    <col min="207" max="207" width="11.42578125" style="2"/>
    <col min="208" max="208" width="5.42578125" style="1" customWidth="1"/>
    <col min="209" max="209" width="21.7109375" customWidth="1"/>
    <col min="212" max="212" width="15.28515625" style="1" customWidth="1"/>
    <col min="213" max="213" width="11.42578125" style="1"/>
    <col min="214" max="214" width="15.42578125" style="1" customWidth="1"/>
    <col min="215" max="215" width="17.85546875" style="1" customWidth="1"/>
    <col min="216" max="216" width="11.42578125" style="2"/>
    <col min="217" max="217" width="5.42578125" style="1" customWidth="1"/>
    <col min="218" max="218" width="21.5703125" customWidth="1"/>
    <col min="221" max="221" width="15.28515625" style="1" customWidth="1"/>
    <col min="222" max="222" width="11.42578125" style="1"/>
    <col min="223" max="223" width="15.42578125" style="1" customWidth="1"/>
    <col min="224" max="224" width="17.85546875" style="1" customWidth="1"/>
    <col min="226" max="226" width="5.42578125" customWidth="1"/>
    <col min="227" max="227" width="21.5703125" customWidth="1"/>
    <col min="232" max="232" width="15.42578125" customWidth="1"/>
    <col min="233" max="233" width="17.140625" customWidth="1"/>
    <col min="235" max="235" width="5.42578125" customWidth="1"/>
    <col min="236" max="236" width="21.7109375" customWidth="1"/>
    <col min="241" max="241" width="15.85546875" customWidth="1"/>
    <col min="242" max="242" width="17.140625" customWidth="1"/>
    <col min="244" max="244" width="5.42578125" customWidth="1"/>
    <col min="245" max="245" width="21.7109375" bestFit="1" customWidth="1"/>
    <col min="250" max="250" width="16" customWidth="1"/>
    <col min="251" max="251" width="16.42578125" customWidth="1"/>
    <col min="253" max="253" width="5.42578125" customWidth="1"/>
    <col min="254" max="254" width="21.7109375" customWidth="1"/>
    <col min="257" max="257" width="11.85546875" customWidth="1"/>
    <col min="259" max="259" width="15.42578125" customWidth="1"/>
    <col min="260" max="260" width="16.7109375" customWidth="1"/>
    <col min="262" max="262" width="5.42578125" customWidth="1"/>
    <col min="263" max="263" width="21.7109375" customWidth="1"/>
    <col min="266" max="266" width="11.85546875" customWidth="1"/>
    <col min="268" max="268" width="15.42578125" customWidth="1"/>
    <col min="269" max="269" width="17.42578125" customWidth="1"/>
    <col min="271" max="271" width="5.42578125" customWidth="1"/>
    <col min="272" max="272" width="21.7109375" customWidth="1"/>
    <col min="277" max="277" width="15.42578125" customWidth="1"/>
    <col min="278" max="278" width="17.42578125" customWidth="1"/>
    <col min="280" max="280" width="5.42578125" customWidth="1"/>
    <col min="281" max="281" width="21.7109375" customWidth="1"/>
    <col min="286" max="286" width="15.42578125" customWidth="1"/>
    <col min="287" max="287" width="17.42578125" customWidth="1"/>
    <col min="289" max="289" width="5.42578125" customWidth="1"/>
    <col min="290" max="290" width="21.7109375" bestFit="1" customWidth="1"/>
    <col min="295" max="295" width="15.42578125" customWidth="1"/>
    <col min="296" max="296" width="17.42578125" customWidth="1"/>
    <col min="298" max="298" width="5.42578125" customWidth="1"/>
    <col min="299" max="299" width="21.7109375" customWidth="1"/>
    <col min="304" max="304" width="15.42578125" customWidth="1"/>
    <col min="305" max="305" width="17.42578125" customWidth="1"/>
    <col min="307" max="307" width="5.42578125" customWidth="1"/>
    <col min="308" max="308" width="21.7109375" bestFit="1" customWidth="1"/>
    <col min="313" max="313" width="15.42578125" customWidth="1"/>
    <col min="314" max="314" width="17.42578125" customWidth="1"/>
    <col min="316" max="316" width="5.42578125" customWidth="1"/>
    <col min="317" max="317" width="21.5703125" customWidth="1"/>
    <col min="322" max="322" width="15.42578125" customWidth="1"/>
    <col min="323" max="323" width="17.42578125" customWidth="1"/>
    <col min="325" max="325" width="5.42578125" customWidth="1"/>
    <col min="326" max="326" width="21.7109375" customWidth="1"/>
    <col min="331" max="331" width="15.42578125" customWidth="1"/>
    <col min="332" max="332" width="17.42578125" customWidth="1"/>
    <col min="334" max="334" width="5.42578125" customWidth="1"/>
    <col min="335" max="335" width="21.85546875" customWidth="1"/>
    <col min="340" max="340" width="15.42578125" customWidth="1"/>
    <col min="341" max="341" width="17.42578125" customWidth="1"/>
    <col min="343" max="343" width="5.42578125" customWidth="1"/>
    <col min="344" max="344" width="21.7109375" customWidth="1"/>
    <col min="349" max="349" width="15.42578125" customWidth="1"/>
    <col min="350" max="350" width="17.42578125" customWidth="1"/>
    <col min="352" max="352" width="5.42578125" customWidth="1"/>
    <col min="353" max="353" width="21.85546875" customWidth="1"/>
    <col min="358" max="358" width="15.42578125" customWidth="1"/>
    <col min="359" max="359" width="17.42578125" customWidth="1"/>
    <col min="361" max="361" width="5.42578125" customWidth="1"/>
    <col min="362" max="362" width="21.5703125" customWidth="1"/>
    <col min="367" max="367" width="15.42578125" customWidth="1"/>
    <col min="368" max="368" width="17.42578125" customWidth="1"/>
    <col min="370" max="370" width="5.42578125" customWidth="1"/>
    <col min="371" max="371" width="21.7109375" bestFit="1" customWidth="1"/>
    <col min="376" max="376" width="15.42578125" customWidth="1"/>
    <col min="377" max="377" width="17.42578125" customWidth="1"/>
    <col min="379" max="379" width="5.42578125" customWidth="1"/>
    <col min="380" max="380" width="21.7109375" customWidth="1"/>
    <col min="385" max="385" width="15.42578125" customWidth="1"/>
    <col min="386" max="386" width="17.42578125" customWidth="1"/>
    <col min="388" max="388" width="5.42578125" customWidth="1"/>
    <col min="389" max="389" width="21.85546875" customWidth="1"/>
    <col min="394" max="394" width="15.42578125" customWidth="1"/>
    <col min="395" max="395" width="17.42578125" customWidth="1"/>
    <col min="397" max="397" width="5.42578125" customWidth="1"/>
    <col min="398" max="398" width="21.7109375" customWidth="1"/>
    <col min="403" max="403" width="15.42578125" customWidth="1"/>
    <col min="404" max="404" width="17.42578125" customWidth="1"/>
    <col min="406" max="406" width="5.42578125" customWidth="1"/>
    <col min="407" max="407" width="21.5703125" customWidth="1"/>
    <col min="412" max="412" width="15.42578125" customWidth="1"/>
    <col min="413" max="413" width="17.42578125" customWidth="1"/>
    <col min="415" max="415" width="5.42578125" customWidth="1"/>
    <col min="416" max="416" width="21.5703125" customWidth="1"/>
    <col min="421" max="421" width="15.42578125" customWidth="1"/>
    <col min="422" max="422" width="17.42578125" customWidth="1"/>
    <col min="424" max="424" width="5.42578125" customWidth="1"/>
    <col min="425" max="425" width="21.5703125" customWidth="1"/>
    <col min="430" max="430" width="15.42578125" customWidth="1"/>
    <col min="431" max="431" width="17.42578125" customWidth="1"/>
    <col min="433" max="433" width="5.42578125" customWidth="1"/>
    <col min="434" max="434" width="21.85546875" customWidth="1"/>
    <col min="439" max="439" width="15.42578125" customWidth="1"/>
    <col min="440" max="440" width="17.42578125" customWidth="1"/>
    <col min="442" max="442" width="5.42578125" customWidth="1"/>
    <col min="443" max="443" width="21.5703125" customWidth="1"/>
    <col min="448" max="448" width="15.42578125" customWidth="1"/>
    <col min="449" max="449" width="17.42578125" customWidth="1"/>
    <col min="451" max="451" width="5.42578125" customWidth="1"/>
    <col min="452" max="452" width="21.85546875" customWidth="1"/>
    <col min="457" max="457" width="15.42578125" customWidth="1"/>
    <col min="458" max="458" width="17.42578125" customWidth="1"/>
    <col min="460" max="460" width="5.42578125" customWidth="1"/>
    <col min="461" max="461" width="22" customWidth="1"/>
    <col min="466" max="466" width="15.42578125" customWidth="1"/>
    <col min="467" max="467" width="17.42578125" customWidth="1"/>
    <col min="469" max="469" width="5.42578125" customWidth="1"/>
    <col min="470" max="470" width="21.85546875" customWidth="1"/>
    <col min="475" max="475" width="15.42578125" customWidth="1"/>
    <col min="476" max="476" width="17.42578125" customWidth="1"/>
    <col min="478" max="478" width="5.42578125" customWidth="1"/>
    <col min="479" max="479" width="21.85546875" customWidth="1"/>
    <col min="484" max="484" width="15.7109375" customWidth="1"/>
    <col min="485" max="485" width="17.42578125" customWidth="1"/>
    <col min="487" max="487" width="5.42578125" customWidth="1"/>
    <col min="488" max="488" width="21.85546875" customWidth="1"/>
    <col min="493" max="493" width="15.7109375" customWidth="1"/>
    <col min="494" max="494" width="17.28515625" customWidth="1"/>
    <col min="495" max="495" width="11.42578125" customWidth="1"/>
    <col min="496" max="496" width="5.42578125" customWidth="1"/>
    <col min="497" max="497" width="21.7109375" bestFit="1" customWidth="1"/>
    <col min="502" max="502" width="15.7109375" customWidth="1"/>
    <col min="503" max="503" width="17.42578125" customWidth="1"/>
    <col min="505" max="505" width="5.42578125" customWidth="1"/>
    <col min="506" max="506" width="21.5703125" customWidth="1"/>
    <col min="511" max="511" width="15.7109375" customWidth="1"/>
    <col min="512" max="512" width="17.42578125" customWidth="1"/>
    <col min="514" max="514" width="5.42578125" customWidth="1"/>
    <col min="515" max="515" width="21.7109375" customWidth="1"/>
    <col min="520" max="520" width="15.85546875" customWidth="1"/>
    <col min="521" max="521" width="17.42578125" customWidth="1"/>
    <col min="523" max="523" width="5.42578125" customWidth="1"/>
    <col min="524" max="524" width="21.7109375" customWidth="1"/>
    <col min="528" max="528" width="11.42578125" customWidth="1"/>
    <col min="529" max="529" width="15.7109375" customWidth="1"/>
    <col min="530" max="530" width="17.28515625" customWidth="1"/>
    <col min="532" max="532" width="5.42578125" customWidth="1"/>
    <col min="533" max="533" width="21.7109375" bestFit="1" customWidth="1"/>
    <col min="538" max="538" width="15.7109375" customWidth="1"/>
    <col min="539" max="539" width="17.28515625" customWidth="1"/>
    <col min="541" max="541" width="5.42578125" customWidth="1"/>
    <col min="542" max="542" width="21.7109375" bestFit="1" customWidth="1"/>
    <col min="547" max="547" width="15.7109375" customWidth="1"/>
    <col min="548" max="548" width="17.28515625" customWidth="1"/>
    <col min="550" max="550" width="5.42578125" customWidth="1"/>
    <col min="551" max="551" width="21.5703125" customWidth="1"/>
    <col min="556" max="556" width="15.7109375" customWidth="1"/>
    <col min="557" max="557" width="17.28515625" customWidth="1"/>
    <col min="559" max="559" width="5.42578125" customWidth="1"/>
    <col min="560" max="560" width="21.85546875" customWidth="1"/>
    <col min="565" max="565" width="15.7109375" customWidth="1"/>
    <col min="566" max="566" width="17.28515625" customWidth="1"/>
    <col min="568" max="568" width="5.42578125" customWidth="1"/>
    <col min="569" max="569" width="21.85546875" customWidth="1"/>
    <col min="574" max="574" width="15.7109375" customWidth="1"/>
    <col min="575" max="575" width="17.28515625" customWidth="1"/>
    <col min="577" max="577" width="5.42578125" customWidth="1"/>
    <col min="578" max="578" width="22" customWidth="1"/>
    <col min="583" max="583" width="15.7109375" customWidth="1"/>
    <col min="584" max="584" width="17.28515625" customWidth="1"/>
    <col min="586" max="586" width="5.42578125" customWidth="1"/>
    <col min="587" max="587" width="21.85546875" customWidth="1"/>
    <col min="592" max="592" width="15.7109375" customWidth="1"/>
    <col min="593" max="593" width="17.28515625" customWidth="1"/>
    <col min="595" max="595" width="5.42578125" customWidth="1"/>
    <col min="596" max="596" width="21.5703125" customWidth="1"/>
    <col min="601" max="601" width="15.7109375" customWidth="1"/>
    <col min="602" max="602" width="17.28515625" customWidth="1"/>
    <col min="604" max="604" width="5.42578125" customWidth="1"/>
    <col min="605" max="605" width="21.7109375" customWidth="1"/>
    <col min="610" max="610" width="15.7109375" customWidth="1"/>
    <col min="611" max="611" width="17.28515625" customWidth="1"/>
    <col min="613" max="613" width="5.42578125" customWidth="1"/>
    <col min="614" max="614" width="21.7109375" customWidth="1"/>
    <col min="619" max="619" width="15.7109375" customWidth="1"/>
    <col min="620" max="620" width="17.28515625" customWidth="1"/>
    <col min="622" max="622" width="5.42578125" customWidth="1"/>
    <col min="623" max="623" width="21.5703125" customWidth="1"/>
    <col min="628" max="628" width="15.7109375" customWidth="1"/>
    <col min="629" max="629" width="17.28515625" customWidth="1"/>
    <col min="631" max="631" width="5.42578125" customWidth="1"/>
    <col min="632" max="632" width="21.7109375" customWidth="1"/>
    <col min="637" max="637" width="15.7109375" customWidth="1"/>
    <col min="638" max="638" width="17.28515625" customWidth="1"/>
    <col min="640" max="640" width="5.42578125" customWidth="1"/>
    <col min="641" max="641" width="21.85546875" customWidth="1"/>
    <col min="646" max="646" width="15.7109375" customWidth="1"/>
    <col min="647" max="647" width="17.28515625" customWidth="1"/>
    <col min="649" max="649" width="5.42578125" customWidth="1"/>
    <col min="650" max="650" width="21.7109375" customWidth="1"/>
    <col min="655" max="655" width="15.7109375" customWidth="1"/>
    <col min="656" max="656" width="17.28515625" customWidth="1"/>
    <col min="658" max="658" width="5.42578125" customWidth="1"/>
    <col min="659" max="659" width="21.7109375" customWidth="1"/>
    <col min="664" max="664" width="15.7109375" customWidth="1"/>
    <col min="665" max="665" width="17.28515625" customWidth="1"/>
    <col min="667" max="667" width="5.42578125" customWidth="1"/>
    <col min="668" max="668" width="21.7109375" customWidth="1"/>
    <col min="673" max="673" width="15.7109375" customWidth="1"/>
    <col min="674" max="674" width="17.28515625" customWidth="1"/>
    <col min="676" max="676" width="5.42578125" customWidth="1"/>
    <col min="677" max="677" width="21.5703125" customWidth="1"/>
    <col min="682" max="682" width="15.7109375" customWidth="1"/>
    <col min="683" max="683" width="17.28515625" customWidth="1"/>
    <col min="685" max="685" width="5.42578125" customWidth="1"/>
    <col min="686" max="686" width="21.7109375" customWidth="1"/>
    <col min="691" max="691" width="15.7109375" customWidth="1"/>
    <col min="692" max="692" width="17.28515625" customWidth="1"/>
    <col min="694" max="694" width="5.42578125" customWidth="1"/>
    <col min="695" max="695" width="22" customWidth="1"/>
    <col min="700" max="700" width="15.7109375" customWidth="1"/>
    <col min="701" max="701" width="17.28515625" customWidth="1"/>
    <col min="703" max="703" width="5.42578125" customWidth="1"/>
    <col min="704" max="704" width="21.85546875" customWidth="1"/>
    <col min="709" max="709" width="15.7109375" customWidth="1"/>
    <col min="710" max="710" width="17.28515625" customWidth="1"/>
    <col min="712" max="712" width="5.42578125" customWidth="1"/>
    <col min="713" max="713" width="21.5703125" customWidth="1"/>
    <col min="718" max="718" width="15.7109375" customWidth="1"/>
    <col min="719" max="719" width="17.28515625" customWidth="1"/>
    <col min="721" max="721" width="5.42578125" customWidth="1"/>
    <col min="722" max="722" width="21.5703125" customWidth="1"/>
    <col min="727" max="727" width="15.7109375" customWidth="1"/>
    <col min="728" max="728" width="17.28515625" customWidth="1"/>
    <col min="730" max="730" width="5.42578125" customWidth="1"/>
    <col min="731" max="731" width="21.85546875" customWidth="1"/>
    <col min="736" max="736" width="15.7109375" customWidth="1"/>
    <col min="737" max="737" width="17.28515625" customWidth="1"/>
    <col min="739" max="739" width="5.42578125" customWidth="1"/>
    <col min="740" max="740" width="21.85546875" customWidth="1"/>
    <col min="745" max="745" width="15.7109375" customWidth="1"/>
    <col min="746" max="746" width="17.28515625" customWidth="1"/>
    <col min="748" max="748" width="5.42578125" customWidth="1"/>
    <col min="749" max="749" width="21.7109375" customWidth="1"/>
    <col min="754" max="754" width="15.7109375" customWidth="1"/>
    <col min="755" max="755" width="17.28515625" customWidth="1"/>
    <col min="757" max="757" width="5.42578125" customWidth="1"/>
    <col min="758" max="758" width="21.7109375" customWidth="1"/>
    <col min="763" max="763" width="15.7109375" customWidth="1"/>
    <col min="764" max="764" width="17.28515625" customWidth="1"/>
    <col min="766" max="766" width="5.42578125" customWidth="1"/>
    <col min="767" max="767" width="21.7109375" customWidth="1"/>
    <col min="772" max="772" width="15.7109375" customWidth="1"/>
    <col min="773" max="773" width="17.28515625" customWidth="1"/>
    <col min="775" max="775" width="5.42578125" customWidth="1"/>
    <col min="776" max="776" width="21.7109375" customWidth="1"/>
    <col min="781" max="781" width="15.7109375" customWidth="1"/>
    <col min="782" max="782" width="17.28515625" customWidth="1"/>
    <col min="784" max="784" width="5.42578125" customWidth="1"/>
    <col min="785" max="785" width="21.85546875" customWidth="1"/>
    <col min="790" max="790" width="15.7109375" customWidth="1"/>
    <col min="791" max="791" width="17.28515625" customWidth="1"/>
    <col min="793" max="793" width="5.42578125" customWidth="1"/>
    <col min="794" max="794" width="21.7109375" customWidth="1"/>
    <col min="799" max="799" width="15.7109375" customWidth="1"/>
    <col min="800" max="800" width="17.28515625" customWidth="1"/>
    <col min="802" max="802" width="5.42578125" customWidth="1"/>
    <col min="803" max="803" width="21.7109375" customWidth="1"/>
    <col min="808" max="808" width="15.7109375" customWidth="1"/>
    <col min="809" max="809" width="17.28515625" customWidth="1"/>
    <col min="811" max="811" width="5.42578125" customWidth="1"/>
    <col min="812" max="812" width="21.85546875" customWidth="1"/>
    <col min="817" max="817" width="15.7109375" customWidth="1"/>
    <col min="818" max="818" width="17.28515625" customWidth="1"/>
    <col min="820" max="820" width="5.42578125" customWidth="1"/>
    <col min="821" max="821" width="21.7109375" customWidth="1"/>
    <col min="826" max="826" width="15.7109375" customWidth="1"/>
    <col min="827" max="827" width="17.28515625" customWidth="1"/>
    <col min="829" max="829" width="5.42578125" customWidth="1"/>
    <col min="830" max="830" width="21.85546875" customWidth="1"/>
    <col min="835" max="835" width="15.7109375" customWidth="1"/>
    <col min="836" max="836" width="17.28515625" customWidth="1"/>
    <col min="838" max="838" width="5.42578125" customWidth="1"/>
    <col min="839" max="839" width="21.5703125" customWidth="1"/>
    <col min="844" max="844" width="15.7109375" customWidth="1"/>
    <col min="845" max="845" width="17.28515625" customWidth="1"/>
    <col min="847" max="847" width="5.42578125" customWidth="1"/>
    <col min="848" max="848" width="21.85546875" customWidth="1"/>
    <col min="853" max="853" width="15.7109375" customWidth="1"/>
    <col min="854" max="854" width="17.28515625" customWidth="1"/>
    <col min="856" max="856" width="5.42578125" customWidth="1"/>
    <col min="857" max="857" width="21.85546875" customWidth="1"/>
    <col min="862" max="862" width="15.5703125" customWidth="1"/>
    <col min="863" max="863" width="17.42578125" customWidth="1"/>
    <col min="865" max="865" width="5.42578125" customWidth="1"/>
    <col min="866" max="866" width="21.85546875" customWidth="1"/>
    <col min="871" max="871" width="15.7109375" customWidth="1"/>
    <col min="872" max="872" width="17.28515625" customWidth="1"/>
    <col min="874" max="874" width="5.42578125" customWidth="1"/>
    <col min="875" max="875" width="21.7109375" customWidth="1"/>
    <col min="880" max="880" width="15.7109375" customWidth="1"/>
    <col min="881" max="881" width="17.28515625" customWidth="1"/>
    <col min="883" max="883" width="6.28515625" customWidth="1"/>
    <col min="884" max="884" width="21.85546875" customWidth="1"/>
    <col min="889" max="889" width="15.7109375" customWidth="1"/>
    <col min="890" max="890" width="17.28515625" customWidth="1"/>
    <col min="892" max="892" width="6.42578125" customWidth="1"/>
    <col min="893" max="893" width="21.7109375" customWidth="1"/>
    <col min="898" max="898" width="15.7109375" customWidth="1"/>
    <col min="899" max="899" width="17.28515625" customWidth="1"/>
    <col min="901" max="901" width="6.28515625" customWidth="1"/>
    <col min="902" max="902" width="21.85546875" customWidth="1"/>
    <col min="907" max="907" width="15.7109375" customWidth="1"/>
    <col min="908" max="908" width="17.28515625" customWidth="1"/>
    <col min="910" max="910" width="6.28515625" customWidth="1"/>
    <col min="911" max="911" width="21.85546875" customWidth="1"/>
    <col min="916" max="916" width="15.7109375" customWidth="1"/>
    <col min="917" max="917" width="17.28515625" customWidth="1"/>
    <col min="919" max="919" width="6.28515625" customWidth="1"/>
    <col min="920" max="920" width="21.85546875" customWidth="1"/>
    <col min="925" max="925" width="15.7109375" customWidth="1"/>
    <col min="926" max="926" width="17.28515625" customWidth="1"/>
    <col min="928" max="928" width="6.140625" customWidth="1"/>
    <col min="929" max="929" width="21.85546875" customWidth="1"/>
    <col min="934" max="934" width="15.7109375" customWidth="1"/>
    <col min="935" max="935" width="17.28515625" customWidth="1"/>
    <col min="937" max="937" width="6.140625" customWidth="1"/>
    <col min="938" max="938" width="21.85546875" customWidth="1"/>
    <col min="943" max="943" width="15.7109375" customWidth="1"/>
    <col min="944" max="944" width="17.28515625" customWidth="1"/>
    <col min="946" max="946" width="6.140625" customWidth="1"/>
    <col min="947" max="947" width="21.85546875" customWidth="1"/>
    <col min="952" max="952" width="15.7109375" customWidth="1"/>
    <col min="953" max="953" width="17.28515625" customWidth="1"/>
    <col min="954" max="954" width="11.28515625" customWidth="1"/>
    <col min="955" max="955" width="6.140625" customWidth="1"/>
    <col min="956" max="956" width="22.28515625" customWidth="1"/>
    <col min="961" max="961" width="15.7109375" customWidth="1"/>
    <col min="962" max="962" width="17.28515625" customWidth="1"/>
    <col min="964" max="964" width="6.5703125" customWidth="1"/>
    <col min="965" max="965" width="21.85546875" customWidth="1"/>
    <col min="970" max="970" width="15.7109375" customWidth="1"/>
    <col min="971" max="971" width="17.28515625" customWidth="1"/>
    <col min="973" max="973" width="6.7109375" customWidth="1"/>
    <col min="974" max="974" width="21.85546875" customWidth="1"/>
    <col min="979" max="979" width="15.7109375" customWidth="1"/>
    <col min="980" max="980" width="17.28515625" customWidth="1"/>
    <col min="982" max="982" width="6.7109375" customWidth="1"/>
    <col min="983" max="983" width="21.85546875" customWidth="1"/>
    <col min="988" max="988" width="15.7109375" customWidth="1"/>
    <col min="989" max="989" width="17.28515625" customWidth="1"/>
    <col min="991" max="991" width="6.7109375" customWidth="1"/>
    <col min="992" max="992" width="21.85546875" customWidth="1"/>
    <col min="997" max="997" width="15.7109375" customWidth="1"/>
    <col min="998" max="998" width="17.28515625" customWidth="1"/>
    <col min="1000" max="1000" width="6.7109375" customWidth="1"/>
    <col min="1001" max="1001" width="21.7109375" customWidth="1"/>
    <col min="1006" max="1006" width="15.5703125" customWidth="1"/>
    <col min="1007" max="1007" width="17.28515625" customWidth="1"/>
    <col min="1009" max="1009" width="6.7109375" customWidth="1"/>
    <col min="1010" max="1010" width="21.85546875" customWidth="1"/>
    <col min="1015" max="1015" width="15.7109375" customWidth="1"/>
    <col min="1016" max="1016" width="17.28515625" customWidth="1"/>
    <col min="1018" max="1018" width="6.7109375" customWidth="1"/>
    <col min="1019" max="1019" width="21.85546875" customWidth="1"/>
    <col min="1024" max="1024" width="15.7109375" customWidth="1"/>
    <col min="1025" max="1025" width="17.28515625" customWidth="1"/>
    <col min="1027" max="1027" width="6.7109375" customWidth="1"/>
    <col min="1028" max="1028" width="21.85546875" customWidth="1"/>
    <col min="1033" max="1033" width="15.7109375" customWidth="1"/>
    <col min="1034" max="1034" width="17.28515625" customWidth="1"/>
    <col min="1036" max="1036" width="6.7109375" customWidth="1"/>
    <col min="1037" max="1037" width="21.85546875" customWidth="1"/>
    <col min="1042" max="1042" width="15.7109375" customWidth="1"/>
    <col min="1043" max="1043" width="17.28515625" customWidth="1"/>
    <col min="1045" max="1045" width="6.7109375" customWidth="1"/>
    <col min="1046" max="1046" width="21.85546875" customWidth="1"/>
    <col min="1051" max="1051" width="15.7109375" customWidth="1"/>
    <col min="1052" max="1052" width="17.28515625" customWidth="1"/>
    <col min="1054" max="1054" width="6.7109375" customWidth="1"/>
    <col min="1055" max="1055" width="21.85546875" customWidth="1"/>
    <col min="1060" max="1060" width="15.7109375" customWidth="1"/>
    <col min="1061" max="1061" width="17.28515625" customWidth="1"/>
    <col min="1063" max="1063" width="6.7109375" customWidth="1"/>
    <col min="1064" max="1064" width="21.85546875" customWidth="1"/>
    <col min="1069" max="1069" width="15.7109375" customWidth="1"/>
    <col min="1070" max="1070" width="17.140625" customWidth="1"/>
    <col min="1072" max="1072" width="6.7109375" customWidth="1"/>
    <col min="1073" max="1073" width="21.85546875" customWidth="1"/>
    <col min="1078" max="1078" width="15.7109375" customWidth="1"/>
    <col min="1079" max="1079" width="17.28515625" customWidth="1"/>
    <col min="1081" max="1081" width="6.7109375" customWidth="1"/>
    <col min="1082" max="1082" width="21.85546875" customWidth="1"/>
    <col min="1087" max="1087" width="15.5703125" customWidth="1"/>
    <col min="1088" max="1088" width="17.28515625" customWidth="1"/>
    <col min="1090" max="1090" width="6.85546875" customWidth="1"/>
    <col min="1091" max="1091" width="21.85546875" customWidth="1"/>
    <col min="1096" max="1096" width="15.7109375" customWidth="1"/>
    <col min="1097" max="1097" width="17.28515625" customWidth="1"/>
    <col min="1099" max="1099" width="6.7109375" customWidth="1"/>
    <col min="1100" max="1100" width="21.85546875" customWidth="1"/>
    <col min="1105" max="1105" width="15.7109375" customWidth="1"/>
    <col min="1106" max="1106" width="17.28515625" customWidth="1"/>
    <col min="1108" max="1108" width="6.7109375" customWidth="1"/>
    <col min="1109" max="1109" width="21.85546875" customWidth="1"/>
    <col min="1114" max="1114" width="15.7109375" customWidth="1"/>
    <col min="1115" max="1115" width="17.28515625" customWidth="1"/>
    <col min="1117" max="1117" width="6.7109375" customWidth="1"/>
    <col min="1118" max="1118" width="21.85546875" customWidth="1"/>
    <col min="1123" max="1123" width="15.7109375" customWidth="1"/>
    <col min="1124" max="1124" width="17.28515625" customWidth="1"/>
    <col min="1126" max="1126" width="6.7109375" customWidth="1"/>
    <col min="1127" max="1127" width="21.85546875" customWidth="1"/>
    <col min="1131" max="1131" width="11.42578125" customWidth="1"/>
    <col min="1132" max="1132" width="15.7109375" customWidth="1"/>
    <col min="1133" max="1133" width="17.28515625" customWidth="1"/>
    <col min="1135" max="1135" width="6.7109375" customWidth="1"/>
    <col min="1136" max="1136" width="21.85546875" customWidth="1"/>
    <col min="1141" max="1141" width="15.7109375" customWidth="1"/>
    <col min="1142" max="1142" width="17.28515625" customWidth="1"/>
    <col min="1144" max="1144" width="6.7109375" customWidth="1"/>
    <col min="1145" max="1145" width="21.85546875" customWidth="1"/>
    <col min="1150" max="1150" width="15.7109375" customWidth="1"/>
    <col min="1151" max="1151" width="17.28515625" customWidth="1"/>
    <col min="1153" max="1153" width="6.7109375" customWidth="1"/>
    <col min="1154" max="1154" width="21.85546875" customWidth="1"/>
    <col min="1159" max="1159" width="15.7109375" customWidth="1"/>
    <col min="1160" max="1160" width="17.28515625" customWidth="1"/>
    <col min="1162" max="1162" width="6.7109375" customWidth="1"/>
    <col min="1163" max="1163" width="21.85546875" customWidth="1"/>
    <col min="1168" max="1168" width="15.7109375" customWidth="1"/>
    <col min="1169" max="1169" width="17.28515625" customWidth="1"/>
    <col min="1171" max="1171" width="6.7109375" customWidth="1"/>
    <col min="1172" max="1172" width="21.85546875" customWidth="1"/>
    <col min="1177" max="1177" width="15.7109375" customWidth="1"/>
    <col min="1178" max="1178" width="17.28515625" customWidth="1"/>
    <col min="1180" max="1180" width="6.7109375" customWidth="1"/>
    <col min="1181" max="1181" width="21.85546875" customWidth="1"/>
    <col min="1186" max="1186" width="15.7109375" customWidth="1"/>
    <col min="1187" max="1187" width="17.28515625" customWidth="1"/>
    <col min="1189" max="1189" width="6.7109375" customWidth="1"/>
    <col min="1190" max="1190" width="21.85546875" customWidth="1"/>
    <col min="1195" max="1195" width="15.7109375" customWidth="1"/>
    <col min="1196" max="1196" width="17.28515625" customWidth="1"/>
    <col min="1198" max="1198" width="6.7109375" customWidth="1"/>
    <col min="1199" max="1199" width="21.85546875" customWidth="1"/>
    <col min="1204" max="1204" width="15.7109375" customWidth="1"/>
    <col min="1205" max="1205" width="17.28515625" customWidth="1"/>
    <col min="1207" max="1207" width="6.7109375" customWidth="1"/>
    <col min="1208" max="1208" width="21.85546875" customWidth="1"/>
    <col min="1213" max="1213" width="15.7109375" customWidth="1"/>
    <col min="1214" max="1214" width="17.28515625" customWidth="1"/>
    <col min="1216" max="1216" width="6.7109375" customWidth="1"/>
    <col min="1217" max="1217" width="21.7109375" customWidth="1"/>
    <col min="1222" max="1222" width="15.7109375" customWidth="1"/>
    <col min="1223" max="1223" width="17.28515625" customWidth="1"/>
    <col min="1225" max="1225" width="6.7109375" customWidth="1"/>
    <col min="1226" max="1226" width="21.85546875" customWidth="1"/>
    <col min="1231" max="1231" width="15.7109375" customWidth="1"/>
    <col min="1232" max="1232" width="17.28515625" customWidth="1"/>
    <col min="1234" max="1234" width="6.7109375" customWidth="1"/>
    <col min="1235" max="1235" width="21.85546875" customWidth="1"/>
    <col min="1240" max="1240" width="15.7109375" customWidth="1"/>
    <col min="1241" max="1241" width="17.28515625" customWidth="1"/>
    <col min="1243" max="1243" width="6.7109375" customWidth="1"/>
    <col min="1244" max="1244" width="21.85546875" customWidth="1"/>
    <col min="1249" max="1249" width="15.7109375" customWidth="1"/>
    <col min="1250" max="1250" width="17.28515625" customWidth="1"/>
    <col min="1252" max="1252" width="6.7109375" customWidth="1"/>
    <col min="1253" max="1253" width="21.85546875" customWidth="1"/>
    <col min="1258" max="1258" width="15.7109375" customWidth="1"/>
    <col min="1259" max="1259" width="17.28515625" customWidth="1"/>
    <col min="1261" max="1261" width="6.7109375" customWidth="1"/>
    <col min="1262" max="1262" width="21.85546875" customWidth="1"/>
    <col min="1267" max="1267" width="15.7109375" customWidth="1"/>
    <col min="1268" max="1268" width="17.28515625" customWidth="1"/>
    <col min="1270" max="1270" width="6.7109375" customWidth="1"/>
    <col min="1271" max="1271" width="21.85546875" customWidth="1"/>
    <col min="1276" max="1276" width="15.7109375" customWidth="1"/>
    <col min="1277" max="1277" width="17.28515625" customWidth="1"/>
    <col min="1279" max="1279" width="6.7109375" customWidth="1"/>
    <col min="1280" max="1280" width="21.85546875" customWidth="1"/>
    <col min="1285" max="1285" width="15.7109375" customWidth="1"/>
    <col min="1286" max="1286" width="17.28515625" customWidth="1"/>
    <col min="1288" max="1288" width="6.7109375" customWidth="1"/>
    <col min="1289" max="1289" width="21.85546875" customWidth="1"/>
    <col min="1294" max="1294" width="15.7109375" customWidth="1"/>
    <col min="1295" max="1295" width="17.28515625" customWidth="1"/>
    <col min="1297" max="1297" width="6.7109375" customWidth="1"/>
    <col min="1298" max="1298" width="21.85546875" customWidth="1"/>
    <col min="1303" max="1303" width="15.7109375" customWidth="1"/>
    <col min="1304" max="1304" width="17.28515625" customWidth="1"/>
    <col min="1306" max="1306" width="6.7109375" customWidth="1"/>
    <col min="1307" max="1307" width="21.85546875" customWidth="1"/>
    <col min="1312" max="1312" width="15.7109375" customWidth="1"/>
    <col min="1313" max="1313" width="17.28515625" customWidth="1"/>
    <col min="1315" max="1315" width="6.7109375" customWidth="1"/>
    <col min="1316" max="1316" width="21.85546875" customWidth="1"/>
    <col min="1321" max="1321" width="15.7109375" customWidth="1"/>
    <col min="1322" max="1322" width="17.28515625" customWidth="1"/>
    <col min="1324" max="1324" width="6.7109375" customWidth="1"/>
    <col min="1325" max="1325" width="21.85546875" customWidth="1"/>
    <col min="1330" max="1330" width="15.7109375" customWidth="1"/>
    <col min="1331" max="1331" width="17.28515625" customWidth="1"/>
    <col min="1333" max="1333" width="6.7109375" customWidth="1"/>
    <col min="1334" max="1334" width="21.85546875" customWidth="1"/>
    <col min="1339" max="1339" width="15.7109375" customWidth="1"/>
    <col min="1340" max="1340" width="17.42578125" customWidth="1"/>
    <col min="1342" max="1342" width="6.7109375" customWidth="1"/>
    <col min="1343" max="1343" width="21.85546875" customWidth="1"/>
    <col min="1348" max="1348" width="15.7109375" customWidth="1"/>
    <col min="1349" max="1349" width="17.28515625" customWidth="1"/>
    <col min="1351" max="1351" width="6.7109375" customWidth="1"/>
    <col min="1352" max="1352" width="21.85546875" customWidth="1"/>
    <col min="1357" max="1357" width="15.7109375" customWidth="1"/>
    <col min="1358" max="1358" width="17.28515625" customWidth="1"/>
    <col min="1360" max="1360" width="6.7109375" customWidth="1"/>
    <col min="1361" max="1361" width="21.85546875" customWidth="1"/>
    <col min="1366" max="1366" width="15.7109375" customWidth="1"/>
    <col min="1367" max="1367" width="17.28515625" customWidth="1"/>
    <col min="1369" max="1369" width="6.7109375" customWidth="1"/>
    <col min="1370" max="1370" width="21.85546875" customWidth="1"/>
    <col min="1375" max="1375" width="15.7109375" customWidth="1"/>
    <col min="1376" max="1376" width="17.28515625" customWidth="1"/>
    <col min="1378" max="1378" width="6.7109375" customWidth="1"/>
    <col min="1379" max="1379" width="21.85546875" customWidth="1"/>
    <col min="1384" max="1384" width="15.7109375" customWidth="1"/>
    <col min="1385" max="1385" width="17.28515625" customWidth="1"/>
    <col min="1387" max="1387" width="6.7109375" customWidth="1"/>
    <col min="1388" max="1388" width="21.85546875" customWidth="1"/>
    <col min="1393" max="1393" width="15.7109375" customWidth="1"/>
    <col min="1394" max="1394" width="17.28515625" customWidth="1"/>
    <col min="1396" max="1396" width="6.7109375" customWidth="1"/>
    <col min="1397" max="1397" width="21.85546875" customWidth="1"/>
    <col min="1402" max="1402" width="15.5703125" customWidth="1"/>
    <col min="1403" max="1403" width="17.28515625" customWidth="1"/>
    <col min="1405" max="1405" width="6.7109375" customWidth="1"/>
    <col min="1406" max="1406" width="21.7109375" customWidth="1"/>
    <col min="1411" max="1411" width="15.7109375" customWidth="1"/>
    <col min="1412" max="1412" width="17.28515625" customWidth="1"/>
    <col min="1414" max="1414" width="6.7109375" customWidth="1"/>
    <col min="1415" max="1415" width="21.85546875" customWidth="1"/>
    <col min="1420" max="1420" width="15.7109375" customWidth="1"/>
    <col min="1421" max="1421" width="17.28515625" customWidth="1"/>
    <col min="1423" max="1423" width="6.7109375" customWidth="1"/>
    <col min="1424" max="1424" width="21.85546875" customWidth="1"/>
    <col min="1429" max="1429" width="15.7109375" customWidth="1"/>
    <col min="1430" max="1430" width="17.28515625" customWidth="1"/>
    <col min="1432" max="1432" width="6.7109375" customWidth="1"/>
    <col min="1433" max="1433" width="21.85546875" customWidth="1"/>
    <col min="1438" max="1438" width="15.7109375" customWidth="1"/>
    <col min="1439" max="1439" width="17.140625" customWidth="1"/>
    <col min="1441" max="1441" width="6.7109375" customWidth="1"/>
    <col min="1442" max="1442" width="21.85546875" customWidth="1"/>
    <col min="1447" max="1447" width="15.7109375" customWidth="1"/>
    <col min="1448" max="1448" width="17.28515625" customWidth="1"/>
    <col min="1450" max="1450" width="6.7109375" customWidth="1"/>
    <col min="1451" max="1451" width="21.85546875" customWidth="1"/>
    <col min="1456" max="1456" width="15.7109375" customWidth="1"/>
    <col min="1457" max="1457" width="17.28515625" customWidth="1"/>
    <col min="1459" max="1459" width="6.7109375" customWidth="1"/>
    <col min="1460" max="1460" width="21.85546875" customWidth="1"/>
    <col min="1465" max="1465" width="15.7109375" customWidth="1"/>
    <col min="1466" max="1466" width="17.28515625" customWidth="1"/>
    <col min="1468" max="1468" width="6.7109375" customWidth="1"/>
    <col min="1469" max="1469" width="21.85546875" customWidth="1"/>
    <col min="1474" max="1474" width="15.7109375" customWidth="1"/>
    <col min="1475" max="1475" width="17.28515625" customWidth="1"/>
    <col min="1477" max="1477" width="6.7109375" customWidth="1"/>
    <col min="1478" max="1478" width="21.85546875" customWidth="1"/>
    <col min="1483" max="1483" width="15.7109375" customWidth="1"/>
    <col min="1484" max="1484" width="17" customWidth="1"/>
    <col min="1486" max="1486" width="6.7109375" customWidth="1"/>
    <col min="1487" max="1487" width="21.85546875" customWidth="1"/>
    <col min="1492" max="1492" width="15.7109375" customWidth="1"/>
    <col min="1493" max="1493" width="17.28515625" customWidth="1"/>
    <col min="1495" max="1495" width="6.7109375" customWidth="1"/>
    <col min="1496" max="1496" width="21.85546875" customWidth="1"/>
    <col min="1501" max="1501" width="15.7109375" customWidth="1"/>
    <col min="1502" max="1502" width="17.28515625" customWidth="1"/>
    <col min="1504" max="1504" width="6.7109375" customWidth="1"/>
    <col min="1505" max="1505" width="21.85546875" customWidth="1"/>
    <col min="1510" max="1510" width="15.7109375" customWidth="1"/>
    <col min="1511" max="1511" width="17.28515625" customWidth="1"/>
    <col min="1513" max="1513" width="6.7109375" customWidth="1"/>
    <col min="1514" max="1514" width="21.85546875" customWidth="1"/>
    <col min="1519" max="1519" width="15.7109375" customWidth="1"/>
    <col min="1520" max="1520" width="17.28515625" customWidth="1"/>
    <col min="1522" max="1522" width="6.7109375" customWidth="1"/>
    <col min="1523" max="1523" width="21.7109375" customWidth="1"/>
    <col min="1528" max="1528" width="15.7109375" customWidth="1"/>
    <col min="1529" max="1529" width="17.28515625" customWidth="1"/>
    <col min="1531" max="1531" width="6.7109375" customWidth="1"/>
    <col min="1532" max="1532" width="21.85546875" customWidth="1"/>
    <col min="1537" max="1537" width="15.7109375" customWidth="1"/>
    <col min="1538" max="1538" width="17.28515625" customWidth="1"/>
    <col min="1540" max="1540" width="6.7109375" customWidth="1"/>
    <col min="1541" max="1541" width="21.85546875" customWidth="1"/>
    <col min="1546" max="1546" width="15.7109375" customWidth="1"/>
    <col min="1547" max="1547" width="17.28515625" customWidth="1"/>
    <col min="1549" max="1549" width="6.85546875" customWidth="1"/>
    <col min="1550" max="1550" width="21.85546875" customWidth="1"/>
    <col min="1555" max="1555" width="15.7109375" customWidth="1"/>
    <col min="1556" max="1556" width="17.28515625" customWidth="1"/>
    <col min="1558" max="1558" width="6.7109375" customWidth="1"/>
    <col min="1559" max="1559" width="21.7109375" customWidth="1"/>
    <col min="1564" max="1564" width="15.85546875" customWidth="1"/>
    <col min="1565" max="1565" width="17.28515625" customWidth="1"/>
  </cols>
  <sheetData>
    <row r="1" spans="1:15" s="3" customFormat="1" ht="23.25">
      <c r="A1" s="186" t="s">
        <v>6013</v>
      </c>
      <c r="G1" s="112"/>
      <c r="J1"/>
      <c r="K1" s="186"/>
      <c r="L1" s="202" t="s">
        <v>4272</v>
      </c>
      <c r="M1" s="7"/>
      <c r="N1" s="7"/>
      <c r="O1" s="202" t="s">
        <v>4273</v>
      </c>
    </row>
    <row r="2" spans="1:15" s="3" customFormat="1" ht="39.950000000000003" customHeight="1">
      <c r="A2" s="27"/>
      <c r="B2" s="408" t="s">
        <v>1377</v>
      </c>
      <c r="D2" s="408" t="s">
        <v>1308</v>
      </c>
      <c r="E2" s="27" t="s">
        <v>1647</v>
      </c>
      <c r="F2" s="27"/>
      <c r="G2" s="17" t="s">
        <v>40</v>
      </c>
      <c r="H2" s="408" t="s">
        <v>1376</v>
      </c>
      <c r="J2" s="180"/>
      <c r="K2" s="316"/>
      <c r="L2" s="95"/>
      <c r="M2" s="179"/>
      <c r="N2" s="27"/>
      <c r="O2" s="27"/>
    </row>
    <row r="3" spans="1:15" s="61" customFormat="1" ht="15.75" customHeight="1">
      <c r="A3" s="411" t="s">
        <v>0</v>
      </c>
      <c r="B3" s="276" t="s">
        <v>142</v>
      </c>
      <c r="D3" t="s">
        <v>2749</v>
      </c>
      <c r="E3" s="265" t="s">
        <v>2291</v>
      </c>
      <c r="G3" s="65">
        <f>$DT$870</f>
        <v>34103.249999999993</v>
      </c>
      <c r="H3" s="492" t="s">
        <v>5626</v>
      </c>
      <c r="I3" s="337"/>
      <c r="J3" s="410"/>
      <c r="K3" s="478" t="s">
        <v>2312</v>
      </c>
      <c r="L3" s="94" t="s">
        <v>4298</v>
      </c>
      <c r="N3" s="265"/>
      <c r="O3" s="218" t="s">
        <v>2710</v>
      </c>
    </row>
    <row r="4" spans="1:15" s="61" customFormat="1" ht="15.75" customHeight="1">
      <c r="A4" s="411" t="s">
        <v>2</v>
      </c>
      <c r="B4" s="106" t="s">
        <v>704</v>
      </c>
      <c r="D4" t="s">
        <v>2732</v>
      </c>
      <c r="E4" s="265" t="s">
        <v>3885</v>
      </c>
      <c r="G4" s="65">
        <f>$DB$870</f>
        <v>33556.299999999981</v>
      </c>
      <c r="H4" s="492" t="s">
        <v>5627</v>
      </c>
      <c r="I4" s="337"/>
      <c r="J4" s="410"/>
      <c r="K4" s="9" t="s">
        <v>2313</v>
      </c>
      <c r="L4" s="94" t="s">
        <v>4299</v>
      </c>
      <c r="N4" s="265"/>
      <c r="O4" s="218" t="s">
        <v>3622</v>
      </c>
    </row>
    <row r="5" spans="1:15" s="61" customFormat="1" ht="15.75" customHeight="1">
      <c r="A5" s="411" t="s">
        <v>3</v>
      </c>
      <c r="B5" s="105" t="s">
        <v>1351</v>
      </c>
      <c r="D5" t="s">
        <v>2737</v>
      </c>
      <c r="E5" s="265" t="s">
        <v>3881</v>
      </c>
      <c r="G5" s="65">
        <f>$AH$870</f>
        <v>33083.450000000004</v>
      </c>
      <c r="H5" s="492" t="s">
        <v>5849</v>
      </c>
      <c r="I5" s="337"/>
      <c r="J5" s="410"/>
      <c r="K5" s="9" t="s">
        <v>2314</v>
      </c>
      <c r="L5" s="94" t="s">
        <v>4319</v>
      </c>
      <c r="N5" s="265"/>
      <c r="O5" s="218" t="s">
        <v>2189</v>
      </c>
    </row>
    <row r="6" spans="1:15" s="61" customFormat="1" ht="15.75" customHeight="1">
      <c r="A6" s="411" t="s">
        <v>5</v>
      </c>
      <c r="B6" s="106" t="s">
        <v>2711</v>
      </c>
      <c r="D6" t="s">
        <v>2272</v>
      </c>
      <c r="E6" s="265" t="s">
        <v>2818</v>
      </c>
      <c r="G6" s="65">
        <f>$AJP$870</f>
        <v>33029.700000000004</v>
      </c>
      <c r="H6" s="492" t="s">
        <v>5627</v>
      </c>
      <c r="I6" s="337"/>
      <c r="J6" s="410"/>
      <c r="K6" s="478" t="s">
        <v>2315</v>
      </c>
      <c r="L6" s="94" t="s">
        <v>4329</v>
      </c>
      <c r="N6" s="265"/>
      <c r="O6" s="218" t="s">
        <v>1665</v>
      </c>
    </row>
    <row r="7" spans="1:15" s="61" customFormat="1" ht="15.75" customHeight="1">
      <c r="A7" s="411" t="s">
        <v>7</v>
      </c>
      <c r="B7" s="277" t="s">
        <v>1666</v>
      </c>
      <c r="D7" t="s">
        <v>2752</v>
      </c>
      <c r="E7" s="265" t="s">
        <v>3897</v>
      </c>
      <c r="G7" s="65">
        <f>$NC$870</f>
        <v>32808.65</v>
      </c>
      <c r="H7" s="492" t="s">
        <v>5845</v>
      </c>
      <c r="I7" s="337"/>
      <c r="J7" s="410"/>
      <c r="K7" s="9" t="s">
        <v>2316</v>
      </c>
      <c r="L7" s="94" t="s">
        <v>4380</v>
      </c>
      <c r="N7" s="265"/>
      <c r="O7" s="218" t="s">
        <v>1661</v>
      </c>
    </row>
    <row r="8" spans="1:15" s="61" customFormat="1" ht="15.75" customHeight="1">
      <c r="A8" s="411" t="s">
        <v>8</v>
      </c>
      <c r="B8" s="106" t="s">
        <v>2700</v>
      </c>
      <c r="D8" t="s">
        <v>2280</v>
      </c>
      <c r="E8" s="265" t="s">
        <v>3918</v>
      </c>
      <c r="G8" s="65">
        <f>$AMJ$870</f>
        <v>32613.599999999991</v>
      </c>
      <c r="H8" s="492" t="s">
        <v>5627</v>
      </c>
      <c r="I8" s="409"/>
      <c r="J8" s="410"/>
      <c r="K8" s="479" t="s">
        <v>2317</v>
      </c>
      <c r="L8" s="94" t="s">
        <v>4458</v>
      </c>
      <c r="N8" s="265"/>
      <c r="O8" s="218" t="s">
        <v>2722</v>
      </c>
    </row>
    <row r="9" spans="1:15" s="61" customFormat="1" ht="15.75" customHeight="1">
      <c r="A9" s="411" t="s">
        <v>10</v>
      </c>
      <c r="B9" s="106" t="s">
        <v>667</v>
      </c>
      <c r="D9" t="s">
        <v>2773</v>
      </c>
      <c r="E9" s="265" t="s">
        <v>3894</v>
      </c>
      <c r="G9" s="65">
        <f>$JQ$870</f>
        <v>32189.7</v>
      </c>
      <c r="H9" s="492" t="s">
        <v>5628</v>
      </c>
      <c r="I9" s="337"/>
      <c r="J9" s="410"/>
      <c r="K9" s="9" t="s">
        <v>2329</v>
      </c>
      <c r="L9" s="94" t="s">
        <v>4493</v>
      </c>
      <c r="N9" s="265"/>
      <c r="O9" s="218" t="s">
        <v>3623</v>
      </c>
    </row>
    <row r="10" spans="1:15" s="61" customFormat="1" ht="15.75" customHeight="1">
      <c r="A10" s="411" t="s">
        <v>12</v>
      </c>
      <c r="B10" s="106" t="s">
        <v>2702</v>
      </c>
      <c r="D10" t="s">
        <v>2276</v>
      </c>
      <c r="E10" s="265" t="s">
        <v>3916</v>
      </c>
      <c r="G10" s="65">
        <f>$AKZ$870</f>
        <v>31973.8</v>
      </c>
      <c r="H10" s="492" t="s">
        <v>5851</v>
      </c>
      <c r="I10" s="337"/>
      <c r="J10" s="410"/>
      <c r="K10" s="9" t="s">
        <v>2330</v>
      </c>
      <c r="L10" s="94" t="s">
        <v>4500</v>
      </c>
      <c r="N10" s="265"/>
      <c r="O10" s="218" t="s">
        <v>2718</v>
      </c>
    </row>
    <row r="11" spans="1:15" s="61" customFormat="1" ht="15.75" customHeight="1">
      <c r="A11" s="411" t="s">
        <v>14</v>
      </c>
      <c r="B11" s="106" t="s">
        <v>2210</v>
      </c>
      <c r="D11" t="s">
        <v>2778</v>
      </c>
      <c r="E11" s="265" t="s">
        <v>3906</v>
      </c>
      <c r="G11" s="65">
        <f>$SZ$870</f>
        <v>31920.200000000004</v>
      </c>
      <c r="H11" s="492" t="s">
        <v>5845</v>
      </c>
      <c r="I11" s="337"/>
      <c r="J11" s="410"/>
      <c r="K11" s="479" t="s">
        <v>2331</v>
      </c>
      <c r="L11" s="94" t="s">
        <v>4529</v>
      </c>
      <c r="N11" s="265"/>
      <c r="O11" s="218" t="s">
        <v>2717</v>
      </c>
    </row>
    <row r="12" spans="1:15" s="61" customFormat="1" ht="15.75" customHeight="1">
      <c r="A12" s="411" t="s">
        <v>16</v>
      </c>
      <c r="B12" s="106" t="s">
        <v>2704</v>
      </c>
      <c r="D12" t="s">
        <v>3858</v>
      </c>
      <c r="E12" s="265" t="s">
        <v>3916</v>
      </c>
      <c r="G12" s="65">
        <f>$AHE$870</f>
        <v>31596.699999999997</v>
      </c>
      <c r="H12" s="492" t="s">
        <v>5846</v>
      </c>
      <c r="I12" s="337"/>
      <c r="J12" s="410"/>
      <c r="K12" s="479" t="s">
        <v>2456</v>
      </c>
      <c r="L12" s="94" t="s">
        <v>4584</v>
      </c>
      <c r="N12" s="265"/>
      <c r="O12" s="218" t="s">
        <v>668</v>
      </c>
    </row>
    <row r="13" spans="1:15" s="61" customFormat="1" ht="15.75" customHeight="1">
      <c r="A13" s="411" t="s">
        <v>18</v>
      </c>
      <c r="B13" s="106" t="s">
        <v>2710</v>
      </c>
      <c r="D13" t="s">
        <v>2279</v>
      </c>
      <c r="E13" s="265" t="s">
        <v>2815</v>
      </c>
      <c r="G13" s="65">
        <f>$AMA$870</f>
        <v>31424.599999999995</v>
      </c>
      <c r="H13" s="492" t="s">
        <v>5628</v>
      </c>
      <c r="I13" s="337"/>
      <c r="J13" s="410"/>
      <c r="K13" s="479" t="s">
        <v>2472</v>
      </c>
      <c r="L13" s="94" t="s">
        <v>4666</v>
      </c>
      <c r="N13" s="265"/>
      <c r="O13" s="218" t="s">
        <v>2719</v>
      </c>
    </row>
    <row r="14" spans="1:15" s="61" customFormat="1" ht="15.75" customHeight="1">
      <c r="A14" s="411" t="s">
        <v>20</v>
      </c>
      <c r="B14" s="276" t="s">
        <v>3620</v>
      </c>
      <c r="D14" t="s">
        <v>3868</v>
      </c>
      <c r="E14" s="265" t="s">
        <v>3922</v>
      </c>
      <c r="G14" s="65">
        <f>$BDR$870</f>
        <v>31424.399999999998</v>
      </c>
      <c r="H14" s="492" t="s">
        <v>5629</v>
      </c>
      <c r="I14" s="96"/>
      <c r="J14" s="410"/>
      <c r="K14" s="9" t="s">
        <v>3114</v>
      </c>
      <c r="L14" s="94" t="s">
        <v>4529</v>
      </c>
      <c r="N14" s="265"/>
      <c r="O14" s="218" t="s">
        <v>31</v>
      </c>
    </row>
    <row r="15" spans="1:15" s="61" customFormat="1" ht="15.75" customHeight="1">
      <c r="A15" s="411" t="s">
        <v>22</v>
      </c>
      <c r="B15" s="106" t="s">
        <v>2715</v>
      </c>
      <c r="D15" t="s">
        <v>2793</v>
      </c>
      <c r="E15" s="265" t="s">
        <v>3913</v>
      </c>
      <c r="G15" s="65">
        <f>$AGD$870</f>
        <v>31276.5</v>
      </c>
      <c r="H15" s="492" t="s">
        <v>5889</v>
      </c>
      <c r="I15" s="337"/>
      <c r="J15" s="410"/>
      <c r="K15" s="9" t="s">
        <v>3115</v>
      </c>
      <c r="L15" s="94" t="s">
        <v>4750</v>
      </c>
      <c r="N15" s="265"/>
      <c r="O15" s="218" t="s">
        <v>2208</v>
      </c>
    </row>
    <row r="16" spans="1:15" s="61" customFormat="1" ht="15.75" customHeight="1">
      <c r="A16" s="411" t="s">
        <v>24</v>
      </c>
      <c r="B16" s="106" t="s">
        <v>653</v>
      </c>
      <c r="D16" t="s">
        <v>2763</v>
      </c>
      <c r="E16" s="265" t="s">
        <v>3885</v>
      </c>
      <c r="G16" s="65">
        <f>$IY$870</f>
        <v>31109.599999999999</v>
      </c>
      <c r="H16" s="492" t="s">
        <v>6017</v>
      </c>
      <c r="I16" s="337"/>
      <c r="J16" s="410"/>
      <c r="K16" s="9" t="s">
        <v>3135</v>
      </c>
      <c r="L16" s="94" t="s">
        <v>4493</v>
      </c>
      <c r="N16" s="265"/>
      <c r="O16" s="218" t="s">
        <v>2701</v>
      </c>
    </row>
    <row r="17" spans="1:15" s="61" customFormat="1" ht="15.75" customHeight="1">
      <c r="A17" s="411" t="s">
        <v>26</v>
      </c>
      <c r="B17" s="106" t="s">
        <v>154</v>
      </c>
      <c r="D17" t="s">
        <v>2731</v>
      </c>
      <c r="E17" s="265" t="s">
        <v>3882</v>
      </c>
      <c r="G17" s="65">
        <f>$AQ$870</f>
        <v>30840.650000000005</v>
      </c>
      <c r="H17" s="492" t="s">
        <v>5959</v>
      </c>
      <c r="I17" s="337"/>
      <c r="J17" s="410"/>
      <c r="K17" s="479" t="s">
        <v>3136</v>
      </c>
      <c r="L17" s="94" t="s">
        <v>4880</v>
      </c>
      <c r="O17" s="218" t="s">
        <v>1666</v>
      </c>
    </row>
    <row r="18" spans="1:15" s="61" customFormat="1" ht="15.75" customHeight="1">
      <c r="A18" s="411" t="s">
        <v>28</v>
      </c>
      <c r="B18" s="106" t="s">
        <v>180</v>
      </c>
      <c r="D18" t="s">
        <v>3856</v>
      </c>
      <c r="E18" s="265" t="s">
        <v>2818</v>
      </c>
      <c r="G18" s="65">
        <f>$ZO$870</f>
        <v>30768</v>
      </c>
      <c r="H18" s="492" t="s">
        <v>5849</v>
      </c>
      <c r="I18" s="337"/>
      <c r="J18" s="410"/>
      <c r="K18" s="479" t="s">
        <v>4274</v>
      </c>
      <c r="L18" s="94" t="s">
        <v>4584</v>
      </c>
      <c r="O18" s="218" t="s">
        <v>153</v>
      </c>
    </row>
    <row r="19" spans="1:15" s="61" customFormat="1" ht="15.75" customHeight="1">
      <c r="A19" s="411" t="s">
        <v>30</v>
      </c>
      <c r="B19" s="105" t="s">
        <v>1337</v>
      </c>
      <c r="C19" s="84"/>
      <c r="D19" t="s">
        <v>2738</v>
      </c>
      <c r="E19" s="265" t="s">
        <v>2809</v>
      </c>
      <c r="G19" s="65">
        <f>$G$870</f>
        <v>30765.049999999996</v>
      </c>
      <c r="H19" s="492" t="s">
        <v>5849</v>
      </c>
      <c r="I19" s="337"/>
      <c r="J19" s="410"/>
      <c r="K19" s="479" t="s">
        <v>4275</v>
      </c>
      <c r="L19" s="94" t="s">
        <v>4922</v>
      </c>
      <c r="O19" s="218" t="s">
        <v>3611</v>
      </c>
    </row>
    <row r="20" spans="1:15" s="61" customFormat="1" ht="15.75" customHeight="1">
      <c r="A20" s="411" t="s">
        <v>32</v>
      </c>
      <c r="B20" s="276" t="s">
        <v>3605</v>
      </c>
      <c r="D20" t="s">
        <v>2804</v>
      </c>
      <c r="E20" s="265" t="s">
        <v>3912</v>
      </c>
      <c r="G20" s="65">
        <f>$AYD$870</f>
        <v>30756.100000000006</v>
      </c>
      <c r="H20" s="492" t="s">
        <v>5890</v>
      </c>
      <c r="I20" s="337"/>
      <c r="J20" s="410"/>
      <c r="K20" s="479" t="s">
        <v>4276</v>
      </c>
      <c r="L20" s="94" t="s">
        <v>4955</v>
      </c>
      <c r="O20" s="218" t="s">
        <v>2700</v>
      </c>
    </row>
    <row r="21" spans="1:15" s="61" customFormat="1" ht="15.75" customHeight="1">
      <c r="A21" s="411" t="s">
        <v>34</v>
      </c>
      <c r="B21" s="277" t="s">
        <v>1655</v>
      </c>
      <c r="D21" t="s">
        <v>2785</v>
      </c>
      <c r="E21" s="265" t="s">
        <v>3886</v>
      </c>
      <c r="G21" s="65">
        <f>$EC$870</f>
        <v>30675.5</v>
      </c>
      <c r="H21" s="492" t="s">
        <v>6018</v>
      </c>
      <c r="I21" s="337"/>
      <c r="J21" s="410"/>
      <c r="K21" s="9" t="s">
        <v>4277</v>
      </c>
      <c r="L21" s="94" t="s">
        <v>5050</v>
      </c>
      <c r="O21" s="218" t="s">
        <v>704</v>
      </c>
    </row>
    <row r="22" spans="1:15" s="61" customFormat="1" ht="15.75" customHeight="1">
      <c r="A22" s="411" t="s">
        <v>36</v>
      </c>
      <c r="B22" s="106" t="s">
        <v>651</v>
      </c>
      <c r="D22" t="s">
        <v>2744</v>
      </c>
      <c r="E22" s="265" t="s">
        <v>3884</v>
      </c>
      <c r="G22" s="65">
        <f>$DK$870</f>
        <v>30653.200000000001</v>
      </c>
      <c r="H22" s="492" t="s">
        <v>5889</v>
      </c>
      <c r="I22" s="337"/>
      <c r="J22" s="410"/>
      <c r="K22" s="479" t="s">
        <v>4278</v>
      </c>
      <c r="L22" s="94" t="s">
        <v>5070</v>
      </c>
      <c r="O22" s="218" t="s">
        <v>1342</v>
      </c>
    </row>
    <row r="23" spans="1:15" s="61" customFormat="1" ht="15.75" customHeight="1">
      <c r="A23" s="411" t="s">
        <v>38</v>
      </c>
      <c r="B23" s="106" t="s">
        <v>2718</v>
      </c>
      <c r="D23" t="s">
        <v>2274</v>
      </c>
      <c r="E23" s="265" t="s">
        <v>3900</v>
      </c>
      <c r="G23" s="65">
        <f>$AKH$870</f>
        <v>30642.800000000003</v>
      </c>
      <c r="H23" s="492" t="s">
        <v>6019</v>
      </c>
      <c r="I23" s="337"/>
      <c r="J23" s="410"/>
      <c r="K23" s="9" t="s">
        <v>4279</v>
      </c>
      <c r="L23" s="94" t="s">
        <v>4493</v>
      </c>
      <c r="O23" s="218" t="s">
        <v>180</v>
      </c>
    </row>
    <row r="24" spans="1:15" s="61" customFormat="1" ht="15.75" customHeight="1">
      <c r="A24" s="411" t="s">
        <v>145</v>
      </c>
      <c r="B24" s="106" t="s">
        <v>2716</v>
      </c>
      <c r="D24" t="s">
        <v>2288</v>
      </c>
      <c r="E24" s="265" t="s">
        <v>2816</v>
      </c>
      <c r="G24" s="65">
        <f>$APD$870</f>
        <v>30627.499999999996</v>
      </c>
      <c r="H24" s="492" t="s">
        <v>6020</v>
      </c>
      <c r="I24" s="337"/>
      <c r="J24" s="410"/>
      <c r="K24" s="478" t="s">
        <v>4280</v>
      </c>
      <c r="L24" s="94" t="s">
        <v>4880</v>
      </c>
      <c r="O24" s="218" t="s">
        <v>3614</v>
      </c>
    </row>
    <row r="25" spans="1:15" s="61" customFormat="1" ht="15.75" customHeight="1">
      <c r="A25" s="411" t="s">
        <v>146</v>
      </c>
      <c r="B25" s="277" t="s">
        <v>1664</v>
      </c>
      <c r="D25" t="s">
        <v>3851</v>
      </c>
      <c r="E25" s="265" t="s">
        <v>3902</v>
      </c>
      <c r="G25" s="65">
        <f>$QF$870</f>
        <v>30598.500000000007</v>
      </c>
      <c r="H25" s="492" t="s">
        <v>5627</v>
      </c>
      <c r="I25" s="96"/>
      <c r="J25" s="410"/>
      <c r="K25" s="9" t="s">
        <v>4281</v>
      </c>
      <c r="L25" s="94" t="s">
        <v>5150</v>
      </c>
      <c r="O25" s="218" t="s">
        <v>1654</v>
      </c>
    </row>
    <row r="26" spans="1:15" s="61" customFormat="1" ht="15.75" customHeight="1">
      <c r="A26" s="411" t="s">
        <v>147</v>
      </c>
      <c r="B26" s="277" t="s">
        <v>17</v>
      </c>
      <c r="D26" t="s">
        <v>2767</v>
      </c>
      <c r="E26" s="265" t="s">
        <v>3887</v>
      </c>
      <c r="G26" s="65">
        <f>$EL$870</f>
        <v>30292.299999999996</v>
      </c>
      <c r="H26" s="492" t="s">
        <v>6020</v>
      </c>
      <c r="I26" s="337"/>
      <c r="J26" s="410"/>
      <c r="K26" s="9" t="s">
        <v>4282</v>
      </c>
      <c r="L26" s="94" t="s">
        <v>4529</v>
      </c>
      <c r="O26" s="218" t="s">
        <v>3621</v>
      </c>
    </row>
    <row r="27" spans="1:15" s="61" customFormat="1" ht="15.75" customHeight="1">
      <c r="A27" s="411" t="s">
        <v>151</v>
      </c>
      <c r="B27" s="106" t="s">
        <v>2703</v>
      </c>
      <c r="D27" t="s">
        <v>2275</v>
      </c>
      <c r="E27" s="265" t="s">
        <v>3900</v>
      </c>
      <c r="G27" s="65">
        <f>$AKQ$870</f>
        <v>30287.399999999991</v>
      </c>
      <c r="H27" s="492" t="s">
        <v>6021</v>
      </c>
      <c r="I27" s="337"/>
      <c r="J27" s="410"/>
      <c r="K27" s="9" t="s">
        <v>4283</v>
      </c>
      <c r="L27" s="94" t="s">
        <v>5180</v>
      </c>
      <c r="O27" s="218" t="s">
        <v>1343</v>
      </c>
    </row>
    <row r="28" spans="1:15" s="61" customFormat="1" ht="15.75" customHeight="1">
      <c r="A28" s="411" t="s">
        <v>157</v>
      </c>
      <c r="B28" s="277" t="s">
        <v>2318</v>
      </c>
      <c r="D28" t="s">
        <v>2784</v>
      </c>
      <c r="E28" s="265" t="s">
        <v>3899</v>
      </c>
      <c r="G28" s="65">
        <f>$OD$870</f>
        <v>30244.900000000005</v>
      </c>
      <c r="H28" s="492" t="s">
        <v>5958</v>
      </c>
      <c r="J28" s="410"/>
      <c r="K28" s="478" t="s">
        <v>4284</v>
      </c>
      <c r="L28" s="94" t="s">
        <v>5181</v>
      </c>
      <c r="O28" s="218" t="s">
        <v>142</v>
      </c>
    </row>
    <row r="29" spans="1:15" s="61" customFormat="1" ht="15.75" customHeight="1">
      <c r="A29" s="411" t="s">
        <v>159</v>
      </c>
      <c r="B29" s="106" t="s">
        <v>2714</v>
      </c>
      <c r="D29" t="s">
        <v>2270</v>
      </c>
      <c r="E29" s="265" t="s">
        <v>3915</v>
      </c>
      <c r="G29" s="65">
        <f>$AIX$870</f>
        <v>30238.099999999995</v>
      </c>
      <c r="H29" s="492" t="s">
        <v>6022</v>
      </c>
      <c r="I29" s="337"/>
      <c r="J29" s="410"/>
      <c r="K29" s="478" t="s">
        <v>4285</v>
      </c>
      <c r="L29" s="94" t="s">
        <v>4493</v>
      </c>
      <c r="O29" s="218" t="s">
        <v>3627</v>
      </c>
    </row>
    <row r="30" spans="1:15" s="61" customFormat="1" ht="15.75" customHeight="1">
      <c r="A30" s="411" t="s">
        <v>160</v>
      </c>
      <c r="B30" s="277" t="s">
        <v>31</v>
      </c>
      <c r="D30" t="s">
        <v>2747</v>
      </c>
      <c r="E30" s="265" t="s">
        <v>2292</v>
      </c>
      <c r="G30" s="65">
        <f>$CA$870</f>
        <v>30218.450000000015</v>
      </c>
      <c r="H30" s="492" t="s">
        <v>6020</v>
      </c>
      <c r="I30" s="337"/>
      <c r="J30" s="410"/>
      <c r="K30" s="9" t="s">
        <v>4286</v>
      </c>
      <c r="L30" s="94" t="s">
        <v>5291</v>
      </c>
      <c r="O30" s="218" t="s">
        <v>653</v>
      </c>
    </row>
    <row r="31" spans="1:15" s="61" customFormat="1" ht="15.75" customHeight="1">
      <c r="A31" s="411" t="s">
        <v>161</v>
      </c>
      <c r="B31" s="105" t="s">
        <v>1349</v>
      </c>
      <c r="D31" t="s">
        <v>2739</v>
      </c>
      <c r="E31" s="265" t="s">
        <v>3896</v>
      </c>
      <c r="G31" s="65">
        <f>$LS$870</f>
        <v>30205.099999999995</v>
      </c>
      <c r="H31" s="492" t="s">
        <v>6023</v>
      </c>
      <c r="I31" s="337"/>
      <c r="J31" s="410"/>
      <c r="K31" s="9" t="s">
        <v>4287</v>
      </c>
      <c r="L31" s="94" t="s">
        <v>5404</v>
      </c>
      <c r="O31" s="218" t="s">
        <v>654</v>
      </c>
    </row>
    <row r="32" spans="1:15" s="61" customFormat="1" ht="15.75" customHeight="1">
      <c r="A32" s="411" t="s">
        <v>163</v>
      </c>
      <c r="B32" s="106" t="s">
        <v>2720</v>
      </c>
      <c r="D32" t="s">
        <v>2794</v>
      </c>
      <c r="E32" s="265" t="s">
        <v>3914</v>
      </c>
      <c r="G32" s="65">
        <f>$AGM$870</f>
        <v>30165.150000000005</v>
      </c>
      <c r="H32" s="492" t="s">
        <v>5849</v>
      </c>
      <c r="I32" s="96"/>
      <c r="J32" s="410"/>
      <c r="K32" s="9" t="s">
        <v>4288</v>
      </c>
      <c r="L32" s="94" t="s">
        <v>5488</v>
      </c>
      <c r="O32" s="218" t="s">
        <v>638</v>
      </c>
    </row>
    <row r="33" spans="1:15" s="61" customFormat="1" ht="15.75" customHeight="1">
      <c r="A33" s="411" t="s">
        <v>274</v>
      </c>
      <c r="B33" s="276" t="s">
        <v>3611</v>
      </c>
      <c r="D33" t="s">
        <v>3859</v>
      </c>
      <c r="E33" s="265" t="s">
        <v>3921</v>
      </c>
      <c r="G33" s="65">
        <f>$BAO$870</f>
        <v>30126.899999999994</v>
      </c>
      <c r="H33" s="492" t="s">
        <v>6020</v>
      </c>
      <c r="I33" s="337"/>
      <c r="J33" s="410"/>
      <c r="K33" s="9" t="s">
        <v>4289</v>
      </c>
      <c r="L33" s="94" t="s">
        <v>5569</v>
      </c>
      <c r="O33" s="218" t="s">
        <v>2213</v>
      </c>
    </row>
    <row r="34" spans="1:15" s="61" customFormat="1" ht="15.75" customHeight="1">
      <c r="A34" s="411" t="s">
        <v>275</v>
      </c>
      <c r="B34" s="106" t="s">
        <v>638</v>
      </c>
      <c r="D34" t="s">
        <v>2762</v>
      </c>
      <c r="E34" s="265" t="s">
        <v>3893</v>
      </c>
      <c r="G34" s="65">
        <f>$JH$870</f>
        <v>30002.100000000006</v>
      </c>
      <c r="H34" s="492" t="s">
        <v>5890</v>
      </c>
      <c r="I34" s="337"/>
      <c r="J34" s="410"/>
      <c r="K34" s="479" t="s">
        <v>4290</v>
      </c>
      <c r="L34" s="94" t="s">
        <v>5618</v>
      </c>
      <c r="O34" s="218" t="s">
        <v>694</v>
      </c>
    </row>
    <row r="35" spans="1:15" s="61" customFormat="1" ht="15.75" customHeight="1">
      <c r="A35" s="411" t="s">
        <v>276</v>
      </c>
      <c r="B35" s="106" t="s">
        <v>2701</v>
      </c>
      <c r="D35" t="s">
        <v>2283</v>
      </c>
      <c r="E35" s="265" t="s">
        <v>3914</v>
      </c>
      <c r="G35" s="65">
        <f>$ANK$870</f>
        <v>29979.000000000011</v>
      </c>
      <c r="H35" s="492" t="s">
        <v>5847</v>
      </c>
      <c r="I35" s="337"/>
      <c r="J35" s="410"/>
      <c r="K35" s="479" t="s">
        <v>4291</v>
      </c>
      <c r="L35" s="94" t="s">
        <v>5655</v>
      </c>
      <c r="O35" s="218" t="s">
        <v>667</v>
      </c>
    </row>
    <row r="36" spans="1:15" s="61" customFormat="1" ht="15.75" customHeight="1">
      <c r="A36" s="411" t="s">
        <v>277</v>
      </c>
      <c r="B36" s="106" t="s">
        <v>155</v>
      </c>
      <c r="D36" t="s">
        <v>2743</v>
      </c>
      <c r="E36" s="265" t="s">
        <v>2810</v>
      </c>
      <c r="G36" s="65">
        <f>$BI$870</f>
        <v>29967.449999999997</v>
      </c>
      <c r="H36" s="492" t="s">
        <v>5852</v>
      </c>
      <c r="I36" s="337"/>
      <c r="J36" s="410"/>
      <c r="K36" s="478" t="s">
        <v>4292</v>
      </c>
      <c r="L36" s="94" t="s">
        <v>5700</v>
      </c>
      <c r="O36" s="218" t="s">
        <v>2725</v>
      </c>
    </row>
    <row r="37" spans="1:15" s="61" customFormat="1" ht="15.75" customHeight="1">
      <c r="A37" s="411" t="s">
        <v>640</v>
      </c>
      <c r="B37" s="276" t="s">
        <v>21</v>
      </c>
      <c r="D37" t="s">
        <v>2742</v>
      </c>
      <c r="E37" s="265" t="s">
        <v>3879</v>
      </c>
      <c r="G37" s="65">
        <f>$P$870</f>
        <v>29964.799999999996</v>
      </c>
      <c r="H37" s="492" t="s">
        <v>6020</v>
      </c>
      <c r="J37" s="410"/>
      <c r="K37" s="9" t="s">
        <v>4293</v>
      </c>
      <c r="L37" s="94" t="s">
        <v>4750</v>
      </c>
      <c r="O37" s="218" t="s">
        <v>2726</v>
      </c>
    </row>
    <row r="38" spans="1:15" s="61" customFormat="1" ht="15.75" customHeight="1">
      <c r="A38" s="411" t="s">
        <v>641</v>
      </c>
      <c r="B38" s="277" t="s">
        <v>37</v>
      </c>
      <c r="D38" t="s">
        <v>2746</v>
      </c>
      <c r="E38" s="265" t="s">
        <v>3885</v>
      </c>
      <c r="G38" s="65">
        <f>$EU$870</f>
        <v>29948.699999999997</v>
      </c>
      <c r="H38" s="492" t="s">
        <v>6024</v>
      </c>
      <c r="I38" s="337"/>
      <c r="J38" s="410"/>
      <c r="K38" s="9" t="s">
        <v>4294</v>
      </c>
      <c r="L38" s="94" t="s">
        <v>4493</v>
      </c>
      <c r="O38" s="218" t="s">
        <v>3618</v>
      </c>
    </row>
    <row r="39" spans="1:15" s="61" customFormat="1" ht="15.75" customHeight="1">
      <c r="A39" s="411" t="s">
        <v>642</v>
      </c>
      <c r="B39" s="106" t="s">
        <v>141</v>
      </c>
      <c r="D39" t="s">
        <v>2758</v>
      </c>
      <c r="E39" s="265" t="s">
        <v>2292</v>
      </c>
      <c r="G39" s="65">
        <f>$GN$870</f>
        <v>29806.15</v>
      </c>
      <c r="H39" s="492" t="s">
        <v>5629</v>
      </c>
      <c r="I39" s="337"/>
      <c r="J39" s="410"/>
      <c r="K39" s="479" t="s">
        <v>4295</v>
      </c>
      <c r="L39" s="94" t="s">
        <v>5837</v>
      </c>
      <c r="O39" s="218" t="s">
        <v>3626</v>
      </c>
    </row>
    <row r="40" spans="1:15" s="61" customFormat="1" ht="15.75" customHeight="1">
      <c r="A40" s="411" t="s">
        <v>644</v>
      </c>
      <c r="B40" s="106" t="s">
        <v>654</v>
      </c>
      <c r="D40" t="s">
        <v>2736</v>
      </c>
      <c r="E40" s="265" t="s">
        <v>3890</v>
      </c>
      <c r="G40" s="65">
        <f>$HO$870</f>
        <v>29767.200000000001</v>
      </c>
      <c r="H40" s="492" t="s">
        <v>6025</v>
      </c>
      <c r="I40" s="337"/>
      <c r="J40" s="410"/>
      <c r="K40" s="479" t="s">
        <v>4296</v>
      </c>
      <c r="L40" s="94" t="s">
        <v>4493</v>
      </c>
      <c r="O40" s="218" t="s">
        <v>1656</v>
      </c>
    </row>
    <row r="41" spans="1:15" s="61" customFormat="1" ht="15.75" customHeight="1">
      <c r="A41" s="411" t="s">
        <v>650</v>
      </c>
      <c r="B41" s="106" t="s">
        <v>3614</v>
      </c>
      <c r="D41" t="s">
        <v>3862</v>
      </c>
      <c r="E41" s="265" t="s">
        <v>3919</v>
      </c>
      <c r="G41" s="65">
        <f>$BBP$870</f>
        <v>29735.800000000003</v>
      </c>
      <c r="H41" s="492" t="s">
        <v>5630</v>
      </c>
      <c r="I41" s="337"/>
      <c r="J41" s="410"/>
      <c r="K41" s="9" t="s">
        <v>4297</v>
      </c>
      <c r="L41" s="94" t="s">
        <v>5949</v>
      </c>
      <c r="O41" s="218" t="s">
        <v>143</v>
      </c>
    </row>
    <row r="42" spans="1:15" s="61" customFormat="1" ht="15.75" customHeight="1">
      <c r="A42" s="411" t="s">
        <v>652</v>
      </c>
      <c r="B42" s="106" t="s">
        <v>669</v>
      </c>
      <c r="D42" t="s">
        <v>2754</v>
      </c>
      <c r="E42" s="265" t="s">
        <v>2293</v>
      </c>
      <c r="G42" s="65">
        <f>$MK$870</f>
        <v>29646.499999999996</v>
      </c>
      <c r="H42" s="492" t="s">
        <v>5847</v>
      </c>
      <c r="I42" s="337"/>
      <c r="J42" s="410"/>
      <c r="K42" s="479" t="s">
        <v>5886</v>
      </c>
      <c r="L42" s="94" t="s">
        <v>5291</v>
      </c>
      <c r="O42" s="218" t="s">
        <v>1337</v>
      </c>
    </row>
    <row r="43" spans="1:15" s="61" customFormat="1" ht="15.75" customHeight="1">
      <c r="A43" s="411" t="s">
        <v>655</v>
      </c>
      <c r="B43" s="277" t="s">
        <v>11</v>
      </c>
      <c r="D43" t="s">
        <v>2761</v>
      </c>
      <c r="E43" s="265" t="s">
        <v>2291</v>
      </c>
      <c r="G43" s="65">
        <f>$FD$870</f>
        <v>29504.049999999996</v>
      </c>
      <c r="H43" s="492" t="s">
        <v>5845</v>
      </c>
      <c r="I43" s="337"/>
      <c r="J43" s="410"/>
      <c r="K43" s="277"/>
    </row>
    <row r="44" spans="1:15" s="61" customFormat="1" ht="15.75" customHeight="1">
      <c r="A44" s="411" t="s">
        <v>656</v>
      </c>
      <c r="B44" s="106" t="s">
        <v>153</v>
      </c>
      <c r="D44" t="s">
        <v>3852</v>
      </c>
      <c r="E44" s="265" t="s">
        <v>3904</v>
      </c>
      <c r="G44" s="65">
        <f>$SQ$870</f>
        <v>29417.499999999996</v>
      </c>
      <c r="H44" s="492" t="s">
        <v>6025</v>
      </c>
      <c r="I44" s="337"/>
      <c r="J44" s="410"/>
      <c r="K44" s="277"/>
    </row>
    <row r="45" spans="1:15" s="61" customFormat="1" ht="15.75" customHeight="1">
      <c r="A45" s="411" t="s">
        <v>659</v>
      </c>
      <c r="B45" s="106" t="s">
        <v>683</v>
      </c>
      <c r="D45" t="s">
        <v>2729</v>
      </c>
      <c r="E45" s="265" t="s">
        <v>3880</v>
      </c>
      <c r="G45" s="65">
        <f>$Y$870</f>
        <v>29312.649999999991</v>
      </c>
      <c r="H45" s="492" t="s">
        <v>5890</v>
      </c>
      <c r="I45" s="337"/>
      <c r="J45" s="410"/>
      <c r="K45" s="277"/>
    </row>
    <row r="46" spans="1:15" s="61" customFormat="1" ht="15.75" customHeight="1">
      <c r="A46" s="411" t="s">
        <v>661</v>
      </c>
      <c r="B46" s="276" t="s">
        <v>3601</v>
      </c>
      <c r="D46" t="s">
        <v>2800</v>
      </c>
      <c r="E46" s="265" t="s">
        <v>3922</v>
      </c>
      <c r="G46" s="65">
        <f>$AWT$870</f>
        <v>29265.199999999993</v>
      </c>
      <c r="H46" s="492" t="s">
        <v>5960</v>
      </c>
      <c r="J46" s="410"/>
      <c r="K46" s="105"/>
    </row>
    <row r="47" spans="1:15" s="61" customFormat="1" ht="15.75" customHeight="1">
      <c r="A47" s="411" t="s">
        <v>666</v>
      </c>
      <c r="B47" s="277" t="s">
        <v>25</v>
      </c>
      <c r="D47" t="s">
        <v>2756</v>
      </c>
      <c r="E47" s="265" t="s">
        <v>3879</v>
      </c>
      <c r="G47" s="65">
        <f>$AZ$870</f>
        <v>29264.700000000004</v>
      </c>
      <c r="H47" s="492" t="s">
        <v>6026</v>
      </c>
      <c r="I47" s="96"/>
      <c r="J47" s="410"/>
      <c r="K47" s="106"/>
    </row>
    <row r="48" spans="1:15" s="61" customFormat="1" ht="15.75" customHeight="1">
      <c r="A48" s="411" t="s">
        <v>670</v>
      </c>
      <c r="B48" s="106" t="s">
        <v>2199</v>
      </c>
      <c r="D48" t="s">
        <v>2782</v>
      </c>
      <c r="E48" s="265" t="s">
        <v>3909</v>
      </c>
      <c r="G48" s="65">
        <f>$WL$870</f>
        <v>29203.750000000004</v>
      </c>
      <c r="H48" s="492" t="s">
        <v>5848</v>
      </c>
      <c r="J48" s="410"/>
      <c r="K48" s="277"/>
    </row>
    <row r="49" spans="1:8" s="61" customFormat="1" ht="15.75" customHeight="1">
      <c r="A49" s="411" t="s">
        <v>671</v>
      </c>
      <c r="B49" s="276" t="s">
        <v>3610</v>
      </c>
      <c r="D49" t="s">
        <v>2836</v>
      </c>
      <c r="E49" s="265" t="s">
        <v>3925</v>
      </c>
      <c r="G49" s="65">
        <f>$BAF$870</f>
        <v>29099.699999999993</v>
      </c>
      <c r="H49" s="492" t="s">
        <v>6020</v>
      </c>
    </row>
    <row r="50" spans="1:8" s="61" customFormat="1" ht="15.75" customHeight="1">
      <c r="A50" s="411" t="s">
        <v>672</v>
      </c>
      <c r="B50" s="277" t="s">
        <v>1661</v>
      </c>
      <c r="D50" t="s">
        <v>2745</v>
      </c>
      <c r="E50" s="265" t="s">
        <v>2810</v>
      </c>
      <c r="G50" s="65">
        <f>$CS$870</f>
        <v>29019.450000000004</v>
      </c>
      <c r="H50" s="492" t="s">
        <v>5846</v>
      </c>
    </row>
    <row r="51" spans="1:8" s="61" customFormat="1" ht="15.75" customHeight="1">
      <c r="A51" s="411" t="s">
        <v>677</v>
      </c>
      <c r="B51" s="277" t="s">
        <v>15</v>
      </c>
      <c r="D51" t="s">
        <v>2760</v>
      </c>
      <c r="E51" s="265" t="s">
        <v>3885</v>
      </c>
      <c r="G51" s="65">
        <f>$LA$870</f>
        <v>29016.099999999991</v>
      </c>
      <c r="H51" s="492" t="s">
        <v>6027</v>
      </c>
    </row>
    <row r="52" spans="1:8" s="61" customFormat="1" ht="15.75" customHeight="1">
      <c r="A52" s="411" t="s">
        <v>685</v>
      </c>
      <c r="B52" s="276" t="s">
        <v>3629</v>
      </c>
      <c r="D52" t="s">
        <v>3878</v>
      </c>
      <c r="E52" s="265" t="s">
        <v>3907</v>
      </c>
      <c r="G52" s="65">
        <f>$BHD$870</f>
        <v>28917.5</v>
      </c>
      <c r="H52" s="492" t="s">
        <v>5850</v>
      </c>
    </row>
    <row r="53" spans="1:8" s="61" customFormat="1" ht="15.75" customHeight="1">
      <c r="A53" s="411" t="s">
        <v>689</v>
      </c>
      <c r="B53" s="277" t="s">
        <v>33</v>
      </c>
      <c r="D53" t="s">
        <v>2733</v>
      </c>
      <c r="E53" s="265" t="s">
        <v>2291</v>
      </c>
      <c r="G53" s="65">
        <f>$CJ$870</f>
        <v>28799.9</v>
      </c>
      <c r="H53" s="492" t="s">
        <v>6028</v>
      </c>
    </row>
    <row r="54" spans="1:8" s="61" customFormat="1" ht="15.75" customHeight="1">
      <c r="A54" s="411" t="s">
        <v>690</v>
      </c>
      <c r="B54" s="105" t="s">
        <v>1344</v>
      </c>
      <c r="D54" t="s">
        <v>2748</v>
      </c>
      <c r="E54" s="265" t="s">
        <v>3888</v>
      </c>
      <c r="G54" s="65">
        <f>$GW$870</f>
        <v>28735.600000000002</v>
      </c>
      <c r="H54" s="492" t="s">
        <v>5845</v>
      </c>
    </row>
    <row r="55" spans="1:8" s="61" customFormat="1" ht="15.75" customHeight="1">
      <c r="A55" s="411" t="s">
        <v>691</v>
      </c>
      <c r="B55" s="277" t="s">
        <v>1653</v>
      </c>
      <c r="D55" t="s">
        <v>2734</v>
      </c>
      <c r="E55" s="265" t="s">
        <v>3886</v>
      </c>
      <c r="G55" s="65">
        <f>$FV$870</f>
        <v>28711.599999999999</v>
      </c>
      <c r="H55" s="492" t="s">
        <v>5850</v>
      </c>
    </row>
    <row r="56" spans="1:8" s="61" customFormat="1" ht="15.75" customHeight="1">
      <c r="A56" s="411" t="s">
        <v>697</v>
      </c>
      <c r="B56" s="106" t="s">
        <v>2705</v>
      </c>
      <c r="D56" t="s">
        <v>2273</v>
      </c>
      <c r="E56" s="265" t="s">
        <v>2813</v>
      </c>
      <c r="G56" s="65">
        <f>$AJY$870</f>
        <v>28691.100000000006</v>
      </c>
      <c r="H56" s="492" t="s">
        <v>6029</v>
      </c>
    </row>
    <row r="57" spans="1:8" s="61" customFormat="1" ht="15.75" customHeight="1">
      <c r="A57" s="411" t="s">
        <v>698</v>
      </c>
      <c r="B57" s="106" t="s">
        <v>2699</v>
      </c>
      <c r="D57" t="s">
        <v>2277</v>
      </c>
      <c r="E57" s="265" t="s">
        <v>2813</v>
      </c>
      <c r="G57" s="65">
        <f>$ALI$870</f>
        <v>28624.900000000012</v>
      </c>
      <c r="H57" s="492" t="s">
        <v>5959</v>
      </c>
    </row>
    <row r="58" spans="1:8" s="61" customFormat="1" ht="15.75" customHeight="1">
      <c r="A58" s="411" t="s">
        <v>699</v>
      </c>
      <c r="B58" s="105" t="s">
        <v>1345</v>
      </c>
      <c r="D58" t="s">
        <v>3850</v>
      </c>
      <c r="E58" s="265" t="s">
        <v>3897</v>
      </c>
      <c r="G58" s="65">
        <f>$PN$870</f>
        <v>28599.19999999999</v>
      </c>
      <c r="H58" s="492" t="s">
        <v>5959</v>
      </c>
    </row>
    <row r="59" spans="1:8" s="61" customFormat="1" ht="15.75" customHeight="1">
      <c r="A59" s="411" t="s">
        <v>701</v>
      </c>
      <c r="B59" s="106" t="s">
        <v>3618</v>
      </c>
      <c r="D59" t="s">
        <v>3866</v>
      </c>
      <c r="E59" s="265" t="s">
        <v>3924</v>
      </c>
      <c r="G59" s="65">
        <f>$BCZ$870</f>
        <v>28534.899999999994</v>
      </c>
      <c r="H59" s="492" t="s">
        <v>6030</v>
      </c>
    </row>
    <row r="60" spans="1:8" s="61" customFormat="1" ht="15.75" customHeight="1">
      <c r="A60" s="411" t="s">
        <v>702</v>
      </c>
      <c r="B60" s="276" t="s">
        <v>3615</v>
      </c>
      <c r="D60" t="s">
        <v>3863</v>
      </c>
      <c r="E60" s="265" t="s">
        <v>3919</v>
      </c>
      <c r="G60" s="65">
        <f>$BBY$870</f>
        <v>28526.199999999993</v>
      </c>
      <c r="H60" s="492" t="s">
        <v>5850</v>
      </c>
    </row>
    <row r="61" spans="1:8" s="61" customFormat="1" ht="15.75" customHeight="1">
      <c r="A61" s="411" t="s">
        <v>703</v>
      </c>
      <c r="B61" s="276" t="s">
        <v>3612</v>
      </c>
      <c r="D61" t="s">
        <v>3860</v>
      </c>
      <c r="E61" s="265" t="s">
        <v>3922</v>
      </c>
      <c r="G61" s="65">
        <f>$BAX$870</f>
        <v>28385.699999999997</v>
      </c>
      <c r="H61" s="492" t="s">
        <v>5889</v>
      </c>
    </row>
    <row r="62" spans="1:8" s="61" customFormat="1" ht="15.75" customHeight="1">
      <c r="A62" s="411" t="s">
        <v>706</v>
      </c>
      <c r="B62" s="276" t="s">
        <v>3636</v>
      </c>
      <c r="D62" t="s">
        <v>2807</v>
      </c>
      <c r="E62" s="265" t="s">
        <v>3922</v>
      </c>
      <c r="G62" s="65">
        <f>$AZE$870</f>
        <v>28357.400000000005</v>
      </c>
      <c r="H62" s="492" t="s">
        <v>6031</v>
      </c>
    </row>
    <row r="63" spans="1:8" s="61" customFormat="1" ht="15.75" customHeight="1">
      <c r="A63" s="411" t="s">
        <v>775</v>
      </c>
      <c r="B63" s="106" t="s">
        <v>2712</v>
      </c>
      <c r="D63" t="s">
        <v>2267</v>
      </c>
      <c r="E63" s="265" t="s">
        <v>3916</v>
      </c>
      <c r="G63" s="65">
        <f>$AHW$870</f>
        <v>28216.099999999991</v>
      </c>
      <c r="H63" s="492" t="s">
        <v>5889</v>
      </c>
    </row>
    <row r="64" spans="1:8" s="61" customFormat="1" ht="15.75" customHeight="1">
      <c r="A64" s="411" t="s">
        <v>776</v>
      </c>
      <c r="B64" s="106" t="s">
        <v>2717</v>
      </c>
      <c r="D64" t="s">
        <v>2269</v>
      </c>
      <c r="E64" s="265" t="s">
        <v>2815</v>
      </c>
      <c r="G64" s="65">
        <f>$AIO$870</f>
        <v>28214.100000000002</v>
      </c>
      <c r="H64" s="492" t="s">
        <v>5629</v>
      </c>
    </row>
    <row r="65" spans="1:8" s="61" customFormat="1" ht="15.75" customHeight="1">
      <c r="A65" s="411" t="s">
        <v>777</v>
      </c>
      <c r="B65" s="106" t="s">
        <v>687</v>
      </c>
      <c r="D65" t="s">
        <v>2730</v>
      </c>
      <c r="E65" s="265" t="s">
        <v>3883</v>
      </c>
      <c r="G65" s="65">
        <f>$BR$870</f>
        <v>28184.799999999992</v>
      </c>
      <c r="H65" s="492" t="s">
        <v>6030</v>
      </c>
    </row>
    <row r="66" spans="1:8" s="61" customFormat="1" ht="15.75" customHeight="1">
      <c r="A66" s="411" t="s">
        <v>778</v>
      </c>
      <c r="B66" s="105" t="s">
        <v>1343</v>
      </c>
      <c r="D66" t="s">
        <v>2741</v>
      </c>
      <c r="E66" s="265" t="s">
        <v>3892</v>
      </c>
      <c r="G66" s="65">
        <f>$IP$870</f>
        <v>27969.899999999987</v>
      </c>
      <c r="H66" s="492" t="s">
        <v>6031</v>
      </c>
    </row>
    <row r="67" spans="1:8" s="61" customFormat="1" ht="15.75" customHeight="1">
      <c r="A67" s="411" t="s">
        <v>779</v>
      </c>
      <c r="B67" s="106" t="s">
        <v>2191</v>
      </c>
      <c r="D67" t="s">
        <v>2771</v>
      </c>
      <c r="E67" s="265" t="s">
        <v>2813</v>
      </c>
      <c r="G67" s="65">
        <f>$XM$870</f>
        <v>27930.849999999995</v>
      </c>
      <c r="H67" s="492" t="s">
        <v>5891</v>
      </c>
    </row>
    <row r="68" spans="1:8" s="61" customFormat="1" ht="15.75" customHeight="1">
      <c r="A68" s="411" t="s">
        <v>780</v>
      </c>
      <c r="B68" s="105" t="s">
        <v>1342</v>
      </c>
      <c r="D68" t="s">
        <v>3848</v>
      </c>
      <c r="E68" s="265" t="s">
        <v>3891</v>
      </c>
      <c r="G68" s="65">
        <f>$IG$870</f>
        <v>27809.000000000004</v>
      </c>
      <c r="H68" s="492" t="s">
        <v>5852</v>
      </c>
    </row>
    <row r="69" spans="1:8" s="61" customFormat="1" ht="15.75" customHeight="1">
      <c r="A69" s="411" t="s">
        <v>781</v>
      </c>
      <c r="B69" s="276" t="s">
        <v>3613</v>
      </c>
      <c r="D69" t="s">
        <v>3861</v>
      </c>
      <c r="E69" s="265" t="s">
        <v>2824</v>
      </c>
      <c r="G69" s="65">
        <f>$BBG$870</f>
        <v>27785.300000000003</v>
      </c>
      <c r="H69" s="492" t="s">
        <v>5890</v>
      </c>
    </row>
    <row r="70" spans="1:8" s="61" customFormat="1" ht="15.75" customHeight="1">
      <c r="A70" s="411" t="s">
        <v>782</v>
      </c>
      <c r="B70" s="276" t="s">
        <v>3626</v>
      </c>
      <c r="D70" t="s">
        <v>3874</v>
      </c>
      <c r="E70" s="265" t="s">
        <v>2824</v>
      </c>
      <c r="G70" s="65">
        <f>$BFT$870</f>
        <v>27766.700000000008</v>
      </c>
      <c r="H70" s="492" t="s">
        <v>5628</v>
      </c>
    </row>
    <row r="71" spans="1:8" s="61" customFormat="1" ht="15.75" customHeight="1">
      <c r="A71" s="411" t="s">
        <v>783</v>
      </c>
      <c r="B71" s="106" t="s">
        <v>2192</v>
      </c>
      <c r="D71" t="s">
        <v>2789</v>
      </c>
      <c r="E71" s="265" t="s">
        <v>3905</v>
      </c>
      <c r="G71" s="65">
        <f>$WU$870</f>
        <v>27755.499999999996</v>
      </c>
      <c r="H71" s="492" t="s">
        <v>6031</v>
      </c>
    </row>
    <row r="72" spans="1:8" s="61" customFormat="1" ht="15.75" customHeight="1">
      <c r="A72" s="411" t="s">
        <v>784</v>
      </c>
      <c r="B72" s="106" t="s">
        <v>2206</v>
      </c>
      <c r="D72" t="s">
        <v>2790</v>
      </c>
      <c r="E72" s="265" t="s">
        <v>3910</v>
      </c>
      <c r="G72" s="65">
        <f>$XD$870</f>
        <v>27741.44999999999</v>
      </c>
      <c r="H72" s="492" t="s">
        <v>6030</v>
      </c>
    </row>
    <row r="73" spans="1:8" s="61" customFormat="1" ht="15.75" customHeight="1">
      <c r="A73" s="411" t="s">
        <v>785</v>
      </c>
      <c r="B73" s="106" t="s">
        <v>2213</v>
      </c>
      <c r="D73" t="s">
        <v>2764</v>
      </c>
      <c r="E73" s="265" t="s">
        <v>2811</v>
      </c>
      <c r="G73" s="65">
        <f>$YE$870</f>
        <v>27596.9</v>
      </c>
      <c r="H73" s="492" t="s">
        <v>6032</v>
      </c>
    </row>
    <row r="74" spans="1:8" s="61" customFormat="1" ht="15.75" customHeight="1">
      <c r="A74" s="411" t="s">
        <v>786</v>
      </c>
      <c r="B74" s="106" t="s">
        <v>2198</v>
      </c>
      <c r="D74" t="s">
        <v>3853</v>
      </c>
      <c r="E74" s="265" t="s">
        <v>3900</v>
      </c>
      <c r="G74" s="65">
        <f>$YN$870</f>
        <v>27588.449999999997</v>
      </c>
      <c r="H74" s="492" t="s">
        <v>6026</v>
      </c>
    </row>
    <row r="75" spans="1:8" s="61" customFormat="1" ht="15.75" customHeight="1">
      <c r="A75" s="411" t="s">
        <v>787</v>
      </c>
      <c r="B75" s="276" t="s">
        <v>143</v>
      </c>
      <c r="D75" t="s">
        <v>2735</v>
      </c>
      <c r="E75" s="265" t="s">
        <v>3879</v>
      </c>
      <c r="G75" s="65">
        <f>$FM$870</f>
        <v>27525.55</v>
      </c>
      <c r="H75" s="492" t="s">
        <v>6033</v>
      </c>
    </row>
    <row r="76" spans="1:8" s="61" customFormat="1" ht="15.75" customHeight="1">
      <c r="A76" s="411" t="s">
        <v>788</v>
      </c>
      <c r="B76" s="106" t="s">
        <v>2725</v>
      </c>
      <c r="D76" t="s">
        <v>2284</v>
      </c>
      <c r="E76" s="265" t="s">
        <v>2816</v>
      </c>
      <c r="G76" s="65">
        <f>$ANT$870</f>
        <v>27407.699999999993</v>
      </c>
      <c r="H76" s="492" t="s">
        <v>6020</v>
      </c>
    </row>
    <row r="77" spans="1:8" s="61" customFormat="1" ht="15.75" customHeight="1">
      <c r="A77" s="411" t="s">
        <v>789</v>
      </c>
      <c r="B77" s="276" t="s">
        <v>3608</v>
      </c>
      <c r="D77" t="s">
        <v>2808</v>
      </c>
      <c r="E77" s="265" t="s">
        <v>3924</v>
      </c>
      <c r="G77" s="65">
        <f>$AZN$870</f>
        <v>27393.749999999993</v>
      </c>
      <c r="H77" s="492" t="s">
        <v>5957</v>
      </c>
    </row>
    <row r="78" spans="1:8" s="61" customFormat="1" ht="15.75" customHeight="1">
      <c r="A78" s="411" t="s">
        <v>790</v>
      </c>
      <c r="B78" s="276" t="s">
        <v>3625</v>
      </c>
      <c r="D78" t="s">
        <v>3873</v>
      </c>
      <c r="E78" s="265" t="s">
        <v>3924</v>
      </c>
      <c r="G78" s="65">
        <f>$BFK$870</f>
        <v>27283.700000000004</v>
      </c>
      <c r="H78" s="492" t="s">
        <v>6027</v>
      </c>
    </row>
    <row r="79" spans="1:8" s="61" customFormat="1" ht="15.75" customHeight="1">
      <c r="A79" s="411" t="s">
        <v>791</v>
      </c>
      <c r="B79" s="276" t="s">
        <v>3602</v>
      </c>
      <c r="D79" t="s">
        <v>2801</v>
      </c>
      <c r="E79" s="265" t="s">
        <v>3923</v>
      </c>
      <c r="G79" s="65">
        <f>$AXC$870</f>
        <v>27131.7</v>
      </c>
      <c r="H79" s="492" t="s">
        <v>6032</v>
      </c>
    </row>
    <row r="80" spans="1:8" s="61" customFormat="1" ht="15.75" customHeight="1">
      <c r="A80" s="411" t="s">
        <v>792</v>
      </c>
      <c r="B80" s="276" t="s">
        <v>3617</v>
      </c>
      <c r="D80" t="s">
        <v>3865</v>
      </c>
      <c r="E80" s="265" t="s">
        <v>3926</v>
      </c>
      <c r="G80" s="65">
        <f>$BCQ$870</f>
        <v>27116.499999999996</v>
      </c>
      <c r="H80" s="492" t="s">
        <v>5960</v>
      </c>
    </row>
    <row r="81" spans="1:8" s="61" customFormat="1" ht="15.75" customHeight="1">
      <c r="A81" s="411" t="s">
        <v>793</v>
      </c>
      <c r="B81" s="277" t="s">
        <v>1671</v>
      </c>
      <c r="D81" t="s">
        <v>2787</v>
      </c>
      <c r="E81" s="265" t="s">
        <v>3900</v>
      </c>
      <c r="G81" s="65">
        <f>$RP$870</f>
        <v>27114.30000000001</v>
      </c>
      <c r="H81" s="492" t="s">
        <v>6034</v>
      </c>
    </row>
    <row r="82" spans="1:8" s="61" customFormat="1" ht="15.75" customHeight="1">
      <c r="A82" s="411" t="s">
        <v>794</v>
      </c>
      <c r="B82" s="106" t="s">
        <v>2707</v>
      </c>
      <c r="D82" t="s">
        <v>2163</v>
      </c>
      <c r="E82" s="265" t="s">
        <v>3916</v>
      </c>
      <c r="G82" s="65">
        <f>$AHN$870</f>
        <v>27098.300000000007</v>
      </c>
      <c r="H82" s="492" t="s">
        <v>6025</v>
      </c>
    </row>
    <row r="83" spans="1:8" s="61" customFormat="1" ht="15.75" customHeight="1">
      <c r="A83" s="411" t="s">
        <v>795</v>
      </c>
      <c r="B83" s="276" t="s">
        <v>3627</v>
      </c>
      <c r="D83" t="s">
        <v>3876</v>
      </c>
      <c r="E83" s="265" t="s">
        <v>3919</v>
      </c>
      <c r="G83" s="65">
        <f>$BGL$870</f>
        <v>27034.599999999995</v>
      </c>
      <c r="H83" s="492" t="s">
        <v>5958</v>
      </c>
    </row>
    <row r="84" spans="1:8" s="61" customFormat="1" ht="15.75" customHeight="1">
      <c r="A84" s="411" t="s">
        <v>796</v>
      </c>
      <c r="B84" s="106" t="s">
        <v>682</v>
      </c>
      <c r="D84" t="s">
        <v>2757</v>
      </c>
      <c r="E84" s="265" t="s">
        <v>2810</v>
      </c>
      <c r="G84" s="65">
        <f>$HX$870</f>
        <v>26913.399999999994</v>
      </c>
      <c r="H84" s="492" t="s">
        <v>6028</v>
      </c>
    </row>
    <row r="85" spans="1:8" s="61" customFormat="1" ht="15.75" customHeight="1">
      <c r="A85" s="411" t="s">
        <v>797</v>
      </c>
      <c r="B85" s="276" t="s">
        <v>3616</v>
      </c>
      <c r="D85" t="s">
        <v>3864</v>
      </c>
      <c r="E85" s="265" t="s">
        <v>2822</v>
      </c>
      <c r="G85" s="65">
        <f>$BCH$870</f>
        <v>26829.8</v>
      </c>
      <c r="H85" s="492" t="s">
        <v>6031</v>
      </c>
    </row>
    <row r="86" spans="1:8" s="61" customFormat="1" ht="15.75" customHeight="1">
      <c r="A86" s="411" t="s">
        <v>798</v>
      </c>
      <c r="B86" s="106" t="s">
        <v>3603</v>
      </c>
      <c r="D86" t="s">
        <v>2802</v>
      </c>
      <c r="E86" s="265" t="s">
        <v>3924</v>
      </c>
      <c r="G86" s="65">
        <f>$AXL$870</f>
        <v>26822.6</v>
      </c>
      <c r="H86" s="492" t="s">
        <v>6031</v>
      </c>
    </row>
    <row r="87" spans="1:8" s="61" customFormat="1" ht="15.75" customHeight="1">
      <c r="A87" s="411" t="s">
        <v>799</v>
      </c>
      <c r="B87" s="276" t="s">
        <v>3619</v>
      </c>
      <c r="D87" t="s">
        <v>3867</v>
      </c>
      <c r="E87" s="265" t="s">
        <v>2823</v>
      </c>
      <c r="G87" s="65">
        <f>$BDI$870</f>
        <v>26775.400000000005</v>
      </c>
      <c r="H87" s="492" t="s">
        <v>5629</v>
      </c>
    </row>
    <row r="88" spans="1:8" s="61" customFormat="1" ht="15.75" customHeight="1">
      <c r="A88" s="411" t="s">
        <v>800</v>
      </c>
      <c r="B88" s="106" t="s">
        <v>2722</v>
      </c>
      <c r="D88" t="s">
        <v>2285</v>
      </c>
      <c r="E88" s="265" t="s">
        <v>2816</v>
      </c>
      <c r="G88" s="65">
        <f>$AOC$870</f>
        <v>26733.599999999999</v>
      </c>
      <c r="H88" s="492" t="s">
        <v>6020</v>
      </c>
    </row>
    <row r="89" spans="1:8" s="61" customFormat="1" ht="15.75" customHeight="1">
      <c r="A89" s="411" t="s">
        <v>801</v>
      </c>
      <c r="B89" s="277" t="s">
        <v>1668</v>
      </c>
      <c r="D89" t="s">
        <v>2753</v>
      </c>
      <c r="E89" s="265" t="s">
        <v>3890</v>
      </c>
      <c r="G89" s="65">
        <f>$PE$870</f>
        <v>26732.5</v>
      </c>
      <c r="H89" s="492" t="s">
        <v>6019</v>
      </c>
    </row>
    <row r="90" spans="1:8" s="61" customFormat="1" ht="15.75" customHeight="1">
      <c r="A90" s="411" t="s">
        <v>802</v>
      </c>
      <c r="B90" s="106" t="s">
        <v>2708</v>
      </c>
      <c r="D90" t="s">
        <v>2287</v>
      </c>
      <c r="E90" s="265" t="s">
        <v>3919</v>
      </c>
      <c r="G90" s="65">
        <f>$AOU$870</f>
        <v>26640.850000000013</v>
      </c>
      <c r="H90" s="492" t="s">
        <v>5846</v>
      </c>
    </row>
    <row r="91" spans="1:8" s="61" customFormat="1" ht="15.75" customHeight="1">
      <c r="A91" s="411" t="s">
        <v>803</v>
      </c>
      <c r="B91" s="106" t="s">
        <v>668</v>
      </c>
      <c r="D91" t="s">
        <v>2750</v>
      </c>
      <c r="E91" s="265" t="s">
        <v>2293</v>
      </c>
      <c r="G91" s="65">
        <f>$SH$870</f>
        <v>26585.499999999996</v>
      </c>
      <c r="H91" s="492" t="s">
        <v>6035</v>
      </c>
    </row>
    <row r="92" spans="1:8" s="61" customFormat="1" ht="15.75" customHeight="1">
      <c r="A92" s="411" t="s">
        <v>804</v>
      </c>
      <c r="B92" s="106" t="s">
        <v>2709</v>
      </c>
      <c r="D92" t="s">
        <v>2282</v>
      </c>
      <c r="E92" s="265" t="s">
        <v>3915</v>
      </c>
      <c r="G92" s="65">
        <f>$ANB$870</f>
        <v>26542.599999999995</v>
      </c>
      <c r="H92" s="492" t="s">
        <v>5847</v>
      </c>
    </row>
    <row r="93" spans="1:8" s="61" customFormat="1" ht="15.75" customHeight="1">
      <c r="A93" s="411" t="s">
        <v>805</v>
      </c>
      <c r="B93" s="106" t="s">
        <v>2726</v>
      </c>
      <c r="D93" t="s">
        <v>2278</v>
      </c>
      <c r="E93" s="265" t="s">
        <v>2815</v>
      </c>
      <c r="G93" s="65">
        <f>$ALR$870</f>
        <v>26235.8</v>
      </c>
      <c r="H93" s="492" t="s">
        <v>6028</v>
      </c>
    </row>
    <row r="94" spans="1:8" s="61" customFormat="1" ht="15.75" customHeight="1">
      <c r="A94" s="411" t="s">
        <v>806</v>
      </c>
      <c r="B94" s="106" t="s">
        <v>2713</v>
      </c>
      <c r="D94" t="s">
        <v>2281</v>
      </c>
      <c r="E94" s="265" t="s">
        <v>3914</v>
      </c>
      <c r="G94" s="65">
        <f>$AMS$870</f>
        <v>26173.300000000003</v>
      </c>
      <c r="H94" s="492" t="s">
        <v>6025</v>
      </c>
    </row>
    <row r="95" spans="1:8" s="61" customFormat="1" ht="15.75" customHeight="1">
      <c r="A95" s="411" t="s">
        <v>807</v>
      </c>
      <c r="B95" s="276" t="s">
        <v>3606</v>
      </c>
      <c r="D95" t="s">
        <v>2805</v>
      </c>
      <c r="E95" s="265" t="s">
        <v>2824</v>
      </c>
      <c r="G95" s="65">
        <f>$AYM$870</f>
        <v>26158.000000000004</v>
      </c>
      <c r="H95" s="492" t="s">
        <v>5960</v>
      </c>
    </row>
    <row r="96" spans="1:8" s="61" customFormat="1" ht="15.75" customHeight="1">
      <c r="A96" s="411" t="s">
        <v>808</v>
      </c>
      <c r="B96" s="277" t="s">
        <v>1656</v>
      </c>
      <c r="D96" t="s">
        <v>2798</v>
      </c>
      <c r="E96" s="265" t="s">
        <v>2823</v>
      </c>
      <c r="G96" s="65">
        <f>$ASG$870</f>
        <v>26125.100000000006</v>
      </c>
      <c r="H96" s="492" t="s">
        <v>6023</v>
      </c>
    </row>
    <row r="97" spans="1:8" s="61" customFormat="1" ht="15.75" customHeight="1">
      <c r="A97" s="411" t="s">
        <v>809</v>
      </c>
      <c r="B97" s="106" t="s">
        <v>2819</v>
      </c>
      <c r="D97" t="s">
        <v>2795</v>
      </c>
      <c r="E97" s="265" t="s">
        <v>3915</v>
      </c>
      <c r="G97" s="65">
        <f>$AGV$870</f>
        <v>26017.200000000004</v>
      </c>
      <c r="H97" s="492" t="s">
        <v>6036</v>
      </c>
    </row>
    <row r="98" spans="1:8" s="61" customFormat="1" ht="15.75" customHeight="1">
      <c r="A98" s="411" t="s">
        <v>810</v>
      </c>
      <c r="B98" s="277" t="s">
        <v>1649</v>
      </c>
      <c r="D98" t="s">
        <v>2766</v>
      </c>
      <c r="E98" s="265" t="s">
        <v>2812</v>
      </c>
      <c r="G98" s="65">
        <f>$KR$870</f>
        <v>26005.95</v>
      </c>
      <c r="H98" s="492" t="s">
        <v>6035</v>
      </c>
    </row>
    <row r="99" spans="1:8" s="61" customFormat="1" ht="15.75" customHeight="1">
      <c r="A99" s="411" t="s">
        <v>811</v>
      </c>
      <c r="B99" s="276" t="s">
        <v>3628</v>
      </c>
      <c r="D99" t="s">
        <v>3877</v>
      </c>
      <c r="E99" s="265" t="s">
        <v>3926</v>
      </c>
      <c r="G99" s="65">
        <f>$BGU$870</f>
        <v>25886.7</v>
      </c>
      <c r="H99" s="492" t="s">
        <v>5959</v>
      </c>
    </row>
    <row r="100" spans="1:8" s="61" customFormat="1" ht="15.75" customHeight="1">
      <c r="A100" s="411" t="s">
        <v>812</v>
      </c>
      <c r="B100" s="106" t="s">
        <v>2208</v>
      </c>
      <c r="D100" t="s">
        <v>2759</v>
      </c>
      <c r="E100" s="265" t="s">
        <v>2814</v>
      </c>
      <c r="G100" s="65">
        <f>$XV$870</f>
        <v>25864.999999999989</v>
      </c>
      <c r="H100" s="492" t="s">
        <v>6037</v>
      </c>
    </row>
    <row r="101" spans="1:8" s="61" customFormat="1" ht="15.75" customHeight="1">
      <c r="A101" s="411" t="s">
        <v>813</v>
      </c>
      <c r="B101" s="106" t="s">
        <v>686</v>
      </c>
      <c r="D101" t="s">
        <v>2786</v>
      </c>
      <c r="E101" s="265" t="s">
        <v>3892</v>
      </c>
      <c r="G101" s="65">
        <f>$PW$870</f>
        <v>25784.399999999994</v>
      </c>
      <c r="H101" s="492" t="s">
        <v>6038</v>
      </c>
    </row>
    <row r="102" spans="1:8" s="61" customFormat="1" ht="15.75" customHeight="1">
      <c r="A102" s="411" t="s">
        <v>814</v>
      </c>
      <c r="B102" s="106" t="s">
        <v>658</v>
      </c>
      <c r="D102" t="s">
        <v>2769</v>
      </c>
      <c r="E102" s="265" t="s">
        <v>3895</v>
      </c>
      <c r="G102" s="65">
        <f>$JZ$870</f>
        <v>25657.400000000009</v>
      </c>
      <c r="H102" s="492" t="s">
        <v>6028</v>
      </c>
    </row>
    <row r="103" spans="1:8" s="61" customFormat="1" ht="15.75" customHeight="1">
      <c r="A103" s="411" t="s">
        <v>1946</v>
      </c>
      <c r="B103" s="106" t="s">
        <v>2194</v>
      </c>
      <c r="D103" t="s">
        <v>2781</v>
      </c>
      <c r="E103" s="265" t="s">
        <v>3914</v>
      </c>
      <c r="G103" s="65">
        <f>$ABQ$870</f>
        <v>25611</v>
      </c>
      <c r="H103" s="492" t="s">
        <v>5889</v>
      </c>
    </row>
    <row r="104" spans="1:8" s="61" customFormat="1" ht="15.75" customHeight="1">
      <c r="A104" s="411" t="s">
        <v>2165</v>
      </c>
      <c r="B104" s="106" t="s">
        <v>3666</v>
      </c>
      <c r="D104" t="s">
        <v>3875</v>
      </c>
      <c r="E104" s="265" t="s">
        <v>3924</v>
      </c>
      <c r="G104" s="65">
        <f>$BGC$870</f>
        <v>25536.149999999998</v>
      </c>
      <c r="H104" s="492" t="s">
        <v>5959</v>
      </c>
    </row>
    <row r="105" spans="1:8" s="61" customFormat="1" ht="15.75" customHeight="1">
      <c r="A105" s="411" t="s">
        <v>2166</v>
      </c>
      <c r="B105" s="276" t="s">
        <v>3623</v>
      </c>
      <c r="D105" t="s">
        <v>3871</v>
      </c>
      <c r="E105" s="265" t="s">
        <v>2824</v>
      </c>
      <c r="G105" s="65">
        <f>$BES$870</f>
        <v>25351.1</v>
      </c>
      <c r="H105" s="492" t="s">
        <v>5850</v>
      </c>
    </row>
    <row r="106" spans="1:8" s="61" customFormat="1" ht="15.75" customHeight="1">
      <c r="A106" s="411" t="s">
        <v>2167</v>
      </c>
      <c r="B106" s="106" t="s">
        <v>2205</v>
      </c>
      <c r="D106" t="s">
        <v>2777</v>
      </c>
      <c r="E106" s="265" t="s">
        <v>3913</v>
      </c>
      <c r="G106" s="65">
        <f>$AAY$870</f>
        <v>25328.050000000003</v>
      </c>
      <c r="H106" s="492" t="s">
        <v>5889</v>
      </c>
    </row>
    <row r="107" spans="1:8" s="61" customFormat="1" ht="15.75" customHeight="1">
      <c r="A107" s="411" t="s">
        <v>2168</v>
      </c>
      <c r="B107" s="277" t="s">
        <v>1654</v>
      </c>
      <c r="D107" t="s">
        <v>3854</v>
      </c>
      <c r="E107" s="265" t="s">
        <v>3911</v>
      </c>
      <c r="G107" s="65">
        <f>$YW$870</f>
        <v>25289.499999999989</v>
      </c>
      <c r="H107" s="492" t="s">
        <v>5845</v>
      </c>
    </row>
    <row r="108" spans="1:8" s="61" customFormat="1" ht="15.75" customHeight="1">
      <c r="A108" s="411" t="s">
        <v>2169</v>
      </c>
      <c r="B108" s="105" t="s">
        <v>1346</v>
      </c>
      <c r="D108" t="s">
        <v>2755</v>
      </c>
      <c r="E108" s="265" t="s">
        <v>3903</v>
      </c>
      <c r="G108" s="65">
        <f>$QX$870</f>
        <v>25245.4</v>
      </c>
      <c r="H108" s="492" t="s">
        <v>5889</v>
      </c>
    </row>
    <row r="109" spans="1:8" s="61" customFormat="1" ht="15.75" customHeight="1">
      <c r="A109" s="411" t="s">
        <v>2170</v>
      </c>
      <c r="B109" s="106" t="s">
        <v>2721</v>
      </c>
      <c r="D109" t="s">
        <v>2268</v>
      </c>
      <c r="E109" s="265" t="s">
        <v>2817</v>
      </c>
      <c r="G109" s="65">
        <f>$AIF$870</f>
        <v>25212.899999999994</v>
      </c>
      <c r="H109" s="492" t="s">
        <v>5959</v>
      </c>
    </row>
    <row r="110" spans="1:8" s="61" customFormat="1" ht="15.75" customHeight="1">
      <c r="A110" s="411" t="s">
        <v>2171</v>
      </c>
      <c r="B110" s="106" t="s">
        <v>2719</v>
      </c>
      <c r="D110" t="s">
        <v>2289</v>
      </c>
      <c r="E110" s="265" t="s">
        <v>2823</v>
      </c>
      <c r="G110" s="65">
        <f>$APM$870</f>
        <v>25181.199999999997</v>
      </c>
      <c r="H110" s="492" t="s">
        <v>5629</v>
      </c>
    </row>
    <row r="111" spans="1:8" s="61" customFormat="1" ht="15.75" customHeight="1">
      <c r="A111" s="411" t="s">
        <v>2172</v>
      </c>
      <c r="B111" s="106" t="s">
        <v>2835</v>
      </c>
      <c r="D111" t="s">
        <v>2271</v>
      </c>
      <c r="E111" s="265" t="s">
        <v>3917</v>
      </c>
      <c r="G111" s="65">
        <f>$AJG$870</f>
        <v>25116.600000000002</v>
      </c>
      <c r="H111" s="492" t="s">
        <v>5847</v>
      </c>
    </row>
    <row r="112" spans="1:8" s="61" customFormat="1" ht="15.75" customHeight="1">
      <c r="A112" s="411" t="s">
        <v>2173</v>
      </c>
      <c r="B112" s="106" t="s">
        <v>162</v>
      </c>
      <c r="D112" t="s">
        <v>2740</v>
      </c>
      <c r="E112" s="265" t="s">
        <v>3889</v>
      </c>
      <c r="G112" s="65">
        <f>$HF$870</f>
        <v>24816.7</v>
      </c>
      <c r="H112" s="492" t="s">
        <v>5630</v>
      </c>
    </row>
    <row r="113" spans="1:8" s="61" customFormat="1" ht="15.75" customHeight="1">
      <c r="A113" s="411" t="s">
        <v>2174</v>
      </c>
      <c r="B113" s="106" t="s">
        <v>2196</v>
      </c>
      <c r="D113" t="s">
        <v>2768</v>
      </c>
      <c r="E113" s="265" t="s">
        <v>2816</v>
      </c>
      <c r="G113" s="65">
        <f>$ZX$870</f>
        <v>24800.200000000004</v>
      </c>
      <c r="H113" s="492" t="s">
        <v>5959</v>
      </c>
    </row>
    <row r="114" spans="1:8" s="61" customFormat="1" ht="15.75" customHeight="1">
      <c r="A114" s="411" t="s">
        <v>2175</v>
      </c>
      <c r="B114" s="277" t="s">
        <v>1658</v>
      </c>
      <c r="D114" t="s">
        <v>2751</v>
      </c>
      <c r="E114" s="265" t="s">
        <v>3900</v>
      </c>
      <c r="G114" s="65">
        <f>$OM$870</f>
        <v>24648.999999999993</v>
      </c>
      <c r="H114" s="492" t="s">
        <v>5889</v>
      </c>
    </row>
    <row r="115" spans="1:8" s="61" customFormat="1" ht="15.75" customHeight="1">
      <c r="A115" s="411" t="s">
        <v>2176</v>
      </c>
      <c r="B115" s="106" t="s">
        <v>2706</v>
      </c>
      <c r="D115" t="s">
        <v>2290</v>
      </c>
      <c r="E115" s="265" t="s">
        <v>2815</v>
      </c>
      <c r="G115" s="65">
        <f>$AQE$870</f>
        <v>24619.200000000008</v>
      </c>
      <c r="H115" s="492" t="s">
        <v>5889</v>
      </c>
    </row>
    <row r="116" spans="1:8" s="61" customFormat="1" ht="15.75" customHeight="1">
      <c r="A116" s="411" t="s">
        <v>2177</v>
      </c>
      <c r="B116" s="277" t="s">
        <v>1749</v>
      </c>
      <c r="D116" t="s">
        <v>2775</v>
      </c>
      <c r="E116" s="265" t="s">
        <v>3898</v>
      </c>
      <c r="G116" s="65">
        <f>$NL$870</f>
        <v>24597.499999999996</v>
      </c>
      <c r="H116" s="492" t="s">
        <v>5849</v>
      </c>
    </row>
    <row r="117" spans="1:8" s="61" customFormat="1" ht="15.75" customHeight="1">
      <c r="A117" s="411" t="s">
        <v>2178</v>
      </c>
      <c r="B117" s="276" t="s">
        <v>3622</v>
      </c>
      <c r="D117" t="s">
        <v>3870</v>
      </c>
      <c r="E117" s="265" t="s">
        <v>2822</v>
      </c>
      <c r="G117" s="65">
        <f>$BEJ$870</f>
        <v>24578.900000000005</v>
      </c>
      <c r="H117" s="492" t="s">
        <v>6020</v>
      </c>
    </row>
    <row r="118" spans="1:8" s="61" customFormat="1" ht="15.75" customHeight="1">
      <c r="A118" s="411" t="s">
        <v>2179</v>
      </c>
      <c r="B118" s="106" t="s">
        <v>2211</v>
      </c>
      <c r="D118" t="s">
        <v>2779</v>
      </c>
      <c r="E118" s="265" t="s">
        <v>2818</v>
      </c>
      <c r="G118" s="65">
        <f>$AAG$870</f>
        <v>24444.299999999996</v>
      </c>
      <c r="H118" s="492" t="s">
        <v>5960</v>
      </c>
    </row>
    <row r="119" spans="1:8" s="61" customFormat="1" ht="15.75" customHeight="1">
      <c r="A119" s="411" t="s">
        <v>2180</v>
      </c>
      <c r="B119" s="276" t="s">
        <v>3604</v>
      </c>
      <c r="D119" t="s">
        <v>2803</v>
      </c>
      <c r="E119" s="265" t="s">
        <v>2294</v>
      </c>
      <c r="G119" s="65">
        <f>$AXU$870</f>
        <v>24397.599999999995</v>
      </c>
      <c r="H119" s="492" t="s">
        <v>5960</v>
      </c>
    </row>
    <row r="120" spans="1:8" s="61" customFormat="1" ht="15.75" customHeight="1">
      <c r="A120" s="411" t="s">
        <v>2181</v>
      </c>
      <c r="B120" s="106" t="s">
        <v>2724</v>
      </c>
      <c r="D120" t="s">
        <v>2797</v>
      </c>
      <c r="E120" s="265" t="s">
        <v>3920</v>
      </c>
      <c r="G120" s="65">
        <f>$AQN$870</f>
        <v>24307.000000000007</v>
      </c>
      <c r="H120" s="492" t="s">
        <v>5628</v>
      </c>
    </row>
    <row r="121" spans="1:8" s="61" customFormat="1" ht="15.75" customHeight="1">
      <c r="A121" s="411" t="s">
        <v>2182</v>
      </c>
      <c r="B121" s="277" t="s">
        <v>23</v>
      </c>
      <c r="D121" t="s">
        <v>2780</v>
      </c>
      <c r="E121" s="265" t="s">
        <v>3901</v>
      </c>
      <c r="G121" s="65">
        <f>$OV$870</f>
        <v>24260.599999999995</v>
      </c>
      <c r="H121" s="492" t="s">
        <v>5958</v>
      </c>
    </row>
    <row r="122" spans="1:8" s="61" customFormat="1" ht="15.75" customHeight="1">
      <c r="A122" s="411" t="s">
        <v>2183</v>
      </c>
      <c r="B122" s="106" t="s">
        <v>675</v>
      </c>
      <c r="D122" t="s">
        <v>3849</v>
      </c>
      <c r="E122" s="265" t="s">
        <v>3905</v>
      </c>
      <c r="G122" s="65">
        <f>$MB$870</f>
        <v>24170.350000000006</v>
      </c>
      <c r="H122" s="492" t="s">
        <v>5852</v>
      </c>
    </row>
    <row r="123" spans="1:8" s="61" customFormat="1" ht="15.75" customHeight="1">
      <c r="A123" s="411" t="s">
        <v>2184</v>
      </c>
      <c r="B123" s="106" t="s">
        <v>2197</v>
      </c>
      <c r="D123" t="s">
        <v>2791</v>
      </c>
      <c r="E123" s="265" t="s">
        <v>3913</v>
      </c>
      <c r="G123" s="65">
        <f>$ABH$870</f>
        <v>24020.799999999999</v>
      </c>
      <c r="H123" s="492" t="s">
        <v>5891</v>
      </c>
    </row>
    <row r="124" spans="1:8" s="61" customFormat="1" ht="15.75" customHeight="1">
      <c r="A124" s="411" t="s">
        <v>2185</v>
      </c>
      <c r="B124" s="276" t="s">
        <v>3607</v>
      </c>
      <c r="D124" t="s">
        <v>2806</v>
      </c>
      <c r="E124" s="265" t="s">
        <v>3911</v>
      </c>
      <c r="G124" s="65">
        <f>$AYV$870</f>
        <v>23824.149999999987</v>
      </c>
      <c r="H124" s="492" t="s">
        <v>5629</v>
      </c>
    </row>
    <row r="125" spans="1:8" s="61" customFormat="1" ht="15.75" customHeight="1">
      <c r="A125" s="411" t="s">
        <v>2186</v>
      </c>
      <c r="B125" s="276" t="s">
        <v>3609</v>
      </c>
      <c r="D125" t="s">
        <v>2821</v>
      </c>
      <c r="E125" s="265" t="s">
        <v>3907</v>
      </c>
      <c r="G125" s="65">
        <f>$AZW$870</f>
        <v>23820.899999999998</v>
      </c>
      <c r="H125" s="492" t="s">
        <v>5845</v>
      </c>
    </row>
    <row r="126" spans="1:8" s="61" customFormat="1" ht="15.75" customHeight="1">
      <c r="A126" s="411" t="s">
        <v>2187</v>
      </c>
      <c r="B126" s="106" t="s">
        <v>700</v>
      </c>
      <c r="D126" t="s">
        <v>2774</v>
      </c>
      <c r="E126" s="265" t="s">
        <v>3890</v>
      </c>
      <c r="G126" s="65">
        <f>$NU$870</f>
        <v>23661.199999999993</v>
      </c>
      <c r="H126" s="492" t="s">
        <v>6039</v>
      </c>
    </row>
    <row r="127" spans="1:8" s="61" customFormat="1" ht="15.75" customHeight="1">
      <c r="A127" s="411" t="s">
        <v>2188</v>
      </c>
      <c r="B127" s="106" t="s">
        <v>2193</v>
      </c>
      <c r="D127" t="s">
        <v>2792</v>
      </c>
      <c r="E127" s="265" t="s">
        <v>3912</v>
      </c>
      <c r="G127" s="65">
        <f>$ADJ$870</f>
        <v>23268.899999999998</v>
      </c>
      <c r="H127" s="492" t="s">
        <v>5849</v>
      </c>
    </row>
    <row r="128" spans="1:8" s="61" customFormat="1" ht="15.75" customHeight="1">
      <c r="A128" s="411" t="s">
        <v>2296</v>
      </c>
      <c r="B128" s="276" t="s">
        <v>3621</v>
      </c>
      <c r="D128" t="s">
        <v>3869</v>
      </c>
      <c r="E128" s="265" t="s">
        <v>3920</v>
      </c>
      <c r="G128" s="65">
        <f>$BEA$870</f>
        <v>23263.900000000005</v>
      </c>
      <c r="H128" s="492" t="s">
        <v>5959</v>
      </c>
    </row>
    <row r="129" spans="1:8" s="61" customFormat="1" ht="15.75" customHeight="1">
      <c r="A129" s="411" t="s">
        <v>2297</v>
      </c>
      <c r="B129" s="276" t="s">
        <v>3624</v>
      </c>
      <c r="D129" t="s">
        <v>3872</v>
      </c>
      <c r="E129" s="265" t="s">
        <v>3919</v>
      </c>
      <c r="G129" s="65">
        <f>$BFB$870</f>
        <v>23078.300000000007</v>
      </c>
      <c r="H129" s="492" t="s">
        <v>5845</v>
      </c>
    </row>
    <row r="130" spans="1:8" s="61" customFormat="1" ht="15.75" customHeight="1">
      <c r="A130" s="411" t="s">
        <v>2298</v>
      </c>
      <c r="B130" s="106" t="s">
        <v>694</v>
      </c>
      <c r="D130" t="s">
        <v>2772</v>
      </c>
      <c r="E130" s="265" t="s">
        <v>3892</v>
      </c>
      <c r="G130" s="65">
        <f>$RG$870</f>
        <v>22990.749999999996</v>
      </c>
      <c r="H130" s="492" t="s">
        <v>6024</v>
      </c>
    </row>
    <row r="131" spans="1:8" s="61" customFormat="1" ht="15.75" customHeight="1">
      <c r="A131" s="411" t="s">
        <v>2676</v>
      </c>
      <c r="B131" s="277" t="s">
        <v>1657</v>
      </c>
      <c r="D131" t="s">
        <v>2776</v>
      </c>
      <c r="E131" s="265" t="s">
        <v>3907</v>
      </c>
      <c r="G131" s="65">
        <f>$TR$870</f>
        <v>22598.250000000007</v>
      </c>
      <c r="H131" s="492" t="s">
        <v>5852</v>
      </c>
    </row>
    <row r="132" spans="1:8" s="61" customFormat="1" ht="15.75" customHeight="1">
      <c r="A132" s="411" t="s">
        <v>2677</v>
      </c>
      <c r="B132" s="277" t="s">
        <v>1</v>
      </c>
      <c r="D132" t="s">
        <v>2788</v>
      </c>
      <c r="E132" s="265" t="s">
        <v>3908</v>
      </c>
      <c r="G132" s="65">
        <f>$UJ$870</f>
        <v>22368.499999999996</v>
      </c>
      <c r="H132" s="492" t="s">
        <v>5628</v>
      </c>
    </row>
    <row r="133" spans="1:8" s="61" customFormat="1" ht="15.75" customHeight="1">
      <c r="A133" s="411" t="s">
        <v>2678</v>
      </c>
      <c r="B133" s="106" t="s">
        <v>633</v>
      </c>
      <c r="D133" t="s">
        <v>2765</v>
      </c>
      <c r="E133" s="265" t="s">
        <v>3902</v>
      </c>
      <c r="G133" s="65">
        <f>$UA$870</f>
        <v>21538.750000000004</v>
      </c>
      <c r="H133" s="492" t="s">
        <v>5629</v>
      </c>
    </row>
    <row r="134" spans="1:8" s="61" customFormat="1" ht="15.75" customHeight="1">
      <c r="A134" s="411" t="s">
        <v>2679</v>
      </c>
      <c r="B134" s="277" t="s">
        <v>1690</v>
      </c>
      <c r="D134" t="s">
        <v>3855</v>
      </c>
      <c r="E134" s="265" t="s">
        <v>3912</v>
      </c>
      <c r="G134" s="65">
        <f>$ZF$870</f>
        <v>20197.099999999995</v>
      </c>
      <c r="H134" s="492" t="s">
        <v>5628</v>
      </c>
    </row>
    <row r="135" spans="1:8" s="61" customFormat="1" ht="15.75" customHeight="1">
      <c r="A135" s="411" t="s">
        <v>2680</v>
      </c>
      <c r="B135" s="277" t="s">
        <v>1667</v>
      </c>
      <c r="D135" t="s">
        <v>2770</v>
      </c>
      <c r="E135" s="265" t="s">
        <v>3908</v>
      </c>
      <c r="G135" s="65">
        <f>$VB$870</f>
        <v>19506.900000000005</v>
      </c>
      <c r="H135" s="492" t="s">
        <v>5630</v>
      </c>
    </row>
    <row r="136" spans="1:8" s="61" customFormat="1" ht="15.75" customHeight="1">
      <c r="A136" s="411" t="s">
        <v>2681</v>
      </c>
      <c r="B136" s="106" t="s">
        <v>639</v>
      </c>
      <c r="D136" t="s">
        <v>3857</v>
      </c>
      <c r="E136" s="265" t="s">
        <v>2816</v>
      </c>
      <c r="G136" s="65">
        <f>$AEB$870</f>
        <v>19375.349999999995</v>
      </c>
      <c r="H136" s="492" t="s">
        <v>5627</v>
      </c>
    </row>
    <row r="137" spans="1:8" s="61" customFormat="1" ht="15.75" customHeight="1">
      <c r="A137" s="411" t="s">
        <v>2682</v>
      </c>
      <c r="B137" s="277" t="s">
        <v>1665</v>
      </c>
      <c r="D137" t="s">
        <v>2783</v>
      </c>
      <c r="E137" s="265" t="s">
        <v>3908</v>
      </c>
      <c r="G137" s="65">
        <f>$VT$870</f>
        <v>19250.799999999996</v>
      </c>
      <c r="H137" s="492" t="s">
        <v>5627</v>
      </c>
    </row>
    <row r="138" spans="1:8" s="61" customFormat="1" ht="15.75" customHeight="1">
      <c r="A138" s="411" t="s">
        <v>2683</v>
      </c>
      <c r="B138" s="106" t="s">
        <v>2189</v>
      </c>
      <c r="D138" t="s">
        <v>2799</v>
      </c>
      <c r="E138" s="265" t="s">
        <v>3921</v>
      </c>
      <c r="G138" s="65">
        <f>$ASY$870</f>
        <v>17431.7</v>
      </c>
      <c r="H138" s="492" t="s">
        <v>5628</v>
      </c>
    </row>
    <row r="139" spans="1:8" s="39" customFormat="1" ht="15">
      <c r="A139" s="5"/>
    </row>
    <row r="140" spans="1:8" s="39" customFormat="1" ht="15.75">
      <c r="A140" s="81" t="s">
        <v>2833</v>
      </c>
      <c r="B140" s="158"/>
      <c r="C140" s="61"/>
      <c r="D140" s="84"/>
      <c r="E140" s="76"/>
      <c r="F140" s="72"/>
      <c r="G140" s="248"/>
      <c r="H140" s="100"/>
    </row>
    <row r="141" spans="1:8" s="39" customFormat="1" ht="15.75">
      <c r="A141" s="39" t="s">
        <v>2834</v>
      </c>
      <c r="B141" s="158"/>
      <c r="C141" s="61"/>
      <c r="D141" s="84"/>
      <c r="E141" s="76"/>
      <c r="F141" s="72"/>
      <c r="G141" s="84"/>
      <c r="H141" s="100"/>
    </row>
    <row r="142" spans="1:8" s="39" customFormat="1" ht="15.75">
      <c r="A142" s="340" t="s">
        <v>2796</v>
      </c>
      <c r="B142" s="158"/>
      <c r="C142" s="61"/>
      <c r="D142" s="84"/>
      <c r="E142" s="76"/>
      <c r="F142" s="72"/>
      <c r="G142" s="155"/>
      <c r="H142" s="100"/>
    </row>
    <row r="145" spans="1:16" s="7" customFormat="1" ht="23.25">
      <c r="A145" s="74" t="s">
        <v>629</v>
      </c>
      <c r="B145" s="63"/>
      <c r="C145" s="63"/>
      <c r="G145" s="64"/>
      <c r="H145"/>
      <c r="I145" s="63"/>
      <c r="K145" s="74" t="s">
        <v>630</v>
      </c>
      <c r="L145" s="63"/>
      <c r="M145" s="63"/>
      <c r="N145" s="63"/>
    </row>
    <row r="146" spans="1:16" s="3" customFormat="1" ht="27">
      <c r="A146" s="82" t="s">
        <v>634</v>
      </c>
      <c r="B146" s="7"/>
      <c r="C146" s="7"/>
      <c r="D146" s="179" t="s">
        <v>1308</v>
      </c>
      <c r="E146" s="27" t="s">
        <v>1647</v>
      </c>
      <c r="G146" s="11" t="s">
        <v>53</v>
      </c>
      <c r="H146" s="12" t="s">
        <v>54</v>
      </c>
      <c r="I146" s="12" t="s">
        <v>55</v>
      </c>
      <c r="J146" s="8"/>
      <c r="K146" s="82" t="s">
        <v>635</v>
      </c>
      <c r="M146" s="179" t="s">
        <v>1308</v>
      </c>
      <c r="N146" s="27" t="s">
        <v>1647</v>
      </c>
      <c r="P146" s="19" t="s">
        <v>40</v>
      </c>
    </row>
    <row r="147" spans="1:16" s="96" customFormat="1" ht="15.75" customHeight="1">
      <c r="A147" s="410" t="s">
        <v>0</v>
      </c>
      <c r="B147" s="106" t="s">
        <v>668</v>
      </c>
      <c r="C147" s="61"/>
      <c r="D147" t="s">
        <v>2750</v>
      </c>
      <c r="E147" s="265" t="s">
        <v>2293</v>
      </c>
      <c r="F147" s="61"/>
      <c r="G147" s="387">
        <f>'Punten per wedstrijd'!C1343</f>
        <v>28</v>
      </c>
      <c r="H147" s="388">
        <f>'Punten per wedstrijd'!D1343</f>
        <v>21</v>
      </c>
      <c r="I147" s="389">
        <f>'Punten per wedstrijd'!E1343</f>
        <v>11</v>
      </c>
      <c r="J147" s="410" t="s">
        <v>0</v>
      </c>
      <c r="K147" s="106" t="s">
        <v>153</v>
      </c>
      <c r="L147" s="61"/>
      <c r="M147" t="s">
        <v>3852</v>
      </c>
      <c r="N147" s="265" t="s">
        <v>3904</v>
      </c>
      <c r="O147" s="61"/>
      <c r="P147" s="9">
        <f>SUM(Puntenklassement!D21)</f>
        <v>14285</v>
      </c>
    </row>
    <row r="148" spans="1:16" s="3" customFormat="1" ht="15.75" customHeight="1">
      <c r="A148" s="410" t="s">
        <v>2</v>
      </c>
      <c r="B148" s="106" t="s">
        <v>2726</v>
      </c>
      <c r="C148" s="61"/>
      <c r="D148" t="s">
        <v>2278</v>
      </c>
      <c r="E148" s="265" t="s">
        <v>2815</v>
      </c>
      <c r="F148" s="61"/>
      <c r="G148" s="387">
        <f>'Punten per wedstrijd'!C1357</f>
        <v>18</v>
      </c>
      <c r="H148" s="388">
        <f>'Punten per wedstrijd'!D1357</f>
        <v>14</v>
      </c>
      <c r="I148" s="389">
        <f>'Punten per wedstrijd'!E1357</f>
        <v>5</v>
      </c>
      <c r="J148" s="410" t="s">
        <v>2</v>
      </c>
      <c r="K148" s="106" t="s">
        <v>2725</v>
      </c>
      <c r="L148" s="61"/>
      <c r="M148" t="s">
        <v>2284</v>
      </c>
      <c r="N148" s="265" t="s">
        <v>2816</v>
      </c>
      <c r="O148" s="61"/>
      <c r="P148" s="9">
        <f>SUM(Puntenklassement!D56)</f>
        <v>14203</v>
      </c>
    </row>
    <row r="149" spans="1:16" s="3" customFormat="1" ht="15.75" customHeight="1">
      <c r="A149" s="410" t="s">
        <v>3</v>
      </c>
      <c r="B149" s="106" t="s">
        <v>694</v>
      </c>
      <c r="C149" s="61"/>
      <c r="D149" t="s">
        <v>2772</v>
      </c>
      <c r="E149" s="265" t="s">
        <v>3892</v>
      </c>
      <c r="F149" s="61"/>
      <c r="G149" s="387">
        <f>'Punten per wedstrijd'!C1381</f>
        <v>17</v>
      </c>
      <c r="H149" s="388">
        <f>'Punten per wedstrijd'!D1381</f>
        <v>9</v>
      </c>
      <c r="I149" s="389">
        <f>'Punten per wedstrijd'!E1381</f>
        <v>10</v>
      </c>
      <c r="J149" s="410" t="s">
        <v>3</v>
      </c>
      <c r="K149" s="106" t="s">
        <v>2704</v>
      </c>
      <c r="L149" s="61"/>
      <c r="M149" t="s">
        <v>3858</v>
      </c>
      <c r="N149" s="265" t="s">
        <v>3916</v>
      </c>
      <c r="O149" s="61"/>
      <c r="P149" s="9">
        <f>SUM(Puntenklassement!D80)</f>
        <v>14044</v>
      </c>
    </row>
    <row r="150" spans="1:16" s="3" customFormat="1" ht="15.75" customHeight="1">
      <c r="A150" s="410" t="s">
        <v>5</v>
      </c>
      <c r="B150" s="106" t="s">
        <v>153</v>
      </c>
      <c r="C150" s="61"/>
      <c r="D150" t="s">
        <v>3852</v>
      </c>
      <c r="E150" s="265" t="s">
        <v>3904</v>
      </c>
      <c r="F150" s="61"/>
      <c r="G150" s="387">
        <f>'Punten per wedstrijd'!C1288</f>
        <v>15</v>
      </c>
      <c r="H150" s="388">
        <f>'Punten per wedstrijd'!D1288</f>
        <v>19</v>
      </c>
      <c r="I150" s="389">
        <f>'Punten per wedstrijd'!E1288</f>
        <v>13</v>
      </c>
      <c r="J150" s="410" t="s">
        <v>5</v>
      </c>
      <c r="K150" s="106" t="s">
        <v>667</v>
      </c>
      <c r="L150" s="61"/>
      <c r="M150" t="s">
        <v>2773</v>
      </c>
      <c r="N150" s="265" t="s">
        <v>3894</v>
      </c>
      <c r="O150" s="61"/>
      <c r="P150" s="9">
        <f>SUM(Puntenklassement!D73)</f>
        <v>13800</v>
      </c>
    </row>
    <row r="151" spans="1:16" s="3" customFormat="1" ht="15.75" customHeight="1">
      <c r="A151" s="410" t="s">
        <v>7</v>
      </c>
      <c r="B151" s="105" t="s">
        <v>1343</v>
      </c>
      <c r="C151" s="61"/>
      <c r="D151" t="s">
        <v>2741</v>
      </c>
      <c r="E151" s="265" t="s">
        <v>3892</v>
      </c>
      <c r="F151" s="61"/>
      <c r="G151" s="387">
        <f>'Punten per wedstrijd'!C1348</f>
        <v>15</v>
      </c>
      <c r="H151" s="388">
        <f>'Punten per wedstrijd'!D1348</f>
        <v>8</v>
      </c>
      <c r="I151" s="389">
        <f>'Punten per wedstrijd'!E1348</f>
        <v>3</v>
      </c>
      <c r="J151" s="410" t="s">
        <v>7</v>
      </c>
      <c r="K151" s="276" t="s">
        <v>3605</v>
      </c>
      <c r="L151" s="61"/>
      <c r="M151" t="s">
        <v>2804</v>
      </c>
      <c r="N151" s="265" t="s">
        <v>3912</v>
      </c>
      <c r="O151" s="61"/>
      <c r="P151" s="9">
        <f>SUM(Puntenklassement!D23)</f>
        <v>13777</v>
      </c>
    </row>
    <row r="152" spans="1:16" s="3" customFormat="1" ht="15.75" customHeight="1">
      <c r="A152" s="410" t="s">
        <v>8</v>
      </c>
      <c r="B152" s="276" t="s">
        <v>3626</v>
      </c>
      <c r="C152" s="61"/>
      <c r="D152" t="s">
        <v>3874</v>
      </c>
      <c r="E152" s="265" t="s">
        <v>2824</v>
      </c>
      <c r="F152" s="61"/>
      <c r="G152" s="387">
        <f>'Punten per wedstrijd'!C1382</f>
        <v>15</v>
      </c>
      <c r="H152" s="388">
        <f>'Punten per wedstrijd'!D1382</f>
        <v>5</v>
      </c>
      <c r="I152" s="389">
        <f>'Punten per wedstrijd'!E1382</f>
        <v>4</v>
      </c>
      <c r="J152" s="410" t="s">
        <v>8</v>
      </c>
      <c r="K152" s="106" t="s">
        <v>2710</v>
      </c>
      <c r="L152" s="61"/>
      <c r="M152" t="s">
        <v>2279</v>
      </c>
      <c r="N152" s="265" t="s">
        <v>2815</v>
      </c>
      <c r="O152" s="61"/>
      <c r="P152" s="9">
        <f>SUM(Puntenklassement!D113)</f>
        <v>13501</v>
      </c>
    </row>
    <row r="153" spans="1:16" s="3" customFormat="1" ht="15.75" customHeight="1">
      <c r="A153" s="410" t="s">
        <v>10</v>
      </c>
      <c r="B153" s="106" t="s">
        <v>638</v>
      </c>
      <c r="C153" s="61"/>
      <c r="D153" t="s">
        <v>2762</v>
      </c>
      <c r="E153" s="265" t="s">
        <v>3893</v>
      </c>
      <c r="F153" s="61"/>
      <c r="G153" s="387">
        <f>'Punten per wedstrijd'!C1373</f>
        <v>14</v>
      </c>
      <c r="H153" s="388">
        <f>'Punten per wedstrijd'!D1373</f>
        <v>5</v>
      </c>
      <c r="I153" s="389">
        <f>'Punten per wedstrijd'!E1373</f>
        <v>6</v>
      </c>
      <c r="J153" s="410" t="s">
        <v>10</v>
      </c>
      <c r="K153" s="106" t="s">
        <v>2711</v>
      </c>
      <c r="L153" s="61"/>
      <c r="M153" t="s">
        <v>2272</v>
      </c>
      <c r="N153" s="265" t="s">
        <v>2818</v>
      </c>
      <c r="O153" s="61"/>
      <c r="P153" s="9">
        <f>SUM(Puntenklassement!D50)</f>
        <v>13480</v>
      </c>
    </row>
    <row r="154" spans="1:16" s="3" customFormat="1" ht="15.75" customHeight="1">
      <c r="A154" s="410" t="s">
        <v>12</v>
      </c>
      <c r="B154" s="277" t="s">
        <v>1654</v>
      </c>
      <c r="C154" s="61"/>
      <c r="D154" t="s">
        <v>3854</v>
      </c>
      <c r="E154" s="265" t="s">
        <v>3911</v>
      </c>
      <c r="F154" s="61"/>
      <c r="G154" s="387">
        <f>'Punten per wedstrijd'!C1311</f>
        <v>13</v>
      </c>
      <c r="H154" s="388">
        <f>'Punten per wedstrijd'!D1311</f>
        <v>10</v>
      </c>
      <c r="I154" s="389">
        <f>'Punten per wedstrijd'!E1311</f>
        <v>8</v>
      </c>
      <c r="J154" s="410" t="s">
        <v>12</v>
      </c>
      <c r="K154" s="276" t="s">
        <v>3611</v>
      </c>
      <c r="L154" s="61"/>
      <c r="M154" t="s">
        <v>3859</v>
      </c>
      <c r="N154" s="265" t="s">
        <v>3921</v>
      </c>
      <c r="O154" s="61"/>
      <c r="P154" s="9">
        <f>SUM(Puntenklassement!D49)</f>
        <v>13347</v>
      </c>
    </row>
    <row r="155" spans="1:16" s="61" customFormat="1" ht="15.75" customHeight="1">
      <c r="A155" s="410" t="s">
        <v>14</v>
      </c>
      <c r="B155" s="277" t="s">
        <v>1661</v>
      </c>
      <c r="D155" t="s">
        <v>2745</v>
      </c>
      <c r="E155" s="265" t="s">
        <v>2810</v>
      </c>
      <c r="G155" s="387">
        <f>'Punten per wedstrijd'!C1294</f>
        <v>13</v>
      </c>
      <c r="H155" s="388">
        <f>'Punten per wedstrijd'!D1294</f>
        <v>6</v>
      </c>
      <c r="I155" s="389">
        <f>'Punten per wedstrijd'!E1294</f>
        <v>4</v>
      </c>
      <c r="J155" s="410" t="s">
        <v>14</v>
      </c>
      <c r="K155" s="276" t="s">
        <v>3629</v>
      </c>
      <c r="M155" t="s">
        <v>3878</v>
      </c>
      <c r="N155" s="265" t="s">
        <v>3907</v>
      </c>
      <c r="P155" s="9">
        <f>SUM(Puntenklassement!D133)</f>
        <v>13086</v>
      </c>
    </row>
    <row r="156" spans="1:16" s="3" customFormat="1" ht="15.75" customHeight="1">
      <c r="A156" s="410" t="s">
        <v>16</v>
      </c>
      <c r="B156" s="106" t="s">
        <v>2722</v>
      </c>
      <c r="C156" s="61"/>
      <c r="D156" t="s">
        <v>2285</v>
      </c>
      <c r="E156" s="265" t="s">
        <v>2816</v>
      </c>
      <c r="F156" s="61"/>
      <c r="G156" s="387">
        <f>'Punten per wedstrijd'!C1401</f>
        <v>12</v>
      </c>
      <c r="H156" s="388">
        <f>'Punten per wedstrijd'!D1401</f>
        <v>12</v>
      </c>
      <c r="I156" s="389">
        <f>'Punten per wedstrijd'!E1401</f>
        <v>7</v>
      </c>
      <c r="J156" s="410" t="s">
        <v>16</v>
      </c>
      <c r="K156" s="106" t="s">
        <v>2716</v>
      </c>
      <c r="L156" s="61"/>
      <c r="M156" t="s">
        <v>2288</v>
      </c>
      <c r="N156" s="265" t="s">
        <v>2816</v>
      </c>
      <c r="O156" s="61"/>
      <c r="P156" s="9">
        <f>SUM(Puntenklassement!D100)</f>
        <v>12997</v>
      </c>
    </row>
    <row r="157" spans="1:16" s="3" customFormat="1" ht="15.75" customHeight="1">
      <c r="A157" s="410" t="s">
        <v>18</v>
      </c>
      <c r="B157" s="106" t="s">
        <v>2191</v>
      </c>
      <c r="C157" s="61"/>
      <c r="D157" t="s">
        <v>2771</v>
      </c>
      <c r="E157" s="265" t="s">
        <v>2813</v>
      </c>
      <c r="F157" s="61"/>
      <c r="G157" s="387">
        <f>'Punten per wedstrijd'!C1274</f>
        <v>12</v>
      </c>
      <c r="H157" s="388">
        <f>'Punten per wedstrijd'!D1274</f>
        <v>7</v>
      </c>
      <c r="I157" s="389">
        <f>'Punten per wedstrijd'!E1274</f>
        <v>8</v>
      </c>
      <c r="J157" s="410" t="s">
        <v>18</v>
      </c>
      <c r="K157" s="106" t="s">
        <v>2702</v>
      </c>
      <c r="L157" s="61"/>
      <c r="M157" t="s">
        <v>2276</v>
      </c>
      <c r="N157" s="265" t="s">
        <v>3916</v>
      </c>
      <c r="O157" s="61"/>
      <c r="P157" s="9">
        <f>SUM(Puntenklassement!D129)</f>
        <v>12992</v>
      </c>
    </row>
    <row r="158" spans="1:16" s="3" customFormat="1" ht="15.75" customHeight="1">
      <c r="A158" s="410" t="s">
        <v>20</v>
      </c>
      <c r="B158" s="106" t="s">
        <v>3614</v>
      </c>
      <c r="C158" s="61"/>
      <c r="D158" t="s">
        <v>3862</v>
      </c>
      <c r="E158" s="265" t="s">
        <v>3919</v>
      </c>
      <c r="F158" s="61"/>
      <c r="G158" s="387">
        <f>'Punten per wedstrijd'!C1327</f>
        <v>12</v>
      </c>
      <c r="H158" s="388">
        <f>'Punten per wedstrijd'!D1327</f>
        <v>7</v>
      </c>
      <c r="I158" s="389">
        <f>'Punten per wedstrijd'!E1327</f>
        <v>6</v>
      </c>
      <c r="J158" s="410" t="s">
        <v>20</v>
      </c>
      <c r="K158" s="106" t="s">
        <v>2191</v>
      </c>
      <c r="L158" s="61"/>
      <c r="M158" t="s">
        <v>2771</v>
      </c>
      <c r="N158" s="265" t="s">
        <v>2813</v>
      </c>
      <c r="O158" s="61"/>
      <c r="P158" s="9">
        <f>SUM(Puntenklassement!D7)</f>
        <v>12977</v>
      </c>
    </row>
    <row r="159" spans="1:16" s="3" customFormat="1" ht="15.75" customHeight="1">
      <c r="A159" s="410" t="s">
        <v>22</v>
      </c>
      <c r="B159" s="276" t="s">
        <v>3612</v>
      </c>
      <c r="C159" s="61"/>
      <c r="D159" t="s">
        <v>3860</v>
      </c>
      <c r="E159" s="265" t="s">
        <v>3922</v>
      </c>
      <c r="F159" s="61"/>
      <c r="G159" s="387">
        <f>'Punten per wedstrijd'!C1320</f>
        <v>12</v>
      </c>
      <c r="H159" s="388">
        <f>'Punten per wedstrijd'!D1320</f>
        <v>5</v>
      </c>
      <c r="I159" s="389">
        <f>'Punten per wedstrijd'!E1320</f>
        <v>6</v>
      </c>
      <c r="J159" s="410" t="s">
        <v>22</v>
      </c>
      <c r="K159" s="276" t="s">
        <v>3636</v>
      </c>
      <c r="L159" s="61"/>
      <c r="M159" t="s">
        <v>2807</v>
      </c>
      <c r="N159" s="265" t="s">
        <v>3922</v>
      </c>
      <c r="O159" s="61"/>
      <c r="P159" s="9">
        <f>SUM(Puntenklassement!D38)</f>
        <v>12921</v>
      </c>
    </row>
    <row r="160" spans="1:16" s="3" customFormat="1" ht="15.75" customHeight="1">
      <c r="A160" s="410" t="s">
        <v>24</v>
      </c>
      <c r="B160" s="106" t="s">
        <v>2189</v>
      </c>
      <c r="C160" s="61"/>
      <c r="D160" t="s">
        <v>2799</v>
      </c>
      <c r="E160" s="265" t="s">
        <v>3921</v>
      </c>
      <c r="F160" s="61"/>
      <c r="G160" s="387">
        <f>'Punten per wedstrijd'!C1332</f>
        <v>11</v>
      </c>
      <c r="H160" s="388">
        <f>'Punten per wedstrijd'!D1332</f>
        <v>10</v>
      </c>
      <c r="I160" s="389">
        <f>'Punten per wedstrijd'!E1332</f>
        <v>5</v>
      </c>
      <c r="J160" s="410" t="s">
        <v>24</v>
      </c>
      <c r="K160" s="106" t="s">
        <v>669</v>
      </c>
      <c r="L160" s="61"/>
      <c r="M160" t="s">
        <v>2754</v>
      </c>
      <c r="N160" s="265" t="s">
        <v>2293</v>
      </c>
      <c r="O160" s="61"/>
      <c r="P160" s="9">
        <f>SUM(Puntenklassement!D95)</f>
        <v>12861</v>
      </c>
    </row>
    <row r="161" spans="1:16" s="3" customFormat="1" ht="15.75" customHeight="1">
      <c r="A161" s="410" t="s">
        <v>26</v>
      </c>
      <c r="B161" s="276" t="s">
        <v>3622</v>
      </c>
      <c r="C161" s="61"/>
      <c r="D161" t="s">
        <v>3870</v>
      </c>
      <c r="E161" s="265" t="s">
        <v>2822</v>
      </c>
      <c r="F161" s="61"/>
      <c r="G161" s="387">
        <f>'Punten per wedstrijd'!C1359</f>
        <v>11</v>
      </c>
      <c r="H161" s="388">
        <f>'Punten per wedstrijd'!D1359</f>
        <v>6</v>
      </c>
      <c r="I161" s="389">
        <f>'Punten per wedstrijd'!E1359</f>
        <v>10</v>
      </c>
      <c r="J161" s="410" t="s">
        <v>26</v>
      </c>
      <c r="K161" s="277" t="s">
        <v>17</v>
      </c>
      <c r="L161" s="61"/>
      <c r="M161" t="s">
        <v>2767</v>
      </c>
      <c r="N161" s="265" t="s">
        <v>3887</v>
      </c>
      <c r="O161" s="61"/>
      <c r="P161" s="9">
        <f>SUM(Puntenklassement!D45)</f>
        <v>12853</v>
      </c>
    </row>
    <row r="162" spans="1:16" s="3" customFormat="1" ht="15.75" customHeight="1">
      <c r="A162" s="410" t="s">
        <v>28</v>
      </c>
      <c r="B162" s="276" t="s">
        <v>3627</v>
      </c>
      <c r="C162" s="61"/>
      <c r="D162" t="s">
        <v>3876</v>
      </c>
      <c r="E162" s="265" t="s">
        <v>3919</v>
      </c>
      <c r="F162" s="61"/>
      <c r="G162" s="387">
        <f>'Punten per wedstrijd'!C1388</f>
        <v>11</v>
      </c>
      <c r="H162" s="388">
        <f>'Punten per wedstrijd'!D1388</f>
        <v>5</v>
      </c>
      <c r="I162" s="389">
        <f>'Punten per wedstrijd'!E1388</f>
        <v>6</v>
      </c>
      <c r="J162" s="410" t="s">
        <v>28</v>
      </c>
      <c r="K162" s="106" t="s">
        <v>694</v>
      </c>
      <c r="L162" s="61"/>
      <c r="M162" t="s">
        <v>2772</v>
      </c>
      <c r="N162" s="265" t="s">
        <v>3892</v>
      </c>
      <c r="O162" s="61"/>
      <c r="P162" s="9">
        <f>SUM(Puntenklassement!D114)</f>
        <v>12818</v>
      </c>
    </row>
    <row r="163" spans="1:16" s="3" customFormat="1" ht="15.75" customHeight="1">
      <c r="A163" s="410" t="s">
        <v>30</v>
      </c>
      <c r="B163" s="106" t="s">
        <v>2708</v>
      </c>
      <c r="C163" s="61"/>
      <c r="D163" t="s">
        <v>2287</v>
      </c>
      <c r="E163" s="265" t="s">
        <v>3919</v>
      </c>
      <c r="F163" s="61"/>
      <c r="G163" s="387">
        <f>'Punten per wedstrijd'!C1301</f>
        <v>10</v>
      </c>
      <c r="H163" s="388">
        <f>'Punten per wedstrijd'!D1301</f>
        <v>4</v>
      </c>
      <c r="I163" s="389">
        <f>'Punten per wedstrijd'!E1301</f>
        <v>4</v>
      </c>
      <c r="J163" s="410" t="s">
        <v>30</v>
      </c>
      <c r="K163" s="277" t="s">
        <v>2318</v>
      </c>
      <c r="L163" s="61"/>
      <c r="M163" t="s">
        <v>2784</v>
      </c>
      <c r="N163" s="265" t="s">
        <v>3899</v>
      </c>
      <c r="O163" s="61"/>
      <c r="P163" s="9">
        <f>SUM(Puntenklassement!D59)</f>
        <v>12796</v>
      </c>
    </row>
    <row r="164" spans="1:16" s="3" customFormat="1" ht="15.75" customHeight="1">
      <c r="A164" s="410" t="s">
        <v>32</v>
      </c>
      <c r="B164" s="106" t="s">
        <v>2717</v>
      </c>
      <c r="C164" s="61"/>
      <c r="D164" t="s">
        <v>2269</v>
      </c>
      <c r="E164" s="265" t="s">
        <v>2815</v>
      </c>
      <c r="F164" s="61"/>
      <c r="G164" s="387">
        <f>'Punten per wedstrijd'!C1307</f>
        <v>9</v>
      </c>
      <c r="H164" s="388">
        <f>'Punten per wedstrijd'!D1307</f>
        <v>24</v>
      </c>
      <c r="I164" s="389">
        <f>'Punten per wedstrijd'!E1307</f>
        <v>8</v>
      </c>
      <c r="J164" s="410" t="s">
        <v>32</v>
      </c>
      <c r="K164" s="276" t="s">
        <v>3610</v>
      </c>
      <c r="L164" s="61"/>
      <c r="M164" t="s">
        <v>2836</v>
      </c>
      <c r="N164" s="265" t="s">
        <v>3925</v>
      </c>
      <c r="O164" s="61"/>
      <c r="P164" s="9">
        <f>SUM(Puntenklassement!D46)</f>
        <v>12782</v>
      </c>
    </row>
    <row r="165" spans="1:16" s="3" customFormat="1" ht="15.75" customHeight="1">
      <c r="A165" s="410" t="s">
        <v>34</v>
      </c>
      <c r="B165" s="277" t="s">
        <v>1664</v>
      </c>
      <c r="C165" s="61"/>
      <c r="D165" t="s">
        <v>3851</v>
      </c>
      <c r="E165" s="265" t="s">
        <v>3902</v>
      </c>
      <c r="F165" s="61"/>
      <c r="G165" s="387">
        <f>'Punten per wedstrijd'!C1277</f>
        <v>9</v>
      </c>
      <c r="H165" s="388">
        <f>'Punten per wedstrijd'!D1277</f>
        <v>8</v>
      </c>
      <c r="I165" s="389">
        <f>'Punten per wedstrijd'!E1277</f>
        <v>2</v>
      </c>
      <c r="J165" s="410" t="s">
        <v>34</v>
      </c>
      <c r="K165" s="106" t="s">
        <v>704</v>
      </c>
      <c r="L165" s="61"/>
      <c r="M165" t="s">
        <v>2732</v>
      </c>
      <c r="N165" s="265" t="s">
        <v>3885</v>
      </c>
      <c r="O165" s="61"/>
      <c r="P165" s="9">
        <f>SUM(Puntenklassement!D57)</f>
        <v>12696</v>
      </c>
    </row>
    <row r="166" spans="1:16" s="3" customFormat="1" ht="15.75" customHeight="1">
      <c r="A166" s="410" t="s">
        <v>36</v>
      </c>
      <c r="B166" s="106" t="s">
        <v>667</v>
      </c>
      <c r="C166" s="61"/>
      <c r="D166" t="s">
        <v>2773</v>
      </c>
      <c r="E166" s="265" t="s">
        <v>3894</v>
      </c>
      <c r="F166" s="61"/>
      <c r="G166" s="387">
        <f>'Punten per wedstrijd'!C1340</f>
        <v>9</v>
      </c>
      <c r="H166" s="388">
        <f>'Punten per wedstrijd'!D1340</f>
        <v>6</v>
      </c>
      <c r="I166" s="389">
        <f>'Punten per wedstrijd'!E1340</f>
        <v>8</v>
      </c>
      <c r="J166" s="410" t="s">
        <v>36</v>
      </c>
      <c r="K166" s="276" t="s">
        <v>3627</v>
      </c>
      <c r="L166" s="61"/>
      <c r="M166" t="s">
        <v>3876</v>
      </c>
      <c r="N166" s="265" t="s">
        <v>3919</v>
      </c>
      <c r="O166" s="61"/>
      <c r="P166" s="9">
        <f>SUM(Puntenklassement!D121)</f>
        <v>12659</v>
      </c>
    </row>
    <row r="167" spans="1:16" s="3" customFormat="1" ht="15.75" customHeight="1">
      <c r="A167" s="410" t="s">
        <v>38</v>
      </c>
      <c r="B167" s="106" t="s">
        <v>700</v>
      </c>
      <c r="C167" s="61"/>
      <c r="D167" t="s">
        <v>2774</v>
      </c>
      <c r="E167" s="265" t="s">
        <v>3890</v>
      </c>
      <c r="F167" s="61"/>
      <c r="G167" s="387">
        <f>'Punten per wedstrijd'!C1329</f>
        <v>8</v>
      </c>
      <c r="H167" s="388">
        <f>'Punten per wedstrijd'!D1329</f>
        <v>13</v>
      </c>
      <c r="I167" s="389">
        <f>'Punten per wedstrijd'!E1329</f>
        <v>3</v>
      </c>
      <c r="J167" s="410" t="s">
        <v>38</v>
      </c>
      <c r="K167" s="276" t="s">
        <v>3620</v>
      </c>
      <c r="L167" s="61"/>
      <c r="M167" t="s">
        <v>3868</v>
      </c>
      <c r="N167" s="265" t="s">
        <v>3922</v>
      </c>
      <c r="O167" s="61"/>
      <c r="P167" s="9">
        <f>SUM(Puntenklassement!D85)</f>
        <v>12642</v>
      </c>
    </row>
    <row r="168" spans="1:16" s="3" customFormat="1" ht="15.75" customHeight="1">
      <c r="A168" s="410" t="s">
        <v>145</v>
      </c>
      <c r="B168" s="277" t="s">
        <v>31</v>
      </c>
      <c r="C168" s="61"/>
      <c r="D168" t="s">
        <v>2747</v>
      </c>
      <c r="E168" s="265" t="s">
        <v>2292</v>
      </c>
      <c r="F168" s="61"/>
      <c r="G168" s="387">
        <f>'Punten per wedstrijd'!C1379</f>
        <v>8</v>
      </c>
      <c r="H168" s="388">
        <f>'Punten per wedstrijd'!D1379</f>
        <v>12</v>
      </c>
      <c r="I168" s="389">
        <f>'Punten per wedstrijd'!E1379</f>
        <v>5</v>
      </c>
      <c r="J168" s="410" t="s">
        <v>145</v>
      </c>
      <c r="K168" s="106" t="s">
        <v>668</v>
      </c>
      <c r="L168" s="61"/>
      <c r="M168" t="s">
        <v>2750</v>
      </c>
      <c r="N168" s="265" t="s">
        <v>2293</v>
      </c>
      <c r="O168" s="61"/>
      <c r="P168" s="9">
        <f>SUM(Puntenklassement!D76)</f>
        <v>12524</v>
      </c>
    </row>
    <row r="169" spans="1:16" s="3" customFormat="1" ht="15.75" customHeight="1">
      <c r="A169" s="410" t="s">
        <v>146</v>
      </c>
      <c r="B169" s="276" t="s">
        <v>3629</v>
      </c>
      <c r="C169" s="61"/>
      <c r="D169" t="s">
        <v>3878</v>
      </c>
      <c r="E169" s="265" t="s">
        <v>3907</v>
      </c>
      <c r="F169" s="61"/>
      <c r="G169" s="387">
        <f>'Punten per wedstrijd'!C1400</f>
        <v>8</v>
      </c>
      <c r="H169" s="388">
        <f>'Punten per wedstrijd'!D1400</f>
        <v>11</v>
      </c>
      <c r="I169" s="389">
        <f>'Punten per wedstrijd'!E1400</f>
        <v>7</v>
      </c>
      <c r="J169" s="410" t="s">
        <v>146</v>
      </c>
      <c r="K169" s="276" t="s">
        <v>142</v>
      </c>
      <c r="L169" s="61"/>
      <c r="M169" t="s">
        <v>2749</v>
      </c>
      <c r="N169" s="265" t="s">
        <v>2291</v>
      </c>
      <c r="O169" s="61"/>
      <c r="P169" s="9">
        <f>SUM(Puntenklassement!D97)</f>
        <v>12457</v>
      </c>
    </row>
    <row r="170" spans="1:16" s="3" customFormat="1" ht="15.75" customHeight="1">
      <c r="A170" s="410" t="s">
        <v>147</v>
      </c>
      <c r="B170" s="277" t="s">
        <v>1668</v>
      </c>
      <c r="C170" s="61"/>
      <c r="D170" t="s">
        <v>2753</v>
      </c>
      <c r="E170" s="265" t="s">
        <v>3890</v>
      </c>
      <c r="F170" s="61"/>
      <c r="G170" s="387">
        <f>'Punten per wedstrijd'!C1337</f>
        <v>8</v>
      </c>
      <c r="H170" s="388">
        <f>'Punten per wedstrijd'!D1337</f>
        <v>7</v>
      </c>
      <c r="I170" s="389">
        <f>'Punten per wedstrijd'!E1337</f>
        <v>4</v>
      </c>
      <c r="J170" s="410" t="s">
        <v>147</v>
      </c>
      <c r="K170" s="106" t="s">
        <v>2717</v>
      </c>
      <c r="L170" s="61"/>
      <c r="M170" t="s">
        <v>2269</v>
      </c>
      <c r="N170" s="265" t="s">
        <v>2815</v>
      </c>
      <c r="O170" s="61"/>
      <c r="P170" s="9">
        <f>SUM(Puntenklassement!D40)</f>
        <v>12413</v>
      </c>
    </row>
    <row r="171" spans="1:16" s="3" customFormat="1" ht="15.75" customHeight="1">
      <c r="A171" s="410" t="s">
        <v>151</v>
      </c>
      <c r="B171" s="106" t="s">
        <v>180</v>
      </c>
      <c r="C171" s="61"/>
      <c r="D171" t="s">
        <v>3856</v>
      </c>
      <c r="E171" s="265" t="s">
        <v>2818</v>
      </c>
      <c r="F171" s="61"/>
      <c r="G171" s="387">
        <f>'Punten per wedstrijd'!C1395</f>
        <v>8</v>
      </c>
      <c r="H171" s="388">
        <f>'Punten per wedstrijd'!D1395</f>
        <v>7</v>
      </c>
      <c r="I171" s="389">
        <f>'Punten per wedstrijd'!E1395</f>
        <v>3</v>
      </c>
      <c r="J171" s="410" t="s">
        <v>151</v>
      </c>
      <c r="K171" s="106" t="s">
        <v>2206</v>
      </c>
      <c r="L171" s="61"/>
      <c r="M171" t="s">
        <v>2790</v>
      </c>
      <c r="N171" s="265" t="s">
        <v>3910</v>
      </c>
      <c r="O171" s="61"/>
      <c r="P171" s="9">
        <f>SUM(Puntenklassement!D94)</f>
        <v>12394</v>
      </c>
    </row>
    <row r="172" spans="1:16" s="3" customFormat="1" ht="15.75" customHeight="1">
      <c r="A172" s="410" t="s">
        <v>157</v>
      </c>
      <c r="B172" s="276" t="s">
        <v>3608</v>
      </c>
      <c r="C172" s="61"/>
      <c r="D172" t="s">
        <v>2808</v>
      </c>
      <c r="E172" s="265" t="s">
        <v>3924</v>
      </c>
      <c r="F172" s="61"/>
      <c r="G172" s="387">
        <f>'Punten per wedstrijd'!C1308</f>
        <v>8</v>
      </c>
      <c r="H172" s="388">
        <f>'Punten per wedstrijd'!D1308</f>
        <v>5</v>
      </c>
      <c r="I172" s="389">
        <f>'Punten per wedstrijd'!E1308</f>
        <v>7</v>
      </c>
      <c r="J172" s="410" t="s">
        <v>157</v>
      </c>
      <c r="K172" s="106" t="s">
        <v>2700</v>
      </c>
      <c r="L172" s="61"/>
      <c r="M172" t="s">
        <v>2280</v>
      </c>
      <c r="N172" s="265" t="s">
        <v>3918</v>
      </c>
      <c r="O172" s="61"/>
      <c r="P172" s="9">
        <f>SUM(Puntenklassement!D89)</f>
        <v>12389</v>
      </c>
    </row>
    <row r="173" spans="1:16" s="3" customFormat="1" ht="15.75" customHeight="1">
      <c r="A173" s="410" t="s">
        <v>159</v>
      </c>
      <c r="B173" s="277" t="s">
        <v>1665</v>
      </c>
      <c r="C173" s="61"/>
      <c r="D173" t="s">
        <v>2783</v>
      </c>
      <c r="E173" s="265" t="s">
        <v>3908</v>
      </c>
      <c r="F173" s="61"/>
      <c r="G173" s="387">
        <f>'Punten per wedstrijd'!C1289</f>
        <v>8</v>
      </c>
      <c r="H173" s="388">
        <f>'Punten per wedstrijd'!D1289</f>
        <v>4</v>
      </c>
      <c r="I173" s="389">
        <f>'Punten per wedstrijd'!E1289</f>
        <v>9</v>
      </c>
      <c r="J173" s="410" t="s">
        <v>159</v>
      </c>
      <c r="K173" s="105" t="s">
        <v>1345</v>
      </c>
      <c r="L173" s="61"/>
      <c r="M173" t="s">
        <v>3850</v>
      </c>
      <c r="N173" s="265" t="s">
        <v>3897</v>
      </c>
      <c r="O173" s="61"/>
      <c r="P173" s="9">
        <f>SUM(Puntenklassement!D82)</f>
        <v>12348</v>
      </c>
    </row>
    <row r="174" spans="1:16" s="3" customFormat="1" ht="15.75" customHeight="1">
      <c r="A174" s="410" t="s">
        <v>160</v>
      </c>
      <c r="B174" s="106" t="s">
        <v>141</v>
      </c>
      <c r="C174" s="61"/>
      <c r="D174" t="s">
        <v>2758</v>
      </c>
      <c r="E174" s="265" t="s">
        <v>2292</v>
      </c>
      <c r="F174" s="61"/>
      <c r="G174" s="387">
        <f>'Punten per wedstrijd'!C1331</f>
        <v>8</v>
      </c>
      <c r="H174" s="388">
        <f>'Punten per wedstrijd'!D1331</f>
        <v>3</v>
      </c>
      <c r="I174" s="389">
        <f>'Punten per wedstrijd'!E1331</f>
        <v>4</v>
      </c>
      <c r="J174" s="410" t="s">
        <v>160</v>
      </c>
      <c r="K174" s="106" t="s">
        <v>687</v>
      </c>
      <c r="L174" s="61"/>
      <c r="M174" t="s">
        <v>2730</v>
      </c>
      <c r="N174" s="265" t="s">
        <v>3883</v>
      </c>
      <c r="O174" s="61"/>
      <c r="P174" s="9">
        <f>SUM(Puntenklassement!D36)</f>
        <v>12249</v>
      </c>
    </row>
    <row r="175" spans="1:16" s="3" customFormat="1" ht="15.75" customHeight="1">
      <c r="A175" s="410" t="s">
        <v>161</v>
      </c>
      <c r="B175" s="277" t="s">
        <v>2318</v>
      </c>
      <c r="C175" s="61"/>
      <c r="D175" t="s">
        <v>2784</v>
      </c>
      <c r="E175" s="265" t="s">
        <v>3899</v>
      </c>
      <c r="F175" s="61"/>
      <c r="G175" s="387">
        <f>'Punten per wedstrijd'!C1326</f>
        <v>8</v>
      </c>
      <c r="H175" s="388">
        <f>'Punten per wedstrijd'!D1326</f>
        <v>2</v>
      </c>
      <c r="I175" s="389">
        <f>'Punten per wedstrijd'!E1326</f>
        <v>4</v>
      </c>
      <c r="J175" s="410" t="s">
        <v>161</v>
      </c>
      <c r="K175" s="105" t="s">
        <v>1351</v>
      </c>
      <c r="L175" s="61"/>
      <c r="M175" t="s">
        <v>2737</v>
      </c>
      <c r="N175" s="265" t="s">
        <v>3881</v>
      </c>
      <c r="O175" s="61"/>
      <c r="P175" s="9">
        <f>SUM(Puntenklassement!D123)</f>
        <v>12244</v>
      </c>
    </row>
    <row r="176" spans="1:16" s="3" customFormat="1" ht="15.75" customHeight="1">
      <c r="A176" s="410" t="s">
        <v>163</v>
      </c>
      <c r="B176" s="276" t="s">
        <v>143</v>
      </c>
      <c r="C176" s="61"/>
      <c r="D176" t="s">
        <v>2735</v>
      </c>
      <c r="E176" s="265" t="s">
        <v>3879</v>
      </c>
      <c r="F176" s="61"/>
      <c r="G176" s="387">
        <f>'Punten per wedstrijd'!C1387</f>
        <v>8</v>
      </c>
      <c r="H176" s="388">
        <f>'Punten per wedstrijd'!D1387</f>
        <v>2</v>
      </c>
      <c r="I176" s="389">
        <f>'Punten per wedstrijd'!E1387</f>
        <v>4</v>
      </c>
      <c r="J176" s="410" t="s">
        <v>163</v>
      </c>
      <c r="K176" s="106" t="s">
        <v>2708</v>
      </c>
      <c r="L176" s="61"/>
      <c r="M176" t="s">
        <v>2287</v>
      </c>
      <c r="N176" s="265" t="s">
        <v>3919</v>
      </c>
      <c r="O176" s="61"/>
      <c r="P176" s="9">
        <f>SUM(Puntenklassement!D34)</f>
        <v>12131</v>
      </c>
    </row>
    <row r="177" spans="1:16" s="3" customFormat="1" ht="15.75" customHeight="1">
      <c r="A177" s="410" t="s">
        <v>274</v>
      </c>
      <c r="B177" s="106" t="s">
        <v>2211</v>
      </c>
      <c r="C177" s="61"/>
      <c r="D177" t="s">
        <v>2779</v>
      </c>
      <c r="E177" s="265" t="s">
        <v>2818</v>
      </c>
      <c r="F177" s="61"/>
      <c r="G177" s="387">
        <f>'Punten per wedstrijd'!C1397</f>
        <v>8</v>
      </c>
      <c r="H177" s="388">
        <f>'Punten per wedstrijd'!D1397</f>
        <v>1</v>
      </c>
      <c r="I177" s="389">
        <f>'Punten per wedstrijd'!E1397</f>
        <v>4</v>
      </c>
      <c r="J177" s="410" t="s">
        <v>274</v>
      </c>
      <c r="K177" s="106" t="s">
        <v>2701</v>
      </c>
      <c r="L177" s="61"/>
      <c r="M177" t="s">
        <v>2283</v>
      </c>
      <c r="N177" s="265" t="s">
        <v>3914</v>
      </c>
      <c r="O177" s="61"/>
      <c r="P177" s="9">
        <f>SUM(Puntenklassement!D136)</f>
        <v>12092</v>
      </c>
    </row>
    <row r="178" spans="1:16" s="3" customFormat="1" ht="15.75" customHeight="1">
      <c r="A178" s="410" t="s">
        <v>275</v>
      </c>
      <c r="B178" s="106" t="s">
        <v>2710</v>
      </c>
      <c r="C178" s="61"/>
      <c r="D178" t="s">
        <v>2279</v>
      </c>
      <c r="E178" s="265" t="s">
        <v>2815</v>
      </c>
      <c r="F178" s="61"/>
      <c r="G178" s="387">
        <f>'Punten per wedstrijd'!C1380</f>
        <v>7</v>
      </c>
      <c r="H178" s="388">
        <f>'Punten per wedstrijd'!D1380</f>
        <v>13</v>
      </c>
      <c r="I178" s="389">
        <f>'Punten per wedstrijd'!E1380</f>
        <v>11</v>
      </c>
      <c r="J178" s="410" t="s">
        <v>275</v>
      </c>
      <c r="K178" s="106" t="s">
        <v>638</v>
      </c>
      <c r="L178" s="61"/>
      <c r="M178" t="s">
        <v>2762</v>
      </c>
      <c r="N178" s="265" t="s">
        <v>3893</v>
      </c>
      <c r="O178" s="61"/>
      <c r="P178" s="9">
        <f>SUM(Puntenklassement!D106)</f>
        <v>12086</v>
      </c>
    </row>
    <row r="179" spans="1:16" s="3" customFormat="1" ht="15.75" customHeight="1">
      <c r="A179" s="410" t="s">
        <v>276</v>
      </c>
      <c r="B179" s="276" t="s">
        <v>3616</v>
      </c>
      <c r="C179" s="61"/>
      <c r="D179" t="s">
        <v>3864</v>
      </c>
      <c r="E179" s="265" t="s">
        <v>2822</v>
      </c>
      <c r="F179" s="61"/>
      <c r="G179" s="387">
        <f>'Punten per wedstrijd'!C1338</f>
        <v>7</v>
      </c>
      <c r="H179" s="388">
        <f>'Punten per wedstrijd'!D1338</f>
        <v>4</v>
      </c>
      <c r="I179" s="389">
        <f>'Punten per wedstrijd'!E1338</f>
        <v>1</v>
      </c>
      <c r="J179" s="410" t="s">
        <v>276</v>
      </c>
      <c r="K179" s="276" t="s">
        <v>3601</v>
      </c>
      <c r="L179" s="61"/>
      <c r="M179" t="s">
        <v>2800</v>
      </c>
      <c r="N179" s="265" t="s">
        <v>3922</v>
      </c>
      <c r="O179" s="61"/>
      <c r="P179" s="9">
        <f>SUM(Puntenklassement!D5)</f>
        <v>12025</v>
      </c>
    </row>
    <row r="180" spans="1:16" s="3" customFormat="1" ht="15.75" customHeight="1">
      <c r="A180" s="410" t="s">
        <v>277</v>
      </c>
      <c r="B180" s="106" t="s">
        <v>2703</v>
      </c>
      <c r="C180" s="61"/>
      <c r="D180" t="s">
        <v>2275</v>
      </c>
      <c r="E180" s="265" t="s">
        <v>3900</v>
      </c>
      <c r="F180" s="61"/>
      <c r="G180" s="387">
        <f>'Punten per wedstrijd'!C1319</f>
        <v>7</v>
      </c>
      <c r="H180" s="388">
        <f>'Punten per wedstrijd'!D1319</f>
        <v>3</v>
      </c>
      <c r="I180" s="389">
        <f>'Punten per wedstrijd'!E1319</f>
        <v>3</v>
      </c>
      <c r="J180" s="410" t="s">
        <v>277</v>
      </c>
      <c r="K180" s="276" t="s">
        <v>3626</v>
      </c>
      <c r="L180" s="61"/>
      <c r="M180" t="s">
        <v>3874</v>
      </c>
      <c r="N180" s="265" t="s">
        <v>2824</v>
      </c>
      <c r="O180" s="61"/>
      <c r="P180" s="9">
        <f>SUM(Puntenklassement!D115)</f>
        <v>12018</v>
      </c>
    </row>
    <row r="181" spans="1:16" s="3" customFormat="1" ht="15.75" customHeight="1">
      <c r="A181" s="410" t="s">
        <v>640</v>
      </c>
      <c r="B181" s="106" t="s">
        <v>2819</v>
      </c>
      <c r="C181" s="61"/>
      <c r="D181" t="s">
        <v>2795</v>
      </c>
      <c r="E181" s="265" t="s">
        <v>3915</v>
      </c>
      <c r="F181" s="61"/>
      <c r="G181" s="387">
        <f>'Punten per wedstrijd'!C1376</f>
        <v>7</v>
      </c>
      <c r="H181" s="388">
        <f>'Punten per wedstrijd'!D1376</f>
        <v>2</v>
      </c>
      <c r="I181" s="389">
        <f>'Punten per wedstrijd'!E1376</f>
        <v>8</v>
      </c>
      <c r="J181" s="410" t="s">
        <v>640</v>
      </c>
      <c r="K181" s="276" t="s">
        <v>3622</v>
      </c>
      <c r="L181" s="61"/>
      <c r="M181" t="s">
        <v>3870</v>
      </c>
      <c r="N181" s="265" t="s">
        <v>2822</v>
      </c>
      <c r="O181" s="61"/>
      <c r="P181" s="9">
        <f>SUM(Puntenklassement!D92)</f>
        <v>11966</v>
      </c>
    </row>
    <row r="182" spans="1:16" s="3" customFormat="1" ht="15.75" customHeight="1">
      <c r="A182" s="410" t="s">
        <v>641</v>
      </c>
      <c r="B182" s="106" t="s">
        <v>675</v>
      </c>
      <c r="C182" s="61"/>
      <c r="D182" t="s">
        <v>3849</v>
      </c>
      <c r="E182" s="265" t="s">
        <v>3905</v>
      </c>
      <c r="F182" s="61"/>
      <c r="G182" s="387">
        <f>'Punten per wedstrijd'!C1283</f>
        <v>7</v>
      </c>
      <c r="H182" s="388">
        <f>'Punten per wedstrijd'!D1283</f>
        <v>2</v>
      </c>
      <c r="I182" s="389">
        <f>'Punten per wedstrijd'!E1283</f>
        <v>2</v>
      </c>
      <c r="J182" s="410" t="s">
        <v>641</v>
      </c>
      <c r="K182" s="276" t="s">
        <v>21</v>
      </c>
      <c r="L182" s="61"/>
      <c r="M182" t="s">
        <v>2742</v>
      </c>
      <c r="N182" s="265" t="s">
        <v>3879</v>
      </c>
      <c r="O182" s="61"/>
      <c r="P182" s="9">
        <f>SUM(Puntenklassement!D63)</f>
        <v>11878</v>
      </c>
    </row>
    <row r="183" spans="1:16" s="3" customFormat="1" ht="15.75" customHeight="1">
      <c r="A183" s="410" t="s">
        <v>642</v>
      </c>
      <c r="B183" s="106" t="s">
        <v>2192</v>
      </c>
      <c r="C183" s="61"/>
      <c r="D183" t="s">
        <v>2789</v>
      </c>
      <c r="E183" s="265" t="s">
        <v>3905</v>
      </c>
      <c r="F183" s="61"/>
      <c r="G183" s="387">
        <f>'Punten per wedstrijd'!C1287</f>
        <v>7</v>
      </c>
      <c r="H183" s="388">
        <f>'Punten per wedstrijd'!D1287</f>
        <v>2</v>
      </c>
      <c r="I183" s="389">
        <f>'Punten per wedstrijd'!E1287</f>
        <v>0</v>
      </c>
      <c r="J183" s="410" t="s">
        <v>642</v>
      </c>
      <c r="K183" s="277" t="s">
        <v>1657</v>
      </c>
      <c r="L183" s="61"/>
      <c r="M183" t="s">
        <v>2776</v>
      </c>
      <c r="N183" s="265" t="s">
        <v>3907</v>
      </c>
      <c r="O183" s="61"/>
      <c r="P183" s="9">
        <f>SUM(Puntenklassement!D3)</f>
        <v>11860</v>
      </c>
    </row>
    <row r="184" spans="1:16" s="3" customFormat="1" ht="15.75" customHeight="1">
      <c r="A184" s="410" t="s">
        <v>644</v>
      </c>
      <c r="B184" s="276" t="s">
        <v>3611</v>
      </c>
      <c r="C184" s="61"/>
      <c r="D184" t="s">
        <v>3859</v>
      </c>
      <c r="E184" s="265" t="s">
        <v>3921</v>
      </c>
      <c r="F184" s="61"/>
      <c r="G184" s="387">
        <f>'Punten per wedstrijd'!C1316</f>
        <v>6</v>
      </c>
      <c r="H184" s="388">
        <f>'Punten per wedstrijd'!D1316</f>
        <v>12</v>
      </c>
      <c r="I184" s="389">
        <f>'Punten per wedstrijd'!E1316</f>
        <v>9</v>
      </c>
      <c r="J184" s="410" t="s">
        <v>644</v>
      </c>
      <c r="K184" s="106" t="s">
        <v>2699</v>
      </c>
      <c r="L184" s="61"/>
      <c r="M184" t="s">
        <v>2277</v>
      </c>
      <c r="N184" s="265" t="s">
        <v>2813</v>
      </c>
      <c r="O184" s="61"/>
      <c r="P184" s="9">
        <f>SUM(Puntenklassement!D17)</f>
        <v>11795</v>
      </c>
    </row>
    <row r="185" spans="1:16" s="3" customFormat="1" ht="15.75" customHeight="1">
      <c r="A185" s="410" t="s">
        <v>650</v>
      </c>
      <c r="B185" s="276" t="s">
        <v>3621</v>
      </c>
      <c r="C185" s="61"/>
      <c r="D185" t="s">
        <v>3869</v>
      </c>
      <c r="E185" s="265" t="s">
        <v>3920</v>
      </c>
      <c r="F185" s="61"/>
      <c r="G185" s="387">
        <f>'Punten per wedstrijd'!C1358</f>
        <v>6</v>
      </c>
      <c r="H185" s="388">
        <f>'Punten per wedstrijd'!D1358</f>
        <v>9</v>
      </c>
      <c r="I185" s="389">
        <f>'Punten per wedstrijd'!E1358</f>
        <v>2</v>
      </c>
      <c r="J185" s="410" t="s">
        <v>650</v>
      </c>
      <c r="K185" s="277" t="s">
        <v>1671</v>
      </c>
      <c r="L185" s="61"/>
      <c r="M185" t="s">
        <v>2787</v>
      </c>
      <c r="N185" s="265" t="s">
        <v>3900</v>
      </c>
      <c r="O185" s="61"/>
      <c r="P185" s="9">
        <f>SUM(Puntenklassement!D127)</f>
        <v>11776</v>
      </c>
    </row>
    <row r="186" spans="1:16" s="3" customFormat="1" ht="15.75" customHeight="1">
      <c r="A186" s="410" t="s">
        <v>652</v>
      </c>
      <c r="B186" s="106" t="s">
        <v>2705</v>
      </c>
      <c r="C186" s="61"/>
      <c r="D186" t="s">
        <v>2273</v>
      </c>
      <c r="E186" s="265" t="s">
        <v>2813</v>
      </c>
      <c r="F186" s="61"/>
      <c r="G186" s="387">
        <f>'Punten per wedstrijd'!C1350</f>
        <v>6</v>
      </c>
      <c r="H186" s="388">
        <f>'Punten per wedstrijd'!D1350</f>
        <v>5</v>
      </c>
      <c r="I186" s="389">
        <f>'Punten per wedstrijd'!E1350</f>
        <v>8</v>
      </c>
      <c r="J186" s="410" t="s">
        <v>652</v>
      </c>
      <c r="K186" s="106" t="s">
        <v>2721</v>
      </c>
      <c r="L186" s="61"/>
      <c r="M186" t="s">
        <v>2268</v>
      </c>
      <c r="N186" s="265" t="s">
        <v>2817</v>
      </c>
      <c r="O186" s="61"/>
      <c r="P186" s="9">
        <f>SUM(Puntenklassement!D131)</f>
        <v>11764</v>
      </c>
    </row>
    <row r="187" spans="1:16" s="3" customFormat="1" ht="15.75" customHeight="1">
      <c r="A187" s="410" t="s">
        <v>655</v>
      </c>
      <c r="B187" s="276" t="s">
        <v>3636</v>
      </c>
      <c r="C187" s="61"/>
      <c r="D187" t="s">
        <v>2807</v>
      </c>
      <c r="E187" s="265" t="s">
        <v>3922</v>
      </c>
      <c r="F187" s="61"/>
      <c r="G187" s="387">
        <f>'Punten per wedstrijd'!C1305</f>
        <v>6</v>
      </c>
      <c r="H187" s="388">
        <f>'Punten per wedstrijd'!D1305</f>
        <v>5</v>
      </c>
      <c r="I187" s="389">
        <f>'Punten per wedstrijd'!E1305</f>
        <v>4</v>
      </c>
      <c r="J187" s="410" t="s">
        <v>655</v>
      </c>
      <c r="K187" s="276" t="s">
        <v>143</v>
      </c>
      <c r="L187" s="61"/>
      <c r="M187" t="s">
        <v>2735</v>
      </c>
      <c r="N187" s="265" t="s">
        <v>3879</v>
      </c>
      <c r="O187" s="61"/>
      <c r="P187" s="9">
        <f>SUM(Puntenklassement!D120)</f>
        <v>11702</v>
      </c>
    </row>
    <row r="188" spans="1:16" s="3" customFormat="1" ht="15.75" customHeight="1">
      <c r="A188" s="410" t="s">
        <v>656</v>
      </c>
      <c r="B188" s="277" t="s">
        <v>1657</v>
      </c>
      <c r="C188" s="61"/>
      <c r="D188" t="s">
        <v>2776</v>
      </c>
      <c r="E188" s="265" t="s">
        <v>3907</v>
      </c>
      <c r="F188" s="61"/>
      <c r="G188" s="387">
        <f>'Punten per wedstrijd'!C1270</f>
        <v>6</v>
      </c>
      <c r="H188" s="388">
        <f>'Punten per wedstrijd'!D1270</f>
        <v>5</v>
      </c>
      <c r="I188" s="389">
        <f>'Punten per wedstrijd'!E1270</f>
        <v>2</v>
      </c>
      <c r="J188" s="410" t="s">
        <v>656</v>
      </c>
      <c r="K188" s="106" t="s">
        <v>3618</v>
      </c>
      <c r="L188" s="61"/>
      <c r="M188" t="s">
        <v>3866</v>
      </c>
      <c r="N188" s="265" t="s">
        <v>3924</v>
      </c>
      <c r="O188" s="61"/>
      <c r="P188" s="9">
        <f>SUM(Puntenklassement!D77)</f>
        <v>11652</v>
      </c>
    </row>
    <row r="189" spans="1:16" s="3" customFormat="1" ht="15.75" customHeight="1">
      <c r="A189" s="410" t="s">
        <v>659</v>
      </c>
      <c r="B189" s="106" t="s">
        <v>2700</v>
      </c>
      <c r="C189" s="61"/>
      <c r="D189" t="s">
        <v>2280</v>
      </c>
      <c r="E189" s="265" t="s">
        <v>3918</v>
      </c>
      <c r="F189" s="61"/>
      <c r="G189" s="387">
        <f>'Punten per wedstrijd'!C1356</f>
        <v>6</v>
      </c>
      <c r="H189" s="388">
        <f>'Punten per wedstrijd'!D1356</f>
        <v>5</v>
      </c>
      <c r="I189" s="389">
        <f>'Punten per wedstrijd'!E1356</f>
        <v>2</v>
      </c>
      <c r="J189" s="410" t="s">
        <v>659</v>
      </c>
      <c r="K189" s="105" t="s">
        <v>1337</v>
      </c>
      <c r="L189" s="84"/>
      <c r="M189" t="s">
        <v>2738</v>
      </c>
      <c r="N189" s="265" t="s">
        <v>2809</v>
      </c>
      <c r="O189" s="61"/>
      <c r="P189" s="9">
        <f>SUM(Puntenklassement!D6)</f>
        <v>11646</v>
      </c>
    </row>
    <row r="190" spans="1:16" s="3" customFormat="1" ht="15.75" customHeight="1">
      <c r="A190" s="410" t="s">
        <v>661</v>
      </c>
      <c r="B190" s="106" t="s">
        <v>2208</v>
      </c>
      <c r="C190" s="61"/>
      <c r="D190" t="s">
        <v>2759</v>
      </c>
      <c r="E190" s="265" t="s">
        <v>2814</v>
      </c>
      <c r="F190" s="61"/>
      <c r="G190" s="387">
        <f>'Punten per wedstrijd'!C1291</f>
        <v>6</v>
      </c>
      <c r="H190" s="388">
        <f>'Punten per wedstrijd'!D1291</f>
        <v>4</v>
      </c>
      <c r="I190" s="389">
        <f>'Punten per wedstrijd'!E1291</f>
        <v>5</v>
      </c>
      <c r="J190" s="410" t="s">
        <v>661</v>
      </c>
      <c r="K190" s="277" t="s">
        <v>1664</v>
      </c>
      <c r="L190" s="61"/>
      <c r="M190" t="s">
        <v>3851</v>
      </c>
      <c r="N190" s="265" t="s">
        <v>3902</v>
      </c>
      <c r="O190" s="61"/>
      <c r="P190" s="9">
        <f>SUM(Puntenklassement!D10)</f>
        <v>11569</v>
      </c>
    </row>
    <row r="191" spans="1:16" s="3" customFormat="1" ht="15.75" customHeight="1">
      <c r="A191" s="410" t="s">
        <v>666</v>
      </c>
      <c r="B191" s="106" t="s">
        <v>2712</v>
      </c>
      <c r="C191" s="61"/>
      <c r="D191" t="s">
        <v>2267</v>
      </c>
      <c r="E191" s="265" t="s">
        <v>3916</v>
      </c>
      <c r="F191" s="61"/>
      <c r="G191" s="387">
        <f>'Punten per wedstrijd'!C1293</f>
        <v>6</v>
      </c>
      <c r="H191" s="388">
        <f>'Punten per wedstrijd'!D1293</f>
        <v>3</v>
      </c>
      <c r="I191" s="389">
        <f>'Punten per wedstrijd'!E1293</f>
        <v>3</v>
      </c>
      <c r="J191" s="410" t="s">
        <v>666</v>
      </c>
      <c r="K191" s="106" t="s">
        <v>2709</v>
      </c>
      <c r="L191" s="61"/>
      <c r="M191" t="s">
        <v>2282</v>
      </c>
      <c r="N191" s="265" t="s">
        <v>3915</v>
      </c>
      <c r="O191" s="61"/>
      <c r="P191" s="9">
        <f>SUM(Puntenklassement!D12)</f>
        <v>11515</v>
      </c>
    </row>
    <row r="192" spans="1:16" s="3" customFormat="1" ht="15.75" customHeight="1">
      <c r="A192" s="410" t="s">
        <v>670</v>
      </c>
      <c r="B192" s="276" t="s">
        <v>3605</v>
      </c>
      <c r="C192" s="61"/>
      <c r="D192" t="s">
        <v>2804</v>
      </c>
      <c r="E192" s="265" t="s">
        <v>3912</v>
      </c>
      <c r="F192" s="61"/>
      <c r="G192" s="387">
        <f>'Punten per wedstrijd'!C1290</f>
        <v>5</v>
      </c>
      <c r="H192" s="388">
        <f>'Punten per wedstrijd'!D1290</f>
        <v>16</v>
      </c>
      <c r="I192" s="389">
        <f>'Punten per wedstrijd'!E1290</f>
        <v>6</v>
      </c>
      <c r="J192" s="410" t="s">
        <v>670</v>
      </c>
      <c r="K192" s="106" t="s">
        <v>2718</v>
      </c>
      <c r="L192" s="61"/>
      <c r="M192" t="s">
        <v>2274</v>
      </c>
      <c r="N192" s="265" t="s">
        <v>3900</v>
      </c>
      <c r="O192" s="61"/>
      <c r="P192" s="9">
        <f>SUM(Puntenklassement!D68)</f>
        <v>11496</v>
      </c>
    </row>
    <row r="193" spans="1:16" s="3" customFormat="1" ht="15.75" customHeight="1">
      <c r="A193" s="410" t="s">
        <v>671</v>
      </c>
      <c r="B193" s="106" t="s">
        <v>2709</v>
      </c>
      <c r="C193" s="61"/>
      <c r="D193" t="s">
        <v>2282</v>
      </c>
      <c r="E193" s="265" t="s">
        <v>3915</v>
      </c>
      <c r="F193" s="61"/>
      <c r="G193" s="387">
        <f>'Punten per wedstrijd'!C1279</f>
        <v>5</v>
      </c>
      <c r="H193" s="388">
        <f>'Punten per wedstrijd'!D1279</f>
        <v>14</v>
      </c>
      <c r="I193" s="389">
        <f>'Punten per wedstrijd'!E1279</f>
        <v>15</v>
      </c>
      <c r="J193" s="410" t="s">
        <v>671</v>
      </c>
      <c r="K193" s="277" t="s">
        <v>37</v>
      </c>
      <c r="L193" s="61"/>
      <c r="M193" t="s">
        <v>2746</v>
      </c>
      <c r="N193" s="265" t="s">
        <v>3885</v>
      </c>
      <c r="O193" s="61"/>
      <c r="P193" s="9">
        <f>SUM(Puntenklassement!D119)</f>
        <v>11468</v>
      </c>
    </row>
    <row r="194" spans="1:16" s="3" customFormat="1" ht="15.75" customHeight="1">
      <c r="A194" s="410" t="s">
        <v>672</v>
      </c>
      <c r="B194" s="106" t="s">
        <v>704</v>
      </c>
      <c r="C194" s="61"/>
      <c r="D194" t="s">
        <v>2732</v>
      </c>
      <c r="E194" s="265" t="s">
        <v>3885</v>
      </c>
      <c r="F194" s="61"/>
      <c r="G194" s="387">
        <f>'Punten per wedstrijd'!C1324</f>
        <v>5</v>
      </c>
      <c r="H194" s="388">
        <f>'Punten per wedstrijd'!D1324</f>
        <v>10</v>
      </c>
      <c r="I194" s="389">
        <f>'Punten per wedstrijd'!E1324</f>
        <v>8</v>
      </c>
      <c r="J194" s="410" t="s">
        <v>672</v>
      </c>
      <c r="K194" s="106" t="s">
        <v>682</v>
      </c>
      <c r="L194" s="61"/>
      <c r="M194" t="s">
        <v>2757</v>
      </c>
      <c r="N194" s="265" t="s">
        <v>2810</v>
      </c>
      <c r="O194" s="61"/>
      <c r="P194" s="9">
        <f>SUM(Puntenklassement!D88)</f>
        <v>11441</v>
      </c>
    </row>
    <row r="195" spans="1:16" s="3" customFormat="1" ht="15.75" customHeight="1">
      <c r="A195" s="410" t="s">
        <v>677</v>
      </c>
      <c r="B195" s="106" t="s">
        <v>2716</v>
      </c>
      <c r="C195" s="61"/>
      <c r="D195" t="s">
        <v>2288</v>
      </c>
      <c r="E195" s="265" t="s">
        <v>2816</v>
      </c>
      <c r="F195" s="61"/>
      <c r="G195" s="387">
        <f>'Punten per wedstrijd'!C1367</f>
        <v>5</v>
      </c>
      <c r="H195" s="388">
        <f>'Punten per wedstrijd'!D1367</f>
        <v>9</v>
      </c>
      <c r="I195" s="389">
        <f>'Punten per wedstrijd'!E1367</f>
        <v>6</v>
      </c>
      <c r="J195" s="410" t="s">
        <v>677</v>
      </c>
      <c r="K195" s="106" t="s">
        <v>154</v>
      </c>
      <c r="L195" s="61"/>
      <c r="M195" t="s">
        <v>2731</v>
      </c>
      <c r="N195" s="265" t="s">
        <v>3882</v>
      </c>
      <c r="O195" s="61"/>
      <c r="P195" s="9">
        <f>SUM(Puntenklassement!D93)</f>
        <v>11428</v>
      </c>
    </row>
    <row r="196" spans="1:16" s="3" customFormat="1" ht="15.75" customHeight="1">
      <c r="A196" s="410" t="s">
        <v>685</v>
      </c>
      <c r="B196" s="106" t="s">
        <v>687</v>
      </c>
      <c r="C196" s="61"/>
      <c r="D196" t="s">
        <v>2730</v>
      </c>
      <c r="E196" s="265" t="s">
        <v>3883</v>
      </c>
      <c r="F196" s="61"/>
      <c r="G196" s="387">
        <f>'Punten per wedstrijd'!C1303</f>
        <v>5</v>
      </c>
      <c r="H196" s="388">
        <f>'Punten per wedstrijd'!D1303</f>
        <v>8</v>
      </c>
      <c r="I196" s="389">
        <f>'Punten per wedstrijd'!E1303</f>
        <v>12</v>
      </c>
      <c r="J196" s="410" t="s">
        <v>685</v>
      </c>
      <c r="K196" s="277" t="s">
        <v>1666</v>
      </c>
      <c r="L196" s="61"/>
      <c r="M196" t="s">
        <v>2752</v>
      </c>
      <c r="N196" s="265" t="s">
        <v>3897</v>
      </c>
      <c r="O196" s="61"/>
      <c r="P196" s="9">
        <f>SUM(Puntenklassement!D30)</f>
        <v>11420</v>
      </c>
    </row>
    <row r="197" spans="1:16" s="3" customFormat="1" ht="15.75" customHeight="1">
      <c r="A197" s="410" t="s">
        <v>689</v>
      </c>
      <c r="B197" s="277" t="s">
        <v>1</v>
      </c>
      <c r="C197" s="61"/>
      <c r="D197" t="s">
        <v>2788</v>
      </c>
      <c r="E197" s="265" t="s">
        <v>3908</v>
      </c>
      <c r="F197" s="61"/>
      <c r="G197" s="387">
        <f>'Punten per wedstrijd'!C1275</f>
        <v>5</v>
      </c>
      <c r="H197" s="388">
        <f>'Punten per wedstrijd'!D1275</f>
        <v>8</v>
      </c>
      <c r="I197" s="389">
        <f>'Punten per wedstrijd'!E1275</f>
        <v>3</v>
      </c>
      <c r="J197" s="410" t="s">
        <v>689</v>
      </c>
      <c r="K197" s="276" t="s">
        <v>3612</v>
      </c>
      <c r="L197" s="61"/>
      <c r="M197" t="s">
        <v>3860</v>
      </c>
      <c r="N197" s="265" t="s">
        <v>3922</v>
      </c>
      <c r="O197" s="61"/>
      <c r="P197" s="9">
        <f>SUM(Puntenklassement!D53)</f>
        <v>11417</v>
      </c>
    </row>
    <row r="198" spans="1:16" s="3" customFormat="1" ht="15.75" customHeight="1">
      <c r="A198" s="410" t="s">
        <v>690</v>
      </c>
      <c r="B198" s="106" t="s">
        <v>633</v>
      </c>
      <c r="C198" s="61"/>
      <c r="D198" t="s">
        <v>2765</v>
      </c>
      <c r="E198" s="265" t="s">
        <v>3902</v>
      </c>
      <c r="F198" s="61"/>
      <c r="G198" s="387">
        <f>'Punten per wedstrijd'!C1299</f>
        <v>5</v>
      </c>
      <c r="H198" s="388">
        <f>'Punten per wedstrijd'!D1299</f>
        <v>8</v>
      </c>
      <c r="I198" s="389">
        <f>'Punten per wedstrijd'!E1299</f>
        <v>1</v>
      </c>
      <c r="J198" s="410" t="s">
        <v>690</v>
      </c>
      <c r="K198" s="105" t="s">
        <v>1342</v>
      </c>
      <c r="L198" s="61"/>
      <c r="M198" t="s">
        <v>3848</v>
      </c>
      <c r="N198" s="265" t="s">
        <v>3891</v>
      </c>
      <c r="O198" s="61"/>
      <c r="P198" s="9">
        <f>SUM(Puntenklassement!D14)</f>
        <v>11373</v>
      </c>
    </row>
    <row r="199" spans="1:16" s="3" customFormat="1" ht="15.75" customHeight="1">
      <c r="A199" s="410" t="s">
        <v>691</v>
      </c>
      <c r="B199" s="277" t="s">
        <v>23</v>
      </c>
      <c r="C199" s="61"/>
      <c r="D199" t="s">
        <v>2780</v>
      </c>
      <c r="E199" s="265" t="s">
        <v>3901</v>
      </c>
      <c r="F199" s="61"/>
      <c r="G199" s="387">
        <f>'Punten per wedstrijd'!C1345</f>
        <v>5</v>
      </c>
      <c r="H199" s="388">
        <f>'Punten per wedstrijd'!D1345</f>
        <v>6</v>
      </c>
      <c r="I199" s="389">
        <f>'Punten per wedstrijd'!E1345</f>
        <v>8</v>
      </c>
      <c r="J199" s="410" t="s">
        <v>691</v>
      </c>
      <c r="K199" s="106" t="s">
        <v>2210</v>
      </c>
      <c r="L199" s="61"/>
      <c r="M199" t="s">
        <v>2778</v>
      </c>
      <c r="N199" s="265" t="s">
        <v>3906</v>
      </c>
      <c r="O199" s="61"/>
      <c r="P199" s="9">
        <f>SUM(Puntenklassement!D42)</f>
        <v>11327</v>
      </c>
    </row>
    <row r="200" spans="1:16" s="3" customFormat="1" ht="15.75" customHeight="1">
      <c r="A200" s="410" t="s">
        <v>697</v>
      </c>
      <c r="B200" s="106" t="s">
        <v>2718</v>
      </c>
      <c r="C200" s="61"/>
      <c r="D200" t="s">
        <v>2274</v>
      </c>
      <c r="E200" s="265" t="s">
        <v>3900</v>
      </c>
      <c r="F200" s="61"/>
      <c r="G200" s="387">
        <f>'Punten per wedstrijd'!C1335</f>
        <v>5</v>
      </c>
      <c r="H200" s="388">
        <f>'Punten per wedstrijd'!D1335</f>
        <v>6</v>
      </c>
      <c r="I200" s="389">
        <f>'Punten per wedstrijd'!E1335</f>
        <v>7</v>
      </c>
      <c r="J200" s="410" t="s">
        <v>697</v>
      </c>
      <c r="K200" s="106" t="s">
        <v>2705</v>
      </c>
      <c r="L200" s="61"/>
      <c r="M200" t="s">
        <v>2273</v>
      </c>
      <c r="N200" s="265" t="s">
        <v>2813</v>
      </c>
      <c r="O200" s="61"/>
      <c r="P200" s="9">
        <f>SUM(Puntenklassement!D83)</f>
        <v>11289</v>
      </c>
    </row>
    <row r="201" spans="1:16" s="3" customFormat="1" ht="15.75" customHeight="1">
      <c r="A201" s="410" t="s">
        <v>698</v>
      </c>
      <c r="B201" s="106" t="s">
        <v>2701</v>
      </c>
      <c r="C201" s="61"/>
      <c r="D201" t="s">
        <v>2283</v>
      </c>
      <c r="E201" s="265" t="s">
        <v>3914</v>
      </c>
      <c r="F201" s="61"/>
      <c r="G201" s="387">
        <f>'Punten per wedstrijd'!C1403</f>
        <v>5</v>
      </c>
      <c r="H201" s="388">
        <f>'Punten per wedstrijd'!D1403</f>
        <v>6</v>
      </c>
      <c r="I201" s="389">
        <f>'Punten per wedstrijd'!E1403</f>
        <v>4</v>
      </c>
      <c r="J201" s="410" t="s">
        <v>698</v>
      </c>
      <c r="K201" s="106" t="s">
        <v>2208</v>
      </c>
      <c r="L201" s="61"/>
      <c r="M201" t="s">
        <v>2759</v>
      </c>
      <c r="N201" s="265" t="s">
        <v>2814</v>
      </c>
      <c r="O201" s="61"/>
      <c r="P201" s="9">
        <f>SUM(Puntenklassement!D24)</f>
        <v>11287</v>
      </c>
    </row>
    <row r="202" spans="1:16" s="3" customFormat="1" ht="15.75" customHeight="1">
      <c r="A202" s="410" t="s">
        <v>699</v>
      </c>
      <c r="B202" s="276" t="s">
        <v>3602</v>
      </c>
      <c r="C202" s="61"/>
      <c r="D202" t="s">
        <v>2801</v>
      </c>
      <c r="E202" s="265" t="s">
        <v>3923</v>
      </c>
      <c r="F202" s="61"/>
      <c r="G202" s="387">
        <f>'Punten per wedstrijd'!C1278</f>
        <v>5</v>
      </c>
      <c r="H202" s="388">
        <f>'Punten per wedstrijd'!D1278</f>
        <v>5</v>
      </c>
      <c r="I202" s="389">
        <f>'Punten per wedstrijd'!E1278</f>
        <v>2</v>
      </c>
      <c r="J202" s="410" t="s">
        <v>699</v>
      </c>
      <c r="K202" s="106" t="s">
        <v>2213</v>
      </c>
      <c r="L202" s="61"/>
      <c r="M202" t="s">
        <v>2764</v>
      </c>
      <c r="N202" s="265" t="s">
        <v>2811</v>
      </c>
      <c r="O202" s="61"/>
      <c r="P202" s="9">
        <f>SUM(Puntenklassement!D51)</f>
        <v>11273</v>
      </c>
    </row>
    <row r="203" spans="1:16" s="3" customFormat="1" ht="15.75" customHeight="1">
      <c r="A203" s="410" t="s">
        <v>701</v>
      </c>
      <c r="B203" s="276" t="s">
        <v>3609</v>
      </c>
      <c r="C203" s="61"/>
      <c r="D203" t="s">
        <v>2821</v>
      </c>
      <c r="E203" s="265" t="s">
        <v>3907</v>
      </c>
      <c r="F203" s="61"/>
      <c r="G203" s="387">
        <f>'Punten per wedstrijd'!C1310</f>
        <v>5</v>
      </c>
      <c r="H203" s="388">
        <f>'Punten per wedstrijd'!D1310</f>
        <v>4</v>
      </c>
      <c r="I203" s="389">
        <f>'Punten per wedstrijd'!E1310</f>
        <v>3</v>
      </c>
      <c r="J203" s="410" t="s">
        <v>701</v>
      </c>
      <c r="K203" s="106" t="s">
        <v>2707</v>
      </c>
      <c r="L203" s="61"/>
      <c r="M203" t="s">
        <v>2163</v>
      </c>
      <c r="N203" s="265" t="s">
        <v>3916</v>
      </c>
      <c r="O203" s="61"/>
      <c r="P203" s="9">
        <f>SUM(Puntenklassement!D61)</f>
        <v>11262</v>
      </c>
    </row>
    <row r="204" spans="1:16" s="3" customFormat="1" ht="15.75" customHeight="1">
      <c r="A204" s="410" t="s">
        <v>702</v>
      </c>
      <c r="B204" s="106" t="s">
        <v>2835</v>
      </c>
      <c r="C204" s="61"/>
      <c r="D204" t="s">
        <v>2271</v>
      </c>
      <c r="E204" s="265" t="s">
        <v>3917</v>
      </c>
      <c r="F204" s="61"/>
      <c r="G204" s="387">
        <f>'Punten per wedstrijd'!C1282</f>
        <v>5</v>
      </c>
      <c r="H204" s="388">
        <f>'Punten per wedstrijd'!D1282</f>
        <v>3</v>
      </c>
      <c r="I204" s="389">
        <f>'Punten per wedstrijd'!E1282</f>
        <v>2</v>
      </c>
      <c r="J204" s="410" t="s">
        <v>702</v>
      </c>
      <c r="K204" s="106" t="s">
        <v>700</v>
      </c>
      <c r="L204" s="61"/>
      <c r="M204" t="s">
        <v>2774</v>
      </c>
      <c r="N204" s="265" t="s">
        <v>3890</v>
      </c>
      <c r="O204" s="61"/>
      <c r="P204" s="9">
        <f>SUM(Puntenklassement!D62)</f>
        <v>11238</v>
      </c>
    </row>
    <row r="205" spans="1:16" s="3" customFormat="1" ht="15.75" customHeight="1">
      <c r="A205" s="410" t="s">
        <v>703</v>
      </c>
      <c r="B205" s="105" t="s">
        <v>1337</v>
      </c>
      <c r="C205" s="84"/>
      <c r="D205" t="s">
        <v>2738</v>
      </c>
      <c r="E205" s="265" t="s">
        <v>2809</v>
      </c>
      <c r="F205" s="61"/>
      <c r="G205" s="387">
        <f>'Punten per wedstrijd'!C1273</f>
        <v>5</v>
      </c>
      <c r="H205" s="388">
        <f>'Punten per wedstrijd'!D1273</f>
        <v>2</v>
      </c>
      <c r="I205" s="389">
        <f>'Punten per wedstrijd'!E1273</f>
        <v>6</v>
      </c>
      <c r="J205" s="410" t="s">
        <v>703</v>
      </c>
      <c r="K205" s="106" t="s">
        <v>654</v>
      </c>
      <c r="L205" s="61"/>
      <c r="M205" t="s">
        <v>2736</v>
      </c>
      <c r="N205" s="265" t="s">
        <v>3890</v>
      </c>
      <c r="O205" s="61"/>
      <c r="P205" s="9">
        <f>SUM(Puntenklassement!D103)</f>
        <v>11194</v>
      </c>
    </row>
    <row r="206" spans="1:16" s="3" customFormat="1" ht="15.75" customHeight="1">
      <c r="A206" s="410" t="s">
        <v>706</v>
      </c>
      <c r="B206" s="277" t="s">
        <v>1649</v>
      </c>
      <c r="C206" s="61"/>
      <c r="D206" t="s">
        <v>2766</v>
      </c>
      <c r="E206" s="265" t="s">
        <v>2812</v>
      </c>
      <c r="F206" s="61"/>
      <c r="G206" s="387">
        <f>'Punten per wedstrijd'!C1374</f>
        <v>5</v>
      </c>
      <c r="H206" s="388">
        <f>'Punten per wedstrijd'!D1374</f>
        <v>1</v>
      </c>
      <c r="I206" s="389">
        <f>'Punten per wedstrijd'!E1374</f>
        <v>4</v>
      </c>
      <c r="J206" s="410" t="s">
        <v>706</v>
      </c>
      <c r="K206" s="106" t="s">
        <v>2189</v>
      </c>
      <c r="L206" s="61"/>
      <c r="M206" t="s">
        <v>2799</v>
      </c>
      <c r="N206" s="265" t="s">
        <v>3921</v>
      </c>
      <c r="O206" s="61"/>
      <c r="P206" s="9">
        <f>SUM(Puntenklassement!D65)</f>
        <v>11161</v>
      </c>
    </row>
    <row r="207" spans="1:16" s="3" customFormat="1" ht="15.75" customHeight="1">
      <c r="A207" s="410" t="s">
        <v>775</v>
      </c>
      <c r="B207" s="106" t="s">
        <v>686</v>
      </c>
      <c r="C207" s="61"/>
      <c r="D207" t="s">
        <v>2786</v>
      </c>
      <c r="E207" s="265" t="s">
        <v>3892</v>
      </c>
      <c r="F207" s="61"/>
      <c r="G207" s="387">
        <f>'Punten per wedstrijd'!C1384</f>
        <v>5</v>
      </c>
      <c r="H207" s="388">
        <f>'Punten per wedstrijd'!D1384</f>
        <v>1</v>
      </c>
      <c r="I207" s="389">
        <f>'Punten per wedstrijd'!E1384</f>
        <v>1</v>
      </c>
      <c r="J207" s="410" t="s">
        <v>775</v>
      </c>
      <c r="K207" s="277" t="s">
        <v>25</v>
      </c>
      <c r="L207" s="61"/>
      <c r="M207" t="s">
        <v>2756</v>
      </c>
      <c r="N207" s="265" t="s">
        <v>3879</v>
      </c>
      <c r="O207" s="61"/>
      <c r="P207" s="9">
        <f>SUM(Puntenklassement!D79)</f>
        <v>11155</v>
      </c>
    </row>
    <row r="208" spans="1:16" s="3" customFormat="1" ht="15.75" customHeight="1">
      <c r="A208" s="410" t="s">
        <v>776</v>
      </c>
      <c r="B208" s="106" t="s">
        <v>653</v>
      </c>
      <c r="C208" s="61"/>
      <c r="D208" t="s">
        <v>2763</v>
      </c>
      <c r="E208" s="265" t="s">
        <v>3885</v>
      </c>
      <c r="F208" s="61"/>
      <c r="G208" s="387">
        <f>'Punten per wedstrijd'!C1371</f>
        <v>4</v>
      </c>
      <c r="H208" s="388">
        <f>'Punten per wedstrijd'!D1371</f>
        <v>11</v>
      </c>
      <c r="I208" s="389">
        <f>'Punten per wedstrijd'!E1371</f>
        <v>5</v>
      </c>
      <c r="J208" s="410" t="s">
        <v>776</v>
      </c>
      <c r="K208" s="106" t="s">
        <v>2720</v>
      </c>
      <c r="L208" s="61"/>
      <c r="M208" t="s">
        <v>2794</v>
      </c>
      <c r="N208" s="265" t="s">
        <v>3914</v>
      </c>
      <c r="O208" s="61"/>
      <c r="P208" s="9">
        <f>SUM(Puntenklassement!D135)</f>
        <v>11128</v>
      </c>
    </row>
    <row r="209" spans="1:16" s="3" customFormat="1" ht="15.75" customHeight="1">
      <c r="A209" s="410" t="s">
        <v>777</v>
      </c>
      <c r="B209" s="106" t="s">
        <v>639</v>
      </c>
      <c r="C209" s="61"/>
      <c r="D209" t="s">
        <v>3857</v>
      </c>
      <c r="E209" s="265" t="s">
        <v>2816</v>
      </c>
      <c r="F209" s="61"/>
      <c r="G209" s="387">
        <f>'Punten per wedstrijd'!C1304</f>
        <v>4</v>
      </c>
      <c r="H209" s="388">
        <f>'Punten per wedstrijd'!D1304</f>
        <v>8</v>
      </c>
      <c r="I209" s="389">
        <f>'Punten per wedstrijd'!E1304</f>
        <v>2</v>
      </c>
      <c r="J209" s="410" t="s">
        <v>777</v>
      </c>
      <c r="K209" s="106" t="s">
        <v>2722</v>
      </c>
      <c r="L209" s="61"/>
      <c r="M209" t="s">
        <v>2285</v>
      </c>
      <c r="N209" s="265" t="s">
        <v>2816</v>
      </c>
      <c r="O209" s="61"/>
      <c r="P209" s="9">
        <f>SUM(Puntenklassement!D134)</f>
        <v>11018</v>
      </c>
    </row>
    <row r="210" spans="1:16" s="3" customFormat="1" ht="15.75" customHeight="1">
      <c r="A210" s="410" t="s">
        <v>778</v>
      </c>
      <c r="B210" s="106" t="s">
        <v>2711</v>
      </c>
      <c r="C210" s="61"/>
      <c r="D210" t="s">
        <v>2272</v>
      </c>
      <c r="E210" s="265" t="s">
        <v>2818</v>
      </c>
      <c r="F210" s="61"/>
      <c r="G210" s="387">
        <f>'Punten per wedstrijd'!C1317</f>
        <v>4</v>
      </c>
      <c r="H210" s="388">
        <f>'Punten per wedstrijd'!D1317</f>
        <v>8</v>
      </c>
      <c r="I210" s="389">
        <f>'Punten per wedstrijd'!E1317</f>
        <v>1</v>
      </c>
      <c r="J210" s="410" t="s">
        <v>778</v>
      </c>
      <c r="K210" s="105" t="s">
        <v>1344</v>
      </c>
      <c r="L210" s="61"/>
      <c r="M210" t="s">
        <v>2748</v>
      </c>
      <c r="N210" s="265" t="s">
        <v>3888</v>
      </c>
      <c r="O210" s="61"/>
      <c r="P210" s="9">
        <f>SUM(Puntenklassement!D31)</f>
        <v>10967</v>
      </c>
    </row>
    <row r="211" spans="1:16" s="3" customFormat="1" ht="15.75" customHeight="1">
      <c r="A211" s="410" t="s">
        <v>779</v>
      </c>
      <c r="B211" s="106" t="s">
        <v>2198</v>
      </c>
      <c r="C211" s="61"/>
      <c r="D211" t="s">
        <v>3853</v>
      </c>
      <c r="E211" s="265" t="s">
        <v>3900</v>
      </c>
      <c r="F211" s="61"/>
      <c r="G211" s="387">
        <f>'Punten per wedstrijd'!C1341</f>
        <v>4</v>
      </c>
      <c r="H211" s="388">
        <f>'Punten per wedstrijd'!D1341</f>
        <v>7</v>
      </c>
      <c r="I211" s="389">
        <f>'Punten per wedstrijd'!E1341</f>
        <v>1</v>
      </c>
      <c r="J211" s="410" t="s">
        <v>779</v>
      </c>
      <c r="K211" s="106" t="s">
        <v>2205</v>
      </c>
      <c r="L211" s="61"/>
      <c r="M211" t="s">
        <v>2777</v>
      </c>
      <c r="N211" s="265" t="s">
        <v>3913</v>
      </c>
      <c r="O211" s="61"/>
      <c r="P211" s="9">
        <f>SUM(Puntenklassement!D75)</f>
        <v>10963</v>
      </c>
    </row>
    <row r="212" spans="1:16" s="3" customFormat="1" ht="15.75" customHeight="1">
      <c r="A212" s="410" t="s">
        <v>780</v>
      </c>
      <c r="B212" s="106" t="s">
        <v>669</v>
      </c>
      <c r="C212" s="61"/>
      <c r="D212" t="s">
        <v>2754</v>
      </c>
      <c r="E212" s="265" t="s">
        <v>2293</v>
      </c>
      <c r="F212" s="61"/>
      <c r="G212" s="387">
        <f>'Punten per wedstrijd'!C1362</f>
        <v>4</v>
      </c>
      <c r="H212" s="388">
        <f>'Punten per wedstrijd'!D1362</f>
        <v>6</v>
      </c>
      <c r="I212" s="389">
        <f>'Punten per wedstrijd'!E1362</f>
        <v>11</v>
      </c>
      <c r="J212" s="410" t="s">
        <v>780</v>
      </c>
      <c r="K212" s="276" t="s">
        <v>3615</v>
      </c>
      <c r="L212" s="61"/>
      <c r="M212" t="s">
        <v>3863</v>
      </c>
      <c r="N212" s="265" t="s">
        <v>3919</v>
      </c>
      <c r="O212" s="61"/>
      <c r="P212" s="9">
        <f>SUM(Puntenklassement!D67)</f>
        <v>10962</v>
      </c>
    </row>
    <row r="213" spans="1:16" s="3" customFormat="1" ht="15.75" customHeight="1">
      <c r="A213" s="410" t="s">
        <v>781</v>
      </c>
      <c r="B213" s="106" t="s">
        <v>2719</v>
      </c>
      <c r="C213" s="61"/>
      <c r="D213" t="s">
        <v>2289</v>
      </c>
      <c r="E213" s="265" t="s">
        <v>2823</v>
      </c>
      <c r="F213" s="61"/>
      <c r="G213" s="387">
        <f>'Punten per wedstrijd'!C1393</f>
        <v>4</v>
      </c>
      <c r="H213" s="388">
        <f>'Punten per wedstrijd'!D1393</f>
        <v>6</v>
      </c>
      <c r="I213" s="389">
        <f>'Punten per wedstrijd'!E1393</f>
        <v>6</v>
      </c>
      <c r="J213" s="410" t="s">
        <v>781</v>
      </c>
      <c r="K213" s="106" t="s">
        <v>2726</v>
      </c>
      <c r="L213" s="61"/>
      <c r="M213" t="s">
        <v>2278</v>
      </c>
      <c r="N213" s="265" t="s">
        <v>2815</v>
      </c>
      <c r="O213" s="61"/>
      <c r="P213" s="9">
        <f>SUM(Puntenklassement!D90)</f>
        <v>10933</v>
      </c>
    </row>
    <row r="214" spans="1:16" s="3" customFormat="1" ht="15.75" customHeight="1">
      <c r="A214" s="410" t="s">
        <v>782</v>
      </c>
      <c r="B214" s="276" t="s">
        <v>3613</v>
      </c>
      <c r="C214" s="61"/>
      <c r="D214" t="s">
        <v>3861</v>
      </c>
      <c r="E214" s="265" t="s">
        <v>2824</v>
      </c>
      <c r="F214" s="61"/>
      <c r="G214" s="387">
        <f>'Punten per wedstrijd'!C1322</f>
        <v>4</v>
      </c>
      <c r="H214" s="388">
        <f>'Punten per wedstrijd'!D1322</f>
        <v>5</v>
      </c>
      <c r="I214" s="389">
        <f>'Punten per wedstrijd'!E1322</f>
        <v>7</v>
      </c>
      <c r="J214" s="410" t="s">
        <v>782</v>
      </c>
      <c r="K214" s="277" t="s">
        <v>1655</v>
      </c>
      <c r="L214" s="61"/>
      <c r="M214" t="s">
        <v>2785</v>
      </c>
      <c r="N214" s="265" t="s">
        <v>3886</v>
      </c>
      <c r="O214" s="61"/>
      <c r="P214" s="9">
        <f>SUM(Puntenklassement!D138)</f>
        <v>10896</v>
      </c>
    </row>
    <row r="215" spans="1:16" s="3" customFormat="1" ht="15.75" customHeight="1">
      <c r="A215" s="410" t="s">
        <v>783</v>
      </c>
      <c r="B215" s="277" t="s">
        <v>1658</v>
      </c>
      <c r="C215" s="61"/>
      <c r="D215" t="s">
        <v>2751</v>
      </c>
      <c r="E215" s="265" t="s">
        <v>3900</v>
      </c>
      <c r="F215" s="61"/>
      <c r="G215" s="387">
        <f>'Punten per wedstrijd'!C1300</f>
        <v>4</v>
      </c>
      <c r="H215" s="388">
        <f>'Punten per wedstrijd'!D1300</f>
        <v>5</v>
      </c>
      <c r="I215" s="389">
        <f>'Punten per wedstrijd'!E1300</f>
        <v>5</v>
      </c>
      <c r="J215" s="410" t="s">
        <v>783</v>
      </c>
      <c r="K215" s="106" t="s">
        <v>2703</v>
      </c>
      <c r="L215" s="61"/>
      <c r="M215" t="s">
        <v>2275</v>
      </c>
      <c r="N215" s="265" t="s">
        <v>3900</v>
      </c>
      <c r="O215" s="61"/>
      <c r="P215" s="9">
        <f>SUM(Puntenklassement!D52)</f>
        <v>10881</v>
      </c>
    </row>
    <row r="216" spans="1:16" s="3" customFormat="1" ht="15.75" customHeight="1">
      <c r="A216" s="410" t="s">
        <v>784</v>
      </c>
      <c r="B216" s="106" t="s">
        <v>2714</v>
      </c>
      <c r="C216" s="61"/>
      <c r="D216" t="s">
        <v>2270</v>
      </c>
      <c r="E216" s="265" t="s">
        <v>3915</v>
      </c>
      <c r="F216" s="61"/>
      <c r="G216" s="387">
        <f>'Punten per wedstrijd'!C1391</f>
        <v>4</v>
      </c>
      <c r="H216" s="388">
        <f>'Punten per wedstrijd'!D1391</f>
        <v>4</v>
      </c>
      <c r="I216" s="389">
        <f>'Punten per wedstrijd'!E1391</f>
        <v>4</v>
      </c>
      <c r="J216" s="410" t="s">
        <v>784</v>
      </c>
      <c r="K216" s="277" t="s">
        <v>33</v>
      </c>
      <c r="L216" s="61"/>
      <c r="M216" t="s">
        <v>2733</v>
      </c>
      <c r="N216" s="265" t="s">
        <v>2291</v>
      </c>
      <c r="O216" s="61"/>
      <c r="P216" s="9">
        <f>SUM(Puntenklassement!D118)</f>
        <v>10867</v>
      </c>
    </row>
    <row r="217" spans="1:16" s="3" customFormat="1" ht="15.75" customHeight="1">
      <c r="A217" s="410" t="s">
        <v>785</v>
      </c>
      <c r="B217" s="276" t="s">
        <v>3604</v>
      </c>
      <c r="C217" s="61"/>
      <c r="D217" t="s">
        <v>2803</v>
      </c>
      <c r="E217" s="265" t="s">
        <v>2294</v>
      </c>
      <c r="F217" s="61"/>
      <c r="G217" s="387">
        <f>'Punten per wedstrijd'!C1285</f>
        <v>4</v>
      </c>
      <c r="H217" s="388">
        <f>'Punten per wedstrijd'!D1285</f>
        <v>2</v>
      </c>
      <c r="I217" s="389">
        <f>'Punten per wedstrijd'!E1285</f>
        <v>4</v>
      </c>
      <c r="J217" s="410" t="s">
        <v>785</v>
      </c>
      <c r="K217" s="277" t="s">
        <v>23</v>
      </c>
      <c r="L217" s="61"/>
      <c r="M217" t="s">
        <v>2780</v>
      </c>
      <c r="N217" s="265" t="s">
        <v>3901</v>
      </c>
      <c r="O217" s="61"/>
      <c r="P217" s="9">
        <f>SUM(Puntenklassement!D78)</f>
        <v>10847</v>
      </c>
    </row>
    <row r="218" spans="1:16" s="3" customFormat="1" ht="15.75" customHeight="1">
      <c r="A218" s="410" t="s">
        <v>786</v>
      </c>
      <c r="B218" s="106" t="s">
        <v>2713</v>
      </c>
      <c r="C218" s="61"/>
      <c r="D218" t="s">
        <v>2281</v>
      </c>
      <c r="E218" s="265" t="s">
        <v>3914</v>
      </c>
      <c r="F218" s="61"/>
      <c r="G218" s="387">
        <f>'Punten per wedstrijd'!C1389</f>
        <v>4</v>
      </c>
      <c r="H218" s="388">
        <f>'Punten per wedstrijd'!D1389</f>
        <v>1</v>
      </c>
      <c r="I218" s="389">
        <f>'Punten per wedstrijd'!E1389</f>
        <v>2</v>
      </c>
      <c r="J218" s="410" t="s">
        <v>786</v>
      </c>
      <c r="K218" s="276" t="s">
        <v>3613</v>
      </c>
      <c r="L218" s="61"/>
      <c r="M218" t="s">
        <v>3861</v>
      </c>
      <c r="N218" s="265" t="s">
        <v>2824</v>
      </c>
      <c r="O218" s="61"/>
      <c r="P218" s="9">
        <f>SUM(Puntenklassement!D55)</f>
        <v>10802</v>
      </c>
    </row>
    <row r="219" spans="1:16" s="3" customFormat="1" ht="15.75" customHeight="1">
      <c r="A219" s="410" t="s">
        <v>787</v>
      </c>
      <c r="B219" s="106" t="s">
        <v>2725</v>
      </c>
      <c r="C219" s="61"/>
      <c r="D219" t="s">
        <v>2284</v>
      </c>
      <c r="E219" s="265" t="s">
        <v>2816</v>
      </c>
      <c r="F219" s="61"/>
      <c r="G219" s="387">
        <f>'Punten per wedstrijd'!C1323</f>
        <v>3</v>
      </c>
      <c r="H219" s="388">
        <f>'Punten per wedstrijd'!D1323</f>
        <v>8</v>
      </c>
      <c r="I219" s="389">
        <f>'Punten per wedstrijd'!E1323</f>
        <v>4</v>
      </c>
      <c r="J219" s="410" t="s">
        <v>787</v>
      </c>
      <c r="K219" s="276" t="s">
        <v>3606</v>
      </c>
      <c r="L219" s="61"/>
      <c r="M219" t="s">
        <v>2805</v>
      </c>
      <c r="N219" s="265" t="s">
        <v>2824</v>
      </c>
      <c r="O219" s="61"/>
      <c r="P219" s="9">
        <f>SUM(Puntenklassement!D25)</f>
        <v>10750</v>
      </c>
    </row>
    <row r="220" spans="1:16" s="3" customFormat="1" ht="15.75" customHeight="1">
      <c r="A220" s="410" t="s">
        <v>788</v>
      </c>
      <c r="B220" s="277" t="s">
        <v>15</v>
      </c>
      <c r="C220" s="61"/>
      <c r="D220" t="s">
        <v>2760</v>
      </c>
      <c r="E220" s="265" t="s">
        <v>3885</v>
      </c>
      <c r="F220" s="61"/>
      <c r="G220" s="387">
        <f>'Punten per wedstrijd'!C1306</f>
        <v>3</v>
      </c>
      <c r="H220" s="388">
        <f>'Punten per wedstrijd'!D1306</f>
        <v>7</v>
      </c>
      <c r="I220" s="389">
        <f>'Punten per wedstrijd'!E1306</f>
        <v>3</v>
      </c>
      <c r="J220" s="410" t="s">
        <v>788</v>
      </c>
      <c r="K220" s="276" t="s">
        <v>3619</v>
      </c>
      <c r="L220" s="61"/>
      <c r="M220" t="s">
        <v>3867</v>
      </c>
      <c r="N220" s="265" t="s">
        <v>2823</v>
      </c>
      <c r="O220" s="61"/>
      <c r="P220" s="9">
        <f>SUM(Puntenklassement!D84)</f>
        <v>10732</v>
      </c>
    </row>
    <row r="221" spans="1:16" s="3" customFormat="1" ht="15.75" customHeight="1">
      <c r="A221" s="410" t="s">
        <v>789</v>
      </c>
      <c r="B221" s="106" t="s">
        <v>2707</v>
      </c>
      <c r="C221" s="61"/>
      <c r="D221" t="s">
        <v>2163</v>
      </c>
      <c r="E221" s="265" t="s">
        <v>3916</v>
      </c>
      <c r="F221" s="61"/>
      <c r="G221" s="387">
        <f>'Punten per wedstrijd'!C1328</f>
        <v>3</v>
      </c>
      <c r="H221" s="388">
        <f>'Punten per wedstrijd'!D1328</f>
        <v>6</v>
      </c>
      <c r="I221" s="389">
        <f>'Punten per wedstrijd'!E1328</f>
        <v>5</v>
      </c>
      <c r="J221" s="410" t="s">
        <v>789</v>
      </c>
      <c r="K221" s="106" t="s">
        <v>3614</v>
      </c>
      <c r="L221" s="61"/>
      <c r="M221" t="s">
        <v>3862</v>
      </c>
      <c r="N221" s="265" t="s">
        <v>3919</v>
      </c>
      <c r="O221" s="61"/>
      <c r="P221" s="9">
        <f>SUM(Puntenklassement!D60)</f>
        <v>10718</v>
      </c>
    </row>
    <row r="222" spans="1:16" s="3" customFormat="1" ht="15.75" customHeight="1">
      <c r="A222" s="410" t="s">
        <v>790</v>
      </c>
      <c r="B222" s="276" t="s">
        <v>142</v>
      </c>
      <c r="C222" s="61"/>
      <c r="D222" t="s">
        <v>2749</v>
      </c>
      <c r="E222" s="265" t="s">
        <v>2291</v>
      </c>
      <c r="F222" s="61"/>
      <c r="G222" s="387">
        <f>'Punten per wedstrijd'!C1364</f>
        <v>3</v>
      </c>
      <c r="H222" s="388">
        <f>'Punten per wedstrijd'!D1364</f>
        <v>6</v>
      </c>
      <c r="I222" s="389">
        <f>'Punten per wedstrijd'!E1364</f>
        <v>3</v>
      </c>
      <c r="J222" s="410" t="s">
        <v>790</v>
      </c>
      <c r="K222" s="106" t="s">
        <v>2715</v>
      </c>
      <c r="L222" s="61"/>
      <c r="M222" t="s">
        <v>2793</v>
      </c>
      <c r="N222" s="265" t="s">
        <v>3913</v>
      </c>
      <c r="O222" s="61"/>
      <c r="P222" s="9">
        <f>SUM(Puntenklassement!D96)</f>
        <v>10692</v>
      </c>
    </row>
    <row r="223" spans="1:16" s="3" customFormat="1" ht="15.75" customHeight="1">
      <c r="A223" s="410" t="s">
        <v>791</v>
      </c>
      <c r="B223" s="106" t="s">
        <v>2704</v>
      </c>
      <c r="C223" s="61"/>
      <c r="D223" t="s">
        <v>3858</v>
      </c>
      <c r="E223" s="265" t="s">
        <v>3916</v>
      </c>
      <c r="F223" s="61"/>
      <c r="G223" s="387">
        <f>'Punten per wedstrijd'!C1347</f>
        <v>3</v>
      </c>
      <c r="H223" s="388">
        <f>'Punten per wedstrijd'!D1347</f>
        <v>5</v>
      </c>
      <c r="I223" s="389">
        <f>'Punten per wedstrijd'!E1347</f>
        <v>8</v>
      </c>
      <c r="J223" s="410" t="s">
        <v>791</v>
      </c>
      <c r="K223" s="106" t="s">
        <v>180</v>
      </c>
      <c r="L223" s="61"/>
      <c r="M223" t="s">
        <v>3856</v>
      </c>
      <c r="N223" s="265" t="s">
        <v>2818</v>
      </c>
      <c r="O223" s="61"/>
      <c r="P223" s="9">
        <f>SUM(Puntenklassement!D128)</f>
        <v>10663</v>
      </c>
    </row>
    <row r="224" spans="1:16" s="3" customFormat="1" ht="15.75" customHeight="1">
      <c r="A224" s="410" t="s">
        <v>792</v>
      </c>
      <c r="B224" s="106" t="s">
        <v>3666</v>
      </c>
      <c r="C224" s="61"/>
      <c r="D224" t="s">
        <v>3875</v>
      </c>
      <c r="E224" s="265" t="s">
        <v>3924</v>
      </c>
      <c r="F224" s="61"/>
      <c r="G224" s="387">
        <f>'Punten per wedstrijd'!C1383</f>
        <v>3</v>
      </c>
      <c r="H224" s="388">
        <f>'Punten per wedstrijd'!D1383</f>
        <v>5</v>
      </c>
      <c r="I224" s="389">
        <f>'Punten per wedstrijd'!E1383</f>
        <v>5</v>
      </c>
      <c r="J224" s="410" t="s">
        <v>792</v>
      </c>
      <c r="K224" s="106" t="s">
        <v>651</v>
      </c>
      <c r="L224" s="61"/>
      <c r="M224" t="s">
        <v>2744</v>
      </c>
      <c r="N224" s="265" t="s">
        <v>3884</v>
      </c>
      <c r="O224" s="61"/>
      <c r="P224" s="9">
        <f>SUM(Puntenklassement!D87)</f>
        <v>10644</v>
      </c>
    </row>
    <row r="225" spans="1:16" s="3" customFormat="1" ht="15.75" customHeight="1">
      <c r="A225" s="410" t="s">
        <v>793</v>
      </c>
      <c r="B225" s="276" t="s">
        <v>3601</v>
      </c>
      <c r="C225" s="61"/>
      <c r="D225" t="s">
        <v>2800</v>
      </c>
      <c r="E225" s="265" t="s">
        <v>3922</v>
      </c>
      <c r="F225" s="61"/>
      <c r="G225" s="387">
        <f>'Punten per wedstrijd'!C1272</f>
        <v>3</v>
      </c>
      <c r="H225" s="388">
        <f>'Punten per wedstrijd'!D1272</f>
        <v>5</v>
      </c>
      <c r="I225" s="389">
        <f>'Punten per wedstrijd'!E1272</f>
        <v>4</v>
      </c>
      <c r="J225" s="410" t="s">
        <v>793</v>
      </c>
      <c r="K225" s="277" t="s">
        <v>31</v>
      </c>
      <c r="L225" s="61"/>
      <c r="M225" t="s">
        <v>2747</v>
      </c>
      <c r="N225" s="265" t="s">
        <v>2292</v>
      </c>
      <c r="O225" s="61"/>
      <c r="P225" s="9">
        <f>SUM(Puntenklassement!D112)</f>
        <v>10611</v>
      </c>
    </row>
    <row r="226" spans="1:16" s="3" customFormat="1" ht="15.75" customHeight="1">
      <c r="A226" s="410" t="s">
        <v>794</v>
      </c>
      <c r="B226" s="106" t="s">
        <v>2724</v>
      </c>
      <c r="C226" s="61"/>
      <c r="D226" t="s">
        <v>2797</v>
      </c>
      <c r="E226" s="265" t="s">
        <v>3920</v>
      </c>
      <c r="F226" s="61"/>
      <c r="G226" s="387">
        <f>'Punten per wedstrijd'!C1325</f>
        <v>3</v>
      </c>
      <c r="H226" s="388">
        <f>'Punten per wedstrijd'!D1325</f>
        <v>4</v>
      </c>
      <c r="I226" s="389">
        <f>'Punten per wedstrijd'!E1325</f>
        <v>3</v>
      </c>
      <c r="J226" s="410" t="s">
        <v>794</v>
      </c>
      <c r="K226" s="277" t="s">
        <v>1665</v>
      </c>
      <c r="L226" s="61"/>
      <c r="M226" t="s">
        <v>2783</v>
      </c>
      <c r="N226" s="265" t="s">
        <v>3908</v>
      </c>
      <c r="O226" s="61"/>
      <c r="P226" s="9">
        <f>SUM(Puntenklassement!D22)</f>
        <v>10610</v>
      </c>
    </row>
    <row r="227" spans="1:16" s="3" customFormat="1" ht="15.75" customHeight="1">
      <c r="A227" s="410" t="s">
        <v>795</v>
      </c>
      <c r="B227" s="106" t="s">
        <v>2196</v>
      </c>
      <c r="C227" s="61"/>
      <c r="D227" t="s">
        <v>2768</v>
      </c>
      <c r="E227" s="265" t="s">
        <v>2816</v>
      </c>
      <c r="F227" s="61"/>
      <c r="G227" s="387">
        <f>'Punten per wedstrijd'!C1321</f>
        <v>3</v>
      </c>
      <c r="H227" s="388">
        <f>'Punten per wedstrijd'!D1321</f>
        <v>4</v>
      </c>
      <c r="I227" s="389">
        <f>'Punten per wedstrijd'!E1321</f>
        <v>1</v>
      </c>
      <c r="J227" s="410" t="s">
        <v>795</v>
      </c>
      <c r="K227" s="277" t="s">
        <v>15</v>
      </c>
      <c r="L227" s="61"/>
      <c r="M227" t="s">
        <v>2760</v>
      </c>
      <c r="N227" s="265" t="s">
        <v>3885</v>
      </c>
      <c r="O227" s="61"/>
      <c r="P227" s="9">
        <f>SUM(Puntenklassement!D39)</f>
        <v>10597</v>
      </c>
    </row>
    <row r="228" spans="1:16" s="3" customFormat="1" ht="15.75" customHeight="1">
      <c r="A228" s="410" t="s">
        <v>796</v>
      </c>
      <c r="B228" s="106" t="s">
        <v>682</v>
      </c>
      <c r="C228" s="61"/>
      <c r="D228" t="s">
        <v>2757</v>
      </c>
      <c r="E228" s="265" t="s">
        <v>2810</v>
      </c>
      <c r="F228" s="61"/>
      <c r="G228" s="387">
        <f>'Punten per wedstrijd'!C1355</f>
        <v>3</v>
      </c>
      <c r="H228" s="388">
        <f>'Punten per wedstrijd'!D1355</f>
        <v>3</v>
      </c>
      <c r="I228" s="389">
        <f>'Punten per wedstrijd'!E1355</f>
        <v>8</v>
      </c>
      <c r="J228" s="410" t="s">
        <v>796</v>
      </c>
      <c r="K228" s="106" t="s">
        <v>3666</v>
      </c>
      <c r="L228" s="61"/>
      <c r="M228" t="s">
        <v>3875</v>
      </c>
      <c r="N228" s="265" t="s">
        <v>3924</v>
      </c>
      <c r="O228" s="61"/>
      <c r="P228" s="9">
        <f>SUM(Puntenklassement!D116)</f>
        <v>10591</v>
      </c>
    </row>
    <row r="229" spans="1:16" s="3" customFormat="1" ht="15.75" customHeight="1">
      <c r="A229" s="410" t="s">
        <v>797</v>
      </c>
      <c r="B229" s="276" t="s">
        <v>3628</v>
      </c>
      <c r="C229" s="61"/>
      <c r="D229" t="s">
        <v>3877</v>
      </c>
      <c r="E229" s="265" t="s">
        <v>3926</v>
      </c>
      <c r="F229" s="61"/>
      <c r="G229" s="387">
        <f>'Punten per wedstrijd'!C1392</f>
        <v>3</v>
      </c>
      <c r="H229" s="388">
        <f>'Punten per wedstrijd'!D1392</f>
        <v>3</v>
      </c>
      <c r="I229" s="389">
        <f>'Punten per wedstrijd'!E1392</f>
        <v>4</v>
      </c>
      <c r="J229" s="410" t="s">
        <v>797</v>
      </c>
      <c r="K229" s="106" t="s">
        <v>2714</v>
      </c>
      <c r="L229" s="61"/>
      <c r="M229" t="s">
        <v>2270</v>
      </c>
      <c r="N229" s="265" t="s">
        <v>3915</v>
      </c>
      <c r="O229" s="61"/>
      <c r="P229" s="9">
        <f>SUM(Puntenklassement!D124)</f>
        <v>10583</v>
      </c>
    </row>
    <row r="230" spans="1:16" s="3" customFormat="1" ht="15.75" customHeight="1">
      <c r="A230" s="410" t="s">
        <v>798</v>
      </c>
      <c r="B230" s="277" t="s">
        <v>1656</v>
      </c>
      <c r="C230" s="61"/>
      <c r="D230" t="s">
        <v>2798</v>
      </c>
      <c r="E230" s="265" t="s">
        <v>2823</v>
      </c>
      <c r="F230" s="61"/>
      <c r="G230" s="387">
        <f>'Punten per wedstrijd'!C1276</f>
        <v>3</v>
      </c>
      <c r="H230" s="388">
        <f>'Punten per wedstrijd'!D1276</f>
        <v>3</v>
      </c>
      <c r="I230" s="389">
        <f>'Punten per wedstrijd'!E1276</f>
        <v>3</v>
      </c>
      <c r="J230" s="410" t="s">
        <v>798</v>
      </c>
      <c r="K230" s="106" t="s">
        <v>162</v>
      </c>
      <c r="L230" s="61"/>
      <c r="M230" t="s">
        <v>2740</v>
      </c>
      <c r="N230" s="265" t="s">
        <v>3889</v>
      </c>
      <c r="O230" s="61"/>
      <c r="P230" s="9">
        <f>SUM(Puntenklassement!D47)</f>
        <v>10551</v>
      </c>
    </row>
    <row r="231" spans="1:16" s="3" customFormat="1" ht="15.75" customHeight="1">
      <c r="A231" s="410" t="s">
        <v>799</v>
      </c>
      <c r="B231" s="106" t="s">
        <v>2706</v>
      </c>
      <c r="C231" s="61"/>
      <c r="D231" t="s">
        <v>2290</v>
      </c>
      <c r="E231" s="265" t="s">
        <v>2815</v>
      </c>
      <c r="F231" s="61"/>
      <c r="G231" s="387">
        <f>'Punten per wedstrijd'!C1375</f>
        <v>3</v>
      </c>
      <c r="H231" s="388">
        <f>'Punten per wedstrijd'!D1375</f>
        <v>3</v>
      </c>
      <c r="I231" s="389">
        <f>'Punten per wedstrijd'!E1375</f>
        <v>3</v>
      </c>
      <c r="J231" s="410" t="s">
        <v>799</v>
      </c>
      <c r="K231" s="106" t="s">
        <v>2712</v>
      </c>
      <c r="L231" s="61"/>
      <c r="M231" t="s">
        <v>2267</v>
      </c>
      <c r="N231" s="265" t="s">
        <v>3916</v>
      </c>
      <c r="O231" s="61"/>
      <c r="P231" s="9">
        <f>SUM(Puntenklassement!D26)</f>
        <v>10430</v>
      </c>
    </row>
    <row r="232" spans="1:16" s="3" customFormat="1" ht="15.75" customHeight="1">
      <c r="A232" s="410" t="s">
        <v>800</v>
      </c>
      <c r="B232" s="106" t="s">
        <v>155</v>
      </c>
      <c r="C232" s="61"/>
      <c r="D232" t="s">
        <v>2743</v>
      </c>
      <c r="E232" s="265" t="s">
        <v>2810</v>
      </c>
      <c r="F232" s="61"/>
      <c r="G232" s="387">
        <f>'Punten per wedstrijd'!C1399</f>
        <v>3</v>
      </c>
      <c r="H232" s="388">
        <f>'Punten per wedstrijd'!D1399</f>
        <v>3</v>
      </c>
      <c r="I232" s="389">
        <f>'Punten per wedstrijd'!E1399</f>
        <v>3</v>
      </c>
      <c r="J232" s="410" t="s">
        <v>800</v>
      </c>
      <c r="K232" s="105" t="s">
        <v>1349</v>
      </c>
      <c r="L232" s="61"/>
      <c r="M232" t="s">
        <v>2739</v>
      </c>
      <c r="N232" s="265" t="s">
        <v>3896</v>
      </c>
      <c r="O232" s="61"/>
      <c r="P232" s="9">
        <f>SUM(Puntenklassement!D98)</f>
        <v>10422</v>
      </c>
    </row>
    <row r="233" spans="1:16" s="3" customFormat="1" ht="15.75" customHeight="1">
      <c r="A233" s="410" t="s">
        <v>801</v>
      </c>
      <c r="B233" s="106" t="s">
        <v>658</v>
      </c>
      <c r="C233" s="61"/>
      <c r="D233" t="s">
        <v>2769</v>
      </c>
      <c r="E233" s="265" t="s">
        <v>3895</v>
      </c>
      <c r="F233" s="61"/>
      <c r="G233" s="387">
        <f>'Punten per wedstrijd'!C1404</f>
        <v>3</v>
      </c>
      <c r="H233" s="388">
        <f>'Punten per wedstrijd'!D1404</f>
        <v>3</v>
      </c>
      <c r="I233" s="389">
        <f>'Punten per wedstrijd'!E1404</f>
        <v>3</v>
      </c>
      <c r="J233" s="410" t="s">
        <v>801</v>
      </c>
      <c r="K233" s="277" t="s">
        <v>11</v>
      </c>
      <c r="L233" s="61"/>
      <c r="M233" t="s">
        <v>2761</v>
      </c>
      <c r="N233" s="265" t="s">
        <v>2291</v>
      </c>
      <c r="O233" s="61"/>
      <c r="P233" s="9">
        <f>SUM(Puntenklassement!D28)</f>
        <v>10367</v>
      </c>
    </row>
    <row r="234" spans="1:16" s="3" customFormat="1" ht="15.75" customHeight="1">
      <c r="A234" s="410" t="s">
        <v>802</v>
      </c>
      <c r="B234" s="106" t="s">
        <v>2715</v>
      </c>
      <c r="C234" s="61"/>
      <c r="D234" t="s">
        <v>2793</v>
      </c>
      <c r="E234" s="265" t="s">
        <v>3913</v>
      </c>
      <c r="F234" s="61"/>
      <c r="G234" s="387">
        <f>'Punten per wedstrijd'!C1363</f>
        <v>3</v>
      </c>
      <c r="H234" s="388">
        <f>'Punten per wedstrijd'!D1363</f>
        <v>3</v>
      </c>
      <c r="I234" s="389">
        <f>'Punten per wedstrijd'!E1363</f>
        <v>1</v>
      </c>
      <c r="J234" s="410" t="s">
        <v>802</v>
      </c>
      <c r="K234" s="277" t="s">
        <v>1653</v>
      </c>
      <c r="L234" s="61"/>
      <c r="M234" t="s">
        <v>2734</v>
      </c>
      <c r="N234" s="265" t="s">
        <v>3886</v>
      </c>
      <c r="O234" s="61"/>
      <c r="P234" s="9">
        <f>SUM(Puntenklassement!D19)</f>
        <v>10336</v>
      </c>
    </row>
    <row r="235" spans="1:16" s="3" customFormat="1" ht="15.75" customHeight="1">
      <c r="A235" s="410" t="s">
        <v>803</v>
      </c>
      <c r="B235" s="106" t="s">
        <v>162</v>
      </c>
      <c r="C235" s="61"/>
      <c r="D235" t="s">
        <v>2740</v>
      </c>
      <c r="E235" s="265" t="s">
        <v>3889</v>
      </c>
      <c r="F235" s="61"/>
      <c r="G235" s="387">
        <f>'Punten per wedstrijd'!C1314</f>
        <v>3</v>
      </c>
      <c r="H235" s="388">
        <f>'Punten per wedstrijd'!D1314</f>
        <v>2</v>
      </c>
      <c r="I235" s="389">
        <f>'Punten per wedstrijd'!E1314</f>
        <v>2</v>
      </c>
      <c r="J235" s="410" t="s">
        <v>803</v>
      </c>
      <c r="K235" s="276" t="s">
        <v>3628</v>
      </c>
      <c r="L235" s="61"/>
      <c r="M235" t="s">
        <v>3877</v>
      </c>
      <c r="N235" s="265" t="s">
        <v>3926</v>
      </c>
      <c r="O235" s="61"/>
      <c r="P235" s="9">
        <f>SUM(Puntenklassement!D125)</f>
        <v>10318</v>
      </c>
    </row>
    <row r="236" spans="1:16" s="3" customFormat="1" ht="15.75" customHeight="1">
      <c r="A236" s="410" t="s">
        <v>804</v>
      </c>
      <c r="B236" s="277" t="s">
        <v>1671</v>
      </c>
      <c r="C236" s="61"/>
      <c r="D236" t="s">
        <v>2787</v>
      </c>
      <c r="E236" s="265" t="s">
        <v>3900</v>
      </c>
      <c r="F236" s="61"/>
      <c r="G236" s="387">
        <f>'Punten per wedstrijd'!C1394</f>
        <v>3</v>
      </c>
      <c r="H236" s="388">
        <f>'Punten per wedstrijd'!D1394</f>
        <v>1</v>
      </c>
      <c r="I236" s="389">
        <f>'Punten per wedstrijd'!E1394</f>
        <v>8</v>
      </c>
      <c r="J236" s="410" t="s">
        <v>804</v>
      </c>
      <c r="K236" s="106" t="s">
        <v>639</v>
      </c>
      <c r="L236" s="61"/>
      <c r="M236" t="s">
        <v>3857</v>
      </c>
      <c r="N236" s="265" t="s">
        <v>2816</v>
      </c>
      <c r="O236" s="61"/>
      <c r="P236" s="9">
        <f>SUM(Puntenklassement!D37)</f>
        <v>10287</v>
      </c>
    </row>
    <row r="237" spans="1:16" s="3" customFormat="1" ht="15.75" customHeight="1">
      <c r="A237" s="410" t="s">
        <v>805</v>
      </c>
      <c r="B237" s="105" t="s">
        <v>1342</v>
      </c>
      <c r="C237" s="61"/>
      <c r="D237" t="s">
        <v>3848</v>
      </c>
      <c r="E237" s="265" t="s">
        <v>3891</v>
      </c>
      <c r="F237" s="61"/>
      <c r="G237" s="387">
        <f>'Punten per wedstrijd'!C1281</f>
        <v>3</v>
      </c>
      <c r="H237" s="388">
        <f>'Punten per wedstrijd'!D1281</f>
        <v>1</v>
      </c>
      <c r="I237" s="389">
        <f>'Punten per wedstrijd'!E1281</f>
        <v>3</v>
      </c>
      <c r="J237" s="410" t="s">
        <v>805</v>
      </c>
      <c r="K237" s="277" t="s">
        <v>1654</v>
      </c>
      <c r="L237" s="61"/>
      <c r="M237" t="s">
        <v>3854</v>
      </c>
      <c r="N237" s="265" t="s">
        <v>3911</v>
      </c>
      <c r="O237" s="61"/>
      <c r="P237" s="9">
        <f>SUM(Puntenklassement!D44)</f>
        <v>10220</v>
      </c>
    </row>
    <row r="238" spans="1:16" s="3" customFormat="1" ht="15.75" customHeight="1">
      <c r="A238" s="410" t="s">
        <v>806</v>
      </c>
      <c r="B238" s="105" t="s">
        <v>1344</v>
      </c>
      <c r="C238" s="61"/>
      <c r="D238" t="s">
        <v>2748</v>
      </c>
      <c r="E238" s="265" t="s">
        <v>3888</v>
      </c>
      <c r="F238" s="61"/>
      <c r="G238" s="387">
        <f>'Punten per wedstrijd'!C1298</f>
        <v>3</v>
      </c>
      <c r="H238" s="388">
        <f>'Punten per wedstrijd'!D1298</f>
        <v>0</v>
      </c>
      <c r="I238" s="389">
        <f>'Punten per wedstrijd'!E1298</f>
        <v>2</v>
      </c>
      <c r="J238" s="410" t="s">
        <v>806</v>
      </c>
      <c r="K238" s="276" t="s">
        <v>3608</v>
      </c>
      <c r="L238" s="61"/>
      <c r="M238" t="s">
        <v>2808</v>
      </c>
      <c r="N238" s="265" t="s">
        <v>3924</v>
      </c>
      <c r="O238" s="61"/>
      <c r="P238" s="9">
        <f>SUM(Puntenklassement!D41)</f>
        <v>10206</v>
      </c>
    </row>
    <row r="239" spans="1:16" s="3" customFormat="1" ht="15.75" customHeight="1">
      <c r="A239" s="410" t="s">
        <v>807</v>
      </c>
      <c r="B239" s="106" t="s">
        <v>2193</v>
      </c>
      <c r="C239" s="61"/>
      <c r="D239" t="s">
        <v>2792</v>
      </c>
      <c r="E239" s="265" t="s">
        <v>3912</v>
      </c>
      <c r="F239" s="61"/>
      <c r="G239" s="387">
        <f>'Punten per wedstrijd'!C1296</f>
        <v>2</v>
      </c>
      <c r="H239" s="388">
        <f>'Punten per wedstrijd'!D1296</f>
        <v>9</v>
      </c>
      <c r="I239" s="389">
        <f>'Punten per wedstrijd'!E1296</f>
        <v>2</v>
      </c>
      <c r="J239" s="410" t="s">
        <v>807</v>
      </c>
      <c r="K239" s="106" t="s">
        <v>2724</v>
      </c>
      <c r="L239" s="61"/>
      <c r="M239" t="s">
        <v>2797</v>
      </c>
      <c r="N239" s="265" t="s">
        <v>3920</v>
      </c>
      <c r="O239" s="61"/>
      <c r="P239" s="9">
        <f>SUM(Puntenklassement!D58)</f>
        <v>10195</v>
      </c>
    </row>
    <row r="240" spans="1:16" s="3" customFormat="1" ht="15.75" customHeight="1">
      <c r="A240" s="410" t="s">
        <v>808</v>
      </c>
      <c r="B240" s="106" t="s">
        <v>2205</v>
      </c>
      <c r="C240" s="61"/>
      <c r="D240" t="s">
        <v>2777</v>
      </c>
      <c r="E240" s="265" t="s">
        <v>3913</v>
      </c>
      <c r="F240" s="61"/>
      <c r="G240" s="387">
        <f>'Punten per wedstrijd'!C1342</f>
        <v>2</v>
      </c>
      <c r="H240" s="388">
        <f>'Punten per wedstrijd'!D1342</f>
        <v>8</v>
      </c>
      <c r="I240" s="389">
        <f>'Punten per wedstrijd'!E1342</f>
        <v>2</v>
      </c>
      <c r="J240" s="410" t="s">
        <v>808</v>
      </c>
      <c r="K240" s="106" t="s">
        <v>155</v>
      </c>
      <c r="L240" s="61"/>
      <c r="M240" t="s">
        <v>2743</v>
      </c>
      <c r="N240" s="265" t="s">
        <v>2810</v>
      </c>
      <c r="O240" s="61"/>
      <c r="P240" s="9">
        <f>SUM(Puntenklassement!D132)</f>
        <v>10187</v>
      </c>
    </row>
    <row r="241" spans="1:16" s="3" customFormat="1" ht="15.75" customHeight="1">
      <c r="A241" s="410" t="s">
        <v>809</v>
      </c>
      <c r="B241" s="277" t="s">
        <v>37</v>
      </c>
      <c r="C241" s="61"/>
      <c r="D241" t="s">
        <v>2746</v>
      </c>
      <c r="E241" s="265" t="s">
        <v>3885</v>
      </c>
      <c r="F241" s="61"/>
      <c r="G241" s="387">
        <f>'Punten per wedstrijd'!C1386</f>
        <v>2</v>
      </c>
      <c r="H241" s="388">
        <f>'Punten per wedstrijd'!D1386</f>
        <v>6</v>
      </c>
      <c r="I241" s="389">
        <f>'Punten per wedstrijd'!E1386</f>
        <v>5</v>
      </c>
      <c r="J241" s="410" t="s">
        <v>809</v>
      </c>
      <c r="K241" s="106" t="s">
        <v>2835</v>
      </c>
      <c r="L241" s="61"/>
      <c r="M241" t="s">
        <v>2271</v>
      </c>
      <c r="N241" s="265" t="s">
        <v>3917</v>
      </c>
      <c r="O241" s="61"/>
      <c r="P241" s="9">
        <f>SUM(Puntenklassement!D15)</f>
        <v>10170</v>
      </c>
    </row>
    <row r="242" spans="1:16" s="3" customFormat="1" ht="15.75" customHeight="1">
      <c r="A242" s="410" t="s">
        <v>810</v>
      </c>
      <c r="B242" s="106" t="s">
        <v>2194</v>
      </c>
      <c r="C242" s="61"/>
      <c r="D242" t="s">
        <v>2781</v>
      </c>
      <c r="E242" s="265" t="s">
        <v>3914</v>
      </c>
      <c r="F242" s="61"/>
      <c r="G242" s="387">
        <f>'Punten per wedstrijd'!C1353</f>
        <v>2</v>
      </c>
      <c r="H242" s="388">
        <f>'Punten per wedstrijd'!D1353</f>
        <v>6</v>
      </c>
      <c r="I242" s="389">
        <f>'Punten per wedstrijd'!E1353</f>
        <v>4</v>
      </c>
      <c r="J242" s="410" t="s">
        <v>810</v>
      </c>
      <c r="K242" s="276" t="s">
        <v>3602</v>
      </c>
      <c r="L242" s="61"/>
      <c r="M242" t="s">
        <v>2801</v>
      </c>
      <c r="N242" s="265" t="s">
        <v>3923</v>
      </c>
      <c r="O242" s="61"/>
      <c r="P242" s="9">
        <f>SUM(Puntenklassement!D11)</f>
        <v>10162</v>
      </c>
    </row>
    <row r="243" spans="1:16" s="3" customFormat="1" ht="15.75" customHeight="1">
      <c r="A243" s="410" t="s">
        <v>811</v>
      </c>
      <c r="B243" s="106" t="s">
        <v>3618</v>
      </c>
      <c r="C243" s="61"/>
      <c r="D243" t="s">
        <v>3866</v>
      </c>
      <c r="E243" s="265" t="s">
        <v>3924</v>
      </c>
      <c r="F243" s="61"/>
      <c r="G243" s="387">
        <f>'Punten per wedstrijd'!C1344</f>
        <v>2</v>
      </c>
      <c r="H243" s="388">
        <f>'Punten per wedstrijd'!D1344</f>
        <v>5</v>
      </c>
      <c r="I243" s="389">
        <f>'Punten per wedstrijd'!E1344</f>
        <v>6</v>
      </c>
      <c r="J243" s="410" t="s">
        <v>811</v>
      </c>
      <c r="K243" s="106" t="s">
        <v>633</v>
      </c>
      <c r="L243" s="61"/>
      <c r="M243" t="s">
        <v>2765</v>
      </c>
      <c r="N243" s="265" t="s">
        <v>3902</v>
      </c>
      <c r="O243" s="61"/>
      <c r="P243" s="9">
        <f>SUM(Puntenklassement!D32)</f>
        <v>10147</v>
      </c>
    </row>
    <row r="244" spans="1:16" s="3" customFormat="1" ht="15.75" customHeight="1">
      <c r="A244" s="410" t="s">
        <v>812</v>
      </c>
      <c r="B244" s="106" t="s">
        <v>2206</v>
      </c>
      <c r="C244" s="61"/>
      <c r="D244" t="s">
        <v>2790</v>
      </c>
      <c r="E244" s="265" t="s">
        <v>3910</v>
      </c>
      <c r="F244" s="61"/>
      <c r="G244" s="387">
        <f>'Punten per wedstrijd'!C1361</f>
        <v>2</v>
      </c>
      <c r="H244" s="388">
        <f>'Punten per wedstrijd'!D1361</f>
        <v>5</v>
      </c>
      <c r="I244" s="389">
        <f>'Punten per wedstrijd'!E1361</f>
        <v>2</v>
      </c>
      <c r="J244" s="410" t="s">
        <v>812</v>
      </c>
      <c r="K244" s="106" t="s">
        <v>2196</v>
      </c>
      <c r="L244" s="61"/>
      <c r="M244" t="s">
        <v>2768</v>
      </c>
      <c r="N244" s="265" t="s">
        <v>2816</v>
      </c>
      <c r="O244" s="61"/>
      <c r="P244" s="9">
        <f>SUM(Puntenklassement!D54)</f>
        <v>10124</v>
      </c>
    </row>
    <row r="245" spans="1:16" s="3" customFormat="1" ht="15.75" customHeight="1">
      <c r="A245" s="410" t="s">
        <v>813</v>
      </c>
      <c r="B245" s="276" t="s">
        <v>3625</v>
      </c>
      <c r="C245" s="61"/>
      <c r="D245" t="s">
        <v>3873</v>
      </c>
      <c r="E245" s="265" t="s">
        <v>3924</v>
      </c>
      <c r="F245" s="61"/>
      <c r="G245" s="387">
        <f>'Punten per wedstrijd'!C1378</f>
        <v>2</v>
      </c>
      <c r="H245" s="388">
        <f>'Punten per wedstrijd'!D1378</f>
        <v>5</v>
      </c>
      <c r="I245" s="389">
        <f>'Punten per wedstrijd'!E1378</f>
        <v>2</v>
      </c>
      <c r="J245" s="410" t="s">
        <v>813</v>
      </c>
      <c r="K245" s="277" t="s">
        <v>1</v>
      </c>
      <c r="L245" s="61"/>
      <c r="M245" t="s">
        <v>2788</v>
      </c>
      <c r="N245" s="265" t="s">
        <v>3908</v>
      </c>
      <c r="O245" s="61"/>
      <c r="P245" s="9">
        <f>SUM(Puntenklassement!D8)</f>
        <v>10064</v>
      </c>
    </row>
    <row r="246" spans="1:16" s="3" customFormat="1" ht="15.75" customHeight="1">
      <c r="A246" s="410" t="s">
        <v>814</v>
      </c>
      <c r="B246" s="277" t="s">
        <v>25</v>
      </c>
      <c r="C246" s="61"/>
      <c r="D246" t="s">
        <v>2756</v>
      </c>
      <c r="E246" s="265" t="s">
        <v>3879</v>
      </c>
      <c r="F246" s="61"/>
      <c r="G246" s="387">
        <f>'Punten per wedstrijd'!C1346</f>
        <v>2</v>
      </c>
      <c r="H246" s="388">
        <f>'Punten per wedstrijd'!D1346</f>
        <v>4</v>
      </c>
      <c r="I246" s="389">
        <f>'Punten per wedstrijd'!E1346</f>
        <v>0</v>
      </c>
      <c r="J246" s="410" t="s">
        <v>814</v>
      </c>
      <c r="K246" s="106" t="s">
        <v>683</v>
      </c>
      <c r="L246" s="61"/>
      <c r="M246" t="s">
        <v>2729</v>
      </c>
      <c r="N246" s="265" t="s">
        <v>3880</v>
      </c>
      <c r="O246" s="61"/>
      <c r="P246" s="9">
        <f>SUM(Puntenklassement!D99)</f>
        <v>10036</v>
      </c>
    </row>
    <row r="247" spans="1:16" s="3" customFormat="1" ht="15.75" customHeight="1">
      <c r="A247" s="411" t="s">
        <v>1946</v>
      </c>
      <c r="B247" s="277" t="s">
        <v>1667</v>
      </c>
      <c r="C247" s="61"/>
      <c r="D247" t="s">
        <v>2770</v>
      </c>
      <c r="E247" s="265" t="s">
        <v>3908</v>
      </c>
      <c r="F247" s="61"/>
      <c r="G247" s="387">
        <f>'Punten per wedstrijd'!C1333</f>
        <v>2</v>
      </c>
      <c r="H247" s="388">
        <f>'Punten per wedstrijd'!D1333</f>
        <v>3</v>
      </c>
      <c r="I247" s="389">
        <f>'Punten per wedstrijd'!E1333</f>
        <v>3</v>
      </c>
      <c r="J247" s="411" t="s">
        <v>1946</v>
      </c>
      <c r="K247" s="106" t="s">
        <v>2192</v>
      </c>
      <c r="L247" s="61"/>
      <c r="M247" t="s">
        <v>2789</v>
      </c>
      <c r="N247" s="265" t="s">
        <v>3905</v>
      </c>
      <c r="O247" s="61"/>
      <c r="P247" s="9">
        <f>SUM(Puntenklassement!D20)</f>
        <v>10035</v>
      </c>
    </row>
    <row r="248" spans="1:16" s="3" customFormat="1" ht="15.75" customHeight="1">
      <c r="A248" s="411" t="s">
        <v>2165</v>
      </c>
      <c r="B248" s="106" t="s">
        <v>2702</v>
      </c>
      <c r="C248" s="61"/>
      <c r="D248" t="s">
        <v>2276</v>
      </c>
      <c r="E248" s="265" t="s">
        <v>3916</v>
      </c>
      <c r="F248" s="61"/>
      <c r="G248" s="387">
        <f>'Punten per wedstrijd'!C1396</f>
        <v>2</v>
      </c>
      <c r="H248" s="388">
        <f>'Punten per wedstrijd'!D1396</f>
        <v>3</v>
      </c>
      <c r="I248" s="389">
        <f>'Punten per wedstrijd'!E1396</f>
        <v>3</v>
      </c>
      <c r="J248" s="411" t="s">
        <v>2165</v>
      </c>
      <c r="K248" s="105" t="s">
        <v>1343</v>
      </c>
      <c r="L248" s="61"/>
      <c r="M248" t="s">
        <v>2741</v>
      </c>
      <c r="N248" s="265" t="s">
        <v>3892</v>
      </c>
      <c r="O248" s="61"/>
      <c r="P248" s="9">
        <f>SUM(Puntenklassement!D81)</f>
        <v>10016</v>
      </c>
    </row>
    <row r="249" spans="1:16" s="3" customFormat="1" ht="15.75" customHeight="1">
      <c r="A249" s="411" t="s">
        <v>2166</v>
      </c>
      <c r="B249" s="106" t="s">
        <v>2213</v>
      </c>
      <c r="C249" s="61"/>
      <c r="D249" t="s">
        <v>2764</v>
      </c>
      <c r="E249" s="265" t="s">
        <v>2811</v>
      </c>
      <c r="F249" s="61"/>
      <c r="G249" s="387">
        <f>'Punten per wedstrijd'!C1318</f>
        <v>2</v>
      </c>
      <c r="H249" s="388">
        <f>'Punten per wedstrijd'!D1318</f>
        <v>2</v>
      </c>
      <c r="I249" s="389">
        <f>'Punten per wedstrijd'!E1318</f>
        <v>5</v>
      </c>
      <c r="J249" s="411" t="s">
        <v>2166</v>
      </c>
      <c r="K249" s="106" t="s">
        <v>141</v>
      </c>
      <c r="L249" s="61"/>
      <c r="M249" t="s">
        <v>2758</v>
      </c>
      <c r="N249" s="265" t="s">
        <v>2292</v>
      </c>
      <c r="O249" s="61"/>
      <c r="P249" s="9">
        <f>SUM(Puntenklassement!D64)</f>
        <v>9974</v>
      </c>
    </row>
    <row r="250" spans="1:16" s="3" customFormat="1" ht="15.75" customHeight="1">
      <c r="A250" s="411" t="s">
        <v>2167</v>
      </c>
      <c r="B250" s="106" t="s">
        <v>3603</v>
      </c>
      <c r="C250" s="61"/>
      <c r="D250" t="s">
        <v>2802</v>
      </c>
      <c r="E250" s="265" t="s">
        <v>3924</v>
      </c>
      <c r="F250" s="61"/>
      <c r="G250" s="387">
        <f>'Punten per wedstrijd'!C1280</f>
        <v>2</v>
      </c>
      <c r="H250" s="388">
        <f>'Punten per wedstrijd'!D1280</f>
        <v>2</v>
      </c>
      <c r="I250" s="389">
        <f>'Punten per wedstrijd'!E1280</f>
        <v>2</v>
      </c>
      <c r="J250" s="411" t="s">
        <v>2167</v>
      </c>
      <c r="K250" s="106" t="s">
        <v>2197</v>
      </c>
      <c r="L250" s="61"/>
      <c r="M250" t="s">
        <v>2791</v>
      </c>
      <c r="N250" s="265" t="s">
        <v>3913</v>
      </c>
      <c r="O250" s="61"/>
      <c r="P250" s="9">
        <f>SUM(Puntenklassement!D48)</f>
        <v>9960</v>
      </c>
    </row>
    <row r="251" spans="1:16" s="3" customFormat="1" ht="15.75" customHeight="1">
      <c r="A251" s="411" t="s">
        <v>2168</v>
      </c>
      <c r="B251" s="276" t="s">
        <v>3623</v>
      </c>
      <c r="C251" s="61"/>
      <c r="D251" t="s">
        <v>3871</v>
      </c>
      <c r="E251" s="265" t="s">
        <v>2824</v>
      </c>
      <c r="F251" s="61"/>
      <c r="G251" s="387">
        <f>'Punten per wedstrijd'!C1368</f>
        <v>2</v>
      </c>
      <c r="H251" s="388">
        <f>'Punten per wedstrijd'!D1368</f>
        <v>1</v>
      </c>
      <c r="I251" s="389">
        <f>'Punten per wedstrijd'!E1368</f>
        <v>1</v>
      </c>
      <c r="J251" s="411" t="s">
        <v>2168</v>
      </c>
      <c r="K251" s="276" t="s">
        <v>3616</v>
      </c>
      <c r="L251" s="61"/>
      <c r="M251" t="s">
        <v>3864</v>
      </c>
      <c r="N251" s="265" t="s">
        <v>2822</v>
      </c>
      <c r="O251" s="61"/>
      <c r="P251" s="9">
        <f>SUM(Puntenklassement!D71)</f>
        <v>9913</v>
      </c>
    </row>
    <row r="252" spans="1:16" s="3" customFormat="1" ht="15.75" customHeight="1">
      <c r="A252" s="411" t="s">
        <v>2169</v>
      </c>
      <c r="B252" s="277" t="s">
        <v>33</v>
      </c>
      <c r="C252" s="61"/>
      <c r="D252" t="s">
        <v>2733</v>
      </c>
      <c r="E252" s="265" t="s">
        <v>2291</v>
      </c>
      <c r="F252" s="61"/>
      <c r="G252" s="387">
        <f>'Punten per wedstrijd'!C1385</f>
        <v>2</v>
      </c>
      <c r="H252" s="388">
        <f>'Punten per wedstrijd'!D1385</f>
        <v>0</v>
      </c>
      <c r="I252" s="389">
        <f>'Punten per wedstrijd'!E1385</f>
        <v>6</v>
      </c>
      <c r="J252" s="411" t="s">
        <v>2169</v>
      </c>
      <c r="K252" s="106" t="s">
        <v>2198</v>
      </c>
      <c r="L252" s="61"/>
      <c r="M252" t="s">
        <v>3853</v>
      </c>
      <c r="N252" s="265" t="s">
        <v>3900</v>
      </c>
      <c r="O252" s="61"/>
      <c r="P252" s="9">
        <f>SUM(Puntenklassement!D74)</f>
        <v>9881</v>
      </c>
    </row>
    <row r="253" spans="1:16" s="3" customFormat="1" ht="15.75" customHeight="1">
      <c r="A253" s="411" t="s">
        <v>2170</v>
      </c>
      <c r="B253" s="105" t="s">
        <v>1349</v>
      </c>
      <c r="C253" s="61"/>
      <c r="D253" t="s">
        <v>2739</v>
      </c>
      <c r="E253" s="265" t="s">
        <v>3896</v>
      </c>
      <c r="F253" s="61"/>
      <c r="G253" s="387">
        <f>'Punten per wedstrijd'!C1365</f>
        <v>2</v>
      </c>
      <c r="H253" s="388">
        <f>'Punten per wedstrijd'!D1365</f>
        <v>0</v>
      </c>
      <c r="I253" s="389">
        <f>'Punten per wedstrijd'!E1365</f>
        <v>0</v>
      </c>
      <c r="J253" s="411" t="s">
        <v>2170</v>
      </c>
      <c r="K253" s="106" t="s">
        <v>675</v>
      </c>
      <c r="L253" s="61"/>
      <c r="M253" t="s">
        <v>3849</v>
      </c>
      <c r="N253" s="265" t="s">
        <v>3905</v>
      </c>
      <c r="O253" s="61"/>
      <c r="P253" s="9">
        <f>SUM(Puntenklassement!D16)</f>
        <v>9761</v>
      </c>
    </row>
    <row r="254" spans="1:16" s="3" customFormat="1" ht="15.75" customHeight="1">
      <c r="A254" s="411" t="s">
        <v>2171</v>
      </c>
      <c r="B254" s="276" t="s">
        <v>3607</v>
      </c>
      <c r="C254" s="61"/>
      <c r="D254" t="s">
        <v>2806</v>
      </c>
      <c r="E254" s="265" t="s">
        <v>3911</v>
      </c>
      <c r="F254" s="61"/>
      <c r="G254" s="387">
        <f>'Punten per wedstrijd'!C1302</f>
        <v>1</v>
      </c>
      <c r="H254" s="388">
        <f>'Punten per wedstrijd'!D1302</f>
        <v>9</v>
      </c>
      <c r="I254" s="389">
        <f>'Punten per wedstrijd'!E1302</f>
        <v>4</v>
      </c>
      <c r="J254" s="411" t="s">
        <v>2171</v>
      </c>
      <c r="K254" s="106" t="s">
        <v>2199</v>
      </c>
      <c r="L254" s="61"/>
      <c r="M254" t="s">
        <v>2782</v>
      </c>
      <c r="N254" s="265" t="s">
        <v>3909</v>
      </c>
      <c r="O254" s="61"/>
      <c r="P254" s="9">
        <f>SUM(Puntenklassement!D69)</f>
        <v>9747</v>
      </c>
    </row>
    <row r="255" spans="1:16" s="3" customFormat="1" ht="15.75" customHeight="1">
      <c r="A255" s="411" t="s">
        <v>2172</v>
      </c>
      <c r="B255" s="106" t="s">
        <v>2197</v>
      </c>
      <c r="C255" s="61"/>
      <c r="D255" t="s">
        <v>2791</v>
      </c>
      <c r="E255" s="265" t="s">
        <v>3913</v>
      </c>
      <c r="F255" s="61"/>
      <c r="G255" s="387">
        <f>'Punten per wedstrijd'!C1315</f>
        <v>1</v>
      </c>
      <c r="H255" s="388">
        <f>'Punten per wedstrijd'!D1315</f>
        <v>6</v>
      </c>
      <c r="I255" s="389">
        <f>'Punten per wedstrijd'!E1315</f>
        <v>5</v>
      </c>
      <c r="J255" s="411" t="s">
        <v>2172</v>
      </c>
      <c r="K255" s="106" t="s">
        <v>3603</v>
      </c>
      <c r="L255" s="61"/>
      <c r="M255" t="s">
        <v>2802</v>
      </c>
      <c r="N255" s="265" t="s">
        <v>3924</v>
      </c>
      <c r="O255" s="61"/>
      <c r="P255" s="9">
        <f>SUM(Puntenklassement!D13)</f>
        <v>9725</v>
      </c>
    </row>
    <row r="256" spans="1:16" s="3" customFormat="1" ht="15.75" customHeight="1">
      <c r="A256" s="411" t="s">
        <v>2173</v>
      </c>
      <c r="B256" s="106" t="s">
        <v>2199</v>
      </c>
      <c r="C256" s="61"/>
      <c r="D256" t="s">
        <v>2782</v>
      </c>
      <c r="E256" s="265" t="s">
        <v>3909</v>
      </c>
      <c r="F256" s="61"/>
      <c r="G256" s="387">
        <f>'Punten per wedstrijd'!C1336</f>
        <v>1</v>
      </c>
      <c r="H256" s="388">
        <f>'Punten per wedstrijd'!D1336</f>
        <v>6</v>
      </c>
      <c r="I256" s="389">
        <f>'Punten per wedstrijd'!E1336</f>
        <v>4</v>
      </c>
      <c r="J256" s="411" t="s">
        <v>2173</v>
      </c>
      <c r="K256" s="106" t="s">
        <v>653</v>
      </c>
      <c r="L256" s="61"/>
      <c r="M256" t="s">
        <v>2763</v>
      </c>
      <c r="N256" s="265" t="s">
        <v>3885</v>
      </c>
      <c r="O256" s="61"/>
      <c r="P256" s="9">
        <f>SUM(Puntenklassement!D104)</f>
        <v>9688</v>
      </c>
    </row>
    <row r="257" spans="1:16" s="3" customFormat="1" ht="15.75" customHeight="1">
      <c r="A257" s="411" t="s">
        <v>2174</v>
      </c>
      <c r="B257" s="276" t="s">
        <v>3617</v>
      </c>
      <c r="C257" s="61"/>
      <c r="D257" t="s">
        <v>3865</v>
      </c>
      <c r="E257" s="265" t="s">
        <v>3926</v>
      </c>
      <c r="F257" s="61"/>
      <c r="G257" s="387">
        <f>'Punten per wedstrijd'!C1339</f>
        <v>1</v>
      </c>
      <c r="H257" s="388">
        <f>'Punten per wedstrijd'!D1339</f>
        <v>6</v>
      </c>
      <c r="I257" s="389">
        <f>'Punten per wedstrijd'!E1339</f>
        <v>2</v>
      </c>
      <c r="J257" s="411" t="s">
        <v>2174</v>
      </c>
      <c r="K257" s="106" t="s">
        <v>686</v>
      </c>
      <c r="L257" s="61"/>
      <c r="M257" t="s">
        <v>2786</v>
      </c>
      <c r="N257" s="265" t="s">
        <v>3892</v>
      </c>
      <c r="O257" s="61"/>
      <c r="P257" s="9">
        <f>SUM(Puntenklassement!D117)</f>
        <v>9676</v>
      </c>
    </row>
    <row r="258" spans="1:16" s="3" customFormat="1" ht="15.75" customHeight="1">
      <c r="A258" s="411" t="s">
        <v>2175</v>
      </c>
      <c r="B258" s="276" t="s">
        <v>21</v>
      </c>
      <c r="C258" s="61"/>
      <c r="D258" t="s">
        <v>2742</v>
      </c>
      <c r="E258" s="265" t="s">
        <v>3879</v>
      </c>
      <c r="F258" s="61"/>
      <c r="G258" s="387">
        <f>'Punten per wedstrijd'!C1330</f>
        <v>1</v>
      </c>
      <c r="H258" s="388">
        <f>'Punten per wedstrijd'!D1330</f>
        <v>5</v>
      </c>
      <c r="I258" s="389">
        <f>'Punten per wedstrijd'!E1330</f>
        <v>2</v>
      </c>
      <c r="J258" s="411" t="s">
        <v>2175</v>
      </c>
      <c r="K258" s="276" t="s">
        <v>3617</v>
      </c>
      <c r="L258" s="61"/>
      <c r="M258" t="s">
        <v>3865</v>
      </c>
      <c r="N258" s="265" t="s">
        <v>3926</v>
      </c>
      <c r="O258" s="61"/>
      <c r="P258" s="9">
        <f>SUM(Puntenklassement!D72)</f>
        <v>9653</v>
      </c>
    </row>
    <row r="259" spans="1:16" s="3" customFormat="1" ht="15.75" customHeight="1">
      <c r="A259" s="411" t="s">
        <v>2176</v>
      </c>
      <c r="B259" s="276" t="s">
        <v>3624</v>
      </c>
      <c r="C259" s="61"/>
      <c r="D259" t="s">
        <v>3872</v>
      </c>
      <c r="E259" s="265" t="s">
        <v>3919</v>
      </c>
      <c r="F259" s="61"/>
      <c r="G259" s="387">
        <f>'Punten per wedstrijd'!C1377</f>
        <v>1</v>
      </c>
      <c r="H259" s="388">
        <f>'Punten per wedstrijd'!D1377</f>
        <v>5</v>
      </c>
      <c r="I259" s="389">
        <f>'Punten per wedstrijd'!E1377</f>
        <v>2</v>
      </c>
      <c r="J259" s="411" t="s">
        <v>2176</v>
      </c>
      <c r="K259" s="276" t="s">
        <v>3625</v>
      </c>
      <c r="L259" s="61"/>
      <c r="M259" t="s">
        <v>3873</v>
      </c>
      <c r="N259" s="265" t="s">
        <v>3924</v>
      </c>
      <c r="O259" s="61"/>
      <c r="P259" s="9">
        <f>SUM(Puntenklassement!D111)</f>
        <v>9475</v>
      </c>
    </row>
    <row r="260" spans="1:16" s="3" customFormat="1" ht="15.75" customHeight="1">
      <c r="A260" s="411" t="s">
        <v>2177</v>
      </c>
      <c r="B260" s="106" t="s">
        <v>2721</v>
      </c>
      <c r="C260" s="61"/>
      <c r="D260" t="s">
        <v>2268</v>
      </c>
      <c r="E260" s="265" t="s">
        <v>2817</v>
      </c>
      <c r="F260" s="61"/>
      <c r="G260" s="387">
        <f>'Punten per wedstrijd'!C1398</f>
        <v>1</v>
      </c>
      <c r="H260" s="388">
        <f>'Punten per wedstrijd'!D1398</f>
        <v>4</v>
      </c>
      <c r="I260" s="389">
        <f>'Punten per wedstrijd'!E1398</f>
        <v>7</v>
      </c>
      <c r="J260" s="411" t="s">
        <v>2177</v>
      </c>
      <c r="K260" s="277" t="s">
        <v>1661</v>
      </c>
      <c r="L260" s="61"/>
      <c r="M260" t="s">
        <v>2745</v>
      </c>
      <c r="N260" s="265" t="s">
        <v>2810</v>
      </c>
      <c r="O260" s="61"/>
      <c r="P260" s="9">
        <f>SUM(Puntenklassement!D27)</f>
        <v>9460</v>
      </c>
    </row>
    <row r="261" spans="1:16" s="3" customFormat="1" ht="15.75" customHeight="1">
      <c r="A261" s="411" t="s">
        <v>2178</v>
      </c>
      <c r="B261" s="106" t="s">
        <v>2699</v>
      </c>
      <c r="C261" s="61"/>
      <c r="D261" t="s">
        <v>2277</v>
      </c>
      <c r="E261" s="265" t="s">
        <v>2813</v>
      </c>
      <c r="F261" s="61"/>
      <c r="G261" s="387">
        <f>'Punten per wedstrijd'!C1284</f>
        <v>1</v>
      </c>
      <c r="H261" s="388">
        <f>'Punten per wedstrijd'!D1284</f>
        <v>4</v>
      </c>
      <c r="I261" s="389">
        <f>'Punten per wedstrijd'!E1284</f>
        <v>6</v>
      </c>
      <c r="J261" s="411" t="s">
        <v>2178</v>
      </c>
      <c r="K261" s="106" t="s">
        <v>658</v>
      </c>
      <c r="L261" s="61"/>
      <c r="M261" t="s">
        <v>2769</v>
      </c>
      <c r="N261" s="265" t="s">
        <v>3895</v>
      </c>
      <c r="O261" s="61"/>
      <c r="P261" s="9">
        <f>SUM(Puntenklassement!D137)</f>
        <v>9446</v>
      </c>
    </row>
    <row r="262" spans="1:16" s="3" customFormat="1" ht="15.75" customHeight="1">
      <c r="A262" s="411" t="s">
        <v>2179</v>
      </c>
      <c r="B262" s="277" t="s">
        <v>11</v>
      </c>
      <c r="C262" s="61"/>
      <c r="D262" t="s">
        <v>2761</v>
      </c>
      <c r="E262" s="265" t="s">
        <v>2291</v>
      </c>
      <c r="F262" s="61"/>
      <c r="G262" s="387">
        <f>'Punten per wedstrijd'!C1295</f>
        <v>1</v>
      </c>
      <c r="H262" s="388">
        <f>'Punten per wedstrijd'!D1295</f>
        <v>4</v>
      </c>
      <c r="I262" s="389">
        <f>'Punten per wedstrijd'!E1295</f>
        <v>3</v>
      </c>
      <c r="J262" s="411" t="s">
        <v>2179</v>
      </c>
      <c r="K262" s="276" t="s">
        <v>3607</v>
      </c>
      <c r="L262" s="61"/>
      <c r="M262" t="s">
        <v>2806</v>
      </c>
      <c r="N262" s="265" t="s">
        <v>3911</v>
      </c>
      <c r="O262" s="61"/>
      <c r="P262" s="9">
        <f>SUM(Puntenklassement!D35)</f>
        <v>9440</v>
      </c>
    </row>
    <row r="263" spans="1:16" s="3" customFormat="1" ht="15.75" customHeight="1">
      <c r="A263" s="411" t="s">
        <v>2180</v>
      </c>
      <c r="B263" s="277" t="s">
        <v>1690</v>
      </c>
      <c r="C263" s="61"/>
      <c r="D263" t="s">
        <v>3855</v>
      </c>
      <c r="E263" s="265" t="s">
        <v>3912</v>
      </c>
      <c r="F263" s="61"/>
      <c r="G263" s="387">
        <f>'Punten per wedstrijd'!C1369</f>
        <v>1</v>
      </c>
      <c r="H263" s="388">
        <f>'Punten per wedstrijd'!D1369</f>
        <v>4</v>
      </c>
      <c r="I263" s="389">
        <f>'Punten per wedstrijd'!E1369</f>
        <v>3</v>
      </c>
      <c r="J263" s="411" t="s">
        <v>2180</v>
      </c>
      <c r="K263" s="276" t="s">
        <v>3609</v>
      </c>
      <c r="L263" s="61"/>
      <c r="M263" t="s">
        <v>2821</v>
      </c>
      <c r="N263" s="265" t="s">
        <v>3907</v>
      </c>
      <c r="O263" s="61"/>
      <c r="P263" s="9">
        <f>SUM(Puntenklassement!D43)</f>
        <v>9425</v>
      </c>
    </row>
    <row r="264" spans="1:16" s="3" customFormat="1" ht="15.75" customHeight="1">
      <c r="A264" s="411" t="s">
        <v>2181</v>
      </c>
      <c r="B264" s="106" t="s">
        <v>654</v>
      </c>
      <c r="C264" s="61"/>
      <c r="D264" t="s">
        <v>2736</v>
      </c>
      <c r="E264" s="265" t="s">
        <v>3890</v>
      </c>
      <c r="F264" s="61"/>
      <c r="G264" s="387">
        <f>'Punten per wedstrijd'!C1370</f>
        <v>1</v>
      </c>
      <c r="H264" s="388">
        <f>'Punten per wedstrijd'!D1370</f>
        <v>4</v>
      </c>
      <c r="I264" s="389">
        <f>'Punten per wedstrijd'!E1370</f>
        <v>2</v>
      </c>
      <c r="J264" s="411" t="s">
        <v>2181</v>
      </c>
      <c r="K264" s="106" t="s">
        <v>2194</v>
      </c>
      <c r="L264" s="61"/>
      <c r="M264" t="s">
        <v>2781</v>
      </c>
      <c r="N264" s="265" t="s">
        <v>3914</v>
      </c>
      <c r="O264" s="61"/>
      <c r="P264" s="9">
        <f>SUM(Puntenklassement!D86)</f>
        <v>9326</v>
      </c>
    </row>
    <row r="265" spans="1:16" s="3" customFormat="1" ht="15.75" customHeight="1">
      <c r="A265" s="411" t="s">
        <v>2182</v>
      </c>
      <c r="B265" s="106" t="s">
        <v>2720</v>
      </c>
      <c r="C265" s="61"/>
      <c r="D265" t="s">
        <v>2794</v>
      </c>
      <c r="E265" s="265" t="s">
        <v>3914</v>
      </c>
      <c r="F265" s="61"/>
      <c r="G265" s="387">
        <f>'Punten per wedstrijd'!C1402</f>
        <v>1</v>
      </c>
      <c r="H265" s="388">
        <f>'Punten per wedstrijd'!D1402</f>
        <v>4</v>
      </c>
      <c r="I265" s="389">
        <f>'Punten per wedstrijd'!E1402</f>
        <v>2</v>
      </c>
      <c r="J265" s="411" t="s">
        <v>2182</v>
      </c>
      <c r="K265" s="105" t="s">
        <v>1346</v>
      </c>
      <c r="L265" s="61"/>
      <c r="M265" t="s">
        <v>2755</v>
      </c>
      <c r="N265" s="265" t="s">
        <v>3903</v>
      </c>
      <c r="O265" s="61"/>
      <c r="P265" s="9">
        <f>SUM(Puntenklassement!D4)</f>
        <v>9245</v>
      </c>
    </row>
    <row r="266" spans="1:16" s="3" customFormat="1" ht="15.75" customHeight="1">
      <c r="A266" s="411" t="s">
        <v>2183</v>
      </c>
      <c r="B266" s="276" t="s">
        <v>3606</v>
      </c>
      <c r="C266" s="61"/>
      <c r="D266" t="s">
        <v>2805</v>
      </c>
      <c r="E266" s="265" t="s">
        <v>2824</v>
      </c>
      <c r="F266" s="61"/>
      <c r="G266" s="387">
        <f>'Punten per wedstrijd'!C1292</f>
        <v>1</v>
      </c>
      <c r="H266" s="388">
        <f>'Punten per wedstrijd'!D1292</f>
        <v>3</v>
      </c>
      <c r="I266" s="389">
        <f>'Punten per wedstrijd'!E1292</f>
        <v>4</v>
      </c>
      <c r="J266" s="411" t="s">
        <v>2183</v>
      </c>
      <c r="K266" s="106" t="s">
        <v>2706</v>
      </c>
      <c r="L266" s="61"/>
      <c r="M266" t="s">
        <v>2290</v>
      </c>
      <c r="N266" s="265" t="s">
        <v>2815</v>
      </c>
      <c r="O266" s="61"/>
      <c r="P266" s="9">
        <f>SUM(Puntenklassement!D108)</f>
        <v>9227</v>
      </c>
    </row>
    <row r="267" spans="1:16" s="3" customFormat="1" ht="15.75" customHeight="1">
      <c r="A267" s="411" t="s">
        <v>2184</v>
      </c>
      <c r="B267" s="277" t="s">
        <v>1653</v>
      </c>
      <c r="C267" s="61"/>
      <c r="D267" t="s">
        <v>2734</v>
      </c>
      <c r="E267" s="265" t="s">
        <v>3886</v>
      </c>
      <c r="F267" s="61"/>
      <c r="G267" s="387">
        <f>'Punten per wedstrijd'!C1286</f>
        <v>1</v>
      </c>
      <c r="H267" s="388">
        <f>'Punten per wedstrijd'!D1286</f>
        <v>3</v>
      </c>
      <c r="I267" s="389">
        <f>'Punten per wedstrijd'!E1286</f>
        <v>3</v>
      </c>
      <c r="J267" s="411" t="s">
        <v>2184</v>
      </c>
      <c r="K267" s="277" t="s">
        <v>1668</v>
      </c>
      <c r="L267" s="61"/>
      <c r="M267" t="s">
        <v>2753</v>
      </c>
      <c r="N267" s="265" t="s">
        <v>3890</v>
      </c>
      <c r="O267" s="61"/>
      <c r="P267" s="9">
        <f>SUM(Puntenklassement!D70)</f>
        <v>9000</v>
      </c>
    </row>
    <row r="268" spans="1:16" s="3" customFormat="1" ht="15.75" customHeight="1">
      <c r="A268" s="411" t="s">
        <v>2185</v>
      </c>
      <c r="B268" s="276" t="s">
        <v>3619</v>
      </c>
      <c r="C268" s="61"/>
      <c r="D268" t="s">
        <v>3867</v>
      </c>
      <c r="E268" s="265" t="s">
        <v>2823</v>
      </c>
      <c r="F268" s="61"/>
      <c r="G268" s="387">
        <f>'Punten per wedstrijd'!C1351</f>
        <v>1</v>
      </c>
      <c r="H268" s="388">
        <f>'Punten per wedstrijd'!D1351</f>
        <v>3</v>
      </c>
      <c r="I268" s="389">
        <f>'Punten per wedstrijd'!E1351</f>
        <v>3</v>
      </c>
      <c r="J268" s="411" t="s">
        <v>2185</v>
      </c>
      <c r="K268" s="277" t="s">
        <v>1667</v>
      </c>
      <c r="L268" s="61"/>
      <c r="M268" t="s">
        <v>2770</v>
      </c>
      <c r="N268" s="265" t="s">
        <v>3908</v>
      </c>
      <c r="O268" s="61"/>
      <c r="P268" s="9">
        <f>SUM(Puntenklassement!D66)</f>
        <v>8947</v>
      </c>
    </row>
    <row r="269" spans="1:16" s="3" customFormat="1" ht="15.75" customHeight="1">
      <c r="A269" s="411" t="s">
        <v>2186</v>
      </c>
      <c r="B269" s="105" t="s">
        <v>1351</v>
      </c>
      <c r="C269" s="61"/>
      <c r="D269" t="s">
        <v>2737</v>
      </c>
      <c r="E269" s="265" t="s">
        <v>3881</v>
      </c>
      <c r="F269" s="61"/>
      <c r="G269" s="387">
        <f>'Punten per wedstrijd'!C1390</f>
        <v>1</v>
      </c>
      <c r="H269" s="388">
        <f>'Punten per wedstrijd'!D1390</f>
        <v>2</v>
      </c>
      <c r="I269" s="389">
        <f>'Punten per wedstrijd'!E1390</f>
        <v>3</v>
      </c>
      <c r="J269" s="411" t="s">
        <v>2186</v>
      </c>
      <c r="K269" s="276" t="s">
        <v>3623</v>
      </c>
      <c r="L269" s="61"/>
      <c r="M269" t="s">
        <v>3871</v>
      </c>
      <c r="N269" s="265" t="s">
        <v>2824</v>
      </c>
      <c r="O269" s="61"/>
      <c r="P269" s="9">
        <f>SUM(Puntenklassement!D101)</f>
        <v>8928</v>
      </c>
    </row>
    <row r="270" spans="1:16" s="3" customFormat="1" ht="15.75" customHeight="1">
      <c r="A270" s="411" t="s">
        <v>2187</v>
      </c>
      <c r="B270" s="105" t="s">
        <v>1345</v>
      </c>
      <c r="C270" s="61"/>
      <c r="D270" t="s">
        <v>3850</v>
      </c>
      <c r="E270" s="265" t="s">
        <v>3897</v>
      </c>
      <c r="F270" s="61"/>
      <c r="G270" s="387">
        <f>'Punten per wedstrijd'!C1349</f>
        <v>1</v>
      </c>
      <c r="H270" s="388">
        <f>'Punten per wedstrijd'!D1349</f>
        <v>2</v>
      </c>
      <c r="I270" s="389">
        <f>'Punten per wedstrijd'!E1349</f>
        <v>1</v>
      </c>
      <c r="J270" s="411" t="s">
        <v>2187</v>
      </c>
      <c r="K270" s="277" t="s">
        <v>1656</v>
      </c>
      <c r="L270" s="61"/>
      <c r="M270" t="s">
        <v>2798</v>
      </c>
      <c r="N270" s="265" t="s">
        <v>2823</v>
      </c>
      <c r="O270" s="61"/>
      <c r="P270" s="9">
        <f>SUM(Puntenklassement!D9)</f>
        <v>8830</v>
      </c>
    </row>
    <row r="271" spans="1:16" s="3" customFormat="1" ht="15.75" customHeight="1">
      <c r="A271" s="411" t="s">
        <v>2188</v>
      </c>
      <c r="B271" s="106" t="s">
        <v>683</v>
      </c>
      <c r="C271" s="61"/>
      <c r="D271" t="s">
        <v>2729</v>
      </c>
      <c r="E271" s="265" t="s">
        <v>3880</v>
      </c>
      <c r="F271" s="61"/>
      <c r="G271" s="387">
        <f>'Punten per wedstrijd'!C1366</f>
        <v>1</v>
      </c>
      <c r="H271" s="388">
        <f>'Punten per wedstrijd'!D1366</f>
        <v>1</v>
      </c>
      <c r="I271" s="389">
        <f>'Punten per wedstrijd'!E1366</f>
        <v>6</v>
      </c>
      <c r="J271" s="411" t="s">
        <v>2188</v>
      </c>
      <c r="K271" s="106" t="s">
        <v>2193</v>
      </c>
      <c r="L271" s="61"/>
      <c r="M271" t="s">
        <v>2792</v>
      </c>
      <c r="N271" s="265" t="s">
        <v>3912</v>
      </c>
      <c r="O271" s="61"/>
      <c r="P271" s="9">
        <f>SUM(Puntenklassement!D29)</f>
        <v>8797</v>
      </c>
    </row>
    <row r="272" spans="1:16" s="3" customFormat="1" ht="15.75" customHeight="1">
      <c r="A272" s="411" t="s">
        <v>2296</v>
      </c>
      <c r="B272" s="105" t="s">
        <v>1346</v>
      </c>
      <c r="C272" s="61"/>
      <c r="D272" t="s">
        <v>2755</v>
      </c>
      <c r="E272" s="265" t="s">
        <v>3903</v>
      </c>
      <c r="F272" s="61"/>
      <c r="G272" s="387">
        <f>'Punten per wedstrijd'!C1271</f>
        <v>1</v>
      </c>
      <c r="H272" s="388">
        <f>'Punten per wedstrijd'!D1271</f>
        <v>1</v>
      </c>
      <c r="I272" s="389">
        <f>'Punten per wedstrijd'!E1271</f>
        <v>1</v>
      </c>
      <c r="J272" s="411" t="s">
        <v>2296</v>
      </c>
      <c r="K272" s="276" t="s">
        <v>3621</v>
      </c>
      <c r="L272" s="61"/>
      <c r="M272" t="s">
        <v>3869</v>
      </c>
      <c r="N272" s="265" t="s">
        <v>3920</v>
      </c>
      <c r="O272" s="61"/>
      <c r="P272" s="9">
        <f>SUM(Puntenklassement!D91)</f>
        <v>8756</v>
      </c>
    </row>
    <row r="273" spans="1:16" s="3" customFormat="1" ht="15.75" customHeight="1">
      <c r="A273" s="411" t="s">
        <v>2297</v>
      </c>
      <c r="B273" s="106" t="s">
        <v>154</v>
      </c>
      <c r="C273" s="61"/>
      <c r="D273" t="s">
        <v>2731</v>
      </c>
      <c r="E273" s="265" t="s">
        <v>3882</v>
      </c>
      <c r="F273" s="61"/>
      <c r="G273" s="387">
        <f>'Punten per wedstrijd'!C1360</f>
        <v>1</v>
      </c>
      <c r="H273" s="388">
        <f>'Punten per wedstrijd'!D1360</f>
        <v>0</v>
      </c>
      <c r="I273" s="389">
        <f>'Punten per wedstrijd'!E1360</f>
        <v>3</v>
      </c>
      <c r="J273" s="411" t="s">
        <v>2297</v>
      </c>
      <c r="K273" s="277" t="s">
        <v>1649</v>
      </c>
      <c r="L273" s="61"/>
      <c r="M273" t="s">
        <v>2766</v>
      </c>
      <c r="N273" s="265" t="s">
        <v>2812</v>
      </c>
      <c r="O273" s="61"/>
      <c r="P273" s="9">
        <f>SUM(Puntenklassement!D107)</f>
        <v>8747</v>
      </c>
    </row>
    <row r="274" spans="1:16" s="3" customFormat="1" ht="15.75" customHeight="1">
      <c r="A274" s="411" t="s">
        <v>2298</v>
      </c>
      <c r="B274" s="277" t="s">
        <v>17</v>
      </c>
      <c r="C274" s="61"/>
      <c r="D274" t="s">
        <v>2767</v>
      </c>
      <c r="E274" s="265" t="s">
        <v>3887</v>
      </c>
      <c r="F274" s="61"/>
      <c r="G274" s="387">
        <f>'Punten per wedstrijd'!C1312</f>
        <v>0</v>
      </c>
      <c r="H274" s="388">
        <f>'Punten per wedstrijd'!D1312</f>
        <v>4</v>
      </c>
      <c r="I274" s="389">
        <f>'Punten per wedstrijd'!E1312</f>
        <v>8</v>
      </c>
      <c r="J274" s="411" t="s">
        <v>2298</v>
      </c>
      <c r="K274" s="277" t="s">
        <v>1749</v>
      </c>
      <c r="L274" s="61"/>
      <c r="M274" t="s">
        <v>2775</v>
      </c>
      <c r="N274" s="265" t="s">
        <v>3898</v>
      </c>
      <c r="O274" s="61"/>
      <c r="P274" s="9">
        <f>SUM(Puntenklassement!D105)</f>
        <v>8745</v>
      </c>
    </row>
    <row r="275" spans="1:16" s="3" customFormat="1" ht="15.75" customHeight="1">
      <c r="A275" s="411" t="s">
        <v>2676</v>
      </c>
      <c r="B275" s="276" t="s">
        <v>3620</v>
      </c>
      <c r="C275" s="61"/>
      <c r="D275" t="s">
        <v>3868</v>
      </c>
      <c r="E275" s="265" t="s">
        <v>3922</v>
      </c>
      <c r="F275" s="61"/>
      <c r="G275" s="387">
        <f>'Punten per wedstrijd'!C1352</f>
        <v>0</v>
      </c>
      <c r="H275" s="388">
        <f>'Punten per wedstrijd'!D1352</f>
        <v>3</v>
      </c>
      <c r="I275" s="389">
        <f>'Punten per wedstrijd'!E1352</f>
        <v>9</v>
      </c>
      <c r="J275" s="411" t="s">
        <v>2676</v>
      </c>
      <c r="K275" s="106" t="s">
        <v>2713</v>
      </c>
      <c r="L275" s="61"/>
      <c r="M275" t="s">
        <v>2281</v>
      </c>
      <c r="N275" s="265" t="s">
        <v>3914</v>
      </c>
      <c r="O275" s="61"/>
      <c r="P275" s="9">
        <f>SUM(Puntenklassement!D122)</f>
        <v>8733</v>
      </c>
    </row>
    <row r="276" spans="1:16" s="3" customFormat="1" ht="15.75" customHeight="1">
      <c r="A276" s="411" t="s">
        <v>2677</v>
      </c>
      <c r="B276" s="277" t="s">
        <v>1655</v>
      </c>
      <c r="C276" s="61"/>
      <c r="D276" t="s">
        <v>2785</v>
      </c>
      <c r="E276" s="265" t="s">
        <v>3886</v>
      </c>
      <c r="F276" s="61"/>
      <c r="G276" s="387">
        <f>'Punten per wedstrijd'!C1405</f>
        <v>0</v>
      </c>
      <c r="H276" s="388">
        <f>'Punten per wedstrijd'!D1405</f>
        <v>3</v>
      </c>
      <c r="I276" s="389">
        <f>'Punten per wedstrijd'!E1405</f>
        <v>5</v>
      </c>
      <c r="J276" s="411" t="s">
        <v>2677</v>
      </c>
      <c r="K276" s="106" t="s">
        <v>2211</v>
      </c>
      <c r="L276" s="61"/>
      <c r="M276" t="s">
        <v>2779</v>
      </c>
      <c r="N276" s="265" t="s">
        <v>2818</v>
      </c>
      <c r="O276" s="61"/>
      <c r="P276" s="9">
        <f>SUM(Puntenklassement!D130)</f>
        <v>8453</v>
      </c>
    </row>
    <row r="277" spans="1:16" s="3" customFormat="1" ht="15.75" customHeight="1">
      <c r="A277" s="411" t="s">
        <v>2678</v>
      </c>
      <c r="B277" s="276" t="s">
        <v>3615</v>
      </c>
      <c r="C277" s="61"/>
      <c r="D277" t="s">
        <v>3863</v>
      </c>
      <c r="E277" s="265" t="s">
        <v>3919</v>
      </c>
      <c r="F277" s="61"/>
      <c r="G277" s="387">
        <f>'Punten per wedstrijd'!C1334</f>
        <v>0</v>
      </c>
      <c r="H277" s="388">
        <f>'Punten per wedstrijd'!D1334</f>
        <v>2</v>
      </c>
      <c r="I277" s="389">
        <f>'Punten per wedstrijd'!E1334</f>
        <v>4</v>
      </c>
      <c r="J277" s="411" t="s">
        <v>2678</v>
      </c>
      <c r="K277" s="277" t="s">
        <v>1658</v>
      </c>
      <c r="L277" s="61"/>
      <c r="M277" t="s">
        <v>2751</v>
      </c>
      <c r="N277" s="265" t="s">
        <v>3900</v>
      </c>
      <c r="O277" s="61"/>
      <c r="P277" s="9">
        <f>SUM(Puntenklassement!D33)</f>
        <v>8431</v>
      </c>
    </row>
    <row r="278" spans="1:16" s="3" customFormat="1" ht="15.75" customHeight="1">
      <c r="A278" s="411" t="s">
        <v>2679</v>
      </c>
      <c r="B278" s="277" t="s">
        <v>1666</v>
      </c>
      <c r="C278" s="61"/>
      <c r="D278" t="s">
        <v>2752</v>
      </c>
      <c r="E278" s="265" t="s">
        <v>3897</v>
      </c>
      <c r="F278" s="61"/>
      <c r="G278" s="387">
        <f>'Punten per wedstrijd'!C1297</f>
        <v>0</v>
      </c>
      <c r="H278" s="388">
        <f>'Punten per wedstrijd'!D1297</f>
        <v>2</v>
      </c>
      <c r="I278" s="389">
        <f>'Punten per wedstrijd'!E1297</f>
        <v>2</v>
      </c>
      <c r="J278" s="411" t="s">
        <v>2679</v>
      </c>
      <c r="K278" s="106" t="s">
        <v>2819</v>
      </c>
      <c r="L278" s="61"/>
      <c r="M278" t="s">
        <v>2795</v>
      </c>
      <c r="N278" s="265" t="s">
        <v>3915</v>
      </c>
      <c r="O278" s="61"/>
      <c r="P278" s="9">
        <f>SUM(Puntenklassement!D109)</f>
        <v>8340</v>
      </c>
    </row>
    <row r="279" spans="1:16" s="3" customFormat="1" ht="15.75" customHeight="1">
      <c r="A279" s="411" t="s">
        <v>2680</v>
      </c>
      <c r="B279" s="277" t="s">
        <v>1749</v>
      </c>
      <c r="C279" s="61"/>
      <c r="D279" t="s">
        <v>2775</v>
      </c>
      <c r="E279" s="265" t="s">
        <v>3898</v>
      </c>
      <c r="F279" s="61"/>
      <c r="G279" s="387">
        <f>'Punten per wedstrijd'!C1372</f>
        <v>0</v>
      </c>
      <c r="H279" s="388">
        <f>'Punten per wedstrijd'!D1372</f>
        <v>2</v>
      </c>
      <c r="I279" s="389">
        <f>'Punten per wedstrijd'!E1372</f>
        <v>1</v>
      </c>
      <c r="J279" s="411" t="s">
        <v>2680</v>
      </c>
      <c r="K279" s="106" t="s">
        <v>2719</v>
      </c>
      <c r="L279" s="61"/>
      <c r="M279" t="s">
        <v>2289</v>
      </c>
      <c r="N279" s="265" t="s">
        <v>2823</v>
      </c>
      <c r="O279" s="61"/>
      <c r="P279" s="9">
        <f>SUM(Puntenklassement!D126)</f>
        <v>7870</v>
      </c>
    </row>
    <row r="280" spans="1:16" s="3" customFormat="1" ht="15.75" customHeight="1">
      <c r="A280" s="411" t="s">
        <v>2681</v>
      </c>
      <c r="B280" s="276" t="s">
        <v>3610</v>
      </c>
      <c r="C280" s="61"/>
      <c r="D280" t="s">
        <v>2836</v>
      </c>
      <c r="E280" s="265" t="s">
        <v>3925</v>
      </c>
      <c r="F280" s="61"/>
      <c r="G280" s="387">
        <f>'Punten per wedstrijd'!C1313</f>
        <v>0</v>
      </c>
      <c r="H280" s="388">
        <f>'Punten per wedstrijd'!D1313</f>
        <v>0</v>
      </c>
      <c r="I280" s="389">
        <f>'Punten per wedstrijd'!E1313</f>
        <v>5</v>
      </c>
      <c r="J280" s="411" t="s">
        <v>2681</v>
      </c>
      <c r="K280" s="277" t="s">
        <v>1690</v>
      </c>
      <c r="L280" s="61"/>
      <c r="M280" t="s">
        <v>3855</v>
      </c>
      <c r="N280" s="265" t="s">
        <v>3912</v>
      </c>
      <c r="O280" s="61"/>
      <c r="P280" s="9">
        <f>SUM(Puntenklassement!D102)</f>
        <v>7795</v>
      </c>
    </row>
    <row r="281" spans="1:16" s="3" customFormat="1" ht="15.75" customHeight="1">
      <c r="A281" s="411" t="s">
        <v>2682</v>
      </c>
      <c r="B281" s="106" t="s">
        <v>2210</v>
      </c>
      <c r="C281" s="61"/>
      <c r="D281" t="s">
        <v>2778</v>
      </c>
      <c r="E281" s="265" t="s">
        <v>3906</v>
      </c>
      <c r="F281" s="61"/>
      <c r="G281" s="387">
        <f>'Punten per wedstrijd'!C1309</f>
        <v>0</v>
      </c>
      <c r="H281" s="388">
        <f>'Punten per wedstrijd'!D1309</f>
        <v>0</v>
      </c>
      <c r="I281" s="389">
        <f>'Punten per wedstrijd'!E1309</f>
        <v>3</v>
      </c>
      <c r="J281" s="411" t="s">
        <v>2682</v>
      </c>
      <c r="K281" s="276" t="s">
        <v>3624</v>
      </c>
      <c r="L281" s="61"/>
      <c r="M281" t="s">
        <v>3872</v>
      </c>
      <c r="N281" s="265" t="s">
        <v>3919</v>
      </c>
      <c r="O281" s="61"/>
      <c r="P281" s="9">
        <f>SUM(Puntenklassement!D110)</f>
        <v>6946</v>
      </c>
    </row>
    <row r="282" spans="1:16" s="3" customFormat="1" ht="15.75" customHeight="1">
      <c r="A282" s="411" t="s">
        <v>2683</v>
      </c>
      <c r="B282" s="106" t="s">
        <v>651</v>
      </c>
      <c r="C282" s="61"/>
      <c r="D282" t="s">
        <v>2744</v>
      </c>
      <c r="E282" s="265" t="s">
        <v>3884</v>
      </c>
      <c r="F282" s="61"/>
      <c r="G282" s="387">
        <f>'Punten per wedstrijd'!C1354</f>
        <v>0</v>
      </c>
      <c r="H282" s="388">
        <f>'Punten per wedstrijd'!D1354</f>
        <v>0</v>
      </c>
      <c r="I282" s="389">
        <f>'Punten per wedstrijd'!E1354</f>
        <v>2</v>
      </c>
      <c r="J282" s="411" t="s">
        <v>2683</v>
      </c>
      <c r="K282" s="276" t="s">
        <v>3604</v>
      </c>
      <c r="L282" s="61"/>
      <c r="M282" t="s">
        <v>2803</v>
      </c>
      <c r="N282" s="265" t="s">
        <v>2294</v>
      </c>
      <c r="O282" s="61"/>
      <c r="P282" s="9">
        <f>SUM(Puntenklassement!D18)</f>
        <v>6919</v>
      </c>
    </row>
    <row r="283" spans="1:16" s="3" customFormat="1" ht="15.75" customHeight="1">
      <c r="A283" s="260"/>
      <c r="B283" s="61"/>
      <c r="C283" s="61"/>
      <c r="D283" s="247"/>
      <c r="E283" s="265"/>
      <c r="F283" s="61"/>
      <c r="J283" s="260"/>
      <c r="K283" s="61"/>
      <c r="L283" s="61"/>
      <c r="M283" s="247"/>
      <c r="N283" s="265"/>
      <c r="O283" s="61"/>
      <c r="P283" s="1"/>
    </row>
    <row r="284" spans="1:16" s="3" customFormat="1" ht="15.75" customHeight="1">
      <c r="A284" s="260"/>
      <c r="B284" s="61"/>
      <c r="C284" s="61"/>
      <c r="D284" s="247"/>
      <c r="E284" s="265"/>
      <c r="F284" s="61"/>
      <c r="G284" s="1">
        <f>SUM(G147:G282)</f>
        <v>678</v>
      </c>
      <c r="H284" s="1">
        <f>SUM(H147:H282)</f>
        <v>728</v>
      </c>
      <c r="I284" s="1">
        <f>SUM(I147:I282)</f>
        <v>608</v>
      </c>
      <c r="J284" s="260"/>
      <c r="K284" s="61"/>
      <c r="L284" s="61"/>
      <c r="M284" s="247"/>
      <c r="N284" s="265"/>
      <c r="O284" s="61"/>
      <c r="P284" s="1"/>
    </row>
    <row r="285" spans="1:16" s="7" customFormat="1" ht="18.75"/>
    <row r="286" spans="1:16" s="3" customFormat="1" ht="23.25">
      <c r="A286" s="74" t="s">
        <v>177</v>
      </c>
      <c r="B286" s="7"/>
      <c r="C286" s="8"/>
      <c r="E286" s="7"/>
      <c r="J286" s="30" t="s">
        <v>631</v>
      </c>
      <c r="K286" s="7"/>
      <c r="L286" s="7"/>
      <c r="M286" s="7"/>
      <c r="N286" s="64"/>
    </row>
    <row r="287" spans="1:16" s="3" customFormat="1" ht="52.5">
      <c r="A287" s="83" t="s">
        <v>636</v>
      </c>
      <c r="D287" s="296" t="s">
        <v>1643</v>
      </c>
      <c r="E287" s="275" t="s">
        <v>6060</v>
      </c>
      <c r="F287" s="275" t="s">
        <v>5969</v>
      </c>
      <c r="G287" s="33" t="s">
        <v>711</v>
      </c>
      <c r="L287" s="179" t="s">
        <v>1308</v>
      </c>
      <c r="M287" s="179" t="s">
        <v>1660</v>
      </c>
      <c r="O287" s="19" t="s">
        <v>40</v>
      </c>
    </row>
    <row r="288" spans="1:16" s="61" customFormat="1" ht="15.75" customHeight="1">
      <c r="A288" s="411" t="s">
        <v>0</v>
      </c>
      <c r="B288" s="105" t="s">
        <v>1351</v>
      </c>
      <c r="C288" s="9"/>
      <c r="D288" s="339" t="s">
        <v>3674</v>
      </c>
      <c r="E288" s="213">
        <f>UCIRanking!B126</f>
        <v>67625.262500000012</v>
      </c>
      <c r="F288" s="213">
        <v>67590.499999999971</v>
      </c>
      <c r="G288" s="57">
        <f t="shared" ref="G288:G319" si="0">SUM(E288-F288)</f>
        <v>34.762500000040745</v>
      </c>
      <c r="H288" s="3"/>
      <c r="I288" s="411" t="s">
        <v>0</v>
      </c>
      <c r="J288" s="276" t="s">
        <v>3620</v>
      </c>
      <c r="L288" t="s">
        <v>3868</v>
      </c>
      <c r="M288" s="265" t="s">
        <v>3922</v>
      </c>
      <c r="O288" s="65">
        <f>$BDR$870</f>
        <v>31424.399999999998</v>
      </c>
    </row>
    <row r="289" spans="1:15" s="61" customFormat="1" ht="15.75" customHeight="1">
      <c r="A289" s="411" t="s">
        <v>2</v>
      </c>
      <c r="B289" s="106" t="s">
        <v>704</v>
      </c>
      <c r="C289" s="418"/>
      <c r="D289" s="339" t="s">
        <v>3681</v>
      </c>
      <c r="E289" s="213">
        <f>UCIRanking!B60</f>
        <v>66656.350000000006</v>
      </c>
      <c r="F289" s="213">
        <v>67205.899999999965</v>
      </c>
      <c r="G289" s="57">
        <f t="shared" si="0"/>
        <v>-549.54999999995925</v>
      </c>
      <c r="H289" s="3"/>
      <c r="I289" s="411" t="s">
        <v>2</v>
      </c>
      <c r="J289" s="276" t="s">
        <v>3605</v>
      </c>
      <c r="L289" t="s">
        <v>2804</v>
      </c>
      <c r="M289" s="265" t="s">
        <v>3912</v>
      </c>
      <c r="O289" s="65">
        <f>$AYD$870</f>
        <v>30756.100000000006</v>
      </c>
    </row>
    <row r="290" spans="1:15" s="61" customFormat="1" ht="15.75" customHeight="1">
      <c r="A290" s="411" t="s">
        <v>3</v>
      </c>
      <c r="B290" s="276" t="s">
        <v>142</v>
      </c>
      <c r="C290" s="9"/>
      <c r="D290" s="339" t="s">
        <v>3683</v>
      </c>
      <c r="E290" s="213">
        <f>UCIRanking!B100</f>
        <v>66424.525000000009</v>
      </c>
      <c r="F290" s="213">
        <v>66410.16250000002</v>
      </c>
      <c r="G290" s="57">
        <f t="shared" si="0"/>
        <v>14.362499999988358</v>
      </c>
      <c r="H290" s="331"/>
      <c r="I290" s="411" t="s">
        <v>3</v>
      </c>
      <c r="J290" s="276" t="s">
        <v>3611</v>
      </c>
      <c r="L290" t="s">
        <v>3859</v>
      </c>
      <c r="M290" s="265" t="s">
        <v>3921</v>
      </c>
      <c r="O290" s="65">
        <f>$BAO$870</f>
        <v>30126.899999999994</v>
      </c>
    </row>
    <row r="291" spans="1:15" s="61" customFormat="1" ht="15.75" customHeight="1">
      <c r="A291" s="411" t="s">
        <v>5</v>
      </c>
      <c r="B291" s="105" t="s">
        <v>1337</v>
      </c>
      <c r="C291" s="9"/>
      <c r="D291" s="339" t="s">
        <v>3672</v>
      </c>
      <c r="E291" s="213">
        <f>UCIRanking!B9</f>
        <v>66038.287500000035</v>
      </c>
      <c r="F291" s="213">
        <v>67730.337500000023</v>
      </c>
      <c r="G291" s="57">
        <f t="shared" si="0"/>
        <v>-1692.0499999999884</v>
      </c>
      <c r="H291" s="331"/>
      <c r="I291" s="411" t="s">
        <v>5</v>
      </c>
      <c r="J291" s="106" t="s">
        <v>3614</v>
      </c>
      <c r="L291" t="s">
        <v>3862</v>
      </c>
      <c r="M291" s="265" t="s">
        <v>3919</v>
      </c>
      <c r="O291" s="65">
        <f>$BBP$870</f>
        <v>29735.800000000003</v>
      </c>
    </row>
    <row r="292" spans="1:15" s="61" customFormat="1" ht="15.75" customHeight="1">
      <c r="A292" s="411" t="s">
        <v>7</v>
      </c>
      <c r="B292" s="106" t="s">
        <v>154</v>
      </c>
      <c r="C292" s="9"/>
      <c r="D292" s="339" t="s">
        <v>3728</v>
      </c>
      <c r="E292" s="213">
        <f>UCIRanking!B96</f>
        <v>65604.124999999971</v>
      </c>
      <c r="F292" s="213">
        <v>67968.67499999993</v>
      </c>
      <c r="G292" s="57">
        <f t="shared" si="0"/>
        <v>-2364.5499999999593</v>
      </c>
      <c r="H292" s="331"/>
      <c r="I292" s="411" t="s">
        <v>7</v>
      </c>
      <c r="J292" s="276" t="s">
        <v>3601</v>
      </c>
      <c r="L292" t="s">
        <v>2800</v>
      </c>
      <c r="M292" s="265" t="s">
        <v>3922</v>
      </c>
      <c r="O292" s="65">
        <f>$AWT$870</f>
        <v>29265.199999999993</v>
      </c>
    </row>
    <row r="293" spans="1:15" s="61" customFormat="1" ht="15.75" customHeight="1">
      <c r="A293" s="411" t="s">
        <v>8</v>
      </c>
      <c r="B293" s="106" t="s">
        <v>683</v>
      </c>
      <c r="C293" s="418"/>
      <c r="D293" s="339" t="s">
        <v>3727</v>
      </c>
      <c r="E293" s="213">
        <f>UCIRanking!B102</f>
        <v>65226.712500000067</v>
      </c>
      <c r="F293" s="213">
        <v>65986.875000000029</v>
      </c>
      <c r="G293" s="57">
        <f t="shared" si="0"/>
        <v>-760.16249999996217</v>
      </c>
      <c r="H293" s="331"/>
      <c r="I293" s="411" t="s">
        <v>8</v>
      </c>
      <c r="J293" s="276" t="s">
        <v>3610</v>
      </c>
      <c r="L293" t="s">
        <v>2836</v>
      </c>
      <c r="M293" s="265" t="s">
        <v>3925</v>
      </c>
      <c r="O293" s="65">
        <f>$BAF$870</f>
        <v>29099.699999999993</v>
      </c>
    </row>
    <row r="294" spans="1:15" s="61" customFormat="1" ht="15.75" customHeight="1">
      <c r="A294" s="411" t="s">
        <v>10</v>
      </c>
      <c r="B294" s="106" t="s">
        <v>155</v>
      </c>
      <c r="C294" s="9"/>
      <c r="D294" s="339" t="s">
        <v>3676</v>
      </c>
      <c r="E294" s="213">
        <f>UCIRanking!B135</f>
        <v>65104.024999999958</v>
      </c>
      <c r="F294" s="213">
        <v>66513.349999999919</v>
      </c>
      <c r="G294" s="57">
        <f t="shared" si="0"/>
        <v>-1409.3249999999607</v>
      </c>
      <c r="H294" s="331"/>
      <c r="I294" s="411" t="s">
        <v>10</v>
      </c>
      <c r="J294" s="276" t="s">
        <v>3629</v>
      </c>
      <c r="L294" t="s">
        <v>3878</v>
      </c>
      <c r="M294" s="265" t="s">
        <v>3907</v>
      </c>
      <c r="O294" s="65">
        <f>$BHD$870</f>
        <v>28917.5</v>
      </c>
    </row>
    <row r="295" spans="1:15" s="61" customFormat="1" ht="15.75" customHeight="1">
      <c r="A295" s="411" t="s">
        <v>12</v>
      </c>
      <c r="B295" s="106" t="s">
        <v>651</v>
      </c>
      <c r="C295" s="9"/>
      <c r="D295" s="339" t="s">
        <v>3682</v>
      </c>
      <c r="E295" s="213">
        <f>UCIRanking!B90</f>
        <v>64851.400000000016</v>
      </c>
      <c r="F295" s="213">
        <v>65089.000000000073</v>
      </c>
      <c r="G295" s="57">
        <f t="shared" si="0"/>
        <v>-237.60000000005675</v>
      </c>
      <c r="H295" s="331"/>
      <c r="I295" s="416" t="s">
        <v>12</v>
      </c>
      <c r="J295" s="106" t="s">
        <v>3618</v>
      </c>
      <c r="L295" t="s">
        <v>3866</v>
      </c>
      <c r="M295" s="265" t="s">
        <v>3924</v>
      </c>
      <c r="O295" s="65">
        <f>$BCZ$870</f>
        <v>28534.899999999994</v>
      </c>
    </row>
    <row r="296" spans="1:15" s="61" customFormat="1" ht="15.75" customHeight="1">
      <c r="A296" s="411" t="s">
        <v>14</v>
      </c>
      <c r="B296" s="276" t="s">
        <v>21</v>
      </c>
      <c r="C296" s="9"/>
      <c r="D296" s="339" t="s">
        <v>3673</v>
      </c>
      <c r="E296" s="213">
        <f>UCIRanking!B66</f>
        <v>64444.287499999955</v>
      </c>
      <c r="F296" s="213">
        <v>66357.44999999991</v>
      </c>
      <c r="G296" s="57">
        <f t="shared" si="0"/>
        <v>-1913.1624999999549</v>
      </c>
      <c r="H296" s="331"/>
      <c r="I296" s="416" t="s">
        <v>14</v>
      </c>
      <c r="J296" s="276" t="s">
        <v>3615</v>
      </c>
      <c r="L296" t="s">
        <v>3863</v>
      </c>
      <c r="M296" s="265" t="s">
        <v>3919</v>
      </c>
      <c r="O296" s="65">
        <f>$BBY$870</f>
        <v>28526.199999999993</v>
      </c>
    </row>
    <row r="297" spans="1:15" s="61" customFormat="1" ht="15.75" customHeight="1">
      <c r="A297" s="411" t="s">
        <v>16</v>
      </c>
      <c r="B297" s="277" t="s">
        <v>25</v>
      </c>
      <c r="C297" s="9"/>
      <c r="D297" s="339" t="s">
        <v>3675</v>
      </c>
      <c r="E297" s="213">
        <f>UCIRanking!B82</f>
        <v>64307.575000000048</v>
      </c>
      <c r="F297" s="213">
        <v>64549.962500000067</v>
      </c>
      <c r="G297" s="57">
        <f t="shared" si="0"/>
        <v>-242.38750000001892</v>
      </c>
      <c r="H297" s="331"/>
      <c r="I297" s="416" t="s">
        <v>16</v>
      </c>
      <c r="J297" s="276" t="s">
        <v>3612</v>
      </c>
      <c r="L297" t="s">
        <v>3860</v>
      </c>
      <c r="M297" s="265" t="s">
        <v>3922</v>
      </c>
      <c r="O297" s="65">
        <f>$BAX$870</f>
        <v>28385.699999999997</v>
      </c>
    </row>
    <row r="298" spans="1:15" s="61" customFormat="1" ht="15.75" customHeight="1">
      <c r="A298" s="411" t="s">
        <v>18</v>
      </c>
      <c r="B298" s="277" t="s">
        <v>31</v>
      </c>
      <c r="C298" s="9"/>
      <c r="D298" s="339" t="s">
        <v>3678</v>
      </c>
      <c r="E298" s="213">
        <f>UCIRanking!B115</f>
        <v>64305.11250000001</v>
      </c>
      <c r="F298" s="213">
        <v>66420.562499999956</v>
      </c>
      <c r="G298" s="57">
        <f t="shared" si="0"/>
        <v>-2115.4499999999462</v>
      </c>
      <c r="H298" s="331"/>
      <c r="I298" s="416" t="s">
        <v>18</v>
      </c>
      <c r="J298" s="276" t="s">
        <v>3636</v>
      </c>
      <c r="L298" t="s">
        <v>2807</v>
      </c>
      <c r="M298" s="265" t="s">
        <v>3922</v>
      </c>
      <c r="O298" s="65">
        <f>$AZE$870</f>
        <v>28357.400000000005</v>
      </c>
    </row>
    <row r="299" spans="1:15" s="61" customFormat="1" ht="15.75" customHeight="1">
      <c r="A299" s="411" t="s">
        <v>20</v>
      </c>
      <c r="B299" s="277" t="s">
        <v>1655</v>
      </c>
      <c r="C299" s="418"/>
      <c r="D299" s="339" t="s">
        <v>3684</v>
      </c>
      <c r="E299" s="213">
        <f>UCIRanking!B141</f>
        <v>64213.212500000001</v>
      </c>
      <c r="F299" s="213">
        <v>64539.42500000001</v>
      </c>
      <c r="G299" s="57">
        <f t="shared" si="0"/>
        <v>-326.21250000000873</v>
      </c>
      <c r="H299" s="331"/>
      <c r="I299" s="416" t="s">
        <v>20</v>
      </c>
      <c r="J299" s="276" t="s">
        <v>3613</v>
      </c>
      <c r="L299" t="s">
        <v>3861</v>
      </c>
      <c r="M299" s="265" t="s">
        <v>2824</v>
      </c>
      <c r="O299" s="65">
        <f>$BBG$870</f>
        <v>27785.300000000003</v>
      </c>
    </row>
    <row r="300" spans="1:15" s="61" customFormat="1" ht="15.75" customHeight="1">
      <c r="A300" s="411" t="s">
        <v>22</v>
      </c>
      <c r="B300" s="277" t="s">
        <v>1661</v>
      </c>
      <c r="C300" s="418"/>
      <c r="D300" s="339" t="s">
        <v>3680</v>
      </c>
      <c r="E300" s="213">
        <f>UCIRanking!B30</f>
        <v>63882.724999999984</v>
      </c>
      <c r="F300" s="213">
        <v>64670.662499999962</v>
      </c>
      <c r="G300" s="57">
        <f t="shared" si="0"/>
        <v>-787.93749999997817</v>
      </c>
      <c r="H300" s="331"/>
      <c r="I300" s="416" t="s">
        <v>22</v>
      </c>
      <c r="J300" s="276" t="s">
        <v>3626</v>
      </c>
      <c r="L300" t="s">
        <v>3874</v>
      </c>
      <c r="M300" s="265" t="s">
        <v>2824</v>
      </c>
      <c r="O300" s="65">
        <f>$BFT$870</f>
        <v>27766.700000000008</v>
      </c>
    </row>
    <row r="301" spans="1:15" s="61" customFormat="1" ht="15.75" customHeight="1">
      <c r="A301" s="411" t="s">
        <v>24</v>
      </c>
      <c r="B301" s="277" t="s">
        <v>1666</v>
      </c>
      <c r="C301" s="106"/>
      <c r="D301" s="339" t="s">
        <v>3708</v>
      </c>
      <c r="E301" s="213">
        <f>UCIRanking!B33</f>
        <v>63569.05</v>
      </c>
      <c r="F301" s="213">
        <v>61502.100000000006</v>
      </c>
      <c r="G301" s="57">
        <f t="shared" si="0"/>
        <v>2066.9499999999971</v>
      </c>
      <c r="H301" s="331"/>
      <c r="I301" s="416" t="s">
        <v>24</v>
      </c>
      <c r="J301" s="276" t="s">
        <v>3608</v>
      </c>
      <c r="L301" t="s">
        <v>2808</v>
      </c>
      <c r="M301" s="265" t="s">
        <v>3924</v>
      </c>
      <c r="O301" s="65">
        <f>$AZN$870</f>
        <v>27393.749999999993</v>
      </c>
    </row>
    <row r="302" spans="1:15" s="61" customFormat="1" ht="15.75" customHeight="1">
      <c r="A302" s="411" t="s">
        <v>26</v>
      </c>
      <c r="B302" s="277" t="s">
        <v>33</v>
      </c>
      <c r="C302" s="9"/>
      <c r="D302" s="339" t="s">
        <v>3679</v>
      </c>
      <c r="E302" s="213">
        <f>UCIRanking!B121</f>
        <v>63345.974999999984</v>
      </c>
      <c r="F302" s="213">
        <v>65111.262500000026</v>
      </c>
      <c r="G302" s="57">
        <f t="shared" si="0"/>
        <v>-1765.2875000000422</v>
      </c>
      <c r="H302" s="331"/>
      <c r="I302" s="416" t="s">
        <v>26</v>
      </c>
      <c r="J302" s="276" t="s">
        <v>3625</v>
      </c>
      <c r="L302" t="s">
        <v>3873</v>
      </c>
      <c r="M302" s="265" t="s">
        <v>3924</v>
      </c>
      <c r="O302" s="65">
        <f>$BFK$870</f>
        <v>27283.700000000004</v>
      </c>
    </row>
    <row r="303" spans="1:15" s="61" customFormat="1" ht="15.75" customHeight="1">
      <c r="A303" s="411" t="s">
        <v>28</v>
      </c>
      <c r="B303" s="277" t="s">
        <v>11</v>
      </c>
      <c r="C303" s="9"/>
      <c r="D303" s="339" t="s">
        <v>3687</v>
      </c>
      <c r="E303" s="213">
        <f>UCIRanking!B31</f>
        <v>62991.299999999996</v>
      </c>
      <c r="F303" s="213">
        <v>63722.775000000009</v>
      </c>
      <c r="G303" s="57">
        <f t="shared" si="0"/>
        <v>-731.4750000000131</v>
      </c>
      <c r="H303" s="331"/>
      <c r="I303" s="416" t="s">
        <v>28</v>
      </c>
      <c r="J303" s="276" t="s">
        <v>3602</v>
      </c>
      <c r="L303" t="s">
        <v>2801</v>
      </c>
      <c r="M303" s="265" t="s">
        <v>3923</v>
      </c>
      <c r="O303" s="65">
        <f>$AXC$870</f>
        <v>27131.7</v>
      </c>
    </row>
    <row r="304" spans="1:15" s="61" customFormat="1" ht="15.75" customHeight="1">
      <c r="A304" s="411" t="s">
        <v>30</v>
      </c>
      <c r="B304" s="106" t="s">
        <v>687</v>
      </c>
      <c r="C304" s="9"/>
      <c r="D304" s="339" t="s">
        <v>3677</v>
      </c>
      <c r="E304" s="213">
        <f>UCIRanking!B39</f>
        <v>62817.17500000001</v>
      </c>
      <c r="F304" s="213">
        <v>64422.950000000004</v>
      </c>
      <c r="G304" s="57">
        <f t="shared" si="0"/>
        <v>-1605.7749999999942</v>
      </c>
      <c r="H304" s="331"/>
      <c r="I304" s="416" t="s">
        <v>30</v>
      </c>
      <c r="J304" s="276" t="s">
        <v>3617</v>
      </c>
      <c r="L304" t="s">
        <v>3865</v>
      </c>
      <c r="M304" s="265" t="s">
        <v>3926</v>
      </c>
      <c r="O304" s="65">
        <f>$BCQ$870</f>
        <v>27116.499999999996</v>
      </c>
    </row>
    <row r="305" spans="1:15" s="61" customFormat="1" ht="15.75" customHeight="1">
      <c r="A305" s="411" t="s">
        <v>32</v>
      </c>
      <c r="B305" s="277" t="s">
        <v>37</v>
      </c>
      <c r="C305" s="9"/>
      <c r="D305" s="339" t="s">
        <v>3686</v>
      </c>
      <c r="E305" s="213">
        <f>UCIRanking!B122</f>
        <v>62715.900000000009</v>
      </c>
      <c r="F305" s="213">
        <v>64599.725000000006</v>
      </c>
      <c r="G305" s="57">
        <f t="shared" si="0"/>
        <v>-1883.8249999999971</v>
      </c>
      <c r="H305" s="331"/>
      <c r="I305" s="416" t="s">
        <v>32</v>
      </c>
      <c r="J305" s="276" t="s">
        <v>3627</v>
      </c>
      <c r="L305" t="s">
        <v>3876</v>
      </c>
      <c r="M305" s="265" t="s">
        <v>3919</v>
      </c>
      <c r="O305" s="65">
        <f>$BGL$870</f>
        <v>27034.599999999995</v>
      </c>
    </row>
    <row r="306" spans="1:15" s="61" customFormat="1" ht="15.75" customHeight="1">
      <c r="A306" s="411" t="s">
        <v>34</v>
      </c>
      <c r="B306" s="106" t="s">
        <v>141</v>
      </c>
      <c r="C306" s="9"/>
      <c r="D306" s="339" t="s">
        <v>3691</v>
      </c>
      <c r="E306" s="213">
        <f>UCIRanking!B67</f>
        <v>62663.750000000007</v>
      </c>
      <c r="F306" s="213">
        <v>63235.024999999987</v>
      </c>
      <c r="G306" s="57">
        <f t="shared" si="0"/>
        <v>-571.27499999997963</v>
      </c>
      <c r="H306" s="331"/>
      <c r="I306" s="416" t="s">
        <v>34</v>
      </c>
      <c r="J306" s="276" t="s">
        <v>3616</v>
      </c>
      <c r="L306" t="s">
        <v>3864</v>
      </c>
      <c r="M306" s="265" t="s">
        <v>2822</v>
      </c>
      <c r="O306" s="65">
        <f>$BCH$870</f>
        <v>26829.8</v>
      </c>
    </row>
    <row r="307" spans="1:15" s="61" customFormat="1" ht="15.75" customHeight="1">
      <c r="A307" s="411" t="s">
        <v>36</v>
      </c>
      <c r="B307" s="277" t="s">
        <v>17</v>
      </c>
      <c r="C307" s="9"/>
      <c r="D307" s="339" t="s">
        <v>3685</v>
      </c>
      <c r="E307" s="213">
        <f>UCIRanking!B48</f>
        <v>62483.17500000001</v>
      </c>
      <c r="F307" s="213">
        <v>63435.125000000073</v>
      </c>
      <c r="G307" s="57">
        <f t="shared" si="0"/>
        <v>-951.95000000006257</v>
      </c>
      <c r="H307" s="331"/>
      <c r="I307" s="416" t="s">
        <v>36</v>
      </c>
      <c r="J307" s="106" t="s">
        <v>3603</v>
      </c>
      <c r="L307" t="s">
        <v>2802</v>
      </c>
      <c r="M307" s="265" t="s">
        <v>3924</v>
      </c>
      <c r="O307" s="65">
        <f>$AXL$870</f>
        <v>26822.6</v>
      </c>
    </row>
    <row r="308" spans="1:15" s="61" customFormat="1" ht="15.75" customHeight="1">
      <c r="A308" s="411" t="s">
        <v>38</v>
      </c>
      <c r="B308" s="106" t="s">
        <v>653</v>
      </c>
      <c r="C308" s="9"/>
      <c r="D308" s="339" t="s">
        <v>3697</v>
      </c>
      <c r="E308" s="213">
        <f>UCIRanking!B107</f>
        <v>62220.999999999993</v>
      </c>
      <c r="F308" s="213">
        <v>61526.375000000051</v>
      </c>
      <c r="G308" s="57">
        <f t="shared" si="0"/>
        <v>694.62499999994179</v>
      </c>
      <c r="H308" s="331"/>
      <c r="I308" s="416" t="s">
        <v>38</v>
      </c>
      <c r="J308" s="276" t="s">
        <v>3619</v>
      </c>
      <c r="L308" t="s">
        <v>3867</v>
      </c>
      <c r="M308" s="265" t="s">
        <v>2823</v>
      </c>
      <c r="O308" s="65">
        <f>$BDI$870</f>
        <v>26775.400000000005</v>
      </c>
    </row>
    <row r="309" spans="1:15" s="61" customFormat="1" ht="15.75" customHeight="1">
      <c r="A309" s="411" t="s">
        <v>145</v>
      </c>
      <c r="B309" s="277" t="s">
        <v>1653</v>
      </c>
      <c r="C309" s="418"/>
      <c r="D309" s="339" t="s">
        <v>3689</v>
      </c>
      <c r="E309" s="213">
        <f>UCIRanking!B22</f>
        <v>62056.549999999959</v>
      </c>
      <c r="F309" s="213">
        <v>62890.362499999974</v>
      </c>
      <c r="G309" s="57">
        <f t="shared" si="0"/>
        <v>-833.81250000001455</v>
      </c>
      <c r="H309" s="331"/>
      <c r="I309" s="416" t="s">
        <v>145</v>
      </c>
      <c r="J309" s="276" t="s">
        <v>3606</v>
      </c>
      <c r="L309" t="s">
        <v>2805</v>
      </c>
      <c r="M309" s="265" t="s">
        <v>2824</v>
      </c>
      <c r="O309" s="65">
        <f>$AYM$870</f>
        <v>26158.000000000004</v>
      </c>
    </row>
    <row r="310" spans="1:15" s="61" customFormat="1" ht="15.75" customHeight="1">
      <c r="A310" s="411" t="s">
        <v>146</v>
      </c>
      <c r="B310" s="105" t="s">
        <v>1344</v>
      </c>
      <c r="C310" s="418"/>
      <c r="D310" s="339" t="s">
        <v>3692</v>
      </c>
      <c r="E310" s="213">
        <f>UCIRanking!B34</f>
        <v>61933.225000000028</v>
      </c>
      <c r="F310" s="213">
        <v>63144.275000000031</v>
      </c>
      <c r="G310" s="57">
        <f t="shared" si="0"/>
        <v>-1211.0500000000029</v>
      </c>
      <c r="H310" s="331"/>
      <c r="I310" s="416" t="s">
        <v>146</v>
      </c>
      <c r="J310" s="276" t="s">
        <v>3628</v>
      </c>
      <c r="L310" t="s">
        <v>3877</v>
      </c>
      <c r="M310" s="265" t="s">
        <v>3926</v>
      </c>
      <c r="O310" s="65">
        <f>$BGU$870</f>
        <v>25886.7</v>
      </c>
    </row>
    <row r="311" spans="1:15" s="61" customFormat="1" ht="15.75" customHeight="1">
      <c r="A311" s="416" t="s">
        <v>147</v>
      </c>
      <c r="B311" s="106" t="s">
        <v>654</v>
      </c>
      <c r="C311" s="9"/>
      <c r="D311" s="339" t="s">
        <v>3693</v>
      </c>
      <c r="E311" s="213">
        <f>UCIRanking!B106</f>
        <v>61532.675000000017</v>
      </c>
      <c r="F311" s="213">
        <v>63249.949999999983</v>
      </c>
      <c r="G311" s="57">
        <f t="shared" si="0"/>
        <v>-1717.2749999999651</v>
      </c>
      <c r="H311" s="331"/>
      <c r="I311" s="416" t="s">
        <v>147</v>
      </c>
      <c r="J311" s="106" t="s">
        <v>3666</v>
      </c>
      <c r="L311" t="s">
        <v>3875</v>
      </c>
      <c r="M311" s="265" t="s">
        <v>3924</v>
      </c>
      <c r="O311" s="65">
        <f>$BGC$870</f>
        <v>25536.149999999998</v>
      </c>
    </row>
    <row r="312" spans="1:15" s="61" customFormat="1" ht="15.75" customHeight="1">
      <c r="A312" s="411" t="s">
        <v>151</v>
      </c>
      <c r="B312" s="106" t="s">
        <v>667</v>
      </c>
      <c r="C312" s="106"/>
      <c r="D312" s="339" t="s">
        <v>3699</v>
      </c>
      <c r="E312" s="213">
        <f>UCIRanking!B76</f>
        <v>60524.812500000007</v>
      </c>
      <c r="F312" s="213">
        <v>60496.587499999965</v>
      </c>
      <c r="G312" s="57">
        <f t="shared" si="0"/>
        <v>28.225000000042201</v>
      </c>
      <c r="H312" s="331"/>
      <c r="I312" s="416" t="s">
        <v>151</v>
      </c>
      <c r="J312" s="276" t="s">
        <v>3623</v>
      </c>
      <c r="L312" t="s">
        <v>3871</v>
      </c>
      <c r="M312" s="265" t="s">
        <v>2824</v>
      </c>
      <c r="O312" s="65">
        <f>$BES$870</f>
        <v>25351.1</v>
      </c>
    </row>
    <row r="313" spans="1:15" s="61" customFormat="1" ht="15.75" customHeight="1">
      <c r="A313" s="411" t="s">
        <v>157</v>
      </c>
      <c r="B313" s="106" t="s">
        <v>638</v>
      </c>
      <c r="C313" s="106"/>
      <c r="D313" s="339" t="s">
        <v>3698</v>
      </c>
      <c r="E313" s="213">
        <f>UCIRanking!B109</f>
        <v>60293.812499999956</v>
      </c>
      <c r="F313" s="213">
        <v>60303.149999999878</v>
      </c>
      <c r="G313" s="57">
        <f t="shared" si="0"/>
        <v>-9.3374999999214197</v>
      </c>
      <c r="H313" s="331"/>
      <c r="I313" s="416" t="s">
        <v>157</v>
      </c>
      <c r="J313" s="276" t="s">
        <v>3622</v>
      </c>
      <c r="L313" t="s">
        <v>3870</v>
      </c>
      <c r="M313" s="265" t="s">
        <v>2822</v>
      </c>
      <c r="O313" s="65">
        <f>$BEJ$870</f>
        <v>24578.900000000005</v>
      </c>
    </row>
    <row r="314" spans="1:15" s="61" customFormat="1" ht="15.75" customHeight="1">
      <c r="A314" s="411" t="s">
        <v>159</v>
      </c>
      <c r="B314" s="277" t="s">
        <v>1664</v>
      </c>
      <c r="C314" s="106"/>
      <c r="D314" s="339" t="s">
        <v>3717</v>
      </c>
      <c r="E314" s="213">
        <f>UCIRanking!B13</f>
        <v>60250.075000000026</v>
      </c>
      <c r="F314" s="213">
        <v>59444.550000000032</v>
      </c>
      <c r="G314" s="57">
        <f t="shared" si="0"/>
        <v>805.52499999999418</v>
      </c>
      <c r="H314" s="331"/>
      <c r="I314" s="416" t="s">
        <v>159</v>
      </c>
      <c r="J314" s="276" t="s">
        <v>3604</v>
      </c>
      <c r="L314" t="s">
        <v>2803</v>
      </c>
      <c r="M314" s="265" t="s">
        <v>2294</v>
      </c>
      <c r="O314" s="65">
        <f>$AXU$870</f>
        <v>24397.599999999995</v>
      </c>
    </row>
    <row r="315" spans="1:15" s="61" customFormat="1" ht="15.75" customHeight="1">
      <c r="A315" s="411" t="s">
        <v>160</v>
      </c>
      <c r="B315" s="276" t="s">
        <v>143</v>
      </c>
      <c r="C315" s="9"/>
      <c r="D315" s="339" t="s">
        <v>3688</v>
      </c>
      <c r="E315" s="213">
        <f>UCIRanking!B123</f>
        <v>60042.200000000026</v>
      </c>
      <c r="F315" s="213">
        <v>62499.712500000052</v>
      </c>
      <c r="G315" s="57">
        <f t="shared" si="0"/>
        <v>-2457.5125000000262</v>
      </c>
      <c r="H315" s="331"/>
      <c r="I315" s="416" t="s">
        <v>160</v>
      </c>
      <c r="J315" s="276" t="s">
        <v>3607</v>
      </c>
      <c r="L315" t="s">
        <v>2806</v>
      </c>
      <c r="M315" s="265" t="s">
        <v>3911</v>
      </c>
      <c r="O315" s="65">
        <f>$AYV$870</f>
        <v>23824.149999999987</v>
      </c>
    </row>
    <row r="316" spans="1:15" s="61" customFormat="1" ht="15.75" customHeight="1">
      <c r="A316" s="411" t="s">
        <v>161</v>
      </c>
      <c r="B316" s="277" t="s">
        <v>2318</v>
      </c>
      <c r="C316" s="106"/>
      <c r="D316" s="339" t="s">
        <v>3711</v>
      </c>
      <c r="E316" s="213">
        <f>UCIRanking!B62</f>
        <v>60023.000000000058</v>
      </c>
      <c r="F316" s="213">
        <v>59330.000000000073</v>
      </c>
      <c r="G316" s="57">
        <f t="shared" si="0"/>
        <v>692.99999999998545</v>
      </c>
      <c r="H316" s="331"/>
      <c r="I316" s="416" t="s">
        <v>161</v>
      </c>
      <c r="J316" s="276" t="s">
        <v>3609</v>
      </c>
      <c r="L316" t="s">
        <v>2821</v>
      </c>
      <c r="M316" s="265" t="s">
        <v>3907</v>
      </c>
      <c r="O316" s="65">
        <f>$AZW$870</f>
        <v>23820.899999999998</v>
      </c>
    </row>
    <row r="317" spans="1:15" s="61" customFormat="1" ht="15.75" customHeight="1">
      <c r="A317" s="411" t="s">
        <v>163</v>
      </c>
      <c r="B317" s="105" t="s">
        <v>1343</v>
      </c>
      <c r="C317" s="106"/>
      <c r="D317" s="339" t="s">
        <v>3696</v>
      </c>
      <c r="E317" s="213">
        <f>UCIRanking!B84</f>
        <v>59851.824999999997</v>
      </c>
      <c r="F317" s="213">
        <v>60043.562499999993</v>
      </c>
      <c r="G317" s="57">
        <f t="shared" si="0"/>
        <v>-191.73749999999563</v>
      </c>
      <c r="H317" s="331"/>
      <c r="I317" s="411" t="s">
        <v>163</v>
      </c>
      <c r="J317" s="276" t="s">
        <v>3621</v>
      </c>
      <c r="L317" t="s">
        <v>3869</v>
      </c>
      <c r="M317" s="265" t="s">
        <v>3920</v>
      </c>
      <c r="O317" s="65">
        <f>$BEA$870</f>
        <v>23263.900000000005</v>
      </c>
    </row>
    <row r="318" spans="1:15" s="61" customFormat="1" ht="15.75" customHeight="1">
      <c r="A318" s="416" t="s">
        <v>274</v>
      </c>
      <c r="B318" s="106" t="s">
        <v>2210</v>
      </c>
      <c r="C318" s="106"/>
      <c r="D318" s="339" t="s">
        <v>3724</v>
      </c>
      <c r="E318" s="213">
        <f>UCIRanking!B45</f>
        <v>59565.424999999952</v>
      </c>
      <c r="F318" s="213">
        <v>56958.999999999935</v>
      </c>
      <c r="G318" s="57">
        <f t="shared" si="0"/>
        <v>2606.4250000000175</v>
      </c>
      <c r="H318" s="331"/>
      <c r="I318" s="416" t="s">
        <v>274</v>
      </c>
      <c r="J318" s="276" t="s">
        <v>3624</v>
      </c>
      <c r="L318" t="s">
        <v>3872</v>
      </c>
      <c r="M318" s="265" t="s">
        <v>3919</v>
      </c>
      <c r="O318" s="65">
        <f>$BFB$870</f>
        <v>23078.300000000007</v>
      </c>
    </row>
    <row r="319" spans="1:15" s="61" customFormat="1" ht="15.75" customHeight="1">
      <c r="A319" s="416" t="s">
        <v>275</v>
      </c>
      <c r="B319" s="106" t="s">
        <v>682</v>
      </c>
      <c r="C319" s="9"/>
      <c r="D319" s="339" t="s">
        <v>3694</v>
      </c>
      <c r="E319" s="213">
        <f>UCIRanking!B91</f>
        <v>59525.699999999953</v>
      </c>
      <c r="F319" s="213">
        <v>62142.249999999905</v>
      </c>
      <c r="G319" s="57">
        <f t="shared" si="0"/>
        <v>-2616.549999999952</v>
      </c>
      <c r="H319" s="331"/>
    </row>
    <row r="320" spans="1:15" s="61" customFormat="1" ht="15.75" customHeight="1">
      <c r="A320" s="416" t="s">
        <v>276</v>
      </c>
      <c r="B320" s="105" t="s">
        <v>1342</v>
      </c>
      <c r="C320" s="106"/>
      <c r="D320" s="339" t="s">
        <v>3695</v>
      </c>
      <c r="E320" s="213">
        <f>UCIRanking!B17</f>
        <v>59312.674999999981</v>
      </c>
      <c r="F320" s="213">
        <v>60817.949999999924</v>
      </c>
      <c r="G320" s="57">
        <f t="shared" ref="G320:G351" si="1">SUM(E320-F320)</f>
        <v>-1505.2749999999432</v>
      </c>
      <c r="H320" s="331"/>
    </row>
    <row r="321" spans="1:15" s="61" customFormat="1" ht="15.75" customHeight="1">
      <c r="A321" s="416" t="s">
        <v>277</v>
      </c>
      <c r="B321" s="105" t="s">
        <v>1349</v>
      </c>
      <c r="C321" s="418"/>
      <c r="D321" s="339" t="s">
        <v>3705</v>
      </c>
      <c r="E321" s="213">
        <f>UCIRanking!B101</f>
        <v>59001.524999999987</v>
      </c>
      <c r="F321" s="213">
        <v>58427.924999999959</v>
      </c>
      <c r="G321" s="57">
        <f t="shared" si="1"/>
        <v>573.60000000002765</v>
      </c>
      <c r="H321" s="331"/>
      <c r="J321" s="108" t="s">
        <v>1644</v>
      </c>
      <c r="O321" s="49"/>
    </row>
    <row r="322" spans="1:15" s="61" customFormat="1" ht="15.75" customHeight="1">
      <c r="A322" s="416" t="s">
        <v>640</v>
      </c>
      <c r="B322" s="277" t="s">
        <v>1668</v>
      </c>
      <c r="C322" s="106"/>
      <c r="D322" s="339" t="s">
        <v>3714</v>
      </c>
      <c r="E322" s="213">
        <f>UCIRanking!B73</f>
        <v>58664.100000000028</v>
      </c>
      <c r="F322" s="213">
        <v>57724.275000000031</v>
      </c>
      <c r="G322" s="57">
        <f t="shared" si="1"/>
        <v>939.82499999999709</v>
      </c>
      <c r="H322" s="331"/>
      <c r="L322" s="263"/>
      <c r="N322" s="263" t="s">
        <v>40</v>
      </c>
      <c r="O322" s="49"/>
    </row>
    <row r="323" spans="1:15" s="61" customFormat="1" ht="15.75" customHeight="1">
      <c r="A323" s="416" t="s">
        <v>641</v>
      </c>
      <c r="B323" s="277" t="s">
        <v>15</v>
      </c>
      <c r="C323" s="9"/>
      <c r="D323" s="339" t="s">
        <v>3703</v>
      </c>
      <c r="E323" s="213">
        <f>UCIRanking!B42</f>
        <v>58653.262500000004</v>
      </c>
      <c r="F323" s="213">
        <v>58366.562499999927</v>
      </c>
      <c r="G323" s="57">
        <f t="shared" si="1"/>
        <v>286.70000000007713</v>
      </c>
      <c r="H323" s="331"/>
      <c r="I323" s="411" t="s">
        <v>0</v>
      </c>
      <c r="J323" s="106" t="s">
        <v>3935</v>
      </c>
      <c r="L323" s="49"/>
      <c r="N323" s="65">
        <f>SUM($AXC$870+$FV$870+$NC$870+$SZ$870+$PN$870+$LS$870+$AH$870+$EC$870)</f>
        <v>243135.40000000002</v>
      </c>
      <c r="O323" s="277" t="s">
        <v>3955</v>
      </c>
    </row>
    <row r="324" spans="1:15" s="61" customFormat="1" ht="15.75" customHeight="1">
      <c r="A324" s="416" t="s">
        <v>642</v>
      </c>
      <c r="B324" s="106" t="s">
        <v>162</v>
      </c>
      <c r="C324" s="9"/>
      <c r="D324" s="339" t="s">
        <v>3729</v>
      </c>
      <c r="E324" s="213">
        <f>UCIRanking!B50</f>
        <v>58492.124999999978</v>
      </c>
      <c r="F324" s="213">
        <v>59495.774999999951</v>
      </c>
      <c r="G324" s="57">
        <f t="shared" si="1"/>
        <v>-1003.6499999999724</v>
      </c>
      <c r="H324" s="331"/>
      <c r="I324" s="411" t="s">
        <v>2</v>
      </c>
      <c r="J324" s="106" t="s">
        <v>1360</v>
      </c>
      <c r="L324" s="49"/>
      <c r="N324" s="65">
        <f>SUM($AXU$870+$FD$870+$AJP$870+$DT$870+$JH$870+$CJ$870+$ZO$870+$AAG$870)</f>
        <v>235048.9</v>
      </c>
      <c r="O324" s="105" t="s">
        <v>3952</v>
      </c>
    </row>
    <row r="325" spans="1:15" s="61" customFormat="1" ht="15.75" customHeight="1">
      <c r="A325" s="416" t="s">
        <v>644</v>
      </c>
      <c r="B325" s="106" t="s">
        <v>669</v>
      </c>
      <c r="C325" s="9"/>
      <c r="D325" s="339" t="s">
        <v>3707</v>
      </c>
      <c r="E325" s="213">
        <f>UCIRanking!B98</f>
        <v>57237.237499999952</v>
      </c>
      <c r="F325" s="213">
        <v>58106.449999999924</v>
      </c>
      <c r="G325" s="57">
        <f t="shared" si="1"/>
        <v>-869.21249999997235</v>
      </c>
      <c r="H325" s="331"/>
      <c r="I325" s="411" t="s">
        <v>3</v>
      </c>
      <c r="J325" s="106" t="s">
        <v>3938</v>
      </c>
      <c r="N325" s="65">
        <f>SUM($AWT$870+$AZE$870+$BAX$870+$BDR$870+$ABQ$870+$AMS$870+$AGM$870+$ANK$870)</f>
        <v>229361.15</v>
      </c>
      <c r="O325" s="106" t="s">
        <v>3959</v>
      </c>
    </row>
    <row r="326" spans="1:15" s="61" customFormat="1" ht="15.75" customHeight="1">
      <c r="A326" s="416" t="s">
        <v>650</v>
      </c>
      <c r="B326" s="277" t="s">
        <v>1749</v>
      </c>
      <c r="C326" s="106"/>
      <c r="D326" s="339" t="s">
        <v>3709</v>
      </c>
      <c r="E326" s="213">
        <f>UCIRanking!B108</f>
        <v>56693.125000000044</v>
      </c>
      <c r="F326" s="213">
        <v>56291.52500000006</v>
      </c>
      <c r="G326" s="57">
        <f t="shared" si="1"/>
        <v>401.59999999998399</v>
      </c>
      <c r="I326" s="411" t="s">
        <v>5</v>
      </c>
      <c r="J326" s="106" t="s">
        <v>3932</v>
      </c>
      <c r="N326" s="65">
        <f>SUM($QF$870+$UA$870+$LA$870+$BAF$870+$DB$870+$OV$870+$IY$870+$EU$870)</f>
        <v>229128.25</v>
      </c>
      <c r="O326" s="105" t="s">
        <v>3953</v>
      </c>
    </row>
    <row r="327" spans="1:15" s="61" customFormat="1" ht="15.75" customHeight="1">
      <c r="A327" s="416" t="s">
        <v>652</v>
      </c>
      <c r="B327" s="277" t="s">
        <v>1649</v>
      </c>
      <c r="C327" s="106"/>
      <c r="D327" s="339" t="s">
        <v>3702</v>
      </c>
      <c r="E327" s="213">
        <f>UCIRanking!B110</f>
        <v>56628.262500000012</v>
      </c>
      <c r="F327" s="213">
        <v>58425.587500000052</v>
      </c>
      <c r="G327" s="57">
        <f t="shared" si="1"/>
        <v>-1797.3250000000407</v>
      </c>
      <c r="H327" s="331"/>
      <c r="I327" s="411" t="s">
        <v>7</v>
      </c>
      <c r="J327" s="106" t="s">
        <v>3933</v>
      </c>
      <c r="N327" s="65">
        <f>SUM($IG$870+$AHW$870+$AHN$870+$BCQ$870+$AHE$870+$Y$870+$BGU$870+$AKZ$870)</f>
        <v>229009.74999999997</v>
      </c>
      <c r="O327" s="106" t="s">
        <v>3963</v>
      </c>
    </row>
    <row r="328" spans="1:15" s="61" customFormat="1" ht="15.75" customHeight="1">
      <c r="A328" s="416" t="s">
        <v>655</v>
      </c>
      <c r="B328" s="106" t="s">
        <v>658</v>
      </c>
      <c r="C328" s="9"/>
      <c r="D328" s="339" t="s">
        <v>3700</v>
      </c>
      <c r="E328" s="213">
        <f>UCIRanking!B140</f>
        <v>55730.662499999962</v>
      </c>
      <c r="F328" s="213">
        <v>57791.537499999969</v>
      </c>
      <c r="G328" s="57">
        <f t="shared" si="1"/>
        <v>-2060.8750000000073</v>
      </c>
      <c r="H328" s="331"/>
      <c r="I328" s="411" t="s">
        <v>8</v>
      </c>
      <c r="J328" s="106" t="s">
        <v>3937</v>
      </c>
      <c r="L328" s="49"/>
      <c r="N328" s="65">
        <f>SUM($TR$870+$AZW$870+$EL$870+$P$870+$AZ$870+$AMJ$870+$FM$870+$BHD$870)</f>
        <v>224997.59999999998</v>
      </c>
      <c r="O328" s="106" t="s">
        <v>3957</v>
      </c>
    </row>
    <row r="329" spans="1:15" s="61" customFormat="1" ht="15.75" customHeight="1">
      <c r="A329" s="416" t="s">
        <v>656</v>
      </c>
      <c r="B329" s="106" t="s">
        <v>180</v>
      </c>
      <c r="C329" s="106"/>
      <c r="D329" s="339" t="s">
        <v>3758</v>
      </c>
      <c r="E329" s="213">
        <f>UCIRanking!B131</f>
        <v>54902.212500000023</v>
      </c>
      <c r="F329" s="213">
        <v>52535.000000000036</v>
      </c>
      <c r="G329" s="57">
        <f t="shared" si="1"/>
        <v>2367.2124999999869</v>
      </c>
      <c r="H329" s="331"/>
      <c r="I329" s="411" t="s">
        <v>10</v>
      </c>
      <c r="J329" s="106" t="s">
        <v>3936</v>
      </c>
      <c r="M329" s="65"/>
      <c r="N329" s="65">
        <f>SUM($AXL$870+$GW$870+$AZN$870+$WL$870+$BCZ$870+$AQ$870+$BFK$870+$BGC$870)</f>
        <v>224351.09999999998</v>
      </c>
      <c r="O329" s="277" t="s">
        <v>3956</v>
      </c>
    </row>
    <row r="330" spans="1:15" s="61" customFormat="1" ht="15.75" customHeight="1">
      <c r="A330" s="416" t="s">
        <v>659</v>
      </c>
      <c r="B330" s="105" t="s">
        <v>1345</v>
      </c>
      <c r="C330" s="9"/>
      <c r="D330" s="339" t="s">
        <v>3715</v>
      </c>
      <c r="E330" s="213">
        <f>UCIRanking!B85</f>
        <v>54856.112499999996</v>
      </c>
      <c r="F330" s="213">
        <v>55301.675000000017</v>
      </c>
      <c r="G330" s="57">
        <f t="shared" si="1"/>
        <v>-445.56250000002183</v>
      </c>
      <c r="H330" s="331"/>
      <c r="I330" s="411" t="s">
        <v>12</v>
      </c>
      <c r="J330" s="106" t="s">
        <v>1359</v>
      </c>
      <c r="N330" s="65">
        <f>SUM($XV$870+$AQN$870+$GN$870+$JQ$870+$SH$870+$BEA$870+$MK$870+$CA$870)</f>
        <v>221882.19999999998</v>
      </c>
      <c r="O330" s="106" t="s">
        <v>3958</v>
      </c>
    </row>
    <row r="331" spans="1:15" s="61" customFormat="1" ht="15.75" customHeight="1">
      <c r="A331" s="416" t="s">
        <v>661</v>
      </c>
      <c r="B331" s="277" t="s">
        <v>1671</v>
      </c>
      <c r="C331" s="106"/>
      <c r="D331" s="339" t="s">
        <v>3720</v>
      </c>
      <c r="E331" s="213">
        <f>UCIRanking!B130</f>
        <v>54767.26249999999</v>
      </c>
      <c r="F331" s="213">
        <v>55477.01249999999</v>
      </c>
      <c r="G331" s="57">
        <f t="shared" si="1"/>
        <v>-709.75</v>
      </c>
      <c r="H331" s="331"/>
      <c r="I331" s="416" t="s">
        <v>14</v>
      </c>
      <c r="J331" s="106" t="s">
        <v>2831</v>
      </c>
      <c r="L331" s="49"/>
      <c r="N331" s="65">
        <f>SUM($G$870+$XM$870+$ASG$870+$ALI$870+$AJY$870+$BDI$870+$NL$870+$APM$870)</f>
        <v>218691.09999999998</v>
      </c>
      <c r="O331" s="106" t="s">
        <v>3951</v>
      </c>
    </row>
    <row r="332" spans="1:15" s="61" customFormat="1" ht="15.75" customHeight="1">
      <c r="A332" s="416" t="s">
        <v>666</v>
      </c>
      <c r="B332" s="106" t="s">
        <v>675</v>
      </c>
      <c r="C332" s="106"/>
      <c r="D332" s="339" t="s">
        <v>3706</v>
      </c>
      <c r="E332" s="213">
        <f>UCIRanking!B19</f>
        <v>54724.075000000012</v>
      </c>
      <c r="F332" s="213">
        <v>55684.225000000013</v>
      </c>
      <c r="G332" s="57">
        <f t="shared" si="1"/>
        <v>-960.15000000000146</v>
      </c>
      <c r="H332" s="331"/>
      <c r="I332" s="416" t="s">
        <v>16</v>
      </c>
      <c r="J332" s="106" t="s">
        <v>3931</v>
      </c>
      <c r="L332" s="49"/>
      <c r="N332" s="65">
        <f>SUM($AJG$870+$AOU$870+$OD$870+$BBP$870+$BBY$870+$XD$870+$BFB$870+$BGL$870)</f>
        <v>218118.7</v>
      </c>
      <c r="O332" s="277" t="s">
        <v>3950</v>
      </c>
    </row>
    <row r="333" spans="1:15" s="61" customFormat="1" ht="15.75" customHeight="1">
      <c r="A333" s="416" t="s">
        <v>670</v>
      </c>
      <c r="B333" s="106" t="s">
        <v>2199</v>
      </c>
      <c r="C333" s="106"/>
      <c r="D333" s="339" t="s">
        <v>3749</v>
      </c>
      <c r="E333" s="213">
        <f>UCIRanking!B72</f>
        <v>54113.887500000004</v>
      </c>
      <c r="F333" s="213">
        <v>52081.162499999999</v>
      </c>
      <c r="G333" s="57">
        <f t="shared" si="1"/>
        <v>2032.7250000000058</v>
      </c>
      <c r="H333" s="331"/>
      <c r="I333" s="416" t="s">
        <v>18</v>
      </c>
      <c r="J333" s="106" t="s">
        <v>2832</v>
      </c>
      <c r="L333" s="49"/>
      <c r="N333" s="65">
        <f>SUM($AYM$870+$AIO$870+$BBG$870+$ALR$870+$BES$870+$AQE$870+$AMA$870+$BFT$870)</f>
        <v>217554.80000000005</v>
      </c>
      <c r="O333" s="277" t="s">
        <v>3948</v>
      </c>
    </row>
    <row r="334" spans="1:15" s="61" customFormat="1" ht="15.75" customHeight="1">
      <c r="A334" s="416" t="s">
        <v>671</v>
      </c>
      <c r="B334" s="106" t="s">
        <v>686</v>
      </c>
      <c r="C334" s="106"/>
      <c r="D334" s="339" t="s">
        <v>3716</v>
      </c>
      <c r="E334" s="213">
        <f>UCIRanking!B120</f>
        <v>53796.500000000022</v>
      </c>
      <c r="F334" s="213">
        <v>55177.77500000006</v>
      </c>
      <c r="G334" s="57">
        <f t="shared" si="1"/>
        <v>-1381.2750000000378</v>
      </c>
      <c r="H334" s="331"/>
      <c r="I334" s="416" t="s">
        <v>20</v>
      </c>
      <c r="J334" s="106" t="s">
        <v>2829</v>
      </c>
      <c r="N334" s="65">
        <f>SUM($CS$870+$NU$870+$PE$870+$HX$870+$HO$870+$KR$870+$AIF$870+$BI$870)</f>
        <v>217280.05</v>
      </c>
      <c r="O334" s="106" t="s">
        <v>3964</v>
      </c>
    </row>
    <row r="335" spans="1:15" s="61" customFormat="1" ht="15.75" customHeight="1">
      <c r="A335" s="416" t="s">
        <v>672</v>
      </c>
      <c r="B335" s="277" t="s">
        <v>1658</v>
      </c>
      <c r="C335" s="418"/>
      <c r="D335" s="339" t="s">
        <v>3712</v>
      </c>
      <c r="E335" s="213">
        <f>UCIRanking!B36</f>
        <v>53445.099999999991</v>
      </c>
      <c r="F335" s="213">
        <v>53574.687500000015</v>
      </c>
      <c r="G335" s="57">
        <f t="shared" si="1"/>
        <v>-129.58750000002328</v>
      </c>
      <c r="H335" s="331"/>
      <c r="I335" s="416" t="s">
        <v>22</v>
      </c>
      <c r="J335" s="106" t="s">
        <v>3934</v>
      </c>
      <c r="N335" s="65">
        <f>SUM($AYD$870+$ADJ$870+$OM$870+$AKQ$870+$AKH$870+$YN$870+$ZF$870+$RP$870)</f>
        <v>214504.05000000005</v>
      </c>
      <c r="O335" s="106" t="s">
        <v>3954</v>
      </c>
    </row>
    <row r="336" spans="1:15" s="61" customFormat="1" ht="15.75" customHeight="1">
      <c r="A336" s="416" t="s">
        <v>677</v>
      </c>
      <c r="B336" s="106" t="s">
        <v>2192</v>
      </c>
      <c r="C336" s="106"/>
      <c r="D336" s="339" t="s">
        <v>3750</v>
      </c>
      <c r="E336" s="213">
        <f>UCIRanking!B23</f>
        <v>53269.450000000012</v>
      </c>
      <c r="F336" s="213">
        <v>50918.450000000004</v>
      </c>
      <c r="G336" s="57">
        <f t="shared" si="1"/>
        <v>2351.0000000000073</v>
      </c>
      <c r="H336" s="331"/>
      <c r="I336" s="416" t="s">
        <v>24</v>
      </c>
      <c r="J336" s="106" t="s">
        <v>2830</v>
      </c>
      <c r="L336" s="49"/>
      <c r="N336" s="65">
        <f>SUM($AEB$870+$YE$870+$ZX$870+$ANT$870+$BCH$870+$BEJ$870+$APD$870+$AOC$870)</f>
        <v>207949.95</v>
      </c>
      <c r="O336" s="105" t="s">
        <v>3946</v>
      </c>
    </row>
    <row r="337" spans="1:15" s="61" customFormat="1" ht="15.75" customHeight="1">
      <c r="A337" s="416" t="s">
        <v>685</v>
      </c>
      <c r="B337" s="106" t="s">
        <v>2213</v>
      </c>
      <c r="C337" s="106"/>
      <c r="D337" s="339" t="s">
        <v>3754</v>
      </c>
      <c r="E337" s="213">
        <f>UCIRanking!B54</f>
        <v>52678.250000000029</v>
      </c>
      <c r="F337" s="213">
        <v>50484.700000000041</v>
      </c>
      <c r="G337" s="57">
        <f t="shared" si="1"/>
        <v>2193.5499999999884</v>
      </c>
      <c r="H337" s="331"/>
      <c r="I337" s="416" t="s">
        <v>26</v>
      </c>
      <c r="J337" s="106" t="s">
        <v>3928</v>
      </c>
      <c r="L337" s="49"/>
      <c r="N337" s="65">
        <f>SUM($QX$870+$AYV$870+$BR$870+$YW$870+$IP$870+$RG$870+$PW$870+$JZ$870)</f>
        <v>204946.29999999993</v>
      </c>
      <c r="O337" s="106" t="s">
        <v>3945</v>
      </c>
    </row>
    <row r="338" spans="1:15" s="61" customFormat="1" ht="15.75" customHeight="1">
      <c r="A338" s="416" t="s">
        <v>689</v>
      </c>
      <c r="B338" s="106" t="s">
        <v>2198</v>
      </c>
      <c r="C338" s="106"/>
      <c r="D338" s="339" t="s">
        <v>3755</v>
      </c>
      <c r="E338" s="213">
        <f>UCIRanking!B77</f>
        <v>52337.799999999996</v>
      </c>
      <c r="F338" s="213">
        <v>49526.775000000016</v>
      </c>
      <c r="G338" s="57">
        <f t="shared" si="1"/>
        <v>2811.0249999999796</v>
      </c>
      <c r="H338" s="331"/>
      <c r="I338" s="416" t="s">
        <v>28</v>
      </c>
      <c r="J338" s="106" t="s">
        <v>3930</v>
      </c>
      <c r="N338" s="65">
        <f>SUM($MB$870+$WU$870+$HF$870+$ABH$870+$BAO$870+$ASY$870+$AAY$870+$AGD$870)</f>
        <v>204926.5</v>
      </c>
      <c r="O338" s="277" t="s">
        <v>3949</v>
      </c>
    </row>
    <row r="339" spans="1:15" s="61" customFormat="1" ht="15.75" customHeight="1">
      <c r="A339" s="416" t="s">
        <v>690</v>
      </c>
      <c r="B339" s="105" t="s">
        <v>1346</v>
      </c>
      <c r="C339" s="418"/>
      <c r="D339" s="339" t="s">
        <v>3718</v>
      </c>
      <c r="E339" s="213">
        <f>UCIRanking!B7</f>
        <v>51954.3125</v>
      </c>
      <c r="F339" s="213">
        <v>50910.799999999945</v>
      </c>
      <c r="G339" s="57">
        <f t="shared" si="1"/>
        <v>1043.5125000000553</v>
      </c>
      <c r="H339" s="331"/>
      <c r="I339" s="416" t="s">
        <v>30</v>
      </c>
      <c r="J339" s="106" t="s">
        <v>3929</v>
      </c>
      <c r="L339" s="49"/>
      <c r="N339" s="65">
        <f>SUM($UJ$870+$ANB$870+$SQ$870+$VT$870+$VB$870+$DK$870+$AGV$870+$AIX$870)</f>
        <v>203994.80000000002</v>
      </c>
      <c r="O339" s="277" t="s">
        <v>3947</v>
      </c>
    </row>
    <row r="340" spans="1:15" s="61" customFormat="1" ht="15.75" customHeight="1">
      <c r="A340" s="416" t="s">
        <v>691</v>
      </c>
      <c r="B340" s="106" t="s">
        <v>2206</v>
      </c>
      <c r="C340" s="106"/>
      <c r="D340" s="339" t="s">
        <v>3751</v>
      </c>
      <c r="E340" s="213">
        <f>UCIRanking!B97</f>
        <v>51743.737500000003</v>
      </c>
      <c r="F340" s="213">
        <v>50265.137499999983</v>
      </c>
      <c r="G340" s="57">
        <f t="shared" si="1"/>
        <v>1478.6000000000204</v>
      </c>
      <c r="H340" s="331"/>
    </row>
    <row r="341" spans="1:15" s="61" customFormat="1" ht="15.75" customHeight="1">
      <c r="A341" s="416" t="s">
        <v>697</v>
      </c>
      <c r="B341" s="277" t="s">
        <v>23</v>
      </c>
      <c r="C341" s="185"/>
      <c r="D341" s="339" t="s">
        <v>3713</v>
      </c>
      <c r="E341" s="213">
        <f>UCIRanking!B81</f>
        <v>51719.025000000001</v>
      </c>
      <c r="F341" s="213">
        <v>53600.08750000006</v>
      </c>
      <c r="G341" s="57">
        <f t="shared" si="1"/>
        <v>-1881.0625000000582</v>
      </c>
      <c r="H341" s="331"/>
      <c r="J341" s="108" t="s">
        <v>1645</v>
      </c>
      <c r="N341" s="49"/>
      <c r="O341" s="239"/>
    </row>
    <row r="342" spans="1:15" s="61" customFormat="1" ht="15.75" customHeight="1">
      <c r="A342" s="416" t="s">
        <v>698</v>
      </c>
      <c r="B342" s="106" t="s">
        <v>2191</v>
      </c>
      <c r="C342" s="106"/>
      <c r="D342" s="339" t="s">
        <v>3752</v>
      </c>
      <c r="E342" s="213">
        <f>UCIRanking!B10</f>
        <v>50895.012500000012</v>
      </c>
      <c r="F342" s="213">
        <v>49883.075000000041</v>
      </c>
      <c r="G342" s="57">
        <f t="shared" si="1"/>
        <v>1011.9374999999709</v>
      </c>
      <c r="H342" s="331"/>
      <c r="L342" s="263" t="s">
        <v>53</v>
      </c>
      <c r="M342" s="263" t="s">
        <v>54</v>
      </c>
      <c r="N342" s="263" t="s">
        <v>55</v>
      </c>
    </row>
    <row r="343" spans="1:15" s="61" customFormat="1" ht="15.75" customHeight="1">
      <c r="A343" s="416" t="s">
        <v>699</v>
      </c>
      <c r="B343" s="106" t="s">
        <v>700</v>
      </c>
      <c r="C343" s="9"/>
      <c r="D343" s="339" t="s">
        <v>3710</v>
      </c>
      <c r="E343" s="213">
        <f>UCIRanking!B65</f>
        <v>50828.3</v>
      </c>
      <c r="F343" s="213">
        <v>54022.02499999998</v>
      </c>
      <c r="G343" s="57">
        <f t="shared" si="1"/>
        <v>-3193.7249999999767</v>
      </c>
      <c r="H343" s="331"/>
      <c r="I343" s="411" t="s">
        <v>0</v>
      </c>
      <c r="J343" s="106" t="s">
        <v>1359</v>
      </c>
      <c r="L343" s="379">
        <f>'Punten per wedstrijd'!I1284</f>
        <v>72</v>
      </c>
      <c r="M343" s="380">
        <f>'Punten per wedstrijd'!J1284</f>
        <v>65</v>
      </c>
      <c r="N343" s="381">
        <f>'Punten per wedstrijd'!K1284</f>
        <v>49</v>
      </c>
      <c r="O343" s="106" t="s">
        <v>3958</v>
      </c>
    </row>
    <row r="344" spans="1:15" s="61" customFormat="1" ht="15.75" customHeight="1">
      <c r="A344" s="416" t="s">
        <v>701</v>
      </c>
      <c r="B344" s="106" t="s">
        <v>2208</v>
      </c>
      <c r="C344" s="106"/>
      <c r="D344" s="339" t="s">
        <v>3753</v>
      </c>
      <c r="E344" s="213">
        <f>UCIRanking!B27</f>
        <v>50427.025000000009</v>
      </c>
      <c r="F344" s="213">
        <v>49628.900000000009</v>
      </c>
      <c r="G344" s="57">
        <f t="shared" si="1"/>
        <v>798.125</v>
      </c>
      <c r="H344" s="331"/>
      <c r="I344" s="411" t="s">
        <v>2</v>
      </c>
      <c r="J344" s="106" t="s">
        <v>3928</v>
      </c>
      <c r="L344" s="379">
        <f>'Punten per wedstrijd'!I1270</f>
        <v>60</v>
      </c>
      <c r="M344" s="380">
        <f>'Punten per wedstrijd'!J1270</f>
        <v>49</v>
      </c>
      <c r="N344" s="381">
        <f>'Punten per wedstrijd'!K1270</f>
        <v>42</v>
      </c>
      <c r="O344" s="106" t="s">
        <v>3945</v>
      </c>
    </row>
    <row r="345" spans="1:15" s="61" customFormat="1" ht="15.75" customHeight="1">
      <c r="A345" s="416" t="s">
        <v>702</v>
      </c>
      <c r="B345" s="106" t="s">
        <v>153</v>
      </c>
      <c r="C345" s="9"/>
      <c r="D345" s="339" t="s">
        <v>3723</v>
      </c>
      <c r="E345" s="213">
        <f>UCIRanking!B24</f>
        <v>50389.412500000042</v>
      </c>
      <c r="F345" s="213">
        <v>50894.187500000044</v>
      </c>
      <c r="G345" s="57">
        <f t="shared" si="1"/>
        <v>-504.77500000000146</v>
      </c>
      <c r="H345" s="331"/>
      <c r="I345" s="411" t="s">
        <v>3</v>
      </c>
      <c r="J345" s="106" t="s">
        <v>2832</v>
      </c>
      <c r="L345" s="379">
        <f>'Punten per wedstrijd'!I1273</f>
        <v>59</v>
      </c>
      <c r="M345" s="380">
        <f>'Punten per wedstrijd'!J1273</f>
        <v>68</v>
      </c>
      <c r="N345" s="381">
        <f>'Punten per wedstrijd'!K1273</f>
        <v>43</v>
      </c>
      <c r="O345" s="277" t="s">
        <v>3948</v>
      </c>
    </row>
    <row r="346" spans="1:15" s="61" customFormat="1" ht="15.75" customHeight="1">
      <c r="A346" s="416" t="s">
        <v>703</v>
      </c>
      <c r="B346" s="106" t="s">
        <v>2205</v>
      </c>
      <c r="C346" s="106"/>
      <c r="D346" s="339" t="s">
        <v>3762</v>
      </c>
      <c r="E346" s="213">
        <f>UCIRanking!B78</f>
        <v>48865.250000000036</v>
      </c>
      <c r="F346" s="213">
        <v>46483.300000000047</v>
      </c>
      <c r="G346" s="57">
        <f t="shared" si="1"/>
        <v>2381.9499999999898</v>
      </c>
      <c r="H346" s="331"/>
      <c r="I346" s="411" t="s">
        <v>5</v>
      </c>
      <c r="J346" s="106" t="s">
        <v>3931</v>
      </c>
      <c r="L346" s="379">
        <f>'Punten per wedstrijd'!I1275</f>
        <v>49</v>
      </c>
      <c r="M346" s="380">
        <f>'Punten per wedstrijd'!J1275</f>
        <v>33</v>
      </c>
      <c r="N346" s="381">
        <f>'Punten per wedstrijd'!K1275</f>
        <v>30</v>
      </c>
      <c r="O346" s="277" t="s">
        <v>3950</v>
      </c>
    </row>
    <row r="347" spans="1:15" s="61" customFormat="1" ht="15.75" customHeight="1">
      <c r="A347" s="416" t="s">
        <v>706</v>
      </c>
      <c r="B347" s="106" t="s">
        <v>2196</v>
      </c>
      <c r="C347" s="106"/>
      <c r="D347" s="339" t="s">
        <v>3759</v>
      </c>
      <c r="E347" s="213">
        <f>UCIRanking!B57</f>
        <v>48641.337500000001</v>
      </c>
      <c r="F347" s="213">
        <v>47656.037499999969</v>
      </c>
      <c r="G347" s="57">
        <f t="shared" si="1"/>
        <v>985.30000000003201</v>
      </c>
      <c r="H347" s="331"/>
      <c r="I347" s="411" t="s">
        <v>7</v>
      </c>
      <c r="J347" s="106" t="s">
        <v>2830</v>
      </c>
      <c r="L347" s="379">
        <f>'Punten per wedstrijd'!I1271</f>
        <v>47</v>
      </c>
      <c r="M347" s="380">
        <f>'Punten per wedstrijd'!J1271</f>
        <v>53</v>
      </c>
      <c r="N347" s="381">
        <f>'Punten per wedstrijd'!K1271</f>
        <v>36</v>
      </c>
      <c r="O347" s="105" t="s">
        <v>3946</v>
      </c>
    </row>
    <row r="348" spans="1:15" s="61" customFormat="1" ht="15.75" customHeight="1">
      <c r="A348" s="411" t="s">
        <v>775</v>
      </c>
      <c r="B348" s="106" t="s">
        <v>2211</v>
      </c>
      <c r="C348" s="106"/>
      <c r="D348" s="339" t="s">
        <v>3760</v>
      </c>
      <c r="E348" s="213">
        <f>UCIRanking!B133</f>
        <v>48551.350000000042</v>
      </c>
      <c r="F348" s="213">
        <v>46227.925000000061</v>
      </c>
      <c r="G348" s="57">
        <f t="shared" si="1"/>
        <v>2323.4249999999811</v>
      </c>
      <c r="H348" s="331"/>
      <c r="I348" s="411" t="s">
        <v>8</v>
      </c>
      <c r="J348" s="106" t="s">
        <v>3929</v>
      </c>
      <c r="L348" s="379">
        <f>'Punten per wedstrijd'!I1272</f>
        <v>46</v>
      </c>
      <c r="M348" s="380">
        <f>'Punten per wedstrijd'!J1272</f>
        <v>54</v>
      </c>
      <c r="N348" s="381">
        <f>'Punten per wedstrijd'!K1272</f>
        <v>57</v>
      </c>
      <c r="O348" s="277" t="s">
        <v>3947</v>
      </c>
    </row>
    <row r="349" spans="1:15" s="61" customFormat="1" ht="15.75" customHeight="1">
      <c r="A349" s="411" t="s">
        <v>776</v>
      </c>
      <c r="B349" s="106" t="s">
        <v>668</v>
      </c>
      <c r="C349" s="9"/>
      <c r="D349" s="339" t="s">
        <v>3722</v>
      </c>
      <c r="E349" s="213">
        <f>UCIRanking!B79</f>
        <v>48539.887500000026</v>
      </c>
      <c r="F349" s="213">
        <v>50188.912500000042</v>
      </c>
      <c r="G349" s="57">
        <f t="shared" si="1"/>
        <v>-1649.025000000016</v>
      </c>
      <c r="H349" s="331"/>
      <c r="I349" s="411" t="s">
        <v>10</v>
      </c>
      <c r="J349" s="106" t="s">
        <v>1360</v>
      </c>
      <c r="K349" s="385"/>
      <c r="L349" s="379">
        <f>'Punten per wedstrijd'!I1277</f>
        <v>44</v>
      </c>
      <c r="M349" s="380">
        <f>'Punten per wedstrijd'!J1277</f>
        <v>33</v>
      </c>
      <c r="N349" s="381">
        <f>'Punten per wedstrijd'!K1277</f>
        <v>30</v>
      </c>
      <c r="O349" s="105" t="s">
        <v>3952</v>
      </c>
    </row>
    <row r="350" spans="1:15" s="61" customFormat="1" ht="15.75" customHeight="1">
      <c r="A350" s="411" t="s">
        <v>777</v>
      </c>
      <c r="B350" s="106" t="s">
        <v>2194</v>
      </c>
      <c r="C350" s="106"/>
      <c r="D350" s="339" t="s">
        <v>3764</v>
      </c>
      <c r="E350" s="213">
        <f>UCIRanking!B89</f>
        <v>48333.612500000032</v>
      </c>
      <c r="F350" s="213">
        <v>45537.287500000042</v>
      </c>
      <c r="G350" s="57">
        <f t="shared" si="1"/>
        <v>2796.3249999999898</v>
      </c>
      <c r="H350" s="331"/>
      <c r="I350" s="411" t="s">
        <v>12</v>
      </c>
      <c r="J350" s="106" t="s">
        <v>2829</v>
      </c>
      <c r="L350" s="379">
        <f>'Punten per wedstrijd'!I1285</f>
        <v>42</v>
      </c>
      <c r="M350" s="380">
        <f>'Punten per wedstrijd'!J1285</f>
        <v>41</v>
      </c>
      <c r="N350" s="381">
        <f>'Punten per wedstrijd'!K1285</f>
        <v>35</v>
      </c>
      <c r="O350" s="106" t="s">
        <v>3964</v>
      </c>
    </row>
    <row r="351" spans="1:15" s="61" customFormat="1" ht="15.75" customHeight="1">
      <c r="A351" s="411" t="s">
        <v>778</v>
      </c>
      <c r="B351" s="106" t="s">
        <v>2715</v>
      </c>
      <c r="C351" s="106"/>
      <c r="D351" s="339" t="s">
        <v>3777</v>
      </c>
      <c r="E351" s="213">
        <f>UCIRanking!B99</f>
        <v>46712.925000000017</v>
      </c>
      <c r="F351" s="213">
        <v>42843.400000000016</v>
      </c>
      <c r="G351" s="57">
        <f t="shared" si="1"/>
        <v>3869.5250000000015</v>
      </c>
      <c r="H351" s="331"/>
      <c r="I351" s="416" t="s">
        <v>14</v>
      </c>
      <c r="J351" s="106" t="s">
        <v>3930</v>
      </c>
      <c r="L351" s="379">
        <f>'Punten per wedstrijd'!I1274</f>
        <v>40</v>
      </c>
      <c r="M351" s="380">
        <f>'Punten per wedstrijd'!J1274</f>
        <v>45</v>
      </c>
      <c r="N351" s="381">
        <f>'Punten per wedstrijd'!K1274</f>
        <v>26</v>
      </c>
      <c r="O351" s="277" t="s">
        <v>3949</v>
      </c>
    </row>
    <row r="352" spans="1:15" s="61" customFormat="1" ht="15.75" customHeight="1">
      <c r="A352" s="411" t="s">
        <v>779</v>
      </c>
      <c r="B352" s="106" t="s">
        <v>2197</v>
      </c>
      <c r="C352" s="106"/>
      <c r="D352" s="339" t="s">
        <v>3763</v>
      </c>
      <c r="E352" s="213">
        <f>UCIRanking!B51</f>
        <v>46518.124999999985</v>
      </c>
      <c r="F352" s="213">
        <v>45171.387499999968</v>
      </c>
      <c r="G352" s="57">
        <f t="shared" ref="G352:G383" si="2">SUM(E352-F352)</f>
        <v>1346.7375000000175</v>
      </c>
      <c r="H352" s="331"/>
      <c r="I352" s="416" t="s">
        <v>16</v>
      </c>
      <c r="J352" s="106" t="s">
        <v>3937</v>
      </c>
      <c r="L352" s="379">
        <f>'Punten per wedstrijd'!I1283</f>
        <v>36</v>
      </c>
      <c r="M352" s="380">
        <f>'Punten per wedstrijd'!J1283</f>
        <v>40</v>
      </c>
      <c r="N352" s="381">
        <f>'Punten per wedstrijd'!K1283</f>
        <v>28</v>
      </c>
      <c r="O352" s="106" t="s">
        <v>3957</v>
      </c>
    </row>
    <row r="353" spans="1:15" s="61" customFormat="1" ht="15.75" customHeight="1">
      <c r="A353" s="411" t="s">
        <v>780</v>
      </c>
      <c r="B353" s="106" t="s">
        <v>694</v>
      </c>
      <c r="C353" s="106"/>
      <c r="D353" s="339" t="s">
        <v>3719</v>
      </c>
      <c r="E353" s="213">
        <f>UCIRanking!B117</f>
        <v>46509.074999999975</v>
      </c>
      <c r="F353" s="213">
        <v>48923.962499999943</v>
      </c>
      <c r="G353" s="57">
        <f t="shared" si="2"/>
        <v>-2414.887499999968</v>
      </c>
      <c r="I353" s="416" t="s">
        <v>18</v>
      </c>
      <c r="J353" s="106" t="s">
        <v>3932</v>
      </c>
      <c r="L353" s="379">
        <f>'Punten per wedstrijd'!I1278</f>
        <v>33</v>
      </c>
      <c r="M353" s="380">
        <f>'Punten per wedstrijd'!J1278</f>
        <v>56</v>
      </c>
      <c r="N353" s="381">
        <f>'Punten per wedstrijd'!K1278</f>
        <v>37</v>
      </c>
      <c r="O353" s="105" t="s">
        <v>3953</v>
      </c>
    </row>
    <row r="354" spans="1:15" s="61" customFormat="1" ht="15.75" customHeight="1">
      <c r="A354" s="411" t="s">
        <v>781</v>
      </c>
      <c r="B354" s="106" t="s">
        <v>2704</v>
      </c>
      <c r="C354" s="106"/>
      <c r="D354" s="339" t="s">
        <v>3780</v>
      </c>
      <c r="E354" s="213">
        <f>UCIRanking!B83</f>
        <v>45933.012499999997</v>
      </c>
      <c r="F354" s="213">
        <v>42336.987499999996</v>
      </c>
      <c r="G354" s="57">
        <f t="shared" si="2"/>
        <v>3596.0250000000015</v>
      </c>
      <c r="I354" s="416" t="s">
        <v>20</v>
      </c>
      <c r="J354" s="106" t="s">
        <v>3938</v>
      </c>
      <c r="L354" s="379">
        <f>'Punten per wedstrijd'!I1286</f>
        <v>33</v>
      </c>
      <c r="M354" s="380">
        <f>'Punten per wedstrijd'!J1286</f>
        <v>35</v>
      </c>
      <c r="N354" s="381">
        <f>'Punten per wedstrijd'!K1286</f>
        <v>35</v>
      </c>
      <c r="O354" s="106" t="s">
        <v>3959</v>
      </c>
    </row>
    <row r="355" spans="1:15" s="61" customFormat="1" ht="15.75" customHeight="1">
      <c r="A355" s="411" t="s">
        <v>782</v>
      </c>
      <c r="B355" s="106" t="s">
        <v>2711</v>
      </c>
      <c r="C355" s="106"/>
      <c r="D355" s="339" t="s">
        <v>3787</v>
      </c>
      <c r="E355" s="213">
        <f>UCIRanking!B53</f>
        <v>45528.862500000003</v>
      </c>
      <c r="F355" s="213">
        <v>41780.787499999999</v>
      </c>
      <c r="G355" s="57">
        <f t="shared" si="2"/>
        <v>3748.0750000000044</v>
      </c>
      <c r="H355" s="331"/>
      <c r="I355" s="416" t="s">
        <v>22</v>
      </c>
      <c r="J355" s="106" t="s">
        <v>2831</v>
      </c>
      <c r="L355" s="379">
        <f>'Punten per wedstrijd'!I1276</f>
        <v>32</v>
      </c>
      <c r="M355" s="380">
        <f>'Punten per wedstrijd'!J1276</f>
        <v>32</v>
      </c>
      <c r="N355" s="381">
        <f>'Punten per wedstrijd'!K1276</f>
        <v>41</v>
      </c>
      <c r="O355" s="106" t="s">
        <v>3951</v>
      </c>
    </row>
    <row r="356" spans="1:15" s="61" customFormat="1" ht="15.75" customHeight="1">
      <c r="A356" s="411" t="s">
        <v>783</v>
      </c>
      <c r="B356" s="106" t="s">
        <v>633</v>
      </c>
      <c r="C356" s="106"/>
      <c r="D356" s="339" t="s">
        <v>3742</v>
      </c>
      <c r="E356" s="213">
        <f>UCIRanking!B35</f>
        <v>45168.787499999991</v>
      </c>
      <c r="F356" s="213">
        <v>46762.137500000026</v>
      </c>
      <c r="G356" s="57">
        <f t="shared" si="2"/>
        <v>-1593.3500000000349</v>
      </c>
      <c r="H356" s="331"/>
      <c r="I356" s="416" t="s">
        <v>24</v>
      </c>
      <c r="J356" s="106" t="s">
        <v>3934</v>
      </c>
      <c r="L356" s="379">
        <f>'Punten per wedstrijd'!I1280</f>
        <v>31</v>
      </c>
      <c r="M356" s="380">
        <f>'Punten per wedstrijd'!J1280</f>
        <v>51</v>
      </c>
      <c r="N356" s="381">
        <f>'Punten per wedstrijd'!K1280</f>
        <v>35</v>
      </c>
      <c r="O356" s="106" t="s">
        <v>3954</v>
      </c>
    </row>
    <row r="357" spans="1:15" s="61" customFormat="1" ht="15.75" customHeight="1">
      <c r="A357" s="411" t="s">
        <v>784</v>
      </c>
      <c r="B357" s="106" t="s">
        <v>2720</v>
      </c>
      <c r="C357" s="106"/>
      <c r="D357" s="339" t="s">
        <v>3778</v>
      </c>
      <c r="E357" s="213">
        <f>UCIRanking!B138</f>
        <v>45157.024999999987</v>
      </c>
      <c r="F357" s="213">
        <v>41944.124999999993</v>
      </c>
      <c r="G357" s="57">
        <f t="shared" si="2"/>
        <v>3212.8999999999942</v>
      </c>
      <c r="H357" s="331"/>
      <c r="I357" s="416" t="s">
        <v>26</v>
      </c>
      <c r="J357" s="106" t="s">
        <v>3933</v>
      </c>
      <c r="L357" s="379">
        <f>'Punten per wedstrijd'!I1279</f>
        <v>22</v>
      </c>
      <c r="M357" s="380">
        <f>'Punten per wedstrijd'!J1279</f>
        <v>28</v>
      </c>
      <c r="N357" s="381">
        <f>'Punten per wedstrijd'!K1279</f>
        <v>34</v>
      </c>
      <c r="O357" s="106" t="s">
        <v>3963</v>
      </c>
    </row>
    <row r="358" spans="1:15" s="61" customFormat="1" ht="15.75" customHeight="1">
      <c r="A358" s="411" t="s">
        <v>785</v>
      </c>
      <c r="B358" s="277" t="s">
        <v>1</v>
      </c>
      <c r="C358" s="9"/>
      <c r="D358" s="339" t="s">
        <v>3743</v>
      </c>
      <c r="E358" s="213">
        <f>UCIRanking!B11</f>
        <v>45123.774999999936</v>
      </c>
      <c r="F358" s="213">
        <v>45307.074999999961</v>
      </c>
      <c r="G358" s="57">
        <f t="shared" si="2"/>
        <v>-183.30000000002474</v>
      </c>
      <c r="H358" s="331"/>
      <c r="I358" s="416" t="s">
        <v>28</v>
      </c>
      <c r="J358" s="106" t="s">
        <v>3936</v>
      </c>
      <c r="L358" s="379">
        <f>'Punten per wedstrijd'!I1282</f>
        <v>22</v>
      </c>
      <c r="M358" s="380">
        <f>'Punten per wedstrijd'!J1282</f>
        <v>28</v>
      </c>
      <c r="N358" s="381">
        <f>'Punten per wedstrijd'!K1282</f>
        <v>31</v>
      </c>
      <c r="O358" s="277" t="s">
        <v>3956</v>
      </c>
    </row>
    <row r="359" spans="1:15" s="61" customFormat="1" ht="15.75" customHeight="1">
      <c r="A359" s="411" t="s">
        <v>786</v>
      </c>
      <c r="B359" s="106" t="s">
        <v>2700</v>
      </c>
      <c r="C359" s="106"/>
      <c r="D359" s="339" t="s">
        <v>3795</v>
      </c>
      <c r="E359" s="213">
        <f>UCIRanking!B92</f>
        <v>44904.474999999999</v>
      </c>
      <c r="F359" s="213">
        <v>40918.525000000001</v>
      </c>
      <c r="G359" s="57">
        <f t="shared" si="2"/>
        <v>3985.9499999999971</v>
      </c>
      <c r="H359" s="331"/>
      <c r="I359" s="416" t="s">
        <v>30</v>
      </c>
      <c r="J359" s="106" t="s">
        <v>3935</v>
      </c>
      <c r="L359" s="379">
        <f>'Punten per wedstrijd'!I1281</f>
        <v>10</v>
      </c>
      <c r="M359" s="380">
        <f>'Punten per wedstrijd'!J1281</f>
        <v>17</v>
      </c>
      <c r="N359" s="381">
        <f>'Punten per wedstrijd'!K1281</f>
        <v>19</v>
      </c>
      <c r="O359" s="277" t="s">
        <v>3955</v>
      </c>
    </row>
    <row r="360" spans="1:15" s="61" customFormat="1" ht="15.75" customHeight="1">
      <c r="A360" s="411" t="s">
        <v>787</v>
      </c>
      <c r="B360" s="106" t="s">
        <v>2718</v>
      </c>
      <c r="C360" s="106"/>
      <c r="D360" s="339" t="s">
        <v>3789</v>
      </c>
      <c r="E360" s="213">
        <f>UCIRanking!B71</f>
        <v>44873.949999999983</v>
      </c>
      <c r="F360" s="213">
        <v>40747.524999999987</v>
      </c>
      <c r="G360" s="57">
        <f t="shared" si="2"/>
        <v>4126.4249999999956</v>
      </c>
      <c r="H360" s="331"/>
      <c r="L360" s="383"/>
      <c r="M360" s="382"/>
      <c r="N360" s="384"/>
    </row>
    <row r="361" spans="1:15" s="61" customFormat="1" ht="15.75" customHeight="1">
      <c r="A361" s="411" t="s">
        <v>788</v>
      </c>
      <c r="B361" s="106" t="s">
        <v>2714</v>
      </c>
      <c r="C361" s="106"/>
      <c r="D361" s="339" t="s">
        <v>3785</v>
      </c>
      <c r="E361" s="213">
        <f>UCIRanking!B127</f>
        <v>44713.425000000003</v>
      </c>
      <c r="F361" s="213">
        <v>40683</v>
      </c>
      <c r="G361" s="57">
        <f t="shared" si="2"/>
        <v>4030.4250000000029</v>
      </c>
      <c r="H361" s="331"/>
      <c r="L361" s="269">
        <f>SUM(L343:L360)</f>
        <v>678</v>
      </c>
      <c r="M361" s="269">
        <f>SUM(M343:M360)</f>
        <v>728</v>
      </c>
      <c r="N361" s="269">
        <f>SUM(N343:N360)</f>
        <v>608</v>
      </c>
    </row>
    <row r="362" spans="1:15" s="61" customFormat="1" ht="15.75" customHeight="1">
      <c r="A362" s="411" t="s">
        <v>789</v>
      </c>
      <c r="B362" s="277" t="s">
        <v>1654</v>
      </c>
      <c r="C362" s="418"/>
      <c r="D362" s="339" t="s">
        <v>3756</v>
      </c>
      <c r="E362" s="213">
        <f>UCIRanking!B47</f>
        <v>44705.587499999987</v>
      </c>
      <c r="F362" s="213">
        <v>43956.099999999991</v>
      </c>
      <c r="G362" s="57">
        <f t="shared" si="2"/>
        <v>749.48749999999563</v>
      </c>
      <c r="H362" s="331"/>
    </row>
    <row r="363" spans="1:15" s="61" customFormat="1" ht="15.75" customHeight="1">
      <c r="A363" s="411" t="s">
        <v>790</v>
      </c>
      <c r="B363" s="106" t="s">
        <v>2193</v>
      </c>
      <c r="C363" s="106"/>
      <c r="D363" s="339" t="s">
        <v>3769</v>
      </c>
      <c r="E363" s="213">
        <f>UCIRanking!B32</f>
        <v>44507.80000000001</v>
      </c>
      <c r="F363" s="213">
        <v>43385.200000000019</v>
      </c>
      <c r="G363" s="57">
        <f t="shared" si="2"/>
        <v>1122.5999999999913</v>
      </c>
      <c r="H363" s="331"/>
      <c r="J363" s="108" t="s">
        <v>1646</v>
      </c>
      <c r="N363" s="49"/>
    </row>
    <row r="364" spans="1:15" s="61" customFormat="1" ht="15.75" customHeight="1">
      <c r="A364" s="411" t="s">
        <v>791</v>
      </c>
      <c r="B364" s="277" t="s">
        <v>1690</v>
      </c>
      <c r="C364" s="106"/>
      <c r="D364" s="339" t="s">
        <v>3757</v>
      </c>
      <c r="E364" s="213">
        <f>UCIRanking!B105</f>
        <v>44433.5</v>
      </c>
      <c r="F364" s="213">
        <v>43950.612500000003</v>
      </c>
      <c r="G364" s="57">
        <f t="shared" si="2"/>
        <v>482.88749999999709</v>
      </c>
      <c r="H364" s="331"/>
      <c r="L364" s="263"/>
      <c r="N364" s="263" t="s">
        <v>40</v>
      </c>
      <c r="O364" s="49"/>
    </row>
    <row r="365" spans="1:15" s="61" customFormat="1" ht="15.75" customHeight="1">
      <c r="A365" s="411" t="s">
        <v>792</v>
      </c>
      <c r="B365" s="277" t="s">
        <v>1667</v>
      </c>
      <c r="C365" s="106"/>
      <c r="D365" s="339" t="s">
        <v>3745</v>
      </c>
      <c r="E365" s="213">
        <f>UCIRanking!B69</f>
        <v>44253.000000000007</v>
      </c>
      <c r="F365" s="213">
        <v>42879.325000000019</v>
      </c>
      <c r="G365" s="57">
        <f t="shared" si="2"/>
        <v>1373.6749999999884</v>
      </c>
      <c r="H365" s="331"/>
      <c r="I365" s="411" t="s">
        <v>0</v>
      </c>
      <c r="J365" s="106" t="s">
        <v>3937</v>
      </c>
      <c r="N365" s="264">
        <f>SUM(Puntenklassement!D3)+(Puntenklassement!D43)+(Puntenklassement!D45)+(Puntenklassement!D63)+(Puntenklassement!D79)+(Puntenklassement!D89)+(Puntenklassement!D120)+(Puntenklassement!D133)</f>
        <v>94348</v>
      </c>
      <c r="O365" s="106" t="s">
        <v>3957</v>
      </c>
    </row>
    <row r="366" spans="1:15" s="61" customFormat="1" ht="15.75" customHeight="1">
      <c r="A366" s="411" t="s">
        <v>793</v>
      </c>
      <c r="B366" s="106" t="s">
        <v>2702</v>
      </c>
      <c r="C366" s="106"/>
      <c r="D366" s="339" t="s">
        <v>3791</v>
      </c>
      <c r="E366" s="213">
        <f>UCIRanking!B132</f>
        <v>44149.249999999993</v>
      </c>
      <c r="F366" s="213">
        <v>40959.625</v>
      </c>
      <c r="G366" s="57">
        <f t="shared" si="2"/>
        <v>3189.6249999999927</v>
      </c>
      <c r="H366" s="331"/>
      <c r="I366" s="411" t="s">
        <v>2</v>
      </c>
      <c r="J366" s="106" t="s">
        <v>2830</v>
      </c>
      <c r="L366" s="49"/>
      <c r="N366" s="264">
        <f>SUM(Puntenklassement!D37)+(Puntenklassement!D51)+(Puntenklassement!D54)+(Puntenklassement!D56)+(Puntenklassement!D71)+(Puntenklassement!D92)+(Puntenklassement!D100)+(Puntenklassement!D134)</f>
        <v>91781</v>
      </c>
      <c r="O366" s="105" t="s">
        <v>3946</v>
      </c>
    </row>
    <row r="367" spans="1:15" s="61" customFormat="1" ht="15.75" customHeight="1">
      <c r="A367" s="411" t="s">
        <v>794</v>
      </c>
      <c r="B367" s="106" t="s">
        <v>2710</v>
      </c>
      <c r="C367" s="106"/>
      <c r="D367" s="339" t="s">
        <v>3794</v>
      </c>
      <c r="E367" s="213">
        <f>UCIRanking!B116</f>
        <v>43874.487500000003</v>
      </c>
      <c r="F367" s="213">
        <v>40247.462499999994</v>
      </c>
      <c r="G367" s="57">
        <f t="shared" si="2"/>
        <v>3627.0250000000087</v>
      </c>
      <c r="H367" s="331"/>
      <c r="I367" s="411" t="s">
        <v>3</v>
      </c>
      <c r="J367" s="106" t="s">
        <v>3938</v>
      </c>
      <c r="N367" s="264">
        <f>SUM(Puntenklassement!D5)+(Puntenklassement!D38)+(Puntenklassement!D53)+(Puntenklassement!D85)+(Puntenklassement!D86)+(Puntenklassement!D122)+(Puntenklassement!D135)+(Puntenklassement!D136)</f>
        <v>90284</v>
      </c>
      <c r="O367" s="106" t="s">
        <v>3959</v>
      </c>
    </row>
    <row r="368" spans="1:15" s="61" customFormat="1" ht="15.75" customHeight="1">
      <c r="A368" s="411" t="s">
        <v>795</v>
      </c>
      <c r="B368" s="106" t="s">
        <v>2703</v>
      </c>
      <c r="C368" s="106"/>
      <c r="D368" s="339" t="s">
        <v>3790</v>
      </c>
      <c r="E368" s="213">
        <f>UCIRanking!B55</f>
        <v>43714.9</v>
      </c>
      <c r="F368" s="213">
        <v>38643.150000000009</v>
      </c>
      <c r="G368" s="57">
        <f t="shared" si="2"/>
        <v>5071.7499999999927</v>
      </c>
      <c r="H368" s="331"/>
      <c r="I368" s="411" t="s">
        <v>5</v>
      </c>
      <c r="J368" s="106" t="s">
        <v>3933</v>
      </c>
      <c r="N368" s="264">
        <f>SUM(Puntenklassement!D14)+(Puntenklassement!D26)+(Puntenklassement!D61)+(Puntenklassement!D72)+(Puntenklassement!D80)+(Puntenklassement!D99)+(Puntenklassement!D125)+(Puntenklassement!D129)</f>
        <v>90108</v>
      </c>
      <c r="O368" s="106" t="s">
        <v>3963</v>
      </c>
    </row>
    <row r="369" spans="1:15" s="61" customFormat="1" ht="15.75" customHeight="1">
      <c r="A369" s="411" t="s">
        <v>796</v>
      </c>
      <c r="B369" s="277" t="s">
        <v>1657</v>
      </c>
      <c r="C369" s="418"/>
      <c r="D369" s="339" t="s">
        <v>3726</v>
      </c>
      <c r="E369" s="213">
        <f>UCIRanking!B6</f>
        <v>43427.074999999997</v>
      </c>
      <c r="F369" s="213">
        <v>45283.875</v>
      </c>
      <c r="G369" s="57">
        <f t="shared" si="2"/>
        <v>-1856.8000000000029</v>
      </c>
      <c r="H369" s="331"/>
      <c r="I369" s="411" t="s">
        <v>7</v>
      </c>
      <c r="J369" s="106" t="s">
        <v>1359</v>
      </c>
      <c r="N369" s="264">
        <f>SUM(Puntenklassement!D24)+(Puntenklassement!D58)+(Puntenklassement!D64)+(Puntenklassement!D73)+(Puntenklassement!D76)+(Puntenklassement!D91)+(Puntenklassement!D95)+(Puntenklassement!D112)</f>
        <v>90008</v>
      </c>
      <c r="O369" s="106" t="s">
        <v>3958</v>
      </c>
    </row>
    <row r="370" spans="1:15" s="61" customFormat="1" ht="15.75" customHeight="1">
      <c r="A370" s="411" t="s">
        <v>797</v>
      </c>
      <c r="B370" s="277" t="s">
        <v>1665</v>
      </c>
      <c r="C370" s="106"/>
      <c r="D370" s="339" t="s">
        <v>3747</v>
      </c>
      <c r="E370" s="213">
        <f>UCIRanking!B25</f>
        <v>43317.424999999981</v>
      </c>
      <c r="F370" s="213">
        <v>43538.999999999964</v>
      </c>
      <c r="G370" s="57">
        <f t="shared" si="2"/>
        <v>-221.57499999998254</v>
      </c>
      <c r="H370" s="331"/>
      <c r="I370" s="411" t="s">
        <v>8</v>
      </c>
      <c r="J370" s="106" t="s">
        <v>3932</v>
      </c>
      <c r="L370" s="49"/>
      <c r="N370" s="264">
        <f>SUM(Puntenklassement!D10)+(Puntenklassement!D32)+(Puntenklassement!D39)+(Puntenklassement!D46)+(Puntenklassement!D57)+(Puntenklassement!D78)+(Puntenklassement!D104)+(Puntenklassement!D119)</f>
        <v>89794</v>
      </c>
      <c r="O370" s="105" t="s">
        <v>3953</v>
      </c>
    </row>
    <row r="371" spans="1:15" s="61" customFormat="1" ht="15.75" customHeight="1">
      <c r="A371" s="411" t="s">
        <v>798</v>
      </c>
      <c r="B371" s="106" t="s">
        <v>2712</v>
      </c>
      <c r="C371" s="106"/>
      <c r="D371" s="339" t="s">
        <v>3782</v>
      </c>
      <c r="E371" s="213">
        <f>UCIRanking!B29</f>
        <v>43304.937499999985</v>
      </c>
      <c r="F371" s="213">
        <v>39983.26249999999</v>
      </c>
      <c r="G371" s="57">
        <f t="shared" si="2"/>
        <v>3321.6749999999956</v>
      </c>
      <c r="H371" s="331"/>
      <c r="I371" s="411" t="s">
        <v>10</v>
      </c>
      <c r="J371" s="106" t="s">
        <v>3935</v>
      </c>
      <c r="N371" s="264">
        <f>SUM(Puntenklassement!D11)+(Puntenklassement!D19)+(Puntenklassement!D30)+(Puntenklassement!D42)+(Puntenklassement!D82)+(Puntenklassement!D98)+(Puntenklassement!D123)+(Puntenklassement!D138)</f>
        <v>89155</v>
      </c>
      <c r="O371" s="277" t="s">
        <v>3955</v>
      </c>
    </row>
    <row r="372" spans="1:15" s="61" customFormat="1" ht="15.75" customHeight="1">
      <c r="A372" s="411" t="s">
        <v>799</v>
      </c>
      <c r="B372" s="106" t="s">
        <v>2819</v>
      </c>
      <c r="C372" s="106"/>
      <c r="D372" s="339" t="s">
        <v>3779</v>
      </c>
      <c r="E372" s="213">
        <f>UCIRanking!B112</f>
        <v>42847.649999999994</v>
      </c>
      <c r="F372" s="213">
        <v>38893.374999999993</v>
      </c>
      <c r="G372" s="57">
        <f t="shared" si="2"/>
        <v>3954.2750000000015</v>
      </c>
      <c r="H372" s="331"/>
      <c r="I372" s="411" t="s">
        <v>12</v>
      </c>
      <c r="J372" s="106" t="s">
        <v>2832</v>
      </c>
      <c r="L372" s="49"/>
      <c r="N372" s="264">
        <f>SUM(Puntenklassement!D25)+(Puntenklassement!D40)+(Puntenklassement!D55)+(Puntenklassement!D90)+(Puntenklassement!D101)+(Puntenklassement!D108)+(Puntenklassement!D113)+(Puntenklassement!D115)</f>
        <v>88572</v>
      </c>
      <c r="O372" s="277" t="s">
        <v>3948</v>
      </c>
    </row>
    <row r="373" spans="1:15" s="61" customFormat="1" ht="15.75" customHeight="1">
      <c r="A373" s="411" t="s">
        <v>800</v>
      </c>
      <c r="B373" s="106" t="s">
        <v>2705</v>
      </c>
      <c r="C373" s="106"/>
      <c r="D373" s="339" t="s">
        <v>3788</v>
      </c>
      <c r="E373" s="213">
        <f>UCIRanking!B86</f>
        <v>42072.737499999996</v>
      </c>
      <c r="F373" s="213">
        <v>39618.437499999993</v>
      </c>
      <c r="G373" s="57">
        <f t="shared" si="2"/>
        <v>2454.3000000000029</v>
      </c>
      <c r="H373" s="331"/>
      <c r="I373" s="416" t="s">
        <v>14</v>
      </c>
      <c r="J373" s="106" t="s">
        <v>3931</v>
      </c>
      <c r="K373" s="294"/>
      <c r="L373" s="294"/>
      <c r="M373" s="49"/>
      <c r="N373" s="264">
        <f>SUM(Puntenklassement!D15)+(Puntenklassement!D34)+(Puntenklassement!D59)+(Puntenklassement!D60)+(Puntenklassement!D67)+(Puntenklassement!D92)+(Puntenklassement!D110)+(Puntenklassement!D121)</f>
        <v>88348</v>
      </c>
      <c r="O373" s="277" t="s">
        <v>3950</v>
      </c>
    </row>
    <row r="374" spans="1:15" s="61" customFormat="1" ht="15.75" customHeight="1">
      <c r="A374" s="411" t="s">
        <v>801</v>
      </c>
      <c r="B374" s="106" t="s">
        <v>2701</v>
      </c>
      <c r="C374" s="106"/>
      <c r="D374" s="339" t="s">
        <v>3798</v>
      </c>
      <c r="E374" s="213">
        <f>UCIRanking!B139</f>
        <v>41879.337500000001</v>
      </c>
      <c r="F374" s="213">
        <v>38782.362500000003</v>
      </c>
      <c r="G374" s="57">
        <f t="shared" si="2"/>
        <v>3096.9749999999985</v>
      </c>
      <c r="H374" s="331"/>
      <c r="I374" s="416" t="s">
        <v>16</v>
      </c>
      <c r="J374" s="106" t="s">
        <v>3930</v>
      </c>
      <c r="L374" s="49"/>
      <c r="N374" s="264">
        <f>SUM(Puntenklassement!D16)+(Puntenklassement!D20)+(Puntenklassement!D47)+(Puntenklassement!D48)+(Puntenklassement!D49)+(Puntenklassement!D65)+(Puntenklassement!D75)+(Puntenklassement!D96)</f>
        <v>86470</v>
      </c>
      <c r="O374" s="277" t="s">
        <v>3949</v>
      </c>
    </row>
    <row r="375" spans="1:15" s="61" customFormat="1" ht="15.75" customHeight="1">
      <c r="A375" s="411" t="s">
        <v>802</v>
      </c>
      <c r="B375" s="106" t="s">
        <v>2717</v>
      </c>
      <c r="C375" s="106"/>
      <c r="D375" s="339" t="s">
        <v>3784</v>
      </c>
      <c r="E375" s="213">
        <f>UCIRanking!B43</f>
        <v>41799.737499999996</v>
      </c>
      <c r="F375" s="213">
        <v>38992.237499999996</v>
      </c>
      <c r="G375" s="57">
        <f t="shared" si="2"/>
        <v>2807.5</v>
      </c>
      <c r="H375" s="331"/>
      <c r="I375" s="416" t="s">
        <v>18</v>
      </c>
      <c r="J375" s="106" t="s">
        <v>1360</v>
      </c>
      <c r="L375" s="49"/>
      <c r="N375" s="264">
        <f>SUM(Puntenklassement!D18)+(Puntenklassement!D28)+(Puntenklassement!D50)+(Puntenklassement!D97)+(Puntenklassement!D106)+(Puntenklassement!D118)+(Puntenklassement!D128)+(Puntenklassement!D130)</f>
        <v>85292</v>
      </c>
      <c r="O375" s="105" t="s">
        <v>3952</v>
      </c>
    </row>
    <row r="376" spans="1:15" s="61" customFormat="1" ht="15.75" customHeight="1">
      <c r="A376" s="411" t="s">
        <v>803</v>
      </c>
      <c r="B376" s="106" t="s">
        <v>2707</v>
      </c>
      <c r="C376" s="106"/>
      <c r="D376" s="339" t="s">
        <v>3781</v>
      </c>
      <c r="E376" s="213">
        <f>UCIRanking!B64</f>
        <v>41688.512499999997</v>
      </c>
      <c r="F376" s="213">
        <v>39713.51249999999</v>
      </c>
      <c r="G376" s="57">
        <f t="shared" si="2"/>
        <v>1975.0000000000073</v>
      </c>
      <c r="H376" s="331"/>
      <c r="I376" s="416" t="s">
        <v>20</v>
      </c>
      <c r="J376" s="106" t="s">
        <v>3929</v>
      </c>
      <c r="L376" s="49"/>
      <c r="N376" s="264">
        <f>SUM(Puntenklassement!D8)+(Puntenklassement!D12)+(Puntenklassement!D21)+(Puntenklassement!D22)+(Puntenklassement!D66)+(Puntenklassement!D87)+(Puntenklassement!D109)+(Puntenklassement!D124)</f>
        <v>84988</v>
      </c>
      <c r="O376" s="277" t="s">
        <v>3947</v>
      </c>
    </row>
    <row r="377" spans="1:15" s="61" customFormat="1" ht="15.75" customHeight="1">
      <c r="A377" s="411" t="s">
        <v>804</v>
      </c>
      <c r="B377" s="106" t="s">
        <v>2699</v>
      </c>
      <c r="C377" s="106"/>
      <c r="D377" s="339" t="s">
        <v>3792</v>
      </c>
      <c r="E377" s="213">
        <f>UCIRanking!B20</f>
        <v>40946.399999999994</v>
      </c>
      <c r="F377" s="213">
        <v>38059.599999999999</v>
      </c>
      <c r="G377" s="57">
        <f t="shared" si="2"/>
        <v>2886.7999999999956</v>
      </c>
      <c r="H377" s="331"/>
      <c r="I377" s="416" t="s">
        <v>22</v>
      </c>
      <c r="J377" s="106" t="s">
        <v>2831</v>
      </c>
      <c r="L377" s="49"/>
      <c r="N377" s="264">
        <f>SUM(Puntenklassement!D6)+(Puntenklassement!D7)+(Puntenklassement!D9)+(Puntenklassement!D17)+(Puntenklassement!D83)+(Puntenklassement!D84)+(Puntenklassement!D105)+(Puntenklassement!D126)</f>
        <v>83884</v>
      </c>
      <c r="O377" s="106" t="s">
        <v>3951</v>
      </c>
    </row>
    <row r="378" spans="1:15" s="61" customFormat="1" ht="15.75" customHeight="1">
      <c r="A378" s="411" t="s">
        <v>805</v>
      </c>
      <c r="B378" s="106" t="s">
        <v>2716</v>
      </c>
      <c r="C378" s="106"/>
      <c r="D378" s="339" t="s">
        <v>3803</v>
      </c>
      <c r="E378" s="213">
        <f>UCIRanking!B103</f>
        <v>40840.650000000009</v>
      </c>
      <c r="F378" s="213">
        <v>37609.725000000006</v>
      </c>
      <c r="G378" s="57">
        <f t="shared" si="2"/>
        <v>3230.9250000000029</v>
      </c>
      <c r="H378" s="331"/>
      <c r="I378" s="416" t="s">
        <v>24</v>
      </c>
      <c r="J378" s="106" t="s">
        <v>3936</v>
      </c>
      <c r="K378" s="240"/>
      <c r="L378" s="294"/>
      <c r="M378" s="49"/>
      <c r="N378" s="264">
        <f>SUM(Puntenklassement!D13)+(Puntenklassement!D31)+(Puntenklassement!D41)+(Puntenklassement!D69)+(Puntenklassement!D77)+(Puntenklassement!D93)+(Puntenklassement!D111)+(Puntenklassement!D116)</f>
        <v>83791</v>
      </c>
      <c r="O378" s="277" t="s">
        <v>3956</v>
      </c>
    </row>
    <row r="379" spans="1:15" s="61" customFormat="1" ht="15.75" customHeight="1">
      <c r="A379" s="411" t="s">
        <v>806</v>
      </c>
      <c r="B379" s="106" t="s">
        <v>2835</v>
      </c>
      <c r="C379" s="106"/>
      <c r="D379" s="339" t="s">
        <v>3786</v>
      </c>
      <c r="E379" s="213">
        <f>UCIRanking!B18</f>
        <v>39902.549999999988</v>
      </c>
      <c r="F379" s="213">
        <v>37698.425000000003</v>
      </c>
      <c r="G379" s="57">
        <f t="shared" si="2"/>
        <v>2204.1249999999854</v>
      </c>
      <c r="H379" s="331"/>
      <c r="I379" s="416" t="s">
        <v>26</v>
      </c>
      <c r="J379" s="106" t="s">
        <v>3928</v>
      </c>
      <c r="L379" s="49"/>
      <c r="N379" s="264">
        <f>SUM(Puntenklassement!D4)+(Puntenklassement!D35)+(Puntenklassement!D36)+(Puntenklassement!D44)+(Puntenklassement!D81)+(Puntenklassement!D114)+(Puntenklassement!D117)+(Puntenklassement!D137)</f>
        <v>83110</v>
      </c>
      <c r="O379" s="106" t="s">
        <v>3945</v>
      </c>
    </row>
    <row r="380" spans="1:15" s="61" customFormat="1" ht="15.75" customHeight="1">
      <c r="A380" s="411" t="s">
        <v>807</v>
      </c>
      <c r="B380" s="106" t="s">
        <v>2713</v>
      </c>
      <c r="C380" s="106"/>
      <c r="D380" s="339" t="s">
        <v>3796</v>
      </c>
      <c r="E380" s="213">
        <f>UCIRanking!B125</f>
        <v>39787.88749999999</v>
      </c>
      <c r="F380" s="213">
        <v>37916.63749999999</v>
      </c>
      <c r="G380" s="57">
        <f t="shared" si="2"/>
        <v>1871.25</v>
      </c>
      <c r="H380" s="331"/>
      <c r="I380" s="416" t="s">
        <v>28</v>
      </c>
      <c r="J380" s="106" t="s">
        <v>2829</v>
      </c>
      <c r="N380" s="264">
        <f>SUM(Puntenklassement!D27)+(Puntenklassement!D62)+(Puntenklassement!D70)+(Puntenklassement!D88)+(Puntenklassement!D103)+(Puntenklassement!D107)+(Puntenklassement!D131)+(Puntenklassement!D132)</f>
        <v>83031</v>
      </c>
      <c r="O380" s="106" t="s">
        <v>3964</v>
      </c>
    </row>
    <row r="381" spans="1:15" s="61" customFormat="1" ht="15.75" customHeight="1">
      <c r="A381" s="411" t="s">
        <v>808</v>
      </c>
      <c r="B381" s="106" t="s">
        <v>2721</v>
      </c>
      <c r="C381" s="106"/>
      <c r="D381" s="339" t="s">
        <v>3783</v>
      </c>
      <c r="E381" s="213">
        <f>UCIRanking!B134</f>
        <v>39215.299999999996</v>
      </c>
      <c r="F381" s="213">
        <v>37304.9</v>
      </c>
      <c r="G381" s="57">
        <f t="shared" si="2"/>
        <v>1910.3999999999942</v>
      </c>
      <c r="H381" s="331"/>
      <c r="I381" s="416" t="s">
        <v>30</v>
      </c>
      <c r="J381" s="106" t="s">
        <v>3934</v>
      </c>
      <c r="L381" s="49"/>
      <c r="N381" s="264">
        <f>SUM(Puntenklassement!D23)+(Puntenklassement!D29)+(Puntenklassement!D33)+(Puntenklassement!D52)+(Puntenklassement!D68)+(Puntenklassement!D74)+(Puntenklassement!D102)+(Puntenklassement!D127)</f>
        <v>82834</v>
      </c>
      <c r="O381" s="106" t="s">
        <v>3954</v>
      </c>
    </row>
    <row r="382" spans="1:15" s="61" customFormat="1" ht="15.75" customHeight="1">
      <c r="A382" s="411" t="s">
        <v>809</v>
      </c>
      <c r="B382" s="106" t="s">
        <v>2726</v>
      </c>
      <c r="C382" s="106"/>
      <c r="D382" s="339" t="s">
        <v>3793</v>
      </c>
      <c r="E382" s="213">
        <f>UCIRanking!B93</f>
        <v>38999</v>
      </c>
      <c r="F382" s="213">
        <v>36862.425000000003</v>
      </c>
      <c r="G382" s="57">
        <f t="shared" si="2"/>
        <v>2136.5749999999971</v>
      </c>
      <c r="H382" s="331"/>
    </row>
    <row r="383" spans="1:15" s="61" customFormat="1" ht="15.75" customHeight="1">
      <c r="A383" s="411" t="s">
        <v>810</v>
      </c>
      <c r="B383" s="106" t="s">
        <v>2725</v>
      </c>
      <c r="C383" s="106"/>
      <c r="D383" s="339" t="s">
        <v>3799</v>
      </c>
      <c r="E383" s="213">
        <f>UCIRanking!B59</f>
        <v>38842.80000000001</v>
      </c>
      <c r="F383" s="213">
        <v>36648.875000000015</v>
      </c>
      <c r="G383" s="57">
        <f t="shared" si="2"/>
        <v>2193.9249999999956</v>
      </c>
      <c r="H383" s="331"/>
    </row>
    <row r="384" spans="1:15" s="61" customFormat="1" ht="15.75" customHeight="1">
      <c r="A384" s="411" t="s">
        <v>811</v>
      </c>
      <c r="B384" s="106" t="s">
        <v>2708</v>
      </c>
      <c r="C384" s="106"/>
      <c r="D384" s="339" t="s">
        <v>3802</v>
      </c>
      <c r="E384" s="213">
        <f>UCIRanking!B37</f>
        <v>38469.712500000001</v>
      </c>
      <c r="F384" s="213">
        <v>35530.625000000007</v>
      </c>
      <c r="G384" s="57">
        <f t="shared" ref="G384:G415" si="3">SUM(E384-F384)</f>
        <v>2939.0874999999942</v>
      </c>
      <c r="H384" s="331"/>
      <c r="I384" s="260"/>
      <c r="J384" s="98" t="s">
        <v>4601</v>
      </c>
    </row>
    <row r="385" spans="1:14" s="61" customFormat="1" ht="15.75" customHeight="1">
      <c r="A385" s="411" t="s">
        <v>812</v>
      </c>
      <c r="B385" s="277" t="s">
        <v>9</v>
      </c>
      <c r="C385" s="9"/>
      <c r="D385" s="339" t="s">
        <v>3690</v>
      </c>
      <c r="E385" s="213">
        <f>UCIRanking!B154</f>
        <v>38428.44999999999</v>
      </c>
      <c r="F385" s="213">
        <v>43734.72500000002</v>
      </c>
      <c r="G385" s="57">
        <f t="shared" si="3"/>
        <v>-5306.2750000000306</v>
      </c>
      <c r="H385" s="331"/>
      <c r="I385" s="241"/>
      <c r="K385" s="28"/>
      <c r="M385" s="33" t="s">
        <v>148</v>
      </c>
      <c r="N385" s="33" t="s">
        <v>150</v>
      </c>
    </row>
    <row r="386" spans="1:14" s="61" customFormat="1" ht="15.75" customHeight="1">
      <c r="A386" s="411" t="s">
        <v>813</v>
      </c>
      <c r="B386" s="106" t="s">
        <v>2709</v>
      </c>
      <c r="C386" s="106"/>
      <c r="D386" s="339" t="s">
        <v>3797</v>
      </c>
      <c r="E386" s="213">
        <f>UCIRanking!B15</f>
        <v>38268.124999999993</v>
      </c>
      <c r="F386" s="213">
        <v>35621.225000000013</v>
      </c>
      <c r="G386" s="57">
        <f t="shared" si="3"/>
        <v>2646.8999999999796</v>
      </c>
      <c r="H386" s="331"/>
      <c r="I386" s="411" t="s">
        <v>0</v>
      </c>
      <c r="J386" s="259" t="s">
        <v>532</v>
      </c>
      <c r="K386" s="458"/>
      <c r="L386" s="237"/>
      <c r="M386" s="303" t="s">
        <v>138</v>
      </c>
      <c r="N386" s="9">
        <v>2530</v>
      </c>
    </row>
    <row r="387" spans="1:14" s="61" customFormat="1" ht="15.75" customHeight="1">
      <c r="A387" s="411" t="s">
        <v>814</v>
      </c>
      <c r="B387" s="106" t="s">
        <v>2722</v>
      </c>
      <c r="C387" s="106"/>
      <c r="D387" s="339" t="s">
        <v>3800</v>
      </c>
      <c r="E387" s="213">
        <f>UCIRanking!B137</f>
        <v>38239.762500000004</v>
      </c>
      <c r="F387" s="213">
        <v>35688.912500000006</v>
      </c>
      <c r="G387" s="57">
        <f t="shared" si="3"/>
        <v>2550.8499999999985</v>
      </c>
      <c r="H387" s="331"/>
      <c r="I387" s="411" t="s">
        <v>2</v>
      </c>
      <c r="J387" s="259" t="s">
        <v>2570</v>
      </c>
      <c r="K387" s="28"/>
      <c r="L387" s="237"/>
      <c r="M387" s="303" t="s">
        <v>133</v>
      </c>
      <c r="N387" s="9">
        <v>1523</v>
      </c>
    </row>
    <row r="388" spans="1:14" s="61" customFormat="1" ht="15.75" customHeight="1">
      <c r="A388" s="411" t="s">
        <v>1946</v>
      </c>
      <c r="B388" s="106" t="s">
        <v>2719</v>
      </c>
      <c r="C388" s="106"/>
      <c r="D388" s="339" t="s">
        <v>3804</v>
      </c>
      <c r="E388" s="213">
        <f>UCIRanking!B129</f>
        <v>37508.1</v>
      </c>
      <c r="F388" s="213">
        <v>35014.975000000006</v>
      </c>
      <c r="G388" s="57">
        <f t="shared" si="3"/>
        <v>2493.1249999999927</v>
      </c>
      <c r="H388" s="331"/>
      <c r="I388" s="411" t="s">
        <v>3</v>
      </c>
      <c r="J388" s="259" t="s">
        <v>835</v>
      </c>
      <c r="K388" s="458"/>
      <c r="L388" s="237"/>
      <c r="M388" s="303" t="s">
        <v>138</v>
      </c>
      <c r="N388" s="9">
        <v>1491</v>
      </c>
    </row>
    <row r="389" spans="1:14" s="61" customFormat="1" ht="15.75" customHeight="1">
      <c r="A389" s="411" t="s">
        <v>2165</v>
      </c>
      <c r="B389" s="106" t="s">
        <v>2706</v>
      </c>
      <c r="C389" s="106"/>
      <c r="D389" s="339" t="s">
        <v>3806</v>
      </c>
      <c r="E389" s="213">
        <f>UCIRanking!B111</f>
        <v>36342.037500000006</v>
      </c>
      <c r="F389" s="213">
        <v>32645.662500000002</v>
      </c>
      <c r="G389" s="57">
        <f t="shared" si="3"/>
        <v>3696.3750000000036</v>
      </c>
      <c r="H389" s="331"/>
      <c r="I389" s="411" t="s">
        <v>5</v>
      </c>
      <c r="J389" s="259" t="s">
        <v>475</v>
      </c>
      <c r="K389" s="237"/>
      <c r="L389" s="237"/>
      <c r="M389" s="303" t="s">
        <v>139</v>
      </c>
      <c r="N389" s="9">
        <v>1286</v>
      </c>
    </row>
    <row r="390" spans="1:14" s="61" customFormat="1" ht="15.75" customHeight="1">
      <c r="A390" s="411" t="s">
        <v>2166</v>
      </c>
      <c r="B390" s="106" t="s">
        <v>2724</v>
      </c>
      <c r="C390" s="106"/>
      <c r="D390" s="339" t="s">
        <v>3807</v>
      </c>
      <c r="E390" s="213">
        <f>UCIRanking!B61</f>
        <v>35842.662499999999</v>
      </c>
      <c r="F390" s="213">
        <v>33143.65</v>
      </c>
      <c r="G390" s="57">
        <f t="shared" si="3"/>
        <v>2699.0124999999971</v>
      </c>
      <c r="H390" s="331"/>
      <c r="I390" s="411" t="s">
        <v>7</v>
      </c>
      <c r="J390" s="259" t="s">
        <v>861</v>
      </c>
      <c r="K390" s="28"/>
      <c r="L390" s="28"/>
      <c r="M390" s="303" t="s">
        <v>133</v>
      </c>
      <c r="N390" s="9">
        <v>1236</v>
      </c>
    </row>
    <row r="391" spans="1:14" s="61" customFormat="1" ht="15.75" customHeight="1">
      <c r="A391" s="411" t="s">
        <v>2167</v>
      </c>
      <c r="B391" s="105" t="s">
        <v>1348</v>
      </c>
      <c r="C391" s="106"/>
      <c r="D391" s="339" t="s">
        <v>3701</v>
      </c>
      <c r="E391" s="213">
        <f>UCIRanking!B179</f>
        <v>34714.412499999948</v>
      </c>
      <c r="F391" s="213">
        <v>39202.387499999888</v>
      </c>
      <c r="G391" s="57">
        <f t="shared" si="3"/>
        <v>-4487.9749999999403</v>
      </c>
      <c r="H391" s="331"/>
      <c r="I391" s="411" t="s">
        <v>8</v>
      </c>
      <c r="J391" s="259" t="s">
        <v>731</v>
      </c>
      <c r="K391" s="240"/>
      <c r="L391" s="237"/>
      <c r="M391" s="303" t="s">
        <v>138</v>
      </c>
      <c r="N391" s="9">
        <v>1176</v>
      </c>
    </row>
    <row r="392" spans="1:14" s="61" customFormat="1" ht="15.75" customHeight="1">
      <c r="A392" s="411" t="s">
        <v>2168</v>
      </c>
      <c r="B392" s="106" t="s">
        <v>643</v>
      </c>
      <c r="C392" s="106"/>
      <c r="D392" s="339" t="s">
        <v>3704</v>
      </c>
      <c r="E392" s="213">
        <f>UCIRanking!B168</f>
        <v>34187.1</v>
      </c>
      <c r="F392" s="213">
        <v>39216.924999999988</v>
      </c>
      <c r="G392" s="57">
        <f t="shared" si="3"/>
        <v>-5029.8249999999898</v>
      </c>
      <c r="H392" s="331"/>
      <c r="I392" s="411" t="s">
        <v>10</v>
      </c>
      <c r="J392" s="259" t="s">
        <v>1000</v>
      </c>
      <c r="K392" s="237"/>
      <c r="L392" s="237"/>
      <c r="M392" s="303" t="s">
        <v>133</v>
      </c>
      <c r="N392" s="9">
        <v>1114</v>
      </c>
    </row>
    <row r="393" spans="1:14" s="61" customFormat="1" ht="15.75" customHeight="1">
      <c r="A393" s="411" t="s">
        <v>2169</v>
      </c>
      <c r="B393" s="106" t="s">
        <v>662</v>
      </c>
      <c r="C393" s="106"/>
      <c r="D393" s="339" t="s">
        <v>3730</v>
      </c>
      <c r="E393" s="213">
        <f>UCIRanking!B157</f>
        <v>32510.437500000007</v>
      </c>
      <c r="F393" s="213">
        <v>37003.312500000044</v>
      </c>
      <c r="G393" s="57">
        <f t="shared" si="3"/>
        <v>-4492.8750000000364</v>
      </c>
      <c r="H393" s="331"/>
      <c r="I393" s="411" t="s">
        <v>12</v>
      </c>
      <c r="J393" s="259" t="s">
        <v>1705</v>
      </c>
      <c r="K393" s="237"/>
      <c r="L393" s="237"/>
      <c r="M393" s="303" t="s">
        <v>139</v>
      </c>
      <c r="N393" s="9">
        <v>953</v>
      </c>
    </row>
    <row r="394" spans="1:14" s="61" customFormat="1" ht="15.75" customHeight="1">
      <c r="A394" s="411" t="s">
        <v>2170</v>
      </c>
      <c r="B394" s="105" t="s">
        <v>1334</v>
      </c>
      <c r="C394" s="418"/>
      <c r="D394" s="339" t="s">
        <v>3731</v>
      </c>
      <c r="E394" s="213">
        <f>UCIRanking!B163</f>
        <v>32496.449999999993</v>
      </c>
      <c r="F394" s="213">
        <v>37581.362499999981</v>
      </c>
      <c r="G394" s="57">
        <f t="shared" si="3"/>
        <v>-5084.9124999999876</v>
      </c>
      <c r="H394" s="331"/>
      <c r="I394" s="411" t="s">
        <v>14</v>
      </c>
      <c r="J394" s="259" t="s">
        <v>2089</v>
      </c>
      <c r="K394" s="237"/>
      <c r="L394" s="237"/>
      <c r="M394" s="303" t="s">
        <v>133</v>
      </c>
      <c r="N394" s="9">
        <v>949</v>
      </c>
    </row>
    <row r="395" spans="1:14" s="61" customFormat="1" ht="15.75" customHeight="1">
      <c r="A395" s="411" t="s">
        <v>2171</v>
      </c>
      <c r="B395" s="106" t="s">
        <v>639</v>
      </c>
      <c r="C395" s="106"/>
      <c r="D395" s="339" t="s">
        <v>3771</v>
      </c>
      <c r="E395" s="213">
        <f>UCIRanking!B40</f>
        <v>32250.600000000017</v>
      </c>
      <c r="F395" s="213">
        <v>33862.650000000016</v>
      </c>
      <c r="G395" s="57">
        <f t="shared" si="3"/>
        <v>-1612.0499999999993</v>
      </c>
      <c r="H395" s="331"/>
      <c r="I395" s="411" t="s">
        <v>16</v>
      </c>
      <c r="J395" s="259" t="s">
        <v>1800</v>
      </c>
      <c r="K395" s="237"/>
      <c r="L395" s="237"/>
      <c r="M395" s="303" t="s">
        <v>140</v>
      </c>
      <c r="N395" s="9">
        <v>855</v>
      </c>
    </row>
    <row r="396" spans="1:14" s="61" customFormat="1" ht="15.75" customHeight="1">
      <c r="A396" s="411" t="s">
        <v>2172</v>
      </c>
      <c r="B396" s="106" t="s">
        <v>2209</v>
      </c>
      <c r="C396" s="106"/>
      <c r="D396" s="339" t="s">
        <v>3746</v>
      </c>
      <c r="E396" s="213">
        <f>UCIRanking!B148</f>
        <v>29780.812500000015</v>
      </c>
      <c r="F396" s="213">
        <v>32141.312500000033</v>
      </c>
      <c r="G396" s="57">
        <f t="shared" si="3"/>
        <v>-2360.5000000000182</v>
      </c>
      <c r="H396" s="331"/>
      <c r="I396" s="411" t="s">
        <v>18</v>
      </c>
      <c r="J396" s="259" t="s">
        <v>498</v>
      </c>
      <c r="K396" s="28"/>
      <c r="L396" s="237"/>
      <c r="M396" s="303" t="s">
        <v>139</v>
      </c>
      <c r="N396" s="9">
        <v>816</v>
      </c>
    </row>
    <row r="397" spans="1:14" s="61" customFormat="1" ht="15.75" customHeight="1">
      <c r="A397" s="411" t="s">
        <v>2173</v>
      </c>
      <c r="B397" s="105" t="s">
        <v>1333</v>
      </c>
      <c r="C397" s="418"/>
      <c r="D397" s="339" t="s">
        <v>3721</v>
      </c>
      <c r="E397" s="213">
        <f>UCIRanking!B160</f>
        <v>29353.42500000001</v>
      </c>
      <c r="F397" s="213">
        <v>33941.200000000004</v>
      </c>
      <c r="G397" s="57">
        <f t="shared" si="3"/>
        <v>-4587.7749999999942</v>
      </c>
      <c r="H397" s="331"/>
      <c r="I397" s="411" t="s">
        <v>20</v>
      </c>
      <c r="J397" s="259" t="s">
        <v>497</v>
      </c>
      <c r="K397" s="28"/>
      <c r="L397" s="237"/>
      <c r="M397" s="303" t="s">
        <v>136</v>
      </c>
      <c r="N397" s="9">
        <v>791</v>
      </c>
    </row>
    <row r="398" spans="1:14" s="61" customFormat="1" ht="15.75" customHeight="1">
      <c r="A398" s="411" t="s">
        <v>2174</v>
      </c>
      <c r="B398" s="277" t="s">
        <v>1693</v>
      </c>
      <c r="C398" s="106"/>
      <c r="D398" s="339" t="s">
        <v>3748</v>
      </c>
      <c r="E398" s="213">
        <f>UCIRanking!B149</f>
        <v>28061.100000000024</v>
      </c>
      <c r="F398" s="213">
        <v>31026.450000000037</v>
      </c>
      <c r="G398" s="57">
        <f t="shared" si="3"/>
        <v>-2965.3500000000131</v>
      </c>
      <c r="H398" s="331"/>
      <c r="I398" s="411" t="s">
        <v>22</v>
      </c>
      <c r="J398" s="259" t="s">
        <v>2515</v>
      </c>
      <c r="K398" s="28"/>
      <c r="L398" s="237"/>
      <c r="M398" s="303" t="s">
        <v>133</v>
      </c>
      <c r="N398" s="9">
        <v>785</v>
      </c>
    </row>
    <row r="399" spans="1:14" s="61" customFormat="1" ht="15.75" customHeight="1">
      <c r="A399" s="411" t="s">
        <v>2175</v>
      </c>
      <c r="B399" s="277" t="s">
        <v>1656</v>
      </c>
      <c r="C399" s="418"/>
      <c r="D399" s="339" t="s">
        <v>3812</v>
      </c>
      <c r="E399" s="213">
        <f>UCIRanking!B12</f>
        <v>27745.649999999947</v>
      </c>
      <c r="F399" s="213">
        <v>25986.549999999956</v>
      </c>
      <c r="G399" s="57">
        <f t="shared" si="3"/>
        <v>1759.0999999999913</v>
      </c>
      <c r="H399" s="331"/>
      <c r="I399" s="411" t="s">
        <v>24</v>
      </c>
      <c r="J399" s="259" t="s">
        <v>2035</v>
      </c>
      <c r="K399" s="237"/>
      <c r="L399" s="237"/>
      <c r="M399" s="303" t="s">
        <v>136</v>
      </c>
      <c r="N399" s="9">
        <v>746</v>
      </c>
    </row>
    <row r="400" spans="1:14" s="61" customFormat="1" ht="15.75" customHeight="1">
      <c r="A400" s="411" t="s">
        <v>2176</v>
      </c>
      <c r="B400" s="106" t="s">
        <v>692</v>
      </c>
      <c r="C400" s="106"/>
      <c r="D400" s="339" t="s">
        <v>3725</v>
      </c>
      <c r="E400" s="213">
        <f>UCIRanking!B150</f>
        <v>27131.274999999998</v>
      </c>
      <c r="F400" s="213">
        <v>31206.287499999969</v>
      </c>
      <c r="G400" s="57">
        <f t="shared" si="3"/>
        <v>-4075.0124999999716</v>
      </c>
      <c r="H400" s="331"/>
      <c r="I400" s="411" t="s">
        <v>26</v>
      </c>
      <c r="J400" s="259" t="s">
        <v>2607</v>
      </c>
      <c r="K400" s="28"/>
      <c r="L400" s="237"/>
      <c r="M400" s="303" t="s">
        <v>134</v>
      </c>
      <c r="N400" s="9">
        <v>733</v>
      </c>
    </row>
    <row r="401" spans="1:14" s="61" customFormat="1" ht="15.75" customHeight="1">
      <c r="A401" s="411" t="s">
        <v>2177</v>
      </c>
      <c r="B401" s="106" t="s">
        <v>2195</v>
      </c>
      <c r="C401" s="106"/>
      <c r="D401" s="339" t="s">
        <v>3761</v>
      </c>
      <c r="E401" s="213">
        <f>UCIRanking!B152</f>
        <v>26961.150000000016</v>
      </c>
      <c r="F401" s="213">
        <v>29389.250000000022</v>
      </c>
      <c r="G401" s="57">
        <f t="shared" si="3"/>
        <v>-2428.1000000000058</v>
      </c>
      <c r="H401" s="331"/>
      <c r="I401" s="411" t="s">
        <v>28</v>
      </c>
      <c r="J401" s="259" t="s">
        <v>466</v>
      </c>
      <c r="K401" s="237"/>
      <c r="L401" s="237"/>
      <c r="M401" s="303" t="s">
        <v>139</v>
      </c>
      <c r="N401" s="9">
        <v>699</v>
      </c>
    </row>
    <row r="402" spans="1:14" s="61" customFormat="1" ht="15.75" customHeight="1">
      <c r="A402" s="411" t="s">
        <v>2178</v>
      </c>
      <c r="B402" s="106" t="s">
        <v>2190</v>
      </c>
      <c r="C402" s="106"/>
      <c r="D402" s="339" t="s">
        <v>3765</v>
      </c>
      <c r="E402" s="213">
        <f>UCIRanking!B180</f>
        <v>26318.287500000009</v>
      </c>
      <c r="F402" s="213">
        <v>28270.675000000025</v>
      </c>
      <c r="G402" s="57">
        <f t="shared" si="3"/>
        <v>-1952.3875000000153</v>
      </c>
      <c r="H402" s="331"/>
      <c r="I402" s="411" t="s">
        <v>30</v>
      </c>
      <c r="J402" s="259" t="s">
        <v>1785</v>
      </c>
      <c r="K402" s="237"/>
      <c r="L402" s="244"/>
      <c r="M402" s="303" t="s">
        <v>139</v>
      </c>
      <c r="N402" s="9">
        <v>690</v>
      </c>
    </row>
    <row r="403" spans="1:14" s="61" customFormat="1" ht="15.75" customHeight="1">
      <c r="A403" s="411" t="s">
        <v>2179</v>
      </c>
      <c r="B403" s="276" t="s">
        <v>3620</v>
      </c>
      <c r="C403" s="106"/>
      <c r="D403" s="339" t="s">
        <v>3835</v>
      </c>
      <c r="E403" s="213">
        <f>UCIRanking!B88</f>
        <v>26312.35</v>
      </c>
      <c r="F403" s="213">
        <v>21688.449999999997</v>
      </c>
      <c r="G403" s="57">
        <f t="shared" si="3"/>
        <v>4623.9000000000015</v>
      </c>
      <c r="H403" s="331"/>
      <c r="I403" s="411" t="s">
        <v>32</v>
      </c>
      <c r="J403" s="259" t="s">
        <v>1018</v>
      </c>
      <c r="K403" s="237"/>
      <c r="L403" s="237"/>
      <c r="M403" s="303" t="s">
        <v>139</v>
      </c>
      <c r="N403" s="9">
        <v>650</v>
      </c>
    </row>
    <row r="404" spans="1:14" s="61" customFormat="1" ht="15.75" customHeight="1">
      <c r="A404" s="411" t="s">
        <v>2180</v>
      </c>
      <c r="B404" s="277" t="s">
        <v>1650</v>
      </c>
      <c r="C404" s="9"/>
      <c r="D404" s="339" t="s">
        <v>3744</v>
      </c>
      <c r="E404" s="213">
        <f>UCIRanking!B145</f>
        <v>25935.299999999985</v>
      </c>
      <c r="F404" s="213">
        <v>29239.549999999992</v>
      </c>
      <c r="G404" s="57">
        <f t="shared" si="3"/>
        <v>-3304.2500000000073</v>
      </c>
      <c r="H404" s="331"/>
      <c r="I404" s="411" t="s">
        <v>34</v>
      </c>
      <c r="J404" s="259" t="s">
        <v>1374</v>
      </c>
      <c r="K404" s="237"/>
      <c r="L404" s="244"/>
      <c r="M404" s="303" t="s">
        <v>136</v>
      </c>
      <c r="N404" s="9">
        <v>635</v>
      </c>
    </row>
    <row r="405" spans="1:14" s="61" customFormat="1" ht="15.75" customHeight="1">
      <c r="A405" s="411" t="s">
        <v>2181</v>
      </c>
      <c r="B405" s="106" t="s">
        <v>2212</v>
      </c>
      <c r="C405" s="106"/>
      <c r="D405" s="339" t="s">
        <v>3766</v>
      </c>
      <c r="E405" s="213">
        <f>UCIRanking!B169</f>
        <v>25588.475000000002</v>
      </c>
      <c r="F405" s="213">
        <v>27850.174999999996</v>
      </c>
      <c r="G405" s="57">
        <f t="shared" si="3"/>
        <v>-2261.6999999999935</v>
      </c>
      <c r="H405" s="331"/>
      <c r="I405" s="411" t="s">
        <v>36</v>
      </c>
      <c r="J405" s="259" t="s">
        <v>2025</v>
      </c>
      <c r="K405" s="28"/>
      <c r="L405" s="237"/>
      <c r="M405" s="303" t="s">
        <v>136</v>
      </c>
      <c r="N405" s="9">
        <v>623</v>
      </c>
    </row>
    <row r="406" spans="1:14" s="61" customFormat="1" ht="15.75" customHeight="1">
      <c r="A406" s="411" t="s">
        <v>2182</v>
      </c>
      <c r="B406" s="106" t="s">
        <v>3614</v>
      </c>
      <c r="C406" s="106"/>
      <c r="D406" s="339" t="s">
        <v>3829</v>
      </c>
      <c r="E406" s="213">
        <f>UCIRanking!B63</f>
        <v>25190.099999999991</v>
      </c>
      <c r="F406" s="213">
        <v>20377.799999999992</v>
      </c>
      <c r="G406" s="57">
        <f t="shared" si="3"/>
        <v>4812.2999999999993</v>
      </c>
      <c r="H406" s="331"/>
      <c r="I406" s="411" t="s">
        <v>38</v>
      </c>
      <c r="J406" s="259" t="s">
        <v>1006</v>
      </c>
      <c r="K406" s="240"/>
      <c r="L406" s="237"/>
      <c r="M406" s="303" t="s">
        <v>138</v>
      </c>
      <c r="N406" s="9">
        <v>623</v>
      </c>
    </row>
    <row r="407" spans="1:14" s="61" customFormat="1" ht="15.75" customHeight="1">
      <c r="A407" s="411" t="s">
        <v>2183</v>
      </c>
      <c r="B407" s="106" t="s">
        <v>2201</v>
      </c>
      <c r="C407" s="106"/>
      <c r="D407" s="339" t="s">
        <v>3768</v>
      </c>
      <c r="E407" s="213">
        <f>UCIRanking!B171</f>
        <v>24997.324999999997</v>
      </c>
      <c r="F407" s="213">
        <v>26940.974999999999</v>
      </c>
      <c r="G407" s="57">
        <f t="shared" si="3"/>
        <v>-1943.6500000000015</v>
      </c>
      <c r="H407" s="331"/>
      <c r="I407" s="411" t="s">
        <v>145</v>
      </c>
      <c r="J407" s="259" t="s">
        <v>1402</v>
      </c>
      <c r="K407" s="237"/>
      <c r="L407" s="237"/>
      <c r="M407" s="303" t="s">
        <v>133</v>
      </c>
      <c r="N407" s="9">
        <v>619</v>
      </c>
    </row>
    <row r="408" spans="1:14" s="61" customFormat="1" ht="15.75" customHeight="1">
      <c r="A408" s="411" t="s">
        <v>2184</v>
      </c>
      <c r="B408" s="276" t="s">
        <v>3605</v>
      </c>
      <c r="C408" s="106"/>
      <c r="D408" s="339" t="s">
        <v>3737</v>
      </c>
      <c r="E408" s="213">
        <f>UCIRanking!B26</f>
        <v>24996.85</v>
      </c>
      <c r="F408" s="213">
        <v>20061.349999999999</v>
      </c>
      <c r="G408" s="57">
        <f t="shared" si="3"/>
        <v>4935.5</v>
      </c>
      <c r="H408" s="331"/>
      <c r="I408" s="411" t="s">
        <v>146</v>
      </c>
      <c r="J408" s="259" t="s">
        <v>2500</v>
      </c>
      <c r="K408" s="237"/>
      <c r="L408" s="237"/>
      <c r="M408" s="303" t="s">
        <v>134</v>
      </c>
      <c r="N408" s="9">
        <v>618</v>
      </c>
    </row>
    <row r="409" spans="1:14" s="61" customFormat="1" ht="15.75" customHeight="1">
      <c r="A409" s="411" t="s">
        <v>2185</v>
      </c>
      <c r="B409" s="276" t="s">
        <v>3601</v>
      </c>
      <c r="C409" s="418"/>
      <c r="D409" s="339" t="s">
        <v>3735</v>
      </c>
      <c r="E409" s="213">
        <f>UCIRanking!B8</f>
        <v>24380.249999999996</v>
      </c>
      <c r="F409" s="213">
        <v>19434.749999999996</v>
      </c>
      <c r="G409" s="57">
        <f t="shared" si="3"/>
        <v>4945.5</v>
      </c>
      <c r="H409" s="331"/>
      <c r="I409" s="416" t="s">
        <v>147</v>
      </c>
      <c r="J409" s="259" t="s">
        <v>2115</v>
      </c>
      <c r="K409" s="237"/>
      <c r="L409" s="237"/>
      <c r="M409" s="303" t="s">
        <v>140</v>
      </c>
      <c r="N409" s="9">
        <v>608</v>
      </c>
    </row>
    <row r="410" spans="1:14" s="61" customFormat="1" ht="15.75" customHeight="1">
      <c r="A410" s="411" t="s">
        <v>2186</v>
      </c>
      <c r="B410" s="106" t="s">
        <v>2207</v>
      </c>
      <c r="C410" s="106"/>
      <c r="D410" s="339" t="s">
        <v>3770</v>
      </c>
      <c r="E410" s="213">
        <f>UCIRanking!B175</f>
        <v>24330.9</v>
      </c>
      <c r="F410" s="213">
        <v>26233.075000000008</v>
      </c>
      <c r="G410" s="57">
        <f t="shared" si="3"/>
        <v>-1902.1750000000065</v>
      </c>
      <c r="H410" s="331"/>
      <c r="I410" s="411" t="s">
        <v>151</v>
      </c>
      <c r="J410" s="259" t="s">
        <v>529</v>
      </c>
      <c r="K410" s="240"/>
      <c r="L410" s="237"/>
      <c r="M410" s="303" t="s">
        <v>138</v>
      </c>
      <c r="N410" s="9">
        <v>598</v>
      </c>
    </row>
    <row r="411" spans="1:14" s="61" customFormat="1" ht="15.75" customHeight="1">
      <c r="A411" s="411" t="s">
        <v>2187</v>
      </c>
      <c r="B411" s="276" t="s">
        <v>3611</v>
      </c>
      <c r="C411" s="106"/>
      <c r="D411" s="339" t="s">
        <v>3826</v>
      </c>
      <c r="E411" s="213">
        <f>UCIRanking!B52</f>
        <v>23675.3</v>
      </c>
      <c r="F411" s="213">
        <v>19486.5</v>
      </c>
      <c r="G411" s="57">
        <f t="shared" si="3"/>
        <v>4188.7999999999993</v>
      </c>
      <c r="H411" s="331"/>
      <c r="I411" s="411" t="s">
        <v>157</v>
      </c>
      <c r="J411" s="259" t="s">
        <v>959</v>
      </c>
      <c r="K411" s="28"/>
      <c r="L411" s="244"/>
      <c r="M411" s="303" t="s">
        <v>134</v>
      </c>
      <c r="N411" s="9">
        <v>595</v>
      </c>
    </row>
    <row r="412" spans="1:14" s="61" customFormat="1" ht="15.75" customHeight="1">
      <c r="A412" s="411" t="s">
        <v>2188</v>
      </c>
      <c r="B412" s="106" t="s">
        <v>2202</v>
      </c>
      <c r="C412" s="106"/>
      <c r="D412" s="339" t="s">
        <v>3772</v>
      </c>
      <c r="E412" s="213">
        <f>UCIRanking!B143</f>
        <v>23649.3</v>
      </c>
      <c r="F412" s="213">
        <v>25172.100000000006</v>
      </c>
      <c r="G412" s="57">
        <f t="shared" si="3"/>
        <v>-1522.8000000000065</v>
      </c>
      <c r="H412" s="331"/>
      <c r="I412" s="411" t="s">
        <v>159</v>
      </c>
      <c r="J412" s="259" t="s">
        <v>525</v>
      </c>
      <c r="K412" s="28"/>
      <c r="L412" s="237"/>
      <c r="M412" s="303" t="s">
        <v>139</v>
      </c>
      <c r="N412" s="9">
        <v>594</v>
      </c>
    </row>
    <row r="413" spans="1:14" s="61" customFormat="1" ht="15.75" customHeight="1">
      <c r="A413" s="411" t="s">
        <v>2296</v>
      </c>
      <c r="B413" s="276" t="s">
        <v>3615</v>
      </c>
      <c r="C413" s="106"/>
      <c r="D413" s="339" t="s">
        <v>3830</v>
      </c>
      <c r="E413" s="213">
        <f>UCIRanking!B70</f>
        <v>23624.299999999996</v>
      </c>
      <c r="F413" s="213">
        <v>19164.899999999998</v>
      </c>
      <c r="G413" s="57">
        <f t="shared" si="3"/>
        <v>4459.3999999999978</v>
      </c>
      <c r="H413" s="331"/>
      <c r="I413" s="411" t="s">
        <v>160</v>
      </c>
      <c r="J413" s="259" t="s">
        <v>420</v>
      </c>
      <c r="K413" s="240"/>
      <c r="L413" s="237"/>
      <c r="M413" s="303" t="s">
        <v>138</v>
      </c>
      <c r="N413" s="9">
        <v>592</v>
      </c>
    </row>
    <row r="414" spans="1:14" s="61" customFormat="1" ht="15.75" customHeight="1">
      <c r="A414" s="411" t="s">
        <v>2297</v>
      </c>
      <c r="B414" s="276" t="s">
        <v>3610</v>
      </c>
      <c r="C414" s="106"/>
      <c r="D414" s="339" t="s">
        <v>3825</v>
      </c>
      <c r="E414" s="213">
        <f>UCIRanking!B49</f>
        <v>23510.9</v>
      </c>
      <c r="F414" s="213">
        <v>19385.599999999999</v>
      </c>
      <c r="G414" s="57">
        <f t="shared" si="3"/>
        <v>4125.3000000000029</v>
      </c>
      <c r="H414" s="331"/>
      <c r="I414" s="411" t="s">
        <v>161</v>
      </c>
      <c r="J414" s="259" t="s">
        <v>1694</v>
      </c>
      <c r="K414" s="240"/>
      <c r="L414" s="237"/>
      <c r="M414" s="303" t="s">
        <v>138</v>
      </c>
      <c r="N414" s="9">
        <v>560</v>
      </c>
    </row>
    <row r="415" spans="1:14" s="61" customFormat="1" ht="15.75" customHeight="1">
      <c r="A415" s="411" t="s">
        <v>2298</v>
      </c>
      <c r="B415" s="106" t="s">
        <v>2200</v>
      </c>
      <c r="C415" s="106"/>
      <c r="D415" s="339" t="s">
        <v>3773</v>
      </c>
      <c r="E415" s="213">
        <f>UCIRanking!B158</f>
        <v>23507.337499999983</v>
      </c>
      <c r="F415" s="213">
        <v>25483.274999999958</v>
      </c>
      <c r="G415" s="57">
        <f t="shared" si="3"/>
        <v>-1975.9374999999745</v>
      </c>
      <c r="H415" s="331"/>
      <c r="I415" s="411" t="s">
        <v>163</v>
      </c>
      <c r="J415" s="259" t="s">
        <v>546</v>
      </c>
      <c r="K415" s="28"/>
      <c r="L415" s="237"/>
      <c r="M415" s="303" t="s">
        <v>136</v>
      </c>
      <c r="N415" s="9">
        <v>525</v>
      </c>
    </row>
    <row r="416" spans="1:14" s="61" customFormat="1" ht="15.75" customHeight="1">
      <c r="A416" s="411" t="s">
        <v>2676</v>
      </c>
      <c r="B416" s="276" t="s">
        <v>3625</v>
      </c>
      <c r="C416" s="106"/>
      <c r="D416" s="339" t="s">
        <v>3840</v>
      </c>
      <c r="E416" s="213">
        <f>UCIRanking!B114</f>
        <v>23337.050000000003</v>
      </c>
      <c r="F416" s="213">
        <v>18338.45</v>
      </c>
      <c r="G416" s="57">
        <f t="shared" ref="G416:G447" si="4">SUM(E416-F416)</f>
        <v>4998.6000000000022</v>
      </c>
      <c r="H416" s="331"/>
      <c r="I416" s="416" t="s">
        <v>274</v>
      </c>
      <c r="J416" s="259" t="s">
        <v>712</v>
      </c>
      <c r="K416" s="237"/>
      <c r="L416" s="237"/>
      <c r="M416" s="303" t="s">
        <v>136</v>
      </c>
      <c r="N416" s="9">
        <v>515</v>
      </c>
    </row>
    <row r="417" spans="1:14" s="61" customFormat="1" ht="15.75" customHeight="1">
      <c r="A417" s="411" t="s">
        <v>2677</v>
      </c>
      <c r="B417" s="276" t="s">
        <v>3602</v>
      </c>
      <c r="C417" s="418"/>
      <c r="D417" s="339" t="s">
        <v>3739</v>
      </c>
      <c r="E417" s="213">
        <f>UCIRanking!B14</f>
        <v>23333.500000000004</v>
      </c>
      <c r="F417" s="213">
        <v>18533.600000000002</v>
      </c>
      <c r="G417" s="57">
        <f t="shared" si="4"/>
        <v>4799.9000000000015</v>
      </c>
      <c r="H417" s="331"/>
      <c r="I417" s="416" t="s">
        <v>275</v>
      </c>
      <c r="J417" s="259" t="s">
        <v>1746</v>
      </c>
      <c r="K417" s="237"/>
      <c r="L417" s="237"/>
      <c r="M417" s="303" t="s">
        <v>137</v>
      </c>
      <c r="N417" s="9">
        <v>512</v>
      </c>
    </row>
    <row r="418" spans="1:14" s="61" customFormat="1" ht="15.75" customHeight="1">
      <c r="A418" s="411" t="s">
        <v>2678</v>
      </c>
      <c r="B418" s="106" t="s">
        <v>3618</v>
      </c>
      <c r="C418" s="106"/>
      <c r="D418" s="339" t="s">
        <v>3833</v>
      </c>
      <c r="E418" s="213">
        <f>UCIRanking!B80</f>
        <v>23282.199999999997</v>
      </c>
      <c r="F418" s="213">
        <v>19381.399999999998</v>
      </c>
      <c r="G418" s="57">
        <f t="shared" si="4"/>
        <v>3900.7999999999993</v>
      </c>
      <c r="H418" s="331"/>
      <c r="I418" s="416" t="s">
        <v>276</v>
      </c>
      <c r="J418" s="259" t="s">
        <v>723</v>
      </c>
      <c r="K418" s="237"/>
      <c r="L418" s="237"/>
      <c r="M418" s="303" t="s">
        <v>139</v>
      </c>
      <c r="N418" s="9">
        <v>510</v>
      </c>
    </row>
    <row r="419" spans="1:14" s="61" customFormat="1" ht="15.75" customHeight="1">
      <c r="A419" s="411" t="s">
        <v>2679</v>
      </c>
      <c r="B419" s="276" t="s">
        <v>3612</v>
      </c>
      <c r="C419" s="106"/>
      <c r="D419" s="339" t="s">
        <v>3827</v>
      </c>
      <c r="E419" s="213">
        <f>UCIRanking!B56</f>
        <v>23218.850000000002</v>
      </c>
      <c r="F419" s="213">
        <v>18612.750000000004</v>
      </c>
      <c r="G419" s="57">
        <f t="shared" si="4"/>
        <v>4606.0999999999985</v>
      </c>
      <c r="H419" s="331"/>
      <c r="I419" s="416" t="s">
        <v>277</v>
      </c>
      <c r="J419" s="259" t="s">
        <v>575</v>
      </c>
      <c r="K419" s="28"/>
      <c r="L419" s="237"/>
      <c r="M419" s="303" t="s">
        <v>139</v>
      </c>
      <c r="N419" s="9">
        <v>507</v>
      </c>
    </row>
    <row r="420" spans="1:14" s="61" customFormat="1" ht="15.75" customHeight="1">
      <c r="A420" s="411" t="s">
        <v>2680</v>
      </c>
      <c r="B420" s="276" t="s">
        <v>3629</v>
      </c>
      <c r="C420" s="106"/>
      <c r="D420" s="339" t="s">
        <v>3845</v>
      </c>
      <c r="E420" s="213">
        <f>UCIRanking!B136</f>
        <v>23149.600000000002</v>
      </c>
      <c r="F420" s="213">
        <v>18525.700000000004</v>
      </c>
      <c r="G420" s="57">
        <f t="shared" si="4"/>
        <v>4623.8999999999978</v>
      </c>
      <c r="H420" s="331"/>
      <c r="I420" s="416" t="s">
        <v>640</v>
      </c>
      <c r="J420" s="259" t="s">
        <v>2344</v>
      </c>
      <c r="K420" s="28"/>
      <c r="L420" s="237"/>
      <c r="M420" s="303" t="s">
        <v>140</v>
      </c>
      <c r="N420" s="9">
        <v>489</v>
      </c>
    </row>
    <row r="421" spans="1:14" s="61" customFormat="1" ht="15.75" customHeight="1">
      <c r="A421" s="411" t="s">
        <v>2681</v>
      </c>
      <c r="B421" s="276" t="s">
        <v>3613</v>
      </c>
      <c r="C421" s="106"/>
      <c r="D421" s="339" t="s">
        <v>3828</v>
      </c>
      <c r="E421" s="213">
        <f>UCIRanking!B58</f>
        <v>23085.650000000005</v>
      </c>
      <c r="F421" s="213">
        <v>18517.750000000004</v>
      </c>
      <c r="G421" s="57">
        <f t="shared" si="4"/>
        <v>4567.9000000000015</v>
      </c>
      <c r="H421" s="331"/>
      <c r="I421" s="416" t="s">
        <v>641</v>
      </c>
      <c r="J421" s="259" t="s">
        <v>413</v>
      </c>
      <c r="K421" s="237"/>
      <c r="L421" s="237"/>
      <c r="M421" s="303" t="s">
        <v>136</v>
      </c>
      <c r="N421" s="9">
        <v>487</v>
      </c>
    </row>
    <row r="422" spans="1:14" s="61" customFormat="1" ht="15.75" customHeight="1">
      <c r="A422" s="411" t="s">
        <v>2682</v>
      </c>
      <c r="B422" s="106" t="s">
        <v>2189</v>
      </c>
      <c r="C422" s="106"/>
      <c r="D422" s="339" t="s">
        <v>3814</v>
      </c>
      <c r="E422" s="213">
        <f>UCIRanking!B68</f>
        <v>23064.099999999991</v>
      </c>
      <c r="F422" s="213">
        <v>21671.424999999981</v>
      </c>
      <c r="G422" s="57">
        <f t="shared" si="4"/>
        <v>1392.6750000000102</v>
      </c>
      <c r="H422" s="331"/>
      <c r="I422" s="416" t="s">
        <v>642</v>
      </c>
      <c r="J422" s="259" t="s">
        <v>1709</v>
      </c>
      <c r="K422" s="237"/>
      <c r="L422" s="237"/>
      <c r="M422" s="303" t="s">
        <v>139</v>
      </c>
      <c r="N422" s="9">
        <v>486</v>
      </c>
    </row>
    <row r="423" spans="1:14" s="61" customFormat="1" ht="15.75" customHeight="1">
      <c r="A423" s="411" t="s">
        <v>2683</v>
      </c>
      <c r="B423" s="276" t="s">
        <v>3617</v>
      </c>
      <c r="C423" s="106"/>
      <c r="D423" s="339" t="s">
        <v>3832</v>
      </c>
      <c r="E423" s="213">
        <f>UCIRanking!B75</f>
        <v>23018.85</v>
      </c>
      <c r="F423" s="213">
        <v>18458.25</v>
      </c>
      <c r="G423" s="57">
        <f t="shared" si="4"/>
        <v>4560.5999999999985</v>
      </c>
      <c r="H423" s="331"/>
      <c r="I423" s="416" t="s">
        <v>644</v>
      </c>
      <c r="J423" s="259" t="s">
        <v>547</v>
      </c>
      <c r="K423" s="237"/>
      <c r="L423" s="237"/>
      <c r="M423" s="303" t="s">
        <v>136</v>
      </c>
      <c r="N423" s="9">
        <v>472</v>
      </c>
    </row>
    <row r="424" spans="1:14" s="61" customFormat="1" ht="15.75" customHeight="1">
      <c r="A424" s="411" t="s">
        <v>2684</v>
      </c>
      <c r="B424" s="276" t="s">
        <v>3608</v>
      </c>
      <c r="C424" s="106"/>
      <c r="D424" s="339" t="s">
        <v>3740</v>
      </c>
      <c r="E424" s="213">
        <f>UCIRanking!B44</f>
        <v>22980.55</v>
      </c>
      <c r="F424" s="213">
        <v>17845.099999999999</v>
      </c>
      <c r="G424" s="57">
        <f t="shared" si="4"/>
        <v>5135.4500000000007</v>
      </c>
      <c r="H424" s="331"/>
      <c r="I424" s="416" t="s">
        <v>650</v>
      </c>
      <c r="J424" s="259" t="s">
        <v>840</v>
      </c>
      <c r="K424" s="237"/>
      <c r="L424" s="237"/>
      <c r="M424" s="303" t="s">
        <v>136</v>
      </c>
      <c r="N424" s="9">
        <v>463</v>
      </c>
    </row>
    <row r="425" spans="1:14" s="61" customFormat="1" ht="15.75" customHeight="1">
      <c r="A425" s="411" t="s">
        <v>2685</v>
      </c>
      <c r="B425" s="106" t="s">
        <v>3603</v>
      </c>
      <c r="C425" s="418"/>
      <c r="D425" s="339" t="s">
        <v>3732</v>
      </c>
      <c r="E425" s="213">
        <f>UCIRanking!B16</f>
        <v>22874.2</v>
      </c>
      <c r="F425" s="213">
        <v>18230.100000000002</v>
      </c>
      <c r="G425" s="57">
        <f t="shared" si="4"/>
        <v>4644.0999999999985</v>
      </c>
      <c r="H425" s="331"/>
      <c r="I425" s="416" t="s">
        <v>652</v>
      </c>
      <c r="J425" s="259" t="s">
        <v>417</v>
      </c>
      <c r="K425" s="237"/>
      <c r="L425" s="237"/>
      <c r="M425" s="303" t="s">
        <v>133</v>
      </c>
      <c r="N425" s="9">
        <v>460</v>
      </c>
    </row>
    <row r="426" spans="1:14" s="61" customFormat="1" ht="15.75" customHeight="1">
      <c r="A426" s="411" t="s">
        <v>2686</v>
      </c>
      <c r="B426" s="276" t="s">
        <v>3636</v>
      </c>
      <c r="C426" s="418"/>
      <c r="D426" s="339" t="s">
        <v>3736</v>
      </c>
      <c r="E426" s="213">
        <f>UCIRanking!B41</f>
        <v>22865.4</v>
      </c>
      <c r="F426" s="213">
        <v>17824.400000000001</v>
      </c>
      <c r="G426" s="57">
        <f t="shared" si="4"/>
        <v>5041</v>
      </c>
      <c r="H426" s="331"/>
      <c r="I426" s="416" t="s">
        <v>655</v>
      </c>
      <c r="J426" s="259" t="s">
        <v>433</v>
      </c>
      <c r="K426" s="237"/>
      <c r="L426" s="237"/>
      <c r="M426" s="303" t="s">
        <v>133</v>
      </c>
      <c r="N426" s="9">
        <v>458</v>
      </c>
    </row>
    <row r="427" spans="1:14" s="61" customFormat="1" ht="15.75" customHeight="1">
      <c r="A427" s="411" t="s">
        <v>2687</v>
      </c>
      <c r="B427" s="276" t="s">
        <v>3616</v>
      </c>
      <c r="C427" s="106"/>
      <c r="D427" s="339" t="s">
        <v>3831</v>
      </c>
      <c r="E427" s="213">
        <f>UCIRanking!B74</f>
        <v>22638.750000000004</v>
      </c>
      <c r="F427" s="213">
        <v>18003.650000000001</v>
      </c>
      <c r="G427" s="57">
        <f t="shared" si="4"/>
        <v>4635.1000000000022</v>
      </c>
      <c r="H427" s="331"/>
      <c r="I427" s="416" t="s">
        <v>656</v>
      </c>
      <c r="J427" s="259" t="s">
        <v>1745</v>
      </c>
      <c r="K427" s="237"/>
      <c r="L427" s="244"/>
      <c r="M427" s="303" t="s">
        <v>134</v>
      </c>
      <c r="N427" s="9">
        <v>450</v>
      </c>
    </row>
    <row r="428" spans="1:14" s="61" customFormat="1" ht="15.75" customHeight="1">
      <c r="A428" s="411" t="s">
        <v>2688</v>
      </c>
      <c r="B428" s="276" t="s">
        <v>3626</v>
      </c>
      <c r="C428" s="106"/>
      <c r="D428" s="339" t="s">
        <v>3841</v>
      </c>
      <c r="E428" s="213">
        <f>UCIRanking!B118</f>
        <v>22345.250000000004</v>
      </c>
      <c r="F428" s="213">
        <v>18362.450000000004</v>
      </c>
      <c r="G428" s="57">
        <f t="shared" si="4"/>
        <v>3982.7999999999993</v>
      </c>
      <c r="H428" s="331"/>
      <c r="I428" s="416" t="s">
        <v>659</v>
      </c>
      <c r="J428" s="259" t="s">
        <v>561</v>
      </c>
      <c r="K428" s="237"/>
      <c r="L428" s="244"/>
      <c r="M428" s="303" t="s">
        <v>133</v>
      </c>
      <c r="N428" s="9">
        <v>432</v>
      </c>
    </row>
    <row r="429" spans="1:14" s="61" customFormat="1" ht="15.75" customHeight="1">
      <c r="A429" s="411" t="s">
        <v>2689</v>
      </c>
      <c r="B429" s="276" t="s">
        <v>3619</v>
      </c>
      <c r="C429" s="106"/>
      <c r="D429" s="339" t="s">
        <v>3834</v>
      </c>
      <c r="E429" s="213">
        <f>UCIRanking!B87</f>
        <v>22309.450000000004</v>
      </c>
      <c r="F429" s="213">
        <v>18317.150000000005</v>
      </c>
      <c r="G429" s="57">
        <f t="shared" si="4"/>
        <v>3992.2999999999993</v>
      </c>
      <c r="H429" s="331"/>
      <c r="I429" s="416" t="s">
        <v>661</v>
      </c>
      <c r="J429" s="259" t="s">
        <v>621</v>
      </c>
      <c r="K429" s="237"/>
      <c r="L429" s="244"/>
      <c r="M429" s="303" t="s">
        <v>136</v>
      </c>
      <c r="N429" s="9">
        <v>429</v>
      </c>
    </row>
    <row r="430" spans="1:14" s="61" customFormat="1" ht="15.75" customHeight="1">
      <c r="A430" s="411" t="s">
        <v>2690</v>
      </c>
      <c r="B430" s="276" t="s">
        <v>3627</v>
      </c>
      <c r="C430" s="106"/>
      <c r="D430" s="339" t="s">
        <v>3843</v>
      </c>
      <c r="E430" s="213">
        <f>UCIRanking!B124</f>
        <v>22143.099999999995</v>
      </c>
      <c r="F430" s="213">
        <v>18596.399999999998</v>
      </c>
      <c r="G430" s="57">
        <f t="shared" si="4"/>
        <v>3546.6999999999971</v>
      </c>
      <c r="H430" s="331"/>
      <c r="I430" s="416" t="s">
        <v>666</v>
      </c>
      <c r="J430" s="259" t="s">
        <v>2019</v>
      </c>
      <c r="K430" s="237"/>
      <c r="L430" s="244"/>
      <c r="M430" s="303" t="s">
        <v>140</v>
      </c>
      <c r="N430" s="9">
        <v>427</v>
      </c>
    </row>
    <row r="431" spans="1:14" s="61" customFormat="1" ht="15.75" customHeight="1">
      <c r="A431" s="411" t="s">
        <v>2691</v>
      </c>
      <c r="B431" s="276" t="s">
        <v>3606</v>
      </c>
      <c r="C431" s="106"/>
      <c r="D431" s="339" t="s">
        <v>3738</v>
      </c>
      <c r="E431" s="213">
        <f>UCIRanking!B28</f>
        <v>21794.350000000006</v>
      </c>
      <c r="F431" s="213">
        <v>17489.050000000007</v>
      </c>
      <c r="G431" s="57">
        <f t="shared" si="4"/>
        <v>4305.2999999999993</v>
      </c>
      <c r="H431" s="331"/>
      <c r="I431" s="416" t="s">
        <v>670</v>
      </c>
      <c r="J431" s="259" t="s">
        <v>600</v>
      </c>
      <c r="K431" s="237"/>
      <c r="L431" s="244"/>
      <c r="M431" s="303" t="s">
        <v>133</v>
      </c>
      <c r="N431" s="9">
        <v>415</v>
      </c>
    </row>
    <row r="432" spans="1:14" s="61" customFormat="1" ht="15.75" customHeight="1">
      <c r="A432" s="411" t="s">
        <v>2692</v>
      </c>
      <c r="B432" s="106" t="s">
        <v>3666</v>
      </c>
      <c r="C432" s="106"/>
      <c r="D432" s="339" t="s">
        <v>3842</v>
      </c>
      <c r="E432" s="213">
        <f>UCIRanking!B119</f>
        <v>21529.849999999995</v>
      </c>
      <c r="F432" s="213">
        <v>18199.299999999996</v>
      </c>
      <c r="G432" s="57">
        <f t="shared" si="4"/>
        <v>3330.5499999999993</v>
      </c>
      <c r="H432" s="331"/>
      <c r="I432" s="416" t="s">
        <v>671</v>
      </c>
      <c r="J432" s="259" t="s">
        <v>436</v>
      </c>
      <c r="K432" s="28"/>
      <c r="L432" s="237"/>
      <c r="M432" s="303" t="s">
        <v>140</v>
      </c>
      <c r="N432" s="9">
        <v>410</v>
      </c>
    </row>
    <row r="433" spans="1:14" s="61" customFormat="1" ht="15.75" customHeight="1">
      <c r="A433" s="411" t="s">
        <v>2693</v>
      </c>
      <c r="B433" s="276" t="s">
        <v>3604</v>
      </c>
      <c r="C433" s="106"/>
      <c r="D433" s="339" t="s">
        <v>3734</v>
      </c>
      <c r="E433" s="213">
        <f>UCIRanking!B21</f>
        <v>21386.3</v>
      </c>
      <c r="F433" s="213">
        <v>16767.599999999999</v>
      </c>
      <c r="G433" s="57">
        <f t="shared" si="4"/>
        <v>4618.7000000000007</v>
      </c>
      <c r="H433" s="331"/>
      <c r="I433" s="416" t="s">
        <v>672</v>
      </c>
      <c r="J433" s="178" t="s">
        <v>4225</v>
      </c>
      <c r="K433" s="28"/>
      <c r="L433" s="28"/>
      <c r="M433" s="303"/>
      <c r="N433" s="9">
        <v>404</v>
      </c>
    </row>
    <row r="434" spans="1:14" s="61" customFormat="1" ht="15.75" customHeight="1">
      <c r="A434" s="411" t="s">
        <v>2694</v>
      </c>
      <c r="B434" s="276" t="s">
        <v>3623</v>
      </c>
      <c r="C434" s="106"/>
      <c r="D434" s="339" t="s">
        <v>3838</v>
      </c>
      <c r="E434" s="213">
        <f>UCIRanking!B104</f>
        <v>21336.399999999998</v>
      </c>
      <c r="F434" s="213">
        <v>17153.599999999999</v>
      </c>
      <c r="G434" s="57">
        <f t="shared" si="4"/>
        <v>4182.7999999999993</v>
      </c>
      <c r="H434" s="331"/>
      <c r="I434" s="416" t="s">
        <v>677</v>
      </c>
      <c r="J434" s="259" t="s">
        <v>3240</v>
      </c>
      <c r="K434" s="237"/>
      <c r="L434" s="237"/>
      <c r="M434" s="303" t="s">
        <v>130</v>
      </c>
      <c r="N434" s="9">
        <v>402</v>
      </c>
    </row>
    <row r="435" spans="1:14" s="61" customFormat="1" ht="15.75" customHeight="1">
      <c r="A435" s="411" t="s">
        <v>2695</v>
      </c>
      <c r="B435" s="276" t="s">
        <v>3628</v>
      </c>
      <c r="C435" s="106"/>
      <c r="D435" s="339" t="s">
        <v>3844</v>
      </c>
      <c r="E435" s="213">
        <f>UCIRanking!B128</f>
        <v>21092.250000000004</v>
      </c>
      <c r="F435" s="213">
        <v>17674.950000000004</v>
      </c>
      <c r="G435" s="57">
        <f t="shared" si="4"/>
        <v>3417.2999999999993</v>
      </c>
      <c r="H435" s="331"/>
      <c r="I435" s="416" t="s">
        <v>685</v>
      </c>
      <c r="J435" s="259" t="s">
        <v>2117</v>
      </c>
      <c r="K435" s="28"/>
      <c r="L435" s="244"/>
      <c r="M435" s="303" t="s">
        <v>135</v>
      </c>
      <c r="N435" s="9">
        <v>401</v>
      </c>
    </row>
    <row r="436" spans="1:14" s="61" customFormat="1" ht="15.75" customHeight="1">
      <c r="A436" s="411" t="s">
        <v>2696</v>
      </c>
      <c r="B436" s="276" t="s">
        <v>3624</v>
      </c>
      <c r="C436" s="106"/>
      <c r="D436" s="339" t="s">
        <v>3839</v>
      </c>
      <c r="E436" s="213">
        <f>UCIRanking!B113</f>
        <v>20296.349999999999</v>
      </c>
      <c r="F436" s="213">
        <v>16283.150000000001</v>
      </c>
      <c r="G436" s="57">
        <f t="shared" si="4"/>
        <v>4013.1999999999971</v>
      </c>
      <c r="H436" s="331"/>
      <c r="I436" s="416" t="s">
        <v>689</v>
      </c>
      <c r="J436" s="259" t="s">
        <v>2337</v>
      </c>
      <c r="K436" s="237"/>
      <c r="L436" s="237"/>
      <c r="M436" s="303" t="s">
        <v>134</v>
      </c>
      <c r="N436" s="9">
        <v>398</v>
      </c>
    </row>
    <row r="437" spans="1:14" s="61" customFormat="1" ht="15.75" customHeight="1">
      <c r="A437" s="411" t="s">
        <v>2697</v>
      </c>
      <c r="B437" s="276" t="s">
        <v>3609</v>
      </c>
      <c r="C437" s="418"/>
      <c r="D437" s="339" t="s">
        <v>3733</v>
      </c>
      <c r="E437" s="213">
        <f>UCIRanking!B46</f>
        <v>20004.749999999996</v>
      </c>
      <c r="F437" s="213">
        <v>15786.050000000001</v>
      </c>
      <c r="G437" s="57">
        <f t="shared" si="4"/>
        <v>4218.6999999999953</v>
      </c>
      <c r="I437" s="416" t="s">
        <v>690</v>
      </c>
      <c r="J437" s="259" t="s">
        <v>458</v>
      </c>
      <c r="K437" s="237"/>
      <c r="L437" s="237"/>
      <c r="M437" s="303" t="s">
        <v>133</v>
      </c>
      <c r="N437" s="9">
        <v>396</v>
      </c>
    </row>
    <row r="438" spans="1:14" s="61" customFormat="1" ht="15.75" customHeight="1">
      <c r="A438" s="411" t="s">
        <v>2698</v>
      </c>
      <c r="B438" s="276" t="s">
        <v>3621</v>
      </c>
      <c r="C438" s="106"/>
      <c r="D438" s="339" t="s">
        <v>3836</v>
      </c>
      <c r="E438" s="213">
        <f>UCIRanking!B94</f>
        <v>19645.600000000002</v>
      </c>
      <c r="F438" s="213">
        <v>16922.900000000005</v>
      </c>
      <c r="G438" s="57">
        <f t="shared" si="4"/>
        <v>2722.6999999999971</v>
      </c>
      <c r="H438" s="331"/>
      <c r="I438" s="416" t="s">
        <v>691</v>
      </c>
      <c r="J438" s="259" t="s">
        <v>2623</v>
      </c>
      <c r="K438" s="28"/>
      <c r="L438" s="244"/>
      <c r="M438" s="303" t="s">
        <v>134</v>
      </c>
      <c r="N438" s="9">
        <v>385</v>
      </c>
    </row>
    <row r="439" spans="1:14" s="61" customFormat="1" ht="15.75" customHeight="1">
      <c r="A439" s="411" t="s">
        <v>2727</v>
      </c>
      <c r="B439" s="276" t="s">
        <v>3607</v>
      </c>
      <c r="C439" s="106"/>
      <c r="D439" s="339" t="s">
        <v>3741</v>
      </c>
      <c r="E439" s="213">
        <f>UCIRanking!B38</f>
        <v>19449.75</v>
      </c>
      <c r="F439" s="213">
        <v>16060.699999999997</v>
      </c>
      <c r="G439" s="57">
        <f t="shared" si="4"/>
        <v>3389.0500000000029</v>
      </c>
      <c r="I439" s="416" t="s">
        <v>697</v>
      </c>
      <c r="J439" s="259" t="s">
        <v>2067</v>
      </c>
      <c r="K439" s="28"/>
      <c r="L439" s="237"/>
      <c r="M439" s="303" t="s">
        <v>136</v>
      </c>
      <c r="N439" s="9">
        <v>376</v>
      </c>
    </row>
    <row r="440" spans="1:14" s="61" customFormat="1" ht="15.75" customHeight="1">
      <c r="A440" s="411" t="s">
        <v>2820</v>
      </c>
      <c r="B440" s="276" t="s">
        <v>3622</v>
      </c>
      <c r="C440" s="106"/>
      <c r="D440" s="339" t="s">
        <v>3837</v>
      </c>
      <c r="E440" s="213">
        <f>UCIRanking!B95</f>
        <v>19069.950000000008</v>
      </c>
      <c r="F440" s="213">
        <v>16063.349999999999</v>
      </c>
      <c r="G440" s="57">
        <f t="shared" si="4"/>
        <v>3006.6000000000095</v>
      </c>
      <c r="H440" s="331"/>
      <c r="I440" s="416" t="s">
        <v>698</v>
      </c>
      <c r="J440" s="259" t="s">
        <v>625</v>
      </c>
      <c r="K440" s="237"/>
      <c r="L440" s="244"/>
      <c r="M440" s="303" t="s">
        <v>140</v>
      </c>
      <c r="N440" s="9">
        <v>373</v>
      </c>
    </row>
    <row r="441" spans="1:14" s="61" customFormat="1" ht="15.75" customHeight="1">
      <c r="A441" s="411" t="s">
        <v>2837</v>
      </c>
      <c r="B441" s="105" t="s">
        <v>1341</v>
      </c>
      <c r="C441" s="418"/>
      <c r="D441" s="339" t="s">
        <v>3767</v>
      </c>
      <c r="E441" s="213">
        <f>UCIRanking!B147</f>
        <v>18039.44999999995</v>
      </c>
      <c r="F441" s="213">
        <v>22039.787499999973</v>
      </c>
      <c r="G441" s="57">
        <f t="shared" si="4"/>
        <v>-4000.3375000000233</v>
      </c>
      <c r="H441" s="331"/>
      <c r="I441" s="416" t="s">
        <v>699</v>
      </c>
      <c r="J441" s="259" t="s">
        <v>2346</v>
      </c>
      <c r="K441" s="28"/>
      <c r="L441" s="237"/>
      <c r="M441" s="303" t="s">
        <v>137</v>
      </c>
      <c r="N441" s="9">
        <v>369</v>
      </c>
    </row>
    <row r="442" spans="1:14" s="61" customFormat="1" ht="15.75" customHeight="1">
      <c r="A442" s="411" t="s">
        <v>2887</v>
      </c>
      <c r="B442" s="106" t="s">
        <v>2723</v>
      </c>
      <c r="C442" s="106"/>
      <c r="D442" s="339" t="s">
        <v>3801</v>
      </c>
      <c r="E442" s="213">
        <f>UCIRanking!B161</f>
        <v>16460.024999999998</v>
      </c>
      <c r="F442" s="213">
        <v>17459.324999999997</v>
      </c>
      <c r="G442" s="57">
        <f t="shared" si="4"/>
        <v>-999.29999999999927</v>
      </c>
      <c r="H442" s="331"/>
      <c r="I442" s="416" t="s">
        <v>701</v>
      </c>
      <c r="J442" s="259" t="s">
        <v>456</v>
      </c>
      <c r="K442" s="237"/>
      <c r="L442" s="244"/>
      <c r="M442" s="303" t="s">
        <v>139</v>
      </c>
      <c r="N442" s="9">
        <v>364</v>
      </c>
    </row>
    <row r="443" spans="1:14" s="61" customFormat="1" ht="15.75" customHeight="1">
      <c r="A443" s="411" t="s">
        <v>2888</v>
      </c>
      <c r="B443" s="106" t="s">
        <v>2728</v>
      </c>
      <c r="C443" s="106"/>
      <c r="D443" s="339" t="s">
        <v>3805</v>
      </c>
      <c r="E443" s="213">
        <f>UCIRanking!B146</f>
        <v>15380.137500000001</v>
      </c>
      <c r="F443" s="213">
        <v>16687.0625</v>
      </c>
      <c r="G443" s="57">
        <f t="shared" si="4"/>
        <v>-1306.9249999999993</v>
      </c>
      <c r="H443" s="331"/>
      <c r="I443" s="416" t="s">
        <v>702</v>
      </c>
      <c r="J443" s="259" t="s">
        <v>1448</v>
      </c>
      <c r="K443" s="237"/>
      <c r="L443" s="237"/>
      <c r="M443" s="303" t="s">
        <v>137</v>
      </c>
      <c r="N443" s="9">
        <v>362</v>
      </c>
    </row>
    <row r="444" spans="1:14" s="61" customFormat="1" ht="15.75" customHeight="1">
      <c r="A444" s="411" t="s">
        <v>2889</v>
      </c>
      <c r="B444" s="277" t="s">
        <v>27</v>
      </c>
      <c r="C444" s="9"/>
      <c r="D444" s="339" t="s">
        <v>3774</v>
      </c>
      <c r="E444" s="213">
        <f>UCIRanking!B166</f>
        <v>15369.237499999985</v>
      </c>
      <c r="F444" s="213">
        <v>19156.174999999843</v>
      </c>
      <c r="G444" s="57">
        <f t="shared" si="4"/>
        <v>-3786.9374999998581</v>
      </c>
      <c r="H444" s="331"/>
      <c r="I444" s="416" t="s">
        <v>703</v>
      </c>
      <c r="J444" s="259" t="s">
        <v>1011</v>
      </c>
      <c r="K444" s="237"/>
      <c r="L444" s="237"/>
      <c r="M444" s="303" t="s">
        <v>140</v>
      </c>
      <c r="N444" s="9">
        <v>358</v>
      </c>
    </row>
    <row r="445" spans="1:14" s="61" customFormat="1" ht="15.75" customHeight="1">
      <c r="A445" s="411" t="s">
        <v>2890</v>
      </c>
      <c r="B445" s="277" t="s">
        <v>13</v>
      </c>
      <c r="C445" s="106"/>
      <c r="D445" s="339" t="s">
        <v>3775</v>
      </c>
      <c r="E445" s="213">
        <f>UCIRanking!B156</f>
        <v>15066.487499999996</v>
      </c>
      <c r="F445" s="213">
        <v>18095.924999999996</v>
      </c>
      <c r="G445" s="57">
        <f t="shared" si="4"/>
        <v>-3029.4375</v>
      </c>
      <c r="H445" s="331"/>
      <c r="I445" s="416" t="s">
        <v>706</v>
      </c>
      <c r="J445" s="259" t="s">
        <v>427</v>
      </c>
      <c r="K445" s="237"/>
      <c r="L445" s="244"/>
      <c r="M445" s="303" t="s">
        <v>133</v>
      </c>
      <c r="N445" s="9">
        <v>347</v>
      </c>
    </row>
    <row r="446" spans="1:14" s="61" customFormat="1" ht="15.75" customHeight="1">
      <c r="A446" s="411" t="s">
        <v>2891</v>
      </c>
      <c r="B446" s="106" t="s">
        <v>660</v>
      </c>
      <c r="C446" s="106"/>
      <c r="D446" s="339" t="s">
        <v>3776</v>
      </c>
      <c r="E446" s="213">
        <f>UCIRanking!B176</f>
        <v>13508.449999999997</v>
      </c>
      <c r="F446" s="213">
        <v>16847.425000000025</v>
      </c>
      <c r="G446" s="57">
        <f t="shared" si="4"/>
        <v>-3338.9750000000276</v>
      </c>
      <c r="H446" s="331"/>
      <c r="I446" s="416" t="s">
        <v>775</v>
      </c>
      <c r="J446" s="259" t="s">
        <v>1002</v>
      </c>
      <c r="K446" s="237"/>
      <c r="L446" s="244"/>
      <c r="M446" s="303" t="s">
        <v>136</v>
      </c>
      <c r="N446" s="9">
        <v>336</v>
      </c>
    </row>
    <row r="447" spans="1:14" s="61" customFormat="1" ht="15.75" customHeight="1">
      <c r="A447" s="411" t="s">
        <v>3572</v>
      </c>
      <c r="B447" s="277" t="s">
        <v>1692</v>
      </c>
      <c r="C447" s="106"/>
      <c r="D447" s="339" t="s">
        <v>3809</v>
      </c>
      <c r="E447" s="213">
        <f>UCIRanking!B170</f>
        <v>11823.562500000029</v>
      </c>
      <c r="F447" s="213">
        <v>13655.412500000033</v>
      </c>
      <c r="G447" s="57">
        <f t="shared" si="4"/>
        <v>-1831.850000000004</v>
      </c>
      <c r="H447" s="331"/>
      <c r="I447" s="416" t="s">
        <v>776</v>
      </c>
      <c r="J447" s="259" t="s">
        <v>2044</v>
      </c>
      <c r="K447" s="28"/>
      <c r="L447" s="244"/>
      <c r="M447" s="303" t="s">
        <v>134</v>
      </c>
      <c r="N447" s="9">
        <v>323</v>
      </c>
    </row>
    <row r="448" spans="1:14" s="61" customFormat="1" ht="15.75" customHeight="1">
      <c r="A448" s="411" t="s">
        <v>3573</v>
      </c>
      <c r="B448" s="106" t="s">
        <v>2203</v>
      </c>
      <c r="C448" s="106"/>
      <c r="D448" s="339" t="s">
        <v>3810</v>
      </c>
      <c r="E448" s="213">
        <f>UCIRanking!B155</f>
        <v>11024.19999999999</v>
      </c>
      <c r="F448" s="213">
        <v>12270.624999999982</v>
      </c>
      <c r="G448" s="57">
        <f t="shared" ref="G448:G479" si="5">SUM(E448-F448)</f>
        <v>-1246.424999999992</v>
      </c>
      <c r="H448" s="331"/>
      <c r="I448" s="416" t="s">
        <v>777</v>
      </c>
      <c r="J448" s="259" t="s">
        <v>548</v>
      </c>
      <c r="K448" s="28"/>
      <c r="L448" s="237"/>
      <c r="M448" s="303" t="s">
        <v>140</v>
      </c>
      <c r="N448" s="9">
        <v>321</v>
      </c>
    </row>
    <row r="449" spans="1:19" s="61" customFormat="1" ht="15.75" customHeight="1">
      <c r="A449" s="411" t="s">
        <v>3574</v>
      </c>
      <c r="B449" s="106" t="s">
        <v>2204</v>
      </c>
      <c r="C449" s="106"/>
      <c r="D449" s="339" t="s">
        <v>3811</v>
      </c>
      <c r="E449" s="213">
        <f>UCIRanking!B173</f>
        <v>10721.999999999996</v>
      </c>
      <c r="F449" s="213">
        <v>11932.274999999987</v>
      </c>
      <c r="G449" s="57">
        <f t="shared" si="5"/>
        <v>-1210.2749999999905</v>
      </c>
      <c r="H449" s="331"/>
      <c r="I449" s="416" t="s">
        <v>778</v>
      </c>
      <c r="J449" s="259" t="s">
        <v>1041</v>
      </c>
      <c r="K449" s="240"/>
      <c r="L449" s="244"/>
      <c r="M449" s="303" t="s">
        <v>135</v>
      </c>
      <c r="N449" s="9">
        <v>320</v>
      </c>
    </row>
    <row r="450" spans="1:19" s="61" customFormat="1" ht="15.75" customHeight="1">
      <c r="A450" s="411" t="s">
        <v>3575</v>
      </c>
      <c r="B450" s="106" t="s">
        <v>2214</v>
      </c>
      <c r="C450" s="106"/>
      <c r="D450" s="339" t="s">
        <v>3815</v>
      </c>
      <c r="E450" s="213">
        <f>UCIRanking!B174</f>
        <v>9787.8000000000047</v>
      </c>
      <c r="F450" s="213">
        <v>10741.175000000014</v>
      </c>
      <c r="G450" s="57">
        <f t="shared" si="5"/>
        <v>-953.37500000000909</v>
      </c>
      <c r="H450" s="331"/>
      <c r="I450" s="416" t="s">
        <v>779</v>
      </c>
      <c r="J450" s="259" t="s">
        <v>415</v>
      </c>
      <c r="K450" s="28"/>
      <c r="L450" s="244"/>
      <c r="M450" s="303" t="s">
        <v>133</v>
      </c>
      <c r="N450" s="9">
        <v>320</v>
      </c>
    </row>
    <row r="451" spans="1:19" s="61" customFormat="1" ht="15.75" customHeight="1">
      <c r="A451" s="411" t="s">
        <v>3576</v>
      </c>
      <c r="B451" s="105" t="s">
        <v>1350</v>
      </c>
      <c r="C451" s="106"/>
      <c r="D451" s="339" t="s">
        <v>3808</v>
      </c>
      <c r="E451" s="213">
        <f>UCIRanking!B164</f>
        <v>6808.81250000001</v>
      </c>
      <c r="F451" s="213">
        <v>9919.2000000000062</v>
      </c>
      <c r="G451" s="57">
        <f t="shared" si="5"/>
        <v>-3110.3874999999962</v>
      </c>
      <c r="H451" s="331"/>
      <c r="I451" s="416" t="s">
        <v>780</v>
      </c>
      <c r="J451" s="259" t="s">
        <v>1713</v>
      </c>
      <c r="K451" s="28"/>
      <c r="L451" s="244"/>
      <c r="M451" s="303" t="s">
        <v>134</v>
      </c>
      <c r="N451" s="9">
        <v>318</v>
      </c>
    </row>
    <row r="452" spans="1:19" s="61" customFormat="1" ht="15.75" customHeight="1">
      <c r="A452" s="411" t="s">
        <v>3577</v>
      </c>
      <c r="B452" s="277" t="s">
        <v>1670</v>
      </c>
      <c r="C452" s="106"/>
      <c r="D452" s="339" t="s">
        <v>3818</v>
      </c>
      <c r="E452" s="213">
        <f>UCIRanking!B172</f>
        <v>5095.8250000000016</v>
      </c>
      <c r="F452" s="213">
        <v>6396.6875000000009</v>
      </c>
      <c r="G452" s="57">
        <f t="shared" si="5"/>
        <v>-1300.8624999999993</v>
      </c>
      <c r="H452" s="331"/>
      <c r="I452" s="416" t="s">
        <v>781</v>
      </c>
      <c r="J452" s="259" t="s">
        <v>3486</v>
      </c>
      <c r="K452" s="458"/>
      <c r="L452" s="458"/>
      <c r="M452" s="303" t="s">
        <v>129</v>
      </c>
      <c r="N452" s="9">
        <v>307</v>
      </c>
    </row>
    <row r="453" spans="1:19" s="61" customFormat="1" ht="15.75" customHeight="1">
      <c r="A453" s="411" t="s">
        <v>3578</v>
      </c>
      <c r="B453" s="277" t="s">
        <v>1669</v>
      </c>
      <c r="C453" s="106"/>
      <c r="D453" s="339" t="s">
        <v>3819</v>
      </c>
      <c r="E453" s="213">
        <f>UCIRanking!B165</f>
        <v>5077.7749999999733</v>
      </c>
      <c r="F453" s="213">
        <v>6207.62499999997</v>
      </c>
      <c r="G453" s="57">
        <f t="shared" si="5"/>
        <v>-1129.8499999999967</v>
      </c>
      <c r="H453" s="331"/>
      <c r="I453" s="416" t="s">
        <v>782</v>
      </c>
      <c r="J453" s="259" t="s">
        <v>1364</v>
      </c>
      <c r="K453" s="237"/>
      <c r="L453" s="244"/>
      <c r="M453" s="303" t="s">
        <v>133</v>
      </c>
      <c r="N453" s="9">
        <v>299</v>
      </c>
    </row>
    <row r="454" spans="1:19" s="61" customFormat="1" ht="15.75" customHeight="1">
      <c r="A454" s="411" t="s">
        <v>3579</v>
      </c>
      <c r="B454" s="277" t="s">
        <v>39</v>
      </c>
      <c r="C454" s="418"/>
      <c r="D454" s="339" t="s">
        <v>3813</v>
      </c>
      <c r="E454" s="213">
        <f>UCIRanking!B177</f>
        <v>4779.1375000000462</v>
      </c>
      <c r="F454" s="213">
        <v>7614.5125000000444</v>
      </c>
      <c r="G454" s="57">
        <f t="shared" si="5"/>
        <v>-2835.3749999999982</v>
      </c>
      <c r="H454" s="331"/>
      <c r="I454" s="416" t="s">
        <v>783</v>
      </c>
      <c r="J454" s="259" t="s">
        <v>2324</v>
      </c>
      <c r="K454" s="28"/>
      <c r="L454" s="244"/>
      <c r="M454" s="303" t="s">
        <v>130</v>
      </c>
      <c r="N454" s="9">
        <v>296</v>
      </c>
      <c r="P454" s="259"/>
      <c r="Q454" s="237"/>
      <c r="R454" s="244"/>
      <c r="S454" s="303"/>
    </row>
    <row r="455" spans="1:19" s="61" customFormat="1" ht="15.75" customHeight="1">
      <c r="A455" s="411" t="s">
        <v>3580</v>
      </c>
      <c r="B455" s="276" t="s">
        <v>144</v>
      </c>
      <c r="C455" s="106"/>
      <c r="D455" s="339" t="s">
        <v>3816</v>
      </c>
      <c r="E455" s="213">
        <f>UCIRanking!B178</f>
        <v>4516.4250000000084</v>
      </c>
      <c r="F455" s="213">
        <v>6480.6250000000018</v>
      </c>
      <c r="G455" s="57">
        <f t="shared" si="5"/>
        <v>-1964.1999999999935</v>
      </c>
      <c r="H455" s="331"/>
      <c r="I455" s="416" t="s">
        <v>784</v>
      </c>
      <c r="J455" s="259" t="s">
        <v>432</v>
      </c>
      <c r="K455" s="237"/>
      <c r="L455" s="237"/>
      <c r="M455" s="303" t="s">
        <v>139</v>
      </c>
      <c r="N455" s="9">
        <v>294</v>
      </c>
      <c r="P455" s="259"/>
      <c r="Q455" s="28"/>
      <c r="R455" s="244"/>
      <c r="S455" s="303"/>
    </row>
    <row r="456" spans="1:19" s="61" customFormat="1" ht="15.75" customHeight="1">
      <c r="A456" s="411" t="s">
        <v>3581</v>
      </c>
      <c r="B456" s="106" t="s">
        <v>156</v>
      </c>
      <c r="C456" s="106"/>
      <c r="D456" s="339" t="s">
        <v>3817</v>
      </c>
      <c r="E456" s="213">
        <f>UCIRanking!B144</f>
        <v>4132.7749999999924</v>
      </c>
      <c r="F456" s="213">
        <v>5737.5875000000206</v>
      </c>
      <c r="G456" s="57">
        <f t="shared" si="5"/>
        <v>-1604.8125000000282</v>
      </c>
      <c r="H456" s="331"/>
      <c r="I456" s="416" t="s">
        <v>785</v>
      </c>
      <c r="J456" s="259" t="s">
        <v>1003</v>
      </c>
      <c r="K456" s="391"/>
      <c r="L456" s="244"/>
      <c r="M456" s="303" t="s">
        <v>135</v>
      </c>
      <c r="N456" s="9">
        <v>293</v>
      </c>
    </row>
    <row r="457" spans="1:19" s="61" customFormat="1" ht="15.75" customHeight="1">
      <c r="A457" s="411" t="s">
        <v>3582</v>
      </c>
      <c r="B457" s="277" t="s">
        <v>6</v>
      </c>
      <c r="C457" s="9"/>
      <c r="D457" s="339" t="s">
        <v>3820</v>
      </c>
      <c r="E457" s="213">
        <f>UCIRanking!B151</f>
        <v>0</v>
      </c>
      <c r="F457" s="213">
        <v>1413.5499999999956</v>
      </c>
      <c r="G457" s="57">
        <f t="shared" si="5"/>
        <v>-1413.5499999999956</v>
      </c>
      <c r="H457" s="331"/>
      <c r="I457" s="416" t="s">
        <v>786</v>
      </c>
      <c r="J457" s="259" t="s">
        <v>1392</v>
      </c>
      <c r="K457" s="237"/>
      <c r="L457" s="244"/>
      <c r="M457" s="303" t="s">
        <v>137</v>
      </c>
      <c r="N457" s="9">
        <v>289</v>
      </c>
    </row>
    <row r="458" spans="1:19" s="61" customFormat="1" ht="15.75" customHeight="1">
      <c r="A458" s="411" t="s">
        <v>3583</v>
      </c>
      <c r="B458" s="277" t="s">
        <v>1651</v>
      </c>
      <c r="C458" s="184"/>
      <c r="D458" s="339" t="s">
        <v>3823</v>
      </c>
      <c r="E458" s="213">
        <f>UCIRanking!B153</f>
        <v>0</v>
      </c>
      <c r="F458" s="213">
        <v>1305.2749999999819</v>
      </c>
      <c r="G458" s="57">
        <f t="shared" si="5"/>
        <v>-1305.2749999999819</v>
      </c>
      <c r="H458" s="331"/>
      <c r="I458" s="416" t="s">
        <v>787</v>
      </c>
      <c r="J458" s="259" t="s">
        <v>505</v>
      </c>
      <c r="K458" s="458"/>
      <c r="L458" s="244"/>
      <c r="M458" s="303" t="s">
        <v>138</v>
      </c>
      <c r="N458" s="9">
        <v>289</v>
      </c>
    </row>
    <row r="459" spans="1:19" s="61" customFormat="1" ht="15.75" customHeight="1">
      <c r="A459" s="411" t="s">
        <v>3584</v>
      </c>
      <c r="B459" s="105" t="s">
        <v>1335</v>
      </c>
      <c r="C459" s="9"/>
      <c r="D459" s="339" t="s">
        <v>3821</v>
      </c>
      <c r="E459" s="213">
        <f>UCIRanking!B162</f>
        <v>0</v>
      </c>
      <c r="F459" s="213">
        <v>1275.7499999999991</v>
      </c>
      <c r="G459" s="57">
        <f t="shared" si="5"/>
        <v>-1275.7499999999991</v>
      </c>
      <c r="H459" s="331"/>
      <c r="I459" s="416" t="s">
        <v>788</v>
      </c>
      <c r="J459" s="259" t="s">
        <v>1145</v>
      </c>
      <c r="K459" s="28"/>
      <c r="L459" s="244"/>
      <c r="M459" s="303" t="s">
        <v>129</v>
      </c>
      <c r="N459" s="9">
        <v>285</v>
      </c>
    </row>
    <row r="460" spans="1:19" s="61" customFormat="1" ht="15.75" customHeight="1">
      <c r="A460" s="411" t="s">
        <v>3589</v>
      </c>
      <c r="B460" s="277" t="s">
        <v>19</v>
      </c>
      <c r="C460" s="9"/>
      <c r="D460" s="339" t="s">
        <v>3822</v>
      </c>
      <c r="E460" s="213">
        <f>UCIRanking!B159</f>
        <v>0</v>
      </c>
      <c r="F460" s="213">
        <v>1236.9749999999749</v>
      </c>
      <c r="G460" s="57">
        <f t="shared" si="5"/>
        <v>-1236.9749999999749</v>
      </c>
      <c r="H460" s="331"/>
      <c r="I460" s="416" t="s">
        <v>789</v>
      </c>
      <c r="J460" s="259" t="s">
        <v>1797</v>
      </c>
      <c r="K460" s="237"/>
      <c r="L460" s="244"/>
      <c r="M460" s="303" t="s">
        <v>140</v>
      </c>
      <c r="N460" s="9">
        <v>282</v>
      </c>
    </row>
    <row r="461" spans="1:19" s="61" customFormat="1" ht="15.75" customHeight="1">
      <c r="A461" s="411" t="s">
        <v>3671</v>
      </c>
      <c r="B461" s="277" t="s">
        <v>29</v>
      </c>
      <c r="C461" s="418"/>
      <c r="D461" s="339" t="s">
        <v>3824</v>
      </c>
      <c r="E461" s="213">
        <f>UCIRanking!B167</f>
        <v>0</v>
      </c>
      <c r="F461" s="213">
        <v>960.17499999997972</v>
      </c>
      <c r="G461" s="57">
        <f t="shared" si="5"/>
        <v>-960.17499999997972</v>
      </c>
      <c r="H461" s="331"/>
      <c r="I461" s="241"/>
      <c r="J461" s="259"/>
      <c r="K461" s="28"/>
      <c r="L461" s="237"/>
      <c r="M461" s="303"/>
      <c r="N461" s="244"/>
    </row>
    <row r="465" spans="1:20" s="3" customFormat="1" ht="20.25">
      <c r="A465" s="74" t="s">
        <v>1178</v>
      </c>
      <c r="B465" s="28"/>
      <c r="C465" s="4"/>
      <c r="F465" s="88"/>
      <c r="G465" s="88"/>
      <c r="R465" s="4"/>
    </row>
    <row r="466" spans="1:20" s="3" customFormat="1" ht="15.75" customHeight="1">
      <c r="A466" s="5"/>
      <c r="B466" s="586" t="s">
        <v>1179</v>
      </c>
      <c r="C466" s="4"/>
      <c r="E466" s="57"/>
      <c r="F466" s="587" t="s">
        <v>1181</v>
      </c>
      <c r="G466" s="588"/>
      <c r="J466" s="589" t="s">
        <v>1180</v>
      </c>
      <c r="K466" s="323"/>
      <c r="N466" s="590" t="s">
        <v>1182</v>
      </c>
      <c r="O466" s="591"/>
      <c r="R466" s="592" t="s">
        <v>1484</v>
      </c>
      <c r="S466" s="593"/>
    </row>
    <row r="467" spans="1:20" s="61" customFormat="1" ht="15.75" customHeight="1">
      <c r="A467" s="260" t="s">
        <v>0</v>
      </c>
      <c r="B467" s="568" t="s">
        <v>142</v>
      </c>
      <c r="C467" s="580"/>
      <c r="D467" s="567">
        <f>$DT$870</f>
        <v>34103.249999999993</v>
      </c>
      <c r="E467" s="260" t="s">
        <v>0</v>
      </c>
      <c r="F467" s="568" t="s">
        <v>704</v>
      </c>
      <c r="G467" s="569"/>
      <c r="H467" s="567">
        <f>$DB$870</f>
        <v>33556.299999999981</v>
      </c>
      <c r="I467" s="260" t="s">
        <v>0</v>
      </c>
      <c r="J467" s="574" t="s">
        <v>2210</v>
      </c>
      <c r="K467" s="578"/>
      <c r="L467" s="577">
        <f>$SZ$870</f>
        <v>31920.200000000004</v>
      </c>
      <c r="M467" s="260" t="s">
        <v>0</v>
      </c>
      <c r="N467" s="597" t="s">
        <v>2711</v>
      </c>
      <c r="O467" s="562"/>
      <c r="P467" s="585">
        <f>$AJP$870</f>
        <v>33029.700000000004</v>
      </c>
      <c r="Q467" s="260" t="s">
        <v>0</v>
      </c>
      <c r="R467" s="606" t="s">
        <v>3620</v>
      </c>
      <c r="S467" s="564"/>
      <c r="T467" s="602">
        <f>$BDR$870</f>
        <v>31424.399999999998</v>
      </c>
    </row>
    <row r="468" spans="1:20" s="61" customFormat="1" ht="15.75" customHeight="1">
      <c r="A468" s="260" t="s">
        <v>2</v>
      </c>
      <c r="B468" s="568" t="s">
        <v>1351</v>
      </c>
      <c r="C468" s="580"/>
      <c r="D468" s="567">
        <f>$AH$870</f>
        <v>33083.450000000004</v>
      </c>
      <c r="E468" s="260" t="s">
        <v>2</v>
      </c>
      <c r="F468" s="568" t="s">
        <v>667</v>
      </c>
      <c r="G468" s="569"/>
      <c r="H468" s="567">
        <f>$JQ$870</f>
        <v>32189.7</v>
      </c>
      <c r="I468" s="260" t="s">
        <v>2</v>
      </c>
      <c r="J468" s="571" t="s">
        <v>1349</v>
      </c>
      <c r="K468" s="575"/>
      <c r="L468" s="577">
        <f>$LS$870</f>
        <v>30205.099999999995</v>
      </c>
      <c r="M468" s="260" t="s">
        <v>2</v>
      </c>
      <c r="N468" s="598" t="s">
        <v>1666</v>
      </c>
      <c r="O468" s="562"/>
      <c r="P468" s="585">
        <f>$NC$870</f>
        <v>32808.65</v>
      </c>
      <c r="Q468" s="260" t="s">
        <v>2</v>
      </c>
      <c r="R468" s="606" t="s">
        <v>3605</v>
      </c>
      <c r="S468" s="564"/>
      <c r="T468" s="602">
        <f>$AYD$870</f>
        <v>30756.100000000006</v>
      </c>
    </row>
    <row r="469" spans="1:20" s="61" customFormat="1" ht="15.75" customHeight="1">
      <c r="A469" s="260" t="s">
        <v>3</v>
      </c>
      <c r="B469" s="568" t="s">
        <v>3941</v>
      </c>
      <c r="C469" s="580"/>
      <c r="D469" s="567">
        <f>$AQ$870</f>
        <v>30840.650000000005</v>
      </c>
      <c r="E469" s="260" t="s">
        <v>3</v>
      </c>
      <c r="F469" s="568" t="s">
        <v>653</v>
      </c>
      <c r="G469" s="569"/>
      <c r="H469" s="567">
        <f>$IY$870</f>
        <v>31109.599999999999</v>
      </c>
      <c r="I469" s="260" t="s">
        <v>3</v>
      </c>
      <c r="J469" s="570" t="s">
        <v>669</v>
      </c>
      <c r="K469" s="575"/>
      <c r="L469" s="577">
        <f>$MK$870</f>
        <v>29646.499999999996</v>
      </c>
      <c r="M469" s="260" t="s">
        <v>3</v>
      </c>
      <c r="N469" s="597" t="s">
        <v>2700</v>
      </c>
      <c r="O469" s="562"/>
      <c r="P469" s="585">
        <f>$AMJ$870</f>
        <v>32613.599999999991</v>
      </c>
      <c r="Q469" s="260" t="s">
        <v>3</v>
      </c>
      <c r="R469" s="606" t="s">
        <v>3611</v>
      </c>
      <c r="S469" s="564"/>
      <c r="T469" s="602">
        <f>$BAO$870</f>
        <v>30126.899999999994</v>
      </c>
    </row>
    <row r="470" spans="1:20" s="61" customFormat="1" ht="15.75" customHeight="1">
      <c r="A470" s="260" t="s">
        <v>5</v>
      </c>
      <c r="B470" s="568" t="s">
        <v>1337</v>
      </c>
      <c r="C470" s="580"/>
      <c r="D470" s="567">
        <f>$G$870</f>
        <v>30765.049999999996</v>
      </c>
      <c r="E470" s="260" t="s">
        <v>5</v>
      </c>
      <c r="F470" s="648" t="s">
        <v>1655</v>
      </c>
      <c r="G470" s="613"/>
      <c r="H470" s="649">
        <f>$EC$870</f>
        <v>30675.5</v>
      </c>
      <c r="I470" s="260" t="s">
        <v>5</v>
      </c>
      <c r="J470" s="571" t="s">
        <v>153</v>
      </c>
      <c r="K470" s="575"/>
      <c r="L470" s="577">
        <f>$SQ$870</f>
        <v>29417.499999999996</v>
      </c>
      <c r="M470" s="260" t="s">
        <v>5</v>
      </c>
      <c r="N470" s="597" t="s">
        <v>2702</v>
      </c>
      <c r="O470" s="562"/>
      <c r="P470" s="585">
        <f>$AKZ$870</f>
        <v>31973.8</v>
      </c>
      <c r="Q470" s="260" t="s">
        <v>5</v>
      </c>
      <c r="R470" s="605" t="s">
        <v>3614</v>
      </c>
      <c r="S470" s="564"/>
      <c r="T470" s="602">
        <f>$BBP$870</f>
        <v>29735.800000000003</v>
      </c>
    </row>
    <row r="471" spans="1:20" s="61" customFormat="1" ht="15.75" customHeight="1">
      <c r="A471" s="260" t="s">
        <v>7</v>
      </c>
      <c r="B471" s="568" t="s">
        <v>651</v>
      </c>
      <c r="C471" s="580"/>
      <c r="D471" s="567">
        <f>$DK$870</f>
        <v>30653.200000000001</v>
      </c>
      <c r="E471" s="260" t="s">
        <v>7</v>
      </c>
      <c r="F471" s="570" t="s">
        <v>17</v>
      </c>
      <c r="G471" s="579"/>
      <c r="H471" s="577">
        <f>$EL$870</f>
        <v>30292.299999999996</v>
      </c>
      <c r="I471" s="260" t="s">
        <v>7</v>
      </c>
      <c r="J471" s="571" t="s">
        <v>2199</v>
      </c>
      <c r="K471" s="578"/>
      <c r="L471" s="577">
        <f>$WL$870</f>
        <v>29203.750000000004</v>
      </c>
      <c r="M471" s="260" t="s">
        <v>7</v>
      </c>
      <c r="N471" s="597" t="s">
        <v>2704</v>
      </c>
      <c r="O471" s="562"/>
      <c r="P471" s="585">
        <f>$AHE$870</f>
        <v>31596.699999999997</v>
      </c>
      <c r="Q471" s="260" t="s">
        <v>7</v>
      </c>
      <c r="R471" s="605" t="s">
        <v>3601</v>
      </c>
      <c r="S471" s="564"/>
      <c r="T471" s="602">
        <f>$AWT$870</f>
        <v>29265.199999999993</v>
      </c>
    </row>
    <row r="472" spans="1:20" s="61" customFormat="1" ht="15.75" customHeight="1">
      <c r="A472" s="260" t="s">
        <v>8</v>
      </c>
      <c r="B472" s="568" t="s">
        <v>3944</v>
      </c>
      <c r="C472" s="580"/>
      <c r="D472" s="567">
        <f>$CA$870</f>
        <v>30218.450000000015</v>
      </c>
      <c r="E472" s="260" t="s">
        <v>8</v>
      </c>
      <c r="F472" s="570" t="s">
        <v>2318</v>
      </c>
      <c r="G472" s="579"/>
      <c r="H472" s="577">
        <f>$OD$870</f>
        <v>30244.900000000005</v>
      </c>
      <c r="I472" s="260" t="s">
        <v>8</v>
      </c>
      <c r="J472" s="570" t="s">
        <v>1343</v>
      </c>
      <c r="K472" s="575"/>
      <c r="L472" s="577">
        <f>$IP$870</f>
        <v>27969.899999999987</v>
      </c>
      <c r="M472" s="260" t="s">
        <v>8</v>
      </c>
      <c r="N472" s="597" t="s">
        <v>2710</v>
      </c>
      <c r="O472" s="562"/>
      <c r="P472" s="585">
        <f>$AMA$870</f>
        <v>31424.599999999995</v>
      </c>
      <c r="Q472" s="260" t="s">
        <v>8</v>
      </c>
      <c r="R472" s="606" t="s">
        <v>3610</v>
      </c>
      <c r="S472" s="564"/>
      <c r="T472" s="602">
        <f>$BAF$870</f>
        <v>29099.699999999993</v>
      </c>
    </row>
    <row r="473" spans="1:20" s="61" customFormat="1" ht="15.75" customHeight="1">
      <c r="A473" s="260" t="s">
        <v>10</v>
      </c>
      <c r="B473" s="568" t="s">
        <v>155</v>
      </c>
      <c r="C473" s="580"/>
      <c r="D473" s="567">
        <f>$BI$870</f>
        <v>29967.449999999997</v>
      </c>
      <c r="E473" s="260" t="s">
        <v>10</v>
      </c>
      <c r="F473" s="570" t="s">
        <v>638</v>
      </c>
      <c r="G473" s="579"/>
      <c r="H473" s="577">
        <f>$JH$870</f>
        <v>30002.100000000006</v>
      </c>
      <c r="I473" s="260" t="s">
        <v>10</v>
      </c>
      <c r="J473" s="575" t="s">
        <v>2192</v>
      </c>
      <c r="K473" s="578"/>
      <c r="L473" s="577">
        <f>$WU$870</f>
        <v>27755.499999999996</v>
      </c>
      <c r="M473" s="260" t="s">
        <v>10</v>
      </c>
      <c r="N473" s="597" t="s">
        <v>2715</v>
      </c>
      <c r="O473" s="562"/>
      <c r="P473" s="585">
        <f>$AGD$870</f>
        <v>31276.5</v>
      </c>
      <c r="Q473" s="260" t="s">
        <v>10</v>
      </c>
      <c r="R473" s="606" t="s">
        <v>3629</v>
      </c>
      <c r="S473" s="564"/>
      <c r="T473" s="602">
        <f>$BHD$870</f>
        <v>28917.5</v>
      </c>
    </row>
    <row r="474" spans="1:20" s="61" customFormat="1" ht="15.75" customHeight="1">
      <c r="A474" s="260" t="s">
        <v>12</v>
      </c>
      <c r="B474" s="568" t="s">
        <v>3943</v>
      </c>
      <c r="C474" s="580"/>
      <c r="D474" s="567">
        <f>$P$870</f>
        <v>29964.799999999996</v>
      </c>
      <c r="E474" s="260" t="s">
        <v>12</v>
      </c>
      <c r="F474" s="570" t="s">
        <v>37</v>
      </c>
      <c r="G474" s="579"/>
      <c r="H474" s="577">
        <f>$EU$870</f>
        <v>29948.699999999997</v>
      </c>
      <c r="I474" s="260" t="s">
        <v>12</v>
      </c>
      <c r="J474" s="618" t="s">
        <v>2206</v>
      </c>
      <c r="K474" s="619"/>
      <c r="L474" s="616">
        <f>$XD$870</f>
        <v>27741.44999999999</v>
      </c>
      <c r="M474" s="260" t="s">
        <v>12</v>
      </c>
      <c r="N474" s="597" t="s">
        <v>180</v>
      </c>
      <c r="O474" s="323"/>
      <c r="P474" s="585">
        <f>$ZO$870</f>
        <v>30768</v>
      </c>
      <c r="Q474" s="260" t="s">
        <v>12</v>
      </c>
      <c r="R474" s="605" t="s">
        <v>3618</v>
      </c>
      <c r="S474" s="564"/>
      <c r="T474" s="602">
        <f>$BCZ$870</f>
        <v>28534.899999999994</v>
      </c>
    </row>
    <row r="475" spans="1:20" s="61" customFormat="1" ht="15.75" customHeight="1">
      <c r="A475" s="260" t="s">
        <v>14</v>
      </c>
      <c r="B475" s="568" t="s">
        <v>141</v>
      </c>
      <c r="C475" s="580"/>
      <c r="D475" s="567">
        <f>$GN$870</f>
        <v>29806.15</v>
      </c>
      <c r="E475" s="260" t="s">
        <v>14</v>
      </c>
      <c r="F475" s="570" t="s">
        <v>654</v>
      </c>
      <c r="G475" s="579"/>
      <c r="H475" s="577">
        <f>$HO$870</f>
        <v>29767.200000000001</v>
      </c>
      <c r="I475" s="260" t="s">
        <v>14</v>
      </c>
      <c r="J475" s="597" t="s">
        <v>2213</v>
      </c>
      <c r="K475" s="617"/>
      <c r="L475" s="585">
        <f>$YE$870</f>
        <v>27596.9</v>
      </c>
      <c r="M475" s="260" t="s">
        <v>14</v>
      </c>
      <c r="N475" s="597" t="s">
        <v>2718</v>
      </c>
      <c r="O475" s="562"/>
      <c r="P475" s="585">
        <f>$AKH$870</f>
        <v>30642.800000000003</v>
      </c>
      <c r="Q475" s="260" t="s">
        <v>14</v>
      </c>
      <c r="R475" s="606" t="s">
        <v>3615</v>
      </c>
      <c r="S475" s="564"/>
      <c r="T475" s="602">
        <f>$BBY$870</f>
        <v>28526.199999999993</v>
      </c>
    </row>
    <row r="476" spans="1:20" s="61" customFormat="1" ht="15.75" customHeight="1">
      <c r="A476" s="260" t="s">
        <v>16</v>
      </c>
      <c r="B476" s="568" t="s">
        <v>3939</v>
      </c>
      <c r="C476" s="580"/>
      <c r="D476" s="567">
        <f>$FD$870</f>
        <v>29504.049999999996</v>
      </c>
      <c r="E476" s="260" t="s">
        <v>16</v>
      </c>
      <c r="F476" s="570" t="s">
        <v>3942</v>
      </c>
      <c r="G476" s="579"/>
      <c r="H476" s="577">
        <f>$LA$870</f>
        <v>29016.099999999991</v>
      </c>
      <c r="I476" s="260" t="s">
        <v>16</v>
      </c>
      <c r="J476" s="600" t="s">
        <v>668</v>
      </c>
      <c r="K476" s="597"/>
      <c r="L476" s="585">
        <f>$SH$870</f>
        <v>26585.499999999996</v>
      </c>
      <c r="M476" s="260" t="s">
        <v>16</v>
      </c>
      <c r="N476" s="597" t="s">
        <v>2716</v>
      </c>
      <c r="O476" s="597"/>
      <c r="P476" s="585">
        <f>$APD$870</f>
        <v>30627.499999999996</v>
      </c>
      <c r="Q476" s="260" t="s">
        <v>16</v>
      </c>
      <c r="R476" s="606" t="s">
        <v>3612</v>
      </c>
      <c r="S476" s="604"/>
      <c r="T476" s="602">
        <f>$BAX$870</f>
        <v>28385.699999999997</v>
      </c>
    </row>
    <row r="477" spans="1:20" s="61" customFormat="1" ht="15.75" customHeight="1">
      <c r="A477" s="260" t="s">
        <v>18</v>
      </c>
      <c r="B477" s="568" t="s">
        <v>683</v>
      </c>
      <c r="C477" s="580"/>
      <c r="D477" s="567">
        <f>$Y$870</f>
        <v>29312.649999999991</v>
      </c>
      <c r="E477" s="260" t="s">
        <v>18</v>
      </c>
      <c r="F477" s="571" t="s">
        <v>1344</v>
      </c>
      <c r="G477" s="579"/>
      <c r="H477" s="577">
        <f>$GW$870</f>
        <v>28735.600000000002</v>
      </c>
      <c r="I477" s="260" t="s">
        <v>18</v>
      </c>
      <c r="J477" s="600" t="s">
        <v>1649</v>
      </c>
      <c r="K477" s="597"/>
      <c r="L477" s="585">
        <f>$KR$870</f>
        <v>26005.95</v>
      </c>
      <c r="M477" s="260" t="s">
        <v>18</v>
      </c>
      <c r="N477" s="598" t="s">
        <v>1664</v>
      </c>
      <c r="O477" s="562"/>
      <c r="P477" s="585">
        <f>$QF$870</f>
        <v>30598.500000000007</v>
      </c>
      <c r="Q477" s="260" t="s">
        <v>18</v>
      </c>
      <c r="R477" s="606" t="s">
        <v>3636</v>
      </c>
      <c r="S477" s="564"/>
      <c r="T477" s="602">
        <f>$AZE$870</f>
        <v>28357.400000000005</v>
      </c>
    </row>
    <row r="478" spans="1:20" s="61" customFormat="1" ht="15.75" customHeight="1">
      <c r="A478" s="260" t="s">
        <v>20</v>
      </c>
      <c r="B478" s="568" t="s">
        <v>3940</v>
      </c>
      <c r="C478" s="580"/>
      <c r="D478" s="567">
        <f>$AZ$870</f>
        <v>29264.700000000004</v>
      </c>
      <c r="E478" s="260" t="s">
        <v>20</v>
      </c>
      <c r="F478" s="570" t="s">
        <v>1653</v>
      </c>
      <c r="G478" s="579"/>
      <c r="H478" s="577">
        <f>$FV$870</f>
        <v>28711.599999999999</v>
      </c>
      <c r="I478" s="260" t="s">
        <v>20</v>
      </c>
      <c r="J478" s="597" t="s">
        <v>686</v>
      </c>
      <c r="K478" s="617"/>
      <c r="L478" s="585">
        <f>$PW$870</f>
        <v>25784.399999999994</v>
      </c>
      <c r="M478" s="260" t="s">
        <v>20</v>
      </c>
      <c r="N478" s="597" t="s">
        <v>2703</v>
      </c>
      <c r="O478" s="562"/>
      <c r="P478" s="585">
        <f>$AKQ$870</f>
        <v>30287.399999999991</v>
      </c>
      <c r="Q478" s="260" t="s">
        <v>20</v>
      </c>
      <c r="R478" s="606" t="s">
        <v>3613</v>
      </c>
      <c r="S478" s="604"/>
      <c r="T478" s="602">
        <f>$BBG$870</f>
        <v>27785.300000000003</v>
      </c>
    </row>
    <row r="479" spans="1:20" s="61" customFormat="1" ht="15.75" customHeight="1">
      <c r="A479" s="260" t="s">
        <v>22</v>
      </c>
      <c r="B479" s="568" t="s">
        <v>1661</v>
      </c>
      <c r="C479" s="580"/>
      <c r="D479" s="567">
        <f>$CS$870</f>
        <v>29019.450000000004</v>
      </c>
      <c r="E479" s="260" t="s">
        <v>22</v>
      </c>
      <c r="F479" s="570" t="s">
        <v>1342</v>
      </c>
      <c r="G479" s="579"/>
      <c r="H479" s="577">
        <f>$IG$870</f>
        <v>27809.000000000004</v>
      </c>
      <c r="I479" s="260" t="s">
        <v>22</v>
      </c>
      <c r="J479" s="600" t="s">
        <v>658</v>
      </c>
      <c r="K479" s="597"/>
      <c r="L479" s="585">
        <f>$JZ$870</f>
        <v>25657.400000000009</v>
      </c>
      <c r="M479" s="260" t="s">
        <v>22</v>
      </c>
      <c r="N479" s="597" t="s">
        <v>2714</v>
      </c>
      <c r="O479" s="562"/>
      <c r="P479" s="585">
        <f>$AIX$870</f>
        <v>30238.099999999995</v>
      </c>
      <c r="Q479" s="260" t="s">
        <v>22</v>
      </c>
      <c r="R479" s="606" t="s">
        <v>3626</v>
      </c>
      <c r="S479" s="564"/>
      <c r="T479" s="602">
        <f>$BFT$870</f>
        <v>27766.700000000008</v>
      </c>
    </row>
    <row r="480" spans="1:20" s="61" customFormat="1" ht="15.75" customHeight="1">
      <c r="A480" s="260" t="s">
        <v>24</v>
      </c>
      <c r="B480" s="568" t="s">
        <v>33</v>
      </c>
      <c r="C480" s="580"/>
      <c r="D480" s="567">
        <f>$CJ$870</f>
        <v>28799.9</v>
      </c>
      <c r="E480" s="260" t="s">
        <v>24</v>
      </c>
      <c r="F480" s="570" t="s">
        <v>1668</v>
      </c>
      <c r="G480" s="579"/>
      <c r="H480" s="577">
        <f>$PE$870</f>
        <v>26732.5</v>
      </c>
      <c r="I480" s="260" t="s">
        <v>24</v>
      </c>
      <c r="J480" s="598" t="s">
        <v>1749</v>
      </c>
      <c r="K480" s="617"/>
      <c r="L480" s="585">
        <f>$NL$870</f>
        <v>24597.499999999996</v>
      </c>
      <c r="M480" s="260" t="s">
        <v>24</v>
      </c>
      <c r="N480" s="597" t="s">
        <v>2720</v>
      </c>
      <c r="O480" s="562"/>
      <c r="P480" s="585">
        <f>$AGM$870</f>
        <v>30165.150000000005</v>
      </c>
      <c r="Q480" s="260" t="s">
        <v>24</v>
      </c>
      <c r="R480" s="606" t="s">
        <v>3608</v>
      </c>
      <c r="S480" s="564"/>
      <c r="T480" s="602">
        <f>$AZN$870</f>
        <v>27393.749999999993</v>
      </c>
    </row>
    <row r="481" spans="1:20" s="61" customFormat="1" ht="15.75" customHeight="1">
      <c r="A481" s="260" t="s">
        <v>26</v>
      </c>
      <c r="B481" s="650" t="s">
        <v>687</v>
      </c>
      <c r="C481" s="581"/>
      <c r="D481" s="647">
        <f>$BR$870</f>
        <v>28184.799999999992</v>
      </c>
      <c r="E481" s="260" t="s">
        <v>26</v>
      </c>
      <c r="F481" s="571" t="s">
        <v>162</v>
      </c>
      <c r="G481" s="579"/>
      <c r="H481" s="577">
        <f>$HF$870</f>
        <v>24816.7</v>
      </c>
      <c r="I481" s="260" t="s">
        <v>26</v>
      </c>
      <c r="J481" s="600" t="s">
        <v>23</v>
      </c>
      <c r="K481" s="597"/>
      <c r="L481" s="585">
        <f>$OV$870</f>
        <v>24260.599999999995</v>
      </c>
      <c r="M481" s="260" t="s">
        <v>26</v>
      </c>
      <c r="N481" s="597" t="s">
        <v>2701</v>
      </c>
      <c r="O481" s="323"/>
      <c r="P481" s="585">
        <f>$ANK$870</f>
        <v>29979.000000000011</v>
      </c>
      <c r="Q481" s="241" t="s">
        <v>26</v>
      </c>
      <c r="R481" s="606" t="s">
        <v>3625</v>
      </c>
      <c r="S481" s="564"/>
      <c r="T481" s="602">
        <f>$BFK$870</f>
        <v>27283.700000000004</v>
      </c>
    </row>
    <row r="482" spans="1:20" s="61" customFormat="1" ht="15.75" customHeight="1">
      <c r="A482" s="260" t="s">
        <v>28</v>
      </c>
      <c r="B482" s="570" t="s">
        <v>143</v>
      </c>
      <c r="C482" s="576"/>
      <c r="D482" s="577">
        <f>$FM$870</f>
        <v>27525.55</v>
      </c>
      <c r="E482" s="260" t="s">
        <v>28</v>
      </c>
      <c r="F482" s="570" t="s">
        <v>700</v>
      </c>
      <c r="G482" s="579"/>
      <c r="H482" s="577">
        <f>$NU$870</f>
        <v>23661.199999999993</v>
      </c>
      <c r="I482" s="260" t="s">
        <v>28</v>
      </c>
      <c r="J482" s="599" t="s">
        <v>675</v>
      </c>
      <c r="K482" s="597"/>
      <c r="L482" s="585">
        <f>$MB$870</f>
        <v>24170.350000000006</v>
      </c>
      <c r="M482" s="260" t="s">
        <v>28</v>
      </c>
      <c r="N482" s="597" t="s">
        <v>2705</v>
      </c>
      <c r="O482" s="562"/>
      <c r="P482" s="585">
        <f>$AJY$870</f>
        <v>28691.100000000006</v>
      </c>
      <c r="Q482" s="241" t="s">
        <v>28</v>
      </c>
      <c r="R482" s="605" t="s">
        <v>3602</v>
      </c>
      <c r="S482" s="564"/>
      <c r="T482" s="602">
        <f>$AXC$870</f>
        <v>27131.7</v>
      </c>
    </row>
    <row r="483" spans="1:20" s="61" customFormat="1" ht="15.75" customHeight="1">
      <c r="A483" s="260" t="s">
        <v>30</v>
      </c>
      <c r="B483" s="570" t="s">
        <v>682</v>
      </c>
      <c r="C483" s="576"/>
      <c r="D483" s="577">
        <f>$HX$870</f>
        <v>26913.399999999994</v>
      </c>
      <c r="E483" s="260" t="s">
        <v>30</v>
      </c>
      <c r="F483" s="572" t="s">
        <v>3588</v>
      </c>
      <c r="G483" s="582"/>
      <c r="H483" s="583" t="e">
        <f>$MT$870</f>
        <v>#N/A</v>
      </c>
      <c r="I483" s="260" t="s">
        <v>30</v>
      </c>
      <c r="J483" s="600" t="s">
        <v>694</v>
      </c>
      <c r="K483" s="597"/>
      <c r="L483" s="585">
        <f>$RG$870</f>
        <v>22990.749999999996</v>
      </c>
      <c r="M483" s="260" t="s">
        <v>30</v>
      </c>
      <c r="N483" s="597" t="s">
        <v>2699</v>
      </c>
      <c r="O483" s="562"/>
      <c r="P483" s="585">
        <f>$ALI$870</f>
        <v>28624.900000000012</v>
      </c>
      <c r="Q483" s="241" t="s">
        <v>30</v>
      </c>
      <c r="R483" s="606" t="s">
        <v>3617</v>
      </c>
      <c r="S483" s="591"/>
      <c r="T483" s="602">
        <f>$BCQ$870</f>
        <v>27116.499999999996</v>
      </c>
    </row>
    <row r="484" spans="1:20" s="61" customFormat="1" ht="15.75" customHeight="1">
      <c r="A484" s="260" t="s">
        <v>32</v>
      </c>
      <c r="B484" s="614" t="s">
        <v>3585</v>
      </c>
      <c r="C484" s="615"/>
      <c r="D484" s="616" t="e">
        <f>$GE$870</f>
        <v>#N/A</v>
      </c>
      <c r="E484" s="260" t="s">
        <v>32</v>
      </c>
      <c r="F484" s="573" t="s">
        <v>3586</v>
      </c>
      <c r="G484" s="584"/>
      <c r="H484" s="585" t="e">
        <f>$LJ$870</f>
        <v>#N/A</v>
      </c>
      <c r="I484" s="260" t="s">
        <v>32</v>
      </c>
      <c r="J484" s="594" t="s">
        <v>3587</v>
      </c>
      <c r="K484" s="595"/>
      <c r="L484" s="596" t="e">
        <f>$KI$870</f>
        <v>#N/A</v>
      </c>
      <c r="M484" s="260" t="s">
        <v>32</v>
      </c>
      <c r="N484" s="599" t="s">
        <v>1345</v>
      </c>
      <c r="O484" s="562"/>
      <c r="P484" s="585">
        <f>$PN$870</f>
        <v>28599.19999999999</v>
      </c>
      <c r="Q484" s="241" t="s">
        <v>32</v>
      </c>
      <c r="R484" s="606" t="s">
        <v>3627</v>
      </c>
      <c r="S484" s="564"/>
      <c r="T484" s="602">
        <f>$BGL$870</f>
        <v>27034.599999999995</v>
      </c>
    </row>
    <row r="485" spans="1:20" s="3" customFormat="1" ht="15.75" customHeight="1">
      <c r="A485" s="5"/>
      <c r="B485" s="163"/>
      <c r="C485" s="164"/>
      <c r="D485" s="168"/>
      <c r="E485" s="5"/>
      <c r="F485" s="165"/>
      <c r="G485" s="165"/>
      <c r="H485" s="169"/>
      <c r="I485" s="5"/>
      <c r="J485" s="163"/>
      <c r="K485" s="163"/>
      <c r="L485" s="169"/>
      <c r="M485" s="260" t="s">
        <v>34</v>
      </c>
      <c r="N485" s="597" t="s">
        <v>2712</v>
      </c>
      <c r="O485" s="562"/>
      <c r="P485" s="585">
        <f>$AHW$870</f>
        <v>28216.099999999991</v>
      </c>
      <c r="Q485" s="241" t="s">
        <v>34</v>
      </c>
      <c r="R485" s="606" t="s">
        <v>3616</v>
      </c>
      <c r="S485" s="564"/>
      <c r="T485" s="602">
        <f>$BCH$870</f>
        <v>26829.8</v>
      </c>
    </row>
    <row r="486" spans="1:20" s="3" customFormat="1" ht="15.75" customHeight="1">
      <c r="B486" s="15" t="s">
        <v>1033</v>
      </c>
      <c r="C486" s="4"/>
      <c r="D486" s="61"/>
      <c r="E486" s="5"/>
      <c r="F486" s="15" t="s">
        <v>1033</v>
      </c>
      <c r="G486" s="88"/>
      <c r="H486" s="9"/>
      <c r="I486" s="5"/>
      <c r="J486" s="15" t="s">
        <v>1033</v>
      </c>
      <c r="L486" s="9"/>
      <c r="M486" s="260" t="s">
        <v>36</v>
      </c>
      <c r="N486" s="597" t="s">
        <v>2717</v>
      </c>
      <c r="O486" s="562"/>
      <c r="P486" s="585">
        <f>$AIO$870</f>
        <v>28214.100000000002</v>
      </c>
      <c r="Q486" s="241" t="s">
        <v>36</v>
      </c>
      <c r="R486" s="605" t="s">
        <v>3603</v>
      </c>
      <c r="S486" s="564"/>
      <c r="T486" s="602">
        <f>$AXL$870</f>
        <v>26822.6</v>
      </c>
    </row>
    <row r="487" spans="1:20" s="61" customFormat="1" ht="15.75" customHeight="1">
      <c r="A487" s="260"/>
      <c r="B487" s="575" t="str">
        <f>B481</f>
        <v>Gerben van Helden</v>
      </c>
      <c r="C487" s="575"/>
      <c r="D487" s="628">
        <v>2886.75</v>
      </c>
      <c r="E487" s="411"/>
      <c r="F487" s="106" t="s">
        <v>183</v>
      </c>
      <c r="G487" s="57"/>
      <c r="H487" s="65"/>
      <c r="I487" s="411"/>
      <c r="J487" s="106" t="s">
        <v>183</v>
      </c>
      <c r="K487" s="34"/>
      <c r="L487" s="72"/>
      <c r="M487" s="260" t="s">
        <v>38</v>
      </c>
      <c r="N487" s="600" t="s">
        <v>2191</v>
      </c>
      <c r="O487" s="562"/>
      <c r="P487" s="585">
        <f>$XM$870</f>
        <v>27930.849999999995</v>
      </c>
      <c r="Q487" s="241" t="s">
        <v>38</v>
      </c>
      <c r="R487" s="606" t="s">
        <v>3619</v>
      </c>
      <c r="S487" s="564"/>
      <c r="T487" s="602">
        <f>$BDI$870</f>
        <v>26775.400000000005</v>
      </c>
    </row>
    <row r="488" spans="1:20" s="61" customFormat="1" ht="15.75" customHeight="1">
      <c r="A488" s="260"/>
      <c r="B488" s="626" t="str">
        <f>F470</f>
        <v>Yvo van Dorst</v>
      </c>
      <c r="C488" s="626"/>
      <c r="D488" s="627">
        <v>3237</v>
      </c>
      <c r="E488" s="411"/>
      <c r="F488" s="417"/>
      <c r="G488" s="57"/>
      <c r="H488" s="65"/>
      <c r="I488" s="411"/>
      <c r="J488" s="106"/>
      <c r="K488" s="106"/>
      <c r="L488" s="251"/>
      <c r="M488" s="260" t="s">
        <v>145</v>
      </c>
      <c r="N488" s="599" t="s">
        <v>2198</v>
      </c>
      <c r="O488" s="562"/>
      <c r="P488" s="585">
        <f>$YN$870</f>
        <v>27588.449999999997</v>
      </c>
      <c r="Q488" s="241" t="s">
        <v>145</v>
      </c>
      <c r="R488" s="605" t="s">
        <v>2708</v>
      </c>
      <c r="S488" s="564"/>
      <c r="T488" s="602">
        <f>$AOU$870</f>
        <v>26640.850000000013</v>
      </c>
    </row>
    <row r="489" spans="1:20" s="61" customFormat="1" ht="15.75" customHeight="1">
      <c r="A489" s="260"/>
      <c r="B489" s="106"/>
      <c r="C489" s="418"/>
      <c r="D489" s="65"/>
      <c r="E489" s="411"/>
      <c r="F489" s="417"/>
      <c r="G489" s="57"/>
      <c r="H489" s="65"/>
      <c r="I489" s="411"/>
      <c r="K489" s="106"/>
      <c r="L489" s="251"/>
      <c r="M489" s="260" t="s">
        <v>146</v>
      </c>
      <c r="N489" s="597" t="s">
        <v>2725</v>
      </c>
      <c r="O489" s="562"/>
      <c r="P489" s="585">
        <f>$ANT$870</f>
        <v>27407.699999999993</v>
      </c>
      <c r="Q489" s="241" t="s">
        <v>146</v>
      </c>
      <c r="R489" s="606" t="s">
        <v>3606</v>
      </c>
      <c r="S489" s="591"/>
      <c r="T489" s="602">
        <f>$AYM$870</f>
        <v>26158.000000000004</v>
      </c>
    </row>
    <row r="490" spans="1:20" s="61" customFormat="1" ht="15.75" customHeight="1">
      <c r="A490" s="260"/>
      <c r="C490" s="97"/>
      <c r="D490" s="251"/>
      <c r="E490" s="260"/>
      <c r="F490" s="237"/>
      <c r="G490" s="254"/>
      <c r="H490" s="251"/>
      <c r="I490" s="260"/>
      <c r="L490" s="251"/>
      <c r="M490" s="260" t="s">
        <v>147</v>
      </c>
      <c r="N490" s="598" t="s">
        <v>1671</v>
      </c>
      <c r="O490" s="562"/>
      <c r="P490" s="585">
        <f>$RP$870</f>
        <v>27114.30000000001</v>
      </c>
      <c r="Q490" s="241" t="s">
        <v>147</v>
      </c>
      <c r="R490" s="601" t="s">
        <v>1656</v>
      </c>
      <c r="S490" s="564"/>
      <c r="T490" s="602">
        <f>$ASG$870</f>
        <v>26125.100000000006</v>
      </c>
    </row>
    <row r="491" spans="1:20" s="61" customFormat="1" ht="15.75" customHeight="1">
      <c r="A491" s="557" t="s">
        <v>5853</v>
      </c>
      <c r="B491" s="255"/>
      <c r="C491" s="97"/>
      <c r="D491" s="251"/>
      <c r="E491" s="260"/>
      <c r="F491" s="255"/>
      <c r="G491" s="254"/>
      <c r="H491" s="251"/>
      <c r="I491" s="260"/>
      <c r="J491" s="612"/>
      <c r="L491" s="251"/>
      <c r="M491" s="260" t="s">
        <v>151</v>
      </c>
      <c r="N491" s="620" t="s">
        <v>2707</v>
      </c>
      <c r="O491" s="621"/>
      <c r="P491" s="622">
        <f>$AHN$870</f>
        <v>27098.300000000007</v>
      </c>
      <c r="Q491" s="241" t="s">
        <v>151</v>
      </c>
      <c r="R491" s="606" t="s">
        <v>3628</v>
      </c>
      <c r="S491" s="564"/>
      <c r="T491" s="602">
        <f>$BGU$870</f>
        <v>25886.7</v>
      </c>
    </row>
    <row r="492" spans="1:20" s="61" customFormat="1" ht="15.75" customHeight="1">
      <c r="A492" s="558" t="s">
        <v>1179</v>
      </c>
      <c r="B492" s="568"/>
      <c r="C492" s="97" t="s">
        <v>5892</v>
      </c>
      <c r="D492" s="251"/>
      <c r="E492" s="260"/>
      <c r="F492" s="255"/>
      <c r="G492" s="254"/>
      <c r="H492" s="251"/>
      <c r="I492" s="260"/>
      <c r="J492" s="255"/>
      <c r="L492" s="251"/>
      <c r="M492" s="260" t="s">
        <v>157</v>
      </c>
      <c r="N492" s="605" t="s">
        <v>2722</v>
      </c>
      <c r="O492" s="564"/>
      <c r="P492" s="602">
        <f>$AOC$870</f>
        <v>26733.599999999999</v>
      </c>
      <c r="Q492" s="241" t="s">
        <v>157</v>
      </c>
      <c r="R492" s="605" t="s">
        <v>3666</v>
      </c>
      <c r="S492" s="564"/>
      <c r="T492" s="602">
        <f>$BGC$870</f>
        <v>25536.149999999998</v>
      </c>
    </row>
    <row r="493" spans="1:20" s="61" customFormat="1" ht="15.75" customHeight="1">
      <c r="A493" s="559" t="s">
        <v>1181</v>
      </c>
      <c r="B493" s="560"/>
      <c r="C493" s="97" t="s">
        <v>5893</v>
      </c>
      <c r="D493" s="251"/>
      <c r="E493" s="260"/>
      <c r="F493" s="255"/>
      <c r="G493" s="254"/>
      <c r="H493" s="251"/>
      <c r="I493" s="260"/>
      <c r="J493" s="255"/>
      <c r="L493" s="251"/>
      <c r="M493" s="260" t="s">
        <v>159</v>
      </c>
      <c r="N493" s="605" t="s">
        <v>2709</v>
      </c>
      <c r="O493" s="564"/>
      <c r="P493" s="602">
        <f>$ANB$870</f>
        <v>26542.599999999995</v>
      </c>
      <c r="Q493" s="241" t="s">
        <v>159</v>
      </c>
      <c r="R493" s="606" t="s">
        <v>3623</v>
      </c>
      <c r="S493" s="564"/>
      <c r="T493" s="602">
        <f>$BES$870</f>
        <v>25351.1</v>
      </c>
    </row>
    <row r="494" spans="1:20" s="61" customFormat="1" ht="15.75" customHeight="1">
      <c r="A494" s="561" t="s">
        <v>1180</v>
      </c>
      <c r="B494" s="562"/>
      <c r="C494" s="97" t="s">
        <v>5894</v>
      </c>
      <c r="D494" s="251"/>
      <c r="E494" s="260"/>
      <c r="F494" s="237"/>
      <c r="G494" s="254"/>
      <c r="H494" s="251"/>
      <c r="I494" s="260"/>
      <c r="J494" s="255"/>
      <c r="L494" s="251"/>
      <c r="M494" s="260" t="s">
        <v>160</v>
      </c>
      <c r="N494" s="605" t="s">
        <v>2726</v>
      </c>
      <c r="O494" s="564"/>
      <c r="P494" s="602">
        <f>$ALR$870</f>
        <v>26235.8</v>
      </c>
      <c r="Q494" s="241" t="s">
        <v>160</v>
      </c>
      <c r="R494" s="605" t="s">
        <v>1654</v>
      </c>
      <c r="S494" s="564"/>
      <c r="T494" s="602">
        <f>$YW$870</f>
        <v>25289.499999999989</v>
      </c>
    </row>
    <row r="495" spans="1:20" s="61" customFormat="1" ht="15.75" customHeight="1">
      <c r="A495" s="563" t="s">
        <v>1182</v>
      </c>
      <c r="B495" s="564"/>
      <c r="C495" s="97" t="s">
        <v>5895</v>
      </c>
      <c r="D495" s="251"/>
      <c r="E495" s="260"/>
      <c r="F495" s="237"/>
      <c r="G495" s="254"/>
      <c r="H495" s="251"/>
      <c r="I495" s="260"/>
      <c r="J495" s="255"/>
      <c r="L495" s="251"/>
      <c r="M495" s="260" t="s">
        <v>161</v>
      </c>
      <c r="N495" s="605" t="s">
        <v>2713</v>
      </c>
      <c r="O495" s="564"/>
      <c r="P495" s="602">
        <f>$AMS$870</f>
        <v>26173.300000000003</v>
      </c>
      <c r="Q495" s="241" t="s">
        <v>161</v>
      </c>
      <c r="R495" s="624" t="s">
        <v>2719</v>
      </c>
      <c r="S495" s="625"/>
      <c r="T495" s="623">
        <f>$APM$870</f>
        <v>25181.199999999997</v>
      </c>
    </row>
    <row r="496" spans="1:20" s="61" customFormat="1" ht="15.75" customHeight="1">
      <c r="A496" s="565" t="s">
        <v>1484</v>
      </c>
      <c r="B496" s="566"/>
      <c r="C496" s="97" t="s">
        <v>5896</v>
      </c>
      <c r="D496" s="251"/>
      <c r="E496" s="260"/>
      <c r="F496" s="237"/>
      <c r="G496" s="254"/>
      <c r="H496" s="251"/>
      <c r="I496" s="260"/>
      <c r="J496" s="255"/>
      <c r="L496" s="251"/>
      <c r="M496" s="260" t="s">
        <v>163</v>
      </c>
      <c r="N496" s="605" t="s">
        <v>2819</v>
      </c>
      <c r="O496" s="564"/>
      <c r="P496" s="602">
        <f>$AGV$870</f>
        <v>26017.200000000004</v>
      </c>
      <c r="Q496" s="241" t="s">
        <v>163</v>
      </c>
      <c r="R496" s="610" t="s">
        <v>3622</v>
      </c>
      <c r="S496" s="566"/>
      <c r="T496" s="608">
        <f>$BEJ$870</f>
        <v>24578.900000000005</v>
      </c>
    </row>
    <row r="497" spans="1:20" s="61" customFormat="1" ht="15.75" customHeight="1">
      <c r="L497" s="251"/>
      <c r="M497" s="260" t="s">
        <v>274</v>
      </c>
      <c r="N497" s="603" t="s">
        <v>2208</v>
      </c>
      <c r="O497" s="564"/>
      <c r="P497" s="602">
        <f>$XV$870</f>
        <v>25864.999999999989</v>
      </c>
      <c r="Q497" s="241" t="s">
        <v>274</v>
      </c>
      <c r="R497" s="610" t="s">
        <v>3604</v>
      </c>
      <c r="S497" s="566"/>
      <c r="T497" s="608">
        <f>$AXU$870</f>
        <v>24397.599999999995</v>
      </c>
    </row>
    <row r="498" spans="1:20" s="61" customFormat="1" ht="15.75" customHeight="1">
      <c r="A498" s="61" t="s">
        <v>5854</v>
      </c>
      <c r="L498" s="251"/>
      <c r="M498" s="260" t="s">
        <v>275</v>
      </c>
      <c r="N498" s="605" t="s">
        <v>2194</v>
      </c>
      <c r="O498" s="564"/>
      <c r="P498" s="602">
        <f>$ABQ$870</f>
        <v>25611</v>
      </c>
      <c r="Q498" s="241" t="s">
        <v>275</v>
      </c>
      <c r="R498" s="607" t="s">
        <v>2724</v>
      </c>
      <c r="S498" s="566"/>
      <c r="T498" s="608">
        <f>$AQN$870</f>
        <v>24307.000000000007</v>
      </c>
    </row>
    <row r="499" spans="1:20" s="61" customFormat="1" ht="15.75" customHeight="1">
      <c r="A499" s="61" t="s">
        <v>5897</v>
      </c>
      <c r="L499" s="251"/>
      <c r="M499" s="260" t="s">
        <v>276</v>
      </c>
      <c r="N499" s="605" t="s">
        <v>2205</v>
      </c>
      <c r="O499" s="564"/>
      <c r="P499" s="602">
        <f>$AAY$870</f>
        <v>25328.050000000003</v>
      </c>
      <c r="Q499" s="241" t="s">
        <v>276</v>
      </c>
      <c r="R499" s="610" t="s">
        <v>3607</v>
      </c>
      <c r="S499" s="566"/>
      <c r="T499" s="608">
        <f>$AYV$870</f>
        <v>23824.149999999987</v>
      </c>
    </row>
    <row r="500" spans="1:20" s="61" customFormat="1" ht="15.75" customHeight="1">
      <c r="A500" s="61" t="s">
        <v>5898</v>
      </c>
      <c r="L500" s="251"/>
      <c r="M500" s="260" t="s">
        <v>277</v>
      </c>
      <c r="N500" s="601" t="s">
        <v>1346</v>
      </c>
      <c r="O500" s="564"/>
      <c r="P500" s="602">
        <f>$QX$870</f>
        <v>25245.4</v>
      </c>
      <c r="Q500" s="241" t="s">
        <v>277</v>
      </c>
      <c r="R500" s="610" t="s">
        <v>3609</v>
      </c>
      <c r="S500" s="593"/>
      <c r="T500" s="608">
        <f>$AZW$870</f>
        <v>23820.899999999998</v>
      </c>
    </row>
    <row r="501" spans="1:20" s="61" customFormat="1" ht="15.75" customHeight="1">
      <c r="A501" s="61" t="s">
        <v>5899</v>
      </c>
      <c r="L501" s="251"/>
      <c r="M501" s="260" t="s">
        <v>640</v>
      </c>
      <c r="N501" s="605" t="s">
        <v>2721</v>
      </c>
      <c r="O501" s="605"/>
      <c r="P501" s="602">
        <f>$AIF$870</f>
        <v>25212.899999999994</v>
      </c>
      <c r="Q501" s="241" t="s">
        <v>640</v>
      </c>
      <c r="R501" s="607" t="s">
        <v>2193</v>
      </c>
      <c r="S501" s="593"/>
      <c r="T501" s="608">
        <f>$ADJ$870</f>
        <v>23268.899999999998</v>
      </c>
    </row>
    <row r="502" spans="1:20" s="61" customFormat="1" ht="15.75" customHeight="1">
      <c r="A502" s="61" t="s">
        <v>5900</v>
      </c>
      <c r="L502" s="251"/>
      <c r="M502" s="260" t="s">
        <v>641</v>
      </c>
      <c r="N502" s="605" t="s">
        <v>2835</v>
      </c>
      <c r="O502" s="564"/>
      <c r="P502" s="602">
        <f>$AJG$870</f>
        <v>25116.600000000002</v>
      </c>
      <c r="Q502" s="241" t="s">
        <v>641</v>
      </c>
      <c r="R502" s="610" t="s">
        <v>3621</v>
      </c>
      <c r="S502" s="593"/>
      <c r="T502" s="608">
        <f>$BEA$870</f>
        <v>23263.900000000005</v>
      </c>
    </row>
    <row r="503" spans="1:20" s="61" customFormat="1" ht="15.75" customHeight="1">
      <c r="A503" s="61" t="s">
        <v>5901</v>
      </c>
      <c r="L503" s="251"/>
      <c r="M503" s="260" t="s">
        <v>642</v>
      </c>
      <c r="N503" s="603" t="s">
        <v>2196</v>
      </c>
      <c r="O503" s="564"/>
      <c r="P503" s="602">
        <f>$ZX$870</f>
        <v>24800.200000000004</v>
      </c>
      <c r="Q503" s="241" t="s">
        <v>642</v>
      </c>
      <c r="R503" s="610" t="s">
        <v>3624</v>
      </c>
      <c r="S503" s="566"/>
      <c r="T503" s="608">
        <f>$BFB$870</f>
        <v>23078.300000000007</v>
      </c>
    </row>
    <row r="504" spans="1:20" s="61" customFormat="1" ht="15.75" customHeight="1">
      <c r="A504" s="61" t="s">
        <v>5902</v>
      </c>
      <c r="L504" s="251"/>
      <c r="M504" s="260" t="s">
        <v>644</v>
      </c>
      <c r="N504" s="603" t="s">
        <v>1658</v>
      </c>
      <c r="O504" s="604"/>
      <c r="P504" s="602">
        <f>$OM$870</f>
        <v>24648.999999999993</v>
      </c>
      <c r="Q504" s="241" t="s">
        <v>644</v>
      </c>
      <c r="R504" s="611" t="s">
        <v>1657</v>
      </c>
      <c r="S504" s="566"/>
      <c r="T504" s="608">
        <f>$TR$870</f>
        <v>22598.250000000007</v>
      </c>
    </row>
    <row r="505" spans="1:20" s="61" customFormat="1" ht="15.75" customHeight="1">
      <c r="A505" s="61" t="s">
        <v>5903</v>
      </c>
      <c r="L505" s="251"/>
      <c r="M505" s="260" t="s">
        <v>650</v>
      </c>
      <c r="N505" s="606" t="s">
        <v>2706</v>
      </c>
      <c r="O505" s="564"/>
      <c r="P505" s="602">
        <f>$AQE$870</f>
        <v>24619.200000000008</v>
      </c>
      <c r="Q505" s="241" t="s">
        <v>650</v>
      </c>
      <c r="R505" s="609" t="s">
        <v>1</v>
      </c>
      <c r="S505" s="566"/>
      <c r="T505" s="608">
        <f>$UJ$870</f>
        <v>22368.499999999996</v>
      </c>
    </row>
    <row r="506" spans="1:20" s="61" customFormat="1" ht="15.75" customHeight="1">
      <c r="L506" s="251"/>
      <c r="M506" s="260" t="s">
        <v>652</v>
      </c>
      <c r="N506" s="605" t="s">
        <v>2211</v>
      </c>
      <c r="O506" s="564"/>
      <c r="P506" s="602">
        <f>$AAG$870</f>
        <v>24444.299999999996</v>
      </c>
      <c r="Q506" s="241" t="s">
        <v>652</v>
      </c>
      <c r="R506" s="611" t="s">
        <v>1690</v>
      </c>
      <c r="S506" s="566"/>
      <c r="T506" s="608">
        <f>$ZF$870</f>
        <v>20197.099999999995</v>
      </c>
    </row>
    <row r="507" spans="1:20" s="61" customFormat="1" ht="15.75" customHeight="1">
      <c r="L507" s="251"/>
      <c r="M507" s="260" t="s">
        <v>655</v>
      </c>
      <c r="N507" s="605" t="s">
        <v>2197</v>
      </c>
      <c r="O507" s="564"/>
      <c r="P507" s="602">
        <f>$ABH$870</f>
        <v>24020.799999999999</v>
      </c>
      <c r="Q507" s="241" t="s">
        <v>655</v>
      </c>
      <c r="R507" s="611" t="s">
        <v>1667</v>
      </c>
      <c r="S507" s="566"/>
      <c r="T507" s="608">
        <f>$VB$870</f>
        <v>19506.900000000005</v>
      </c>
    </row>
    <row r="508" spans="1:20" s="61" customFormat="1" ht="15.75" customHeight="1">
      <c r="L508" s="251"/>
      <c r="M508" s="260" t="s">
        <v>656</v>
      </c>
      <c r="N508" s="606" t="s">
        <v>633</v>
      </c>
      <c r="O508" s="564"/>
      <c r="P508" s="602">
        <f>$UA$870</f>
        <v>21538.750000000004</v>
      </c>
      <c r="Q508" s="241" t="s">
        <v>656</v>
      </c>
      <c r="R508" s="611" t="s">
        <v>1665</v>
      </c>
      <c r="S508" s="566"/>
      <c r="T508" s="608">
        <f>$VT$870</f>
        <v>19250.799999999996</v>
      </c>
    </row>
    <row r="509" spans="1:20" s="61" customFormat="1" ht="15.75" customHeight="1">
      <c r="L509" s="251"/>
      <c r="M509" s="260" t="s">
        <v>659</v>
      </c>
      <c r="N509" s="606" t="s">
        <v>639</v>
      </c>
      <c r="O509" s="564"/>
      <c r="P509" s="602">
        <f>$AEB$870</f>
        <v>19375.349999999995</v>
      </c>
      <c r="Q509" s="241" t="s">
        <v>659</v>
      </c>
      <c r="R509" s="607" t="s">
        <v>2189</v>
      </c>
      <c r="S509" s="566"/>
      <c r="T509" s="608">
        <f>$ASY$870</f>
        <v>17431.7</v>
      </c>
    </row>
    <row r="513" spans="1:49" s="3" customFormat="1" ht="20.25">
      <c r="A513" s="74" t="s">
        <v>632</v>
      </c>
      <c r="H513" s="39"/>
      <c r="R513" s="4"/>
      <c r="AA513" s="4"/>
      <c r="AJ513" s="4"/>
      <c r="AS513" s="4"/>
    </row>
    <row r="514" spans="1:49" s="3" customFormat="1" ht="20.25">
      <c r="A514" s="74"/>
      <c r="H514" s="39"/>
      <c r="R514" s="4"/>
      <c r="AA514" s="4"/>
      <c r="AJ514" s="4"/>
      <c r="AS514" s="4"/>
    </row>
    <row r="515" spans="1:49" s="3" customFormat="1" ht="15">
      <c r="A515" s="82" t="s">
        <v>637</v>
      </c>
      <c r="I515" s="4"/>
      <c r="R515" s="4"/>
      <c r="AA515" s="4"/>
      <c r="AJ515" s="4"/>
      <c r="AS515" s="4"/>
    </row>
    <row r="516" spans="1:49" s="3" customFormat="1" ht="19.5">
      <c r="A516" s="6"/>
      <c r="B516" s="22" t="s">
        <v>41</v>
      </c>
      <c r="F516" s="22" t="s">
        <v>42</v>
      </c>
      <c r="I516"/>
      <c r="J516" s="22" t="s">
        <v>43</v>
      </c>
      <c r="N516" s="22" t="s">
        <v>44</v>
      </c>
      <c r="Q516"/>
      <c r="R516" s="22" t="s">
        <v>45</v>
      </c>
      <c r="V516" s="22" t="s">
        <v>46</v>
      </c>
      <c r="Y516"/>
      <c r="Z516" s="22" t="s">
        <v>47</v>
      </c>
      <c r="AD516" s="22" t="s">
        <v>48</v>
      </c>
      <c r="AG516"/>
      <c r="AH516" s="22" t="s">
        <v>49</v>
      </c>
      <c r="AL516" s="22" t="s">
        <v>50</v>
      </c>
      <c r="AO516"/>
      <c r="AP516" s="22" t="s">
        <v>51</v>
      </c>
      <c r="AT516" s="22" t="s">
        <v>52</v>
      </c>
    </row>
    <row r="517" spans="1:49" s="34" customFormat="1" ht="15.75" customHeight="1">
      <c r="A517" s="410" t="s">
        <v>0</v>
      </c>
      <c r="B517" s="276" t="s">
        <v>3601</v>
      </c>
      <c r="D517" s="65">
        <f>$AWU$802</f>
        <v>9193.5999999999985</v>
      </c>
      <c r="E517" s="410" t="s">
        <v>0</v>
      </c>
      <c r="F517" s="105" t="s">
        <v>1349</v>
      </c>
      <c r="H517" s="65">
        <f>$LT$808</f>
        <v>6035.7</v>
      </c>
      <c r="I517" s="410" t="s">
        <v>0</v>
      </c>
      <c r="J517" s="106" t="s">
        <v>2710</v>
      </c>
      <c r="L517" s="65">
        <f>$AMB$814</f>
        <v>6641.5</v>
      </c>
      <c r="M517" s="410" t="s">
        <v>0</v>
      </c>
      <c r="N517" s="106" t="s">
        <v>2208</v>
      </c>
      <c r="P517" s="65">
        <f>$XW$820</f>
        <v>2950.7999999999997</v>
      </c>
      <c r="Q517" s="410" t="s">
        <v>0</v>
      </c>
      <c r="R517" s="276" t="s">
        <v>142</v>
      </c>
      <c r="T517" s="65">
        <f>$DU$826</f>
        <v>4438.25</v>
      </c>
      <c r="U517" s="410" t="s">
        <v>0</v>
      </c>
      <c r="V517" s="106" t="s">
        <v>2703</v>
      </c>
      <c r="X517" s="65">
        <f>$AKR$832</f>
        <v>3533.7000000000003</v>
      </c>
      <c r="Y517" s="410" t="s">
        <v>0</v>
      </c>
      <c r="Z517" s="106" t="s">
        <v>2726</v>
      </c>
      <c r="AB517" s="65">
        <f>$ALS$838</f>
        <v>1848.6000000000001</v>
      </c>
      <c r="AC517" s="410" t="s">
        <v>0</v>
      </c>
      <c r="AD517" s="276" t="s">
        <v>3616</v>
      </c>
      <c r="AF517" s="65">
        <f>$BCI$844</f>
        <v>1452.8</v>
      </c>
      <c r="AG517" s="410" t="s">
        <v>0</v>
      </c>
      <c r="AH517" s="277" t="s">
        <v>1668</v>
      </c>
      <c r="AJ517" s="65">
        <f>$PF$850</f>
        <v>933.5</v>
      </c>
      <c r="AK517" s="410" t="s">
        <v>0</v>
      </c>
      <c r="AL517" s="277" t="s">
        <v>1667</v>
      </c>
      <c r="AN517" s="65">
        <f>$VC$856</f>
        <v>961.1</v>
      </c>
      <c r="AO517" s="410" t="s">
        <v>0</v>
      </c>
      <c r="AP517" s="277" t="s">
        <v>31</v>
      </c>
      <c r="AR517" s="65">
        <f>$CB$862</f>
        <v>1631.4</v>
      </c>
      <c r="AS517" s="410" t="s">
        <v>0</v>
      </c>
      <c r="AT517" s="106" t="s">
        <v>2711</v>
      </c>
      <c r="AW517" s="65">
        <f>$AJQ$868</f>
        <v>1318.8999999999999</v>
      </c>
    </row>
    <row r="518" spans="1:49" s="34" customFormat="1" ht="15.75" customHeight="1">
      <c r="A518" s="410" t="s">
        <v>2</v>
      </c>
      <c r="B518" s="276" t="s">
        <v>3616</v>
      </c>
      <c r="D518" s="65">
        <f>$BCI$802</f>
        <v>9193.5999999999985</v>
      </c>
      <c r="E518" s="410" t="s">
        <v>2</v>
      </c>
      <c r="F518" s="277" t="s">
        <v>25</v>
      </c>
      <c r="H518" s="65">
        <f>$BA$808</f>
        <v>5966.5999999999995</v>
      </c>
      <c r="I518" s="410" t="s">
        <v>2</v>
      </c>
      <c r="J518" s="277" t="s">
        <v>17</v>
      </c>
      <c r="L518" s="65">
        <f>$EM$814</f>
        <v>6632.1</v>
      </c>
      <c r="M518" s="410" t="s">
        <v>2</v>
      </c>
      <c r="N518" s="106" t="s">
        <v>704</v>
      </c>
      <c r="P518" s="65">
        <f>$DC$820</f>
        <v>2734</v>
      </c>
      <c r="Q518" s="410" t="s">
        <v>2</v>
      </c>
      <c r="R518" s="106" t="s">
        <v>2712</v>
      </c>
      <c r="T518" s="65">
        <f>$AHX$826</f>
        <v>4116.3999999999996</v>
      </c>
      <c r="U518" s="410" t="s">
        <v>2</v>
      </c>
      <c r="V518" s="106" t="s">
        <v>2714</v>
      </c>
      <c r="X518" s="65">
        <f>$AIY$832</f>
        <v>3431.2999999999997</v>
      </c>
      <c r="Y518" s="410" t="s">
        <v>2</v>
      </c>
      <c r="Z518" s="106" t="s">
        <v>2199</v>
      </c>
      <c r="AB518" s="65">
        <f>$WM$838</f>
        <v>1831.8500000000001</v>
      </c>
      <c r="AC518" s="410" t="s">
        <v>2</v>
      </c>
      <c r="AD518" s="106" t="s">
        <v>2192</v>
      </c>
      <c r="AF518" s="65">
        <f>$WV$844</f>
        <v>1415</v>
      </c>
      <c r="AG518" s="410" t="s">
        <v>2</v>
      </c>
      <c r="AH518" s="277" t="s">
        <v>1658</v>
      </c>
      <c r="AJ518" s="65">
        <f>$ON$850</f>
        <v>911.69999999999993</v>
      </c>
      <c r="AK518" s="410" t="s">
        <v>2</v>
      </c>
      <c r="AL518" s="106" t="s">
        <v>3614</v>
      </c>
      <c r="AN518" s="65">
        <f>$BBQ$856</f>
        <v>792.10000000000014</v>
      </c>
      <c r="AO518" s="410" t="s">
        <v>2</v>
      </c>
      <c r="AP518" s="277" t="s">
        <v>1666</v>
      </c>
      <c r="AR518" s="65">
        <f>$ND$862</f>
        <v>1591.1000000000001</v>
      </c>
      <c r="AS518" s="410" t="s">
        <v>2</v>
      </c>
      <c r="AT518" s="106" t="s">
        <v>141</v>
      </c>
      <c r="AW518" s="65">
        <f>$GO$868</f>
        <v>1240.6999999999998</v>
      </c>
    </row>
    <row r="519" spans="1:49" s="34" customFormat="1" ht="15.75" customHeight="1">
      <c r="A519" s="410" t="s">
        <v>3</v>
      </c>
      <c r="B519" s="105" t="s">
        <v>1345</v>
      </c>
      <c r="D519" s="65">
        <f>$PO$802</f>
        <v>9193.5999999999985</v>
      </c>
      <c r="E519" s="410" t="s">
        <v>3</v>
      </c>
      <c r="F519" s="276" t="s">
        <v>3604</v>
      </c>
      <c r="H519" s="65">
        <f>$AXV$808</f>
        <v>5834.5999999999995</v>
      </c>
      <c r="I519" s="410" t="s">
        <v>3</v>
      </c>
      <c r="J519" s="106" t="s">
        <v>682</v>
      </c>
      <c r="L519" s="65">
        <f>$HY$814</f>
        <v>6482.3</v>
      </c>
      <c r="M519" s="410" t="s">
        <v>3</v>
      </c>
      <c r="N519" s="106" t="s">
        <v>3614</v>
      </c>
      <c r="P519" s="65">
        <f>$BBQ$820</f>
        <v>2622.5</v>
      </c>
      <c r="Q519" s="410" t="s">
        <v>3</v>
      </c>
      <c r="R519" s="106" t="s">
        <v>653</v>
      </c>
      <c r="T519" s="65">
        <f>$IZ$826</f>
        <v>3939.7</v>
      </c>
      <c r="U519" s="410" t="s">
        <v>3</v>
      </c>
      <c r="V519" s="106" t="s">
        <v>2710</v>
      </c>
      <c r="X519" s="65">
        <f>$AMB$832</f>
        <v>3413.1</v>
      </c>
      <c r="Y519" s="410" t="s">
        <v>3</v>
      </c>
      <c r="Z519" s="105" t="s">
        <v>1351</v>
      </c>
      <c r="AB519" s="65">
        <f>$AI$838</f>
        <v>1701.15</v>
      </c>
      <c r="AC519" s="410" t="s">
        <v>3</v>
      </c>
      <c r="AD519" s="277" t="s">
        <v>1749</v>
      </c>
      <c r="AF519" s="65">
        <f>$NM$844</f>
        <v>1387.5</v>
      </c>
      <c r="AG519" s="410" t="s">
        <v>3</v>
      </c>
      <c r="AH519" s="106" t="s">
        <v>2197</v>
      </c>
      <c r="AJ519" s="65">
        <f>$ABI$850</f>
        <v>902.69999999999993</v>
      </c>
      <c r="AK519" s="410" t="s">
        <v>3</v>
      </c>
      <c r="AL519" s="106" t="s">
        <v>3618</v>
      </c>
      <c r="AN519" s="65">
        <f>$BDA$856</f>
        <v>717.8</v>
      </c>
      <c r="AO519" s="410" t="s">
        <v>3</v>
      </c>
      <c r="AP519" s="276" t="s">
        <v>143</v>
      </c>
      <c r="AR519" s="65">
        <f>$FN$862</f>
        <v>1561.2499999999998</v>
      </c>
      <c r="AS519" s="410" t="s">
        <v>3</v>
      </c>
      <c r="AT519" s="106" t="s">
        <v>2213</v>
      </c>
      <c r="AW519" s="65">
        <f>$YF$868</f>
        <v>1178.1999999999998</v>
      </c>
    </row>
    <row r="520" spans="1:49" s="34" customFormat="1" ht="15.75" customHeight="1">
      <c r="A520" s="410" t="s">
        <v>5</v>
      </c>
      <c r="B520" s="106" t="s">
        <v>180</v>
      </c>
      <c r="D520" s="65">
        <f>$ZP$802</f>
        <v>9189.5</v>
      </c>
      <c r="E520" s="410" t="s">
        <v>5</v>
      </c>
      <c r="F520" s="106" t="s">
        <v>2702</v>
      </c>
      <c r="H520" s="65">
        <f>$ALA$808</f>
        <v>5826</v>
      </c>
      <c r="I520" s="410" t="s">
        <v>5</v>
      </c>
      <c r="J520" s="276" t="s">
        <v>3601</v>
      </c>
      <c r="L520" s="65">
        <f>$AWU$814</f>
        <v>6472.7999999999993</v>
      </c>
      <c r="M520" s="410" t="s">
        <v>5</v>
      </c>
      <c r="N520" s="277" t="s">
        <v>1661</v>
      </c>
      <c r="P520" s="65">
        <f>$CT$820</f>
        <v>2373.5999999999995</v>
      </c>
      <c r="Q520" s="410" t="s">
        <v>5</v>
      </c>
      <c r="R520" s="276" t="s">
        <v>3617</v>
      </c>
      <c r="T520" s="65">
        <f>$BCR$826</f>
        <v>3884.6</v>
      </c>
      <c r="U520" s="410" t="s">
        <v>5</v>
      </c>
      <c r="V520" s="106" t="s">
        <v>704</v>
      </c>
      <c r="X520" s="65">
        <f>$DC$832</f>
        <v>3152.1</v>
      </c>
      <c r="Y520" s="410" t="s">
        <v>5</v>
      </c>
      <c r="Z520" s="276" t="s">
        <v>3636</v>
      </c>
      <c r="AB520" s="65">
        <f>$AZF$838</f>
        <v>1700.6</v>
      </c>
      <c r="AC520" s="410" t="s">
        <v>5</v>
      </c>
      <c r="AD520" s="105" t="s">
        <v>1343</v>
      </c>
      <c r="AF520" s="65">
        <f>$IQ$844</f>
        <v>1367.5</v>
      </c>
      <c r="AG520" s="410" t="s">
        <v>5</v>
      </c>
      <c r="AH520" s="106" t="s">
        <v>2699</v>
      </c>
      <c r="AJ520" s="65">
        <f>$ALJ$850</f>
        <v>885.69999999999993</v>
      </c>
      <c r="AK520" s="410" t="s">
        <v>5</v>
      </c>
      <c r="AL520" s="106" t="s">
        <v>651</v>
      </c>
      <c r="AN520" s="65">
        <f>$DL$856</f>
        <v>702.7</v>
      </c>
      <c r="AO520" s="410" t="s">
        <v>5</v>
      </c>
      <c r="AP520" s="106" t="s">
        <v>654</v>
      </c>
      <c r="AR520" s="65">
        <f>$HP$862</f>
        <v>1557.4</v>
      </c>
      <c r="AS520" s="410" t="s">
        <v>5</v>
      </c>
      <c r="AT520" s="105" t="s">
        <v>1343</v>
      </c>
      <c r="AW520" s="65">
        <f>$IQ$868</f>
        <v>1170.9000000000001</v>
      </c>
    </row>
    <row r="521" spans="1:49" s="34" customFormat="1" ht="15.75" customHeight="1">
      <c r="A521" s="410" t="s">
        <v>7</v>
      </c>
      <c r="B521" s="106" t="s">
        <v>667</v>
      </c>
      <c r="D521" s="65">
        <f>$JR$802</f>
        <v>9159.5</v>
      </c>
      <c r="E521" s="410" t="s">
        <v>7</v>
      </c>
      <c r="F521" s="106" t="s">
        <v>651</v>
      </c>
      <c r="H521" s="65">
        <f>$DL$808</f>
        <v>5818.0999999999995</v>
      </c>
      <c r="I521" s="410" t="s">
        <v>7</v>
      </c>
      <c r="J521" s="106" t="s">
        <v>180</v>
      </c>
      <c r="L521" s="65">
        <f>$ZP$814</f>
        <v>6448.9999999999991</v>
      </c>
      <c r="M521" s="410" t="s">
        <v>7</v>
      </c>
      <c r="N521" s="277" t="s">
        <v>33</v>
      </c>
      <c r="P521" s="65">
        <f>$CK$820</f>
        <v>2297.5</v>
      </c>
      <c r="Q521" s="410" t="s">
        <v>7</v>
      </c>
      <c r="R521" s="106" t="s">
        <v>704</v>
      </c>
      <c r="T521" s="65">
        <f>$DC$826</f>
        <v>3870.2</v>
      </c>
      <c r="U521" s="410" t="s">
        <v>7</v>
      </c>
      <c r="V521" s="277" t="s">
        <v>1666</v>
      </c>
      <c r="X521" s="65">
        <f>$ND$832</f>
        <v>3150.4</v>
      </c>
      <c r="Y521" s="410" t="s">
        <v>7</v>
      </c>
      <c r="Z521" s="106" t="s">
        <v>2708</v>
      </c>
      <c r="AB521" s="65">
        <f>$AOV$838</f>
        <v>1686.5500000000002</v>
      </c>
      <c r="AC521" s="410" t="s">
        <v>7</v>
      </c>
      <c r="AD521" s="106" t="s">
        <v>682</v>
      </c>
      <c r="AF521" s="65">
        <f>$HY$844</f>
        <v>1362.7</v>
      </c>
      <c r="AG521" s="410" t="s">
        <v>7</v>
      </c>
      <c r="AH521" s="106" t="s">
        <v>669</v>
      </c>
      <c r="AJ521" s="65">
        <f>$ML$850</f>
        <v>881.8</v>
      </c>
      <c r="AK521" s="410" t="s">
        <v>7</v>
      </c>
      <c r="AL521" s="276" t="s">
        <v>3627</v>
      </c>
      <c r="AN521" s="65">
        <f>$BGM$856</f>
        <v>699</v>
      </c>
      <c r="AO521" s="410" t="s">
        <v>7</v>
      </c>
      <c r="AP521" s="105" t="s">
        <v>1351</v>
      </c>
      <c r="AR521" s="65">
        <f>$AI$862</f>
        <v>1548.2</v>
      </c>
      <c r="AS521" s="410" t="s">
        <v>7</v>
      </c>
      <c r="AT521" s="277" t="s">
        <v>2318</v>
      </c>
      <c r="AW521" s="65">
        <f>$OE$868</f>
        <v>1166.5000000000002</v>
      </c>
    </row>
    <row r="522" spans="1:49" s="34" customFormat="1" ht="15.75" customHeight="1">
      <c r="A522" s="410" t="s">
        <v>8</v>
      </c>
      <c r="B522" s="276" t="s">
        <v>3620</v>
      </c>
      <c r="D522" s="65">
        <f>$BDS$802</f>
        <v>9159.5</v>
      </c>
      <c r="E522" s="410" t="s">
        <v>8</v>
      </c>
      <c r="F522" s="105" t="s">
        <v>1351</v>
      </c>
      <c r="H522" s="65">
        <f>$AI$808</f>
        <v>5813.4</v>
      </c>
      <c r="I522" s="410" t="s">
        <v>8</v>
      </c>
      <c r="J522" s="106" t="s">
        <v>2711</v>
      </c>
      <c r="L522" s="65">
        <f>$AJQ$814</f>
        <v>6425.7000000000007</v>
      </c>
      <c r="M522" s="410" t="s">
        <v>8</v>
      </c>
      <c r="N522" s="276" t="s">
        <v>3605</v>
      </c>
      <c r="P522" s="65">
        <f>$AYE$820</f>
        <v>2292.6999999999998</v>
      </c>
      <c r="Q522" s="410" t="s">
        <v>8</v>
      </c>
      <c r="R522" s="106" t="s">
        <v>633</v>
      </c>
      <c r="T522" s="65">
        <f>$UB$826</f>
        <v>3842.8500000000004</v>
      </c>
      <c r="U522" s="410" t="s">
        <v>8</v>
      </c>
      <c r="V522" s="106" t="s">
        <v>2715</v>
      </c>
      <c r="X522" s="65">
        <f>$AGE$832</f>
        <v>3104.8</v>
      </c>
      <c r="Y522" s="410" t="s">
        <v>8</v>
      </c>
      <c r="Z522" s="276" t="s">
        <v>3607</v>
      </c>
      <c r="AB522" s="65">
        <f>$AYW$838</f>
        <v>1655.9499999999998</v>
      </c>
      <c r="AC522" s="410" t="s">
        <v>8</v>
      </c>
      <c r="AD522" s="106" t="s">
        <v>180</v>
      </c>
      <c r="AF522" s="65">
        <f>$ZP$844</f>
        <v>1361.1999999999998</v>
      </c>
      <c r="AG522" s="410" t="s">
        <v>8</v>
      </c>
      <c r="AH522" s="106" t="s">
        <v>2191</v>
      </c>
      <c r="AJ522" s="65">
        <f>$XN$850</f>
        <v>879.9</v>
      </c>
      <c r="AK522" s="410" t="s">
        <v>8</v>
      </c>
      <c r="AL522" s="106" t="s">
        <v>2835</v>
      </c>
      <c r="AN522" s="65">
        <f>$AJH$856</f>
        <v>689.09999999999991</v>
      </c>
      <c r="AO522" s="410" t="s">
        <v>8</v>
      </c>
      <c r="AP522" s="106" t="s">
        <v>2715</v>
      </c>
      <c r="AR522" s="65">
        <f>$AGE$862</f>
        <v>1463.6</v>
      </c>
      <c r="AS522" s="410" t="s">
        <v>8</v>
      </c>
      <c r="AT522" s="106" t="s">
        <v>2704</v>
      </c>
      <c r="AW522" s="65">
        <f>$AHF$868</f>
        <v>1121.5</v>
      </c>
    </row>
    <row r="523" spans="1:49" s="34" customFormat="1" ht="15.75" customHeight="1">
      <c r="A523" s="410" t="s">
        <v>10</v>
      </c>
      <c r="B523" s="106" t="s">
        <v>2700</v>
      </c>
      <c r="D523" s="65">
        <f>$AMK$802</f>
        <v>9128</v>
      </c>
      <c r="E523" s="410" t="s">
        <v>10</v>
      </c>
      <c r="F523" s="106" t="s">
        <v>2210</v>
      </c>
      <c r="H523" s="65">
        <f>$TA$808</f>
        <v>5782</v>
      </c>
      <c r="I523" s="410" t="s">
        <v>10</v>
      </c>
      <c r="J523" s="276" t="s">
        <v>142</v>
      </c>
      <c r="L523" s="65">
        <f>$DU$814</f>
        <v>6338.1</v>
      </c>
      <c r="M523" s="410" t="s">
        <v>10</v>
      </c>
      <c r="N523" s="106" t="s">
        <v>2705</v>
      </c>
      <c r="P523" s="65">
        <f>$AJZ$820</f>
        <v>2273.2000000000003</v>
      </c>
      <c r="Q523" s="410" t="s">
        <v>10</v>
      </c>
      <c r="R523" s="106" t="s">
        <v>638</v>
      </c>
      <c r="T523" s="65">
        <f>$JI$826</f>
        <v>3799.2000000000003</v>
      </c>
      <c r="U523" s="410" t="s">
        <v>10</v>
      </c>
      <c r="V523" s="276" t="s">
        <v>3611</v>
      </c>
      <c r="X523" s="65">
        <f>$BAP$832</f>
        <v>2981.2000000000003</v>
      </c>
      <c r="Y523" s="410" t="s">
        <v>10</v>
      </c>
      <c r="Z523" s="106" t="s">
        <v>633</v>
      </c>
      <c r="AB523" s="65">
        <f>$UB$838</f>
        <v>1654.2</v>
      </c>
      <c r="AC523" s="410" t="s">
        <v>10</v>
      </c>
      <c r="AD523" s="276" t="s">
        <v>3612</v>
      </c>
      <c r="AF523" s="65">
        <f>$BAY$844</f>
        <v>1305.7</v>
      </c>
      <c r="AG523" s="410" t="s">
        <v>10</v>
      </c>
      <c r="AH523" s="276" t="s">
        <v>3636</v>
      </c>
      <c r="AJ523" s="65">
        <f>$AZF$850</f>
        <v>866.80000000000007</v>
      </c>
      <c r="AK523" s="410" t="s">
        <v>10</v>
      </c>
      <c r="AL523" s="277" t="s">
        <v>1664</v>
      </c>
      <c r="AN523" s="65">
        <f>$QG$856</f>
        <v>677.5</v>
      </c>
      <c r="AO523" s="410" t="s">
        <v>10</v>
      </c>
      <c r="AP523" s="106" t="s">
        <v>154</v>
      </c>
      <c r="AR523" s="65">
        <f>$AR$862</f>
        <v>1423.5</v>
      </c>
      <c r="AS523" s="410" t="s">
        <v>10</v>
      </c>
      <c r="AT523" s="276" t="s">
        <v>142</v>
      </c>
      <c r="AW523" s="65">
        <f>$DU$868</f>
        <v>1032.6000000000001</v>
      </c>
    </row>
    <row r="524" spans="1:49" s="34" customFormat="1" ht="15.75" customHeight="1">
      <c r="A524" s="410" t="s">
        <v>12</v>
      </c>
      <c r="B524" s="106" t="s">
        <v>2717</v>
      </c>
      <c r="D524" s="65">
        <f>$AIP$802</f>
        <v>9127.4</v>
      </c>
      <c r="E524" s="410" t="s">
        <v>12</v>
      </c>
      <c r="F524" s="106" t="s">
        <v>2716</v>
      </c>
      <c r="H524" s="65">
        <f>$APE$808</f>
        <v>5777</v>
      </c>
      <c r="I524" s="410" t="s">
        <v>12</v>
      </c>
      <c r="J524" s="106" t="s">
        <v>2704</v>
      </c>
      <c r="L524" s="65">
        <f>$AHF$814</f>
        <v>6278.9</v>
      </c>
      <c r="M524" s="410" t="s">
        <v>12</v>
      </c>
      <c r="N524" s="277" t="s">
        <v>1</v>
      </c>
      <c r="P524" s="65">
        <f>$UK$820</f>
        <v>2272.3000000000002</v>
      </c>
      <c r="Q524" s="410" t="s">
        <v>12</v>
      </c>
      <c r="R524" s="106" t="s">
        <v>2701</v>
      </c>
      <c r="T524" s="65">
        <f>$ANL$826</f>
        <v>3564.8999999999996</v>
      </c>
      <c r="U524" s="410" t="s">
        <v>12</v>
      </c>
      <c r="V524" s="106" t="s">
        <v>653</v>
      </c>
      <c r="X524" s="65">
        <f>$IZ$832</f>
        <v>2958.2000000000003</v>
      </c>
      <c r="Y524" s="410" t="s">
        <v>12</v>
      </c>
      <c r="Z524" s="106" t="s">
        <v>658</v>
      </c>
      <c r="AB524" s="65">
        <f>$KA$838</f>
        <v>1596.7</v>
      </c>
      <c r="AC524" s="410" t="s">
        <v>12</v>
      </c>
      <c r="AD524" s="277" t="s">
        <v>1671</v>
      </c>
      <c r="AF524" s="65">
        <f>$RQ$844</f>
        <v>1276.3</v>
      </c>
      <c r="AG524" s="410" t="s">
        <v>12</v>
      </c>
      <c r="AH524" s="277" t="s">
        <v>23</v>
      </c>
      <c r="AJ524" s="65">
        <f>$OW$850</f>
        <v>832.59999999999991</v>
      </c>
      <c r="AK524" s="410" t="s">
        <v>12</v>
      </c>
      <c r="AL524" s="106" t="s">
        <v>2722</v>
      </c>
      <c r="AN524" s="65">
        <f>$AOD$856</f>
        <v>676.80000000000007</v>
      </c>
      <c r="AO524" s="410" t="s">
        <v>12</v>
      </c>
      <c r="AP524" s="277" t="s">
        <v>17</v>
      </c>
      <c r="AR524" s="65">
        <f>$EM$862</f>
        <v>1404.7000000000003</v>
      </c>
      <c r="AS524" s="410" t="s">
        <v>12</v>
      </c>
      <c r="AT524" s="276" t="s">
        <v>3629</v>
      </c>
      <c r="AW524" s="65">
        <f>$BHE$868</f>
        <v>1011.0999999999999</v>
      </c>
    </row>
    <row r="525" spans="1:49" s="34" customFormat="1" ht="15.75" customHeight="1">
      <c r="A525" s="410" t="s">
        <v>14</v>
      </c>
      <c r="B525" s="276" t="s">
        <v>3612</v>
      </c>
      <c r="D525" s="65">
        <f>$BAY$802</f>
        <v>9101.7000000000007</v>
      </c>
      <c r="E525" s="410" t="s">
        <v>14</v>
      </c>
      <c r="F525" s="277" t="s">
        <v>1666</v>
      </c>
      <c r="H525" s="65">
        <f>$ND$808</f>
        <v>5765.4</v>
      </c>
      <c r="I525" s="410" t="s">
        <v>14</v>
      </c>
      <c r="J525" s="106" t="s">
        <v>669</v>
      </c>
      <c r="L525" s="65">
        <f>$ML$814</f>
        <v>6261.8</v>
      </c>
      <c r="M525" s="410" t="s">
        <v>14</v>
      </c>
      <c r="N525" s="106" t="s">
        <v>2191</v>
      </c>
      <c r="P525" s="65">
        <f>$XN$820</f>
        <v>2267.1000000000004</v>
      </c>
      <c r="Q525" s="410" t="s">
        <v>14</v>
      </c>
      <c r="R525" s="277" t="s">
        <v>1668</v>
      </c>
      <c r="T525" s="65">
        <f>$PF$826</f>
        <v>3562</v>
      </c>
      <c r="U525" s="410" t="s">
        <v>14</v>
      </c>
      <c r="V525" s="106" t="s">
        <v>687</v>
      </c>
      <c r="X525" s="65">
        <f>$BS$832</f>
        <v>2913.8</v>
      </c>
      <c r="Y525" s="410" t="s">
        <v>14</v>
      </c>
      <c r="Z525" s="106" t="s">
        <v>2712</v>
      </c>
      <c r="AB525" s="65">
        <f>$AHX$838</f>
        <v>1584.6000000000001</v>
      </c>
      <c r="AC525" s="410" t="s">
        <v>14</v>
      </c>
      <c r="AD525" s="105" t="s">
        <v>1337</v>
      </c>
      <c r="AF525" s="65">
        <f>$H$844</f>
        <v>1275.8</v>
      </c>
      <c r="AG525" s="410" t="s">
        <v>14</v>
      </c>
      <c r="AH525" s="276" t="s">
        <v>3605</v>
      </c>
      <c r="AJ525" s="65">
        <f>$AYE$850</f>
        <v>831.40000000000009</v>
      </c>
      <c r="AK525" s="410" t="s">
        <v>14</v>
      </c>
      <c r="AL525" s="106" t="s">
        <v>3666</v>
      </c>
      <c r="AN525" s="65">
        <f>$BGD$856</f>
        <v>658.2</v>
      </c>
      <c r="AO525" s="410" t="s">
        <v>14</v>
      </c>
      <c r="AP525" s="277" t="s">
        <v>2318</v>
      </c>
      <c r="AR525" s="65">
        <f>$OE$862</f>
        <v>1400.3000000000002</v>
      </c>
      <c r="AS525" s="410" t="s">
        <v>14</v>
      </c>
      <c r="AT525" s="277" t="s">
        <v>37</v>
      </c>
      <c r="AW525" s="65">
        <f>$EV$868</f>
        <v>1004.8</v>
      </c>
    </row>
    <row r="526" spans="1:49" s="34" customFormat="1" ht="15.75" customHeight="1">
      <c r="A526" s="410" t="s">
        <v>16</v>
      </c>
      <c r="B526" s="276" t="s">
        <v>3626</v>
      </c>
      <c r="D526" s="65">
        <f>$BFU$802</f>
        <v>9100.5</v>
      </c>
      <c r="E526" s="410" t="s">
        <v>16</v>
      </c>
      <c r="F526" s="106" t="s">
        <v>155</v>
      </c>
      <c r="H526" s="65">
        <f>$BJ$808</f>
        <v>5729</v>
      </c>
      <c r="I526" s="410" t="s">
        <v>16</v>
      </c>
      <c r="J526" s="277" t="s">
        <v>1664</v>
      </c>
      <c r="L526" s="65">
        <f>$QG$814</f>
        <v>6228.1</v>
      </c>
      <c r="M526" s="410" t="s">
        <v>16</v>
      </c>
      <c r="N526" s="105" t="s">
        <v>1337</v>
      </c>
      <c r="P526" s="65">
        <f>$H$820</f>
        <v>2263.5</v>
      </c>
      <c r="Q526" s="410" t="s">
        <v>16</v>
      </c>
      <c r="R526" s="277" t="s">
        <v>1666</v>
      </c>
      <c r="T526" s="65">
        <f>$ND$826</f>
        <v>3460.6</v>
      </c>
      <c r="U526" s="410" t="s">
        <v>16</v>
      </c>
      <c r="V526" s="106" t="s">
        <v>651</v>
      </c>
      <c r="X526" s="65">
        <f>$DL$832</f>
        <v>2901.7</v>
      </c>
      <c r="Y526" s="410" t="s">
        <v>16</v>
      </c>
      <c r="Z526" s="106" t="s">
        <v>683</v>
      </c>
      <c r="AB526" s="65">
        <f>$Z$838</f>
        <v>1579.2500000000002</v>
      </c>
      <c r="AC526" s="410" t="s">
        <v>16</v>
      </c>
      <c r="AD526" s="106" t="s">
        <v>154</v>
      </c>
      <c r="AF526" s="65">
        <f>$AR$844</f>
        <v>1226</v>
      </c>
      <c r="AG526" s="410" t="s">
        <v>16</v>
      </c>
      <c r="AH526" s="277" t="s">
        <v>31</v>
      </c>
      <c r="AJ526" s="65">
        <f>$CB$850</f>
        <v>826.59999999999991</v>
      </c>
      <c r="AK526" s="410" t="s">
        <v>16</v>
      </c>
      <c r="AL526" s="106" t="s">
        <v>2699</v>
      </c>
      <c r="AN526" s="65">
        <f>$ALJ$856</f>
        <v>652.6</v>
      </c>
      <c r="AO526" s="410" t="s">
        <v>16</v>
      </c>
      <c r="AP526" s="106" t="s">
        <v>2198</v>
      </c>
      <c r="AR526" s="65">
        <f>$YO$862</f>
        <v>1387.1</v>
      </c>
      <c r="AS526" s="410" t="s">
        <v>16</v>
      </c>
      <c r="AT526" s="106" t="s">
        <v>2702</v>
      </c>
      <c r="AW526" s="65">
        <f>$ALA$868</f>
        <v>970.30000000000007</v>
      </c>
    </row>
    <row r="527" spans="1:49" s="34" customFormat="1" ht="15.75" customHeight="1">
      <c r="A527" s="410" t="s">
        <v>18</v>
      </c>
      <c r="B527" s="106" t="s">
        <v>2704</v>
      </c>
      <c r="D527" s="65">
        <f>$AHF$802</f>
        <v>9072.7999999999993</v>
      </c>
      <c r="E527" s="410" t="s">
        <v>18</v>
      </c>
      <c r="F527" s="106" t="s">
        <v>667</v>
      </c>
      <c r="H527" s="65">
        <f>$JR$808</f>
        <v>5633.3</v>
      </c>
      <c r="I527" s="410" t="s">
        <v>18</v>
      </c>
      <c r="J527" s="276" t="s">
        <v>3615</v>
      </c>
      <c r="L527" s="65">
        <f>$BBZ$814</f>
        <v>6213.1</v>
      </c>
      <c r="M527" s="410" t="s">
        <v>18</v>
      </c>
      <c r="N527" s="276" t="s">
        <v>143</v>
      </c>
      <c r="P527" s="65">
        <f>$FN$820</f>
        <v>2235.6</v>
      </c>
      <c r="Q527" s="410" t="s">
        <v>18</v>
      </c>
      <c r="R527" s="106" t="s">
        <v>2819</v>
      </c>
      <c r="T527" s="65">
        <f>$AGW$826</f>
        <v>3444.2</v>
      </c>
      <c r="U527" s="410" t="s">
        <v>18</v>
      </c>
      <c r="V527" s="277" t="s">
        <v>11</v>
      </c>
      <c r="X527" s="65">
        <f>$FE$832</f>
        <v>2881.9</v>
      </c>
      <c r="Y527" s="410" t="s">
        <v>18</v>
      </c>
      <c r="Z527" s="106" t="s">
        <v>653</v>
      </c>
      <c r="AB527" s="65">
        <f>$IZ$838</f>
        <v>1557.5</v>
      </c>
      <c r="AC527" s="410" t="s">
        <v>18</v>
      </c>
      <c r="AD527" s="106" t="s">
        <v>2718</v>
      </c>
      <c r="AF527" s="65">
        <f>$AKI$844</f>
        <v>1221.6999999999998</v>
      </c>
      <c r="AG527" s="410" t="s">
        <v>18</v>
      </c>
      <c r="AH527" s="106" t="s">
        <v>2716</v>
      </c>
      <c r="AJ527" s="65">
        <f>$APE$850</f>
        <v>811.59999999999991</v>
      </c>
      <c r="AK527" s="410" t="s">
        <v>18</v>
      </c>
      <c r="AL527" s="106" t="s">
        <v>2196</v>
      </c>
      <c r="AN527" s="65">
        <f>$ZY$856</f>
        <v>625.59999999999991</v>
      </c>
      <c r="AO527" s="410" t="s">
        <v>18</v>
      </c>
      <c r="AP527" s="106" t="s">
        <v>2711</v>
      </c>
      <c r="AR527" s="65">
        <f>$AJQ$862</f>
        <v>1381.5</v>
      </c>
      <c r="AS527" s="410" t="s">
        <v>18</v>
      </c>
      <c r="AT527" s="277" t="s">
        <v>15</v>
      </c>
      <c r="AW527" s="65">
        <f>$LB$868</f>
        <v>941</v>
      </c>
    </row>
    <row r="528" spans="1:49" s="34" customFormat="1" ht="15.75" customHeight="1">
      <c r="A528" s="410" t="s">
        <v>20</v>
      </c>
      <c r="B528" s="106" t="s">
        <v>2701</v>
      </c>
      <c r="D528" s="65">
        <f>$ANL$802</f>
        <v>9072.7999999999993</v>
      </c>
      <c r="E528" s="410" t="s">
        <v>20</v>
      </c>
      <c r="F528" s="276" t="s">
        <v>3629</v>
      </c>
      <c r="H528" s="65">
        <f>$BHE$808</f>
        <v>5622.9</v>
      </c>
      <c r="I528" s="410" t="s">
        <v>20</v>
      </c>
      <c r="J528" s="106" t="s">
        <v>2206</v>
      </c>
      <c r="L528" s="65">
        <f>$XE$814</f>
        <v>6212.3</v>
      </c>
      <c r="M528" s="410" t="s">
        <v>20</v>
      </c>
      <c r="N528" s="276" t="s">
        <v>142</v>
      </c>
      <c r="P528" s="65">
        <f>$DU$820</f>
        <v>2231.3999999999996</v>
      </c>
      <c r="Q528" s="410" t="s">
        <v>20</v>
      </c>
      <c r="R528" s="106" t="s">
        <v>2716</v>
      </c>
      <c r="T528" s="65">
        <f>$APE$826</f>
        <v>3420.5</v>
      </c>
      <c r="U528" s="410" t="s">
        <v>20</v>
      </c>
      <c r="V528" s="106" t="s">
        <v>154</v>
      </c>
      <c r="X528" s="65">
        <f>$AR$832</f>
        <v>2784.1</v>
      </c>
      <c r="Y528" s="410" t="s">
        <v>20</v>
      </c>
      <c r="Z528" s="106" t="s">
        <v>3666</v>
      </c>
      <c r="AB528" s="65">
        <f>$BGD$838</f>
        <v>1556.25</v>
      </c>
      <c r="AC528" s="410" t="s">
        <v>20</v>
      </c>
      <c r="AD528" s="277" t="s">
        <v>2318</v>
      </c>
      <c r="AF528" s="65">
        <f>$OE$844</f>
        <v>1218</v>
      </c>
      <c r="AG528" s="410" t="s">
        <v>20</v>
      </c>
      <c r="AH528" s="106" t="s">
        <v>2725</v>
      </c>
      <c r="AJ528" s="65">
        <f>$ANU$850</f>
        <v>794</v>
      </c>
      <c r="AK528" s="410" t="s">
        <v>20</v>
      </c>
      <c r="AL528" s="106" t="s">
        <v>2718</v>
      </c>
      <c r="AN528" s="65">
        <f>$AKI$856</f>
        <v>623.5</v>
      </c>
      <c r="AO528" s="410" t="s">
        <v>20</v>
      </c>
      <c r="AP528" s="106" t="s">
        <v>2210</v>
      </c>
      <c r="AR528" s="65">
        <f>$TA$862</f>
        <v>1337.3000000000002</v>
      </c>
      <c r="AS528" s="410" t="s">
        <v>20</v>
      </c>
      <c r="AT528" s="277" t="s">
        <v>33</v>
      </c>
      <c r="AW528" s="65">
        <f>$CK$868</f>
        <v>925.9</v>
      </c>
    </row>
    <row r="529" spans="1:49" s="34" customFormat="1" ht="15.75" customHeight="1">
      <c r="A529" s="410" t="s">
        <v>22</v>
      </c>
      <c r="B529" s="277" t="s">
        <v>1653</v>
      </c>
      <c r="D529" s="65">
        <f>$FW$802</f>
        <v>9065</v>
      </c>
      <c r="E529" s="410" t="s">
        <v>22</v>
      </c>
      <c r="F529" s="106" t="s">
        <v>2703</v>
      </c>
      <c r="H529" s="65">
        <f>$AKR$808</f>
        <v>5585.9</v>
      </c>
      <c r="I529" s="410" t="s">
        <v>22</v>
      </c>
      <c r="J529" s="105" t="s">
        <v>1345</v>
      </c>
      <c r="L529" s="65">
        <f>$PO$814</f>
        <v>6175.5999999999995</v>
      </c>
      <c r="M529" s="410" t="s">
        <v>22</v>
      </c>
      <c r="N529" s="276" t="s">
        <v>3613</v>
      </c>
      <c r="P529" s="65">
        <f>$BBH$820</f>
        <v>2202.1999999999998</v>
      </c>
      <c r="Q529" s="410" t="s">
        <v>22</v>
      </c>
      <c r="R529" s="105" t="s">
        <v>1346</v>
      </c>
      <c r="T529" s="65">
        <f>$QY$826</f>
        <v>3388.8</v>
      </c>
      <c r="U529" s="410" t="s">
        <v>22</v>
      </c>
      <c r="V529" s="276" t="s">
        <v>3636</v>
      </c>
      <c r="X529" s="65">
        <f>$AZF$832</f>
        <v>2723.7000000000003</v>
      </c>
      <c r="Y529" s="410" t="s">
        <v>22</v>
      </c>
      <c r="Z529" s="276" t="s">
        <v>21</v>
      </c>
      <c r="AB529" s="65">
        <f>$Q$838</f>
        <v>1551.3000000000002</v>
      </c>
      <c r="AC529" s="410" t="s">
        <v>22</v>
      </c>
      <c r="AD529" s="106" t="s">
        <v>2726</v>
      </c>
      <c r="AF529" s="65">
        <f>$ALS$844</f>
        <v>1211.3</v>
      </c>
      <c r="AG529" s="410" t="s">
        <v>22</v>
      </c>
      <c r="AH529" s="105" t="s">
        <v>1344</v>
      </c>
      <c r="AJ529" s="65">
        <f>$GX$850</f>
        <v>785</v>
      </c>
      <c r="AK529" s="410" t="s">
        <v>22</v>
      </c>
      <c r="AL529" s="106" t="s">
        <v>2189</v>
      </c>
      <c r="AN529" s="65">
        <f>$ASZ$856</f>
        <v>621.1</v>
      </c>
      <c r="AO529" s="410" t="s">
        <v>22</v>
      </c>
      <c r="AP529" s="106" t="s">
        <v>2707</v>
      </c>
      <c r="AR529" s="65">
        <f>$AHO$862</f>
        <v>1290.6000000000001</v>
      </c>
      <c r="AS529" s="410" t="s">
        <v>22</v>
      </c>
      <c r="AT529" s="106" t="s">
        <v>2206</v>
      </c>
      <c r="AW529" s="65">
        <f>$XE$868</f>
        <v>924.99999999999989</v>
      </c>
    </row>
    <row r="530" spans="1:49" s="34" customFormat="1" ht="15.75" customHeight="1">
      <c r="A530" s="410" t="s">
        <v>24</v>
      </c>
      <c r="B530" s="276" t="s">
        <v>3617</v>
      </c>
      <c r="D530" s="65">
        <f>$BCR$802</f>
        <v>9042.7000000000007</v>
      </c>
      <c r="E530" s="410" t="s">
        <v>24</v>
      </c>
      <c r="F530" s="276" t="s">
        <v>3605</v>
      </c>
      <c r="H530" s="65">
        <f>$AYE$808</f>
        <v>5574.2</v>
      </c>
      <c r="I530" s="410" t="s">
        <v>24</v>
      </c>
      <c r="J530" s="106" t="s">
        <v>2700</v>
      </c>
      <c r="L530" s="65">
        <f>$AMK$814</f>
        <v>6156.4</v>
      </c>
      <c r="M530" s="410" t="s">
        <v>24</v>
      </c>
      <c r="N530" s="106" t="s">
        <v>2199</v>
      </c>
      <c r="P530" s="65">
        <f>$WM$820</f>
        <v>2184.5</v>
      </c>
      <c r="Q530" s="410" t="s">
        <v>24</v>
      </c>
      <c r="R530" s="106" t="s">
        <v>654</v>
      </c>
      <c r="T530" s="65">
        <f>$HP$826</f>
        <v>3373.8999999999996</v>
      </c>
      <c r="U530" s="410" t="s">
        <v>24</v>
      </c>
      <c r="V530" s="106" t="s">
        <v>2210</v>
      </c>
      <c r="X530" s="65">
        <f>$TA$832</f>
        <v>2709.6</v>
      </c>
      <c r="Y530" s="410" t="s">
        <v>24</v>
      </c>
      <c r="Z530" s="106" t="s">
        <v>2705</v>
      </c>
      <c r="AB530" s="65">
        <f>$AJZ$838</f>
        <v>1550.2</v>
      </c>
      <c r="AC530" s="410" t="s">
        <v>24</v>
      </c>
      <c r="AD530" s="106" t="s">
        <v>141</v>
      </c>
      <c r="AF530" s="65">
        <f>$GO$844</f>
        <v>1205.3</v>
      </c>
      <c r="AG530" s="410" t="s">
        <v>24</v>
      </c>
      <c r="AH530" s="106" t="s">
        <v>2710</v>
      </c>
      <c r="AJ530" s="65">
        <f>$AMB$850</f>
        <v>776.6</v>
      </c>
      <c r="AK530" s="410" t="s">
        <v>24</v>
      </c>
      <c r="AL530" s="276" t="s">
        <v>142</v>
      </c>
      <c r="AN530" s="65">
        <f>$DU$856</f>
        <v>620.30000000000007</v>
      </c>
      <c r="AO530" s="410" t="s">
        <v>24</v>
      </c>
      <c r="AP530" s="106" t="s">
        <v>2197</v>
      </c>
      <c r="AR530" s="65">
        <f>$ABI$862</f>
        <v>1259.8999999999999</v>
      </c>
      <c r="AS530" s="410" t="s">
        <v>24</v>
      </c>
      <c r="AT530" s="105" t="s">
        <v>1337</v>
      </c>
      <c r="AW530" s="65">
        <f>$H$868</f>
        <v>922.3</v>
      </c>
    </row>
    <row r="531" spans="1:49" s="34" customFormat="1" ht="15.75" customHeight="1">
      <c r="A531" s="410" t="s">
        <v>26</v>
      </c>
      <c r="B531" s="276" t="s">
        <v>3625</v>
      </c>
      <c r="D531" s="65">
        <f>$BFL$802</f>
        <v>9037.5</v>
      </c>
      <c r="E531" s="410" t="s">
        <v>26</v>
      </c>
      <c r="F531" s="106" t="s">
        <v>704</v>
      </c>
      <c r="H531" s="65">
        <f>$DC$808</f>
        <v>5555.3</v>
      </c>
      <c r="I531" s="410" t="s">
        <v>26</v>
      </c>
      <c r="J531" s="277" t="s">
        <v>31</v>
      </c>
      <c r="L531" s="65">
        <f>$CB$814</f>
        <v>6089.6999999999989</v>
      </c>
      <c r="M531" s="410" t="s">
        <v>26</v>
      </c>
      <c r="N531" s="106" t="s">
        <v>2708</v>
      </c>
      <c r="P531" s="65">
        <f>$AOV$820</f>
        <v>2163.6</v>
      </c>
      <c r="Q531" s="410" t="s">
        <v>26</v>
      </c>
      <c r="R531" s="106" t="s">
        <v>2722</v>
      </c>
      <c r="T531" s="65">
        <f>$AOD$826</f>
        <v>3347.5999999999995</v>
      </c>
      <c r="U531" s="410" t="s">
        <v>26</v>
      </c>
      <c r="V531" s="105" t="s">
        <v>1344</v>
      </c>
      <c r="X531" s="65">
        <f>$GX$832</f>
        <v>2704</v>
      </c>
      <c r="Y531" s="410" t="s">
        <v>26</v>
      </c>
      <c r="Z531" s="106" t="s">
        <v>2702</v>
      </c>
      <c r="AB531" s="65">
        <f>$ALA$838</f>
        <v>1517.1000000000001</v>
      </c>
      <c r="AC531" s="410" t="s">
        <v>26</v>
      </c>
      <c r="AD531" s="106" t="s">
        <v>2701</v>
      </c>
      <c r="AF531" s="65">
        <f>$ANL$844</f>
        <v>1193.7</v>
      </c>
      <c r="AG531" s="410" t="s">
        <v>26</v>
      </c>
      <c r="AH531" s="106" t="s">
        <v>3614</v>
      </c>
      <c r="AJ531" s="65">
        <f>$BBQ$850</f>
        <v>771.4</v>
      </c>
      <c r="AK531" s="410" t="s">
        <v>26</v>
      </c>
      <c r="AL531" s="277" t="s">
        <v>11</v>
      </c>
      <c r="AN531" s="65">
        <f>$FE$856</f>
        <v>618.6</v>
      </c>
      <c r="AO531" s="410" t="s">
        <v>26</v>
      </c>
      <c r="AP531" s="106" t="s">
        <v>667</v>
      </c>
      <c r="AR531" s="65">
        <f>$JR$862</f>
        <v>1219.5999999999999</v>
      </c>
      <c r="AS531" s="410" t="s">
        <v>26</v>
      </c>
      <c r="AT531" s="277" t="s">
        <v>1655</v>
      </c>
      <c r="AW531" s="65">
        <f>$ED$868</f>
        <v>918.00000000000011</v>
      </c>
    </row>
    <row r="532" spans="1:49" s="34" customFormat="1" ht="15.75" customHeight="1">
      <c r="A532" s="410" t="s">
        <v>28</v>
      </c>
      <c r="B532" s="276" t="s">
        <v>3605</v>
      </c>
      <c r="D532" s="65">
        <f>$AYE$802</f>
        <v>9012.4000000000015</v>
      </c>
      <c r="E532" s="410" t="s">
        <v>28</v>
      </c>
      <c r="F532" s="106" t="s">
        <v>2700</v>
      </c>
      <c r="H532" s="65">
        <f>$AMK$808</f>
        <v>5507.6</v>
      </c>
      <c r="I532" s="410" t="s">
        <v>28</v>
      </c>
      <c r="J532" s="106" t="s">
        <v>2720</v>
      </c>
      <c r="L532" s="65">
        <f>$AGN$814</f>
        <v>6038.7999999999993</v>
      </c>
      <c r="M532" s="410" t="s">
        <v>28</v>
      </c>
      <c r="N532" s="106" t="s">
        <v>2719</v>
      </c>
      <c r="P532" s="65">
        <f>$APN$820</f>
        <v>2157.6</v>
      </c>
      <c r="Q532" s="410" t="s">
        <v>28</v>
      </c>
      <c r="R532" s="276" t="s">
        <v>3623</v>
      </c>
      <c r="T532" s="65">
        <f>$BET$826</f>
        <v>3338.4</v>
      </c>
      <c r="U532" s="410" t="s">
        <v>28</v>
      </c>
      <c r="V532" s="106" t="s">
        <v>2717</v>
      </c>
      <c r="X532" s="65">
        <f>$AIP$832</f>
        <v>2692</v>
      </c>
      <c r="Y532" s="410" t="s">
        <v>28</v>
      </c>
      <c r="Z532" s="106" t="s">
        <v>141</v>
      </c>
      <c r="AB532" s="65">
        <f>$GO$838</f>
        <v>1487.55</v>
      </c>
      <c r="AC532" s="410" t="s">
        <v>28</v>
      </c>
      <c r="AD532" s="106" t="s">
        <v>2710</v>
      </c>
      <c r="AF532" s="65">
        <f>$AMB$844</f>
        <v>1173.0999999999999</v>
      </c>
      <c r="AG532" s="410" t="s">
        <v>28</v>
      </c>
      <c r="AH532" s="106" t="s">
        <v>667</v>
      </c>
      <c r="AJ532" s="65">
        <f>$JR$850</f>
        <v>765.40000000000009</v>
      </c>
      <c r="AK532" s="410" t="s">
        <v>28</v>
      </c>
      <c r="AL532" s="277" t="s">
        <v>17</v>
      </c>
      <c r="AN532" s="65">
        <f>$EM$856</f>
        <v>614.19999999999993</v>
      </c>
      <c r="AO532" s="410" t="s">
        <v>28</v>
      </c>
      <c r="AP532" s="105" t="s">
        <v>1337</v>
      </c>
      <c r="AR532" s="65">
        <f>$H$862</f>
        <v>1202</v>
      </c>
      <c r="AS532" s="410" t="s">
        <v>28</v>
      </c>
      <c r="AT532" s="276" t="s">
        <v>3615</v>
      </c>
      <c r="AW532" s="65">
        <f>$BBZ$868</f>
        <v>903.7</v>
      </c>
    </row>
    <row r="533" spans="1:49" s="34" customFormat="1" ht="15.75" customHeight="1">
      <c r="A533" s="410" t="s">
        <v>30</v>
      </c>
      <c r="B533" s="277" t="s">
        <v>1655</v>
      </c>
      <c r="D533" s="65">
        <f>$ED$802</f>
        <v>8995.7000000000007</v>
      </c>
      <c r="E533" s="410" t="s">
        <v>30</v>
      </c>
      <c r="F533" s="106" t="s">
        <v>2719</v>
      </c>
      <c r="H533" s="65">
        <f>$APN$808</f>
        <v>5503.2999999999993</v>
      </c>
      <c r="I533" s="410" t="s">
        <v>30</v>
      </c>
      <c r="J533" s="106" t="s">
        <v>2210</v>
      </c>
      <c r="L533" s="65">
        <f>$TA$814</f>
        <v>5945</v>
      </c>
      <c r="M533" s="410" t="s">
        <v>30</v>
      </c>
      <c r="N533" s="106" t="s">
        <v>2718</v>
      </c>
      <c r="P533" s="65">
        <f>$AKI$820</f>
        <v>2157.1</v>
      </c>
      <c r="Q533" s="410" t="s">
        <v>30</v>
      </c>
      <c r="R533" s="106" t="s">
        <v>2713</v>
      </c>
      <c r="T533" s="65">
        <f>$AMT$826</f>
        <v>3314.8</v>
      </c>
      <c r="U533" s="410" t="s">
        <v>30</v>
      </c>
      <c r="V533" s="105" t="s">
        <v>1351</v>
      </c>
      <c r="X533" s="65">
        <f>$AI$832</f>
        <v>2638.5</v>
      </c>
      <c r="Y533" s="410" t="s">
        <v>30</v>
      </c>
      <c r="Z533" s="106" t="s">
        <v>638</v>
      </c>
      <c r="AB533" s="65">
        <f>$JI$838</f>
        <v>1470.2999999999997</v>
      </c>
      <c r="AC533" s="410" t="s">
        <v>30</v>
      </c>
      <c r="AD533" s="106" t="s">
        <v>2717</v>
      </c>
      <c r="AF533" s="65">
        <f>$AIP$844</f>
        <v>1172.5</v>
      </c>
      <c r="AG533" s="410" t="s">
        <v>30</v>
      </c>
      <c r="AH533" s="106" t="s">
        <v>2211</v>
      </c>
      <c r="AJ533" s="65">
        <f>$AAH$850</f>
        <v>754.80000000000007</v>
      </c>
      <c r="AK533" s="410" t="s">
        <v>30</v>
      </c>
      <c r="AL533" s="276" t="s">
        <v>3621</v>
      </c>
      <c r="AN533" s="65">
        <f>$BEB$856</f>
        <v>608.5</v>
      </c>
      <c r="AO533" s="410" t="s">
        <v>30</v>
      </c>
      <c r="AP533" s="106" t="s">
        <v>2191</v>
      </c>
      <c r="AR533" s="65">
        <f>$XN$862</f>
        <v>1181.3</v>
      </c>
      <c r="AS533" s="410" t="s">
        <v>30</v>
      </c>
      <c r="AT533" s="276" t="s">
        <v>3617</v>
      </c>
      <c r="AW533" s="65">
        <f>$BCR$868</f>
        <v>897.3</v>
      </c>
    </row>
    <row r="534" spans="1:49" s="34" customFormat="1" ht="15.75" customHeight="1">
      <c r="A534" s="410" t="s">
        <v>32</v>
      </c>
      <c r="B534" s="106" t="s">
        <v>2193</v>
      </c>
      <c r="D534" s="65">
        <f>$ADK$802</f>
        <v>8954</v>
      </c>
      <c r="E534" s="410" t="s">
        <v>32</v>
      </c>
      <c r="F534" s="276" t="s">
        <v>3613</v>
      </c>
      <c r="H534" s="65">
        <f>$BBH$808</f>
        <v>5493.7</v>
      </c>
      <c r="I534" s="410" t="s">
        <v>32</v>
      </c>
      <c r="J534" s="106" t="s">
        <v>2702</v>
      </c>
      <c r="L534" s="65">
        <f>$ALA$814</f>
        <v>5934.7</v>
      </c>
      <c r="M534" s="410" t="s">
        <v>32</v>
      </c>
      <c r="N534" s="106" t="s">
        <v>2699</v>
      </c>
      <c r="P534" s="65">
        <f>$ALJ$820</f>
        <v>2145.6999999999998</v>
      </c>
      <c r="Q534" s="410" t="s">
        <v>32</v>
      </c>
      <c r="R534" s="276" t="s">
        <v>3620</v>
      </c>
      <c r="T534" s="65">
        <f>$BDS$826</f>
        <v>3310.5</v>
      </c>
      <c r="U534" s="410" t="s">
        <v>32</v>
      </c>
      <c r="V534" s="106" t="s">
        <v>654</v>
      </c>
      <c r="X534" s="65">
        <f>$HP$832</f>
        <v>2595</v>
      </c>
      <c r="Y534" s="410" t="s">
        <v>32</v>
      </c>
      <c r="Z534" s="277" t="s">
        <v>37</v>
      </c>
      <c r="AB534" s="65">
        <f>$EV$838</f>
        <v>1466.8000000000002</v>
      </c>
      <c r="AC534" s="410" t="s">
        <v>32</v>
      </c>
      <c r="AD534" s="276" t="s">
        <v>3605</v>
      </c>
      <c r="AF534" s="65">
        <f>$AYE$844</f>
        <v>1169.0999999999999</v>
      </c>
      <c r="AG534" s="410" t="s">
        <v>32</v>
      </c>
      <c r="AH534" s="106" t="s">
        <v>2705</v>
      </c>
      <c r="AJ534" s="65">
        <f>$AJZ$850</f>
        <v>748.1</v>
      </c>
      <c r="AK534" s="410" t="s">
        <v>32</v>
      </c>
      <c r="AL534" s="106" t="s">
        <v>2712</v>
      </c>
      <c r="AN534" s="65">
        <f>$AHX$856</f>
        <v>607.80000000000007</v>
      </c>
      <c r="AO534" s="410" t="s">
        <v>32</v>
      </c>
      <c r="AP534" s="106" t="s">
        <v>704</v>
      </c>
      <c r="AR534" s="65">
        <f>$DC$862</f>
        <v>1180.1000000000001</v>
      </c>
      <c r="AS534" s="410" t="s">
        <v>32</v>
      </c>
      <c r="AT534" s="106" t="s">
        <v>2716</v>
      </c>
      <c r="AW534" s="65">
        <f>$APE$868</f>
        <v>877.1</v>
      </c>
    </row>
    <row r="535" spans="1:49" s="34" customFormat="1" ht="15.75" customHeight="1">
      <c r="A535" s="410" t="s">
        <v>34</v>
      </c>
      <c r="B535" s="106" t="s">
        <v>686</v>
      </c>
      <c r="D535" s="65">
        <f>$PX$802</f>
        <v>8954</v>
      </c>
      <c r="E535" s="410" t="s">
        <v>34</v>
      </c>
      <c r="F535" s="106" t="s">
        <v>2725</v>
      </c>
      <c r="H535" s="65">
        <f>$ANU$808</f>
        <v>5434</v>
      </c>
      <c r="I535" s="410" t="s">
        <v>34</v>
      </c>
      <c r="J535" s="105" t="s">
        <v>1351</v>
      </c>
      <c r="L535" s="65">
        <f>$AI$814</f>
        <v>5902.7</v>
      </c>
      <c r="M535" s="410" t="s">
        <v>34</v>
      </c>
      <c r="N535" s="106" t="s">
        <v>2720</v>
      </c>
      <c r="P535" s="65">
        <f>$AGN$820</f>
        <v>2141.7000000000003</v>
      </c>
      <c r="Q535" s="410" t="s">
        <v>34</v>
      </c>
      <c r="R535" s="106" t="s">
        <v>2718</v>
      </c>
      <c r="T535" s="65">
        <f>$AKI$826</f>
        <v>3305.7</v>
      </c>
      <c r="U535" s="410" t="s">
        <v>34</v>
      </c>
      <c r="V535" s="106" t="s">
        <v>2705</v>
      </c>
      <c r="X535" s="65">
        <f>$AJZ$832</f>
        <v>2576.5</v>
      </c>
      <c r="Y535" s="410" t="s">
        <v>34</v>
      </c>
      <c r="Z535" s="106" t="s">
        <v>654</v>
      </c>
      <c r="AB535" s="65">
        <f>$HP$838</f>
        <v>1461.8</v>
      </c>
      <c r="AC535" s="410" t="s">
        <v>34</v>
      </c>
      <c r="AD535" s="277" t="s">
        <v>31</v>
      </c>
      <c r="AF535" s="65">
        <f>$CB$844</f>
        <v>1149.1000000000001</v>
      </c>
      <c r="AG535" s="410" t="s">
        <v>34</v>
      </c>
      <c r="AH535" s="276" t="s">
        <v>143</v>
      </c>
      <c r="AJ535" s="65">
        <f>$FN$850</f>
        <v>738.69999999999993</v>
      </c>
      <c r="AK535" s="410" t="s">
        <v>34</v>
      </c>
      <c r="AL535" s="276" t="s">
        <v>3612</v>
      </c>
      <c r="AN535" s="65">
        <f>$BAY$856</f>
        <v>604.5</v>
      </c>
      <c r="AO535" s="410" t="s">
        <v>34</v>
      </c>
      <c r="AP535" s="105" t="s">
        <v>1349</v>
      </c>
      <c r="AR535" s="65">
        <f>$LT$862</f>
        <v>1145.5999999999999</v>
      </c>
      <c r="AS535" s="410" t="s">
        <v>34</v>
      </c>
      <c r="AT535" s="276" t="s">
        <v>3620</v>
      </c>
      <c r="AW535" s="65">
        <f>$BDS$868</f>
        <v>876.5</v>
      </c>
    </row>
    <row r="536" spans="1:49" s="34" customFormat="1" ht="15.75" customHeight="1">
      <c r="A536" s="410" t="s">
        <v>36</v>
      </c>
      <c r="B536" s="276" t="s">
        <v>3613</v>
      </c>
      <c r="D536" s="65">
        <f>$BBH$802</f>
        <v>8948.7999999999993</v>
      </c>
      <c r="E536" s="410" t="s">
        <v>36</v>
      </c>
      <c r="F536" s="106" t="s">
        <v>2205</v>
      </c>
      <c r="H536" s="65">
        <f>$AAZ$808</f>
        <v>5410.7000000000007</v>
      </c>
      <c r="I536" s="410" t="s">
        <v>36</v>
      </c>
      <c r="J536" s="106" t="s">
        <v>2718</v>
      </c>
      <c r="L536" s="65">
        <f>$AKI$814</f>
        <v>5895.7999999999993</v>
      </c>
      <c r="M536" s="410" t="s">
        <v>36</v>
      </c>
      <c r="N536" s="106" t="s">
        <v>683</v>
      </c>
      <c r="P536" s="65">
        <f>$Z$820</f>
        <v>2133.9</v>
      </c>
      <c r="Q536" s="410" t="s">
        <v>36</v>
      </c>
      <c r="R536" s="105" t="s">
        <v>1337</v>
      </c>
      <c r="T536" s="65">
        <f>$H$826</f>
        <v>3290.75</v>
      </c>
      <c r="U536" s="410" t="s">
        <v>36</v>
      </c>
      <c r="V536" s="105" t="s">
        <v>1349</v>
      </c>
      <c r="X536" s="65">
        <f>$LT$832</f>
        <v>2530.4</v>
      </c>
      <c r="Y536" s="410" t="s">
        <v>36</v>
      </c>
      <c r="Z536" s="106" t="s">
        <v>2700</v>
      </c>
      <c r="AB536" s="65">
        <f>$AMK$838</f>
        <v>1458.6000000000001</v>
      </c>
      <c r="AC536" s="410" t="s">
        <v>36</v>
      </c>
      <c r="AD536" s="276" t="s">
        <v>3604</v>
      </c>
      <c r="AF536" s="65">
        <f>$AXV$844</f>
        <v>1142.5</v>
      </c>
      <c r="AG536" s="410" t="s">
        <v>36</v>
      </c>
      <c r="AH536" s="106" t="s">
        <v>687</v>
      </c>
      <c r="AJ536" s="65">
        <f>$BS$850</f>
        <v>729</v>
      </c>
      <c r="AK536" s="410" t="s">
        <v>36</v>
      </c>
      <c r="AL536" s="276" t="s">
        <v>3619</v>
      </c>
      <c r="AN536" s="65">
        <f>$BDJ$856</f>
        <v>602</v>
      </c>
      <c r="AO536" s="410" t="s">
        <v>36</v>
      </c>
      <c r="AP536" s="277" t="s">
        <v>15</v>
      </c>
      <c r="AR536" s="65">
        <f>$LB$862</f>
        <v>1140.8</v>
      </c>
      <c r="AS536" s="410" t="s">
        <v>36</v>
      </c>
      <c r="AT536" s="106" t="s">
        <v>2703</v>
      </c>
      <c r="AW536" s="65">
        <f>$AKR$868</f>
        <v>868.69999999999993</v>
      </c>
    </row>
    <row r="537" spans="1:49" s="34" customFormat="1" ht="15.75" customHeight="1">
      <c r="A537" s="410" t="s">
        <v>38</v>
      </c>
      <c r="B537" s="106" t="s">
        <v>2194</v>
      </c>
      <c r="D537" s="65">
        <f>$ABR$802</f>
        <v>8948.2000000000007</v>
      </c>
      <c r="E537" s="410" t="s">
        <v>38</v>
      </c>
      <c r="F537" s="276" t="s">
        <v>3620</v>
      </c>
      <c r="H537" s="65">
        <f>$BDS$808</f>
        <v>5406.6999999999989</v>
      </c>
      <c r="I537" s="410" t="s">
        <v>38</v>
      </c>
      <c r="J537" s="106" t="s">
        <v>2192</v>
      </c>
      <c r="L537" s="65">
        <f>$WV$814</f>
        <v>5834.1</v>
      </c>
      <c r="M537" s="410" t="s">
        <v>38</v>
      </c>
      <c r="N537" s="106" t="s">
        <v>2721</v>
      </c>
      <c r="P537" s="65">
        <f>$AIG$820</f>
        <v>2130</v>
      </c>
      <c r="Q537" s="410" t="s">
        <v>38</v>
      </c>
      <c r="R537" s="106" t="s">
        <v>2710</v>
      </c>
      <c r="T537" s="65">
        <f>$AMB$826</f>
        <v>3290.2</v>
      </c>
      <c r="U537" s="410" t="s">
        <v>38</v>
      </c>
      <c r="V537" s="276" t="s">
        <v>3602</v>
      </c>
      <c r="X537" s="65">
        <f>$AXD$832</f>
        <v>2455.8000000000002</v>
      </c>
      <c r="Y537" s="410" t="s">
        <v>38</v>
      </c>
      <c r="Z537" s="276" t="s">
        <v>3610</v>
      </c>
      <c r="AB537" s="65">
        <f>$BAG$838</f>
        <v>1450.5</v>
      </c>
      <c r="AC537" s="410" t="s">
        <v>38</v>
      </c>
      <c r="AD537" s="106" t="s">
        <v>638</v>
      </c>
      <c r="AF537" s="65">
        <f>$JI$844</f>
        <v>1139.0999999999999</v>
      </c>
      <c r="AG537" s="410" t="s">
        <v>38</v>
      </c>
      <c r="AH537" s="106" t="s">
        <v>2714</v>
      </c>
      <c r="AJ537" s="65">
        <f>$AIY$850</f>
        <v>724.2</v>
      </c>
      <c r="AK537" s="410" t="s">
        <v>38</v>
      </c>
      <c r="AL537" s="106" t="s">
        <v>2709</v>
      </c>
      <c r="AN537" s="65">
        <f>$ANC$856</f>
        <v>597.70000000000005</v>
      </c>
      <c r="AO537" s="410" t="s">
        <v>38</v>
      </c>
      <c r="AP537" s="106" t="s">
        <v>2717</v>
      </c>
      <c r="AR537" s="65">
        <f>$AIP$862</f>
        <v>1139.1000000000001</v>
      </c>
      <c r="AS537" s="410" t="s">
        <v>38</v>
      </c>
      <c r="AT537" s="106" t="s">
        <v>694</v>
      </c>
      <c r="AW537" s="65">
        <f>$RH$868</f>
        <v>862.59999999999991</v>
      </c>
    </row>
    <row r="538" spans="1:49" s="34" customFormat="1" ht="15.75" customHeight="1">
      <c r="A538" s="410" t="s">
        <v>145</v>
      </c>
      <c r="B538" s="106" t="s">
        <v>669</v>
      </c>
      <c r="D538" s="65">
        <f>$ML$802</f>
        <v>8906.6</v>
      </c>
      <c r="E538" s="410" t="s">
        <v>145</v>
      </c>
      <c r="F538" s="276" t="s">
        <v>3601</v>
      </c>
      <c r="H538" s="65">
        <f>$AWU$808</f>
        <v>5405.7</v>
      </c>
      <c r="I538" s="410" t="s">
        <v>145</v>
      </c>
      <c r="J538" s="106" t="s">
        <v>667</v>
      </c>
      <c r="L538" s="65">
        <f>$JR$814</f>
        <v>5795.5999999999985</v>
      </c>
      <c r="M538" s="410" t="s">
        <v>145</v>
      </c>
      <c r="N538" s="106" t="s">
        <v>2704</v>
      </c>
      <c r="P538" s="65">
        <f>$AHF$820</f>
        <v>2123.4</v>
      </c>
      <c r="Q538" s="410" t="s">
        <v>145</v>
      </c>
      <c r="R538" s="276" t="s">
        <v>3610</v>
      </c>
      <c r="T538" s="65">
        <f>$BAG$826</f>
        <v>3271.1</v>
      </c>
      <c r="U538" s="410" t="s">
        <v>145</v>
      </c>
      <c r="V538" s="106" t="s">
        <v>2711</v>
      </c>
      <c r="X538" s="65">
        <f>$AJQ$832</f>
        <v>2449.8000000000002</v>
      </c>
      <c r="Y538" s="410" t="s">
        <v>145</v>
      </c>
      <c r="Z538" s="106" t="s">
        <v>2720</v>
      </c>
      <c r="AB538" s="65">
        <f>$AGN$838</f>
        <v>1450.15</v>
      </c>
      <c r="AC538" s="410" t="s">
        <v>145</v>
      </c>
      <c r="AD538" s="277" t="s">
        <v>1649</v>
      </c>
      <c r="AF538" s="65">
        <f>$KS$844</f>
        <v>1123</v>
      </c>
      <c r="AG538" s="410" t="s">
        <v>145</v>
      </c>
      <c r="AH538" s="276" t="s">
        <v>3611</v>
      </c>
      <c r="AJ538" s="65">
        <f>$BAP$850</f>
        <v>711.7</v>
      </c>
      <c r="AK538" s="410" t="s">
        <v>145</v>
      </c>
      <c r="AL538" s="106" t="s">
        <v>2715</v>
      </c>
      <c r="AN538" s="65">
        <f>$AGE$856</f>
        <v>597.70000000000005</v>
      </c>
      <c r="AO538" s="410" t="s">
        <v>145</v>
      </c>
      <c r="AP538" s="106" t="s">
        <v>2710</v>
      </c>
      <c r="AR538" s="65">
        <f>$AMB$862</f>
        <v>1102.3000000000002</v>
      </c>
      <c r="AS538" s="410" t="s">
        <v>145</v>
      </c>
      <c r="AT538" s="106" t="s">
        <v>2717</v>
      </c>
      <c r="AW538" s="65">
        <f>$AIP$868</f>
        <v>847.4</v>
      </c>
    </row>
    <row r="539" spans="1:49" s="34" customFormat="1" ht="15.75" customHeight="1">
      <c r="A539" s="410" t="s">
        <v>146</v>
      </c>
      <c r="B539" s="276" t="s">
        <v>3602</v>
      </c>
      <c r="D539" s="65">
        <f>$AXD$802</f>
        <v>8814.1</v>
      </c>
      <c r="E539" s="410" t="s">
        <v>146</v>
      </c>
      <c r="F539" s="106" t="s">
        <v>3603</v>
      </c>
      <c r="H539" s="65">
        <f>$AXM$808</f>
        <v>5401.7</v>
      </c>
      <c r="I539" s="410" t="s">
        <v>146</v>
      </c>
      <c r="J539" s="106" t="s">
        <v>153</v>
      </c>
      <c r="L539" s="65">
        <f>$SR$814</f>
        <v>5768.7000000000007</v>
      </c>
      <c r="M539" s="410" t="s">
        <v>146</v>
      </c>
      <c r="N539" s="106" t="s">
        <v>686</v>
      </c>
      <c r="P539" s="65">
        <f>$PX$820</f>
        <v>2122.1</v>
      </c>
      <c r="Q539" s="410" t="s">
        <v>146</v>
      </c>
      <c r="R539" s="106" t="s">
        <v>141</v>
      </c>
      <c r="T539" s="65">
        <f>$GO$826</f>
        <v>3253</v>
      </c>
      <c r="U539" s="410" t="s">
        <v>146</v>
      </c>
      <c r="V539" s="277" t="s">
        <v>2318</v>
      </c>
      <c r="X539" s="65">
        <f>$OE$832</f>
        <v>2446</v>
      </c>
      <c r="Y539" s="410" t="s">
        <v>146</v>
      </c>
      <c r="Z539" s="106" t="s">
        <v>2714</v>
      </c>
      <c r="AB539" s="65">
        <f>$AIY$838</f>
        <v>1440.1999999999998</v>
      </c>
      <c r="AC539" s="410" t="s">
        <v>146</v>
      </c>
      <c r="AD539" s="106" t="s">
        <v>654</v>
      </c>
      <c r="AF539" s="65">
        <f>$HP$844</f>
        <v>1120.8</v>
      </c>
      <c r="AG539" s="410" t="s">
        <v>146</v>
      </c>
      <c r="AH539" s="106" t="s">
        <v>2189</v>
      </c>
      <c r="AJ539" s="65">
        <f>$ASZ$850</f>
        <v>707.40000000000009</v>
      </c>
      <c r="AK539" s="410" t="s">
        <v>146</v>
      </c>
      <c r="AL539" s="106" t="s">
        <v>2714</v>
      </c>
      <c r="AN539" s="65">
        <f>$AIY$856</f>
        <v>597.70000000000005</v>
      </c>
      <c r="AO539" s="410" t="s">
        <v>146</v>
      </c>
      <c r="AP539" s="277" t="s">
        <v>1655</v>
      </c>
      <c r="AR539" s="65">
        <f>$ED$862</f>
        <v>1088.5</v>
      </c>
      <c r="AS539" s="410" t="s">
        <v>146</v>
      </c>
      <c r="AT539" s="106" t="s">
        <v>667</v>
      </c>
      <c r="AW539" s="65">
        <f>$JR$868</f>
        <v>844.3</v>
      </c>
    </row>
    <row r="540" spans="1:49" s="34" customFormat="1" ht="15.75" customHeight="1">
      <c r="A540" s="410" t="s">
        <v>147</v>
      </c>
      <c r="B540" s="106" t="s">
        <v>2197</v>
      </c>
      <c r="D540" s="65">
        <f>$ABI$802</f>
        <v>8814.1</v>
      </c>
      <c r="E540" s="410" t="s">
        <v>147</v>
      </c>
      <c r="F540" s="277" t="s">
        <v>15</v>
      </c>
      <c r="H540" s="65">
        <f>$LB$808</f>
        <v>5369.4</v>
      </c>
      <c r="I540" s="410" t="s">
        <v>147</v>
      </c>
      <c r="J540" s="106" t="s">
        <v>2701</v>
      </c>
      <c r="L540" s="65">
        <f>$ANL$814</f>
        <v>5642.4</v>
      </c>
      <c r="M540" s="410" t="s">
        <v>147</v>
      </c>
      <c r="N540" s="106" t="s">
        <v>2702</v>
      </c>
      <c r="P540" s="65">
        <f>$ALA$820</f>
        <v>2112.5</v>
      </c>
      <c r="Q540" s="410" t="s">
        <v>147</v>
      </c>
      <c r="R540" s="277" t="s">
        <v>11</v>
      </c>
      <c r="T540" s="65">
        <f>$FE$826</f>
        <v>3211.6499999999996</v>
      </c>
      <c r="U540" s="410" t="s">
        <v>147</v>
      </c>
      <c r="V540" s="277" t="s">
        <v>37</v>
      </c>
      <c r="X540" s="65">
        <f>$EV$832</f>
        <v>2437.1</v>
      </c>
      <c r="Y540" s="410" t="s">
        <v>147</v>
      </c>
      <c r="Z540" s="276" t="s">
        <v>143</v>
      </c>
      <c r="AB540" s="65">
        <f>$FN$838</f>
        <v>1429.5</v>
      </c>
      <c r="AC540" s="410" t="s">
        <v>147</v>
      </c>
      <c r="AD540" s="276" t="s">
        <v>3601</v>
      </c>
      <c r="AF540" s="65">
        <f>$AWU$844</f>
        <v>1105.3000000000002</v>
      </c>
      <c r="AG540" s="410" t="s">
        <v>147</v>
      </c>
      <c r="AH540" s="106" t="s">
        <v>3618</v>
      </c>
      <c r="AJ540" s="65">
        <f>$BDA$850</f>
        <v>694.9</v>
      </c>
      <c r="AK540" s="410" t="s">
        <v>147</v>
      </c>
      <c r="AL540" s="106" t="s">
        <v>3603</v>
      </c>
      <c r="AN540" s="65">
        <f>$AXM$856</f>
        <v>592.70000000000005</v>
      </c>
      <c r="AO540" s="410" t="s">
        <v>147</v>
      </c>
      <c r="AP540" s="106" t="s">
        <v>669</v>
      </c>
      <c r="AR540" s="65">
        <f>$ML$862</f>
        <v>1068.8</v>
      </c>
      <c r="AS540" s="410" t="s">
        <v>147</v>
      </c>
      <c r="AT540" s="106" t="s">
        <v>658</v>
      </c>
      <c r="AW540" s="65">
        <f>$KA$868</f>
        <v>839.69999999999993</v>
      </c>
    </row>
    <row r="541" spans="1:49" s="34" customFormat="1" ht="15.75" customHeight="1">
      <c r="A541" s="410" t="s">
        <v>151</v>
      </c>
      <c r="B541" s="277" t="s">
        <v>37</v>
      </c>
      <c r="D541" s="65">
        <f>$EV$802</f>
        <v>8810</v>
      </c>
      <c r="E541" s="410" t="s">
        <v>151</v>
      </c>
      <c r="F541" s="276" t="s">
        <v>3612</v>
      </c>
      <c r="H541" s="65">
        <f>$BAY$808</f>
        <v>5357.9000000000005</v>
      </c>
      <c r="I541" s="410" t="s">
        <v>151</v>
      </c>
      <c r="J541" s="276" t="s">
        <v>21</v>
      </c>
      <c r="L541" s="65">
        <f>$Q$814</f>
        <v>5623.6</v>
      </c>
      <c r="M541" s="410" t="s">
        <v>151</v>
      </c>
      <c r="N541" s="106" t="s">
        <v>700</v>
      </c>
      <c r="P541" s="65">
        <f>$NV$820</f>
        <v>2098</v>
      </c>
      <c r="Q541" s="410" t="s">
        <v>151</v>
      </c>
      <c r="R541" s="277" t="s">
        <v>1653</v>
      </c>
      <c r="T541" s="65">
        <f>$FW$826</f>
        <v>3210.7999999999997</v>
      </c>
      <c r="U541" s="410" t="s">
        <v>151</v>
      </c>
      <c r="V541" s="105" t="s">
        <v>1343</v>
      </c>
      <c r="X541" s="65">
        <f>$IQ$832</f>
        <v>2404</v>
      </c>
      <c r="Y541" s="410" t="s">
        <v>151</v>
      </c>
      <c r="Z541" s="277" t="s">
        <v>1666</v>
      </c>
      <c r="AB541" s="65">
        <f>$ND$838</f>
        <v>1423.3999999999999</v>
      </c>
      <c r="AC541" s="410" t="s">
        <v>151</v>
      </c>
      <c r="AD541" s="276" t="s">
        <v>3636</v>
      </c>
      <c r="AF541" s="65">
        <f>$AZF$844</f>
        <v>1104</v>
      </c>
      <c r="AG541" s="410" t="s">
        <v>151</v>
      </c>
      <c r="AH541" s="106" t="s">
        <v>668</v>
      </c>
      <c r="AJ541" s="65">
        <f>$SI$850</f>
        <v>687.40000000000009</v>
      </c>
      <c r="AK541" s="410" t="s">
        <v>151</v>
      </c>
      <c r="AL541" s="106" t="s">
        <v>683</v>
      </c>
      <c r="AN541" s="65">
        <f>$Z$856</f>
        <v>585.1</v>
      </c>
      <c r="AO541" s="410" t="s">
        <v>151</v>
      </c>
      <c r="AP541" s="276" t="s">
        <v>21</v>
      </c>
      <c r="AR541" s="65">
        <f>$Q$862</f>
        <v>1067.5999999999999</v>
      </c>
      <c r="AS541" s="410" t="s">
        <v>151</v>
      </c>
      <c r="AT541" s="276" t="s">
        <v>3610</v>
      </c>
      <c r="AW541" s="65">
        <f>$BAG$868</f>
        <v>838.7</v>
      </c>
    </row>
    <row r="542" spans="1:49" s="34" customFormat="1" ht="15.75" customHeight="1">
      <c r="A542" s="410" t="s">
        <v>157</v>
      </c>
      <c r="B542" s="106" t="s">
        <v>2199</v>
      </c>
      <c r="D542" s="65">
        <f>$WM$802</f>
        <v>8806.9</v>
      </c>
      <c r="E542" s="410" t="s">
        <v>157</v>
      </c>
      <c r="F542" s="106" t="s">
        <v>2704</v>
      </c>
      <c r="H542" s="65">
        <f>$AHF$808</f>
        <v>5284.7</v>
      </c>
      <c r="I542" s="410" t="s">
        <v>157</v>
      </c>
      <c r="J542" s="276" t="s">
        <v>3627</v>
      </c>
      <c r="L542" s="65">
        <f>$BGM$814</f>
        <v>5590.4</v>
      </c>
      <c r="M542" s="410" t="s">
        <v>157</v>
      </c>
      <c r="N542" s="277" t="s">
        <v>2318</v>
      </c>
      <c r="P542" s="65">
        <f>$OE$820</f>
        <v>2070.2000000000003</v>
      </c>
      <c r="Q542" s="410" t="s">
        <v>157</v>
      </c>
      <c r="R542" s="277" t="s">
        <v>1655</v>
      </c>
      <c r="T542" s="65">
        <f>$ED$826</f>
        <v>3210.7999999999997</v>
      </c>
      <c r="U542" s="410" t="s">
        <v>157</v>
      </c>
      <c r="V542" s="276" t="s">
        <v>143</v>
      </c>
      <c r="X542" s="65">
        <f>$FN$832</f>
        <v>2365.4</v>
      </c>
      <c r="Y542" s="410" t="s">
        <v>157</v>
      </c>
      <c r="Z542" s="106" t="s">
        <v>651</v>
      </c>
      <c r="AB542" s="65">
        <f>$DL$838</f>
        <v>1412.3</v>
      </c>
      <c r="AC542" s="410" t="s">
        <v>157</v>
      </c>
      <c r="AD542" s="277" t="s">
        <v>11</v>
      </c>
      <c r="AF542" s="65">
        <f>$FE$844</f>
        <v>1076.4000000000001</v>
      </c>
      <c r="AG542" s="410" t="s">
        <v>157</v>
      </c>
      <c r="AH542" s="106" t="s">
        <v>638</v>
      </c>
      <c r="AJ542" s="65">
        <f>$JI$850</f>
        <v>687.1</v>
      </c>
      <c r="AK542" s="410" t="s">
        <v>157</v>
      </c>
      <c r="AL542" s="276" t="s">
        <v>3628</v>
      </c>
      <c r="AN542" s="65">
        <f>$BGV$856</f>
        <v>580.20000000000005</v>
      </c>
      <c r="AO542" s="410" t="s">
        <v>157</v>
      </c>
      <c r="AP542" s="277" t="s">
        <v>25</v>
      </c>
      <c r="AR542" s="65">
        <f>$BA$862</f>
        <v>1055.5</v>
      </c>
      <c r="AS542" s="410" t="s">
        <v>157</v>
      </c>
      <c r="AT542" s="106" t="s">
        <v>2707</v>
      </c>
      <c r="AW542" s="65">
        <f>$AHO$868</f>
        <v>834.9</v>
      </c>
    </row>
    <row r="543" spans="1:49" s="34" customFormat="1" ht="15.75" customHeight="1">
      <c r="A543" s="410" t="s">
        <v>159</v>
      </c>
      <c r="B543" s="106" t="s">
        <v>2835</v>
      </c>
      <c r="D543" s="65">
        <f>$AJH$802</f>
        <v>8780</v>
      </c>
      <c r="E543" s="410" t="s">
        <v>159</v>
      </c>
      <c r="F543" s="106" t="s">
        <v>153</v>
      </c>
      <c r="H543" s="65">
        <f>$SR$808</f>
        <v>5241.7999999999993</v>
      </c>
      <c r="I543" s="410" t="s">
        <v>159</v>
      </c>
      <c r="J543" s="106" t="s">
        <v>154</v>
      </c>
      <c r="L543" s="65">
        <f>$AR$814</f>
        <v>5533.2000000000007</v>
      </c>
      <c r="M543" s="410" t="s">
        <v>159</v>
      </c>
      <c r="N543" s="277" t="s">
        <v>11</v>
      </c>
      <c r="P543" s="65">
        <f>$FE$820</f>
        <v>2060.9</v>
      </c>
      <c r="Q543" s="410" t="s">
        <v>159</v>
      </c>
      <c r="R543" s="276" t="s">
        <v>3605</v>
      </c>
      <c r="T543" s="65">
        <f>$AYE$826</f>
        <v>3184.7</v>
      </c>
      <c r="U543" s="410" t="s">
        <v>159</v>
      </c>
      <c r="V543" s="276" t="s">
        <v>3605</v>
      </c>
      <c r="X543" s="65">
        <f>$AYE$832</f>
        <v>2348.2999999999997</v>
      </c>
      <c r="Y543" s="410" t="s">
        <v>159</v>
      </c>
      <c r="Z543" s="106" t="s">
        <v>3603</v>
      </c>
      <c r="AB543" s="65">
        <f>$AXM$838</f>
        <v>1409.5000000000002</v>
      </c>
      <c r="AC543" s="410" t="s">
        <v>159</v>
      </c>
      <c r="AD543" s="106" t="s">
        <v>2711</v>
      </c>
      <c r="AF543" s="65">
        <f>$AJQ$844</f>
        <v>1075.2</v>
      </c>
      <c r="AG543" s="410" t="s">
        <v>159</v>
      </c>
      <c r="AH543" s="276" t="s">
        <v>3626</v>
      </c>
      <c r="AJ543" s="65">
        <f>$BFU$850</f>
        <v>684.7</v>
      </c>
      <c r="AK543" s="410" t="s">
        <v>159</v>
      </c>
      <c r="AL543" s="105" t="s">
        <v>1344</v>
      </c>
      <c r="AN543" s="65">
        <f>$GX$856</f>
        <v>572.29999999999995</v>
      </c>
      <c r="AO543" s="410" t="s">
        <v>159</v>
      </c>
      <c r="AP543" s="106" t="s">
        <v>687</v>
      </c>
      <c r="AR543" s="65">
        <f>$BS$862</f>
        <v>1041.2</v>
      </c>
      <c r="AS543" s="410" t="s">
        <v>159</v>
      </c>
      <c r="AT543" s="106" t="s">
        <v>154</v>
      </c>
      <c r="AW543" s="65">
        <f>$AR$868</f>
        <v>821.9</v>
      </c>
    </row>
    <row r="544" spans="1:49" s="34" customFormat="1" ht="15.75" customHeight="1">
      <c r="A544" s="410" t="s">
        <v>160</v>
      </c>
      <c r="B544" s="277" t="s">
        <v>1666</v>
      </c>
      <c r="D544" s="65">
        <f>$ND$802</f>
        <v>8780</v>
      </c>
      <c r="E544" s="410" t="s">
        <v>160</v>
      </c>
      <c r="F544" s="105" t="s">
        <v>1342</v>
      </c>
      <c r="H544" s="65">
        <f>$IH$808</f>
        <v>5200.3999999999996</v>
      </c>
      <c r="I544" s="410" t="s">
        <v>160</v>
      </c>
      <c r="J544" s="277" t="s">
        <v>33</v>
      </c>
      <c r="L544" s="65">
        <f>$CK$814</f>
        <v>5468.4</v>
      </c>
      <c r="M544" s="410" t="s">
        <v>160</v>
      </c>
      <c r="N544" s="106" t="s">
        <v>2722</v>
      </c>
      <c r="P544" s="65">
        <f>$AOD$820</f>
        <v>2060.8000000000002</v>
      </c>
      <c r="Q544" s="410" t="s">
        <v>160</v>
      </c>
      <c r="R544" s="106" t="s">
        <v>2700</v>
      </c>
      <c r="T544" s="65">
        <f>$AMK$826</f>
        <v>3173.2999999999997</v>
      </c>
      <c r="U544" s="410" t="s">
        <v>160</v>
      </c>
      <c r="V544" s="106" t="s">
        <v>2699</v>
      </c>
      <c r="X544" s="65">
        <f>$ALJ$832</f>
        <v>2326.5</v>
      </c>
      <c r="Y544" s="410" t="s">
        <v>160</v>
      </c>
      <c r="Z544" s="276" t="s">
        <v>142</v>
      </c>
      <c r="AB544" s="65">
        <f>$DU$838</f>
        <v>1395.4</v>
      </c>
      <c r="AC544" s="410" t="s">
        <v>160</v>
      </c>
      <c r="AD544" s="106" t="s">
        <v>2725</v>
      </c>
      <c r="AF544" s="65">
        <f>$ANU$844</f>
        <v>1075</v>
      </c>
      <c r="AG544" s="410" t="s">
        <v>160</v>
      </c>
      <c r="AH544" s="277" t="s">
        <v>2318</v>
      </c>
      <c r="AJ544" s="65">
        <f>$OE$850</f>
        <v>683.8</v>
      </c>
      <c r="AK544" s="410" t="s">
        <v>160</v>
      </c>
      <c r="AL544" s="106" t="s">
        <v>2721</v>
      </c>
      <c r="AN544" s="65">
        <f>$AIG$856</f>
        <v>567.70000000000005</v>
      </c>
      <c r="AO544" s="410" t="s">
        <v>160</v>
      </c>
      <c r="AP544" s="276" t="s">
        <v>3605</v>
      </c>
      <c r="AR544" s="65">
        <f>$AYE$862</f>
        <v>1032.8</v>
      </c>
      <c r="AS544" s="410" t="s">
        <v>160</v>
      </c>
      <c r="AT544" s="277" t="s">
        <v>1664</v>
      </c>
      <c r="AW544" s="65">
        <f>$QG$868</f>
        <v>812.8</v>
      </c>
    </row>
    <row r="545" spans="1:49" s="34" customFormat="1" ht="15.75" customHeight="1">
      <c r="A545" s="410" t="s">
        <v>161</v>
      </c>
      <c r="B545" s="106" t="s">
        <v>2711</v>
      </c>
      <c r="D545" s="65">
        <f>$AJQ$802</f>
        <v>8780</v>
      </c>
      <c r="E545" s="410" t="s">
        <v>161</v>
      </c>
      <c r="F545" s="105" t="s">
        <v>1345</v>
      </c>
      <c r="H545" s="65">
        <f>$PO$808</f>
        <v>5197.7999999999993</v>
      </c>
      <c r="I545" s="410" t="s">
        <v>161</v>
      </c>
      <c r="J545" s="106" t="s">
        <v>704</v>
      </c>
      <c r="L545" s="65">
        <f>$DC$814</f>
        <v>5374.1</v>
      </c>
      <c r="M545" s="410" t="s">
        <v>161</v>
      </c>
      <c r="N545" s="276" t="s">
        <v>3629</v>
      </c>
      <c r="P545" s="65">
        <f>$BHE$820</f>
        <v>2058.6999999999998</v>
      </c>
      <c r="Q545" s="410" t="s">
        <v>161</v>
      </c>
      <c r="R545" s="106" t="s">
        <v>154</v>
      </c>
      <c r="T545" s="65">
        <f>$AR$826</f>
        <v>3163.4500000000003</v>
      </c>
      <c r="U545" s="410" t="s">
        <v>161</v>
      </c>
      <c r="V545" s="106" t="s">
        <v>3618</v>
      </c>
      <c r="X545" s="65">
        <f>$BDA$832</f>
        <v>2311.6</v>
      </c>
      <c r="Y545" s="410" t="s">
        <v>161</v>
      </c>
      <c r="Z545" s="276" t="s">
        <v>3622</v>
      </c>
      <c r="AB545" s="65">
        <f>$BEK$838</f>
        <v>1395.1</v>
      </c>
      <c r="AC545" s="410" t="s">
        <v>161</v>
      </c>
      <c r="AD545" s="277" t="s">
        <v>25</v>
      </c>
      <c r="AF545" s="65">
        <f>$BA$844</f>
        <v>1069.4000000000001</v>
      </c>
      <c r="AG545" s="410" t="s">
        <v>161</v>
      </c>
      <c r="AH545" s="276" t="s">
        <v>3608</v>
      </c>
      <c r="AJ545" s="65">
        <f>$AZO$850</f>
        <v>680.1</v>
      </c>
      <c r="AK545" s="410" t="s">
        <v>161</v>
      </c>
      <c r="AL545" s="106" t="s">
        <v>2210</v>
      </c>
      <c r="AN545" s="65">
        <f>$TA$856</f>
        <v>559.5</v>
      </c>
      <c r="AO545" s="410" t="s">
        <v>161</v>
      </c>
      <c r="AP545" s="106" t="s">
        <v>155</v>
      </c>
      <c r="AR545" s="65">
        <f>$BJ$862</f>
        <v>1032.45</v>
      </c>
      <c r="AS545" s="410" t="s">
        <v>161</v>
      </c>
      <c r="AT545" s="277" t="s">
        <v>1661</v>
      </c>
      <c r="AW545" s="65">
        <f>$CT$868</f>
        <v>806.9</v>
      </c>
    </row>
    <row r="546" spans="1:49" s="34" customFormat="1" ht="15.75" customHeight="1">
      <c r="A546" s="410" t="s">
        <v>163</v>
      </c>
      <c r="B546" s="106" t="s">
        <v>651</v>
      </c>
      <c r="D546" s="65">
        <f>$DL$802</f>
        <v>8780</v>
      </c>
      <c r="E546" s="410" t="s">
        <v>163</v>
      </c>
      <c r="F546" s="106" t="s">
        <v>2208</v>
      </c>
      <c r="H546" s="65">
        <f>$XW$808</f>
        <v>5196</v>
      </c>
      <c r="I546" s="410" t="s">
        <v>163</v>
      </c>
      <c r="J546" s="277" t="s">
        <v>37</v>
      </c>
      <c r="L546" s="65">
        <f>$EV$814</f>
        <v>5350</v>
      </c>
      <c r="M546" s="410" t="s">
        <v>163</v>
      </c>
      <c r="N546" s="106" t="s">
        <v>653</v>
      </c>
      <c r="P546" s="65">
        <f>$IZ$820</f>
        <v>2057.6999999999998</v>
      </c>
      <c r="Q546" s="410" t="s">
        <v>163</v>
      </c>
      <c r="R546" s="277" t="s">
        <v>15</v>
      </c>
      <c r="T546" s="65">
        <f>$LB$826</f>
        <v>3144.2</v>
      </c>
      <c r="U546" s="410" t="s">
        <v>163</v>
      </c>
      <c r="V546" s="106" t="s">
        <v>2198</v>
      </c>
      <c r="X546" s="65">
        <f>$YO$832</f>
        <v>2267.6</v>
      </c>
      <c r="Y546" s="410" t="s">
        <v>163</v>
      </c>
      <c r="Z546" s="106" t="s">
        <v>154</v>
      </c>
      <c r="AB546" s="65">
        <f>$AR$838</f>
        <v>1389.6</v>
      </c>
      <c r="AC546" s="410" t="s">
        <v>163</v>
      </c>
      <c r="AD546" s="106" t="s">
        <v>2708</v>
      </c>
      <c r="AF546" s="65">
        <f>$AOV$844</f>
        <v>1055.0999999999999</v>
      </c>
      <c r="AG546" s="410" t="s">
        <v>163</v>
      </c>
      <c r="AH546" s="106" t="s">
        <v>2700</v>
      </c>
      <c r="AJ546" s="65">
        <f>$AMK$850</f>
        <v>677.7</v>
      </c>
      <c r="AK546" s="410" t="s">
        <v>163</v>
      </c>
      <c r="AL546" s="277" t="s">
        <v>25</v>
      </c>
      <c r="AN546" s="65">
        <f>$BA$856</f>
        <v>559.29999999999995</v>
      </c>
      <c r="AO546" s="410" t="s">
        <v>163</v>
      </c>
      <c r="AP546" s="276" t="s">
        <v>3611</v>
      </c>
      <c r="AR546" s="65">
        <f>$BAP$862</f>
        <v>1005.1999999999999</v>
      </c>
      <c r="AS546" s="410" t="s">
        <v>163</v>
      </c>
      <c r="AT546" s="277" t="s">
        <v>1653</v>
      </c>
      <c r="AW546" s="65">
        <f>$FW$868</f>
        <v>801</v>
      </c>
    </row>
    <row r="547" spans="1:49" s="34" customFormat="1" ht="15.75" customHeight="1">
      <c r="A547" s="410" t="s">
        <v>274</v>
      </c>
      <c r="B547" s="106" t="s">
        <v>2715</v>
      </c>
      <c r="D547" s="65">
        <f>$AGE$802</f>
        <v>8780</v>
      </c>
      <c r="E547" s="410" t="s">
        <v>274</v>
      </c>
      <c r="F547" s="106" t="s">
        <v>2724</v>
      </c>
      <c r="H547" s="65">
        <f>$AQO$808</f>
        <v>5188.5</v>
      </c>
      <c r="I547" s="410" t="s">
        <v>274</v>
      </c>
      <c r="J547" s="106" t="s">
        <v>2713</v>
      </c>
      <c r="L547" s="65">
        <f>$AMT$814</f>
        <v>5334.5999999999995</v>
      </c>
      <c r="M547" s="410" t="s">
        <v>274</v>
      </c>
      <c r="N547" s="106" t="s">
        <v>2711</v>
      </c>
      <c r="P547" s="65">
        <f>$AJQ$820</f>
        <v>2051.7000000000003</v>
      </c>
      <c r="Q547" s="410" t="s">
        <v>274</v>
      </c>
      <c r="R547" s="276" t="s">
        <v>3625</v>
      </c>
      <c r="T547" s="65">
        <f>$BFL$826</f>
        <v>3142.7</v>
      </c>
      <c r="U547" s="410" t="s">
        <v>274</v>
      </c>
      <c r="V547" s="106" t="s">
        <v>2726</v>
      </c>
      <c r="X547" s="65">
        <f>$ALS$832</f>
        <v>2265.1000000000004</v>
      </c>
      <c r="Y547" s="410" t="s">
        <v>274</v>
      </c>
      <c r="Z547" s="106" t="s">
        <v>687</v>
      </c>
      <c r="AB547" s="65">
        <f>$BS$838</f>
        <v>1388.1000000000001</v>
      </c>
      <c r="AC547" s="410" t="s">
        <v>274</v>
      </c>
      <c r="AD547" s="106" t="s">
        <v>3614</v>
      </c>
      <c r="AF547" s="65">
        <f>$BBQ$844</f>
        <v>1023.2</v>
      </c>
      <c r="AG547" s="410" t="s">
        <v>274</v>
      </c>
      <c r="AH547" s="277" t="s">
        <v>1664</v>
      </c>
      <c r="AJ547" s="65">
        <f>$QG$850</f>
        <v>675.1</v>
      </c>
      <c r="AK547" s="410" t="s">
        <v>274</v>
      </c>
      <c r="AL547" s="105" t="s">
        <v>1349</v>
      </c>
      <c r="AN547" s="65">
        <f>$LT$856</f>
        <v>558.4</v>
      </c>
      <c r="AO547" s="410" t="s">
        <v>274</v>
      </c>
      <c r="AP547" s="106" t="s">
        <v>2709</v>
      </c>
      <c r="AR547" s="65">
        <f>$ANC$862</f>
        <v>1004.3999999999999</v>
      </c>
      <c r="AS547" s="410" t="s">
        <v>274</v>
      </c>
      <c r="AT547" s="106" t="s">
        <v>2191</v>
      </c>
      <c r="AW547" s="65">
        <f>$XN$868</f>
        <v>793.60000000000014</v>
      </c>
    </row>
    <row r="548" spans="1:49" s="34" customFormat="1" ht="15.75" customHeight="1">
      <c r="A548" s="410" t="s">
        <v>275</v>
      </c>
      <c r="B548" s="106" t="s">
        <v>2714</v>
      </c>
      <c r="D548" s="65">
        <f>$AIY$802</f>
        <v>8780</v>
      </c>
      <c r="E548" s="410" t="s">
        <v>275</v>
      </c>
      <c r="F548" s="276" t="s">
        <v>3606</v>
      </c>
      <c r="H548" s="65">
        <f>$AYN$808</f>
        <v>5141.7999999999993</v>
      </c>
      <c r="I548" s="410" t="s">
        <v>275</v>
      </c>
      <c r="J548" s="106" t="s">
        <v>155</v>
      </c>
      <c r="L548" s="65">
        <f>$BJ$814</f>
        <v>5333.4</v>
      </c>
      <c r="M548" s="410" t="s">
        <v>275</v>
      </c>
      <c r="N548" s="106" t="s">
        <v>2716</v>
      </c>
      <c r="P548" s="65">
        <f>$APE$820</f>
        <v>2047.9</v>
      </c>
      <c r="Q548" s="410" t="s">
        <v>275</v>
      </c>
      <c r="R548" s="276" t="s">
        <v>3619</v>
      </c>
      <c r="T548" s="65">
        <f>$BDJ$826</f>
        <v>3110.7</v>
      </c>
      <c r="U548" s="410" t="s">
        <v>275</v>
      </c>
      <c r="V548" s="276" t="s">
        <v>3620</v>
      </c>
      <c r="X548" s="65">
        <f>$BDS$832</f>
        <v>2234.6999999999998</v>
      </c>
      <c r="Y548" s="410" t="s">
        <v>275</v>
      </c>
      <c r="Z548" s="106" t="s">
        <v>2198</v>
      </c>
      <c r="AB548" s="65">
        <f>$YO$838</f>
        <v>1387.25</v>
      </c>
      <c r="AC548" s="410" t="s">
        <v>275</v>
      </c>
      <c r="AD548" s="106" t="s">
        <v>2720</v>
      </c>
      <c r="AF548" s="65">
        <f>$AGN$844</f>
        <v>1017</v>
      </c>
      <c r="AG548" s="410" t="s">
        <v>275</v>
      </c>
      <c r="AH548" s="106" t="s">
        <v>2835</v>
      </c>
      <c r="AJ548" s="65">
        <f>$AJH$850</f>
        <v>670.59999999999991</v>
      </c>
      <c r="AK548" s="410" t="s">
        <v>275</v>
      </c>
      <c r="AL548" s="105" t="s">
        <v>1345</v>
      </c>
      <c r="AN548" s="65">
        <f>$PO$856</f>
        <v>557.20000000000005</v>
      </c>
      <c r="AO548" s="410" t="s">
        <v>275</v>
      </c>
      <c r="AP548" s="276" t="s">
        <v>142</v>
      </c>
      <c r="AR548" s="65">
        <f>$DU$862</f>
        <v>998.2</v>
      </c>
      <c r="AS548" s="410" t="s">
        <v>275</v>
      </c>
      <c r="AT548" s="277" t="s">
        <v>17</v>
      </c>
      <c r="AW548" s="65">
        <f>$EM$868</f>
        <v>776.6</v>
      </c>
    </row>
    <row r="549" spans="1:49" s="34" customFormat="1" ht="15.75" customHeight="1">
      <c r="A549" s="410" t="s">
        <v>276</v>
      </c>
      <c r="B549" s="106" t="s">
        <v>153</v>
      </c>
      <c r="D549" s="65">
        <f>$SR$802</f>
        <v>8779.4</v>
      </c>
      <c r="E549" s="410" t="s">
        <v>276</v>
      </c>
      <c r="F549" s="106" t="s">
        <v>3666</v>
      </c>
      <c r="H549" s="65">
        <f>$BGD$808</f>
        <v>5136.7999999999993</v>
      </c>
      <c r="I549" s="410" t="s">
        <v>276</v>
      </c>
      <c r="J549" s="276" t="s">
        <v>3606</v>
      </c>
      <c r="L549" s="65">
        <f>$AYN$814</f>
        <v>5312.9</v>
      </c>
      <c r="M549" s="410" t="s">
        <v>276</v>
      </c>
      <c r="N549" s="277" t="s">
        <v>31</v>
      </c>
      <c r="P549" s="65">
        <f>$CB$820</f>
        <v>2044.7</v>
      </c>
      <c r="Q549" s="410" t="s">
        <v>276</v>
      </c>
      <c r="R549" s="277" t="s">
        <v>31</v>
      </c>
      <c r="T549" s="65">
        <f>$CB$826</f>
        <v>3109.95</v>
      </c>
      <c r="U549" s="410" t="s">
        <v>276</v>
      </c>
      <c r="V549" s="276" t="s">
        <v>142</v>
      </c>
      <c r="X549" s="65">
        <f>$DU$832</f>
        <v>2229</v>
      </c>
      <c r="Y549" s="410" t="s">
        <v>276</v>
      </c>
      <c r="Z549" s="277" t="s">
        <v>17</v>
      </c>
      <c r="AB549" s="65">
        <f>$EM$838</f>
        <v>1385.6</v>
      </c>
      <c r="AC549" s="410" t="s">
        <v>276</v>
      </c>
      <c r="AD549" s="106" t="s">
        <v>2213</v>
      </c>
      <c r="AF549" s="65">
        <f>$YF$844</f>
        <v>1001.9</v>
      </c>
      <c r="AG549" s="410" t="s">
        <v>276</v>
      </c>
      <c r="AH549" s="106" t="s">
        <v>633</v>
      </c>
      <c r="AJ549" s="65">
        <f>$UB$850</f>
        <v>668.9</v>
      </c>
      <c r="AK549" s="410" t="s">
        <v>276</v>
      </c>
      <c r="AL549" s="277" t="s">
        <v>1666</v>
      </c>
      <c r="AN549" s="65">
        <f>$ND$856</f>
        <v>553.80000000000007</v>
      </c>
      <c r="AO549" s="410" t="s">
        <v>276</v>
      </c>
      <c r="AP549" s="277" t="s">
        <v>1653</v>
      </c>
      <c r="AR549" s="65">
        <f>$FW$862</f>
        <v>994.19999999999993</v>
      </c>
      <c r="AS549" s="410" t="s">
        <v>276</v>
      </c>
      <c r="AT549" s="105" t="s">
        <v>1345</v>
      </c>
      <c r="AW549" s="65">
        <f>$PO$868</f>
        <v>771.60000000000014</v>
      </c>
    </row>
    <row r="550" spans="1:49" s="34" customFormat="1" ht="15.75" customHeight="1">
      <c r="A550" s="410" t="s">
        <v>277</v>
      </c>
      <c r="B550" s="276" t="s">
        <v>3608</v>
      </c>
      <c r="D550" s="65">
        <f>$AZO$802</f>
        <v>8779.4</v>
      </c>
      <c r="E550" s="410" t="s">
        <v>277</v>
      </c>
      <c r="F550" s="277" t="s">
        <v>1655</v>
      </c>
      <c r="H550" s="65">
        <f>$ED$808</f>
        <v>5136.7999999999993</v>
      </c>
      <c r="I550" s="410" t="s">
        <v>277</v>
      </c>
      <c r="J550" s="106" t="s">
        <v>2699</v>
      </c>
      <c r="L550" s="65">
        <f>$ALJ$814</f>
        <v>5287.8</v>
      </c>
      <c r="M550" s="410" t="s">
        <v>277</v>
      </c>
      <c r="N550" s="277" t="s">
        <v>1655</v>
      </c>
      <c r="P550" s="65">
        <f>$ED$820</f>
        <v>2040.1000000000001</v>
      </c>
      <c r="Q550" s="410" t="s">
        <v>277</v>
      </c>
      <c r="R550" s="106" t="s">
        <v>2213</v>
      </c>
      <c r="T550" s="65">
        <f>$YF$826</f>
        <v>3108.1</v>
      </c>
      <c r="U550" s="410" t="s">
        <v>277</v>
      </c>
      <c r="V550" s="106" t="s">
        <v>2712</v>
      </c>
      <c r="X550" s="65">
        <f>$AHX$832</f>
        <v>2216.6</v>
      </c>
      <c r="Y550" s="410" t="s">
        <v>277</v>
      </c>
      <c r="Z550" s="106" t="s">
        <v>2711</v>
      </c>
      <c r="AB550" s="65">
        <f>$AJQ$838</f>
        <v>1376.1000000000001</v>
      </c>
      <c r="AC550" s="410" t="s">
        <v>277</v>
      </c>
      <c r="AD550" s="277" t="s">
        <v>1668</v>
      </c>
      <c r="AF550" s="65">
        <f>$PF$844</f>
        <v>999.5</v>
      </c>
      <c r="AG550" s="410" t="s">
        <v>277</v>
      </c>
      <c r="AH550" s="106" t="s">
        <v>658</v>
      </c>
      <c r="AJ550" s="65">
        <f>$KA$850</f>
        <v>663.3</v>
      </c>
      <c r="AK550" s="410" t="s">
        <v>277</v>
      </c>
      <c r="AL550" s="105" t="s">
        <v>1337</v>
      </c>
      <c r="AN550" s="65">
        <f>$H$856</f>
        <v>551</v>
      </c>
      <c r="AO550" s="410" t="s">
        <v>277</v>
      </c>
      <c r="AP550" s="106" t="s">
        <v>3614</v>
      </c>
      <c r="AR550" s="65">
        <f>$BBQ$862</f>
        <v>988.5</v>
      </c>
      <c r="AS550" s="410" t="s">
        <v>277</v>
      </c>
      <c r="AT550" s="106" t="s">
        <v>704</v>
      </c>
      <c r="AW550" s="65">
        <f>$DC$868</f>
        <v>771.6</v>
      </c>
    </row>
    <row r="551" spans="1:49" s="34" customFormat="1" ht="15.75" customHeight="1">
      <c r="A551" s="410" t="s">
        <v>640</v>
      </c>
      <c r="B551" s="105" t="s">
        <v>1349</v>
      </c>
      <c r="D551" s="65">
        <f>$LT$802</f>
        <v>8779.4</v>
      </c>
      <c r="E551" s="410" t="s">
        <v>640</v>
      </c>
      <c r="F551" s="277" t="s">
        <v>1653</v>
      </c>
      <c r="H551" s="65">
        <f>$FW$808</f>
        <v>5113.7</v>
      </c>
      <c r="I551" s="410" t="s">
        <v>640</v>
      </c>
      <c r="J551" s="277" t="s">
        <v>25</v>
      </c>
      <c r="L551" s="65">
        <f>$BA$814</f>
        <v>5235.5999999999995</v>
      </c>
      <c r="M551" s="410" t="s">
        <v>640</v>
      </c>
      <c r="N551" s="106" t="s">
        <v>694</v>
      </c>
      <c r="P551" s="65">
        <f>$RH$820</f>
        <v>2037.9</v>
      </c>
      <c r="Q551" s="410" t="s">
        <v>640</v>
      </c>
      <c r="R551" s="276" t="s">
        <v>3636</v>
      </c>
      <c r="T551" s="65">
        <f>$AZF$826</f>
        <v>3094.1999999999994</v>
      </c>
      <c r="U551" s="410" t="s">
        <v>640</v>
      </c>
      <c r="V551" s="106" t="s">
        <v>2199</v>
      </c>
      <c r="X551" s="65">
        <f>$WM$832</f>
        <v>2212.6</v>
      </c>
      <c r="Y551" s="410" t="s">
        <v>640</v>
      </c>
      <c r="Z551" s="105" t="s">
        <v>1349</v>
      </c>
      <c r="AB551" s="65">
        <f>$LT$838</f>
        <v>1373.8999999999999</v>
      </c>
      <c r="AC551" s="410" t="s">
        <v>640</v>
      </c>
      <c r="AD551" s="277" t="s">
        <v>1665</v>
      </c>
      <c r="AF551" s="65">
        <f>$VU$844</f>
        <v>986.90000000000009</v>
      </c>
      <c r="AG551" s="410" t="s">
        <v>640</v>
      </c>
      <c r="AH551" s="106" t="s">
        <v>704</v>
      </c>
      <c r="AJ551" s="65">
        <f>$DC$850</f>
        <v>662.2</v>
      </c>
      <c r="AK551" s="410" t="s">
        <v>640</v>
      </c>
      <c r="AL551" s="105" t="s">
        <v>1342</v>
      </c>
      <c r="AN551" s="65">
        <f>$IH$856</f>
        <v>550</v>
      </c>
      <c r="AO551" s="410" t="s">
        <v>640</v>
      </c>
      <c r="AP551" s="277" t="s">
        <v>1671</v>
      </c>
      <c r="AR551" s="65">
        <f>$RQ$862</f>
        <v>977.09999999999991</v>
      </c>
      <c r="AS551" s="410" t="s">
        <v>640</v>
      </c>
      <c r="AT551" s="106" t="s">
        <v>2721</v>
      </c>
      <c r="AW551" s="65">
        <f>$AIG$868</f>
        <v>764.3</v>
      </c>
    </row>
    <row r="552" spans="1:49" s="34" customFormat="1" ht="15.75" customHeight="1">
      <c r="A552" s="410" t="s">
        <v>641</v>
      </c>
      <c r="B552" s="105" t="s">
        <v>1351</v>
      </c>
      <c r="D552" s="65">
        <f>$AI$802</f>
        <v>8779.4</v>
      </c>
      <c r="E552" s="410" t="s">
        <v>641</v>
      </c>
      <c r="F552" s="106" t="s">
        <v>2718</v>
      </c>
      <c r="H552" s="65">
        <f>$AKI$808</f>
        <v>5109.7999999999993</v>
      </c>
      <c r="I552" s="410" t="s">
        <v>641</v>
      </c>
      <c r="J552" s="276" t="s">
        <v>3611</v>
      </c>
      <c r="L552" s="65">
        <f>$BAP$814</f>
        <v>5200.1000000000004</v>
      </c>
      <c r="M552" s="410" t="s">
        <v>641</v>
      </c>
      <c r="N552" s="106" t="s">
        <v>155</v>
      </c>
      <c r="P552" s="65">
        <f>$BJ$820</f>
        <v>2015.3000000000002</v>
      </c>
      <c r="Q552" s="410" t="s">
        <v>641</v>
      </c>
      <c r="R552" s="106" t="s">
        <v>2206</v>
      </c>
      <c r="T552" s="65">
        <f>$XE$826</f>
        <v>3016</v>
      </c>
      <c r="U552" s="410" t="s">
        <v>641</v>
      </c>
      <c r="V552" s="106" t="s">
        <v>638</v>
      </c>
      <c r="X552" s="65">
        <f>$JI$832</f>
        <v>2196.7000000000003</v>
      </c>
      <c r="Y552" s="410" t="s">
        <v>641</v>
      </c>
      <c r="Z552" s="105" t="s">
        <v>1344</v>
      </c>
      <c r="AB552" s="65">
        <f>$GX$838</f>
        <v>1372.5</v>
      </c>
      <c r="AC552" s="410" t="s">
        <v>641</v>
      </c>
      <c r="AD552" s="106" t="s">
        <v>3618</v>
      </c>
      <c r="AF552" s="65">
        <f>$BDA$844</f>
        <v>986.4</v>
      </c>
      <c r="AG552" s="410" t="s">
        <v>641</v>
      </c>
      <c r="AH552" s="276" t="s">
        <v>3609</v>
      </c>
      <c r="AJ552" s="65">
        <f>$AZX$850</f>
        <v>660.59999999999991</v>
      </c>
      <c r="AK552" s="410" t="s">
        <v>641</v>
      </c>
      <c r="AL552" s="106" t="s">
        <v>2213</v>
      </c>
      <c r="AN552" s="65">
        <f>$YF$856</f>
        <v>549.9</v>
      </c>
      <c r="AO552" s="410" t="s">
        <v>641</v>
      </c>
      <c r="AP552" s="277" t="s">
        <v>1649</v>
      </c>
      <c r="AR552" s="65">
        <f>$KS$862</f>
        <v>976.7</v>
      </c>
      <c r="AS552" s="410" t="s">
        <v>641</v>
      </c>
      <c r="AT552" s="106" t="s">
        <v>2210</v>
      </c>
      <c r="AW552" s="65">
        <f>$TA$868</f>
        <v>762.59999999999991</v>
      </c>
    </row>
    <row r="553" spans="1:49" s="34" customFormat="1" ht="15.75" customHeight="1">
      <c r="A553" s="410" t="s">
        <v>642</v>
      </c>
      <c r="B553" s="276" t="s">
        <v>3619</v>
      </c>
      <c r="D553" s="65">
        <f>$BDJ$802</f>
        <v>8774.9</v>
      </c>
      <c r="E553" s="410" t="s">
        <v>642</v>
      </c>
      <c r="F553" s="276" t="s">
        <v>3611</v>
      </c>
      <c r="H553" s="65">
        <f>$BAP$808</f>
        <v>5099.3999999999996</v>
      </c>
      <c r="I553" s="410" t="s">
        <v>642</v>
      </c>
      <c r="J553" s="277" t="s">
        <v>1654</v>
      </c>
      <c r="L553" s="65">
        <f>$YX$814</f>
        <v>5164.6000000000004</v>
      </c>
      <c r="M553" s="410" t="s">
        <v>642</v>
      </c>
      <c r="N553" s="276" t="s">
        <v>3622</v>
      </c>
      <c r="P553" s="65">
        <f>$BEK$820</f>
        <v>2015</v>
      </c>
      <c r="Q553" s="410" t="s">
        <v>642</v>
      </c>
      <c r="R553" s="106" t="s">
        <v>2703</v>
      </c>
      <c r="T553" s="65">
        <f>$AKR$826</f>
        <v>3014.5</v>
      </c>
      <c r="U553" s="410" t="s">
        <v>642</v>
      </c>
      <c r="V553" s="276" t="s">
        <v>3628</v>
      </c>
      <c r="X553" s="65">
        <f>$BGV$832</f>
        <v>2194.4000000000005</v>
      </c>
      <c r="Y553" s="410" t="s">
        <v>642</v>
      </c>
      <c r="Z553" s="277" t="s">
        <v>1656</v>
      </c>
      <c r="AB553" s="65">
        <f>$ASH$838</f>
        <v>1370.7</v>
      </c>
      <c r="AC553" s="410" t="s">
        <v>642</v>
      </c>
      <c r="AD553" s="277" t="s">
        <v>15</v>
      </c>
      <c r="AF553" s="65">
        <f>$LB$844</f>
        <v>978.8</v>
      </c>
      <c r="AG553" s="410" t="s">
        <v>642</v>
      </c>
      <c r="AH553" s="276" t="s">
        <v>3601</v>
      </c>
      <c r="AJ553" s="65">
        <f>$AWU$850</f>
        <v>658.8</v>
      </c>
      <c r="AK553" s="410" t="s">
        <v>642</v>
      </c>
      <c r="AL553" s="106" t="s">
        <v>2725</v>
      </c>
      <c r="AN553" s="65">
        <f>$ANU$856</f>
        <v>549.79999999999995</v>
      </c>
      <c r="AO553" s="410" t="s">
        <v>642</v>
      </c>
      <c r="AP553" s="106" t="s">
        <v>2199</v>
      </c>
      <c r="AR553" s="65">
        <f>$WM$862</f>
        <v>975.8</v>
      </c>
      <c r="AS553" s="410" t="s">
        <v>642</v>
      </c>
      <c r="AT553" s="276" t="s">
        <v>3619</v>
      </c>
      <c r="AW553" s="65">
        <f>$BDJ$868</f>
        <v>749.89999999999986</v>
      </c>
    </row>
    <row r="554" spans="1:49" s="34" customFormat="1" ht="15.75" customHeight="1">
      <c r="A554" s="410" t="s">
        <v>644</v>
      </c>
      <c r="B554" s="276" t="s">
        <v>3615</v>
      </c>
      <c r="D554" s="65">
        <f>$BBZ$802</f>
        <v>8748.5</v>
      </c>
      <c r="E554" s="410" t="s">
        <v>644</v>
      </c>
      <c r="F554" s="106" t="s">
        <v>2198</v>
      </c>
      <c r="H554" s="65">
        <f>$YO$808</f>
        <v>5072</v>
      </c>
      <c r="I554" s="410" t="s">
        <v>644</v>
      </c>
      <c r="J554" s="106" t="s">
        <v>141</v>
      </c>
      <c r="L554" s="65">
        <f>$GO$814</f>
        <v>5082.3999999999996</v>
      </c>
      <c r="M554" s="410" t="s">
        <v>644</v>
      </c>
      <c r="N554" s="276" t="s">
        <v>3608</v>
      </c>
      <c r="P554" s="65">
        <f>$AZO$820</f>
        <v>2007.9</v>
      </c>
      <c r="Q554" s="410" t="s">
        <v>644</v>
      </c>
      <c r="R554" s="106" t="s">
        <v>651</v>
      </c>
      <c r="T554" s="65">
        <f>$DL$826</f>
        <v>2996.2999999999997</v>
      </c>
      <c r="U554" s="410" t="s">
        <v>644</v>
      </c>
      <c r="V554" s="106" t="s">
        <v>141</v>
      </c>
      <c r="X554" s="65">
        <f>$GO$832</f>
        <v>2190.9</v>
      </c>
      <c r="Y554" s="410" t="s">
        <v>644</v>
      </c>
      <c r="Z554" s="276" t="s">
        <v>3626</v>
      </c>
      <c r="AB554" s="65">
        <f>$BFU$838</f>
        <v>1366.4999999999998</v>
      </c>
      <c r="AC554" s="410" t="s">
        <v>644</v>
      </c>
      <c r="AD554" s="106" t="s">
        <v>3603</v>
      </c>
      <c r="AF554" s="65">
        <f>$AXM$844</f>
        <v>974.3</v>
      </c>
      <c r="AG554" s="410" t="s">
        <v>644</v>
      </c>
      <c r="AH554" s="276" t="s">
        <v>3628</v>
      </c>
      <c r="AJ554" s="65">
        <f>$BGV$850</f>
        <v>656.2</v>
      </c>
      <c r="AK554" s="410" t="s">
        <v>644</v>
      </c>
      <c r="AL554" s="105" t="s">
        <v>1351</v>
      </c>
      <c r="AN554" s="65">
        <f>$AI$856</f>
        <v>548.49999999999989</v>
      </c>
      <c r="AO554" s="410" t="s">
        <v>644</v>
      </c>
      <c r="AP554" s="106" t="s">
        <v>2700</v>
      </c>
      <c r="AR554" s="65">
        <f>$AMK$862</f>
        <v>958.9</v>
      </c>
      <c r="AS554" s="410" t="s">
        <v>644</v>
      </c>
      <c r="AT554" s="105" t="s">
        <v>1351</v>
      </c>
      <c r="AW554" s="65">
        <f>$AI$868</f>
        <v>747.1</v>
      </c>
    </row>
    <row r="555" spans="1:49" s="34" customFormat="1" ht="15.75" customHeight="1">
      <c r="A555" s="410" t="s">
        <v>650</v>
      </c>
      <c r="B555" s="106" t="s">
        <v>3618</v>
      </c>
      <c r="D555" s="65">
        <f>$BDA$802</f>
        <v>8748.5</v>
      </c>
      <c r="E555" s="410" t="s">
        <v>650</v>
      </c>
      <c r="F555" s="105" t="s">
        <v>1337</v>
      </c>
      <c r="H555" s="65">
        <f>$H$808</f>
        <v>5032.8999999999996</v>
      </c>
      <c r="I555" s="410" t="s">
        <v>650</v>
      </c>
      <c r="J555" s="106" t="s">
        <v>638</v>
      </c>
      <c r="L555" s="65">
        <f>$JI$814</f>
        <v>5081.2999999999993</v>
      </c>
      <c r="M555" s="410" t="s">
        <v>650</v>
      </c>
      <c r="N555" s="106" t="s">
        <v>668</v>
      </c>
      <c r="P555" s="65">
        <f>$SI$820</f>
        <v>1994.5</v>
      </c>
      <c r="Q555" s="410" t="s">
        <v>650</v>
      </c>
      <c r="R555" s="106" t="s">
        <v>2715</v>
      </c>
      <c r="T555" s="65">
        <f>$AGE$826</f>
        <v>2996.2999999999997</v>
      </c>
      <c r="U555" s="410" t="s">
        <v>650</v>
      </c>
      <c r="V555" s="276" t="s">
        <v>3608</v>
      </c>
      <c r="X555" s="65">
        <f>$AZO$832</f>
        <v>2180.1</v>
      </c>
      <c r="Y555" s="410" t="s">
        <v>650</v>
      </c>
      <c r="Z555" s="277" t="s">
        <v>1649</v>
      </c>
      <c r="AB555" s="65">
        <f>$KS$838</f>
        <v>1366.25</v>
      </c>
      <c r="AC555" s="410" t="s">
        <v>650</v>
      </c>
      <c r="AD555" s="105" t="s">
        <v>1344</v>
      </c>
      <c r="AF555" s="65">
        <f>$GX$844</f>
        <v>971.3</v>
      </c>
      <c r="AG555" s="410" t="s">
        <v>650</v>
      </c>
      <c r="AH555" s="106" t="s">
        <v>2707</v>
      </c>
      <c r="AJ555" s="65">
        <f>$AHO$850</f>
        <v>654.29999999999995</v>
      </c>
      <c r="AK555" s="410" t="s">
        <v>650</v>
      </c>
      <c r="AL555" s="276" t="s">
        <v>143</v>
      </c>
      <c r="AN555" s="65">
        <f>$FN$856</f>
        <v>542.4</v>
      </c>
      <c r="AO555" s="410" t="s">
        <v>650</v>
      </c>
      <c r="AP555" s="106" t="s">
        <v>2713</v>
      </c>
      <c r="AR555" s="65">
        <f>$AMT$862</f>
        <v>955.8</v>
      </c>
      <c r="AS555" s="410" t="s">
        <v>650</v>
      </c>
      <c r="AT555" s="276" t="s">
        <v>143</v>
      </c>
      <c r="AW555" s="65">
        <f>$FN$868</f>
        <v>742.2</v>
      </c>
    </row>
    <row r="556" spans="1:49" s="34" customFormat="1" ht="15.75" customHeight="1">
      <c r="A556" s="410" t="s">
        <v>652</v>
      </c>
      <c r="B556" s="276" t="s">
        <v>142</v>
      </c>
      <c r="D556" s="65">
        <f>$DU$802</f>
        <v>8748.5</v>
      </c>
      <c r="E556" s="410" t="s">
        <v>652</v>
      </c>
      <c r="F556" s="106" t="s">
        <v>675</v>
      </c>
      <c r="H556" s="65">
        <f>$MC$808</f>
        <v>5014.5</v>
      </c>
      <c r="I556" s="410" t="s">
        <v>652</v>
      </c>
      <c r="J556" s="106" t="s">
        <v>653</v>
      </c>
      <c r="L556" s="65">
        <f>$IZ$814</f>
        <v>5076.8999999999996</v>
      </c>
      <c r="M556" s="410" t="s">
        <v>652</v>
      </c>
      <c r="N556" s="276" t="s">
        <v>3626</v>
      </c>
      <c r="P556" s="65">
        <f>$BFU$820</f>
        <v>1980.5</v>
      </c>
      <c r="Q556" s="410" t="s">
        <v>652</v>
      </c>
      <c r="R556" s="106" t="s">
        <v>2714</v>
      </c>
      <c r="T556" s="65">
        <f>$AIY$826</f>
        <v>2981.1</v>
      </c>
      <c r="U556" s="410" t="s">
        <v>652</v>
      </c>
      <c r="V556" s="106" t="s">
        <v>2702</v>
      </c>
      <c r="X556" s="65">
        <f>$ALA$832</f>
        <v>2146.3000000000002</v>
      </c>
      <c r="Y556" s="410" t="s">
        <v>652</v>
      </c>
      <c r="Z556" s="277" t="s">
        <v>2318</v>
      </c>
      <c r="AB556" s="65">
        <f>$OE$838</f>
        <v>1365.7</v>
      </c>
      <c r="AC556" s="410" t="s">
        <v>652</v>
      </c>
      <c r="AD556" s="106" t="s">
        <v>155</v>
      </c>
      <c r="AF556" s="65">
        <f>$BJ$844</f>
        <v>970.19999999999993</v>
      </c>
      <c r="AG556" s="410" t="s">
        <v>652</v>
      </c>
      <c r="AH556" s="106" t="s">
        <v>651</v>
      </c>
      <c r="AJ556" s="65">
        <f>$DL$850</f>
        <v>646.29999999999995</v>
      </c>
      <c r="AK556" s="410" t="s">
        <v>652</v>
      </c>
      <c r="AL556" s="106" t="s">
        <v>2702</v>
      </c>
      <c r="AN556" s="65">
        <f>$ALA$856</f>
        <v>541.9</v>
      </c>
      <c r="AO556" s="410" t="s">
        <v>652</v>
      </c>
      <c r="AP556" s="106" t="s">
        <v>2720</v>
      </c>
      <c r="AR556" s="65">
        <f>$AGN$862</f>
        <v>913</v>
      </c>
      <c r="AS556" s="410" t="s">
        <v>652</v>
      </c>
      <c r="AT556" s="106" t="s">
        <v>2708</v>
      </c>
      <c r="AW556" s="65">
        <f>$AOV$868</f>
        <v>732.2</v>
      </c>
    </row>
    <row r="557" spans="1:49" s="34" customFormat="1" ht="15.75" customHeight="1">
      <c r="A557" s="410" t="s">
        <v>655</v>
      </c>
      <c r="B557" s="106" t="s">
        <v>2191</v>
      </c>
      <c r="D557" s="65">
        <f>$XN$802</f>
        <v>8747.9</v>
      </c>
      <c r="E557" s="410" t="s">
        <v>655</v>
      </c>
      <c r="F557" s="276" t="s">
        <v>21</v>
      </c>
      <c r="H557" s="65">
        <f>$Q$808</f>
        <v>5011.6999999999989</v>
      </c>
      <c r="I557" s="410" t="s">
        <v>655</v>
      </c>
      <c r="J557" s="105" t="s">
        <v>1344</v>
      </c>
      <c r="L557" s="65">
        <f>$GX$814</f>
        <v>5045.1000000000004</v>
      </c>
      <c r="M557" s="410" t="s">
        <v>655</v>
      </c>
      <c r="N557" s="276" t="s">
        <v>3620</v>
      </c>
      <c r="P557" s="65">
        <f>$BDS$820</f>
        <v>1972.3000000000002</v>
      </c>
      <c r="Q557" s="410" t="s">
        <v>655</v>
      </c>
      <c r="R557" s="277" t="s">
        <v>1656</v>
      </c>
      <c r="T557" s="65">
        <f>$ASH$826</f>
        <v>2979</v>
      </c>
      <c r="U557" s="410" t="s">
        <v>655</v>
      </c>
      <c r="V557" s="277" t="s">
        <v>33</v>
      </c>
      <c r="X557" s="65">
        <f>$CK$832</f>
        <v>2105.8000000000002</v>
      </c>
      <c r="Y557" s="410" t="s">
        <v>655</v>
      </c>
      <c r="Z557" s="106" t="s">
        <v>639</v>
      </c>
      <c r="AB557" s="65">
        <f>$AEC$838</f>
        <v>1363.75</v>
      </c>
      <c r="AC557" s="410" t="s">
        <v>655</v>
      </c>
      <c r="AD557" s="276" t="s">
        <v>3610</v>
      </c>
      <c r="AF557" s="65">
        <f>$BAG$844</f>
        <v>967.2</v>
      </c>
      <c r="AG557" s="410" t="s">
        <v>655</v>
      </c>
      <c r="AH557" s="106" t="s">
        <v>683</v>
      </c>
      <c r="AJ557" s="65">
        <f>$Z$850</f>
        <v>637.90000000000009</v>
      </c>
      <c r="AK557" s="410" t="s">
        <v>655</v>
      </c>
      <c r="AL557" s="277" t="s">
        <v>2318</v>
      </c>
      <c r="AN557" s="65">
        <f>$OE$856</f>
        <v>540.70000000000005</v>
      </c>
      <c r="AO557" s="410" t="s">
        <v>655</v>
      </c>
      <c r="AP557" s="106" t="s">
        <v>658</v>
      </c>
      <c r="AR557" s="65">
        <f>$KA$862</f>
        <v>908.8</v>
      </c>
      <c r="AS557" s="410" t="s">
        <v>655</v>
      </c>
      <c r="AT557" s="106" t="s">
        <v>683</v>
      </c>
      <c r="AW557" s="65">
        <f>$Z$868</f>
        <v>724.5</v>
      </c>
    </row>
    <row r="558" spans="1:49" s="34" customFormat="1" ht="15.75" customHeight="1">
      <c r="A558" s="410" t="s">
        <v>656</v>
      </c>
      <c r="B558" s="277" t="s">
        <v>1664</v>
      </c>
      <c r="D558" s="65">
        <f>$QG$802</f>
        <v>8747.9</v>
      </c>
      <c r="E558" s="410" t="s">
        <v>656</v>
      </c>
      <c r="F558" s="105" t="s">
        <v>1343</v>
      </c>
      <c r="H558" s="65">
        <f>$IQ$808</f>
        <v>5003.2</v>
      </c>
      <c r="I558" s="410" t="s">
        <v>656</v>
      </c>
      <c r="J558" s="277" t="s">
        <v>1671</v>
      </c>
      <c r="L558" s="65">
        <f>$RQ$814</f>
        <v>5039.3999999999996</v>
      </c>
      <c r="M558" s="410" t="s">
        <v>656</v>
      </c>
      <c r="N558" s="106" t="s">
        <v>180</v>
      </c>
      <c r="P558" s="65">
        <f>$ZP$820</f>
        <v>1952.9</v>
      </c>
      <c r="Q558" s="410" t="s">
        <v>656</v>
      </c>
      <c r="R558" s="106" t="s">
        <v>667</v>
      </c>
      <c r="T558" s="65">
        <f>$JR$826</f>
        <v>2971.7999999999997</v>
      </c>
      <c r="U558" s="410" t="s">
        <v>656</v>
      </c>
      <c r="V558" s="106" t="s">
        <v>2707</v>
      </c>
      <c r="X558" s="65">
        <f>$AHO$832</f>
        <v>2100</v>
      </c>
      <c r="Y558" s="410" t="s">
        <v>656</v>
      </c>
      <c r="Z558" s="106" t="s">
        <v>155</v>
      </c>
      <c r="AB558" s="65">
        <f>$BJ$838</f>
        <v>1363.3</v>
      </c>
      <c r="AC558" s="410" t="s">
        <v>656</v>
      </c>
      <c r="AD558" s="106" t="s">
        <v>2709</v>
      </c>
      <c r="AF558" s="65">
        <f>$ANC$844</f>
        <v>961.19999999999993</v>
      </c>
      <c r="AG558" s="410" t="s">
        <v>656</v>
      </c>
      <c r="AH558" s="276" t="s">
        <v>3613</v>
      </c>
      <c r="AJ558" s="65">
        <f>$BBH$850</f>
        <v>637.09999999999991</v>
      </c>
      <c r="AK558" s="410" t="s">
        <v>656</v>
      </c>
      <c r="AL558" s="277" t="s">
        <v>1653</v>
      </c>
      <c r="AN558" s="65">
        <f>$FW$856</f>
        <v>540.69999999999993</v>
      </c>
      <c r="AO558" s="410" t="s">
        <v>656</v>
      </c>
      <c r="AP558" s="105" t="s">
        <v>1342</v>
      </c>
      <c r="AR558" s="65">
        <f>$IH$862</f>
        <v>882.2</v>
      </c>
      <c r="AS558" s="410" t="s">
        <v>656</v>
      </c>
      <c r="AT558" s="106" t="s">
        <v>651</v>
      </c>
      <c r="AW558" s="65">
        <f>$DL$868</f>
        <v>696.8</v>
      </c>
    </row>
    <row r="559" spans="1:49" s="34" customFormat="1" ht="15.75" customHeight="1">
      <c r="A559" s="410" t="s">
        <v>659</v>
      </c>
      <c r="B559" s="106" t="s">
        <v>683</v>
      </c>
      <c r="D559" s="65">
        <f>$Z$802</f>
        <v>8747.9</v>
      </c>
      <c r="E559" s="410" t="s">
        <v>659</v>
      </c>
      <c r="F559" s="276" t="s">
        <v>3628</v>
      </c>
      <c r="H559" s="65">
        <f>$BGV$808</f>
        <v>4997.7</v>
      </c>
      <c r="I559" s="410" t="s">
        <v>659</v>
      </c>
      <c r="J559" s="277" t="s">
        <v>1661</v>
      </c>
      <c r="L559" s="65">
        <f>$CT$814</f>
        <v>4946.7999999999993</v>
      </c>
      <c r="M559" s="410" t="s">
        <v>659</v>
      </c>
      <c r="N559" s="106" t="s">
        <v>639</v>
      </c>
      <c r="P559" s="65">
        <f>$AEC$820</f>
        <v>1947.1</v>
      </c>
      <c r="Q559" s="410" t="s">
        <v>659</v>
      </c>
      <c r="R559" s="105" t="s">
        <v>1342</v>
      </c>
      <c r="T559" s="65">
        <f>$IH$826</f>
        <v>2962.6</v>
      </c>
      <c r="U559" s="410" t="s">
        <v>659</v>
      </c>
      <c r="V559" s="276" t="s">
        <v>3610</v>
      </c>
      <c r="X559" s="65">
        <f>$BAG$832</f>
        <v>2073.5</v>
      </c>
      <c r="Y559" s="410" t="s">
        <v>659</v>
      </c>
      <c r="Z559" s="277" t="s">
        <v>31</v>
      </c>
      <c r="AB559" s="65">
        <f>$CB$838</f>
        <v>1358.1999999999998</v>
      </c>
      <c r="AC559" s="410" t="s">
        <v>659</v>
      </c>
      <c r="AD559" s="277" t="s">
        <v>1657</v>
      </c>
      <c r="AF559" s="65">
        <f>$TS$844</f>
        <v>960.9</v>
      </c>
      <c r="AG559" s="410" t="s">
        <v>659</v>
      </c>
      <c r="AH559" s="277" t="s">
        <v>1649</v>
      </c>
      <c r="AJ559" s="65">
        <f>$KS$850</f>
        <v>627.4</v>
      </c>
      <c r="AK559" s="410" t="s">
        <v>659</v>
      </c>
      <c r="AL559" s="277" t="s">
        <v>1655</v>
      </c>
      <c r="AN559" s="65">
        <f>$ED$856</f>
        <v>540.69999999999993</v>
      </c>
      <c r="AO559" s="410" t="s">
        <v>659</v>
      </c>
      <c r="AP559" s="277" t="s">
        <v>33</v>
      </c>
      <c r="AR559" s="65">
        <f>$CK$862</f>
        <v>880.8</v>
      </c>
      <c r="AS559" s="410" t="s">
        <v>659</v>
      </c>
      <c r="AT559" s="106" t="s">
        <v>153</v>
      </c>
      <c r="AW559" s="65">
        <f>$SR$868</f>
        <v>696.5</v>
      </c>
    </row>
    <row r="560" spans="1:49" s="34" customFormat="1" ht="15.75" customHeight="1">
      <c r="A560" s="410" t="s">
        <v>661</v>
      </c>
      <c r="B560" s="277" t="s">
        <v>1658</v>
      </c>
      <c r="D560" s="65">
        <f>$ON$802</f>
        <v>8722.1999999999989</v>
      </c>
      <c r="E560" s="410" t="s">
        <v>661</v>
      </c>
      <c r="F560" s="277" t="s">
        <v>31</v>
      </c>
      <c r="H560" s="65">
        <f>$CB$808</f>
        <v>4975.2</v>
      </c>
      <c r="I560" s="410" t="s">
        <v>661</v>
      </c>
      <c r="J560" s="106" t="s">
        <v>3614</v>
      </c>
      <c r="L560" s="65">
        <f>$BBQ$814</f>
        <v>4925.4999999999991</v>
      </c>
      <c r="M560" s="410" t="s">
        <v>661</v>
      </c>
      <c r="N560" s="105" t="s">
        <v>1343</v>
      </c>
      <c r="P560" s="65">
        <f>$IQ$820</f>
        <v>1933.8999999999999</v>
      </c>
      <c r="Q560" s="410" t="s">
        <v>661</v>
      </c>
      <c r="R560" s="276" t="s">
        <v>3628</v>
      </c>
      <c r="T560" s="65">
        <f>$BGV$826</f>
        <v>2941.7999999999997</v>
      </c>
      <c r="U560" s="410" t="s">
        <v>661</v>
      </c>
      <c r="V560" s="277" t="s">
        <v>1649</v>
      </c>
      <c r="X560" s="65">
        <f>$KS$832</f>
        <v>2069</v>
      </c>
      <c r="Y560" s="410" t="s">
        <v>661</v>
      </c>
      <c r="Z560" s="106" t="s">
        <v>3618</v>
      </c>
      <c r="AB560" s="65">
        <f>$BDA$838</f>
        <v>1340</v>
      </c>
      <c r="AC560" s="410" t="s">
        <v>661</v>
      </c>
      <c r="AD560" s="277" t="s">
        <v>1654</v>
      </c>
      <c r="AF560" s="65">
        <f>$YX$844</f>
        <v>941.60000000000014</v>
      </c>
      <c r="AG560" s="410" t="s">
        <v>661</v>
      </c>
      <c r="AH560" s="106" t="s">
        <v>2708</v>
      </c>
      <c r="AJ560" s="65">
        <f>$AOV$850</f>
        <v>622.20000000000005</v>
      </c>
      <c r="AK560" s="410" t="s">
        <v>661</v>
      </c>
      <c r="AL560" s="106" t="s">
        <v>704</v>
      </c>
      <c r="AN560" s="65">
        <f>$DC$856</f>
        <v>538.90000000000009</v>
      </c>
      <c r="AO560" s="410" t="s">
        <v>661</v>
      </c>
      <c r="AP560" s="106" t="s">
        <v>668</v>
      </c>
      <c r="AR560" s="65">
        <f>$SI$862</f>
        <v>877.80000000000007</v>
      </c>
      <c r="AS560" s="410" t="s">
        <v>661</v>
      </c>
      <c r="AT560" s="106" t="s">
        <v>2724</v>
      </c>
      <c r="AW560" s="65">
        <f>$AQO$868</f>
        <v>692.7</v>
      </c>
    </row>
    <row r="561" spans="1:49" s="34" customFormat="1" ht="15.75" customHeight="1">
      <c r="A561" s="410" t="s">
        <v>666</v>
      </c>
      <c r="B561" s="106" t="s">
        <v>638</v>
      </c>
      <c r="D561" s="65">
        <f>$JI$802</f>
        <v>8713.2999999999993</v>
      </c>
      <c r="E561" s="410" t="s">
        <v>666</v>
      </c>
      <c r="F561" s="276" t="s">
        <v>3626</v>
      </c>
      <c r="H561" s="65">
        <f>$BFU$808</f>
        <v>4919.8</v>
      </c>
      <c r="I561" s="410" t="s">
        <v>666</v>
      </c>
      <c r="J561" s="106" t="s">
        <v>162</v>
      </c>
      <c r="L561" s="65">
        <f>$HG$814</f>
        <v>4909.2999999999993</v>
      </c>
      <c r="M561" s="410" t="s">
        <v>666</v>
      </c>
      <c r="N561" s="276" t="s">
        <v>3610</v>
      </c>
      <c r="P561" s="65">
        <f>$BAG$820</f>
        <v>1932.3999999999999</v>
      </c>
      <c r="Q561" s="410" t="s">
        <v>666</v>
      </c>
      <c r="R561" s="276" t="s">
        <v>3601</v>
      </c>
      <c r="T561" s="65">
        <f>$AWU$826</f>
        <v>2941.5</v>
      </c>
      <c r="U561" s="410" t="s">
        <v>666</v>
      </c>
      <c r="V561" s="106" t="s">
        <v>2708</v>
      </c>
      <c r="X561" s="65">
        <f>$AOV$832</f>
        <v>2057.8000000000002</v>
      </c>
      <c r="Y561" s="410" t="s">
        <v>666</v>
      </c>
      <c r="Z561" s="277" t="s">
        <v>1664</v>
      </c>
      <c r="AB561" s="65">
        <f>$QG$838</f>
        <v>1325.9</v>
      </c>
      <c r="AC561" s="410" t="s">
        <v>666</v>
      </c>
      <c r="AD561" s="276" t="s">
        <v>3617</v>
      </c>
      <c r="AF561" s="65">
        <f>$BCR$844</f>
        <v>930.8</v>
      </c>
      <c r="AG561" s="410" t="s">
        <v>666</v>
      </c>
      <c r="AH561" s="277" t="s">
        <v>17</v>
      </c>
      <c r="AJ561" s="65">
        <f>$EM$850</f>
        <v>621.1</v>
      </c>
      <c r="AK561" s="410" t="s">
        <v>666</v>
      </c>
      <c r="AL561" s="106" t="s">
        <v>2707</v>
      </c>
      <c r="AN561" s="65">
        <f>$AHO$856</f>
        <v>524.09999999999991</v>
      </c>
      <c r="AO561" s="410" t="s">
        <v>666</v>
      </c>
      <c r="AP561" s="105" t="s">
        <v>1344</v>
      </c>
      <c r="AR561" s="65">
        <f>$GX$862</f>
        <v>874.9</v>
      </c>
      <c r="AS561" s="410" t="s">
        <v>666</v>
      </c>
      <c r="AT561" s="277" t="s">
        <v>1668</v>
      </c>
      <c r="AW561" s="65">
        <f>$PF$868</f>
        <v>663.3</v>
      </c>
    </row>
    <row r="562" spans="1:49" s="34" customFormat="1" ht="15.75" customHeight="1">
      <c r="A562" s="410" t="s">
        <v>670</v>
      </c>
      <c r="B562" s="276" t="s">
        <v>3629</v>
      </c>
      <c r="D562" s="65">
        <f>$BHE$802</f>
        <v>8713.2999999999993</v>
      </c>
      <c r="E562" s="410" t="s">
        <v>670</v>
      </c>
      <c r="F562" s="106" t="s">
        <v>2722</v>
      </c>
      <c r="H562" s="65">
        <f>$AOD$808</f>
        <v>4913.5</v>
      </c>
      <c r="I562" s="410" t="s">
        <v>670</v>
      </c>
      <c r="J562" s="277" t="s">
        <v>2318</v>
      </c>
      <c r="L562" s="65">
        <f>$OE$814</f>
        <v>4906.0999999999995</v>
      </c>
      <c r="M562" s="410" t="s">
        <v>670</v>
      </c>
      <c r="N562" s="276" t="s">
        <v>3611</v>
      </c>
      <c r="P562" s="65">
        <f>$BAP$820</f>
        <v>1929.1</v>
      </c>
      <c r="Q562" s="410" t="s">
        <v>670</v>
      </c>
      <c r="R562" s="105" t="s">
        <v>1351</v>
      </c>
      <c r="T562" s="65">
        <f>$AI$826</f>
        <v>2939.7000000000003</v>
      </c>
      <c r="U562" s="410" t="s">
        <v>670</v>
      </c>
      <c r="V562" s="276" t="s">
        <v>3607</v>
      </c>
      <c r="X562" s="65">
        <f>$AYW$832</f>
        <v>2056.2999999999997</v>
      </c>
      <c r="Y562" s="410" t="s">
        <v>670</v>
      </c>
      <c r="Z562" s="106" t="s">
        <v>180</v>
      </c>
      <c r="AB562" s="65">
        <f>$ZP$838</f>
        <v>1312.4</v>
      </c>
      <c r="AC562" s="410" t="s">
        <v>670</v>
      </c>
      <c r="AD562" s="106" t="s">
        <v>2707</v>
      </c>
      <c r="AF562" s="65">
        <f>$AHO$844</f>
        <v>927</v>
      </c>
      <c r="AG562" s="410" t="s">
        <v>670</v>
      </c>
      <c r="AH562" s="276" t="s">
        <v>3624</v>
      </c>
      <c r="AJ562" s="65">
        <f>$BFC$850</f>
        <v>615.20000000000005</v>
      </c>
      <c r="AK562" s="410" t="s">
        <v>670</v>
      </c>
      <c r="AL562" s="277" t="s">
        <v>15</v>
      </c>
      <c r="AN562" s="65">
        <f>$LB$856</f>
        <v>523.5</v>
      </c>
      <c r="AO562" s="410" t="s">
        <v>670</v>
      </c>
      <c r="AP562" s="276" t="s">
        <v>3613</v>
      </c>
      <c r="AR562" s="65">
        <f>$BBH$862</f>
        <v>868.90000000000009</v>
      </c>
      <c r="AS562" s="410" t="s">
        <v>670</v>
      </c>
      <c r="AT562" s="276" t="s">
        <v>3626</v>
      </c>
      <c r="AW562" s="65">
        <f>$BFU$868</f>
        <v>662.3</v>
      </c>
    </row>
    <row r="563" spans="1:49" s="34" customFormat="1" ht="15.75" customHeight="1">
      <c r="A563" s="410" t="s">
        <v>671</v>
      </c>
      <c r="B563" s="276" t="s">
        <v>3621</v>
      </c>
      <c r="D563" s="65">
        <f>$BEB$802</f>
        <v>8693.2999999999993</v>
      </c>
      <c r="E563" s="410" t="s">
        <v>671</v>
      </c>
      <c r="F563" s="106" t="s">
        <v>2709</v>
      </c>
      <c r="H563" s="65">
        <f>$ANC$808</f>
        <v>4907.7</v>
      </c>
      <c r="I563" s="410" t="s">
        <v>671</v>
      </c>
      <c r="J563" s="106" t="s">
        <v>2705</v>
      </c>
      <c r="L563" s="65">
        <f>$AJZ$814</f>
        <v>4893</v>
      </c>
      <c r="M563" s="410" t="s">
        <v>671</v>
      </c>
      <c r="N563" s="277" t="s">
        <v>23</v>
      </c>
      <c r="P563" s="65">
        <f>$OW$820</f>
        <v>1870.8999999999999</v>
      </c>
      <c r="Q563" s="410" t="s">
        <v>671</v>
      </c>
      <c r="R563" s="106" t="s">
        <v>2194</v>
      </c>
      <c r="T563" s="65">
        <f>$ABR$826</f>
        <v>2929.2999999999997</v>
      </c>
      <c r="U563" s="410" t="s">
        <v>671</v>
      </c>
      <c r="V563" s="106" t="s">
        <v>2718</v>
      </c>
      <c r="X563" s="65">
        <f>$AKI$832</f>
        <v>2046.9</v>
      </c>
      <c r="Y563" s="410" t="s">
        <v>671</v>
      </c>
      <c r="Z563" s="106" t="s">
        <v>668</v>
      </c>
      <c r="AB563" s="65">
        <f>$SI$838</f>
        <v>1307.3000000000002</v>
      </c>
      <c r="AC563" s="410" t="s">
        <v>671</v>
      </c>
      <c r="AD563" s="106" t="s">
        <v>2197</v>
      </c>
      <c r="AF563" s="65">
        <f>$ABI$844</f>
        <v>927</v>
      </c>
      <c r="AG563" s="410" t="s">
        <v>671</v>
      </c>
      <c r="AH563" s="105" t="s">
        <v>1343</v>
      </c>
      <c r="AJ563" s="65">
        <f>$IQ$850</f>
        <v>612.1</v>
      </c>
      <c r="AK563" s="410" t="s">
        <v>671</v>
      </c>
      <c r="AL563" s="106" t="s">
        <v>2819</v>
      </c>
      <c r="AN563" s="65">
        <f>$AGW$856</f>
        <v>517.1</v>
      </c>
      <c r="AO563" s="410" t="s">
        <v>671</v>
      </c>
      <c r="AP563" s="277" t="s">
        <v>1661</v>
      </c>
      <c r="AR563" s="65">
        <f>$CT$862</f>
        <v>838.90000000000009</v>
      </c>
      <c r="AS563" s="410" t="s">
        <v>671</v>
      </c>
      <c r="AT563" s="106" t="s">
        <v>2715</v>
      </c>
      <c r="AW563" s="65">
        <f>$AGE$868</f>
        <v>645.69999999999982</v>
      </c>
    </row>
    <row r="564" spans="1:49" s="34" customFormat="1" ht="15.75" customHeight="1">
      <c r="A564" s="410" t="s">
        <v>672</v>
      </c>
      <c r="B564" s="106" t="s">
        <v>2213</v>
      </c>
      <c r="D564" s="65">
        <f>$YF$802</f>
        <v>8667</v>
      </c>
      <c r="E564" s="410" t="s">
        <v>672</v>
      </c>
      <c r="F564" s="106" t="s">
        <v>3614</v>
      </c>
      <c r="H564" s="65">
        <f>$BBQ$808</f>
        <v>4886.1000000000004</v>
      </c>
      <c r="I564" s="410" t="s">
        <v>672</v>
      </c>
      <c r="J564" s="277" t="s">
        <v>1655</v>
      </c>
      <c r="L564" s="65">
        <f>$ED$814</f>
        <v>4874.2</v>
      </c>
      <c r="M564" s="410" t="s">
        <v>672</v>
      </c>
      <c r="N564" s="106" t="s">
        <v>2709</v>
      </c>
      <c r="P564" s="65">
        <f>$ANC$820</f>
        <v>1862.5</v>
      </c>
      <c r="Q564" s="410" t="s">
        <v>672</v>
      </c>
      <c r="R564" s="276" t="s">
        <v>3607</v>
      </c>
      <c r="T564" s="65">
        <f>$AYW$826</f>
        <v>2929.1</v>
      </c>
      <c r="U564" s="410" t="s">
        <v>672</v>
      </c>
      <c r="V564" s="106" t="s">
        <v>683</v>
      </c>
      <c r="X564" s="65">
        <f>$Z$832</f>
        <v>2044.7</v>
      </c>
      <c r="Y564" s="410" t="s">
        <v>672</v>
      </c>
      <c r="Z564" s="276" t="s">
        <v>3624</v>
      </c>
      <c r="AB564" s="65">
        <f>$BFC$838</f>
        <v>1306.6000000000001</v>
      </c>
      <c r="AC564" s="410" t="s">
        <v>672</v>
      </c>
      <c r="AD564" s="106" t="s">
        <v>2700</v>
      </c>
      <c r="AF564" s="65">
        <f>$AMK$844</f>
        <v>904.19999999999993</v>
      </c>
      <c r="AG564" s="410" t="s">
        <v>672</v>
      </c>
      <c r="AH564" s="106" t="s">
        <v>2715</v>
      </c>
      <c r="AJ564" s="65">
        <f>$AGE$850</f>
        <v>608.29999999999995</v>
      </c>
      <c r="AK564" s="410" t="s">
        <v>672</v>
      </c>
      <c r="AL564" s="277" t="s">
        <v>1690</v>
      </c>
      <c r="AN564" s="65">
        <f>$ZG$856</f>
        <v>514.19999999999993</v>
      </c>
      <c r="AO564" s="410" t="s">
        <v>672</v>
      </c>
      <c r="AP564" s="277" t="s">
        <v>37</v>
      </c>
      <c r="AR564" s="65">
        <f>$EV$862</f>
        <v>835.6</v>
      </c>
      <c r="AS564" s="410" t="s">
        <v>672</v>
      </c>
      <c r="AT564" s="106" t="s">
        <v>2709</v>
      </c>
      <c r="AW564" s="65">
        <f>$ANC$868</f>
        <v>611.29999999999984</v>
      </c>
    </row>
    <row r="565" spans="1:49" s="34" customFormat="1" ht="15.75" customHeight="1">
      <c r="A565" s="410" t="s">
        <v>677</v>
      </c>
      <c r="B565" s="105" t="s">
        <v>1342</v>
      </c>
      <c r="D565" s="65">
        <f>$IH$802</f>
        <v>8663.7999999999993</v>
      </c>
      <c r="E565" s="410" t="s">
        <v>677</v>
      </c>
      <c r="F565" s="276" t="s">
        <v>3610</v>
      </c>
      <c r="H565" s="65">
        <f>$BAG$808</f>
        <v>4875.4000000000005</v>
      </c>
      <c r="I565" s="410" t="s">
        <v>677</v>
      </c>
      <c r="J565" s="106" t="s">
        <v>2191</v>
      </c>
      <c r="L565" s="65">
        <f>$XN$814</f>
        <v>4865.55</v>
      </c>
      <c r="M565" s="410" t="s">
        <v>677</v>
      </c>
      <c r="N565" s="277" t="s">
        <v>1664</v>
      </c>
      <c r="P565" s="65">
        <f>$QG$820</f>
        <v>1851.6</v>
      </c>
      <c r="Q565" s="410" t="s">
        <v>677</v>
      </c>
      <c r="R565" s="106" t="s">
        <v>2708</v>
      </c>
      <c r="T565" s="65">
        <f>$AOV$826</f>
        <v>2886.8</v>
      </c>
      <c r="U565" s="410" t="s">
        <v>677</v>
      </c>
      <c r="V565" s="106" t="s">
        <v>3614</v>
      </c>
      <c r="X565" s="65">
        <f>$BBQ$832</f>
        <v>2019.5</v>
      </c>
      <c r="Y565" s="410" t="s">
        <v>677</v>
      </c>
      <c r="Z565" s="106" t="s">
        <v>2725</v>
      </c>
      <c r="AB565" s="65">
        <f>$ANU$838</f>
        <v>1306.5999999999999</v>
      </c>
      <c r="AC565" s="410" t="s">
        <v>677</v>
      </c>
      <c r="AD565" s="106" t="s">
        <v>669</v>
      </c>
      <c r="AF565" s="65">
        <f>$ML$844</f>
        <v>893.80000000000007</v>
      </c>
      <c r="AG565" s="410" t="s">
        <v>677</v>
      </c>
      <c r="AH565" s="106" t="s">
        <v>2206</v>
      </c>
      <c r="AJ565" s="65">
        <f>$XE$850</f>
        <v>607.5</v>
      </c>
      <c r="AK565" s="410" t="s">
        <v>677</v>
      </c>
      <c r="AL565" s="276" t="s">
        <v>3610</v>
      </c>
      <c r="AN565" s="65">
        <f>$BAG$856</f>
        <v>508.5</v>
      </c>
      <c r="AO565" s="410" t="s">
        <v>677</v>
      </c>
      <c r="AP565" s="276" t="s">
        <v>3617</v>
      </c>
      <c r="AR565" s="65">
        <f>$BCR$862</f>
        <v>826.40000000000009</v>
      </c>
      <c r="AS565" s="410" t="s">
        <v>677</v>
      </c>
      <c r="AT565" s="106" t="s">
        <v>2714</v>
      </c>
      <c r="AW565" s="65">
        <f>$AIY$868</f>
        <v>611.29999999999984</v>
      </c>
    </row>
    <row r="566" spans="1:49" s="34" customFormat="1" ht="15.75" customHeight="1">
      <c r="A566" s="410" t="s">
        <v>685</v>
      </c>
      <c r="B566" s="106" t="s">
        <v>2720</v>
      </c>
      <c r="D566" s="65">
        <f>$AGN$802</f>
        <v>8663.7999999999993</v>
      </c>
      <c r="E566" s="410" t="s">
        <v>685</v>
      </c>
      <c r="F566" s="277" t="s">
        <v>1661</v>
      </c>
      <c r="H566" s="65">
        <f>$CT$808</f>
        <v>4805.8999999999996</v>
      </c>
      <c r="I566" s="410" t="s">
        <v>685</v>
      </c>
      <c r="J566" s="106" t="s">
        <v>2716</v>
      </c>
      <c r="L566" s="65">
        <f>$APE$814</f>
        <v>4862.5</v>
      </c>
      <c r="M566" s="410" t="s">
        <v>685</v>
      </c>
      <c r="N566" s="106" t="s">
        <v>658</v>
      </c>
      <c r="P566" s="65">
        <f>$KA$820</f>
        <v>1846.4</v>
      </c>
      <c r="Q566" s="410" t="s">
        <v>685</v>
      </c>
      <c r="R566" s="105" t="s">
        <v>1343</v>
      </c>
      <c r="T566" s="65">
        <f>$IQ$826</f>
        <v>2882.6000000000004</v>
      </c>
      <c r="U566" s="410" t="s">
        <v>685</v>
      </c>
      <c r="V566" s="277" t="s">
        <v>1749</v>
      </c>
      <c r="X566" s="65">
        <f>$NM$832</f>
        <v>2012.8000000000002</v>
      </c>
      <c r="Y566" s="410" t="s">
        <v>685</v>
      </c>
      <c r="Z566" s="276" t="s">
        <v>3602</v>
      </c>
      <c r="AB566" s="65">
        <f>$AXD$838</f>
        <v>1304.2999999999997</v>
      </c>
      <c r="AC566" s="410" t="s">
        <v>685</v>
      </c>
      <c r="AD566" s="277" t="s">
        <v>1664</v>
      </c>
      <c r="AF566" s="65">
        <f>$QG$844</f>
        <v>889.5</v>
      </c>
      <c r="AG566" s="410" t="s">
        <v>685</v>
      </c>
      <c r="AH566" s="106" t="s">
        <v>2721</v>
      </c>
      <c r="AJ566" s="65">
        <f>$AIG$850</f>
        <v>600.70000000000005</v>
      </c>
      <c r="AK566" s="410" t="s">
        <v>685</v>
      </c>
      <c r="AL566" s="276" t="s">
        <v>3608</v>
      </c>
      <c r="AN566" s="65">
        <f>$AZO$856</f>
        <v>500.59999999999997</v>
      </c>
      <c r="AO566" s="410" t="s">
        <v>685</v>
      </c>
      <c r="AP566" s="106" t="s">
        <v>651</v>
      </c>
      <c r="AR566" s="65">
        <f>$DL$862</f>
        <v>825.1</v>
      </c>
      <c r="AS566" s="410" t="s">
        <v>685</v>
      </c>
      <c r="AT566" s="276" t="s">
        <v>3622</v>
      </c>
      <c r="AW566" s="65">
        <f>$BEK$868</f>
        <v>610.29999999999995</v>
      </c>
    </row>
    <row r="567" spans="1:49" s="34" customFormat="1" ht="15.75" customHeight="1">
      <c r="A567" s="410" t="s">
        <v>689</v>
      </c>
      <c r="B567" s="106" t="s">
        <v>2210</v>
      </c>
      <c r="D567" s="65">
        <f>$TA$802</f>
        <v>8663.2000000000007</v>
      </c>
      <c r="E567" s="410" t="s">
        <v>689</v>
      </c>
      <c r="F567" s="276" t="s">
        <v>3616</v>
      </c>
      <c r="H567" s="65">
        <f>$BCI$808</f>
        <v>4803.8</v>
      </c>
      <c r="I567" s="410" t="s">
        <v>689</v>
      </c>
      <c r="J567" s="276" t="s">
        <v>3622</v>
      </c>
      <c r="L567" s="65">
        <f>$BEK$814</f>
        <v>4847.7000000000007</v>
      </c>
      <c r="M567" s="410" t="s">
        <v>689</v>
      </c>
      <c r="N567" s="276" t="s">
        <v>21</v>
      </c>
      <c r="P567" s="65">
        <f>$Q$820</f>
        <v>1841.3</v>
      </c>
      <c r="Q567" s="410" t="s">
        <v>689</v>
      </c>
      <c r="R567" s="106" t="s">
        <v>2198</v>
      </c>
      <c r="T567" s="65">
        <f>$YO$826</f>
        <v>2879.8999999999996</v>
      </c>
      <c r="U567" s="410" t="s">
        <v>689</v>
      </c>
      <c r="V567" s="106" t="s">
        <v>2700</v>
      </c>
      <c r="X567" s="65">
        <f>$AMK$832</f>
        <v>2009.4</v>
      </c>
      <c r="Y567" s="410" t="s">
        <v>689</v>
      </c>
      <c r="Z567" s="276" t="s">
        <v>3608</v>
      </c>
      <c r="AB567" s="65">
        <f>$AZO$838</f>
        <v>1303.3499999999999</v>
      </c>
      <c r="AC567" s="410" t="s">
        <v>689</v>
      </c>
      <c r="AD567" s="277" t="s">
        <v>37</v>
      </c>
      <c r="AF567" s="65">
        <f>$EV$844</f>
        <v>886.7</v>
      </c>
      <c r="AG567" s="410" t="s">
        <v>689</v>
      </c>
      <c r="AH567" s="276" t="s">
        <v>3625</v>
      </c>
      <c r="AJ567" s="65">
        <f>$BFL$850</f>
        <v>599.29999999999995</v>
      </c>
      <c r="AK567" s="410" t="s">
        <v>689</v>
      </c>
      <c r="AL567" s="106" t="s">
        <v>2716</v>
      </c>
      <c r="AN567" s="65">
        <f>$APE$856</f>
        <v>492.70000000000005</v>
      </c>
      <c r="AO567" s="410" t="s">
        <v>689</v>
      </c>
      <c r="AP567" s="106" t="s">
        <v>2714</v>
      </c>
      <c r="AR567" s="65">
        <f>$AIY$862</f>
        <v>825.1</v>
      </c>
      <c r="AS567" s="410" t="s">
        <v>689</v>
      </c>
      <c r="AT567" s="276" t="s">
        <v>21</v>
      </c>
      <c r="AW567" s="65">
        <f>$Q$868</f>
        <v>605.79999999999984</v>
      </c>
    </row>
    <row r="568" spans="1:49" s="34" customFormat="1" ht="15.75" customHeight="1">
      <c r="A568" s="410" t="s">
        <v>690</v>
      </c>
      <c r="B568" s="106" t="s">
        <v>2192</v>
      </c>
      <c r="D568" s="65">
        <f>$WV$802</f>
        <v>8658</v>
      </c>
      <c r="E568" s="410" t="s">
        <v>690</v>
      </c>
      <c r="F568" s="276" t="s">
        <v>142</v>
      </c>
      <c r="H568" s="65">
        <f>$DU$808</f>
        <v>4800.8</v>
      </c>
      <c r="I568" s="410" t="s">
        <v>690</v>
      </c>
      <c r="J568" s="105" t="s">
        <v>1346</v>
      </c>
      <c r="L568" s="65">
        <f>$QY$814</f>
        <v>4826.3999999999996</v>
      </c>
      <c r="M568" s="410" t="s">
        <v>690</v>
      </c>
      <c r="N568" s="276" t="s">
        <v>3612</v>
      </c>
      <c r="P568" s="65">
        <f>$BAY$820</f>
        <v>1840.3000000000002</v>
      </c>
      <c r="Q568" s="410" t="s">
        <v>690</v>
      </c>
      <c r="R568" s="277" t="s">
        <v>37</v>
      </c>
      <c r="T568" s="65">
        <f>$EV$826</f>
        <v>2876.2999999999997</v>
      </c>
      <c r="U568" s="410" t="s">
        <v>690</v>
      </c>
      <c r="V568" s="277" t="s">
        <v>17</v>
      </c>
      <c r="X568" s="65">
        <f>$EM$832</f>
        <v>1974.1</v>
      </c>
      <c r="Y568" s="410" t="s">
        <v>690</v>
      </c>
      <c r="Z568" s="106" t="s">
        <v>2704</v>
      </c>
      <c r="AB568" s="65">
        <f>$AHF$838</f>
        <v>1289.3</v>
      </c>
      <c r="AC568" s="410" t="s">
        <v>690</v>
      </c>
      <c r="AD568" s="277" t="s">
        <v>1661</v>
      </c>
      <c r="AF568" s="65">
        <f>$CT$844</f>
        <v>881.2</v>
      </c>
      <c r="AG568" s="410" t="s">
        <v>690</v>
      </c>
      <c r="AH568" s="277" t="s">
        <v>37</v>
      </c>
      <c r="AJ568" s="65">
        <f>$EV$850</f>
        <v>599.29999999999995</v>
      </c>
      <c r="AK568" s="410" t="s">
        <v>690</v>
      </c>
      <c r="AL568" s="277" t="s">
        <v>1654</v>
      </c>
      <c r="AN568" s="65">
        <f>$YX$856</f>
        <v>488.3</v>
      </c>
      <c r="AO568" s="410" t="s">
        <v>690</v>
      </c>
      <c r="AP568" s="106" t="s">
        <v>2712</v>
      </c>
      <c r="AR568" s="65">
        <f>$AHX$862</f>
        <v>824.40000000000009</v>
      </c>
      <c r="AS568" s="410" t="s">
        <v>690</v>
      </c>
      <c r="AT568" s="276" t="s">
        <v>3612</v>
      </c>
      <c r="AW568" s="65">
        <f>$BAY$868</f>
        <v>600.20000000000005</v>
      </c>
    </row>
    <row r="569" spans="1:49" s="34" customFormat="1" ht="15.75" customHeight="1">
      <c r="A569" s="410" t="s">
        <v>691</v>
      </c>
      <c r="B569" s="106" t="s">
        <v>2719</v>
      </c>
      <c r="D569" s="65">
        <f>$APN$802</f>
        <v>8658</v>
      </c>
      <c r="E569" s="410" t="s">
        <v>691</v>
      </c>
      <c r="F569" s="106" t="s">
        <v>668</v>
      </c>
      <c r="H569" s="65">
        <f>$SI$808</f>
        <v>4794.7999999999993</v>
      </c>
      <c r="I569" s="410" t="s">
        <v>691</v>
      </c>
      <c r="J569" s="277" t="s">
        <v>11</v>
      </c>
      <c r="L569" s="65">
        <f>$FE$814</f>
        <v>4770.2999999999993</v>
      </c>
      <c r="M569" s="410" t="s">
        <v>691</v>
      </c>
      <c r="N569" s="106" t="s">
        <v>669</v>
      </c>
      <c r="P569" s="65">
        <f>$ML$820</f>
        <v>1831.7</v>
      </c>
      <c r="Q569" s="410" t="s">
        <v>691</v>
      </c>
      <c r="R569" s="106" t="s">
        <v>2199</v>
      </c>
      <c r="T569" s="65">
        <f>$WM$826</f>
        <v>2873.5</v>
      </c>
      <c r="U569" s="410" t="s">
        <v>691</v>
      </c>
      <c r="V569" s="106" t="s">
        <v>2713</v>
      </c>
      <c r="X569" s="65">
        <f>$AMT$832</f>
        <v>1954.3</v>
      </c>
      <c r="Y569" s="410" t="s">
        <v>691</v>
      </c>
      <c r="Z569" s="276" t="s">
        <v>3620</v>
      </c>
      <c r="AB569" s="65">
        <f>$BDS$838</f>
        <v>1287.1999999999998</v>
      </c>
      <c r="AC569" s="410" t="s">
        <v>691</v>
      </c>
      <c r="AD569" s="106" t="s">
        <v>658</v>
      </c>
      <c r="AF569" s="65">
        <f>$KA$844</f>
        <v>871.3</v>
      </c>
      <c r="AG569" s="410" t="s">
        <v>691</v>
      </c>
      <c r="AH569" s="277" t="s">
        <v>1656</v>
      </c>
      <c r="AJ569" s="65">
        <f>$ASH$850</f>
        <v>597.6</v>
      </c>
      <c r="AK569" s="410" t="s">
        <v>691</v>
      </c>
      <c r="AL569" s="276" t="s">
        <v>3605</v>
      </c>
      <c r="AN569" s="65">
        <f>$AYE$856</f>
        <v>486.20000000000005</v>
      </c>
      <c r="AO569" s="410" t="s">
        <v>691</v>
      </c>
      <c r="AP569" s="106" t="s">
        <v>2704</v>
      </c>
      <c r="AR569" s="65">
        <f>$AHF$862</f>
        <v>800.5</v>
      </c>
      <c r="AS569" s="410" t="s">
        <v>691</v>
      </c>
      <c r="AT569" s="277" t="s">
        <v>1654</v>
      </c>
      <c r="AW569" s="65">
        <f>$YX$868</f>
        <v>595.5</v>
      </c>
    </row>
    <row r="570" spans="1:49" s="34" customFormat="1" ht="15.75" customHeight="1">
      <c r="A570" s="410" t="s">
        <v>697</v>
      </c>
      <c r="B570" s="106" t="s">
        <v>2211</v>
      </c>
      <c r="D570" s="65">
        <f>$AAH$802</f>
        <v>8647.6</v>
      </c>
      <c r="E570" s="410" t="s">
        <v>697</v>
      </c>
      <c r="F570" s="106" t="s">
        <v>2715</v>
      </c>
      <c r="H570" s="65">
        <f>$AGE$808</f>
        <v>4783.5</v>
      </c>
      <c r="I570" s="410" t="s">
        <v>697</v>
      </c>
      <c r="J570" s="105" t="s">
        <v>1349</v>
      </c>
      <c r="L570" s="65">
        <f>$LT$814</f>
        <v>4731.2</v>
      </c>
      <c r="M570" s="410" t="s">
        <v>697</v>
      </c>
      <c r="N570" s="277" t="s">
        <v>1656</v>
      </c>
      <c r="P570" s="65">
        <f>$ASH$820</f>
        <v>1827.3000000000002</v>
      </c>
      <c r="Q570" s="410" t="s">
        <v>697</v>
      </c>
      <c r="R570" s="106" t="s">
        <v>669</v>
      </c>
      <c r="T570" s="65">
        <f>$ML$826</f>
        <v>2871.4</v>
      </c>
      <c r="U570" s="410" t="s">
        <v>697</v>
      </c>
      <c r="V570" s="106" t="s">
        <v>2720</v>
      </c>
      <c r="X570" s="65">
        <f>$AGN$832</f>
        <v>1938.6999999999998</v>
      </c>
      <c r="Y570" s="410" t="s">
        <v>697</v>
      </c>
      <c r="Z570" s="106" t="s">
        <v>2191</v>
      </c>
      <c r="AB570" s="65">
        <f>$XN$838</f>
        <v>1270</v>
      </c>
      <c r="AC570" s="410" t="s">
        <v>697</v>
      </c>
      <c r="AD570" s="276" t="s">
        <v>3620</v>
      </c>
      <c r="AF570" s="65">
        <f>$BDS$844</f>
        <v>869.5</v>
      </c>
      <c r="AG570" s="410" t="s">
        <v>697</v>
      </c>
      <c r="AH570" s="106" t="s">
        <v>2711</v>
      </c>
      <c r="AJ570" s="65">
        <f>$AJQ$850</f>
        <v>582.79999999999995</v>
      </c>
      <c r="AK570" s="410" t="s">
        <v>697</v>
      </c>
      <c r="AL570" s="106" t="s">
        <v>2705</v>
      </c>
      <c r="AN570" s="65">
        <f>$AJZ$856</f>
        <v>485.7</v>
      </c>
      <c r="AO570" s="410" t="s">
        <v>697</v>
      </c>
      <c r="AP570" s="276" t="s">
        <v>3602</v>
      </c>
      <c r="AR570" s="65">
        <f>$AXD$862</f>
        <v>784.3</v>
      </c>
      <c r="AS570" s="410" t="s">
        <v>697</v>
      </c>
      <c r="AT570" s="106" t="s">
        <v>700</v>
      </c>
      <c r="AW570" s="65">
        <f>$NV$868</f>
        <v>593.20000000000005</v>
      </c>
    </row>
    <row r="571" spans="1:49" s="34" customFormat="1" ht="15.75" customHeight="1">
      <c r="A571" s="410" t="s">
        <v>698</v>
      </c>
      <c r="B571" s="106" t="s">
        <v>2716</v>
      </c>
      <c r="D571" s="65">
        <f>$APE$802</f>
        <v>8616.7000000000007</v>
      </c>
      <c r="E571" s="410" t="s">
        <v>698</v>
      </c>
      <c r="F571" s="106" t="s">
        <v>180</v>
      </c>
      <c r="H571" s="65">
        <f>$ZP$808</f>
        <v>4778</v>
      </c>
      <c r="I571" s="410" t="s">
        <v>698</v>
      </c>
      <c r="J571" s="106" t="s">
        <v>2194</v>
      </c>
      <c r="L571" s="65">
        <f>$ABR$814</f>
        <v>4721.2999999999993</v>
      </c>
      <c r="M571" s="410" t="s">
        <v>698</v>
      </c>
      <c r="N571" s="106" t="s">
        <v>2726</v>
      </c>
      <c r="P571" s="65">
        <f>$ALS$820</f>
        <v>1807.6</v>
      </c>
      <c r="Q571" s="410" t="s">
        <v>698</v>
      </c>
      <c r="R571" s="277" t="s">
        <v>1654</v>
      </c>
      <c r="T571" s="65">
        <f>$YX$826</f>
        <v>2869.9000000000005</v>
      </c>
      <c r="U571" s="410" t="s">
        <v>698</v>
      </c>
      <c r="V571" s="277" t="s">
        <v>1661</v>
      </c>
      <c r="X571" s="65">
        <f>$CT$832</f>
        <v>1925.5</v>
      </c>
      <c r="Y571" s="410" t="s">
        <v>698</v>
      </c>
      <c r="Z571" s="106" t="s">
        <v>2210</v>
      </c>
      <c r="AB571" s="65">
        <f>$TA$838</f>
        <v>1263</v>
      </c>
      <c r="AC571" s="410" t="s">
        <v>698</v>
      </c>
      <c r="AD571" s="106" t="s">
        <v>2191</v>
      </c>
      <c r="AF571" s="65">
        <f>$XN$844</f>
        <v>869.39999999999986</v>
      </c>
      <c r="AG571" s="410" t="s">
        <v>698</v>
      </c>
      <c r="AH571" s="106" t="s">
        <v>2199</v>
      </c>
      <c r="AJ571" s="65">
        <f>$WM$850</f>
        <v>580.20000000000005</v>
      </c>
      <c r="AK571" s="410" t="s">
        <v>698</v>
      </c>
      <c r="AL571" s="276" t="s">
        <v>3611</v>
      </c>
      <c r="AN571" s="65">
        <f>$BAP$856</f>
        <v>483.6</v>
      </c>
      <c r="AO571" s="410" t="s">
        <v>698</v>
      </c>
      <c r="AP571" s="106" t="s">
        <v>153</v>
      </c>
      <c r="AR571" s="65">
        <f>$SR$862</f>
        <v>779.4</v>
      </c>
      <c r="AS571" s="410" t="s">
        <v>698</v>
      </c>
      <c r="AT571" s="106" t="s">
        <v>2712</v>
      </c>
      <c r="AW571" s="65">
        <f>$AHX$868</f>
        <v>589.4</v>
      </c>
    </row>
    <row r="572" spans="1:49" s="34" customFormat="1" ht="15.75" customHeight="1">
      <c r="A572" s="410" t="s">
        <v>699</v>
      </c>
      <c r="B572" s="106" t="s">
        <v>653</v>
      </c>
      <c r="D572" s="65">
        <f>$IZ$802</f>
        <v>8573.3000000000011</v>
      </c>
      <c r="E572" s="410" t="s">
        <v>699</v>
      </c>
      <c r="F572" s="276" t="s">
        <v>3636</v>
      </c>
      <c r="H572" s="65">
        <f>$AZF$808</f>
        <v>4750.5</v>
      </c>
      <c r="I572" s="410" t="s">
        <v>699</v>
      </c>
      <c r="J572" s="276" t="s">
        <v>3610</v>
      </c>
      <c r="L572" s="65">
        <f>$BAG$814</f>
        <v>4706.4000000000005</v>
      </c>
      <c r="M572" s="410" t="s">
        <v>699</v>
      </c>
      <c r="N572" s="105" t="s">
        <v>1346</v>
      </c>
      <c r="P572" s="65">
        <f>$QY$820</f>
        <v>1804.2</v>
      </c>
      <c r="Q572" s="410" t="s">
        <v>699</v>
      </c>
      <c r="R572" s="106" t="s">
        <v>2702</v>
      </c>
      <c r="T572" s="65">
        <f>$ALA$826</f>
        <v>2868.5</v>
      </c>
      <c r="U572" s="410" t="s">
        <v>699</v>
      </c>
      <c r="V572" s="106" t="s">
        <v>667</v>
      </c>
      <c r="X572" s="65">
        <f>$JR$832</f>
        <v>1922.2</v>
      </c>
      <c r="Y572" s="410" t="s">
        <v>699</v>
      </c>
      <c r="Z572" s="105" t="s">
        <v>1343</v>
      </c>
      <c r="AB572" s="65">
        <f>$IQ$838</f>
        <v>1260.4999999999998</v>
      </c>
      <c r="AC572" s="410" t="s">
        <v>699</v>
      </c>
      <c r="AD572" s="105" t="s">
        <v>1351</v>
      </c>
      <c r="AF572" s="65">
        <f>$AI$844</f>
        <v>857.19999999999993</v>
      </c>
      <c r="AG572" s="410" t="s">
        <v>699</v>
      </c>
      <c r="AH572" s="106" t="s">
        <v>2194</v>
      </c>
      <c r="AJ572" s="65">
        <f>$ABR$850</f>
        <v>579.70000000000005</v>
      </c>
      <c r="AK572" s="410" t="s">
        <v>699</v>
      </c>
      <c r="AL572" s="277" t="s">
        <v>1658</v>
      </c>
      <c r="AN572" s="65">
        <f>$ON$856</f>
        <v>482.40000000000003</v>
      </c>
      <c r="AO572" s="410" t="s">
        <v>699</v>
      </c>
      <c r="AP572" s="106" t="s">
        <v>2721</v>
      </c>
      <c r="AR572" s="65">
        <f>$AIG$862</f>
        <v>773.09999999999991</v>
      </c>
      <c r="AS572" s="410" t="s">
        <v>699</v>
      </c>
      <c r="AT572" s="277" t="s">
        <v>1656</v>
      </c>
      <c r="AW572" s="65">
        <f>$ASH$868</f>
        <v>584.29999999999995</v>
      </c>
    </row>
    <row r="573" spans="1:49" s="34" customFormat="1" ht="15.75" customHeight="1">
      <c r="A573" s="410" t="s">
        <v>701</v>
      </c>
      <c r="B573" s="277" t="s">
        <v>17</v>
      </c>
      <c r="D573" s="65">
        <f>$EM$802</f>
        <v>8569.2999999999993</v>
      </c>
      <c r="E573" s="410" t="s">
        <v>701</v>
      </c>
      <c r="F573" s="106" t="s">
        <v>2211</v>
      </c>
      <c r="H573" s="65">
        <f>$AAH$808</f>
        <v>4745.3</v>
      </c>
      <c r="I573" s="410" t="s">
        <v>701</v>
      </c>
      <c r="J573" s="106" t="s">
        <v>654</v>
      </c>
      <c r="L573" s="65">
        <f>$HP$814</f>
        <v>4700.2000000000007</v>
      </c>
      <c r="M573" s="410" t="s">
        <v>701</v>
      </c>
      <c r="N573" s="277" t="s">
        <v>15</v>
      </c>
      <c r="P573" s="65">
        <f>$LB$820</f>
        <v>1766.6</v>
      </c>
      <c r="Q573" s="410" t="s">
        <v>701</v>
      </c>
      <c r="R573" s="276" t="s">
        <v>3602</v>
      </c>
      <c r="T573" s="65">
        <f>$AXD$826</f>
        <v>2864.4</v>
      </c>
      <c r="U573" s="410" t="s">
        <v>701</v>
      </c>
      <c r="V573" s="277" t="s">
        <v>1655</v>
      </c>
      <c r="X573" s="65">
        <f>$ED$832</f>
        <v>1900.7999999999997</v>
      </c>
      <c r="Y573" s="410" t="s">
        <v>701</v>
      </c>
      <c r="Z573" s="106" t="s">
        <v>2715</v>
      </c>
      <c r="AB573" s="65">
        <f>$AGE$838</f>
        <v>1254.8</v>
      </c>
      <c r="AC573" s="410" t="s">
        <v>701</v>
      </c>
      <c r="AD573" s="105" t="s">
        <v>1349</v>
      </c>
      <c r="AF573" s="65">
        <f>$LT$844</f>
        <v>851.3</v>
      </c>
      <c r="AG573" s="410" t="s">
        <v>701</v>
      </c>
      <c r="AH573" s="276" t="s">
        <v>3620</v>
      </c>
      <c r="AJ573" s="65">
        <f>$BDS$850</f>
        <v>574.50000000000011</v>
      </c>
      <c r="AK573" s="410" t="s">
        <v>701</v>
      </c>
      <c r="AL573" s="106" t="s">
        <v>2726</v>
      </c>
      <c r="AN573" s="65">
        <f>$ALS$856</f>
        <v>479.59999999999997</v>
      </c>
      <c r="AO573" s="410" t="s">
        <v>701</v>
      </c>
      <c r="AP573" s="276" t="s">
        <v>3607</v>
      </c>
      <c r="AR573" s="65">
        <f>$AYW$862</f>
        <v>771.3</v>
      </c>
      <c r="AS573" s="410" t="s">
        <v>701</v>
      </c>
      <c r="AT573" s="276" t="s">
        <v>3611</v>
      </c>
      <c r="AW573" s="65">
        <f>$BAP$868</f>
        <v>576.69999999999993</v>
      </c>
    </row>
    <row r="574" spans="1:49" s="34" customFormat="1" ht="15.75" customHeight="1">
      <c r="A574" s="410" t="s">
        <v>702</v>
      </c>
      <c r="B574" s="106" t="s">
        <v>2205</v>
      </c>
      <c r="D574" s="65">
        <f>$AAZ$802</f>
        <v>8566.2000000000007</v>
      </c>
      <c r="E574" s="410" t="s">
        <v>702</v>
      </c>
      <c r="F574" s="277" t="s">
        <v>33</v>
      </c>
      <c r="H574" s="65">
        <f>$CK$808</f>
        <v>4744.3999999999996</v>
      </c>
      <c r="I574" s="410" t="s">
        <v>702</v>
      </c>
      <c r="J574" s="276" t="s">
        <v>3620</v>
      </c>
      <c r="L574" s="65">
        <f>$BDS$814</f>
        <v>4692.2000000000007</v>
      </c>
      <c r="M574" s="410" t="s">
        <v>702</v>
      </c>
      <c r="N574" s="106" t="s">
        <v>2205</v>
      </c>
      <c r="P574" s="65">
        <f>$AAZ$820</f>
        <v>1763.8000000000002</v>
      </c>
      <c r="Q574" s="410" t="s">
        <v>702</v>
      </c>
      <c r="R574" s="106" t="s">
        <v>155</v>
      </c>
      <c r="T574" s="65">
        <f>$BJ$826</f>
        <v>2852.8</v>
      </c>
      <c r="U574" s="410" t="s">
        <v>702</v>
      </c>
      <c r="V574" s="276" t="s">
        <v>3619</v>
      </c>
      <c r="X574" s="65">
        <f>$BDJ$832</f>
        <v>1887.1999999999998</v>
      </c>
      <c r="Y574" s="410" t="s">
        <v>702</v>
      </c>
      <c r="Z574" s="106" t="s">
        <v>667</v>
      </c>
      <c r="AB574" s="65">
        <f>$JR$838</f>
        <v>1252.3000000000002</v>
      </c>
      <c r="AC574" s="410" t="s">
        <v>702</v>
      </c>
      <c r="AD574" s="277" t="s">
        <v>1666</v>
      </c>
      <c r="AF574" s="65">
        <f>$ND$844</f>
        <v>848.3</v>
      </c>
      <c r="AG574" s="410" t="s">
        <v>702</v>
      </c>
      <c r="AH574" s="106" t="s">
        <v>653</v>
      </c>
      <c r="AJ574" s="65">
        <f>$IZ$850</f>
        <v>572.6</v>
      </c>
      <c r="AK574" s="410" t="s">
        <v>702</v>
      </c>
      <c r="AL574" s="277" t="s">
        <v>31</v>
      </c>
      <c r="AN574" s="65">
        <f>$CB$856</f>
        <v>478.90000000000003</v>
      </c>
      <c r="AO574" s="410" t="s">
        <v>702</v>
      </c>
      <c r="AP574" s="277" t="s">
        <v>1668</v>
      </c>
      <c r="AR574" s="65">
        <f>$PF$862</f>
        <v>753.09999999999991</v>
      </c>
      <c r="AS574" s="410" t="s">
        <v>702</v>
      </c>
      <c r="AT574" s="277" t="s">
        <v>11</v>
      </c>
      <c r="AW574" s="65">
        <f>$FE$868</f>
        <v>555.09999999999991</v>
      </c>
    </row>
    <row r="575" spans="1:49" s="34" customFormat="1" ht="15.75" customHeight="1">
      <c r="A575" s="410" t="s">
        <v>703</v>
      </c>
      <c r="B575" s="106" t="s">
        <v>162</v>
      </c>
      <c r="D575" s="65">
        <f>$HG$802</f>
        <v>8540.0999999999985</v>
      </c>
      <c r="E575" s="410" t="s">
        <v>703</v>
      </c>
      <c r="F575" s="106" t="s">
        <v>2707</v>
      </c>
      <c r="H575" s="65">
        <f>$AHO$808</f>
        <v>4722.3999999999996</v>
      </c>
      <c r="I575" s="410" t="s">
        <v>703</v>
      </c>
      <c r="J575" s="106" t="s">
        <v>2715</v>
      </c>
      <c r="L575" s="65">
        <f>$AGE$814</f>
        <v>4683.3999999999996</v>
      </c>
      <c r="M575" s="410" t="s">
        <v>703</v>
      </c>
      <c r="N575" s="106" t="s">
        <v>141</v>
      </c>
      <c r="P575" s="65">
        <f>$GO$820</f>
        <v>1760.3</v>
      </c>
      <c r="Q575" s="410" t="s">
        <v>703</v>
      </c>
      <c r="R575" s="106" t="s">
        <v>3666</v>
      </c>
      <c r="T575" s="65">
        <f>$BGD$826</f>
        <v>2817.5</v>
      </c>
      <c r="U575" s="410" t="s">
        <v>703</v>
      </c>
      <c r="V575" s="276" t="s">
        <v>3617</v>
      </c>
      <c r="X575" s="65">
        <f>$BCR$832</f>
        <v>1874.2</v>
      </c>
      <c r="Y575" s="410" t="s">
        <v>703</v>
      </c>
      <c r="Z575" s="105" t="s">
        <v>1337</v>
      </c>
      <c r="AB575" s="65">
        <f>$H$838</f>
        <v>1249.8999999999999</v>
      </c>
      <c r="AC575" s="410" t="s">
        <v>703</v>
      </c>
      <c r="AD575" s="106" t="s">
        <v>2210</v>
      </c>
      <c r="AF575" s="65">
        <f>$TA$844</f>
        <v>848.3</v>
      </c>
      <c r="AG575" s="410" t="s">
        <v>703</v>
      </c>
      <c r="AH575" s="276" t="s">
        <v>3621</v>
      </c>
      <c r="AJ575" s="65">
        <f>$BEB$850</f>
        <v>570.70000000000005</v>
      </c>
      <c r="AK575" s="410" t="s">
        <v>703</v>
      </c>
      <c r="AL575" s="106" t="s">
        <v>2710</v>
      </c>
      <c r="AN575" s="65">
        <f>$AMB$856</f>
        <v>469.59999999999997</v>
      </c>
      <c r="AO575" s="410" t="s">
        <v>703</v>
      </c>
      <c r="AP575" s="106" t="s">
        <v>653</v>
      </c>
      <c r="AR575" s="65">
        <f>$IZ$862</f>
        <v>750.20000000000016</v>
      </c>
      <c r="AS575" s="410" t="s">
        <v>703</v>
      </c>
      <c r="AT575" s="106" t="s">
        <v>2699</v>
      </c>
      <c r="AW575" s="65">
        <f>$ALJ$868</f>
        <v>544.79999999999995</v>
      </c>
    </row>
    <row r="576" spans="1:49" s="34" customFormat="1" ht="15.75" customHeight="1">
      <c r="A576" s="410" t="s">
        <v>706</v>
      </c>
      <c r="B576" s="276" t="s">
        <v>3611</v>
      </c>
      <c r="D576" s="65">
        <f>$BAP$802</f>
        <v>8524.9</v>
      </c>
      <c r="E576" s="410" t="s">
        <v>706</v>
      </c>
      <c r="F576" s="276" t="s">
        <v>3625</v>
      </c>
      <c r="H576" s="65">
        <f>$BFL$808</f>
        <v>4716.5999999999995</v>
      </c>
      <c r="I576" s="410" t="s">
        <v>706</v>
      </c>
      <c r="J576" s="277" t="s">
        <v>1666</v>
      </c>
      <c r="L576" s="65">
        <f>$ND$814</f>
        <v>4681.7</v>
      </c>
      <c r="M576" s="410" t="s">
        <v>706</v>
      </c>
      <c r="N576" s="106" t="s">
        <v>2707</v>
      </c>
      <c r="P576" s="65">
        <f>$AHO$820</f>
        <v>1759.7</v>
      </c>
      <c r="Q576" s="410" t="s">
        <v>706</v>
      </c>
      <c r="R576" s="106" t="s">
        <v>2196</v>
      </c>
      <c r="T576" s="65">
        <f>$ZY$826</f>
        <v>2787.8</v>
      </c>
      <c r="U576" s="410" t="s">
        <v>706</v>
      </c>
      <c r="V576" s="106" t="s">
        <v>180</v>
      </c>
      <c r="X576" s="65">
        <f>$ZP$832</f>
        <v>1873.1</v>
      </c>
      <c r="Y576" s="410" t="s">
        <v>706</v>
      </c>
      <c r="Z576" s="276" t="s">
        <v>3623</v>
      </c>
      <c r="AB576" s="65">
        <f>$BET$838</f>
        <v>1249</v>
      </c>
      <c r="AC576" s="410" t="s">
        <v>706</v>
      </c>
      <c r="AD576" s="106" t="s">
        <v>667</v>
      </c>
      <c r="AF576" s="65">
        <f>$JR$844</f>
        <v>845.60000000000014</v>
      </c>
      <c r="AG576" s="410" t="s">
        <v>706</v>
      </c>
      <c r="AH576" s="276" t="s">
        <v>142</v>
      </c>
      <c r="AJ576" s="65">
        <f>$DU$850</f>
        <v>570.5</v>
      </c>
      <c r="AK576" s="410" t="s">
        <v>706</v>
      </c>
      <c r="AL576" s="106" t="s">
        <v>633</v>
      </c>
      <c r="AN576" s="65">
        <f>$UB$856</f>
        <v>468.40000000000003</v>
      </c>
      <c r="AO576" s="410" t="s">
        <v>706</v>
      </c>
      <c r="AP576" s="106" t="s">
        <v>2701</v>
      </c>
      <c r="AR576" s="65">
        <f>$ANL$862</f>
        <v>747.4</v>
      </c>
      <c r="AS576" s="410" t="s">
        <v>706</v>
      </c>
      <c r="AT576" s="106" t="s">
        <v>3614</v>
      </c>
      <c r="AW576" s="65">
        <f>$BBQ$868</f>
        <v>544.79999999999995</v>
      </c>
    </row>
    <row r="577" spans="1:49" s="34" customFormat="1" ht="15.75" customHeight="1">
      <c r="A577" s="410" t="s">
        <v>775</v>
      </c>
      <c r="B577" s="106" t="s">
        <v>3666</v>
      </c>
      <c r="D577" s="65">
        <f>$BGD$802</f>
        <v>8493.4</v>
      </c>
      <c r="E577" s="410" t="s">
        <v>775</v>
      </c>
      <c r="F577" s="106" t="s">
        <v>2717</v>
      </c>
      <c r="H577" s="65">
        <f>$AIP$808</f>
        <v>4707.5</v>
      </c>
      <c r="I577" s="410" t="s">
        <v>775</v>
      </c>
      <c r="J577" s="106" t="s">
        <v>2725</v>
      </c>
      <c r="L577" s="65">
        <f>$ANU$814</f>
        <v>4677.5</v>
      </c>
      <c r="M577" s="410" t="s">
        <v>775</v>
      </c>
      <c r="N577" s="276" t="s">
        <v>3628</v>
      </c>
      <c r="P577" s="65">
        <f>$BGV$820</f>
        <v>1756.9</v>
      </c>
      <c r="Q577" s="410" t="s">
        <v>775</v>
      </c>
      <c r="R577" s="276" t="s">
        <v>3606</v>
      </c>
      <c r="T577" s="65">
        <f>$AYN$826</f>
        <v>2772.4</v>
      </c>
      <c r="U577" s="410" t="s">
        <v>775</v>
      </c>
      <c r="V577" s="276" t="s">
        <v>3615</v>
      </c>
      <c r="X577" s="65">
        <f>$BBZ$832</f>
        <v>1872.6</v>
      </c>
      <c r="Y577" s="410" t="s">
        <v>775</v>
      </c>
      <c r="Z577" s="106" t="s">
        <v>153</v>
      </c>
      <c r="AB577" s="65">
        <f>$SR$838</f>
        <v>1236.5</v>
      </c>
      <c r="AC577" s="410" t="s">
        <v>775</v>
      </c>
      <c r="AD577" s="276" t="s">
        <v>21</v>
      </c>
      <c r="AF577" s="65">
        <f>$Q$844</f>
        <v>841.5</v>
      </c>
      <c r="AG577" s="410" t="s">
        <v>775</v>
      </c>
      <c r="AH577" s="106" t="s">
        <v>694</v>
      </c>
      <c r="AJ577" s="65">
        <f>$RH$850</f>
        <v>568.70000000000005</v>
      </c>
      <c r="AK577" s="410" t="s">
        <v>775</v>
      </c>
      <c r="AL577" s="106" t="s">
        <v>2700</v>
      </c>
      <c r="AN577" s="65">
        <f>$AMK$856</f>
        <v>465.4</v>
      </c>
      <c r="AO577" s="410" t="s">
        <v>775</v>
      </c>
      <c r="AP577" s="106" t="s">
        <v>682</v>
      </c>
      <c r="AR577" s="65">
        <f>$HY$862</f>
        <v>739.5</v>
      </c>
      <c r="AS577" s="410" t="s">
        <v>775</v>
      </c>
      <c r="AT577" s="106" t="s">
        <v>2713</v>
      </c>
      <c r="AW577" s="65">
        <f>$AMT$868</f>
        <v>542.09999999999991</v>
      </c>
    </row>
    <row r="578" spans="1:49" s="34" customFormat="1" ht="15.75" customHeight="1">
      <c r="A578" s="410" t="s">
        <v>776</v>
      </c>
      <c r="B578" s="276" t="s">
        <v>3604</v>
      </c>
      <c r="D578" s="65">
        <f>$AXV$802</f>
        <v>8446.7000000000007</v>
      </c>
      <c r="E578" s="410" t="s">
        <v>776</v>
      </c>
      <c r="F578" s="106" t="s">
        <v>2196</v>
      </c>
      <c r="H578" s="65">
        <f>$ZY$808</f>
        <v>4699.3999999999996</v>
      </c>
      <c r="I578" s="410" t="s">
        <v>776</v>
      </c>
      <c r="J578" s="276" t="s">
        <v>3629</v>
      </c>
      <c r="L578" s="65">
        <f>$BHE$814</f>
        <v>4668.5</v>
      </c>
      <c r="M578" s="410" t="s">
        <v>776</v>
      </c>
      <c r="N578" s="106" t="s">
        <v>675</v>
      </c>
      <c r="P578" s="65">
        <f>$MC$820</f>
        <v>1749.9</v>
      </c>
      <c r="Q578" s="410" t="s">
        <v>776</v>
      </c>
      <c r="R578" s="106" t="s">
        <v>2705</v>
      </c>
      <c r="T578" s="65">
        <f>$AJZ$826</f>
        <v>2764.6</v>
      </c>
      <c r="U578" s="410" t="s">
        <v>776</v>
      </c>
      <c r="V578" s="277" t="s">
        <v>1671</v>
      </c>
      <c r="X578" s="65">
        <f>$RQ$832</f>
        <v>1854.9</v>
      </c>
      <c r="Y578" s="410" t="s">
        <v>776</v>
      </c>
      <c r="Z578" s="106" t="s">
        <v>2206</v>
      </c>
      <c r="AB578" s="65">
        <f>$XE$838</f>
        <v>1216.75</v>
      </c>
      <c r="AC578" s="410" t="s">
        <v>776</v>
      </c>
      <c r="AD578" s="276" t="s">
        <v>3619</v>
      </c>
      <c r="AF578" s="65">
        <f>$BDJ$844</f>
        <v>838.2</v>
      </c>
      <c r="AG578" s="410" t="s">
        <v>776</v>
      </c>
      <c r="AH578" s="276" t="s">
        <v>3612</v>
      </c>
      <c r="AJ578" s="65">
        <f>$BAY$850</f>
        <v>566.79999999999995</v>
      </c>
      <c r="AK578" s="410" t="s">
        <v>776</v>
      </c>
      <c r="AL578" s="277" t="s">
        <v>33</v>
      </c>
      <c r="AN578" s="65">
        <f>$CK$856</f>
        <v>463.8</v>
      </c>
      <c r="AO578" s="410" t="s">
        <v>776</v>
      </c>
      <c r="AP578" s="106" t="s">
        <v>2718</v>
      </c>
      <c r="AR578" s="65">
        <f>$AKI$862</f>
        <v>704.6</v>
      </c>
      <c r="AS578" s="410" t="s">
        <v>776</v>
      </c>
      <c r="AT578" s="106" t="s">
        <v>2701</v>
      </c>
      <c r="AW578" s="65">
        <f>$ANL$868</f>
        <v>531.20000000000005</v>
      </c>
    </row>
    <row r="579" spans="1:49" s="34" customFormat="1" ht="15.75" customHeight="1">
      <c r="A579" s="410" t="s">
        <v>777</v>
      </c>
      <c r="B579" s="276" t="s">
        <v>3624</v>
      </c>
      <c r="D579" s="65">
        <f>$BFC$802</f>
        <v>8436.9</v>
      </c>
      <c r="E579" s="410" t="s">
        <v>777</v>
      </c>
      <c r="F579" s="106" t="s">
        <v>638</v>
      </c>
      <c r="H579" s="65">
        <f>$JI$808</f>
        <v>4698.7</v>
      </c>
      <c r="I579" s="410" t="s">
        <v>777</v>
      </c>
      <c r="J579" s="106" t="s">
        <v>668</v>
      </c>
      <c r="L579" s="65">
        <f>$SI$814</f>
        <v>4651</v>
      </c>
      <c r="M579" s="410" t="s">
        <v>777</v>
      </c>
      <c r="N579" s="276" t="s">
        <v>3609</v>
      </c>
      <c r="P579" s="65">
        <f>$AZX$820</f>
        <v>1737.6999999999998</v>
      </c>
      <c r="Q579" s="410" t="s">
        <v>777</v>
      </c>
      <c r="R579" s="106" t="s">
        <v>2208</v>
      </c>
      <c r="T579" s="65">
        <f>$XW$826</f>
        <v>2753.8</v>
      </c>
      <c r="U579" s="410" t="s">
        <v>777</v>
      </c>
      <c r="V579" s="276" t="s">
        <v>3612</v>
      </c>
      <c r="X579" s="65">
        <f>$BAY$832</f>
        <v>1838.8</v>
      </c>
      <c r="Y579" s="410" t="s">
        <v>777</v>
      </c>
      <c r="Z579" s="277" t="s">
        <v>1661</v>
      </c>
      <c r="AB579" s="65">
        <f>$CT$838</f>
        <v>1213.95</v>
      </c>
      <c r="AC579" s="410" t="s">
        <v>777</v>
      </c>
      <c r="AD579" s="276" t="s">
        <v>3608</v>
      </c>
      <c r="AF579" s="65">
        <f>$AZO$844</f>
        <v>832.8</v>
      </c>
      <c r="AG579" s="410" t="s">
        <v>777</v>
      </c>
      <c r="AH579" s="106" t="s">
        <v>2722</v>
      </c>
      <c r="AJ579" s="65">
        <f>$AOD$850</f>
        <v>563.70000000000005</v>
      </c>
      <c r="AK579" s="410" t="s">
        <v>777</v>
      </c>
      <c r="AL579" s="106" t="s">
        <v>2717</v>
      </c>
      <c r="AN579" s="65">
        <f>$AIP$856</f>
        <v>462.59999999999997</v>
      </c>
      <c r="AO579" s="410" t="s">
        <v>777</v>
      </c>
      <c r="AP579" s="276" t="s">
        <v>3620</v>
      </c>
      <c r="AR579" s="65">
        <f>$BDS$862</f>
        <v>687.90000000000009</v>
      </c>
      <c r="AS579" s="410" t="s">
        <v>777</v>
      </c>
      <c r="AT579" s="276" t="s">
        <v>3607</v>
      </c>
      <c r="AW579" s="65">
        <f>$AYW$868</f>
        <v>531.19999999999993</v>
      </c>
    </row>
    <row r="580" spans="1:49" s="34" customFormat="1" ht="15.75" customHeight="1">
      <c r="A580" s="410" t="s">
        <v>778</v>
      </c>
      <c r="B580" s="106" t="s">
        <v>2709</v>
      </c>
      <c r="D580" s="65">
        <f>$ANC$802</f>
        <v>8426.9</v>
      </c>
      <c r="E580" s="410" t="s">
        <v>778</v>
      </c>
      <c r="F580" s="106" t="s">
        <v>2712</v>
      </c>
      <c r="H580" s="65">
        <f>$AHX$808</f>
        <v>4671.7999999999993</v>
      </c>
      <c r="I580" s="410" t="s">
        <v>778</v>
      </c>
      <c r="J580" s="105" t="s">
        <v>1337</v>
      </c>
      <c r="L580" s="65">
        <f>$H$814</f>
        <v>4567.5</v>
      </c>
      <c r="M580" s="410" t="s">
        <v>778</v>
      </c>
      <c r="N580" s="277" t="s">
        <v>1666</v>
      </c>
      <c r="P580" s="65">
        <f>$ND$820</f>
        <v>1719.5</v>
      </c>
      <c r="Q580" s="410" t="s">
        <v>778</v>
      </c>
      <c r="R580" s="277" t="s">
        <v>2318</v>
      </c>
      <c r="T580" s="65">
        <f>$OE$826</f>
        <v>2752.2000000000003</v>
      </c>
      <c r="U580" s="410" t="s">
        <v>778</v>
      </c>
      <c r="V580" s="276" t="s">
        <v>21</v>
      </c>
      <c r="X580" s="65">
        <f>$Q$832</f>
        <v>1838.3000000000002</v>
      </c>
      <c r="Y580" s="410" t="s">
        <v>778</v>
      </c>
      <c r="Z580" s="106" t="s">
        <v>2724</v>
      </c>
      <c r="AB580" s="65">
        <f>$AQO$838</f>
        <v>1212</v>
      </c>
      <c r="AC580" s="410" t="s">
        <v>778</v>
      </c>
      <c r="AD580" s="277" t="s">
        <v>1690</v>
      </c>
      <c r="AF580" s="65">
        <f>$ZG$844</f>
        <v>826.9</v>
      </c>
      <c r="AG580" s="410" t="s">
        <v>778</v>
      </c>
      <c r="AH580" s="106" t="s">
        <v>2720</v>
      </c>
      <c r="AJ580" s="65">
        <f>$AGN$850</f>
        <v>562.79999999999995</v>
      </c>
      <c r="AK580" s="410" t="s">
        <v>778</v>
      </c>
      <c r="AL580" s="276" t="s">
        <v>3602</v>
      </c>
      <c r="AN580" s="65">
        <f>$AXD$856</f>
        <v>454.4</v>
      </c>
      <c r="AO580" s="410" t="s">
        <v>778</v>
      </c>
      <c r="AP580" s="106" t="s">
        <v>2703</v>
      </c>
      <c r="AR580" s="65">
        <f>$AKR$862</f>
        <v>678</v>
      </c>
      <c r="AS580" s="410" t="s">
        <v>778</v>
      </c>
      <c r="AT580" s="277" t="s">
        <v>1649</v>
      </c>
      <c r="AW580" s="65">
        <f>$KS$868</f>
        <v>529.4</v>
      </c>
    </row>
    <row r="581" spans="1:49" s="34" customFormat="1" ht="15.75" customHeight="1">
      <c r="A581" s="410" t="s">
        <v>779</v>
      </c>
      <c r="B581" s="106" t="s">
        <v>2702</v>
      </c>
      <c r="D581" s="65">
        <f>$ALA$802</f>
        <v>8426.9</v>
      </c>
      <c r="E581" s="410" t="s">
        <v>779</v>
      </c>
      <c r="F581" s="276" t="s">
        <v>3627</v>
      </c>
      <c r="H581" s="65">
        <f>$BGM$808</f>
        <v>4633.6000000000004</v>
      </c>
      <c r="I581" s="410" t="s">
        <v>779</v>
      </c>
      <c r="J581" s="106" t="s">
        <v>2213</v>
      </c>
      <c r="L581" s="65">
        <f>$YF$814</f>
        <v>4521.8</v>
      </c>
      <c r="M581" s="410" t="s">
        <v>779</v>
      </c>
      <c r="N581" s="106" t="s">
        <v>687</v>
      </c>
      <c r="P581" s="65">
        <f>$BS$820</f>
        <v>1712</v>
      </c>
      <c r="Q581" s="410" t="s">
        <v>779</v>
      </c>
      <c r="R581" s="277" t="s">
        <v>1664</v>
      </c>
      <c r="T581" s="65">
        <f>$QG$826</f>
        <v>2729.5</v>
      </c>
      <c r="U581" s="410" t="s">
        <v>779</v>
      </c>
      <c r="V581" s="276" t="s">
        <v>3613</v>
      </c>
      <c r="X581" s="65">
        <f>$BBH$832</f>
        <v>1831.7</v>
      </c>
      <c r="Y581" s="410" t="s">
        <v>779</v>
      </c>
      <c r="Z581" s="105" t="s">
        <v>1345</v>
      </c>
      <c r="AB581" s="65">
        <f>$PO$838</f>
        <v>1168.6999999999998</v>
      </c>
      <c r="AC581" s="410" t="s">
        <v>779</v>
      </c>
      <c r="AD581" s="106" t="s">
        <v>653</v>
      </c>
      <c r="AF581" s="65">
        <f>$IZ$844</f>
        <v>819.30000000000007</v>
      </c>
      <c r="AG581" s="410" t="s">
        <v>779</v>
      </c>
      <c r="AH581" s="106" t="s">
        <v>2717</v>
      </c>
      <c r="AJ581" s="65">
        <f>$AIP$850</f>
        <v>561.90000000000009</v>
      </c>
      <c r="AK581" s="410" t="s">
        <v>779</v>
      </c>
      <c r="AL581" s="106" t="s">
        <v>2191</v>
      </c>
      <c r="AN581" s="65">
        <f>$XN$856</f>
        <v>451.5</v>
      </c>
      <c r="AO581" s="410" t="s">
        <v>779</v>
      </c>
      <c r="AP581" s="106" t="s">
        <v>638</v>
      </c>
      <c r="AR581" s="65">
        <f>$JI$862</f>
        <v>674.39999999999986</v>
      </c>
      <c r="AS581" s="410" t="s">
        <v>779</v>
      </c>
      <c r="AT581" s="106" t="s">
        <v>2720</v>
      </c>
      <c r="AW581" s="65">
        <f>$AGN$868</f>
        <v>529</v>
      </c>
    </row>
    <row r="582" spans="1:49" s="34" customFormat="1" ht="15.75" customHeight="1">
      <c r="A582" s="410" t="s">
        <v>780</v>
      </c>
      <c r="B582" s="106" t="s">
        <v>2706</v>
      </c>
      <c r="D582" s="65">
        <f>$AQF$802</f>
        <v>8425.4</v>
      </c>
      <c r="E582" s="410" t="s">
        <v>780</v>
      </c>
      <c r="F582" s="106" t="s">
        <v>2711</v>
      </c>
      <c r="H582" s="65">
        <f>$AJQ$808</f>
        <v>4632.1000000000004</v>
      </c>
      <c r="I582" s="410" t="s">
        <v>780</v>
      </c>
      <c r="J582" s="106" t="s">
        <v>683</v>
      </c>
      <c r="L582" s="65">
        <f>$Z$814</f>
        <v>4521.5</v>
      </c>
      <c r="M582" s="410" t="s">
        <v>780</v>
      </c>
      <c r="N582" s="276" t="s">
        <v>3607</v>
      </c>
      <c r="P582" s="65">
        <f>$AYW$820</f>
        <v>1705.3000000000002</v>
      </c>
      <c r="Q582" s="410" t="s">
        <v>780</v>
      </c>
      <c r="R582" s="105" t="s">
        <v>1344</v>
      </c>
      <c r="T582" s="65">
        <f>$GX$826</f>
        <v>2719.9000000000005</v>
      </c>
      <c r="U582" s="410" t="s">
        <v>780</v>
      </c>
      <c r="V582" s="106" t="s">
        <v>155</v>
      </c>
      <c r="X582" s="65">
        <f>$BJ$832</f>
        <v>1829.2</v>
      </c>
      <c r="Y582" s="410" t="s">
        <v>780</v>
      </c>
      <c r="Z582" s="277" t="s">
        <v>33</v>
      </c>
      <c r="AB582" s="65">
        <f>$CK$838</f>
        <v>1166.9000000000001</v>
      </c>
      <c r="AC582" s="410" t="s">
        <v>780</v>
      </c>
      <c r="AD582" s="106" t="s">
        <v>2196</v>
      </c>
      <c r="AF582" s="65">
        <f>$ZY$844</f>
        <v>804.7</v>
      </c>
      <c r="AG582" s="410" t="s">
        <v>780</v>
      </c>
      <c r="AH582" s="276" t="s">
        <v>3615</v>
      </c>
      <c r="AJ582" s="65">
        <f>$BBZ$850</f>
        <v>558.20000000000005</v>
      </c>
      <c r="AK582" s="410" t="s">
        <v>780</v>
      </c>
      <c r="AL582" s="276" t="s">
        <v>21</v>
      </c>
      <c r="AN582" s="65">
        <f>$Q$856</f>
        <v>451.2</v>
      </c>
      <c r="AO582" s="410" t="s">
        <v>780</v>
      </c>
      <c r="AP582" s="277" t="s">
        <v>1690</v>
      </c>
      <c r="AR582" s="65">
        <f>$ZG$862</f>
        <v>673.69999999999993</v>
      </c>
      <c r="AS582" s="410" t="s">
        <v>780</v>
      </c>
      <c r="AT582" s="276" t="s">
        <v>3606</v>
      </c>
      <c r="AW582" s="65">
        <f>$AYN$868</f>
        <v>527.29999999999995</v>
      </c>
    </row>
    <row r="583" spans="1:49" s="34" customFormat="1" ht="15.75" customHeight="1">
      <c r="A583" s="410" t="s">
        <v>781</v>
      </c>
      <c r="B583" s="276" t="s">
        <v>3609</v>
      </c>
      <c r="D583" s="65">
        <f>$AZX$802</f>
        <v>8403.6999999999989</v>
      </c>
      <c r="E583" s="410" t="s">
        <v>781</v>
      </c>
      <c r="F583" s="277" t="s">
        <v>1658</v>
      </c>
      <c r="H583" s="65">
        <f>$ON$808</f>
        <v>4625.6000000000004</v>
      </c>
      <c r="I583" s="410" t="s">
        <v>781</v>
      </c>
      <c r="J583" s="106" t="s">
        <v>2819</v>
      </c>
      <c r="L583" s="65">
        <f>$AGW$814</f>
        <v>4519</v>
      </c>
      <c r="M583" s="410" t="s">
        <v>781</v>
      </c>
      <c r="N583" s="106" t="s">
        <v>2700</v>
      </c>
      <c r="P583" s="65">
        <f>$AMK$820</f>
        <v>1698.3</v>
      </c>
      <c r="Q583" s="410" t="s">
        <v>781</v>
      </c>
      <c r="R583" s="106" t="s">
        <v>3618</v>
      </c>
      <c r="T583" s="65">
        <f>$BDA$826</f>
        <v>2695.8</v>
      </c>
      <c r="U583" s="410" t="s">
        <v>781</v>
      </c>
      <c r="V583" s="277" t="s">
        <v>1658</v>
      </c>
      <c r="X583" s="65">
        <f>$ON$832</f>
        <v>1812.5</v>
      </c>
      <c r="Y583" s="410" t="s">
        <v>781</v>
      </c>
      <c r="Z583" s="276" t="s">
        <v>3627</v>
      </c>
      <c r="AB583" s="65">
        <f>$BGM$838</f>
        <v>1165.9000000000001</v>
      </c>
      <c r="AC583" s="410" t="s">
        <v>781</v>
      </c>
      <c r="AD583" s="276" t="s">
        <v>3615</v>
      </c>
      <c r="AF583" s="65">
        <f>$BBZ$844</f>
        <v>800.4</v>
      </c>
      <c r="AG583" s="410" t="s">
        <v>781</v>
      </c>
      <c r="AH583" s="105" t="s">
        <v>1342</v>
      </c>
      <c r="AJ583" s="65">
        <f>$IH$850</f>
        <v>552.79999999999995</v>
      </c>
      <c r="AK583" s="410" t="s">
        <v>781</v>
      </c>
      <c r="AL583" s="105" t="s">
        <v>1343</v>
      </c>
      <c r="AN583" s="65">
        <f>$IQ$856</f>
        <v>451</v>
      </c>
      <c r="AO583" s="410" t="s">
        <v>781</v>
      </c>
      <c r="AP583" s="277" t="s">
        <v>1657</v>
      </c>
      <c r="AR583" s="65">
        <f>$TS$862</f>
        <v>667.3</v>
      </c>
      <c r="AS583" s="410" t="s">
        <v>781</v>
      </c>
      <c r="AT583" s="276" t="s">
        <v>3602</v>
      </c>
      <c r="AW583" s="65">
        <f>$AXD$868</f>
        <v>523.1</v>
      </c>
    </row>
    <row r="584" spans="1:49" s="34" customFormat="1" ht="15.75" customHeight="1">
      <c r="A584" s="410" t="s">
        <v>782</v>
      </c>
      <c r="B584" s="106" t="s">
        <v>2725</v>
      </c>
      <c r="D584" s="65">
        <f>$ANU$802</f>
        <v>8361.2999999999993</v>
      </c>
      <c r="E584" s="410" t="s">
        <v>782</v>
      </c>
      <c r="F584" s="106" t="s">
        <v>3618</v>
      </c>
      <c r="H584" s="65">
        <f>$BDA$808</f>
        <v>4616.2</v>
      </c>
      <c r="I584" s="410" t="s">
        <v>782</v>
      </c>
      <c r="J584" s="277" t="s">
        <v>15</v>
      </c>
      <c r="L584" s="65">
        <f>$LB$814</f>
        <v>4516</v>
      </c>
      <c r="M584" s="410" t="s">
        <v>782</v>
      </c>
      <c r="N584" s="106" t="s">
        <v>654</v>
      </c>
      <c r="P584" s="65">
        <f>$HP$820</f>
        <v>1686.6999999999998</v>
      </c>
      <c r="Q584" s="410" t="s">
        <v>782</v>
      </c>
      <c r="R584" s="276" t="s">
        <v>3627</v>
      </c>
      <c r="T584" s="65">
        <f>$BGM$826</f>
        <v>2670.3</v>
      </c>
      <c r="U584" s="410" t="s">
        <v>782</v>
      </c>
      <c r="V584" s="106" t="s">
        <v>3603</v>
      </c>
      <c r="X584" s="65">
        <f>$AXM$832</f>
        <v>1798.4</v>
      </c>
      <c r="Y584" s="410" t="s">
        <v>782</v>
      </c>
      <c r="Z584" s="277" t="s">
        <v>25</v>
      </c>
      <c r="AB584" s="65">
        <f>$BA$838</f>
        <v>1163.3</v>
      </c>
      <c r="AC584" s="410" t="s">
        <v>782</v>
      </c>
      <c r="AD584" s="106" t="s">
        <v>2721</v>
      </c>
      <c r="AF584" s="65">
        <f>$AIG$844</f>
        <v>798.4</v>
      </c>
      <c r="AG584" s="410" t="s">
        <v>782</v>
      </c>
      <c r="AH584" s="106" t="s">
        <v>2712</v>
      </c>
      <c r="AJ584" s="65">
        <f>$AHX$850</f>
        <v>552.5</v>
      </c>
      <c r="AK584" s="410" t="s">
        <v>782</v>
      </c>
      <c r="AL584" s="106" t="s">
        <v>155</v>
      </c>
      <c r="AN584" s="65">
        <f>$BJ$856</f>
        <v>447.59999999999997</v>
      </c>
      <c r="AO584" s="410" t="s">
        <v>782</v>
      </c>
      <c r="AP584" s="106" t="s">
        <v>2722</v>
      </c>
      <c r="AR584" s="65">
        <f>$AOD$862</f>
        <v>664.8</v>
      </c>
      <c r="AS584" s="410" t="s">
        <v>782</v>
      </c>
      <c r="AT584" s="106" t="s">
        <v>2722</v>
      </c>
      <c r="AW584" s="65">
        <f>$AOD$868</f>
        <v>522.69999999999993</v>
      </c>
    </row>
    <row r="585" spans="1:49" s="34" customFormat="1" ht="15.75" customHeight="1">
      <c r="A585" s="410" t="s">
        <v>783</v>
      </c>
      <c r="B585" s="277" t="s">
        <v>1656</v>
      </c>
      <c r="D585" s="65">
        <f>$ASH$802</f>
        <v>8346.5</v>
      </c>
      <c r="E585" s="410" t="s">
        <v>783</v>
      </c>
      <c r="F585" s="106" t="s">
        <v>154</v>
      </c>
      <c r="H585" s="65">
        <f>$AR$808</f>
        <v>4615.7</v>
      </c>
      <c r="I585" s="410" t="s">
        <v>783</v>
      </c>
      <c r="J585" s="106" t="s">
        <v>2708</v>
      </c>
      <c r="L585" s="65">
        <f>$AOV$814</f>
        <v>4480.6999999999989</v>
      </c>
      <c r="M585" s="410" t="s">
        <v>783</v>
      </c>
      <c r="N585" s="277" t="s">
        <v>17</v>
      </c>
      <c r="P585" s="65">
        <f>$EM$820</f>
        <v>1684.5</v>
      </c>
      <c r="Q585" s="410" t="s">
        <v>783</v>
      </c>
      <c r="R585" s="106" t="s">
        <v>687</v>
      </c>
      <c r="T585" s="65">
        <f>$BS$826</f>
        <v>2666.3</v>
      </c>
      <c r="U585" s="410" t="s">
        <v>783</v>
      </c>
      <c r="V585" s="277" t="s">
        <v>1664</v>
      </c>
      <c r="X585" s="65">
        <f>$QG$832</f>
        <v>1786</v>
      </c>
      <c r="Y585" s="410" t="s">
        <v>783</v>
      </c>
      <c r="Z585" s="106" t="s">
        <v>2716</v>
      </c>
      <c r="AB585" s="65">
        <f>$APE$838</f>
        <v>1158.5</v>
      </c>
      <c r="AC585" s="410" t="s">
        <v>783</v>
      </c>
      <c r="AD585" s="106" t="s">
        <v>694</v>
      </c>
      <c r="AF585" s="65">
        <f>$RH$844</f>
        <v>793.90000000000009</v>
      </c>
      <c r="AG585" s="410" t="s">
        <v>783</v>
      </c>
      <c r="AH585" s="277" t="s">
        <v>1665</v>
      </c>
      <c r="AJ585" s="65">
        <f>$VU$850</f>
        <v>551.5</v>
      </c>
      <c r="AK585" s="410" t="s">
        <v>783</v>
      </c>
      <c r="AL585" s="106" t="s">
        <v>2199</v>
      </c>
      <c r="AN585" s="65">
        <f>$WM$856</f>
        <v>439.79999999999995</v>
      </c>
      <c r="AO585" s="410" t="s">
        <v>783</v>
      </c>
      <c r="AP585" s="106" t="s">
        <v>162</v>
      </c>
      <c r="AR585" s="65">
        <f>$HG$862</f>
        <v>653.29999999999995</v>
      </c>
      <c r="AS585" s="410" t="s">
        <v>783</v>
      </c>
      <c r="AT585" s="106" t="s">
        <v>3618</v>
      </c>
      <c r="AW585" s="65">
        <f>$BDA$868</f>
        <v>518.5</v>
      </c>
    </row>
    <row r="586" spans="1:49" s="34" customFormat="1" ht="15.75" customHeight="1">
      <c r="A586" s="410" t="s">
        <v>784</v>
      </c>
      <c r="B586" s="106" t="s">
        <v>2703</v>
      </c>
      <c r="D586" s="65">
        <f>$AKR$802</f>
        <v>8306.0999999999985</v>
      </c>
      <c r="E586" s="410" t="s">
        <v>784</v>
      </c>
      <c r="F586" s="276" t="s">
        <v>3621</v>
      </c>
      <c r="H586" s="65">
        <f>$BEB$808</f>
        <v>4602.6000000000004</v>
      </c>
      <c r="I586" s="410" t="s">
        <v>784</v>
      </c>
      <c r="J586" s="106" t="s">
        <v>2211</v>
      </c>
      <c r="L586" s="65">
        <f>$AAH$814</f>
        <v>4473.2000000000007</v>
      </c>
      <c r="M586" s="410" t="s">
        <v>784</v>
      </c>
      <c r="N586" s="106" t="s">
        <v>2189</v>
      </c>
      <c r="P586" s="65">
        <f>$ASZ$820</f>
        <v>1676</v>
      </c>
      <c r="Q586" s="410" t="s">
        <v>784</v>
      </c>
      <c r="R586" s="276" t="s">
        <v>21</v>
      </c>
      <c r="T586" s="65">
        <f>$Q$826</f>
        <v>2648.4000000000005</v>
      </c>
      <c r="U586" s="410" t="s">
        <v>784</v>
      </c>
      <c r="V586" s="277" t="s">
        <v>31</v>
      </c>
      <c r="X586" s="65">
        <f>$CB$832</f>
        <v>1779.1</v>
      </c>
      <c r="Y586" s="410" t="s">
        <v>784</v>
      </c>
      <c r="Z586" s="106" t="s">
        <v>2196</v>
      </c>
      <c r="AB586" s="65">
        <f>$ZY$838</f>
        <v>1155.4000000000001</v>
      </c>
      <c r="AC586" s="410" t="s">
        <v>784</v>
      </c>
      <c r="AD586" s="106" t="s">
        <v>683</v>
      </c>
      <c r="AF586" s="65">
        <f>$Z$844</f>
        <v>782.3</v>
      </c>
      <c r="AG586" s="410" t="s">
        <v>784</v>
      </c>
      <c r="AH586" s="277" t="s">
        <v>25</v>
      </c>
      <c r="AJ586" s="65">
        <f>$BA$850</f>
        <v>548.30000000000007</v>
      </c>
      <c r="AK586" s="410" t="s">
        <v>784</v>
      </c>
      <c r="AL586" s="277" t="s">
        <v>1749</v>
      </c>
      <c r="AN586" s="65">
        <f>$NM$856</f>
        <v>437.6</v>
      </c>
      <c r="AO586" s="410" t="s">
        <v>784</v>
      </c>
      <c r="AP586" s="277" t="s">
        <v>11</v>
      </c>
      <c r="AR586" s="65">
        <f>$FE$862</f>
        <v>638.29999999999995</v>
      </c>
      <c r="AS586" s="410" t="s">
        <v>784</v>
      </c>
      <c r="AT586" s="276" t="s">
        <v>3605</v>
      </c>
      <c r="AW586" s="65">
        <f>$AYE$868</f>
        <v>515.4</v>
      </c>
    </row>
    <row r="587" spans="1:49" s="34" customFormat="1" ht="15.75" customHeight="1">
      <c r="A587" s="410" t="s">
        <v>785</v>
      </c>
      <c r="B587" s="106" t="s">
        <v>2721</v>
      </c>
      <c r="D587" s="65">
        <f>$AIG$802</f>
        <v>8279.7999999999993</v>
      </c>
      <c r="E587" s="410" t="s">
        <v>785</v>
      </c>
      <c r="F587" s="276" t="s">
        <v>3619</v>
      </c>
      <c r="H587" s="65">
        <f>$BDJ$808</f>
        <v>4595.3</v>
      </c>
      <c r="I587" s="410" t="s">
        <v>785</v>
      </c>
      <c r="J587" s="276" t="s">
        <v>3625</v>
      </c>
      <c r="L587" s="65">
        <f>$BFL$814</f>
        <v>4466.5</v>
      </c>
      <c r="M587" s="410" t="s">
        <v>785</v>
      </c>
      <c r="N587" s="106" t="s">
        <v>2714</v>
      </c>
      <c r="P587" s="65">
        <f>$AIY$820</f>
        <v>1675.7000000000003</v>
      </c>
      <c r="Q587" s="410" t="s">
        <v>785</v>
      </c>
      <c r="R587" s="106" t="s">
        <v>2706</v>
      </c>
      <c r="T587" s="65">
        <f>$AQF$826</f>
        <v>2644.2000000000003</v>
      </c>
      <c r="U587" s="410" t="s">
        <v>785</v>
      </c>
      <c r="V587" s="106" t="s">
        <v>162</v>
      </c>
      <c r="X587" s="65">
        <f>$HG$832</f>
        <v>1774.5</v>
      </c>
      <c r="Y587" s="410" t="s">
        <v>785</v>
      </c>
      <c r="Z587" s="106" t="s">
        <v>2718</v>
      </c>
      <c r="AB587" s="65">
        <f>$AKI$838</f>
        <v>1149.1999999999998</v>
      </c>
      <c r="AC587" s="410" t="s">
        <v>785</v>
      </c>
      <c r="AD587" s="106" t="s">
        <v>2835</v>
      </c>
      <c r="AF587" s="65">
        <f>$AJH$844</f>
        <v>780.89999999999986</v>
      </c>
      <c r="AG587" s="410" t="s">
        <v>785</v>
      </c>
      <c r="AH587" s="276" t="s">
        <v>3617</v>
      </c>
      <c r="AJ587" s="65">
        <f>$BCR$850</f>
        <v>545.5</v>
      </c>
      <c r="AK587" s="410" t="s">
        <v>785</v>
      </c>
      <c r="AL587" s="106" t="s">
        <v>2192</v>
      </c>
      <c r="AN587" s="65">
        <f>$WV$856</f>
        <v>437.6</v>
      </c>
      <c r="AO587" s="410" t="s">
        <v>785</v>
      </c>
      <c r="AP587" s="106" t="s">
        <v>2716</v>
      </c>
      <c r="AR587" s="65">
        <f>$APE$862</f>
        <v>609.90000000000009</v>
      </c>
      <c r="AS587" s="410" t="s">
        <v>785</v>
      </c>
      <c r="AT587" s="106" t="s">
        <v>2205</v>
      </c>
      <c r="AW587" s="65">
        <f>$AAZ$868</f>
        <v>509.79999999999995</v>
      </c>
    </row>
    <row r="588" spans="1:49" s="34" customFormat="1" ht="15.75" customHeight="1">
      <c r="A588" s="410" t="s">
        <v>786</v>
      </c>
      <c r="B588" s="276" t="s">
        <v>3623</v>
      </c>
      <c r="D588" s="65">
        <f>$BET$802</f>
        <v>8275.6999999999989</v>
      </c>
      <c r="E588" s="410" t="s">
        <v>786</v>
      </c>
      <c r="F588" s="106" t="s">
        <v>2819</v>
      </c>
      <c r="H588" s="65">
        <f>$AGW$808</f>
        <v>4587.2000000000007</v>
      </c>
      <c r="I588" s="410" t="s">
        <v>786</v>
      </c>
      <c r="J588" s="106" t="s">
        <v>2703</v>
      </c>
      <c r="L588" s="65">
        <f>$AKR$814</f>
        <v>4425.9999999999991</v>
      </c>
      <c r="M588" s="410" t="s">
        <v>786</v>
      </c>
      <c r="N588" s="106" t="s">
        <v>3618</v>
      </c>
      <c r="P588" s="65">
        <f>$BDA$820</f>
        <v>1669.6999999999998</v>
      </c>
      <c r="Q588" s="410" t="s">
        <v>786</v>
      </c>
      <c r="R588" s="106" t="s">
        <v>2192</v>
      </c>
      <c r="T588" s="65">
        <f>$WV$826</f>
        <v>2635.7999999999997</v>
      </c>
      <c r="U588" s="410" t="s">
        <v>786</v>
      </c>
      <c r="V588" s="276" t="s">
        <v>3622</v>
      </c>
      <c r="X588" s="65">
        <f>$BEK$832</f>
        <v>1774.3</v>
      </c>
      <c r="Y588" s="410" t="s">
        <v>786</v>
      </c>
      <c r="Z588" s="277" t="s">
        <v>11</v>
      </c>
      <c r="AB588" s="65">
        <f>$FE$838</f>
        <v>1145.3</v>
      </c>
      <c r="AC588" s="410" t="s">
        <v>786</v>
      </c>
      <c r="AD588" s="106" t="s">
        <v>2189</v>
      </c>
      <c r="AF588" s="65">
        <f>$ASZ$844</f>
        <v>776.2</v>
      </c>
      <c r="AG588" s="410" t="s">
        <v>786</v>
      </c>
      <c r="AH588" s="276" t="s">
        <v>3627</v>
      </c>
      <c r="AJ588" s="65">
        <f>$BGM$850</f>
        <v>542.5</v>
      </c>
      <c r="AK588" s="410" t="s">
        <v>786</v>
      </c>
      <c r="AL588" s="106" t="s">
        <v>700</v>
      </c>
      <c r="AN588" s="65">
        <f>$NV$856</f>
        <v>434.7</v>
      </c>
      <c r="AO588" s="410" t="s">
        <v>786</v>
      </c>
      <c r="AP588" s="276" t="s">
        <v>3619</v>
      </c>
      <c r="AR588" s="65">
        <f>$BDJ$862</f>
        <v>605.29999999999995</v>
      </c>
      <c r="AS588" s="410" t="s">
        <v>786</v>
      </c>
      <c r="AT588" s="106" t="s">
        <v>2197</v>
      </c>
      <c r="AW588" s="65">
        <f>$ABI$868</f>
        <v>504.9</v>
      </c>
    </row>
    <row r="589" spans="1:49" s="34" customFormat="1" ht="15.75" customHeight="1">
      <c r="A589" s="410" t="s">
        <v>787</v>
      </c>
      <c r="B589" s="105" t="s">
        <v>1337</v>
      </c>
      <c r="D589" s="65">
        <f>$H$802</f>
        <v>8229.9</v>
      </c>
      <c r="E589" s="410" t="s">
        <v>787</v>
      </c>
      <c r="F589" s="106" t="s">
        <v>2710</v>
      </c>
      <c r="H589" s="65">
        <f>$AMB$808</f>
        <v>4561.3</v>
      </c>
      <c r="I589" s="410" t="s">
        <v>787</v>
      </c>
      <c r="J589" s="277" t="s">
        <v>1</v>
      </c>
      <c r="L589" s="65">
        <f>$UK$814</f>
        <v>4419.7</v>
      </c>
      <c r="M589" s="410" t="s">
        <v>787</v>
      </c>
      <c r="N589" s="106" t="s">
        <v>2193</v>
      </c>
      <c r="P589" s="65">
        <f>$ADK$820</f>
        <v>1641.6</v>
      </c>
      <c r="Q589" s="410" t="s">
        <v>787</v>
      </c>
      <c r="R589" s="106" t="s">
        <v>3603</v>
      </c>
      <c r="T589" s="65">
        <f>$AXM$826</f>
        <v>2622.4999999999995</v>
      </c>
      <c r="U589" s="410" t="s">
        <v>787</v>
      </c>
      <c r="V589" s="106" t="s">
        <v>2192</v>
      </c>
      <c r="X589" s="65">
        <f>$WV$832</f>
        <v>1771</v>
      </c>
      <c r="Y589" s="410" t="s">
        <v>787</v>
      </c>
      <c r="Z589" s="277" t="s">
        <v>1654</v>
      </c>
      <c r="AB589" s="65">
        <f>$YX$838</f>
        <v>1108.4000000000001</v>
      </c>
      <c r="AC589" s="410" t="s">
        <v>787</v>
      </c>
      <c r="AD589" s="277" t="s">
        <v>17</v>
      </c>
      <c r="AF589" s="65">
        <f>$EM$844</f>
        <v>771.40000000000009</v>
      </c>
      <c r="AG589" s="410" t="s">
        <v>787</v>
      </c>
      <c r="AH589" s="276" t="s">
        <v>3607</v>
      </c>
      <c r="AJ589" s="65">
        <f>$AYW$850</f>
        <v>538.20000000000005</v>
      </c>
      <c r="AK589" s="410" t="s">
        <v>787</v>
      </c>
      <c r="AL589" s="276" t="s">
        <v>3629</v>
      </c>
      <c r="AN589" s="65">
        <f>$BHE$856</f>
        <v>430.9</v>
      </c>
      <c r="AO589" s="410" t="s">
        <v>787</v>
      </c>
      <c r="AP589" s="276" t="s">
        <v>3625</v>
      </c>
      <c r="AR589" s="65">
        <f>$BFL$862</f>
        <v>604.4</v>
      </c>
      <c r="AS589" s="410" t="s">
        <v>787</v>
      </c>
      <c r="AT589" s="106" t="s">
        <v>687</v>
      </c>
      <c r="AW589" s="65">
        <f>$BS$868</f>
        <v>495.69999999999993</v>
      </c>
    </row>
    <row r="590" spans="1:49" s="34" customFormat="1" ht="15.75" customHeight="1">
      <c r="A590" s="410" t="s">
        <v>788</v>
      </c>
      <c r="B590" s="276" t="s">
        <v>3627</v>
      </c>
      <c r="D590" s="65">
        <f>$BGM$802</f>
        <v>8186.1</v>
      </c>
      <c r="E590" s="410" t="s">
        <v>788</v>
      </c>
      <c r="F590" s="106" t="s">
        <v>683</v>
      </c>
      <c r="H590" s="65">
        <f>$Z$808</f>
        <v>4553.5</v>
      </c>
      <c r="I590" s="410" t="s">
        <v>788</v>
      </c>
      <c r="J590" s="276" t="s">
        <v>3636</v>
      </c>
      <c r="L590" s="65">
        <f>$AZF$814</f>
        <v>4412.3999999999996</v>
      </c>
      <c r="M590" s="410" t="s">
        <v>788</v>
      </c>
      <c r="N590" s="106" t="s">
        <v>2196</v>
      </c>
      <c r="P590" s="65">
        <f>$ZY$820</f>
        <v>1618.5</v>
      </c>
      <c r="Q590" s="410" t="s">
        <v>788</v>
      </c>
      <c r="R590" s="277" t="s">
        <v>1749</v>
      </c>
      <c r="T590" s="65">
        <f>$NM$826</f>
        <v>2610.6</v>
      </c>
      <c r="U590" s="410" t="s">
        <v>788</v>
      </c>
      <c r="V590" s="106" t="s">
        <v>2704</v>
      </c>
      <c r="X590" s="65">
        <f>$AHF$832</f>
        <v>1764.2999999999997</v>
      </c>
      <c r="Y590" s="410" t="s">
        <v>788</v>
      </c>
      <c r="Z590" s="276" t="s">
        <v>3601</v>
      </c>
      <c r="AB590" s="65">
        <f>$AWU$838</f>
        <v>1083.5</v>
      </c>
      <c r="AC590" s="410" t="s">
        <v>788</v>
      </c>
      <c r="AD590" s="106" t="s">
        <v>2715</v>
      </c>
      <c r="AF590" s="65">
        <f>$AGE$844</f>
        <v>771.3</v>
      </c>
      <c r="AG590" s="410" t="s">
        <v>788</v>
      </c>
      <c r="AH590" s="106" t="s">
        <v>2198</v>
      </c>
      <c r="AJ590" s="65">
        <f>$YO$850</f>
        <v>525.70000000000005</v>
      </c>
      <c r="AK590" s="410" t="s">
        <v>788</v>
      </c>
      <c r="AL590" s="276" t="s">
        <v>3615</v>
      </c>
      <c r="AN590" s="65">
        <f>$BBZ$856</f>
        <v>430.79999999999995</v>
      </c>
      <c r="AO590" s="410" t="s">
        <v>788</v>
      </c>
      <c r="AP590" s="276" t="s">
        <v>3612</v>
      </c>
      <c r="AR590" s="65">
        <f>$BAY$862</f>
        <v>596</v>
      </c>
      <c r="AS590" s="410" t="s">
        <v>788</v>
      </c>
      <c r="AT590" s="277" t="s">
        <v>1671</v>
      </c>
      <c r="AW590" s="65">
        <f>$RQ$868</f>
        <v>494</v>
      </c>
    </row>
    <row r="591" spans="1:49" s="34" customFormat="1" ht="15.75" customHeight="1">
      <c r="A591" s="410" t="s">
        <v>789</v>
      </c>
      <c r="B591" s="106" t="s">
        <v>2699</v>
      </c>
      <c r="D591" s="65">
        <f>$ALJ$802</f>
        <v>8178.4</v>
      </c>
      <c r="E591" s="410" t="s">
        <v>789</v>
      </c>
      <c r="F591" s="106" t="s">
        <v>2194</v>
      </c>
      <c r="H591" s="65">
        <f>$ABR$808</f>
        <v>4546.7999999999993</v>
      </c>
      <c r="I591" s="410" t="s">
        <v>789</v>
      </c>
      <c r="J591" s="106" t="s">
        <v>687</v>
      </c>
      <c r="L591" s="65">
        <f>$BS$814</f>
        <v>4344.8</v>
      </c>
      <c r="M591" s="410" t="s">
        <v>789</v>
      </c>
      <c r="N591" s="106" t="s">
        <v>153</v>
      </c>
      <c r="P591" s="65">
        <f>$SR$820</f>
        <v>1618.3000000000002</v>
      </c>
      <c r="Q591" s="410" t="s">
        <v>789</v>
      </c>
      <c r="R591" s="277" t="s">
        <v>25</v>
      </c>
      <c r="T591" s="65">
        <f>$BA$826</f>
        <v>2583.9</v>
      </c>
      <c r="U591" s="410" t="s">
        <v>789</v>
      </c>
      <c r="V591" s="277" t="s">
        <v>1653</v>
      </c>
      <c r="X591" s="65">
        <f>$FW$832</f>
        <v>1720.6</v>
      </c>
      <c r="Y591" s="410" t="s">
        <v>789</v>
      </c>
      <c r="Z591" s="106" t="s">
        <v>2197</v>
      </c>
      <c r="AB591" s="65">
        <f>$ABI$838</f>
        <v>1079.2</v>
      </c>
      <c r="AC591" s="410" t="s">
        <v>789</v>
      </c>
      <c r="AD591" s="277" t="s">
        <v>1667</v>
      </c>
      <c r="AF591" s="65">
        <f>$VC$844</f>
        <v>771</v>
      </c>
      <c r="AG591" s="410" t="s">
        <v>789</v>
      </c>
      <c r="AH591" s="277" t="s">
        <v>1654</v>
      </c>
      <c r="AJ591" s="65">
        <f>$YX$850</f>
        <v>524.79999999999995</v>
      </c>
      <c r="AK591" s="410" t="s">
        <v>789</v>
      </c>
      <c r="AL591" s="277" t="s">
        <v>1</v>
      </c>
      <c r="AN591" s="65">
        <f>$UK$856</f>
        <v>428.9</v>
      </c>
      <c r="AO591" s="410" t="s">
        <v>789</v>
      </c>
      <c r="AP591" s="277" t="s">
        <v>1656</v>
      </c>
      <c r="AR591" s="65">
        <f>$ASH$862</f>
        <v>578.70000000000005</v>
      </c>
      <c r="AS591" s="410" t="s">
        <v>789</v>
      </c>
      <c r="AT591" s="277" t="s">
        <v>1666</v>
      </c>
      <c r="AW591" s="65">
        <f>$ND$868</f>
        <v>490.29999999999995</v>
      </c>
    </row>
    <row r="592" spans="1:49" s="34" customFormat="1" ht="15.75" customHeight="1">
      <c r="A592" s="410" t="s">
        <v>790</v>
      </c>
      <c r="B592" s="106" t="s">
        <v>141</v>
      </c>
      <c r="D592" s="65">
        <f>$GO$802</f>
        <v>8178.4</v>
      </c>
      <c r="E592" s="410" t="s">
        <v>790</v>
      </c>
      <c r="F592" s="106" t="s">
        <v>2720</v>
      </c>
      <c r="H592" s="65">
        <f>$AGN$808</f>
        <v>4544.8999999999996</v>
      </c>
      <c r="I592" s="410" t="s">
        <v>790</v>
      </c>
      <c r="J592" s="106" t="s">
        <v>2714</v>
      </c>
      <c r="L592" s="65">
        <f>$AIY$814</f>
        <v>4313</v>
      </c>
      <c r="M592" s="410" t="s">
        <v>790</v>
      </c>
      <c r="N592" s="106" t="s">
        <v>154</v>
      </c>
      <c r="P592" s="65">
        <f>$AR$820</f>
        <v>1610.6999999999998</v>
      </c>
      <c r="Q592" s="410" t="s">
        <v>790</v>
      </c>
      <c r="R592" s="106" t="s">
        <v>3614</v>
      </c>
      <c r="T592" s="65">
        <f>$BBQ$826</f>
        <v>2583.4</v>
      </c>
      <c r="U592" s="410" t="s">
        <v>790</v>
      </c>
      <c r="V592" s="106" t="s">
        <v>2213</v>
      </c>
      <c r="X592" s="65">
        <f>$YF$832</f>
        <v>1712.7</v>
      </c>
      <c r="Y592" s="410" t="s">
        <v>790</v>
      </c>
      <c r="Z592" s="277" t="s">
        <v>23</v>
      </c>
      <c r="AB592" s="65">
        <f>$OW$838</f>
        <v>1079</v>
      </c>
      <c r="AC592" s="410" t="s">
        <v>790</v>
      </c>
      <c r="AD592" s="106" t="s">
        <v>651</v>
      </c>
      <c r="AF592" s="65">
        <f>$DL$844</f>
        <v>760.40000000000009</v>
      </c>
      <c r="AG592" s="410" t="s">
        <v>790</v>
      </c>
      <c r="AH592" s="105" t="s">
        <v>1337</v>
      </c>
      <c r="AJ592" s="65">
        <f>$H$850</f>
        <v>518.6</v>
      </c>
      <c r="AK592" s="410" t="s">
        <v>790</v>
      </c>
      <c r="AL592" s="106" t="s">
        <v>2711</v>
      </c>
      <c r="AN592" s="65">
        <f>$AJQ$856</f>
        <v>422.70000000000005</v>
      </c>
      <c r="AO592" s="410" t="s">
        <v>790</v>
      </c>
      <c r="AP592" s="106" t="s">
        <v>2702</v>
      </c>
      <c r="AR592" s="65">
        <f>$ALA$862</f>
        <v>576</v>
      </c>
      <c r="AS592" s="410" t="s">
        <v>790</v>
      </c>
      <c r="AT592" s="105" t="s">
        <v>1342</v>
      </c>
      <c r="AW592" s="65">
        <f>$IH$868</f>
        <v>486.29999999999995</v>
      </c>
    </row>
    <row r="593" spans="1:49" s="34" customFormat="1" ht="15.75" customHeight="1">
      <c r="A593" s="410" t="s">
        <v>791</v>
      </c>
      <c r="B593" s="106" t="s">
        <v>668</v>
      </c>
      <c r="D593" s="65">
        <f>$SI$802</f>
        <v>8176.3</v>
      </c>
      <c r="E593" s="410" t="s">
        <v>791</v>
      </c>
      <c r="F593" s="106" t="s">
        <v>700</v>
      </c>
      <c r="H593" s="65">
        <f>$NV$808</f>
        <v>4518.3</v>
      </c>
      <c r="I593" s="410" t="s">
        <v>791</v>
      </c>
      <c r="J593" s="277" t="s">
        <v>1657</v>
      </c>
      <c r="L593" s="65">
        <f>$TS$814</f>
        <v>4248.6000000000004</v>
      </c>
      <c r="M593" s="410" t="s">
        <v>791</v>
      </c>
      <c r="N593" s="277" t="s">
        <v>1671</v>
      </c>
      <c r="P593" s="65">
        <f>$RQ$820</f>
        <v>1606.5</v>
      </c>
      <c r="Q593" s="410" t="s">
        <v>791</v>
      </c>
      <c r="R593" s="276" t="s">
        <v>3624</v>
      </c>
      <c r="T593" s="65">
        <f>$BFC$826</f>
        <v>2565.5</v>
      </c>
      <c r="U593" s="410" t="s">
        <v>791</v>
      </c>
      <c r="V593" s="277" t="s">
        <v>1654</v>
      </c>
      <c r="X593" s="65">
        <f>$YX$832</f>
        <v>1711.3</v>
      </c>
      <c r="Y593" s="410" t="s">
        <v>791</v>
      </c>
      <c r="Z593" s="106" t="s">
        <v>2208</v>
      </c>
      <c r="AB593" s="65">
        <f>$XW$838</f>
        <v>1051.9000000000001</v>
      </c>
      <c r="AC593" s="410" t="s">
        <v>791</v>
      </c>
      <c r="AD593" s="276" t="s">
        <v>3625</v>
      </c>
      <c r="AF593" s="65">
        <f>$BFL$844</f>
        <v>756.8</v>
      </c>
      <c r="AG593" s="410" t="s">
        <v>791</v>
      </c>
      <c r="AH593" s="106" t="s">
        <v>2713</v>
      </c>
      <c r="AJ593" s="65">
        <f>$AMT$850</f>
        <v>516.20000000000005</v>
      </c>
      <c r="AK593" s="410" t="s">
        <v>791</v>
      </c>
      <c r="AL593" s="276" t="s">
        <v>3604</v>
      </c>
      <c r="AN593" s="65">
        <f>$AXV$856</f>
        <v>420.6</v>
      </c>
      <c r="AO593" s="410" t="s">
        <v>791</v>
      </c>
      <c r="AP593" s="106" t="s">
        <v>686</v>
      </c>
      <c r="AR593" s="65">
        <f>$PX$862</f>
        <v>547</v>
      </c>
      <c r="AS593" s="410" t="s">
        <v>791</v>
      </c>
      <c r="AT593" s="277" t="s">
        <v>31</v>
      </c>
      <c r="AW593" s="65">
        <f>$CB$868</f>
        <v>483.29999999999995</v>
      </c>
    </row>
    <row r="594" spans="1:49" s="34" customFormat="1" ht="15.75" customHeight="1">
      <c r="A594" s="410" t="s">
        <v>792</v>
      </c>
      <c r="B594" s="106" t="s">
        <v>2718</v>
      </c>
      <c r="D594" s="65">
        <f>$AKI$802</f>
        <v>8100.0999999999985</v>
      </c>
      <c r="E594" s="410" t="s">
        <v>792</v>
      </c>
      <c r="F594" s="276" t="s">
        <v>3623</v>
      </c>
      <c r="H594" s="65">
        <f>$BET$808</f>
        <v>4482.6000000000004</v>
      </c>
      <c r="I594" s="410" t="s">
        <v>792</v>
      </c>
      <c r="J594" s="277" t="s">
        <v>23</v>
      </c>
      <c r="L594" s="65">
        <f>$OW$814</f>
        <v>4233.7999999999993</v>
      </c>
      <c r="M594" s="410" t="s">
        <v>792</v>
      </c>
      <c r="N594" s="106" t="s">
        <v>2715</v>
      </c>
      <c r="P594" s="65">
        <f>$AGE$820</f>
        <v>1587.1</v>
      </c>
      <c r="Q594" s="410" t="s">
        <v>792</v>
      </c>
      <c r="R594" s="106" t="s">
        <v>2719</v>
      </c>
      <c r="T594" s="65">
        <f>$APN$826</f>
        <v>2561.1</v>
      </c>
      <c r="U594" s="410" t="s">
        <v>792</v>
      </c>
      <c r="V594" s="106" t="s">
        <v>668</v>
      </c>
      <c r="X594" s="65">
        <f>$SI$832</f>
        <v>1704.2000000000003</v>
      </c>
      <c r="Y594" s="410" t="s">
        <v>792</v>
      </c>
      <c r="Z594" s="106" t="s">
        <v>694</v>
      </c>
      <c r="AB594" s="65">
        <f>$RH$838</f>
        <v>1047.3999999999999</v>
      </c>
      <c r="AC594" s="410" t="s">
        <v>792</v>
      </c>
      <c r="AD594" s="276" t="s">
        <v>3613</v>
      </c>
      <c r="AF594" s="65">
        <f>$BBH$844</f>
        <v>751.60000000000014</v>
      </c>
      <c r="AG594" s="410" t="s">
        <v>792</v>
      </c>
      <c r="AH594" s="277" t="s">
        <v>1667</v>
      </c>
      <c r="AJ594" s="65">
        <f>$VC$850</f>
        <v>509</v>
      </c>
      <c r="AK594" s="410" t="s">
        <v>792</v>
      </c>
      <c r="AL594" s="106" t="s">
        <v>2719</v>
      </c>
      <c r="AN594" s="65">
        <f>$APN$856</f>
        <v>419.20000000000005</v>
      </c>
      <c r="AO594" s="410" t="s">
        <v>792</v>
      </c>
      <c r="AP594" s="276" t="s">
        <v>3626</v>
      </c>
      <c r="AR594" s="65">
        <f>$BFU$862</f>
        <v>531.19999999999993</v>
      </c>
      <c r="AS594" s="410" t="s">
        <v>792</v>
      </c>
      <c r="AT594" s="106" t="s">
        <v>2700</v>
      </c>
      <c r="AW594" s="65">
        <f>$AMK$868</f>
        <v>475.79999999999995</v>
      </c>
    </row>
    <row r="595" spans="1:49" s="34" customFormat="1" ht="15.75" customHeight="1">
      <c r="A595" s="410" t="s">
        <v>793</v>
      </c>
      <c r="B595" s="106" t="s">
        <v>2724</v>
      </c>
      <c r="D595" s="65">
        <f>$AQO$802</f>
        <v>8084</v>
      </c>
      <c r="E595" s="410" t="s">
        <v>793</v>
      </c>
      <c r="F595" s="106" t="s">
        <v>2213</v>
      </c>
      <c r="H595" s="65">
        <f>$YF$808</f>
        <v>4462.7999999999993</v>
      </c>
      <c r="I595" s="410" t="s">
        <v>793</v>
      </c>
      <c r="J595" s="106" t="s">
        <v>700</v>
      </c>
      <c r="L595" s="65">
        <f>$NV$814</f>
        <v>4219.7999999999993</v>
      </c>
      <c r="M595" s="410" t="s">
        <v>793</v>
      </c>
      <c r="N595" s="276" t="s">
        <v>3636</v>
      </c>
      <c r="P595" s="65">
        <f>$AZF$820</f>
        <v>1570.1000000000001</v>
      </c>
      <c r="Q595" s="410" t="s">
        <v>793</v>
      </c>
      <c r="R595" s="106" t="s">
        <v>686</v>
      </c>
      <c r="T595" s="65">
        <f>$PX$826</f>
        <v>2560.4</v>
      </c>
      <c r="U595" s="410" t="s">
        <v>793</v>
      </c>
      <c r="V595" s="106" t="s">
        <v>2706</v>
      </c>
      <c r="X595" s="65">
        <f>$AQF$832</f>
        <v>1696.5</v>
      </c>
      <c r="Y595" s="410" t="s">
        <v>793</v>
      </c>
      <c r="Z595" s="277" t="s">
        <v>1671</v>
      </c>
      <c r="AB595" s="65">
        <f>$RQ$838</f>
        <v>1030.7</v>
      </c>
      <c r="AC595" s="410" t="s">
        <v>793</v>
      </c>
      <c r="AD595" s="276" t="s">
        <v>3611</v>
      </c>
      <c r="AF595" s="65">
        <f>$BAP$844</f>
        <v>749.4</v>
      </c>
      <c r="AG595" s="410" t="s">
        <v>793</v>
      </c>
      <c r="AH595" s="276" t="s">
        <v>3622</v>
      </c>
      <c r="AJ595" s="65">
        <f>$BEK$850</f>
        <v>504.69999999999993</v>
      </c>
      <c r="AK595" s="410" t="s">
        <v>793</v>
      </c>
      <c r="AL595" s="276" t="s">
        <v>3625</v>
      </c>
      <c r="AN595" s="65">
        <f>$BFL$856</f>
        <v>418.29999999999995</v>
      </c>
      <c r="AO595" s="410" t="s">
        <v>793</v>
      </c>
      <c r="AP595" s="106" t="s">
        <v>2726</v>
      </c>
      <c r="AR595" s="65">
        <f>$ALS$862</f>
        <v>520.20000000000005</v>
      </c>
      <c r="AS595" s="410" t="s">
        <v>793</v>
      </c>
      <c r="AT595" s="106" t="s">
        <v>155</v>
      </c>
      <c r="AW595" s="65">
        <f>$BJ$868</f>
        <v>474.2</v>
      </c>
    </row>
    <row r="596" spans="1:49" s="34" customFormat="1" ht="15.75" customHeight="1">
      <c r="A596" s="410" t="s">
        <v>794</v>
      </c>
      <c r="B596" s="106" t="s">
        <v>704</v>
      </c>
      <c r="D596" s="65">
        <f>$DC$802</f>
        <v>8061.0999999999995</v>
      </c>
      <c r="E596" s="410" t="s">
        <v>794</v>
      </c>
      <c r="F596" s="106" t="s">
        <v>2199</v>
      </c>
      <c r="H596" s="65">
        <f>$WM$808</f>
        <v>4442.5</v>
      </c>
      <c r="I596" s="410" t="s">
        <v>794</v>
      </c>
      <c r="J596" s="106" t="s">
        <v>2706</v>
      </c>
      <c r="L596" s="65">
        <f>$AQF$814</f>
        <v>4188.5</v>
      </c>
      <c r="M596" s="410" t="s">
        <v>794</v>
      </c>
      <c r="N596" s="106" t="s">
        <v>2198</v>
      </c>
      <c r="P596" s="65">
        <f>$YO$820</f>
        <v>1566.3999999999999</v>
      </c>
      <c r="Q596" s="410" t="s">
        <v>794</v>
      </c>
      <c r="R596" s="276" t="s">
        <v>3629</v>
      </c>
      <c r="T596" s="65">
        <f>$BHE$826</f>
        <v>2534.4</v>
      </c>
      <c r="U596" s="410" t="s">
        <v>794</v>
      </c>
      <c r="V596" s="106" t="s">
        <v>2722</v>
      </c>
      <c r="X596" s="65">
        <f>$AOD$832</f>
        <v>1695.9</v>
      </c>
      <c r="Y596" s="410" t="s">
        <v>794</v>
      </c>
      <c r="Z596" s="277" t="s">
        <v>1</v>
      </c>
      <c r="AB596" s="65">
        <f>$UK$838</f>
        <v>1017.9000000000001</v>
      </c>
      <c r="AC596" s="410" t="s">
        <v>794</v>
      </c>
      <c r="AD596" s="106" t="s">
        <v>686</v>
      </c>
      <c r="AF596" s="65">
        <f>$PX$844</f>
        <v>748.2</v>
      </c>
      <c r="AG596" s="410" t="s">
        <v>794</v>
      </c>
      <c r="AH596" s="106" t="s">
        <v>155</v>
      </c>
      <c r="AJ596" s="65">
        <f>$BJ$850</f>
        <v>503.9</v>
      </c>
      <c r="AK596" s="410" t="s">
        <v>794</v>
      </c>
      <c r="AL596" s="106" t="s">
        <v>653</v>
      </c>
      <c r="AN596" s="65">
        <f>$IZ$856</f>
        <v>416</v>
      </c>
      <c r="AO596" s="410" t="s">
        <v>794</v>
      </c>
      <c r="AP596" s="105" t="s">
        <v>1345</v>
      </c>
      <c r="AR596" s="65">
        <f>$PO$862</f>
        <v>517</v>
      </c>
      <c r="AS596" s="410" t="s">
        <v>794</v>
      </c>
      <c r="AT596" s="277" t="s">
        <v>25</v>
      </c>
      <c r="AW596" s="65">
        <f>$BA$868</f>
        <v>470.9</v>
      </c>
    </row>
    <row r="597" spans="1:49" s="34" customFormat="1" ht="15.75" customHeight="1">
      <c r="A597" s="411" t="s">
        <v>795</v>
      </c>
      <c r="B597" s="277" t="s">
        <v>15</v>
      </c>
      <c r="D597" s="65">
        <f>$LB$802</f>
        <v>8054.9000000000005</v>
      </c>
      <c r="E597" s="411" t="s">
        <v>795</v>
      </c>
      <c r="F597" s="105" t="s">
        <v>1344</v>
      </c>
      <c r="H597" s="65">
        <f>$GX$808</f>
        <v>4434.2</v>
      </c>
      <c r="I597" s="411" t="s">
        <v>795</v>
      </c>
      <c r="J597" s="276" t="s">
        <v>3602</v>
      </c>
      <c r="L597" s="65">
        <f>$AXD$814</f>
        <v>4178.3999999999996</v>
      </c>
      <c r="M597" s="411" t="s">
        <v>795</v>
      </c>
      <c r="N597" s="106" t="s">
        <v>2717</v>
      </c>
      <c r="P597" s="65">
        <f>$AIP$820</f>
        <v>1548.1</v>
      </c>
      <c r="Q597" s="411" t="s">
        <v>795</v>
      </c>
      <c r="R597" s="106" t="s">
        <v>2711</v>
      </c>
      <c r="T597" s="65">
        <f>$AJQ$826</f>
        <v>2533.2000000000003</v>
      </c>
      <c r="U597" s="411" t="s">
        <v>795</v>
      </c>
      <c r="V597" s="106" t="s">
        <v>2835</v>
      </c>
      <c r="X597" s="65">
        <f>$AJH$832</f>
        <v>1695</v>
      </c>
      <c r="Y597" s="411" t="s">
        <v>795</v>
      </c>
      <c r="Z597" s="105" t="s">
        <v>1342</v>
      </c>
      <c r="AB597" s="65">
        <f>$IH$838</f>
        <v>1016.1999999999999</v>
      </c>
      <c r="AC597" s="411" t="s">
        <v>795</v>
      </c>
      <c r="AD597" s="276" t="s">
        <v>3606</v>
      </c>
      <c r="AF597" s="65">
        <f>$AYN$844</f>
        <v>738.6</v>
      </c>
      <c r="AG597" s="411" t="s">
        <v>795</v>
      </c>
      <c r="AH597" s="106" t="s">
        <v>2709</v>
      </c>
      <c r="AJ597" s="65">
        <f>$ANC$850</f>
        <v>501.8</v>
      </c>
      <c r="AK597" s="411" t="s">
        <v>795</v>
      </c>
      <c r="AL597" s="106" t="s">
        <v>687</v>
      </c>
      <c r="AN597" s="65">
        <f>$BS$856</f>
        <v>415.79999999999995</v>
      </c>
      <c r="AO597" s="411" t="s">
        <v>795</v>
      </c>
      <c r="AP597" s="276" t="s">
        <v>3628</v>
      </c>
      <c r="AR597" s="65">
        <f>$BGV$862</f>
        <v>505.30000000000007</v>
      </c>
      <c r="AS597" s="411" t="s">
        <v>795</v>
      </c>
      <c r="AT597" s="106" t="s">
        <v>2726</v>
      </c>
      <c r="AW597" s="65">
        <f>$ALS$868</f>
        <v>466.70000000000005</v>
      </c>
    </row>
    <row r="598" spans="1:49" s="34" customFormat="1" ht="15.75" customHeight="1">
      <c r="A598" s="411" t="s">
        <v>796</v>
      </c>
      <c r="B598" s="276" t="s">
        <v>3628</v>
      </c>
      <c r="D598" s="65">
        <f>$BGV$802</f>
        <v>8047.7999999999993</v>
      </c>
      <c r="E598" s="411" t="s">
        <v>796</v>
      </c>
      <c r="F598" s="106" t="s">
        <v>2206</v>
      </c>
      <c r="H598" s="65">
        <f>$XE$808</f>
        <v>4423</v>
      </c>
      <c r="I598" s="411" t="s">
        <v>796</v>
      </c>
      <c r="J598" s="106" t="s">
        <v>2835</v>
      </c>
      <c r="L598" s="65">
        <f>$AJH$814</f>
        <v>4177.2</v>
      </c>
      <c r="M598" s="411" t="s">
        <v>796</v>
      </c>
      <c r="N598" s="276" t="s">
        <v>3604</v>
      </c>
      <c r="P598" s="65">
        <f>$AXV$820</f>
        <v>1545.3</v>
      </c>
      <c r="Q598" s="411" t="s">
        <v>796</v>
      </c>
      <c r="R598" s="106" t="s">
        <v>683</v>
      </c>
      <c r="T598" s="65">
        <f>$Z$826</f>
        <v>2517</v>
      </c>
      <c r="U598" s="411" t="s">
        <v>796</v>
      </c>
      <c r="V598" s="277" t="s">
        <v>1656</v>
      </c>
      <c r="X598" s="65">
        <f>$ASH$832</f>
        <v>1692.6</v>
      </c>
      <c r="Y598" s="411" t="s">
        <v>796</v>
      </c>
      <c r="Z598" s="106" t="s">
        <v>2192</v>
      </c>
      <c r="AB598" s="65">
        <f>$WV$838</f>
        <v>1014</v>
      </c>
      <c r="AC598" s="411" t="s">
        <v>796</v>
      </c>
      <c r="AD598" s="106" t="s">
        <v>2719</v>
      </c>
      <c r="AF598" s="65">
        <f>$APN$844</f>
        <v>738.5</v>
      </c>
      <c r="AG598" s="411" t="s">
        <v>796</v>
      </c>
      <c r="AH598" s="106" t="s">
        <v>2205</v>
      </c>
      <c r="AJ598" s="65">
        <f>$AAZ$850</f>
        <v>501.19999999999993</v>
      </c>
      <c r="AK598" s="411" t="s">
        <v>796</v>
      </c>
      <c r="AL598" s="277" t="s">
        <v>1657</v>
      </c>
      <c r="AN598" s="65">
        <f>$TS$856</f>
        <v>408.4</v>
      </c>
      <c r="AO598" s="411" t="s">
        <v>796</v>
      </c>
      <c r="AP598" s="106" t="s">
        <v>3618</v>
      </c>
      <c r="AR598" s="65">
        <f>$BDA$862</f>
        <v>500.4</v>
      </c>
      <c r="AS598" s="411" t="s">
        <v>796</v>
      </c>
      <c r="AT598" s="106" t="s">
        <v>669</v>
      </c>
      <c r="AW598" s="65">
        <f>$ML$868</f>
        <v>465.80000000000007</v>
      </c>
    </row>
    <row r="599" spans="1:49" s="34" customFormat="1" ht="15.75" customHeight="1">
      <c r="A599" s="411" t="s">
        <v>797</v>
      </c>
      <c r="B599" s="277" t="s">
        <v>1661</v>
      </c>
      <c r="D599" s="65">
        <f>$CT$802</f>
        <v>8023.4</v>
      </c>
      <c r="E599" s="411" t="s">
        <v>797</v>
      </c>
      <c r="F599" s="277" t="s">
        <v>37</v>
      </c>
      <c r="H599" s="65">
        <f>$EV$808</f>
        <v>4416.3</v>
      </c>
      <c r="I599" s="411" t="s">
        <v>797</v>
      </c>
      <c r="J599" s="277" t="s">
        <v>1668</v>
      </c>
      <c r="L599" s="65">
        <f>$PF$814</f>
        <v>4057.8999999999996</v>
      </c>
      <c r="M599" s="411" t="s">
        <v>797</v>
      </c>
      <c r="N599" s="106" t="s">
        <v>2703</v>
      </c>
      <c r="P599" s="65">
        <f>$AKR$820</f>
        <v>1541.9999999999998</v>
      </c>
      <c r="Q599" s="411" t="s">
        <v>797</v>
      </c>
      <c r="R599" s="276" t="s">
        <v>3626</v>
      </c>
      <c r="T599" s="65">
        <f>$BFU$826</f>
        <v>2499.4</v>
      </c>
      <c r="U599" s="411" t="s">
        <v>797</v>
      </c>
      <c r="V599" s="106" t="s">
        <v>669</v>
      </c>
      <c r="X599" s="65">
        <f>$ML$832</f>
        <v>1670.2</v>
      </c>
      <c r="Y599" s="411" t="s">
        <v>797</v>
      </c>
      <c r="Z599" s="106" t="s">
        <v>2721</v>
      </c>
      <c r="AB599" s="65">
        <f>$AIG$838</f>
        <v>1013.9</v>
      </c>
      <c r="AC599" s="411" t="s">
        <v>797</v>
      </c>
      <c r="AD599" s="106" t="s">
        <v>2713</v>
      </c>
      <c r="AF599" s="65">
        <f>$AMT$844</f>
        <v>737.6</v>
      </c>
      <c r="AG599" s="411" t="s">
        <v>797</v>
      </c>
      <c r="AH599" s="276" t="s">
        <v>21</v>
      </c>
      <c r="AJ599" s="65">
        <f>$Q$850</f>
        <v>501.09999999999997</v>
      </c>
      <c r="AK599" s="411" t="s">
        <v>797</v>
      </c>
      <c r="AL599" s="106" t="s">
        <v>2701</v>
      </c>
      <c r="AN599" s="65">
        <f>$ANL$856</f>
        <v>402.40000000000003</v>
      </c>
      <c r="AO599" s="411" t="s">
        <v>797</v>
      </c>
      <c r="AP599" s="276" t="s">
        <v>3609</v>
      </c>
      <c r="AR599" s="65">
        <f>$AZX$862</f>
        <v>495.3</v>
      </c>
      <c r="AS599" s="411" t="s">
        <v>797</v>
      </c>
      <c r="AT599" s="106" t="s">
        <v>3603</v>
      </c>
      <c r="AW599" s="65">
        <f>$AXM$868</f>
        <v>460.9</v>
      </c>
    </row>
    <row r="600" spans="1:49" s="34" customFormat="1" ht="15.75" customHeight="1">
      <c r="A600" s="411" t="s">
        <v>798</v>
      </c>
      <c r="B600" s="106" t="s">
        <v>3603</v>
      </c>
      <c r="D600" s="65">
        <f>$AXM$802</f>
        <v>7985.6</v>
      </c>
      <c r="E600" s="411" t="s">
        <v>798</v>
      </c>
      <c r="F600" s="106" t="s">
        <v>2701</v>
      </c>
      <c r="H600" s="65">
        <f>$ANL$808</f>
        <v>4413</v>
      </c>
      <c r="I600" s="411" t="s">
        <v>798</v>
      </c>
      <c r="J600" s="276" t="s">
        <v>3608</v>
      </c>
      <c r="L600" s="65">
        <f>$AZO$814</f>
        <v>4054.4</v>
      </c>
      <c r="M600" s="411" t="s">
        <v>798</v>
      </c>
      <c r="N600" s="276" t="s">
        <v>3617</v>
      </c>
      <c r="P600" s="65">
        <f>$BCR$820</f>
        <v>1526.2000000000003</v>
      </c>
      <c r="Q600" s="411" t="s">
        <v>798</v>
      </c>
      <c r="R600" s="106" t="s">
        <v>700</v>
      </c>
      <c r="T600" s="65">
        <f>$NV$826</f>
        <v>2494.2000000000003</v>
      </c>
      <c r="U600" s="411" t="s">
        <v>798</v>
      </c>
      <c r="V600" s="106" t="s">
        <v>2725</v>
      </c>
      <c r="X600" s="65">
        <f>$ANU$832</f>
        <v>1669.3000000000002</v>
      </c>
      <c r="Y600" s="411" t="s">
        <v>798</v>
      </c>
      <c r="Z600" s="277" t="s">
        <v>1665</v>
      </c>
      <c r="AB600" s="65">
        <f>$VU$838</f>
        <v>997.2</v>
      </c>
      <c r="AC600" s="411" t="s">
        <v>798</v>
      </c>
      <c r="AD600" s="106" t="s">
        <v>2699</v>
      </c>
      <c r="AF600" s="65">
        <f>$ALJ$844</f>
        <v>734.59999999999991</v>
      </c>
      <c r="AG600" s="411" t="s">
        <v>798</v>
      </c>
      <c r="AH600" s="277" t="s">
        <v>15</v>
      </c>
      <c r="AJ600" s="65">
        <f>$LB$850</f>
        <v>500.2</v>
      </c>
      <c r="AK600" s="411" t="s">
        <v>798</v>
      </c>
      <c r="AL600" s="106" t="s">
        <v>2198</v>
      </c>
      <c r="AN600" s="65">
        <f>$YO$856</f>
        <v>398.79999999999995</v>
      </c>
      <c r="AO600" s="411" t="s">
        <v>798</v>
      </c>
      <c r="AP600" s="106" t="s">
        <v>2699</v>
      </c>
      <c r="AR600" s="65">
        <f>$ALJ$862</f>
        <v>494.89999999999992</v>
      </c>
      <c r="AS600" s="411" t="s">
        <v>798</v>
      </c>
      <c r="AT600" s="106" t="s">
        <v>2725</v>
      </c>
      <c r="AW600" s="65">
        <f>$ANU$868</f>
        <v>454.19999999999993</v>
      </c>
    </row>
    <row r="601" spans="1:49" s="34" customFormat="1" ht="15.75" customHeight="1">
      <c r="A601" s="411" t="s">
        <v>799</v>
      </c>
      <c r="B601" s="277" t="s">
        <v>11</v>
      </c>
      <c r="D601" s="65">
        <f>$FE$802</f>
        <v>7982.9999999999991</v>
      </c>
      <c r="E601" s="411" t="s">
        <v>799</v>
      </c>
      <c r="F601" s="277" t="s">
        <v>1671</v>
      </c>
      <c r="H601" s="65">
        <f>$RQ$808</f>
        <v>4392.3</v>
      </c>
      <c r="I601" s="411" t="s">
        <v>799</v>
      </c>
      <c r="J601" s="105" t="s">
        <v>1342</v>
      </c>
      <c r="L601" s="65">
        <f>$IH$814</f>
        <v>4035.1</v>
      </c>
      <c r="M601" s="411" t="s">
        <v>799</v>
      </c>
      <c r="N601" s="106" t="s">
        <v>682</v>
      </c>
      <c r="P601" s="65">
        <f>$HY$820</f>
        <v>1511.8999999999999</v>
      </c>
      <c r="Q601" s="411" t="s">
        <v>799</v>
      </c>
      <c r="R601" s="277" t="s">
        <v>1667</v>
      </c>
      <c r="T601" s="65">
        <f>$VC$826</f>
        <v>2490.9999999999995</v>
      </c>
      <c r="U601" s="411" t="s">
        <v>799</v>
      </c>
      <c r="V601" s="105" t="s">
        <v>1337</v>
      </c>
      <c r="X601" s="65">
        <f>$H$832</f>
        <v>1660.9</v>
      </c>
      <c r="Y601" s="411" t="s">
        <v>799</v>
      </c>
      <c r="Z601" s="106" t="s">
        <v>2699</v>
      </c>
      <c r="AB601" s="65">
        <f>$ALJ$838</f>
        <v>994.5</v>
      </c>
      <c r="AC601" s="411" t="s">
        <v>799</v>
      </c>
      <c r="AD601" s="106" t="s">
        <v>2704</v>
      </c>
      <c r="AF601" s="65">
        <f>$AHF$844</f>
        <v>707.2</v>
      </c>
      <c r="AG601" s="411" t="s">
        <v>799</v>
      </c>
      <c r="AH601" s="106" t="s">
        <v>2701</v>
      </c>
      <c r="AJ601" s="65">
        <f>$ANL$850</f>
        <v>498.8</v>
      </c>
      <c r="AK601" s="411" t="s">
        <v>799</v>
      </c>
      <c r="AL601" s="106" t="s">
        <v>639</v>
      </c>
      <c r="AN601" s="65">
        <f>$AEC$856</f>
        <v>398.00000000000006</v>
      </c>
      <c r="AO601" s="411" t="s">
        <v>799</v>
      </c>
      <c r="AP601" s="106" t="s">
        <v>141</v>
      </c>
      <c r="AR601" s="65">
        <f>$GO$862</f>
        <v>493.9</v>
      </c>
      <c r="AS601" s="411" t="s">
        <v>799</v>
      </c>
      <c r="AT601" s="106" t="s">
        <v>682</v>
      </c>
      <c r="AW601" s="65">
        <f>$HY$868</f>
        <v>452.99999999999994</v>
      </c>
    </row>
    <row r="602" spans="1:49" s="34" customFormat="1" ht="15.75" customHeight="1">
      <c r="A602" s="411" t="s">
        <v>800</v>
      </c>
      <c r="B602" s="276" t="s">
        <v>21</v>
      </c>
      <c r="D602" s="65">
        <f>$Q$802</f>
        <v>7982.9999999999991</v>
      </c>
      <c r="E602" s="411" t="s">
        <v>800</v>
      </c>
      <c r="F602" s="276" t="s">
        <v>3615</v>
      </c>
      <c r="H602" s="65">
        <f>$BBZ$808</f>
        <v>4386.7000000000007</v>
      </c>
      <c r="I602" s="411" t="s">
        <v>800</v>
      </c>
      <c r="J602" s="276" t="s">
        <v>3604</v>
      </c>
      <c r="L602" s="65">
        <f>$AXV$814</f>
        <v>4030.9999999999995</v>
      </c>
      <c r="M602" s="411" t="s">
        <v>800</v>
      </c>
      <c r="N602" s="106" t="s">
        <v>2701</v>
      </c>
      <c r="P602" s="65">
        <f>$ANL$820</f>
        <v>1501.8000000000002</v>
      </c>
      <c r="Q602" s="411" t="s">
        <v>800</v>
      </c>
      <c r="R602" s="106" t="s">
        <v>675</v>
      </c>
      <c r="T602" s="65">
        <f>$MC$826</f>
        <v>2488.4</v>
      </c>
      <c r="U602" s="411" t="s">
        <v>800</v>
      </c>
      <c r="V602" s="106" t="s">
        <v>2193</v>
      </c>
      <c r="X602" s="65">
        <f>$ADK$832</f>
        <v>1654.9</v>
      </c>
      <c r="Y602" s="411" t="s">
        <v>800</v>
      </c>
      <c r="Z602" s="106" t="s">
        <v>704</v>
      </c>
      <c r="AB602" s="65">
        <f>$DC$838</f>
        <v>991.09999999999991</v>
      </c>
      <c r="AC602" s="411" t="s">
        <v>800</v>
      </c>
      <c r="AD602" s="276" t="s">
        <v>3621</v>
      </c>
      <c r="AF602" s="65">
        <f>$BEB$844</f>
        <v>706.39999999999986</v>
      </c>
      <c r="AG602" s="411" t="s">
        <v>800</v>
      </c>
      <c r="AH602" s="277" t="s">
        <v>1655</v>
      </c>
      <c r="AJ602" s="65">
        <f>$ED$850</f>
        <v>498.40000000000009</v>
      </c>
      <c r="AK602" s="411" t="s">
        <v>800</v>
      </c>
      <c r="AL602" s="276" t="s">
        <v>3622</v>
      </c>
      <c r="AN602" s="65">
        <f>$BEK$856</f>
        <v>392.90000000000003</v>
      </c>
      <c r="AO602" s="411" t="s">
        <v>800</v>
      </c>
      <c r="AP602" s="277" t="s">
        <v>1664</v>
      </c>
      <c r="AR602" s="65">
        <f>$QG$862</f>
        <v>492.7</v>
      </c>
      <c r="AS602" s="411" t="s">
        <v>800</v>
      </c>
      <c r="AT602" s="106" t="s">
        <v>2199</v>
      </c>
      <c r="AW602" s="65">
        <f>$WM$868</f>
        <v>452.79999999999995</v>
      </c>
    </row>
    <row r="603" spans="1:49" s="34" customFormat="1" ht="15.75" customHeight="1">
      <c r="A603" s="411" t="s">
        <v>801</v>
      </c>
      <c r="B603" s="106" t="s">
        <v>658</v>
      </c>
      <c r="D603" s="65">
        <f>$KA$802</f>
        <v>7973.7</v>
      </c>
      <c r="E603" s="411" t="s">
        <v>801</v>
      </c>
      <c r="F603" s="277" t="s">
        <v>1664</v>
      </c>
      <c r="H603" s="65">
        <f>$QG$808</f>
        <v>4381.9000000000005</v>
      </c>
      <c r="I603" s="411" t="s">
        <v>801</v>
      </c>
      <c r="J603" s="277" t="s">
        <v>1653</v>
      </c>
      <c r="L603" s="65">
        <f>$FW$814</f>
        <v>3977.2000000000003</v>
      </c>
      <c r="M603" s="411" t="s">
        <v>801</v>
      </c>
      <c r="N603" s="106" t="s">
        <v>651</v>
      </c>
      <c r="P603" s="65">
        <f>$DL$820</f>
        <v>1496.6999999999998</v>
      </c>
      <c r="Q603" s="411" t="s">
        <v>801</v>
      </c>
      <c r="R603" s="277" t="s">
        <v>1671</v>
      </c>
      <c r="T603" s="65">
        <f>$RQ$826</f>
        <v>2487.6</v>
      </c>
      <c r="U603" s="411" t="s">
        <v>801</v>
      </c>
      <c r="V603" s="277" t="s">
        <v>25</v>
      </c>
      <c r="X603" s="65">
        <f>$BA$832</f>
        <v>1652.1</v>
      </c>
      <c r="Y603" s="411" t="s">
        <v>801</v>
      </c>
      <c r="Z603" s="106" t="s">
        <v>2835</v>
      </c>
      <c r="AB603" s="65">
        <f>$AJH$838</f>
        <v>990.1</v>
      </c>
      <c r="AC603" s="411" t="s">
        <v>801</v>
      </c>
      <c r="AD603" s="276" t="s">
        <v>142</v>
      </c>
      <c r="AF603" s="65">
        <f>$DU$844</f>
        <v>700.19999999999993</v>
      </c>
      <c r="AG603" s="411" t="s">
        <v>801</v>
      </c>
      <c r="AH603" s="106" t="s">
        <v>2706</v>
      </c>
      <c r="AJ603" s="65">
        <f>$AQF$850</f>
        <v>497.5</v>
      </c>
      <c r="AK603" s="411" t="s">
        <v>801</v>
      </c>
      <c r="AL603" s="276" t="s">
        <v>3607</v>
      </c>
      <c r="AN603" s="65">
        <f>$AYW$856</f>
        <v>392.09999999999997</v>
      </c>
      <c r="AO603" s="411" t="s">
        <v>801</v>
      </c>
      <c r="AP603" s="276" t="s">
        <v>3615</v>
      </c>
      <c r="AR603" s="65">
        <f>$BBZ$862</f>
        <v>491.2</v>
      </c>
      <c r="AS603" s="411" t="s">
        <v>801</v>
      </c>
      <c r="AT603" s="106" t="s">
        <v>654</v>
      </c>
      <c r="AW603" s="65">
        <f>$HP$868</f>
        <v>444.99999999999994</v>
      </c>
    </row>
    <row r="604" spans="1:49" s="34" customFormat="1" ht="15.75" customHeight="1">
      <c r="A604" s="411" t="s">
        <v>802</v>
      </c>
      <c r="B604" s="106" t="s">
        <v>2722</v>
      </c>
      <c r="D604" s="65">
        <f>$AOD$802</f>
        <v>7958.5</v>
      </c>
      <c r="E604" s="411" t="s">
        <v>802</v>
      </c>
      <c r="F604" s="106" t="s">
        <v>654</v>
      </c>
      <c r="H604" s="65">
        <f>$HP$808</f>
        <v>4372</v>
      </c>
      <c r="I604" s="411" t="s">
        <v>802</v>
      </c>
      <c r="J604" s="276" t="s">
        <v>3613</v>
      </c>
      <c r="L604" s="65">
        <f>$BBH$814</f>
        <v>3956.0999999999995</v>
      </c>
      <c r="M604" s="411" t="s">
        <v>802</v>
      </c>
      <c r="N604" s="105" t="s">
        <v>1344</v>
      </c>
      <c r="P604" s="65">
        <f>$GX$820</f>
        <v>1474.4</v>
      </c>
      <c r="Q604" s="411" t="s">
        <v>802</v>
      </c>
      <c r="R604" s="106" t="s">
        <v>658</v>
      </c>
      <c r="T604" s="65">
        <f>$KA$826</f>
        <v>2470.2000000000003</v>
      </c>
      <c r="U604" s="411" t="s">
        <v>802</v>
      </c>
      <c r="V604" s="106" t="s">
        <v>2819</v>
      </c>
      <c r="X604" s="65">
        <f>$AGW$832</f>
        <v>1647.3000000000002</v>
      </c>
      <c r="Y604" s="411" t="s">
        <v>802</v>
      </c>
      <c r="Z604" s="276" t="s">
        <v>3615</v>
      </c>
      <c r="AB604" s="65">
        <f>$BBZ$838</f>
        <v>987.90000000000009</v>
      </c>
      <c r="AC604" s="411" t="s">
        <v>802</v>
      </c>
      <c r="AD604" s="106" t="s">
        <v>2206</v>
      </c>
      <c r="AF604" s="65">
        <f>$XE$844</f>
        <v>699.09999999999991</v>
      </c>
      <c r="AG604" s="411" t="s">
        <v>802</v>
      </c>
      <c r="AH604" s="276" t="s">
        <v>3606</v>
      </c>
      <c r="AJ604" s="65">
        <f>$AYN$850</f>
        <v>496.7</v>
      </c>
      <c r="AK604" s="411" t="s">
        <v>802</v>
      </c>
      <c r="AL604" s="276" t="s">
        <v>3623</v>
      </c>
      <c r="AN604" s="65">
        <f>$BET$856</f>
        <v>390.70000000000005</v>
      </c>
      <c r="AO604" s="411" t="s">
        <v>802</v>
      </c>
      <c r="AP604" s="106" t="s">
        <v>683</v>
      </c>
      <c r="AR604" s="65">
        <f>$Z$862</f>
        <v>485.09999999999997</v>
      </c>
      <c r="AS604" s="411" t="s">
        <v>802</v>
      </c>
      <c r="AT604" s="106" t="s">
        <v>3666</v>
      </c>
      <c r="AW604" s="65">
        <f>$BGD$868</f>
        <v>441.2</v>
      </c>
    </row>
    <row r="605" spans="1:49" s="34" customFormat="1" ht="15.75" customHeight="1">
      <c r="A605" s="411" t="s">
        <v>803</v>
      </c>
      <c r="B605" s="106" t="s">
        <v>2196</v>
      </c>
      <c r="D605" s="65">
        <f>$ZY$802</f>
        <v>7939.3</v>
      </c>
      <c r="E605" s="411" t="s">
        <v>803</v>
      </c>
      <c r="F605" s="106" t="s">
        <v>682</v>
      </c>
      <c r="H605" s="65">
        <f>$HY$808</f>
        <v>4347</v>
      </c>
      <c r="I605" s="411" t="s">
        <v>803</v>
      </c>
      <c r="J605" s="106" t="s">
        <v>686</v>
      </c>
      <c r="L605" s="65">
        <f>$PX$814</f>
        <v>3948.5</v>
      </c>
      <c r="M605" s="411" t="s">
        <v>803</v>
      </c>
      <c r="N605" s="277" t="s">
        <v>25</v>
      </c>
      <c r="P605" s="65">
        <f>$BA$820</f>
        <v>1449.8</v>
      </c>
      <c r="Q605" s="411" t="s">
        <v>803</v>
      </c>
      <c r="R605" s="276" t="s">
        <v>3608</v>
      </c>
      <c r="T605" s="65">
        <f>$AZO$826</f>
        <v>2459.9</v>
      </c>
      <c r="U605" s="411" t="s">
        <v>803</v>
      </c>
      <c r="V605" s="277" t="s">
        <v>1657</v>
      </c>
      <c r="X605" s="65">
        <f>$TS$832</f>
        <v>1639</v>
      </c>
      <c r="Y605" s="411" t="s">
        <v>803</v>
      </c>
      <c r="Z605" s="106" t="s">
        <v>700</v>
      </c>
      <c r="AB605" s="65">
        <f>$NV$838</f>
        <v>983.8</v>
      </c>
      <c r="AC605" s="411" t="s">
        <v>803</v>
      </c>
      <c r="AD605" s="106" t="s">
        <v>2716</v>
      </c>
      <c r="AF605" s="65">
        <f>$APE$844</f>
        <v>698.8</v>
      </c>
      <c r="AG605" s="411" t="s">
        <v>803</v>
      </c>
      <c r="AH605" s="277" t="s">
        <v>1690</v>
      </c>
      <c r="AJ605" s="65">
        <f>$ZG$850</f>
        <v>496.40000000000003</v>
      </c>
      <c r="AK605" s="411" t="s">
        <v>803</v>
      </c>
      <c r="AL605" s="106" t="s">
        <v>669</v>
      </c>
      <c r="AN605" s="65">
        <f>$ML$856</f>
        <v>390.3</v>
      </c>
      <c r="AO605" s="411" t="s">
        <v>803</v>
      </c>
      <c r="AP605" s="106" t="s">
        <v>694</v>
      </c>
      <c r="AR605" s="65">
        <f>$RH$862</f>
        <v>482.6</v>
      </c>
      <c r="AS605" s="411" t="s">
        <v>803</v>
      </c>
      <c r="AT605" s="276" t="s">
        <v>3628</v>
      </c>
      <c r="AW605" s="65">
        <f>$BGV$868</f>
        <v>439.79999999999995</v>
      </c>
    </row>
    <row r="606" spans="1:49" s="34" customFormat="1" ht="15.75" customHeight="1">
      <c r="A606" s="411" t="s">
        <v>804</v>
      </c>
      <c r="B606" s="106" t="s">
        <v>2819</v>
      </c>
      <c r="D606" s="65">
        <f>$AGW$802</f>
        <v>7936.2</v>
      </c>
      <c r="E606" s="411" t="s">
        <v>804</v>
      </c>
      <c r="F606" s="105" t="s">
        <v>1346</v>
      </c>
      <c r="H606" s="65">
        <f>$QY$808</f>
        <v>4346.9000000000005</v>
      </c>
      <c r="I606" s="411" t="s">
        <v>804</v>
      </c>
      <c r="J606" s="106" t="s">
        <v>694</v>
      </c>
      <c r="L606" s="65">
        <f>$RH$814</f>
        <v>3938.45</v>
      </c>
      <c r="M606" s="411" t="s">
        <v>804</v>
      </c>
      <c r="N606" s="277" t="s">
        <v>1668</v>
      </c>
      <c r="P606" s="65">
        <f>$PF$820</f>
        <v>1431.7</v>
      </c>
      <c r="Q606" s="411" t="s">
        <v>804</v>
      </c>
      <c r="R606" s="106" t="s">
        <v>153</v>
      </c>
      <c r="T606" s="65">
        <f>$SR$826</f>
        <v>2449.9999999999995</v>
      </c>
      <c r="U606" s="411" t="s">
        <v>804</v>
      </c>
      <c r="V606" s="106" t="s">
        <v>153</v>
      </c>
      <c r="X606" s="65">
        <f>$SR$832</f>
        <v>1614.0000000000002</v>
      </c>
      <c r="Y606" s="411" t="s">
        <v>804</v>
      </c>
      <c r="Z606" s="276" t="s">
        <v>3628</v>
      </c>
      <c r="AB606" s="65">
        <f>$BGV$838</f>
        <v>980</v>
      </c>
      <c r="AC606" s="411" t="s">
        <v>804</v>
      </c>
      <c r="AD606" s="105" t="s">
        <v>1345</v>
      </c>
      <c r="AF606" s="65">
        <f>$PO$844</f>
        <v>697.90000000000009</v>
      </c>
      <c r="AG606" s="411" t="s">
        <v>804</v>
      </c>
      <c r="AH606" s="277" t="s">
        <v>1661</v>
      </c>
      <c r="AJ606" s="65">
        <f>$CT$850</f>
        <v>492.8</v>
      </c>
      <c r="AK606" s="411" t="s">
        <v>804</v>
      </c>
      <c r="AL606" s="106" t="s">
        <v>2703</v>
      </c>
      <c r="AN606" s="65">
        <f>$AKR$856</f>
        <v>388.70000000000005</v>
      </c>
      <c r="AO606" s="411" t="s">
        <v>804</v>
      </c>
      <c r="AP606" s="106" t="s">
        <v>2725</v>
      </c>
      <c r="AR606" s="65">
        <f>$ANU$862</f>
        <v>473.2</v>
      </c>
      <c r="AS606" s="411" t="s">
        <v>804</v>
      </c>
      <c r="AT606" s="106" t="s">
        <v>180</v>
      </c>
      <c r="AW606" s="65">
        <f>$ZP$868</f>
        <v>428.1</v>
      </c>
    </row>
    <row r="607" spans="1:49" s="34" customFormat="1" ht="15.75" customHeight="1">
      <c r="A607" s="411" t="s">
        <v>805</v>
      </c>
      <c r="B607" s="106" t="s">
        <v>2712</v>
      </c>
      <c r="D607" s="65">
        <f>$AHX$802</f>
        <v>7918.9999999999991</v>
      </c>
      <c r="E607" s="411" t="s">
        <v>805</v>
      </c>
      <c r="F607" s="106" t="s">
        <v>653</v>
      </c>
      <c r="H607" s="65">
        <f>$IZ$808</f>
        <v>4292.3999999999996</v>
      </c>
      <c r="I607" s="411" t="s">
        <v>805</v>
      </c>
      <c r="J607" s="276" t="s">
        <v>3616</v>
      </c>
      <c r="L607" s="65">
        <f>$BCI$814</f>
        <v>3867.6</v>
      </c>
      <c r="M607" s="411" t="s">
        <v>805</v>
      </c>
      <c r="N607" s="106" t="s">
        <v>667</v>
      </c>
      <c r="P607" s="65">
        <f>$JR$820</f>
        <v>1420.4</v>
      </c>
      <c r="Q607" s="411" t="s">
        <v>805</v>
      </c>
      <c r="R607" s="276" t="s">
        <v>143</v>
      </c>
      <c r="T607" s="65">
        <f>$FN$826</f>
        <v>2447.3999999999996</v>
      </c>
      <c r="U607" s="411" t="s">
        <v>805</v>
      </c>
      <c r="V607" s="105" t="s">
        <v>1342</v>
      </c>
      <c r="X607" s="65">
        <f>$IH$832</f>
        <v>1603.7000000000003</v>
      </c>
      <c r="Y607" s="411" t="s">
        <v>805</v>
      </c>
      <c r="Z607" s="276" t="s">
        <v>3629</v>
      </c>
      <c r="AB607" s="65">
        <f>$BHE$838</f>
        <v>975.69999999999982</v>
      </c>
      <c r="AC607" s="411" t="s">
        <v>805</v>
      </c>
      <c r="AD607" s="276" t="s">
        <v>3629</v>
      </c>
      <c r="AF607" s="65">
        <f>$BHE$844</f>
        <v>697.7</v>
      </c>
      <c r="AG607" s="411" t="s">
        <v>805</v>
      </c>
      <c r="AH607" s="106" t="s">
        <v>2213</v>
      </c>
      <c r="AJ607" s="65">
        <f>$YF$850</f>
        <v>492.70000000000005</v>
      </c>
      <c r="AK607" s="411" t="s">
        <v>805</v>
      </c>
      <c r="AL607" s="276" t="s">
        <v>3624</v>
      </c>
      <c r="AN607" s="65">
        <f>$BFC$856</f>
        <v>383.1</v>
      </c>
      <c r="AO607" s="411" t="s">
        <v>805</v>
      </c>
      <c r="AP607" s="106" t="s">
        <v>2705</v>
      </c>
      <c r="AR607" s="65">
        <f>$AJZ$862</f>
        <v>468.40000000000003</v>
      </c>
      <c r="AS607" s="411" t="s">
        <v>805</v>
      </c>
      <c r="AT607" s="105" t="s">
        <v>1349</v>
      </c>
      <c r="AW607" s="65">
        <f>$LT$868</f>
        <v>422.9</v>
      </c>
    </row>
    <row r="608" spans="1:49" s="34" customFormat="1" ht="15.75" customHeight="1">
      <c r="A608" s="411" t="s">
        <v>806</v>
      </c>
      <c r="B608" s="276" t="s">
        <v>3610</v>
      </c>
      <c r="D608" s="65">
        <f>$BAG$802</f>
        <v>7896.9</v>
      </c>
      <c r="E608" s="411" t="s">
        <v>806</v>
      </c>
      <c r="F608" s="106" t="s">
        <v>141</v>
      </c>
      <c r="H608" s="65">
        <f>$GO$808</f>
        <v>4264.9000000000005</v>
      </c>
      <c r="I608" s="411" t="s">
        <v>806</v>
      </c>
      <c r="J608" s="106" t="s">
        <v>2199</v>
      </c>
      <c r="L608" s="65">
        <f>$WM$814</f>
        <v>3845.7</v>
      </c>
      <c r="M608" s="411" t="s">
        <v>806</v>
      </c>
      <c r="N608" s="106" t="s">
        <v>2211</v>
      </c>
      <c r="P608" s="65">
        <f>$AAH$820</f>
        <v>1419.2</v>
      </c>
      <c r="Q608" s="411" t="s">
        <v>806</v>
      </c>
      <c r="R608" s="276" t="s">
        <v>3616</v>
      </c>
      <c r="T608" s="65">
        <f>$BCI$826</f>
        <v>2414.9</v>
      </c>
      <c r="U608" s="411" t="s">
        <v>806</v>
      </c>
      <c r="V608" s="276" t="s">
        <v>3609</v>
      </c>
      <c r="X608" s="65">
        <f>$AZX$832</f>
        <v>1589.7000000000003</v>
      </c>
      <c r="Y608" s="411" t="s">
        <v>806</v>
      </c>
      <c r="Z608" s="106" t="s">
        <v>2707</v>
      </c>
      <c r="AB608" s="65">
        <f>$AHO$838</f>
        <v>973.69999999999993</v>
      </c>
      <c r="AC608" s="411" t="s">
        <v>806</v>
      </c>
      <c r="AD608" s="277" t="s">
        <v>33</v>
      </c>
      <c r="AF608" s="65">
        <f>$CK$844</f>
        <v>696.30000000000007</v>
      </c>
      <c r="AG608" s="411" t="s">
        <v>806</v>
      </c>
      <c r="AH608" s="106" t="s">
        <v>2193</v>
      </c>
      <c r="AJ608" s="65">
        <f>$ADK$850</f>
        <v>484.5</v>
      </c>
      <c r="AK608" s="411" t="s">
        <v>806</v>
      </c>
      <c r="AL608" s="106" t="s">
        <v>162</v>
      </c>
      <c r="AN608" s="65">
        <f>$HG$856</f>
        <v>381.59999999999997</v>
      </c>
      <c r="AO608" s="411" t="s">
        <v>806</v>
      </c>
      <c r="AP608" s="276" t="s">
        <v>3636</v>
      </c>
      <c r="AR608" s="65">
        <f>$AZF$862</f>
        <v>467.70000000000005</v>
      </c>
      <c r="AS608" s="411" t="s">
        <v>806</v>
      </c>
      <c r="AT608" s="106" t="s">
        <v>2819</v>
      </c>
      <c r="AW608" s="65">
        <f>$AGW$868</f>
        <v>422.3</v>
      </c>
    </row>
    <row r="609" spans="1:49" s="34" customFormat="1" ht="15.75" customHeight="1">
      <c r="A609" s="411" t="s">
        <v>807</v>
      </c>
      <c r="B609" s="106" t="s">
        <v>2705</v>
      </c>
      <c r="D609" s="65">
        <f>$AJZ$802</f>
        <v>7840.7</v>
      </c>
      <c r="E609" s="411" t="s">
        <v>807</v>
      </c>
      <c r="F609" s="106" t="s">
        <v>2705</v>
      </c>
      <c r="H609" s="65">
        <f>$AJZ$808</f>
        <v>4262.2</v>
      </c>
      <c r="I609" s="411" t="s">
        <v>807</v>
      </c>
      <c r="J609" s="277" t="s">
        <v>1667</v>
      </c>
      <c r="L609" s="65">
        <f>$VC$814</f>
        <v>3792.7</v>
      </c>
      <c r="M609" s="411" t="s">
        <v>807</v>
      </c>
      <c r="N609" s="106" t="s">
        <v>3603</v>
      </c>
      <c r="P609" s="65">
        <f>$AXM$820</f>
        <v>1391</v>
      </c>
      <c r="Q609" s="411" t="s">
        <v>807</v>
      </c>
      <c r="R609" s="106" t="s">
        <v>180</v>
      </c>
      <c r="T609" s="65">
        <f>$ZP$826</f>
        <v>2404</v>
      </c>
      <c r="U609" s="411" t="s">
        <v>807</v>
      </c>
      <c r="V609" s="276" t="s">
        <v>3625</v>
      </c>
      <c r="X609" s="65">
        <f>$BFL$832</f>
        <v>1581.8</v>
      </c>
      <c r="Y609" s="411" t="s">
        <v>807</v>
      </c>
      <c r="Z609" s="106" t="s">
        <v>2717</v>
      </c>
      <c r="AB609" s="65">
        <f>$AIP$838</f>
        <v>958.5</v>
      </c>
      <c r="AC609" s="411" t="s">
        <v>807</v>
      </c>
      <c r="AD609" s="106" t="s">
        <v>2819</v>
      </c>
      <c r="AF609" s="65">
        <f>$AGW$844</f>
        <v>695.4</v>
      </c>
      <c r="AG609" s="411" t="s">
        <v>807</v>
      </c>
      <c r="AH609" s="106" t="s">
        <v>154</v>
      </c>
      <c r="AJ609" s="65">
        <f>$AR$850</f>
        <v>484.40000000000009</v>
      </c>
      <c r="AK609" s="411" t="s">
        <v>807</v>
      </c>
      <c r="AL609" s="277" t="s">
        <v>1649</v>
      </c>
      <c r="AN609" s="65">
        <f>$KS$856</f>
        <v>380.09999999999997</v>
      </c>
      <c r="AO609" s="411" t="s">
        <v>807</v>
      </c>
      <c r="AP609" s="106" t="s">
        <v>2213</v>
      </c>
      <c r="AR609" s="65">
        <f>$YF$862</f>
        <v>462.5</v>
      </c>
      <c r="AS609" s="411" t="s">
        <v>807</v>
      </c>
      <c r="AT609" s="276" t="s">
        <v>3616</v>
      </c>
      <c r="AW609" s="65">
        <f>$BCI$868</f>
        <v>417.8</v>
      </c>
    </row>
    <row r="610" spans="1:49" s="34" customFormat="1" ht="15.75" customHeight="1">
      <c r="A610" s="411" t="s">
        <v>808</v>
      </c>
      <c r="B610" s="277" t="s">
        <v>1749</v>
      </c>
      <c r="D610" s="65">
        <f>$NM$802</f>
        <v>7807</v>
      </c>
      <c r="E610" s="411" t="s">
        <v>808</v>
      </c>
      <c r="F610" s="106" t="s">
        <v>2699</v>
      </c>
      <c r="H610" s="65">
        <f>$ALJ$808</f>
        <v>4256</v>
      </c>
      <c r="I610" s="411" t="s">
        <v>808</v>
      </c>
      <c r="J610" s="276" t="s">
        <v>143</v>
      </c>
      <c r="L610" s="65">
        <f>$FN$814</f>
        <v>3785.4</v>
      </c>
      <c r="M610" s="411" t="s">
        <v>808</v>
      </c>
      <c r="N610" s="277" t="s">
        <v>1653</v>
      </c>
      <c r="P610" s="65">
        <f>$FW$820</f>
        <v>1385.2</v>
      </c>
      <c r="Q610" s="411" t="s">
        <v>808</v>
      </c>
      <c r="R610" s="106" t="s">
        <v>2707</v>
      </c>
      <c r="T610" s="65">
        <f>$AHO$826</f>
        <v>2402.6000000000004</v>
      </c>
      <c r="U610" s="411" t="s">
        <v>808</v>
      </c>
      <c r="V610" s="277" t="s">
        <v>1668</v>
      </c>
      <c r="X610" s="65">
        <f>$PF$832</f>
        <v>1581.3</v>
      </c>
      <c r="Y610" s="411" t="s">
        <v>808</v>
      </c>
      <c r="Z610" s="277" t="s">
        <v>1749</v>
      </c>
      <c r="AB610" s="65">
        <f>$NM$838</f>
        <v>958</v>
      </c>
      <c r="AC610" s="411" t="s">
        <v>808</v>
      </c>
      <c r="AD610" s="276" t="s">
        <v>3626</v>
      </c>
      <c r="AF610" s="65">
        <f>$BFU$844</f>
        <v>692.5</v>
      </c>
      <c r="AG610" s="411" t="s">
        <v>808</v>
      </c>
      <c r="AH610" s="106" t="s">
        <v>2704</v>
      </c>
      <c r="AJ610" s="65">
        <f>$AHF$850</f>
        <v>476.79999999999995</v>
      </c>
      <c r="AK610" s="411" t="s">
        <v>808</v>
      </c>
      <c r="AL610" s="106" t="s">
        <v>654</v>
      </c>
      <c r="AN610" s="65">
        <f>$HP$856</f>
        <v>379.8</v>
      </c>
      <c r="AO610" s="411" t="s">
        <v>808</v>
      </c>
      <c r="AP610" s="105" t="s">
        <v>1343</v>
      </c>
      <c r="AR610" s="65">
        <f>$IQ$862</f>
        <v>459.29999999999995</v>
      </c>
      <c r="AS610" s="411" t="s">
        <v>808</v>
      </c>
      <c r="AT610" s="106" t="s">
        <v>2208</v>
      </c>
      <c r="AW610" s="65">
        <f>$XW$868</f>
        <v>409.2</v>
      </c>
    </row>
    <row r="611" spans="1:49" s="34" customFormat="1" ht="15.75" customHeight="1">
      <c r="A611" s="411" t="s">
        <v>809</v>
      </c>
      <c r="B611" s="277" t="s">
        <v>1668</v>
      </c>
      <c r="D611" s="65">
        <f>$PF$802</f>
        <v>7727.7999999999993</v>
      </c>
      <c r="E611" s="411" t="s">
        <v>809</v>
      </c>
      <c r="F611" s="106" t="s">
        <v>687</v>
      </c>
      <c r="H611" s="65">
        <f>$BS$808</f>
        <v>4230.3999999999996</v>
      </c>
      <c r="I611" s="411" t="s">
        <v>809</v>
      </c>
      <c r="J611" s="106" t="s">
        <v>2198</v>
      </c>
      <c r="L611" s="65">
        <f>$YO$814</f>
        <v>3774.8999999999996</v>
      </c>
      <c r="M611" s="411" t="s">
        <v>809</v>
      </c>
      <c r="N611" s="106" t="s">
        <v>2819</v>
      </c>
      <c r="P611" s="65">
        <f>$AGW$820</f>
        <v>1364.6</v>
      </c>
      <c r="Q611" s="411" t="s">
        <v>809</v>
      </c>
      <c r="R611" s="106" t="s">
        <v>2210</v>
      </c>
      <c r="T611" s="65">
        <f>$TA$826</f>
        <v>2397.0000000000005</v>
      </c>
      <c r="U611" s="411" t="s">
        <v>809</v>
      </c>
      <c r="V611" s="106" t="s">
        <v>2709</v>
      </c>
      <c r="X611" s="65">
        <f>$ANC$832</f>
        <v>1565.7</v>
      </c>
      <c r="Y611" s="411" t="s">
        <v>809</v>
      </c>
      <c r="Z611" s="106" t="s">
        <v>2710</v>
      </c>
      <c r="AB611" s="65">
        <f>$AMB$838</f>
        <v>953.5</v>
      </c>
      <c r="AC611" s="411" t="s">
        <v>809</v>
      </c>
      <c r="AD611" s="106" t="s">
        <v>2714</v>
      </c>
      <c r="AF611" s="65">
        <f>$AIY$844</f>
        <v>688.8</v>
      </c>
      <c r="AG611" s="411" t="s">
        <v>809</v>
      </c>
      <c r="AH611" s="106" t="s">
        <v>2703</v>
      </c>
      <c r="AJ611" s="65">
        <f>$AKR$850</f>
        <v>467.6</v>
      </c>
      <c r="AK611" s="411" t="s">
        <v>809</v>
      </c>
      <c r="AL611" s="277" t="s">
        <v>1661</v>
      </c>
      <c r="AN611" s="65">
        <f>$CT$856</f>
        <v>374.4</v>
      </c>
      <c r="AO611" s="411" t="s">
        <v>809</v>
      </c>
      <c r="AP611" s="106" t="s">
        <v>2192</v>
      </c>
      <c r="AR611" s="65">
        <f>$WV$862</f>
        <v>449.7</v>
      </c>
      <c r="AS611" s="411" t="s">
        <v>809</v>
      </c>
      <c r="AT611" s="276" t="s">
        <v>3627</v>
      </c>
      <c r="AW611" s="65">
        <f>$BGM$868</f>
        <v>407.59999999999997</v>
      </c>
    </row>
    <row r="612" spans="1:49" s="34" customFormat="1" ht="15.75" customHeight="1">
      <c r="A612" s="411" t="s">
        <v>810</v>
      </c>
      <c r="B612" s="277" t="s">
        <v>1649</v>
      </c>
      <c r="D612" s="65">
        <f>$KS$802</f>
        <v>7727.7999999999993</v>
      </c>
      <c r="E612" s="411" t="s">
        <v>810</v>
      </c>
      <c r="F612" s="277" t="s">
        <v>1649</v>
      </c>
      <c r="H612" s="65">
        <f>$KS$808</f>
        <v>4227</v>
      </c>
      <c r="I612" s="411" t="s">
        <v>810</v>
      </c>
      <c r="J612" s="106" t="s">
        <v>3618</v>
      </c>
      <c r="L612" s="65">
        <f>$BDA$814</f>
        <v>3735.0999999999995</v>
      </c>
      <c r="M612" s="411" t="s">
        <v>810</v>
      </c>
      <c r="N612" s="276" t="s">
        <v>3616</v>
      </c>
      <c r="P612" s="65">
        <f>$BCI$820</f>
        <v>1306.5</v>
      </c>
      <c r="Q612" s="411" t="s">
        <v>810</v>
      </c>
      <c r="R612" s="106" t="s">
        <v>2704</v>
      </c>
      <c r="T612" s="65">
        <f>$AHF$826</f>
        <v>2387.4</v>
      </c>
      <c r="U612" s="411" t="s">
        <v>810</v>
      </c>
      <c r="V612" s="106" t="s">
        <v>2196</v>
      </c>
      <c r="X612" s="65">
        <f>$ZY$832</f>
        <v>1560.8999999999999</v>
      </c>
      <c r="Y612" s="411" t="s">
        <v>810</v>
      </c>
      <c r="Z612" s="276" t="s">
        <v>3619</v>
      </c>
      <c r="AB612" s="65">
        <f>$BDJ$838</f>
        <v>952.80000000000007</v>
      </c>
      <c r="AC612" s="411" t="s">
        <v>810</v>
      </c>
      <c r="AD612" s="277" t="s">
        <v>1653</v>
      </c>
      <c r="AF612" s="65">
        <f>$FW$844</f>
        <v>687.2</v>
      </c>
      <c r="AG612" s="411" t="s">
        <v>810</v>
      </c>
      <c r="AH612" s="277" t="s">
        <v>1657</v>
      </c>
      <c r="AJ612" s="65">
        <f>$TS$850</f>
        <v>458.65000000000003</v>
      </c>
      <c r="AK612" s="411" t="s">
        <v>810</v>
      </c>
      <c r="AL612" s="276" t="s">
        <v>3616</v>
      </c>
      <c r="AN612" s="65">
        <f>$BCI$856</f>
        <v>373.6</v>
      </c>
      <c r="AO612" s="411" t="s">
        <v>810</v>
      </c>
      <c r="AP612" s="277" t="s">
        <v>1749</v>
      </c>
      <c r="AR612" s="65">
        <f>$NM$862</f>
        <v>449.7</v>
      </c>
      <c r="AS612" s="411" t="s">
        <v>810</v>
      </c>
      <c r="AT612" s="276" t="s">
        <v>3623</v>
      </c>
      <c r="AW612" s="65">
        <f>$BET$868</f>
        <v>398.19999999999993</v>
      </c>
    </row>
    <row r="613" spans="1:49" s="34" customFormat="1" ht="15.75" customHeight="1">
      <c r="A613" s="411" t="s">
        <v>811</v>
      </c>
      <c r="B613" s="106" t="s">
        <v>3614</v>
      </c>
      <c r="D613" s="65">
        <f>$BBQ$802</f>
        <v>7713.3</v>
      </c>
      <c r="E613" s="411" t="s">
        <v>811</v>
      </c>
      <c r="F613" s="106" t="s">
        <v>2713</v>
      </c>
      <c r="H613" s="65">
        <f>$AMT$808</f>
        <v>4216.2999999999993</v>
      </c>
      <c r="I613" s="411" t="s">
        <v>811</v>
      </c>
      <c r="J613" s="106" t="s">
        <v>675</v>
      </c>
      <c r="L613" s="65">
        <f>$MC$814</f>
        <v>3686.8999999999996</v>
      </c>
      <c r="M613" s="411" t="s">
        <v>811</v>
      </c>
      <c r="N613" s="276" t="s">
        <v>3621</v>
      </c>
      <c r="P613" s="65">
        <f>$BEB$820</f>
        <v>1306.5</v>
      </c>
      <c r="Q613" s="411" t="s">
        <v>811</v>
      </c>
      <c r="R613" s="276" t="s">
        <v>3609</v>
      </c>
      <c r="T613" s="65">
        <f>$AZX$826</f>
        <v>2362.5</v>
      </c>
      <c r="U613" s="411" t="s">
        <v>811</v>
      </c>
      <c r="V613" s="276" t="s">
        <v>3629</v>
      </c>
      <c r="X613" s="65">
        <f>$BHE$832</f>
        <v>1516.1</v>
      </c>
      <c r="Y613" s="411" t="s">
        <v>811</v>
      </c>
      <c r="Z613" s="106" t="s">
        <v>675</v>
      </c>
      <c r="AB613" s="65">
        <f>$MC$838</f>
        <v>952.19999999999993</v>
      </c>
      <c r="AC613" s="411" t="s">
        <v>811</v>
      </c>
      <c r="AD613" s="277" t="s">
        <v>1655</v>
      </c>
      <c r="AF613" s="65">
        <f>$ED$844</f>
        <v>675.80000000000007</v>
      </c>
      <c r="AG613" s="411" t="s">
        <v>811</v>
      </c>
      <c r="AH613" s="106" t="s">
        <v>3666</v>
      </c>
      <c r="AJ613" s="65">
        <f>$BGD$850</f>
        <v>453.79999999999995</v>
      </c>
      <c r="AK613" s="411" t="s">
        <v>811</v>
      </c>
      <c r="AL613" s="276" t="s">
        <v>3617</v>
      </c>
      <c r="AN613" s="65">
        <f>$BCR$856</f>
        <v>373.3</v>
      </c>
      <c r="AO613" s="411" t="s">
        <v>811</v>
      </c>
      <c r="AP613" s="277" t="s">
        <v>1654</v>
      </c>
      <c r="AR613" s="65">
        <f>$YX$862</f>
        <v>443.40000000000003</v>
      </c>
      <c r="AS613" s="411" t="s">
        <v>811</v>
      </c>
      <c r="AT613" s="106" t="s">
        <v>675</v>
      </c>
      <c r="AW613" s="65">
        <f>$MC$868</f>
        <v>393.99999999999994</v>
      </c>
    </row>
    <row r="614" spans="1:49" s="34" customFormat="1" ht="15.75" customHeight="1">
      <c r="A614" s="411" t="s">
        <v>812</v>
      </c>
      <c r="B614" s="106" t="s">
        <v>654</v>
      </c>
      <c r="D614" s="65">
        <f>$HP$802</f>
        <v>7667.7000000000007</v>
      </c>
      <c r="E614" s="411" t="s">
        <v>812</v>
      </c>
      <c r="F614" s="276" t="s">
        <v>3608</v>
      </c>
      <c r="H614" s="65">
        <f>$AZO$808</f>
        <v>4201.5999999999995</v>
      </c>
      <c r="I614" s="411" t="s">
        <v>812</v>
      </c>
      <c r="J614" s="276" t="s">
        <v>3612</v>
      </c>
      <c r="L614" s="65">
        <f>$BAY$814</f>
        <v>3673</v>
      </c>
      <c r="M614" s="411" t="s">
        <v>812</v>
      </c>
      <c r="N614" s="106" t="s">
        <v>2197</v>
      </c>
      <c r="P614" s="65">
        <f>$ABI$820</f>
        <v>1272.7</v>
      </c>
      <c r="Q614" s="411" t="s">
        <v>812</v>
      </c>
      <c r="R614" s="277" t="s">
        <v>1649</v>
      </c>
      <c r="T614" s="65">
        <f>$KS$826</f>
        <v>2346.4</v>
      </c>
      <c r="U614" s="411" t="s">
        <v>812</v>
      </c>
      <c r="V614" s="276" t="s">
        <v>3626</v>
      </c>
      <c r="X614" s="65">
        <f>$BFU$832</f>
        <v>1506.6000000000001</v>
      </c>
      <c r="Y614" s="411" t="s">
        <v>812</v>
      </c>
      <c r="Z614" s="276" t="s">
        <v>3612</v>
      </c>
      <c r="AB614" s="65">
        <f>$BAY$838</f>
        <v>947</v>
      </c>
      <c r="AC614" s="411" t="s">
        <v>812</v>
      </c>
      <c r="AD614" s="276" t="s">
        <v>143</v>
      </c>
      <c r="AF614" s="65">
        <f>$FN$844</f>
        <v>672</v>
      </c>
      <c r="AG614" s="411" t="s">
        <v>812</v>
      </c>
      <c r="AH614" s="276" t="s">
        <v>3616</v>
      </c>
      <c r="AJ614" s="65">
        <f>$BCI$850</f>
        <v>449.7</v>
      </c>
      <c r="AK614" s="411" t="s">
        <v>812</v>
      </c>
      <c r="AL614" s="106" t="s">
        <v>154</v>
      </c>
      <c r="AN614" s="65">
        <f>$AR$856</f>
        <v>368.7</v>
      </c>
      <c r="AO614" s="411" t="s">
        <v>812</v>
      </c>
      <c r="AP614" s="276" t="s">
        <v>3624</v>
      </c>
      <c r="AR614" s="65">
        <f>$BFC$862</f>
        <v>432.2</v>
      </c>
      <c r="AS614" s="411" t="s">
        <v>812</v>
      </c>
      <c r="AT614" s="106" t="s">
        <v>2198</v>
      </c>
      <c r="AW614" s="65">
        <f>$YO$868</f>
        <v>391.30000000000007</v>
      </c>
    </row>
    <row r="615" spans="1:49" s="34" customFormat="1" ht="15.75" customHeight="1">
      <c r="A615" s="411" t="s">
        <v>813</v>
      </c>
      <c r="B615" s="106" t="s">
        <v>687</v>
      </c>
      <c r="D615" s="65">
        <f>$BS$802</f>
        <v>7602.9</v>
      </c>
      <c r="E615" s="411" t="s">
        <v>813</v>
      </c>
      <c r="F615" s="106" t="s">
        <v>162</v>
      </c>
      <c r="H615" s="65">
        <f>$HG$808</f>
        <v>4186.5</v>
      </c>
      <c r="I615" s="411" t="s">
        <v>813</v>
      </c>
      <c r="J615" s="276" t="s">
        <v>3623</v>
      </c>
      <c r="L615" s="65">
        <f>$BET$814</f>
        <v>3657.2000000000007</v>
      </c>
      <c r="M615" s="411" t="s">
        <v>813</v>
      </c>
      <c r="N615" s="106" t="s">
        <v>2835</v>
      </c>
      <c r="P615" s="65">
        <f>$AJH$820</f>
        <v>1266.2</v>
      </c>
      <c r="Q615" s="411" t="s">
        <v>813</v>
      </c>
      <c r="R615" s="277" t="s">
        <v>1661</v>
      </c>
      <c r="T615" s="65">
        <f>$CT$826</f>
        <v>2336.1</v>
      </c>
      <c r="U615" s="411" t="s">
        <v>813</v>
      </c>
      <c r="V615" s="106" t="s">
        <v>658</v>
      </c>
      <c r="X615" s="65">
        <f>$KA$832</f>
        <v>1504.1000000000001</v>
      </c>
      <c r="Y615" s="411" t="s">
        <v>813</v>
      </c>
      <c r="Z615" s="106" t="s">
        <v>669</v>
      </c>
      <c r="AB615" s="65">
        <f>$ML$838</f>
        <v>938.9</v>
      </c>
      <c r="AC615" s="411" t="s">
        <v>813</v>
      </c>
      <c r="AD615" s="106" t="s">
        <v>2702</v>
      </c>
      <c r="AF615" s="65">
        <f>$ALA$844</f>
        <v>666</v>
      </c>
      <c r="AG615" s="411" t="s">
        <v>813</v>
      </c>
      <c r="AH615" s="277" t="s">
        <v>11</v>
      </c>
      <c r="AJ615" s="65">
        <f>$FE$850</f>
        <v>443.40000000000003</v>
      </c>
      <c r="AK615" s="411" t="s">
        <v>813</v>
      </c>
      <c r="AL615" s="106" t="s">
        <v>2720</v>
      </c>
      <c r="AN615" s="65">
        <f>$AGN$856</f>
        <v>367.4</v>
      </c>
      <c r="AO615" s="411" t="s">
        <v>813</v>
      </c>
      <c r="AP615" s="276" t="s">
        <v>3606</v>
      </c>
      <c r="AR615" s="65">
        <f>$AYN$862</f>
        <v>426.99999999999994</v>
      </c>
      <c r="AS615" s="411" t="s">
        <v>813</v>
      </c>
      <c r="AT615" s="106" t="s">
        <v>638</v>
      </c>
      <c r="AW615" s="65">
        <f>$JI$868</f>
        <v>379.7</v>
      </c>
    </row>
    <row r="616" spans="1:49" s="34" customFormat="1" ht="15.75" customHeight="1">
      <c r="A616" s="411" t="s">
        <v>814</v>
      </c>
      <c r="B616" s="106" t="s">
        <v>2710</v>
      </c>
      <c r="D616" s="65">
        <f>$AMB$802</f>
        <v>7602.9</v>
      </c>
      <c r="E616" s="411" t="s">
        <v>814</v>
      </c>
      <c r="F616" s="106" t="s">
        <v>2714</v>
      </c>
      <c r="H616" s="65">
        <f>$AIY$808</f>
        <v>4169.7</v>
      </c>
      <c r="I616" s="411" t="s">
        <v>814</v>
      </c>
      <c r="J616" s="106" t="s">
        <v>2709</v>
      </c>
      <c r="L616" s="65">
        <f>$ANC$814</f>
        <v>3652.3999999999996</v>
      </c>
      <c r="M616" s="411" t="s">
        <v>814</v>
      </c>
      <c r="N616" s="106" t="s">
        <v>2192</v>
      </c>
      <c r="P616" s="65">
        <f>$WV$820</f>
        <v>1252.3000000000002</v>
      </c>
      <c r="Q616" s="411" t="s">
        <v>814</v>
      </c>
      <c r="R616" s="105" t="s">
        <v>1349</v>
      </c>
      <c r="T616" s="65">
        <f>$LT$826</f>
        <v>2333.4</v>
      </c>
      <c r="U616" s="411" t="s">
        <v>814</v>
      </c>
      <c r="V616" s="106" t="s">
        <v>2701</v>
      </c>
      <c r="X616" s="65">
        <f>$ANL$832</f>
        <v>1492.7000000000003</v>
      </c>
      <c r="Y616" s="411" t="s">
        <v>814</v>
      </c>
      <c r="Z616" s="276" t="s">
        <v>3616</v>
      </c>
      <c r="AB616" s="65">
        <f>$BCI$838</f>
        <v>937.3</v>
      </c>
      <c r="AC616" s="411" t="s">
        <v>814</v>
      </c>
      <c r="AD616" s="106" t="s">
        <v>704</v>
      </c>
      <c r="AF616" s="65">
        <f>$DC$844</f>
        <v>665.59999999999991</v>
      </c>
      <c r="AG616" s="411" t="s">
        <v>814</v>
      </c>
      <c r="AH616" s="276" t="s">
        <v>3629</v>
      </c>
      <c r="AJ616" s="65">
        <f>$BHE$850</f>
        <v>429.59999999999997</v>
      </c>
      <c r="AK616" s="411" t="s">
        <v>814</v>
      </c>
      <c r="AL616" s="106" t="s">
        <v>686</v>
      </c>
      <c r="AN616" s="65">
        <f>$PX$856</f>
        <v>367.20000000000005</v>
      </c>
      <c r="AO616" s="411" t="s">
        <v>814</v>
      </c>
      <c r="AP616" s="277" t="s">
        <v>1665</v>
      </c>
      <c r="AR616" s="65">
        <f>$VU$862</f>
        <v>407.40000000000003</v>
      </c>
      <c r="AS616" s="411" t="s">
        <v>814</v>
      </c>
      <c r="AT616" s="106" t="s">
        <v>639</v>
      </c>
      <c r="AW616" s="65">
        <f>$AEC$868</f>
        <v>374.70000000000005</v>
      </c>
    </row>
    <row r="617" spans="1:49" s="34" customFormat="1" ht="15.75" customHeight="1">
      <c r="A617" s="411" t="s">
        <v>1946</v>
      </c>
      <c r="B617" s="277" t="s">
        <v>2318</v>
      </c>
      <c r="D617" s="65">
        <f>$OE$802</f>
        <v>7588.0999999999995</v>
      </c>
      <c r="E617" s="411" t="s">
        <v>1946</v>
      </c>
      <c r="F617" s="277" t="s">
        <v>23</v>
      </c>
      <c r="H617" s="65">
        <f>$OW$808</f>
        <v>4158.8999999999996</v>
      </c>
      <c r="I617" s="411" t="s">
        <v>1946</v>
      </c>
      <c r="J617" s="276" t="s">
        <v>3605</v>
      </c>
      <c r="L617" s="65">
        <f>$AYE$814</f>
        <v>3619.4</v>
      </c>
      <c r="M617" s="411" t="s">
        <v>1946</v>
      </c>
      <c r="N617" s="277" t="s">
        <v>1749</v>
      </c>
      <c r="P617" s="65">
        <f>$NM$820</f>
        <v>1252.3000000000002</v>
      </c>
      <c r="Q617" s="411" t="s">
        <v>1946</v>
      </c>
      <c r="R617" s="276" t="s">
        <v>3615</v>
      </c>
      <c r="T617" s="65">
        <f>$BBZ$826</f>
        <v>2303.1</v>
      </c>
      <c r="U617" s="411" t="s">
        <v>1946</v>
      </c>
      <c r="V617" s="106" t="s">
        <v>2206</v>
      </c>
      <c r="X617" s="65">
        <f>$XE$832</f>
        <v>1482.4999999999998</v>
      </c>
      <c r="Y617" s="411" t="s">
        <v>1946</v>
      </c>
      <c r="Z617" s="106" t="s">
        <v>2701</v>
      </c>
      <c r="AB617" s="65">
        <f>$ANL$838</f>
        <v>917.9</v>
      </c>
      <c r="AC617" s="411" t="s">
        <v>1946</v>
      </c>
      <c r="AD617" s="106" t="s">
        <v>639</v>
      </c>
      <c r="AF617" s="65">
        <f>$AEC$844</f>
        <v>663.59999999999991</v>
      </c>
      <c r="AG617" s="411" t="s">
        <v>1946</v>
      </c>
      <c r="AH617" s="277" t="s">
        <v>1653</v>
      </c>
      <c r="AJ617" s="65">
        <f>$FW$850</f>
        <v>420.30000000000007</v>
      </c>
      <c r="AK617" s="411" t="s">
        <v>1946</v>
      </c>
      <c r="AL617" s="106" t="s">
        <v>694</v>
      </c>
      <c r="AN617" s="65">
        <f>$RH$856</f>
        <v>363</v>
      </c>
      <c r="AO617" s="411" t="s">
        <v>1946</v>
      </c>
      <c r="AP617" s="105" t="s">
        <v>1346</v>
      </c>
      <c r="AR617" s="65">
        <f>$QY$862</f>
        <v>397.3</v>
      </c>
      <c r="AS617" s="411" t="s">
        <v>1946</v>
      </c>
      <c r="AT617" s="106" t="s">
        <v>2189</v>
      </c>
      <c r="AW617" s="65">
        <f>$ASZ$868</f>
        <v>373</v>
      </c>
    </row>
    <row r="618" spans="1:49" s="34" customFormat="1" ht="15.75" customHeight="1">
      <c r="A618" s="411" t="s">
        <v>2165</v>
      </c>
      <c r="B618" s="106" t="s">
        <v>2726</v>
      </c>
      <c r="D618" s="65">
        <f>$ALS$802</f>
        <v>7579</v>
      </c>
      <c r="E618" s="411" t="s">
        <v>2165</v>
      </c>
      <c r="F618" s="277" t="s">
        <v>11</v>
      </c>
      <c r="H618" s="65">
        <f>$FE$808</f>
        <v>4119.2</v>
      </c>
      <c r="I618" s="411" t="s">
        <v>2165</v>
      </c>
      <c r="J618" s="106" t="s">
        <v>3603</v>
      </c>
      <c r="L618" s="65">
        <f>$AXM$814</f>
        <v>3618.2000000000003</v>
      </c>
      <c r="M618" s="411" t="s">
        <v>2165</v>
      </c>
      <c r="N618" s="106" t="s">
        <v>2210</v>
      </c>
      <c r="P618" s="65">
        <f>$TA$820</f>
        <v>1251.1000000000001</v>
      </c>
      <c r="Q618" s="411" t="s">
        <v>2165</v>
      </c>
      <c r="R618" s="106" t="s">
        <v>2197</v>
      </c>
      <c r="T618" s="65">
        <f>$ABI$826</f>
        <v>2288.6</v>
      </c>
      <c r="U618" s="411" t="s">
        <v>2165</v>
      </c>
      <c r="V618" s="277" t="s">
        <v>1</v>
      </c>
      <c r="X618" s="65">
        <f>$UK$832</f>
        <v>1464.8000000000002</v>
      </c>
      <c r="Y618" s="411" t="s">
        <v>2165</v>
      </c>
      <c r="Z618" s="277" t="s">
        <v>1668</v>
      </c>
      <c r="AB618" s="65">
        <f>$PF$838</f>
        <v>913.69999999999993</v>
      </c>
      <c r="AC618" s="411" t="s">
        <v>2165</v>
      </c>
      <c r="AD618" s="106" t="s">
        <v>2705</v>
      </c>
      <c r="AF618" s="65">
        <f>$AJZ$844</f>
        <v>663</v>
      </c>
      <c r="AG618" s="411" t="s">
        <v>2165</v>
      </c>
      <c r="AH618" s="106" t="s">
        <v>2726</v>
      </c>
      <c r="AJ618" s="65">
        <f>$ALS$850</f>
        <v>419.2</v>
      </c>
      <c r="AK618" s="411" t="s">
        <v>2165</v>
      </c>
      <c r="AL618" s="106" t="s">
        <v>675</v>
      </c>
      <c r="AN618" s="65">
        <f>$MC$856</f>
        <v>360.2</v>
      </c>
      <c r="AO618" s="411" t="s">
        <v>2165</v>
      </c>
      <c r="AP618" s="276" t="s">
        <v>3627</v>
      </c>
      <c r="AR618" s="65">
        <f>$BGM$862</f>
        <v>390.20000000000005</v>
      </c>
      <c r="AS618" s="411" t="s">
        <v>2165</v>
      </c>
      <c r="AT618" s="105" t="s">
        <v>1344</v>
      </c>
      <c r="AW618" s="65">
        <f>$GX$868</f>
        <v>365.9</v>
      </c>
    </row>
    <row r="619" spans="1:49" s="34" customFormat="1" ht="15.75" customHeight="1">
      <c r="A619" s="411" t="s">
        <v>2166</v>
      </c>
      <c r="B619" s="106" t="s">
        <v>2208</v>
      </c>
      <c r="D619" s="65">
        <f>$XW$802</f>
        <v>7576.0999999999995</v>
      </c>
      <c r="E619" s="411" t="s">
        <v>2166</v>
      </c>
      <c r="F619" s="276" t="s">
        <v>3602</v>
      </c>
      <c r="H619" s="65">
        <f>$AXD$808</f>
        <v>4108.7999999999993</v>
      </c>
      <c r="I619" s="411" t="s">
        <v>2166</v>
      </c>
      <c r="J619" s="106" t="s">
        <v>651</v>
      </c>
      <c r="L619" s="65">
        <f>$DL$814</f>
        <v>3616.7999999999997</v>
      </c>
      <c r="M619" s="411" t="s">
        <v>2166</v>
      </c>
      <c r="N619" s="277" t="s">
        <v>1657</v>
      </c>
      <c r="P619" s="65">
        <f>$TS$820</f>
        <v>1249.5</v>
      </c>
      <c r="Q619" s="411" t="s">
        <v>2166</v>
      </c>
      <c r="R619" s="105" t="s">
        <v>1345</v>
      </c>
      <c r="T619" s="65">
        <f>$PO$826</f>
        <v>2282.6</v>
      </c>
      <c r="U619" s="411" t="s">
        <v>2166</v>
      </c>
      <c r="V619" s="277" t="s">
        <v>1690</v>
      </c>
      <c r="X619" s="65">
        <f>$ZG$832</f>
        <v>1460.3</v>
      </c>
      <c r="Y619" s="411" t="s">
        <v>2166</v>
      </c>
      <c r="Z619" s="106" t="s">
        <v>686</v>
      </c>
      <c r="AB619" s="65">
        <f>$PX$838</f>
        <v>890.9</v>
      </c>
      <c r="AC619" s="411" t="s">
        <v>2166</v>
      </c>
      <c r="AD619" s="277" t="s">
        <v>1656</v>
      </c>
      <c r="AF619" s="65">
        <f>$ASH$844</f>
        <v>661.10000000000014</v>
      </c>
      <c r="AG619" s="411" t="s">
        <v>2166</v>
      </c>
      <c r="AH619" s="277" t="s">
        <v>1671</v>
      </c>
      <c r="AJ619" s="65">
        <f>$RQ$850</f>
        <v>418</v>
      </c>
      <c r="AK619" s="411" t="s">
        <v>2166</v>
      </c>
      <c r="AL619" s="106" t="s">
        <v>667</v>
      </c>
      <c r="AN619" s="65">
        <f>$JR$856</f>
        <v>359.7</v>
      </c>
      <c r="AO619" s="411" t="s">
        <v>2166</v>
      </c>
      <c r="AP619" s="106" t="s">
        <v>180</v>
      </c>
      <c r="AR619" s="65">
        <f>$ZP$862</f>
        <v>388.49999999999994</v>
      </c>
      <c r="AS619" s="411" t="s">
        <v>2166</v>
      </c>
      <c r="AT619" s="106" t="s">
        <v>2194</v>
      </c>
      <c r="AW619" s="65">
        <f>$ABR$868</f>
        <v>359.40000000000003</v>
      </c>
    </row>
    <row r="620" spans="1:49" s="34" customFormat="1" ht="15.75" customHeight="1">
      <c r="A620" s="411" t="s">
        <v>2167</v>
      </c>
      <c r="B620" s="277" t="s">
        <v>33</v>
      </c>
      <c r="D620" s="65">
        <f>$CK$802</f>
        <v>7547.8</v>
      </c>
      <c r="E620" s="411" t="s">
        <v>2167</v>
      </c>
      <c r="F620" s="277" t="s">
        <v>2318</v>
      </c>
      <c r="H620" s="65">
        <f>$OE$808</f>
        <v>4107.3</v>
      </c>
      <c r="I620" s="411" t="s">
        <v>2167</v>
      </c>
      <c r="J620" s="276" t="s">
        <v>3619</v>
      </c>
      <c r="L620" s="65">
        <f>$BDJ$814</f>
        <v>3594.1</v>
      </c>
      <c r="M620" s="411" t="s">
        <v>2167</v>
      </c>
      <c r="N620" s="105" t="s">
        <v>1351</v>
      </c>
      <c r="P620" s="65">
        <f>$AI$820</f>
        <v>1245.7</v>
      </c>
      <c r="Q620" s="411" t="s">
        <v>2167</v>
      </c>
      <c r="R620" s="106" t="s">
        <v>2211</v>
      </c>
      <c r="T620" s="65">
        <f>$AAH$826</f>
        <v>2259.2999999999997</v>
      </c>
      <c r="U620" s="411" t="s">
        <v>2167</v>
      </c>
      <c r="V620" s="106" t="s">
        <v>682</v>
      </c>
      <c r="X620" s="65">
        <f>$HY$832</f>
        <v>1459.1999999999998</v>
      </c>
      <c r="Y620" s="411" t="s">
        <v>2167</v>
      </c>
      <c r="Z620" s="277" t="s">
        <v>1690</v>
      </c>
      <c r="AB620" s="65">
        <f>$ZG$838</f>
        <v>880.3</v>
      </c>
      <c r="AC620" s="411" t="s">
        <v>2167</v>
      </c>
      <c r="AD620" s="105" t="s">
        <v>1342</v>
      </c>
      <c r="AF620" s="65">
        <f>$IH$844</f>
        <v>650.29999999999995</v>
      </c>
      <c r="AG620" s="411" t="s">
        <v>2167</v>
      </c>
      <c r="AH620" s="106" t="s">
        <v>2719</v>
      </c>
      <c r="AJ620" s="65">
        <f>$APN$850</f>
        <v>416.6</v>
      </c>
      <c r="AK620" s="411" t="s">
        <v>2167</v>
      </c>
      <c r="AL620" s="106" t="s">
        <v>668</v>
      </c>
      <c r="AN620" s="65">
        <f>$SI$856</f>
        <v>358.9</v>
      </c>
      <c r="AO620" s="411" t="s">
        <v>2167</v>
      </c>
      <c r="AP620" s="106" t="s">
        <v>2194</v>
      </c>
      <c r="AR620" s="65">
        <f>$ABR$862</f>
        <v>384.1</v>
      </c>
      <c r="AS620" s="411" t="s">
        <v>2167</v>
      </c>
      <c r="AT620" s="106" t="s">
        <v>686</v>
      </c>
      <c r="AW620" s="65">
        <f>$PX$868</f>
        <v>356.70000000000005</v>
      </c>
    </row>
    <row r="621" spans="1:49" s="34" customFormat="1" ht="15.75" customHeight="1">
      <c r="A621" s="411" t="s">
        <v>2168</v>
      </c>
      <c r="B621" s="106" t="s">
        <v>2198</v>
      </c>
      <c r="D621" s="65">
        <f>$YO$802</f>
        <v>7542.4999999999991</v>
      </c>
      <c r="E621" s="411" t="s">
        <v>2168</v>
      </c>
      <c r="F621" s="106" t="s">
        <v>2726</v>
      </c>
      <c r="H621" s="65">
        <f>$ALS$808</f>
        <v>4104.7000000000007</v>
      </c>
      <c r="I621" s="411" t="s">
        <v>2168</v>
      </c>
      <c r="J621" s="276" t="s">
        <v>3609</v>
      </c>
      <c r="L621" s="65">
        <f>$AZX$814</f>
        <v>3590.1</v>
      </c>
      <c r="M621" s="411" t="s">
        <v>2168</v>
      </c>
      <c r="N621" s="106" t="s">
        <v>2710</v>
      </c>
      <c r="P621" s="65">
        <f>$AMB$820</f>
        <v>1237.7</v>
      </c>
      <c r="Q621" s="411" t="s">
        <v>2168</v>
      </c>
      <c r="R621" s="277" t="s">
        <v>1658</v>
      </c>
      <c r="T621" s="65">
        <f>$ON$826</f>
        <v>2231.3000000000002</v>
      </c>
      <c r="U621" s="411" t="s">
        <v>2168</v>
      </c>
      <c r="V621" s="277" t="s">
        <v>15</v>
      </c>
      <c r="X621" s="65">
        <f>$LB$832</f>
        <v>1406.7</v>
      </c>
      <c r="Y621" s="411" t="s">
        <v>2168</v>
      </c>
      <c r="Z621" s="276" t="s">
        <v>3617</v>
      </c>
      <c r="AB621" s="65">
        <f>$BCR$838</f>
        <v>878.6</v>
      </c>
      <c r="AC621" s="411" t="s">
        <v>2168</v>
      </c>
      <c r="AD621" s="106" t="s">
        <v>2706</v>
      </c>
      <c r="AF621" s="65">
        <f>$AQF$844</f>
        <v>646.69999999999993</v>
      </c>
      <c r="AG621" s="411" t="s">
        <v>2168</v>
      </c>
      <c r="AH621" s="106" t="s">
        <v>141</v>
      </c>
      <c r="AJ621" s="65">
        <f>$GO$850</f>
        <v>412.4</v>
      </c>
      <c r="AK621" s="411" t="s">
        <v>2168</v>
      </c>
      <c r="AL621" s="106" t="s">
        <v>153</v>
      </c>
      <c r="AN621" s="65">
        <f>$SR$856</f>
        <v>357.1</v>
      </c>
      <c r="AO621" s="411" t="s">
        <v>2168</v>
      </c>
      <c r="AP621" s="106" t="s">
        <v>675</v>
      </c>
      <c r="AR621" s="65">
        <f>$MC$862</f>
        <v>381.20000000000005</v>
      </c>
      <c r="AS621" s="411" t="s">
        <v>2168</v>
      </c>
      <c r="AT621" s="277" t="s">
        <v>23</v>
      </c>
      <c r="AW621" s="65">
        <f>$OW$868</f>
        <v>356.40000000000003</v>
      </c>
    </row>
    <row r="622" spans="1:49" s="34" customFormat="1" ht="15.75" customHeight="1">
      <c r="A622" s="411" t="s">
        <v>2169</v>
      </c>
      <c r="B622" s="105" t="s">
        <v>1343</v>
      </c>
      <c r="D622" s="65">
        <f>$IQ$802</f>
        <v>7539.4999999999991</v>
      </c>
      <c r="E622" s="411" t="s">
        <v>2169</v>
      </c>
      <c r="F622" s="277" t="s">
        <v>1657</v>
      </c>
      <c r="H622" s="65">
        <f>$TS$808</f>
        <v>4029.7</v>
      </c>
      <c r="I622" s="411" t="s">
        <v>2169</v>
      </c>
      <c r="J622" s="106" t="s">
        <v>2712</v>
      </c>
      <c r="L622" s="65">
        <f>$AHX$814</f>
        <v>3585.6</v>
      </c>
      <c r="M622" s="411" t="s">
        <v>2169</v>
      </c>
      <c r="N622" s="106" t="s">
        <v>2706</v>
      </c>
      <c r="P622" s="65">
        <f>$AQF$820</f>
        <v>1229.7</v>
      </c>
      <c r="Q622" s="411" t="s">
        <v>2169</v>
      </c>
      <c r="R622" s="106" t="s">
        <v>2193</v>
      </c>
      <c r="T622" s="65">
        <f>$ADK$826</f>
        <v>2204.6000000000004</v>
      </c>
      <c r="U622" s="411" t="s">
        <v>2169</v>
      </c>
      <c r="V622" s="106" t="s">
        <v>3666</v>
      </c>
      <c r="X622" s="65">
        <f>$BGD$832</f>
        <v>1399.8</v>
      </c>
      <c r="Y622" s="411" t="s">
        <v>2169</v>
      </c>
      <c r="Z622" s="106" t="s">
        <v>2709</v>
      </c>
      <c r="AB622" s="65">
        <f>$ANC$838</f>
        <v>867.6</v>
      </c>
      <c r="AC622" s="411" t="s">
        <v>2169</v>
      </c>
      <c r="AD622" s="106" t="s">
        <v>687</v>
      </c>
      <c r="AF622" s="65">
        <f>$BS$844</f>
        <v>644.79999999999995</v>
      </c>
      <c r="AG622" s="411" t="s">
        <v>2169</v>
      </c>
      <c r="AH622" s="106" t="s">
        <v>654</v>
      </c>
      <c r="AJ622" s="65">
        <f>$HP$850</f>
        <v>406.90000000000003</v>
      </c>
      <c r="AK622" s="411" t="s">
        <v>2169</v>
      </c>
      <c r="AL622" s="276" t="s">
        <v>3636</v>
      </c>
      <c r="AN622" s="65">
        <f>$AZF$856</f>
        <v>355.59999999999997</v>
      </c>
      <c r="AO622" s="411" t="s">
        <v>2169</v>
      </c>
      <c r="AP622" s="276" t="s">
        <v>3601</v>
      </c>
      <c r="AR622" s="65">
        <f>$AWU$862</f>
        <v>373.5</v>
      </c>
      <c r="AS622" s="411" t="s">
        <v>2169</v>
      </c>
      <c r="AT622" s="276" t="s">
        <v>3624</v>
      </c>
      <c r="AW622" s="65">
        <f>$BFC$868</f>
        <v>325.2</v>
      </c>
    </row>
    <row r="623" spans="1:49" s="34" customFormat="1" ht="15.75" customHeight="1">
      <c r="A623" s="411" t="s">
        <v>2170</v>
      </c>
      <c r="B623" s="276" t="s">
        <v>3606</v>
      </c>
      <c r="D623" s="65">
        <f>$AYN$802</f>
        <v>7533.4</v>
      </c>
      <c r="E623" s="411" t="s">
        <v>2170</v>
      </c>
      <c r="F623" s="277" t="s">
        <v>1749</v>
      </c>
      <c r="H623" s="65">
        <f>$NM$808</f>
        <v>4028.6</v>
      </c>
      <c r="I623" s="411" t="s">
        <v>2170</v>
      </c>
      <c r="J623" s="277" t="s">
        <v>1649</v>
      </c>
      <c r="L623" s="65">
        <f>$KS$814</f>
        <v>3566.5</v>
      </c>
      <c r="M623" s="411" t="s">
        <v>2170</v>
      </c>
      <c r="N623" s="277" t="s">
        <v>1667</v>
      </c>
      <c r="P623" s="65">
        <f>$VC$820</f>
        <v>1226.5999999999999</v>
      </c>
      <c r="Q623" s="411" t="s">
        <v>2170</v>
      </c>
      <c r="R623" s="106" t="s">
        <v>2726</v>
      </c>
      <c r="T623" s="65">
        <f>$ALS$826</f>
        <v>2173.3000000000002</v>
      </c>
      <c r="U623" s="411" t="s">
        <v>2170</v>
      </c>
      <c r="V623" s="106" t="s">
        <v>2208</v>
      </c>
      <c r="X623" s="65">
        <f>$XW$832</f>
        <v>1381.6</v>
      </c>
      <c r="Y623" s="411" t="s">
        <v>2170</v>
      </c>
      <c r="Z623" s="106" t="s">
        <v>3614</v>
      </c>
      <c r="AB623" s="65">
        <f>$BBQ$838</f>
        <v>865.5</v>
      </c>
      <c r="AC623" s="411" t="s">
        <v>2170</v>
      </c>
      <c r="AD623" s="106" t="s">
        <v>2703</v>
      </c>
      <c r="AF623" s="65">
        <f>$AKR$844</f>
        <v>641.20000000000005</v>
      </c>
      <c r="AG623" s="411" t="s">
        <v>2170</v>
      </c>
      <c r="AH623" s="106" t="s">
        <v>2210</v>
      </c>
      <c r="AJ623" s="65">
        <f>$TA$850</f>
        <v>401.59999999999997</v>
      </c>
      <c r="AK623" s="411" t="s">
        <v>2170</v>
      </c>
      <c r="AL623" s="106" t="s">
        <v>638</v>
      </c>
      <c r="AN623" s="65">
        <f>$JI$856</f>
        <v>353.6</v>
      </c>
      <c r="AO623" s="411" t="s">
        <v>2170</v>
      </c>
      <c r="AP623" s="106" t="s">
        <v>2706</v>
      </c>
      <c r="AR623" s="65">
        <f>$AQF$862</f>
        <v>330.20000000000005</v>
      </c>
      <c r="AS623" s="411" t="s">
        <v>2170</v>
      </c>
      <c r="AT623" s="106" t="s">
        <v>2706</v>
      </c>
      <c r="AW623" s="65">
        <f>$AQF$868</f>
        <v>316.70000000000005</v>
      </c>
    </row>
    <row r="624" spans="1:49" s="34" customFormat="1" ht="15.75" customHeight="1">
      <c r="A624" s="411" t="s">
        <v>2171</v>
      </c>
      <c r="B624" s="277" t="s">
        <v>25</v>
      </c>
      <c r="D624" s="65">
        <f>$BA$802</f>
        <v>7509.9999999999991</v>
      </c>
      <c r="E624" s="411" t="s">
        <v>2171</v>
      </c>
      <c r="F624" s="106" t="s">
        <v>633</v>
      </c>
      <c r="H624" s="65">
        <f>$UB$808</f>
        <v>3963.9999999999995</v>
      </c>
      <c r="I624" s="411" t="s">
        <v>2171</v>
      </c>
      <c r="J624" s="276" t="s">
        <v>3626</v>
      </c>
      <c r="L624" s="65">
        <f>$BFU$814</f>
        <v>3501.3999999999996</v>
      </c>
      <c r="M624" s="411" t="s">
        <v>2171</v>
      </c>
      <c r="N624" s="277" t="s">
        <v>1690</v>
      </c>
      <c r="P624" s="65">
        <f>$ZG$820</f>
        <v>1225.5999999999999</v>
      </c>
      <c r="Q624" s="411" t="s">
        <v>2171</v>
      </c>
      <c r="R624" s="106" t="s">
        <v>2724</v>
      </c>
      <c r="T624" s="65">
        <f>$AQO$826</f>
        <v>2145</v>
      </c>
      <c r="U624" s="411" t="s">
        <v>2171</v>
      </c>
      <c r="V624" s="276" t="s">
        <v>3623</v>
      </c>
      <c r="X624" s="65">
        <f>$BET$832</f>
        <v>1380.3</v>
      </c>
      <c r="Y624" s="411" t="s">
        <v>2171</v>
      </c>
      <c r="Z624" s="105" t="s">
        <v>1346</v>
      </c>
      <c r="AB624" s="65">
        <f>$QY$838</f>
        <v>838.3</v>
      </c>
      <c r="AC624" s="411" t="s">
        <v>2171</v>
      </c>
      <c r="AD624" s="106" t="s">
        <v>153</v>
      </c>
      <c r="AF624" s="65">
        <f>$SR$844</f>
        <v>624.29999999999995</v>
      </c>
      <c r="AG624" s="411" t="s">
        <v>2171</v>
      </c>
      <c r="AH624" s="105" t="s">
        <v>1345</v>
      </c>
      <c r="AJ624" s="65">
        <f>$PO$850</f>
        <v>400.90000000000003</v>
      </c>
      <c r="AK624" s="411" t="s">
        <v>2171</v>
      </c>
      <c r="AL624" s="276" t="s">
        <v>3620</v>
      </c>
      <c r="AN624" s="65">
        <f>$BDS$856</f>
        <v>352.9</v>
      </c>
      <c r="AO624" s="411" t="s">
        <v>2171</v>
      </c>
      <c r="AP624" s="277" t="s">
        <v>1658</v>
      </c>
      <c r="AR624" s="65">
        <f>$ON$862</f>
        <v>313.20000000000005</v>
      </c>
      <c r="AS624" s="411" t="s">
        <v>2171</v>
      </c>
      <c r="AT624" s="276" t="s">
        <v>3636</v>
      </c>
      <c r="AW624" s="65">
        <f>$AZF$868</f>
        <v>239.8</v>
      </c>
    </row>
    <row r="625" spans="1:49" s="34" customFormat="1" ht="15.75" customHeight="1">
      <c r="A625" s="411" t="s">
        <v>2172</v>
      </c>
      <c r="B625" s="106" t="s">
        <v>675</v>
      </c>
      <c r="D625" s="65">
        <f>$MC$802</f>
        <v>7504.4999999999991</v>
      </c>
      <c r="E625" s="411" t="s">
        <v>2172</v>
      </c>
      <c r="F625" s="106" t="s">
        <v>2835</v>
      </c>
      <c r="H625" s="65">
        <f>$AJH$808</f>
        <v>3946.1000000000004</v>
      </c>
      <c r="I625" s="411" t="s">
        <v>2172</v>
      </c>
      <c r="J625" s="106" t="s">
        <v>633</v>
      </c>
      <c r="L625" s="65">
        <f>$UB$814</f>
        <v>3483.9</v>
      </c>
      <c r="M625" s="411" t="s">
        <v>2172</v>
      </c>
      <c r="N625" s="105" t="s">
        <v>1342</v>
      </c>
      <c r="P625" s="65">
        <f>$IH$820</f>
        <v>1205.5999999999999</v>
      </c>
      <c r="Q625" s="411" t="s">
        <v>2172</v>
      </c>
      <c r="R625" s="106" t="s">
        <v>2721</v>
      </c>
      <c r="T625" s="65">
        <f>$AIG$826</f>
        <v>2142.1999999999998</v>
      </c>
      <c r="U625" s="411" t="s">
        <v>2172</v>
      </c>
      <c r="V625" s="276" t="s">
        <v>3616</v>
      </c>
      <c r="X625" s="65">
        <f>$BCI$832</f>
        <v>1371.5</v>
      </c>
      <c r="Y625" s="411" t="s">
        <v>2172</v>
      </c>
      <c r="Z625" s="106" t="s">
        <v>2703</v>
      </c>
      <c r="AB625" s="65">
        <f>$AKR$838</f>
        <v>835</v>
      </c>
      <c r="AC625" s="411" t="s">
        <v>2172</v>
      </c>
      <c r="AD625" s="276" t="s">
        <v>3607</v>
      </c>
      <c r="AF625" s="65">
        <f>$AYW$844</f>
        <v>624.20000000000005</v>
      </c>
      <c r="AG625" s="411" t="s">
        <v>2172</v>
      </c>
      <c r="AH625" s="106" t="s">
        <v>3603</v>
      </c>
      <c r="AJ625" s="65">
        <f>$AXM$850</f>
        <v>391.6</v>
      </c>
      <c r="AK625" s="411" t="s">
        <v>2172</v>
      </c>
      <c r="AL625" s="106" t="s">
        <v>2713</v>
      </c>
      <c r="AN625" s="65">
        <f>$AMT$856</f>
        <v>343.40000000000003</v>
      </c>
      <c r="AO625" s="411" t="s">
        <v>2172</v>
      </c>
      <c r="AP625" s="106" t="s">
        <v>2719</v>
      </c>
      <c r="AR625" s="65">
        <f>$APN$862</f>
        <v>313</v>
      </c>
      <c r="AS625" s="411" t="s">
        <v>2172</v>
      </c>
      <c r="AT625" s="277" t="s">
        <v>1667</v>
      </c>
      <c r="AW625" s="65">
        <f>$VC$868</f>
        <v>203.2</v>
      </c>
    </row>
    <row r="626" spans="1:49" s="34" customFormat="1" ht="15.75" customHeight="1">
      <c r="A626" s="411" t="s">
        <v>2173</v>
      </c>
      <c r="B626" s="106" t="s">
        <v>2206</v>
      </c>
      <c r="D626" s="65">
        <f>$XE$802</f>
        <v>7498.3</v>
      </c>
      <c r="E626" s="411" t="s">
        <v>2173</v>
      </c>
      <c r="F626" s="276" t="s">
        <v>143</v>
      </c>
      <c r="H626" s="65">
        <f>$FN$808</f>
        <v>3942.4999999999995</v>
      </c>
      <c r="I626" s="411" t="s">
        <v>2173</v>
      </c>
      <c r="J626" s="106" t="s">
        <v>2205</v>
      </c>
      <c r="L626" s="65">
        <f>$AAZ$814</f>
        <v>3469.5999999999995</v>
      </c>
      <c r="M626" s="411" t="s">
        <v>2173</v>
      </c>
      <c r="N626" s="106" t="s">
        <v>2206</v>
      </c>
      <c r="P626" s="65">
        <f>$XE$820</f>
        <v>1174.1000000000001</v>
      </c>
      <c r="Q626" s="411" t="s">
        <v>2173</v>
      </c>
      <c r="R626" s="106" t="s">
        <v>2205</v>
      </c>
      <c r="T626" s="65">
        <f>$AAZ$826</f>
        <v>2136.0500000000002</v>
      </c>
      <c r="U626" s="411" t="s">
        <v>2173</v>
      </c>
      <c r="V626" s="106" t="s">
        <v>2197</v>
      </c>
      <c r="X626" s="65">
        <f>$ABI$832</f>
        <v>1341.3</v>
      </c>
      <c r="Y626" s="411" t="s">
        <v>2173</v>
      </c>
      <c r="Z626" s="106" t="s">
        <v>2706</v>
      </c>
      <c r="AB626" s="65">
        <f>$AQF$838</f>
        <v>830.5</v>
      </c>
      <c r="AC626" s="411" t="s">
        <v>2173</v>
      </c>
      <c r="AD626" s="276" t="s">
        <v>3602</v>
      </c>
      <c r="AF626" s="65">
        <f>$AXD$844</f>
        <v>624.1</v>
      </c>
      <c r="AG626" s="411" t="s">
        <v>2173</v>
      </c>
      <c r="AH626" s="106" t="s">
        <v>2702</v>
      </c>
      <c r="AJ626" s="65">
        <f>$ALA$850</f>
        <v>387.6</v>
      </c>
      <c r="AK626" s="411" t="s">
        <v>2173</v>
      </c>
      <c r="AL626" s="105" t="s">
        <v>1346</v>
      </c>
      <c r="AN626" s="65">
        <f>$QY$856</f>
        <v>341.40000000000003</v>
      </c>
      <c r="AO626" s="411" t="s">
        <v>2173</v>
      </c>
      <c r="AP626" s="106" t="s">
        <v>2211</v>
      </c>
      <c r="AR626" s="65">
        <f>$AAH$862</f>
        <v>285.89999999999998</v>
      </c>
      <c r="AS626" s="411" t="s">
        <v>2173</v>
      </c>
      <c r="AT626" s="106" t="s">
        <v>2710</v>
      </c>
      <c r="AW626" s="65">
        <f>$AMB$868</f>
        <v>202.8</v>
      </c>
    </row>
    <row r="627" spans="1:49" s="34" customFormat="1" ht="15.75" customHeight="1">
      <c r="A627" s="411" t="s">
        <v>2174</v>
      </c>
      <c r="B627" s="106" t="s">
        <v>2707</v>
      </c>
      <c r="D627" s="65">
        <f>$AHO$802</f>
        <v>7448.2999999999993</v>
      </c>
      <c r="E627" s="411" t="s">
        <v>2174</v>
      </c>
      <c r="F627" s="277" t="s">
        <v>1668</v>
      </c>
      <c r="H627" s="65">
        <f>$PF$808</f>
        <v>3940.7</v>
      </c>
      <c r="I627" s="411" t="s">
        <v>2174</v>
      </c>
      <c r="J627" s="106" t="s">
        <v>2707</v>
      </c>
      <c r="L627" s="65">
        <f>$AHO$814</f>
        <v>3460.7</v>
      </c>
      <c r="M627" s="411" t="s">
        <v>2174</v>
      </c>
      <c r="N627" s="277" t="s">
        <v>1658</v>
      </c>
      <c r="P627" s="65">
        <f>$ON$820</f>
        <v>1171.5</v>
      </c>
      <c r="Q627" s="411" t="s">
        <v>2174</v>
      </c>
      <c r="R627" s="277" t="s">
        <v>33</v>
      </c>
      <c r="T627" s="65">
        <f>$CK$826</f>
        <v>2129</v>
      </c>
      <c r="U627" s="411" t="s">
        <v>2174</v>
      </c>
      <c r="V627" s="277" t="s">
        <v>1665</v>
      </c>
      <c r="X627" s="65">
        <f>$VU$832</f>
        <v>1337</v>
      </c>
      <c r="Y627" s="411" t="s">
        <v>2174</v>
      </c>
      <c r="Z627" s="106" t="s">
        <v>2213</v>
      </c>
      <c r="AB627" s="65">
        <f>$YF$838</f>
        <v>814.5</v>
      </c>
      <c r="AC627" s="411" t="s">
        <v>2174</v>
      </c>
      <c r="AD627" s="106" t="s">
        <v>668</v>
      </c>
      <c r="AF627" s="65">
        <f>$SI$844</f>
        <v>616.29999999999995</v>
      </c>
      <c r="AG627" s="411" t="s">
        <v>2174</v>
      </c>
      <c r="AH627" s="106" t="s">
        <v>2196</v>
      </c>
      <c r="AJ627" s="65">
        <f>$ZY$850</f>
        <v>386.3</v>
      </c>
      <c r="AK627" s="411" t="s">
        <v>2174</v>
      </c>
      <c r="AL627" s="277" t="s">
        <v>37</v>
      </c>
      <c r="AN627" s="65">
        <f>$EV$856</f>
        <v>327.60000000000002</v>
      </c>
      <c r="AO627" s="411" t="s">
        <v>2174</v>
      </c>
      <c r="AP627" s="276" t="s">
        <v>3629</v>
      </c>
      <c r="AR627" s="65">
        <f>$BHE$862</f>
        <v>258.60000000000002</v>
      </c>
      <c r="AS627" s="411" t="s">
        <v>2174</v>
      </c>
      <c r="AT627" s="106" t="s">
        <v>2193</v>
      </c>
      <c r="AW627" s="65">
        <f>$ADK$868</f>
        <v>200.29999999999998</v>
      </c>
    </row>
    <row r="628" spans="1:49" s="34" customFormat="1" ht="15.75" customHeight="1">
      <c r="A628" s="411" t="s">
        <v>2175</v>
      </c>
      <c r="B628" s="106" t="s">
        <v>154</v>
      </c>
      <c r="D628" s="65">
        <f>$AR$802</f>
        <v>7419.4</v>
      </c>
      <c r="E628" s="411" t="s">
        <v>2175</v>
      </c>
      <c r="F628" s="277" t="s">
        <v>17</v>
      </c>
      <c r="H628" s="65">
        <f>$EM$808</f>
        <v>3909.8999999999996</v>
      </c>
      <c r="I628" s="411" t="s">
        <v>2175</v>
      </c>
      <c r="J628" s="106" t="s">
        <v>2724</v>
      </c>
      <c r="L628" s="65">
        <f>$AQO$814</f>
        <v>3392.0999999999995</v>
      </c>
      <c r="M628" s="411" t="s">
        <v>2175</v>
      </c>
      <c r="N628" s="105" t="s">
        <v>1349</v>
      </c>
      <c r="P628" s="65">
        <f>$LT$820</f>
        <v>1117.8</v>
      </c>
      <c r="Q628" s="411" t="s">
        <v>2175</v>
      </c>
      <c r="R628" s="276" t="s">
        <v>3611</v>
      </c>
      <c r="T628" s="65">
        <f>$BAP$826</f>
        <v>2128.8000000000002</v>
      </c>
      <c r="U628" s="411" t="s">
        <v>2175</v>
      </c>
      <c r="V628" s="277" t="s">
        <v>23</v>
      </c>
      <c r="X628" s="65">
        <f>$OW$832</f>
        <v>1329.1</v>
      </c>
      <c r="Y628" s="411" t="s">
        <v>2175</v>
      </c>
      <c r="Z628" s="106" t="s">
        <v>2205</v>
      </c>
      <c r="AB628" s="65">
        <f>$AAZ$838</f>
        <v>803.59999999999991</v>
      </c>
      <c r="AC628" s="411" t="s">
        <v>2175</v>
      </c>
      <c r="AD628" s="106" t="s">
        <v>700</v>
      </c>
      <c r="AF628" s="65">
        <f>$NV$844</f>
        <v>613.5</v>
      </c>
      <c r="AG628" s="411" t="s">
        <v>2175</v>
      </c>
      <c r="AH628" s="277" t="s">
        <v>33</v>
      </c>
      <c r="AJ628" s="65">
        <f>$CK$850</f>
        <v>373.3</v>
      </c>
      <c r="AK628" s="411" t="s">
        <v>2175</v>
      </c>
      <c r="AL628" s="276" t="s">
        <v>3613</v>
      </c>
      <c r="AN628" s="65">
        <f>$BBH$856</f>
        <v>326.70000000000005</v>
      </c>
      <c r="AO628" s="411" t="s">
        <v>2175</v>
      </c>
      <c r="AP628" s="276" t="s">
        <v>3608</v>
      </c>
      <c r="AR628" s="65">
        <f>$AZO$862</f>
        <v>250.29999999999998</v>
      </c>
      <c r="AS628" s="411" t="s">
        <v>2175</v>
      </c>
      <c r="AT628" s="276" t="s">
        <v>3625</v>
      </c>
      <c r="AW628" s="65">
        <f>$BFL$868</f>
        <v>197.6</v>
      </c>
    </row>
    <row r="629" spans="1:49" s="34" customFormat="1" ht="15.75" customHeight="1">
      <c r="A629" s="411" t="s">
        <v>2176</v>
      </c>
      <c r="B629" s="105" t="s">
        <v>1344</v>
      </c>
      <c r="D629" s="65">
        <f>$GX$802</f>
        <v>7416.0999999999995</v>
      </c>
      <c r="E629" s="411" t="s">
        <v>2176</v>
      </c>
      <c r="F629" s="276" t="s">
        <v>3624</v>
      </c>
      <c r="H629" s="65">
        <f>$BFC$808</f>
        <v>3899.3999999999996</v>
      </c>
      <c r="I629" s="411" t="s">
        <v>2176</v>
      </c>
      <c r="J629" s="106" t="s">
        <v>2726</v>
      </c>
      <c r="L629" s="65">
        <f>$ALS$814</f>
        <v>3360.5000000000005</v>
      </c>
      <c r="M629" s="411" t="s">
        <v>2176</v>
      </c>
      <c r="N629" s="276" t="s">
        <v>3623</v>
      </c>
      <c r="P629" s="65">
        <f>$BET$820</f>
        <v>1092.2</v>
      </c>
      <c r="Q629" s="411" t="s">
        <v>2176</v>
      </c>
      <c r="R629" s="106" t="s">
        <v>2699</v>
      </c>
      <c r="T629" s="65">
        <f>$ALJ$826</f>
        <v>2123.3999999999996</v>
      </c>
      <c r="U629" s="411" t="s">
        <v>2176</v>
      </c>
      <c r="V629" s="276" t="s">
        <v>3621</v>
      </c>
      <c r="X629" s="65">
        <f>$BEB$832</f>
        <v>1313.9</v>
      </c>
      <c r="Y629" s="411" t="s">
        <v>2176</v>
      </c>
      <c r="Z629" s="277" t="s">
        <v>1653</v>
      </c>
      <c r="AB629" s="65">
        <f>$FW$838</f>
        <v>795.7</v>
      </c>
      <c r="AC629" s="411" t="s">
        <v>2176</v>
      </c>
      <c r="AD629" s="106" t="s">
        <v>675</v>
      </c>
      <c r="AF629" s="65">
        <f>$MC$844</f>
        <v>610.79999999999995</v>
      </c>
      <c r="AG629" s="411" t="s">
        <v>2176</v>
      </c>
      <c r="AH629" s="105" t="s">
        <v>1351</v>
      </c>
      <c r="AJ629" s="65">
        <f>$AI$850</f>
        <v>361.90000000000003</v>
      </c>
      <c r="AK629" s="411" t="s">
        <v>2176</v>
      </c>
      <c r="AL629" s="106" t="s">
        <v>658</v>
      </c>
      <c r="AN629" s="65">
        <f>$KA$856</f>
        <v>325</v>
      </c>
      <c r="AO629" s="411" t="s">
        <v>2176</v>
      </c>
      <c r="AP629" s="276" t="s">
        <v>3610</v>
      </c>
      <c r="AR629" s="65">
        <f>$BAG$862</f>
        <v>242.2</v>
      </c>
      <c r="AS629" s="411" t="s">
        <v>2176</v>
      </c>
      <c r="AT629" s="277" t="s">
        <v>1690</v>
      </c>
      <c r="AW629" s="65">
        <f>$ZG$868</f>
        <v>194.4</v>
      </c>
    </row>
    <row r="630" spans="1:49" s="34" customFormat="1" ht="15.75" customHeight="1">
      <c r="A630" s="411" t="s">
        <v>2177</v>
      </c>
      <c r="B630" s="106" t="s">
        <v>155</v>
      </c>
      <c r="D630" s="65">
        <f>$BJ$802</f>
        <v>7416.0999999999995</v>
      </c>
      <c r="E630" s="411" t="s">
        <v>2177</v>
      </c>
      <c r="F630" s="277" t="s">
        <v>1656</v>
      </c>
      <c r="H630" s="65">
        <f>$ASH$808</f>
        <v>3883.5999999999995</v>
      </c>
      <c r="I630" s="411" t="s">
        <v>2177</v>
      </c>
      <c r="J630" s="277" t="s">
        <v>1656</v>
      </c>
      <c r="L630" s="65">
        <f>$ASH$814</f>
        <v>3351.9</v>
      </c>
      <c r="M630" s="411" t="s">
        <v>2177</v>
      </c>
      <c r="N630" s="277" t="s">
        <v>1649</v>
      </c>
      <c r="P630" s="65">
        <f>$KS$820</f>
        <v>1066.3999999999999</v>
      </c>
      <c r="Q630" s="411" t="s">
        <v>2177</v>
      </c>
      <c r="R630" s="277" t="s">
        <v>23</v>
      </c>
      <c r="T630" s="65">
        <f>$OW$826</f>
        <v>2058.5</v>
      </c>
      <c r="U630" s="411" t="s">
        <v>2177</v>
      </c>
      <c r="V630" s="106" t="s">
        <v>2724</v>
      </c>
      <c r="X630" s="65">
        <f>$AQO$832</f>
        <v>1299.2</v>
      </c>
      <c r="Y630" s="411" t="s">
        <v>2177</v>
      </c>
      <c r="Z630" s="277" t="s">
        <v>1655</v>
      </c>
      <c r="AB630" s="65">
        <f>$ED$838</f>
        <v>795.7</v>
      </c>
      <c r="AC630" s="411" t="s">
        <v>2177</v>
      </c>
      <c r="AD630" s="106" t="s">
        <v>162</v>
      </c>
      <c r="AF630" s="65">
        <f>$HG$844</f>
        <v>607.70000000000005</v>
      </c>
      <c r="AG630" s="411" t="s">
        <v>2177</v>
      </c>
      <c r="AH630" s="106" t="s">
        <v>682</v>
      </c>
      <c r="AJ630" s="65">
        <f>$HY$850</f>
        <v>357.4</v>
      </c>
      <c r="AK630" s="411" t="s">
        <v>2177</v>
      </c>
      <c r="AL630" s="277" t="s">
        <v>23</v>
      </c>
      <c r="AN630" s="65">
        <f>$OW$856</f>
        <v>321.60000000000002</v>
      </c>
      <c r="AO630" s="411" t="s">
        <v>2177</v>
      </c>
      <c r="AP630" s="276" t="s">
        <v>3621</v>
      </c>
      <c r="AR630" s="65">
        <f>$BEB$862</f>
        <v>241.5</v>
      </c>
      <c r="AS630" s="411" t="s">
        <v>2177</v>
      </c>
      <c r="AT630" s="106" t="s">
        <v>2192</v>
      </c>
      <c r="AW630" s="65">
        <f>$WV$868</f>
        <v>188.10000000000002</v>
      </c>
    </row>
    <row r="631" spans="1:49" s="34" customFormat="1" ht="15.75" customHeight="1">
      <c r="A631" s="411" t="s">
        <v>2178</v>
      </c>
      <c r="B631" s="106" t="s">
        <v>2708</v>
      </c>
      <c r="D631" s="65">
        <f>$AOV$802</f>
        <v>7409.9</v>
      </c>
      <c r="E631" s="411" t="s">
        <v>2178</v>
      </c>
      <c r="F631" s="106" t="s">
        <v>658</v>
      </c>
      <c r="H631" s="65">
        <f>$KA$808</f>
        <v>3876.4</v>
      </c>
      <c r="I631" s="411" t="s">
        <v>2178</v>
      </c>
      <c r="J631" s="106" t="s">
        <v>2208</v>
      </c>
      <c r="L631" s="65">
        <f>$XW$814</f>
        <v>3348.3</v>
      </c>
      <c r="M631" s="411" t="s">
        <v>2178</v>
      </c>
      <c r="N631" s="276" t="s">
        <v>3606</v>
      </c>
      <c r="P631" s="65">
        <f>$AYN$820</f>
        <v>1038.3</v>
      </c>
      <c r="Q631" s="411" t="s">
        <v>2178</v>
      </c>
      <c r="R631" s="106" t="s">
        <v>682</v>
      </c>
      <c r="T631" s="65">
        <f>$HY$826</f>
        <v>2023.8000000000002</v>
      </c>
      <c r="U631" s="411" t="s">
        <v>2178</v>
      </c>
      <c r="V631" s="106" t="s">
        <v>700</v>
      </c>
      <c r="X631" s="65">
        <f>$NV$832</f>
        <v>1275.9999999999998</v>
      </c>
      <c r="Y631" s="411" t="s">
        <v>2178</v>
      </c>
      <c r="Z631" s="276" t="s">
        <v>3613</v>
      </c>
      <c r="AB631" s="65">
        <f>$BBH$838</f>
        <v>793.6</v>
      </c>
      <c r="AC631" s="411" t="s">
        <v>2178</v>
      </c>
      <c r="AD631" s="276" t="s">
        <v>3623</v>
      </c>
      <c r="AF631" s="65">
        <f>$BET$844</f>
        <v>600.19999999999993</v>
      </c>
      <c r="AG631" s="411" t="s">
        <v>2178</v>
      </c>
      <c r="AH631" s="106" t="s">
        <v>2724</v>
      </c>
      <c r="AJ631" s="65">
        <f>$AQO$850</f>
        <v>351.90000000000003</v>
      </c>
      <c r="AK631" s="411" t="s">
        <v>2178</v>
      </c>
      <c r="AL631" s="276" t="s">
        <v>3626</v>
      </c>
      <c r="AN631" s="65">
        <f>$BFU$856</f>
        <v>321.29999999999995</v>
      </c>
      <c r="AO631" s="411" t="s">
        <v>2178</v>
      </c>
      <c r="AP631" s="276" t="s">
        <v>3616</v>
      </c>
      <c r="AR631" s="65">
        <f>$BCI$862</f>
        <v>240.70000000000002</v>
      </c>
      <c r="AS631" s="411" t="s">
        <v>2178</v>
      </c>
      <c r="AT631" s="277" t="s">
        <v>1749</v>
      </c>
      <c r="AW631" s="65">
        <f>$NM$868</f>
        <v>188.10000000000002</v>
      </c>
    </row>
    <row r="632" spans="1:49" s="34" customFormat="1" ht="15.75" customHeight="1">
      <c r="A632" s="411" t="s">
        <v>2179</v>
      </c>
      <c r="B632" s="105" t="s">
        <v>1346</v>
      </c>
      <c r="D632" s="65">
        <f>$QY$802</f>
        <v>7292.9</v>
      </c>
      <c r="E632" s="411" t="s">
        <v>2179</v>
      </c>
      <c r="F632" s="276" t="s">
        <v>3622</v>
      </c>
      <c r="H632" s="65">
        <f>$BEK$808</f>
        <v>3863.4</v>
      </c>
      <c r="I632" s="411" t="s">
        <v>2179</v>
      </c>
      <c r="J632" s="106" t="s">
        <v>2717</v>
      </c>
      <c r="L632" s="65">
        <f>$AIP$814</f>
        <v>3332.5</v>
      </c>
      <c r="M632" s="411" t="s">
        <v>2179</v>
      </c>
      <c r="N632" s="276" t="s">
        <v>3625</v>
      </c>
      <c r="P632" s="65">
        <f>$BFL$820</f>
        <v>1018.8</v>
      </c>
      <c r="Q632" s="411" t="s">
        <v>2179</v>
      </c>
      <c r="R632" s="106" t="s">
        <v>2720</v>
      </c>
      <c r="T632" s="65">
        <f>$AGN$826</f>
        <v>1997.9</v>
      </c>
      <c r="U632" s="411" t="s">
        <v>2179</v>
      </c>
      <c r="V632" s="106" t="s">
        <v>2716</v>
      </c>
      <c r="X632" s="65">
        <f>$APE$832</f>
        <v>1254.3</v>
      </c>
      <c r="Y632" s="411" t="s">
        <v>2179</v>
      </c>
      <c r="Z632" s="276" t="s">
        <v>3609</v>
      </c>
      <c r="AB632" s="65">
        <f>$AZX$838</f>
        <v>790.9</v>
      </c>
      <c r="AC632" s="411" t="s">
        <v>2179</v>
      </c>
      <c r="AD632" s="276" t="s">
        <v>3627</v>
      </c>
      <c r="AF632" s="65">
        <f>$BGM$844</f>
        <v>599.5</v>
      </c>
      <c r="AG632" s="411" t="s">
        <v>2179</v>
      </c>
      <c r="AH632" s="106" t="s">
        <v>2819</v>
      </c>
      <c r="AJ632" s="65">
        <f>$AGW$850</f>
        <v>347.9</v>
      </c>
      <c r="AK632" s="411" t="s">
        <v>2179</v>
      </c>
      <c r="AL632" s="106" t="s">
        <v>2706</v>
      </c>
      <c r="AN632" s="65">
        <f>$AQF$856</f>
        <v>321</v>
      </c>
      <c r="AO632" s="411" t="s">
        <v>2179</v>
      </c>
      <c r="AP632" s="106" t="s">
        <v>2205</v>
      </c>
      <c r="AR632" s="65">
        <f>$AAZ$862</f>
        <v>218.29999999999995</v>
      </c>
      <c r="AS632" s="411" t="s">
        <v>2179</v>
      </c>
      <c r="AT632" s="276" t="s">
        <v>3621</v>
      </c>
      <c r="AW632" s="65">
        <f>$BEB$868</f>
        <v>173</v>
      </c>
    </row>
    <row r="633" spans="1:49" s="34" customFormat="1" ht="15.75" customHeight="1">
      <c r="A633" s="411" t="s">
        <v>2180</v>
      </c>
      <c r="B633" s="277" t="s">
        <v>1</v>
      </c>
      <c r="D633" s="65">
        <f>$UK$802</f>
        <v>7268.9000000000005</v>
      </c>
      <c r="E633" s="411" t="s">
        <v>2180</v>
      </c>
      <c r="F633" s="106" t="s">
        <v>686</v>
      </c>
      <c r="H633" s="65">
        <f>$PX$808</f>
        <v>3827.5</v>
      </c>
      <c r="I633" s="411" t="s">
        <v>2180</v>
      </c>
      <c r="J633" s="276" t="s">
        <v>3617</v>
      </c>
      <c r="L633" s="65">
        <f>$BCR$814</f>
        <v>3249.8</v>
      </c>
      <c r="M633" s="411" t="s">
        <v>2180</v>
      </c>
      <c r="N633" s="106" t="s">
        <v>2713</v>
      </c>
      <c r="P633" s="65">
        <f>$AMT$820</f>
        <v>1002.6999999999999</v>
      </c>
      <c r="Q633" s="411" t="s">
        <v>2180</v>
      </c>
      <c r="R633" s="276" t="s">
        <v>3622</v>
      </c>
      <c r="T633" s="65">
        <f>$BEK$826</f>
        <v>1967</v>
      </c>
      <c r="U633" s="411" t="s">
        <v>2180</v>
      </c>
      <c r="V633" s="105" t="s">
        <v>1346</v>
      </c>
      <c r="X633" s="65">
        <f>$QY$832</f>
        <v>1243.3000000000002</v>
      </c>
      <c r="Y633" s="411" t="s">
        <v>2180</v>
      </c>
      <c r="Z633" s="106" t="s">
        <v>2719</v>
      </c>
      <c r="AB633" s="65">
        <f>$APN$838</f>
        <v>782.39999999999986</v>
      </c>
      <c r="AC633" s="411" t="s">
        <v>2180</v>
      </c>
      <c r="AD633" s="277" t="s">
        <v>1658</v>
      </c>
      <c r="AF633" s="65">
        <f>$ON$844</f>
        <v>594</v>
      </c>
      <c r="AG633" s="411" t="s">
        <v>2180</v>
      </c>
      <c r="AH633" s="277" t="s">
        <v>1666</v>
      </c>
      <c r="AJ633" s="65">
        <f>$ND$850</f>
        <v>344.15</v>
      </c>
      <c r="AK633" s="411" t="s">
        <v>2180</v>
      </c>
      <c r="AL633" s="276" t="s">
        <v>3606</v>
      </c>
      <c r="AN633" s="65">
        <f>$AYN$856</f>
        <v>314</v>
      </c>
      <c r="AO633" s="411" t="s">
        <v>2180</v>
      </c>
      <c r="AP633" s="277" t="s">
        <v>23</v>
      </c>
      <c r="AR633" s="65">
        <f>$OW$862</f>
        <v>214.39999999999998</v>
      </c>
      <c r="AS633" s="411" t="s">
        <v>2180</v>
      </c>
      <c r="AT633" s="106" t="s">
        <v>2705</v>
      </c>
      <c r="AW633" s="65">
        <f>$AJZ$868</f>
        <v>165.50000000000003</v>
      </c>
    </row>
    <row r="634" spans="1:49" s="34" customFormat="1" ht="15.75" customHeight="1">
      <c r="A634" s="411" t="s">
        <v>2181</v>
      </c>
      <c r="B634" s="277" t="s">
        <v>1671</v>
      </c>
      <c r="D634" s="65">
        <f>$RQ$802</f>
        <v>7268.5000000000009</v>
      </c>
      <c r="E634" s="411" t="s">
        <v>2181</v>
      </c>
      <c r="F634" s="106" t="s">
        <v>2192</v>
      </c>
      <c r="H634" s="65">
        <f>$WV$808</f>
        <v>3815.4</v>
      </c>
      <c r="I634" s="411" t="s">
        <v>2181</v>
      </c>
      <c r="J634" s="277" t="s">
        <v>1665</v>
      </c>
      <c r="L634" s="65">
        <f>$VU$814</f>
        <v>3205.4999999999995</v>
      </c>
      <c r="M634" s="411" t="s">
        <v>2181</v>
      </c>
      <c r="N634" s="106" t="s">
        <v>2194</v>
      </c>
      <c r="P634" s="65">
        <f>$ABR$820</f>
        <v>997.6</v>
      </c>
      <c r="Q634" s="411" t="s">
        <v>2181</v>
      </c>
      <c r="R634" s="276" t="s">
        <v>3612</v>
      </c>
      <c r="T634" s="65">
        <f>$BAY$826</f>
        <v>1953.7999999999997</v>
      </c>
      <c r="U634" s="411" t="s">
        <v>2181</v>
      </c>
      <c r="V634" s="106" t="s">
        <v>2205</v>
      </c>
      <c r="X634" s="65">
        <f>$AAZ$832</f>
        <v>1222.8000000000002</v>
      </c>
      <c r="Y634" s="411" t="s">
        <v>2181</v>
      </c>
      <c r="Z634" s="106" t="s">
        <v>2189</v>
      </c>
      <c r="AB634" s="65">
        <f>$ASZ$838</f>
        <v>766.6</v>
      </c>
      <c r="AC634" s="411" t="s">
        <v>2181</v>
      </c>
      <c r="AD634" s="277" t="s">
        <v>23</v>
      </c>
      <c r="AF634" s="65">
        <f>$OW$844</f>
        <v>588.6</v>
      </c>
      <c r="AG634" s="411" t="s">
        <v>2181</v>
      </c>
      <c r="AH634" s="106" t="s">
        <v>180</v>
      </c>
      <c r="AJ634" s="65">
        <f>$ZP$850</f>
        <v>342.2</v>
      </c>
      <c r="AK634" s="411" t="s">
        <v>2181</v>
      </c>
      <c r="AL634" s="106" t="s">
        <v>2197</v>
      </c>
      <c r="AN634" s="65">
        <f>$ABI$856</f>
        <v>312.2</v>
      </c>
      <c r="AO634" s="411" t="s">
        <v>2181</v>
      </c>
      <c r="AP634" s="106" t="s">
        <v>700</v>
      </c>
      <c r="AR634" s="65">
        <f>$NV$862</f>
        <v>214.3</v>
      </c>
      <c r="AS634" s="411" t="s">
        <v>2181</v>
      </c>
      <c r="AT634" s="106" t="s">
        <v>162</v>
      </c>
      <c r="AW634" s="65">
        <f>$HG$868</f>
        <v>156.19999999999999</v>
      </c>
    </row>
    <row r="635" spans="1:49" s="34" customFormat="1" ht="15.75" customHeight="1">
      <c r="A635" s="411" t="s">
        <v>2182</v>
      </c>
      <c r="B635" s="277" t="s">
        <v>23</v>
      </c>
      <c r="D635" s="65">
        <f>$OW$802</f>
        <v>7216.7999999999993</v>
      </c>
      <c r="E635" s="411" t="s">
        <v>2182</v>
      </c>
      <c r="F635" s="106" t="s">
        <v>639</v>
      </c>
      <c r="H635" s="65">
        <f>$AEC$808</f>
        <v>3807.6</v>
      </c>
      <c r="I635" s="411" t="s">
        <v>2182</v>
      </c>
      <c r="J635" s="277" t="s">
        <v>1749</v>
      </c>
      <c r="L635" s="65">
        <f>$NM$814</f>
        <v>3180.8</v>
      </c>
      <c r="M635" s="411" t="s">
        <v>2182</v>
      </c>
      <c r="N635" s="276" t="s">
        <v>3627</v>
      </c>
      <c r="P635" s="65">
        <f>$BGM$820</f>
        <v>981.99999999999989</v>
      </c>
      <c r="Q635" s="411" t="s">
        <v>2182</v>
      </c>
      <c r="R635" s="277" t="s">
        <v>17</v>
      </c>
      <c r="T635" s="65">
        <f>$EM$826</f>
        <v>1948.8</v>
      </c>
      <c r="U635" s="411" t="s">
        <v>2182</v>
      </c>
      <c r="V635" s="106" t="s">
        <v>2721</v>
      </c>
      <c r="X635" s="65">
        <f>$AIG$832</f>
        <v>1218.1000000000001</v>
      </c>
      <c r="Y635" s="411" t="s">
        <v>2182</v>
      </c>
      <c r="Z635" s="276" t="s">
        <v>3606</v>
      </c>
      <c r="AB635" s="65">
        <f>$AYN$838</f>
        <v>763.5</v>
      </c>
      <c r="AC635" s="411" t="s">
        <v>2182</v>
      </c>
      <c r="AD635" s="106" t="s">
        <v>2712</v>
      </c>
      <c r="AF635" s="65">
        <f>$AHX$844</f>
        <v>569.70000000000005</v>
      </c>
      <c r="AG635" s="411" t="s">
        <v>2182</v>
      </c>
      <c r="AH635" s="276" t="s">
        <v>3623</v>
      </c>
      <c r="AJ635" s="65">
        <f>$BET$850</f>
        <v>337</v>
      </c>
      <c r="AK635" s="411" t="s">
        <v>2182</v>
      </c>
      <c r="AL635" s="106" t="s">
        <v>2193</v>
      </c>
      <c r="AN635" s="65">
        <f>$ADK$856</f>
        <v>307.60000000000002</v>
      </c>
      <c r="AO635" s="411" t="s">
        <v>2182</v>
      </c>
      <c r="AP635" s="106" t="s">
        <v>2206</v>
      </c>
      <c r="AR635" s="65">
        <f>$XE$862</f>
        <v>201.8</v>
      </c>
      <c r="AS635" s="411" t="s">
        <v>2182</v>
      </c>
      <c r="AT635" s="106" t="s">
        <v>668</v>
      </c>
      <c r="AW635" s="65">
        <f>$SI$868</f>
        <v>144.20000000000002</v>
      </c>
    </row>
    <row r="636" spans="1:49" s="34" customFormat="1" ht="15.75" customHeight="1">
      <c r="A636" s="411" t="s">
        <v>2183</v>
      </c>
      <c r="B636" s="106" t="s">
        <v>682</v>
      </c>
      <c r="D636" s="65">
        <f>$HY$802</f>
        <v>7116.3</v>
      </c>
      <c r="E636" s="411" t="s">
        <v>2183</v>
      </c>
      <c r="F636" s="106" t="s">
        <v>2721</v>
      </c>
      <c r="H636" s="65">
        <f>$AIG$808</f>
        <v>3781.1</v>
      </c>
      <c r="I636" s="411" t="s">
        <v>2183</v>
      </c>
      <c r="J636" s="106" t="s">
        <v>2721</v>
      </c>
      <c r="L636" s="65">
        <f>$AIG$814</f>
        <v>3143.6</v>
      </c>
      <c r="M636" s="411" t="s">
        <v>2183</v>
      </c>
      <c r="N636" s="106" t="s">
        <v>2712</v>
      </c>
      <c r="P636" s="65">
        <f>$AHX$820</f>
        <v>978.3</v>
      </c>
      <c r="Q636" s="411" t="s">
        <v>2183</v>
      </c>
      <c r="R636" s="277" t="s">
        <v>1665</v>
      </c>
      <c r="T636" s="65">
        <f>$VU$826</f>
        <v>1931.3000000000002</v>
      </c>
      <c r="U636" s="411" t="s">
        <v>2183</v>
      </c>
      <c r="V636" s="106" t="s">
        <v>2191</v>
      </c>
      <c r="X636" s="65">
        <f>$XN$832</f>
        <v>1213.9000000000001</v>
      </c>
      <c r="Y636" s="411" t="s">
        <v>2183</v>
      </c>
      <c r="Z636" s="106" t="s">
        <v>682</v>
      </c>
      <c r="AB636" s="65">
        <f>$HY$838</f>
        <v>757.90000000000009</v>
      </c>
      <c r="AC636" s="411" t="s">
        <v>2183</v>
      </c>
      <c r="AD636" s="106" t="s">
        <v>633</v>
      </c>
      <c r="AF636" s="65">
        <f>$UB$844</f>
        <v>569.5</v>
      </c>
      <c r="AG636" s="411" t="s">
        <v>2183</v>
      </c>
      <c r="AH636" s="276" t="s">
        <v>3610</v>
      </c>
      <c r="AJ636" s="65">
        <f>$BAG$850</f>
        <v>336.9</v>
      </c>
      <c r="AK636" s="411" t="s">
        <v>2183</v>
      </c>
      <c r="AL636" s="106" t="s">
        <v>2724</v>
      </c>
      <c r="AN636" s="65">
        <f>$AQO$856</f>
        <v>305.79999999999995</v>
      </c>
      <c r="AO636" s="411" t="s">
        <v>2183</v>
      </c>
      <c r="AP636" s="277" t="s">
        <v>1</v>
      </c>
      <c r="AR636" s="65">
        <f>$UK$862</f>
        <v>198.70000000000002</v>
      </c>
      <c r="AS636" s="411" t="s">
        <v>2183</v>
      </c>
      <c r="AT636" s="276" t="s">
        <v>3608</v>
      </c>
      <c r="AW636" s="65">
        <f>$AZO$868</f>
        <v>143.29999999999998</v>
      </c>
    </row>
    <row r="637" spans="1:49" s="34" customFormat="1" ht="15.75" customHeight="1">
      <c r="A637" s="411" t="s">
        <v>2184</v>
      </c>
      <c r="B637" s="277" t="s">
        <v>1654</v>
      </c>
      <c r="D637" s="65">
        <f>$YX$802</f>
        <v>7115</v>
      </c>
      <c r="E637" s="411" t="s">
        <v>2184</v>
      </c>
      <c r="F637" s="277" t="s">
        <v>1667</v>
      </c>
      <c r="H637" s="65">
        <f>$VC$808</f>
        <v>3772.0000000000005</v>
      </c>
      <c r="I637" s="411" t="s">
        <v>2184</v>
      </c>
      <c r="J637" s="106" t="s">
        <v>2722</v>
      </c>
      <c r="L637" s="65">
        <f>$AOD$814</f>
        <v>3085.1000000000004</v>
      </c>
      <c r="M637" s="411" t="s">
        <v>2184</v>
      </c>
      <c r="N637" s="277" t="s">
        <v>37</v>
      </c>
      <c r="P637" s="65">
        <f>$EV$820</f>
        <v>938.19999999999982</v>
      </c>
      <c r="Q637" s="411" t="s">
        <v>2184</v>
      </c>
      <c r="R637" s="106" t="s">
        <v>162</v>
      </c>
      <c r="T637" s="65">
        <f>$HG$826</f>
        <v>1914</v>
      </c>
      <c r="U637" s="411" t="s">
        <v>2184</v>
      </c>
      <c r="V637" s="106" t="s">
        <v>2194</v>
      </c>
      <c r="X637" s="65">
        <f>$ABR$832</f>
        <v>1171.8999999999999</v>
      </c>
      <c r="Y637" s="411" t="s">
        <v>2184</v>
      </c>
      <c r="Z637" s="276" t="s">
        <v>3625</v>
      </c>
      <c r="AB637" s="65">
        <f>$BFL$838</f>
        <v>743.40000000000009</v>
      </c>
      <c r="AC637" s="411" t="s">
        <v>2184</v>
      </c>
      <c r="AD637" s="277" t="s">
        <v>1</v>
      </c>
      <c r="AF637" s="65">
        <f>$UK$844</f>
        <v>563.80000000000007</v>
      </c>
      <c r="AG637" s="411" t="s">
        <v>2184</v>
      </c>
      <c r="AH637" s="276" t="s">
        <v>3604</v>
      </c>
      <c r="AJ637" s="65">
        <f>$AXV$850</f>
        <v>336.6</v>
      </c>
      <c r="AK637" s="411" t="s">
        <v>2184</v>
      </c>
      <c r="AL637" s="106" t="s">
        <v>682</v>
      </c>
      <c r="AN637" s="65">
        <f>$HY$856</f>
        <v>302.39999999999998</v>
      </c>
      <c r="AO637" s="411" t="s">
        <v>2184</v>
      </c>
      <c r="AP637" s="106" t="s">
        <v>3666</v>
      </c>
      <c r="AR637" s="65">
        <f>$BGD$862</f>
        <v>198.10000000000002</v>
      </c>
      <c r="AS637" s="411" t="s">
        <v>2184</v>
      </c>
      <c r="AT637" s="106" t="s">
        <v>2211</v>
      </c>
      <c r="AW637" s="65">
        <f>$AAH$868</f>
        <v>134.60000000000002</v>
      </c>
    </row>
    <row r="638" spans="1:49" s="34" customFormat="1" ht="15.75" customHeight="1">
      <c r="A638" s="411" t="s">
        <v>2185</v>
      </c>
      <c r="B638" s="276" t="s">
        <v>3636</v>
      </c>
      <c r="D638" s="65">
        <f>$AZF$802</f>
        <v>7072</v>
      </c>
      <c r="E638" s="411" t="s">
        <v>2185</v>
      </c>
      <c r="F638" s="106" t="s">
        <v>2193</v>
      </c>
      <c r="H638" s="65">
        <f>$ADK$808</f>
        <v>3738.6</v>
      </c>
      <c r="I638" s="411" t="s">
        <v>2185</v>
      </c>
      <c r="J638" s="277" t="s">
        <v>1658</v>
      </c>
      <c r="L638" s="65">
        <f>$ON$814</f>
        <v>3072.6</v>
      </c>
      <c r="M638" s="411" t="s">
        <v>2185</v>
      </c>
      <c r="N638" s="106" t="s">
        <v>2724</v>
      </c>
      <c r="P638" s="65">
        <f>$AQO$820</f>
        <v>937.5</v>
      </c>
      <c r="Q638" s="411" t="s">
        <v>2185</v>
      </c>
      <c r="R638" s="106" t="s">
        <v>2835</v>
      </c>
      <c r="T638" s="65">
        <f>$AJH$826</f>
        <v>1859.9</v>
      </c>
      <c r="U638" s="411" t="s">
        <v>2185</v>
      </c>
      <c r="V638" s="276" t="s">
        <v>3627</v>
      </c>
      <c r="X638" s="65">
        <f>$BGM$832</f>
        <v>1167.5</v>
      </c>
      <c r="Y638" s="411" t="s">
        <v>2185</v>
      </c>
      <c r="Z638" s="276" t="s">
        <v>3611</v>
      </c>
      <c r="AB638" s="65">
        <f>$BAP$838</f>
        <v>736.80000000000007</v>
      </c>
      <c r="AC638" s="411" t="s">
        <v>2185</v>
      </c>
      <c r="AD638" s="106" t="s">
        <v>2722</v>
      </c>
      <c r="AF638" s="65">
        <f>$AOD$844</f>
        <v>558.29999999999995</v>
      </c>
      <c r="AG638" s="411" t="s">
        <v>2185</v>
      </c>
      <c r="AH638" s="106" t="s">
        <v>686</v>
      </c>
      <c r="AJ638" s="65">
        <f>$PX$850</f>
        <v>331.4</v>
      </c>
      <c r="AK638" s="411" t="s">
        <v>2185</v>
      </c>
      <c r="AL638" s="277" t="s">
        <v>1665</v>
      </c>
      <c r="AN638" s="65">
        <f>$VU$856</f>
        <v>291.89999999999998</v>
      </c>
      <c r="AO638" s="411" t="s">
        <v>2185</v>
      </c>
      <c r="AP638" s="106" t="s">
        <v>2196</v>
      </c>
      <c r="AR638" s="65">
        <f>$ZY$862</f>
        <v>193.6</v>
      </c>
      <c r="AS638" s="411" t="s">
        <v>2185</v>
      </c>
      <c r="AT638" s="277" t="s">
        <v>1658</v>
      </c>
      <c r="AW638" s="65">
        <f>$ON$868</f>
        <v>132.19999999999999</v>
      </c>
    </row>
    <row r="639" spans="1:49" s="34" customFormat="1" ht="15.75" customHeight="1">
      <c r="A639" s="411" t="s">
        <v>2186</v>
      </c>
      <c r="B639" s="276" t="s">
        <v>143</v>
      </c>
      <c r="D639" s="65">
        <f>$FN$802</f>
        <v>7063.2</v>
      </c>
      <c r="E639" s="411" t="s">
        <v>2186</v>
      </c>
      <c r="F639" s="106" t="s">
        <v>2189</v>
      </c>
      <c r="H639" s="65">
        <f>$ASZ$808</f>
        <v>3673.7999999999997</v>
      </c>
      <c r="I639" s="411" t="s">
        <v>2186</v>
      </c>
      <c r="J639" s="106" t="s">
        <v>3666</v>
      </c>
      <c r="L639" s="65">
        <f>$BGD$814</f>
        <v>3015.2000000000003</v>
      </c>
      <c r="M639" s="411" t="s">
        <v>2186</v>
      </c>
      <c r="N639" s="106" t="s">
        <v>3666</v>
      </c>
      <c r="P639" s="65">
        <f>$BGD$820</f>
        <v>898.1</v>
      </c>
      <c r="Q639" s="411" t="s">
        <v>2186</v>
      </c>
      <c r="R639" s="276" t="s">
        <v>3613</v>
      </c>
      <c r="T639" s="65">
        <f>$BBH$826</f>
        <v>1848.6000000000001</v>
      </c>
      <c r="U639" s="411" t="s">
        <v>2186</v>
      </c>
      <c r="V639" s="276" t="s">
        <v>3601</v>
      </c>
      <c r="X639" s="65">
        <f>$AWU$832</f>
        <v>1158.8</v>
      </c>
      <c r="Y639" s="411" t="s">
        <v>2186</v>
      </c>
      <c r="Z639" s="277" t="s">
        <v>1657</v>
      </c>
      <c r="AB639" s="65">
        <f>$TS$838</f>
        <v>695.2</v>
      </c>
      <c r="AC639" s="411" t="s">
        <v>2186</v>
      </c>
      <c r="AD639" s="106" t="s">
        <v>2199</v>
      </c>
      <c r="AF639" s="65">
        <f>$WM$844</f>
        <v>557.6</v>
      </c>
      <c r="AG639" s="411" t="s">
        <v>2186</v>
      </c>
      <c r="AH639" s="105" t="s">
        <v>1349</v>
      </c>
      <c r="AJ639" s="65">
        <f>$LT$850</f>
        <v>325.10000000000002</v>
      </c>
      <c r="AK639" s="411" t="s">
        <v>2186</v>
      </c>
      <c r="AL639" s="106" t="s">
        <v>2208</v>
      </c>
      <c r="AN639" s="65">
        <f>$XW$856</f>
        <v>291.7</v>
      </c>
      <c r="AO639" s="411" t="s">
        <v>2186</v>
      </c>
      <c r="AP639" s="106" t="s">
        <v>2835</v>
      </c>
      <c r="AR639" s="65">
        <f>$AJH$862</f>
        <v>189.10000000000002</v>
      </c>
      <c r="AS639" s="411" t="s">
        <v>2186</v>
      </c>
      <c r="AT639" s="276" t="s">
        <v>3613</v>
      </c>
      <c r="AW639" s="65">
        <f>$BBH$868</f>
        <v>126.3</v>
      </c>
    </row>
    <row r="640" spans="1:49" s="34" customFormat="1" ht="15.75" customHeight="1">
      <c r="A640" s="411" t="s">
        <v>2187</v>
      </c>
      <c r="B640" s="276" t="s">
        <v>3607</v>
      </c>
      <c r="D640" s="65">
        <f>$AYW$802</f>
        <v>7036.7</v>
      </c>
      <c r="E640" s="411" t="s">
        <v>2187</v>
      </c>
      <c r="F640" s="106" t="s">
        <v>2191</v>
      </c>
      <c r="H640" s="65">
        <f>$XN$808</f>
        <v>3666.3</v>
      </c>
      <c r="I640" s="411" t="s">
        <v>2187</v>
      </c>
      <c r="J640" s="106" t="s">
        <v>2193</v>
      </c>
      <c r="L640" s="65">
        <f>$ADK$814</f>
        <v>2975.6</v>
      </c>
      <c r="M640" s="411" t="s">
        <v>2187</v>
      </c>
      <c r="N640" s="106" t="s">
        <v>162</v>
      </c>
      <c r="P640" s="65">
        <f>$HG$820</f>
        <v>853.3</v>
      </c>
      <c r="Q640" s="411" t="s">
        <v>2187</v>
      </c>
      <c r="R640" s="106" t="s">
        <v>2725</v>
      </c>
      <c r="T640" s="65">
        <f>$ANU$826</f>
        <v>1832.9999999999998</v>
      </c>
      <c r="U640" s="411" t="s">
        <v>2187</v>
      </c>
      <c r="V640" s="106" t="s">
        <v>686</v>
      </c>
      <c r="X640" s="65">
        <f>$PX$832</f>
        <v>1130.5</v>
      </c>
      <c r="Y640" s="411" t="s">
        <v>2187</v>
      </c>
      <c r="Z640" s="276" t="s">
        <v>3605</v>
      </c>
      <c r="AB640" s="65">
        <f>$AYE$838</f>
        <v>689.5</v>
      </c>
      <c r="AC640" s="411" t="s">
        <v>2187</v>
      </c>
      <c r="AD640" s="106" t="s">
        <v>2208</v>
      </c>
      <c r="AF640" s="65">
        <f>$XW$844</f>
        <v>540.9</v>
      </c>
      <c r="AG640" s="411" t="s">
        <v>2187</v>
      </c>
      <c r="AH640" s="276" t="s">
        <v>3619</v>
      </c>
      <c r="AJ640" s="65">
        <f>$BDJ$850</f>
        <v>296.89999999999998</v>
      </c>
      <c r="AK640" s="411" t="s">
        <v>2187</v>
      </c>
      <c r="AL640" s="106" t="s">
        <v>2704</v>
      </c>
      <c r="AN640" s="65">
        <f>$AHF$856</f>
        <v>289.89999999999998</v>
      </c>
      <c r="AO640" s="411" t="s">
        <v>2187</v>
      </c>
      <c r="AP640" s="106" t="s">
        <v>3603</v>
      </c>
      <c r="AR640" s="65">
        <f>$AXM$862</f>
        <v>176.20000000000002</v>
      </c>
      <c r="AS640" s="411" t="s">
        <v>2187</v>
      </c>
      <c r="AT640" s="276" t="s">
        <v>3601</v>
      </c>
      <c r="AW640" s="65">
        <f>$AWU$868</f>
        <v>97.699999999999989</v>
      </c>
    </row>
    <row r="641" spans="1:49" s="34" customFormat="1" ht="15.75" customHeight="1">
      <c r="A641" s="411" t="s">
        <v>2188</v>
      </c>
      <c r="B641" s="106" t="s">
        <v>694</v>
      </c>
      <c r="D641" s="65">
        <f>$RH$802</f>
        <v>7025.7000000000007</v>
      </c>
      <c r="E641" s="411" t="s">
        <v>2188</v>
      </c>
      <c r="F641" s="106" t="s">
        <v>2197</v>
      </c>
      <c r="H641" s="65">
        <f>$ABI$808</f>
        <v>3637.2</v>
      </c>
      <c r="I641" s="411" t="s">
        <v>2188</v>
      </c>
      <c r="J641" s="106" t="s">
        <v>2196</v>
      </c>
      <c r="L641" s="65">
        <f>$ZY$814</f>
        <v>2936.3</v>
      </c>
      <c r="M641" s="411" t="s">
        <v>2188</v>
      </c>
      <c r="N641" s="276" t="s">
        <v>3615</v>
      </c>
      <c r="P641" s="65">
        <f>$BBZ$820</f>
        <v>830</v>
      </c>
      <c r="Q641" s="411" t="s">
        <v>2188</v>
      </c>
      <c r="R641" s="277" t="s">
        <v>1</v>
      </c>
      <c r="T641" s="65">
        <f>$UK$826</f>
        <v>1812.7</v>
      </c>
      <c r="U641" s="411" t="s">
        <v>2188</v>
      </c>
      <c r="V641" s="276" t="s">
        <v>3624</v>
      </c>
      <c r="X641" s="65">
        <f>$BFC$832</f>
        <v>1102.5999999999999</v>
      </c>
      <c r="Y641" s="411" t="s">
        <v>2188</v>
      </c>
      <c r="Z641" s="106" t="s">
        <v>2722</v>
      </c>
      <c r="AB641" s="65">
        <f>$AOD$838</f>
        <v>685.9</v>
      </c>
      <c r="AC641" s="411" t="s">
        <v>2188</v>
      </c>
      <c r="AD641" s="106" t="s">
        <v>2724</v>
      </c>
      <c r="AF641" s="65">
        <f>$AQO$844</f>
        <v>535</v>
      </c>
      <c r="AG641" s="411" t="s">
        <v>2188</v>
      </c>
      <c r="AH641" s="106" t="s">
        <v>2192</v>
      </c>
      <c r="AJ641" s="65">
        <f>$WV$850</f>
        <v>284.5</v>
      </c>
      <c r="AK641" s="411" t="s">
        <v>2188</v>
      </c>
      <c r="AL641" s="106" t="s">
        <v>180</v>
      </c>
      <c r="AN641" s="65">
        <f>$ZP$856</f>
        <v>289.10000000000002</v>
      </c>
      <c r="AO641" s="411" t="s">
        <v>2188</v>
      </c>
      <c r="AP641" s="276" t="s">
        <v>3622</v>
      </c>
      <c r="AR641" s="65">
        <f>$BEK$862</f>
        <v>167.90000000000003</v>
      </c>
      <c r="AS641" s="411" t="s">
        <v>2188</v>
      </c>
      <c r="AT641" s="277" t="s">
        <v>1665</v>
      </c>
      <c r="AW641" s="65">
        <f>$VU$868</f>
        <v>97.1</v>
      </c>
    </row>
    <row r="642" spans="1:49" s="34" customFormat="1" ht="15.75" customHeight="1">
      <c r="A642" s="411" t="s">
        <v>2296</v>
      </c>
      <c r="B642" s="277" t="s">
        <v>1657</v>
      </c>
      <c r="D642" s="65">
        <f>$TS$802</f>
        <v>6909.6</v>
      </c>
      <c r="E642" s="411" t="s">
        <v>2296</v>
      </c>
      <c r="F642" s="276" t="s">
        <v>3609</v>
      </c>
      <c r="H642" s="65">
        <f>$AZX$808</f>
        <v>3574.1000000000004</v>
      </c>
      <c r="I642" s="411" t="s">
        <v>2296</v>
      </c>
      <c r="J642" s="105" t="s">
        <v>1343</v>
      </c>
      <c r="L642" s="65">
        <f>$IQ$814</f>
        <v>2885.4</v>
      </c>
      <c r="M642" s="411" t="s">
        <v>2296</v>
      </c>
      <c r="N642" s="106" t="s">
        <v>638</v>
      </c>
      <c r="P642" s="65">
        <f>$JI$820</f>
        <v>808.7</v>
      </c>
      <c r="Q642" s="411" t="s">
        <v>2296</v>
      </c>
      <c r="R642" s="106" t="s">
        <v>2191</v>
      </c>
      <c r="T642" s="65">
        <f>$XN$826</f>
        <v>1724.3999999999999</v>
      </c>
      <c r="U642" s="411" t="s">
        <v>2296</v>
      </c>
      <c r="V642" s="106" t="s">
        <v>694</v>
      </c>
      <c r="X642" s="65">
        <f>$RH$832</f>
        <v>1099.4000000000001</v>
      </c>
      <c r="Y642" s="411" t="s">
        <v>2296</v>
      </c>
      <c r="Z642" s="277" t="s">
        <v>15</v>
      </c>
      <c r="AB642" s="65">
        <f>$LB$838</f>
        <v>674</v>
      </c>
      <c r="AC642" s="411" t="s">
        <v>2296</v>
      </c>
      <c r="AD642" s="106" t="s">
        <v>2193</v>
      </c>
      <c r="AF642" s="65">
        <f>$ADK$844</f>
        <v>523.40000000000009</v>
      </c>
      <c r="AG642" s="411" t="s">
        <v>2296</v>
      </c>
      <c r="AH642" s="277" t="s">
        <v>1749</v>
      </c>
      <c r="AJ642" s="65">
        <f>$NM$850</f>
        <v>284.5</v>
      </c>
      <c r="AK642" s="411" t="s">
        <v>2296</v>
      </c>
      <c r="AL642" s="106" t="s">
        <v>2206</v>
      </c>
      <c r="AN642" s="65">
        <f>$XE$856</f>
        <v>285.10000000000002</v>
      </c>
      <c r="AO642" s="411" t="s">
        <v>2296</v>
      </c>
      <c r="AP642" s="106" t="s">
        <v>2724</v>
      </c>
      <c r="AR642" s="65">
        <f>$AQO$862</f>
        <v>163.30000000000001</v>
      </c>
      <c r="AS642" s="411" t="s">
        <v>2296</v>
      </c>
      <c r="AT642" s="106" t="s">
        <v>653</v>
      </c>
      <c r="AW642" s="65">
        <f>$IZ$868</f>
        <v>95.8</v>
      </c>
    </row>
    <row r="643" spans="1:49" s="34" customFormat="1" ht="15.75" customHeight="1">
      <c r="A643" s="411" t="s">
        <v>2297</v>
      </c>
      <c r="B643" s="277" t="s">
        <v>1690</v>
      </c>
      <c r="D643" s="65">
        <f>$ZG$802</f>
        <v>6874.9999999999991</v>
      </c>
      <c r="E643" s="411" t="s">
        <v>2297</v>
      </c>
      <c r="F643" s="277" t="s">
        <v>1654</v>
      </c>
      <c r="H643" s="65">
        <f>$YX$808</f>
        <v>3546.8</v>
      </c>
      <c r="I643" s="411" t="s">
        <v>2297</v>
      </c>
      <c r="J643" s="106" t="s">
        <v>2719</v>
      </c>
      <c r="L643" s="65">
        <f>$APN$814</f>
        <v>2873.6000000000004</v>
      </c>
      <c r="M643" s="411" t="s">
        <v>2297</v>
      </c>
      <c r="N643" s="276" t="s">
        <v>3624</v>
      </c>
      <c r="P643" s="65">
        <f>$BFC$820</f>
        <v>780.80000000000007</v>
      </c>
      <c r="Q643" s="411" t="s">
        <v>2297</v>
      </c>
      <c r="R643" s="106" t="s">
        <v>2717</v>
      </c>
      <c r="T643" s="65">
        <f>$AIP$826</f>
        <v>1664.6</v>
      </c>
      <c r="U643" s="411" t="s">
        <v>2297</v>
      </c>
      <c r="V643" s="106" t="s">
        <v>2189</v>
      </c>
      <c r="X643" s="65">
        <f>$ASZ$832</f>
        <v>1094.1000000000001</v>
      </c>
      <c r="Y643" s="411" t="s">
        <v>2297</v>
      </c>
      <c r="Z643" s="276" t="s">
        <v>3621</v>
      </c>
      <c r="AB643" s="65">
        <f>$BEB$838</f>
        <v>671.9</v>
      </c>
      <c r="AC643" s="411" t="s">
        <v>2297</v>
      </c>
      <c r="AD643" s="276" t="s">
        <v>3628</v>
      </c>
      <c r="AF643" s="65">
        <f>$BGV$844</f>
        <v>519.4</v>
      </c>
      <c r="AG643" s="411" t="s">
        <v>2297</v>
      </c>
      <c r="AH643" s="276" t="s">
        <v>3602</v>
      </c>
      <c r="AJ643" s="65">
        <f>$AXD$850</f>
        <v>281.39999999999998</v>
      </c>
      <c r="AK643" s="411" t="s">
        <v>2297</v>
      </c>
      <c r="AL643" s="106" t="s">
        <v>2708</v>
      </c>
      <c r="AN643" s="65">
        <f>$AOV$856</f>
        <v>282.10000000000002</v>
      </c>
      <c r="AO643" s="411" t="s">
        <v>2297</v>
      </c>
      <c r="AP643" s="276" t="s">
        <v>3623</v>
      </c>
      <c r="AR643" s="65">
        <f>$BET$862</f>
        <v>149.60000000000002</v>
      </c>
      <c r="AS643" s="411" t="s">
        <v>2297</v>
      </c>
      <c r="AT643" s="106" t="s">
        <v>2196</v>
      </c>
      <c r="AW643" s="65">
        <f>$ZY$868</f>
        <v>92.4</v>
      </c>
    </row>
    <row r="644" spans="1:49" s="34" customFormat="1" ht="15.75" customHeight="1">
      <c r="A644" s="411" t="s">
        <v>2298</v>
      </c>
      <c r="B644" s="276" t="s">
        <v>3622</v>
      </c>
      <c r="D644" s="65">
        <f>$BEK$802</f>
        <v>6675.4</v>
      </c>
      <c r="E644" s="411" t="s">
        <v>2298</v>
      </c>
      <c r="F644" s="106" t="s">
        <v>2706</v>
      </c>
      <c r="H644" s="65">
        <f>$AQF$808</f>
        <v>3492.2999999999997</v>
      </c>
      <c r="I644" s="411" t="s">
        <v>2298</v>
      </c>
      <c r="J644" s="276" t="s">
        <v>3621</v>
      </c>
      <c r="L644" s="65">
        <f>$BEB$814</f>
        <v>2797.1</v>
      </c>
      <c r="M644" s="411" t="s">
        <v>2298</v>
      </c>
      <c r="N644" s="277" t="s">
        <v>1654</v>
      </c>
      <c r="P644" s="65">
        <f>$YX$820</f>
        <v>779.90000000000009</v>
      </c>
      <c r="Q644" s="411" t="s">
        <v>2298</v>
      </c>
      <c r="R644" s="106" t="s">
        <v>2709</v>
      </c>
      <c r="T644" s="65">
        <f>$ANC$826</f>
        <v>1583.4</v>
      </c>
      <c r="U644" s="411" t="s">
        <v>2298</v>
      </c>
      <c r="V644" s="276" t="s">
        <v>3606</v>
      </c>
      <c r="X644" s="65">
        <f>$AYN$832</f>
        <v>1092.1000000000001</v>
      </c>
      <c r="Y644" s="411" t="s">
        <v>2298</v>
      </c>
      <c r="Z644" s="106" t="s">
        <v>2713</v>
      </c>
      <c r="AB644" s="65">
        <f>$AMT$838</f>
        <v>601.6</v>
      </c>
      <c r="AC644" s="411" t="s">
        <v>2298</v>
      </c>
      <c r="AD644" s="276" t="s">
        <v>3609</v>
      </c>
      <c r="AF644" s="65">
        <f>$AZX$844</f>
        <v>504.6</v>
      </c>
      <c r="AG644" s="411" t="s">
        <v>2298</v>
      </c>
      <c r="AH644" s="105" t="s">
        <v>1346</v>
      </c>
      <c r="AJ644" s="65">
        <f>$QY$850</f>
        <v>268.7</v>
      </c>
      <c r="AK644" s="411" t="s">
        <v>2298</v>
      </c>
      <c r="AL644" s="277" t="s">
        <v>1671</v>
      </c>
      <c r="AN644" s="65">
        <f>$RQ$856</f>
        <v>269</v>
      </c>
      <c r="AO644" s="411" t="s">
        <v>2298</v>
      </c>
      <c r="AP644" s="106" t="s">
        <v>2708</v>
      </c>
      <c r="AR644" s="65">
        <f>$AOV$862</f>
        <v>146.30000000000001</v>
      </c>
      <c r="AS644" s="411" t="s">
        <v>2298</v>
      </c>
      <c r="AT644" s="106" t="s">
        <v>2719</v>
      </c>
      <c r="AW644" s="65">
        <f>$APN$868</f>
        <v>80.199999999999989</v>
      </c>
    </row>
    <row r="645" spans="1:49" s="34" customFormat="1" ht="15.75" customHeight="1">
      <c r="A645" s="411" t="s">
        <v>2676</v>
      </c>
      <c r="B645" s="106" t="s">
        <v>2713</v>
      </c>
      <c r="D645" s="65">
        <f>$AMT$802</f>
        <v>6653.9000000000005</v>
      </c>
      <c r="E645" s="411" t="s">
        <v>2676</v>
      </c>
      <c r="F645" s="106" t="s">
        <v>669</v>
      </c>
      <c r="H645" s="65">
        <f>$ML$808</f>
        <v>3465.3999999999996</v>
      </c>
      <c r="I645" s="411" t="s">
        <v>2676</v>
      </c>
      <c r="J645" s="106" t="s">
        <v>658</v>
      </c>
      <c r="L645" s="65">
        <f>$KA$814</f>
        <v>2781.7999999999997</v>
      </c>
      <c r="M645" s="411" t="s">
        <v>2676</v>
      </c>
      <c r="N645" s="106" t="s">
        <v>2725</v>
      </c>
      <c r="P645" s="65">
        <f>$ANU$820</f>
        <v>779.8</v>
      </c>
      <c r="Q645" s="411" t="s">
        <v>2676</v>
      </c>
      <c r="R645" s="276" t="s">
        <v>3621</v>
      </c>
      <c r="T645" s="65">
        <f>$BEB$826</f>
        <v>1578.5</v>
      </c>
      <c r="U645" s="411" t="s">
        <v>2676</v>
      </c>
      <c r="V645" s="105" t="s">
        <v>1345</v>
      </c>
      <c r="X645" s="65">
        <f>$PO$832</f>
        <v>998</v>
      </c>
      <c r="Y645" s="411" t="s">
        <v>2676</v>
      </c>
      <c r="Z645" s="106" t="s">
        <v>162</v>
      </c>
      <c r="AB645" s="65">
        <f>$HG$838</f>
        <v>585</v>
      </c>
      <c r="AC645" s="411" t="s">
        <v>2676</v>
      </c>
      <c r="AD645" s="106" t="s">
        <v>2205</v>
      </c>
      <c r="AF645" s="65">
        <f>$AAZ$844</f>
        <v>483.59999999999997</v>
      </c>
      <c r="AG645" s="411" t="s">
        <v>2676</v>
      </c>
      <c r="AH645" s="106" t="s">
        <v>162</v>
      </c>
      <c r="AJ645" s="65">
        <f>$HG$850</f>
        <v>255.20000000000002</v>
      </c>
      <c r="AK645" s="411" t="s">
        <v>2676</v>
      </c>
      <c r="AL645" s="276" t="s">
        <v>3601</v>
      </c>
      <c r="AN645" s="65">
        <f>$AWU$856</f>
        <v>258.2</v>
      </c>
      <c r="AO645" s="411" t="s">
        <v>2676</v>
      </c>
      <c r="AP645" s="106" t="s">
        <v>2819</v>
      </c>
      <c r="AR645" s="65">
        <f>$AGW$862</f>
        <v>140.1</v>
      </c>
      <c r="AS645" s="411" t="s">
        <v>2676</v>
      </c>
      <c r="AT645" s="106" t="s">
        <v>2718</v>
      </c>
      <c r="AW645" s="65">
        <f>$AKI$868</f>
        <v>78.2</v>
      </c>
    </row>
    <row r="646" spans="1:49" s="34" customFormat="1" ht="15.75" customHeight="1">
      <c r="A646" s="411" t="s">
        <v>2677</v>
      </c>
      <c r="B646" s="277" t="s">
        <v>31</v>
      </c>
      <c r="D646" s="65">
        <f>$CB$802</f>
        <v>6292.2999999999993</v>
      </c>
      <c r="E646" s="411" t="s">
        <v>2677</v>
      </c>
      <c r="F646" s="277" t="s">
        <v>1690</v>
      </c>
      <c r="H646" s="65">
        <f>$ZG$808</f>
        <v>3451.7999999999997</v>
      </c>
      <c r="I646" s="411" t="s">
        <v>2677</v>
      </c>
      <c r="J646" s="276" t="s">
        <v>3624</v>
      </c>
      <c r="L646" s="65">
        <f>$BFC$814</f>
        <v>2750.4</v>
      </c>
      <c r="M646" s="411" t="s">
        <v>2677</v>
      </c>
      <c r="N646" s="276" t="s">
        <v>3619</v>
      </c>
      <c r="P646" s="65">
        <f>$BDJ$820</f>
        <v>768.1</v>
      </c>
      <c r="Q646" s="411" t="s">
        <v>2677</v>
      </c>
      <c r="R646" s="106" t="s">
        <v>694</v>
      </c>
      <c r="T646" s="65">
        <f>$RH$826</f>
        <v>1507.4</v>
      </c>
      <c r="U646" s="411" t="s">
        <v>2677</v>
      </c>
      <c r="V646" s="276" t="s">
        <v>3604</v>
      </c>
      <c r="X646" s="65">
        <f>$AXV$832</f>
        <v>914.1</v>
      </c>
      <c r="Y646" s="411" t="s">
        <v>2677</v>
      </c>
      <c r="Z646" s="277" t="s">
        <v>1658</v>
      </c>
      <c r="AB646" s="65">
        <f>$ON$838</f>
        <v>579.79999999999995</v>
      </c>
      <c r="AC646" s="411" t="s">
        <v>2677</v>
      </c>
      <c r="AD646" s="105" t="s">
        <v>1346</v>
      </c>
      <c r="AF646" s="65">
        <f>$QY$844</f>
        <v>483.00000000000006</v>
      </c>
      <c r="AG646" s="411" t="s">
        <v>2677</v>
      </c>
      <c r="AH646" s="106" t="s">
        <v>153</v>
      </c>
      <c r="AJ646" s="65">
        <f>$SR$850</f>
        <v>251.49999999999997</v>
      </c>
      <c r="AK646" s="411" t="s">
        <v>2677</v>
      </c>
      <c r="AL646" s="277" t="s">
        <v>1656</v>
      </c>
      <c r="AN646" s="65">
        <f>$ASH$856</f>
        <v>251.8</v>
      </c>
      <c r="AO646" s="411" t="s">
        <v>2677</v>
      </c>
      <c r="AP646" s="106" t="s">
        <v>2189</v>
      </c>
      <c r="AR646" s="65">
        <f>$ASZ$862</f>
        <v>137.4</v>
      </c>
      <c r="AS646" s="411" t="s">
        <v>2677</v>
      </c>
      <c r="AT646" s="106" t="s">
        <v>2835</v>
      </c>
      <c r="AW646" s="65">
        <f>$AJH$868</f>
        <v>72.400000000000006</v>
      </c>
    </row>
    <row r="647" spans="1:49" s="34" customFormat="1" ht="15.75" customHeight="1">
      <c r="A647" s="411" t="s">
        <v>2678</v>
      </c>
      <c r="B647" s="277" t="s">
        <v>1665</v>
      </c>
      <c r="D647" s="65">
        <f>$VU$802</f>
        <v>6187</v>
      </c>
      <c r="E647" s="411" t="s">
        <v>2678</v>
      </c>
      <c r="F647" s="276" t="s">
        <v>3607</v>
      </c>
      <c r="H647" s="65">
        <f>$AYW$808</f>
        <v>3323.7000000000003</v>
      </c>
      <c r="I647" s="411" t="s">
        <v>2678</v>
      </c>
      <c r="J647" s="106" t="s">
        <v>639</v>
      </c>
      <c r="L647" s="65">
        <f>$AEC$814</f>
        <v>2645.8999999999996</v>
      </c>
      <c r="M647" s="411" t="s">
        <v>2678</v>
      </c>
      <c r="N647" s="276" t="s">
        <v>3602</v>
      </c>
      <c r="P647" s="65">
        <f>$AXD$820</f>
        <v>738.59999999999991</v>
      </c>
      <c r="Q647" s="411" t="s">
        <v>2678</v>
      </c>
      <c r="R647" s="277" t="s">
        <v>1657</v>
      </c>
      <c r="T647" s="65">
        <f>$TS$826</f>
        <v>1310.1000000000001</v>
      </c>
      <c r="U647" s="411" t="s">
        <v>2678</v>
      </c>
      <c r="V647" s="106" t="s">
        <v>2211</v>
      </c>
      <c r="X647" s="65">
        <f>$AAH$832</f>
        <v>858.90000000000009</v>
      </c>
      <c r="Y647" s="411" t="s">
        <v>2678</v>
      </c>
      <c r="Z647" s="277" t="s">
        <v>1667</v>
      </c>
      <c r="AB647" s="65">
        <f>$VC$838</f>
        <v>506.3</v>
      </c>
      <c r="AC647" s="411" t="s">
        <v>2678</v>
      </c>
      <c r="AD647" s="276" t="s">
        <v>3624</v>
      </c>
      <c r="AF647" s="65">
        <f>$BFC$844</f>
        <v>480.40000000000003</v>
      </c>
      <c r="AG647" s="411" t="s">
        <v>2678</v>
      </c>
      <c r="AH647" s="106" t="s">
        <v>2718</v>
      </c>
      <c r="AJ647" s="65">
        <f>$AKI$850</f>
        <v>250.2</v>
      </c>
      <c r="AK647" s="411" t="s">
        <v>2678</v>
      </c>
      <c r="AL647" s="106" t="s">
        <v>2205</v>
      </c>
      <c r="AN647" s="65">
        <f>$AAZ$856</f>
        <v>242.39999999999998</v>
      </c>
      <c r="AO647" s="411" t="s">
        <v>2678</v>
      </c>
      <c r="AP647" s="106" t="s">
        <v>2193</v>
      </c>
      <c r="AR647" s="65">
        <f>$ADK$862</f>
        <v>130.39999999999998</v>
      </c>
      <c r="AS647" s="411" t="s">
        <v>2678</v>
      </c>
      <c r="AT647" s="276" t="s">
        <v>3604</v>
      </c>
      <c r="AW647" s="65">
        <f>$AXV$868</f>
        <v>61.900000000000006</v>
      </c>
    </row>
    <row r="648" spans="1:49" s="34" customFormat="1" ht="15.75" customHeight="1">
      <c r="A648" s="411" t="s">
        <v>2679</v>
      </c>
      <c r="B648" s="106" t="s">
        <v>700</v>
      </c>
      <c r="D648" s="65">
        <f>$NV$802</f>
        <v>5967.0999999999995</v>
      </c>
      <c r="E648" s="411" t="s">
        <v>2679</v>
      </c>
      <c r="F648" s="106" t="s">
        <v>694</v>
      </c>
      <c r="H648" s="65">
        <f>$RH$808</f>
        <v>3263.7000000000003</v>
      </c>
      <c r="I648" s="411" t="s">
        <v>2679</v>
      </c>
      <c r="J648" s="277" t="s">
        <v>1690</v>
      </c>
      <c r="L648" s="65">
        <f>$ZG$814</f>
        <v>2396.5</v>
      </c>
      <c r="M648" s="411" t="s">
        <v>2679</v>
      </c>
      <c r="N648" s="105" t="s">
        <v>1345</v>
      </c>
      <c r="P648" s="65">
        <f>$PO$820</f>
        <v>638.29999999999995</v>
      </c>
      <c r="Q648" s="411" t="s">
        <v>2679</v>
      </c>
      <c r="R648" s="106" t="s">
        <v>668</v>
      </c>
      <c r="T648" s="65">
        <f>$SI$826</f>
        <v>1272.8</v>
      </c>
      <c r="U648" s="411" t="s">
        <v>2679</v>
      </c>
      <c r="V648" s="277" t="s">
        <v>1667</v>
      </c>
      <c r="X648" s="65">
        <f>$VC$832</f>
        <v>830.1</v>
      </c>
      <c r="Y648" s="411" t="s">
        <v>2679</v>
      </c>
      <c r="Z648" s="106" t="s">
        <v>2193</v>
      </c>
      <c r="AB648" s="65">
        <f>$ADK$838</f>
        <v>453.4</v>
      </c>
      <c r="AC648" s="411" t="s">
        <v>2679</v>
      </c>
      <c r="AD648" s="106" t="s">
        <v>3666</v>
      </c>
      <c r="AF648" s="65">
        <f>$BGD$844</f>
        <v>467.8</v>
      </c>
      <c r="AG648" s="411" t="s">
        <v>2679</v>
      </c>
      <c r="AH648" s="106" t="s">
        <v>639</v>
      </c>
      <c r="AJ648" s="65">
        <f>$AEC$850</f>
        <v>249</v>
      </c>
      <c r="AK648" s="411" t="s">
        <v>2679</v>
      </c>
      <c r="AL648" s="106" t="s">
        <v>2211</v>
      </c>
      <c r="AN648" s="65">
        <f>$AAH$856</f>
        <v>236.7</v>
      </c>
      <c r="AO648" s="411" t="s">
        <v>2679</v>
      </c>
      <c r="AP648" s="106" t="s">
        <v>2208</v>
      </c>
      <c r="AR648" s="65">
        <f>$XW$862</f>
        <v>127.7</v>
      </c>
      <c r="AS648" s="411" t="s">
        <v>2679</v>
      </c>
      <c r="AT648" s="277" t="s">
        <v>1</v>
      </c>
      <c r="AW648" s="65">
        <f>$UK$868</f>
        <v>30.800000000000004</v>
      </c>
    </row>
    <row r="649" spans="1:49" s="34" customFormat="1" ht="15.75" customHeight="1">
      <c r="A649" s="411" t="s">
        <v>2680</v>
      </c>
      <c r="B649" s="106" t="s">
        <v>639</v>
      </c>
      <c r="D649" s="65">
        <f>$AEC$802</f>
        <v>5938.3</v>
      </c>
      <c r="E649" s="411" t="s">
        <v>2680</v>
      </c>
      <c r="F649" s="106" t="s">
        <v>2708</v>
      </c>
      <c r="H649" s="65">
        <f>$AOV$808</f>
        <v>3117.6</v>
      </c>
      <c r="I649" s="411" t="s">
        <v>2680</v>
      </c>
      <c r="J649" s="276" t="s">
        <v>3628</v>
      </c>
      <c r="L649" s="65">
        <f>$BGV$814</f>
        <v>2267.2000000000003</v>
      </c>
      <c r="M649" s="411" t="s">
        <v>2680</v>
      </c>
      <c r="N649" s="106" t="s">
        <v>2213</v>
      </c>
      <c r="P649" s="65">
        <f>$YF$820</f>
        <v>624.79999999999995</v>
      </c>
      <c r="Q649" s="411" t="s">
        <v>2680</v>
      </c>
      <c r="R649" s="277" t="s">
        <v>1690</v>
      </c>
      <c r="T649" s="65">
        <f>$ZG$826</f>
        <v>1201.9999999999998</v>
      </c>
      <c r="U649" s="411" t="s">
        <v>2680</v>
      </c>
      <c r="V649" s="106" t="s">
        <v>675</v>
      </c>
      <c r="X649" s="65">
        <f>$MC$832</f>
        <v>801.2</v>
      </c>
      <c r="Y649" s="411" t="s">
        <v>2680</v>
      </c>
      <c r="Z649" s="106" t="s">
        <v>2194</v>
      </c>
      <c r="AB649" s="65">
        <f>$ABR$838</f>
        <v>417.8</v>
      </c>
      <c r="AC649" s="411" t="s">
        <v>2680</v>
      </c>
      <c r="AD649" s="106" t="s">
        <v>2194</v>
      </c>
      <c r="AF649" s="65">
        <f>$ABR$844</f>
        <v>446.69999999999993</v>
      </c>
      <c r="AG649" s="411" t="s">
        <v>2680</v>
      </c>
      <c r="AH649" s="106" t="s">
        <v>700</v>
      </c>
      <c r="AJ649" s="65">
        <f>$NV$850</f>
        <v>248.29999999999998</v>
      </c>
      <c r="AK649" s="411" t="s">
        <v>2680</v>
      </c>
      <c r="AL649" s="106" t="s">
        <v>141</v>
      </c>
      <c r="AN649" s="65">
        <f>$GO$856</f>
        <v>236.4</v>
      </c>
      <c r="AO649" s="411" t="s">
        <v>2680</v>
      </c>
      <c r="AP649" s="106" t="s">
        <v>639</v>
      </c>
      <c r="AR649" s="65">
        <f>$AEC$862</f>
        <v>126.8</v>
      </c>
      <c r="AS649" s="411" t="s">
        <v>2680</v>
      </c>
      <c r="AT649" s="106" t="s">
        <v>633</v>
      </c>
      <c r="AW649" s="65">
        <f>$UB$868</f>
        <v>26.5</v>
      </c>
    </row>
    <row r="650" spans="1:49" s="34" customFormat="1" ht="15.75" customHeight="1">
      <c r="A650" s="411" t="s">
        <v>2681</v>
      </c>
      <c r="B650" s="106" t="s">
        <v>633</v>
      </c>
      <c r="D650" s="65">
        <f>$UB$802</f>
        <v>5872.4999999999991</v>
      </c>
      <c r="E650" s="411" t="s">
        <v>2681</v>
      </c>
      <c r="F650" s="276" t="s">
        <v>3617</v>
      </c>
      <c r="H650" s="65">
        <f>$BCR$808</f>
        <v>3087.1</v>
      </c>
      <c r="I650" s="411" t="s">
        <v>2681</v>
      </c>
      <c r="J650" s="276" t="s">
        <v>3607</v>
      </c>
      <c r="L650" s="65">
        <f>$AYW$814</f>
        <v>2260.1</v>
      </c>
      <c r="M650" s="411" t="s">
        <v>2681</v>
      </c>
      <c r="N650" s="276" t="s">
        <v>3601</v>
      </c>
      <c r="P650" s="65">
        <f>$AWU$820</f>
        <v>515.80000000000007</v>
      </c>
      <c r="Q650" s="411" t="s">
        <v>2681</v>
      </c>
      <c r="R650" s="276" t="s">
        <v>3604</v>
      </c>
      <c r="T650" s="65">
        <f>$AXV$826</f>
        <v>1199</v>
      </c>
      <c r="U650" s="411" t="s">
        <v>2681</v>
      </c>
      <c r="V650" s="106" t="s">
        <v>639</v>
      </c>
      <c r="X650" s="65">
        <f>$AEC$832</f>
        <v>680.3</v>
      </c>
      <c r="Y650" s="411" t="s">
        <v>2681</v>
      </c>
      <c r="Z650" s="106" t="s">
        <v>2211</v>
      </c>
      <c r="AB650" s="65">
        <f>$AAH$838</f>
        <v>408.59999999999997</v>
      </c>
      <c r="AC650" s="411" t="s">
        <v>2681</v>
      </c>
      <c r="AD650" s="106" t="s">
        <v>2198</v>
      </c>
      <c r="AF650" s="65">
        <f>$YO$844</f>
        <v>395</v>
      </c>
      <c r="AG650" s="411" t="s">
        <v>2681</v>
      </c>
      <c r="AH650" s="106" t="s">
        <v>2208</v>
      </c>
      <c r="AJ650" s="65">
        <f>$XW$850</f>
        <v>237</v>
      </c>
      <c r="AK650" s="411" t="s">
        <v>2681</v>
      </c>
      <c r="AL650" s="277" t="s">
        <v>1668</v>
      </c>
      <c r="AN650" s="65">
        <f>$PF$856</f>
        <v>168</v>
      </c>
      <c r="AO650" s="411" t="s">
        <v>2681</v>
      </c>
      <c r="AP650" s="277" t="s">
        <v>1667</v>
      </c>
      <c r="AR650" s="65">
        <f>$VC$862</f>
        <v>118.5</v>
      </c>
      <c r="AS650" s="411" t="s">
        <v>2681</v>
      </c>
      <c r="AT650" s="277" t="s">
        <v>1657</v>
      </c>
      <c r="AW650" s="65">
        <f>$TS$868</f>
        <v>21.299999999999997</v>
      </c>
    </row>
    <row r="651" spans="1:49" s="34" customFormat="1" ht="15.75" customHeight="1">
      <c r="A651" s="411" t="s">
        <v>2682</v>
      </c>
      <c r="B651" s="106" t="s">
        <v>2189</v>
      </c>
      <c r="D651" s="65">
        <f>$ASZ$802</f>
        <v>4437.2</v>
      </c>
      <c r="E651" s="411" t="s">
        <v>2682</v>
      </c>
      <c r="F651" s="277" t="s">
        <v>1665</v>
      </c>
      <c r="H651" s="65">
        <f>$VU$808</f>
        <v>2767.6000000000004</v>
      </c>
      <c r="I651" s="411" t="s">
        <v>2682</v>
      </c>
      <c r="J651" s="106" t="s">
        <v>2189</v>
      </c>
      <c r="L651" s="65">
        <f>$ASZ$814</f>
        <v>2025.4</v>
      </c>
      <c r="M651" s="411" t="s">
        <v>2682</v>
      </c>
      <c r="N651" s="277" t="s">
        <v>1665</v>
      </c>
      <c r="P651" s="65">
        <f>$VU$820</f>
        <v>490.4</v>
      </c>
      <c r="Q651" s="411" t="s">
        <v>2682</v>
      </c>
      <c r="R651" s="106" t="s">
        <v>639</v>
      </c>
      <c r="T651" s="65">
        <f>$AEC$826</f>
        <v>1180.3</v>
      </c>
      <c r="U651" s="411" t="s">
        <v>2682</v>
      </c>
      <c r="V651" s="106" t="s">
        <v>2719</v>
      </c>
      <c r="X651" s="65">
        <f>$APN$832</f>
        <v>677.69999999999993</v>
      </c>
      <c r="Y651" s="411" t="s">
        <v>2682</v>
      </c>
      <c r="Z651" s="276" t="s">
        <v>3604</v>
      </c>
      <c r="AB651" s="65">
        <f>$AXV$838</f>
        <v>401.1</v>
      </c>
      <c r="AC651" s="411" t="s">
        <v>2682</v>
      </c>
      <c r="AD651" s="276" t="s">
        <v>3622</v>
      </c>
      <c r="AF651" s="65">
        <f>$BEK$844</f>
        <v>365.2</v>
      </c>
      <c r="AG651" s="411" t="s">
        <v>2682</v>
      </c>
      <c r="AH651" s="277" t="s">
        <v>1</v>
      </c>
      <c r="AJ651" s="65">
        <f>$UK$850</f>
        <v>229.7</v>
      </c>
      <c r="AK651" s="411" t="s">
        <v>2682</v>
      </c>
      <c r="AL651" s="106" t="s">
        <v>2194</v>
      </c>
      <c r="AN651" s="65">
        <f>$ABR$856</f>
        <v>108.2</v>
      </c>
      <c r="AO651" s="411" t="s">
        <v>2682</v>
      </c>
      <c r="AP651" s="106" t="s">
        <v>633</v>
      </c>
      <c r="AR651" s="65">
        <f>$UB$862</f>
        <v>78.399999999999991</v>
      </c>
      <c r="AS651" s="411" t="s">
        <v>2682</v>
      </c>
      <c r="AT651" s="105" t="s">
        <v>1346</v>
      </c>
      <c r="AW651" s="65">
        <f>$QY$868</f>
        <v>14.200000000000001</v>
      </c>
    </row>
    <row r="652" spans="1:49" s="34" customFormat="1" ht="15.75" customHeight="1">
      <c r="A652" s="411" t="s">
        <v>2683</v>
      </c>
      <c r="B652" s="277" t="s">
        <v>1667</v>
      </c>
      <c r="D652" s="65">
        <f>$VC$802</f>
        <v>4325.3999999999996</v>
      </c>
      <c r="E652" s="411" t="s">
        <v>2683</v>
      </c>
      <c r="F652" s="277" t="s">
        <v>1</v>
      </c>
      <c r="H652" s="65">
        <f>$UK$808</f>
        <v>2660.3</v>
      </c>
      <c r="I652" s="411" t="s">
        <v>2683</v>
      </c>
      <c r="J652" s="106" t="s">
        <v>2197</v>
      </c>
      <c r="L652" s="65">
        <f>$ABI$814</f>
        <v>1680.9999999999998</v>
      </c>
      <c r="M652" s="411" t="s">
        <v>2683</v>
      </c>
      <c r="N652" s="106" t="s">
        <v>633</v>
      </c>
      <c r="P652" s="65">
        <f>$UB$820</f>
        <v>392.8</v>
      </c>
      <c r="Q652" s="411" t="s">
        <v>2683</v>
      </c>
      <c r="R652" s="106" t="s">
        <v>2189</v>
      </c>
      <c r="T652" s="65">
        <f>$ASZ$826</f>
        <v>1143.5</v>
      </c>
      <c r="U652" s="411" t="s">
        <v>2683</v>
      </c>
      <c r="V652" s="106" t="s">
        <v>633</v>
      </c>
      <c r="X652" s="65">
        <f>$UB$832</f>
        <v>516.79999999999995</v>
      </c>
      <c r="Y652" s="411" t="s">
        <v>2683</v>
      </c>
      <c r="Z652" s="106" t="s">
        <v>2819</v>
      </c>
      <c r="AB652" s="65">
        <f>$AGW$838</f>
        <v>395.9</v>
      </c>
      <c r="AC652" s="411" t="s">
        <v>2683</v>
      </c>
      <c r="AD652" s="106" t="s">
        <v>2211</v>
      </c>
      <c r="AF652" s="65">
        <f>$AAH$844</f>
        <v>220.2</v>
      </c>
      <c r="AG652" s="411" t="s">
        <v>2683</v>
      </c>
      <c r="AH652" s="106" t="s">
        <v>675</v>
      </c>
      <c r="AJ652" s="65">
        <f>$MC$850</f>
        <v>226.55</v>
      </c>
      <c r="AK652" s="411" t="s">
        <v>2683</v>
      </c>
      <c r="AL652" s="276" t="s">
        <v>3609</v>
      </c>
      <c r="AN652" s="65">
        <f>$AZX$856</f>
        <v>107.60000000000001</v>
      </c>
      <c r="AO652" s="411" t="s">
        <v>2683</v>
      </c>
      <c r="AP652" s="276" t="s">
        <v>3604</v>
      </c>
      <c r="AR652" s="65">
        <f>$AXV$862</f>
        <v>64.2</v>
      </c>
      <c r="AS652" s="411" t="s">
        <v>2683</v>
      </c>
      <c r="AT652" s="276" t="s">
        <v>3609</v>
      </c>
      <c r="AW652" s="65">
        <f>$AZX$868</f>
        <v>4.0999999999999996</v>
      </c>
    </row>
    <row r="653" spans="1:49" s="3" customFormat="1">
      <c r="A653" s="5"/>
      <c r="B653" s="79"/>
      <c r="D653" s="78"/>
      <c r="E653" s="5"/>
      <c r="F653" s="79"/>
      <c r="H653" s="78"/>
      <c r="I653" s="4"/>
      <c r="J653" s="5"/>
      <c r="K653" s="79"/>
      <c r="M653" s="78"/>
      <c r="N653" s="5"/>
      <c r="O653" s="79"/>
      <c r="Q653" s="78"/>
      <c r="R653" s="4"/>
      <c r="S653" s="5"/>
      <c r="T653" s="79"/>
      <c r="V653" s="78"/>
      <c r="W653" s="5"/>
      <c r="X653" s="79"/>
      <c r="Z653" s="78"/>
      <c r="AA653" s="4"/>
      <c r="AB653" s="5"/>
      <c r="AC653" s="79"/>
      <c r="AE653" s="78"/>
      <c r="AF653" s="5"/>
      <c r="AG653" s="79"/>
      <c r="AI653" s="78"/>
      <c r="AJ653" s="4"/>
      <c r="AK653" s="5"/>
      <c r="AL653" s="79"/>
      <c r="AN653" s="78"/>
      <c r="AO653" s="5"/>
      <c r="AP653" s="79"/>
      <c r="AR653" s="78"/>
      <c r="AS653" s="4"/>
      <c r="AT653" s="5"/>
      <c r="AU653" s="79"/>
      <c r="AW653" s="78"/>
    </row>
    <row r="654" spans="1:49" s="3" customFormat="1">
      <c r="A654" s="5"/>
      <c r="B654" s="79"/>
      <c r="D654" s="78"/>
      <c r="E654" s="5"/>
      <c r="F654" s="79"/>
      <c r="H654" s="78"/>
      <c r="I654" s="4"/>
      <c r="J654" s="5"/>
      <c r="K654" s="79"/>
      <c r="M654" s="78"/>
      <c r="N654" s="5"/>
      <c r="O654" s="79"/>
      <c r="Q654" s="78"/>
      <c r="R654" s="4"/>
      <c r="S654" s="5"/>
      <c r="T654" s="79"/>
      <c r="V654" s="78"/>
      <c r="W654" s="5"/>
      <c r="X654" s="79"/>
      <c r="Z654" s="78"/>
      <c r="AA654" s="4"/>
      <c r="AB654" s="5"/>
      <c r="AC654" s="79"/>
      <c r="AE654" s="78"/>
      <c r="AF654" s="5"/>
      <c r="AG654" s="79"/>
      <c r="AI654" s="78"/>
      <c r="AJ654" s="4"/>
      <c r="AK654" s="5"/>
      <c r="AL654" s="79"/>
      <c r="AN654" s="78"/>
      <c r="AO654" s="5"/>
      <c r="AP654" s="79"/>
      <c r="AR654" s="78"/>
      <c r="AS654" s="4"/>
      <c r="AT654" s="5"/>
      <c r="AU654" s="79"/>
      <c r="AW654" s="78"/>
    </row>
    <row r="655" spans="1:49" s="3" customFormat="1" ht="19.5">
      <c r="A655" s="6"/>
      <c r="B655" s="22" t="s">
        <v>152</v>
      </c>
      <c r="E655" s="5"/>
      <c r="F655" s="22" t="s">
        <v>165</v>
      </c>
      <c r="H655" s="4"/>
      <c r="I655" s="5"/>
      <c r="J655" s="22" t="s">
        <v>1244</v>
      </c>
      <c r="M655" s="5"/>
      <c r="N655" s="22" t="s">
        <v>168</v>
      </c>
      <c r="O655" s="4"/>
      <c r="Q655" s="5"/>
      <c r="R655" s="22" t="s">
        <v>1245</v>
      </c>
      <c r="S655" s="5"/>
      <c r="U655" s="5"/>
      <c r="V655" s="22" t="s">
        <v>166</v>
      </c>
      <c r="X655" s="4"/>
      <c r="Y655" s="5"/>
      <c r="Z655" s="22" t="s">
        <v>1246</v>
      </c>
      <c r="AB655" s="10"/>
      <c r="AC655" s="5"/>
      <c r="AD655" s="22" t="s">
        <v>167</v>
      </c>
      <c r="AF655" s="10"/>
      <c r="AN655" s="10"/>
      <c r="AO655" s="5"/>
      <c r="AR655" s="10"/>
      <c r="AS655" s="4"/>
      <c r="AT655" s="5"/>
      <c r="AW655" s="10"/>
    </row>
    <row r="656" spans="1:49" s="3" customFormat="1" ht="15.75" customHeight="1">
      <c r="A656" s="410" t="s">
        <v>0</v>
      </c>
      <c r="B656" s="106" t="s">
        <v>2710</v>
      </c>
      <c r="C656" s="106"/>
      <c r="D656" s="317">
        <f>'Punten per wedstrijd'!D1095</f>
        <v>11806.2</v>
      </c>
      <c r="E656" s="411" t="s">
        <v>0</v>
      </c>
      <c r="F656" s="277" t="s">
        <v>1661</v>
      </c>
      <c r="G656" s="106"/>
      <c r="H656" s="317">
        <f>'Punten per wedstrijd'!D169</f>
        <v>8440.0500000000011</v>
      </c>
      <c r="I656" s="411" t="s">
        <v>0</v>
      </c>
      <c r="J656" s="106" t="s">
        <v>2707</v>
      </c>
      <c r="K656" s="106"/>
      <c r="L656" s="317">
        <f>'Punten per wedstrijd'!D483</f>
        <v>2552.9999999999991</v>
      </c>
      <c r="M656" s="411" t="s">
        <v>0</v>
      </c>
      <c r="N656" s="106" t="s">
        <v>2708</v>
      </c>
      <c r="O656" s="106"/>
      <c r="P656" s="317">
        <f>'Punten per wedstrijd'!D736</f>
        <v>710.05000000000007</v>
      </c>
      <c r="Q656" s="411" t="s">
        <v>0</v>
      </c>
      <c r="R656" s="105" t="s">
        <v>1337</v>
      </c>
      <c r="S656" s="411"/>
      <c r="T656" s="317">
        <f>'Punten per wedstrijd'!D848</f>
        <v>2678.45</v>
      </c>
      <c r="U656" s="411" t="s">
        <v>0</v>
      </c>
      <c r="V656" s="276" t="s">
        <v>3616</v>
      </c>
      <c r="W656" s="106"/>
      <c r="X656" s="317">
        <f>'Punten per wedstrijd'!D73</f>
        <v>8671.15</v>
      </c>
      <c r="Y656" s="411" t="s">
        <v>0</v>
      </c>
      <c r="Z656" s="106" t="s">
        <v>694</v>
      </c>
      <c r="AA656" s="106"/>
      <c r="AB656" s="317">
        <f>'Punten per wedstrijd'!D396</f>
        <v>3006.7499999999995</v>
      </c>
      <c r="AC656" s="411" t="s">
        <v>0</v>
      </c>
      <c r="AD656" s="106" t="s">
        <v>694</v>
      </c>
      <c r="AE656" s="106"/>
      <c r="AF656" s="317">
        <f>'Punten per wedstrijd'!D676</f>
        <v>1188.7999999999997</v>
      </c>
      <c r="AN656" s="10"/>
      <c r="AO656" s="5"/>
      <c r="AR656" s="10"/>
      <c r="AT656" s="5"/>
      <c r="AW656" s="10"/>
    </row>
    <row r="657" spans="1:32" s="3" customFormat="1" ht="15.75" customHeight="1">
      <c r="A657" s="410" t="s">
        <v>2</v>
      </c>
      <c r="B657" s="106" t="s">
        <v>653</v>
      </c>
      <c r="C657" s="106"/>
      <c r="D657" s="317">
        <f>'Punten per wedstrijd'!D1086</f>
        <v>11556.8</v>
      </c>
      <c r="E657" s="411" t="s">
        <v>2</v>
      </c>
      <c r="F657" s="106" t="s">
        <v>2711</v>
      </c>
      <c r="G657" s="106"/>
      <c r="H657" s="317">
        <f>'Punten per wedstrijd'!D192</f>
        <v>8130.2</v>
      </c>
      <c r="I657" s="411" t="s">
        <v>2</v>
      </c>
      <c r="J657" s="106" t="s">
        <v>2710</v>
      </c>
      <c r="K657" s="106"/>
      <c r="L657" s="317">
        <f>'Punten per wedstrijd'!D535</f>
        <v>2427.2999999999997</v>
      </c>
      <c r="M657" s="411" t="s">
        <v>2</v>
      </c>
      <c r="N657" s="106" t="s">
        <v>2701</v>
      </c>
      <c r="O657" s="106"/>
      <c r="P657" s="317">
        <f>'Punten per wedstrijd'!D838</f>
        <v>668.1</v>
      </c>
      <c r="Q657" s="411" t="s">
        <v>2</v>
      </c>
      <c r="R657" s="106" t="s">
        <v>2719</v>
      </c>
      <c r="S657" s="411"/>
      <c r="T657" s="317">
        <f>'Punten per wedstrijd'!D968</f>
        <v>2529.5</v>
      </c>
      <c r="U657" s="411" t="s">
        <v>2</v>
      </c>
      <c r="V657" s="106" t="s">
        <v>2716</v>
      </c>
      <c r="W657" s="106"/>
      <c r="X657" s="317">
        <f>'Punten per wedstrijd'!D102</f>
        <v>8583.6</v>
      </c>
      <c r="Y657" s="411" t="s">
        <v>2</v>
      </c>
      <c r="Z657" s="106" t="s">
        <v>2716</v>
      </c>
      <c r="AA657" s="106"/>
      <c r="AB657" s="317">
        <f>'Punten per wedstrijd'!D382</f>
        <v>2613.6</v>
      </c>
      <c r="AC657" s="411" t="s">
        <v>2</v>
      </c>
      <c r="AD657" s="106" t="s">
        <v>153</v>
      </c>
      <c r="AE657" s="106"/>
      <c r="AF657" s="317">
        <f>'Punten per wedstrijd'!D583</f>
        <v>1099.3</v>
      </c>
    </row>
    <row r="658" spans="1:32" s="3" customFormat="1" ht="15.75" customHeight="1">
      <c r="A658" s="410" t="s">
        <v>3</v>
      </c>
      <c r="B658" s="106" t="s">
        <v>704</v>
      </c>
      <c r="C658" s="106"/>
      <c r="D658" s="317">
        <f>'Punten per wedstrijd'!D1039</f>
        <v>11527.300000000001</v>
      </c>
      <c r="E658" s="411" t="s">
        <v>3</v>
      </c>
      <c r="F658" s="106" t="s">
        <v>2714</v>
      </c>
      <c r="G658" s="106"/>
      <c r="H658" s="317">
        <f>'Punten per wedstrijd'!D266</f>
        <v>8094.4000000000005</v>
      </c>
      <c r="I658" s="411" t="s">
        <v>3</v>
      </c>
      <c r="J658" s="276" t="s">
        <v>142</v>
      </c>
      <c r="K658" s="106"/>
      <c r="L658" s="317">
        <f>'Punten per wedstrijd'!D519</f>
        <v>2398.5499999999997</v>
      </c>
      <c r="M658" s="411" t="s">
        <v>3</v>
      </c>
      <c r="N658" s="277" t="s">
        <v>1655</v>
      </c>
      <c r="O658" s="106"/>
      <c r="P658" s="317">
        <f>'Punten per wedstrijd'!D840</f>
        <v>664.1</v>
      </c>
      <c r="Q658" s="411" t="s">
        <v>3</v>
      </c>
      <c r="R658" s="106" t="s">
        <v>638</v>
      </c>
      <c r="S658" s="411"/>
      <c r="T658" s="317">
        <f>'Punten per wedstrijd'!D948</f>
        <v>2483.1999999999998</v>
      </c>
      <c r="U658" s="411" t="s">
        <v>3</v>
      </c>
      <c r="V658" s="106" t="s">
        <v>2702</v>
      </c>
      <c r="W658" s="106"/>
      <c r="X658" s="317">
        <f>'Punten per wedstrijd'!D131</f>
        <v>8580.7000000000007</v>
      </c>
      <c r="Y658" s="411" t="s">
        <v>3</v>
      </c>
      <c r="Z658" s="106" t="s">
        <v>668</v>
      </c>
      <c r="AA658" s="106"/>
      <c r="AB658" s="317">
        <f>'Punten per wedstrijd'!D358</f>
        <v>2482.2000000000003</v>
      </c>
      <c r="AC658" s="411" t="s">
        <v>3</v>
      </c>
      <c r="AD658" s="106" t="s">
        <v>668</v>
      </c>
      <c r="AE658" s="106"/>
      <c r="AF658" s="317">
        <f>'Punten per wedstrijd'!D638</f>
        <v>990.8499999999998</v>
      </c>
    </row>
    <row r="659" spans="1:32" s="3" customFormat="1" ht="15.75" customHeight="1">
      <c r="A659" s="410" t="s">
        <v>5</v>
      </c>
      <c r="B659" s="106" t="s">
        <v>2700</v>
      </c>
      <c r="C659" s="106"/>
      <c r="D659" s="317">
        <f>'Punten per wedstrijd'!D1071</f>
        <v>11269.2</v>
      </c>
      <c r="E659" s="411" t="s">
        <v>5</v>
      </c>
      <c r="F659" s="277" t="s">
        <v>31</v>
      </c>
      <c r="G659" s="106"/>
      <c r="H659" s="317">
        <f>'Punten per wedstrijd'!D254</f>
        <v>7947.0000000000009</v>
      </c>
      <c r="I659" s="411" t="s">
        <v>5</v>
      </c>
      <c r="J659" s="277" t="s">
        <v>17</v>
      </c>
      <c r="K659" s="106"/>
      <c r="L659" s="317">
        <f>'Punten per wedstrijd'!D467</f>
        <v>2397.4</v>
      </c>
      <c r="M659" s="411" t="s">
        <v>5</v>
      </c>
      <c r="N659" s="105" t="s">
        <v>1343</v>
      </c>
      <c r="O659" s="106"/>
      <c r="P659" s="317">
        <f>'Punten per wedstrijd'!D783</f>
        <v>646.1</v>
      </c>
      <c r="Q659" s="411" t="s">
        <v>5</v>
      </c>
      <c r="R659" s="276" t="s">
        <v>142</v>
      </c>
      <c r="S659" s="411"/>
      <c r="T659" s="317">
        <f>'Punten per wedstrijd'!D939</f>
        <v>2477.0500000000002</v>
      </c>
      <c r="U659" s="411" t="s">
        <v>5</v>
      </c>
      <c r="V659" s="276" t="s">
        <v>3611</v>
      </c>
      <c r="W659" s="106"/>
      <c r="X659" s="317">
        <f>'Punten per wedstrijd'!D51</f>
        <v>8522</v>
      </c>
      <c r="Y659" s="411" t="s">
        <v>5</v>
      </c>
      <c r="Z659" s="106" t="s">
        <v>153</v>
      </c>
      <c r="AA659" s="106"/>
      <c r="AB659" s="317">
        <f>'Punten per wedstrijd'!D303</f>
        <v>2437.6</v>
      </c>
      <c r="AC659" s="411" t="s">
        <v>5</v>
      </c>
      <c r="AD659" s="106" t="s">
        <v>2725</v>
      </c>
      <c r="AE659" s="106"/>
      <c r="AF659" s="317">
        <f>'Punten per wedstrijd'!D618</f>
        <v>981.6</v>
      </c>
    </row>
    <row r="660" spans="1:32" s="3" customFormat="1" ht="15.75" customHeight="1">
      <c r="A660" s="410" t="s">
        <v>7</v>
      </c>
      <c r="B660" s="106" t="s">
        <v>2718</v>
      </c>
      <c r="C660" s="106"/>
      <c r="D660" s="317">
        <f>'Punten per wedstrijd'!D1050</f>
        <v>11252.3</v>
      </c>
      <c r="E660" s="411" t="s">
        <v>7</v>
      </c>
      <c r="F660" s="106" t="s">
        <v>155</v>
      </c>
      <c r="G660" s="106"/>
      <c r="H660" s="317">
        <f>'Punten per wedstrijd'!D274</f>
        <v>7911.7999999999993</v>
      </c>
      <c r="I660" s="411" t="s">
        <v>7</v>
      </c>
      <c r="J660" s="277" t="s">
        <v>31</v>
      </c>
      <c r="K660" s="106"/>
      <c r="L660" s="317">
        <f>'Punten per wedstrijd'!D534</f>
        <v>2313.3000000000002</v>
      </c>
      <c r="M660" s="411" t="s">
        <v>7</v>
      </c>
      <c r="N660" s="106" t="s">
        <v>2717</v>
      </c>
      <c r="O660" s="106"/>
      <c r="P660" s="317">
        <f>'Punten per wedstrijd'!D742</f>
        <v>626.9</v>
      </c>
      <c r="Q660" s="411" t="s">
        <v>7</v>
      </c>
      <c r="R660" s="276" t="s">
        <v>143</v>
      </c>
      <c r="S660" s="411"/>
      <c r="T660" s="317">
        <f>'Punten per wedstrijd'!D962</f>
        <v>2465.3000000000002</v>
      </c>
      <c r="U660" s="411" t="s">
        <v>7</v>
      </c>
      <c r="V660" s="276" t="s">
        <v>3601</v>
      </c>
      <c r="W660" s="106"/>
      <c r="X660" s="317">
        <f>'Punten per wedstrijd'!D7</f>
        <v>8330.3500000000022</v>
      </c>
      <c r="Y660" s="411" t="s">
        <v>7</v>
      </c>
      <c r="Z660" s="276" t="s">
        <v>3629</v>
      </c>
      <c r="AA660" s="106"/>
      <c r="AB660" s="317">
        <f>'Punten per wedstrijd'!D415</f>
        <v>2387.9</v>
      </c>
      <c r="AC660" s="411" t="s">
        <v>7</v>
      </c>
      <c r="AD660" s="277" t="s">
        <v>2318</v>
      </c>
      <c r="AE660" s="106"/>
      <c r="AF660" s="317">
        <f>'Punten per wedstrijd'!D621</f>
        <v>921.2</v>
      </c>
    </row>
    <row r="661" spans="1:32" s="3" customFormat="1" ht="15.75" customHeight="1">
      <c r="A661" s="410" t="s">
        <v>8</v>
      </c>
      <c r="B661" s="276" t="s">
        <v>142</v>
      </c>
      <c r="C661" s="106"/>
      <c r="D661" s="317">
        <f>'Punten per wedstrijd'!D1079</f>
        <v>11019.8</v>
      </c>
      <c r="E661" s="411" t="s">
        <v>8</v>
      </c>
      <c r="F661" s="106" t="s">
        <v>653</v>
      </c>
      <c r="G661" s="106"/>
      <c r="H661" s="317">
        <f>'Punten per wedstrijd'!D246</f>
        <v>7823.2</v>
      </c>
      <c r="I661" s="411" t="s">
        <v>8</v>
      </c>
      <c r="J661" s="106" t="s">
        <v>155</v>
      </c>
      <c r="K661" s="106"/>
      <c r="L661" s="317">
        <f>'Punten per wedstrijd'!D554</f>
        <v>2312.25</v>
      </c>
      <c r="M661" s="411" t="s">
        <v>8</v>
      </c>
      <c r="N661" s="277" t="s">
        <v>1671</v>
      </c>
      <c r="O661" s="106"/>
      <c r="P661" s="317">
        <f>'Punten per wedstrijd'!D829</f>
        <v>620.29999999999995</v>
      </c>
      <c r="Q661" s="411" t="s">
        <v>8</v>
      </c>
      <c r="R661" s="106" t="s">
        <v>2702</v>
      </c>
      <c r="S661" s="411"/>
      <c r="T661" s="317">
        <f>'Punten per wedstrijd'!D971</f>
        <v>2418.9</v>
      </c>
      <c r="U661" s="411" t="s">
        <v>8</v>
      </c>
      <c r="V661" s="106" t="s">
        <v>700</v>
      </c>
      <c r="W661" s="106"/>
      <c r="X661" s="317">
        <f>'Punten per wedstrijd'!D64</f>
        <v>8329.6</v>
      </c>
      <c r="Y661" s="411" t="s">
        <v>8</v>
      </c>
      <c r="Z661" s="106" t="s">
        <v>2711</v>
      </c>
      <c r="AA661" s="106"/>
      <c r="AB661" s="317">
        <f>'Punten per wedstrijd'!D332</f>
        <v>2335.2999999999997</v>
      </c>
      <c r="AC661" s="411" t="s">
        <v>8</v>
      </c>
      <c r="AD661" s="106" t="s">
        <v>2710</v>
      </c>
      <c r="AE661" s="106"/>
      <c r="AF661" s="317">
        <f>'Punten per wedstrijd'!D675</f>
        <v>864.80000000000007</v>
      </c>
    </row>
    <row r="662" spans="1:32" s="3" customFormat="1" ht="15.75" customHeight="1">
      <c r="A662" s="410" t="s">
        <v>10</v>
      </c>
      <c r="B662" s="277" t="s">
        <v>1666</v>
      </c>
      <c r="C662" s="106"/>
      <c r="D662" s="317">
        <f>'Punten per wedstrijd'!D1012</f>
        <v>10930</v>
      </c>
      <c r="E662" s="411" t="s">
        <v>10</v>
      </c>
      <c r="F662" s="106" t="s">
        <v>154</v>
      </c>
      <c r="G662" s="106"/>
      <c r="H662" s="317">
        <f>'Punten per wedstrijd'!D235</f>
        <v>7815.0999999999995</v>
      </c>
      <c r="I662" s="411" t="s">
        <v>10</v>
      </c>
      <c r="J662" s="106" t="s">
        <v>2721</v>
      </c>
      <c r="K662" s="106"/>
      <c r="L662" s="317">
        <f>'Punten per wedstrijd'!D553</f>
        <v>2295.5000000000005</v>
      </c>
      <c r="M662" s="411" t="s">
        <v>10</v>
      </c>
      <c r="N662" s="106" t="s">
        <v>704</v>
      </c>
      <c r="O662" s="106"/>
      <c r="P662" s="317">
        <f>'Punten per wedstrijd'!D759</f>
        <v>619.90000000000009</v>
      </c>
      <c r="Q662" s="411" t="s">
        <v>10</v>
      </c>
      <c r="R662" s="106" t="s">
        <v>669</v>
      </c>
      <c r="S662" s="411"/>
      <c r="T662" s="317">
        <f>'Punten per wedstrijd'!D937</f>
        <v>2413.9499999999998</v>
      </c>
      <c r="U662" s="411" t="s">
        <v>10</v>
      </c>
      <c r="V662" s="106" t="s">
        <v>2206</v>
      </c>
      <c r="W662" s="106"/>
      <c r="X662" s="317">
        <f>'Punten per wedstrijd'!D96</f>
        <v>8109.6999999999989</v>
      </c>
      <c r="Y662" s="411" t="s">
        <v>10</v>
      </c>
      <c r="Z662" s="106" t="s">
        <v>2725</v>
      </c>
      <c r="AA662" s="106"/>
      <c r="AB662" s="317">
        <f>'Punten per wedstrijd'!D338</f>
        <v>2324.9</v>
      </c>
      <c r="AC662" s="411" t="s">
        <v>10</v>
      </c>
      <c r="AD662" s="277" t="s">
        <v>1665</v>
      </c>
      <c r="AE662" s="106"/>
      <c r="AF662" s="317">
        <f>'Punten per wedstrijd'!D584</f>
        <v>858.99999999999989</v>
      </c>
    </row>
    <row r="663" spans="1:32" s="3" customFormat="1" ht="15.75" customHeight="1">
      <c r="A663" s="410" t="s">
        <v>12</v>
      </c>
      <c r="B663" s="106" t="s">
        <v>2715</v>
      </c>
      <c r="C663" s="106"/>
      <c r="D663" s="317">
        <f>'Punten per wedstrijd'!D1078</f>
        <v>10913.55</v>
      </c>
      <c r="E663" s="411" t="s">
        <v>12</v>
      </c>
      <c r="F663" s="106" t="s">
        <v>704</v>
      </c>
      <c r="G663" s="106"/>
      <c r="H663" s="317">
        <f>'Punten per wedstrijd'!D199</f>
        <v>7758.5</v>
      </c>
      <c r="I663" s="411" t="s">
        <v>12</v>
      </c>
      <c r="J663" s="276" t="s">
        <v>3611</v>
      </c>
      <c r="K663" s="106"/>
      <c r="L663" s="317">
        <f>'Punten per wedstrijd'!D471</f>
        <v>2289.0999999999995</v>
      </c>
      <c r="M663" s="411" t="s">
        <v>12</v>
      </c>
      <c r="N663" s="106" t="s">
        <v>2700</v>
      </c>
      <c r="O663" s="106"/>
      <c r="P663" s="317">
        <f>'Punten per wedstrijd'!D791</f>
        <v>614.70000000000005</v>
      </c>
      <c r="Q663" s="411" t="s">
        <v>12</v>
      </c>
      <c r="R663" s="106" t="s">
        <v>2700</v>
      </c>
      <c r="S663" s="411"/>
      <c r="T663" s="317">
        <f>'Punten per wedstrijd'!D931</f>
        <v>2411.75</v>
      </c>
      <c r="U663" s="411" t="s">
        <v>12</v>
      </c>
      <c r="V663" s="276" t="s">
        <v>3620</v>
      </c>
      <c r="W663" s="106"/>
      <c r="X663" s="317">
        <f>'Punten per wedstrijd'!D87</f>
        <v>8043.0500000000029</v>
      </c>
      <c r="Y663" s="411" t="s">
        <v>12</v>
      </c>
      <c r="Z663" s="106" t="s">
        <v>704</v>
      </c>
      <c r="AA663" s="106"/>
      <c r="AB663" s="317">
        <f>'Punten per wedstrijd'!D339</f>
        <v>2301.8999999999996</v>
      </c>
      <c r="AC663" s="411" t="s">
        <v>12</v>
      </c>
      <c r="AD663" s="106" t="s">
        <v>2191</v>
      </c>
      <c r="AE663" s="106"/>
      <c r="AF663" s="317">
        <f>'Punten per wedstrijd'!D569</f>
        <v>854.1</v>
      </c>
    </row>
    <row r="664" spans="1:32" s="3" customFormat="1" ht="15.75" customHeight="1">
      <c r="A664" s="410" t="s">
        <v>14</v>
      </c>
      <c r="B664" s="106" t="s">
        <v>2703</v>
      </c>
      <c r="C664" s="106"/>
      <c r="D664" s="317">
        <f>'Punten per wedstrijd'!D1034</f>
        <v>10823</v>
      </c>
      <c r="E664" s="411" t="s">
        <v>14</v>
      </c>
      <c r="F664" s="105" t="s">
        <v>1337</v>
      </c>
      <c r="G664" s="106"/>
      <c r="H664" s="317">
        <f>'Punten per wedstrijd'!D148</f>
        <v>7638.65</v>
      </c>
      <c r="I664" s="411" t="s">
        <v>14</v>
      </c>
      <c r="J664" s="277" t="s">
        <v>2318</v>
      </c>
      <c r="K664" s="106"/>
      <c r="L664" s="317">
        <f>'Punten per wedstrijd'!D481</f>
        <v>2269.1999999999998</v>
      </c>
      <c r="M664" s="411" t="s">
        <v>14</v>
      </c>
      <c r="N664" s="106" t="s">
        <v>180</v>
      </c>
      <c r="O664" s="106"/>
      <c r="P664" s="317">
        <f>'Punten per wedstrijd'!D830</f>
        <v>613.4</v>
      </c>
      <c r="Q664" s="411" t="s">
        <v>14</v>
      </c>
      <c r="R664" s="105" t="s">
        <v>1351</v>
      </c>
      <c r="S664" s="411"/>
      <c r="T664" s="317">
        <f>'Punten per wedstrijd'!D965</f>
        <v>2398.35</v>
      </c>
      <c r="U664" s="411" t="s">
        <v>14</v>
      </c>
      <c r="V664" s="106" t="s">
        <v>3618</v>
      </c>
      <c r="W664" s="106"/>
      <c r="X664" s="317">
        <f>'Punten per wedstrijd'!D79</f>
        <v>8020.2000000000016</v>
      </c>
      <c r="Y664" s="411" t="s">
        <v>14</v>
      </c>
      <c r="Z664" s="106" t="s">
        <v>667</v>
      </c>
      <c r="AA664" s="106"/>
      <c r="AB664" s="317">
        <f>'Punten per wedstrijd'!D355</f>
        <v>2291.2000000000003</v>
      </c>
      <c r="AC664" s="411" t="s">
        <v>14</v>
      </c>
      <c r="AD664" s="276" t="s">
        <v>3610</v>
      </c>
      <c r="AE664" s="106"/>
      <c r="AF664" s="317">
        <f>'Punten per wedstrijd'!D608</f>
        <v>853.3</v>
      </c>
    </row>
    <row r="665" spans="1:32" s="3" customFormat="1" ht="15.75" customHeight="1">
      <c r="A665" s="410" t="s">
        <v>16</v>
      </c>
      <c r="B665" s="106" t="s">
        <v>2210</v>
      </c>
      <c r="C665" s="106"/>
      <c r="D665" s="317">
        <f>'Punten per wedstrijd'!D1024</f>
        <v>10803.8</v>
      </c>
      <c r="E665" s="411" t="s">
        <v>16</v>
      </c>
      <c r="F665" s="276" t="s">
        <v>142</v>
      </c>
      <c r="G665" s="106"/>
      <c r="H665" s="317">
        <f>'Punten per wedstrijd'!D239</f>
        <v>7498.8499999999995</v>
      </c>
      <c r="I665" s="411" t="s">
        <v>16</v>
      </c>
      <c r="J665" s="276" t="s">
        <v>21</v>
      </c>
      <c r="K665" s="106"/>
      <c r="L665" s="317">
        <f>'Punten per wedstrijd'!D485</f>
        <v>2234.6000000000004</v>
      </c>
      <c r="M665" s="411" t="s">
        <v>16</v>
      </c>
      <c r="N665" s="106" t="s">
        <v>2711</v>
      </c>
      <c r="O665" s="106"/>
      <c r="P665" s="317">
        <f>'Punten per wedstrijd'!D752</f>
        <v>612.29999999999995</v>
      </c>
      <c r="Q665" s="411" t="s">
        <v>16</v>
      </c>
      <c r="R665" s="277" t="s">
        <v>1655</v>
      </c>
      <c r="S665" s="411"/>
      <c r="T665" s="317">
        <f>'Punten per wedstrijd'!D980</f>
        <v>2376.85</v>
      </c>
      <c r="U665" s="411" t="s">
        <v>16</v>
      </c>
      <c r="V665" s="106" t="s">
        <v>153</v>
      </c>
      <c r="W665" s="106"/>
      <c r="X665" s="317">
        <f>'Punten per wedstrijd'!D23</f>
        <v>7926.4999999999991</v>
      </c>
      <c r="Y665" s="411" t="s">
        <v>16</v>
      </c>
      <c r="Z665" s="106" t="s">
        <v>2191</v>
      </c>
      <c r="AA665" s="106"/>
      <c r="AB665" s="317">
        <f>'Punten per wedstrijd'!D289</f>
        <v>2281.0499999999997</v>
      </c>
      <c r="AC665" s="411" t="s">
        <v>16</v>
      </c>
      <c r="AD665" s="106" t="s">
        <v>2716</v>
      </c>
      <c r="AE665" s="106"/>
      <c r="AF665" s="317">
        <f>'Punten per wedstrijd'!D662</f>
        <v>848.80000000000007</v>
      </c>
    </row>
    <row r="666" spans="1:32" s="3" customFormat="1" ht="15.75" customHeight="1">
      <c r="A666" s="410" t="s">
        <v>18</v>
      </c>
      <c r="B666" s="105" t="s">
        <v>1351</v>
      </c>
      <c r="C666" s="106"/>
      <c r="D666" s="317">
        <f>'Punten per wedstrijd'!D1105</f>
        <v>10768.7</v>
      </c>
      <c r="E666" s="411" t="s">
        <v>18</v>
      </c>
      <c r="F666" s="106" t="s">
        <v>2718</v>
      </c>
      <c r="G666" s="106"/>
      <c r="H666" s="317">
        <f>'Punten per wedstrijd'!D210</f>
        <v>7475.9999999999991</v>
      </c>
      <c r="I666" s="411" t="s">
        <v>18</v>
      </c>
      <c r="J666" s="106" t="s">
        <v>2711</v>
      </c>
      <c r="K666" s="106"/>
      <c r="L666" s="317">
        <f>'Punten per wedstrijd'!D472</f>
        <v>2210.1999999999998</v>
      </c>
      <c r="M666" s="411" t="s">
        <v>18</v>
      </c>
      <c r="N666" s="276" t="s">
        <v>3602</v>
      </c>
      <c r="O666" s="106"/>
      <c r="P666" s="317">
        <f>'Punten per wedstrijd'!D713</f>
        <v>604.29999999999995</v>
      </c>
      <c r="Q666" s="411" t="s">
        <v>18</v>
      </c>
      <c r="R666" s="106" t="s">
        <v>653</v>
      </c>
      <c r="S666" s="411"/>
      <c r="T666" s="317">
        <f>'Punten per wedstrijd'!D946</f>
        <v>2372.5</v>
      </c>
      <c r="U666" s="411" t="s">
        <v>18</v>
      </c>
      <c r="V666" s="277" t="s">
        <v>1666</v>
      </c>
      <c r="W666" s="106"/>
      <c r="X666" s="317">
        <f>'Punten per wedstrijd'!D32</f>
        <v>7843.7999999999993</v>
      </c>
      <c r="Y666" s="411" t="s">
        <v>18</v>
      </c>
      <c r="Z666" s="276" t="s">
        <v>3611</v>
      </c>
      <c r="AA666" s="106"/>
      <c r="AB666" s="317">
        <f>'Punten per wedstrijd'!D331</f>
        <v>2265.4000000000005</v>
      </c>
      <c r="AC666" s="411" t="s">
        <v>18</v>
      </c>
      <c r="AD666" s="106" t="s">
        <v>2189</v>
      </c>
      <c r="AE666" s="106"/>
      <c r="AF666" s="317">
        <f>'Punten per wedstrijd'!D627</f>
        <v>824.60000000000025</v>
      </c>
    </row>
    <row r="667" spans="1:32" s="3" customFormat="1" ht="15.75" customHeight="1">
      <c r="A667" s="410" t="s">
        <v>20</v>
      </c>
      <c r="B667" s="106" t="s">
        <v>141</v>
      </c>
      <c r="C667" s="106"/>
      <c r="D667" s="317">
        <f>'Punten per wedstrijd'!D1046</f>
        <v>10723.699999999999</v>
      </c>
      <c r="E667" s="411" t="s">
        <v>20</v>
      </c>
      <c r="F667" s="106" t="s">
        <v>2199</v>
      </c>
      <c r="G667" s="106"/>
      <c r="H667" s="317">
        <f>'Punten per wedstrijd'!D211</f>
        <v>7457.7999999999993</v>
      </c>
      <c r="I667" s="411" t="s">
        <v>20</v>
      </c>
      <c r="J667" s="106" t="s">
        <v>2198</v>
      </c>
      <c r="K667" s="106"/>
      <c r="L667" s="317">
        <f>'Punten per wedstrijd'!D496</f>
        <v>2177.3000000000002</v>
      </c>
      <c r="M667" s="411" t="s">
        <v>20</v>
      </c>
      <c r="N667" s="105" t="s">
        <v>1351</v>
      </c>
      <c r="O667" s="106"/>
      <c r="P667" s="317">
        <f>'Punten per wedstrijd'!D825</f>
        <v>594.75</v>
      </c>
      <c r="Q667" s="411" t="s">
        <v>20</v>
      </c>
      <c r="R667" s="106" t="s">
        <v>2711</v>
      </c>
      <c r="S667" s="411"/>
      <c r="T667" s="317">
        <f>'Punten per wedstrijd'!D892</f>
        <v>2362.3000000000002</v>
      </c>
      <c r="U667" s="411" t="s">
        <v>20</v>
      </c>
      <c r="V667" s="106" t="s">
        <v>2722</v>
      </c>
      <c r="W667" s="106"/>
      <c r="X667" s="317">
        <f>'Punten per wedstrijd'!D136</f>
        <v>7719.25</v>
      </c>
      <c r="Y667" s="411" t="s">
        <v>20</v>
      </c>
      <c r="Z667" s="276" t="s">
        <v>142</v>
      </c>
      <c r="AA667" s="106"/>
      <c r="AB667" s="317">
        <f>'Punten per wedstrijd'!D379</f>
        <v>2232.5</v>
      </c>
      <c r="AC667" s="411" t="s">
        <v>20</v>
      </c>
      <c r="AD667" s="276" t="s">
        <v>3622</v>
      </c>
      <c r="AE667" s="106"/>
      <c r="AF667" s="317">
        <f>'Punten per wedstrijd'!D654</f>
        <v>822.30000000000007</v>
      </c>
    </row>
    <row r="668" spans="1:32" s="3" customFormat="1" ht="15.75" customHeight="1">
      <c r="A668" s="410" t="s">
        <v>22</v>
      </c>
      <c r="B668" s="277" t="s">
        <v>11</v>
      </c>
      <c r="C668" s="106"/>
      <c r="D668" s="317">
        <f>'Punten per wedstrijd'!D1010</f>
        <v>10670.349999999999</v>
      </c>
      <c r="E668" s="411" t="s">
        <v>22</v>
      </c>
      <c r="F668" s="106" t="s">
        <v>2715</v>
      </c>
      <c r="G668" s="106"/>
      <c r="H668" s="317">
        <f>'Punten per wedstrijd'!D238</f>
        <v>7444.0000000000009</v>
      </c>
      <c r="I668" s="411" t="s">
        <v>22</v>
      </c>
      <c r="J668" s="106" t="s">
        <v>2717</v>
      </c>
      <c r="K668" s="106"/>
      <c r="L668" s="317">
        <f>'Punten per wedstrijd'!D462</f>
        <v>2176.9</v>
      </c>
      <c r="M668" s="411" t="s">
        <v>22</v>
      </c>
      <c r="N668" s="277" t="s">
        <v>2318</v>
      </c>
      <c r="O668" s="106"/>
      <c r="P668" s="317">
        <f>'Punten per wedstrijd'!D761</f>
        <v>578.19999999999993</v>
      </c>
      <c r="Q668" s="411" t="s">
        <v>22</v>
      </c>
      <c r="R668" s="277" t="s">
        <v>1666</v>
      </c>
      <c r="S668" s="411"/>
      <c r="T668" s="317">
        <f>'Punten per wedstrijd'!D872</f>
        <v>2299.6999999999998</v>
      </c>
      <c r="U668" s="411" t="s">
        <v>22</v>
      </c>
      <c r="V668" s="277" t="s">
        <v>1655</v>
      </c>
      <c r="W668" s="106"/>
      <c r="X668" s="317">
        <f>'Punten per wedstrijd'!D140</f>
        <v>7716.45</v>
      </c>
      <c r="Y668" s="411" t="s">
        <v>22</v>
      </c>
      <c r="Z668" s="106" t="s">
        <v>2704</v>
      </c>
      <c r="AA668" s="106"/>
      <c r="AB668" s="317">
        <f>'Punten per wedstrijd'!D362</f>
        <v>2231.9000000000005</v>
      </c>
      <c r="AC668" s="411" t="s">
        <v>22</v>
      </c>
      <c r="AD668" s="106" t="s">
        <v>2206</v>
      </c>
      <c r="AE668" s="106"/>
      <c r="AF668" s="317">
        <f>'Punten per wedstrijd'!D656</f>
        <v>795.05000000000007</v>
      </c>
    </row>
    <row r="669" spans="1:32" s="3" customFormat="1" ht="15.75" customHeight="1">
      <c r="A669" s="410" t="s">
        <v>24</v>
      </c>
      <c r="B669" s="106" t="s">
        <v>667</v>
      </c>
      <c r="C669" s="106"/>
      <c r="D669" s="317">
        <f>'Punten per wedstrijd'!D1055</f>
        <v>10670.099999999999</v>
      </c>
      <c r="E669" s="411" t="s">
        <v>24</v>
      </c>
      <c r="F669" s="106" t="s">
        <v>651</v>
      </c>
      <c r="G669" s="106"/>
      <c r="H669" s="317">
        <f>'Punten per wedstrijd'!D229</f>
        <v>7420.9</v>
      </c>
      <c r="I669" s="411" t="s">
        <v>24</v>
      </c>
      <c r="J669" s="277" t="s">
        <v>1664</v>
      </c>
      <c r="K669" s="106"/>
      <c r="L669" s="317">
        <f>'Punten per wedstrijd'!D432</f>
        <v>2174.6000000000004</v>
      </c>
      <c r="M669" s="411" t="s">
        <v>24</v>
      </c>
      <c r="N669" s="276" t="s">
        <v>3608</v>
      </c>
      <c r="O669" s="106"/>
      <c r="P669" s="317">
        <f>'Punten per wedstrijd'!D743</f>
        <v>572.65000000000009</v>
      </c>
      <c r="Q669" s="411" t="s">
        <v>24</v>
      </c>
      <c r="R669" s="276" t="s">
        <v>3612</v>
      </c>
      <c r="S669" s="411"/>
      <c r="T669" s="317">
        <f>'Punten per wedstrijd'!D895</f>
        <v>2266.0500000000002</v>
      </c>
      <c r="U669" s="411" t="s">
        <v>24</v>
      </c>
      <c r="V669" s="106" t="s">
        <v>2709</v>
      </c>
      <c r="W669" s="106"/>
      <c r="X669" s="317">
        <f>'Punten per wedstrijd'!D14</f>
        <v>7656.7</v>
      </c>
      <c r="Y669" s="411" t="s">
        <v>24</v>
      </c>
      <c r="Z669" s="106" t="s">
        <v>2702</v>
      </c>
      <c r="AA669" s="106"/>
      <c r="AB669" s="317">
        <f>'Punten per wedstrijd'!D411</f>
        <v>2223.1000000000004</v>
      </c>
      <c r="AC669" s="411" t="s">
        <v>24</v>
      </c>
      <c r="AD669" s="106" t="s">
        <v>2717</v>
      </c>
      <c r="AE669" s="106"/>
      <c r="AF669" s="317">
        <f>'Punten per wedstrijd'!D602</f>
        <v>788.3</v>
      </c>
    </row>
    <row r="670" spans="1:32" s="3" customFormat="1" ht="15.75" customHeight="1">
      <c r="A670" s="410" t="s">
        <v>26</v>
      </c>
      <c r="B670" s="106" t="s">
        <v>180</v>
      </c>
      <c r="C670" s="106"/>
      <c r="D670" s="317">
        <f>'Punten per wedstrijd'!D1110</f>
        <v>10581.600000000002</v>
      </c>
      <c r="E670" s="411" t="s">
        <v>26</v>
      </c>
      <c r="F670" s="277" t="s">
        <v>2318</v>
      </c>
      <c r="G670" s="106"/>
      <c r="H670" s="317">
        <f>'Punten per wedstrijd'!D201</f>
        <v>7407.5999999999995</v>
      </c>
      <c r="I670" s="411" t="s">
        <v>26</v>
      </c>
      <c r="J670" s="106" t="s">
        <v>667</v>
      </c>
      <c r="K670" s="106"/>
      <c r="L670" s="317">
        <f>'Punten per wedstrijd'!D495</f>
        <v>2134</v>
      </c>
      <c r="M670" s="411" t="s">
        <v>26</v>
      </c>
      <c r="N670" s="106" t="s">
        <v>2726</v>
      </c>
      <c r="O670" s="106"/>
      <c r="P670" s="317">
        <f>'Punten per wedstrijd'!D792</f>
        <v>565.5</v>
      </c>
      <c r="Q670" s="411" t="s">
        <v>26</v>
      </c>
      <c r="R670" s="106" t="s">
        <v>153</v>
      </c>
      <c r="S670" s="411"/>
      <c r="T670" s="317">
        <f>'Punten per wedstrijd'!D863</f>
        <v>2253</v>
      </c>
      <c r="U670" s="411" t="s">
        <v>26</v>
      </c>
      <c r="V670" s="105" t="s">
        <v>1351</v>
      </c>
      <c r="W670" s="106"/>
      <c r="X670" s="317">
        <f>'Punten per wedstrijd'!D125</f>
        <v>7656.25</v>
      </c>
      <c r="Y670" s="411" t="s">
        <v>26</v>
      </c>
      <c r="Z670" s="106" t="s">
        <v>687</v>
      </c>
      <c r="AA670" s="106"/>
      <c r="AB670" s="317">
        <f>'Punten per wedstrijd'!D318</f>
        <v>2212.75</v>
      </c>
      <c r="AC670" s="411" t="s">
        <v>26</v>
      </c>
      <c r="AD670" s="276" t="s">
        <v>3611</v>
      </c>
      <c r="AE670" s="106"/>
      <c r="AF670" s="317">
        <f>'Punten per wedstrijd'!D611</f>
        <v>784.40000000000009</v>
      </c>
    </row>
    <row r="671" spans="1:32" s="3" customFormat="1" ht="15.75" customHeight="1">
      <c r="A671" s="410" t="s">
        <v>28</v>
      </c>
      <c r="B671" s="106" t="s">
        <v>2704</v>
      </c>
      <c r="C671" s="106"/>
      <c r="D671" s="317">
        <f>'Punten per wedstrijd'!D1062</f>
        <v>10564.3</v>
      </c>
      <c r="E671" s="411" t="s">
        <v>28</v>
      </c>
      <c r="F671" s="106" t="s">
        <v>3614</v>
      </c>
      <c r="G671" s="106"/>
      <c r="H671" s="317">
        <f>'Punten per wedstrijd'!D202</f>
        <v>7405.9000000000015</v>
      </c>
      <c r="I671" s="411" t="s">
        <v>28</v>
      </c>
      <c r="J671" s="276" t="s">
        <v>3610</v>
      </c>
      <c r="K671" s="106"/>
      <c r="L671" s="317">
        <f>'Punten per wedstrijd'!D468</f>
        <v>2128.5</v>
      </c>
      <c r="M671" s="411" t="s">
        <v>28</v>
      </c>
      <c r="N671" s="106" t="s">
        <v>651</v>
      </c>
      <c r="O671" s="106"/>
      <c r="P671" s="317">
        <f>'Punten per wedstrijd'!D789</f>
        <v>561.49999999999989</v>
      </c>
      <c r="Q671" s="411" t="s">
        <v>28</v>
      </c>
      <c r="R671" s="106" t="s">
        <v>141</v>
      </c>
      <c r="S671" s="411"/>
      <c r="T671" s="317">
        <f>'Punten per wedstrijd'!D906</f>
        <v>2246.35</v>
      </c>
      <c r="U671" s="411" t="s">
        <v>28</v>
      </c>
      <c r="V671" s="106" t="s">
        <v>668</v>
      </c>
      <c r="W671" s="106"/>
      <c r="X671" s="317">
        <f>'Punten per wedstrijd'!D78</f>
        <v>7624.7999999999984</v>
      </c>
      <c r="Y671" s="411" t="s">
        <v>28</v>
      </c>
      <c r="Z671" s="277" t="s">
        <v>17</v>
      </c>
      <c r="AA671" s="106"/>
      <c r="AB671" s="317">
        <f>'Punten per wedstrijd'!D327</f>
        <v>2144.8000000000002</v>
      </c>
      <c r="AC671" s="411" t="s">
        <v>28</v>
      </c>
      <c r="AD671" s="276" t="s">
        <v>3629</v>
      </c>
      <c r="AE671" s="106"/>
      <c r="AF671" s="317">
        <f>'Punten per wedstrijd'!D695</f>
        <v>783.7</v>
      </c>
    </row>
    <row r="672" spans="1:32" s="3" customFormat="1" ht="15.75" customHeight="1">
      <c r="A672" s="410" t="s">
        <v>30</v>
      </c>
      <c r="B672" s="106" t="s">
        <v>2192</v>
      </c>
      <c r="C672" s="106"/>
      <c r="D672" s="317">
        <f>'Punten per wedstrijd'!D1002</f>
        <v>10258.199999999999</v>
      </c>
      <c r="E672" s="411" t="s">
        <v>30</v>
      </c>
      <c r="F672" s="277" t="s">
        <v>17</v>
      </c>
      <c r="G672" s="106"/>
      <c r="H672" s="317">
        <f>'Punten per wedstrijd'!D187</f>
        <v>7387.7999999999993</v>
      </c>
      <c r="I672" s="411" t="s">
        <v>30</v>
      </c>
      <c r="J672" s="276" t="s">
        <v>3626</v>
      </c>
      <c r="K672" s="106"/>
      <c r="L672" s="317">
        <f>'Punten per wedstrijd'!D537</f>
        <v>2099.2999999999997</v>
      </c>
      <c r="M672" s="411" t="s">
        <v>30</v>
      </c>
      <c r="N672" s="106" t="s">
        <v>669</v>
      </c>
      <c r="O672" s="106"/>
      <c r="P672" s="317">
        <f>'Punten per wedstrijd'!D797</f>
        <v>560.09999999999991</v>
      </c>
      <c r="Q672" s="411" t="s">
        <v>30</v>
      </c>
      <c r="R672" s="277" t="s">
        <v>17</v>
      </c>
      <c r="S672" s="411"/>
      <c r="T672" s="317">
        <f>'Punten per wedstrijd'!D887</f>
        <v>2241.4</v>
      </c>
      <c r="U672" s="411" t="s">
        <v>30</v>
      </c>
      <c r="V672" s="105" t="s">
        <v>1349</v>
      </c>
      <c r="W672" s="106"/>
      <c r="X672" s="317">
        <f>'Punten per wedstrijd'!D100</f>
        <v>7536.6</v>
      </c>
      <c r="Y672" s="411" t="s">
        <v>30</v>
      </c>
      <c r="Z672" s="106" t="s">
        <v>2701</v>
      </c>
      <c r="AA672" s="106"/>
      <c r="AB672" s="317">
        <f>'Punten per wedstrijd'!D418</f>
        <v>2106.6</v>
      </c>
      <c r="AC672" s="411" t="s">
        <v>30</v>
      </c>
      <c r="AD672" s="277" t="s">
        <v>1657</v>
      </c>
      <c r="AE672" s="106"/>
      <c r="AF672" s="317">
        <f>'Punten per wedstrijd'!D565</f>
        <v>773.30000000000007</v>
      </c>
    </row>
    <row r="673" spans="1:32" s="3" customFormat="1" ht="15.75" customHeight="1">
      <c r="A673" s="410" t="s">
        <v>32</v>
      </c>
      <c r="B673" s="277" t="s">
        <v>33</v>
      </c>
      <c r="C673" s="106"/>
      <c r="D673" s="317">
        <f>'Punten per wedstrijd'!D1100</f>
        <v>10249</v>
      </c>
      <c r="E673" s="411" t="s">
        <v>32</v>
      </c>
      <c r="F673" s="106" t="s">
        <v>2700</v>
      </c>
      <c r="G673" s="106"/>
      <c r="H673" s="317">
        <f>'Punten per wedstrijd'!D231</f>
        <v>7305.4</v>
      </c>
      <c r="I673" s="411" t="s">
        <v>32</v>
      </c>
      <c r="J673" s="106" t="s">
        <v>668</v>
      </c>
      <c r="K673" s="106"/>
      <c r="L673" s="317">
        <f>'Punten per wedstrijd'!D498</f>
        <v>2086.5</v>
      </c>
      <c r="M673" s="411" t="s">
        <v>32</v>
      </c>
      <c r="N673" s="106" t="s">
        <v>667</v>
      </c>
      <c r="O673" s="106"/>
      <c r="P673" s="317">
        <f>'Punten per wedstrijd'!D775</f>
        <v>559.80000000000007</v>
      </c>
      <c r="Q673" s="411" t="s">
        <v>32</v>
      </c>
      <c r="R673" s="106" t="s">
        <v>2701</v>
      </c>
      <c r="S673" s="411"/>
      <c r="T673" s="317">
        <f>'Punten per wedstrijd'!D978</f>
        <v>2230.4499999999998</v>
      </c>
      <c r="U673" s="411" t="s">
        <v>32</v>
      </c>
      <c r="V673" s="106" t="s">
        <v>2719</v>
      </c>
      <c r="W673" s="106"/>
      <c r="X673" s="317">
        <f>'Punten per wedstrijd'!D128</f>
        <v>7521.0999999999985</v>
      </c>
      <c r="Y673" s="411" t="s">
        <v>32</v>
      </c>
      <c r="Z673" s="276" t="s">
        <v>3627</v>
      </c>
      <c r="AA673" s="106"/>
      <c r="AB673" s="317">
        <f>'Punten per wedstrijd'!D403</f>
        <v>2105.7000000000003</v>
      </c>
      <c r="AC673" s="411" t="s">
        <v>32</v>
      </c>
      <c r="AD673" s="106" t="s">
        <v>2708</v>
      </c>
      <c r="AE673" s="106"/>
      <c r="AF673" s="317">
        <f>'Punten per wedstrijd'!D596</f>
        <v>755.4</v>
      </c>
    </row>
    <row r="674" spans="1:32" s="3" customFormat="1" ht="15.75" customHeight="1">
      <c r="A674" s="410" t="s">
        <v>34</v>
      </c>
      <c r="B674" s="106" t="s">
        <v>155</v>
      </c>
      <c r="C674" s="106"/>
      <c r="D674" s="317">
        <f>'Punten per wedstrijd'!D1114</f>
        <v>10206.85</v>
      </c>
      <c r="E674" s="411" t="s">
        <v>34</v>
      </c>
      <c r="F674" s="276" t="s">
        <v>3620</v>
      </c>
      <c r="G674" s="106"/>
      <c r="H674" s="317">
        <f>'Punten per wedstrijd'!D227</f>
        <v>7289.7</v>
      </c>
      <c r="I674" s="411" t="s">
        <v>34</v>
      </c>
      <c r="J674" s="106" t="s">
        <v>669</v>
      </c>
      <c r="K674" s="106"/>
      <c r="L674" s="317">
        <f>'Punten per wedstrijd'!D517</f>
        <v>2081.3000000000002</v>
      </c>
      <c r="M674" s="411" t="s">
        <v>34</v>
      </c>
      <c r="N674" s="277" t="s">
        <v>11</v>
      </c>
      <c r="O674" s="106"/>
      <c r="P674" s="317">
        <f>'Punten per wedstrijd'!D730</f>
        <v>544.70000000000005</v>
      </c>
      <c r="Q674" s="411" t="s">
        <v>34</v>
      </c>
      <c r="R674" s="277" t="s">
        <v>1664</v>
      </c>
      <c r="S674" s="411"/>
      <c r="T674" s="317">
        <f>'Punten per wedstrijd'!D852</f>
        <v>2219.1</v>
      </c>
      <c r="U674" s="411" t="s">
        <v>34</v>
      </c>
      <c r="V674" s="106" t="s">
        <v>2210</v>
      </c>
      <c r="W674" s="106"/>
      <c r="X674" s="317">
        <f>'Punten per wedstrijd'!D44</f>
        <v>7507.65</v>
      </c>
      <c r="Y674" s="411" t="s">
        <v>34</v>
      </c>
      <c r="Z674" s="106" t="s">
        <v>2206</v>
      </c>
      <c r="AA674" s="106"/>
      <c r="AB674" s="317">
        <f>'Punten per wedstrijd'!D376</f>
        <v>2097.8000000000002</v>
      </c>
      <c r="AC674" s="411" t="s">
        <v>34</v>
      </c>
      <c r="AD674" s="276" t="s">
        <v>3627</v>
      </c>
      <c r="AE674" s="106"/>
      <c r="AF674" s="317">
        <f>'Punten per wedstrijd'!D683</f>
        <v>755.2</v>
      </c>
    </row>
    <row r="675" spans="1:32" s="3" customFormat="1" ht="15.75" customHeight="1">
      <c r="A675" s="410" t="s">
        <v>36</v>
      </c>
      <c r="B675" s="106" t="s">
        <v>651</v>
      </c>
      <c r="C675" s="106"/>
      <c r="D675" s="317">
        <f>'Punten per wedstrijd'!D1069</f>
        <v>10203.4</v>
      </c>
      <c r="E675" s="411" t="s">
        <v>36</v>
      </c>
      <c r="F675" s="277" t="s">
        <v>1655</v>
      </c>
      <c r="G675" s="106"/>
      <c r="H675" s="317">
        <f>'Punten per wedstrijd'!D280</f>
        <v>7228.2999999999993</v>
      </c>
      <c r="I675" s="411" t="s">
        <v>36</v>
      </c>
      <c r="J675" s="106" t="s">
        <v>2191</v>
      </c>
      <c r="K675" s="106"/>
      <c r="L675" s="317">
        <f>'Punten per wedstrijd'!D429</f>
        <v>2066.75</v>
      </c>
      <c r="M675" s="411" t="s">
        <v>36</v>
      </c>
      <c r="N675" s="106" t="s">
        <v>154</v>
      </c>
      <c r="O675" s="106"/>
      <c r="P675" s="317">
        <f>'Punten per wedstrijd'!D795</f>
        <v>543.69999999999993</v>
      </c>
      <c r="Q675" s="411" t="s">
        <v>36</v>
      </c>
      <c r="R675" s="276" t="s">
        <v>3620</v>
      </c>
      <c r="S675" s="411"/>
      <c r="T675" s="317">
        <f>'Punten per wedstrijd'!D927</f>
        <v>2215.85</v>
      </c>
      <c r="U675" s="411" t="s">
        <v>36</v>
      </c>
      <c r="V675" s="105" t="s">
        <v>1345</v>
      </c>
      <c r="W675" s="106"/>
      <c r="X675" s="317">
        <f>'Punten per wedstrijd'!D84</f>
        <v>7506.65</v>
      </c>
      <c r="Y675" s="411" t="s">
        <v>36</v>
      </c>
      <c r="Z675" s="106" t="s">
        <v>2709</v>
      </c>
      <c r="AA675" s="106"/>
      <c r="AB675" s="317">
        <f>'Punten per wedstrijd'!D294</f>
        <v>2093.9500000000003</v>
      </c>
      <c r="AC675" s="411" t="s">
        <v>36</v>
      </c>
      <c r="AD675" s="276" t="s">
        <v>3605</v>
      </c>
      <c r="AE675" s="106"/>
      <c r="AF675" s="317">
        <f>'Punten per wedstrijd'!D585</f>
        <v>735.19999999999993</v>
      </c>
    </row>
    <row r="676" spans="1:32" s="3" customFormat="1" ht="15.75" customHeight="1">
      <c r="A676" s="410" t="s">
        <v>38</v>
      </c>
      <c r="B676" s="277" t="s">
        <v>15</v>
      </c>
      <c r="C676" s="106"/>
      <c r="D676" s="317">
        <f>'Punten per wedstrijd'!D1021</f>
        <v>10182.299999999999</v>
      </c>
      <c r="E676" s="411" t="s">
        <v>38</v>
      </c>
      <c r="F676" s="106" t="s">
        <v>2720</v>
      </c>
      <c r="G676" s="106"/>
      <c r="H676" s="317">
        <f>'Punten per wedstrijd'!D277</f>
        <v>7227.35</v>
      </c>
      <c r="I676" s="411" t="s">
        <v>38</v>
      </c>
      <c r="J676" s="276" t="s">
        <v>3605</v>
      </c>
      <c r="K676" s="106"/>
      <c r="L676" s="317">
        <f>'Punten per wedstrijd'!D445</f>
        <v>2062.6</v>
      </c>
      <c r="M676" s="411" t="s">
        <v>38</v>
      </c>
      <c r="N676" s="106" t="s">
        <v>3666</v>
      </c>
      <c r="O676" s="106"/>
      <c r="P676" s="317">
        <f>'Punten per wedstrijd'!D818</f>
        <v>541.64999999999986</v>
      </c>
      <c r="Q676" s="411" t="s">
        <v>38</v>
      </c>
      <c r="R676" s="277" t="s">
        <v>1653</v>
      </c>
      <c r="S676" s="411"/>
      <c r="T676" s="317">
        <f>'Punten per wedstrijd'!D861</f>
        <v>2210.0500000000002</v>
      </c>
      <c r="U676" s="411" t="s">
        <v>38</v>
      </c>
      <c r="V676" s="276" t="s">
        <v>142</v>
      </c>
      <c r="W676" s="106"/>
      <c r="X676" s="317">
        <f>'Punten per wedstrijd'!D99</f>
        <v>7431.7999999999993</v>
      </c>
      <c r="Y676" s="411" t="s">
        <v>38</v>
      </c>
      <c r="Z676" s="106" t="s">
        <v>2213</v>
      </c>
      <c r="AA676" s="106"/>
      <c r="AB676" s="317">
        <f>'Punten per wedstrijd'!D333</f>
        <v>2069.3000000000002</v>
      </c>
      <c r="AC676" s="411" t="s">
        <v>38</v>
      </c>
      <c r="AD676" s="106" t="s">
        <v>704</v>
      </c>
      <c r="AE676" s="106"/>
      <c r="AF676" s="317">
        <f>'Punten per wedstrijd'!D619</f>
        <v>733.49999999999989</v>
      </c>
    </row>
    <row r="677" spans="1:32" s="3" customFormat="1" ht="15.75" customHeight="1">
      <c r="A677" s="410" t="s">
        <v>145</v>
      </c>
      <c r="B677" s="277" t="s">
        <v>1664</v>
      </c>
      <c r="C677" s="106"/>
      <c r="D677" s="317">
        <f>'Punten per wedstrijd'!D992</f>
        <v>10104.300000000003</v>
      </c>
      <c r="E677" s="411" t="s">
        <v>145</v>
      </c>
      <c r="F677" s="106" t="s">
        <v>683</v>
      </c>
      <c r="G677" s="106"/>
      <c r="H677" s="317">
        <f>'Punten per wedstrijd'!D241</f>
        <v>7224.5499999999993</v>
      </c>
      <c r="I677" s="411" t="s">
        <v>145</v>
      </c>
      <c r="J677" s="276" t="s">
        <v>3629</v>
      </c>
      <c r="K677" s="106"/>
      <c r="L677" s="317">
        <f>'Punten per wedstrijd'!D555</f>
        <v>2058.6000000000004</v>
      </c>
      <c r="M677" s="411" t="s">
        <v>145</v>
      </c>
      <c r="N677" s="106" t="s">
        <v>2192</v>
      </c>
      <c r="O677" s="106"/>
      <c r="P677" s="317">
        <f>'Punten per wedstrijd'!D722</f>
        <v>535.39999999999986</v>
      </c>
      <c r="Q677" s="411" t="s">
        <v>145</v>
      </c>
      <c r="R677" s="276" t="s">
        <v>3605</v>
      </c>
      <c r="S677" s="411"/>
      <c r="T677" s="317">
        <f>'Punten per wedstrijd'!D865</f>
        <v>2199.65</v>
      </c>
      <c r="U677" s="411" t="s">
        <v>145</v>
      </c>
      <c r="V677" s="106" t="s">
        <v>2726</v>
      </c>
      <c r="W677" s="106"/>
      <c r="X677" s="317">
        <f>'Punten per wedstrijd'!D92</f>
        <v>7430.4</v>
      </c>
      <c r="Y677" s="411" t="s">
        <v>145</v>
      </c>
      <c r="Z677" s="277" t="s">
        <v>2318</v>
      </c>
      <c r="AA677" s="106"/>
      <c r="AB677" s="317">
        <f>'Punten per wedstrijd'!D341</f>
        <v>2066.6000000000004</v>
      </c>
      <c r="AC677" s="411" t="s">
        <v>145</v>
      </c>
      <c r="AD677" s="106" t="s">
        <v>2700</v>
      </c>
      <c r="AE677" s="106"/>
      <c r="AF677" s="317">
        <f>'Punten per wedstrijd'!D651</f>
        <v>732.30000000000007</v>
      </c>
    </row>
    <row r="678" spans="1:32" s="3" customFormat="1" ht="15.75" customHeight="1">
      <c r="A678" s="410" t="s">
        <v>146</v>
      </c>
      <c r="B678" s="105" t="s">
        <v>1349</v>
      </c>
      <c r="C678" s="106"/>
      <c r="D678" s="317">
        <f>'Punten per wedstrijd'!D1080</f>
        <v>10091</v>
      </c>
      <c r="E678" s="411" t="s">
        <v>146</v>
      </c>
      <c r="F678" s="106" t="s">
        <v>2713</v>
      </c>
      <c r="G678" s="106"/>
      <c r="H678" s="317">
        <f>'Punten per wedstrijd'!D264</f>
        <v>7181.3</v>
      </c>
      <c r="I678" s="411" t="s">
        <v>146</v>
      </c>
      <c r="J678" s="105" t="s">
        <v>1337</v>
      </c>
      <c r="K678" s="106"/>
      <c r="L678" s="317">
        <f>'Punten per wedstrijd'!D428</f>
        <v>2049.75</v>
      </c>
      <c r="M678" s="411" t="s">
        <v>146</v>
      </c>
      <c r="N678" s="106" t="s">
        <v>155</v>
      </c>
      <c r="O678" s="106"/>
      <c r="P678" s="317">
        <f>'Punten per wedstrijd'!D834</f>
        <v>534.79999999999995</v>
      </c>
      <c r="Q678" s="411" t="s">
        <v>146</v>
      </c>
      <c r="R678" s="106" t="s">
        <v>2699</v>
      </c>
      <c r="S678" s="411"/>
      <c r="T678" s="317">
        <f>'Punten per wedstrijd'!D859</f>
        <v>2188.9</v>
      </c>
      <c r="U678" s="411" t="s">
        <v>146</v>
      </c>
      <c r="V678" s="106" t="s">
        <v>3603</v>
      </c>
      <c r="W678" s="106"/>
      <c r="X678" s="317">
        <f>'Punten per wedstrijd'!D15</f>
        <v>7384.0000000000009</v>
      </c>
      <c r="Y678" s="411" t="s">
        <v>146</v>
      </c>
      <c r="Z678" s="276" t="s">
        <v>3605</v>
      </c>
      <c r="AA678" s="106"/>
      <c r="AB678" s="317">
        <f>'Punten per wedstrijd'!D305</f>
        <v>2041.5</v>
      </c>
      <c r="AC678" s="411" t="s">
        <v>146</v>
      </c>
      <c r="AD678" s="105" t="s">
        <v>1345</v>
      </c>
      <c r="AE678" s="106"/>
      <c r="AF678" s="317">
        <f>'Punten per wedstrijd'!D644</f>
        <v>723.59999999999991</v>
      </c>
    </row>
    <row r="679" spans="1:32" s="3" customFormat="1" ht="15.75" customHeight="1">
      <c r="A679" s="410" t="s">
        <v>147</v>
      </c>
      <c r="B679" s="106" t="s">
        <v>669</v>
      </c>
      <c r="C679" s="106"/>
      <c r="D679" s="317">
        <f>'Punten per wedstrijd'!D1077</f>
        <v>10085</v>
      </c>
      <c r="E679" s="411" t="s">
        <v>147</v>
      </c>
      <c r="F679" s="105" t="s">
        <v>1351</v>
      </c>
      <c r="G679" s="106"/>
      <c r="H679" s="317">
        <f>'Punten per wedstrijd'!D265</f>
        <v>7157.4500000000007</v>
      </c>
      <c r="I679" s="411" t="s">
        <v>147</v>
      </c>
      <c r="J679" s="277" t="s">
        <v>15</v>
      </c>
      <c r="K679" s="106"/>
      <c r="L679" s="317">
        <f>'Punten per wedstrijd'!D461</f>
        <v>2049.1999999999998</v>
      </c>
      <c r="M679" s="411" t="s">
        <v>147</v>
      </c>
      <c r="N679" s="106" t="s">
        <v>2725</v>
      </c>
      <c r="O679" s="106"/>
      <c r="P679" s="317">
        <f>'Punten per wedstrijd'!D758</f>
        <v>531.80000000000007</v>
      </c>
      <c r="Q679" s="411" t="s">
        <v>147</v>
      </c>
      <c r="R679" s="106" t="s">
        <v>2704</v>
      </c>
      <c r="S679" s="411"/>
      <c r="T679" s="317">
        <f>'Punten per wedstrijd'!D922</f>
        <v>2188.75</v>
      </c>
      <c r="U679" s="411" t="s">
        <v>147</v>
      </c>
      <c r="V679" s="106" t="s">
        <v>2701</v>
      </c>
      <c r="W679" s="106"/>
      <c r="X679" s="317">
        <f>'Punten per wedstrijd'!D138</f>
        <v>7373.35</v>
      </c>
      <c r="Y679" s="411" t="s">
        <v>147</v>
      </c>
      <c r="Z679" s="106" t="s">
        <v>2699</v>
      </c>
      <c r="AA679" s="106"/>
      <c r="AB679" s="317">
        <f>'Punten per wedstrijd'!D299</f>
        <v>2039.4999999999998</v>
      </c>
      <c r="AC679" s="411" t="s">
        <v>147</v>
      </c>
      <c r="AD679" s="106" t="s">
        <v>2722</v>
      </c>
      <c r="AE679" s="106"/>
      <c r="AF679" s="317">
        <f>'Punten per wedstrijd'!D696</f>
        <v>723.59999999999991</v>
      </c>
    </row>
    <row r="680" spans="1:32" s="3" customFormat="1" ht="15.75" customHeight="1">
      <c r="A680" s="410" t="s">
        <v>151</v>
      </c>
      <c r="B680" s="105" t="s">
        <v>1344</v>
      </c>
      <c r="C680" s="106"/>
      <c r="D680" s="317">
        <f>'Punten per wedstrijd'!D1013</f>
        <v>10061</v>
      </c>
      <c r="E680" s="411" t="s">
        <v>151</v>
      </c>
      <c r="F680" s="277" t="s">
        <v>1666</v>
      </c>
      <c r="G680" s="106"/>
      <c r="H680" s="317">
        <f>'Punten per wedstrijd'!D172</f>
        <v>7136.35</v>
      </c>
      <c r="I680" s="411" t="s">
        <v>151</v>
      </c>
      <c r="J680" s="106" t="s">
        <v>682</v>
      </c>
      <c r="K680" s="106"/>
      <c r="L680" s="317">
        <f>'Punten per wedstrijd'!D510</f>
        <v>2045.1999999999998</v>
      </c>
      <c r="M680" s="411" t="s">
        <v>151</v>
      </c>
      <c r="N680" s="105" t="s">
        <v>1345</v>
      </c>
      <c r="O680" s="106"/>
      <c r="P680" s="317">
        <f>'Punten per wedstrijd'!D784</f>
        <v>526.6</v>
      </c>
      <c r="Q680" s="411" t="s">
        <v>151</v>
      </c>
      <c r="R680" s="277" t="s">
        <v>31</v>
      </c>
      <c r="S680" s="411"/>
      <c r="T680" s="317">
        <f>'Punten per wedstrijd'!D954</f>
        <v>2186.8000000000002</v>
      </c>
      <c r="U680" s="411" t="s">
        <v>151</v>
      </c>
      <c r="V680" s="276" t="s">
        <v>3626</v>
      </c>
      <c r="W680" s="106"/>
      <c r="X680" s="317">
        <f>'Punten per wedstrijd'!D117</f>
        <v>7346.7499999999991</v>
      </c>
      <c r="Y680" s="411" t="s">
        <v>151</v>
      </c>
      <c r="Z680" s="276" t="s">
        <v>3615</v>
      </c>
      <c r="AA680" s="106"/>
      <c r="AB680" s="317">
        <f>'Punten per wedstrijd'!D349</f>
        <v>2026.8000000000004</v>
      </c>
      <c r="AC680" s="411" t="s">
        <v>151</v>
      </c>
      <c r="AD680" s="106" t="s">
        <v>2711</v>
      </c>
      <c r="AE680" s="106"/>
      <c r="AF680" s="317">
        <f>'Punten per wedstrijd'!D612</f>
        <v>720.90000000000009</v>
      </c>
    </row>
    <row r="681" spans="1:32" s="3" customFormat="1" ht="15.75" customHeight="1">
      <c r="A681" s="410" t="s">
        <v>157</v>
      </c>
      <c r="B681" s="276" t="s">
        <v>3608</v>
      </c>
      <c r="C681" s="106"/>
      <c r="D681" s="317">
        <f>'Punten per wedstrijd'!D1023</f>
        <v>10054.700000000001</v>
      </c>
      <c r="E681" s="411" t="s">
        <v>157</v>
      </c>
      <c r="F681" s="106" t="s">
        <v>180</v>
      </c>
      <c r="G681" s="106"/>
      <c r="H681" s="317">
        <f>'Punten per wedstrijd'!D270</f>
        <v>7045.4</v>
      </c>
      <c r="I681" s="411" t="s">
        <v>157</v>
      </c>
      <c r="J681" s="106" t="s">
        <v>654</v>
      </c>
      <c r="K681" s="106"/>
      <c r="L681" s="317">
        <f>'Punten per wedstrijd'!D525</f>
        <v>2024</v>
      </c>
      <c r="M681" s="411" t="s">
        <v>157</v>
      </c>
      <c r="N681" s="106" t="s">
        <v>682</v>
      </c>
      <c r="O681" s="106"/>
      <c r="P681" s="317">
        <f>'Punten per wedstrijd'!D790</f>
        <v>520.29999999999995</v>
      </c>
      <c r="Q681" s="411" t="s">
        <v>157</v>
      </c>
      <c r="R681" s="106" t="s">
        <v>667</v>
      </c>
      <c r="S681" s="411"/>
      <c r="T681" s="317">
        <f>'Punten per wedstrijd'!D915</f>
        <v>2182.8500000000004</v>
      </c>
      <c r="U681" s="411" t="s">
        <v>157</v>
      </c>
      <c r="V681" s="106" t="s">
        <v>675</v>
      </c>
      <c r="W681" s="106"/>
      <c r="X681" s="317">
        <f>'Punten per wedstrijd'!D18</f>
        <v>7326.9</v>
      </c>
      <c r="Y681" s="411" t="s">
        <v>157</v>
      </c>
      <c r="Z681" s="276" t="s">
        <v>3622</v>
      </c>
      <c r="AA681" s="106"/>
      <c r="AB681" s="317">
        <f>'Punten per wedstrijd'!D374</f>
        <v>2024</v>
      </c>
      <c r="AC681" s="411" t="s">
        <v>157</v>
      </c>
      <c r="AD681" s="106" t="s">
        <v>2702</v>
      </c>
      <c r="AE681" s="106"/>
      <c r="AF681" s="317">
        <f>'Punten per wedstrijd'!D691</f>
        <v>716.3</v>
      </c>
    </row>
    <row r="682" spans="1:32" s="3" customFormat="1" ht="15.75" customHeight="1">
      <c r="A682" s="410" t="s">
        <v>159</v>
      </c>
      <c r="B682" s="106" t="s">
        <v>2819</v>
      </c>
      <c r="C682" s="106"/>
      <c r="D682" s="317">
        <f>'Punten per wedstrijd'!D1091</f>
        <v>10034.4</v>
      </c>
      <c r="E682" s="411" t="s">
        <v>159</v>
      </c>
      <c r="F682" s="106" t="s">
        <v>141</v>
      </c>
      <c r="G682" s="106"/>
      <c r="H682" s="317">
        <f>'Punten per wedstrijd'!D206</f>
        <v>7040.7500000000009</v>
      </c>
      <c r="I682" s="411" t="s">
        <v>159</v>
      </c>
      <c r="J682" s="277" t="s">
        <v>1661</v>
      </c>
      <c r="K682" s="106"/>
      <c r="L682" s="317">
        <f>'Punten per wedstrijd'!D449</f>
        <v>2019.4499999999996</v>
      </c>
      <c r="M682" s="411" t="s">
        <v>159</v>
      </c>
      <c r="N682" s="276" t="s">
        <v>3611</v>
      </c>
      <c r="O682" s="106"/>
      <c r="P682" s="317">
        <f>'Punten per wedstrijd'!D751</f>
        <v>520.00000000000011</v>
      </c>
      <c r="Q682" s="411" t="s">
        <v>159</v>
      </c>
      <c r="R682" s="106" t="s">
        <v>2192</v>
      </c>
      <c r="S682" s="411"/>
      <c r="T682" s="317">
        <f>'Punten per wedstrijd'!D862</f>
        <v>2161.25</v>
      </c>
      <c r="U682" s="411" t="s">
        <v>159</v>
      </c>
      <c r="V682" s="106" t="s">
        <v>2193</v>
      </c>
      <c r="W682" s="106"/>
      <c r="X682" s="317">
        <f>'Punten per wedstrijd'!D31</f>
        <v>7317.9500000000007</v>
      </c>
      <c r="Y682" s="411" t="s">
        <v>159</v>
      </c>
      <c r="Z682" s="277" t="s">
        <v>1671</v>
      </c>
      <c r="AA682" s="106"/>
      <c r="AB682" s="317">
        <f>'Punten per wedstrijd'!D409</f>
        <v>2023.0000000000002</v>
      </c>
      <c r="AC682" s="411" t="s">
        <v>159</v>
      </c>
      <c r="AD682" s="106" t="s">
        <v>2699</v>
      </c>
      <c r="AE682" s="106"/>
      <c r="AF682" s="317">
        <f>'Punten per wedstrijd'!D579</f>
        <v>715.19999999999993</v>
      </c>
    </row>
    <row r="683" spans="1:32" s="3" customFormat="1" ht="15.75" customHeight="1">
      <c r="A683" s="410" t="s">
        <v>160</v>
      </c>
      <c r="B683" s="106" t="s">
        <v>683</v>
      </c>
      <c r="C683" s="106"/>
      <c r="D683" s="317">
        <f>'Punten per wedstrijd'!D1081</f>
        <v>10010.299999999999</v>
      </c>
      <c r="E683" s="411" t="s">
        <v>160</v>
      </c>
      <c r="F683" s="277" t="s">
        <v>1671</v>
      </c>
      <c r="G683" s="106"/>
      <c r="H683" s="317">
        <f>'Punten per wedstrijd'!D269</f>
        <v>7014.1000000000022</v>
      </c>
      <c r="I683" s="411" t="s">
        <v>160</v>
      </c>
      <c r="J683" s="277" t="s">
        <v>25</v>
      </c>
      <c r="K683" s="106"/>
      <c r="L683" s="317">
        <f>'Punten per wedstrijd'!D501</f>
        <v>2002.3</v>
      </c>
      <c r="M683" s="411" t="s">
        <v>160</v>
      </c>
      <c r="N683" s="106" t="s">
        <v>141</v>
      </c>
      <c r="O683" s="106"/>
      <c r="P683" s="317">
        <f>'Punten per wedstrijd'!D766</f>
        <v>511.85</v>
      </c>
      <c r="Q683" s="411" t="s">
        <v>160</v>
      </c>
      <c r="R683" s="106" t="s">
        <v>2716</v>
      </c>
      <c r="S683" s="411"/>
      <c r="T683" s="317">
        <f>'Punten per wedstrijd'!D942</f>
        <v>2139</v>
      </c>
      <c r="U683" s="411" t="s">
        <v>160</v>
      </c>
      <c r="V683" s="276" t="s">
        <v>3623</v>
      </c>
      <c r="W683" s="106"/>
      <c r="X683" s="317">
        <f>'Punten per wedstrijd'!D103</f>
        <v>7309.4000000000015</v>
      </c>
      <c r="Y683" s="411" t="s">
        <v>160</v>
      </c>
      <c r="Z683" s="106" t="s">
        <v>2722</v>
      </c>
      <c r="AA683" s="106"/>
      <c r="AB683" s="317">
        <f>'Punten per wedstrijd'!D416</f>
        <v>2019.5</v>
      </c>
      <c r="AC683" s="411" t="s">
        <v>160</v>
      </c>
      <c r="AD683" s="276" t="s">
        <v>3601</v>
      </c>
      <c r="AE683" s="106"/>
      <c r="AF683" s="317">
        <f>'Punten per wedstrijd'!D567</f>
        <v>714.70000000000016</v>
      </c>
    </row>
    <row r="684" spans="1:32" s="3" customFormat="1" ht="15.75" customHeight="1">
      <c r="A684" s="410" t="s">
        <v>161</v>
      </c>
      <c r="B684" s="106" t="s">
        <v>2720</v>
      </c>
      <c r="C684" s="106"/>
      <c r="D684" s="317">
        <f>'Punten per wedstrijd'!D1117</f>
        <v>9958.2000000000007</v>
      </c>
      <c r="E684" s="411" t="s">
        <v>161</v>
      </c>
      <c r="F684" s="106" t="s">
        <v>654</v>
      </c>
      <c r="G684" s="106"/>
      <c r="H684" s="317">
        <f>'Punten per wedstrijd'!D245</f>
        <v>7009.3</v>
      </c>
      <c r="I684" s="411" t="s">
        <v>161</v>
      </c>
      <c r="J684" s="106" t="s">
        <v>2702</v>
      </c>
      <c r="K684" s="106"/>
      <c r="L684" s="317">
        <f>'Punten per wedstrijd'!D551</f>
        <v>1993.6</v>
      </c>
      <c r="M684" s="411" t="s">
        <v>161</v>
      </c>
      <c r="N684" s="106" t="s">
        <v>2210</v>
      </c>
      <c r="O684" s="106"/>
      <c r="P684" s="317">
        <f>'Punten per wedstrijd'!D744</f>
        <v>511.79999999999995</v>
      </c>
      <c r="Q684" s="411" t="s">
        <v>161</v>
      </c>
      <c r="R684" s="106" t="s">
        <v>2703</v>
      </c>
      <c r="S684" s="411"/>
      <c r="T684" s="317">
        <f>'Punten per wedstrijd'!D894</f>
        <v>2125.9</v>
      </c>
      <c r="U684" s="411" t="s">
        <v>161</v>
      </c>
      <c r="V684" s="276" t="s">
        <v>3636</v>
      </c>
      <c r="W684" s="106"/>
      <c r="X684" s="317">
        <f>'Punten per wedstrijd'!D40</f>
        <v>7291.4</v>
      </c>
      <c r="Y684" s="411" t="s">
        <v>161</v>
      </c>
      <c r="Z684" s="276" t="s">
        <v>143</v>
      </c>
      <c r="AA684" s="106"/>
      <c r="AB684" s="317">
        <f>'Punten per wedstrijd'!D402</f>
        <v>1997.7000000000003</v>
      </c>
      <c r="AC684" s="411" t="s">
        <v>161</v>
      </c>
      <c r="AD684" s="106" t="s">
        <v>2705</v>
      </c>
      <c r="AE684" s="106"/>
      <c r="AF684" s="317">
        <f>'Punten per wedstrijd'!D645</f>
        <v>713.80000000000018</v>
      </c>
    </row>
    <row r="685" spans="1:32" s="3" customFormat="1" ht="15.75" customHeight="1">
      <c r="A685" s="410" t="s">
        <v>163</v>
      </c>
      <c r="B685" s="106" t="s">
        <v>2714</v>
      </c>
      <c r="C685" s="106"/>
      <c r="D685" s="317">
        <f>'Punten per wedstrijd'!D1106</f>
        <v>9942.8000000000011</v>
      </c>
      <c r="E685" s="411" t="s">
        <v>163</v>
      </c>
      <c r="F685" s="277" t="s">
        <v>11</v>
      </c>
      <c r="G685" s="106"/>
      <c r="H685" s="317">
        <f>'Punten per wedstrijd'!D170</f>
        <v>6997.6000000000013</v>
      </c>
      <c r="I685" s="411" t="s">
        <v>163</v>
      </c>
      <c r="J685" s="106" t="s">
        <v>2199</v>
      </c>
      <c r="K685" s="106"/>
      <c r="L685" s="317">
        <f>'Punten per wedstrijd'!D491</f>
        <v>1985.8999999999999</v>
      </c>
      <c r="M685" s="411" t="s">
        <v>163</v>
      </c>
      <c r="N685" s="106" t="s">
        <v>2707</v>
      </c>
      <c r="O685" s="106"/>
      <c r="P685" s="317">
        <f>'Punten per wedstrijd'!D763</f>
        <v>508.20000000000005</v>
      </c>
      <c r="Q685" s="411" t="s">
        <v>163</v>
      </c>
      <c r="R685" s="276" t="s">
        <v>3601</v>
      </c>
      <c r="S685" s="411"/>
      <c r="T685" s="317">
        <f>'Punten per wedstrijd'!D847</f>
        <v>2123.9499999999998</v>
      </c>
      <c r="U685" s="411" t="s">
        <v>163</v>
      </c>
      <c r="V685" s="277" t="s">
        <v>37</v>
      </c>
      <c r="W685" s="106"/>
      <c r="X685" s="317">
        <f>'Punten per wedstrijd'!D121</f>
        <v>7271.6</v>
      </c>
      <c r="Y685" s="411" t="s">
        <v>163</v>
      </c>
      <c r="Z685" s="276" t="s">
        <v>3628</v>
      </c>
      <c r="AA685" s="106"/>
      <c r="AB685" s="317">
        <f>'Punten per wedstrijd'!D407</f>
        <v>1983.7000000000003</v>
      </c>
      <c r="AC685" s="411" t="s">
        <v>163</v>
      </c>
      <c r="AD685" s="106" t="s">
        <v>2726</v>
      </c>
      <c r="AE685" s="106"/>
      <c r="AF685" s="317">
        <f>'Punten per wedstrijd'!D652</f>
        <v>710.49999999999989</v>
      </c>
    </row>
    <row r="686" spans="1:32" s="3" customFormat="1" ht="15.75" customHeight="1">
      <c r="A686" s="410" t="s">
        <v>274</v>
      </c>
      <c r="B686" s="105" t="s">
        <v>1343</v>
      </c>
      <c r="C686" s="106"/>
      <c r="D686" s="317">
        <f>'Punten per wedstrijd'!D1063</f>
        <v>9937.4000000000015</v>
      </c>
      <c r="E686" s="411" t="s">
        <v>274</v>
      </c>
      <c r="F686" s="106" t="s">
        <v>2705</v>
      </c>
      <c r="G686" s="106"/>
      <c r="H686" s="317">
        <f>'Punten per wedstrijd'!D225</f>
        <v>6981.2000000000007</v>
      </c>
      <c r="I686" s="411" t="s">
        <v>274</v>
      </c>
      <c r="J686" s="106" t="s">
        <v>2210</v>
      </c>
      <c r="K686" s="106"/>
      <c r="L686" s="317">
        <f>'Punten per wedstrijd'!D464</f>
        <v>1972.2999999999997</v>
      </c>
      <c r="M686" s="411" t="s">
        <v>274</v>
      </c>
      <c r="N686" s="276" t="s">
        <v>142</v>
      </c>
      <c r="O686" s="106"/>
      <c r="P686" s="317">
        <f>'Punten per wedstrijd'!D799</f>
        <v>505.79999999999995</v>
      </c>
      <c r="Q686" s="411" t="s">
        <v>274</v>
      </c>
      <c r="R686" s="105" t="s">
        <v>1349</v>
      </c>
      <c r="S686" s="411"/>
      <c r="T686" s="317">
        <f>'Punten per wedstrijd'!D940</f>
        <v>2109.4</v>
      </c>
      <c r="U686" s="411" t="s">
        <v>274</v>
      </c>
      <c r="V686" s="276" t="s">
        <v>3621</v>
      </c>
      <c r="W686" s="106"/>
      <c r="X686" s="317">
        <f>'Punten per wedstrijd'!D93</f>
        <v>7244.1</v>
      </c>
      <c r="Y686" s="411" t="s">
        <v>274</v>
      </c>
      <c r="Z686" s="277" t="s">
        <v>37</v>
      </c>
      <c r="AA686" s="106"/>
      <c r="AB686" s="317">
        <f>'Punten per wedstrijd'!D401</f>
        <v>1981.05</v>
      </c>
      <c r="AC686" s="411" t="s">
        <v>274</v>
      </c>
      <c r="AD686" s="277" t="s">
        <v>37</v>
      </c>
      <c r="AE686" s="106"/>
      <c r="AF686" s="317">
        <f>'Punten per wedstrijd'!D681</f>
        <v>698.55</v>
      </c>
    </row>
    <row r="687" spans="1:32" s="3" customFormat="1" ht="15.75" customHeight="1">
      <c r="A687" s="410" t="s">
        <v>275</v>
      </c>
      <c r="B687" s="277" t="s">
        <v>25</v>
      </c>
      <c r="C687" s="106"/>
      <c r="D687" s="317">
        <f>'Punten per wedstrijd'!D1061</f>
        <v>9930.9</v>
      </c>
      <c r="E687" s="411" t="s">
        <v>275</v>
      </c>
      <c r="F687" s="105" t="s">
        <v>1344</v>
      </c>
      <c r="G687" s="106"/>
      <c r="H687" s="317">
        <f>'Punten per wedstrijd'!D173</f>
        <v>6877.2000000000007</v>
      </c>
      <c r="I687" s="411" t="s">
        <v>275</v>
      </c>
      <c r="J687" s="105" t="s">
        <v>1345</v>
      </c>
      <c r="K687" s="106"/>
      <c r="L687" s="317">
        <f>'Punten per wedstrijd'!D504</f>
        <v>1954</v>
      </c>
      <c r="M687" s="411" t="s">
        <v>275</v>
      </c>
      <c r="N687" s="106" t="s">
        <v>2715</v>
      </c>
      <c r="O687" s="106"/>
      <c r="P687" s="317">
        <f>'Punten per wedstrijd'!D798</f>
        <v>505.5</v>
      </c>
      <c r="Q687" s="411" t="s">
        <v>275</v>
      </c>
      <c r="R687" s="276" t="s">
        <v>3625</v>
      </c>
      <c r="S687" s="411"/>
      <c r="T687" s="317">
        <f>'Punten per wedstrijd'!D953</f>
        <v>2081.5500000000002</v>
      </c>
      <c r="U687" s="411" t="s">
        <v>275</v>
      </c>
      <c r="V687" s="106" t="s">
        <v>3666</v>
      </c>
      <c r="W687" s="106"/>
      <c r="X687" s="317">
        <f>'Punten per wedstrijd'!D118</f>
        <v>7240.7500000000009</v>
      </c>
      <c r="Y687" s="411" t="s">
        <v>275</v>
      </c>
      <c r="Z687" s="105" t="s">
        <v>1351</v>
      </c>
      <c r="AA687" s="106"/>
      <c r="AB687" s="317">
        <f>'Punten per wedstrijd'!D405</f>
        <v>1976.7500000000005</v>
      </c>
      <c r="AC687" s="411" t="s">
        <v>275</v>
      </c>
      <c r="AD687" s="106" t="s">
        <v>2709</v>
      </c>
      <c r="AE687" s="106"/>
      <c r="AF687" s="317">
        <f>'Punten per wedstrijd'!D574</f>
        <v>697.45000000000016</v>
      </c>
    </row>
    <row r="688" spans="1:32" s="3" customFormat="1" ht="15.75" customHeight="1">
      <c r="A688" s="410" t="s">
        <v>276</v>
      </c>
      <c r="B688" s="106" t="s">
        <v>3614</v>
      </c>
      <c r="C688" s="106"/>
      <c r="D688" s="317">
        <f>'Punten per wedstrijd'!D1042</f>
        <v>9811.2999999999993</v>
      </c>
      <c r="E688" s="411" t="s">
        <v>276</v>
      </c>
      <c r="F688" s="276" t="s">
        <v>3605</v>
      </c>
      <c r="G688" s="106"/>
      <c r="H688" s="317">
        <f>'Punten per wedstrijd'!D165</f>
        <v>6850.1</v>
      </c>
      <c r="I688" s="411" t="s">
        <v>276</v>
      </c>
      <c r="J688" s="106" t="s">
        <v>2720</v>
      </c>
      <c r="K688" s="106"/>
      <c r="L688" s="317">
        <f>'Punten per wedstrijd'!D557</f>
        <v>1952.1999999999998</v>
      </c>
      <c r="M688" s="411" t="s">
        <v>276</v>
      </c>
      <c r="N688" s="105" t="s">
        <v>1337</v>
      </c>
      <c r="O688" s="106"/>
      <c r="P688" s="317">
        <f>'Punten per wedstrijd'!D708</f>
        <v>504.50000000000011</v>
      </c>
      <c r="Q688" s="411" t="s">
        <v>276</v>
      </c>
      <c r="R688" s="276" t="s">
        <v>3606</v>
      </c>
      <c r="S688" s="411"/>
      <c r="T688" s="317">
        <f>'Punten per wedstrijd'!D867</f>
        <v>2075.35</v>
      </c>
      <c r="U688" s="411" t="s">
        <v>276</v>
      </c>
      <c r="V688" s="106" t="s">
        <v>2208</v>
      </c>
      <c r="W688" s="106"/>
      <c r="X688" s="317">
        <f>'Punten per wedstrijd'!D26</f>
        <v>7229.2999999999993</v>
      </c>
      <c r="Y688" s="411" t="s">
        <v>276</v>
      </c>
      <c r="Z688" s="106" t="s">
        <v>700</v>
      </c>
      <c r="AA688" s="106"/>
      <c r="AB688" s="317">
        <f>'Punten per wedstrijd'!D344</f>
        <v>1952.1999999999996</v>
      </c>
      <c r="AC688" s="411" t="s">
        <v>276</v>
      </c>
      <c r="AD688" s="277" t="s">
        <v>1671</v>
      </c>
      <c r="AE688" s="106"/>
      <c r="AF688" s="317">
        <f>'Punten per wedstrijd'!D689</f>
        <v>692.0999999999998</v>
      </c>
    </row>
    <row r="689" spans="1:32" s="3" customFormat="1" ht="15.75" customHeight="1">
      <c r="A689" s="410" t="s">
        <v>277</v>
      </c>
      <c r="B689" s="106" t="s">
        <v>2199</v>
      </c>
      <c r="C689" s="106"/>
      <c r="D689" s="317">
        <f>'Punten per wedstrijd'!D1051</f>
        <v>9810.5</v>
      </c>
      <c r="E689" s="411" t="s">
        <v>277</v>
      </c>
      <c r="F689" s="106" t="s">
        <v>667</v>
      </c>
      <c r="G689" s="106"/>
      <c r="H689" s="317">
        <f>'Punten per wedstrijd'!D215</f>
        <v>6817.1999999999989</v>
      </c>
      <c r="I689" s="411" t="s">
        <v>277</v>
      </c>
      <c r="J689" s="277" t="s">
        <v>1666</v>
      </c>
      <c r="K689" s="106"/>
      <c r="L689" s="317">
        <f>'Punten per wedstrijd'!D452</f>
        <v>1940.1000000000001</v>
      </c>
      <c r="M689" s="411" t="s">
        <v>277</v>
      </c>
      <c r="N689" s="106" t="s">
        <v>2710</v>
      </c>
      <c r="O689" s="106"/>
      <c r="P689" s="317">
        <f>'Punten per wedstrijd'!D815</f>
        <v>499.1</v>
      </c>
      <c r="Q689" s="411" t="s">
        <v>277</v>
      </c>
      <c r="R689" s="106" t="s">
        <v>180</v>
      </c>
      <c r="S689" s="411"/>
      <c r="T689" s="317">
        <f>'Punten per wedstrijd'!D970</f>
        <v>2054.15</v>
      </c>
      <c r="U689" s="411" t="s">
        <v>277</v>
      </c>
      <c r="V689" s="277" t="s">
        <v>1653</v>
      </c>
      <c r="W689" s="106"/>
      <c r="X689" s="317">
        <f>'Punten per wedstrijd'!D21</f>
        <v>7220.8499999999995</v>
      </c>
      <c r="Y689" s="411" t="s">
        <v>277</v>
      </c>
      <c r="Z689" s="276" t="s">
        <v>3636</v>
      </c>
      <c r="AA689" s="106"/>
      <c r="AB689" s="317">
        <f>'Punten per wedstrijd'!D320</f>
        <v>1950.3999999999999</v>
      </c>
      <c r="AC689" s="411" t="s">
        <v>277</v>
      </c>
      <c r="AD689" s="277" t="s">
        <v>17</v>
      </c>
      <c r="AE689" s="106"/>
      <c r="AF689" s="317">
        <f>'Punten per wedstrijd'!D607</f>
        <v>690.80000000000007</v>
      </c>
    </row>
    <row r="690" spans="1:32" s="3" customFormat="1" ht="15.75" customHeight="1">
      <c r="A690" s="410" t="s">
        <v>640</v>
      </c>
      <c r="B690" s="277" t="s">
        <v>1656</v>
      </c>
      <c r="C690" s="106"/>
      <c r="D690" s="317">
        <f>'Punten per wedstrijd'!D991</f>
        <v>9732.35</v>
      </c>
      <c r="E690" s="411" t="s">
        <v>640</v>
      </c>
      <c r="F690" s="106" t="s">
        <v>2712</v>
      </c>
      <c r="G690" s="106"/>
      <c r="H690" s="317">
        <f>'Punten per wedstrijd'!D168</f>
        <v>6792.2999999999993</v>
      </c>
      <c r="I690" s="411" t="s">
        <v>640</v>
      </c>
      <c r="J690" s="106" t="s">
        <v>2726</v>
      </c>
      <c r="K690" s="106"/>
      <c r="L690" s="317">
        <f>'Punten per wedstrijd'!D512</f>
        <v>1931.1000000000001</v>
      </c>
      <c r="M690" s="411" t="s">
        <v>640</v>
      </c>
      <c r="N690" s="106" t="s">
        <v>153</v>
      </c>
      <c r="O690" s="106"/>
      <c r="P690" s="317">
        <f>'Punten per wedstrijd'!D723</f>
        <v>498.40000000000003</v>
      </c>
      <c r="Q690" s="411" t="s">
        <v>640</v>
      </c>
      <c r="R690" s="276" t="s">
        <v>3616</v>
      </c>
      <c r="S690" s="411"/>
      <c r="T690" s="317">
        <f>'Punten per wedstrijd'!D913</f>
        <v>2052.9499999999998</v>
      </c>
      <c r="U690" s="411" t="s">
        <v>640</v>
      </c>
      <c r="V690" s="106" t="s">
        <v>2704</v>
      </c>
      <c r="W690" s="106"/>
      <c r="X690" s="317">
        <f>'Punten per wedstrijd'!D82</f>
        <v>7159.55</v>
      </c>
      <c r="Y690" s="411" t="s">
        <v>640</v>
      </c>
      <c r="Z690" s="277" t="s">
        <v>25</v>
      </c>
      <c r="AA690" s="106"/>
      <c r="AB690" s="317">
        <f>'Punten per wedstrijd'!D361</f>
        <v>1948.6999999999998</v>
      </c>
      <c r="AC690" s="411" t="s">
        <v>640</v>
      </c>
      <c r="AD690" s="276" t="s">
        <v>21</v>
      </c>
      <c r="AE690" s="106"/>
      <c r="AF690" s="317">
        <f>'Punten per wedstrijd'!D625</f>
        <v>690.10000000000014</v>
      </c>
    </row>
    <row r="691" spans="1:32" s="3" customFormat="1" ht="15.75" customHeight="1">
      <c r="A691" s="410" t="s">
        <v>641</v>
      </c>
      <c r="B691" s="106" t="s">
        <v>2711</v>
      </c>
      <c r="C691" s="106"/>
      <c r="D691" s="317">
        <f>'Punten per wedstrijd'!D1032</f>
        <v>9732.2000000000007</v>
      </c>
      <c r="E691" s="411" t="s">
        <v>641</v>
      </c>
      <c r="F691" s="276" t="s">
        <v>21</v>
      </c>
      <c r="G691" s="106"/>
      <c r="H691" s="317">
        <f>'Punten per wedstrijd'!D205</f>
        <v>6784.2000000000007</v>
      </c>
      <c r="I691" s="411" t="s">
        <v>641</v>
      </c>
      <c r="J691" s="277" t="s">
        <v>1655</v>
      </c>
      <c r="K691" s="106"/>
      <c r="L691" s="317">
        <f>'Punten per wedstrijd'!D560</f>
        <v>1930.3000000000002</v>
      </c>
      <c r="M691" s="411" t="s">
        <v>641</v>
      </c>
      <c r="N691" s="277" t="s">
        <v>1654</v>
      </c>
      <c r="O691" s="106"/>
      <c r="P691" s="317">
        <f>'Punten per wedstrijd'!D746</f>
        <v>494</v>
      </c>
      <c r="Q691" s="411" t="s">
        <v>641</v>
      </c>
      <c r="R691" s="276" t="s">
        <v>3604</v>
      </c>
      <c r="S691" s="411"/>
      <c r="T691" s="317">
        <f>'Punten per wedstrijd'!D860</f>
        <v>2052.5</v>
      </c>
      <c r="U691" s="411" t="s">
        <v>641</v>
      </c>
      <c r="V691" s="276" t="s">
        <v>3629</v>
      </c>
      <c r="W691" s="106"/>
      <c r="X691" s="317">
        <f>'Punten per wedstrijd'!D135</f>
        <v>7158.1500000000005</v>
      </c>
      <c r="Y691" s="411" t="s">
        <v>641</v>
      </c>
      <c r="Z691" s="106" t="s">
        <v>654</v>
      </c>
      <c r="AA691" s="106"/>
      <c r="AB691" s="317">
        <f>'Punten per wedstrijd'!D385</f>
        <v>1935.6999999999998</v>
      </c>
      <c r="AC691" s="411" t="s">
        <v>641</v>
      </c>
      <c r="AD691" s="277" t="s">
        <v>1</v>
      </c>
      <c r="AE691" s="106"/>
      <c r="AF691" s="317">
        <f>'Punten per wedstrijd'!D570</f>
        <v>689.19999999999993</v>
      </c>
    </row>
    <row r="692" spans="1:32" s="3" customFormat="1" ht="15.75" customHeight="1">
      <c r="A692" s="410" t="s">
        <v>642</v>
      </c>
      <c r="B692" s="277" t="s">
        <v>1661</v>
      </c>
      <c r="C692" s="106"/>
      <c r="D692" s="317">
        <f>'Punten per wedstrijd'!D1009</f>
        <v>9661.9000000000015</v>
      </c>
      <c r="E692" s="411" t="s">
        <v>642</v>
      </c>
      <c r="F692" s="106" t="s">
        <v>2210</v>
      </c>
      <c r="G692" s="106"/>
      <c r="H692" s="317">
        <f>'Punten per wedstrijd'!D184</f>
        <v>6783.45</v>
      </c>
      <c r="I692" s="411" t="s">
        <v>642</v>
      </c>
      <c r="J692" s="106" t="s">
        <v>704</v>
      </c>
      <c r="K692" s="106"/>
      <c r="L692" s="317">
        <f>'Punten per wedstrijd'!D479</f>
        <v>1910.2999999999997</v>
      </c>
      <c r="M692" s="411" t="s">
        <v>642</v>
      </c>
      <c r="N692" s="106" t="s">
        <v>2704</v>
      </c>
      <c r="O692" s="106"/>
      <c r="P692" s="317">
        <f>'Punten per wedstrijd'!D782</f>
        <v>491.40000000000003</v>
      </c>
      <c r="Q692" s="411" t="s">
        <v>642</v>
      </c>
      <c r="R692" s="106" t="s">
        <v>2718</v>
      </c>
      <c r="S692" s="411"/>
      <c r="T692" s="317">
        <f>'Punten per wedstrijd'!D910</f>
        <v>2043.75</v>
      </c>
      <c r="U692" s="411" t="s">
        <v>642</v>
      </c>
      <c r="V692" s="276" t="s">
        <v>3625</v>
      </c>
      <c r="W692" s="106"/>
      <c r="X692" s="317">
        <f>'Punten per wedstrijd'!D113</f>
        <v>7149.6500000000005</v>
      </c>
      <c r="Y692" s="411" t="s">
        <v>642</v>
      </c>
      <c r="Z692" s="277" t="s">
        <v>1657</v>
      </c>
      <c r="AA692" s="106"/>
      <c r="AB692" s="317">
        <f>'Punten per wedstrijd'!D285</f>
        <v>1919.2999999999995</v>
      </c>
      <c r="AC692" s="411" t="s">
        <v>642</v>
      </c>
      <c r="AD692" s="106" t="s">
        <v>2704</v>
      </c>
      <c r="AE692" s="106"/>
      <c r="AF692" s="317">
        <f>'Punten per wedstrijd'!D642</f>
        <v>687.80000000000018</v>
      </c>
    </row>
    <row r="693" spans="1:32" s="3" customFormat="1" ht="15.75" customHeight="1">
      <c r="A693" s="410" t="s">
        <v>644</v>
      </c>
      <c r="B693" s="106" t="s">
        <v>2699</v>
      </c>
      <c r="C693" s="106"/>
      <c r="D693" s="317">
        <f>'Punten per wedstrijd'!D999</f>
        <v>9607.15</v>
      </c>
      <c r="E693" s="411" t="s">
        <v>644</v>
      </c>
      <c r="F693" s="106" t="s">
        <v>2710</v>
      </c>
      <c r="G693" s="106"/>
      <c r="H693" s="317">
        <f>'Punten per wedstrijd'!D255</f>
        <v>6772.4000000000005</v>
      </c>
      <c r="I693" s="411" t="s">
        <v>644</v>
      </c>
      <c r="J693" s="277" t="s">
        <v>33</v>
      </c>
      <c r="K693" s="106"/>
      <c r="L693" s="317">
        <f>'Punten per wedstrijd'!D540</f>
        <v>1907.3000000000002</v>
      </c>
      <c r="M693" s="411" t="s">
        <v>644</v>
      </c>
      <c r="N693" s="277" t="s">
        <v>1749</v>
      </c>
      <c r="O693" s="106"/>
      <c r="P693" s="317">
        <f>'Punten per wedstrijd'!D807</f>
        <v>491.00000000000006</v>
      </c>
      <c r="Q693" s="411" t="s">
        <v>644</v>
      </c>
      <c r="R693" s="106" t="s">
        <v>2210</v>
      </c>
      <c r="S693" s="411"/>
      <c r="T693" s="317">
        <f>'Punten per wedstrijd'!D884</f>
        <v>2041.5</v>
      </c>
      <c r="U693" s="411" t="s">
        <v>644</v>
      </c>
      <c r="V693" s="105" t="s">
        <v>1342</v>
      </c>
      <c r="W693" s="106"/>
      <c r="X693" s="317">
        <f>'Punten per wedstrijd'!D16</f>
        <v>7101.9000000000005</v>
      </c>
      <c r="Y693" s="411" t="s">
        <v>644</v>
      </c>
      <c r="Z693" s="106" t="s">
        <v>154</v>
      </c>
      <c r="AA693" s="106"/>
      <c r="AB693" s="317">
        <f>'Punten per wedstrijd'!D375</f>
        <v>1917.4</v>
      </c>
      <c r="AC693" s="411" t="s">
        <v>644</v>
      </c>
      <c r="AD693" s="106" t="s">
        <v>2208</v>
      </c>
      <c r="AE693" s="106"/>
      <c r="AF693" s="317">
        <f>'Punten per wedstrijd'!D586</f>
        <v>687.4</v>
      </c>
    </row>
    <row r="694" spans="1:32" s="3" customFormat="1" ht="15.75" customHeight="1">
      <c r="A694" s="410" t="s">
        <v>650</v>
      </c>
      <c r="B694" s="106" t="s">
        <v>2198</v>
      </c>
      <c r="C694" s="106"/>
      <c r="D694" s="317">
        <f>'Punten per wedstrijd'!D1056</f>
        <v>9588.8000000000011</v>
      </c>
      <c r="E694" s="411" t="s">
        <v>650</v>
      </c>
      <c r="F694" s="277" t="s">
        <v>37</v>
      </c>
      <c r="G694" s="106"/>
      <c r="H694" s="317">
        <f>'Punten per wedstrijd'!D261</f>
        <v>6682.2499999999991</v>
      </c>
      <c r="I694" s="411" t="s">
        <v>650</v>
      </c>
      <c r="J694" s="106" t="s">
        <v>141</v>
      </c>
      <c r="K694" s="106"/>
      <c r="L694" s="317">
        <f>'Punten per wedstrijd'!D486</f>
        <v>1905.4</v>
      </c>
      <c r="M694" s="411" t="s">
        <v>650</v>
      </c>
      <c r="N694" s="277" t="s">
        <v>1666</v>
      </c>
      <c r="O694" s="106"/>
      <c r="P694" s="317">
        <f>'Punten per wedstrijd'!D732</f>
        <v>491</v>
      </c>
      <c r="Q694" s="411" t="s">
        <v>650</v>
      </c>
      <c r="R694" s="106" t="s">
        <v>683</v>
      </c>
      <c r="S694" s="411"/>
      <c r="T694" s="317">
        <f>'Punten per wedstrijd'!D941</f>
        <v>2038.85</v>
      </c>
      <c r="U694" s="411" t="s">
        <v>650</v>
      </c>
      <c r="V694" s="106" t="s">
        <v>2213</v>
      </c>
      <c r="W694" s="106"/>
      <c r="X694" s="317">
        <f>'Punten per wedstrijd'!D53</f>
        <v>7100.6000000000013</v>
      </c>
      <c r="Y694" s="411" t="s">
        <v>650</v>
      </c>
      <c r="Z694" s="106" t="s">
        <v>2708</v>
      </c>
      <c r="AA694" s="106"/>
      <c r="AB694" s="317">
        <f>'Punten per wedstrijd'!D316</f>
        <v>1905.7499999999998</v>
      </c>
      <c r="AC694" s="411" t="s">
        <v>650</v>
      </c>
      <c r="AD694" s="276" t="s">
        <v>143</v>
      </c>
      <c r="AE694" s="106"/>
      <c r="AF694" s="317">
        <f>'Punten per wedstrijd'!D682</f>
        <v>685.85</v>
      </c>
    </row>
    <row r="695" spans="1:32" s="3" customFormat="1" ht="15.75" customHeight="1">
      <c r="A695" s="410" t="s">
        <v>652</v>
      </c>
      <c r="B695" s="276" t="s">
        <v>3625</v>
      </c>
      <c r="C695" s="106"/>
      <c r="D695" s="317">
        <f>'Punten per wedstrijd'!D1093</f>
        <v>9518.4</v>
      </c>
      <c r="E695" s="411" t="s">
        <v>652</v>
      </c>
      <c r="F695" s="277" t="s">
        <v>1664</v>
      </c>
      <c r="G695" s="106"/>
      <c r="H695" s="317">
        <f>'Punten per wedstrijd'!D152</f>
        <v>6659.9999999999991</v>
      </c>
      <c r="I695" s="411" t="s">
        <v>652</v>
      </c>
      <c r="J695" s="106" t="s">
        <v>154</v>
      </c>
      <c r="K695" s="106"/>
      <c r="L695" s="317">
        <f>'Punten per wedstrijd'!D515</f>
        <v>1901.5000000000002</v>
      </c>
      <c r="M695" s="411" t="s">
        <v>652</v>
      </c>
      <c r="N695" s="106" t="s">
        <v>2720</v>
      </c>
      <c r="O695" s="106"/>
      <c r="P695" s="317">
        <f>'Punten per wedstrijd'!D837</f>
        <v>490.25</v>
      </c>
      <c r="Q695" s="411" t="s">
        <v>652</v>
      </c>
      <c r="R695" s="276" t="s">
        <v>3602</v>
      </c>
      <c r="S695" s="411"/>
      <c r="T695" s="317">
        <f>'Punten per wedstrijd'!D853</f>
        <v>2035.4</v>
      </c>
      <c r="U695" s="411" t="s">
        <v>652</v>
      </c>
      <c r="V695" s="106" t="s">
        <v>686</v>
      </c>
      <c r="W695" s="106"/>
      <c r="X695" s="317">
        <f>'Punten per wedstrijd'!D119</f>
        <v>7088.15</v>
      </c>
      <c r="Y695" s="411" t="s">
        <v>652</v>
      </c>
      <c r="Z695" s="106" t="s">
        <v>2700</v>
      </c>
      <c r="AA695" s="106"/>
      <c r="AB695" s="317">
        <f>'Punten per wedstrijd'!D371</f>
        <v>1899.1000000000001</v>
      </c>
      <c r="AC695" s="411" t="s">
        <v>652</v>
      </c>
      <c r="AD695" s="106" t="s">
        <v>154</v>
      </c>
      <c r="AE695" s="106"/>
      <c r="AF695" s="317">
        <f>'Punten per wedstrijd'!D655</f>
        <v>682.85000000000014</v>
      </c>
    </row>
    <row r="696" spans="1:32" s="3" customFormat="1" ht="15.75" customHeight="1">
      <c r="A696" s="410" t="s">
        <v>655</v>
      </c>
      <c r="B696" s="276" t="s">
        <v>3605</v>
      </c>
      <c r="C696" s="106"/>
      <c r="D696" s="317">
        <f>'Punten per wedstrijd'!D1005</f>
        <v>9441.6999999999989</v>
      </c>
      <c r="E696" s="411" t="s">
        <v>655</v>
      </c>
      <c r="F696" s="106" t="s">
        <v>638</v>
      </c>
      <c r="G696" s="106"/>
      <c r="H696" s="317">
        <f>'Punten per wedstrijd'!D248</f>
        <v>6635.5</v>
      </c>
      <c r="I696" s="411" t="s">
        <v>655</v>
      </c>
      <c r="J696" s="105" t="s">
        <v>1351</v>
      </c>
      <c r="K696" s="106"/>
      <c r="L696" s="317">
        <f>'Punten per wedstrijd'!D545</f>
        <v>1896.9</v>
      </c>
      <c r="M696" s="411" t="s">
        <v>655</v>
      </c>
      <c r="N696" s="276" t="s">
        <v>3615</v>
      </c>
      <c r="O696" s="106"/>
      <c r="P696" s="317">
        <f>'Punten per wedstrijd'!D769</f>
        <v>489.90000000000003</v>
      </c>
      <c r="Q696" s="411" t="s">
        <v>655</v>
      </c>
      <c r="R696" s="276" t="s">
        <v>3607</v>
      </c>
      <c r="S696" s="411"/>
      <c r="T696" s="317">
        <f>'Punten per wedstrijd'!D877</f>
        <v>2029.35</v>
      </c>
      <c r="U696" s="411" t="s">
        <v>655</v>
      </c>
      <c r="V696" s="106" t="s">
        <v>2205</v>
      </c>
      <c r="W696" s="106"/>
      <c r="X696" s="317">
        <f>'Punten per wedstrijd'!D77</f>
        <v>7036.15</v>
      </c>
      <c r="Y696" s="411" t="s">
        <v>655</v>
      </c>
      <c r="Z696" s="276" t="s">
        <v>3610</v>
      </c>
      <c r="AA696" s="106"/>
      <c r="AB696" s="317">
        <f>'Punten per wedstrijd'!D328</f>
        <v>1898.4999999999998</v>
      </c>
      <c r="AC696" s="411" t="s">
        <v>655</v>
      </c>
      <c r="AD696" s="276" t="s">
        <v>3620</v>
      </c>
      <c r="AE696" s="106"/>
      <c r="AF696" s="317">
        <f>'Punten per wedstrijd'!D647</f>
        <v>680.4</v>
      </c>
    </row>
    <row r="697" spans="1:32" s="3" customFormat="1" ht="15.75" customHeight="1">
      <c r="A697" s="410" t="s">
        <v>656</v>
      </c>
      <c r="B697" s="277" t="s">
        <v>1668</v>
      </c>
      <c r="C697" s="106"/>
      <c r="D697" s="317">
        <f>'Punten per wedstrijd'!D1052</f>
        <v>9439.0999999999985</v>
      </c>
      <c r="E697" s="411" t="s">
        <v>656</v>
      </c>
      <c r="F697" s="277" t="s">
        <v>1653</v>
      </c>
      <c r="G697" s="106"/>
      <c r="H697" s="317">
        <f>'Punten per wedstrijd'!D161</f>
        <v>6602.6</v>
      </c>
      <c r="I697" s="411" t="s">
        <v>656</v>
      </c>
      <c r="J697" s="106" t="s">
        <v>2700</v>
      </c>
      <c r="K697" s="106"/>
      <c r="L697" s="317">
        <f>'Punten per wedstrijd'!D511</f>
        <v>1891.2000000000003</v>
      </c>
      <c r="M697" s="411" t="s">
        <v>656</v>
      </c>
      <c r="N697" s="106" t="s">
        <v>2703</v>
      </c>
      <c r="O697" s="106"/>
      <c r="P697" s="317">
        <f>'Punten per wedstrijd'!D754</f>
        <v>489.10000000000014</v>
      </c>
      <c r="Q697" s="411" t="s">
        <v>656</v>
      </c>
      <c r="R697" s="106" t="s">
        <v>2819</v>
      </c>
      <c r="S697" s="411"/>
      <c r="T697" s="317">
        <f>'Punten per wedstrijd'!D951</f>
        <v>2027.8000000000002</v>
      </c>
      <c r="U697" s="411" t="s">
        <v>656</v>
      </c>
      <c r="V697" s="106" t="s">
        <v>2196</v>
      </c>
      <c r="W697" s="106"/>
      <c r="X697" s="317">
        <f>'Punten per wedstrijd'!D56</f>
        <v>7034.65</v>
      </c>
      <c r="Y697" s="411" t="s">
        <v>656</v>
      </c>
      <c r="Z697" s="106" t="s">
        <v>669</v>
      </c>
      <c r="AA697" s="106"/>
      <c r="AB697" s="317">
        <f>'Punten per wedstrijd'!D377</f>
        <v>1842.6000000000001</v>
      </c>
      <c r="AC697" s="411" t="s">
        <v>656</v>
      </c>
      <c r="AD697" s="277" t="s">
        <v>1654</v>
      </c>
      <c r="AE697" s="106"/>
      <c r="AF697" s="317">
        <f>'Punten per wedstrijd'!D606</f>
        <v>679.49999999999989</v>
      </c>
    </row>
    <row r="698" spans="1:32" s="3" customFormat="1" ht="15.75" customHeight="1">
      <c r="A698" s="410" t="s">
        <v>659</v>
      </c>
      <c r="B698" s="106" t="s">
        <v>154</v>
      </c>
      <c r="C698" s="106"/>
      <c r="D698" s="317">
        <f>'Punten per wedstrijd'!D1075</f>
        <v>9434.2000000000007</v>
      </c>
      <c r="E698" s="411" t="s">
        <v>659</v>
      </c>
      <c r="F698" s="277" t="s">
        <v>1649</v>
      </c>
      <c r="G698" s="106"/>
      <c r="H698" s="317">
        <f>'Punten per wedstrijd'!D249</f>
        <v>6565.1499999999987</v>
      </c>
      <c r="I698" s="411" t="s">
        <v>659</v>
      </c>
      <c r="J698" s="106" t="s">
        <v>2709</v>
      </c>
      <c r="K698" s="106"/>
      <c r="L698" s="317">
        <f>'Punten per wedstrijd'!D434</f>
        <v>1878.6999999999994</v>
      </c>
      <c r="M698" s="411" t="s">
        <v>659</v>
      </c>
      <c r="N698" s="105" t="s">
        <v>1349</v>
      </c>
      <c r="O698" s="106"/>
      <c r="P698" s="317">
        <f>'Punten per wedstrijd'!D800</f>
        <v>488.79999999999995</v>
      </c>
      <c r="Q698" s="411" t="s">
        <v>659</v>
      </c>
      <c r="R698" s="277" t="s">
        <v>1671</v>
      </c>
      <c r="S698" s="411"/>
      <c r="T698" s="317">
        <f>'Punten per wedstrijd'!D969</f>
        <v>2025.65</v>
      </c>
      <c r="U698" s="411" t="s">
        <v>659</v>
      </c>
      <c r="V698" s="106" t="s">
        <v>687</v>
      </c>
      <c r="W698" s="106"/>
      <c r="X698" s="317">
        <f>'Punten per wedstrijd'!D38</f>
        <v>7010.7</v>
      </c>
      <c r="Y698" s="411" t="s">
        <v>659</v>
      </c>
      <c r="Z698" s="106" t="s">
        <v>2208</v>
      </c>
      <c r="AA698" s="106"/>
      <c r="AB698" s="317">
        <f>'Punten per wedstrijd'!D306</f>
        <v>1842.4</v>
      </c>
      <c r="AC698" s="411" t="s">
        <v>659</v>
      </c>
      <c r="AD698" s="106" t="s">
        <v>669</v>
      </c>
      <c r="AE698" s="106"/>
      <c r="AF698" s="317">
        <f>'Punten per wedstrijd'!D657</f>
        <v>679.39999999999986</v>
      </c>
    </row>
    <row r="699" spans="1:32" s="3" customFormat="1" ht="15.75" customHeight="1">
      <c r="A699" s="410" t="s">
        <v>661</v>
      </c>
      <c r="B699" s="276" t="s">
        <v>3610</v>
      </c>
      <c r="C699" s="106"/>
      <c r="D699" s="317">
        <f>'Punten per wedstrijd'!D1028</f>
        <v>9428.5999999999985</v>
      </c>
      <c r="E699" s="411" t="s">
        <v>661</v>
      </c>
      <c r="F699" s="106" t="s">
        <v>682</v>
      </c>
      <c r="G699" s="106"/>
      <c r="H699" s="317">
        <f>'Punten per wedstrijd'!D230</f>
        <v>6511.7</v>
      </c>
      <c r="I699" s="411" t="s">
        <v>661</v>
      </c>
      <c r="J699" s="276" t="s">
        <v>3636</v>
      </c>
      <c r="K699" s="106"/>
      <c r="L699" s="317">
        <f>'Punten per wedstrijd'!D460</f>
        <v>1878.1000000000001</v>
      </c>
      <c r="M699" s="411" t="s">
        <v>661</v>
      </c>
      <c r="N699" s="106" t="s">
        <v>2211</v>
      </c>
      <c r="O699" s="106"/>
      <c r="P699" s="317">
        <f>'Punten per wedstrijd'!D832</f>
        <v>486</v>
      </c>
      <c r="Q699" s="411" t="s">
        <v>661</v>
      </c>
      <c r="R699" s="276" t="s">
        <v>3627</v>
      </c>
      <c r="S699" s="411"/>
      <c r="T699" s="317">
        <f>'Punten per wedstrijd'!D963</f>
        <v>2013.5</v>
      </c>
      <c r="U699" s="411" t="s">
        <v>661</v>
      </c>
      <c r="V699" s="106" t="s">
        <v>180</v>
      </c>
      <c r="W699" s="106"/>
      <c r="X699" s="317">
        <f>'Punten per wedstrijd'!D130</f>
        <v>6987.9499999999989</v>
      </c>
      <c r="Y699" s="411" t="s">
        <v>661</v>
      </c>
      <c r="Z699" s="277" t="s">
        <v>11</v>
      </c>
      <c r="AA699" s="106"/>
      <c r="AB699" s="317">
        <f>'Punten per wedstrijd'!D310</f>
        <v>1831.7000000000003</v>
      </c>
      <c r="AC699" s="411" t="s">
        <v>661</v>
      </c>
      <c r="AD699" s="276" t="s">
        <v>3636</v>
      </c>
      <c r="AE699" s="106"/>
      <c r="AF699" s="317">
        <f>'Punten per wedstrijd'!D600</f>
        <v>678.30000000000007</v>
      </c>
    </row>
    <row r="700" spans="1:32" s="3" customFormat="1" ht="15.75" customHeight="1">
      <c r="A700" s="410" t="s">
        <v>666</v>
      </c>
      <c r="B700" s="106" t="s">
        <v>2194</v>
      </c>
      <c r="C700" s="106"/>
      <c r="D700" s="317">
        <f>'Punten per wedstrijd'!D1068</f>
        <v>9422.3000000000011</v>
      </c>
      <c r="E700" s="411" t="s">
        <v>666</v>
      </c>
      <c r="F700" s="106" t="s">
        <v>2703</v>
      </c>
      <c r="G700" s="106"/>
      <c r="H700" s="317">
        <f>'Punten per wedstrijd'!D194</f>
        <v>6498.7</v>
      </c>
      <c r="I700" s="411" t="s">
        <v>666</v>
      </c>
      <c r="J700" s="106" t="s">
        <v>683</v>
      </c>
      <c r="K700" s="106"/>
      <c r="L700" s="317">
        <f>'Punten per wedstrijd'!D521</f>
        <v>1865.7999999999997</v>
      </c>
      <c r="M700" s="411" t="s">
        <v>666</v>
      </c>
      <c r="N700" s="106" t="s">
        <v>2712</v>
      </c>
      <c r="O700" s="106"/>
      <c r="P700" s="317">
        <f>'Punten per wedstrijd'!D728</f>
        <v>485.69999999999993</v>
      </c>
      <c r="Q700" s="411" t="s">
        <v>666</v>
      </c>
      <c r="R700" s="106" t="s">
        <v>686</v>
      </c>
      <c r="S700" s="411"/>
      <c r="T700" s="317">
        <f>'Punten per wedstrijd'!D959</f>
        <v>2009.85</v>
      </c>
      <c r="U700" s="411" t="s">
        <v>666</v>
      </c>
      <c r="V700" s="105" t="s">
        <v>1337</v>
      </c>
      <c r="W700" s="106"/>
      <c r="X700" s="317">
        <f>'Punten per wedstrijd'!D8</f>
        <v>6968.7999999999993</v>
      </c>
      <c r="Y700" s="411" t="s">
        <v>666</v>
      </c>
      <c r="Z700" s="106" t="s">
        <v>2710</v>
      </c>
      <c r="AA700" s="106"/>
      <c r="AB700" s="317">
        <f>'Punten per wedstrijd'!D395</f>
        <v>1830.6000000000001</v>
      </c>
      <c r="AC700" s="411" t="s">
        <v>666</v>
      </c>
      <c r="AD700" s="106" t="s">
        <v>633</v>
      </c>
      <c r="AE700" s="106"/>
      <c r="AF700" s="317">
        <f>'Punten per wedstrijd'!D594</f>
        <v>673.55</v>
      </c>
    </row>
    <row r="701" spans="1:32" s="3" customFormat="1" ht="15.75" customHeight="1">
      <c r="A701" s="410" t="s">
        <v>670</v>
      </c>
      <c r="B701" s="106" t="s">
        <v>638</v>
      </c>
      <c r="C701" s="106"/>
      <c r="D701" s="317">
        <f>'Punten per wedstrijd'!D1088</f>
        <v>9401</v>
      </c>
      <c r="E701" s="411" t="s">
        <v>670</v>
      </c>
      <c r="F701" s="277" t="s">
        <v>15</v>
      </c>
      <c r="G701" s="106"/>
      <c r="H701" s="317">
        <f>'Punten per wedstrijd'!D181</f>
        <v>6482.8000000000011</v>
      </c>
      <c r="I701" s="411" t="s">
        <v>670</v>
      </c>
      <c r="J701" s="276" t="s">
        <v>143</v>
      </c>
      <c r="K701" s="106"/>
      <c r="L701" s="317">
        <f>'Punten per wedstrijd'!D542</f>
        <v>1852.9499999999996</v>
      </c>
      <c r="M701" s="411" t="s">
        <v>670</v>
      </c>
      <c r="N701" s="106" t="s">
        <v>2196</v>
      </c>
      <c r="O701" s="106"/>
      <c r="P701" s="317">
        <f>'Punten per wedstrijd'!D756</f>
        <v>485.59999999999991</v>
      </c>
      <c r="Q701" s="411" t="s">
        <v>670</v>
      </c>
      <c r="R701" s="106" t="s">
        <v>682</v>
      </c>
      <c r="S701" s="411"/>
      <c r="T701" s="317">
        <f>'Punten per wedstrijd'!D930</f>
        <v>1998.8999999999999</v>
      </c>
      <c r="U701" s="411" t="s">
        <v>670</v>
      </c>
      <c r="V701" s="276" t="s">
        <v>3605</v>
      </c>
      <c r="W701" s="106"/>
      <c r="X701" s="317">
        <f>'Punten per wedstrijd'!D25</f>
        <v>6950.0500000000011</v>
      </c>
      <c r="Y701" s="411" t="s">
        <v>670</v>
      </c>
      <c r="Z701" s="106" t="s">
        <v>638</v>
      </c>
      <c r="AA701" s="106"/>
      <c r="AB701" s="317">
        <f>'Punten per wedstrijd'!D388</f>
        <v>1825.9000000000003</v>
      </c>
      <c r="AC701" s="411" t="s">
        <v>670</v>
      </c>
      <c r="AD701" s="106" t="s">
        <v>638</v>
      </c>
      <c r="AE701" s="106"/>
      <c r="AF701" s="317">
        <f>'Punten per wedstrijd'!D668</f>
        <v>671.3</v>
      </c>
    </row>
    <row r="702" spans="1:32" s="3" customFormat="1" ht="15.75" customHeight="1">
      <c r="A702" s="410" t="s">
        <v>671</v>
      </c>
      <c r="B702" s="106" t="s">
        <v>2702</v>
      </c>
      <c r="C702" s="106"/>
      <c r="D702" s="317">
        <f>'Punten per wedstrijd'!D1111</f>
        <v>9395.7000000000007</v>
      </c>
      <c r="E702" s="411" t="s">
        <v>671</v>
      </c>
      <c r="F702" s="106" t="s">
        <v>2704</v>
      </c>
      <c r="G702" s="106"/>
      <c r="H702" s="317">
        <f>'Punten per wedstrijd'!D222</f>
        <v>6448.1000000000013</v>
      </c>
      <c r="I702" s="411" t="s">
        <v>671</v>
      </c>
      <c r="J702" s="276" t="s">
        <v>3622</v>
      </c>
      <c r="K702" s="106"/>
      <c r="L702" s="317">
        <f>'Punten per wedstrijd'!D514</f>
        <v>1847.7499999999998</v>
      </c>
      <c r="M702" s="411" t="s">
        <v>671</v>
      </c>
      <c r="N702" s="106" t="s">
        <v>654</v>
      </c>
      <c r="O702" s="106"/>
      <c r="P702" s="317">
        <f>'Punten per wedstrijd'!D805</f>
        <v>482.09999999999997</v>
      </c>
      <c r="Q702" s="411" t="s">
        <v>671</v>
      </c>
      <c r="R702" s="106" t="s">
        <v>2714</v>
      </c>
      <c r="S702" s="411"/>
      <c r="T702" s="317">
        <f>'Punten per wedstrijd'!D966</f>
        <v>1997.4</v>
      </c>
      <c r="U702" s="411" t="s">
        <v>671</v>
      </c>
      <c r="V702" s="106" t="s">
        <v>667</v>
      </c>
      <c r="W702" s="106"/>
      <c r="X702" s="317">
        <f>'Punten per wedstrijd'!D75</f>
        <v>6938.55</v>
      </c>
      <c r="Y702" s="411" t="s">
        <v>671</v>
      </c>
      <c r="Z702" s="276" t="s">
        <v>3612</v>
      </c>
      <c r="AA702" s="106"/>
      <c r="AB702" s="317">
        <f>'Punten per wedstrijd'!D335</f>
        <v>1824</v>
      </c>
      <c r="AC702" s="411" t="s">
        <v>671</v>
      </c>
      <c r="AD702" s="105" t="s">
        <v>1344</v>
      </c>
      <c r="AE702" s="106"/>
      <c r="AF702" s="317">
        <f>'Punten per wedstrijd'!D593</f>
        <v>665.99999999999989</v>
      </c>
    </row>
    <row r="703" spans="1:32" s="3" customFormat="1" ht="15.75" customHeight="1">
      <c r="A703" s="410" t="s">
        <v>672</v>
      </c>
      <c r="B703" s="276" t="s">
        <v>3613</v>
      </c>
      <c r="C703" s="106"/>
      <c r="D703" s="317">
        <f>'Punten per wedstrijd'!D1037</f>
        <v>9369.8000000000011</v>
      </c>
      <c r="E703" s="411" t="s">
        <v>672</v>
      </c>
      <c r="F703" s="105" t="s">
        <v>1349</v>
      </c>
      <c r="G703" s="106"/>
      <c r="H703" s="317">
        <f>'Punten per wedstrijd'!D240</f>
        <v>6392.8000000000011</v>
      </c>
      <c r="I703" s="411" t="s">
        <v>672</v>
      </c>
      <c r="J703" s="277" t="s">
        <v>1653</v>
      </c>
      <c r="K703" s="106"/>
      <c r="L703" s="317">
        <f>'Punten per wedstrijd'!D441</f>
        <v>1846.1000000000001</v>
      </c>
      <c r="M703" s="411" t="s">
        <v>672</v>
      </c>
      <c r="N703" s="277" t="s">
        <v>33</v>
      </c>
      <c r="O703" s="106"/>
      <c r="P703" s="317">
        <f>'Punten per wedstrijd'!D820</f>
        <v>481.70000000000005</v>
      </c>
      <c r="Q703" s="411" t="s">
        <v>672</v>
      </c>
      <c r="R703" s="276" t="s">
        <v>3623</v>
      </c>
      <c r="S703" s="411"/>
      <c r="T703" s="317">
        <f>'Punten per wedstrijd'!D943</f>
        <v>1996.1</v>
      </c>
      <c r="U703" s="411" t="s">
        <v>672</v>
      </c>
      <c r="V703" s="276" t="s">
        <v>3602</v>
      </c>
      <c r="W703" s="106"/>
      <c r="X703" s="317">
        <f>'Punten per wedstrijd'!D13</f>
        <v>6935.2000000000007</v>
      </c>
      <c r="Y703" s="411" t="s">
        <v>672</v>
      </c>
      <c r="Z703" s="276" t="s">
        <v>21</v>
      </c>
      <c r="AA703" s="106"/>
      <c r="AB703" s="317">
        <f>'Punten per wedstrijd'!D345</f>
        <v>1818.6</v>
      </c>
      <c r="AC703" s="411" t="s">
        <v>672</v>
      </c>
      <c r="AD703" s="106" t="s">
        <v>654</v>
      </c>
      <c r="AE703" s="106"/>
      <c r="AF703" s="317">
        <f>'Punten per wedstrijd'!D665</f>
        <v>659.10000000000014</v>
      </c>
    </row>
    <row r="704" spans="1:32" s="3" customFormat="1" ht="15.75" customHeight="1">
      <c r="A704" s="410" t="s">
        <v>677</v>
      </c>
      <c r="B704" s="105" t="s">
        <v>1345</v>
      </c>
      <c r="C704" s="106"/>
      <c r="D704" s="317">
        <f>'Punten per wedstrijd'!D1064</f>
        <v>9349.1</v>
      </c>
      <c r="E704" s="411" t="s">
        <v>677</v>
      </c>
      <c r="F704" s="277" t="s">
        <v>33</v>
      </c>
      <c r="G704" s="106"/>
      <c r="H704" s="317">
        <f>'Punten per wedstrijd'!D260</f>
        <v>6374.0999999999995</v>
      </c>
      <c r="I704" s="411" t="s">
        <v>677</v>
      </c>
      <c r="J704" s="106" t="s">
        <v>2705</v>
      </c>
      <c r="K704" s="106"/>
      <c r="L704" s="317">
        <f>'Punten per wedstrijd'!D505</f>
        <v>1830.3</v>
      </c>
      <c r="M704" s="411" t="s">
        <v>677</v>
      </c>
      <c r="N704" s="277" t="s">
        <v>1661</v>
      </c>
      <c r="O704" s="106"/>
      <c r="P704" s="317">
        <f>'Punten per wedstrijd'!D729</f>
        <v>479.25</v>
      </c>
      <c r="Q704" s="411" t="s">
        <v>677</v>
      </c>
      <c r="R704" s="106" t="s">
        <v>2725</v>
      </c>
      <c r="S704" s="411"/>
      <c r="T704" s="317">
        <f>'Punten per wedstrijd'!D898</f>
        <v>1993.6999999999998</v>
      </c>
      <c r="U704" s="411" t="s">
        <v>677</v>
      </c>
      <c r="V704" s="106" t="s">
        <v>2711</v>
      </c>
      <c r="W704" s="106"/>
      <c r="X704" s="317">
        <f>'Punten per wedstrijd'!D52</f>
        <v>6926.2999999999984</v>
      </c>
      <c r="Y704" s="411" t="s">
        <v>677</v>
      </c>
      <c r="Z704" s="106" t="s">
        <v>3618</v>
      </c>
      <c r="AA704" s="106"/>
      <c r="AB704" s="317">
        <f>'Punten per wedstrijd'!D359</f>
        <v>1807.6000000000004</v>
      </c>
      <c r="AC704" s="411" t="s">
        <v>677</v>
      </c>
      <c r="AD704" s="276" t="s">
        <v>3615</v>
      </c>
      <c r="AE704" s="106"/>
      <c r="AF704" s="317">
        <f>'Punten per wedstrijd'!D629</f>
        <v>659.1</v>
      </c>
    </row>
    <row r="705" spans="1:32" s="3" customFormat="1" ht="15.75" customHeight="1">
      <c r="A705" s="410" t="s">
        <v>685</v>
      </c>
      <c r="B705" s="106" t="s">
        <v>2213</v>
      </c>
      <c r="C705" s="106"/>
      <c r="D705" s="317">
        <f>'Punten per wedstrijd'!D1033</f>
        <v>9348.7999999999993</v>
      </c>
      <c r="E705" s="411" t="s">
        <v>685</v>
      </c>
      <c r="F705" s="277" t="s">
        <v>1654</v>
      </c>
      <c r="G705" s="106"/>
      <c r="H705" s="317">
        <f>'Punten per wedstrijd'!D186</f>
        <v>6307.2</v>
      </c>
      <c r="I705" s="411" t="s">
        <v>685</v>
      </c>
      <c r="J705" s="106" t="s">
        <v>3618</v>
      </c>
      <c r="K705" s="106"/>
      <c r="L705" s="317">
        <f>'Punten per wedstrijd'!D499</f>
        <v>1828.8999999999999</v>
      </c>
      <c r="M705" s="411" t="s">
        <v>685</v>
      </c>
      <c r="N705" s="277" t="s">
        <v>31</v>
      </c>
      <c r="O705" s="106"/>
      <c r="P705" s="317">
        <f>'Punten per wedstrijd'!D814</f>
        <v>475.4</v>
      </c>
      <c r="Q705" s="411" t="s">
        <v>685</v>
      </c>
      <c r="R705" s="106" t="s">
        <v>2206</v>
      </c>
      <c r="S705" s="411"/>
      <c r="T705" s="317">
        <f>'Punten per wedstrijd'!D936</f>
        <v>1989.6999999999998</v>
      </c>
      <c r="U705" s="411" t="s">
        <v>685</v>
      </c>
      <c r="V705" s="106" t="s">
        <v>2717</v>
      </c>
      <c r="W705" s="106"/>
      <c r="X705" s="317">
        <f>'Punten per wedstrijd'!D42</f>
        <v>6909.7500000000009</v>
      </c>
      <c r="Y705" s="411" t="s">
        <v>685</v>
      </c>
      <c r="Z705" s="276" t="s">
        <v>3606</v>
      </c>
      <c r="AA705" s="106"/>
      <c r="AB705" s="317">
        <f>'Punten per wedstrijd'!D307</f>
        <v>1803.0000000000002</v>
      </c>
      <c r="AC705" s="411" t="s">
        <v>685</v>
      </c>
      <c r="AD705" s="276" t="s">
        <v>3626</v>
      </c>
      <c r="AE705" s="106"/>
      <c r="AF705" s="317">
        <f>'Punten per wedstrijd'!D677</f>
        <v>654.79999999999995</v>
      </c>
    </row>
    <row r="706" spans="1:32" s="3" customFormat="1" ht="15.75" customHeight="1">
      <c r="A706" s="410" t="s">
        <v>689</v>
      </c>
      <c r="B706" s="276" t="s">
        <v>3615</v>
      </c>
      <c r="C706" s="106"/>
      <c r="D706" s="317">
        <f>'Punten per wedstrijd'!D1049</f>
        <v>9312.2000000000007</v>
      </c>
      <c r="E706" s="411" t="s">
        <v>689</v>
      </c>
      <c r="F706" s="106" t="s">
        <v>658</v>
      </c>
      <c r="G706" s="106"/>
      <c r="H706" s="317">
        <f>'Punten per wedstrijd'!D279</f>
        <v>6293.2</v>
      </c>
      <c r="I706" s="411" t="s">
        <v>689</v>
      </c>
      <c r="J706" s="105" t="s">
        <v>1344</v>
      </c>
      <c r="K706" s="106"/>
      <c r="L706" s="317">
        <f>'Punten per wedstrijd'!D453</f>
        <v>1825</v>
      </c>
      <c r="M706" s="411" t="s">
        <v>689</v>
      </c>
      <c r="N706" s="276" t="s">
        <v>3605</v>
      </c>
      <c r="O706" s="106"/>
      <c r="P706" s="317">
        <f>'Punten per wedstrijd'!D725</f>
        <v>475.3</v>
      </c>
      <c r="Q706" s="411" t="s">
        <v>689</v>
      </c>
      <c r="R706" s="277" t="s">
        <v>1657</v>
      </c>
      <c r="S706" s="411"/>
      <c r="T706" s="317">
        <f>'Punten per wedstrijd'!D845</f>
        <v>1987.6</v>
      </c>
      <c r="U706" s="411" t="s">
        <v>689</v>
      </c>
      <c r="V706" s="106" t="s">
        <v>638</v>
      </c>
      <c r="W706" s="106"/>
      <c r="X706" s="317">
        <f>'Punten per wedstrijd'!D108</f>
        <v>6901.3</v>
      </c>
      <c r="Y706" s="411" t="s">
        <v>689</v>
      </c>
      <c r="Z706" s="276" t="s">
        <v>3619</v>
      </c>
      <c r="AA706" s="106"/>
      <c r="AB706" s="317">
        <f>'Punten per wedstrijd'!D366</f>
        <v>1788.5</v>
      </c>
      <c r="AC706" s="411" t="s">
        <v>689</v>
      </c>
      <c r="AD706" s="106" t="s">
        <v>700</v>
      </c>
      <c r="AE706" s="106"/>
      <c r="AF706" s="317">
        <f>'Punten per wedstrijd'!D624</f>
        <v>644.70000000000005</v>
      </c>
    </row>
    <row r="707" spans="1:32" s="3" customFormat="1" ht="15.75" customHeight="1">
      <c r="A707" s="410" t="s">
        <v>690</v>
      </c>
      <c r="B707" s="276" t="s">
        <v>3601</v>
      </c>
      <c r="C707" s="106"/>
      <c r="D707" s="317">
        <f>'Punten per wedstrijd'!D987</f>
        <v>9286.6</v>
      </c>
      <c r="E707" s="411" t="s">
        <v>690</v>
      </c>
      <c r="F707" s="276" t="s">
        <v>3610</v>
      </c>
      <c r="G707" s="106"/>
      <c r="H707" s="317">
        <f>'Punten per wedstrijd'!D188</f>
        <v>6264.5999999999995</v>
      </c>
      <c r="I707" s="411" t="s">
        <v>690</v>
      </c>
      <c r="J707" s="106" t="s">
        <v>2704</v>
      </c>
      <c r="K707" s="106"/>
      <c r="L707" s="317">
        <f>'Punten per wedstrijd'!D502</f>
        <v>1824.8999999999996</v>
      </c>
      <c r="M707" s="411" t="s">
        <v>690</v>
      </c>
      <c r="N707" s="277" t="s">
        <v>1668</v>
      </c>
      <c r="O707" s="106"/>
      <c r="P707" s="317">
        <f>'Punten per wedstrijd'!D772</f>
        <v>470.29999999999995</v>
      </c>
      <c r="Q707" s="411" t="s">
        <v>690</v>
      </c>
      <c r="R707" s="276" t="s">
        <v>3629</v>
      </c>
      <c r="S707" s="411"/>
      <c r="T707" s="317">
        <f>'Punten per wedstrijd'!D975</f>
        <v>1985.1</v>
      </c>
      <c r="U707" s="411" t="s">
        <v>690</v>
      </c>
      <c r="V707" s="106" t="s">
        <v>2705</v>
      </c>
      <c r="W707" s="106"/>
      <c r="X707" s="317">
        <f>'Punten per wedstrijd'!D85</f>
        <v>6882.05</v>
      </c>
      <c r="Y707" s="411" t="s">
        <v>690</v>
      </c>
      <c r="Z707" s="276" t="s">
        <v>3620</v>
      </c>
      <c r="AA707" s="106"/>
      <c r="AB707" s="317">
        <f>'Punten per wedstrijd'!D367</f>
        <v>1784.8</v>
      </c>
      <c r="AC707" s="411" t="s">
        <v>690</v>
      </c>
      <c r="AD707" s="106" t="s">
        <v>2724</v>
      </c>
      <c r="AE707" s="106"/>
      <c r="AF707" s="317">
        <f>'Punten per wedstrijd'!D620</f>
        <v>636.4</v>
      </c>
    </row>
    <row r="708" spans="1:32" s="3" customFormat="1" ht="15.75" customHeight="1">
      <c r="A708" s="410" t="s">
        <v>691</v>
      </c>
      <c r="B708" s="277" t="s">
        <v>37</v>
      </c>
      <c r="C708" s="106"/>
      <c r="D708" s="317">
        <f>'Punten per wedstrijd'!D1101</f>
        <v>9278.0499999999993</v>
      </c>
      <c r="E708" s="411" t="s">
        <v>691</v>
      </c>
      <c r="F708" s="106" t="s">
        <v>2701</v>
      </c>
      <c r="G708" s="106"/>
      <c r="H708" s="317">
        <f>'Punten per wedstrijd'!D278</f>
        <v>6262.6000000000013</v>
      </c>
      <c r="I708" s="411" t="s">
        <v>691</v>
      </c>
      <c r="J708" s="106" t="s">
        <v>2722</v>
      </c>
      <c r="K708" s="106"/>
      <c r="L708" s="317">
        <f>'Punten per wedstrijd'!D556</f>
        <v>1808.4999999999998</v>
      </c>
      <c r="M708" s="411" t="s">
        <v>691</v>
      </c>
      <c r="N708" s="106" t="s">
        <v>687</v>
      </c>
      <c r="O708" s="106"/>
      <c r="P708" s="317">
        <f>'Punten per wedstrijd'!D738</f>
        <v>470</v>
      </c>
      <c r="Q708" s="411" t="s">
        <v>691</v>
      </c>
      <c r="R708" s="277" t="s">
        <v>1656</v>
      </c>
      <c r="S708" s="411"/>
      <c r="T708" s="317">
        <f>'Punten per wedstrijd'!D851</f>
        <v>1984</v>
      </c>
      <c r="U708" s="411" t="s">
        <v>691</v>
      </c>
      <c r="V708" s="276" t="s">
        <v>21</v>
      </c>
      <c r="W708" s="106"/>
      <c r="X708" s="317">
        <f>'Punten per wedstrijd'!D65</f>
        <v>6874.9</v>
      </c>
      <c r="Y708" s="411" t="s">
        <v>691</v>
      </c>
      <c r="Z708" s="277" t="s">
        <v>1664</v>
      </c>
      <c r="AA708" s="106"/>
      <c r="AB708" s="317">
        <f>'Punten per wedstrijd'!D292</f>
        <v>1781.2000000000003</v>
      </c>
      <c r="AC708" s="411" t="s">
        <v>691</v>
      </c>
      <c r="AD708" s="105" t="s">
        <v>1351</v>
      </c>
      <c r="AE708" s="106"/>
      <c r="AF708" s="317">
        <f>'Punten per wedstrijd'!D685</f>
        <v>634.30000000000018</v>
      </c>
    </row>
    <row r="709" spans="1:32" s="3" customFormat="1" ht="15.75" customHeight="1">
      <c r="A709" s="410" t="s">
        <v>697</v>
      </c>
      <c r="B709" s="106" t="s">
        <v>3603</v>
      </c>
      <c r="C709" s="106"/>
      <c r="D709" s="317">
        <f>'Punten per wedstrijd'!D995</f>
        <v>9262.1000000000022</v>
      </c>
      <c r="E709" s="411" t="s">
        <v>697</v>
      </c>
      <c r="F709" s="276" t="s">
        <v>143</v>
      </c>
      <c r="G709" s="106"/>
      <c r="H709" s="317">
        <f>'Punten per wedstrijd'!D262</f>
        <v>6246.55</v>
      </c>
      <c r="I709" s="411" t="s">
        <v>697</v>
      </c>
      <c r="J709" s="106" t="s">
        <v>2699</v>
      </c>
      <c r="K709" s="106"/>
      <c r="L709" s="317">
        <f>'Punten per wedstrijd'!D439</f>
        <v>1784.9</v>
      </c>
      <c r="M709" s="411" t="s">
        <v>697</v>
      </c>
      <c r="N709" s="106" t="s">
        <v>2714</v>
      </c>
      <c r="O709" s="106"/>
      <c r="P709" s="317">
        <f>'Punten per wedstrijd'!D826</f>
        <v>469</v>
      </c>
      <c r="Q709" s="411" t="s">
        <v>697</v>
      </c>
      <c r="R709" s="106" t="s">
        <v>651</v>
      </c>
      <c r="S709" s="411"/>
      <c r="T709" s="317">
        <f>'Punten per wedstrijd'!D929</f>
        <v>1974.2</v>
      </c>
      <c r="U709" s="411" t="s">
        <v>697</v>
      </c>
      <c r="V709" s="106" t="s">
        <v>2725</v>
      </c>
      <c r="W709" s="106"/>
      <c r="X709" s="317">
        <f>'Punten per wedstrijd'!D58</f>
        <v>6864.0000000000009</v>
      </c>
      <c r="Y709" s="411" t="s">
        <v>697</v>
      </c>
      <c r="Z709" s="105" t="s">
        <v>1337</v>
      </c>
      <c r="AA709" s="106"/>
      <c r="AB709" s="317">
        <f>'Punten per wedstrijd'!D288</f>
        <v>1771.8</v>
      </c>
      <c r="AC709" s="411" t="s">
        <v>697</v>
      </c>
      <c r="AD709" s="106" t="s">
        <v>2718</v>
      </c>
      <c r="AE709" s="106"/>
      <c r="AF709" s="317">
        <f>'Punten per wedstrijd'!D630</f>
        <v>633.59999999999991</v>
      </c>
    </row>
    <row r="710" spans="1:32" s="3" customFormat="1" ht="15.75" customHeight="1">
      <c r="A710" s="410" t="s">
        <v>698</v>
      </c>
      <c r="B710" s="276" t="s">
        <v>3620</v>
      </c>
      <c r="C710" s="106"/>
      <c r="D710" s="317">
        <f>'Punten per wedstrijd'!D1067</f>
        <v>9244.6000000000022</v>
      </c>
      <c r="E710" s="411" t="s">
        <v>698</v>
      </c>
      <c r="F710" s="276" t="s">
        <v>3626</v>
      </c>
      <c r="G710" s="106"/>
      <c r="H710" s="317">
        <f>'Punten per wedstrijd'!D257</f>
        <v>6214.9</v>
      </c>
      <c r="I710" s="411" t="s">
        <v>698</v>
      </c>
      <c r="J710" s="106" t="s">
        <v>153</v>
      </c>
      <c r="K710" s="106"/>
      <c r="L710" s="317">
        <f>'Punten per wedstrijd'!D443</f>
        <v>1783.6999999999998</v>
      </c>
      <c r="M710" s="411" t="s">
        <v>698</v>
      </c>
      <c r="N710" s="276" t="s">
        <v>3607</v>
      </c>
      <c r="O710" s="106"/>
      <c r="P710" s="317">
        <f>'Punten per wedstrijd'!D737</f>
        <v>468.15000000000003</v>
      </c>
      <c r="Q710" s="411" t="s">
        <v>698</v>
      </c>
      <c r="R710" s="277" t="s">
        <v>37</v>
      </c>
      <c r="S710" s="411"/>
      <c r="T710" s="317">
        <f>'Punten per wedstrijd'!D961</f>
        <v>1966.1999999999998</v>
      </c>
      <c r="U710" s="411" t="s">
        <v>698</v>
      </c>
      <c r="V710" s="106" t="s">
        <v>2191</v>
      </c>
      <c r="W710" s="106"/>
      <c r="X710" s="317">
        <f>'Punten per wedstrijd'!D9</f>
        <v>6863.6</v>
      </c>
      <c r="Y710" s="411" t="s">
        <v>698</v>
      </c>
      <c r="Z710" s="276" t="s">
        <v>3626</v>
      </c>
      <c r="AA710" s="106"/>
      <c r="AB710" s="317">
        <f>'Punten per wedstrijd'!D397</f>
        <v>1761.7</v>
      </c>
      <c r="AC710" s="411" t="s">
        <v>698</v>
      </c>
      <c r="AD710" s="106" t="s">
        <v>2707</v>
      </c>
      <c r="AE710" s="106"/>
      <c r="AF710" s="317">
        <f>'Punten per wedstrijd'!D623</f>
        <v>632.69999999999993</v>
      </c>
    </row>
    <row r="711" spans="1:32" s="3" customFormat="1" ht="15.75" customHeight="1">
      <c r="A711" s="410" t="s">
        <v>699</v>
      </c>
      <c r="B711" s="106" t="s">
        <v>687</v>
      </c>
      <c r="C711" s="106"/>
      <c r="D711" s="317">
        <f>'Punten per wedstrijd'!D1018</f>
        <v>9231.4500000000007</v>
      </c>
      <c r="E711" s="411" t="s">
        <v>699</v>
      </c>
      <c r="F711" s="105" t="s">
        <v>1346</v>
      </c>
      <c r="G711" s="106"/>
      <c r="H711" s="317">
        <f>'Punten per wedstrijd'!D146</f>
        <v>6213.0000000000009</v>
      </c>
      <c r="I711" s="411" t="s">
        <v>699</v>
      </c>
      <c r="J711" s="276" t="s">
        <v>3608</v>
      </c>
      <c r="K711" s="106"/>
      <c r="L711" s="317">
        <f>'Punten per wedstrijd'!D463</f>
        <v>1782.7000000000003</v>
      </c>
      <c r="M711" s="411" t="s">
        <v>699</v>
      </c>
      <c r="N711" s="276" t="s">
        <v>3636</v>
      </c>
      <c r="O711" s="106"/>
      <c r="P711" s="317">
        <f>'Punten per wedstrijd'!D740</f>
        <v>468</v>
      </c>
      <c r="Q711" s="411" t="s">
        <v>699</v>
      </c>
      <c r="R711" s="106" t="s">
        <v>704</v>
      </c>
      <c r="S711" s="411"/>
      <c r="T711" s="317">
        <f>'Punten per wedstrijd'!D899</f>
        <v>1949.9999999999998</v>
      </c>
      <c r="U711" s="411" t="s">
        <v>699</v>
      </c>
      <c r="V711" s="276" t="s">
        <v>3615</v>
      </c>
      <c r="W711" s="106"/>
      <c r="X711" s="317">
        <f>'Punten per wedstrijd'!D69</f>
        <v>6863.2000000000007</v>
      </c>
      <c r="Y711" s="411" t="s">
        <v>699</v>
      </c>
      <c r="Z711" s="277" t="s">
        <v>33</v>
      </c>
      <c r="AA711" s="106"/>
      <c r="AB711" s="317">
        <f>'Punten per wedstrijd'!D400</f>
        <v>1752.2</v>
      </c>
      <c r="AC711" s="411" t="s">
        <v>699</v>
      </c>
      <c r="AD711" s="105" t="s">
        <v>1342</v>
      </c>
      <c r="AE711" s="106"/>
      <c r="AF711" s="317">
        <f>'Punten per wedstrijd'!D576</f>
        <v>625.5</v>
      </c>
    </row>
    <row r="712" spans="1:32" s="3" customFormat="1" ht="15.75" customHeight="1">
      <c r="A712" s="410" t="s">
        <v>701</v>
      </c>
      <c r="B712" s="276" t="s">
        <v>21</v>
      </c>
      <c r="C712" s="106"/>
      <c r="D712" s="317">
        <f>'Punten per wedstrijd'!D1045</f>
        <v>9219</v>
      </c>
      <c r="E712" s="411" t="s">
        <v>701</v>
      </c>
      <c r="F712" s="106" t="s">
        <v>3618</v>
      </c>
      <c r="G712" s="106"/>
      <c r="H712" s="317">
        <f>'Punten per wedstrijd'!D219</f>
        <v>6204.2</v>
      </c>
      <c r="I712" s="411" t="s">
        <v>701</v>
      </c>
      <c r="J712" s="106" t="s">
        <v>2835</v>
      </c>
      <c r="K712" s="106"/>
      <c r="L712" s="317">
        <f>'Punten per wedstrijd'!D437</f>
        <v>1762.6000000000001</v>
      </c>
      <c r="M712" s="411" t="s">
        <v>701</v>
      </c>
      <c r="N712" s="106" t="s">
        <v>683</v>
      </c>
      <c r="O712" s="106"/>
      <c r="P712" s="317">
        <f>'Punten per wedstrijd'!D801</f>
        <v>465.34999999999997</v>
      </c>
      <c r="Q712" s="411" t="s">
        <v>701</v>
      </c>
      <c r="R712" s="276" t="s">
        <v>3613</v>
      </c>
      <c r="S712" s="411"/>
      <c r="T712" s="317">
        <f>'Punten per wedstrijd'!D897</f>
        <v>1944.9500000000003</v>
      </c>
      <c r="U712" s="411" t="s">
        <v>701</v>
      </c>
      <c r="V712" s="276" t="s">
        <v>3604</v>
      </c>
      <c r="W712" s="106"/>
      <c r="X712" s="317">
        <f>'Punten per wedstrijd'!D20</f>
        <v>6837.0000000000009</v>
      </c>
      <c r="Y712" s="411" t="s">
        <v>701</v>
      </c>
      <c r="Z712" s="106" t="s">
        <v>2720</v>
      </c>
      <c r="AA712" s="106"/>
      <c r="AB712" s="317">
        <f>'Punten per wedstrijd'!D417</f>
        <v>1750.55</v>
      </c>
      <c r="AC712" s="411" t="s">
        <v>701</v>
      </c>
      <c r="AD712" s="106" t="s">
        <v>2720</v>
      </c>
      <c r="AE712" s="106"/>
      <c r="AF712" s="317">
        <f>'Punten per wedstrijd'!D697</f>
        <v>618.50000000000011</v>
      </c>
    </row>
    <row r="713" spans="1:32" s="3" customFormat="1" ht="15.75" customHeight="1">
      <c r="A713" s="410" t="s">
        <v>702</v>
      </c>
      <c r="B713" s="276" t="s">
        <v>3612</v>
      </c>
      <c r="C713" s="106"/>
      <c r="D713" s="317">
        <f>'Punten per wedstrijd'!D1035</f>
        <v>9167.2000000000007</v>
      </c>
      <c r="E713" s="411" t="s">
        <v>702</v>
      </c>
      <c r="F713" s="277" t="s">
        <v>25</v>
      </c>
      <c r="G713" s="106"/>
      <c r="H713" s="317">
        <f>'Punten per wedstrijd'!D221</f>
        <v>6203.8000000000011</v>
      </c>
      <c r="I713" s="411" t="s">
        <v>702</v>
      </c>
      <c r="J713" s="105" t="s">
        <v>1343</v>
      </c>
      <c r="K713" s="106"/>
      <c r="L713" s="317">
        <f>'Punten per wedstrijd'!D503</f>
        <v>1758.9999999999995</v>
      </c>
      <c r="M713" s="411" t="s">
        <v>702</v>
      </c>
      <c r="N713" s="106" t="s">
        <v>2722</v>
      </c>
      <c r="O713" s="106"/>
      <c r="P713" s="317">
        <f>'Punten per wedstrijd'!D836</f>
        <v>464.7</v>
      </c>
      <c r="Q713" s="411" t="s">
        <v>702</v>
      </c>
      <c r="R713" s="106" t="s">
        <v>675</v>
      </c>
      <c r="S713" s="411"/>
      <c r="T713" s="317">
        <f>'Punten per wedstrijd'!D858</f>
        <v>1927.8</v>
      </c>
      <c r="U713" s="411" t="s">
        <v>702</v>
      </c>
      <c r="V713" s="276" t="s">
        <v>3606</v>
      </c>
      <c r="W713" s="106"/>
      <c r="X713" s="317">
        <f>'Punten per wedstrijd'!D27</f>
        <v>6816.1500000000005</v>
      </c>
      <c r="Y713" s="411" t="s">
        <v>702</v>
      </c>
      <c r="Z713" s="106" t="s">
        <v>162</v>
      </c>
      <c r="AA713" s="106"/>
      <c r="AB713" s="317">
        <f>'Punten per wedstrijd'!D329</f>
        <v>1745.6</v>
      </c>
      <c r="AC713" s="411" t="s">
        <v>702</v>
      </c>
      <c r="AD713" s="106" t="s">
        <v>687</v>
      </c>
      <c r="AE713" s="106"/>
      <c r="AF713" s="317">
        <f>'Punten per wedstrijd'!D598</f>
        <v>617.64999999999986</v>
      </c>
    </row>
    <row r="714" spans="1:32" s="3" customFormat="1" ht="15.75" customHeight="1">
      <c r="A714" s="410" t="s">
        <v>703</v>
      </c>
      <c r="B714" s="106" t="s">
        <v>654</v>
      </c>
      <c r="C714" s="106"/>
      <c r="D714" s="317">
        <f>'Punten per wedstrijd'!D1085</f>
        <v>9140.8000000000011</v>
      </c>
      <c r="E714" s="411" t="s">
        <v>703</v>
      </c>
      <c r="F714" s="106" t="s">
        <v>2702</v>
      </c>
      <c r="G714" s="106"/>
      <c r="H714" s="317">
        <f>'Punten per wedstrijd'!D271</f>
        <v>6201.4</v>
      </c>
      <c r="I714" s="411" t="s">
        <v>703</v>
      </c>
      <c r="J714" s="106" t="s">
        <v>687</v>
      </c>
      <c r="K714" s="106"/>
      <c r="L714" s="317">
        <f>'Punten per wedstrijd'!D458</f>
        <v>1756.1999999999998</v>
      </c>
      <c r="M714" s="411" t="s">
        <v>703</v>
      </c>
      <c r="N714" s="277" t="s">
        <v>1664</v>
      </c>
      <c r="O714" s="106"/>
      <c r="P714" s="317">
        <f>'Punten per wedstrijd'!D712</f>
        <v>462.40000000000003</v>
      </c>
      <c r="Q714" s="411" t="s">
        <v>703</v>
      </c>
      <c r="R714" s="106" t="s">
        <v>2208</v>
      </c>
      <c r="S714" s="411"/>
      <c r="T714" s="317">
        <f>'Punten per wedstrijd'!D866</f>
        <v>1925.1</v>
      </c>
      <c r="U714" s="411" t="s">
        <v>703</v>
      </c>
      <c r="V714" s="276" t="s">
        <v>143</v>
      </c>
      <c r="W714" s="106"/>
      <c r="X714" s="317">
        <f>'Punten per wedstrijd'!D122</f>
        <v>6811.2500000000009</v>
      </c>
      <c r="Y714" s="411" t="s">
        <v>703</v>
      </c>
      <c r="Z714" s="105" t="s">
        <v>1345</v>
      </c>
      <c r="AA714" s="106"/>
      <c r="AB714" s="317">
        <f>'Punten per wedstrijd'!D364</f>
        <v>1735.4</v>
      </c>
      <c r="AC714" s="411" t="s">
        <v>703</v>
      </c>
      <c r="AD714" s="276" t="s">
        <v>3612</v>
      </c>
      <c r="AE714" s="106"/>
      <c r="AF714" s="317">
        <f>'Punten per wedstrijd'!D615</f>
        <v>617.39999999999986</v>
      </c>
    </row>
    <row r="715" spans="1:32" s="3" customFormat="1" ht="15.75" customHeight="1">
      <c r="A715" s="410" t="s">
        <v>706</v>
      </c>
      <c r="B715" s="106" t="s">
        <v>2701</v>
      </c>
      <c r="C715" s="106"/>
      <c r="D715" s="317">
        <f>'Punten per wedstrijd'!D1118</f>
        <v>9011.4000000000015</v>
      </c>
      <c r="E715" s="411" t="s">
        <v>706</v>
      </c>
      <c r="F715" s="106" t="s">
        <v>2194</v>
      </c>
      <c r="G715" s="106"/>
      <c r="H715" s="317">
        <f>'Punten per wedstrijd'!D228</f>
        <v>6132.4000000000005</v>
      </c>
      <c r="I715" s="411" t="s">
        <v>706</v>
      </c>
      <c r="J715" s="106" t="s">
        <v>2715</v>
      </c>
      <c r="K715" s="106"/>
      <c r="L715" s="317">
        <f>'Punten per wedstrijd'!D518</f>
        <v>1752.7999999999997</v>
      </c>
      <c r="M715" s="411" t="s">
        <v>706</v>
      </c>
      <c r="N715" s="106" t="s">
        <v>2213</v>
      </c>
      <c r="O715" s="106"/>
      <c r="P715" s="317">
        <f>'Punten per wedstrijd'!D753</f>
        <v>460.7</v>
      </c>
      <c r="Q715" s="411" t="s">
        <v>706</v>
      </c>
      <c r="R715" s="106" t="s">
        <v>2720</v>
      </c>
      <c r="S715" s="411"/>
      <c r="T715" s="317">
        <f>'Punten per wedstrijd'!D977</f>
        <v>1921.8500000000001</v>
      </c>
      <c r="U715" s="411" t="s">
        <v>706</v>
      </c>
      <c r="V715" s="276" t="s">
        <v>3617</v>
      </c>
      <c r="W715" s="106"/>
      <c r="X715" s="317">
        <f>'Punten per wedstrijd'!D74</f>
        <v>6809.6499999999987</v>
      </c>
      <c r="Y715" s="411" t="s">
        <v>706</v>
      </c>
      <c r="Z715" s="277" t="s">
        <v>31</v>
      </c>
      <c r="AA715" s="106"/>
      <c r="AB715" s="317">
        <f>'Punten per wedstrijd'!D394</f>
        <v>1735.3000000000002</v>
      </c>
      <c r="AC715" s="411" t="s">
        <v>706</v>
      </c>
      <c r="AD715" s="277" t="s">
        <v>33</v>
      </c>
      <c r="AE715" s="106"/>
      <c r="AF715" s="317">
        <f>'Punten per wedstrijd'!D680</f>
        <v>612.5</v>
      </c>
    </row>
    <row r="716" spans="1:32" s="3" customFormat="1" ht="15.75" customHeight="1">
      <c r="A716" s="410" t="s">
        <v>775</v>
      </c>
      <c r="B716" s="277" t="s">
        <v>1655</v>
      </c>
      <c r="C716" s="106"/>
      <c r="D716" s="317">
        <f>'Punten per wedstrijd'!D1120</f>
        <v>8974.3000000000011</v>
      </c>
      <c r="E716" s="411" t="s">
        <v>775</v>
      </c>
      <c r="F716" s="276" t="s">
        <v>3613</v>
      </c>
      <c r="G716" s="106"/>
      <c r="H716" s="317">
        <f>'Punten per wedstrijd'!D197</f>
        <v>6114.2000000000007</v>
      </c>
      <c r="I716" s="411" t="s">
        <v>775</v>
      </c>
      <c r="J716" s="106" t="s">
        <v>658</v>
      </c>
      <c r="K716" s="106"/>
      <c r="L716" s="317">
        <f>'Punten per wedstrijd'!D559</f>
        <v>1738.4999999999998</v>
      </c>
      <c r="M716" s="411" t="s">
        <v>775</v>
      </c>
      <c r="N716" s="106" t="s">
        <v>2721</v>
      </c>
      <c r="O716" s="106"/>
      <c r="P716" s="317">
        <f>'Punten per wedstrijd'!D833</f>
        <v>455.90000000000009</v>
      </c>
      <c r="Q716" s="411" t="s">
        <v>775</v>
      </c>
      <c r="R716" s="106" t="s">
        <v>3618</v>
      </c>
      <c r="S716" s="411"/>
      <c r="T716" s="317">
        <f>'Punten per wedstrijd'!D919</f>
        <v>1919.6</v>
      </c>
      <c r="U716" s="411" t="s">
        <v>775</v>
      </c>
      <c r="V716" s="106" t="s">
        <v>651</v>
      </c>
      <c r="W716" s="106"/>
      <c r="X716" s="317">
        <f>'Punten per wedstrijd'!D89</f>
        <v>6805.9000000000005</v>
      </c>
      <c r="Y716" s="411" t="s">
        <v>775</v>
      </c>
      <c r="Z716" s="106" t="s">
        <v>180</v>
      </c>
      <c r="AA716" s="106"/>
      <c r="AB716" s="317">
        <f>'Punten per wedstrijd'!D410</f>
        <v>1729.7</v>
      </c>
      <c r="AC716" s="411" t="s">
        <v>775</v>
      </c>
      <c r="AD716" s="106" t="s">
        <v>2210</v>
      </c>
      <c r="AE716" s="106"/>
      <c r="AF716" s="317">
        <f>'Punten per wedstrijd'!D604</f>
        <v>611.99999999999989</v>
      </c>
    </row>
    <row r="717" spans="1:32" s="3" customFormat="1" ht="15.75" customHeight="1">
      <c r="A717" s="410" t="s">
        <v>776</v>
      </c>
      <c r="B717" s="277" t="s">
        <v>1658</v>
      </c>
      <c r="C717" s="106"/>
      <c r="D717" s="317">
        <f>'Punten per wedstrijd'!D1015</f>
        <v>8973.35</v>
      </c>
      <c r="E717" s="411" t="s">
        <v>776</v>
      </c>
      <c r="F717" s="106" t="s">
        <v>2198</v>
      </c>
      <c r="G717" s="106"/>
      <c r="H717" s="317">
        <f>'Punten per wedstrijd'!D216</f>
        <v>6109.3</v>
      </c>
      <c r="I717" s="411" t="s">
        <v>776</v>
      </c>
      <c r="J717" s="276" t="s">
        <v>3607</v>
      </c>
      <c r="K717" s="106"/>
      <c r="L717" s="317">
        <f>'Punten per wedstrijd'!D457</f>
        <v>1733.6</v>
      </c>
      <c r="M717" s="411" t="s">
        <v>776</v>
      </c>
      <c r="N717" s="106" t="s">
        <v>2189</v>
      </c>
      <c r="O717" s="106"/>
      <c r="P717" s="317">
        <f>'Punten per wedstrijd'!D767</f>
        <v>455</v>
      </c>
      <c r="Q717" s="411" t="s">
        <v>776</v>
      </c>
      <c r="R717" s="106" t="s">
        <v>654</v>
      </c>
      <c r="S717" s="411"/>
      <c r="T717" s="317">
        <f>'Punten per wedstrijd'!D945</f>
        <v>1918.2</v>
      </c>
      <c r="U717" s="411" t="s">
        <v>776</v>
      </c>
      <c r="V717" s="106" t="s">
        <v>694</v>
      </c>
      <c r="W717" s="106"/>
      <c r="X717" s="317">
        <f>'Punten per wedstrijd'!D116</f>
        <v>6764.1</v>
      </c>
      <c r="Y717" s="411" t="s">
        <v>776</v>
      </c>
      <c r="Z717" s="105" t="s">
        <v>1342</v>
      </c>
      <c r="AA717" s="106"/>
      <c r="AB717" s="317">
        <f>'Punten per wedstrijd'!D296</f>
        <v>1726.6</v>
      </c>
      <c r="AC717" s="411" t="s">
        <v>776</v>
      </c>
      <c r="AD717" s="106" t="s">
        <v>2701</v>
      </c>
      <c r="AE717" s="106"/>
      <c r="AF717" s="317">
        <f>'Punten per wedstrijd'!D698</f>
        <v>610.20000000000005</v>
      </c>
    </row>
    <row r="718" spans="1:32" s="3" customFormat="1" ht="15.75" customHeight="1">
      <c r="A718" s="410" t="s">
        <v>777</v>
      </c>
      <c r="B718" s="106" t="s">
        <v>2705</v>
      </c>
      <c r="C718" s="106"/>
      <c r="D718" s="317">
        <f>'Punten per wedstrijd'!D1065</f>
        <v>8958.4000000000015</v>
      </c>
      <c r="E718" s="411" t="s">
        <v>777</v>
      </c>
      <c r="F718" s="106" t="s">
        <v>2708</v>
      </c>
      <c r="G718" s="106"/>
      <c r="H718" s="317">
        <f>'Punten per wedstrijd'!D176</f>
        <v>6089.0499999999993</v>
      </c>
      <c r="I718" s="411" t="s">
        <v>777</v>
      </c>
      <c r="J718" s="276" t="s">
        <v>3620</v>
      </c>
      <c r="K718" s="106"/>
      <c r="L718" s="317">
        <f>'Punten per wedstrijd'!D507</f>
        <v>1728.5999999999997</v>
      </c>
      <c r="M718" s="411" t="s">
        <v>777</v>
      </c>
      <c r="N718" s="276" t="s">
        <v>3612</v>
      </c>
      <c r="O718" s="106"/>
      <c r="P718" s="317">
        <f>'Punten per wedstrijd'!D755</f>
        <v>453.80000000000007</v>
      </c>
      <c r="Q718" s="411" t="s">
        <v>777</v>
      </c>
      <c r="R718" s="106" t="s">
        <v>2211</v>
      </c>
      <c r="S718" s="411"/>
      <c r="T718" s="317">
        <f>'Punten per wedstrijd'!D972</f>
        <v>1904.95</v>
      </c>
      <c r="U718" s="411" t="s">
        <v>777</v>
      </c>
      <c r="V718" s="276" t="s">
        <v>3622</v>
      </c>
      <c r="W718" s="106"/>
      <c r="X718" s="317">
        <f>'Punten per wedstrijd'!D94</f>
        <v>6762.8499999999985</v>
      </c>
      <c r="Y718" s="411" t="s">
        <v>777</v>
      </c>
      <c r="Z718" s="106" t="s">
        <v>639</v>
      </c>
      <c r="AA718" s="106"/>
      <c r="AB718" s="317">
        <f>'Punten per wedstrijd'!D319</f>
        <v>1721.1499999999999</v>
      </c>
      <c r="AC718" s="411" t="s">
        <v>777</v>
      </c>
      <c r="AD718" s="106" t="s">
        <v>639</v>
      </c>
      <c r="AE718" s="106"/>
      <c r="AF718" s="317">
        <f>'Punten per wedstrijd'!D599</f>
        <v>603.85</v>
      </c>
    </row>
    <row r="719" spans="1:32" s="3" customFormat="1" ht="15.75" customHeight="1">
      <c r="A719" s="410" t="s">
        <v>778</v>
      </c>
      <c r="B719" s="106" t="s">
        <v>2712</v>
      </c>
      <c r="C719" s="106"/>
      <c r="D719" s="317">
        <f>'Punten per wedstrijd'!D1008</f>
        <v>8949.4</v>
      </c>
      <c r="E719" s="411" t="s">
        <v>778</v>
      </c>
      <c r="F719" s="276" t="s">
        <v>3617</v>
      </c>
      <c r="G719" s="106"/>
      <c r="H719" s="317">
        <f>'Punten per wedstrijd'!D214</f>
        <v>6080.7000000000007</v>
      </c>
      <c r="I719" s="411" t="s">
        <v>778</v>
      </c>
      <c r="J719" s="106" t="s">
        <v>2189</v>
      </c>
      <c r="K719" s="106"/>
      <c r="L719" s="317">
        <f>'Punten per wedstrijd'!D487</f>
        <v>1716.3999999999994</v>
      </c>
      <c r="M719" s="411" t="s">
        <v>778</v>
      </c>
      <c r="N719" s="276" t="s">
        <v>3613</v>
      </c>
      <c r="O719" s="106"/>
      <c r="P719" s="317">
        <f>'Punten per wedstrijd'!D757</f>
        <v>453.79999999999995</v>
      </c>
      <c r="Q719" s="411" t="s">
        <v>778</v>
      </c>
      <c r="R719" s="106" t="s">
        <v>2205</v>
      </c>
      <c r="S719" s="411"/>
      <c r="T719" s="317">
        <f>'Punten per wedstrijd'!D917</f>
        <v>1901.1</v>
      </c>
      <c r="U719" s="411" t="s">
        <v>778</v>
      </c>
      <c r="V719" s="277" t="s">
        <v>2318</v>
      </c>
      <c r="W719" s="106"/>
      <c r="X719" s="317">
        <f>'Punten per wedstrijd'!D61</f>
        <v>6759.0999999999995</v>
      </c>
      <c r="Y719" s="411" t="s">
        <v>778</v>
      </c>
      <c r="Z719" s="105" t="s">
        <v>1344</v>
      </c>
      <c r="AA719" s="106"/>
      <c r="AB719" s="317">
        <f>'Punten per wedstrijd'!D313</f>
        <v>1718.3999999999999</v>
      </c>
      <c r="AC719" s="411" t="s">
        <v>778</v>
      </c>
      <c r="AD719" s="106" t="s">
        <v>2712</v>
      </c>
      <c r="AE719" s="106"/>
      <c r="AF719" s="317">
        <f>'Punten per wedstrijd'!D588</f>
        <v>600.5</v>
      </c>
    </row>
    <row r="720" spans="1:32" s="3" customFormat="1" ht="15.75" customHeight="1">
      <c r="A720" s="410" t="s">
        <v>779</v>
      </c>
      <c r="B720" s="106" t="s">
        <v>2716</v>
      </c>
      <c r="C720" s="106"/>
      <c r="D720" s="317">
        <f>'Punten per wedstrijd'!D1082</f>
        <v>8938.9</v>
      </c>
      <c r="E720" s="411" t="s">
        <v>779</v>
      </c>
      <c r="F720" s="276" t="s">
        <v>3615</v>
      </c>
      <c r="G720" s="106"/>
      <c r="H720" s="317">
        <f>'Punten per wedstrijd'!D209</f>
        <v>6076</v>
      </c>
      <c r="I720" s="411" t="s">
        <v>779</v>
      </c>
      <c r="J720" s="106" t="s">
        <v>2701</v>
      </c>
      <c r="K720" s="106"/>
      <c r="L720" s="317">
        <f>'Punten per wedstrijd'!D558</f>
        <v>1716.3000000000002</v>
      </c>
      <c r="M720" s="411" t="s">
        <v>779</v>
      </c>
      <c r="N720" s="276" t="s">
        <v>143</v>
      </c>
      <c r="O720" s="106"/>
      <c r="P720" s="317">
        <f>'Punten per wedstrijd'!D822</f>
        <v>451.85</v>
      </c>
      <c r="Q720" s="411" t="s">
        <v>779</v>
      </c>
      <c r="R720" s="106" t="s">
        <v>2199</v>
      </c>
      <c r="S720" s="411"/>
      <c r="T720" s="317">
        <f>'Punten per wedstrijd'!D911</f>
        <v>1900.3</v>
      </c>
      <c r="U720" s="411" t="s">
        <v>779</v>
      </c>
      <c r="V720" s="106" t="s">
        <v>2712</v>
      </c>
      <c r="W720" s="106"/>
      <c r="X720" s="317">
        <f>'Punten per wedstrijd'!D28</f>
        <v>6755.25</v>
      </c>
      <c r="Y720" s="411" t="s">
        <v>779</v>
      </c>
      <c r="Z720" s="106" t="s">
        <v>2196</v>
      </c>
      <c r="AA720" s="106"/>
      <c r="AB720" s="317">
        <f>'Punten per wedstrijd'!D336</f>
        <v>1715.3</v>
      </c>
      <c r="AC720" s="411" t="s">
        <v>779</v>
      </c>
      <c r="AD720" s="106" t="s">
        <v>667</v>
      </c>
      <c r="AE720" s="106"/>
      <c r="AF720" s="317">
        <f>'Punten per wedstrijd'!D635</f>
        <v>596</v>
      </c>
    </row>
    <row r="721" spans="1:32" s="3" customFormat="1" ht="15.75" customHeight="1">
      <c r="A721" s="410" t="s">
        <v>780</v>
      </c>
      <c r="B721" s="276" t="s">
        <v>3617</v>
      </c>
      <c r="C721" s="106"/>
      <c r="D721" s="317">
        <f>'Punten per wedstrijd'!D1054</f>
        <v>8932.0999999999985</v>
      </c>
      <c r="E721" s="411" t="s">
        <v>780</v>
      </c>
      <c r="F721" s="106" t="s">
        <v>669</v>
      </c>
      <c r="G721" s="106"/>
      <c r="H721" s="317">
        <f>'Punten per wedstrijd'!D237</f>
        <v>6073.3000000000011</v>
      </c>
      <c r="I721" s="411" t="s">
        <v>780</v>
      </c>
      <c r="J721" s="106" t="s">
        <v>2714</v>
      </c>
      <c r="K721" s="106"/>
      <c r="L721" s="317">
        <f>'Punten per wedstrijd'!D546</f>
        <v>1697.9</v>
      </c>
      <c r="M721" s="411" t="s">
        <v>780</v>
      </c>
      <c r="N721" s="276" t="s">
        <v>3606</v>
      </c>
      <c r="O721" s="106"/>
      <c r="P721" s="317">
        <f>'Punten per wedstrijd'!D727</f>
        <v>450.59999999999997</v>
      </c>
      <c r="Q721" s="411" t="s">
        <v>780</v>
      </c>
      <c r="R721" s="106" t="s">
        <v>2715</v>
      </c>
      <c r="S721" s="411"/>
      <c r="T721" s="317">
        <f>'Punten per wedstrijd'!D938</f>
        <v>1899.05</v>
      </c>
      <c r="U721" s="411" t="s">
        <v>780</v>
      </c>
      <c r="V721" s="106" t="s">
        <v>704</v>
      </c>
      <c r="W721" s="106"/>
      <c r="X721" s="317">
        <f>'Punten per wedstrijd'!D59</f>
        <v>6754.9000000000005</v>
      </c>
      <c r="Y721" s="411" t="s">
        <v>780</v>
      </c>
      <c r="Z721" s="276" t="s">
        <v>3601</v>
      </c>
      <c r="AA721" s="106"/>
      <c r="AB721" s="317">
        <f>'Punten per wedstrijd'!D287</f>
        <v>1699.9000000000003</v>
      </c>
      <c r="AC721" s="411" t="s">
        <v>780</v>
      </c>
      <c r="AD721" s="106" t="s">
        <v>3618</v>
      </c>
      <c r="AE721" s="106"/>
      <c r="AF721" s="317">
        <f>'Punten per wedstrijd'!D639</f>
        <v>595.9</v>
      </c>
    </row>
    <row r="722" spans="1:32" s="3" customFormat="1" ht="15.75" customHeight="1">
      <c r="A722" s="410" t="s">
        <v>781</v>
      </c>
      <c r="B722" s="106" t="s">
        <v>2717</v>
      </c>
      <c r="C722" s="106"/>
      <c r="D722" s="317">
        <f>'Punten per wedstrijd'!D1022</f>
        <v>8901.2999999999993</v>
      </c>
      <c r="E722" s="411" t="s">
        <v>781</v>
      </c>
      <c r="F722" s="276" t="s">
        <v>3608</v>
      </c>
      <c r="G722" s="106"/>
      <c r="H722" s="317">
        <f>'Punten per wedstrijd'!D183</f>
        <v>5997.7499999999991</v>
      </c>
      <c r="I722" s="411" t="s">
        <v>781</v>
      </c>
      <c r="J722" s="106" t="s">
        <v>638</v>
      </c>
      <c r="K722" s="106"/>
      <c r="L722" s="317">
        <f>'Punten per wedstrijd'!D528</f>
        <v>1692</v>
      </c>
      <c r="M722" s="411" t="s">
        <v>781</v>
      </c>
      <c r="N722" s="276" t="s">
        <v>21</v>
      </c>
      <c r="O722" s="106"/>
      <c r="P722" s="317">
        <f>'Punten per wedstrijd'!D765</f>
        <v>448.80000000000007</v>
      </c>
      <c r="Q722" s="411" t="s">
        <v>781</v>
      </c>
      <c r="R722" s="106" t="s">
        <v>2196</v>
      </c>
      <c r="S722" s="411"/>
      <c r="T722" s="317">
        <f>'Punten per wedstrijd'!D896</f>
        <v>1897.45</v>
      </c>
      <c r="U722" s="411" t="s">
        <v>781</v>
      </c>
      <c r="V722" s="276" t="s">
        <v>3612</v>
      </c>
      <c r="W722" s="106"/>
      <c r="X722" s="317">
        <f>'Punten per wedstrijd'!D55</f>
        <v>6706.95</v>
      </c>
      <c r="Y722" s="411" t="s">
        <v>781</v>
      </c>
      <c r="Z722" s="106" t="s">
        <v>2717</v>
      </c>
      <c r="AA722" s="106"/>
      <c r="AB722" s="317">
        <f>'Punten per wedstrijd'!D322</f>
        <v>1696.1</v>
      </c>
      <c r="AC722" s="411" t="s">
        <v>781</v>
      </c>
      <c r="AD722" s="106" t="s">
        <v>180</v>
      </c>
      <c r="AE722" s="106"/>
      <c r="AF722" s="317">
        <f>'Punten per wedstrijd'!D690</f>
        <v>595.39999999999986</v>
      </c>
    </row>
    <row r="723" spans="1:32" s="3" customFormat="1" ht="15.75" customHeight="1">
      <c r="A723" s="410" t="s">
        <v>782</v>
      </c>
      <c r="B723" s="105" t="s">
        <v>1346</v>
      </c>
      <c r="C723" s="106"/>
      <c r="D723" s="317">
        <f>'Punten per wedstrijd'!D986</f>
        <v>8888.4</v>
      </c>
      <c r="E723" s="411" t="s">
        <v>782</v>
      </c>
      <c r="F723" s="105" t="s">
        <v>1343</v>
      </c>
      <c r="G723" s="106"/>
      <c r="H723" s="317">
        <f>'Punten per wedstrijd'!D223</f>
        <v>5968.8999999999987</v>
      </c>
      <c r="I723" s="411" t="s">
        <v>782</v>
      </c>
      <c r="J723" s="276" t="s">
        <v>3628</v>
      </c>
      <c r="K723" s="106"/>
      <c r="L723" s="317">
        <f>'Punten per wedstrijd'!D547</f>
        <v>1688.8</v>
      </c>
      <c r="M723" s="411" t="s">
        <v>782</v>
      </c>
      <c r="N723" s="106" t="s">
        <v>2702</v>
      </c>
      <c r="O723" s="106"/>
      <c r="P723" s="317">
        <f>'Punten per wedstrijd'!D831</f>
        <v>444.09999999999997</v>
      </c>
      <c r="Q723" s="411" t="s">
        <v>782</v>
      </c>
      <c r="R723" s="276" t="s">
        <v>21</v>
      </c>
      <c r="S723" s="411"/>
      <c r="T723" s="317">
        <f>'Punten per wedstrijd'!D905</f>
        <v>1894.6</v>
      </c>
      <c r="U723" s="411" t="s">
        <v>782</v>
      </c>
      <c r="V723" s="106" t="s">
        <v>3614</v>
      </c>
      <c r="W723" s="106"/>
      <c r="X723" s="317">
        <f>'Punten per wedstrijd'!D62</f>
        <v>6704.5000000000009</v>
      </c>
      <c r="Y723" s="411" t="s">
        <v>782</v>
      </c>
      <c r="Z723" s="277" t="s">
        <v>23</v>
      </c>
      <c r="AA723" s="106"/>
      <c r="AB723" s="317">
        <f>'Punten per wedstrijd'!D360</f>
        <v>1689.2</v>
      </c>
      <c r="AC723" s="411" t="s">
        <v>782</v>
      </c>
      <c r="AD723" s="276" t="s">
        <v>3619</v>
      </c>
      <c r="AE723" s="106"/>
      <c r="AF723" s="317">
        <f>'Punten per wedstrijd'!D646</f>
        <v>591.70000000000005</v>
      </c>
    </row>
    <row r="724" spans="1:32" s="3" customFormat="1" ht="15.75" customHeight="1">
      <c r="A724" s="410" t="s">
        <v>783</v>
      </c>
      <c r="B724" s="276" t="s">
        <v>3627</v>
      </c>
      <c r="C724" s="106"/>
      <c r="D724" s="317">
        <f>'Punten per wedstrijd'!D1103</f>
        <v>8795.1000000000022</v>
      </c>
      <c r="E724" s="411" t="s">
        <v>783</v>
      </c>
      <c r="F724" s="106" t="s">
        <v>2191</v>
      </c>
      <c r="G724" s="106"/>
      <c r="H724" s="317">
        <f>'Punten per wedstrijd'!D149</f>
        <v>5917.3499999999995</v>
      </c>
      <c r="I724" s="411" t="s">
        <v>783</v>
      </c>
      <c r="J724" s="277" t="s">
        <v>1657</v>
      </c>
      <c r="K724" s="106"/>
      <c r="L724" s="317">
        <f>'Punten per wedstrijd'!D425</f>
        <v>1671.05</v>
      </c>
      <c r="M724" s="411" t="s">
        <v>783</v>
      </c>
      <c r="N724" s="276" t="s">
        <v>3628</v>
      </c>
      <c r="O724" s="106"/>
      <c r="P724" s="317">
        <f>'Punten per wedstrijd'!D827</f>
        <v>443.6</v>
      </c>
      <c r="Q724" s="411" t="s">
        <v>783</v>
      </c>
      <c r="R724" s="106" t="s">
        <v>3666</v>
      </c>
      <c r="S724" s="411"/>
      <c r="T724" s="317">
        <f>'Punten per wedstrijd'!D958</f>
        <v>1891.55</v>
      </c>
      <c r="U724" s="411" t="s">
        <v>783</v>
      </c>
      <c r="V724" s="106" t="s">
        <v>154</v>
      </c>
      <c r="W724" s="106"/>
      <c r="X724" s="317">
        <f>'Punten per wedstrijd'!D95</f>
        <v>6687.2</v>
      </c>
      <c r="Y724" s="411" t="s">
        <v>783</v>
      </c>
      <c r="Z724" s="106" t="s">
        <v>2210</v>
      </c>
      <c r="AA724" s="106"/>
      <c r="AB724" s="317">
        <f>'Punten per wedstrijd'!D324</f>
        <v>1687.7</v>
      </c>
      <c r="AC724" s="411" t="s">
        <v>783</v>
      </c>
      <c r="AD724" s="277" t="s">
        <v>25</v>
      </c>
      <c r="AE724" s="106"/>
      <c r="AF724" s="317">
        <f>'Punten per wedstrijd'!D641</f>
        <v>588.50000000000011</v>
      </c>
    </row>
    <row r="725" spans="1:32" s="3" customFormat="1" ht="15.75" customHeight="1">
      <c r="A725" s="410" t="s">
        <v>784</v>
      </c>
      <c r="B725" s="105" t="s">
        <v>1342</v>
      </c>
      <c r="C725" s="106"/>
      <c r="D725" s="317">
        <f>'Punten per wedstrijd'!D996</f>
        <v>8786.2999999999993</v>
      </c>
      <c r="E725" s="411" t="s">
        <v>784</v>
      </c>
      <c r="F725" s="276" t="s">
        <v>3636</v>
      </c>
      <c r="G725" s="106"/>
      <c r="H725" s="317">
        <f>'Punten per wedstrijd'!D180</f>
        <v>5858.4</v>
      </c>
      <c r="I725" s="411" t="s">
        <v>784</v>
      </c>
      <c r="J725" s="276" t="s">
        <v>3612</v>
      </c>
      <c r="K725" s="106"/>
      <c r="L725" s="317">
        <f>'Punten per wedstrijd'!D475</f>
        <v>1658.1</v>
      </c>
      <c r="M725" s="411" t="s">
        <v>784</v>
      </c>
      <c r="N725" s="106" t="s">
        <v>668</v>
      </c>
      <c r="O725" s="106"/>
      <c r="P725" s="317">
        <f>'Punten per wedstrijd'!D778</f>
        <v>442.2</v>
      </c>
      <c r="Q725" s="411" t="s">
        <v>784</v>
      </c>
      <c r="R725" s="276" t="s">
        <v>3619</v>
      </c>
      <c r="S725" s="411"/>
      <c r="T725" s="317">
        <f>'Punten per wedstrijd'!D926</f>
        <v>1871.75</v>
      </c>
      <c r="U725" s="411" t="s">
        <v>784</v>
      </c>
      <c r="V725" s="106" t="s">
        <v>658</v>
      </c>
      <c r="W725" s="106"/>
      <c r="X725" s="317">
        <f>'Punten per wedstrijd'!D139</f>
        <v>6686.9</v>
      </c>
      <c r="Y725" s="411" t="s">
        <v>784</v>
      </c>
      <c r="Z725" s="106" t="s">
        <v>2705</v>
      </c>
      <c r="AA725" s="106"/>
      <c r="AB725" s="317">
        <f>'Punten per wedstrijd'!D365</f>
        <v>1687.3000000000004</v>
      </c>
      <c r="AC725" s="411" t="s">
        <v>784</v>
      </c>
      <c r="AD725" s="106" t="s">
        <v>2721</v>
      </c>
      <c r="AE725" s="106"/>
      <c r="AF725" s="317">
        <f>'Punten per wedstrijd'!D693</f>
        <v>583.20000000000005</v>
      </c>
    </row>
    <row r="726" spans="1:32" s="3" customFormat="1" ht="15.75" customHeight="1">
      <c r="A726" s="410" t="s">
        <v>785</v>
      </c>
      <c r="B726" s="277" t="s">
        <v>2318</v>
      </c>
      <c r="C726" s="106"/>
      <c r="D726" s="317">
        <f>'Punten per wedstrijd'!D1041</f>
        <v>8785.5999999999985</v>
      </c>
      <c r="E726" s="411" t="s">
        <v>785</v>
      </c>
      <c r="F726" s="277" t="s">
        <v>1668</v>
      </c>
      <c r="G726" s="106"/>
      <c r="H726" s="317">
        <f>'Punten per wedstrijd'!D212</f>
        <v>5826.45</v>
      </c>
      <c r="I726" s="411" t="s">
        <v>785</v>
      </c>
      <c r="J726" s="106" t="s">
        <v>651</v>
      </c>
      <c r="K726" s="106"/>
      <c r="L726" s="317">
        <f>'Punten per wedstrijd'!D509</f>
        <v>1658.1</v>
      </c>
      <c r="M726" s="411" t="s">
        <v>785</v>
      </c>
      <c r="N726" s="276" t="s">
        <v>3601</v>
      </c>
      <c r="O726" s="106"/>
      <c r="P726" s="317">
        <f>'Punten per wedstrijd'!D707</f>
        <v>441.9</v>
      </c>
      <c r="Q726" s="411" t="s">
        <v>785</v>
      </c>
      <c r="R726" s="105" t="s">
        <v>1345</v>
      </c>
      <c r="S726" s="411"/>
      <c r="T726" s="317">
        <f>'Punten per wedstrijd'!D924</f>
        <v>1868.55</v>
      </c>
      <c r="U726" s="411" t="s">
        <v>785</v>
      </c>
      <c r="V726" s="277" t="s">
        <v>1664</v>
      </c>
      <c r="W726" s="106"/>
      <c r="X726" s="317">
        <f>'Punten per wedstrijd'!D12</f>
        <v>6677.5</v>
      </c>
      <c r="Y726" s="411" t="s">
        <v>785</v>
      </c>
      <c r="Z726" s="106" t="s">
        <v>3614</v>
      </c>
      <c r="AA726" s="106"/>
      <c r="AB726" s="317">
        <f>'Punten per wedstrijd'!D342</f>
        <v>1686.3000000000002</v>
      </c>
      <c r="AC726" s="411" t="s">
        <v>785</v>
      </c>
      <c r="AD726" s="106" t="s">
        <v>2835</v>
      </c>
      <c r="AE726" s="106"/>
      <c r="AF726" s="317">
        <f>'Punten per wedstrijd'!D577</f>
        <v>572.40000000000009</v>
      </c>
    </row>
    <row r="727" spans="1:32" s="3" customFormat="1" ht="15.75" customHeight="1">
      <c r="A727" s="410" t="s">
        <v>786</v>
      </c>
      <c r="B727" s="277" t="s">
        <v>31</v>
      </c>
      <c r="C727" s="106"/>
      <c r="D727" s="317">
        <f>'Punten per wedstrijd'!D1094</f>
        <v>8776.25</v>
      </c>
      <c r="E727" s="411" t="s">
        <v>786</v>
      </c>
      <c r="F727" s="105" t="s">
        <v>1342</v>
      </c>
      <c r="G727" s="106"/>
      <c r="H727" s="317">
        <f>'Punten per wedstrijd'!D156</f>
        <v>5821</v>
      </c>
      <c r="I727" s="411" t="s">
        <v>786</v>
      </c>
      <c r="J727" s="106" t="s">
        <v>162</v>
      </c>
      <c r="K727" s="106"/>
      <c r="L727" s="317">
        <f>'Punten per wedstrijd'!D469</f>
        <v>1653.7</v>
      </c>
      <c r="M727" s="411" t="s">
        <v>786</v>
      </c>
      <c r="N727" s="106" t="s">
        <v>3603</v>
      </c>
      <c r="O727" s="106"/>
      <c r="P727" s="317">
        <f>'Punten per wedstrijd'!D715</f>
        <v>441.4</v>
      </c>
      <c r="Q727" s="411" t="s">
        <v>786</v>
      </c>
      <c r="R727" s="106" t="s">
        <v>2194</v>
      </c>
      <c r="S727" s="411"/>
      <c r="T727" s="317">
        <f>'Punten per wedstrijd'!D928</f>
        <v>1860.75</v>
      </c>
      <c r="U727" s="411" t="s">
        <v>786</v>
      </c>
      <c r="V727" s="106" t="s">
        <v>2703</v>
      </c>
      <c r="W727" s="106"/>
      <c r="X727" s="317">
        <f>'Punten per wedstrijd'!D54</f>
        <v>6673.6</v>
      </c>
      <c r="Y727" s="411" t="s">
        <v>786</v>
      </c>
      <c r="Z727" s="106" t="s">
        <v>2703</v>
      </c>
      <c r="AA727" s="106"/>
      <c r="AB727" s="317">
        <f>'Punten per wedstrijd'!D334</f>
        <v>1678.3000000000002</v>
      </c>
      <c r="AC727" s="411" t="s">
        <v>786</v>
      </c>
      <c r="AD727" s="277" t="s">
        <v>11</v>
      </c>
      <c r="AE727" s="106"/>
      <c r="AF727" s="317">
        <f>'Punten per wedstrijd'!D590</f>
        <v>569.40000000000009</v>
      </c>
    </row>
    <row r="728" spans="1:32" s="3" customFormat="1" ht="15.75" customHeight="1">
      <c r="A728" s="410" t="s">
        <v>787</v>
      </c>
      <c r="B728" s="276" t="s">
        <v>3611</v>
      </c>
      <c r="C728" s="106"/>
      <c r="D728" s="317">
        <f>'Punten per wedstrijd'!D1031</f>
        <v>8767.7000000000007</v>
      </c>
      <c r="E728" s="411" t="s">
        <v>787</v>
      </c>
      <c r="F728" s="276" t="s">
        <v>3629</v>
      </c>
      <c r="G728" s="106"/>
      <c r="H728" s="317">
        <f>'Punten per wedstrijd'!D275</f>
        <v>5807.8499999999995</v>
      </c>
      <c r="I728" s="411" t="s">
        <v>787</v>
      </c>
      <c r="J728" s="277" t="s">
        <v>37</v>
      </c>
      <c r="K728" s="106"/>
      <c r="L728" s="317">
        <f>'Punten per wedstrijd'!D541</f>
        <v>1648.0000000000002</v>
      </c>
      <c r="M728" s="411" t="s">
        <v>787</v>
      </c>
      <c r="N728" s="276" t="s">
        <v>3620</v>
      </c>
      <c r="O728" s="106"/>
      <c r="P728" s="317">
        <f>'Punten per wedstrijd'!D787</f>
        <v>437.4</v>
      </c>
      <c r="Q728" s="411" t="s">
        <v>787</v>
      </c>
      <c r="R728" s="106" t="s">
        <v>154</v>
      </c>
      <c r="S728" s="411"/>
      <c r="T728" s="317">
        <f>'Punten per wedstrijd'!D935</f>
        <v>1858.7</v>
      </c>
      <c r="U728" s="411" t="s">
        <v>787</v>
      </c>
      <c r="V728" s="276" t="s">
        <v>3610</v>
      </c>
      <c r="W728" s="106"/>
      <c r="X728" s="317">
        <f>'Punten per wedstrijd'!D48</f>
        <v>6641.9000000000005</v>
      </c>
      <c r="Y728" s="411" t="s">
        <v>787</v>
      </c>
      <c r="Z728" s="276" t="s">
        <v>3613</v>
      </c>
      <c r="AA728" s="106"/>
      <c r="AB728" s="317">
        <f>'Punten per wedstrijd'!D337</f>
        <v>1674.0000000000002</v>
      </c>
      <c r="AC728" s="411" t="s">
        <v>787</v>
      </c>
      <c r="AD728" s="106" t="s">
        <v>2192</v>
      </c>
      <c r="AE728" s="106"/>
      <c r="AF728" s="317">
        <f>'Punten per wedstrijd'!D582</f>
        <v>563.04999999999995</v>
      </c>
    </row>
    <row r="729" spans="1:32" s="3" customFormat="1" ht="15.75" customHeight="1">
      <c r="A729" s="410" t="s">
        <v>788</v>
      </c>
      <c r="B729" s="106" t="s">
        <v>2211</v>
      </c>
      <c r="C729" s="106"/>
      <c r="D729" s="317">
        <f>'Punten per wedstrijd'!D1112</f>
        <v>8752.0999999999985</v>
      </c>
      <c r="E729" s="411" t="s">
        <v>788</v>
      </c>
      <c r="F729" s="106" t="s">
        <v>2707</v>
      </c>
      <c r="G729" s="106"/>
      <c r="H729" s="317">
        <f>'Punten per wedstrijd'!D203</f>
        <v>5789.2</v>
      </c>
      <c r="I729" s="411" t="s">
        <v>788</v>
      </c>
      <c r="J729" s="277" t="s">
        <v>1654</v>
      </c>
      <c r="K729" s="106"/>
      <c r="L729" s="317">
        <f>'Punten per wedstrijd'!D466</f>
        <v>1636.6</v>
      </c>
      <c r="M729" s="411" t="s">
        <v>788</v>
      </c>
      <c r="N729" s="106" t="s">
        <v>3618</v>
      </c>
      <c r="O729" s="106"/>
      <c r="P729" s="317">
        <f>'Punten per wedstrijd'!D779</f>
        <v>432.5</v>
      </c>
      <c r="Q729" s="411" t="s">
        <v>788</v>
      </c>
      <c r="R729" s="106" t="s">
        <v>2721</v>
      </c>
      <c r="S729" s="411"/>
      <c r="T729" s="317">
        <f>'Punten per wedstrijd'!D973</f>
        <v>1855.5</v>
      </c>
      <c r="U729" s="411" t="s">
        <v>788</v>
      </c>
      <c r="V729" s="276" t="s">
        <v>3628</v>
      </c>
      <c r="W729" s="106"/>
      <c r="X729" s="317">
        <f>'Punten per wedstrijd'!D127</f>
        <v>6630.6499999999987</v>
      </c>
      <c r="Y729" s="411" t="s">
        <v>788</v>
      </c>
      <c r="Z729" s="106" t="s">
        <v>141</v>
      </c>
      <c r="AA729" s="106"/>
      <c r="AB729" s="317">
        <f>'Punten per wedstrijd'!D346</f>
        <v>1668.1499999999999</v>
      </c>
      <c r="AC729" s="411" t="s">
        <v>788</v>
      </c>
      <c r="AD729" s="106" t="s">
        <v>2213</v>
      </c>
      <c r="AE729" s="106"/>
      <c r="AF729" s="317">
        <f>'Punten per wedstrijd'!D613</f>
        <v>561.80000000000007</v>
      </c>
    </row>
    <row r="730" spans="1:32" s="3" customFormat="1" ht="15.75" customHeight="1">
      <c r="A730" s="410" t="s">
        <v>789</v>
      </c>
      <c r="B730" s="277" t="s">
        <v>1653</v>
      </c>
      <c r="C730" s="106"/>
      <c r="D730" s="317">
        <f>'Punten per wedstrijd'!D1001</f>
        <v>8728.5999999999985</v>
      </c>
      <c r="E730" s="411" t="s">
        <v>789</v>
      </c>
      <c r="F730" s="277" t="s">
        <v>1749</v>
      </c>
      <c r="G730" s="106"/>
      <c r="H730" s="317">
        <f>'Punten per wedstrijd'!D247</f>
        <v>5771.6500000000005</v>
      </c>
      <c r="I730" s="411" t="s">
        <v>789</v>
      </c>
      <c r="J730" s="106" t="s">
        <v>2712</v>
      </c>
      <c r="K730" s="106"/>
      <c r="L730" s="317">
        <f>'Punten per wedstrijd'!D448</f>
        <v>1630.6999999999998</v>
      </c>
      <c r="M730" s="411" t="s">
        <v>789</v>
      </c>
      <c r="N730" s="276" t="s">
        <v>3622</v>
      </c>
      <c r="O730" s="106"/>
      <c r="P730" s="317">
        <f>'Punten per wedstrijd'!D794</f>
        <v>430.3</v>
      </c>
      <c r="Q730" s="411" t="s">
        <v>789</v>
      </c>
      <c r="R730" s="276" t="s">
        <v>3615</v>
      </c>
      <c r="S730" s="411"/>
      <c r="T730" s="317">
        <f>'Punten per wedstrijd'!D909</f>
        <v>1853.2</v>
      </c>
      <c r="U730" s="411" t="s">
        <v>789</v>
      </c>
      <c r="V730" s="106" t="s">
        <v>2715</v>
      </c>
      <c r="W730" s="106"/>
      <c r="X730" s="317">
        <f>'Punten per wedstrijd'!D98</f>
        <v>6614.9000000000005</v>
      </c>
      <c r="Y730" s="411" t="s">
        <v>789</v>
      </c>
      <c r="Z730" s="277" t="s">
        <v>1666</v>
      </c>
      <c r="AA730" s="106"/>
      <c r="AB730" s="317">
        <f>'Punten per wedstrijd'!D312</f>
        <v>1664.2</v>
      </c>
      <c r="AC730" s="411" t="s">
        <v>789</v>
      </c>
      <c r="AD730" s="106" t="s">
        <v>3666</v>
      </c>
      <c r="AE730" s="106"/>
      <c r="AF730" s="317">
        <f>'Punten per wedstrijd'!D678</f>
        <v>548.20000000000016</v>
      </c>
    </row>
    <row r="731" spans="1:32" s="3" customFormat="1" ht="15.75" customHeight="1">
      <c r="A731" s="410" t="s">
        <v>790</v>
      </c>
      <c r="B731" s="276" t="s">
        <v>3602</v>
      </c>
      <c r="C731" s="106"/>
      <c r="D731" s="317">
        <f>'Punten per wedstrijd'!D993</f>
        <v>8722.7000000000007</v>
      </c>
      <c r="E731" s="411" t="s">
        <v>790</v>
      </c>
      <c r="F731" s="277" t="s">
        <v>23</v>
      </c>
      <c r="G731" s="106"/>
      <c r="H731" s="317">
        <f>'Punten per wedstrijd'!D220</f>
        <v>5770.2999999999993</v>
      </c>
      <c r="I731" s="411" t="s">
        <v>790</v>
      </c>
      <c r="J731" s="277" t="s">
        <v>1668</v>
      </c>
      <c r="K731" s="106"/>
      <c r="L731" s="317">
        <f>'Punten per wedstrijd'!D492</f>
        <v>1610.3500000000001</v>
      </c>
      <c r="M731" s="411" t="s">
        <v>790</v>
      </c>
      <c r="N731" s="277" t="s">
        <v>1653</v>
      </c>
      <c r="O731" s="106"/>
      <c r="P731" s="317">
        <f>'Punten per wedstrijd'!D721</f>
        <v>429.20000000000005</v>
      </c>
      <c r="Q731" s="411" t="s">
        <v>790</v>
      </c>
      <c r="R731" s="276" t="s">
        <v>3608</v>
      </c>
      <c r="S731" s="411"/>
      <c r="T731" s="317">
        <f>'Punten per wedstrijd'!D883</f>
        <v>1849.85</v>
      </c>
      <c r="U731" s="411" t="s">
        <v>790</v>
      </c>
      <c r="V731" s="277" t="s">
        <v>17</v>
      </c>
      <c r="W731" s="106"/>
      <c r="X731" s="317">
        <f>'Punten per wedstrijd'!D47</f>
        <v>6611.9999999999991</v>
      </c>
      <c r="Y731" s="411" t="s">
        <v>790</v>
      </c>
      <c r="Z731" s="106" t="s">
        <v>682</v>
      </c>
      <c r="AA731" s="106"/>
      <c r="AB731" s="317">
        <f>'Punten per wedstrijd'!D370</f>
        <v>1652.7</v>
      </c>
      <c r="AC731" s="411" t="s">
        <v>790</v>
      </c>
      <c r="AD731" s="276" t="s">
        <v>142</v>
      </c>
      <c r="AE731" s="106"/>
      <c r="AF731" s="317">
        <f>'Punten per wedstrijd'!D659</f>
        <v>538.90000000000009</v>
      </c>
    </row>
    <row r="732" spans="1:32" s="3" customFormat="1" ht="15.75" customHeight="1">
      <c r="A732" s="410" t="s">
        <v>791</v>
      </c>
      <c r="B732" s="105" t="s">
        <v>1337</v>
      </c>
      <c r="C732" s="106"/>
      <c r="D732" s="317">
        <f>'Punten per wedstrijd'!D988</f>
        <v>8642.1</v>
      </c>
      <c r="E732" s="411" t="s">
        <v>791</v>
      </c>
      <c r="F732" s="276" t="s">
        <v>3622</v>
      </c>
      <c r="G732" s="106"/>
      <c r="H732" s="317">
        <f>'Punten per wedstrijd'!D234</f>
        <v>5753.55</v>
      </c>
      <c r="I732" s="411" t="s">
        <v>791</v>
      </c>
      <c r="J732" s="106" t="s">
        <v>2197</v>
      </c>
      <c r="K732" s="106"/>
      <c r="L732" s="317">
        <f>'Punten per wedstrijd'!D470</f>
        <v>1597.8</v>
      </c>
      <c r="M732" s="411" t="s">
        <v>791</v>
      </c>
      <c r="N732" s="277" t="s">
        <v>25</v>
      </c>
      <c r="O732" s="106"/>
      <c r="P732" s="317">
        <f>'Punten per wedstrijd'!D781</f>
        <v>428.2</v>
      </c>
      <c r="Q732" s="411" t="s">
        <v>791</v>
      </c>
      <c r="R732" s="277" t="s">
        <v>15</v>
      </c>
      <c r="S732" s="411"/>
      <c r="T732" s="317">
        <f>'Punten per wedstrijd'!D881</f>
        <v>1808.1</v>
      </c>
      <c r="U732" s="411" t="s">
        <v>791</v>
      </c>
      <c r="V732" s="276" t="s">
        <v>3609</v>
      </c>
      <c r="W732" s="106"/>
      <c r="X732" s="317">
        <f>'Punten per wedstrijd'!D45</f>
        <v>6609.2500000000009</v>
      </c>
      <c r="Y732" s="411" t="s">
        <v>791</v>
      </c>
      <c r="Z732" s="106" t="s">
        <v>2715</v>
      </c>
      <c r="AA732" s="106"/>
      <c r="AB732" s="317">
        <f>'Punten per wedstrijd'!D378</f>
        <v>1650.1499999999996</v>
      </c>
      <c r="AC732" s="411" t="s">
        <v>791</v>
      </c>
      <c r="AD732" s="106" t="s">
        <v>2205</v>
      </c>
      <c r="AE732" s="106"/>
      <c r="AF732" s="317">
        <f>'Punten per wedstrijd'!D637</f>
        <v>533.45000000000005</v>
      </c>
    </row>
    <row r="733" spans="1:32" s="3" customFormat="1" ht="15.75" customHeight="1">
      <c r="A733" s="410" t="s">
        <v>792</v>
      </c>
      <c r="B733" s="277" t="s">
        <v>1649</v>
      </c>
      <c r="C733" s="106"/>
      <c r="D733" s="317">
        <f>'Punten per wedstrijd'!D1089</f>
        <v>8592.1999999999989</v>
      </c>
      <c r="E733" s="411" t="s">
        <v>792</v>
      </c>
      <c r="F733" s="106" t="s">
        <v>687</v>
      </c>
      <c r="G733" s="106"/>
      <c r="H733" s="317">
        <f>'Punten per wedstrijd'!D178</f>
        <v>5728.2</v>
      </c>
      <c r="I733" s="411" t="s">
        <v>792</v>
      </c>
      <c r="J733" s="105" t="s">
        <v>1349</v>
      </c>
      <c r="K733" s="106"/>
      <c r="L733" s="317">
        <f>'Punten per wedstrijd'!D520</f>
        <v>1585.1</v>
      </c>
      <c r="M733" s="411" t="s">
        <v>792</v>
      </c>
      <c r="N733" s="106" t="s">
        <v>2709</v>
      </c>
      <c r="O733" s="106"/>
      <c r="P733" s="317">
        <f>'Punten per wedstrijd'!D714</f>
        <v>428</v>
      </c>
      <c r="Q733" s="411" t="s">
        <v>792</v>
      </c>
      <c r="R733" s="106" t="s">
        <v>2198</v>
      </c>
      <c r="S733" s="411"/>
      <c r="T733" s="317">
        <f>'Punten per wedstrijd'!D916</f>
        <v>1802.1</v>
      </c>
      <c r="U733" s="411" t="s">
        <v>792</v>
      </c>
      <c r="V733" s="106" t="s">
        <v>654</v>
      </c>
      <c r="W733" s="106"/>
      <c r="X733" s="317">
        <f>'Punten per wedstrijd'!D105</f>
        <v>6597.9999999999991</v>
      </c>
      <c r="Y733" s="411" t="s">
        <v>792</v>
      </c>
      <c r="Z733" s="277" t="s">
        <v>15</v>
      </c>
      <c r="AA733" s="106"/>
      <c r="AB733" s="317">
        <f>'Punten per wedstrijd'!D321</f>
        <v>1618.1999999999998</v>
      </c>
      <c r="AC733" s="411" t="s">
        <v>792</v>
      </c>
      <c r="AD733" s="277" t="s">
        <v>23</v>
      </c>
      <c r="AE733" s="106"/>
      <c r="AF733" s="317">
        <f>'Punten per wedstrijd'!D640</f>
        <v>533</v>
      </c>
    </row>
    <row r="734" spans="1:32" s="3" customFormat="1" ht="15.75" customHeight="1">
      <c r="A734" s="410" t="s">
        <v>793</v>
      </c>
      <c r="B734" s="276" t="s">
        <v>3619</v>
      </c>
      <c r="C734" s="106"/>
      <c r="D734" s="317">
        <f>'Punten per wedstrijd'!D1066</f>
        <v>8577.1999999999989</v>
      </c>
      <c r="E734" s="411" t="s">
        <v>793</v>
      </c>
      <c r="F734" s="276" t="s">
        <v>3619</v>
      </c>
      <c r="G734" s="106"/>
      <c r="H734" s="317">
        <f>'Punten per wedstrijd'!D226</f>
        <v>5722.5999999999995</v>
      </c>
      <c r="I734" s="411" t="s">
        <v>793</v>
      </c>
      <c r="J734" s="105" t="s">
        <v>1342</v>
      </c>
      <c r="K734" s="106"/>
      <c r="L734" s="317">
        <f>'Punten per wedstrijd'!D436</f>
        <v>1581.6</v>
      </c>
      <c r="M734" s="411" t="s">
        <v>793</v>
      </c>
      <c r="N734" s="277" t="s">
        <v>37</v>
      </c>
      <c r="O734" s="106"/>
      <c r="P734" s="317">
        <f>'Punten per wedstrijd'!D821</f>
        <v>423</v>
      </c>
      <c r="Q734" s="411" t="s">
        <v>793</v>
      </c>
      <c r="R734" s="276" t="s">
        <v>3626</v>
      </c>
      <c r="S734" s="411"/>
      <c r="T734" s="317">
        <f>'Punten per wedstrijd'!D957</f>
        <v>1795.2499999999998</v>
      </c>
      <c r="U734" s="411" t="s">
        <v>793</v>
      </c>
      <c r="V734" s="106" t="s">
        <v>2835</v>
      </c>
      <c r="W734" s="106"/>
      <c r="X734" s="317">
        <f>'Punten per wedstrijd'!D17</f>
        <v>6548.95</v>
      </c>
      <c r="Y734" s="411" t="s">
        <v>793</v>
      </c>
      <c r="Z734" s="106" t="s">
        <v>2726</v>
      </c>
      <c r="AA734" s="106"/>
      <c r="AB734" s="317">
        <f>'Punten per wedstrijd'!D372</f>
        <v>1602.5</v>
      </c>
      <c r="AC734" s="411" t="s">
        <v>793</v>
      </c>
      <c r="AD734" s="106" t="s">
        <v>2197</v>
      </c>
      <c r="AE734" s="106"/>
      <c r="AF734" s="317">
        <f>'Punten per wedstrijd'!D610</f>
        <v>529.40000000000009</v>
      </c>
    </row>
    <row r="735" spans="1:32" s="3" customFormat="1" ht="15.75" customHeight="1">
      <c r="A735" s="410" t="s">
        <v>794</v>
      </c>
      <c r="B735" s="106" t="s">
        <v>2706</v>
      </c>
      <c r="C735" s="106"/>
      <c r="D735" s="317">
        <f>'Punten per wedstrijd'!D1090</f>
        <v>8550</v>
      </c>
      <c r="E735" s="411" t="s">
        <v>794</v>
      </c>
      <c r="F735" s="276" t="s">
        <v>3602</v>
      </c>
      <c r="G735" s="106"/>
      <c r="H735" s="317">
        <f>'Punten per wedstrijd'!D153</f>
        <v>5703.4</v>
      </c>
      <c r="I735" s="411" t="s">
        <v>794</v>
      </c>
      <c r="J735" s="106" t="s">
        <v>2713</v>
      </c>
      <c r="K735" s="106"/>
      <c r="L735" s="317">
        <f>'Punten per wedstrijd'!D544</f>
        <v>1578.6000000000001</v>
      </c>
      <c r="M735" s="411" t="s">
        <v>794</v>
      </c>
      <c r="N735" s="276" t="s">
        <v>3625</v>
      </c>
      <c r="O735" s="106"/>
      <c r="P735" s="317">
        <f>'Punten per wedstrijd'!D813</f>
        <v>419.1</v>
      </c>
      <c r="Q735" s="411" t="s">
        <v>794</v>
      </c>
      <c r="R735" s="276" t="s">
        <v>3636</v>
      </c>
      <c r="S735" s="411"/>
      <c r="T735" s="317">
        <f>'Punten per wedstrijd'!D880</f>
        <v>1794.4</v>
      </c>
      <c r="U735" s="411" t="s">
        <v>794</v>
      </c>
      <c r="V735" s="276" t="s">
        <v>3627</v>
      </c>
      <c r="W735" s="106"/>
      <c r="X735" s="317">
        <f>'Punten per wedstrijd'!D123</f>
        <v>6524.5999999999995</v>
      </c>
      <c r="Y735" s="411" t="s">
        <v>794</v>
      </c>
      <c r="Z735" s="106" t="s">
        <v>2707</v>
      </c>
      <c r="AA735" s="106"/>
      <c r="AB735" s="317">
        <f>'Punten per wedstrijd'!D343</f>
        <v>1601.3</v>
      </c>
      <c r="AC735" s="411" t="s">
        <v>794</v>
      </c>
      <c r="AD735" s="276" t="s">
        <v>3602</v>
      </c>
      <c r="AE735" s="106"/>
      <c r="AF735" s="317">
        <f>'Punten per wedstrijd'!D573</f>
        <v>528.1</v>
      </c>
    </row>
    <row r="736" spans="1:32" s="3" customFormat="1" ht="15.75" customHeight="1">
      <c r="A736" s="411" t="s">
        <v>795</v>
      </c>
      <c r="B736" s="276" t="s">
        <v>3624</v>
      </c>
      <c r="C736" s="106"/>
      <c r="D736" s="317">
        <f>'Punten per wedstrijd'!D1092</f>
        <v>8539.7000000000007</v>
      </c>
      <c r="E736" s="411" t="s">
        <v>795</v>
      </c>
      <c r="F736" s="276" t="s">
        <v>3612</v>
      </c>
      <c r="G736" s="106"/>
      <c r="H736" s="317">
        <f>'Punten per wedstrijd'!D195</f>
        <v>5692.1999999999989</v>
      </c>
      <c r="I736" s="411" t="s">
        <v>795</v>
      </c>
      <c r="J736" s="277" t="s">
        <v>1667</v>
      </c>
      <c r="K736" s="106"/>
      <c r="L736" s="317">
        <f>'Punten per wedstrijd'!D488</f>
        <v>1574.8999999999996</v>
      </c>
      <c r="M736" s="411" t="s">
        <v>795</v>
      </c>
      <c r="N736" s="105" t="s">
        <v>1342</v>
      </c>
      <c r="O736" s="106"/>
      <c r="P736" s="317">
        <f>'Punten per wedstrijd'!D716</f>
        <v>419</v>
      </c>
      <c r="Q736" s="411" t="s">
        <v>795</v>
      </c>
      <c r="R736" s="106" t="s">
        <v>2706</v>
      </c>
      <c r="S736" s="411"/>
      <c r="T736" s="317">
        <f>'Punten per wedstrijd'!D950</f>
        <v>1788.1</v>
      </c>
      <c r="U736" s="411" t="s">
        <v>795</v>
      </c>
      <c r="V736" s="277" t="s">
        <v>25</v>
      </c>
      <c r="W736" s="106"/>
      <c r="X736" s="317">
        <f>'Punten per wedstrijd'!D81</f>
        <v>6513.6000000000013</v>
      </c>
      <c r="Y736" s="411" t="s">
        <v>795</v>
      </c>
      <c r="Z736" s="276" t="s">
        <v>3621</v>
      </c>
      <c r="AA736" s="106"/>
      <c r="AB736" s="317">
        <f>'Punten per wedstrijd'!D373</f>
        <v>1598.7</v>
      </c>
      <c r="AC736" s="411" t="s">
        <v>795</v>
      </c>
      <c r="AD736" s="106" t="s">
        <v>2199</v>
      </c>
      <c r="AE736" s="106"/>
      <c r="AF736" s="317">
        <f>'Punten per wedstrijd'!D631</f>
        <v>526.65</v>
      </c>
    </row>
    <row r="737" spans="1:32" s="3" customFormat="1" ht="15.75" customHeight="1">
      <c r="A737" s="411" t="s">
        <v>796</v>
      </c>
      <c r="B737" s="106" t="s">
        <v>2707</v>
      </c>
      <c r="C737" s="106"/>
      <c r="D737" s="317">
        <f>'Punten per wedstrijd'!D1043</f>
        <v>8525.4000000000015</v>
      </c>
      <c r="E737" s="411" t="s">
        <v>796</v>
      </c>
      <c r="F737" s="106" t="s">
        <v>2716</v>
      </c>
      <c r="G737" s="106"/>
      <c r="H737" s="317">
        <f>'Punten per wedstrijd'!D242</f>
        <v>5688.2000000000007</v>
      </c>
      <c r="I737" s="411" t="s">
        <v>796</v>
      </c>
      <c r="J737" s="276" t="s">
        <v>3601</v>
      </c>
      <c r="K737" s="106"/>
      <c r="L737" s="317">
        <f>'Punten per wedstrijd'!D427</f>
        <v>1573.5</v>
      </c>
      <c r="M737" s="411" t="s">
        <v>796</v>
      </c>
      <c r="N737" s="106" t="s">
        <v>2699</v>
      </c>
      <c r="O737" s="106"/>
      <c r="P737" s="317">
        <f>'Punten per wedstrijd'!D719</f>
        <v>413.09999999999997</v>
      </c>
      <c r="Q737" s="411" t="s">
        <v>796</v>
      </c>
      <c r="R737" s="276" t="s">
        <v>3611</v>
      </c>
      <c r="S737" s="411"/>
      <c r="T737" s="317">
        <f>'Punten per wedstrijd'!D891</f>
        <v>1785.9</v>
      </c>
      <c r="U737" s="411" t="s">
        <v>796</v>
      </c>
      <c r="V737" s="106" t="s">
        <v>2700</v>
      </c>
      <c r="W737" s="106"/>
      <c r="X737" s="317">
        <f>'Punten per wedstrijd'!D91</f>
        <v>6489.95</v>
      </c>
      <c r="Y737" s="411" t="s">
        <v>796</v>
      </c>
      <c r="Z737" s="277" t="s">
        <v>1654</v>
      </c>
      <c r="AA737" s="106"/>
      <c r="AB737" s="317">
        <f>'Punten per wedstrijd'!D326</f>
        <v>1588.3</v>
      </c>
      <c r="AC737" s="411" t="s">
        <v>796</v>
      </c>
      <c r="AD737" s="277" t="s">
        <v>1664</v>
      </c>
      <c r="AE737" s="106"/>
      <c r="AF737" s="317">
        <f>'Punten per wedstrijd'!D572</f>
        <v>519.40000000000009</v>
      </c>
    </row>
    <row r="738" spans="1:32" s="3" customFormat="1" ht="15.75" customHeight="1">
      <c r="A738" s="411" t="s">
        <v>797</v>
      </c>
      <c r="B738" s="277" t="s">
        <v>1749</v>
      </c>
      <c r="C738" s="106"/>
      <c r="D738" s="317">
        <f>'Punten per wedstrijd'!D1087</f>
        <v>8458.6999999999989</v>
      </c>
      <c r="E738" s="411" t="s">
        <v>797</v>
      </c>
      <c r="F738" s="106" t="s">
        <v>2721</v>
      </c>
      <c r="G738" s="106"/>
      <c r="H738" s="317">
        <f>'Punten per wedstrijd'!D273</f>
        <v>5682.6</v>
      </c>
      <c r="I738" s="411" t="s">
        <v>797</v>
      </c>
      <c r="J738" s="276" t="s">
        <v>3616</v>
      </c>
      <c r="K738" s="106"/>
      <c r="L738" s="317">
        <f>'Punten per wedstrijd'!D493</f>
        <v>1556.1</v>
      </c>
      <c r="M738" s="411" t="s">
        <v>797</v>
      </c>
      <c r="N738" s="277" t="s">
        <v>1649</v>
      </c>
      <c r="O738" s="106"/>
      <c r="P738" s="317">
        <f>'Punten per wedstrijd'!D809</f>
        <v>412.34999999999997</v>
      </c>
      <c r="Q738" s="411" t="s">
        <v>797</v>
      </c>
      <c r="R738" s="106" t="s">
        <v>2724</v>
      </c>
      <c r="S738" s="411"/>
      <c r="T738" s="317">
        <f>'Punten per wedstrijd'!D900</f>
        <v>1776.1</v>
      </c>
      <c r="U738" s="411" t="s">
        <v>797</v>
      </c>
      <c r="V738" s="277" t="s">
        <v>1671</v>
      </c>
      <c r="W738" s="106"/>
      <c r="X738" s="317">
        <f>'Punten per wedstrijd'!D129</f>
        <v>6458.05</v>
      </c>
      <c r="Y738" s="411" t="s">
        <v>797</v>
      </c>
      <c r="Z738" s="106" t="s">
        <v>651</v>
      </c>
      <c r="AA738" s="106"/>
      <c r="AB738" s="317">
        <f>'Punten per wedstrijd'!D369</f>
        <v>1579.5</v>
      </c>
      <c r="AC738" s="411" t="s">
        <v>797</v>
      </c>
      <c r="AD738" s="106" t="s">
        <v>2198</v>
      </c>
      <c r="AE738" s="106"/>
      <c r="AF738" s="317">
        <f>'Punten per wedstrijd'!D636</f>
        <v>513.85000000000014</v>
      </c>
    </row>
    <row r="739" spans="1:32" s="3" customFormat="1" ht="15.75" customHeight="1">
      <c r="A739" s="411" t="s">
        <v>798</v>
      </c>
      <c r="B739" s="276" t="s">
        <v>3629</v>
      </c>
      <c r="C739" s="106"/>
      <c r="D739" s="317">
        <f>'Punten per wedstrijd'!D1115</f>
        <v>8453.5</v>
      </c>
      <c r="E739" s="411" t="s">
        <v>798</v>
      </c>
      <c r="F739" s="106" t="s">
        <v>2699</v>
      </c>
      <c r="G739" s="106"/>
      <c r="H739" s="317">
        <f>'Punten per wedstrijd'!D159</f>
        <v>5648.75</v>
      </c>
      <c r="I739" s="411" t="s">
        <v>798</v>
      </c>
      <c r="J739" s="106" t="s">
        <v>3614</v>
      </c>
      <c r="K739" s="106"/>
      <c r="L739" s="317">
        <f>'Punten per wedstrijd'!D482</f>
        <v>1550.2000000000003</v>
      </c>
      <c r="M739" s="411" t="s">
        <v>798</v>
      </c>
      <c r="N739" s="106" t="s">
        <v>700</v>
      </c>
      <c r="O739" s="106"/>
      <c r="P739" s="317">
        <f>'Punten per wedstrijd'!D764</f>
        <v>411.90000000000009</v>
      </c>
      <c r="Q739" s="411" t="s">
        <v>798</v>
      </c>
      <c r="R739" s="106" t="s">
        <v>2835</v>
      </c>
      <c r="S739" s="411"/>
      <c r="T739" s="317">
        <f>'Punten per wedstrijd'!D857</f>
        <v>1774.1</v>
      </c>
      <c r="U739" s="411" t="s">
        <v>798</v>
      </c>
      <c r="V739" s="276" t="s">
        <v>3619</v>
      </c>
      <c r="W739" s="106"/>
      <c r="X739" s="317">
        <f>'Punten per wedstrijd'!D86</f>
        <v>6449.65</v>
      </c>
      <c r="Y739" s="411" t="s">
        <v>798</v>
      </c>
      <c r="Z739" s="276" t="s">
        <v>3617</v>
      </c>
      <c r="AA739" s="106"/>
      <c r="AB739" s="317">
        <f>'Punten per wedstrijd'!D354</f>
        <v>1574.3</v>
      </c>
      <c r="AC739" s="411" t="s">
        <v>798</v>
      </c>
      <c r="AD739" s="105" t="s">
        <v>1346</v>
      </c>
      <c r="AE739" s="106"/>
      <c r="AF739" s="317">
        <f>'Punten per wedstrijd'!D566</f>
        <v>513.09999999999991</v>
      </c>
    </row>
    <row r="740" spans="1:32" s="3" customFormat="1" ht="15.75" customHeight="1">
      <c r="A740" s="411" t="s">
        <v>799</v>
      </c>
      <c r="B740" s="276" t="s">
        <v>3636</v>
      </c>
      <c r="C740" s="106"/>
      <c r="D740" s="317">
        <f>'Punten per wedstrijd'!D1020</f>
        <v>8438.4</v>
      </c>
      <c r="E740" s="411" t="s">
        <v>799</v>
      </c>
      <c r="F740" s="106" t="s">
        <v>2717</v>
      </c>
      <c r="G740" s="106"/>
      <c r="H740" s="317">
        <f>'Punten per wedstrijd'!D182</f>
        <v>5587.9000000000015</v>
      </c>
      <c r="I740" s="411" t="s">
        <v>799</v>
      </c>
      <c r="J740" s="106" t="s">
        <v>2192</v>
      </c>
      <c r="K740" s="106"/>
      <c r="L740" s="317">
        <f>'Punten per wedstrijd'!D442</f>
        <v>1533.8000000000004</v>
      </c>
      <c r="M740" s="411" t="s">
        <v>799</v>
      </c>
      <c r="N740" s="277" t="s">
        <v>1657</v>
      </c>
      <c r="O740" s="106"/>
      <c r="P740" s="317">
        <f>'Punten per wedstrijd'!D705</f>
        <v>408.85</v>
      </c>
      <c r="Q740" s="411" t="s">
        <v>799</v>
      </c>
      <c r="R740" s="276" t="s">
        <v>3617</v>
      </c>
      <c r="S740" s="411"/>
      <c r="T740" s="317">
        <f>'Punten per wedstrijd'!D914</f>
        <v>1769.05</v>
      </c>
      <c r="U740" s="411" t="s">
        <v>799</v>
      </c>
      <c r="V740" s="106" t="s">
        <v>2708</v>
      </c>
      <c r="W740" s="106"/>
      <c r="X740" s="317">
        <f>'Punten per wedstrijd'!D36</f>
        <v>6393.25</v>
      </c>
      <c r="Y740" s="411" t="s">
        <v>799</v>
      </c>
      <c r="Z740" s="106" t="s">
        <v>2712</v>
      </c>
      <c r="AA740" s="106"/>
      <c r="AB740" s="317">
        <f>'Punten per wedstrijd'!D308</f>
        <v>1564.1999999999998</v>
      </c>
      <c r="AC740" s="411" t="s">
        <v>799</v>
      </c>
      <c r="AD740" s="105" t="s">
        <v>1337</v>
      </c>
      <c r="AE740" s="106"/>
      <c r="AF740" s="317">
        <f>'Punten per wedstrijd'!D568</f>
        <v>511</v>
      </c>
    </row>
    <row r="741" spans="1:32" s="3" customFormat="1" ht="15.75" customHeight="1">
      <c r="A741" s="411" t="s">
        <v>800</v>
      </c>
      <c r="B741" s="106" t="s">
        <v>2713</v>
      </c>
      <c r="C741" s="106"/>
      <c r="D741" s="317">
        <f>'Punten per wedstrijd'!D1104</f>
        <v>8436.2999999999993</v>
      </c>
      <c r="E741" s="411" t="s">
        <v>800</v>
      </c>
      <c r="F741" s="106" t="s">
        <v>2206</v>
      </c>
      <c r="G741" s="106"/>
      <c r="H741" s="317">
        <f>'Punten per wedstrijd'!D236</f>
        <v>5565.4000000000005</v>
      </c>
      <c r="I741" s="411" t="s">
        <v>800</v>
      </c>
      <c r="J741" s="277" t="s">
        <v>1671</v>
      </c>
      <c r="K741" s="106"/>
      <c r="L741" s="317">
        <f>'Punten per wedstrijd'!D549</f>
        <v>1530.6999999999998</v>
      </c>
      <c r="M741" s="411" t="s">
        <v>800</v>
      </c>
      <c r="N741" s="106" t="s">
        <v>2705</v>
      </c>
      <c r="O741" s="106"/>
      <c r="P741" s="317">
        <f>'Punten per wedstrijd'!D785</f>
        <v>407.2</v>
      </c>
      <c r="Q741" s="411" t="s">
        <v>800</v>
      </c>
      <c r="R741" s="276" t="s">
        <v>3609</v>
      </c>
      <c r="S741" s="411"/>
      <c r="T741" s="317">
        <f>'Punten per wedstrijd'!D885</f>
        <v>1761.8</v>
      </c>
      <c r="U741" s="411" t="s">
        <v>800</v>
      </c>
      <c r="V741" s="105" t="s">
        <v>1343</v>
      </c>
      <c r="W741" s="106"/>
      <c r="X741" s="317">
        <f>'Punten per wedstrijd'!D83</f>
        <v>6377.5999999999995</v>
      </c>
      <c r="Y741" s="411" t="s">
        <v>800</v>
      </c>
      <c r="Z741" s="276" t="s">
        <v>3623</v>
      </c>
      <c r="AA741" s="106"/>
      <c r="AB741" s="317">
        <f>'Punten per wedstrijd'!D383</f>
        <v>1562</v>
      </c>
      <c r="AC741" s="411" t="s">
        <v>800</v>
      </c>
      <c r="AD741" s="106" t="s">
        <v>2714</v>
      </c>
      <c r="AE741" s="106"/>
      <c r="AF741" s="317">
        <f>'Punten per wedstrijd'!D686</f>
        <v>510.39999999999986</v>
      </c>
    </row>
    <row r="742" spans="1:32" s="3" customFormat="1" ht="15.75" customHeight="1">
      <c r="A742" s="411" t="s">
        <v>801</v>
      </c>
      <c r="B742" s="277" t="s">
        <v>17</v>
      </c>
      <c r="C742" s="106"/>
      <c r="D742" s="317">
        <f>'Punten per wedstrijd'!D1027</f>
        <v>8415.4</v>
      </c>
      <c r="E742" s="411" t="s">
        <v>801</v>
      </c>
      <c r="F742" s="106" t="s">
        <v>2192</v>
      </c>
      <c r="G742" s="106"/>
      <c r="H742" s="317">
        <f>'Punten per wedstrijd'!D162</f>
        <v>5515.7</v>
      </c>
      <c r="I742" s="411" t="s">
        <v>801</v>
      </c>
      <c r="J742" s="106" t="s">
        <v>2718</v>
      </c>
      <c r="K742" s="106"/>
      <c r="L742" s="317">
        <f>'Punten per wedstrijd'!D490</f>
        <v>1527.4</v>
      </c>
      <c r="M742" s="411" t="s">
        <v>801</v>
      </c>
      <c r="N742" s="106" t="s">
        <v>2191</v>
      </c>
      <c r="O742" s="106"/>
      <c r="P742" s="317">
        <f>'Punten per wedstrijd'!D709</f>
        <v>405.00000000000006</v>
      </c>
      <c r="Q742" s="411" t="s">
        <v>801</v>
      </c>
      <c r="R742" s="105" t="s">
        <v>1342</v>
      </c>
      <c r="S742" s="411"/>
      <c r="T742" s="317">
        <f>'Punten per wedstrijd'!D856</f>
        <v>1747.1</v>
      </c>
      <c r="U742" s="411" t="s">
        <v>801</v>
      </c>
      <c r="V742" s="277" t="s">
        <v>31</v>
      </c>
      <c r="W742" s="106"/>
      <c r="X742" s="317">
        <f>'Punten per wedstrijd'!D114</f>
        <v>6356.2499999999991</v>
      </c>
      <c r="Y742" s="411" t="s">
        <v>801</v>
      </c>
      <c r="Z742" s="106" t="s">
        <v>2192</v>
      </c>
      <c r="AA742" s="106"/>
      <c r="AB742" s="317">
        <f>'Punten per wedstrijd'!D302</f>
        <v>1541.5</v>
      </c>
      <c r="AC742" s="411" t="s">
        <v>801</v>
      </c>
      <c r="AD742" s="276" t="s">
        <v>3613</v>
      </c>
      <c r="AE742" s="106"/>
      <c r="AF742" s="317">
        <f>'Punten per wedstrijd'!D617</f>
        <v>508.5</v>
      </c>
    </row>
    <row r="743" spans="1:32" s="3" customFormat="1" ht="15.75" customHeight="1">
      <c r="A743" s="411" t="s">
        <v>802</v>
      </c>
      <c r="B743" s="277" t="s">
        <v>1654</v>
      </c>
      <c r="C743" s="106"/>
      <c r="D743" s="317">
        <f>'Punten per wedstrijd'!D1026</f>
        <v>8394.5</v>
      </c>
      <c r="E743" s="411" t="s">
        <v>802</v>
      </c>
      <c r="F743" s="106" t="s">
        <v>2724</v>
      </c>
      <c r="G743" s="106"/>
      <c r="H743" s="317">
        <f>'Punten per wedstrijd'!D200</f>
        <v>5486.4999999999991</v>
      </c>
      <c r="I743" s="411" t="s">
        <v>802</v>
      </c>
      <c r="J743" s="106" t="s">
        <v>2703</v>
      </c>
      <c r="K743" s="106"/>
      <c r="L743" s="317">
        <f>'Punten per wedstrijd'!D474</f>
        <v>1510.4</v>
      </c>
      <c r="M743" s="411" t="s">
        <v>802</v>
      </c>
      <c r="N743" s="106" t="s">
        <v>3614</v>
      </c>
      <c r="O743" s="106"/>
      <c r="P743" s="317">
        <f>'Punten per wedstrijd'!D762</f>
        <v>403.00000000000006</v>
      </c>
      <c r="Q743" s="411" t="s">
        <v>802</v>
      </c>
      <c r="R743" s="106" t="s">
        <v>2213</v>
      </c>
      <c r="S743" s="411"/>
      <c r="T743" s="317">
        <f>'Punten per wedstrijd'!D893</f>
        <v>1743.2</v>
      </c>
      <c r="U743" s="411" t="s">
        <v>802</v>
      </c>
      <c r="V743" s="277" t="s">
        <v>1658</v>
      </c>
      <c r="W743" s="106"/>
      <c r="X743" s="317">
        <f>'Punten per wedstrijd'!D35</f>
        <v>6344.1999999999989</v>
      </c>
      <c r="Y743" s="411" t="s">
        <v>802</v>
      </c>
      <c r="Z743" s="106" t="s">
        <v>686</v>
      </c>
      <c r="AA743" s="106"/>
      <c r="AB743" s="317">
        <f>'Punten per wedstrijd'!D399</f>
        <v>1536.6000000000001</v>
      </c>
      <c r="AC743" s="411" t="s">
        <v>802</v>
      </c>
      <c r="AD743" s="276" t="s">
        <v>3621</v>
      </c>
      <c r="AE743" s="106"/>
      <c r="AF743" s="317">
        <f>'Punten per wedstrijd'!D653</f>
        <v>507.1</v>
      </c>
    </row>
    <row r="744" spans="1:32" s="3" customFormat="1" ht="15.75" customHeight="1">
      <c r="A744" s="411" t="s">
        <v>803</v>
      </c>
      <c r="B744" s="106" t="s">
        <v>153</v>
      </c>
      <c r="C744" s="106"/>
      <c r="D744" s="317">
        <f>'Punten per wedstrijd'!D1003</f>
        <v>8386.2000000000007</v>
      </c>
      <c r="E744" s="411" t="s">
        <v>803</v>
      </c>
      <c r="F744" s="106" t="s">
        <v>2706</v>
      </c>
      <c r="G744" s="106"/>
      <c r="H744" s="317">
        <f>'Punten per wedstrijd'!D250</f>
        <v>5457.1999999999989</v>
      </c>
      <c r="I744" s="411" t="s">
        <v>803</v>
      </c>
      <c r="J744" s="106" t="s">
        <v>2206</v>
      </c>
      <c r="K744" s="106"/>
      <c r="L744" s="317">
        <f>'Punten per wedstrijd'!D516</f>
        <v>1481.0000000000002</v>
      </c>
      <c r="M744" s="411" t="s">
        <v>803</v>
      </c>
      <c r="N744" s="277" t="s">
        <v>17</v>
      </c>
      <c r="O744" s="106"/>
      <c r="P744" s="317">
        <f>'Punten per wedstrijd'!D747</f>
        <v>402.69999999999993</v>
      </c>
      <c r="Q744" s="411" t="s">
        <v>803</v>
      </c>
      <c r="R744" s="277" t="s">
        <v>23</v>
      </c>
      <c r="S744" s="411"/>
      <c r="T744" s="317">
        <f>'Punten per wedstrijd'!D920</f>
        <v>1720.5</v>
      </c>
      <c r="U744" s="411" t="s">
        <v>803</v>
      </c>
      <c r="V744" s="277" t="s">
        <v>1668</v>
      </c>
      <c r="W744" s="106"/>
      <c r="X744" s="317">
        <f>'Punten per wedstrijd'!D72</f>
        <v>6309.2499999999991</v>
      </c>
      <c r="Y744" s="411" t="s">
        <v>803</v>
      </c>
      <c r="Z744" s="276" t="s">
        <v>3609</v>
      </c>
      <c r="AA744" s="106"/>
      <c r="AB744" s="317">
        <f>'Punten per wedstrijd'!D325</f>
        <v>1511.8</v>
      </c>
      <c r="AC744" s="411" t="s">
        <v>803</v>
      </c>
      <c r="AD744" s="105" t="s">
        <v>1349</v>
      </c>
      <c r="AE744" s="106"/>
      <c r="AF744" s="317">
        <f>'Punten per wedstrijd'!D660</f>
        <v>505.19999999999993</v>
      </c>
    </row>
    <row r="745" spans="1:32" s="3" customFormat="1" ht="15.75" customHeight="1">
      <c r="A745" s="411" t="s">
        <v>804</v>
      </c>
      <c r="B745" s="276" t="s">
        <v>3606</v>
      </c>
      <c r="C745" s="106"/>
      <c r="D745" s="317">
        <f>'Punten per wedstrijd'!D1007</f>
        <v>8375</v>
      </c>
      <c r="E745" s="411" t="s">
        <v>804</v>
      </c>
      <c r="F745" s="106" t="s">
        <v>2725</v>
      </c>
      <c r="G745" s="106"/>
      <c r="H745" s="317">
        <f>'Punten per wedstrijd'!D198</f>
        <v>5438.5</v>
      </c>
      <c r="I745" s="411" t="s">
        <v>804</v>
      </c>
      <c r="J745" s="106" t="s">
        <v>653</v>
      </c>
      <c r="K745" s="106"/>
      <c r="L745" s="317">
        <f>'Punten per wedstrijd'!D526</f>
        <v>1480.2999999999997</v>
      </c>
      <c r="M745" s="411" t="s">
        <v>804</v>
      </c>
      <c r="N745" s="106" t="s">
        <v>2206</v>
      </c>
      <c r="O745" s="106"/>
      <c r="P745" s="317">
        <f>'Punten per wedstrijd'!D796</f>
        <v>398.79999999999995</v>
      </c>
      <c r="Q745" s="411" t="s">
        <v>804</v>
      </c>
      <c r="R745" s="106" t="s">
        <v>162</v>
      </c>
      <c r="S745" s="411"/>
      <c r="T745" s="317">
        <f>'Punten per wedstrijd'!D889</f>
        <v>1711.7</v>
      </c>
      <c r="U745" s="411" t="s">
        <v>804</v>
      </c>
      <c r="V745" s="106" t="s">
        <v>2197</v>
      </c>
      <c r="W745" s="106"/>
      <c r="X745" s="317">
        <f>'Punten per wedstrijd'!D50</f>
        <v>6307.5999999999995</v>
      </c>
      <c r="Y745" s="411" t="s">
        <v>804</v>
      </c>
      <c r="Z745" s="106" t="s">
        <v>2718</v>
      </c>
      <c r="AA745" s="106"/>
      <c r="AB745" s="317">
        <f>'Punten per wedstrijd'!D350</f>
        <v>1499.9999999999998</v>
      </c>
      <c r="AC745" s="411" t="s">
        <v>804</v>
      </c>
      <c r="AD745" s="277" t="s">
        <v>1666</v>
      </c>
      <c r="AE745" s="106"/>
      <c r="AF745" s="317">
        <f>'Punten per wedstrijd'!D592</f>
        <v>503.49999999999994</v>
      </c>
    </row>
    <row r="746" spans="1:32" s="3" customFormat="1" ht="15.75" customHeight="1">
      <c r="A746" s="411" t="s">
        <v>805</v>
      </c>
      <c r="B746" s="276" t="s">
        <v>3628</v>
      </c>
      <c r="C746" s="106"/>
      <c r="D746" s="317">
        <f>'Punten per wedstrijd'!D1107</f>
        <v>8358.7000000000007</v>
      </c>
      <c r="E746" s="411" t="s">
        <v>805</v>
      </c>
      <c r="F746" s="106" t="s">
        <v>2196</v>
      </c>
      <c r="G746" s="106"/>
      <c r="H746" s="317">
        <f>'Punten per wedstrijd'!D196</f>
        <v>5305.5</v>
      </c>
      <c r="I746" s="411" t="s">
        <v>805</v>
      </c>
      <c r="J746" s="106" t="s">
        <v>2725</v>
      </c>
      <c r="K746" s="106"/>
      <c r="L746" s="317">
        <f>'Punten per wedstrijd'!D478</f>
        <v>1474.6000000000001</v>
      </c>
      <c r="M746" s="411" t="s">
        <v>805</v>
      </c>
      <c r="N746" s="276" t="s">
        <v>3616</v>
      </c>
      <c r="O746" s="106"/>
      <c r="P746" s="317">
        <f>'Punten per wedstrijd'!D773</f>
        <v>393.7</v>
      </c>
      <c r="Q746" s="411" t="s">
        <v>805</v>
      </c>
      <c r="R746" s="277" t="s">
        <v>1658</v>
      </c>
      <c r="S746" s="411"/>
      <c r="T746" s="317">
        <f>'Punten per wedstrijd'!D875</f>
        <v>1710.2</v>
      </c>
      <c r="U746" s="411" t="s">
        <v>805</v>
      </c>
      <c r="V746" s="106" t="s">
        <v>682</v>
      </c>
      <c r="W746" s="106"/>
      <c r="X746" s="317">
        <f>'Punten per wedstrijd'!D90</f>
        <v>6301.0999999999995</v>
      </c>
      <c r="Y746" s="411" t="s">
        <v>805</v>
      </c>
      <c r="Z746" s="105" t="s">
        <v>1349</v>
      </c>
      <c r="AA746" s="106"/>
      <c r="AB746" s="317">
        <f>'Punten per wedstrijd'!D380</f>
        <v>1496.1999999999998</v>
      </c>
      <c r="AC746" s="411" t="s">
        <v>805</v>
      </c>
      <c r="AD746" s="106" t="s">
        <v>682</v>
      </c>
      <c r="AE746" s="106"/>
      <c r="AF746" s="317">
        <f>'Punten per wedstrijd'!D650</f>
        <v>501</v>
      </c>
    </row>
    <row r="747" spans="1:32" s="3" customFormat="1" ht="15.75" customHeight="1">
      <c r="A747" s="411" t="s">
        <v>806</v>
      </c>
      <c r="B747" s="276" t="s">
        <v>3604</v>
      </c>
      <c r="C747" s="106"/>
      <c r="D747" s="317">
        <f>'Punten per wedstrijd'!D1000</f>
        <v>8262.7999999999993</v>
      </c>
      <c r="E747" s="411" t="s">
        <v>806</v>
      </c>
      <c r="F747" s="277" t="s">
        <v>1656</v>
      </c>
      <c r="G747" s="106"/>
      <c r="H747" s="317">
        <f>'Punten per wedstrijd'!D151</f>
        <v>5302.6500000000005</v>
      </c>
      <c r="I747" s="411" t="s">
        <v>806</v>
      </c>
      <c r="J747" s="106" t="s">
        <v>2205</v>
      </c>
      <c r="K747" s="106"/>
      <c r="L747" s="317">
        <f>'Punten per wedstrijd'!D497</f>
        <v>1464.6999999999998</v>
      </c>
      <c r="M747" s="411" t="s">
        <v>806</v>
      </c>
      <c r="N747" s="106" t="s">
        <v>638</v>
      </c>
      <c r="O747" s="106"/>
      <c r="P747" s="317">
        <f>'Punten per wedstrijd'!D808</f>
        <v>391.90000000000003</v>
      </c>
      <c r="Q747" s="411" t="s">
        <v>806</v>
      </c>
      <c r="R747" s="106" t="s">
        <v>2191</v>
      </c>
      <c r="S747" s="411"/>
      <c r="T747" s="317">
        <f>'Punten per wedstrijd'!D849</f>
        <v>1710</v>
      </c>
      <c r="U747" s="411" t="s">
        <v>806</v>
      </c>
      <c r="V747" s="276" t="s">
        <v>3613</v>
      </c>
      <c r="W747" s="106"/>
      <c r="X747" s="317">
        <f>'Punten per wedstrijd'!D57</f>
        <v>6258.8499999999976</v>
      </c>
      <c r="Y747" s="411" t="s">
        <v>806</v>
      </c>
      <c r="Z747" s="106" t="s">
        <v>2721</v>
      </c>
      <c r="AA747" s="106"/>
      <c r="AB747" s="317">
        <f>'Punten per wedstrijd'!D413</f>
        <v>1485.6000000000001</v>
      </c>
      <c r="AC747" s="411" t="s">
        <v>806</v>
      </c>
      <c r="AD747" s="106" t="s">
        <v>2715</v>
      </c>
      <c r="AE747" s="106"/>
      <c r="AF747" s="317">
        <f>'Punten per wedstrijd'!D658</f>
        <v>496.54999999999995</v>
      </c>
    </row>
    <row r="748" spans="1:32" s="3" customFormat="1" ht="15.75" customHeight="1">
      <c r="A748" s="411" t="s">
        <v>807</v>
      </c>
      <c r="B748" s="276" t="s">
        <v>3609</v>
      </c>
      <c r="C748" s="106"/>
      <c r="D748" s="317">
        <f>'Punten per wedstrijd'!D1025</f>
        <v>8178.25</v>
      </c>
      <c r="E748" s="411" t="s">
        <v>807</v>
      </c>
      <c r="F748" s="276" t="s">
        <v>3607</v>
      </c>
      <c r="G748" s="106"/>
      <c r="H748" s="317">
        <f>'Punten per wedstrijd'!D177</f>
        <v>5291.75</v>
      </c>
      <c r="I748" s="411" t="s">
        <v>807</v>
      </c>
      <c r="J748" s="276" t="s">
        <v>3613</v>
      </c>
      <c r="K748" s="106"/>
      <c r="L748" s="317">
        <f>'Punten per wedstrijd'!D477</f>
        <v>1461.2</v>
      </c>
      <c r="M748" s="411" t="s">
        <v>807</v>
      </c>
      <c r="N748" s="106" t="s">
        <v>658</v>
      </c>
      <c r="O748" s="106"/>
      <c r="P748" s="317">
        <f>'Punten per wedstrijd'!D839</f>
        <v>391.6</v>
      </c>
      <c r="Q748" s="411" t="s">
        <v>807</v>
      </c>
      <c r="R748" s="106" t="s">
        <v>3614</v>
      </c>
      <c r="S748" s="411"/>
      <c r="T748" s="317">
        <f>'Punten per wedstrijd'!D902</f>
        <v>1703.6</v>
      </c>
      <c r="U748" s="411" t="s">
        <v>807</v>
      </c>
      <c r="V748" s="106" t="s">
        <v>2720</v>
      </c>
      <c r="W748" s="106"/>
      <c r="X748" s="317">
        <f>'Punten per wedstrijd'!D137</f>
        <v>6246.2499999999991</v>
      </c>
      <c r="Y748" s="411" t="s">
        <v>807</v>
      </c>
      <c r="Z748" s="106" t="s">
        <v>2194</v>
      </c>
      <c r="AA748" s="106"/>
      <c r="AB748" s="317">
        <f>'Punten per wedstrijd'!D368</f>
        <v>1481.5</v>
      </c>
      <c r="AC748" s="411" t="s">
        <v>807</v>
      </c>
      <c r="AD748" s="106" t="s">
        <v>162</v>
      </c>
      <c r="AE748" s="106"/>
      <c r="AF748" s="317">
        <f>'Punten per wedstrijd'!D609</f>
        <v>493.60000000000014</v>
      </c>
    </row>
    <row r="749" spans="1:32" s="3" customFormat="1" ht="15.75" customHeight="1">
      <c r="A749" s="411" t="s">
        <v>808</v>
      </c>
      <c r="B749" s="106" t="s">
        <v>2708</v>
      </c>
      <c r="C749" s="106"/>
      <c r="D749" s="317">
        <f>'Punten per wedstrijd'!D1016</f>
        <v>8118.2999999999993</v>
      </c>
      <c r="E749" s="411" t="s">
        <v>808</v>
      </c>
      <c r="F749" s="106" t="s">
        <v>2205</v>
      </c>
      <c r="G749" s="106"/>
      <c r="H749" s="317">
        <f>'Punten per wedstrijd'!D217</f>
        <v>5250.1999999999989</v>
      </c>
      <c r="I749" s="411" t="s">
        <v>808</v>
      </c>
      <c r="J749" s="276" t="s">
        <v>3619</v>
      </c>
      <c r="K749" s="106"/>
      <c r="L749" s="317">
        <f>'Punten per wedstrijd'!D506</f>
        <v>1457.8999999999999</v>
      </c>
      <c r="M749" s="411" t="s">
        <v>808</v>
      </c>
      <c r="N749" s="106" t="s">
        <v>639</v>
      </c>
      <c r="O749" s="106"/>
      <c r="P749" s="317">
        <f>'Punten per wedstrijd'!D739</f>
        <v>389.90000000000003</v>
      </c>
      <c r="Q749" s="411" t="s">
        <v>808</v>
      </c>
      <c r="R749" s="106" t="s">
        <v>2197</v>
      </c>
      <c r="S749" s="411"/>
      <c r="T749" s="317">
        <f>'Punten per wedstrijd'!D890</f>
        <v>1695.3</v>
      </c>
      <c r="U749" s="411" t="s">
        <v>808</v>
      </c>
      <c r="V749" s="106" t="s">
        <v>2699</v>
      </c>
      <c r="W749" s="106"/>
      <c r="X749" s="317">
        <f>'Punten per wedstrijd'!D19</f>
        <v>6227.4</v>
      </c>
      <c r="Y749" s="411" t="s">
        <v>808</v>
      </c>
      <c r="Z749" s="106" t="s">
        <v>633</v>
      </c>
      <c r="AA749" s="106"/>
      <c r="AB749" s="317">
        <f>'Punten per wedstrijd'!D314</f>
        <v>1468.3000000000002</v>
      </c>
      <c r="AC749" s="411" t="s">
        <v>808</v>
      </c>
      <c r="AD749" s="106" t="s">
        <v>2713</v>
      </c>
      <c r="AE749" s="106"/>
      <c r="AF749" s="317">
        <f>'Punten per wedstrijd'!D684</f>
        <v>492.9</v>
      </c>
    </row>
    <row r="750" spans="1:32" s="3" customFormat="1" ht="15.75" customHeight="1">
      <c r="A750" s="411" t="s">
        <v>809</v>
      </c>
      <c r="B750" s="277" t="s">
        <v>1</v>
      </c>
      <c r="C750" s="106"/>
      <c r="D750" s="317">
        <f>'Punten per wedstrijd'!D990</f>
        <v>8109</v>
      </c>
      <c r="E750" s="411" t="s">
        <v>809</v>
      </c>
      <c r="F750" s="106" t="s">
        <v>2726</v>
      </c>
      <c r="G750" s="106"/>
      <c r="H750" s="317">
        <f>'Punten per wedstrijd'!D232</f>
        <v>5238.5</v>
      </c>
      <c r="I750" s="411" t="s">
        <v>809</v>
      </c>
      <c r="J750" s="106" t="s">
        <v>2716</v>
      </c>
      <c r="K750" s="106"/>
      <c r="L750" s="317">
        <f>'Punten per wedstrijd'!D522</f>
        <v>1453.1000000000001</v>
      </c>
      <c r="M750" s="411" t="s">
        <v>809</v>
      </c>
      <c r="N750" s="106" t="s">
        <v>2205</v>
      </c>
      <c r="O750" s="106"/>
      <c r="P750" s="317">
        <f>'Punten per wedstrijd'!D777</f>
        <v>388.4</v>
      </c>
      <c r="Q750" s="411" t="s">
        <v>809</v>
      </c>
      <c r="R750" s="106" t="s">
        <v>2709</v>
      </c>
      <c r="S750" s="411"/>
      <c r="T750" s="317">
        <f>'Punten per wedstrijd'!D854</f>
        <v>1693.95</v>
      </c>
      <c r="U750" s="411" t="s">
        <v>809</v>
      </c>
      <c r="V750" s="106" t="s">
        <v>633</v>
      </c>
      <c r="W750" s="106"/>
      <c r="X750" s="317">
        <f>'Punten per wedstrijd'!D34</f>
        <v>6166.3000000000011</v>
      </c>
      <c r="Y750" s="411" t="s">
        <v>809</v>
      </c>
      <c r="Z750" s="106" t="s">
        <v>2714</v>
      </c>
      <c r="AA750" s="106"/>
      <c r="AB750" s="317">
        <f>'Punten per wedstrijd'!D406</f>
        <v>1451.6</v>
      </c>
      <c r="AC750" s="411" t="s">
        <v>809</v>
      </c>
      <c r="AD750" s="277" t="s">
        <v>1749</v>
      </c>
      <c r="AE750" s="106"/>
      <c r="AF750" s="317">
        <f>'Punten per wedstrijd'!D667</f>
        <v>489</v>
      </c>
    </row>
    <row r="751" spans="1:32" s="3" customFormat="1" ht="15.75" customHeight="1">
      <c r="A751" s="411" t="s">
        <v>810</v>
      </c>
      <c r="B751" s="106" t="s">
        <v>686</v>
      </c>
      <c r="C751" s="106"/>
      <c r="D751" s="317">
        <f>'Punten per wedstrijd'!D1099</f>
        <v>8101.0000000000009</v>
      </c>
      <c r="E751" s="411" t="s">
        <v>810</v>
      </c>
      <c r="F751" s="276" t="s">
        <v>3625</v>
      </c>
      <c r="G751" s="106"/>
      <c r="H751" s="317">
        <f>'Punten per wedstrijd'!D253</f>
        <v>5227.3</v>
      </c>
      <c r="I751" s="411" t="s">
        <v>810</v>
      </c>
      <c r="J751" s="106" t="s">
        <v>2819</v>
      </c>
      <c r="K751" s="106"/>
      <c r="L751" s="317">
        <f>'Punten per wedstrijd'!D531</f>
        <v>1441.3000000000002</v>
      </c>
      <c r="M751" s="411" t="s">
        <v>810</v>
      </c>
      <c r="N751" s="106" t="s">
        <v>162</v>
      </c>
      <c r="O751" s="106"/>
      <c r="P751" s="317">
        <f>'Punten per wedstrijd'!D749</f>
        <v>385.10000000000008</v>
      </c>
      <c r="Q751" s="411" t="s">
        <v>810</v>
      </c>
      <c r="R751" s="105" t="s">
        <v>1346</v>
      </c>
      <c r="S751" s="411"/>
      <c r="T751" s="317">
        <f>'Punten per wedstrijd'!D846</f>
        <v>1692.5</v>
      </c>
      <c r="U751" s="411" t="s">
        <v>810</v>
      </c>
      <c r="V751" s="277" t="s">
        <v>23</v>
      </c>
      <c r="W751" s="106"/>
      <c r="X751" s="317">
        <f>'Punten per wedstrijd'!D80</f>
        <v>6105.6</v>
      </c>
      <c r="Y751" s="411" t="s">
        <v>810</v>
      </c>
      <c r="Z751" s="277" t="s">
        <v>1661</v>
      </c>
      <c r="AA751" s="106"/>
      <c r="AB751" s="317">
        <f>'Punten per wedstrijd'!D309</f>
        <v>1441.9000000000003</v>
      </c>
      <c r="AC751" s="411" t="s">
        <v>810</v>
      </c>
      <c r="AD751" s="106" t="s">
        <v>2703</v>
      </c>
      <c r="AE751" s="106"/>
      <c r="AF751" s="317">
        <f>'Punten per wedstrijd'!D614</f>
        <v>488.40000000000003</v>
      </c>
    </row>
    <row r="752" spans="1:32" s="3" customFormat="1" ht="15.75" customHeight="1">
      <c r="A752" s="411" t="s">
        <v>811</v>
      </c>
      <c r="B752" s="106" t="s">
        <v>2722</v>
      </c>
      <c r="C752" s="106"/>
      <c r="D752" s="317">
        <f>'Punten per wedstrijd'!D1116</f>
        <v>8047.9000000000005</v>
      </c>
      <c r="E752" s="411" t="s">
        <v>811</v>
      </c>
      <c r="F752" s="106" t="s">
        <v>2213</v>
      </c>
      <c r="G752" s="106"/>
      <c r="H752" s="317">
        <f>'Punten per wedstrijd'!D193</f>
        <v>5224.1000000000004</v>
      </c>
      <c r="I752" s="411" t="s">
        <v>811</v>
      </c>
      <c r="J752" s="106" t="s">
        <v>694</v>
      </c>
      <c r="K752" s="106"/>
      <c r="L752" s="317">
        <f>'Punten per wedstrijd'!D536</f>
        <v>1439.6499999999999</v>
      </c>
      <c r="M752" s="411" t="s">
        <v>811</v>
      </c>
      <c r="N752" s="106" t="s">
        <v>2193</v>
      </c>
      <c r="O752" s="106"/>
      <c r="P752" s="317">
        <f>'Punten per wedstrijd'!D731</f>
        <v>382.3</v>
      </c>
      <c r="Q752" s="411" t="s">
        <v>811</v>
      </c>
      <c r="R752" s="106" t="s">
        <v>2193</v>
      </c>
      <c r="S752" s="411"/>
      <c r="T752" s="317">
        <f>'Punten per wedstrijd'!D871</f>
        <v>1665.75</v>
      </c>
      <c r="U752" s="411" t="s">
        <v>811</v>
      </c>
      <c r="V752" s="106" t="s">
        <v>2714</v>
      </c>
      <c r="W752" s="106"/>
      <c r="X752" s="317">
        <f>'Punten per wedstrijd'!D126</f>
        <v>6074.5999999999995</v>
      </c>
      <c r="Y752" s="411" t="s">
        <v>811</v>
      </c>
      <c r="Z752" s="106" t="s">
        <v>2197</v>
      </c>
      <c r="AA752" s="106"/>
      <c r="AB752" s="317">
        <f>'Punten per wedstrijd'!D330</f>
        <v>1432.5</v>
      </c>
      <c r="AC752" s="411" t="s">
        <v>811</v>
      </c>
      <c r="AD752" s="276" t="s">
        <v>3606</v>
      </c>
      <c r="AE752" s="106"/>
      <c r="AF752" s="317">
        <f>'Punten per wedstrijd'!D587</f>
        <v>488.4</v>
      </c>
    </row>
    <row r="753" spans="1:32" s="3" customFormat="1" ht="15.75" customHeight="1">
      <c r="A753" s="411" t="s">
        <v>812</v>
      </c>
      <c r="B753" s="276" t="s">
        <v>3623</v>
      </c>
      <c r="C753" s="106"/>
      <c r="D753" s="317">
        <f>'Punten per wedstrijd'!D1083</f>
        <v>8029.9</v>
      </c>
      <c r="E753" s="411" t="s">
        <v>812</v>
      </c>
      <c r="F753" s="276" t="s">
        <v>3611</v>
      </c>
      <c r="G753" s="106"/>
      <c r="H753" s="317">
        <f>'Punten per wedstrijd'!D191</f>
        <v>5192.3999999999996</v>
      </c>
      <c r="I753" s="411" t="s">
        <v>812</v>
      </c>
      <c r="J753" s="277" t="s">
        <v>11</v>
      </c>
      <c r="K753" s="106"/>
      <c r="L753" s="317">
        <f>'Punten per wedstrijd'!D450</f>
        <v>1418.4000000000003</v>
      </c>
      <c r="M753" s="411" t="s">
        <v>812</v>
      </c>
      <c r="N753" s="277" t="s">
        <v>1656</v>
      </c>
      <c r="O753" s="106"/>
      <c r="P753" s="317">
        <f>'Punten per wedstrijd'!D711</f>
        <v>381.6</v>
      </c>
      <c r="Q753" s="411" t="s">
        <v>812</v>
      </c>
      <c r="R753" s="277" t="s">
        <v>25</v>
      </c>
      <c r="S753" s="411"/>
      <c r="T753" s="317">
        <f>'Punten per wedstrijd'!D921</f>
        <v>1648.7</v>
      </c>
      <c r="U753" s="411" t="s">
        <v>812</v>
      </c>
      <c r="V753" s="277" t="s">
        <v>1656</v>
      </c>
      <c r="W753" s="106"/>
      <c r="X753" s="317">
        <f>'Punten per wedstrijd'!D11</f>
        <v>6065.1500000000005</v>
      </c>
      <c r="Y753" s="411" t="s">
        <v>812</v>
      </c>
      <c r="Z753" s="106" t="s">
        <v>155</v>
      </c>
      <c r="AA753" s="106"/>
      <c r="AB753" s="317">
        <f>'Punten per wedstrijd'!D414</f>
        <v>1418.8500000000001</v>
      </c>
      <c r="AC753" s="411" t="s">
        <v>812</v>
      </c>
      <c r="AD753" s="276" t="s">
        <v>3628</v>
      </c>
      <c r="AE753" s="106"/>
      <c r="AF753" s="317">
        <f>'Punten per wedstrijd'!D687</f>
        <v>488.19999999999993</v>
      </c>
    </row>
    <row r="754" spans="1:32" s="3" customFormat="1" ht="15.75" customHeight="1">
      <c r="A754" s="411" t="s">
        <v>813</v>
      </c>
      <c r="B754" s="106" t="s">
        <v>162</v>
      </c>
      <c r="C754" s="106"/>
      <c r="D754" s="317">
        <f>'Punten per wedstrijd'!D1029</f>
        <v>8002.2</v>
      </c>
      <c r="E754" s="411" t="s">
        <v>813</v>
      </c>
      <c r="F754" s="106" t="s">
        <v>3603</v>
      </c>
      <c r="G754" s="106"/>
      <c r="H754" s="317">
        <f>'Punten per wedstrijd'!D155</f>
        <v>5184.8999999999996</v>
      </c>
      <c r="I754" s="411" t="s">
        <v>813</v>
      </c>
      <c r="J754" s="276" t="s">
        <v>3627</v>
      </c>
      <c r="K754" s="106"/>
      <c r="L754" s="317">
        <f>'Punten per wedstrijd'!D543</f>
        <v>1397.1000000000004</v>
      </c>
      <c r="M754" s="411" t="s">
        <v>813</v>
      </c>
      <c r="N754" s="277" t="s">
        <v>23</v>
      </c>
      <c r="O754" s="106"/>
      <c r="P754" s="317">
        <f>'Punten per wedstrijd'!D780</f>
        <v>380.4</v>
      </c>
      <c r="Q754" s="411" t="s">
        <v>813</v>
      </c>
      <c r="R754" s="106" t="s">
        <v>155</v>
      </c>
      <c r="S754" s="411"/>
      <c r="T754" s="317">
        <f>'Punten per wedstrijd'!D974</f>
        <v>1642.4</v>
      </c>
      <c r="U754" s="411" t="s">
        <v>813</v>
      </c>
      <c r="V754" s="277" t="s">
        <v>15</v>
      </c>
      <c r="W754" s="106"/>
      <c r="X754" s="317">
        <f>'Punten per wedstrijd'!D41</f>
        <v>6025.2999999999993</v>
      </c>
      <c r="Y754" s="411" t="s">
        <v>813</v>
      </c>
      <c r="Z754" s="106" t="s">
        <v>2835</v>
      </c>
      <c r="AA754" s="106"/>
      <c r="AB754" s="317">
        <f>'Punten per wedstrijd'!D297</f>
        <v>1416.0999999999997</v>
      </c>
      <c r="AC754" s="411" t="s">
        <v>813</v>
      </c>
      <c r="AD754" s="277" t="s">
        <v>15</v>
      </c>
      <c r="AE754" s="106"/>
      <c r="AF754" s="317">
        <f>'Punten per wedstrijd'!D601</f>
        <v>485.2</v>
      </c>
    </row>
    <row r="755" spans="1:32" s="3" customFormat="1" ht="15.75" customHeight="1">
      <c r="A755" s="411" t="s">
        <v>814</v>
      </c>
      <c r="B755" s="106" t="s">
        <v>2835</v>
      </c>
      <c r="C755" s="106"/>
      <c r="D755" s="317">
        <f>'Punten per wedstrijd'!D997</f>
        <v>7941.8</v>
      </c>
      <c r="E755" s="411" t="s">
        <v>814</v>
      </c>
      <c r="F755" s="106" t="s">
        <v>162</v>
      </c>
      <c r="G755" s="106"/>
      <c r="H755" s="317">
        <f>'Punten per wedstrijd'!D189</f>
        <v>5137.1000000000004</v>
      </c>
      <c r="I755" s="411" t="s">
        <v>814</v>
      </c>
      <c r="J755" s="276" t="s">
        <v>3602</v>
      </c>
      <c r="K755" s="106"/>
      <c r="L755" s="317">
        <f>'Punten per wedstrijd'!D433</f>
        <v>1386.8999999999996</v>
      </c>
      <c r="M755" s="411" t="s">
        <v>814</v>
      </c>
      <c r="N755" s="277" t="s">
        <v>1</v>
      </c>
      <c r="O755" s="106"/>
      <c r="P755" s="317">
        <f>'Punten per wedstrijd'!D710</f>
        <v>379.5</v>
      </c>
      <c r="Q755" s="411" t="s">
        <v>814</v>
      </c>
      <c r="R755" s="277" t="s">
        <v>1</v>
      </c>
      <c r="S755" s="411"/>
      <c r="T755" s="317">
        <f>'Punten per wedstrijd'!D850</f>
        <v>1637.5</v>
      </c>
      <c r="U755" s="411" t="s">
        <v>814</v>
      </c>
      <c r="V755" s="276" t="s">
        <v>3624</v>
      </c>
      <c r="W755" s="106"/>
      <c r="X755" s="317">
        <f>'Punten per wedstrijd'!D112</f>
        <v>6007.95</v>
      </c>
      <c r="Y755" s="411" t="s">
        <v>814</v>
      </c>
      <c r="Z755" s="106" t="s">
        <v>683</v>
      </c>
      <c r="AA755" s="106"/>
      <c r="AB755" s="317">
        <f>'Punten per wedstrijd'!D381</f>
        <v>1410.9499999999996</v>
      </c>
      <c r="AC755" s="411" t="s">
        <v>814</v>
      </c>
      <c r="AD755" s="277" t="s">
        <v>1649</v>
      </c>
      <c r="AE755" s="106"/>
      <c r="AF755" s="317">
        <f>'Punten per wedstrijd'!D669</f>
        <v>481.40000000000003</v>
      </c>
    </row>
    <row r="756" spans="1:32" s="3" customFormat="1" ht="15.75" customHeight="1">
      <c r="A756" s="411" t="s">
        <v>1946</v>
      </c>
      <c r="B756" s="106" t="s">
        <v>3666</v>
      </c>
      <c r="C756" s="106"/>
      <c r="D756" s="317">
        <f>'Punten per wedstrijd'!D1098</f>
        <v>7836.5999999999995</v>
      </c>
      <c r="E756" s="411" t="s">
        <v>1946</v>
      </c>
      <c r="F756" s="276" t="s">
        <v>3627</v>
      </c>
      <c r="G756" s="106"/>
      <c r="H756" s="317">
        <f>'Punten per wedstrijd'!D263</f>
        <v>5114.1000000000004</v>
      </c>
      <c r="I756" s="411" t="s">
        <v>1946</v>
      </c>
      <c r="J756" s="277" t="s">
        <v>1649</v>
      </c>
      <c r="K756" s="106"/>
      <c r="L756" s="317">
        <f>'Punten per wedstrijd'!D529</f>
        <v>1384.8500000000001</v>
      </c>
      <c r="M756" s="411" t="s">
        <v>1946</v>
      </c>
      <c r="N756" s="105" t="s">
        <v>1346</v>
      </c>
      <c r="O756" s="106"/>
      <c r="P756" s="317">
        <f>'Punten per wedstrijd'!D706</f>
        <v>379.09999999999997</v>
      </c>
      <c r="Q756" s="411" t="s">
        <v>1946</v>
      </c>
      <c r="R756" s="276" t="s">
        <v>3628</v>
      </c>
      <c r="S756" s="411"/>
      <c r="T756" s="317">
        <f>'Punten per wedstrijd'!D967</f>
        <v>1595.25</v>
      </c>
      <c r="U756" s="411" t="s">
        <v>1946</v>
      </c>
      <c r="V756" s="106" t="s">
        <v>2707</v>
      </c>
      <c r="W756" s="106"/>
      <c r="X756" s="317">
        <f>'Punten per wedstrijd'!D63</f>
        <v>5998.9000000000005</v>
      </c>
      <c r="Y756" s="411" t="s">
        <v>1946</v>
      </c>
      <c r="Z756" s="277" t="s">
        <v>1655</v>
      </c>
      <c r="AA756" s="106"/>
      <c r="AB756" s="317">
        <f>'Punten per wedstrijd'!D420</f>
        <v>1399.3999999999999</v>
      </c>
      <c r="AC756" s="411" t="s">
        <v>1946</v>
      </c>
      <c r="AD756" s="276" t="s">
        <v>3607</v>
      </c>
      <c r="AE756" s="106"/>
      <c r="AF756" s="317">
        <f>'Punten per wedstrijd'!D597</f>
        <v>471.9</v>
      </c>
    </row>
    <row r="757" spans="1:32" s="3" customFormat="1" ht="15.75" customHeight="1">
      <c r="A757" s="411" t="s">
        <v>2165</v>
      </c>
      <c r="B757" s="106" t="s">
        <v>2191</v>
      </c>
      <c r="C757" s="106"/>
      <c r="D757" s="317">
        <f>'Punten per wedstrijd'!D989</f>
        <v>7833.0000000000009</v>
      </c>
      <c r="E757" s="411" t="s">
        <v>2165</v>
      </c>
      <c r="F757" s="106" t="s">
        <v>2819</v>
      </c>
      <c r="G757" s="106"/>
      <c r="H757" s="317">
        <f>'Punten per wedstrijd'!D251</f>
        <v>5105.5999999999985</v>
      </c>
      <c r="I757" s="411" t="s">
        <v>2165</v>
      </c>
      <c r="J757" s="277" t="s">
        <v>1</v>
      </c>
      <c r="K757" s="106"/>
      <c r="L757" s="317">
        <f>'Punten per wedstrijd'!D430</f>
        <v>1382.9999999999998</v>
      </c>
      <c r="M757" s="411" t="s">
        <v>2165</v>
      </c>
      <c r="N757" s="106" t="s">
        <v>2819</v>
      </c>
      <c r="O757" s="106"/>
      <c r="P757" s="317">
        <f>'Punten per wedstrijd'!D811</f>
        <v>377.39999999999992</v>
      </c>
      <c r="Q757" s="411" t="s">
        <v>2165</v>
      </c>
      <c r="R757" s="277" t="s">
        <v>11</v>
      </c>
      <c r="S757" s="411"/>
      <c r="T757" s="317">
        <f>'Punten per wedstrijd'!D870</f>
        <v>1594.1999999999998</v>
      </c>
      <c r="U757" s="411" t="s">
        <v>2165</v>
      </c>
      <c r="V757" s="106" t="s">
        <v>2721</v>
      </c>
      <c r="W757" s="106"/>
      <c r="X757" s="317">
        <f>'Punten per wedstrijd'!D133</f>
        <v>5992.1999999999989</v>
      </c>
      <c r="Y757" s="411" t="s">
        <v>2165</v>
      </c>
      <c r="Z757" s="106" t="s">
        <v>2199</v>
      </c>
      <c r="AA757" s="106"/>
      <c r="AB757" s="317">
        <f>'Punten per wedstrijd'!D351</f>
        <v>1391.5000000000002</v>
      </c>
      <c r="AC757" s="411" t="s">
        <v>2165</v>
      </c>
      <c r="AD757" s="106" t="s">
        <v>2196</v>
      </c>
      <c r="AE757" s="106"/>
      <c r="AF757" s="317">
        <f>'Punten per wedstrijd'!D616</f>
        <v>471.09999999999997</v>
      </c>
    </row>
    <row r="758" spans="1:32" s="3" customFormat="1" ht="15.75" customHeight="1">
      <c r="A758" s="411" t="s">
        <v>2166</v>
      </c>
      <c r="B758" s="106" t="s">
        <v>2724</v>
      </c>
      <c r="C758" s="106"/>
      <c r="D758" s="317">
        <f>'Punten per wedstrijd'!D1040</f>
        <v>7804.4</v>
      </c>
      <c r="E758" s="411" t="s">
        <v>2166</v>
      </c>
      <c r="F758" s="276" t="s">
        <v>3601</v>
      </c>
      <c r="G758" s="106"/>
      <c r="H758" s="317">
        <f>'Punten per wedstrijd'!D147</f>
        <v>5094.3</v>
      </c>
      <c r="I758" s="411" t="s">
        <v>2166</v>
      </c>
      <c r="J758" s="276" t="s">
        <v>3617</v>
      </c>
      <c r="K758" s="106"/>
      <c r="L758" s="317">
        <f>'Punten per wedstrijd'!D494</f>
        <v>1360.4999999999998</v>
      </c>
      <c r="M758" s="411" t="s">
        <v>2166</v>
      </c>
      <c r="N758" s="106" t="s">
        <v>2718</v>
      </c>
      <c r="O758" s="106"/>
      <c r="P758" s="317">
        <f>'Punten per wedstrijd'!D770</f>
        <v>373.70000000000005</v>
      </c>
      <c r="Q758" s="411" t="s">
        <v>2166</v>
      </c>
      <c r="R758" s="106" t="s">
        <v>694</v>
      </c>
      <c r="S758" s="411"/>
      <c r="T758" s="317">
        <f>'Punten per wedstrijd'!D956</f>
        <v>1592</v>
      </c>
      <c r="U758" s="411" t="s">
        <v>2166</v>
      </c>
      <c r="V758" s="106" t="s">
        <v>2199</v>
      </c>
      <c r="W758" s="106"/>
      <c r="X758" s="317">
        <f>'Punten per wedstrijd'!D71</f>
        <v>5966.5</v>
      </c>
      <c r="Y758" s="411" t="s">
        <v>2166</v>
      </c>
      <c r="Z758" s="106" t="s">
        <v>675</v>
      </c>
      <c r="AA758" s="106"/>
      <c r="AB758" s="317">
        <f>'Punten per wedstrijd'!D298</f>
        <v>1388</v>
      </c>
      <c r="AC758" s="411" t="s">
        <v>2166</v>
      </c>
      <c r="AD758" s="106" t="s">
        <v>3614</v>
      </c>
      <c r="AE758" s="106"/>
      <c r="AF758" s="317">
        <f>'Punten per wedstrijd'!D622</f>
        <v>470.99999999999994</v>
      </c>
    </row>
    <row r="759" spans="1:32" s="3" customFormat="1" ht="15.75" customHeight="1">
      <c r="A759" s="411" t="s">
        <v>2167</v>
      </c>
      <c r="B759" s="106" t="s">
        <v>2725</v>
      </c>
      <c r="C759" s="106"/>
      <c r="D759" s="317">
        <f>'Punten per wedstrijd'!D1038</f>
        <v>7798.6</v>
      </c>
      <c r="E759" s="411" t="s">
        <v>2167</v>
      </c>
      <c r="F759" s="106" t="s">
        <v>686</v>
      </c>
      <c r="G759" s="106"/>
      <c r="H759" s="317">
        <f>'Punten per wedstrijd'!D259</f>
        <v>5037.4999999999991</v>
      </c>
      <c r="I759" s="411" t="s">
        <v>2167</v>
      </c>
      <c r="J759" s="277" t="s">
        <v>1665</v>
      </c>
      <c r="K759" s="106"/>
      <c r="L759" s="317">
        <f>'Punten per wedstrijd'!D444</f>
        <v>1358.5</v>
      </c>
      <c r="M759" s="411" t="s">
        <v>2167</v>
      </c>
      <c r="N759" s="277" t="s">
        <v>1658</v>
      </c>
      <c r="O759" s="106"/>
      <c r="P759" s="317">
        <f>'Punten per wedstrijd'!D735</f>
        <v>371</v>
      </c>
      <c r="Q759" s="411" t="s">
        <v>2167</v>
      </c>
      <c r="R759" s="106" t="s">
        <v>668</v>
      </c>
      <c r="S759" s="411"/>
      <c r="T759" s="317">
        <f>'Punten per wedstrijd'!D918</f>
        <v>1555.5500000000002</v>
      </c>
      <c r="U759" s="411" t="s">
        <v>2167</v>
      </c>
      <c r="V759" s="106" t="s">
        <v>2819</v>
      </c>
      <c r="W759" s="106"/>
      <c r="X759" s="317">
        <f>'Punten per wedstrijd'!D111</f>
        <v>5965.1</v>
      </c>
      <c r="Y759" s="411" t="s">
        <v>2167</v>
      </c>
      <c r="Z759" s="106" t="s">
        <v>3666</v>
      </c>
      <c r="AA759" s="106"/>
      <c r="AB759" s="317">
        <f>'Punten per wedstrijd'!D398</f>
        <v>1366.6499999999999</v>
      </c>
      <c r="AC759" s="411" t="s">
        <v>2167</v>
      </c>
      <c r="AD759" s="106" t="s">
        <v>658</v>
      </c>
      <c r="AE759" s="106"/>
      <c r="AF759" s="317">
        <f>'Punten per wedstrijd'!D699</f>
        <v>465.3</v>
      </c>
    </row>
    <row r="760" spans="1:32" s="3" customFormat="1" ht="15.75" customHeight="1">
      <c r="A760" s="411" t="s">
        <v>2168</v>
      </c>
      <c r="B760" s="106" t="s">
        <v>3618</v>
      </c>
      <c r="C760" s="106"/>
      <c r="D760" s="317">
        <f>'Punten per wedstrijd'!D1059</f>
        <v>7726</v>
      </c>
      <c r="E760" s="411" t="s">
        <v>2168</v>
      </c>
      <c r="F760" s="106" t="s">
        <v>153</v>
      </c>
      <c r="G760" s="106"/>
      <c r="H760" s="317">
        <f>'Punten per wedstrijd'!D163</f>
        <v>5032.8</v>
      </c>
      <c r="I760" s="411" t="s">
        <v>2168</v>
      </c>
      <c r="J760" s="106" t="s">
        <v>3603</v>
      </c>
      <c r="K760" s="106"/>
      <c r="L760" s="317">
        <f>'Punten per wedstrijd'!D435</f>
        <v>1348.6</v>
      </c>
      <c r="M760" s="411" t="s">
        <v>2168</v>
      </c>
      <c r="N760" s="105" t="s">
        <v>1344</v>
      </c>
      <c r="O760" s="106"/>
      <c r="P760" s="317">
        <f>'Punten per wedstrijd'!D733</f>
        <v>370.20000000000005</v>
      </c>
      <c r="Q760" s="411" t="s">
        <v>2168</v>
      </c>
      <c r="R760" s="276" t="s">
        <v>3610</v>
      </c>
      <c r="S760" s="411"/>
      <c r="T760" s="317">
        <f>'Punten per wedstrijd'!D888</f>
        <v>1548</v>
      </c>
      <c r="U760" s="411" t="s">
        <v>2168</v>
      </c>
      <c r="V760" s="106" t="s">
        <v>2198</v>
      </c>
      <c r="W760" s="106"/>
      <c r="X760" s="317">
        <f>'Punten per wedstrijd'!D76</f>
        <v>5951.3</v>
      </c>
      <c r="Y760" s="411" t="s">
        <v>2168</v>
      </c>
      <c r="Z760" s="106" t="s">
        <v>2713</v>
      </c>
      <c r="AA760" s="106"/>
      <c r="AB760" s="317">
        <f>'Punten per wedstrijd'!D404</f>
        <v>1365.0000000000002</v>
      </c>
      <c r="AC760" s="411" t="s">
        <v>2168</v>
      </c>
      <c r="AD760" s="106" t="s">
        <v>675</v>
      </c>
      <c r="AE760" s="106"/>
      <c r="AF760" s="317">
        <f>'Punten per wedstrijd'!D578</f>
        <v>460.29999999999995</v>
      </c>
    </row>
    <row r="761" spans="1:32" s="3" customFormat="1" ht="15.75" customHeight="1">
      <c r="A761" s="411" t="s">
        <v>2169</v>
      </c>
      <c r="B761" s="276" t="s">
        <v>3616</v>
      </c>
      <c r="C761" s="106"/>
      <c r="D761" s="317">
        <f>'Punten per wedstrijd'!D1053</f>
        <v>7724.8000000000011</v>
      </c>
      <c r="E761" s="411" t="s">
        <v>2169</v>
      </c>
      <c r="F761" s="106" t="s">
        <v>2208</v>
      </c>
      <c r="G761" s="106"/>
      <c r="H761" s="317">
        <f>'Punten per wedstrijd'!D166</f>
        <v>5024.9000000000005</v>
      </c>
      <c r="I761" s="411" t="s">
        <v>2169</v>
      </c>
      <c r="J761" s="106" t="s">
        <v>2211</v>
      </c>
      <c r="K761" s="106"/>
      <c r="L761" s="317">
        <f>'Punten per wedstrijd'!D552</f>
        <v>1345.8000000000002</v>
      </c>
      <c r="M761" s="411" t="s">
        <v>2169</v>
      </c>
      <c r="N761" s="277" t="s">
        <v>15</v>
      </c>
      <c r="O761" s="106"/>
      <c r="P761" s="317">
        <f>'Punten per wedstrijd'!D741</f>
        <v>365</v>
      </c>
      <c r="Q761" s="411" t="s">
        <v>2169</v>
      </c>
      <c r="R761" s="276" t="s">
        <v>3621</v>
      </c>
      <c r="S761" s="411"/>
      <c r="T761" s="317">
        <f>'Punten per wedstrijd'!D933</f>
        <v>1535.5</v>
      </c>
      <c r="U761" s="411" t="s">
        <v>2169</v>
      </c>
      <c r="V761" s="277" t="s">
        <v>1649</v>
      </c>
      <c r="W761" s="106"/>
      <c r="X761" s="317">
        <f>'Punten per wedstrijd'!D109</f>
        <v>5949.7</v>
      </c>
      <c r="Y761" s="411" t="s">
        <v>2169</v>
      </c>
      <c r="Z761" s="105" t="s">
        <v>1343</v>
      </c>
      <c r="AA761" s="106"/>
      <c r="AB761" s="317">
        <f>'Punten per wedstrijd'!D363</f>
        <v>1355.3</v>
      </c>
      <c r="AC761" s="411" t="s">
        <v>2169</v>
      </c>
      <c r="AD761" s="277" t="s">
        <v>1667</v>
      </c>
      <c r="AE761" s="106"/>
      <c r="AF761" s="317">
        <f>'Punten per wedstrijd'!D628</f>
        <v>457.1</v>
      </c>
    </row>
    <row r="762" spans="1:32" s="3" customFormat="1" ht="15.75" customHeight="1">
      <c r="A762" s="411" t="s">
        <v>2170</v>
      </c>
      <c r="B762" s="106" t="s">
        <v>2208</v>
      </c>
      <c r="C762" s="106"/>
      <c r="D762" s="317">
        <f>'Punten per wedstrijd'!D1006</f>
        <v>7710.9999999999991</v>
      </c>
      <c r="E762" s="411" t="s">
        <v>2170</v>
      </c>
      <c r="F762" s="276" t="s">
        <v>3606</v>
      </c>
      <c r="G762" s="106"/>
      <c r="H762" s="317">
        <f>'Punten per wedstrijd'!D167</f>
        <v>4977.1000000000004</v>
      </c>
      <c r="I762" s="411" t="s">
        <v>2170</v>
      </c>
      <c r="J762" s="106" t="s">
        <v>2724</v>
      </c>
      <c r="K762" s="106"/>
      <c r="L762" s="317">
        <f>'Punten per wedstrijd'!D480</f>
        <v>1336.2</v>
      </c>
      <c r="M762" s="411" t="s">
        <v>2170</v>
      </c>
      <c r="N762" s="106" t="s">
        <v>686</v>
      </c>
      <c r="O762" s="106"/>
      <c r="P762" s="317">
        <f>'Punten per wedstrijd'!D819</f>
        <v>364</v>
      </c>
      <c r="Q762" s="411" t="s">
        <v>2170</v>
      </c>
      <c r="R762" s="277" t="s">
        <v>1654</v>
      </c>
      <c r="S762" s="411"/>
      <c r="T762" s="317">
        <f>'Punten per wedstrijd'!D886</f>
        <v>1531.85</v>
      </c>
      <c r="U762" s="411" t="s">
        <v>2170</v>
      </c>
      <c r="V762" s="106" t="s">
        <v>2724</v>
      </c>
      <c r="W762" s="106"/>
      <c r="X762" s="317">
        <f>'Punten per wedstrijd'!D60</f>
        <v>5946.7</v>
      </c>
      <c r="Y762" s="411" t="s">
        <v>2170</v>
      </c>
      <c r="Z762" s="277" t="s">
        <v>1665</v>
      </c>
      <c r="AA762" s="106"/>
      <c r="AB762" s="317">
        <f>'Punten per wedstrijd'!D304</f>
        <v>1355.1</v>
      </c>
      <c r="AC762" s="411" t="s">
        <v>2170</v>
      </c>
      <c r="AD762" s="106" t="s">
        <v>651</v>
      </c>
      <c r="AE762" s="106"/>
      <c r="AF762" s="317">
        <f>'Punten per wedstrijd'!D649</f>
        <v>449.69999999999993</v>
      </c>
    </row>
    <row r="763" spans="1:32" s="3" customFormat="1" ht="15.75" customHeight="1">
      <c r="A763" s="411" t="s">
        <v>2171</v>
      </c>
      <c r="B763" s="276" t="s">
        <v>3626</v>
      </c>
      <c r="C763" s="106"/>
      <c r="D763" s="317">
        <f>'Punten per wedstrijd'!D1097</f>
        <v>7656.4000000000015</v>
      </c>
      <c r="E763" s="411" t="s">
        <v>2171</v>
      </c>
      <c r="F763" s="105" t="s">
        <v>1345</v>
      </c>
      <c r="G763" s="106"/>
      <c r="H763" s="317">
        <f>'Punten per wedstrijd'!D224</f>
        <v>4935.3</v>
      </c>
      <c r="I763" s="411" t="s">
        <v>2171</v>
      </c>
      <c r="J763" s="277" t="s">
        <v>23</v>
      </c>
      <c r="K763" s="106"/>
      <c r="L763" s="317">
        <f>'Punten per wedstrijd'!D500</f>
        <v>1320.3999999999999</v>
      </c>
      <c r="M763" s="411" t="s">
        <v>2171</v>
      </c>
      <c r="N763" s="276" t="s">
        <v>3609</v>
      </c>
      <c r="O763" s="106"/>
      <c r="P763" s="317">
        <f>'Punten per wedstrijd'!D745</f>
        <v>363.4</v>
      </c>
      <c r="Q763" s="411" t="s">
        <v>2171</v>
      </c>
      <c r="R763" s="106" t="s">
        <v>2717</v>
      </c>
      <c r="S763" s="411"/>
      <c r="T763" s="317">
        <f>'Punten per wedstrijd'!D882</f>
        <v>1526.95</v>
      </c>
      <c r="U763" s="411" t="s">
        <v>2171</v>
      </c>
      <c r="V763" s="277" t="s">
        <v>33</v>
      </c>
      <c r="W763" s="106"/>
      <c r="X763" s="317">
        <f>'Punten per wedstrijd'!D120</f>
        <v>5919.1000000000013</v>
      </c>
      <c r="Y763" s="411" t="s">
        <v>2171</v>
      </c>
      <c r="Z763" s="276" t="s">
        <v>3616</v>
      </c>
      <c r="AA763" s="106"/>
      <c r="AB763" s="317">
        <f>'Punten per wedstrijd'!D353</f>
        <v>1343.8999999999996</v>
      </c>
      <c r="AC763" s="411" t="s">
        <v>2171</v>
      </c>
      <c r="AD763" s="276" t="s">
        <v>3609</v>
      </c>
      <c r="AE763" s="106"/>
      <c r="AF763" s="317">
        <f>'Punten per wedstrijd'!D605</f>
        <v>440.69999999999987</v>
      </c>
    </row>
    <row r="764" spans="1:32" s="3" customFormat="1" ht="15.75" customHeight="1">
      <c r="A764" s="411" t="s">
        <v>2172</v>
      </c>
      <c r="B764" s="106" t="s">
        <v>2205</v>
      </c>
      <c r="C764" s="106"/>
      <c r="D764" s="317">
        <f>'Punten per wedstrijd'!D1057</f>
        <v>7572.3499999999985</v>
      </c>
      <c r="E764" s="411" t="s">
        <v>2172</v>
      </c>
      <c r="F764" s="106" t="s">
        <v>2211</v>
      </c>
      <c r="G764" s="106"/>
      <c r="H764" s="317">
        <f>'Punten per wedstrijd'!D272</f>
        <v>4909.2999999999993</v>
      </c>
      <c r="I764" s="411" t="s">
        <v>2172</v>
      </c>
      <c r="J764" s="277" t="s">
        <v>1656</v>
      </c>
      <c r="K764" s="106"/>
      <c r="L764" s="317">
        <f>'Punten per wedstrijd'!D431</f>
        <v>1303.95</v>
      </c>
      <c r="M764" s="411" t="s">
        <v>2172</v>
      </c>
      <c r="N764" s="106" t="s">
        <v>2716</v>
      </c>
      <c r="O764" s="106"/>
      <c r="P764" s="317">
        <f>'Punten per wedstrijd'!D802</f>
        <v>362.30000000000007</v>
      </c>
      <c r="Q764" s="411" t="s">
        <v>2172</v>
      </c>
      <c r="R764" s="105" t="s">
        <v>1343</v>
      </c>
      <c r="S764" s="411"/>
      <c r="T764" s="317">
        <f>'Punten per wedstrijd'!D923</f>
        <v>1524.4</v>
      </c>
      <c r="U764" s="411" t="s">
        <v>2172</v>
      </c>
      <c r="V764" s="106" t="s">
        <v>669</v>
      </c>
      <c r="W764" s="106"/>
      <c r="X764" s="317">
        <f>'Punten per wedstrijd'!D97</f>
        <v>5910.85</v>
      </c>
      <c r="Y764" s="411" t="s">
        <v>2172</v>
      </c>
      <c r="Z764" s="276" t="s">
        <v>3625</v>
      </c>
      <c r="AA764" s="106"/>
      <c r="AB764" s="317">
        <f>'Punten per wedstrijd'!D393</f>
        <v>1319.3</v>
      </c>
      <c r="AC764" s="411" t="s">
        <v>2172</v>
      </c>
      <c r="AD764" s="106" t="s">
        <v>2194</v>
      </c>
      <c r="AE764" s="106"/>
      <c r="AF764" s="317">
        <f>'Punten per wedstrijd'!D648</f>
        <v>440.20000000000005</v>
      </c>
    </row>
    <row r="765" spans="1:32" s="3" customFormat="1" ht="15.75" customHeight="1">
      <c r="A765" s="411" t="s">
        <v>2173</v>
      </c>
      <c r="B765" s="106" t="s">
        <v>2719</v>
      </c>
      <c r="C765" s="106"/>
      <c r="D765" s="317">
        <f>'Punten per wedstrijd'!D1108</f>
        <v>7562.9999999999991</v>
      </c>
      <c r="E765" s="411" t="s">
        <v>2173</v>
      </c>
      <c r="F765" s="106" t="s">
        <v>3666</v>
      </c>
      <c r="G765" s="106"/>
      <c r="H765" s="317">
        <f>'Punten per wedstrijd'!D258</f>
        <v>4903.25</v>
      </c>
      <c r="I765" s="411" t="s">
        <v>2173</v>
      </c>
      <c r="J765" s="277" t="s">
        <v>1749</v>
      </c>
      <c r="K765" s="106"/>
      <c r="L765" s="317">
        <f>'Punten per wedstrijd'!D527</f>
        <v>1299.8</v>
      </c>
      <c r="M765" s="411" t="s">
        <v>2173</v>
      </c>
      <c r="N765" s="276" t="s">
        <v>3624</v>
      </c>
      <c r="O765" s="106"/>
      <c r="P765" s="317">
        <f>'Punten per wedstrijd'!D812</f>
        <v>346</v>
      </c>
      <c r="Q765" s="411" t="s">
        <v>2173</v>
      </c>
      <c r="R765" s="277" t="s">
        <v>33</v>
      </c>
      <c r="S765" s="411"/>
      <c r="T765" s="317">
        <f>'Punten per wedstrijd'!D960</f>
        <v>1504</v>
      </c>
      <c r="U765" s="411" t="s">
        <v>2173</v>
      </c>
      <c r="V765" s="106" t="s">
        <v>683</v>
      </c>
      <c r="W765" s="106"/>
      <c r="X765" s="317">
        <f>'Punten per wedstrijd'!D101</f>
        <v>5890.8499999999985</v>
      </c>
      <c r="Y765" s="411" t="s">
        <v>2173</v>
      </c>
      <c r="Z765" s="106" t="s">
        <v>2193</v>
      </c>
      <c r="AA765" s="106"/>
      <c r="AB765" s="317">
        <f>'Punten per wedstrijd'!D311</f>
        <v>1304.4000000000001</v>
      </c>
      <c r="AC765" s="411" t="s">
        <v>2173</v>
      </c>
      <c r="AD765" s="277" t="s">
        <v>1668</v>
      </c>
      <c r="AE765" s="106"/>
      <c r="AF765" s="317">
        <f>'Punten per wedstrijd'!D632</f>
        <v>439.9</v>
      </c>
    </row>
    <row r="766" spans="1:32" s="3" customFormat="1" ht="15.75" customHeight="1">
      <c r="A766" s="411" t="s">
        <v>2174</v>
      </c>
      <c r="B766" s="106" t="s">
        <v>668</v>
      </c>
      <c r="C766" s="106"/>
      <c r="D766" s="317">
        <f>'Punten per wedstrijd'!D1058</f>
        <v>7459</v>
      </c>
      <c r="E766" s="411" t="s">
        <v>2174</v>
      </c>
      <c r="F766" s="106" t="s">
        <v>2197</v>
      </c>
      <c r="G766" s="106"/>
      <c r="H766" s="317">
        <f>'Punten per wedstrijd'!D190</f>
        <v>4870.2000000000007</v>
      </c>
      <c r="I766" s="411" t="s">
        <v>2174</v>
      </c>
      <c r="J766" s="105" t="s">
        <v>1346</v>
      </c>
      <c r="K766" s="106"/>
      <c r="L766" s="317">
        <f>'Punten per wedstrijd'!D426</f>
        <v>1268.0000000000002</v>
      </c>
      <c r="M766" s="411" t="s">
        <v>2174</v>
      </c>
      <c r="N766" s="106" t="s">
        <v>2713</v>
      </c>
      <c r="O766" s="106"/>
      <c r="P766" s="317">
        <f>'Punten per wedstrijd'!D824</f>
        <v>342.20000000000005</v>
      </c>
      <c r="Q766" s="411" t="s">
        <v>2174</v>
      </c>
      <c r="R766" s="106" t="s">
        <v>3603</v>
      </c>
      <c r="S766" s="411"/>
      <c r="T766" s="317">
        <f>'Punten per wedstrijd'!D855</f>
        <v>1495.8999999999999</v>
      </c>
      <c r="U766" s="411" t="s">
        <v>2174</v>
      </c>
      <c r="V766" s="277" t="s">
        <v>11</v>
      </c>
      <c r="W766" s="106"/>
      <c r="X766" s="317">
        <f>'Punten per wedstrijd'!D30</f>
        <v>5877.7</v>
      </c>
      <c r="Y766" s="411" t="s">
        <v>2174</v>
      </c>
      <c r="Z766" s="277" t="s">
        <v>1649</v>
      </c>
      <c r="AA766" s="106"/>
      <c r="AB766" s="317">
        <f>'Punten per wedstrijd'!D389</f>
        <v>1300</v>
      </c>
      <c r="AC766" s="411" t="s">
        <v>2174</v>
      </c>
      <c r="AD766" s="106" t="s">
        <v>3603</v>
      </c>
      <c r="AE766" s="106"/>
      <c r="AF766" s="317">
        <f>'Punten per wedstrijd'!D575</f>
        <v>438.5</v>
      </c>
    </row>
    <row r="767" spans="1:32" s="3" customFormat="1" ht="15.75" customHeight="1">
      <c r="A767" s="411" t="s">
        <v>2175</v>
      </c>
      <c r="B767" s="106" t="s">
        <v>2193</v>
      </c>
      <c r="C767" s="106"/>
      <c r="D767" s="317">
        <f>'Punten per wedstrijd'!D1011</f>
        <v>7451.4999999999991</v>
      </c>
      <c r="E767" s="411" t="s">
        <v>2175</v>
      </c>
      <c r="F767" s="106" t="s">
        <v>2835</v>
      </c>
      <c r="G767" s="106"/>
      <c r="H767" s="317">
        <f>'Punten per wedstrijd'!D157</f>
        <v>4869.7500000000009</v>
      </c>
      <c r="I767" s="411" t="s">
        <v>2175</v>
      </c>
      <c r="J767" s="106" t="s">
        <v>700</v>
      </c>
      <c r="K767" s="106"/>
      <c r="L767" s="317">
        <f>'Punten per wedstrijd'!D484</f>
        <v>1265.4000000000001</v>
      </c>
      <c r="M767" s="411" t="s">
        <v>2175</v>
      </c>
      <c r="N767" s="276" t="s">
        <v>3610</v>
      </c>
      <c r="O767" s="106"/>
      <c r="P767" s="317">
        <f>'Punten per wedstrijd'!D748</f>
        <v>336.3</v>
      </c>
      <c r="Q767" s="411" t="s">
        <v>2175</v>
      </c>
      <c r="R767" s="106" t="s">
        <v>658</v>
      </c>
      <c r="S767" s="411"/>
      <c r="T767" s="317">
        <f>'Punten per wedstrijd'!D979</f>
        <v>1493.3</v>
      </c>
      <c r="U767" s="411" t="s">
        <v>2175</v>
      </c>
      <c r="V767" s="106" t="s">
        <v>653</v>
      </c>
      <c r="W767" s="106"/>
      <c r="X767" s="317">
        <f>'Punten per wedstrijd'!D106</f>
        <v>5864.9000000000005</v>
      </c>
      <c r="Y767" s="411" t="s">
        <v>2175</v>
      </c>
      <c r="Z767" s="277" t="s">
        <v>1653</v>
      </c>
      <c r="AA767" s="106"/>
      <c r="AB767" s="317">
        <f>'Punten per wedstrijd'!D301</f>
        <v>1299.4000000000001</v>
      </c>
      <c r="AC767" s="411" t="s">
        <v>2175</v>
      </c>
      <c r="AD767" s="276" t="s">
        <v>3617</v>
      </c>
      <c r="AE767" s="106"/>
      <c r="AF767" s="317">
        <f>'Punten per wedstrijd'!D634</f>
        <v>438.20000000000005</v>
      </c>
    </row>
    <row r="768" spans="1:32" s="3" customFormat="1" ht="15.75" customHeight="1">
      <c r="A768" s="411" t="s">
        <v>2176</v>
      </c>
      <c r="B768" s="276" t="s">
        <v>3621</v>
      </c>
      <c r="C768" s="106"/>
      <c r="D768" s="317">
        <f>'Punten per wedstrijd'!D1073</f>
        <v>7416.1</v>
      </c>
      <c r="E768" s="411" t="s">
        <v>2176</v>
      </c>
      <c r="F768" s="106" t="s">
        <v>2709</v>
      </c>
      <c r="G768" s="106"/>
      <c r="H768" s="317">
        <f>'Punten per wedstrijd'!D154</f>
        <v>4867.8000000000011</v>
      </c>
      <c r="I768" s="411" t="s">
        <v>2176</v>
      </c>
      <c r="J768" s="276" t="s">
        <v>3615</v>
      </c>
      <c r="K768" s="106"/>
      <c r="L768" s="317">
        <f>'Punten per wedstrijd'!D489</f>
        <v>1245.8000000000004</v>
      </c>
      <c r="M768" s="411" t="s">
        <v>2176</v>
      </c>
      <c r="N768" s="106" t="s">
        <v>653</v>
      </c>
      <c r="O768" s="106"/>
      <c r="P768" s="317">
        <f>'Punten per wedstrijd'!D806</f>
        <v>334.29999999999995</v>
      </c>
      <c r="Q768" s="411" t="s">
        <v>2176</v>
      </c>
      <c r="R768" s="106" t="s">
        <v>2707</v>
      </c>
      <c r="S768" s="411"/>
      <c r="T768" s="317">
        <f>'Punten per wedstrijd'!D903</f>
        <v>1489.6</v>
      </c>
      <c r="U768" s="411" t="s">
        <v>2176</v>
      </c>
      <c r="V768" s="106" t="s">
        <v>2710</v>
      </c>
      <c r="W768" s="106"/>
      <c r="X768" s="317">
        <f>'Punten per wedstrijd'!D115</f>
        <v>5858.2</v>
      </c>
      <c r="Y768" s="411" t="s">
        <v>2176</v>
      </c>
      <c r="Z768" s="106" t="s">
        <v>653</v>
      </c>
      <c r="AA768" s="106"/>
      <c r="AB768" s="317">
        <f>'Punten per wedstrijd'!D386</f>
        <v>1287.2</v>
      </c>
      <c r="AC768" s="411" t="s">
        <v>2176</v>
      </c>
      <c r="AD768" s="277" t="s">
        <v>31</v>
      </c>
      <c r="AE768" s="106"/>
      <c r="AF768" s="317">
        <f>'Punten per wedstrijd'!D674</f>
        <v>428.15000000000003</v>
      </c>
    </row>
    <row r="769" spans="1:32" s="3" customFormat="1" ht="15.75" customHeight="1">
      <c r="A769" s="411" t="s">
        <v>2177</v>
      </c>
      <c r="B769" s="106" t="s">
        <v>2726</v>
      </c>
      <c r="C769" s="106"/>
      <c r="D769" s="317">
        <f>'Punten per wedstrijd'!D1072</f>
        <v>7393.1</v>
      </c>
      <c r="E769" s="411" t="s">
        <v>2177</v>
      </c>
      <c r="F769" s="106" t="s">
        <v>2719</v>
      </c>
      <c r="G769" s="106"/>
      <c r="H769" s="317">
        <f>'Punten per wedstrijd'!D268</f>
        <v>4847.8999999999996</v>
      </c>
      <c r="I769" s="411" t="s">
        <v>2177</v>
      </c>
      <c r="J769" s="276" t="s">
        <v>3625</v>
      </c>
      <c r="K769" s="106"/>
      <c r="L769" s="317">
        <f>'Punten per wedstrijd'!D533</f>
        <v>1236</v>
      </c>
      <c r="M769" s="411" t="s">
        <v>2177</v>
      </c>
      <c r="N769" s="276" t="s">
        <v>3627</v>
      </c>
      <c r="O769" s="106"/>
      <c r="P769" s="317">
        <f>'Punten per wedstrijd'!D823</f>
        <v>329.3</v>
      </c>
      <c r="Q769" s="411" t="s">
        <v>2177</v>
      </c>
      <c r="R769" s="105" t="s">
        <v>1344</v>
      </c>
      <c r="S769" s="411"/>
      <c r="T769" s="317">
        <f>'Punten per wedstrijd'!D873</f>
        <v>1488.3</v>
      </c>
      <c r="U769" s="411" t="s">
        <v>2177</v>
      </c>
      <c r="V769" s="106" t="s">
        <v>2718</v>
      </c>
      <c r="W769" s="106"/>
      <c r="X769" s="317">
        <f>'Punten per wedstrijd'!D70</f>
        <v>5836.0499999999993</v>
      </c>
      <c r="Y769" s="411" t="s">
        <v>2177</v>
      </c>
      <c r="Z769" s="106" t="s">
        <v>2189</v>
      </c>
      <c r="AA769" s="106"/>
      <c r="AB769" s="317">
        <f>'Punten per wedstrijd'!D347</f>
        <v>1285.8999999999999</v>
      </c>
      <c r="AC769" s="411" t="s">
        <v>2177</v>
      </c>
      <c r="AD769" s="106" t="s">
        <v>155</v>
      </c>
      <c r="AE769" s="106"/>
      <c r="AF769" s="317">
        <f>'Punten per wedstrijd'!D694</f>
        <v>424.90000000000003</v>
      </c>
    </row>
    <row r="770" spans="1:32" s="3" customFormat="1" ht="15.75" customHeight="1">
      <c r="A770" s="411" t="s">
        <v>2178</v>
      </c>
      <c r="B770" s="106" t="s">
        <v>682</v>
      </c>
      <c r="C770" s="106"/>
      <c r="D770" s="317">
        <f>'Punten per wedstrijd'!D1070</f>
        <v>7382.5</v>
      </c>
      <c r="E770" s="411" t="s">
        <v>2178</v>
      </c>
      <c r="F770" s="277" t="s">
        <v>1657</v>
      </c>
      <c r="G770" s="106"/>
      <c r="H770" s="317">
        <f>'Punten per wedstrijd'!D145</f>
        <v>4805.8999999999996</v>
      </c>
      <c r="I770" s="411" t="s">
        <v>2178</v>
      </c>
      <c r="J770" s="106" t="s">
        <v>686</v>
      </c>
      <c r="K770" s="106"/>
      <c r="L770" s="317">
        <f>'Punten per wedstrijd'!D539</f>
        <v>1228.1000000000001</v>
      </c>
      <c r="M770" s="411" t="s">
        <v>2178</v>
      </c>
      <c r="N770" s="106" t="s">
        <v>633</v>
      </c>
      <c r="O770" s="106"/>
      <c r="P770" s="317">
        <f>'Punten per wedstrijd'!D734</f>
        <v>325.49999999999994</v>
      </c>
      <c r="Q770" s="411" t="s">
        <v>2178</v>
      </c>
      <c r="R770" s="277" t="s">
        <v>2318</v>
      </c>
      <c r="S770" s="411"/>
      <c r="T770" s="317">
        <f>'Punten per wedstrijd'!D901</f>
        <v>1457.4</v>
      </c>
      <c r="U770" s="411" t="s">
        <v>2178</v>
      </c>
      <c r="V770" s="106" t="s">
        <v>2211</v>
      </c>
      <c r="W770" s="106"/>
      <c r="X770" s="317">
        <f>'Punten per wedstrijd'!D132</f>
        <v>5786.1500000000015</v>
      </c>
      <c r="Y770" s="411" t="s">
        <v>2178</v>
      </c>
      <c r="Z770" s="276" t="s">
        <v>3608</v>
      </c>
      <c r="AA770" s="106"/>
      <c r="AB770" s="317">
        <f>'Punten per wedstrijd'!D323</f>
        <v>1278.1499999999999</v>
      </c>
      <c r="AC770" s="411" t="s">
        <v>2178</v>
      </c>
      <c r="AD770" s="106" t="s">
        <v>686</v>
      </c>
      <c r="AE770" s="106"/>
      <c r="AF770" s="317">
        <f>'Punten per wedstrijd'!D679</f>
        <v>419.20000000000005</v>
      </c>
    </row>
    <row r="771" spans="1:32" s="3" customFormat="1" ht="15.75" customHeight="1">
      <c r="A771" s="411" t="s">
        <v>2179</v>
      </c>
      <c r="B771" s="106" t="s">
        <v>658</v>
      </c>
      <c r="C771" s="106"/>
      <c r="D771" s="317">
        <f>'Punten per wedstrijd'!D1119</f>
        <v>7355.8</v>
      </c>
      <c r="E771" s="411" t="s">
        <v>2179</v>
      </c>
      <c r="F771" s="276" t="s">
        <v>3624</v>
      </c>
      <c r="G771" s="106"/>
      <c r="H771" s="317">
        <f>'Punten per wedstrijd'!D252</f>
        <v>4803.7000000000007</v>
      </c>
      <c r="I771" s="411" t="s">
        <v>2179</v>
      </c>
      <c r="J771" s="106" t="s">
        <v>2708</v>
      </c>
      <c r="K771" s="106"/>
      <c r="L771" s="317">
        <f>'Punten per wedstrijd'!D456</f>
        <v>1216.4999999999998</v>
      </c>
      <c r="M771" s="411" t="s">
        <v>2179</v>
      </c>
      <c r="N771" s="106" t="s">
        <v>2706</v>
      </c>
      <c r="O771" s="106"/>
      <c r="P771" s="317">
        <f>'Punten per wedstrijd'!D810</f>
        <v>321.3</v>
      </c>
      <c r="Q771" s="411" t="s">
        <v>2179</v>
      </c>
      <c r="R771" s="106" t="s">
        <v>2708</v>
      </c>
      <c r="S771" s="411"/>
      <c r="T771" s="317">
        <f>'Punten per wedstrijd'!D876</f>
        <v>1452.55</v>
      </c>
      <c r="U771" s="411" t="s">
        <v>2179</v>
      </c>
      <c r="V771" s="106" t="s">
        <v>2706</v>
      </c>
      <c r="W771" s="106"/>
      <c r="X771" s="317">
        <f>'Punten per wedstrijd'!D110</f>
        <v>5779</v>
      </c>
      <c r="Y771" s="411" t="s">
        <v>2179</v>
      </c>
      <c r="Z771" s="277" t="s">
        <v>1668</v>
      </c>
      <c r="AA771" s="106"/>
      <c r="AB771" s="317">
        <f>'Punten per wedstrijd'!D352</f>
        <v>1273.45</v>
      </c>
      <c r="AC771" s="411" t="s">
        <v>2179</v>
      </c>
      <c r="AD771" s="277" t="s">
        <v>1661</v>
      </c>
      <c r="AE771" s="106"/>
      <c r="AF771" s="317">
        <f>'Punten per wedstrijd'!D589</f>
        <v>416.2</v>
      </c>
    </row>
    <row r="772" spans="1:32" s="3" customFormat="1" ht="15.75" customHeight="1">
      <c r="A772" s="411" t="s">
        <v>2180</v>
      </c>
      <c r="B772" s="106" t="s">
        <v>2197</v>
      </c>
      <c r="C772" s="106"/>
      <c r="D772" s="317">
        <f>'Punten per wedstrijd'!D1030</f>
        <v>7311.8</v>
      </c>
      <c r="E772" s="411" t="s">
        <v>2180</v>
      </c>
      <c r="F772" s="276" t="s">
        <v>3604</v>
      </c>
      <c r="G772" s="106"/>
      <c r="H772" s="317">
        <f>'Punten per wedstrijd'!D160</f>
        <v>4727.8</v>
      </c>
      <c r="I772" s="411" t="s">
        <v>2180</v>
      </c>
      <c r="J772" s="277" t="s">
        <v>1690</v>
      </c>
      <c r="K772" s="106"/>
      <c r="L772" s="317">
        <f>'Punten per wedstrijd'!D524</f>
        <v>1211.6500000000001</v>
      </c>
      <c r="M772" s="411" t="s">
        <v>2180</v>
      </c>
      <c r="N772" s="276" t="s">
        <v>3619</v>
      </c>
      <c r="O772" s="106"/>
      <c r="P772" s="317">
        <f>'Punten per wedstrijd'!D786</f>
        <v>316.10000000000002</v>
      </c>
      <c r="Q772" s="411" t="s">
        <v>2180</v>
      </c>
      <c r="R772" s="106" t="s">
        <v>2712</v>
      </c>
      <c r="S772" s="411"/>
      <c r="T772" s="317">
        <f>'Punten per wedstrijd'!D868</f>
        <v>1438.05</v>
      </c>
      <c r="U772" s="411" t="s">
        <v>2180</v>
      </c>
      <c r="V772" s="105" t="s">
        <v>1344</v>
      </c>
      <c r="W772" s="106"/>
      <c r="X772" s="317">
        <f>'Punten per wedstrijd'!D33</f>
        <v>5729.5</v>
      </c>
      <c r="Y772" s="411" t="s">
        <v>2180</v>
      </c>
      <c r="Z772" s="106" t="s">
        <v>3603</v>
      </c>
      <c r="AA772" s="106"/>
      <c r="AB772" s="317">
        <f>'Punten per wedstrijd'!D295</f>
        <v>1267.2</v>
      </c>
      <c r="AC772" s="411" t="s">
        <v>2180</v>
      </c>
      <c r="AD772" s="277" t="s">
        <v>1656</v>
      </c>
      <c r="AE772" s="106"/>
      <c r="AF772" s="317">
        <f>'Punten per wedstrijd'!D571</f>
        <v>411.4</v>
      </c>
    </row>
    <row r="773" spans="1:32" s="3" customFormat="1" ht="15.75" customHeight="1">
      <c r="A773" s="411" t="s">
        <v>2181</v>
      </c>
      <c r="B773" s="106" t="s">
        <v>2206</v>
      </c>
      <c r="C773" s="106"/>
      <c r="D773" s="317">
        <f>'Punten per wedstrijd'!D1076</f>
        <v>7304</v>
      </c>
      <c r="E773" s="411" t="s">
        <v>2181</v>
      </c>
      <c r="F773" s="276" t="s">
        <v>3616</v>
      </c>
      <c r="G773" s="106"/>
      <c r="H773" s="317">
        <f>'Punten per wedstrijd'!D213</f>
        <v>4701.4999999999991</v>
      </c>
      <c r="I773" s="411" t="s">
        <v>2181</v>
      </c>
      <c r="J773" s="106" t="s">
        <v>3666</v>
      </c>
      <c r="K773" s="106"/>
      <c r="L773" s="317">
        <f>'Punten per wedstrijd'!D538</f>
        <v>1207.5</v>
      </c>
      <c r="M773" s="411" t="s">
        <v>2181</v>
      </c>
      <c r="N773" s="277" t="s">
        <v>1665</v>
      </c>
      <c r="O773" s="106"/>
      <c r="P773" s="317">
        <f>'Punten per wedstrijd'!D724</f>
        <v>312.60000000000002</v>
      </c>
      <c r="Q773" s="411" t="s">
        <v>2181</v>
      </c>
      <c r="R773" s="106" t="s">
        <v>633</v>
      </c>
      <c r="S773" s="411"/>
      <c r="T773" s="317">
        <f>'Punten per wedstrijd'!D874</f>
        <v>1402.8999999999999</v>
      </c>
      <c r="U773" s="411" t="s">
        <v>2181</v>
      </c>
      <c r="V773" s="276" t="s">
        <v>3607</v>
      </c>
      <c r="W773" s="106"/>
      <c r="X773" s="317">
        <f>'Punten per wedstrijd'!D37</f>
        <v>5714.8500000000013</v>
      </c>
      <c r="Y773" s="411" t="s">
        <v>2181</v>
      </c>
      <c r="Z773" s="106" t="s">
        <v>658</v>
      </c>
      <c r="AA773" s="106"/>
      <c r="AB773" s="317">
        <f>'Punten per wedstrijd'!D419</f>
        <v>1232.8</v>
      </c>
      <c r="AC773" s="411" t="s">
        <v>2181</v>
      </c>
      <c r="AD773" s="106" t="s">
        <v>683</v>
      </c>
      <c r="AE773" s="106"/>
      <c r="AF773" s="317">
        <f>'Punten per wedstrijd'!D661</f>
        <v>405.99999999999994</v>
      </c>
    </row>
    <row r="774" spans="1:32" s="3" customFormat="1" ht="15.75" customHeight="1">
      <c r="A774" s="411" t="s">
        <v>2182</v>
      </c>
      <c r="B774" s="106" t="s">
        <v>2709</v>
      </c>
      <c r="C774" s="106"/>
      <c r="D774" s="317">
        <f>'Punten per wedstrijd'!D994</f>
        <v>7226.05</v>
      </c>
      <c r="E774" s="411" t="s">
        <v>2182</v>
      </c>
      <c r="F774" s="276" t="s">
        <v>3628</v>
      </c>
      <c r="G774" s="106"/>
      <c r="H774" s="317">
        <f>'Punten per wedstrijd'!D267</f>
        <v>4697.7999999999993</v>
      </c>
      <c r="I774" s="411" t="s">
        <v>2182</v>
      </c>
      <c r="J774" s="106" t="s">
        <v>675</v>
      </c>
      <c r="K774" s="106"/>
      <c r="L774" s="317">
        <f>'Punten per wedstrijd'!D438</f>
        <v>1206.8999999999996</v>
      </c>
      <c r="M774" s="411" t="s">
        <v>2182</v>
      </c>
      <c r="N774" s="106" t="s">
        <v>2719</v>
      </c>
      <c r="O774" s="106"/>
      <c r="P774" s="317">
        <f>'Punten per wedstrijd'!D828</f>
        <v>310.89999999999998</v>
      </c>
      <c r="Q774" s="411" t="s">
        <v>2182</v>
      </c>
      <c r="R774" s="106" t="s">
        <v>2713</v>
      </c>
      <c r="S774" s="411"/>
      <c r="T774" s="317">
        <f>'Punten per wedstrijd'!D964</f>
        <v>1399.75</v>
      </c>
      <c r="U774" s="411" t="s">
        <v>2182</v>
      </c>
      <c r="V774" s="106" t="s">
        <v>162</v>
      </c>
      <c r="W774" s="106"/>
      <c r="X774" s="317">
        <f>'Punten per wedstrijd'!D49</f>
        <v>5687.7000000000007</v>
      </c>
      <c r="Y774" s="411" t="s">
        <v>2182</v>
      </c>
      <c r="Z774" s="277" t="s">
        <v>1</v>
      </c>
      <c r="AA774" s="106"/>
      <c r="AB774" s="317">
        <f>'Punten per wedstrijd'!D290</f>
        <v>1219</v>
      </c>
      <c r="AC774" s="411" t="s">
        <v>2182</v>
      </c>
      <c r="AD774" s="105" t="s">
        <v>1343</v>
      </c>
      <c r="AE774" s="106"/>
      <c r="AF774" s="317">
        <f>'Punten per wedstrijd'!D643</f>
        <v>401.2</v>
      </c>
    </row>
    <row r="775" spans="1:32" s="3" customFormat="1" ht="15.75" customHeight="1">
      <c r="A775" s="411" t="s">
        <v>2183</v>
      </c>
      <c r="B775" s="106" t="s">
        <v>2196</v>
      </c>
      <c r="C775" s="106"/>
      <c r="D775" s="317">
        <f>'Punten per wedstrijd'!D1036</f>
        <v>7188</v>
      </c>
      <c r="E775" s="411" t="s">
        <v>2183</v>
      </c>
      <c r="F775" s="277" t="s">
        <v>1667</v>
      </c>
      <c r="G775" s="106"/>
      <c r="H775" s="317">
        <f>'Punten per wedstrijd'!D208</f>
        <v>4674.7000000000007</v>
      </c>
      <c r="I775" s="411" t="s">
        <v>2183</v>
      </c>
      <c r="J775" s="106" t="s">
        <v>2706</v>
      </c>
      <c r="K775" s="106"/>
      <c r="L775" s="317">
        <f>'Punten per wedstrijd'!D530</f>
        <v>1187.5</v>
      </c>
      <c r="M775" s="411" t="s">
        <v>2183</v>
      </c>
      <c r="N775" s="106" t="s">
        <v>2194</v>
      </c>
      <c r="O775" s="106"/>
      <c r="P775" s="317">
        <f>'Punten per wedstrijd'!D788</f>
        <v>310.10000000000002</v>
      </c>
      <c r="Q775" s="411" t="s">
        <v>2183</v>
      </c>
      <c r="R775" s="277" t="s">
        <v>1749</v>
      </c>
      <c r="S775" s="411"/>
      <c r="T775" s="317">
        <f>'Punten per wedstrijd'!D947</f>
        <v>1395.5</v>
      </c>
      <c r="U775" s="411" t="s">
        <v>2183</v>
      </c>
      <c r="V775" s="106" t="s">
        <v>2192</v>
      </c>
      <c r="W775" s="106"/>
      <c r="X775" s="317">
        <f>'Punten per wedstrijd'!D22</f>
        <v>5646.5999999999995</v>
      </c>
      <c r="Y775" s="411" t="s">
        <v>2183</v>
      </c>
      <c r="Z775" s="276" t="s">
        <v>3602</v>
      </c>
      <c r="AA775" s="106"/>
      <c r="AB775" s="317">
        <f>'Punten per wedstrijd'!D293</f>
        <v>1215.7</v>
      </c>
      <c r="AC775" s="411" t="s">
        <v>2183</v>
      </c>
      <c r="AD775" s="277" t="s">
        <v>1690</v>
      </c>
      <c r="AE775" s="106"/>
      <c r="AF775" s="317">
        <f>'Punten per wedstrijd'!D664</f>
        <v>398.29999999999995</v>
      </c>
    </row>
    <row r="776" spans="1:32" s="3" customFormat="1" ht="15.75" customHeight="1">
      <c r="A776" s="411" t="s">
        <v>2184</v>
      </c>
      <c r="B776" s="106" t="s">
        <v>675</v>
      </c>
      <c r="C776" s="106"/>
      <c r="D776" s="317">
        <f>'Punten per wedstrijd'!D998</f>
        <v>7043.2000000000007</v>
      </c>
      <c r="E776" s="411" t="s">
        <v>2184</v>
      </c>
      <c r="F776" s="276" t="s">
        <v>3623</v>
      </c>
      <c r="G776" s="106"/>
      <c r="H776" s="317">
        <f>'Punten per wedstrijd'!D243</f>
        <v>4633.6000000000004</v>
      </c>
      <c r="I776" s="411" t="s">
        <v>2184</v>
      </c>
      <c r="J776" s="276" t="s">
        <v>3606</v>
      </c>
      <c r="K776" s="106"/>
      <c r="L776" s="317">
        <f>'Punten per wedstrijd'!D447</f>
        <v>1172.4000000000001</v>
      </c>
      <c r="M776" s="411" t="s">
        <v>2184</v>
      </c>
      <c r="N776" s="106" t="s">
        <v>2208</v>
      </c>
      <c r="O776" s="106"/>
      <c r="P776" s="317">
        <f>'Punten per wedstrijd'!D726</f>
        <v>294.29999999999995</v>
      </c>
      <c r="Q776" s="411" t="s">
        <v>2184</v>
      </c>
      <c r="R776" s="106" t="s">
        <v>2710</v>
      </c>
      <c r="S776" s="411"/>
      <c r="T776" s="317">
        <f>'Punten per wedstrijd'!D955</f>
        <v>1366</v>
      </c>
      <c r="U776" s="411" t="s">
        <v>2184</v>
      </c>
      <c r="V776" s="277" t="s">
        <v>1690</v>
      </c>
      <c r="W776" s="106"/>
      <c r="X776" s="317">
        <f>'Punten per wedstrijd'!D104</f>
        <v>5536.8999999999987</v>
      </c>
      <c r="Y776" s="411" t="s">
        <v>2184</v>
      </c>
      <c r="Z776" s="277" t="s">
        <v>1749</v>
      </c>
      <c r="AA776" s="106"/>
      <c r="AB776" s="317">
        <f>'Punten per wedstrijd'!D387</f>
        <v>1204.5999999999999</v>
      </c>
      <c r="AC776" s="411" t="s">
        <v>2184</v>
      </c>
      <c r="AD776" s="276" t="s">
        <v>3608</v>
      </c>
      <c r="AE776" s="106"/>
      <c r="AF776" s="317">
        <f>'Punten per wedstrijd'!D603</f>
        <v>396.40000000000003</v>
      </c>
    </row>
    <row r="777" spans="1:32" s="3" customFormat="1" ht="15.75" customHeight="1">
      <c r="A777" s="411" t="s">
        <v>2185</v>
      </c>
      <c r="B777" s="276" t="s">
        <v>143</v>
      </c>
      <c r="C777" s="106"/>
      <c r="D777" s="317">
        <f>'Punten per wedstrijd'!D1102</f>
        <v>7014.1</v>
      </c>
      <c r="E777" s="411" t="s">
        <v>2185</v>
      </c>
      <c r="F777" s="106" t="s">
        <v>2722</v>
      </c>
      <c r="G777" s="106"/>
      <c r="H777" s="317">
        <f>'Punten per wedstrijd'!D276</f>
        <v>4619.2</v>
      </c>
      <c r="I777" s="411" t="s">
        <v>2185</v>
      </c>
      <c r="J777" s="106" t="s">
        <v>2194</v>
      </c>
      <c r="K777" s="106"/>
      <c r="L777" s="317">
        <f>'Punten per wedstrijd'!D508</f>
        <v>1168.7</v>
      </c>
      <c r="M777" s="411" t="s">
        <v>2185</v>
      </c>
      <c r="N777" s="106" t="s">
        <v>2198</v>
      </c>
      <c r="O777" s="106"/>
      <c r="P777" s="317">
        <f>'Punten per wedstrijd'!D776</f>
        <v>291.8</v>
      </c>
      <c r="Q777" s="411" t="s">
        <v>2185</v>
      </c>
      <c r="R777" s="106" t="s">
        <v>2726</v>
      </c>
      <c r="S777" s="411"/>
      <c r="T777" s="317">
        <f>'Punten per wedstrijd'!D932</f>
        <v>1364.1999999999998</v>
      </c>
      <c r="U777" s="411" t="s">
        <v>2185</v>
      </c>
      <c r="V777" s="277" t="s">
        <v>1657</v>
      </c>
      <c r="W777" s="106"/>
      <c r="X777" s="317">
        <f>'Punten per wedstrijd'!D5</f>
        <v>5524.4500000000007</v>
      </c>
      <c r="Y777" s="411" t="s">
        <v>2185</v>
      </c>
      <c r="Z777" s="106" t="s">
        <v>2706</v>
      </c>
      <c r="AA777" s="106"/>
      <c r="AB777" s="317">
        <f>'Punten per wedstrijd'!D390</f>
        <v>1183.6999999999998</v>
      </c>
      <c r="AC777" s="411" t="s">
        <v>2185</v>
      </c>
      <c r="AD777" s="106" t="s">
        <v>653</v>
      </c>
      <c r="AE777" s="106"/>
      <c r="AF777" s="317">
        <f>'Punten per wedstrijd'!D666</f>
        <v>390.40000000000003</v>
      </c>
    </row>
    <row r="778" spans="1:32" s="3" customFormat="1" ht="15.75" customHeight="1">
      <c r="A778" s="411" t="s">
        <v>2186</v>
      </c>
      <c r="B778" s="276" t="s">
        <v>3607</v>
      </c>
      <c r="C778" s="106"/>
      <c r="D778" s="317">
        <f>'Punten per wedstrijd'!D1017</f>
        <v>7013.1999999999989</v>
      </c>
      <c r="E778" s="411" t="s">
        <v>2186</v>
      </c>
      <c r="F778" s="106" t="s">
        <v>675</v>
      </c>
      <c r="G778" s="106"/>
      <c r="H778" s="317">
        <f>'Punten per wedstrijd'!D158</f>
        <v>4615.3500000000004</v>
      </c>
      <c r="I778" s="411" t="s">
        <v>2186</v>
      </c>
      <c r="J778" s="106" t="s">
        <v>180</v>
      </c>
      <c r="K778" s="106"/>
      <c r="L778" s="317">
        <f>'Punten per wedstrijd'!D550</f>
        <v>1160.4000000000001</v>
      </c>
      <c r="M778" s="411" t="s">
        <v>2186</v>
      </c>
      <c r="N778" s="106" t="s">
        <v>694</v>
      </c>
      <c r="O778" s="106"/>
      <c r="P778" s="317">
        <f>'Punten per wedstrijd'!D816</f>
        <v>288.10000000000002</v>
      </c>
      <c r="Q778" s="411" t="s">
        <v>2186</v>
      </c>
      <c r="R778" s="277" t="s">
        <v>1668</v>
      </c>
      <c r="S778" s="411"/>
      <c r="T778" s="317">
        <f>'Punten per wedstrijd'!D912</f>
        <v>1363.7</v>
      </c>
      <c r="U778" s="411" t="s">
        <v>2186</v>
      </c>
      <c r="V778" s="106" t="s">
        <v>155</v>
      </c>
      <c r="W778" s="106"/>
      <c r="X778" s="317">
        <f>'Punten per wedstrijd'!D134</f>
        <v>5515.5999999999995</v>
      </c>
      <c r="Y778" s="411" t="s">
        <v>2186</v>
      </c>
      <c r="Z778" s="106" t="s">
        <v>2205</v>
      </c>
      <c r="AA778" s="106"/>
      <c r="AB778" s="317">
        <f>'Punten per wedstrijd'!D357</f>
        <v>1181.7</v>
      </c>
      <c r="AC778" s="411" t="s">
        <v>2186</v>
      </c>
      <c r="AD778" s="277" t="s">
        <v>1655</v>
      </c>
      <c r="AE778" s="106"/>
      <c r="AF778" s="317">
        <f>'Punten per wedstrijd'!D700</f>
        <v>385.8</v>
      </c>
    </row>
    <row r="779" spans="1:32" s="3" customFormat="1" ht="15.75" customHeight="1">
      <c r="A779" s="411" t="s">
        <v>2187</v>
      </c>
      <c r="B779" s="106" t="s">
        <v>2721</v>
      </c>
      <c r="C779" s="106"/>
      <c r="D779" s="317">
        <f>'Punten per wedstrijd'!D1113</f>
        <v>6862.4000000000005</v>
      </c>
      <c r="E779" s="411" t="s">
        <v>2187</v>
      </c>
      <c r="F779" s="277" t="s">
        <v>1658</v>
      </c>
      <c r="G779" s="106"/>
      <c r="H779" s="317">
        <f>'Punten per wedstrijd'!D175</f>
        <v>4555.9000000000005</v>
      </c>
      <c r="I779" s="411" t="s">
        <v>2187</v>
      </c>
      <c r="J779" s="277" t="s">
        <v>1658</v>
      </c>
      <c r="K779" s="106"/>
      <c r="L779" s="317">
        <f>'Punten per wedstrijd'!D455</f>
        <v>1158.8000000000002</v>
      </c>
      <c r="M779" s="411" t="s">
        <v>2187</v>
      </c>
      <c r="N779" s="276" t="s">
        <v>3629</v>
      </c>
      <c r="O779" s="106"/>
      <c r="P779" s="317">
        <f>'Punten per wedstrijd'!D835</f>
        <v>282.7</v>
      </c>
      <c r="Q779" s="411" t="s">
        <v>2187</v>
      </c>
      <c r="R779" s="277" t="s">
        <v>1661</v>
      </c>
      <c r="S779" s="411"/>
      <c r="T779" s="317">
        <f>'Punten per wedstrijd'!D869</f>
        <v>1347.7</v>
      </c>
      <c r="U779" s="411" t="s">
        <v>2187</v>
      </c>
      <c r="V779" s="277" t="s">
        <v>1749</v>
      </c>
      <c r="W779" s="106"/>
      <c r="X779" s="317">
        <f>'Punten per wedstrijd'!D107</f>
        <v>5487.25</v>
      </c>
      <c r="Y779" s="411" t="s">
        <v>2187</v>
      </c>
      <c r="Z779" s="277" t="s">
        <v>1658</v>
      </c>
      <c r="AA779" s="106"/>
      <c r="AB779" s="317">
        <f>'Punten per wedstrijd'!D315</f>
        <v>1177.6500000000001</v>
      </c>
      <c r="AC779" s="411" t="s">
        <v>2187</v>
      </c>
      <c r="AD779" s="276" t="s">
        <v>3616</v>
      </c>
      <c r="AE779" s="106"/>
      <c r="AF779" s="317">
        <f>'Punten per wedstrijd'!D633</f>
        <v>385.7</v>
      </c>
    </row>
    <row r="780" spans="1:32" s="3" customFormat="1" ht="15.75" customHeight="1">
      <c r="A780" s="411" t="s">
        <v>2188</v>
      </c>
      <c r="B780" s="277" t="s">
        <v>1671</v>
      </c>
      <c r="C780" s="106"/>
      <c r="D780" s="317">
        <f>'Punten per wedstrijd'!D1109</f>
        <v>6750.4</v>
      </c>
      <c r="E780" s="411" t="s">
        <v>2188</v>
      </c>
      <c r="F780" s="277" t="s">
        <v>1690</v>
      </c>
      <c r="G780" s="106"/>
      <c r="H780" s="317">
        <f>'Punten per wedstrijd'!D244</f>
        <v>4465.25</v>
      </c>
      <c r="I780" s="411" t="s">
        <v>2188</v>
      </c>
      <c r="J780" s="276" t="s">
        <v>3623</v>
      </c>
      <c r="K780" s="106"/>
      <c r="L780" s="317">
        <f>'Punten per wedstrijd'!D523</f>
        <v>1156.9999999999998</v>
      </c>
      <c r="M780" s="411" t="s">
        <v>2188</v>
      </c>
      <c r="N780" s="277" t="s">
        <v>1690</v>
      </c>
      <c r="O780" s="106"/>
      <c r="P780" s="317">
        <f>'Punten per wedstrijd'!D804</f>
        <v>280.8</v>
      </c>
      <c r="Q780" s="411" t="s">
        <v>2188</v>
      </c>
      <c r="R780" s="106" t="s">
        <v>2722</v>
      </c>
      <c r="S780" s="411"/>
      <c r="T780" s="317">
        <f>'Punten per wedstrijd'!D976</f>
        <v>1330.9499999999998</v>
      </c>
      <c r="U780" s="411" t="s">
        <v>2188</v>
      </c>
      <c r="V780" s="276" t="s">
        <v>3608</v>
      </c>
      <c r="W780" s="106"/>
      <c r="X780" s="317">
        <f>'Punten per wedstrijd'!D43</f>
        <v>5461.55</v>
      </c>
      <c r="Y780" s="411" t="s">
        <v>2188</v>
      </c>
      <c r="Z780" s="105" t="s">
        <v>1346</v>
      </c>
      <c r="AA780" s="106"/>
      <c r="AB780" s="317">
        <f>'Punten per wedstrijd'!D286</f>
        <v>1155.3000000000002</v>
      </c>
      <c r="AC780" s="411" t="s">
        <v>2188</v>
      </c>
      <c r="AD780" s="276" t="s">
        <v>3623</v>
      </c>
      <c r="AE780" s="106"/>
      <c r="AF780" s="317">
        <f>'Punten per wedstrijd'!D663</f>
        <v>382.4</v>
      </c>
    </row>
    <row r="781" spans="1:32" s="3" customFormat="1" ht="15.75" customHeight="1">
      <c r="A781" s="411" t="s">
        <v>2296</v>
      </c>
      <c r="B781" s="277" t="s">
        <v>23</v>
      </c>
      <c r="C781" s="106"/>
      <c r="D781" s="317">
        <f>'Punten per wedstrijd'!D1060</f>
        <v>6741.2</v>
      </c>
      <c r="E781" s="411" t="s">
        <v>2296</v>
      </c>
      <c r="F781" s="106" t="s">
        <v>633</v>
      </c>
      <c r="G781" s="106"/>
      <c r="H781" s="317">
        <f>'Punten per wedstrijd'!D174</f>
        <v>4208</v>
      </c>
      <c r="I781" s="411" t="s">
        <v>2296</v>
      </c>
      <c r="J781" s="106" t="s">
        <v>2208</v>
      </c>
      <c r="K781" s="106"/>
      <c r="L781" s="317">
        <f>'Punten per wedstrijd'!D446</f>
        <v>1150.5999999999999</v>
      </c>
      <c r="M781" s="411" t="s">
        <v>2296</v>
      </c>
      <c r="N781" s="276" t="s">
        <v>3623</v>
      </c>
      <c r="O781" s="106"/>
      <c r="P781" s="317">
        <f>'Punten per wedstrijd'!D803</f>
        <v>280.70000000000005</v>
      </c>
      <c r="Q781" s="411" t="s">
        <v>2296</v>
      </c>
      <c r="R781" s="277" t="s">
        <v>1649</v>
      </c>
      <c r="S781" s="411"/>
      <c r="T781" s="317">
        <f>'Punten per wedstrijd'!D949</f>
        <v>1320.3</v>
      </c>
      <c r="U781" s="411" t="s">
        <v>2296</v>
      </c>
      <c r="V781" s="106" t="s">
        <v>141</v>
      </c>
      <c r="W781" s="106"/>
      <c r="X781" s="317">
        <f>'Punten per wedstrijd'!D66</f>
        <v>5390.55</v>
      </c>
      <c r="Y781" s="411" t="s">
        <v>2296</v>
      </c>
      <c r="Z781" s="106" t="s">
        <v>2198</v>
      </c>
      <c r="AA781" s="106"/>
      <c r="AB781" s="317">
        <f>'Punten per wedstrijd'!D356</f>
        <v>1154.0000000000002</v>
      </c>
      <c r="AC781" s="411" t="s">
        <v>2296</v>
      </c>
      <c r="AD781" s="106" t="s">
        <v>2819</v>
      </c>
      <c r="AE781" s="106"/>
      <c r="AF781" s="317">
        <f>'Punten per wedstrijd'!D671</f>
        <v>377.6</v>
      </c>
    </row>
    <row r="782" spans="1:32" s="3" customFormat="1" ht="15.75" customHeight="1">
      <c r="A782" s="411" t="s">
        <v>2297</v>
      </c>
      <c r="B782" s="277" t="s">
        <v>1690</v>
      </c>
      <c r="C782" s="106"/>
      <c r="D782" s="317">
        <f>'Punten per wedstrijd'!D1084</f>
        <v>6581.5999999999995</v>
      </c>
      <c r="E782" s="411" t="s">
        <v>2297</v>
      </c>
      <c r="F782" s="277" t="s">
        <v>1</v>
      </c>
      <c r="G782" s="106"/>
      <c r="H782" s="317">
        <f>'Punten per wedstrijd'!D150</f>
        <v>4075.9</v>
      </c>
      <c r="I782" s="411" t="s">
        <v>2297</v>
      </c>
      <c r="J782" s="106" t="s">
        <v>633</v>
      </c>
      <c r="K782" s="106"/>
      <c r="L782" s="317">
        <f>'Punten per wedstrijd'!D454</f>
        <v>1095.4000000000001</v>
      </c>
      <c r="M782" s="411" t="s">
        <v>2297</v>
      </c>
      <c r="N782" s="106" t="s">
        <v>2197</v>
      </c>
      <c r="O782" s="106"/>
      <c r="P782" s="317">
        <f>'Punten per wedstrijd'!D750</f>
        <v>276.2</v>
      </c>
      <c r="Q782" s="411" t="s">
        <v>2297</v>
      </c>
      <c r="R782" s="106" t="s">
        <v>700</v>
      </c>
      <c r="S782" s="411"/>
      <c r="T782" s="317">
        <f>'Punten per wedstrijd'!D904</f>
        <v>1285.4000000000001</v>
      </c>
      <c r="U782" s="411" t="s">
        <v>2297</v>
      </c>
      <c r="V782" s="106" t="s">
        <v>2713</v>
      </c>
      <c r="W782" s="106"/>
      <c r="X782" s="317">
        <f>'Punten per wedstrijd'!D124</f>
        <v>5377.25</v>
      </c>
      <c r="Y782" s="411" t="s">
        <v>2297</v>
      </c>
      <c r="Z782" s="106" t="s">
        <v>2719</v>
      </c>
      <c r="AA782" s="106"/>
      <c r="AB782" s="317">
        <f>'Punten per wedstrijd'!D408</f>
        <v>1124.8999999999999</v>
      </c>
      <c r="AC782" s="411" t="s">
        <v>2297</v>
      </c>
      <c r="AD782" s="106" t="s">
        <v>2193</v>
      </c>
      <c r="AE782" s="106"/>
      <c r="AF782" s="317">
        <f>'Punten per wedstrijd'!D591</f>
        <v>375.40000000000003</v>
      </c>
    </row>
    <row r="783" spans="1:32" s="3" customFormat="1" ht="15.75" customHeight="1">
      <c r="A783" s="411" t="s">
        <v>2298</v>
      </c>
      <c r="B783" s="106" t="s">
        <v>633</v>
      </c>
      <c r="C783" s="106"/>
      <c r="D783" s="317">
        <f>'Punten per wedstrijd'!D1014</f>
        <v>6198.8</v>
      </c>
      <c r="E783" s="411" t="s">
        <v>2298</v>
      </c>
      <c r="F783" s="106" t="s">
        <v>2193</v>
      </c>
      <c r="G783" s="106"/>
      <c r="H783" s="317">
        <f>'Punten per wedstrijd'!D171</f>
        <v>4052.7000000000003</v>
      </c>
      <c r="I783" s="411" t="s">
        <v>2298</v>
      </c>
      <c r="J783" s="106" t="s">
        <v>2213</v>
      </c>
      <c r="K783" s="106"/>
      <c r="L783" s="317">
        <f>'Punten per wedstrijd'!D473</f>
        <v>1088.4000000000001</v>
      </c>
      <c r="M783" s="411" t="s">
        <v>2298</v>
      </c>
      <c r="N783" s="106" t="s">
        <v>2724</v>
      </c>
      <c r="O783" s="106"/>
      <c r="P783" s="317">
        <f>'Punten per wedstrijd'!D760</f>
        <v>260.39999999999998</v>
      </c>
      <c r="Q783" s="411" t="s">
        <v>2298</v>
      </c>
      <c r="R783" s="106" t="s">
        <v>639</v>
      </c>
      <c r="S783" s="411"/>
      <c r="T783" s="317">
        <f>'Punten per wedstrijd'!D879</f>
        <v>1249.8</v>
      </c>
      <c r="U783" s="411" t="s">
        <v>2298</v>
      </c>
      <c r="V783" s="277" t="s">
        <v>1661</v>
      </c>
      <c r="W783" s="106"/>
      <c r="X783" s="317">
        <f>'Punten per wedstrijd'!D29</f>
        <v>5213.0000000000009</v>
      </c>
      <c r="Y783" s="411" t="s">
        <v>2298</v>
      </c>
      <c r="Z783" s="277" t="s">
        <v>1667</v>
      </c>
      <c r="AA783" s="106"/>
      <c r="AB783" s="317">
        <f>'Punten per wedstrijd'!D348</f>
        <v>1107.1999999999998</v>
      </c>
      <c r="AC783" s="411" t="s">
        <v>2298</v>
      </c>
      <c r="AD783" s="277" t="s">
        <v>1653</v>
      </c>
      <c r="AE783" s="106"/>
      <c r="AF783" s="317">
        <f>'Punten per wedstrijd'!D581</f>
        <v>374.8</v>
      </c>
    </row>
    <row r="784" spans="1:32" s="3" customFormat="1" ht="15.75" customHeight="1">
      <c r="A784" s="411" t="s">
        <v>2676</v>
      </c>
      <c r="B784" s="276" t="s">
        <v>3622</v>
      </c>
      <c r="C784" s="106"/>
      <c r="D784" s="317">
        <f>'Punten per wedstrijd'!D1074</f>
        <v>6079.0499999999993</v>
      </c>
      <c r="E784" s="411" t="s">
        <v>2676</v>
      </c>
      <c r="F784" s="106" t="s">
        <v>668</v>
      </c>
      <c r="G784" s="106"/>
      <c r="H784" s="317">
        <f>'Punten per wedstrijd'!D218</f>
        <v>3944.4</v>
      </c>
      <c r="I784" s="411" t="s">
        <v>2676</v>
      </c>
      <c r="J784" s="106" t="s">
        <v>639</v>
      </c>
      <c r="K784" s="106"/>
      <c r="L784" s="317">
        <f>'Punten per wedstrijd'!D459</f>
        <v>1082.1999999999998</v>
      </c>
      <c r="M784" s="411" t="s">
        <v>2676</v>
      </c>
      <c r="N784" s="276" t="s">
        <v>3604</v>
      </c>
      <c r="O784" s="106"/>
      <c r="P784" s="317">
        <f>'Punten per wedstrijd'!D720</f>
        <v>258.09999999999997</v>
      </c>
      <c r="Q784" s="411" t="s">
        <v>2676</v>
      </c>
      <c r="R784" s="276" t="s">
        <v>3624</v>
      </c>
      <c r="S784" s="411"/>
      <c r="T784" s="317">
        <f>'Punten per wedstrijd'!D952</f>
        <v>1241.25</v>
      </c>
      <c r="U784" s="411" t="s">
        <v>2676</v>
      </c>
      <c r="V784" s="105" t="s">
        <v>1346</v>
      </c>
      <c r="W784" s="106"/>
      <c r="X784" s="317">
        <f>'Punten per wedstrijd'!D6</f>
        <v>5136</v>
      </c>
      <c r="Y784" s="411" t="s">
        <v>2676</v>
      </c>
      <c r="Z784" s="276" t="s">
        <v>3607</v>
      </c>
      <c r="AA784" s="106"/>
      <c r="AB784" s="317">
        <f>'Punten per wedstrijd'!D317</f>
        <v>1101.3499999999999</v>
      </c>
      <c r="AC784" s="411" t="s">
        <v>2676</v>
      </c>
      <c r="AD784" s="277" t="s">
        <v>1658</v>
      </c>
      <c r="AE784" s="106"/>
      <c r="AF784" s="317">
        <f>'Punten per wedstrijd'!D595</f>
        <v>357.9</v>
      </c>
    </row>
    <row r="785" spans="1:1565" s="3" customFormat="1" ht="15.75" customHeight="1">
      <c r="A785" s="411" t="s">
        <v>2677</v>
      </c>
      <c r="B785" s="106" t="s">
        <v>2189</v>
      </c>
      <c r="C785" s="106"/>
      <c r="D785" s="317">
        <f>'Punten per wedstrijd'!D1047</f>
        <v>5929.2999999999993</v>
      </c>
      <c r="E785" s="411" t="s">
        <v>2677</v>
      </c>
      <c r="F785" s="106" t="s">
        <v>700</v>
      </c>
      <c r="G785" s="106"/>
      <c r="H785" s="317">
        <f>'Punten per wedstrijd'!D204</f>
        <v>3932.2000000000007</v>
      </c>
      <c r="I785" s="411" t="s">
        <v>2677</v>
      </c>
      <c r="J785" s="276" t="s">
        <v>3621</v>
      </c>
      <c r="K785" s="106"/>
      <c r="L785" s="317">
        <f>'Punten per wedstrijd'!D513</f>
        <v>1075.5999999999999</v>
      </c>
      <c r="M785" s="411" t="s">
        <v>2677</v>
      </c>
      <c r="N785" s="276" t="s">
        <v>3626</v>
      </c>
      <c r="O785" s="106"/>
      <c r="P785" s="317">
        <f>'Punten per wedstrijd'!D817</f>
        <v>237.59999999999991</v>
      </c>
      <c r="Q785" s="411" t="s">
        <v>2677</v>
      </c>
      <c r="R785" s="277" t="s">
        <v>1665</v>
      </c>
      <c r="S785" s="411"/>
      <c r="T785" s="317">
        <f>'Punten per wedstrijd'!D864</f>
        <v>1238.0999999999999</v>
      </c>
      <c r="U785" s="411" t="s">
        <v>2677</v>
      </c>
      <c r="V785" s="106" t="s">
        <v>639</v>
      </c>
      <c r="W785" s="106"/>
      <c r="X785" s="317">
        <f>'Punten per wedstrijd'!D39</f>
        <v>5133.3999999999996</v>
      </c>
      <c r="Y785" s="411" t="s">
        <v>2677</v>
      </c>
      <c r="Z785" s="106" t="s">
        <v>2724</v>
      </c>
      <c r="AA785" s="106"/>
      <c r="AB785" s="317">
        <f>'Punten per wedstrijd'!D340</f>
        <v>1060.3</v>
      </c>
      <c r="AC785" s="411" t="s">
        <v>2677</v>
      </c>
      <c r="AD785" s="106" t="s">
        <v>2706</v>
      </c>
      <c r="AE785" s="106"/>
      <c r="AF785" s="317">
        <f>'Punten per wedstrijd'!D670</f>
        <v>352.39999999999992</v>
      </c>
      <c r="AN785" s="10"/>
      <c r="AO785" s="5"/>
      <c r="AR785" s="10"/>
      <c r="AS785" s="4"/>
      <c r="AT785" s="5"/>
      <c r="AW785" s="10"/>
      <c r="AX785" s="5"/>
      <c r="BA785" s="10"/>
      <c r="BB785" s="4"/>
      <c r="BK785" s="4"/>
      <c r="BT785" s="4"/>
      <c r="CC785" s="4"/>
      <c r="CL785" s="4"/>
      <c r="CU785" s="4"/>
      <c r="DD785" s="4"/>
      <c r="DM785" s="4"/>
      <c r="DV785" s="4"/>
      <c r="EE785" s="4"/>
      <c r="EN785" s="4"/>
      <c r="EW785" s="4"/>
      <c r="FF785" s="4"/>
      <c r="FO785" s="4"/>
      <c r="FX785" s="4"/>
      <c r="GG785" s="4"/>
      <c r="GP785" s="4"/>
      <c r="GY785" s="4"/>
      <c r="HH785" s="4"/>
    </row>
    <row r="786" spans="1:1565" s="3" customFormat="1" ht="15.75" customHeight="1">
      <c r="A786" s="411" t="s">
        <v>2678</v>
      </c>
      <c r="B786" s="106" t="s">
        <v>700</v>
      </c>
      <c r="C786" s="106"/>
      <c r="D786" s="317">
        <f>'Punten per wedstrijd'!D1044</f>
        <v>5839.8000000000011</v>
      </c>
      <c r="E786" s="411" t="s">
        <v>2678</v>
      </c>
      <c r="F786" s="106" t="s">
        <v>694</v>
      </c>
      <c r="G786" s="106"/>
      <c r="H786" s="317">
        <f>'Punten per wedstrijd'!D256</f>
        <v>3928.6500000000005</v>
      </c>
      <c r="I786" s="411" t="s">
        <v>2678</v>
      </c>
      <c r="J786" s="276" t="s">
        <v>3609</v>
      </c>
      <c r="K786" s="106"/>
      <c r="L786" s="317">
        <f>'Punten per wedstrijd'!D465</f>
        <v>1073.55</v>
      </c>
      <c r="M786" s="411" t="s">
        <v>2678</v>
      </c>
      <c r="N786" s="106" t="s">
        <v>2835</v>
      </c>
      <c r="O786" s="106"/>
      <c r="P786" s="317">
        <f>'Punten per wedstrijd'!D717</f>
        <v>230.89999999999998</v>
      </c>
      <c r="Q786" s="411" t="s">
        <v>2678</v>
      </c>
      <c r="R786" s="106" t="s">
        <v>2705</v>
      </c>
      <c r="S786" s="411"/>
      <c r="T786" s="317">
        <f>'Punten per wedstrijd'!D925</f>
        <v>1230.8499999999999</v>
      </c>
      <c r="U786" s="411" t="s">
        <v>2678</v>
      </c>
      <c r="V786" s="277" t="s">
        <v>1665</v>
      </c>
      <c r="W786" s="106"/>
      <c r="X786" s="317">
        <f>'Punten per wedstrijd'!D24</f>
        <v>5072</v>
      </c>
      <c r="Y786" s="411" t="s">
        <v>2678</v>
      </c>
      <c r="Z786" s="276" t="s">
        <v>3604</v>
      </c>
      <c r="AA786" s="106"/>
      <c r="AB786" s="317">
        <f>'Punten per wedstrijd'!D300</f>
        <v>994.89999999999986</v>
      </c>
      <c r="AC786" s="411" t="s">
        <v>2678</v>
      </c>
      <c r="AD786" s="276" t="s">
        <v>3625</v>
      </c>
      <c r="AE786" s="106"/>
      <c r="AF786" s="317">
        <f>'Punten per wedstrijd'!D673</f>
        <v>332.4</v>
      </c>
      <c r="AN786" s="10"/>
      <c r="AO786" s="5"/>
      <c r="AR786" s="10"/>
      <c r="AS786" s="4"/>
      <c r="AT786" s="5"/>
      <c r="AW786" s="10"/>
      <c r="AX786" s="5"/>
      <c r="BA786" s="10"/>
      <c r="BB786" s="4"/>
      <c r="BK786" s="4"/>
      <c r="BT786" s="4"/>
      <c r="CC786" s="4"/>
      <c r="CL786" s="4"/>
      <c r="CU786" s="4"/>
      <c r="DD786" s="4"/>
      <c r="DM786" s="4"/>
      <c r="DV786" s="4"/>
      <c r="EE786" s="4"/>
      <c r="EN786" s="4"/>
      <c r="EW786" s="4"/>
      <c r="FF786" s="4"/>
      <c r="FO786" s="4"/>
      <c r="FX786" s="4"/>
      <c r="GG786" s="4"/>
      <c r="GP786" s="4"/>
      <c r="GY786" s="4"/>
      <c r="HH786" s="4"/>
    </row>
    <row r="787" spans="1:1565" s="3" customFormat="1" ht="15.75" customHeight="1">
      <c r="A787" s="411" t="s">
        <v>2679</v>
      </c>
      <c r="B787" s="277" t="s">
        <v>1667</v>
      </c>
      <c r="C787" s="106"/>
      <c r="D787" s="317">
        <f>'Punten per wedstrijd'!D1048</f>
        <v>5834.5</v>
      </c>
      <c r="E787" s="411" t="s">
        <v>2679</v>
      </c>
      <c r="F787" s="106" t="s">
        <v>639</v>
      </c>
      <c r="G787" s="106"/>
      <c r="H787" s="317">
        <f>'Punten per wedstrijd'!D179</f>
        <v>3913.3</v>
      </c>
      <c r="I787" s="411" t="s">
        <v>2679</v>
      </c>
      <c r="J787" s="276" t="s">
        <v>3604</v>
      </c>
      <c r="K787" s="106"/>
      <c r="L787" s="317">
        <f>'Punten per wedstrijd'!D440</f>
        <v>1037.8999999999999</v>
      </c>
      <c r="M787" s="411" t="s">
        <v>2679</v>
      </c>
      <c r="N787" s="106" t="s">
        <v>675</v>
      </c>
      <c r="O787" s="106"/>
      <c r="P787" s="317">
        <f>'Punten per wedstrijd'!D718</f>
        <v>201.89999999999998</v>
      </c>
      <c r="Q787" s="411" t="s">
        <v>2679</v>
      </c>
      <c r="R787" s="277" t="s">
        <v>1667</v>
      </c>
      <c r="S787" s="411"/>
      <c r="T787" s="317">
        <f>'Punten per wedstrijd'!D908</f>
        <v>1203</v>
      </c>
      <c r="U787" s="411" t="s">
        <v>2679</v>
      </c>
      <c r="V787" s="277" t="s">
        <v>1</v>
      </c>
      <c r="W787" s="106"/>
      <c r="X787" s="317">
        <f>'Punten per wedstrijd'!D10</f>
        <v>4875.3999999999996</v>
      </c>
      <c r="Y787" s="411" t="s">
        <v>2679</v>
      </c>
      <c r="Z787" s="106" t="s">
        <v>2211</v>
      </c>
      <c r="AA787" s="106"/>
      <c r="AB787" s="317">
        <f>'Punten per wedstrijd'!D412</f>
        <v>961.49999999999989</v>
      </c>
      <c r="AC787" s="411" t="s">
        <v>2679</v>
      </c>
      <c r="AD787" s="106" t="s">
        <v>2719</v>
      </c>
      <c r="AE787" s="106"/>
      <c r="AF787" s="317">
        <f>'Punten per wedstrijd'!D688</f>
        <v>329</v>
      </c>
      <c r="AN787" s="10"/>
      <c r="AO787" s="5"/>
      <c r="AR787" s="10"/>
      <c r="AS787" s="4"/>
      <c r="AT787" s="5"/>
      <c r="AW787" s="10"/>
      <c r="AX787" s="5"/>
      <c r="BA787" s="10"/>
      <c r="BB787" s="4"/>
      <c r="BK787" s="4"/>
      <c r="BT787" s="4"/>
      <c r="CC787" s="4"/>
      <c r="CL787" s="4"/>
      <c r="CU787" s="4"/>
      <c r="DD787" s="4"/>
      <c r="DM787" s="4"/>
      <c r="DV787" s="4"/>
      <c r="EE787" s="4"/>
      <c r="EN787" s="4"/>
      <c r="EW787" s="4"/>
      <c r="FF787" s="4"/>
      <c r="FO787" s="4"/>
      <c r="FX787" s="4"/>
      <c r="GG787" s="4"/>
      <c r="GP787" s="4"/>
      <c r="GY787" s="4"/>
      <c r="HH787" s="4"/>
    </row>
    <row r="788" spans="1:1565" s="3" customFormat="1" ht="15.75" customHeight="1">
      <c r="A788" s="411" t="s">
        <v>2680</v>
      </c>
      <c r="B788" s="277" t="s">
        <v>1665</v>
      </c>
      <c r="C788" s="106"/>
      <c r="D788" s="317">
        <f>'Punten per wedstrijd'!D1004</f>
        <v>5641.2</v>
      </c>
      <c r="E788" s="411" t="s">
        <v>2680</v>
      </c>
      <c r="F788" s="276" t="s">
        <v>3609</v>
      </c>
      <c r="G788" s="106"/>
      <c r="H788" s="317">
        <f>'Punten per wedstrijd'!D185</f>
        <v>3882.1499999999996</v>
      </c>
      <c r="I788" s="411" t="s">
        <v>2680</v>
      </c>
      <c r="J788" s="106" t="s">
        <v>2719</v>
      </c>
      <c r="K788" s="106"/>
      <c r="L788" s="317">
        <f>'Punten per wedstrijd'!D548</f>
        <v>954.90000000000009</v>
      </c>
      <c r="M788" s="411" t="s">
        <v>2680</v>
      </c>
      <c r="N788" s="277" t="s">
        <v>1667</v>
      </c>
      <c r="O788" s="106"/>
      <c r="P788" s="317">
        <f>'Punten per wedstrijd'!D768</f>
        <v>199.9</v>
      </c>
      <c r="Q788" s="411" t="s">
        <v>2680</v>
      </c>
      <c r="R788" s="106" t="s">
        <v>687</v>
      </c>
      <c r="S788" s="411"/>
      <c r="T788" s="317">
        <f>'Punten per wedstrijd'!D878</f>
        <v>1157.8499999999999</v>
      </c>
      <c r="U788" s="411" t="s">
        <v>2680</v>
      </c>
      <c r="V788" s="106" t="s">
        <v>2194</v>
      </c>
      <c r="W788" s="106"/>
      <c r="X788" s="317">
        <f>'Punten per wedstrijd'!D88</f>
        <v>4795.05</v>
      </c>
      <c r="Y788" s="411" t="s">
        <v>2680</v>
      </c>
      <c r="Z788" s="277" t="s">
        <v>1690</v>
      </c>
      <c r="AA788" s="106"/>
      <c r="AB788" s="317">
        <f>'Punten per wedstrijd'!D384</f>
        <v>949.9</v>
      </c>
      <c r="AC788" s="411" t="s">
        <v>2680</v>
      </c>
      <c r="AD788" s="276" t="s">
        <v>3624</v>
      </c>
      <c r="AE788" s="106"/>
      <c r="AF788" s="317">
        <f>'Punten per wedstrijd'!D672</f>
        <v>320.20000000000005</v>
      </c>
      <c r="AN788" s="10"/>
      <c r="AO788" s="5"/>
      <c r="AR788" s="10"/>
      <c r="AS788" s="4"/>
      <c r="AT788" s="5"/>
      <c r="AW788" s="10"/>
      <c r="AX788" s="5"/>
      <c r="BA788" s="10"/>
      <c r="BB788" s="4"/>
      <c r="BK788" s="4"/>
      <c r="BT788" s="4"/>
      <c r="CC788" s="4"/>
      <c r="CL788" s="4"/>
      <c r="CU788" s="4"/>
      <c r="DD788" s="4"/>
      <c r="DM788" s="4"/>
      <c r="DV788" s="4"/>
      <c r="EE788" s="4"/>
      <c r="EN788" s="4"/>
      <c r="EW788" s="4"/>
      <c r="FF788" s="4"/>
      <c r="FO788" s="4"/>
      <c r="FX788" s="4"/>
      <c r="GG788" s="4"/>
      <c r="GP788" s="4"/>
      <c r="GY788" s="4"/>
      <c r="HH788" s="4"/>
    </row>
    <row r="789" spans="1:1565" s="3" customFormat="1" ht="15.75" customHeight="1">
      <c r="A789" s="411" t="s">
        <v>2681</v>
      </c>
      <c r="B789" s="277" t="s">
        <v>1657</v>
      </c>
      <c r="C789" s="106"/>
      <c r="D789" s="317">
        <f>'Punten per wedstrijd'!D985</f>
        <v>5507.7999999999993</v>
      </c>
      <c r="E789" s="411" t="s">
        <v>2681</v>
      </c>
      <c r="F789" s="276" t="s">
        <v>3621</v>
      </c>
      <c r="G789" s="106"/>
      <c r="H789" s="317">
        <f>'Punten per wedstrijd'!D233</f>
        <v>3706.2000000000003</v>
      </c>
      <c r="I789" s="411" t="s">
        <v>2681</v>
      </c>
      <c r="J789" s="276" t="s">
        <v>3624</v>
      </c>
      <c r="K789" s="106"/>
      <c r="L789" s="317">
        <f>'Punten per wedstrijd'!D532</f>
        <v>923.69999999999993</v>
      </c>
      <c r="M789" s="411" t="s">
        <v>2681</v>
      </c>
      <c r="N789" s="276" t="s">
        <v>3621</v>
      </c>
      <c r="O789" s="106"/>
      <c r="P789" s="317">
        <f>'Punten per wedstrijd'!D793</f>
        <v>180.6</v>
      </c>
      <c r="Q789" s="411" t="s">
        <v>2681</v>
      </c>
      <c r="R789" s="276" t="s">
        <v>3622</v>
      </c>
      <c r="S789" s="411"/>
      <c r="T789" s="317">
        <f>'Punten per wedstrijd'!D934</f>
        <v>859.1</v>
      </c>
      <c r="U789" s="411" t="s">
        <v>2681</v>
      </c>
      <c r="V789" s="277" t="s">
        <v>1654</v>
      </c>
      <c r="W789" s="106"/>
      <c r="X789" s="317">
        <f>'Punten per wedstrijd'!D46</f>
        <v>4657.55</v>
      </c>
      <c r="Y789" s="411" t="s">
        <v>2681</v>
      </c>
      <c r="Z789" s="277" t="s">
        <v>1656</v>
      </c>
      <c r="AA789" s="106"/>
      <c r="AB789" s="317">
        <f>'Punten per wedstrijd'!D291</f>
        <v>944</v>
      </c>
      <c r="AC789" s="411" t="s">
        <v>2681</v>
      </c>
      <c r="AD789" s="106" t="s">
        <v>141</v>
      </c>
      <c r="AE789" s="106"/>
      <c r="AF789" s="317">
        <f>'Punten per wedstrijd'!D626</f>
        <v>319.40000000000003</v>
      </c>
      <c r="AN789" s="10"/>
      <c r="AO789" s="5"/>
      <c r="AR789" s="10"/>
      <c r="AS789" s="4"/>
      <c r="AT789" s="5"/>
      <c r="AW789" s="10"/>
      <c r="AX789" s="5"/>
      <c r="BA789" s="10"/>
      <c r="BB789" s="4"/>
      <c r="BK789" s="4"/>
      <c r="BT789" s="4"/>
      <c r="CC789" s="4"/>
      <c r="CL789" s="4"/>
      <c r="CU789" s="4"/>
      <c r="DD789" s="4"/>
      <c r="DM789" s="4"/>
      <c r="DV789" s="4"/>
      <c r="EE789" s="4"/>
      <c r="EN789" s="4"/>
      <c r="EW789" s="4"/>
      <c r="FF789" s="4"/>
      <c r="FO789" s="4"/>
      <c r="FX789" s="4"/>
      <c r="GG789" s="4"/>
      <c r="GP789" s="4"/>
      <c r="GY789" s="4"/>
      <c r="HH789" s="4"/>
    </row>
    <row r="790" spans="1:1565" s="3" customFormat="1" ht="15.75" customHeight="1">
      <c r="A790" s="411" t="s">
        <v>2682</v>
      </c>
      <c r="B790" s="106" t="s">
        <v>639</v>
      </c>
      <c r="C790" s="106"/>
      <c r="D790" s="317">
        <f>'Punten per wedstrijd'!D1019</f>
        <v>5281.75</v>
      </c>
      <c r="E790" s="411" t="s">
        <v>2682</v>
      </c>
      <c r="F790" s="277" t="s">
        <v>1665</v>
      </c>
      <c r="G790" s="106"/>
      <c r="H790" s="317">
        <f>'Punten per wedstrijd'!D164</f>
        <v>3414.2999999999997</v>
      </c>
      <c r="I790" s="411" t="s">
        <v>2682</v>
      </c>
      <c r="J790" s="106" t="s">
        <v>2193</v>
      </c>
      <c r="K790" s="106"/>
      <c r="L790" s="317">
        <f>'Punten per wedstrijd'!D451</f>
        <v>718.90000000000009</v>
      </c>
      <c r="M790" s="411" t="s">
        <v>2682</v>
      </c>
      <c r="N790" s="106" t="s">
        <v>2199</v>
      </c>
      <c r="O790" s="106"/>
      <c r="P790" s="317">
        <f>'Punten per wedstrijd'!D771</f>
        <v>164.59999999999997</v>
      </c>
      <c r="Q790" s="411" t="s">
        <v>2682</v>
      </c>
      <c r="R790" s="106" t="s">
        <v>2189</v>
      </c>
      <c r="S790" s="411"/>
      <c r="T790" s="317">
        <f>'Punten per wedstrijd'!D907</f>
        <v>774.6</v>
      </c>
      <c r="U790" s="411" t="s">
        <v>2682</v>
      </c>
      <c r="V790" s="277" t="s">
        <v>1667</v>
      </c>
      <c r="W790" s="106"/>
      <c r="X790" s="317">
        <f>'Punten per wedstrijd'!D68</f>
        <v>4455.6000000000004</v>
      </c>
      <c r="Y790" s="411" t="s">
        <v>2682</v>
      </c>
      <c r="Z790" s="276" t="s">
        <v>3624</v>
      </c>
      <c r="AA790" s="106"/>
      <c r="AB790" s="317">
        <f>'Punten per wedstrijd'!D392</f>
        <v>895.8</v>
      </c>
      <c r="AC790" s="411" t="s">
        <v>2682</v>
      </c>
      <c r="AD790" s="106" t="s">
        <v>2211</v>
      </c>
      <c r="AE790" s="106"/>
      <c r="AF790" s="317">
        <f>'Punten per wedstrijd'!D692</f>
        <v>298.5</v>
      </c>
      <c r="AN790" s="10"/>
      <c r="AO790" s="5"/>
      <c r="AR790" s="10"/>
      <c r="AS790" s="4"/>
      <c r="AT790" s="5"/>
      <c r="AW790" s="10"/>
      <c r="AX790" s="5"/>
      <c r="BA790" s="10"/>
      <c r="BB790" s="4"/>
      <c r="BK790" s="4"/>
      <c r="BT790" s="4"/>
      <c r="CC790" s="4"/>
      <c r="CL790" s="4"/>
      <c r="CU790" s="4"/>
      <c r="DD790" s="4"/>
      <c r="DM790" s="4"/>
      <c r="DV790" s="4"/>
      <c r="EE790" s="4"/>
      <c r="EN790" s="4"/>
      <c r="EW790" s="4"/>
      <c r="FF790" s="4"/>
      <c r="FO790" s="4"/>
      <c r="FX790" s="4"/>
      <c r="GG790" s="4"/>
      <c r="GP790" s="4"/>
      <c r="GY790" s="4"/>
      <c r="HH790" s="4"/>
    </row>
    <row r="791" spans="1:1565" s="3" customFormat="1" ht="15.75" customHeight="1">
      <c r="A791" s="411" t="s">
        <v>2683</v>
      </c>
      <c r="B791" s="106" t="s">
        <v>694</v>
      </c>
      <c r="C791" s="106"/>
      <c r="D791" s="317">
        <f>'Punten per wedstrijd'!D1096</f>
        <v>4782.7</v>
      </c>
      <c r="E791" s="411" t="s">
        <v>2683</v>
      </c>
      <c r="F791" s="106" t="s">
        <v>2189</v>
      </c>
      <c r="G791" s="106"/>
      <c r="H791" s="317">
        <f>'Punten per wedstrijd'!D207</f>
        <v>3135.2999999999997</v>
      </c>
      <c r="I791" s="411" t="s">
        <v>2683</v>
      </c>
      <c r="J791" s="106" t="s">
        <v>2196</v>
      </c>
      <c r="K791" s="106"/>
      <c r="L791" s="317">
        <f>'Punten per wedstrijd'!D476</f>
        <v>702.59999999999991</v>
      </c>
      <c r="M791" s="411" t="s">
        <v>2683</v>
      </c>
      <c r="N791" s="276" t="s">
        <v>3617</v>
      </c>
      <c r="O791" s="106"/>
      <c r="P791" s="317">
        <f>'Punten per wedstrijd'!D774</f>
        <v>152.00000000000003</v>
      </c>
      <c r="Q791" s="411" t="s">
        <v>2683</v>
      </c>
      <c r="R791" s="277" t="s">
        <v>1690</v>
      </c>
      <c r="S791" s="411"/>
      <c r="T791" s="317">
        <f>'Punten per wedstrijd'!D944</f>
        <v>772.7</v>
      </c>
      <c r="U791" s="411" t="s">
        <v>2683</v>
      </c>
      <c r="V791" s="106" t="s">
        <v>2189</v>
      </c>
      <c r="W791" s="106"/>
      <c r="X791" s="317">
        <f>'Punten per wedstrijd'!D67</f>
        <v>3310.6000000000004</v>
      </c>
      <c r="Y791" s="411" t="s">
        <v>2683</v>
      </c>
      <c r="Z791" s="106" t="s">
        <v>2819</v>
      </c>
      <c r="AA791" s="106"/>
      <c r="AB791" s="317">
        <f>'Punten per wedstrijd'!D391</f>
        <v>687.99999999999989</v>
      </c>
      <c r="AC791" s="411" t="s">
        <v>2683</v>
      </c>
      <c r="AD791" s="276" t="s">
        <v>3604</v>
      </c>
      <c r="AE791" s="106"/>
      <c r="AF791" s="317">
        <f>'Punten per wedstrijd'!D580</f>
        <v>226.6</v>
      </c>
      <c r="AN791" s="10"/>
      <c r="AO791" s="5"/>
      <c r="AR791" s="10"/>
      <c r="AS791" s="4"/>
      <c r="AT791" s="5"/>
      <c r="AW791" s="10"/>
      <c r="AX791" s="5"/>
      <c r="BA791" s="10"/>
      <c r="BB791" s="4"/>
      <c r="BK791" s="4"/>
      <c r="BT791" s="4"/>
      <c r="CC791" s="4"/>
      <c r="CL791" s="4"/>
      <c r="CU791" s="4"/>
      <c r="DD791" s="4"/>
      <c r="DM791" s="4"/>
      <c r="DV791" s="4"/>
      <c r="EE791" s="4"/>
      <c r="EN791" s="4"/>
      <c r="EW791" s="4"/>
      <c r="FF791" s="4"/>
      <c r="FO791" s="4"/>
      <c r="FX791" s="4"/>
      <c r="GG791" s="4"/>
      <c r="GP791" s="4"/>
      <c r="GY791" s="4"/>
      <c r="HH791" s="4"/>
    </row>
    <row r="792" spans="1:1565" s="7" customFormat="1" ht="19.5">
      <c r="A792" s="13"/>
      <c r="E792" s="73"/>
      <c r="F792" s="13"/>
      <c r="I792" s="73"/>
      <c r="K792" s="13"/>
      <c r="O792" s="73"/>
      <c r="P792" s="13"/>
      <c r="T792" s="73"/>
      <c r="U792" s="13"/>
      <c r="W792" s="13"/>
      <c r="Y792" s="73"/>
      <c r="AC792" s="73"/>
      <c r="AG792" s="73"/>
      <c r="AI792" s="73"/>
      <c r="AJ792" s="8"/>
      <c r="AK792" s="13"/>
      <c r="AN792" s="73"/>
      <c r="AO792" s="13"/>
      <c r="AR792" s="73"/>
      <c r="AS792" s="8"/>
      <c r="AT792" s="13"/>
      <c r="AW792" s="73"/>
      <c r="AX792" s="13"/>
      <c r="BA792" s="73"/>
      <c r="BB792" s="8"/>
      <c r="BK792" s="8"/>
      <c r="BT792" s="8"/>
      <c r="CC792" s="8"/>
      <c r="CL792" s="8"/>
      <c r="CU792" s="8"/>
      <c r="DD792" s="8"/>
      <c r="DM792" s="8"/>
      <c r="DV792" s="8"/>
      <c r="EE792" s="8"/>
      <c r="EN792" s="8"/>
      <c r="EW792" s="8"/>
      <c r="FF792" s="8"/>
      <c r="FO792" s="8"/>
      <c r="FX792" s="8"/>
      <c r="GG792" s="8"/>
      <c r="GP792" s="8"/>
      <c r="GY792" s="8"/>
      <c r="HH792" s="8"/>
    </row>
    <row r="793" spans="1:1565" s="7" customFormat="1" ht="19.5">
      <c r="A793" s="13"/>
      <c r="E793" s="73"/>
      <c r="F793" s="13"/>
      <c r="I793" s="73"/>
      <c r="K793" s="13"/>
      <c r="O793" s="73"/>
      <c r="P793" s="13"/>
      <c r="T793" s="73"/>
      <c r="U793" s="13"/>
      <c r="W793" s="13"/>
      <c r="Y793" s="73"/>
      <c r="AC793" s="73"/>
      <c r="AG793" s="73"/>
      <c r="AI793" s="73"/>
      <c r="AJ793" s="8"/>
      <c r="AK793" s="13"/>
      <c r="AN793" s="73"/>
      <c r="AO793" s="13"/>
      <c r="AR793" s="73"/>
      <c r="AS793" s="8"/>
      <c r="AT793" s="13"/>
      <c r="AW793" s="73"/>
      <c r="AX793" s="13"/>
      <c r="BA793" s="73"/>
      <c r="BB793" s="8"/>
      <c r="BK793" s="8"/>
      <c r="BT793" s="8"/>
      <c r="CC793" s="8"/>
      <c r="CL793" s="8"/>
      <c r="CU793" s="8"/>
      <c r="DD793" s="8"/>
      <c r="DM793" s="8"/>
      <c r="DV793" s="8"/>
      <c r="EE793" s="8"/>
      <c r="EN793" s="8"/>
      <c r="EW793" s="8"/>
      <c r="FF793" s="8"/>
      <c r="FO793" s="8"/>
      <c r="FX793" s="8"/>
      <c r="GG793" s="8"/>
      <c r="GP793" s="8"/>
      <c r="GY793" s="8"/>
      <c r="HH793" s="8"/>
    </row>
    <row r="794" spans="1:1565" s="7" customFormat="1" ht="18.75">
      <c r="A794" s="50" t="s">
        <v>1336</v>
      </c>
      <c r="D794"/>
      <c r="I794" s="8"/>
      <c r="J794" s="50" t="s">
        <v>648</v>
      </c>
      <c r="R794" s="8"/>
      <c r="S794" s="50" t="s">
        <v>684</v>
      </c>
      <c r="AA794" s="8"/>
      <c r="AB794" s="50" t="s">
        <v>1686</v>
      </c>
      <c r="AJ794" s="8"/>
      <c r="AK794" s="50" t="s">
        <v>1353</v>
      </c>
      <c r="AS794" s="8"/>
      <c r="AT794" s="50" t="s">
        <v>648</v>
      </c>
      <c r="BB794" s="8"/>
      <c r="BC794" s="50" t="s">
        <v>647</v>
      </c>
      <c r="BK794" s="8"/>
      <c r="BL794" s="50" t="s">
        <v>676</v>
      </c>
      <c r="BT794" s="8"/>
      <c r="BU794" s="50" t="s">
        <v>646</v>
      </c>
      <c r="CC794" s="8"/>
      <c r="CD794" s="50" t="s">
        <v>645</v>
      </c>
      <c r="CL794" s="8"/>
      <c r="CM794" s="50" t="s">
        <v>647</v>
      </c>
      <c r="CU794" s="8"/>
      <c r="CV794" s="50" t="s">
        <v>705</v>
      </c>
      <c r="DD794" s="8"/>
      <c r="DE794" s="50" t="s">
        <v>664</v>
      </c>
      <c r="DM794" s="8"/>
      <c r="DN794" s="50" t="s">
        <v>645</v>
      </c>
      <c r="DV794" s="8"/>
      <c r="DW794" s="50" t="s">
        <v>1652</v>
      </c>
      <c r="EE794" s="8"/>
      <c r="EF794" s="50" t="s">
        <v>696</v>
      </c>
      <c r="EN794" s="8"/>
      <c r="EO794" s="50" t="s">
        <v>645</v>
      </c>
      <c r="EW794" s="8"/>
      <c r="EX794" s="50" t="s">
        <v>645</v>
      </c>
      <c r="FF794" s="8"/>
      <c r="FG794" s="50" t="s">
        <v>648</v>
      </c>
      <c r="FO794" s="8"/>
      <c r="FP794" s="50" t="s">
        <v>1652</v>
      </c>
      <c r="FX794" s="8"/>
      <c r="FY794" s="50" t="s">
        <v>648</v>
      </c>
      <c r="GG794" s="8"/>
      <c r="GH794" s="50" t="s">
        <v>681</v>
      </c>
      <c r="GP794" s="8"/>
      <c r="GQ794" s="50" t="s">
        <v>1355</v>
      </c>
      <c r="GY794" s="8"/>
      <c r="GZ794" s="50" t="s">
        <v>645</v>
      </c>
      <c r="HH794" s="8"/>
      <c r="HI794" s="50" t="s">
        <v>647</v>
      </c>
      <c r="HR794" s="50" t="s">
        <v>647</v>
      </c>
      <c r="IA794" s="50" t="s">
        <v>3847</v>
      </c>
      <c r="IJ794" s="50" t="s">
        <v>1354</v>
      </c>
      <c r="IS794" s="50" t="s">
        <v>657</v>
      </c>
      <c r="JB794" s="50" t="s">
        <v>645</v>
      </c>
      <c r="JK794" s="242" t="s">
        <v>2840</v>
      </c>
      <c r="JT794" s="50" t="s">
        <v>665</v>
      </c>
      <c r="KC794" s="50" t="s">
        <v>1357</v>
      </c>
      <c r="KL794" s="50" t="s">
        <v>647</v>
      </c>
      <c r="KU794" s="50" t="s">
        <v>645</v>
      </c>
      <c r="LD794" s="50" t="s">
        <v>647</v>
      </c>
      <c r="LM794" s="50" t="s">
        <v>1358</v>
      </c>
      <c r="LV794" s="50" t="s">
        <v>676</v>
      </c>
      <c r="ME794" s="50" t="s">
        <v>647</v>
      </c>
      <c r="MN794" s="50" t="s">
        <v>663</v>
      </c>
      <c r="MW794" s="50" t="s">
        <v>1686</v>
      </c>
      <c r="NF794" s="50" t="s">
        <v>1674</v>
      </c>
      <c r="NO794" s="50" t="s">
        <v>647</v>
      </c>
      <c r="NX794" s="50" t="s">
        <v>3591</v>
      </c>
      <c r="OG794" s="242" t="s">
        <v>2840</v>
      </c>
      <c r="OP794" s="50" t="s">
        <v>646</v>
      </c>
      <c r="OY794" s="50" t="s">
        <v>647</v>
      </c>
      <c r="PH794" s="50" t="s">
        <v>1356</v>
      </c>
      <c r="PQ794" s="50" t="s">
        <v>663</v>
      </c>
      <c r="PZ794" s="50" t="s">
        <v>1679</v>
      </c>
      <c r="QI794" s="50" t="s">
        <v>2164</v>
      </c>
      <c r="QR794" s="50" t="s">
        <v>695</v>
      </c>
      <c r="RA794" s="50" t="s">
        <v>695</v>
      </c>
      <c r="RJ794" s="50" t="s">
        <v>1676</v>
      </c>
      <c r="RS794" s="242" t="s">
        <v>695</v>
      </c>
      <c r="SB794" s="50" t="s">
        <v>1633</v>
      </c>
      <c r="SK794" s="50" t="s">
        <v>646</v>
      </c>
      <c r="ST794" s="50" t="s">
        <v>1686</v>
      </c>
      <c r="TC794" s="50" t="s">
        <v>645</v>
      </c>
      <c r="TL794" s="50" t="s">
        <v>648</v>
      </c>
      <c r="TU794" s="50" t="s">
        <v>645</v>
      </c>
      <c r="UD794" s="50" t="s">
        <v>646</v>
      </c>
      <c r="UM794" s="50" t="s">
        <v>645</v>
      </c>
      <c r="UV794" s="50" t="s">
        <v>646</v>
      </c>
      <c r="VE794" s="242" t="s">
        <v>2242</v>
      </c>
      <c r="VN794" s="50" t="s">
        <v>3592</v>
      </c>
      <c r="VW794" s="50" t="s">
        <v>645</v>
      </c>
      <c r="WF794" s="50" t="s">
        <v>2226</v>
      </c>
      <c r="WO794" s="50" t="s">
        <v>1674</v>
      </c>
      <c r="WX794" s="242" t="s">
        <v>3591</v>
      </c>
      <c r="XG794" s="50" t="s">
        <v>1674</v>
      </c>
      <c r="XP794" s="50" t="s">
        <v>2240</v>
      </c>
      <c r="XY794" s="50" t="s">
        <v>3593</v>
      </c>
      <c r="YH794" s="50" t="s">
        <v>673</v>
      </c>
      <c r="YQ794" s="50" t="s">
        <v>1357</v>
      </c>
      <c r="YZ794" s="50" t="s">
        <v>1688</v>
      </c>
      <c r="ZI794" s="50" t="s">
        <v>645</v>
      </c>
      <c r="ZR794" s="50" t="s">
        <v>3594</v>
      </c>
      <c r="AAA794" s="50" t="s">
        <v>645</v>
      </c>
      <c r="AAJ794" s="50" t="s">
        <v>647</v>
      </c>
      <c r="AAS794" s="50" t="s">
        <v>2842</v>
      </c>
      <c r="ABB794" s="50" t="s">
        <v>3590</v>
      </c>
      <c r="ABK794" s="242" t="s">
        <v>2221</v>
      </c>
      <c r="ABT794" s="50" t="s">
        <v>645</v>
      </c>
      <c r="ACC794" s="50" t="s">
        <v>681</v>
      </c>
      <c r="ACL794" s="50" t="s">
        <v>1352</v>
      </c>
      <c r="ACU794" s="50" t="s">
        <v>2164</v>
      </c>
      <c r="ADD794" s="50" t="s">
        <v>2219</v>
      </c>
      <c r="ADM794" s="50" t="s">
        <v>2237</v>
      </c>
      <c r="ADV794" s="50" t="s">
        <v>645</v>
      </c>
      <c r="AEE794" s="50" t="s">
        <v>2228</v>
      </c>
      <c r="AEN794" s="50" t="s">
        <v>2228</v>
      </c>
      <c r="AEW794" s="50" t="s">
        <v>680</v>
      </c>
      <c r="AFF794" s="50" t="s">
        <v>646</v>
      </c>
      <c r="AFO794" s="50" t="s">
        <v>646</v>
      </c>
      <c r="AFX794" s="50" t="s">
        <v>664</v>
      </c>
      <c r="AGG794" s="50" t="s">
        <v>2874</v>
      </c>
      <c r="AGP794" s="242" t="s">
        <v>2884</v>
      </c>
      <c r="AGY794" s="50" t="s">
        <v>3595</v>
      </c>
      <c r="AHH794" s="50" t="s">
        <v>2855</v>
      </c>
      <c r="AHQ794" s="50" t="s">
        <v>2862</v>
      </c>
      <c r="AHZ794" s="50" t="s">
        <v>2876</v>
      </c>
      <c r="AII794" s="50" t="s">
        <v>679</v>
      </c>
      <c r="AIR794" s="50" t="s">
        <v>664</v>
      </c>
      <c r="AJA794" s="50" t="s">
        <v>3590</v>
      </c>
      <c r="AJJ794" s="50" t="s">
        <v>645</v>
      </c>
      <c r="AJS794" s="50" t="s">
        <v>1659</v>
      </c>
      <c r="AKB794" s="50" t="s">
        <v>2870</v>
      </c>
      <c r="AKK794" s="50" t="s">
        <v>2849</v>
      </c>
      <c r="AKT794" s="50" t="s">
        <v>2848</v>
      </c>
      <c r="ALC794" s="50" t="s">
        <v>2843</v>
      </c>
      <c r="ALL794" s="50" t="s">
        <v>680</v>
      </c>
      <c r="ALU794" s="50" t="s">
        <v>679</v>
      </c>
      <c r="AMD794" s="50" t="s">
        <v>2844</v>
      </c>
      <c r="AMM794" s="50" t="s">
        <v>2864</v>
      </c>
      <c r="AMV794" s="50" t="s">
        <v>664</v>
      </c>
      <c r="ANE794" s="50" t="s">
        <v>2845</v>
      </c>
      <c r="ANN794" s="50" t="s">
        <v>3596</v>
      </c>
      <c r="ANW794" s="50" t="s">
        <v>3597</v>
      </c>
      <c r="AOF794" s="50" t="s">
        <v>2880</v>
      </c>
      <c r="AOO794" s="50" t="s">
        <v>3598</v>
      </c>
      <c r="AOX794" s="50" t="s">
        <v>3599</v>
      </c>
      <c r="APG794" s="50" t="s">
        <v>2872</v>
      </c>
      <c r="APP794" s="50" t="s">
        <v>3590</v>
      </c>
      <c r="APY794" s="50" t="s">
        <v>2853</v>
      </c>
      <c r="AQH794" s="50" t="s">
        <v>665</v>
      </c>
      <c r="AQQ794" s="50" t="s">
        <v>679</v>
      </c>
      <c r="AQZ794" s="50" t="s">
        <v>1330</v>
      </c>
      <c r="ARI794" s="50" t="s">
        <v>3600</v>
      </c>
      <c r="ARR794" s="50" t="s">
        <v>2841</v>
      </c>
      <c r="ASA794" s="50" t="s">
        <v>1659</v>
      </c>
      <c r="ASJ794" s="50" t="s">
        <v>646</v>
      </c>
      <c r="ASS794" s="50" t="s">
        <v>645</v>
      </c>
      <c r="ATB794" s="50" t="s">
        <v>1679</v>
      </c>
      <c r="ATK794" s="50" t="s">
        <v>693</v>
      </c>
      <c r="ATT794" s="50" t="s">
        <v>696</v>
      </c>
      <c r="AUC794" s="50" t="s">
        <v>695</v>
      </c>
      <c r="AUL794" s="50" t="s">
        <v>1682</v>
      </c>
      <c r="AUU794" s="50" t="s">
        <v>646</v>
      </c>
      <c r="AVD794" s="50" t="s">
        <v>684</v>
      </c>
      <c r="AVM794" s="50" t="s">
        <v>646</v>
      </c>
      <c r="AVV794" s="50" t="s">
        <v>647</v>
      </c>
      <c r="AWE794" s="50" t="s">
        <v>648</v>
      </c>
      <c r="AWN794" s="50" t="s">
        <v>3630</v>
      </c>
      <c r="AWW794" s="50" t="s">
        <v>1686</v>
      </c>
      <c r="AXF794" s="50" t="s">
        <v>3631</v>
      </c>
      <c r="AXO794" s="50" t="s">
        <v>645</v>
      </c>
      <c r="AXX794" s="50" t="s">
        <v>3632</v>
      </c>
      <c r="AYG794" s="50" t="s">
        <v>3633</v>
      </c>
      <c r="AYP794" s="50" t="s">
        <v>3634</v>
      </c>
      <c r="AYY794" s="50" t="s">
        <v>3635</v>
      </c>
      <c r="AZH794" s="50" t="s">
        <v>3637</v>
      </c>
      <c r="AZQ794" s="50" t="s">
        <v>3638</v>
      </c>
      <c r="AZZ794" s="50" t="s">
        <v>646</v>
      </c>
      <c r="BAI794" s="50" t="s">
        <v>2855</v>
      </c>
      <c r="BAR794" s="50" t="s">
        <v>3640</v>
      </c>
      <c r="BBA794" s="50" t="s">
        <v>3642</v>
      </c>
      <c r="BBJ794" s="50" t="s">
        <v>3590</v>
      </c>
      <c r="BBS794" s="50" t="s">
        <v>3590</v>
      </c>
      <c r="BCB794" s="50" t="s">
        <v>3646</v>
      </c>
      <c r="BCK794" s="50" t="s">
        <v>3649</v>
      </c>
      <c r="BCT794" s="50" t="s">
        <v>3652</v>
      </c>
      <c r="BDC794" s="50" t="s">
        <v>3653</v>
      </c>
      <c r="BDL794" s="50" t="s">
        <v>3655</v>
      </c>
      <c r="BDU794" s="50" t="s">
        <v>1358</v>
      </c>
      <c r="BED794" s="50" t="s">
        <v>3658</v>
      </c>
      <c r="BEM794" s="50" t="s">
        <v>679</v>
      </c>
      <c r="BEV794" s="50" t="s">
        <v>3590</v>
      </c>
      <c r="BFE794" s="50" t="s">
        <v>3662</v>
      </c>
      <c r="BFN794" s="50" t="s">
        <v>3633</v>
      </c>
      <c r="BFW794" s="50" t="s">
        <v>1353</v>
      </c>
      <c r="BGF794" s="50" t="s">
        <v>3667</v>
      </c>
      <c r="BGO794" s="50" t="s">
        <v>684</v>
      </c>
      <c r="BGX794" s="50" t="s">
        <v>3670</v>
      </c>
    </row>
    <row r="795" spans="1:1565" ht="19.5">
      <c r="A795" s="10" t="s">
        <v>1183</v>
      </c>
      <c r="B795" s="173" t="s">
        <v>1337</v>
      </c>
      <c r="D795" s="174"/>
      <c r="I795" s="228"/>
      <c r="J795" s="10" t="s">
        <v>1185</v>
      </c>
      <c r="K795" s="173" t="s">
        <v>21</v>
      </c>
      <c r="R795" s="228"/>
      <c r="S795" s="10" t="s">
        <v>1186</v>
      </c>
      <c r="T795" s="173" t="s">
        <v>683</v>
      </c>
      <c r="AA795" s="228"/>
      <c r="AB795" s="10" t="s">
        <v>1187</v>
      </c>
      <c r="AC795" s="173" t="s">
        <v>1351</v>
      </c>
      <c r="AJ795" s="228"/>
      <c r="AK795" s="10" t="s">
        <v>1188</v>
      </c>
      <c r="AL795" s="173" t="s">
        <v>154</v>
      </c>
      <c r="AS795" s="228"/>
      <c r="AT795" s="10" t="s">
        <v>1189</v>
      </c>
      <c r="AU795" s="173" t="s">
        <v>25</v>
      </c>
      <c r="BB795" s="228"/>
      <c r="BC795" s="10" t="s">
        <v>1190</v>
      </c>
      <c r="BD795" s="173" t="s">
        <v>155</v>
      </c>
      <c r="BK795" s="228"/>
      <c r="BL795" s="10" t="s">
        <v>1191</v>
      </c>
      <c r="BM795" s="173" t="s">
        <v>687</v>
      </c>
      <c r="BT795" s="228"/>
      <c r="BU795" s="10" t="s">
        <v>1192</v>
      </c>
      <c r="BV795" s="173" t="s">
        <v>31</v>
      </c>
      <c r="CC795" s="228"/>
      <c r="CD795" s="10" t="s">
        <v>1193</v>
      </c>
      <c r="CE795" s="173" t="s">
        <v>33</v>
      </c>
      <c r="CL795" s="228"/>
      <c r="CM795" s="10" t="s">
        <v>1194</v>
      </c>
      <c r="CN795" s="173" t="s">
        <v>1661</v>
      </c>
      <c r="CU795" s="228"/>
      <c r="CV795" s="10" t="s">
        <v>1195</v>
      </c>
      <c r="CW795" s="173" t="s">
        <v>704</v>
      </c>
      <c r="DD795" s="228"/>
      <c r="DE795" s="10" t="s">
        <v>1196</v>
      </c>
      <c r="DF795" s="173" t="s">
        <v>651</v>
      </c>
      <c r="DM795" s="228"/>
      <c r="DN795" s="10" t="s">
        <v>1197</v>
      </c>
      <c r="DO795" s="173" t="s">
        <v>142</v>
      </c>
      <c r="DV795" s="228"/>
      <c r="DW795" s="10" t="s">
        <v>1198</v>
      </c>
      <c r="DX795" s="173" t="s">
        <v>1655</v>
      </c>
      <c r="EE795" s="228"/>
      <c r="EF795" s="10" t="s">
        <v>1199</v>
      </c>
      <c r="EG795" s="173" t="s">
        <v>17</v>
      </c>
      <c r="EN795" s="228"/>
      <c r="EO795" s="10" t="s">
        <v>1200</v>
      </c>
      <c r="EP795" s="173" t="s">
        <v>37</v>
      </c>
      <c r="EW795" s="228"/>
      <c r="EX795" s="10" t="s">
        <v>1201</v>
      </c>
      <c r="EY795" s="173" t="s">
        <v>11</v>
      </c>
      <c r="FF795" s="228"/>
      <c r="FG795" s="10" t="s">
        <v>1202</v>
      </c>
      <c r="FH795" s="173" t="s">
        <v>143</v>
      </c>
      <c r="FO795" s="228"/>
      <c r="FP795" s="10" t="s">
        <v>1203</v>
      </c>
      <c r="FQ795" s="173" t="s">
        <v>1653</v>
      </c>
      <c r="FX795" s="228"/>
      <c r="FY795" s="10" t="s">
        <v>1204</v>
      </c>
      <c r="FZ795" s="173" t="s">
        <v>9</v>
      </c>
      <c r="GG795" s="228"/>
      <c r="GH795" s="10" t="s">
        <v>1205</v>
      </c>
      <c r="GI795" s="173" t="s">
        <v>141</v>
      </c>
      <c r="GP795" s="228"/>
      <c r="GQ795" s="10" t="s">
        <v>1206</v>
      </c>
      <c r="GR795" s="173" t="s">
        <v>1344</v>
      </c>
      <c r="GY795" s="228"/>
      <c r="GZ795" s="10" t="s">
        <v>1207</v>
      </c>
      <c r="HA795" s="173" t="s">
        <v>162</v>
      </c>
      <c r="HH795" s="228"/>
      <c r="HI795" s="10" t="s">
        <v>1208</v>
      </c>
      <c r="HJ795" s="173" t="s">
        <v>654</v>
      </c>
      <c r="HQ795" s="228"/>
      <c r="HR795" s="10" t="s">
        <v>1209</v>
      </c>
      <c r="HS795" s="173" t="s">
        <v>682</v>
      </c>
      <c r="HV795" s="1"/>
      <c r="HW795" s="1"/>
      <c r="HX795" s="1"/>
      <c r="HY795" s="1"/>
      <c r="HZ795" s="228"/>
      <c r="IA795" s="10" t="s">
        <v>1210</v>
      </c>
      <c r="IB795" s="173" t="s">
        <v>1342</v>
      </c>
      <c r="IE795" s="1"/>
      <c r="IF795" s="1"/>
      <c r="IG795" s="1"/>
      <c r="IH795" s="1"/>
      <c r="II795" s="228"/>
      <c r="IJ795" s="10" t="s">
        <v>1211</v>
      </c>
      <c r="IK795" s="173" t="s">
        <v>1343</v>
      </c>
      <c r="IN795" s="1"/>
      <c r="IO795" s="1"/>
      <c r="IP795" s="1"/>
      <c r="IQ795" s="1"/>
      <c r="IR795" s="228"/>
      <c r="IS795" s="10" t="s">
        <v>1212</v>
      </c>
      <c r="IT795" s="173" t="s">
        <v>653</v>
      </c>
      <c r="IW795" s="1"/>
      <c r="IX795" s="1"/>
      <c r="IY795" s="1"/>
      <c r="IZ795" s="1"/>
      <c r="JA795" s="228"/>
      <c r="JB795" s="10" t="s">
        <v>1213</v>
      </c>
      <c r="JC795" s="173" t="s">
        <v>638</v>
      </c>
      <c r="JF795" s="1"/>
      <c r="JG795" s="1"/>
      <c r="JH795" s="1"/>
      <c r="JI795" s="1"/>
      <c r="JJ795" s="228"/>
      <c r="JK795" s="10" t="s">
        <v>1214</v>
      </c>
      <c r="JL795" s="173" t="s">
        <v>667</v>
      </c>
      <c r="JO795" s="1"/>
      <c r="JP795" s="1"/>
      <c r="JQ795" s="1"/>
      <c r="JR795" s="1"/>
      <c r="JS795" s="228"/>
      <c r="JT795" s="10" t="s">
        <v>1215</v>
      </c>
      <c r="JU795" s="173" t="s">
        <v>658</v>
      </c>
      <c r="JX795" s="1"/>
      <c r="JY795" s="1"/>
      <c r="JZ795" s="1"/>
      <c r="KA795" s="1"/>
      <c r="KB795" s="228"/>
      <c r="KC795" s="10" t="s">
        <v>1216</v>
      </c>
      <c r="KD795" s="173" t="s">
        <v>1348</v>
      </c>
      <c r="KG795" s="1"/>
      <c r="KH795" s="1"/>
      <c r="KI795" s="1"/>
      <c r="KJ795" s="1"/>
      <c r="KK795" s="228"/>
      <c r="KL795" s="10" t="s">
        <v>1217</v>
      </c>
      <c r="KM795" s="173" t="s">
        <v>1649</v>
      </c>
      <c r="KP795" s="1"/>
      <c r="KQ795" s="1"/>
      <c r="KR795" s="1"/>
      <c r="KS795" s="1"/>
      <c r="KT795" s="228"/>
      <c r="KU795" s="10" t="s">
        <v>1218</v>
      </c>
      <c r="KV795" s="173" t="s">
        <v>15</v>
      </c>
      <c r="KY795" s="1"/>
      <c r="KZ795" s="1"/>
      <c r="LA795" s="1"/>
      <c r="LB795" s="1"/>
      <c r="LC795" s="228"/>
      <c r="LD795" s="10" t="s">
        <v>1219</v>
      </c>
      <c r="LE795" s="173" t="s">
        <v>643</v>
      </c>
      <c r="LH795" s="1"/>
      <c r="LI795" s="1"/>
      <c r="LJ795" s="1"/>
      <c r="LK795" s="1"/>
      <c r="LL795" s="228"/>
      <c r="LM795" s="10" t="s">
        <v>1220</v>
      </c>
      <c r="LN795" s="173" t="s">
        <v>1349</v>
      </c>
      <c r="LQ795" s="1"/>
      <c r="LR795" s="1"/>
      <c r="LS795" s="1"/>
      <c r="LT795" s="1"/>
      <c r="LU795" s="228"/>
      <c r="LV795" s="10" t="s">
        <v>1221</v>
      </c>
      <c r="LW795" s="173" t="s">
        <v>675</v>
      </c>
      <c r="LZ795" s="1"/>
      <c r="MA795" s="1"/>
      <c r="MB795" s="1"/>
      <c r="MC795" s="1"/>
      <c r="MD795" s="228"/>
      <c r="ME795" s="10" t="s">
        <v>1222</v>
      </c>
      <c r="MF795" s="173" t="s">
        <v>669</v>
      </c>
      <c r="MI795" s="1"/>
      <c r="MJ795" s="1"/>
      <c r="MK795" s="1"/>
      <c r="ML795" s="1"/>
      <c r="MM795" s="228"/>
      <c r="MN795" s="10" t="s">
        <v>1223</v>
      </c>
      <c r="MO795" s="173" t="s">
        <v>662</v>
      </c>
      <c r="MR795" s="1"/>
      <c r="MS795" s="1"/>
      <c r="MT795" s="1"/>
      <c r="MU795" s="1"/>
      <c r="MV795" s="228"/>
      <c r="MW795" s="10" t="s">
        <v>1224</v>
      </c>
      <c r="MX795" s="173" t="s">
        <v>1666</v>
      </c>
      <c r="NA795" s="1"/>
      <c r="NB795" s="1"/>
      <c r="NC795" s="1"/>
      <c r="ND795" s="1"/>
      <c r="NE795" s="228"/>
      <c r="NF795" s="10" t="s">
        <v>1225</v>
      </c>
      <c r="NG795" s="173" t="s">
        <v>1749</v>
      </c>
      <c r="NJ795" s="1"/>
      <c r="NK795" s="1"/>
      <c r="NL795" s="1"/>
      <c r="NM795" s="1"/>
      <c r="NN795" s="228"/>
      <c r="NO795" s="10" t="s">
        <v>1226</v>
      </c>
      <c r="NP795" s="173" t="s">
        <v>700</v>
      </c>
      <c r="NS795" s="1"/>
      <c r="NT795" s="1"/>
      <c r="NU795" s="1"/>
      <c r="NV795" s="1"/>
      <c r="NW795" s="228"/>
      <c r="NX795" s="10" t="s">
        <v>1184</v>
      </c>
      <c r="NY795" s="173" t="s">
        <v>2318</v>
      </c>
      <c r="OB795" s="1"/>
      <c r="OC795" s="1"/>
      <c r="OD795" s="1"/>
      <c r="OE795" s="1"/>
      <c r="OF795" s="228"/>
      <c r="OG795" s="10" t="s">
        <v>1227</v>
      </c>
      <c r="OH795" s="173" t="s">
        <v>1658</v>
      </c>
      <c r="OK795" s="1"/>
      <c r="OL795" s="1"/>
      <c r="OM795" s="1"/>
      <c r="ON795" s="1"/>
      <c r="OO795" s="228"/>
      <c r="OP795" s="10" t="s">
        <v>1228</v>
      </c>
      <c r="OQ795" s="173" t="s">
        <v>23</v>
      </c>
      <c r="OT795" s="1"/>
      <c r="OU795" s="1"/>
      <c r="OV795" s="1"/>
      <c r="OW795" s="1"/>
      <c r="OX795" s="228"/>
      <c r="OY795" s="10" t="s">
        <v>1229</v>
      </c>
      <c r="OZ795" s="173" t="s">
        <v>1668</v>
      </c>
      <c r="PC795" s="1"/>
      <c r="PD795" s="1"/>
      <c r="PE795" s="1"/>
      <c r="PF795" s="1"/>
      <c r="PG795" s="228"/>
      <c r="PH795" s="10" t="s">
        <v>1230</v>
      </c>
      <c r="PI795" s="173" t="s">
        <v>1345</v>
      </c>
      <c r="PL795" s="1"/>
      <c r="PM795" s="1"/>
      <c r="PN795" s="1"/>
      <c r="PO795" s="1"/>
      <c r="PP795" s="228"/>
      <c r="PQ795" s="10" t="s">
        <v>1231</v>
      </c>
      <c r="PR795" s="173" t="s">
        <v>686</v>
      </c>
      <c r="PU795" s="1"/>
      <c r="PV795" s="1"/>
      <c r="PW795" s="1"/>
      <c r="PX795" s="1"/>
      <c r="PY795" s="228"/>
      <c r="PZ795" s="10" t="s">
        <v>1232</v>
      </c>
      <c r="QA795" s="173" t="s">
        <v>1664</v>
      </c>
      <c r="QD795" s="1"/>
      <c r="QE795" s="1"/>
      <c r="QF795" s="1"/>
      <c r="QG795" s="1"/>
      <c r="QH795" s="228"/>
      <c r="QI795" s="10" t="s">
        <v>1233</v>
      </c>
      <c r="QJ795" s="173" t="s">
        <v>1334</v>
      </c>
      <c r="QM795" s="1"/>
      <c r="QN795" s="1"/>
      <c r="QO795" s="1"/>
      <c r="QP795" s="1"/>
      <c r="QQ795" s="228"/>
      <c r="QR795" s="10" t="s">
        <v>1234</v>
      </c>
      <c r="QS795" s="173" t="s">
        <v>1346</v>
      </c>
      <c r="QV795" s="1"/>
      <c r="QW795" s="1"/>
      <c r="QX795" s="1"/>
      <c r="QY795" s="1"/>
      <c r="QZ795" s="228"/>
      <c r="RA795" s="10" t="s">
        <v>1235</v>
      </c>
      <c r="RB795" s="173" t="s">
        <v>694</v>
      </c>
      <c r="RE795" s="1"/>
      <c r="RF795" s="1"/>
      <c r="RG795" s="1"/>
      <c r="RH795" s="1"/>
      <c r="RI795" s="228"/>
      <c r="RJ795" s="10" t="s">
        <v>1236</v>
      </c>
      <c r="RK795" s="173" t="s">
        <v>1671</v>
      </c>
      <c r="RN795" s="1"/>
      <c r="RO795" s="1"/>
      <c r="RP795" s="1"/>
      <c r="RQ795" s="1"/>
      <c r="RR795" s="228"/>
      <c r="RS795" s="10" t="s">
        <v>1237</v>
      </c>
      <c r="RT795" s="173" t="s">
        <v>1333</v>
      </c>
      <c r="SA795" s="41"/>
      <c r="SB795" s="10" t="s">
        <v>1238</v>
      </c>
      <c r="SC795" s="173" t="s">
        <v>668</v>
      </c>
      <c r="SJ795" s="41"/>
      <c r="SK795" s="10" t="s">
        <v>1239</v>
      </c>
      <c r="SL795" s="173" t="s">
        <v>153</v>
      </c>
      <c r="SS795" s="41"/>
      <c r="ST795" s="10" t="s">
        <v>1240</v>
      </c>
      <c r="SU795" s="173" t="s">
        <v>2210</v>
      </c>
      <c r="TB795" s="41"/>
      <c r="TC795" s="10" t="s">
        <v>1310</v>
      </c>
      <c r="TD795" s="173" t="s">
        <v>692</v>
      </c>
      <c r="TK795" s="41"/>
      <c r="TL795" s="10" t="s">
        <v>1311</v>
      </c>
      <c r="TM795" s="173" t="s">
        <v>1657</v>
      </c>
      <c r="TT795" s="41"/>
      <c r="TU795" s="10" t="s">
        <v>1312</v>
      </c>
      <c r="TV795" s="173" t="s">
        <v>633</v>
      </c>
      <c r="UC795" s="41"/>
      <c r="UD795" s="10" t="s">
        <v>1313</v>
      </c>
      <c r="UE795" s="173" t="s">
        <v>1</v>
      </c>
      <c r="UL795" s="41"/>
      <c r="UM795" s="10" t="s">
        <v>1314</v>
      </c>
      <c r="UN795" s="173" t="s">
        <v>1650</v>
      </c>
      <c r="UU795" s="41"/>
      <c r="UV795" s="10" t="s">
        <v>1315</v>
      </c>
      <c r="UW795" s="173" t="s">
        <v>1667</v>
      </c>
      <c r="VD795" s="41"/>
      <c r="VE795" s="10" t="s">
        <v>1316</v>
      </c>
      <c r="VF795" s="173" t="s">
        <v>2209</v>
      </c>
      <c r="VM795" s="41"/>
      <c r="VN795" s="10" t="s">
        <v>1317</v>
      </c>
      <c r="VO795" s="173" t="s">
        <v>1665</v>
      </c>
      <c r="VV795" s="41"/>
      <c r="VW795" s="10" t="s">
        <v>1318</v>
      </c>
      <c r="VX795" s="173" t="s">
        <v>1693</v>
      </c>
      <c r="WE795" s="41"/>
      <c r="WF795" s="10" t="s">
        <v>1319</v>
      </c>
      <c r="WG795" s="173" t="s">
        <v>2199</v>
      </c>
      <c r="WN795" s="41"/>
      <c r="WO795" s="10" t="s">
        <v>1320</v>
      </c>
      <c r="WP795" s="173" t="s">
        <v>2192</v>
      </c>
      <c r="WW795" s="41"/>
      <c r="WX795" s="10" t="s">
        <v>1321</v>
      </c>
      <c r="WY795" s="173" t="s">
        <v>2206</v>
      </c>
      <c r="XF795" s="41"/>
      <c r="XG795" s="10" t="s">
        <v>1322</v>
      </c>
      <c r="XH795" s="173" t="s">
        <v>2191</v>
      </c>
      <c r="XO795" s="41"/>
      <c r="XP795" s="10" t="s">
        <v>1323</v>
      </c>
      <c r="XQ795" s="173" t="s">
        <v>2208</v>
      </c>
      <c r="XX795" s="41"/>
      <c r="XY795" s="10" t="s">
        <v>1324</v>
      </c>
      <c r="XZ795" s="173" t="s">
        <v>2213</v>
      </c>
      <c r="YG795" s="41"/>
      <c r="YH795" s="10" t="s">
        <v>1325</v>
      </c>
      <c r="YI795" s="173" t="s">
        <v>2198</v>
      </c>
      <c r="YP795" s="41"/>
      <c r="YQ795" s="10" t="s">
        <v>1326</v>
      </c>
      <c r="YR795" s="173" t="s">
        <v>1654</v>
      </c>
      <c r="YY795" s="41"/>
      <c r="YZ795" s="10" t="s">
        <v>1327</v>
      </c>
      <c r="ZA795" s="173" t="s">
        <v>1690</v>
      </c>
      <c r="ZH795" s="41"/>
      <c r="ZI795" s="10" t="s">
        <v>1328</v>
      </c>
      <c r="ZJ795" s="173" t="s">
        <v>180</v>
      </c>
      <c r="ZQ795" s="41"/>
      <c r="ZR795" s="10" t="s">
        <v>1329</v>
      </c>
      <c r="ZS795" s="173" t="s">
        <v>2196</v>
      </c>
      <c r="ZZ795" s="41"/>
      <c r="AAA795" s="10" t="s">
        <v>1634</v>
      </c>
      <c r="AAB795" s="173" t="s">
        <v>2211</v>
      </c>
      <c r="AAI795" s="41"/>
      <c r="AAJ795" s="10" t="s">
        <v>1635</v>
      </c>
      <c r="AAK795" s="173" t="s">
        <v>2195</v>
      </c>
      <c r="AAR795" s="41"/>
      <c r="AAS795" s="10" t="s">
        <v>1636</v>
      </c>
      <c r="AAT795" s="173" t="s">
        <v>2205</v>
      </c>
      <c r="ABA795" s="41"/>
      <c r="ABB795" s="10" t="s">
        <v>1637</v>
      </c>
      <c r="ABC795" s="173" t="s">
        <v>2197</v>
      </c>
      <c r="ABJ795" s="41"/>
      <c r="ABK795" s="10" t="s">
        <v>1638</v>
      </c>
      <c r="ABL795" s="173" t="s">
        <v>2194</v>
      </c>
      <c r="ABT795" s="10" t="s">
        <v>1639</v>
      </c>
      <c r="ABU795" s="173" t="s">
        <v>2190</v>
      </c>
      <c r="ACB795" s="41"/>
      <c r="ACC795" s="10" t="s">
        <v>1640</v>
      </c>
      <c r="ACD795" s="173" t="s">
        <v>2212</v>
      </c>
      <c r="ACK795" s="41"/>
      <c r="ACL795" s="10" t="s">
        <v>1641</v>
      </c>
      <c r="ACM795" s="173" t="s">
        <v>1341</v>
      </c>
      <c r="ACT795" s="41"/>
      <c r="ACU795" s="10" t="s">
        <v>1642</v>
      </c>
      <c r="ACV795" s="173" t="s">
        <v>2201</v>
      </c>
      <c r="ADC795" s="41"/>
      <c r="ADD795" s="10" t="s">
        <v>1673</v>
      </c>
      <c r="ADE795" s="173" t="s">
        <v>2193</v>
      </c>
      <c r="ADL795" s="41"/>
      <c r="ADM795" s="10" t="s">
        <v>1675</v>
      </c>
      <c r="ADN795" s="173" t="s">
        <v>2207</v>
      </c>
      <c r="ADU795" s="41"/>
      <c r="ADV795" s="10" t="s">
        <v>1677</v>
      </c>
      <c r="ADW795" s="173" t="s">
        <v>639</v>
      </c>
      <c r="AED795" s="41"/>
      <c r="AEE795" s="10" t="s">
        <v>1678</v>
      </c>
      <c r="AEF795" s="173" t="s">
        <v>2202</v>
      </c>
      <c r="AEM795" s="41"/>
      <c r="AEN795" s="10" t="s">
        <v>1680</v>
      </c>
      <c r="AEO795" s="173" t="s">
        <v>2200</v>
      </c>
      <c r="AEV795" s="41"/>
      <c r="AEW795" s="10" t="s">
        <v>1681</v>
      </c>
      <c r="AEX795" s="173" t="s">
        <v>27</v>
      </c>
      <c r="AFE795" s="41"/>
      <c r="AFF795" s="10" t="s">
        <v>1683</v>
      </c>
      <c r="AFG795" s="173" t="s">
        <v>13</v>
      </c>
      <c r="AFN795" s="41"/>
      <c r="AFO795" s="10" t="s">
        <v>1684</v>
      </c>
      <c r="AFP795" s="173" t="s">
        <v>660</v>
      </c>
      <c r="AFW795" s="41"/>
      <c r="AFX795" s="10" t="s">
        <v>1685</v>
      </c>
      <c r="AFY795" s="173" t="s">
        <v>2715</v>
      </c>
      <c r="AGF795" s="41"/>
      <c r="AGG795" s="10" t="s">
        <v>1687</v>
      </c>
      <c r="AGH795" s="173" t="s">
        <v>2720</v>
      </c>
      <c r="AGO795" s="41"/>
      <c r="AGP795" s="10" t="s">
        <v>1689</v>
      </c>
      <c r="AGQ795" s="173" t="s">
        <v>2819</v>
      </c>
      <c r="AGY795" s="10" t="s">
        <v>1691</v>
      </c>
      <c r="AGZ795" s="173" t="s">
        <v>2704</v>
      </c>
      <c r="AHG795" s="41"/>
      <c r="AHH795" s="10" t="s">
        <v>2215</v>
      </c>
      <c r="AHI795" s="173" t="s">
        <v>2707</v>
      </c>
      <c r="AHP795" s="41"/>
      <c r="AHQ795" s="10" t="s">
        <v>2216</v>
      </c>
      <c r="AHR795" s="173" t="s">
        <v>2712</v>
      </c>
      <c r="AHY795" s="41"/>
      <c r="AHZ795" s="10" t="s">
        <v>2217</v>
      </c>
      <c r="AIA795" s="173" t="s">
        <v>2721</v>
      </c>
      <c r="AIH795" s="41"/>
      <c r="AII795" s="10" t="s">
        <v>2218</v>
      </c>
      <c r="AIJ795" s="173" t="s">
        <v>2717</v>
      </c>
      <c r="AIQ795" s="41"/>
      <c r="AIR795" s="10" t="s">
        <v>2220</v>
      </c>
      <c r="AIS795" s="173" t="s">
        <v>2714</v>
      </c>
      <c r="AIZ795" s="41"/>
      <c r="AJA795" s="10" t="s">
        <v>2222</v>
      </c>
      <c r="AJB795" s="173" t="s">
        <v>2835</v>
      </c>
      <c r="AJI795" s="41"/>
      <c r="AJJ795" s="10" t="s">
        <v>2223</v>
      </c>
      <c r="AJK795" s="173" t="s">
        <v>2711</v>
      </c>
      <c r="AJR795" s="41"/>
      <c r="AJS795" s="10" t="s">
        <v>2224</v>
      </c>
      <c r="AJT795" s="173" t="s">
        <v>2705</v>
      </c>
      <c r="AKA795" s="41"/>
      <c r="AKB795" s="10" t="s">
        <v>2225</v>
      </c>
      <c r="AKC795" s="173" t="s">
        <v>2718</v>
      </c>
      <c r="AKJ795" s="41"/>
      <c r="AKK795" s="10" t="s">
        <v>2227</v>
      </c>
      <c r="AKL795" s="173" t="s">
        <v>2703</v>
      </c>
      <c r="AKS795" s="41"/>
      <c r="AKT795" s="10" t="s">
        <v>2229</v>
      </c>
      <c r="AKU795" s="173" t="s">
        <v>2702</v>
      </c>
      <c r="ALB795" s="41"/>
      <c r="ALC795" s="10" t="s">
        <v>2230</v>
      </c>
      <c r="ALD795" s="173" t="s">
        <v>2699</v>
      </c>
      <c r="ALK795" s="41"/>
      <c r="ALL795" s="10" t="s">
        <v>2231</v>
      </c>
      <c r="ALM795" s="173" t="s">
        <v>2726</v>
      </c>
      <c r="ALT795" s="41"/>
      <c r="ALU795" s="10" t="s">
        <v>2232</v>
      </c>
      <c r="ALV795" s="173" t="s">
        <v>2710</v>
      </c>
      <c r="AMC795" s="41"/>
      <c r="AMD795" s="10" t="s">
        <v>2233</v>
      </c>
      <c r="AME795" s="173" t="s">
        <v>2700</v>
      </c>
      <c r="AML795" s="41"/>
      <c r="AMM795" s="10" t="s">
        <v>2234</v>
      </c>
      <c r="AMN795" s="173" t="s">
        <v>2713</v>
      </c>
      <c r="AMU795" s="41"/>
      <c r="AMV795" s="10" t="s">
        <v>2235</v>
      </c>
      <c r="AMW795" s="173" t="s">
        <v>2709</v>
      </c>
      <c r="AND795" s="41"/>
      <c r="ANE795" s="10" t="s">
        <v>2236</v>
      </c>
      <c r="ANF795" s="173" t="s">
        <v>2701</v>
      </c>
      <c r="ANM795" s="41"/>
      <c r="ANN795" s="10" t="s">
        <v>2238</v>
      </c>
      <c r="ANO795" s="173" t="s">
        <v>2725</v>
      </c>
      <c r="ANV795" s="41"/>
      <c r="ANW795" s="10" t="s">
        <v>2239</v>
      </c>
      <c r="ANX795" s="173" t="s">
        <v>2722</v>
      </c>
      <c r="AOE795" s="41"/>
      <c r="AOF795" s="10" t="s">
        <v>2241</v>
      </c>
      <c r="AOG795" s="173" t="s">
        <v>2723</v>
      </c>
      <c r="AON795" s="41"/>
      <c r="AOO795" s="10" t="s">
        <v>2243</v>
      </c>
      <c r="AOP795" s="173" t="s">
        <v>2708</v>
      </c>
      <c r="AOW795" s="41"/>
      <c r="AOX795" s="10" t="s">
        <v>2244</v>
      </c>
      <c r="AOY795" s="173" t="s">
        <v>2716</v>
      </c>
      <c r="APF795" s="41"/>
      <c r="APG795" s="10" t="s">
        <v>2245</v>
      </c>
      <c r="APH795" s="173" t="s">
        <v>2719</v>
      </c>
      <c r="APO795" s="41"/>
      <c r="APP795" s="10" t="s">
        <v>2246</v>
      </c>
      <c r="APQ795" s="173" t="s">
        <v>2728</v>
      </c>
      <c r="APX795" s="41"/>
      <c r="APY795" s="10" t="s">
        <v>2247</v>
      </c>
      <c r="APZ795" s="173" t="s">
        <v>2706</v>
      </c>
      <c r="AQG795" s="41"/>
      <c r="AQH795" s="10" t="s">
        <v>2846</v>
      </c>
      <c r="AQI795" s="173" t="s">
        <v>2724</v>
      </c>
      <c r="AQP795" s="41"/>
      <c r="AQQ795" s="10" t="s">
        <v>2847</v>
      </c>
      <c r="AQR795" s="173" t="s">
        <v>1350</v>
      </c>
      <c r="AQY795" s="41"/>
      <c r="AQZ795" s="10" t="s">
        <v>2850</v>
      </c>
      <c r="ARA795" s="173" t="s">
        <v>1692</v>
      </c>
      <c r="ARH795" s="41"/>
      <c r="ARI795" s="10" t="s">
        <v>2851</v>
      </c>
      <c r="ARJ795" s="173" t="s">
        <v>2203</v>
      </c>
      <c r="ARQ795" s="41"/>
      <c r="ARR795" s="10" t="s">
        <v>2852</v>
      </c>
      <c r="ARS795" s="173" t="s">
        <v>2204</v>
      </c>
      <c r="ARZ795" s="41"/>
      <c r="ASA795" s="10" t="s">
        <v>2854</v>
      </c>
      <c r="ASB795" s="173" t="s">
        <v>1656</v>
      </c>
      <c r="ASI795" s="41"/>
      <c r="ASJ795" s="10" t="s">
        <v>2856</v>
      </c>
      <c r="ASK795" s="173" t="s">
        <v>39</v>
      </c>
      <c r="ASR795" s="41"/>
      <c r="ASS795" s="10" t="s">
        <v>2857</v>
      </c>
      <c r="AST795" s="173" t="s">
        <v>2189</v>
      </c>
      <c r="ATA795" s="41"/>
      <c r="ATB795" s="10" t="s">
        <v>2858</v>
      </c>
      <c r="ATC795" s="173" t="s">
        <v>2214</v>
      </c>
      <c r="ATJ795" s="41"/>
      <c r="ATK795" s="10" t="s">
        <v>2859</v>
      </c>
      <c r="ATL795" s="173" t="s">
        <v>144</v>
      </c>
      <c r="ATS795" s="41"/>
      <c r="ATT795" s="10" t="s">
        <v>2860</v>
      </c>
      <c r="ATU795" s="173" t="s">
        <v>156</v>
      </c>
      <c r="AUB795" s="41"/>
      <c r="AUC795" s="10" t="s">
        <v>2861</v>
      </c>
      <c r="AUD795" s="173" t="s">
        <v>1670</v>
      </c>
      <c r="AUK795" s="41"/>
      <c r="AUL795" s="10" t="s">
        <v>2863</v>
      </c>
      <c r="AUM795" s="173" t="s">
        <v>1669</v>
      </c>
      <c r="AUT795" s="41"/>
      <c r="AUU795" s="10" t="s">
        <v>2865</v>
      </c>
      <c r="AUV795" s="173" t="s">
        <v>6</v>
      </c>
      <c r="AVC795" s="41"/>
      <c r="AVD795" s="10" t="s">
        <v>2866</v>
      </c>
      <c r="AVE795" s="173" t="s">
        <v>1335</v>
      </c>
      <c r="AVL795" s="41"/>
      <c r="AVM795" s="10" t="s">
        <v>2867</v>
      </c>
      <c r="AVN795" s="173" t="s">
        <v>19</v>
      </c>
      <c r="AVU795" s="41"/>
      <c r="AVV795" s="10" t="s">
        <v>2868</v>
      </c>
      <c r="AVW795" s="173" t="s">
        <v>1651</v>
      </c>
      <c r="AWD795" s="41"/>
      <c r="AWE795" s="10" t="s">
        <v>2869</v>
      </c>
      <c r="AWF795" s="173" t="s">
        <v>29</v>
      </c>
      <c r="AWM795" s="41"/>
      <c r="AWN795" s="10" t="s">
        <v>2871</v>
      </c>
      <c r="AWO795" s="173" t="s">
        <v>3601</v>
      </c>
      <c r="AWV795" s="41"/>
      <c r="AWW795" s="10" t="s">
        <v>2873</v>
      </c>
      <c r="AWX795" s="173" t="s">
        <v>3602</v>
      </c>
      <c r="AXE795" s="41"/>
      <c r="AXF795" s="10" t="s">
        <v>2875</v>
      </c>
      <c r="AXG795" s="173" t="s">
        <v>3603</v>
      </c>
      <c r="AXN795" s="41"/>
      <c r="AXO795" s="10" t="s">
        <v>2877</v>
      </c>
      <c r="AXP795" s="173" t="s">
        <v>3604</v>
      </c>
      <c r="AXW795" s="41"/>
      <c r="AXX795" s="10" t="s">
        <v>2878</v>
      </c>
      <c r="AXY795" s="173" t="s">
        <v>3605</v>
      </c>
      <c r="AYF795" s="41"/>
      <c r="AYG795" s="10" t="s">
        <v>2879</v>
      </c>
      <c r="AYH795" s="173" t="s">
        <v>3606</v>
      </c>
      <c r="AYO795" s="41"/>
      <c r="AYP795" s="10" t="s">
        <v>2881</v>
      </c>
      <c r="AYQ795" s="173" t="s">
        <v>3607</v>
      </c>
      <c r="AYX795" s="41"/>
      <c r="AYY795" s="10" t="s">
        <v>2882</v>
      </c>
      <c r="AYZ795" s="173" t="s">
        <v>3636</v>
      </c>
      <c r="AZG795" s="41"/>
      <c r="AZH795" s="10" t="s">
        <v>2883</v>
      </c>
      <c r="AZI795" s="173" t="s">
        <v>3608</v>
      </c>
      <c r="AZP795" s="41"/>
      <c r="AZQ795" s="10" t="s">
        <v>2885</v>
      </c>
      <c r="AZR795" s="173" t="s">
        <v>3609</v>
      </c>
      <c r="AZY795" s="41"/>
      <c r="AZZ795" s="10" t="s">
        <v>2886</v>
      </c>
      <c r="BAA795" s="173" t="s">
        <v>3610</v>
      </c>
      <c r="BAH795" s="41"/>
      <c r="BAI795" s="10" t="s">
        <v>3639</v>
      </c>
      <c r="BAJ795" s="173" t="s">
        <v>3611</v>
      </c>
      <c r="BAQ795" s="41"/>
      <c r="BAR795" s="10" t="s">
        <v>3641</v>
      </c>
      <c r="BAS795" s="173" t="s">
        <v>3612</v>
      </c>
      <c r="BAZ795" s="41"/>
      <c r="BBA795" s="10" t="s">
        <v>3643</v>
      </c>
      <c r="BBB795" s="173" t="s">
        <v>3613</v>
      </c>
      <c r="BBI795" s="41"/>
      <c r="BBJ795" s="10" t="s">
        <v>3644</v>
      </c>
      <c r="BBK795" s="173" t="s">
        <v>3614</v>
      </c>
      <c r="BBR795" s="41"/>
      <c r="BBS795" s="10" t="s">
        <v>3645</v>
      </c>
      <c r="BBT795" s="173" t="s">
        <v>3615</v>
      </c>
      <c r="BCA795" s="41"/>
      <c r="BCB795" s="10" t="s">
        <v>3647</v>
      </c>
      <c r="BCC795" s="173" t="s">
        <v>3648</v>
      </c>
      <c r="BCJ795" s="41"/>
      <c r="BCK795" s="10" t="s">
        <v>3650</v>
      </c>
      <c r="BCL795" s="173" t="s">
        <v>3617</v>
      </c>
      <c r="BCS795" s="41"/>
      <c r="BCT795" s="10" t="s">
        <v>3651</v>
      </c>
      <c r="BCU795" s="173" t="s">
        <v>3618</v>
      </c>
      <c r="BDB795" s="41"/>
      <c r="BDC795" s="10" t="s">
        <v>3654</v>
      </c>
      <c r="BDD795" s="173" t="s">
        <v>3619</v>
      </c>
      <c r="BDK795" s="41"/>
      <c r="BDL795" s="10" t="s">
        <v>3656</v>
      </c>
      <c r="BDM795" s="173" t="s">
        <v>3620</v>
      </c>
      <c r="BDT795" s="41"/>
      <c r="BDU795" s="10" t="s">
        <v>3657</v>
      </c>
      <c r="BDV795" s="173" t="s">
        <v>3621</v>
      </c>
      <c r="BEC795" s="41"/>
      <c r="BED795" s="10" t="s">
        <v>3659</v>
      </c>
      <c r="BEE795" s="173" t="s">
        <v>3622</v>
      </c>
      <c r="BEL795" s="41"/>
      <c r="BEM795" s="10" t="s">
        <v>3660</v>
      </c>
      <c r="BEN795" s="173" t="s">
        <v>3623</v>
      </c>
      <c r="BEU795" s="41"/>
      <c r="BEV795" s="10" t="s">
        <v>3661</v>
      </c>
      <c r="BEW795" s="173" t="s">
        <v>3624</v>
      </c>
      <c r="BFD795" s="41"/>
      <c r="BFE795" s="10" t="s">
        <v>3663</v>
      </c>
      <c r="BFF795" s="173" t="s">
        <v>3625</v>
      </c>
      <c r="BFM795" s="41"/>
      <c r="BFN795" s="10" t="s">
        <v>3664</v>
      </c>
      <c r="BFO795" s="173" t="s">
        <v>3626</v>
      </c>
      <c r="BFV795" s="41"/>
      <c r="BFW795" s="10" t="s">
        <v>3665</v>
      </c>
      <c r="BFX795" s="173" t="s">
        <v>3666</v>
      </c>
      <c r="BGE795" s="41"/>
      <c r="BGF795" s="10" t="s">
        <v>3668</v>
      </c>
      <c r="BGG795" s="173" t="s">
        <v>3627</v>
      </c>
      <c r="BGN795" s="41"/>
      <c r="BGO795" s="10" t="s">
        <v>3669</v>
      </c>
      <c r="BGP795" s="173" t="s">
        <v>3628</v>
      </c>
      <c r="BGW795" s="41"/>
      <c r="BGX795" s="10" t="s">
        <v>2886</v>
      </c>
      <c r="BGY795" s="173" t="s">
        <v>3629</v>
      </c>
    </row>
    <row r="796" spans="1:1565" ht="15.75">
      <c r="D796" s="175"/>
      <c r="E796" s="174" t="s">
        <v>56</v>
      </c>
      <c r="F796" s="174" t="s">
        <v>57</v>
      </c>
      <c r="G796" s="174" t="s">
        <v>58</v>
      </c>
      <c r="H796" s="174" t="s">
        <v>59</v>
      </c>
      <c r="I796" s="228"/>
      <c r="M796" s="174"/>
      <c r="N796" s="174" t="s">
        <v>56</v>
      </c>
      <c r="O796" s="174" t="s">
        <v>57</v>
      </c>
      <c r="P796" s="174" t="s">
        <v>58</v>
      </c>
      <c r="Q796" s="174" t="s">
        <v>59</v>
      </c>
      <c r="R796" s="228"/>
      <c r="V796" s="174"/>
      <c r="W796" s="174" t="s">
        <v>56</v>
      </c>
      <c r="X796" s="174" t="s">
        <v>57</v>
      </c>
      <c r="Y796" s="174" t="s">
        <v>58</v>
      </c>
      <c r="Z796" s="174" t="s">
        <v>59</v>
      </c>
      <c r="AA796" s="228"/>
      <c r="AE796" s="174"/>
      <c r="AF796" s="174" t="s">
        <v>56</v>
      </c>
      <c r="AG796" s="174" t="s">
        <v>57</v>
      </c>
      <c r="AH796" s="174" t="s">
        <v>58</v>
      </c>
      <c r="AI796" s="174" t="s">
        <v>59</v>
      </c>
      <c r="AJ796" s="228"/>
      <c r="AN796" s="174"/>
      <c r="AO796" s="174" t="s">
        <v>56</v>
      </c>
      <c r="AP796" s="174" t="s">
        <v>57</v>
      </c>
      <c r="AQ796" s="174" t="s">
        <v>58</v>
      </c>
      <c r="AR796" s="174" t="s">
        <v>59</v>
      </c>
      <c r="AS796" s="228"/>
      <c r="AW796" s="174"/>
      <c r="AX796" s="174" t="s">
        <v>56</v>
      </c>
      <c r="AY796" s="174" t="s">
        <v>57</v>
      </c>
      <c r="AZ796" s="174" t="s">
        <v>58</v>
      </c>
      <c r="BA796" s="174" t="s">
        <v>59</v>
      </c>
      <c r="BB796" s="228"/>
      <c r="BF796" s="174"/>
      <c r="BG796" s="174" t="s">
        <v>56</v>
      </c>
      <c r="BH796" s="174" t="s">
        <v>57</v>
      </c>
      <c r="BI796" s="174" t="s">
        <v>58</v>
      </c>
      <c r="BJ796" s="174" t="s">
        <v>59</v>
      </c>
      <c r="BK796" s="228"/>
      <c r="BO796" s="174"/>
      <c r="BP796" s="174" t="s">
        <v>56</v>
      </c>
      <c r="BQ796" s="174" t="s">
        <v>57</v>
      </c>
      <c r="BR796" s="174" t="s">
        <v>58</v>
      </c>
      <c r="BS796" s="174" t="s">
        <v>59</v>
      </c>
      <c r="BT796" s="228"/>
      <c r="BX796" s="174"/>
      <c r="BY796" s="174" t="s">
        <v>56</v>
      </c>
      <c r="BZ796" s="174" t="s">
        <v>57</v>
      </c>
      <c r="CA796" s="174" t="s">
        <v>58</v>
      </c>
      <c r="CB796" s="174" t="s">
        <v>59</v>
      </c>
      <c r="CC796" s="228"/>
      <c r="CG796" s="174"/>
      <c r="CH796" s="174" t="s">
        <v>56</v>
      </c>
      <c r="CI796" s="174" t="s">
        <v>57</v>
      </c>
      <c r="CJ796" s="174" t="s">
        <v>58</v>
      </c>
      <c r="CK796" s="174" t="s">
        <v>59</v>
      </c>
      <c r="CL796" s="228"/>
      <c r="CP796" s="174"/>
      <c r="CQ796" s="174" t="s">
        <v>56</v>
      </c>
      <c r="CR796" s="174" t="s">
        <v>57</v>
      </c>
      <c r="CS796" s="174" t="s">
        <v>58</v>
      </c>
      <c r="CT796" s="174" t="s">
        <v>59</v>
      </c>
      <c r="CU796" s="228"/>
      <c r="CY796" s="174"/>
      <c r="CZ796" s="174" t="s">
        <v>56</v>
      </c>
      <c r="DA796" s="174" t="s">
        <v>57</v>
      </c>
      <c r="DB796" s="174" t="s">
        <v>58</v>
      </c>
      <c r="DC796" s="174" t="s">
        <v>59</v>
      </c>
      <c r="DD796" s="228"/>
      <c r="DH796" s="174"/>
      <c r="DI796" s="174" t="s">
        <v>56</v>
      </c>
      <c r="DJ796" s="174" t="s">
        <v>57</v>
      </c>
      <c r="DK796" s="174" t="s">
        <v>58</v>
      </c>
      <c r="DL796" s="174" t="s">
        <v>59</v>
      </c>
      <c r="DM796" s="228"/>
      <c r="DQ796" s="174"/>
      <c r="DR796" s="174" t="s">
        <v>56</v>
      </c>
      <c r="DS796" s="174" t="s">
        <v>57</v>
      </c>
      <c r="DT796" s="174" t="s">
        <v>58</v>
      </c>
      <c r="DU796" s="174" t="s">
        <v>59</v>
      </c>
      <c r="DV796" s="228"/>
      <c r="DZ796" s="174"/>
      <c r="EA796" s="174" t="s">
        <v>56</v>
      </c>
      <c r="EB796" s="174" t="s">
        <v>57</v>
      </c>
      <c r="EC796" s="174" t="s">
        <v>58</v>
      </c>
      <c r="ED796" s="174" t="s">
        <v>59</v>
      </c>
      <c r="EE796" s="228"/>
      <c r="EI796" s="174"/>
      <c r="EJ796" s="174" t="s">
        <v>56</v>
      </c>
      <c r="EK796" s="174" t="s">
        <v>57</v>
      </c>
      <c r="EL796" s="174" t="s">
        <v>58</v>
      </c>
      <c r="EM796" s="174" t="s">
        <v>59</v>
      </c>
      <c r="EN796" s="228"/>
      <c r="ER796" s="174"/>
      <c r="ES796" s="174" t="s">
        <v>56</v>
      </c>
      <c r="ET796" s="174" t="s">
        <v>57</v>
      </c>
      <c r="EU796" s="174" t="s">
        <v>58</v>
      </c>
      <c r="EV796" s="174" t="s">
        <v>59</v>
      </c>
      <c r="EW796" s="228"/>
      <c r="FA796" s="174"/>
      <c r="FB796" s="174" t="s">
        <v>56</v>
      </c>
      <c r="FC796" s="174" t="s">
        <v>57</v>
      </c>
      <c r="FD796" s="174" t="s">
        <v>58</v>
      </c>
      <c r="FE796" s="174" t="s">
        <v>59</v>
      </c>
      <c r="FF796" s="228"/>
      <c r="FJ796" s="174"/>
      <c r="FK796" s="174" t="s">
        <v>56</v>
      </c>
      <c r="FL796" s="174" t="s">
        <v>57</v>
      </c>
      <c r="FM796" s="174" t="s">
        <v>58</v>
      </c>
      <c r="FN796" s="174" t="s">
        <v>59</v>
      </c>
      <c r="FO796" s="228"/>
      <c r="FS796" s="174"/>
      <c r="FT796" s="174" t="s">
        <v>56</v>
      </c>
      <c r="FU796" s="174" t="s">
        <v>57</v>
      </c>
      <c r="FV796" s="174" t="s">
        <v>58</v>
      </c>
      <c r="FW796" s="174" t="s">
        <v>59</v>
      </c>
      <c r="FX796" s="228"/>
      <c r="GB796" s="174"/>
      <c r="GC796" s="174" t="s">
        <v>56</v>
      </c>
      <c r="GD796" s="174" t="s">
        <v>57</v>
      </c>
      <c r="GE796" s="174" t="s">
        <v>58</v>
      </c>
      <c r="GF796" s="174" t="s">
        <v>59</v>
      </c>
      <c r="GG796" s="228"/>
      <c r="GK796" s="174"/>
      <c r="GL796" s="174" t="s">
        <v>56</v>
      </c>
      <c r="GM796" s="174" t="s">
        <v>57</v>
      </c>
      <c r="GN796" s="174" t="s">
        <v>58</v>
      </c>
      <c r="GO796" s="174" t="s">
        <v>59</v>
      </c>
      <c r="GP796" s="228"/>
      <c r="GT796" s="174"/>
      <c r="GU796" s="174" t="s">
        <v>56</v>
      </c>
      <c r="GV796" s="174" t="s">
        <v>57</v>
      </c>
      <c r="GW796" s="174" t="s">
        <v>58</v>
      </c>
      <c r="GX796" s="174" t="s">
        <v>59</v>
      </c>
      <c r="GY796" s="228"/>
      <c r="HC796" s="174"/>
      <c r="HD796" s="174" t="s">
        <v>56</v>
      </c>
      <c r="HE796" s="174" t="s">
        <v>57</v>
      </c>
      <c r="HF796" s="174" t="s">
        <v>58</v>
      </c>
      <c r="HG796" s="174" t="s">
        <v>59</v>
      </c>
      <c r="HH796" s="228"/>
      <c r="HL796" s="174"/>
      <c r="HM796" s="174" t="s">
        <v>56</v>
      </c>
      <c r="HN796" s="174" t="s">
        <v>57</v>
      </c>
      <c r="HO796" s="174" t="s">
        <v>58</v>
      </c>
      <c r="HP796" s="174" t="s">
        <v>59</v>
      </c>
      <c r="HQ796" s="228"/>
      <c r="HR796" s="1"/>
      <c r="HU796" s="174"/>
      <c r="HV796" s="174" t="s">
        <v>56</v>
      </c>
      <c r="HW796" s="174" t="s">
        <v>57</v>
      </c>
      <c r="HX796" s="174" t="s">
        <v>58</v>
      </c>
      <c r="HY796" s="174" t="s">
        <v>59</v>
      </c>
      <c r="HZ796" s="228"/>
      <c r="IA796" s="1"/>
      <c r="ID796" s="174"/>
      <c r="IE796" s="174" t="s">
        <v>56</v>
      </c>
      <c r="IF796" s="174" t="s">
        <v>57</v>
      </c>
      <c r="IG796" s="174" t="s">
        <v>58</v>
      </c>
      <c r="IH796" s="174" t="s">
        <v>59</v>
      </c>
      <c r="II796" s="228"/>
      <c r="IJ796" s="1"/>
      <c r="IM796" s="174"/>
      <c r="IN796" s="174" t="s">
        <v>56</v>
      </c>
      <c r="IO796" s="174" t="s">
        <v>57</v>
      </c>
      <c r="IP796" s="174" t="s">
        <v>58</v>
      </c>
      <c r="IQ796" s="174" t="s">
        <v>59</v>
      </c>
      <c r="IR796" s="228"/>
      <c r="IS796" s="1"/>
      <c r="IV796" s="174"/>
      <c r="IW796" s="174" t="s">
        <v>56</v>
      </c>
      <c r="IX796" s="174" t="s">
        <v>57</v>
      </c>
      <c r="IY796" s="174" t="s">
        <v>58</v>
      </c>
      <c r="IZ796" s="174" t="s">
        <v>59</v>
      </c>
      <c r="JA796" s="228"/>
      <c r="JB796" s="1"/>
      <c r="JE796" s="174"/>
      <c r="JF796" s="174" t="s">
        <v>56</v>
      </c>
      <c r="JG796" s="174" t="s">
        <v>57</v>
      </c>
      <c r="JH796" s="174" t="s">
        <v>58</v>
      </c>
      <c r="JI796" s="174" t="s">
        <v>59</v>
      </c>
      <c r="JJ796" s="228"/>
      <c r="JK796" s="1"/>
      <c r="JN796" s="174"/>
      <c r="JO796" s="174" t="s">
        <v>56</v>
      </c>
      <c r="JP796" s="174" t="s">
        <v>57</v>
      </c>
      <c r="JQ796" s="174" t="s">
        <v>58</v>
      </c>
      <c r="JR796" s="174" t="s">
        <v>59</v>
      </c>
      <c r="JS796" s="228"/>
      <c r="JT796" s="1"/>
      <c r="JW796" s="174"/>
      <c r="JX796" s="174" t="s">
        <v>56</v>
      </c>
      <c r="JY796" s="174" t="s">
        <v>57</v>
      </c>
      <c r="JZ796" s="174" t="s">
        <v>58</v>
      </c>
      <c r="KA796" s="174" t="s">
        <v>59</v>
      </c>
      <c r="KB796" s="228"/>
      <c r="KC796" s="1"/>
      <c r="KD796" s="233"/>
      <c r="KF796" s="174"/>
      <c r="KG796" s="174" t="s">
        <v>56</v>
      </c>
      <c r="KH796" s="174" t="s">
        <v>57</v>
      </c>
      <c r="KI796" s="174" t="s">
        <v>58</v>
      </c>
      <c r="KJ796" s="174" t="s">
        <v>59</v>
      </c>
      <c r="KK796" s="228"/>
      <c r="KL796" s="1"/>
      <c r="KO796" s="174"/>
      <c r="KP796" s="174" t="s">
        <v>56</v>
      </c>
      <c r="KQ796" s="174" t="s">
        <v>57</v>
      </c>
      <c r="KR796" s="174" t="s">
        <v>58</v>
      </c>
      <c r="KS796" s="174" t="s">
        <v>59</v>
      </c>
      <c r="KT796" s="228"/>
      <c r="KU796" s="1"/>
      <c r="KX796" s="174"/>
      <c r="KY796" s="174" t="s">
        <v>56</v>
      </c>
      <c r="KZ796" s="174" t="s">
        <v>57</v>
      </c>
      <c r="LA796" s="174" t="s">
        <v>58</v>
      </c>
      <c r="LB796" s="174" t="s">
        <v>59</v>
      </c>
      <c r="LC796" s="228"/>
      <c r="LD796" s="1"/>
      <c r="LG796" s="174"/>
      <c r="LH796" s="174" t="s">
        <v>56</v>
      </c>
      <c r="LI796" s="174" t="s">
        <v>57</v>
      </c>
      <c r="LJ796" s="174" t="s">
        <v>58</v>
      </c>
      <c r="LK796" s="174" t="s">
        <v>59</v>
      </c>
      <c r="LL796" s="228"/>
      <c r="LM796" s="1"/>
      <c r="LP796" s="174"/>
      <c r="LQ796" s="174" t="s">
        <v>56</v>
      </c>
      <c r="LR796" s="174" t="s">
        <v>57</v>
      </c>
      <c r="LS796" s="174" t="s">
        <v>58</v>
      </c>
      <c r="LT796" s="174" t="s">
        <v>59</v>
      </c>
      <c r="LU796" s="228"/>
      <c r="LV796" s="1"/>
      <c r="LW796" s="238"/>
      <c r="LY796" s="174"/>
      <c r="LZ796" s="174" t="s">
        <v>56</v>
      </c>
      <c r="MA796" s="174" t="s">
        <v>57</v>
      </c>
      <c r="MB796" s="174" t="s">
        <v>58</v>
      </c>
      <c r="MC796" s="174" t="s">
        <v>59</v>
      </c>
      <c r="MD796" s="228"/>
      <c r="ME796" s="1"/>
      <c r="MH796" s="174"/>
      <c r="MI796" s="174" t="s">
        <v>56</v>
      </c>
      <c r="MJ796" s="174" t="s">
        <v>57</v>
      </c>
      <c r="MK796" s="174" t="s">
        <v>58</v>
      </c>
      <c r="ML796" s="174" t="s">
        <v>59</v>
      </c>
      <c r="MM796" s="228"/>
      <c r="MN796" s="1"/>
      <c r="MQ796" s="174"/>
      <c r="MR796" s="174" t="s">
        <v>56</v>
      </c>
      <c r="MS796" s="174" t="s">
        <v>57</v>
      </c>
      <c r="MT796" s="174" t="s">
        <v>58</v>
      </c>
      <c r="MU796" s="174" t="s">
        <v>59</v>
      </c>
      <c r="MV796" s="228"/>
      <c r="MW796" s="1"/>
      <c r="MZ796" s="174"/>
      <c r="NA796" s="174" t="s">
        <v>56</v>
      </c>
      <c r="NB796" s="174" t="s">
        <v>57</v>
      </c>
      <c r="NC796" s="174" t="s">
        <v>58</v>
      </c>
      <c r="ND796" s="174" t="s">
        <v>59</v>
      </c>
      <c r="NE796" s="228"/>
      <c r="NF796" s="1"/>
      <c r="NI796" s="174"/>
      <c r="NJ796" s="174" t="s">
        <v>56</v>
      </c>
      <c r="NK796" s="174" t="s">
        <v>57</v>
      </c>
      <c r="NL796" s="174" t="s">
        <v>58</v>
      </c>
      <c r="NM796" s="174" t="s">
        <v>59</v>
      </c>
      <c r="NN796" s="228"/>
      <c r="NO796" s="1"/>
      <c r="NR796" s="174"/>
      <c r="NS796" s="174" t="s">
        <v>56</v>
      </c>
      <c r="NT796" s="174" t="s">
        <v>57</v>
      </c>
      <c r="NU796" s="174" t="s">
        <v>58</v>
      </c>
      <c r="NV796" s="174" t="s">
        <v>59</v>
      </c>
      <c r="NW796" s="228"/>
      <c r="NX796" s="1"/>
      <c r="OA796" s="174"/>
      <c r="OB796" s="174" t="s">
        <v>56</v>
      </c>
      <c r="OC796" s="174" t="s">
        <v>57</v>
      </c>
      <c r="OD796" s="174" t="s">
        <v>58</v>
      </c>
      <c r="OE796" s="174" t="s">
        <v>59</v>
      </c>
      <c r="OF796" s="228"/>
      <c r="OG796" s="1"/>
      <c r="OJ796" s="174"/>
      <c r="OK796" s="174" t="s">
        <v>56</v>
      </c>
      <c r="OL796" s="174" t="s">
        <v>57</v>
      </c>
      <c r="OM796" s="174" t="s">
        <v>58</v>
      </c>
      <c r="ON796" s="174" t="s">
        <v>59</v>
      </c>
      <c r="OO796" s="228"/>
      <c r="OP796" s="1"/>
      <c r="OS796" s="174"/>
      <c r="OT796" s="174" t="s">
        <v>56</v>
      </c>
      <c r="OU796" s="174" t="s">
        <v>57</v>
      </c>
      <c r="OV796" s="174" t="s">
        <v>58</v>
      </c>
      <c r="OW796" s="174" t="s">
        <v>59</v>
      </c>
      <c r="OX796" s="228"/>
      <c r="OY796" s="1"/>
      <c r="PB796" s="174"/>
      <c r="PC796" s="174" t="s">
        <v>56</v>
      </c>
      <c r="PD796" s="174" t="s">
        <v>57</v>
      </c>
      <c r="PE796" s="174" t="s">
        <v>58</v>
      </c>
      <c r="PF796" s="174" t="s">
        <v>59</v>
      </c>
      <c r="PG796" s="228"/>
      <c r="PH796" s="1"/>
      <c r="PK796" s="174"/>
      <c r="PL796" s="174" t="s">
        <v>56</v>
      </c>
      <c r="PM796" s="174" t="s">
        <v>57</v>
      </c>
      <c r="PN796" s="174" t="s">
        <v>58</v>
      </c>
      <c r="PO796" s="174" t="s">
        <v>59</v>
      </c>
      <c r="PP796" s="228"/>
      <c r="PQ796" s="1"/>
      <c r="PT796" s="174"/>
      <c r="PU796" s="174" t="s">
        <v>56</v>
      </c>
      <c r="PV796" s="174" t="s">
        <v>57</v>
      </c>
      <c r="PW796" s="174" t="s">
        <v>58</v>
      </c>
      <c r="PX796" s="174" t="s">
        <v>59</v>
      </c>
      <c r="PY796" s="228"/>
      <c r="PZ796" s="1"/>
      <c r="QC796" s="174"/>
      <c r="QD796" s="174" t="s">
        <v>56</v>
      </c>
      <c r="QE796" s="174" t="s">
        <v>57</v>
      </c>
      <c r="QF796" s="174" t="s">
        <v>58</v>
      </c>
      <c r="QG796" s="174" t="s">
        <v>59</v>
      </c>
      <c r="QH796" s="228"/>
      <c r="QI796" s="1"/>
      <c r="QL796" s="174"/>
      <c r="QM796" s="174" t="s">
        <v>56</v>
      </c>
      <c r="QN796" s="174" t="s">
        <v>57</v>
      </c>
      <c r="QO796" s="174" t="s">
        <v>58</v>
      </c>
      <c r="QP796" s="174" t="s">
        <v>59</v>
      </c>
      <c r="QQ796" s="228"/>
      <c r="QR796" s="1"/>
      <c r="QU796" s="174"/>
      <c r="QV796" s="174" t="s">
        <v>56</v>
      </c>
      <c r="QW796" s="174" t="s">
        <v>57</v>
      </c>
      <c r="QX796" s="174" t="s">
        <v>58</v>
      </c>
      <c r="QY796" s="174" t="s">
        <v>59</v>
      </c>
      <c r="QZ796" s="228"/>
      <c r="RA796" s="1"/>
      <c r="RD796" s="174"/>
      <c r="RE796" s="174" t="s">
        <v>56</v>
      </c>
      <c r="RF796" s="174" t="s">
        <v>57</v>
      </c>
      <c r="RG796" s="174" t="s">
        <v>58</v>
      </c>
      <c r="RH796" s="174" t="s">
        <v>59</v>
      </c>
      <c r="RI796" s="228"/>
      <c r="RJ796" s="1"/>
      <c r="RM796" s="174"/>
      <c r="RN796" s="174" t="s">
        <v>56</v>
      </c>
      <c r="RO796" s="174" t="s">
        <v>57</v>
      </c>
      <c r="RP796" s="174" t="s">
        <v>58</v>
      </c>
      <c r="RQ796" s="174" t="s">
        <v>59</v>
      </c>
      <c r="RR796" s="228"/>
      <c r="RS796" s="2"/>
      <c r="RW796" s="174" t="s">
        <v>56</v>
      </c>
      <c r="RX796" s="174" t="s">
        <v>57</v>
      </c>
      <c r="RY796" s="174" t="s">
        <v>58</v>
      </c>
      <c r="RZ796" s="174" t="s">
        <v>59</v>
      </c>
      <c r="SA796" s="41"/>
      <c r="SB796" s="2"/>
      <c r="SF796" s="174" t="s">
        <v>56</v>
      </c>
      <c r="SG796" s="174" t="s">
        <v>57</v>
      </c>
      <c r="SH796" s="174" t="s">
        <v>58</v>
      </c>
      <c r="SI796" s="174" t="s">
        <v>59</v>
      </c>
      <c r="SJ796" s="41"/>
      <c r="SK796" s="2"/>
      <c r="SO796" s="174" t="s">
        <v>56</v>
      </c>
      <c r="SP796" s="174" t="s">
        <v>57</v>
      </c>
      <c r="SQ796" s="174" t="s">
        <v>58</v>
      </c>
      <c r="SR796" s="174" t="s">
        <v>59</v>
      </c>
      <c r="SS796" s="41"/>
      <c r="ST796" s="2"/>
      <c r="SX796" s="174" t="s">
        <v>56</v>
      </c>
      <c r="SY796" s="174" t="s">
        <v>57</v>
      </c>
      <c r="SZ796" s="174" t="s">
        <v>58</v>
      </c>
      <c r="TA796" s="174" t="s">
        <v>59</v>
      </c>
      <c r="TB796" s="41"/>
      <c r="TC796" s="2"/>
      <c r="TG796" s="174" t="s">
        <v>56</v>
      </c>
      <c r="TH796" s="174" t="s">
        <v>57</v>
      </c>
      <c r="TI796" s="174" t="s">
        <v>58</v>
      </c>
      <c r="TJ796" s="174" t="s">
        <v>59</v>
      </c>
      <c r="TK796" s="41"/>
      <c r="TL796" s="2"/>
      <c r="TP796" s="174" t="s">
        <v>56</v>
      </c>
      <c r="TQ796" s="174" t="s">
        <v>57</v>
      </c>
      <c r="TR796" s="174" t="s">
        <v>58</v>
      </c>
      <c r="TS796" s="174" t="s">
        <v>59</v>
      </c>
      <c r="TT796" s="41"/>
      <c r="TU796" s="2"/>
      <c r="TY796" s="174" t="s">
        <v>56</v>
      </c>
      <c r="TZ796" s="174" t="s">
        <v>57</v>
      </c>
      <c r="UA796" s="174" t="s">
        <v>58</v>
      </c>
      <c r="UB796" s="174" t="s">
        <v>59</v>
      </c>
      <c r="UC796" s="41"/>
      <c r="UD796" s="2"/>
      <c r="UH796" s="174" t="s">
        <v>56</v>
      </c>
      <c r="UI796" s="174" t="s">
        <v>57</v>
      </c>
      <c r="UJ796" s="174" t="s">
        <v>58</v>
      </c>
      <c r="UK796" s="174" t="s">
        <v>59</v>
      </c>
      <c r="UL796" s="41"/>
      <c r="UM796" s="2"/>
      <c r="UQ796" s="174" t="s">
        <v>56</v>
      </c>
      <c r="UR796" s="174" t="s">
        <v>57</v>
      </c>
      <c r="US796" s="174" t="s">
        <v>58</v>
      </c>
      <c r="UT796" s="174" t="s">
        <v>59</v>
      </c>
      <c r="UU796" s="41"/>
      <c r="UV796" s="2"/>
      <c r="UZ796" s="174" t="s">
        <v>56</v>
      </c>
      <c r="VA796" s="174" t="s">
        <v>57</v>
      </c>
      <c r="VB796" s="174" t="s">
        <v>58</v>
      </c>
      <c r="VC796" s="174" t="s">
        <v>59</v>
      </c>
      <c r="VD796" s="41"/>
      <c r="VE796" s="2"/>
      <c r="VI796" s="174" t="s">
        <v>56</v>
      </c>
      <c r="VJ796" s="174" t="s">
        <v>57</v>
      </c>
      <c r="VK796" s="174" t="s">
        <v>58</v>
      </c>
      <c r="VL796" s="174" t="s">
        <v>59</v>
      </c>
      <c r="VM796" s="41"/>
      <c r="VN796" s="2"/>
      <c r="VR796" s="174" t="s">
        <v>56</v>
      </c>
      <c r="VS796" s="174" t="s">
        <v>57</v>
      </c>
      <c r="VT796" s="174" t="s">
        <v>58</v>
      </c>
      <c r="VU796" s="174" t="s">
        <v>59</v>
      </c>
      <c r="VV796" s="41"/>
      <c r="VW796" s="2"/>
      <c r="WA796" s="174" t="s">
        <v>56</v>
      </c>
      <c r="WB796" s="174" t="s">
        <v>57</v>
      </c>
      <c r="WC796" s="174" t="s">
        <v>58</v>
      </c>
      <c r="WD796" s="174" t="s">
        <v>59</v>
      </c>
      <c r="WE796" s="41"/>
      <c r="WF796" s="2"/>
      <c r="WJ796" s="174" t="s">
        <v>56</v>
      </c>
      <c r="WK796" s="174" t="s">
        <v>57</v>
      </c>
      <c r="WL796" s="174" t="s">
        <v>58</v>
      </c>
      <c r="WM796" s="174" t="s">
        <v>59</v>
      </c>
      <c r="WN796" s="41"/>
      <c r="WO796" s="2"/>
      <c r="WS796" s="174" t="s">
        <v>56</v>
      </c>
      <c r="WT796" s="174" t="s">
        <v>57</v>
      </c>
      <c r="WU796" s="174" t="s">
        <v>58</v>
      </c>
      <c r="WV796" s="174" t="s">
        <v>59</v>
      </c>
      <c r="WW796" s="41"/>
      <c r="WX796" s="2"/>
      <c r="XB796" s="174" t="s">
        <v>56</v>
      </c>
      <c r="XC796" s="174" t="s">
        <v>57</v>
      </c>
      <c r="XD796" s="174" t="s">
        <v>58</v>
      </c>
      <c r="XE796" s="174" t="s">
        <v>59</v>
      </c>
      <c r="XF796" s="41"/>
      <c r="XG796" s="2"/>
      <c r="XK796" s="174" t="s">
        <v>56</v>
      </c>
      <c r="XL796" s="174" t="s">
        <v>57</v>
      </c>
      <c r="XM796" s="174" t="s">
        <v>58</v>
      </c>
      <c r="XN796" s="174" t="s">
        <v>59</v>
      </c>
      <c r="XO796" s="41"/>
      <c r="XP796" s="2"/>
      <c r="XT796" s="174" t="s">
        <v>56</v>
      </c>
      <c r="XU796" s="174" t="s">
        <v>57</v>
      </c>
      <c r="XV796" s="174" t="s">
        <v>58</v>
      </c>
      <c r="XW796" s="174" t="s">
        <v>59</v>
      </c>
      <c r="XX796" s="41"/>
      <c r="XY796" s="2"/>
      <c r="YC796" s="174" t="s">
        <v>56</v>
      </c>
      <c r="YD796" s="174" t="s">
        <v>57</v>
      </c>
      <c r="YE796" s="174" t="s">
        <v>58</v>
      </c>
      <c r="YF796" s="174" t="s">
        <v>59</v>
      </c>
      <c r="YG796" s="41"/>
      <c r="YH796" s="2"/>
      <c r="YL796" s="174" t="s">
        <v>56</v>
      </c>
      <c r="YM796" s="174" t="s">
        <v>57</v>
      </c>
      <c r="YN796" s="174" t="s">
        <v>58</v>
      </c>
      <c r="YO796" s="174" t="s">
        <v>59</v>
      </c>
      <c r="YP796" s="41"/>
      <c r="YQ796" s="2"/>
      <c r="YU796" s="174" t="s">
        <v>56</v>
      </c>
      <c r="YV796" s="174" t="s">
        <v>57</v>
      </c>
      <c r="YW796" s="174" t="s">
        <v>58</v>
      </c>
      <c r="YX796" s="174" t="s">
        <v>59</v>
      </c>
      <c r="YY796" s="41"/>
      <c r="YZ796" s="2"/>
      <c r="ZD796" s="174" t="s">
        <v>56</v>
      </c>
      <c r="ZE796" s="174" t="s">
        <v>57</v>
      </c>
      <c r="ZF796" s="174" t="s">
        <v>58</v>
      </c>
      <c r="ZG796" s="174" t="s">
        <v>59</v>
      </c>
      <c r="ZH796" s="41"/>
      <c r="ZI796" s="2"/>
      <c r="ZM796" s="174" t="s">
        <v>56</v>
      </c>
      <c r="ZN796" s="174" t="s">
        <v>57</v>
      </c>
      <c r="ZO796" s="174" t="s">
        <v>58</v>
      </c>
      <c r="ZP796" s="174" t="s">
        <v>59</v>
      </c>
      <c r="ZQ796" s="41"/>
      <c r="ZR796" s="2"/>
      <c r="ZV796" s="174" t="s">
        <v>56</v>
      </c>
      <c r="ZW796" s="174" t="s">
        <v>57</v>
      </c>
      <c r="ZX796" s="174" t="s">
        <v>58</v>
      </c>
      <c r="ZY796" s="174" t="s">
        <v>59</v>
      </c>
      <c r="ZZ796" s="41"/>
      <c r="AAA796" s="2"/>
      <c r="AAE796" s="174" t="s">
        <v>56</v>
      </c>
      <c r="AAF796" s="174" t="s">
        <v>57</v>
      </c>
      <c r="AAG796" s="174" t="s">
        <v>58</v>
      </c>
      <c r="AAH796" s="174" t="s">
        <v>59</v>
      </c>
      <c r="AAI796" s="41"/>
      <c r="AAJ796" s="2"/>
      <c r="AAN796" s="174" t="s">
        <v>56</v>
      </c>
      <c r="AAO796" s="174" t="s">
        <v>57</v>
      </c>
      <c r="AAP796" s="174" t="s">
        <v>58</v>
      </c>
      <c r="AAQ796" s="174" t="s">
        <v>59</v>
      </c>
      <c r="AAR796" s="41"/>
      <c r="AAS796" s="2"/>
      <c r="AAW796" s="174" t="s">
        <v>56</v>
      </c>
      <c r="AAX796" s="174" t="s">
        <v>57</v>
      </c>
      <c r="AAY796" s="174" t="s">
        <v>58</v>
      </c>
      <c r="AAZ796" s="174" t="s">
        <v>59</v>
      </c>
      <c r="ABA796" s="41"/>
      <c r="ABB796" s="2"/>
      <c r="ABF796" s="174" t="s">
        <v>56</v>
      </c>
      <c r="ABG796" s="174" t="s">
        <v>57</v>
      </c>
      <c r="ABH796" s="174" t="s">
        <v>58</v>
      </c>
      <c r="ABI796" s="174" t="s">
        <v>59</v>
      </c>
      <c r="ABJ796" s="41"/>
      <c r="ABK796" s="2"/>
      <c r="ABO796" s="174" t="s">
        <v>56</v>
      </c>
      <c r="ABP796" s="174" t="s">
        <v>57</v>
      </c>
      <c r="ABQ796" s="174" t="s">
        <v>58</v>
      </c>
      <c r="ABR796" s="174" t="s">
        <v>59</v>
      </c>
      <c r="ABS796" s="41"/>
      <c r="ABT796" s="2"/>
      <c r="ABX796" s="174" t="s">
        <v>56</v>
      </c>
      <c r="ABY796" s="174" t="s">
        <v>57</v>
      </c>
      <c r="ABZ796" s="174" t="s">
        <v>58</v>
      </c>
      <c r="ACA796" s="174" t="s">
        <v>59</v>
      </c>
      <c r="ACB796" s="41"/>
      <c r="ACC796" s="2"/>
      <c r="ACG796" s="174" t="s">
        <v>56</v>
      </c>
      <c r="ACH796" s="174" t="s">
        <v>57</v>
      </c>
      <c r="ACI796" s="174" t="s">
        <v>58</v>
      </c>
      <c r="ACJ796" s="174" t="s">
        <v>59</v>
      </c>
      <c r="ACK796" s="41"/>
      <c r="ACL796" s="2"/>
      <c r="ACP796" s="174" t="s">
        <v>56</v>
      </c>
      <c r="ACQ796" s="174" t="s">
        <v>57</v>
      </c>
      <c r="ACR796" s="174" t="s">
        <v>58</v>
      </c>
      <c r="ACS796" s="174" t="s">
        <v>59</v>
      </c>
      <c r="ACT796" s="41"/>
      <c r="ACU796" s="2"/>
      <c r="ACY796" s="174" t="s">
        <v>56</v>
      </c>
      <c r="ACZ796" s="174" t="s">
        <v>57</v>
      </c>
      <c r="ADA796" s="174" t="s">
        <v>58</v>
      </c>
      <c r="ADB796" s="174" t="s">
        <v>59</v>
      </c>
      <c r="ADC796" s="41"/>
      <c r="ADD796" s="2"/>
      <c r="ADH796" s="174" t="s">
        <v>56</v>
      </c>
      <c r="ADI796" s="174" t="s">
        <v>57</v>
      </c>
      <c r="ADJ796" s="174" t="s">
        <v>58</v>
      </c>
      <c r="ADK796" s="174" t="s">
        <v>59</v>
      </c>
      <c r="ADL796" s="41"/>
      <c r="ADM796" s="2"/>
      <c r="ADQ796" s="174" t="s">
        <v>56</v>
      </c>
      <c r="ADR796" s="174" t="s">
        <v>57</v>
      </c>
      <c r="ADS796" s="174" t="s">
        <v>58</v>
      </c>
      <c r="ADT796" s="174" t="s">
        <v>59</v>
      </c>
      <c r="ADU796" s="41"/>
      <c r="ADV796" s="2"/>
      <c r="ADZ796" s="174" t="s">
        <v>56</v>
      </c>
      <c r="AEA796" s="174" t="s">
        <v>57</v>
      </c>
      <c r="AEB796" s="174" t="s">
        <v>58</v>
      </c>
      <c r="AEC796" s="174" t="s">
        <v>59</v>
      </c>
      <c r="AED796" s="41"/>
      <c r="AEE796" s="2"/>
      <c r="AEI796" s="174" t="s">
        <v>56</v>
      </c>
      <c r="AEJ796" s="174" t="s">
        <v>57</v>
      </c>
      <c r="AEK796" s="174" t="s">
        <v>58</v>
      </c>
      <c r="AEL796" s="174" t="s">
        <v>59</v>
      </c>
      <c r="AEM796" s="41"/>
      <c r="AEN796" s="2"/>
      <c r="AER796" s="174" t="s">
        <v>56</v>
      </c>
      <c r="AES796" s="174" t="s">
        <v>57</v>
      </c>
      <c r="AET796" s="174" t="s">
        <v>58</v>
      </c>
      <c r="AEU796" s="174" t="s">
        <v>59</v>
      </c>
      <c r="AEV796" s="41"/>
      <c r="AEW796" s="2"/>
      <c r="AFA796" s="174" t="s">
        <v>56</v>
      </c>
      <c r="AFB796" s="174" t="s">
        <v>57</v>
      </c>
      <c r="AFC796" s="174" t="s">
        <v>58</v>
      </c>
      <c r="AFD796" s="174" t="s">
        <v>59</v>
      </c>
      <c r="AFE796" s="41"/>
      <c r="AFF796" s="2"/>
      <c r="AFJ796" s="174" t="s">
        <v>56</v>
      </c>
      <c r="AFK796" s="174" t="s">
        <v>57</v>
      </c>
      <c r="AFL796" s="174" t="s">
        <v>58</v>
      </c>
      <c r="AFM796" s="174" t="s">
        <v>59</v>
      </c>
      <c r="AFN796" s="41"/>
      <c r="AFO796" s="2"/>
      <c r="AFS796" s="174" t="s">
        <v>56</v>
      </c>
      <c r="AFT796" s="174" t="s">
        <v>57</v>
      </c>
      <c r="AFU796" s="174" t="s">
        <v>58</v>
      </c>
      <c r="AFV796" s="174" t="s">
        <v>59</v>
      </c>
      <c r="AFW796" s="41"/>
      <c r="AFX796" s="2"/>
      <c r="AGB796" s="174" t="s">
        <v>56</v>
      </c>
      <c r="AGC796" s="174" t="s">
        <v>57</v>
      </c>
      <c r="AGD796" s="174" t="s">
        <v>58</v>
      </c>
      <c r="AGE796" s="174" t="s">
        <v>59</v>
      </c>
      <c r="AGF796" s="41"/>
      <c r="AGG796" s="2"/>
      <c r="AGK796" s="174" t="s">
        <v>56</v>
      </c>
      <c r="AGL796" s="174" t="s">
        <v>57</v>
      </c>
      <c r="AGM796" s="174" t="s">
        <v>58</v>
      </c>
      <c r="AGN796" s="174" t="s">
        <v>59</v>
      </c>
      <c r="AGO796" s="41"/>
      <c r="AGP796" s="2"/>
      <c r="AGT796" s="174" t="s">
        <v>56</v>
      </c>
      <c r="AGU796" s="174" t="s">
        <v>57</v>
      </c>
      <c r="AGV796" s="174" t="s">
        <v>58</v>
      </c>
      <c r="AGW796" s="174" t="s">
        <v>59</v>
      </c>
      <c r="AGX796" s="41"/>
      <c r="AGY796" s="2"/>
      <c r="AHC796" s="174" t="s">
        <v>56</v>
      </c>
      <c r="AHD796" s="174" t="s">
        <v>57</v>
      </c>
      <c r="AHE796" s="174" t="s">
        <v>58</v>
      </c>
      <c r="AHF796" s="174" t="s">
        <v>59</v>
      </c>
      <c r="AHG796" s="41"/>
      <c r="AHH796" s="2"/>
      <c r="AHL796" s="174" t="s">
        <v>56</v>
      </c>
      <c r="AHM796" s="174" t="s">
        <v>57</v>
      </c>
      <c r="AHN796" s="174" t="s">
        <v>58</v>
      </c>
      <c r="AHO796" s="174" t="s">
        <v>59</v>
      </c>
      <c r="AHP796" s="41"/>
      <c r="AHQ796" s="2"/>
      <c r="AHU796" s="174" t="s">
        <v>56</v>
      </c>
      <c r="AHV796" s="174" t="s">
        <v>57</v>
      </c>
      <c r="AHW796" s="174" t="s">
        <v>58</v>
      </c>
      <c r="AHX796" s="174" t="s">
        <v>59</v>
      </c>
      <c r="AHY796" s="41"/>
      <c r="AHZ796" s="2"/>
      <c r="AID796" s="174" t="s">
        <v>56</v>
      </c>
      <c r="AIE796" s="174" t="s">
        <v>57</v>
      </c>
      <c r="AIF796" s="174" t="s">
        <v>58</v>
      </c>
      <c r="AIG796" s="174" t="s">
        <v>59</v>
      </c>
      <c r="AIH796" s="41"/>
      <c r="AII796" s="2"/>
      <c r="AIM796" s="174" t="s">
        <v>56</v>
      </c>
      <c r="AIN796" s="174" t="s">
        <v>57</v>
      </c>
      <c r="AIO796" s="174" t="s">
        <v>58</v>
      </c>
      <c r="AIP796" s="174" t="s">
        <v>59</v>
      </c>
      <c r="AIQ796" s="41"/>
      <c r="AIR796" s="2"/>
      <c r="AIV796" s="174" t="s">
        <v>56</v>
      </c>
      <c r="AIW796" s="174" t="s">
        <v>57</v>
      </c>
      <c r="AIX796" s="174" t="s">
        <v>58</v>
      </c>
      <c r="AIY796" s="174" t="s">
        <v>59</v>
      </c>
      <c r="AIZ796" s="41"/>
      <c r="AJA796" s="2"/>
      <c r="AJE796" s="174" t="s">
        <v>56</v>
      </c>
      <c r="AJF796" s="174" t="s">
        <v>57</v>
      </c>
      <c r="AJG796" s="174" t="s">
        <v>58</v>
      </c>
      <c r="AJH796" s="174" t="s">
        <v>59</v>
      </c>
      <c r="AJI796" s="41"/>
      <c r="AJJ796" s="2"/>
      <c r="AJN796" s="174" t="s">
        <v>56</v>
      </c>
      <c r="AJO796" s="174" t="s">
        <v>57</v>
      </c>
      <c r="AJP796" s="174" t="s">
        <v>58</v>
      </c>
      <c r="AJQ796" s="174" t="s">
        <v>59</v>
      </c>
      <c r="AJR796" s="41"/>
      <c r="AJS796" s="2"/>
      <c r="AJW796" s="174" t="s">
        <v>56</v>
      </c>
      <c r="AJX796" s="174" t="s">
        <v>57</v>
      </c>
      <c r="AJY796" s="174" t="s">
        <v>58</v>
      </c>
      <c r="AJZ796" s="174" t="s">
        <v>59</v>
      </c>
      <c r="AKA796" s="41"/>
      <c r="AKB796" s="2"/>
      <c r="AKF796" s="174" t="s">
        <v>56</v>
      </c>
      <c r="AKG796" s="174" t="s">
        <v>57</v>
      </c>
      <c r="AKH796" s="174" t="s">
        <v>58</v>
      </c>
      <c r="AKI796" s="174" t="s">
        <v>59</v>
      </c>
      <c r="AKJ796" s="41"/>
      <c r="AKK796" s="2"/>
      <c r="AKO796" s="174" t="s">
        <v>56</v>
      </c>
      <c r="AKP796" s="174" t="s">
        <v>57</v>
      </c>
      <c r="AKQ796" s="174" t="s">
        <v>58</v>
      </c>
      <c r="AKR796" s="174" t="s">
        <v>59</v>
      </c>
      <c r="AKS796" s="41"/>
      <c r="AKT796" s="2"/>
      <c r="AKX796" s="174" t="s">
        <v>56</v>
      </c>
      <c r="AKY796" s="174" t="s">
        <v>57</v>
      </c>
      <c r="AKZ796" s="174" t="s">
        <v>58</v>
      </c>
      <c r="ALA796" s="174" t="s">
        <v>59</v>
      </c>
      <c r="ALB796" s="41"/>
      <c r="ALC796" s="2"/>
      <c r="ALG796" s="174" t="s">
        <v>56</v>
      </c>
      <c r="ALH796" s="174" t="s">
        <v>57</v>
      </c>
      <c r="ALI796" s="174" t="s">
        <v>58</v>
      </c>
      <c r="ALJ796" s="174" t="s">
        <v>59</v>
      </c>
      <c r="ALK796" s="41"/>
      <c r="ALL796" s="2"/>
      <c r="ALP796" s="174" t="s">
        <v>56</v>
      </c>
      <c r="ALQ796" s="174" t="s">
        <v>57</v>
      </c>
      <c r="ALR796" s="174" t="s">
        <v>58</v>
      </c>
      <c r="ALS796" s="174" t="s">
        <v>59</v>
      </c>
      <c r="ALT796" s="41"/>
      <c r="ALU796" s="2"/>
      <c r="ALY796" s="174" t="s">
        <v>56</v>
      </c>
      <c r="ALZ796" s="174" t="s">
        <v>57</v>
      </c>
      <c r="AMA796" s="174" t="s">
        <v>58</v>
      </c>
      <c r="AMB796" s="174" t="s">
        <v>59</v>
      </c>
      <c r="AMC796" s="41"/>
      <c r="AMD796" s="2"/>
      <c r="AMH796" s="174" t="s">
        <v>56</v>
      </c>
      <c r="AMI796" s="174" t="s">
        <v>57</v>
      </c>
      <c r="AMJ796" s="174" t="s">
        <v>58</v>
      </c>
      <c r="AMK796" s="174" t="s">
        <v>59</v>
      </c>
      <c r="AML796" s="41"/>
      <c r="AMM796" s="2"/>
      <c r="AMQ796" s="174" t="s">
        <v>56</v>
      </c>
      <c r="AMR796" s="174" t="s">
        <v>57</v>
      </c>
      <c r="AMS796" s="174" t="s">
        <v>58</v>
      </c>
      <c r="AMT796" s="174" t="s">
        <v>59</v>
      </c>
      <c r="AMU796" s="41"/>
      <c r="AMV796" s="2"/>
      <c r="AMZ796" s="174" t="s">
        <v>56</v>
      </c>
      <c r="ANA796" s="174" t="s">
        <v>57</v>
      </c>
      <c r="ANB796" s="174" t="s">
        <v>58</v>
      </c>
      <c r="ANC796" s="174" t="s">
        <v>59</v>
      </c>
      <c r="AND796" s="41"/>
      <c r="ANE796" s="2"/>
      <c r="ANI796" s="174" t="s">
        <v>56</v>
      </c>
      <c r="ANJ796" s="174" t="s">
        <v>57</v>
      </c>
      <c r="ANK796" s="174" t="s">
        <v>58</v>
      </c>
      <c r="ANL796" s="174" t="s">
        <v>59</v>
      </c>
      <c r="ANM796" s="41"/>
      <c r="ANN796" s="2"/>
      <c r="ANR796" s="174" t="s">
        <v>56</v>
      </c>
      <c r="ANS796" s="174" t="s">
        <v>57</v>
      </c>
      <c r="ANT796" s="174" t="s">
        <v>58</v>
      </c>
      <c r="ANU796" s="174" t="s">
        <v>59</v>
      </c>
      <c r="ANV796" s="41"/>
      <c r="ANW796" s="2"/>
      <c r="AOA796" s="174" t="s">
        <v>56</v>
      </c>
      <c r="AOB796" s="174" t="s">
        <v>57</v>
      </c>
      <c r="AOC796" s="174" t="s">
        <v>58</v>
      </c>
      <c r="AOD796" s="174" t="s">
        <v>59</v>
      </c>
      <c r="AOE796" s="41"/>
      <c r="AOF796" s="2"/>
      <c r="AOJ796" s="174" t="s">
        <v>56</v>
      </c>
      <c r="AOK796" s="174" t="s">
        <v>57</v>
      </c>
      <c r="AOL796" s="174" t="s">
        <v>58</v>
      </c>
      <c r="AOM796" s="174" t="s">
        <v>59</v>
      </c>
      <c r="AON796" s="41"/>
      <c r="AOO796" s="2"/>
      <c r="AOS796" s="174" t="s">
        <v>56</v>
      </c>
      <c r="AOT796" s="174" t="s">
        <v>57</v>
      </c>
      <c r="AOU796" s="174" t="s">
        <v>58</v>
      </c>
      <c r="AOV796" s="174" t="s">
        <v>59</v>
      </c>
      <c r="AOW796" s="41"/>
      <c r="AOX796" s="2"/>
      <c r="APB796" s="174" t="s">
        <v>56</v>
      </c>
      <c r="APC796" s="174" t="s">
        <v>57</v>
      </c>
      <c r="APD796" s="174" t="s">
        <v>58</v>
      </c>
      <c r="APE796" s="174" t="s">
        <v>59</v>
      </c>
      <c r="APF796" s="41"/>
      <c r="APG796" s="2"/>
      <c r="APK796" s="174" t="s">
        <v>56</v>
      </c>
      <c r="APL796" s="174" t="s">
        <v>57</v>
      </c>
      <c r="APM796" s="174" t="s">
        <v>58</v>
      </c>
      <c r="APN796" s="174" t="s">
        <v>59</v>
      </c>
      <c r="APO796" s="41"/>
      <c r="APP796" s="2"/>
      <c r="APT796" s="174" t="s">
        <v>56</v>
      </c>
      <c r="APU796" s="174" t="s">
        <v>57</v>
      </c>
      <c r="APV796" s="174" t="s">
        <v>58</v>
      </c>
      <c r="APW796" s="174" t="s">
        <v>59</v>
      </c>
      <c r="APX796" s="41"/>
      <c r="APY796" s="2"/>
      <c r="AQC796" s="174" t="s">
        <v>56</v>
      </c>
      <c r="AQD796" s="174" t="s">
        <v>57</v>
      </c>
      <c r="AQE796" s="174" t="s">
        <v>58</v>
      </c>
      <c r="AQF796" s="174" t="s">
        <v>59</v>
      </c>
      <c r="AQG796" s="41"/>
      <c r="AQL796" s="174" t="s">
        <v>56</v>
      </c>
      <c r="AQM796" s="174" t="s">
        <v>57</v>
      </c>
      <c r="AQN796" s="174" t="s">
        <v>58</v>
      </c>
      <c r="AQO796" s="174" t="s">
        <v>59</v>
      </c>
      <c r="AQP796" s="41"/>
      <c r="AQU796" s="174" t="s">
        <v>56</v>
      </c>
      <c r="AQV796" s="174" t="s">
        <v>57</v>
      </c>
      <c r="AQW796" s="174" t="s">
        <v>58</v>
      </c>
      <c r="AQX796" s="174" t="s">
        <v>59</v>
      </c>
      <c r="AQY796" s="41"/>
      <c r="ARD796" s="174" t="s">
        <v>56</v>
      </c>
      <c r="ARE796" s="174" t="s">
        <v>57</v>
      </c>
      <c r="ARF796" s="174" t="s">
        <v>58</v>
      </c>
      <c r="ARG796" s="174" t="s">
        <v>59</v>
      </c>
      <c r="ARH796" s="41"/>
      <c r="ARM796" s="174" t="s">
        <v>56</v>
      </c>
      <c r="ARN796" s="174" t="s">
        <v>57</v>
      </c>
      <c r="ARO796" s="174" t="s">
        <v>58</v>
      </c>
      <c r="ARP796" s="174" t="s">
        <v>59</v>
      </c>
      <c r="ARQ796" s="41"/>
      <c r="ARV796" s="174" t="s">
        <v>56</v>
      </c>
      <c r="ARW796" s="174" t="s">
        <v>57</v>
      </c>
      <c r="ARX796" s="174" t="s">
        <v>58</v>
      </c>
      <c r="ARY796" s="174" t="s">
        <v>59</v>
      </c>
      <c r="ARZ796" s="41"/>
      <c r="ASE796" s="174" t="s">
        <v>56</v>
      </c>
      <c r="ASF796" s="174" t="s">
        <v>57</v>
      </c>
      <c r="ASG796" s="174" t="s">
        <v>58</v>
      </c>
      <c r="ASH796" s="174" t="s">
        <v>59</v>
      </c>
      <c r="ASI796" s="41"/>
      <c r="ASN796" s="174" t="s">
        <v>56</v>
      </c>
      <c r="ASO796" s="174" t="s">
        <v>57</v>
      </c>
      <c r="ASP796" s="174" t="s">
        <v>58</v>
      </c>
      <c r="ASQ796" s="174" t="s">
        <v>59</v>
      </c>
      <c r="ASR796" s="41"/>
      <c r="ASW796" s="174" t="s">
        <v>56</v>
      </c>
      <c r="ASX796" s="174" t="s">
        <v>57</v>
      </c>
      <c r="ASY796" s="174" t="s">
        <v>58</v>
      </c>
      <c r="ASZ796" s="174" t="s">
        <v>59</v>
      </c>
      <c r="ATA796" s="41"/>
      <c r="ATF796" s="174" t="s">
        <v>56</v>
      </c>
      <c r="ATG796" s="174" t="s">
        <v>57</v>
      </c>
      <c r="ATH796" s="174" t="s">
        <v>58</v>
      </c>
      <c r="ATI796" s="174" t="s">
        <v>59</v>
      </c>
      <c r="ATJ796" s="41"/>
      <c r="ATO796" s="174" t="s">
        <v>56</v>
      </c>
      <c r="ATP796" s="174" t="s">
        <v>57</v>
      </c>
      <c r="ATQ796" s="174" t="s">
        <v>58</v>
      </c>
      <c r="ATR796" s="174" t="s">
        <v>59</v>
      </c>
      <c r="ATS796" s="41"/>
      <c r="ATX796" s="174" t="s">
        <v>56</v>
      </c>
      <c r="ATY796" s="174" t="s">
        <v>57</v>
      </c>
      <c r="ATZ796" s="174" t="s">
        <v>58</v>
      </c>
      <c r="AUA796" s="174" t="s">
        <v>59</v>
      </c>
      <c r="AUB796" s="41"/>
      <c r="AUG796" s="174" t="s">
        <v>56</v>
      </c>
      <c r="AUH796" s="174" t="s">
        <v>57</v>
      </c>
      <c r="AUI796" s="174" t="s">
        <v>58</v>
      </c>
      <c r="AUJ796" s="174" t="s">
        <v>59</v>
      </c>
      <c r="AUK796" s="41"/>
      <c r="AUP796" s="174" t="s">
        <v>56</v>
      </c>
      <c r="AUQ796" s="174" t="s">
        <v>57</v>
      </c>
      <c r="AUR796" s="174" t="s">
        <v>58</v>
      </c>
      <c r="AUS796" s="174" t="s">
        <v>59</v>
      </c>
      <c r="AUT796" s="41"/>
      <c r="AUY796" s="174" t="s">
        <v>56</v>
      </c>
      <c r="AUZ796" s="174" t="s">
        <v>57</v>
      </c>
      <c r="AVA796" s="174" t="s">
        <v>58</v>
      </c>
      <c r="AVB796" s="174" t="s">
        <v>59</v>
      </c>
      <c r="AVC796" s="41"/>
      <c r="AVH796" s="174" t="s">
        <v>56</v>
      </c>
      <c r="AVI796" s="174" t="s">
        <v>57</v>
      </c>
      <c r="AVJ796" s="174" t="s">
        <v>58</v>
      </c>
      <c r="AVK796" s="174" t="s">
        <v>59</v>
      </c>
      <c r="AVL796" s="41"/>
      <c r="AVQ796" s="174" t="s">
        <v>56</v>
      </c>
      <c r="AVR796" s="174" t="s">
        <v>57</v>
      </c>
      <c r="AVS796" s="174" t="s">
        <v>58</v>
      </c>
      <c r="AVT796" s="174" t="s">
        <v>59</v>
      </c>
      <c r="AVU796" s="41"/>
      <c r="AVZ796" s="174" t="s">
        <v>56</v>
      </c>
      <c r="AWA796" s="174" t="s">
        <v>57</v>
      </c>
      <c r="AWB796" s="174" t="s">
        <v>58</v>
      </c>
      <c r="AWC796" s="174" t="s">
        <v>59</v>
      </c>
      <c r="AWD796" s="41"/>
      <c r="AWI796" s="174" t="s">
        <v>56</v>
      </c>
      <c r="AWJ796" s="174" t="s">
        <v>57</v>
      </c>
      <c r="AWK796" s="174" t="s">
        <v>58</v>
      </c>
      <c r="AWL796" s="174" t="s">
        <v>59</v>
      </c>
      <c r="AWM796" s="41"/>
      <c r="AWR796" s="174" t="s">
        <v>56</v>
      </c>
      <c r="AWS796" s="174" t="s">
        <v>57</v>
      </c>
      <c r="AWT796" s="174" t="s">
        <v>58</v>
      </c>
      <c r="AWU796" s="174" t="s">
        <v>59</v>
      </c>
      <c r="AWV796" s="41"/>
      <c r="AXA796" s="174" t="s">
        <v>56</v>
      </c>
      <c r="AXB796" s="174" t="s">
        <v>57</v>
      </c>
      <c r="AXC796" s="174" t="s">
        <v>58</v>
      </c>
      <c r="AXD796" s="174" t="s">
        <v>59</v>
      </c>
      <c r="AXE796" s="41"/>
      <c r="AXJ796" s="174" t="s">
        <v>56</v>
      </c>
      <c r="AXK796" s="174" t="s">
        <v>57</v>
      </c>
      <c r="AXL796" s="174" t="s">
        <v>58</v>
      </c>
      <c r="AXM796" s="174" t="s">
        <v>59</v>
      </c>
      <c r="AXN796" s="41"/>
      <c r="AXS796" s="174" t="s">
        <v>56</v>
      </c>
      <c r="AXT796" s="174" t="s">
        <v>57</v>
      </c>
      <c r="AXU796" s="174" t="s">
        <v>58</v>
      </c>
      <c r="AXV796" s="174" t="s">
        <v>59</v>
      </c>
      <c r="AXW796" s="41"/>
      <c r="AYB796" s="174" t="s">
        <v>56</v>
      </c>
      <c r="AYC796" s="174" t="s">
        <v>57</v>
      </c>
      <c r="AYD796" s="174" t="s">
        <v>58</v>
      </c>
      <c r="AYE796" s="174" t="s">
        <v>59</v>
      </c>
      <c r="AYF796" s="41"/>
      <c r="AYK796" s="174" t="s">
        <v>56</v>
      </c>
      <c r="AYL796" s="174" t="s">
        <v>57</v>
      </c>
      <c r="AYM796" s="174" t="s">
        <v>58</v>
      </c>
      <c r="AYN796" s="174" t="s">
        <v>59</v>
      </c>
      <c r="AYO796" s="41"/>
      <c r="AYT796" s="174" t="s">
        <v>56</v>
      </c>
      <c r="AYU796" s="174" t="s">
        <v>57</v>
      </c>
      <c r="AYV796" s="174" t="s">
        <v>58</v>
      </c>
      <c r="AYW796" s="174" t="s">
        <v>59</v>
      </c>
      <c r="AYX796" s="41"/>
      <c r="AZC796" s="174" t="s">
        <v>56</v>
      </c>
      <c r="AZD796" s="174" t="s">
        <v>57</v>
      </c>
      <c r="AZE796" s="174" t="s">
        <v>58</v>
      </c>
      <c r="AZF796" s="174" t="s">
        <v>59</v>
      </c>
      <c r="AZG796" s="41"/>
      <c r="AZL796" s="174" t="s">
        <v>56</v>
      </c>
      <c r="AZM796" s="174" t="s">
        <v>57</v>
      </c>
      <c r="AZN796" s="174" t="s">
        <v>58</v>
      </c>
      <c r="AZO796" s="174" t="s">
        <v>59</v>
      </c>
      <c r="AZP796" s="41"/>
      <c r="AZU796" s="174" t="s">
        <v>56</v>
      </c>
      <c r="AZV796" s="174" t="s">
        <v>57</v>
      </c>
      <c r="AZW796" s="174" t="s">
        <v>58</v>
      </c>
      <c r="AZX796" s="174" t="s">
        <v>59</v>
      </c>
      <c r="AZY796" s="41"/>
      <c r="BAD796" s="174" t="s">
        <v>56</v>
      </c>
      <c r="BAE796" s="174" t="s">
        <v>57</v>
      </c>
      <c r="BAF796" s="174" t="s">
        <v>58</v>
      </c>
      <c r="BAG796" s="174" t="s">
        <v>59</v>
      </c>
      <c r="BAH796" s="41"/>
      <c r="BAM796" s="174" t="s">
        <v>56</v>
      </c>
      <c r="BAN796" s="174" t="s">
        <v>57</v>
      </c>
      <c r="BAO796" s="174" t="s">
        <v>58</v>
      </c>
      <c r="BAP796" s="174" t="s">
        <v>59</v>
      </c>
      <c r="BAQ796" s="41"/>
      <c r="BAV796" s="174" t="s">
        <v>56</v>
      </c>
      <c r="BAW796" s="174" t="s">
        <v>57</v>
      </c>
      <c r="BAX796" s="174" t="s">
        <v>58</v>
      </c>
      <c r="BAY796" s="174" t="s">
        <v>59</v>
      </c>
      <c r="BAZ796" s="41"/>
      <c r="BBE796" s="174" t="s">
        <v>56</v>
      </c>
      <c r="BBF796" s="174" t="s">
        <v>57</v>
      </c>
      <c r="BBG796" s="174" t="s">
        <v>58</v>
      </c>
      <c r="BBH796" s="174" t="s">
        <v>59</v>
      </c>
      <c r="BBI796" s="41"/>
      <c r="BBN796" s="174" t="s">
        <v>56</v>
      </c>
      <c r="BBO796" s="174" t="s">
        <v>57</v>
      </c>
      <c r="BBP796" s="174" t="s">
        <v>58</v>
      </c>
      <c r="BBQ796" s="174" t="s">
        <v>59</v>
      </c>
      <c r="BBR796" s="41"/>
      <c r="BBW796" s="174" t="s">
        <v>56</v>
      </c>
      <c r="BBX796" s="174" t="s">
        <v>57</v>
      </c>
      <c r="BBY796" s="174" t="s">
        <v>58</v>
      </c>
      <c r="BBZ796" s="174" t="s">
        <v>59</v>
      </c>
      <c r="BCA796" s="41"/>
      <c r="BCF796" s="174" t="s">
        <v>56</v>
      </c>
      <c r="BCG796" s="174" t="s">
        <v>57</v>
      </c>
      <c r="BCH796" s="174" t="s">
        <v>58</v>
      </c>
      <c r="BCI796" s="174" t="s">
        <v>59</v>
      </c>
      <c r="BCJ796" s="41"/>
      <c r="BCO796" s="174" t="s">
        <v>56</v>
      </c>
      <c r="BCP796" s="174" t="s">
        <v>57</v>
      </c>
      <c r="BCQ796" s="174" t="s">
        <v>58</v>
      </c>
      <c r="BCR796" s="174" t="s">
        <v>59</v>
      </c>
      <c r="BCS796" s="41"/>
      <c r="BCX796" s="174" t="s">
        <v>56</v>
      </c>
      <c r="BCY796" s="174" t="s">
        <v>57</v>
      </c>
      <c r="BCZ796" s="174" t="s">
        <v>58</v>
      </c>
      <c r="BDA796" s="174" t="s">
        <v>59</v>
      </c>
      <c r="BDB796" s="41"/>
      <c r="BDG796" s="174" t="s">
        <v>56</v>
      </c>
      <c r="BDH796" s="174" t="s">
        <v>57</v>
      </c>
      <c r="BDI796" s="174" t="s">
        <v>58</v>
      </c>
      <c r="BDJ796" s="174" t="s">
        <v>59</v>
      </c>
      <c r="BDK796" s="41"/>
      <c r="BDP796" s="174" t="s">
        <v>56</v>
      </c>
      <c r="BDQ796" s="174" t="s">
        <v>57</v>
      </c>
      <c r="BDR796" s="174" t="s">
        <v>58</v>
      </c>
      <c r="BDS796" s="174" t="s">
        <v>59</v>
      </c>
      <c r="BDT796" s="41"/>
      <c r="BDY796" s="174" t="s">
        <v>56</v>
      </c>
      <c r="BDZ796" s="174" t="s">
        <v>57</v>
      </c>
      <c r="BEA796" s="174" t="s">
        <v>58</v>
      </c>
      <c r="BEB796" s="174" t="s">
        <v>59</v>
      </c>
      <c r="BEC796" s="41"/>
      <c r="BEH796" s="174" t="s">
        <v>56</v>
      </c>
      <c r="BEI796" s="174" t="s">
        <v>57</v>
      </c>
      <c r="BEJ796" s="174" t="s">
        <v>58</v>
      </c>
      <c r="BEK796" s="174" t="s">
        <v>59</v>
      </c>
      <c r="BEL796" s="41"/>
      <c r="BEQ796" s="174" t="s">
        <v>56</v>
      </c>
      <c r="BER796" s="174" t="s">
        <v>57</v>
      </c>
      <c r="BES796" s="174" t="s">
        <v>58</v>
      </c>
      <c r="BET796" s="174" t="s">
        <v>59</v>
      </c>
      <c r="BEU796" s="41"/>
      <c r="BEZ796" s="174" t="s">
        <v>56</v>
      </c>
      <c r="BFA796" s="174" t="s">
        <v>57</v>
      </c>
      <c r="BFB796" s="174" t="s">
        <v>58</v>
      </c>
      <c r="BFC796" s="174" t="s">
        <v>59</v>
      </c>
      <c r="BFD796" s="41"/>
      <c r="BFI796" s="174" t="s">
        <v>56</v>
      </c>
      <c r="BFJ796" s="174" t="s">
        <v>57</v>
      </c>
      <c r="BFK796" s="174" t="s">
        <v>58</v>
      </c>
      <c r="BFL796" s="174" t="s">
        <v>59</v>
      </c>
      <c r="BFM796" s="41"/>
      <c r="BFR796" s="174" t="s">
        <v>56</v>
      </c>
      <c r="BFS796" s="174" t="s">
        <v>57</v>
      </c>
      <c r="BFT796" s="174" t="s">
        <v>58</v>
      </c>
      <c r="BFU796" s="174" t="s">
        <v>59</v>
      </c>
      <c r="BFV796" s="41"/>
      <c r="BGA796" s="174" t="s">
        <v>56</v>
      </c>
      <c r="BGB796" s="174" t="s">
        <v>57</v>
      </c>
      <c r="BGC796" s="174" t="s">
        <v>58</v>
      </c>
      <c r="BGD796" s="174" t="s">
        <v>59</v>
      </c>
      <c r="BGE796" s="41"/>
      <c r="BGJ796" s="174" t="s">
        <v>56</v>
      </c>
      <c r="BGK796" s="174" t="s">
        <v>57</v>
      </c>
      <c r="BGL796" s="174" t="s">
        <v>58</v>
      </c>
      <c r="BGM796" s="174" t="s">
        <v>59</v>
      </c>
      <c r="BGN796" s="41"/>
      <c r="BGS796" s="174" t="s">
        <v>56</v>
      </c>
      <c r="BGT796" s="174" t="s">
        <v>57</v>
      </c>
      <c r="BGU796" s="174" t="s">
        <v>58</v>
      </c>
      <c r="BGV796" s="174" t="s">
        <v>59</v>
      </c>
      <c r="BGW796" s="41"/>
      <c r="BHB796" s="174" t="s">
        <v>56</v>
      </c>
      <c r="BHC796" s="174" t="s">
        <v>57</v>
      </c>
      <c r="BHD796" s="174" t="s">
        <v>58</v>
      </c>
      <c r="BHE796" s="174" t="s">
        <v>59</v>
      </c>
    </row>
    <row r="797" spans="1:1565" s="14" customFormat="1" ht="15">
      <c r="A797" s="175" t="s">
        <v>60</v>
      </c>
      <c r="B797" s="343" t="s">
        <v>532</v>
      </c>
      <c r="D797" s="243">
        <f>IF(C797="Kopman",1.1,1)</f>
        <v>1</v>
      </c>
      <c r="E797" s="176">
        <f>VLOOKUP(B797,$A$879:$F$2731,6,FALSE)</f>
        <v>2530</v>
      </c>
      <c r="F797" s="175" t="s">
        <v>61</v>
      </c>
      <c r="G797" s="10">
        <f>E797*1.5*D797</f>
        <v>3795</v>
      </c>
      <c r="H797" s="10"/>
      <c r="I797" s="229"/>
      <c r="J797" s="175" t="s">
        <v>60</v>
      </c>
      <c r="K797" s="341" t="s">
        <v>532</v>
      </c>
      <c r="M797" s="243">
        <f>IF(L797="Kopman",1.1,1)</f>
        <v>1</v>
      </c>
      <c r="N797" s="176">
        <f>VLOOKUP(K797,$A$879:$F$2731,6,FALSE)</f>
        <v>2530</v>
      </c>
      <c r="O797" s="175" t="s">
        <v>61</v>
      </c>
      <c r="P797" s="10">
        <f>N797*1.5*M797</f>
        <v>3795</v>
      </c>
      <c r="Q797" s="10"/>
      <c r="R797" s="229"/>
      <c r="S797" s="175" t="s">
        <v>60</v>
      </c>
      <c r="T797" s="341" t="s">
        <v>532</v>
      </c>
      <c r="V797" s="243">
        <f>IF(U797="Kopman",1.1,1)</f>
        <v>1</v>
      </c>
      <c r="W797" s="176">
        <f>VLOOKUP(T797,$A$879:$F$2731,6,FALSE)</f>
        <v>2530</v>
      </c>
      <c r="X797" s="175" t="s">
        <v>61</v>
      </c>
      <c r="Y797" s="10">
        <f>W797*1.5*V797</f>
        <v>3795</v>
      </c>
      <c r="Z797" s="10"/>
      <c r="AA797" s="229"/>
      <c r="AB797" s="175" t="s">
        <v>60</v>
      </c>
      <c r="AC797" s="341" t="s">
        <v>532</v>
      </c>
      <c r="AE797" s="243">
        <f>IF(AD797="Kopman",1.1,1)</f>
        <v>1</v>
      </c>
      <c r="AF797" s="176">
        <f>VLOOKUP(AC797,$A$879:$F$2731,6,FALSE)</f>
        <v>2530</v>
      </c>
      <c r="AG797" s="175" t="s">
        <v>61</v>
      </c>
      <c r="AH797" s="10">
        <f>AF797*1.5*AE797</f>
        <v>3795</v>
      </c>
      <c r="AI797" s="10"/>
      <c r="AJ797" s="229"/>
      <c r="AK797" s="175" t="s">
        <v>60</v>
      </c>
      <c r="AL797" s="341" t="s">
        <v>532</v>
      </c>
      <c r="AN797" s="243">
        <f>IF(AM797="Kopman",1.1,1)</f>
        <v>1</v>
      </c>
      <c r="AO797" s="176">
        <f>VLOOKUP(AL797,$A$879:$F$2731,6,FALSE)</f>
        <v>2530</v>
      </c>
      <c r="AP797" s="175" t="s">
        <v>61</v>
      </c>
      <c r="AQ797" s="10">
        <f>AO797*1.5*AN797</f>
        <v>3795</v>
      </c>
      <c r="AR797" s="10"/>
      <c r="AS797" s="229"/>
      <c r="AT797" s="175" t="s">
        <v>60</v>
      </c>
      <c r="AU797" s="341" t="s">
        <v>532</v>
      </c>
      <c r="AW797" s="243">
        <f>IF(AV797="Kopman",1.1,1)</f>
        <v>1</v>
      </c>
      <c r="AX797" s="176">
        <f>VLOOKUP(AU797,$A$879:$F$2731,6,FALSE)</f>
        <v>2530</v>
      </c>
      <c r="AY797" s="175" t="s">
        <v>61</v>
      </c>
      <c r="AZ797" s="10">
        <f>AX797*1.5*AW797</f>
        <v>3795</v>
      </c>
      <c r="BA797" s="10"/>
      <c r="BB797" s="229"/>
      <c r="BC797" s="175" t="s">
        <v>60</v>
      </c>
      <c r="BD797" s="341" t="s">
        <v>532</v>
      </c>
      <c r="BF797" s="243">
        <f>IF(BE797="Kopman",1.1,1)</f>
        <v>1</v>
      </c>
      <c r="BG797" s="176">
        <f>VLOOKUP(BD797,$A$879:$F$2731,6,FALSE)</f>
        <v>2530</v>
      </c>
      <c r="BH797" s="175" t="s">
        <v>61</v>
      </c>
      <c r="BI797" s="10">
        <f>BG797*1.5*BF797</f>
        <v>3795</v>
      </c>
      <c r="BJ797" s="10"/>
      <c r="BK797" s="229"/>
      <c r="BL797" s="175" t="s">
        <v>60</v>
      </c>
      <c r="BM797" s="341" t="s">
        <v>532</v>
      </c>
      <c r="BO797" s="243">
        <f>IF(BN797="Kopman",1.1,1)</f>
        <v>1</v>
      </c>
      <c r="BP797" s="176">
        <f>VLOOKUP(BM797,$A$879:$F$2731,6,FALSE)</f>
        <v>2530</v>
      </c>
      <c r="BQ797" s="175" t="s">
        <v>61</v>
      </c>
      <c r="BR797" s="10">
        <f>BP797*1.5*BO797</f>
        <v>3795</v>
      </c>
      <c r="BS797" s="10"/>
      <c r="BT797" s="229"/>
      <c r="BU797" s="175" t="s">
        <v>60</v>
      </c>
      <c r="BV797" s="341" t="s">
        <v>532</v>
      </c>
      <c r="BX797" s="243">
        <f>IF(BW797="Kopman",1.1,1)</f>
        <v>1</v>
      </c>
      <c r="BY797" s="176">
        <f>VLOOKUP(BV797,$A$879:$F$2731,6,FALSE)</f>
        <v>2530</v>
      </c>
      <c r="BZ797" s="175" t="s">
        <v>61</v>
      </c>
      <c r="CA797" s="10">
        <f>BY797*1.5*BX797</f>
        <v>3795</v>
      </c>
      <c r="CB797" s="10"/>
      <c r="CC797" s="229"/>
      <c r="CD797" s="175" t="s">
        <v>60</v>
      </c>
      <c r="CE797" s="341" t="s">
        <v>532</v>
      </c>
      <c r="CG797" s="243">
        <f>IF(CF797="Kopman",1.1,1)</f>
        <v>1</v>
      </c>
      <c r="CH797" s="176">
        <f>VLOOKUP(CE797,$A$879:$F$2731,6,FALSE)</f>
        <v>2530</v>
      </c>
      <c r="CI797" s="175" t="s">
        <v>61</v>
      </c>
      <c r="CJ797" s="10">
        <f>CH797*1.5*CG797</f>
        <v>3795</v>
      </c>
      <c r="CK797" s="10"/>
      <c r="CL797" s="229"/>
      <c r="CM797" s="175" t="s">
        <v>60</v>
      </c>
      <c r="CN797" s="341" t="s">
        <v>532</v>
      </c>
      <c r="CP797" s="243">
        <f>IF(CO797="Kopman",1.1,1)</f>
        <v>1</v>
      </c>
      <c r="CQ797" s="176">
        <f>VLOOKUP(CN797,$A$879:$F$2731,6,FALSE)</f>
        <v>2530</v>
      </c>
      <c r="CR797" s="175" t="s">
        <v>61</v>
      </c>
      <c r="CS797" s="10">
        <f>CQ797*1.5*CP797</f>
        <v>3795</v>
      </c>
      <c r="CT797" s="10"/>
      <c r="CU797" s="229"/>
      <c r="CV797" s="175" t="s">
        <v>60</v>
      </c>
      <c r="CW797" s="341" t="s">
        <v>532</v>
      </c>
      <c r="CY797" s="243">
        <f>IF(CX797="Kopman",1.1,1)</f>
        <v>1</v>
      </c>
      <c r="CZ797" s="176">
        <f>VLOOKUP(CW797,$A$879:$F$2731,6,FALSE)</f>
        <v>2530</v>
      </c>
      <c r="DA797" s="175" t="s">
        <v>61</v>
      </c>
      <c r="DB797" s="10">
        <f>CZ797*1.5*CY797</f>
        <v>3795</v>
      </c>
      <c r="DC797" s="10"/>
      <c r="DD797" s="229"/>
      <c r="DE797" s="175" t="s">
        <v>60</v>
      </c>
      <c r="DF797" s="341" t="s">
        <v>532</v>
      </c>
      <c r="DH797" s="243">
        <f>IF(DG797="Kopman",1.1,1)</f>
        <v>1</v>
      </c>
      <c r="DI797" s="176">
        <f>VLOOKUP(DF797,$A$879:$F$2731,6,FALSE)</f>
        <v>2530</v>
      </c>
      <c r="DJ797" s="175" t="s">
        <v>61</v>
      </c>
      <c r="DK797" s="10">
        <f>DI797*1.5*DH797</f>
        <v>3795</v>
      </c>
      <c r="DL797" s="10"/>
      <c r="DM797" s="229"/>
      <c r="DN797" s="175" t="s">
        <v>60</v>
      </c>
      <c r="DO797" s="341" t="s">
        <v>532</v>
      </c>
      <c r="DQ797" s="243">
        <f>IF(DP797="Kopman",1.1,1)</f>
        <v>1</v>
      </c>
      <c r="DR797" s="176">
        <f>VLOOKUP(DO797,$A$879:$F$2731,6,FALSE)</f>
        <v>2530</v>
      </c>
      <c r="DS797" s="175" t="s">
        <v>61</v>
      </c>
      <c r="DT797" s="10">
        <f>DR797*1.5*DQ797</f>
        <v>3795</v>
      </c>
      <c r="DU797" s="10"/>
      <c r="DV797" s="229"/>
      <c r="DW797" s="175" t="s">
        <v>60</v>
      </c>
      <c r="DX797" s="342" t="s">
        <v>532</v>
      </c>
      <c r="DY797" s="14" t="s">
        <v>1662</v>
      </c>
      <c r="DZ797" s="243">
        <f>IF(DY797="Kopman",1.1,1)</f>
        <v>1.1000000000000001</v>
      </c>
      <c r="EA797" s="176">
        <f>VLOOKUP(DX797,$A$879:$F$2731,6,FALSE)</f>
        <v>2530</v>
      </c>
      <c r="EB797" s="175" t="s">
        <v>61</v>
      </c>
      <c r="EC797" s="10">
        <f>EA797*1.5*DZ797</f>
        <v>4174.5</v>
      </c>
      <c r="ED797" s="10"/>
      <c r="EE797" s="229"/>
      <c r="EF797" s="175" t="s">
        <v>60</v>
      </c>
      <c r="EG797" s="341" t="s">
        <v>532</v>
      </c>
      <c r="EI797" s="243">
        <f>IF(EH797="Kopman",1.1,1)</f>
        <v>1</v>
      </c>
      <c r="EJ797" s="176">
        <f>VLOOKUP(EG797,$A$879:$F$2731,6,FALSE)</f>
        <v>2530</v>
      </c>
      <c r="EK797" s="175" t="s">
        <v>61</v>
      </c>
      <c r="EL797" s="10">
        <f>EJ797*1.5*EI797</f>
        <v>3795</v>
      </c>
      <c r="EM797" s="10"/>
      <c r="EN797" s="229"/>
      <c r="EO797" s="175" t="s">
        <v>60</v>
      </c>
      <c r="EP797" s="341" t="s">
        <v>532</v>
      </c>
      <c r="ER797" s="243">
        <f>IF(EQ797="Kopman",1.1,1)</f>
        <v>1</v>
      </c>
      <c r="ES797" s="176">
        <f>VLOOKUP(EP797,$A$879:$F$2731,6,FALSE)</f>
        <v>2530</v>
      </c>
      <c r="ET797" s="175" t="s">
        <v>61</v>
      </c>
      <c r="EU797" s="10">
        <f>ES797*1.5*ER797</f>
        <v>3795</v>
      </c>
      <c r="EV797" s="10"/>
      <c r="EW797" s="229"/>
      <c r="EX797" s="175" t="s">
        <v>60</v>
      </c>
      <c r="EY797" s="341" t="s">
        <v>532</v>
      </c>
      <c r="FA797" s="243">
        <f>IF(EZ797="Kopman",1.1,1)</f>
        <v>1</v>
      </c>
      <c r="FB797" s="176">
        <f>VLOOKUP(EY797,$A$879:$F$2731,6,FALSE)</f>
        <v>2530</v>
      </c>
      <c r="FC797" s="175" t="s">
        <v>61</v>
      </c>
      <c r="FD797" s="10">
        <f>FB797*1.5*FA797</f>
        <v>3795</v>
      </c>
      <c r="FE797" s="10"/>
      <c r="FF797" s="229"/>
      <c r="FG797" s="175" t="s">
        <v>60</v>
      </c>
      <c r="FH797" s="341" t="s">
        <v>532</v>
      </c>
      <c r="FJ797" s="243">
        <f>IF(FI797="Kopman",1.1,1)</f>
        <v>1</v>
      </c>
      <c r="FK797" s="176">
        <f>VLOOKUP(FH797,$A$879:$F$2731,6,FALSE)</f>
        <v>2530</v>
      </c>
      <c r="FL797" s="175" t="s">
        <v>61</v>
      </c>
      <c r="FM797" s="10">
        <f>FK797*1.5*FJ797</f>
        <v>3795</v>
      </c>
      <c r="FN797" s="10"/>
      <c r="FO797" s="229"/>
      <c r="FP797" s="175" t="s">
        <v>60</v>
      </c>
      <c r="FQ797" s="342" t="s">
        <v>532</v>
      </c>
      <c r="FR797" s="14" t="s">
        <v>1662</v>
      </c>
      <c r="FS797" s="243">
        <f>IF(FR797="Kopman",1.1,1)</f>
        <v>1.1000000000000001</v>
      </c>
      <c r="FT797" s="176">
        <f>VLOOKUP(FQ797,$A$879:$F$2731,6,FALSE)</f>
        <v>2530</v>
      </c>
      <c r="FU797" s="175" t="s">
        <v>61</v>
      </c>
      <c r="FV797" s="10">
        <f>FT797*1.5*FS797</f>
        <v>4174.5</v>
      </c>
      <c r="FW797" s="10"/>
      <c r="FX797" s="229"/>
      <c r="FY797" s="175" t="s">
        <v>60</v>
      </c>
      <c r="FZ797" s="349" t="s">
        <v>183</v>
      </c>
      <c r="GB797" s="243">
        <f>IF(GA797="Kopman",1.1,1)</f>
        <v>1</v>
      </c>
      <c r="GC797" s="176" t="e">
        <f>VLOOKUP(FZ797,$A$879:$F$2731,6,FALSE)</f>
        <v>#N/A</v>
      </c>
      <c r="GD797" s="175" t="s">
        <v>61</v>
      </c>
      <c r="GE797" s="10" t="e">
        <f>GC797*1.5*GB797</f>
        <v>#N/A</v>
      </c>
      <c r="GF797" s="10"/>
      <c r="GG797" s="229"/>
      <c r="GH797" s="175" t="s">
        <v>60</v>
      </c>
      <c r="GI797" s="341" t="s">
        <v>532</v>
      </c>
      <c r="GK797" s="243">
        <f>IF(GJ797="Kopman",1.1,1)</f>
        <v>1</v>
      </c>
      <c r="GL797" s="176">
        <f>VLOOKUP(GI797,$A$879:$F$2731,6,FALSE)</f>
        <v>2530</v>
      </c>
      <c r="GM797" s="175" t="s">
        <v>61</v>
      </c>
      <c r="GN797" s="10">
        <f>GL797*1.5*GK797</f>
        <v>3795</v>
      </c>
      <c r="GO797" s="10"/>
      <c r="GP797" s="229"/>
      <c r="GQ797" s="175" t="s">
        <v>60</v>
      </c>
      <c r="GR797" s="341" t="s">
        <v>532</v>
      </c>
      <c r="GT797" s="243">
        <f>IF(GS797="Kopman",1.1,1)</f>
        <v>1</v>
      </c>
      <c r="GU797" s="176">
        <f>VLOOKUP(GR797,$A$879:$F$2731,6,FALSE)</f>
        <v>2530</v>
      </c>
      <c r="GV797" s="175" t="s">
        <v>61</v>
      </c>
      <c r="GW797" s="10">
        <f>GU797*1.5*GT797</f>
        <v>3795</v>
      </c>
      <c r="GX797" s="10"/>
      <c r="GY797" s="229"/>
      <c r="GZ797" s="175" t="s">
        <v>60</v>
      </c>
      <c r="HA797" s="341" t="s">
        <v>835</v>
      </c>
      <c r="HC797" s="243">
        <f>IF(HB797="Kopman",1.1,1)</f>
        <v>1</v>
      </c>
      <c r="HD797" s="176">
        <f>VLOOKUP(HA797,$A$879:$F$2731,6,FALSE)</f>
        <v>1491</v>
      </c>
      <c r="HE797" s="175" t="s">
        <v>61</v>
      </c>
      <c r="HF797" s="10">
        <f>HD797*1.5*HC797</f>
        <v>2236.5</v>
      </c>
      <c r="HG797" s="10"/>
      <c r="HH797" s="229"/>
      <c r="HI797" s="175" t="s">
        <v>60</v>
      </c>
      <c r="HJ797" s="341" t="s">
        <v>532</v>
      </c>
      <c r="HL797" s="243">
        <f>IF(HK797="Kopman",1.1,1)</f>
        <v>1</v>
      </c>
      <c r="HM797" s="176">
        <f>VLOOKUP(HJ797,$A$879:$F$2731,6,FALSE)</f>
        <v>2530</v>
      </c>
      <c r="HN797" s="175" t="s">
        <v>61</v>
      </c>
      <c r="HO797" s="10">
        <f>HM797*1.5*HL797</f>
        <v>3795</v>
      </c>
      <c r="HP797" s="10"/>
      <c r="HQ797" s="229"/>
      <c r="HR797" s="175" t="s">
        <v>60</v>
      </c>
      <c r="HS797" s="341" t="s">
        <v>532</v>
      </c>
      <c r="HU797" s="243">
        <f>IF(HT797="Kopman",1.1,1)</f>
        <v>1</v>
      </c>
      <c r="HV797" s="176">
        <f>VLOOKUP(HS797,$A$879:$F$2731,6,FALSE)</f>
        <v>2530</v>
      </c>
      <c r="HW797" s="175" t="s">
        <v>61</v>
      </c>
      <c r="HX797" s="10">
        <f>HV797*1.5*HU797</f>
        <v>3795</v>
      </c>
      <c r="HY797" s="10"/>
      <c r="HZ797" s="229"/>
      <c r="IA797" s="175" t="s">
        <v>60</v>
      </c>
      <c r="IB797" s="341" t="s">
        <v>532</v>
      </c>
      <c r="ID797" s="243">
        <f>IF(IC797="Kopman",1.1,1)</f>
        <v>1</v>
      </c>
      <c r="IE797" s="176">
        <f>VLOOKUP(IB797,$A$879:$F$2731,6,FALSE)</f>
        <v>2530</v>
      </c>
      <c r="IF797" s="175" t="s">
        <v>61</v>
      </c>
      <c r="IG797" s="10">
        <f>IE797*1.5*ID797</f>
        <v>3795</v>
      </c>
      <c r="IH797" s="10"/>
      <c r="II797" s="229"/>
      <c r="IJ797" s="175" t="s">
        <v>60</v>
      </c>
      <c r="IK797" s="341" t="s">
        <v>532</v>
      </c>
      <c r="IM797" s="243">
        <f>IF(IL797="Kopman",1.1,1)</f>
        <v>1</v>
      </c>
      <c r="IN797" s="176">
        <f>VLOOKUP(IK797,$A$879:$F$2731,6,FALSE)</f>
        <v>2530</v>
      </c>
      <c r="IO797" s="175" t="s">
        <v>61</v>
      </c>
      <c r="IP797" s="10">
        <f>IN797*1.5*IM797</f>
        <v>3795</v>
      </c>
      <c r="IQ797" s="10"/>
      <c r="IR797" s="229"/>
      <c r="IS797" s="175" t="s">
        <v>60</v>
      </c>
      <c r="IT797" s="341" t="s">
        <v>532</v>
      </c>
      <c r="IV797" s="243">
        <f>IF(IU797="Kopman",1.1,1)</f>
        <v>1</v>
      </c>
      <c r="IW797" s="176">
        <f>VLOOKUP(IT797,$A$879:$F$2731,6,FALSE)</f>
        <v>2530</v>
      </c>
      <c r="IX797" s="175" t="s">
        <v>61</v>
      </c>
      <c r="IY797" s="10">
        <f>IW797*1.5*IV797</f>
        <v>3795</v>
      </c>
      <c r="IZ797" s="10"/>
      <c r="JA797" s="229"/>
      <c r="JB797" s="175" t="s">
        <v>60</v>
      </c>
      <c r="JC797" s="341" t="s">
        <v>532</v>
      </c>
      <c r="JE797" s="243">
        <f>IF(JD797="Kopman",1.1,1)</f>
        <v>1</v>
      </c>
      <c r="JF797" s="176">
        <f>VLOOKUP(JC797,$A$879:$F$2731,6,FALSE)</f>
        <v>2530</v>
      </c>
      <c r="JG797" s="175" t="s">
        <v>61</v>
      </c>
      <c r="JH797" s="10">
        <f>JF797*1.5*JE797</f>
        <v>3795</v>
      </c>
      <c r="JI797" s="10"/>
      <c r="JJ797" s="229"/>
      <c r="JK797" s="175" t="s">
        <v>60</v>
      </c>
      <c r="JL797" s="342" t="s">
        <v>532</v>
      </c>
      <c r="JM797" s="14" t="s">
        <v>1662</v>
      </c>
      <c r="JN797" s="243">
        <f>IF(JM797="Kopman",1.1,1)</f>
        <v>1.1000000000000001</v>
      </c>
      <c r="JO797" s="176">
        <f>VLOOKUP(JL797,$A$879:$F$2731,6,FALSE)</f>
        <v>2530</v>
      </c>
      <c r="JP797" s="175" t="s">
        <v>61</v>
      </c>
      <c r="JQ797" s="10">
        <f>JO797*1.5*JN797</f>
        <v>4174.5</v>
      </c>
      <c r="JR797" s="10"/>
      <c r="JS797" s="229"/>
      <c r="JT797" s="175" t="s">
        <v>60</v>
      </c>
      <c r="JU797" s="341" t="s">
        <v>532</v>
      </c>
      <c r="JW797" s="243">
        <f>IF(JV797="Kopman",1.1,1)</f>
        <v>1</v>
      </c>
      <c r="JX797" s="176">
        <f>VLOOKUP(JU797,$A$879:$F$2731,6,FALSE)</f>
        <v>2530</v>
      </c>
      <c r="JY797" s="175" t="s">
        <v>61</v>
      </c>
      <c r="JZ797" s="10">
        <f>JX797*1.5*JW797</f>
        <v>3795</v>
      </c>
      <c r="KA797" s="10"/>
      <c r="KB797" s="229"/>
      <c r="KC797" s="175" t="s">
        <v>60</v>
      </c>
      <c r="KD797" s="349" t="s">
        <v>183</v>
      </c>
      <c r="KF797" s="243">
        <f>IF(KE797="Kopman",1.1,1)</f>
        <v>1</v>
      </c>
      <c r="KG797" s="176" t="e">
        <f>VLOOKUP(KD797,$A$879:$F$2731,6,FALSE)</f>
        <v>#N/A</v>
      </c>
      <c r="KH797" s="175" t="s">
        <v>61</v>
      </c>
      <c r="KI797" s="10" t="e">
        <f>KG797*1.5*KF797</f>
        <v>#N/A</v>
      </c>
      <c r="KJ797" s="10"/>
      <c r="KK797" s="229"/>
      <c r="KL797" s="175" t="s">
        <v>60</v>
      </c>
      <c r="KM797" s="341" t="s">
        <v>532</v>
      </c>
      <c r="KO797" s="243">
        <f>IF(KN797="Kopman",1.1,1)</f>
        <v>1</v>
      </c>
      <c r="KP797" s="176">
        <f>VLOOKUP(KM797,$A$879:$F$2731,6,FALSE)</f>
        <v>2530</v>
      </c>
      <c r="KQ797" s="175" t="s">
        <v>61</v>
      </c>
      <c r="KR797" s="10">
        <f>KP797*1.5*KO797</f>
        <v>3795</v>
      </c>
      <c r="KS797" s="10"/>
      <c r="KT797" s="229"/>
      <c r="KU797" s="175" t="s">
        <v>60</v>
      </c>
      <c r="KV797" s="341" t="s">
        <v>532</v>
      </c>
      <c r="KX797" s="243">
        <f>IF(KW797="Kopman",1.1,1)</f>
        <v>1</v>
      </c>
      <c r="KY797" s="176">
        <f>VLOOKUP(KV797,$A$879:$F$2731,6,FALSE)</f>
        <v>2530</v>
      </c>
      <c r="KZ797" s="175" t="s">
        <v>61</v>
      </c>
      <c r="LA797" s="10">
        <f>KY797*1.5*KX797</f>
        <v>3795</v>
      </c>
      <c r="LB797" s="10"/>
      <c r="LC797" s="229"/>
      <c r="LD797" s="175" t="s">
        <v>60</v>
      </c>
      <c r="LE797" s="349" t="s">
        <v>183</v>
      </c>
      <c r="LG797" s="243">
        <f>IF(LF797="Kopman",1.1,1)</f>
        <v>1</v>
      </c>
      <c r="LH797" s="176" t="e">
        <f>VLOOKUP(LE797,$A$879:$F$2731,6,FALSE)</f>
        <v>#N/A</v>
      </c>
      <c r="LI797" s="175" t="s">
        <v>61</v>
      </c>
      <c r="LJ797" s="10" t="e">
        <f>LH797*1.5*LG797</f>
        <v>#N/A</v>
      </c>
      <c r="LK797" s="10"/>
      <c r="LL797" s="229"/>
      <c r="LM797" s="175" t="s">
        <v>60</v>
      </c>
      <c r="LN797" s="341" t="s">
        <v>532</v>
      </c>
      <c r="LP797" s="243">
        <f>IF(LO797="Kopman",1.1,1)</f>
        <v>1</v>
      </c>
      <c r="LQ797" s="176">
        <f>VLOOKUP(LN797,$A$879:$F$2731,6,FALSE)</f>
        <v>2530</v>
      </c>
      <c r="LR797" s="175" t="s">
        <v>61</v>
      </c>
      <c r="LS797" s="10">
        <f>LQ797*1.5*LP797</f>
        <v>3795</v>
      </c>
      <c r="LT797" s="10"/>
      <c r="LU797" s="229"/>
      <c r="LV797" s="175" t="s">
        <v>60</v>
      </c>
      <c r="LW797" s="341" t="s">
        <v>532</v>
      </c>
      <c r="LY797" s="243">
        <f>IF(LX797="Kopman",1.1,1)</f>
        <v>1</v>
      </c>
      <c r="LZ797" s="176">
        <f>VLOOKUP(LW797,$A$879:$F$2731,6,FALSE)</f>
        <v>2530</v>
      </c>
      <c r="MA797" s="175" t="s">
        <v>61</v>
      </c>
      <c r="MB797" s="10">
        <f>LZ797*1.5*LY797</f>
        <v>3795</v>
      </c>
      <c r="MC797" s="10"/>
      <c r="MD797" s="229"/>
      <c r="ME797" s="175" t="s">
        <v>60</v>
      </c>
      <c r="MF797" s="342" t="s">
        <v>532</v>
      </c>
      <c r="MG797" s="14" t="s">
        <v>1662</v>
      </c>
      <c r="MH797" s="243">
        <f>IF(MG797="Kopman",1.1,1)</f>
        <v>1.1000000000000001</v>
      </c>
      <c r="MI797" s="176">
        <f>VLOOKUP(MF797,$A$879:$F$2731,6,FALSE)</f>
        <v>2530</v>
      </c>
      <c r="MJ797" s="175" t="s">
        <v>61</v>
      </c>
      <c r="MK797" s="10">
        <f>MI797*1.5*MH797</f>
        <v>4174.5</v>
      </c>
      <c r="ML797" s="10"/>
      <c r="MM797" s="229"/>
      <c r="MN797" s="175" t="s">
        <v>60</v>
      </c>
      <c r="MO797" s="349" t="s">
        <v>183</v>
      </c>
      <c r="MQ797" s="243">
        <f>IF(MP797="Kopman",1.1,1)</f>
        <v>1</v>
      </c>
      <c r="MR797" s="176" t="e">
        <f>VLOOKUP(MO797,$A$879:$F$2731,6,FALSE)</f>
        <v>#N/A</v>
      </c>
      <c r="MS797" s="175" t="s">
        <v>61</v>
      </c>
      <c r="MT797" s="10" t="e">
        <f>MR797*1.5*MQ797</f>
        <v>#N/A</v>
      </c>
      <c r="MU797" s="10"/>
      <c r="MV797" s="229"/>
      <c r="MW797" s="175" t="s">
        <v>60</v>
      </c>
      <c r="MX797" s="341" t="s">
        <v>532</v>
      </c>
      <c r="MZ797" s="243">
        <f>IF(MY797="Kopman",1.1,1)</f>
        <v>1</v>
      </c>
      <c r="NA797" s="176">
        <f>VLOOKUP(MX797,$A$879:$F$2731,6,FALSE)</f>
        <v>2530</v>
      </c>
      <c r="NB797" s="175" t="s">
        <v>61</v>
      </c>
      <c r="NC797" s="10">
        <f>NA797*1.5*MZ797</f>
        <v>3795</v>
      </c>
      <c r="ND797" s="10"/>
      <c r="NE797" s="229"/>
      <c r="NF797" s="175" t="s">
        <v>60</v>
      </c>
      <c r="NG797" s="341" t="s">
        <v>532</v>
      </c>
      <c r="NI797" s="243">
        <f>IF(NH797="Kopman",1.1,1)</f>
        <v>1</v>
      </c>
      <c r="NJ797" s="176">
        <f>VLOOKUP(NG797,$A$879:$F$2731,6,FALSE)</f>
        <v>2530</v>
      </c>
      <c r="NK797" s="175" t="s">
        <v>61</v>
      </c>
      <c r="NL797" s="10">
        <f>NJ797*1.5*NI797</f>
        <v>3795</v>
      </c>
      <c r="NM797" s="10"/>
      <c r="NN797" s="229"/>
      <c r="NO797" s="175" t="s">
        <v>60</v>
      </c>
      <c r="NP797" s="341" t="s">
        <v>532</v>
      </c>
      <c r="NR797" s="243">
        <f>IF(NQ797="Kopman",1.1,1)</f>
        <v>1</v>
      </c>
      <c r="NS797" s="176">
        <f>VLOOKUP(NP797,$A$879:$F$2731,6,FALSE)</f>
        <v>2530</v>
      </c>
      <c r="NT797" s="175" t="s">
        <v>61</v>
      </c>
      <c r="NU797" s="10">
        <f>NS797*1.5*NR797</f>
        <v>3795</v>
      </c>
      <c r="NV797" s="10"/>
      <c r="NW797" s="229"/>
      <c r="NX797" s="175" t="s">
        <v>60</v>
      </c>
      <c r="NY797" s="341" t="s">
        <v>532</v>
      </c>
      <c r="OA797" s="243">
        <f>IF(NZ797="Kopman",1.1,1)</f>
        <v>1</v>
      </c>
      <c r="OB797" s="176">
        <f>VLOOKUP(NY797,$A$879:$F$2731,6,FALSE)</f>
        <v>2530</v>
      </c>
      <c r="OC797" s="175" t="s">
        <v>61</v>
      </c>
      <c r="OD797" s="10">
        <f>OB797*1.5*OA797</f>
        <v>3795</v>
      </c>
      <c r="OE797" s="10"/>
      <c r="OF797" s="229"/>
      <c r="OG797" s="175" t="s">
        <v>60</v>
      </c>
      <c r="OH797" s="341" t="s">
        <v>532</v>
      </c>
      <c r="OJ797" s="243">
        <f>IF(OI797="Kopman",1.1,1)</f>
        <v>1</v>
      </c>
      <c r="OK797" s="176">
        <f>VLOOKUP(OH797,$A$879:$F$2731,6,FALSE)</f>
        <v>2530</v>
      </c>
      <c r="OL797" s="175" t="s">
        <v>61</v>
      </c>
      <c r="OM797" s="10">
        <f>OK797*1.5*OJ797</f>
        <v>3795</v>
      </c>
      <c r="ON797" s="10"/>
      <c r="OO797" s="229"/>
      <c r="OP797" s="175" t="s">
        <v>60</v>
      </c>
      <c r="OQ797" s="341" t="s">
        <v>532</v>
      </c>
      <c r="OS797" s="243">
        <f>IF(OR797="Kopman",1.1,1)</f>
        <v>1</v>
      </c>
      <c r="OT797" s="176">
        <f>VLOOKUP(OQ797,$A$879:$F$2731,6,FALSE)</f>
        <v>2530</v>
      </c>
      <c r="OU797" s="175" t="s">
        <v>61</v>
      </c>
      <c r="OV797" s="10">
        <f>OT797*1.5*OS797</f>
        <v>3795</v>
      </c>
      <c r="OW797" s="10"/>
      <c r="OX797" s="229"/>
      <c r="OY797" s="175" t="s">
        <v>60</v>
      </c>
      <c r="OZ797" s="351" t="s">
        <v>532</v>
      </c>
      <c r="PB797" s="243">
        <f>IF(PA797="Kopman",1.1,1)</f>
        <v>1</v>
      </c>
      <c r="PC797" s="176">
        <f>VLOOKUP(OZ797,$A$879:$F$2731,6,FALSE)</f>
        <v>2530</v>
      </c>
      <c r="PD797" s="175" t="s">
        <v>61</v>
      </c>
      <c r="PE797" s="10">
        <f>PC797*1.5*PB797</f>
        <v>3795</v>
      </c>
      <c r="PF797" s="10"/>
      <c r="PG797" s="229"/>
      <c r="PH797" s="175" t="s">
        <v>60</v>
      </c>
      <c r="PI797" s="342" t="s">
        <v>532</v>
      </c>
      <c r="PJ797" s="14" t="s">
        <v>1662</v>
      </c>
      <c r="PK797" s="243">
        <f>IF(PJ797="Kopman",1.1,1)</f>
        <v>1.1000000000000001</v>
      </c>
      <c r="PL797" s="176">
        <f>VLOOKUP(PI797,$A$879:$F$2731,6,FALSE)</f>
        <v>2530</v>
      </c>
      <c r="PM797" s="175" t="s">
        <v>61</v>
      </c>
      <c r="PN797" s="10">
        <f>PL797*1.5*PK797</f>
        <v>4174.5</v>
      </c>
      <c r="PO797" s="10"/>
      <c r="PP797" s="229"/>
      <c r="PQ797" s="175" t="s">
        <v>60</v>
      </c>
      <c r="PR797" s="342" t="s">
        <v>532</v>
      </c>
      <c r="PS797" s="14" t="s">
        <v>1662</v>
      </c>
      <c r="PT797" s="243">
        <f>IF(PS797="Kopman",1.1,1)</f>
        <v>1.1000000000000001</v>
      </c>
      <c r="PU797" s="176">
        <f>VLOOKUP(PR797,$A$879:$F$2731,6,FALSE)</f>
        <v>2530</v>
      </c>
      <c r="PV797" s="175" t="s">
        <v>61</v>
      </c>
      <c r="PW797" s="10">
        <f>PU797*1.5*PT797</f>
        <v>4174.5</v>
      </c>
      <c r="PX797" s="10"/>
      <c r="PY797" s="229"/>
      <c r="PZ797" s="175" t="s">
        <v>60</v>
      </c>
      <c r="QA797" s="343" t="s">
        <v>532</v>
      </c>
      <c r="QC797" s="243">
        <f>IF(QB797="Kopman",1.1,1)</f>
        <v>1</v>
      </c>
      <c r="QD797" s="176">
        <f>VLOOKUP(QA797,$A$879:$F$2731,6,FALSE)</f>
        <v>2530</v>
      </c>
      <c r="QE797" s="175" t="s">
        <v>61</v>
      </c>
      <c r="QF797" s="10">
        <f>QD797*1.5*QC797</f>
        <v>3795</v>
      </c>
      <c r="QG797" s="10"/>
      <c r="QH797" s="229"/>
      <c r="QI797" s="175" t="s">
        <v>60</v>
      </c>
      <c r="QJ797" s="349" t="s">
        <v>183</v>
      </c>
      <c r="QL797" s="243">
        <f>IF(QK797="Kopman",1.1,1)</f>
        <v>1</v>
      </c>
      <c r="QM797" s="176" t="e">
        <f>VLOOKUP(QJ797,$A$879:$F$2731,6,FALSE)</f>
        <v>#N/A</v>
      </c>
      <c r="QN797" s="175" t="s">
        <v>61</v>
      </c>
      <c r="QO797" s="10" t="e">
        <f>QM797*1.5*QL797</f>
        <v>#N/A</v>
      </c>
      <c r="QP797" s="10"/>
      <c r="QQ797" s="229"/>
      <c r="QR797" s="175" t="s">
        <v>60</v>
      </c>
      <c r="QS797" s="342" t="s">
        <v>1694</v>
      </c>
      <c r="QT797" s="14" t="s">
        <v>1662</v>
      </c>
      <c r="QU797" s="243">
        <f>IF(QT797="Kopman",1.1,1)</f>
        <v>1.1000000000000001</v>
      </c>
      <c r="QV797" s="176">
        <f>VLOOKUP(QS797,$A$879:$F$2731,6,FALSE)</f>
        <v>560</v>
      </c>
      <c r="QW797" s="175" t="s">
        <v>61</v>
      </c>
      <c r="QX797" s="10">
        <f>QV797*1.5*QU797</f>
        <v>924.00000000000011</v>
      </c>
      <c r="QY797" s="10"/>
      <c r="QZ797" s="229"/>
      <c r="RA797" s="175" t="s">
        <v>60</v>
      </c>
      <c r="RB797" s="341" t="s">
        <v>532</v>
      </c>
      <c r="RD797" s="243">
        <f>IF(RC797="Kopman",1.1,1)</f>
        <v>1</v>
      </c>
      <c r="RE797" s="176">
        <f>VLOOKUP(RB797,$A$879:$F$2731,6,FALSE)</f>
        <v>2530</v>
      </c>
      <c r="RF797" s="175" t="s">
        <v>61</v>
      </c>
      <c r="RG797" s="10">
        <f>RE797*1.5*RD797</f>
        <v>3795</v>
      </c>
      <c r="RH797" s="10"/>
      <c r="RI797" s="229"/>
      <c r="RJ797" s="175" t="s">
        <v>60</v>
      </c>
      <c r="RK797" s="342" t="s">
        <v>532</v>
      </c>
      <c r="RL797" s="14" t="s">
        <v>1662</v>
      </c>
      <c r="RM797" s="243">
        <f>IF(RL797="Kopman",1.1,1)</f>
        <v>1.1000000000000001</v>
      </c>
      <c r="RN797" s="176">
        <f>VLOOKUP(RK797,$A$879:$F$2731,6,FALSE)</f>
        <v>2530</v>
      </c>
      <c r="RO797" s="175" t="s">
        <v>61</v>
      </c>
      <c r="RP797" s="10">
        <f>RN797*1.5*RM797</f>
        <v>4174.5</v>
      </c>
      <c r="RQ797" s="10"/>
      <c r="RR797" s="229"/>
      <c r="RS797" s="175" t="s">
        <v>60</v>
      </c>
      <c r="RT797" s="349" t="s">
        <v>183</v>
      </c>
      <c r="RV797" s="243">
        <f>IF(RU797="Kopman",1.1,1)</f>
        <v>1</v>
      </c>
      <c r="RW797" s="176" t="e">
        <f>VLOOKUP(RT797,$A$879:$F$2731,6,FALSE)</f>
        <v>#N/A</v>
      </c>
      <c r="RX797" s="175" t="s">
        <v>61</v>
      </c>
      <c r="RY797" s="10" t="e">
        <f>RW797*1.5*RV797</f>
        <v>#N/A</v>
      </c>
      <c r="RZ797" s="10"/>
      <c r="SA797" s="235"/>
      <c r="SB797" s="175" t="s">
        <v>60</v>
      </c>
      <c r="SC797" s="342" t="s">
        <v>529</v>
      </c>
      <c r="SD797" s="14" t="s">
        <v>1662</v>
      </c>
      <c r="SE797" s="243">
        <f>IF(SD797="Kopman",1.1,1)</f>
        <v>1.1000000000000001</v>
      </c>
      <c r="SF797" s="176">
        <f>VLOOKUP(SC797,$A$879:$F$2731,6,FALSE)</f>
        <v>598</v>
      </c>
      <c r="SG797" s="175" t="s">
        <v>61</v>
      </c>
      <c r="SH797" s="10">
        <f>SF797*1.5*SE797</f>
        <v>986.7</v>
      </c>
      <c r="SI797" s="10"/>
      <c r="SJ797" s="235"/>
      <c r="SK797" s="175" t="s">
        <v>60</v>
      </c>
      <c r="SL797" s="341" t="s">
        <v>532</v>
      </c>
      <c r="SN797" s="243">
        <f>IF(SM797="Kopman",1.1,1)</f>
        <v>1</v>
      </c>
      <c r="SO797" s="176">
        <f>VLOOKUP(SL797,$A$879:$F$2731,6,FALSE)</f>
        <v>2530</v>
      </c>
      <c r="SP797" s="175" t="s">
        <v>61</v>
      </c>
      <c r="SQ797" s="10">
        <f>SO797*1.5*SN797</f>
        <v>3795</v>
      </c>
      <c r="SR797" s="10"/>
      <c r="SS797" s="235"/>
      <c r="ST797" s="175" t="s">
        <v>60</v>
      </c>
      <c r="SU797" s="341" t="s">
        <v>532</v>
      </c>
      <c r="SW797" s="243">
        <f>IF(SV797="Kopman",1.1,1)</f>
        <v>1</v>
      </c>
      <c r="SX797" s="176">
        <f>VLOOKUP(SU797,$A$879:$F$2731,6,FALSE)</f>
        <v>2530</v>
      </c>
      <c r="SY797" s="175" t="s">
        <v>61</v>
      </c>
      <c r="SZ797" s="10">
        <f>SX797*1.5*SW797</f>
        <v>3795</v>
      </c>
      <c r="TA797" s="10"/>
      <c r="TB797" s="235"/>
      <c r="TC797" s="175" t="s">
        <v>60</v>
      </c>
      <c r="TD797" s="349" t="s">
        <v>183</v>
      </c>
      <c r="TF797" s="243">
        <f>IF(TE797="Kopman",1.1,1)</f>
        <v>1</v>
      </c>
      <c r="TG797" s="176" t="e">
        <f>VLOOKUP(TD797,$A$879:$F$2731,6,FALSE)</f>
        <v>#N/A</v>
      </c>
      <c r="TH797" s="175" t="s">
        <v>61</v>
      </c>
      <c r="TI797" s="10" t="e">
        <f>TG797*1.5*TF797</f>
        <v>#N/A</v>
      </c>
      <c r="TK797" s="235"/>
      <c r="TL797" s="175" t="s">
        <v>60</v>
      </c>
      <c r="TM797" s="341" t="s">
        <v>532</v>
      </c>
      <c r="TO797" s="243">
        <f>IF(TN797="Kopman",1.1,1)</f>
        <v>1</v>
      </c>
      <c r="TP797" s="176">
        <f>VLOOKUP(TM797,$A$879:$F$2731,6,FALSE)</f>
        <v>2530</v>
      </c>
      <c r="TQ797" s="175" t="s">
        <v>61</v>
      </c>
      <c r="TR797" s="10">
        <f>TP797*1.5*TO797</f>
        <v>3795</v>
      </c>
      <c r="TS797" s="10"/>
      <c r="TT797" s="235"/>
      <c r="TU797" s="175" t="s">
        <v>60</v>
      </c>
      <c r="TV797" s="341" t="s">
        <v>532</v>
      </c>
      <c r="TX797" s="243">
        <f>IF(TW797="Kopman",1.1,1)</f>
        <v>1</v>
      </c>
      <c r="TY797" s="176">
        <f>VLOOKUP(TV797,$A$879:$F$2731,6,FALSE)</f>
        <v>2530</v>
      </c>
      <c r="TZ797" s="175" t="s">
        <v>61</v>
      </c>
      <c r="UA797" s="10">
        <f>TY797*1.5*TX797</f>
        <v>3795</v>
      </c>
      <c r="UB797" s="10"/>
      <c r="UC797" s="235"/>
      <c r="UD797" s="175" t="s">
        <v>60</v>
      </c>
      <c r="UE797" s="341" t="s">
        <v>505</v>
      </c>
      <c r="UG797" s="243">
        <f>IF(UF797="Kopman",1.1,1)</f>
        <v>1</v>
      </c>
      <c r="UH797" s="176">
        <f>VLOOKUP(UE797,$A$879:$F$2731,6,FALSE)</f>
        <v>289</v>
      </c>
      <c r="UI797" s="175" t="s">
        <v>61</v>
      </c>
      <c r="UJ797" s="10">
        <f>UH797*1.5*UG797</f>
        <v>433.5</v>
      </c>
      <c r="UK797" s="10"/>
      <c r="UL797" s="235"/>
      <c r="UM797" s="175" t="s">
        <v>60</v>
      </c>
      <c r="UN797" s="349" t="s">
        <v>183</v>
      </c>
      <c r="UP797" s="243">
        <f>IF(UO797="Kopman",1.1,1)</f>
        <v>1</v>
      </c>
      <c r="UQ797" s="176" t="e">
        <f>VLOOKUP(UN797,$A$879:$F$2731,6,FALSE)</f>
        <v>#N/A</v>
      </c>
      <c r="UR797" s="175" t="s">
        <v>61</v>
      </c>
      <c r="US797" s="10" t="e">
        <f>UQ797*1.5*UP797</f>
        <v>#N/A</v>
      </c>
      <c r="UT797" s="10"/>
      <c r="UU797" s="235"/>
      <c r="UV797" s="175" t="s">
        <v>60</v>
      </c>
      <c r="UW797" s="341" t="s">
        <v>624</v>
      </c>
      <c r="UY797" s="243">
        <f>IF(UX797="Kopman",1.1,1)</f>
        <v>1</v>
      </c>
      <c r="UZ797" s="176">
        <f>VLOOKUP(UW797,$A$879:$F$2731,6,FALSE)</f>
        <v>271</v>
      </c>
      <c r="VA797" s="175" t="s">
        <v>61</v>
      </c>
      <c r="VB797" s="10">
        <f>UZ797*1.5*UY797</f>
        <v>406.5</v>
      </c>
      <c r="VC797" s="10"/>
      <c r="VD797" s="235"/>
      <c r="VE797" s="175" t="s">
        <v>60</v>
      </c>
      <c r="VF797" s="349" t="s">
        <v>183</v>
      </c>
      <c r="VH797" s="243">
        <f>IF(VG797="Kopman",1.1,1)</f>
        <v>1</v>
      </c>
      <c r="VI797" s="176" t="e">
        <f>VLOOKUP(VF797,$A$879:$F$2731,6,FALSE)</f>
        <v>#N/A</v>
      </c>
      <c r="VJ797" s="175" t="s">
        <v>61</v>
      </c>
      <c r="VK797" s="10" t="e">
        <f>VI797*1.5*VH797</f>
        <v>#N/A</v>
      </c>
      <c r="VL797" s="10"/>
      <c r="VM797" s="235"/>
      <c r="VN797" s="175" t="s">
        <v>60</v>
      </c>
      <c r="VO797" s="341" t="s">
        <v>529</v>
      </c>
      <c r="VQ797" s="243">
        <f>IF(VP797="Kopman",1.1,1)</f>
        <v>1</v>
      </c>
      <c r="VR797" s="176">
        <f>VLOOKUP(VO797,$A$879:$F$2731,6,FALSE)</f>
        <v>598</v>
      </c>
      <c r="VS797" s="175" t="s">
        <v>61</v>
      </c>
      <c r="VT797" s="10">
        <f>VR797*1.5*VQ797</f>
        <v>897</v>
      </c>
      <c r="VU797" s="10"/>
      <c r="VV797" s="235"/>
      <c r="VW797" s="175" t="s">
        <v>60</v>
      </c>
      <c r="VX797" s="349" t="s">
        <v>183</v>
      </c>
      <c r="VZ797" s="243">
        <f>IF(VY797="Kopman",1.1,1)</f>
        <v>1</v>
      </c>
      <c r="WA797" s="176" t="e">
        <f>VLOOKUP(VX797,$A$879:$F$2731,6,FALSE)</f>
        <v>#N/A</v>
      </c>
      <c r="WB797" s="175" t="s">
        <v>61</v>
      </c>
      <c r="WC797" s="10" t="e">
        <f>WA797*1.5*VZ797</f>
        <v>#N/A</v>
      </c>
      <c r="WE797" s="235"/>
      <c r="WF797" s="175" t="s">
        <v>60</v>
      </c>
      <c r="WG797" s="341" t="s">
        <v>532</v>
      </c>
      <c r="WI797" s="243">
        <f>IF(WH797="Kopman",1.1,1)</f>
        <v>1</v>
      </c>
      <c r="WJ797" s="176">
        <f>VLOOKUP(WG797,$A$879:$F$2731,6,FALSE)</f>
        <v>2530</v>
      </c>
      <c r="WK797" s="175" t="s">
        <v>61</v>
      </c>
      <c r="WL797" s="10">
        <f>WJ797*1.5*WI797</f>
        <v>3795</v>
      </c>
      <c r="WN797" s="235"/>
      <c r="WO797" s="175" t="s">
        <v>60</v>
      </c>
      <c r="WP797" s="341" t="s">
        <v>532</v>
      </c>
      <c r="WQ797" s="176"/>
      <c r="WR797" s="243">
        <f>IF(WQ797="Kopman",1.1,1)</f>
        <v>1</v>
      </c>
      <c r="WS797" s="176">
        <f>VLOOKUP(WP797,$A$879:$F$2731,6,FALSE)</f>
        <v>2530</v>
      </c>
      <c r="WT797" s="175" t="s">
        <v>61</v>
      </c>
      <c r="WU797" s="10">
        <f>WS797*1.5*WR797</f>
        <v>3795</v>
      </c>
      <c r="WV797" s="10"/>
      <c r="WW797" s="235"/>
      <c r="WX797" s="175" t="s">
        <v>60</v>
      </c>
      <c r="WY797" s="341" t="s">
        <v>532</v>
      </c>
      <c r="XA797" s="243">
        <f>IF(WZ797="Kopman",1.1,1)</f>
        <v>1</v>
      </c>
      <c r="XB797" s="176">
        <f>VLOOKUP(WY797,$A$879:$F$2731,6,FALSE)</f>
        <v>2530</v>
      </c>
      <c r="XC797" s="175" t="s">
        <v>61</v>
      </c>
      <c r="XD797" s="10">
        <f>XB797*1.5*XA797</f>
        <v>3795</v>
      </c>
      <c r="XF797" s="235"/>
      <c r="XG797" s="175" t="s">
        <v>60</v>
      </c>
      <c r="XH797" s="351" t="s">
        <v>532</v>
      </c>
      <c r="XJ797" s="243">
        <f>IF(XI797="Kopman",1.1,1)</f>
        <v>1</v>
      </c>
      <c r="XK797" s="176">
        <f>VLOOKUP(XH797,$A$879:$F$2731,6,FALSE)</f>
        <v>2530</v>
      </c>
      <c r="XL797" s="175" t="s">
        <v>61</v>
      </c>
      <c r="XM797" s="10">
        <f>XK797*1.5*XJ797</f>
        <v>3795</v>
      </c>
      <c r="XO797" s="235"/>
      <c r="XP797" s="175" t="s">
        <v>60</v>
      </c>
      <c r="XQ797" s="341" t="s">
        <v>532</v>
      </c>
      <c r="XS797" s="243">
        <f>IF(XR797="Kopman",1.1,1)</f>
        <v>1</v>
      </c>
      <c r="XT797" s="176">
        <f>VLOOKUP(XQ797,$A$879:$F$2731,6,FALSE)</f>
        <v>2530</v>
      </c>
      <c r="XU797" s="175" t="s">
        <v>61</v>
      </c>
      <c r="XV797" s="10">
        <f>XT797*1.5*XS797</f>
        <v>3795</v>
      </c>
      <c r="XW797" s="10"/>
      <c r="XX797" s="235"/>
      <c r="XY797" s="175" t="s">
        <v>60</v>
      </c>
      <c r="XZ797" s="341" t="s">
        <v>532</v>
      </c>
      <c r="YB797" s="243">
        <f>IF(YA797="Kopman",1.1,1)</f>
        <v>1</v>
      </c>
      <c r="YC797" s="176">
        <f>VLOOKUP(XZ797,$A$879:$F$2731,6,FALSE)</f>
        <v>2530</v>
      </c>
      <c r="YD797" s="175" t="s">
        <v>61</v>
      </c>
      <c r="YE797" s="10">
        <f>YC797*1.5*YB797</f>
        <v>3795</v>
      </c>
      <c r="YG797" s="235"/>
      <c r="YH797" s="175" t="s">
        <v>60</v>
      </c>
      <c r="YI797" s="341" t="s">
        <v>532</v>
      </c>
      <c r="YK797" s="243">
        <f>IF(YJ797="Kopman",1.1,1)</f>
        <v>1</v>
      </c>
      <c r="YL797" s="176">
        <f>VLOOKUP(YI797,$A$879:$F$2731,6,FALSE)</f>
        <v>2530</v>
      </c>
      <c r="YM797" s="175" t="s">
        <v>61</v>
      </c>
      <c r="YN797" s="10">
        <f>YL797*1.5*YK797</f>
        <v>3795</v>
      </c>
      <c r="YO797" s="10"/>
      <c r="YP797" s="235"/>
      <c r="YQ797" s="175" t="s">
        <v>60</v>
      </c>
      <c r="YR797" s="342" t="s">
        <v>532</v>
      </c>
      <c r="YS797" s="14" t="s">
        <v>1662</v>
      </c>
      <c r="YT797" s="243">
        <f>IF(YS797="Kopman",1.1,1)</f>
        <v>1.1000000000000001</v>
      </c>
      <c r="YU797" s="176">
        <f>VLOOKUP(YR797,$A$879:$F$2731,6,FALSE)</f>
        <v>2530</v>
      </c>
      <c r="YV797" s="175" t="s">
        <v>61</v>
      </c>
      <c r="YW797" s="10">
        <f>YU797*1.5*YT797</f>
        <v>4174.5</v>
      </c>
      <c r="YY797" s="235"/>
      <c r="YZ797" s="175" t="s">
        <v>60</v>
      </c>
      <c r="ZA797" s="341" t="s">
        <v>835</v>
      </c>
      <c r="ZC797" s="243">
        <f>IF(ZB797="Kopman",1.1,1)</f>
        <v>1</v>
      </c>
      <c r="ZD797" s="176">
        <f>VLOOKUP(ZA797,$A$879:$F$2731,6,FALSE)</f>
        <v>1491</v>
      </c>
      <c r="ZE797" s="175" t="s">
        <v>61</v>
      </c>
      <c r="ZF797" s="10">
        <f>ZD797*1.5*ZC797</f>
        <v>2236.5</v>
      </c>
      <c r="ZH797" s="235"/>
      <c r="ZI797" s="175" t="s">
        <v>60</v>
      </c>
      <c r="ZJ797" s="342" t="s">
        <v>532</v>
      </c>
      <c r="ZK797" s="14" t="s">
        <v>1662</v>
      </c>
      <c r="ZL797" s="243">
        <f>IF(ZK797="Kopman",1.1,1)</f>
        <v>1.1000000000000001</v>
      </c>
      <c r="ZM797" s="176">
        <f>VLOOKUP(ZJ797,$A$879:$F$2731,6,FALSE)</f>
        <v>2530</v>
      </c>
      <c r="ZN797" s="175" t="s">
        <v>61</v>
      </c>
      <c r="ZO797" s="10">
        <f>ZM797*1.5*ZL797</f>
        <v>4174.5</v>
      </c>
      <c r="ZQ797" s="235"/>
      <c r="ZR797" s="175" t="s">
        <v>60</v>
      </c>
      <c r="ZS797" s="342" t="s">
        <v>532</v>
      </c>
      <c r="ZT797" s="14" t="s">
        <v>1662</v>
      </c>
      <c r="ZU797" s="243">
        <f>IF(ZT797="Kopman",1.1,1)</f>
        <v>1.1000000000000001</v>
      </c>
      <c r="ZV797" s="176">
        <f>VLOOKUP(ZS797,$A$879:$F$2731,6,FALSE)</f>
        <v>2530</v>
      </c>
      <c r="ZW797" s="175" t="s">
        <v>61</v>
      </c>
      <c r="ZX797" s="10">
        <f>ZV797*1.5*ZU797</f>
        <v>4174.5</v>
      </c>
      <c r="ZY797" s="10"/>
      <c r="ZZ797" s="235"/>
      <c r="AAA797" s="175" t="s">
        <v>60</v>
      </c>
      <c r="AAB797" s="342" t="s">
        <v>532</v>
      </c>
      <c r="AAC797" s="14" t="s">
        <v>1662</v>
      </c>
      <c r="AAD797" s="243">
        <f>IF(AAC797="Kopman",1.1,1)</f>
        <v>1.1000000000000001</v>
      </c>
      <c r="AAE797" s="176">
        <f>VLOOKUP(AAB797,$A$879:$F$2731,6,FALSE)</f>
        <v>2530</v>
      </c>
      <c r="AAF797" s="175" t="s">
        <v>61</v>
      </c>
      <c r="AAG797" s="10">
        <f>AAE797*1.5*AAD797</f>
        <v>4174.5</v>
      </c>
      <c r="AAH797" s="10"/>
      <c r="AAI797" s="235"/>
      <c r="AAJ797" s="175" t="s">
        <v>60</v>
      </c>
      <c r="AAK797" s="75" t="s">
        <v>183</v>
      </c>
      <c r="AAM797" s="243">
        <f>IF(AAL797="Kopman",1.1,1)</f>
        <v>1</v>
      </c>
      <c r="AAN797" s="176" t="e">
        <f>VLOOKUP(AAK797,$A$879:$F$2731,6,FALSE)</f>
        <v>#N/A</v>
      </c>
      <c r="AAO797" s="175" t="s">
        <v>61</v>
      </c>
      <c r="AAP797" s="10" t="e">
        <f>AAN797*1.5*AAM797</f>
        <v>#N/A</v>
      </c>
      <c r="AAQ797" s="10"/>
      <c r="AAR797" s="235"/>
      <c r="AAS797" s="175" t="s">
        <v>60</v>
      </c>
      <c r="AAT797" s="341" t="s">
        <v>532</v>
      </c>
      <c r="AAV797" s="243">
        <f>IF(AAU797="Kopman",1.1,1)</f>
        <v>1</v>
      </c>
      <c r="AAW797" s="176">
        <f>VLOOKUP(AAT797,$A$879:$F$2731,6,FALSE)</f>
        <v>2530</v>
      </c>
      <c r="AAX797" s="175" t="s">
        <v>61</v>
      </c>
      <c r="AAY797" s="10">
        <f>AAW797*1.5*AAV797</f>
        <v>3795</v>
      </c>
      <c r="AAZ797" s="10"/>
      <c r="ABA797" s="235"/>
      <c r="ABB797" s="175" t="s">
        <v>60</v>
      </c>
      <c r="ABC797" s="355" t="s">
        <v>532</v>
      </c>
      <c r="ABE797" s="243">
        <f>IF(ABD797="Kopman",1.1,1)</f>
        <v>1</v>
      </c>
      <c r="ABF797" s="176">
        <f>VLOOKUP(ABC797,$A$879:$F$2731,6,FALSE)</f>
        <v>2530</v>
      </c>
      <c r="ABG797" s="175" t="s">
        <v>61</v>
      </c>
      <c r="ABH797" s="10">
        <f>ABF797*1.5*ABE797</f>
        <v>3795</v>
      </c>
      <c r="ABI797" s="10"/>
      <c r="ABJ797" s="235"/>
      <c r="ABK797" s="175" t="s">
        <v>60</v>
      </c>
      <c r="ABL797" s="342" t="s">
        <v>532</v>
      </c>
      <c r="ABM797" s="14" t="s">
        <v>1662</v>
      </c>
      <c r="ABN797" s="243">
        <f>IF(ABM797="Kopman",1.1,1)</f>
        <v>1.1000000000000001</v>
      </c>
      <c r="ABO797" s="176">
        <f>VLOOKUP(ABL797,$A$879:$F$2731,6,FALSE)</f>
        <v>2530</v>
      </c>
      <c r="ABP797" s="175" t="s">
        <v>61</v>
      </c>
      <c r="ABQ797" s="10">
        <f>ABO797*1.5*ABN797</f>
        <v>4174.5</v>
      </c>
      <c r="ABR797" s="10"/>
      <c r="ABS797" s="235"/>
      <c r="ABT797" s="175" t="s">
        <v>60</v>
      </c>
      <c r="ABU797" s="75" t="s">
        <v>183</v>
      </c>
      <c r="ABW797" s="243">
        <f>IF(ABV797="Kopman",1.1,1)</f>
        <v>1</v>
      </c>
      <c r="ABX797" s="176" t="e">
        <f>VLOOKUP(ABU797,$A$879:$F$2731,6,FALSE)</f>
        <v>#N/A</v>
      </c>
      <c r="ABY797" s="175" t="s">
        <v>61</v>
      </c>
      <c r="ABZ797" s="10" t="e">
        <f>ABX797*1.5*ABW797</f>
        <v>#N/A</v>
      </c>
      <c r="ACA797" s="10"/>
      <c r="ACB797" s="235"/>
      <c r="ACC797" s="175" t="s">
        <v>60</v>
      </c>
      <c r="ACD797" s="75" t="s">
        <v>183</v>
      </c>
      <c r="ACF797" s="243">
        <f>IF(ACE797="Kopman",1.1,1)</f>
        <v>1</v>
      </c>
      <c r="ACG797" s="176" t="e">
        <f>VLOOKUP(ACD797,$A$879:$F$2731,6,FALSE)</f>
        <v>#N/A</v>
      </c>
      <c r="ACH797" s="175" t="s">
        <v>61</v>
      </c>
      <c r="ACI797" s="10" t="e">
        <f>ACG797*1.5*ACF797</f>
        <v>#N/A</v>
      </c>
      <c r="ACJ797" s="10"/>
      <c r="ACK797" s="235"/>
      <c r="ACL797" s="175" t="s">
        <v>60</v>
      </c>
      <c r="ACM797" s="75" t="s">
        <v>183</v>
      </c>
      <c r="ACO797" s="243">
        <f>IF(ACN797="Kopman",1.1,1)</f>
        <v>1</v>
      </c>
      <c r="ACP797" s="176" t="e">
        <f>VLOOKUP(ACM797,$A$879:$F$2731,6,FALSE)</f>
        <v>#N/A</v>
      </c>
      <c r="ACQ797" s="175" t="s">
        <v>61</v>
      </c>
      <c r="ACR797" s="10" t="e">
        <f>ACP797*1.5*ACO797</f>
        <v>#N/A</v>
      </c>
      <c r="ACS797" s="10"/>
      <c r="ACT797" s="235"/>
      <c r="ACU797" s="175" t="s">
        <v>60</v>
      </c>
      <c r="ACV797" s="75" t="s">
        <v>183</v>
      </c>
      <c r="ACX797" s="243">
        <f>IF(ACW797="Kopman",1.1,1)</f>
        <v>1</v>
      </c>
      <c r="ACY797" s="176" t="e">
        <f>VLOOKUP(ACV797,$A$879:$F$2731,6,FALSE)</f>
        <v>#N/A</v>
      </c>
      <c r="ACZ797" s="175" t="s">
        <v>61</v>
      </c>
      <c r="ADA797" s="10" t="e">
        <f>ACY797*1.5*ACX797</f>
        <v>#N/A</v>
      </c>
      <c r="ADB797" s="10"/>
      <c r="ADC797" s="235"/>
      <c r="ADD797" s="175" t="s">
        <v>60</v>
      </c>
      <c r="ADE797" s="342" t="s">
        <v>532</v>
      </c>
      <c r="ADF797" s="14" t="s">
        <v>1662</v>
      </c>
      <c r="ADG797" s="243">
        <f>IF(ADF797="Kopman",1.1,1)</f>
        <v>1.1000000000000001</v>
      </c>
      <c r="ADH797" s="176">
        <f>VLOOKUP(ADE797,$A$879:$F$2731,6,FALSE)</f>
        <v>2530</v>
      </c>
      <c r="ADI797" s="175" t="s">
        <v>61</v>
      </c>
      <c r="ADJ797" s="10">
        <f>ADH797*1.5*ADG797</f>
        <v>4174.5</v>
      </c>
      <c r="ADL797" s="235"/>
      <c r="ADM797" s="175" t="s">
        <v>60</v>
      </c>
      <c r="ADN797" s="75" t="s">
        <v>183</v>
      </c>
      <c r="ADP797" s="243">
        <f>IF(ADO797="Kopman",1.1,1)</f>
        <v>1</v>
      </c>
      <c r="ADQ797" s="176" t="e">
        <f>VLOOKUP(ADN797,$A$879:$F$2731,6,FALSE)</f>
        <v>#N/A</v>
      </c>
      <c r="ADR797" s="175" t="s">
        <v>61</v>
      </c>
      <c r="ADS797" s="10" t="e">
        <f>ADQ797*1.5*ADP797</f>
        <v>#N/A</v>
      </c>
      <c r="ADT797" s="10"/>
      <c r="ADU797" s="235"/>
      <c r="ADV797" s="175" t="s">
        <v>60</v>
      </c>
      <c r="ADW797" s="341" t="s">
        <v>731</v>
      </c>
      <c r="ADY797" s="243">
        <f>IF(ADX797="Kopman",1.1,1)</f>
        <v>1</v>
      </c>
      <c r="ADZ797" s="176">
        <f>VLOOKUP(ADW797,$A$879:$F$2731,6,FALSE)</f>
        <v>1176</v>
      </c>
      <c r="AEA797" s="175" t="s">
        <v>61</v>
      </c>
      <c r="AEB797" s="10">
        <f>ADZ797*1.5*ADY797</f>
        <v>1764</v>
      </c>
      <c r="AED797" s="235"/>
      <c r="AEE797" s="175" t="s">
        <v>60</v>
      </c>
      <c r="AEF797" s="75" t="s">
        <v>183</v>
      </c>
      <c r="AEH797" s="243">
        <f>IF(AEG797="Kopman",1.1,1)</f>
        <v>1</v>
      </c>
      <c r="AEI797" s="176" t="e">
        <f>VLOOKUP(AEF797,$A$879:$F$2731,6,FALSE)</f>
        <v>#N/A</v>
      </c>
      <c r="AEJ797" s="175" t="s">
        <v>61</v>
      </c>
      <c r="AEK797" s="10" t="e">
        <f>AEI797*1.5*AEH797</f>
        <v>#N/A</v>
      </c>
      <c r="AEM797" s="235"/>
      <c r="AEN797" s="175" t="s">
        <v>60</v>
      </c>
      <c r="AEO797" s="75" t="s">
        <v>183</v>
      </c>
      <c r="AEQ797" s="243">
        <f>IF(AEP797="Kopman",1.1,1)</f>
        <v>1</v>
      </c>
      <c r="AER797" s="176" t="e">
        <f>VLOOKUP(AEO797,$A$879:$F$2731,6,FALSE)</f>
        <v>#N/A</v>
      </c>
      <c r="AES797" s="175" t="s">
        <v>61</v>
      </c>
      <c r="AET797" s="10" t="e">
        <f>AER797*1.5*AEQ797</f>
        <v>#N/A</v>
      </c>
      <c r="AEV797" s="235"/>
      <c r="AEW797" s="175" t="s">
        <v>60</v>
      </c>
      <c r="AEX797" s="75" t="s">
        <v>183</v>
      </c>
      <c r="AEZ797" s="243">
        <f>IF(AEY797="Kopman",1.1,1)</f>
        <v>1</v>
      </c>
      <c r="AFA797" s="176" t="e">
        <f>VLOOKUP(AEX797,$A$879:$F$2731,6,FALSE)</f>
        <v>#N/A</v>
      </c>
      <c r="AFB797" s="175" t="s">
        <v>61</v>
      </c>
      <c r="AFC797" s="10" t="e">
        <f>AFA797*1.5*AEZ797</f>
        <v>#N/A</v>
      </c>
      <c r="AFD797" s="10"/>
      <c r="AFE797" s="235"/>
      <c r="AFF797" s="175" t="s">
        <v>60</v>
      </c>
      <c r="AFG797" s="75" t="s">
        <v>183</v>
      </c>
      <c r="AFI797" s="243">
        <f>IF(AFH797="Kopman",1.1,1)</f>
        <v>1</v>
      </c>
      <c r="AFJ797" s="176" t="e">
        <f>VLOOKUP(AFG797,$A$879:$F$2731,6,FALSE)</f>
        <v>#N/A</v>
      </c>
      <c r="AFK797" s="175" t="s">
        <v>61</v>
      </c>
      <c r="AFL797" s="10" t="e">
        <f>AFJ797*1.5*AFI797</f>
        <v>#N/A</v>
      </c>
      <c r="AFM797" s="10"/>
      <c r="AFN797" s="235"/>
      <c r="AFO797" s="175" t="s">
        <v>60</v>
      </c>
      <c r="AFP797" s="75" t="s">
        <v>183</v>
      </c>
      <c r="AFR797" s="243">
        <f>IF(AFQ797="Kopman",1.1,1)</f>
        <v>1</v>
      </c>
      <c r="AFS797" s="176" t="e">
        <f>VLOOKUP(AFP797,$A$879:$F$2731,6,FALSE)</f>
        <v>#N/A</v>
      </c>
      <c r="AFT797" s="175" t="s">
        <v>61</v>
      </c>
      <c r="AFU797" s="10" t="e">
        <f>AFS797*1.5*AFR797</f>
        <v>#N/A</v>
      </c>
      <c r="AFV797" s="10"/>
      <c r="AFW797" s="235"/>
      <c r="AFX797" s="175" t="s">
        <v>60</v>
      </c>
      <c r="AFY797" s="341" t="s">
        <v>532</v>
      </c>
      <c r="AGA797" s="243">
        <f>IF(AFZ797="Kopman",1.1,1)</f>
        <v>1</v>
      </c>
      <c r="AGB797" s="176">
        <f>VLOOKUP(AFY797,$A$879:$F$2731,6,FALSE)</f>
        <v>2530</v>
      </c>
      <c r="AGC797" s="175" t="s">
        <v>61</v>
      </c>
      <c r="AGD797" s="10">
        <f>AGB797*1.5*AGA797</f>
        <v>3795</v>
      </c>
      <c r="AGE797" s="10"/>
      <c r="AGF797" s="235"/>
      <c r="AGG797" s="175" t="s">
        <v>60</v>
      </c>
      <c r="AGH797" s="341" t="s">
        <v>532</v>
      </c>
      <c r="AGJ797" s="243">
        <f>IF(AGI797="Kopman",1.1,1)</f>
        <v>1</v>
      </c>
      <c r="AGK797" s="176">
        <f>VLOOKUP(AGH797,$A$879:$F$2731,6,FALSE)</f>
        <v>2530</v>
      </c>
      <c r="AGL797" s="175" t="s">
        <v>61</v>
      </c>
      <c r="AGM797" s="10">
        <f>AGK797*1.5*AGJ797</f>
        <v>3795</v>
      </c>
      <c r="AGN797" s="10"/>
      <c r="AGO797" s="235"/>
      <c r="AGP797" s="175" t="s">
        <v>60</v>
      </c>
      <c r="AGQ797" s="341" t="s">
        <v>532</v>
      </c>
      <c r="AGS797" s="243">
        <f>IF(AGR797="Kopman",1.1,1)</f>
        <v>1</v>
      </c>
      <c r="AGT797" s="176">
        <f>VLOOKUP(AGQ797,$A$879:$F$2731,6,FALSE)</f>
        <v>2530</v>
      </c>
      <c r="AGU797" s="175" t="s">
        <v>61</v>
      </c>
      <c r="AGV797" s="10">
        <f>AGT797*1.5*AGS797</f>
        <v>3795</v>
      </c>
      <c r="AGW797" s="10"/>
      <c r="AGX797" s="235"/>
      <c r="AGY797" s="175" t="s">
        <v>60</v>
      </c>
      <c r="AGZ797" s="342" t="s">
        <v>532</v>
      </c>
      <c r="AHA797" s="14" t="s">
        <v>1662</v>
      </c>
      <c r="AHB797" s="243">
        <f>IF(AHA797="Kopman",1.1,1)</f>
        <v>1.1000000000000001</v>
      </c>
      <c r="AHC797" s="176">
        <f>VLOOKUP(AGZ797,$A$879:$F$2731,6,FALSE)</f>
        <v>2530</v>
      </c>
      <c r="AHD797" s="175" t="s">
        <v>61</v>
      </c>
      <c r="AHE797" s="10">
        <f>AHC797*1.5*AHB797</f>
        <v>4174.5</v>
      </c>
      <c r="AHF797" s="10"/>
      <c r="AHG797" s="235"/>
      <c r="AHH797" s="175" t="s">
        <v>60</v>
      </c>
      <c r="AHI797" s="398" t="s">
        <v>532</v>
      </c>
      <c r="AHK797" s="243">
        <f>IF(AHJ797="Kopman",1.1,1)</f>
        <v>1</v>
      </c>
      <c r="AHL797" s="176">
        <f>VLOOKUP(AHI797,$A$879:$F$2731,6,FALSE)</f>
        <v>2530</v>
      </c>
      <c r="AHM797" s="175" t="s">
        <v>61</v>
      </c>
      <c r="AHN797" s="10">
        <f>AHL797*1.5*AHK797</f>
        <v>3795</v>
      </c>
      <c r="AHO797" s="10"/>
      <c r="AHP797" s="235"/>
      <c r="AHQ797" s="175" t="s">
        <v>60</v>
      </c>
      <c r="AHR797" s="342" t="s">
        <v>532</v>
      </c>
      <c r="AHS797" s="14" t="s">
        <v>1662</v>
      </c>
      <c r="AHT797" s="243">
        <f>IF(AHS797="Kopman",1.1,1)</f>
        <v>1.1000000000000001</v>
      </c>
      <c r="AHU797" s="176">
        <f>VLOOKUP(AHR797,$A$879:$F$2731,6,FALSE)</f>
        <v>2530</v>
      </c>
      <c r="AHV797" s="175" t="s">
        <v>61</v>
      </c>
      <c r="AHW797" s="10">
        <f>AHU797*1.5*AHT797</f>
        <v>4174.5</v>
      </c>
      <c r="AHX797" s="10"/>
      <c r="AHY797" s="235"/>
      <c r="AHZ797" s="175" t="s">
        <v>60</v>
      </c>
      <c r="AIA797" s="341" t="s">
        <v>532</v>
      </c>
      <c r="AIC797" s="243">
        <f>IF(AIB797="Kopman",1.1,1)</f>
        <v>1</v>
      </c>
      <c r="AID797" s="176">
        <f>VLOOKUP(AIA797,$A$879:$F$2731,6,FALSE)</f>
        <v>2530</v>
      </c>
      <c r="AIE797" s="175" t="s">
        <v>61</v>
      </c>
      <c r="AIF797" s="10">
        <f>AID797*1.5*AIC797</f>
        <v>3795</v>
      </c>
      <c r="AIG797" s="10"/>
      <c r="AIH797" s="235"/>
      <c r="AII797" s="175" t="s">
        <v>60</v>
      </c>
      <c r="AIJ797" s="342" t="s">
        <v>532</v>
      </c>
      <c r="AIK797" s="14" t="s">
        <v>1662</v>
      </c>
      <c r="AIL797" s="243">
        <f>IF(AIK797="Kopman",1.1,1)</f>
        <v>1.1000000000000001</v>
      </c>
      <c r="AIM797" s="176">
        <f>VLOOKUP(AIJ797,$A$879:$F$2731,6,FALSE)</f>
        <v>2530</v>
      </c>
      <c r="AIN797" s="175" t="s">
        <v>61</v>
      </c>
      <c r="AIO797" s="10">
        <f>AIM797*1.5*AIL797</f>
        <v>4174.5</v>
      </c>
      <c r="AIP797" s="10"/>
      <c r="AIQ797" s="235"/>
      <c r="AIR797" s="175" t="s">
        <v>60</v>
      </c>
      <c r="AIS797" s="341" t="s">
        <v>532</v>
      </c>
      <c r="AIU797" s="243">
        <f>IF(AIT797="Kopman",1.1,1)</f>
        <v>1</v>
      </c>
      <c r="AIV797" s="176">
        <f>VLOOKUP(AIS797,$A$879:$F$2731,6,FALSE)</f>
        <v>2530</v>
      </c>
      <c r="AIW797" s="175" t="s">
        <v>61</v>
      </c>
      <c r="AIX797" s="10">
        <f>AIV797*1.5*AIU797</f>
        <v>3795</v>
      </c>
      <c r="AIY797" s="10"/>
      <c r="AIZ797" s="235"/>
      <c r="AJA797" s="175" t="s">
        <v>60</v>
      </c>
      <c r="AJB797" s="351" t="s">
        <v>532</v>
      </c>
      <c r="AJD797" s="243">
        <f>IF(AJC797="Kopman",1.1,1)</f>
        <v>1</v>
      </c>
      <c r="AJE797" s="176">
        <f>VLOOKUP(AJB797,$A$879:$F$2731,6,FALSE)</f>
        <v>2530</v>
      </c>
      <c r="AJF797" s="175" t="s">
        <v>61</v>
      </c>
      <c r="AJG797" s="10">
        <f>AJE797*1.5*AJD797</f>
        <v>3795</v>
      </c>
      <c r="AJH797" s="10"/>
      <c r="AJI797" s="235"/>
      <c r="AJJ797" s="175" t="s">
        <v>60</v>
      </c>
      <c r="AJK797" s="341" t="s">
        <v>532</v>
      </c>
      <c r="AJM797" s="243">
        <f>IF(AJL797="Kopman",1.1,1)</f>
        <v>1</v>
      </c>
      <c r="AJN797" s="176">
        <f>VLOOKUP(AJK797,$A$879:$F$2731,6,FALSE)</f>
        <v>2530</v>
      </c>
      <c r="AJO797" s="175" t="s">
        <v>61</v>
      </c>
      <c r="AJP797" s="10">
        <f>AJN797*1.5*AJM797</f>
        <v>3795</v>
      </c>
      <c r="AJQ797" s="10"/>
      <c r="AJR797" s="235"/>
      <c r="AJS797" s="175" t="s">
        <v>60</v>
      </c>
      <c r="AJT797" s="348" t="s">
        <v>532</v>
      </c>
      <c r="AJU797" s="14" t="s">
        <v>1662</v>
      </c>
      <c r="AJV797" s="243">
        <f>IF(AJU797="Kopman",1.1,1)</f>
        <v>1.1000000000000001</v>
      </c>
      <c r="AJW797" s="176">
        <f>VLOOKUP(AJT797,$A$879:$F$2731,6,FALSE)</f>
        <v>2530</v>
      </c>
      <c r="AJX797" s="175" t="s">
        <v>61</v>
      </c>
      <c r="AJY797" s="10">
        <f>AJW797*1.5*AJV797</f>
        <v>4174.5</v>
      </c>
      <c r="AJZ797" s="10"/>
      <c r="AKA797" s="235"/>
      <c r="AKB797" s="175" t="s">
        <v>60</v>
      </c>
      <c r="AKC797" s="342" t="s">
        <v>532</v>
      </c>
      <c r="AKD797" s="14" t="s">
        <v>1662</v>
      </c>
      <c r="AKE797" s="243">
        <f>IF(AKD797="Kopman",1.1,1)</f>
        <v>1.1000000000000001</v>
      </c>
      <c r="AKF797" s="176">
        <f>VLOOKUP(AKC797,$A$879:$F$2731,6,FALSE)</f>
        <v>2530</v>
      </c>
      <c r="AKG797" s="175" t="s">
        <v>61</v>
      </c>
      <c r="AKH797" s="10">
        <f>AKF797*1.5*AKE797</f>
        <v>4174.5</v>
      </c>
      <c r="AKI797" s="10"/>
      <c r="AKJ797" s="235"/>
      <c r="AKK797" s="175" t="s">
        <v>60</v>
      </c>
      <c r="AKL797" s="341" t="s">
        <v>532</v>
      </c>
      <c r="AKN797" s="243">
        <f>IF(AKM797="Kopman",1.1,1)</f>
        <v>1</v>
      </c>
      <c r="AKO797" s="176">
        <f>VLOOKUP(AKL797,$A$879:$F$2731,6,FALSE)</f>
        <v>2530</v>
      </c>
      <c r="AKP797" s="175" t="s">
        <v>61</v>
      </c>
      <c r="AKQ797" s="10">
        <f>AKO797*1.5*AKN797</f>
        <v>3795</v>
      </c>
      <c r="AKR797" s="10"/>
      <c r="AKS797" s="235"/>
      <c r="AKT797" s="175" t="s">
        <v>60</v>
      </c>
      <c r="AKU797" s="341" t="s">
        <v>532</v>
      </c>
      <c r="AKW797" s="243">
        <f>IF(AKV797="Kopman",1.1,1)</f>
        <v>1</v>
      </c>
      <c r="AKX797" s="176">
        <f>VLOOKUP(AKU797,$A$879:$F$2731,6,FALSE)</f>
        <v>2530</v>
      </c>
      <c r="AKY797" s="175" t="s">
        <v>61</v>
      </c>
      <c r="AKZ797" s="10">
        <f>AKX797*1.5*AKW797</f>
        <v>3795</v>
      </c>
      <c r="ALA797" s="10"/>
      <c r="ALB797" s="235"/>
      <c r="ALC797" s="175" t="s">
        <v>60</v>
      </c>
      <c r="ALD797" s="341" t="s">
        <v>532</v>
      </c>
      <c r="ALF797" s="243">
        <f>IF(ALE797="Kopman",1.1,1)</f>
        <v>1</v>
      </c>
      <c r="ALG797" s="176">
        <f>VLOOKUP(ALD797,$A$879:$F$2731,6,FALSE)</f>
        <v>2530</v>
      </c>
      <c r="ALH797" s="175" t="s">
        <v>61</v>
      </c>
      <c r="ALI797" s="10">
        <f>ALG797*1.5*ALF797</f>
        <v>3795</v>
      </c>
      <c r="ALJ797" s="10"/>
      <c r="ALK797" s="235"/>
      <c r="ALL797" s="175" t="s">
        <v>60</v>
      </c>
      <c r="ALM797" s="341" t="s">
        <v>532</v>
      </c>
      <c r="ALO797" s="243">
        <f>IF(ALN797="Kopman",1.1,1)</f>
        <v>1</v>
      </c>
      <c r="ALP797" s="176">
        <f>VLOOKUP(ALM797,$A$879:$F$2731,6,FALSE)</f>
        <v>2530</v>
      </c>
      <c r="ALQ797" s="175" t="s">
        <v>61</v>
      </c>
      <c r="ALR797" s="10">
        <f>ALP797*1.5*ALO797</f>
        <v>3795</v>
      </c>
      <c r="ALS797" s="10"/>
      <c r="ALT797" s="235"/>
      <c r="ALU797" s="175" t="s">
        <v>60</v>
      </c>
      <c r="ALV797" s="341" t="s">
        <v>532</v>
      </c>
      <c r="ALX797" s="243">
        <f>IF(ALW797="Kopman",1.1,1)</f>
        <v>1</v>
      </c>
      <c r="ALY797" s="176">
        <f>VLOOKUP(ALV797,$A$879:$F$2731,6,FALSE)</f>
        <v>2530</v>
      </c>
      <c r="ALZ797" s="175" t="s">
        <v>61</v>
      </c>
      <c r="AMA797" s="10">
        <f>ALY797*1.5*ALX797</f>
        <v>3795</v>
      </c>
      <c r="AMB797" s="10"/>
      <c r="AMC797" s="235"/>
      <c r="AMD797" s="175" t="s">
        <v>60</v>
      </c>
      <c r="AME797" s="403" t="s">
        <v>532</v>
      </c>
      <c r="AMF797" s="14" t="s">
        <v>1662</v>
      </c>
      <c r="AMG797" s="243">
        <f>IF(AMF797="Kopman",1.1,1)</f>
        <v>1.1000000000000001</v>
      </c>
      <c r="AMH797" s="176">
        <f>VLOOKUP(AME797,$A$879:$F$2731,6,FALSE)</f>
        <v>2530</v>
      </c>
      <c r="AMI797" s="175" t="s">
        <v>61</v>
      </c>
      <c r="AMJ797" s="10">
        <f>AMH797*1.5*AMG797</f>
        <v>4174.5</v>
      </c>
      <c r="AMK797" s="10"/>
      <c r="AML797" s="235"/>
      <c r="AMM797" s="175" t="s">
        <v>60</v>
      </c>
      <c r="AMN797" s="345" t="s">
        <v>532</v>
      </c>
      <c r="AMO797" s="14" t="s">
        <v>1662</v>
      </c>
      <c r="AMP797" s="243">
        <f>IF(AMO797="Kopman",1.1,1)</f>
        <v>1.1000000000000001</v>
      </c>
      <c r="AMQ797" s="176">
        <f>VLOOKUP(AMN797,$A$879:$F$2731,6,FALSE)</f>
        <v>2530</v>
      </c>
      <c r="AMR797" s="175" t="s">
        <v>61</v>
      </c>
      <c r="AMS797" s="10">
        <f>AMQ797*1.5*AMP797</f>
        <v>4174.5</v>
      </c>
      <c r="AMT797" s="10"/>
      <c r="AMU797" s="235"/>
      <c r="AMV797" s="175" t="s">
        <v>60</v>
      </c>
      <c r="AMW797" s="341" t="s">
        <v>532</v>
      </c>
      <c r="AMY797" s="243">
        <f>IF(AMX797="Kopman",1.1,1)</f>
        <v>1</v>
      </c>
      <c r="AMZ797" s="176">
        <f>VLOOKUP(AMW797,$A$879:$F$2731,6,FALSE)</f>
        <v>2530</v>
      </c>
      <c r="ANA797" s="175" t="s">
        <v>61</v>
      </c>
      <c r="ANB797" s="10">
        <f>AMZ797*1.5*AMY797</f>
        <v>3795</v>
      </c>
      <c r="ANC797" s="10"/>
      <c r="AND797" s="235"/>
      <c r="ANE797" s="175" t="s">
        <v>60</v>
      </c>
      <c r="ANF797" s="342" t="s">
        <v>532</v>
      </c>
      <c r="ANG797" s="14" t="s">
        <v>1662</v>
      </c>
      <c r="ANH797" s="243">
        <f>IF(ANG797="Kopman",1.1,1)</f>
        <v>1.1000000000000001</v>
      </c>
      <c r="ANI797" s="176">
        <f>VLOOKUP(ANF797,$A$879:$F$2731,6,FALSE)</f>
        <v>2530</v>
      </c>
      <c r="ANJ797" s="175" t="s">
        <v>61</v>
      </c>
      <c r="ANK797" s="10">
        <f>ANI797*1.5*ANH797</f>
        <v>4174.5</v>
      </c>
      <c r="ANL797" s="10"/>
      <c r="ANM797" s="235"/>
      <c r="ANN797" s="175" t="s">
        <v>60</v>
      </c>
      <c r="ANO797" s="351" t="s">
        <v>532</v>
      </c>
      <c r="ANQ797" s="243">
        <f>IF(ANP797="Kopman",1.1,1)</f>
        <v>1</v>
      </c>
      <c r="ANR797" s="176">
        <f>VLOOKUP(ANO797,$A$879:$F$2731,6,FALSE)</f>
        <v>2530</v>
      </c>
      <c r="ANS797" s="175" t="s">
        <v>61</v>
      </c>
      <c r="ANT797" s="10">
        <f>ANR797*1.5*ANQ797</f>
        <v>3795</v>
      </c>
      <c r="ANU797" s="10"/>
      <c r="ANV797" s="235"/>
      <c r="ANW797" s="175" t="s">
        <v>60</v>
      </c>
      <c r="ANX797" s="342" t="s">
        <v>532</v>
      </c>
      <c r="ANY797" s="14" t="s">
        <v>1662</v>
      </c>
      <c r="ANZ797" s="243">
        <f>IF(ANY797="Kopman",1.1,1)</f>
        <v>1.1000000000000001</v>
      </c>
      <c r="AOA797" s="176">
        <f>VLOOKUP(ANX797,$A$879:$F$2731,6,FALSE)</f>
        <v>2530</v>
      </c>
      <c r="AOB797" s="175" t="s">
        <v>61</v>
      </c>
      <c r="AOC797" s="10">
        <f>AOA797*1.5*ANZ797</f>
        <v>4174.5</v>
      </c>
      <c r="AOD797" s="10"/>
      <c r="AOE797" s="235"/>
      <c r="AOF797" s="175" t="s">
        <v>60</v>
      </c>
      <c r="AOG797" s="75" t="s">
        <v>183</v>
      </c>
      <c r="AOI797" s="243">
        <f>IF(AOH797="Kopman",1.1,1)</f>
        <v>1</v>
      </c>
      <c r="AOJ797" s="176" t="e">
        <f>VLOOKUP(AOG797,$A$879:$F$2731,6,FALSE)</f>
        <v>#N/A</v>
      </c>
      <c r="AOK797" s="175" t="s">
        <v>61</v>
      </c>
      <c r="AOL797" s="10" t="e">
        <f>AOJ797*1.5*AOI797</f>
        <v>#N/A</v>
      </c>
      <c r="AOM797" s="10"/>
      <c r="AON797" s="235"/>
      <c r="AOO797" s="175" t="s">
        <v>60</v>
      </c>
      <c r="AOP797" s="341" t="s">
        <v>532</v>
      </c>
      <c r="AOR797" s="243">
        <f>IF(AOQ797="Kopman",1.1,1)</f>
        <v>1</v>
      </c>
      <c r="AOS797" s="176">
        <f>VLOOKUP(AOP797,$A$879:$F$2731,6,FALSE)</f>
        <v>2530</v>
      </c>
      <c r="AOT797" s="175" t="s">
        <v>61</v>
      </c>
      <c r="AOU797" s="10">
        <f>AOS797*1.5*AOR797</f>
        <v>3795</v>
      </c>
      <c r="AOV797" s="10"/>
      <c r="AOW797" s="235"/>
      <c r="AOX797" s="175" t="s">
        <v>60</v>
      </c>
      <c r="AOY797" s="404" t="s">
        <v>532</v>
      </c>
      <c r="APA797" s="243">
        <f>IF(AOZ797="Kopman",1.1,1)</f>
        <v>1</v>
      </c>
      <c r="APB797" s="176">
        <f>VLOOKUP(AOY797,$A$879:$F$2731,6,FALSE)</f>
        <v>2530</v>
      </c>
      <c r="APC797" s="175" t="s">
        <v>61</v>
      </c>
      <c r="APD797" s="10">
        <f>APB797*1.5*APA797</f>
        <v>3795</v>
      </c>
      <c r="APE797" s="10"/>
      <c r="APF797" s="235"/>
      <c r="APG797" s="175" t="s">
        <v>60</v>
      </c>
      <c r="APH797" s="341" t="s">
        <v>532</v>
      </c>
      <c r="APJ797" s="243">
        <f>IF(API797="Kopman",1.1,1)</f>
        <v>1</v>
      </c>
      <c r="APK797" s="176">
        <f>VLOOKUP(APH797,$A$879:$F$2731,6,FALSE)</f>
        <v>2530</v>
      </c>
      <c r="APL797" s="175" t="s">
        <v>61</v>
      </c>
      <c r="APM797" s="10">
        <f>APK797*1.5*APJ797</f>
        <v>3795</v>
      </c>
      <c r="APN797" s="10"/>
      <c r="APO797" s="235"/>
      <c r="APP797" s="175" t="s">
        <v>60</v>
      </c>
      <c r="APQ797" s="75" t="s">
        <v>183</v>
      </c>
      <c r="APS797" s="243">
        <f>IF(APR797="Kopman",1.1,1)</f>
        <v>1</v>
      </c>
      <c r="APT797" s="176" t="e">
        <f>VLOOKUP(APQ797,$A$879:$F$2731,6,FALSE)</f>
        <v>#N/A</v>
      </c>
      <c r="APU797" s="175" t="s">
        <v>61</v>
      </c>
      <c r="APV797" s="10" t="e">
        <f>APT797*1.5*APS797</f>
        <v>#N/A</v>
      </c>
      <c r="APW797" s="10"/>
      <c r="APX797" s="235"/>
      <c r="APY797" s="175" t="s">
        <v>60</v>
      </c>
      <c r="APZ797" s="341" t="s">
        <v>532</v>
      </c>
      <c r="AQB797" s="243">
        <f>IF(AQA797="Kopman",1.1,1)</f>
        <v>1</v>
      </c>
      <c r="AQC797" s="176">
        <f>VLOOKUP(APZ797,$A$879:$F$2731,6,FALSE)</f>
        <v>2530</v>
      </c>
      <c r="AQD797" s="175" t="s">
        <v>61</v>
      </c>
      <c r="AQE797" s="10">
        <f>AQC797*1.5*AQB797</f>
        <v>3795</v>
      </c>
      <c r="AQF797" s="10"/>
      <c r="AQG797" s="235"/>
      <c r="AQH797" s="175" t="s">
        <v>60</v>
      </c>
      <c r="AQI797" s="341" t="s">
        <v>1694</v>
      </c>
      <c r="AQK797" s="243">
        <f>IF(AQJ797="Kopman",1.1,1)</f>
        <v>1</v>
      </c>
      <c r="AQL797" s="176">
        <f>VLOOKUP(AQI797,$A$879:$F$2731,6,FALSE)</f>
        <v>560</v>
      </c>
      <c r="AQM797" s="175" t="s">
        <v>61</v>
      </c>
      <c r="AQN797" s="10">
        <f>AQL797*1.5*AQK797</f>
        <v>840</v>
      </c>
      <c r="AQO797" s="10"/>
      <c r="AQP797" s="235"/>
      <c r="AQQ797" s="175" t="s">
        <v>60</v>
      </c>
      <c r="AQR797" s="75" t="s">
        <v>183</v>
      </c>
      <c r="AQT797" s="243">
        <f>IF(AQS797="Kopman",1.1,1)</f>
        <v>1</v>
      </c>
      <c r="AQU797" s="176" t="e">
        <f>VLOOKUP(AQR797,$A$879:$F$2731,6,FALSE)</f>
        <v>#N/A</v>
      </c>
      <c r="AQV797" s="175" t="s">
        <v>61</v>
      </c>
      <c r="AQW797" s="10" t="e">
        <f>AQU797*1.5*AQT797</f>
        <v>#N/A</v>
      </c>
      <c r="AQX797" s="10"/>
      <c r="AQY797" s="235"/>
      <c r="AQZ797" s="175" t="s">
        <v>60</v>
      </c>
      <c r="ARA797" s="75" t="s">
        <v>183</v>
      </c>
      <c r="ARC797" s="243">
        <f>IF(ARB797="Kopman",1.1,1)</f>
        <v>1</v>
      </c>
      <c r="ARD797" s="176" t="e">
        <f>VLOOKUP(ARA797,$A$879:$F$2731,6,FALSE)</f>
        <v>#N/A</v>
      </c>
      <c r="ARE797" s="175" t="s">
        <v>61</v>
      </c>
      <c r="ARF797" s="10" t="e">
        <f>ARD797*1.5*ARC797</f>
        <v>#N/A</v>
      </c>
      <c r="ARG797" s="10"/>
      <c r="ARH797" s="235"/>
      <c r="ARI797" s="175" t="s">
        <v>60</v>
      </c>
      <c r="ARJ797" s="75" t="s">
        <v>183</v>
      </c>
      <c r="ARL797" s="243">
        <f>IF(ARK797="Kopman",1.1,1)</f>
        <v>1</v>
      </c>
      <c r="ARM797" s="176" t="e">
        <f>VLOOKUP(ARJ797,$A$879:$F$2731,6,FALSE)</f>
        <v>#N/A</v>
      </c>
      <c r="ARN797" s="175" t="s">
        <v>61</v>
      </c>
      <c r="ARO797" s="10" t="e">
        <f>ARM797*1.5*ARL797</f>
        <v>#N/A</v>
      </c>
      <c r="ARP797" s="10"/>
      <c r="ARQ797" s="235"/>
      <c r="ARR797" s="175" t="s">
        <v>60</v>
      </c>
      <c r="ARS797" s="75" t="s">
        <v>183</v>
      </c>
      <c r="ARU797" s="243">
        <f>IF(ART797="Kopman",1.1,1)</f>
        <v>1</v>
      </c>
      <c r="ARV797" s="176" t="e">
        <f>VLOOKUP(ARS797,$A$879:$F$2731,6,FALSE)</f>
        <v>#N/A</v>
      </c>
      <c r="ARW797" s="175" t="s">
        <v>61</v>
      </c>
      <c r="ARX797" s="10" t="e">
        <f>ARV797*1.5*ARU797</f>
        <v>#N/A</v>
      </c>
      <c r="ARY797" s="10"/>
      <c r="ARZ797" s="235"/>
      <c r="ASA797" s="175" t="s">
        <v>60</v>
      </c>
      <c r="ASB797" s="342" t="s">
        <v>731</v>
      </c>
      <c r="ASC797" s="14" t="s">
        <v>1662</v>
      </c>
      <c r="ASD797" s="243">
        <f>IF(ASC797="Kopman",1.1,1)</f>
        <v>1.1000000000000001</v>
      </c>
      <c r="ASE797" s="176">
        <f>VLOOKUP(ASB797,$A$879:$F$2731,6,FALSE)</f>
        <v>1176</v>
      </c>
      <c r="ASF797" s="175" t="s">
        <v>61</v>
      </c>
      <c r="ASG797" s="10">
        <f>ASE797*1.5*ASD797</f>
        <v>1940.4</v>
      </c>
      <c r="ASH797" s="10"/>
      <c r="ASI797" s="235"/>
      <c r="ASJ797" s="175" t="s">
        <v>60</v>
      </c>
      <c r="ASK797" s="75" t="s">
        <v>183</v>
      </c>
      <c r="ASM797" s="243">
        <f>IF(ASL797="Kopman",1.1,1)</f>
        <v>1</v>
      </c>
      <c r="ASN797" s="176" t="e">
        <f>VLOOKUP(ASK797,$A$879:$F$2731,6,FALSE)</f>
        <v>#N/A</v>
      </c>
      <c r="ASO797" s="175" t="s">
        <v>61</v>
      </c>
      <c r="ASP797" s="10" t="e">
        <f>ASN797*1.5*ASM797</f>
        <v>#N/A</v>
      </c>
      <c r="ASQ797" s="10"/>
      <c r="ASR797" s="235"/>
      <c r="ASS797" s="175" t="s">
        <v>60</v>
      </c>
      <c r="AST797" s="341" t="s">
        <v>1694</v>
      </c>
      <c r="ASV797" s="243">
        <f>IF(ASU797="Kopman",1.1,1)</f>
        <v>1</v>
      </c>
      <c r="ASW797" s="176">
        <f>VLOOKUP(AST797,$A$879:$F$2731,6,FALSE)</f>
        <v>560</v>
      </c>
      <c r="ASX797" s="175" t="s">
        <v>61</v>
      </c>
      <c r="ASY797" s="10">
        <f>ASW797*1.5*ASV797</f>
        <v>840</v>
      </c>
      <c r="ASZ797" s="10"/>
      <c r="ATA797" s="235"/>
      <c r="ATB797" s="175" t="s">
        <v>60</v>
      </c>
      <c r="ATC797" s="75" t="s">
        <v>183</v>
      </c>
      <c r="ATE797" s="243">
        <f>IF(ATD797="Kopman",1.1,1)</f>
        <v>1</v>
      </c>
      <c r="ATF797" s="176" t="e">
        <f>VLOOKUP(ATC797,$A$879:$F$2731,6,FALSE)</f>
        <v>#N/A</v>
      </c>
      <c r="ATG797" s="175" t="s">
        <v>61</v>
      </c>
      <c r="ATH797" s="10" t="e">
        <f>ATF797*1.5*ATE797</f>
        <v>#N/A</v>
      </c>
      <c r="ATI797" s="10"/>
      <c r="ATJ797" s="235"/>
      <c r="ATK797" s="175" t="s">
        <v>60</v>
      </c>
      <c r="ATL797" s="75" t="s">
        <v>183</v>
      </c>
      <c r="ATN797" s="243">
        <f>IF(ATM797="Kopman",1.1,1)</f>
        <v>1</v>
      </c>
      <c r="ATO797" s="176" t="e">
        <f>VLOOKUP(ATL797,$A$879:$F$2731,6,FALSE)</f>
        <v>#N/A</v>
      </c>
      <c r="ATP797" s="175" t="s">
        <v>61</v>
      </c>
      <c r="ATQ797" s="10" t="e">
        <f>ATO797*1.5*ATN797</f>
        <v>#N/A</v>
      </c>
      <c r="ATR797" s="10"/>
      <c r="ATS797" s="235"/>
      <c r="ATT797" s="175" t="s">
        <v>60</v>
      </c>
      <c r="ATU797" s="75" t="s">
        <v>183</v>
      </c>
      <c r="ATW797" s="243">
        <f>IF(ATV797="Kopman",1.1,1)</f>
        <v>1</v>
      </c>
      <c r="ATX797" s="176" t="e">
        <f>VLOOKUP(ATU797,$A$879:$F$2731,6,FALSE)</f>
        <v>#N/A</v>
      </c>
      <c r="ATY797" s="175" t="s">
        <v>61</v>
      </c>
      <c r="ATZ797" s="10" t="e">
        <f>ATX797*1.5*ATW797</f>
        <v>#N/A</v>
      </c>
      <c r="AUA797" s="10"/>
      <c r="AUB797" s="235"/>
      <c r="AUC797" s="175" t="s">
        <v>60</v>
      </c>
      <c r="AUD797" s="75" t="s">
        <v>183</v>
      </c>
      <c r="AUF797" s="243">
        <f>IF(AUE797="Kopman",1.1,1)</f>
        <v>1</v>
      </c>
      <c r="AUG797" s="176" t="e">
        <f>VLOOKUP(AUD797,$A$879:$F$2731,6,FALSE)</f>
        <v>#N/A</v>
      </c>
      <c r="AUH797" s="175" t="s">
        <v>61</v>
      </c>
      <c r="AUI797" s="10" t="e">
        <f>AUG797*1.5*AUF797</f>
        <v>#N/A</v>
      </c>
      <c r="AUJ797" s="10"/>
      <c r="AUK797" s="235"/>
      <c r="AUL797" s="175" t="s">
        <v>60</v>
      </c>
      <c r="AUM797" s="75" t="s">
        <v>183</v>
      </c>
      <c r="AUO797" s="243">
        <f>IF(AUN797="Kopman",1.1,1)</f>
        <v>1</v>
      </c>
      <c r="AUP797" s="176" t="e">
        <f>VLOOKUP(AUM797,$A$879:$F$2731,6,FALSE)</f>
        <v>#N/A</v>
      </c>
      <c r="AUQ797" s="175" t="s">
        <v>61</v>
      </c>
      <c r="AUR797" s="10" t="e">
        <f>AUP797*1.5*AUO797</f>
        <v>#N/A</v>
      </c>
      <c r="AUS797" s="10"/>
      <c r="AUT797" s="235"/>
      <c r="AUU797" s="175" t="s">
        <v>60</v>
      </c>
      <c r="AUV797" s="75" t="s">
        <v>183</v>
      </c>
      <c r="AUX797" s="243">
        <f>IF(AUW797="Kopman",1.1,1)</f>
        <v>1</v>
      </c>
      <c r="AUY797" s="176" t="e">
        <f>VLOOKUP(AUV797,$A$879:$F$2731,6,FALSE)</f>
        <v>#N/A</v>
      </c>
      <c r="AUZ797" s="175" t="s">
        <v>61</v>
      </c>
      <c r="AVA797" s="10" t="e">
        <f>AUY797*1.5*AUX797</f>
        <v>#N/A</v>
      </c>
      <c r="AVB797" s="10"/>
      <c r="AVC797" s="235"/>
      <c r="AVD797" s="175" t="s">
        <v>60</v>
      </c>
      <c r="AVE797" s="75" t="s">
        <v>183</v>
      </c>
      <c r="AVG797" s="243">
        <f>IF(AVF797="Kopman",1.1,1)</f>
        <v>1</v>
      </c>
      <c r="AVH797" s="176" t="e">
        <f>VLOOKUP(AVE797,$A$879:$F$2731,6,FALSE)</f>
        <v>#N/A</v>
      </c>
      <c r="AVI797" s="175" t="s">
        <v>61</v>
      </c>
      <c r="AVJ797" s="10" t="e">
        <f>AVH797*1.5*AVG797</f>
        <v>#N/A</v>
      </c>
      <c r="AVK797" s="10"/>
      <c r="AVL797" s="235"/>
      <c r="AVM797" s="175" t="s">
        <v>60</v>
      </c>
      <c r="AVN797" s="75" t="s">
        <v>183</v>
      </c>
      <c r="AVP797" s="243">
        <f>IF(AVO797="Kopman",1.1,1)</f>
        <v>1</v>
      </c>
      <c r="AVQ797" s="176" t="e">
        <f>VLOOKUP(AVN797,$A$879:$F$2731,6,FALSE)</f>
        <v>#N/A</v>
      </c>
      <c r="AVR797" s="175" t="s">
        <v>61</v>
      </c>
      <c r="AVS797" s="10" t="e">
        <f>AVQ797*1.5*AVP797</f>
        <v>#N/A</v>
      </c>
      <c r="AVT797" s="10"/>
      <c r="AVU797" s="235"/>
      <c r="AVV797" s="175" t="s">
        <v>60</v>
      </c>
      <c r="AVW797" s="75" t="s">
        <v>183</v>
      </c>
      <c r="AVY797" s="243">
        <f>IF(AVX797="Kopman",1.1,1)</f>
        <v>1</v>
      </c>
      <c r="AVZ797" s="176" t="e">
        <f>VLOOKUP(AVW797,$A$879:$F$2731,6,FALSE)</f>
        <v>#N/A</v>
      </c>
      <c r="AWA797" s="175" t="s">
        <v>61</v>
      </c>
      <c r="AWB797" s="10" t="e">
        <f>AVZ797*1.5*AVY797</f>
        <v>#N/A</v>
      </c>
      <c r="AWC797" s="10"/>
      <c r="AWD797" s="235"/>
      <c r="AWE797" s="175" t="s">
        <v>60</v>
      </c>
      <c r="AWF797" s="75" t="s">
        <v>183</v>
      </c>
      <c r="AWH797" s="243">
        <f>IF(AWG797="Kopman",1.1,1)</f>
        <v>1</v>
      </c>
      <c r="AWI797" s="176" t="e">
        <f>VLOOKUP(AWF797,$A$879:$F$2731,6,FALSE)</f>
        <v>#N/A</v>
      </c>
      <c r="AWJ797" s="175" t="s">
        <v>61</v>
      </c>
      <c r="AWK797" s="10" t="e">
        <f>AWI797*1.5*AWH797</f>
        <v>#N/A</v>
      </c>
      <c r="AWL797" s="10"/>
      <c r="AWM797" s="235"/>
      <c r="AWN797" s="175" t="s">
        <v>60</v>
      </c>
      <c r="AWO797" s="342" t="s">
        <v>532</v>
      </c>
      <c r="AWP797" s="14" t="s">
        <v>1662</v>
      </c>
      <c r="AWQ797" s="243">
        <f>IF(AWP797="Kopman",1.1,1)</f>
        <v>1.1000000000000001</v>
      </c>
      <c r="AWR797" s="176">
        <f>VLOOKUP(AWO797,$A$879:$F$2731,6,FALSE)</f>
        <v>2530</v>
      </c>
      <c r="AWS797" s="175" t="s">
        <v>61</v>
      </c>
      <c r="AWT797" s="10">
        <f>AWR797*1.5*AWQ797</f>
        <v>4174.5</v>
      </c>
      <c r="AWU797" s="10"/>
      <c r="AWV797" s="235"/>
      <c r="AWW797" s="175" t="s">
        <v>60</v>
      </c>
      <c r="AWX797" s="341" t="s">
        <v>532</v>
      </c>
      <c r="AWZ797" s="243">
        <f>IF(AWY797="Kopman",1.1,1)</f>
        <v>1</v>
      </c>
      <c r="AXA797" s="176">
        <f>VLOOKUP(AWX797,$A$879:$F$2731,6,FALSE)</f>
        <v>2530</v>
      </c>
      <c r="AXB797" s="175" t="s">
        <v>61</v>
      </c>
      <c r="AXC797" s="10">
        <f>AXA797*1.5*AWZ797</f>
        <v>3795</v>
      </c>
      <c r="AXD797" s="10"/>
      <c r="AXE797" s="235"/>
      <c r="AXF797" s="175" t="s">
        <v>60</v>
      </c>
      <c r="AXG797" s="341" t="s">
        <v>532</v>
      </c>
      <c r="AXI797" s="243">
        <f>IF(AXH797="Kopman",1.1,1)</f>
        <v>1</v>
      </c>
      <c r="AXJ797" s="176">
        <f>VLOOKUP(AXG797,$A$879:$F$2731,6,FALSE)</f>
        <v>2530</v>
      </c>
      <c r="AXK797" s="175" t="s">
        <v>61</v>
      </c>
      <c r="AXL797" s="10">
        <f>AXJ797*1.5*AXI797</f>
        <v>3795</v>
      </c>
      <c r="AXM797" s="10"/>
      <c r="AXN797" s="235"/>
      <c r="AXO797" s="175" t="s">
        <v>60</v>
      </c>
      <c r="AXP797" s="341" t="s">
        <v>532</v>
      </c>
      <c r="AXR797" s="243">
        <f>IF(AXQ797="Kopman",1.1,1)</f>
        <v>1</v>
      </c>
      <c r="AXS797" s="176">
        <f>VLOOKUP(AXP797,$A$879:$F$2731,6,FALSE)</f>
        <v>2530</v>
      </c>
      <c r="AXT797" s="175" t="s">
        <v>61</v>
      </c>
      <c r="AXU797" s="10">
        <f>AXS797*1.5*AXR797</f>
        <v>3795</v>
      </c>
      <c r="AXV797" s="10"/>
      <c r="AXW797" s="235"/>
      <c r="AXX797" s="175" t="s">
        <v>60</v>
      </c>
      <c r="AXY797" s="342" t="s">
        <v>532</v>
      </c>
      <c r="AXZ797" s="14" t="s">
        <v>1662</v>
      </c>
      <c r="AYA797" s="243">
        <f>IF(AXZ797="Kopman",1.1,1)</f>
        <v>1.1000000000000001</v>
      </c>
      <c r="AYB797" s="176">
        <f>VLOOKUP(AXY797,$A$879:$F$2731,6,FALSE)</f>
        <v>2530</v>
      </c>
      <c r="AYC797" s="175" t="s">
        <v>61</v>
      </c>
      <c r="AYD797" s="10">
        <f>AYB797*1.5*AYA797</f>
        <v>4174.5</v>
      </c>
      <c r="AYE797" s="10"/>
      <c r="AYF797" s="235"/>
      <c r="AYG797" s="175" t="s">
        <v>60</v>
      </c>
      <c r="AYH797" s="342" t="s">
        <v>532</v>
      </c>
      <c r="AYI797" s="14" t="s">
        <v>1662</v>
      </c>
      <c r="AYJ797" s="243">
        <f>IF(AYI797="Kopman",1.1,1)</f>
        <v>1.1000000000000001</v>
      </c>
      <c r="AYK797" s="176">
        <f>VLOOKUP(AYH797,$A$879:$F$2731,6,FALSE)</f>
        <v>2530</v>
      </c>
      <c r="AYL797" s="175" t="s">
        <v>61</v>
      </c>
      <c r="AYM797" s="10">
        <f>AYK797*1.5*AYJ797</f>
        <v>4174.5</v>
      </c>
      <c r="AYN797" s="10"/>
      <c r="AYO797" s="235"/>
      <c r="AYP797" s="175" t="s">
        <v>60</v>
      </c>
      <c r="AYQ797" s="341" t="s">
        <v>532</v>
      </c>
      <c r="AYS797" s="243">
        <f>IF(AYR797="Kopman",1.1,1)</f>
        <v>1</v>
      </c>
      <c r="AYT797" s="176">
        <f>VLOOKUP(AYQ797,$A$879:$F$2731,6,FALSE)</f>
        <v>2530</v>
      </c>
      <c r="AYU797" s="175" t="s">
        <v>61</v>
      </c>
      <c r="AYV797" s="10">
        <f>AYT797*1.5*AYS797</f>
        <v>3795</v>
      </c>
      <c r="AYW797" s="10"/>
      <c r="AYX797" s="235"/>
      <c r="AYY797" s="175" t="s">
        <v>60</v>
      </c>
      <c r="AYZ797" s="341" t="s">
        <v>532</v>
      </c>
      <c r="AZB797" s="243">
        <f>IF(AZA797="Kopman",1.1,1)</f>
        <v>1</v>
      </c>
      <c r="AZC797" s="176">
        <f>VLOOKUP(AYZ797,$A$879:$F$2731,6,FALSE)</f>
        <v>2530</v>
      </c>
      <c r="AZD797" s="175" t="s">
        <v>61</v>
      </c>
      <c r="AZE797" s="10">
        <f>AZC797*1.5*AZB797</f>
        <v>3795</v>
      </c>
      <c r="AZF797" s="10"/>
      <c r="AZG797" s="235"/>
      <c r="AZH797" s="175" t="s">
        <v>60</v>
      </c>
      <c r="AZI797" s="341" t="s">
        <v>532</v>
      </c>
      <c r="AZK797" s="243">
        <f>IF(AZJ797="Kopman",1.1,1)</f>
        <v>1</v>
      </c>
      <c r="AZL797" s="176">
        <f>VLOOKUP(AZI797,$A$879:$F$2731,6,FALSE)</f>
        <v>2530</v>
      </c>
      <c r="AZM797" s="175" t="s">
        <v>61</v>
      </c>
      <c r="AZN797" s="10">
        <f>AZL797*1.5*AZK797</f>
        <v>3795</v>
      </c>
      <c r="AZO797" s="10"/>
      <c r="AZP797" s="235"/>
      <c r="AZQ797" s="175" t="s">
        <v>60</v>
      </c>
      <c r="AZR797" s="342" t="s">
        <v>731</v>
      </c>
      <c r="AZS797" s="14" t="s">
        <v>1662</v>
      </c>
      <c r="AZT797" s="243">
        <f>IF(AZS797="Kopman",1.1,1)</f>
        <v>1.1000000000000001</v>
      </c>
      <c r="AZU797" s="176">
        <f>VLOOKUP(AZR797,$A$879:$F$2731,6,FALSE)</f>
        <v>1176</v>
      </c>
      <c r="AZV797" s="175" t="s">
        <v>61</v>
      </c>
      <c r="AZW797" s="10">
        <f>AZU797*1.5*AZT797</f>
        <v>1940.4</v>
      </c>
      <c r="AZX797" s="10"/>
      <c r="AZY797" s="235"/>
      <c r="AZZ797" s="175" t="s">
        <v>60</v>
      </c>
      <c r="BAA797" s="341" t="s">
        <v>532</v>
      </c>
      <c r="BAC797" s="243">
        <f>IF(BAB797="Kopman",1.1,1)</f>
        <v>1</v>
      </c>
      <c r="BAD797" s="176">
        <f>VLOOKUP(BAA797,$A$879:$F$2731,6,FALSE)</f>
        <v>2530</v>
      </c>
      <c r="BAE797" s="175" t="s">
        <v>61</v>
      </c>
      <c r="BAF797" s="10">
        <f>BAD797*1.5*BAC797</f>
        <v>3795</v>
      </c>
      <c r="BAG797" s="10"/>
      <c r="BAH797" s="235"/>
      <c r="BAI797" s="175" t="s">
        <v>60</v>
      </c>
      <c r="BAJ797" s="398" t="s">
        <v>532</v>
      </c>
      <c r="BAL797" s="243">
        <f>IF(BAK797="Kopman",1.1,1)</f>
        <v>1</v>
      </c>
      <c r="BAM797" s="176">
        <f>VLOOKUP(BAJ797,$A$879:$F$2731,6,FALSE)</f>
        <v>2530</v>
      </c>
      <c r="BAN797" s="175" t="s">
        <v>61</v>
      </c>
      <c r="BAO797" s="10">
        <f>BAM797*1.5*BAL797</f>
        <v>3795</v>
      </c>
      <c r="BAP797" s="10"/>
      <c r="BAQ797" s="235"/>
      <c r="BAR797" s="175" t="s">
        <v>60</v>
      </c>
      <c r="BAS797" s="342" t="s">
        <v>532</v>
      </c>
      <c r="BAT797" s="14" t="s">
        <v>1662</v>
      </c>
      <c r="BAU797" s="243">
        <f>IF(BAT797="Kopman",1.1,1)</f>
        <v>1.1000000000000001</v>
      </c>
      <c r="BAV797" s="176">
        <f>VLOOKUP(BAS797,$A$879:$F$2731,6,FALSE)</f>
        <v>2530</v>
      </c>
      <c r="BAW797" s="175" t="s">
        <v>61</v>
      </c>
      <c r="BAX797" s="10">
        <f>BAV797*1.5*BAU797</f>
        <v>4174.5</v>
      </c>
      <c r="BAY797" s="10"/>
      <c r="BAZ797" s="235"/>
      <c r="BBA797" s="175" t="s">
        <v>60</v>
      </c>
      <c r="BBB797" s="342" t="s">
        <v>532</v>
      </c>
      <c r="BBC797" s="14" t="s">
        <v>1662</v>
      </c>
      <c r="BBD797" s="243">
        <f>IF(BBC797="Kopman",1.1,1)</f>
        <v>1.1000000000000001</v>
      </c>
      <c r="BBE797" s="176">
        <f>VLOOKUP(BBB797,$A$879:$F$2731,6,FALSE)</f>
        <v>2530</v>
      </c>
      <c r="BBF797" s="175" t="s">
        <v>61</v>
      </c>
      <c r="BBG797" s="10">
        <f>BBE797*1.5*BBD797</f>
        <v>4174.5</v>
      </c>
      <c r="BBH797" s="10"/>
      <c r="BBI797" s="235"/>
      <c r="BBJ797" s="175" t="s">
        <v>60</v>
      </c>
      <c r="BBK797" s="341" t="s">
        <v>532</v>
      </c>
      <c r="BBM797" s="243">
        <f>IF(BBL797="Kopman",1.1,1)</f>
        <v>1</v>
      </c>
      <c r="BBN797" s="176">
        <f>VLOOKUP(BBK797,$A$879:$F$2731,6,FALSE)</f>
        <v>2530</v>
      </c>
      <c r="BBO797" s="175" t="s">
        <v>61</v>
      </c>
      <c r="BBP797" s="10">
        <f>BBN797*1.5*BBM797</f>
        <v>3795</v>
      </c>
      <c r="BBQ797" s="10"/>
      <c r="BBR797" s="235"/>
      <c r="BBS797" s="175" t="s">
        <v>60</v>
      </c>
      <c r="BBT797" s="347" t="s">
        <v>532</v>
      </c>
      <c r="BBV797" s="243">
        <f>IF(BBU797="Kopman",1.1,1)</f>
        <v>1</v>
      </c>
      <c r="BBW797" s="176">
        <f>VLOOKUP(BBT797,$A$879:$F$2731,6,FALSE)</f>
        <v>2530</v>
      </c>
      <c r="BBX797" s="175" t="s">
        <v>61</v>
      </c>
      <c r="BBY797" s="10">
        <f>BBW797*1.5*BBV797</f>
        <v>3795</v>
      </c>
      <c r="BBZ797" s="10"/>
      <c r="BCA797" s="235"/>
      <c r="BCB797" s="175" t="s">
        <v>60</v>
      </c>
      <c r="BCC797" s="342" t="s">
        <v>532</v>
      </c>
      <c r="BCD797" s="14" t="s">
        <v>1662</v>
      </c>
      <c r="BCE797" s="243">
        <f>IF(BCD797="Kopman",1.1,1)</f>
        <v>1.1000000000000001</v>
      </c>
      <c r="BCF797" s="176">
        <f>VLOOKUP(BCC797,$A$879:$F$2731,6,FALSE)</f>
        <v>2530</v>
      </c>
      <c r="BCG797" s="175" t="s">
        <v>61</v>
      </c>
      <c r="BCH797" s="10">
        <f>BCF797*1.5*BCE797</f>
        <v>4174.5</v>
      </c>
      <c r="BCI797" s="10"/>
      <c r="BCJ797" s="235"/>
      <c r="BCK797" s="175" t="s">
        <v>60</v>
      </c>
      <c r="BCL797" s="342" t="s">
        <v>532</v>
      </c>
      <c r="BCM797" s="14" t="s">
        <v>1662</v>
      </c>
      <c r="BCN797" s="243">
        <f>IF(BCM797="Kopman",1.1,1)</f>
        <v>1.1000000000000001</v>
      </c>
      <c r="BCO797" s="176">
        <f>VLOOKUP(BCL797,$A$879:$F$2731,6,FALSE)</f>
        <v>2530</v>
      </c>
      <c r="BCP797" s="175" t="s">
        <v>61</v>
      </c>
      <c r="BCQ797" s="10">
        <f>BCO797*1.5*BCN797</f>
        <v>4174.5</v>
      </c>
      <c r="BCR797" s="10"/>
      <c r="BCS797" s="235"/>
      <c r="BCT797" s="175" t="s">
        <v>60</v>
      </c>
      <c r="BCU797" s="351" t="s">
        <v>532</v>
      </c>
      <c r="BCW797" s="243">
        <f>IF(BCV797="Kopman",1.1,1)</f>
        <v>1</v>
      </c>
      <c r="BCX797" s="176">
        <f>VLOOKUP(BCU797,$A$879:$F$2731,6,FALSE)</f>
        <v>2530</v>
      </c>
      <c r="BCY797" s="175" t="s">
        <v>61</v>
      </c>
      <c r="BCZ797" s="10">
        <f>BCX797*1.5*BCW797</f>
        <v>3795</v>
      </c>
      <c r="BDA797" s="10"/>
      <c r="BDB797" s="235"/>
      <c r="BDC797" s="175" t="s">
        <v>60</v>
      </c>
      <c r="BDD797" s="348" t="s">
        <v>532</v>
      </c>
      <c r="BDE797" s="14" t="s">
        <v>1662</v>
      </c>
      <c r="BDF797" s="243">
        <f>IF(BDE797="Kopman",1.1,1)</f>
        <v>1.1000000000000001</v>
      </c>
      <c r="BDG797" s="176">
        <f>VLOOKUP(BDD797,$A$879:$F$2731,6,FALSE)</f>
        <v>2530</v>
      </c>
      <c r="BDH797" s="175" t="s">
        <v>61</v>
      </c>
      <c r="BDI797" s="10">
        <f>BDG797*1.5*BDF797</f>
        <v>4174.5</v>
      </c>
      <c r="BDJ797" s="10"/>
      <c r="BDK797" s="235"/>
      <c r="BDL797" s="175" t="s">
        <v>60</v>
      </c>
      <c r="BDM797" s="342" t="s">
        <v>532</v>
      </c>
      <c r="BDN797" s="14" t="s">
        <v>1662</v>
      </c>
      <c r="BDO797" s="243">
        <f>IF(BDN797="Kopman",1.1,1)</f>
        <v>1.1000000000000001</v>
      </c>
      <c r="BDP797" s="176">
        <f>VLOOKUP(BDM797,$A$879:$F$2731,6,FALSE)</f>
        <v>2530</v>
      </c>
      <c r="BDQ797" s="175" t="s">
        <v>61</v>
      </c>
      <c r="BDR797" s="10">
        <f>BDP797*1.5*BDO797</f>
        <v>4174.5</v>
      </c>
      <c r="BDS797" s="10"/>
      <c r="BDT797" s="235"/>
      <c r="BDU797" s="175" t="s">
        <v>60</v>
      </c>
      <c r="BDV797" s="341" t="s">
        <v>532</v>
      </c>
      <c r="BDX797" s="243">
        <f>IF(BDW797="Kopman",1.1,1)</f>
        <v>1</v>
      </c>
      <c r="BDY797" s="176">
        <f>VLOOKUP(BDV797,$A$879:$F$2731,6,FALSE)</f>
        <v>2530</v>
      </c>
      <c r="BDZ797" s="175" t="s">
        <v>61</v>
      </c>
      <c r="BEA797" s="10">
        <f>BDY797*1.5*BDX797</f>
        <v>3795</v>
      </c>
      <c r="BEB797" s="10"/>
      <c r="BEC797" s="235"/>
      <c r="BED797" s="175" t="s">
        <v>60</v>
      </c>
      <c r="BEE797" s="341" t="s">
        <v>624</v>
      </c>
      <c r="BEG797" s="243">
        <f>IF(BEF797="Kopman",1.1,1)</f>
        <v>1</v>
      </c>
      <c r="BEH797" s="176">
        <f>VLOOKUP(BEE797,$A$879:$F$2731,6,FALSE)</f>
        <v>271</v>
      </c>
      <c r="BEI797" s="175" t="s">
        <v>61</v>
      </c>
      <c r="BEJ797" s="10">
        <f>BEH797*1.5*BEG797</f>
        <v>406.5</v>
      </c>
      <c r="BEK797" s="10"/>
      <c r="BEL797" s="235"/>
      <c r="BEM797" s="175" t="s">
        <v>60</v>
      </c>
      <c r="BEN797" s="341" t="s">
        <v>731</v>
      </c>
      <c r="BEP797" s="243">
        <f>IF(BEO797="Kopman",1.1,1)</f>
        <v>1</v>
      </c>
      <c r="BEQ797" s="176">
        <f>VLOOKUP(BEN797,$A$879:$F$2731,6,FALSE)</f>
        <v>1176</v>
      </c>
      <c r="BER797" s="175" t="s">
        <v>61</v>
      </c>
      <c r="BES797" s="10">
        <f>BEQ797*1.5*BEP797</f>
        <v>1764</v>
      </c>
      <c r="BET797" s="10"/>
      <c r="BEU797" s="235"/>
      <c r="BEV797" s="175" t="s">
        <v>60</v>
      </c>
      <c r="BEW797" s="342" t="s">
        <v>532</v>
      </c>
      <c r="BEX797" s="14" t="s">
        <v>1662</v>
      </c>
      <c r="BEY797" s="243">
        <f>IF(BEX797="Kopman",1.1,1)</f>
        <v>1.1000000000000001</v>
      </c>
      <c r="BEZ797" s="176">
        <f>VLOOKUP(BEW797,$A$879:$F$2731,6,FALSE)</f>
        <v>2530</v>
      </c>
      <c r="BFA797" s="175" t="s">
        <v>61</v>
      </c>
      <c r="BFB797" s="10">
        <f>BEZ797*1.5*BEY797</f>
        <v>4174.5</v>
      </c>
      <c r="BFC797" s="10"/>
      <c r="BFD797" s="235"/>
      <c r="BFE797" s="175" t="s">
        <v>60</v>
      </c>
      <c r="BFF797" s="342" t="s">
        <v>532</v>
      </c>
      <c r="BFG797" s="14" t="s">
        <v>1662</v>
      </c>
      <c r="BFH797" s="243">
        <f>IF(BFG797="Kopman",1.1,1)</f>
        <v>1.1000000000000001</v>
      </c>
      <c r="BFI797" s="176">
        <f>VLOOKUP(BFF797,$A$879:$F$2731,6,FALSE)</f>
        <v>2530</v>
      </c>
      <c r="BFJ797" s="175" t="s">
        <v>61</v>
      </c>
      <c r="BFK797" s="10">
        <f>BFI797*1.5*BFH797</f>
        <v>4174.5</v>
      </c>
      <c r="BFL797" s="10"/>
      <c r="BFM797" s="235"/>
      <c r="BFN797" s="175" t="s">
        <v>60</v>
      </c>
      <c r="BFO797" s="342" t="s">
        <v>532</v>
      </c>
      <c r="BFP797" s="14" t="s">
        <v>1662</v>
      </c>
      <c r="BFQ797" s="243">
        <f>IF(BFP797="Kopman",1.1,1)</f>
        <v>1.1000000000000001</v>
      </c>
      <c r="BFR797" s="176">
        <f>VLOOKUP(BFO797,$A$879:$F$2731,6,FALSE)</f>
        <v>2530</v>
      </c>
      <c r="BFS797" s="175" t="s">
        <v>61</v>
      </c>
      <c r="BFT797" s="10">
        <f>BFR797*1.5*BFQ797</f>
        <v>4174.5</v>
      </c>
      <c r="BFU797" s="10"/>
      <c r="BFV797" s="235"/>
      <c r="BFW797" s="175" t="s">
        <v>60</v>
      </c>
      <c r="BFX797" s="351" t="s">
        <v>532</v>
      </c>
      <c r="BFZ797" s="243">
        <f>IF(BFY797="Kopman",1.1,1)</f>
        <v>1</v>
      </c>
      <c r="BGA797" s="176">
        <f>VLOOKUP(BFX797,$A$879:$F$2731,6,FALSE)</f>
        <v>2530</v>
      </c>
      <c r="BGB797" s="175" t="s">
        <v>61</v>
      </c>
      <c r="BGC797" s="10">
        <f>BGA797*1.5*BFZ797</f>
        <v>3795</v>
      </c>
      <c r="BGD797" s="10"/>
      <c r="BGE797" s="235"/>
      <c r="BGF797" s="175" t="s">
        <v>60</v>
      </c>
      <c r="BGG797" s="341" t="s">
        <v>731</v>
      </c>
      <c r="BGI797" s="243">
        <f>IF(BGH797="Kopman",1.1,1)</f>
        <v>1</v>
      </c>
      <c r="BGJ797" s="176">
        <f>VLOOKUP(BGG797,$A$879:$F$2731,6,FALSE)</f>
        <v>1176</v>
      </c>
      <c r="BGK797" s="175" t="s">
        <v>61</v>
      </c>
      <c r="BGL797" s="10">
        <f>BGJ797*1.5*BGI797</f>
        <v>1764</v>
      </c>
      <c r="BGM797" s="10"/>
      <c r="BGN797" s="235"/>
      <c r="BGO797" s="175" t="s">
        <v>60</v>
      </c>
      <c r="BGP797" s="353" t="s">
        <v>532</v>
      </c>
      <c r="BGQ797" s="14" t="s">
        <v>1662</v>
      </c>
      <c r="BGR797" s="243">
        <f>IF(BGQ797="Kopman",1.1,1)</f>
        <v>1.1000000000000001</v>
      </c>
      <c r="BGS797" s="176">
        <f>VLOOKUP(BGP797,$A$879:$F$2731,6,FALSE)</f>
        <v>2530</v>
      </c>
      <c r="BGT797" s="175" t="s">
        <v>61</v>
      </c>
      <c r="BGU797" s="10">
        <f>BGS797*1.5*BGR797</f>
        <v>4174.5</v>
      </c>
      <c r="BGV797" s="10"/>
      <c r="BGW797" s="235"/>
      <c r="BGX797" s="175" t="s">
        <v>60</v>
      </c>
      <c r="BGY797" s="341" t="s">
        <v>532</v>
      </c>
      <c r="BHA797" s="243">
        <f>IF(BGZ797="Kopman",1.1,1)</f>
        <v>1</v>
      </c>
      <c r="BHB797" s="176">
        <f>VLOOKUP(BGY797,$A$879:$F$2731,6,FALSE)</f>
        <v>2530</v>
      </c>
      <c r="BHC797" s="175" t="s">
        <v>61</v>
      </c>
      <c r="BHD797" s="10">
        <f>BHB797*1.5*BHA797</f>
        <v>3795</v>
      </c>
      <c r="BHE797" s="10"/>
    </row>
    <row r="798" spans="1:1565" s="14" customFormat="1" ht="15">
      <c r="A798" s="175" t="s">
        <v>62</v>
      </c>
      <c r="B798" s="343" t="s">
        <v>731</v>
      </c>
      <c r="D798" s="176"/>
      <c r="E798" s="176">
        <f>VLOOKUP(B798,$A$879:$F$2731,6,FALSE)</f>
        <v>1176</v>
      </c>
      <c r="F798" s="175" t="s">
        <v>63</v>
      </c>
      <c r="G798" s="10">
        <f>E798*1.4</f>
        <v>1646.3999999999999</v>
      </c>
      <c r="H798" s="10"/>
      <c r="I798" s="229"/>
      <c r="J798" s="175" t="s">
        <v>62</v>
      </c>
      <c r="K798" s="341" t="s">
        <v>835</v>
      </c>
      <c r="M798" s="176"/>
      <c r="N798" s="176">
        <f>VLOOKUP(K798,$A$879:$F$2731,6,FALSE)</f>
        <v>1491</v>
      </c>
      <c r="O798" s="175" t="s">
        <v>63</v>
      </c>
      <c r="P798" s="10">
        <f>N798*1.4</f>
        <v>2087.4</v>
      </c>
      <c r="Q798" s="10"/>
      <c r="R798" s="229"/>
      <c r="S798" s="175" t="s">
        <v>62</v>
      </c>
      <c r="T798" s="341" t="s">
        <v>731</v>
      </c>
      <c r="V798" s="176"/>
      <c r="W798" s="176">
        <f>VLOOKUP(T798,$A$879:$F$2731,6,FALSE)</f>
        <v>1176</v>
      </c>
      <c r="X798" s="175" t="s">
        <v>63</v>
      </c>
      <c r="Y798" s="10">
        <f>W798*1.4</f>
        <v>1646.3999999999999</v>
      </c>
      <c r="Z798" s="10"/>
      <c r="AA798" s="229"/>
      <c r="AB798" s="175" t="s">
        <v>62</v>
      </c>
      <c r="AC798" s="341" t="s">
        <v>835</v>
      </c>
      <c r="AE798" s="176"/>
      <c r="AF798" s="176">
        <f>VLOOKUP(AC798,$A$879:$F$2731,6,FALSE)</f>
        <v>1491</v>
      </c>
      <c r="AG798" s="175" t="s">
        <v>63</v>
      </c>
      <c r="AH798" s="10">
        <f>AF798*1.4</f>
        <v>2087.4</v>
      </c>
      <c r="AI798" s="10"/>
      <c r="AJ798" s="229"/>
      <c r="AK798" s="175" t="s">
        <v>62</v>
      </c>
      <c r="AL798" s="341" t="s">
        <v>835</v>
      </c>
      <c r="AN798" s="176"/>
      <c r="AO798" s="176">
        <f>VLOOKUP(AL798,$A$879:$F$2731,6,FALSE)</f>
        <v>1491</v>
      </c>
      <c r="AP798" s="175" t="s">
        <v>63</v>
      </c>
      <c r="AQ798" s="10">
        <f>AO798*1.4</f>
        <v>2087.4</v>
      </c>
      <c r="AR798" s="10"/>
      <c r="AS798" s="229"/>
      <c r="AT798" s="175" t="s">
        <v>62</v>
      </c>
      <c r="AU798" s="341" t="s">
        <v>835</v>
      </c>
      <c r="AW798" s="176"/>
      <c r="AX798" s="176">
        <f>VLOOKUP(AU798,$A$879:$F$2731,6,FALSE)</f>
        <v>1491</v>
      </c>
      <c r="AY798" s="175" t="s">
        <v>63</v>
      </c>
      <c r="AZ798" s="10">
        <f>AX798*1.4</f>
        <v>2087.4</v>
      </c>
      <c r="BA798" s="10"/>
      <c r="BB798" s="229"/>
      <c r="BC798" s="175" t="s">
        <v>62</v>
      </c>
      <c r="BD798" s="341" t="s">
        <v>529</v>
      </c>
      <c r="BF798" s="176"/>
      <c r="BG798" s="176">
        <f>VLOOKUP(BD798,$A$879:$F$2731,6,FALSE)</f>
        <v>598</v>
      </c>
      <c r="BH798" s="175" t="s">
        <v>63</v>
      </c>
      <c r="BI798" s="10">
        <f>BG798*1.4</f>
        <v>837.19999999999993</v>
      </c>
      <c r="BJ798" s="10"/>
      <c r="BK798" s="229"/>
      <c r="BL798" s="175" t="s">
        <v>62</v>
      </c>
      <c r="BM798" s="341" t="s">
        <v>835</v>
      </c>
      <c r="BO798" s="176"/>
      <c r="BP798" s="176">
        <f>VLOOKUP(BM798,$A$879:$F$2731,6,FALSE)</f>
        <v>1491</v>
      </c>
      <c r="BQ798" s="175" t="s">
        <v>63</v>
      </c>
      <c r="BR798" s="10">
        <f>BP798*1.4</f>
        <v>2087.4</v>
      </c>
      <c r="BS798" s="10"/>
      <c r="BT798" s="229"/>
      <c r="BU798" s="175" t="s">
        <v>62</v>
      </c>
      <c r="BV798" s="341" t="s">
        <v>529</v>
      </c>
      <c r="BX798" s="176"/>
      <c r="BY798" s="176">
        <f>VLOOKUP(BV798,$A$879:$F$2731,6,FALSE)</f>
        <v>598</v>
      </c>
      <c r="BZ798" s="175" t="s">
        <v>63</v>
      </c>
      <c r="CA798" s="10">
        <f>BY798*1.4</f>
        <v>837.19999999999993</v>
      </c>
      <c r="CB798" s="10"/>
      <c r="CC798" s="229"/>
      <c r="CD798" s="175" t="s">
        <v>62</v>
      </c>
      <c r="CE798" s="341" t="s">
        <v>835</v>
      </c>
      <c r="CG798" s="176"/>
      <c r="CH798" s="176">
        <f>VLOOKUP(CE798,$A$879:$F$2731,6,FALSE)</f>
        <v>1491</v>
      </c>
      <c r="CI798" s="175" t="s">
        <v>63</v>
      </c>
      <c r="CJ798" s="10">
        <f>CH798*1.4</f>
        <v>2087.4</v>
      </c>
      <c r="CK798" s="10"/>
      <c r="CL798" s="229"/>
      <c r="CM798" s="175" t="s">
        <v>62</v>
      </c>
      <c r="CN798" s="341" t="s">
        <v>835</v>
      </c>
      <c r="CP798" s="176"/>
      <c r="CQ798" s="176">
        <f>VLOOKUP(CN798,$A$879:$F$2731,6,FALSE)</f>
        <v>1491</v>
      </c>
      <c r="CR798" s="175" t="s">
        <v>63</v>
      </c>
      <c r="CS798" s="10">
        <f>CQ798*1.4</f>
        <v>2087.4</v>
      </c>
      <c r="CT798" s="10"/>
      <c r="CU798" s="229"/>
      <c r="CV798" s="175" t="s">
        <v>62</v>
      </c>
      <c r="CW798" s="341" t="s">
        <v>835</v>
      </c>
      <c r="CY798" s="176"/>
      <c r="CZ798" s="176">
        <f>VLOOKUP(CW798,$A$879:$F$2731,6,FALSE)</f>
        <v>1491</v>
      </c>
      <c r="DA798" s="175" t="s">
        <v>63</v>
      </c>
      <c r="DB798" s="10">
        <f>CZ798*1.4</f>
        <v>2087.4</v>
      </c>
      <c r="DC798" s="10"/>
      <c r="DD798" s="229"/>
      <c r="DE798" s="175" t="s">
        <v>62</v>
      </c>
      <c r="DF798" s="341" t="s">
        <v>835</v>
      </c>
      <c r="DH798" s="176"/>
      <c r="DI798" s="176">
        <f>VLOOKUP(DF798,$A$879:$F$2731,6,FALSE)</f>
        <v>1491</v>
      </c>
      <c r="DJ798" s="175" t="s">
        <v>63</v>
      </c>
      <c r="DK798" s="10">
        <f>DI798*1.4</f>
        <v>2087.4</v>
      </c>
      <c r="DL798" s="10"/>
      <c r="DM798" s="229"/>
      <c r="DN798" s="175" t="s">
        <v>62</v>
      </c>
      <c r="DO798" s="341" t="s">
        <v>731</v>
      </c>
      <c r="DQ798" s="176"/>
      <c r="DR798" s="176">
        <f>VLOOKUP(DO798,$A$879:$F$2731,6,FALSE)</f>
        <v>1176</v>
      </c>
      <c r="DS798" s="175" t="s">
        <v>63</v>
      </c>
      <c r="DT798" s="10">
        <f>DR798*1.4</f>
        <v>1646.3999999999999</v>
      </c>
      <c r="DU798" s="10"/>
      <c r="DV798" s="229"/>
      <c r="DW798" s="175" t="s">
        <v>62</v>
      </c>
      <c r="DX798" s="341" t="s">
        <v>731</v>
      </c>
      <c r="DZ798" s="176"/>
      <c r="EA798" s="176">
        <f>VLOOKUP(DX798,$A$879:$F$2731,6,FALSE)</f>
        <v>1176</v>
      </c>
      <c r="EB798" s="175" t="s">
        <v>63</v>
      </c>
      <c r="EC798" s="10">
        <f>EA798*1.4</f>
        <v>1646.3999999999999</v>
      </c>
      <c r="ED798" s="10"/>
      <c r="EE798" s="229"/>
      <c r="EF798" s="175" t="s">
        <v>62</v>
      </c>
      <c r="EG798" s="341" t="s">
        <v>731</v>
      </c>
      <c r="EI798" s="176"/>
      <c r="EJ798" s="176">
        <f>VLOOKUP(EG798,$A$879:$F$2731,6,FALSE)</f>
        <v>1176</v>
      </c>
      <c r="EK798" s="175" t="s">
        <v>63</v>
      </c>
      <c r="EL798" s="10">
        <f>EJ798*1.4</f>
        <v>1646.3999999999999</v>
      </c>
      <c r="EM798" s="10"/>
      <c r="EN798" s="229"/>
      <c r="EO798" s="175" t="s">
        <v>62</v>
      </c>
      <c r="EP798" s="341" t="s">
        <v>835</v>
      </c>
      <c r="ER798" s="176"/>
      <c r="ES798" s="176">
        <f>VLOOKUP(EP798,$A$879:$F$2731,6,FALSE)</f>
        <v>1491</v>
      </c>
      <c r="ET798" s="175" t="s">
        <v>63</v>
      </c>
      <c r="EU798" s="10">
        <f>ES798*1.4</f>
        <v>2087.4</v>
      </c>
      <c r="EV798" s="10"/>
      <c r="EW798" s="229"/>
      <c r="EX798" s="175" t="s">
        <v>62</v>
      </c>
      <c r="EY798" s="341" t="s">
        <v>835</v>
      </c>
      <c r="FA798" s="176"/>
      <c r="FB798" s="176">
        <f>VLOOKUP(EY798,$A$879:$F$2731,6,FALSE)</f>
        <v>1491</v>
      </c>
      <c r="FC798" s="175" t="s">
        <v>63</v>
      </c>
      <c r="FD798" s="10">
        <f>FB798*1.4</f>
        <v>2087.4</v>
      </c>
      <c r="FE798" s="10"/>
      <c r="FF798" s="229"/>
      <c r="FG798" s="175" t="s">
        <v>62</v>
      </c>
      <c r="FH798" s="341" t="s">
        <v>731</v>
      </c>
      <c r="FJ798" s="176"/>
      <c r="FK798" s="176">
        <f>VLOOKUP(FH798,$A$879:$F$2731,6,FALSE)</f>
        <v>1176</v>
      </c>
      <c r="FL798" s="175" t="s">
        <v>63</v>
      </c>
      <c r="FM798" s="10">
        <f>FK798*1.4</f>
        <v>1646.3999999999999</v>
      </c>
      <c r="FN798" s="10"/>
      <c r="FO798" s="229"/>
      <c r="FP798" s="175" t="s">
        <v>62</v>
      </c>
      <c r="FQ798" s="341" t="s">
        <v>731</v>
      </c>
      <c r="FS798" s="176"/>
      <c r="FT798" s="176">
        <f>VLOOKUP(FQ798,$A$879:$F$2731,6,FALSE)</f>
        <v>1176</v>
      </c>
      <c r="FU798" s="175" t="s">
        <v>63</v>
      </c>
      <c r="FV798" s="10">
        <f>FT798*1.4</f>
        <v>1646.3999999999999</v>
      </c>
      <c r="FW798" s="10"/>
      <c r="FX798" s="229"/>
      <c r="FY798" s="175" t="s">
        <v>62</v>
      </c>
      <c r="FZ798" s="349" t="s">
        <v>183</v>
      </c>
      <c r="GB798" s="176"/>
      <c r="GC798" s="176" t="e">
        <f>VLOOKUP(FZ798,$A$879:$F$2731,6,FALSE)</f>
        <v>#N/A</v>
      </c>
      <c r="GD798" s="175" t="s">
        <v>63</v>
      </c>
      <c r="GE798" s="10" t="e">
        <f>GC798*1.4</f>
        <v>#N/A</v>
      </c>
      <c r="GF798" s="10"/>
      <c r="GG798" s="229"/>
      <c r="GH798" s="175" t="s">
        <v>62</v>
      </c>
      <c r="GI798" s="341" t="s">
        <v>731</v>
      </c>
      <c r="GK798" s="176"/>
      <c r="GL798" s="176">
        <f>VLOOKUP(GI798,$A$879:$F$2731,6,FALSE)</f>
        <v>1176</v>
      </c>
      <c r="GM798" s="175" t="s">
        <v>63</v>
      </c>
      <c r="GN798" s="10">
        <f>GL798*1.4</f>
        <v>1646.3999999999999</v>
      </c>
      <c r="GO798" s="10"/>
      <c r="GP798" s="229"/>
      <c r="GQ798" s="175" t="s">
        <v>62</v>
      </c>
      <c r="GR798" s="341" t="s">
        <v>529</v>
      </c>
      <c r="GT798" s="176"/>
      <c r="GU798" s="176">
        <f>VLOOKUP(GR798,$A$879:$F$2731,6,FALSE)</f>
        <v>598</v>
      </c>
      <c r="GV798" s="175" t="s">
        <v>63</v>
      </c>
      <c r="GW798" s="10">
        <f>GU798*1.4</f>
        <v>837.19999999999993</v>
      </c>
      <c r="GX798" s="10"/>
      <c r="GY798" s="229"/>
      <c r="GZ798" s="175" t="s">
        <v>62</v>
      </c>
      <c r="HA798" s="341" t="s">
        <v>731</v>
      </c>
      <c r="HC798" s="176"/>
      <c r="HD798" s="176">
        <f>VLOOKUP(HA798,$A$879:$F$2731,6,FALSE)</f>
        <v>1176</v>
      </c>
      <c r="HE798" s="175" t="s">
        <v>63</v>
      </c>
      <c r="HF798" s="10">
        <f>HD798*1.4</f>
        <v>1646.3999999999999</v>
      </c>
      <c r="HG798" s="10"/>
      <c r="HH798" s="229"/>
      <c r="HI798" s="175" t="s">
        <v>62</v>
      </c>
      <c r="HJ798" s="341" t="s">
        <v>835</v>
      </c>
      <c r="HL798" s="176"/>
      <c r="HM798" s="176">
        <f>VLOOKUP(HJ798,$A$879:$F$2731,6,FALSE)</f>
        <v>1491</v>
      </c>
      <c r="HN798" s="175" t="s">
        <v>63</v>
      </c>
      <c r="HO798" s="10">
        <f>HM798*1.4</f>
        <v>2087.4</v>
      </c>
      <c r="HP798" s="10"/>
      <c r="HQ798" s="229"/>
      <c r="HR798" s="175" t="s">
        <v>62</v>
      </c>
      <c r="HS798" s="341" t="s">
        <v>1694</v>
      </c>
      <c r="HU798" s="176"/>
      <c r="HV798" s="176">
        <f>VLOOKUP(HS798,$A$879:$F$2731,6,FALSE)</f>
        <v>560</v>
      </c>
      <c r="HW798" s="175" t="s">
        <v>63</v>
      </c>
      <c r="HX798" s="10">
        <f>HV798*1.4</f>
        <v>784</v>
      </c>
      <c r="HY798" s="10"/>
      <c r="HZ798" s="229"/>
      <c r="IA798" s="175" t="s">
        <v>62</v>
      </c>
      <c r="IB798" s="341" t="s">
        <v>835</v>
      </c>
      <c r="ID798" s="176"/>
      <c r="IE798" s="176">
        <f>VLOOKUP(IB798,$A$879:$F$2731,6,FALSE)</f>
        <v>1491</v>
      </c>
      <c r="IF798" s="175" t="s">
        <v>63</v>
      </c>
      <c r="IG798" s="10">
        <f>IE798*1.4</f>
        <v>2087.4</v>
      </c>
      <c r="IH798" s="10"/>
      <c r="II798" s="229"/>
      <c r="IJ798" s="175" t="s">
        <v>62</v>
      </c>
      <c r="IK798" s="341" t="s">
        <v>835</v>
      </c>
      <c r="IM798" s="176"/>
      <c r="IN798" s="176">
        <f>VLOOKUP(IK798,$A$879:$F$2731,6,FALSE)</f>
        <v>1491</v>
      </c>
      <c r="IO798" s="175" t="s">
        <v>63</v>
      </c>
      <c r="IP798" s="10">
        <f>IN798*1.4</f>
        <v>2087.4</v>
      </c>
      <c r="IQ798" s="10"/>
      <c r="IR798" s="229"/>
      <c r="IS798" s="175" t="s">
        <v>62</v>
      </c>
      <c r="IT798" s="341" t="s">
        <v>420</v>
      </c>
      <c r="IV798" s="176"/>
      <c r="IW798" s="176">
        <f>VLOOKUP(IT798,$A$879:$F$2731,6,FALSE)</f>
        <v>592</v>
      </c>
      <c r="IX798" s="175" t="s">
        <v>63</v>
      </c>
      <c r="IY798" s="10">
        <f>IW798*1.4</f>
        <v>828.8</v>
      </c>
      <c r="IZ798" s="10"/>
      <c r="JA798" s="229"/>
      <c r="JB798" s="175" t="s">
        <v>62</v>
      </c>
      <c r="JC798" s="341" t="s">
        <v>731</v>
      </c>
      <c r="JE798" s="176"/>
      <c r="JF798" s="176">
        <f>VLOOKUP(JC798,$A$879:$F$2731,6,FALSE)</f>
        <v>1176</v>
      </c>
      <c r="JG798" s="175" t="s">
        <v>63</v>
      </c>
      <c r="JH798" s="10">
        <f>JF798*1.4</f>
        <v>1646.3999999999999</v>
      </c>
      <c r="JI798" s="10"/>
      <c r="JJ798" s="229"/>
      <c r="JK798" s="175" t="s">
        <v>62</v>
      </c>
      <c r="JL798" s="341" t="s">
        <v>835</v>
      </c>
      <c r="JN798" s="176"/>
      <c r="JO798" s="176">
        <f>VLOOKUP(JL798,$A$879:$F$2731,6,FALSE)</f>
        <v>1491</v>
      </c>
      <c r="JP798" s="175" t="s">
        <v>63</v>
      </c>
      <c r="JQ798" s="10">
        <f>JO798*1.4</f>
        <v>2087.4</v>
      </c>
      <c r="JR798" s="10"/>
      <c r="JS798" s="229"/>
      <c r="JT798" s="175" t="s">
        <v>62</v>
      </c>
      <c r="JU798" s="341" t="s">
        <v>1006</v>
      </c>
      <c r="JW798" s="176"/>
      <c r="JX798" s="176">
        <f>VLOOKUP(JU798,$A$879:$F$2731,6,FALSE)</f>
        <v>623</v>
      </c>
      <c r="JY798" s="175" t="s">
        <v>63</v>
      </c>
      <c r="JZ798" s="10">
        <f>JX798*1.4</f>
        <v>872.19999999999993</v>
      </c>
      <c r="KA798" s="10"/>
      <c r="KB798" s="229"/>
      <c r="KC798" s="175" t="s">
        <v>62</v>
      </c>
      <c r="KD798" s="349" t="s">
        <v>183</v>
      </c>
      <c r="KF798" s="176"/>
      <c r="KG798" s="176" t="e">
        <f>VLOOKUP(KD798,$A$879:$F$2731,6,FALSE)</f>
        <v>#N/A</v>
      </c>
      <c r="KH798" s="175" t="s">
        <v>63</v>
      </c>
      <c r="KI798" s="10" t="e">
        <f>KG798*1.4</f>
        <v>#N/A</v>
      </c>
      <c r="KJ798" s="10"/>
      <c r="KK798" s="229"/>
      <c r="KL798" s="175" t="s">
        <v>62</v>
      </c>
      <c r="KM798" s="341" t="s">
        <v>835</v>
      </c>
      <c r="KO798" s="176"/>
      <c r="KP798" s="176">
        <f>VLOOKUP(KM798,$A$879:$F$2731,6,FALSE)</f>
        <v>1491</v>
      </c>
      <c r="KQ798" s="175" t="s">
        <v>63</v>
      </c>
      <c r="KR798" s="10">
        <f>KP798*1.4</f>
        <v>2087.4</v>
      </c>
      <c r="KS798" s="10"/>
      <c r="KT798" s="229"/>
      <c r="KU798" s="175" t="s">
        <v>62</v>
      </c>
      <c r="KV798" s="341" t="s">
        <v>835</v>
      </c>
      <c r="KX798" s="176"/>
      <c r="KY798" s="176">
        <f>VLOOKUP(KV798,$A$879:$F$2731,6,FALSE)</f>
        <v>1491</v>
      </c>
      <c r="KZ798" s="175" t="s">
        <v>63</v>
      </c>
      <c r="LA798" s="10">
        <f>KY798*1.4</f>
        <v>2087.4</v>
      </c>
      <c r="LB798" s="10"/>
      <c r="LC798" s="229"/>
      <c r="LD798" s="175" t="s">
        <v>62</v>
      </c>
      <c r="LE798" s="349" t="s">
        <v>183</v>
      </c>
      <c r="LG798" s="176"/>
      <c r="LH798" s="176" t="e">
        <f>VLOOKUP(LE798,$A$879:$F$2731,6,FALSE)</f>
        <v>#N/A</v>
      </c>
      <c r="LI798" s="175" t="s">
        <v>63</v>
      </c>
      <c r="LJ798" s="10" t="e">
        <f>LH798*1.4</f>
        <v>#N/A</v>
      </c>
      <c r="LK798" s="10"/>
      <c r="LL798" s="229"/>
      <c r="LM798" s="175" t="s">
        <v>62</v>
      </c>
      <c r="LN798" s="341" t="s">
        <v>835</v>
      </c>
      <c r="LP798" s="176"/>
      <c r="LQ798" s="176">
        <f>VLOOKUP(LN798,$A$879:$F$2731,6,FALSE)</f>
        <v>1491</v>
      </c>
      <c r="LR798" s="175" t="s">
        <v>63</v>
      </c>
      <c r="LS798" s="10">
        <f>LQ798*1.4</f>
        <v>2087.4</v>
      </c>
      <c r="LT798" s="10"/>
      <c r="LU798" s="229"/>
      <c r="LV798" s="175" t="s">
        <v>62</v>
      </c>
      <c r="LW798" s="341" t="s">
        <v>529</v>
      </c>
      <c r="LY798" s="176"/>
      <c r="LZ798" s="176">
        <f>VLOOKUP(LW798,$A$879:$F$2731,6,FALSE)</f>
        <v>598</v>
      </c>
      <c r="MA798" s="175" t="s">
        <v>63</v>
      </c>
      <c r="MB798" s="10">
        <f>LZ798*1.4</f>
        <v>837.19999999999993</v>
      </c>
      <c r="MC798" s="10"/>
      <c r="MD798" s="229"/>
      <c r="ME798" s="175" t="s">
        <v>62</v>
      </c>
      <c r="MF798" s="341" t="s">
        <v>731</v>
      </c>
      <c r="MH798" s="176"/>
      <c r="MI798" s="176">
        <f>VLOOKUP(MF798,$A$879:$F$2731,6,FALSE)</f>
        <v>1176</v>
      </c>
      <c r="MJ798" s="175" t="s">
        <v>63</v>
      </c>
      <c r="MK798" s="10">
        <f>MI798*1.4</f>
        <v>1646.3999999999999</v>
      </c>
      <c r="ML798" s="10"/>
      <c r="MM798" s="229"/>
      <c r="MN798" s="175" t="s">
        <v>62</v>
      </c>
      <c r="MO798" s="349" t="s">
        <v>183</v>
      </c>
      <c r="MQ798" s="176"/>
      <c r="MR798" s="176" t="e">
        <f>VLOOKUP(MO798,$A$879:$F$2731,6,FALSE)</f>
        <v>#N/A</v>
      </c>
      <c r="MS798" s="175" t="s">
        <v>63</v>
      </c>
      <c r="MT798" s="10" t="e">
        <f>MR798*1.4</f>
        <v>#N/A</v>
      </c>
      <c r="MU798" s="10"/>
      <c r="MV798" s="229"/>
      <c r="MW798" s="175" t="s">
        <v>62</v>
      </c>
      <c r="MX798" s="341" t="s">
        <v>835</v>
      </c>
      <c r="MZ798" s="176"/>
      <c r="NA798" s="176">
        <f>VLOOKUP(MX798,$A$879:$F$2731,6,FALSE)</f>
        <v>1491</v>
      </c>
      <c r="NB798" s="175" t="s">
        <v>63</v>
      </c>
      <c r="NC798" s="10">
        <f>NA798*1.4</f>
        <v>2087.4</v>
      </c>
      <c r="ND798" s="10"/>
      <c r="NE798" s="229"/>
      <c r="NF798" s="175" t="s">
        <v>62</v>
      </c>
      <c r="NG798" s="341" t="s">
        <v>529</v>
      </c>
      <c r="NI798" s="176"/>
      <c r="NJ798" s="176">
        <f>VLOOKUP(NG798,$A$879:$F$2731,6,FALSE)</f>
        <v>598</v>
      </c>
      <c r="NK798" s="175" t="s">
        <v>63</v>
      </c>
      <c r="NL798" s="10">
        <f>NJ798*1.4</f>
        <v>837.19999999999993</v>
      </c>
      <c r="NM798" s="10"/>
      <c r="NN798" s="229"/>
      <c r="NO798" s="175" t="s">
        <v>62</v>
      </c>
      <c r="NP798" s="341" t="s">
        <v>529</v>
      </c>
      <c r="NR798" s="176"/>
      <c r="NS798" s="176">
        <f>VLOOKUP(NP798,$A$879:$F$2731,6,FALSE)</f>
        <v>598</v>
      </c>
      <c r="NT798" s="175" t="s">
        <v>63</v>
      </c>
      <c r="NU798" s="10">
        <f>NS798*1.4</f>
        <v>837.19999999999993</v>
      </c>
      <c r="NV798" s="10"/>
      <c r="NW798" s="229"/>
      <c r="NX798" s="175" t="s">
        <v>62</v>
      </c>
      <c r="NY798" s="341" t="s">
        <v>835</v>
      </c>
      <c r="OA798" s="176"/>
      <c r="OB798" s="176">
        <f>VLOOKUP(NY798,$A$879:$F$2731,6,FALSE)</f>
        <v>1491</v>
      </c>
      <c r="OC798" s="175" t="s">
        <v>63</v>
      </c>
      <c r="OD798" s="10">
        <f>OB798*1.4</f>
        <v>2087.4</v>
      </c>
      <c r="OE798" s="10"/>
      <c r="OF798" s="229"/>
      <c r="OG798" s="175" t="s">
        <v>62</v>
      </c>
      <c r="OH798" s="341" t="s">
        <v>835</v>
      </c>
      <c r="OJ798" s="176"/>
      <c r="OK798" s="176">
        <f>VLOOKUP(OH798,$A$879:$F$2731,6,FALSE)</f>
        <v>1491</v>
      </c>
      <c r="OL798" s="175" t="s">
        <v>63</v>
      </c>
      <c r="OM798" s="10">
        <f>OK798*1.4</f>
        <v>2087.4</v>
      </c>
      <c r="ON798" s="10"/>
      <c r="OO798" s="229"/>
      <c r="OP798" s="175" t="s">
        <v>62</v>
      </c>
      <c r="OQ798" s="341" t="s">
        <v>731</v>
      </c>
      <c r="OS798" s="176"/>
      <c r="OT798" s="176">
        <f>VLOOKUP(OQ798,$A$879:$F$2731,6,FALSE)</f>
        <v>1176</v>
      </c>
      <c r="OU798" s="175" t="s">
        <v>63</v>
      </c>
      <c r="OV798" s="10">
        <f>OT798*1.4</f>
        <v>1646.3999999999999</v>
      </c>
      <c r="OW798" s="10"/>
      <c r="OX798" s="229"/>
      <c r="OY798" s="175" t="s">
        <v>62</v>
      </c>
      <c r="OZ798" s="351" t="s">
        <v>835</v>
      </c>
      <c r="PB798" s="176"/>
      <c r="PC798" s="176">
        <f>VLOOKUP(OZ798,$A$879:$F$2731,6,FALSE)</f>
        <v>1491</v>
      </c>
      <c r="PD798" s="175" t="s">
        <v>63</v>
      </c>
      <c r="PE798" s="10">
        <f>PC798*1.4</f>
        <v>2087.4</v>
      </c>
      <c r="PF798" s="10"/>
      <c r="PG798" s="229"/>
      <c r="PH798" s="175" t="s">
        <v>62</v>
      </c>
      <c r="PI798" s="341" t="s">
        <v>835</v>
      </c>
      <c r="PK798" s="176"/>
      <c r="PL798" s="176">
        <f>VLOOKUP(PI798,$A$879:$F$2731,6,FALSE)</f>
        <v>1491</v>
      </c>
      <c r="PM798" s="175" t="s">
        <v>63</v>
      </c>
      <c r="PN798" s="10">
        <f>PL798*1.4</f>
        <v>2087.4</v>
      </c>
      <c r="PO798" s="10"/>
      <c r="PP798" s="229"/>
      <c r="PQ798" s="175" t="s">
        <v>62</v>
      </c>
      <c r="PR798" s="341" t="s">
        <v>529</v>
      </c>
      <c r="PT798" s="176"/>
      <c r="PU798" s="176">
        <f>VLOOKUP(PR798,$A$879:$F$2731,6,FALSE)</f>
        <v>598</v>
      </c>
      <c r="PV798" s="175" t="s">
        <v>63</v>
      </c>
      <c r="PW798" s="10">
        <f>PU798*1.4</f>
        <v>837.19999999999993</v>
      </c>
      <c r="PX798" s="10"/>
      <c r="PY798" s="229"/>
      <c r="PZ798" s="175" t="s">
        <v>62</v>
      </c>
      <c r="QA798" s="343" t="s">
        <v>731</v>
      </c>
      <c r="QC798" s="176"/>
      <c r="QD798" s="176">
        <f>VLOOKUP(QA798,$A$879:$F$2731,6,FALSE)</f>
        <v>1176</v>
      </c>
      <c r="QE798" s="175" t="s">
        <v>63</v>
      </c>
      <c r="QF798" s="10">
        <f>QD798*1.4</f>
        <v>1646.3999999999999</v>
      </c>
      <c r="QG798" s="10"/>
      <c r="QH798" s="229"/>
      <c r="QI798" s="175" t="s">
        <v>62</v>
      </c>
      <c r="QJ798" s="349" t="s">
        <v>183</v>
      </c>
      <c r="QL798" s="176"/>
      <c r="QM798" s="176" t="e">
        <f>VLOOKUP(QJ798,$A$879:$F$2731,6,FALSE)</f>
        <v>#N/A</v>
      </c>
      <c r="QN798" s="175" t="s">
        <v>63</v>
      </c>
      <c r="QO798" s="10" t="e">
        <f>QM798*1.4</f>
        <v>#N/A</v>
      </c>
      <c r="QP798" s="10"/>
      <c r="QQ798" s="229"/>
      <c r="QR798" s="175" t="s">
        <v>62</v>
      </c>
      <c r="QS798" s="341" t="s">
        <v>532</v>
      </c>
      <c r="QU798" s="176"/>
      <c r="QV798" s="176">
        <f>VLOOKUP(QS798,$A$879:$F$2731,6,FALSE)</f>
        <v>2530</v>
      </c>
      <c r="QW798" s="175" t="s">
        <v>63</v>
      </c>
      <c r="QX798" s="10">
        <f>QV798*1.4</f>
        <v>3542</v>
      </c>
      <c r="QY798" s="10"/>
      <c r="QZ798" s="229"/>
      <c r="RA798" s="175" t="s">
        <v>62</v>
      </c>
      <c r="RB798" s="341" t="s">
        <v>529</v>
      </c>
      <c r="RD798" s="176"/>
      <c r="RE798" s="176">
        <f>VLOOKUP(RB798,$A$879:$F$2731,6,FALSE)</f>
        <v>598</v>
      </c>
      <c r="RF798" s="175" t="s">
        <v>63</v>
      </c>
      <c r="RG798" s="10">
        <f>RE798*1.4</f>
        <v>837.19999999999993</v>
      </c>
      <c r="RH798" s="10"/>
      <c r="RI798" s="229"/>
      <c r="RJ798" s="175" t="s">
        <v>62</v>
      </c>
      <c r="RK798" s="341" t="s">
        <v>1006</v>
      </c>
      <c r="RM798" s="176"/>
      <c r="RN798" s="176">
        <f>VLOOKUP(RK798,$A$879:$F$2731,6,FALSE)</f>
        <v>623</v>
      </c>
      <c r="RO798" s="175" t="s">
        <v>63</v>
      </c>
      <c r="RP798" s="10">
        <f>RN798*1.4</f>
        <v>872.19999999999993</v>
      </c>
      <c r="RQ798" s="10"/>
      <c r="RR798" s="229"/>
      <c r="RS798" s="175" t="s">
        <v>62</v>
      </c>
      <c r="RT798" s="349" t="s">
        <v>183</v>
      </c>
      <c r="RV798" s="176"/>
      <c r="RW798" s="176" t="e">
        <f>VLOOKUP(RT798,$A$879:$F$2731,6,FALSE)</f>
        <v>#N/A</v>
      </c>
      <c r="RX798" s="175" t="s">
        <v>63</v>
      </c>
      <c r="RY798" s="10" t="e">
        <f>RW798*1.4</f>
        <v>#N/A</v>
      </c>
      <c r="RZ798" s="10"/>
      <c r="SA798" s="235"/>
      <c r="SB798" s="175" t="s">
        <v>62</v>
      </c>
      <c r="SC798" s="341" t="s">
        <v>532</v>
      </c>
      <c r="SE798" s="176"/>
      <c r="SF798" s="176">
        <f>VLOOKUP(SC798,$A$879:$F$2731,6,FALSE)</f>
        <v>2530</v>
      </c>
      <c r="SG798" s="175" t="s">
        <v>63</v>
      </c>
      <c r="SH798" s="10">
        <f>SF798*1.4</f>
        <v>3542</v>
      </c>
      <c r="SI798" s="10"/>
      <c r="SJ798" s="235"/>
      <c r="SK798" s="175" t="s">
        <v>62</v>
      </c>
      <c r="SL798" s="341" t="s">
        <v>835</v>
      </c>
      <c r="SN798" s="176"/>
      <c r="SO798" s="176">
        <f>VLOOKUP(SL798,$A$879:$F$2731,6,FALSE)</f>
        <v>1491</v>
      </c>
      <c r="SP798" s="175" t="s">
        <v>63</v>
      </c>
      <c r="SQ798" s="10">
        <f>SO798*1.4</f>
        <v>2087.4</v>
      </c>
      <c r="SR798" s="10"/>
      <c r="SS798" s="235"/>
      <c r="ST798" s="175" t="s">
        <v>62</v>
      </c>
      <c r="SU798" s="341" t="s">
        <v>835</v>
      </c>
      <c r="SW798" s="176"/>
      <c r="SX798" s="176">
        <f>VLOOKUP(SU798,$A$879:$F$2731,6,FALSE)</f>
        <v>1491</v>
      </c>
      <c r="SY798" s="175" t="s">
        <v>63</v>
      </c>
      <c r="SZ798" s="10">
        <f>SX798*1.4</f>
        <v>2087.4</v>
      </c>
      <c r="TA798" s="10"/>
      <c r="TB798" s="235"/>
      <c r="TC798" s="175" t="s">
        <v>62</v>
      </c>
      <c r="TD798" s="349" t="s">
        <v>183</v>
      </c>
      <c r="TF798" s="176"/>
      <c r="TG798" s="176" t="e">
        <f>VLOOKUP(TD798,$A$879:$F$2731,6,FALSE)</f>
        <v>#N/A</v>
      </c>
      <c r="TH798" s="175" t="s">
        <v>63</v>
      </c>
      <c r="TI798" s="10" t="e">
        <f>TG798*1.4</f>
        <v>#N/A</v>
      </c>
      <c r="TK798" s="235"/>
      <c r="TL798" s="175" t="s">
        <v>62</v>
      </c>
      <c r="TM798" s="341" t="s">
        <v>624</v>
      </c>
      <c r="TO798" s="176"/>
      <c r="TP798" s="176">
        <f>VLOOKUP(TM798,$A$879:$F$2731,6,FALSE)</f>
        <v>271</v>
      </c>
      <c r="TQ798" s="175" t="s">
        <v>63</v>
      </c>
      <c r="TR798" s="10">
        <f>TP798*1.4</f>
        <v>379.4</v>
      </c>
      <c r="TS798" s="10"/>
      <c r="TT798" s="235"/>
      <c r="TU798" s="175" t="s">
        <v>62</v>
      </c>
      <c r="TV798" s="341" t="s">
        <v>529</v>
      </c>
      <c r="TX798" s="176"/>
      <c r="TY798" s="176">
        <f>VLOOKUP(TV798,$A$879:$F$2731,6,FALSE)</f>
        <v>598</v>
      </c>
      <c r="TZ798" s="175" t="s">
        <v>63</v>
      </c>
      <c r="UA798" s="10">
        <f>TY798*1.4</f>
        <v>837.19999999999993</v>
      </c>
      <c r="UB798" s="10"/>
      <c r="UC798" s="235"/>
      <c r="UD798" s="175" t="s">
        <v>62</v>
      </c>
      <c r="UE798" s="341" t="s">
        <v>532</v>
      </c>
      <c r="UG798" s="176"/>
      <c r="UH798" s="176">
        <f>VLOOKUP(UE798,$A$879:$F$2731,6,FALSE)</f>
        <v>2530</v>
      </c>
      <c r="UI798" s="175" t="s">
        <v>63</v>
      </c>
      <c r="UJ798" s="10">
        <f>UH798*1.4</f>
        <v>3542</v>
      </c>
      <c r="UK798" s="10"/>
      <c r="UL798" s="235"/>
      <c r="UM798" s="175" t="s">
        <v>62</v>
      </c>
      <c r="UN798" s="349" t="s">
        <v>183</v>
      </c>
      <c r="UP798" s="176"/>
      <c r="UQ798" s="176" t="e">
        <f>VLOOKUP(UN798,$A$879:$F$2731,6,FALSE)</f>
        <v>#N/A</v>
      </c>
      <c r="UR798" s="175" t="s">
        <v>63</v>
      </c>
      <c r="US798" s="10" t="e">
        <f>UQ798*1.4</f>
        <v>#N/A</v>
      </c>
      <c r="UT798" s="10"/>
      <c r="UU798" s="235"/>
      <c r="UV798" s="175" t="s">
        <v>62</v>
      </c>
      <c r="UW798" s="341" t="s">
        <v>529</v>
      </c>
      <c r="UY798" s="176"/>
      <c r="UZ798" s="176">
        <f>VLOOKUP(UW798,$A$879:$F$2731,6,FALSE)</f>
        <v>598</v>
      </c>
      <c r="VA798" s="175" t="s">
        <v>63</v>
      </c>
      <c r="VB798" s="10">
        <f>UZ798*1.4</f>
        <v>837.19999999999993</v>
      </c>
      <c r="VC798" s="10"/>
      <c r="VD798" s="235"/>
      <c r="VE798" s="175" t="s">
        <v>62</v>
      </c>
      <c r="VF798" s="349" t="s">
        <v>183</v>
      </c>
      <c r="VH798" s="176"/>
      <c r="VI798" s="176" t="e">
        <f>VLOOKUP(VF798,$A$879:$F$2731,6,FALSE)</f>
        <v>#N/A</v>
      </c>
      <c r="VJ798" s="175" t="s">
        <v>63</v>
      </c>
      <c r="VK798" s="10" t="e">
        <f>VI798*1.4</f>
        <v>#N/A</v>
      </c>
      <c r="VL798" s="10"/>
      <c r="VM798" s="235"/>
      <c r="VN798" s="175" t="s">
        <v>62</v>
      </c>
      <c r="VO798" s="341" t="s">
        <v>532</v>
      </c>
      <c r="VQ798" s="176"/>
      <c r="VR798" s="176">
        <f>VLOOKUP(VO798,$A$879:$F$2731,6,FALSE)</f>
        <v>2530</v>
      </c>
      <c r="VS798" s="175" t="s">
        <v>63</v>
      </c>
      <c r="VT798" s="10">
        <f>VR798*1.4</f>
        <v>3542</v>
      </c>
      <c r="VU798" s="10"/>
      <c r="VV798" s="235"/>
      <c r="VW798" s="175" t="s">
        <v>62</v>
      </c>
      <c r="VX798" s="349" t="s">
        <v>183</v>
      </c>
      <c r="VZ798" s="176"/>
      <c r="WA798" s="176" t="e">
        <f>VLOOKUP(VX798,$A$879:$F$2731,6,FALSE)</f>
        <v>#N/A</v>
      </c>
      <c r="WB798" s="175" t="s">
        <v>63</v>
      </c>
      <c r="WC798" s="10" t="e">
        <f>WA798*1.4</f>
        <v>#N/A</v>
      </c>
      <c r="WE798" s="235"/>
      <c r="WF798" s="175" t="s">
        <v>62</v>
      </c>
      <c r="WG798" s="341" t="s">
        <v>835</v>
      </c>
      <c r="WI798" s="176"/>
      <c r="WJ798" s="176">
        <f>VLOOKUP(WG798,$A$879:$F$2731,6,FALSE)</f>
        <v>1491</v>
      </c>
      <c r="WK798" s="175" t="s">
        <v>63</v>
      </c>
      <c r="WL798" s="10">
        <f>WJ798*1.4</f>
        <v>2087.4</v>
      </c>
      <c r="WN798" s="235"/>
      <c r="WO798" s="175" t="s">
        <v>62</v>
      </c>
      <c r="WP798" s="341" t="s">
        <v>731</v>
      </c>
      <c r="WQ798" s="176"/>
      <c r="WR798" s="176"/>
      <c r="WS798" s="176">
        <f>VLOOKUP(WP798,$A$879:$F$2731,6,FALSE)</f>
        <v>1176</v>
      </c>
      <c r="WT798" s="175" t="s">
        <v>63</v>
      </c>
      <c r="WU798" s="10">
        <f>WS798*1.4</f>
        <v>1646.3999999999999</v>
      </c>
      <c r="WV798" s="10"/>
      <c r="WW798" s="235"/>
      <c r="WX798" s="175" t="s">
        <v>62</v>
      </c>
      <c r="WY798" s="341" t="s">
        <v>529</v>
      </c>
      <c r="XA798" s="176"/>
      <c r="XB798" s="176">
        <f>VLOOKUP(WY798,$A$879:$F$2731,6,FALSE)</f>
        <v>598</v>
      </c>
      <c r="XC798" s="175" t="s">
        <v>63</v>
      </c>
      <c r="XD798" s="10">
        <f>XB798*1.4</f>
        <v>837.19999999999993</v>
      </c>
      <c r="XF798" s="235"/>
      <c r="XG798" s="175" t="s">
        <v>62</v>
      </c>
      <c r="XH798" s="351" t="s">
        <v>731</v>
      </c>
      <c r="XJ798" s="176"/>
      <c r="XK798" s="176">
        <f>VLOOKUP(XH798,$A$879:$F$2731,6,FALSE)</f>
        <v>1176</v>
      </c>
      <c r="XL798" s="175" t="s">
        <v>63</v>
      </c>
      <c r="XM798" s="10">
        <f>XK798*1.4</f>
        <v>1646.3999999999999</v>
      </c>
      <c r="XO798" s="235"/>
      <c r="XP798" s="175" t="s">
        <v>62</v>
      </c>
      <c r="XQ798" s="341" t="s">
        <v>731</v>
      </c>
      <c r="XS798" s="176"/>
      <c r="XT798" s="176">
        <f>VLOOKUP(XQ798,$A$879:$F$2731,6,FALSE)</f>
        <v>1176</v>
      </c>
      <c r="XU798" s="175" t="s">
        <v>63</v>
      </c>
      <c r="XV798" s="10">
        <f>XT798*1.4</f>
        <v>1646.3999999999999</v>
      </c>
      <c r="XW798" s="10"/>
      <c r="XX798" s="235"/>
      <c r="XY798" s="175" t="s">
        <v>62</v>
      </c>
      <c r="XZ798" s="341" t="s">
        <v>529</v>
      </c>
      <c r="YB798" s="176"/>
      <c r="YC798" s="176">
        <f>VLOOKUP(XZ798,$A$879:$F$2731,6,FALSE)</f>
        <v>598</v>
      </c>
      <c r="YD798" s="175" t="s">
        <v>63</v>
      </c>
      <c r="YE798" s="10">
        <f>YC798*1.4</f>
        <v>837.19999999999993</v>
      </c>
      <c r="YG798" s="235"/>
      <c r="YH798" s="175" t="s">
        <v>62</v>
      </c>
      <c r="YI798" s="341" t="s">
        <v>835</v>
      </c>
      <c r="YK798" s="176"/>
      <c r="YL798" s="176">
        <f>VLOOKUP(YI798,$A$879:$F$2731,6,FALSE)</f>
        <v>1491</v>
      </c>
      <c r="YM798" s="175" t="s">
        <v>63</v>
      </c>
      <c r="YN798" s="10">
        <f>YL798*1.4</f>
        <v>2087.4</v>
      </c>
      <c r="YO798" s="10"/>
      <c r="YP798" s="235"/>
      <c r="YQ798" s="175" t="s">
        <v>62</v>
      </c>
      <c r="YR798" s="341" t="s">
        <v>624</v>
      </c>
      <c r="YT798" s="176"/>
      <c r="YU798" s="176">
        <f>VLOOKUP(YR798,$A$879:$F$2731,6,FALSE)</f>
        <v>271</v>
      </c>
      <c r="YV798" s="175" t="s">
        <v>63</v>
      </c>
      <c r="YW798" s="10">
        <f>YU798*1.4</f>
        <v>379.4</v>
      </c>
      <c r="YY798" s="235"/>
      <c r="YZ798" s="175" t="s">
        <v>62</v>
      </c>
      <c r="ZA798" s="341" t="s">
        <v>529</v>
      </c>
      <c r="ZC798" s="176"/>
      <c r="ZD798" s="176">
        <f>VLOOKUP(ZA798,$A$879:$F$2731,6,FALSE)</f>
        <v>598</v>
      </c>
      <c r="ZE798" s="175" t="s">
        <v>63</v>
      </c>
      <c r="ZF798" s="10">
        <f>ZD798*1.4</f>
        <v>837.19999999999993</v>
      </c>
      <c r="ZH798" s="235"/>
      <c r="ZI798" s="175" t="s">
        <v>62</v>
      </c>
      <c r="ZJ798" s="341" t="s">
        <v>835</v>
      </c>
      <c r="ZL798" s="176"/>
      <c r="ZM798" s="176">
        <f>VLOOKUP(ZJ798,$A$879:$F$2731,6,FALSE)</f>
        <v>1491</v>
      </c>
      <c r="ZN798" s="175" t="s">
        <v>63</v>
      </c>
      <c r="ZO798" s="10">
        <f>ZM798*1.4</f>
        <v>2087.4</v>
      </c>
      <c r="ZQ798" s="235"/>
      <c r="ZR798" s="175" t="s">
        <v>62</v>
      </c>
      <c r="ZS798" s="341" t="s">
        <v>529</v>
      </c>
      <c r="ZU798" s="176"/>
      <c r="ZV798" s="176">
        <f>VLOOKUP(ZS798,$A$879:$F$2731,6,FALSE)</f>
        <v>598</v>
      </c>
      <c r="ZW798" s="175" t="s">
        <v>63</v>
      </c>
      <c r="ZX798" s="10">
        <f>ZV798*1.4</f>
        <v>837.19999999999993</v>
      </c>
      <c r="ZY798" s="10"/>
      <c r="ZZ798" s="235"/>
      <c r="AAA798" s="175" t="s">
        <v>62</v>
      </c>
      <c r="AAB798" s="341" t="s">
        <v>529</v>
      </c>
      <c r="AAD798" s="176"/>
      <c r="AAE798" s="176">
        <f>VLOOKUP(AAB798,$A$879:$F$2731,6,FALSE)</f>
        <v>598</v>
      </c>
      <c r="AAF798" s="175" t="s">
        <v>63</v>
      </c>
      <c r="AAG798" s="10">
        <f>AAE798*1.4</f>
        <v>837.19999999999993</v>
      </c>
      <c r="AAH798" s="10"/>
      <c r="AAI798" s="235"/>
      <c r="AAJ798" s="175" t="s">
        <v>62</v>
      </c>
      <c r="AAK798" s="75" t="s">
        <v>183</v>
      </c>
      <c r="AAM798" s="176"/>
      <c r="AAN798" s="176" t="e">
        <f>VLOOKUP(AAK798,$A$879:$F$2731,6,FALSE)</f>
        <v>#N/A</v>
      </c>
      <c r="AAO798" s="175" t="s">
        <v>63</v>
      </c>
      <c r="AAP798" s="10" t="e">
        <f>AAN798*1.4</f>
        <v>#N/A</v>
      </c>
      <c r="AAQ798" s="10"/>
      <c r="AAR798" s="235"/>
      <c r="AAS798" s="175" t="s">
        <v>62</v>
      </c>
      <c r="AAT798" s="341" t="s">
        <v>529</v>
      </c>
      <c r="AAV798" s="176"/>
      <c r="AAW798" s="176">
        <f>VLOOKUP(AAT798,$A$879:$F$2731,6,FALSE)</f>
        <v>598</v>
      </c>
      <c r="AAX798" s="175" t="s">
        <v>63</v>
      </c>
      <c r="AAY798" s="10">
        <f>AAW798*1.4</f>
        <v>837.19999999999993</v>
      </c>
      <c r="AAZ798" s="10"/>
      <c r="ABA798" s="235"/>
      <c r="ABB798" s="175" t="s">
        <v>62</v>
      </c>
      <c r="ABC798" s="355" t="s">
        <v>835</v>
      </c>
      <c r="ABE798" s="176"/>
      <c r="ABF798" s="176">
        <f>VLOOKUP(ABC798,$A$879:$F$2731,6,FALSE)</f>
        <v>1491</v>
      </c>
      <c r="ABG798" s="175" t="s">
        <v>63</v>
      </c>
      <c r="ABH798" s="10">
        <f>ABF798*1.4</f>
        <v>2087.4</v>
      </c>
      <c r="ABI798" s="10"/>
      <c r="ABJ798" s="235"/>
      <c r="ABK798" s="175" t="s">
        <v>62</v>
      </c>
      <c r="ABL798" s="341" t="s">
        <v>731</v>
      </c>
      <c r="ABN798" s="176"/>
      <c r="ABO798" s="176">
        <f>VLOOKUP(ABL798,$A$879:$F$2731,6,FALSE)</f>
        <v>1176</v>
      </c>
      <c r="ABP798" s="175" t="s">
        <v>63</v>
      </c>
      <c r="ABQ798" s="10">
        <f>ABO798*1.4</f>
        <v>1646.3999999999999</v>
      </c>
      <c r="ABR798" s="10"/>
      <c r="ABS798" s="235"/>
      <c r="ABT798" s="175" t="s">
        <v>62</v>
      </c>
      <c r="ABU798" s="75" t="s">
        <v>183</v>
      </c>
      <c r="ABW798" s="176"/>
      <c r="ABX798" s="176" t="e">
        <f>VLOOKUP(ABU798,$A$879:$F$2731,6,FALSE)</f>
        <v>#N/A</v>
      </c>
      <c r="ABY798" s="175" t="s">
        <v>63</v>
      </c>
      <c r="ABZ798" s="10" t="e">
        <f>ABX798*1.4</f>
        <v>#N/A</v>
      </c>
      <c r="ACA798" s="10"/>
      <c r="ACB798" s="235"/>
      <c r="ACC798" s="175" t="s">
        <v>62</v>
      </c>
      <c r="ACD798" s="75" t="s">
        <v>183</v>
      </c>
      <c r="ACF798" s="176"/>
      <c r="ACG798" s="176" t="e">
        <f>VLOOKUP(ACD798,$A$879:$F$2731,6,FALSE)</f>
        <v>#N/A</v>
      </c>
      <c r="ACH798" s="175" t="s">
        <v>63</v>
      </c>
      <c r="ACI798" s="10" t="e">
        <f>ACG798*1.4</f>
        <v>#N/A</v>
      </c>
      <c r="ACJ798" s="10"/>
      <c r="ACK798" s="235"/>
      <c r="ACL798" s="175" t="s">
        <v>62</v>
      </c>
      <c r="ACM798" s="75" t="s">
        <v>183</v>
      </c>
      <c r="ACO798" s="176"/>
      <c r="ACP798" s="176" t="e">
        <f>VLOOKUP(ACM798,$A$879:$F$2731,6,FALSE)</f>
        <v>#N/A</v>
      </c>
      <c r="ACQ798" s="175" t="s">
        <v>63</v>
      </c>
      <c r="ACR798" s="10" t="e">
        <f>ACP798*1.4</f>
        <v>#N/A</v>
      </c>
      <c r="ACS798" s="10"/>
      <c r="ACT798" s="235"/>
      <c r="ACU798" s="175" t="s">
        <v>62</v>
      </c>
      <c r="ACV798" s="75" t="s">
        <v>183</v>
      </c>
      <c r="ACX798" s="176"/>
      <c r="ACY798" s="176" t="e">
        <f>VLOOKUP(ACV798,$A$879:$F$2731,6,FALSE)</f>
        <v>#N/A</v>
      </c>
      <c r="ACZ798" s="175" t="s">
        <v>63</v>
      </c>
      <c r="ADA798" s="10" t="e">
        <f>ACY798*1.4</f>
        <v>#N/A</v>
      </c>
      <c r="ADB798" s="10"/>
      <c r="ADC798" s="235"/>
      <c r="ADD798" s="175" t="s">
        <v>62</v>
      </c>
      <c r="ADE798" s="341" t="s">
        <v>529</v>
      </c>
      <c r="ADG798" s="176"/>
      <c r="ADH798" s="176">
        <f>VLOOKUP(ADE798,$A$879:$F$2731,6,FALSE)</f>
        <v>598</v>
      </c>
      <c r="ADI798" s="175" t="s">
        <v>63</v>
      </c>
      <c r="ADJ798" s="10">
        <f>ADH798*1.4</f>
        <v>837.19999999999993</v>
      </c>
      <c r="ADL798" s="235"/>
      <c r="ADM798" s="175" t="s">
        <v>62</v>
      </c>
      <c r="ADN798" s="75" t="s">
        <v>183</v>
      </c>
      <c r="ADP798" s="176"/>
      <c r="ADQ798" s="176" t="e">
        <f>VLOOKUP(ADN798,$A$879:$F$2731,6,FALSE)</f>
        <v>#N/A</v>
      </c>
      <c r="ADR798" s="175" t="s">
        <v>63</v>
      </c>
      <c r="ADS798" s="10" t="e">
        <f>ADQ798*1.4</f>
        <v>#N/A</v>
      </c>
      <c r="ADT798" s="10"/>
      <c r="ADU798" s="235"/>
      <c r="ADV798" s="175" t="s">
        <v>62</v>
      </c>
      <c r="ADW798" s="341" t="s">
        <v>529</v>
      </c>
      <c r="ADY798" s="176"/>
      <c r="ADZ798" s="176">
        <f>VLOOKUP(ADW798,$A$879:$F$2731,6,FALSE)</f>
        <v>598</v>
      </c>
      <c r="AEA798" s="175" t="s">
        <v>63</v>
      </c>
      <c r="AEB798" s="10">
        <f>ADZ798*1.4</f>
        <v>837.19999999999993</v>
      </c>
      <c r="AED798" s="235"/>
      <c r="AEE798" s="175" t="s">
        <v>62</v>
      </c>
      <c r="AEF798" s="75" t="s">
        <v>183</v>
      </c>
      <c r="AEH798" s="176"/>
      <c r="AEI798" s="176" t="e">
        <f>VLOOKUP(AEF798,$A$879:$F$2731,6,FALSE)</f>
        <v>#N/A</v>
      </c>
      <c r="AEJ798" s="175" t="s">
        <v>63</v>
      </c>
      <c r="AEK798" s="10" t="e">
        <f>AEI798*1.4</f>
        <v>#N/A</v>
      </c>
      <c r="AEM798" s="235"/>
      <c r="AEN798" s="175" t="s">
        <v>62</v>
      </c>
      <c r="AEO798" s="75" t="s">
        <v>183</v>
      </c>
      <c r="AEQ798" s="176"/>
      <c r="AER798" s="176" t="e">
        <f>VLOOKUP(AEO798,$A$879:$F$2731,6,FALSE)</f>
        <v>#N/A</v>
      </c>
      <c r="AES798" s="175" t="s">
        <v>63</v>
      </c>
      <c r="AET798" s="10" t="e">
        <f>AER798*1.4</f>
        <v>#N/A</v>
      </c>
      <c r="AEV798" s="235"/>
      <c r="AEW798" s="175" t="s">
        <v>62</v>
      </c>
      <c r="AEX798" s="75" t="s">
        <v>183</v>
      </c>
      <c r="AEZ798" s="176"/>
      <c r="AFA798" s="176" t="e">
        <f>VLOOKUP(AEX798,$A$879:$F$2731,6,FALSE)</f>
        <v>#N/A</v>
      </c>
      <c r="AFB798" s="175" t="s">
        <v>63</v>
      </c>
      <c r="AFC798" s="10" t="e">
        <f>AFA798*1.4</f>
        <v>#N/A</v>
      </c>
      <c r="AFD798" s="10"/>
      <c r="AFE798" s="235"/>
      <c r="AFF798" s="175" t="s">
        <v>62</v>
      </c>
      <c r="AFG798" s="75" t="s">
        <v>183</v>
      </c>
      <c r="AFI798" s="176"/>
      <c r="AFJ798" s="176" t="e">
        <f>VLOOKUP(AFG798,$A$879:$F$2731,6,FALSE)</f>
        <v>#N/A</v>
      </c>
      <c r="AFK798" s="175" t="s">
        <v>63</v>
      </c>
      <c r="AFL798" s="10" t="e">
        <f>AFJ798*1.4</f>
        <v>#N/A</v>
      </c>
      <c r="AFM798" s="10"/>
      <c r="AFN798" s="235"/>
      <c r="AFO798" s="175" t="s">
        <v>62</v>
      </c>
      <c r="AFP798" s="75" t="s">
        <v>183</v>
      </c>
      <c r="AFR798" s="176"/>
      <c r="AFS798" s="176" t="e">
        <f>VLOOKUP(AFP798,$A$879:$F$2731,6,FALSE)</f>
        <v>#N/A</v>
      </c>
      <c r="AFT798" s="175" t="s">
        <v>63</v>
      </c>
      <c r="AFU798" s="10" t="e">
        <f>AFS798*1.4</f>
        <v>#N/A</v>
      </c>
      <c r="AFV798" s="10"/>
      <c r="AFW798" s="235"/>
      <c r="AFX798" s="175" t="s">
        <v>62</v>
      </c>
      <c r="AFY798" s="341" t="s">
        <v>835</v>
      </c>
      <c r="AGA798" s="176"/>
      <c r="AGB798" s="176">
        <f>VLOOKUP(AFY798,$A$879:$F$2731,6,FALSE)</f>
        <v>1491</v>
      </c>
      <c r="AGC798" s="175" t="s">
        <v>63</v>
      </c>
      <c r="AGD798" s="10">
        <f>AGB798*1.4</f>
        <v>2087.4</v>
      </c>
      <c r="AGE798" s="10"/>
      <c r="AGF798" s="235"/>
      <c r="AGG798" s="175" t="s">
        <v>62</v>
      </c>
      <c r="AGH798" s="341" t="s">
        <v>835</v>
      </c>
      <c r="AGJ798" s="176"/>
      <c r="AGK798" s="176">
        <f>VLOOKUP(AGH798,$A$879:$F$2731,6,FALSE)</f>
        <v>1491</v>
      </c>
      <c r="AGL798" s="175" t="s">
        <v>63</v>
      </c>
      <c r="AGM798" s="10">
        <f>AGK798*1.4</f>
        <v>2087.4</v>
      </c>
      <c r="AGN798" s="10"/>
      <c r="AGO798" s="235"/>
      <c r="AGP798" s="175" t="s">
        <v>62</v>
      </c>
      <c r="AGQ798" s="341" t="s">
        <v>835</v>
      </c>
      <c r="AGS798" s="176"/>
      <c r="AGT798" s="176">
        <f>VLOOKUP(AGQ798,$A$879:$F$2731,6,FALSE)</f>
        <v>1491</v>
      </c>
      <c r="AGU798" s="175" t="s">
        <v>63</v>
      </c>
      <c r="AGV798" s="10">
        <f>AGT798*1.4</f>
        <v>2087.4</v>
      </c>
      <c r="AGW798" s="10"/>
      <c r="AGX798" s="235"/>
      <c r="AGY798" s="175" t="s">
        <v>62</v>
      </c>
      <c r="AGZ798" s="341" t="s">
        <v>731</v>
      </c>
      <c r="AHB798" s="176"/>
      <c r="AHC798" s="176">
        <f>VLOOKUP(AGZ798,$A$879:$F$2731,6,FALSE)</f>
        <v>1176</v>
      </c>
      <c r="AHD798" s="175" t="s">
        <v>63</v>
      </c>
      <c r="AHE798" s="10">
        <f>AHC798*1.4</f>
        <v>1646.3999999999999</v>
      </c>
      <c r="AHF798" s="10"/>
      <c r="AHG798" s="235"/>
      <c r="AHH798" s="175" t="s">
        <v>62</v>
      </c>
      <c r="AHI798" s="398" t="s">
        <v>529</v>
      </c>
      <c r="AHK798" s="176"/>
      <c r="AHL798" s="176">
        <f>VLOOKUP(AHI798,$A$879:$F$2731,6,FALSE)</f>
        <v>598</v>
      </c>
      <c r="AHM798" s="175" t="s">
        <v>63</v>
      </c>
      <c r="AHN798" s="10">
        <f>AHL798*1.4</f>
        <v>837.19999999999993</v>
      </c>
      <c r="AHO798" s="10"/>
      <c r="AHP798" s="235"/>
      <c r="AHQ798" s="175" t="s">
        <v>62</v>
      </c>
      <c r="AHR798" s="341" t="s">
        <v>835</v>
      </c>
      <c r="AHT798" s="176"/>
      <c r="AHU798" s="176">
        <f>VLOOKUP(AHR798,$A$879:$F$2731,6,FALSE)</f>
        <v>1491</v>
      </c>
      <c r="AHV798" s="175" t="s">
        <v>63</v>
      </c>
      <c r="AHW798" s="10">
        <f>AHU798*1.4</f>
        <v>2087.4</v>
      </c>
      <c r="AHX798" s="10"/>
      <c r="AHY798" s="235"/>
      <c r="AHZ798" s="175" t="s">
        <v>62</v>
      </c>
      <c r="AIA798" s="341" t="s">
        <v>529</v>
      </c>
      <c r="AIC798" s="176"/>
      <c r="AID798" s="176">
        <f>VLOOKUP(AIA798,$A$879:$F$2731,6,FALSE)</f>
        <v>598</v>
      </c>
      <c r="AIE798" s="175" t="s">
        <v>63</v>
      </c>
      <c r="AIF798" s="10">
        <f>AID798*1.4</f>
        <v>837.19999999999993</v>
      </c>
      <c r="AIG798" s="10"/>
      <c r="AIH798" s="235"/>
      <c r="AII798" s="175" t="s">
        <v>62</v>
      </c>
      <c r="AIJ798" s="341" t="s">
        <v>731</v>
      </c>
      <c r="AIL798" s="176"/>
      <c r="AIM798" s="176">
        <f>VLOOKUP(AIJ798,$A$879:$F$2731,6,FALSE)</f>
        <v>1176</v>
      </c>
      <c r="AIN798" s="175" t="s">
        <v>63</v>
      </c>
      <c r="AIO798" s="10">
        <f>AIM798*1.4</f>
        <v>1646.3999999999999</v>
      </c>
      <c r="AIP798" s="10"/>
      <c r="AIQ798" s="235"/>
      <c r="AIR798" s="175" t="s">
        <v>62</v>
      </c>
      <c r="AIS798" s="341" t="s">
        <v>835</v>
      </c>
      <c r="AIU798" s="176"/>
      <c r="AIV798" s="176">
        <f>VLOOKUP(AIS798,$A$879:$F$2731,6,FALSE)</f>
        <v>1491</v>
      </c>
      <c r="AIW798" s="175" t="s">
        <v>63</v>
      </c>
      <c r="AIX798" s="10">
        <f>AIV798*1.4</f>
        <v>2087.4</v>
      </c>
      <c r="AIY798" s="10"/>
      <c r="AIZ798" s="235"/>
      <c r="AJA798" s="175" t="s">
        <v>62</v>
      </c>
      <c r="AJB798" s="351" t="s">
        <v>835</v>
      </c>
      <c r="AJD798" s="176"/>
      <c r="AJE798" s="176">
        <f>VLOOKUP(AJB798,$A$879:$F$2731,6,FALSE)</f>
        <v>1491</v>
      </c>
      <c r="AJF798" s="175" t="s">
        <v>63</v>
      </c>
      <c r="AJG798" s="10">
        <f>AJE798*1.4</f>
        <v>2087.4</v>
      </c>
      <c r="AJH798" s="10"/>
      <c r="AJI798" s="235"/>
      <c r="AJJ798" s="175" t="s">
        <v>62</v>
      </c>
      <c r="AJK798" s="341" t="s">
        <v>835</v>
      </c>
      <c r="AJM798" s="176"/>
      <c r="AJN798" s="176">
        <f>VLOOKUP(AJK798,$A$879:$F$2731,6,FALSE)</f>
        <v>1491</v>
      </c>
      <c r="AJO798" s="175" t="s">
        <v>63</v>
      </c>
      <c r="AJP798" s="10">
        <f>AJN798*1.4</f>
        <v>2087.4</v>
      </c>
      <c r="AJQ798" s="10"/>
      <c r="AJR798" s="235"/>
      <c r="AJS798" s="175" t="s">
        <v>62</v>
      </c>
      <c r="AJT798" s="347" t="s">
        <v>835</v>
      </c>
      <c r="AJV798" s="176"/>
      <c r="AJW798" s="176">
        <f>VLOOKUP(AJT798,$A$879:$F$2731,6,FALSE)</f>
        <v>1491</v>
      </c>
      <c r="AJX798" s="175" t="s">
        <v>63</v>
      </c>
      <c r="AJY798" s="10">
        <f>AJW798*1.4</f>
        <v>2087.4</v>
      </c>
      <c r="AJZ798" s="10"/>
      <c r="AKA798" s="235"/>
      <c r="AKB798" s="175" t="s">
        <v>62</v>
      </c>
      <c r="AKC798" s="341" t="s">
        <v>835</v>
      </c>
      <c r="AKE798" s="176"/>
      <c r="AKF798" s="176">
        <f>VLOOKUP(AKC798,$A$879:$F$2731,6,FALSE)</f>
        <v>1491</v>
      </c>
      <c r="AKG798" s="175" t="s">
        <v>63</v>
      </c>
      <c r="AKH798" s="10">
        <f>AKF798*1.4</f>
        <v>2087.4</v>
      </c>
      <c r="AKI798" s="10"/>
      <c r="AKJ798" s="235"/>
      <c r="AKK798" s="175" t="s">
        <v>62</v>
      </c>
      <c r="AKL798" s="341" t="s">
        <v>731</v>
      </c>
      <c r="AKN798" s="176"/>
      <c r="AKO798" s="176">
        <f>VLOOKUP(AKL798,$A$879:$F$2731,6,FALSE)</f>
        <v>1176</v>
      </c>
      <c r="AKP798" s="175" t="s">
        <v>63</v>
      </c>
      <c r="AKQ798" s="10">
        <f>AKO798*1.4</f>
        <v>1646.3999999999999</v>
      </c>
      <c r="AKR798" s="10"/>
      <c r="AKS798" s="235"/>
      <c r="AKT798" s="175" t="s">
        <v>62</v>
      </c>
      <c r="AKU798" s="341" t="s">
        <v>835</v>
      </c>
      <c r="AKW798" s="176"/>
      <c r="AKX798" s="176">
        <f>VLOOKUP(AKU798,$A$879:$F$2731,6,FALSE)</f>
        <v>1491</v>
      </c>
      <c r="AKY798" s="175" t="s">
        <v>63</v>
      </c>
      <c r="AKZ798" s="10">
        <f>AKX798*1.4</f>
        <v>2087.4</v>
      </c>
      <c r="ALA798" s="10"/>
      <c r="ALB798" s="235"/>
      <c r="ALC798" s="175" t="s">
        <v>62</v>
      </c>
      <c r="ALD798" s="341" t="s">
        <v>731</v>
      </c>
      <c r="ALF798" s="176"/>
      <c r="ALG798" s="176">
        <f>VLOOKUP(ALD798,$A$879:$F$2731,6,FALSE)</f>
        <v>1176</v>
      </c>
      <c r="ALH798" s="175" t="s">
        <v>63</v>
      </c>
      <c r="ALI798" s="10">
        <f>ALG798*1.4</f>
        <v>1646.3999999999999</v>
      </c>
      <c r="ALJ798" s="10"/>
      <c r="ALK798" s="235"/>
      <c r="ALL798" s="175" t="s">
        <v>62</v>
      </c>
      <c r="ALM798" s="341" t="s">
        <v>529</v>
      </c>
      <c r="ALO798" s="176"/>
      <c r="ALP798" s="176">
        <f>VLOOKUP(ALM798,$A$879:$F$2731,6,FALSE)</f>
        <v>598</v>
      </c>
      <c r="ALQ798" s="175" t="s">
        <v>63</v>
      </c>
      <c r="ALR798" s="10">
        <f>ALP798*1.4</f>
        <v>837.19999999999993</v>
      </c>
      <c r="ALS798" s="10"/>
      <c r="ALT798" s="235"/>
      <c r="ALU798" s="175" t="s">
        <v>62</v>
      </c>
      <c r="ALV798" s="341" t="s">
        <v>835</v>
      </c>
      <c r="ALX798" s="176"/>
      <c r="ALY798" s="176">
        <f>VLOOKUP(ALV798,$A$879:$F$2731,6,FALSE)</f>
        <v>1491</v>
      </c>
      <c r="ALZ798" s="175" t="s">
        <v>63</v>
      </c>
      <c r="AMA798" s="10">
        <f>ALY798*1.4</f>
        <v>2087.4</v>
      </c>
      <c r="AMB798" s="10"/>
      <c r="AMC798" s="235"/>
      <c r="AMD798" s="175" t="s">
        <v>62</v>
      </c>
      <c r="AME798" s="401" t="s">
        <v>731</v>
      </c>
      <c r="AMG798" s="176"/>
      <c r="AMH798" s="176">
        <f>VLOOKUP(AME798,$A$879:$F$2731,6,FALSE)</f>
        <v>1176</v>
      </c>
      <c r="AMI798" s="175" t="s">
        <v>63</v>
      </c>
      <c r="AMJ798" s="10">
        <f>AMH798*1.4</f>
        <v>1646.3999999999999</v>
      </c>
      <c r="AMK798" s="10"/>
      <c r="AML798" s="235"/>
      <c r="AMM798" s="175" t="s">
        <v>62</v>
      </c>
      <c r="AMN798" s="343" t="s">
        <v>1694</v>
      </c>
      <c r="AMP798" s="176"/>
      <c r="AMQ798" s="176">
        <f>VLOOKUP(AMN798,$A$879:$F$2731,6,FALSE)</f>
        <v>560</v>
      </c>
      <c r="AMR798" s="175" t="s">
        <v>63</v>
      </c>
      <c r="AMS798" s="10">
        <f>AMQ798*1.4</f>
        <v>784</v>
      </c>
      <c r="AMT798" s="10"/>
      <c r="AMU798" s="235"/>
      <c r="AMV798" s="175" t="s">
        <v>62</v>
      </c>
      <c r="AMW798" s="341" t="s">
        <v>835</v>
      </c>
      <c r="AMY798" s="176"/>
      <c r="AMZ798" s="176">
        <f>VLOOKUP(AMW798,$A$879:$F$2731,6,FALSE)</f>
        <v>1491</v>
      </c>
      <c r="ANA798" s="175" t="s">
        <v>63</v>
      </c>
      <c r="ANB798" s="10">
        <f>AMZ798*1.4</f>
        <v>2087.4</v>
      </c>
      <c r="ANC798" s="10"/>
      <c r="AND798" s="235"/>
      <c r="ANE798" s="175" t="s">
        <v>62</v>
      </c>
      <c r="ANF798" s="341" t="s">
        <v>731</v>
      </c>
      <c r="ANH798" s="176"/>
      <c r="ANI798" s="176">
        <f>VLOOKUP(ANF798,$A$879:$F$2731,6,FALSE)</f>
        <v>1176</v>
      </c>
      <c r="ANJ798" s="175" t="s">
        <v>63</v>
      </c>
      <c r="ANK798" s="10">
        <f>ANI798*1.4</f>
        <v>1646.3999999999999</v>
      </c>
      <c r="ANL798" s="10"/>
      <c r="ANM798" s="235"/>
      <c r="ANN798" s="175" t="s">
        <v>62</v>
      </c>
      <c r="ANO798" s="351" t="s">
        <v>835</v>
      </c>
      <c r="ANQ798" s="176"/>
      <c r="ANR798" s="176">
        <f>VLOOKUP(ANO798,$A$879:$F$2731,6,FALSE)</f>
        <v>1491</v>
      </c>
      <c r="ANS798" s="175" t="s">
        <v>63</v>
      </c>
      <c r="ANT798" s="10">
        <f>ANR798*1.4</f>
        <v>2087.4</v>
      </c>
      <c r="ANU798" s="10"/>
      <c r="ANV798" s="235"/>
      <c r="ANW798" s="175" t="s">
        <v>62</v>
      </c>
      <c r="ANX798" s="341" t="s">
        <v>529</v>
      </c>
      <c r="ANZ798" s="176"/>
      <c r="AOA798" s="176">
        <f>VLOOKUP(ANX798,$A$879:$F$2731,6,FALSE)</f>
        <v>598</v>
      </c>
      <c r="AOB798" s="175" t="s">
        <v>63</v>
      </c>
      <c r="AOC798" s="10">
        <f>AOA798*1.4</f>
        <v>837.19999999999993</v>
      </c>
      <c r="AOD798" s="10"/>
      <c r="AOE798" s="235"/>
      <c r="AOF798" s="175" t="s">
        <v>62</v>
      </c>
      <c r="AOG798" s="75" t="s">
        <v>183</v>
      </c>
      <c r="AOI798" s="176"/>
      <c r="AOJ798" s="176" t="e">
        <f>VLOOKUP(AOG798,$A$879:$F$2731,6,FALSE)</f>
        <v>#N/A</v>
      </c>
      <c r="AOK798" s="175" t="s">
        <v>63</v>
      </c>
      <c r="AOL798" s="10" t="e">
        <f>AOJ798*1.4</f>
        <v>#N/A</v>
      </c>
      <c r="AOM798" s="10"/>
      <c r="AON798" s="235"/>
      <c r="AOO798" s="175" t="s">
        <v>62</v>
      </c>
      <c r="AOP798" s="341" t="s">
        <v>1006</v>
      </c>
      <c r="AOR798" s="176"/>
      <c r="AOS798" s="176">
        <f>VLOOKUP(AOP798,$A$879:$F$2731,6,FALSE)</f>
        <v>623</v>
      </c>
      <c r="AOT798" s="175" t="s">
        <v>63</v>
      </c>
      <c r="AOU798" s="10">
        <f>AOS798*1.4</f>
        <v>872.19999999999993</v>
      </c>
      <c r="AOV798" s="10"/>
      <c r="AOW798" s="235"/>
      <c r="AOX798" s="175" t="s">
        <v>62</v>
      </c>
      <c r="AOY798" s="404" t="s">
        <v>1006</v>
      </c>
      <c r="APA798" s="176"/>
      <c r="APB798" s="176">
        <f>VLOOKUP(AOY798,$A$879:$F$2731,6,FALSE)</f>
        <v>623</v>
      </c>
      <c r="APC798" s="175" t="s">
        <v>63</v>
      </c>
      <c r="APD798" s="10">
        <f>APB798*1.4</f>
        <v>872.19999999999993</v>
      </c>
      <c r="APE798" s="10"/>
      <c r="APF798" s="235"/>
      <c r="APG798" s="175" t="s">
        <v>62</v>
      </c>
      <c r="APH798" s="341" t="s">
        <v>731</v>
      </c>
      <c r="APJ798" s="176"/>
      <c r="APK798" s="176">
        <f>VLOOKUP(APH798,$A$879:$F$2731,6,FALSE)</f>
        <v>1176</v>
      </c>
      <c r="APL798" s="175" t="s">
        <v>63</v>
      </c>
      <c r="APM798" s="10">
        <f>APK798*1.4</f>
        <v>1646.3999999999999</v>
      </c>
      <c r="APN798" s="10"/>
      <c r="APO798" s="235"/>
      <c r="APP798" s="175" t="s">
        <v>62</v>
      </c>
      <c r="APQ798" s="75" t="s">
        <v>183</v>
      </c>
      <c r="APS798" s="176"/>
      <c r="APT798" s="176" t="e">
        <f>VLOOKUP(APQ798,$A$879:$F$2731,6,FALSE)</f>
        <v>#N/A</v>
      </c>
      <c r="APU798" s="175" t="s">
        <v>63</v>
      </c>
      <c r="APV798" s="10" t="e">
        <f>APT798*1.4</f>
        <v>#N/A</v>
      </c>
      <c r="APW798" s="10"/>
      <c r="APX798" s="235"/>
      <c r="APY798" s="175" t="s">
        <v>62</v>
      </c>
      <c r="APZ798" s="341" t="s">
        <v>731</v>
      </c>
      <c r="AQB798" s="176"/>
      <c r="AQC798" s="176">
        <f>VLOOKUP(APZ798,$A$879:$F$2731,6,FALSE)</f>
        <v>1176</v>
      </c>
      <c r="AQD798" s="175" t="s">
        <v>63</v>
      </c>
      <c r="AQE798" s="10">
        <f>AQC798*1.4</f>
        <v>1646.3999999999999</v>
      </c>
      <c r="AQF798" s="10"/>
      <c r="AQG798" s="235"/>
      <c r="AQH798" s="175" t="s">
        <v>62</v>
      </c>
      <c r="AQI798" s="341" t="s">
        <v>1006</v>
      </c>
      <c r="AQK798" s="176"/>
      <c r="AQL798" s="176">
        <f>VLOOKUP(AQI798,$A$879:$F$2731,6,FALSE)</f>
        <v>623</v>
      </c>
      <c r="AQM798" s="175" t="s">
        <v>63</v>
      </c>
      <c r="AQN798" s="10">
        <f>AQL798*1.4</f>
        <v>872.19999999999993</v>
      </c>
      <c r="AQO798" s="10"/>
      <c r="AQP798" s="235"/>
      <c r="AQQ798" s="175" t="s">
        <v>62</v>
      </c>
      <c r="AQR798" s="75" t="s">
        <v>183</v>
      </c>
      <c r="AQT798" s="176"/>
      <c r="AQU798" s="176" t="e">
        <f>VLOOKUP(AQR798,$A$879:$F$2731,6,FALSE)</f>
        <v>#N/A</v>
      </c>
      <c r="AQV798" s="175" t="s">
        <v>63</v>
      </c>
      <c r="AQW798" s="10" t="e">
        <f>AQU798*1.4</f>
        <v>#N/A</v>
      </c>
      <c r="AQX798" s="10"/>
      <c r="AQY798" s="235"/>
      <c r="AQZ798" s="175" t="s">
        <v>62</v>
      </c>
      <c r="ARA798" s="75" t="s">
        <v>183</v>
      </c>
      <c r="ARC798" s="176"/>
      <c r="ARD798" s="176" t="e">
        <f>VLOOKUP(ARA798,$A$879:$F$2731,6,FALSE)</f>
        <v>#N/A</v>
      </c>
      <c r="ARE798" s="175" t="s">
        <v>63</v>
      </c>
      <c r="ARF798" s="10" t="e">
        <f>ARD798*1.4</f>
        <v>#N/A</v>
      </c>
      <c r="ARG798" s="10"/>
      <c r="ARH798" s="235"/>
      <c r="ARI798" s="175" t="s">
        <v>62</v>
      </c>
      <c r="ARJ798" s="75" t="s">
        <v>183</v>
      </c>
      <c r="ARL798" s="176"/>
      <c r="ARM798" s="176" t="e">
        <f>VLOOKUP(ARJ798,$A$879:$F$2731,6,FALSE)</f>
        <v>#N/A</v>
      </c>
      <c r="ARN798" s="175" t="s">
        <v>63</v>
      </c>
      <c r="ARO798" s="10" t="e">
        <f>ARM798*1.4</f>
        <v>#N/A</v>
      </c>
      <c r="ARP798" s="10"/>
      <c r="ARQ798" s="235"/>
      <c r="ARR798" s="175" t="s">
        <v>62</v>
      </c>
      <c r="ARS798" s="75" t="s">
        <v>183</v>
      </c>
      <c r="ARU798" s="176"/>
      <c r="ARV798" s="176" t="e">
        <f>VLOOKUP(ARS798,$A$879:$F$2731,6,FALSE)</f>
        <v>#N/A</v>
      </c>
      <c r="ARW798" s="175" t="s">
        <v>63</v>
      </c>
      <c r="ARX798" s="10" t="e">
        <f>ARV798*1.4</f>
        <v>#N/A</v>
      </c>
      <c r="ARY798" s="10"/>
      <c r="ARZ798" s="235"/>
      <c r="ASA798" s="175" t="s">
        <v>62</v>
      </c>
      <c r="ASB798" s="341" t="s">
        <v>532</v>
      </c>
      <c r="ASD798" s="176"/>
      <c r="ASE798" s="176">
        <f>VLOOKUP(ASB798,$A$879:$F$2731,6,FALSE)</f>
        <v>2530</v>
      </c>
      <c r="ASF798" s="175" t="s">
        <v>63</v>
      </c>
      <c r="ASG798" s="10">
        <f>ASE798*1.4</f>
        <v>3542</v>
      </c>
      <c r="ASH798" s="10"/>
      <c r="ASI798" s="235"/>
      <c r="ASJ798" s="175" t="s">
        <v>62</v>
      </c>
      <c r="ASK798" s="75" t="s">
        <v>183</v>
      </c>
      <c r="ASM798" s="176"/>
      <c r="ASN798" s="176" t="e">
        <f>VLOOKUP(ASK798,$A$879:$F$2731,6,FALSE)</f>
        <v>#N/A</v>
      </c>
      <c r="ASO798" s="175" t="s">
        <v>63</v>
      </c>
      <c r="ASP798" s="10" t="e">
        <f>ASN798*1.4</f>
        <v>#N/A</v>
      </c>
      <c r="ASQ798" s="10"/>
      <c r="ASR798" s="235"/>
      <c r="ASS798" s="175" t="s">
        <v>62</v>
      </c>
      <c r="AST798" s="341" t="s">
        <v>624</v>
      </c>
      <c r="ASV798" s="176"/>
      <c r="ASW798" s="176">
        <f>VLOOKUP(AST798,$A$879:$F$2731,6,FALSE)</f>
        <v>271</v>
      </c>
      <c r="ASX798" s="175" t="s">
        <v>63</v>
      </c>
      <c r="ASY798" s="10">
        <f>ASW798*1.4</f>
        <v>379.4</v>
      </c>
      <c r="ASZ798" s="10"/>
      <c r="ATA798" s="235"/>
      <c r="ATB798" s="175" t="s">
        <v>62</v>
      </c>
      <c r="ATC798" s="75" t="s">
        <v>183</v>
      </c>
      <c r="ATE798" s="176"/>
      <c r="ATF798" s="176" t="e">
        <f>VLOOKUP(ATC798,$A$879:$F$2731,6,FALSE)</f>
        <v>#N/A</v>
      </c>
      <c r="ATG798" s="175" t="s">
        <v>63</v>
      </c>
      <c r="ATH798" s="10" t="e">
        <f>ATF798*1.4</f>
        <v>#N/A</v>
      </c>
      <c r="ATI798" s="10"/>
      <c r="ATJ798" s="235"/>
      <c r="ATK798" s="175" t="s">
        <v>62</v>
      </c>
      <c r="ATL798" s="75" t="s">
        <v>183</v>
      </c>
      <c r="ATN798" s="176"/>
      <c r="ATO798" s="176" t="e">
        <f>VLOOKUP(ATL798,$A$879:$F$2731,6,FALSE)</f>
        <v>#N/A</v>
      </c>
      <c r="ATP798" s="175" t="s">
        <v>63</v>
      </c>
      <c r="ATQ798" s="10" t="e">
        <f>ATO798*1.4</f>
        <v>#N/A</v>
      </c>
      <c r="ATR798" s="10"/>
      <c r="ATS798" s="235"/>
      <c r="ATT798" s="175" t="s">
        <v>62</v>
      </c>
      <c r="ATU798" s="75" t="s">
        <v>183</v>
      </c>
      <c r="ATW798" s="176"/>
      <c r="ATX798" s="176" t="e">
        <f>VLOOKUP(ATU798,$A$879:$F$2731,6,FALSE)</f>
        <v>#N/A</v>
      </c>
      <c r="ATY798" s="175" t="s">
        <v>63</v>
      </c>
      <c r="ATZ798" s="10" t="e">
        <f>ATX798*1.4</f>
        <v>#N/A</v>
      </c>
      <c r="AUA798" s="10"/>
      <c r="AUB798" s="235"/>
      <c r="AUC798" s="175" t="s">
        <v>62</v>
      </c>
      <c r="AUD798" s="75" t="s">
        <v>183</v>
      </c>
      <c r="AUF798" s="176"/>
      <c r="AUG798" s="176" t="e">
        <f>VLOOKUP(AUD798,$A$879:$F$2731,6,FALSE)</f>
        <v>#N/A</v>
      </c>
      <c r="AUH798" s="175" t="s">
        <v>63</v>
      </c>
      <c r="AUI798" s="10" t="e">
        <f>AUG798*1.4</f>
        <v>#N/A</v>
      </c>
      <c r="AUJ798" s="10"/>
      <c r="AUK798" s="235"/>
      <c r="AUL798" s="175" t="s">
        <v>62</v>
      </c>
      <c r="AUM798" s="75" t="s">
        <v>183</v>
      </c>
      <c r="AUO798" s="176"/>
      <c r="AUP798" s="176" t="e">
        <f>VLOOKUP(AUM798,$A$879:$F$2731,6,FALSE)</f>
        <v>#N/A</v>
      </c>
      <c r="AUQ798" s="175" t="s">
        <v>63</v>
      </c>
      <c r="AUR798" s="10" t="e">
        <f>AUP798*1.4</f>
        <v>#N/A</v>
      </c>
      <c r="AUS798" s="10"/>
      <c r="AUT798" s="235"/>
      <c r="AUU798" s="175" t="s">
        <v>62</v>
      </c>
      <c r="AUV798" s="75" t="s">
        <v>183</v>
      </c>
      <c r="AUX798" s="176"/>
      <c r="AUY798" s="176" t="e">
        <f>VLOOKUP(AUV798,$A$879:$F$2731,6,FALSE)</f>
        <v>#N/A</v>
      </c>
      <c r="AUZ798" s="175" t="s">
        <v>63</v>
      </c>
      <c r="AVA798" s="10" t="e">
        <f>AUY798*1.4</f>
        <v>#N/A</v>
      </c>
      <c r="AVB798" s="10"/>
      <c r="AVC798" s="235"/>
      <c r="AVD798" s="175" t="s">
        <v>62</v>
      </c>
      <c r="AVE798" s="75" t="s">
        <v>183</v>
      </c>
      <c r="AVG798" s="176"/>
      <c r="AVH798" s="176" t="e">
        <f>VLOOKUP(AVE798,$A$879:$F$2731,6,FALSE)</f>
        <v>#N/A</v>
      </c>
      <c r="AVI798" s="175" t="s">
        <v>63</v>
      </c>
      <c r="AVJ798" s="10" t="e">
        <f>AVH798*1.4</f>
        <v>#N/A</v>
      </c>
      <c r="AVK798" s="10"/>
      <c r="AVL798" s="235"/>
      <c r="AVM798" s="175" t="s">
        <v>62</v>
      </c>
      <c r="AVN798" s="75" t="s">
        <v>183</v>
      </c>
      <c r="AVP798" s="176"/>
      <c r="AVQ798" s="176" t="e">
        <f>VLOOKUP(AVN798,$A$879:$F$2731,6,FALSE)</f>
        <v>#N/A</v>
      </c>
      <c r="AVR798" s="175" t="s">
        <v>63</v>
      </c>
      <c r="AVS798" s="10" t="e">
        <f>AVQ798*1.4</f>
        <v>#N/A</v>
      </c>
      <c r="AVT798" s="10"/>
      <c r="AVU798" s="235"/>
      <c r="AVV798" s="175" t="s">
        <v>62</v>
      </c>
      <c r="AVW798" s="75" t="s">
        <v>183</v>
      </c>
      <c r="AVY798" s="176"/>
      <c r="AVZ798" s="176" t="e">
        <f>VLOOKUP(AVW798,$A$879:$F$2731,6,FALSE)</f>
        <v>#N/A</v>
      </c>
      <c r="AWA798" s="175" t="s">
        <v>63</v>
      </c>
      <c r="AWB798" s="10" t="e">
        <f>AVZ798*1.4</f>
        <v>#N/A</v>
      </c>
      <c r="AWC798" s="10"/>
      <c r="AWD798" s="235"/>
      <c r="AWE798" s="175" t="s">
        <v>62</v>
      </c>
      <c r="AWF798" s="75" t="s">
        <v>183</v>
      </c>
      <c r="AWH798" s="176"/>
      <c r="AWI798" s="176" t="e">
        <f>VLOOKUP(AWF798,$A$879:$F$2731,6,FALSE)</f>
        <v>#N/A</v>
      </c>
      <c r="AWJ798" s="175" t="s">
        <v>63</v>
      </c>
      <c r="AWK798" s="10" t="e">
        <f>AWI798*1.4</f>
        <v>#N/A</v>
      </c>
      <c r="AWL798" s="10"/>
      <c r="AWM798" s="235"/>
      <c r="AWN798" s="175" t="s">
        <v>62</v>
      </c>
      <c r="AWO798" s="341" t="s">
        <v>835</v>
      </c>
      <c r="AWQ798" s="176"/>
      <c r="AWR798" s="176">
        <f>VLOOKUP(AWO798,$A$879:$F$2731,6,FALSE)</f>
        <v>1491</v>
      </c>
      <c r="AWS798" s="175" t="s">
        <v>63</v>
      </c>
      <c r="AWT798" s="10">
        <f>AWR798*1.4</f>
        <v>2087.4</v>
      </c>
      <c r="AWU798" s="10"/>
      <c r="AWV798" s="235"/>
      <c r="AWW798" s="175" t="s">
        <v>62</v>
      </c>
      <c r="AWX798" s="341" t="s">
        <v>835</v>
      </c>
      <c r="AWZ798" s="176"/>
      <c r="AXA798" s="176">
        <f>VLOOKUP(AWX798,$A$879:$F$2731,6,FALSE)</f>
        <v>1491</v>
      </c>
      <c r="AXB798" s="175" t="s">
        <v>63</v>
      </c>
      <c r="AXC798" s="10">
        <f>AXA798*1.4</f>
        <v>2087.4</v>
      </c>
      <c r="AXD798" s="10"/>
      <c r="AXE798" s="235"/>
      <c r="AXF798" s="175" t="s">
        <v>62</v>
      </c>
      <c r="AXG798" s="341" t="s">
        <v>835</v>
      </c>
      <c r="AXI798" s="176"/>
      <c r="AXJ798" s="176">
        <f>VLOOKUP(AXG798,$A$879:$F$2731,6,FALSE)</f>
        <v>1491</v>
      </c>
      <c r="AXK798" s="175" t="s">
        <v>63</v>
      </c>
      <c r="AXL798" s="10">
        <f>AXJ798*1.4</f>
        <v>2087.4</v>
      </c>
      <c r="AXM798" s="10"/>
      <c r="AXN798" s="235"/>
      <c r="AXO798" s="175" t="s">
        <v>62</v>
      </c>
      <c r="AXP798" s="341" t="s">
        <v>835</v>
      </c>
      <c r="AXR798" s="176"/>
      <c r="AXS798" s="176">
        <f>VLOOKUP(AXP798,$A$879:$F$2731,6,FALSE)</f>
        <v>1491</v>
      </c>
      <c r="AXT798" s="175" t="s">
        <v>63</v>
      </c>
      <c r="AXU798" s="10">
        <f>AXS798*1.4</f>
        <v>2087.4</v>
      </c>
      <c r="AXV798" s="10"/>
      <c r="AXW798" s="235"/>
      <c r="AXX798" s="175" t="s">
        <v>62</v>
      </c>
      <c r="AXY798" s="341" t="s">
        <v>529</v>
      </c>
      <c r="AYA798" s="176"/>
      <c r="AYB798" s="176">
        <f>VLOOKUP(AXY798,$A$879:$F$2731,6,FALSE)</f>
        <v>598</v>
      </c>
      <c r="AYC798" s="175" t="s">
        <v>63</v>
      </c>
      <c r="AYD798" s="10">
        <f>AYB798*1.4</f>
        <v>837.19999999999993</v>
      </c>
      <c r="AYE798" s="10"/>
      <c r="AYF798" s="235"/>
      <c r="AYG798" s="175" t="s">
        <v>62</v>
      </c>
      <c r="AYH798" s="341" t="s">
        <v>1006</v>
      </c>
      <c r="AYJ798" s="176"/>
      <c r="AYK798" s="176">
        <f>VLOOKUP(AYH798,$A$879:$F$2731,6,FALSE)</f>
        <v>623</v>
      </c>
      <c r="AYL798" s="175" t="s">
        <v>63</v>
      </c>
      <c r="AYM798" s="10">
        <f>AYK798*1.4</f>
        <v>872.19999999999993</v>
      </c>
      <c r="AYN798" s="10"/>
      <c r="AYO798" s="235"/>
      <c r="AYP798" s="175" t="s">
        <v>62</v>
      </c>
      <c r="AYQ798" s="341" t="s">
        <v>505</v>
      </c>
      <c r="AYS798" s="176"/>
      <c r="AYT798" s="176">
        <f>VLOOKUP(AYQ798,$A$879:$F$2731,6,FALSE)</f>
        <v>289</v>
      </c>
      <c r="AYU798" s="175" t="s">
        <v>63</v>
      </c>
      <c r="AYV798" s="10">
        <f>AYT798*1.4</f>
        <v>404.59999999999997</v>
      </c>
      <c r="AYW798" s="10"/>
      <c r="AYX798" s="235"/>
      <c r="AYY798" s="175" t="s">
        <v>62</v>
      </c>
      <c r="AYZ798" s="341" t="s">
        <v>624</v>
      </c>
      <c r="AZB798" s="176"/>
      <c r="AZC798" s="176">
        <f>VLOOKUP(AYZ798,$A$879:$F$2731,6,FALSE)</f>
        <v>271</v>
      </c>
      <c r="AZD798" s="175" t="s">
        <v>63</v>
      </c>
      <c r="AZE798" s="10">
        <f>AZC798*1.4</f>
        <v>379.4</v>
      </c>
      <c r="AZF798" s="10"/>
      <c r="AZG798" s="235"/>
      <c r="AZH798" s="175" t="s">
        <v>62</v>
      </c>
      <c r="AZI798" s="341" t="s">
        <v>835</v>
      </c>
      <c r="AZK798" s="176"/>
      <c r="AZL798" s="176">
        <f>VLOOKUP(AZI798,$A$879:$F$2731,6,FALSE)</f>
        <v>1491</v>
      </c>
      <c r="AZM798" s="175" t="s">
        <v>63</v>
      </c>
      <c r="AZN798" s="10">
        <f>AZL798*1.4</f>
        <v>2087.4</v>
      </c>
      <c r="AZO798" s="10"/>
      <c r="AZP798" s="235"/>
      <c r="AZQ798" s="175" t="s">
        <v>62</v>
      </c>
      <c r="AZR798" s="341" t="s">
        <v>532</v>
      </c>
      <c r="AZT798" s="176"/>
      <c r="AZU798" s="176">
        <f>VLOOKUP(AZR798,$A$879:$F$2731,6,FALSE)</f>
        <v>2530</v>
      </c>
      <c r="AZV798" s="175" t="s">
        <v>63</v>
      </c>
      <c r="AZW798" s="10">
        <f>AZU798*1.4</f>
        <v>3542</v>
      </c>
      <c r="AZX798" s="10"/>
      <c r="AZY798" s="235"/>
      <c r="AZZ798" s="175" t="s">
        <v>62</v>
      </c>
      <c r="BAA798" s="341" t="s">
        <v>529</v>
      </c>
      <c r="BAC798" s="176"/>
      <c r="BAD798" s="176">
        <f>VLOOKUP(BAA798,$A$879:$F$2731,6,FALSE)</f>
        <v>598</v>
      </c>
      <c r="BAE798" s="175" t="s">
        <v>63</v>
      </c>
      <c r="BAF798" s="10">
        <f>BAD798*1.4</f>
        <v>837.19999999999993</v>
      </c>
      <c r="BAG798" s="10"/>
      <c r="BAH798" s="235"/>
      <c r="BAI798" s="175" t="s">
        <v>62</v>
      </c>
      <c r="BAJ798" s="398" t="s">
        <v>529</v>
      </c>
      <c r="BAL798" s="176"/>
      <c r="BAM798" s="176">
        <f>VLOOKUP(BAJ798,$A$879:$F$2731,6,FALSE)</f>
        <v>598</v>
      </c>
      <c r="BAN798" s="175" t="s">
        <v>63</v>
      </c>
      <c r="BAO798" s="10">
        <f>BAM798*1.4</f>
        <v>837.19999999999993</v>
      </c>
      <c r="BAP798" s="10"/>
      <c r="BAQ798" s="235"/>
      <c r="BAR798" s="175" t="s">
        <v>62</v>
      </c>
      <c r="BAS798" s="341" t="s">
        <v>835</v>
      </c>
      <c r="BAU798" s="176"/>
      <c r="BAV798" s="176">
        <f>VLOOKUP(BAS798,$A$879:$F$2731,6,FALSE)</f>
        <v>1491</v>
      </c>
      <c r="BAW798" s="175" t="s">
        <v>63</v>
      </c>
      <c r="BAX798" s="10">
        <f>BAV798*1.4</f>
        <v>2087.4</v>
      </c>
      <c r="BAY798" s="10"/>
      <c r="BAZ798" s="235"/>
      <c r="BBA798" s="175" t="s">
        <v>62</v>
      </c>
      <c r="BBB798" s="341" t="s">
        <v>731</v>
      </c>
      <c r="BBD798" s="176"/>
      <c r="BBE798" s="176">
        <f>VLOOKUP(BBB798,$A$879:$F$2731,6,FALSE)</f>
        <v>1176</v>
      </c>
      <c r="BBF798" s="175" t="s">
        <v>63</v>
      </c>
      <c r="BBG798" s="10">
        <f>BBE798*1.4</f>
        <v>1646.3999999999999</v>
      </c>
      <c r="BBH798" s="10"/>
      <c r="BBI798" s="235"/>
      <c r="BBJ798" s="175" t="s">
        <v>62</v>
      </c>
      <c r="BBK798" s="341" t="s">
        <v>420</v>
      </c>
      <c r="BBM798" s="176"/>
      <c r="BBN798" s="176">
        <f>VLOOKUP(BBK798,$A$879:$F$2731,6,FALSE)</f>
        <v>592</v>
      </c>
      <c r="BBO798" s="175" t="s">
        <v>63</v>
      </c>
      <c r="BBP798" s="10">
        <f>BBN798*1.4</f>
        <v>828.8</v>
      </c>
      <c r="BBQ798" s="10"/>
      <c r="BBR798" s="235"/>
      <c r="BBS798" s="175" t="s">
        <v>62</v>
      </c>
      <c r="BBT798" s="347" t="s">
        <v>835</v>
      </c>
      <c r="BBV798" s="176"/>
      <c r="BBW798" s="176">
        <f>VLOOKUP(BBT798,$A$879:$F$2731,6,FALSE)</f>
        <v>1491</v>
      </c>
      <c r="BBX798" s="175" t="s">
        <v>63</v>
      </c>
      <c r="BBY798" s="10">
        <f>BBW798*1.4</f>
        <v>2087.4</v>
      </c>
      <c r="BBZ798" s="10"/>
      <c r="BCA798" s="235"/>
      <c r="BCB798" s="175" t="s">
        <v>62</v>
      </c>
      <c r="BCC798" s="341" t="s">
        <v>835</v>
      </c>
      <c r="BCE798" s="176"/>
      <c r="BCF798" s="176">
        <f>VLOOKUP(BCC798,$A$879:$F$2731,6,FALSE)</f>
        <v>1491</v>
      </c>
      <c r="BCG798" s="175" t="s">
        <v>63</v>
      </c>
      <c r="BCH798" s="10">
        <f>BCF798*1.4</f>
        <v>2087.4</v>
      </c>
      <c r="BCI798" s="10"/>
      <c r="BCJ798" s="235"/>
      <c r="BCK798" s="175" t="s">
        <v>62</v>
      </c>
      <c r="BCL798" s="341" t="s">
        <v>835</v>
      </c>
      <c r="BCN798" s="176"/>
      <c r="BCO798" s="176">
        <f>VLOOKUP(BCL798,$A$879:$F$2731,6,FALSE)</f>
        <v>1491</v>
      </c>
      <c r="BCP798" s="175" t="s">
        <v>63</v>
      </c>
      <c r="BCQ798" s="10">
        <f>BCO798*1.4</f>
        <v>2087.4</v>
      </c>
      <c r="BCR798" s="10"/>
      <c r="BCS798" s="235"/>
      <c r="BCT798" s="175" t="s">
        <v>62</v>
      </c>
      <c r="BCU798" s="351" t="s">
        <v>731</v>
      </c>
      <c r="BCW798" s="176"/>
      <c r="BCX798" s="176">
        <f>VLOOKUP(BCU798,$A$879:$F$2731,6,FALSE)</f>
        <v>1176</v>
      </c>
      <c r="BCY798" s="175" t="s">
        <v>63</v>
      </c>
      <c r="BCZ798" s="10">
        <f>BCX798*1.4</f>
        <v>1646.3999999999999</v>
      </c>
      <c r="BDA798" s="10"/>
      <c r="BDB798" s="235"/>
      <c r="BDC798" s="175" t="s">
        <v>62</v>
      </c>
      <c r="BDD798" s="347" t="s">
        <v>731</v>
      </c>
      <c r="BDF798" s="176"/>
      <c r="BDG798" s="176">
        <f>VLOOKUP(BDD798,$A$879:$F$2731,6,FALSE)</f>
        <v>1176</v>
      </c>
      <c r="BDH798" s="175" t="s">
        <v>63</v>
      </c>
      <c r="BDI798" s="10">
        <f>BDG798*1.4</f>
        <v>1646.3999999999999</v>
      </c>
      <c r="BDJ798" s="10"/>
      <c r="BDK798" s="235"/>
      <c r="BDL798" s="175" t="s">
        <v>62</v>
      </c>
      <c r="BDM798" s="341" t="s">
        <v>835</v>
      </c>
      <c r="BDO798" s="176"/>
      <c r="BDP798" s="176">
        <f>VLOOKUP(BDM798,$A$879:$F$2731,6,FALSE)</f>
        <v>1491</v>
      </c>
      <c r="BDQ798" s="175" t="s">
        <v>63</v>
      </c>
      <c r="BDR798" s="10">
        <f>BDP798*1.4</f>
        <v>2087.4</v>
      </c>
      <c r="BDS798" s="10"/>
      <c r="BDT798" s="235"/>
      <c r="BDU798" s="175" t="s">
        <v>62</v>
      </c>
      <c r="BDV798" s="341" t="s">
        <v>731</v>
      </c>
      <c r="BDX798" s="176"/>
      <c r="BDY798" s="176">
        <f>VLOOKUP(BDV798,$A$879:$F$2731,6,FALSE)</f>
        <v>1176</v>
      </c>
      <c r="BDZ798" s="175" t="s">
        <v>63</v>
      </c>
      <c r="BEA798" s="10">
        <f>BDY798*1.4</f>
        <v>1646.3999999999999</v>
      </c>
      <c r="BEB798" s="10"/>
      <c r="BEC798" s="235"/>
      <c r="BED798" s="175" t="s">
        <v>62</v>
      </c>
      <c r="BEE798" s="341" t="s">
        <v>529</v>
      </c>
      <c r="BEG798" s="176"/>
      <c r="BEH798" s="176">
        <f>VLOOKUP(BEE798,$A$879:$F$2731,6,FALSE)</f>
        <v>598</v>
      </c>
      <c r="BEI798" s="175" t="s">
        <v>63</v>
      </c>
      <c r="BEJ798" s="10">
        <f>BEH798*1.4</f>
        <v>837.19999999999993</v>
      </c>
      <c r="BEK798" s="10"/>
      <c r="BEL798" s="235"/>
      <c r="BEM798" s="175" t="s">
        <v>62</v>
      </c>
      <c r="BEN798" s="341" t="s">
        <v>1006</v>
      </c>
      <c r="BEP798" s="176"/>
      <c r="BEQ798" s="176">
        <f>VLOOKUP(BEN798,$A$879:$F$2731,6,FALSE)</f>
        <v>623</v>
      </c>
      <c r="BER798" s="175" t="s">
        <v>63</v>
      </c>
      <c r="BES798" s="10">
        <f>BEQ798*1.4</f>
        <v>872.19999999999993</v>
      </c>
      <c r="BET798" s="10"/>
      <c r="BEU798" s="235"/>
      <c r="BEV798" s="175" t="s">
        <v>62</v>
      </c>
      <c r="BEW798" s="341" t="s">
        <v>835</v>
      </c>
      <c r="BEY798" s="176"/>
      <c r="BEZ798" s="176">
        <f>VLOOKUP(BEW798,$A$879:$F$2731,6,FALSE)</f>
        <v>1491</v>
      </c>
      <c r="BFA798" s="175" t="s">
        <v>63</v>
      </c>
      <c r="BFB798" s="10">
        <f>BEZ798*1.4</f>
        <v>2087.4</v>
      </c>
      <c r="BFC798" s="10"/>
      <c r="BFD798" s="235"/>
      <c r="BFE798" s="175" t="s">
        <v>62</v>
      </c>
      <c r="BFF798" s="341" t="s">
        <v>731</v>
      </c>
      <c r="BFH798" s="176"/>
      <c r="BFI798" s="176">
        <f>VLOOKUP(BFF798,$A$879:$F$2731,6,FALSE)</f>
        <v>1176</v>
      </c>
      <c r="BFJ798" s="175" t="s">
        <v>63</v>
      </c>
      <c r="BFK798" s="10">
        <f>BFI798*1.4</f>
        <v>1646.3999999999999</v>
      </c>
      <c r="BFL798" s="10"/>
      <c r="BFM798" s="235"/>
      <c r="BFN798" s="175" t="s">
        <v>62</v>
      </c>
      <c r="BFO798" s="341" t="s">
        <v>835</v>
      </c>
      <c r="BFQ798" s="176"/>
      <c r="BFR798" s="176">
        <f>VLOOKUP(BFO798,$A$879:$F$2731,6,FALSE)</f>
        <v>1491</v>
      </c>
      <c r="BFS798" s="175" t="s">
        <v>63</v>
      </c>
      <c r="BFT798" s="10">
        <f>BFR798*1.4</f>
        <v>2087.4</v>
      </c>
      <c r="BFU798" s="10"/>
      <c r="BFV798" s="235"/>
      <c r="BFW798" s="175" t="s">
        <v>62</v>
      </c>
      <c r="BFX798" s="351" t="s">
        <v>529</v>
      </c>
      <c r="BFZ798" s="176"/>
      <c r="BGA798" s="176">
        <f>VLOOKUP(BFX798,$A$879:$F$2731,6,FALSE)</f>
        <v>598</v>
      </c>
      <c r="BGB798" s="175" t="s">
        <v>63</v>
      </c>
      <c r="BGC798" s="10">
        <f>BGA798*1.4</f>
        <v>837.19999999999993</v>
      </c>
      <c r="BGD798" s="10"/>
      <c r="BGE798" s="235"/>
      <c r="BGF798" s="175" t="s">
        <v>62</v>
      </c>
      <c r="BGG798" s="341" t="s">
        <v>835</v>
      </c>
      <c r="BGI798" s="176"/>
      <c r="BGJ798" s="176">
        <f>VLOOKUP(BGG798,$A$879:$F$2731,6,FALSE)</f>
        <v>1491</v>
      </c>
      <c r="BGK798" s="175" t="s">
        <v>63</v>
      </c>
      <c r="BGL798" s="10">
        <f>BGJ798*1.4</f>
        <v>2087.4</v>
      </c>
      <c r="BGM798" s="10"/>
      <c r="BGN798" s="235"/>
      <c r="BGO798" s="175" t="s">
        <v>62</v>
      </c>
      <c r="BGP798" s="351" t="s">
        <v>835</v>
      </c>
      <c r="BGR798" s="176"/>
      <c r="BGS798" s="176">
        <f>VLOOKUP(BGP798,$A$879:$F$2731,6,FALSE)</f>
        <v>1491</v>
      </c>
      <c r="BGT798" s="175" t="s">
        <v>63</v>
      </c>
      <c r="BGU798" s="10">
        <f>BGS798*1.4</f>
        <v>2087.4</v>
      </c>
      <c r="BGV798" s="10"/>
      <c r="BGW798" s="235"/>
      <c r="BGX798" s="175" t="s">
        <v>62</v>
      </c>
      <c r="BGY798" s="341" t="s">
        <v>731</v>
      </c>
      <c r="BHA798" s="176"/>
      <c r="BHB798" s="176">
        <f>VLOOKUP(BGY798,$A$879:$F$2731,6,FALSE)</f>
        <v>1176</v>
      </c>
      <c r="BHC798" s="175" t="s">
        <v>63</v>
      </c>
      <c r="BHD798" s="10">
        <f>BHB798*1.4</f>
        <v>1646.3999999999999</v>
      </c>
      <c r="BHE798" s="10"/>
    </row>
    <row r="799" spans="1:1565" s="14" customFormat="1" ht="15">
      <c r="A799" s="175" t="s">
        <v>64</v>
      </c>
      <c r="B799" s="343" t="s">
        <v>835</v>
      </c>
      <c r="D799" s="176"/>
      <c r="E799" s="176">
        <f>VLOOKUP(B799,$A$879:$F$2731,6,FALSE)</f>
        <v>1491</v>
      </c>
      <c r="F799" s="175" t="s">
        <v>65</v>
      </c>
      <c r="G799" s="10">
        <f>E799*1.3</f>
        <v>1938.3</v>
      </c>
      <c r="H799" s="10"/>
      <c r="I799" s="229"/>
      <c r="J799" s="175" t="s">
        <v>64</v>
      </c>
      <c r="K799" s="341" t="s">
        <v>529</v>
      </c>
      <c r="M799" s="176"/>
      <c r="N799" s="176">
        <f>VLOOKUP(K799,$A$879:$F$2731,6,FALSE)</f>
        <v>598</v>
      </c>
      <c r="O799" s="175" t="s">
        <v>65</v>
      </c>
      <c r="P799" s="10">
        <f>N799*1.3</f>
        <v>777.4</v>
      </c>
      <c r="Q799" s="10"/>
      <c r="R799" s="229"/>
      <c r="S799" s="175" t="s">
        <v>64</v>
      </c>
      <c r="T799" s="341" t="s">
        <v>835</v>
      </c>
      <c r="V799" s="176"/>
      <c r="W799" s="176">
        <f>VLOOKUP(T799,$A$879:$F$2731,6,FALSE)</f>
        <v>1491</v>
      </c>
      <c r="X799" s="175" t="s">
        <v>65</v>
      </c>
      <c r="Y799" s="10">
        <f>W799*1.3</f>
        <v>1938.3</v>
      </c>
      <c r="Z799" s="10"/>
      <c r="AA799" s="229"/>
      <c r="AB799" s="175" t="s">
        <v>64</v>
      </c>
      <c r="AC799" s="341" t="s">
        <v>731</v>
      </c>
      <c r="AE799" s="176"/>
      <c r="AF799" s="176">
        <f>VLOOKUP(AC799,$A$879:$F$2731,6,FALSE)</f>
        <v>1176</v>
      </c>
      <c r="AG799" s="175" t="s">
        <v>65</v>
      </c>
      <c r="AH799" s="10">
        <f>AF799*1.3</f>
        <v>1528.8</v>
      </c>
      <c r="AI799" s="10"/>
      <c r="AJ799" s="229"/>
      <c r="AK799" s="175" t="s">
        <v>64</v>
      </c>
      <c r="AL799" s="341" t="s">
        <v>1332</v>
      </c>
      <c r="AN799" s="176"/>
      <c r="AO799" s="176">
        <f>VLOOKUP(AL799,$A$879:$F$2731,6,FALSE)</f>
        <v>162</v>
      </c>
      <c r="AP799" s="175" t="s">
        <v>65</v>
      </c>
      <c r="AQ799" s="10">
        <f>AO799*1.3</f>
        <v>210.6</v>
      </c>
      <c r="AR799" s="10"/>
      <c r="AS799" s="229"/>
      <c r="AT799" s="175" t="s">
        <v>64</v>
      </c>
      <c r="AU799" s="341" t="s">
        <v>529</v>
      </c>
      <c r="AW799" s="176"/>
      <c r="AX799" s="176">
        <f>VLOOKUP(AU799,$A$879:$F$2731,6,FALSE)</f>
        <v>598</v>
      </c>
      <c r="AY799" s="175" t="s">
        <v>65</v>
      </c>
      <c r="AZ799" s="10">
        <f>AX799*1.3</f>
        <v>777.4</v>
      </c>
      <c r="BA799" s="10"/>
      <c r="BB799" s="229"/>
      <c r="BC799" s="175" t="s">
        <v>64</v>
      </c>
      <c r="BD799" s="341" t="s">
        <v>835</v>
      </c>
      <c r="BF799" s="176"/>
      <c r="BG799" s="176">
        <f>VLOOKUP(BD799,$A$879:$F$2731,6,FALSE)</f>
        <v>1491</v>
      </c>
      <c r="BH799" s="175" t="s">
        <v>65</v>
      </c>
      <c r="BI799" s="10">
        <f>BG799*1.3</f>
        <v>1938.3</v>
      </c>
      <c r="BJ799" s="10"/>
      <c r="BK799" s="229"/>
      <c r="BL799" s="175" t="s">
        <v>64</v>
      </c>
      <c r="BM799" s="341" t="s">
        <v>624</v>
      </c>
      <c r="BO799" s="176"/>
      <c r="BP799" s="176">
        <f>VLOOKUP(BM799,$A$879:$F$2731,6,FALSE)</f>
        <v>271</v>
      </c>
      <c r="BQ799" s="175" t="s">
        <v>65</v>
      </c>
      <c r="BR799" s="10">
        <f>BP799*1.3</f>
        <v>352.3</v>
      </c>
      <c r="BS799" s="10"/>
      <c r="BT799" s="229"/>
      <c r="BU799" s="175" t="s">
        <v>64</v>
      </c>
      <c r="BV799" s="341" t="s">
        <v>1006</v>
      </c>
      <c r="BX799" s="176"/>
      <c r="BY799" s="176">
        <f>VLOOKUP(BV799,$A$879:$F$2731,6,FALSE)</f>
        <v>623</v>
      </c>
      <c r="BZ799" s="175" t="s">
        <v>65</v>
      </c>
      <c r="CA799" s="10">
        <f>BY799*1.3</f>
        <v>809.9</v>
      </c>
      <c r="CB799" s="10"/>
      <c r="CC799" s="229"/>
      <c r="CD799" s="175" t="s">
        <v>64</v>
      </c>
      <c r="CE799" s="341" t="s">
        <v>420</v>
      </c>
      <c r="CG799" s="176"/>
      <c r="CH799" s="176">
        <f>VLOOKUP(CE799,$A$879:$F$2731,6,FALSE)</f>
        <v>592</v>
      </c>
      <c r="CI799" s="175" t="s">
        <v>65</v>
      </c>
      <c r="CJ799" s="10">
        <f>CH799*1.3</f>
        <v>769.6</v>
      </c>
      <c r="CK799" s="10"/>
      <c r="CL799" s="229"/>
      <c r="CM799" s="175" t="s">
        <v>64</v>
      </c>
      <c r="CN799" s="341" t="s">
        <v>529</v>
      </c>
      <c r="CP799" s="176"/>
      <c r="CQ799" s="176">
        <f>VLOOKUP(CN799,$A$879:$F$2731,6,FALSE)</f>
        <v>598</v>
      </c>
      <c r="CR799" s="175" t="s">
        <v>65</v>
      </c>
      <c r="CS799" s="10">
        <f>CQ799*1.3</f>
        <v>777.4</v>
      </c>
      <c r="CT799" s="10"/>
      <c r="CU799" s="229"/>
      <c r="CV799" s="175" t="s">
        <v>64</v>
      </c>
      <c r="CW799" s="341" t="s">
        <v>1006</v>
      </c>
      <c r="CY799" s="176"/>
      <c r="CZ799" s="176">
        <f>VLOOKUP(CW799,$A$879:$F$2731,6,FALSE)</f>
        <v>623</v>
      </c>
      <c r="DA799" s="175" t="s">
        <v>65</v>
      </c>
      <c r="DB799" s="10">
        <f>CZ799*1.3</f>
        <v>809.9</v>
      </c>
      <c r="DC799" s="10"/>
      <c r="DD799" s="229"/>
      <c r="DE799" s="175" t="s">
        <v>64</v>
      </c>
      <c r="DF799" s="341" t="s">
        <v>731</v>
      </c>
      <c r="DH799" s="176"/>
      <c r="DI799" s="176">
        <f>VLOOKUP(DF799,$A$879:$F$2731,6,FALSE)</f>
        <v>1176</v>
      </c>
      <c r="DJ799" s="175" t="s">
        <v>65</v>
      </c>
      <c r="DK799" s="10">
        <f>DI799*1.3</f>
        <v>1528.8</v>
      </c>
      <c r="DL799" s="10"/>
      <c r="DM799" s="229"/>
      <c r="DN799" s="175" t="s">
        <v>64</v>
      </c>
      <c r="DO799" s="341" t="s">
        <v>835</v>
      </c>
      <c r="DQ799" s="176"/>
      <c r="DR799" s="176">
        <f>VLOOKUP(DO799,$A$879:$F$2731,6,FALSE)</f>
        <v>1491</v>
      </c>
      <c r="DS799" s="175" t="s">
        <v>65</v>
      </c>
      <c r="DT799" s="10">
        <f>DR799*1.3</f>
        <v>1938.3</v>
      </c>
      <c r="DU799" s="10"/>
      <c r="DV799" s="229"/>
      <c r="DW799" s="175" t="s">
        <v>64</v>
      </c>
      <c r="DX799" s="341" t="s">
        <v>420</v>
      </c>
      <c r="DZ799" s="176"/>
      <c r="EA799" s="176">
        <f>VLOOKUP(DX799,$A$879:$F$2731,6,FALSE)</f>
        <v>592</v>
      </c>
      <c r="EB799" s="175" t="s">
        <v>65</v>
      </c>
      <c r="EC799" s="10">
        <f>EA799*1.3</f>
        <v>769.6</v>
      </c>
      <c r="ED799" s="10"/>
      <c r="EE799" s="229"/>
      <c r="EF799" s="175" t="s">
        <v>64</v>
      </c>
      <c r="EG799" s="341" t="s">
        <v>529</v>
      </c>
      <c r="EI799" s="176"/>
      <c r="EJ799" s="176">
        <f>VLOOKUP(EG799,$A$879:$F$2731,6,FALSE)</f>
        <v>598</v>
      </c>
      <c r="EK799" s="175" t="s">
        <v>65</v>
      </c>
      <c r="EL799" s="10">
        <f>EJ799*1.3</f>
        <v>777.4</v>
      </c>
      <c r="EM799" s="10"/>
      <c r="EN799" s="229"/>
      <c r="EO799" s="175" t="s">
        <v>64</v>
      </c>
      <c r="EP799" s="341" t="s">
        <v>731</v>
      </c>
      <c r="ER799" s="176"/>
      <c r="ES799" s="176">
        <f>VLOOKUP(EP799,$A$879:$F$2731,6,FALSE)</f>
        <v>1176</v>
      </c>
      <c r="ET799" s="175" t="s">
        <v>65</v>
      </c>
      <c r="EU799" s="10">
        <f>ES799*1.3</f>
        <v>1528.8</v>
      </c>
      <c r="EV799" s="10"/>
      <c r="EW799" s="229"/>
      <c r="EX799" s="175" t="s">
        <v>64</v>
      </c>
      <c r="EY799" s="341" t="s">
        <v>529</v>
      </c>
      <c r="FA799" s="176"/>
      <c r="FB799" s="176">
        <f>VLOOKUP(EY799,$A$879:$F$2731,6,FALSE)</f>
        <v>598</v>
      </c>
      <c r="FC799" s="175" t="s">
        <v>65</v>
      </c>
      <c r="FD799" s="10">
        <f>FB799*1.3</f>
        <v>777.4</v>
      </c>
      <c r="FE799" s="10"/>
      <c r="FF799" s="229"/>
      <c r="FG799" s="175" t="s">
        <v>64</v>
      </c>
      <c r="FH799" s="341" t="s">
        <v>420</v>
      </c>
      <c r="FJ799" s="176"/>
      <c r="FK799" s="176">
        <f>VLOOKUP(FH799,$A$879:$F$2731,6,FALSE)</f>
        <v>592</v>
      </c>
      <c r="FL799" s="175" t="s">
        <v>65</v>
      </c>
      <c r="FM799" s="10">
        <f>FK799*1.3</f>
        <v>769.6</v>
      </c>
      <c r="FN799" s="10"/>
      <c r="FO799" s="229"/>
      <c r="FP799" s="175" t="s">
        <v>64</v>
      </c>
      <c r="FQ799" s="341" t="s">
        <v>420</v>
      </c>
      <c r="FS799" s="176"/>
      <c r="FT799" s="176">
        <f>VLOOKUP(FQ799,$A$879:$F$2731,6,FALSE)</f>
        <v>592</v>
      </c>
      <c r="FU799" s="175" t="s">
        <v>65</v>
      </c>
      <c r="FV799" s="10">
        <f>FT799*1.3</f>
        <v>769.6</v>
      </c>
      <c r="FW799" s="10"/>
      <c r="FX799" s="229"/>
      <c r="FY799" s="175" t="s">
        <v>64</v>
      </c>
      <c r="FZ799" s="349" t="s">
        <v>183</v>
      </c>
      <c r="GB799" s="176"/>
      <c r="GC799" s="176" t="e">
        <f>VLOOKUP(FZ799,$A$879:$F$2731,6,FALSE)</f>
        <v>#N/A</v>
      </c>
      <c r="GD799" s="175" t="s">
        <v>65</v>
      </c>
      <c r="GE799" s="10" t="e">
        <f>GC799*1.3</f>
        <v>#N/A</v>
      </c>
      <c r="GF799" s="10"/>
      <c r="GG799" s="229"/>
      <c r="GH799" s="175" t="s">
        <v>64</v>
      </c>
      <c r="GI799" s="341" t="s">
        <v>420</v>
      </c>
      <c r="GK799" s="176"/>
      <c r="GL799" s="176">
        <f>VLOOKUP(GI799,$A$879:$F$2731,6,FALSE)</f>
        <v>592</v>
      </c>
      <c r="GM799" s="175" t="s">
        <v>65</v>
      </c>
      <c r="GN799" s="10">
        <f>GL799*1.3</f>
        <v>769.6</v>
      </c>
      <c r="GO799" s="10"/>
      <c r="GP799" s="229"/>
      <c r="GQ799" s="175" t="s">
        <v>64</v>
      </c>
      <c r="GR799" s="341" t="s">
        <v>835</v>
      </c>
      <c r="GT799" s="176"/>
      <c r="GU799" s="176">
        <f>VLOOKUP(GR799,$A$879:$F$2731,6,FALSE)</f>
        <v>1491</v>
      </c>
      <c r="GV799" s="175" t="s">
        <v>65</v>
      </c>
      <c r="GW799" s="10">
        <f>GU799*1.3</f>
        <v>1938.3</v>
      </c>
      <c r="GX799" s="10"/>
      <c r="GY799" s="229"/>
      <c r="GZ799" s="175" t="s">
        <v>64</v>
      </c>
      <c r="HA799" s="341" t="s">
        <v>532</v>
      </c>
      <c r="HC799" s="176"/>
      <c r="HD799" s="176">
        <f>VLOOKUP(HA799,$A$879:$F$2731,6,FALSE)</f>
        <v>2530</v>
      </c>
      <c r="HE799" s="175" t="s">
        <v>65</v>
      </c>
      <c r="HF799" s="10">
        <f>HD799*1.3</f>
        <v>3289</v>
      </c>
      <c r="HG799" s="10"/>
      <c r="HH799" s="229"/>
      <c r="HI799" s="175" t="s">
        <v>64</v>
      </c>
      <c r="HJ799" s="341" t="s">
        <v>420</v>
      </c>
      <c r="HL799" s="176"/>
      <c r="HM799" s="176">
        <f>VLOOKUP(HJ799,$A$879:$F$2731,6,FALSE)</f>
        <v>592</v>
      </c>
      <c r="HN799" s="175" t="s">
        <v>65</v>
      </c>
      <c r="HO799" s="10">
        <f>HM799*1.3</f>
        <v>769.6</v>
      </c>
      <c r="HP799" s="10"/>
      <c r="HQ799" s="229"/>
      <c r="HR799" s="175" t="s">
        <v>64</v>
      </c>
      <c r="HS799" s="341" t="s">
        <v>731</v>
      </c>
      <c r="HU799" s="176"/>
      <c r="HV799" s="176">
        <f>VLOOKUP(HS799,$A$879:$F$2731,6,FALSE)</f>
        <v>1176</v>
      </c>
      <c r="HW799" s="175" t="s">
        <v>65</v>
      </c>
      <c r="HX799" s="10">
        <f>HV799*1.3</f>
        <v>1528.8</v>
      </c>
      <c r="HY799" s="10"/>
      <c r="HZ799" s="229"/>
      <c r="IA799" s="175" t="s">
        <v>64</v>
      </c>
      <c r="IB799" s="341" t="s">
        <v>529</v>
      </c>
      <c r="ID799" s="176"/>
      <c r="IE799" s="176">
        <f>VLOOKUP(IB799,$A$879:$F$2731,6,FALSE)</f>
        <v>598</v>
      </c>
      <c r="IF799" s="175" t="s">
        <v>65</v>
      </c>
      <c r="IG799" s="10">
        <f>IE799*1.3</f>
        <v>777.4</v>
      </c>
      <c r="IH799" s="10"/>
      <c r="II799" s="229"/>
      <c r="IJ799" s="175" t="s">
        <v>64</v>
      </c>
      <c r="IK799" s="341" t="s">
        <v>529</v>
      </c>
      <c r="IM799" s="176"/>
      <c r="IN799" s="176">
        <f>VLOOKUP(IK799,$A$879:$F$2731,6,FALSE)</f>
        <v>598</v>
      </c>
      <c r="IO799" s="175" t="s">
        <v>65</v>
      </c>
      <c r="IP799" s="10">
        <f>IN799*1.3</f>
        <v>777.4</v>
      </c>
      <c r="IQ799" s="10"/>
      <c r="IR799" s="229"/>
      <c r="IS799" s="175" t="s">
        <v>64</v>
      </c>
      <c r="IT799" s="341" t="s">
        <v>835</v>
      </c>
      <c r="IV799" s="176"/>
      <c r="IW799" s="176">
        <f>VLOOKUP(IT799,$A$879:$F$2731,6,FALSE)</f>
        <v>1491</v>
      </c>
      <c r="IX799" s="175" t="s">
        <v>65</v>
      </c>
      <c r="IY799" s="10">
        <f>IW799*1.3</f>
        <v>1938.3</v>
      </c>
      <c r="IZ799" s="10"/>
      <c r="JA799" s="229"/>
      <c r="JB799" s="175" t="s">
        <v>64</v>
      </c>
      <c r="JC799" s="341" t="s">
        <v>835</v>
      </c>
      <c r="JE799" s="176"/>
      <c r="JF799" s="176">
        <f>VLOOKUP(JC799,$A$879:$F$2731,6,FALSE)</f>
        <v>1491</v>
      </c>
      <c r="JG799" s="175" t="s">
        <v>65</v>
      </c>
      <c r="JH799" s="10">
        <f>JF799*1.3</f>
        <v>1938.3</v>
      </c>
      <c r="JI799" s="10"/>
      <c r="JJ799" s="229"/>
      <c r="JK799" s="175" t="s">
        <v>64</v>
      </c>
      <c r="JL799" s="341" t="s">
        <v>731</v>
      </c>
      <c r="JN799" s="176"/>
      <c r="JO799" s="176">
        <f>VLOOKUP(JL799,$A$879:$F$2731,6,FALSE)</f>
        <v>1176</v>
      </c>
      <c r="JP799" s="175" t="s">
        <v>65</v>
      </c>
      <c r="JQ799" s="10">
        <f>JO799*1.3</f>
        <v>1528.8</v>
      </c>
      <c r="JR799" s="10"/>
      <c r="JS799" s="229"/>
      <c r="JT799" s="175" t="s">
        <v>64</v>
      </c>
      <c r="JU799" s="341" t="s">
        <v>835</v>
      </c>
      <c r="JW799" s="176"/>
      <c r="JX799" s="176">
        <f>VLOOKUP(JU799,$A$879:$F$2731,6,FALSE)</f>
        <v>1491</v>
      </c>
      <c r="JY799" s="175" t="s">
        <v>65</v>
      </c>
      <c r="JZ799" s="10">
        <f>JX799*1.3</f>
        <v>1938.3</v>
      </c>
      <c r="KA799" s="10"/>
      <c r="KB799" s="229"/>
      <c r="KC799" s="175" t="s">
        <v>64</v>
      </c>
      <c r="KD799" s="349" t="s">
        <v>183</v>
      </c>
      <c r="KF799" s="176"/>
      <c r="KG799" s="176" t="e">
        <f>VLOOKUP(KD799,$A$879:$F$2731,6,FALSE)</f>
        <v>#N/A</v>
      </c>
      <c r="KH799" s="175" t="s">
        <v>65</v>
      </c>
      <c r="KI799" s="10" t="e">
        <f>KG799*1.3</f>
        <v>#N/A</v>
      </c>
      <c r="KJ799" s="10"/>
      <c r="KK799" s="229"/>
      <c r="KL799" s="175" t="s">
        <v>64</v>
      </c>
      <c r="KM799" s="341" t="s">
        <v>1006</v>
      </c>
      <c r="KO799" s="176"/>
      <c r="KP799" s="176">
        <f>VLOOKUP(KM799,$A$879:$F$2731,6,FALSE)</f>
        <v>623</v>
      </c>
      <c r="KQ799" s="175" t="s">
        <v>65</v>
      </c>
      <c r="KR799" s="10">
        <f>KP799*1.3</f>
        <v>809.9</v>
      </c>
      <c r="KS799" s="10"/>
      <c r="KT799" s="229"/>
      <c r="KU799" s="175" t="s">
        <v>64</v>
      </c>
      <c r="KV799" s="341" t="s">
        <v>420</v>
      </c>
      <c r="KX799" s="176"/>
      <c r="KY799" s="176">
        <f>VLOOKUP(KV799,$A$879:$F$2731,6,FALSE)</f>
        <v>592</v>
      </c>
      <c r="KZ799" s="175" t="s">
        <v>65</v>
      </c>
      <c r="LA799" s="10">
        <f>KY799*1.3</f>
        <v>769.6</v>
      </c>
      <c r="LB799" s="10"/>
      <c r="LC799" s="229"/>
      <c r="LD799" s="175" t="s">
        <v>64</v>
      </c>
      <c r="LE799" s="349" t="s">
        <v>183</v>
      </c>
      <c r="LG799" s="176"/>
      <c r="LH799" s="176" t="e">
        <f>VLOOKUP(LE799,$A$879:$F$2731,6,FALSE)</f>
        <v>#N/A</v>
      </c>
      <c r="LI799" s="175" t="s">
        <v>65</v>
      </c>
      <c r="LJ799" s="10" t="e">
        <f>LH799*1.3</f>
        <v>#N/A</v>
      </c>
      <c r="LK799" s="10"/>
      <c r="LL799" s="229"/>
      <c r="LM799" s="175" t="s">
        <v>64</v>
      </c>
      <c r="LN799" s="341" t="s">
        <v>731</v>
      </c>
      <c r="LP799" s="176"/>
      <c r="LQ799" s="176">
        <f>VLOOKUP(LN799,$A$879:$F$2731,6,FALSE)</f>
        <v>1176</v>
      </c>
      <c r="LR799" s="175" t="s">
        <v>65</v>
      </c>
      <c r="LS799" s="10">
        <f>LQ799*1.3</f>
        <v>1528.8</v>
      </c>
      <c r="LT799" s="10"/>
      <c r="LU799" s="229"/>
      <c r="LV799" s="175" t="s">
        <v>64</v>
      </c>
      <c r="LW799" s="341" t="s">
        <v>1006</v>
      </c>
      <c r="LY799" s="176"/>
      <c r="LZ799" s="176">
        <f>VLOOKUP(LW799,$A$879:$F$2731,6,FALSE)</f>
        <v>623</v>
      </c>
      <c r="MA799" s="175" t="s">
        <v>65</v>
      </c>
      <c r="MB799" s="10">
        <f>LZ799*1.3</f>
        <v>809.9</v>
      </c>
      <c r="MC799" s="10"/>
      <c r="MD799" s="229"/>
      <c r="ME799" s="175" t="s">
        <v>64</v>
      </c>
      <c r="MF799" s="341" t="s">
        <v>1694</v>
      </c>
      <c r="MH799" s="176"/>
      <c r="MI799" s="176">
        <f>VLOOKUP(MF799,$A$879:$F$2731,6,FALSE)</f>
        <v>560</v>
      </c>
      <c r="MJ799" s="175" t="s">
        <v>65</v>
      </c>
      <c r="MK799" s="10">
        <f>MI799*1.3</f>
        <v>728</v>
      </c>
      <c r="ML799" s="10"/>
      <c r="MM799" s="229"/>
      <c r="MN799" s="175" t="s">
        <v>64</v>
      </c>
      <c r="MO799" s="349" t="s">
        <v>183</v>
      </c>
      <c r="MQ799" s="176"/>
      <c r="MR799" s="176" t="e">
        <f>VLOOKUP(MO799,$A$879:$F$2731,6,FALSE)</f>
        <v>#N/A</v>
      </c>
      <c r="MS799" s="175" t="s">
        <v>65</v>
      </c>
      <c r="MT799" s="10" t="e">
        <f>MR799*1.3</f>
        <v>#N/A</v>
      </c>
      <c r="MU799" s="10"/>
      <c r="MV799" s="229"/>
      <c r="MW799" s="175" t="s">
        <v>64</v>
      </c>
      <c r="MX799" s="341" t="s">
        <v>731</v>
      </c>
      <c r="MZ799" s="176"/>
      <c r="NA799" s="176">
        <f>VLOOKUP(MX799,$A$879:$F$2731,6,FALSE)</f>
        <v>1176</v>
      </c>
      <c r="NB799" s="175" t="s">
        <v>65</v>
      </c>
      <c r="NC799" s="10">
        <f>NA799*1.3</f>
        <v>1528.8</v>
      </c>
      <c r="ND799" s="10"/>
      <c r="NE799" s="229"/>
      <c r="NF799" s="175" t="s">
        <v>64</v>
      </c>
      <c r="NG799" s="341" t="s">
        <v>420</v>
      </c>
      <c r="NI799" s="176"/>
      <c r="NJ799" s="176">
        <f>VLOOKUP(NG799,$A$879:$F$2731,6,FALSE)</f>
        <v>592</v>
      </c>
      <c r="NK799" s="175" t="s">
        <v>65</v>
      </c>
      <c r="NL799" s="10">
        <f>NJ799*1.3</f>
        <v>769.6</v>
      </c>
      <c r="NM799" s="10"/>
      <c r="NN799" s="229"/>
      <c r="NO799" s="175" t="s">
        <v>64</v>
      </c>
      <c r="NP799" s="341" t="s">
        <v>1006</v>
      </c>
      <c r="NR799" s="176"/>
      <c r="NS799" s="176">
        <f>VLOOKUP(NP799,$A$879:$F$2731,6,FALSE)</f>
        <v>623</v>
      </c>
      <c r="NT799" s="175" t="s">
        <v>65</v>
      </c>
      <c r="NU799" s="10">
        <f>NS799*1.3</f>
        <v>809.9</v>
      </c>
      <c r="NV799" s="10"/>
      <c r="NW799" s="229"/>
      <c r="NX799" s="175" t="s">
        <v>64</v>
      </c>
      <c r="NY799" s="341" t="s">
        <v>1006</v>
      </c>
      <c r="OA799" s="176"/>
      <c r="OB799" s="176">
        <f>VLOOKUP(NY799,$A$879:$F$2731,6,FALSE)</f>
        <v>623</v>
      </c>
      <c r="OC799" s="175" t="s">
        <v>65</v>
      </c>
      <c r="OD799" s="10">
        <f>OB799*1.3</f>
        <v>809.9</v>
      </c>
      <c r="OE799" s="10"/>
      <c r="OF799" s="229"/>
      <c r="OG799" s="175" t="s">
        <v>64</v>
      </c>
      <c r="OH799" s="341" t="s">
        <v>529</v>
      </c>
      <c r="OJ799" s="176"/>
      <c r="OK799" s="176">
        <f>VLOOKUP(OH799,$A$879:$F$2731,6,FALSE)</f>
        <v>598</v>
      </c>
      <c r="OL799" s="175" t="s">
        <v>65</v>
      </c>
      <c r="OM799" s="10">
        <f>OK799*1.3</f>
        <v>777.4</v>
      </c>
      <c r="ON799" s="10"/>
      <c r="OO799" s="229"/>
      <c r="OP799" s="175" t="s">
        <v>64</v>
      </c>
      <c r="OQ799" s="341" t="s">
        <v>529</v>
      </c>
      <c r="OS799" s="176"/>
      <c r="OT799" s="176">
        <f>VLOOKUP(OQ799,$A$879:$F$2731,6,FALSE)</f>
        <v>598</v>
      </c>
      <c r="OU799" s="175" t="s">
        <v>65</v>
      </c>
      <c r="OV799" s="10">
        <f>OT799*1.3</f>
        <v>777.4</v>
      </c>
      <c r="OW799" s="10"/>
      <c r="OX799" s="229"/>
      <c r="OY799" s="175" t="s">
        <v>64</v>
      </c>
      <c r="OZ799" s="351" t="s">
        <v>1006</v>
      </c>
      <c r="PB799" s="176"/>
      <c r="PC799" s="176">
        <f>VLOOKUP(OZ799,$A$879:$F$2731,6,FALSE)</f>
        <v>623</v>
      </c>
      <c r="PD799" s="175" t="s">
        <v>65</v>
      </c>
      <c r="PE799" s="10">
        <f>PC799*1.3</f>
        <v>809.9</v>
      </c>
      <c r="PF799" s="10"/>
      <c r="PG799" s="229"/>
      <c r="PH799" s="175" t="s">
        <v>64</v>
      </c>
      <c r="PI799" s="341" t="s">
        <v>731</v>
      </c>
      <c r="PK799" s="176"/>
      <c r="PL799" s="176">
        <f>VLOOKUP(PI799,$A$879:$F$2731,6,FALSE)</f>
        <v>1176</v>
      </c>
      <c r="PM799" s="175" t="s">
        <v>65</v>
      </c>
      <c r="PN799" s="10">
        <f>PL799*1.3</f>
        <v>1528.8</v>
      </c>
      <c r="PO799" s="10"/>
      <c r="PP799" s="229"/>
      <c r="PQ799" s="175" t="s">
        <v>64</v>
      </c>
      <c r="PR799" s="341" t="s">
        <v>835</v>
      </c>
      <c r="PT799" s="176"/>
      <c r="PU799" s="176">
        <f>VLOOKUP(PR799,$A$879:$F$2731,6,FALSE)</f>
        <v>1491</v>
      </c>
      <c r="PV799" s="175" t="s">
        <v>65</v>
      </c>
      <c r="PW799" s="10">
        <f>PU799*1.3</f>
        <v>1938.3</v>
      </c>
      <c r="PX799" s="10"/>
      <c r="PY799" s="229"/>
      <c r="PZ799" s="175" t="s">
        <v>64</v>
      </c>
      <c r="QA799" s="343" t="s">
        <v>835</v>
      </c>
      <c r="QC799" s="176"/>
      <c r="QD799" s="176">
        <f>VLOOKUP(QA799,$A$879:$F$2731,6,FALSE)</f>
        <v>1491</v>
      </c>
      <c r="QE799" s="175" t="s">
        <v>65</v>
      </c>
      <c r="QF799" s="10">
        <f>QD799*1.3</f>
        <v>1938.3</v>
      </c>
      <c r="QG799" s="10"/>
      <c r="QH799" s="229"/>
      <c r="QI799" s="175" t="s">
        <v>64</v>
      </c>
      <c r="QJ799" s="349" t="s">
        <v>183</v>
      </c>
      <c r="QL799" s="176"/>
      <c r="QM799" s="176" t="e">
        <f>VLOOKUP(QJ799,$A$879:$F$2731,6,FALSE)</f>
        <v>#N/A</v>
      </c>
      <c r="QN799" s="175" t="s">
        <v>65</v>
      </c>
      <c r="QO799" s="10" t="e">
        <f>QM799*1.3</f>
        <v>#N/A</v>
      </c>
      <c r="QP799" s="10"/>
      <c r="QQ799" s="229"/>
      <c r="QR799" s="175" t="s">
        <v>64</v>
      </c>
      <c r="QS799" s="341" t="s">
        <v>835</v>
      </c>
      <c r="QU799" s="176"/>
      <c r="QV799" s="176">
        <f>VLOOKUP(QS799,$A$879:$F$2731,6,FALSE)</f>
        <v>1491</v>
      </c>
      <c r="QW799" s="175" t="s">
        <v>65</v>
      </c>
      <c r="QX799" s="10">
        <f>QV799*1.3</f>
        <v>1938.3</v>
      </c>
      <c r="QY799" s="10"/>
      <c r="QZ799" s="229"/>
      <c r="RA799" s="175" t="s">
        <v>64</v>
      </c>
      <c r="RB799" s="341" t="s">
        <v>624</v>
      </c>
      <c r="RD799" s="176"/>
      <c r="RE799" s="176">
        <f>VLOOKUP(RB799,$A$879:$F$2731,6,FALSE)</f>
        <v>271</v>
      </c>
      <c r="RF799" s="175" t="s">
        <v>65</v>
      </c>
      <c r="RG799" s="10">
        <f>RE799*1.3</f>
        <v>352.3</v>
      </c>
      <c r="RH799" s="10"/>
      <c r="RI799" s="229"/>
      <c r="RJ799" s="175" t="s">
        <v>64</v>
      </c>
      <c r="RK799" s="341" t="s">
        <v>1332</v>
      </c>
      <c r="RM799" s="176"/>
      <c r="RN799" s="176">
        <f>VLOOKUP(RK799,$A$879:$F$2731,6,FALSE)</f>
        <v>162</v>
      </c>
      <c r="RO799" s="175" t="s">
        <v>65</v>
      </c>
      <c r="RP799" s="10">
        <f>RN799*1.3</f>
        <v>210.6</v>
      </c>
      <c r="RQ799" s="10"/>
      <c r="RR799" s="229"/>
      <c r="RS799" s="175" t="s">
        <v>64</v>
      </c>
      <c r="RT799" s="349" t="s">
        <v>183</v>
      </c>
      <c r="RV799" s="176"/>
      <c r="RW799" s="176" t="e">
        <f>VLOOKUP(RT799,$A$879:$F$2731,6,FALSE)</f>
        <v>#N/A</v>
      </c>
      <c r="RX799" s="175" t="s">
        <v>65</v>
      </c>
      <c r="RY799" s="10" t="e">
        <f>RW799*1.3</f>
        <v>#N/A</v>
      </c>
      <c r="RZ799" s="10"/>
      <c r="SA799" s="235"/>
      <c r="SB799" s="175" t="s">
        <v>64</v>
      </c>
      <c r="SC799" s="341" t="s">
        <v>835</v>
      </c>
      <c r="SE799" s="176"/>
      <c r="SF799" s="176">
        <f>VLOOKUP(SC799,$A$879:$F$2731,6,FALSE)</f>
        <v>1491</v>
      </c>
      <c r="SG799" s="175" t="s">
        <v>65</v>
      </c>
      <c r="SH799" s="10">
        <f>SF799*1.3</f>
        <v>1938.3</v>
      </c>
      <c r="SI799" s="10"/>
      <c r="SJ799" s="235"/>
      <c r="SK799" s="175" t="s">
        <v>64</v>
      </c>
      <c r="SL799" s="341" t="s">
        <v>731</v>
      </c>
      <c r="SN799" s="176"/>
      <c r="SO799" s="176">
        <f>VLOOKUP(SL799,$A$879:$F$2731,6,FALSE)</f>
        <v>1176</v>
      </c>
      <c r="SP799" s="175" t="s">
        <v>65</v>
      </c>
      <c r="SQ799" s="10">
        <f>SO799*1.3</f>
        <v>1528.8</v>
      </c>
      <c r="SR799" s="10"/>
      <c r="SS799" s="235"/>
      <c r="ST799" s="175" t="s">
        <v>64</v>
      </c>
      <c r="SU799" s="341" t="s">
        <v>420</v>
      </c>
      <c r="SW799" s="176"/>
      <c r="SX799" s="176">
        <f>VLOOKUP(SU799,$A$879:$F$2731,6,FALSE)</f>
        <v>592</v>
      </c>
      <c r="SY799" s="175" t="s">
        <v>65</v>
      </c>
      <c r="SZ799" s="10">
        <f>SX799*1.3</f>
        <v>769.6</v>
      </c>
      <c r="TA799" s="10"/>
      <c r="TB799" s="235"/>
      <c r="TC799" s="175" t="s">
        <v>64</v>
      </c>
      <c r="TD799" s="349" t="s">
        <v>183</v>
      </c>
      <c r="TF799" s="176"/>
      <c r="TG799" s="176" t="e">
        <f>VLOOKUP(TD799,$A$879:$F$2731,6,FALSE)</f>
        <v>#N/A</v>
      </c>
      <c r="TH799" s="175" t="s">
        <v>65</v>
      </c>
      <c r="TI799" s="10" t="e">
        <f>TG799*1.3</f>
        <v>#N/A</v>
      </c>
      <c r="TK799" s="235"/>
      <c r="TL799" s="175" t="s">
        <v>64</v>
      </c>
      <c r="TM799" s="341" t="s">
        <v>420</v>
      </c>
      <c r="TO799" s="176"/>
      <c r="TP799" s="176">
        <f>VLOOKUP(TM799,$A$879:$F$2731,6,FALSE)</f>
        <v>592</v>
      </c>
      <c r="TQ799" s="175" t="s">
        <v>65</v>
      </c>
      <c r="TR799" s="10">
        <f>TP799*1.3</f>
        <v>769.6</v>
      </c>
      <c r="TS799" s="10"/>
      <c r="TT799" s="235"/>
      <c r="TU799" s="175" t="s">
        <v>64</v>
      </c>
      <c r="TV799" s="341" t="s">
        <v>1694</v>
      </c>
      <c r="TX799" s="176"/>
      <c r="TY799" s="176">
        <f>VLOOKUP(TV799,$A$879:$F$2731,6,FALSE)</f>
        <v>560</v>
      </c>
      <c r="TZ799" s="175" t="s">
        <v>65</v>
      </c>
      <c r="UA799" s="10">
        <f>TY799*1.3</f>
        <v>728</v>
      </c>
      <c r="UB799" s="10"/>
      <c r="UC799" s="235"/>
      <c r="UD799" s="175" t="s">
        <v>64</v>
      </c>
      <c r="UE799" s="341" t="s">
        <v>1332</v>
      </c>
      <c r="UG799" s="176"/>
      <c r="UH799" s="176">
        <f>VLOOKUP(UE799,$A$879:$F$2731,6,FALSE)</f>
        <v>162</v>
      </c>
      <c r="UI799" s="175" t="s">
        <v>65</v>
      </c>
      <c r="UJ799" s="10">
        <f>UH799*1.3</f>
        <v>210.6</v>
      </c>
      <c r="UK799" s="10"/>
      <c r="UL799" s="235"/>
      <c r="UM799" s="175" t="s">
        <v>64</v>
      </c>
      <c r="UN799" s="349" t="s">
        <v>183</v>
      </c>
      <c r="UP799" s="176"/>
      <c r="UQ799" s="176" t="e">
        <f>VLOOKUP(UN799,$A$879:$F$2731,6,FALSE)</f>
        <v>#N/A</v>
      </c>
      <c r="UR799" s="175" t="s">
        <v>65</v>
      </c>
      <c r="US799" s="10" t="e">
        <f>UQ799*1.3</f>
        <v>#N/A</v>
      </c>
      <c r="UT799" s="10"/>
      <c r="UU799" s="235"/>
      <c r="UV799" s="175" t="s">
        <v>64</v>
      </c>
      <c r="UW799" s="341" t="s">
        <v>420</v>
      </c>
      <c r="UY799" s="176"/>
      <c r="UZ799" s="176">
        <f>VLOOKUP(UW799,$A$879:$F$2731,6,FALSE)</f>
        <v>592</v>
      </c>
      <c r="VA799" s="175" t="s">
        <v>65</v>
      </c>
      <c r="VB799" s="10">
        <f>UZ799*1.3</f>
        <v>769.6</v>
      </c>
      <c r="VC799" s="10"/>
      <c r="VD799" s="235"/>
      <c r="VE799" s="175" t="s">
        <v>64</v>
      </c>
      <c r="VF799" s="349" t="s">
        <v>183</v>
      </c>
      <c r="VH799" s="176"/>
      <c r="VI799" s="176" t="e">
        <f>VLOOKUP(VF799,$A$879:$F$2731,6,FALSE)</f>
        <v>#N/A</v>
      </c>
      <c r="VJ799" s="175" t="s">
        <v>65</v>
      </c>
      <c r="VK799" s="10" t="e">
        <f>VI799*1.3</f>
        <v>#N/A</v>
      </c>
      <c r="VL799" s="10"/>
      <c r="VM799" s="235"/>
      <c r="VN799" s="175" t="s">
        <v>64</v>
      </c>
      <c r="VO799" s="341" t="s">
        <v>624</v>
      </c>
      <c r="VQ799" s="176"/>
      <c r="VR799" s="176">
        <f>VLOOKUP(VO799,$A$879:$F$2731,6,FALSE)</f>
        <v>271</v>
      </c>
      <c r="VS799" s="175" t="s">
        <v>65</v>
      </c>
      <c r="VT799" s="10">
        <f>VR799*1.3</f>
        <v>352.3</v>
      </c>
      <c r="VU799" s="10"/>
      <c r="VV799" s="235"/>
      <c r="VW799" s="175" t="s">
        <v>64</v>
      </c>
      <c r="VX799" s="349" t="s">
        <v>183</v>
      </c>
      <c r="VZ799" s="176"/>
      <c r="WA799" s="176" t="e">
        <f>VLOOKUP(VX799,$A$879:$F$2731,6,FALSE)</f>
        <v>#N/A</v>
      </c>
      <c r="WB799" s="175" t="s">
        <v>65</v>
      </c>
      <c r="WC799" s="10" t="e">
        <f>WA799*1.3</f>
        <v>#N/A</v>
      </c>
      <c r="WE799" s="235"/>
      <c r="WF799" s="175" t="s">
        <v>64</v>
      </c>
      <c r="WG799" s="341" t="s">
        <v>731</v>
      </c>
      <c r="WI799" s="176"/>
      <c r="WJ799" s="176">
        <f>VLOOKUP(WG799,$A$879:$F$2731,6,FALSE)</f>
        <v>1176</v>
      </c>
      <c r="WK799" s="175" t="s">
        <v>65</v>
      </c>
      <c r="WL799" s="10">
        <f>WJ799*1.3</f>
        <v>1528.8</v>
      </c>
      <c r="WN799" s="235"/>
      <c r="WO799" s="175" t="s">
        <v>64</v>
      </c>
      <c r="WP799" s="341" t="s">
        <v>420</v>
      </c>
      <c r="WQ799" s="176"/>
      <c r="WR799" s="176"/>
      <c r="WS799" s="176">
        <f>VLOOKUP(WP799,$A$879:$F$2731,6,FALSE)</f>
        <v>592</v>
      </c>
      <c r="WT799" s="175" t="s">
        <v>65</v>
      </c>
      <c r="WU799" s="10">
        <f>WS799*1.3</f>
        <v>769.6</v>
      </c>
      <c r="WV799" s="10"/>
      <c r="WW799" s="235"/>
      <c r="WX799" s="175" t="s">
        <v>64</v>
      </c>
      <c r="WY799" s="341" t="s">
        <v>420</v>
      </c>
      <c r="XA799" s="176"/>
      <c r="XB799" s="176">
        <f>VLOOKUP(WY799,$A$879:$F$2731,6,FALSE)</f>
        <v>592</v>
      </c>
      <c r="XC799" s="175" t="s">
        <v>65</v>
      </c>
      <c r="XD799" s="10">
        <f>XB799*1.3</f>
        <v>769.6</v>
      </c>
      <c r="XF799" s="235"/>
      <c r="XG799" s="175" t="s">
        <v>64</v>
      </c>
      <c r="XH799" s="351" t="s">
        <v>835</v>
      </c>
      <c r="XJ799" s="176"/>
      <c r="XK799" s="176">
        <f>VLOOKUP(XH799,$A$879:$F$2731,6,FALSE)</f>
        <v>1491</v>
      </c>
      <c r="XL799" s="175" t="s">
        <v>65</v>
      </c>
      <c r="XM799" s="10">
        <f>XK799*1.3</f>
        <v>1938.3</v>
      </c>
      <c r="XO799" s="235"/>
      <c r="XP799" s="175" t="s">
        <v>64</v>
      </c>
      <c r="XQ799" s="341" t="s">
        <v>529</v>
      </c>
      <c r="XS799" s="176"/>
      <c r="XT799" s="176">
        <f>VLOOKUP(XQ799,$A$879:$F$2731,6,FALSE)</f>
        <v>598</v>
      </c>
      <c r="XU799" s="175" t="s">
        <v>65</v>
      </c>
      <c r="XV799" s="10">
        <f>XT799*1.3</f>
        <v>777.4</v>
      </c>
      <c r="XW799" s="10"/>
      <c r="XX799" s="235"/>
      <c r="XY799" s="175" t="s">
        <v>64</v>
      </c>
      <c r="XZ799" s="341" t="s">
        <v>835</v>
      </c>
      <c r="YB799" s="176"/>
      <c r="YC799" s="176">
        <f>VLOOKUP(XZ799,$A$879:$F$2731,6,FALSE)</f>
        <v>1491</v>
      </c>
      <c r="YD799" s="175" t="s">
        <v>65</v>
      </c>
      <c r="YE799" s="10">
        <f>YC799*1.3</f>
        <v>1938.3</v>
      </c>
      <c r="YG799" s="235"/>
      <c r="YH799" s="175" t="s">
        <v>64</v>
      </c>
      <c r="YI799" s="341" t="s">
        <v>1006</v>
      </c>
      <c r="YK799" s="176"/>
      <c r="YL799" s="176">
        <f>VLOOKUP(YI799,$A$879:$F$2731,6,FALSE)</f>
        <v>623</v>
      </c>
      <c r="YM799" s="175" t="s">
        <v>65</v>
      </c>
      <c r="YN799" s="10">
        <f>YL799*1.3</f>
        <v>809.9</v>
      </c>
      <c r="YO799" s="10"/>
      <c r="YP799" s="235"/>
      <c r="YQ799" s="175" t="s">
        <v>64</v>
      </c>
      <c r="YR799" s="341" t="s">
        <v>1332</v>
      </c>
      <c r="YT799" s="176"/>
      <c r="YU799" s="176">
        <f>VLOOKUP(YR799,$A$879:$F$2731,6,FALSE)</f>
        <v>162</v>
      </c>
      <c r="YV799" s="175" t="s">
        <v>65</v>
      </c>
      <c r="YW799" s="10">
        <f>YU799*1.3</f>
        <v>210.6</v>
      </c>
      <c r="YY799" s="235"/>
      <c r="YZ799" s="175" t="s">
        <v>64</v>
      </c>
      <c r="ZA799" s="341" t="s">
        <v>532</v>
      </c>
      <c r="ZC799" s="176"/>
      <c r="ZD799" s="176">
        <f>VLOOKUP(ZA799,$A$879:$F$2731,6,FALSE)</f>
        <v>2530</v>
      </c>
      <c r="ZE799" s="175" t="s">
        <v>65</v>
      </c>
      <c r="ZF799" s="10">
        <f>ZD799*1.3</f>
        <v>3289</v>
      </c>
      <c r="ZH799" s="235"/>
      <c r="ZI799" s="175" t="s">
        <v>64</v>
      </c>
      <c r="ZJ799" s="341" t="s">
        <v>731</v>
      </c>
      <c r="ZL799" s="176"/>
      <c r="ZM799" s="176">
        <f>VLOOKUP(ZJ799,$A$879:$F$2731,6,FALSE)</f>
        <v>1176</v>
      </c>
      <c r="ZN799" s="175" t="s">
        <v>65</v>
      </c>
      <c r="ZO799" s="10">
        <f>ZM799*1.3</f>
        <v>1528.8</v>
      </c>
      <c r="ZQ799" s="235"/>
      <c r="ZR799" s="175" t="s">
        <v>64</v>
      </c>
      <c r="ZS799" s="341" t="s">
        <v>731</v>
      </c>
      <c r="ZU799" s="176"/>
      <c r="ZV799" s="176">
        <f>VLOOKUP(ZS799,$A$879:$F$2731,6,FALSE)</f>
        <v>1176</v>
      </c>
      <c r="ZW799" s="175" t="s">
        <v>65</v>
      </c>
      <c r="ZX799" s="10">
        <f>ZV799*1.3</f>
        <v>1528.8</v>
      </c>
      <c r="ZY799" s="10"/>
      <c r="ZZ799" s="235"/>
      <c r="AAA799" s="175" t="s">
        <v>64</v>
      </c>
      <c r="AAB799" s="341" t="s">
        <v>731</v>
      </c>
      <c r="AAD799" s="176"/>
      <c r="AAE799" s="176">
        <f>VLOOKUP(AAB799,$A$879:$F$2731,6,FALSE)</f>
        <v>1176</v>
      </c>
      <c r="AAF799" s="175" t="s">
        <v>65</v>
      </c>
      <c r="AAG799" s="10">
        <f>AAE799*1.3</f>
        <v>1528.8</v>
      </c>
      <c r="AAH799" s="10"/>
      <c r="AAI799" s="235"/>
      <c r="AAJ799" s="175" t="s">
        <v>64</v>
      </c>
      <c r="AAK799" s="75" t="s">
        <v>183</v>
      </c>
      <c r="AAM799" s="176"/>
      <c r="AAN799" s="176" t="e">
        <f>VLOOKUP(AAK799,$A$879:$F$2731,6,FALSE)</f>
        <v>#N/A</v>
      </c>
      <c r="AAO799" s="175" t="s">
        <v>65</v>
      </c>
      <c r="AAP799" s="10" t="e">
        <f>AAN799*1.3</f>
        <v>#N/A</v>
      </c>
      <c r="AAQ799" s="10"/>
      <c r="AAR799" s="235"/>
      <c r="AAS799" s="175" t="s">
        <v>64</v>
      </c>
      <c r="AAT799" s="341" t="s">
        <v>731</v>
      </c>
      <c r="AAV799" s="176"/>
      <c r="AAW799" s="176">
        <f>VLOOKUP(AAT799,$A$879:$F$2731,6,FALSE)</f>
        <v>1176</v>
      </c>
      <c r="AAX799" s="175" t="s">
        <v>65</v>
      </c>
      <c r="AAY799" s="10">
        <f>AAW799*1.3</f>
        <v>1528.8</v>
      </c>
      <c r="AAZ799" s="10"/>
      <c r="ABA799" s="235"/>
      <c r="ABB799" s="175" t="s">
        <v>64</v>
      </c>
      <c r="ABC799" s="355" t="s">
        <v>731</v>
      </c>
      <c r="ABE799" s="176"/>
      <c r="ABF799" s="176">
        <f>VLOOKUP(ABC799,$A$879:$F$2731,6,FALSE)</f>
        <v>1176</v>
      </c>
      <c r="ABG799" s="175" t="s">
        <v>65</v>
      </c>
      <c r="ABH799" s="10">
        <f>ABF799*1.3</f>
        <v>1528.8</v>
      </c>
      <c r="ABI799" s="10"/>
      <c r="ABJ799" s="235"/>
      <c r="ABK799" s="175" t="s">
        <v>64</v>
      </c>
      <c r="ABL799" s="341" t="s">
        <v>420</v>
      </c>
      <c r="ABN799" s="176"/>
      <c r="ABO799" s="176">
        <f>VLOOKUP(ABL799,$A$879:$F$2731,6,FALSE)</f>
        <v>592</v>
      </c>
      <c r="ABP799" s="175" t="s">
        <v>65</v>
      </c>
      <c r="ABQ799" s="10">
        <f>ABO799*1.3</f>
        <v>769.6</v>
      </c>
      <c r="ABR799" s="10"/>
      <c r="ABS799" s="235"/>
      <c r="ABT799" s="175" t="s">
        <v>64</v>
      </c>
      <c r="ABU799" s="75" t="s">
        <v>183</v>
      </c>
      <c r="ABW799" s="176"/>
      <c r="ABX799" s="176" t="e">
        <f>VLOOKUP(ABU799,$A$879:$F$2731,6,FALSE)</f>
        <v>#N/A</v>
      </c>
      <c r="ABY799" s="175" t="s">
        <v>65</v>
      </c>
      <c r="ABZ799" s="10" t="e">
        <f>ABX799*1.3</f>
        <v>#N/A</v>
      </c>
      <c r="ACA799" s="10"/>
      <c r="ACB799" s="235"/>
      <c r="ACC799" s="175" t="s">
        <v>64</v>
      </c>
      <c r="ACD799" s="75" t="s">
        <v>183</v>
      </c>
      <c r="ACF799" s="176"/>
      <c r="ACG799" s="176" t="e">
        <f>VLOOKUP(ACD799,$A$879:$F$2731,6,FALSE)</f>
        <v>#N/A</v>
      </c>
      <c r="ACH799" s="175" t="s">
        <v>65</v>
      </c>
      <c r="ACI799" s="10" t="e">
        <f>ACG799*1.3</f>
        <v>#N/A</v>
      </c>
      <c r="ACJ799" s="10"/>
      <c r="ACK799" s="235"/>
      <c r="ACL799" s="175" t="s">
        <v>64</v>
      </c>
      <c r="ACM799" s="75" t="s">
        <v>183</v>
      </c>
      <c r="ACO799" s="176"/>
      <c r="ACP799" s="176" t="e">
        <f>VLOOKUP(ACM799,$A$879:$F$2731,6,FALSE)</f>
        <v>#N/A</v>
      </c>
      <c r="ACQ799" s="175" t="s">
        <v>65</v>
      </c>
      <c r="ACR799" s="10" t="e">
        <f>ACP799*1.3</f>
        <v>#N/A</v>
      </c>
      <c r="ACS799" s="10"/>
      <c r="ACT799" s="235"/>
      <c r="ACU799" s="175" t="s">
        <v>64</v>
      </c>
      <c r="ACV799" s="75" t="s">
        <v>183</v>
      </c>
      <c r="ACX799" s="176"/>
      <c r="ACY799" s="176" t="e">
        <f>VLOOKUP(ACV799,$A$879:$F$2731,6,FALSE)</f>
        <v>#N/A</v>
      </c>
      <c r="ACZ799" s="175" t="s">
        <v>65</v>
      </c>
      <c r="ADA799" s="10" t="e">
        <f>ACY799*1.3</f>
        <v>#N/A</v>
      </c>
      <c r="ADB799" s="10"/>
      <c r="ADC799" s="235"/>
      <c r="ADD799" s="175" t="s">
        <v>64</v>
      </c>
      <c r="ADE799" s="341" t="s">
        <v>835</v>
      </c>
      <c r="ADG799" s="176"/>
      <c r="ADH799" s="176">
        <f>VLOOKUP(ADE799,$A$879:$F$2731,6,FALSE)</f>
        <v>1491</v>
      </c>
      <c r="ADI799" s="175" t="s">
        <v>65</v>
      </c>
      <c r="ADJ799" s="10">
        <f>ADH799*1.3</f>
        <v>1938.3</v>
      </c>
      <c r="ADL799" s="235"/>
      <c r="ADM799" s="175" t="s">
        <v>64</v>
      </c>
      <c r="ADN799" s="75" t="s">
        <v>183</v>
      </c>
      <c r="ADP799" s="176"/>
      <c r="ADQ799" s="176" t="e">
        <f>VLOOKUP(ADN799,$A$879:$F$2731,6,FALSE)</f>
        <v>#N/A</v>
      </c>
      <c r="ADR799" s="175" t="s">
        <v>65</v>
      </c>
      <c r="ADS799" s="10" t="e">
        <f>ADQ799*1.3</f>
        <v>#N/A</v>
      </c>
      <c r="ADT799" s="10"/>
      <c r="ADU799" s="235"/>
      <c r="ADV799" s="175" t="s">
        <v>64</v>
      </c>
      <c r="ADW799" s="341" t="s">
        <v>835</v>
      </c>
      <c r="ADY799" s="176"/>
      <c r="ADZ799" s="176">
        <f>VLOOKUP(ADW799,$A$879:$F$2731,6,FALSE)</f>
        <v>1491</v>
      </c>
      <c r="AEA799" s="175" t="s">
        <v>65</v>
      </c>
      <c r="AEB799" s="10">
        <f>ADZ799*1.3</f>
        <v>1938.3</v>
      </c>
      <c r="AED799" s="235"/>
      <c r="AEE799" s="175" t="s">
        <v>64</v>
      </c>
      <c r="AEF799" s="75" t="s">
        <v>183</v>
      </c>
      <c r="AEH799" s="176"/>
      <c r="AEI799" s="176" t="e">
        <f>VLOOKUP(AEF799,$A$879:$F$2731,6,FALSE)</f>
        <v>#N/A</v>
      </c>
      <c r="AEJ799" s="175" t="s">
        <v>65</v>
      </c>
      <c r="AEK799" s="10" t="e">
        <f>AEI799*1.3</f>
        <v>#N/A</v>
      </c>
      <c r="AEM799" s="235"/>
      <c r="AEN799" s="175" t="s">
        <v>64</v>
      </c>
      <c r="AEO799" s="75" t="s">
        <v>183</v>
      </c>
      <c r="AEQ799" s="176"/>
      <c r="AER799" s="176" t="e">
        <f>VLOOKUP(AEO799,$A$879:$F$2731,6,FALSE)</f>
        <v>#N/A</v>
      </c>
      <c r="AES799" s="175" t="s">
        <v>65</v>
      </c>
      <c r="AET799" s="10" t="e">
        <f>AER799*1.3</f>
        <v>#N/A</v>
      </c>
      <c r="AEV799" s="235"/>
      <c r="AEW799" s="175" t="s">
        <v>64</v>
      </c>
      <c r="AEX799" s="75" t="s">
        <v>183</v>
      </c>
      <c r="AEZ799" s="176"/>
      <c r="AFA799" s="176" t="e">
        <f>VLOOKUP(AEX799,$A$879:$F$2731,6,FALSE)</f>
        <v>#N/A</v>
      </c>
      <c r="AFB799" s="175" t="s">
        <v>65</v>
      </c>
      <c r="AFC799" s="10" t="e">
        <f>AFA799*1.3</f>
        <v>#N/A</v>
      </c>
      <c r="AFD799" s="10"/>
      <c r="AFE799" s="235"/>
      <c r="AFF799" s="175" t="s">
        <v>64</v>
      </c>
      <c r="AFG799" s="75" t="s">
        <v>183</v>
      </c>
      <c r="AFI799" s="176"/>
      <c r="AFJ799" s="176" t="e">
        <f>VLOOKUP(AFG799,$A$879:$F$2731,6,FALSE)</f>
        <v>#N/A</v>
      </c>
      <c r="AFK799" s="175" t="s">
        <v>65</v>
      </c>
      <c r="AFL799" s="10" t="e">
        <f>AFJ799*1.3</f>
        <v>#N/A</v>
      </c>
      <c r="AFM799" s="10"/>
      <c r="AFN799" s="235"/>
      <c r="AFO799" s="175" t="s">
        <v>64</v>
      </c>
      <c r="AFP799" s="75" t="s">
        <v>183</v>
      </c>
      <c r="AFR799" s="176"/>
      <c r="AFS799" s="176" t="e">
        <f>VLOOKUP(AFP799,$A$879:$F$2731,6,FALSE)</f>
        <v>#N/A</v>
      </c>
      <c r="AFT799" s="175" t="s">
        <v>65</v>
      </c>
      <c r="AFU799" s="10" t="e">
        <f>AFS799*1.3</f>
        <v>#N/A</v>
      </c>
      <c r="AFV799" s="10"/>
      <c r="AFW799" s="235"/>
      <c r="AFX799" s="175" t="s">
        <v>64</v>
      </c>
      <c r="AFY799" s="341" t="s">
        <v>731</v>
      </c>
      <c r="AGA799" s="176"/>
      <c r="AGB799" s="176">
        <f>VLOOKUP(AFY799,$A$879:$F$2731,6,FALSE)</f>
        <v>1176</v>
      </c>
      <c r="AGC799" s="175" t="s">
        <v>65</v>
      </c>
      <c r="AGD799" s="10">
        <f>AGB799*1.3</f>
        <v>1528.8</v>
      </c>
      <c r="AGE799" s="10"/>
      <c r="AGF799" s="235"/>
      <c r="AGG799" s="175" t="s">
        <v>64</v>
      </c>
      <c r="AGH799" s="341" t="s">
        <v>529</v>
      </c>
      <c r="AGJ799" s="176"/>
      <c r="AGK799" s="176">
        <f>VLOOKUP(AGH799,$A$879:$F$2731,6,FALSE)</f>
        <v>598</v>
      </c>
      <c r="AGL799" s="175" t="s">
        <v>65</v>
      </c>
      <c r="AGM799" s="10">
        <f>AGK799*1.3</f>
        <v>777.4</v>
      </c>
      <c r="AGN799" s="10"/>
      <c r="AGO799" s="235"/>
      <c r="AGP799" s="175" t="s">
        <v>64</v>
      </c>
      <c r="AGQ799" s="341" t="s">
        <v>731</v>
      </c>
      <c r="AGS799" s="176"/>
      <c r="AGT799" s="176">
        <f>VLOOKUP(AGQ799,$A$879:$F$2731,6,FALSE)</f>
        <v>1176</v>
      </c>
      <c r="AGU799" s="175" t="s">
        <v>65</v>
      </c>
      <c r="AGV799" s="10">
        <f>AGT799*1.3</f>
        <v>1528.8</v>
      </c>
      <c r="AGW799" s="10"/>
      <c r="AGX799" s="235"/>
      <c r="AGY799" s="175" t="s">
        <v>64</v>
      </c>
      <c r="AGZ799" s="341" t="s">
        <v>529</v>
      </c>
      <c r="AHB799" s="176"/>
      <c r="AHC799" s="176">
        <f>VLOOKUP(AGZ799,$A$879:$F$2731,6,FALSE)</f>
        <v>598</v>
      </c>
      <c r="AHD799" s="175" t="s">
        <v>65</v>
      </c>
      <c r="AHE799" s="10">
        <f>AHC799*1.3</f>
        <v>777.4</v>
      </c>
      <c r="AHF799" s="10"/>
      <c r="AHG799" s="235"/>
      <c r="AHH799" s="175" t="s">
        <v>64</v>
      </c>
      <c r="AHI799" s="398" t="s">
        <v>505</v>
      </c>
      <c r="AHK799" s="176"/>
      <c r="AHL799" s="176">
        <f>VLOOKUP(AHI799,$A$879:$F$2731,6,FALSE)</f>
        <v>289</v>
      </c>
      <c r="AHM799" s="175" t="s">
        <v>65</v>
      </c>
      <c r="AHN799" s="10">
        <f>AHL799*1.3</f>
        <v>375.7</v>
      </c>
      <c r="AHO799" s="10"/>
      <c r="AHP799" s="235"/>
      <c r="AHQ799" s="175" t="s">
        <v>64</v>
      </c>
      <c r="AHR799" s="341" t="s">
        <v>529</v>
      </c>
      <c r="AHT799" s="176"/>
      <c r="AHU799" s="176">
        <f>VLOOKUP(AHR799,$A$879:$F$2731,6,FALSE)</f>
        <v>598</v>
      </c>
      <c r="AHV799" s="175" t="s">
        <v>65</v>
      </c>
      <c r="AHW799" s="10">
        <f>AHU799*1.3</f>
        <v>777.4</v>
      </c>
      <c r="AHX799" s="10"/>
      <c r="AHY799" s="235"/>
      <c r="AHZ799" s="175" t="s">
        <v>64</v>
      </c>
      <c r="AIA799" s="341" t="s">
        <v>835</v>
      </c>
      <c r="AIC799" s="176"/>
      <c r="AID799" s="176">
        <f>VLOOKUP(AIA799,$A$879:$F$2731,6,FALSE)</f>
        <v>1491</v>
      </c>
      <c r="AIE799" s="175" t="s">
        <v>65</v>
      </c>
      <c r="AIF799" s="10">
        <f>AID799*1.3</f>
        <v>1938.3</v>
      </c>
      <c r="AIG799" s="10"/>
      <c r="AIH799" s="235"/>
      <c r="AII799" s="175" t="s">
        <v>64</v>
      </c>
      <c r="AIJ799" s="341" t="s">
        <v>835</v>
      </c>
      <c r="AIL799" s="176"/>
      <c r="AIM799" s="176">
        <f>VLOOKUP(AIJ799,$A$879:$F$2731,6,FALSE)</f>
        <v>1491</v>
      </c>
      <c r="AIN799" s="175" t="s">
        <v>65</v>
      </c>
      <c r="AIO799" s="10">
        <f>AIM799*1.3</f>
        <v>1938.3</v>
      </c>
      <c r="AIP799" s="10"/>
      <c r="AIQ799" s="235"/>
      <c r="AIR799" s="175" t="s">
        <v>64</v>
      </c>
      <c r="AIS799" s="341" t="s">
        <v>731</v>
      </c>
      <c r="AIU799" s="176"/>
      <c r="AIV799" s="176">
        <f>VLOOKUP(AIS799,$A$879:$F$2731,6,FALSE)</f>
        <v>1176</v>
      </c>
      <c r="AIW799" s="175" t="s">
        <v>65</v>
      </c>
      <c r="AIX799" s="10">
        <f>AIV799*1.3</f>
        <v>1528.8</v>
      </c>
      <c r="AIY799" s="10"/>
      <c r="AIZ799" s="235"/>
      <c r="AJA799" s="175" t="s">
        <v>64</v>
      </c>
      <c r="AJB799" s="351" t="s">
        <v>731</v>
      </c>
      <c r="AJD799" s="176"/>
      <c r="AJE799" s="176">
        <f>VLOOKUP(AJB799,$A$879:$F$2731,6,FALSE)</f>
        <v>1176</v>
      </c>
      <c r="AJF799" s="175" t="s">
        <v>65</v>
      </c>
      <c r="AJG799" s="10">
        <f>AJE799*1.3</f>
        <v>1528.8</v>
      </c>
      <c r="AJH799" s="10"/>
      <c r="AJI799" s="235"/>
      <c r="AJJ799" s="175" t="s">
        <v>64</v>
      </c>
      <c r="AJK799" s="341" t="s">
        <v>731</v>
      </c>
      <c r="AJM799" s="176"/>
      <c r="AJN799" s="176">
        <f>VLOOKUP(AJK799,$A$879:$F$2731,6,FALSE)</f>
        <v>1176</v>
      </c>
      <c r="AJO799" s="175" t="s">
        <v>65</v>
      </c>
      <c r="AJP799" s="10">
        <f>AJN799*1.3</f>
        <v>1528.8</v>
      </c>
      <c r="AJQ799" s="10"/>
      <c r="AJR799" s="235"/>
      <c r="AJS799" s="175" t="s">
        <v>64</v>
      </c>
      <c r="AJT799" s="347" t="s">
        <v>1332</v>
      </c>
      <c r="AJV799" s="176"/>
      <c r="AJW799" s="176">
        <f>VLOOKUP(AJT799,$A$879:$F$2731,6,FALSE)</f>
        <v>162</v>
      </c>
      <c r="AJX799" s="175" t="s">
        <v>65</v>
      </c>
      <c r="AJY799" s="10">
        <f>AJW799*1.3</f>
        <v>210.6</v>
      </c>
      <c r="AJZ799" s="10"/>
      <c r="AKA799" s="235"/>
      <c r="AKB799" s="175" t="s">
        <v>64</v>
      </c>
      <c r="AKC799" s="341" t="s">
        <v>1006</v>
      </c>
      <c r="AKE799" s="176"/>
      <c r="AKF799" s="176">
        <f>VLOOKUP(AKC799,$A$879:$F$2731,6,FALSE)</f>
        <v>623</v>
      </c>
      <c r="AKG799" s="175" t="s">
        <v>65</v>
      </c>
      <c r="AKH799" s="10">
        <f>AKF799*1.3</f>
        <v>809.9</v>
      </c>
      <c r="AKI799" s="10"/>
      <c r="AKJ799" s="235"/>
      <c r="AKK799" s="175" t="s">
        <v>64</v>
      </c>
      <c r="AKL799" s="341" t="s">
        <v>529</v>
      </c>
      <c r="AKN799" s="176"/>
      <c r="AKO799" s="176">
        <f>VLOOKUP(AKL799,$A$879:$F$2731,6,FALSE)</f>
        <v>598</v>
      </c>
      <c r="AKP799" s="175" t="s">
        <v>65</v>
      </c>
      <c r="AKQ799" s="10">
        <f>AKO799*1.3</f>
        <v>777.4</v>
      </c>
      <c r="AKR799" s="10"/>
      <c r="AKS799" s="235"/>
      <c r="AKT799" s="175" t="s">
        <v>64</v>
      </c>
      <c r="AKU799" s="341" t="s">
        <v>731</v>
      </c>
      <c r="AKW799" s="176"/>
      <c r="AKX799" s="176">
        <f>VLOOKUP(AKU799,$A$879:$F$2731,6,FALSE)</f>
        <v>1176</v>
      </c>
      <c r="AKY799" s="175" t="s">
        <v>65</v>
      </c>
      <c r="AKZ799" s="10">
        <f>AKX799*1.3</f>
        <v>1528.8</v>
      </c>
      <c r="ALA799" s="10"/>
      <c r="ALB799" s="235"/>
      <c r="ALC799" s="175" t="s">
        <v>64</v>
      </c>
      <c r="ALD799" s="341" t="s">
        <v>420</v>
      </c>
      <c r="ALF799" s="176"/>
      <c r="ALG799" s="176">
        <f>VLOOKUP(ALD799,$A$879:$F$2731,6,FALSE)</f>
        <v>592</v>
      </c>
      <c r="ALH799" s="175" t="s">
        <v>65</v>
      </c>
      <c r="ALI799" s="10">
        <f>ALG799*1.3</f>
        <v>769.6</v>
      </c>
      <c r="ALJ799" s="10"/>
      <c r="ALK799" s="235"/>
      <c r="ALL799" s="175" t="s">
        <v>64</v>
      </c>
      <c r="ALM799" s="341" t="s">
        <v>835</v>
      </c>
      <c r="ALO799" s="176"/>
      <c r="ALP799" s="176">
        <f>VLOOKUP(ALM799,$A$879:$F$2731,6,FALSE)</f>
        <v>1491</v>
      </c>
      <c r="ALQ799" s="175" t="s">
        <v>65</v>
      </c>
      <c r="ALR799" s="10">
        <f>ALP799*1.3</f>
        <v>1938.3</v>
      </c>
      <c r="ALS799" s="10"/>
      <c r="ALT799" s="235"/>
      <c r="ALU799" s="175" t="s">
        <v>64</v>
      </c>
      <c r="ALV799" s="341" t="s">
        <v>624</v>
      </c>
      <c r="ALX799" s="176"/>
      <c r="ALY799" s="176">
        <f>VLOOKUP(ALV799,$A$879:$F$2731,6,FALSE)</f>
        <v>271</v>
      </c>
      <c r="ALZ799" s="175" t="s">
        <v>65</v>
      </c>
      <c r="AMA799" s="10">
        <f>ALY799*1.3</f>
        <v>352.3</v>
      </c>
      <c r="AMB799" s="10"/>
      <c r="AMC799" s="235"/>
      <c r="AMD799" s="175" t="s">
        <v>64</v>
      </c>
      <c r="AME799" s="401" t="s">
        <v>835</v>
      </c>
      <c r="AMG799" s="176"/>
      <c r="AMH799" s="176">
        <f>VLOOKUP(AME799,$A$879:$F$2731,6,FALSE)</f>
        <v>1491</v>
      </c>
      <c r="AMI799" s="175" t="s">
        <v>65</v>
      </c>
      <c r="AMJ799" s="10">
        <f>AMH799*1.3</f>
        <v>1938.3</v>
      </c>
      <c r="AMK799" s="10"/>
      <c r="AML799" s="235"/>
      <c r="AMM799" s="175" t="s">
        <v>64</v>
      </c>
      <c r="AMN799" s="343" t="s">
        <v>420</v>
      </c>
      <c r="AMP799" s="176"/>
      <c r="AMQ799" s="176">
        <f>VLOOKUP(AMN799,$A$879:$F$2731,6,FALSE)</f>
        <v>592</v>
      </c>
      <c r="AMR799" s="175" t="s">
        <v>65</v>
      </c>
      <c r="AMS799" s="10">
        <f>AMQ799*1.3</f>
        <v>769.6</v>
      </c>
      <c r="AMT799" s="10"/>
      <c r="AMU799" s="235"/>
      <c r="AMV799" s="175" t="s">
        <v>64</v>
      </c>
      <c r="AMW799" s="341" t="s">
        <v>731</v>
      </c>
      <c r="AMY799" s="176"/>
      <c r="AMZ799" s="176">
        <f>VLOOKUP(AMW799,$A$879:$F$2731,6,FALSE)</f>
        <v>1176</v>
      </c>
      <c r="ANA799" s="175" t="s">
        <v>65</v>
      </c>
      <c r="ANB799" s="10">
        <f>AMZ799*1.3</f>
        <v>1528.8</v>
      </c>
      <c r="ANC799" s="10"/>
      <c r="AND799" s="235"/>
      <c r="ANE799" s="175" t="s">
        <v>64</v>
      </c>
      <c r="ANF799" s="341" t="s">
        <v>529</v>
      </c>
      <c r="ANH799" s="176"/>
      <c r="ANI799" s="176">
        <f>VLOOKUP(ANF799,$A$879:$F$2731,6,FALSE)</f>
        <v>598</v>
      </c>
      <c r="ANJ799" s="175" t="s">
        <v>65</v>
      </c>
      <c r="ANK799" s="10">
        <f>ANI799*1.3</f>
        <v>777.4</v>
      </c>
      <c r="ANL799" s="10"/>
      <c r="ANM799" s="235"/>
      <c r="ANN799" s="175" t="s">
        <v>64</v>
      </c>
      <c r="ANO799" s="351" t="s">
        <v>420</v>
      </c>
      <c r="ANQ799" s="176"/>
      <c r="ANR799" s="176">
        <f>VLOOKUP(ANO799,$A$879:$F$2731,6,FALSE)</f>
        <v>592</v>
      </c>
      <c r="ANS799" s="175" t="s">
        <v>65</v>
      </c>
      <c r="ANT799" s="10">
        <f>ANR799*1.3</f>
        <v>769.6</v>
      </c>
      <c r="ANU799" s="10"/>
      <c r="ANV799" s="235"/>
      <c r="ANW799" s="175" t="s">
        <v>64</v>
      </c>
      <c r="ANX799" s="341" t="s">
        <v>835</v>
      </c>
      <c r="ANZ799" s="176"/>
      <c r="AOA799" s="176">
        <f>VLOOKUP(ANX799,$A$879:$F$2731,6,FALSE)</f>
        <v>1491</v>
      </c>
      <c r="AOB799" s="175" t="s">
        <v>65</v>
      </c>
      <c r="AOC799" s="10">
        <f>AOA799*1.3</f>
        <v>1938.3</v>
      </c>
      <c r="AOD799" s="10"/>
      <c r="AOE799" s="235"/>
      <c r="AOF799" s="175" t="s">
        <v>64</v>
      </c>
      <c r="AOG799" s="75" t="s">
        <v>183</v>
      </c>
      <c r="AOI799" s="176"/>
      <c r="AOJ799" s="176" t="e">
        <f>VLOOKUP(AOG799,$A$879:$F$2731,6,FALSE)</f>
        <v>#N/A</v>
      </c>
      <c r="AOK799" s="175" t="s">
        <v>65</v>
      </c>
      <c r="AOL799" s="10" t="e">
        <f>AOJ799*1.3</f>
        <v>#N/A</v>
      </c>
      <c r="AOM799" s="10"/>
      <c r="AON799" s="235"/>
      <c r="AOO799" s="175" t="s">
        <v>64</v>
      </c>
      <c r="AOP799" s="341" t="s">
        <v>529</v>
      </c>
      <c r="AOR799" s="176"/>
      <c r="AOS799" s="176">
        <f>VLOOKUP(AOP799,$A$879:$F$2731,6,FALSE)</f>
        <v>598</v>
      </c>
      <c r="AOT799" s="175" t="s">
        <v>65</v>
      </c>
      <c r="AOU799" s="10">
        <f>AOS799*1.3</f>
        <v>777.4</v>
      </c>
      <c r="AOV799" s="10"/>
      <c r="AOW799" s="235"/>
      <c r="AOX799" s="175" t="s">
        <v>64</v>
      </c>
      <c r="AOY799" s="404" t="s">
        <v>835</v>
      </c>
      <c r="APA799" s="176"/>
      <c r="APB799" s="176">
        <f>VLOOKUP(AOY799,$A$879:$F$2731,6,FALSE)</f>
        <v>1491</v>
      </c>
      <c r="APC799" s="175" t="s">
        <v>65</v>
      </c>
      <c r="APD799" s="10">
        <f>APB799*1.3</f>
        <v>1938.3</v>
      </c>
      <c r="APE799" s="10"/>
      <c r="APF799" s="235"/>
      <c r="APG799" s="175" t="s">
        <v>64</v>
      </c>
      <c r="APH799" s="341" t="s">
        <v>420</v>
      </c>
      <c r="APJ799" s="176"/>
      <c r="APK799" s="176">
        <f>VLOOKUP(APH799,$A$879:$F$2731,6,FALSE)</f>
        <v>592</v>
      </c>
      <c r="APL799" s="175" t="s">
        <v>65</v>
      </c>
      <c r="APM799" s="10">
        <f>APK799*1.3</f>
        <v>769.6</v>
      </c>
      <c r="APN799" s="10"/>
      <c r="APO799" s="235"/>
      <c r="APP799" s="175" t="s">
        <v>64</v>
      </c>
      <c r="APQ799" s="75" t="s">
        <v>183</v>
      </c>
      <c r="APS799" s="176"/>
      <c r="APT799" s="176" t="e">
        <f>VLOOKUP(APQ799,$A$879:$F$2731,6,FALSE)</f>
        <v>#N/A</v>
      </c>
      <c r="APU799" s="175" t="s">
        <v>65</v>
      </c>
      <c r="APV799" s="10" t="e">
        <f>APT799*1.3</f>
        <v>#N/A</v>
      </c>
      <c r="APW799" s="10"/>
      <c r="APX799" s="235"/>
      <c r="APY799" s="175" t="s">
        <v>64</v>
      </c>
      <c r="APZ799" s="341" t="s">
        <v>835</v>
      </c>
      <c r="AQB799" s="176"/>
      <c r="AQC799" s="176">
        <f>VLOOKUP(APZ799,$A$879:$F$2731,6,FALSE)</f>
        <v>1491</v>
      </c>
      <c r="AQD799" s="175" t="s">
        <v>65</v>
      </c>
      <c r="AQE799" s="10">
        <f>AQC799*1.3</f>
        <v>1938.3</v>
      </c>
      <c r="AQF799" s="10"/>
      <c r="AQG799" s="235"/>
      <c r="AQH799" s="175" t="s">
        <v>64</v>
      </c>
      <c r="AQI799" s="341" t="s">
        <v>532</v>
      </c>
      <c r="AQK799" s="176"/>
      <c r="AQL799" s="176">
        <f>VLOOKUP(AQI799,$A$879:$F$2731,6,FALSE)</f>
        <v>2530</v>
      </c>
      <c r="AQM799" s="175" t="s">
        <v>65</v>
      </c>
      <c r="AQN799" s="10">
        <f>AQL799*1.3</f>
        <v>3289</v>
      </c>
      <c r="AQO799" s="10"/>
      <c r="AQP799" s="235"/>
      <c r="AQQ799" s="175" t="s">
        <v>64</v>
      </c>
      <c r="AQR799" s="75" t="s">
        <v>183</v>
      </c>
      <c r="AQT799" s="176"/>
      <c r="AQU799" s="176" t="e">
        <f>VLOOKUP(AQR799,$A$879:$F$2731,6,FALSE)</f>
        <v>#N/A</v>
      </c>
      <c r="AQV799" s="175" t="s">
        <v>65</v>
      </c>
      <c r="AQW799" s="10" t="e">
        <f>AQU799*1.3</f>
        <v>#N/A</v>
      </c>
      <c r="AQX799" s="10"/>
      <c r="AQY799" s="235"/>
      <c r="AQZ799" s="175" t="s">
        <v>64</v>
      </c>
      <c r="ARA799" s="75" t="s">
        <v>183</v>
      </c>
      <c r="ARC799" s="176"/>
      <c r="ARD799" s="176" t="e">
        <f>VLOOKUP(ARA799,$A$879:$F$2731,6,FALSE)</f>
        <v>#N/A</v>
      </c>
      <c r="ARE799" s="175" t="s">
        <v>65</v>
      </c>
      <c r="ARF799" s="10" t="e">
        <f>ARD799*1.3</f>
        <v>#N/A</v>
      </c>
      <c r="ARG799" s="10"/>
      <c r="ARH799" s="235"/>
      <c r="ARI799" s="175" t="s">
        <v>64</v>
      </c>
      <c r="ARJ799" s="75" t="s">
        <v>183</v>
      </c>
      <c r="ARL799" s="176"/>
      <c r="ARM799" s="176" t="e">
        <f>VLOOKUP(ARJ799,$A$879:$F$2731,6,FALSE)</f>
        <v>#N/A</v>
      </c>
      <c r="ARN799" s="175" t="s">
        <v>65</v>
      </c>
      <c r="ARO799" s="10" t="e">
        <f>ARM799*1.3</f>
        <v>#N/A</v>
      </c>
      <c r="ARP799" s="10"/>
      <c r="ARQ799" s="235"/>
      <c r="ARR799" s="175" t="s">
        <v>64</v>
      </c>
      <c r="ARS799" s="75" t="s">
        <v>183</v>
      </c>
      <c r="ARU799" s="176"/>
      <c r="ARV799" s="176" t="e">
        <f>VLOOKUP(ARS799,$A$879:$F$2731,6,FALSE)</f>
        <v>#N/A</v>
      </c>
      <c r="ARW799" s="175" t="s">
        <v>65</v>
      </c>
      <c r="ARX799" s="10" t="e">
        <f>ARV799*1.3</f>
        <v>#N/A</v>
      </c>
      <c r="ARY799" s="10"/>
      <c r="ARZ799" s="235"/>
      <c r="ASA799" s="175" t="s">
        <v>64</v>
      </c>
      <c r="ASB799" s="341" t="s">
        <v>835</v>
      </c>
      <c r="ASD799" s="176"/>
      <c r="ASE799" s="176">
        <f>VLOOKUP(ASB799,$A$879:$F$2731,6,FALSE)</f>
        <v>1491</v>
      </c>
      <c r="ASF799" s="175" t="s">
        <v>65</v>
      </c>
      <c r="ASG799" s="10">
        <f>ASE799*1.3</f>
        <v>1938.3</v>
      </c>
      <c r="ASH799" s="10"/>
      <c r="ASI799" s="235"/>
      <c r="ASJ799" s="175" t="s">
        <v>64</v>
      </c>
      <c r="ASK799" s="75" t="s">
        <v>183</v>
      </c>
      <c r="ASM799" s="176"/>
      <c r="ASN799" s="176" t="e">
        <f>VLOOKUP(ASK799,$A$879:$F$2731,6,FALSE)</f>
        <v>#N/A</v>
      </c>
      <c r="ASO799" s="175" t="s">
        <v>65</v>
      </c>
      <c r="ASP799" s="10" t="e">
        <f>ASN799*1.3</f>
        <v>#N/A</v>
      </c>
      <c r="ASQ799" s="10"/>
      <c r="ASR799" s="235"/>
      <c r="ASS799" s="175" t="s">
        <v>64</v>
      </c>
      <c r="AST799" s="341" t="s">
        <v>529</v>
      </c>
      <c r="ASV799" s="176"/>
      <c r="ASW799" s="176">
        <f>VLOOKUP(AST799,$A$879:$F$2731,6,FALSE)</f>
        <v>598</v>
      </c>
      <c r="ASX799" s="175" t="s">
        <v>65</v>
      </c>
      <c r="ASY799" s="10">
        <f>ASW799*1.3</f>
        <v>777.4</v>
      </c>
      <c r="ASZ799" s="10"/>
      <c r="ATA799" s="235"/>
      <c r="ATB799" s="175" t="s">
        <v>64</v>
      </c>
      <c r="ATC799" s="75" t="s">
        <v>183</v>
      </c>
      <c r="ATE799" s="176"/>
      <c r="ATF799" s="176" t="e">
        <f>VLOOKUP(ATC799,$A$879:$F$2731,6,FALSE)</f>
        <v>#N/A</v>
      </c>
      <c r="ATG799" s="175" t="s">
        <v>65</v>
      </c>
      <c r="ATH799" s="10" t="e">
        <f>ATF799*1.3</f>
        <v>#N/A</v>
      </c>
      <c r="ATI799" s="10"/>
      <c r="ATJ799" s="235"/>
      <c r="ATK799" s="175" t="s">
        <v>64</v>
      </c>
      <c r="ATL799" s="75" t="s">
        <v>183</v>
      </c>
      <c r="ATN799" s="176"/>
      <c r="ATO799" s="176" t="e">
        <f>VLOOKUP(ATL799,$A$879:$F$2731,6,FALSE)</f>
        <v>#N/A</v>
      </c>
      <c r="ATP799" s="175" t="s">
        <v>65</v>
      </c>
      <c r="ATQ799" s="10" t="e">
        <f>ATO799*1.3</f>
        <v>#N/A</v>
      </c>
      <c r="ATR799" s="10"/>
      <c r="ATS799" s="235"/>
      <c r="ATT799" s="175" t="s">
        <v>64</v>
      </c>
      <c r="ATU799" s="75" t="s">
        <v>183</v>
      </c>
      <c r="ATW799" s="176"/>
      <c r="ATX799" s="176" t="e">
        <f>VLOOKUP(ATU799,$A$879:$F$2731,6,FALSE)</f>
        <v>#N/A</v>
      </c>
      <c r="ATY799" s="175" t="s">
        <v>65</v>
      </c>
      <c r="ATZ799" s="10" t="e">
        <f>ATX799*1.3</f>
        <v>#N/A</v>
      </c>
      <c r="AUA799" s="10"/>
      <c r="AUB799" s="235"/>
      <c r="AUC799" s="175" t="s">
        <v>64</v>
      </c>
      <c r="AUD799" s="75" t="s">
        <v>183</v>
      </c>
      <c r="AUF799" s="176"/>
      <c r="AUG799" s="176" t="e">
        <f>VLOOKUP(AUD799,$A$879:$F$2731,6,FALSE)</f>
        <v>#N/A</v>
      </c>
      <c r="AUH799" s="175" t="s">
        <v>65</v>
      </c>
      <c r="AUI799" s="10" t="e">
        <f>AUG799*1.3</f>
        <v>#N/A</v>
      </c>
      <c r="AUJ799" s="10"/>
      <c r="AUK799" s="235"/>
      <c r="AUL799" s="175" t="s">
        <v>64</v>
      </c>
      <c r="AUM799" s="75" t="s">
        <v>183</v>
      </c>
      <c r="AUO799" s="176"/>
      <c r="AUP799" s="176" t="e">
        <f>VLOOKUP(AUM799,$A$879:$F$2731,6,FALSE)</f>
        <v>#N/A</v>
      </c>
      <c r="AUQ799" s="175" t="s">
        <v>65</v>
      </c>
      <c r="AUR799" s="10" t="e">
        <f>AUP799*1.3</f>
        <v>#N/A</v>
      </c>
      <c r="AUS799" s="10"/>
      <c r="AUT799" s="235"/>
      <c r="AUU799" s="175" t="s">
        <v>64</v>
      </c>
      <c r="AUV799" s="75" t="s">
        <v>183</v>
      </c>
      <c r="AUX799" s="176"/>
      <c r="AUY799" s="176" t="e">
        <f>VLOOKUP(AUV799,$A$879:$F$2731,6,FALSE)</f>
        <v>#N/A</v>
      </c>
      <c r="AUZ799" s="175" t="s">
        <v>65</v>
      </c>
      <c r="AVA799" s="10" t="e">
        <f>AUY799*1.3</f>
        <v>#N/A</v>
      </c>
      <c r="AVB799" s="10"/>
      <c r="AVC799" s="235"/>
      <c r="AVD799" s="175" t="s">
        <v>64</v>
      </c>
      <c r="AVE799" s="75" t="s">
        <v>183</v>
      </c>
      <c r="AVG799" s="176"/>
      <c r="AVH799" s="176" t="e">
        <f>VLOOKUP(AVE799,$A$879:$F$2731,6,FALSE)</f>
        <v>#N/A</v>
      </c>
      <c r="AVI799" s="175" t="s">
        <v>65</v>
      </c>
      <c r="AVJ799" s="10" t="e">
        <f>AVH799*1.3</f>
        <v>#N/A</v>
      </c>
      <c r="AVK799" s="10"/>
      <c r="AVL799" s="235"/>
      <c r="AVM799" s="175" t="s">
        <v>64</v>
      </c>
      <c r="AVN799" s="75" t="s">
        <v>183</v>
      </c>
      <c r="AVP799" s="176"/>
      <c r="AVQ799" s="176" t="e">
        <f>VLOOKUP(AVN799,$A$879:$F$2731,6,FALSE)</f>
        <v>#N/A</v>
      </c>
      <c r="AVR799" s="175" t="s">
        <v>65</v>
      </c>
      <c r="AVS799" s="10" t="e">
        <f>AVQ799*1.3</f>
        <v>#N/A</v>
      </c>
      <c r="AVT799" s="10"/>
      <c r="AVU799" s="235"/>
      <c r="AVV799" s="175" t="s">
        <v>64</v>
      </c>
      <c r="AVW799" s="75" t="s">
        <v>183</v>
      </c>
      <c r="AVY799" s="176"/>
      <c r="AVZ799" s="176" t="e">
        <f>VLOOKUP(AVW799,$A$879:$F$2731,6,FALSE)</f>
        <v>#N/A</v>
      </c>
      <c r="AWA799" s="175" t="s">
        <v>65</v>
      </c>
      <c r="AWB799" s="10" t="e">
        <f>AVZ799*1.3</f>
        <v>#N/A</v>
      </c>
      <c r="AWC799" s="10"/>
      <c r="AWD799" s="235"/>
      <c r="AWE799" s="175" t="s">
        <v>64</v>
      </c>
      <c r="AWF799" s="75" t="s">
        <v>183</v>
      </c>
      <c r="AWH799" s="176"/>
      <c r="AWI799" s="176" t="e">
        <f>VLOOKUP(AWF799,$A$879:$F$2731,6,FALSE)</f>
        <v>#N/A</v>
      </c>
      <c r="AWJ799" s="175" t="s">
        <v>65</v>
      </c>
      <c r="AWK799" s="10" t="e">
        <f>AWI799*1.3</f>
        <v>#N/A</v>
      </c>
      <c r="AWL799" s="10"/>
      <c r="AWM799" s="235"/>
      <c r="AWN799" s="175" t="s">
        <v>64</v>
      </c>
      <c r="AWO799" s="341" t="s">
        <v>731</v>
      </c>
      <c r="AWQ799" s="176"/>
      <c r="AWR799" s="176">
        <f>VLOOKUP(AWO799,$A$879:$F$2731,6,FALSE)</f>
        <v>1176</v>
      </c>
      <c r="AWS799" s="175" t="s">
        <v>65</v>
      </c>
      <c r="AWT799" s="10">
        <f>AWR799*1.3</f>
        <v>1528.8</v>
      </c>
      <c r="AWU799" s="10"/>
      <c r="AWV799" s="235"/>
      <c r="AWW799" s="175" t="s">
        <v>64</v>
      </c>
      <c r="AWX799" s="341" t="s">
        <v>731</v>
      </c>
      <c r="AWZ799" s="176"/>
      <c r="AXA799" s="176">
        <f>VLOOKUP(AWX799,$A$879:$F$2731,6,FALSE)</f>
        <v>1176</v>
      </c>
      <c r="AXB799" s="175" t="s">
        <v>65</v>
      </c>
      <c r="AXC799" s="10">
        <f>AXA799*1.3</f>
        <v>1528.8</v>
      </c>
      <c r="AXD799" s="10"/>
      <c r="AXE799" s="235"/>
      <c r="AXF799" s="175" t="s">
        <v>64</v>
      </c>
      <c r="AXG799" s="341" t="s">
        <v>420</v>
      </c>
      <c r="AXI799" s="176"/>
      <c r="AXJ799" s="176">
        <f>VLOOKUP(AXG799,$A$879:$F$2731,6,FALSE)</f>
        <v>592</v>
      </c>
      <c r="AXK799" s="175" t="s">
        <v>65</v>
      </c>
      <c r="AXL799" s="10">
        <f>AXJ799*1.3</f>
        <v>769.6</v>
      </c>
      <c r="AXM799" s="10"/>
      <c r="AXN799" s="235"/>
      <c r="AXO799" s="175" t="s">
        <v>64</v>
      </c>
      <c r="AXP799" s="341" t="s">
        <v>731</v>
      </c>
      <c r="AXR799" s="176"/>
      <c r="AXS799" s="176">
        <f>VLOOKUP(AXP799,$A$879:$F$2731,6,FALSE)</f>
        <v>1176</v>
      </c>
      <c r="AXT799" s="175" t="s">
        <v>65</v>
      </c>
      <c r="AXU799" s="10">
        <f>AXS799*1.3</f>
        <v>1528.8</v>
      </c>
      <c r="AXV799" s="10"/>
      <c r="AXW799" s="235"/>
      <c r="AXX799" s="175" t="s">
        <v>64</v>
      </c>
      <c r="AXY799" s="341" t="s">
        <v>835</v>
      </c>
      <c r="AYA799" s="176"/>
      <c r="AYB799" s="176">
        <f>VLOOKUP(AXY799,$A$879:$F$2731,6,FALSE)</f>
        <v>1491</v>
      </c>
      <c r="AYC799" s="175" t="s">
        <v>65</v>
      </c>
      <c r="AYD799" s="10">
        <f>AYB799*1.3</f>
        <v>1938.3</v>
      </c>
      <c r="AYE799" s="10"/>
      <c r="AYF799" s="235"/>
      <c r="AYG799" s="175" t="s">
        <v>64</v>
      </c>
      <c r="AYH799" s="341" t="s">
        <v>529</v>
      </c>
      <c r="AYJ799" s="176"/>
      <c r="AYK799" s="176">
        <f>VLOOKUP(AYH799,$A$879:$F$2731,6,FALSE)</f>
        <v>598</v>
      </c>
      <c r="AYL799" s="175" t="s">
        <v>65</v>
      </c>
      <c r="AYM799" s="10">
        <f>AYK799*1.3</f>
        <v>777.4</v>
      </c>
      <c r="AYN799" s="10"/>
      <c r="AYO799" s="235"/>
      <c r="AYP799" s="175" t="s">
        <v>64</v>
      </c>
      <c r="AYQ799" s="341" t="s">
        <v>1006</v>
      </c>
      <c r="AYS799" s="176"/>
      <c r="AYT799" s="176">
        <f>VLOOKUP(AYQ799,$A$879:$F$2731,6,FALSE)</f>
        <v>623</v>
      </c>
      <c r="AYU799" s="175" t="s">
        <v>65</v>
      </c>
      <c r="AYV799" s="10">
        <f>AYT799*1.3</f>
        <v>809.9</v>
      </c>
      <c r="AYW799" s="10"/>
      <c r="AYX799" s="235"/>
      <c r="AYY799" s="175" t="s">
        <v>64</v>
      </c>
      <c r="AYZ799" s="341" t="s">
        <v>731</v>
      </c>
      <c r="AZB799" s="176"/>
      <c r="AZC799" s="176">
        <f>VLOOKUP(AYZ799,$A$879:$F$2731,6,FALSE)</f>
        <v>1176</v>
      </c>
      <c r="AZD799" s="175" t="s">
        <v>65</v>
      </c>
      <c r="AZE799" s="10">
        <f>AZC799*1.3</f>
        <v>1528.8</v>
      </c>
      <c r="AZF799" s="10"/>
      <c r="AZG799" s="235"/>
      <c r="AZH799" s="175" t="s">
        <v>64</v>
      </c>
      <c r="AZI799" s="341" t="s">
        <v>731</v>
      </c>
      <c r="AZK799" s="176"/>
      <c r="AZL799" s="176">
        <f>VLOOKUP(AZI799,$A$879:$F$2731,6,FALSE)</f>
        <v>1176</v>
      </c>
      <c r="AZM799" s="175" t="s">
        <v>65</v>
      </c>
      <c r="AZN799" s="10">
        <f>AZL799*1.3</f>
        <v>1528.8</v>
      </c>
      <c r="AZO799" s="10"/>
      <c r="AZP799" s="235"/>
      <c r="AZQ799" s="175" t="s">
        <v>64</v>
      </c>
      <c r="AZR799" s="341" t="s">
        <v>835</v>
      </c>
      <c r="AZT799" s="176"/>
      <c r="AZU799" s="176">
        <f>VLOOKUP(AZR799,$A$879:$F$2731,6,FALSE)</f>
        <v>1491</v>
      </c>
      <c r="AZV799" s="175" t="s">
        <v>65</v>
      </c>
      <c r="AZW799" s="10">
        <f>AZU799*1.3</f>
        <v>1938.3</v>
      </c>
      <c r="AZX799" s="10"/>
      <c r="AZY799" s="235"/>
      <c r="AZZ799" s="175" t="s">
        <v>64</v>
      </c>
      <c r="BAA799" s="341" t="s">
        <v>835</v>
      </c>
      <c r="BAC799" s="176"/>
      <c r="BAD799" s="176">
        <f>VLOOKUP(BAA799,$A$879:$F$2731,6,FALSE)</f>
        <v>1491</v>
      </c>
      <c r="BAE799" s="175" t="s">
        <v>65</v>
      </c>
      <c r="BAF799" s="10">
        <f>BAD799*1.3</f>
        <v>1938.3</v>
      </c>
      <c r="BAG799" s="10"/>
      <c r="BAH799" s="235"/>
      <c r="BAI799" s="175" t="s">
        <v>64</v>
      </c>
      <c r="BAJ799" s="398" t="s">
        <v>1006</v>
      </c>
      <c r="BAL799" s="176"/>
      <c r="BAM799" s="176">
        <f>VLOOKUP(BAJ799,$A$879:$F$2731,6,FALSE)</f>
        <v>623</v>
      </c>
      <c r="BAN799" s="175" t="s">
        <v>65</v>
      </c>
      <c r="BAO799" s="10">
        <f>BAM799*1.3</f>
        <v>809.9</v>
      </c>
      <c r="BAP799" s="10"/>
      <c r="BAQ799" s="235"/>
      <c r="BAR799" s="175" t="s">
        <v>64</v>
      </c>
      <c r="BAS799" s="341" t="s">
        <v>529</v>
      </c>
      <c r="BAU799" s="176"/>
      <c r="BAV799" s="176">
        <f>VLOOKUP(BAS799,$A$879:$F$2731,6,FALSE)</f>
        <v>598</v>
      </c>
      <c r="BAW799" s="175" t="s">
        <v>65</v>
      </c>
      <c r="BAX799" s="10">
        <f>BAV799*1.3</f>
        <v>777.4</v>
      </c>
      <c r="BAY799" s="10"/>
      <c r="BAZ799" s="235"/>
      <c r="BBA799" s="175" t="s">
        <v>64</v>
      </c>
      <c r="BBB799" s="341" t="s">
        <v>529</v>
      </c>
      <c r="BBD799" s="176"/>
      <c r="BBE799" s="176">
        <f>VLOOKUP(BBB799,$A$879:$F$2731,6,FALSE)</f>
        <v>598</v>
      </c>
      <c r="BBF799" s="175" t="s">
        <v>65</v>
      </c>
      <c r="BBG799" s="10">
        <f>BBE799*1.3</f>
        <v>777.4</v>
      </c>
      <c r="BBH799" s="10"/>
      <c r="BBI799" s="235"/>
      <c r="BBJ799" s="175" t="s">
        <v>64</v>
      </c>
      <c r="BBK799" s="341" t="s">
        <v>529</v>
      </c>
      <c r="BBM799" s="176"/>
      <c r="BBN799" s="176">
        <f>VLOOKUP(BBK799,$A$879:$F$2731,6,FALSE)</f>
        <v>598</v>
      </c>
      <c r="BBO799" s="175" t="s">
        <v>65</v>
      </c>
      <c r="BBP799" s="10">
        <f>BBN799*1.3</f>
        <v>777.4</v>
      </c>
      <c r="BBQ799" s="10"/>
      <c r="BBR799" s="235"/>
      <c r="BBS799" s="175" t="s">
        <v>64</v>
      </c>
      <c r="BBT799" s="347" t="s">
        <v>420</v>
      </c>
      <c r="BBV799" s="176"/>
      <c r="BBW799" s="176">
        <f>VLOOKUP(BBT799,$A$879:$F$2731,6,FALSE)</f>
        <v>592</v>
      </c>
      <c r="BBX799" s="175" t="s">
        <v>65</v>
      </c>
      <c r="BBY799" s="10">
        <f>BBW799*1.3</f>
        <v>769.6</v>
      </c>
      <c r="BBZ799" s="10"/>
      <c r="BCA799" s="235"/>
      <c r="BCB799" s="175" t="s">
        <v>64</v>
      </c>
      <c r="BCC799" s="341" t="s">
        <v>731</v>
      </c>
      <c r="BCE799" s="176"/>
      <c r="BCF799" s="176">
        <f>VLOOKUP(BCC799,$A$879:$F$2731,6,FALSE)</f>
        <v>1176</v>
      </c>
      <c r="BCG799" s="175" t="s">
        <v>65</v>
      </c>
      <c r="BCH799" s="10">
        <f>BCF799*1.3</f>
        <v>1528.8</v>
      </c>
      <c r="BCI799" s="10"/>
      <c r="BCJ799" s="235"/>
      <c r="BCK799" s="175" t="s">
        <v>64</v>
      </c>
      <c r="BCL799" s="341" t="s">
        <v>420</v>
      </c>
      <c r="BCN799" s="176"/>
      <c r="BCO799" s="176">
        <f>VLOOKUP(BCL799,$A$879:$F$2731,6,FALSE)</f>
        <v>592</v>
      </c>
      <c r="BCP799" s="175" t="s">
        <v>65</v>
      </c>
      <c r="BCQ799" s="10">
        <f>BCO799*1.3</f>
        <v>769.6</v>
      </c>
      <c r="BCR799" s="10"/>
      <c r="BCS799" s="235"/>
      <c r="BCT799" s="175" t="s">
        <v>64</v>
      </c>
      <c r="BCU799" s="351" t="s">
        <v>835</v>
      </c>
      <c r="BCW799" s="176"/>
      <c r="BCX799" s="176">
        <f>VLOOKUP(BCU799,$A$879:$F$2731,6,FALSE)</f>
        <v>1491</v>
      </c>
      <c r="BCY799" s="175" t="s">
        <v>65</v>
      </c>
      <c r="BCZ799" s="10">
        <f>BCX799*1.3</f>
        <v>1938.3</v>
      </c>
      <c r="BDA799" s="10"/>
      <c r="BDB799" s="235"/>
      <c r="BDC799" s="175" t="s">
        <v>64</v>
      </c>
      <c r="BDD799" s="347" t="s">
        <v>835</v>
      </c>
      <c r="BDF799" s="176"/>
      <c r="BDG799" s="176">
        <f>VLOOKUP(BDD799,$A$879:$F$2731,6,FALSE)</f>
        <v>1491</v>
      </c>
      <c r="BDH799" s="175" t="s">
        <v>65</v>
      </c>
      <c r="BDI799" s="10">
        <f>BDG799*1.3</f>
        <v>1938.3</v>
      </c>
      <c r="BDJ799" s="10"/>
      <c r="BDK799" s="235"/>
      <c r="BDL799" s="175" t="s">
        <v>64</v>
      </c>
      <c r="BDM799" s="341" t="s">
        <v>731</v>
      </c>
      <c r="BDO799" s="176"/>
      <c r="BDP799" s="176">
        <f>VLOOKUP(BDM799,$A$879:$F$2731,6,FALSE)</f>
        <v>1176</v>
      </c>
      <c r="BDQ799" s="175" t="s">
        <v>65</v>
      </c>
      <c r="BDR799" s="10">
        <f>BDP799*1.3</f>
        <v>1528.8</v>
      </c>
      <c r="BDS799" s="10"/>
      <c r="BDT799" s="235"/>
      <c r="BDU799" s="175" t="s">
        <v>64</v>
      </c>
      <c r="BDV799" s="341" t="s">
        <v>529</v>
      </c>
      <c r="BDX799" s="176"/>
      <c r="BDY799" s="176">
        <f>VLOOKUP(BDV799,$A$879:$F$2731,6,FALSE)</f>
        <v>598</v>
      </c>
      <c r="BDZ799" s="175" t="s">
        <v>65</v>
      </c>
      <c r="BEA799" s="10">
        <f>BDY799*1.3</f>
        <v>777.4</v>
      </c>
      <c r="BEB799" s="10"/>
      <c r="BEC799" s="235"/>
      <c r="BED799" s="175" t="s">
        <v>64</v>
      </c>
      <c r="BEE799" s="341" t="s">
        <v>835</v>
      </c>
      <c r="BEG799" s="176"/>
      <c r="BEH799" s="176">
        <f>VLOOKUP(BEE799,$A$879:$F$2731,6,FALSE)</f>
        <v>1491</v>
      </c>
      <c r="BEI799" s="175" t="s">
        <v>65</v>
      </c>
      <c r="BEJ799" s="10">
        <f>BEH799*1.3</f>
        <v>1938.3</v>
      </c>
      <c r="BEK799" s="10"/>
      <c r="BEL799" s="235"/>
      <c r="BEM799" s="175" t="s">
        <v>64</v>
      </c>
      <c r="BEN799" s="341" t="s">
        <v>532</v>
      </c>
      <c r="BEP799" s="176"/>
      <c r="BEQ799" s="176">
        <f>VLOOKUP(BEN799,$A$879:$F$2731,6,FALSE)</f>
        <v>2530</v>
      </c>
      <c r="BER799" s="175" t="s">
        <v>65</v>
      </c>
      <c r="BES799" s="10">
        <f>BEQ799*1.3</f>
        <v>3289</v>
      </c>
      <c r="BET799" s="10"/>
      <c r="BEU799" s="235"/>
      <c r="BEV799" s="175" t="s">
        <v>64</v>
      </c>
      <c r="BEW799" s="341" t="s">
        <v>420</v>
      </c>
      <c r="BEY799" s="176"/>
      <c r="BEZ799" s="176">
        <f>VLOOKUP(BEW799,$A$879:$F$2731,6,FALSE)</f>
        <v>592</v>
      </c>
      <c r="BFA799" s="175" t="s">
        <v>65</v>
      </c>
      <c r="BFB799" s="10">
        <f>BEZ799*1.3</f>
        <v>769.6</v>
      </c>
      <c r="BFC799" s="10"/>
      <c r="BFD799" s="235"/>
      <c r="BFE799" s="175" t="s">
        <v>64</v>
      </c>
      <c r="BFF799" s="341" t="s">
        <v>420</v>
      </c>
      <c r="BFH799" s="176"/>
      <c r="BFI799" s="176">
        <f>VLOOKUP(BFF799,$A$879:$F$2731,6,FALSE)</f>
        <v>592</v>
      </c>
      <c r="BFJ799" s="175" t="s">
        <v>65</v>
      </c>
      <c r="BFK799" s="10">
        <f>BFI799*1.3</f>
        <v>769.6</v>
      </c>
      <c r="BFL799" s="10"/>
      <c r="BFM799" s="235"/>
      <c r="BFN799" s="175" t="s">
        <v>64</v>
      </c>
      <c r="BFO799" s="341" t="s">
        <v>420</v>
      </c>
      <c r="BFQ799" s="176"/>
      <c r="BFR799" s="176">
        <f>VLOOKUP(BFO799,$A$879:$F$2731,6,FALSE)</f>
        <v>592</v>
      </c>
      <c r="BFS799" s="175" t="s">
        <v>65</v>
      </c>
      <c r="BFT799" s="10">
        <f>BFR799*1.3</f>
        <v>769.6</v>
      </c>
      <c r="BFU799" s="10"/>
      <c r="BFV799" s="235"/>
      <c r="BFW799" s="175" t="s">
        <v>64</v>
      </c>
      <c r="BFX799" s="351" t="s">
        <v>1006</v>
      </c>
      <c r="BFZ799" s="176"/>
      <c r="BGA799" s="176">
        <f>VLOOKUP(BFX799,$A$879:$F$2731,6,FALSE)</f>
        <v>623</v>
      </c>
      <c r="BGB799" s="175" t="s">
        <v>65</v>
      </c>
      <c r="BGC799" s="10">
        <f>BGA799*1.3</f>
        <v>809.9</v>
      </c>
      <c r="BGD799" s="10"/>
      <c r="BGE799" s="235"/>
      <c r="BGF799" s="175" t="s">
        <v>64</v>
      </c>
      <c r="BGG799" s="341" t="s">
        <v>532</v>
      </c>
      <c r="BGI799" s="176"/>
      <c r="BGJ799" s="176">
        <f>VLOOKUP(BGG799,$A$879:$F$2731,6,FALSE)</f>
        <v>2530</v>
      </c>
      <c r="BGK799" s="175" t="s">
        <v>65</v>
      </c>
      <c r="BGL799" s="10">
        <f>BGJ799*1.3</f>
        <v>3289</v>
      </c>
      <c r="BGM799" s="10"/>
      <c r="BGN799" s="235"/>
      <c r="BGO799" s="175" t="s">
        <v>64</v>
      </c>
      <c r="BGP799" s="351" t="s">
        <v>529</v>
      </c>
      <c r="BGR799" s="176"/>
      <c r="BGS799" s="176">
        <f>VLOOKUP(BGP799,$A$879:$F$2731,6,FALSE)</f>
        <v>598</v>
      </c>
      <c r="BGT799" s="175" t="s">
        <v>65</v>
      </c>
      <c r="BGU799" s="10">
        <f>BGS799*1.3</f>
        <v>777.4</v>
      </c>
      <c r="BGV799" s="10"/>
      <c r="BGW799" s="235"/>
      <c r="BGX799" s="175" t="s">
        <v>64</v>
      </c>
      <c r="BGY799" s="341" t="s">
        <v>835</v>
      </c>
      <c r="BHA799" s="176"/>
      <c r="BHB799" s="176">
        <f>VLOOKUP(BGY799,$A$879:$F$2731,6,FALSE)</f>
        <v>1491</v>
      </c>
      <c r="BHC799" s="175" t="s">
        <v>65</v>
      </c>
      <c r="BHD799" s="10">
        <f>BHB799*1.3</f>
        <v>1938.3</v>
      </c>
      <c r="BHE799" s="10"/>
    </row>
    <row r="800" spans="1:1565" s="14" customFormat="1" ht="15">
      <c r="A800" s="175" t="s">
        <v>66</v>
      </c>
      <c r="B800" s="343" t="s">
        <v>1694</v>
      </c>
      <c r="D800" s="176"/>
      <c r="E800" s="176">
        <f>VLOOKUP(B800,$A$879:$F$2731,6,FALSE)</f>
        <v>560</v>
      </c>
      <c r="F800" s="175" t="s">
        <v>67</v>
      </c>
      <c r="G800" s="10">
        <f>E800*1.2</f>
        <v>672</v>
      </c>
      <c r="H800" s="10"/>
      <c r="I800" s="229"/>
      <c r="J800" s="175" t="s">
        <v>66</v>
      </c>
      <c r="K800" s="341" t="s">
        <v>1694</v>
      </c>
      <c r="M800" s="176"/>
      <c r="N800" s="176">
        <f>VLOOKUP(K800,$A$879:$F$2731,6,FALSE)</f>
        <v>560</v>
      </c>
      <c r="O800" s="175" t="s">
        <v>67</v>
      </c>
      <c r="P800" s="10">
        <f>N800*1.2</f>
        <v>672</v>
      </c>
      <c r="Q800" s="10"/>
      <c r="R800" s="229"/>
      <c r="S800" s="175" t="s">
        <v>66</v>
      </c>
      <c r="T800" s="341" t="s">
        <v>420</v>
      </c>
      <c r="V800" s="176"/>
      <c r="W800" s="176">
        <f>VLOOKUP(T800,$A$879:$F$2731,6,FALSE)</f>
        <v>592</v>
      </c>
      <c r="X800" s="175" t="s">
        <v>67</v>
      </c>
      <c r="Y800" s="10">
        <f>W800*1.2</f>
        <v>710.4</v>
      </c>
      <c r="Z800" s="10"/>
      <c r="AA800" s="229"/>
      <c r="AB800" s="175" t="s">
        <v>66</v>
      </c>
      <c r="AC800" s="341" t="s">
        <v>420</v>
      </c>
      <c r="AE800" s="176"/>
      <c r="AF800" s="176">
        <f>VLOOKUP(AC800,$A$879:$F$2731,6,FALSE)</f>
        <v>592</v>
      </c>
      <c r="AG800" s="175" t="s">
        <v>67</v>
      </c>
      <c r="AH800" s="10">
        <f>AF800*1.2</f>
        <v>710.4</v>
      </c>
      <c r="AI800" s="10"/>
      <c r="AJ800" s="229"/>
      <c r="AK800" s="175" t="s">
        <v>66</v>
      </c>
      <c r="AL800" s="341" t="s">
        <v>420</v>
      </c>
      <c r="AN800" s="176"/>
      <c r="AO800" s="176">
        <f>VLOOKUP(AL800,$A$879:$F$2731,6,FALSE)</f>
        <v>592</v>
      </c>
      <c r="AP800" s="175" t="s">
        <v>67</v>
      </c>
      <c r="AQ800" s="10">
        <f>AO800*1.2</f>
        <v>710.4</v>
      </c>
      <c r="AR800" s="10"/>
      <c r="AS800" s="229"/>
      <c r="AT800" s="175" t="s">
        <v>66</v>
      </c>
      <c r="AU800" s="341" t="s">
        <v>1694</v>
      </c>
      <c r="AW800" s="176"/>
      <c r="AX800" s="176">
        <f>VLOOKUP(AU800,$A$879:$F$2731,6,FALSE)</f>
        <v>560</v>
      </c>
      <c r="AY800" s="175" t="s">
        <v>67</v>
      </c>
      <c r="AZ800" s="10">
        <f>AX800*1.2</f>
        <v>672</v>
      </c>
      <c r="BA800" s="10"/>
      <c r="BB800" s="229"/>
      <c r="BC800" s="175" t="s">
        <v>66</v>
      </c>
      <c r="BD800" s="341" t="s">
        <v>1332</v>
      </c>
      <c r="BF800" s="176"/>
      <c r="BG800" s="176">
        <f>VLOOKUP(BD800,$A$879:$F$2731,6,FALSE)</f>
        <v>162</v>
      </c>
      <c r="BH800" s="175" t="s">
        <v>67</v>
      </c>
      <c r="BI800" s="10">
        <f>BG800*1.2</f>
        <v>194.4</v>
      </c>
      <c r="BJ800" s="10"/>
      <c r="BK800" s="229"/>
      <c r="BL800" s="175" t="s">
        <v>66</v>
      </c>
      <c r="BM800" s="341" t="s">
        <v>420</v>
      </c>
      <c r="BO800" s="176"/>
      <c r="BP800" s="176">
        <f>VLOOKUP(BM800,$A$879:$F$2731,6,FALSE)</f>
        <v>592</v>
      </c>
      <c r="BQ800" s="175" t="s">
        <v>67</v>
      </c>
      <c r="BR800" s="10">
        <f>BP800*1.2</f>
        <v>710.4</v>
      </c>
      <c r="BS800" s="10"/>
      <c r="BT800" s="229"/>
      <c r="BU800" s="175" t="s">
        <v>66</v>
      </c>
      <c r="BV800" s="341" t="s">
        <v>1694</v>
      </c>
      <c r="BX800" s="176"/>
      <c r="BY800" s="176">
        <f>VLOOKUP(BV800,$A$879:$F$2731,6,FALSE)</f>
        <v>560</v>
      </c>
      <c r="BZ800" s="175" t="s">
        <v>67</v>
      </c>
      <c r="CA800" s="10">
        <f>BY800*1.2</f>
        <v>672</v>
      </c>
      <c r="CB800" s="10"/>
      <c r="CC800" s="229"/>
      <c r="CD800" s="175" t="s">
        <v>66</v>
      </c>
      <c r="CE800" s="341" t="s">
        <v>529</v>
      </c>
      <c r="CG800" s="176"/>
      <c r="CH800" s="176">
        <f>VLOOKUP(CE800,$A$879:$F$2731,6,FALSE)</f>
        <v>598</v>
      </c>
      <c r="CI800" s="175" t="s">
        <v>67</v>
      </c>
      <c r="CJ800" s="10">
        <f>CH800*1.2</f>
        <v>717.6</v>
      </c>
      <c r="CK800" s="10"/>
      <c r="CL800" s="229"/>
      <c r="CM800" s="175" t="s">
        <v>66</v>
      </c>
      <c r="CN800" s="341" t="s">
        <v>1006</v>
      </c>
      <c r="CP800" s="176"/>
      <c r="CQ800" s="176">
        <f>VLOOKUP(CN800,$A$879:$F$2731,6,FALSE)</f>
        <v>623</v>
      </c>
      <c r="CR800" s="175" t="s">
        <v>67</v>
      </c>
      <c r="CS800" s="10">
        <f>CQ800*1.2</f>
        <v>747.6</v>
      </c>
      <c r="CT800" s="10"/>
      <c r="CU800" s="229"/>
      <c r="CV800" s="175" t="s">
        <v>66</v>
      </c>
      <c r="CW800" s="341" t="s">
        <v>529</v>
      </c>
      <c r="CY800" s="176"/>
      <c r="CZ800" s="176">
        <f>VLOOKUP(CW800,$A$879:$F$2731,6,FALSE)</f>
        <v>598</v>
      </c>
      <c r="DA800" s="175" t="s">
        <v>67</v>
      </c>
      <c r="DB800" s="10">
        <f>CZ800*1.2</f>
        <v>717.6</v>
      </c>
      <c r="DC800" s="10"/>
      <c r="DD800" s="229"/>
      <c r="DE800" s="175" t="s">
        <v>66</v>
      </c>
      <c r="DF800" s="341" t="s">
        <v>529</v>
      </c>
      <c r="DH800" s="176"/>
      <c r="DI800" s="176">
        <f>VLOOKUP(DF800,$A$879:$F$2731,6,FALSE)</f>
        <v>598</v>
      </c>
      <c r="DJ800" s="175" t="s">
        <v>67</v>
      </c>
      <c r="DK800" s="10">
        <f>DI800*1.2</f>
        <v>717.6</v>
      </c>
      <c r="DL800" s="10"/>
      <c r="DM800" s="229"/>
      <c r="DN800" s="175" t="s">
        <v>66</v>
      </c>
      <c r="DO800" s="341" t="s">
        <v>529</v>
      </c>
      <c r="DQ800" s="176"/>
      <c r="DR800" s="176">
        <f>VLOOKUP(DO800,$A$879:$F$2731,6,FALSE)</f>
        <v>598</v>
      </c>
      <c r="DS800" s="175" t="s">
        <v>67</v>
      </c>
      <c r="DT800" s="10">
        <f>DR800*1.2</f>
        <v>717.6</v>
      </c>
      <c r="DU800" s="10"/>
      <c r="DV800" s="229"/>
      <c r="DW800" s="175" t="s">
        <v>66</v>
      </c>
      <c r="DX800" s="341" t="s">
        <v>835</v>
      </c>
      <c r="DZ800" s="176"/>
      <c r="EA800" s="176">
        <f>VLOOKUP(DX800,$A$879:$F$2731,6,FALSE)</f>
        <v>1491</v>
      </c>
      <c r="EB800" s="175" t="s">
        <v>67</v>
      </c>
      <c r="EC800" s="10">
        <f>EA800*1.2</f>
        <v>1789.2</v>
      </c>
      <c r="ED800" s="10"/>
      <c r="EE800" s="229"/>
      <c r="EF800" s="175" t="s">
        <v>66</v>
      </c>
      <c r="EG800" s="341" t="s">
        <v>420</v>
      </c>
      <c r="EI800" s="176"/>
      <c r="EJ800" s="176">
        <f>VLOOKUP(EG800,$A$879:$F$2731,6,FALSE)</f>
        <v>592</v>
      </c>
      <c r="EK800" s="175" t="s">
        <v>67</v>
      </c>
      <c r="EL800" s="10">
        <f>EJ800*1.2</f>
        <v>710.4</v>
      </c>
      <c r="EM800" s="10"/>
      <c r="EN800" s="229"/>
      <c r="EO800" s="175" t="s">
        <v>66</v>
      </c>
      <c r="EP800" s="341" t="s">
        <v>1006</v>
      </c>
      <c r="ER800" s="176"/>
      <c r="ES800" s="176">
        <f>VLOOKUP(EP800,$A$879:$F$2731,6,FALSE)</f>
        <v>623</v>
      </c>
      <c r="ET800" s="175" t="s">
        <v>67</v>
      </c>
      <c r="EU800" s="10">
        <f>ES800*1.2</f>
        <v>747.6</v>
      </c>
      <c r="EV800" s="10"/>
      <c r="EW800" s="229"/>
      <c r="EX800" s="175" t="s">
        <v>66</v>
      </c>
      <c r="EY800" s="341" t="s">
        <v>1694</v>
      </c>
      <c r="FA800" s="176"/>
      <c r="FB800" s="176">
        <f>VLOOKUP(EY800,$A$879:$F$2731,6,FALSE)</f>
        <v>560</v>
      </c>
      <c r="FC800" s="175" t="s">
        <v>67</v>
      </c>
      <c r="FD800" s="10">
        <f>FB800*1.2</f>
        <v>672</v>
      </c>
      <c r="FE800" s="10"/>
      <c r="FF800" s="229"/>
      <c r="FG800" s="175" t="s">
        <v>66</v>
      </c>
      <c r="FH800" s="341" t="s">
        <v>1332</v>
      </c>
      <c r="FJ800" s="176"/>
      <c r="FK800" s="176">
        <f>VLOOKUP(FH800,$A$879:$F$2731,6,FALSE)</f>
        <v>162</v>
      </c>
      <c r="FL800" s="175" t="s">
        <v>67</v>
      </c>
      <c r="FM800" s="10">
        <f>FK800*1.2</f>
        <v>194.4</v>
      </c>
      <c r="FN800" s="10"/>
      <c r="FO800" s="229"/>
      <c r="FP800" s="175" t="s">
        <v>66</v>
      </c>
      <c r="FQ800" s="341" t="s">
        <v>835</v>
      </c>
      <c r="FS800" s="176"/>
      <c r="FT800" s="176">
        <f>VLOOKUP(FQ800,$A$879:$F$2731,6,FALSE)</f>
        <v>1491</v>
      </c>
      <c r="FU800" s="175" t="s">
        <v>67</v>
      </c>
      <c r="FV800" s="10">
        <f>FT800*1.2</f>
        <v>1789.2</v>
      </c>
      <c r="FW800" s="10"/>
      <c r="FX800" s="229"/>
      <c r="FY800" s="175" t="s">
        <v>66</v>
      </c>
      <c r="FZ800" s="349" t="s">
        <v>183</v>
      </c>
      <c r="GB800" s="176"/>
      <c r="GC800" s="176" t="e">
        <f>VLOOKUP(FZ800,$A$879:$F$2731,6,FALSE)</f>
        <v>#N/A</v>
      </c>
      <c r="GD800" s="175" t="s">
        <v>67</v>
      </c>
      <c r="GE800" s="10" t="e">
        <f>GC800*1.2</f>
        <v>#N/A</v>
      </c>
      <c r="GF800" s="10"/>
      <c r="GG800" s="229"/>
      <c r="GH800" s="175" t="s">
        <v>66</v>
      </c>
      <c r="GI800" s="341" t="s">
        <v>835</v>
      </c>
      <c r="GK800" s="176"/>
      <c r="GL800" s="176">
        <f>VLOOKUP(GI800,$A$879:$F$2731,6,FALSE)</f>
        <v>1491</v>
      </c>
      <c r="GM800" s="175" t="s">
        <v>67</v>
      </c>
      <c r="GN800" s="10">
        <f>GL800*1.2</f>
        <v>1789.2</v>
      </c>
      <c r="GO800" s="10"/>
      <c r="GP800" s="229"/>
      <c r="GQ800" s="175" t="s">
        <v>66</v>
      </c>
      <c r="GR800" s="341" t="s">
        <v>1332</v>
      </c>
      <c r="GT800" s="176"/>
      <c r="GU800" s="176">
        <f>VLOOKUP(GR800,$A$879:$F$2731,6,FALSE)</f>
        <v>162</v>
      </c>
      <c r="GV800" s="175" t="s">
        <v>67</v>
      </c>
      <c r="GW800" s="10">
        <f>GU800*1.2</f>
        <v>194.4</v>
      </c>
      <c r="GX800" s="10"/>
      <c r="GY800" s="229"/>
      <c r="GZ800" s="175" t="s">
        <v>66</v>
      </c>
      <c r="HA800" s="341" t="s">
        <v>420</v>
      </c>
      <c r="HC800" s="176"/>
      <c r="HD800" s="176">
        <f>VLOOKUP(HA800,$A$879:$F$2731,6,FALSE)</f>
        <v>592</v>
      </c>
      <c r="HE800" s="175" t="s">
        <v>67</v>
      </c>
      <c r="HF800" s="10">
        <f>HD800*1.2</f>
        <v>710.4</v>
      </c>
      <c r="HG800" s="10"/>
      <c r="HH800" s="229"/>
      <c r="HI800" s="175" t="s">
        <v>66</v>
      </c>
      <c r="HJ800" s="341" t="s">
        <v>529</v>
      </c>
      <c r="HL800" s="176"/>
      <c r="HM800" s="176">
        <f>VLOOKUP(HJ800,$A$879:$F$2731,6,FALSE)</f>
        <v>598</v>
      </c>
      <c r="HN800" s="175" t="s">
        <v>67</v>
      </c>
      <c r="HO800" s="10">
        <f>HM800*1.2</f>
        <v>717.6</v>
      </c>
      <c r="HP800" s="10"/>
      <c r="HQ800" s="229"/>
      <c r="HR800" s="175" t="s">
        <v>66</v>
      </c>
      <c r="HS800" s="341" t="s">
        <v>420</v>
      </c>
      <c r="HU800" s="176"/>
      <c r="HV800" s="176">
        <f>VLOOKUP(HS800,$A$879:$F$2731,6,FALSE)</f>
        <v>592</v>
      </c>
      <c r="HW800" s="175" t="s">
        <v>67</v>
      </c>
      <c r="HX800" s="10">
        <f>HV800*1.2</f>
        <v>710.4</v>
      </c>
      <c r="HY800" s="10"/>
      <c r="HZ800" s="229"/>
      <c r="IA800" s="175" t="s">
        <v>66</v>
      </c>
      <c r="IB800" s="341" t="s">
        <v>420</v>
      </c>
      <c r="ID800" s="176"/>
      <c r="IE800" s="176">
        <f>VLOOKUP(IB800,$A$879:$F$2731,6,FALSE)</f>
        <v>592</v>
      </c>
      <c r="IF800" s="175" t="s">
        <v>67</v>
      </c>
      <c r="IG800" s="10">
        <f>IE800*1.2</f>
        <v>710.4</v>
      </c>
      <c r="IH800" s="10"/>
      <c r="II800" s="229"/>
      <c r="IJ800" s="175" t="s">
        <v>66</v>
      </c>
      <c r="IK800" s="341" t="s">
        <v>1332</v>
      </c>
      <c r="IM800" s="176"/>
      <c r="IN800" s="176">
        <f>VLOOKUP(IK800,$A$879:$F$2731,6,FALSE)</f>
        <v>162</v>
      </c>
      <c r="IO800" s="175" t="s">
        <v>67</v>
      </c>
      <c r="IP800" s="10">
        <f>IN800*1.2</f>
        <v>194.4</v>
      </c>
      <c r="IQ800" s="10"/>
      <c r="IR800" s="229"/>
      <c r="IS800" s="175" t="s">
        <v>66</v>
      </c>
      <c r="IT800" s="341" t="s">
        <v>529</v>
      </c>
      <c r="IV800" s="176"/>
      <c r="IW800" s="176">
        <f>VLOOKUP(IT800,$A$879:$F$2731,6,FALSE)</f>
        <v>598</v>
      </c>
      <c r="IX800" s="175" t="s">
        <v>67</v>
      </c>
      <c r="IY800" s="10">
        <f>IW800*1.2</f>
        <v>717.6</v>
      </c>
      <c r="IZ800" s="10"/>
      <c r="JA800" s="229"/>
      <c r="JB800" s="175" t="s">
        <v>66</v>
      </c>
      <c r="JC800" s="341" t="s">
        <v>529</v>
      </c>
      <c r="JE800" s="176"/>
      <c r="JF800" s="176">
        <f>VLOOKUP(JC800,$A$879:$F$2731,6,FALSE)</f>
        <v>598</v>
      </c>
      <c r="JG800" s="175" t="s">
        <v>67</v>
      </c>
      <c r="JH800" s="10">
        <f>JF800*1.2</f>
        <v>717.6</v>
      </c>
      <c r="JI800" s="10"/>
      <c r="JJ800" s="229"/>
      <c r="JK800" s="175" t="s">
        <v>66</v>
      </c>
      <c r="JL800" s="341" t="s">
        <v>529</v>
      </c>
      <c r="JN800" s="176"/>
      <c r="JO800" s="176">
        <f>VLOOKUP(JL800,$A$879:$F$2731,6,FALSE)</f>
        <v>598</v>
      </c>
      <c r="JP800" s="175" t="s">
        <v>67</v>
      </c>
      <c r="JQ800" s="10">
        <f>JO800*1.2</f>
        <v>717.6</v>
      </c>
      <c r="JR800" s="10"/>
      <c r="JS800" s="229"/>
      <c r="JT800" s="175" t="s">
        <v>66</v>
      </c>
      <c r="JU800" s="341" t="s">
        <v>420</v>
      </c>
      <c r="JW800" s="176"/>
      <c r="JX800" s="176">
        <f>VLOOKUP(JU800,$A$879:$F$2731,6,FALSE)</f>
        <v>592</v>
      </c>
      <c r="JY800" s="175" t="s">
        <v>67</v>
      </c>
      <c r="JZ800" s="10">
        <f>JX800*1.2</f>
        <v>710.4</v>
      </c>
      <c r="KA800" s="10"/>
      <c r="KB800" s="229"/>
      <c r="KC800" s="175" t="s">
        <v>66</v>
      </c>
      <c r="KD800" s="349" t="s">
        <v>183</v>
      </c>
      <c r="KF800" s="176"/>
      <c r="KG800" s="176" t="e">
        <f>VLOOKUP(KD800,$A$879:$F$2731,6,FALSE)</f>
        <v>#N/A</v>
      </c>
      <c r="KH800" s="175" t="s">
        <v>67</v>
      </c>
      <c r="KI800" s="10" t="e">
        <f>KG800*1.2</f>
        <v>#N/A</v>
      </c>
      <c r="KJ800" s="10"/>
      <c r="KK800" s="229"/>
      <c r="KL800" s="175" t="s">
        <v>66</v>
      </c>
      <c r="KM800" s="341" t="s">
        <v>529</v>
      </c>
      <c r="KO800" s="176"/>
      <c r="KP800" s="176">
        <f>VLOOKUP(KM800,$A$879:$F$2731,6,FALSE)</f>
        <v>598</v>
      </c>
      <c r="KQ800" s="175" t="s">
        <v>67</v>
      </c>
      <c r="KR800" s="10">
        <f>KP800*1.2</f>
        <v>717.6</v>
      </c>
      <c r="KS800" s="10"/>
      <c r="KT800" s="229"/>
      <c r="KU800" s="175" t="s">
        <v>66</v>
      </c>
      <c r="KV800" s="341" t="s">
        <v>529</v>
      </c>
      <c r="KX800" s="176"/>
      <c r="KY800" s="176">
        <f>VLOOKUP(KV800,$A$879:$F$2731,6,FALSE)</f>
        <v>598</v>
      </c>
      <c r="KZ800" s="175" t="s">
        <v>67</v>
      </c>
      <c r="LA800" s="10">
        <f>KY800*1.2</f>
        <v>717.6</v>
      </c>
      <c r="LB800" s="10"/>
      <c r="LC800" s="229"/>
      <c r="LD800" s="175" t="s">
        <v>66</v>
      </c>
      <c r="LE800" s="349" t="s">
        <v>183</v>
      </c>
      <c r="LG800" s="176"/>
      <c r="LH800" s="176" t="e">
        <f>VLOOKUP(LE800,$A$879:$F$2731,6,FALSE)</f>
        <v>#N/A</v>
      </c>
      <c r="LI800" s="175" t="s">
        <v>67</v>
      </c>
      <c r="LJ800" s="10" t="e">
        <f>LH800*1.2</f>
        <v>#N/A</v>
      </c>
      <c r="LK800" s="10"/>
      <c r="LL800" s="229"/>
      <c r="LM800" s="175" t="s">
        <v>66</v>
      </c>
      <c r="LN800" s="341" t="s">
        <v>420</v>
      </c>
      <c r="LP800" s="176"/>
      <c r="LQ800" s="176">
        <f>VLOOKUP(LN800,$A$879:$F$2731,6,FALSE)</f>
        <v>592</v>
      </c>
      <c r="LR800" s="175" t="s">
        <v>67</v>
      </c>
      <c r="LS800" s="10">
        <f>LQ800*1.2</f>
        <v>710.4</v>
      </c>
      <c r="LT800" s="10"/>
      <c r="LU800" s="229"/>
      <c r="LV800" s="175" t="s">
        <v>66</v>
      </c>
      <c r="LW800" s="341" t="s">
        <v>731</v>
      </c>
      <c r="LY800" s="176"/>
      <c r="LZ800" s="176">
        <f>VLOOKUP(LW800,$A$879:$F$2731,6,FALSE)</f>
        <v>1176</v>
      </c>
      <c r="MA800" s="175" t="s">
        <v>67</v>
      </c>
      <c r="MB800" s="10">
        <f>LZ800*1.2</f>
        <v>1411.2</v>
      </c>
      <c r="MC800" s="10"/>
      <c r="MD800" s="229"/>
      <c r="ME800" s="175" t="s">
        <v>66</v>
      </c>
      <c r="MF800" s="341" t="s">
        <v>529</v>
      </c>
      <c r="MH800" s="176"/>
      <c r="MI800" s="176">
        <f>VLOOKUP(MF800,$A$879:$F$2731,6,FALSE)</f>
        <v>598</v>
      </c>
      <c r="MJ800" s="175" t="s">
        <v>67</v>
      </c>
      <c r="MK800" s="10">
        <f>MI800*1.2</f>
        <v>717.6</v>
      </c>
      <c r="ML800" s="10"/>
      <c r="MM800" s="229"/>
      <c r="MN800" s="175" t="s">
        <v>66</v>
      </c>
      <c r="MO800" s="349" t="s">
        <v>183</v>
      </c>
      <c r="MQ800" s="176"/>
      <c r="MR800" s="176" t="e">
        <f>VLOOKUP(MO800,$A$879:$F$2731,6,FALSE)</f>
        <v>#N/A</v>
      </c>
      <c r="MS800" s="175" t="s">
        <v>67</v>
      </c>
      <c r="MT800" s="10" t="e">
        <f>MR800*1.2</f>
        <v>#N/A</v>
      </c>
      <c r="MU800" s="10"/>
      <c r="MV800" s="229"/>
      <c r="MW800" s="175" t="s">
        <v>66</v>
      </c>
      <c r="MX800" s="341" t="s">
        <v>529</v>
      </c>
      <c r="MZ800" s="176"/>
      <c r="NA800" s="176">
        <f>VLOOKUP(MX800,$A$879:$F$2731,6,FALSE)</f>
        <v>598</v>
      </c>
      <c r="NB800" s="175" t="s">
        <v>67</v>
      </c>
      <c r="NC800" s="10">
        <f>NA800*1.2</f>
        <v>717.6</v>
      </c>
      <c r="ND800" s="10"/>
      <c r="NE800" s="229"/>
      <c r="NF800" s="175" t="s">
        <v>66</v>
      </c>
      <c r="NG800" s="341" t="s">
        <v>835</v>
      </c>
      <c r="NI800" s="176"/>
      <c r="NJ800" s="176">
        <f>VLOOKUP(NG800,$A$879:$F$2731,6,FALSE)</f>
        <v>1491</v>
      </c>
      <c r="NK800" s="175" t="s">
        <v>67</v>
      </c>
      <c r="NL800" s="10">
        <f>NJ800*1.2</f>
        <v>1789.2</v>
      </c>
      <c r="NM800" s="10"/>
      <c r="NN800" s="229"/>
      <c r="NO800" s="175" t="s">
        <v>66</v>
      </c>
      <c r="NP800" s="341" t="s">
        <v>505</v>
      </c>
      <c r="NR800" s="176"/>
      <c r="NS800" s="176">
        <f>VLOOKUP(NP800,$A$879:$F$2731,6,FALSE)</f>
        <v>289</v>
      </c>
      <c r="NT800" s="175" t="s">
        <v>67</v>
      </c>
      <c r="NU800" s="10">
        <f>NS800*1.2</f>
        <v>346.8</v>
      </c>
      <c r="NV800" s="10"/>
      <c r="NW800" s="229"/>
      <c r="NX800" s="175" t="s">
        <v>66</v>
      </c>
      <c r="NY800" s="341" t="s">
        <v>529</v>
      </c>
      <c r="OA800" s="176"/>
      <c r="OB800" s="176">
        <f>VLOOKUP(NY800,$A$879:$F$2731,6,FALSE)</f>
        <v>598</v>
      </c>
      <c r="OC800" s="175" t="s">
        <v>67</v>
      </c>
      <c r="OD800" s="10">
        <f>OB800*1.2</f>
        <v>717.6</v>
      </c>
      <c r="OE800" s="10"/>
      <c r="OF800" s="229"/>
      <c r="OG800" s="175" t="s">
        <v>66</v>
      </c>
      <c r="OH800" s="341" t="s">
        <v>731</v>
      </c>
      <c r="OJ800" s="176"/>
      <c r="OK800" s="176">
        <f>VLOOKUP(OH800,$A$879:$F$2731,6,FALSE)</f>
        <v>1176</v>
      </c>
      <c r="OL800" s="175" t="s">
        <v>67</v>
      </c>
      <c r="OM800" s="10">
        <f>OK800*1.2</f>
        <v>1411.2</v>
      </c>
      <c r="ON800" s="10"/>
      <c r="OO800" s="229"/>
      <c r="OP800" s="175" t="s">
        <v>66</v>
      </c>
      <c r="OQ800" s="341" t="s">
        <v>505</v>
      </c>
      <c r="OS800" s="176"/>
      <c r="OT800" s="176">
        <f>VLOOKUP(OQ800,$A$879:$F$2731,6,FALSE)</f>
        <v>289</v>
      </c>
      <c r="OU800" s="175" t="s">
        <v>67</v>
      </c>
      <c r="OV800" s="10">
        <f>OT800*1.2</f>
        <v>346.8</v>
      </c>
      <c r="OW800" s="10"/>
      <c r="OX800" s="229"/>
      <c r="OY800" s="175" t="s">
        <v>66</v>
      </c>
      <c r="OZ800" s="351" t="s">
        <v>529</v>
      </c>
      <c r="PB800" s="176"/>
      <c r="PC800" s="176">
        <f>VLOOKUP(OZ800,$A$879:$F$2731,6,FALSE)</f>
        <v>598</v>
      </c>
      <c r="PD800" s="175" t="s">
        <v>67</v>
      </c>
      <c r="PE800" s="10">
        <f>PC800*1.2</f>
        <v>717.6</v>
      </c>
      <c r="PF800" s="10"/>
      <c r="PG800" s="229"/>
      <c r="PH800" s="175" t="s">
        <v>66</v>
      </c>
      <c r="PI800" s="341" t="s">
        <v>529</v>
      </c>
      <c r="PK800" s="176"/>
      <c r="PL800" s="176">
        <f>VLOOKUP(PI800,$A$879:$F$2731,6,FALSE)</f>
        <v>598</v>
      </c>
      <c r="PM800" s="175" t="s">
        <v>67</v>
      </c>
      <c r="PN800" s="10">
        <f>PL800*1.2</f>
        <v>717.6</v>
      </c>
      <c r="PO800" s="10"/>
      <c r="PP800" s="229"/>
      <c r="PQ800" s="175" t="s">
        <v>66</v>
      </c>
      <c r="PR800" s="341" t="s">
        <v>420</v>
      </c>
      <c r="PT800" s="176"/>
      <c r="PU800" s="176">
        <f>VLOOKUP(PR800,$A$879:$F$2731,6,FALSE)</f>
        <v>592</v>
      </c>
      <c r="PV800" s="175" t="s">
        <v>67</v>
      </c>
      <c r="PW800" s="10">
        <f>PU800*1.2</f>
        <v>710.4</v>
      </c>
      <c r="PX800" s="10"/>
      <c r="PY800" s="229"/>
      <c r="PZ800" s="175" t="s">
        <v>66</v>
      </c>
      <c r="QA800" s="343" t="s">
        <v>420</v>
      </c>
      <c r="QC800" s="176"/>
      <c r="QD800" s="176">
        <f>VLOOKUP(QA800,$A$879:$F$2731,6,FALSE)</f>
        <v>592</v>
      </c>
      <c r="QE800" s="175" t="s">
        <v>67</v>
      </c>
      <c r="QF800" s="10">
        <f>QD800*1.2</f>
        <v>710.4</v>
      </c>
      <c r="QG800" s="10"/>
      <c r="QH800" s="229"/>
      <c r="QI800" s="175" t="s">
        <v>66</v>
      </c>
      <c r="QJ800" s="349" t="s">
        <v>183</v>
      </c>
      <c r="QL800" s="176"/>
      <c r="QM800" s="176" t="e">
        <f>VLOOKUP(QJ800,$A$879:$F$2731,6,FALSE)</f>
        <v>#N/A</v>
      </c>
      <c r="QN800" s="175" t="s">
        <v>67</v>
      </c>
      <c r="QO800" s="10" t="e">
        <f>QM800*1.2</f>
        <v>#N/A</v>
      </c>
      <c r="QP800" s="10"/>
      <c r="QQ800" s="229"/>
      <c r="QR800" s="175" t="s">
        <v>66</v>
      </c>
      <c r="QS800" s="341" t="s">
        <v>420</v>
      </c>
      <c r="QU800" s="176"/>
      <c r="QV800" s="176">
        <f>VLOOKUP(QS800,$A$879:$F$2731,6,FALSE)</f>
        <v>592</v>
      </c>
      <c r="QW800" s="175" t="s">
        <v>67</v>
      </c>
      <c r="QX800" s="10">
        <f>QV800*1.2</f>
        <v>710.4</v>
      </c>
      <c r="QY800" s="10"/>
      <c r="QZ800" s="229"/>
      <c r="RA800" s="175" t="s">
        <v>66</v>
      </c>
      <c r="RB800" s="341" t="s">
        <v>1006</v>
      </c>
      <c r="RD800" s="176"/>
      <c r="RE800" s="176">
        <f>VLOOKUP(RB800,$A$879:$F$2731,6,FALSE)</f>
        <v>623</v>
      </c>
      <c r="RF800" s="175" t="s">
        <v>67</v>
      </c>
      <c r="RG800" s="10">
        <f>RE800*1.2</f>
        <v>747.6</v>
      </c>
      <c r="RH800" s="10"/>
      <c r="RI800" s="229"/>
      <c r="RJ800" s="175" t="s">
        <v>66</v>
      </c>
      <c r="RK800" s="341" t="s">
        <v>529</v>
      </c>
      <c r="RM800" s="176"/>
      <c r="RN800" s="176">
        <f>VLOOKUP(RK800,$A$879:$F$2731,6,FALSE)</f>
        <v>598</v>
      </c>
      <c r="RO800" s="175" t="s">
        <v>67</v>
      </c>
      <c r="RP800" s="10">
        <f>RN800*1.2</f>
        <v>717.6</v>
      </c>
      <c r="RQ800" s="10"/>
      <c r="RR800" s="229"/>
      <c r="RS800" s="175" t="s">
        <v>66</v>
      </c>
      <c r="RT800" s="349" t="s">
        <v>183</v>
      </c>
      <c r="RV800" s="176"/>
      <c r="RW800" s="176" t="e">
        <f>VLOOKUP(RT800,$A$879:$F$2731,6,FALSE)</f>
        <v>#N/A</v>
      </c>
      <c r="RX800" s="175" t="s">
        <v>67</v>
      </c>
      <c r="RY800" s="10" t="e">
        <f>RW800*1.2</f>
        <v>#N/A</v>
      </c>
      <c r="RZ800" s="10"/>
      <c r="SA800" s="235"/>
      <c r="SB800" s="175" t="s">
        <v>66</v>
      </c>
      <c r="SC800" s="341" t="s">
        <v>731</v>
      </c>
      <c r="SE800" s="176"/>
      <c r="SF800" s="176">
        <f>VLOOKUP(SC800,$A$879:$F$2731,6,FALSE)</f>
        <v>1176</v>
      </c>
      <c r="SG800" s="175" t="s">
        <v>67</v>
      </c>
      <c r="SH800" s="10">
        <f>SF800*1.2</f>
        <v>1411.2</v>
      </c>
      <c r="SI800" s="10"/>
      <c r="SJ800" s="235"/>
      <c r="SK800" s="175" t="s">
        <v>66</v>
      </c>
      <c r="SL800" s="341" t="s">
        <v>420</v>
      </c>
      <c r="SN800" s="176"/>
      <c r="SO800" s="176">
        <f>VLOOKUP(SL800,$A$879:$F$2731,6,FALSE)</f>
        <v>592</v>
      </c>
      <c r="SP800" s="175" t="s">
        <v>67</v>
      </c>
      <c r="SQ800" s="10">
        <f>SO800*1.2</f>
        <v>710.4</v>
      </c>
      <c r="SR800" s="10"/>
      <c r="SS800" s="235"/>
      <c r="ST800" s="175" t="s">
        <v>66</v>
      </c>
      <c r="SU800" s="341" t="s">
        <v>529</v>
      </c>
      <c r="SW800" s="176"/>
      <c r="SX800" s="176">
        <f>VLOOKUP(SU800,$A$879:$F$2731,6,FALSE)</f>
        <v>598</v>
      </c>
      <c r="SY800" s="175" t="s">
        <v>67</v>
      </c>
      <c r="SZ800" s="10">
        <f>SX800*1.2</f>
        <v>717.6</v>
      </c>
      <c r="TA800" s="10"/>
      <c r="TB800" s="235"/>
      <c r="TC800" s="175" t="s">
        <v>66</v>
      </c>
      <c r="TD800" s="349" t="s">
        <v>183</v>
      </c>
      <c r="TF800" s="176"/>
      <c r="TG800" s="176" t="e">
        <f>VLOOKUP(TD800,$A$879:$F$2731,6,FALSE)</f>
        <v>#N/A</v>
      </c>
      <c r="TH800" s="175" t="s">
        <v>67</v>
      </c>
      <c r="TI800" s="10" t="e">
        <f>TG800*1.2</f>
        <v>#N/A</v>
      </c>
      <c r="TK800" s="235"/>
      <c r="TL800" s="175" t="s">
        <v>66</v>
      </c>
      <c r="TM800" s="341" t="s">
        <v>1694</v>
      </c>
      <c r="TO800" s="176"/>
      <c r="TP800" s="176">
        <f>VLOOKUP(TM800,$A$879:$F$2731,6,FALSE)</f>
        <v>560</v>
      </c>
      <c r="TQ800" s="175" t="s">
        <v>67</v>
      </c>
      <c r="TR800" s="10">
        <f>TP800*1.2</f>
        <v>672</v>
      </c>
      <c r="TS800" s="10"/>
      <c r="TT800" s="235"/>
      <c r="TU800" s="175" t="s">
        <v>66</v>
      </c>
      <c r="TV800" s="341" t="s">
        <v>1332</v>
      </c>
      <c r="TX800" s="176"/>
      <c r="TY800" s="176">
        <f>VLOOKUP(TV800,$A$879:$F$2731,6,FALSE)</f>
        <v>162</v>
      </c>
      <c r="TZ800" s="175" t="s">
        <v>67</v>
      </c>
      <c r="UA800" s="10">
        <f>TY800*1.2</f>
        <v>194.4</v>
      </c>
      <c r="UB800" s="10"/>
      <c r="UC800" s="235"/>
      <c r="UD800" s="175" t="s">
        <v>66</v>
      </c>
      <c r="UE800" s="341" t="s">
        <v>835</v>
      </c>
      <c r="UG800" s="176"/>
      <c r="UH800" s="176">
        <f>VLOOKUP(UE800,$A$879:$F$2731,6,FALSE)</f>
        <v>1491</v>
      </c>
      <c r="UI800" s="175" t="s">
        <v>67</v>
      </c>
      <c r="UJ800" s="10">
        <f>UH800*1.2</f>
        <v>1789.2</v>
      </c>
      <c r="UK800" s="10"/>
      <c r="UL800" s="235"/>
      <c r="UM800" s="175" t="s">
        <v>66</v>
      </c>
      <c r="UN800" s="349" t="s">
        <v>183</v>
      </c>
      <c r="UP800" s="176"/>
      <c r="UQ800" s="176" t="e">
        <f>VLOOKUP(UN800,$A$879:$F$2731,6,FALSE)</f>
        <v>#N/A</v>
      </c>
      <c r="UR800" s="175" t="s">
        <v>67</v>
      </c>
      <c r="US800" s="10" t="e">
        <f>UQ800*1.2</f>
        <v>#N/A</v>
      </c>
      <c r="UT800" s="10"/>
      <c r="UU800" s="235"/>
      <c r="UV800" s="175" t="s">
        <v>66</v>
      </c>
      <c r="UW800" s="341" t="s">
        <v>1694</v>
      </c>
      <c r="UY800" s="176"/>
      <c r="UZ800" s="176">
        <f>VLOOKUP(UW800,$A$879:$F$2731,6,FALSE)</f>
        <v>560</v>
      </c>
      <c r="VA800" s="175" t="s">
        <v>67</v>
      </c>
      <c r="VB800" s="10">
        <f>UZ800*1.2</f>
        <v>672</v>
      </c>
      <c r="VC800" s="10"/>
      <c r="VD800" s="235"/>
      <c r="VE800" s="175" t="s">
        <v>66</v>
      </c>
      <c r="VF800" s="349" t="s">
        <v>183</v>
      </c>
      <c r="VH800" s="176"/>
      <c r="VI800" s="176" t="e">
        <f>VLOOKUP(VF800,$A$879:$F$2731,6,FALSE)</f>
        <v>#N/A</v>
      </c>
      <c r="VJ800" s="175" t="s">
        <v>67</v>
      </c>
      <c r="VK800" s="10" t="e">
        <f>VI800*1.2</f>
        <v>#N/A</v>
      </c>
      <c r="VL800" s="10"/>
      <c r="VM800" s="235"/>
      <c r="VN800" s="175" t="s">
        <v>66</v>
      </c>
      <c r="VO800" s="341" t="s">
        <v>420</v>
      </c>
      <c r="VQ800" s="176"/>
      <c r="VR800" s="176">
        <f>VLOOKUP(VO800,$A$879:$F$2731,6,FALSE)</f>
        <v>592</v>
      </c>
      <c r="VS800" s="175" t="s">
        <v>67</v>
      </c>
      <c r="VT800" s="10">
        <f>VR800*1.2</f>
        <v>710.4</v>
      </c>
      <c r="VU800" s="10"/>
      <c r="VV800" s="235"/>
      <c r="VW800" s="175" t="s">
        <v>66</v>
      </c>
      <c r="VX800" s="349" t="s">
        <v>183</v>
      </c>
      <c r="VZ800" s="176"/>
      <c r="WA800" s="176" t="e">
        <f>VLOOKUP(VX800,$A$879:$F$2731,6,FALSE)</f>
        <v>#N/A</v>
      </c>
      <c r="WB800" s="175" t="s">
        <v>67</v>
      </c>
      <c r="WC800" s="10" t="e">
        <f>WA800*1.2</f>
        <v>#N/A</v>
      </c>
      <c r="WE800" s="235"/>
      <c r="WF800" s="175" t="s">
        <v>66</v>
      </c>
      <c r="WG800" s="341" t="s">
        <v>420</v>
      </c>
      <c r="WI800" s="176"/>
      <c r="WJ800" s="176">
        <f>VLOOKUP(WG800,$A$879:$F$2731,6,FALSE)</f>
        <v>592</v>
      </c>
      <c r="WK800" s="175" t="s">
        <v>67</v>
      </c>
      <c r="WL800" s="10">
        <f>WJ800*1.2</f>
        <v>710.4</v>
      </c>
      <c r="WN800" s="235"/>
      <c r="WO800" s="175" t="s">
        <v>66</v>
      </c>
      <c r="WP800" s="341" t="s">
        <v>835</v>
      </c>
      <c r="WQ800" s="176"/>
      <c r="WR800" s="176"/>
      <c r="WS800" s="176">
        <f>VLOOKUP(WP800,$A$879:$F$2731,6,FALSE)</f>
        <v>1491</v>
      </c>
      <c r="WT800" s="175" t="s">
        <v>67</v>
      </c>
      <c r="WU800" s="10">
        <f>WS800*1.2</f>
        <v>1789.2</v>
      </c>
      <c r="WV800" s="10"/>
      <c r="WW800" s="235"/>
      <c r="WX800" s="175" t="s">
        <v>66</v>
      </c>
      <c r="WY800" s="341" t="s">
        <v>731</v>
      </c>
      <c r="XA800" s="176"/>
      <c r="XB800" s="176">
        <f>VLOOKUP(WY800,$A$879:$F$2731,6,FALSE)</f>
        <v>1176</v>
      </c>
      <c r="XC800" s="175" t="s">
        <v>67</v>
      </c>
      <c r="XD800" s="10">
        <f>XB800*1.2</f>
        <v>1411.2</v>
      </c>
      <c r="XF800" s="235"/>
      <c r="XG800" s="175" t="s">
        <v>66</v>
      </c>
      <c r="XH800" s="351" t="s">
        <v>420</v>
      </c>
      <c r="XJ800" s="176"/>
      <c r="XK800" s="176">
        <f>VLOOKUP(XH800,$A$879:$F$2731,6,FALSE)</f>
        <v>592</v>
      </c>
      <c r="XL800" s="175" t="s">
        <v>67</v>
      </c>
      <c r="XM800" s="10">
        <f>XK800*1.2</f>
        <v>710.4</v>
      </c>
      <c r="XO800" s="235"/>
      <c r="XP800" s="175" t="s">
        <v>66</v>
      </c>
      <c r="XQ800" s="341" t="s">
        <v>1694</v>
      </c>
      <c r="XS800" s="176"/>
      <c r="XT800" s="176">
        <f>VLOOKUP(XQ800,$A$879:$F$2731,6,FALSE)</f>
        <v>560</v>
      </c>
      <c r="XU800" s="175" t="s">
        <v>67</v>
      </c>
      <c r="XV800" s="10">
        <f>XT800*1.2</f>
        <v>672</v>
      </c>
      <c r="XW800" s="10"/>
      <c r="XX800" s="235"/>
      <c r="XY800" s="175" t="s">
        <v>66</v>
      </c>
      <c r="XZ800" s="341" t="s">
        <v>731</v>
      </c>
      <c r="YB800" s="176"/>
      <c r="YC800" s="176">
        <f>VLOOKUP(XZ800,$A$879:$F$2731,6,FALSE)</f>
        <v>1176</v>
      </c>
      <c r="YD800" s="175" t="s">
        <v>67</v>
      </c>
      <c r="YE800" s="10">
        <f>YC800*1.2</f>
        <v>1411.2</v>
      </c>
      <c r="YG800" s="235"/>
      <c r="YH800" s="175" t="s">
        <v>66</v>
      </c>
      <c r="YI800" s="341" t="s">
        <v>1694</v>
      </c>
      <c r="YK800" s="176"/>
      <c r="YL800" s="176">
        <f>VLOOKUP(YI800,$A$879:$F$2731,6,FALSE)</f>
        <v>560</v>
      </c>
      <c r="YM800" s="175" t="s">
        <v>67</v>
      </c>
      <c r="YN800" s="10">
        <f>YL800*1.2</f>
        <v>672</v>
      </c>
      <c r="YO800" s="10"/>
      <c r="YP800" s="235"/>
      <c r="YQ800" s="175" t="s">
        <v>66</v>
      </c>
      <c r="YR800" s="341" t="s">
        <v>420</v>
      </c>
      <c r="YT800" s="176"/>
      <c r="YU800" s="176">
        <f>VLOOKUP(YR800,$A$879:$F$2731,6,FALSE)</f>
        <v>592</v>
      </c>
      <c r="YV800" s="175" t="s">
        <v>67</v>
      </c>
      <c r="YW800" s="10">
        <f>YU800*1.2</f>
        <v>710.4</v>
      </c>
      <c r="YY800" s="235"/>
      <c r="YZ800" s="175" t="s">
        <v>66</v>
      </c>
      <c r="ZA800" s="341" t="s">
        <v>1332</v>
      </c>
      <c r="ZC800" s="176"/>
      <c r="ZD800" s="176">
        <f>VLOOKUP(ZA800,$A$879:$F$2731,6,FALSE)</f>
        <v>162</v>
      </c>
      <c r="ZE800" s="175" t="s">
        <v>67</v>
      </c>
      <c r="ZF800" s="10">
        <f>ZD800*1.2</f>
        <v>194.4</v>
      </c>
      <c r="ZH800" s="235"/>
      <c r="ZI800" s="175" t="s">
        <v>66</v>
      </c>
      <c r="ZJ800" s="341" t="s">
        <v>1006</v>
      </c>
      <c r="ZL800" s="176"/>
      <c r="ZM800" s="176">
        <f>VLOOKUP(ZJ800,$A$879:$F$2731,6,FALSE)</f>
        <v>623</v>
      </c>
      <c r="ZN800" s="175" t="s">
        <v>67</v>
      </c>
      <c r="ZO800" s="10">
        <f>ZM800*1.2</f>
        <v>747.6</v>
      </c>
      <c r="ZQ800" s="235"/>
      <c r="ZR800" s="175" t="s">
        <v>66</v>
      </c>
      <c r="ZS800" s="341" t="s">
        <v>1006</v>
      </c>
      <c r="ZU800" s="176"/>
      <c r="ZV800" s="176">
        <f>VLOOKUP(ZS800,$A$879:$F$2731,6,FALSE)</f>
        <v>623</v>
      </c>
      <c r="ZW800" s="175" t="s">
        <v>67</v>
      </c>
      <c r="ZX800" s="10">
        <f>ZV800*1.2</f>
        <v>747.6</v>
      </c>
      <c r="ZY800" s="10"/>
      <c r="ZZ800" s="235"/>
      <c r="AAA800" s="175" t="s">
        <v>66</v>
      </c>
      <c r="AAB800" s="341" t="s">
        <v>835</v>
      </c>
      <c r="AAD800" s="176"/>
      <c r="AAE800" s="176">
        <f>VLOOKUP(AAB800,$A$879:$F$2731,6,FALSE)</f>
        <v>1491</v>
      </c>
      <c r="AAF800" s="175" t="s">
        <v>67</v>
      </c>
      <c r="AAG800" s="10">
        <f>AAE800*1.2</f>
        <v>1789.2</v>
      </c>
      <c r="AAH800" s="10"/>
      <c r="AAI800" s="235"/>
      <c r="AAJ800" s="175" t="s">
        <v>66</v>
      </c>
      <c r="AAK800" s="75" t="s">
        <v>183</v>
      </c>
      <c r="AAM800" s="176"/>
      <c r="AAN800" s="176" t="e">
        <f>VLOOKUP(AAK800,$A$879:$F$2731,6,FALSE)</f>
        <v>#N/A</v>
      </c>
      <c r="AAO800" s="175" t="s">
        <v>67</v>
      </c>
      <c r="AAP800" s="10" t="e">
        <f>AAN800*1.2</f>
        <v>#N/A</v>
      </c>
      <c r="AAQ800" s="10"/>
      <c r="AAR800" s="235"/>
      <c r="AAS800" s="175" t="s">
        <v>66</v>
      </c>
      <c r="AAT800" s="341" t="s">
        <v>835</v>
      </c>
      <c r="AAV800" s="176"/>
      <c r="AAW800" s="176">
        <f>VLOOKUP(AAT800,$A$879:$F$2731,6,FALSE)</f>
        <v>1491</v>
      </c>
      <c r="AAX800" s="175" t="s">
        <v>67</v>
      </c>
      <c r="AAY800" s="10">
        <f>AAW800*1.2</f>
        <v>1789.2</v>
      </c>
      <c r="AAZ800" s="10"/>
      <c r="ABA800" s="235"/>
      <c r="ABB800" s="175" t="s">
        <v>66</v>
      </c>
      <c r="ABC800" s="355" t="s">
        <v>529</v>
      </c>
      <c r="ABE800" s="176"/>
      <c r="ABF800" s="176">
        <f>VLOOKUP(ABC800,$A$879:$F$2731,6,FALSE)</f>
        <v>598</v>
      </c>
      <c r="ABG800" s="175" t="s">
        <v>67</v>
      </c>
      <c r="ABH800" s="10">
        <f>ABF800*1.2</f>
        <v>717.6</v>
      </c>
      <c r="ABI800" s="10"/>
      <c r="ABJ800" s="235"/>
      <c r="ABK800" s="175" t="s">
        <v>66</v>
      </c>
      <c r="ABL800" s="341" t="s">
        <v>529</v>
      </c>
      <c r="ABN800" s="176"/>
      <c r="ABO800" s="176">
        <f>VLOOKUP(ABL800,$A$879:$F$2731,6,FALSE)</f>
        <v>598</v>
      </c>
      <c r="ABP800" s="175" t="s">
        <v>67</v>
      </c>
      <c r="ABQ800" s="10">
        <f>ABO800*1.2</f>
        <v>717.6</v>
      </c>
      <c r="ABR800" s="10"/>
      <c r="ABS800" s="235"/>
      <c r="ABT800" s="175" t="s">
        <v>66</v>
      </c>
      <c r="ABU800" s="75" t="s">
        <v>183</v>
      </c>
      <c r="ABW800" s="176"/>
      <c r="ABX800" s="176" t="e">
        <f>VLOOKUP(ABU800,$A$879:$F$2731,6,FALSE)</f>
        <v>#N/A</v>
      </c>
      <c r="ABY800" s="175" t="s">
        <v>67</v>
      </c>
      <c r="ABZ800" s="10" t="e">
        <f>ABX800*1.2</f>
        <v>#N/A</v>
      </c>
      <c r="ACA800" s="10"/>
      <c r="ACB800" s="235"/>
      <c r="ACC800" s="175" t="s">
        <v>66</v>
      </c>
      <c r="ACD800" s="75" t="s">
        <v>183</v>
      </c>
      <c r="ACF800" s="176"/>
      <c r="ACG800" s="176" t="e">
        <f>VLOOKUP(ACD800,$A$879:$F$2731,6,FALSE)</f>
        <v>#N/A</v>
      </c>
      <c r="ACH800" s="175" t="s">
        <v>67</v>
      </c>
      <c r="ACI800" s="10" t="e">
        <f>ACG800*1.2</f>
        <v>#N/A</v>
      </c>
      <c r="ACJ800" s="10"/>
      <c r="ACK800" s="235"/>
      <c r="ACL800" s="175" t="s">
        <v>66</v>
      </c>
      <c r="ACM800" s="75" t="s">
        <v>183</v>
      </c>
      <c r="ACO800" s="176"/>
      <c r="ACP800" s="176" t="e">
        <f>VLOOKUP(ACM800,$A$879:$F$2731,6,FALSE)</f>
        <v>#N/A</v>
      </c>
      <c r="ACQ800" s="175" t="s">
        <v>67</v>
      </c>
      <c r="ACR800" s="10" t="e">
        <f>ACP800*1.2</f>
        <v>#N/A</v>
      </c>
      <c r="ACS800" s="10"/>
      <c r="ACT800" s="235"/>
      <c r="ACU800" s="175" t="s">
        <v>66</v>
      </c>
      <c r="ACV800" s="75" t="s">
        <v>183</v>
      </c>
      <c r="ACX800" s="176"/>
      <c r="ACY800" s="176" t="e">
        <f>VLOOKUP(ACV800,$A$879:$F$2731,6,FALSE)</f>
        <v>#N/A</v>
      </c>
      <c r="ACZ800" s="175" t="s">
        <v>67</v>
      </c>
      <c r="ADA800" s="10" t="e">
        <f>ACY800*1.2</f>
        <v>#N/A</v>
      </c>
      <c r="ADB800" s="10"/>
      <c r="ADC800" s="235"/>
      <c r="ADD800" s="175" t="s">
        <v>66</v>
      </c>
      <c r="ADE800" s="341" t="s">
        <v>420</v>
      </c>
      <c r="ADG800" s="176"/>
      <c r="ADH800" s="176">
        <f>VLOOKUP(ADE800,$A$879:$F$2731,6,FALSE)</f>
        <v>592</v>
      </c>
      <c r="ADI800" s="175" t="s">
        <v>67</v>
      </c>
      <c r="ADJ800" s="10">
        <f>ADH800*1.2</f>
        <v>710.4</v>
      </c>
      <c r="ADL800" s="235"/>
      <c r="ADM800" s="175" t="s">
        <v>66</v>
      </c>
      <c r="ADN800" s="75" t="s">
        <v>183</v>
      </c>
      <c r="ADP800" s="176"/>
      <c r="ADQ800" s="176" t="e">
        <f>VLOOKUP(ADN800,$A$879:$F$2731,6,FALSE)</f>
        <v>#N/A</v>
      </c>
      <c r="ADR800" s="175" t="s">
        <v>67</v>
      </c>
      <c r="ADS800" s="10" t="e">
        <f>ADQ800*1.2</f>
        <v>#N/A</v>
      </c>
      <c r="ADT800" s="10"/>
      <c r="ADU800" s="235"/>
      <c r="ADV800" s="175" t="s">
        <v>66</v>
      </c>
      <c r="ADW800" s="341" t="s">
        <v>1006</v>
      </c>
      <c r="ADY800" s="176"/>
      <c r="ADZ800" s="176">
        <f>VLOOKUP(ADW800,$A$879:$F$2731,6,FALSE)</f>
        <v>623</v>
      </c>
      <c r="AEA800" s="175" t="s">
        <v>67</v>
      </c>
      <c r="AEB800" s="10">
        <f>ADZ800*1.2</f>
        <v>747.6</v>
      </c>
      <c r="AED800" s="235"/>
      <c r="AEE800" s="175" t="s">
        <v>66</v>
      </c>
      <c r="AEF800" s="75" t="s">
        <v>183</v>
      </c>
      <c r="AEH800" s="176"/>
      <c r="AEI800" s="176" t="e">
        <f>VLOOKUP(AEF800,$A$879:$F$2731,6,FALSE)</f>
        <v>#N/A</v>
      </c>
      <c r="AEJ800" s="175" t="s">
        <v>67</v>
      </c>
      <c r="AEK800" s="10" t="e">
        <f>AEI800*1.2</f>
        <v>#N/A</v>
      </c>
      <c r="AEM800" s="235"/>
      <c r="AEN800" s="175" t="s">
        <v>66</v>
      </c>
      <c r="AEO800" s="75" t="s">
        <v>183</v>
      </c>
      <c r="AEQ800" s="176"/>
      <c r="AER800" s="176" t="e">
        <f>VLOOKUP(AEO800,$A$879:$F$2731,6,FALSE)</f>
        <v>#N/A</v>
      </c>
      <c r="AES800" s="175" t="s">
        <v>67</v>
      </c>
      <c r="AET800" s="10" t="e">
        <f>AER800*1.2</f>
        <v>#N/A</v>
      </c>
      <c r="AEV800" s="235"/>
      <c r="AEW800" s="175" t="s">
        <v>66</v>
      </c>
      <c r="AEX800" s="75" t="s">
        <v>183</v>
      </c>
      <c r="AEZ800" s="176"/>
      <c r="AFA800" s="176" t="e">
        <f>VLOOKUP(AEX800,$A$879:$F$2731,6,FALSE)</f>
        <v>#N/A</v>
      </c>
      <c r="AFB800" s="175" t="s">
        <v>67</v>
      </c>
      <c r="AFC800" s="10" t="e">
        <f>AFA800*1.2</f>
        <v>#N/A</v>
      </c>
      <c r="AFD800" s="10"/>
      <c r="AFE800" s="235"/>
      <c r="AFF800" s="175" t="s">
        <v>66</v>
      </c>
      <c r="AFG800" s="75" t="s">
        <v>183</v>
      </c>
      <c r="AFI800" s="176"/>
      <c r="AFJ800" s="176" t="e">
        <f>VLOOKUP(AFG800,$A$879:$F$2731,6,FALSE)</f>
        <v>#N/A</v>
      </c>
      <c r="AFK800" s="175" t="s">
        <v>67</v>
      </c>
      <c r="AFL800" s="10" t="e">
        <f>AFJ800*1.2</f>
        <v>#N/A</v>
      </c>
      <c r="AFM800" s="10"/>
      <c r="AFN800" s="235"/>
      <c r="AFO800" s="175" t="s">
        <v>66</v>
      </c>
      <c r="AFP800" s="75" t="s">
        <v>183</v>
      </c>
      <c r="AFR800" s="176"/>
      <c r="AFS800" s="176" t="e">
        <f>VLOOKUP(AFP800,$A$879:$F$2731,6,FALSE)</f>
        <v>#N/A</v>
      </c>
      <c r="AFT800" s="175" t="s">
        <v>67</v>
      </c>
      <c r="AFU800" s="10" t="e">
        <f>AFS800*1.2</f>
        <v>#N/A</v>
      </c>
      <c r="AFV800" s="10"/>
      <c r="AFW800" s="235"/>
      <c r="AFX800" s="175" t="s">
        <v>66</v>
      </c>
      <c r="AFY800" s="341" t="s">
        <v>529</v>
      </c>
      <c r="AGA800" s="176"/>
      <c r="AGB800" s="176">
        <f>VLOOKUP(AFY800,$A$879:$F$2731,6,FALSE)</f>
        <v>598</v>
      </c>
      <c r="AGC800" s="175" t="s">
        <v>67</v>
      </c>
      <c r="AGD800" s="10">
        <f>AGB800*1.2</f>
        <v>717.6</v>
      </c>
      <c r="AGE800" s="10"/>
      <c r="AGF800" s="235"/>
      <c r="AGG800" s="175" t="s">
        <v>66</v>
      </c>
      <c r="AGH800" s="341" t="s">
        <v>420</v>
      </c>
      <c r="AGJ800" s="176"/>
      <c r="AGK800" s="176">
        <f>VLOOKUP(AGH800,$A$879:$F$2731,6,FALSE)</f>
        <v>592</v>
      </c>
      <c r="AGL800" s="175" t="s">
        <v>67</v>
      </c>
      <c r="AGM800" s="10">
        <f>AGK800*1.2</f>
        <v>710.4</v>
      </c>
      <c r="AGN800" s="10"/>
      <c r="AGO800" s="235"/>
      <c r="AGP800" s="175" t="s">
        <v>66</v>
      </c>
      <c r="AGQ800" s="341" t="s">
        <v>505</v>
      </c>
      <c r="AGS800" s="176"/>
      <c r="AGT800" s="176">
        <f>VLOOKUP(AGQ800,$A$879:$F$2731,6,FALSE)</f>
        <v>289</v>
      </c>
      <c r="AGU800" s="175" t="s">
        <v>67</v>
      </c>
      <c r="AGV800" s="10">
        <f>AGT800*1.2</f>
        <v>346.8</v>
      </c>
      <c r="AGW800" s="10"/>
      <c r="AGX800" s="235"/>
      <c r="AGY800" s="175" t="s">
        <v>66</v>
      </c>
      <c r="AGZ800" s="341" t="s">
        <v>835</v>
      </c>
      <c r="AHB800" s="176"/>
      <c r="AHC800" s="176">
        <f>VLOOKUP(AGZ800,$A$879:$F$2731,6,FALSE)</f>
        <v>1491</v>
      </c>
      <c r="AHD800" s="175" t="s">
        <v>67</v>
      </c>
      <c r="AHE800" s="10">
        <f>AHC800*1.2</f>
        <v>1789.2</v>
      </c>
      <c r="AHF800" s="10"/>
      <c r="AHG800" s="235"/>
      <c r="AHH800" s="175" t="s">
        <v>66</v>
      </c>
      <c r="AHI800" s="398" t="s">
        <v>835</v>
      </c>
      <c r="AHK800" s="176"/>
      <c r="AHL800" s="176">
        <f>VLOOKUP(AHI800,$A$879:$F$2731,6,FALSE)</f>
        <v>1491</v>
      </c>
      <c r="AHM800" s="175" t="s">
        <v>67</v>
      </c>
      <c r="AHN800" s="10">
        <f>AHL800*1.2</f>
        <v>1789.2</v>
      </c>
      <c r="AHO800" s="10"/>
      <c r="AHP800" s="235"/>
      <c r="AHQ800" s="175" t="s">
        <v>66</v>
      </c>
      <c r="AHR800" s="341" t="s">
        <v>1332</v>
      </c>
      <c r="AHT800" s="176"/>
      <c r="AHU800" s="176">
        <f>VLOOKUP(AHR800,$A$879:$F$2731,6,FALSE)</f>
        <v>162</v>
      </c>
      <c r="AHV800" s="175" t="s">
        <v>67</v>
      </c>
      <c r="AHW800" s="10">
        <f>AHU800*1.2</f>
        <v>194.4</v>
      </c>
      <c r="AHX800" s="10"/>
      <c r="AHY800" s="235"/>
      <c r="AHZ800" s="175" t="s">
        <v>66</v>
      </c>
      <c r="AIA800" s="341" t="s">
        <v>731</v>
      </c>
      <c r="AIC800" s="176"/>
      <c r="AID800" s="176">
        <f>VLOOKUP(AIA800,$A$879:$F$2731,6,FALSE)</f>
        <v>1176</v>
      </c>
      <c r="AIE800" s="175" t="s">
        <v>67</v>
      </c>
      <c r="AIF800" s="10">
        <f>AID800*1.2</f>
        <v>1411.2</v>
      </c>
      <c r="AIG800" s="10"/>
      <c r="AIH800" s="235"/>
      <c r="AII800" s="175" t="s">
        <v>66</v>
      </c>
      <c r="AIJ800" s="341" t="s">
        <v>420</v>
      </c>
      <c r="AIL800" s="176"/>
      <c r="AIM800" s="176">
        <f>VLOOKUP(AIJ800,$A$879:$F$2731,6,FALSE)</f>
        <v>592</v>
      </c>
      <c r="AIN800" s="175" t="s">
        <v>67</v>
      </c>
      <c r="AIO800" s="10">
        <f>AIM800*1.2</f>
        <v>710.4</v>
      </c>
      <c r="AIP800" s="10"/>
      <c r="AIQ800" s="235"/>
      <c r="AIR800" s="175" t="s">
        <v>66</v>
      </c>
      <c r="AIS800" s="341" t="s">
        <v>529</v>
      </c>
      <c r="AIU800" s="176"/>
      <c r="AIV800" s="176">
        <f>VLOOKUP(AIS800,$A$879:$F$2731,6,FALSE)</f>
        <v>598</v>
      </c>
      <c r="AIW800" s="175" t="s">
        <v>67</v>
      </c>
      <c r="AIX800" s="10">
        <f>AIV800*1.2</f>
        <v>717.6</v>
      </c>
      <c r="AIY800" s="10"/>
      <c r="AIZ800" s="235"/>
      <c r="AJA800" s="175" t="s">
        <v>66</v>
      </c>
      <c r="AJB800" s="351" t="s">
        <v>529</v>
      </c>
      <c r="AJD800" s="176"/>
      <c r="AJE800" s="176">
        <f>VLOOKUP(AJB800,$A$879:$F$2731,6,FALSE)</f>
        <v>598</v>
      </c>
      <c r="AJF800" s="175" t="s">
        <v>67</v>
      </c>
      <c r="AJG800" s="10">
        <f>AJE800*1.2</f>
        <v>717.6</v>
      </c>
      <c r="AJH800" s="10"/>
      <c r="AJI800" s="235"/>
      <c r="AJJ800" s="175" t="s">
        <v>66</v>
      </c>
      <c r="AJK800" s="341" t="s">
        <v>529</v>
      </c>
      <c r="AJM800" s="176"/>
      <c r="AJN800" s="176">
        <f>VLOOKUP(AJK800,$A$879:$F$2731,6,FALSE)</f>
        <v>598</v>
      </c>
      <c r="AJO800" s="175" t="s">
        <v>67</v>
      </c>
      <c r="AJP800" s="10">
        <f>AJN800*1.2</f>
        <v>717.6</v>
      </c>
      <c r="AJQ800" s="10"/>
      <c r="AJR800" s="235"/>
      <c r="AJS800" s="175" t="s">
        <v>66</v>
      </c>
      <c r="AJT800" s="347" t="s">
        <v>420</v>
      </c>
      <c r="AJV800" s="176"/>
      <c r="AJW800" s="176">
        <f>VLOOKUP(AJT800,$A$879:$F$2731,6,FALSE)</f>
        <v>592</v>
      </c>
      <c r="AJX800" s="175" t="s">
        <v>67</v>
      </c>
      <c r="AJY800" s="10">
        <f>AJW800*1.2</f>
        <v>710.4</v>
      </c>
      <c r="AJZ800" s="10"/>
      <c r="AKA800" s="235"/>
      <c r="AKB800" s="175" t="s">
        <v>66</v>
      </c>
      <c r="AKC800" s="341" t="s">
        <v>420</v>
      </c>
      <c r="AKE800" s="176"/>
      <c r="AKF800" s="176">
        <f>VLOOKUP(AKC800,$A$879:$F$2731,6,FALSE)</f>
        <v>592</v>
      </c>
      <c r="AKG800" s="175" t="s">
        <v>67</v>
      </c>
      <c r="AKH800" s="10">
        <f>AKF800*1.2</f>
        <v>710.4</v>
      </c>
      <c r="AKI800" s="10"/>
      <c r="AKJ800" s="235"/>
      <c r="AKK800" s="175" t="s">
        <v>66</v>
      </c>
      <c r="AKL800" s="341" t="s">
        <v>835</v>
      </c>
      <c r="AKN800" s="176"/>
      <c r="AKO800" s="176">
        <f>VLOOKUP(AKL800,$A$879:$F$2731,6,FALSE)</f>
        <v>1491</v>
      </c>
      <c r="AKP800" s="175" t="s">
        <v>67</v>
      </c>
      <c r="AKQ800" s="10">
        <f>AKO800*1.2</f>
        <v>1789.2</v>
      </c>
      <c r="AKR800" s="10"/>
      <c r="AKS800" s="235"/>
      <c r="AKT800" s="175" t="s">
        <v>66</v>
      </c>
      <c r="AKU800" s="341" t="s">
        <v>529</v>
      </c>
      <c r="AKW800" s="176"/>
      <c r="AKX800" s="176">
        <f>VLOOKUP(AKU800,$A$879:$F$2731,6,FALSE)</f>
        <v>598</v>
      </c>
      <c r="AKY800" s="175" t="s">
        <v>67</v>
      </c>
      <c r="AKZ800" s="10">
        <f>AKX800*1.2</f>
        <v>717.6</v>
      </c>
      <c r="ALA800" s="10"/>
      <c r="ALB800" s="235"/>
      <c r="ALC800" s="175" t="s">
        <v>66</v>
      </c>
      <c r="ALD800" s="341" t="s">
        <v>835</v>
      </c>
      <c r="ALF800" s="176"/>
      <c r="ALG800" s="176">
        <f>VLOOKUP(ALD800,$A$879:$F$2731,6,FALSE)</f>
        <v>1491</v>
      </c>
      <c r="ALH800" s="175" t="s">
        <v>67</v>
      </c>
      <c r="ALI800" s="10">
        <f>ALG800*1.2</f>
        <v>1789.2</v>
      </c>
      <c r="ALJ800" s="10"/>
      <c r="ALK800" s="235"/>
      <c r="ALL800" s="175" t="s">
        <v>66</v>
      </c>
      <c r="ALM800" s="341" t="s">
        <v>420</v>
      </c>
      <c r="ALO800" s="176"/>
      <c r="ALP800" s="176">
        <f>VLOOKUP(ALM800,$A$879:$F$2731,6,FALSE)</f>
        <v>592</v>
      </c>
      <c r="ALQ800" s="175" t="s">
        <v>67</v>
      </c>
      <c r="ALR800" s="10">
        <f>ALP800*1.2</f>
        <v>710.4</v>
      </c>
      <c r="ALS800" s="10"/>
      <c r="ALT800" s="235"/>
      <c r="ALU800" s="175" t="s">
        <v>66</v>
      </c>
      <c r="ALV800" s="341" t="s">
        <v>420</v>
      </c>
      <c r="ALX800" s="176"/>
      <c r="ALY800" s="176">
        <f>VLOOKUP(ALV800,$A$879:$F$2731,6,FALSE)</f>
        <v>592</v>
      </c>
      <c r="ALZ800" s="175" t="s">
        <v>67</v>
      </c>
      <c r="AMA800" s="10">
        <f>ALY800*1.2</f>
        <v>710.4</v>
      </c>
      <c r="AMB800" s="10"/>
      <c r="AMC800" s="235"/>
      <c r="AMD800" s="175" t="s">
        <v>66</v>
      </c>
      <c r="AME800" s="401" t="s">
        <v>529</v>
      </c>
      <c r="AMG800" s="176"/>
      <c r="AMH800" s="176">
        <f>VLOOKUP(AME800,$A$879:$F$2731,6,FALSE)</f>
        <v>598</v>
      </c>
      <c r="AMI800" s="175" t="s">
        <v>67</v>
      </c>
      <c r="AMJ800" s="10">
        <f>AMH800*1.2</f>
        <v>717.6</v>
      </c>
      <c r="AMK800" s="10"/>
      <c r="AML800" s="235"/>
      <c r="AMM800" s="175" t="s">
        <v>66</v>
      </c>
      <c r="AMN800" s="343" t="s">
        <v>1006</v>
      </c>
      <c r="AMP800" s="176"/>
      <c r="AMQ800" s="176">
        <f>VLOOKUP(AMN800,$A$879:$F$2731,6,FALSE)</f>
        <v>623</v>
      </c>
      <c r="AMR800" s="175" t="s">
        <v>67</v>
      </c>
      <c r="AMS800" s="10">
        <f>AMQ800*1.2</f>
        <v>747.6</v>
      </c>
      <c r="AMT800" s="10"/>
      <c r="AMU800" s="235"/>
      <c r="AMV800" s="175" t="s">
        <v>66</v>
      </c>
      <c r="AMW800" s="341" t="s">
        <v>529</v>
      </c>
      <c r="AMY800" s="176"/>
      <c r="AMZ800" s="176">
        <f>VLOOKUP(AMW800,$A$879:$F$2731,6,FALSE)</f>
        <v>598</v>
      </c>
      <c r="ANA800" s="175" t="s">
        <v>67</v>
      </c>
      <c r="ANB800" s="10">
        <f>AMZ800*1.2</f>
        <v>717.6</v>
      </c>
      <c r="ANC800" s="10"/>
      <c r="AND800" s="235"/>
      <c r="ANE800" s="175" t="s">
        <v>66</v>
      </c>
      <c r="ANF800" s="341" t="s">
        <v>835</v>
      </c>
      <c r="ANH800" s="176"/>
      <c r="ANI800" s="176">
        <f>VLOOKUP(ANF800,$A$879:$F$2731,6,FALSE)</f>
        <v>1491</v>
      </c>
      <c r="ANJ800" s="175" t="s">
        <v>67</v>
      </c>
      <c r="ANK800" s="10">
        <f>ANI800*1.2</f>
        <v>1789.2</v>
      </c>
      <c r="ANL800" s="10"/>
      <c r="ANM800" s="235"/>
      <c r="ANN800" s="175" t="s">
        <v>66</v>
      </c>
      <c r="ANO800" s="351" t="s">
        <v>731</v>
      </c>
      <c r="ANQ800" s="176"/>
      <c r="ANR800" s="176">
        <f>VLOOKUP(ANO800,$A$879:$F$2731,6,FALSE)</f>
        <v>1176</v>
      </c>
      <c r="ANS800" s="175" t="s">
        <v>67</v>
      </c>
      <c r="ANT800" s="10">
        <f>ANR800*1.2</f>
        <v>1411.2</v>
      </c>
      <c r="ANU800" s="10"/>
      <c r="ANV800" s="235"/>
      <c r="ANW800" s="175" t="s">
        <v>66</v>
      </c>
      <c r="ANX800" s="341" t="s">
        <v>420</v>
      </c>
      <c r="ANZ800" s="176"/>
      <c r="AOA800" s="176">
        <f>VLOOKUP(ANX800,$A$879:$F$2731,6,FALSE)</f>
        <v>592</v>
      </c>
      <c r="AOB800" s="175" t="s">
        <v>67</v>
      </c>
      <c r="AOC800" s="10">
        <f>AOA800*1.2</f>
        <v>710.4</v>
      </c>
      <c r="AOD800" s="10"/>
      <c r="AOE800" s="235"/>
      <c r="AOF800" s="175" t="s">
        <v>66</v>
      </c>
      <c r="AOG800" s="75" t="s">
        <v>183</v>
      </c>
      <c r="AOI800" s="176"/>
      <c r="AOJ800" s="176" t="e">
        <f>VLOOKUP(AOG800,$A$879:$F$2731,6,FALSE)</f>
        <v>#N/A</v>
      </c>
      <c r="AOK800" s="175" t="s">
        <v>67</v>
      </c>
      <c r="AOL800" s="10" t="e">
        <f>AOJ800*1.2</f>
        <v>#N/A</v>
      </c>
      <c r="AOM800" s="10"/>
      <c r="AON800" s="235"/>
      <c r="AOO800" s="175" t="s">
        <v>66</v>
      </c>
      <c r="AOP800" s="341" t="s">
        <v>624</v>
      </c>
      <c r="AOR800" s="176"/>
      <c r="AOS800" s="176">
        <f>VLOOKUP(AOP800,$A$879:$F$2731,6,FALSE)</f>
        <v>271</v>
      </c>
      <c r="AOT800" s="175" t="s">
        <v>67</v>
      </c>
      <c r="AOU800" s="10">
        <f>AOS800*1.2</f>
        <v>325.2</v>
      </c>
      <c r="AOV800" s="10"/>
      <c r="AOW800" s="235"/>
      <c r="AOX800" s="175" t="s">
        <v>66</v>
      </c>
      <c r="AOY800" s="404" t="s">
        <v>529</v>
      </c>
      <c r="APA800" s="176"/>
      <c r="APB800" s="176">
        <f>VLOOKUP(AOY800,$A$879:$F$2731,6,FALSE)</f>
        <v>598</v>
      </c>
      <c r="APC800" s="175" t="s">
        <v>67</v>
      </c>
      <c r="APD800" s="10">
        <f>APB800*1.2</f>
        <v>717.6</v>
      </c>
      <c r="APE800" s="10"/>
      <c r="APF800" s="235"/>
      <c r="APG800" s="175" t="s">
        <v>66</v>
      </c>
      <c r="APH800" s="341" t="s">
        <v>835</v>
      </c>
      <c r="APJ800" s="176"/>
      <c r="APK800" s="176">
        <f>VLOOKUP(APH800,$A$879:$F$2731,6,FALSE)</f>
        <v>1491</v>
      </c>
      <c r="APL800" s="175" t="s">
        <v>67</v>
      </c>
      <c r="APM800" s="10">
        <f>APK800*1.2</f>
        <v>1789.2</v>
      </c>
      <c r="APN800" s="10"/>
      <c r="APO800" s="235"/>
      <c r="APP800" s="175" t="s">
        <v>66</v>
      </c>
      <c r="APQ800" s="75" t="s">
        <v>183</v>
      </c>
      <c r="APS800" s="176"/>
      <c r="APT800" s="176" t="e">
        <f>VLOOKUP(APQ800,$A$879:$F$2731,6,FALSE)</f>
        <v>#N/A</v>
      </c>
      <c r="APU800" s="175" t="s">
        <v>67</v>
      </c>
      <c r="APV800" s="10" t="e">
        <f>APT800*1.2</f>
        <v>#N/A</v>
      </c>
      <c r="APW800" s="10"/>
      <c r="APX800" s="235"/>
      <c r="APY800" s="175" t="s">
        <v>66</v>
      </c>
      <c r="APZ800" s="341" t="s">
        <v>1006</v>
      </c>
      <c r="AQB800" s="176"/>
      <c r="AQC800" s="176">
        <f>VLOOKUP(APZ800,$A$879:$F$2731,6,FALSE)</f>
        <v>623</v>
      </c>
      <c r="AQD800" s="175" t="s">
        <v>67</v>
      </c>
      <c r="AQE800" s="10">
        <f>AQC800*1.2</f>
        <v>747.6</v>
      </c>
      <c r="AQF800" s="10"/>
      <c r="AQG800" s="235"/>
      <c r="AQH800" s="175" t="s">
        <v>66</v>
      </c>
      <c r="AQI800" s="341" t="s">
        <v>835</v>
      </c>
      <c r="AQK800" s="176"/>
      <c r="AQL800" s="176">
        <f>VLOOKUP(AQI800,$A$879:$F$2731,6,FALSE)</f>
        <v>1491</v>
      </c>
      <c r="AQM800" s="175" t="s">
        <v>67</v>
      </c>
      <c r="AQN800" s="10">
        <f>AQL800*1.2</f>
        <v>1789.2</v>
      </c>
      <c r="AQO800" s="10"/>
      <c r="AQP800" s="235"/>
      <c r="AQQ800" s="175" t="s">
        <v>66</v>
      </c>
      <c r="AQR800" s="75" t="s">
        <v>183</v>
      </c>
      <c r="AQT800" s="176"/>
      <c r="AQU800" s="176" t="e">
        <f>VLOOKUP(AQR800,$A$879:$F$2731,6,FALSE)</f>
        <v>#N/A</v>
      </c>
      <c r="AQV800" s="175" t="s">
        <v>67</v>
      </c>
      <c r="AQW800" s="10" t="e">
        <f>AQU800*1.2</f>
        <v>#N/A</v>
      </c>
      <c r="AQX800" s="10"/>
      <c r="AQY800" s="235"/>
      <c r="AQZ800" s="175" t="s">
        <v>66</v>
      </c>
      <c r="ARA800" s="75" t="s">
        <v>183</v>
      </c>
      <c r="ARC800" s="176"/>
      <c r="ARD800" s="176" t="e">
        <f>VLOOKUP(ARA800,$A$879:$F$2731,6,FALSE)</f>
        <v>#N/A</v>
      </c>
      <c r="ARE800" s="175" t="s">
        <v>67</v>
      </c>
      <c r="ARF800" s="10" t="e">
        <f>ARD800*1.2</f>
        <v>#N/A</v>
      </c>
      <c r="ARG800" s="10"/>
      <c r="ARH800" s="235"/>
      <c r="ARI800" s="175" t="s">
        <v>66</v>
      </c>
      <c r="ARJ800" s="75" t="s">
        <v>183</v>
      </c>
      <c r="ARL800" s="176"/>
      <c r="ARM800" s="176" t="e">
        <f>VLOOKUP(ARJ800,$A$879:$F$2731,6,FALSE)</f>
        <v>#N/A</v>
      </c>
      <c r="ARN800" s="175" t="s">
        <v>67</v>
      </c>
      <c r="ARO800" s="10" t="e">
        <f>ARM800*1.2</f>
        <v>#N/A</v>
      </c>
      <c r="ARP800" s="10"/>
      <c r="ARQ800" s="235"/>
      <c r="ARR800" s="175" t="s">
        <v>66</v>
      </c>
      <c r="ARS800" s="75" t="s">
        <v>183</v>
      </c>
      <c r="ARU800" s="176"/>
      <c r="ARV800" s="176" t="e">
        <f>VLOOKUP(ARS800,$A$879:$F$2731,6,FALSE)</f>
        <v>#N/A</v>
      </c>
      <c r="ARW800" s="175" t="s">
        <v>67</v>
      </c>
      <c r="ARX800" s="10" t="e">
        <f>ARV800*1.2</f>
        <v>#N/A</v>
      </c>
      <c r="ARY800" s="10"/>
      <c r="ARZ800" s="235"/>
      <c r="ASA800" s="175" t="s">
        <v>66</v>
      </c>
      <c r="ASB800" s="341" t="s">
        <v>1006</v>
      </c>
      <c r="ASD800" s="176"/>
      <c r="ASE800" s="176">
        <f>VLOOKUP(ASB800,$A$879:$F$2731,6,FALSE)</f>
        <v>623</v>
      </c>
      <c r="ASF800" s="175" t="s">
        <v>67</v>
      </c>
      <c r="ASG800" s="10">
        <f>ASE800*1.2</f>
        <v>747.6</v>
      </c>
      <c r="ASH800" s="10"/>
      <c r="ASI800" s="235"/>
      <c r="ASJ800" s="175" t="s">
        <v>66</v>
      </c>
      <c r="ASK800" s="75" t="s">
        <v>183</v>
      </c>
      <c r="ASM800" s="176"/>
      <c r="ASN800" s="176" t="e">
        <f>VLOOKUP(ASK800,$A$879:$F$2731,6,FALSE)</f>
        <v>#N/A</v>
      </c>
      <c r="ASO800" s="175" t="s">
        <v>67</v>
      </c>
      <c r="ASP800" s="10" t="e">
        <f>ASN800*1.2</f>
        <v>#N/A</v>
      </c>
      <c r="ASQ800" s="10"/>
      <c r="ASR800" s="235"/>
      <c r="ASS800" s="175" t="s">
        <v>66</v>
      </c>
      <c r="AST800" s="341" t="s">
        <v>835</v>
      </c>
      <c r="ASV800" s="176"/>
      <c r="ASW800" s="176">
        <f>VLOOKUP(AST800,$A$879:$F$2731,6,FALSE)</f>
        <v>1491</v>
      </c>
      <c r="ASX800" s="175" t="s">
        <v>67</v>
      </c>
      <c r="ASY800" s="10">
        <f>ASW800*1.2</f>
        <v>1789.2</v>
      </c>
      <c r="ASZ800" s="10"/>
      <c r="ATA800" s="235"/>
      <c r="ATB800" s="175" t="s">
        <v>66</v>
      </c>
      <c r="ATC800" s="75" t="s">
        <v>183</v>
      </c>
      <c r="ATE800" s="176"/>
      <c r="ATF800" s="176" t="e">
        <f>VLOOKUP(ATC800,$A$879:$F$2731,6,FALSE)</f>
        <v>#N/A</v>
      </c>
      <c r="ATG800" s="175" t="s">
        <v>67</v>
      </c>
      <c r="ATH800" s="10" t="e">
        <f>ATF800*1.2</f>
        <v>#N/A</v>
      </c>
      <c r="ATI800" s="10"/>
      <c r="ATJ800" s="235"/>
      <c r="ATK800" s="175" t="s">
        <v>66</v>
      </c>
      <c r="ATL800" s="75" t="s">
        <v>183</v>
      </c>
      <c r="ATN800" s="176"/>
      <c r="ATO800" s="176" t="e">
        <f>VLOOKUP(ATL800,$A$879:$F$2731,6,FALSE)</f>
        <v>#N/A</v>
      </c>
      <c r="ATP800" s="175" t="s">
        <v>67</v>
      </c>
      <c r="ATQ800" s="10" t="e">
        <f>ATO800*1.2</f>
        <v>#N/A</v>
      </c>
      <c r="ATR800" s="10"/>
      <c r="ATS800" s="235"/>
      <c r="ATT800" s="175" t="s">
        <v>66</v>
      </c>
      <c r="ATU800" s="75" t="s">
        <v>183</v>
      </c>
      <c r="ATW800" s="176"/>
      <c r="ATX800" s="176" t="e">
        <f>VLOOKUP(ATU800,$A$879:$F$2731,6,FALSE)</f>
        <v>#N/A</v>
      </c>
      <c r="ATY800" s="175" t="s">
        <v>67</v>
      </c>
      <c r="ATZ800" s="10" t="e">
        <f>ATX800*1.2</f>
        <v>#N/A</v>
      </c>
      <c r="AUA800" s="10"/>
      <c r="AUB800" s="235"/>
      <c r="AUC800" s="175" t="s">
        <v>66</v>
      </c>
      <c r="AUD800" s="75" t="s">
        <v>183</v>
      </c>
      <c r="AUF800" s="176"/>
      <c r="AUG800" s="176" t="e">
        <f>VLOOKUP(AUD800,$A$879:$F$2731,6,FALSE)</f>
        <v>#N/A</v>
      </c>
      <c r="AUH800" s="175" t="s">
        <v>67</v>
      </c>
      <c r="AUI800" s="10" t="e">
        <f>AUG800*1.2</f>
        <v>#N/A</v>
      </c>
      <c r="AUJ800" s="10"/>
      <c r="AUK800" s="235"/>
      <c r="AUL800" s="175" t="s">
        <v>66</v>
      </c>
      <c r="AUM800" s="75" t="s">
        <v>183</v>
      </c>
      <c r="AUO800" s="176"/>
      <c r="AUP800" s="176" t="e">
        <f>VLOOKUP(AUM800,$A$879:$F$2731,6,FALSE)</f>
        <v>#N/A</v>
      </c>
      <c r="AUQ800" s="175" t="s">
        <v>67</v>
      </c>
      <c r="AUR800" s="10" t="e">
        <f>AUP800*1.2</f>
        <v>#N/A</v>
      </c>
      <c r="AUS800" s="10"/>
      <c r="AUT800" s="235"/>
      <c r="AUU800" s="175" t="s">
        <v>66</v>
      </c>
      <c r="AUV800" s="75" t="s">
        <v>183</v>
      </c>
      <c r="AUX800" s="176"/>
      <c r="AUY800" s="176" t="e">
        <f>VLOOKUP(AUV800,$A$879:$F$2731,6,FALSE)</f>
        <v>#N/A</v>
      </c>
      <c r="AUZ800" s="175" t="s">
        <v>67</v>
      </c>
      <c r="AVA800" s="10" t="e">
        <f>AUY800*1.2</f>
        <v>#N/A</v>
      </c>
      <c r="AVB800" s="10"/>
      <c r="AVC800" s="235"/>
      <c r="AVD800" s="175" t="s">
        <v>66</v>
      </c>
      <c r="AVE800" s="75" t="s">
        <v>183</v>
      </c>
      <c r="AVG800" s="176"/>
      <c r="AVH800" s="176" t="e">
        <f>VLOOKUP(AVE800,$A$879:$F$2731,6,FALSE)</f>
        <v>#N/A</v>
      </c>
      <c r="AVI800" s="175" t="s">
        <v>67</v>
      </c>
      <c r="AVJ800" s="10" t="e">
        <f>AVH800*1.2</f>
        <v>#N/A</v>
      </c>
      <c r="AVK800" s="10"/>
      <c r="AVL800" s="235"/>
      <c r="AVM800" s="175" t="s">
        <v>66</v>
      </c>
      <c r="AVN800" s="75" t="s">
        <v>183</v>
      </c>
      <c r="AVP800" s="176"/>
      <c r="AVQ800" s="176" t="e">
        <f>VLOOKUP(AVN800,$A$879:$F$2731,6,FALSE)</f>
        <v>#N/A</v>
      </c>
      <c r="AVR800" s="175" t="s">
        <v>67</v>
      </c>
      <c r="AVS800" s="10" t="e">
        <f>AVQ800*1.2</f>
        <v>#N/A</v>
      </c>
      <c r="AVT800" s="10"/>
      <c r="AVU800" s="235"/>
      <c r="AVV800" s="175" t="s">
        <v>66</v>
      </c>
      <c r="AVW800" s="75" t="s">
        <v>183</v>
      </c>
      <c r="AVY800" s="176"/>
      <c r="AVZ800" s="176" t="e">
        <f>VLOOKUP(AVW800,$A$879:$F$2731,6,FALSE)</f>
        <v>#N/A</v>
      </c>
      <c r="AWA800" s="175" t="s">
        <v>67</v>
      </c>
      <c r="AWB800" s="10" t="e">
        <f>AVZ800*1.2</f>
        <v>#N/A</v>
      </c>
      <c r="AWC800" s="10"/>
      <c r="AWD800" s="235"/>
      <c r="AWE800" s="175" t="s">
        <v>66</v>
      </c>
      <c r="AWF800" s="75" t="s">
        <v>183</v>
      </c>
      <c r="AWH800" s="176"/>
      <c r="AWI800" s="176" t="e">
        <f>VLOOKUP(AWF800,$A$879:$F$2731,6,FALSE)</f>
        <v>#N/A</v>
      </c>
      <c r="AWJ800" s="175" t="s">
        <v>67</v>
      </c>
      <c r="AWK800" s="10" t="e">
        <f>AWI800*1.2</f>
        <v>#N/A</v>
      </c>
      <c r="AWL800" s="10"/>
      <c r="AWM800" s="235"/>
      <c r="AWN800" s="175" t="s">
        <v>66</v>
      </c>
      <c r="AWO800" s="341" t="s">
        <v>529</v>
      </c>
      <c r="AWQ800" s="176"/>
      <c r="AWR800" s="176">
        <f>VLOOKUP(AWO800,$A$879:$F$2731,6,FALSE)</f>
        <v>598</v>
      </c>
      <c r="AWS800" s="175" t="s">
        <v>67</v>
      </c>
      <c r="AWT800" s="10">
        <f>AWR800*1.2</f>
        <v>717.6</v>
      </c>
      <c r="AWU800" s="10"/>
      <c r="AWV800" s="235"/>
      <c r="AWW800" s="175" t="s">
        <v>66</v>
      </c>
      <c r="AWX800" s="341" t="s">
        <v>529</v>
      </c>
      <c r="AWZ800" s="176"/>
      <c r="AXA800" s="176">
        <f>VLOOKUP(AWX800,$A$879:$F$2731,6,FALSE)</f>
        <v>598</v>
      </c>
      <c r="AXB800" s="175" t="s">
        <v>67</v>
      </c>
      <c r="AXC800" s="10">
        <f>AXA800*1.2</f>
        <v>717.6</v>
      </c>
      <c r="AXD800" s="10"/>
      <c r="AXE800" s="235"/>
      <c r="AXF800" s="175" t="s">
        <v>66</v>
      </c>
      <c r="AXG800" s="341" t="s">
        <v>529</v>
      </c>
      <c r="AXI800" s="176"/>
      <c r="AXJ800" s="176">
        <f>VLOOKUP(AXG800,$A$879:$F$2731,6,FALSE)</f>
        <v>598</v>
      </c>
      <c r="AXK800" s="175" t="s">
        <v>67</v>
      </c>
      <c r="AXL800" s="10">
        <f>AXJ800*1.2</f>
        <v>717.6</v>
      </c>
      <c r="AXM800" s="10"/>
      <c r="AXN800" s="235"/>
      <c r="AXO800" s="175" t="s">
        <v>66</v>
      </c>
      <c r="AXP800" s="341" t="s">
        <v>529</v>
      </c>
      <c r="AXR800" s="176"/>
      <c r="AXS800" s="176">
        <f>VLOOKUP(AXP800,$A$879:$F$2731,6,FALSE)</f>
        <v>598</v>
      </c>
      <c r="AXT800" s="175" t="s">
        <v>67</v>
      </c>
      <c r="AXU800" s="10">
        <f>AXS800*1.2</f>
        <v>717.6</v>
      </c>
      <c r="AXV800" s="10"/>
      <c r="AXW800" s="235"/>
      <c r="AXX800" s="175" t="s">
        <v>66</v>
      </c>
      <c r="AXY800" s="341" t="s">
        <v>731</v>
      </c>
      <c r="AYA800" s="176"/>
      <c r="AYB800" s="176">
        <f>VLOOKUP(AXY800,$A$879:$F$2731,6,FALSE)</f>
        <v>1176</v>
      </c>
      <c r="AYC800" s="175" t="s">
        <v>67</v>
      </c>
      <c r="AYD800" s="10">
        <f>AYB800*1.2</f>
        <v>1411.2</v>
      </c>
      <c r="AYE800" s="10"/>
      <c r="AYF800" s="235"/>
      <c r="AYG800" s="175" t="s">
        <v>66</v>
      </c>
      <c r="AYH800" s="341" t="s">
        <v>731</v>
      </c>
      <c r="AYJ800" s="176"/>
      <c r="AYK800" s="176">
        <f>VLOOKUP(AYH800,$A$879:$F$2731,6,FALSE)</f>
        <v>1176</v>
      </c>
      <c r="AYL800" s="175" t="s">
        <v>67</v>
      </c>
      <c r="AYM800" s="10">
        <f>AYK800*1.2</f>
        <v>1411.2</v>
      </c>
      <c r="AYN800" s="10"/>
      <c r="AYO800" s="235"/>
      <c r="AYP800" s="175" t="s">
        <v>66</v>
      </c>
      <c r="AYQ800" s="341" t="s">
        <v>731</v>
      </c>
      <c r="AYS800" s="176"/>
      <c r="AYT800" s="176">
        <f>VLOOKUP(AYQ800,$A$879:$F$2731,6,FALSE)</f>
        <v>1176</v>
      </c>
      <c r="AYU800" s="175" t="s">
        <v>67</v>
      </c>
      <c r="AYV800" s="10">
        <f>AYT800*1.2</f>
        <v>1411.2</v>
      </c>
      <c r="AYW800" s="10"/>
      <c r="AYX800" s="235"/>
      <c r="AYY800" s="175" t="s">
        <v>66</v>
      </c>
      <c r="AYZ800" s="341" t="s">
        <v>529</v>
      </c>
      <c r="AZB800" s="176"/>
      <c r="AZC800" s="176">
        <f>VLOOKUP(AYZ800,$A$879:$F$2731,6,FALSE)</f>
        <v>598</v>
      </c>
      <c r="AZD800" s="175" t="s">
        <v>67</v>
      </c>
      <c r="AZE800" s="10">
        <f>AZC800*1.2</f>
        <v>717.6</v>
      </c>
      <c r="AZF800" s="10"/>
      <c r="AZG800" s="235"/>
      <c r="AZH800" s="175" t="s">
        <v>66</v>
      </c>
      <c r="AZI800" s="341" t="s">
        <v>420</v>
      </c>
      <c r="AZK800" s="176"/>
      <c r="AZL800" s="176">
        <f>VLOOKUP(AZI800,$A$879:$F$2731,6,FALSE)</f>
        <v>592</v>
      </c>
      <c r="AZM800" s="175" t="s">
        <v>67</v>
      </c>
      <c r="AZN800" s="10">
        <f>AZL800*1.2</f>
        <v>710.4</v>
      </c>
      <c r="AZO800" s="10"/>
      <c r="AZP800" s="235"/>
      <c r="AZQ800" s="175" t="s">
        <v>66</v>
      </c>
      <c r="AZR800" s="341" t="s">
        <v>624</v>
      </c>
      <c r="AZT800" s="176"/>
      <c r="AZU800" s="176">
        <f>VLOOKUP(AZR800,$A$879:$F$2731,6,FALSE)</f>
        <v>271</v>
      </c>
      <c r="AZV800" s="175" t="s">
        <v>67</v>
      </c>
      <c r="AZW800" s="10">
        <f>AZU800*1.2</f>
        <v>325.2</v>
      </c>
      <c r="AZX800" s="10"/>
      <c r="AZY800" s="235"/>
      <c r="AZZ800" s="175" t="s">
        <v>66</v>
      </c>
      <c r="BAA800" s="341" t="s">
        <v>420</v>
      </c>
      <c r="BAC800" s="176"/>
      <c r="BAD800" s="176">
        <f>VLOOKUP(BAA800,$A$879:$F$2731,6,FALSE)</f>
        <v>592</v>
      </c>
      <c r="BAE800" s="175" t="s">
        <v>67</v>
      </c>
      <c r="BAF800" s="10">
        <f>BAD800*1.2</f>
        <v>710.4</v>
      </c>
      <c r="BAG800" s="10"/>
      <c r="BAH800" s="235"/>
      <c r="BAI800" s="175" t="s">
        <v>66</v>
      </c>
      <c r="BAJ800" s="398" t="s">
        <v>835</v>
      </c>
      <c r="BAL800" s="176"/>
      <c r="BAM800" s="176">
        <f>VLOOKUP(BAJ800,$A$879:$F$2731,6,FALSE)</f>
        <v>1491</v>
      </c>
      <c r="BAN800" s="175" t="s">
        <v>67</v>
      </c>
      <c r="BAO800" s="10">
        <f>BAM800*1.2</f>
        <v>1789.2</v>
      </c>
      <c r="BAP800" s="10"/>
      <c r="BAQ800" s="235"/>
      <c r="BAR800" s="175" t="s">
        <v>66</v>
      </c>
      <c r="BAS800" s="341" t="s">
        <v>731</v>
      </c>
      <c r="BAU800" s="176"/>
      <c r="BAV800" s="176">
        <f>VLOOKUP(BAS800,$A$879:$F$2731,6,FALSE)</f>
        <v>1176</v>
      </c>
      <c r="BAW800" s="175" t="s">
        <v>67</v>
      </c>
      <c r="BAX800" s="10">
        <f>BAV800*1.2</f>
        <v>1411.2</v>
      </c>
      <c r="BAY800" s="10"/>
      <c r="BAZ800" s="235"/>
      <c r="BBA800" s="175" t="s">
        <v>66</v>
      </c>
      <c r="BBB800" s="341" t="s">
        <v>420</v>
      </c>
      <c r="BBD800" s="176"/>
      <c r="BBE800" s="176">
        <f>VLOOKUP(BBB800,$A$879:$F$2731,6,FALSE)</f>
        <v>592</v>
      </c>
      <c r="BBF800" s="175" t="s">
        <v>67</v>
      </c>
      <c r="BBG800" s="10">
        <f>BBE800*1.2</f>
        <v>710.4</v>
      </c>
      <c r="BBH800" s="10"/>
      <c r="BBI800" s="235"/>
      <c r="BBJ800" s="175" t="s">
        <v>66</v>
      </c>
      <c r="BBK800" s="341" t="s">
        <v>1694</v>
      </c>
      <c r="BBM800" s="176"/>
      <c r="BBN800" s="176">
        <f>VLOOKUP(BBK800,$A$879:$F$2731,6,FALSE)</f>
        <v>560</v>
      </c>
      <c r="BBO800" s="175" t="s">
        <v>67</v>
      </c>
      <c r="BBP800" s="10">
        <f>BBN800*1.2</f>
        <v>672</v>
      </c>
      <c r="BBQ800" s="10"/>
      <c r="BBR800" s="235"/>
      <c r="BBS800" s="175" t="s">
        <v>66</v>
      </c>
      <c r="BBT800" s="347" t="s">
        <v>731</v>
      </c>
      <c r="BBV800" s="176"/>
      <c r="BBW800" s="176">
        <f>VLOOKUP(BBT800,$A$879:$F$2731,6,FALSE)</f>
        <v>1176</v>
      </c>
      <c r="BBX800" s="175" t="s">
        <v>67</v>
      </c>
      <c r="BBY800" s="10">
        <f>BBW800*1.2</f>
        <v>1411.2</v>
      </c>
      <c r="BBZ800" s="10"/>
      <c r="BCA800" s="235"/>
      <c r="BCB800" s="175" t="s">
        <v>66</v>
      </c>
      <c r="BCC800" s="341" t="s">
        <v>529</v>
      </c>
      <c r="BCE800" s="176"/>
      <c r="BCF800" s="176">
        <f>VLOOKUP(BCC800,$A$879:$F$2731,6,FALSE)</f>
        <v>598</v>
      </c>
      <c r="BCG800" s="175" t="s">
        <v>67</v>
      </c>
      <c r="BCH800" s="10">
        <f>BCF800*1.2</f>
        <v>717.6</v>
      </c>
      <c r="BCI800" s="10"/>
      <c r="BCJ800" s="235"/>
      <c r="BCK800" s="175" t="s">
        <v>66</v>
      </c>
      <c r="BCL800" s="341" t="s">
        <v>529</v>
      </c>
      <c r="BCN800" s="176"/>
      <c r="BCO800" s="176">
        <f>VLOOKUP(BCL800,$A$879:$F$2731,6,FALSE)</f>
        <v>598</v>
      </c>
      <c r="BCP800" s="175" t="s">
        <v>67</v>
      </c>
      <c r="BCQ800" s="10">
        <f>BCO800*1.2</f>
        <v>717.6</v>
      </c>
      <c r="BCR800" s="10"/>
      <c r="BCS800" s="235"/>
      <c r="BCT800" s="175" t="s">
        <v>66</v>
      </c>
      <c r="BCU800" s="351" t="s">
        <v>529</v>
      </c>
      <c r="BCW800" s="176"/>
      <c r="BCX800" s="176">
        <f>VLOOKUP(BCU800,$A$879:$F$2731,6,FALSE)</f>
        <v>598</v>
      </c>
      <c r="BCY800" s="175" t="s">
        <v>67</v>
      </c>
      <c r="BCZ800" s="10">
        <f>BCX800*1.2</f>
        <v>717.6</v>
      </c>
      <c r="BDA800" s="10"/>
      <c r="BDB800" s="235"/>
      <c r="BDC800" s="175" t="s">
        <v>66</v>
      </c>
      <c r="BDD800" s="347" t="s">
        <v>529</v>
      </c>
      <c r="BDF800" s="176"/>
      <c r="BDG800" s="176">
        <f>VLOOKUP(BDD800,$A$879:$F$2731,6,FALSE)</f>
        <v>598</v>
      </c>
      <c r="BDH800" s="175" t="s">
        <v>67</v>
      </c>
      <c r="BDI800" s="10">
        <f>BDG800*1.2</f>
        <v>717.6</v>
      </c>
      <c r="BDJ800" s="10"/>
      <c r="BDK800" s="235"/>
      <c r="BDL800" s="175" t="s">
        <v>66</v>
      </c>
      <c r="BDM800" s="341" t="s">
        <v>529</v>
      </c>
      <c r="BDO800" s="176"/>
      <c r="BDP800" s="176">
        <f>VLOOKUP(BDM800,$A$879:$F$2731,6,FALSE)</f>
        <v>598</v>
      </c>
      <c r="BDQ800" s="175" t="s">
        <v>67</v>
      </c>
      <c r="BDR800" s="10">
        <f>BDP800*1.2</f>
        <v>717.6</v>
      </c>
      <c r="BDS800" s="10"/>
      <c r="BDT800" s="235"/>
      <c r="BDU800" s="175" t="s">
        <v>66</v>
      </c>
      <c r="BDV800" s="341" t="s">
        <v>835</v>
      </c>
      <c r="BDX800" s="176"/>
      <c r="BDY800" s="176">
        <f>VLOOKUP(BDV800,$A$879:$F$2731,6,FALSE)</f>
        <v>1491</v>
      </c>
      <c r="BDZ800" s="175" t="s">
        <v>67</v>
      </c>
      <c r="BEA800" s="10">
        <f>BDY800*1.2</f>
        <v>1789.2</v>
      </c>
      <c r="BEB800" s="10"/>
      <c r="BEC800" s="235"/>
      <c r="BED800" s="175" t="s">
        <v>66</v>
      </c>
      <c r="BEE800" s="341" t="s">
        <v>420</v>
      </c>
      <c r="BEG800" s="176"/>
      <c r="BEH800" s="176">
        <f>VLOOKUP(BEE800,$A$879:$F$2731,6,FALSE)</f>
        <v>592</v>
      </c>
      <c r="BEI800" s="175" t="s">
        <v>67</v>
      </c>
      <c r="BEJ800" s="10">
        <f>BEH800*1.2</f>
        <v>710.4</v>
      </c>
      <c r="BEK800" s="10"/>
      <c r="BEL800" s="235"/>
      <c r="BEM800" s="175" t="s">
        <v>66</v>
      </c>
      <c r="BEN800" s="341" t="s">
        <v>420</v>
      </c>
      <c r="BEP800" s="176"/>
      <c r="BEQ800" s="176">
        <f>VLOOKUP(BEN800,$A$879:$F$2731,6,FALSE)</f>
        <v>592</v>
      </c>
      <c r="BER800" s="175" t="s">
        <v>67</v>
      </c>
      <c r="BES800" s="10">
        <f>BEQ800*1.2</f>
        <v>710.4</v>
      </c>
      <c r="BET800" s="10"/>
      <c r="BEU800" s="235"/>
      <c r="BEV800" s="175" t="s">
        <v>66</v>
      </c>
      <c r="BEW800" s="341" t="s">
        <v>1006</v>
      </c>
      <c r="BEY800" s="176"/>
      <c r="BEZ800" s="176">
        <f>VLOOKUP(BEW800,$A$879:$F$2731,6,FALSE)</f>
        <v>623</v>
      </c>
      <c r="BFA800" s="175" t="s">
        <v>67</v>
      </c>
      <c r="BFB800" s="10">
        <f>BEZ800*1.2</f>
        <v>747.6</v>
      </c>
      <c r="BFC800" s="10"/>
      <c r="BFD800" s="235"/>
      <c r="BFE800" s="175" t="s">
        <v>66</v>
      </c>
      <c r="BFF800" s="341" t="s">
        <v>835</v>
      </c>
      <c r="BFH800" s="176"/>
      <c r="BFI800" s="176">
        <f>VLOOKUP(BFF800,$A$879:$F$2731,6,FALSE)</f>
        <v>1491</v>
      </c>
      <c r="BFJ800" s="175" t="s">
        <v>67</v>
      </c>
      <c r="BFK800" s="10">
        <f>BFI800*1.2</f>
        <v>1789.2</v>
      </c>
      <c r="BFL800" s="10"/>
      <c r="BFM800" s="235"/>
      <c r="BFN800" s="175" t="s">
        <v>66</v>
      </c>
      <c r="BFO800" s="341" t="s">
        <v>731</v>
      </c>
      <c r="BFQ800" s="176"/>
      <c r="BFR800" s="176">
        <f>VLOOKUP(BFO800,$A$879:$F$2731,6,FALSE)</f>
        <v>1176</v>
      </c>
      <c r="BFS800" s="175" t="s">
        <v>67</v>
      </c>
      <c r="BFT800" s="10">
        <f>BFR800*1.2</f>
        <v>1411.2</v>
      </c>
      <c r="BFU800" s="10"/>
      <c r="BFV800" s="235"/>
      <c r="BFW800" s="175" t="s">
        <v>66</v>
      </c>
      <c r="BFX800" s="351" t="s">
        <v>731</v>
      </c>
      <c r="BFZ800" s="176"/>
      <c r="BGA800" s="176">
        <f>VLOOKUP(BFX800,$A$879:$F$2731,6,FALSE)</f>
        <v>1176</v>
      </c>
      <c r="BGB800" s="175" t="s">
        <v>67</v>
      </c>
      <c r="BGC800" s="10">
        <f>BGA800*1.2</f>
        <v>1411.2</v>
      </c>
      <c r="BGD800" s="10"/>
      <c r="BGE800" s="235"/>
      <c r="BGF800" s="175" t="s">
        <v>66</v>
      </c>
      <c r="BGG800" s="341" t="s">
        <v>1006</v>
      </c>
      <c r="BGI800" s="176"/>
      <c r="BGJ800" s="176">
        <f>VLOOKUP(BGG800,$A$879:$F$2731,6,FALSE)</f>
        <v>623</v>
      </c>
      <c r="BGK800" s="175" t="s">
        <v>67</v>
      </c>
      <c r="BGL800" s="10">
        <f>BGJ800*1.2</f>
        <v>747.6</v>
      </c>
      <c r="BGM800" s="10"/>
      <c r="BGN800" s="235"/>
      <c r="BGO800" s="175" t="s">
        <v>66</v>
      </c>
      <c r="BGP800" s="351" t="s">
        <v>420</v>
      </c>
      <c r="BGR800" s="176"/>
      <c r="BGS800" s="176">
        <f>VLOOKUP(BGP800,$A$879:$F$2731,6,FALSE)</f>
        <v>592</v>
      </c>
      <c r="BGT800" s="175" t="s">
        <v>67</v>
      </c>
      <c r="BGU800" s="10">
        <f>BGS800*1.2</f>
        <v>710.4</v>
      </c>
      <c r="BGV800" s="10"/>
      <c r="BGW800" s="235"/>
      <c r="BGX800" s="175" t="s">
        <v>66</v>
      </c>
      <c r="BGY800" s="341" t="s">
        <v>529</v>
      </c>
      <c r="BHA800" s="176"/>
      <c r="BHB800" s="176">
        <f>VLOOKUP(BGY800,$A$879:$F$2731,6,FALSE)</f>
        <v>598</v>
      </c>
      <c r="BHC800" s="175" t="s">
        <v>67</v>
      </c>
      <c r="BHD800" s="10">
        <f>BHB800*1.2</f>
        <v>717.6</v>
      </c>
      <c r="BHE800" s="10"/>
    </row>
    <row r="801" spans="1:1565" s="14" customFormat="1" ht="15">
      <c r="A801" s="175" t="s">
        <v>68</v>
      </c>
      <c r="B801" s="343" t="s">
        <v>1332</v>
      </c>
      <c r="D801" s="176"/>
      <c r="E801" s="176">
        <f>VLOOKUP(B801,$A$879:$F$2731,6,FALSE)</f>
        <v>162</v>
      </c>
      <c r="F801" s="175" t="s">
        <v>69</v>
      </c>
      <c r="G801" s="10">
        <f>E801*1.1</f>
        <v>178.20000000000002</v>
      </c>
      <c r="H801" s="10"/>
      <c r="I801" s="229"/>
      <c r="J801" s="175" t="s">
        <v>68</v>
      </c>
      <c r="K801" s="341" t="s">
        <v>420</v>
      </c>
      <c r="M801" s="176"/>
      <c r="N801" s="176">
        <f>VLOOKUP(K801,$A$879:$F$2731,6,FALSE)</f>
        <v>592</v>
      </c>
      <c r="O801" s="175" t="s">
        <v>69</v>
      </c>
      <c r="P801" s="10">
        <f>N801*1.1</f>
        <v>651.20000000000005</v>
      </c>
      <c r="Q801" s="10"/>
      <c r="R801" s="229"/>
      <c r="S801" s="175" t="s">
        <v>68</v>
      </c>
      <c r="T801" s="341" t="s">
        <v>529</v>
      </c>
      <c r="V801" s="176"/>
      <c r="W801" s="176">
        <f>VLOOKUP(T801,$A$879:$F$2731,6,FALSE)</f>
        <v>598</v>
      </c>
      <c r="X801" s="175" t="s">
        <v>69</v>
      </c>
      <c r="Y801" s="10">
        <f>W801*1.1</f>
        <v>657.80000000000007</v>
      </c>
      <c r="Z801" s="10"/>
      <c r="AA801" s="229"/>
      <c r="AB801" s="175" t="s">
        <v>68</v>
      </c>
      <c r="AC801" s="341" t="s">
        <v>529</v>
      </c>
      <c r="AE801" s="176"/>
      <c r="AF801" s="176">
        <f>VLOOKUP(AC801,$A$879:$F$2731,6,FALSE)</f>
        <v>598</v>
      </c>
      <c r="AG801" s="175" t="s">
        <v>69</v>
      </c>
      <c r="AH801" s="10">
        <f>AF801*1.1</f>
        <v>657.80000000000007</v>
      </c>
      <c r="AI801" s="10"/>
      <c r="AJ801" s="229"/>
      <c r="AK801" s="175" t="s">
        <v>68</v>
      </c>
      <c r="AL801" s="341" t="s">
        <v>1694</v>
      </c>
      <c r="AN801" s="176"/>
      <c r="AO801" s="176">
        <f>VLOOKUP(AL801,$A$879:$F$2731,6,FALSE)</f>
        <v>560</v>
      </c>
      <c r="AP801" s="175" t="s">
        <v>69</v>
      </c>
      <c r="AQ801" s="10">
        <f>AO801*1.1</f>
        <v>616</v>
      </c>
      <c r="AR801" s="10"/>
      <c r="AS801" s="229"/>
      <c r="AT801" s="175" t="s">
        <v>68</v>
      </c>
      <c r="AU801" s="341" t="s">
        <v>1332</v>
      </c>
      <c r="AW801" s="176"/>
      <c r="AX801" s="176">
        <f>VLOOKUP(AU801,$A$879:$F$2731,6,FALSE)</f>
        <v>162</v>
      </c>
      <c r="AY801" s="175" t="s">
        <v>69</v>
      </c>
      <c r="AZ801" s="10">
        <f>AX801*1.1</f>
        <v>178.20000000000002</v>
      </c>
      <c r="BA801" s="10"/>
      <c r="BB801" s="229"/>
      <c r="BC801" s="175" t="s">
        <v>68</v>
      </c>
      <c r="BD801" s="341" t="s">
        <v>420</v>
      </c>
      <c r="BF801" s="176"/>
      <c r="BG801" s="176">
        <f>VLOOKUP(BD801,$A$879:$F$2731,6,FALSE)</f>
        <v>592</v>
      </c>
      <c r="BH801" s="175" t="s">
        <v>69</v>
      </c>
      <c r="BI801" s="10">
        <f>BG801*1.1</f>
        <v>651.20000000000005</v>
      </c>
      <c r="BJ801" s="10"/>
      <c r="BK801" s="229"/>
      <c r="BL801" s="175" t="s">
        <v>68</v>
      </c>
      <c r="BM801" s="341" t="s">
        <v>529</v>
      </c>
      <c r="BO801" s="176"/>
      <c r="BP801" s="176">
        <f>VLOOKUP(BM801,$A$879:$F$2731,6,FALSE)</f>
        <v>598</v>
      </c>
      <c r="BQ801" s="175" t="s">
        <v>69</v>
      </c>
      <c r="BR801" s="10">
        <f>BP801*1.1</f>
        <v>657.80000000000007</v>
      </c>
      <c r="BS801" s="10"/>
      <c r="BT801" s="229"/>
      <c r="BU801" s="175" t="s">
        <v>68</v>
      </c>
      <c r="BV801" s="341" t="s">
        <v>1332</v>
      </c>
      <c r="BX801" s="176"/>
      <c r="BY801" s="176">
        <f>VLOOKUP(BV801,$A$879:$F$2731,6,FALSE)</f>
        <v>162</v>
      </c>
      <c r="BZ801" s="175" t="s">
        <v>69</v>
      </c>
      <c r="CA801" s="10">
        <f>BY801*1.1</f>
        <v>178.20000000000002</v>
      </c>
      <c r="CB801" s="10"/>
      <c r="CC801" s="229"/>
      <c r="CD801" s="175" t="s">
        <v>68</v>
      </c>
      <c r="CE801" s="341" t="s">
        <v>1332</v>
      </c>
      <c r="CG801" s="176"/>
      <c r="CH801" s="176">
        <f>VLOOKUP(CE801,$A$879:$F$2731,6,FALSE)</f>
        <v>162</v>
      </c>
      <c r="CI801" s="175" t="s">
        <v>69</v>
      </c>
      <c r="CJ801" s="10">
        <f>CH801*1.1</f>
        <v>178.20000000000002</v>
      </c>
      <c r="CK801" s="10"/>
      <c r="CL801" s="229"/>
      <c r="CM801" s="175" t="s">
        <v>68</v>
      </c>
      <c r="CN801" s="341" t="s">
        <v>1694</v>
      </c>
      <c r="CP801" s="176"/>
      <c r="CQ801" s="176">
        <f>VLOOKUP(CN801,$A$879:$F$2731,6,FALSE)</f>
        <v>560</v>
      </c>
      <c r="CR801" s="175" t="s">
        <v>69</v>
      </c>
      <c r="CS801" s="10">
        <f>CQ801*1.1</f>
        <v>616</v>
      </c>
      <c r="CT801" s="10"/>
      <c r="CU801" s="229"/>
      <c r="CV801" s="175" t="s">
        <v>68</v>
      </c>
      <c r="CW801" s="341" t="s">
        <v>420</v>
      </c>
      <c r="CY801" s="176"/>
      <c r="CZ801" s="176">
        <f>VLOOKUP(CW801,$A$879:$F$2731,6,FALSE)</f>
        <v>592</v>
      </c>
      <c r="DA801" s="175" t="s">
        <v>69</v>
      </c>
      <c r="DB801" s="10">
        <f>CZ801*1.1</f>
        <v>651.20000000000005</v>
      </c>
      <c r="DC801" s="10"/>
      <c r="DD801" s="229"/>
      <c r="DE801" s="175" t="s">
        <v>68</v>
      </c>
      <c r="DF801" s="341" t="s">
        <v>420</v>
      </c>
      <c r="DH801" s="176"/>
      <c r="DI801" s="176">
        <f>VLOOKUP(DF801,$A$879:$F$2731,6,FALSE)</f>
        <v>592</v>
      </c>
      <c r="DJ801" s="175" t="s">
        <v>69</v>
      </c>
      <c r="DK801" s="10">
        <f>DI801*1.1</f>
        <v>651.20000000000005</v>
      </c>
      <c r="DL801" s="10"/>
      <c r="DM801" s="229"/>
      <c r="DN801" s="175" t="s">
        <v>68</v>
      </c>
      <c r="DO801" s="341" t="s">
        <v>420</v>
      </c>
      <c r="DQ801" s="176"/>
      <c r="DR801" s="176">
        <f>VLOOKUP(DO801,$A$879:$F$2731,6,FALSE)</f>
        <v>592</v>
      </c>
      <c r="DS801" s="175" t="s">
        <v>69</v>
      </c>
      <c r="DT801" s="10">
        <f>DR801*1.1</f>
        <v>651.20000000000005</v>
      </c>
      <c r="DU801" s="10"/>
      <c r="DV801" s="229"/>
      <c r="DW801" s="175" t="s">
        <v>68</v>
      </c>
      <c r="DX801" s="341" t="s">
        <v>1694</v>
      </c>
      <c r="DZ801" s="176"/>
      <c r="EA801" s="176">
        <f>VLOOKUP(DX801,$A$879:$F$2731,6,FALSE)</f>
        <v>560</v>
      </c>
      <c r="EB801" s="175" t="s">
        <v>69</v>
      </c>
      <c r="EC801" s="10">
        <f>EA801*1.1</f>
        <v>616</v>
      </c>
      <c r="ED801" s="10"/>
      <c r="EE801" s="229"/>
      <c r="EF801" s="175" t="s">
        <v>68</v>
      </c>
      <c r="EG801" s="341" t="s">
        <v>835</v>
      </c>
      <c r="EI801" s="176"/>
      <c r="EJ801" s="176">
        <f>VLOOKUP(EG801,$A$879:$F$2731,6,FALSE)</f>
        <v>1491</v>
      </c>
      <c r="EK801" s="175" t="s">
        <v>69</v>
      </c>
      <c r="EL801" s="10">
        <f>EJ801*1.1</f>
        <v>1640.1000000000001</v>
      </c>
      <c r="EM801" s="10"/>
      <c r="EN801" s="229"/>
      <c r="EO801" s="175" t="s">
        <v>68</v>
      </c>
      <c r="EP801" s="341" t="s">
        <v>420</v>
      </c>
      <c r="ER801" s="176"/>
      <c r="ES801" s="176">
        <f>VLOOKUP(EP801,$A$879:$F$2731,6,FALSE)</f>
        <v>592</v>
      </c>
      <c r="ET801" s="175" t="s">
        <v>69</v>
      </c>
      <c r="EU801" s="10">
        <f>ES801*1.1</f>
        <v>651.20000000000005</v>
      </c>
      <c r="EV801" s="10"/>
      <c r="EW801" s="229"/>
      <c r="EX801" s="175" t="s">
        <v>68</v>
      </c>
      <c r="EY801" s="341" t="s">
        <v>420</v>
      </c>
      <c r="FA801" s="176"/>
      <c r="FB801" s="176">
        <f>VLOOKUP(EY801,$A$879:$F$2731,6,FALSE)</f>
        <v>592</v>
      </c>
      <c r="FC801" s="175" t="s">
        <v>69</v>
      </c>
      <c r="FD801" s="10">
        <f>FB801*1.1</f>
        <v>651.20000000000005</v>
      </c>
      <c r="FE801" s="10"/>
      <c r="FF801" s="229"/>
      <c r="FG801" s="175" t="s">
        <v>68</v>
      </c>
      <c r="FH801" s="341" t="s">
        <v>529</v>
      </c>
      <c r="FJ801" s="176"/>
      <c r="FK801" s="176">
        <f>VLOOKUP(FH801,$A$879:$F$2731,6,FALSE)</f>
        <v>598</v>
      </c>
      <c r="FL801" s="175" t="s">
        <v>69</v>
      </c>
      <c r="FM801" s="10">
        <f>FK801*1.1</f>
        <v>657.80000000000007</v>
      </c>
      <c r="FN801" s="10"/>
      <c r="FO801" s="229"/>
      <c r="FP801" s="175" t="s">
        <v>68</v>
      </c>
      <c r="FQ801" s="341" t="s">
        <v>1006</v>
      </c>
      <c r="FS801" s="176"/>
      <c r="FT801" s="176">
        <f>VLOOKUP(FQ801,$A$879:$F$2731,6,FALSE)</f>
        <v>623</v>
      </c>
      <c r="FU801" s="175" t="s">
        <v>69</v>
      </c>
      <c r="FV801" s="10">
        <f>FT801*1.1</f>
        <v>685.30000000000007</v>
      </c>
      <c r="FW801" s="10"/>
      <c r="FX801" s="229"/>
      <c r="FY801" s="175" t="s">
        <v>68</v>
      </c>
      <c r="FZ801" s="349" t="s">
        <v>183</v>
      </c>
      <c r="GB801" s="176"/>
      <c r="GC801" s="176" t="e">
        <f>VLOOKUP(FZ801,$A$879:$F$2731,6,FALSE)</f>
        <v>#N/A</v>
      </c>
      <c r="GD801" s="175" t="s">
        <v>69</v>
      </c>
      <c r="GE801" s="10" t="e">
        <f>GC801*1.1</f>
        <v>#N/A</v>
      </c>
      <c r="GF801" s="10"/>
      <c r="GG801" s="229"/>
      <c r="GH801" s="175" t="s">
        <v>68</v>
      </c>
      <c r="GI801" s="341" t="s">
        <v>1332</v>
      </c>
      <c r="GK801" s="176"/>
      <c r="GL801" s="176">
        <f>VLOOKUP(GI801,$A$879:$F$2731,6,FALSE)</f>
        <v>162</v>
      </c>
      <c r="GM801" s="175" t="s">
        <v>69</v>
      </c>
      <c r="GN801" s="10">
        <f>GL801*1.1</f>
        <v>178.20000000000002</v>
      </c>
      <c r="GO801" s="10"/>
      <c r="GP801" s="229"/>
      <c r="GQ801" s="175" t="s">
        <v>68</v>
      </c>
      <c r="GR801" s="341" t="s">
        <v>420</v>
      </c>
      <c r="GT801" s="176"/>
      <c r="GU801" s="176">
        <f>VLOOKUP(GR801,$A$879:$F$2731,6,FALSE)</f>
        <v>592</v>
      </c>
      <c r="GV801" s="175" t="s">
        <v>69</v>
      </c>
      <c r="GW801" s="10">
        <f>GU801*1.1</f>
        <v>651.20000000000005</v>
      </c>
      <c r="GX801" s="10"/>
      <c r="GY801" s="229"/>
      <c r="GZ801" s="175" t="s">
        <v>68</v>
      </c>
      <c r="HA801" s="341" t="s">
        <v>529</v>
      </c>
      <c r="HC801" s="176"/>
      <c r="HD801" s="176">
        <f>VLOOKUP(HA801,$A$879:$F$2731,6,FALSE)</f>
        <v>598</v>
      </c>
      <c r="HE801" s="175" t="s">
        <v>69</v>
      </c>
      <c r="HF801" s="10">
        <f>HD801*1.1</f>
        <v>657.80000000000007</v>
      </c>
      <c r="HG801" s="10"/>
      <c r="HH801" s="229"/>
      <c r="HI801" s="175" t="s">
        <v>68</v>
      </c>
      <c r="HJ801" s="341" t="s">
        <v>624</v>
      </c>
      <c r="HL801" s="176"/>
      <c r="HM801" s="176">
        <f>VLOOKUP(HJ801,$A$879:$F$2731,6,FALSE)</f>
        <v>271</v>
      </c>
      <c r="HN801" s="175" t="s">
        <v>69</v>
      </c>
      <c r="HO801" s="10">
        <f>HM801*1.1</f>
        <v>298.10000000000002</v>
      </c>
      <c r="HP801" s="10"/>
      <c r="HQ801" s="229"/>
      <c r="HR801" s="175" t="s">
        <v>68</v>
      </c>
      <c r="HS801" s="341" t="s">
        <v>624</v>
      </c>
      <c r="HU801" s="176"/>
      <c r="HV801" s="176">
        <f>VLOOKUP(HS801,$A$879:$F$2731,6,FALSE)</f>
        <v>271</v>
      </c>
      <c r="HW801" s="175" t="s">
        <v>69</v>
      </c>
      <c r="HX801" s="10">
        <f>HV801*1.1</f>
        <v>298.10000000000002</v>
      </c>
      <c r="HY801" s="10"/>
      <c r="HZ801" s="229"/>
      <c r="IA801" s="175" t="s">
        <v>68</v>
      </c>
      <c r="IB801" s="341" t="s">
        <v>731</v>
      </c>
      <c r="ID801" s="176"/>
      <c r="IE801" s="176">
        <f>VLOOKUP(IB801,$A$879:$F$2731,6,FALSE)</f>
        <v>1176</v>
      </c>
      <c r="IF801" s="175" t="s">
        <v>69</v>
      </c>
      <c r="IG801" s="10">
        <f>IE801*1.1</f>
        <v>1293.6000000000001</v>
      </c>
      <c r="IH801" s="10"/>
      <c r="II801" s="229"/>
      <c r="IJ801" s="175" t="s">
        <v>68</v>
      </c>
      <c r="IK801" s="341" t="s">
        <v>1006</v>
      </c>
      <c r="IM801" s="176"/>
      <c r="IN801" s="176">
        <f>VLOOKUP(IK801,$A$879:$F$2731,6,FALSE)</f>
        <v>623</v>
      </c>
      <c r="IO801" s="175" t="s">
        <v>69</v>
      </c>
      <c r="IP801" s="10">
        <f>IN801*1.1</f>
        <v>685.30000000000007</v>
      </c>
      <c r="IQ801" s="10"/>
      <c r="IR801" s="229"/>
      <c r="IS801" s="175" t="s">
        <v>68</v>
      </c>
      <c r="IT801" s="341" t="s">
        <v>731</v>
      </c>
      <c r="IV801" s="176"/>
      <c r="IW801" s="176">
        <f>VLOOKUP(IT801,$A$879:$F$2731,6,FALSE)</f>
        <v>1176</v>
      </c>
      <c r="IX801" s="175" t="s">
        <v>69</v>
      </c>
      <c r="IY801" s="10">
        <f>IW801*1.1</f>
        <v>1293.6000000000001</v>
      </c>
      <c r="IZ801" s="10"/>
      <c r="JA801" s="229"/>
      <c r="JB801" s="175" t="s">
        <v>68</v>
      </c>
      <c r="JC801" s="341" t="s">
        <v>1694</v>
      </c>
      <c r="JE801" s="176"/>
      <c r="JF801" s="176">
        <f>VLOOKUP(JC801,$A$879:$F$2731,6,FALSE)</f>
        <v>560</v>
      </c>
      <c r="JG801" s="175" t="s">
        <v>69</v>
      </c>
      <c r="JH801" s="10">
        <f>JF801*1.1</f>
        <v>616</v>
      </c>
      <c r="JI801" s="10"/>
      <c r="JJ801" s="229"/>
      <c r="JK801" s="175" t="s">
        <v>68</v>
      </c>
      <c r="JL801" s="341" t="s">
        <v>420</v>
      </c>
      <c r="JN801" s="176"/>
      <c r="JO801" s="176">
        <f>VLOOKUP(JL801,$A$879:$F$2731,6,FALSE)</f>
        <v>592</v>
      </c>
      <c r="JP801" s="175" t="s">
        <v>69</v>
      </c>
      <c r="JQ801" s="10">
        <f>JO801*1.1</f>
        <v>651.20000000000005</v>
      </c>
      <c r="JR801" s="10"/>
      <c r="JS801" s="229"/>
      <c r="JT801" s="175" t="s">
        <v>68</v>
      </c>
      <c r="JU801" s="341" t="s">
        <v>529</v>
      </c>
      <c r="JW801" s="176"/>
      <c r="JX801" s="176">
        <f>VLOOKUP(JU801,$A$879:$F$2731,6,FALSE)</f>
        <v>598</v>
      </c>
      <c r="JY801" s="175" t="s">
        <v>69</v>
      </c>
      <c r="JZ801" s="10">
        <f>JX801*1.1</f>
        <v>657.80000000000007</v>
      </c>
      <c r="KA801" s="10"/>
      <c r="KB801" s="229"/>
      <c r="KC801" s="175" t="s">
        <v>68</v>
      </c>
      <c r="KD801" s="349" t="s">
        <v>183</v>
      </c>
      <c r="KF801" s="176"/>
      <c r="KG801" s="176" t="e">
        <f>VLOOKUP(KD801,$A$879:$F$2731,6,FALSE)</f>
        <v>#N/A</v>
      </c>
      <c r="KH801" s="175" t="s">
        <v>69</v>
      </c>
      <c r="KI801" s="10" t="e">
        <f>KG801*1.1</f>
        <v>#N/A</v>
      </c>
      <c r="KJ801" s="10"/>
      <c r="KK801" s="229"/>
      <c r="KL801" s="175" t="s">
        <v>68</v>
      </c>
      <c r="KM801" s="341" t="s">
        <v>505</v>
      </c>
      <c r="KO801" s="176"/>
      <c r="KP801" s="176">
        <f>VLOOKUP(KM801,$A$879:$F$2731,6,FALSE)</f>
        <v>289</v>
      </c>
      <c r="KQ801" s="175" t="s">
        <v>69</v>
      </c>
      <c r="KR801" s="10">
        <f>KP801*1.1</f>
        <v>317.90000000000003</v>
      </c>
      <c r="KS801" s="10"/>
      <c r="KT801" s="229"/>
      <c r="KU801" s="175" t="s">
        <v>68</v>
      </c>
      <c r="KV801" s="341" t="s">
        <v>1006</v>
      </c>
      <c r="KX801" s="176"/>
      <c r="KY801" s="176">
        <f>VLOOKUP(KV801,$A$879:$F$2731,6,FALSE)</f>
        <v>623</v>
      </c>
      <c r="KZ801" s="175" t="s">
        <v>69</v>
      </c>
      <c r="LA801" s="10">
        <f>KY801*1.1</f>
        <v>685.30000000000007</v>
      </c>
      <c r="LB801" s="10"/>
      <c r="LC801" s="229"/>
      <c r="LD801" s="175" t="s">
        <v>68</v>
      </c>
      <c r="LE801" s="349" t="s">
        <v>183</v>
      </c>
      <c r="LG801" s="176"/>
      <c r="LH801" s="176" t="e">
        <f>VLOOKUP(LE801,$A$879:$F$2731,6,FALSE)</f>
        <v>#N/A</v>
      </c>
      <c r="LI801" s="175" t="s">
        <v>69</v>
      </c>
      <c r="LJ801" s="10" t="e">
        <f>LH801*1.1</f>
        <v>#N/A</v>
      </c>
      <c r="LK801" s="10"/>
      <c r="LL801" s="229"/>
      <c r="LM801" s="175" t="s">
        <v>68</v>
      </c>
      <c r="LN801" s="341" t="s">
        <v>529</v>
      </c>
      <c r="LP801" s="176"/>
      <c r="LQ801" s="176">
        <f>VLOOKUP(LN801,$A$879:$F$2731,6,FALSE)</f>
        <v>598</v>
      </c>
      <c r="LR801" s="175" t="s">
        <v>69</v>
      </c>
      <c r="LS801" s="10">
        <f>LQ801*1.1</f>
        <v>657.80000000000007</v>
      </c>
      <c r="LT801" s="10"/>
      <c r="LU801" s="229"/>
      <c r="LV801" s="175" t="s">
        <v>68</v>
      </c>
      <c r="LW801" s="341" t="s">
        <v>420</v>
      </c>
      <c r="LY801" s="176"/>
      <c r="LZ801" s="176">
        <f>VLOOKUP(LW801,$A$879:$F$2731,6,FALSE)</f>
        <v>592</v>
      </c>
      <c r="MA801" s="175" t="s">
        <v>69</v>
      </c>
      <c r="MB801" s="10">
        <f>LZ801*1.1</f>
        <v>651.20000000000005</v>
      </c>
      <c r="MC801" s="10"/>
      <c r="MD801" s="229"/>
      <c r="ME801" s="175" t="s">
        <v>68</v>
      </c>
      <c r="MF801" s="341" t="s">
        <v>835</v>
      </c>
      <c r="MH801" s="176"/>
      <c r="MI801" s="176">
        <f>VLOOKUP(MF801,$A$879:$F$2731,6,FALSE)</f>
        <v>1491</v>
      </c>
      <c r="MJ801" s="175" t="s">
        <v>69</v>
      </c>
      <c r="MK801" s="10">
        <f>MI801*1.1</f>
        <v>1640.1000000000001</v>
      </c>
      <c r="ML801" s="10"/>
      <c r="MM801" s="229"/>
      <c r="MN801" s="175" t="s">
        <v>68</v>
      </c>
      <c r="MO801" s="349" t="s">
        <v>183</v>
      </c>
      <c r="MQ801" s="176"/>
      <c r="MR801" s="176" t="e">
        <f>VLOOKUP(MO801,$A$879:$F$2731,6,FALSE)</f>
        <v>#N/A</v>
      </c>
      <c r="MS801" s="175" t="s">
        <v>69</v>
      </c>
      <c r="MT801" s="10" t="e">
        <f>MR801*1.1</f>
        <v>#N/A</v>
      </c>
      <c r="MU801" s="10"/>
      <c r="MV801" s="229"/>
      <c r="MW801" s="175" t="s">
        <v>68</v>
      </c>
      <c r="MX801" s="341" t="s">
        <v>420</v>
      </c>
      <c r="MZ801" s="176"/>
      <c r="NA801" s="176">
        <f>VLOOKUP(MX801,$A$879:$F$2731,6,FALSE)</f>
        <v>592</v>
      </c>
      <c r="NB801" s="175" t="s">
        <v>69</v>
      </c>
      <c r="NC801" s="10">
        <f>NA801*1.1</f>
        <v>651.20000000000005</v>
      </c>
      <c r="ND801" s="10"/>
      <c r="NE801" s="229"/>
      <c r="NF801" s="175" t="s">
        <v>68</v>
      </c>
      <c r="NG801" s="341" t="s">
        <v>1694</v>
      </c>
      <c r="NI801" s="176"/>
      <c r="NJ801" s="176">
        <f>VLOOKUP(NG801,$A$879:$F$2731,6,FALSE)</f>
        <v>560</v>
      </c>
      <c r="NK801" s="175" t="s">
        <v>69</v>
      </c>
      <c r="NL801" s="10">
        <f>NJ801*1.1</f>
        <v>616</v>
      </c>
      <c r="NM801" s="10"/>
      <c r="NN801" s="229"/>
      <c r="NO801" s="175" t="s">
        <v>68</v>
      </c>
      <c r="NP801" s="341" t="s">
        <v>1332</v>
      </c>
      <c r="NR801" s="176"/>
      <c r="NS801" s="176">
        <f>VLOOKUP(NP801,$A$879:$F$2731,6,FALSE)</f>
        <v>162</v>
      </c>
      <c r="NT801" s="175" t="s">
        <v>69</v>
      </c>
      <c r="NU801" s="10">
        <f>NS801*1.1</f>
        <v>178.20000000000002</v>
      </c>
      <c r="NV801" s="10"/>
      <c r="NW801" s="229"/>
      <c r="NX801" s="175" t="s">
        <v>68</v>
      </c>
      <c r="NY801" s="341" t="s">
        <v>1332</v>
      </c>
      <c r="OA801" s="176"/>
      <c r="OB801" s="176">
        <f>VLOOKUP(NY801,$A$879:$F$2731,6,FALSE)</f>
        <v>162</v>
      </c>
      <c r="OC801" s="175" t="s">
        <v>69</v>
      </c>
      <c r="OD801" s="10">
        <f>OB801*1.1</f>
        <v>178.20000000000002</v>
      </c>
      <c r="OE801" s="10"/>
      <c r="OF801" s="229"/>
      <c r="OG801" s="175" t="s">
        <v>68</v>
      </c>
      <c r="OH801" s="341" t="s">
        <v>420</v>
      </c>
      <c r="OJ801" s="176"/>
      <c r="OK801" s="176">
        <f>VLOOKUP(OH801,$A$879:$F$2731,6,FALSE)</f>
        <v>592</v>
      </c>
      <c r="OL801" s="175" t="s">
        <v>69</v>
      </c>
      <c r="OM801" s="10">
        <f>OK801*1.1</f>
        <v>651.20000000000005</v>
      </c>
      <c r="ON801" s="10"/>
      <c r="OO801" s="229"/>
      <c r="OP801" s="175" t="s">
        <v>68</v>
      </c>
      <c r="OQ801" s="341" t="s">
        <v>420</v>
      </c>
      <c r="OS801" s="176"/>
      <c r="OT801" s="176">
        <f>VLOOKUP(OQ801,$A$879:$F$2731,6,FALSE)</f>
        <v>592</v>
      </c>
      <c r="OU801" s="175" t="s">
        <v>69</v>
      </c>
      <c r="OV801" s="10">
        <f>OT801*1.1</f>
        <v>651.20000000000005</v>
      </c>
      <c r="OW801" s="10"/>
      <c r="OX801" s="229"/>
      <c r="OY801" s="175" t="s">
        <v>68</v>
      </c>
      <c r="OZ801" s="351" t="s">
        <v>505</v>
      </c>
      <c r="PB801" s="176"/>
      <c r="PC801" s="176">
        <f>VLOOKUP(OZ801,$A$879:$F$2731,6,FALSE)</f>
        <v>289</v>
      </c>
      <c r="PD801" s="175" t="s">
        <v>69</v>
      </c>
      <c r="PE801" s="10">
        <f>PC801*1.1</f>
        <v>317.90000000000003</v>
      </c>
      <c r="PF801" s="10"/>
      <c r="PG801" s="229"/>
      <c r="PH801" s="175" t="s">
        <v>68</v>
      </c>
      <c r="PI801" s="341" t="s">
        <v>1006</v>
      </c>
      <c r="PK801" s="176"/>
      <c r="PL801" s="176">
        <f>VLOOKUP(PI801,$A$879:$F$2731,6,FALSE)</f>
        <v>623</v>
      </c>
      <c r="PM801" s="175" t="s">
        <v>69</v>
      </c>
      <c r="PN801" s="10">
        <f>PL801*1.1</f>
        <v>685.30000000000007</v>
      </c>
      <c r="PO801" s="10"/>
      <c r="PP801" s="229"/>
      <c r="PQ801" s="175" t="s">
        <v>68</v>
      </c>
      <c r="PR801" s="341" t="s">
        <v>731</v>
      </c>
      <c r="PT801" s="176"/>
      <c r="PU801" s="176">
        <f>VLOOKUP(PR801,$A$879:$F$2731,6,FALSE)</f>
        <v>1176</v>
      </c>
      <c r="PV801" s="175" t="s">
        <v>69</v>
      </c>
      <c r="PW801" s="10">
        <f>PU801*1.1</f>
        <v>1293.6000000000001</v>
      </c>
      <c r="PX801" s="10"/>
      <c r="PY801" s="229"/>
      <c r="PZ801" s="175" t="s">
        <v>68</v>
      </c>
      <c r="QA801" s="343" t="s">
        <v>529</v>
      </c>
      <c r="QC801" s="176"/>
      <c r="QD801" s="176">
        <f>VLOOKUP(QA801,$A$879:$F$2731,6,FALSE)</f>
        <v>598</v>
      </c>
      <c r="QE801" s="175" t="s">
        <v>69</v>
      </c>
      <c r="QF801" s="10">
        <f>QD801*1.1</f>
        <v>657.80000000000007</v>
      </c>
      <c r="QG801" s="10"/>
      <c r="QH801" s="229"/>
      <c r="QI801" s="175" t="s">
        <v>68</v>
      </c>
      <c r="QJ801" s="349" t="s">
        <v>183</v>
      </c>
      <c r="QL801" s="176"/>
      <c r="QM801" s="176" t="e">
        <f>VLOOKUP(QJ801,$A$879:$F$2731,6,FALSE)</f>
        <v>#N/A</v>
      </c>
      <c r="QN801" s="175" t="s">
        <v>69</v>
      </c>
      <c r="QO801" s="10" t="e">
        <f>QM801*1.1</f>
        <v>#N/A</v>
      </c>
      <c r="QP801" s="10"/>
      <c r="QQ801" s="229"/>
      <c r="QR801" s="175" t="s">
        <v>68</v>
      </c>
      <c r="QS801" s="341" t="s">
        <v>1332</v>
      </c>
      <c r="QU801" s="176"/>
      <c r="QV801" s="176">
        <f>VLOOKUP(QS801,$A$879:$F$2731,6,FALSE)</f>
        <v>162</v>
      </c>
      <c r="QW801" s="175" t="s">
        <v>69</v>
      </c>
      <c r="QX801" s="10">
        <f>QV801*1.1</f>
        <v>178.20000000000002</v>
      </c>
      <c r="QY801" s="10"/>
      <c r="QZ801" s="229"/>
      <c r="RA801" s="175" t="s">
        <v>68</v>
      </c>
      <c r="RB801" s="341" t="s">
        <v>731</v>
      </c>
      <c r="RD801" s="176"/>
      <c r="RE801" s="176">
        <f>VLOOKUP(RB801,$A$879:$F$2731,6,FALSE)</f>
        <v>1176</v>
      </c>
      <c r="RF801" s="175" t="s">
        <v>69</v>
      </c>
      <c r="RG801" s="10">
        <f>RE801*1.1</f>
        <v>1293.6000000000001</v>
      </c>
      <c r="RH801" s="10"/>
      <c r="RI801" s="229"/>
      <c r="RJ801" s="175" t="s">
        <v>68</v>
      </c>
      <c r="RK801" s="341" t="s">
        <v>731</v>
      </c>
      <c r="RM801" s="176"/>
      <c r="RN801" s="176">
        <f>VLOOKUP(RK801,$A$879:$F$2731,6,FALSE)</f>
        <v>1176</v>
      </c>
      <c r="RO801" s="175" t="s">
        <v>69</v>
      </c>
      <c r="RP801" s="10">
        <f>RN801*1.1</f>
        <v>1293.6000000000001</v>
      </c>
      <c r="RQ801" s="10"/>
      <c r="RR801" s="229"/>
      <c r="RS801" s="175" t="s">
        <v>68</v>
      </c>
      <c r="RT801" s="349" t="s">
        <v>183</v>
      </c>
      <c r="RV801" s="176"/>
      <c r="RW801" s="176" t="e">
        <f>VLOOKUP(RT801,$A$879:$F$2731,6,FALSE)</f>
        <v>#N/A</v>
      </c>
      <c r="RX801" s="175" t="s">
        <v>69</v>
      </c>
      <c r="RY801" s="10" t="e">
        <f>RW801*1.1</f>
        <v>#N/A</v>
      </c>
      <c r="RZ801" s="10"/>
      <c r="SA801" s="235"/>
      <c r="SB801" s="175" t="s">
        <v>68</v>
      </c>
      <c r="SC801" s="341" t="s">
        <v>624</v>
      </c>
      <c r="SE801" s="176"/>
      <c r="SF801" s="176">
        <f>VLOOKUP(SC801,$A$879:$F$2731,6,FALSE)</f>
        <v>271</v>
      </c>
      <c r="SG801" s="175" t="s">
        <v>69</v>
      </c>
      <c r="SH801" s="10">
        <f>SF801*1.1</f>
        <v>298.10000000000002</v>
      </c>
      <c r="SI801" s="10"/>
      <c r="SJ801" s="235"/>
      <c r="SK801" s="175" t="s">
        <v>68</v>
      </c>
      <c r="SL801" s="341" t="s">
        <v>529</v>
      </c>
      <c r="SN801" s="176"/>
      <c r="SO801" s="176">
        <f>VLOOKUP(SL801,$A$879:$F$2731,6,FALSE)</f>
        <v>598</v>
      </c>
      <c r="SP801" s="175" t="s">
        <v>69</v>
      </c>
      <c r="SQ801" s="10">
        <f>SO801*1.1</f>
        <v>657.80000000000007</v>
      </c>
      <c r="SR801" s="10"/>
      <c r="SS801" s="235"/>
      <c r="ST801" s="175" t="s">
        <v>68</v>
      </c>
      <c r="SU801" s="341" t="s">
        <v>731</v>
      </c>
      <c r="SW801" s="176"/>
      <c r="SX801" s="176">
        <f>VLOOKUP(SU801,$A$879:$F$2731,6,FALSE)</f>
        <v>1176</v>
      </c>
      <c r="SY801" s="175" t="s">
        <v>69</v>
      </c>
      <c r="SZ801" s="10">
        <f>SX801*1.1</f>
        <v>1293.6000000000001</v>
      </c>
      <c r="TA801" s="10"/>
      <c r="TB801" s="235"/>
      <c r="TC801" s="175" t="s">
        <v>68</v>
      </c>
      <c r="TD801" s="349" t="s">
        <v>183</v>
      </c>
      <c r="TF801" s="176"/>
      <c r="TG801" s="176" t="e">
        <f>VLOOKUP(TD801,$A$879:$F$2731,6,FALSE)</f>
        <v>#N/A</v>
      </c>
      <c r="TH801" s="175" t="s">
        <v>69</v>
      </c>
      <c r="TI801" s="10" t="e">
        <f>TG801*1.1</f>
        <v>#N/A</v>
      </c>
      <c r="TK801" s="235"/>
      <c r="TL801" s="175" t="s">
        <v>68</v>
      </c>
      <c r="TM801" s="341" t="s">
        <v>731</v>
      </c>
      <c r="TO801" s="176"/>
      <c r="TP801" s="176">
        <f>VLOOKUP(TM801,$A$879:$F$2731,6,FALSE)</f>
        <v>1176</v>
      </c>
      <c r="TQ801" s="175" t="s">
        <v>69</v>
      </c>
      <c r="TR801" s="10">
        <f>TP801*1.1</f>
        <v>1293.6000000000001</v>
      </c>
      <c r="TS801" s="10"/>
      <c r="TT801" s="235"/>
      <c r="TU801" s="175" t="s">
        <v>68</v>
      </c>
      <c r="TV801" s="341" t="s">
        <v>505</v>
      </c>
      <c r="TX801" s="176"/>
      <c r="TY801" s="176">
        <f>VLOOKUP(TV801,$A$879:$F$2731,6,FALSE)</f>
        <v>289</v>
      </c>
      <c r="TZ801" s="175" t="s">
        <v>69</v>
      </c>
      <c r="UA801" s="10">
        <f>TY801*1.1</f>
        <v>317.90000000000003</v>
      </c>
      <c r="UB801" s="10"/>
      <c r="UC801" s="235"/>
      <c r="UD801" s="175" t="s">
        <v>68</v>
      </c>
      <c r="UE801" s="341" t="s">
        <v>731</v>
      </c>
      <c r="UG801" s="176"/>
      <c r="UH801" s="176">
        <f>VLOOKUP(UE801,$A$879:$F$2731,6,FALSE)</f>
        <v>1176</v>
      </c>
      <c r="UI801" s="175" t="s">
        <v>69</v>
      </c>
      <c r="UJ801" s="10">
        <f>UH801*1.1</f>
        <v>1293.6000000000001</v>
      </c>
      <c r="UK801" s="10"/>
      <c r="UL801" s="235"/>
      <c r="UM801" s="175" t="s">
        <v>68</v>
      </c>
      <c r="UN801" s="349" t="s">
        <v>183</v>
      </c>
      <c r="UP801" s="176"/>
      <c r="UQ801" s="176" t="e">
        <f>VLOOKUP(UN801,$A$879:$F$2731,6,FALSE)</f>
        <v>#N/A</v>
      </c>
      <c r="UR801" s="175" t="s">
        <v>69</v>
      </c>
      <c r="US801" s="10" t="e">
        <f>UQ801*1.1</f>
        <v>#N/A</v>
      </c>
      <c r="UT801" s="10"/>
      <c r="UU801" s="235"/>
      <c r="UV801" s="175" t="s">
        <v>68</v>
      </c>
      <c r="UW801" s="341" t="s">
        <v>835</v>
      </c>
      <c r="UY801" s="176"/>
      <c r="UZ801" s="176">
        <f>VLOOKUP(UW801,$A$879:$F$2731,6,FALSE)</f>
        <v>1491</v>
      </c>
      <c r="VA801" s="175" t="s">
        <v>69</v>
      </c>
      <c r="VB801" s="10">
        <f>UZ801*1.1</f>
        <v>1640.1000000000001</v>
      </c>
      <c r="VC801" s="10"/>
      <c r="VD801" s="235"/>
      <c r="VE801" s="175" t="s">
        <v>68</v>
      </c>
      <c r="VF801" s="349" t="s">
        <v>183</v>
      </c>
      <c r="VH801" s="176"/>
      <c r="VI801" s="176" t="e">
        <f>VLOOKUP(VF801,$A$879:$F$2731,6,FALSE)</f>
        <v>#N/A</v>
      </c>
      <c r="VJ801" s="175" t="s">
        <v>69</v>
      </c>
      <c r="VK801" s="10" t="e">
        <f>VI801*1.1</f>
        <v>#N/A</v>
      </c>
      <c r="VL801" s="10"/>
      <c r="VM801" s="235"/>
      <c r="VN801" s="175" t="s">
        <v>68</v>
      </c>
      <c r="VO801" s="341" t="s">
        <v>1006</v>
      </c>
      <c r="VQ801" s="176"/>
      <c r="VR801" s="176">
        <f>VLOOKUP(VO801,$A$879:$F$2731,6,FALSE)</f>
        <v>623</v>
      </c>
      <c r="VS801" s="175" t="s">
        <v>69</v>
      </c>
      <c r="VT801" s="10">
        <f>VR801*1.1</f>
        <v>685.30000000000007</v>
      </c>
      <c r="VU801" s="10"/>
      <c r="VV801" s="235"/>
      <c r="VW801" s="175" t="s">
        <v>68</v>
      </c>
      <c r="VX801" s="349" t="s">
        <v>183</v>
      </c>
      <c r="VZ801" s="176"/>
      <c r="WA801" s="176" t="e">
        <f>VLOOKUP(VX801,$A$879:$F$2731,6,FALSE)</f>
        <v>#N/A</v>
      </c>
      <c r="WB801" s="175" t="s">
        <v>69</v>
      </c>
      <c r="WC801" s="10" t="e">
        <f>WA801*1.1</f>
        <v>#N/A</v>
      </c>
      <c r="WE801" s="235"/>
      <c r="WF801" s="175" t="s">
        <v>68</v>
      </c>
      <c r="WG801" s="341" t="s">
        <v>1006</v>
      </c>
      <c r="WI801" s="176"/>
      <c r="WJ801" s="176">
        <f>VLOOKUP(WG801,$A$879:$F$2731,6,FALSE)</f>
        <v>623</v>
      </c>
      <c r="WK801" s="175" t="s">
        <v>69</v>
      </c>
      <c r="WL801" s="10">
        <f>WJ801*1.1</f>
        <v>685.30000000000007</v>
      </c>
      <c r="WN801" s="235"/>
      <c r="WO801" s="175" t="s">
        <v>68</v>
      </c>
      <c r="WP801" s="341" t="s">
        <v>529</v>
      </c>
      <c r="WQ801" s="176"/>
      <c r="WR801" s="176"/>
      <c r="WS801" s="176">
        <f>VLOOKUP(WP801,$A$879:$F$2731,6,FALSE)</f>
        <v>598</v>
      </c>
      <c r="WT801" s="175" t="s">
        <v>69</v>
      </c>
      <c r="WU801" s="10">
        <f>WS801*1.1</f>
        <v>657.80000000000007</v>
      </c>
      <c r="WV801" s="10"/>
      <c r="WW801" s="235"/>
      <c r="WX801" s="175" t="s">
        <v>68</v>
      </c>
      <c r="WY801" s="341" t="s">
        <v>1006</v>
      </c>
      <c r="XA801" s="176"/>
      <c r="XB801" s="176">
        <f>VLOOKUP(WY801,$A$879:$F$2731,6,FALSE)</f>
        <v>623</v>
      </c>
      <c r="XC801" s="175" t="s">
        <v>69</v>
      </c>
      <c r="XD801" s="10">
        <f>XB801*1.1</f>
        <v>685.30000000000007</v>
      </c>
      <c r="XF801" s="235"/>
      <c r="XG801" s="175" t="s">
        <v>68</v>
      </c>
      <c r="XH801" s="351" t="s">
        <v>529</v>
      </c>
      <c r="XJ801" s="176"/>
      <c r="XK801" s="176">
        <f>VLOOKUP(XH801,$A$879:$F$2731,6,FALSE)</f>
        <v>598</v>
      </c>
      <c r="XL801" s="175" t="s">
        <v>69</v>
      </c>
      <c r="XM801" s="10">
        <f>XK801*1.1</f>
        <v>657.80000000000007</v>
      </c>
      <c r="XO801" s="235"/>
      <c r="XP801" s="175" t="s">
        <v>68</v>
      </c>
      <c r="XQ801" s="341" t="s">
        <v>1006</v>
      </c>
      <c r="XS801" s="176"/>
      <c r="XT801" s="176">
        <f>VLOOKUP(XQ801,$A$879:$F$2731,6,FALSE)</f>
        <v>623</v>
      </c>
      <c r="XU801" s="175" t="s">
        <v>69</v>
      </c>
      <c r="XV801" s="10">
        <f>XT801*1.1</f>
        <v>685.30000000000007</v>
      </c>
      <c r="XW801" s="10"/>
      <c r="XX801" s="235"/>
      <c r="XY801" s="175" t="s">
        <v>68</v>
      </c>
      <c r="XZ801" s="341" t="s">
        <v>1006</v>
      </c>
      <c r="YB801" s="176"/>
      <c r="YC801" s="176">
        <f>VLOOKUP(XZ801,$A$879:$F$2731,6,FALSE)</f>
        <v>623</v>
      </c>
      <c r="YD801" s="175" t="s">
        <v>69</v>
      </c>
      <c r="YE801" s="10">
        <f>YC801*1.1</f>
        <v>685.30000000000007</v>
      </c>
      <c r="YG801" s="235"/>
      <c r="YH801" s="175" t="s">
        <v>68</v>
      </c>
      <c r="YI801" s="341" t="s">
        <v>1332</v>
      </c>
      <c r="YK801" s="176"/>
      <c r="YL801" s="176">
        <f>VLOOKUP(YI801,$A$879:$F$2731,6,FALSE)</f>
        <v>162</v>
      </c>
      <c r="YM801" s="175" t="s">
        <v>69</v>
      </c>
      <c r="YN801" s="10">
        <f>YL801*1.1</f>
        <v>178.20000000000002</v>
      </c>
      <c r="YO801" s="10"/>
      <c r="YP801" s="235"/>
      <c r="YQ801" s="175" t="s">
        <v>68</v>
      </c>
      <c r="YR801" s="341" t="s">
        <v>835</v>
      </c>
      <c r="YT801" s="176"/>
      <c r="YU801" s="176">
        <f>VLOOKUP(YR801,$A$879:$F$2731,6,FALSE)</f>
        <v>1491</v>
      </c>
      <c r="YV801" s="175" t="s">
        <v>69</v>
      </c>
      <c r="YW801" s="10">
        <f>YU801*1.1</f>
        <v>1640.1000000000001</v>
      </c>
      <c r="YY801" s="235"/>
      <c r="YZ801" s="175" t="s">
        <v>68</v>
      </c>
      <c r="ZA801" s="341" t="s">
        <v>505</v>
      </c>
      <c r="ZC801" s="176"/>
      <c r="ZD801" s="176">
        <f>VLOOKUP(ZA801,$A$879:$F$2731,6,FALSE)</f>
        <v>289</v>
      </c>
      <c r="ZE801" s="175" t="s">
        <v>69</v>
      </c>
      <c r="ZF801" s="10">
        <f>ZD801*1.1</f>
        <v>317.90000000000003</v>
      </c>
      <c r="ZH801" s="235"/>
      <c r="ZI801" s="175" t="s">
        <v>68</v>
      </c>
      <c r="ZJ801" s="341" t="s">
        <v>420</v>
      </c>
      <c r="ZL801" s="176"/>
      <c r="ZM801" s="176">
        <f>VLOOKUP(ZJ801,$A$879:$F$2731,6,FALSE)</f>
        <v>592</v>
      </c>
      <c r="ZN801" s="175" t="s">
        <v>69</v>
      </c>
      <c r="ZO801" s="10">
        <f>ZM801*1.1</f>
        <v>651.20000000000005</v>
      </c>
      <c r="ZQ801" s="235"/>
      <c r="ZR801" s="175" t="s">
        <v>68</v>
      </c>
      <c r="ZS801" s="341" t="s">
        <v>420</v>
      </c>
      <c r="ZU801" s="176"/>
      <c r="ZV801" s="176">
        <f>VLOOKUP(ZS801,$A$879:$F$2731,6,FALSE)</f>
        <v>592</v>
      </c>
      <c r="ZW801" s="175" t="s">
        <v>69</v>
      </c>
      <c r="ZX801" s="10">
        <f>ZV801*1.1</f>
        <v>651.20000000000005</v>
      </c>
      <c r="ZY801" s="10"/>
      <c r="ZZ801" s="235"/>
      <c r="AAA801" s="175" t="s">
        <v>68</v>
      </c>
      <c r="AAB801" s="341" t="s">
        <v>505</v>
      </c>
      <c r="AAD801" s="176"/>
      <c r="AAE801" s="176">
        <f>VLOOKUP(AAB801,$A$879:$F$2731,6,FALSE)</f>
        <v>289</v>
      </c>
      <c r="AAF801" s="175" t="s">
        <v>69</v>
      </c>
      <c r="AAG801" s="10">
        <f>AAE801*1.1</f>
        <v>317.90000000000003</v>
      </c>
      <c r="AAH801" s="10"/>
      <c r="AAI801" s="235"/>
      <c r="AAJ801" s="175" t="s">
        <v>68</v>
      </c>
      <c r="AAK801" s="75" t="s">
        <v>183</v>
      </c>
      <c r="AAM801" s="176"/>
      <c r="AAN801" s="176" t="e">
        <f>VLOOKUP(AAK801,$A$879:$F$2731,6,FALSE)</f>
        <v>#N/A</v>
      </c>
      <c r="AAO801" s="175" t="s">
        <v>69</v>
      </c>
      <c r="AAP801" s="10" t="e">
        <f>AAN801*1.1</f>
        <v>#N/A</v>
      </c>
      <c r="AAQ801" s="10"/>
      <c r="AAR801" s="235"/>
      <c r="AAS801" s="175" t="s">
        <v>68</v>
      </c>
      <c r="AAT801" s="341" t="s">
        <v>1694</v>
      </c>
      <c r="AAV801" s="176"/>
      <c r="AAW801" s="176">
        <f>VLOOKUP(AAT801,$A$879:$F$2731,6,FALSE)</f>
        <v>560</v>
      </c>
      <c r="AAX801" s="175" t="s">
        <v>69</v>
      </c>
      <c r="AAY801" s="10">
        <f>AAW801*1.1</f>
        <v>616</v>
      </c>
      <c r="AAZ801" s="10"/>
      <c r="ABA801" s="235"/>
      <c r="ABB801" s="175" t="s">
        <v>68</v>
      </c>
      <c r="ABC801" s="355" t="s">
        <v>1006</v>
      </c>
      <c r="ABE801" s="176"/>
      <c r="ABF801" s="176">
        <f>VLOOKUP(ABC801,$A$879:$F$2731,6,FALSE)</f>
        <v>623</v>
      </c>
      <c r="ABG801" s="175" t="s">
        <v>69</v>
      </c>
      <c r="ABH801" s="10">
        <f>ABF801*1.1</f>
        <v>685.30000000000007</v>
      </c>
      <c r="ABI801" s="10"/>
      <c r="ABJ801" s="235"/>
      <c r="ABK801" s="175" t="s">
        <v>68</v>
      </c>
      <c r="ABL801" s="341" t="s">
        <v>835</v>
      </c>
      <c r="ABN801" s="176"/>
      <c r="ABO801" s="176">
        <f>VLOOKUP(ABL801,$A$879:$F$2731,6,FALSE)</f>
        <v>1491</v>
      </c>
      <c r="ABP801" s="175" t="s">
        <v>69</v>
      </c>
      <c r="ABQ801" s="10">
        <f>ABO801*1.1</f>
        <v>1640.1000000000001</v>
      </c>
      <c r="ABR801" s="10"/>
      <c r="ABS801" s="235"/>
      <c r="ABT801" s="175" t="s">
        <v>68</v>
      </c>
      <c r="ABU801" s="75" t="s">
        <v>183</v>
      </c>
      <c r="ABW801" s="176"/>
      <c r="ABX801" s="176" t="e">
        <f>VLOOKUP(ABU801,$A$879:$F$2731,6,FALSE)</f>
        <v>#N/A</v>
      </c>
      <c r="ABY801" s="175" t="s">
        <v>69</v>
      </c>
      <c r="ABZ801" s="10" t="e">
        <f>ABX801*1.1</f>
        <v>#N/A</v>
      </c>
      <c r="ACA801" s="10"/>
      <c r="ACB801" s="235"/>
      <c r="ACC801" s="175" t="s">
        <v>68</v>
      </c>
      <c r="ACD801" s="75" t="s">
        <v>183</v>
      </c>
      <c r="ACF801" s="176"/>
      <c r="ACG801" s="176" t="e">
        <f>VLOOKUP(ACD801,$A$879:$F$2731,6,FALSE)</f>
        <v>#N/A</v>
      </c>
      <c r="ACH801" s="175" t="s">
        <v>69</v>
      </c>
      <c r="ACI801" s="10" t="e">
        <f>ACG801*1.1</f>
        <v>#N/A</v>
      </c>
      <c r="ACJ801" s="10"/>
      <c r="ACK801" s="235"/>
      <c r="ACL801" s="175" t="s">
        <v>68</v>
      </c>
      <c r="ACM801" s="75" t="s">
        <v>183</v>
      </c>
      <c r="ACO801" s="176"/>
      <c r="ACP801" s="176" t="e">
        <f>VLOOKUP(ACM801,$A$879:$F$2731,6,FALSE)</f>
        <v>#N/A</v>
      </c>
      <c r="ACQ801" s="175" t="s">
        <v>69</v>
      </c>
      <c r="ACR801" s="10" t="e">
        <f>ACP801*1.1</f>
        <v>#N/A</v>
      </c>
      <c r="ACS801" s="10"/>
      <c r="ACT801" s="235"/>
      <c r="ACU801" s="175" t="s">
        <v>68</v>
      </c>
      <c r="ACV801" s="75" t="s">
        <v>183</v>
      </c>
      <c r="ACX801" s="176"/>
      <c r="ACY801" s="176" t="e">
        <f>VLOOKUP(ACV801,$A$879:$F$2731,6,FALSE)</f>
        <v>#N/A</v>
      </c>
      <c r="ACZ801" s="175" t="s">
        <v>69</v>
      </c>
      <c r="ADA801" s="10" t="e">
        <f>ACY801*1.1</f>
        <v>#N/A</v>
      </c>
      <c r="ADB801" s="10"/>
      <c r="ADC801" s="235"/>
      <c r="ADD801" s="175" t="s">
        <v>68</v>
      </c>
      <c r="ADE801" s="341" t="s">
        <v>731</v>
      </c>
      <c r="ADG801" s="176"/>
      <c r="ADH801" s="176">
        <f>VLOOKUP(ADE801,$A$879:$F$2731,6,FALSE)</f>
        <v>1176</v>
      </c>
      <c r="ADI801" s="175" t="s">
        <v>69</v>
      </c>
      <c r="ADJ801" s="10">
        <f>ADH801*1.1</f>
        <v>1293.6000000000001</v>
      </c>
      <c r="ADL801" s="235"/>
      <c r="ADM801" s="175" t="s">
        <v>68</v>
      </c>
      <c r="ADN801" s="75" t="s">
        <v>183</v>
      </c>
      <c r="ADP801" s="176"/>
      <c r="ADQ801" s="176" t="e">
        <f>VLOOKUP(ADN801,$A$879:$F$2731,6,FALSE)</f>
        <v>#N/A</v>
      </c>
      <c r="ADR801" s="175" t="s">
        <v>69</v>
      </c>
      <c r="ADS801" s="10" t="e">
        <f>ADQ801*1.1</f>
        <v>#N/A</v>
      </c>
      <c r="ADT801" s="10"/>
      <c r="ADU801" s="235"/>
      <c r="ADV801" s="175" t="s">
        <v>68</v>
      </c>
      <c r="ADW801" s="341" t="s">
        <v>420</v>
      </c>
      <c r="ADY801" s="176"/>
      <c r="ADZ801" s="176">
        <f>VLOOKUP(ADW801,$A$879:$F$2731,6,FALSE)</f>
        <v>592</v>
      </c>
      <c r="AEA801" s="175" t="s">
        <v>69</v>
      </c>
      <c r="AEB801" s="10">
        <f>ADZ801*1.1</f>
        <v>651.20000000000005</v>
      </c>
      <c r="AED801" s="235"/>
      <c r="AEE801" s="175" t="s">
        <v>68</v>
      </c>
      <c r="AEF801" s="75" t="s">
        <v>183</v>
      </c>
      <c r="AEH801" s="176"/>
      <c r="AEI801" s="176" t="e">
        <f>VLOOKUP(AEF801,$A$879:$F$2731,6,FALSE)</f>
        <v>#N/A</v>
      </c>
      <c r="AEJ801" s="175" t="s">
        <v>69</v>
      </c>
      <c r="AEK801" s="10" t="e">
        <f>AEI801*1.1</f>
        <v>#N/A</v>
      </c>
      <c r="AEM801" s="235"/>
      <c r="AEN801" s="175" t="s">
        <v>68</v>
      </c>
      <c r="AEO801" s="75" t="s">
        <v>183</v>
      </c>
      <c r="AEQ801" s="176"/>
      <c r="AER801" s="176" t="e">
        <f>VLOOKUP(AEO801,$A$879:$F$2731,6,FALSE)</f>
        <v>#N/A</v>
      </c>
      <c r="AES801" s="175" t="s">
        <v>69</v>
      </c>
      <c r="AET801" s="10" t="e">
        <f>AER801*1.1</f>
        <v>#N/A</v>
      </c>
      <c r="AEV801" s="235"/>
      <c r="AEW801" s="175" t="s">
        <v>68</v>
      </c>
      <c r="AEX801" s="75" t="s">
        <v>183</v>
      </c>
      <c r="AEZ801" s="176"/>
      <c r="AFA801" s="176" t="e">
        <f>VLOOKUP(AEX801,$A$879:$F$2731,6,FALSE)</f>
        <v>#N/A</v>
      </c>
      <c r="AFB801" s="175" t="s">
        <v>69</v>
      </c>
      <c r="AFC801" s="10" t="e">
        <f>AFA801*1.1</f>
        <v>#N/A</v>
      </c>
      <c r="AFD801" s="10"/>
      <c r="AFE801" s="235"/>
      <c r="AFF801" s="175" t="s">
        <v>68</v>
      </c>
      <c r="AFG801" s="75" t="s">
        <v>183</v>
      </c>
      <c r="AFI801" s="176"/>
      <c r="AFJ801" s="176" t="e">
        <f>VLOOKUP(AFG801,$A$879:$F$2731,6,FALSE)</f>
        <v>#N/A</v>
      </c>
      <c r="AFK801" s="175" t="s">
        <v>69</v>
      </c>
      <c r="AFL801" s="10" t="e">
        <f>AFJ801*1.1</f>
        <v>#N/A</v>
      </c>
      <c r="AFM801" s="10"/>
      <c r="AFN801" s="235"/>
      <c r="AFO801" s="175" t="s">
        <v>68</v>
      </c>
      <c r="AFP801" s="75" t="s">
        <v>183</v>
      </c>
      <c r="AFR801" s="176"/>
      <c r="AFS801" s="176" t="e">
        <f>VLOOKUP(AFP801,$A$879:$F$2731,6,FALSE)</f>
        <v>#N/A</v>
      </c>
      <c r="AFT801" s="175" t="s">
        <v>69</v>
      </c>
      <c r="AFU801" s="10" t="e">
        <f>AFS801*1.1</f>
        <v>#N/A</v>
      </c>
      <c r="AFV801" s="10"/>
      <c r="AFW801" s="235"/>
      <c r="AFX801" s="175" t="s">
        <v>68</v>
      </c>
      <c r="AFY801" s="341" t="s">
        <v>420</v>
      </c>
      <c r="AGA801" s="176"/>
      <c r="AGB801" s="176">
        <f>VLOOKUP(AFY801,$A$879:$F$2731,6,FALSE)</f>
        <v>592</v>
      </c>
      <c r="AGC801" s="175" t="s">
        <v>69</v>
      </c>
      <c r="AGD801" s="10">
        <f>AGB801*1.1</f>
        <v>651.20000000000005</v>
      </c>
      <c r="AGE801" s="10"/>
      <c r="AGF801" s="235"/>
      <c r="AGG801" s="175" t="s">
        <v>68</v>
      </c>
      <c r="AGH801" s="341" t="s">
        <v>731</v>
      </c>
      <c r="AGJ801" s="176"/>
      <c r="AGK801" s="176">
        <f>VLOOKUP(AGH801,$A$879:$F$2731,6,FALSE)</f>
        <v>1176</v>
      </c>
      <c r="AGL801" s="175" t="s">
        <v>69</v>
      </c>
      <c r="AGM801" s="10">
        <f>AGK801*1.1</f>
        <v>1293.6000000000001</v>
      </c>
      <c r="AGN801" s="10"/>
      <c r="AGO801" s="235"/>
      <c r="AGP801" s="175" t="s">
        <v>68</v>
      </c>
      <c r="AGQ801" s="341" t="s">
        <v>1332</v>
      </c>
      <c r="AGS801" s="176"/>
      <c r="AGT801" s="176">
        <f>VLOOKUP(AGQ801,$A$879:$F$2731,6,FALSE)</f>
        <v>162</v>
      </c>
      <c r="AGU801" s="175" t="s">
        <v>69</v>
      </c>
      <c r="AGV801" s="10">
        <f>AGT801*1.1</f>
        <v>178.20000000000002</v>
      </c>
      <c r="AGW801" s="10"/>
      <c r="AGX801" s="235"/>
      <c r="AGY801" s="175" t="s">
        <v>68</v>
      </c>
      <c r="AGZ801" s="341" t="s">
        <v>1006</v>
      </c>
      <c r="AHB801" s="176"/>
      <c r="AHC801" s="176">
        <f>VLOOKUP(AGZ801,$A$879:$F$2731,6,FALSE)</f>
        <v>623</v>
      </c>
      <c r="AHD801" s="175" t="s">
        <v>69</v>
      </c>
      <c r="AHE801" s="10">
        <f>AHC801*1.1</f>
        <v>685.30000000000007</v>
      </c>
      <c r="AHF801" s="10"/>
      <c r="AHG801" s="235"/>
      <c r="AHH801" s="175" t="s">
        <v>68</v>
      </c>
      <c r="AHI801" s="398" t="s">
        <v>420</v>
      </c>
      <c r="AHK801" s="176"/>
      <c r="AHL801" s="176">
        <f>VLOOKUP(AHI801,$A$879:$F$2731,6,FALSE)</f>
        <v>592</v>
      </c>
      <c r="AHM801" s="175" t="s">
        <v>69</v>
      </c>
      <c r="AHN801" s="10">
        <f>AHL801*1.1</f>
        <v>651.20000000000005</v>
      </c>
      <c r="AHO801" s="10"/>
      <c r="AHP801" s="235"/>
      <c r="AHQ801" s="175" t="s">
        <v>68</v>
      </c>
      <c r="AHR801" s="341" t="s">
        <v>1006</v>
      </c>
      <c r="AHT801" s="176"/>
      <c r="AHU801" s="176">
        <f>VLOOKUP(AHR801,$A$879:$F$2731,6,FALSE)</f>
        <v>623</v>
      </c>
      <c r="AHV801" s="175" t="s">
        <v>69</v>
      </c>
      <c r="AHW801" s="10">
        <f>AHU801*1.1</f>
        <v>685.30000000000007</v>
      </c>
      <c r="AHX801" s="10"/>
      <c r="AHY801" s="235"/>
      <c r="AHZ801" s="175" t="s">
        <v>68</v>
      </c>
      <c r="AIA801" s="341" t="s">
        <v>624</v>
      </c>
      <c r="AIC801" s="176"/>
      <c r="AID801" s="176">
        <f>VLOOKUP(AIA801,$A$879:$F$2731,6,FALSE)</f>
        <v>271</v>
      </c>
      <c r="AIE801" s="175" t="s">
        <v>69</v>
      </c>
      <c r="AIF801" s="10">
        <f>AID801*1.1</f>
        <v>298.10000000000002</v>
      </c>
      <c r="AIG801" s="10"/>
      <c r="AIH801" s="235"/>
      <c r="AII801" s="175" t="s">
        <v>68</v>
      </c>
      <c r="AIJ801" s="341" t="s">
        <v>529</v>
      </c>
      <c r="AIL801" s="176"/>
      <c r="AIM801" s="176">
        <f>VLOOKUP(AIJ801,$A$879:$F$2731,6,FALSE)</f>
        <v>598</v>
      </c>
      <c r="AIN801" s="175" t="s">
        <v>69</v>
      </c>
      <c r="AIO801" s="10">
        <f>AIM801*1.1</f>
        <v>657.80000000000007</v>
      </c>
      <c r="AIP801" s="10"/>
      <c r="AIQ801" s="235"/>
      <c r="AIR801" s="175" t="s">
        <v>68</v>
      </c>
      <c r="AIS801" s="341" t="s">
        <v>420</v>
      </c>
      <c r="AIU801" s="176"/>
      <c r="AIV801" s="176">
        <f>VLOOKUP(AIS801,$A$879:$F$2731,6,FALSE)</f>
        <v>592</v>
      </c>
      <c r="AIW801" s="175" t="s">
        <v>69</v>
      </c>
      <c r="AIX801" s="10">
        <f>AIV801*1.1</f>
        <v>651.20000000000005</v>
      </c>
      <c r="AIY801" s="10"/>
      <c r="AIZ801" s="235"/>
      <c r="AJA801" s="175" t="s">
        <v>68</v>
      </c>
      <c r="AJB801" s="351" t="s">
        <v>420</v>
      </c>
      <c r="AJD801" s="176"/>
      <c r="AJE801" s="176">
        <f>VLOOKUP(AJB801,$A$879:$F$2731,6,FALSE)</f>
        <v>592</v>
      </c>
      <c r="AJF801" s="175" t="s">
        <v>69</v>
      </c>
      <c r="AJG801" s="10">
        <f>AJE801*1.1</f>
        <v>651.20000000000005</v>
      </c>
      <c r="AJH801" s="10"/>
      <c r="AJI801" s="235"/>
      <c r="AJJ801" s="175" t="s">
        <v>68</v>
      </c>
      <c r="AJK801" s="341" t="s">
        <v>420</v>
      </c>
      <c r="AJM801" s="176"/>
      <c r="AJN801" s="176">
        <f>VLOOKUP(AJK801,$A$879:$F$2731,6,FALSE)</f>
        <v>592</v>
      </c>
      <c r="AJO801" s="175" t="s">
        <v>69</v>
      </c>
      <c r="AJP801" s="10">
        <f>AJN801*1.1</f>
        <v>651.20000000000005</v>
      </c>
      <c r="AJQ801" s="10"/>
      <c r="AJR801" s="235"/>
      <c r="AJS801" s="175" t="s">
        <v>68</v>
      </c>
      <c r="AJT801" s="347" t="s">
        <v>529</v>
      </c>
      <c r="AJV801" s="176"/>
      <c r="AJW801" s="176">
        <f>VLOOKUP(AJT801,$A$879:$F$2731,6,FALSE)</f>
        <v>598</v>
      </c>
      <c r="AJX801" s="175" t="s">
        <v>69</v>
      </c>
      <c r="AJY801" s="10">
        <f>AJW801*1.1</f>
        <v>657.80000000000007</v>
      </c>
      <c r="AJZ801" s="10"/>
      <c r="AKA801" s="235"/>
      <c r="AKB801" s="175" t="s">
        <v>68</v>
      </c>
      <c r="AKC801" s="341" t="s">
        <v>505</v>
      </c>
      <c r="AKE801" s="176"/>
      <c r="AKF801" s="176">
        <f>VLOOKUP(AKC801,$A$879:$F$2731,6,FALSE)</f>
        <v>289</v>
      </c>
      <c r="AKG801" s="175" t="s">
        <v>69</v>
      </c>
      <c r="AKH801" s="10">
        <f>AKF801*1.1</f>
        <v>317.90000000000003</v>
      </c>
      <c r="AKI801" s="10"/>
      <c r="AKJ801" s="235"/>
      <c r="AKK801" s="175" t="s">
        <v>68</v>
      </c>
      <c r="AKL801" s="341" t="s">
        <v>624</v>
      </c>
      <c r="AKN801" s="176"/>
      <c r="AKO801" s="176">
        <f>VLOOKUP(AKL801,$A$879:$F$2731,6,FALSE)</f>
        <v>271</v>
      </c>
      <c r="AKP801" s="175" t="s">
        <v>69</v>
      </c>
      <c r="AKQ801" s="10">
        <f>AKO801*1.1</f>
        <v>298.10000000000002</v>
      </c>
      <c r="AKR801" s="10"/>
      <c r="AKS801" s="235"/>
      <c r="AKT801" s="175" t="s">
        <v>68</v>
      </c>
      <c r="AKU801" s="341" t="s">
        <v>624</v>
      </c>
      <c r="AKW801" s="176"/>
      <c r="AKX801" s="176">
        <f>VLOOKUP(AKU801,$A$879:$F$2731,6,FALSE)</f>
        <v>271</v>
      </c>
      <c r="AKY801" s="175" t="s">
        <v>69</v>
      </c>
      <c r="AKZ801" s="10">
        <f>AKX801*1.1</f>
        <v>298.10000000000002</v>
      </c>
      <c r="ALA801" s="10"/>
      <c r="ALB801" s="235"/>
      <c r="ALC801" s="175" t="s">
        <v>68</v>
      </c>
      <c r="ALD801" s="341" t="s">
        <v>1332</v>
      </c>
      <c r="ALF801" s="176"/>
      <c r="ALG801" s="176">
        <f>VLOOKUP(ALD801,$A$879:$F$2731,6,FALSE)</f>
        <v>162</v>
      </c>
      <c r="ALH801" s="175" t="s">
        <v>69</v>
      </c>
      <c r="ALI801" s="10">
        <f>ALG801*1.1</f>
        <v>178.20000000000002</v>
      </c>
      <c r="ALJ801" s="10"/>
      <c r="ALK801" s="235"/>
      <c r="ALL801" s="175" t="s">
        <v>68</v>
      </c>
      <c r="ALM801" s="341" t="s">
        <v>624</v>
      </c>
      <c r="ALO801" s="176"/>
      <c r="ALP801" s="176">
        <f>VLOOKUP(ALM801,$A$879:$F$2731,6,FALSE)</f>
        <v>271</v>
      </c>
      <c r="ALQ801" s="175" t="s">
        <v>69</v>
      </c>
      <c r="ALR801" s="10">
        <f>ALP801*1.1</f>
        <v>298.10000000000002</v>
      </c>
      <c r="ALS801" s="10"/>
      <c r="ALT801" s="235"/>
      <c r="ALU801" s="175" t="s">
        <v>68</v>
      </c>
      <c r="ALV801" s="341" t="s">
        <v>529</v>
      </c>
      <c r="ALX801" s="176"/>
      <c r="ALY801" s="176">
        <f>VLOOKUP(ALV801,$A$879:$F$2731,6,FALSE)</f>
        <v>598</v>
      </c>
      <c r="ALZ801" s="175" t="s">
        <v>69</v>
      </c>
      <c r="AMA801" s="10">
        <f>ALY801*1.1</f>
        <v>657.80000000000007</v>
      </c>
      <c r="AMB801" s="10"/>
      <c r="AMC801" s="235"/>
      <c r="AMD801" s="175" t="s">
        <v>68</v>
      </c>
      <c r="AME801" s="401" t="s">
        <v>420</v>
      </c>
      <c r="AMG801" s="176"/>
      <c r="AMH801" s="176">
        <f>VLOOKUP(AME801,$A$879:$F$2731,6,FALSE)</f>
        <v>592</v>
      </c>
      <c r="AMI801" s="175" t="s">
        <v>69</v>
      </c>
      <c r="AMJ801" s="10">
        <f>AMH801*1.1</f>
        <v>651.20000000000005</v>
      </c>
      <c r="AMK801" s="10"/>
      <c r="AML801" s="235"/>
      <c r="AMM801" s="175" t="s">
        <v>68</v>
      </c>
      <c r="AMN801" s="343" t="s">
        <v>1332</v>
      </c>
      <c r="AMP801" s="176"/>
      <c r="AMQ801" s="176">
        <f>VLOOKUP(AMN801,$A$879:$F$2731,6,FALSE)</f>
        <v>162</v>
      </c>
      <c r="AMR801" s="175" t="s">
        <v>69</v>
      </c>
      <c r="AMS801" s="10">
        <f>AMQ801*1.1</f>
        <v>178.20000000000002</v>
      </c>
      <c r="AMT801" s="10"/>
      <c r="AMU801" s="235"/>
      <c r="AMV801" s="175" t="s">
        <v>68</v>
      </c>
      <c r="AMW801" s="341" t="s">
        <v>624</v>
      </c>
      <c r="AMY801" s="176"/>
      <c r="AMZ801" s="176">
        <f>VLOOKUP(AMW801,$A$879:$F$2731,6,FALSE)</f>
        <v>271</v>
      </c>
      <c r="ANA801" s="175" t="s">
        <v>69</v>
      </c>
      <c r="ANB801" s="10">
        <f>AMZ801*1.1</f>
        <v>298.10000000000002</v>
      </c>
      <c r="ANC801" s="10"/>
      <c r="AND801" s="235"/>
      <c r="ANE801" s="175" t="s">
        <v>68</v>
      </c>
      <c r="ANF801" s="341" t="s">
        <v>1006</v>
      </c>
      <c r="ANH801" s="176"/>
      <c r="ANI801" s="176">
        <f>VLOOKUP(ANF801,$A$879:$F$2731,6,FALSE)</f>
        <v>623</v>
      </c>
      <c r="ANJ801" s="175" t="s">
        <v>69</v>
      </c>
      <c r="ANK801" s="10">
        <f>ANI801*1.1</f>
        <v>685.30000000000007</v>
      </c>
      <c r="ANL801" s="10"/>
      <c r="ANM801" s="235"/>
      <c r="ANN801" s="175" t="s">
        <v>68</v>
      </c>
      <c r="ANO801" s="351" t="s">
        <v>624</v>
      </c>
      <c r="ANQ801" s="176"/>
      <c r="ANR801" s="176">
        <f>VLOOKUP(ANO801,$A$879:$F$2731,6,FALSE)</f>
        <v>271</v>
      </c>
      <c r="ANS801" s="175" t="s">
        <v>69</v>
      </c>
      <c r="ANT801" s="10">
        <f>ANR801*1.1</f>
        <v>298.10000000000002</v>
      </c>
      <c r="ANU801" s="10"/>
      <c r="ANV801" s="235"/>
      <c r="ANW801" s="175" t="s">
        <v>68</v>
      </c>
      <c r="ANX801" s="341" t="s">
        <v>624</v>
      </c>
      <c r="ANZ801" s="176"/>
      <c r="AOA801" s="176">
        <f>VLOOKUP(ANX801,$A$879:$F$2731,6,FALSE)</f>
        <v>271</v>
      </c>
      <c r="AOB801" s="175" t="s">
        <v>69</v>
      </c>
      <c r="AOC801" s="10">
        <f>AOA801*1.1</f>
        <v>298.10000000000002</v>
      </c>
      <c r="AOD801" s="10"/>
      <c r="AOE801" s="235"/>
      <c r="AOF801" s="175" t="s">
        <v>68</v>
      </c>
      <c r="AOG801" s="75" t="s">
        <v>183</v>
      </c>
      <c r="AOI801" s="176"/>
      <c r="AOJ801" s="176" t="e">
        <f>VLOOKUP(AOG801,$A$879:$F$2731,6,FALSE)</f>
        <v>#N/A</v>
      </c>
      <c r="AOK801" s="175" t="s">
        <v>69</v>
      </c>
      <c r="AOL801" s="10" t="e">
        <f>AOJ801*1.1</f>
        <v>#N/A</v>
      </c>
      <c r="AOM801" s="10"/>
      <c r="AON801" s="235"/>
      <c r="AOO801" s="175" t="s">
        <v>68</v>
      </c>
      <c r="AOP801" s="341" t="s">
        <v>835</v>
      </c>
      <c r="AOR801" s="176"/>
      <c r="AOS801" s="176">
        <f>VLOOKUP(AOP801,$A$879:$F$2731,6,FALSE)</f>
        <v>1491</v>
      </c>
      <c r="AOT801" s="175" t="s">
        <v>69</v>
      </c>
      <c r="AOU801" s="10">
        <f>AOS801*1.1</f>
        <v>1640.1000000000001</v>
      </c>
      <c r="AOV801" s="10"/>
      <c r="AOW801" s="235"/>
      <c r="AOX801" s="175" t="s">
        <v>68</v>
      </c>
      <c r="AOY801" s="404" t="s">
        <v>731</v>
      </c>
      <c r="APA801" s="176"/>
      <c r="APB801" s="176">
        <f>VLOOKUP(AOY801,$A$879:$F$2731,6,FALSE)</f>
        <v>1176</v>
      </c>
      <c r="APC801" s="175" t="s">
        <v>69</v>
      </c>
      <c r="APD801" s="10">
        <f>APB801*1.1</f>
        <v>1293.6000000000001</v>
      </c>
      <c r="APE801" s="10"/>
      <c r="APF801" s="235"/>
      <c r="APG801" s="175" t="s">
        <v>68</v>
      </c>
      <c r="APH801" s="341" t="s">
        <v>529</v>
      </c>
      <c r="APJ801" s="176"/>
      <c r="APK801" s="176">
        <f>VLOOKUP(APH801,$A$879:$F$2731,6,FALSE)</f>
        <v>598</v>
      </c>
      <c r="APL801" s="175" t="s">
        <v>69</v>
      </c>
      <c r="APM801" s="10">
        <f>APK801*1.1</f>
        <v>657.80000000000007</v>
      </c>
      <c r="APN801" s="10"/>
      <c r="APO801" s="235"/>
      <c r="APP801" s="175" t="s">
        <v>68</v>
      </c>
      <c r="APQ801" s="75" t="s">
        <v>183</v>
      </c>
      <c r="APS801" s="176"/>
      <c r="APT801" s="176" t="e">
        <f>VLOOKUP(APQ801,$A$879:$F$2731,6,FALSE)</f>
        <v>#N/A</v>
      </c>
      <c r="APU801" s="175" t="s">
        <v>69</v>
      </c>
      <c r="APV801" s="10" t="e">
        <f>APT801*1.1</f>
        <v>#N/A</v>
      </c>
      <c r="APW801" s="10"/>
      <c r="APX801" s="235"/>
      <c r="APY801" s="175" t="s">
        <v>68</v>
      </c>
      <c r="APZ801" s="341" t="s">
        <v>624</v>
      </c>
      <c r="AQB801" s="176"/>
      <c r="AQC801" s="176">
        <f>VLOOKUP(APZ801,$A$879:$F$2731,6,FALSE)</f>
        <v>271</v>
      </c>
      <c r="AQD801" s="175" t="s">
        <v>69</v>
      </c>
      <c r="AQE801" s="10">
        <f>AQC801*1.1</f>
        <v>298.10000000000002</v>
      </c>
      <c r="AQF801" s="10"/>
      <c r="AQG801" s="235"/>
      <c r="AQH801" s="175" t="s">
        <v>68</v>
      </c>
      <c r="AQI801" s="341" t="s">
        <v>731</v>
      </c>
      <c r="AQK801" s="176"/>
      <c r="AQL801" s="176">
        <f>VLOOKUP(AQI801,$A$879:$F$2731,6,FALSE)</f>
        <v>1176</v>
      </c>
      <c r="AQM801" s="175" t="s">
        <v>69</v>
      </c>
      <c r="AQN801" s="10">
        <f>AQL801*1.1</f>
        <v>1293.6000000000001</v>
      </c>
      <c r="AQO801" s="10"/>
      <c r="AQP801" s="235"/>
      <c r="AQQ801" s="175" t="s">
        <v>68</v>
      </c>
      <c r="AQR801" s="75" t="s">
        <v>183</v>
      </c>
      <c r="AQT801" s="176"/>
      <c r="AQU801" s="176" t="e">
        <f>VLOOKUP(AQR801,$A$879:$F$2731,6,FALSE)</f>
        <v>#N/A</v>
      </c>
      <c r="AQV801" s="175" t="s">
        <v>69</v>
      </c>
      <c r="AQW801" s="10" t="e">
        <f>AQU801*1.1</f>
        <v>#N/A</v>
      </c>
      <c r="AQX801" s="10"/>
      <c r="AQY801" s="235"/>
      <c r="AQZ801" s="175" t="s">
        <v>68</v>
      </c>
      <c r="ARA801" s="75" t="s">
        <v>183</v>
      </c>
      <c r="ARC801" s="176"/>
      <c r="ARD801" s="176" t="e">
        <f>VLOOKUP(ARA801,$A$879:$F$2731,6,FALSE)</f>
        <v>#N/A</v>
      </c>
      <c r="ARE801" s="175" t="s">
        <v>69</v>
      </c>
      <c r="ARF801" s="10" t="e">
        <f>ARD801*1.1</f>
        <v>#N/A</v>
      </c>
      <c r="ARG801" s="10"/>
      <c r="ARH801" s="235"/>
      <c r="ARI801" s="175" t="s">
        <v>68</v>
      </c>
      <c r="ARJ801" s="75" t="s">
        <v>183</v>
      </c>
      <c r="ARL801" s="176"/>
      <c r="ARM801" s="176" t="e">
        <f>VLOOKUP(ARJ801,$A$879:$F$2731,6,FALSE)</f>
        <v>#N/A</v>
      </c>
      <c r="ARN801" s="175" t="s">
        <v>69</v>
      </c>
      <c r="ARO801" s="10" t="e">
        <f>ARM801*1.1</f>
        <v>#N/A</v>
      </c>
      <c r="ARP801" s="10"/>
      <c r="ARQ801" s="235"/>
      <c r="ARR801" s="175" t="s">
        <v>68</v>
      </c>
      <c r="ARS801" s="75" t="s">
        <v>183</v>
      </c>
      <c r="ARU801" s="176"/>
      <c r="ARV801" s="176" t="e">
        <f>VLOOKUP(ARS801,$A$879:$F$2731,6,FALSE)</f>
        <v>#N/A</v>
      </c>
      <c r="ARW801" s="175" t="s">
        <v>69</v>
      </c>
      <c r="ARX801" s="10" t="e">
        <f>ARV801*1.1</f>
        <v>#N/A</v>
      </c>
      <c r="ARY801" s="10"/>
      <c r="ARZ801" s="235"/>
      <c r="ASA801" s="175" t="s">
        <v>68</v>
      </c>
      <c r="ASB801" s="341" t="s">
        <v>1332</v>
      </c>
      <c r="ASD801" s="176"/>
      <c r="ASE801" s="176">
        <f>VLOOKUP(ASB801,$A$879:$F$2731,6,FALSE)</f>
        <v>162</v>
      </c>
      <c r="ASF801" s="175" t="s">
        <v>69</v>
      </c>
      <c r="ASG801" s="10">
        <f>ASE801*1.1</f>
        <v>178.20000000000002</v>
      </c>
      <c r="ASH801" s="10"/>
      <c r="ASI801" s="235"/>
      <c r="ASJ801" s="175" t="s">
        <v>68</v>
      </c>
      <c r="ASK801" s="75" t="s">
        <v>183</v>
      </c>
      <c r="ASM801" s="176"/>
      <c r="ASN801" s="176" t="e">
        <f>VLOOKUP(ASK801,$A$879:$F$2731,6,FALSE)</f>
        <v>#N/A</v>
      </c>
      <c r="ASO801" s="175" t="s">
        <v>69</v>
      </c>
      <c r="ASP801" s="10" t="e">
        <f>ASN801*1.1</f>
        <v>#N/A</v>
      </c>
      <c r="ASQ801" s="10"/>
      <c r="ASR801" s="235"/>
      <c r="ASS801" s="175" t="s">
        <v>68</v>
      </c>
      <c r="AST801" s="341" t="s">
        <v>420</v>
      </c>
      <c r="ASV801" s="176"/>
      <c r="ASW801" s="176">
        <f>VLOOKUP(AST801,$A$879:$F$2731,6,FALSE)</f>
        <v>592</v>
      </c>
      <c r="ASX801" s="175" t="s">
        <v>69</v>
      </c>
      <c r="ASY801" s="10">
        <f>ASW801*1.1</f>
        <v>651.20000000000005</v>
      </c>
      <c r="ASZ801" s="10"/>
      <c r="ATA801" s="235"/>
      <c r="ATB801" s="175" t="s">
        <v>68</v>
      </c>
      <c r="ATC801" s="75" t="s">
        <v>183</v>
      </c>
      <c r="ATE801" s="176"/>
      <c r="ATF801" s="176" t="e">
        <f>VLOOKUP(ATC801,$A$879:$F$2731,6,FALSE)</f>
        <v>#N/A</v>
      </c>
      <c r="ATG801" s="175" t="s">
        <v>69</v>
      </c>
      <c r="ATH801" s="10" t="e">
        <f>ATF801*1.1</f>
        <v>#N/A</v>
      </c>
      <c r="ATI801" s="10"/>
      <c r="ATJ801" s="235"/>
      <c r="ATK801" s="175" t="s">
        <v>68</v>
      </c>
      <c r="ATL801" s="75" t="s">
        <v>183</v>
      </c>
      <c r="ATN801" s="176"/>
      <c r="ATO801" s="176" t="e">
        <f>VLOOKUP(ATL801,$A$879:$F$2731,6,FALSE)</f>
        <v>#N/A</v>
      </c>
      <c r="ATP801" s="175" t="s">
        <v>69</v>
      </c>
      <c r="ATQ801" s="10" t="e">
        <f>ATO801*1.1</f>
        <v>#N/A</v>
      </c>
      <c r="ATR801" s="10"/>
      <c r="ATS801" s="235"/>
      <c r="ATT801" s="175" t="s">
        <v>68</v>
      </c>
      <c r="ATU801" s="75" t="s">
        <v>183</v>
      </c>
      <c r="ATW801" s="176"/>
      <c r="ATX801" s="176" t="e">
        <f>VLOOKUP(ATU801,$A$879:$F$2731,6,FALSE)</f>
        <v>#N/A</v>
      </c>
      <c r="ATY801" s="175" t="s">
        <v>69</v>
      </c>
      <c r="ATZ801" s="10" t="e">
        <f>ATX801*1.1</f>
        <v>#N/A</v>
      </c>
      <c r="AUA801" s="10"/>
      <c r="AUB801" s="235"/>
      <c r="AUC801" s="175" t="s">
        <v>68</v>
      </c>
      <c r="AUD801" s="75" t="s">
        <v>183</v>
      </c>
      <c r="AUF801" s="176"/>
      <c r="AUG801" s="176" t="e">
        <f>VLOOKUP(AUD801,$A$879:$F$2731,6,FALSE)</f>
        <v>#N/A</v>
      </c>
      <c r="AUH801" s="175" t="s">
        <v>69</v>
      </c>
      <c r="AUI801" s="10" t="e">
        <f>AUG801*1.1</f>
        <v>#N/A</v>
      </c>
      <c r="AUJ801" s="10"/>
      <c r="AUK801" s="235"/>
      <c r="AUL801" s="175" t="s">
        <v>68</v>
      </c>
      <c r="AUM801" s="75" t="s">
        <v>183</v>
      </c>
      <c r="AUO801" s="176"/>
      <c r="AUP801" s="176" t="e">
        <f>VLOOKUP(AUM801,$A$879:$F$2731,6,FALSE)</f>
        <v>#N/A</v>
      </c>
      <c r="AUQ801" s="175" t="s">
        <v>69</v>
      </c>
      <c r="AUR801" s="10" t="e">
        <f>AUP801*1.1</f>
        <v>#N/A</v>
      </c>
      <c r="AUS801" s="10"/>
      <c r="AUT801" s="235"/>
      <c r="AUU801" s="175" t="s">
        <v>68</v>
      </c>
      <c r="AUV801" s="75" t="s">
        <v>183</v>
      </c>
      <c r="AUX801" s="176"/>
      <c r="AUY801" s="176" t="e">
        <f>VLOOKUP(AUV801,$A$879:$F$2731,6,FALSE)</f>
        <v>#N/A</v>
      </c>
      <c r="AUZ801" s="175" t="s">
        <v>69</v>
      </c>
      <c r="AVA801" s="10" t="e">
        <f>AUY801*1.1</f>
        <v>#N/A</v>
      </c>
      <c r="AVB801" s="10"/>
      <c r="AVC801" s="235"/>
      <c r="AVD801" s="175" t="s">
        <v>68</v>
      </c>
      <c r="AVE801" s="75" t="s">
        <v>183</v>
      </c>
      <c r="AVG801" s="176"/>
      <c r="AVH801" s="176" t="e">
        <f>VLOOKUP(AVE801,$A$879:$F$2731,6,FALSE)</f>
        <v>#N/A</v>
      </c>
      <c r="AVI801" s="175" t="s">
        <v>69</v>
      </c>
      <c r="AVJ801" s="10" t="e">
        <f>AVH801*1.1</f>
        <v>#N/A</v>
      </c>
      <c r="AVK801" s="10"/>
      <c r="AVL801" s="235"/>
      <c r="AVM801" s="175" t="s">
        <v>68</v>
      </c>
      <c r="AVN801" s="75" t="s">
        <v>183</v>
      </c>
      <c r="AVP801" s="176"/>
      <c r="AVQ801" s="176" t="e">
        <f>VLOOKUP(AVN801,$A$879:$F$2731,6,FALSE)</f>
        <v>#N/A</v>
      </c>
      <c r="AVR801" s="175" t="s">
        <v>69</v>
      </c>
      <c r="AVS801" s="10" t="e">
        <f>AVQ801*1.1</f>
        <v>#N/A</v>
      </c>
      <c r="AVT801" s="10"/>
      <c r="AVU801" s="235"/>
      <c r="AVV801" s="175" t="s">
        <v>68</v>
      </c>
      <c r="AVW801" s="75" t="s">
        <v>183</v>
      </c>
      <c r="AVY801" s="176"/>
      <c r="AVZ801" s="176" t="e">
        <f>VLOOKUP(AVW801,$A$879:$F$2731,6,FALSE)</f>
        <v>#N/A</v>
      </c>
      <c r="AWA801" s="175" t="s">
        <v>69</v>
      </c>
      <c r="AWB801" s="10" t="e">
        <f>AVZ801*1.1</f>
        <v>#N/A</v>
      </c>
      <c r="AWC801" s="10"/>
      <c r="AWD801" s="235"/>
      <c r="AWE801" s="175" t="s">
        <v>68</v>
      </c>
      <c r="AWF801" s="75" t="s">
        <v>183</v>
      </c>
      <c r="AWH801" s="176"/>
      <c r="AWI801" s="176" t="e">
        <f>VLOOKUP(AWF801,$A$879:$F$2731,6,FALSE)</f>
        <v>#N/A</v>
      </c>
      <c r="AWJ801" s="175" t="s">
        <v>69</v>
      </c>
      <c r="AWK801" s="10" t="e">
        <f>AWI801*1.1</f>
        <v>#N/A</v>
      </c>
      <c r="AWL801" s="10"/>
      <c r="AWM801" s="235"/>
      <c r="AWN801" s="175" t="s">
        <v>68</v>
      </c>
      <c r="AWO801" s="341" t="s">
        <v>1006</v>
      </c>
      <c r="AWQ801" s="176"/>
      <c r="AWR801" s="176">
        <f>VLOOKUP(AWO801,$A$879:$F$2731,6,FALSE)</f>
        <v>623</v>
      </c>
      <c r="AWS801" s="175" t="s">
        <v>69</v>
      </c>
      <c r="AWT801" s="10">
        <f>AWR801*1.1</f>
        <v>685.30000000000007</v>
      </c>
      <c r="AWU801" s="10"/>
      <c r="AWV801" s="235"/>
      <c r="AWW801" s="175" t="s">
        <v>68</v>
      </c>
      <c r="AWX801" s="341" t="s">
        <v>1006</v>
      </c>
      <c r="AWZ801" s="176"/>
      <c r="AXA801" s="176">
        <f>VLOOKUP(AWX801,$A$879:$F$2731,6,FALSE)</f>
        <v>623</v>
      </c>
      <c r="AXB801" s="175" t="s">
        <v>69</v>
      </c>
      <c r="AXC801" s="10">
        <f>AXA801*1.1</f>
        <v>685.30000000000007</v>
      </c>
      <c r="AXD801" s="10"/>
      <c r="AXE801" s="235"/>
      <c r="AXF801" s="175" t="s">
        <v>68</v>
      </c>
      <c r="AXG801" s="341" t="s">
        <v>1694</v>
      </c>
      <c r="AXI801" s="176"/>
      <c r="AXJ801" s="176">
        <f>VLOOKUP(AXG801,$A$879:$F$2731,6,FALSE)</f>
        <v>560</v>
      </c>
      <c r="AXK801" s="175" t="s">
        <v>69</v>
      </c>
      <c r="AXL801" s="10">
        <f>AXJ801*1.1</f>
        <v>616</v>
      </c>
      <c r="AXM801" s="10"/>
      <c r="AXN801" s="235"/>
      <c r="AXO801" s="175" t="s">
        <v>68</v>
      </c>
      <c r="AXP801" s="341" t="s">
        <v>505</v>
      </c>
      <c r="AXR801" s="176"/>
      <c r="AXS801" s="176">
        <f>VLOOKUP(AXP801,$A$879:$F$2731,6,FALSE)</f>
        <v>289</v>
      </c>
      <c r="AXT801" s="175" t="s">
        <v>69</v>
      </c>
      <c r="AXU801" s="10">
        <f>AXS801*1.1</f>
        <v>317.90000000000003</v>
      </c>
      <c r="AXV801" s="10"/>
      <c r="AXW801" s="235"/>
      <c r="AXX801" s="175" t="s">
        <v>68</v>
      </c>
      <c r="AXY801" s="341" t="s">
        <v>420</v>
      </c>
      <c r="AYA801" s="176"/>
      <c r="AYB801" s="176">
        <f>VLOOKUP(AXY801,$A$879:$F$2731,6,FALSE)</f>
        <v>592</v>
      </c>
      <c r="AYC801" s="175" t="s">
        <v>69</v>
      </c>
      <c r="AYD801" s="10">
        <f>AYB801*1.1</f>
        <v>651.20000000000005</v>
      </c>
      <c r="AYE801" s="10"/>
      <c r="AYF801" s="235"/>
      <c r="AYG801" s="175" t="s">
        <v>68</v>
      </c>
      <c r="AYH801" s="341" t="s">
        <v>624</v>
      </c>
      <c r="AYJ801" s="176"/>
      <c r="AYK801" s="176">
        <f>VLOOKUP(AYH801,$A$879:$F$2731,6,FALSE)</f>
        <v>271</v>
      </c>
      <c r="AYL801" s="175" t="s">
        <v>69</v>
      </c>
      <c r="AYM801" s="10">
        <f>AYK801*1.1</f>
        <v>298.10000000000002</v>
      </c>
      <c r="AYN801" s="10"/>
      <c r="AYO801" s="235"/>
      <c r="AYP801" s="175" t="s">
        <v>68</v>
      </c>
      <c r="AYQ801" s="341" t="s">
        <v>1694</v>
      </c>
      <c r="AYS801" s="176"/>
      <c r="AYT801" s="176">
        <f>VLOOKUP(AYQ801,$A$879:$F$2731,6,FALSE)</f>
        <v>560</v>
      </c>
      <c r="AYU801" s="175" t="s">
        <v>69</v>
      </c>
      <c r="AYV801" s="10">
        <f>AYT801*1.1</f>
        <v>616</v>
      </c>
      <c r="AYW801" s="10"/>
      <c r="AYX801" s="235"/>
      <c r="AYY801" s="175" t="s">
        <v>68</v>
      </c>
      <c r="AYZ801" s="341" t="s">
        <v>420</v>
      </c>
      <c r="AZB801" s="176"/>
      <c r="AZC801" s="176">
        <f>VLOOKUP(AYZ801,$A$879:$F$2731,6,FALSE)</f>
        <v>592</v>
      </c>
      <c r="AZD801" s="175" t="s">
        <v>69</v>
      </c>
      <c r="AZE801" s="10">
        <f>AZC801*1.1</f>
        <v>651.20000000000005</v>
      </c>
      <c r="AZF801" s="10"/>
      <c r="AZG801" s="235"/>
      <c r="AZH801" s="175" t="s">
        <v>68</v>
      </c>
      <c r="AZI801" s="341" t="s">
        <v>529</v>
      </c>
      <c r="AZK801" s="176"/>
      <c r="AZL801" s="176">
        <f>VLOOKUP(AZI801,$A$879:$F$2731,6,FALSE)</f>
        <v>598</v>
      </c>
      <c r="AZM801" s="175" t="s">
        <v>69</v>
      </c>
      <c r="AZN801" s="10">
        <f>AZL801*1.1</f>
        <v>657.80000000000007</v>
      </c>
      <c r="AZO801" s="10"/>
      <c r="AZP801" s="235"/>
      <c r="AZQ801" s="175" t="s">
        <v>68</v>
      </c>
      <c r="AZR801" s="341" t="s">
        <v>529</v>
      </c>
      <c r="AZT801" s="176"/>
      <c r="AZU801" s="176">
        <f>VLOOKUP(AZR801,$A$879:$F$2731,6,FALSE)</f>
        <v>598</v>
      </c>
      <c r="AZV801" s="175" t="s">
        <v>69</v>
      </c>
      <c r="AZW801" s="10">
        <f>AZU801*1.1</f>
        <v>657.80000000000007</v>
      </c>
      <c r="AZX801" s="10"/>
      <c r="AZY801" s="235"/>
      <c r="AZZ801" s="175" t="s">
        <v>68</v>
      </c>
      <c r="BAA801" s="341" t="s">
        <v>1694</v>
      </c>
      <c r="BAC801" s="176"/>
      <c r="BAD801" s="176">
        <f>VLOOKUP(BAA801,$A$879:$F$2731,6,FALSE)</f>
        <v>560</v>
      </c>
      <c r="BAE801" s="175" t="s">
        <v>69</v>
      </c>
      <c r="BAF801" s="10">
        <f>BAD801*1.1</f>
        <v>616</v>
      </c>
      <c r="BAG801" s="10"/>
      <c r="BAH801" s="235"/>
      <c r="BAI801" s="175" t="s">
        <v>68</v>
      </c>
      <c r="BAJ801" s="398" t="s">
        <v>731</v>
      </c>
      <c r="BAL801" s="176"/>
      <c r="BAM801" s="176">
        <f>VLOOKUP(BAJ801,$A$879:$F$2731,6,FALSE)</f>
        <v>1176</v>
      </c>
      <c r="BAN801" s="175" t="s">
        <v>69</v>
      </c>
      <c r="BAO801" s="10">
        <f>BAM801*1.1</f>
        <v>1293.6000000000001</v>
      </c>
      <c r="BAP801" s="10"/>
      <c r="BAQ801" s="235"/>
      <c r="BAR801" s="175" t="s">
        <v>68</v>
      </c>
      <c r="BAS801" s="341" t="s">
        <v>420</v>
      </c>
      <c r="BAU801" s="176"/>
      <c r="BAV801" s="176">
        <f>VLOOKUP(BAS801,$A$879:$F$2731,6,FALSE)</f>
        <v>592</v>
      </c>
      <c r="BAW801" s="175" t="s">
        <v>69</v>
      </c>
      <c r="BAX801" s="10">
        <f>BAV801*1.1</f>
        <v>651.20000000000005</v>
      </c>
      <c r="BAY801" s="10"/>
      <c r="BAZ801" s="235"/>
      <c r="BBA801" s="175" t="s">
        <v>68</v>
      </c>
      <c r="BBB801" s="341" t="s">
        <v>835</v>
      </c>
      <c r="BBD801" s="176"/>
      <c r="BBE801" s="176">
        <f>VLOOKUP(BBB801,$A$879:$F$2731,6,FALSE)</f>
        <v>1491</v>
      </c>
      <c r="BBF801" s="175" t="s">
        <v>69</v>
      </c>
      <c r="BBG801" s="10">
        <f>BBE801*1.1</f>
        <v>1640.1000000000001</v>
      </c>
      <c r="BBH801" s="10"/>
      <c r="BBI801" s="235"/>
      <c r="BBJ801" s="175" t="s">
        <v>68</v>
      </c>
      <c r="BBK801" s="341" t="s">
        <v>835</v>
      </c>
      <c r="BBM801" s="176"/>
      <c r="BBN801" s="176">
        <f>VLOOKUP(BBK801,$A$879:$F$2731,6,FALSE)</f>
        <v>1491</v>
      </c>
      <c r="BBO801" s="175" t="s">
        <v>69</v>
      </c>
      <c r="BBP801" s="10">
        <f>BBN801*1.1</f>
        <v>1640.1000000000001</v>
      </c>
      <c r="BBQ801" s="10"/>
      <c r="BBR801" s="235"/>
      <c r="BBS801" s="175" t="s">
        <v>68</v>
      </c>
      <c r="BBT801" s="347" t="s">
        <v>1006</v>
      </c>
      <c r="BBV801" s="176"/>
      <c r="BBW801" s="176">
        <f>VLOOKUP(BBT801,$A$879:$F$2731,6,FALSE)</f>
        <v>623</v>
      </c>
      <c r="BBX801" s="175" t="s">
        <v>69</v>
      </c>
      <c r="BBY801" s="10">
        <f>BBW801*1.1</f>
        <v>685.30000000000007</v>
      </c>
      <c r="BBZ801" s="10"/>
      <c r="BCA801" s="235"/>
      <c r="BCB801" s="175" t="s">
        <v>68</v>
      </c>
      <c r="BCC801" s="341" t="s">
        <v>1006</v>
      </c>
      <c r="BCE801" s="176"/>
      <c r="BCF801" s="176">
        <f>VLOOKUP(BCC801,$A$879:$F$2731,6,FALSE)</f>
        <v>623</v>
      </c>
      <c r="BCG801" s="175" t="s">
        <v>69</v>
      </c>
      <c r="BCH801" s="10">
        <f>BCF801*1.1</f>
        <v>685.30000000000007</v>
      </c>
      <c r="BCI801" s="10"/>
      <c r="BCJ801" s="235"/>
      <c r="BCK801" s="175" t="s">
        <v>68</v>
      </c>
      <c r="BCL801" s="341" t="s">
        <v>731</v>
      </c>
      <c r="BCN801" s="176"/>
      <c r="BCO801" s="176">
        <f>VLOOKUP(BCL801,$A$879:$F$2731,6,FALSE)</f>
        <v>1176</v>
      </c>
      <c r="BCP801" s="175" t="s">
        <v>69</v>
      </c>
      <c r="BCQ801" s="10">
        <f>BCO801*1.1</f>
        <v>1293.6000000000001</v>
      </c>
      <c r="BCR801" s="10"/>
      <c r="BCS801" s="235"/>
      <c r="BCT801" s="175" t="s">
        <v>68</v>
      </c>
      <c r="BCU801" s="351" t="s">
        <v>420</v>
      </c>
      <c r="BCW801" s="176"/>
      <c r="BCX801" s="176">
        <f>VLOOKUP(BCU801,$A$879:$F$2731,6,FALSE)</f>
        <v>592</v>
      </c>
      <c r="BCY801" s="175" t="s">
        <v>69</v>
      </c>
      <c r="BCZ801" s="10">
        <f>BCX801*1.1</f>
        <v>651.20000000000005</v>
      </c>
      <c r="BDA801" s="10"/>
      <c r="BDB801" s="235"/>
      <c r="BDC801" s="175" t="s">
        <v>68</v>
      </c>
      <c r="BDD801" s="347" t="s">
        <v>624</v>
      </c>
      <c r="BDF801" s="176"/>
      <c r="BDG801" s="176">
        <f>VLOOKUP(BDD801,$A$879:$F$2731,6,FALSE)</f>
        <v>271</v>
      </c>
      <c r="BDH801" s="175" t="s">
        <v>69</v>
      </c>
      <c r="BDI801" s="10">
        <f>BDG801*1.1</f>
        <v>298.10000000000002</v>
      </c>
      <c r="BDJ801" s="10"/>
      <c r="BDK801" s="235"/>
      <c r="BDL801" s="175" t="s">
        <v>68</v>
      </c>
      <c r="BDM801" s="341" t="s">
        <v>420</v>
      </c>
      <c r="BDO801" s="176"/>
      <c r="BDP801" s="176">
        <f>VLOOKUP(BDM801,$A$879:$F$2731,6,FALSE)</f>
        <v>592</v>
      </c>
      <c r="BDQ801" s="175" t="s">
        <v>69</v>
      </c>
      <c r="BDR801" s="10">
        <f>BDP801*1.1</f>
        <v>651.20000000000005</v>
      </c>
      <c r="BDS801" s="10"/>
      <c r="BDT801" s="235"/>
      <c r="BDU801" s="175" t="s">
        <v>68</v>
      </c>
      <c r="BDV801" s="341" t="s">
        <v>1006</v>
      </c>
      <c r="BDX801" s="176"/>
      <c r="BDY801" s="176">
        <f>VLOOKUP(BDV801,$A$879:$F$2731,6,FALSE)</f>
        <v>623</v>
      </c>
      <c r="BDZ801" s="175" t="s">
        <v>69</v>
      </c>
      <c r="BEA801" s="10">
        <f>BDY801*1.1</f>
        <v>685.30000000000007</v>
      </c>
      <c r="BEB801" s="10"/>
      <c r="BEC801" s="235"/>
      <c r="BED801" s="175" t="s">
        <v>68</v>
      </c>
      <c r="BEE801" s="341" t="s">
        <v>532</v>
      </c>
      <c r="BEG801" s="176"/>
      <c r="BEH801" s="176">
        <f>VLOOKUP(BEE801,$A$879:$F$2731,6,FALSE)</f>
        <v>2530</v>
      </c>
      <c r="BEI801" s="175" t="s">
        <v>69</v>
      </c>
      <c r="BEJ801" s="10">
        <f>BEH801*1.1</f>
        <v>2783</v>
      </c>
      <c r="BEK801" s="10"/>
      <c r="BEL801" s="235"/>
      <c r="BEM801" s="175" t="s">
        <v>68</v>
      </c>
      <c r="BEN801" s="341" t="s">
        <v>835</v>
      </c>
      <c r="BEP801" s="176"/>
      <c r="BEQ801" s="176">
        <f>VLOOKUP(BEN801,$A$879:$F$2731,6,FALSE)</f>
        <v>1491</v>
      </c>
      <c r="BER801" s="175" t="s">
        <v>69</v>
      </c>
      <c r="BES801" s="10">
        <f>BEQ801*1.1</f>
        <v>1640.1000000000001</v>
      </c>
      <c r="BET801" s="10"/>
      <c r="BEU801" s="235"/>
      <c r="BEV801" s="175" t="s">
        <v>68</v>
      </c>
      <c r="BEW801" s="341" t="s">
        <v>529</v>
      </c>
      <c r="BEY801" s="176"/>
      <c r="BEZ801" s="176">
        <f>VLOOKUP(BEW801,$A$879:$F$2731,6,FALSE)</f>
        <v>598</v>
      </c>
      <c r="BFA801" s="175" t="s">
        <v>69</v>
      </c>
      <c r="BFB801" s="10">
        <f>BEZ801*1.1</f>
        <v>657.80000000000007</v>
      </c>
      <c r="BFC801" s="10"/>
      <c r="BFD801" s="235"/>
      <c r="BFE801" s="175" t="s">
        <v>68</v>
      </c>
      <c r="BFF801" s="341" t="s">
        <v>529</v>
      </c>
      <c r="BFH801" s="176"/>
      <c r="BFI801" s="176">
        <f>VLOOKUP(BFF801,$A$879:$F$2731,6,FALSE)</f>
        <v>598</v>
      </c>
      <c r="BFJ801" s="175" t="s">
        <v>69</v>
      </c>
      <c r="BFK801" s="10">
        <f>BFI801*1.1</f>
        <v>657.80000000000007</v>
      </c>
      <c r="BFL801" s="10"/>
      <c r="BFM801" s="235"/>
      <c r="BFN801" s="175" t="s">
        <v>68</v>
      </c>
      <c r="BFO801" s="341" t="s">
        <v>529</v>
      </c>
      <c r="BFQ801" s="176"/>
      <c r="BFR801" s="176">
        <f>VLOOKUP(BFO801,$A$879:$F$2731,6,FALSE)</f>
        <v>598</v>
      </c>
      <c r="BFS801" s="175" t="s">
        <v>69</v>
      </c>
      <c r="BFT801" s="10">
        <f>BFR801*1.1</f>
        <v>657.80000000000007</v>
      </c>
      <c r="BFU801" s="10"/>
      <c r="BFV801" s="235"/>
      <c r="BFW801" s="175" t="s">
        <v>68</v>
      </c>
      <c r="BFX801" s="351" t="s">
        <v>835</v>
      </c>
      <c r="BFZ801" s="176"/>
      <c r="BGA801" s="176">
        <f>VLOOKUP(BFX801,$A$879:$F$2731,6,FALSE)</f>
        <v>1491</v>
      </c>
      <c r="BGB801" s="175" t="s">
        <v>69</v>
      </c>
      <c r="BGC801" s="10">
        <f>BGA801*1.1</f>
        <v>1640.1000000000001</v>
      </c>
      <c r="BGD801" s="10"/>
      <c r="BGE801" s="235"/>
      <c r="BGF801" s="175" t="s">
        <v>68</v>
      </c>
      <c r="BGG801" s="341" t="s">
        <v>624</v>
      </c>
      <c r="BGI801" s="176"/>
      <c r="BGJ801" s="176">
        <f>VLOOKUP(BGG801,$A$879:$F$2731,6,FALSE)</f>
        <v>271</v>
      </c>
      <c r="BGK801" s="175" t="s">
        <v>69</v>
      </c>
      <c r="BGL801" s="10">
        <f>BGJ801*1.1</f>
        <v>298.10000000000002</v>
      </c>
      <c r="BGM801" s="10"/>
      <c r="BGN801" s="235"/>
      <c r="BGO801" s="175" t="s">
        <v>68</v>
      </c>
      <c r="BGP801" s="351" t="s">
        <v>624</v>
      </c>
      <c r="BGR801" s="176"/>
      <c r="BGS801" s="176">
        <f>VLOOKUP(BGP801,$A$879:$F$2731,6,FALSE)</f>
        <v>271</v>
      </c>
      <c r="BGT801" s="175" t="s">
        <v>69</v>
      </c>
      <c r="BGU801" s="10">
        <f>BGS801*1.1</f>
        <v>298.10000000000002</v>
      </c>
      <c r="BGV801" s="10"/>
      <c r="BGW801" s="235"/>
      <c r="BGX801" s="175" t="s">
        <v>68</v>
      </c>
      <c r="BGY801" s="341" t="s">
        <v>1694</v>
      </c>
      <c r="BHA801" s="176"/>
      <c r="BHB801" s="176">
        <f>VLOOKUP(BGY801,$A$879:$F$2731,6,FALSE)</f>
        <v>560</v>
      </c>
      <c r="BHC801" s="175" t="s">
        <v>69</v>
      </c>
      <c r="BHD801" s="10">
        <f>BHB801*1.1</f>
        <v>616</v>
      </c>
      <c r="BHE801" s="10"/>
    </row>
    <row r="802" spans="1:1565" s="14" customFormat="1" ht="15">
      <c r="A802" s="175"/>
      <c r="B802" s="344"/>
      <c r="D802" s="175"/>
      <c r="E802" s="175"/>
      <c r="F802" s="175"/>
      <c r="G802" s="10"/>
      <c r="H802" s="10">
        <f>SUM(G797:G801)</f>
        <v>8229.9</v>
      </c>
      <c r="I802" s="229"/>
      <c r="J802" s="175"/>
      <c r="K802" s="395"/>
      <c r="M802" s="175"/>
      <c r="N802" s="175"/>
      <c r="O802" s="175"/>
      <c r="P802" s="10"/>
      <c r="Q802" s="10">
        <f>SUM(P797:P801)</f>
        <v>7982.9999999999991</v>
      </c>
      <c r="R802" s="229"/>
      <c r="S802" s="175"/>
      <c r="T802" s="395"/>
      <c r="V802" s="175"/>
      <c r="W802" s="175"/>
      <c r="X802" s="175"/>
      <c r="Y802" s="10"/>
      <c r="Z802" s="10">
        <f>SUM(Y797:Y801)</f>
        <v>8747.9</v>
      </c>
      <c r="AA802" s="229"/>
      <c r="AB802" s="175"/>
      <c r="AC802" s="395"/>
      <c r="AE802" s="175"/>
      <c r="AF802" s="175"/>
      <c r="AG802" s="175"/>
      <c r="AH802" s="10"/>
      <c r="AI802" s="10">
        <f>SUM(AH797:AH801)</f>
        <v>8779.4</v>
      </c>
      <c r="AJ802" s="229"/>
      <c r="AK802" s="175"/>
      <c r="AL802" s="395"/>
      <c r="AN802" s="175"/>
      <c r="AO802" s="175"/>
      <c r="AP802" s="175"/>
      <c r="AQ802" s="10"/>
      <c r="AR802" s="10">
        <f>SUM(AQ797:AQ801)</f>
        <v>7419.4</v>
      </c>
      <c r="AS802" s="229"/>
      <c r="AT802" s="175"/>
      <c r="AU802" s="395"/>
      <c r="AW802" s="175"/>
      <c r="AX802" s="175"/>
      <c r="AY802" s="175"/>
      <c r="AZ802" s="10"/>
      <c r="BA802" s="10">
        <f>SUM(AZ797:AZ801)</f>
        <v>7509.9999999999991</v>
      </c>
      <c r="BB802" s="229"/>
      <c r="BC802" s="175"/>
      <c r="BD802" s="395"/>
      <c r="BF802" s="175"/>
      <c r="BG802" s="175"/>
      <c r="BH802" s="175"/>
      <c r="BI802" s="10"/>
      <c r="BJ802" s="10">
        <f>SUM(BI797:BI801)</f>
        <v>7416.0999999999995</v>
      </c>
      <c r="BK802" s="229"/>
      <c r="BL802" s="175"/>
      <c r="BM802" s="395"/>
      <c r="BO802" s="175"/>
      <c r="BP802" s="175"/>
      <c r="BQ802" s="175"/>
      <c r="BR802" s="10"/>
      <c r="BS802" s="10">
        <f>SUM(BR797:BR801)</f>
        <v>7602.9</v>
      </c>
      <c r="BT802" s="229"/>
      <c r="BU802" s="175"/>
      <c r="BV802" s="395"/>
      <c r="BX802" s="175"/>
      <c r="BY802" s="175"/>
      <c r="BZ802" s="175"/>
      <c r="CA802" s="10"/>
      <c r="CB802" s="10">
        <f>SUM(CA797:CA801)</f>
        <v>6292.2999999999993</v>
      </c>
      <c r="CC802" s="229"/>
      <c r="CD802" s="175"/>
      <c r="CE802" s="395"/>
      <c r="CG802" s="175"/>
      <c r="CH802" s="175"/>
      <c r="CI802" s="175"/>
      <c r="CJ802" s="10"/>
      <c r="CK802" s="10">
        <f>SUM(CJ797:CJ801)</f>
        <v>7547.8</v>
      </c>
      <c r="CL802" s="229"/>
      <c r="CM802" s="175"/>
      <c r="CN802" s="395"/>
      <c r="CP802" s="175"/>
      <c r="CQ802" s="175"/>
      <c r="CR802" s="175"/>
      <c r="CS802" s="10"/>
      <c r="CT802" s="10">
        <f>SUM(CS797:CS801)</f>
        <v>8023.4</v>
      </c>
      <c r="CU802" s="229"/>
      <c r="CV802" s="175"/>
      <c r="CW802" s="395"/>
      <c r="CY802" s="175"/>
      <c r="CZ802" s="175"/>
      <c r="DA802" s="175"/>
      <c r="DB802" s="10"/>
      <c r="DC802" s="10">
        <f>SUM(DB797:DB801)</f>
        <v>8061.0999999999995</v>
      </c>
      <c r="DD802" s="229"/>
      <c r="DE802" s="175"/>
      <c r="DF802" s="395"/>
      <c r="DH802" s="175"/>
      <c r="DI802" s="175"/>
      <c r="DJ802" s="175"/>
      <c r="DK802" s="10"/>
      <c r="DL802" s="10">
        <f>SUM(DK797:DK801)</f>
        <v>8780</v>
      </c>
      <c r="DM802" s="229"/>
      <c r="DN802" s="175"/>
      <c r="DO802" s="395"/>
      <c r="DQ802" s="175"/>
      <c r="DR802" s="175"/>
      <c r="DS802" s="175"/>
      <c r="DT802" s="10"/>
      <c r="DU802" s="10">
        <f>SUM(DT797:DT801)</f>
        <v>8748.5</v>
      </c>
      <c r="DV802" s="229"/>
      <c r="DW802" s="175"/>
      <c r="DX802" s="395"/>
      <c r="DZ802" s="175"/>
      <c r="EA802" s="175"/>
      <c r="EB802" s="175"/>
      <c r="EC802" s="10"/>
      <c r="ED802" s="10">
        <f>SUM(EC797:EC801)</f>
        <v>8995.7000000000007</v>
      </c>
      <c r="EE802" s="229"/>
      <c r="EF802" s="175"/>
      <c r="EG802" s="395"/>
      <c r="EI802" s="175"/>
      <c r="EJ802" s="175"/>
      <c r="EK802" s="175"/>
      <c r="EL802" s="10"/>
      <c r="EM802" s="10">
        <f>SUM(EL797:EL801)</f>
        <v>8569.2999999999993</v>
      </c>
      <c r="EN802" s="229"/>
      <c r="EO802" s="175"/>
      <c r="EP802" s="395"/>
      <c r="ER802" s="175"/>
      <c r="ES802" s="175"/>
      <c r="ET802" s="175"/>
      <c r="EU802" s="10"/>
      <c r="EV802" s="10">
        <f>SUM(EU797:EU801)</f>
        <v>8810</v>
      </c>
      <c r="EW802" s="229"/>
      <c r="EX802" s="175"/>
      <c r="EY802" s="395"/>
      <c r="FA802" s="175"/>
      <c r="FB802" s="175"/>
      <c r="FC802" s="175"/>
      <c r="FD802" s="10"/>
      <c r="FE802" s="10">
        <f>SUM(FD797:FD801)</f>
        <v>7982.9999999999991</v>
      </c>
      <c r="FF802" s="229"/>
      <c r="FG802" s="175"/>
      <c r="FH802" s="395"/>
      <c r="FJ802" s="175"/>
      <c r="FK802" s="175"/>
      <c r="FL802" s="175"/>
      <c r="FM802" s="10"/>
      <c r="FN802" s="10">
        <f>SUM(FM797:FM801)</f>
        <v>7063.2</v>
      </c>
      <c r="FO802" s="229"/>
      <c r="FP802" s="175"/>
      <c r="FQ802" s="395"/>
      <c r="FS802" s="175"/>
      <c r="FT802" s="175"/>
      <c r="FU802" s="175"/>
      <c r="FV802" s="10"/>
      <c r="FW802" s="10">
        <f>SUM(FV797:FV801)</f>
        <v>9065</v>
      </c>
      <c r="FX802" s="229"/>
      <c r="FY802" s="175"/>
      <c r="FZ802" s="350"/>
      <c r="GB802" s="175"/>
      <c r="GC802" s="175"/>
      <c r="GD802" s="175"/>
      <c r="GE802" s="10"/>
      <c r="GF802" s="10" t="e">
        <f>SUM(GE797:GE801)</f>
        <v>#N/A</v>
      </c>
      <c r="GG802" s="229"/>
      <c r="GH802" s="175"/>
      <c r="GI802" s="395"/>
      <c r="GK802" s="175"/>
      <c r="GL802" s="175"/>
      <c r="GM802" s="175"/>
      <c r="GN802" s="10"/>
      <c r="GO802" s="10">
        <f>SUM(GN797:GN801)</f>
        <v>8178.4</v>
      </c>
      <c r="GP802" s="229"/>
      <c r="GQ802" s="175"/>
      <c r="GR802" s="395"/>
      <c r="GT802" s="175"/>
      <c r="GU802" s="175"/>
      <c r="GV802" s="175"/>
      <c r="GW802" s="175"/>
      <c r="GX802" s="10">
        <f>SUM(GW797:GW801)</f>
        <v>7416.0999999999995</v>
      </c>
      <c r="GY802" s="229"/>
      <c r="GZ802" s="175"/>
      <c r="HA802" s="395"/>
      <c r="HC802" s="175"/>
      <c r="HD802" s="175"/>
      <c r="HE802" s="175"/>
      <c r="HF802" s="10"/>
      <c r="HG802" s="10">
        <f>SUM(HF797:HF801)</f>
        <v>8540.0999999999985</v>
      </c>
      <c r="HH802" s="229"/>
      <c r="HI802" s="175"/>
      <c r="HJ802" s="395"/>
      <c r="HL802" s="175"/>
      <c r="HM802" s="175"/>
      <c r="HN802" s="175"/>
      <c r="HO802" s="175"/>
      <c r="HP802" s="10">
        <f>SUM(HO797:HO801)</f>
        <v>7667.7000000000007</v>
      </c>
      <c r="HQ802" s="229"/>
      <c r="HR802" s="175"/>
      <c r="HS802" s="395"/>
      <c r="HU802" s="175"/>
      <c r="HV802" s="175"/>
      <c r="HW802" s="175"/>
      <c r="HX802" s="175"/>
      <c r="HY802" s="10">
        <f>SUM(HX797:HX801)</f>
        <v>7116.3</v>
      </c>
      <c r="HZ802" s="229"/>
      <c r="IA802" s="175"/>
      <c r="IB802" s="395"/>
      <c r="ID802" s="175"/>
      <c r="IE802" s="175"/>
      <c r="IF802" s="175"/>
      <c r="IG802" s="175"/>
      <c r="IH802" s="10">
        <f>SUM(IG797:IG801)</f>
        <v>8663.7999999999993</v>
      </c>
      <c r="II802" s="229"/>
      <c r="IJ802" s="175"/>
      <c r="IK802" s="395"/>
      <c r="IM802" s="175"/>
      <c r="IN802" s="175"/>
      <c r="IO802" s="175"/>
      <c r="IP802" s="10"/>
      <c r="IQ802" s="10">
        <f>SUM(IP797:IP801)</f>
        <v>7539.4999999999991</v>
      </c>
      <c r="IR802" s="229"/>
      <c r="IS802" s="175"/>
      <c r="IT802" s="395"/>
      <c r="IV802" s="175"/>
      <c r="IW802" s="175"/>
      <c r="IX802" s="175"/>
      <c r="IY802" s="10"/>
      <c r="IZ802" s="10">
        <f>SUM(IY797:IY801)</f>
        <v>8573.3000000000011</v>
      </c>
      <c r="JA802" s="229"/>
      <c r="JB802" s="175"/>
      <c r="JC802" s="395"/>
      <c r="JE802" s="175"/>
      <c r="JF802" s="175"/>
      <c r="JG802" s="175"/>
      <c r="JH802" s="10"/>
      <c r="JI802" s="10">
        <f>SUM(JH797:JH801)</f>
        <v>8713.2999999999993</v>
      </c>
      <c r="JJ802" s="229"/>
      <c r="JK802" s="175"/>
      <c r="JL802" s="395"/>
      <c r="JN802" s="175"/>
      <c r="JO802" s="175"/>
      <c r="JP802" s="175"/>
      <c r="JQ802" s="10"/>
      <c r="JR802" s="10">
        <f>SUM(JQ797:JQ801)</f>
        <v>9159.5</v>
      </c>
      <c r="JS802" s="229"/>
      <c r="JT802" s="175"/>
      <c r="JU802" s="395"/>
      <c r="JW802" s="175"/>
      <c r="JX802" s="175"/>
      <c r="JY802" s="175"/>
      <c r="JZ802" s="10"/>
      <c r="KA802" s="10">
        <f>SUM(JZ797:JZ801)</f>
        <v>7973.7</v>
      </c>
      <c r="KB802" s="229"/>
      <c r="KC802" s="175"/>
      <c r="KD802" s="350"/>
      <c r="KF802" s="175"/>
      <c r="KG802" s="175"/>
      <c r="KH802" s="175"/>
      <c r="KI802" s="10"/>
      <c r="KJ802" s="10" t="e">
        <f>SUM(KI797:KI801)</f>
        <v>#N/A</v>
      </c>
      <c r="KK802" s="229"/>
      <c r="KL802" s="175"/>
      <c r="KM802" s="395"/>
      <c r="KO802" s="175"/>
      <c r="KP802" s="175"/>
      <c r="KQ802" s="175"/>
      <c r="KR802" s="175"/>
      <c r="KS802" s="10">
        <f>SUM(KR797:KR801)</f>
        <v>7727.7999999999993</v>
      </c>
      <c r="KT802" s="229"/>
      <c r="KU802" s="175"/>
      <c r="KV802" s="395"/>
      <c r="KX802" s="175"/>
      <c r="KY802" s="175"/>
      <c r="KZ802" s="175"/>
      <c r="LA802" s="10"/>
      <c r="LB802" s="10">
        <f>SUM(LA797:LA801)</f>
        <v>8054.9000000000005</v>
      </c>
      <c r="LC802" s="229"/>
      <c r="LD802" s="175"/>
      <c r="LE802" s="350"/>
      <c r="LG802" s="175"/>
      <c r="LH802" s="175"/>
      <c r="LI802" s="175"/>
      <c r="LJ802" s="10"/>
      <c r="LK802" s="10" t="e">
        <f>SUM(LJ797:LJ801)</f>
        <v>#N/A</v>
      </c>
      <c r="LL802" s="229"/>
      <c r="LM802" s="175"/>
      <c r="LN802" s="395"/>
      <c r="LP802" s="175"/>
      <c r="LQ802" s="175"/>
      <c r="LR802" s="175"/>
      <c r="LS802" s="10"/>
      <c r="LT802" s="10">
        <f>SUM(LS797:LS801)</f>
        <v>8779.4</v>
      </c>
      <c r="LU802" s="229"/>
      <c r="LV802" s="175"/>
      <c r="LW802" s="395"/>
      <c r="LY802" s="175"/>
      <c r="LZ802" s="175"/>
      <c r="MA802" s="175"/>
      <c r="MB802" s="10"/>
      <c r="MC802" s="10">
        <f>SUM(MB797:MB801)</f>
        <v>7504.4999999999991</v>
      </c>
      <c r="MD802" s="229"/>
      <c r="ME802" s="175"/>
      <c r="MF802" s="395"/>
      <c r="MH802" s="175"/>
      <c r="MI802" s="175"/>
      <c r="MJ802" s="175"/>
      <c r="MK802" s="10"/>
      <c r="ML802" s="10">
        <f>SUM(MK797:MK801)</f>
        <v>8906.6</v>
      </c>
      <c r="MM802" s="229"/>
      <c r="MN802" s="175"/>
      <c r="MO802" s="350"/>
      <c r="MQ802" s="175"/>
      <c r="MR802" s="175"/>
      <c r="MS802" s="175"/>
      <c r="MT802" s="10"/>
      <c r="MU802" s="10" t="e">
        <f>SUM(MT797:MT801)</f>
        <v>#N/A</v>
      </c>
      <c r="MV802" s="229"/>
      <c r="MW802" s="175"/>
      <c r="MX802" s="395"/>
      <c r="MZ802" s="175"/>
      <c r="NA802" s="175"/>
      <c r="NB802" s="175"/>
      <c r="NC802" s="10"/>
      <c r="ND802" s="10">
        <f>SUM(NC797:NC801)</f>
        <v>8780</v>
      </c>
      <c r="NE802" s="229"/>
      <c r="NF802" s="175"/>
      <c r="NG802" s="395"/>
      <c r="NI802" s="175"/>
      <c r="NJ802" s="175"/>
      <c r="NK802" s="175"/>
      <c r="NL802" s="10"/>
      <c r="NM802" s="10">
        <f>SUM(NL797:NL801)</f>
        <v>7807</v>
      </c>
      <c r="NN802" s="229"/>
      <c r="NO802" s="175"/>
      <c r="NP802" s="395"/>
      <c r="NR802" s="175"/>
      <c r="NS802" s="175"/>
      <c r="NT802" s="175"/>
      <c r="NU802" s="10"/>
      <c r="NV802" s="10">
        <f>SUM(NU797:NU801)</f>
        <v>5967.0999999999995</v>
      </c>
      <c r="NW802" s="229"/>
      <c r="NX802" s="175"/>
      <c r="NY802" s="395"/>
      <c r="OA802" s="175"/>
      <c r="OB802" s="175"/>
      <c r="OC802" s="175"/>
      <c r="OD802" s="175"/>
      <c r="OE802" s="10">
        <f>SUM(OD797:OD801)</f>
        <v>7588.0999999999995</v>
      </c>
      <c r="OF802" s="229"/>
      <c r="OG802" s="175"/>
      <c r="OH802" s="395"/>
      <c r="OJ802" s="175"/>
      <c r="OK802" s="175"/>
      <c r="OL802" s="175"/>
      <c r="OM802" s="10"/>
      <c r="ON802" s="10">
        <f>SUM(OM797:OM801)</f>
        <v>8722.1999999999989</v>
      </c>
      <c r="OO802" s="229"/>
      <c r="OP802" s="175"/>
      <c r="OQ802" s="395"/>
      <c r="OS802" s="175"/>
      <c r="OT802" s="175"/>
      <c r="OU802" s="175"/>
      <c r="OV802" s="10"/>
      <c r="OW802" s="10">
        <f>SUM(OV797:OV801)</f>
        <v>7216.7999999999993</v>
      </c>
      <c r="OX802" s="229"/>
      <c r="OY802" s="175"/>
      <c r="OZ802" s="352"/>
      <c r="PB802" s="175"/>
      <c r="PC802" s="175"/>
      <c r="PD802" s="175"/>
      <c r="PE802" s="10"/>
      <c r="PF802" s="10">
        <f>SUM(PE797:PE801)</f>
        <v>7727.7999999999993</v>
      </c>
      <c r="PG802" s="229"/>
      <c r="PH802" s="175"/>
      <c r="PI802" s="395"/>
      <c r="PK802" s="175"/>
      <c r="PL802" s="175"/>
      <c r="PM802" s="175"/>
      <c r="PN802" s="10"/>
      <c r="PO802" s="10">
        <f>SUM(PN797:PN801)</f>
        <v>9193.5999999999985</v>
      </c>
      <c r="PP802" s="229"/>
      <c r="PQ802" s="175"/>
      <c r="PR802" s="395"/>
      <c r="PT802" s="175"/>
      <c r="PU802" s="175"/>
      <c r="PV802" s="175"/>
      <c r="PW802" s="10"/>
      <c r="PX802" s="10">
        <f>SUM(PW797:PW801)</f>
        <v>8954</v>
      </c>
      <c r="PY802" s="229"/>
      <c r="PZ802" s="175"/>
      <c r="QA802" s="344"/>
      <c r="QC802" s="175"/>
      <c r="QD802" s="175"/>
      <c r="QE802" s="175"/>
      <c r="QF802" s="10"/>
      <c r="QG802" s="10">
        <f>SUM(QF797:QF801)</f>
        <v>8747.9</v>
      </c>
      <c r="QH802" s="229"/>
      <c r="QI802" s="175"/>
      <c r="QJ802" s="350"/>
      <c r="QL802" s="175"/>
      <c r="QM802" s="175"/>
      <c r="QN802" s="175"/>
      <c r="QO802" s="10"/>
      <c r="QP802" s="10" t="e">
        <f>SUM(QO797:QO801)</f>
        <v>#N/A</v>
      </c>
      <c r="QQ802" s="229"/>
      <c r="QR802" s="175"/>
      <c r="QS802" s="396"/>
      <c r="QU802" s="175"/>
      <c r="QV802" s="175"/>
      <c r="QW802" s="175"/>
      <c r="QX802" s="10"/>
      <c r="QY802" s="10">
        <f>SUM(QX797:QX801)</f>
        <v>7292.9</v>
      </c>
      <c r="QZ802" s="229"/>
      <c r="RA802" s="175"/>
      <c r="RB802" s="395"/>
      <c r="RD802" s="175"/>
      <c r="RE802" s="175"/>
      <c r="RF802" s="175"/>
      <c r="RG802" s="10"/>
      <c r="RH802" s="10">
        <f>SUM(RG797:RG801)</f>
        <v>7025.7000000000007</v>
      </c>
      <c r="RI802" s="229"/>
      <c r="RJ802" s="175"/>
      <c r="RK802" s="395"/>
      <c r="RM802" s="175"/>
      <c r="RN802" s="175"/>
      <c r="RO802" s="175"/>
      <c r="RP802" s="175"/>
      <c r="RQ802" s="10">
        <f>SUM(RP797:RP801)</f>
        <v>7268.5000000000009</v>
      </c>
      <c r="RR802" s="229"/>
      <c r="RS802" s="175"/>
      <c r="RT802" s="350"/>
      <c r="RV802" s="175"/>
      <c r="RW802" s="175"/>
      <c r="RX802" s="175"/>
      <c r="RY802" s="10"/>
      <c r="RZ802" s="10" t="e">
        <f>SUM(RY797:RY801)</f>
        <v>#N/A</v>
      </c>
      <c r="SA802" s="235"/>
      <c r="SB802" s="175"/>
      <c r="SC802" s="395"/>
      <c r="SE802" s="175"/>
      <c r="SF802" s="175"/>
      <c r="SG802" s="175"/>
      <c r="SH802" s="10"/>
      <c r="SI802" s="10">
        <f>SUM(SH797:SH801)</f>
        <v>8176.3</v>
      </c>
      <c r="SJ802" s="235"/>
      <c r="SK802" s="175"/>
      <c r="SL802" s="395"/>
      <c r="SN802" s="175"/>
      <c r="SO802" s="175"/>
      <c r="SP802" s="175"/>
      <c r="SQ802" s="10"/>
      <c r="SR802" s="10">
        <f>SUM(SQ797:SQ801)</f>
        <v>8779.4</v>
      </c>
      <c r="SS802" s="235"/>
      <c r="ST802" s="175"/>
      <c r="SU802" s="395"/>
      <c r="SW802" s="175"/>
      <c r="SX802" s="175"/>
      <c r="SY802" s="175"/>
      <c r="SZ802" s="10"/>
      <c r="TA802" s="10">
        <f>SUM(SZ797:SZ801)</f>
        <v>8663.2000000000007</v>
      </c>
      <c r="TB802" s="235"/>
      <c r="TC802" s="175"/>
      <c r="TD802" s="350"/>
      <c r="TF802" s="175"/>
      <c r="TG802" s="175"/>
      <c r="TH802" s="175"/>
      <c r="TI802" s="175"/>
      <c r="TJ802" s="10" t="e">
        <f>SUM(TI797:TI801)</f>
        <v>#N/A</v>
      </c>
      <c r="TK802" s="235"/>
      <c r="TL802" s="175"/>
      <c r="TM802" s="396"/>
      <c r="TO802" s="175"/>
      <c r="TP802" s="175"/>
      <c r="TQ802" s="175"/>
      <c r="TR802" s="10"/>
      <c r="TS802" s="10">
        <f>SUM(TR797:TR801)</f>
        <v>6909.6</v>
      </c>
      <c r="TT802" s="235"/>
      <c r="TU802" s="175"/>
      <c r="TV802" s="396"/>
      <c r="TX802" s="175"/>
      <c r="TY802" s="175"/>
      <c r="TZ802" s="175"/>
      <c r="UA802" s="10"/>
      <c r="UB802" s="10">
        <f>SUM(UA797:UA801)</f>
        <v>5872.4999999999991</v>
      </c>
      <c r="UC802" s="235"/>
      <c r="UD802" s="175"/>
      <c r="UE802" s="396"/>
      <c r="UG802" s="175"/>
      <c r="UH802" s="175"/>
      <c r="UI802" s="175"/>
      <c r="UJ802" s="10"/>
      <c r="UK802" s="10">
        <f>SUM(UJ797:UJ801)</f>
        <v>7268.9000000000005</v>
      </c>
      <c r="UL802" s="235"/>
      <c r="UM802" s="175"/>
      <c r="UN802" s="350"/>
      <c r="UP802" s="175"/>
      <c r="UQ802" s="175"/>
      <c r="UR802" s="175"/>
      <c r="US802" s="10"/>
      <c r="UT802" s="10" t="e">
        <f>SUM(US797:US801)</f>
        <v>#N/A</v>
      </c>
      <c r="UU802" s="235"/>
      <c r="UV802" s="175"/>
      <c r="UW802" s="396"/>
      <c r="UY802" s="175"/>
      <c r="UZ802" s="175"/>
      <c r="VA802" s="175"/>
      <c r="VB802" s="10"/>
      <c r="VC802" s="10">
        <f>SUM(VB797:VB801)</f>
        <v>4325.3999999999996</v>
      </c>
      <c r="VD802" s="235"/>
      <c r="VE802" s="175"/>
      <c r="VF802" s="350"/>
      <c r="VH802" s="175"/>
      <c r="VI802" s="175"/>
      <c r="VJ802" s="175"/>
      <c r="VK802" s="10"/>
      <c r="VL802" s="10" t="e">
        <f>SUM(VK797:VK801)</f>
        <v>#N/A</v>
      </c>
      <c r="VM802" s="235"/>
      <c r="VN802" s="175"/>
      <c r="VO802" s="396"/>
      <c r="VQ802" s="175"/>
      <c r="VR802" s="175"/>
      <c r="VS802" s="175"/>
      <c r="VT802" s="10"/>
      <c r="VU802" s="10">
        <f>SUM(VT797:VT801)</f>
        <v>6187</v>
      </c>
      <c r="VV802" s="235"/>
      <c r="VW802" s="175"/>
      <c r="VX802" s="350"/>
      <c r="VZ802" s="175"/>
      <c r="WA802" s="175"/>
      <c r="WB802" s="175"/>
      <c r="WC802" s="175"/>
      <c r="WD802" s="10" t="e">
        <f>SUM(WC797:WC801)</f>
        <v>#N/A</v>
      </c>
      <c r="WE802" s="235"/>
      <c r="WF802" s="175"/>
      <c r="WG802" s="396"/>
      <c r="WI802" s="175"/>
      <c r="WJ802" s="175"/>
      <c r="WK802" s="175"/>
      <c r="WL802" s="175"/>
      <c r="WM802" s="10">
        <f>SUM(WL797:WL801)</f>
        <v>8806.9</v>
      </c>
      <c r="WN802" s="235"/>
      <c r="WO802" s="175"/>
      <c r="WP802" s="396"/>
      <c r="WQ802" s="175"/>
      <c r="WR802" s="175"/>
      <c r="WS802" s="175"/>
      <c r="WT802" s="175"/>
      <c r="WU802" s="10"/>
      <c r="WV802" s="10">
        <f>SUM(WU797:WU801)</f>
        <v>8658</v>
      </c>
      <c r="WW802" s="235"/>
      <c r="WX802" s="175"/>
      <c r="WY802" s="396"/>
      <c r="XA802" s="175"/>
      <c r="XB802" s="175"/>
      <c r="XC802" s="175"/>
      <c r="XD802" s="175"/>
      <c r="XE802" s="10">
        <f>SUM(XD797:XD801)</f>
        <v>7498.3</v>
      </c>
      <c r="XF802" s="235"/>
      <c r="XG802" s="175"/>
      <c r="XH802" s="352"/>
      <c r="XJ802" s="175"/>
      <c r="XK802" s="175"/>
      <c r="XL802" s="175"/>
      <c r="XM802" s="175"/>
      <c r="XN802" s="10">
        <f>SUM(XM797:XM801)</f>
        <v>8747.9</v>
      </c>
      <c r="XO802" s="235"/>
      <c r="XP802" s="175"/>
      <c r="XQ802" s="396"/>
      <c r="XS802" s="175"/>
      <c r="XT802" s="175"/>
      <c r="XU802" s="175"/>
      <c r="XV802" s="10"/>
      <c r="XW802" s="10">
        <f>SUM(XV797:XV801)</f>
        <v>7576.0999999999995</v>
      </c>
      <c r="XX802" s="235"/>
      <c r="XY802" s="175"/>
      <c r="XZ802" s="396"/>
      <c r="YB802" s="175"/>
      <c r="YC802" s="175"/>
      <c r="YD802" s="175"/>
      <c r="YE802" s="10"/>
      <c r="YF802" s="10">
        <f>SUM(YE797:YE801)</f>
        <v>8667</v>
      </c>
      <c r="YG802" s="235"/>
      <c r="YH802" s="175"/>
      <c r="YI802" s="396"/>
      <c r="YK802" s="175"/>
      <c r="YL802" s="175"/>
      <c r="YM802" s="175"/>
      <c r="YN802" s="10"/>
      <c r="YO802" s="10">
        <f>SUM(YN797:YN801)</f>
        <v>7542.4999999999991</v>
      </c>
      <c r="YP802" s="235"/>
      <c r="YQ802" s="175"/>
      <c r="YR802" s="396"/>
      <c r="YT802" s="175"/>
      <c r="YU802" s="175"/>
      <c r="YV802" s="175"/>
      <c r="YW802" s="10"/>
      <c r="YX802" s="10">
        <f>SUM(YW797:YW801)</f>
        <v>7115</v>
      </c>
      <c r="YY802" s="235"/>
      <c r="YZ802" s="175"/>
      <c r="ZA802" s="396"/>
      <c r="ZC802" s="175"/>
      <c r="ZD802" s="175"/>
      <c r="ZE802" s="175"/>
      <c r="ZF802" s="10"/>
      <c r="ZG802" s="10">
        <f>SUM(ZF797:ZF801)</f>
        <v>6874.9999999999991</v>
      </c>
      <c r="ZH802" s="235"/>
      <c r="ZI802" s="175"/>
      <c r="ZJ802" s="396"/>
      <c r="ZL802" s="175"/>
      <c r="ZM802" s="175"/>
      <c r="ZN802" s="175"/>
      <c r="ZO802" s="10"/>
      <c r="ZP802" s="10">
        <f>SUM(ZO797:ZO801)</f>
        <v>9189.5</v>
      </c>
      <c r="ZQ802" s="235"/>
      <c r="ZR802" s="175"/>
      <c r="ZS802" s="396"/>
      <c r="ZU802" s="175"/>
      <c r="ZV802" s="175"/>
      <c r="ZW802" s="175"/>
      <c r="ZX802" s="10"/>
      <c r="ZY802" s="10">
        <f>SUM(ZX797:ZX801)</f>
        <v>7939.3</v>
      </c>
      <c r="ZZ802" s="235"/>
      <c r="AAA802" s="175"/>
      <c r="AAB802" s="396"/>
      <c r="AAD802" s="175"/>
      <c r="AAE802" s="175"/>
      <c r="AAF802" s="175"/>
      <c r="AAG802" s="10"/>
      <c r="AAH802" s="10">
        <f>SUM(AAG797:AAG801)</f>
        <v>8647.6</v>
      </c>
      <c r="AAI802" s="235"/>
      <c r="AAJ802" s="175"/>
      <c r="AAK802" s="232"/>
      <c r="AAM802" s="175"/>
      <c r="AAN802" s="175"/>
      <c r="AAO802" s="175"/>
      <c r="AAP802" s="10"/>
      <c r="AAQ802" s="10" t="e">
        <f>SUM(AAP797:AAP801)</f>
        <v>#N/A</v>
      </c>
      <c r="AAR802" s="235"/>
      <c r="AAS802" s="175"/>
      <c r="AAT802" s="396"/>
      <c r="AAV802" s="175"/>
      <c r="AAW802" s="175"/>
      <c r="AAX802" s="175"/>
      <c r="AAY802" s="10"/>
      <c r="AAZ802" s="10">
        <f>SUM(AAY797:AAY801)</f>
        <v>8566.2000000000007</v>
      </c>
      <c r="ABA802" s="235"/>
      <c r="ABB802" s="175"/>
      <c r="ABC802" s="397"/>
      <c r="ABE802" s="175"/>
      <c r="ABF802" s="175"/>
      <c r="ABG802" s="175"/>
      <c r="ABH802" s="10"/>
      <c r="ABI802" s="10">
        <f>SUM(ABH797:ABH801)</f>
        <v>8814.1</v>
      </c>
      <c r="ABJ802" s="235"/>
      <c r="ABK802" s="175"/>
      <c r="ABL802" s="396"/>
      <c r="ABN802" s="175"/>
      <c r="ABO802" s="175"/>
      <c r="ABP802" s="175"/>
      <c r="ABQ802" s="10"/>
      <c r="ABR802" s="10">
        <f>SUM(ABQ797:ABQ801)</f>
        <v>8948.2000000000007</v>
      </c>
      <c r="ABS802" s="235"/>
      <c r="ABT802" s="175"/>
      <c r="ABU802" s="232"/>
      <c r="ABW802" s="175"/>
      <c r="ABX802" s="175"/>
      <c r="ABY802" s="175"/>
      <c r="ABZ802" s="10"/>
      <c r="ACA802" s="10" t="e">
        <f>SUM(ABZ797:ABZ801)</f>
        <v>#N/A</v>
      </c>
      <c r="ACB802" s="235"/>
      <c r="ACC802" s="175"/>
      <c r="ACD802" s="232"/>
      <c r="ACF802" s="175"/>
      <c r="ACG802" s="175"/>
      <c r="ACH802" s="175"/>
      <c r="ACI802" s="10"/>
      <c r="ACJ802" s="10" t="e">
        <f>SUM(ACI797:ACI801)</f>
        <v>#N/A</v>
      </c>
      <c r="ACK802" s="235"/>
      <c r="ACL802" s="175"/>
      <c r="ACM802" s="232"/>
      <c r="ACO802" s="175"/>
      <c r="ACP802" s="175"/>
      <c r="ACQ802" s="175"/>
      <c r="ACR802" s="10"/>
      <c r="ACS802" s="10" t="e">
        <f>SUM(ACR797:ACR801)</f>
        <v>#N/A</v>
      </c>
      <c r="ACT802" s="235"/>
      <c r="ACU802" s="175"/>
      <c r="ACV802" s="232"/>
      <c r="ACX802" s="175"/>
      <c r="ACY802" s="175"/>
      <c r="ACZ802" s="175"/>
      <c r="ADA802" s="10"/>
      <c r="ADB802" s="10" t="e">
        <f>SUM(ADA797:ADA801)</f>
        <v>#N/A</v>
      </c>
      <c r="ADC802" s="235"/>
      <c r="ADD802" s="175"/>
      <c r="ADE802" s="396"/>
      <c r="ADG802" s="175"/>
      <c r="ADH802" s="175"/>
      <c r="ADI802" s="175"/>
      <c r="ADJ802" s="10"/>
      <c r="ADK802" s="10">
        <f>SUM(ADJ797:ADJ801)</f>
        <v>8954</v>
      </c>
      <c r="ADL802" s="235"/>
      <c r="ADM802" s="175"/>
      <c r="ADN802" s="232"/>
      <c r="ADP802" s="175"/>
      <c r="ADQ802" s="175"/>
      <c r="ADR802" s="175"/>
      <c r="ADS802" s="10"/>
      <c r="ADT802" s="10" t="e">
        <f>SUM(ADS797:ADS801)</f>
        <v>#N/A</v>
      </c>
      <c r="ADU802" s="235"/>
      <c r="ADV802" s="175"/>
      <c r="ADW802" s="396"/>
      <c r="ADY802" s="175"/>
      <c r="ADZ802" s="175"/>
      <c r="AEA802" s="175"/>
      <c r="AEB802" s="10"/>
      <c r="AEC802" s="10">
        <f>SUM(AEB797:AEB801)</f>
        <v>5938.3</v>
      </c>
      <c r="AED802" s="235"/>
      <c r="AEE802" s="175"/>
      <c r="AEF802" s="232"/>
      <c r="AEH802" s="175"/>
      <c r="AEI802" s="175"/>
      <c r="AEJ802" s="175"/>
      <c r="AEK802" s="10"/>
      <c r="AEL802" s="10" t="e">
        <f>SUM(AEK797:AEK801)</f>
        <v>#N/A</v>
      </c>
      <c r="AEM802" s="235"/>
      <c r="AEN802" s="175"/>
      <c r="AEO802" s="232"/>
      <c r="AEQ802" s="175"/>
      <c r="AER802" s="175"/>
      <c r="AES802" s="175"/>
      <c r="AET802" s="10"/>
      <c r="AEU802" s="10" t="e">
        <f>SUM(AET797:AET801)</f>
        <v>#N/A</v>
      </c>
      <c r="AEV802" s="235"/>
      <c r="AEW802" s="175"/>
      <c r="AEX802" s="232"/>
      <c r="AEZ802" s="175"/>
      <c r="AFA802" s="175"/>
      <c r="AFB802" s="175"/>
      <c r="AFC802" s="10"/>
      <c r="AFD802" s="10" t="e">
        <f>SUM(AFC797:AFC801)</f>
        <v>#N/A</v>
      </c>
      <c r="AFE802" s="235"/>
      <c r="AFF802" s="175"/>
      <c r="AFG802" s="232"/>
      <c r="AFI802" s="175"/>
      <c r="AFJ802" s="175"/>
      <c r="AFK802" s="175"/>
      <c r="AFL802" s="10"/>
      <c r="AFM802" s="10" t="e">
        <f>SUM(AFL797:AFL801)</f>
        <v>#N/A</v>
      </c>
      <c r="AFN802" s="235"/>
      <c r="AFO802" s="175"/>
      <c r="AFP802" s="232"/>
      <c r="AFR802" s="175"/>
      <c r="AFS802" s="175"/>
      <c r="AFT802" s="175"/>
      <c r="AFU802" s="10"/>
      <c r="AFV802" s="10" t="e">
        <f>SUM(AFU797:AFU801)</f>
        <v>#N/A</v>
      </c>
      <c r="AFW802" s="235"/>
      <c r="AFX802" s="175"/>
      <c r="AFY802" s="396"/>
      <c r="AGA802" s="175"/>
      <c r="AGB802" s="175"/>
      <c r="AGC802" s="175"/>
      <c r="AGD802" s="10"/>
      <c r="AGE802" s="10">
        <f>SUM(AGD797:AGD801)</f>
        <v>8780</v>
      </c>
      <c r="AGF802" s="235"/>
      <c r="AGG802" s="175"/>
      <c r="AGH802" s="396"/>
      <c r="AGJ802" s="175"/>
      <c r="AGK802" s="175"/>
      <c r="AGL802" s="175"/>
      <c r="AGM802" s="10"/>
      <c r="AGN802" s="10">
        <f>SUM(AGM797:AGM801)</f>
        <v>8663.7999999999993</v>
      </c>
      <c r="AGO802" s="235"/>
      <c r="AGP802" s="175"/>
      <c r="AGQ802" s="396"/>
      <c r="AGS802" s="175"/>
      <c r="AGT802" s="175"/>
      <c r="AGU802" s="175"/>
      <c r="AGV802" s="10"/>
      <c r="AGW802" s="10">
        <f>SUM(AGV797:AGV801)</f>
        <v>7936.2</v>
      </c>
      <c r="AGX802" s="235"/>
      <c r="AGY802" s="175"/>
      <c r="AGZ802" s="396"/>
      <c r="AHB802" s="175"/>
      <c r="AHC802" s="175"/>
      <c r="AHD802" s="175"/>
      <c r="AHE802" s="10"/>
      <c r="AHF802" s="10">
        <f>SUM(AHE797:AHE801)</f>
        <v>9072.7999999999993</v>
      </c>
      <c r="AHG802" s="235"/>
      <c r="AHH802" s="175"/>
      <c r="AHI802" s="399"/>
      <c r="AHK802" s="175"/>
      <c r="AHL802" s="175"/>
      <c r="AHM802" s="175"/>
      <c r="AHN802" s="10"/>
      <c r="AHO802" s="10">
        <f>SUM(AHN797:AHN801)</f>
        <v>7448.2999999999993</v>
      </c>
      <c r="AHP802" s="235"/>
      <c r="AHQ802" s="175"/>
      <c r="AHR802" s="396"/>
      <c r="AHT802" s="175"/>
      <c r="AHU802" s="175"/>
      <c r="AHV802" s="175"/>
      <c r="AHW802" s="10"/>
      <c r="AHX802" s="10">
        <f>SUM(AHW797:AHW801)</f>
        <v>7918.9999999999991</v>
      </c>
      <c r="AHY802" s="235"/>
      <c r="AHZ802" s="175"/>
      <c r="AIA802" s="396"/>
      <c r="AIC802" s="175"/>
      <c r="AID802" s="175"/>
      <c r="AIE802" s="175"/>
      <c r="AIF802" s="10"/>
      <c r="AIG802" s="10">
        <f>SUM(AIF797:AIF801)</f>
        <v>8279.7999999999993</v>
      </c>
      <c r="AIH802" s="235"/>
      <c r="AII802" s="175"/>
      <c r="AIJ802" s="396"/>
      <c r="AIL802" s="175"/>
      <c r="AIM802" s="175"/>
      <c r="AIN802" s="175"/>
      <c r="AIO802" s="10"/>
      <c r="AIP802" s="10">
        <f>SUM(AIO797:AIO801)</f>
        <v>9127.4</v>
      </c>
      <c r="AIQ802" s="235"/>
      <c r="AIR802" s="175"/>
      <c r="AIS802" s="396"/>
      <c r="AIU802" s="175"/>
      <c r="AIV802" s="175"/>
      <c r="AIW802" s="175"/>
      <c r="AIX802" s="10"/>
      <c r="AIY802" s="10">
        <f>SUM(AIX797:AIX801)</f>
        <v>8780</v>
      </c>
      <c r="AIZ802" s="235"/>
      <c r="AJA802" s="175"/>
      <c r="AJB802" s="352"/>
      <c r="AJD802" s="175"/>
      <c r="AJE802" s="175"/>
      <c r="AJF802" s="175"/>
      <c r="AJG802" s="10"/>
      <c r="AJH802" s="10">
        <f>SUM(AJG797:AJG801)</f>
        <v>8780</v>
      </c>
      <c r="AJI802" s="235"/>
      <c r="AJJ802" s="175"/>
      <c r="AJK802" s="396"/>
      <c r="AJM802" s="175"/>
      <c r="AJN802" s="175"/>
      <c r="AJO802" s="175"/>
      <c r="AJP802" s="10"/>
      <c r="AJQ802" s="10">
        <f>SUM(AJP797:AJP801)</f>
        <v>8780</v>
      </c>
      <c r="AJR802" s="235"/>
      <c r="AJS802" s="175"/>
      <c r="AJT802" s="347"/>
      <c r="AJV802" s="175"/>
      <c r="AJW802" s="175"/>
      <c r="AJX802" s="175"/>
      <c r="AJY802" s="10"/>
      <c r="AJZ802" s="10">
        <f>SUM(AJY797:AJY801)</f>
        <v>7840.7</v>
      </c>
      <c r="AKA802" s="235"/>
      <c r="AKB802" s="175"/>
      <c r="AKC802" s="396"/>
      <c r="AKE802" s="175"/>
      <c r="AKF802" s="175"/>
      <c r="AKG802" s="175"/>
      <c r="AKH802" s="10"/>
      <c r="AKI802" s="10">
        <f>SUM(AKH797:AKH801)</f>
        <v>8100.0999999999985</v>
      </c>
      <c r="AKJ802" s="235"/>
      <c r="AKK802" s="175"/>
      <c r="AKL802" s="396"/>
      <c r="AKN802" s="175"/>
      <c r="AKO802" s="175"/>
      <c r="AKP802" s="175"/>
      <c r="AKQ802" s="10"/>
      <c r="AKR802" s="10">
        <f>SUM(AKQ797:AKQ801)</f>
        <v>8306.0999999999985</v>
      </c>
      <c r="AKS802" s="235"/>
      <c r="AKT802" s="175"/>
      <c r="AKU802" s="396"/>
      <c r="AKW802" s="175"/>
      <c r="AKX802" s="175"/>
      <c r="AKY802" s="175"/>
      <c r="AKZ802" s="10"/>
      <c r="ALA802" s="10">
        <f>SUM(AKZ797:AKZ801)</f>
        <v>8426.9</v>
      </c>
      <c r="ALB802" s="235"/>
      <c r="ALC802" s="175"/>
      <c r="ALD802" s="396"/>
      <c r="ALF802" s="175"/>
      <c r="ALG802" s="175"/>
      <c r="ALH802" s="175"/>
      <c r="ALI802" s="10"/>
      <c r="ALJ802" s="10">
        <f>SUM(ALI797:ALI801)</f>
        <v>8178.4</v>
      </c>
      <c r="ALK802" s="235"/>
      <c r="ALL802" s="175"/>
      <c r="ALM802" s="396"/>
      <c r="ALO802" s="175"/>
      <c r="ALP802" s="175"/>
      <c r="ALQ802" s="175"/>
      <c r="ALR802" s="10"/>
      <c r="ALS802" s="10">
        <f>SUM(ALR797:ALR801)</f>
        <v>7579</v>
      </c>
      <c r="ALT802" s="235"/>
      <c r="ALU802" s="175"/>
      <c r="ALV802" s="396"/>
      <c r="ALX802" s="175"/>
      <c r="ALY802" s="175"/>
      <c r="ALZ802" s="175"/>
      <c r="AMA802" s="10"/>
      <c r="AMB802" s="10">
        <f>SUM(AMA797:AMA801)</f>
        <v>7602.9</v>
      </c>
      <c r="AMC802" s="235"/>
      <c r="AMD802" s="175"/>
      <c r="AME802" s="402"/>
      <c r="AMG802" s="175"/>
      <c r="AMH802" s="175"/>
      <c r="AMI802" s="175"/>
      <c r="AMJ802" s="10"/>
      <c r="AMK802" s="10">
        <f>SUM(AMJ797:AMJ801)</f>
        <v>9128</v>
      </c>
      <c r="AML802" s="235"/>
      <c r="AMM802" s="175"/>
      <c r="AMN802" s="344"/>
      <c r="AMP802" s="175"/>
      <c r="AMQ802" s="175"/>
      <c r="AMR802" s="175"/>
      <c r="AMS802" s="10"/>
      <c r="AMT802" s="10">
        <f>SUM(AMS797:AMS801)</f>
        <v>6653.9000000000005</v>
      </c>
      <c r="AMU802" s="235"/>
      <c r="AMV802" s="175"/>
      <c r="AMW802" s="396"/>
      <c r="AMY802" s="175"/>
      <c r="AMZ802" s="175"/>
      <c r="ANA802" s="175"/>
      <c r="ANB802" s="10"/>
      <c r="ANC802" s="10">
        <f>SUM(ANB797:ANB801)</f>
        <v>8426.9</v>
      </c>
      <c r="AND802" s="235"/>
      <c r="ANE802" s="175"/>
      <c r="ANF802" s="396"/>
      <c r="ANH802" s="175"/>
      <c r="ANI802" s="175"/>
      <c r="ANJ802" s="175"/>
      <c r="ANK802" s="10"/>
      <c r="ANL802" s="10">
        <f>SUM(ANK797:ANK801)</f>
        <v>9072.7999999999993</v>
      </c>
      <c r="ANM802" s="235"/>
      <c r="ANN802" s="175"/>
      <c r="ANO802" s="352"/>
      <c r="ANQ802" s="175"/>
      <c r="ANR802" s="175"/>
      <c r="ANS802" s="175"/>
      <c r="ANT802" s="10"/>
      <c r="ANU802" s="10">
        <f>SUM(ANT797:ANT801)</f>
        <v>8361.2999999999993</v>
      </c>
      <c r="ANV802" s="235"/>
      <c r="ANW802" s="175"/>
      <c r="ANX802" s="396"/>
      <c r="ANZ802" s="175"/>
      <c r="AOA802" s="175"/>
      <c r="AOB802" s="175"/>
      <c r="AOC802" s="10"/>
      <c r="AOD802" s="10">
        <f>SUM(AOC797:AOC801)</f>
        <v>7958.5</v>
      </c>
      <c r="AOE802" s="235"/>
      <c r="AOF802" s="175"/>
      <c r="AOG802" s="232"/>
      <c r="AOI802" s="175"/>
      <c r="AOJ802" s="175"/>
      <c r="AOK802" s="175"/>
      <c r="AOL802" s="10"/>
      <c r="AOM802" s="10" t="e">
        <f>SUM(AOL797:AOL801)</f>
        <v>#N/A</v>
      </c>
      <c r="AON802" s="235"/>
      <c r="AOO802" s="175"/>
      <c r="AOP802" s="396"/>
      <c r="AOR802" s="175"/>
      <c r="AOS802" s="175"/>
      <c r="AOT802" s="175"/>
      <c r="AOU802" s="10"/>
      <c r="AOV802" s="10">
        <f>SUM(AOU797:AOU801)</f>
        <v>7409.9</v>
      </c>
      <c r="AOW802" s="235"/>
      <c r="AOX802" s="175"/>
      <c r="AOY802" s="344"/>
      <c r="APA802" s="175"/>
      <c r="APB802" s="175"/>
      <c r="APC802" s="175"/>
      <c r="APD802" s="10"/>
      <c r="APE802" s="10">
        <f>SUM(APD797:APD801)</f>
        <v>8616.7000000000007</v>
      </c>
      <c r="APF802" s="235"/>
      <c r="APG802" s="175"/>
      <c r="APH802" s="396"/>
      <c r="APJ802" s="175"/>
      <c r="APK802" s="175"/>
      <c r="APL802" s="175"/>
      <c r="APM802" s="10"/>
      <c r="APN802" s="10">
        <f>SUM(APM797:APM801)</f>
        <v>8658</v>
      </c>
      <c r="APO802" s="235"/>
      <c r="APP802" s="175"/>
      <c r="APQ802" s="232"/>
      <c r="APS802" s="175"/>
      <c r="APT802" s="175"/>
      <c r="APU802" s="175"/>
      <c r="APV802" s="10"/>
      <c r="APW802" s="10" t="e">
        <f>SUM(APV797:APV801)</f>
        <v>#N/A</v>
      </c>
      <c r="APX802" s="235"/>
      <c r="APY802" s="175"/>
      <c r="APZ802" s="396"/>
      <c r="AQB802" s="175"/>
      <c r="AQC802" s="175"/>
      <c r="AQD802" s="175"/>
      <c r="AQE802" s="10"/>
      <c r="AQF802" s="10">
        <f>SUM(AQE797:AQE801)</f>
        <v>8425.4</v>
      </c>
      <c r="AQG802" s="235"/>
      <c r="AQH802" s="175"/>
      <c r="AQI802" s="396"/>
      <c r="AQK802" s="175"/>
      <c r="AQL802" s="175"/>
      <c r="AQM802" s="175"/>
      <c r="AQN802" s="10"/>
      <c r="AQO802" s="10">
        <f>SUM(AQN797:AQN801)</f>
        <v>8084</v>
      </c>
      <c r="AQP802" s="235"/>
      <c r="AQQ802" s="175"/>
      <c r="AQR802" s="232"/>
      <c r="AQT802" s="175"/>
      <c r="AQU802" s="175"/>
      <c r="AQV802" s="175"/>
      <c r="AQW802" s="10"/>
      <c r="AQX802" s="10" t="e">
        <f>SUM(AQW797:AQW801)</f>
        <v>#N/A</v>
      </c>
      <c r="AQY802" s="235"/>
      <c r="AQZ802" s="175"/>
      <c r="ARA802" s="232"/>
      <c r="ARC802" s="175"/>
      <c r="ARD802" s="175"/>
      <c r="ARE802" s="175"/>
      <c r="ARF802" s="10"/>
      <c r="ARG802" s="10" t="e">
        <f>SUM(ARF797:ARF801)</f>
        <v>#N/A</v>
      </c>
      <c r="ARH802" s="235"/>
      <c r="ARI802" s="175"/>
      <c r="ARJ802" s="232"/>
      <c r="ARL802" s="175"/>
      <c r="ARM802" s="175"/>
      <c r="ARN802" s="175"/>
      <c r="ARO802" s="10"/>
      <c r="ARP802" s="10" t="e">
        <f>SUM(ARO797:ARO801)</f>
        <v>#N/A</v>
      </c>
      <c r="ARQ802" s="235"/>
      <c r="ARR802" s="175"/>
      <c r="ARS802" s="232"/>
      <c r="ARU802" s="175"/>
      <c r="ARV802" s="175"/>
      <c r="ARW802" s="175"/>
      <c r="ARX802" s="10"/>
      <c r="ARY802" s="10" t="e">
        <f>SUM(ARX797:ARX801)</f>
        <v>#N/A</v>
      </c>
      <c r="ARZ802" s="235"/>
      <c r="ASA802" s="175"/>
      <c r="ASB802" s="396"/>
      <c r="ASD802" s="175"/>
      <c r="ASE802" s="175"/>
      <c r="ASF802" s="175"/>
      <c r="ASG802" s="10"/>
      <c r="ASH802" s="10">
        <f>SUM(ASG797:ASG801)</f>
        <v>8346.5</v>
      </c>
      <c r="ASI802" s="235"/>
      <c r="ASJ802" s="175"/>
      <c r="ASK802" s="232"/>
      <c r="ASM802" s="175"/>
      <c r="ASN802" s="175"/>
      <c r="ASO802" s="175"/>
      <c r="ASP802" s="10"/>
      <c r="ASQ802" s="10" t="e">
        <f>SUM(ASP797:ASP801)</f>
        <v>#N/A</v>
      </c>
      <c r="ASR802" s="235"/>
      <c r="ASS802" s="175"/>
      <c r="AST802" s="396"/>
      <c r="ASV802" s="175"/>
      <c r="ASW802" s="175"/>
      <c r="ASX802" s="175"/>
      <c r="ASY802" s="10"/>
      <c r="ASZ802" s="10">
        <f>SUM(ASY797:ASY801)</f>
        <v>4437.2</v>
      </c>
      <c r="ATA802" s="235"/>
      <c r="ATB802" s="175"/>
      <c r="ATC802" s="232"/>
      <c r="ATE802" s="175"/>
      <c r="ATF802" s="175"/>
      <c r="ATG802" s="175"/>
      <c r="ATH802" s="10"/>
      <c r="ATI802" s="10" t="e">
        <f>SUM(ATH797:ATH801)</f>
        <v>#N/A</v>
      </c>
      <c r="ATJ802" s="235"/>
      <c r="ATK802" s="175"/>
      <c r="ATL802" s="232"/>
      <c r="ATN802" s="175"/>
      <c r="ATO802" s="175"/>
      <c r="ATP802" s="175"/>
      <c r="ATQ802" s="10"/>
      <c r="ATR802" s="10" t="e">
        <f>SUM(ATQ797:ATQ801)</f>
        <v>#N/A</v>
      </c>
      <c r="ATS802" s="235"/>
      <c r="ATT802" s="175"/>
      <c r="ATU802" s="232"/>
      <c r="ATW802" s="175"/>
      <c r="ATX802" s="175"/>
      <c r="ATY802" s="175"/>
      <c r="ATZ802" s="10"/>
      <c r="AUA802" s="10" t="e">
        <f>SUM(ATZ797:ATZ801)</f>
        <v>#N/A</v>
      </c>
      <c r="AUB802" s="235"/>
      <c r="AUC802" s="175"/>
      <c r="AUD802" s="232"/>
      <c r="AUF802" s="175"/>
      <c r="AUG802" s="175"/>
      <c r="AUH802" s="175"/>
      <c r="AUI802" s="10"/>
      <c r="AUJ802" s="10" t="e">
        <f>SUM(AUI797:AUI801)</f>
        <v>#N/A</v>
      </c>
      <c r="AUK802" s="235"/>
      <c r="AUL802" s="175"/>
      <c r="AUM802" s="232"/>
      <c r="AUO802" s="175"/>
      <c r="AUP802" s="175"/>
      <c r="AUQ802" s="175"/>
      <c r="AUR802" s="10"/>
      <c r="AUS802" s="10" t="e">
        <f>SUM(AUR797:AUR801)</f>
        <v>#N/A</v>
      </c>
      <c r="AUT802" s="235"/>
      <c r="AUU802" s="175"/>
      <c r="AUV802" s="232"/>
      <c r="AUX802" s="175"/>
      <c r="AUY802" s="175"/>
      <c r="AUZ802" s="175"/>
      <c r="AVA802" s="10"/>
      <c r="AVB802" s="10" t="e">
        <f>SUM(AVA797:AVA801)</f>
        <v>#N/A</v>
      </c>
      <c r="AVC802" s="235"/>
      <c r="AVD802" s="175"/>
      <c r="AVE802" s="232"/>
      <c r="AVG802" s="175"/>
      <c r="AVH802" s="175"/>
      <c r="AVI802" s="175"/>
      <c r="AVJ802" s="10"/>
      <c r="AVK802" s="10" t="e">
        <f>SUM(AVJ797:AVJ801)</f>
        <v>#N/A</v>
      </c>
      <c r="AVL802" s="235"/>
      <c r="AVM802" s="175"/>
      <c r="AVN802" s="232"/>
      <c r="AVP802" s="175"/>
      <c r="AVQ802" s="175"/>
      <c r="AVR802" s="175"/>
      <c r="AVS802" s="10"/>
      <c r="AVT802" s="10" t="e">
        <f>SUM(AVS797:AVS801)</f>
        <v>#N/A</v>
      </c>
      <c r="AVU802" s="235"/>
      <c r="AVV802" s="175"/>
      <c r="AVW802" s="232"/>
      <c r="AVY802" s="175"/>
      <c r="AVZ802" s="175"/>
      <c r="AWA802" s="175"/>
      <c r="AWB802" s="10"/>
      <c r="AWC802" s="10" t="e">
        <f>SUM(AWB797:AWB801)</f>
        <v>#N/A</v>
      </c>
      <c r="AWD802" s="235"/>
      <c r="AWE802" s="175"/>
      <c r="AWF802" s="232"/>
      <c r="AWH802" s="175"/>
      <c r="AWI802" s="175"/>
      <c r="AWJ802" s="175"/>
      <c r="AWK802" s="10"/>
      <c r="AWL802" s="10" t="e">
        <f>SUM(AWK797:AWK801)</f>
        <v>#N/A</v>
      </c>
      <c r="AWM802" s="235"/>
      <c r="AWN802" s="175"/>
      <c r="AWO802" s="396"/>
      <c r="AWQ802" s="175"/>
      <c r="AWR802" s="175"/>
      <c r="AWS802" s="175"/>
      <c r="AWT802" s="10"/>
      <c r="AWU802" s="10">
        <f>SUM(AWT797:AWT801)</f>
        <v>9193.5999999999985</v>
      </c>
      <c r="AWV802" s="235"/>
      <c r="AWW802" s="175"/>
      <c r="AWX802" s="396"/>
      <c r="AWZ802" s="175"/>
      <c r="AXA802" s="175"/>
      <c r="AXB802" s="175"/>
      <c r="AXC802" s="10"/>
      <c r="AXD802" s="10">
        <f>SUM(AXC797:AXC801)</f>
        <v>8814.1</v>
      </c>
      <c r="AXE802" s="235"/>
      <c r="AXF802" s="175"/>
      <c r="AXG802" s="396"/>
      <c r="AXI802" s="175"/>
      <c r="AXJ802" s="175"/>
      <c r="AXK802" s="175"/>
      <c r="AXL802" s="10"/>
      <c r="AXM802" s="10">
        <f>SUM(AXL797:AXL801)</f>
        <v>7985.6</v>
      </c>
      <c r="AXN802" s="235"/>
      <c r="AXO802" s="175"/>
      <c r="AXP802" s="396"/>
      <c r="AXR802" s="175"/>
      <c r="AXS802" s="175"/>
      <c r="AXT802" s="175"/>
      <c r="AXU802" s="10"/>
      <c r="AXV802" s="10">
        <f>SUM(AXU797:AXU801)</f>
        <v>8446.7000000000007</v>
      </c>
      <c r="AXW802" s="235"/>
      <c r="AXX802" s="175"/>
      <c r="AXY802" s="396"/>
      <c r="AYA802" s="175"/>
      <c r="AYB802" s="175"/>
      <c r="AYC802" s="175"/>
      <c r="AYD802" s="10"/>
      <c r="AYE802" s="10">
        <f>SUM(AYD797:AYD801)</f>
        <v>9012.4000000000015</v>
      </c>
      <c r="AYF802" s="235"/>
      <c r="AYG802" s="175"/>
      <c r="AYH802" s="396"/>
      <c r="AYJ802" s="175"/>
      <c r="AYK802" s="175"/>
      <c r="AYL802" s="175"/>
      <c r="AYM802" s="10"/>
      <c r="AYN802" s="10">
        <f>SUM(AYM797:AYM801)</f>
        <v>7533.4</v>
      </c>
      <c r="AYO802" s="235"/>
      <c r="AYP802" s="175"/>
      <c r="AYQ802" s="396"/>
      <c r="AYS802" s="175"/>
      <c r="AYT802" s="175"/>
      <c r="AYU802" s="175"/>
      <c r="AYV802" s="10"/>
      <c r="AYW802" s="10">
        <f>SUM(AYV797:AYV801)</f>
        <v>7036.7</v>
      </c>
      <c r="AYX802" s="235"/>
      <c r="AYY802" s="175"/>
      <c r="AYZ802" s="396"/>
      <c r="AZB802" s="175"/>
      <c r="AZC802" s="175"/>
      <c r="AZD802" s="175"/>
      <c r="AZE802" s="10"/>
      <c r="AZF802" s="10">
        <f>SUM(AZE797:AZE801)</f>
        <v>7072</v>
      </c>
      <c r="AZG802" s="235"/>
      <c r="AZH802" s="175"/>
      <c r="AZI802" s="396"/>
      <c r="AZK802" s="175"/>
      <c r="AZL802" s="175"/>
      <c r="AZM802" s="175"/>
      <c r="AZN802" s="10"/>
      <c r="AZO802" s="10">
        <f>SUM(AZN797:AZN801)</f>
        <v>8779.4</v>
      </c>
      <c r="AZP802" s="235"/>
      <c r="AZQ802" s="175"/>
      <c r="AZR802" s="396"/>
      <c r="AZT802" s="175"/>
      <c r="AZU802" s="175"/>
      <c r="AZV802" s="175"/>
      <c r="AZW802" s="10"/>
      <c r="AZX802" s="10">
        <f>SUM(AZW797:AZW801)</f>
        <v>8403.6999999999989</v>
      </c>
      <c r="AZY802" s="235"/>
      <c r="AZZ802" s="175"/>
      <c r="BAA802" s="396"/>
      <c r="BAC802" s="175"/>
      <c r="BAD802" s="175"/>
      <c r="BAE802" s="175"/>
      <c r="BAF802" s="10"/>
      <c r="BAG802" s="10">
        <f>SUM(BAF797:BAF801)</f>
        <v>7896.9</v>
      </c>
      <c r="BAH802" s="235"/>
      <c r="BAI802" s="175"/>
      <c r="BAJ802" s="399"/>
      <c r="BAL802" s="175"/>
      <c r="BAM802" s="175"/>
      <c r="BAN802" s="175"/>
      <c r="BAO802" s="10"/>
      <c r="BAP802" s="10">
        <f>SUM(BAO797:BAO801)</f>
        <v>8524.9</v>
      </c>
      <c r="BAQ802" s="235"/>
      <c r="BAR802" s="175"/>
      <c r="BAS802" s="396"/>
      <c r="BAU802" s="175"/>
      <c r="BAV802" s="175"/>
      <c r="BAW802" s="175"/>
      <c r="BAX802" s="10"/>
      <c r="BAY802" s="10">
        <f>SUM(BAX797:BAX801)</f>
        <v>9101.7000000000007</v>
      </c>
      <c r="BAZ802" s="235"/>
      <c r="BBA802" s="175"/>
      <c r="BBB802" s="396"/>
      <c r="BBD802" s="175"/>
      <c r="BBE802" s="175"/>
      <c r="BBF802" s="175"/>
      <c r="BBG802" s="10"/>
      <c r="BBH802" s="10">
        <f>SUM(BBG797:BBG801)</f>
        <v>8948.7999999999993</v>
      </c>
      <c r="BBI802" s="235"/>
      <c r="BBJ802" s="175"/>
      <c r="BBK802" s="396"/>
      <c r="BBM802" s="175"/>
      <c r="BBN802" s="175"/>
      <c r="BBO802" s="175"/>
      <c r="BBP802" s="10"/>
      <c r="BBQ802" s="10">
        <f>SUM(BBP797:BBP801)</f>
        <v>7713.3</v>
      </c>
      <c r="BBR802" s="235"/>
      <c r="BBS802" s="175"/>
      <c r="BBT802" s="347"/>
      <c r="BBV802" s="175"/>
      <c r="BBW802" s="175"/>
      <c r="BBX802" s="175"/>
      <c r="BBY802" s="10"/>
      <c r="BBZ802" s="10">
        <f>SUM(BBY797:BBY801)</f>
        <v>8748.5</v>
      </c>
      <c r="BCA802" s="235"/>
      <c r="BCB802" s="175"/>
      <c r="BCC802" s="396"/>
      <c r="BCE802" s="175"/>
      <c r="BCF802" s="175"/>
      <c r="BCG802" s="175"/>
      <c r="BCH802" s="10"/>
      <c r="BCI802" s="10">
        <f>SUM(BCH797:BCH801)</f>
        <v>9193.5999999999985</v>
      </c>
      <c r="BCJ802" s="235"/>
      <c r="BCK802" s="175"/>
      <c r="BCL802" s="396"/>
      <c r="BCN802" s="175"/>
      <c r="BCO802" s="175"/>
      <c r="BCP802" s="175"/>
      <c r="BCQ802" s="10"/>
      <c r="BCR802" s="10">
        <f>SUM(BCQ797:BCQ801)</f>
        <v>9042.7000000000007</v>
      </c>
      <c r="BCS802" s="235"/>
      <c r="BCT802" s="175"/>
      <c r="BCU802" s="352"/>
      <c r="BCW802" s="175"/>
      <c r="BCX802" s="175"/>
      <c r="BCY802" s="175"/>
      <c r="BCZ802" s="10"/>
      <c r="BDA802" s="10">
        <f>SUM(BCZ797:BCZ801)</f>
        <v>8748.5</v>
      </c>
      <c r="BDB802" s="235"/>
      <c r="BDC802" s="175"/>
      <c r="BDD802" s="347"/>
      <c r="BDF802" s="175"/>
      <c r="BDG802" s="175"/>
      <c r="BDH802" s="175"/>
      <c r="BDI802" s="10"/>
      <c r="BDJ802" s="10">
        <f>SUM(BDI797:BDI801)</f>
        <v>8774.9</v>
      </c>
      <c r="BDK802" s="235"/>
      <c r="BDL802" s="175"/>
      <c r="BDM802" s="396"/>
      <c r="BDO802" s="175"/>
      <c r="BDP802" s="175"/>
      <c r="BDQ802" s="175"/>
      <c r="BDR802" s="10"/>
      <c r="BDS802" s="10">
        <f>SUM(BDR797:BDR801)</f>
        <v>9159.5</v>
      </c>
      <c r="BDT802" s="235"/>
      <c r="BDU802" s="175"/>
      <c r="BDV802" s="396"/>
      <c r="BDX802" s="175"/>
      <c r="BDY802" s="175"/>
      <c r="BDZ802" s="175"/>
      <c r="BEA802" s="10"/>
      <c r="BEB802" s="10">
        <f>SUM(BEA797:BEA801)</f>
        <v>8693.2999999999993</v>
      </c>
      <c r="BEC802" s="235"/>
      <c r="BED802" s="175"/>
      <c r="BEE802" s="396"/>
      <c r="BEG802" s="175"/>
      <c r="BEH802" s="175"/>
      <c r="BEI802" s="175"/>
      <c r="BEJ802" s="10"/>
      <c r="BEK802" s="10">
        <f>SUM(BEJ797:BEJ801)</f>
        <v>6675.4</v>
      </c>
      <c r="BEL802" s="235"/>
      <c r="BEM802" s="175"/>
      <c r="BEN802" s="396"/>
      <c r="BEP802" s="175"/>
      <c r="BEQ802" s="175"/>
      <c r="BER802" s="175"/>
      <c r="BES802" s="10"/>
      <c r="BET802" s="10">
        <f>SUM(BES797:BES801)</f>
        <v>8275.6999999999989</v>
      </c>
      <c r="BEU802" s="235"/>
      <c r="BEV802" s="175"/>
      <c r="BEW802" s="396"/>
      <c r="BEY802" s="175"/>
      <c r="BEZ802" s="175"/>
      <c r="BFA802" s="175"/>
      <c r="BFB802" s="10"/>
      <c r="BFC802" s="10">
        <f>SUM(BFB797:BFB801)</f>
        <v>8436.9</v>
      </c>
      <c r="BFD802" s="235"/>
      <c r="BFE802" s="175"/>
      <c r="BFF802" s="396"/>
      <c r="BFH802" s="175"/>
      <c r="BFI802" s="175"/>
      <c r="BFJ802" s="175"/>
      <c r="BFK802" s="10"/>
      <c r="BFL802" s="10">
        <f>SUM(BFK797:BFK801)</f>
        <v>9037.5</v>
      </c>
      <c r="BFM802" s="235"/>
      <c r="BFN802" s="175"/>
      <c r="BFO802" s="396"/>
      <c r="BFQ802" s="175"/>
      <c r="BFR802" s="175"/>
      <c r="BFS802" s="175"/>
      <c r="BFT802" s="10"/>
      <c r="BFU802" s="10">
        <f>SUM(BFT797:BFT801)</f>
        <v>9100.5</v>
      </c>
      <c r="BFV802" s="235"/>
      <c r="BFW802" s="175"/>
      <c r="BFX802" s="352"/>
      <c r="BFZ802" s="175"/>
      <c r="BGA802" s="175"/>
      <c r="BGB802" s="175"/>
      <c r="BGC802" s="10"/>
      <c r="BGD802" s="10">
        <f>SUM(BGC797:BGC801)</f>
        <v>8493.4</v>
      </c>
      <c r="BGE802" s="235"/>
      <c r="BGF802" s="175"/>
      <c r="BGG802" s="396"/>
      <c r="BGI802" s="175"/>
      <c r="BGJ802" s="175"/>
      <c r="BGK802" s="175"/>
      <c r="BGL802" s="10"/>
      <c r="BGM802" s="10">
        <f>SUM(BGL797:BGL801)</f>
        <v>8186.1</v>
      </c>
      <c r="BGN802" s="235"/>
      <c r="BGO802" s="175"/>
      <c r="BGP802" s="352"/>
      <c r="BGR802" s="175"/>
      <c r="BGS802" s="175"/>
      <c r="BGT802" s="175"/>
      <c r="BGU802" s="10"/>
      <c r="BGV802" s="10">
        <f>SUM(BGU797:BGU801)</f>
        <v>8047.7999999999993</v>
      </c>
      <c r="BGW802" s="235"/>
      <c r="BGX802" s="175"/>
      <c r="BGY802" s="396"/>
      <c r="BHA802" s="175"/>
      <c r="BHB802" s="175"/>
      <c r="BHC802" s="175"/>
      <c r="BHD802" s="10"/>
      <c r="BHE802" s="10">
        <f>SUM(BHD797:BHD801)</f>
        <v>8713.2999999999993</v>
      </c>
    </row>
    <row r="803" spans="1:1565" s="14" customFormat="1" ht="15">
      <c r="A803" s="175" t="s">
        <v>70</v>
      </c>
      <c r="B803" s="343" t="s">
        <v>1705</v>
      </c>
      <c r="D803" s="243">
        <f>IF(C803="Kopman",1.2,1)</f>
        <v>1</v>
      </c>
      <c r="E803" s="176">
        <f>VLOOKUP(B803,$A$879:$F$2731,6,FALSE)</f>
        <v>953</v>
      </c>
      <c r="F803" s="175" t="s">
        <v>61</v>
      </c>
      <c r="G803" s="10">
        <f>E803*1.5*D803</f>
        <v>1429.5</v>
      </c>
      <c r="H803" s="10"/>
      <c r="I803" s="229"/>
      <c r="J803" s="175" t="s">
        <v>70</v>
      </c>
      <c r="K803" s="341" t="s">
        <v>1705</v>
      </c>
      <c r="M803" s="243">
        <f>IF(L803="Kopman",1.2,1)</f>
        <v>1</v>
      </c>
      <c r="N803" s="176">
        <f>VLOOKUP(K803,$A$879:$F$2731,6,FALSE)</f>
        <v>953</v>
      </c>
      <c r="O803" s="175" t="s">
        <v>61</v>
      </c>
      <c r="P803" s="10">
        <f>N803*1.5*M803</f>
        <v>1429.5</v>
      </c>
      <c r="Q803" s="10"/>
      <c r="R803" s="229"/>
      <c r="S803" s="175" t="s">
        <v>70</v>
      </c>
      <c r="T803" s="341" t="s">
        <v>466</v>
      </c>
      <c r="V803" s="243">
        <f>IF(U803="Kopman",1.2,1)</f>
        <v>1</v>
      </c>
      <c r="W803" s="176">
        <f>VLOOKUP(T803,$A$879:$F$2731,6,FALSE)</f>
        <v>699</v>
      </c>
      <c r="X803" s="175" t="s">
        <v>61</v>
      </c>
      <c r="Y803" s="10">
        <f>W803*1.5*V803</f>
        <v>1048.5</v>
      </c>
      <c r="Z803" s="10"/>
      <c r="AA803" s="229"/>
      <c r="AB803" s="175" t="s">
        <v>70</v>
      </c>
      <c r="AC803" s="341" t="s">
        <v>466</v>
      </c>
      <c r="AE803" s="243">
        <f>IF(AD803="Kopman",1.2,1)</f>
        <v>1</v>
      </c>
      <c r="AF803" s="176">
        <f>VLOOKUP(AC803,$A$879:$F$2731,6,FALSE)</f>
        <v>699</v>
      </c>
      <c r="AG803" s="175" t="s">
        <v>61</v>
      </c>
      <c r="AH803" s="10">
        <f>AF803*1.5*AE803</f>
        <v>1048.5</v>
      </c>
      <c r="AI803" s="10"/>
      <c r="AJ803" s="229"/>
      <c r="AK803" s="175" t="s">
        <v>70</v>
      </c>
      <c r="AL803" s="341" t="s">
        <v>1705</v>
      </c>
      <c r="AN803" s="243">
        <f>IF(AM803="Kopman",1.2,1)</f>
        <v>1</v>
      </c>
      <c r="AO803" s="176">
        <f>VLOOKUP(AL803,$A$879:$F$2731,6,FALSE)</f>
        <v>953</v>
      </c>
      <c r="AP803" s="175" t="s">
        <v>61</v>
      </c>
      <c r="AQ803" s="10">
        <f>AO803*1.5*AN803</f>
        <v>1429.5</v>
      </c>
      <c r="AR803" s="10"/>
      <c r="AS803" s="229"/>
      <c r="AT803" s="175" t="s">
        <v>70</v>
      </c>
      <c r="AU803" s="342" t="s">
        <v>1705</v>
      </c>
      <c r="AV803" s="14" t="s">
        <v>1662</v>
      </c>
      <c r="AW803" s="243">
        <f>IF(AV803="Kopman",1.2,1)</f>
        <v>1.2</v>
      </c>
      <c r="AX803" s="176">
        <f>VLOOKUP(AU803,$A$879:$F$2731,6,FALSE)</f>
        <v>953</v>
      </c>
      <c r="AY803" s="175" t="s">
        <v>61</v>
      </c>
      <c r="AZ803" s="10">
        <f>AX803*1.5*AW803</f>
        <v>1715.3999999999999</v>
      </c>
      <c r="BA803" s="10"/>
      <c r="BB803" s="229"/>
      <c r="BC803" s="175" t="s">
        <v>70</v>
      </c>
      <c r="BD803" s="341" t="s">
        <v>1705</v>
      </c>
      <c r="BF803" s="243">
        <f>IF(BE803="Kopman",1.2,1)</f>
        <v>1</v>
      </c>
      <c r="BG803" s="176">
        <f>VLOOKUP(BD803,$A$879:$F$2731,6,FALSE)</f>
        <v>953</v>
      </c>
      <c r="BH803" s="175" t="s">
        <v>61</v>
      </c>
      <c r="BI803" s="10">
        <f>BG803*1.5*BF803</f>
        <v>1429.5</v>
      </c>
      <c r="BJ803" s="10"/>
      <c r="BK803" s="229"/>
      <c r="BL803" s="175" t="s">
        <v>70</v>
      </c>
      <c r="BM803" s="341" t="s">
        <v>466</v>
      </c>
      <c r="BO803" s="243">
        <f>IF(BN803="Kopman",1.2,1)</f>
        <v>1</v>
      </c>
      <c r="BP803" s="176">
        <f>VLOOKUP(BM803,$A$879:$F$2731,6,FALSE)</f>
        <v>699</v>
      </c>
      <c r="BQ803" s="175" t="s">
        <v>61</v>
      </c>
      <c r="BR803" s="10">
        <f>BP803*1.5*BO803</f>
        <v>1048.5</v>
      </c>
      <c r="BS803" s="10"/>
      <c r="BT803" s="229"/>
      <c r="BU803" s="175" t="s">
        <v>70</v>
      </c>
      <c r="BV803" s="341" t="s">
        <v>466</v>
      </c>
      <c r="BX803" s="243">
        <f>IF(BW803="Kopman",1.2,1)</f>
        <v>1</v>
      </c>
      <c r="BY803" s="176">
        <f>VLOOKUP(BV803,$A$879:$F$2731,6,FALSE)</f>
        <v>699</v>
      </c>
      <c r="BZ803" s="175" t="s">
        <v>61</v>
      </c>
      <c r="CA803" s="10">
        <f>BY803*1.5*BX803</f>
        <v>1048.5</v>
      </c>
      <c r="CB803" s="10"/>
      <c r="CC803" s="229"/>
      <c r="CD803" s="175" t="s">
        <v>70</v>
      </c>
      <c r="CE803" s="341" t="s">
        <v>466</v>
      </c>
      <c r="CG803" s="243">
        <f>IF(CF803="Kopman",1.2,1)</f>
        <v>1</v>
      </c>
      <c r="CH803" s="176">
        <f>VLOOKUP(CE803,$A$879:$F$2731,6,FALSE)</f>
        <v>699</v>
      </c>
      <c r="CI803" s="175" t="s">
        <v>61</v>
      </c>
      <c r="CJ803" s="10">
        <f>CH803*1.5*CG803</f>
        <v>1048.5</v>
      </c>
      <c r="CK803" s="10"/>
      <c r="CL803" s="229"/>
      <c r="CM803" s="175" t="s">
        <v>70</v>
      </c>
      <c r="CN803" s="341" t="s">
        <v>1705</v>
      </c>
      <c r="CP803" s="243">
        <f>IF(CO803="Kopman",1.2,1)</f>
        <v>1</v>
      </c>
      <c r="CQ803" s="176">
        <f>VLOOKUP(CN803,$A$879:$F$2731,6,FALSE)</f>
        <v>953</v>
      </c>
      <c r="CR803" s="175" t="s">
        <v>61</v>
      </c>
      <c r="CS803" s="10">
        <f>CQ803*1.5*CP803</f>
        <v>1429.5</v>
      </c>
      <c r="CT803" s="10"/>
      <c r="CU803" s="229"/>
      <c r="CV803" s="175" t="s">
        <v>70</v>
      </c>
      <c r="CW803" s="341" t="s">
        <v>1705</v>
      </c>
      <c r="CY803" s="243">
        <f>IF(CX803="Kopman",1.2,1)</f>
        <v>1</v>
      </c>
      <c r="CZ803" s="176">
        <f>VLOOKUP(CW803,$A$879:$F$2731,6,FALSE)</f>
        <v>953</v>
      </c>
      <c r="DA803" s="175" t="s">
        <v>61</v>
      </c>
      <c r="DB803" s="10">
        <f>CZ803*1.5*CY803</f>
        <v>1429.5</v>
      </c>
      <c r="DC803" s="10"/>
      <c r="DD803" s="229"/>
      <c r="DE803" s="175" t="s">
        <v>70</v>
      </c>
      <c r="DF803" s="341" t="s">
        <v>1705</v>
      </c>
      <c r="DH803" s="243">
        <f>IF(DG803="Kopman",1.2,1)</f>
        <v>1</v>
      </c>
      <c r="DI803" s="176">
        <f>VLOOKUP(DF803,$A$879:$F$2731,6,FALSE)</f>
        <v>953</v>
      </c>
      <c r="DJ803" s="175" t="s">
        <v>61</v>
      </c>
      <c r="DK803" s="10">
        <f>DI803*1.5*DH803</f>
        <v>1429.5</v>
      </c>
      <c r="DL803" s="10"/>
      <c r="DM803" s="229"/>
      <c r="DN803" s="175" t="s">
        <v>70</v>
      </c>
      <c r="DO803" s="341" t="s">
        <v>466</v>
      </c>
      <c r="DQ803" s="243">
        <f>IF(DP803="Kopman",1.2,1)</f>
        <v>1</v>
      </c>
      <c r="DR803" s="176">
        <f>VLOOKUP(DO803,$A$879:$F$2731,6,FALSE)</f>
        <v>699</v>
      </c>
      <c r="DS803" s="175" t="s">
        <v>61</v>
      </c>
      <c r="DT803" s="10">
        <f>DR803*1.5*DQ803</f>
        <v>1048.5</v>
      </c>
      <c r="DU803" s="10"/>
      <c r="DV803" s="229"/>
      <c r="DW803" s="175" t="s">
        <v>70</v>
      </c>
      <c r="DX803" s="341" t="s">
        <v>466</v>
      </c>
      <c r="DZ803" s="243">
        <f>IF(DY803="Kopman",1.2,1)</f>
        <v>1</v>
      </c>
      <c r="EA803" s="176">
        <f>VLOOKUP(DX803,$A$879:$F$2731,6,FALSE)</f>
        <v>699</v>
      </c>
      <c r="EB803" s="175" t="s">
        <v>61</v>
      </c>
      <c r="EC803" s="10">
        <f>EA803*1.5*DZ803</f>
        <v>1048.5</v>
      </c>
      <c r="ED803" s="10"/>
      <c r="EE803" s="229"/>
      <c r="EF803" s="175" t="s">
        <v>70</v>
      </c>
      <c r="EG803" s="341" t="s">
        <v>466</v>
      </c>
      <c r="EI803" s="243">
        <f>IF(EH803="Kopman",1.2,1)</f>
        <v>1</v>
      </c>
      <c r="EJ803" s="176">
        <f>VLOOKUP(EG803,$A$879:$F$2731,6,FALSE)</f>
        <v>699</v>
      </c>
      <c r="EK803" s="175" t="s">
        <v>61</v>
      </c>
      <c r="EL803" s="10">
        <f>EJ803*1.5*EI803</f>
        <v>1048.5</v>
      </c>
      <c r="EM803" s="10"/>
      <c r="EN803" s="229"/>
      <c r="EO803" s="175" t="s">
        <v>70</v>
      </c>
      <c r="EP803" s="341" t="s">
        <v>466</v>
      </c>
      <c r="ER803" s="243">
        <f>IF(EQ803="Kopman",1.2,1)</f>
        <v>1</v>
      </c>
      <c r="ES803" s="176">
        <f>VLOOKUP(EP803,$A$879:$F$2731,6,FALSE)</f>
        <v>699</v>
      </c>
      <c r="ET803" s="175" t="s">
        <v>61</v>
      </c>
      <c r="EU803" s="10">
        <f>ES803*1.5*ER803</f>
        <v>1048.5</v>
      </c>
      <c r="EV803" s="10"/>
      <c r="EW803" s="229"/>
      <c r="EX803" s="175" t="s">
        <v>70</v>
      </c>
      <c r="EY803" s="341" t="s">
        <v>466</v>
      </c>
      <c r="FA803" s="243">
        <f>IF(EZ803="Kopman",1.2,1)</f>
        <v>1</v>
      </c>
      <c r="FB803" s="176">
        <f>VLOOKUP(EY803,$A$879:$F$2731,6,FALSE)</f>
        <v>699</v>
      </c>
      <c r="FC803" s="175" t="s">
        <v>61</v>
      </c>
      <c r="FD803" s="10">
        <f>FB803*1.5*FA803</f>
        <v>1048.5</v>
      </c>
      <c r="FE803" s="10"/>
      <c r="FF803" s="229"/>
      <c r="FG803" s="175" t="s">
        <v>70</v>
      </c>
      <c r="FH803" s="341" t="s">
        <v>466</v>
      </c>
      <c r="FJ803" s="243">
        <f>IF(FI803="Kopman",1.2,1)</f>
        <v>1</v>
      </c>
      <c r="FK803" s="176">
        <f>VLOOKUP(FH803,$A$879:$F$2731,6,FALSE)</f>
        <v>699</v>
      </c>
      <c r="FL803" s="175" t="s">
        <v>61</v>
      </c>
      <c r="FM803" s="10">
        <f>FK803*1.5*FJ803</f>
        <v>1048.5</v>
      </c>
      <c r="FN803" s="10"/>
      <c r="FO803" s="229"/>
      <c r="FP803" s="175" t="s">
        <v>70</v>
      </c>
      <c r="FQ803" s="341" t="s">
        <v>466</v>
      </c>
      <c r="FS803" s="243">
        <f>IF(FR803="Kopman",1.2,1)</f>
        <v>1</v>
      </c>
      <c r="FT803" s="176">
        <f>VLOOKUP(FQ803,$A$879:$F$2731,6,FALSE)</f>
        <v>699</v>
      </c>
      <c r="FU803" s="175" t="s">
        <v>61</v>
      </c>
      <c r="FV803" s="10">
        <f>FT803*1.5*FS803</f>
        <v>1048.5</v>
      </c>
      <c r="FW803" s="10"/>
      <c r="FX803" s="229"/>
      <c r="FY803" s="175" t="s">
        <v>70</v>
      </c>
      <c r="FZ803" s="349" t="s">
        <v>183</v>
      </c>
      <c r="GB803" s="243">
        <f>IF(GA803="Kopman",1.2,1)</f>
        <v>1</v>
      </c>
      <c r="GC803" s="176" t="e">
        <f>VLOOKUP(FZ803,$A$879:$F$2731,6,FALSE)</f>
        <v>#N/A</v>
      </c>
      <c r="GD803" s="175" t="s">
        <v>61</v>
      </c>
      <c r="GE803" s="10" t="e">
        <f>GC803*1.5*GB803</f>
        <v>#N/A</v>
      </c>
      <c r="GF803" s="10"/>
      <c r="GG803" s="229"/>
      <c r="GH803" s="175" t="s">
        <v>70</v>
      </c>
      <c r="GI803" s="341" t="s">
        <v>466</v>
      </c>
      <c r="GK803" s="243">
        <f>IF(GJ803="Kopman",1.2,1)</f>
        <v>1</v>
      </c>
      <c r="GL803" s="176">
        <f>VLOOKUP(GI803,$A$879:$F$2731,6,FALSE)</f>
        <v>699</v>
      </c>
      <c r="GM803" s="175" t="s">
        <v>61</v>
      </c>
      <c r="GN803" s="10">
        <f>GL803*1.5*GK803</f>
        <v>1048.5</v>
      </c>
      <c r="GO803" s="10"/>
      <c r="GP803" s="229"/>
      <c r="GQ803" s="175" t="s">
        <v>70</v>
      </c>
      <c r="GR803" s="341" t="s">
        <v>1705</v>
      </c>
      <c r="GT803" s="243">
        <f>IF(GS803="Kopman",1.2,1)</f>
        <v>1</v>
      </c>
      <c r="GU803" s="176">
        <f>VLOOKUP(GR803,$A$879:$F$2731,6,FALSE)</f>
        <v>953</v>
      </c>
      <c r="GV803" s="175" t="s">
        <v>61</v>
      </c>
      <c r="GW803" s="10">
        <f>GU803*1.5*GT803</f>
        <v>1429.5</v>
      </c>
      <c r="GX803" s="10"/>
      <c r="GY803" s="229"/>
      <c r="GZ803" s="175" t="s">
        <v>70</v>
      </c>
      <c r="HA803" s="341" t="s">
        <v>498</v>
      </c>
      <c r="HC803" s="243">
        <f>IF(HB803="Kopman",1.2,1)</f>
        <v>1</v>
      </c>
      <c r="HD803" s="176">
        <f>VLOOKUP(HA803,$A$879:$F$2731,6,FALSE)</f>
        <v>816</v>
      </c>
      <c r="HE803" s="175" t="s">
        <v>61</v>
      </c>
      <c r="HF803" s="10">
        <f>HD803*1.5*HC803</f>
        <v>1224</v>
      </c>
      <c r="HG803" s="10"/>
      <c r="HH803" s="229"/>
      <c r="HI803" s="175" t="s">
        <v>70</v>
      </c>
      <c r="HJ803" s="341" t="s">
        <v>1705</v>
      </c>
      <c r="HL803" s="243">
        <f>IF(HK803="Kopman",1.2,1)</f>
        <v>1</v>
      </c>
      <c r="HM803" s="176">
        <f>VLOOKUP(HJ803,$A$879:$F$2731,6,FALSE)</f>
        <v>953</v>
      </c>
      <c r="HN803" s="175" t="s">
        <v>61</v>
      </c>
      <c r="HO803" s="10">
        <f>HM803*1.5*HL803</f>
        <v>1429.5</v>
      </c>
      <c r="HP803" s="10"/>
      <c r="HQ803" s="229"/>
      <c r="HR803" s="175" t="s">
        <v>70</v>
      </c>
      <c r="HS803" s="341" t="s">
        <v>498</v>
      </c>
      <c r="HU803" s="243">
        <f>IF(HT803="Kopman",1.2,1)</f>
        <v>1</v>
      </c>
      <c r="HV803" s="176">
        <f>VLOOKUP(HS803,$A$879:$F$2731,6,FALSE)</f>
        <v>816</v>
      </c>
      <c r="HW803" s="175" t="s">
        <v>61</v>
      </c>
      <c r="HX803" s="10">
        <f>HV803*1.5*HU803</f>
        <v>1224</v>
      </c>
      <c r="HY803" s="10"/>
      <c r="HZ803" s="229"/>
      <c r="IA803" s="175" t="s">
        <v>70</v>
      </c>
      <c r="IB803" s="341" t="s">
        <v>466</v>
      </c>
      <c r="ID803" s="243">
        <f>IF(IC803="Kopman",1.2,1)</f>
        <v>1</v>
      </c>
      <c r="IE803" s="176">
        <f>VLOOKUP(IB803,$A$879:$F$2731,6,FALSE)</f>
        <v>699</v>
      </c>
      <c r="IF803" s="175" t="s">
        <v>61</v>
      </c>
      <c r="IG803" s="10">
        <f>IE803*1.5*ID803</f>
        <v>1048.5</v>
      </c>
      <c r="IH803" s="10"/>
      <c r="II803" s="229"/>
      <c r="IJ803" s="175" t="s">
        <v>70</v>
      </c>
      <c r="IK803" s="341" t="s">
        <v>466</v>
      </c>
      <c r="IM803" s="243">
        <f>IF(IL803="Kopman",1.2,1)</f>
        <v>1</v>
      </c>
      <c r="IN803" s="176">
        <f>VLOOKUP(IK803,$A$879:$F$2731,6,FALSE)</f>
        <v>699</v>
      </c>
      <c r="IO803" s="175" t="s">
        <v>61</v>
      </c>
      <c r="IP803" s="10">
        <f>IN803*1.5*IM803</f>
        <v>1048.5</v>
      </c>
      <c r="IQ803" s="10"/>
      <c r="IR803" s="229"/>
      <c r="IS803" s="175" t="s">
        <v>70</v>
      </c>
      <c r="IT803" s="341" t="s">
        <v>1705</v>
      </c>
      <c r="IV803" s="243">
        <f>IF(IU803="Kopman",1.2,1)</f>
        <v>1</v>
      </c>
      <c r="IW803" s="176">
        <f>VLOOKUP(IT803,$A$879:$F$2731,6,FALSE)</f>
        <v>953</v>
      </c>
      <c r="IX803" s="175" t="s">
        <v>61</v>
      </c>
      <c r="IY803" s="10">
        <f>IW803*1.5*IV803</f>
        <v>1429.5</v>
      </c>
      <c r="IZ803" s="10"/>
      <c r="JA803" s="229"/>
      <c r="JB803" s="175" t="s">
        <v>70</v>
      </c>
      <c r="JC803" s="341" t="s">
        <v>1018</v>
      </c>
      <c r="JE803" s="243">
        <f>IF(JD803="Kopman",1.2,1)</f>
        <v>1</v>
      </c>
      <c r="JF803" s="176">
        <f>VLOOKUP(JC803,$A$879:$F$2731,6,FALSE)</f>
        <v>650</v>
      </c>
      <c r="JG803" s="175" t="s">
        <v>61</v>
      </c>
      <c r="JH803" s="10">
        <f>JF803*1.5*JE803</f>
        <v>975</v>
      </c>
      <c r="JI803" s="10"/>
      <c r="JJ803" s="229"/>
      <c r="JK803" s="175" t="s">
        <v>70</v>
      </c>
      <c r="JL803" s="341" t="s">
        <v>1018</v>
      </c>
      <c r="JN803" s="243">
        <f>IF(JM803="Kopman",1.2,1)</f>
        <v>1</v>
      </c>
      <c r="JO803" s="176">
        <f>VLOOKUP(JL803,$A$879:$F$2731,6,FALSE)</f>
        <v>650</v>
      </c>
      <c r="JP803" s="175" t="s">
        <v>61</v>
      </c>
      <c r="JQ803" s="10">
        <f>JO803*1.5*JN803</f>
        <v>975</v>
      </c>
      <c r="JR803" s="10"/>
      <c r="JS803" s="229"/>
      <c r="JT803" s="175" t="s">
        <v>70</v>
      </c>
      <c r="JU803" s="341" t="s">
        <v>466</v>
      </c>
      <c r="JW803" s="243">
        <f>IF(JV803="Kopman",1.2,1)</f>
        <v>1</v>
      </c>
      <c r="JX803" s="176">
        <f>VLOOKUP(JU803,$A$879:$F$2731,6,FALSE)</f>
        <v>699</v>
      </c>
      <c r="JY803" s="175" t="s">
        <v>61</v>
      </c>
      <c r="JZ803" s="10">
        <f>JX803*1.5*JW803</f>
        <v>1048.5</v>
      </c>
      <c r="KA803" s="10"/>
      <c r="KB803" s="229"/>
      <c r="KC803" s="175" t="s">
        <v>70</v>
      </c>
      <c r="KD803" s="349" t="s">
        <v>183</v>
      </c>
      <c r="KF803" s="243">
        <f>IF(KE803="Kopman",1.2,1)</f>
        <v>1</v>
      </c>
      <c r="KG803" s="176" t="e">
        <f>VLOOKUP(KD803,$A$879:$F$2731,6,FALSE)</f>
        <v>#N/A</v>
      </c>
      <c r="KH803" s="175" t="s">
        <v>61</v>
      </c>
      <c r="KI803" s="10" t="e">
        <f>KG803*1.5*KF803</f>
        <v>#N/A</v>
      </c>
      <c r="KJ803" s="10"/>
      <c r="KK803" s="229"/>
      <c r="KL803" s="175" t="s">
        <v>70</v>
      </c>
      <c r="KM803" s="341" t="s">
        <v>1018</v>
      </c>
      <c r="KO803" s="243">
        <f>IF(KN803="Kopman",1.2,1)</f>
        <v>1</v>
      </c>
      <c r="KP803" s="176">
        <f>VLOOKUP(KM803,$A$879:$F$2731,6,FALSE)</f>
        <v>650</v>
      </c>
      <c r="KQ803" s="175" t="s">
        <v>61</v>
      </c>
      <c r="KR803" s="10">
        <f>KP803*1.5*KO803</f>
        <v>975</v>
      </c>
      <c r="KS803" s="10"/>
      <c r="KT803" s="229"/>
      <c r="KU803" s="175" t="s">
        <v>70</v>
      </c>
      <c r="KV803" s="341" t="s">
        <v>1705</v>
      </c>
      <c r="KX803" s="243">
        <f>IF(KW803="Kopman",1.2,1)</f>
        <v>1</v>
      </c>
      <c r="KY803" s="176">
        <f>VLOOKUP(KV803,$A$879:$F$2731,6,FALSE)</f>
        <v>953</v>
      </c>
      <c r="KZ803" s="175" t="s">
        <v>61</v>
      </c>
      <c r="LA803" s="10">
        <f>KY803*1.5*KX803</f>
        <v>1429.5</v>
      </c>
      <c r="LB803" s="10"/>
      <c r="LC803" s="229"/>
      <c r="LD803" s="175" t="s">
        <v>70</v>
      </c>
      <c r="LE803" s="349" t="s">
        <v>183</v>
      </c>
      <c r="LG803" s="243">
        <f>IF(LF803="Kopman",1.2,1)</f>
        <v>1</v>
      </c>
      <c r="LH803" s="176" t="e">
        <f>VLOOKUP(LE803,$A$879:$F$2731,6,FALSE)</f>
        <v>#N/A</v>
      </c>
      <c r="LI803" s="175" t="s">
        <v>61</v>
      </c>
      <c r="LJ803" s="10" t="e">
        <f>LH803*1.5*LG803</f>
        <v>#N/A</v>
      </c>
      <c r="LK803" s="10"/>
      <c r="LL803" s="229"/>
      <c r="LM803" s="175" t="s">
        <v>70</v>
      </c>
      <c r="LN803" s="342" t="s">
        <v>466</v>
      </c>
      <c r="LO803" s="14" t="s">
        <v>1662</v>
      </c>
      <c r="LP803" s="243">
        <f>IF(LO803="Kopman",1.2,1)</f>
        <v>1.2</v>
      </c>
      <c r="LQ803" s="176">
        <f>VLOOKUP(LN803,$A$879:$F$2731,6,FALSE)</f>
        <v>699</v>
      </c>
      <c r="LR803" s="175" t="s">
        <v>61</v>
      </c>
      <c r="LS803" s="10">
        <f>LQ803*1.5*LP803</f>
        <v>1258.2</v>
      </c>
      <c r="LT803" s="10"/>
      <c r="LU803" s="229"/>
      <c r="LV803" s="175" t="s">
        <v>70</v>
      </c>
      <c r="LW803" s="341" t="s">
        <v>466</v>
      </c>
      <c r="LY803" s="243">
        <f>IF(LX803="Kopman",1.2,1)</f>
        <v>1</v>
      </c>
      <c r="LZ803" s="176">
        <f>VLOOKUP(LW803,$A$879:$F$2731,6,FALSE)</f>
        <v>699</v>
      </c>
      <c r="MA803" s="175" t="s">
        <v>61</v>
      </c>
      <c r="MB803" s="10">
        <f>LZ803*1.5*LY803</f>
        <v>1048.5</v>
      </c>
      <c r="MC803" s="10"/>
      <c r="MD803" s="229"/>
      <c r="ME803" s="175" t="s">
        <v>70</v>
      </c>
      <c r="MF803" s="341" t="s">
        <v>466</v>
      </c>
      <c r="MH803" s="243">
        <f>IF(MG803="Kopman",1.2,1)</f>
        <v>1</v>
      </c>
      <c r="MI803" s="176">
        <f>VLOOKUP(MF803,$A$879:$F$2731,6,FALSE)</f>
        <v>699</v>
      </c>
      <c r="MJ803" s="175" t="s">
        <v>61</v>
      </c>
      <c r="MK803" s="10">
        <f>MI803*1.5*MH803</f>
        <v>1048.5</v>
      </c>
      <c r="ML803" s="10"/>
      <c r="MM803" s="229"/>
      <c r="MN803" s="175" t="s">
        <v>70</v>
      </c>
      <c r="MO803" s="349" t="s">
        <v>183</v>
      </c>
      <c r="MQ803" s="243">
        <f>IF(MP803="Kopman",1.2,1)</f>
        <v>1</v>
      </c>
      <c r="MR803" s="176" t="e">
        <f>VLOOKUP(MO803,$A$879:$F$2731,6,FALSE)</f>
        <v>#N/A</v>
      </c>
      <c r="MS803" s="175" t="s">
        <v>61</v>
      </c>
      <c r="MT803" s="10" t="e">
        <f>MR803*1.5*MQ803</f>
        <v>#N/A</v>
      </c>
      <c r="MU803" s="10"/>
      <c r="MV803" s="229"/>
      <c r="MW803" s="175" t="s">
        <v>70</v>
      </c>
      <c r="MX803" s="341" t="s">
        <v>466</v>
      </c>
      <c r="MZ803" s="243">
        <f>IF(MY803="Kopman",1.2,1)</f>
        <v>1</v>
      </c>
      <c r="NA803" s="176">
        <f>VLOOKUP(MX803,$A$879:$F$2731,6,FALSE)</f>
        <v>699</v>
      </c>
      <c r="NB803" s="175" t="s">
        <v>61</v>
      </c>
      <c r="NC803" s="10">
        <f>NA803*1.5*MZ803</f>
        <v>1048.5</v>
      </c>
      <c r="ND803" s="10"/>
      <c r="NE803" s="229"/>
      <c r="NF803" s="175" t="s">
        <v>70</v>
      </c>
      <c r="NG803" s="341" t="s">
        <v>1705</v>
      </c>
      <c r="NI803" s="243">
        <f>IF(NH803="Kopman",1.2,1)</f>
        <v>1</v>
      </c>
      <c r="NJ803" s="176">
        <f>VLOOKUP(NG803,$A$879:$F$2731,6,FALSE)</f>
        <v>953</v>
      </c>
      <c r="NK803" s="175" t="s">
        <v>61</v>
      </c>
      <c r="NL803" s="10">
        <f>NJ803*1.5*NI803</f>
        <v>1429.5</v>
      </c>
      <c r="NM803" s="10"/>
      <c r="NN803" s="229"/>
      <c r="NO803" s="175" t="s">
        <v>70</v>
      </c>
      <c r="NP803" s="342" t="s">
        <v>1018</v>
      </c>
      <c r="NQ803" s="14" t="s">
        <v>1662</v>
      </c>
      <c r="NR803" s="243">
        <f>IF(NQ803="Kopman",1.2,1)</f>
        <v>1.2</v>
      </c>
      <c r="NS803" s="176">
        <f>VLOOKUP(NP803,$A$879:$F$2731,6,FALSE)</f>
        <v>650</v>
      </c>
      <c r="NT803" s="175" t="s">
        <v>61</v>
      </c>
      <c r="NU803" s="10">
        <f>NS803*1.5*NR803</f>
        <v>1170</v>
      </c>
      <c r="NV803" s="10"/>
      <c r="NW803" s="229"/>
      <c r="NX803" s="175" t="s">
        <v>70</v>
      </c>
      <c r="NY803" s="341" t="s">
        <v>1018</v>
      </c>
      <c r="OA803" s="243">
        <f>IF(NZ803="Kopman",1.2,1)</f>
        <v>1</v>
      </c>
      <c r="OB803" s="176">
        <f>VLOOKUP(NY803,$A$879:$F$2731,6,FALSE)</f>
        <v>650</v>
      </c>
      <c r="OC803" s="175" t="s">
        <v>61</v>
      </c>
      <c r="OD803" s="10">
        <f>OB803*1.5*OA803</f>
        <v>975</v>
      </c>
      <c r="OE803" s="10"/>
      <c r="OF803" s="229"/>
      <c r="OG803" s="175" t="s">
        <v>70</v>
      </c>
      <c r="OH803" s="341" t="s">
        <v>466</v>
      </c>
      <c r="OJ803" s="243">
        <f>IF(OI803="Kopman",1.2,1)</f>
        <v>1</v>
      </c>
      <c r="OK803" s="176">
        <f>VLOOKUP(OH803,$A$879:$F$2731,6,FALSE)</f>
        <v>699</v>
      </c>
      <c r="OL803" s="175" t="s">
        <v>61</v>
      </c>
      <c r="OM803" s="10">
        <f>OK803*1.5*OJ803</f>
        <v>1048.5</v>
      </c>
      <c r="ON803" s="10"/>
      <c r="OO803" s="229"/>
      <c r="OP803" s="175" t="s">
        <v>70</v>
      </c>
      <c r="OQ803" s="341" t="s">
        <v>432</v>
      </c>
      <c r="OS803" s="243">
        <f>IF(OR803="Kopman",1.2,1)</f>
        <v>1</v>
      </c>
      <c r="OT803" s="176">
        <f>VLOOKUP(OQ803,$A$879:$F$2731,6,FALSE)</f>
        <v>294</v>
      </c>
      <c r="OU803" s="175" t="s">
        <v>61</v>
      </c>
      <c r="OV803" s="10">
        <f>OT803*1.5*OS803</f>
        <v>441</v>
      </c>
      <c r="OW803" s="10"/>
      <c r="OX803" s="229"/>
      <c r="OY803" s="175" t="s">
        <v>70</v>
      </c>
      <c r="OZ803" s="351" t="s">
        <v>1018</v>
      </c>
      <c r="PB803" s="243">
        <f>IF(PA803="Kopman",1.2,1)</f>
        <v>1</v>
      </c>
      <c r="PC803" s="176">
        <f>VLOOKUP(OZ803,$A$879:$F$2731,6,FALSE)</f>
        <v>650</v>
      </c>
      <c r="PD803" s="175" t="s">
        <v>61</v>
      </c>
      <c r="PE803" s="10">
        <f>PC803*1.5*PB803</f>
        <v>975</v>
      </c>
      <c r="PF803" s="10"/>
      <c r="PG803" s="229"/>
      <c r="PH803" s="175" t="s">
        <v>70</v>
      </c>
      <c r="PI803" s="341" t="s">
        <v>498</v>
      </c>
      <c r="PK803" s="243">
        <f>IF(PJ803="Kopman",1.2,1)</f>
        <v>1</v>
      </c>
      <c r="PL803" s="176">
        <f>VLOOKUP(PI803,$A$879:$F$2731,6,FALSE)</f>
        <v>816</v>
      </c>
      <c r="PM803" s="175" t="s">
        <v>61</v>
      </c>
      <c r="PN803" s="10">
        <f>PL803*1.5*PK803</f>
        <v>1224</v>
      </c>
      <c r="PO803" s="10"/>
      <c r="PP803" s="229"/>
      <c r="PQ803" s="175" t="s">
        <v>70</v>
      </c>
      <c r="PR803" s="341" t="s">
        <v>498</v>
      </c>
      <c r="PT803" s="243">
        <f>IF(PS803="Kopman",1.2,1)</f>
        <v>1</v>
      </c>
      <c r="PU803" s="176">
        <f>VLOOKUP(PR803,$A$879:$F$2731,6,FALSE)</f>
        <v>816</v>
      </c>
      <c r="PV803" s="175" t="s">
        <v>61</v>
      </c>
      <c r="PW803" s="10">
        <f>PU803*1.5*PT803</f>
        <v>1224</v>
      </c>
      <c r="PX803" s="10"/>
      <c r="PY803" s="229"/>
      <c r="PZ803" s="175" t="s">
        <v>70</v>
      </c>
      <c r="QA803" s="343" t="s">
        <v>466</v>
      </c>
      <c r="QC803" s="243">
        <f>IF(QB803="Kopman",1.2,1)</f>
        <v>1</v>
      </c>
      <c r="QD803" s="176">
        <f>VLOOKUP(QA803,$A$879:$F$2731,6,FALSE)</f>
        <v>699</v>
      </c>
      <c r="QE803" s="175" t="s">
        <v>61</v>
      </c>
      <c r="QF803" s="10">
        <f>QD803*1.5*QC803</f>
        <v>1048.5</v>
      </c>
      <c r="QG803" s="10"/>
      <c r="QH803" s="229"/>
      <c r="QI803" s="175" t="s">
        <v>70</v>
      </c>
      <c r="QJ803" s="349" t="s">
        <v>183</v>
      </c>
      <c r="QL803" s="243">
        <f>IF(QK803="Kopman",1.2,1)</f>
        <v>1</v>
      </c>
      <c r="QM803" s="176" t="e">
        <f>VLOOKUP(QJ803,$A$879:$F$2731,6,FALSE)</f>
        <v>#N/A</v>
      </c>
      <c r="QN803" s="175" t="s">
        <v>61</v>
      </c>
      <c r="QO803" s="10" t="e">
        <f>QM803*1.5*QL803</f>
        <v>#N/A</v>
      </c>
      <c r="QP803" s="10"/>
      <c r="QQ803" s="229"/>
      <c r="QR803" s="175" t="s">
        <v>70</v>
      </c>
      <c r="QS803" s="341" t="s">
        <v>1705</v>
      </c>
      <c r="QU803" s="243">
        <f>IF(QT803="Kopman",1.2,1)</f>
        <v>1</v>
      </c>
      <c r="QV803" s="176">
        <f>VLOOKUP(QS803,$A$879:$F$2731,6,FALSE)</f>
        <v>953</v>
      </c>
      <c r="QW803" s="175" t="s">
        <v>61</v>
      </c>
      <c r="QX803" s="10">
        <f>QV803*1.5*QU803</f>
        <v>1429.5</v>
      </c>
      <c r="QY803" s="10"/>
      <c r="QZ803" s="229"/>
      <c r="RA803" s="175" t="s">
        <v>70</v>
      </c>
      <c r="RB803" s="341" t="s">
        <v>723</v>
      </c>
      <c r="RD803" s="243">
        <f>IF(RC803="Kopman",1.2,1)</f>
        <v>1</v>
      </c>
      <c r="RE803" s="176">
        <f>VLOOKUP(RB803,$A$879:$F$2731,6,FALSE)</f>
        <v>510</v>
      </c>
      <c r="RF803" s="175" t="s">
        <v>61</v>
      </c>
      <c r="RG803" s="10">
        <f>RE803*1.5*RD803</f>
        <v>765</v>
      </c>
      <c r="RH803" s="10"/>
      <c r="RI803" s="229"/>
      <c r="RJ803" s="175" t="s">
        <v>70</v>
      </c>
      <c r="RK803" s="341" t="s">
        <v>1705</v>
      </c>
      <c r="RM803" s="243">
        <f>IF(RL803="Kopman",1.2,1)</f>
        <v>1</v>
      </c>
      <c r="RN803" s="176">
        <f>VLOOKUP(RK803,$A$879:$F$2731,6,FALSE)</f>
        <v>953</v>
      </c>
      <c r="RO803" s="175" t="s">
        <v>61</v>
      </c>
      <c r="RP803" s="10">
        <f>RN803*1.5*RM803</f>
        <v>1429.5</v>
      </c>
      <c r="RQ803" s="10"/>
      <c r="RR803" s="229"/>
      <c r="RS803" s="175" t="s">
        <v>70</v>
      </c>
      <c r="RT803" s="349" t="s">
        <v>183</v>
      </c>
      <c r="RV803" s="243">
        <f>IF(RU803="Kopman",1.2,1)</f>
        <v>1</v>
      </c>
      <c r="RW803" s="176" t="e">
        <f>VLOOKUP(RT803,$A$879:$F$2731,6,FALSE)</f>
        <v>#N/A</v>
      </c>
      <c r="RX803" s="175" t="s">
        <v>61</v>
      </c>
      <c r="RY803" s="10" t="e">
        <f>RW803*1.5*RV803</f>
        <v>#N/A</v>
      </c>
      <c r="RZ803" s="10"/>
      <c r="SA803" s="235"/>
      <c r="SB803" s="175" t="s">
        <v>70</v>
      </c>
      <c r="SC803" s="341" t="s">
        <v>1018</v>
      </c>
      <c r="SE803" s="243">
        <f>IF(SD803="Kopman",1.2,1)</f>
        <v>1</v>
      </c>
      <c r="SF803" s="176">
        <f>VLOOKUP(SC803,$A$879:$F$2731,6,FALSE)</f>
        <v>650</v>
      </c>
      <c r="SG803" s="175" t="s">
        <v>61</v>
      </c>
      <c r="SH803" s="10">
        <f>SF803*1.5*SE803</f>
        <v>975</v>
      </c>
      <c r="SI803" s="10"/>
      <c r="SJ803" s="235"/>
      <c r="SK803" s="175" t="s">
        <v>70</v>
      </c>
      <c r="SL803" s="341" t="s">
        <v>498</v>
      </c>
      <c r="SN803" s="243">
        <f>IF(SM803="Kopman",1.2,1)</f>
        <v>1</v>
      </c>
      <c r="SO803" s="176">
        <f>VLOOKUP(SL803,$A$879:$F$2731,6,FALSE)</f>
        <v>816</v>
      </c>
      <c r="SP803" s="175" t="s">
        <v>61</v>
      </c>
      <c r="SQ803" s="10">
        <f>SO803*1.5*SN803</f>
        <v>1224</v>
      </c>
      <c r="SR803" s="10"/>
      <c r="SS803" s="235"/>
      <c r="ST803" s="175" t="s">
        <v>70</v>
      </c>
      <c r="SU803" s="341" t="s">
        <v>466</v>
      </c>
      <c r="SW803" s="243">
        <f>IF(SV803="Kopman",1.2,1)</f>
        <v>1</v>
      </c>
      <c r="SX803" s="176">
        <f>VLOOKUP(SU803,$A$879:$F$2731,6,FALSE)</f>
        <v>699</v>
      </c>
      <c r="SY803" s="175" t="s">
        <v>61</v>
      </c>
      <c r="SZ803" s="10">
        <f>SX803*1.5*SW803</f>
        <v>1048.5</v>
      </c>
      <c r="TA803" s="10"/>
      <c r="TB803" s="235"/>
      <c r="TC803" s="175" t="s">
        <v>70</v>
      </c>
      <c r="TD803" s="349" t="s">
        <v>183</v>
      </c>
      <c r="TF803" s="243">
        <f>IF(TE803="Kopman",1.2,1)</f>
        <v>1</v>
      </c>
      <c r="TG803" s="176" t="e">
        <f>VLOOKUP(TD803,$A$879:$F$2731,6,FALSE)</f>
        <v>#N/A</v>
      </c>
      <c r="TH803" s="175" t="s">
        <v>61</v>
      </c>
      <c r="TI803" s="10" t="e">
        <f>TG803*1.5*TF803</f>
        <v>#N/A</v>
      </c>
      <c r="TK803" s="235"/>
      <c r="TL803" s="175" t="s">
        <v>70</v>
      </c>
      <c r="TM803" s="341" t="s">
        <v>1705</v>
      </c>
      <c r="TO803" s="243">
        <f>IF(TN803="Kopman",1.2,1)</f>
        <v>1</v>
      </c>
      <c r="TP803" s="176">
        <f>VLOOKUP(TM803,$A$879:$F$2731,6,FALSE)</f>
        <v>953</v>
      </c>
      <c r="TQ803" s="175" t="s">
        <v>61</v>
      </c>
      <c r="TR803" s="10">
        <f>TP803*1.5*TO803</f>
        <v>1429.5</v>
      </c>
      <c r="TS803" s="10"/>
      <c r="TT803" s="235"/>
      <c r="TU803" s="175" t="s">
        <v>70</v>
      </c>
      <c r="TV803" s="341" t="s">
        <v>1705</v>
      </c>
      <c r="TX803" s="243">
        <f>IF(TW803="Kopman",1.2,1)</f>
        <v>1</v>
      </c>
      <c r="TY803" s="176">
        <f>VLOOKUP(TV803,$A$879:$F$2731,6,FALSE)</f>
        <v>953</v>
      </c>
      <c r="TZ803" s="175" t="s">
        <v>61</v>
      </c>
      <c r="UA803" s="10">
        <f>TY803*1.5*TX803</f>
        <v>1429.5</v>
      </c>
      <c r="UB803" s="10"/>
      <c r="UC803" s="235"/>
      <c r="UD803" s="175" t="s">
        <v>70</v>
      </c>
      <c r="UE803" s="342" t="s">
        <v>723</v>
      </c>
      <c r="UF803" s="14" t="s">
        <v>1662</v>
      </c>
      <c r="UG803" s="243">
        <f>IF(UF803="Kopman",1.2,1)</f>
        <v>1.2</v>
      </c>
      <c r="UH803" s="176">
        <f>VLOOKUP(UE803,$A$879:$F$2731,6,FALSE)</f>
        <v>510</v>
      </c>
      <c r="UI803" s="175" t="s">
        <v>61</v>
      </c>
      <c r="UJ803" s="10">
        <f>UH803*1.5*UG803</f>
        <v>918</v>
      </c>
      <c r="UK803" s="10"/>
      <c r="UL803" s="235"/>
      <c r="UM803" s="175" t="s">
        <v>70</v>
      </c>
      <c r="UN803" s="349" t="s">
        <v>183</v>
      </c>
      <c r="UP803" s="243">
        <f>IF(UO803="Kopman",1.2,1)</f>
        <v>1</v>
      </c>
      <c r="UQ803" s="176" t="e">
        <f>VLOOKUP(UN803,$A$879:$F$2731,6,FALSE)</f>
        <v>#N/A</v>
      </c>
      <c r="UR803" s="175" t="s">
        <v>61</v>
      </c>
      <c r="US803" s="10" t="e">
        <f>UQ803*1.5*UP803</f>
        <v>#N/A</v>
      </c>
      <c r="UT803" s="10"/>
      <c r="UU803" s="235"/>
      <c r="UV803" s="175" t="s">
        <v>70</v>
      </c>
      <c r="UW803" s="341" t="s">
        <v>1705</v>
      </c>
      <c r="UY803" s="243">
        <f>IF(UX803="Kopman",1.2,1)</f>
        <v>1</v>
      </c>
      <c r="UZ803" s="176">
        <f>VLOOKUP(UW803,$A$879:$F$2731,6,FALSE)</f>
        <v>953</v>
      </c>
      <c r="VA803" s="175" t="s">
        <v>61</v>
      </c>
      <c r="VB803" s="10">
        <f>UZ803*1.5*UY803</f>
        <v>1429.5</v>
      </c>
      <c r="VC803" s="10"/>
      <c r="VD803" s="235"/>
      <c r="VE803" s="175" t="s">
        <v>70</v>
      </c>
      <c r="VF803" s="349" t="s">
        <v>183</v>
      </c>
      <c r="VH803" s="243">
        <f>IF(VG803="Kopman",1.2,1)</f>
        <v>1</v>
      </c>
      <c r="VI803" s="176" t="e">
        <f>VLOOKUP(VF803,$A$879:$F$2731,6,FALSE)</f>
        <v>#N/A</v>
      </c>
      <c r="VJ803" s="175" t="s">
        <v>61</v>
      </c>
      <c r="VK803" s="10" t="e">
        <f>VI803*1.5*VH803</f>
        <v>#N/A</v>
      </c>
      <c r="VL803" s="10"/>
      <c r="VM803" s="235"/>
      <c r="VN803" s="175" t="s">
        <v>70</v>
      </c>
      <c r="VO803" s="341" t="s">
        <v>456</v>
      </c>
      <c r="VQ803" s="243">
        <f>IF(VP803="Kopman",1.2,1)</f>
        <v>1</v>
      </c>
      <c r="VR803" s="176">
        <f>VLOOKUP(VO803,$A$879:$F$2731,6,FALSE)</f>
        <v>364</v>
      </c>
      <c r="VS803" s="175" t="s">
        <v>61</v>
      </c>
      <c r="VT803" s="10">
        <f>VR803*1.5*VQ803</f>
        <v>546</v>
      </c>
      <c r="VU803" s="10"/>
      <c r="VV803" s="235"/>
      <c r="VW803" s="175" t="s">
        <v>70</v>
      </c>
      <c r="VX803" s="349" t="s">
        <v>183</v>
      </c>
      <c r="VZ803" s="243">
        <f>IF(VY803="Kopman",1.2,1)</f>
        <v>1</v>
      </c>
      <c r="WA803" s="176" t="e">
        <f>VLOOKUP(VX803,$A$879:$F$2731,6,FALSE)</f>
        <v>#N/A</v>
      </c>
      <c r="WB803" s="175" t="s">
        <v>61</v>
      </c>
      <c r="WC803" s="10" t="e">
        <f>WA803*1.5*VZ803</f>
        <v>#N/A</v>
      </c>
      <c r="WE803" s="235"/>
      <c r="WF803" s="175" t="s">
        <v>70</v>
      </c>
      <c r="WG803" s="341" t="s">
        <v>466</v>
      </c>
      <c r="WI803" s="243">
        <f>IF(WH803="Kopman",1.2,1)</f>
        <v>1</v>
      </c>
      <c r="WJ803" s="176">
        <f>VLOOKUP(WG803,$A$879:$F$2731,6,FALSE)</f>
        <v>699</v>
      </c>
      <c r="WK803" s="175" t="s">
        <v>61</v>
      </c>
      <c r="WL803" s="10">
        <f>WJ803*1.5*WI803</f>
        <v>1048.5</v>
      </c>
      <c r="WN803" s="235"/>
      <c r="WO803" s="175" t="s">
        <v>70</v>
      </c>
      <c r="WP803" s="341" t="s">
        <v>1705</v>
      </c>
      <c r="WQ803" s="176"/>
      <c r="WR803" s="243">
        <f>IF(WQ803="Kopman",1.2,1)</f>
        <v>1</v>
      </c>
      <c r="WS803" s="176">
        <f>VLOOKUP(WP803,$A$879:$F$2731,6,FALSE)</f>
        <v>953</v>
      </c>
      <c r="WT803" s="175" t="s">
        <v>61</v>
      </c>
      <c r="WU803" s="10">
        <f>WS803*1.5*WR803</f>
        <v>1429.5</v>
      </c>
      <c r="WV803" s="10"/>
      <c r="WW803" s="235"/>
      <c r="WX803" s="175" t="s">
        <v>70</v>
      </c>
      <c r="WY803" s="341" t="s">
        <v>498</v>
      </c>
      <c r="XA803" s="243">
        <f>IF(WZ803="Kopman",1.2,1)</f>
        <v>1</v>
      </c>
      <c r="XB803" s="176">
        <f>VLOOKUP(WY803,$A$879:$F$2731,6,FALSE)</f>
        <v>816</v>
      </c>
      <c r="XC803" s="175" t="s">
        <v>61</v>
      </c>
      <c r="XD803" s="10">
        <f>XB803*1.5*XA803</f>
        <v>1224</v>
      </c>
      <c r="XF803" s="235"/>
      <c r="XG803" s="175" t="s">
        <v>70</v>
      </c>
      <c r="XH803" s="351" t="s">
        <v>1018</v>
      </c>
      <c r="XJ803" s="243">
        <f>IF(XI803="Kopman",1.2,1)</f>
        <v>1</v>
      </c>
      <c r="XK803" s="176">
        <f>VLOOKUP(XH803,$A$879:$F$2731,6,FALSE)</f>
        <v>650</v>
      </c>
      <c r="XL803" s="175" t="s">
        <v>61</v>
      </c>
      <c r="XM803" s="10">
        <f>XK803*1.5*XJ803</f>
        <v>975</v>
      </c>
      <c r="XO803" s="235"/>
      <c r="XP803" s="175" t="s">
        <v>70</v>
      </c>
      <c r="XQ803" s="341" t="s">
        <v>466</v>
      </c>
      <c r="XS803" s="243">
        <f>IF(XR803="Kopman",1.2,1)</f>
        <v>1</v>
      </c>
      <c r="XT803" s="176">
        <f>VLOOKUP(XQ803,$A$879:$F$2731,6,FALSE)</f>
        <v>699</v>
      </c>
      <c r="XU803" s="175" t="s">
        <v>61</v>
      </c>
      <c r="XV803" s="10">
        <f>XT803*1.5*XS803</f>
        <v>1048.5</v>
      </c>
      <c r="XW803" s="10"/>
      <c r="XX803" s="235"/>
      <c r="XY803" s="175" t="s">
        <v>70</v>
      </c>
      <c r="XZ803" s="342" t="s">
        <v>1785</v>
      </c>
      <c r="YA803" s="14" t="s">
        <v>1662</v>
      </c>
      <c r="YB803" s="243">
        <f>IF(YA803="Kopman",1.2,1)</f>
        <v>1.2</v>
      </c>
      <c r="YC803" s="176">
        <f>VLOOKUP(XZ803,$A$879:$F$2731,6,FALSE)</f>
        <v>690</v>
      </c>
      <c r="YD803" s="175" t="s">
        <v>61</v>
      </c>
      <c r="YE803" s="10">
        <f>YC803*1.5*YB803</f>
        <v>1242</v>
      </c>
      <c r="YG803" s="235"/>
      <c r="YH803" s="175" t="s">
        <v>70</v>
      </c>
      <c r="YI803" s="341" t="s">
        <v>466</v>
      </c>
      <c r="YK803" s="243">
        <f>IF(YJ803="Kopman",1.2,1)</f>
        <v>1</v>
      </c>
      <c r="YL803" s="176">
        <f>VLOOKUP(YI803,$A$879:$F$2731,6,FALSE)</f>
        <v>699</v>
      </c>
      <c r="YM803" s="175" t="s">
        <v>61</v>
      </c>
      <c r="YN803" s="10">
        <f>YL803*1.5*YK803</f>
        <v>1048.5</v>
      </c>
      <c r="YO803" s="10"/>
      <c r="YP803" s="235"/>
      <c r="YQ803" s="175" t="s">
        <v>70</v>
      </c>
      <c r="YR803" s="341" t="s">
        <v>525</v>
      </c>
      <c r="YT803" s="243">
        <f>IF(YS803="Kopman",1.2,1)</f>
        <v>1</v>
      </c>
      <c r="YU803" s="176">
        <f>VLOOKUP(YR803,$A$879:$F$2731,6,FALSE)</f>
        <v>594</v>
      </c>
      <c r="YV803" s="175" t="s">
        <v>61</v>
      </c>
      <c r="YW803" s="10">
        <f>YU803*1.5*YT803</f>
        <v>891</v>
      </c>
      <c r="YY803" s="235"/>
      <c r="YZ803" s="175" t="s">
        <v>70</v>
      </c>
      <c r="ZA803" s="341" t="s">
        <v>432</v>
      </c>
      <c r="ZC803" s="243">
        <f>IF(ZB803="Kopman",1.2,1)</f>
        <v>1</v>
      </c>
      <c r="ZD803" s="176">
        <f>VLOOKUP(ZA803,$A$879:$F$2731,6,FALSE)</f>
        <v>294</v>
      </c>
      <c r="ZE803" s="175" t="s">
        <v>61</v>
      </c>
      <c r="ZF803" s="10">
        <f>ZD803*1.5*ZC803</f>
        <v>441</v>
      </c>
      <c r="ZH803" s="235"/>
      <c r="ZI803" s="175" t="s">
        <v>70</v>
      </c>
      <c r="ZJ803" s="341" t="s">
        <v>498</v>
      </c>
      <c r="ZL803" s="243">
        <f>IF(ZK803="Kopman",1.2,1)</f>
        <v>1</v>
      </c>
      <c r="ZM803" s="176">
        <f>VLOOKUP(ZJ803,$A$879:$F$2731,6,FALSE)</f>
        <v>816</v>
      </c>
      <c r="ZN803" s="175" t="s">
        <v>61</v>
      </c>
      <c r="ZO803" s="10">
        <f>ZM803*1.5*ZL803</f>
        <v>1224</v>
      </c>
      <c r="ZQ803" s="235"/>
      <c r="ZR803" s="175" t="s">
        <v>70</v>
      </c>
      <c r="ZS803" s="341" t="s">
        <v>498</v>
      </c>
      <c r="ZU803" s="243">
        <f>IF(ZT803="Kopman",1.2,1)</f>
        <v>1</v>
      </c>
      <c r="ZV803" s="176">
        <f>VLOOKUP(ZS803,$A$879:$F$2731,6,FALSE)</f>
        <v>816</v>
      </c>
      <c r="ZW803" s="175" t="s">
        <v>61</v>
      </c>
      <c r="ZX803" s="10">
        <f>ZV803*1.5*ZU803</f>
        <v>1224</v>
      </c>
      <c r="ZY803" s="10"/>
      <c r="ZZ803" s="235"/>
      <c r="AAA803" s="175" t="s">
        <v>70</v>
      </c>
      <c r="AAB803" s="341" t="s">
        <v>575</v>
      </c>
      <c r="AAD803" s="243">
        <f>IF(AAC803="Kopman",1.2,1)</f>
        <v>1</v>
      </c>
      <c r="AAE803" s="176">
        <f>VLOOKUP(AAB803,$A$879:$F$2731,6,FALSE)</f>
        <v>507</v>
      </c>
      <c r="AAF803" s="175" t="s">
        <v>61</v>
      </c>
      <c r="AAG803" s="10">
        <f>AAE803*1.5*AAD803</f>
        <v>760.5</v>
      </c>
      <c r="AAH803" s="10"/>
      <c r="AAI803" s="235"/>
      <c r="AAJ803" s="175" t="s">
        <v>70</v>
      </c>
      <c r="AAK803" s="75" t="s">
        <v>183</v>
      </c>
      <c r="AAM803" s="243">
        <f>IF(AAL803="Kopman",1.2,1)</f>
        <v>1</v>
      </c>
      <c r="AAN803" s="176" t="e">
        <f>VLOOKUP(AAK803,$A$879:$F$2731,6,FALSE)</f>
        <v>#N/A</v>
      </c>
      <c r="AAO803" s="175" t="s">
        <v>61</v>
      </c>
      <c r="AAP803" s="10" t="e">
        <f>AAN803*1.5*AAM803</f>
        <v>#N/A</v>
      </c>
      <c r="AAQ803" s="10"/>
      <c r="AAR803" s="235"/>
      <c r="AAS803" s="175" t="s">
        <v>70</v>
      </c>
      <c r="AAT803" s="341" t="s">
        <v>498</v>
      </c>
      <c r="AAV803" s="243">
        <f>IF(AAU803="Kopman",1.2,1)</f>
        <v>1</v>
      </c>
      <c r="AAW803" s="176">
        <f>VLOOKUP(AAT803,$A$879:$F$2731,6,FALSE)</f>
        <v>816</v>
      </c>
      <c r="AAX803" s="175" t="s">
        <v>61</v>
      </c>
      <c r="AAY803" s="10">
        <f>AAW803*1.5*AAV803</f>
        <v>1224</v>
      </c>
      <c r="AAZ803" s="10"/>
      <c r="ABA803" s="235"/>
      <c r="ABB803" s="175" t="s">
        <v>70</v>
      </c>
      <c r="ABC803" s="355" t="s">
        <v>466</v>
      </c>
      <c r="ABE803" s="243">
        <f>IF(ABD803="Kopman",1.2,1)</f>
        <v>1</v>
      </c>
      <c r="ABF803" s="176">
        <f>VLOOKUP(ABC803,$A$879:$F$2731,6,FALSE)</f>
        <v>699</v>
      </c>
      <c r="ABG803" s="175" t="s">
        <v>61</v>
      </c>
      <c r="ABH803" s="10">
        <f>ABF803*1.5*ABE803</f>
        <v>1048.5</v>
      </c>
      <c r="ABI803" s="10"/>
      <c r="ABJ803" s="235"/>
      <c r="ABK803" s="175" t="s">
        <v>70</v>
      </c>
      <c r="ABL803" s="341" t="s">
        <v>1705</v>
      </c>
      <c r="ABN803" s="243">
        <f>IF(ABM803="Kopman",1.2,1)</f>
        <v>1</v>
      </c>
      <c r="ABO803" s="176">
        <f>VLOOKUP(ABL803,$A$879:$F$2731,6,FALSE)</f>
        <v>953</v>
      </c>
      <c r="ABP803" s="175" t="s">
        <v>61</v>
      </c>
      <c r="ABQ803" s="10">
        <f>ABO803*1.5*ABN803</f>
        <v>1429.5</v>
      </c>
      <c r="ABR803" s="10"/>
      <c r="ABS803" s="235"/>
      <c r="ABT803" s="175" t="s">
        <v>70</v>
      </c>
      <c r="ABU803" s="75" t="s">
        <v>183</v>
      </c>
      <c r="ABW803" s="243">
        <f>IF(ABV803="Kopman",1.2,1)</f>
        <v>1</v>
      </c>
      <c r="ABX803" s="176" t="e">
        <f>VLOOKUP(ABU803,$A$879:$F$2731,6,FALSE)</f>
        <v>#N/A</v>
      </c>
      <c r="ABY803" s="175" t="s">
        <v>61</v>
      </c>
      <c r="ABZ803" s="10" t="e">
        <f>ABX803*1.5*ABW803</f>
        <v>#N/A</v>
      </c>
      <c r="ACA803" s="10"/>
      <c r="ACB803" s="235"/>
      <c r="ACC803" s="175" t="s">
        <v>70</v>
      </c>
      <c r="ACD803" s="75" t="s">
        <v>183</v>
      </c>
      <c r="ACF803" s="243">
        <f>IF(ACE803="Kopman",1.2,1)</f>
        <v>1</v>
      </c>
      <c r="ACG803" s="176" t="e">
        <f>VLOOKUP(ACD803,$A$879:$F$2731,6,FALSE)</f>
        <v>#N/A</v>
      </c>
      <c r="ACH803" s="175" t="s">
        <v>61</v>
      </c>
      <c r="ACI803" s="10" t="e">
        <f>ACG803*1.5*ACF803</f>
        <v>#N/A</v>
      </c>
      <c r="ACJ803" s="10"/>
      <c r="ACK803" s="235"/>
      <c r="ACL803" s="175" t="s">
        <v>70</v>
      </c>
      <c r="ACM803" s="75" t="s">
        <v>183</v>
      </c>
      <c r="ACO803" s="243">
        <f>IF(ACN803="Kopman",1.2,1)</f>
        <v>1</v>
      </c>
      <c r="ACP803" s="176" t="e">
        <f>VLOOKUP(ACM803,$A$879:$F$2731,6,FALSE)</f>
        <v>#N/A</v>
      </c>
      <c r="ACQ803" s="175" t="s">
        <v>61</v>
      </c>
      <c r="ACR803" s="10" t="e">
        <f>ACP803*1.5*ACO803</f>
        <v>#N/A</v>
      </c>
      <c r="ACS803" s="10"/>
      <c r="ACT803" s="235"/>
      <c r="ACU803" s="175" t="s">
        <v>70</v>
      </c>
      <c r="ACV803" s="75" t="s">
        <v>183</v>
      </c>
      <c r="ACX803" s="243">
        <f>IF(ACW803="Kopman",1.2,1)</f>
        <v>1</v>
      </c>
      <c r="ACY803" s="176" t="e">
        <f>VLOOKUP(ACV803,$A$879:$F$2731,6,FALSE)</f>
        <v>#N/A</v>
      </c>
      <c r="ACZ803" s="175" t="s">
        <v>61</v>
      </c>
      <c r="ADA803" s="10" t="e">
        <f>ACY803*1.5*ACX803</f>
        <v>#N/A</v>
      </c>
      <c r="ADB803" s="10"/>
      <c r="ADC803" s="235"/>
      <c r="ADD803" s="175" t="s">
        <v>70</v>
      </c>
      <c r="ADE803" s="341" t="s">
        <v>432</v>
      </c>
      <c r="ADG803" s="243">
        <f>IF(ADF803="Kopman",1.2,1)</f>
        <v>1</v>
      </c>
      <c r="ADH803" s="176">
        <f>VLOOKUP(ADE803,$A$879:$F$2731,6,FALSE)</f>
        <v>294</v>
      </c>
      <c r="ADI803" s="175" t="s">
        <v>61</v>
      </c>
      <c r="ADJ803" s="10">
        <f>ADH803*1.5*ADG803</f>
        <v>441</v>
      </c>
      <c r="ADL803" s="235"/>
      <c r="ADM803" s="175" t="s">
        <v>70</v>
      </c>
      <c r="ADN803" s="75" t="s">
        <v>183</v>
      </c>
      <c r="ADP803" s="243">
        <f>IF(ADO803="Kopman",1.2,1)</f>
        <v>1</v>
      </c>
      <c r="ADQ803" s="176" t="e">
        <f>VLOOKUP(ADN803,$A$879:$F$2731,6,FALSE)</f>
        <v>#N/A</v>
      </c>
      <c r="ADR803" s="175" t="s">
        <v>61</v>
      </c>
      <c r="ADS803" s="10" t="e">
        <f>ADQ803*1.5*ADP803</f>
        <v>#N/A</v>
      </c>
      <c r="ADT803" s="10"/>
      <c r="ADU803" s="235"/>
      <c r="ADV803" s="175" t="s">
        <v>70</v>
      </c>
      <c r="ADW803" s="341" t="s">
        <v>1785</v>
      </c>
      <c r="ADY803" s="243">
        <f>IF(ADX803="Kopman",1.2,1)</f>
        <v>1</v>
      </c>
      <c r="ADZ803" s="176">
        <f>VLOOKUP(ADW803,$A$879:$F$2731,6,FALSE)</f>
        <v>690</v>
      </c>
      <c r="AEA803" s="175" t="s">
        <v>61</v>
      </c>
      <c r="AEB803" s="10">
        <f>ADZ803*1.5*ADY803</f>
        <v>1035</v>
      </c>
      <c r="AED803" s="235"/>
      <c r="AEE803" s="175" t="s">
        <v>70</v>
      </c>
      <c r="AEF803" s="75" t="s">
        <v>183</v>
      </c>
      <c r="AEH803" s="243">
        <f>IF(AEG803="Kopman",1.2,1)</f>
        <v>1</v>
      </c>
      <c r="AEI803" s="176" t="e">
        <f>VLOOKUP(AEF803,$A$879:$F$2731,6,FALSE)</f>
        <v>#N/A</v>
      </c>
      <c r="AEJ803" s="175" t="s">
        <v>61</v>
      </c>
      <c r="AEK803" s="10" t="e">
        <f>AEI803*1.5*AEH803</f>
        <v>#N/A</v>
      </c>
      <c r="AEM803" s="235"/>
      <c r="AEN803" s="175" t="s">
        <v>70</v>
      </c>
      <c r="AEO803" s="75" t="s">
        <v>183</v>
      </c>
      <c r="AEQ803" s="243">
        <f>IF(AEP803="Kopman",1.2,1)</f>
        <v>1</v>
      </c>
      <c r="AER803" s="176" t="e">
        <f>VLOOKUP(AEO803,$A$879:$F$2731,6,FALSE)</f>
        <v>#N/A</v>
      </c>
      <c r="AES803" s="175" t="s">
        <v>61</v>
      </c>
      <c r="AET803" s="10" t="e">
        <f>AER803*1.5*AEQ803</f>
        <v>#N/A</v>
      </c>
      <c r="AEV803" s="235"/>
      <c r="AEW803" s="175" t="s">
        <v>70</v>
      </c>
      <c r="AEX803" s="75" t="s">
        <v>183</v>
      </c>
      <c r="AEZ803" s="243">
        <f>IF(AEY803="Kopman",1.2,1)</f>
        <v>1</v>
      </c>
      <c r="AFA803" s="176" t="e">
        <f>VLOOKUP(AEX803,$A$879:$F$2731,6,FALSE)</f>
        <v>#N/A</v>
      </c>
      <c r="AFB803" s="175" t="s">
        <v>61</v>
      </c>
      <c r="AFC803" s="10" t="e">
        <f>AFA803*1.5*AEZ803</f>
        <v>#N/A</v>
      </c>
      <c r="AFD803" s="10"/>
      <c r="AFE803" s="235"/>
      <c r="AFF803" s="175" t="s">
        <v>70</v>
      </c>
      <c r="AFG803" s="75" t="s">
        <v>183</v>
      </c>
      <c r="AFI803" s="243">
        <f>IF(AFH803="Kopman",1.2,1)</f>
        <v>1</v>
      </c>
      <c r="AFJ803" s="176" t="e">
        <f>VLOOKUP(AFG803,$A$879:$F$2731,6,FALSE)</f>
        <v>#N/A</v>
      </c>
      <c r="AFK803" s="175" t="s">
        <v>61</v>
      </c>
      <c r="AFL803" s="10" t="e">
        <f>AFJ803*1.5*AFI803</f>
        <v>#N/A</v>
      </c>
      <c r="AFM803" s="10"/>
      <c r="AFN803" s="235"/>
      <c r="AFO803" s="175" t="s">
        <v>70</v>
      </c>
      <c r="AFP803" s="75" t="s">
        <v>183</v>
      </c>
      <c r="AFR803" s="243">
        <f>IF(AFQ803="Kopman",1.2,1)</f>
        <v>1</v>
      </c>
      <c r="AFS803" s="176" t="e">
        <f>VLOOKUP(AFP803,$A$879:$F$2731,6,FALSE)</f>
        <v>#N/A</v>
      </c>
      <c r="AFT803" s="175" t="s">
        <v>61</v>
      </c>
      <c r="AFU803" s="10" t="e">
        <f>AFS803*1.5*AFR803</f>
        <v>#N/A</v>
      </c>
      <c r="AFV803" s="10"/>
      <c r="AFW803" s="235"/>
      <c r="AFX803" s="175" t="s">
        <v>70</v>
      </c>
      <c r="AFY803" s="341" t="s">
        <v>1705</v>
      </c>
      <c r="AGA803" s="243">
        <f>IF(AFZ803="Kopman",1.2,1)</f>
        <v>1</v>
      </c>
      <c r="AGB803" s="176">
        <f>VLOOKUP(AFY803,$A$879:$F$2731,6,FALSE)</f>
        <v>953</v>
      </c>
      <c r="AGC803" s="175" t="s">
        <v>61</v>
      </c>
      <c r="AGD803" s="10">
        <f>AGB803*1.5*AGA803</f>
        <v>1429.5</v>
      </c>
      <c r="AGE803" s="10"/>
      <c r="AGF803" s="235"/>
      <c r="AGG803" s="175" t="s">
        <v>70</v>
      </c>
      <c r="AGH803" s="341" t="s">
        <v>498</v>
      </c>
      <c r="AGJ803" s="243">
        <f>IF(AGI803="Kopman",1.2,1)</f>
        <v>1</v>
      </c>
      <c r="AGK803" s="176">
        <f>VLOOKUP(AGH803,$A$879:$F$2731,6,FALSE)</f>
        <v>816</v>
      </c>
      <c r="AGL803" s="175" t="s">
        <v>61</v>
      </c>
      <c r="AGM803" s="10">
        <f>AGK803*1.5*AGJ803</f>
        <v>1224</v>
      </c>
      <c r="AGN803" s="10"/>
      <c r="AGO803" s="235"/>
      <c r="AGP803" s="175" t="s">
        <v>70</v>
      </c>
      <c r="AGQ803" s="341" t="s">
        <v>723</v>
      </c>
      <c r="AGS803" s="243">
        <f>IF(AGR803="Kopman",1.2,1)</f>
        <v>1</v>
      </c>
      <c r="AGT803" s="176">
        <f>VLOOKUP(AGQ803,$A$879:$F$2731,6,FALSE)</f>
        <v>510</v>
      </c>
      <c r="AGU803" s="175" t="s">
        <v>61</v>
      </c>
      <c r="AGV803" s="10">
        <f>AGT803*1.5*AGS803</f>
        <v>765</v>
      </c>
      <c r="AGW803" s="10"/>
      <c r="AGX803" s="235"/>
      <c r="AGY803" s="175" t="s">
        <v>70</v>
      </c>
      <c r="AGZ803" s="341" t="s">
        <v>723</v>
      </c>
      <c r="AHB803" s="243">
        <f>IF(AHA803="Kopman",1.2,1)</f>
        <v>1</v>
      </c>
      <c r="AHC803" s="176">
        <f>VLOOKUP(AGZ803,$A$879:$F$2731,6,FALSE)</f>
        <v>510</v>
      </c>
      <c r="AHD803" s="175" t="s">
        <v>61</v>
      </c>
      <c r="AHE803" s="10">
        <f>AHC803*1.5*AHB803</f>
        <v>765</v>
      </c>
      <c r="AHF803" s="10"/>
      <c r="AHG803" s="235"/>
      <c r="AHH803" s="175" t="s">
        <v>70</v>
      </c>
      <c r="AHI803" s="398" t="s">
        <v>1704</v>
      </c>
      <c r="AHK803" s="243">
        <f>IF(AHJ803="Kopman",1.2,1)</f>
        <v>1</v>
      </c>
      <c r="AHL803" s="176">
        <f>VLOOKUP(AHI803,$A$879:$F$2731,6,FALSE)</f>
        <v>159</v>
      </c>
      <c r="AHM803" s="175" t="s">
        <v>61</v>
      </c>
      <c r="AHN803" s="10">
        <f>AHL803*1.5*AHK803</f>
        <v>238.5</v>
      </c>
      <c r="AHO803" s="10"/>
      <c r="AHP803" s="235"/>
      <c r="AHQ803" s="175" t="s">
        <v>70</v>
      </c>
      <c r="AHR803" s="341" t="s">
        <v>1018</v>
      </c>
      <c r="AHT803" s="243">
        <f>IF(AHS803="Kopman",1.2,1)</f>
        <v>1</v>
      </c>
      <c r="AHU803" s="176">
        <f>VLOOKUP(AHR803,$A$879:$F$2731,6,FALSE)</f>
        <v>650</v>
      </c>
      <c r="AHV803" s="175" t="s">
        <v>61</v>
      </c>
      <c r="AHW803" s="10">
        <f>AHU803*1.5*AHT803</f>
        <v>975</v>
      </c>
      <c r="AHX803" s="10"/>
      <c r="AHY803" s="235"/>
      <c r="AHZ803" s="175" t="s">
        <v>70</v>
      </c>
      <c r="AIA803" s="342" t="s">
        <v>498</v>
      </c>
      <c r="AIB803" s="14" t="s">
        <v>1662</v>
      </c>
      <c r="AIC803" s="243">
        <f>IF(AIB803="Kopman",1.2,1)</f>
        <v>1.2</v>
      </c>
      <c r="AID803" s="176">
        <f>VLOOKUP(AIA803,$A$879:$F$2731,6,FALSE)</f>
        <v>816</v>
      </c>
      <c r="AIE803" s="175" t="s">
        <v>61</v>
      </c>
      <c r="AIF803" s="10">
        <f>AID803*1.5*AIC803</f>
        <v>1468.8</v>
      </c>
      <c r="AIG803" s="10"/>
      <c r="AIH803" s="235"/>
      <c r="AII803" s="175" t="s">
        <v>70</v>
      </c>
      <c r="AIJ803" s="341" t="s">
        <v>466</v>
      </c>
      <c r="AIL803" s="243">
        <f>IF(AIK803="Kopman",1.2,1)</f>
        <v>1</v>
      </c>
      <c r="AIM803" s="176">
        <f>VLOOKUP(AIJ803,$A$879:$F$2731,6,FALSE)</f>
        <v>699</v>
      </c>
      <c r="AIN803" s="175" t="s">
        <v>61</v>
      </c>
      <c r="AIO803" s="10">
        <f>AIM803*1.5*AIL803</f>
        <v>1048.5</v>
      </c>
      <c r="AIP803" s="10"/>
      <c r="AIQ803" s="235"/>
      <c r="AIR803" s="175" t="s">
        <v>70</v>
      </c>
      <c r="AIS803" s="341" t="s">
        <v>1705</v>
      </c>
      <c r="AIU803" s="243">
        <f>IF(AIT803="Kopman",1.2,1)</f>
        <v>1</v>
      </c>
      <c r="AIV803" s="176">
        <f>VLOOKUP(AIS803,$A$879:$F$2731,6,FALSE)</f>
        <v>953</v>
      </c>
      <c r="AIW803" s="175" t="s">
        <v>61</v>
      </c>
      <c r="AIX803" s="10">
        <f>AIV803*1.5*AIU803</f>
        <v>1429.5</v>
      </c>
      <c r="AIY803" s="10"/>
      <c r="AIZ803" s="235"/>
      <c r="AJA803" s="175" t="s">
        <v>70</v>
      </c>
      <c r="AJB803" s="351" t="s">
        <v>466</v>
      </c>
      <c r="AJD803" s="243">
        <f>IF(AJC803="Kopman",1.2,1)</f>
        <v>1</v>
      </c>
      <c r="AJE803" s="176">
        <f>VLOOKUP(AJB803,$A$879:$F$2731,6,FALSE)</f>
        <v>699</v>
      </c>
      <c r="AJF803" s="175" t="s">
        <v>61</v>
      </c>
      <c r="AJG803" s="10">
        <f>AJE803*1.5*AJD803</f>
        <v>1048.5</v>
      </c>
      <c r="AJH803" s="10"/>
      <c r="AJI803" s="235"/>
      <c r="AJJ803" s="175" t="s">
        <v>70</v>
      </c>
      <c r="AJK803" s="341" t="s">
        <v>1705</v>
      </c>
      <c r="AJM803" s="243">
        <f>IF(AJL803="Kopman",1.2,1)</f>
        <v>1</v>
      </c>
      <c r="AJN803" s="176">
        <f>VLOOKUP(AJK803,$A$879:$F$2731,6,FALSE)</f>
        <v>953</v>
      </c>
      <c r="AJO803" s="175" t="s">
        <v>61</v>
      </c>
      <c r="AJP803" s="10">
        <f>AJN803*1.5*AJM803</f>
        <v>1429.5</v>
      </c>
      <c r="AJQ803" s="10"/>
      <c r="AJR803" s="235"/>
      <c r="AJS803" s="175" t="s">
        <v>70</v>
      </c>
      <c r="AJT803" s="347" t="s">
        <v>466</v>
      </c>
      <c r="AJV803" s="243">
        <f>IF(AJU803="Kopman",1.2,1)</f>
        <v>1</v>
      </c>
      <c r="AJW803" s="176">
        <f>VLOOKUP(AJT803,$A$879:$F$2731,6,FALSE)</f>
        <v>699</v>
      </c>
      <c r="AJX803" s="175" t="s">
        <v>61</v>
      </c>
      <c r="AJY803" s="10">
        <f>AJW803*1.5*AJV803</f>
        <v>1048.5</v>
      </c>
      <c r="AJZ803" s="10"/>
      <c r="AKA803" s="235"/>
      <c r="AKB803" s="175" t="s">
        <v>70</v>
      </c>
      <c r="AKC803" s="341" t="s">
        <v>1705</v>
      </c>
      <c r="AKE803" s="243">
        <f>IF(AKD803="Kopman",1.2,1)</f>
        <v>1</v>
      </c>
      <c r="AKF803" s="176">
        <f>VLOOKUP(AKC803,$A$879:$F$2731,6,FALSE)</f>
        <v>953</v>
      </c>
      <c r="AKG803" s="175" t="s">
        <v>61</v>
      </c>
      <c r="AKH803" s="10">
        <f>AKF803*1.5*AKE803</f>
        <v>1429.5</v>
      </c>
      <c r="AKI803" s="10"/>
      <c r="AKJ803" s="235"/>
      <c r="AKK803" s="175" t="s">
        <v>70</v>
      </c>
      <c r="AKL803" s="341" t="s">
        <v>1705</v>
      </c>
      <c r="AKN803" s="243">
        <f>IF(AKM803="Kopman",1.2,1)</f>
        <v>1</v>
      </c>
      <c r="AKO803" s="176">
        <f>VLOOKUP(AKL803,$A$879:$F$2731,6,FALSE)</f>
        <v>953</v>
      </c>
      <c r="AKP803" s="175" t="s">
        <v>61</v>
      </c>
      <c r="AKQ803" s="10">
        <f>AKO803*1.5*AKN803</f>
        <v>1429.5</v>
      </c>
      <c r="AKR803" s="10"/>
      <c r="AKS803" s="235"/>
      <c r="AKT803" s="175" t="s">
        <v>70</v>
      </c>
      <c r="AKU803" s="341" t="s">
        <v>466</v>
      </c>
      <c r="AKW803" s="243">
        <f>IF(AKV803="Kopman",1.2,1)</f>
        <v>1</v>
      </c>
      <c r="AKX803" s="176">
        <f>VLOOKUP(AKU803,$A$879:$F$2731,6,FALSE)</f>
        <v>699</v>
      </c>
      <c r="AKY803" s="175" t="s">
        <v>61</v>
      </c>
      <c r="AKZ803" s="10">
        <f>AKX803*1.5*AKW803</f>
        <v>1048.5</v>
      </c>
      <c r="ALA803" s="10"/>
      <c r="ALB803" s="235"/>
      <c r="ALC803" s="175" t="s">
        <v>70</v>
      </c>
      <c r="ALD803" s="341" t="s">
        <v>1705</v>
      </c>
      <c r="ALF803" s="243">
        <f>IF(ALE803="Kopman",1.2,1)</f>
        <v>1</v>
      </c>
      <c r="ALG803" s="176">
        <f>VLOOKUP(ALD803,$A$879:$F$2731,6,FALSE)</f>
        <v>953</v>
      </c>
      <c r="ALH803" s="175" t="s">
        <v>61</v>
      </c>
      <c r="ALI803" s="10">
        <f>ALG803*1.5*ALF803</f>
        <v>1429.5</v>
      </c>
      <c r="ALJ803" s="10"/>
      <c r="ALK803" s="235"/>
      <c r="ALL803" s="175" t="s">
        <v>70</v>
      </c>
      <c r="ALM803" s="341" t="s">
        <v>575</v>
      </c>
      <c r="ALO803" s="243">
        <f>IF(ALN803="Kopman",1.2,1)</f>
        <v>1</v>
      </c>
      <c r="ALP803" s="176">
        <f>VLOOKUP(ALM803,$A$879:$F$2731,6,FALSE)</f>
        <v>507</v>
      </c>
      <c r="ALQ803" s="175" t="s">
        <v>61</v>
      </c>
      <c r="ALR803" s="10">
        <f>ALP803*1.5*ALO803</f>
        <v>760.5</v>
      </c>
      <c r="ALS803" s="10"/>
      <c r="ALT803" s="235"/>
      <c r="ALU803" s="175" t="s">
        <v>70</v>
      </c>
      <c r="ALV803" s="341" t="s">
        <v>1709</v>
      </c>
      <c r="ALX803" s="243">
        <f>IF(ALW803="Kopman",1.2,1)</f>
        <v>1</v>
      </c>
      <c r="ALY803" s="176">
        <f>VLOOKUP(ALV803,$A$879:$F$2731,6,FALSE)</f>
        <v>486</v>
      </c>
      <c r="ALZ803" s="175" t="s">
        <v>61</v>
      </c>
      <c r="AMA803" s="10">
        <f>ALY803*1.5*ALX803</f>
        <v>729</v>
      </c>
      <c r="AMB803" s="10"/>
      <c r="AMC803" s="235"/>
      <c r="AMD803" s="175" t="s">
        <v>70</v>
      </c>
      <c r="AME803" s="401" t="s">
        <v>466</v>
      </c>
      <c r="AMG803" s="243">
        <f>IF(AMF803="Kopman",1.2,1)</f>
        <v>1</v>
      </c>
      <c r="AMH803" s="176">
        <f>VLOOKUP(AME803,$A$879:$F$2731,6,FALSE)</f>
        <v>699</v>
      </c>
      <c r="AMI803" s="175" t="s">
        <v>61</v>
      </c>
      <c r="AMJ803" s="10">
        <f>AMH803*1.5*AMG803</f>
        <v>1048.5</v>
      </c>
      <c r="AMK803" s="10"/>
      <c r="AML803" s="235"/>
      <c r="AMM803" s="175" t="s">
        <v>70</v>
      </c>
      <c r="AMN803" s="343" t="s">
        <v>498</v>
      </c>
      <c r="AMP803" s="243">
        <f>IF(AMO803="Kopman",1.2,1)</f>
        <v>1</v>
      </c>
      <c r="AMQ803" s="176">
        <f>VLOOKUP(AMN803,$A$879:$F$2731,6,FALSE)</f>
        <v>816</v>
      </c>
      <c r="AMR803" s="175" t="s">
        <v>61</v>
      </c>
      <c r="AMS803" s="10">
        <f>AMQ803*1.5*AMP803</f>
        <v>1224</v>
      </c>
      <c r="AMT803" s="10"/>
      <c r="AMU803" s="235"/>
      <c r="AMV803" s="175" t="s">
        <v>70</v>
      </c>
      <c r="AMW803" s="341" t="s">
        <v>475</v>
      </c>
      <c r="AMY803" s="243">
        <f>IF(AMX803="Kopman",1.2,1)</f>
        <v>1</v>
      </c>
      <c r="AMZ803" s="176">
        <f>VLOOKUP(AMW803,$A$879:$F$2731,6,FALSE)</f>
        <v>1286</v>
      </c>
      <c r="ANA803" s="175" t="s">
        <v>61</v>
      </c>
      <c r="ANB803" s="10">
        <f>AMZ803*1.5*AMY803</f>
        <v>1929</v>
      </c>
      <c r="ANC803" s="10"/>
      <c r="AND803" s="235"/>
      <c r="ANE803" s="175" t="s">
        <v>70</v>
      </c>
      <c r="ANF803" s="341" t="s">
        <v>466</v>
      </c>
      <c r="ANH803" s="243">
        <f>IF(ANG803="Kopman",1.2,1)</f>
        <v>1</v>
      </c>
      <c r="ANI803" s="176">
        <f>VLOOKUP(ANF803,$A$879:$F$2731,6,FALSE)</f>
        <v>699</v>
      </c>
      <c r="ANJ803" s="175" t="s">
        <v>61</v>
      </c>
      <c r="ANK803" s="10">
        <f>ANI803*1.5*ANH803</f>
        <v>1048.5</v>
      </c>
      <c r="ANL803" s="10"/>
      <c r="ANM803" s="235"/>
      <c r="ANN803" s="175" t="s">
        <v>70</v>
      </c>
      <c r="ANO803" s="351" t="s">
        <v>1018</v>
      </c>
      <c r="ANQ803" s="243">
        <f>IF(ANP803="Kopman",1.2,1)</f>
        <v>1</v>
      </c>
      <c r="ANR803" s="176">
        <f>VLOOKUP(ANO803,$A$879:$F$2731,6,FALSE)</f>
        <v>650</v>
      </c>
      <c r="ANS803" s="175" t="s">
        <v>61</v>
      </c>
      <c r="ANT803" s="10">
        <f>ANR803*1.5*ANQ803</f>
        <v>975</v>
      </c>
      <c r="ANU803" s="10"/>
      <c r="ANV803" s="235"/>
      <c r="ANW803" s="175" t="s">
        <v>70</v>
      </c>
      <c r="ANX803" s="341" t="s">
        <v>466</v>
      </c>
      <c r="ANZ803" s="243">
        <f>IF(ANY803="Kopman",1.2,1)</f>
        <v>1</v>
      </c>
      <c r="AOA803" s="176">
        <f>VLOOKUP(ANX803,$A$879:$F$2731,6,FALSE)</f>
        <v>699</v>
      </c>
      <c r="AOB803" s="175" t="s">
        <v>61</v>
      </c>
      <c r="AOC803" s="10">
        <f>AOA803*1.5*ANZ803</f>
        <v>1048.5</v>
      </c>
      <c r="AOD803" s="10"/>
      <c r="AOE803" s="235"/>
      <c r="AOF803" s="175" t="s">
        <v>70</v>
      </c>
      <c r="AOG803" s="75" t="s">
        <v>183</v>
      </c>
      <c r="AOI803" s="243">
        <f>IF(AOH803="Kopman",1.2,1)</f>
        <v>1</v>
      </c>
      <c r="AOJ803" s="176" t="e">
        <f>VLOOKUP(AOG803,$A$879:$F$2731,6,FALSE)</f>
        <v>#N/A</v>
      </c>
      <c r="AOK803" s="175" t="s">
        <v>61</v>
      </c>
      <c r="AOL803" s="10" t="e">
        <f>AOJ803*1.5*AOI803</f>
        <v>#N/A</v>
      </c>
      <c r="AOM803" s="10"/>
      <c r="AON803" s="235"/>
      <c r="AOO803" s="175" t="s">
        <v>70</v>
      </c>
      <c r="AOP803" s="341" t="s">
        <v>446</v>
      </c>
      <c r="AOR803" s="243">
        <f>IF(AOQ803="Kopman",1.2,1)</f>
        <v>1</v>
      </c>
      <c r="AOS803" s="176">
        <f>VLOOKUP(AOP803,$A$879:$F$2731,6,FALSE)</f>
        <v>230</v>
      </c>
      <c r="AOT803" s="175" t="s">
        <v>61</v>
      </c>
      <c r="AOU803" s="10">
        <f>AOS803*1.5*AOR803</f>
        <v>345</v>
      </c>
      <c r="AOV803" s="10"/>
      <c r="AOW803" s="235"/>
      <c r="AOX803" s="175" t="s">
        <v>70</v>
      </c>
      <c r="AOY803" s="404" t="s">
        <v>498</v>
      </c>
      <c r="APA803" s="243">
        <f>IF(AOZ803="Kopman",1.2,1)</f>
        <v>1</v>
      </c>
      <c r="APB803" s="176">
        <f>VLOOKUP(AOY803,$A$879:$F$2731,6,FALSE)</f>
        <v>816</v>
      </c>
      <c r="APC803" s="175" t="s">
        <v>61</v>
      </c>
      <c r="APD803" s="10">
        <f>APB803*1.5*APA803</f>
        <v>1224</v>
      </c>
      <c r="APE803" s="10"/>
      <c r="APF803" s="235"/>
      <c r="APG803" s="175" t="s">
        <v>70</v>
      </c>
      <c r="APH803" s="342" t="s">
        <v>466</v>
      </c>
      <c r="API803" s="14" t="s">
        <v>1662</v>
      </c>
      <c r="APJ803" s="243">
        <f>IF(API803="Kopman",1.2,1)</f>
        <v>1.2</v>
      </c>
      <c r="APK803" s="176">
        <f>VLOOKUP(APH803,$A$879:$F$2731,6,FALSE)</f>
        <v>699</v>
      </c>
      <c r="APL803" s="175" t="s">
        <v>61</v>
      </c>
      <c r="APM803" s="10">
        <f>APK803*1.5*APJ803</f>
        <v>1258.2</v>
      </c>
      <c r="APN803" s="10"/>
      <c r="APO803" s="235"/>
      <c r="APP803" s="175" t="s">
        <v>70</v>
      </c>
      <c r="APQ803" s="75" t="s">
        <v>183</v>
      </c>
      <c r="APS803" s="243">
        <f>IF(APR803="Kopman",1.2,1)</f>
        <v>1</v>
      </c>
      <c r="APT803" s="176" t="e">
        <f>VLOOKUP(APQ803,$A$879:$F$2731,6,FALSE)</f>
        <v>#N/A</v>
      </c>
      <c r="APU803" s="175" t="s">
        <v>61</v>
      </c>
      <c r="APV803" s="10" t="e">
        <f>APT803*1.5*APS803</f>
        <v>#N/A</v>
      </c>
      <c r="APW803" s="10"/>
      <c r="APX803" s="235"/>
      <c r="APY803" s="175" t="s">
        <v>70</v>
      </c>
      <c r="APZ803" s="341" t="s">
        <v>466</v>
      </c>
      <c r="AQB803" s="243">
        <f>IF(AQA803="Kopman",1.2,1)</f>
        <v>1</v>
      </c>
      <c r="AQC803" s="176">
        <f>VLOOKUP(APZ803,$A$879:$F$2731,6,FALSE)</f>
        <v>699</v>
      </c>
      <c r="AQD803" s="175" t="s">
        <v>61</v>
      </c>
      <c r="AQE803" s="10">
        <f>AQC803*1.5*AQB803</f>
        <v>1048.5</v>
      </c>
      <c r="AQF803" s="10"/>
      <c r="AQG803" s="235"/>
      <c r="AQH803" s="175" t="s">
        <v>70</v>
      </c>
      <c r="AQI803" s="342" t="s">
        <v>498</v>
      </c>
      <c r="AQJ803" s="14" t="s">
        <v>1662</v>
      </c>
      <c r="AQK803" s="243">
        <f>IF(AQJ803="Kopman",1.2,1)</f>
        <v>1.2</v>
      </c>
      <c r="AQL803" s="176">
        <f>VLOOKUP(AQI803,$A$879:$F$2731,6,FALSE)</f>
        <v>816</v>
      </c>
      <c r="AQM803" s="175" t="s">
        <v>61</v>
      </c>
      <c r="AQN803" s="10">
        <f>AQL803*1.5*AQK803</f>
        <v>1468.8</v>
      </c>
      <c r="AQO803" s="10"/>
      <c r="AQP803" s="235"/>
      <c r="AQQ803" s="175" t="s">
        <v>70</v>
      </c>
      <c r="AQR803" s="75" t="s">
        <v>183</v>
      </c>
      <c r="AQT803" s="243">
        <f>IF(AQS803="Kopman",1.2,1)</f>
        <v>1</v>
      </c>
      <c r="AQU803" s="176" t="e">
        <f>VLOOKUP(AQR803,$A$879:$F$2731,6,FALSE)</f>
        <v>#N/A</v>
      </c>
      <c r="AQV803" s="175" t="s">
        <v>61</v>
      </c>
      <c r="AQW803" s="10" t="e">
        <f>AQU803*1.5*AQT803</f>
        <v>#N/A</v>
      </c>
      <c r="AQX803" s="10"/>
      <c r="AQY803" s="235"/>
      <c r="AQZ803" s="175" t="s">
        <v>70</v>
      </c>
      <c r="ARA803" s="75" t="s">
        <v>183</v>
      </c>
      <c r="ARC803" s="243">
        <f>IF(ARB803="Kopman",1.2,1)</f>
        <v>1</v>
      </c>
      <c r="ARD803" s="176" t="e">
        <f>VLOOKUP(ARA803,$A$879:$F$2731,6,FALSE)</f>
        <v>#N/A</v>
      </c>
      <c r="ARE803" s="175" t="s">
        <v>61</v>
      </c>
      <c r="ARF803" s="10" t="e">
        <f>ARD803*1.5*ARC803</f>
        <v>#N/A</v>
      </c>
      <c r="ARG803" s="10"/>
      <c r="ARH803" s="235"/>
      <c r="ARI803" s="175" t="s">
        <v>70</v>
      </c>
      <c r="ARJ803" s="75" t="s">
        <v>183</v>
      </c>
      <c r="ARL803" s="243">
        <f>IF(ARK803="Kopman",1.2,1)</f>
        <v>1</v>
      </c>
      <c r="ARM803" s="176" t="e">
        <f>VLOOKUP(ARJ803,$A$879:$F$2731,6,FALSE)</f>
        <v>#N/A</v>
      </c>
      <c r="ARN803" s="175" t="s">
        <v>61</v>
      </c>
      <c r="ARO803" s="10" t="e">
        <f>ARM803*1.5*ARL803</f>
        <v>#N/A</v>
      </c>
      <c r="ARP803" s="10"/>
      <c r="ARQ803" s="235"/>
      <c r="ARR803" s="175" t="s">
        <v>70</v>
      </c>
      <c r="ARS803" s="75" t="s">
        <v>183</v>
      </c>
      <c r="ARU803" s="243">
        <f>IF(ART803="Kopman",1.2,1)</f>
        <v>1</v>
      </c>
      <c r="ARV803" s="176" t="e">
        <f>VLOOKUP(ARS803,$A$879:$F$2731,6,FALSE)</f>
        <v>#N/A</v>
      </c>
      <c r="ARW803" s="175" t="s">
        <v>61</v>
      </c>
      <c r="ARX803" s="10" t="e">
        <f>ARV803*1.5*ARU803</f>
        <v>#N/A</v>
      </c>
      <c r="ARY803" s="10"/>
      <c r="ARZ803" s="235"/>
      <c r="ASA803" s="175" t="s">
        <v>70</v>
      </c>
      <c r="ASB803" s="341" t="s">
        <v>456</v>
      </c>
      <c r="ASD803" s="243">
        <f>IF(ASC803="Kopman",1.2,1)</f>
        <v>1</v>
      </c>
      <c r="ASE803" s="176">
        <f>VLOOKUP(ASB803,$A$879:$F$2731,6,FALSE)</f>
        <v>364</v>
      </c>
      <c r="ASF803" s="175" t="s">
        <v>61</v>
      </c>
      <c r="ASG803" s="10">
        <f>ASE803*1.5*ASD803</f>
        <v>546</v>
      </c>
      <c r="ASH803" s="10"/>
      <c r="ASI803" s="235"/>
      <c r="ASJ803" s="175" t="s">
        <v>70</v>
      </c>
      <c r="ASK803" s="75" t="s">
        <v>183</v>
      </c>
      <c r="ASM803" s="243">
        <f>IF(ASL803="Kopman",1.2,1)</f>
        <v>1</v>
      </c>
      <c r="ASN803" s="176" t="e">
        <f>VLOOKUP(ASK803,$A$879:$F$2731,6,FALSE)</f>
        <v>#N/A</v>
      </c>
      <c r="ASO803" s="175" t="s">
        <v>61</v>
      </c>
      <c r="ASP803" s="10" t="e">
        <f>ASN803*1.5*ASM803</f>
        <v>#N/A</v>
      </c>
      <c r="ASQ803" s="10"/>
      <c r="ASR803" s="235"/>
      <c r="ASS803" s="175" t="s">
        <v>70</v>
      </c>
      <c r="AST803" s="341" t="s">
        <v>1705</v>
      </c>
      <c r="ASV803" s="243">
        <f>IF(ASU803="Kopman",1.2,1)</f>
        <v>1</v>
      </c>
      <c r="ASW803" s="176">
        <f>VLOOKUP(AST803,$A$879:$F$2731,6,FALSE)</f>
        <v>953</v>
      </c>
      <c r="ASX803" s="175" t="s">
        <v>61</v>
      </c>
      <c r="ASY803" s="10">
        <f>ASW803*1.5*ASV803</f>
        <v>1429.5</v>
      </c>
      <c r="ASZ803" s="10"/>
      <c r="ATA803" s="235"/>
      <c r="ATB803" s="175" t="s">
        <v>70</v>
      </c>
      <c r="ATC803" s="75" t="s">
        <v>183</v>
      </c>
      <c r="ATE803" s="243">
        <f>IF(ATD803="Kopman",1.2,1)</f>
        <v>1</v>
      </c>
      <c r="ATF803" s="176" t="e">
        <f>VLOOKUP(ATC803,$A$879:$F$2731,6,FALSE)</f>
        <v>#N/A</v>
      </c>
      <c r="ATG803" s="175" t="s">
        <v>61</v>
      </c>
      <c r="ATH803" s="10" t="e">
        <f>ATF803*1.5*ATE803</f>
        <v>#N/A</v>
      </c>
      <c r="ATI803" s="10"/>
      <c r="ATJ803" s="235"/>
      <c r="ATK803" s="175" t="s">
        <v>70</v>
      </c>
      <c r="ATL803" s="75" t="s">
        <v>183</v>
      </c>
      <c r="ATN803" s="243">
        <f>IF(ATM803="Kopman",1.2,1)</f>
        <v>1</v>
      </c>
      <c r="ATO803" s="176" t="e">
        <f>VLOOKUP(ATL803,$A$879:$F$2731,6,FALSE)</f>
        <v>#N/A</v>
      </c>
      <c r="ATP803" s="175" t="s">
        <v>61</v>
      </c>
      <c r="ATQ803" s="10" t="e">
        <f>ATO803*1.5*ATN803</f>
        <v>#N/A</v>
      </c>
      <c r="ATR803" s="10"/>
      <c r="ATS803" s="235"/>
      <c r="ATT803" s="175" t="s">
        <v>70</v>
      </c>
      <c r="ATU803" s="75" t="s">
        <v>183</v>
      </c>
      <c r="ATW803" s="243">
        <f>IF(ATV803="Kopman",1.2,1)</f>
        <v>1</v>
      </c>
      <c r="ATX803" s="176" t="e">
        <f>VLOOKUP(ATU803,$A$879:$F$2731,6,FALSE)</f>
        <v>#N/A</v>
      </c>
      <c r="ATY803" s="175" t="s">
        <v>61</v>
      </c>
      <c r="ATZ803" s="10" t="e">
        <f>ATX803*1.5*ATW803</f>
        <v>#N/A</v>
      </c>
      <c r="AUA803" s="10"/>
      <c r="AUB803" s="235"/>
      <c r="AUC803" s="175" t="s">
        <v>70</v>
      </c>
      <c r="AUD803" s="75" t="s">
        <v>183</v>
      </c>
      <c r="AUF803" s="243">
        <f>IF(AUE803="Kopman",1.2,1)</f>
        <v>1</v>
      </c>
      <c r="AUG803" s="176" t="e">
        <f>VLOOKUP(AUD803,$A$879:$F$2731,6,FALSE)</f>
        <v>#N/A</v>
      </c>
      <c r="AUH803" s="175" t="s">
        <v>61</v>
      </c>
      <c r="AUI803" s="10" t="e">
        <f>AUG803*1.5*AUF803</f>
        <v>#N/A</v>
      </c>
      <c r="AUJ803" s="10"/>
      <c r="AUK803" s="235"/>
      <c r="AUL803" s="175" t="s">
        <v>70</v>
      </c>
      <c r="AUM803" s="75" t="s">
        <v>183</v>
      </c>
      <c r="AUO803" s="243">
        <f>IF(AUN803="Kopman",1.2,1)</f>
        <v>1</v>
      </c>
      <c r="AUP803" s="176" t="e">
        <f>VLOOKUP(AUM803,$A$879:$F$2731,6,FALSE)</f>
        <v>#N/A</v>
      </c>
      <c r="AUQ803" s="175" t="s">
        <v>61</v>
      </c>
      <c r="AUR803" s="10" t="e">
        <f>AUP803*1.5*AUO803</f>
        <v>#N/A</v>
      </c>
      <c r="AUS803" s="10"/>
      <c r="AUT803" s="235"/>
      <c r="AUU803" s="175" t="s">
        <v>70</v>
      </c>
      <c r="AUV803" s="75" t="s">
        <v>183</v>
      </c>
      <c r="AUX803" s="243">
        <f>IF(AUW803="Kopman",1.2,1)</f>
        <v>1</v>
      </c>
      <c r="AUY803" s="176" t="e">
        <f>VLOOKUP(AUV803,$A$879:$F$2731,6,FALSE)</f>
        <v>#N/A</v>
      </c>
      <c r="AUZ803" s="175" t="s">
        <v>61</v>
      </c>
      <c r="AVA803" s="10" t="e">
        <f>AUY803*1.5*AUX803</f>
        <v>#N/A</v>
      </c>
      <c r="AVB803" s="10"/>
      <c r="AVC803" s="235"/>
      <c r="AVD803" s="175" t="s">
        <v>70</v>
      </c>
      <c r="AVE803" s="75" t="s">
        <v>183</v>
      </c>
      <c r="AVG803" s="243">
        <f>IF(AVF803="Kopman",1.2,1)</f>
        <v>1</v>
      </c>
      <c r="AVH803" s="176" t="e">
        <f>VLOOKUP(AVE803,$A$879:$F$2731,6,FALSE)</f>
        <v>#N/A</v>
      </c>
      <c r="AVI803" s="175" t="s">
        <v>61</v>
      </c>
      <c r="AVJ803" s="10" t="e">
        <f>AVH803*1.5*AVG803</f>
        <v>#N/A</v>
      </c>
      <c r="AVK803" s="10"/>
      <c r="AVL803" s="235"/>
      <c r="AVM803" s="175" t="s">
        <v>70</v>
      </c>
      <c r="AVN803" s="75" t="s">
        <v>183</v>
      </c>
      <c r="AVP803" s="243">
        <f>IF(AVO803="Kopman",1.2,1)</f>
        <v>1</v>
      </c>
      <c r="AVQ803" s="176" t="e">
        <f>VLOOKUP(AVN803,$A$879:$F$2731,6,FALSE)</f>
        <v>#N/A</v>
      </c>
      <c r="AVR803" s="175" t="s">
        <v>61</v>
      </c>
      <c r="AVS803" s="10" t="e">
        <f>AVQ803*1.5*AVP803</f>
        <v>#N/A</v>
      </c>
      <c r="AVT803" s="10"/>
      <c r="AVU803" s="235"/>
      <c r="AVV803" s="175" t="s">
        <v>70</v>
      </c>
      <c r="AVW803" s="75" t="s">
        <v>183</v>
      </c>
      <c r="AVY803" s="243">
        <f>IF(AVX803="Kopman",1.2,1)</f>
        <v>1</v>
      </c>
      <c r="AVZ803" s="176" t="e">
        <f>VLOOKUP(AVW803,$A$879:$F$2731,6,FALSE)</f>
        <v>#N/A</v>
      </c>
      <c r="AWA803" s="175" t="s">
        <v>61</v>
      </c>
      <c r="AWB803" s="10" t="e">
        <f>AVZ803*1.5*AVY803</f>
        <v>#N/A</v>
      </c>
      <c r="AWC803" s="10"/>
      <c r="AWD803" s="235"/>
      <c r="AWE803" s="175" t="s">
        <v>70</v>
      </c>
      <c r="AWF803" s="75" t="s">
        <v>183</v>
      </c>
      <c r="AWH803" s="243">
        <f>IF(AWG803="Kopman",1.2,1)</f>
        <v>1</v>
      </c>
      <c r="AWI803" s="176" t="e">
        <f>VLOOKUP(AWF803,$A$879:$F$2731,6,FALSE)</f>
        <v>#N/A</v>
      </c>
      <c r="AWJ803" s="175" t="s">
        <v>61</v>
      </c>
      <c r="AWK803" s="10" t="e">
        <f>AWI803*1.5*AWH803</f>
        <v>#N/A</v>
      </c>
      <c r="AWL803" s="10"/>
      <c r="AWM803" s="235"/>
      <c r="AWN803" s="175" t="s">
        <v>70</v>
      </c>
      <c r="AWO803" s="341" t="s">
        <v>466</v>
      </c>
      <c r="AWQ803" s="243">
        <f>IF(AWP803="Kopman",1.2,1)</f>
        <v>1</v>
      </c>
      <c r="AWR803" s="176">
        <f>VLOOKUP(AWO803,$A$879:$F$2731,6,FALSE)</f>
        <v>699</v>
      </c>
      <c r="AWS803" s="175" t="s">
        <v>61</v>
      </c>
      <c r="AWT803" s="10">
        <f>AWR803*1.5*AWQ803</f>
        <v>1048.5</v>
      </c>
      <c r="AWU803" s="10"/>
      <c r="AWV803" s="235"/>
      <c r="AWW803" s="175" t="s">
        <v>70</v>
      </c>
      <c r="AWX803" s="342" t="s">
        <v>1018</v>
      </c>
      <c r="AWY803" s="14" t="s">
        <v>1662</v>
      </c>
      <c r="AWZ803" s="243">
        <f>IF(AWY803="Kopman",1.2,1)</f>
        <v>1.2</v>
      </c>
      <c r="AXA803" s="176">
        <f>VLOOKUP(AWX803,$A$879:$F$2731,6,FALSE)</f>
        <v>650</v>
      </c>
      <c r="AXB803" s="175" t="s">
        <v>61</v>
      </c>
      <c r="AXC803" s="10">
        <f>AXA803*1.5*AWZ803</f>
        <v>1170</v>
      </c>
      <c r="AXD803" s="10"/>
      <c r="AXE803" s="235"/>
      <c r="AXF803" s="175" t="s">
        <v>70</v>
      </c>
      <c r="AXG803" s="341" t="s">
        <v>466</v>
      </c>
      <c r="AXI803" s="243">
        <f>IF(AXH803="Kopman",1.2,1)</f>
        <v>1</v>
      </c>
      <c r="AXJ803" s="176">
        <f>VLOOKUP(AXG803,$A$879:$F$2731,6,FALSE)</f>
        <v>699</v>
      </c>
      <c r="AXK803" s="175" t="s">
        <v>61</v>
      </c>
      <c r="AXL803" s="10">
        <f>AXJ803*1.5*AXI803</f>
        <v>1048.5</v>
      </c>
      <c r="AXM803" s="10"/>
      <c r="AXN803" s="235"/>
      <c r="AXO803" s="175" t="s">
        <v>70</v>
      </c>
      <c r="AXP803" s="342" t="s">
        <v>498</v>
      </c>
      <c r="AXQ803" s="14" t="s">
        <v>1662</v>
      </c>
      <c r="AXR803" s="243">
        <f>IF(AXQ803="Kopman",1.2,1)</f>
        <v>1.2</v>
      </c>
      <c r="AXS803" s="176">
        <f>VLOOKUP(AXP803,$A$879:$F$2731,6,FALSE)</f>
        <v>816</v>
      </c>
      <c r="AXT803" s="175" t="s">
        <v>61</v>
      </c>
      <c r="AXU803" s="10">
        <f>AXS803*1.5*AXR803</f>
        <v>1468.8</v>
      </c>
      <c r="AXV803" s="10"/>
      <c r="AXW803" s="235"/>
      <c r="AXX803" s="175" t="s">
        <v>70</v>
      </c>
      <c r="AXY803" s="341" t="s">
        <v>466</v>
      </c>
      <c r="AYA803" s="243">
        <f>IF(AXZ803="Kopman",1.2,1)</f>
        <v>1</v>
      </c>
      <c r="AYB803" s="176">
        <f>VLOOKUP(AXY803,$A$879:$F$2731,6,FALSE)</f>
        <v>699</v>
      </c>
      <c r="AYC803" s="175" t="s">
        <v>61</v>
      </c>
      <c r="AYD803" s="10">
        <f>AYB803*1.5*AYA803</f>
        <v>1048.5</v>
      </c>
      <c r="AYE803" s="10"/>
      <c r="AYF803" s="235"/>
      <c r="AYG803" s="175" t="s">
        <v>70</v>
      </c>
      <c r="AYH803" s="341" t="s">
        <v>475</v>
      </c>
      <c r="AYJ803" s="243">
        <f>IF(AYI803="Kopman",1.2,1)</f>
        <v>1</v>
      </c>
      <c r="AYK803" s="176">
        <f>VLOOKUP(AYH803,$A$879:$F$2731,6,FALSE)</f>
        <v>1286</v>
      </c>
      <c r="AYL803" s="175" t="s">
        <v>61</v>
      </c>
      <c r="AYM803" s="10">
        <f>AYK803*1.5*AYJ803</f>
        <v>1929</v>
      </c>
      <c r="AYN803" s="10"/>
      <c r="AYO803" s="235"/>
      <c r="AYP803" s="175" t="s">
        <v>70</v>
      </c>
      <c r="AYQ803" s="341" t="s">
        <v>498</v>
      </c>
      <c r="AYS803" s="243">
        <f>IF(AYR803="Kopman",1.2,1)</f>
        <v>1</v>
      </c>
      <c r="AYT803" s="176">
        <f>VLOOKUP(AYQ803,$A$879:$F$2731,6,FALSE)</f>
        <v>816</v>
      </c>
      <c r="AYU803" s="175" t="s">
        <v>61</v>
      </c>
      <c r="AYV803" s="10">
        <f>AYT803*1.5*AYS803</f>
        <v>1224</v>
      </c>
      <c r="AYW803" s="10"/>
      <c r="AYX803" s="235"/>
      <c r="AYY803" s="175" t="s">
        <v>70</v>
      </c>
      <c r="AYZ803" s="341" t="s">
        <v>1785</v>
      </c>
      <c r="AZB803" s="243">
        <f>IF(AZA803="Kopman",1.2,1)</f>
        <v>1</v>
      </c>
      <c r="AZC803" s="176">
        <f>VLOOKUP(AYZ803,$A$879:$F$2731,6,FALSE)</f>
        <v>690</v>
      </c>
      <c r="AZD803" s="175" t="s">
        <v>61</v>
      </c>
      <c r="AZE803" s="10">
        <f>AZC803*1.5*AZB803</f>
        <v>1035</v>
      </c>
      <c r="AZF803" s="10"/>
      <c r="AZG803" s="235"/>
      <c r="AZH803" s="175" t="s">
        <v>70</v>
      </c>
      <c r="AZI803" s="341" t="s">
        <v>466</v>
      </c>
      <c r="AZK803" s="243">
        <f>IF(AZJ803="Kopman",1.2,1)</f>
        <v>1</v>
      </c>
      <c r="AZL803" s="176">
        <f>VLOOKUP(AZI803,$A$879:$F$2731,6,FALSE)</f>
        <v>699</v>
      </c>
      <c r="AZM803" s="175" t="s">
        <v>61</v>
      </c>
      <c r="AZN803" s="10">
        <f>AZL803*1.5*AZK803</f>
        <v>1048.5</v>
      </c>
      <c r="AZO803" s="10"/>
      <c r="AZP803" s="235"/>
      <c r="AZQ803" s="175" t="s">
        <v>70</v>
      </c>
      <c r="AZR803" s="341" t="s">
        <v>498</v>
      </c>
      <c r="AZT803" s="243">
        <f>IF(AZS803="Kopman",1.2,1)</f>
        <v>1</v>
      </c>
      <c r="AZU803" s="176">
        <f>VLOOKUP(AZR803,$A$879:$F$2731,6,FALSE)</f>
        <v>816</v>
      </c>
      <c r="AZV803" s="175" t="s">
        <v>61</v>
      </c>
      <c r="AZW803" s="10">
        <f>AZU803*1.5*AZT803</f>
        <v>1224</v>
      </c>
      <c r="AZX803" s="10"/>
      <c r="AZY803" s="235"/>
      <c r="AZZ803" s="175" t="s">
        <v>70</v>
      </c>
      <c r="BAA803" s="342" t="s">
        <v>1785</v>
      </c>
      <c r="BAB803" s="14" t="s">
        <v>1662</v>
      </c>
      <c r="BAC803" s="243">
        <f>IF(BAB803="Kopman",1.2,1)</f>
        <v>1.2</v>
      </c>
      <c r="BAD803" s="176">
        <f>VLOOKUP(BAA803,$A$879:$F$2731,6,FALSE)</f>
        <v>690</v>
      </c>
      <c r="BAE803" s="175" t="s">
        <v>61</v>
      </c>
      <c r="BAF803" s="10">
        <f>BAD803*1.5*BAC803</f>
        <v>1242</v>
      </c>
      <c r="BAG803" s="10"/>
      <c r="BAH803" s="235"/>
      <c r="BAI803" s="175" t="s">
        <v>70</v>
      </c>
      <c r="BAJ803" s="398" t="s">
        <v>575</v>
      </c>
      <c r="BAL803" s="243">
        <f>IF(BAK803="Kopman",1.2,1)</f>
        <v>1</v>
      </c>
      <c r="BAM803" s="176">
        <f>VLOOKUP(BAJ803,$A$879:$F$2731,6,FALSE)</f>
        <v>507</v>
      </c>
      <c r="BAN803" s="175" t="s">
        <v>61</v>
      </c>
      <c r="BAO803" s="10">
        <f>BAM803*1.5*BAL803</f>
        <v>760.5</v>
      </c>
      <c r="BAP803" s="10"/>
      <c r="BAQ803" s="235"/>
      <c r="BAR803" s="175" t="s">
        <v>70</v>
      </c>
      <c r="BAS803" s="341" t="s">
        <v>475</v>
      </c>
      <c r="BAU803" s="243">
        <f>IF(BAT803="Kopman",1.2,1)</f>
        <v>1</v>
      </c>
      <c r="BAV803" s="176">
        <f>VLOOKUP(BAS803,$A$879:$F$2731,6,FALSE)</f>
        <v>1286</v>
      </c>
      <c r="BAW803" s="175" t="s">
        <v>61</v>
      </c>
      <c r="BAX803" s="10">
        <f>BAV803*1.5*BAU803</f>
        <v>1929</v>
      </c>
      <c r="BAY803" s="10"/>
      <c r="BAZ803" s="235"/>
      <c r="BBA803" s="175" t="s">
        <v>70</v>
      </c>
      <c r="BBB803" s="341" t="s">
        <v>475</v>
      </c>
      <c r="BBD803" s="243">
        <f>IF(BBC803="Kopman",1.2,1)</f>
        <v>1</v>
      </c>
      <c r="BBE803" s="176">
        <f>VLOOKUP(BBB803,$A$879:$F$2731,6,FALSE)</f>
        <v>1286</v>
      </c>
      <c r="BBF803" s="175" t="s">
        <v>61</v>
      </c>
      <c r="BBG803" s="10">
        <f>BBE803*1.5*BBD803</f>
        <v>1929</v>
      </c>
      <c r="BBH803" s="10"/>
      <c r="BBI803" s="235"/>
      <c r="BBJ803" s="175" t="s">
        <v>70</v>
      </c>
      <c r="BBK803" s="341" t="s">
        <v>1785</v>
      </c>
      <c r="BBM803" s="243">
        <f>IF(BBL803="Kopman",1.2,1)</f>
        <v>1</v>
      </c>
      <c r="BBN803" s="176">
        <f>VLOOKUP(BBK803,$A$879:$F$2731,6,FALSE)</f>
        <v>690</v>
      </c>
      <c r="BBO803" s="175" t="s">
        <v>61</v>
      </c>
      <c r="BBP803" s="10">
        <f>BBN803*1.5*BBM803</f>
        <v>1035</v>
      </c>
      <c r="BBQ803" s="10"/>
      <c r="BBR803" s="235"/>
      <c r="BBS803" s="175" t="s">
        <v>70</v>
      </c>
      <c r="BBT803" s="347" t="s">
        <v>466</v>
      </c>
      <c r="BBV803" s="243">
        <f>IF(BBU803="Kopman",1.2,1)</f>
        <v>1</v>
      </c>
      <c r="BBW803" s="176">
        <f>VLOOKUP(BBT803,$A$879:$F$2731,6,FALSE)</f>
        <v>699</v>
      </c>
      <c r="BBX803" s="175" t="s">
        <v>61</v>
      </c>
      <c r="BBY803" s="10">
        <f>BBW803*1.5*BBV803</f>
        <v>1048.5</v>
      </c>
      <c r="BBZ803" s="10"/>
      <c r="BCA803" s="235"/>
      <c r="BCB803" s="175" t="s">
        <v>70</v>
      </c>
      <c r="BCC803" s="341" t="s">
        <v>498</v>
      </c>
      <c r="BCE803" s="243">
        <f>IF(BCD803="Kopman",1.2,1)</f>
        <v>1</v>
      </c>
      <c r="BCF803" s="176">
        <f>VLOOKUP(BCC803,$A$879:$F$2731,6,FALSE)</f>
        <v>816</v>
      </c>
      <c r="BCG803" s="175" t="s">
        <v>61</v>
      </c>
      <c r="BCH803" s="10">
        <f>BCF803*1.5*BCE803</f>
        <v>1224</v>
      </c>
      <c r="BCI803" s="10"/>
      <c r="BCJ803" s="235"/>
      <c r="BCK803" s="175" t="s">
        <v>70</v>
      </c>
      <c r="BCL803" s="341" t="s">
        <v>466</v>
      </c>
      <c r="BCN803" s="243">
        <f>IF(BCM803="Kopman",1.2,1)</f>
        <v>1</v>
      </c>
      <c r="BCO803" s="176">
        <f>VLOOKUP(BCL803,$A$879:$F$2731,6,FALSE)</f>
        <v>699</v>
      </c>
      <c r="BCP803" s="175" t="s">
        <v>61</v>
      </c>
      <c r="BCQ803" s="10">
        <f>BCO803*1.5*BCN803</f>
        <v>1048.5</v>
      </c>
      <c r="BCR803" s="10"/>
      <c r="BCS803" s="235"/>
      <c r="BCT803" s="175" t="s">
        <v>70</v>
      </c>
      <c r="BCU803" s="351" t="s">
        <v>1785</v>
      </c>
      <c r="BCW803" s="243">
        <f>IF(BCV803="Kopman",1.2,1)</f>
        <v>1</v>
      </c>
      <c r="BCX803" s="176">
        <f>VLOOKUP(BCU803,$A$879:$F$2731,6,FALSE)</f>
        <v>690</v>
      </c>
      <c r="BCY803" s="175" t="s">
        <v>61</v>
      </c>
      <c r="BCZ803" s="10">
        <f>BCX803*1.5*BCW803</f>
        <v>1035</v>
      </c>
      <c r="BDA803" s="10"/>
      <c r="BDB803" s="235"/>
      <c r="BDC803" s="175" t="s">
        <v>70</v>
      </c>
      <c r="BDD803" s="347" t="s">
        <v>466</v>
      </c>
      <c r="BDF803" s="243">
        <f>IF(BDE803="Kopman",1.2,1)</f>
        <v>1</v>
      </c>
      <c r="BDG803" s="176">
        <f>VLOOKUP(BDD803,$A$879:$F$2731,6,FALSE)</f>
        <v>699</v>
      </c>
      <c r="BDH803" s="175" t="s">
        <v>61</v>
      </c>
      <c r="BDI803" s="10">
        <f>BDG803*1.5*BDF803</f>
        <v>1048.5</v>
      </c>
      <c r="BDJ803" s="10"/>
      <c r="BDK803" s="235"/>
      <c r="BDL803" s="175" t="s">
        <v>70</v>
      </c>
      <c r="BDM803" s="341" t="s">
        <v>466</v>
      </c>
      <c r="BDO803" s="243">
        <f>IF(BDN803="Kopman",1.2,1)</f>
        <v>1</v>
      </c>
      <c r="BDP803" s="176">
        <f>VLOOKUP(BDM803,$A$879:$F$2731,6,FALSE)</f>
        <v>699</v>
      </c>
      <c r="BDQ803" s="175" t="s">
        <v>61</v>
      </c>
      <c r="BDR803" s="10">
        <f>BDP803*1.5*BDO803</f>
        <v>1048.5</v>
      </c>
      <c r="BDS803" s="10"/>
      <c r="BDT803" s="235"/>
      <c r="BDU803" s="175" t="s">
        <v>70</v>
      </c>
      <c r="BDV803" s="342" t="s">
        <v>466</v>
      </c>
      <c r="BDW803" s="14" t="s">
        <v>1662</v>
      </c>
      <c r="BDX803" s="243">
        <f>IF(BDW803="Kopman",1.2,1)</f>
        <v>1.2</v>
      </c>
      <c r="BDY803" s="176">
        <f>VLOOKUP(BDV803,$A$879:$F$2731,6,FALSE)</f>
        <v>699</v>
      </c>
      <c r="BDZ803" s="175" t="s">
        <v>61</v>
      </c>
      <c r="BEA803" s="10">
        <f>BDY803*1.5*BDX803</f>
        <v>1258.2</v>
      </c>
      <c r="BEB803" s="10"/>
      <c r="BEC803" s="235"/>
      <c r="BED803" s="175" t="s">
        <v>70</v>
      </c>
      <c r="BEE803" s="341" t="s">
        <v>1785</v>
      </c>
      <c r="BEG803" s="243">
        <f>IF(BEF803="Kopman",1.2,1)</f>
        <v>1</v>
      </c>
      <c r="BEH803" s="176">
        <f>VLOOKUP(BEE803,$A$879:$F$2731,6,FALSE)</f>
        <v>690</v>
      </c>
      <c r="BEI803" s="175" t="s">
        <v>61</v>
      </c>
      <c r="BEJ803" s="10">
        <f>BEH803*1.5*BEG803</f>
        <v>1035</v>
      </c>
      <c r="BEK803" s="10"/>
      <c r="BEL803" s="235"/>
      <c r="BEM803" s="175" t="s">
        <v>70</v>
      </c>
      <c r="BEN803" s="342" t="s">
        <v>466</v>
      </c>
      <c r="BEO803" s="14" t="s">
        <v>1662</v>
      </c>
      <c r="BEP803" s="243">
        <f>IF(BEO803="Kopman",1.2,1)</f>
        <v>1.2</v>
      </c>
      <c r="BEQ803" s="176">
        <f>VLOOKUP(BEN803,$A$879:$F$2731,6,FALSE)</f>
        <v>699</v>
      </c>
      <c r="BER803" s="175" t="s">
        <v>61</v>
      </c>
      <c r="BES803" s="10">
        <f>BEQ803*1.5*BEP803</f>
        <v>1258.2</v>
      </c>
      <c r="BET803" s="10"/>
      <c r="BEU803" s="235"/>
      <c r="BEV803" s="175" t="s">
        <v>70</v>
      </c>
      <c r="BEW803" s="341" t="s">
        <v>498</v>
      </c>
      <c r="BEY803" s="243">
        <f>IF(BEX803="Kopman",1.2,1)</f>
        <v>1</v>
      </c>
      <c r="BEZ803" s="176">
        <f>VLOOKUP(BEW803,$A$879:$F$2731,6,FALSE)</f>
        <v>816</v>
      </c>
      <c r="BFA803" s="175" t="s">
        <v>61</v>
      </c>
      <c r="BFB803" s="10">
        <f>BEZ803*1.5*BEY803</f>
        <v>1224</v>
      </c>
      <c r="BFC803" s="10"/>
      <c r="BFD803" s="235"/>
      <c r="BFE803" s="175" t="s">
        <v>70</v>
      </c>
      <c r="BFF803" s="341" t="s">
        <v>466</v>
      </c>
      <c r="BFH803" s="243">
        <f>IF(BFG803="Kopman",1.2,1)</f>
        <v>1</v>
      </c>
      <c r="BFI803" s="176">
        <f>VLOOKUP(BFF803,$A$879:$F$2731,6,FALSE)</f>
        <v>699</v>
      </c>
      <c r="BFJ803" s="175" t="s">
        <v>61</v>
      </c>
      <c r="BFK803" s="10">
        <f>BFI803*1.5*BFH803</f>
        <v>1048.5</v>
      </c>
      <c r="BFL803" s="10"/>
      <c r="BFM803" s="235"/>
      <c r="BFN803" s="175" t="s">
        <v>70</v>
      </c>
      <c r="BFO803" s="341" t="s">
        <v>466</v>
      </c>
      <c r="BFQ803" s="243">
        <f>IF(BFP803="Kopman",1.2,1)</f>
        <v>1</v>
      </c>
      <c r="BFR803" s="176">
        <f>VLOOKUP(BFO803,$A$879:$F$2731,6,FALSE)</f>
        <v>699</v>
      </c>
      <c r="BFS803" s="175" t="s">
        <v>61</v>
      </c>
      <c r="BFT803" s="10">
        <f>BFR803*1.5*BFQ803</f>
        <v>1048.5</v>
      </c>
      <c r="BFU803" s="10"/>
      <c r="BFV803" s="235"/>
      <c r="BFW803" s="175" t="s">
        <v>70</v>
      </c>
      <c r="BFX803" s="351" t="s">
        <v>466</v>
      </c>
      <c r="BFZ803" s="243">
        <f>IF(BFY803="Kopman",1.2,1)</f>
        <v>1</v>
      </c>
      <c r="BGA803" s="176">
        <f>VLOOKUP(BFX803,$A$879:$F$2731,6,FALSE)</f>
        <v>699</v>
      </c>
      <c r="BGB803" s="175" t="s">
        <v>61</v>
      </c>
      <c r="BGC803" s="10">
        <f>BGA803*1.5*BFZ803</f>
        <v>1048.5</v>
      </c>
      <c r="BGD803" s="10"/>
      <c r="BGE803" s="235"/>
      <c r="BGF803" s="175" t="s">
        <v>70</v>
      </c>
      <c r="BGG803" s="342" t="s">
        <v>498</v>
      </c>
      <c r="BGH803" s="14" t="s">
        <v>1662</v>
      </c>
      <c r="BGI803" s="243">
        <f>IF(BGH803="Kopman",1.2,1)</f>
        <v>1.2</v>
      </c>
      <c r="BGJ803" s="176">
        <f>VLOOKUP(BGG803,$A$879:$F$2731,6,FALSE)</f>
        <v>816</v>
      </c>
      <c r="BGK803" s="175" t="s">
        <v>61</v>
      </c>
      <c r="BGL803" s="10">
        <f>BGJ803*1.5*BGI803</f>
        <v>1468.8</v>
      </c>
      <c r="BGM803" s="10"/>
      <c r="BGN803" s="235"/>
      <c r="BGO803" s="175" t="s">
        <v>70</v>
      </c>
      <c r="BGP803" s="351" t="s">
        <v>466</v>
      </c>
      <c r="BGR803" s="243">
        <f>IF(BGQ803="Kopman",1.2,1)</f>
        <v>1</v>
      </c>
      <c r="BGS803" s="176">
        <f>VLOOKUP(BGP803,$A$879:$F$2731,6,FALSE)</f>
        <v>699</v>
      </c>
      <c r="BGT803" s="175" t="s">
        <v>61</v>
      </c>
      <c r="BGU803" s="10">
        <f>BGS803*1.5*BGR803</f>
        <v>1048.5</v>
      </c>
      <c r="BGV803" s="10"/>
      <c r="BGW803" s="235"/>
      <c r="BGX803" s="175" t="s">
        <v>70</v>
      </c>
      <c r="BGY803" s="341" t="s">
        <v>1705</v>
      </c>
      <c r="BHA803" s="243">
        <f>IF(BGZ803="Kopman",1.2,1)</f>
        <v>1</v>
      </c>
      <c r="BHB803" s="176">
        <f>VLOOKUP(BGY803,$A$879:$F$2731,6,FALSE)</f>
        <v>953</v>
      </c>
      <c r="BHC803" s="175" t="s">
        <v>61</v>
      </c>
      <c r="BHD803" s="10">
        <f>BHB803*1.5*BHA803</f>
        <v>1429.5</v>
      </c>
      <c r="BHE803" s="10"/>
    </row>
    <row r="804" spans="1:1565" s="14" customFormat="1" ht="15">
      <c r="A804" s="175" t="s">
        <v>71</v>
      </c>
      <c r="B804" s="343" t="s">
        <v>466</v>
      </c>
      <c r="D804" s="176"/>
      <c r="E804" s="176">
        <f>VLOOKUP(B804,$A$879:$F$2731,6,FALSE)</f>
        <v>699</v>
      </c>
      <c r="F804" s="175" t="s">
        <v>63</v>
      </c>
      <c r="G804" s="10">
        <f>E804*1.4</f>
        <v>978.59999999999991</v>
      </c>
      <c r="H804" s="10"/>
      <c r="I804" s="229"/>
      <c r="J804" s="175" t="s">
        <v>71</v>
      </c>
      <c r="K804" s="341" t="s">
        <v>466</v>
      </c>
      <c r="M804" s="176"/>
      <c r="N804" s="176">
        <f>VLOOKUP(K804,$A$879:$F$2731,6,FALSE)</f>
        <v>699</v>
      </c>
      <c r="O804" s="175" t="s">
        <v>63</v>
      </c>
      <c r="P804" s="10">
        <f>N804*1.4</f>
        <v>978.59999999999991</v>
      </c>
      <c r="Q804" s="10"/>
      <c r="R804" s="229"/>
      <c r="S804" s="175" t="s">
        <v>71</v>
      </c>
      <c r="T804" s="341" t="s">
        <v>1705</v>
      </c>
      <c r="V804" s="176"/>
      <c r="W804" s="176">
        <f>VLOOKUP(T804,$A$879:$F$2731,6,FALSE)</f>
        <v>953</v>
      </c>
      <c r="X804" s="175" t="s">
        <v>63</v>
      </c>
      <c r="Y804" s="10">
        <f>W804*1.4</f>
        <v>1334.1999999999998</v>
      </c>
      <c r="Z804" s="10"/>
      <c r="AA804" s="229"/>
      <c r="AB804" s="175" t="s">
        <v>71</v>
      </c>
      <c r="AC804" s="341" t="s">
        <v>475</v>
      </c>
      <c r="AE804" s="176"/>
      <c r="AF804" s="176">
        <f>VLOOKUP(AC804,$A$879:$F$2731,6,FALSE)</f>
        <v>1286</v>
      </c>
      <c r="AG804" s="175" t="s">
        <v>63</v>
      </c>
      <c r="AH804" s="10">
        <f>AF804*1.4</f>
        <v>1800.3999999999999</v>
      </c>
      <c r="AI804" s="10"/>
      <c r="AJ804" s="229"/>
      <c r="AK804" s="175" t="s">
        <v>71</v>
      </c>
      <c r="AL804" s="341" t="s">
        <v>466</v>
      </c>
      <c r="AN804" s="176"/>
      <c r="AO804" s="176">
        <f>VLOOKUP(AL804,$A$879:$F$2731,6,FALSE)</f>
        <v>699</v>
      </c>
      <c r="AP804" s="175" t="s">
        <v>63</v>
      </c>
      <c r="AQ804" s="10">
        <f>AO804*1.4</f>
        <v>978.59999999999991</v>
      </c>
      <c r="AR804" s="10"/>
      <c r="AS804" s="229"/>
      <c r="AT804" s="175" t="s">
        <v>71</v>
      </c>
      <c r="AU804" s="341" t="s">
        <v>475</v>
      </c>
      <c r="AW804" s="176"/>
      <c r="AX804" s="176">
        <f>VLOOKUP(AU804,$A$879:$F$2731,6,FALSE)</f>
        <v>1286</v>
      </c>
      <c r="AY804" s="175" t="s">
        <v>63</v>
      </c>
      <c r="AZ804" s="10">
        <f>AX804*1.4</f>
        <v>1800.3999999999999</v>
      </c>
      <c r="BA804" s="10"/>
      <c r="BB804" s="229"/>
      <c r="BC804" s="175" t="s">
        <v>71</v>
      </c>
      <c r="BD804" s="341" t="s">
        <v>498</v>
      </c>
      <c r="BF804" s="176"/>
      <c r="BG804" s="176">
        <f>VLOOKUP(BD804,$A$879:$F$2731,6,FALSE)</f>
        <v>816</v>
      </c>
      <c r="BH804" s="175" t="s">
        <v>63</v>
      </c>
      <c r="BI804" s="10">
        <f>BG804*1.4</f>
        <v>1142.3999999999999</v>
      </c>
      <c r="BJ804" s="10"/>
      <c r="BK804" s="229"/>
      <c r="BL804" s="175" t="s">
        <v>71</v>
      </c>
      <c r="BM804" s="341" t="s">
        <v>1705</v>
      </c>
      <c r="BO804" s="176"/>
      <c r="BP804" s="176">
        <f>VLOOKUP(BM804,$A$879:$F$2731,6,FALSE)</f>
        <v>953</v>
      </c>
      <c r="BQ804" s="175" t="s">
        <v>63</v>
      </c>
      <c r="BR804" s="10">
        <f>BP804*1.4</f>
        <v>1334.1999999999998</v>
      </c>
      <c r="BS804" s="10"/>
      <c r="BT804" s="229"/>
      <c r="BU804" s="175" t="s">
        <v>71</v>
      </c>
      <c r="BV804" s="341" t="s">
        <v>475</v>
      </c>
      <c r="BX804" s="176"/>
      <c r="BY804" s="176">
        <f>VLOOKUP(BV804,$A$879:$F$2731,6,FALSE)</f>
        <v>1286</v>
      </c>
      <c r="BZ804" s="175" t="s">
        <v>63</v>
      </c>
      <c r="CA804" s="10">
        <f>BY804*1.4</f>
        <v>1800.3999999999999</v>
      </c>
      <c r="CB804" s="10"/>
      <c r="CC804" s="229"/>
      <c r="CD804" s="175" t="s">
        <v>71</v>
      </c>
      <c r="CE804" s="341" t="s">
        <v>498</v>
      </c>
      <c r="CG804" s="176"/>
      <c r="CH804" s="176">
        <f>VLOOKUP(CE804,$A$879:$F$2731,6,FALSE)</f>
        <v>816</v>
      </c>
      <c r="CI804" s="175" t="s">
        <v>63</v>
      </c>
      <c r="CJ804" s="10">
        <f>CH804*1.4</f>
        <v>1142.3999999999999</v>
      </c>
      <c r="CK804" s="10"/>
      <c r="CL804" s="229"/>
      <c r="CM804" s="175" t="s">
        <v>71</v>
      </c>
      <c r="CN804" s="341" t="s">
        <v>498</v>
      </c>
      <c r="CP804" s="176"/>
      <c r="CQ804" s="176">
        <f>VLOOKUP(CN804,$A$879:$F$2731,6,FALSE)</f>
        <v>816</v>
      </c>
      <c r="CR804" s="175" t="s">
        <v>63</v>
      </c>
      <c r="CS804" s="10">
        <f>CQ804*1.4</f>
        <v>1142.3999999999999</v>
      </c>
      <c r="CT804" s="10"/>
      <c r="CU804" s="229"/>
      <c r="CV804" s="175" t="s">
        <v>71</v>
      </c>
      <c r="CW804" s="341" t="s">
        <v>466</v>
      </c>
      <c r="CY804" s="176"/>
      <c r="CZ804" s="176">
        <f>VLOOKUP(CW804,$A$879:$F$2731,6,FALSE)</f>
        <v>699</v>
      </c>
      <c r="DA804" s="175" t="s">
        <v>63</v>
      </c>
      <c r="DB804" s="10">
        <f>CZ804*1.4</f>
        <v>978.59999999999991</v>
      </c>
      <c r="DC804" s="10"/>
      <c r="DD804" s="229"/>
      <c r="DE804" s="175" t="s">
        <v>71</v>
      </c>
      <c r="DF804" s="341" t="s">
        <v>466</v>
      </c>
      <c r="DH804" s="176"/>
      <c r="DI804" s="176">
        <f>VLOOKUP(DF804,$A$879:$F$2731,6,FALSE)</f>
        <v>699</v>
      </c>
      <c r="DJ804" s="175" t="s">
        <v>63</v>
      </c>
      <c r="DK804" s="10">
        <f>DI804*1.4</f>
        <v>978.59999999999991</v>
      </c>
      <c r="DL804" s="10"/>
      <c r="DM804" s="229"/>
      <c r="DN804" s="175" t="s">
        <v>71</v>
      </c>
      <c r="DO804" s="341" t="s">
        <v>498</v>
      </c>
      <c r="DQ804" s="176"/>
      <c r="DR804" s="176">
        <f>VLOOKUP(DO804,$A$879:$F$2731,6,FALSE)</f>
        <v>816</v>
      </c>
      <c r="DS804" s="175" t="s">
        <v>63</v>
      </c>
      <c r="DT804" s="10">
        <f>DR804*1.4</f>
        <v>1142.3999999999999</v>
      </c>
      <c r="DU804" s="10"/>
      <c r="DV804" s="229"/>
      <c r="DW804" s="175" t="s">
        <v>71</v>
      </c>
      <c r="DX804" s="341" t="s">
        <v>498</v>
      </c>
      <c r="DZ804" s="176"/>
      <c r="EA804" s="176">
        <f>VLOOKUP(DX804,$A$879:$F$2731,6,FALSE)</f>
        <v>816</v>
      </c>
      <c r="EB804" s="175" t="s">
        <v>63</v>
      </c>
      <c r="EC804" s="10">
        <f>EA804*1.4</f>
        <v>1142.3999999999999</v>
      </c>
      <c r="ED804" s="10"/>
      <c r="EE804" s="229"/>
      <c r="EF804" s="175" t="s">
        <v>71</v>
      </c>
      <c r="EG804" s="341" t="s">
        <v>432</v>
      </c>
      <c r="EI804" s="176"/>
      <c r="EJ804" s="176">
        <f>VLOOKUP(EG804,$A$879:$F$2731,6,FALSE)</f>
        <v>294</v>
      </c>
      <c r="EK804" s="175" t="s">
        <v>63</v>
      </c>
      <c r="EL804" s="10">
        <f>EJ804*1.4</f>
        <v>411.59999999999997</v>
      </c>
      <c r="EM804" s="10"/>
      <c r="EN804" s="229"/>
      <c r="EO804" s="175" t="s">
        <v>71</v>
      </c>
      <c r="EP804" s="341" t="s">
        <v>1785</v>
      </c>
      <c r="ER804" s="176"/>
      <c r="ES804" s="176">
        <f>VLOOKUP(EP804,$A$879:$F$2731,6,FALSE)</f>
        <v>690</v>
      </c>
      <c r="ET804" s="175" t="s">
        <v>63</v>
      </c>
      <c r="EU804" s="10">
        <f>ES804*1.4</f>
        <v>965.99999999999989</v>
      </c>
      <c r="EV804" s="10"/>
      <c r="EW804" s="229"/>
      <c r="EX804" s="175" t="s">
        <v>71</v>
      </c>
      <c r="EY804" s="341" t="s">
        <v>1709</v>
      </c>
      <c r="FA804" s="176"/>
      <c r="FB804" s="176">
        <f>VLOOKUP(EY804,$A$879:$F$2731,6,FALSE)</f>
        <v>486</v>
      </c>
      <c r="FC804" s="175" t="s">
        <v>63</v>
      </c>
      <c r="FD804" s="10">
        <f>FB804*1.4</f>
        <v>680.4</v>
      </c>
      <c r="FE804" s="10"/>
      <c r="FF804" s="229"/>
      <c r="FG804" s="175" t="s">
        <v>71</v>
      </c>
      <c r="FH804" s="341" t="s">
        <v>498</v>
      </c>
      <c r="FJ804" s="176"/>
      <c r="FK804" s="176">
        <f>VLOOKUP(FH804,$A$879:$F$2731,6,FALSE)</f>
        <v>816</v>
      </c>
      <c r="FL804" s="175" t="s">
        <v>63</v>
      </c>
      <c r="FM804" s="10">
        <f>FK804*1.4</f>
        <v>1142.3999999999999</v>
      </c>
      <c r="FN804" s="10"/>
      <c r="FO804" s="229"/>
      <c r="FP804" s="175" t="s">
        <v>71</v>
      </c>
      <c r="FQ804" s="341" t="s">
        <v>498</v>
      </c>
      <c r="FS804" s="176"/>
      <c r="FT804" s="176">
        <f>VLOOKUP(FQ804,$A$879:$F$2731,6,FALSE)</f>
        <v>816</v>
      </c>
      <c r="FU804" s="175" t="s">
        <v>63</v>
      </c>
      <c r="FV804" s="10">
        <f>FT804*1.4</f>
        <v>1142.3999999999999</v>
      </c>
      <c r="FW804" s="10"/>
      <c r="FX804" s="229"/>
      <c r="FY804" s="175" t="s">
        <v>71</v>
      </c>
      <c r="FZ804" s="349" t="s">
        <v>183</v>
      </c>
      <c r="GB804" s="176"/>
      <c r="GC804" s="176" t="e">
        <f>VLOOKUP(FZ804,$A$879:$F$2731,6,FALSE)</f>
        <v>#N/A</v>
      </c>
      <c r="GD804" s="175" t="s">
        <v>63</v>
      </c>
      <c r="GE804" s="10" t="e">
        <f>GC804*1.4</f>
        <v>#N/A</v>
      </c>
      <c r="GF804" s="10"/>
      <c r="GG804" s="229"/>
      <c r="GH804" s="175" t="s">
        <v>71</v>
      </c>
      <c r="GI804" s="341" t="s">
        <v>1705</v>
      </c>
      <c r="GK804" s="176"/>
      <c r="GL804" s="176">
        <f>VLOOKUP(GI804,$A$879:$F$2731,6,FALSE)</f>
        <v>953</v>
      </c>
      <c r="GM804" s="175" t="s">
        <v>63</v>
      </c>
      <c r="GN804" s="10">
        <f>GL804*1.4</f>
        <v>1334.1999999999998</v>
      </c>
      <c r="GO804" s="10"/>
      <c r="GP804" s="229"/>
      <c r="GQ804" s="175" t="s">
        <v>71</v>
      </c>
      <c r="GR804" s="341" t="s">
        <v>432</v>
      </c>
      <c r="GT804" s="176"/>
      <c r="GU804" s="176">
        <f>VLOOKUP(GR804,$A$879:$F$2731,6,FALSE)</f>
        <v>294</v>
      </c>
      <c r="GV804" s="175" t="s">
        <v>63</v>
      </c>
      <c r="GW804" s="10">
        <f>GU804*1.4</f>
        <v>411.59999999999997</v>
      </c>
      <c r="GX804" s="10"/>
      <c r="GY804" s="229"/>
      <c r="GZ804" s="175" t="s">
        <v>71</v>
      </c>
      <c r="HA804" s="341" t="s">
        <v>466</v>
      </c>
      <c r="HC804" s="176"/>
      <c r="HD804" s="176">
        <f>VLOOKUP(HA804,$A$879:$F$2731,6,FALSE)</f>
        <v>699</v>
      </c>
      <c r="HE804" s="175" t="s">
        <v>63</v>
      </c>
      <c r="HF804" s="10">
        <f>HD804*1.4</f>
        <v>978.59999999999991</v>
      </c>
      <c r="HG804" s="10"/>
      <c r="HH804" s="229"/>
      <c r="HI804" s="175" t="s">
        <v>71</v>
      </c>
      <c r="HJ804" s="341" t="s">
        <v>1018</v>
      </c>
      <c r="HL804" s="176"/>
      <c r="HM804" s="176">
        <f>VLOOKUP(HJ804,$A$879:$F$2731,6,FALSE)</f>
        <v>650</v>
      </c>
      <c r="HN804" s="175" t="s">
        <v>63</v>
      </c>
      <c r="HO804" s="10">
        <f>HM804*1.4</f>
        <v>909.99999999999989</v>
      </c>
      <c r="HP804" s="10"/>
      <c r="HQ804" s="229"/>
      <c r="HR804" s="175" t="s">
        <v>71</v>
      </c>
      <c r="HS804" s="341" t="s">
        <v>466</v>
      </c>
      <c r="HU804" s="176"/>
      <c r="HV804" s="176">
        <f>VLOOKUP(HS804,$A$879:$F$2731,6,FALSE)</f>
        <v>699</v>
      </c>
      <c r="HW804" s="175" t="s">
        <v>63</v>
      </c>
      <c r="HX804" s="10">
        <f>HV804*1.4</f>
        <v>978.59999999999991</v>
      </c>
      <c r="HY804" s="10"/>
      <c r="HZ804" s="229"/>
      <c r="IA804" s="175" t="s">
        <v>71</v>
      </c>
      <c r="IB804" s="341" t="s">
        <v>498</v>
      </c>
      <c r="ID804" s="176"/>
      <c r="IE804" s="176">
        <f>VLOOKUP(IB804,$A$879:$F$2731,6,FALSE)</f>
        <v>816</v>
      </c>
      <c r="IF804" s="175" t="s">
        <v>63</v>
      </c>
      <c r="IG804" s="10">
        <f>IE804*1.4</f>
        <v>1142.3999999999999</v>
      </c>
      <c r="IH804" s="10"/>
      <c r="II804" s="229"/>
      <c r="IJ804" s="175" t="s">
        <v>71</v>
      </c>
      <c r="IK804" s="341" t="s">
        <v>446</v>
      </c>
      <c r="IM804" s="176"/>
      <c r="IN804" s="176">
        <f>VLOOKUP(IK804,$A$879:$F$2731,6,FALSE)</f>
        <v>230</v>
      </c>
      <c r="IO804" s="175" t="s">
        <v>63</v>
      </c>
      <c r="IP804" s="10">
        <f>IN804*1.4</f>
        <v>322</v>
      </c>
      <c r="IQ804" s="10"/>
      <c r="IR804" s="229"/>
      <c r="IS804" s="175" t="s">
        <v>71</v>
      </c>
      <c r="IT804" s="341" t="s">
        <v>1709</v>
      </c>
      <c r="IV804" s="176"/>
      <c r="IW804" s="176">
        <f>VLOOKUP(IT804,$A$879:$F$2731,6,FALSE)</f>
        <v>486</v>
      </c>
      <c r="IX804" s="175" t="s">
        <v>63</v>
      </c>
      <c r="IY804" s="10">
        <f>IW804*1.4</f>
        <v>680.4</v>
      </c>
      <c r="IZ804" s="10"/>
      <c r="JA804" s="229"/>
      <c r="JB804" s="175" t="s">
        <v>71</v>
      </c>
      <c r="JC804" s="341" t="s">
        <v>1705</v>
      </c>
      <c r="JE804" s="176"/>
      <c r="JF804" s="176">
        <f>VLOOKUP(JC804,$A$879:$F$2731,6,FALSE)</f>
        <v>953</v>
      </c>
      <c r="JG804" s="175" t="s">
        <v>63</v>
      </c>
      <c r="JH804" s="10">
        <f>JF804*1.4</f>
        <v>1334.1999999999998</v>
      </c>
      <c r="JI804" s="10"/>
      <c r="JJ804" s="229"/>
      <c r="JK804" s="175" t="s">
        <v>71</v>
      </c>
      <c r="JL804" s="341" t="s">
        <v>466</v>
      </c>
      <c r="JN804" s="176"/>
      <c r="JO804" s="176">
        <f>VLOOKUP(JL804,$A$879:$F$2731,6,FALSE)</f>
        <v>699</v>
      </c>
      <c r="JP804" s="175" t="s">
        <v>63</v>
      </c>
      <c r="JQ804" s="10">
        <f>JO804*1.4</f>
        <v>978.59999999999991</v>
      </c>
      <c r="JR804" s="10"/>
      <c r="JS804" s="229"/>
      <c r="JT804" s="175" t="s">
        <v>71</v>
      </c>
      <c r="JU804" s="341" t="s">
        <v>1018</v>
      </c>
      <c r="JW804" s="176"/>
      <c r="JX804" s="176">
        <f>VLOOKUP(JU804,$A$879:$F$2731,6,FALSE)</f>
        <v>650</v>
      </c>
      <c r="JY804" s="175" t="s">
        <v>63</v>
      </c>
      <c r="JZ804" s="10">
        <f>JX804*1.4</f>
        <v>909.99999999999989</v>
      </c>
      <c r="KA804" s="10"/>
      <c r="KB804" s="229"/>
      <c r="KC804" s="175" t="s">
        <v>71</v>
      </c>
      <c r="KD804" s="349" t="s">
        <v>183</v>
      </c>
      <c r="KF804" s="176"/>
      <c r="KG804" s="176" t="e">
        <f>VLOOKUP(KD804,$A$879:$F$2731,6,FALSE)</f>
        <v>#N/A</v>
      </c>
      <c r="KH804" s="175" t="s">
        <v>63</v>
      </c>
      <c r="KI804" s="10" t="e">
        <f>KG804*1.4</f>
        <v>#N/A</v>
      </c>
      <c r="KJ804" s="10"/>
      <c r="KK804" s="229"/>
      <c r="KL804" s="175" t="s">
        <v>71</v>
      </c>
      <c r="KM804" s="341" t="s">
        <v>1709</v>
      </c>
      <c r="KO804" s="176"/>
      <c r="KP804" s="176">
        <f>VLOOKUP(KM804,$A$879:$F$2731,6,FALSE)</f>
        <v>486</v>
      </c>
      <c r="KQ804" s="175" t="s">
        <v>63</v>
      </c>
      <c r="KR804" s="10">
        <f>KP804*1.4</f>
        <v>680.4</v>
      </c>
      <c r="KS804" s="10"/>
      <c r="KT804" s="229"/>
      <c r="KU804" s="175" t="s">
        <v>71</v>
      </c>
      <c r="KV804" s="341" t="s">
        <v>466</v>
      </c>
      <c r="KX804" s="176"/>
      <c r="KY804" s="176">
        <f>VLOOKUP(KV804,$A$879:$F$2731,6,FALSE)</f>
        <v>699</v>
      </c>
      <c r="KZ804" s="175" t="s">
        <v>63</v>
      </c>
      <c r="LA804" s="10">
        <f>KY804*1.4</f>
        <v>978.59999999999991</v>
      </c>
      <c r="LB804" s="10"/>
      <c r="LC804" s="229"/>
      <c r="LD804" s="175" t="s">
        <v>71</v>
      </c>
      <c r="LE804" s="349" t="s">
        <v>183</v>
      </c>
      <c r="LG804" s="176"/>
      <c r="LH804" s="176" t="e">
        <f>VLOOKUP(LE804,$A$879:$F$2731,6,FALSE)</f>
        <v>#N/A</v>
      </c>
      <c r="LI804" s="175" t="s">
        <v>63</v>
      </c>
      <c r="LJ804" s="10" t="e">
        <f>LH804*1.4</f>
        <v>#N/A</v>
      </c>
      <c r="LK804" s="10"/>
      <c r="LL804" s="229"/>
      <c r="LM804" s="175" t="s">
        <v>71</v>
      </c>
      <c r="LN804" s="341" t="s">
        <v>475</v>
      </c>
      <c r="LP804" s="176"/>
      <c r="LQ804" s="176">
        <f>VLOOKUP(LN804,$A$879:$F$2731,6,FALSE)</f>
        <v>1286</v>
      </c>
      <c r="LR804" s="175" t="s">
        <v>63</v>
      </c>
      <c r="LS804" s="10">
        <f>LQ804*1.4</f>
        <v>1800.3999999999999</v>
      </c>
      <c r="LT804" s="10"/>
      <c r="LU804" s="229"/>
      <c r="LV804" s="175" t="s">
        <v>71</v>
      </c>
      <c r="LW804" s="341" t="s">
        <v>498</v>
      </c>
      <c r="LY804" s="176"/>
      <c r="LZ804" s="176">
        <f>VLOOKUP(LW804,$A$879:$F$2731,6,FALSE)</f>
        <v>816</v>
      </c>
      <c r="MA804" s="175" t="s">
        <v>63</v>
      </c>
      <c r="MB804" s="10">
        <f>LZ804*1.4</f>
        <v>1142.3999999999999</v>
      </c>
      <c r="MC804" s="10"/>
      <c r="MD804" s="229"/>
      <c r="ME804" s="175" t="s">
        <v>71</v>
      </c>
      <c r="MF804" s="341" t="s">
        <v>1018</v>
      </c>
      <c r="MH804" s="176"/>
      <c r="MI804" s="176">
        <f>VLOOKUP(MF804,$A$879:$F$2731,6,FALSE)</f>
        <v>650</v>
      </c>
      <c r="MJ804" s="175" t="s">
        <v>63</v>
      </c>
      <c r="MK804" s="10">
        <f>MI804*1.4</f>
        <v>909.99999999999989</v>
      </c>
      <c r="ML804" s="10"/>
      <c r="MM804" s="229"/>
      <c r="MN804" s="175" t="s">
        <v>71</v>
      </c>
      <c r="MO804" s="349" t="s">
        <v>183</v>
      </c>
      <c r="MQ804" s="176"/>
      <c r="MR804" s="176" t="e">
        <f>VLOOKUP(MO804,$A$879:$F$2731,6,FALSE)</f>
        <v>#N/A</v>
      </c>
      <c r="MS804" s="175" t="s">
        <v>63</v>
      </c>
      <c r="MT804" s="10" t="e">
        <f>MR804*1.4</f>
        <v>#N/A</v>
      </c>
      <c r="MU804" s="10"/>
      <c r="MV804" s="229"/>
      <c r="MW804" s="175" t="s">
        <v>71</v>
      </c>
      <c r="MX804" s="341" t="s">
        <v>475</v>
      </c>
      <c r="MZ804" s="176"/>
      <c r="NA804" s="176">
        <f>VLOOKUP(MX804,$A$879:$F$2731,6,FALSE)</f>
        <v>1286</v>
      </c>
      <c r="NB804" s="175" t="s">
        <v>63</v>
      </c>
      <c r="NC804" s="10">
        <f>NA804*1.4</f>
        <v>1800.3999999999999</v>
      </c>
      <c r="ND804" s="10"/>
      <c r="NE804" s="229"/>
      <c r="NF804" s="175" t="s">
        <v>71</v>
      </c>
      <c r="NG804" s="341" t="s">
        <v>498</v>
      </c>
      <c r="NI804" s="176"/>
      <c r="NJ804" s="176">
        <f>VLOOKUP(NG804,$A$879:$F$2731,6,FALSE)</f>
        <v>816</v>
      </c>
      <c r="NK804" s="175" t="s">
        <v>63</v>
      </c>
      <c r="NL804" s="10">
        <f>NJ804*1.4</f>
        <v>1142.3999999999999</v>
      </c>
      <c r="NM804" s="10"/>
      <c r="NN804" s="229"/>
      <c r="NO804" s="175" t="s">
        <v>71</v>
      </c>
      <c r="NP804" s="341" t="s">
        <v>723</v>
      </c>
      <c r="NR804" s="176"/>
      <c r="NS804" s="176">
        <f>VLOOKUP(NP804,$A$879:$F$2731,6,FALSE)</f>
        <v>510</v>
      </c>
      <c r="NT804" s="175" t="s">
        <v>63</v>
      </c>
      <c r="NU804" s="10">
        <f>NS804*1.4</f>
        <v>714</v>
      </c>
      <c r="NV804" s="10"/>
      <c r="NW804" s="229"/>
      <c r="NX804" s="175" t="s">
        <v>71</v>
      </c>
      <c r="NY804" s="341" t="s">
        <v>575</v>
      </c>
      <c r="OA804" s="176"/>
      <c r="OB804" s="176">
        <f>VLOOKUP(NY804,$A$879:$F$2731,6,FALSE)</f>
        <v>507</v>
      </c>
      <c r="OC804" s="175" t="s">
        <v>63</v>
      </c>
      <c r="OD804" s="10">
        <f>OB804*1.4</f>
        <v>709.8</v>
      </c>
      <c r="OE804" s="10"/>
      <c r="OF804" s="229"/>
      <c r="OG804" s="175" t="s">
        <v>71</v>
      </c>
      <c r="OH804" s="341" t="s">
        <v>498</v>
      </c>
      <c r="OJ804" s="176"/>
      <c r="OK804" s="176">
        <f>VLOOKUP(OH804,$A$879:$F$2731,6,FALSE)</f>
        <v>816</v>
      </c>
      <c r="OL804" s="175" t="s">
        <v>63</v>
      </c>
      <c r="OM804" s="10">
        <f>OK804*1.4</f>
        <v>1142.3999999999999</v>
      </c>
      <c r="ON804" s="10"/>
      <c r="OO804" s="229"/>
      <c r="OP804" s="175" t="s">
        <v>71</v>
      </c>
      <c r="OQ804" s="341" t="s">
        <v>498</v>
      </c>
      <c r="OS804" s="176"/>
      <c r="OT804" s="176">
        <f>VLOOKUP(OQ804,$A$879:$F$2731,6,FALSE)</f>
        <v>816</v>
      </c>
      <c r="OU804" s="175" t="s">
        <v>63</v>
      </c>
      <c r="OV804" s="10">
        <f>OT804*1.4</f>
        <v>1142.3999999999999</v>
      </c>
      <c r="OW804" s="10"/>
      <c r="OX804" s="229"/>
      <c r="OY804" s="175" t="s">
        <v>71</v>
      </c>
      <c r="OZ804" s="351" t="s">
        <v>456</v>
      </c>
      <c r="PB804" s="176"/>
      <c r="PC804" s="176">
        <f>VLOOKUP(OZ804,$A$879:$F$2731,6,FALSE)</f>
        <v>364</v>
      </c>
      <c r="PD804" s="175" t="s">
        <v>63</v>
      </c>
      <c r="PE804" s="10">
        <f>PC804*1.4</f>
        <v>509.59999999999997</v>
      </c>
      <c r="PF804" s="10"/>
      <c r="PG804" s="229"/>
      <c r="PH804" s="175" t="s">
        <v>71</v>
      </c>
      <c r="PI804" s="341" t="s">
        <v>466</v>
      </c>
      <c r="PK804" s="176"/>
      <c r="PL804" s="176">
        <f>VLOOKUP(PI804,$A$879:$F$2731,6,FALSE)</f>
        <v>699</v>
      </c>
      <c r="PM804" s="175" t="s">
        <v>63</v>
      </c>
      <c r="PN804" s="10">
        <f>PL804*1.4</f>
        <v>978.59999999999991</v>
      </c>
      <c r="PO804" s="10"/>
      <c r="PP804" s="229"/>
      <c r="PQ804" s="175" t="s">
        <v>71</v>
      </c>
      <c r="PR804" s="341" t="s">
        <v>466</v>
      </c>
      <c r="PT804" s="176"/>
      <c r="PU804" s="176">
        <f>VLOOKUP(PR804,$A$879:$F$2731,6,FALSE)</f>
        <v>699</v>
      </c>
      <c r="PV804" s="175" t="s">
        <v>63</v>
      </c>
      <c r="PW804" s="10">
        <f>PU804*1.4</f>
        <v>978.59999999999991</v>
      </c>
      <c r="PX804" s="10"/>
      <c r="PY804" s="229"/>
      <c r="PZ804" s="175" t="s">
        <v>71</v>
      </c>
      <c r="QA804" s="343" t="s">
        <v>1018</v>
      </c>
      <c r="QC804" s="176"/>
      <c r="QD804" s="176">
        <f>VLOOKUP(QA804,$A$879:$F$2731,6,FALSE)</f>
        <v>650</v>
      </c>
      <c r="QE804" s="175" t="s">
        <v>63</v>
      </c>
      <c r="QF804" s="10">
        <f>QD804*1.4</f>
        <v>909.99999999999989</v>
      </c>
      <c r="QG804" s="10"/>
      <c r="QH804" s="229"/>
      <c r="QI804" s="175" t="s">
        <v>71</v>
      </c>
      <c r="QJ804" s="349" t="s">
        <v>183</v>
      </c>
      <c r="QL804" s="176"/>
      <c r="QM804" s="176" t="e">
        <f>VLOOKUP(QJ804,$A$879:$F$2731,6,FALSE)</f>
        <v>#N/A</v>
      </c>
      <c r="QN804" s="175" t="s">
        <v>63</v>
      </c>
      <c r="QO804" s="10" t="e">
        <f>QM804*1.4</f>
        <v>#N/A</v>
      </c>
      <c r="QP804" s="10"/>
      <c r="QQ804" s="229"/>
      <c r="QR804" s="175" t="s">
        <v>71</v>
      </c>
      <c r="QS804" s="341" t="s">
        <v>575</v>
      </c>
      <c r="QU804" s="176"/>
      <c r="QV804" s="176">
        <f>VLOOKUP(QS804,$A$879:$F$2731,6,FALSE)</f>
        <v>507</v>
      </c>
      <c r="QW804" s="175" t="s">
        <v>63</v>
      </c>
      <c r="QX804" s="10">
        <f>QV804*1.4</f>
        <v>709.8</v>
      </c>
      <c r="QY804" s="10"/>
      <c r="QZ804" s="229"/>
      <c r="RA804" s="175" t="s">
        <v>71</v>
      </c>
      <c r="RB804" s="341" t="s">
        <v>1704</v>
      </c>
      <c r="RD804" s="176"/>
      <c r="RE804" s="176">
        <f>VLOOKUP(RB804,$A$879:$F$2731,6,FALSE)</f>
        <v>159</v>
      </c>
      <c r="RF804" s="175" t="s">
        <v>63</v>
      </c>
      <c r="RG804" s="10">
        <f>RE804*1.4</f>
        <v>222.6</v>
      </c>
      <c r="RH804" s="10"/>
      <c r="RI804" s="229"/>
      <c r="RJ804" s="175" t="s">
        <v>71</v>
      </c>
      <c r="RK804" s="341" t="s">
        <v>575</v>
      </c>
      <c r="RM804" s="176"/>
      <c r="RN804" s="176">
        <f>VLOOKUP(RK804,$A$879:$F$2731,6,FALSE)</f>
        <v>507</v>
      </c>
      <c r="RO804" s="175" t="s">
        <v>63</v>
      </c>
      <c r="RP804" s="10">
        <f>RN804*1.4</f>
        <v>709.8</v>
      </c>
      <c r="RQ804" s="10"/>
      <c r="RR804" s="229"/>
      <c r="RS804" s="175" t="s">
        <v>71</v>
      </c>
      <c r="RT804" s="349" t="s">
        <v>183</v>
      </c>
      <c r="RV804" s="176"/>
      <c r="RW804" s="176" t="e">
        <f>VLOOKUP(RT804,$A$879:$F$2731,6,FALSE)</f>
        <v>#N/A</v>
      </c>
      <c r="RX804" s="175" t="s">
        <v>63</v>
      </c>
      <c r="RY804" s="10" t="e">
        <f>RW804*1.4</f>
        <v>#N/A</v>
      </c>
      <c r="RZ804" s="10"/>
      <c r="SA804" s="235"/>
      <c r="SB804" s="175" t="s">
        <v>71</v>
      </c>
      <c r="SC804" s="341" t="s">
        <v>466</v>
      </c>
      <c r="SE804" s="176"/>
      <c r="SF804" s="176">
        <f>VLOOKUP(SC804,$A$879:$F$2731,6,FALSE)</f>
        <v>699</v>
      </c>
      <c r="SG804" s="175" t="s">
        <v>63</v>
      </c>
      <c r="SH804" s="10">
        <f>SF804*1.4</f>
        <v>978.59999999999991</v>
      </c>
      <c r="SI804" s="10"/>
      <c r="SJ804" s="235"/>
      <c r="SK804" s="175" t="s">
        <v>71</v>
      </c>
      <c r="SL804" s="341" t="s">
        <v>466</v>
      </c>
      <c r="SN804" s="176"/>
      <c r="SO804" s="176">
        <f>VLOOKUP(SL804,$A$879:$F$2731,6,FALSE)</f>
        <v>699</v>
      </c>
      <c r="SP804" s="175" t="s">
        <v>63</v>
      </c>
      <c r="SQ804" s="10">
        <f>SO804*1.4</f>
        <v>978.59999999999991</v>
      </c>
      <c r="SR804" s="10"/>
      <c r="SS804" s="235"/>
      <c r="ST804" s="175" t="s">
        <v>71</v>
      </c>
      <c r="SU804" s="341" t="s">
        <v>475</v>
      </c>
      <c r="SW804" s="176"/>
      <c r="SX804" s="176">
        <f>VLOOKUP(SU804,$A$879:$F$2731,6,FALSE)</f>
        <v>1286</v>
      </c>
      <c r="SY804" s="175" t="s">
        <v>63</v>
      </c>
      <c r="SZ804" s="10">
        <f>SX804*1.4</f>
        <v>1800.3999999999999</v>
      </c>
      <c r="TA804" s="10"/>
      <c r="TB804" s="235"/>
      <c r="TC804" s="175" t="s">
        <v>71</v>
      </c>
      <c r="TD804" s="349" t="s">
        <v>183</v>
      </c>
      <c r="TF804" s="176"/>
      <c r="TG804" s="176" t="e">
        <f>VLOOKUP(TD804,$A$879:$F$2731,6,FALSE)</f>
        <v>#N/A</v>
      </c>
      <c r="TH804" s="175" t="s">
        <v>63</v>
      </c>
      <c r="TI804" s="10" t="e">
        <f>TG804*1.4</f>
        <v>#N/A</v>
      </c>
      <c r="TK804" s="235"/>
      <c r="TL804" s="175" t="s">
        <v>71</v>
      </c>
      <c r="TM804" s="341" t="s">
        <v>446</v>
      </c>
      <c r="TO804" s="176"/>
      <c r="TP804" s="176">
        <f>VLOOKUP(TM804,$A$879:$F$2731,6,FALSE)</f>
        <v>230</v>
      </c>
      <c r="TQ804" s="175" t="s">
        <v>63</v>
      </c>
      <c r="TR804" s="10">
        <f>TP804*1.4</f>
        <v>322</v>
      </c>
      <c r="TS804" s="10"/>
      <c r="TT804" s="235"/>
      <c r="TU804" s="175" t="s">
        <v>71</v>
      </c>
      <c r="TV804" s="341" t="s">
        <v>498</v>
      </c>
      <c r="TX804" s="176"/>
      <c r="TY804" s="176">
        <f>VLOOKUP(TV804,$A$879:$F$2731,6,FALSE)</f>
        <v>816</v>
      </c>
      <c r="TZ804" s="175" t="s">
        <v>63</v>
      </c>
      <c r="UA804" s="10">
        <f>TY804*1.4</f>
        <v>1142.3999999999999</v>
      </c>
      <c r="UB804" s="10"/>
      <c r="UC804" s="235"/>
      <c r="UD804" s="175" t="s">
        <v>71</v>
      </c>
      <c r="UE804" s="341" t="s">
        <v>525</v>
      </c>
      <c r="UG804" s="176"/>
      <c r="UH804" s="176">
        <f>VLOOKUP(UE804,$A$879:$F$2731,6,FALSE)</f>
        <v>594</v>
      </c>
      <c r="UI804" s="175" t="s">
        <v>63</v>
      </c>
      <c r="UJ804" s="10">
        <f>UH804*1.4</f>
        <v>831.59999999999991</v>
      </c>
      <c r="UK804" s="10"/>
      <c r="UL804" s="235"/>
      <c r="UM804" s="175" t="s">
        <v>71</v>
      </c>
      <c r="UN804" s="349" t="s">
        <v>183</v>
      </c>
      <c r="UP804" s="176"/>
      <c r="UQ804" s="176" t="e">
        <f>VLOOKUP(UN804,$A$879:$F$2731,6,FALSE)</f>
        <v>#N/A</v>
      </c>
      <c r="UR804" s="175" t="s">
        <v>63</v>
      </c>
      <c r="US804" s="10" t="e">
        <f>UQ804*1.4</f>
        <v>#N/A</v>
      </c>
      <c r="UT804" s="10"/>
      <c r="UU804" s="235"/>
      <c r="UV804" s="175" t="s">
        <v>71</v>
      </c>
      <c r="UW804" s="341" t="s">
        <v>446</v>
      </c>
      <c r="UY804" s="176"/>
      <c r="UZ804" s="176">
        <f>VLOOKUP(UW804,$A$879:$F$2731,6,FALSE)</f>
        <v>230</v>
      </c>
      <c r="VA804" s="175" t="s">
        <v>63</v>
      </c>
      <c r="VB804" s="10">
        <f>UZ804*1.4</f>
        <v>322</v>
      </c>
      <c r="VC804" s="10"/>
      <c r="VD804" s="235"/>
      <c r="VE804" s="175" t="s">
        <v>71</v>
      </c>
      <c r="VF804" s="349" t="s">
        <v>183</v>
      </c>
      <c r="VH804" s="176"/>
      <c r="VI804" s="176" t="e">
        <f>VLOOKUP(VF804,$A$879:$F$2731,6,FALSE)</f>
        <v>#N/A</v>
      </c>
      <c r="VJ804" s="175" t="s">
        <v>63</v>
      </c>
      <c r="VK804" s="10" t="e">
        <f>VI804*1.4</f>
        <v>#N/A</v>
      </c>
      <c r="VL804" s="10"/>
      <c r="VM804" s="235"/>
      <c r="VN804" s="175" t="s">
        <v>71</v>
      </c>
      <c r="VO804" s="341" t="s">
        <v>446</v>
      </c>
      <c r="VQ804" s="176"/>
      <c r="VR804" s="176">
        <f>VLOOKUP(VO804,$A$879:$F$2731,6,FALSE)</f>
        <v>230</v>
      </c>
      <c r="VS804" s="175" t="s">
        <v>63</v>
      </c>
      <c r="VT804" s="10">
        <f>VR804*1.4</f>
        <v>322</v>
      </c>
      <c r="VU804" s="10"/>
      <c r="VV804" s="235"/>
      <c r="VW804" s="175" t="s">
        <v>71</v>
      </c>
      <c r="VX804" s="349" t="s">
        <v>183</v>
      </c>
      <c r="VZ804" s="176"/>
      <c r="WA804" s="176" t="e">
        <f>VLOOKUP(VX804,$A$879:$F$2731,6,FALSE)</f>
        <v>#N/A</v>
      </c>
      <c r="WB804" s="175" t="s">
        <v>63</v>
      </c>
      <c r="WC804" s="10" t="e">
        <f>WA804*1.4</f>
        <v>#N/A</v>
      </c>
      <c r="WE804" s="235"/>
      <c r="WF804" s="175" t="s">
        <v>71</v>
      </c>
      <c r="WG804" s="341" t="s">
        <v>1705</v>
      </c>
      <c r="WI804" s="176"/>
      <c r="WJ804" s="176">
        <f>VLOOKUP(WG804,$A$879:$F$2731,6,FALSE)</f>
        <v>953</v>
      </c>
      <c r="WK804" s="175" t="s">
        <v>63</v>
      </c>
      <c r="WL804" s="10">
        <f>WJ804*1.4</f>
        <v>1334.1999999999998</v>
      </c>
      <c r="WN804" s="235"/>
      <c r="WO804" s="175" t="s">
        <v>71</v>
      </c>
      <c r="WP804" s="341" t="s">
        <v>498</v>
      </c>
      <c r="WQ804" s="176"/>
      <c r="WR804" s="176"/>
      <c r="WS804" s="176">
        <f>VLOOKUP(WP804,$A$879:$F$2731,6,FALSE)</f>
        <v>816</v>
      </c>
      <c r="WT804" s="175" t="s">
        <v>63</v>
      </c>
      <c r="WU804" s="10">
        <f>WS804*1.4</f>
        <v>1142.3999999999999</v>
      </c>
      <c r="WV804" s="10"/>
      <c r="WW804" s="235"/>
      <c r="WX804" s="175" t="s">
        <v>71</v>
      </c>
      <c r="WY804" s="341" t="s">
        <v>466</v>
      </c>
      <c r="XA804" s="176"/>
      <c r="XB804" s="176">
        <f>VLOOKUP(WY804,$A$879:$F$2731,6,FALSE)</f>
        <v>699</v>
      </c>
      <c r="XC804" s="175" t="s">
        <v>63</v>
      </c>
      <c r="XD804" s="10">
        <f>XB804*1.4</f>
        <v>978.59999999999991</v>
      </c>
      <c r="XF804" s="235"/>
      <c r="XG804" s="175" t="s">
        <v>71</v>
      </c>
      <c r="XH804" s="351" t="s">
        <v>432</v>
      </c>
      <c r="XJ804" s="176"/>
      <c r="XK804" s="176">
        <f>VLOOKUP(XH804,$A$879:$F$2731,6,FALSE)</f>
        <v>294</v>
      </c>
      <c r="XL804" s="175" t="s">
        <v>63</v>
      </c>
      <c r="XM804" s="10">
        <f>XK804*1.4</f>
        <v>411.59999999999997</v>
      </c>
      <c r="XO804" s="235"/>
      <c r="XP804" s="175" t="s">
        <v>71</v>
      </c>
      <c r="XQ804" s="341" t="s">
        <v>723</v>
      </c>
      <c r="XS804" s="176"/>
      <c r="XT804" s="176">
        <f>VLOOKUP(XQ804,$A$879:$F$2731,6,FALSE)</f>
        <v>510</v>
      </c>
      <c r="XU804" s="175" t="s">
        <v>63</v>
      </c>
      <c r="XV804" s="10">
        <f>XT804*1.4</f>
        <v>714</v>
      </c>
      <c r="XW804" s="10"/>
      <c r="XX804" s="235"/>
      <c r="XY804" s="175" t="s">
        <v>71</v>
      </c>
      <c r="XZ804" s="341" t="s">
        <v>498</v>
      </c>
      <c r="YB804" s="176"/>
      <c r="YC804" s="176">
        <f>VLOOKUP(XZ804,$A$879:$F$2731,6,FALSE)</f>
        <v>816</v>
      </c>
      <c r="YD804" s="175" t="s">
        <v>63</v>
      </c>
      <c r="YE804" s="10">
        <f>YC804*1.4</f>
        <v>1142.3999999999999</v>
      </c>
      <c r="YG804" s="235"/>
      <c r="YH804" s="175" t="s">
        <v>71</v>
      </c>
      <c r="YI804" s="341" t="s">
        <v>1709</v>
      </c>
      <c r="YK804" s="176"/>
      <c r="YL804" s="176">
        <f>VLOOKUP(YI804,$A$879:$F$2731,6,FALSE)</f>
        <v>486</v>
      </c>
      <c r="YM804" s="175" t="s">
        <v>63</v>
      </c>
      <c r="YN804" s="10">
        <f>YL804*1.4</f>
        <v>680.4</v>
      </c>
      <c r="YO804" s="10"/>
      <c r="YP804" s="235"/>
      <c r="YQ804" s="175" t="s">
        <v>71</v>
      </c>
      <c r="YR804" s="341" t="s">
        <v>1705</v>
      </c>
      <c r="YT804" s="176"/>
      <c r="YU804" s="176">
        <f>VLOOKUP(YR804,$A$879:$F$2731,6,FALSE)</f>
        <v>953</v>
      </c>
      <c r="YV804" s="175" t="s">
        <v>63</v>
      </c>
      <c r="YW804" s="10">
        <f>YU804*1.4</f>
        <v>1334.1999999999998</v>
      </c>
      <c r="YY804" s="235"/>
      <c r="YZ804" s="175" t="s">
        <v>71</v>
      </c>
      <c r="ZA804" s="341" t="s">
        <v>466</v>
      </c>
      <c r="ZC804" s="176"/>
      <c r="ZD804" s="176">
        <f>VLOOKUP(ZA804,$A$879:$F$2731,6,FALSE)</f>
        <v>699</v>
      </c>
      <c r="ZE804" s="175" t="s">
        <v>63</v>
      </c>
      <c r="ZF804" s="10">
        <f>ZD804*1.4</f>
        <v>978.59999999999991</v>
      </c>
      <c r="ZH804" s="235"/>
      <c r="ZI804" s="175" t="s">
        <v>71</v>
      </c>
      <c r="ZJ804" s="341" t="s">
        <v>466</v>
      </c>
      <c r="ZL804" s="176"/>
      <c r="ZM804" s="176">
        <f>VLOOKUP(ZJ804,$A$879:$F$2731,6,FALSE)</f>
        <v>699</v>
      </c>
      <c r="ZN804" s="175" t="s">
        <v>63</v>
      </c>
      <c r="ZO804" s="10">
        <f>ZM804*1.4</f>
        <v>978.59999999999991</v>
      </c>
      <c r="ZQ804" s="235"/>
      <c r="ZR804" s="175" t="s">
        <v>71</v>
      </c>
      <c r="ZS804" s="341" t="s">
        <v>1018</v>
      </c>
      <c r="ZU804" s="176"/>
      <c r="ZV804" s="176">
        <f>VLOOKUP(ZS804,$A$879:$F$2731,6,FALSE)</f>
        <v>650</v>
      </c>
      <c r="ZW804" s="175" t="s">
        <v>63</v>
      </c>
      <c r="ZX804" s="10">
        <f>ZV804*1.4</f>
        <v>909.99999999999989</v>
      </c>
      <c r="ZY804" s="10"/>
      <c r="ZZ804" s="235"/>
      <c r="AAA804" s="175" t="s">
        <v>71</v>
      </c>
      <c r="AAB804" s="341" t="s">
        <v>466</v>
      </c>
      <c r="AAD804" s="176"/>
      <c r="AAE804" s="176">
        <f>VLOOKUP(AAB804,$A$879:$F$2731,6,FALSE)</f>
        <v>699</v>
      </c>
      <c r="AAF804" s="175" t="s">
        <v>63</v>
      </c>
      <c r="AAG804" s="10">
        <f>AAE804*1.4</f>
        <v>978.59999999999991</v>
      </c>
      <c r="AAH804" s="10"/>
      <c r="AAI804" s="235"/>
      <c r="AAJ804" s="175" t="s">
        <v>71</v>
      </c>
      <c r="AAK804" s="75" t="s">
        <v>183</v>
      </c>
      <c r="AAM804" s="176"/>
      <c r="AAN804" s="176" t="e">
        <f>VLOOKUP(AAK804,$A$879:$F$2731,6,FALSE)</f>
        <v>#N/A</v>
      </c>
      <c r="AAO804" s="175" t="s">
        <v>63</v>
      </c>
      <c r="AAP804" s="10" t="e">
        <f>AAN804*1.4</f>
        <v>#N/A</v>
      </c>
      <c r="AAQ804" s="10"/>
      <c r="AAR804" s="235"/>
      <c r="AAS804" s="175" t="s">
        <v>71</v>
      </c>
      <c r="AAT804" s="341" t="s">
        <v>1785</v>
      </c>
      <c r="AAV804" s="176"/>
      <c r="AAW804" s="176">
        <f>VLOOKUP(AAT804,$A$879:$F$2731,6,FALSE)</f>
        <v>690</v>
      </c>
      <c r="AAX804" s="175" t="s">
        <v>63</v>
      </c>
      <c r="AAY804" s="10">
        <f>AAW804*1.4</f>
        <v>965.99999999999989</v>
      </c>
      <c r="AAZ804" s="10"/>
      <c r="ABA804" s="235"/>
      <c r="ABB804" s="175" t="s">
        <v>71</v>
      </c>
      <c r="ABC804" s="355" t="s">
        <v>498</v>
      </c>
      <c r="ABE804" s="176"/>
      <c r="ABF804" s="176">
        <f>VLOOKUP(ABC804,$A$879:$F$2731,6,FALSE)</f>
        <v>816</v>
      </c>
      <c r="ABG804" s="175" t="s">
        <v>63</v>
      </c>
      <c r="ABH804" s="10">
        <f>ABF804*1.4</f>
        <v>1142.3999999999999</v>
      </c>
      <c r="ABI804" s="10"/>
      <c r="ABJ804" s="235"/>
      <c r="ABK804" s="175" t="s">
        <v>71</v>
      </c>
      <c r="ABL804" s="341" t="s">
        <v>1785</v>
      </c>
      <c r="ABN804" s="176"/>
      <c r="ABO804" s="176">
        <f>VLOOKUP(ABL804,$A$879:$F$2731,6,FALSE)</f>
        <v>690</v>
      </c>
      <c r="ABP804" s="175" t="s">
        <v>63</v>
      </c>
      <c r="ABQ804" s="10">
        <f>ABO804*1.4</f>
        <v>965.99999999999989</v>
      </c>
      <c r="ABR804" s="10"/>
      <c r="ABS804" s="235"/>
      <c r="ABT804" s="175" t="s">
        <v>71</v>
      </c>
      <c r="ABU804" s="75" t="s">
        <v>183</v>
      </c>
      <c r="ABW804" s="176"/>
      <c r="ABX804" s="176" t="e">
        <f>VLOOKUP(ABU804,$A$879:$F$2731,6,FALSE)</f>
        <v>#N/A</v>
      </c>
      <c r="ABY804" s="175" t="s">
        <v>63</v>
      </c>
      <c r="ABZ804" s="10" t="e">
        <f>ABX804*1.4</f>
        <v>#N/A</v>
      </c>
      <c r="ACA804" s="10"/>
      <c r="ACB804" s="235"/>
      <c r="ACC804" s="175" t="s">
        <v>71</v>
      </c>
      <c r="ACD804" s="75" t="s">
        <v>183</v>
      </c>
      <c r="ACF804" s="176"/>
      <c r="ACG804" s="176" t="e">
        <f>VLOOKUP(ACD804,$A$879:$F$2731,6,FALSE)</f>
        <v>#N/A</v>
      </c>
      <c r="ACH804" s="175" t="s">
        <v>63</v>
      </c>
      <c r="ACI804" s="10" t="e">
        <f>ACG804*1.4</f>
        <v>#N/A</v>
      </c>
      <c r="ACJ804" s="10"/>
      <c r="ACK804" s="235"/>
      <c r="ACL804" s="175" t="s">
        <v>71</v>
      </c>
      <c r="ACM804" s="75" t="s">
        <v>183</v>
      </c>
      <c r="ACO804" s="176"/>
      <c r="ACP804" s="176" t="e">
        <f>VLOOKUP(ACM804,$A$879:$F$2731,6,FALSE)</f>
        <v>#N/A</v>
      </c>
      <c r="ACQ804" s="175" t="s">
        <v>63</v>
      </c>
      <c r="ACR804" s="10" t="e">
        <f>ACP804*1.4</f>
        <v>#N/A</v>
      </c>
      <c r="ACS804" s="10"/>
      <c r="ACT804" s="235"/>
      <c r="ACU804" s="175" t="s">
        <v>71</v>
      </c>
      <c r="ACV804" s="75" t="s">
        <v>183</v>
      </c>
      <c r="ACX804" s="176"/>
      <c r="ACY804" s="176" t="e">
        <f>VLOOKUP(ACV804,$A$879:$F$2731,6,FALSE)</f>
        <v>#N/A</v>
      </c>
      <c r="ACZ804" s="175" t="s">
        <v>63</v>
      </c>
      <c r="ADA804" s="10" t="e">
        <f>ACY804*1.4</f>
        <v>#N/A</v>
      </c>
      <c r="ADB804" s="10"/>
      <c r="ADC804" s="235"/>
      <c r="ADD804" s="175" t="s">
        <v>71</v>
      </c>
      <c r="ADE804" s="341" t="s">
        <v>498</v>
      </c>
      <c r="ADG804" s="176"/>
      <c r="ADH804" s="176">
        <f>VLOOKUP(ADE804,$A$879:$F$2731,6,FALSE)</f>
        <v>816</v>
      </c>
      <c r="ADI804" s="175" t="s">
        <v>63</v>
      </c>
      <c r="ADJ804" s="10">
        <f>ADH804*1.4</f>
        <v>1142.3999999999999</v>
      </c>
      <c r="ADL804" s="235"/>
      <c r="ADM804" s="175" t="s">
        <v>71</v>
      </c>
      <c r="ADN804" s="75" t="s">
        <v>183</v>
      </c>
      <c r="ADP804" s="176"/>
      <c r="ADQ804" s="176" t="e">
        <f>VLOOKUP(ADN804,$A$879:$F$2731,6,FALSE)</f>
        <v>#N/A</v>
      </c>
      <c r="ADR804" s="175" t="s">
        <v>63</v>
      </c>
      <c r="ADS804" s="10" t="e">
        <f>ADQ804*1.4</f>
        <v>#N/A</v>
      </c>
      <c r="ADT804" s="10"/>
      <c r="ADU804" s="235"/>
      <c r="ADV804" s="175" t="s">
        <v>71</v>
      </c>
      <c r="ADW804" s="341" t="s">
        <v>575</v>
      </c>
      <c r="ADY804" s="176"/>
      <c r="ADZ804" s="176">
        <f>VLOOKUP(ADW804,$A$879:$F$2731,6,FALSE)</f>
        <v>507</v>
      </c>
      <c r="AEA804" s="175" t="s">
        <v>63</v>
      </c>
      <c r="AEB804" s="10">
        <f>ADZ804*1.4</f>
        <v>709.8</v>
      </c>
      <c r="AED804" s="235"/>
      <c r="AEE804" s="175" t="s">
        <v>71</v>
      </c>
      <c r="AEF804" s="75" t="s">
        <v>183</v>
      </c>
      <c r="AEH804" s="176"/>
      <c r="AEI804" s="176" t="e">
        <f>VLOOKUP(AEF804,$A$879:$F$2731,6,FALSE)</f>
        <v>#N/A</v>
      </c>
      <c r="AEJ804" s="175" t="s">
        <v>63</v>
      </c>
      <c r="AEK804" s="10" t="e">
        <f>AEI804*1.4</f>
        <v>#N/A</v>
      </c>
      <c r="AEM804" s="235"/>
      <c r="AEN804" s="175" t="s">
        <v>71</v>
      </c>
      <c r="AEO804" s="75" t="s">
        <v>183</v>
      </c>
      <c r="AEQ804" s="176"/>
      <c r="AER804" s="176" t="e">
        <f>VLOOKUP(AEO804,$A$879:$F$2731,6,FALSE)</f>
        <v>#N/A</v>
      </c>
      <c r="AES804" s="175" t="s">
        <v>63</v>
      </c>
      <c r="AET804" s="10" t="e">
        <f>AER804*1.4</f>
        <v>#N/A</v>
      </c>
      <c r="AEV804" s="235"/>
      <c r="AEW804" s="175" t="s">
        <v>71</v>
      </c>
      <c r="AEX804" s="75" t="s">
        <v>183</v>
      </c>
      <c r="AEZ804" s="176"/>
      <c r="AFA804" s="176" t="e">
        <f>VLOOKUP(AEX804,$A$879:$F$2731,6,FALSE)</f>
        <v>#N/A</v>
      </c>
      <c r="AFB804" s="175" t="s">
        <v>63</v>
      </c>
      <c r="AFC804" s="10" t="e">
        <f>AFA804*1.4</f>
        <v>#N/A</v>
      </c>
      <c r="AFD804" s="10"/>
      <c r="AFE804" s="235"/>
      <c r="AFF804" s="175" t="s">
        <v>71</v>
      </c>
      <c r="AFG804" s="75" t="s">
        <v>183</v>
      </c>
      <c r="AFI804" s="176"/>
      <c r="AFJ804" s="176" t="e">
        <f>VLOOKUP(AFG804,$A$879:$F$2731,6,FALSE)</f>
        <v>#N/A</v>
      </c>
      <c r="AFK804" s="175" t="s">
        <v>63</v>
      </c>
      <c r="AFL804" s="10" t="e">
        <f>AFJ804*1.4</f>
        <v>#N/A</v>
      </c>
      <c r="AFM804" s="10"/>
      <c r="AFN804" s="235"/>
      <c r="AFO804" s="175" t="s">
        <v>71</v>
      </c>
      <c r="AFP804" s="75" t="s">
        <v>183</v>
      </c>
      <c r="AFR804" s="176"/>
      <c r="AFS804" s="176" t="e">
        <f>VLOOKUP(AFP804,$A$879:$F$2731,6,FALSE)</f>
        <v>#N/A</v>
      </c>
      <c r="AFT804" s="175" t="s">
        <v>63</v>
      </c>
      <c r="AFU804" s="10" t="e">
        <f>AFS804*1.4</f>
        <v>#N/A</v>
      </c>
      <c r="AFV804" s="10"/>
      <c r="AFW804" s="235"/>
      <c r="AFX804" s="175" t="s">
        <v>71</v>
      </c>
      <c r="AFY804" s="341" t="s">
        <v>466</v>
      </c>
      <c r="AGA804" s="176"/>
      <c r="AGB804" s="176">
        <f>VLOOKUP(AFY804,$A$879:$F$2731,6,FALSE)</f>
        <v>699</v>
      </c>
      <c r="AGC804" s="175" t="s">
        <v>63</v>
      </c>
      <c r="AGD804" s="10">
        <f>AGB804*1.4</f>
        <v>978.59999999999991</v>
      </c>
      <c r="AGE804" s="10"/>
      <c r="AGF804" s="235"/>
      <c r="AGG804" s="175" t="s">
        <v>71</v>
      </c>
      <c r="AGH804" s="341" t="s">
        <v>466</v>
      </c>
      <c r="AGJ804" s="176"/>
      <c r="AGK804" s="176">
        <f>VLOOKUP(AGH804,$A$879:$F$2731,6,FALSE)</f>
        <v>699</v>
      </c>
      <c r="AGL804" s="175" t="s">
        <v>63</v>
      </c>
      <c r="AGM804" s="10">
        <f>AGK804*1.4</f>
        <v>978.59999999999991</v>
      </c>
      <c r="AGN804" s="10"/>
      <c r="AGO804" s="235"/>
      <c r="AGP804" s="175" t="s">
        <v>71</v>
      </c>
      <c r="AGQ804" s="341" t="s">
        <v>1018</v>
      </c>
      <c r="AGS804" s="176"/>
      <c r="AGT804" s="176">
        <f>VLOOKUP(AGQ804,$A$879:$F$2731,6,FALSE)</f>
        <v>650</v>
      </c>
      <c r="AGU804" s="175" t="s">
        <v>63</v>
      </c>
      <c r="AGV804" s="10">
        <f>AGT804*1.4</f>
        <v>909.99999999999989</v>
      </c>
      <c r="AGW804" s="10"/>
      <c r="AGX804" s="235"/>
      <c r="AGY804" s="175" t="s">
        <v>71</v>
      </c>
      <c r="AGZ804" s="341" t="s">
        <v>466</v>
      </c>
      <c r="AHB804" s="176"/>
      <c r="AHC804" s="176">
        <f>VLOOKUP(AGZ804,$A$879:$F$2731,6,FALSE)</f>
        <v>699</v>
      </c>
      <c r="AHD804" s="175" t="s">
        <v>63</v>
      </c>
      <c r="AHE804" s="10">
        <f>AHC804*1.4</f>
        <v>978.59999999999991</v>
      </c>
      <c r="AHF804" s="10"/>
      <c r="AHG804" s="235"/>
      <c r="AHH804" s="175" t="s">
        <v>71</v>
      </c>
      <c r="AHI804" s="398" t="s">
        <v>525</v>
      </c>
      <c r="AHK804" s="176"/>
      <c r="AHL804" s="176">
        <f>VLOOKUP(AHI804,$A$879:$F$2731,6,FALSE)</f>
        <v>594</v>
      </c>
      <c r="AHM804" s="175" t="s">
        <v>63</v>
      </c>
      <c r="AHN804" s="10">
        <f>AHL804*1.4</f>
        <v>831.59999999999991</v>
      </c>
      <c r="AHO804" s="10"/>
      <c r="AHP804" s="235"/>
      <c r="AHQ804" s="175" t="s">
        <v>71</v>
      </c>
      <c r="AHR804" s="341" t="s">
        <v>575</v>
      </c>
      <c r="AHT804" s="176"/>
      <c r="AHU804" s="176">
        <f>VLOOKUP(AHR804,$A$879:$F$2731,6,FALSE)</f>
        <v>507</v>
      </c>
      <c r="AHV804" s="175" t="s">
        <v>63</v>
      </c>
      <c r="AHW804" s="10">
        <f>AHU804*1.4</f>
        <v>709.8</v>
      </c>
      <c r="AHX804" s="10"/>
      <c r="AHY804" s="235"/>
      <c r="AHZ804" s="175" t="s">
        <v>71</v>
      </c>
      <c r="AIA804" s="341" t="s">
        <v>1709</v>
      </c>
      <c r="AIC804" s="176"/>
      <c r="AID804" s="176">
        <f>VLOOKUP(AIA804,$A$879:$F$2731,6,FALSE)</f>
        <v>486</v>
      </c>
      <c r="AIE804" s="175" t="s">
        <v>63</v>
      </c>
      <c r="AIF804" s="10">
        <f>AID804*1.4</f>
        <v>680.4</v>
      </c>
      <c r="AIG804" s="10"/>
      <c r="AIH804" s="235"/>
      <c r="AII804" s="175" t="s">
        <v>71</v>
      </c>
      <c r="AIJ804" s="341" t="s">
        <v>575</v>
      </c>
      <c r="AIL804" s="176"/>
      <c r="AIM804" s="176">
        <f>VLOOKUP(AIJ804,$A$879:$F$2731,6,FALSE)</f>
        <v>507</v>
      </c>
      <c r="AIN804" s="175" t="s">
        <v>63</v>
      </c>
      <c r="AIO804" s="10">
        <f>AIM804*1.4</f>
        <v>709.8</v>
      </c>
      <c r="AIP804" s="10"/>
      <c r="AIQ804" s="235"/>
      <c r="AIR804" s="175" t="s">
        <v>71</v>
      </c>
      <c r="AIS804" s="341" t="s">
        <v>1709</v>
      </c>
      <c r="AIU804" s="176"/>
      <c r="AIV804" s="176">
        <f>VLOOKUP(AIS804,$A$879:$F$2731,6,FALSE)</f>
        <v>486</v>
      </c>
      <c r="AIW804" s="175" t="s">
        <v>63</v>
      </c>
      <c r="AIX804" s="10">
        <f>AIV804*1.4</f>
        <v>680.4</v>
      </c>
      <c r="AIY804" s="10"/>
      <c r="AIZ804" s="235"/>
      <c r="AJA804" s="175" t="s">
        <v>71</v>
      </c>
      <c r="AJB804" s="351" t="s">
        <v>1018</v>
      </c>
      <c r="AJD804" s="176"/>
      <c r="AJE804" s="176">
        <f>VLOOKUP(AJB804,$A$879:$F$2731,6,FALSE)</f>
        <v>650</v>
      </c>
      <c r="AJF804" s="175" t="s">
        <v>63</v>
      </c>
      <c r="AJG804" s="10">
        <f>AJE804*1.4</f>
        <v>909.99999999999989</v>
      </c>
      <c r="AJH804" s="10"/>
      <c r="AJI804" s="235"/>
      <c r="AJJ804" s="175" t="s">
        <v>71</v>
      </c>
      <c r="AJK804" s="341" t="s">
        <v>466</v>
      </c>
      <c r="AJM804" s="176"/>
      <c r="AJN804" s="176">
        <f>VLOOKUP(AJK804,$A$879:$F$2731,6,FALSE)</f>
        <v>699</v>
      </c>
      <c r="AJO804" s="175" t="s">
        <v>63</v>
      </c>
      <c r="AJP804" s="10">
        <f>AJN804*1.4</f>
        <v>978.59999999999991</v>
      </c>
      <c r="AJQ804" s="10"/>
      <c r="AJR804" s="235"/>
      <c r="AJS804" s="175" t="s">
        <v>71</v>
      </c>
      <c r="AJT804" s="347" t="s">
        <v>1785</v>
      </c>
      <c r="AJV804" s="176"/>
      <c r="AJW804" s="176">
        <f>VLOOKUP(AJT804,$A$879:$F$2731,6,FALSE)</f>
        <v>690</v>
      </c>
      <c r="AJX804" s="175" t="s">
        <v>63</v>
      </c>
      <c r="AJY804" s="10">
        <f>AJW804*1.4</f>
        <v>965.99999999999989</v>
      </c>
      <c r="AJZ804" s="10"/>
      <c r="AKA804" s="235"/>
      <c r="AKB804" s="175" t="s">
        <v>71</v>
      </c>
      <c r="AKC804" s="341" t="s">
        <v>432</v>
      </c>
      <c r="AKE804" s="176"/>
      <c r="AKF804" s="176">
        <f>VLOOKUP(AKC804,$A$879:$F$2731,6,FALSE)</f>
        <v>294</v>
      </c>
      <c r="AKG804" s="175" t="s">
        <v>63</v>
      </c>
      <c r="AKH804" s="10">
        <f>AKF804*1.4</f>
        <v>411.59999999999997</v>
      </c>
      <c r="AKI804" s="10"/>
      <c r="AKJ804" s="235"/>
      <c r="AKK804" s="175" t="s">
        <v>71</v>
      </c>
      <c r="AKL804" s="341" t="s">
        <v>466</v>
      </c>
      <c r="AKN804" s="176"/>
      <c r="AKO804" s="176">
        <f>VLOOKUP(AKL804,$A$879:$F$2731,6,FALSE)</f>
        <v>699</v>
      </c>
      <c r="AKP804" s="175" t="s">
        <v>63</v>
      </c>
      <c r="AKQ804" s="10">
        <f>AKO804*1.4</f>
        <v>978.59999999999991</v>
      </c>
      <c r="AKR804" s="10"/>
      <c r="AKS804" s="235"/>
      <c r="AKT804" s="175" t="s">
        <v>71</v>
      </c>
      <c r="AKU804" s="341" t="s">
        <v>475</v>
      </c>
      <c r="AKW804" s="176"/>
      <c r="AKX804" s="176">
        <f>VLOOKUP(AKU804,$A$879:$F$2731,6,FALSE)</f>
        <v>1286</v>
      </c>
      <c r="AKY804" s="175" t="s">
        <v>63</v>
      </c>
      <c r="AKZ804" s="10">
        <f>AKX804*1.4</f>
        <v>1800.3999999999999</v>
      </c>
      <c r="ALA804" s="10"/>
      <c r="ALB804" s="235"/>
      <c r="ALC804" s="175" t="s">
        <v>71</v>
      </c>
      <c r="ALD804" s="341" t="s">
        <v>466</v>
      </c>
      <c r="ALF804" s="176"/>
      <c r="ALG804" s="176">
        <f>VLOOKUP(ALD804,$A$879:$F$2731,6,FALSE)</f>
        <v>699</v>
      </c>
      <c r="ALH804" s="175" t="s">
        <v>63</v>
      </c>
      <c r="ALI804" s="10">
        <f>ALG804*1.4</f>
        <v>978.59999999999991</v>
      </c>
      <c r="ALJ804" s="10"/>
      <c r="ALK804" s="235"/>
      <c r="ALL804" s="175" t="s">
        <v>71</v>
      </c>
      <c r="ALM804" s="341" t="s">
        <v>1018</v>
      </c>
      <c r="ALO804" s="176"/>
      <c r="ALP804" s="176">
        <f>VLOOKUP(ALM804,$A$879:$F$2731,6,FALSE)</f>
        <v>650</v>
      </c>
      <c r="ALQ804" s="175" t="s">
        <v>63</v>
      </c>
      <c r="ALR804" s="10">
        <f>ALP804*1.4</f>
        <v>909.99999999999989</v>
      </c>
      <c r="ALS804" s="10"/>
      <c r="ALT804" s="235"/>
      <c r="ALU804" s="175" t="s">
        <v>71</v>
      </c>
      <c r="ALV804" s="341" t="s">
        <v>466</v>
      </c>
      <c r="ALX804" s="176"/>
      <c r="ALY804" s="176">
        <f>VLOOKUP(ALV804,$A$879:$F$2731,6,FALSE)</f>
        <v>699</v>
      </c>
      <c r="ALZ804" s="175" t="s">
        <v>63</v>
      </c>
      <c r="AMA804" s="10">
        <f>ALY804*1.4</f>
        <v>978.59999999999991</v>
      </c>
      <c r="AMB804" s="10"/>
      <c r="AMC804" s="235"/>
      <c r="AMD804" s="175" t="s">
        <v>71</v>
      </c>
      <c r="AME804" s="401" t="s">
        <v>498</v>
      </c>
      <c r="AMG804" s="176"/>
      <c r="AMH804" s="176">
        <f>VLOOKUP(AME804,$A$879:$F$2731,6,FALSE)</f>
        <v>816</v>
      </c>
      <c r="AMI804" s="175" t="s">
        <v>63</v>
      </c>
      <c r="AMJ804" s="10">
        <f>AMH804*1.4</f>
        <v>1142.3999999999999</v>
      </c>
      <c r="AMK804" s="10"/>
      <c r="AML804" s="235"/>
      <c r="AMM804" s="175" t="s">
        <v>71</v>
      </c>
      <c r="AMN804" s="343" t="s">
        <v>466</v>
      </c>
      <c r="AMP804" s="176"/>
      <c r="AMQ804" s="176">
        <f>VLOOKUP(AMN804,$A$879:$F$2731,6,FALSE)</f>
        <v>699</v>
      </c>
      <c r="AMR804" s="175" t="s">
        <v>63</v>
      </c>
      <c r="AMS804" s="10">
        <f>AMQ804*1.4</f>
        <v>978.59999999999991</v>
      </c>
      <c r="AMT804" s="10"/>
      <c r="AMU804" s="235"/>
      <c r="AMV804" s="175" t="s">
        <v>71</v>
      </c>
      <c r="AMW804" s="341" t="s">
        <v>466</v>
      </c>
      <c r="AMY804" s="176"/>
      <c r="AMZ804" s="176">
        <f>VLOOKUP(AMW804,$A$879:$F$2731,6,FALSE)</f>
        <v>699</v>
      </c>
      <c r="ANA804" s="175" t="s">
        <v>63</v>
      </c>
      <c r="ANB804" s="10">
        <f>AMZ804*1.4</f>
        <v>978.59999999999991</v>
      </c>
      <c r="ANC804" s="10"/>
      <c r="AND804" s="235"/>
      <c r="ANE804" s="175" t="s">
        <v>71</v>
      </c>
      <c r="ANF804" s="341" t="s">
        <v>1785</v>
      </c>
      <c r="ANH804" s="176"/>
      <c r="ANI804" s="176">
        <f>VLOOKUP(ANF804,$A$879:$F$2731,6,FALSE)</f>
        <v>690</v>
      </c>
      <c r="ANJ804" s="175" t="s">
        <v>63</v>
      </c>
      <c r="ANK804" s="10">
        <f>ANI804*1.4</f>
        <v>965.99999999999989</v>
      </c>
      <c r="ANL804" s="10"/>
      <c r="ANM804" s="235"/>
      <c r="ANN804" s="175" t="s">
        <v>71</v>
      </c>
      <c r="ANO804" s="351" t="s">
        <v>475</v>
      </c>
      <c r="ANQ804" s="176"/>
      <c r="ANR804" s="176">
        <f>VLOOKUP(ANO804,$A$879:$F$2731,6,FALSE)</f>
        <v>1286</v>
      </c>
      <c r="ANS804" s="175" t="s">
        <v>63</v>
      </c>
      <c r="ANT804" s="10">
        <f>ANR804*1.4</f>
        <v>1800.3999999999999</v>
      </c>
      <c r="ANU804" s="10"/>
      <c r="ANV804" s="235"/>
      <c r="ANW804" s="175" t="s">
        <v>71</v>
      </c>
      <c r="ANX804" s="341" t="s">
        <v>575</v>
      </c>
      <c r="ANZ804" s="176"/>
      <c r="AOA804" s="176">
        <f>VLOOKUP(ANX804,$A$879:$F$2731,6,FALSE)</f>
        <v>507</v>
      </c>
      <c r="AOB804" s="175" t="s">
        <v>63</v>
      </c>
      <c r="AOC804" s="10">
        <f>AOA804*1.4</f>
        <v>709.8</v>
      </c>
      <c r="AOD804" s="10"/>
      <c r="AOE804" s="235"/>
      <c r="AOF804" s="175" t="s">
        <v>71</v>
      </c>
      <c r="AOG804" s="75" t="s">
        <v>183</v>
      </c>
      <c r="AOI804" s="176"/>
      <c r="AOJ804" s="176" t="e">
        <f>VLOOKUP(AOG804,$A$879:$F$2731,6,FALSE)</f>
        <v>#N/A</v>
      </c>
      <c r="AOK804" s="175" t="s">
        <v>63</v>
      </c>
      <c r="AOL804" s="10" t="e">
        <f>AOJ804*1.4</f>
        <v>#N/A</v>
      </c>
      <c r="AOM804" s="10"/>
      <c r="AON804" s="235"/>
      <c r="AOO804" s="175" t="s">
        <v>71</v>
      </c>
      <c r="AOP804" s="341" t="s">
        <v>575</v>
      </c>
      <c r="AOR804" s="176"/>
      <c r="AOS804" s="176">
        <f>VLOOKUP(AOP804,$A$879:$F$2731,6,FALSE)</f>
        <v>507</v>
      </c>
      <c r="AOT804" s="175" t="s">
        <v>63</v>
      </c>
      <c r="AOU804" s="10">
        <f>AOS804*1.4</f>
        <v>709.8</v>
      </c>
      <c r="AOV804" s="10"/>
      <c r="AOW804" s="235"/>
      <c r="AOX804" s="175" t="s">
        <v>71</v>
      </c>
      <c r="AOY804" s="404" t="s">
        <v>466</v>
      </c>
      <c r="APA804" s="176"/>
      <c r="APB804" s="176">
        <f>VLOOKUP(AOY804,$A$879:$F$2731,6,FALSE)</f>
        <v>699</v>
      </c>
      <c r="APC804" s="175" t="s">
        <v>63</v>
      </c>
      <c r="APD804" s="10">
        <f>APB804*1.4</f>
        <v>978.59999999999991</v>
      </c>
      <c r="APE804" s="10"/>
      <c r="APF804" s="235"/>
      <c r="APG804" s="175" t="s">
        <v>71</v>
      </c>
      <c r="APH804" s="341" t="s">
        <v>1705</v>
      </c>
      <c r="APJ804" s="176"/>
      <c r="APK804" s="176">
        <f>VLOOKUP(APH804,$A$879:$F$2731,6,FALSE)</f>
        <v>953</v>
      </c>
      <c r="APL804" s="175" t="s">
        <v>63</v>
      </c>
      <c r="APM804" s="10">
        <f>APK804*1.4</f>
        <v>1334.1999999999998</v>
      </c>
      <c r="APN804" s="10"/>
      <c r="APO804" s="235"/>
      <c r="APP804" s="175" t="s">
        <v>71</v>
      </c>
      <c r="APQ804" s="75" t="s">
        <v>183</v>
      </c>
      <c r="APS804" s="176"/>
      <c r="APT804" s="176" t="e">
        <f>VLOOKUP(APQ804,$A$879:$F$2731,6,FALSE)</f>
        <v>#N/A</v>
      </c>
      <c r="APU804" s="175" t="s">
        <v>63</v>
      </c>
      <c r="APV804" s="10" t="e">
        <f>APT804*1.4</f>
        <v>#N/A</v>
      </c>
      <c r="APW804" s="10"/>
      <c r="APX804" s="235"/>
      <c r="APY804" s="175" t="s">
        <v>71</v>
      </c>
      <c r="APZ804" s="341" t="s">
        <v>432</v>
      </c>
      <c r="AQB804" s="176"/>
      <c r="AQC804" s="176">
        <f>VLOOKUP(APZ804,$A$879:$F$2731,6,FALSE)</f>
        <v>294</v>
      </c>
      <c r="AQD804" s="175" t="s">
        <v>63</v>
      </c>
      <c r="AQE804" s="10">
        <f>AQC804*1.4</f>
        <v>411.59999999999997</v>
      </c>
      <c r="AQF804" s="10"/>
      <c r="AQG804" s="235"/>
      <c r="AQH804" s="175" t="s">
        <v>71</v>
      </c>
      <c r="AQI804" s="341" t="s">
        <v>1704</v>
      </c>
      <c r="AQK804" s="176"/>
      <c r="AQL804" s="176">
        <f>VLOOKUP(AQI804,$A$879:$F$2731,6,FALSE)</f>
        <v>159</v>
      </c>
      <c r="AQM804" s="175" t="s">
        <v>63</v>
      </c>
      <c r="AQN804" s="10">
        <f>AQL804*1.4</f>
        <v>222.6</v>
      </c>
      <c r="AQO804" s="10"/>
      <c r="AQP804" s="235"/>
      <c r="AQQ804" s="175" t="s">
        <v>71</v>
      </c>
      <c r="AQR804" s="75" t="s">
        <v>183</v>
      </c>
      <c r="AQT804" s="176"/>
      <c r="AQU804" s="176" t="e">
        <f>VLOOKUP(AQR804,$A$879:$F$2731,6,FALSE)</f>
        <v>#N/A</v>
      </c>
      <c r="AQV804" s="175" t="s">
        <v>63</v>
      </c>
      <c r="AQW804" s="10" t="e">
        <f>AQU804*1.4</f>
        <v>#N/A</v>
      </c>
      <c r="AQX804" s="10"/>
      <c r="AQY804" s="235"/>
      <c r="AQZ804" s="175" t="s">
        <v>71</v>
      </c>
      <c r="ARA804" s="75" t="s">
        <v>183</v>
      </c>
      <c r="ARC804" s="176"/>
      <c r="ARD804" s="176" t="e">
        <f>VLOOKUP(ARA804,$A$879:$F$2731,6,FALSE)</f>
        <v>#N/A</v>
      </c>
      <c r="ARE804" s="175" t="s">
        <v>63</v>
      </c>
      <c r="ARF804" s="10" t="e">
        <f>ARD804*1.4</f>
        <v>#N/A</v>
      </c>
      <c r="ARG804" s="10"/>
      <c r="ARH804" s="235"/>
      <c r="ARI804" s="175" t="s">
        <v>71</v>
      </c>
      <c r="ARJ804" s="75" t="s">
        <v>183</v>
      </c>
      <c r="ARL804" s="176"/>
      <c r="ARM804" s="176" t="e">
        <f>VLOOKUP(ARJ804,$A$879:$F$2731,6,FALSE)</f>
        <v>#N/A</v>
      </c>
      <c r="ARN804" s="175" t="s">
        <v>63</v>
      </c>
      <c r="ARO804" s="10" t="e">
        <f>ARM804*1.4</f>
        <v>#N/A</v>
      </c>
      <c r="ARP804" s="10"/>
      <c r="ARQ804" s="235"/>
      <c r="ARR804" s="175" t="s">
        <v>71</v>
      </c>
      <c r="ARS804" s="75" t="s">
        <v>183</v>
      </c>
      <c r="ARU804" s="176"/>
      <c r="ARV804" s="176" t="e">
        <f>VLOOKUP(ARS804,$A$879:$F$2731,6,FALSE)</f>
        <v>#N/A</v>
      </c>
      <c r="ARW804" s="175" t="s">
        <v>63</v>
      </c>
      <c r="ARX804" s="10" t="e">
        <f>ARV804*1.4</f>
        <v>#N/A</v>
      </c>
      <c r="ARY804" s="10"/>
      <c r="ARZ804" s="235"/>
      <c r="ASA804" s="175" t="s">
        <v>71</v>
      </c>
      <c r="ASB804" s="341" t="s">
        <v>466</v>
      </c>
      <c r="ASD804" s="176"/>
      <c r="ASE804" s="176">
        <f>VLOOKUP(ASB804,$A$879:$F$2731,6,FALSE)</f>
        <v>699</v>
      </c>
      <c r="ASF804" s="175" t="s">
        <v>63</v>
      </c>
      <c r="ASG804" s="10">
        <f>ASE804*1.4</f>
        <v>978.59999999999991</v>
      </c>
      <c r="ASH804" s="10"/>
      <c r="ASI804" s="235"/>
      <c r="ASJ804" s="175" t="s">
        <v>71</v>
      </c>
      <c r="ASK804" s="75" t="s">
        <v>183</v>
      </c>
      <c r="ASM804" s="176"/>
      <c r="ASN804" s="176" t="e">
        <f>VLOOKUP(ASK804,$A$879:$F$2731,6,FALSE)</f>
        <v>#N/A</v>
      </c>
      <c r="ASO804" s="175" t="s">
        <v>63</v>
      </c>
      <c r="ASP804" s="10" t="e">
        <f>ASN804*1.4</f>
        <v>#N/A</v>
      </c>
      <c r="ASQ804" s="10"/>
      <c r="ASR804" s="235"/>
      <c r="ASS804" s="175" t="s">
        <v>71</v>
      </c>
      <c r="AST804" s="341" t="s">
        <v>723</v>
      </c>
      <c r="ASV804" s="176"/>
      <c r="ASW804" s="176">
        <f>VLOOKUP(AST804,$A$879:$F$2731,6,FALSE)</f>
        <v>510</v>
      </c>
      <c r="ASX804" s="175" t="s">
        <v>63</v>
      </c>
      <c r="ASY804" s="10">
        <f>ASW804*1.4</f>
        <v>714</v>
      </c>
      <c r="ASZ804" s="10"/>
      <c r="ATA804" s="235"/>
      <c r="ATB804" s="175" t="s">
        <v>71</v>
      </c>
      <c r="ATC804" s="75" t="s">
        <v>183</v>
      </c>
      <c r="ATE804" s="176"/>
      <c r="ATF804" s="176" t="e">
        <f>VLOOKUP(ATC804,$A$879:$F$2731,6,FALSE)</f>
        <v>#N/A</v>
      </c>
      <c r="ATG804" s="175" t="s">
        <v>63</v>
      </c>
      <c r="ATH804" s="10" t="e">
        <f>ATF804*1.4</f>
        <v>#N/A</v>
      </c>
      <c r="ATI804" s="10"/>
      <c r="ATJ804" s="235"/>
      <c r="ATK804" s="175" t="s">
        <v>71</v>
      </c>
      <c r="ATL804" s="75" t="s">
        <v>183</v>
      </c>
      <c r="ATN804" s="176"/>
      <c r="ATO804" s="176" t="e">
        <f>VLOOKUP(ATL804,$A$879:$F$2731,6,FALSE)</f>
        <v>#N/A</v>
      </c>
      <c r="ATP804" s="175" t="s">
        <v>63</v>
      </c>
      <c r="ATQ804" s="10" t="e">
        <f>ATO804*1.4</f>
        <v>#N/A</v>
      </c>
      <c r="ATR804" s="10"/>
      <c r="ATS804" s="235"/>
      <c r="ATT804" s="175" t="s">
        <v>71</v>
      </c>
      <c r="ATU804" s="75" t="s">
        <v>183</v>
      </c>
      <c r="ATW804" s="176"/>
      <c r="ATX804" s="176" t="e">
        <f>VLOOKUP(ATU804,$A$879:$F$2731,6,FALSE)</f>
        <v>#N/A</v>
      </c>
      <c r="ATY804" s="175" t="s">
        <v>63</v>
      </c>
      <c r="ATZ804" s="10" t="e">
        <f>ATX804*1.4</f>
        <v>#N/A</v>
      </c>
      <c r="AUA804" s="10"/>
      <c r="AUB804" s="235"/>
      <c r="AUC804" s="175" t="s">
        <v>71</v>
      </c>
      <c r="AUD804" s="75" t="s">
        <v>183</v>
      </c>
      <c r="AUF804" s="176"/>
      <c r="AUG804" s="176" t="e">
        <f>VLOOKUP(AUD804,$A$879:$F$2731,6,FALSE)</f>
        <v>#N/A</v>
      </c>
      <c r="AUH804" s="175" t="s">
        <v>63</v>
      </c>
      <c r="AUI804" s="10" t="e">
        <f>AUG804*1.4</f>
        <v>#N/A</v>
      </c>
      <c r="AUJ804" s="10"/>
      <c r="AUK804" s="235"/>
      <c r="AUL804" s="175" t="s">
        <v>71</v>
      </c>
      <c r="AUM804" s="75" t="s">
        <v>183</v>
      </c>
      <c r="AUO804" s="176"/>
      <c r="AUP804" s="176" t="e">
        <f>VLOOKUP(AUM804,$A$879:$F$2731,6,FALSE)</f>
        <v>#N/A</v>
      </c>
      <c r="AUQ804" s="175" t="s">
        <v>63</v>
      </c>
      <c r="AUR804" s="10" t="e">
        <f>AUP804*1.4</f>
        <v>#N/A</v>
      </c>
      <c r="AUS804" s="10"/>
      <c r="AUT804" s="235"/>
      <c r="AUU804" s="175" t="s">
        <v>71</v>
      </c>
      <c r="AUV804" s="75" t="s">
        <v>183</v>
      </c>
      <c r="AUX804" s="176"/>
      <c r="AUY804" s="176" t="e">
        <f>VLOOKUP(AUV804,$A$879:$F$2731,6,FALSE)</f>
        <v>#N/A</v>
      </c>
      <c r="AUZ804" s="175" t="s">
        <v>63</v>
      </c>
      <c r="AVA804" s="10" t="e">
        <f>AUY804*1.4</f>
        <v>#N/A</v>
      </c>
      <c r="AVB804" s="10"/>
      <c r="AVC804" s="235"/>
      <c r="AVD804" s="175" t="s">
        <v>71</v>
      </c>
      <c r="AVE804" s="75" t="s">
        <v>183</v>
      </c>
      <c r="AVG804" s="176"/>
      <c r="AVH804" s="176" t="e">
        <f>VLOOKUP(AVE804,$A$879:$F$2731,6,FALSE)</f>
        <v>#N/A</v>
      </c>
      <c r="AVI804" s="175" t="s">
        <v>63</v>
      </c>
      <c r="AVJ804" s="10" t="e">
        <f>AVH804*1.4</f>
        <v>#N/A</v>
      </c>
      <c r="AVK804" s="10"/>
      <c r="AVL804" s="235"/>
      <c r="AVM804" s="175" t="s">
        <v>71</v>
      </c>
      <c r="AVN804" s="75" t="s">
        <v>183</v>
      </c>
      <c r="AVP804" s="176"/>
      <c r="AVQ804" s="176" t="e">
        <f>VLOOKUP(AVN804,$A$879:$F$2731,6,FALSE)</f>
        <v>#N/A</v>
      </c>
      <c r="AVR804" s="175" t="s">
        <v>63</v>
      </c>
      <c r="AVS804" s="10" t="e">
        <f>AVQ804*1.4</f>
        <v>#N/A</v>
      </c>
      <c r="AVT804" s="10"/>
      <c r="AVU804" s="235"/>
      <c r="AVV804" s="175" t="s">
        <v>71</v>
      </c>
      <c r="AVW804" s="75" t="s">
        <v>183</v>
      </c>
      <c r="AVY804" s="176"/>
      <c r="AVZ804" s="176" t="e">
        <f>VLOOKUP(AVW804,$A$879:$F$2731,6,FALSE)</f>
        <v>#N/A</v>
      </c>
      <c r="AWA804" s="175" t="s">
        <v>63</v>
      </c>
      <c r="AWB804" s="10" t="e">
        <f>AVZ804*1.4</f>
        <v>#N/A</v>
      </c>
      <c r="AWC804" s="10"/>
      <c r="AWD804" s="235"/>
      <c r="AWE804" s="175" t="s">
        <v>71</v>
      </c>
      <c r="AWF804" s="75" t="s">
        <v>183</v>
      </c>
      <c r="AWH804" s="176"/>
      <c r="AWI804" s="176" t="e">
        <f>VLOOKUP(AWF804,$A$879:$F$2731,6,FALSE)</f>
        <v>#N/A</v>
      </c>
      <c r="AWJ804" s="175" t="s">
        <v>63</v>
      </c>
      <c r="AWK804" s="10" t="e">
        <f>AWI804*1.4</f>
        <v>#N/A</v>
      </c>
      <c r="AWL804" s="10"/>
      <c r="AWM804" s="235"/>
      <c r="AWN804" s="175" t="s">
        <v>71</v>
      </c>
      <c r="AWO804" s="341" t="s">
        <v>498</v>
      </c>
      <c r="AWQ804" s="176"/>
      <c r="AWR804" s="176">
        <f>VLOOKUP(AWO804,$A$879:$F$2731,6,FALSE)</f>
        <v>816</v>
      </c>
      <c r="AWS804" s="175" t="s">
        <v>63</v>
      </c>
      <c r="AWT804" s="10">
        <f>AWR804*1.4</f>
        <v>1142.3999999999999</v>
      </c>
      <c r="AWU804" s="10"/>
      <c r="AWV804" s="235"/>
      <c r="AWW804" s="175" t="s">
        <v>71</v>
      </c>
      <c r="AWX804" s="341" t="s">
        <v>498</v>
      </c>
      <c r="AWZ804" s="176"/>
      <c r="AXA804" s="176">
        <f>VLOOKUP(AWX804,$A$879:$F$2731,6,FALSE)</f>
        <v>816</v>
      </c>
      <c r="AXB804" s="175" t="s">
        <v>63</v>
      </c>
      <c r="AXC804" s="10">
        <f>AXA804*1.4</f>
        <v>1142.3999999999999</v>
      </c>
      <c r="AXD804" s="10"/>
      <c r="AXE804" s="235"/>
      <c r="AXF804" s="175" t="s">
        <v>71</v>
      </c>
      <c r="AXG804" s="341" t="s">
        <v>498</v>
      </c>
      <c r="AXI804" s="176"/>
      <c r="AXJ804" s="176">
        <f>VLOOKUP(AXG804,$A$879:$F$2731,6,FALSE)</f>
        <v>816</v>
      </c>
      <c r="AXK804" s="175" t="s">
        <v>63</v>
      </c>
      <c r="AXL804" s="10">
        <f>AXJ804*1.4</f>
        <v>1142.3999999999999</v>
      </c>
      <c r="AXM804" s="10"/>
      <c r="AXN804" s="235"/>
      <c r="AXO804" s="175" t="s">
        <v>71</v>
      </c>
      <c r="AXP804" s="341" t="s">
        <v>475</v>
      </c>
      <c r="AXR804" s="176"/>
      <c r="AXS804" s="176">
        <f>VLOOKUP(AXP804,$A$879:$F$2731,6,FALSE)</f>
        <v>1286</v>
      </c>
      <c r="AXT804" s="175" t="s">
        <v>63</v>
      </c>
      <c r="AXU804" s="10">
        <f>AXS804*1.4</f>
        <v>1800.3999999999999</v>
      </c>
      <c r="AXV804" s="10"/>
      <c r="AXW804" s="235"/>
      <c r="AXX804" s="175" t="s">
        <v>71</v>
      </c>
      <c r="AXY804" s="341" t="s">
        <v>475</v>
      </c>
      <c r="AYA804" s="176"/>
      <c r="AYB804" s="176">
        <f>VLOOKUP(AXY804,$A$879:$F$2731,6,FALSE)</f>
        <v>1286</v>
      </c>
      <c r="AYC804" s="175" t="s">
        <v>63</v>
      </c>
      <c r="AYD804" s="10">
        <f>AYB804*1.4</f>
        <v>1800.3999999999999</v>
      </c>
      <c r="AYE804" s="10"/>
      <c r="AYF804" s="235"/>
      <c r="AYG804" s="175" t="s">
        <v>71</v>
      </c>
      <c r="AYH804" s="341" t="s">
        <v>466</v>
      </c>
      <c r="AYJ804" s="176"/>
      <c r="AYK804" s="176">
        <f>VLOOKUP(AYH804,$A$879:$F$2731,6,FALSE)</f>
        <v>699</v>
      </c>
      <c r="AYL804" s="175" t="s">
        <v>63</v>
      </c>
      <c r="AYM804" s="10">
        <f>AYK804*1.4</f>
        <v>978.59999999999991</v>
      </c>
      <c r="AYN804" s="10"/>
      <c r="AYO804" s="235"/>
      <c r="AYP804" s="175" t="s">
        <v>71</v>
      </c>
      <c r="AYQ804" s="341" t="s">
        <v>1709</v>
      </c>
      <c r="AYS804" s="176"/>
      <c r="AYT804" s="176">
        <f>VLOOKUP(AYQ804,$A$879:$F$2731,6,FALSE)</f>
        <v>486</v>
      </c>
      <c r="AYU804" s="175" t="s">
        <v>63</v>
      </c>
      <c r="AYV804" s="10">
        <f>AYT804*1.4</f>
        <v>680.4</v>
      </c>
      <c r="AYW804" s="10"/>
      <c r="AYX804" s="235"/>
      <c r="AYY804" s="175" t="s">
        <v>71</v>
      </c>
      <c r="AYZ804" s="341" t="s">
        <v>466</v>
      </c>
      <c r="AZB804" s="176"/>
      <c r="AZC804" s="176">
        <f>VLOOKUP(AYZ804,$A$879:$F$2731,6,FALSE)</f>
        <v>699</v>
      </c>
      <c r="AZD804" s="175" t="s">
        <v>63</v>
      </c>
      <c r="AZE804" s="10">
        <f>AZC804*1.4</f>
        <v>978.59999999999991</v>
      </c>
      <c r="AZF804" s="10"/>
      <c r="AZG804" s="235"/>
      <c r="AZH804" s="175" t="s">
        <v>71</v>
      </c>
      <c r="AZI804" s="341" t="s">
        <v>1705</v>
      </c>
      <c r="AZK804" s="176"/>
      <c r="AZL804" s="176">
        <f>VLOOKUP(AZI804,$A$879:$F$2731,6,FALSE)</f>
        <v>953</v>
      </c>
      <c r="AZM804" s="175" t="s">
        <v>63</v>
      </c>
      <c r="AZN804" s="10">
        <f>AZL804*1.4</f>
        <v>1334.1999999999998</v>
      </c>
      <c r="AZO804" s="10"/>
      <c r="AZP804" s="235"/>
      <c r="AZQ804" s="175" t="s">
        <v>71</v>
      </c>
      <c r="AZR804" s="341" t="s">
        <v>456</v>
      </c>
      <c r="AZT804" s="176"/>
      <c r="AZU804" s="176">
        <f>VLOOKUP(AZR804,$A$879:$F$2731,6,FALSE)</f>
        <v>364</v>
      </c>
      <c r="AZV804" s="175" t="s">
        <v>63</v>
      </c>
      <c r="AZW804" s="10">
        <f>AZU804*1.4</f>
        <v>509.59999999999997</v>
      </c>
      <c r="AZX804" s="10"/>
      <c r="AZY804" s="235"/>
      <c r="AZZ804" s="175" t="s">
        <v>71</v>
      </c>
      <c r="BAA804" s="341" t="s">
        <v>466</v>
      </c>
      <c r="BAC804" s="176"/>
      <c r="BAD804" s="176">
        <f>VLOOKUP(BAA804,$A$879:$F$2731,6,FALSE)</f>
        <v>699</v>
      </c>
      <c r="BAE804" s="175" t="s">
        <v>63</v>
      </c>
      <c r="BAF804" s="10">
        <f>BAD804*1.4</f>
        <v>978.59999999999991</v>
      </c>
      <c r="BAG804" s="10"/>
      <c r="BAH804" s="235"/>
      <c r="BAI804" s="175" t="s">
        <v>71</v>
      </c>
      <c r="BAJ804" s="398" t="s">
        <v>1785</v>
      </c>
      <c r="BAL804" s="176"/>
      <c r="BAM804" s="176">
        <f>VLOOKUP(BAJ804,$A$879:$F$2731,6,FALSE)</f>
        <v>690</v>
      </c>
      <c r="BAN804" s="175" t="s">
        <v>63</v>
      </c>
      <c r="BAO804" s="10">
        <f>BAM804*1.4</f>
        <v>965.99999999999989</v>
      </c>
      <c r="BAP804" s="10"/>
      <c r="BAQ804" s="235"/>
      <c r="BAR804" s="175" t="s">
        <v>71</v>
      </c>
      <c r="BAS804" s="341" t="s">
        <v>1018</v>
      </c>
      <c r="BAU804" s="176"/>
      <c r="BAV804" s="176">
        <f>VLOOKUP(BAS804,$A$879:$F$2731,6,FALSE)</f>
        <v>650</v>
      </c>
      <c r="BAW804" s="175" t="s">
        <v>63</v>
      </c>
      <c r="BAX804" s="10">
        <f>BAV804*1.4</f>
        <v>909.99999999999989</v>
      </c>
      <c r="BAY804" s="10"/>
      <c r="BAZ804" s="235"/>
      <c r="BBA804" s="175" t="s">
        <v>71</v>
      </c>
      <c r="BBB804" s="341" t="s">
        <v>1705</v>
      </c>
      <c r="BBD804" s="176"/>
      <c r="BBE804" s="176">
        <f>VLOOKUP(BBB804,$A$879:$F$2731,6,FALSE)</f>
        <v>953</v>
      </c>
      <c r="BBF804" s="175" t="s">
        <v>63</v>
      </c>
      <c r="BBG804" s="10">
        <f>BBE804*1.4</f>
        <v>1334.1999999999998</v>
      </c>
      <c r="BBH804" s="10"/>
      <c r="BBI804" s="235"/>
      <c r="BBJ804" s="175" t="s">
        <v>71</v>
      </c>
      <c r="BBK804" s="341" t="s">
        <v>466</v>
      </c>
      <c r="BBM804" s="176"/>
      <c r="BBN804" s="176">
        <f>VLOOKUP(BBK804,$A$879:$F$2731,6,FALSE)</f>
        <v>699</v>
      </c>
      <c r="BBO804" s="175" t="s">
        <v>63</v>
      </c>
      <c r="BBP804" s="10">
        <f>BBN804*1.4</f>
        <v>978.59999999999991</v>
      </c>
      <c r="BBQ804" s="10"/>
      <c r="BBR804" s="235"/>
      <c r="BBS804" s="175" t="s">
        <v>71</v>
      </c>
      <c r="BBT804" s="347" t="s">
        <v>1018</v>
      </c>
      <c r="BBV804" s="176"/>
      <c r="BBW804" s="176">
        <f>VLOOKUP(BBT804,$A$879:$F$2731,6,FALSE)</f>
        <v>650</v>
      </c>
      <c r="BBX804" s="175" t="s">
        <v>63</v>
      </c>
      <c r="BBY804" s="10">
        <f>BBW804*1.4</f>
        <v>909.99999999999989</v>
      </c>
      <c r="BBZ804" s="10"/>
      <c r="BCA804" s="235"/>
      <c r="BCB804" s="175" t="s">
        <v>71</v>
      </c>
      <c r="BCC804" s="341" t="s">
        <v>466</v>
      </c>
      <c r="BCE804" s="176"/>
      <c r="BCF804" s="176">
        <f>VLOOKUP(BCC804,$A$879:$F$2731,6,FALSE)</f>
        <v>699</v>
      </c>
      <c r="BCG804" s="175" t="s">
        <v>63</v>
      </c>
      <c r="BCH804" s="10">
        <f>BCF804*1.4</f>
        <v>978.59999999999991</v>
      </c>
      <c r="BCI804" s="10"/>
      <c r="BCJ804" s="235"/>
      <c r="BCK804" s="175" t="s">
        <v>71</v>
      </c>
      <c r="BCL804" s="341" t="s">
        <v>1785</v>
      </c>
      <c r="BCN804" s="176"/>
      <c r="BCO804" s="176">
        <f>VLOOKUP(BCL804,$A$879:$F$2731,6,FALSE)</f>
        <v>690</v>
      </c>
      <c r="BCP804" s="175" t="s">
        <v>63</v>
      </c>
      <c r="BCQ804" s="10">
        <f>BCO804*1.4</f>
        <v>965.99999999999989</v>
      </c>
      <c r="BCR804" s="10"/>
      <c r="BCS804" s="235"/>
      <c r="BCT804" s="175" t="s">
        <v>71</v>
      </c>
      <c r="BCU804" s="351" t="s">
        <v>475</v>
      </c>
      <c r="BCW804" s="176"/>
      <c r="BCX804" s="176">
        <f>VLOOKUP(BCU804,$A$879:$F$2731,6,FALSE)</f>
        <v>1286</v>
      </c>
      <c r="BCY804" s="175" t="s">
        <v>63</v>
      </c>
      <c r="BCZ804" s="10">
        <f>BCX804*1.4</f>
        <v>1800.3999999999999</v>
      </c>
      <c r="BDA804" s="10"/>
      <c r="BDB804" s="235"/>
      <c r="BDC804" s="175" t="s">
        <v>71</v>
      </c>
      <c r="BDD804" s="347" t="s">
        <v>1705</v>
      </c>
      <c r="BDF804" s="176"/>
      <c r="BDG804" s="176">
        <f>VLOOKUP(BDD804,$A$879:$F$2731,6,FALSE)</f>
        <v>953</v>
      </c>
      <c r="BDH804" s="175" t="s">
        <v>63</v>
      </c>
      <c r="BDI804" s="10">
        <f>BDG804*1.4</f>
        <v>1334.1999999999998</v>
      </c>
      <c r="BDJ804" s="10"/>
      <c r="BDK804" s="235"/>
      <c r="BDL804" s="175" t="s">
        <v>71</v>
      </c>
      <c r="BDM804" s="341" t="s">
        <v>498</v>
      </c>
      <c r="BDO804" s="176"/>
      <c r="BDP804" s="176">
        <f>VLOOKUP(BDM804,$A$879:$F$2731,6,FALSE)</f>
        <v>816</v>
      </c>
      <c r="BDQ804" s="175" t="s">
        <v>63</v>
      </c>
      <c r="BDR804" s="10">
        <f>BDP804*1.4</f>
        <v>1142.3999999999999</v>
      </c>
      <c r="BDS804" s="10"/>
      <c r="BDT804" s="235"/>
      <c r="BDU804" s="175" t="s">
        <v>71</v>
      </c>
      <c r="BDV804" s="341" t="s">
        <v>498</v>
      </c>
      <c r="BDX804" s="176"/>
      <c r="BDY804" s="176">
        <f>VLOOKUP(BDV804,$A$879:$F$2731,6,FALSE)</f>
        <v>816</v>
      </c>
      <c r="BDZ804" s="175" t="s">
        <v>63</v>
      </c>
      <c r="BEA804" s="10">
        <f>BDY804*1.4</f>
        <v>1142.3999999999999</v>
      </c>
      <c r="BEB804" s="10"/>
      <c r="BEC804" s="235"/>
      <c r="BED804" s="175" t="s">
        <v>71</v>
      </c>
      <c r="BEE804" s="341" t="s">
        <v>575</v>
      </c>
      <c r="BEG804" s="176"/>
      <c r="BEH804" s="176">
        <f>VLOOKUP(BEE804,$A$879:$F$2731,6,FALSE)</f>
        <v>507</v>
      </c>
      <c r="BEI804" s="175" t="s">
        <v>63</v>
      </c>
      <c r="BEJ804" s="10">
        <f>BEH804*1.4</f>
        <v>709.8</v>
      </c>
      <c r="BEK804" s="10"/>
      <c r="BEL804" s="235"/>
      <c r="BEM804" s="175" t="s">
        <v>71</v>
      </c>
      <c r="BEN804" s="341" t="s">
        <v>723</v>
      </c>
      <c r="BEP804" s="176"/>
      <c r="BEQ804" s="176">
        <f>VLOOKUP(BEN804,$A$879:$F$2731,6,FALSE)</f>
        <v>510</v>
      </c>
      <c r="BER804" s="175" t="s">
        <v>63</v>
      </c>
      <c r="BES804" s="10">
        <f>BEQ804*1.4</f>
        <v>714</v>
      </c>
      <c r="BET804" s="10"/>
      <c r="BEU804" s="235"/>
      <c r="BEV804" s="175" t="s">
        <v>71</v>
      </c>
      <c r="BEW804" s="341" t="s">
        <v>466</v>
      </c>
      <c r="BEY804" s="176"/>
      <c r="BEZ804" s="176">
        <f>VLOOKUP(BEW804,$A$879:$F$2731,6,FALSE)</f>
        <v>699</v>
      </c>
      <c r="BFA804" s="175" t="s">
        <v>63</v>
      </c>
      <c r="BFB804" s="10">
        <f>BEZ804*1.4</f>
        <v>978.59999999999991</v>
      </c>
      <c r="BFC804" s="10"/>
      <c r="BFD804" s="235"/>
      <c r="BFE804" s="175" t="s">
        <v>71</v>
      </c>
      <c r="BFF804" s="341" t="s">
        <v>498</v>
      </c>
      <c r="BFH804" s="176"/>
      <c r="BFI804" s="176">
        <f>VLOOKUP(BFF804,$A$879:$F$2731,6,FALSE)</f>
        <v>816</v>
      </c>
      <c r="BFJ804" s="175" t="s">
        <v>63</v>
      </c>
      <c r="BFK804" s="10">
        <f>BFI804*1.4</f>
        <v>1142.3999999999999</v>
      </c>
      <c r="BFL804" s="10"/>
      <c r="BFM804" s="235"/>
      <c r="BFN804" s="175" t="s">
        <v>71</v>
      </c>
      <c r="BFO804" s="341" t="s">
        <v>1018</v>
      </c>
      <c r="BFQ804" s="176"/>
      <c r="BFR804" s="176">
        <f>VLOOKUP(BFO804,$A$879:$F$2731,6,FALSE)</f>
        <v>650</v>
      </c>
      <c r="BFS804" s="175" t="s">
        <v>63</v>
      </c>
      <c r="BFT804" s="10">
        <f>BFR804*1.4</f>
        <v>909.99999999999989</v>
      </c>
      <c r="BFU804" s="10"/>
      <c r="BFV804" s="235"/>
      <c r="BFW804" s="175" t="s">
        <v>71</v>
      </c>
      <c r="BFX804" s="351" t="s">
        <v>498</v>
      </c>
      <c r="BFZ804" s="176"/>
      <c r="BGA804" s="176">
        <f>VLOOKUP(BFX804,$A$879:$F$2731,6,FALSE)</f>
        <v>816</v>
      </c>
      <c r="BGB804" s="175" t="s">
        <v>63</v>
      </c>
      <c r="BGC804" s="10">
        <f>BGA804*1.4</f>
        <v>1142.3999999999999</v>
      </c>
      <c r="BGD804" s="10"/>
      <c r="BGE804" s="235"/>
      <c r="BGF804" s="175" t="s">
        <v>71</v>
      </c>
      <c r="BGG804" s="341" t="s">
        <v>723</v>
      </c>
      <c r="BGI804" s="176"/>
      <c r="BGJ804" s="176">
        <f>VLOOKUP(BGG804,$A$879:$F$2731,6,FALSE)</f>
        <v>510</v>
      </c>
      <c r="BGK804" s="175" t="s">
        <v>63</v>
      </c>
      <c r="BGL804" s="10">
        <f>BGJ804*1.4</f>
        <v>714</v>
      </c>
      <c r="BGM804" s="10"/>
      <c r="BGN804" s="235"/>
      <c r="BGO804" s="175" t="s">
        <v>71</v>
      </c>
      <c r="BGP804" s="351" t="s">
        <v>1018</v>
      </c>
      <c r="BGR804" s="176"/>
      <c r="BGS804" s="176">
        <f>VLOOKUP(BGP804,$A$879:$F$2731,6,FALSE)</f>
        <v>650</v>
      </c>
      <c r="BGT804" s="175" t="s">
        <v>63</v>
      </c>
      <c r="BGU804" s="10">
        <f>BGS804*1.4</f>
        <v>909.99999999999989</v>
      </c>
      <c r="BGV804" s="10"/>
      <c r="BGW804" s="235"/>
      <c r="BGX804" s="175" t="s">
        <v>71</v>
      </c>
      <c r="BGY804" s="341" t="s">
        <v>466</v>
      </c>
      <c r="BHA804" s="176"/>
      <c r="BHB804" s="176">
        <f>VLOOKUP(BGY804,$A$879:$F$2731,6,FALSE)</f>
        <v>699</v>
      </c>
      <c r="BHC804" s="175" t="s">
        <v>63</v>
      </c>
      <c r="BHD804" s="10">
        <f>BHB804*1.4</f>
        <v>978.59999999999991</v>
      </c>
      <c r="BHE804" s="10"/>
    </row>
    <row r="805" spans="1:1565" s="14" customFormat="1" ht="15">
      <c r="A805" s="175" t="s">
        <v>72</v>
      </c>
      <c r="B805" s="343" t="s">
        <v>432</v>
      </c>
      <c r="D805" s="176"/>
      <c r="E805" s="176">
        <f>VLOOKUP(B805,$A$879:$F$2731,6,FALSE)</f>
        <v>294</v>
      </c>
      <c r="F805" s="175" t="s">
        <v>65</v>
      </c>
      <c r="G805" s="10">
        <f>E805*1.3</f>
        <v>382.2</v>
      </c>
      <c r="H805" s="10"/>
      <c r="I805" s="229"/>
      <c r="J805" s="175" t="s">
        <v>72</v>
      </c>
      <c r="K805" s="341" t="s">
        <v>475</v>
      </c>
      <c r="M805" s="176"/>
      <c r="N805" s="176">
        <f>VLOOKUP(K805,$A$879:$F$2731,6,FALSE)</f>
        <v>1286</v>
      </c>
      <c r="O805" s="175" t="s">
        <v>65</v>
      </c>
      <c r="P805" s="10">
        <f>N805*1.3</f>
        <v>1671.8</v>
      </c>
      <c r="Q805" s="10"/>
      <c r="R805" s="229"/>
      <c r="S805" s="175" t="s">
        <v>72</v>
      </c>
      <c r="T805" s="341" t="s">
        <v>1709</v>
      </c>
      <c r="V805" s="176"/>
      <c r="W805" s="176">
        <f>VLOOKUP(T805,$A$879:$F$2731,6,FALSE)</f>
        <v>486</v>
      </c>
      <c r="X805" s="175" t="s">
        <v>65</v>
      </c>
      <c r="Y805" s="10">
        <f>W805*1.3</f>
        <v>631.80000000000007</v>
      </c>
      <c r="Z805" s="10"/>
      <c r="AA805" s="229"/>
      <c r="AB805" s="175" t="s">
        <v>72</v>
      </c>
      <c r="AC805" s="341" t="s">
        <v>1705</v>
      </c>
      <c r="AE805" s="176"/>
      <c r="AF805" s="176">
        <f>VLOOKUP(AC805,$A$879:$F$2731,6,FALSE)</f>
        <v>953</v>
      </c>
      <c r="AG805" s="175" t="s">
        <v>65</v>
      </c>
      <c r="AH805" s="10">
        <f>AF805*1.3</f>
        <v>1238.9000000000001</v>
      </c>
      <c r="AI805" s="10"/>
      <c r="AJ805" s="229"/>
      <c r="AK805" s="175" t="s">
        <v>72</v>
      </c>
      <c r="AL805" s="341" t="s">
        <v>1018</v>
      </c>
      <c r="AN805" s="176"/>
      <c r="AO805" s="176">
        <f>VLOOKUP(AL805,$A$879:$F$2731,6,FALSE)</f>
        <v>650</v>
      </c>
      <c r="AP805" s="175" t="s">
        <v>65</v>
      </c>
      <c r="AQ805" s="10">
        <f>AO805*1.3</f>
        <v>845</v>
      </c>
      <c r="AR805" s="10"/>
      <c r="AS805" s="229"/>
      <c r="AT805" s="175" t="s">
        <v>72</v>
      </c>
      <c r="AU805" s="341" t="s">
        <v>1785</v>
      </c>
      <c r="AW805" s="176"/>
      <c r="AX805" s="176">
        <f>VLOOKUP(AU805,$A$879:$F$2731,6,FALSE)</f>
        <v>690</v>
      </c>
      <c r="AY805" s="175" t="s">
        <v>65</v>
      </c>
      <c r="AZ805" s="10">
        <f>AX805*1.3</f>
        <v>897</v>
      </c>
      <c r="BA805" s="10"/>
      <c r="BB805" s="229"/>
      <c r="BC805" s="175" t="s">
        <v>72</v>
      </c>
      <c r="BD805" s="341" t="s">
        <v>1018</v>
      </c>
      <c r="BF805" s="176"/>
      <c r="BG805" s="176">
        <f>VLOOKUP(BD805,$A$879:$F$2731,6,FALSE)</f>
        <v>650</v>
      </c>
      <c r="BH805" s="175" t="s">
        <v>65</v>
      </c>
      <c r="BI805" s="10">
        <f>BG805*1.3</f>
        <v>845</v>
      </c>
      <c r="BJ805" s="10"/>
      <c r="BK805" s="229"/>
      <c r="BL805" s="175" t="s">
        <v>72</v>
      </c>
      <c r="BM805" s="341" t="s">
        <v>498</v>
      </c>
      <c r="BO805" s="176"/>
      <c r="BP805" s="176">
        <f>VLOOKUP(BM805,$A$879:$F$2731,6,FALSE)</f>
        <v>816</v>
      </c>
      <c r="BQ805" s="175" t="s">
        <v>65</v>
      </c>
      <c r="BR805" s="10">
        <f>BP805*1.3</f>
        <v>1060.8</v>
      </c>
      <c r="BS805" s="10"/>
      <c r="BT805" s="229"/>
      <c r="BU805" s="175" t="s">
        <v>72</v>
      </c>
      <c r="BV805" s="341" t="s">
        <v>1705</v>
      </c>
      <c r="BX805" s="176"/>
      <c r="BY805" s="176">
        <f>VLOOKUP(BV805,$A$879:$F$2731,6,FALSE)</f>
        <v>953</v>
      </c>
      <c r="BZ805" s="175" t="s">
        <v>65</v>
      </c>
      <c r="CA805" s="10">
        <f>BY805*1.3</f>
        <v>1238.9000000000001</v>
      </c>
      <c r="CB805" s="10"/>
      <c r="CC805" s="229"/>
      <c r="CD805" s="175" t="s">
        <v>72</v>
      </c>
      <c r="CE805" s="341" t="s">
        <v>1705</v>
      </c>
      <c r="CG805" s="176"/>
      <c r="CH805" s="176">
        <f>VLOOKUP(CE805,$A$879:$F$2731,6,FALSE)</f>
        <v>953</v>
      </c>
      <c r="CI805" s="175" t="s">
        <v>65</v>
      </c>
      <c r="CJ805" s="10">
        <f>CH805*1.3</f>
        <v>1238.9000000000001</v>
      </c>
      <c r="CK805" s="10"/>
      <c r="CL805" s="229"/>
      <c r="CM805" s="175" t="s">
        <v>72</v>
      </c>
      <c r="CN805" s="341" t="s">
        <v>1018</v>
      </c>
      <c r="CP805" s="176"/>
      <c r="CQ805" s="176">
        <f>VLOOKUP(CN805,$A$879:$F$2731,6,FALSE)</f>
        <v>650</v>
      </c>
      <c r="CR805" s="175" t="s">
        <v>65</v>
      </c>
      <c r="CS805" s="10">
        <f>CQ805*1.3</f>
        <v>845</v>
      </c>
      <c r="CT805" s="10"/>
      <c r="CU805" s="229"/>
      <c r="CV805" s="175" t="s">
        <v>72</v>
      </c>
      <c r="CW805" s="341" t="s">
        <v>1018</v>
      </c>
      <c r="CY805" s="176"/>
      <c r="CZ805" s="176">
        <f>VLOOKUP(CW805,$A$879:$F$2731,6,FALSE)</f>
        <v>650</v>
      </c>
      <c r="DA805" s="175" t="s">
        <v>65</v>
      </c>
      <c r="DB805" s="10">
        <f>CZ805*1.3</f>
        <v>845</v>
      </c>
      <c r="DC805" s="10"/>
      <c r="DD805" s="229"/>
      <c r="DE805" s="175" t="s">
        <v>72</v>
      </c>
      <c r="DF805" s="341" t="s">
        <v>475</v>
      </c>
      <c r="DH805" s="176"/>
      <c r="DI805" s="176">
        <f>VLOOKUP(DF805,$A$879:$F$2731,6,FALSE)</f>
        <v>1286</v>
      </c>
      <c r="DJ805" s="175" t="s">
        <v>65</v>
      </c>
      <c r="DK805" s="10">
        <f>DI805*1.3</f>
        <v>1671.8</v>
      </c>
      <c r="DL805" s="10"/>
      <c r="DM805" s="229"/>
      <c r="DN805" s="175" t="s">
        <v>72</v>
      </c>
      <c r="DO805" s="341" t="s">
        <v>1705</v>
      </c>
      <c r="DQ805" s="176"/>
      <c r="DR805" s="176">
        <f>VLOOKUP(DO805,$A$879:$F$2731,6,FALSE)</f>
        <v>953</v>
      </c>
      <c r="DS805" s="175" t="s">
        <v>65</v>
      </c>
      <c r="DT805" s="10">
        <f>DR805*1.3</f>
        <v>1238.9000000000001</v>
      </c>
      <c r="DU805" s="10"/>
      <c r="DV805" s="229"/>
      <c r="DW805" s="175" t="s">
        <v>72</v>
      </c>
      <c r="DX805" s="341" t="s">
        <v>1018</v>
      </c>
      <c r="DZ805" s="176"/>
      <c r="EA805" s="176">
        <f>VLOOKUP(DX805,$A$879:$F$2731,6,FALSE)</f>
        <v>650</v>
      </c>
      <c r="EB805" s="175" t="s">
        <v>65</v>
      </c>
      <c r="EC805" s="10">
        <f>EA805*1.3</f>
        <v>845</v>
      </c>
      <c r="ED805" s="10"/>
      <c r="EE805" s="229"/>
      <c r="EF805" s="175" t="s">
        <v>72</v>
      </c>
      <c r="EG805" s="341" t="s">
        <v>498</v>
      </c>
      <c r="EI805" s="176"/>
      <c r="EJ805" s="176">
        <f>VLOOKUP(EG805,$A$879:$F$2731,6,FALSE)</f>
        <v>816</v>
      </c>
      <c r="EK805" s="175" t="s">
        <v>65</v>
      </c>
      <c r="EL805" s="10">
        <f>EJ805*1.3</f>
        <v>1060.8</v>
      </c>
      <c r="EM805" s="10"/>
      <c r="EN805" s="229"/>
      <c r="EO805" s="175" t="s">
        <v>72</v>
      </c>
      <c r="EP805" s="341" t="s">
        <v>498</v>
      </c>
      <c r="ER805" s="176"/>
      <c r="ES805" s="176">
        <f>VLOOKUP(EP805,$A$879:$F$2731,6,FALSE)</f>
        <v>816</v>
      </c>
      <c r="ET805" s="175" t="s">
        <v>65</v>
      </c>
      <c r="EU805" s="10">
        <f>ES805*1.3</f>
        <v>1060.8</v>
      </c>
      <c r="EV805" s="10"/>
      <c r="EW805" s="229"/>
      <c r="EX805" s="175" t="s">
        <v>72</v>
      </c>
      <c r="EY805" s="341" t="s">
        <v>1705</v>
      </c>
      <c r="FA805" s="176"/>
      <c r="FB805" s="176">
        <f>VLOOKUP(EY805,$A$879:$F$2731,6,FALSE)</f>
        <v>953</v>
      </c>
      <c r="FC805" s="175" t="s">
        <v>65</v>
      </c>
      <c r="FD805" s="10">
        <f>FB805*1.3</f>
        <v>1238.9000000000001</v>
      </c>
      <c r="FE805" s="10"/>
      <c r="FF805" s="229"/>
      <c r="FG805" s="175" t="s">
        <v>72</v>
      </c>
      <c r="FH805" s="341" t="s">
        <v>1018</v>
      </c>
      <c r="FJ805" s="176"/>
      <c r="FK805" s="176">
        <f>VLOOKUP(FH805,$A$879:$F$2731,6,FALSE)</f>
        <v>650</v>
      </c>
      <c r="FL805" s="175" t="s">
        <v>65</v>
      </c>
      <c r="FM805" s="10">
        <f>FK805*1.3</f>
        <v>845</v>
      </c>
      <c r="FN805" s="10"/>
      <c r="FO805" s="229"/>
      <c r="FP805" s="175" t="s">
        <v>72</v>
      </c>
      <c r="FQ805" s="341" t="s">
        <v>1018</v>
      </c>
      <c r="FS805" s="176"/>
      <c r="FT805" s="176">
        <f>VLOOKUP(FQ805,$A$879:$F$2731,6,FALSE)</f>
        <v>650</v>
      </c>
      <c r="FU805" s="175" t="s">
        <v>65</v>
      </c>
      <c r="FV805" s="10">
        <f>FT805*1.3</f>
        <v>845</v>
      </c>
      <c r="FW805" s="10"/>
      <c r="FX805" s="229"/>
      <c r="FY805" s="175" t="s">
        <v>72</v>
      </c>
      <c r="FZ805" s="349" t="s">
        <v>183</v>
      </c>
      <c r="GB805" s="176"/>
      <c r="GC805" s="176" t="e">
        <f>VLOOKUP(FZ805,$A$879:$F$2731,6,FALSE)</f>
        <v>#N/A</v>
      </c>
      <c r="GD805" s="175" t="s">
        <v>65</v>
      </c>
      <c r="GE805" s="10" t="e">
        <f>GC805*1.3</f>
        <v>#N/A</v>
      </c>
      <c r="GF805" s="10"/>
      <c r="GG805" s="229"/>
      <c r="GH805" s="175" t="s">
        <v>72</v>
      </c>
      <c r="GI805" s="341" t="s">
        <v>1709</v>
      </c>
      <c r="GK805" s="176"/>
      <c r="GL805" s="176">
        <f>VLOOKUP(GI805,$A$879:$F$2731,6,FALSE)</f>
        <v>486</v>
      </c>
      <c r="GM805" s="175" t="s">
        <v>65</v>
      </c>
      <c r="GN805" s="10">
        <f>GL805*1.3</f>
        <v>631.80000000000007</v>
      </c>
      <c r="GO805" s="10"/>
      <c r="GP805" s="229"/>
      <c r="GQ805" s="175" t="s">
        <v>72</v>
      </c>
      <c r="GR805" s="341" t="s">
        <v>1018</v>
      </c>
      <c r="GT805" s="176"/>
      <c r="GU805" s="176">
        <f>VLOOKUP(GR805,$A$879:$F$2731,6,FALSE)</f>
        <v>650</v>
      </c>
      <c r="GV805" s="175" t="s">
        <v>65</v>
      </c>
      <c r="GW805" s="10">
        <f>GU805*1.3</f>
        <v>845</v>
      </c>
      <c r="GX805" s="10"/>
      <c r="GY805" s="229"/>
      <c r="GZ805" s="175" t="s">
        <v>72</v>
      </c>
      <c r="HA805" s="341" t="s">
        <v>1785</v>
      </c>
      <c r="HC805" s="176"/>
      <c r="HD805" s="176">
        <f>VLOOKUP(HA805,$A$879:$F$2731,6,FALSE)</f>
        <v>690</v>
      </c>
      <c r="HE805" s="175" t="s">
        <v>65</v>
      </c>
      <c r="HF805" s="10">
        <f>HD805*1.3</f>
        <v>897</v>
      </c>
      <c r="HG805" s="10"/>
      <c r="HH805" s="229"/>
      <c r="HI805" s="175" t="s">
        <v>72</v>
      </c>
      <c r="HJ805" s="341" t="s">
        <v>575</v>
      </c>
      <c r="HL805" s="176"/>
      <c r="HM805" s="176">
        <f>VLOOKUP(HJ805,$A$879:$F$2731,6,FALSE)</f>
        <v>507</v>
      </c>
      <c r="HN805" s="175" t="s">
        <v>65</v>
      </c>
      <c r="HO805" s="10">
        <f>HM805*1.3</f>
        <v>659.1</v>
      </c>
      <c r="HP805" s="10"/>
      <c r="HQ805" s="229"/>
      <c r="HR805" s="175" t="s">
        <v>72</v>
      </c>
      <c r="HS805" s="341" t="s">
        <v>1785</v>
      </c>
      <c r="HU805" s="176"/>
      <c r="HV805" s="176">
        <f>VLOOKUP(HS805,$A$879:$F$2731,6,FALSE)</f>
        <v>690</v>
      </c>
      <c r="HW805" s="175" t="s">
        <v>65</v>
      </c>
      <c r="HX805" s="10">
        <f>HV805*1.3</f>
        <v>897</v>
      </c>
      <c r="HY805" s="10"/>
      <c r="HZ805" s="229"/>
      <c r="IA805" s="175" t="s">
        <v>72</v>
      </c>
      <c r="IB805" s="341" t="s">
        <v>475</v>
      </c>
      <c r="ID805" s="176"/>
      <c r="IE805" s="176">
        <f>VLOOKUP(IB805,$A$879:$F$2731,6,FALSE)</f>
        <v>1286</v>
      </c>
      <c r="IF805" s="175" t="s">
        <v>65</v>
      </c>
      <c r="IG805" s="10">
        <f>IE805*1.3</f>
        <v>1671.8</v>
      </c>
      <c r="IH805" s="10"/>
      <c r="II805" s="229"/>
      <c r="IJ805" s="175" t="s">
        <v>72</v>
      </c>
      <c r="IK805" s="341" t="s">
        <v>1705</v>
      </c>
      <c r="IM805" s="176"/>
      <c r="IN805" s="176">
        <f>VLOOKUP(IK805,$A$879:$F$2731,6,FALSE)</f>
        <v>953</v>
      </c>
      <c r="IO805" s="175" t="s">
        <v>65</v>
      </c>
      <c r="IP805" s="10">
        <f>IN805*1.3</f>
        <v>1238.9000000000001</v>
      </c>
      <c r="IQ805" s="10"/>
      <c r="IR805" s="229"/>
      <c r="IS805" s="175" t="s">
        <v>72</v>
      </c>
      <c r="IT805" s="341" t="s">
        <v>498</v>
      </c>
      <c r="IV805" s="176"/>
      <c r="IW805" s="176">
        <f>VLOOKUP(IT805,$A$879:$F$2731,6,FALSE)</f>
        <v>816</v>
      </c>
      <c r="IX805" s="175" t="s">
        <v>65</v>
      </c>
      <c r="IY805" s="10">
        <f>IW805*1.3</f>
        <v>1060.8</v>
      </c>
      <c r="IZ805" s="10"/>
      <c r="JA805" s="229"/>
      <c r="JB805" s="175" t="s">
        <v>72</v>
      </c>
      <c r="JC805" s="341" t="s">
        <v>466</v>
      </c>
      <c r="JE805" s="176"/>
      <c r="JF805" s="176">
        <f>VLOOKUP(JC805,$A$879:$F$2731,6,FALSE)</f>
        <v>699</v>
      </c>
      <c r="JG805" s="175" t="s">
        <v>65</v>
      </c>
      <c r="JH805" s="10">
        <f>JF805*1.3</f>
        <v>908.7</v>
      </c>
      <c r="JI805" s="10"/>
      <c r="JJ805" s="229"/>
      <c r="JK805" s="175" t="s">
        <v>72</v>
      </c>
      <c r="JL805" s="341" t="s">
        <v>1705</v>
      </c>
      <c r="JN805" s="176"/>
      <c r="JO805" s="176">
        <f>VLOOKUP(JL805,$A$879:$F$2731,6,FALSE)</f>
        <v>953</v>
      </c>
      <c r="JP805" s="175" t="s">
        <v>65</v>
      </c>
      <c r="JQ805" s="10">
        <f>JO805*1.3</f>
        <v>1238.9000000000001</v>
      </c>
      <c r="JR805" s="10"/>
      <c r="JS805" s="229"/>
      <c r="JT805" s="175" t="s">
        <v>72</v>
      </c>
      <c r="JU805" s="341" t="s">
        <v>1709</v>
      </c>
      <c r="JW805" s="176"/>
      <c r="JX805" s="176">
        <f>VLOOKUP(JU805,$A$879:$F$2731,6,FALSE)</f>
        <v>486</v>
      </c>
      <c r="JY805" s="175" t="s">
        <v>65</v>
      </c>
      <c r="JZ805" s="10">
        <f>JX805*1.3</f>
        <v>631.80000000000007</v>
      </c>
      <c r="KA805" s="10"/>
      <c r="KB805" s="229"/>
      <c r="KC805" s="175" t="s">
        <v>72</v>
      </c>
      <c r="KD805" s="349" t="s">
        <v>183</v>
      </c>
      <c r="KF805" s="176"/>
      <c r="KG805" s="176" t="e">
        <f>VLOOKUP(KD805,$A$879:$F$2731,6,FALSE)</f>
        <v>#N/A</v>
      </c>
      <c r="KH805" s="175" t="s">
        <v>65</v>
      </c>
      <c r="KI805" s="10" t="e">
        <f>KG805*1.3</f>
        <v>#N/A</v>
      </c>
      <c r="KJ805" s="10"/>
      <c r="KK805" s="229"/>
      <c r="KL805" s="175" t="s">
        <v>72</v>
      </c>
      <c r="KM805" s="341" t="s">
        <v>575</v>
      </c>
      <c r="KO805" s="176"/>
      <c r="KP805" s="176">
        <f>VLOOKUP(KM805,$A$879:$F$2731,6,FALSE)</f>
        <v>507</v>
      </c>
      <c r="KQ805" s="175" t="s">
        <v>65</v>
      </c>
      <c r="KR805" s="10">
        <f>KP805*1.3</f>
        <v>659.1</v>
      </c>
      <c r="KS805" s="10"/>
      <c r="KT805" s="229"/>
      <c r="KU805" s="175" t="s">
        <v>72</v>
      </c>
      <c r="KV805" s="341" t="s">
        <v>575</v>
      </c>
      <c r="KX805" s="176"/>
      <c r="KY805" s="176">
        <f>VLOOKUP(KV805,$A$879:$F$2731,6,FALSE)</f>
        <v>507</v>
      </c>
      <c r="KZ805" s="175" t="s">
        <v>65</v>
      </c>
      <c r="LA805" s="10">
        <f>KY805*1.3</f>
        <v>659.1</v>
      </c>
      <c r="LB805" s="10"/>
      <c r="LC805" s="229"/>
      <c r="LD805" s="175" t="s">
        <v>72</v>
      </c>
      <c r="LE805" s="349" t="s">
        <v>183</v>
      </c>
      <c r="LG805" s="176"/>
      <c r="LH805" s="176" t="e">
        <f>VLOOKUP(LE805,$A$879:$F$2731,6,FALSE)</f>
        <v>#N/A</v>
      </c>
      <c r="LI805" s="175" t="s">
        <v>65</v>
      </c>
      <c r="LJ805" s="10" t="e">
        <f>LH805*1.3</f>
        <v>#N/A</v>
      </c>
      <c r="LK805" s="10"/>
      <c r="LL805" s="229"/>
      <c r="LM805" s="175" t="s">
        <v>72</v>
      </c>
      <c r="LN805" s="341" t="s">
        <v>1705</v>
      </c>
      <c r="LP805" s="176"/>
      <c r="LQ805" s="176">
        <f>VLOOKUP(LN805,$A$879:$F$2731,6,FALSE)</f>
        <v>953</v>
      </c>
      <c r="LR805" s="175" t="s">
        <v>65</v>
      </c>
      <c r="LS805" s="10">
        <f>LQ805*1.3</f>
        <v>1238.9000000000001</v>
      </c>
      <c r="LT805" s="10"/>
      <c r="LU805" s="229"/>
      <c r="LV805" s="175" t="s">
        <v>72</v>
      </c>
      <c r="LW805" s="341" t="s">
        <v>475</v>
      </c>
      <c r="LY805" s="176"/>
      <c r="LZ805" s="176">
        <f>VLOOKUP(LW805,$A$879:$F$2731,6,FALSE)</f>
        <v>1286</v>
      </c>
      <c r="MA805" s="175" t="s">
        <v>65</v>
      </c>
      <c r="MB805" s="10">
        <f>LZ805*1.3</f>
        <v>1671.8</v>
      </c>
      <c r="MC805" s="10"/>
      <c r="MD805" s="229"/>
      <c r="ME805" s="175" t="s">
        <v>72</v>
      </c>
      <c r="MF805" s="341" t="s">
        <v>479</v>
      </c>
      <c r="MH805" s="176"/>
      <c r="MI805" s="176">
        <f>VLOOKUP(MF805,$A$879:$F$2731,6,FALSE)</f>
        <v>279</v>
      </c>
      <c r="MJ805" s="175" t="s">
        <v>65</v>
      </c>
      <c r="MK805" s="10">
        <f>MI805*1.3</f>
        <v>362.7</v>
      </c>
      <c r="ML805" s="10"/>
      <c r="MM805" s="229"/>
      <c r="MN805" s="175" t="s">
        <v>72</v>
      </c>
      <c r="MO805" s="349" t="s">
        <v>183</v>
      </c>
      <c r="MQ805" s="176"/>
      <c r="MR805" s="176" t="e">
        <f>VLOOKUP(MO805,$A$879:$F$2731,6,FALSE)</f>
        <v>#N/A</v>
      </c>
      <c r="MS805" s="175" t="s">
        <v>65</v>
      </c>
      <c r="MT805" s="10" t="e">
        <f>MR805*1.3</f>
        <v>#N/A</v>
      </c>
      <c r="MU805" s="10"/>
      <c r="MV805" s="229"/>
      <c r="MW805" s="175" t="s">
        <v>72</v>
      </c>
      <c r="MX805" s="341" t="s">
        <v>1705</v>
      </c>
      <c r="MZ805" s="176"/>
      <c r="NA805" s="176">
        <f>VLOOKUP(MX805,$A$879:$F$2731,6,FALSE)</f>
        <v>953</v>
      </c>
      <c r="NB805" s="175" t="s">
        <v>65</v>
      </c>
      <c r="NC805" s="10">
        <f>NA805*1.3</f>
        <v>1238.9000000000001</v>
      </c>
      <c r="ND805" s="10"/>
      <c r="NE805" s="229"/>
      <c r="NF805" s="175" t="s">
        <v>72</v>
      </c>
      <c r="NG805" s="341" t="s">
        <v>1018</v>
      </c>
      <c r="NI805" s="176"/>
      <c r="NJ805" s="176">
        <f>VLOOKUP(NG805,$A$879:$F$2731,6,FALSE)</f>
        <v>650</v>
      </c>
      <c r="NK805" s="175" t="s">
        <v>65</v>
      </c>
      <c r="NL805" s="10">
        <f>NJ805*1.3</f>
        <v>845</v>
      </c>
      <c r="NM805" s="10"/>
      <c r="NN805" s="229"/>
      <c r="NO805" s="175" t="s">
        <v>72</v>
      </c>
      <c r="NP805" s="341" t="s">
        <v>466</v>
      </c>
      <c r="NR805" s="176"/>
      <c r="NS805" s="176">
        <f>VLOOKUP(NP805,$A$879:$F$2731,6,FALSE)</f>
        <v>699</v>
      </c>
      <c r="NT805" s="175" t="s">
        <v>65</v>
      </c>
      <c r="NU805" s="10">
        <f>NS805*1.3</f>
        <v>908.7</v>
      </c>
      <c r="NV805" s="10"/>
      <c r="NW805" s="229"/>
      <c r="NX805" s="175" t="s">
        <v>72</v>
      </c>
      <c r="NY805" s="341" t="s">
        <v>466</v>
      </c>
      <c r="OA805" s="176"/>
      <c r="OB805" s="176">
        <f>VLOOKUP(NY805,$A$879:$F$2731,6,FALSE)</f>
        <v>699</v>
      </c>
      <c r="OC805" s="175" t="s">
        <v>65</v>
      </c>
      <c r="OD805" s="10">
        <f>OB805*1.3</f>
        <v>908.7</v>
      </c>
      <c r="OE805" s="10"/>
      <c r="OF805" s="229"/>
      <c r="OG805" s="175" t="s">
        <v>72</v>
      </c>
      <c r="OH805" s="341" t="s">
        <v>1705</v>
      </c>
      <c r="OJ805" s="176"/>
      <c r="OK805" s="176">
        <f>VLOOKUP(OH805,$A$879:$F$2731,6,FALSE)</f>
        <v>953</v>
      </c>
      <c r="OL805" s="175" t="s">
        <v>65</v>
      </c>
      <c r="OM805" s="10">
        <f>OK805*1.3</f>
        <v>1238.9000000000001</v>
      </c>
      <c r="ON805" s="10"/>
      <c r="OO805" s="229"/>
      <c r="OP805" s="175" t="s">
        <v>72</v>
      </c>
      <c r="OQ805" s="341" t="s">
        <v>723</v>
      </c>
      <c r="OS805" s="176"/>
      <c r="OT805" s="176">
        <f>VLOOKUP(OQ805,$A$879:$F$2731,6,FALSE)</f>
        <v>510</v>
      </c>
      <c r="OU805" s="175" t="s">
        <v>65</v>
      </c>
      <c r="OV805" s="10">
        <f>OT805*1.3</f>
        <v>663</v>
      </c>
      <c r="OW805" s="10"/>
      <c r="OX805" s="229"/>
      <c r="OY805" s="175" t="s">
        <v>72</v>
      </c>
      <c r="OZ805" s="351" t="s">
        <v>575</v>
      </c>
      <c r="PB805" s="176"/>
      <c r="PC805" s="176">
        <f>VLOOKUP(OZ805,$A$879:$F$2731,6,FALSE)</f>
        <v>507</v>
      </c>
      <c r="PD805" s="175" t="s">
        <v>65</v>
      </c>
      <c r="PE805" s="10">
        <f>PC805*1.3</f>
        <v>659.1</v>
      </c>
      <c r="PF805" s="10"/>
      <c r="PG805" s="229"/>
      <c r="PH805" s="175" t="s">
        <v>72</v>
      </c>
      <c r="PI805" s="341" t="s">
        <v>475</v>
      </c>
      <c r="PK805" s="176"/>
      <c r="PL805" s="176">
        <f>VLOOKUP(PI805,$A$879:$F$2731,6,FALSE)</f>
        <v>1286</v>
      </c>
      <c r="PM805" s="175" t="s">
        <v>65</v>
      </c>
      <c r="PN805" s="10">
        <f>PL805*1.3</f>
        <v>1671.8</v>
      </c>
      <c r="PO805" s="10"/>
      <c r="PP805" s="229"/>
      <c r="PQ805" s="175" t="s">
        <v>72</v>
      </c>
      <c r="PR805" s="341" t="s">
        <v>575</v>
      </c>
      <c r="PT805" s="176"/>
      <c r="PU805" s="176">
        <f>VLOOKUP(PR805,$A$879:$F$2731,6,FALSE)</f>
        <v>507</v>
      </c>
      <c r="PV805" s="175" t="s">
        <v>65</v>
      </c>
      <c r="PW805" s="10">
        <f>PU805*1.3</f>
        <v>659.1</v>
      </c>
      <c r="PX805" s="10"/>
      <c r="PY805" s="229"/>
      <c r="PZ805" s="175" t="s">
        <v>72</v>
      </c>
      <c r="QA805" s="343" t="s">
        <v>498</v>
      </c>
      <c r="QC805" s="176"/>
      <c r="QD805" s="176">
        <f>VLOOKUP(QA805,$A$879:$F$2731,6,FALSE)</f>
        <v>816</v>
      </c>
      <c r="QE805" s="175" t="s">
        <v>65</v>
      </c>
      <c r="QF805" s="10">
        <f>QD805*1.3</f>
        <v>1060.8</v>
      </c>
      <c r="QG805" s="10"/>
      <c r="QH805" s="229"/>
      <c r="QI805" s="175" t="s">
        <v>72</v>
      </c>
      <c r="QJ805" s="349" t="s">
        <v>183</v>
      </c>
      <c r="QL805" s="176"/>
      <c r="QM805" s="176" t="e">
        <f>VLOOKUP(QJ805,$A$879:$F$2731,6,FALSE)</f>
        <v>#N/A</v>
      </c>
      <c r="QN805" s="175" t="s">
        <v>65</v>
      </c>
      <c r="QO805" s="10" t="e">
        <f>QM805*1.3</f>
        <v>#N/A</v>
      </c>
      <c r="QP805" s="10"/>
      <c r="QQ805" s="229"/>
      <c r="QR805" s="175" t="s">
        <v>72</v>
      </c>
      <c r="QS805" s="341" t="s">
        <v>1018</v>
      </c>
      <c r="QU805" s="176"/>
      <c r="QV805" s="176">
        <f>VLOOKUP(QS805,$A$879:$F$2731,6,FALSE)</f>
        <v>650</v>
      </c>
      <c r="QW805" s="175" t="s">
        <v>65</v>
      </c>
      <c r="QX805" s="10">
        <f>QV805*1.3</f>
        <v>845</v>
      </c>
      <c r="QY805" s="10"/>
      <c r="QZ805" s="229"/>
      <c r="RA805" s="175" t="s">
        <v>72</v>
      </c>
      <c r="RB805" s="341" t="s">
        <v>466</v>
      </c>
      <c r="RD805" s="176"/>
      <c r="RE805" s="176">
        <f>VLOOKUP(RB805,$A$879:$F$2731,6,FALSE)</f>
        <v>699</v>
      </c>
      <c r="RF805" s="175" t="s">
        <v>65</v>
      </c>
      <c r="RG805" s="10">
        <f>RE805*1.3</f>
        <v>908.7</v>
      </c>
      <c r="RH805" s="10"/>
      <c r="RI805" s="229"/>
      <c r="RJ805" s="175" t="s">
        <v>72</v>
      </c>
      <c r="RK805" s="341" t="s">
        <v>525</v>
      </c>
      <c r="RM805" s="176"/>
      <c r="RN805" s="176">
        <f>VLOOKUP(RK805,$A$879:$F$2731,6,FALSE)</f>
        <v>594</v>
      </c>
      <c r="RO805" s="175" t="s">
        <v>65</v>
      </c>
      <c r="RP805" s="10">
        <f>RN805*1.3</f>
        <v>772.2</v>
      </c>
      <c r="RQ805" s="10"/>
      <c r="RR805" s="229"/>
      <c r="RS805" s="175" t="s">
        <v>72</v>
      </c>
      <c r="RT805" s="349" t="s">
        <v>183</v>
      </c>
      <c r="RV805" s="176"/>
      <c r="RW805" s="176" t="e">
        <f>VLOOKUP(RT805,$A$879:$F$2731,6,FALSE)</f>
        <v>#N/A</v>
      </c>
      <c r="RX805" s="175" t="s">
        <v>65</v>
      </c>
      <c r="RY805" s="10" t="e">
        <f>RW805*1.3</f>
        <v>#N/A</v>
      </c>
      <c r="RZ805" s="10"/>
      <c r="SA805" s="235"/>
      <c r="SB805" s="175" t="s">
        <v>72</v>
      </c>
      <c r="SC805" s="341" t="s">
        <v>475</v>
      </c>
      <c r="SE805" s="176"/>
      <c r="SF805" s="176">
        <f>VLOOKUP(SC805,$A$879:$F$2731,6,FALSE)</f>
        <v>1286</v>
      </c>
      <c r="SG805" s="175" t="s">
        <v>65</v>
      </c>
      <c r="SH805" s="10">
        <f>SF805*1.3</f>
        <v>1671.8</v>
      </c>
      <c r="SI805" s="10"/>
      <c r="SJ805" s="235"/>
      <c r="SK805" s="175" t="s">
        <v>72</v>
      </c>
      <c r="SL805" s="341" t="s">
        <v>475</v>
      </c>
      <c r="SN805" s="176"/>
      <c r="SO805" s="176">
        <f>VLOOKUP(SL805,$A$879:$F$2731,6,FALSE)</f>
        <v>1286</v>
      </c>
      <c r="SP805" s="175" t="s">
        <v>65</v>
      </c>
      <c r="SQ805" s="10">
        <f>SO805*1.3</f>
        <v>1671.8</v>
      </c>
      <c r="SR805" s="10"/>
      <c r="SS805" s="235"/>
      <c r="ST805" s="175" t="s">
        <v>72</v>
      </c>
      <c r="SU805" s="341" t="s">
        <v>1705</v>
      </c>
      <c r="SW805" s="176"/>
      <c r="SX805" s="176">
        <f>VLOOKUP(SU805,$A$879:$F$2731,6,FALSE)</f>
        <v>953</v>
      </c>
      <c r="SY805" s="175" t="s">
        <v>65</v>
      </c>
      <c r="SZ805" s="10">
        <f>SX805*1.3</f>
        <v>1238.9000000000001</v>
      </c>
      <c r="TA805" s="10"/>
      <c r="TB805" s="235"/>
      <c r="TC805" s="175" t="s">
        <v>72</v>
      </c>
      <c r="TD805" s="349" t="s">
        <v>183</v>
      </c>
      <c r="TF805" s="176"/>
      <c r="TG805" s="176" t="e">
        <f>VLOOKUP(TD805,$A$879:$F$2731,6,FALSE)</f>
        <v>#N/A</v>
      </c>
      <c r="TH805" s="175" t="s">
        <v>65</v>
      </c>
      <c r="TI805" s="10" t="e">
        <f>TG805*1.3</f>
        <v>#N/A</v>
      </c>
      <c r="TK805" s="235"/>
      <c r="TL805" s="175" t="s">
        <v>72</v>
      </c>
      <c r="TM805" s="341" t="s">
        <v>525</v>
      </c>
      <c r="TO805" s="176"/>
      <c r="TP805" s="176">
        <f>VLOOKUP(TM805,$A$879:$F$2731,6,FALSE)</f>
        <v>594</v>
      </c>
      <c r="TQ805" s="175" t="s">
        <v>65</v>
      </c>
      <c r="TR805" s="10">
        <f>TP805*1.3</f>
        <v>772.2</v>
      </c>
      <c r="TS805" s="10"/>
      <c r="TT805" s="235"/>
      <c r="TU805" s="175" t="s">
        <v>72</v>
      </c>
      <c r="TV805" s="341" t="s">
        <v>456</v>
      </c>
      <c r="TX805" s="176"/>
      <c r="TY805" s="176">
        <f>VLOOKUP(TV805,$A$879:$F$2731,6,FALSE)</f>
        <v>364</v>
      </c>
      <c r="TZ805" s="175" t="s">
        <v>65</v>
      </c>
      <c r="UA805" s="10">
        <f>TY805*1.3</f>
        <v>473.2</v>
      </c>
      <c r="UB805" s="10"/>
      <c r="UC805" s="235"/>
      <c r="UD805" s="175" t="s">
        <v>72</v>
      </c>
      <c r="UE805" s="341" t="s">
        <v>446</v>
      </c>
      <c r="UG805" s="176"/>
      <c r="UH805" s="176">
        <f>VLOOKUP(UE805,$A$879:$F$2731,6,FALSE)</f>
        <v>230</v>
      </c>
      <c r="UI805" s="175" t="s">
        <v>65</v>
      </c>
      <c r="UJ805" s="10">
        <f>UH805*1.3</f>
        <v>299</v>
      </c>
      <c r="UK805" s="10"/>
      <c r="UL805" s="235"/>
      <c r="UM805" s="175" t="s">
        <v>72</v>
      </c>
      <c r="UN805" s="349" t="s">
        <v>183</v>
      </c>
      <c r="UP805" s="176"/>
      <c r="UQ805" s="176" t="e">
        <f>VLOOKUP(UN805,$A$879:$F$2731,6,FALSE)</f>
        <v>#N/A</v>
      </c>
      <c r="UR805" s="175" t="s">
        <v>65</v>
      </c>
      <c r="US805" s="10" t="e">
        <f>UQ805*1.3</f>
        <v>#N/A</v>
      </c>
      <c r="UT805" s="10"/>
      <c r="UU805" s="235"/>
      <c r="UV805" s="175" t="s">
        <v>72</v>
      </c>
      <c r="UW805" s="341" t="s">
        <v>498</v>
      </c>
      <c r="UY805" s="176"/>
      <c r="UZ805" s="176">
        <f>VLOOKUP(UW805,$A$879:$F$2731,6,FALSE)</f>
        <v>816</v>
      </c>
      <c r="VA805" s="175" t="s">
        <v>65</v>
      </c>
      <c r="VB805" s="10">
        <f>UZ805*1.3</f>
        <v>1060.8</v>
      </c>
      <c r="VC805" s="10"/>
      <c r="VD805" s="235"/>
      <c r="VE805" s="175" t="s">
        <v>72</v>
      </c>
      <c r="VF805" s="349" t="s">
        <v>183</v>
      </c>
      <c r="VH805" s="176"/>
      <c r="VI805" s="176" t="e">
        <f>VLOOKUP(VF805,$A$879:$F$2731,6,FALSE)</f>
        <v>#N/A</v>
      </c>
      <c r="VJ805" s="175" t="s">
        <v>65</v>
      </c>
      <c r="VK805" s="10" t="e">
        <f>VI805*1.3</f>
        <v>#N/A</v>
      </c>
      <c r="VL805" s="10"/>
      <c r="VM805" s="235"/>
      <c r="VN805" s="175" t="s">
        <v>72</v>
      </c>
      <c r="VO805" s="341" t="s">
        <v>479</v>
      </c>
      <c r="VQ805" s="176"/>
      <c r="VR805" s="176">
        <f>VLOOKUP(VO805,$A$879:$F$2731,6,FALSE)</f>
        <v>279</v>
      </c>
      <c r="VS805" s="175" t="s">
        <v>65</v>
      </c>
      <c r="VT805" s="10">
        <f>VR805*1.3</f>
        <v>362.7</v>
      </c>
      <c r="VU805" s="10"/>
      <c r="VV805" s="235"/>
      <c r="VW805" s="175" t="s">
        <v>72</v>
      </c>
      <c r="VX805" s="349" t="s">
        <v>183</v>
      </c>
      <c r="VZ805" s="176"/>
      <c r="WA805" s="176" t="e">
        <f>VLOOKUP(VX805,$A$879:$F$2731,6,FALSE)</f>
        <v>#N/A</v>
      </c>
      <c r="WB805" s="175" t="s">
        <v>65</v>
      </c>
      <c r="WC805" s="10" t="e">
        <f>WA805*1.3</f>
        <v>#N/A</v>
      </c>
      <c r="WE805" s="235"/>
      <c r="WF805" s="175" t="s">
        <v>72</v>
      </c>
      <c r="WG805" s="341" t="s">
        <v>432</v>
      </c>
      <c r="WI805" s="176"/>
      <c r="WJ805" s="176">
        <f>VLOOKUP(WG805,$A$879:$F$2731,6,FALSE)</f>
        <v>294</v>
      </c>
      <c r="WK805" s="175" t="s">
        <v>65</v>
      </c>
      <c r="WL805" s="10">
        <f>WJ805*1.3</f>
        <v>382.2</v>
      </c>
      <c r="WN805" s="235"/>
      <c r="WO805" s="175" t="s">
        <v>72</v>
      </c>
      <c r="WP805" s="341" t="s">
        <v>1709</v>
      </c>
      <c r="WQ805" s="176"/>
      <c r="WR805" s="176"/>
      <c r="WS805" s="176">
        <f>VLOOKUP(WP805,$A$879:$F$2731,6,FALSE)</f>
        <v>486</v>
      </c>
      <c r="WT805" s="175" t="s">
        <v>65</v>
      </c>
      <c r="WU805" s="10">
        <f>WS805*1.3</f>
        <v>631.80000000000007</v>
      </c>
      <c r="WV805" s="10"/>
      <c r="WW805" s="235"/>
      <c r="WX805" s="175" t="s">
        <v>72</v>
      </c>
      <c r="WY805" s="341" t="s">
        <v>1785</v>
      </c>
      <c r="XA805" s="176"/>
      <c r="XB805" s="176">
        <f>VLOOKUP(WY805,$A$879:$F$2731,6,FALSE)</f>
        <v>690</v>
      </c>
      <c r="XC805" s="175" t="s">
        <v>65</v>
      </c>
      <c r="XD805" s="10">
        <f>XB805*1.3</f>
        <v>897</v>
      </c>
      <c r="XF805" s="235"/>
      <c r="XG805" s="175" t="s">
        <v>72</v>
      </c>
      <c r="XH805" s="351" t="s">
        <v>466</v>
      </c>
      <c r="XJ805" s="176"/>
      <c r="XK805" s="176">
        <f>VLOOKUP(XH805,$A$879:$F$2731,6,FALSE)</f>
        <v>699</v>
      </c>
      <c r="XL805" s="175" t="s">
        <v>65</v>
      </c>
      <c r="XM805" s="10">
        <f>XK805*1.3</f>
        <v>908.7</v>
      </c>
      <c r="XO805" s="235"/>
      <c r="XP805" s="175" t="s">
        <v>72</v>
      </c>
      <c r="XQ805" s="341" t="s">
        <v>1705</v>
      </c>
      <c r="XS805" s="176"/>
      <c r="XT805" s="176">
        <f>VLOOKUP(XQ805,$A$879:$F$2731,6,FALSE)</f>
        <v>953</v>
      </c>
      <c r="XU805" s="175" t="s">
        <v>65</v>
      </c>
      <c r="XV805" s="10">
        <f>XT805*1.3</f>
        <v>1238.9000000000001</v>
      </c>
      <c r="XW805" s="10"/>
      <c r="XX805" s="235"/>
      <c r="XY805" s="175" t="s">
        <v>72</v>
      </c>
      <c r="XZ805" s="341" t="s">
        <v>466</v>
      </c>
      <c r="YB805" s="176"/>
      <c r="YC805" s="176">
        <f>VLOOKUP(XZ805,$A$879:$F$2731,6,FALSE)</f>
        <v>699</v>
      </c>
      <c r="YD805" s="175" t="s">
        <v>65</v>
      </c>
      <c r="YE805" s="10">
        <f>YC805*1.3</f>
        <v>908.7</v>
      </c>
      <c r="YG805" s="235"/>
      <c r="YH805" s="175" t="s">
        <v>72</v>
      </c>
      <c r="YI805" s="341" t="s">
        <v>1705</v>
      </c>
      <c r="YK805" s="176"/>
      <c r="YL805" s="176">
        <f>VLOOKUP(YI805,$A$879:$F$2731,6,FALSE)</f>
        <v>953</v>
      </c>
      <c r="YM805" s="175" t="s">
        <v>65</v>
      </c>
      <c r="YN805" s="10">
        <f>YL805*1.3</f>
        <v>1238.9000000000001</v>
      </c>
      <c r="YO805" s="10"/>
      <c r="YP805" s="235"/>
      <c r="YQ805" s="175" t="s">
        <v>72</v>
      </c>
      <c r="YR805" s="341" t="s">
        <v>1709</v>
      </c>
      <c r="YT805" s="176"/>
      <c r="YU805" s="176">
        <f>VLOOKUP(YR805,$A$879:$F$2731,6,FALSE)</f>
        <v>486</v>
      </c>
      <c r="YV805" s="175" t="s">
        <v>65</v>
      </c>
      <c r="YW805" s="10">
        <f>YU805*1.3</f>
        <v>631.80000000000007</v>
      </c>
      <c r="YY805" s="235"/>
      <c r="YZ805" s="175" t="s">
        <v>72</v>
      </c>
      <c r="ZA805" s="341" t="s">
        <v>498</v>
      </c>
      <c r="ZC805" s="176"/>
      <c r="ZD805" s="176">
        <f>VLOOKUP(ZA805,$A$879:$F$2731,6,FALSE)</f>
        <v>816</v>
      </c>
      <c r="ZE805" s="175" t="s">
        <v>65</v>
      </c>
      <c r="ZF805" s="10">
        <f>ZD805*1.3</f>
        <v>1060.8</v>
      </c>
      <c r="ZH805" s="235"/>
      <c r="ZI805" s="175" t="s">
        <v>72</v>
      </c>
      <c r="ZJ805" s="341" t="s">
        <v>1709</v>
      </c>
      <c r="ZL805" s="176"/>
      <c r="ZM805" s="176">
        <f>VLOOKUP(ZJ805,$A$879:$F$2731,6,FALSE)</f>
        <v>486</v>
      </c>
      <c r="ZN805" s="175" t="s">
        <v>65</v>
      </c>
      <c r="ZO805" s="10">
        <f>ZM805*1.3</f>
        <v>631.80000000000007</v>
      </c>
      <c r="ZQ805" s="235"/>
      <c r="ZR805" s="175" t="s">
        <v>72</v>
      </c>
      <c r="ZS805" s="341" t="s">
        <v>466</v>
      </c>
      <c r="ZU805" s="176"/>
      <c r="ZV805" s="176">
        <f>VLOOKUP(ZS805,$A$879:$F$2731,6,FALSE)</f>
        <v>699</v>
      </c>
      <c r="ZW805" s="175" t="s">
        <v>65</v>
      </c>
      <c r="ZX805" s="10">
        <f>ZV805*1.3</f>
        <v>908.7</v>
      </c>
      <c r="ZY805" s="10"/>
      <c r="ZZ805" s="235"/>
      <c r="AAA805" s="175" t="s">
        <v>72</v>
      </c>
      <c r="AAB805" s="341" t="s">
        <v>475</v>
      </c>
      <c r="AAD805" s="176"/>
      <c r="AAE805" s="176">
        <f>VLOOKUP(AAB805,$A$879:$F$2731,6,FALSE)</f>
        <v>1286</v>
      </c>
      <c r="AAF805" s="175" t="s">
        <v>65</v>
      </c>
      <c r="AAG805" s="10">
        <f>AAE805*1.3</f>
        <v>1671.8</v>
      </c>
      <c r="AAH805" s="10"/>
      <c r="AAI805" s="235"/>
      <c r="AAJ805" s="175" t="s">
        <v>72</v>
      </c>
      <c r="AAK805" s="75" t="s">
        <v>183</v>
      </c>
      <c r="AAM805" s="176"/>
      <c r="AAN805" s="176" t="e">
        <f>VLOOKUP(AAK805,$A$879:$F$2731,6,FALSE)</f>
        <v>#N/A</v>
      </c>
      <c r="AAO805" s="175" t="s">
        <v>65</v>
      </c>
      <c r="AAP805" s="10" t="e">
        <f>AAN805*1.3</f>
        <v>#N/A</v>
      </c>
      <c r="AAQ805" s="10"/>
      <c r="AAR805" s="235"/>
      <c r="AAS805" s="175" t="s">
        <v>72</v>
      </c>
      <c r="AAT805" s="341" t="s">
        <v>475</v>
      </c>
      <c r="AAV805" s="176"/>
      <c r="AAW805" s="176">
        <f>VLOOKUP(AAT805,$A$879:$F$2731,6,FALSE)</f>
        <v>1286</v>
      </c>
      <c r="AAX805" s="175" t="s">
        <v>65</v>
      </c>
      <c r="AAY805" s="10">
        <f>AAW805*1.3</f>
        <v>1671.8</v>
      </c>
      <c r="AAZ805" s="10"/>
      <c r="ABA805" s="235"/>
      <c r="ABB805" s="175" t="s">
        <v>72</v>
      </c>
      <c r="ABC805" s="355" t="s">
        <v>723</v>
      </c>
      <c r="ABE805" s="176"/>
      <c r="ABF805" s="176">
        <f>VLOOKUP(ABC805,$A$879:$F$2731,6,FALSE)</f>
        <v>510</v>
      </c>
      <c r="ABG805" s="175" t="s">
        <v>65</v>
      </c>
      <c r="ABH805" s="10">
        <f>ABF805*1.3</f>
        <v>663</v>
      </c>
      <c r="ABI805" s="10"/>
      <c r="ABJ805" s="235"/>
      <c r="ABK805" s="175" t="s">
        <v>72</v>
      </c>
      <c r="ABL805" s="341" t="s">
        <v>575</v>
      </c>
      <c r="ABN805" s="176"/>
      <c r="ABO805" s="176">
        <f>VLOOKUP(ABL805,$A$879:$F$2731,6,FALSE)</f>
        <v>507</v>
      </c>
      <c r="ABP805" s="175" t="s">
        <v>65</v>
      </c>
      <c r="ABQ805" s="10">
        <f>ABO805*1.3</f>
        <v>659.1</v>
      </c>
      <c r="ABR805" s="10"/>
      <c r="ABS805" s="235"/>
      <c r="ABT805" s="175" t="s">
        <v>72</v>
      </c>
      <c r="ABU805" s="75" t="s">
        <v>183</v>
      </c>
      <c r="ABW805" s="176"/>
      <c r="ABX805" s="176" t="e">
        <f>VLOOKUP(ABU805,$A$879:$F$2731,6,FALSE)</f>
        <v>#N/A</v>
      </c>
      <c r="ABY805" s="175" t="s">
        <v>65</v>
      </c>
      <c r="ABZ805" s="10" t="e">
        <f>ABX805*1.3</f>
        <v>#N/A</v>
      </c>
      <c r="ACA805" s="10"/>
      <c r="ACB805" s="235"/>
      <c r="ACC805" s="175" t="s">
        <v>72</v>
      </c>
      <c r="ACD805" s="75" t="s">
        <v>183</v>
      </c>
      <c r="ACF805" s="176"/>
      <c r="ACG805" s="176" t="e">
        <f>VLOOKUP(ACD805,$A$879:$F$2731,6,FALSE)</f>
        <v>#N/A</v>
      </c>
      <c r="ACH805" s="175" t="s">
        <v>65</v>
      </c>
      <c r="ACI805" s="10" t="e">
        <f>ACG805*1.3</f>
        <v>#N/A</v>
      </c>
      <c r="ACJ805" s="10"/>
      <c r="ACK805" s="235"/>
      <c r="ACL805" s="175" t="s">
        <v>72</v>
      </c>
      <c r="ACM805" s="75" t="s">
        <v>183</v>
      </c>
      <c r="ACO805" s="176"/>
      <c r="ACP805" s="176" t="e">
        <f>VLOOKUP(ACM805,$A$879:$F$2731,6,FALSE)</f>
        <v>#N/A</v>
      </c>
      <c r="ACQ805" s="175" t="s">
        <v>65</v>
      </c>
      <c r="ACR805" s="10" t="e">
        <f>ACP805*1.3</f>
        <v>#N/A</v>
      </c>
      <c r="ACS805" s="10"/>
      <c r="ACT805" s="235"/>
      <c r="ACU805" s="175" t="s">
        <v>72</v>
      </c>
      <c r="ACV805" s="75" t="s">
        <v>183</v>
      </c>
      <c r="ACX805" s="176"/>
      <c r="ACY805" s="176" t="e">
        <f>VLOOKUP(ACV805,$A$879:$F$2731,6,FALSE)</f>
        <v>#N/A</v>
      </c>
      <c r="ACZ805" s="175" t="s">
        <v>65</v>
      </c>
      <c r="ADA805" s="10" t="e">
        <f>ACY805*1.3</f>
        <v>#N/A</v>
      </c>
      <c r="ADB805" s="10"/>
      <c r="ADC805" s="235"/>
      <c r="ADD805" s="175" t="s">
        <v>72</v>
      </c>
      <c r="ADE805" s="341" t="s">
        <v>723</v>
      </c>
      <c r="ADG805" s="176"/>
      <c r="ADH805" s="176">
        <f>VLOOKUP(ADE805,$A$879:$F$2731,6,FALSE)</f>
        <v>510</v>
      </c>
      <c r="ADI805" s="175" t="s">
        <v>65</v>
      </c>
      <c r="ADJ805" s="10">
        <f>ADH805*1.3</f>
        <v>663</v>
      </c>
      <c r="ADL805" s="235"/>
      <c r="ADM805" s="175" t="s">
        <v>72</v>
      </c>
      <c r="ADN805" s="75" t="s">
        <v>183</v>
      </c>
      <c r="ADP805" s="176"/>
      <c r="ADQ805" s="176" t="e">
        <f>VLOOKUP(ADN805,$A$879:$F$2731,6,FALSE)</f>
        <v>#N/A</v>
      </c>
      <c r="ADR805" s="175" t="s">
        <v>65</v>
      </c>
      <c r="ADS805" s="10" t="e">
        <f>ADQ805*1.3</f>
        <v>#N/A</v>
      </c>
      <c r="ADT805" s="10"/>
      <c r="ADU805" s="235"/>
      <c r="ADV805" s="175" t="s">
        <v>72</v>
      </c>
      <c r="ADW805" s="341" t="s">
        <v>466</v>
      </c>
      <c r="ADY805" s="176"/>
      <c r="ADZ805" s="176">
        <f>VLOOKUP(ADW805,$A$879:$F$2731,6,FALSE)</f>
        <v>699</v>
      </c>
      <c r="AEA805" s="175" t="s">
        <v>65</v>
      </c>
      <c r="AEB805" s="10">
        <f>ADZ805*1.3</f>
        <v>908.7</v>
      </c>
      <c r="AED805" s="235"/>
      <c r="AEE805" s="175" t="s">
        <v>72</v>
      </c>
      <c r="AEF805" s="75" t="s">
        <v>183</v>
      </c>
      <c r="AEH805" s="176"/>
      <c r="AEI805" s="176" t="e">
        <f>VLOOKUP(AEF805,$A$879:$F$2731,6,FALSE)</f>
        <v>#N/A</v>
      </c>
      <c r="AEJ805" s="175" t="s">
        <v>65</v>
      </c>
      <c r="AEK805" s="10" t="e">
        <f>AEI805*1.3</f>
        <v>#N/A</v>
      </c>
      <c r="AEM805" s="235"/>
      <c r="AEN805" s="175" t="s">
        <v>72</v>
      </c>
      <c r="AEO805" s="75" t="s">
        <v>183</v>
      </c>
      <c r="AEQ805" s="176"/>
      <c r="AER805" s="176" t="e">
        <f>VLOOKUP(AEO805,$A$879:$F$2731,6,FALSE)</f>
        <v>#N/A</v>
      </c>
      <c r="AES805" s="175" t="s">
        <v>65</v>
      </c>
      <c r="AET805" s="10" t="e">
        <f>AER805*1.3</f>
        <v>#N/A</v>
      </c>
      <c r="AEV805" s="235"/>
      <c r="AEW805" s="175" t="s">
        <v>72</v>
      </c>
      <c r="AEX805" s="75" t="s">
        <v>183</v>
      </c>
      <c r="AEZ805" s="176"/>
      <c r="AFA805" s="176" t="e">
        <f>VLOOKUP(AEX805,$A$879:$F$2731,6,FALSE)</f>
        <v>#N/A</v>
      </c>
      <c r="AFB805" s="175" t="s">
        <v>65</v>
      </c>
      <c r="AFC805" s="10" t="e">
        <f>AFA805*1.3</f>
        <v>#N/A</v>
      </c>
      <c r="AFD805" s="10"/>
      <c r="AFE805" s="235"/>
      <c r="AFF805" s="175" t="s">
        <v>72</v>
      </c>
      <c r="AFG805" s="75" t="s">
        <v>183</v>
      </c>
      <c r="AFI805" s="176"/>
      <c r="AFJ805" s="176" t="e">
        <f>VLOOKUP(AFG805,$A$879:$F$2731,6,FALSE)</f>
        <v>#N/A</v>
      </c>
      <c r="AFK805" s="175" t="s">
        <v>65</v>
      </c>
      <c r="AFL805" s="10" t="e">
        <f>AFJ805*1.3</f>
        <v>#N/A</v>
      </c>
      <c r="AFM805" s="10"/>
      <c r="AFN805" s="235"/>
      <c r="AFO805" s="175" t="s">
        <v>72</v>
      </c>
      <c r="AFP805" s="75" t="s">
        <v>183</v>
      </c>
      <c r="AFR805" s="176"/>
      <c r="AFS805" s="176" t="e">
        <f>VLOOKUP(AFP805,$A$879:$F$2731,6,FALSE)</f>
        <v>#N/A</v>
      </c>
      <c r="AFT805" s="175" t="s">
        <v>65</v>
      </c>
      <c r="AFU805" s="10" t="e">
        <f>AFS805*1.3</f>
        <v>#N/A</v>
      </c>
      <c r="AFV805" s="10"/>
      <c r="AFW805" s="235"/>
      <c r="AFX805" s="175" t="s">
        <v>72</v>
      </c>
      <c r="AFY805" s="341" t="s">
        <v>498</v>
      </c>
      <c r="AGA805" s="176"/>
      <c r="AGB805" s="176">
        <f>VLOOKUP(AFY805,$A$879:$F$2731,6,FALSE)</f>
        <v>816</v>
      </c>
      <c r="AGC805" s="175" t="s">
        <v>65</v>
      </c>
      <c r="AGD805" s="10">
        <f>AGB805*1.3</f>
        <v>1060.8</v>
      </c>
      <c r="AGE805" s="10"/>
      <c r="AGF805" s="235"/>
      <c r="AGG805" s="175" t="s">
        <v>72</v>
      </c>
      <c r="AGH805" s="341" t="s">
        <v>1705</v>
      </c>
      <c r="AGJ805" s="176"/>
      <c r="AGK805" s="176">
        <f>VLOOKUP(AGH805,$A$879:$F$2731,6,FALSE)</f>
        <v>953</v>
      </c>
      <c r="AGL805" s="175" t="s">
        <v>65</v>
      </c>
      <c r="AGM805" s="10">
        <f>AGK805*1.3</f>
        <v>1238.9000000000001</v>
      </c>
      <c r="AGN805" s="10"/>
      <c r="AGO805" s="235"/>
      <c r="AGP805" s="175" t="s">
        <v>72</v>
      </c>
      <c r="AGQ805" s="341" t="s">
        <v>498</v>
      </c>
      <c r="AGS805" s="176"/>
      <c r="AGT805" s="176">
        <f>VLOOKUP(AGQ805,$A$879:$F$2731,6,FALSE)</f>
        <v>816</v>
      </c>
      <c r="AGU805" s="175" t="s">
        <v>65</v>
      </c>
      <c r="AGV805" s="10">
        <f>AGT805*1.3</f>
        <v>1060.8</v>
      </c>
      <c r="AGW805" s="10"/>
      <c r="AGX805" s="235"/>
      <c r="AGY805" s="175" t="s">
        <v>72</v>
      </c>
      <c r="AGZ805" s="341" t="s">
        <v>1705</v>
      </c>
      <c r="AHB805" s="176"/>
      <c r="AHC805" s="176">
        <f>VLOOKUP(AGZ805,$A$879:$F$2731,6,FALSE)</f>
        <v>953</v>
      </c>
      <c r="AHD805" s="175" t="s">
        <v>65</v>
      </c>
      <c r="AHE805" s="10">
        <f>AHC805*1.3</f>
        <v>1238.9000000000001</v>
      </c>
      <c r="AHF805" s="10"/>
      <c r="AHG805" s="235"/>
      <c r="AHH805" s="175" t="s">
        <v>72</v>
      </c>
      <c r="AHI805" s="398" t="s">
        <v>498</v>
      </c>
      <c r="AHK805" s="176"/>
      <c r="AHL805" s="176">
        <f>VLOOKUP(AHI805,$A$879:$F$2731,6,FALSE)</f>
        <v>816</v>
      </c>
      <c r="AHM805" s="175" t="s">
        <v>65</v>
      </c>
      <c r="AHN805" s="10">
        <f>AHL805*1.3</f>
        <v>1060.8</v>
      </c>
      <c r="AHO805" s="10"/>
      <c r="AHP805" s="235"/>
      <c r="AHQ805" s="175" t="s">
        <v>72</v>
      </c>
      <c r="AHR805" s="341" t="s">
        <v>1705</v>
      </c>
      <c r="AHT805" s="176"/>
      <c r="AHU805" s="176">
        <f>VLOOKUP(AHR805,$A$879:$F$2731,6,FALSE)</f>
        <v>953</v>
      </c>
      <c r="AHV805" s="175" t="s">
        <v>65</v>
      </c>
      <c r="AHW805" s="10">
        <f>AHU805*1.3</f>
        <v>1238.9000000000001</v>
      </c>
      <c r="AHX805" s="10"/>
      <c r="AHY805" s="235"/>
      <c r="AHZ805" s="175" t="s">
        <v>72</v>
      </c>
      <c r="AIA805" s="341" t="s">
        <v>1018</v>
      </c>
      <c r="AIC805" s="176"/>
      <c r="AID805" s="176">
        <f>VLOOKUP(AIA805,$A$879:$F$2731,6,FALSE)</f>
        <v>650</v>
      </c>
      <c r="AIE805" s="175" t="s">
        <v>65</v>
      </c>
      <c r="AIF805" s="10">
        <f>AID805*1.3</f>
        <v>845</v>
      </c>
      <c r="AIG805" s="10"/>
      <c r="AIH805" s="235"/>
      <c r="AII805" s="175" t="s">
        <v>72</v>
      </c>
      <c r="AIJ805" s="341" t="s">
        <v>1018</v>
      </c>
      <c r="AIL805" s="176"/>
      <c r="AIM805" s="176">
        <f>VLOOKUP(AIJ805,$A$879:$F$2731,6,FALSE)</f>
        <v>650</v>
      </c>
      <c r="AIN805" s="175" t="s">
        <v>65</v>
      </c>
      <c r="AIO805" s="10">
        <f>AIM805*1.3</f>
        <v>845</v>
      </c>
      <c r="AIP805" s="10"/>
      <c r="AIQ805" s="235"/>
      <c r="AIR805" s="175" t="s">
        <v>72</v>
      </c>
      <c r="AIS805" s="341" t="s">
        <v>432</v>
      </c>
      <c r="AIU805" s="176"/>
      <c r="AIV805" s="176">
        <f>VLOOKUP(AIS805,$A$879:$F$2731,6,FALSE)</f>
        <v>294</v>
      </c>
      <c r="AIW805" s="175" t="s">
        <v>65</v>
      </c>
      <c r="AIX805" s="10">
        <f>AIV805*1.3</f>
        <v>382.2</v>
      </c>
      <c r="AIY805" s="10"/>
      <c r="AIZ805" s="235"/>
      <c r="AJA805" s="175" t="s">
        <v>72</v>
      </c>
      <c r="AJB805" s="351" t="s">
        <v>432</v>
      </c>
      <c r="AJD805" s="176"/>
      <c r="AJE805" s="176">
        <f>VLOOKUP(AJB805,$A$879:$F$2731,6,FALSE)</f>
        <v>294</v>
      </c>
      <c r="AJF805" s="175" t="s">
        <v>65</v>
      </c>
      <c r="AJG805" s="10">
        <f>AJE805*1.3</f>
        <v>382.2</v>
      </c>
      <c r="AJH805" s="10"/>
      <c r="AJI805" s="235"/>
      <c r="AJJ805" s="175" t="s">
        <v>72</v>
      </c>
      <c r="AJK805" s="341" t="s">
        <v>1785</v>
      </c>
      <c r="AJM805" s="176"/>
      <c r="AJN805" s="176">
        <f>VLOOKUP(AJK805,$A$879:$F$2731,6,FALSE)</f>
        <v>690</v>
      </c>
      <c r="AJO805" s="175" t="s">
        <v>65</v>
      </c>
      <c r="AJP805" s="10">
        <f>AJN805*1.3</f>
        <v>897</v>
      </c>
      <c r="AJQ805" s="10"/>
      <c r="AJR805" s="235"/>
      <c r="AJS805" s="175" t="s">
        <v>72</v>
      </c>
      <c r="AJT805" s="347" t="s">
        <v>1705</v>
      </c>
      <c r="AJV805" s="176"/>
      <c r="AJW805" s="176">
        <f>VLOOKUP(AJT805,$A$879:$F$2731,6,FALSE)</f>
        <v>953</v>
      </c>
      <c r="AJX805" s="175" t="s">
        <v>65</v>
      </c>
      <c r="AJY805" s="10">
        <f>AJW805*1.3</f>
        <v>1238.9000000000001</v>
      </c>
      <c r="AJZ805" s="10"/>
      <c r="AKA805" s="235"/>
      <c r="AKB805" s="175" t="s">
        <v>72</v>
      </c>
      <c r="AKC805" s="341" t="s">
        <v>475</v>
      </c>
      <c r="AKE805" s="176"/>
      <c r="AKF805" s="176">
        <f>VLOOKUP(AKC805,$A$879:$F$2731,6,FALSE)</f>
        <v>1286</v>
      </c>
      <c r="AKG805" s="175" t="s">
        <v>65</v>
      </c>
      <c r="AKH805" s="10">
        <f>AKF805*1.3</f>
        <v>1671.8</v>
      </c>
      <c r="AKI805" s="10"/>
      <c r="AKJ805" s="235"/>
      <c r="AKK805" s="175" t="s">
        <v>72</v>
      </c>
      <c r="AKL805" s="341" t="s">
        <v>475</v>
      </c>
      <c r="AKN805" s="176"/>
      <c r="AKO805" s="176">
        <f>VLOOKUP(AKL805,$A$879:$F$2731,6,FALSE)</f>
        <v>1286</v>
      </c>
      <c r="AKP805" s="175" t="s">
        <v>65</v>
      </c>
      <c r="AKQ805" s="10">
        <f>AKO805*1.3</f>
        <v>1671.8</v>
      </c>
      <c r="AKR805" s="10"/>
      <c r="AKS805" s="235"/>
      <c r="AKT805" s="175" t="s">
        <v>72</v>
      </c>
      <c r="AKU805" s="341" t="s">
        <v>1705</v>
      </c>
      <c r="AKW805" s="176"/>
      <c r="AKX805" s="176">
        <f>VLOOKUP(AKU805,$A$879:$F$2731,6,FALSE)</f>
        <v>953</v>
      </c>
      <c r="AKY805" s="175" t="s">
        <v>65</v>
      </c>
      <c r="AKZ805" s="10">
        <f>AKX805*1.3</f>
        <v>1238.9000000000001</v>
      </c>
      <c r="ALA805" s="10"/>
      <c r="ALB805" s="235"/>
      <c r="ALC805" s="175" t="s">
        <v>72</v>
      </c>
      <c r="ALD805" s="341" t="s">
        <v>1018</v>
      </c>
      <c r="ALF805" s="176"/>
      <c r="ALG805" s="176">
        <f>VLOOKUP(ALD805,$A$879:$F$2731,6,FALSE)</f>
        <v>650</v>
      </c>
      <c r="ALH805" s="175" t="s">
        <v>65</v>
      </c>
      <c r="ALI805" s="10">
        <f>ALG805*1.3</f>
        <v>845</v>
      </c>
      <c r="ALJ805" s="10"/>
      <c r="ALK805" s="235"/>
      <c r="ALL805" s="175" t="s">
        <v>72</v>
      </c>
      <c r="ALM805" s="341" t="s">
        <v>498</v>
      </c>
      <c r="ALO805" s="176"/>
      <c r="ALP805" s="176">
        <f>VLOOKUP(ALM805,$A$879:$F$2731,6,FALSE)</f>
        <v>816</v>
      </c>
      <c r="ALQ805" s="175" t="s">
        <v>65</v>
      </c>
      <c r="ALR805" s="10">
        <f>ALP805*1.3</f>
        <v>1060.8</v>
      </c>
      <c r="ALS805" s="10"/>
      <c r="ALT805" s="235"/>
      <c r="ALU805" s="175" t="s">
        <v>72</v>
      </c>
      <c r="ALV805" s="341" t="s">
        <v>575</v>
      </c>
      <c r="ALX805" s="176"/>
      <c r="ALY805" s="176">
        <f>VLOOKUP(ALV805,$A$879:$F$2731,6,FALSE)</f>
        <v>507</v>
      </c>
      <c r="ALZ805" s="175" t="s">
        <v>65</v>
      </c>
      <c r="AMA805" s="10">
        <f>ALY805*1.3</f>
        <v>659.1</v>
      </c>
      <c r="AMB805" s="10"/>
      <c r="AMC805" s="235"/>
      <c r="AMD805" s="175" t="s">
        <v>72</v>
      </c>
      <c r="AME805" s="401" t="s">
        <v>1705</v>
      </c>
      <c r="AMG805" s="176"/>
      <c r="AMH805" s="176">
        <f>VLOOKUP(AME805,$A$879:$F$2731,6,FALSE)</f>
        <v>953</v>
      </c>
      <c r="AMI805" s="175" t="s">
        <v>65</v>
      </c>
      <c r="AMJ805" s="10">
        <f>AMH805*1.3</f>
        <v>1238.9000000000001</v>
      </c>
      <c r="AMK805" s="10"/>
      <c r="AML805" s="235"/>
      <c r="AMM805" s="175" t="s">
        <v>72</v>
      </c>
      <c r="AMN805" s="343" t="s">
        <v>432</v>
      </c>
      <c r="AMP805" s="176"/>
      <c r="AMQ805" s="176">
        <f>VLOOKUP(AMN805,$A$879:$F$2731,6,FALSE)</f>
        <v>294</v>
      </c>
      <c r="AMR805" s="175" t="s">
        <v>65</v>
      </c>
      <c r="AMS805" s="10">
        <f>AMQ805*1.3</f>
        <v>382.2</v>
      </c>
      <c r="AMT805" s="10"/>
      <c r="AMU805" s="235"/>
      <c r="AMV805" s="175" t="s">
        <v>72</v>
      </c>
      <c r="AMW805" s="341" t="s">
        <v>575</v>
      </c>
      <c r="AMY805" s="176"/>
      <c r="AMZ805" s="176">
        <f>VLOOKUP(AMW805,$A$879:$F$2731,6,FALSE)</f>
        <v>507</v>
      </c>
      <c r="ANA805" s="175" t="s">
        <v>65</v>
      </c>
      <c r="ANB805" s="10">
        <f>AMZ805*1.3</f>
        <v>659.1</v>
      </c>
      <c r="ANC805" s="10"/>
      <c r="AND805" s="235"/>
      <c r="ANE805" s="175" t="s">
        <v>72</v>
      </c>
      <c r="ANF805" s="341" t="s">
        <v>498</v>
      </c>
      <c r="ANH805" s="176"/>
      <c r="ANI805" s="176">
        <f>VLOOKUP(ANF805,$A$879:$F$2731,6,FALSE)</f>
        <v>816</v>
      </c>
      <c r="ANJ805" s="175" t="s">
        <v>65</v>
      </c>
      <c r="ANK805" s="10">
        <f>ANI805*1.3</f>
        <v>1060.8</v>
      </c>
      <c r="ANL805" s="10"/>
      <c r="ANM805" s="235"/>
      <c r="ANN805" s="175" t="s">
        <v>72</v>
      </c>
      <c r="ANO805" s="351" t="s">
        <v>498</v>
      </c>
      <c r="ANQ805" s="176"/>
      <c r="ANR805" s="176">
        <f>VLOOKUP(ANO805,$A$879:$F$2731,6,FALSE)</f>
        <v>816</v>
      </c>
      <c r="ANS805" s="175" t="s">
        <v>65</v>
      </c>
      <c r="ANT805" s="10">
        <f>ANR805*1.3</f>
        <v>1060.8</v>
      </c>
      <c r="ANU805" s="10"/>
      <c r="ANV805" s="235"/>
      <c r="ANW805" s="175" t="s">
        <v>72</v>
      </c>
      <c r="ANX805" s="341" t="s">
        <v>1785</v>
      </c>
      <c r="ANZ805" s="176"/>
      <c r="AOA805" s="176">
        <f>VLOOKUP(ANX805,$A$879:$F$2731,6,FALSE)</f>
        <v>690</v>
      </c>
      <c r="AOB805" s="175" t="s">
        <v>65</v>
      </c>
      <c r="AOC805" s="10">
        <f>AOA805*1.3</f>
        <v>897</v>
      </c>
      <c r="AOD805" s="10"/>
      <c r="AOE805" s="235"/>
      <c r="AOF805" s="175" t="s">
        <v>72</v>
      </c>
      <c r="AOG805" s="75" t="s">
        <v>183</v>
      </c>
      <c r="AOI805" s="176"/>
      <c r="AOJ805" s="176" t="e">
        <f>VLOOKUP(AOG805,$A$879:$F$2731,6,FALSE)</f>
        <v>#N/A</v>
      </c>
      <c r="AOK805" s="175" t="s">
        <v>65</v>
      </c>
      <c r="AOL805" s="10" t="e">
        <f>AOJ805*1.3</f>
        <v>#N/A</v>
      </c>
      <c r="AOM805" s="10"/>
      <c r="AON805" s="235"/>
      <c r="AOO805" s="175" t="s">
        <v>72</v>
      </c>
      <c r="AOP805" s="341" t="s">
        <v>466</v>
      </c>
      <c r="AOR805" s="176"/>
      <c r="AOS805" s="176">
        <f>VLOOKUP(AOP805,$A$879:$F$2731,6,FALSE)</f>
        <v>699</v>
      </c>
      <c r="AOT805" s="175" t="s">
        <v>65</v>
      </c>
      <c r="AOU805" s="10">
        <f>AOS805*1.3</f>
        <v>908.7</v>
      </c>
      <c r="AOV805" s="10"/>
      <c r="AOW805" s="235"/>
      <c r="AOX805" s="175" t="s">
        <v>72</v>
      </c>
      <c r="AOY805" s="404" t="s">
        <v>475</v>
      </c>
      <c r="APA805" s="176"/>
      <c r="APB805" s="176">
        <f>VLOOKUP(AOY805,$A$879:$F$2731,6,FALSE)</f>
        <v>1286</v>
      </c>
      <c r="APC805" s="175" t="s">
        <v>65</v>
      </c>
      <c r="APD805" s="10">
        <f>APB805*1.3</f>
        <v>1671.8</v>
      </c>
      <c r="APE805" s="10"/>
      <c r="APF805" s="235"/>
      <c r="APG805" s="175" t="s">
        <v>72</v>
      </c>
      <c r="APH805" s="341" t="s">
        <v>498</v>
      </c>
      <c r="APJ805" s="176"/>
      <c r="APK805" s="176">
        <f>VLOOKUP(APH805,$A$879:$F$2731,6,FALSE)</f>
        <v>816</v>
      </c>
      <c r="APL805" s="175" t="s">
        <v>65</v>
      </c>
      <c r="APM805" s="10">
        <f>APK805*1.3</f>
        <v>1060.8</v>
      </c>
      <c r="APN805" s="10"/>
      <c r="APO805" s="235"/>
      <c r="APP805" s="175" t="s">
        <v>72</v>
      </c>
      <c r="APQ805" s="75" t="s">
        <v>183</v>
      </c>
      <c r="APS805" s="176"/>
      <c r="APT805" s="176" t="e">
        <f>VLOOKUP(APQ805,$A$879:$F$2731,6,FALSE)</f>
        <v>#N/A</v>
      </c>
      <c r="APU805" s="175" t="s">
        <v>65</v>
      </c>
      <c r="APV805" s="10" t="e">
        <f>APT805*1.3</f>
        <v>#N/A</v>
      </c>
      <c r="APW805" s="10"/>
      <c r="APX805" s="235"/>
      <c r="APY805" s="175" t="s">
        <v>72</v>
      </c>
      <c r="APZ805" s="341" t="s">
        <v>498</v>
      </c>
      <c r="AQB805" s="176"/>
      <c r="AQC805" s="176">
        <f>VLOOKUP(APZ805,$A$879:$F$2731,6,FALSE)</f>
        <v>816</v>
      </c>
      <c r="AQD805" s="175" t="s">
        <v>65</v>
      </c>
      <c r="AQE805" s="10">
        <f>AQC805*1.3</f>
        <v>1060.8</v>
      </c>
      <c r="AQF805" s="10"/>
      <c r="AQG805" s="235"/>
      <c r="AQH805" s="175" t="s">
        <v>72</v>
      </c>
      <c r="AQI805" s="341" t="s">
        <v>1705</v>
      </c>
      <c r="AQK805" s="176"/>
      <c r="AQL805" s="176">
        <f>VLOOKUP(AQI805,$A$879:$F$2731,6,FALSE)</f>
        <v>953</v>
      </c>
      <c r="AQM805" s="175" t="s">
        <v>65</v>
      </c>
      <c r="AQN805" s="10">
        <f>AQL805*1.3</f>
        <v>1238.9000000000001</v>
      </c>
      <c r="AQO805" s="10"/>
      <c r="AQP805" s="235"/>
      <c r="AQQ805" s="175" t="s">
        <v>72</v>
      </c>
      <c r="AQR805" s="75" t="s">
        <v>183</v>
      </c>
      <c r="AQT805" s="176"/>
      <c r="AQU805" s="176" t="e">
        <f>VLOOKUP(AQR805,$A$879:$F$2731,6,FALSE)</f>
        <v>#N/A</v>
      </c>
      <c r="AQV805" s="175" t="s">
        <v>65</v>
      </c>
      <c r="AQW805" s="10" t="e">
        <f>AQU805*1.3</f>
        <v>#N/A</v>
      </c>
      <c r="AQX805" s="10"/>
      <c r="AQY805" s="235"/>
      <c r="AQZ805" s="175" t="s">
        <v>72</v>
      </c>
      <c r="ARA805" s="75" t="s">
        <v>183</v>
      </c>
      <c r="ARC805" s="176"/>
      <c r="ARD805" s="176" t="e">
        <f>VLOOKUP(ARA805,$A$879:$F$2731,6,FALSE)</f>
        <v>#N/A</v>
      </c>
      <c r="ARE805" s="175" t="s">
        <v>65</v>
      </c>
      <c r="ARF805" s="10" t="e">
        <f>ARD805*1.3</f>
        <v>#N/A</v>
      </c>
      <c r="ARG805" s="10"/>
      <c r="ARH805" s="235"/>
      <c r="ARI805" s="175" t="s">
        <v>72</v>
      </c>
      <c r="ARJ805" s="75" t="s">
        <v>183</v>
      </c>
      <c r="ARL805" s="176"/>
      <c r="ARM805" s="176" t="e">
        <f>VLOOKUP(ARJ805,$A$879:$F$2731,6,FALSE)</f>
        <v>#N/A</v>
      </c>
      <c r="ARN805" s="175" t="s">
        <v>65</v>
      </c>
      <c r="ARO805" s="10" t="e">
        <f>ARM805*1.3</f>
        <v>#N/A</v>
      </c>
      <c r="ARP805" s="10"/>
      <c r="ARQ805" s="235"/>
      <c r="ARR805" s="175" t="s">
        <v>72</v>
      </c>
      <c r="ARS805" s="75" t="s">
        <v>183</v>
      </c>
      <c r="ARU805" s="176"/>
      <c r="ARV805" s="176" t="e">
        <f>VLOOKUP(ARS805,$A$879:$F$2731,6,FALSE)</f>
        <v>#N/A</v>
      </c>
      <c r="ARW805" s="175" t="s">
        <v>65</v>
      </c>
      <c r="ARX805" s="10" t="e">
        <f>ARV805*1.3</f>
        <v>#N/A</v>
      </c>
      <c r="ARY805" s="10"/>
      <c r="ARZ805" s="235"/>
      <c r="ASA805" s="175" t="s">
        <v>72</v>
      </c>
      <c r="ASB805" s="341" t="s">
        <v>498</v>
      </c>
      <c r="ASD805" s="176"/>
      <c r="ASE805" s="176">
        <f>VLOOKUP(ASB805,$A$879:$F$2731,6,FALSE)</f>
        <v>816</v>
      </c>
      <c r="ASF805" s="175" t="s">
        <v>65</v>
      </c>
      <c r="ASG805" s="10">
        <f>ASE805*1.3</f>
        <v>1060.8</v>
      </c>
      <c r="ASH805" s="10"/>
      <c r="ASI805" s="235"/>
      <c r="ASJ805" s="175" t="s">
        <v>72</v>
      </c>
      <c r="ASK805" s="75" t="s">
        <v>183</v>
      </c>
      <c r="ASM805" s="176"/>
      <c r="ASN805" s="176" t="e">
        <f>VLOOKUP(ASK805,$A$879:$F$2731,6,FALSE)</f>
        <v>#N/A</v>
      </c>
      <c r="ASO805" s="175" t="s">
        <v>65</v>
      </c>
      <c r="ASP805" s="10" t="e">
        <f>ASN805*1.3</f>
        <v>#N/A</v>
      </c>
      <c r="ASQ805" s="10"/>
      <c r="ASR805" s="235"/>
      <c r="ASS805" s="175" t="s">
        <v>72</v>
      </c>
      <c r="AST805" s="341" t="s">
        <v>525</v>
      </c>
      <c r="ASV805" s="176"/>
      <c r="ASW805" s="176">
        <f>VLOOKUP(AST805,$A$879:$F$2731,6,FALSE)</f>
        <v>594</v>
      </c>
      <c r="ASX805" s="175" t="s">
        <v>65</v>
      </c>
      <c r="ASY805" s="10">
        <f>ASW805*1.3</f>
        <v>772.2</v>
      </c>
      <c r="ASZ805" s="10"/>
      <c r="ATA805" s="235"/>
      <c r="ATB805" s="175" t="s">
        <v>72</v>
      </c>
      <c r="ATC805" s="75" t="s">
        <v>183</v>
      </c>
      <c r="ATE805" s="176"/>
      <c r="ATF805" s="176" t="e">
        <f>VLOOKUP(ATC805,$A$879:$F$2731,6,FALSE)</f>
        <v>#N/A</v>
      </c>
      <c r="ATG805" s="175" t="s">
        <v>65</v>
      </c>
      <c r="ATH805" s="10" t="e">
        <f>ATF805*1.3</f>
        <v>#N/A</v>
      </c>
      <c r="ATI805" s="10"/>
      <c r="ATJ805" s="235"/>
      <c r="ATK805" s="175" t="s">
        <v>72</v>
      </c>
      <c r="ATL805" s="75" t="s">
        <v>183</v>
      </c>
      <c r="ATN805" s="176"/>
      <c r="ATO805" s="176" t="e">
        <f>VLOOKUP(ATL805,$A$879:$F$2731,6,FALSE)</f>
        <v>#N/A</v>
      </c>
      <c r="ATP805" s="175" t="s">
        <v>65</v>
      </c>
      <c r="ATQ805" s="10" t="e">
        <f>ATO805*1.3</f>
        <v>#N/A</v>
      </c>
      <c r="ATR805" s="10"/>
      <c r="ATS805" s="235"/>
      <c r="ATT805" s="175" t="s">
        <v>72</v>
      </c>
      <c r="ATU805" s="75" t="s">
        <v>183</v>
      </c>
      <c r="ATW805" s="176"/>
      <c r="ATX805" s="176" t="e">
        <f>VLOOKUP(ATU805,$A$879:$F$2731,6,FALSE)</f>
        <v>#N/A</v>
      </c>
      <c r="ATY805" s="175" t="s">
        <v>65</v>
      </c>
      <c r="ATZ805" s="10" t="e">
        <f>ATX805*1.3</f>
        <v>#N/A</v>
      </c>
      <c r="AUA805" s="10"/>
      <c r="AUB805" s="235"/>
      <c r="AUC805" s="175" t="s">
        <v>72</v>
      </c>
      <c r="AUD805" s="75" t="s">
        <v>183</v>
      </c>
      <c r="AUF805" s="176"/>
      <c r="AUG805" s="176" t="e">
        <f>VLOOKUP(AUD805,$A$879:$F$2731,6,FALSE)</f>
        <v>#N/A</v>
      </c>
      <c r="AUH805" s="175" t="s">
        <v>65</v>
      </c>
      <c r="AUI805" s="10" t="e">
        <f>AUG805*1.3</f>
        <v>#N/A</v>
      </c>
      <c r="AUJ805" s="10"/>
      <c r="AUK805" s="235"/>
      <c r="AUL805" s="175" t="s">
        <v>72</v>
      </c>
      <c r="AUM805" s="75" t="s">
        <v>183</v>
      </c>
      <c r="AUO805" s="176"/>
      <c r="AUP805" s="176" t="e">
        <f>VLOOKUP(AUM805,$A$879:$F$2731,6,FALSE)</f>
        <v>#N/A</v>
      </c>
      <c r="AUQ805" s="175" t="s">
        <v>65</v>
      </c>
      <c r="AUR805" s="10" t="e">
        <f>AUP805*1.3</f>
        <v>#N/A</v>
      </c>
      <c r="AUS805" s="10"/>
      <c r="AUT805" s="235"/>
      <c r="AUU805" s="175" t="s">
        <v>72</v>
      </c>
      <c r="AUV805" s="75" t="s">
        <v>183</v>
      </c>
      <c r="AUX805" s="176"/>
      <c r="AUY805" s="176" t="e">
        <f>VLOOKUP(AUV805,$A$879:$F$2731,6,FALSE)</f>
        <v>#N/A</v>
      </c>
      <c r="AUZ805" s="175" t="s">
        <v>65</v>
      </c>
      <c r="AVA805" s="10" t="e">
        <f>AUY805*1.3</f>
        <v>#N/A</v>
      </c>
      <c r="AVB805" s="10"/>
      <c r="AVC805" s="235"/>
      <c r="AVD805" s="175" t="s">
        <v>72</v>
      </c>
      <c r="AVE805" s="75" t="s">
        <v>183</v>
      </c>
      <c r="AVG805" s="176"/>
      <c r="AVH805" s="176" t="e">
        <f>VLOOKUP(AVE805,$A$879:$F$2731,6,FALSE)</f>
        <v>#N/A</v>
      </c>
      <c r="AVI805" s="175" t="s">
        <v>65</v>
      </c>
      <c r="AVJ805" s="10" t="e">
        <f>AVH805*1.3</f>
        <v>#N/A</v>
      </c>
      <c r="AVK805" s="10"/>
      <c r="AVL805" s="235"/>
      <c r="AVM805" s="175" t="s">
        <v>72</v>
      </c>
      <c r="AVN805" s="75" t="s">
        <v>183</v>
      </c>
      <c r="AVP805" s="176"/>
      <c r="AVQ805" s="176" t="e">
        <f>VLOOKUP(AVN805,$A$879:$F$2731,6,FALSE)</f>
        <v>#N/A</v>
      </c>
      <c r="AVR805" s="175" t="s">
        <v>65</v>
      </c>
      <c r="AVS805" s="10" t="e">
        <f>AVQ805*1.3</f>
        <v>#N/A</v>
      </c>
      <c r="AVT805" s="10"/>
      <c r="AVU805" s="235"/>
      <c r="AVV805" s="175" t="s">
        <v>72</v>
      </c>
      <c r="AVW805" s="75" t="s">
        <v>183</v>
      </c>
      <c r="AVY805" s="176"/>
      <c r="AVZ805" s="176" t="e">
        <f>VLOOKUP(AVW805,$A$879:$F$2731,6,FALSE)</f>
        <v>#N/A</v>
      </c>
      <c r="AWA805" s="175" t="s">
        <v>65</v>
      </c>
      <c r="AWB805" s="10" t="e">
        <f>AVZ805*1.3</f>
        <v>#N/A</v>
      </c>
      <c r="AWC805" s="10"/>
      <c r="AWD805" s="235"/>
      <c r="AWE805" s="175" t="s">
        <v>72</v>
      </c>
      <c r="AWF805" s="75" t="s">
        <v>183</v>
      </c>
      <c r="AWH805" s="176"/>
      <c r="AWI805" s="176" t="e">
        <f>VLOOKUP(AWF805,$A$879:$F$2731,6,FALSE)</f>
        <v>#N/A</v>
      </c>
      <c r="AWJ805" s="175" t="s">
        <v>65</v>
      </c>
      <c r="AWK805" s="10" t="e">
        <f>AWI805*1.3</f>
        <v>#N/A</v>
      </c>
      <c r="AWL805" s="10"/>
      <c r="AWM805" s="235"/>
      <c r="AWN805" s="175" t="s">
        <v>72</v>
      </c>
      <c r="AWO805" s="341" t="s">
        <v>475</v>
      </c>
      <c r="AWQ805" s="176"/>
      <c r="AWR805" s="176">
        <f>VLOOKUP(AWO805,$A$879:$F$2731,6,FALSE)</f>
        <v>1286</v>
      </c>
      <c r="AWS805" s="175" t="s">
        <v>65</v>
      </c>
      <c r="AWT805" s="10">
        <f>AWR805*1.3</f>
        <v>1671.8</v>
      </c>
      <c r="AWU805" s="10"/>
      <c r="AWV805" s="235"/>
      <c r="AWW805" s="175" t="s">
        <v>72</v>
      </c>
      <c r="AWX805" s="341" t="s">
        <v>466</v>
      </c>
      <c r="AWZ805" s="176"/>
      <c r="AXA805" s="176">
        <f>VLOOKUP(AWX805,$A$879:$F$2731,6,FALSE)</f>
        <v>699</v>
      </c>
      <c r="AXB805" s="175" t="s">
        <v>65</v>
      </c>
      <c r="AXC805" s="10">
        <f>AXA805*1.3</f>
        <v>908.7</v>
      </c>
      <c r="AXD805" s="10"/>
      <c r="AXE805" s="235"/>
      <c r="AXF805" s="175" t="s">
        <v>72</v>
      </c>
      <c r="AXG805" s="341" t="s">
        <v>475</v>
      </c>
      <c r="AXI805" s="176"/>
      <c r="AXJ805" s="176">
        <f>VLOOKUP(AXG805,$A$879:$F$2731,6,FALSE)</f>
        <v>1286</v>
      </c>
      <c r="AXK805" s="175" t="s">
        <v>65</v>
      </c>
      <c r="AXL805" s="10">
        <f>AXJ805*1.3</f>
        <v>1671.8</v>
      </c>
      <c r="AXM805" s="10"/>
      <c r="AXN805" s="235"/>
      <c r="AXO805" s="175" t="s">
        <v>72</v>
      </c>
      <c r="AXP805" s="341" t="s">
        <v>466</v>
      </c>
      <c r="AXR805" s="176"/>
      <c r="AXS805" s="176">
        <f>VLOOKUP(AXP805,$A$879:$F$2731,6,FALSE)</f>
        <v>699</v>
      </c>
      <c r="AXT805" s="175" t="s">
        <v>65</v>
      </c>
      <c r="AXU805" s="10">
        <f>AXS805*1.3</f>
        <v>908.7</v>
      </c>
      <c r="AXV805" s="10"/>
      <c r="AXW805" s="235"/>
      <c r="AXX805" s="175" t="s">
        <v>72</v>
      </c>
      <c r="AXY805" s="341" t="s">
        <v>1785</v>
      </c>
      <c r="AYA805" s="176"/>
      <c r="AYB805" s="176">
        <f>VLOOKUP(AXY805,$A$879:$F$2731,6,FALSE)</f>
        <v>690</v>
      </c>
      <c r="AYC805" s="175" t="s">
        <v>65</v>
      </c>
      <c r="AYD805" s="10">
        <f>AYB805*1.3</f>
        <v>897</v>
      </c>
      <c r="AYE805" s="10"/>
      <c r="AYF805" s="235"/>
      <c r="AYG805" s="175" t="s">
        <v>72</v>
      </c>
      <c r="AYH805" s="341" t="s">
        <v>1704</v>
      </c>
      <c r="AYJ805" s="176"/>
      <c r="AYK805" s="176">
        <f>VLOOKUP(AYH805,$A$879:$F$2731,6,FALSE)</f>
        <v>159</v>
      </c>
      <c r="AYL805" s="175" t="s">
        <v>65</v>
      </c>
      <c r="AYM805" s="10">
        <f>AYK805*1.3</f>
        <v>206.70000000000002</v>
      </c>
      <c r="AYN805" s="10"/>
      <c r="AYO805" s="235"/>
      <c r="AYP805" s="175" t="s">
        <v>72</v>
      </c>
      <c r="AYQ805" s="341" t="s">
        <v>575</v>
      </c>
      <c r="AYS805" s="176"/>
      <c r="AYT805" s="176">
        <f>VLOOKUP(AYQ805,$A$879:$F$2731,6,FALSE)</f>
        <v>507</v>
      </c>
      <c r="AYU805" s="175" t="s">
        <v>65</v>
      </c>
      <c r="AYV805" s="10">
        <f>AYT805*1.3</f>
        <v>659.1</v>
      </c>
      <c r="AYW805" s="10"/>
      <c r="AYX805" s="235"/>
      <c r="AYY805" s="175" t="s">
        <v>72</v>
      </c>
      <c r="AYZ805" s="341" t="s">
        <v>575</v>
      </c>
      <c r="AZB805" s="176"/>
      <c r="AZC805" s="176">
        <f>VLOOKUP(AYZ805,$A$879:$F$2731,6,FALSE)</f>
        <v>507</v>
      </c>
      <c r="AZD805" s="175" t="s">
        <v>65</v>
      </c>
      <c r="AZE805" s="10">
        <f>AZC805*1.3</f>
        <v>659.1</v>
      </c>
      <c r="AZF805" s="10"/>
      <c r="AZG805" s="235"/>
      <c r="AZH805" s="175" t="s">
        <v>72</v>
      </c>
      <c r="AZI805" s="341" t="s">
        <v>498</v>
      </c>
      <c r="AZK805" s="176"/>
      <c r="AZL805" s="176">
        <f>VLOOKUP(AZI805,$A$879:$F$2731,6,FALSE)</f>
        <v>816</v>
      </c>
      <c r="AZM805" s="175" t="s">
        <v>65</v>
      </c>
      <c r="AZN805" s="10">
        <f>AZL805*1.3</f>
        <v>1060.8</v>
      </c>
      <c r="AZO805" s="10"/>
      <c r="AZP805" s="235"/>
      <c r="AZQ805" s="175" t="s">
        <v>72</v>
      </c>
      <c r="AZR805" s="341" t="s">
        <v>466</v>
      </c>
      <c r="AZT805" s="176"/>
      <c r="AZU805" s="176">
        <f>VLOOKUP(AZR805,$A$879:$F$2731,6,FALSE)</f>
        <v>699</v>
      </c>
      <c r="AZV805" s="175" t="s">
        <v>65</v>
      </c>
      <c r="AZW805" s="10">
        <f>AZU805*1.3</f>
        <v>908.7</v>
      </c>
      <c r="AZX805" s="10"/>
      <c r="AZY805" s="235"/>
      <c r="AZZ805" s="175" t="s">
        <v>72</v>
      </c>
      <c r="BAA805" s="341" t="s">
        <v>1709</v>
      </c>
      <c r="BAC805" s="176"/>
      <c r="BAD805" s="176">
        <f>VLOOKUP(BAA805,$A$879:$F$2731,6,FALSE)</f>
        <v>486</v>
      </c>
      <c r="BAE805" s="175" t="s">
        <v>65</v>
      </c>
      <c r="BAF805" s="10">
        <f>BAD805*1.3</f>
        <v>631.80000000000007</v>
      </c>
      <c r="BAG805" s="10"/>
      <c r="BAH805" s="235"/>
      <c r="BAI805" s="175" t="s">
        <v>72</v>
      </c>
      <c r="BAJ805" s="398" t="s">
        <v>498</v>
      </c>
      <c r="BAL805" s="176"/>
      <c r="BAM805" s="176">
        <f>VLOOKUP(BAJ805,$A$879:$F$2731,6,FALSE)</f>
        <v>816</v>
      </c>
      <c r="BAN805" s="175" t="s">
        <v>65</v>
      </c>
      <c r="BAO805" s="10">
        <f>BAM805*1.3</f>
        <v>1060.8</v>
      </c>
      <c r="BAP805" s="10"/>
      <c r="BAQ805" s="235"/>
      <c r="BAR805" s="175" t="s">
        <v>72</v>
      </c>
      <c r="BAS805" s="341" t="s">
        <v>1709</v>
      </c>
      <c r="BAU805" s="176"/>
      <c r="BAV805" s="176">
        <f>VLOOKUP(BAS805,$A$879:$F$2731,6,FALSE)</f>
        <v>486</v>
      </c>
      <c r="BAW805" s="175" t="s">
        <v>65</v>
      </c>
      <c r="BAX805" s="10">
        <f>BAV805*1.3</f>
        <v>631.80000000000007</v>
      </c>
      <c r="BAY805" s="10"/>
      <c r="BAZ805" s="235"/>
      <c r="BBA805" s="175" t="s">
        <v>72</v>
      </c>
      <c r="BBB805" s="341" t="s">
        <v>498</v>
      </c>
      <c r="BBD805" s="176"/>
      <c r="BBE805" s="176">
        <f>VLOOKUP(BBB805,$A$879:$F$2731,6,FALSE)</f>
        <v>816</v>
      </c>
      <c r="BBF805" s="175" t="s">
        <v>65</v>
      </c>
      <c r="BBG805" s="10">
        <f>BBE805*1.3</f>
        <v>1060.8</v>
      </c>
      <c r="BBH805" s="10"/>
      <c r="BBI805" s="235"/>
      <c r="BBJ805" s="175" t="s">
        <v>72</v>
      </c>
      <c r="BBK805" s="341" t="s">
        <v>1018</v>
      </c>
      <c r="BBM805" s="176"/>
      <c r="BBN805" s="176">
        <f>VLOOKUP(BBK805,$A$879:$F$2731,6,FALSE)</f>
        <v>650</v>
      </c>
      <c r="BBO805" s="175" t="s">
        <v>65</v>
      </c>
      <c r="BBP805" s="10">
        <f>BBN805*1.3</f>
        <v>845</v>
      </c>
      <c r="BBQ805" s="10"/>
      <c r="BBR805" s="235"/>
      <c r="BBS805" s="175" t="s">
        <v>72</v>
      </c>
      <c r="BBT805" s="347" t="s">
        <v>498</v>
      </c>
      <c r="BBV805" s="176"/>
      <c r="BBW805" s="176">
        <f>VLOOKUP(BBT805,$A$879:$F$2731,6,FALSE)</f>
        <v>816</v>
      </c>
      <c r="BBX805" s="175" t="s">
        <v>65</v>
      </c>
      <c r="BBY805" s="10">
        <f>BBW805*1.3</f>
        <v>1060.8</v>
      </c>
      <c r="BBZ805" s="10"/>
      <c r="BCA805" s="235"/>
      <c r="BCB805" s="175" t="s">
        <v>72</v>
      </c>
      <c r="BCC805" s="341" t="s">
        <v>446</v>
      </c>
      <c r="BCE805" s="176"/>
      <c r="BCF805" s="176">
        <f>VLOOKUP(BCC805,$A$879:$F$2731,6,FALSE)</f>
        <v>230</v>
      </c>
      <c r="BCG805" s="175" t="s">
        <v>65</v>
      </c>
      <c r="BCH805" s="10">
        <f>BCF805*1.3</f>
        <v>299</v>
      </c>
      <c r="BCI805" s="10"/>
      <c r="BCJ805" s="235"/>
      <c r="BCK805" s="175" t="s">
        <v>72</v>
      </c>
      <c r="BCL805" s="341" t="s">
        <v>456</v>
      </c>
      <c r="BCN805" s="176"/>
      <c r="BCO805" s="176">
        <f>VLOOKUP(BCL805,$A$879:$F$2731,6,FALSE)</f>
        <v>364</v>
      </c>
      <c r="BCP805" s="175" t="s">
        <v>65</v>
      </c>
      <c r="BCQ805" s="10">
        <f>BCO805*1.3</f>
        <v>473.2</v>
      </c>
      <c r="BCR805" s="10"/>
      <c r="BCS805" s="235"/>
      <c r="BCT805" s="175" t="s">
        <v>72</v>
      </c>
      <c r="BCU805" s="351" t="s">
        <v>575</v>
      </c>
      <c r="BCW805" s="176"/>
      <c r="BCX805" s="176">
        <f>VLOOKUP(BCU805,$A$879:$F$2731,6,FALSE)</f>
        <v>507</v>
      </c>
      <c r="BCY805" s="175" t="s">
        <v>65</v>
      </c>
      <c r="BCZ805" s="10">
        <f>BCX805*1.3</f>
        <v>659.1</v>
      </c>
      <c r="BDA805" s="10"/>
      <c r="BDB805" s="235"/>
      <c r="BDC805" s="175" t="s">
        <v>72</v>
      </c>
      <c r="BDD805" s="347" t="s">
        <v>498</v>
      </c>
      <c r="BDF805" s="176"/>
      <c r="BDG805" s="176">
        <f>VLOOKUP(BDD805,$A$879:$F$2731,6,FALSE)</f>
        <v>816</v>
      </c>
      <c r="BDH805" s="175" t="s">
        <v>65</v>
      </c>
      <c r="BDI805" s="10">
        <f>BDG805*1.3</f>
        <v>1060.8</v>
      </c>
      <c r="BDJ805" s="10"/>
      <c r="BDK805" s="235"/>
      <c r="BDL805" s="175" t="s">
        <v>72</v>
      </c>
      <c r="BDM805" s="341" t="s">
        <v>475</v>
      </c>
      <c r="BDO805" s="176"/>
      <c r="BDP805" s="176">
        <f>VLOOKUP(BDM805,$A$879:$F$2731,6,FALSE)</f>
        <v>1286</v>
      </c>
      <c r="BDQ805" s="175" t="s">
        <v>65</v>
      </c>
      <c r="BDR805" s="10">
        <f>BDP805*1.3</f>
        <v>1671.8</v>
      </c>
      <c r="BDS805" s="10"/>
      <c r="BDT805" s="235"/>
      <c r="BDU805" s="175" t="s">
        <v>72</v>
      </c>
      <c r="BDV805" s="341" t="s">
        <v>723</v>
      </c>
      <c r="BDX805" s="176"/>
      <c r="BDY805" s="176">
        <f>VLOOKUP(BDV805,$A$879:$F$2731,6,FALSE)</f>
        <v>510</v>
      </c>
      <c r="BDZ805" s="175" t="s">
        <v>65</v>
      </c>
      <c r="BEA805" s="10">
        <f>BDY805*1.3</f>
        <v>663</v>
      </c>
      <c r="BEB805" s="10"/>
      <c r="BEC805" s="235"/>
      <c r="BED805" s="175" t="s">
        <v>72</v>
      </c>
      <c r="BEE805" s="341" t="s">
        <v>432</v>
      </c>
      <c r="BEG805" s="176"/>
      <c r="BEH805" s="176">
        <f>VLOOKUP(BEE805,$A$879:$F$2731,6,FALSE)</f>
        <v>294</v>
      </c>
      <c r="BEI805" s="175" t="s">
        <v>65</v>
      </c>
      <c r="BEJ805" s="10">
        <f>BEH805*1.3</f>
        <v>382.2</v>
      </c>
      <c r="BEK805" s="10"/>
      <c r="BEL805" s="235"/>
      <c r="BEM805" s="175" t="s">
        <v>72</v>
      </c>
      <c r="BEN805" s="341" t="s">
        <v>525</v>
      </c>
      <c r="BEP805" s="176"/>
      <c r="BEQ805" s="176">
        <f>VLOOKUP(BEN805,$A$879:$F$2731,6,FALSE)</f>
        <v>594</v>
      </c>
      <c r="BER805" s="175" t="s">
        <v>65</v>
      </c>
      <c r="BES805" s="10">
        <f>BEQ805*1.3</f>
        <v>772.2</v>
      </c>
      <c r="BET805" s="10"/>
      <c r="BEU805" s="235"/>
      <c r="BEV805" s="175" t="s">
        <v>72</v>
      </c>
      <c r="BEW805" s="341" t="s">
        <v>432</v>
      </c>
      <c r="BEY805" s="176"/>
      <c r="BEZ805" s="176">
        <f>VLOOKUP(BEW805,$A$879:$F$2731,6,FALSE)</f>
        <v>294</v>
      </c>
      <c r="BFA805" s="175" t="s">
        <v>65</v>
      </c>
      <c r="BFB805" s="10">
        <f>BEZ805*1.3</f>
        <v>382.2</v>
      </c>
      <c r="BFC805" s="10"/>
      <c r="BFD805" s="235"/>
      <c r="BFE805" s="175" t="s">
        <v>72</v>
      </c>
      <c r="BFF805" s="341" t="s">
        <v>575</v>
      </c>
      <c r="BFH805" s="176"/>
      <c r="BFI805" s="176">
        <f>VLOOKUP(BFF805,$A$879:$F$2731,6,FALSE)</f>
        <v>507</v>
      </c>
      <c r="BFJ805" s="175" t="s">
        <v>65</v>
      </c>
      <c r="BFK805" s="10">
        <f>BFI805*1.3</f>
        <v>659.1</v>
      </c>
      <c r="BFL805" s="10"/>
      <c r="BFM805" s="235"/>
      <c r="BFN805" s="175" t="s">
        <v>72</v>
      </c>
      <c r="BFO805" s="341" t="s">
        <v>575</v>
      </c>
      <c r="BFQ805" s="176"/>
      <c r="BFR805" s="176">
        <f>VLOOKUP(BFO805,$A$879:$F$2731,6,FALSE)</f>
        <v>507</v>
      </c>
      <c r="BFS805" s="175" t="s">
        <v>65</v>
      </c>
      <c r="BFT805" s="10">
        <f>BFR805*1.3</f>
        <v>659.1</v>
      </c>
      <c r="BFU805" s="10"/>
      <c r="BFV805" s="235"/>
      <c r="BFW805" s="175" t="s">
        <v>72</v>
      </c>
      <c r="BFX805" s="351" t="s">
        <v>1018</v>
      </c>
      <c r="BFZ805" s="176"/>
      <c r="BGA805" s="176">
        <f>VLOOKUP(BFX805,$A$879:$F$2731,6,FALSE)</f>
        <v>650</v>
      </c>
      <c r="BGB805" s="175" t="s">
        <v>65</v>
      </c>
      <c r="BGC805" s="10">
        <f>BGA805*1.3</f>
        <v>845</v>
      </c>
      <c r="BGD805" s="10"/>
      <c r="BGE805" s="235"/>
      <c r="BGF805" s="175" t="s">
        <v>72</v>
      </c>
      <c r="BGG805" s="341" t="s">
        <v>1785</v>
      </c>
      <c r="BGI805" s="176"/>
      <c r="BGJ805" s="176">
        <f>VLOOKUP(BGG805,$A$879:$F$2731,6,FALSE)</f>
        <v>690</v>
      </c>
      <c r="BGK805" s="175" t="s">
        <v>65</v>
      </c>
      <c r="BGL805" s="10">
        <f>BGJ805*1.3</f>
        <v>897</v>
      </c>
      <c r="BGM805" s="10"/>
      <c r="BGN805" s="235"/>
      <c r="BGO805" s="175" t="s">
        <v>72</v>
      </c>
      <c r="BGP805" s="351" t="s">
        <v>475</v>
      </c>
      <c r="BGR805" s="176"/>
      <c r="BGS805" s="176">
        <f>VLOOKUP(BGP805,$A$879:$F$2731,6,FALSE)</f>
        <v>1286</v>
      </c>
      <c r="BGT805" s="175" t="s">
        <v>65</v>
      </c>
      <c r="BGU805" s="10">
        <f>BGS805*1.3</f>
        <v>1671.8</v>
      </c>
      <c r="BGV805" s="10"/>
      <c r="BGW805" s="235"/>
      <c r="BGX805" s="175" t="s">
        <v>72</v>
      </c>
      <c r="BGY805" s="341" t="s">
        <v>475</v>
      </c>
      <c r="BHA805" s="176"/>
      <c r="BHB805" s="176">
        <f>VLOOKUP(BGY805,$A$879:$F$2731,6,FALSE)</f>
        <v>1286</v>
      </c>
      <c r="BHC805" s="175" t="s">
        <v>65</v>
      </c>
      <c r="BHD805" s="10">
        <f>BHB805*1.3</f>
        <v>1671.8</v>
      </c>
      <c r="BHE805" s="10"/>
    </row>
    <row r="806" spans="1:1565" s="14" customFormat="1" ht="15">
      <c r="A806" s="175" t="s">
        <v>73</v>
      </c>
      <c r="B806" s="343" t="s">
        <v>1785</v>
      </c>
      <c r="D806" s="176"/>
      <c r="E806" s="176">
        <f>VLOOKUP(B806,$A$879:$F$2731,6,FALSE)</f>
        <v>690</v>
      </c>
      <c r="F806" s="175" t="s">
        <v>67</v>
      </c>
      <c r="G806" s="10">
        <f>E806*1.2</f>
        <v>828</v>
      </c>
      <c r="H806" s="10"/>
      <c r="I806" s="229"/>
      <c r="J806" s="175" t="s">
        <v>73</v>
      </c>
      <c r="K806" s="341" t="s">
        <v>575</v>
      </c>
      <c r="M806" s="176"/>
      <c r="N806" s="176">
        <f>VLOOKUP(K806,$A$879:$F$2731,6,FALSE)</f>
        <v>507</v>
      </c>
      <c r="O806" s="175" t="s">
        <v>67</v>
      </c>
      <c r="P806" s="10">
        <f>N806*1.2</f>
        <v>608.4</v>
      </c>
      <c r="Q806" s="10"/>
      <c r="R806" s="229"/>
      <c r="S806" s="175" t="s">
        <v>73</v>
      </c>
      <c r="T806" s="341" t="s">
        <v>1018</v>
      </c>
      <c r="V806" s="176"/>
      <c r="W806" s="176">
        <f>VLOOKUP(T806,$A$879:$F$2731,6,FALSE)</f>
        <v>650</v>
      </c>
      <c r="X806" s="175" t="s">
        <v>67</v>
      </c>
      <c r="Y806" s="10">
        <f>W806*1.2</f>
        <v>780</v>
      </c>
      <c r="Z806" s="10"/>
      <c r="AA806" s="229"/>
      <c r="AB806" s="175" t="s">
        <v>73</v>
      </c>
      <c r="AC806" s="341" t="s">
        <v>1785</v>
      </c>
      <c r="AE806" s="176"/>
      <c r="AF806" s="176">
        <f>VLOOKUP(AC806,$A$879:$F$2731,6,FALSE)</f>
        <v>690</v>
      </c>
      <c r="AG806" s="175" t="s">
        <v>67</v>
      </c>
      <c r="AH806" s="10">
        <f>AF806*1.2</f>
        <v>828</v>
      </c>
      <c r="AI806" s="10"/>
      <c r="AJ806" s="229"/>
      <c r="AK806" s="175" t="s">
        <v>73</v>
      </c>
      <c r="AL806" s="341" t="s">
        <v>1785</v>
      </c>
      <c r="AN806" s="176"/>
      <c r="AO806" s="176">
        <f>VLOOKUP(AL806,$A$879:$F$2731,6,FALSE)</f>
        <v>690</v>
      </c>
      <c r="AP806" s="175" t="s">
        <v>67</v>
      </c>
      <c r="AQ806" s="10">
        <f>AO806*1.2</f>
        <v>828</v>
      </c>
      <c r="AR806" s="10"/>
      <c r="AS806" s="229"/>
      <c r="AT806" s="175" t="s">
        <v>73</v>
      </c>
      <c r="AU806" s="341" t="s">
        <v>466</v>
      </c>
      <c r="AW806" s="176"/>
      <c r="AX806" s="176">
        <f>VLOOKUP(AU806,$A$879:$F$2731,6,FALSE)</f>
        <v>699</v>
      </c>
      <c r="AY806" s="175" t="s">
        <v>67</v>
      </c>
      <c r="AZ806" s="10">
        <f>AX806*1.2</f>
        <v>838.8</v>
      </c>
      <c r="BA806" s="10"/>
      <c r="BB806" s="229"/>
      <c r="BC806" s="175" t="s">
        <v>73</v>
      </c>
      <c r="BD806" s="341" t="s">
        <v>475</v>
      </c>
      <c r="BF806" s="176"/>
      <c r="BG806" s="176">
        <f>VLOOKUP(BD806,$A$879:$F$2731,6,FALSE)</f>
        <v>1286</v>
      </c>
      <c r="BH806" s="175" t="s">
        <v>67</v>
      </c>
      <c r="BI806" s="10">
        <f>BG806*1.2</f>
        <v>1543.2</v>
      </c>
      <c r="BJ806" s="10"/>
      <c r="BK806" s="229"/>
      <c r="BL806" s="175" t="s">
        <v>73</v>
      </c>
      <c r="BM806" s="341" t="s">
        <v>723</v>
      </c>
      <c r="BO806" s="176"/>
      <c r="BP806" s="176">
        <f>VLOOKUP(BM806,$A$879:$F$2731,6,FALSE)</f>
        <v>510</v>
      </c>
      <c r="BQ806" s="175" t="s">
        <v>67</v>
      </c>
      <c r="BR806" s="10">
        <f>BP806*1.2</f>
        <v>612</v>
      </c>
      <c r="BS806" s="10"/>
      <c r="BT806" s="229"/>
      <c r="BU806" s="175" t="s">
        <v>73</v>
      </c>
      <c r="BV806" s="341" t="s">
        <v>432</v>
      </c>
      <c r="BX806" s="176"/>
      <c r="BY806" s="176">
        <f>VLOOKUP(BV806,$A$879:$F$2731,6,FALSE)</f>
        <v>294</v>
      </c>
      <c r="BZ806" s="175" t="s">
        <v>67</v>
      </c>
      <c r="CA806" s="10">
        <f>BY806*1.2</f>
        <v>352.8</v>
      </c>
      <c r="CB806" s="10"/>
      <c r="CC806" s="229"/>
      <c r="CD806" s="175" t="s">
        <v>73</v>
      </c>
      <c r="CE806" s="341" t="s">
        <v>1018</v>
      </c>
      <c r="CG806" s="176"/>
      <c r="CH806" s="176">
        <f>VLOOKUP(CE806,$A$879:$F$2731,6,FALSE)</f>
        <v>650</v>
      </c>
      <c r="CI806" s="175" t="s">
        <v>67</v>
      </c>
      <c r="CJ806" s="10">
        <f>CH806*1.2</f>
        <v>780</v>
      </c>
      <c r="CK806" s="10"/>
      <c r="CL806" s="229"/>
      <c r="CM806" s="175" t="s">
        <v>73</v>
      </c>
      <c r="CN806" s="341" t="s">
        <v>1785</v>
      </c>
      <c r="CP806" s="176"/>
      <c r="CQ806" s="176">
        <f>VLOOKUP(CN806,$A$879:$F$2731,6,FALSE)</f>
        <v>690</v>
      </c>
      <c r="CR806" s="175" t="s">
        <v>67</v>
      </c>
      <c r="CS806" s="10">
        <f>CQ806*1.2</f>
        <v>828</v>
      </c>
      <c r="CT806" s="10"/>
      <c r="CU806" s="229"/>
      <c r="CV806" s="175" t="s">
        <v>73</v>
      </c>
      <c r="CW806" s="341" t="s">
        <v>475</v>
      </c>
      <c r="CY806" s="176"/>
      <c r="CZ806" s="176">
        <f>VLOOKUP(CW806,$A$879:$F$2731,6,FALSE)</f>
        <v>1286</v>
      </c>
      <c r="DA806" s="175" t="s">
        <v>67</v>
      </c>
      <c r="DB806" s="10">
        <f>CZ806*1.2</f>
        <v>1543.2</v>
      </c>
      <c r="DC806" s="10"/>
      <c r="DD806" s="229"/>
      <c r="DE806" s="175" t="s">
        <v>73</v>
      </c>
      <c r="DF806" s="341" t="s">
        <v>498</v>
      </c>
      <c r="DH806" s="176"/>
      <c r="DI806" s="176">
        <f>VLOOKUP(DF806,$A$879:$F$2731,6,FALSE)</f>
        <v>816</v>
      </c>
      <c r="DJ806" s="175" t="s">
        <v>67</v>
      </c>
      <c r="DK806" s="10">
        <f>DI806*1.2</f>
        <v>979.19999999999993</v>
      </c>
      <c r="DL806" s="10"/>
      <c r="DM806" s="229"/>
      <c r="DN806" s="175" t="s">
        <v>73</v>
      </c>
      <c r="DO806" s="341" t="s">
        <v>723</v>
      </c>
      <c r="DQ806" s="176"/>
      <c r="DR806" s="176">
        <f>VLOOKUP(DO806,$A$879:$F$2731,6,FALSE)</f>
        <v>510</v>
      </c>
      <c r="DS806" s="175" t="s">
        <v>67</v>
      </c>
      <c r="DT806" s="10">
        <f>DR806*1.2</f>
        <v>612</v>
      </c>
      <c r="DU806" s="10"/>
      <c r="DV806" s="229"/>
      <c r="DW806" s="175" t="s">
        <v>73</v>
      </c>
      <c r="DX806" s="341" t="s">
        <v>475</v>
      </c>
      <c r="DZ806" s="176"/>
      <c r="EA806" s="176">
        <f>VLOOKUP(DX806,$A$879:$F$2731,6,FALSE)</f>
        <v>1286</v>
      </c>
      <c r="EB806" s="175" t="s">
        <v>67</v>
      </c>
      <c r="EC806" s="10">
        <f>EA806*1.2</f>
        <v>1543.2</v>
      </c>
      <c r="ED806" s="10"/>
      <c r="EE806" s="229"/>
      <c r="EF806" s="175" t="s">
        <v>73</v>
      </c>
      <c r="EG806" s="341" t="s">
        <v>1785</v>
      </c>
      <c r="EI806" s="176"/>
      <c r="EJ806" s="176">
        <f>VLOOKUP(EG806,$A$879:$F$2731,6,FALSE)</f>
        <v>690</v>
      </c>
      <c r="EK806" s="175" t="s">
        <v>67</v>
      </c>
      <c r="EL806" s="10">
        <f>EJ806*1.2</f>
        <v>828</v>
      </c>
      <c r="EM806" s="10"/>
      <c r="EN806" s="229"/>
      <c r="EO806" s="175" t="s">
        <v>73</v>
      </c>
      <c r="EP806" s="341" t="s">
        <v>1018</v>
      </c>
      <c r="ER806" s="176"/>
      <c r="ES806" s="176">
        <f>VLOOKUP(EP806,$A$879:$F$2731,6,FALSE)</f>
        <v>650</v>
      </c>
      <c r="ET806" s="175" t="s">
        <v>67</v>
      </c>
      <c r="EU806" s="10">
        <f>ES806*1.2</f>
        <v>780</v>
      </c>
      <c r="EV806" s="10"/>
      <c r="EW806" s="229"/>
      <c r="EX806" s="175" t="s">
        <v>73</v>
      </c>
      <c r="EY806" s="341" t="s">
        <v>1785</v>
      </c>
      <c r="FA806" s="176"/>
      <c r="FB806" s="176">
        <f>VLOOKUP(EY806,$A$879:$F$2731,6,FALSE)</f>
        <v>690</v>
      </c>
      <c r="FC806" s="175" t="s">
        <v>67</v>
      </c>
      <c r="FD806" s="10">
        <f>FB806*1.2</f>
        <v>828</v>
      </c>
      <c r="FE806" s="10"/>
      <c r="FF806" s="229"/>
      <c r="FG806" s="175" t="s">
        <v>73</v>
      </c>
      <c r="FH806" s="341" t="s">
        <v>1709</v>
      </c>
      <c r="FJ806" s="176"/>
      <c r="FK806" s="176">
        <f>VLOOKUP(FH806,$A$879:$F$2731,6,FALSE)</f>
        <v>486</v>
      </c>
      <c r="FL806" s="175" t="s">
        <v>67</v>
      </c>
      <c r="FM806" s="10">
        <f>FK806*1.2</f>
        <v>583.19999999999993</v>
      </c>
      <c r="FN806" s="10"/>
      <c r="FO806" s="229"/>
      <c r="FP806" s="175" t="s">
        <v>73</v>
      </c>
      <c r="FQ806" s="341" t="s">
        <v>475</v>
      </c>
      <c r="FS806" s="176"/>
      <c r="FT806" s="176">
        <f>VLOOKUP(FQ806,$A$879:$F$2731,6,FALSE)</f>
        <v>1286</v>
      </c>
      <c r="FU806" s="175" t="s">
        <v>67</v>
      </c>
      <c r="FV806" s="10">
        <f>FT806*1.2</f>
        <v>1543.2</v>
      </c>
      <c r="FW806" s="10"/>
      <c r="FX806" s="229"/>
      <c r="FY806" s="175" t="s">
        <v>73</v>
      </c>
      <c r="FZ806" s="349" t="s">
        <v>183</v>
      </c>
      <c r="GB806" s="176"/>
      <c r="GC806" s="176" t="e">
        <f>VLOOKUP(FZ806,$A$879:$F$2731,6,FALSE)</f>
        <v>#N/A</v>
      </c>
      <c r="GD806" s="175" t="s">
        <v>67</v>
      </c>
      <c r="GE806" s="10" t="e">
        <f>GC806*1.2</f>
        <v>#N/A</v>
      </c>
      <c r="GF806" s="10"/>
      <c r="GG806" s="229"/>
      <c r="GH806" s="175" t="s">
        <v>73</v>
      </c>
      <c r="GI806" s="341" t="s">
        <v>432</v>
      </c>
      <c r="GK806" s="176"/>
      <c r="GL806" s="176">
        <f>VLOOKUP(GI806,$A$879:$F$2731,6,FALSE)</f>
        <v>294</v>
      </c>
      <c r="GM806" s="175" t="s">
        <v>67</v>
      </c>
      <c r="GN806" s="10">
        <f>GL806*1.2</f>
        <v>352.8</v>
      </c>
      <c r="GO806" s="10"/>
      <c r="GP806" s="229"/>
      <c r="GQ806" s="175" t="s">
        <v>73</v>
      </c>
      <c r="GR806" s="341" t="s">
        <v>498</v>
      </c>
      <c r="GT806" s="176"/>
      <c r="GU806" s="176">
        <f>VLOOKUP(GR806,$A$879:$F$2731,6,FALSE)</f>
        <v>816</v>
      </c>
      <c r="GV806" s="175" t="s">
        <v>67</v>
      </c>
      <c r="GW806" s="10">
        <f>GU806*1.2</f>
        <v>979.19999999999993</v>
      </c>
      <c r="GX806" s="10"/>
      <c r="GY806" s="229"/>
      <c r="GZ806" s="175" t="s">
        <v>73</v>
      </c>
      <c r="HA806" s="341" t="s">
        <v>1018</v>
      </c>
      <c r="HC806" s="176"/>
      <c r="HD806" s="176">
        <f>VLOOKUP(HA806,$A$879:$F$2731,6,FALSE)</f>
        <v>650</v>
      </c>
      <c r="HE806" s="175" t="s">
        <v>67</v>
      </c>
      <c r="HF806" s="10">
        <f>HD806*1.2</f>
        <v>780</v>
      </c>
      <c r="HG806" s="10"/>
      <c r="HH806" s="229"/>
      <c r="HI806" s="175" t="s">
        <v>73</v>
      </c>
      <c r="HJ806" s="341" t="s">
        <v>466</v>
      </c>
      <c r="HL806" s="176"/>
      <c r="HM806" s="176">
        <f>VLOOKUP(HJ806,$A$879:$F$2731,6,FALSE)</f>
        <v>699</v>
      </c>
      <c r="HN806" s="175" t="s">
        <v>67</v>
      </c>
      <c r="HO806" s="10">
        <f>HM806*1.2</f>
        <v>838.8</v>
      </c>
      <c r="HP806" s="10"/>
      <c r="HQ806" s="229"/>
      <c r="HR806" s="175" t="s">
        <v>73</v>
      </c>
      <c r="HS806" s="341" t="s">
        <v>525</v>
      </c>
      <c r="HU806" s="176"/>
      <c r="HV806" s="176">
        <f>VLOOKUP(HS806,$A$879:$F$2731,6,FALSE)</f>
        <v>594</v>
      </c>
      <c r="HW806" s="175" t="s">
        <v>67</v>
      </c>
      <c r="HX806" s="10">
        <f>HV806*1.2</f>
        <v>712.8</v>
      </c>
      <c r="HY806" s="10"/>
      <c r="HZ806" s="229"/>
      <c r="IA806" s="175" t="s">
        <v>73</v>
      </c>
      <c r="IB806" s="341" t="s">
        <v>1018</v>
      </c>
      <c r="ID806" s="176"/>
      <c r="IE806" s="176">
        <f>VLOOKUP(IB806,$A$879:$F$2731,6,FALSE)</f>
        <v>650</v>
      </c>
      <c r="IF806" s="175" t="s">
        <v>67</v>
      </c>
      <c r="IG806" s="10">
        <f>IE806*1.2</f>
        <v>780</v>
      </c>
      <c r="IH806" s="10"/>
      <c r="II806" s="229"/>
      <c r="IJ806" s="175" t="s">
        <v>73</v>
      </c>
      <c r="IK806" s="341" t="s">
        <v>498</v>
      </c>
      <c r="IM806" s="176"/>
      <c r="IN806" s="176">
        <f>VLOOKUP(IK806,$A$879:$F$2731,6,FALSE)</f>
        <v>816</v>
      </c>
      <c r="IO806" s="175" t="s">
        <v>67</v>
      </c>
      <c r="IP806" s="10">
        <f>IN806*1.2</f>
        <v>979.19999999999993</v>
      </c>
      <c r="IQ806" s="10"/>
      <c r="IR806" s="229"/>
      <c r="IS806" s="175" t="s">
        <v>73</v>
      </c>
      <c r="IT806" s="341" t="s">
        <v>432</v>
      </c>
      <c r="IV806" s="176"/>
      <c r="IW806" s="176">
        <f>VLOOKUP(IT806,$A$879:$F$2731,6,FALSE)</f>
        <v>294</v>
      </c>
      <c r="IX806" s="175" t="s">
        <v>67</v>
      </c>
      <c r="IY806" s="10">
        <f>IW806*1.2</f>
        <v>352.8</v>
      </c>
      <c r="IZ806" s="10"/>
      <c r="JA806" s="229"/>
      <c r="JB806" s="175" t="s">
        <v>73</v>
      </c>
      <c r="JC806" s="341" t="s">
        <v>1709</v>
      </c>
      <c r="JE806" s="176"/>
      <c r="JF806" s="176">
        <f>VLOOKUP(JC806,$A$879:$F$2731,6,FALSE)</f>
        <v>486</v>
      </c>
      <c r="JG806" s="175" t="s">
        <v>67</v>
      </c>
      <c r="JH806" s="10">
        <f>JF806*1.2</f>
        <v>583.19999999999993</v>
      </c>
      <c r="JI806" s="10"/>
      <c r="JJ806" s="229"/>
      <c r="JK806" s="175" t="s">
        <v>73</v>
      </c>
      <c r="JL806" s="341" t="s">
        <v>475</v>
      </c>
      <c r="JN806" s="176"/>
      <c r="JO806" s="176">
        <f>VLOOKUP(JL806,$A$879:$F$2731,6,FALSE)</f>
        <v>1286</v>
      </c>
      <c r="JP806" s="175" t="s">
        <v>67</v>
      </c>
      <c r="JQ806" s="10">
        <f>JO806*1.2</f>
        <v>1543.2</v>
      </c>
      <c r="JR806" s="10"/>
      <c r="JS806" s="229"/>
      <c r="JT806" s="175" t="s">
        <v>73</v>
      </c>
      <c r="JU806" s="341" t="s">
        <v>498</v>
      </c>
      <c r="JW806" s="176"/>
      <c r="JX806" s="176">
        <f>VLOOKUP(JU806,$A$879:$F$2731,6,FALSE)</f>
        <v>816</v>
      </c>
      <c r="JY806" s="175" t="s">
        <v>67</v>
      </c>
      <c r="JZ806" s="10">
        <f>JX806*1.2</f>
        <v>979.19999999999993</v>
      </c>
      <c r="KA806" s="10"/>
      <c r="KB806" s="229"/>
      <c r="KC806" s="175" t="s">
        <v>73</v>
      </c>
      <c r="KD806" s="349" t="s">
        <v>183</v>
      </c>
      <c r="KF806" s="176"/>
      <c r="KG806" s="176" t="e">
        <f>VLOOKUP(KD806,$A$879:$F$2731,6,FALSE)</f>
        <v>#N/A</v>
      </c>
      <c r="KH806" s="175" t="s">
        <v>67</v>
      </c>
      <c r="KI806" s="10" t="e">
        <f>KG806*1.2</f>
        <v>#N/A</v>
      </c>
      <c r="KJ806" s="10"/>
      <c r="KK806" s="229"/>
      <c r="KL806" s="175" t="s">
        <v>73</v>
      </c>
      <c r="KM806" s="341" t="s">
        <v>1705</v>
      </c>
      <c r="KO806" s="176"/>
      <c r="KP806" s="176">
        <f>VLOOKUP(KM806,$A$879:$F$2731,6,FALSE)</f>
        <v>953</v>
      </c>
      <c r="KQ806" s="175" t="s">
        <v>67</v>
      </c>
      <c r="KR806" s="10">
        <f>KP806*1.2</f>
        <v>1143.5999999999999</v>
      </c>
      <c r="KS806" s="10"/>
      <c r="KT806" s="229"/>
      <c r="KU806" s="175" t="s">
        <v>73</v>
      </c>
      <c r="KV806" s="341" t="s">
        <v>475</v>
      </c>
      <c r="KX806" s="176"/>
      <c r="KY806" s="176">
        <f>VLOOKUP(KV806,$A$879:$F$2731,6,FALSE)</f>
        <v>1286</v>
      </c>
      <c r="KZ806" s="175" t="s">
        <v>67</v>
      </c>
      <c r="LA806" s="10">
        <f>KY806*1.2</f>
        <v>1543.2</v>
      </c>
      <c r="LB806" s="10"/>
      <c r="LC806" s="229"/>
      <c r="LD806" s="175" t="s">
        <v>73</v>
      </c>
      <c r="LE806" s="349" t="s">
        <v>183</v>
      </c>
      <c r="LG806" s="176"/>
      <c r="LH806" s="176" t="e">
        <f>VLOOKUP(LE806,$A$879:$F$2731,6,FALSE)</f>
        <v>#N/A</v>
      </c>
      <c r="LI806" s="175" t="s">
        <v>67</v>
      </c>
      <c r="LJ806" s="10" t="e">
        <f>LH806*1.2</f>
        <v>#N/A</v>
      </c>
      <c r="LK806" s="10"/>
      <c r="LL806" s="229"/>
      <c r="LM806" s="175" t="s">
        <v>73</v>
      </c>
      <c r="LN806" s="341" t="s">
        <v>498</v>
      </c>
      <c r="LP806" s="176"/>
      <c r="LQ806" s="176">
        <f>VLOOKUP(LN806,$A$879:$F$2731,6,FALSE)</f>
        <v>816</v>
      </c>
      <c r="LR806" s="175" t="s">
        <v>67</v>
      </c>
      <c r="LS806" s="10">
        <f>LQ806*1.2</f>
        <v>979.19999999999993</v>
      </c>
      <c r="LT806" s="10"/>
      <c r="LU806" s="229"/>
      <c r="LV806" s="175" t="s">
        <v>73</v>
      </c>
      <c r="LW806" s="341" t="s">
        <v>456</v>
      </c>
      <c r="LY806" s="176"/>
      <c r="LZ806" s="176">
        <f>VLOOKUP(LW806,$A$879:$F$2731,6,FALSE)</f>
        <v>364</v>
      </c>
      <c r="MA806" s="175" t="s">
        <v>67</v>
      </c>
      <c r="MB806" s="10">
        <f>LZ806*1.2</f>
        <v>436.8</v>
      </c>
      <c r="MC806" s="10"/>
      <c r="MD806" s="229"/>
      <c r="ME806" s="175" t="s">
        <v>73</v>
      </c>
      <c r="MF806" s="341" t="s">
        <v>1709</v>
      </c>
      <c r="MH806" s="176"/>
      <c r="MI806" s="176">
        <f>VLOOKUP(MF806,$A$879:$F$2731,6,FALSE)</f>
        <v>486</v>
      </c>
      <c r="MJ806" s="175" t="s">
        <v>67</v>
      </c>
      <c r="MK806" s="10">
        <f>MI806*1.2</f>
        <v>583.19999999999993</v>
      </c>
      <c r="ML806" s="10"/>
      <c r="MM806" s="229"/>
      <c r="MN806" s="175" t="s">
        <v>73</v>
      </c>
      <c r="MO806" s="349" t="s">
        <v>183</v>
      </c>
      <c r="MQ806" s="176"/>
      <c r="MR806" s="176" t="e">
        <f>VLOOKUP(MO806,$A$879:$F$2731,6,FALSE)</f>
        <v>#N/A</v>
      </c>
      <c r="MS806" s="175" t="s">
        <v>67</v>
      </c>
      <c r="MT806" s="10" t="e">
        <f>MR806*1.2</f>
        <v>#N/A</v>
      </c>
      <c r="MU806" s="10"/>
      <c r="MV806" s="229"/>
      <c r="MW806" s="175" t="s">
        <v>73</v>
      </c>
      <c r="MX806" s="341" t="s">
        <v>1018</v>
      </c>
      <c r="MZ806" s="176"/>
      <c r="NA806" s="176">
        <f>VLOOKUP(MX806,$A$879:$F$2731,6,FALSE)</f>
        <v>650</v>
      </c>
      <c r="NB806" s="175" t="s">
        <v>67</v>
      </c>
      <c r="NC806" s="10">
        <f>NA806*1.2</f>
        <v>780</v>
      </c>
      <c r="ND806" s="10"/>
      <c r="NE806" s="229"/>
      <c r="NF806" s="175" t="s">
        <v>73</v>
      </c>
      <c r="NG806" s="341" t="s">
        <v>456</v>
      </c>
      <c r="NI806" s="176"/>
      <c r="NJ806" s="176">
        <f>VLOOKUP(NG806,$A$879:$F$2731,6,FALSE)</f>
        <v>364</v>
      </c>
      <c r="NK806" s="175" t="s">
        <v>67</v>
      </c>
      <c r="NL806" s="10">
        <f>NJ806*1.2</f>
        <v>436.8</v>
      </c>
      <c r="NM806" s="10"/>
      <c r="NN806" s="229"/>
      <c r="NO806" s="175" t="s">
        <v>73</v>
      </c>
      <c r="NP806" s="341" t="s">
        <v>1785</v>
      </c>
      <c r="NR806" s="176"/>
      <c r="NS806" s="176">
        <f>VLOOKUP(NP806,$A$879:$F$2731,6,FALSE)</f>
        <v>690</v>
      </c>
      <c r="NT806" s="175" t="s">
        <v>67</v>
      </c>
      <c r="NU806" s="10">
        <f>NS806*1.2</f>
        <v>828</v>
      </c>
      <c r="NV806" s="10"/>
      <c r="NW806" s="229"/>
      <c r="NX806" s="175" t="s">
        <v>73</v>
      </c>
      <c r="NY806" s="341" t="s">
        <v>498</v>
      </c>
      <c r="OA806" s="176"/>
      <c r="OB806" s="176">
        <f>VLOOKUP(NY806,$A$879:$F$2731,6,FALSE)</f>
        <v>816</v>
      </c>
      <c r="OC806" s="175" t="s">
        <v>67</v>
      </c>
      <c r="OD806" s="10">
        <f>OB806*1.2</f>
        <v>979.19999999999993</v>
      </c>
      <c r="OE806" s="10"/>
      <c r="OF806" s="229"/>
      <c r="OG806" s="175" t="s">
        <v>73</v>
      </c>
      <c r="OH806" s="341" t="s">
        <v>456</v>
      </c>
      <c r="OJ806" s="176"/>
      <c r="OK806" s="176">
        <f>VLOOKUP(OH806,$A$879:$F$2731,6,FALSE)</f>
        <v>364</v>
      </c>
      <c r="OL806" s="175" t="s">
        <v>67</v>
      </c>
      <c r="OM806" s="10">
        <f>OK806*1.2</f>
        <v>436.8</v>
      </c>
      <c r="ON806" s="10"/>
      <c r="OO806" s="229"/>
      <c r="OP806" s="175" t="s">
        <v>73</v>
      </c>
      <c r="OQ806" s="341" t="s">
        <v>1705</v>
      </c>
      <c r="OS806" s="176"/>
      <c r="OT806" s="176">
        <f>VLOOKUP(OQ806,$A$879:$F$2731,6,FALSE)</f>
        <v>953</v>
      </c>
      <c r="OU806" s="175" t="s">
        <v>67</v>
      </c>
      <c r="OV806" s="10">
        <f>OT806*1.2</f>
        <v>1143.5999999999999</v>
      </c>
      <c r="OW806" s="10"/>
      <c r="OX806" s="229"/>
      <c r="OY806" s="175" t="s">
        <v>73</v>
      </c>
      <c r="OZ806" s="351" t="s">
        <v>1705</v>
      </c>
      <c r="PB806" s="176"/>
      <c r="PC806" s="176">
        <f>VLOOKUP(OZ806,$A$879:$F$2731,6,FALSE)</f>
        <v>953</v>
      </c>
      <c r="PD806" s="175" t="s">
        <v>67</v>
      </c>
      <c r="PE806" s="10">
        <f>PC806*1.2</f>
        <v>1143.5999999999999</v>
      </c>
      <c r="PF806" s="10"/>
      <c r="PG806" s="229"/>
      <c r="PH806" s="175" t="s">
        <v>73</v>
      </c>
      <c r="PI806" s="341" t="s">
        <v>575</v>
      </c>
      <c r="PK806" s="176"/>
      <c r="PL806" s="176">
        <f>VLOOKUP(PI806,$A$879:$F$2731,6,FALSE)</f>
        <v>507</v>
      </c>
      <c r="PM806" s="175" t="s">
        <v>67</v>
      </c>
      <c r="PN806" s="10">
        <f>PL806*1.2</f>
        <v>608.4</v>
      </c>
      <c r="PO806" s="10"/>
      <c r="PP806" s="229"/>
      <c r="PQ806" s="175" t="s">
        <v>73</v>
      </c>
      <c r="PR806" s="341" t="s">
        <v>525</v>
      </c>
      <c r="PT806" s="176"/>
      <c r="PU806" s="176">
        <f>VLOOKUP(PR806,$A$879:$F$2731,6,FALSE)</f>
        <v>594</v>
      </c>
      <c r="PV806" s="175" t="s">
        <v>67</v>
      </c>
      <c r="PW806" s="10">
        <f>PU806*1.2</f>
        <v>712.8</v>
      </c>
      <c r="PX806" s="10"/>
      <c r="PY806" s="229"/>
      <c r="PZ806" s="175" t="s">
        <v>73</v>
      </c>
      <c r="QA806" s="343" t="s">
        <v>1785</v>
      </c>
      <c r="QC806" s="176"/>
      <c r="QD806" s="176">
        <f>VLOOKUP(QA806,$A$879:$F$2731,6,FALSE)</f>
        <v>690</v>
      </c>
      <c r="QE806" s="175" t="s">
        <v>67</v>
      </c>
      <c r="QF806" s="10">
        <f>QD806*1.2</f>
        <v>828</v>
      </c>
      <c r="QG806" s="10"/>
      <c r="QH806" s="229"/>
      <c r="QI806" s="175" t="s">
        <v>73</v>
      </c>
      <c r="QJ806" s="349" t="s">
        <v>183</v>
      </c>
      <c r="QL806" s="176"/>
      <c r="QM806" s="176" t="e">
        <f>VLOOKUP(QJ806,$A$879:$F$2731,6,FALSE)</f>
        <v>#N/A</v>
      </c>
      <c r="QN806" s="175" t="s">
        <v>67</v>
      </c>
      <c r="QO806" s="10" t="e">
        <f>QM806*1.2</f>
        <v>#N/A</v>
      </c>
      <c r="QP806" s="10"/>
      <c r="QQ806" s="229"/>
      <c r="QR806" s="175" t="s">
        <v>73</v>
      </c>
      <c r="QS806" s="341" t="s">
        <v>1785</v>
      </c>
      <c r="QU806" s="176"/>
      <c r="QV806" s="176">
        <f>VLOOKUP(QS806,$A$879:$F$2731,6,FALSE)</f>
        <v>690</v>
      </c>
      <c r="QW806" s="175" t="s">
        <v>67</v>
      </c>
      <c r="QX806" s="10">
        <f>QV806*1.2</f>
        <v>828</v>
      </c>
      <c r="QY806" s="10"/>
      <c r="QZ806" s="229"/>
      <c r="RA806" s="175" t="s">
        <v>73</v>
      </c>
      <c r="RB806" s="341" t="s">
        <v>575</v>
      </c>
      <c r="RD806" s="176"/>
      <c r="RE806" s="176">
        <f>VLOOKUP(RB806,$A$879:$F$2731,6,FALSE)</f>
        <v>507</v>
      </c>
      <c r="RF806" s="175" t="s">
        <v>67</v>
      </c>
      <c r="RG806" s="10">
        <f>RE806*1.2</f>
        <v>608.4</v>
      </c>
      <c r="RH806" s="10"/>
      <c r="RI806" s="229"/>
      <c r="RJ806" s="175" t="s">
        <v>73</v>
      </c>
      <c r="RK806" s="341" t="s">
        <v>1709</v>
      </c>
      <c r="RM806" s="176"/>
      <c r="RN806" s="176">
        <f>VLOOKUP(RK806,$A$879:$F$2731,6,FALSE)</f>
        <v>486</v>
      </c>
      <c r="RO806" s="175" t="s">
        <v>67</v>
      </c>
      <c r="RP806" s="10">
        <f>RN806*1.2</f>
        <v>583.19999999999993</v>
      </c>
      <c r="RQ806" s="10"/>
      <c r="RR806" s="229"/>
      <c r="RS806" s="175" t="s">
        <v>73</v>
      </c>
      <c r="RT806" s="349" t="s">
        <v>183</v>
      </c>
      <c r="RV806" s="176"/>
      <c r="RW806" s="176" t="e">
        <f>VLOOKUP(RT806,$A$879:$F$2731,6,FALSE)</f>
        <v>#N/A</v>
      </c>
      <c r="RX806" s="175" t="s">
        <v>67</v>
      </c>
      <c r="RY806" s="10" t="e">
        <f>RW806*1.2</f>
        <v>#N/A</v>
      </c>
      <c r="RZ806" s="10"/>
      <c r="SA806" s="235"/>
      <c r="SB806" s="175" t="s">
        <v>73</v>
      </c>
      <c r="SC806" s="341" t="s">
        <v>575</v>
      </c>
      <c r="SE806" s="176"/>
      <c r="SF806" s="176">
        <f>VLOOKUP(SC806,$A$879:$F$2731,6,FALSE)</f>
        <v>507</v>
      </c>
      <c r="SG806" s="175" t="s">
        <v>67</v>
      </c>
      <c r="SH806" s="10">
        <f>SF806*1.2</f>
        <v>608.4</v>
      </c>
      <c r="SI806" s="10"/>
      <c r="SJ806" s="235"/>
      <c r="SK806" s="175" t="s">
        <v>73</v>
      </c>
      <c r="SL806" s="341" t="s">
        <v>575</v>
      </c>
      <c r="SN806" s="176"/>
      <c r="SO806" s="176">
        <f>VLOOKUP(SL806,$A$879:$F$2731,6,FALSE)</f>
        <v>507</v>
      </c>
      <c r="SP806" s="175" t="s">
        <v>67</v>
      </c>
      <c r="SQ806" s="10">
        <f>SO806*1.2</f>
        <v>608.4</v>
      </c>
      <c r="SR806" s="10"/>
      <c r="SS806" s="235"/>
      <c r="ST806" s="175" t="s">
        <v>73</v>
      </c>
      <c r="SU806" s="341" t="s">
        <v>498</v>
      </c>
      <c r="SW806" s="176"/>
      <c r="SX806" s="176">
        <f>VLOOKUP(SU806,$A$879:$F$2731,6,FALSE)</f>
        <v>816</v>
      </c>
      <c r="SY806" s="175" t="s">
        <v>67</v>
      </c>
      <c r="SZ806" s="10">
        <f>SX806*1.2</f>
        <v>979.19999999999993</v>
      </c>
      <c r="TA806" s="10"/>
      <c r="TB806" s="235"/>
      <c r="TC806" s="175" t="s">
        <v>73</v>
      </c>
      <c r="TD806" s="349" t="s">
        <v>183</v>
      </c>
      <c r="TF806" s="176"/>
      <c r="TG806" s="176" t="e">
        <f>VLOOKUP(TD806,$A$879:$F$2731,6,FALSE)</f>
        <v>#N/A</v>
      </c>
      <c r="TH806" s="175" t="s">
        <v>67</v>
      </c>
      <c r="TI806" s="10" t="e">
        <f>TG806*1.2</f>
        <v>#N/A</v>
      </c>
      <c r="TK806" s="235"/>
      <c r="TL806" s="175" t="s">
        <v>73</v>
      </c>
      <c r="TM806" s="341" t="s">
        <v>575</v>
      </c>
      <c r="TO806" s="176"/>
      <c r="TP806" s="176">
        <f>VLOOKUP(TM806,$A$879:$F$2731,6,FALSE)</f>
        <v>507</v>
      </c>
      <c r="TQ806" s="175" t="s">
        <v>67</v>
      </c>
      <c r="TR806" s="10">
        <f>TP806*1.2</f>
        <v>608.4</v>
      </c>
      <c r="TS806" s="10"/>
      <c r="TT806" s="235"/>
      <c r="TU806" s="175" t="s">
        <v>73</v>
      </c>
      <c r="TV806" s="341" t="s">
        <v>723</v>
      </c>
      <c r="TX806" s="176"/>
      <c r="TY806" s="176">
        <f>VLOOKUP(TV806,$A$879:$F$2731,6,FALSE)</f>
        <v>510</v>
      </c>
      <c r="TZ806" s="175" t="s">
        <v>67</v>
      </c>
      <c r="UA806" s="10">
        <f>TY806*1.2</f>
        <v>612</v>
      </c>
      <c r="UB806" s="10"/>
      <c r="UC806" s="235"/>
      <c r="UD806" s="175" t="s">
        <v>73</v>
      </c>
      <c r="UE806" s="341" t="s">
        <v>456</v>
      </c>
      <c r="UG806" s="176"/>
      <c r="UH806" s="176">
        <f>VLOOKUP(UE806,$A$879:$F$2731,6,FALSE)</f>
        <v>364</v>
      </c>
      <c r="UI806" s="175" t="s">
        <v>67</v>
      </c>
      <c r="UJ806" s="10">
        <f>UH806*1.2</f>
        <v>436.8</v>
      </c>
      <c r="UK806" s="10"/>
      <c r="UL806" s="235"/>
      <c r="UM806" s="175" t="s">
        <v>73</v>
      </c>
      <c r="UN806" s="349" t="s">
        <v>183</v>
      </c>
      <c r="UP806" s="176"/>
      <c r="UQ806" s="176" t="e">
        <f>VLOOKUP(UN806,$A$879:$F$2731,6,FALSE)</f>
        <v>#N/A</v>
      </c>
      <c r="UR806" s="175" t="s">
        <v>67</v>
      </c>
      <c r="US806" s="10" t="e">
        <f>UQ806*1.2</f>
        <v>#N/A</v>
      </c>
      <c r="UT806" s="10"/>
      <c r="UU806" s="235"/>
      <c r="UV806" s="175" t="s">
        <v>73</v>
      </c>
      <c r="UW806" s="341" t="s">
        <v>1704</v>
      </c>
      <c r="UY806" s="176"/>
      <c r="UZ806" s="176">
        <f>VLOOKUP(UW806,$A$879:$F$2731,6,FALSE)</f>
        <v>159</v>
      </c>
      <c r="VA806" s="175" t="s">
        <v>67</v>
      </c>
      <c r="VB806" s="10">
        <f>UZ806*1.2</f>
        <v>190.79999999999998</v>
      </c>
      <c r="VC806" s="10"/>
      <c r="VD806" s="235"/>
      <c r="VE806" s="175" t="s">
        <v>73</v>
      </c>
      <c r="VF806" s="349" t="s">
        <v>183</v>
      </c>
      <c r="VH806" s="176"/>
      <c r="VI806" s="176" t="e">
        <f>VLOOKUP(VF806,$A$879:$F$2731,6,FALSE)</f>
        <v>#N/A</v>
      </c>
      <c r="VJ806" s="175" t="s">
        <v>67</v>
      </c>
      <c r="VK806" s="10" t="e">
        <f>VI806*1.2</f>
        <v>#N/A</v>
      </c>
      <c r="VL806" s="10"/>
      <c r="VM806" s="235"/>
      <c r="VN806" s="175" t="s">
        <v>73</v>
      </c>
      <c r="VO806" s="341" t="s">
        <v>498</v>
      </c>
      <c r="VQ806" s="176"/>
      <c r="VR806" s="176">
        <f>VLOOKUP(VO806,$A$879:$F$2731,6,FALSE)</f>
        <v>816</v>
      </c>
      <c r="VS806" s="175" t="s">
        <v>67</v>
      </c>
      <c r="VT806" s="10">
        <f>VR806*1.2</f>
        <v>979.19999999999993</v>
      </c>
      <c r="VU806" s="10"/>
      <c r="VV806" s="235"/>
      <c r="VW806" s="175" t="s">
        <v>73</v>
      </c>
      <c r="VX806" s="349" t="s">
        <v>183</v>
      </c>
      <c r="VZ806" s="176"/>
      <c r="WA806" s="176" t="e">
        <f>VLOOKUP(VX806,$A$879:$F$2731,6,FALSE)</f>
        <v>#N/A</v>
      </c>
      <c r="WB806" s="175" t="s">
        <v>67</v>
      </c>
      <c r="WC806" s="10" t="e">
        <f>WA806*1.2</f>
        <v>#N/A</v>
      </c>
      <c r="WE806" s="235"/>
      <c r="WF806" s="175" t="s">
        <v>73</v>
      </c>
      <c r="WG806" s="341" t="s">
        <v>1018</v>
      </c>
      <c r="WI806" s="176"/>
      <c r="WJ806" s="176">
        <f>VLOOKUP(WG806,$A$879:$F$2731,6,FALSE)</f>
        <v>650</v>
      </c>
      <c r="WK806" s="175" t="s">
        <v>67</v>
      </c>
      <c r="WL806" s="10">
        <f>WJ806*1.2</f>
        <v>780</v>
      </c>
      <c r="WN806" s="235"/>
      <c r="WO806" s="175" t="s">
        <v>73</v>
      </c>
      <c r="WP806" s="341" t="s">
        <v>456</v>
      </c>
      <c r="WQ806" s="176"/>
      <c r="WR806" s="176"/>
      <c r="WS806" s="176">
        <f>VLOOKUP(WP806,$A$879:$F$2731,6,FALSE)</f>
        <v>364</v>
      </c>
      <c r="WT806" s="175" t="s">
        <v>67</v>
      </c>
      <c r="WU806" s="10">
        <f>WS806*1.2</f>
        <v>436.8</v>
      </c>
      <c r="WV806" s="10"/>
      <c r="WW806" s="235"/>
      <c r="WX806" s="175" t="s">
        <v>73</v>
      </c>
      <c r="WY806" s="341" t="s">
        <v>575</v>
      </c>
      <c r="XA806" s="176"/>
      <c r="XB806" s="176">
        <f>VLOOKUP(WY806,$A$879:$F$2731,6,FALSE)</f>
        <v>507</v>
      </c>
      <c r="XC806" s="175" t="s">
        <v>67</v>
      </c>
      <c r="XD806" s="10">
        <f>XB806*1.2</f>
        <v>608.4</v>
      </c>
      <c r="XF806" s="235"/>
      <c r="XG806" s="175" t="s">
        <v>73</v>
      </c>
      <c r="XH806" s="351" t="s">
        <v>723</v>
      </c>
      <c r="XJ806" s="176"/>
      <c r="XK806" s="176">
        <f>VLOOKUP(XH806,$A$879:$F$2731,6,FALSE)</f>
        <v>510</v>
      </c>
      <c r="XL806" s="175" t="s">
        <v>67</v>
      </c>
      <c r="XM806" s="10">
        <f>XK806*1.2</f>
        <v>612</v>
      </c>
      <c r="XO806" s="235"/>
      <c r="XP806" s="175" t="s">
        <v>73</v>
      </c>
      <c r="XQ806" s="341" t="s">
        <v>1018</v>
      </c>
      <c r="XS806" s="176"/>
      <c r="XT806" s="176">
        <f>VLOOKUP(XQ806,$A$879:$F$2731,6,FALSE)</f>
        <v>650</v>
      </c>
      <c r="XU806" s="175" t="s">
        <v>67</v>
      </c>
      <c r="XV806" s="10">
        <f>XT806*1.2</f>
        <v>780</v>
      </c>
      <c r="XW806" s="10"/>
      <c r="XX806" s="235"/>
      <c r="XY806" s="175" t="s">
        <v>73</v>
      </c>
      <c r="XZ806" s="341" t="s">
        <v>723</v>
      </c>
      <c r="YB806" s="176"/>
      <c r="YC806" s="176">
        <f>VLOOKUP(XZ806,$A$879:$F$2731,6,FALSE)</f>
        <v>510</v>
      </c>
      <c r="YD806" s="175" t="s">
        <v>67</v>
      </c>
      <c r="YE806" s="10">
        <f>YC806*1.2</f>
        <v>612</v>
      </c>
      <c r="YG806" s="235"/>
      <c r="YH806" s="175" t="s">
        <v>73</v>
      </c>
      <c r="YI806" s="341" t="s">
        <v>475</v>
      </c>
      <c r="YK806" s="176"/>
      <c r="YL806" s="176">
        <f>VLOOKUP(YI806,$A$879:$F$2731,6,FALSE)</f>
        <v>1286</v>
      </c>
      <c r="YM806" s="175" t="s">
        <v>67</v>
      </c>
      <c r="YN806" s="10">
        <f>YL806*1.2</f>
        <v>1543.2</v>
      </c>
      <c r="YO806" s="10"/>
      <c r="YP806" s="235"/>
      <c r="YQ806" s="175" t="s">
        <v>73</v>
      </c>
      <c r="YR806" s="341" t="s">
        <v>456</v>
      </c>
      <c r="YT806" s="176"/>
      <c r="YU806" s="176">
        <f>VLOOKUP(YR806,$A$879:$F$2731,6,FALSE)</f>
        <v>364</v>
      </c>
      <c r="YV806" s="175" t="s">
        <v>67</v>
      </c>
      <c r="YW806" s="10">
        <f>YU806*1.2</f>
        <v>436.8</v>
      </c>
      <c r="YY806" s="235"/>
      <c r="YZ806" s="175" t="s">
        <v>73</v>
      </c>
      <c r="ZA806" s="341" t="s">
        <v>456</v>
      </c>
      <c r="ZC806" s="176"/>
      <c r="ZD806" s="176">
        <f>VLOOKUP(ZA806,$A$879:$F$2731,6,FALSE)</f>
        <v>364</v>
      </c>
      <c r="ZE806" s="175" t="s">
        <v>67</v>
      </c>
      <c r="ZF806" s="10">
        <f>ZD806*1.2</f>
        <v>436.8</v>
      </c>
      <c r="ZH806" s="235"/>
      <c r="ZI806" s="175" t="s">
        <v>73</v>
      </c>
      <c r="ZJ806" s="341" t="s">
        <v>475</v>
      </c>
      <c r="ZL806" s="176"/>
      <c r="ZM806" s="176">
        <f>VLOOKUP(ZJ806,$A$879:$F$2731,6,FALSE)</f>
        <v>1286</v>
      </c>
      <c r="ZN806" s="175" t="s">
        <v>67</v>
      </c>
      <c r="ZO806" s="10">
        <f>ZM806*1.2</f>
        <v>1543.2</v>
      </c>
      <c r="ZQ806" s="235"/>
      <c r="ZR806" s="175" t="s">
        <v>73</v>
      </c>
      <c r="ZS806" s="341" t="s">
        <v>575</v>
      </c>
      <c r="ZU806" s="176"/>
      <c r="ZV806" s="176">
        <f>VLOOKUP(ZS806,$A$879:$F$2731,6,FALSE)</f>
        <v>507</v>
      </c>
      <c r="ZW806" s="175" t="s">
        <v>67</v>
      </c>
      <c r="ZX806" s="10">
        <f>ZV806*1.2</f>
        <v>608.4</v>
      </c>
      <c r="ZY806" s="10"/>
      <c r="ZZ806" s="235"/>
      <c r="AAA806" s="175" t="s">
        <v>73</v>
      </c>
      <c r="AAB806" s="341" t="s">
        <v>456</v>
      </c>
      <c r="AAD806" s="176"/>
      <c r="AAE806" s="176">
        <f>VLOOKUP(AAB806,$A$879:$F$2731,6,FALSE)</f>
        <v>364</v>
      </c>
      <c r="AAF806" s="175" t="s">
        <v>67</v>
      </c>
      <c r="AAG806" s="10">
        <f>AAE806*1.2</f>
        <v>436.8</v>
      </c>
      <c r="AAH806" s="10"/>
      <c r="AAI806" s="235"/>
      <c r="AAJ806" s="175" t="s">
        <v>73</v>
      </c>
      <c r="AAK806" s="75" t="s">
        <v>183</v>
      </c>
      <c r="AAM806" s="176"/>
      <c r="AAN806" s="176" t="e">
        <f>VLOOKUP(AAK806,$A$879:$F$2731,6,FALSE)</f>
        <v>#N/A</v>
      </c>
      <c r="AAO806" s="175" t="s">
        <v>67</v>
      </c>
      <c r="AAP806" s="10" t="e">
        <f>AAN806*1.2</f>
        <v>#N/A</v>
      </c>
      <c r="AAQ806" s="10"/>
      <c r="AAR806" s="235"/>
      <c r="AAS806" s="175" t="s">
        <v>73</v>
      </c>
      <c r="AAT806" s="341" t="s">
        <v>1018</v>
      </c>
      <c r="AAV806" s="176"/>
      <c r="AAW806" s="176">
        <f>VLOOKUP(AAT806,$A$879:$F$2731,6,FALSE)</f>
        <v>650</v>
      </c>
      <c r="AAX806" s="175" t="s">
        <v>67</v>
      </c>
      <c r="AAY806" s="10">
        <f>AAW806*1.2</f>
        <v>780</v>
      </c>
      <c r="AAZ806" s="10"/>
      <c r="ABA806" s="235"/>
      <c r="ABB806" s="175" t="s">
        <v>73</v>
      </c>
      <c r="ABC806" s="355" t="s">
        <v>575</v>
      </c>
      <c r="ABE806" s="176"/>
      <c r="ABF806" s="176">
        <f>VLOOKUP(ABC806,$A$879:$F$2731,6,FALSE)</f>
        <v>507</v>
      </c>
      <c r="ABG806" s="175" t="s">
        <v>67</v>
      </c>
      <c r="ABH806" s="10">
        <f>ABF806*1.2</f>
        <v>608.4</v>
      </c>
      <c r="ABI806" s="10"/>
      <c r="ABJ806" s="235"/>
      <c r="ABK806" s="175" t="s">
        <v>73</v>
      </c>
      <c r="ABL806" s="341" t="s">
        <v>466</v>
      </c>
      <c r="ABN806" s="176"/>
      <c r="ABO806" s="176">
        <f>VLOOKUP(ABL806,$A$879:$F$2731,6,FALSE)</f>
        <v>699</v>
      </c>
      <c r="ABP806" s="175" t="s">
        <v>67</v>
      </c>
      <c r="ABQ806" s="10">
        <f>ABO806*1.2</f>
        <v>838.8</v>
      </c>
      <c r="ABR806" s="10"/>
      <c r="ABS806" s="235"/>
      <c r="ABT806" s="175" t="s">
        <v>73</v>
      </c>
      <c r="ABU806" s="75" t="s">
        <v>183</v>
      </c>
      <c r="ABW806" s="176"/>
      <c r="ABX806" s="176" t="e">
        <f>VLOOKUP(ABU806,$A$879:$F$2731,6,FALSE)</f>
        <v>#N/A</v>
      </c>
      <c r="ABY806" s="175" t="s">
        <v>67</v>
      </c>
      <c r="ABZ806" s="10" t="e">
        <f>ABX806*1.2</f>
        <v>#N/A</v>
      </c>
      <c r="ACA806" s="10"/>
      <c r="ACB806" s="235"/>
      <c r="ACC806" s="175" t="s">
        <v>73</v>
      </c>
      <c r="ACD806" s="75" t="s">
        <v>183</v>
      </c>
      <c r="ACF806" s="176"/>
      <c r="ACG806" s="176" t="e">
        <f>VLOOKUP(ACD806,$A$879:$F$2731,6,FALSE)</f>
        <v>#N/A</v>
      </c>
      <c r="ACH806" s="175" t="s">
        <v>67</v>
      </c>
      <c r="ACI806" s="10" t="e">
        <f>ACG806*1.2</f>
        <v>#N/A</v>
      </c>
      <c r="ACJ806" s="10"/>
      <c r="ACK806" s="235"/>
      <c r="ACL806" s="175" t="s">
        <v>73</v>
      </c>
      <c r="ACM806" s="75" t="s">
        <v>183</v>
      </c>
      <c r="ACO806" s="176"/>
      <c r="ACP806" s="176" t="e">
        <f>VLOOKUP(ACM806,$A$879:$F$2731,6,FALSE)</f>
        <v>#N/A</v>
      </c>
      <c r="ACQ806" s="175" t="s">
        <v>67</v>
      </c>
      <c r="ACR806" s="10" t="e">
        <f>ACP806*1.2</f>
        <v>#N/A</v>
      </c>
      <c r="ACS806" s="10"/>
      <c r="ACT806" s="235"/>
      <c r="ACU806" s="175" t="s">
        <v>73</v>
      </c>
      <c r="ACV806" s="75" t="s">
        <v>183</v>
      </c>
      <c r="ACX806" s="176"/>
      <c r="ACY806" s="176" t="e">
        <f>VLOOKUP(ACV806,$A$879:$F$2731,6,FALSE)</f>
        <v>#N/A</v>
      </c>
      <c r="ACZ806" s="175" t="s">
        <v>67</v>
      </c>
      <c r="ADA806" s="10" t="e">
        <f>ACY806*1.2</f>
        <v>#N/A</v>
      </c>
      <c r="ADB806" s="10"/>
      <c r="ADC806" s="235"/>
      <c r="ADD806" s="175" t="s">
        <v>73</v>
      </c>
      <c r="ADE806" s="341" t="s">
        <v>466</v>
      </c>
      <c r="ADG806" s="176"/>
      <c r="ADH806" s="176">
        <f>VLOOKUP(ADE806,$A$879:$F$2731,6,FALSE)</f>
        <v>699</v>
      </c>
      <c r="ADI806" s="175" t="s">
        <v>67</v>
      </c>
      <c r="ADJ806" s="10">
        <f>ADH806*1.2</f>
        <v>838.8</v>
      </c>
      <c r="ADL806" s="235"/>
      <c r="ADM806" s="175" t="s">
        <v>73</v>
      </c>
      <c r="ADN806" s="75" t="s">
        <v>183</v>
      </c>
      <c r="ADP806" s="176"/>
      <c r="ADQ806" s="176" t="e">
        <f>VLOOKUP(ADN806,$A$879:$F$2731,6,FALSE)</f>
        <v>#N/A</v>
      </c>
      <c r="ADR806" s="175" t="s">
        <v>67</v>
      </c>
      <c r="ADS806" s="10" t="e">
        <f>ADQ806*1.2</f>
        <v>#N/A</v>
      </c>
      <c r="ADT806" s="10"/>
      <c r="ADU806" s="235"/>
      <c r="ADV806" s="175" t="s">
        <v>73</v>
      </c>
      <c r="ADW806" s="341" t="s">
        <v>498</v>
      </c>
      <c r="ADY806" s="176"/>
      <c r="ADZ806" s="176">
        <f>VLOOKUP(ADW806,$A$879:$F$2731,6,FALSE)</f>
        <v>816</v>
      </c>
      <c r="AEA806" s="175" t="s">
        <v>67</v>
      </c>
      <c r="AEB806" s="10">
        <f>ADZ806*1.2</f>
        <v>979.19999999999993</v>
      </c>
      <c r="AED806" s="235"/>
      <c r="AEE806" s="175" t="s">
        <v>73</v>
      </c>
      <c r="AEF806" s="75" t="s">
        <v>183</v>
      </c>
      <c r="AEH806" s="176"/>
      <c r="AEI806" s="176" t="e">
        <f>VLOOKUP(AEF806,$A$879:$F$2731,6,FALSE)</f>
        <v>#N/A</v>
      </c>
      <c r="AEJ806" s="175" t="s">
        <v>67</v>
      </c>
      <c r="AEK806" s="10" t="e">
        <f>AEI806*1.2</f>
        <v>#N/A</v>
      </c>
      <c r="AEM806" s="235"/>
      <c r="AEN806" s="175" t="s">
        <v>73</v>
      </c>
      <c r="AEO806" s="75" t="s">
        <v>183</v>
      </c>
      <c r="AEQ806" s="176"/>
      <c r="AER806" s="176" t="e">
        <f>VLOOKUP(AEO806,$A$879:$F$2731,6,FALSE)</f>
        <v>#N/A</v>
      </c>
      <c r="AES806" s="175" t="s">
        <v>67</v>
      </c>
      <c r="AET806" s="10" t="e">
        <f>AER806*1.2</f>
        <v>#N/A</v>
      </c>
      <c r="AEV806" s="235"/>
      <c r="AEW806" s="175" t="s">
        <v>73</v>
      </c>
      <c r="AEX806" s="75" t="s">
        <v>183</v>
      </c>
      <c r="AEZ806" s="176"/>
      <c r="AFA806" s="176" t="e">
        <f>VLOOKUP(AEX806,$A$879:$F$2731,6,FALSE)</f>
        <v>#N/A</v>
      </c>
      <c r="AFB806" s="175" t="s">
        <v>67</v>
      </c>
      <c r="AFC806" s="10" t="e">
        <f>AFA806*1.2</f>
        <v>#N/A</v>
      </c>
      <c r="AFD806" s="10"/>
      <c r="AFE806" s="235"/>
      <c r="AFF806" s="175" t="s">
        <v>73</v>
      </c>
      <c r="AFG806" s="75" t="s">
        <v>183</v>
      </c>
      <c r="AFI806" s="176"/>
      <c r="AFJ806" s="176" t="e">
        <f>VLOOKUP(AFG806,$A$879:$F$2731,6,FALSE)</f>
        <v>#N/A</v>
      </c>
      <c r="AFK806" s="175" t="s">
        <v>67</v>
      </c>
      <c r="AFL806" s="10" t="e">
        <f>AFJ806*1.2</f>
        <v>#N/A</v>
      </c>
      <c r="AFM806" s="10"/>
      <c r="AFN806" s="235"/>
      <c r="AFO806" s="175" t="s">
        <v>73</v>
      </c>
      <c r="AFP806" s="75" t="s">
        <v>183</v>
      </c>
      <c r="AFR806" s="176"/>
      <c r="AFS806" s="176" t="e">
        <f>VLOOKUP(AFP806,$A$879:$F$2731,6,FALSE)</f>
        <v>#N/A</v>
      </c>
      <c r="AFT806" s="175" t="s">
        <v>67</v>
      </c>
      <c r="AFU806" s="10" t="e">
        <f>AFS806*1.2</f>
        <v>#N/A</v>
      </c>
      <c r="AFV806" s="10"/>
      <c r="AFW806" s="235"/>
      <c r="AFX806" s="175" t="s">
        <v>73</v>
      </c>
      <c r="AFY806" s="341" t="s">
        <v>1018</v>
      </c>
      <c r="AGA806" s="176"/>
      <c r="AGB806" s="176">
        <f>VLOOKUP(AFY806,$A$879:$F$2731,6,FALSE)</f>
        <v>650</v>
      </c>
      <c r="AGC806" s="175" t="s">
        <v>67</v>
      </c>
      <c r="AGD806" s="10">
        <f>AGB806*1.2</f>
        <v>780</v>
      </c>
      <c r="AGE806" s="10"/>
      <c r="AGF806" s="235"/>
      <c r="AGG806" s="175" t="s">
        <v>73</v>
      </c>
      <c r="AGH806" s="341" t="s">
        <v>1018</v>
      </c>
      <c r="AGJ806" s="176"/>
      <c r="AGK806" s="176">
        <f>VLOOKUP(AGH806,$A$879:$F$2731,6,FALSE)</f>
        <v>650</v>
      </c>
      <c r="AGL806" s="175" t="s">
        <v>67</v>
      </c>
      <c r="AGM806" s="10">
        <f>AGK806*1.2</f>
        <v>780</v>
      </c>
      <c r="AGN806" s="10"/>
      <c r="AGO806" s="235"/>
      <c r="AGP806" s="175" t="s">
        <v>73</v>
      </c>
      <c r="AGQ806" s="341" t="s">
        <v>456</v>
      </c>
      <c r="AGS806" s="176"/>
      <c r="AGT806" s="176">
        <f>VLOOKUP(AGQ806,$A$879:$F$2731,6,FALSE)</f>
        <v>364</v>
      </c>
      <c r="AGU806" s="175" t="s">
        <v>67</v>
      </c>
      <c r="AGV806" s="10">
        <f>AGT806*1.2</f>
        <v>436.8</v>
      </c>
      <c r="AGW806" s="10"/>
      <c r="AGX806" s="235"/>
      <c r="AGY806" s="175" t="s">
        <v>73</v>
      </c>
      <c r="AGZ806" s="341" t="s">
        <v>475</v>
      </c>
      <c r="AHB806" s="176"/>
      <c r="AHC806" s="176">
        <f>VLOOKUP(AGZ806,$A$879:$F$2731,6,FALSE)</f>
        <v>1286</v>
      </c>
      <c r="AHD806" s="175" t="s">
        <v>67</v>
      </c>
      <c r="AHE806" s="10">
        <f>AHC806*1.2</f>
        <v>1543.2</v>
      </c>
      <c r="AHF806" s="10"/>
      <c r="AHG806" s="235"/>
      <c r="AHH806" s="175" t="s">
        <v>73</v>
      </c>
      <c r="AHI806" s="398" t="s">
        <v>475</v>
      </c>
      <c r="AHK806" s="176"/>
      <c r="AHL806" s="176">
        <f>VLOOKUP(AHI806,$A$879:$F$2731,6,FALSE)</f>
        <v>1286</v>
      </c>
      <c r="AHM806" s="175" t="s">
        <v>67</v>
      </c>
      <c r="AHN806" s="10">
        <f>AHL806*1.2</f>
        <v>1543.2</v>
      </c>
      <c r="AHO806" s="10"/>
      <c r="AHP806" s="235"/>
      <c r="AHQ806" s="175" t="s">
        <v>73</v>
      </c>
      <c r="AHR806" s="341" t="s">
        <v>498</v>
      </c>
      <c r="AHT806" s="176"/>
      <c r="AHU806" s="176">
        <f>VLOOKUP(AHR806,$A$879:$F$2731,6,FALSE)</f>
        <v>816</v>
      </c>
      <c r="AHV806" s="175" t="s">
        <v>67</v>
      </c>
      <c r="AHW806" s="10">
        <f>AHU806*1.2</f>
        <v>979.19999999999993</v>
      </c>
      <c r="AHX806" s="10"/>
      <c r="AHY806" s="235"/>
      <c r="AHZ806" s="175" t="s">
        <v>73</v>
      </c>
      <c r="AIA806" s="341" t="s">
        <v>723</v>
      </c>
      <c r="AIC806" s="176"/>
      <c r="AID806" s="176">
        <f>VLOOKUP(AIA806,$A$879:$F$2731,6,FALSE)</f>
        <v>510</v>
      </c>
      <c r="AIE806" s="175" t="s">
        <v>67</v>
      </c>
      <c r="AIF806" s="10">
        <f>AID806*1.2</f>
        <v>612</v>
      </c>
      <c r="AIG806" s="10"/>
      <c r="AIH806" s="235"/>
      <c r="AII806" s="175" t="s">
        <v>73</v>
      </c>
      <c r="AIJ806" s="341" t="s">
        <v>475</v>
      </c>
      <c r="AIL806" s="176"/>
      <c r="AIM806" s="176">
        <f>VLOOKUP(AIJ806,$A$879:$F$2731,6,FALSE)</f>
        <v>1286</v>
      </c>
      <c r="AIN806" s="175" t="s">
        <v>67</v>
      </c>
      <c r="AIO806" s="10">
        <f>AIM806*1.2</f>
        <v>1543.2</v>
      </c>
      <c r="AIP806" s="10"/>
      <c r="AIQ806" s="235"/>
      <c r="AIR806" s="175" t="s">
        <v>73</v>
      </c>
      <c r="AIS806" s="341" t="s">
        <v>1018</v>
      </c>
      <c r="AIU806" s="176"/>
      <c r="AIV806" s="176">
        <f>VLOOKUP(AIS806,$A$879:$F$2731,6,FALSE)</f>
        <v>650</v>
      </c>
      <c r="AIW806" s="175" t="s">
        <v>67</v>
      </c>
      <c r="AIX806" s="10">
        <f>AIV806*1.2</f>
        <v>780</v>
      </c>
      <c r="AIY806" s="10"/>
      <c r="AIZ806" s="235"/>
      <c r="AJA806" s="175" t="s">
        <v>73</v>
      </c>
      <c r="AJB806" s="351" t="s">
        <v>1704</v>
      </c>
      <c r="AJD806" s="176"/>
      <c r="AJE806" s="176">
        <f>VLOOKUP(AJB806,$A$879:$F$2731,6,FALSE)</f>
        <v>159</v>
      </c>
      <c r="AJF806" s="175" t="s">
        <v>67</v>
      </c>
      <c r="AJG806" s="10">
        <f>AJE806*1.2</f>
        <v>190.79999999999998</v>
      </c>
      <c r="AJH806" s="10"/>
      <c r="AJI806" s="235"/>
      <c r="AJJ806" s="175" t="s">
        <v>73</v>
      </c>
      <c r="AJK806" s="341" t="s">
        <v>723</v>
      </c>
      <c r="AJM806" s="176"/>
      <c r="AJN806" s="176">
        <f>VLOOKUP(AJK806,$A$879:$F$2731,6,FALSE)</f>
        <v>510</v>
      </c>
      <c r="AJO806" s="175" t="s">
        <v>67</v>
      </c>
      <c r="AJP806" s="10">
        <f>AJN806*1.2</f>
        <v>612</v>
      </c>
      <c r="AJQ806" s="10"/>
      <c r="AJR806" s="235"/>
      <c r="AJS806" s="175" t="s">
        <v>73</v>
      </c>
      <c r="AJT806" s="347" t="s">
        <v>575</v>
      </c>
      <c r="AJV806" s="176"/>
      <c r="AJW806" s="176">
        <f>VLOOKUP(AJT806,$A$879:$F$2731,6,FALSE)</f>
        <v>507</v>
      </c>
      <c r="AJX806" s="175" t="s">
        <v>67</v>
      </c>
      <c r="AJY806" s="10">
        <f>AJW806*1.2</f>
        <v>608.4</v>
      </c>
      <c r="AJZ806" s="10"/>
      <c r="AKA806" s="235"/>
      <c r="AKB806" s="175" t="s">
        <v>73</v>
      </c>
      <c r="AKC806" s="341" t="s">
        <v>1785</v>
      </c>
      <c r="AKE806" s="176"/>
      <c r="AKF806" s="176">
        <f>VLOOKUP(AKC806,$A$879:$F$2731,6,FALSE)</f>
        <v>690</v>
      </c>
      <c r="AKG806" s="175" t="s">
        <v>67</v>
      </c>
      <c r="AKH806" s="10">
        <f>AKF806*1.2</f>
        <v>828</v>
      </c>
      <c r="AKI806" s="10"/>
      <c r="AKJ806" s="235"/>
      <c r="AKK806" s="175" t="s">
        <v>73</v>
      </c>
      <c r="AKL806" s="341" t="s">
        <v>575</v>
      </c>
      <c r="AKN806" s="176"/>
      <c r="AKO806" s="176">
        <f>VLOOKUP(AKL806,$A$879:$F$2731,6,FALSE)</f>
        <v>507</v>
      </c>
      <c r="AKP806" s="175" t="s">
        <v>67</v>
      </c>
      <c r="AKQ806" s="10">
        <f>AKO806*1.2</f>
        <v>608.4</v>
      </c>
      <c r="AKR806" s="10"/>
      <c r="AKS806" s="235"/>
      <c r="AKT806" s="175" t="s">
        <v>73</v>
      </c>
      <c r="AKU806" s="341" t="s">
        <v>498</v>
      </c>
      <c r="AKW806" s="176"/>
      <c r="AKX806" s="176">
        <f>VLOOKUP(AKU806,$A$879:$F$2731,6,FALSE)</f>
        <v>816</v>
      </c>
      <c r="AKY806" s="175" t="s">
        <v>67</v>
      </c>
      <c r="AKZ806" s="10">
        <f>AKX806*1.2</f>
        <v>979.19999999999993</v>
      </c>
      <c r="ALA806" s="10"/>
      <c r="ALB806" s="235"/>
      <c r="ALC806" s="175" t="s">
        <v>73</v>
      </c>
      <c r="ALD806" s="341" t="s">
        <v>1785</v>
      </c>
      <c r="ALF806" s="176"/>
      <c r="ALG806" s="176">
        <f>VLOOKUP(ALD806,$A$879:$F$2731,6,FALSE)</f>
        <v>690</v>
      </c>
      <c r="ALH806" s="175" t="s">
        <v>67</v>
      </c>
      <c r="ALI806" s="10">
        <f>ALG806*1.2</f>
        <v>828</v>
      </c>
      <c r="ALJ806" s="10"/>
      <c r="ALK806" s="235"/>
      <c r="ALL806" s="175" t="s">
        <v>73</v>
      </c>
      <c r="ALM806" s="341" t="s">
        <v>466</v>
      </c>
      <c r="ALO806" s="176"/>
      <c r="ALP806" s="176">
        <f>VLOOKUP(ALM806,$A$879:$F$2731,6,FALSE)</f>
        <v>699</v>
      </c>
      <c r="ALQ806" s="175" t="s">
        <v>67</v>
      </c>
      <c r="ALR806" s="10">
        <f>ALP806*1.2</f>
        <v>838.8</v>
      </c>
      <c r="ALS806" s="10"/>
      <c r="ALT806" s="235"/>
      <c r="ALU806" s="175" t="s">
        <v>73</v>
      </c>
      <c r="ALV806" s="341" t="s">
        <v>1018</v>
      </c>
      <c r="ALX806" s="176"/>
      <c r="ALY806" s="176">
        <f>VLOOKUP(ALV806,$A$879:$F$2731,6,FALSE)</f>
        <v>650</v>
      </c>
      <c r="ALZ806" s="175" t="s">
        <v>67</v>
      </c>
      <c r="AMA806" s="10">
        <f>ALY806*1.2</f>
        <v>780</v>
      </c>
      <c r="AMB806" s="10"/>
      <c r="AMC806" s="235"/>
      <c r="AMD806" s="175" t="s">
        <v>73</v>
      </c>
      <c r="AME806" s="401" t="s">
        <v>475</v>
      </c>
      <c r="AMG806" s="176"/>
      <c r="AMH806" s="176">
        <f>VLOOKUP(AME806,$A$879:$F$2731,6,FALSE)</f>
        <v>1286</v>
      </c>
      <c r="AMI806" s="175" t="s">
        <v>67</v>
      </c>
      <c r="AMJ806" s="10">
        <f>AMH806*1.2</f>
        <v>1543.2</v>
      </c>
      <c r="AMK806" s="10"/>
      <c r="AML806" s="235"/>
      <c r="AMM806" s="175" t="s">
        <v>73</v>
      </c>
      <c r="AMN806" s="343" t="s">
        <v>1709</v>
      </c>
      <c r="AMP806" s="176"/>
      <c r="AMQ806" s="176">
        <f>VLOOKUP(AMN806,$A$879:$F$2731,6,FALSE)</f>
        <v>486</v>
      </c>
      <c r="AMR806" s="175" t="s">
        <v>67</v>
      </c>
      <c r="AMS806" s="10">
        <f>AMQ806*1.2</f>
        <v>583.19999999999993</v>
      </c>
      <c r="AMT806" s="10"/>
      <c r="AMU806" s="235"/>
      <c r="AMV806" s="175" t="s">
        <v>73</v>
      </c>
      <c r="AMW806" s="341" t="s">
        <v>1018</v>
      </c>
      <c r="AMY806" s="176"/>
      <c r="AMZ806" s="176">
        <f>VLOOKUP(AMW806,$A$879:$F$2731,6,FALSE)</f>
        <v>650</v>
      </c>
      <c r="ANA806" s="175" t="s">
        <v>67</v>
      </c>
      <c r="ANB806" s="10">
        <f>AMZ806*1.2</f>
        <v>780</v>
      </c>
      <c r="ANC806" s="10"/>
      <c r="AND806" s="235"/>
      <c r="ANE806" s="175" t="s">
        <v>73</v>
      </c>
      <c r="ANF806" s="341" t="s">
        <v>1018</v>
      </c>
      <c r="ANH806" s="176"/>
      <c r="ANI806" s="176">
        <f>VLOOKUP(ANF806,$A$879:$F$2731,6,FALSE)</f>
        <v>650</v>
      </c>
      <c r="ANJ806" s="175" t="s">
        <v>67</v>
      </c>
      <c r="ANK806" s="10">
        <f>ANI806*1.2</f>
        <v>780</v>
      </c>
      <c r="ANL806" s="10"/>
      <c r="ANM806" s="235"/>
      <c r="ANN806" s="175" t="s">
        <v>73</v>
      </c>
      <c r="ANO806" s="351" t="s">
        <v>466</v>
      </c>
      <c r="ANQ806" s="176"/>
      <c r="ANR806" s="176">
        <f>VLOOKUP(ANO806,$A$879:$F$2731,6,FALSE)</f>
        <v>699</v>
      </c>
      <c r="ANS806" s="175" t="s">
        <v>67</v>
      </c>
      <c r="ANT806" s="10">
        <f>ANR806*1.2</f>
        <v>838.8</v>
      </c>
      <c r="ANU806" s="10"/>
      <c r="ANV806" s="235"/>
      <c r="ANW806" s="175" t="s">
        <v>73</v>
      </c>
      <c r="ANX806" s="341" t="s">
        <v>475</v>
      </c>
      <c r="ANZ806" s="176"/>
      <c r="AOA806" s="176">
        <f>VLOOKUP(ANX806,$A$879:$F$2731,6,FALSE)</f>
        <v>1286</v>
      </c>
      <c r="AOB806" s="175" t="s">
        <v>67</v>
      </c>
      <c r="AOC806" s="10">
        <f>AOA806*1.2</f>
        <v>1543.2</v>
      </c>
      <c r="AOD806" s="10"/>
      <c r="AOE806" s="235"/>
      <c r="AOF806" s="175" t="s">
        <v>73</v>
      </c>
      <c r="AOG806" s="75" t="s">
        <v>183</v>
      </c>
      <c r="AOI806" s="176"/>
      <c r="AOJ806" s="176" t="e">
        <f>VLOOKUP(AOG806,$A$879:$F$2731,6,FALSE)</f>
        <v>#N/A</v>
      </c>
      <c r="AOK806" s="175" t="s">
        <v>67</v>
      </c>
      <c r="AOL806" s="10" t="e">
        <f>AOJ806*1.2</f>
        <v>#N/A</v>
      </c>
      <c r="AOM806" s="10"/>
      <c r="AON806" s="235"/>
      <c r="AOO806" s="175" t="s">
        <v>73</v>
      </c>
      <c r="AOP806" s="341" t="s">
        <v>498</v>
      </c>
      <c r="AOR806" s="176"/>
      <c r="AOS806" s="176">
        <f>VLOOKUP(AOP806,$A$879:$F$2731,6,FALSE)</f>
        <v>816</v>
      </c>
      <c r="AOT806" s="175" t="s">
        <v>67</v>
      </c>
      <c r="AOU806" s="10">
        <f>AOS806*1.2</f>
        <v>979.19999999999993</v>
      </c>
      <c r="AOV806" s="10"/>
      <c r="AOW806" s="235"/>
      <c r="AOX806" s="175" t="s">
        <v>73</v>
      </c>
      <c r="AOY806" s="404" t="s">
        <v>1705</v>
      </c>
      <c r="APA806" s="176"/>
      <c r="APB806" s="176">
        <f>VLOOKUP(AOY806,$A$879:$F$2731,6,FALSE)</f>
        <v>953</v>
      </c>
      <c r="APC806" s="175" t="s">
        <v>67</v>
      </c>
      <c r="APD806" s="10">
        <f>APB806*1.2</f>
        <v>1143.5999999999999</v>
      </c>
      <c r="APE806" s="10"/>
      <c r="APF806" s="235"/>
      <c r="APG806" s="175" t="s">
        <v>73</v>
      </c>
      <c r="APH806" s="341" t="s">
        <v>475</v>
      </c>
      <c r="APJ806" s="176"/>
      <c r="APK806" s="176">
        <f>VLOOKUP(APH806,$A$879:$F$2731,6,FALSE)</f>
        <v>1286</v>
      </c>
      <c r="APL806" s="175" t="s">
        <v>67</v>
      </c>
      <c r="APM806" s="10">
        <f>APK806*1.2</f>
        <v>1543.2</v>
      </c>
      <c r="APN806" s="10"/>
      <c r="APO806" s="235"/>
      <c r="APP806" s="175" t="s">
        <v>73</v>
      </c>
      <c r="APQ806" s="75" t="s">
        <v>183</v>
      </c>
      <c r="APS806" s="176"/>
      <c r="APT806" s="176" t="e">
        <f>VLOOKUP(APQ806,$A$879:$F$2731,6,FALSE)</f>
        <v>#N/A</v>
      </c>
      <c r="APU806" s="175" t="s">
        <v>67</v>
      </c>
      <c r="APV806" s="10" t="e">
        <f>APT806*1.2</f>
        <v>#N/A</v>
      </c>
      <c r="APW806" s="10"/>
      <c r="APX806" s="235"/>
      <c r="APY806" s="175" t="s">
        <v>73</v>
      </c>
      <c r="APZ806" s="341" t="s">
        <v>456</v>
      </c>
      <c r="AQB806" s="176"/>
      <c r="AQC806" s="176">
        <f>VLOOKUP(APZ806,$A$879:$F$2731,6,FALSE)</f>
        <v>364</v>
      </c>
      <c r="AQD806" s="175" t="s">
        <v>67</v>
      </c>
      <c r="AQE806" s="10">
        <f>AQC806*1.2</f>
        <v>436.8</v>
      </c>
      <c r="AQF806" s="10"/>
      <c r="AQG806" s="235"/>
      <c r="AQH806" s="175" t="s">
        <v>73</v>
      </c>
      <c r="AQI806" s="341" t="s">
        <v>475</v>
      </c>
      <c r="AQK806" s="176"/>
      <c r="AQL806" s="176">
        <f>VLOOKUP(AQI806,$A$879:$F$2731,6,FALSE)</f>
        <v>1286</v>
      </c>
      <c r="AQM806" s="175" t="s">
        <v>67</v>
      </c>
      <c r="AQN806" s="10">
        <f>AQL806*1.2</f>
        <v>1543.2</v>
      </c>
      <c r="AQO806" s="10"/>
      <c r="AQP806" s="235"/>
      <c r="AQQ806" s="175" t="s">
        <v>73</v>
      </c>
      <c r="AQR806" s="75" t="s">
        <v>183</v>
      </c>
      <c r="AQT806" s="176"/>
      <c r="AQU806" s="176" t="e">
        <f>VLOOKUP(AQR806,$A$879:$F$2731,6,FALSE)</f>
        <v>#N/A</v>
      </c>
      <c r="AQV806" s="175" t="s">
        <v>67</v>
      </c>
      <c r="AQW806" s="10" t="e">
        <f>AQU806*1.2</f>
        <v>#N/A</v>
      </c>
      <c r="AQX806" s="10"/>
      <c r="AQY806" s="235"/>
      <c r="AQZ806" s="175" t="s">
        <v>73</v>
      </c>
      <c r="ARA806" s="75" t="s">
        <v>183</v>
      </c>
      <c r="ARC806" s="176"/>
      <c r="ARD806" s="176" t="e">
        <f>VLOOKUP(ARA806,$A$879:$F$2731,6,FALSE)</f>
        <v>#N/A</v>
      </c>
      <c r="ARE806" s="175" t="s">
        <v>67</v>
      </c>
      <c r="ARF806" s="10" t="e">
        <f>ARD806*1.2</f>
        <v>#N/A</v>
      </c>
      <c r="ARG806" s="10"/>
      <c r="ARH806" s="235"/>
      <c r="ARI806" s="175" t="s">
        <v>73</v>
      </c>
      <c r="ARJ806" s="75" t="s">
        <v>183</v>
      </c>
      <c r="ARL806" s="176"/>
      <c r="ARM806" s="176" t="e">
        <f>VLOOKUP(ARJ806,$A$879:$F$2731,6,FALSE)</f>
        <v>#N/A</v>
      </c>
      <c r="ARN806" s="175" t="s">
        <v>67</v>
      </c>
      <c r="ARO806" s="10" t="e">
        <f>ARM806*1.2</f>
        <v>#N/A</v>
      </c>
      <c r="ARP806" s="10"/>
      <c r="ARQ806" s="235"/>
      <c r="ARR806" s="175" t="s">
        <v>73</v>
      </c>
      <c r="ARS806" s="75" t="s">
        <v>183</v>
      </c>
      <c r="ARU806" s="176"/>
      <c r="ARV806" s="176" t="e">
        <f>VLOOKUP(ARS806,$A$879:$F$2731,6,FALSE)</f>
        <v>#N/A</v>
      </c>
      <c r="ARW806" s="175" t="s">
        <v>67</v>
      </c>
      <c r="ARX806" s="10" t="e">
        <f>ARV806*1.2</f>
        <v>#N/A</v>
      </c>
      <c r="ARY806" s="10"/>
      <c r="ARZ806" s="235"/>
      <c r="ASA806" s="175" t="s">
        <v>73</v>
      </c>
      <c r="ASB806" s="341" t="s">
        <v>1709</v>
      </c>
      <c r="ASD806" s="176"/>
      <c r="ASE806" s="176">
        <f>VLOOKUP(ASB806,$A$879:$F$2731,6,FALSE)</f>
        <v>486</v>
      </c>
      <c r="ASF806" s="175" t="s">
        <v>67</v>
      </c>
      <c r="ASG806" s="10">
        <f>ASE806*1.2</f>
        <v>583.19999999999993</v>
      </c>
      <c r="ASH806" s="10"/>
      <c r="ASI806" s="235"/>
      <c r="ASJ806" s="175" t="s">
        <v>73</v>
      </c>
      <c r="ASK806" s="75" t="s">
        <v>183</v>
      </c>
      <c r="ASM806" s="176"/>
      <c r="ASN806" s="176" t="e">
        <f>VLOOKUP(ASK806,$A$879:$F$2731,6,FALSE)</f>
        <v>#N/A</v>
      </c>
      <c r="ASO806" s="175" t="s">
        <v>67</v>
      </c>
      <c r="ASP806" s="10" t="e">
        <f>ASN806*1.2</f>
        <v>#N/A</v>
      </c>
      <c r="ASQ806" s="10"/>
      <c r="ASR806" s="235"/>
      <c r="ASS806" s="175" t="s">
        <v>73</v>
      </c>
      <c r="AST806" s="341" t="s">
        <v>1709</v>
      </c>
      <c r="ASV806" s="176"/>
      <c r="ASW806" s="176">
        <f>VLOOKUP(AST806,$A$879:$F$2731,6,FALSE)</f>
        <v>486</v>
      </c>
      <c r="ASX806" s="175" t="s">
        <v>67</v>
      </c>
      <c r="ASY806" s="10">
        <f>ASW806*1.2</f>
        <v>583.19999999999993</v>
      </c>
      <c r="ASZ806" s="10"/>
      <c r="ATA806" s="235"/>
      <c r="ATB806" s="175" t="s">
        <v>73</v>
      </c>
      <c r="ATC806" s="75" t="s">
        <v>183</v>
      </c>
      <c r="ATE806" s="176"/>
      <c r="ATF806" s="176" t="e">
        <f>VLOOKUP(ATC806,$A$879:$F$2731,6,FALSE)</f>
        <v>#N/A</v>
      </c>
      <c r="ATG806" s="175" t="s">
        <v>67</v>
      </c>
      <c r="ATH806" s="10" t="e">
        <f>ATF806*1.2</f>
        <v>#N/A</v>
      </c>
      <c r="ATI806" s="10"/>
      <c r="ATJ806" s="235"/>
      <c r="ATK806" s="175" t="s">
        <v>73</v>
      </c>
      <c r="ATL806" s="75" t="s">
        <v>183</v>
      </c>
      <c r="ATN806" s="176"/>
      <c r="ATO806" s="176" t="e">
        <f>VLOOKUP(ATL806,$A$879:$F$2731,6,FALSE)</f>
        <v>#N/A</v>
      </c>
      <c r="ATP806" s="175" t="s">
        <v>67</v>
      </c>
      <c r="ATQ806" s="10" t="e">
        <f>ATO806*1.2</f>
        <v>#N/A</v>
      </c>
      <c r="ATR806" s="10"/>
      <c r="ATS806" s="235"/>
      <c r="ATT806" s="175" t="s">
        <v>73</v>
      </c>
      <c r="ATU806" s="75" t="s">
        <v>183</v>
      </c>
      <c r="ATW806" s="176"/>
      <c r="ATX806" s="176" t="e">
        <f>VLOOKUP(ATU806,$A$879:$F$2731,6,FALSE)</f>
        <v>#N/A</v>
      </c>
      <c r="ATY806" s="175" t="s">
        <v>67</v>
      </c>
      <c r="ATZ806" s="10" t="e">
        <f>ATX806*1.2</f>
        <v>#N/A</v>
      </c>
      <c r="AUA806" s="10"/>
      <c r="AUB806" s="235"/>
      <c r="AUC806" s="175" t="s">
        <v>73</v>
      </c>
      <c r="AUD806" s="75" t="s">
        <v>183</v>
      </c>
      <c r="AUF806" s="176"/>
      <c r="AUG806" s="176" t="e">
        <f>VLOOKUP(AUD806,$A$879:$F$2731,6,FALSE)</f>
        <v>#N/A</v>
      </c>
      <c r="AUH806" s="175" t="s">
        <v>67</v>
      </c>
      <c r="AUI806" s="10" t="e">
        <f>AUG806*1.2</f>
        <v>#N/A</v>
      </c>
      <c r="AUJ806" s="10"/>
      <c r="AUK806" s="235"/>
      <c r="AUL806" s="175" t="s">
        <v>73</v>
      </c>
      <c r="AUM806" s="75" t="s">
        <v>183</v>
      </c>
      <c r="AUO806" s="176"/>
      <c r="AUP806" s="176" t="e">
        <f>VLOOKUP(AUM806,$A$879:$F$2731,6,FALSE)</f>
        <v>#N/A</v>
      </c>
      <c r="AUQ806" s="175" t="s">
        <v>67</v>
      </c>
      <c r="AUR806" s="10" t="e">
        <f>AUP806*1.2</f>
        <v>#N/A</v>
      </c>
      <c r="AUS806" s="10"/>
      <c r="AUT806" s="235"/>
      <c r="AUU806" s="175" t="s">
        <v>73</v>
      </c>
      <c r="AUV806" s="75" t="s">
        <v>183</v>
      </c>
      <c r="AUX806" s="176"/>
      <c r="AUY806" s="176" t="e">
        <f>VLOOKUP(AUV806,$A$879:$F$2731,6,FALSE)</f>
        <v>#N/A</v>
      </c>
      <c r="AUZ806" s="175" t="s">
        <v>67</v>
      </c>
      <c r="AVA806" s="10" t="e">
        <f>AUY806*1.2</f>
        <v>#N/A</v>
      </c>
      <c r="AVB806" s="10"/>
      <c r="AVC806" s="235"/>
      <c r="AVD806" s="175" t="s">
        <v>73</v>
      </c>
      <c r="AVE806" s="75" t="s">
        <v>183</v>
      </c>
      <c r="AVG806" s="176"/>
      <c r="AVH806" s="176" t="e">
        <f>VLOOKUP(AVE806,$A$879:$F$2731,6,FALSE)</f>
        <v>#N/A</v>
      </c>
      <c r="AVI806" s="175" t="s">
        <v>67</v>
      </c>
      <c r="AVJ806" s="10" t="e">
        <f>AVH806*1.2</f>
        <v>#N/A</v>
      </c>
      <c r="AVK806" s="10"/>
      <c r="AVL806" s="235"/>
      <c r="AVM806" s="175" t="s">
        <v>73</v>
      </c>
      <c r="AVN806" s="75" t="s">
        <v>183</v>
      </c>
      <c r="AVP806" s="176"/>
      <c r="AVQ806" s="176" t="e">
        <f>VLOOKUP(AVN806,$A$879:$F$2731,6,FALSE)</f>
        <v>#N/A</v>
      </c>
      <c r="AVR806" s="175" t="s">
        <v>67</v>
      </c>
      <c r="AVS806" s="10" t="e">
        <f>AVQ806*1.2</f>
        <v>#N/A</v>
      </c>
      <c r="AVT806" s="10"/>
      <c r="AVU806" s="235"/>
      <c r="AVV806" s="175" t="s">
        <v>73</v>
      </c>
      <c r="AVW806" s="75" t="s">
        <v>183</v>
      </c>
      <c r="AVY806" s="176"/>
      <c r="AVZ806" s="176" t="e">
        <f>VLOOKUP(AVW806,$A$879:$F$2731,6,FALSE)</f>
        <v>#N/A</v>
      </c>
      <c r="AWA806" s="175" t="s">
        <v>67</v>
      </c>
      <c r="AWB806" s="10" t="e">
        <f>AVZ806*1.2</f>
        <v>#N/A</v>
      </c>
      <c r="AWC806" s="10"/>
      <c r="AWD806" s="235"/>
      <c r="AWE806" s="175" t="s">
        <v>73</v>
      </c>
      <c r="AWF806" s="75" t="s">
        <v>183</v>
      </c>
      <c r="AWH806" s="176"/>
      <c r="AWI806" s="176" t="e">
        <f>VLOOKUP(AWF806,$A$879:$F$2731,6,FALSE)</f>
        <v>#N/A</v>
      </c>
      <c r="AWJ806" s="175" t="s">
        <v>67</v>
      </c>
      <c r="AWK806" s="10" t="e">
        <f>AWI806*1.2</f>
        <v>#N/A</v>
      </c>
      <c r="AWL806" s="10"/>
      <c r="AWM806" s="235"/>
      <c r="AWN806" s="175" t="s">
        <v>73</v>
      </c>
      <c r="AWO806" s="341" t="s">
        <v>1785</v>
      </c>
      <c r="AWQ806" s="176"/>
      <c r="AWR806" s="176">
        <f>VLOOKUP(AWO806,$A$879:$F$2731,6,FALSE)</f>
        <v>690</v>
      </c>
      <c r="AWS806" s="175" t="s">
        <v>67</v>
      </c>
      <c r="AWT806" s="10">
        <f>AWR806*1.2</f>
        <v>828</v>
      </c>
      <c r="AWU806" s="10"/>
      <c r="AWV806" s="235"/>
      <c r="AWW806" s="175" t="s">
        <v>73</v>
      </c>
      <c r="AWX806" s="341" t="s">
        <v>525</v>
      </c>
      <c r="AWZ806" s="176"/>
      <c r="AXA806" s="176">
        <f>VLOOKUP(AWX806,$A$879:$F$2731,6,FALSE)</f>
        <v>594</v>
      </c>
      <c r="AXB806" s="175" t="s">
        <v>67</v>
      </c>
      <c r="AXC806" s="10">
        <f>AXA806*1.2</f>
        <v>712.8</v>
      </c>
      <c r="AXD806" s="10"/>
      <c r="AXE806" s="235"/>
      <c r="AXF806" s="175" t="s">
        <v>73</v>
      </c>
      <c r="AXG806" s="341" t="s">
        <v>1018</v>
      </c>
      <c r="AXI806" s="176"/>
      <c r="AXJ806" s="176">
        <f>VLOOKUP(AXG806,$A$879:$F$2731,6,FALSE)</f>
        <v>650</v>
      </c>
      <c r="AXK806" s="175" t="s">
        <v>67</v>
      </c>
      <c r="AXL806" s="10">
        <f>AXJ806*1.2</f>
        <v>780</v>
      </c>
      <c r="AXM806" s="10"/>
      <c r="AXN806" s="235"/>
      <c r="AXO806" s="175" t="s">
        <v>73</v>
      </c>
      <c r="AXP806" s="341" t="s">
        <v>575</v>
      </c>
      <c r="AXR806" s="176"/>
      <c r="AXS806" s="176">
        <f>VLOOKUP(AXP806,$A$879:$F$2731,6,FALSE)</f>
        <v>507</v>
      </c>
      <c r="AXT806" s="175" t="s">
        <v>67</v>
      </c>
      <c r="AXU806" s="10">
        <f>AXS806*1.2</f>
        <v>608.4</v>
      </c>
      <c r="AXV806" s="10"/>
      <c r="AXW806" s="235"/>
      <c r="AXX806" s="175" t="s">
        <v>73</v>
      </c>
      <c r="AXY806" s="341" t="s">
        <v>1018</v>
      </c>
      <c r="AYA806" s="176"/>
      <c r="AYB806" s="176">
        <f>VLOOKUP(AXY806,$A$879:$F$2731,6,FALSE)</f>
        <v>650</v>
      </c>
      <c r="AYC806" s="175" t="s">
        <v>67</v>
      </c>
      <c r="AYD806" s="10">
        <f>AYB806*1.2</f>
        <v>780</v>
      </c>
      <c r="AYE806" s="10"/>
      <c r="AYF806" s="235"/>
      <c r="AYG806" s="175" t="s">
        <v>73</v>
      </c>
      <c r="AYH806" s="341" t="s">
        <v>498</v>
      </c>
      <c r="AYJ806" s="176"/>
      <c r="AYK806" s="176">
        <f>VLOOKUP(AYH806,$A$879:$F$2731,6,FALSE)</f>
        <v>816</v>
      </c>
      <c r="AYL806" s="175" t="s">
        <v>67</v>
      </c>
      <c r="AYM806" s="10">
        <f>AYK806*1.2</f>
        <v>979.19999999999993</v>
      </c>
      <c r="AYN806" s="10"/>
      <c r="AYO806" s="235"/>
      <c r="AYP806" s="175" t="s">
        <v>73</v>
      </c>
      <c r="AYQ806" s="341" t="s">
        <v>456</v>
      </c>
      <c r="AYS806" s="176"/>
      <c r="AYT806" s="176">
        <f>VLOOKUP(AYQ806,$A$879:$F$2731,6,FALSE)</f>
        <v>364</v>
      </c>
      <c r="AYU806" s="175" t="s">
        <v>67</v>
      </c>
      <c r="AYV806" s="10">
        <f>AYT806*1.2</f>
        <v>436.8</v>
      </c>
      <c r="AYW806" s="10"/>
      <c r="AYX806" s="235"/>
      <c r="AYY806" s="175" t="s">
        <v>73</v>
      </c>
      <c r="AYZ806" s="341" t="s">
        <v>475</v>
      </c>
      <c r="AZB806" s="176"/>
      <c r="AZC806" s="176">
        <f>VLOOKUP(AYZ806,$A$879:$F$2731,6,FALSE)</f>
        <v>1286</v>
      </c>
      <c r="AZD806" s="175" t="s">
        <v>67</v>
      </c>
      <c r="AZE806" s="10">
        <f>AZC806*1.2</f>
        <v>1543.2</v>
      </c>
      <c r="AZF806" s="10"/>
      <c r="AZG806" s="235"/>
      <c r="AZH806" s="175" t="s">
        <v>73</v>
      </c>
      <c r="AZI806" s="341" t="s">
        <v>1709</v>
      </c>
      <c r="AZK806" s="176"/>
      <c r="AZL806" s="176">
        <f>VLOOKUP(AZI806,$A$879:$F$2731,6,FALSE)</f>
        <v>486</v>
      </c>
      <c r="AZM806" s="175" t="s">
        <v>67</v>
      </c>
      <c r="AZN806" s="10">
        <f>AZL806*1.2</f>
        <v>583.19999999999993</v>
      </c>
      <c r="AZO806" s="10"/>
      <c r="AZP806" s="235"/>
      <c r="AZQ806" s="175" t="s">
        <v>73</v>
      </c>
      <c r="AZR806" s="341" t="s">
        <v>575</v>
      </c>
      <c r="AZT806" s="176"/>
      <c r="AZU806" s="176">
        <f>VLOOKUP(AZR806,$A$879:$F$2731,6,FALSE)</f>
        <v>507</v>
      </c>
      <c r="AZV806" s="175" t="s">
        <v>67</v>
      </c>
      <c r="AZW806" s="10">
        <f>AZU806*1.2</f>
        <v>608.4</v>
      </c>
      <c r="AZX806" s="10"/>
      <c r="AZY806" s="235"/>
      <c r="AZZ806" s="175" t="s">
        <v>73</v>
      </c>
      <c r="BAA806" s="341" t="s">
        <v>575</v>
      </c>
      <c r="BAC806" s="176"/>
      <c r="BAD806" s="176">
        <f>VLOOKUP(BAA806,$A$879:$F$2731,6,FALSE)</f>
        <v>507</v>
      </c>
      <c r="BAE806" s="175" t="s">
        <v>67</v>
      </c>
      <c r="BAF806" s="10">
        <f>BAD806*1.2</f>
        <v>608.4</v>
      </c>
      <c r="BAG806" s="10"/>
      <c r="BAH806" s="235"/>
      <c r="BAI806" s="175" t="s">
        <v>73</v>
      </c>
      <c r="BAJ806" s="398" t="s">
        <v>475</v>
      </c>
      <c r="BAL806" s="176"/>
      <c r="BAM806" s="176">
        <f>VLOOKUP(BAJ806,$A$879:$F$2731,6,FALSE)</f>
        <v>1286</v>
      </c>
      <c r="BAN806" s="175" t="s">
        <v>67</v>
      </c>
      <c r="BAO806" s="10">
        <f>BAM806*1.2</f>
        <v>1543.2</v>
      </c>
      <c r="BAP806" s="10"/>
      <c r="BAQ806" s="235"/>
      <c r="BAR806" s="175" t="s">
        <v>73</v>
      </c>
      <c r="BAS806" s="341" t="s">
        <v>466</v>
      </c>
      <c r="BAU806" s="176"/>
      <c r="BAV806" s="176">
        <f>VLOOKUP(BAS806,$A$879:$F$2731,6,FALSE)</f>
        <v>699</v>
      </c>
      <c r="BAW806" s="175" t="s">
        <v>67</v>
      </c>
      <c r="BAX806" s="10">
        <f>BAV806*1.2</f>
        <v>838.8</v>
      </c>
      <c r="BAY806" s="10"/>
      <c r="BAZ806" s="235"/>
      <c r="BBA806" s="175" t="s">
        <v>73</v>
      </c>
      <c r="BBB806" s="341" t="s">
        <v>723</v>
      </c>
      <c r="BBD806" s="176"/>
      <c r="BBE806" s="176">
        <f>VLOOKUP(BBB806,$A$879:$F$2731,6,FALSE)</f>
        <v>510</v>
      </c>
      <c r="BBF806" s="175" t="s">
        <v>67</v>
      </c>
      <c r="BBG806" s="10">
        <f>BBE806*1.2</f>
        <v>612</v>
      </c>
      <c r="BBH806" s="10"/>
      <c r="BBI806" s="235"/>
      <c r="BBJ806" s="175" t="s">
        <v>73</v>
      </c>
      <c r="BBK806" s="341" t="s">
        <v>498</v>
      </c>
      <c r="BBM806" s="176"/>
      <c r="BBN806" s="176">
        <f>VLOOKUP(BBK806,$A$879:$F$2731,6,FALSE)</f>
        <v>816</v>
      </c>
      <c r="BBO806" s="175" t="s">
        <v>67</v>
      </c>
      <c r="BBP806" s="10">
        <f>BBN806*1.2</f>
        <v>979.19999999999993</v>
      </c>
      <c r="BBQ806" s="10"/>
      <c r="BBR806" s="235"/>
      <c r="BBS806" s="175" t="s">
        <v>73</v>
      </c>
      <c r="BBT806" s="347" t="s">
        <v>575</v>
      </c>
      <c r="BBV806" s="176"/>
      <c r="BBW806" s="176">
        <f>VLOOKUP(BBT806,$A$879:$F$2731,6,FALSE)</f>
        <v>507</v>
      </c>
      <c r="BBX806" s="175" t="s">
        <v>67</v>
      </c>
      <c r="BBY806" s="10">
        <f>BBW806*1.2</f>
        <v>608.4</v>
      </c>
      <c r="BBZ806" s="10"/>
      <c r="BCA806" s="235"/>
      <c r="BCB806" s="175" t="s">
        <v>73</v>
      </c>
      <c r="BCC806" s="341" t="s">
        <v>475</v>
      </c>
      <c r="BCE806" s="176"/>
      <c r="BCF806" s="176">
        <f>VLOOKUP(BCC806,$A$879:$F$2731,6,FALSE)</f>
        <v>1286</v>
      </c>
      <c r="BCG806" s="175" t="s">
        <v>67</v>
      </c>
      <c r="BCH806" s="10">
        <f>BCF806*1.2</f>
        <v>1543.2</v>
      </c>
      <c r="BCI806" s="10"/>
      <c r="BCJ806" s="235"/>
      <c r="BCK806" s="175" t="s">
        <v>73</v>
      </c>
      <c r="BCL806" s="341" t="s">
        <v>446</v>
      </c>
      <c r="BCN806" s="176"/>
      <c r="BCO806" s="176">
        <f>VLOOKUP(BCL806,$A$879:$F$2731,6,FALSE)</f>
        <v>230</v>
      </c>
      <c r="BCP806" s="175" t="s">
        <v>67</v>
      </c>
      <c r="BCQ806" s="10">
        <f>BCO806*1.2</f>
        <v>276</v>
      </c>
      <c r="BCR806" s="10"/>
      <c r="BCS806" s="235"/>
      <c r="BCT806" s="175" t="s">
        <v>73</v>
      </c>
      <c r="BCU806" s="351" t="s">
        <v>432</v>
      </c>
      <c r="BCW806" s="176"/>
      <c r="BCX806" s="176">
        <f>VLOOKUP(BCU806,$A$879:$F$2731,6,FALSE)</f>
        <v>294</v>
      </c>
      <c r="BCY806" s="175" t="s">
        <v>67</v>
      </c>
      <c r="BCZ806" s="10">
        <f>BCX806*1.2</f>
        <v>352.8</v>
      </c>
      <c r="BDA806" s="10"/>
      <c r="BDB806" s="235"/>
      <c r="BDC806" s="175" t="s">
        <v>73</v>
      </c>
      <c r="BDD806" s="347" t="s">
        <v>456</v>
      </c>
      <c r="BDF806" s="176"/>
      <c r="BDG806" s="176">
        <f>VLOOKUP(BDD806,$A$879:$F$2731,6,FALSE)</f>
        <v>364</v>
      </c>
      <c r="BDH806" s="175" t="s">
        <v>67</v>
      </c>
      <c r="BDI806" s="10">
        <f>BDG806*1.2</f>
        <v>436.8</v>
      </c>
      <c r="BDJ806" s="10"/>
      <c r="BDK806" s="235"/>
      <c r="BDL806" s="175" t="s">
        <v>73</v>
      </c>
      <c r="BDM806" s="341" t="s">
        <v>1705</v>
      </c>
      <c r="BDO806" s="176"/>
      <c r="BDP806" s="176">
        <f>VLOOKUP(BDM806,$A$879:$F$2731,6,FALSE)</f>
        <v>953</v>
      </c>
      <c r="BDQ806" s="175" t="s">
        <v>67</v>
      </c>
      <c r="BDR806" s="10">
        <f>BDP806*1.2</f>
        <v>1143.5999999999999</v>
      </c>
      <c r="BDS806" s="10"/>
      <c r="BDT806" s="235"/>
      <c r="BDU806" s="175" t="s">
        <v>73</v>
      </c>
      <c r="BDV806" s="341" t="s">
        <v>1018</v>
      </c>
      <c r="BDX806" s="176"/>
      <c r="BDY806" s="176">
        <f>VLOOKUP(BDV806,$A$879:$F$2731,6,FALSE)</f>
        <v>650</v>
      </c>
      <c r="BDZ806" s="175" t="s">
        <v>67</v>
      </c>
      <c r="BEA806" s="10">
        <f>BDY806*1.2</f>
        <v>780</v>
      </c>
      <c r="BEB806" s="10"/>
      <c r="BEC806" s="235"/>
      <c r="BED806" s="175" t="s">
        <v>73</v>
      </c>
      <c r="BEE806" s="341" t="s">
        <v>466</v>
      </c>
      <c r="BEG806" s="176"/>
      <c r="BEH806" s="176">
        <f>VLOOKUP(BEE806,$A$879:$F$2731,6,FALSE)</f>
        <v>699</v>
      </c>
      <c r="BEI806" s="175" t="s">
        <v>67</v>
      </c>
      <c r="BEJ806" s="10">
        <f>BEH806*1.2</f>
        <v>838.8</v>
      </c>
      <c r="BEK806" s="10"/>
      <c r="BEL806" s="235"/>
      <c r="BEM806" s="175" t="s">
        <v>73</v>
      </c>
      <c r="BEN806" s="341" t="s">
        <v>498</v>
      </c>
      <c r="BEP806" s="176"/>
      <c r="BEQ806" s="176">
        <f>VLOOKUP(BEN806,$A$879:$F$2731,6,FALSE)</f>
        <v>816</v>
      </c>
      <c r="BER806" s="175" t="s">
        <v>67</v>
      </c>
      <c r="BES806" s="10">
        <f>BEQ806*1.2</f>
        <v>979.19999999999993</v>
      </c>
      <c r="BET806" s="10"/>
      <c r="BEU806" s="235"/>
      <c r="BEV806" s="175" t="s">
        <v>73</v>
      </c>
      <c r="BEW806" s="341" t="s">
        <v>1018</v>
      </c>
      <c r="BEY806" s="176"/>
      <c r="BEZ806" s="176">
        <f>VLOOKUP(BEW806,$A$879:$F$2731,6,FALSE)</f>
        <v>650</v>
      </c>
      <c r="BFA806" s="175" t="s">
        <v>67</v>
      </c>
      <c r="BFB806" s="10">
        <f>BEZ806*1.2</f>
        <v>780</v>
      </c>
      <c r="BFC806" s="10"/>
      <c r="BFD806" s="235"/>
      <c r="BFE806" s="175" t="s">
        <v>73</v>
      </c>
      <c r="BFF806" s="341" t="s">
        <v>475</v>
      </c>
      <c r="BFH806" s="176"/>
      <c r="BFI806" s="176">
        <f>VLOOKUP(BFF806,$A$879:$F$2731,6,FALSE)</f>
        <v>1286</v>
      </c>
      <c r="BFJ806" s="175" t="s">
        <v>67</v>
      </c>
      <c r="BFK806" s="10">
        <f>BFI806*1.2</f>
        <v>1543.2</v>
      </c>
      <c r="BFL806" s="10"/>
      <c r="BFM806" s="235"/>
      <c r="BFN806" s="175" t="s">
        <v>73</v>
      </c>
      <c r="BFO806" s="341" t="s">
        <v>475</v>
      </c>
      <c r="BFQ806" s="176"/>
      <c r="BFR806" s="176">
        <f>VLOOKUP(BFO806,$A$879:$F$2731,6,FALSE)</f>
        <v>1286</v>
      </c>
      <c r="BFS806" s="175" t="s">
        <v>67</v>
      </c>
      <c r="BFT806" s="10">
        <f>BFR806*1.2</f>
        <v>1543.2</v>
      </c>
      <c r="BFU806" s="10"/>
      <c r="BFV806" s="235"/>
      <c r="BFW806" s="175" t="s">
        <v>73</v>
      </c>
      <c r="BFX806" s="351" t="s">
        <v>475</v>
      </c>
      <c r="BFZ806" s="176"/>
      <c r="BGA806" s="176">
        <f>VLOOKUP(BFX806,$A$879:$F$2731,6,FALSE)</f>
        <v>1286</v>
      </c>
      <c r="BGB806" s="175" t="s">
        <v>67</v>
      </c>
      <c r="BGC806" s="10">
        <f>BGA806*1.2</f>
        <v>1543.2</v>
      </c>
      <c r="BGD806" s="10"/>
      <c r="BGE806" s="235"/>
      <c r="BGF806" s="175" t="s">
        <v>73</v>
      </c>
      <c r="BGG806" s="341" t="s">
        <v>466</v>
      </c>
      <c r="BGI806" s="176"/>
      <c r="BGJ806" s="176">
        <f>VLOOKUP(BGG806,$A$879:$F$2731,6,FALSE)</f>
        <v>699</v>
      </c>
      <c r="BGK806" s="175" t="s">
        <v>67</v>
      </c>
      <c r="BGL806" s="10">
        <f>BGJ806*1.2</f>
        <v>838.8</v>
      </c>
      <c r="BGM806" s="10"/>
      <c r="BGN806" s="235"/>
      <c r="BGO806" s="175" t="s">
        <v>73</v>
      </c>
      <c r="BGP806" s="351" t="s">
        <v>575</v>
      </c>
      <c r="BGR806" s="176"/>
      <c r="BGS806" s="176">
        <f>VLOOKUP(BGP806,$A$879:$F$2731,6,FALSE)</f>
        <v>507</v>
      </c>
      <c r="BGT806" s="175" t="s">
        <v>67</v>
      </c>
      <c r="BGU806" s="10">
        <f>BGS806*1.2</f>
        <v>608.4</v>
      </c>
      <c r="BGV806" s="10"/>
      <c r="BGW806" s="235"/>
      <c r="BGX806" s="175" t="s">
        <v>73</v>
      </c>
      <c r="BGY806" s="341" t="s">
        <v>1785</v>
      </c>
      <c r="BHA806" s="176"/>
      <c r="BHB806" s="176">
        <f>VLOOKUP(BGY806,$A$879:$F$2731,6,FALSE)</f>
        <v>690</v>
      </c>
      <c r="BHC806" s="175" t="s">
        <v>67</v>
      </c>
      <c r="BHD806" s="10">
        <f>BHB806*1.2</f>
        <v>828</v>
      </c>
      <c r="BHE806" s="10"/>
    </row>
    <row r="807" spans="1:1565" s="14" customFormat="1" ht="15">
      <c r="A807" s="175" t="s">
        <v>74</v>
      </c>
      <c r="B807" s="343" t="s">
        <v>475</v>
      </c>
      <c r="D807" s="176"/>
      <c r="E807" s="176">
        <f>VLOOKUP(B807,$A$879:$F$2731,6,FALSE)</f>
        <v>1286</v>
      </c>
      <c r="F807" s="175" t="s">
        <v>69</v>
      </c>
      <c r="G807" s="10">
        <f>E807*1.1</f>
        <v>1414.6000000000001</v>
      </c>
      <c r="H807" s="10"/>
      <c r="I807" s="229"/>
      <c r="J807" s="175" t="s">
        <v>74</v>
      </c>
      <c r="K807" s="341" t="s">
        <v>432</v>
      </c>
      <c r="M807" s="176"/>
      <c r="N807" s="176">
        <f>VLOOKUP(K807,$A$879:$F$2731,6,FALSE)</f>
        <v>294</v>
      </c>
      <c r="O807" s="175" t="s">
        <v>69</v>
      </c>
      <c r="P807" s="10">
        <f>N807*1.1</f>
        <v>323.40000000000003</v>
      </c>
      <c r="Q807" s="10"/>
      <c r="R807" s="229"/>
      <c r="S807" s="175" t="s">
        <v>74</v>
      </c>
      <c r="T807" s="341" t="s">
        <v>1785</v>
      </c>
      <c r="V807" s="176"/>
      <c r="W807" s="176">
        <f>VLOOKUP(T807,$A$879:$F$2731,6,FALSE)</f>
        <v>690</v>
      </c>
      <c r="X807" s="175" t="s">
        <v>69</v>
      </c>
      <c r="Y807" s="10">
        <f>W807*1.1</f>
        <v>759.00000000000011</v>
      </c>
      <c r="Z807" s="10"/>
      <c r="AA807" s="229"/>
      <c r="AB807" s="175" t="s">
        <v>74</v>
      </c>
      <c r="AC807" s="341" t="s">
        <v>498</v>
      </c>
      <c r="AE807" s="176"/>
      <c r="AF807" s="176">
        <f>VLOOKUP(AC807,$A$879:$F$2731,6,FALSE)</f>
        <v>816</v>
      </c>
      <c r="AG807" s="175" t="s">
        <v>69</v>
      </c>
      <c r="AH807" s="10">
        <f>AF807*1.1</f>
        <v>897.6</v>
      </c>
      <c r="AI807" s="10"/>
      <c r="AJ807" s="229"/>
      <c r="AK807" s="175" t="s">
        <v>74</v>
      </c>
      <c r="AL807" s="341" t="s">
        <v>1709</v>
      </c>
      <c r="AN807" s="176"/>
      <c r="AO807" s="176">
        <f>VLOOKUP(AL807,$A$879:$F$2731,6,FALSE)</f>
        <v>486</v>
      </c>
      <c r="AP807" s="175" t="s">
        <v>69</v>
      </c>
      <c r="AQ807" s="10">
        <f>AO807*1.1</f>
        <v>534.6</v>
      </c>
      <c r="AR807" s="10"/>
      <c r="AS807" s="229"/>
      <c r="AT807" s="175" t="s">
        <v>74</v>
      </c>
      <c r="AU807" s="341" t="s">
        <v>1018</v>
      </c>
      <c r="AW807" s="176"/>
      <c r="AX807" s="176">
        <f>VLOOKUP(AU807,$A$879:$F$2731,6,FALSE)</f>
        <v>650</v>
      </c>
      <c r="AY807" s="175" t="s">
        <v>69</v>
      </c>
      <c r="AZ807" s="10">
        <f>AX807*1.1</f>
        <v>715.00000000000011</v>
      </c>
      <c r="BA807" s="10"/>
      <c r="BB807" s="229"/>
      <c r="BC807" s="175" t="s">
        <v>74</v>
      </c>
      <c r="BD807" s="341" t="s">
        <v>466</v>
      </c>
      <c r="BF807" s="176"/>
      <c r="BG807" s="176">
        <f>VLOOKUP(BD807,$A$879:$F$2731,6,FALSE)</f>
        <v>699</v>
      </c>
      <c r="BH807" s="175" t="s">
        <v>69</v>
      </c>
      <c r="BI807" s="10">
        <f>BG807*1.1</f>
        <v>768.90000000000009</v>
      </c>
      <c r="BJ807" s="10"/>
      <c r="BK807" s="229"/>
      <c r="BL807" s="175" t="s">
        <v>74</v>
      </c>
      <c r="BM807" s="341" t="s">
        <v>1704</v>
      </c>
      <c r="BO807" s="176"/>
      <c r="BP807" s="176">
        <f>VLOOKUP(BM807,$A$879:$F$2731,6,FALSE)</f>
        <v>159</v>
      </c>
      <c r="BQ807" s="175" t="s">
        <v>69</v>
      </c>
      <c r="BR807" s="10">
        <f>BP807*1.1</f>
        <v>174.9</v>
      </c>
      <c r="BS807" s="10"/>
      <c r="BT807" s="229"/>
      <c r="BU807" s="175" t="s">
        <v>74</v>
      </c>
      <c r="BV807" s="341" t="s">
        <v>1709</v>
      </c>
      <c r="BX807" s="176"/>
      <c r="BY807" s="176">
        <f>VLOOKUP(BV807,$A$879:$F$2731,6,FALSE)</f>
        <v>486</v>
      </c>
      <c r="BZ807" s="175" t="s">
        <v>69</v>
      </c>
      <c r="CA807" s="10">
        <f>BY807*1.1</f>
        <v>534.6</v>
      </c>
      <c r="CB807" s="10"/>
      <c r="CC807" s="229"/>
      <c r="CD807" s="175" t="s">
        <v>74</v>
      </c>
      <c r="CE807" s="341" t="s">
        <v>1709</v>
      </c>
      <c r="CG807" s="176"/>
      <c r="CH807" s="176">
        <f>VLOOKUP(CE807,$A$879:$F$2731,6,FALSE)</f>
        <v>486</v>
      </c>
      <c r="CI807" s="175" t="s">
        <v>69</v>
      </c>
      <c r="CJ807" s="10">
        <f>CH807*1.1</f>
        <v>534.6</v>
      </c>
      <c r="CK807" s="10"/>
      <c r="CL807" s="229"/>
      <c r="CM807" s="175" t="s">
        <v>74</v>
      </c>
      <c r="CN807" s="341" t="s">
        <v>723</v>
      </c>
      <c r="CP807" s="176"/>
      <c r="CQ807" s="176">
        <f>VLOOKUP(CN807,$A$879:$F$2731,6,FALSE)</f>
        <v>510</v>
      </c>
      <c r="CR807" s="175" t="s">
        <v>69</v>
      </c>
      <c r="CS807" s="10">
        <f>CQ807*1.1</f>
        <v>561</v>
      </c>
      <c r="CT807" s="10"/>
      <c r="CU807" s="229"/>
      <c r="CV807" s="175" t="s">
        <v>74</v>
      </c>
      <c r="CW807" s="341" t="s">
        <v>1785</v>
      </c>
      <c r="CY807" s="176"/>
      <c r="CZ807" s="176">
        <f>VLOOKUP(CW807,$A$879:$F$2731,6,FALSE)</f>
        <v>690</v>
      </c>
      <c r="DA807" s="175" t="s">
        <v>69</v>
      </c>
      <c r="DB807" s="10">
        <f>CZ807*1.1</f>
        <v>759.00000000000011</v>
      </c>
      <c r="DC807" s="10"/>
      <c r="DD807" s="229"/>
      <c r="DE807" s="175" t="s">
        <v>74</v>
      </c>
      <c r="DF807" s="341" t="s">
        <v>1785</v>
      </c>
      <c r="DH807" s="176"/>
      <c r="DI807" s="176">
        <f>VLOOKUP(DF807,$A$879:$F$2731,6,FALSE)</f>
        <v>690</v>
      </c>
      <c r="DJ807" s="175" t="s">
        <v>69</v>
      </c>
      <c r="DK807" s="10">
        <f>DI807*1.1</f>
        <v>759.00000000000011</v>
      </c>
      <c r="DL807" s="10"/>
      <c r="DM807" s="229"/>
      <c r="DN807" s="175" t="s">
        <v>74</v>
      </c>
      <c r="DO807" s="341" t="s">
        <v>1785</v>
      </c>
      <c r="DQ807" s="176"/>
      <c r="DR807" s="176">
        <f>VLOOKUP(DO807,$A$879:$F$2731,6,FALSE)</f>
        <v>690</v>
      </c>
      <c r="DS807" s="175" t="s">
        <v>69</v>
      </c>
      <c r="DT807" s="10">
        <f>DR807*1.1</f>
        <v>759.00000000000011</v>
      </c>
      <c r="DU807" s="10"/>
      <c r="DV807" s="229"/>
      <c r="DW807" s="175" t="s">
        <v>74</v>
      </c>
      <c r="DX807" s="341" t="s">
        <v>575</v>
      </c>
      <c r="DZ807" s="176"/>
      <c r="EA807" s="176">
        <f>VLOOKUP(DX807,$A$879:$F$2731,6,FALSE)</f>
        <v>507</v>
      </c>
      <c r="EB807" s="175" t="s">
        <v>69</v>
      </c>
      <c r="EC807" s="10">
        <f>EA807*1.1</f>
        <v>557.70000000000005</v>
      </c>
      <c r="ED807" s="10"/>
      <c r="EE807" s="229"/>
      <c r="EF807" s="175" t="s">
        <v>74</v>
      </c>
      <c r="EG807" s="341" t="s">
        <v>723</v>
      </c>
      <c r="EI807" s="176"/>
      <c r="EJ807" s="176">
        <f>VLOOKUP(EG807,$A$879:$F$2731,6,FALSE)</f>
        <v>510</v>
      </c>
      <c r="EK807" s="175" t="s">
        <v>69</v>
      </c>
      <c r="EL807" s="10">
        <f>EJ807*1.1</f>
        <v>561</v>
      </c>
      <c r="EM807" s="10"/>
      <c r="EN807" s="229"/>
      <c r="EO807" s="175" t="s">
        <v>74</v>
      </c>
      <c r="EP807" s="341" t="s">
        <v>723</v>
      </c>
      <c r="ER807" s="176"/>
      <c r="ES807" s="176">
        <f>VLOOKUP(EP807,$A$879:$F$2731,6,FALSE)</f>
        <v>510</v>
      </c>
      <c r="ET807" s="175" t="s">
        <v>69</v>
      </c>
      <c r="EU807" s="10">
        <f>ES807*1.1</f>
        <v>561</v>
      </c>
      <c r="EV807" s="10"/>
      <c r="EW807" s="229"/>
      <c r="EX807" s="175" t="s">
        <v>74</v>
      </c>
      <c r="EY807" s="341" t="s">
        <v>432</v>
      </c>
      <c r="FA807" s="176"/>
      <c r="FB807" s="176">
        <f>VLOOKUP(EY807,$A$879:$F$2731,6,FALSE)</f>
        <v>294</v>
      </c>
      <c r="FC807" s="175" t="s">
        <v>69</v>
      </c>
      <c r="FD807" s="10">
        <f>FB807*1.1</f>
        <v>323.40000000000003</v>
      </c>
      <c r="FE807" s="10"/>
      <c r="FF807" s="229"/>
      <c r="FG807" s="175" t="s">
        <v>74</v>
      </c>
      <c r="FH807" s="341" t="s">
        <v>432</v>
      </c>
      <c r="FJ807" s="176"/>
      <c r="FK807" s="176">
        <f>VLOOKUP(FH807,$A$879:$F$2731,6,FALSE)</f>
        <v>294</v>
      </c>
      <c r="FL807" s="175" t="s">
        <v>69</v>
      </c>
      <c r="FM807" s="10">
        <f>FK807*1.1</f>
        <v>323.40000000000003</v>
      </c>
      <c r="FN807" s="10"/>
      <c r="FO807" s="229"/>
      <c r="FP807" s="175" t="s">
        <v>74</v>
      </c>
      <c r="FQ807" s="341" t="s">
        <v>1709</v>
      </c>
      <c r="FS807" s="176"/>
      <c r="FT807" s="176">
        <f>VLOOKUP(FQ807,$A$879:$F$2731,6,FALSE)</f>
        <v>486</v>
      </c>
      <c r="FU807" s="175" t="s">
        <v>69</v>
      </c>
      <c r="FV807" s="10">
        <f>FT807*1.1</f>
        <v>534.6</v>
      </c>
      <c r="FW807" s="10"/>
      <c r="FX807" s="229"/>
      <c r="FY807" s="175" t="s">
        <v>74</v>
      </c>
      <c r="FZ807" s="349" t="s">
        <v>183</v>
      </c>
      <c r="GB807" s="176"/>
      <c r="GC807" s="176" t="e">
        <f>VLOOKUP(FZ807,$A$879:$F$2731,6,FALSE)</f>
        <v>#N/A</v>
      </c>
      <c r="GD807" s="175" t="s">
        <v>69</v>
      </c>
      <c r="GE807" s="10" t="e">
        <f>GC807*1.1</f>
        <v>#N/A</v>
      </c>
      <c r="GF807" s="10"/>
      <c r="GG807" s="229"/>
      <c r="GH807" s="175" t="s">
        <v>74</v>
      </c>
      <c r="GI807" s="341" t="s">
        <v>498</v>
      </c>
      <c r="GK807" s="176"/>
      <c r="GL807" s="176">
        <f>VLOOKUP(GI807,$A$879:$F$2731,6,FALSE)</f>
        <v>816</v>
      </c>
      <c r="GM807" s="175" t="s">
        <v>69</v>
      </c>
      <c r="GN807" s="10">
        <f>GL807*1.1</f>
        <v>897.6</v>
      </c>
      <c r="GO807" s="10"/>
      <c r="GP807" s="229"/>
      <c r="GQ807" s="175" t="s">
        <v>74</v>
      </c>
      <c r="GR807" s="341" t="s">
        <v>466</v>
      </c>
      <c r="GT807" s="176"/>
      <c r="GU807" s="176">
        <f>VLOOKUP(GR807,$A$879:$F$2731,6,FALSE)</f>
        <v>699</v>
      </c>
      <c r="GV807" s="175" t="s">
        <v>69</v>
      </c>
      <c r="GW807" s="10">
        <f>GU807*1.1</f>
        <v>768.90000000000009</v>
      </c>
      <c r="GX807" s="10"/>
      <c r="GY807" s="229"/>
      <c r="GZ807" s="175" t="s">
        <v>74</v>
      </c>
      <c r="HA807" s="341" t="s">
        <v>479</v>
      </c>
      <c r="HC807" s="176"/>
      <c r="HD807" s="176">
        <f>VLOOKUP(HA807,$A$879:$F$2731,6,FALSE)</f>
        <v>279</v>
      </c>
      <c r="HE807" s="175" t="s">
        <v>69</v>
      </c>
      <c r="HF807" s="10">
        <f>HD807*1.1</f>
        <v>306.90000000000003</v>
      </c>
      <c r="HG807" s="10"/>
      <c r="HH807" s="229"/>
      <c r="HI807" s="175" t="s">
        <v>74</v>
      </c>
      <c r="HJ807" s="341" t="s">
        <v>1709</v>
      </c>
      <c r="HL807" s="176"/>
      <c r="HM807" s="176">
        <f>VLOOKUP(HJ807,$A$879:$F$2731,6,FALSE)</f>
        <v>486</v>
      </c>
      <c r="HN807" s="175" t="s">
        <v>69</v>
      </c>
      <c r="HO807" s="10">
        <f>HM807*1.1</f>
        <v>534.6</v>
      </c>
      <c r="HP807" s="10"/>
      <c r="HQ807" s="229"/>
      <c r="HR807" s="175" t="s">
        <v>74</v>
      </c>
      <c r="HS807" s="341" t="s">
        <v>1709</v>
      </c>
      <c r="HU807" s="176"/>
      <c r="HV807" s="176">
        <f>VLOOKUP(HS807,$A$879:$F$2731,6,FALSE)</f>
        <v>486</v>
      </c>
      <c r="HW807" s="175" t="s">
        <v>69</v>
      </c>
      <c r="HX807" s="10">
        <f>HV807*1.1</f>
        <v>534.6</v>
      </c>
      <c r="HY807" s="10"/>
      <c r="HZ807" s="229"/>
      <c r="IA807" s="175" t="s">
        <v>74</v>
      </c>
      <c r="IB807" s="341" t="s">
        <v>575</v>
      </c>
      <c r="ID807" s="176"/>
      <c r="IE807" s="176">
        <f>VLOOKUP(IB807,$A$879:$F$2731,6,FALSE)</f>
        <v>507</v>
      </c>
      <c r="IF807" s="175" t="s">
        <v>69</v>
      </c>
      <c r="IG807" s="10">
        <f>IE807*1.1</f>
        <v>557.70000000000005</v>
      </c>
      <c r="IH807" s="10"/>
      <c r="II807" s="229"/>
      <c r="IJ807" s="175" t="s">
        <v>74</v>
      </c>
      <c r="IK807" s="341" t="s">
        <v>475</v>
      </c>
      <c r="IM807" s="176"/>
      <c r="IN807" s="176">
        <f>VLOOKUP(IK807,$A$879:$F$2731,6,FALSE)</f>
        <v>1286</v>
      </c>
      <c r="IO807" s="175" t="s">
        <v>69</v>
      </c>
      <c r="IP807" s="10">
        <f>IN807*1.1</f>
        <v>1414.6000000000001</v>
      </c>
      <c r="IQ807" s="10"/>
      <c r="IR807" s="229"/>
      <c r="IS807" s="175" t="s">
        <v>74</v>
      </c>
      <c r="IT807" s="341" t="s">
        <v>466</v>
      </c>
      <c r="IV807" s="176"/>
      <c r="IW807" s="176">
        <f>VLOOKUP(IT807,$A$879:$F$2731,6,FALSE)</f>
        <v>699</v>
      </c>
      <c r="IX807" s="175" t="s">
        <v>69</v>
      </c>
      <c r="IY807" s="10">
        <f>IW807*1.1</f>
        <v>768.90000000000009</v>
      </c>
      <c r="IZ807" s="10"/>
      <c r="JA807" s="229"/>
      <c r="JB807" s="175" t="s">
        <v>74</v>
      </c>
      <c r="JC807" s="341" t="s">
        <v>498</v>
      </c>
      <c r="JE807" s="176"/>
      <c r="JF807" s="176">
        <f>VLOOKUP(JC807,$A$879:$F$2731,6,FALSE)</f>
        <v>816</v>
      </c>
      <c r="JG807" s="175" t="s">
        <v>69</v>
      </c>
      <c r="JH807" s="10">
        <f>JF807*1.1</f>
        <v>897.6</v>
      </c>
      <c r="JI807" s="10"/>
      <c r="JJ807" s="229"/>
      <c r="JK807" s="175" t="s">
        <v>74</v>
      </c>
      <c r="JL807" s="341" t="s">
        <v>498</v>
      </c>
      <c r="JN807" s="176"/>
      <c r="JO807" s="176">
        <f>VLOOKUP(JL807,$A$879:$F$2731,6,FALSE)</f>
        <v>816</v>
      </c>
      <c r="JP807" s="175" t="s">
        <v>69</v>
      </c>
      <c r="JQ807" s="10">
        <f>JO807*1.1</f>
        <v>897.6</v>
      </c>
      <c r="JR807" s="10"/>
      <c r="JS807" s="229"/>
      <c r="JT807" s="175" t="s">
        <v>74</v>
      </c>
      <c r="JU807" s="341" t="s">
        <v>479</v>
      </c>
      <c r="JW807" s="176"/>
      <c r="JX807" s="176">
        <f>VLOOKUP(JU807,$A$879:$F$2731,6,FALSE)</f>
        <v>279</v>
      </c>
      <c r="JY807" s="175" t="s">
        <v>69</v>
      </c>
      <c r="JZ807" s="10">
        <f>JX807*1.1</f>
        <v>306.90000000000003</v>
      </c>
      <c r="KA807" s="10"/>
      <c r="KB807" s="229"/>
      <c r="KC807" s="175" t="s">
        <v>74</v>
      </c>
      <c r="KD807" s="349" t="s">
        <v>183</v>
      </c>
      <c r="KF807" s="176"/>
      <c r="KG807" s="176" t="e">
        <f>VLOOKUP(KD807,$A$879:$F$2731,6,FALSE)</f>
        <v>#N/A</v>
      </c>
      <c r="KH807" s="175" t="s">
        <v>69</v>
      </c>
      <c r="KI807" s="10" t="e">
        <f>KG807*1.1</f>
        <v>#N/A</v>
      </c>
      <c r="KJ807" s="10"/>
      <c r="KK807" s="229"/>
      <c r="KL807" s="175" t="s">
        <v>74</v>
      </c>
      <c r="KM807" s="341" t="s">
        <v>466</v>
      </c>
      <c r="KO807" s="176"/>
      <c r="KP807" s="176">
        <f>VLOOKUP(KM807,$A$879:$F$2731,6,FALSE)</f>
        <v>699</v>
      </c>
      <c r="KQ807" s="175" t="s">
        <v>69</v>
      </c>
      <c r="KR807" s="10">
        <f>KP807*1.1</f>
        <v>768.90000000000009</v>
      </c>
      <c r="KS807" s="10"/>
      <c r="KT807" s="229"/>
      <c r="KU807" s="175" t="s">
        <v>74</v>
      </c>
      <c r="KV807" s="341" t="s">
        <v>1785</v>
      </c>
      <c r="KX807" s="176"/>
      <c r="KY807" s="176">
        <f>VLOOKUP(KV807,$A$879:$F$2731,6,FALSE)</f>
        <v>690</v>
      </c>
      <c r="KZ807" s="175" t="s">
        <v>69</v>
      </c>
      <c r="LA807" s="10">
        <f>KY807*1.1</f>
        <v>759.00000000000011</v>
      </c>
      <c r="LB807" s="10"/>
      <c r="LC807" s="229"/>
      <c r="LD807" s="175" t="s">
        <v>74</v>
      </c>
      <c r="LE807" s="349" t="s">
        <v>183</v>
      </c>
      <c r="LG807" s="176"/>
      <c r="LH807" s="176" t="e">
        <f>VLOOKUP(LE807,$A$879:$F$2731,6,FALSE)</f>
        <v>#N/A</v>
      </c>
      <c r="LI807" s="175" t="s">
        <v>69</v>
      </c>
      <c r="LJ807" s="10" t="e">
        <f>LH807*1.1</f>
        <v>#N/A</v>
      </c>
      <c r="LK807" s="10"/>
      <c r="LL807" s="229"/>
      <c r="LM807" s="175" t="s">
        <v>74</v>
      </c>
      <c r="LN807" s="341" t="s">
        <v>1785</v>
      </c>
      <c r="LP807" s="176"/>
      <c r="LQ807" s="176">
        <f>VLOOKUP(LN807,$A$879:$F$2731,6,FALSE)</f>
        <v>690</v>
      </c>
      <c r="LR807" s="175" t="s">
        <v>69</v>
      </c>
      <c r="LS807" s="10">
        <f>LQ807*1.1</f>
        <v>759.00000000000011</v>
      </c>
      <c r="LT807" s="10"/>
      <c r="LU807" s="229"/>
      <c r="LV807" s="175" t="s">
        <v>74</v>
      </c>
      <c r="LW807" s="341" t="s">
        <v>1018</v>
      </c>
      <c r="LY807" s="176"/>
      <c r="LZ807" s="176">
        <f>VLOOKUP(LW807,$A$879:$F$2731,6,FALSE)</f>
        <v>650</v>
      </c>
      <c r="MA807" s="175" t="s">
        <v>69</v>
      </c>
      <c r="MB807" s="10">
        <f>LZ807*1.1</f>
        <v>715.00000000000011</v>
      </c>
      <c r="MC807" s="10"/>
      <c r="MD807" s="229"/>
      <c r="ME807" s="175" t="s">
        <v>74</v>
      </c>
      <c r="MF807" s="341" t="s">
        <v>723</v>
      </c>
      <c r="MH807" s="176"/>
      <c r="MI807" s="176">
        <f>VLOOKUP(MF807,$A$879:$F$2731,6,FALSE)</f>
        <v>510</v>
      </c>
      <c r="MJ807" s="175" t="s">
        <v>69</v>
      </c>
      <c r="MK807" s="10">
        <f>MI807*1.1</f>
        <v>561</v>
      </c>
      <c r="ML807" s="10"/>
      <c r="MM807" s="229"/>
      <c r="MN807" s="175" t="s">
        <v>74</v>
      </c>
      <c r="MO807" s="349" t="s">
        <v>183</v>
      </c>
      <c r="MQ807" s="176"/>
      <c r="MR807" s="176" t="e">
        <f>VLOOKUP(MO807,$A$879:$F$2731,6,FALSE)</f>
        <v>#N/A</v>
      </c>
      <c r="MS807" s="175" t="s">
        <v>69</v>
      </c>
      <c r="MT807" s="10" t="e">
        <f>MR807*1.1</f>
        <v>#N/A</v>
      </c>
      <c r="MU807" s="10"/>
      <c r="MV807" s="229"/>
      <c r="MW807" s="175" t="s">
        <v>74</v>
      </c>
      <c r="MX807" s="341" t="s">
        <v>498</v>
      </c>
      <c r="MZ807" s="176"/>
      <c r="NA807" s="176">
        <f>VLOOKUP(MX807,$A$879:$F$2731,6,FALSE)</f>
        <v>816</v>
      </c>
      <c r="NB807" s="175" t="s">
        <v>69</v>
      </c>
      <c r="NC807" s="10">
        <f>NA807*1.1</f>
        <v>897.6</v>
      </c>
      <c r="ND807" s="10"/>
      <c r="NE807" s="229"/>
      <c r="NF807" s="175" t="s">
        <v>74</v>
      </c>
      <c r="NG807" s="341" t="s">
        <v>1704</v>
      </c>
      <c r="NI807" s="176"/>
      <c r="NJ807" s="176">
        <f>VLOOKUP(NG807,$A$879:$F$2731,6,FALSE)</f>
        <v>159</v>
      </c>
      <c r="NK807" s="175" t="s">
        <v>69</v>
      </c>
      <c r="NL807" s="10">
        <f>NJ807*1.1</f>
        <v>174.9</v>
      </c>
      <c r="NM807" s="10"/>
      <c r="NN807" s="229"/>
      <c r="NO807" s="175" t="s">
        <v>74</v>
      </c>
      <c r="NP807" s="341" t="s">
        <v>498</v>
      </c>
      <c r="NR807" s="176"/>
      <c r="NS807" s="176">
        <f>VLOOKUP(NP807,$A$879:$F$2731,6,FALSE)</f>
        <v>816</v>
      </c>
      <c r="NT807" s="175" t="s">
        <v>69</v>
      </c>
      <c r="NU807" s="10">
        <f>NS807*1.1</f>
        <v>897.6</v>
      </c>
      <c r="NV807" s="10"/>
      <c r="NW807" s="229"/>
      <c r="NX807" s="175" t="s">
        <v>74</v>
      </c>
      <c r="NY807" s="341" t="s">
        <v>1709</v>
      </c>
      <c r="OA807" s="176"/>
      <c r="OB807" s="176">
        <f>VLOOKUP(NY807,$A$879:$F$2731,6,FALSE)</f>
        <v>486</v>
      </c>
      <c r="OC807" s="175" t="s">
        <v>69</v>
      </c>
      <c r="OD807" s="10">
        <f>OB807*1.1</f>
        <v>534.6</v>
      </c>
      <c r="OE807" s="10"/>
      <c r="OF807" s="229"/>
      <c r="OG807" s="175" t="s">
        <v>74</v>
      </c>
      <c r="OH807" s="341" t="s">
        <v>1785</v>
      </c>
      <c r="OJ807" s="176"/>
      <c r="OK807" s="176">
        <f>VLOOKUP(OH807,$A$879:$F$2731,6,FALSE)</f>
        <v>690</v>
      </c>
      <c r="OL807" s="175" t="s">
        <v>69</v>
      </c>
      <c r="OM807" s="10">
        <f>OK807*1.1</f>
        <v>759.00000000000011</v>
      </c>
      <c r="ON807" s="10"/>
      <c r="OO807" s="229"/>
      <c r="OP807" s="175" t="s">
        <v>74</v>
      </c>
      <c r="OQ807" s="341" t="s">
        <v>466</v>
      </c>
      <c r="OS807" s="176"/>
      <c r="OT807" s="176">
        <f>VLOOKUP(OQ807,$A$879:$F$2731,6,FALSE)</f>
        <v>699</v>
      </c>
      <c r="OU807" s="175" t="s">
        <v>69</v>
      </c>
      <c r="OV807" s="10">
        <f>OT807*1.1</f>
        <v>768.90000000000009</v>
      </c>
      <c r="OW807" s="10"/>
      <c r="OX807" s="229"/>
      <c r="OY807" s="175" t="s">
        <v>74</v>
      </c>
      <c r="OZ807" s="351" t="s">
        <v>525</v>
      </c>
      <c r="PB807" s="176"/>
      <c r="PC807" s="176">
        <f>VLOOKUP(OZ807,$A$879:$F$2731,6,FALSE)</f>
        <v>594</v>
      </c>
      <c r="PD807" s="175" t="s">
        <v>69</v>
      </c>
      <c r="PE807" s="10">
        <f>PC807*1.1</f>
        <v>653.40000000000009</v>
      </c>
      <c r="PF807" s="10"/>
      <c r="PG807" s="229"/>
      <c r="PH807" s="175" t="s">
        <v>74</v>
      </c>
      <c r="PI807" s="341" t="s">
        <v>1018</v>
      </c>
      <c r="PK807" s="176"/>
      <c r="PL807" s="176">
        <f>VLOOKUP(PI807,$A$879:$F$2731,6,FALSE)</f>
        <v>650</v>
      </c>
      <c r="PM807" s="175" t="s">
        <v>69</v>
      </c>
      <c r="PN807" s="10">
        <f>PL807*1.1</f>
        <v>715.00000000000011</v>
      </c>
      <c r="PO807" s="10"/>
      <c r="PP807" s="229"/>
      <c r="PQ807" s="175" t="s">
        <v>74</v>
      </c>
      <c r="PR807" s="341" t="s">
        <v>446</v>
      </c>
      <c r="PT807" s="176"/>
      <c r="PU807" s="176">
        <f>VLOOKUP(PR807,$A$879:$F$2731,6,FALSE)</f>
        <v>230</v>
      </c>
      <c r="PV807" s="175" t="s">
        <v>69</v>
      </c>
      <c r="PW807" s="10">
        <f>PU807*1.1</f>
        <v>253.00000000000003</v>
      </c>
      <c r="PX807" s="10"/>
      <c r="PY807" s="229"/>
      <c r="PZ807" s="175" t="s">
        <v>74</v>
      </c>
      <c r="QA807" s="343" t="s">
        <v>1709</v>
      </c>
      <c r="QC807" s="176"/>
      <c r="QD807" s="176">
        <f>VLOOKUP(QA807,$A$879:$F$2731,6,FALSE)</f>
        <v>486</v>
      </c>
      <c r="QE807" s="175" t="s">
        <v>69</v>
      </c>
      <c r="QF807" s="10">
        <f>QD807*1.1</f>
        <v>534.6</v>
      </c>
      <c r="QG807" s="10"/>
      <c r="QH807" s="229"/>
      <c r="QI807" s="175" t="s">
        <v>74</v>
      </c>
      <c r="QJ807" s="349" t="s">
        <v>183</v>
      </c>
      <c r="QL807" s="176"/>
      <c r="QM807" s="176" t="e">
        <f>VLOOKUP(QJ807,$A$879:$F$2731,6,FALSE)</f>
        <v>#N/A</v>
      </c>
      <c r="QN807" s="175" t="s">
        <v>69</v>
      </c>
      <c r="QO807" s="10" t="e">
        <f>QM807*1.1</f>
        <v>#N/A</v>
      </c>
      <c r="QP807" s="10"/>
      <c r="QQ807" s="229"/>
      <c r="QR807" s="175" t="s">
        <v>74</v>
      </c>
      <c r="QS807" s="341" t="s">
        <v>1709</v>
      </c>
      <c r="QU807" s="176"/>
      <c r="QV807" s="176">
        <f>VLOOKUP(QS807,$A$879:$F$2731,6,FALSE)</f>
        <v>486</v>
      </c>
      <c r="QW807" s="175" t="s">
        <v>69</v>
      </c>
      <c r="QX807" s="10">
        <f>QV807*1.1</f>
        <v>534.6</v>
      </c>
      <c r="QY807" s="10"/>
      <c r="QZ807" s="229"/>
      <c r="RA807" s="175" t="s">
        <v>74</v>
      </c>
      <c r="RB807" s="341" t="s">
        <v>1785</v>
      </c>
      <c r="RD807" s="176"/>
      <c r="RE807" s="176">
        <f>VLOOKUP(RB807,$A$879:$F$2731,6,FALSE)</f>
        <v>690</v>
      </c>
      <c r="RF807" s="175" t="s">
        <v>69</v>
      </c>
      <c r="RG807" s="10">
        <f>RE807*1.1</f>
        <v>759.00000000000011</v>
      </c>
      <c r="RH807" s="10"/>
      <c r="RI807" s="229"/>
      <c r="RJ807" s="175" t="s">
        <v>74</v>
      </c>
      <c r="RK807" s="341" t="s">
        <v>498</v>
      </c>
      <c r="RM807" s="176"/>
      <c r="RN807" s="176">
        <f>VLOOKUP(RK807,$A$879:$F$2731,6,FALSE)</f>
        <v>816</v>
      </c>
      <c r="RO807" s="175" t="s">
        <v>69</v>
      </c>
      <c r="RP807" s="10">
        <f>RN807*1.1</f>
        <v>897.6</v>
      </c>
      <c r="RQ807" s="10"/>
      <c r="RR807" s="229"/>
      <c r="RS807" s="175" t="s">
        <v>74</v>
      </c>
      <c r="RT807" s="349" t="s">
        <v>183</v>
      </c>
      <c r="RV807" s="176"/>
      <c r="RW807" s="176" t="e">
        <f>VLOOKUP(RT807,$A$879:$F$2731,6,FALSE)</f>
        <v>#N/A</v>
      </c>
      <c r="RX807" s="175" t="s">
        <v>69</v>
      </c>
      <c r="RY807" s="10" t="e">
        <f>RW807*1.1</f>
        <v>#N/A</v>
      </c>
      <c r="RZ807" s="10"/>
      <c r="SA807" s="235"/>
      <c r="SB807" s="175" t="s">
        <v>74</v>
      </c>
      <c r="SC807" s="341" t="s">
        <v>723</v>
      </c>
      <c r="SE807" s="176"/>
      <c r="SF807" s="176">
        <f>VLOOKUP(SC807,$A$879:$F$2731,6,FALSE)</f>
        <v>510</v>
      </c>
      <c r="SG807" s="175" t="s">
        <v>69</v>
      </c>
      <c r="SH807" s="10">
        <f>SF807*1.1</f>
        <v>561</v>
      </c>
      <c r="SI807" s="10"/>
      <c r="SJ807" s="235"/>
      <c r="SK807" s="175" t="s">
        <v>74</v>
      </c>
      <c r="SL807" s="341" t="s">
        <v>1785</v>
      </c>
      <c r="SN807" s="176"/>
      <c r="SO807" s="176">
        <f>VLOOKUP(SL807,$A$879:$F$2731,6,FALSE)</f>
        <v>690</v>
      </c>
      <c r="SP807" s="175" t="s">
        <v>69</v>
      </c>
      <c r="SQ807" s="10">
        <f>SO807*1.1</f>
        <v>759.00000000000011</v>
      </c>
      <c r="SR807" s="10"/>
      <c r="SS807" s="235"/>
      <c r="ST807" s="175" t="s">
        <v>74</v>
      </c>
      <c r="SU807" s="341" t="s">
        <v>1018</v>
      </c>
      <c r="SW807" s="176"/>
      <c r="SX807" s="176">
        <f>VLOOKUP(SU807,$A$879:$F$2731,6,FALSE)</f>
        <v>650</v>
      </c>
      <c r="SY807" s="175" t="s">
        <v>69</v>
      </c>
      <c r="SZ807" s="10">
        <f>SX807*1.1</f>
        <v>715.00000000000011</v>
      </c>
      <c r="TA807" s="10"/>
      <c r="TB807" s="235"/>
      <c r="TC807" s="175" t="s">
        <v>74</v>
      </c>
      <c r="TD807" s="349" t="s">
        <v>183</v>
      </c>
      <c r="TF807" s="176"/>
      <c r="TG807" s="176" t="e">
        <f>VLOOKUP(TD807,$A$879:$F$2731,6,FALSE)</f>
        <v>#N/A</v>
      </c>
      <c r="TH807" s="175" t="s">
        <v>69</v>
      </c>
      <c r="TI807" s="10" t="e">
        <f>TG807*1.1</f>
        <v>#N/A</v>
      </c>
      <c r="TK807" s="235"/>
      <c r="TL807" s="175" t="s">
        <v>74</v>
      </c>
      <c r="TM807" s="341" t="s">
        <v>498</v>
      </c>
      <c r="TO807" s="176"/>
      <c r="TP807" s="176">
        <f>VLOOKUP(TM807,$A$879:$F$2731,6,FALSE)</f>
        <v>816</v>
      </c>
      <c r="TQ807" s="175" t="s">
        <v>69</v>
      </c>
      <c r="TR807" s="10">
        <f>TP807*1.1</f>
        <v>897.6</v>
      </c>
      <c r="TS807" s="10"/>
      <c r="TT807" s="235"/>
      <c r="TU807" s="175" t="s">
        <v>74</v>
      </c>
      <c r="TV807" s="341" t="s">
        <v>479</v>
      </c>
      <c r="TX807" s="176"/>
      <c r="TY807" s="176">
        <f>VLOOKUP(TV807,$A$879:$F$2731,6,FALSE)</f>
        <v>279</v>
      </c>
      <c r="TZ807" s="175" t="s">
        <v>69</v>
      </c>
      <c r="UA807" s="10">
        <f>TY807*1.1</f>
        <v>306.90000000000003</v>
      </c>
      <c r="UB807" s="10"/>
      <c r="UC807" s="235"/>
      <c r="UD807" s="175" t="s">
        <v>74</v>
      </c>
      <c r="UE807" s="341" t="s">
        <v>1704</v>
      </c>
      <c r="UG807" s="176"/>
      <c r="UH807" s="176">
        <f>VLOOKUP(UE807,$A$879:$F$2731,6,FALSE)</f>
        <v>159</v>
      </c>
      <c r="UI807" s="175" t="s">
        <v>69</v>
      </c>
      <c r="UJ807" s="10">
        <f>UH807*1.1</f>
        <v>174.9</v>
      </c>
      <c r="UK807" s="10"/>
      <c r="UL807" s="235"/>
      <c r="UM807" s="175" t="s">
        <v>74</v>
      </c>
      <c r="UN807" s="349" t="s">
        <v>183</v>
      </c>
      <c r="UP807" s="176"/>
      <c r="UQ807" s="176" t="e">
        <f>VLOOKUP(UN807,$A$879:$F$2731,6,FALSE)</f>
        <v>#N/A</v>
      </c>
      <c r="UR807" s="175" t="s">
        <v>69</v>
      </c>
      <c r="US807" s="10" t="e">
        <f>UQ807*1.1</f>
        <v>#N/A</v>
      </c>
      <c r="UT807" s="10"/>
      <c r="UU807" s="235"/>
      <c r="UV807" s="175" t="s">
        <v>74</v>
      </c>
      <c r="UW807" s="341" t="s">
        <v>466</v>
      </c>
      <c r="UY807" s="176"/>
      <c r="UZ807" s="176">
        <f>VLOOKUP(UW807,$A$879:$F$2731,6,FALSE)</f>
        <v>699</v>
      </c>
      <c r="VA807" s="175" t="s">
        <v>69</v>
      </c>
      <c r="VB807" s="10">
        <f>UZ807*1.1</f>
        <v>768.90000000000009</v>
      </c>
      <c r="VC807" s="10"/>
      <c r="VD807" s="235"/>
      <c r="VE807" s="175" t="s">
        <v>74</v>
      </c>
      <c r="VF807" s="349" t="s">
        <v>183</v>
      </c>
      <c r="VH807" s="176"/>
      <c r="VI807" s="176" t="e">
        <f>VLOOKUP(VF807,$A$879:$F$2731,6,FALSE)</f>
        <v>#N/A</v>
      </c>
      <c r="VJ807" s="175" t="s">
        <v>69</v>
      </c>
      <c r="VK807" s="10" t="e">
        <f>VI807*1.1</f>
        <v>#N/A</v>
      </c>
      <c r="VL807" s="10"/>
      <c r="VM807" s="235"/>
      <c r="VN807" s="175" t="s">
        <v>74</v>
      </c>
      <c r="VO807" s="341" t="s">
        <v>575</v>
      </c>
      <c r="VQ807" s="176"/>
      <c r="VR807" s="176">
        <f>VLOOKUP(VO807,$A$879:$F$2731,6,FALSE)</f>
        <v>507</v>
      </c>
      <c r="VS807" s="175" t="s">
        <v>69</v>
      </c>
      <c r="VT807" s="10">
        <f>VR807*1.1</f>
        <v>557.70000000000005</v>
      </c>
      <c r="VU807" s="10"/>
      <c r="VV807" s="235"/>
      <c r="VW807" s="175" t="s">
        <v>74</v>
      </c>
      <c r="VX807" s="349" t="s">
        <v>183</v>
      </c>
      <c r="VZ807" s="176"/>
      <c r="WA807" s="176" t="e">
        <f>VLOOKUP(VX807,$A$879:$F$2731,6,FALSE)</f>
        <v>#N/A</v>
      </c>
      <c r="WB807" s="175" t="s">
        <v>69</v>
      </c>
      <c r="WC807" s="10" t="e">
        <f>WA807*1.1</f>
        <v>#N/A</v>
      </c>
      <c r="WE807" s="235"/>
      <c r="WF807" s="175" t="s">
        <v>74</v>
      </c>
      <c r="WG807" s="341" t="s">
        <v>498</v>
      </c>
      <c r="WI807" s="176"/>
      <c r="WJ807" s="176">
        <f>VLOOKUP(WG807,$A$879:$F$2731,6,FALSE)</f>
        <v>816</v>
      </c>
      <c r="WK807" s="175" t="s">
        <v>69</v>
      </c>
      <c r="WL807" s="10">
        <f>WJ807*1.1</f>
        <v>897.6</v>
      </c>
      <c r="WN807" s="235"/>
      <c r="WO807" s="175" t="s">
        <v>74</v>
      </c>
      <c r="WP807" s="341" t="s">
        <v>1704</v>
      </c>
      <c r="WQ807" s="176"/>
      <c r="WR807" s="176"/>
      <c r="WS807" s="176">
        <f>VLOOKUP(WP807,$A$879:$F$2731,6,FALSE)</f>
        <v>159</v>
      </c>
      <c r="WT807" s="175" t="s">
        <v>69</v>
      </c>
      <c r="WU807" s="10">
        <f>WS807*1.1</f>
        <v>174.9</v>
      </c>
      <c r="WV807" s="10"/>
      <c r="WW807" s="235"/>
      <c r="WX807" s="175" t="s">
        <v>74</v>
      </c>
      <c r="WY807" s="341" t="s">
        <v>1018</v>
      </c>
      <c r="XA807" s="176"/>
      <c r="XB807" s="176">
        <f>VLOOKUP(WY807,$A$879:$F$2731,6,FALSE)</f>
        <v>650</v>
      </c>
      <c r="XC807" s="175" t="s">
        <v>69</v>
      </c>
      <c r="XD807" s="10">
        <f>XB807*1.1</f>
        <v>715.00000000000011</v>
      </c>
      <c r="XF807" s="235"/>
      <c r="XG807" s="175" t="s">
        <v>74</v>
      </c>
      <c r="XH807" s="351" t="s">
        <v>1785</v>
      </c>
      <c r="XJ807" s="176"/>
      <c r="XK807" s="176">
        <f>VLOOKUP(XH807,$A$879:$F$2731,6,FALSE)</f>
        <v>690</v>
      </c>
      <c r="XL807" s="175" t="s">
        <v>69</v>
      </c>
      <c r="XM807" s="10">
        <f>XK807*1.1</f>
        <v>759.00000000000011</v>
      </c>
      <c r="XO807" s="235"/>
      <c r="XP807" s="175" t="s">
        <v>74</v>
      </c>
      <c r="XQ807" s="341" t="s">
        <v>475</v>
      </c>
      <c r="XS807" s="176"/>
      <c r="XT807" s="176">
        <f>VLOOKUP(XQ807,$A$879:$F$2731,6,FALSE)</f>
        <v>1286</v>
      </c>
      <c r="XU807" s="175" t="s">
        <v>69</v>
      </c>
      <c r="XV807" s="10">
        <f>XT807*1.1</f>
        <v>1414.6000000000001</v>
      </c>
      <c r="XW807" s="10"/>
      <c r="XX807" s="235"/>
      <c r="XY807" s="175" t="s">
        <v>74</v>
      </c>
      <c r="XZ807" s="341" t="s">
        <v>575</v>
      </c>
      <c r="YB807" s="176"/>
      <c r="YC807" s="176">
        <f>VLOOKUP(XZ807,$A$879:$F$2731,6,FALSE)</f>
        <v>507</v>
      </c>
      <c r="YD807" s="175" t="s">
        <v>69</v>
      </c>
      <c r="YE807" s="10">
        <f>YC807*1.1</f>
        <v>557.70000000000005</v>
      </c>
      <c r="YG807" s="235"/>
      <c r="YH807" s="175" t="s">
        <v>74</v>
      </c>
      <c r="YI807" s="341" t="s">
        <v>723</v>
      </c>
      <c r="YK807" s="176"/>
      <c r="YL807" s="176">
        <f>VLOOKUP(YI807,$A$879:$F$2731,6,FALSE)</f>
        <v>510</v>
      </c>
      <c r="YM807" s="175" t="s">
        <v>69</v>
      </c>
      <c r="YN807" s="10">
        <f>YL807*1.1</f>
        <v>561</v>
      </c>
      <c r="YO807" s="10"/>
      <c r="YP807" s="235"/>
      <c r="YQ807" s="175" t="s">
        <v>74</v>
      </c>
      <c r="YR807" s="341" t="s">
        <v>446</v>
      </c>
      <c r="YT807" s="176"/>
      <c r="YU807" s="176">
        <f>VLOOKUP(YR807,$A$879:$F$2731,6,FALSE)</f>
        <v>230</v>
      </c>
      <c r="YV807" s="175" t="s">
        <v>69</v>
      </c>
      <c r="YW807" s="10">
        <f>YU807*1.1</f>
        <v>253.00000000000003</v>
      </c>
      <c r="YY807" s="235"/>
      <c r="YZ807" s="175" t="s">
        <v>74</v>
      </c>
      <c r="ZA807" s="341" t="s">
        <v>1709</v>
      </c>
      <c r="ZC807" s="176"/>
      <c r="ZD807" s="176">
        <f>VLOOKUP(ZA807,$A$879:$F$2731,6,FALSE)</f>
        <v>486</v>
      </c>
      <c r="ZE807" s="175" t="s">
        <v>69</v>
      </c>
      <c r="ZF807" s="10">
        <f>ZD807*1.1</f>
        <v>534.6</v>
      </c>
      <c r="ZH807" s="235"/>
      <c r="ZI807" s="175" t="s">
        <v>74</v>
      </c>
      <c r="ZJ807" s="341" t="s">
        <v>456</v>
      </c>
      <c r="ZL807" s="176"/>
      <c r="ZM807" s="176">
        <f>VLOOKUP(ZJ807,$A$879:$F$2731,6,FALSE)</f>
        <v>364</v>
      </c>
      <c r="ZN807" s="175" t="s">
        <v>69</v>
      </c>
      <c r="ZO807" s="10">
        <f>ZM807*1.1</f>
        <v>400.40000000000003</v>
      </c>
      <c r="ZQ807" s="235"/>
      <c r="ZR807" s="175" t="s">
        <v>74</v>
      </c>
      <c r="ZS807" s="341" t="s">
        <v>1705</v>
      </c>
      <c r="ZU807" s="176"/>
      <c r="ZV807" s="176">
        <f>VLOOKUP(ZS807,$A$879:$F$2731,6,FALSE)</f>
        <v>953</v>
      </c>
      <c r="ZW807" s="175" t="s">
        <v>69</v>
      </c>
      <c r="ZX807" s="10">
        <f>ZV807*1.1</f>
        <v>1048.3000000000002</v>
      </c>
      <c r="ZY807" s="10"/>
      <c r="ZZ807" s="235"/>
      <c r="AAA807" s="175" t="s">
        <v>74</v>
      </c>
      <c r="AAB807" s="341" t="s">
        <v>498</v>
      </c>
      <c r="AAD807" s="176"/>
      <c r="AAE807" s="176">
        <f>VLOOKUP(AAB807,$A$879:$F$2731,6,FALSE)</f>
        <v>816</v>
      </c>
      <c r="AAF807" s="175" t="s">
        <v>69</v>
      </c>
      <c r="AAG807" s="10">
        <f>AAE807*1.1</f>
        <v>897.6</v>
      </c>
      <c r="AAH807" s="10"/>
      <c r="AAI807" s="235"/>
      <c r="AAJ807" s="175" t="s">
        <v>74</v>
      </c>
      <c r="AAK807" s="75" t="s">
        <v>183</v>
      </c>
      <c r="AAM807" s="176"/>
      <c r="AAN807" s="176" t="e">
        <f>VLOOKUP(AAK807,$A$879:$F$2731,6,FALSE)</f>
        <v>#N/A</v>
      </c>
      <c r="AAO807" s="175" t="s">
        <v>69</v>
      </c>
      <c r="AAP807" s="10" t="e">
        <f>AAN807*1.1</f>
        <v>#N/A</v>
      </c>
      <c r="AAQ807" s="10"/>
      <c r="AAR807" s="235"/>
      <c r="AAS807" s="175" t="s">
        <v>74</v>
      </c>
      <c r="AAT807" s="341" t="s">
        <v>466</v>
      </c>
      <c r="AAV807" s="176"/>
      <c r="AAW807" s="176">
        <f>VLOOKUP(AAT807,$A$879:$F$2731,6,FALSE)</f>
        <v>699</v>
      </c>
      <c r="AAX807" s="175" t="s">
        <v>69</v>
      </c>
      <c r="AAY807" s="10">
        <f>AAW807*1.1</f>
        <v>768.90000000000009</v>
      </c>
      <c r="AAZ807" s="10"/>
      <c r="ABA807" s="235"/>
      <c r="ABB807" s="175" t="s">
        <v>74</v>
      </c>
      <c r="ABC807" s="355" t="s">
        <v>1704</v>
      </c>
      <c r="ABE807" s="176"/>
      <c r="ABF807" s="176">
        <f>VLOOKUP(ABC807,$A$879:$F$2731,6,FALSE)</f>
        <v>159</v>
      </c>
      <c r="ABG807" s="175" t="s">
        <v>69</v>
      </c>
      <c r="ABH807" s="10">
        <f>ABF807*1.1</f>
        <v>174.9</v>
      </c>
      <c r="ABI807" s="10"/>
      <c r="ABJ807" s="235"/>
      <c r="ABK807" s="175" t="s">
        <v>74</v>
      </c>
      <c r="ABL807" s="341" t="s">
        <v>525</v>
      </c>
      <c r="ABN807" s="176"/>
      <c r="ABO807" s="176">
        <f>VLOOKUP(ABL807,$A$879:$F$2731,6,FALSE)</f>
        <v>594</v>
      </c>
      <c r="ABP807" s="175" t="s">
        <v>69</v>
      </c>
      <c r="ABQ807" s="10">
        <f>ABO807*1.1</f>
        <v>653.40000000000009</v>
      </c>
      <c r="ABR807" s="10"/>
      <c r="ABS807" s="235"/>
      <c r="ABT807" s="175" t="s">
        <v>74</v>
      </c>
      <c r="ABU807" s="75" t="s">
        <v>183</v>
      </c>
      <c r="ABW807" s="176"/>
      <c r="ABX807" s="176" t="e">
        <f>VLOOKUP(ABU807,$A$879:$F$2731,6,FALSE)</f>
        <v>#N/A</v>
      </c>
      <c r="ABY807" s="175" t="s">
        <v>69</v>
      </c>
      <c r="ABZ807" s="10" t="e">
        <f>ABX807*1.1</f>
        <v>#N/A</v>
      </c>
      <c r="ACA807" s="10"/>
      <c r="ACB807" s="235"/>
      <c r="ACC807" s="175" t="s">
        <v>74</v>
      </c>
      <c r="ACD807" s="75" t="s">
        <v>183</v>
      </c>
      <c r="ACF807" s="176"/>
      <c r="ACG807" s="176" t="e">
        <f>VLOOKUP(ACD807,$A$879:$F$2731,6,FALSE)</f>
        <v>#N/A</v>
      </c>
      <c r="ACH807" s="175" t="s">
        <v>69</v>
      </c>
      <c r="ACI807" s="10" t="e">
        <f>ACG807*1.1</f>
        <v>#N/A</v>
      </c>
      <c r="ACJ807" s="10"/>
      <c r="ACK807" s="235"/>
      <c r="ACL807" s="175" t="s">
        <v>74</v>
      </c>
      <c r="ACM807" s="75" t="s">
        <v>183</v>
      </c>
      <c r="ACO807" s="176"/>
      <c r="ACP807" s="176" t="e">
        <f>VLOOKUP(ACM807,$A$879:$F$2731,6,FALSE)</f>
        <v>#N/A</v>
      </c>
      <c r="ACQ807" s="175" t="s">
        <v>69</v>
      </c>
      <c r="ACR807" s="10" t="e">
        <f>ACP807*1.1</f>
        <v>#N/A</v>
      </c>
      <c r="ACS807" s="10"/>
      <c r="ACT807" s="235"/>
      <c r="ACU807" s="175" t="s">
        <v>74</v>
      </c>
      <c r="ACV807" s="75" t="s">
        <v>183</v>
      </c>
      <c r="ACX807" s="176"/>
      <c r="ACY807" s="176" t="e">
        <f>VLOOKUP(ACV807,$A$879:$F$2731,6,FALSE)</f>
        <v>#N/A</v>
      </c>
      <c r="ACZ807" s="175" t="s">
        <v>69</v>
      </c>
      <c r="ADA807" s="10" t="e">
        <f>ACY807*1.1</f>
        <v>#N/A</v>
      </c>
      <c r="ADB807" s="10"/>
      <c r="ADC807" s="235"/>
      <c r="ADD807" s="175" t="s">
        <v>74</v>
      </c>
      <c r="ADE807" s="341" t="s">
        <v>525</v>
      </c>
      <c r="ADG807" s="176"/>
      <c r="ADH807" s="176">
        <f>VLOOKUP(ADE807,$A$879:$F$2731,6,FALSE)</f>
        <v>594</v>
      </c>
      <c r="ADI807" s="175" t="s">
        <v>69</v>
      </c>
      <c r="ADJ807" s="10">
        <f>ADH807*1.1</f>
        <v>653.40000000000009</v>
      </c>
      <c r="ADL807" s="235"/>
      <c r="ADM807" s="175" t="s">
        <v>74</v>
      </c>
      <c r="ADN807" s="75" t="s">
        <v>183</v>
      </c>
      <c r="ADP807" s="176"/>
      <c r="ADQ807" s="176" t="e">
        <f>VLOOKUP(ADN807,$A$879:$F$2731,6,FALSE)</f>
        <v>#N/A</v>
      </c>
      <c r="ADR807" s="175" t="s">
        <v>69</v>
      </c>
      <c r="ADS807" s="10" t="e">
        <f>ADQ807*1.1</f>
        <v>#N/A</v>
      </c>
      <c r="ADT807" s="10"/>
      <c r="ADU807" s="235"/>
      <c r="ADV807" s="175" t="s">
        <v>74</v>
      </c>
      <c r="ADW807" s="341" t="s">
        <v>1704</v>
      </c>
      <c r="ADY807" s="176"/>
      <c r="ADZ807" s="176">
        <f>VLOOKUP(ADW807,$A$879:$F$2731,6,FALSE)</f>
        <v>159</v>
      </c>
      <c r="AEA807" s="175" t="s">
        <v>69</v>
      </c>
      <c r="AEB807" s="10">
        <f>ADZ807*1.1</f>
        <v>174.9</v>
      </c>
      <c r="AED807" s="235"/>
      <c r="AEE807" s="175" t="s">
        <v>74</v>
      </c>
      <c r="AEF807" s="75" t="s">
        <v>183</v>
      </c>
      <c r="AEH807" s="176"/>
      <c r="AEI807" s="176" t="e">
        <f>VLOOKUP(AEF807,$A$879:$F$2731,6,FALSE)</f>
        <v>#N/A</v>
      </c>
      <c r="AEJ807" s="175" t="s">
        <v>69</v>
      </c>
      <c r="AEK807" s="10" t="e">
        <f>AEI807*1.1</f>
        <v>#N/A</v>
      </c>
      <c r="AEM807" s="235"/>
      <c r="AEN807" s="175" t="s">
        <v>74</v>
      </c>
      <c r="AEO807" s="75" t="s">
        <v>183</v>
      </c>
      <c r="AEQ807" s="176"/>
      <c r="AER807" s="176" t="e">
        <f>VLOOKUP(AEO807,$A$879:$F$2731,6,FALSE)</f>
        <v>#N/A</v>
      </c>
      <c r="AES807" s="175" t="s">
        <v>69</v>
      </c>
      <c r="AET807" s="10" t="e">
        <f>AER807*1.1</f>
        <v>#N/A</v>
      </c>
      <c r="AEV807" s="235"/>
      <c r="AEW807" s="175" t="s">
        <v>74</v>
      </c>
      <c r="AEX807" s="75" t="s">
        <v>183</v>
      </c>
      <c r="AEZ807" s="176"/>
      <c r="AFA807" s="176" t="e">
        <f>VLOOKUP(AEX807,$A$879:$F$2731,6,FALSE)</f>
        <v>#N/A</v>
      </c>
      <c r="AFB807" s="175" t="s">
        <v>69</v>
      </c>
      <c r="AFC807" s="10" t="e">
        <f>AFA807*1.1</f>
        <v>#N/A</v>
      </c>
      <c r="AFD807" s="10"/>
      <c r="AFE807" s="235"/>
      <c r="AFF807" s="175" t="s">
        <v>74</v>
      </c>
      <c r="AFG807" s="75" t="s">
        <v>183</v>
      </c>
      <c r="AFI807" s="176"/>
      <c r="AFJ807" s="176" t="e">
        <f>VLOOKUP(AFG807,$A$879:$F$2731,6,FALSE)</f>
        <v>#N/A</v>
      </c>
      <c r="AFK807" s="175" t="s">
        <v>69</v>
      </c>
      <c r="AFL807" s="10" t="e">
        <f>AFJ807*1.1</f>
        <v>#N/A</v>
      </c>
      <c r="AFM807" s="10"/>
      <c r="AFN807" s="235"/>
      <c r="AFO807" s="175" t="s">
        <v>74</v>
      </c>
      <c r="AFP807" s="75" t="s">
        <v>183</v>
      </c>
      <c r="AFR807" s="176"/>
      <c r="AFS807" s="176" t="e">
        <f>VLOOKUP(AFP807,$A$879:$F$2731,6,FALSE)</f>
        <v>#N/A</v>
      </c>
      <c r="AFT807" s="175" t="s">
        <v>69</v>
      </c>
      <c r="AFU807" s="10" t="e">
        <f>AFS807*1.1</f>
        <v>#N/A</v>
      </c>
      <c r="AFV807" s="10"/>
      <c r="AFW807" s="235"/>
      <c r="AFX807" s="175" t="s">
        <v>74</v>
      </c>
      <c r="AFY807" s="341" t="s">
        <v>1709</v>
      </c>
      <c r="AGA807" s="176"/>
      <c r="AGB807" s="176">
        <f>VLOOKUP(AFY807,$A$879:$F$2731,6,FALSE)</f>
        <v>486</v>
      </c>
      <c r="AGC807" s="175" t="s">
        <v>69</v>
      </c>
      <c r="AGD807" s="10">
        <f>AGB807*1.1</f>
        <v>534.6</v>
      </c>
      <c r="AGE807" s="10"/>
      <c r="AGF807" s="235"/>
      <c r="AGG807" s="175" t="s">
        <v>74</v>
      </c>
      <c r="AGH807" s="341" t="s">
        <v>432</v>
      </c>
      <c r="AGJ807" s="176"/>
      <c r="AGK807" s="176">
        <f>VLOOKUP(AGH807,$A$879:$F$2731,6,FALSE)</f>
        <v>294</v>
      </c>
      <c r="AGL807" s="175" t="s">
        <v>69</v>
      </c>
      <c r="AGM807" s="10">
        <f>AGK807*1.1</f>
        <v>323.40000000000003</v>
      </c>
      <c r="AGN807" s="10"/>
      <c r="AGO807" s="235"/>
      <c r="AGP807" s="175" t="s">
        <v>74</v>
      </c>
      <c r="AGQ807" s="341" t="s">
        <v>475</v>
      </c>
      <c r="AGS807" s="176"/>
      <c r="AGT807" s="176">
        <f>VLOOKUP(AGQ807,$A$879:$F$2731,6,FALSE)</f>
        <v>1286</v>
      </c>
      <c r="AGU807" s="175" t="s">
        <v>69</v>
      </c>
      <c r="AGV807" s="10">
        <f>AGT807*1.1</f>
        <v>1414.6000000000001</v>
      </c>
      <c r="AGW807" s="10"/>
      <c r="AGX807" s="235"/>
      <c r="AGY807" s="175" t="s">
        <v>74</v>
      </c>
      <c r="AGZ807" s="341" t="s">
        <v>1785</v>
      </c>
      <c r="AHB807" s="176"/>
      <c r="AHC807" s="176">
        <f>VLOOKUP(AGZ807,$A$879:$F$2731,6,FALSE)</f>
        <v>690</v>
      </c>
      <c r="AHD807" s="175" t="s">
        <v>69</v>
      </c>
      <c r="AHE807" s="10">
        <f>AHC807*1.1</f>
        <v>759.00000000000011</v>
      </c>
      <c r="AHF807" s="10"/>
      <c r="AHG807" s="235"/>
      <c r="AHH807" s="175" t="s">
        <v>74</v>
      </c>
      <c r="AHI807" s="398" t="s">
        <v>1705</v>
      </c>
      <c r="AHK807" s="176"/>
      <c r="AHL807" s="176">
        <f>VLOOKUP(AHI807,$A$879:$F$2731,6,FALSE)</f>
        <v>953</v>
      </c>
      <c r="AHM807" s="175" t="s">
        <v>69</v>
      </c>
      <c r="AHN807" s="10">
        <f>AHL807*1.1</f>
        <v>1048.3000000000002</v>
      </c>
      <c r="AHO807" s="10"/>
      <c r="AHP807" s="235"/>
      <c r="AHQ807" s="175" t="s">
        <v>74</v>
      </c>
      <c r="AHR807" s="341" t="s">
        <v>466</v>
      </c>
      <c r="AHT807" s="176"/>
      <c r="AHU807" s="176">
        <f>VLOOKUP(AHR807,$A$879:$F$2731,6,FALSE)</f>
        <v>699</v>
      </c>
      <c r="AHV807" s="175" t="s">
        <v>69</v>
      </c>
      <c r="AHW807" s="10">
        <f>AHU807*1.1</f>
        <v>768.90000000000009</v>
      </c>
      <c r="AHX807" s="10"/>
      <c r="AHY807" s="235"/>
      <c r="AHZ807" s="175" t="s">
        <v>74</v>
      </c>
      <c r="AIA807" s="341" t="s">
        <v>1704</v>
      </c>
      <c r="AIC807" s="176"/>
      <c r="AID807" s="176">
        <f>VLOOKUP(AIA807,$A$879:$F$2731,6,FALSE)</f>
        <v>159</v>
      </c>
      <c r="AIE807" s="175" t="s">
        <v>69</v>
      </c>
      <c r="AIF807" s="10">
        <f>AID807*1.1</f>
        <v>174.9</v>
      </c>
      <c r="AIG807" s="10"/>
      <c r="AIH807" s="235"/>
      <c r="AII807" s="175" t="s">
        <v>74</v>
      </c>
      <c r="AIJ807" s="341" t="s">
        <v>723</v>
      </c>
      <c r="AIL807" s="176"/>
      <c r="AIM807" s="176">
        <f>VLOOKUP(AIJ807,$A$879:$F$2731,6,FALSE)</f>
        <v>510</v>
      </c>
      <c r="AIN807" s="175" t="s">
        <v>69</v>
      </c>
      <c r="AIO807" s="10">
        <f>AIM807*1.1</f>
        <v>561</v>
      </c>
      <c r="AIP807" s="10"/>
      <c r="AIQ807" s="235"/>
      <c r="AIR807" s="175" t="s">
        <v>74</v>
      </c>
      <c r="AIS807" s="341" t="s">
        <v>498</v>
      </c>
      <c r="AIU807" s="176"/>
      <c r="AIV807" s="176">
        <f>VLOOKUP(AIS807,$A$879:$F$2731,6,FALSE)</f>
        <v>816</v>
      </c>
      <c r="AIW807" s="175" t="s">
        <v>69</v>
      </c>
      <c r="AIX807" s="10">
        <f>AIV807*1.1</f>
        <v>897.6</v>
      </c>
      <c r="AIY807" s="10"/>
      <c r="AIZ807" s="235"/>
      <c r="AJA807" s="175" t="s">
        <v>74</v>
      </c>
      <c r="AJB807" s="351" t="s">
        <v>475</v>
      </c>
      <c r="AJD807" s="176"/>
      <c r="AJE807" s="176">
        <f>VLOOKUP(AJB807,$A$879:$F$2731,6,FALSE)</f>
        <v>1286</v>
      </c>
      <c r="AJF807" s="175" t="s">
        <v>69</v>
      </c>
      <c r="AJG807" s="10">
        <f>AJE807*1.1</f>
        <v>1414.6000000000001</v>
      </c>
      <c r="AJH807" s="10"/>
      <c r="AJI807" s="235"/>
      <c r="AJJ807" s="175" t="s">
        <v>74</v>
      </c>
      <c r="AJK807" s="341" t="s">
        <v>1018</v>
      </c>
      <c r="AJM807" s="176"/>
      <c r="AJN807" s="176">
        <f>VLOOKUP(AJK807,$A$879:$F$2731,6,FALSE)</f>
        <v>650</v>
      </c>
      <c r="AJO807" s="175" t="s">
        <v>69</v>
      </c>
      <c r="AJP807" s="10">
        <f>AJN807*1.1</f>
        <v>715.00000000000011</v>
      </c>
      <c r="AJQ807" s="10"/>
      <c r="AJR807" s="235"/>
      <c r="AJS807" s="175" t="s">
        <v>74</v>
      </c>
      <c r="AJT807" s="347" t="s">
        <v>456</v>
      </c>
      <c r="AJV807" s="176"/>
      <c r="AJW807" s="176">
        <f>VLOOKUP(AJT807,$A$879:$F$2731,6,FALSE)</f>
        <v>364</v>
      </c>
      <c r="AJX807" s="175" t="s">
        <v>69</v>
      </c>
      <c r="AJY807" s="10">
        <f>AJW807*1.1</f>
        <v>400.40000000000003</v>
      </c>
      <c r="AJZ807" s="10"/>
      <c r="AKA807" s="235"/>
      <c r="AKB807" s="175" t="s">
        <v>74</v>
      </c>
      <c r="AKC807" s="341" t="s">
        <v>466</v>
      </c>
      <c r="AKE807" s="176"/>
      <c r="AKF807" s="176">
        <f>VLOOKUP(AKC807,$A$879:$F$2731,6,FALSE)</f>
        <v>699</v>
      </c>
      <c r="AKG807" s="175" t="s">
        <v>69</v>
      </c>
      <c r="AKH807" s="10">
        <f>AKF807*1.1</f>
        <v>768.90000000000009</v>
      </c>
      <c r="AKI807" s="10"/>
      <c r="AKJ807" s="235"/>
      <c r="AKK807" s="175" t="s">
        <v>74</v>
      </c>
      <c r="AKL807" s="341" t="s">
        <v>498</v>
      </c>
      <c r="AKN807" s="176"/>
      <c r="AKO807" s="176">
        <f>VLOOKUP(AKL807,$A$879:$F$2731,6,FALSE)</f>
        <v>816</v>
      </c>
      <c r="AKP807" s="175" t="s">
        <v>69</v>
      </c>
      <c r="AKQ807" s="10">
        <f>AKO807*1.1</f>
        <v>897.6</v>
      </c>
      <c r="AKR807" s="10"/>
      <c r="AKS807" s="235"/>
      <c r="AKT807" s="175" t="s">
        <v>74</v>
      </c>
      <c r="AKU807" s="341" t="s">
        <v>1785</v>
      </c>
      <c r="AKW807" s="176"/>
      <c r="AKX807" s="176">
        <f>VLOOKUP(AKU807,$A$879:$F$2731,6,FALSE)</f>
        <v>690</v>
      </c>
      <c r="AKY807" s="175" t="s">
        <v>69</v>
      </c>
      <c r="AKZ807" s="10">
        <f>AKX807*1.1</f>
        <v>759.00000000000011</v>
      </c>
      <c r="ALA807" s="10"/>
      <c r="ALB807" s="235"/>
      <c r="ALC807" s="175" t="s">
        <v>74</v>
      </c>
      <c r="ALD807" s="341" t="s">
        <v>1704</v>
      </c>
      <c r="ALF807" s="176"/>
      <c r="ALG807" s="176">
        <f>VLOOKUP(ALD807,$A$879:$F$2731,6,FALSE)</f>
        <v>159</v>
      </c>
      <c r="ALH807" s="175" t="s">
        <v>69</v>
      </c>
      <c r="ALI807" s="10">
        <f>ALG807*1.1</f>
        <v>174.9</v>
      </c>
      <c r="ALJ807" s="10"/>
      <c r="ALK807" s="235"/>
      <c r="ALL807" s="175" t="s">
        <v>74</v>
      </c>
      <c r="ALM807" s="341" t="s">
        <v>1709</v>
      </c>
      <c r="ALO807" s="176"/>
      <c r="ALP807" s="176">
        <f>VLOOKUP(ALM807,$A$879:$F$2731,6,FALSE)</f>
        <v>486</v>
      </c>
      <c r="ALQ807" s="175" t="s">
        <v>69</v>
      </c>
      <c r="ALR807" s="10">
        <f>ALP807*1.1</f>
        <v>534.6</v>
      </c>
      <c r="ALS807" s="10"/>
      <c r="ALT807" s="235"/>
      <c r="ALU807" s="175" t="s">
        <v>74</v>
      </c>
      <c r="ALV807" s="341" t="s">
        <v>475</v>
      </c>
      <c r="ALX807" s="176"/>
      <c r="ALY807" s="176">
        <f>VLOOKUP(ALV807,$A$879:$F$2731,6,FALSE)</f>
        <v>1286</v>
      </c>
      <c r="ALZ807" s="175" t="s">
        <v>69</v>
      </c>
      <c r="AMA807" s="10">
        <f>ALY807*1.1</f>
        <v>1414.6000000000001</v>
      </c>
      <c r="AMB807" s="10"/>
      <c r="AMC807" s="235"/>
      <c r="AMD807" s="175" t="s">
        <v>74</v>
      </c>
      <c r="AME807" s="401" t="s">
        <v>1709</v>
      </c>
      <c r="AMG807" s="176"/>
      <c r="AMH807" s="176">
        <f>VLOOKUP(AME807,$A$879:$F$2731,6,FALSE)</f>
        <v>486</v>
      </c>
      <c r="AMI807" s="175" t="s">
        <v>69</v>
      </c>
      <c r="AMJ807" s="10">
        <f>AMH807*1.1</f>
        <v>534.6</v>
      </c>
      <c r="AMK807" s="10"/>
      <c r="AML807" s="235"/>
      <c r="AMM807" s="175" t="s">
        <v>74</v>
      </c>
      <c r="AMN807" s="343" t="s">
        <v>1705</v>
      </c>
      <c r="AMP807" s="176"/>
      <c r="AMQ807" s="176">
        <f>VLOOKUP(AMN807,$A$879:$F$2731,6,FALSE)</f>
        <v>953</v>
      </c>
      <c r="AMR807" s="175" t="s">
        <v>69</v>
      </c>
      <c r="AMS807" s="10">
        <f>AMQ807*1.1</f>
        <v>1048.3000000000002</v>
      </c>
      <c r="AMT807" s="10"/>
      <c r="AMU807" s="235"/>
      <c r="AMV807" s="175" t="s">
        <v>74</v>
      </c>
      <c r="AMW807" s="341" t="s">
        <v>723</v>
      </c>
      <c r="AMY807" s="176"/>
      <c r="AMZ807" s="176">
        <f>VLOOKUP(AMW807,$A$879:$F$2731,6,FALSE)</f>
        <v>510</v>
      </c>
      <c r="ANA807" s="175" t="s">
        <v>69</v>
      </c>
      <c r="ANB807" s="10">
        <f>AMZ807*1.1</f>
        <v>561</v>
      </c>
      <c r="ANC807" s="10"/>
      <c r="AND807" s="235"/>
      <c r="ANE807" s="175" t="s">
        <v>74</v>
      </c>
      <c r="ANF807" s="341" t="s">
        <v>575</v>
      </c>
      <c r="ANH807" s="176"/>
      <c r="ANI807" s="176">
        <f>VLOOKUP(ANF807,$A$879:$F$2731,6,FALSE)</f>
        <v>507</v>
      </c>
      <c r="ANJ807" s="175" t="s">
        <v>69</v>
      </c>
      <c r="ANK807" s="10">
        <f>ANI807*1.1</f>
        <v>557.70000000000005</v>
      </c>
      <c r="ANL807" s="10"/>
      <c r="ANM807" s="235"/>
      <c r="ANN807" s="175" t="s">
        <v>74</v>
      </c>
      <c r="ANO807" s="351" t="s">
        <v>1785</v>
      </c>
      <c r="ANQ807" s="176"/>
      <c r="ANR807" s="176">
        <f>VLOOKUP(ANO807,$A$879:$F$2731,6,FALSE)</f>
        <v>690</v>
      </c>
      <c r="ANS807" s="175" t="s">
        <v>69</v>
      </c>
      <c r="ANT807" s="10">
        <f>ANR807*1.1</f>
        <v>759.00000000000011</v>
      </c>
      <c r="ANU807" s="10"/>
      <c r="ANV807" s="235"/>
      <c r="ANW807" s="175" t="s">
        <v>74</v>
      </c>
      <c r="ANX807" s="341" t="s">
        <v>1018</v>
      </c>
      <c r="ANZ807" s="176"/>
      <c r="AOA807" s="176">
        <f>VLOOKUP(ANX807,$A$879:$F$2731,6,FALSE)</f>
        <v>650</v>
      </c>
      <c r="AOB807" s="175" t="s">
        <v>69</v>
      </c>
      <c r="AOC807" s="10">
        <f>AOA807*1.1</f>
        <v>715.00000000000011</v>
      </c>
      <c r="AOD807" s="10"/>
      <c r="AOE807" s="235"/>
      <c r="AOF807" s="175" t="s">
        <v>74</v>
      </c>
      <c r="AOG807" s="75" t="s">
        <v>183</v>
      </c>
      <c r="AOI807" s="176"/>
      <c r="AOJ807" s="176" t="e">
        <f>VLOOKUP(AOG807,$A$879:$F$2731,6,FALSE)</f>
        <v>#N/A</v>
      </c>
      <c r="AOK807" s="175" t="s">
        <v>69</v>
      </c>
      <c r="AOL807" s="10" t="e">
        <f>AOJ807*1.1</f>
        <v>#N/A</v>
      </c>
      <c r="AOM807" s="10"/>
      <c r="AON807" s="235"/>
      <c r="AOO807" s="175" t="s">
        <v>74</v>
      </c>
      <c r="AOP807" s="341" t="s">
        <v>1704</v>
      </c>
      <c r="AOR807" s="176"/>
      <c r="AOS807" s="176">
        <f>VLOOKUP(AOP807,$A$879:$F$2731,6,FALSE)</f>
        <v>159</v>
      </c>
      <c r="AOT807" s="175" t="s">
        <v>69</v>
      </c>
      <c r="AOU807" s="10">
        <f>AOS807*1.1</f>
        <v>174.9</v>
      </c>
      <c r="AOV807" s="10"/>
      <c r="AOW807" s="235"/>
      <c r="AOX807" s="175" t="s">
        <v>74</v>
      </c>
      <c r="AOY807" s="404" t="s">
        <v>1785</v>
      </c>
      <c r="APA807" s="176"/>
      <c r="APB807" s="176">
        <f>VLOOKUP(AOY807,$A$879:$F$2731,6,FALSE)</f>
        <v>690</v>
      </c>
      <c r="APC807" s="175" t="s">
        <v>69</v>
      </c>
      <c r="APD807" s="10">
        <f>APB807*1.1</f>
        <v>759.00000000000011</v>
      </c>
      <c r="APE807" s="10"/>
      <c r="APF807" s="235"/>
      <c r="APG807" s="175" t="s">
        <v>74</v>
      </c>
      <c r="APH807" s="341" t="s">
        <v>479</v>
      </c>
      <c r="APJ807" s="176"/>
      <c r="APK807" s="176">
        <f>VLOOKUP(APH807,$A$879:$F$2731,6,FALSE)</f>
        <v>279</v>
      </c>
      <c r="APL807" s="175" t="s">
        <v>69</v>
      </c>
      <c r="APM807" s="10">
        <f>APK807*1.1</f>
        <v>306.90000000000003</v>
      </c>
      <c r="APN807" s="10"/>
      <c r="APO807" s="235"/>
      <c r="APP807" s="175" t="s">
        <v>74</v>
      </c>
      <c r="APQ807" s="75" t="s">
        <v>183</v>
      </c>
      <c r="APS807" s="176"/>
      <c r="APT807" s="176" t="e">
        <f>VLOOKUP(APQ807,$A$879:$F$2731,6,FALSE)</f>
        <v>#N/A</v>
      </c>
      <c r="APU807" s="175" t="s">
        <v>69</v>
      </c>
      <c r="APV807" s="10" t="e">
        <f>APT807*1.1</f>
        <v>#N/A</v>
      </c>
      <c r="APW807" s="10"/>
      <c r="APX807" s="235"/>
      <c r="APY807" s="175" t="s">
        <v>74</v>
      </c>
      <c r="APZ807" s="341" t="s">
        <v>1709</v>
      </c>
      <c r="AQB807" s="176"/>
      <c r="AQC807" s="176">
        <f>VLOOKUP(APZ807,$A$879:$F$2731,6,FALSE)</f>
        <v>486</v>
      </c>
      <c r="AQD807" s="175" t="s">
        <v>69</v>
      </c>
      <c r="AQE807" s="10">
        <f>AQC807*1.1</f>
        <v>534.6</v>
      </c>
      <c r="AQF807" s="10"/>
      <c r="AQG807" s="235"/>
      <c r="AQH807" s="175" t="s">
        <v>74</v>
      </c>
      <c r="AQI807" s="341" t="s">
        <v>1018</v>
      </c>
      <c r="AQK807" s="176"/>
      <c r="AQL807" s="176">
        <f>VLOOKUP(AQI807,$A$879:$F$2731,6,FALSE)</f>
        <v>650</v>
      </c>
      <c r="AQM807" s="175" t="s">
        <v>69</v>
      </c>
      <c r="AQN807" s="10">
        <f>AQL807*1.1</f>
        <v>715.00000000000011</v>
      </c>
      <c r="AQO807" s="10"/>
      <c r="AQP807" s="235"/>
      <c r="AQQ807" s="175" t="s">
        <v>74</v>
      </c>
      <c r="AQR807" s="75" t="s">
        <v>183</v>
      </c>
      <c r="AQT807" s="176"/>
      <c r="AQU807" s="176" t="e">
        <f>VLOOKUP(AQR807,$A$879:$F$2731,6,FALSE)</f>
        <v>#N/A</v>
      </c>
      <c r="AQV807" s="175" t="s">
        <v>69</v>
      </c>
      <c r="AQW807" s="10" t="e">
        <f>AQU807*1.1</f>
        <v>#N/A</v>
      </c>
      <c r="AQX807" s="10"/>
      <c r="AQY807" s="235"/>
      <c r="AQZ807" s="175" t="s">
        <v>74</v>
      </c>
      <c r="ARA807" s="75" t="s">
        <v>183</v>
      </c>
      <c r="ARC807" s="176"/>
      <c r="ARD807" s="176" t="e">
        <f>VLOOKUP(ARA807,$A$879:$F$2731,6,FALSE)</f>
        <v>#N/A</v>
      </c>
      <c r="ARE807" s="175" t="s">
        <v>69</v>
      </c>
      <c r="ARF807" s="10" t="e">
        <f>ARD807*1.1</f>
        <v>#N/A</v>
      </c>
      <c r="ARG807" s="10"/>
      <c r="ARH807" s="235"/>
      <c r="ARI807" s="175" t="s">
        <v>74</v>
      </c>
      <c r="ARJ807" s="75" t="s">
        <v>183</v>
      </c>
      <c r="ARL807" s="176"/>
      <c r="ARM807" s="176" t="e">
        <f>VLOOKUP(ARJ807,$A$879:$F$2731,6,FALSE)</f>
        <v>#N/A</v>
      </c>
      <c r="ARN807" s="175" t="s">
        <v>69</v>
      </c>
      <c r="ARO807" s="10" t="e">
        <f>ARM807*1.1</f>
        <v>#N/A</v>
      </c>
      <c r="ARP807" s="10"/>
      <c r="ARQ807" s="235"/>
      <c r="ARR807" s="175" t="s">
        <v>74</v>
      </c>
      <c r="ARS807" s="75" t="s">
        <v>183</v>
      </c>
      <c r="ARU807" s="176"/>
      <c r="ARV807" s="176" t="e">
        <f>VLOOKUP(ARS807,$A$879:$F$2731,6,FALSE)</f>
        <v>#N/A</v>
      </c>
      <c r="ARW807" s="175" t="s">
        <v>69</v>
      </c>
      <c r="ARX807" s="10" t="e">
        <f>ARV807*1.1</f>
        <v>#N/A</v>
      </c>
      <c r="ARY807" s="10"/>
      <c r="ARZ807" s="235"/>
      <c r="ASA807" s="175" t="s">
        <v>74</v>
      </c>
      <c r="ASB807" s="341" t="s">
        <v>1018</v>
      </c>
      <c r="ASD807" s="176"/>
      <c r="ASE807" s="176">
        <f>VLOOKUP(ASB807,$A$879:$F$2731,6,FALSE)</f>
        <v>650</v>
      </c>
      <c r="ASF807" s="175" t="s">
        <v>69</v>
      </c>
      <c r="ASG807" s="10">
        <f>ASE807*1.1</f>
        <v>715.00000000000011</v>
      </c>
      <c r="ASH807" s="10"/>
      <c r="ASI807" s="235"/>
      <c r="ASJ807" s="175" t="s">
        <v>74</v>
      </c>
      <c r="ASK807" s="75" t="s">
        <v>183</v>
      </c>
      <c r="ASM807" s="176"/>
      <c r="ASN807" s="176" t="e">
        <f>VLOOKUP(ASK807,$A$879:$F$2731,6,FALSE)</f>
        <v>#N/A</v>
      </c>
      <c r="ASO807" s="175" t="s">
        <v>69</v>
      </c>
      <c r="ASP807" s="10" t="e">
        <f>ASN807*1.1</f>
        <v>#N/A</v>
      </c>
      <c r="ASQ807" s="10"/>
      <c r="ASR807" s="235"/>
      <c r="ASS807" s="175" t="s">
        <v>74</v>
      </c>
      <c r="AST807" s="341" t="s">
        <v>1704</v>
      </c>
      <c r="ASV807" s="176"/>
      <c r="ASW807" s="176">
        <f>VLOOKUP(AST807,$A$879:$F$2731,6,FALSE)</f>
        <v>159</v>
      </c>
      <c r="ASX807" s="175" t="s">
        <v>69</v>
      </c>
      <c r="ASY807" s="10">
        <f>ASW807*1.1</f>
        <v>174.9</v>
      </c>
      <c r="ASZ807" s="10"/>
      <c r="ATA807" s="235"/>
      <c r="ATB807" s="175" t="s">
        <v>74</v>
      </c>
      <c r="ATC807" s="75" t="s">
        <v>183</v>
      </c>
      <c r="ATE807" s="176"/>
      <c r="ATF807" s="176" t="e">
        <f>VLOOKUP(ATC807,$A$879:$F$2731,6,FALSE)</f>
        <v>#N/A</v>
      </c>
      <c r="ATG807" s="175" t="s">
        <v>69</v>
      </c>
      <c r="ATH807" s="10" t="e">
        <f>ATF807*1.1</f>
        <v>#N/A</v>
      </c>
      <c r="ATI807" s="10"/>
      <c r="ATJ807" s="235"/>
      <c r="ATK807" s="175" t="s">
        <v>74</v>
      </c>
      <c r="ATL807" s="75" t="s">
        <v>183</v>
      </c>
      <c r="ATN807" s="176"/>
      <c r="ATO807" s="176" t="e">
        <f>VLOOKUP(ATL807,$A$879:$F$2731,6,FALSE)</f>
        <v>#N/A</v>
      </c>
      <c r="ATP807" s="175" t="s">
        <v>69</v>
      </c>
      <c r="ATQ807" s="10" t="e">
        <f>ATO807*1.1</f>
        <v>#N/A</v>
      </c>
      <c r="ATR807" s="10"/>
      <c r="ATS807" s="235"/>
      <c r="ATT807" s="175" t="s">
        <v>74</v>
      </c>
      <c r="ATU807" s="75" t="s">
        <v>183</v>
      </c>
      <c r="ATW807" s="176"/>
      <c r="ATX807" s="176" t="e">
        <f>VLOOKUP(ATU807,$A$879:$F$2731,6,FALSE)</f>
        <v>#N/A</v>
      </c>
      <c r="ATY807" s="175" t="s">
        <v>69</v>
      </c>
      <c r="ATZ807" s="10" t="e">
        <f>ATX807*1.1</f>
        <v>#N/A</v>
      </c>
      <c r="AUA807" s="10"/>
      <c r="AUB807" s="235"/>
      <c r="AUC807" s="175" t="s">
        <v>74</v>
      </c>
      <c r="AUD807" s="75" t="s">
        <v>183</v>
      </c>
      <c r="AUF807" s="176"/>
      <c r="AUG807" s="176" t="e">
        <f>VLOOKUP(AUD807,$A$879:$F$2731,6,FALSE)</f>
        <v>#N/A</v>
      </c>
      <c r="AUH807" s="175" t="s">
        <v>69</v>
      </c>
      <c r="AUI807" s="10" t="e">
        <f>AUG807*1.1</f>
        <v>#N/A</v>
      </c>
      <c r="AUJ807" s="10"/>
      <c r="AUK807" s="235"/>
      <c r="AUL807" s="175" t="s">
        <v>74</v>
      </c>
      <c r="AUM807" s="75" t="s">
        <v>183</v>
      </c>
      <c r="AUO807" s="176"/>
      <c r="AUP807" s="176" t="e">
        <f>VLOOKUP(AUM807,$A$879:$F$2731,6,FALSE)</f>
        <v>#N/A</v>
      </c>
      <c r="AUQ807" s="175" t="s">
        <v>69</v>
      </c>
      <c r="AUR807" s="10" t="e">
        <f>AUP807*1.1</f>
        <v>#N/A</v>
      </c>
      <c r="AUS807" s="10"/>
      <c r="AUT807" s="235"/>
      <c r="AUU807" s="175" t="s">
        <v>74</v>
      </c>
      <c r="AUV807" s="75" t="s">
        <v>183</v>
      </c>
      <c r="AUX807" s="176"/>
      <c r="AUY807" s="176" t="e">
        <f>VLOOKUP(AUV807,$A$879:$F$2731,6,FALSE)</f>
        <v>#N/A</v>
      </c>
      <c r="AUZ807" s="175" t="s">
        <v>69</v>
      </c>
      <c r="AVA807" s="10" t="e">
        <f>AUY807*1.1</f>
        <v>#N/A</v>
      </c>
      <c r="AVB807" s="10"/>
      <c r="AVC807" s="235"/>
      <c r="AVD807" s="175" t="s">
        <v>74</v>
      </c>
      <c r="AVE807" s="75" t="s">
        <v>183</v>
      </c>
      <c r="AVG807" s="176"/>
      <c r="AVH807" s="176" t="e">
        <f>VLOOKUP(AVE807,$A$879:$F$2731,6,FALSE)</f>
        <v>#N/A</v>
      </c>
      <c r="AVI807" s="175" t="s">
        <v>69</v>
      </c>
      <c r="AVJ807" s="10" t="e">
        <f>AVH807*1.1</f>
        <v>#N/A</v>
      </c>
      <c r="AVK807" s="10"/>
      <c r="AVL807" s="235"/>
      <c r="AVM807" s="175" t="s">
        <v>74</v>
      </c>
      <c r="AVN807" s="75" t="s">
        <v>183</v>
      </c>
      <c r="AVP807" s="176"/>
      <c r="AVQ807" s="176" t="e">
        <f>VLOOKUP(AVN807,$A$879:$F$2731,6,FALSE)</f>
        <v>#N/A</v>
      </c>
      <c r="AVR807" s="175" t="s">
        <v>69</v>
      </c>
      <c r="AVS807" s="10" t="e">
        <f>AVQ807*1.1</f>
        <v>#N/A</v>
      </c>
      <c r="AVT807" s="10"/>
      <c r="AVU807" s="235"/>
      <c r="AVV807" s="175" t="s">
        <v>74</v>
      </c>
      <c r="AVW807" s="75" t="s">
        <v>183</v>
      </c>
      <c r="AVY807" s="176"/>
      <c r="AVZ807" s="176" t="e">
        <f>VLOOKUP(AVW807,$A$879:$F$2731,6,FALSE)</f>
        <v>#N/A</v>
      </c>
      <c r="AWA807" s="175" t="s">
        <v>69</v>
      </c>
      <c r="AWB807" s="10" t="e">
        <f>AVZ807*1.1</f>
        <v>#N/A</v>
      </c>
      <c r="AWC807" s="10"/>
      <c r="AWD807" s="235"/>
      <c r="AWE807" s="175" t="s">
        <v>74</v>
      </c>
      <c r="AWF807" s="75" t="s">
        <v>183</v>
      </c>
      <c r="AWH807" s="176"/>
      <c r="AWI807" s="176" t="e">
        <f>VLOOKUP(AWF807,$A$879:$F$2731,6,FALSE)</f>
        <v>#N/A</v>
      </c>
      <c r="AWJ807" s="175" t="s">
        <v>69</v>
      </c>
      <c r="AWK807" s="10" t="e">
        <f>AWI807*1.1</f>
        <v>#N/A</v>
      </c>
      <c r="AWL807" s="10"/>
      <c r="AWM807" s="235"/>
      <c r="AWN807" s="175" t="s">
        <v>74</v>
      </c>
      <c r="AWO807" s="341" t="s">
        <v>1018</v>
      </c>
      <c r="AWQ807" s="176"/>
      <c r="AWR807" s="176">
        <f>VLOOKUP(AWO807,$A$879:$F$2731,6,FALSE)</f>
        <v>650</v>
      </c>
      <c r="AWS807" s="175" t="s">
        <v>69</v>
      </c>
      <c r="AWT807" s="10">
        <f>AWR807*1.1</f>
        <v>715.00000000000011</v>
      </c>
      <c r="AWU807" s="10"/>
      <c r="AWV807" s="235"/>
      <c r="AWW807" s="175" t="s">
        <v>74</v>
      </c>
      <c r="AWX807" s="341" t="s">
        <v>1704</v>
      </c>
      <c r="AWZ807" s="176"/>
      <c r="AXA807" s="176">
        <f>VLOOKUP(AWX807,$A$879:$F$2731,6,FALSE)</f>
        <v>159</v>
      </c>
      <c r="AXB807" s="175" t="s">
        <v>69</v>
      </c>
      <c r="AXC807" s="10">
        <f>AXA807*1.1</f>
        <v>174.9</v>
      </c>
      <c r="AXD807" s="10"/>
      <c r="AXE807" s="235"/>
      <c r="AXF807" s="175" t="s">
        <v>74</v>
      </c>
      <c r="AXG807" s="341" t="s">
        <v>1785</v>
      </c>
      <c r="AXI807" s="176"/>
      <c r="AXJ807" s="176">
        <f>VLOOKUP(AXG807,$A$879:$F$2731,6,FALSE)</f>
        <v>690</v>
      </c>
      <c r="AXK807" s="175" t="s">
        <v>69</v>
      </c>
      <c r="AXL807" s="10">
        <f>AXJ807*1.1</f>
        <v>759.00000000000011</v>
      </c>
      <c r="AXM807" s="10"/>
      <c r="AXN807" s="235"/>
      <c r="AXO807" s="175" t="s">
        <v>74</v>
      </c>
      <c r="AXP807" s="341" t="s">
        <v>1705</v>
      </c>
      <c r="AXR807" s="176"/>
      <c r="AXS807" s="176">
        <f>VLOOKUP(AXP807,$A$879:$F$2731,6,FALSE)</f>
        <v>953</v>
      </c>
      <c r="AXT807" s="175" t="s">
        <v>69</v>
      </c>
      <c r="AXU807" s="10">
        <f>AXS807*1.1</f>
        <v>1048.3000000000002</v>
      </c>
      <c r="AXV807" s="10"/>
      <c r="AXW807" s="235"/>
      <c r="AXX807" s="175" t="s">
        <v>74</v>
      </c>
      <c r="AXY807" s="341" t="s">
        <v>1705</v>
      </c>
      <c r="AYA807" s="176"/>
      <c r="AYB807" s="176">
        <f>VLOOKUP(AXY807,$A$879:$F$2731,6,FALSE)</f>
        <v>953</v>
      </c>
      <c r="AYC807" s="175" t="s">
        <v>69</v>
      </c>
      <c r="AYD807" s="10">
        <f>AYB807*1.1</f>
        <v>1048.3000000000002</v>
      </c>
      <c r="AYE807" s="10"/>
      <c r="AYF807" s="235"/>
      <c r="AYG807" s="175" t="s">
        <v>74</v>
      </c>
      <c r="AYH807" s="341" t="s">
        <v>1705</v>
      </c>
      <c r="AYJ807" s="176"/>
      <c r="AYK807" s="176">
        <f>VLOOKUP(AYH807,$A$879:$F$2731,6,FALSE)</f>
        <v>953</v>
      </c>
      <c r="AYL807" s="175" t="s">
        <v>69</v>
      </c>
      <c r="AYM807" s="10">
        <f>AYK807*1.1</f>
        <v>1048.3000000000002</v>
      </c>
      <c r="AYN807" s="10"/>
      <c r="AYO807" s="235"/>
      <c r="AYP807" s="175" t="s">
        <v>74</v>
      </c>
      <c r="AYQ807" s="341" t="s">
        <v>432</v>
      </c>
      <c r="AYS807" s="176"/>
      <c r="AYT807" s="176">
        <f>VLOOKUP(AYQ807,$A$879:$F$2731,6,FALSE)</f>
        <v>294</v>
      </c>
      <c r="AYU807" s="175" t="s">
        <v>69</v>
      </c>
      <c r="AYV807" s="10">
        <f>AYT807*1.1</f>
        <v>323.40000000000003</v>
      </c>
      <c r="AYW807" s="10"/>
      <c r="AYX807" s="235"/>
      <c r="AYY807" s="175" t="s">
        <v>74</v>
      </c>
      <c r="AYZ807" s="341" t="s">
        <v>1709</v>
      </c>
      <c r="AZB807" s="176"/>
      <c r="AZC807" s="176">
        <f>VLOOKUP(AYZ807,$A$879:$F$2731,6,FALSE)</f>
        <v>486</v>
      </c>
      <c r="AZD807" s="175" t="s">
        <v>69</v>
      </c>
      <c r="AZE807" s="10">
        <f>AZC807*1.1</f>
        <v>534.6</v>
      </c>
      <c r="AZF807" s="10"/>
      <c r="AZG807" s="235"/>
      <c r="AZH807" s="175" t="s">
        <v>74</v>
      </c>
      <c r="AZI807" s="341" t="s">
        <v>1704</v>
      </c>
      <c r="AZK807" s="176"/>
      <c r="AZL807" s="176">
        <f>VLOOKUP(AZI807,$A$879:$F$2731,6,FALSE)</f>
        <v>159</v>
      </c>
      <c r="AZM807" s="175" t="s">
        <v>69</v>
      </c>
      <c r="AZN807" s="10">
        <f>AZL807*1.1</f>
        <v>174.9</v>
      </c>
      <c r="AZO807" s="10"/>
      <c r="AZP807" s="235"/>
      <c r="AZQ807" s="175" t="s">
        <v>74</v>
      </c>
      <c r="AZR807" s="341" t="s">
        <v>432</v>
      </c>
      <c r="AZT807" s="176"/>
      <c r="AZU807" s="176">
        <f>VLOOKUP(AZR807,$A$879:$F$2731,6,FALSE)</f>
        <v>294</v>
      </c>
      <c r="AZV807" s="175" t="s">
        <v>69</v>
      </c>
      <c r="AZW807" s="10">
        <f>AZU807*1.1</f>
        <v>323.40000000000003</v>
      </c>
      <c r="AZX807" s="10"/>
      <c r="AZY807" s="235"/>
      <c r="AZZ807" s="175" t="s">
        <v>74</v>
      </c>
      <c r="BAA807" s="341" t="s">
        <v>475</v>
      </c>
      <c r="BAC807" s="176"/>
      <c r="BAD807" s="176">
        <f>VLOOKUP(BAA807,$A$879:$F$2731,6,FALSE)</f>
        <v>1286</v>
      </c>
      <c r="BAE807" s="175" t="s">
        <v>69</v>
      </c>
      <c r="BAF807" s="10">
        <f>BAD807*1.1</f>
        <v>1414.6000000000001</v>
      </c>
      <c r="BAG807" s="10"/>
      <c r="BAH807" s="235"/>
      <c r="BAI807" s="175" t="s">
        <v>74</v>
      </c>
      <c r="BAJ807" s="398" t="s">
        <v>466</v>
      </c>
      <c r="BAL807" s="176"/>
      <c r="BAM807" s="176">
        <f>VLOOKUP(BAJ807,$A$879:$F$2731,6,FALSE)</f>
        <v>699</v>
      </c>
      <c r="BAN807" s="175" t="s">
        <v>69</v>
      </c>
      <c r="BAO807" s="10">
        <f>BAM807*1.1</f>
        <v>768.90000000000009</v>
      </c>
      <c r="BAP807" s="10"/>
      <c r="BAQ807" s="235"/>
      <c r="BAR807" s="175" t="s">
        <v>74</v>
      </c>
      <c r="BAS807" s="341" t="s">
        <v>1705</v>
      </c>
      <c r="BAU807" s="176"/>
      <c r="BAV807" s="176">
        <f>VLOOKUP(BAS807,$A$879:$F$2731,6,FALSE)</f>
        <v>953</v>
      </c>
      <c r="BAW807" s="175" t="s">
        <v>69</v>
      </c>
      <c r="BAX807" s="10">
        <f>BAV807*1.1</f>
        <v>1048.3000000000002</v>
      </c>
      <c r="BAY807" s="10"/>
      <c r="BAZ807" s="235"/>
      <c r="BBA807" s="175" t="s">
        <v>74</v>
      </c>
      <c r="BBB807" s="341" t="s">
        <v>575</v>
      </c>
      <c r="BBD807" s="176"/>
      <c r="BBE807" s="176">
        <f>VLOOKUP(BBB807,$A$879:$F$2731,6,FALSE)</f>
        <v>507</v>
      </c>
      <c r="BBF807" s="175" t="s">
        <v>69</v>
      </c>
      <c r="BBG807" s="10">
        <f>BBE807*1.1</f>
        <v>557.70000000000005</v>
      </c>
      <c r="BBH807" s="10"/>
      <c r="BBI807" s="235"/>
      <c r="BBJ807" s="175" t="s">
        <v>74</v>
      </c>
      <c r="BBK807" s="341" t="s">
        <v>1705</v>
      </c>
      <c r="BBM807" s="176"/>
      <c r="BBN807" s="176">
        <f>VLOOKUP(BBK807,$A$879:$F$2731,6,FALSE)</f>
        <v>953</v>
      </c>
      <c r="BBO807" s="175" t="s">
        <v>69</v>
      </c>
      <c r="BBP807" s="10">
        <f>BBN807*1.1</f>
        <v>1048.3000000000002</v>
      </c>
      <c r="BBQ807" s="10"/>
      <c r="BBR807" s="235"/>
      <c r="BBS807" s="175" t="s">
        <v>74</v>
      </c>
      <c r="BBT807" s="341" t="s">
        <v>1785</v>
      </c>
      <c r="BBV807" s="176"/>
      <c r="BBW807" s="176">
        <f>VLOOKUP(BBT807,$A$879:$F$2731,6,FALSE)</f>
        <v>690</v>
      </c>
      <c r="BBX807" s="175" t="s">
        <v>69</v>
      </c>
      <c r="BBY807" s="10">
        <f>BBW807*1.1</f>
        <v>759.00000000000011</v>
      </c>
      <c r="BBZ807" s="10"/>
      <c r="BCA807" s="235"/>
      <c r="BCB807" s="175" t="s">
        <v>74</v>
      </c>
      <c r="BCC807" s="341" t="s">
        <v>1785</v>
      </c>
      <c r="BCE807" s="176"/>
      <c r="BCF807" s="176">
        <f>VLOOKUP(BCC807,$A$879:$F$2731,6,FALSE)</f>
        <v>690</v>
      </c>
      <c r="BCG807" s="175" t="s">
        <v>69</v>
      </c>
      <c r="BCH807" s="10">
        <f>BCF807*1.1</f>
        <v>759.00000000000011</v>
      </c>
      <c r="BCI807" s="10"/>
      <c r="BCJ807" s="235"/>
      <c r="BCK807" s="175" t="s">
        <v>74</v>
      </c>
      <c r="BCL807" s="341" t="s">
        <v>432</v>
      </c>
      <c r="BCN807" s="176"/>
      <c r="BCO807" s="176">
        <f>VLOOKUP(BCL807,$A$879:$F$2731,6,FALSE)</f>
        <v>294</v>
      </c>
      <c r="BCP807" s="175" t="s">
        <v>69</v>
      </c>
      <c r="BCQ807" s="10">
        <f>BCO807*1.1</f>
        <v>323.40000000000003</v>
      </c>
      <c r="BCR807" s="10"/>
      <c r="BCS807" s="235"/>
      <c r="BCT807" s="175" t="s">
        <v>74</v>
      </c>
      <c r="BCU807" s="351" t="s">
        <v>466</v>
      </c>
      <c r="BCW807" s="176"/>
      <c r="BCX807" s="176">
        <f>VLOOKUP(BCU807,$A$879:$F$2731,6,FALSE)</f>
        <v>699</v>
      </c>
      <c r="BCY807" s="175" t="s">
        <v>69</v>
      </c>
      <c r="BCZ807" s="10">
        <f>BCX807*1.1</f>
        <v>768.90000000000009</v>
      </c>
      <c r="BDA807" s="10"/>
      <c r="BDB807" s="235"/>
      <c r="BDC807" s="175" t="s">
        <v>74</v>
      </c>
      <c r="BDD807" s="347" t="s">
        <v>1018</v>
      </c>
      <c r="BDF807" s="176"/>
      <c r="BDG807" s="176">
        <f>VLOOKUP(BDD807,$A$879:$F$2731,6,FALSE)</f>
        <v>650</v>
      </c>
      <c r="BDH807" s="175" t="s">
        <v>69</v>
      </c>
      <c r="BDI807" s="10">
        <f>BDG807*1.1</f>
        <v>715.00000000000011</v>
      </c>
      <c r="BDJ807" s="10"/>
      <c r="BDK807" s="235"/>
      <c r="BDL807" s="175" t="s">
        <v>74</v>
      </c>
      <c r="BDM807" s="341" t="s">
        <v>456</v>
      </c>
      <c r="BDO807" s="176"/>
      <c r="BDP807" s="176">
        <f>VLOOKUP(BDM807,$A$879:$F$2731,6,FALSE)</f>
        <v>364</v>
      </c>
      <c r="BDQ807" s="175" t="s">
        <v>69</v>
      </c>
      <c r="BDR807" s="10">
        <f>BDP807*1.1</f>
        <v>400.40000000000003</v>
      </c>
      <c r="BDS807" s="10"/>
      <c r="BDT807" s="235"/>
      <c r="BDU807" s="175" t="s">
        <v>74</v>
      </c>
      <c r="BDV807" s="341" t="s">
        <v>1785</v>
      </c>
      <c r="BDX807" s="176"/>
      <c r="BDY807" s="176">
        <f>VLOOKUP(BDV807,$A$879:$F$2731,6,FALSE)</f>
        <v>690</v>
      </c>
      <c r="BDZ807" s="175" t="s">
        <v>69</v>
      </c>
      <c r="BEA807" s="10">
        <f>BDY807*1.1</f>
        <v>759.00000000000011</v>
      </c>
      <c r="BEB807" s="10"/>
      <c r="BEC807" s="235"/>
      <c r="BED807" s="175" t="s">
        <v>74</v>
      </c>
      <c r="BEE807" s="341" t="s">
        <v>498</v>
      </c>
      <c r="BEG807" s="176"/>
      <c r="BEH807" s="176">
        <f>VLOOKUP(BEE807,$A$879:$F$2731,6,FALSE)</f>
        <v>816</v>
      </c>
      <c r="BEI807" s="175" t="s">
        <v>69</v>
      </c>
      <c r="BEJ807" s="10">
        <f>BEH807*1.1</f>
        <v>897.6</v>
      </c>
      <c r="BEK807" s="10"/>
      <c r="BEL807" s="235"/>
      <c r="BEM807" s="175" t="s">
        <v>74</v>
      </c>
      <c r="BEN807" s="341" t="s">
        <v>1785</v>
      </c>
      <c r="BEP807" s="176"/>
      <c r="BEQ807" s="176">
        <f>VLOOKUP(BEN807,$A$879:$F$2731,6,FALSE)</f>
        <v>690</v>
      </c>
      <c r="BER807" s="175" t="s">
        <v>69</v>
      </c>
      <c r="BES807" s="10">
        <f>BEQ807*1.1</f>
        <v>759.00000000000011</v>
      </c>
      <c r="BET807" s="10"/>
      <c r="BEU807" s="235"/>
      <c r="BEV807" s="175" t="s">
        <v>74</v>
      </c>
      <c r="BEW807" s="341" t="s">
        <v>1709</v>
      </c>
      <c r="BEY807" s="176"/>
      <c r="BEZ807" s="176">
        <f>VLOOKUP(BEW807,$A$879:$F$2731,6,FALSE)</f>
        <v>486</v>
      </c>
      <c r="BFA807" s="175" t="s">
        <v>69</v>
      </c>
      <c r="BFB807" s="10">
        <f>BEZ807*1.1</f>
        <v>534.6</v>
      </c>
      <c r="BFC807" s="10"/>
      <c r="BFD807" s="235"/>
      <c r="BFE807" s="175" t="s">
        <v>74</v>
      </c>
      <c r="BFF807" s="341" t="s">
        <v>432</v>
      </c>
      <c r="BFH807" s="176"/>
      <c r="BFI807" s="176">
        <f>VLOOKUP(BFF807,$A$879:$F$2731,6,FALSE)</f>
        <v>294</v>
      </c>
      <c r="BFJ807" s="175" t="s">
        <v>69</v>
      </c>
      <c r="BFK807" s="10">
        <f>BFI807*1.1</f>
        <v>323.40000000000003</v>
      </c>
      <c r="BFL807" s="10"/>
      <c r="BFM807" s="235"/>
      <c r="BFN807" s="175" t="s">
        <v>74</v>
      </c>
      <c r="BFO807" s="341" t="s">
        <v>1785</v>
      </c>
      <c r="BFQ807" s="176"/>
      <c r="BFR807" s="176">
        <f>VLOOKUP(BFO807,$A$879:$F$2731,6,FALSE)</f>
        <v>690</v>
      </c>
      <c r="BFS807" s="175" t="s">
        <v>69</v>
      </c>
      <c r="BFT807" s="10">
        <f>BFR807*1.1</f>
        <v>759.00000000000011</v>
      </c>
      <c r="BFU807" s="10"/>
      <c r="BFV807" s="235"/>
      <c r="BFW807" s="175" t="s">
        <v>74</v>
      </c>
      <c r="BFX807" s="351" t="s">
        <v>575</v>
      </c>
      <c r="BFZ807" s="176"/>
      <c r="BGA807" s="176">
        <f>VLOOKUP(BFX807,$A$879:$F$2731,6,FALSE)</f>
        <v>507</v>
      </c>
      <c r="BGB807" s="175" t="s">
        <v>69</v>
      </c>
      <c r="BGC807" s="10">
        <f>BGA807*1.1</f>
        <v>557.70000000000005</v>
      </c>
      <c r="BGD807" s="10"/>
      <c r="BGE807" s="235"/>
      <c r="BGF807" s="175" t="s">
        <v>74</v>
      </c>
      <c r="BGG807" s="341" t="s">
        <v>1018</v>
      </c>
      <c r="BGI807" s="176"/>
      <c r="BGJ807" s="176">
        <f>VLOOKUP(BGG807,$A$879:$F$2731,6,FALSE)</f>
        <v>650</v>
      </c>
      <c r="BGK807" s="175" t="s">
        <v>69</v>
      </c>
      <c r="BGL807" s="10">
        <f>BGJ807*1.1</f>
        <v>715.00000000000011</v>
      </c>
      <c r="BGM807" s="10"/>
      <c r="BGN807" s="235"/>
      <c r="BGO807" s="175" t="s">
        <v>74</v>
      </c>
      <c r="BGP807" s="351" t="s">
        <v>1785</v>
      </c>
      <c r="BGR807" s="176"/>
      <c r="BGS807" s="176">
        <f>VLOOKUP(BGP807,$A$879:$F$2731,6,FALSE)</f>
        <v>690</v>
      </c>
      <c r="BGT807" s="175" t="s">
        <v>69</v>
      </c>
      <c r="BGU807" s="10">
        <f>BGS807*1.1</f>
        <v>759.00000000000011</v>
      </c>
      <c r="BGV807" s="10"/>
      <c r="BGW807" s="235"/>
      <c r="BGX807" s="175" t="s">
        <v>74</v>
      </c>
      <c r="BGY807" s="341" t="s">
        <v>1018</v>
      </c>
      <c r="BHA807" s="176"/>
      <c r="BHB807" s="176">
        <f>VLOOKUP(BGY807,$A$879:$F$2731,6,FALSE)</f>
        <v>650</v>
      </c>
      <c r="BHC807" s="175" t="s">
        <v>69</v>
      </c>
      <c r="BHD807" s="10">
        <f>BHB807*1.1</f>
        <v>715.00000000000011</v>
      </c>
      <c r="BHE807" s="10"/>
    </row>
    <row r="808" spans="1:1565" s="14" customFormat="1" ht="15">
      <c r="A808" s="175"/>
      <c r="B808" s="344"/>
      <c r="D808" s="175"/>
      <c r="E808" s="175"/>
      <c r="F808" s="175"/>
      <c r="G808" s="10"/>
      <c r="H808" s="10">
        <f>SUM(G803:G807)</f>
        <v>5032.8999999999996</v>
      </c>
      <c r="I808" s="229"/>
      <c r="J808" s="175"/>
      <c r="K808" s="395"/>
      <c r="M808" s="175"/>
      <c r="N808" s="175"/>
      <c r="O808" s="175"/>
      <c r="P808" s="10"/>
      <c r="Q808" s="10">
        <f>SUM(P803:P807)</f>
        <v>5011.6999999999989</v>
      </c>
      <c r="R808" s="229"/>
      <c r="S808" s="175"/>
      <c r="T808" s="395"/>
      <c r="V808" s="175"/>
      <c r="W808" s="175"/>
      <c r="X808" s="175"/>
      <c r="Y808" s="10"/>
      <c r="Z808" s="10">
        <f>SUM(Y803:Y807)</f>
        <v>4553.5</v>
      </c>
      <c r="AA808" s="229"/>
      <c r="AB808" s="175"/>
      <c r="AC808" s="395"/>
      <c r="AE808" s="175"/>
      <c r="AF808" s="175"/>
      <c r="AG808" s="175"/>
      <c r="AH808" s="10"/>
      <c r="AI808" s="10">
        <f>SUM(AH803:AH807)</f>
        <v>5813.4</v>
      </c>
      <c r="AJ808" s="229"/>
      <c r="AK808" s="175"/>
      <c r="AL808" s="395"/>
      <c r="AN808" s="175"/>
      <c r="AO808" s="175"/>
      <c r="AP808" s="175"/>
      <c r="AQ808" s="10"/>
      <c r="AR808" s="10">
        <f>SUM(AQ803:AQ807)</f>
        <v>4615.7</v>
      </c>
      <c r="AS808" s="229"/>
      <c r="AT808" s="175"/>
      <c r="AU808" s="395"/>
      <c r="AW808" s="175"/>
      <c r="AX808" s="175"/>
      <c r="AY808" s="175"/>
      <c r="AZ808" s="10"/>
      <c r="BA808" s="10">
        <f>SUM(AZ803:AZ807)</f>
        <v>5966.5999999999995</v>
      </c>
      <c r="BB808" s="229"/>
      <c r="BC808" s="175"/>
      <c r="BD808" s="395"/>
      <c r="BF808" s="175"/>
      <c r="BG808" s="175"/>
      <c r="BH808" s="175"/>
      <c r="BI808" s="10"/>
      <c r="BJ808" s="10">
        <f>SUM(BI803:BI807)</f>
        <v>5729</v>
      </c>
      <c r="BK808" s="229"/>
      <c r="BL808" s="175"/>
      <c r="BM808" s="395"/>
      <c r="BO808" s="175"/>
      <c r="BP808" s="175"/>
      <c r="BQ808" s="175"/>
      <c r="BR808" s="10"/>
      <c r="BS808" s="10">
        <f>SUM(BR803:BR807)</f>
        <v>4230.3999999999996</v>
      </c>
      <c r="BT808" s="229"/>
      <c r="BU808" s="175"/>
      <c r="BV808" s="395"/>
      <c r="BX808" s="175"/>
      <c r="BY808" s="175"/>
      <c r="BZ808" s="175"/>
      <c r="CA808" s="10"/>
      <c r="CB808" s="10">
        <f>SUM(CA803:CA807)</f>
        <v>4975.2</v>
      </c>
      <c r="CC808" s="229"/>
      <c r="CD808" s="175"/>
      <c r="CE808" s="395"/>
      <c r="CG808" s="175"/>
      <c r="CH808" s="175"/>
      <c r="CI808" s="175"/>
      <c r="CJ808" s="10"/>
      <c r="CK808" s="10">
        <f>SUM(CJ803:CJ807)</f>
        <v>4744.3999999999996</v>
      </c>
      <c r="CL808" s="229"/>
      <c r="CM808" s="175"/>
      <c r="CN808" s="395"/>
      <c r="CP808" s="175"/>
      <c r="CQ808" s="175"/>
      <c r="CR808" s="175"/>
      <c r="CS808" s="10"/>
      <c r="CT808" s="10">
        <f>SUM(CS803:CS807)</f>
        <v>4805.8999999999996</v>
      </c>
      <c r="CU808" s="229"/>
      <c r="CV808" s="175"/>
      <c r="CW808" s="395"/>
      <c r="CY808" s="175"/>
      <c r="CZ808" s="175"/>
      <c r="DA808" s="175"/>
      <c r="DB808" s="10"/>
      <c r="DC808" s="10">
        <f>SUM(DB803:DB807)</f>
        <v>5555.3</v>
      </c>
      <c r="DD808" s="229"/>
      <c r="DE808" s="175"/>
      <c r="DF808" s="395"/>
      <c r="DH808" s="175"/>
      <c r="DI808" s="175"/>
      <c r="DJ808" s="175"/>
      <c r="DK808" s="10"/>
      <c r="DL808" s="10">
        <f>SUM(DK803:DK807)</f>
        <v>5818.0999999999995</v>
      </c>
      <c r="DM808" s="229"/>
      <c r="DN808" s="175"/>
      <c r="DO808" s="395"/>
      <c r="DQ808" s="175"/>
      <c r="DR808" s="175"/>
      <c r="DS808" s="175"/>
      <c r="DT808" s="10"/>
      <c r="DU808" s="10">
        <f>SUM(DT803:DT807)</f>
        <v>4800.8</v>
      </c>
      <c r="DV808" s="229"/>
      <c r="DW808" s="175"/>
      <c r="DX808" s="395"/>
      <c r="DZ808" s="175"/>
      <c r="EA808" s="175"/>
      <c r="EB808" s="175"/>
      <c r="EC808" s="10"/>
      <c r="ED808" s="10">
        <f>SUM(EC803:EC807)</f>
        <v>5136.7999999999993</v>
      </c>
      <c r="EE808" s="229"/>
      <c r="EF808" s="175"/>
      <c r="EG808" s="395"/>
      <c r="EI808" s="175"/>
      <c r="EJ808" s="175"/>
      <c r="EK808" s="175"/>
      <c r="EL808" s="10"/>
      <c r="EM808" s="10">
        <f>SUM(EL803:EL807)</f>
        <v>3909.8999999999996</v>
      </c>
      <c r="EN808" s="229"/>
      <c r="EO808" s="175"/>
      <c r="EP808" s="395"/>
      <c r="ER808" s="175"/>
      <c r="ES808" s="175"/>
      <c r="ET808" s="175"/>
      <c r="EU808" s="10"/>
      <c r="EV808" s="10">
        <f>SUM(EU803:EU807)</f>
        <v>4416.3</v>
      </c>
      <c r="EW808" s="229"/>
      <c r="EX808" s="175"/>
      <c r="EY808" s="395"/>
      <c r="FA808" s="175"/>
      <c r="FB808" s="175"/>
      <c r="FC808" s="175"/>
      <c r="FD808" s="10"/>
      <c r="FE808" s="10">
        <f>SUM(FD803:FD807)</f>
        <v>4119.2</v>
      </c>
      <c r="FF808" s="229"/>
      <c r="FG808" s="175"/>
      <c r="FH808" s="395"/>
      <c r="FJ808" s="175"/>
      <c r="FK808" s="175"/>
      <c r="FL808" s="175"/>
      <c r="FM808" s="10"/>
      <c r="FN808" s="10">
        <f>SUM(FM803:FM807)</f>
        <v>3942.4999999999995</v>
      </c>
      <c r="FO808" s="229"/>
      <c r="FP808" s="175"/>
      <c r="FQ808" s="395"/>
      <c r="FS808" s="175"/>
      <c r="FT808" s="175"/>
      <c r="FU808" s="175"/>
      <c r="FV808" s="10"/>
      <c r="FW808" s="10">
        <f>SUM(FV803:FV807)</f>
        <v>5113.7</v>
      </c>
      <c r="FX808" s="229"/>
      <c r="FY808" s="175"/>
      <c r="FZ808" s="350"/>
      <c r="GB808" s="175"/>
      <c r="GC808" s="175"/>
      <c r="GD808" s="175"/>
      <c r="GE808" s="10"/>
      <c r="GF808" s="10" t="e">
        <f>SUM(GE803:GE807)</f>
        <v>#N/A</v>
      </c>
      <c r="GG808" s="229"/>
      <c r="GH808" s="175"/>
      <c r="GI808" s="395"/>
      <c r="GK808" s="175"/>
      <c r="GL808" s="175"/>
      <c r="GM808" s="175"/>
      <c r="GN808" s="10"/>
      <c r="GO808" s="10">
        <f>SUM(GN803:GN807)</f>
        <v>4264.9000000000005</v>
      </c>
      <c r="GP808" s="229"/>
      <c r="GQ808" s="175"/>
      <c r="GR808" s="395"/>
      <c r="GT808" s="175"/>
      <c r="GU808" s="175"/>
      <c r="GV808" s="175"/>
      <c r="GW808" s="175"/>
      <c r="GX808" s="10">
        <f>SUM(GW803:GW807)</f>
        <v>4434.2</v>
      </c>
      <c r="GY808" s="229"/>
      <c r="GZ808" s="175"/>
      <c r="HA808" s="395"/>
      <c r="HC808" s="175"/>
      <c r="HD808" s="175"/>
      <c r="HE808" s="175"/>
      <c r="HF808" s="10"/>
      <c r="HG808" s="10">
        <f>SUM(HF803:HF807)</f>
        <v>4186.5</v>
      </c>
      <c r="HH808" s="229"/>
      <c r="HI808" s="175"/>
      <c r="HJ808" s="395"/>
      <c r="HL808" s="175"/>
      <c r="HM808" s="175"/>
      <c r="HN808" s="175"/>
      <c r="HO808" s="175"/>
      <c r="HP808" s="10">
        <f>SUM(HO803:HO807)</f>
        <v>4372</v>
      </c>
      <c r="HQ808" s="229"/>
      <c r="HR808" s="175"/>
      <c r="HS808" s="395"/>
      <c r="HU808" s="175"/>
      <c r="HV808" s="175"/>
      <c r="HW808" s="175"/>
      <c r="HX808" s="175"/>
      <c r="HY808" s="10">
        <f>SUM(HX803:HX807)</f>
        <v>4347</v>
      </c>
      <c r="HZ808" s="229"/>
      <c r="IA808" s="175"/>
      <c r="IB808" s="395"/>
      <c r="ID808" s="175"/>
      <c r="IE808" s="175"/>
      <c r="IF808" s="175"/>
      <c r="IG808" s="175"/>
      <c r="IH808" s="10">
        <f>SUM(IG803:IG807)</f>
        <v>5200.3999999999996</v>
      </c>
      <c r="II808" s="229"/>
      <c r="IJ808" s="175"/>
      <c r="IK808" s="395"/>
      <c r="IM808" s="175"/>
      <c r="IN808" s="175"/>
      <c r="IO808" s="175"/>
      <c r="IP808" s="10"/>
      <c r="IQ808" s="10">
        <f>SUM(IP803:IP807)</f>
        <v>5003.2</v>
      </c>
      <c r="IR808" s="229"/>
      <c r="IS808" s="175"/>
      <c r="IT808" s="395"/>
      <c r="IV808" s="175"/>
      <c r="IW808" s="175"/>
      <c r="IX808" s="175"/>
      <c r="IY808" s="10"/>
      <c r="IZ808" s="10">
        <f>SUM(IY803:IY807)</f>
        <v>4292.3999999999996</v>
      </c>
      <c r="JA808" s="229"/>
      <c r="JB808" s="175"/>
      <c r="JC808" s="395"/>
      <c r="JE808" s="175"/>
      <c r="JF808" s="175"/>
      <c r="JG808" s="175"/>
      <c r="JH808" s="10"/>
      <c r="JI808" s="10">
        <f>SUM(JH803:JH807)</f>
        <v>4698.7</v>
      </c>
      <c r="JJ808" s="229"/>
      <c r="JK808" s="175"/>
      <c r="JL808" s="395"/>
      <c r="JN808" s="175"/>
      <c r="JO808" s="175"/>
      <c r="JP808" s="175"/>
      <c r="JQ808" s="10"/>
      <c r="JR808" s="10">
        <f>SUM(JQ803:JQ807)</f>
        <v>5633.3</v>
      </c>
      <c r="JS808" s="229"/>
      <c r="JT808" s="175"/>
      <c r="JU808" s="395"/>
      <c r="JW808" s="175"/>
      <c r="JX808" s="175"/>
      <c r="JY808" s="175"/>
      <c r="JZ808" s="10"/>
      <c r="KA808" s="10">
        <f>SUM(JZ803:JZ807)</f>
        <v>3876.4</v>
      </c>
      <c r="KB808" s="229"/>
      <c r="KC808" s="175"/>
      <c r="KD808" s="350"/>
      <c r="KF808" s="175"/>
      <c r="KG808" s="175"/>
      <c r="KH808" s="175"/>
      <c r="KI808" s="10"/>
      <c r="KJ808" s="10" t="e">
        <f>SUM(KI803:KI807)</f>
        <v>#N/A</v>
      </c>
      <c r="KK808" s="229"/>
      <c r="KL808" s="175"/>
      <c r="KM808" s="395"/>
      <c r="KO808" s="175"/>
      <c r="KP808" s="175"/>
      <c r="KQ808" s="175"/>
      <c r="KR808" s="175"/>
      <c r="KS808" s="10">
        <f>SUM(KR803:KR807)</f>
        <v>4227</v>
      </c>
      <c r="KT808" s="229"/>
      <c r="KU808" s="175"/>
      <c r="KV808" s="395"/>
      <c r="KX808" s="175"/>
      <c r="KY808" s="175"/>
      <c r="KZ808" s="175"/>
      <c r="LA808" s="10"/>
      <c r="LB808" s="10">
        <f>SUM(LA803:LA807)</f>
        <v>5369.4</v>
      </c>
      <c r="LC808" s="229"/>
      <c r="LD808" s="175"/>
      <c r="LE808" s="350"/>
      <c r="LG808" s="175"/>
      <c r="LH808" s="175"/>
      <c r="LI808" s="175"/>
      <c r="LJ808" s="10"/>
      <c r="LK808" s="10" t="e">
        <f>SUM(LJ803:LJ807)</f>
        <v>#N/A</v>
      </c>
      <c r="LL808" s="229"/>
      <c r="LM808" s="175"/>
      <c r="LN808" s="395"/>
      <c r="LP808" s="175"/>
      <c r="LQ808" s="175"/>
      <c r="LR808" s="175"/>
      <c r="LS808" s="10"/>
      <c r="LT808" s="10">
        <f>SUM(LS803:LS807)</f>
        <v>6035.7</v>
      </c>
      <c r="LU808" s="229"/>
      <c r="LV808" s="175"/>
      <c r="LW808" s="395"/>
      <c r="LY808" s="175"/>
      <c r="LZ808" s="175"/>
      <c r="MA808" s="175"/>
      <c r="MB808" s="10"/>
      <c r="MC808" s="10">
        <f>SUM(MB803:MB807)</f>
        <v>5014.5</v>
      </c>
      <c r="MD808" s="229"/>
      <c r="ME808" s="175"/>
      <c r="MF808" s="395"/>
      <c r="MH808" s="175"/>
      <c r="MI808" s="175"/>
      <c r="MJ808" s="175"/>
      <c r="MK808" s="10"/>
      <c r="ML808" s="10">
        <f>SUM(MK803:MK807)</f>
        <v>3465.3999999999996</v>
      </c>
      <c r="MM808" s="229"/>
      <c r="MN808" s="175"/>
      <c r="MO808" s="350"/>
      <c r="MQ808" s="175"/>
      <c r="MR808" s="175"/>
      <c r="MS808" s="175"/>
      <c r="MT808" s="10"/>
      <c r="MU808" s="10" t="e">
        <f>SUM(MT803:MT807)</f>
        <v>#N/A</v>
      </c>
      <c r="MV808" s="229"/>
      <c r="MW808" s="175"/>
      <c r="MX808" s="395"/>
      <c r="MZ808" s="175"/>
      <c r="NA808" s="175"/>
      <c r="NB808" s="175"/>
      <c r="NC808" s="10"/>
      <c r="ND808" s="10">
        <f>SUM(NC803:NC807)</f>
        <v>5765.4</v>
      </c>
      <c r="NE808" s="229"/>
      <c r="NF808" s="175"/>
      <c r="NG808" s="395"/>
      <c r="NI808" s="175"/>
      <c r="NJ808" s="175"/>
      <c r="NK808" s="175"/>
      <c r="NL808" s="10"/>
      <c r="NM808" s="10">
        <f>SUM(NL803:NL807)</f>
        <v>4028.6</v>
      </c>
      <c r="NN808" s="229"/>
      <c r="NO808" s="175"/>
      <c r="NP808" s="395"/>
      <c r="NR808" s="175"/>
      <c r="NS808" s="175"/>
      <c r="NT808" s="175"/>
      <c r="NU808" s="10"/>
      <c r="NV808" s="10">
        <f>SUM(NU803:NU807)</f>
        <v>4518.3</v>
      </c>
      <c r="NW808" s="229"/>
      <c r="NX808" s="175"/>
      <c r="NY808" s="395"/>
      <c r="OA808" s="175"/>
      <c r="OB808" s="175"/>
      <c r="OC808" s="175"/>
      <c r="OD808" s="175"/>
      <c r="OE808" s="10">
        <f>SUM(OD803:OD807)</f>
        <v>4107.3</v>
      </c>
      <c r="OF808" s="229"/>
      <c r="OG808" s="175"/>
      <c r="OH808" s="395"/>
      <c r="OJ808" s="175"/>
      <c r="OK808" s="175"/>
      <c r="OL808" s="175"/>
      <c r="OM808" s="10"/>
      <c r="ON808" s="10">
        <f>SUM(OM803:OM807)</f>
        <v>4625.6000000000004</v>
      </c>
      <c r="OO808" s="229"/>
      <c r="OP808" s="175"/>
      <c r="OQ808" s="395"/>
      <c r="OS808" s="175"/>
      <c r="OT808" s="175"/>
      <c r="OU808" s="175"/>
      <c r="OV808" s="10"/>
      <c r="OW808" s="10">
        <f>SUM(OV803:OV807)</f>
        <v>4158.8999999999996</v>
      </c>
      <c r="OX808" s="229"/>
      <c r="OY808" s="175"/>
      <c r="OZ808" s="352"/>
      <c r="PB808" s="175"/>
      <c r="PC808" s="175"/>
      <c r="PD808" s="175"/>
      <c r="PE808" s="10"/>
      <c r="PF808" s="10">
        <f>SUM(PE803:PE807)</f>
        <v>3940.7</v>
      </c>
      <c r="PG808" s="229"/>
      <c r="PH808" s="175"/>
      <c r="PI808" s="395"/>
      <c r="PK808" s="175"/>
      <c r="PL808" s="175"/>
      <c r="PM808" s="175"/>
      <c r="PN808" s="10"/>
      <c r="PO808" s="10">
        <f>SUM(PN803:PN807)</f>
        <v>5197.7999999999993</v>
      </c>
      <c r="PP808" s="229"/>
      <c r="PQ808" s="175"/>
      <c r="PR808" s="395"/>
      <c r="PT808" s="175"/>
      <c r="PU808" s="175"/>
      <c r="PV808" s="175"/>
      <c r="PW808" s="10"/>
      <c r="PX808" s="10">
        <f>SUM(PW803:PW807)</f>
        <v>3827.5</v>
      </c>
      <c r="PY808" s="229"/>
      <c r="PZ808" s="175"/>
      <c r="QA808" s="344"/>
      <c r="QC808" s="175"/>
      <c r="QD808" s="175"/>
      <c r="QE808" s="175"/>
      <c r="QF808" s="10"/>
      <c r="QG808" s="10">
        <f>SUM(QF803:QF807)</f>
        <v>4381.9000000000005</v>
      </c>
      <c r="QH808" s="229"/>
      <c r="QI808" s="175"/>
      <c r="QJ808" s="350"/>
      <c r="QL808" s="175"/>
      <c r="QM808" s="175"/>
      <c r="QN808" s="175"/>
      <c r="QO808" s="10"/>
      <c r="QP808" s="10" t="e">
        <f>SUM(QO803:QO807)</f>
        <v>#N/A</v>
      </c>
      <c r="QQ808" s="229"/>
      <c r="QR808" s="175"/>
      <c r="QS808" s="396"/>
      <c r="QU808" s="175"/>
      <c r="QV808" s="175"/>
      <c r="QW808" s="175"/>
      <c r="QX808" s="10"/>
      <c r="QY808" s="10">
        <f>SUM(QX803:QX807)</f>
        <v>4346.9000000000005</v>
      </c>
      <c r="QZ808" s="229"/>
      <c r="RA808" s="175"/>
      <c r="RB808" s="395"/>
      <c r="RD808" s="175"/>
      <c r="RE808" s="175"/>
      <c r="RF808" s="175"/>
      <c r="RG808" s="10"/>
      <c r="RH808" s="10">
        <f>SUM(RG803:RG807)</f>
        <v>3263.7000000000003</v>
      </c>
      <c r="RI808" s="229"/>
      <c r="RJ808" s="175"/>
      <c r="RK808" s="395"/>
      <c r="RM808" s="175"/>
      <c r="RN808" s="175"/>
      <c r="RO808" s="175"/>
      <c r="RP808" s="175"/>
      <c r="RQ808" s="10">
        <f>SUM(RP803:RP807)</f>
        <v>4392.3</v>
      </c>
      <c r="RR808" s="229"/>
      <c r="RS808" s="175"/>
      <c r="RT808" s="350"/>
      <c r="RV808" s="175"/>
      <c r="RW808" s="175"/>
      <c r="RX808" s="175"/>
      <c r="RY808" s="10"/>
      <c r="RZ808" s="10" t="e">
        <f>SUM(RY803:RY807)</f>
        <v>#N/A</v>
      </c>
      <c r="SA808" s="235"/>
      <c r="SB808" s="175"/>
      <c r="SC808" s="395"/>
      <c r="SE808" s="175"/>
      <c r="SF808" s="175"/>
      <c r="SG808" s="175"/>
      <c r="SH808" s="10"/>
      <c r="SI808" s="10">
        <f>SUM(SH803:SH807)</f>
        <v>4794.7999999999993</v>
      </c>
      <c r="SJ808" s="235"/>
      <c r="SK808" s="175"/>
      <c r="SL808" s="395"/>
      <c r="SN808" s="175"/>
      <c r="SO808" s="175"/>
      <c r="SP808" s="175"/>
      <c r="SQ808" s="10"/>
      <c r="SR808" s="10">
        <f>SUM(SQ803:SQ807)</f>
        <v>5241.7999999999993</v>
      </c>
      <c r="SS808" s="235"/>
      <c r="ST808" s="175"/>
      <c r="SU808" s="395"/>
      <c r="SW808" s="175"/>
      <c r="SX808" s="175"/>
      <c r="SY808" s="175"/>
      <c r="SZ808" s="10"/>
      <c r="TA808" s="10">
        <f>SUM(SZ803:SZ807)</f>
        <v>5782</v>
      </c>
      <c r="TB808" s="235"/>
      <c r="TC808" s="175"/>
      <c r="TD808" s="350"/>
      <c r="TF808" s="175"/>
      <c r="TG808" s="175"/>
      <c r="TH808" s="175"/>
      <c r="TI808" s="175"/>
      <c r="TJ808" s="10" t="e">
        <f>SUM(TI803:TI807)</f>
        <v>#N/A</v>
      </c>
      <c r="TK808" s="235"/>
      <c r="TL808" s="175"/>
      <c r="TM808" s="396"/>
      <c r="TO808" s="175"/>
      <c r="TP808" s="175"/>
      <c r="TQ808" s="175"/>
      <c r="TR808" s="10"/>
      <c r="TS808" s="10">
        <f>SUM(TR803:TR807)</f>
        <v>4029.7</v>
      </c>
      <c r="TT808" s="235"/>
      <c r="TU808" s="175"/>
      <c r="TV808" s="396"/>
      <c r="TX808" s="175"/>
      <c r="TY808" s="175"/>
      <c r="TZ808" s="175"/>
      <c r="UA808" s="10"/>
      <c r="UB808" s="10">
        <f>SUM(UA803:UA807)</f>
        <v>3963.9999999999995</v>
      </c>
      <c r="UC808" s="235"/>
      <c r="UD808" s="175"/>
      <c r="UE808" s="396"/>
      <c r="UG808" s="175"/>
      <c r="UH808" s="175"/>
      <c r="UI808" s="175"/>
      <c r="UJ808" s="10"/>
      <c r="UK808" s="10">
        <f>SUM(UJ803:UJ807)</f>
        <v>2660.3</v>
      </c>
      <c r="UL808" s="235"/>
      <c r="UM808" s="175"/>
      <c r="UN808" s="350"/>
      <c r="UP808" s="175"/>
      <c r="UQ808" s="175"/>
      <c r="UR808" s="175"/>
      <c r="US808" s="10"/>
      <c r="UT808" s="10" t="e">
        <f>SUM(US803:US807)</f>
        <v>#N/A</v>
      </c>
      <c r="UU808" s="235"/>
      <c r="UV808" s="175"/>
      <c r="UW808" s="396"/>
      <c r="UY808" s="175"/>
      <c r="UZ808" s="175"/>
      <c r="VA808" s="175"/>
      <c r="VB808" s="10"/>
      <c r="VC808" s="10">
        <f>SUM(VB803:VB807)</f>
        <v>3772.0000000000005</v>
      </c>
      <c r="VD808" s="235"/>
      <c r="VE808" s="175"/>
      <c r="VF808" s="350"/>
      <c r="VH808" s="175"/>
      <c r="VI808" s="175"/>
      <c r="VJ808" s="175"/>
      <c r="VK808" s="10"/>
      <c r="VL808" s="10" t="e">
        <f>SUM(VK803:VK807)</f>
        <v>#N/A</v>
      </c>
      <c r="VM808" s="235"/>
      <c r="VN808" s="175"/>
      <c r="VO808" s="396"/>
      <c r="VQ808" s="175"/>
      <c r="VR808" s="175"/>
      <c r="VS808" s="175"/>
      <c r="VT808" s="10"/>
      <c r="VU808" s="10">
        <f>SUM(VT803:VT807)</f>
        <v>2767.6000000000004</v>
      </c>
      <c r="VV808" s="235"/>
      <c r="VW808" s="175"/>
      <c r="VX808" s="350"/>
      <c r="VZ808" s="175"/>
      <c r="WA808" s="175"/>
      <c r="WB808" s="175"/>
      <c r="WC808" s="175"/>
      <c r="WD808" s="10" t="e">
        <f>SUM(WC803:WC807)</f>
        <v>#N/A</v>
      </c>
      <c r="WE808" s="235"/>
      <c r="WF808" s="175"/>
      <c r="WG808" s="396"/>
      <c r="WI808" s="175"/>
      <c r="WJ808" s="175"/>
      <c r="WK808" s="175"/>
      <c r="WL808" s="175"/>
      <c r="WM808" s="10">
        <f>SUM(WL803:WL807)</f>
        <v>4442.5</v>
      </c>
      <c r="WN808" s="235"/>
      <c r="WO808" s="175"/>
      <c r="WP808" s="396"/>
      <c r="WQ808" s="175"/>
      <c r="WR808" s="175"/>
      <c r="WS808" s="175"/>
      <c r="WT808" s="175"/>
      <c r="WU808" s="10"/>
      <c r="WV808" s="10">
        <f>SUM(WU803:WU807)</f>
        <v>3815.4</v>
      </c>
      <c r="WW808" s="235"/>
      <c r="WX808" s="175"/>
      <c r="WY808" s="396"/>
      <c r="XA808" s="175"/>
      <c r="XB808" s="175"/>
      <c r="XC808" s="175"/>
      <c r="XD808" s="175"/>
      <c r="XE808" s="10">
        <f>SUM(XD803:XD807)</f>
        <v>4423</v>
      </c>
      <c r="XF808" s="235"/>
      <c r="XG808" s="175"/>
      <c r="XH808" s="352"/>
      <c r="XJ808" s="175"/>
      <c r="XK808" s="175"/>
      <c r="XL808" s="175"/>
      <c r="XM808" s="175"/>
      <c r="XN808" s="10">
        <f>SUM(XM803:XM807)</f>
        <v>3666.3</v>
      </c>
      <c r="XO808" s="235"/>
      <c r="XP808" s="175"/>
      <c r="XQ808" s="396"/>
      <c r="XS808" s="175"/>
      <c r="XT808" s="175"/>
      <c r="XU808" s="175"/>
      <c r="XV808" s="10"/>
      <c r="XW808" s="10">
        <f>SUM(XV803:XV807)</f>
        <v>5196</v>
      </c>
      <c r="XX808" s="235"/>
      <c r="XY808" s="175"/>
      <c r="XZ808" s="396"/>
      <c r="YB808" s="175"/>
      <c r="YC808" s="175"/>
      <c r="YD808" s="175"/>
      <c r="YE808" s="10"/>
      <c r="YF808" s="10">
        <f>SUM(YE803:YE807)</f>
        <v>4462.7999999999993</v>
      </c>
      <c r="YG808" s="235"/>
      <c r="YH808" s="175"/>
      <c r="YI808" s="396"/>
      <c r="YK808" s="175"/>
      <c r="YL808" s="175"/>
      <c r="YM808" s="175"/>
      <c r="YN808" s="10"/>
      <c r="YO808" s="10">
        <f>SUM(YN803:YN807)</f>
        <v>5072</v>
      </c>
      <c r="YP808" s="235"/>
      <c r="YQ808" s="175"/>
      <c r="YR808" s="396"/>
      <c r="YT808" s="175"/>
      <c r="YU808" s="175"/>
      <c r="YV808" s="175"/>
      <c r="YW808" s="10"/>
      <c r="YX808" s="10">
        <f>SUM(YW803:YW807)</f>
        <v>3546.8</v>
      </c>
      <c r="YY808" s="235"/>
      <c r="YZ808" s="175"/>
      <c r="ZA808" s="396"/>
      <c r="ZC808" s="175"/>
      <c r="ZD808" s="175"/>
      <c r="ZE808" s="175"/>
      <c r="ZF808" s="10"/>
      <c r="ZG808" s="10">
        <f>SUM(ZF803:ZF807)</f>
        <v>3451.7999999999997</v>
      </c>
      <c r="ZH808" s="235"/>
      <c r="ZI808" s="175"/>
      <c r="ZJ808" s="396"/>
      <c r="ZL808" s="175"/>
      <c r="ZM808" s="175"/>
      <c r="ZN808" s="175"/>
      <c r="ZO808" s="10"/>
      <c r="ZP808" s="10">
        <f>SUM(ZO803:ZO807)</f>
        <v>4778</v>
      </c>
      <c r="ZQ808" s="235"/>
      <c r="ZR808" s="175"/>
      <c r="ZS808" s="396"/>
      <c r="ZU808" s="175"/>
      <c r="ZV808" s="175"/>
      <c r="ZW808" s="175"/>
      <c r="ZX808" s="10"/>
      <c r="ZY808" s="10">
        <f>SUM(ZX803:ZX807)</f>
        <v>4699.3999999999996</v>
      </c>
      <c r="ZZ808" s="235"/>
      <c r="AAA808" s="175"/>
      <c r="AAB808" s="396"/>
      <c r="AAD808" s="175"/>
      <c r="AAE808" s="175"/>
      <c r="AAF808" s="175"/>
      <c r="AAG808" s="10"/>
      <c r="AAH808" s="10">
        <f>SUM(AAG803:AAG807)</f>
        <v>4745.3</v>
      </c>
      <c r="AAI808" s="235"/>
      <c r="AAJ808" s="175"/>
      <c r="AAK808" s="232"/>
      <c r="AAM808" s="175"/>
      <c r="AAN808" s="175"/>
      <c r="AAO808" s="175"/>
      <c r="AAP808" s="10"/>
      <c r="AAQ808" s="10" t="e">
        <f>SUM(AAP803:AAP807)</f>
        <v>#N/A</v>
      </c>
      <c r="AAR808" s="235"/>
      <c r="AAS808" s="175"/>
      <c r="AAT808" s="396"/>
      <c r="AAV808" s="175"/>
      <c r="AAW808" s="175"/>
      <c r="AAX808" s="175"/>
      <c r="AAY808" s="10"/>
      <c r="AAZ808" s="10">
        <f>SUM(AAY803:AAY807)</f>
        <v>5410.7000000000007</v>
      </c>
      <c r="ABA808" s="235"/>
      <c r="ABB808" s="175"/>
      <c r="ABC808" s="397"/>
      <c r="ABE808" s="175"/>
      <c r="ABF808" s="175"/>
      <c r="ABG808" s="175"/>
      <c r="ABH808" s="10"/>
      <c r="ABI808" s="10">
        <f>SUM(ABH803:ABH807)</f>
        <v>3637.2</v>
      </c>
      <c r="ABJ808" s="235"/>
      <c r="ABK808" s="175"/>
      <c r="ABL808" s="396"/>
      <c r="ABN808" s="175"/>
      <c r="ABO808" s="175"/>
      <c r="ABP808" s="175"/>
      <c r="ABQ808" s="10"/>
      <c r="ABR808" s="10">
        <f>SUM(ABQ803:ABQ807)</f>
        <v>4546.7999999999993</v>
      </c>
      <c r="ABS808" s="235"/>
      <c r="ABT808" s="175"/>
      <c r="ABU808" s="232"/>
      <c r="ABW808" s="175"/>
      <c r="ABX808" s="175"/>
      <c r="ABY808" s="175"/>
      <c r="ABZ808" s="10"/>
      <c r="ACA808" s="10" t="e">
        <f>SUM(ABZ803:ABZ807)</f>
        <v>#N/A</v>
      </c>
      <c r="ACB808" s="235"/>
      <c r="ACC808" s="175"/>
      <c r="ACD808" s="232"/>
      <c r="ACF808" s="175"/>
      <c r="ACG808" s="175"/>
      <c r="ACH808" s="175"/>
      <c r="ACI808" s="10"/>
      <c r="ACJ808" s="10" t="e">
        <f>SUM(ACI803:ACI807)</f>
        <v>#N/A</v>
      </c>
      <c r="ACK808" s="235"/>
      <c r="ACL808" s="175"/>
      <c r="ACM808" s="232"/>
      <c r="ACO808" s="175"/>
      <c r="ACP808" s="175"/>
      <c r="ACQ808" s="175"/>
      <c r="ACR808" s="10"/>
      <c r="ACS808" s="10" t="e">
        <f>SUM(ACR803:ACR807)</f>
        <v>#N/A</v>
      </c>
      <c r="ACT808" s="235"/>
      <c r="ACU808" s="175"/>
      <c r="ACV808" s="232"/>
      <c r="ACX808" s="175"/>
      <c r="ACY808" s="175"/>
      <c r="ACZ808" s="175"/>
      <c r="ADA808" s="10"/>
      <c r="ADB808" s="10" t="e">
        <f>SUM(ADA803:ADA807)</f>
        <v>#N/A</v>
      </c>
      <c r="ADC808" s="235"/>
      <c r="ADD808" s="175"/>
      <c r="ADE808" s="396"/>
      <c r="ADG808" s="175"/>
      <c r="ADH808" s="175"/>
      <c r="ADI808" s="175"/>
      <c r="ADJ808" s="10"/>
      <c r="ADK808" s="10">
        <f>SUM(ADJ803:ADJ807)</f>
        <v>3738.6</v>
      </c>
      <c r="ADL808" s="235"/>
      <c r="ADM808" s="175"/>
      <c r="ADN808" s="232"/>
      <c r="ADP808" s="175"/>
      <c r="ADQ808" s="175"/>
      <c r="ADR808" s="175"/>
      <c r="ADS808" s="10"/>
      <c r="ADT808" s="10" t="e">
        <f>SUM(ADS803:ADS807)</f>
        <v>#N/A</v>
      </c>
      <c r="ADU808" s="235"/>
      <c r="ADV808" s="175"/>
      <c r="ADW808" s="396"/>
      <c r="ADY808" s="175"/>
      <c r="ADZ808" s="175"/>
      <c r="AEA808" s="175"/>
      <c r="AEB808" s="10"/>
      <c r="AEC808" s="10">
        <f>SUM(AEB803:AEB807)</f>
        <v>3807.6</v>
      </c>
      <c r="AED808" s="235"/>
      <c r="AEE808" s="175"/>
      <c r="AEF808" s="232"/>
      <c r="AEH808" s="175"/>
      <c r="AEI808" s="175"/>
      <c r="AEJ808" s="175"/>
      <c r="AEK808" s="10"/>
      <c r="AEL808" s="10" t="e">
        <f>SUM(AEK803:AEK807)</f>
        <v>#N/A</v>
      </c>
      <c r="AEM808" s="235"/>
      <c r="AEN808" s="175"/>
      <c r="AEO808" s="232"/>
      <c r="AEQ808" s="175"/>
      <c r="AER808" s="175"/>
      <c r="AES808" s="175"/>
      <c r="AET808" s="10"/>
      <c r="AEU808" s="10" t="e">
        <f>SUM(AET803:AET807)</f>
        <v>#N/A</v>
      </c>
      <c r="AEV808" s="235"/>
      <c r="AEW808" s="175"/>
      <c r="AEX808" s="232"/>
      <c r="AEZ808" s="175"/>
      <c r="AFA808" s="175"/>
      <c r="AFB808" s="175"/>
      <c r="AFC808" s="10"/>
      <c r="AFD808" s="10" t="e">
        <f>SUM(AFC803:AFC807)</f>
        <v>#N/A</v>
      </c>
      <c r="AFE808" s="235"/>
      <c r="AFF808" s="175"/>
      <c r="AFG808" s="232"/>
      <c r="AFI808" s="175"/>
      <c r="AFJ808" s="175"/>
      <c r="AFK808" s="175"/>
      <c r="AFL808" s="10"/>
      <c r="AFM808" s="10" t="e">
        <f>SUM(AFL803:AFL807)</f>
        <v>#N/A</v>
      </c>
      <c r="AFN808" s="235"/>
      <c r="AFO808" s="175"/>
      <c r="AFP808" s="232"/>
      <c r="AFR808" s="175"/>
      <c r="AFS808" s="175"/>
      <c r="AFT808" s="175"/>
      <c r="AFU808" s="10"/>
      <c r="AFV808" s="10" t="e">
        <f>SUM(AFU803:AFU807)</f>
        <v>#N/A</v>
      </c>
      <c r="AFW808" s="235"/>
      <c r="AFX808" s="175"/>
      <c r="AFY808" s="396"/>
      <c r="AGA808" s="175"/>
      <c r="AGB808" s="175"/>
      <c r="AGC808" s="175"/>
      <c r="AGD808" s="10"/>
      <c r="AGE808" s="10">
        <f>SUM(AGD803:AGD807)</f>
        <v>4783.5</v>
      </c>
      <c r="AGF808" s="235"/>
      <c r="AGG808" s="175"/>
      <c r="AGH808" s="396"/>
      <c r="AGJ808" s="175"/>
      <c r="AGK808" s="175"/>
      <c r="AGL808" s="175"/>
      <c r="AGM808" s="10"/>
      <c r="AGN808" s="10">
        <f>SUM(AGM803:AGM807)</f>
        <v>4544.8999999999996</v>
      </c>
      <c r="AGO808" s="235"/>
      <c r="AGP808" s="175"/>
      <c r="AGQ808" s="396"/>
      <c r="AGS808" s="175"/>
      <c r="AGT808" s="175"/>
      <c r="AGU808" s="175"/>
      <c r="AGV808" s="10"/>
      <c r="AGW808" s="10">
        <f>SUM(AGV803:AGV807)</f>
        <v>4587.2000000000007</v>
      </c>
      <c r="AGX808" s="235"/>
      <c r="AGY808" s="175"/>
      <c r="AGZ808" s="396"/>
      <c r="AHB808" s="175"/>
      <c r="AHC808" s="175"/>
      <c r="AHD808" s="175"/>
      <c r="AHE808" s="10"/>
      <c r="AHF808" s="10">
        <f>SUM(AHE803:AHE807)</f>
        <v>5284.7</v>
      </c>
      <c r="AHG808" s="235"/>
      <c r="AHH808" s="175"/>
      <c r="AHI808" s="399"/>
      <c r="AHK808" s="175"/>
      <c r="AHL808" s="175"/>
      <c r="AHM808" s="175"/>
      <c r="AHN808" s="10"/>
      <c r="AHO808" s="10">
        <f>SUM(AHN803:AHN807)</f>
        <v>4722.3999999999996</v>
      </c>
      <c r="AHP808" s="235"/>
      <c r="AHQ808" s="175"/>
      <c r="AHR808" s="396"/>
      <c r="AHT808" s="175"/>
      <c r="AHU808" s="175"/>
      <c r="AHV808" s="175"/>
      <c r="AHW808" s="10"/>
      <c r="AHX808" s="10">
        <f>SUM(AHW803:AHW807)</f>
        <v>4671.7999999999993</v>
      </c>
      <c r="AHY808" s="235"/>
      <c r="AHZ808" s="175"/>
      <c r="AIA808" s="396"/>
      <c r="AIC808" s="175"/>
      <c r="AID808" s="175"/>
      <c r="AIE808" s="175"/>
      <c r="AIF808" s="10"/>
      <c r="AIG808" s="10">
        <f>SUM(AIF803:AIF807)</f>
        <v>3781.1</v>
      </c>
      <c r="AIH808" s="235"/>
      <c r="AII808" s="175"/>
      <c r="AIJ808" s="396"/>
      <c r="AIL808" s="175"/>
      <c r="AIM808" s="175"/>
      <c r="AIN808" s="175"/>
      <c r="AIO808" s="10"/>
      <c r="AIP808" s="10">
        <f>SUM(AIO803:AIO807)</f>
        <v>4707.5</v>
      </c>
      <c r="AIQ808" s="235"/>
      <c r="AIR808" s="175"/>
      <c r="AIS808" s="396"/>
      <c r="AIU808" s="175"/>
      <c r="AIV808" s="175"/>
      <c r="AIW808" s="175"/>
      <c r="AIX808" s="10"/>
      <c r="AIY808" s="10">
        <f>SUM(AIX803:AIX807)</f>
        <v>4169.7</v>
      </c>
      <c r="AIZ808" s="235"/>
      <c r="AJA808" s="175"/>
      <c r="AJB808" s="352"/>
      <c r="AJD808" s="175"/>
      <c r="AJE808" s="175"/>
      <c r="AJF808" s="175"/>
      <c r="AJG808" s="10"/>
      <c r="AJH808" s="10">
        <f>SUM(AJG803:AJG807)</f>
        <v>3946.1000000000004</v>
      </c>
      <c r="AJI808" s="235"/>
      <c r="AJJ808" s="175"/>
      <c r="AJK808" s="396"/>
      <c r="AJM808" s="175"/>
      <c r="AJN808" s="175"/>
      <c r="AJO808" s="175"/>
      <c r="AJP808" s="10"/>
      <c r="AJQ808" s="10">
        <f>SUM(AJP803:AJP807)</f>
        <v>4632.1000000000004</v>
      </c>
      <c r="AJR808" s="235"/>
      <c r="AJS808" s="175"/>
      <c r="AJT808" s="347"/>
      <c r="AJV808" s="175"/>
      <c r="AJW808" s="175"/>
      <c r="AJX808" s="175"/>
      <c r="AJY808" s="10"/>
      <c r="AJZ808" s="10">
        <f>SUM(AJY803:AJY807)</f>
        <v>4262.2</v>
      </c>
      <c r="AKA808" s="235"/>
      <c r="AKB808" s="175"/>
      <c r="AKC808" s="396"/>
      <c r="AKE808" s="175"/>
      <c r="AKF808" s="175"/>
      <c r="AKG808" s="175"/>
      <c r="AKH808" s="10"/>
      <c r="AKI808" s="10">
        <f>SUM(AKH803:AKH807)</f>
        <v>5109.7999999999993</v>
      </c>
      <c r="AKJ808" s="235"/>
      <c r="AKK808" s="175"/>
      <c r="AKL808" s="396"/>
      <c r="AKN808" s="175"/>
      <c r="AKO808" s="175"/>
      <c r="AKP808" s="175"/>
      <c r="AKQ808" s="10"/>
      <c r="AKR808" s="10">
        <f>SUM(AKQ803:AKQ807)</f>
        <v>5585.9</v>
      </c>
      <c r="AKS808" s="235"/>
      <c r="AKT808" s="175"/>
      <c r="AKU808" s="396"/>
      <c r="AKW808" s="175"/>
      <c r="AKX808" s="175"/>
      <c r="AKY808" s="175"/>
      <c r="AKZ808" s="10"/>
      <c r="ALA808" s="10">
        <f>SUM(AKZ803:AKZ807)</f>
        <v>5826</v>
      </c>
      <c r="ALB808" s="235"/>
      <c r="ALC808" s="175"/>
      <c r="ALD808" s="396"/>
      <c r="ALF808" s="175"/>
      <c r="ALG808" s="175"/>
      <c r="ALH808" s="175"/>
      <c r="ALI808" s="10"/>
      <c r="ALJ808" s="10">
        <f>SUM(ALI803:ALI807)</f>
        <v>4256</v>
      </c>
      <c r="ALK808" s="235"/>
      <c r="ALL808" s="175"/>
      <c r="ALM808" s="396"/>
      <c r="ALO808" s="175"/>
      <c r="ALP808" s="175"/>
      <c r="ALQ808" s="175"/>
      <c r="ALR808" s="10"/>
      <c r="ALS808" s="10">
        <f>SUM(ALR803:ALR807)</f>
        <v>4104.7000000000007</v>
      </c>
      <c r="ALT808" s="235"/>
      <c r="ALU808" s="175"/>
      <c r="ALV808" s="396"/>
      <c r="ALX808" s="175"/>
      <c r="ALY808" s="175"/>
      <c r="ALZ808" s="175"/>
      <c r="AMA808" s="10"/>
      <c r="AMB808" s="10">
        <f>SUM(AMA803:AMA807)</f>
        <v>4561.3</v>
      </c>
      <c r="AMC808" s="235"/>
      <c r="AMD808" s="175"/>
      <c r="AME808" s="402"/>
      <c r="AMG808" s="175"/>
      <c r="AMH808" s="175"/>
      <c r="AMI808" s="175"/>
      <c r="AMJ808" s="10"/>
      <c r="AMK808" s="10">
        <f>SUM(AMJ803:AMJ807)</f>
        <v>5507.6</v>
      </c>
      <c r="AML808" s="235"/>
      <c r="AMM808" s="175"/>
      <c r="AMN808" s="344"/>
      <c r="AMP808" s="175"/>
      <c r="AMQ808" s="175"/>
      <c r="AMR808" s="175"/>
      <c r="AMS808" s="10"/>
      <c r="AMT808" s="10">
        <f>SUM(AMS803:AMS807)</f>
        <v>4216.2999999999993</v>
      </c>
      <c r="AMU808" s="235"/>
      <c r="AMV808" s="175"/>
      <c r="AMW808" s="396"/>
      <c r="AMY808" s="175"/>
      <c r="AMZ808" s="175"/>
      <c r="ANA808" s="175"/>
      <c r="ANB808" s="10"/>
      <c r="ANC808" s="10">
        <f>SUM(ANB803:ANB807)</f>
        <v>4907.7</v>
      </c>
      <c r="AND808" s="235"/>
      <c r="ANE808" s="175"/>
      <c r="ANF808" s="396"/>
      <c r="ANH808" s="175"/>
      <c r="ANI808" s="175"/>
      <c r="ANJ808" s="175"/>
      <c r="ANK808" s="10"/>
      <c r="ANL808" s="10">
        <f>SUM(ANK803:ANK807)</f>
        <v>4413</v>
      </c>
      <c r="ANM808" s="235"/>
      <c r="ANN808" s="175"/>
      <c r="ANO808" s="352"/>
      <c r="ANQ808" s="175"/>
      <c r="ANR808" s="175"/>
      <c r="ANS808" s="175"/>
      <c r="ANT808" s="10"/>
      <c r="ANU808" s="10">
        <f>SUM(ANT803:ANT807)</f>
        <v>5434</v>
      </c>
      <c r="ANV808" s="235"/>
      <c r="ANW808" s="175"/>
      <c r="ANX808" s="396"/>
      <c r="ANZ808" s="175"/>
      <c r="AOA808" s="175"/>
      <c r="AOB808" s="175"/>
      <c r="AOC808" s="10"/>
      <c r="AOD808" s="10">
        <f>SUM(AOC803:AOC807)</f>
        <v>4913.5</v>
      </c>
      <c r="AOE808" s="235"/>
      <c r="AOF808" s="175"/>
      <c r="AOG808" s="232"/>
      <c r="AOI808" s="175"/>
      <c r="AOJ808" s="175"/>
      <c r="AOK808" s="175"/>
      <c r="AOL808" s="10"/>
      <c r="AOM808" s="10" t="e">
        <f>SUM(AOL803:AOL807)</f>
        <v>#N/A</v>
      </c>
      <c r="AON808" s="235"/>
      <c r="AOO808" s="175"/>
      <c r="AOP808" s="396"/>
      <c r="AOR808" s="175"/>
      <c r="AOS808" s="175"/>
      <c r="AOT808" s="175"/>
      <c r="AOU808" s="10"/>
      <c r="AOV808" s="10">
        <f>SUM(AOU803:AOU807)</f>
        <v>3117.6</v>
      </c>
      <c r="AOW808" s="235"/>
      <c r="AOX808" s="175"/>
      <c r="AOY808" s="344"/>
      <c r="APA808" s="175"/>
      <c r="APB808" s="175"/>
      <c r="APC808" s="175"/>
      <c r="APD808" s="10"/>
      <c r="APE808" s="10">
        <f>SUM(APD803:APD807)</f>
        <v>5777</v>
      </c>
      <c r="APF808" s="235"/>
      <c r="APG808" s="175"/>
      <c r="APH808" s="396"/>
      <c r="APJ808" s="175"/>
      <c r="APK808" s="175"/>
      <c r="APL808" s="175"/>
      <c r="APM808" s="10"/>
      <c r="APN808" s="10">
        <f>SUM(APM803:APM807)</f>
        <v>5503.2999999999993</v>
      </c>
      <c r="APO808" s="235"/>
      <c r="APP808" s="175"/>
      <c r="APQ808" s="232"/>
      <c r="APS808" s="175"/>
      <c r="APT808" s="175"/>
      <c r="APU808" s="175"/>
      <c r="APV808" s="10"/>
      <c r="APW808" s="10" t="e">
        <f>SUM(APV803:APV807)</f>
        <v>#N/A</v>
      </c>
      <c r="APX808" s="235"/>
      <c r="APY808" s="175"/>
      <c r="APZ808" s="396"/>
      <c r="AQB808" s="175"/>
      <c r="AQC808" s="175"/>
      <c r="AQD808" s="175"/>
      <c r="AQE808" s="10"/>
      <c r="AQF808" s="10">
        <f>SUM(AQE803:AQE807)</f>
        <v>3492.2999999999997</v>
      </c>
      <c r="AQG808" s="235"/>
      <c r="AQH808" s="175"/>
      <c r="AQI808" s="396"/>
      <c r="AQK808" s="175"/>
      <c r="AQL808" s="175"/>
      <c r="AQM808" s="175"/>
      <c r="AQN808" s="10"/>
      <c r="AQO808" s="10">
        <f>SUM(AQN803:AQN807)</f>
        <v>5188.5</v>
      </c>
      <c r="AQP808" s="235"/>
      <c r="AQQ808" s="175"/>
      <c r="AQR808" s="232"/>
      <c r="AQT808" s="175"/>
      <c r="AQU808" s="175"/>
      <c r="AQV808" s="175"/>
      <c r="AQW808" s="10"/>
      <c r="AQX808" s="10" t="e">
        <f>SUM(AQW803:AQW807)</f>
        <v>#N/A</v>
      </c>
      <c r="AQY808" s="235"/>
      <c r="AQZ808" s="175"/>
      <c r="ARA808" s="232"/>
      <c r="ARC808" s="175"/>
      <c r="ARD808" s="175"/>
      <c r="ARE808" s="175"/>
      <c r="ARF808" s="10"/>
      <c r="ARG808" s="10" t="e">
        <f>SUM(ARF803:ARF807)</f>
        <v>#N/A</v>
      </c>
      <c r="ARH808" s="235"/>
      <c r="ARI808" s="175"/>
      <c r="ARJ808" s="232"/>
      <c r="ARL808" s="175"/>
      <c r="ARM808" s="175"/>
      <c r="ARN808" s="175"/>
      <c r="ARO808" s="10"/>
      <c r="ARP808" s="10" t="e">
        <f>SUM(ARO803:ARO807)</f>
        <v>#N/A</v>
      </c>
      <c r="ARQ808" s="235"/>
      <c r="ARR808" s="175"/>
      <c r="ARS808" s="232"/>
      <c r="ARU808" s="175"/>
      <c r="ARV808" s="175"/>
      <c r="ARW808" s="175"/>
      <c r="ARX808" s="10"/>
      <c r="ARY808" s="10" t="e">
        <f>SUM(ARX803:ARX807)</f>
        <v>#N/A</v>
      </c>
      <c r="ARZ808" s="235"/>
      <c r="ASA808" s="175"/>
      <c r="ASB808" s="396"/>
      <c r="ASD808" s="175"/>
      <c r="ASE808" s="175"/>
      <c r="ASF808" s="175"/>
      <c r="ASG808" s="10"/>
      <c r="ASH808" s="10">
        <f>SUM(ASG803:ASG807)</f>
        <v>3883.5999999999995</v>
      </c>
      <c r="ASI808" s="235"/>
      <c r="ASJ808" s="175"/>
      <c r="ASK808" s="232"/>
      <c r="ASM808" s="175"/>
      <c r="ASN808" s="175"/>
      <c r="ASO808" s="175"/>
      <c r="ASP808" s="10"/>
      <c r="ASQ808" s="10" t="e">
        <f>SUM(ASP803:ASP807)</f>
        <v>#N/A</v>
      </c>
      <c r="ASR808" s="235"/>
      <c r="ASS808" s="175"/>
      <c r="AST808" s="396"/>
      <c r="ASV808" s="175"/>
      <c r="ASW808" s="175"/>
      <c r="ASX808" s="175"/>
      <c r="ASY808" s="10"/>
      <c r="ASZ808" s="10">
        <f>SUM(ASY803:ASY807)</f>
        <v>3673.7999999999997</v>
      </c>
      <c r="ATA808" s="235"/>
      <c r="ATB808" s="175"/>
      <c r="ATC808" s="232"/>
      <c r="ATE808" s="175"/>
      <c r="ATF808" s="175"/>
      <c r="ATG808" s="175"/>
      <c r="ATH808" s="10"/>
      <c r="ATI808" s="10" t="e">
        <f>SUM(ATH803:ATH807)</f>
        <v>#N/A</v>
      </c>
      <c r="ATJ808" s="235"/>
      <c r="ATK808" s="175"/>
      <c r="ATL808" s="232"/>
      <c r="ATN808" s="175"/>
      <c r="ATO808" s="175"/>
      <c r="ATP808" s="175"/>
      <c r="ATQ808" s="10"/>
      <c r="ATR808" s="10" t="e">
        <f>SUM(ATQ803:ATQ807)</f>
        <v>#N/A</v>
      </c>
      <c r="ATS808" s="235"/>
      <c r="ATT808" s="175"/>
      <c r="ATU808" s="232"/>
      <c r="ATW808" s="175"/>
      <c r="ATX808" s="175"/>
      <c r="ATY808" s="175"/>
      <c r="ATZ808" s="10"/>
      <c r="AUA808" s="10" t="e">
        <f>SUM(ATZ803:ATZ807)</f>
        <v>#N/A</v>
      </c>
      <c r="AUB808" s="235"/>
      <c r="AUC808" s="175"/>
      <c r="AUD808" s="232"/>
      <c r="AUF808" s="175"/>
      <c r="AUG808" s="175"/>
      <c r="AUH808" s="175"/>
      <c r="AUI808" s="10"/>
      <c r="AUJ808" s="10" t="e">
        <f>SUM(AUI803:AUI807)</f>
        <v>#N/A</v>
      </c>
      <c r="AUK808" s="235"/>
      <c r="AUL808" s="175"/>
      <c r="AUM808" s="232"/>
      <c r="AUO808" s="175"/>
      <c r="AUP808" s="175"/>
      <c r="AUQ808" s="175"/>
      <c r="AUR808" s="10"/>
      <c r="AUS808" s="10" t="e">
        <f>SUM(AUR803:AUR807)</f>
        <v>#N/A</v>
      </c>
      <c r="AUT808" s="235"/>
      <c r="AUU808" s="175"/>
      <c r="AUV808" s="232"/>
      <c r="AUX808" s="175"/>
      <c r="AUY808" s="175"/>
      <c r="AUZ808" s="175"/>
      <c r="AVA808" s="10"/>
      <c r="AVB808" s="10" t="e">
        <f>SUM(AVA803:AVA807)</f>
        <v>#N/A</v>
      </c>
      <c r="AVC808" s="235"/>
      <c r="AVD808" s="175"/>
      <c r="AVE808" s="232"/>
      <c r="AVG808" s="175"/>
      <c r="AVH808" s="175"/>
      <c r="AVI808" s="175"/>
      <c r="AVJ808" s="10"/>
      <c r="AVK808" s="10" t="e">
        <f>SUM(AVJ803:AVJ807)</f>
        <v>#N/A</v>
      </c>
      <c r="AVL808" s="235"/>
      <c r="AVM808" s="175"/>
      <c r="AVN808" s="232"/>
      <c r="AVP808" s="175"/>
      <c r="AVQ808" s="175"/>
      <c r="AVR808" s="175"/>
      <c r="AVS808" s="10"/>
      <c r="AVT808" s="10" t="e">
        <f>SUM(AVS803:AVS807)</f>
        <v>#N/A</v>
      </c>
      <c r="AVU808" s="235"/>
      <c r="AVV808" s="175"/>
      <c r="AVW808" s="232"/>
      <c r="AVY808" s="175"/>
      <c r="AVZ808" s="175"/>
      <c r="AWA808" s="175"/>
      <c r="AWB808" s="10"/>
      <c r="AWC808" s="10" t="e">
        <f>SUM(AWB803:AWB807)</f>
        <v>#N/A</v>
      </c>
      <c r="AWD808" s="235"/>
      <c r="AWE808" s="175"/>
      <c r="AWF808" s="232"/>
      <c r="AWH808" s="175"/>
      <c r="AWI808" s="175"/>
      <c r="AWJ808" s="175"/>
      <c r="AWK808" s="10"/>
      <c r="AWL808" s="10" t="e">
        <f>SUM(AWK803:AWK807)</f>
        <v>#N/A</v>
      </c>
      <c r="AWM808" s="235"/>
      <c r="AWN808" s="175"/>
      <c r="AWO808" s="396"/>
      <c r="AWQ808" s="175"/>
      <c r="AWR808" s="175"/>
      <c r="AWS808" s="175"/>
      <c r="AWT808" s="10"/>
      <c r="AWU808" s="10">
        <f>SUM(AWT803:AWT807)</f>
        <v>5405.7</v>
      </c>
      <c r="AWV808" s="235"/>
      <c r="AWW808" s="175"/>
      <c r="AWX808" s="396"/>
      <c r="AWZ808" s="175"/>
      <c r="AXA808" s="175"/>
      <c r="AXB808" s="175"/>
      <c r="AXC808" s="10"/>
      <c r="AXD808" s="10">
        <f>SUM(AXC803:AXC807)</f>
        <v>4108.7999999999993</v>
      </c>
      <c r="AXE808" s="235"/>
      <c r="AXF808" s="175"/>
      <c r="AXG808" s="396"/>
      <c r="AXI808" s="175"/>
      <c r="AXJ808" s="175"/>
      <c r="AXK808" s="175"/>
      <c r="AXL808" s="10"/>
      <c r="AXM808" s="10">
        <f>SUM(AXL803:AXL807)</f>
        <v>5401.7</v>
      </c>
      <c r="AXN808" s="235"/>
      <c r="AXO808" s="175"/>
      <c r="AXP808" s="396"/>
      <c r="AXR808" s="175"/>
      <c r="AXS808" s="175"/>
      <c r="AXT808" s="175"/>
      <c r="AXU808" s="10"/>
      <c r="AXV808" s="10">
        <f>SUM(AXU803:AXU807)</f>
        <v>5834.5999999999995</v>
      </c>
      <c r="AXW808" s="235"/>
      <c r="AXX808" s="175"/>
      <c r="AXY808" s="396"/>
      <c r="AYA808" s="175"/>
      <c r="AYB808" s="175"/>
      <c r="AYC808" s="175"/>
      <c r="AYD808" s="10"/>
      <c r="AYE808" s="10">
        <f>SUM(AYD803:AYD807)</f>
        <v>5574.2</v>
      </c>
      <c r="AYF808" s="235"/>
      <c r="AYG808" s="175"/>
      <c r="AYH808" s="396"/>
      <c r="AYJ808" s="175"/>
      <c r="AYK808" s="175"/>
      <c r="AYL808" s="175"/>
      <c r="AYM808" s="10"/>
      <c r="AYN808" s="10">
        <f>SUM(AYM803:AYM807)</f>
        <v>5141.7999999999993</v>
      </c>
      <c r="AYO808" s="235"/>
      <c r="AYP808" s="175"/>
      <c r="AYQ808" s="396"/>
      <c r="AYS808" s="175"/>
      <c r="AYT808" s="175"/>
      <c r="AYU808" s="175"/>
      <c r="AYV808" s="10"/>
      <c r="AYW808" s="10">
        <f>SUM(AYV803:AYV807)</f>
        <v>3323.7000000000003</v>
      </c>
      <c r="AYX808" s="235"/>
      <c r="AYY808" s="175"/>
      <c r="AYZ808" s="396"/>
      <c r="AZB808" s="175"/>
      <c r="AZC808" s="175"/>
      <c r="AZD808" s="175"/>
      <c r="AZE808" s="10"/>
      <c r="AZF808" s="10">
        <f>SUM(AZE803:AZE807)</f>
        <v>4750.5</v>
      </c>
      <c r="AZG808" s="235"/>
      <c r="AZH808" s="175"/>
      <c r="AZI808" s="396"/>
      <c r="AZK808" s="175"/>
      <c r="AZL808" s="175"/>
      <c r="AZM808" s="175"/>
      <c r="AZN808" s="10"/>
      <c r="AZO808" s="10">
        <f>SUM(AZN803:AZN807)</f>
        <v>4201.5999999999995</v>
      </c>
      <c r="AZP808" s="235"/>
      <c r="AZQ808" s="175"/>
      <c r="AZR808" s="396"/>
      <c r="AZT808" s="175"/>
      <c r="AZU808" s="175"/>
      <c r="AZV808" s="175"/>
      <c r="AZW808" s="10"/>
      <c r="AZX808" s="10">
        <f>SUM(AZW803:AZW807)</f>
        <v>3574.1000000000004</v>
      </c>
      <c r="AZY808" s="235"/>
      <c r="AZZ808" s="175"/>
      <c r="BAA808" s="396"/>
      <c r="BAC808" s="175"/>
      <c r="BAD808" s="175"/>
      <c r="BAE808" s="175"/>
      <c r="BAF808" s="10"/>
      <c r="BAG808" s="10">
        <f>SUM(BAF803:BAF807)</f>
        <v>4875.4000000000005</v>
      </c>
      <c r="BAH808" s="235"/>
      <c r="BAI808" s="175"/>
      <c r="BAJ808" s="399"/>
      <c r="BAL808" s="175"/>
      <c r="BAM808" s="175"/>
      <c r="BAN808" s="175"/>
      <c r="BAO808" s="10"/>
      <c r="BAP808" s="10">
        <f>SUM(BAO803:BAO807)</f>
        <v>5099.3999999999996</v>
      </c>
      <c r="BAQ808" s="235"/>
      <c r="BAR808" s="175"/>
      <c r="BAS808" s="396"/>
      <c r="BAU808" s="175"/>
      <c r="BAV808" s="175"/>
      <c r="BAW808" s="175"/>
      <c r="BAX808" s="10"/>
      <c r="BAY808" s="10">
        <f>SUM(BAX803:BAX807)</f>
        <v>5357.9000000000005</v>
      </c>
      <c r="BAZ808" s="235"/>
      <c r="BBA808" s="175"/>
      <c r="BBB808" s="396"/>
      <c r="BBD808" s="175"/>
      <c r="BBE808" s="175"/>
      <c r="BBF808" s="175"/>
      <c r="BBG808" s="10"/>
      <c r="BBH808" s="10">
        <f>SUM(BBG803:BBG807)</f>
        <v>5493.7</v>
      </c>
      <c r="BBI808" s="235"/>
      <c r="BBJ808" s="175"/>
      <c r="BBK808" s="396"/>
      <c r="BBM808" s="175"/>
      <c r="BBN808" s="175"/>
      <c r="BBO808" s="175"/>
      <c r="BBP808" s="10"/>
      <c r="BBQ808" s="10">
        <f>SUM(BBP803:BBP807)</f>
        <v>4886.1000000000004</v>
      </c>
      <c r="BBR808" s="235"/>
      <c r="BBS808" s="175"/>
      <c r="BBT808" s="347"/>
      <c r="BBV808" s="175"/>
      <c r="BBW808" s="175"/>
      <c r="BBX808" s="175"/>
      <c r="BBY808" s="10"/>
      <c r="BBZ808" s="10">
        <f>SUM(BBY803:BBY807)</f>
        <v>4386.7000000000007</v>
      </c>
      <c r="BCA808" s="235"/>
      <c r="BCB808" s="175"/>
      <c r="BCC808" s="396"/>
      <c r="BCE808" s="175"/>
      <c r="BCF808" s="175"/>
      <c r="BCG808" s="175"/>
      <c r="BCH808" s="10"/>
      <c r="BCI808" s="10">
        <f>SUM(BCH803:BCH807)</f>
        <v>4803.8</v>
      </c>
      <c r="BCJ808" s="235"/>
      <c r="BCK808" s="175"/>
      <c r="BCL808" s="396"/>
      <c r="BCN808" s="175"/>
      <c r="BCO808" s="175"/>
      <c r="BCP808" s="175"/>
      <c r="BCQ808" s="10"/>
      <c r="BCR808" s="10">
        <f>SUM(BCQ803:BCQ807)</f>
        <v>3087.1</v>
      </c>
      <c r="BCS808" s="235"/>
      <c r="BCT808" s="175"/>
      <c r="BCU808" s="352"/>
      <c r="BCW808" s="175"/>
      <c r="BCX808" s="175"/>
      <c r="BCY808" s="175"/>
      <c r="BCZ808" s="10"/>
      <c r="BDA808" s="10">
        <f>SUM(BCZ803:BCZ807)</f>
        <v>4616.2</v>
      </c>
      <c r="BDB808" s="235"/>
      <c r="BDC808" s="175"/>
      <c r="BDD808" s="347"/>
      <c r="BDF808" s="175"/>
      <c r="BDG808" s="175"/>
      <c r="BDH808" s="175"/>
      <c r="BDI808" s="10"/>
      <c r="BDJ808" s="10">
        <f>SUM(BDI803:BDI807)</f>
        <v>4595.3</v>
      </c>
      <c r="BDK808" s="235"/>
      <c r="BDL808" s="175"/>
      <c r="BDM808" s="396"/>
      <c r="BDO808" s="175"/>
      <c r="BDP808" s="175"/>
      <c r="BDQ808" s="175"/>
      <c r="BDR808" s="10"/>
      <c r="BDS808" s="10">
        <f>SUM(BDR803:BDR807)</f>
        <v>5406.6999999999989</v>
      </c>
      <c r="BDT808" s="235"/>
      <c r="BDU808" s="175"/>
      <c r="BDV808" s="396"/>
      <c r="BDX808" s="175"/>
      <c r="BDY808" s="175"/>
      <c r="BDZ808" s="175"/>
      <c r="BEA808" s="10"/>
      <c r="BEB808" s="10">
        <f>SUM(BEA803:BEA807)</f>
        <v>4602.6000000000004</v>
      </c>
      <c r="BEC808" s="235"/>
      <c r="BED808" s="175"/>
      <c r="BEE808" s="396"/>
      <c r="BEG808" s="175"/>
      <c r="BEH808" s="175"/>
      <c r="BEI808" s="175"/>
      <c r="BEJ808" s="10"/>
      <c r="BEK808" s="10">
        <f>SUM(BEJ803:BEJ807)</f>
        <v>3863.4</v>
      </c>
      <c r="BEL808" s="235"/>
      <c r="BEM808" s="175"/>
      <c r="BEN808" s="396"/>
      <c r="BEP808" s="175"/>
      <c r="BEQ808" s="175"/>
      <c r="BER808" s="175"/>
      <c r="BES808" s="10"/>
      <c r="BET808" s="10">
        <f>SUM(BES803:BES807)</f>
        <v>4482.6000000000004</v>
      </c>
      <c r="BEU808" s="235"/>
      <c r="BEV808" s="175"/>
      <c r="BEW808" s="396"/>
      <c r="BEY808" s="175"/>
      <c r="BEZ808" s="175"/>
      <c r="BFA808" s="175"/>
      <c r="BFB808" s="10"/>
      <c r="BFC808" s="10">
        <f>SUM(BFB803:BFB807)</f>
        <v>3899.3999999999996</v>
      </c>
      <c r="BFD808" s="235"/>
      <c r="BFE808" s="175"/>
      <c r="BFF808" s="396"/>
      <c r="BFH808" s="175"/>
      <c r="BFI808" s="175"/>
      <c r="BFJ808" s="175"/>
      <c r="BFK808" s="10"/>
      <c r="BFL808" s="10">
        <f>SUM(BFK803:BFK807)</f>
        <v>4716.5999999999995</v>
      </c>
      <c r="BFM808" s="235"/>
      <c r="BFN808" s="175"/>
      <c r="BFO808" s="396"/>
      <c r="BFQ808" s="175"/>
      <c r="BFR808" s="175"/>
      <c r="BFS808" s="175"/>
      <c r="BFT808" s="10"/>
      <c r="BFU808" s="10">
        <f>SUM(BFT803:BFT807)</f>
        <v>4919.8</v>
      </c>
      <c r="BFV808" s="235"/>
      <c r="BFW808" s="175"/>
      <c r="BFX808" s="352"/>
      <c r="BFZ808" s="175"/>
      <c r="BGA808" s="175"/>
      <c r="BGB808" s="175"/>
      <c r="BGC808" s="10"/>
      <c r="BGD808" s="10">
        <f>SUM(BGC803:BGC807)</f>
        <v>5136.7999999999993</v>
      </c>
      <c r="BGE808" s="235"/>
      <c r="BGF808" s="175"/>
      <c r="BGG808" s="396"/>
      <c r="BGI808" s="175"/>
      <c r="BGJ808" s="175"/>
      <c r="BGK808" s="175"/>
      <c r="BGL808" s="10"/>
      <c r="BGM808" s="10">
        <f>SUM(BGL803:BGL807)</f>
        <v>4633.6000000000004</v>
      </c>
      <c r="BGN808" s="235"/>
      <c r="BGO808" s="175"/>
      <c r="BGP808" s="352"/>
      <c r="BGR808" s="175"/>
      <c r="BGS808" s="175"/>
      <c r="BGT808" s="175"/>
      <c r="BGU808" s="10"/>
      <c r="BGV808" s="10">
        <f>SUM(BGU803:BGU807)</f>
        <v>4997.7</v>
      </c>
      <c r="BGW808" s="235"/>
      <c r="BGX808" s="175"/>
      <c r="BGY808" s="396"/>
      <c r="BHA808" s="175"/>
      <c r="BHB808" s="175"/>
      <c r="BHC808" s="175"/>
      <c r="BHD808" s="10"/>
      <c r="BHE808" s="10">
        <f>SUM(BHD803:BHD807)</f>
        <v>5622.9</v>
      </c>
    </row>
    <row r="809" spans="1:1565" s="14" customFormat="1" ht="15">
      <c r="A809" s="175" t="s">
        <v>75</v>
      </c>
      <c r="B809" s="343" t="s">
        <v>2124</v>
      </c>
      <c r="D809" s="243">
        <f>IF(C809="Kopman",1.3,1)</f>
        <v>1</v>
      </c>
      <c r="E809" s="176">
        <f>VLOOKUP(B809,$A$879:$F$2731,6,FALSE)</f>
        <v>204</v>
      </c>
      <c r="F809" s="175" t="s">
        <v>61</v>
      </c>
      <c r="G809" s="10">
        <f>E809*1.5*D809</f>
        <v>306</v>
      </c>
      <c r="H809" s="10"/>
      <c r="I809" s="229"/>
      <c r="J809" s="175" t="s">
        <v>75</v>
      </c>
      <c r="K809" s="341" t="s">
        <v>2124</v>
      </c>
      <c r="M809" s="243">
        <f>IF(L809="Kopman",1.3,1)</f>
        <v>1</v>
      </c>
      <c r="N809" s="176">
        <f>VLOOKUP(K809,$A$879:$F$2731,6,FALSE)</f>
        <v>204</v>
      </c>
      <c r="O809" s="175" t="s">
        <v>61</v>
      </c>
      <c r="P809" s="10">
        <f>N809*1.5*M809</f>
        <v>306</v>
      </c>
      <c r="Q809" s="10"/>
      <c r="R809" s="229"/>
      <c r="S809" s="175" t="s">
        <v>75</v>
      </c>
      <c r="T809" s="341" t="s">
        <v>1402</v>
      </c>
      <c r="V809" s="243">
        <f>IF(U809="Kopman",1.3,1)</f>
        <v>1</v>
      </c>
      <c r="W809" s="176">
        <f>VLOOKUP(T809,$A$879:$F$2731,6,FALSE)</f>
        <v>619</v>
      </c>
      <c r="X809" s="175" t="s">
        <v>61</v>
      </c>
      <c r="Y809" s="10">
        <f>W809*1.5*V809</f>
        <v>928.5</v>
      </c>
      <c r="Z809" s="10"/>
      <c r="AA809" s="229"/>
      <c r="AB809" s="175" t="s">
        <v>75</v>
      </c>
      <c r="AC809" s="341" t="s">
        <v>2124</v>
      </c>
      <c r="AE809" s="243">
        <f>IF(AD809="Kopman",1.3,1)</f>
        <v>1</v>
      </c>
      <c r="AF809" s="176">
        <f>VLOOKUP(AC809,$A$879:$F$2731,6,FALSE)</f>
        <v>204</v>
      </c>
      <c r="AG809" s="175" t="s">
        <v>61</v>
      </c>
      <c r="AH809" s="10">
        <f>AF809*1.5*AE809</f>
        <v>306</v>
      </c>
      <c r="AI809" s="10"/>
      <c r="AJ809" s="229"/>
      <c r="AK809" s="175" t="s">
        <v>75</v>
      </c>
      <c r="AL809" s="341" t="s">
        <v>2124</v>
      </c>
      <c r="AN809" s="243">
        <f>IF(AM809="Kopman",1.3,1)</f>
        <v>1</v>
      </c>
      <c r="AO809" s="176">
        <f>VLOOKUP(AL809,$A$879:$F$2731,6,FALSE)</f>
        <v>204</v>
      </c>
      <c r="AP809" s="175" t="s">
        <v>61</v>
      </c>
      <c r="AQ809" s="10">
        <f>AO809*1.5*AN809</f>
        <v>306</v>
      </c>
      <c r="AR809" s="10"/>
      <c r="AS809" s="229"/>
      <c r="AT809" s="175" t="s">
        <v>75</v>
      </c>
      <c r="AU809" s="341" t="s">
        <v>1402</v>
      </c>
      <c r="AW809" s="243">
        <f>IF(AV809="Kopman",1.3,1)</f>
        <v>1</v>
      </c>
      <c r="AX809" s="176">
        <f>VLOOKUP(AU809,$A$879:$F$2731,6,FALSE)</f>
        <v>619</v>
      </c>
      <c r="AY809" s="175" t="s">
        <v>61</v>
      </c>
      <c r="AZ809" s="10">
        <f>AX809*1.5*AW809</f>
        <v>928.5</v>
      </c>
      <c r="BA809" s="10"/>
      <c r="BB809" s="229"/>
      <c r="BC809" s="175" t="s">
        <v>75</v>
      </c>
      <c r="BD809" s="341" t="s">
        <v>861</v>
      </c>
      <c r="BF809" s="243">
        <f>IF(BE809="Kopman",1.3,1)</f>
        <v>1</v>
      </c>
      <c r="BG809" s="176">
        <f>VLOOKUP(BD809,$A$879:$F$2731,6,FALSE)</f>
        <v>1236</v>
      </c>
      <c r="BH809" s="175" t="s">
        <v>61</v>
      </c>
      <c r="BI809" s="10">
        <f>BG809*1.5*BF809</f>
        <v>1854</v>
      </c>
      <c r="BJ809" s="10"/>
      <c r="BK809" s="229"/>
      <c r="BL809" s="175" t="s">
        <v>75</v>
      </c>
      <c r="BM809" s="341" t="s">
        <v>2124</v>
      </c>
      <c r="BO809" s="243">
        <f>IF(BN809="Kopman",1.3,1)</f>
        <v>1</v>
      </c>
      <c r="BP809" s="176">
        <f>VLOOKUP(BM809,$A$879:$F$2731,6,FALSE)</f>
        <v>204</v>
      </c>
      <c r="BQ809" s="175" t="s">
        <v>61</v>
      </c>
      <c r="BR809" s="10">
        <f>BP809*1.5*BO809</f>
        <v>306</v>
      </c>
      <c r="BS809" s="10"/>
      <c r="BT809" s="229"/>
      <c r="BU809" s="175" t="s">
        <v>75</v>
      </c>
      <c r="BV809" s="341" t="s">
        <v>861</v>
      </c>
      <c r="BX809" s="243">
        <f>IF(BW809="Kopman",1.3,1)</f>
        <v>1</v>
      </c>
      <c r="BY809" s="176">
        <f>VLOOKUP(BV809,$A$879:$F$2731,6,FALSE)</f>
        <v>1236</v>
      </c>
      <c r="BZ809" s="175" t="s">
        <v>61</v>
      </c>
      <c r="CA809" s="10">
        <f>BY809*1.5*BX809</f>
        <v>1854</v>
      </c>
      <c r="CB809" s="10"/>
      <c r="CC809" s="229"/>
      <c r="CD809" s="175" t="s">
        <v>75</v>
      </c>
      <c r="CE809" s="341" t="s">
        <v>2124</v>
      </c>
      <c r="CG809" s="243">
        <f>IF(CF809="Kopman",1.3,1)</f>
        <v>1</v>
      </c>
      <c r="CH809" s="176">
        <f>VLOOKUP(CE809,$A$879:$F$2731,6,FALSE)</f>
        <v>204</v>
      </c>
      <c r="CI809" s="175" t="s">
        <v>61</v>
      </c>
      <c r="CJ809" s="10">
        <f>CH809*1.5*CG809</f>
        <v>306</v>
      </c>
      <c r="CK809" s="10"/>
      <c r="CL809" s="229"/>
      <c r="CM809" s="175" t="s">
        <v>75</v>
      </c>
      <c r="CN809" s="341" t="s">
        <v>861</v>
      </c>
      <c r="CP809" s="243">
        <f>IF(CO809="Kopman",1.3,1)</f>
        <v>1</v>
      </c>
      <c r="CQ809" s="176">
        <f>VLOOKUP(CN809,$A$879:$F$2731,6,FALSE)</f>
        <v>1236</v>
      </c>
      <c r="CR809" s="175" t="s">
        <v>61</v>
      </c>
      <c r="CS809" s="10">
        <f>CQ809*1.5*CP809</f>
        <v>1854</v>
      </c>
      <c r="CT809" s="10"/>
      <c r="CU809" s="229"/>
      <c r="CV809" s="175" t="s">
        <v>75</v>
      </c>
      <c r="CW809" s="341" t="s">
        <v>433</v>
      </c>
      <c r="CY809" s="243">
        <f>IF(CX809="Kopman",1.3,1)</f>
        <v>1</v>
      </c>
      <c r="CZ809" s="176">
        <f>VLOOKUP(CW809,$A$879:$F$2731,6,FALSE)</f>
        <v>458</v>
      </c>
      <c r="DA809" s="175" t="s">
        <v>61</v>
      </c>
      <c r="DB809" s="10">
        <f>CZ809*1.5*CY809</f>
        <v>687</v>
      </c>
      <c r="DC809" s="10"/>
      <c r="DD809" s="229"/>
      <c r="DE809" s="175" t="s">
        <v>75</v>
      </c>
      <c r="DF809" s="341" t="s">
        <v>861</v>
      </c>
      <c r="DH809" s="243">
        <f>IF(DG809="Kopman",1.3,1)</f>
        <v>1</v>
      </c>
      <c r="DI809" s="176">
        <f>VLOOKUP(DF809,$A$879:$F$2731,6,FALSE)</f>
        <v>1236</v>
      </c>
      <c r="DJ809" s="175" t="s">
        <v>61</v>
      </c>
      <c r="DK809" s="10">
        <f>DI809*1.5*DH809</f>
        <v>1854</v>
      </c>
      <c r="DL809" s="10"/>
      <c r="DM809" s="229"/>
      <c r="DN809" s="175" t="s">
        <v>75</v>
      </c>
      <c r="DO809" s="341" t="s">
        <v>861</v>
      </c>
      <c r="DQ809" s="243">
        <f>IF(DP809="Kopman",1.3,1)</f>
        <v>1</v>
      </c>
      <c r="DR809" s="176">
        <f>VLOOKUP(DO809,$A$879:$F$2731,6,FALSE)</f>
        <v>1236</v>
      </c>
      <c r="DS809" s="175" t="s">
        <v>61</v>
      </c>
      <c r="DT809" s="10">
        <f>DR809*1.5*DQ809</f>
        <v>1854</v>
      </c>
      <c r="DU809" s="10"/>
      <c r="DV809" s="229"/>
      <c r="DW809" s="175" t="s">
        <v>75</v>
      </c>
      <c r="DX809" s="341" t="s">
        <v>861</v>
      </c>
      <c r="DZ809" s="243">
        <f>IF(DY809="Kopman",1.3,1)</f>
        <v>1</v>
      </c>
      <c r="EA809" s="176">
        <f>VLOOKUP(DX809,$A$879:$F$2731,6,FALSE)</f>
        <v>1236</v>
      </c>
      <c r="EB809" s="175" t="s">
        <v>61</v>
      </c>
      <c r="EC809" s="10">
        <f>EA809*1.5*DZ809</f>
        <v>1854</v>
      </c>
      <c r="ED809" s="10"/>
      <c r="EE809" s="229"/>
      <c r="EF809" s="175" t="s">
        <v>75</v>
      </c>
      <c r="EG809" s="341" t="s">
        <v>861</v>
      </c>
      <c r="EI809" s="243">
        <f>IF(EH809="Kopman",1.3,1)</f>
        <v>1</v>
      </c>
      <c r="EJ809" s="176">
        <f>VLOOKUP(EG809,$A$879:$F$2731,6,FALSE)</f>
        <v>1236</v>
      </c>
      <c r="EK809" s="175" t="s">
        <v>61</v>
      </c>
      <c r="EL809" s="10">
        <f>EJ809*1.5*EI809</f>
        <v>1854</v>
      </c>
      <c r="EM809" s="10"/>
      <c r="EN809" s="229"/>
      <c r="EO809" s="175" t="s">
        <v>75</v>
      </c>
      <c r="EP809" s="341" t="s">
        <v>861</v>
      </c>
      <c r="ER809" s="243">
        <f>IF(EQ809="Kopman",1.3,1)</f>
        <v>1</v>
      </c>
      <c r="ES809" s="176">
        <f>VLOOKUP(EP809,$A$879:$F$2731,6,FALSE)</f>
        <v>1236</v>
      </c>
      <c r="ET809" s="175" t="s">
        <v>61</v>
      </c>
      <c r="EU809" s="10">
        <f>ES809*1.5*ER809</f>
        <v>1854</v>
      </c>
      <c r="EV809" s="10"/>
      <c r="EW809" s="229"/>
      <c r="EX809" s="175" t="s">
        <v>75</v>
      </c>
      <c r="EY809" s="341" t="s">
        <v>861</v>
      </c>
      <c r="FA809" s="243">
        <f>IF(EZ809="Kopman",1.3,1)</f>
        <v>1</v>
      </c>
      <c r="FB809" s="176">
        <f>VLOOKUP(EY809,$A$879:$F$2731,6,FALSE)</f>
        <v>1236</v>
      </c>
      <c r="FC809" s="175" t="s">
        <v>61</v>
      </c>
      <c r="FD809" s="10">
        <f>FB809*1.5*FA809</f>
        <v>1854</v>
      </c>
      <c r="FE809" s="10"/>
      <c r="FF809" s="229"/>
      <c r="FG809" s="175" t="s">
        <v>75</v>
      </c>
      <c r="FH809" s="341" t="s">
        <v>2124</v>
      </c>
      <c r="FJ809" s="243">
        <f>IF(FI809="Kopman",1.3,1)</f>
        <v>1</v>
      </c>
      <c r="FK809" s="176">
        <f>VLOOKUP(FH809,$A$879:$F$2731,6,FALSE)</f>
        <v>204</v>
      </c>
      <c r="FL809" s="175" t="s">
        <v>61</v>
      </c>
      <c r="FM809" s="10">
        <f>FK809*1.5*FJ809</f>
        <v>306</v>
      </c>
      <c r="FN809" s="10"/>
      <c r="FO809" s="229"/>
      <c r="FP809" s="175" t="s">
        <v>75</v>
      </c>
      <c r="FQ809" s="341" t="s">
        <v>861</v>
      </c>
      <c r="FS809" s="243">
        <f>IF(FR809="Kopman",1.3,1)</f>
        <v>1</v>
      </c>
      <c r="FT809" s="176">
        <f>VLOOKUP(FQ809,$A$879:$F$2731,6,FALSE)</f>
        <v>1236</v>
      </c>
      <c r="FU809" s="175" t="s">
        <v>61</v>
      </c>
      <c r="FV809" s="10">
        <f>FT809*1.5*FS809</f>
        <v>1854</v>
      </c>
      <c r="FW809" s="10"/>
      <c r="FX809" s="229"/>
      <c r="FY809" s="175" t="s">
        <v>75</v>
      </c>
      <c r="FZ809" s="349" t="s">
        <v>183</v>
      </c>
      <c r="GB809" s="243">
        <f>IF(GA809="Kopman",1.3,1)</f>
        <v>1</v>
      </c>
      <c r="GC809" s="176" t="e">
        <f>VLOOKUP(FZ809,$A$879:$F$2731,6,FALSE)</f>
        <v>#N/A</v>
      </c>
      <c r="GD809" s="175" t="s">
        <v>61</v>
      </c>
      <c r="GE809" s="10" t="e">
        <f>GC809*1.5*GB809</f>
        <v>#N/A</v>
      </c>
      <c r="GF809" s="10"/>
      <c r="GG809" s="229"/>
      <c r="GH809" s="175" t="s">
        <v>75</v>
      </c>
      <c r="GI809" s="341" t="s">
        <v>861</v>
      </c>
      <c r="GK809" s="243">
        <f>IF(GJ809="Kopman",1.3,1)</f>
        <v>1</v>
      </c>
      <c r="GL809" s="176">
        <f>VLOOKUP(GI809,$A$879:$F$2731,6,FALSE)</f>
        <v>1236</v>
      </c>
      <c r="GM809" s="175" t="s">
        <v>61</v>
      </c>
      <c r="GN809" s="10">
        <f>GL809*1.5*GK809</f>
        <v>1854</v>
      </c>
      <c r="GO809" s="10"/>
      <c r="GP809" s="229"/>
      <c r="GQ809" s="175" t="s">
        <v>75</v>
      </c>
      <c r="GR809" s="341" t="s">
        <v>861</v>
      </c>
      <c r="GT809" s="243">
        <f>IF(GS809="Kopman",1.3,1)</f>
        <v>1</v>
      </c>
      <c r="GU809" s="176">
        <f>VLOOKUP(GR809,$A$879:$F$2731,6,FALSE)</f>
        <v>1236</v>
      </c>
      <c r="GV809" s="175" t="s">
        <v>61</v>
      </c>
      <c r="GW809" s="10">
        <f>GU809*1.5*GT809</f>
        <v>1854</v>
      </c>
      <c r="GX809" s="10"/>
      <c r="GY809" s="229"/>
      <c r="GZ809" s="175" t="s">
        <v>75</v>
      </c>
      <c r="HA809" s="341" t="s">
        <v>861</v>
      </c>
      <c r="HC809" s="243">
        <f>IF(HB809="Kopman",1.3,1)</f>
        <v>1</v>
      </c>
      <c r="HD809" s="176">
        <f>VLOOKUP(HA809,$A$879:$F$2731,6,FALSE)</f>
        <v>1236</v>
      </c>
      <c r="HE809" s="175" t="s">
        <v>61</v>
      </c>
      <c r="HF809" s="10">
        <f>HD809*1.5*HC809</f>
        <v>1854</v>
      </c>
      <c r="HG809" s="10"/>
      <c r="HH809" s="229"/>
      <c r="HI809" s="175" t="s">
        <v>75</v>
      </c>
      <c r="HJ809" s="341" t="s">
        <v>561</v>
      </c>
      <c r="HL809" s="243">
        <f>IF(HK809="Kopman",1.3,1)</f>
        <v>1</v>
      </c>
      <c r="HM809" s="176">
        <f>VLOOKUP(HJ809,$A$879:$F$2731,6,FALSE)</f>
        <v>432</v>
      </c>
      <c r="HN809" s="175" t="s">
        <v>61</v>
      </c>
      <c r="HO809" s="10">
        <f>HM809*1.5*HL809</f>
        <v>648</v>
      </c>
      <c r="HP809" s="10"/>
      <c r="HQ809" s="229"/>
      <c r="HR809" s="175" t="s">
        <v>75</v>
      </c>
      <c r="HS809" s="341" t="s">
        <v>2570</v>
      </c>
      <c r="HU809" s="243">
        <f>IF(HT809="Kopman",1.3,1)</f>
        <v>1</v>
      </c>
      <c r="HV809" s="176">
        <f>VLOOKUP(HS809,$A$879:$F$2731,6,FALSE)</f>
        <v>1523</v>
      </c>
      <c r="HW809" s="175" t="s">
        <v>61</v>
      </c>
      <c r="HX809" s="10">
        <f>HV809*1.5*HU809</f>
        <v>2284.5</v>
      </c>
      <c r="HY809" s="10"/>
      <c r="HZ809" s="229"/>
      <c r="IA809" s="175" t="s">
        <v>75</v>
      </c>
      <c r="IB809" s="341" t="s">
        <v>861</v>
      </c>
      <c r="ID809" s="243">
        <f>IF(IC809="Kopman",1.3,1)</f>
        <v>1</v>
      </c>
      <c r="IE809" s="176">
        <f>VLOOKUP(IB809,$A$879:$F$2731,6,FALSE)</f>
        <v>1236</v>
      </c>
      <c r="IF809" s="175" t="s">
        <v>61</v>
      </c>
      <c r="IG809" s="10">
        <f>IE809*1.5*ID809</f>
        <v>1854</v>
      </c>
      <c r="IH809" s="10"/>
      <c r="II809" s="229"/>
      <c r="IJ809" s="175" t="s">
        <v>75</v>
      </c>
      <c r="IK809" s="341" t="s">
        <v>1364</v>
      </c>
      <c r="IM809" s="243">
        <f>IF(IL809="Kopman",1.3,1)</f>
        <v>1</v>
      </c>
      <c r="IN809" s="176">
        <f>VLOOKUP(IK809,$A$879:$F$2731,6,FALSE)</f>
        <v>299</v>
      </c>
      <c r="IO809" s="175" t="s">
        <v>61</v>
      </c>
      <c r="IP809" s="10">
        <f>IN809*1.5*IM809</f>
        <v>448.5</v>
      </c>
      <c r="IQ809" s="10"/>
      <c r="IR809" s="229"/>
      <c r="IS809" s="175" t="s">
        <v>75</v>
      </c>
      <c r="IT809" s="341" t="s">
        <v>861</v>
      </c>
      <c r="IV809" s="243">
        <f>IF(IU809="Kopman",1.3,1)</f>
        <v>1</v>
      </c>
      <c r="IW809" s="176">
        <f>VLOOKUP(IT809,$A$879:$F$2731,6,FALSE)</f>
        <v>1236</v>
      </c>
      <c r="IX809" s="175" t="s">
        <v>61</v>
      </c>
      <c r="IY809" s="10">
        <f>IW809*1.5*IV809</f>
        <v>1854</v>
      </c>
      <c r="IZ809" s="10"/>
      <c r="JA809" s="229"/>
      <c r="JB809" s="175" t="s">
        <v>75</v>
      </c>
      <c r="JC809" s="341" t="s">
        <v>861</v>
      </c>
      <c r="JE809" s="243">
        <f>IF(JD809="Kopman",1.3,1)</f>
        <v>1</v>
      </c>
      <c r="JF809" s="176">
        <f>VLOOKUP(JC809,$A$879:$F$2731,6,FALSE)</f>
        <v>1236</v>
      </c>
      <c r="JG809" s="175" t="s">
        <v>61</v>
      </c>
      <c r="JH809" s="10">
        <f>JF809*1.5*JE809</f>
        <v>1854</v>
      </c>
      <c r="JI809" s="10"/>
      <c r="JJ809" s="229"/>
      <c r="JK809" s="175" t="s">
        <v>75</v>
      </c>
      <c r="JL809" s="341" t="s">
        <v>1402</v>
      </c>
      <c r="JN809" s="243">
        <f>IF(JM809="Kopman",1.3,1)</f>
        <v>1</v>
      </c>
      <c r="JO809" s="176">
        <f>VLOOKUP(JL809,$A$879:$F$2731,6,FALSE)</f>
        <v>619</v>
      </c>
      <c r="JP809" s="175" t="s">
        <v>61</v>
      </c>
      <c r="JQ809" s="10">
        <f>JO809*1.5*JN809</f>
        <v>928.5</v>
      </c>
      <c r="JR809" s="10"/>
      <c r="JS809" s="229"/>
      <c r="JT809" s="175" t="s">
        <v>75</v>
      </c>
      <c r="JU809" s="341" t="s">
        <v>1402</v>
      </c>
      <c r="JW809" s="243">
        <f>IF(JV809="Kopman",1.3,1)</f>
        <v>1</v>
      </c>
      <c r="JX809" s="176">
        <f>VLOOKUP(JU809,$A$879:$F$2731,6,FALSE)</f>
        <v>619</v>
      </c>
      <c r="JY809" s="175" t="s">
        <v>61</v>
      </c>
      <c r="JZ809" s="10">
        <f>JX809*1.5*JW809</f>
        <v>928.5</v>
      </c>
      <c r="KA809" s="10"/>
      <c r="KB809" s="229"/>
      <c r="KC809" s="175" t="s">
        <v>75</v>
      </c>
      <c r="KD809" s="349" t="s">
        <v>183</v>
      </c>
      <c r="KF809" s="243">
        <f>IF(KE809="Kopman",1.3,1)</f>
        <v>1</v>
      </c>
      <c r="KG809" s="176" t="e">
        <f>VLOOKUP(KD809,$A$879:$F$2731,6,FALSE)</f>
        <v>#N/A</v>
      </c>
      <c r="KH809" s="175" t="s">
        <v>61</v>
      </c>
      <c r="KI809" s="10" t="e">
        <f>KG809*1.5*KF809</f>
        <v>#N/A</v>
      </c>
      <c r="KJ809" s="10"/>
      <c r="KK809" s="229"/>
      <c r="KL809" s="175" t="s">
        <v>75</v>
      </c>
      <c r="KM809" s="341" t="s">
        <v>2089</v>
      </c>
      <c r="KO809" s="243">
        <f>IF(KN809="Kopman",1.3,1)</f>
        <v>1</v>
      </c>
      <c r="KP809" s="176">
        <f>VLOOKUP(KM809,$A$879:$F$2731,6,FALSE)</f>
        <v>949</v>
      </c>
      <c r="KQ809" s="175" t="s">
        <v>61</v>
      </c>
      <c r="KR809" s="10">
        <f>KP809*1.5*KO809</f>
        <v>1423.5</v>
      </c>
      <c r="KS809" s="10"/>
      <c r="KT809" s="229"/>
      <c r="KU809" s="175" t="s">
        <v>75</v>
      </c>
      <c r="KV809" s="341" t="s">
        <v>433</v>
      </c>
      <c r="KX809" s="243">
        <f>IF(KW809="Kopman",1.3,1)</f>
        <v>1</v>
      </c>
      <c r="KY809" s="176">
        <f>VLOOKUP(KV809,$A$879:$F$2731,6,FALSE)</f>
        <v>458</v>
      </c>
      <c r="KZ809" s="175" t="s">
        <v>61</v>
      </c>
      <c r="LA809" s="10">
        <f>KY809*1.5*KX809</f>
        <v>687</v>
      </c>
      <c r="LB809" s="10"/>
      <c r="LC809" s="229"/>
      <c r="LD809" s="175" t="s">
        <v>75</v>
      </c>
      <c r="LE809" s="349" t="s">
        <v>183</v>
      </c>
      <c r="LG809" s="243">
        <f>IF(LF809="Kopman",1.3,1)</f>
        <v>1</v>
      </c>
      <c r="LH809" s="176" t="e">
        <f>VLOOKUP(LE809,$A$879:$F$2731,6,FALSE)</f>
        <v>#N/A</v>
      </c>
      <c r="LI809" s="175" t="s">
        <v>61</v>
      </c>
      <c r="LJ809" s="10" t="e">
        <f>LH809*1.5*LG809</f>
        <v>#N/A</v>
      </c>
      <c r="LK809" s="10"/>
      <c r="LL809" s="229"/>
      <c r="LM809" s="175" t="s">
        <v>75</v>
      </c>
      <c r="LN809" s="341" t="s">
        <v>2124</v>
      </c>
      <c r="LP809" s="243">
        <f>IF(LO809="Kopman",1.3,1)</f>
        <v>1</v>
      </c>
      <c r="LQ809" s="176">
        <f>VLOOKUP(LN809,$A$879:$F$2731,6,FALSE)</f>
        <v>204</v>
      </c>
      <c r="LR809" s="175" t="s">
        <v>61</v>
      </c>
      <c r="LS809" s="10">
        <f>LQ809*1.5*LP809</f>
        <v>306</v>
      </c>
      <c r="LT809" s="10"/>
      <c r="LU809" s="229"/>
      <c r="LV809" s="175" t="s">
        <v>75</v>
      </c>
      <c r="LW809" s="341" t="s">
        <v>417</v>
      </c>
      <c r="LY809" s="243">
        <f>IF(LX809="Kopman",1.3,1)</f>
        <v>1</v>
      </c>
      <c r="LZ809" s="176">
        <f>VLOOKUP(LW809,$A$879:$F$2731,6,FALSE)</f>
        <v>460</v>
      </c>
      <c r="MA809" s="175" t="s">
        <v>61</v>
      </c>
      <c r="MB809" s="10">
        <f>LZ809*1.5*LY809</f>
        <v>690</v>
      </c>
      <c r="MC809" s="10"/>
      <c r="MD809" s="229"/>
      <c r="ME809" s="175" t="s">
        <v>75</v>
      </c>
      <c r="MF809" s="341" t="s">
        <v>2570</v>
      </c>
      <c r="MH809" s="243">
        <f>IF(MG809="Kopman",1.3,1)</f>
        <v>1</v>
      </c>
      <c r="MI809" s="176">
        <f>VLOOKUP(MF809,$A$879:$F$2731,6,FALSE)</f>
        <v>1523</v>
      </c>
      <c r="MJ809" s="175" t="s">
        <v>61</v>
      </c>
      <c r="MK809" s="10">
        <f>MI809*1.5*MH809</f>
        <v>2284.5</v>
      </c>
      <c r="ML809" s="10"/>
      <c r="MM809" s="229"/>
      <c r="MN809" s="175" t="s">
        <v>75</v>
      </c>
      <c r="MO809" s="349" t="s">
        <v>183</v>
      </c>
      <c r="MQ809" s="243">
        <f>IF(MP809="Kopman",1.3,1)</f>
        <v>1</v>
      </c>
      <c r="MR809" s="176" t="e">
        <f>VLOOKUP(MO809,$A$879:$F$2731,6,FALSE)</f>
        <v>#N/A</v>
      </c>
      <c r="MS809" s="175" t="s">
        <v>61</v>
      </c>
      <c r="MT809" s="10" t="e">
        <f>MR809*1.5*MQ809</f>
        <v>#N/A</v>
      </c>
      <c r="MU809" s="10"/>
      <c r="MV809" s="229"/>
      <c r="MW809" s="175" t="s">
        <v>75</v>
      </c>
      <c r="MX809" s="341" t="s">
        <v>2124</v>
      </c>
      <c r="MZ809" s="243">
        <f>IF(MY809="Kopman",1.3,1)</f>
        <v>1</v>
      </c>
      <c r="NA809" s="176">
        <f>VLOOKUP(MX809,$A$879:$F$2731,6,FALSE)</f>
        <v>204</v>
      </c>
      <c r="NB809" s="175" t="s">
        <v>61</v>
      </c>
      <c r="NC809" s="10">
        <f>NA809*1.5*MZ809</f>
        <v>306</v>
      </c>
      <c r="ND809" s="10"/>
      <c r="NE809" s="229"/>
      <c r="NF809" s="175" t="s">
        <v>75</v>
      </c>
      <c r="NG809" s="342" t="s">
        <v>2124</v>
      </c>
      <c r="NH809" s="14" t="s">
        <v>1662</v>
      </c>
      <c r="NI809" s="243">
        <f>IF(NH809="Kopman",1.3,1)</f>
        <v>1.3</v>
      </c>
      <c r="NJ809" s="176">
        <f>VLOOKUP(NG809,$A$879:$F$2731,6,FALSE)</f>
        <v>204</v>
      </c>
      <c r="NK809" s="175" t="s">
        <v>61</v>
      </c>
      <c r="NL809" s="10">
        <f>NJ809*1.5*NI809</f>
        <v>397.8</v>
      </c>
      <c r="NM809" s="10"/>
      <c r="NN809" s="229"/>
      <c r="NO809" s="175" t="s">
        <v>75</v>
      </c>
      <c r="NP809" s="341" t="s">
        <v>2570</v>
      </c>
      <c r="NR809" s="243">
        <f>IF(NQ809="Kopman",1.3,1)</f>
        <v>1</v>
      </c>
      <c r="NS809" s="176">
        <f>VLOOKUP(NP809,$A$879:$F$2731,6,FALSE)</f>
        <v>1523</v>
      </c>
      <c r="NT809" s="175" t="s">
        <v>61</v>
      </c>
      <c r="NU809" s="10">
        <f>NS809*1.5*NR809</f>
        <v>2284.5</v>
      </c>
      <c r="NV809" s="10"/>
      <c r="NW809" s="229"/>
      <c r="NX809" s="175" t="s">
        <v>75</v>
      </c>
      <c r="NY809" s="341" t="s">
        <v>2124</v>
      </c>
      <c r="OA809" s="243">
        <f>IF(NZ809="Kopman",1.3,1)</f>
        <v>1</v>
      </c>
      <c r="OB809" s="176">
        <f>VLOOKUP(NY809,$A$879:$F$2731,6,FALSE)</f>
        <v>204</v>
      </c>
      <c r="OC809" s="175" t="s">
        <v>61</v>
      </c>
      <c r="OD809" s="10">
        <f>OB809*1.5*OA809</f>
        <v>306</v>
      </c>
      <c r="OE809" s="10"/>
      <c r="OF809" s="229"/>
      <c r="OG809" s="175" t="s">
        <v>75</v>
      </c>
      <c r="OH809" s="342" t="s">
        <v>415</v>
      </c>
      <c r="OI809" s="14" t="s">
        <v>1662</v>
      </c>
      <c r="OJ809" s="243">
        <f>IF(OI809="Kopman",1.3,1)</f>
        <v>1.3</v>
      </c>
      <c r="OK809" s="176">
        <f>VLOOKUP(OH809,$A$879:$F$2731,6,FALSE)</f>
        <v>320</v>
      </c>
      <c r="OL809" s="175" t="s">
        <v>61</v>
      </c>
      <c r="OM809" s="10">
        <f>OK809*1.5*OJ809</f>
        <v>624</v>
      </c>
      <c r="ON809" s="10"/>
      <c r="OO809" s="229"/>
      <c r="OP809" s="175" t="s">
        <v>75</v>
      </c>
      <c r="OQ809" s="341" t="s">
        <v>861</v>
      </c>
      <c r="OS809" s="243">
        <f>IF(OR809="Kopman",1.3,1)</f>
        <v>1</v>
      </c>
      <c r="OT809" s="176">
        <f>VLOOKUP(OQ809,$A$879:$F$2731,6,FALSE)</f>
        <v>1236</v>
      </c>
      <c r="OU809" s="175" t="s">
        <v>61</v>
      </c>
      <c r="OV809" s="10">
        <f>OT809*1.5*OS809</f>
        <v>1854</v>
      </c>
      <c r="OW809" s="10"/>
      <c r="OX809" s="229"/>
      <c r="OY809" s="175" t="s">
        <v>75</v>
      </c>
      <c r="OZ809" s="351" t="s">
        <v>2089</v>
      </c>
      <c r="PB809" s="243">
        <f>IF(PA809="Kopman",1.3,1)</f>
        <v>1</v>
      </c>
      <c r="PC809" s="176">
        <f>VLOOKUP(OZ809,$A$879:$F$2731,6,FALSE)</f>
        <v>949</v>
      </c>
      <c r="PD809" s="175" t="s">
        <v>61</v>
      </c>
      <c r="PE809" s="10">
        <f>PC809*1.5*PB809</f>
        <v>1423.5</v>
      </c>
      <c r="PF809" s="10"/>
      <c r="PG809" s="229"/>
      <c r="PH809" s="175" t="s">
        <v>75</v>
      </c>
      <c r="PI809" s="341" t="s">
        <v>1402</v>
      </c>
      <c r="PK809" s="243">
        <f>IF(PJ809="Kopman",1.3,1)</f>
        <v>1</v>
      </c>
      <c r="PL809" s="176">
        <f>VLOOKUP(PI809,$A$879:$F$2731,6,FALSE)</f>
        <v>619</v>
      </c>
      <c r="PM809" s="175" t="s">
        <v>61</v>
      </c>
      <c r="PN809" s="10">
        <f>PL809*1.5*PK809</f>
        <v>928.5</v>
      </c>
      <c r="PO809" s="10"/>
      <c r="PP809" s="229"/>
      <c r="PQ809" s="175" t="s">
        <v>75</v>
      </c>
      <c r="PR809" s="341" t="s">
        <v>433</v>
      </c>
      <c r="PT809" s="243">
        <f>IF(PS809="Kopman",1.3,1)</f>
        <v>1</v>
      </c>
      <c r="PU809" s="176">
        <f>VLOOKUP(PR809,$A$879:$F$2731,6,FALSE)</f>
        <v>458</v>
      </c>
      <c r="PV809" s="175" t="s">
        <v>61</v>
      </c>
      <c r="PW809" s="10">
        <f>PU809*1.5*PT809</f>
        <v>687</v>
      </c>
      <c r="PX809" s="10"/>
      <c r="PY809" s="229"/>
      <c r="PZ809" s="175" t="s">
        <v>75</v>
      </c>
      <c r="QA809" s="343" t="s">
        <v>2570</v>
      </c>
      <c r="QC809" s="243">
        <f>IF(QB809="Kopman",1.3,1)</f>
        <v>1</v>
      </c>
      <c r="QD809" s="176">
        <f>VLOOKUP(QA809,$A$879:$F$2731,6,FALSE)</f>
        <v>1523</v>
      </c>
      <c r="QE809" s="175" t="s">
        <v>61</v>
      </c>
      <c r="QF809" s="10">
        <f>QD809*1.5*QC809</f>
        <v>2284.5</v>
      </c>
      <c r="QG809" s="10"/>
      <c r="QH809" s="229"/>
      <c r="QI809" s="175" t="s">
        <v>75</v>
      </c>
      <c r="QJ809" s="349" t="s">
        <v>183</v>
      </c>
      <c r="QL809" s="243">
        <f>IF(QK809="Kopman",1.3,1)</f>
        <v>1</v>
      </c>
      <c r="QM809" s="176" t="e">
        <f>VLOOKUP(QJ809,$A$879:$F$2731,6,FALSE)</f>
        <v>#N/A</v>
      </c>
      <c r="QN809" s="175" t="s">
        <v>61</v>
      </c>
      <c r="QO809" s="10" t="e">
        <f>QM809*1.5*QL809</f>
        <v>#N/A</v>
      </c>
      <c r="QP809" s="10"/>
      <c r="QQ809" s="229"/>
      <c r="QR809" s="175" t="s">
        <v>75</v>
      </c>
      <c r="QS809" s="341" t="s">
        <v>861</v>
      </c>
      <c r="QU809" s="243">
        <f>IF(QT809="Kopman",1.3,1)</f>
        <v>1</v>
      </c>
      <c r="QV809" s="176">
        <f>VLOOKUP(QS809,$A$879:$F$2731,6,FALSE)</f>
        <v>1236</v>
      </c>
      <c r="QW809" s="175" t="s">
        <v>61</v>
      </c>
      <c r="QX809" s="10">
        <f>QV809*1.5*QU809</f>
        <v>1854</v>
      </c>
      <c r="QY809" s="10"/>
      <c r="QZ809" s="229"/>
      <c r="RA809" s="175" t="s">
        <v>75</v>
      </c>
      <c r="RB809" s="342" t="s">
        <v>1402</v>
      </c>
      <c r="RC809" s="14" t="s">
        <v>1662</v>
      </c>
      <c r="RD809" s="243">
        <f>IF(RC809="Kopman",1.3,1)</f>
        <v>1.3</v>
      </c>
      <c r="RE809" s="176">
        <f>VLOOKUP(RB809,$A$879:$F$2731,6,FALSE)</f>
        <v>619</v>
      </c>
      <c r="RF809" s="175" t="s">
        <v>61</v>
      </c>
      <c r="RG809" s="10">
        <f>RE809*1.5*RD809</f>
        <v>1207.05</v>
      </c>
      <c r="RH809" s="10"/>
      <c r="RI809" s="229"/>
      <c r="RJ809" s="175" t="s">
        <v>75</v>
      </c>
      <c r="RK809" s="341" t="s">
        <v>1402</v>
      </c>
      <c r="RM809" s="243">
        <f>IF(RL809="Kopman",1.3,1)</f>
        <v>1</v>
      </c>
      <c r="RN809" s="176">
        <f>VLOOKUP(RK809,$A$879:$F$2731,6,FALSE)</f>
        <v>619</v>
      </c>
      <c r="RO809" s="175" t="s">
        <v>61</v>
      </c>
      <c r="RP809" s="10">
        <f>RN809*1.5*RM809</f>
        <v>928.5</v>
      </c>
      <c r="RQ809" s="10"/>
      <c r="RR809" s="229"/>
      <c r="RS809" s="175" t="s">
        <v>75</v>
      </c>
      <c r="RT809" s="349" t="s">
        <v>183</v>
      </c>
      <c r="RV809" s="243">
        <f>IF(RU809="Kopman",1.3,1)</f>
        <v>1</v>
      </c>
      <c r="RW809" s="176" t="e">
        <f>VLOOKUP(RT809,$A$879:$F$2731,6,FALSE)</f>
        <v>#N/A</v>
      </c>
      <c r="RX809" s="175" t="s">
        <v>61</v>
      </c>
      <c r="RY809" s="10" t="e">
        <f>RW809*1.5*RV809</f>
        <v>#N/A</v>
      </c>
      <c r="RZ809" s="10"/>
      <c r="SA809" s="235"/>
      <c r="SB809" s="175" t="s">
        <v>75</v>
      </c>
      <c r="SC809" s="341" t="s">
        <v>1402</v>
      </c>
      <c r="SE809" s="243">
        <f>IF(SD809="Kopman",1.3,1)</f>
        <v>1</v>
      </c>
      <c r="SF809" s="176">
        <f>VLOOKUP(SC809,$A$879:$F$2731,6,FALSE)</f>
        <v>619</v>
      </c>
      <c r="SG809" s="175" t="s">
        <v>61</v>
      </c>
      <c r="SH809" s="10">
        <f>SF809*1.5*SE809</f>
        <v>928.5</v>
      </c>
      <c r="SI809" s="10"/>
      <c r="SJ809" s="235"/>
      <c r="SK809" s="175" t="s">
        <v>75</v>
      </c>
      <c r="SL809" s="341" t="s">
        <v>2570</v>
      </c>
      <c r="SN809" s="243">
        <f>IF(SM809="Kopman",1.3,1)</f>
        <v>1</v>
      </c>
      <c r="SO809" s="176">
        <f>VLOOKUP(SL809,$A$879:$F$2731,6,FALSE)</f>
        <v>1523</v>
      </c>
      <c r="SP809" s="175" t="s">
        <v>61</v>
      </c>
      <c r="SQ809" s="10">
        <f>SO809*1.5*SN809</f>
        <v>2284.5</v>
      </c>
      <c r="SR809" s="10"/>
      <c r="SS809" s="235"/>
      <c r="ST809" s="175" t="s">
        <v>75</v>
      </c>
      <c r="SU809" s="342" t="s">
        <v>2124</v>
      </c>
      <c r="SV809" s="14" t="s">
        <v>1662</v>
      </c>
      <c r="SW809" s="243">
        <f>IF(SV809="Kopman",1.3,1)</f>
        <v>1.3</v>
      </c>
      <c r="SX809" s="176">
        <f>VLOOKUP(SU809,$A$879:$F$2731,6,FALSE)</f>
        <v>204</v>
      </c>
      <c r="SY809" s="175" t="s">
        <v>61</v>
      </c>
      <c r="SZ809" s="10">
        <f>SX809*1.5*SW809</f>
        <v>397.8</v>
      </c>
      <c r="TA809" s="10"/>
      <c r="TB809" s="235"/>
      <c r="TC809" s="175" t="s">
        <v>75</v>
      </c>
      <c r="TD809" s="349" t="s">
        <v>183</v>
      </c>
      <c r="TF809" s="243">
        <f>IF(TE809="Kopman",1.3,1)</f>
        <v>1</v>
      </c>
      <c r="TG809" s="176" t="e">
        <f>VLOOKUP(TD809,$A$879:$F$2731,6,FALSE)</f>
        <v>#N/A</v>
      </c>
      <c r="TH809" s="175" t="s">
        <v>61</v>
      </c>
      <c r="TI809" s="10" t="e">
        <f>TG809*1.5*TF809</f>
        <v>#N/A</v>
      </c>
      <c r="TK809" s="235"/>
      <c r="TL809" s="175" t="s">
        <v>75</v>
      </c>
      <c r="TM809" s="341" t="s">
        <v>2570</v>
      </c>
      <c r="TO809" s="243">
        <f>IF(TN809="Kopman",1.3,1)</f>
        <v>1</v>
      </c>
      <c r="TP809" s="176">
        <f>VLOOKUP(TM809,$A$879:$F$2731,6,FALSE)</f>
        <v>1523</v>
      </c>
      <c r="TQ809" s="175" t="s">
        <v>61</v>
      </c>
      <c r="TR809" s="10">
        <f>TP809*1.5*TO809</f>
        <v>2284.5</v>
      </c>
      <c r="TS809" s="10"/>
      <c r="TT809" s="235"/>
      <c r="TU809" s="175" t="s">
        <v>75</v>
      </c>
      <c r="TV809" s="341" t="s">
        <v>433</v>
      </c>
      <c r="TX809" s="243">
        <f>IF(TW809="Kopman",1.3,1)</f>
        <v>1</v>
      </c>
      <c r="TY809" s="176">
        <f>VLOOKUP(TV809,$A$879:$F$2731,6,FALSE)</f>
        <v>458</v>
      </c>
      <c r="TZ809" s="175" t="s">
        <v>61</v>
      </c>
      <c r="UA809" s="10">
        <f>TY809*1.5*TX809</f>
        <v>687</v>
      </c>
      <c r="UB809" s="10"/>
      <c r="UC809" s="235"/>
      <c r="UD809" s="175" t="s">
        <v>75</v>
      </c>
      <c r="UE809" s="341" t="s">
        <v>600</v>
      </c>
      <c r="UG809" s="243">
        <f>IF(UF809="Kopman",1.3,1)</f>
        <v>1</v>
      </c>
      <c r="UH809" s="176">
        <f>VLOOKUP(UE809,$A$879:$F$2731,6,FALSE)</f>
        <v>415</v>
      </c>
      <c r="UI809" s="175" t="s">
        <v>61</v>
      </c>
      <c r="UJ809" s="10">
        <f>UH809*1.5*UG809</f>
        <v>622.5</v>
      </c>
      <c r="UK809" s="10"/>
      <c r="UL809" s="235"/>
      <c r="UM809" s="175" t="s">
        <v>75</v>
      </c>
      <c r="UN809" s="349" t="s">
        <v>183</v>
      </c>
      <c r="UP809" s="243">
        <f>IF(UO809="Kopman",1.3,1)</f>
        <v>1</v>
      </c>
      <c r="UQ809" s="176" t="e">
        <f>VLOOKUP(UN809,$A$879:$F$2731,6,FALSE)</f>
        <v>#N/A</v>
      </c>
      <c r="UR809" s="175" t="s">
        <v>61</v>
      </c>
      <c r="US809" s="10" t="e">
        <f>UQ809*1.5*UP809</f>
        <v>#N/A</v>
      </c>
      <c r="UT809" s="10"/>
      <c r="UU809" s="235"/>
      <c r="UV809" s="175" t="s">
        <v>75</v>
      </c>
      <c r="UW809" s="341" t="s">
        <v>861</v>
      </c>
      <c r="UY809" s="243">
        <f>IF(UX809="Kopman",1.3,1)</f>
        <v>1</v>
      </c>
      <c r="UZ809" s="176">
        <f>VLOOKUP(UW809,$A$879:$F$2731,6,FALSE)</f>
        <v>1236</v>
      </c>
      <c r="VA809" s="175" t="s">
        <v>61</v>
      </c>
      <c r="VB809" s="10">
        <f>UZ809*1.5*UY809</f>
        <v>1854</v>
      </c>
      <c r="VC809" s="10"/>
      <c r="VD809" s="235"/>
      <c r="VE809" s="175" t="s">
        <v>75</v>
      </c>
      <c r="VF809" s="349" t="s">
        <v>183</v>
      </c>
      <c r="VH809" s="243">
        <f>IF(VG809="Kopman",1.3,1)</f>
        <v>1</v>
      </c>
      <c r="VI809" s="176" t="e">
        <f>VLOOKUP(VF809,$A$879:$F$2731,6,FALSE)</f>
        <v>#N/A</v>
      </c>
      <c r="VJ809" s="175" t="s">
        <v>61</v>
      </c>
      <c r="VK809" s="10" t="e">
        <f>VI809*1.5*VH809</f>
        <v>#N/A</v>
      </c>
      <c r="VL809" s="10"/>
      <c r="VM809" s="235"/>
      <c r="VN809" s="175" t="s">
        <v>75</v>
      </c>
      <c r="VO809" s="341" t="s">
        <v>1364</v>
      </c>
      <c r="VQ809" s="243">
        <f>IF(VP809="Kopman",1.3,1)</f>
        <v>1</v>
      </c>
      <c r="VR809" s="176">
        <f>VLOOKUP(VO809,$A$879:$F$2731,6,FALSE)</f>
        <v>299</v>
      </c>
      <c r="VS809" s="175" t="s">
        <v>61</v>
      </c>
      <c r="VT809" s="10">
        <f>VR809*1.5*VQ809</f>
        <v>448.5</v>
      </c>
      <c r="VU809" s="10"/>
      <c r="VV809" s="235"/>
      <c r="VW809" s="175" t="s">
        <v>75</v>
      </c>
      <c r="VX809" s="349" t="s">
        <v>183</v>
      </c>
      <c r="VZ809" s="243">
        <f>IF(VY809="Kopman",1.3,1)</f>
        <v>1</v>
      </c>
      <c r="WA809" s="176" t="e">
        <f>VLOOKUP(VX809,$A$879:$F$2731,6,FALSE)</f>
        <v>#N/A</v>
      </c>
      <c r="WB809" s="175" t="s">
        <v>61</v>
      </c>
      <c r="WC809" s="10" t="e">
        <f>WA809*1.5*VZ809</f>
        <v>#N/A</v>
      </c>
      <c r="WE809" s="235"/>
      <c r="WF809" s="175" t="s">
        <v>75</v>
      </c>
      <c r="WG809" s="341" t="s">
        <v>1402</v>
      </c>
      <c r="WI809" s="243">
        <f>IF(WH809="Kopman",1.3,1)</f>
        <v>1</v>
      </c>
      <c r="WJ809" s="176">
        <f>VLOOKUP(WG809,$A$879:$F$2731,6,FALSE)</f>
        <v>619</v>
      </c>
      <c r="WK809" s="175" t="s">
        <v>61</v>
      </c>
      <c r="WL809" s="10">
        <f>WJ809*1.5*WI809</f>
        <v>928.5</v>
      </c>
      <c r="WN809" s="235"/>
      <c r="WO809" s="175" t="s">
        <v>75</v>
      </c>
      <c r="WP809" s="342" t="s">
        <v>1000</v>
      </c>
      <c r="WQ809" s="176" t="s">
        <v>1662</v>
      </c>
      <c r="WR809" s="243">
        <f>IF(WQ809="Kopman",1.3,1)</f>
        <v>1.3</v>
      </c>
      <c r="WS809" s="176">
        <f>VLOOKUP(WP809,$A$879:$F$2731,6,FALSE)</f>
        <v>1114</v>
      </c>
      <c r="WT809" s="175" t="s">
        <v>61</v>
      </c>
      <c r="WU809" s="10">
        <f>WS809*1.5*WR809</f>
        <v>2172.3000000000002</v>
      </c>
      <c r="WV809" s="10"/>
      <c r="WW809" s="235"/>
      <c r="WX809" s="175" t="s">
        <v>75</v>
      </c>
      <c r="WY809" s="341" t="s">
        <v>1000</v>
      </c>
      <c r="XA809" s="243">
        <f>IF(WZ809="Kopman",1.3,1)</f>
        <v>1</v>
      </c>
      <c r="XB809" s="176">
        <f>VLOOKUP(WY809,$A$879:$F$2731,6,FALSE)</f>
        <v>1114</v>
      </c>
      <c r="XC809" s="175" t="s">
        <v>61</v>
      </c>
      <c r="XD809" s="10">
        <f>XB809*1.5*XA809</f>
        <v>1671</v>
      </c>
      <c r="XF809" s="235"/>
      <c r="XG809" s="175" t="s">
        <v>75</v>
      </c>
      <c r="XH809" s="353" t="s">
        <v>1402</v>
      </c>
      <c r="XI809" s="14" t="s">
        <v>1662</v>
      </c>
      <c r="XJ809" s="243">
        <f>IF(XI809="Kopman",1.3,1)</f>
        <v>1.3</v>
      </c>
      <c r="XK809" s="176">
        <f>VLOOKUP(XH809,$A$879:$F$2731,6,FALSE)</f>
        <v>619</v>
      </c>
      <c r="XL809" s="175" t="s">
        <v>61</v>
      </c>
      <c r="XM809" s="10">
        <f>XK809*1.5*XJ809</f>
        <v>1207.05</v>
      </c>
      <c r="XO809" s="235"/>
      <c r="XP809" s="175" t="s">
        <v>75</v>
      </c>
      <c r="XQ809" s="341" t="s">
        <v>433</v>
      </c>
      <c r="XS809" s="243">
        <f>IF(XR809="Kopman",1.3,1)</f>
        <v>1</v>
      </c>
      <c r="XT809" s="176">
        <f>VLOOKUP(XQ809,$A$879:$F$2731,6,FALSE)</f>
        <v>458</v>
      </c>
      <c r="XU809" s="175" t="s">
        <v>61</v>
      </c>
      <c r="XV809" s="10">
        <f>XT809*1.5*XS809</f>
        <v>687</v>
      </c>
      <c r="XW809" s="10"/>
      <c r="XX809" s="235"/>
      <c r="XY809" s="175" t="s">
        <v>75</v>
      </c>
      <c r="XZ809" s="341" t="s">
        <v>593</v>
      </c>
      <c r="YB809" s="243">
        <f>IF(YA809="Kopman",1.3,1)</f>
        <v>1</v>
      </c>
      <c r="YC809" s="176">
        <f>VLOOKUP(XZ809,$A$879:$F$2731,6,FALSE)</f>
        <v>253</v>
      </c>
      <c r="YD809" s="175" t="s">
        <v>61</v>
      </c>
      <c r="YE809" s="10">
        <f>YC809*1.5*YB809</f>
        <v>379.5</v>
      </c>
      <c r="YG809" s="235"/>
      <c r="YH809" s="175" t="s">
        <v>75</v>
      </c>
      <c r="YI809" s="341" t="s">
        <v>861</v>
      </c>
      <c r="YK809" s="243">
        <f>IF(YJ809="Kopman",1.3,1)</f>
        <v>1</v>
      </c>
      <c r="YL809" s="176">
        <f>VLOOKUP(YI809,$A$879:$F$2731,6,FALSE)</f>
        <v>1236</v>
      </c>
      <c r="YM809" s="175" t="s">
        <v>61</v>
      </c>
      <c r="YN809" s="10">
        <f>YL809*1.5*YK809</f>
        <v>1854</v>
      </c>
      <c r="YO809" s="10"/>
      <c r="YP809" s="235"/>
      <c r="YQ809" s="175" t="s">
        <v>75</v>
      </c>
      <c r="YR809" s="341" t="s">
        <v>861</v>
      </c>
      <c r="YT809" s="243">
        <f>IF(YS809="Kopman",1.3,1)</f>
        <v>1</v>
      </c>
      <c r="YU809" s="176">
        <f>VLOOKUP(YR809,$A$879:$F$2731,6,FALSE)</f>
        <v>1236</v>
      </c>
      <c r="YV809" s="175" t="s">
        <v>61</v>
      </c>
      <c r="YW809" s="10">
        <f>YU809*1.5*YT809</f>
        <v>1854</v>
      </c>
      <c r="YY809" s="235"/>
      <c r="YZ809" s="175" t="s">
        <v>75</v>
      </c>
      <c r="ZA809" s="341" t="s">
        <v>458</v>
      </c>
      <c r="ZC809" s="243">
        <f>IF(ZB809="Kopman",1.3,1)</f>
        <v>1</v>
      </c>
      <c r="ZD809" s="176">
        <f>VLOOKUP(ZA809,$A$879:$F$2731,6,FALSE)</f>
        <v>396</v>
      </c>
      <c r="ZE809" s="175" t="s">
        <v>61</v>
      </c>
      <c r="ZF809" s="10">
        <f>ZD809*1.5*ZC809</f>
        <v>594</v>
      </c>
      <c r="ZH809" s="235"/>
      <c r="ZI809" s="175" t="s">
        <v>75</v>
      </c>
      <c r="ZJ809" s="341" t="s">
        <v>2515</v>
      </c>
      <c r="ZL809" s="243">
        <f>IF(ZK809="Kopman",1.3,1)</f>
        <v>1</v>
      </c>
      <c r="ZM809" s="176">
        <f>VLOOKUP(ZJ809,$A$879:$F$2731,6,FALSE)</f>
        <v>785</v>
      </c>
      <c r="ZN809" s="175" t="s">
        <v>61</v>
      </c>
      <c r="ZO809" s="10">
        <f>ZM809*1.5*ZL809</f>
        <v>1177.5</v>
      </c>
      <c r="ZQ809" s="235"/>
      <c r="ZR809" s="175" t="s">
        <v>75</v>
      </c>
      <c r="ZS809" s="341" t="s">
        <v>593</v>
      </c>
      <c r="ZU809" s="243">
        <f>IF(ZT809="Kopman",1.3,1)</f>
        <v>1</v>
      </c>
      <c r="ZV809" s="176">
        <f>VLOOKUP(ZS809,$A$879:$F$2731,6,FALSE)</f>
        <v>253</v>
      </c>
      <c r="ZW809" s="175" t="s">
        <v>61</v>
      </c>
      <c r="ZX809" s="10">
        <f>ZV809*1.5*ZU809</f>
        <v>379.5</v>
      </c>
      <c r="ZY809" s="10"/>
      <c r="ZZ809" s="235"/>
      <c r="AAA809" s="175" t="s">
        <v>75</v>
      </c>
      <c r="AAB809" s="341" t="s">
        <v>861</v>
      </c>
      <c r="AAD809" s="243">
        <f>IF(AAC809="Kopman",1.3,1)</f>
        <v>1</v>
      </c>
      <c r="AAE809" s="176">
        <f>VLOOKUP(AAB809,$A$879:$F$2731,6,FALSE)</f>
        <v>1236</v>
      </c>
      <c r="AAF809" s="175" t="s">
        <v>61</v>
      </c>
      <c r="AAG809" s="10">
        <f>AAE809*1.5*AAD809</f>
        <v>1854</v>
      </c>
      <c r="AAH809" s="10"/>
      <c r="AAI809" s="235"/>
      <c r="AAJ809" s="175" t="s">
        <v>75</v>
      </c>
      <c r="AAK809" s="75" t="s">
        <v>183</v>
      </c>
      <c r="AAM809" s="243">
        <f>IF(AAL809="Kopman",1.3,1)</f>
        <v>1</v>
      </c>
      <c r="AAN809" s="176" t="e">
        <f>VLOOKUP(AAK809,$A$879:$F$2731,6,FALSE)</f>
        <v>#N/A</v>
      </c>
      <c r="AAO809" s="175" t="s">
        <v>61</v>
      </c>
      <c r="AAP809" s="10" t="e">
        <f>AAN809*1.5*AAM809</f>
        <v>#N/A</v>
      </c>
      <c r="AAQ809" s="10"/>
      <c r="AAR809" s="235"/>
      <c r="AAS809" s="175" t="s">
        <v>75</v>
      </c>
      <c r="AAT809" s="341" t="s">
        <v>1402</v>
      </c>
      <c r="AAV809" s="243">
        <f>IF(AAU809="Kopman",1.3,1)</f>
        <v>1</v>
      </c>
      <c r="AAW809" s="176">
        <f>VLOOKUP(AAT809,$A$879:$F$2731,6,FALSE)</f>
        <v>619</v>
      </c>
      <c r="AAX809" s="175" t="s">
        <v>61</v>
      </c>
      <c r="AAY809" s="10">
        <f>AAW809*1.5*AAV809</f>
        <v>928.5</v>
      </c>
      <c r="AAZ809" s="10"/>
      <c r="ABA809" s="235"/>
      <c r="ABB809" s="175" t="s">
        <v>75</v>
      </c>
      <c r="ABC809" s="355" t="s">
        <v>484</v>
      </c>
      <c r="ABE809" s="243">
        <f>IF(ABD809="Kopman",1.3,1)</f>
        <v>1</v>
      </c>
      <c r="ABF809" s="176">
        <f>VLOOKUP(ABC809,$A$879:$F$2731,6,FALSE)</f>
        <v>263</v>
      </c>
      <c r="ABG809" s="175" t="s">
        <v>61</v>
      </c>
      <c r="ABH809" s="10">
        <f>ABF809*1.5*ABE809</f>
        <v>394.5</v>
      </c>
      <c r="ABI809" s="10"/>
      <c r="ABJ809" s="235"/>
      <c r="ABK809" s="175" t="s">
        <v>75</v>
      </c>
      <c r="ABL809" s="341" t="s">
        <v>2515</v>
      </c>
      <c r="ABN809" s="243">
        <f>IF(ABM809="Kopman",1.3,1)</f>
        <v>1</v>
      </c>
      <c r="ABO809" s="176">
        <f>VLOOKUP(ABL809,$A$879:$F$2731,6,FALSE)</f>
        <v>785</v>
      </c>
      <c r="ABP809" s="175" t="s">
        <v>61</v>
      </c>
      <c r="ABQ809" s="10">
        <f>ABO809*1.5*ABN809</f>
        <v>1177.5</v>
      </c>
      <c r="ABR809" s="10"/>
      <c r="ABS809" s="235"/>
      <c r="ABT809" s="175" t="s">
        <v>75</v>
      </c>
      <c r="ABU809" s="75" t="s">
        <v>183</v>
      </c>
      <c r="ABW809" s="243">
        <f>IF(ABV809="Kopman",1.3,1)</f>
        <v>1</v>
      </c>
      <c r="ABX809" s="176" t="e">
        <f>VLOOKUP(ABU809,$A$879:$F$2731,6,FALSE)</f>
        <v>#N/A</v>
      </c>
      <c r="ABY809" s="175" t="s">
        <v>61</v>
      </c>
      <c r="ABZ809" s="10" t="e">
        <f>ABX809*1.5*ABW809</f>
        <v>#N/A</v>
      </c>
      <c r="ACA809" s="10"/>
      <c r="ACB809" s="235"/>
      <c r="ACC809" s="175" t="s">
        <v>75</v>
      </c>
      <c r="ACD809" s="75" t="s">
        <v>183</v>
      </c>
      <c r="ACF809" s="243">
        <f>IF(ACE809="Kopman",1.3,1)</f>
        <v>1</v>
      </c>
      <c r="ACG809" s="176" t="e">
        <f>VLOOKUP(ACD809,$A$879:$F$2731,6,FALSE)</f>
        <v>#N/A</v>
      </c>
      <c r="ACH809" s="175" t="s">
        <v>61</v>
      </c>
      <c r="ACI809" s="10" t="e">
        <f>ACG809*1.5*ACF809</f>
        <v>#N/A</v>
      </c>
      <c r="ACJ809" s="10"/>
      <c r="ACK809" s="235"/>
      <c r="ACL809" s="175" t="s">
        <v>75</v>
      </c>
      <c r="ACM809" s="75" t="s">
        <v>183</v>
      </c>
      <c r="ACO809" s="243">
        <f>IF(ACN809="Kopman",1.3,1)</f>
        <v>1</v>
      </c>
      <c r="ACP809" s="176" t="e">
        <f>VLOOKUP(ACM809,$A$879:$F$2731,6,FALSE)</f>
        <v>#N/A</v>
      </c>
      <c r="ACQ809" s="175" t="s">
        <v>61</v>
      </c>
      <c r="ACR809" s="10" t="e">
        <f>ACP809*1.5*ACO809</f>
        <v>#N/A</v>
      </c>
      <c r="ACS809" s="10"/>
      <c r="ACT809" s="235"/>
      <c r="ACU809" s="175" t="s">
        <v>75</v>
      </c>
      <c r="ACV809" s="75" t="s">
        <v>183</v>
      </c>
      <c r="ACX809" s="243">
        <f>IF(ACW809="Kopman",1.3,1)</f>
        <v>1</v>
      </c>
      <c r="ACY809" s="176" t="e">
        <f>VLOOKUP(ACV809,$A$879:$F$2731,6,FALSE)</f>
        <v>#N/A</v>
      </c>
      <c r="ACZ809" s="175" t="s">
        <v>61</v>
      </c>
      <c r="ADA809" s="10" t="e">
        <f>ACY809*1.5*ACX809</f>
        <v>#N/A</v>
      </c>
      <c r="ADB809" s="10"/>
      <c r="ADC809" s="235"/>
      <c r="ADD809" s="175" t="s">
        <v>75</v>
      </c>
      <c r="ADE809" s="341" t="s">
        <v>576</v>
      </c>
      <c r="ADG809" s="243">
        <f>IF(ADF809="Kopman",1.3,1)</f>
        <v>1</v>
      </c>
      <c r="ADH809" s="176">
        <f>VLOOKUP(ADE809,$A$879:$F$2731,6,FALSE)</f>
        <v>94</v>
      </c>
      <c r="ADI809" s="175" t="s">
        <v>61</v>
      </c>
      <c r="ADJ809" s="10">
        <f>ADH809*1.5*ADG809</f>
        <v>141</v>
      </c>
      <c r="ADL809" s="235"/>
      <c r="ADM809" s="175" t="s">
        <v>75</v>
      </c>
      <c r="ADN809" s="75" t="s">
        <v>183</v>
      </c>
      <c r="ADP809" s="243">
        <f>IF(ADO809="Kopman",1.3,1)</f>
        <v>1</v>
      </c>
      <c r="ADQ809" s="176" t="e">
        <f>VLOOKUP(ADN809,$A$879:$F$2731,6,FALSE)</f>
        <v>#N/A</v>
      </c>
      <c r="ADR809" s="175" t="s">
        <v>61</v>
      </c>
      <c r="ADS809" s="10" t="e">
        <f>ADQ809*1.5*ADP809</f>
        <v>#N/A</v>
      </c>
      <c r="ADT809" s="10"/>
      <c r="ADU809" s="235"/>
      <c r="ADV809" s="175" t="s">
        <v>75</v>
      </c>
      <c r="ADW809" s="341" t="s">
        <v>600</v>
      </c>
      <c r="ADY809" s="243">
        <f>IF(ADX809="Kopman",1.3,1)</f>
        <v>1</v>
      </c>
      <c r="ADZ809" s="176">
        <f>VLOOKUP(ADW809,$A$879:$F$2731,6,FALSE)</f>
        <v>415</v>
      </c>
      <c r="AEA809" s="175" t="s">
        <v>61</v>
      </c>
      <c r="AEB809" s="10">
        <f>ADZ809*1.5*ADY809</f>
        <v>622.5</v>
      </c>
      <c r="AED809" s="235"/>
      <c r="AEE809" s="175" t="s">
        <v>75</v>
      </c>
      <c r="AEF809" s="75" t="s">
        <v>183</v>
      </c>
      <c r="AEH809" s="243">
        <f>IF(AEG809="Kopman",1.3,1)</f>
        <v>1</v>
      </c>
      <c r="AEI809" s="176" t="e">
        <f>VLOOKUP(AEF809,$A$879:$F$2731,6,FALSE)</f>
        <v>#N/A</v>
      </c>
      <c r="AEJ809" s="175" t="s">
        <v>61</v>
      </c>
      <c r="AEK809" s="10" t="e">
        <f>AEI809*1.5*AEH809</f>
        <v>#N/A</v>
      </c>
      <c r="AEM809" s="235"/>
      <c r="AEN809" s="175" t="s">
        <v>75</v>
      </c>
      <c r="AEO809" s="75" t="s">
        <v>183</v>
      </c>
      <c r="AEQ809" s="243">
        <f>IF(AEP809="Kopman",1.3,1)</f>
        <v>1</v>
      </c>
      <c r="AER809" s="176" t="e">
        <f>VLOOKUP(AEO809,$A$879:$F$2731,6,FALSE)</f>
        <v>#N/A</v>
      </c>
      <c r="AES809" s="175" t="s">
        <v>61</v>
      </c>
      <c r="AET809" s="10" t="e">
        <f>AER809*1.5*AEQ809</f>
        <v>#N/A</v>
      </c>
      <c r="AEV809" s="235"/>
      <c r="AEW809" s="175" t="s">
        <v>75</v>
      </c>
      <c r="AEX809" s="75" t="s">
        <v>183</v>
      </c>
      <c r="AEZ809" s="243">
        <f>IF(AEY809="Kopman",1.3,1)</f>
        <v>1</v>
      </c>
      <c r="AFA809" s="176" t="e">
        <f>VLOOKUP(AEX809,$A$879:$F$2731,6,FALSE)</f>
        <v>#N/A</v>
      </c>
      <c r="AFB809" s="175" t="s">
        <v>61</v>
      </c>
      <c r="AFC809" s="10" t="e">
        <f>AFA809*1.5*AEZ809</f>
        <v>#N/A</v>
      </c>
      <c r="AFD809" s="10"/>
      <c r="AFE809" s="235"/>
      <c r="AFF809" s="175" t="s">
        <v>75</v>
      </c>
      <c r="AFG809" s="75" t="s">
        <v>183</v>
      </c>
      <c r="AFI809" s="243">
        <f>IF(AFH809="Kopman",1.3,1)</f>
        <v>1</v>
      </c>
      <c r="AFJ809" s="176" t="e">
        <f>VLOOKUP(AFG809,$A$879:$F$2731,6,FALSE)</f>
        <v>#N/A</v>
      </c>
      <c r="AFK809" s="175" t="s">
        <v>61</v>
      </c>
      <c r="AFL809" s="10" t="e">
        <f>AFJ809*1.5*AFI809</f>
        <v>#N/A</v>
      </c>
      <c r="AFM809" s="10"/>
      <c r="AFN809" s="235"/>
      <c r="AFO809" s="175" t="s">
        <v>75</v>
      </c>
      <c r="AFP809" s="75" t="s">
        <v>183</v>
      </c>
      <c r="AFR809" s="243">
        <f>IF(AFQ809="Kopman",1.3,1)</f>
        <v>1</v>
      </c>
      <c r="AFS809" s="176" t="e">
        <f>VLOOKUP(AFP809,$A$879:$F$2731,6,FALSE)</f>
        <v>#N/A</v>
      </c>
      <c r="AFT809" s="175" t="s">
        <v>61</v>
      </c>
      <c r="AFU809" s="10" t="e">
        <f>AFS809*1.5*AFR809</f>
        <v>#N/A</v>
      </c>
      <c r="AFV809" s="10"/>
      <c r="AFW809" s="235"/>
      <c r="AFX809" s="175" t="s">
        <v>75</v>
      </c>
      <c r="AFY809" s="341" t="s">
        <v>861</v>
      </c>
      <c r="AGA809" s="243">
        <f>IF(AFZ809="Kopman",1.3,1)</f>
        <v>1</v>
      </c>
      <c r="AGB809" s="176">
        <f>VLOOKUP(AFY809,$A$879:$F$2731,6,FALSE)</f>
        <v>1236</v>
      </c>
      <c r="AGC809" s="175" t="s">
        <v>61</v>
      </c>
      <c r="AGD809" s="10">
        <f>AGB809*1.5*AGA809</f>
        <v>1854</v>
      </c>
      <c r="AGE809" s="10"/>
      <c r="AGF809" s="235"/>
      <c r="AGG809" s="175" t="s">
        <v>75</v>
      </c>
      <c r="AGH809" s="341" t="s">
        <v>861</v>
      </c>
      <c r="AGJ809" s="243">
        <f>IF(AGI809="Kopman",1.3,1)</f>
        <v>1</v>
      </c>
      <c r="AGK809" s="176">
        <f>VLOOKUP(AGH809,$A$879:$F$2731,6,FALSE)</f>
        <v>1236</v>
      </c>
      <c r="AGL809" s="175" t="s">
        <v>61</v>
      </c>
      <c r="AGM809" s="10">
        <f>AGK809*1.5*AGJ809</f>
        <v>1854</v>
      </c>
      <c r="AGN809" s="10"/>
      <c r="AGO809" s="235"/>
      <c r="AGP809" s="175" t="s">
        <v>75</v>
      </c>
      <c r="AGQ809" s="341" t="s">
        <v>861</v>
      </c>
      <c r="AGS809" s="243">
        <f>IF(AGR809="Kopman",1.3,1)</f>
        <v>1</v>
      </c>
      <c r="AGT809" s="176">
        <f>VLOOKUP(AGQ809,$A$879:$F$2731,6,FALSE)</f>
        <v>1236</v>
      </c>
      <c r="AGU809" s="175" t="s">
        <v>61</v>
      </c>
      <c r="AGV809" s="10">
        <f>AGT809*1.5*AGS809</f>
        <v>1854</v>
      </c>
      <c r="AGW809" s="10"/>
      <c r="AGX809" s="235"/>
      <c r="AGY809" s="175" t="s">
        <v>75</v>
      </c>
      <c r="AGZ809" s="341" t="s">
        <v>861</v>
      </c>
      <c r="AHB809" s="243">
        <f>IF(AHA809="Kopman",1.3,1)</f>
        <v>1</v>
      </c>
      <c r="AHC809" s="176">
        <f>VLOOKUP(AGZ809,$A$879:$F$2731,6,FALSE)</f>
        <v>1236</v>
      </c>
      <c r="AHD809" s="175" t="s">
        <v>61</v>
      </c>
      <c r="AHE809" s="10">
        <f>AHC809*1.5*AHB809</f>
        <v>1854</v>
      </c>
      <c r="AHF809" s="10"/>
      <c r="AHG809" s="235"/>
      <c r="AHH809" s="175" t="s">
        <v>75</v>
      </c>
      <c r="AHI809" s="398" t="s">
        <v>2570</v>
      </c>
      <c r="AHK809" s="243">
        <f>IF(AHJ809="Kopman",1.3,1)</f>
        <v>1</v>
      </c>
      <c r="AHL809" s="176">
        <f>VLOOKUP(AHI809,$A$879:$F$2731,6,FALSE)</f>
        <v>1523</v>
      </c>
      <c r="AHM809" s="175" t="s">
        <v>61</v>
      </c>
      <c r="AHN809" s="10">
        <f>AHL809*1.5*AHK809</f>
        <v>2284.5</v>
      </c>
      <c r="AHO809" s="10"/>
      <c r="AHP809" s="235"/>
      <c r="AHQ809" s="175" t="s">
        <v>75</v>
      </c>
      <c r="AHR809" s="341" t="s">
        <v>861</v>
      </c>
      <c r="AHT809" s="243">
        <f>IF(AHS809="Kopman",1.3,1)</f>
        <v>1</v>
      </c>
      <c r="AHU809" s="176">
        <f>VLOOKUP(AHR809,$A$879:$F$2731,6,FALSE)</f>
        <v>1236</v>
      </c>
      <c r="AHV809" s="175" t="s">
        <v>61</v>
      </c>
      <c r="AHW809" s="10">
        <f>AHU809*1.5*AHT809</f>
        <v>1854</v>
      </c>
      <c r="AHX809" s="10"/>
      <c r="AHY809" s="235"/>
      <c r="AHZ809" s="175" t="s">
        <v>75</v>
      </c>
      <c r="AIA809" s="341" t="s">
        <v>433</v>
      </c>
      <c r="AIC809" s="243">
        <f>IF(AIB809="Kopman",1.3,1)</f>
        <v>1</v>
      </c>
      <c r="AID809" s="176">
        <f>VLOOKUP(AIA809,$A$879:$F$2731,6,FALSE)</f>
        <v>458</v>
      </c>
      <c r="AIE809" s="175" t="s">
        <v>61</v>
      </c>
      <c r="AIF809" s="10">
        <f>AID809*1.5*AIC809</f>
        <v>687</v>
      </c>
      <c r="AIG809" s="10"/>
      <c r="AIH809" s="235"/>
      <c r="AII809" s="175" t="s">
        <v>75</v>
      </c>
      <c r="AIJ809" s="341" t="s">
        <v>576</v>
      </c>
      <c r="AIL809" s="243">
        <f>IF(AIK809="Kopman",1.3,1)</f>
        <v>1</v>
      </c>
      <c r="AIM809" s="176">
        <f>VLOOKUP(AIJ809,$A$879:$F$2731,6,FALSE)</f>
        <v>94</v>
      </c>
      <c r="AIN809" s="175" t="s">
        <v>61</v>
      </c>
      <c r="AIO809" s="10">
        <f>AIM809*1.5*AIL809</f>
        <v>141</v>
      </c>
      <c r="AIP809" s="10"/>
      <c r="AIQ809" s="235"/>
      <c r="AIR809" s="175" t="s">
        <v>75</v>
      </c>
      <c r="AIS809" s="341" t="s">
        <v>861</v>
      </c>
      <c r="AIU809" s="243">
        <f>IF(AIT809="Kopman",1.3,1)</f>
        <v>1</v>
      </c>
      <c r="AIV809" s="176">
        <f>VLOOKUP(AIS809,$A$879:$F$2731,6,FALSE)</f>
        <v>1236</v>
      </c>
      <c r="AIW809" s="175" t="s">
        <v>61</v>
      </c>
      <c r="AIX809" s="10">
        <f>AIV809*1.5*AIU809</f>
        <v>1854</v>
      </c>
      <c r="AIY809" s="10"/>
      <c r="AIZ809" s="235"/>
      <c r="AJA809" s="175" t="s">
        <v>75</v>
      </c>
      <c r="AJB809" s="353" t="s">
        <v>2124</v>
      </c>
      <c r="AJC809" s="14" t="s">
        <v>1662</v>
      </c>
      <c r="AJD809" s="243">
        <f>IF(AJC809="Kopman",1.3,1)</f>
        <v>1.3</v>
      </c>
      <c r="AJE809" s="176">
        <f>VLOOKUP(AJB809,$A$879:$F$2731,6,FALSE)</f>
        <v>204</v>
      </c>
      <c r="AJF809" s="175" t="s">
        <v>61</v>
      </c>
      <c r="AJG809" s="10">
        <f>AJE809*1.5*AJD809</f>
        <v>397.8</v>
      </c>
      <c r="AJH809" s="10"/>
      <c r="AJI809" s="235"/>
      <c r="AJJ809" s="175" t="s">
        <v>75</v>
      </c>
      <c r="AJK809" s="341" t="s">
        <v>2124</v>
      </c>
      <c r="AJM809" s="243">
        <f>IF(AJL809="Kopman",1.3,1)</f>
        <v>1</v>
      </c>
      <c r="AJN809" s="176">
        <f>VLOOKUP(AJK809,$A$879:$F$2731,6,FALSE)</f>
        <v>204</v>
      </c>
      <c r="AJO809" s="175" t="s">
        <v>61</v>
      </c>
      <c r="AJP809" s="10">
        <f>AJN809*1.5*AJM809</f>
        <v>306</v>
      </c>
      <c r="AJQ809" s="10"/>
      <c r="AJR809" s="235"/>
      <c r="AJS809" s="175" t="s">
        <v>75</v>
      </c>
      <c r="AJT809" s="347" t="s">
        <v>2124</v>
      </c>
      <c r="AJV809" s="243">
        <f>IF(AJU809="Kopman",1.3,1)</f>
        <v>1</v>
      </c>
      <c r="AJW809" s="176">
        <f>VLOOKUP(AJT809,$A$879:$F$2731,6,FALSE)</f>
        <v>204</v>
      </c>
      <c r="AJX809" s="175" t="s">
        <v>61</v>
      </c>
      <c r="AJY809" s="10">
        <f>AJW809*1.5*AJV809</f>
        <v>306</v>
      </c>
      <c r="AJZ809" s="10"/>
      <c r="AKA809" s="235"/>
      <c r="AKB809" s="175" t="s">
        <v>75</v>
      </c>
      <c r="AKC809" s="341" t="s">
        <v>2570</v>
      </c>
      <c r="AKE809" s="243">
        <f>IF(AKD809="Kopman",1.3,1)</f>
        <v>1</v>
      </c>
      <c r="AKF809" s="176">
        <f>VLOOKUP(AKC809,$A$879:$F$2731,6,FALSE)</f>
        <v>1523</v>
      </c>
      <c r="AKG809" s="175" t="s">
        <v>61</v>
      </c>
      <c r="AKH809" s="10">
        <f>AKF809*1.5*AKE809</f>
        <v>2284.5</v>
      </c>
      <c r="AKI809" s="10"/>
      <c r="AKJ809" s="235"/>
      <c r="AKK809" s="175" t="s">
        <v>75</v>
      </c>
      <c r="AKL809" s="341" t="s">
        <v>861</v>
      </c>
      <c r="AKN809" s="243">
        <f>IF(AKM809="Kopman",1.3,1)</f>
        <v>1</v>
      </c>
      <c r="AKO809" s="176">
        <f>VLOOKUP(AKL809,$A$879:$F$2731,6,FALSE)</f>
        <v>1236</v>
      </c>
      <c r="AKP809" s="175" t="s">
        <v>61</v>
      </c>
      <c r="AKQ809" s="10">
        <f>AKO809*1.5*AKN809</f>
        <v>1854</v>
      </c>
      <c r="AKR809" s="10"/>
      <c r="AKS809" s="235"/>
      <c r="AKT809" s="175" t="s">
        <v>75</v>
      </c>
      <c r="AKU809" s="341" t="s">
        <v>1000</v>
      </c>
      <c r="AKW809" s="243">
        <f>IF(AKV809="Kopman",1.3,1)</f>
        <v>1</v>
      </c>
      <c r="AKX809" s="176">
        <f>VLOOKUP(AKU809,$A$879:$F$2731,6,FALSE)</f>
        <v>1114</v>
      </c>
      <c r="AKY809" s="175" t="s">
        <v>61</v>
      </c>
      <c r="AKZ809" s="10">
        <f>AKX809*1.5*AKW809</f>
        <v>1671</v>
      </c>
      <c r="ALA809" s="10"/>
      <c r="ALB809" s="235"/>
      <c r="ALC809" s="175" t="s">
        <v>75</v>
      </c>
      <c r="ALD809" s="341" t="s">
        <v>561</v>
      </c>
      <c r="ALF809" s="243">
        <f>IF(ALE809="Kopman",1.3,1)</f>
        <v>1</v>
      </c>
      <c r="ALG809" s="176">
        <f>VLOOKUP(ALD809,$A$879:$F$2731,6,FALSE)</f>
        <v>432</v>
      </c>
      <c r="ALH809" s="175" t="s">
        <v>61</v>
      </c>
      <c r="ALI809" s="10">
        <f>ALG809*1.5*ALF809</f>
        <v>648</v>
      </c>
      <c r="ALJ809" s="10"/>
      <c r="ALK809" s="235"/>
      <c r="ALL809" s="175" t="s">
        <v>75</v>
      </c>
      <c r="ALM809" s="341" t="s">
        <v>561</v>
      </c>
      <c r="ALO809" s="243">
        <f>IF(ALN809="Kopman",1.3,1)</f>
        <v>1</v>
      </c>
      <c r="ALP809" s="176">
        <f>VLOOKUP(ALM809,$A$879:$F$2731,6,FALSE)</f>
        <v>432</v>
      </c>
      <c r="ALQ809" s="175" t="s">
        <v>61</v>
      </c>
      <c r="ALR809" s="10">
        <f>ALP809*1.5*ALO809</f>
        <v>648</v>
      </c>
      <c r="ALS809" s="10"/>
      <c r="ALT809" s="235"/>
      <c r="ALU809" s="175" t="s">
        <v>75</v>
      </c>
      <c r="ALV809" s="341" t="s">
        <v>2570</v>
      </c>
      <c r="ALX809" s="243">
        <f>IF(ALW809="Kopman",1.3,1)</f>
        <v>1</v>
      </c>
      <c r="ALY809" s="176">
        <f>VLOOKUP(ALV809,$A$879:$F$2731,6,FALSE)</f>
        <v>1523</v>
      </c>
      <c r="ALZ809" s="175" t="s">
        <v>61</v>
      </c>
      <c r="AMA809" s="10">
        <f>ALY809*1.5*ALX809</f>
        <v>2284.5</v>
      </c>
      <c r="AMB809" s="10"/>
      <c r="AMC809" s="235"/>
      <c r="AMD809" s="175" t="s">
        <v>75</v>
      </c>
      <c r="AME809" s="401" t="s">
        <v>2570</v>
      </c>
      <c r="AMG809" s="243">
        <f>IF(AMF809="Kopman",1.3,1)</f>
        <v>1</v>
      </c>
      <c r="AMH809" s="176">
        <f>VLOOKUP(AME809,$A$879:$F$2731,6,FALSE)</f>
        <v>1523</v>
      </c>
      <c r="AMI809" s="175" t="s">
        <v>61</v>
      </c>
      <c r="AMJ809" s="10">
        <f>AMH809*1.5*AMG809</f>
        <v>2284.5</v>
      </c>
      <c r="AMK809" s="10"/>
      <c r="AML809" s="235"/>
      <c r="AMM809" s="175" t="s">
        <v>75</v>
      </c>
      <c r="AMN809" s="343" t="s">
        <v>561</v>
      </c>
      <c r="AMP809" s="243">
        <f>IF(AMO809="Kopman",1.3,1)</f>
        <v>1</v>
      </c>
      <c r="AMQ809" s="176">
        <f>VLOOKUP(AMN809,$A$879:$F$2731,6,FALSE)</f>
        <v>432</v>
      </c>
      <c r="AMR809" s="175" t="s">
        <v>61</v>
      </c>
      <c r="AMS809" s="10">
        <f>AMQ809*1.5*AMP809</f>
        <v>648</v>
      </c>
      <c r="AMT809" s="10"/>
      <c r="AMU809" s="235"/>
      <c r="AMV809" s="175" t="s">
        <v>75</v>
      </c>
      <c r="AMW809" s="341" t="s">
        <v>861</v>
      </c>
      <c r="AMY809" s="243">
        <f>IF(AMX809="Kopman",1.3,1)</f>
        <v>1</v>
      </c>
      <c r="AMZ809" s="176">
        <f>VLOOKUP(AMW809,$A$879:$F$2731,6,FALSE)</f>
        <v>1236</v>
      </c>
      <c r="ANA809" s="175" t="s">
        <v>61</v>
      </c>
      <c r="ANB809" s="10">
        <f>AMZ809*1.5*AMY809</f>
        <v>1854</v>
      </c>
      <c r="ANC809" s="10"/>
      <c r="AND809" s="235"/>
      <c r="ANE809" s="175" t="s">
        <v>75</v>
      </c>
      <c r="ANF809" s="341" t="s">
        <v>1402</v>
      </c>
      <c r="ANH809" s="243">
        <f>IF(ANG809="Kopman",1.3,1)</f>
        <v>1</v>
      </c>
      <c r="ANI809" s="176">
        <f>VLOOKUP(ANF809,$A$879:$F$2731,6,FALSE)</f>
        <v>619</v>
      </c>
      <c r="ANJ809" s="175" t="s">
        <v>61</v>
      </c>
      <c r="ANK809" s="10">
        <f>ANI809*1.5*ANH809</f>
        <v>928.5</v>
      </c>
      <c r="ANL809" s="10"/>
      <c r="ANM809" s="235"/>
      <c r="ANN809" s="175" t="s">
        <v>75</v>
      </c>
      <c r="ANO809" s="351" t="s">
        <v>2570</v>
      </c>
      <c r="ANQ809" s="243">
        <f>IF(ANP809="Kopman",1.3,1)</f>
        <v>1</v>
      </c>
      <c r="ANR809" s="176">
        <f>VLOOKUP(ANO809,$A$879:$F$2731,6,FALSE)</f>
        <v>1523</v>
      </c>
      <c r="ANS809" s="175" t="s">
        <v>61</v>
      </c>
      <c r="ANT809" s="10">
        <f>ANR809*1.5*ANQ809</f>
        <v>2284.5</v>
      </c>
      <c r="ANU809" s="10"/>
      <c r="ANV809" s="235"/>
      <c r="ANW809" s="175" t="s">
        <v>75</v>
      </c>
      <c r="ANX809" s="341" t="s">
        <v>2124</v>
      </c>
      <c r="ANZ809" s="243">
        <f>IF(ANY809="Kopman",1.3,1)</f>
        <v>1</v>
      </c>
      <c r="AOA809" s="176">
        <f>VLOOKUP(ANX809,$A$879:$F$2731,6,FALSE)</f>
        <v>204</v>
      </c>
      <c r="AOB809" s="175" t="s">
        <v>61</v>
      </c>
      <c r="AOC809" s="10">
        <f>AOA809*1.5*ANZ809</f>
        <v>306</v>
      </c>
      <c r="AOD809" s="10"/>
      <c r="AOE809" s="235"/>
      <c r="AOF809" s="175" t="s">
        <v>75</v>
      </c>
      <c r="AOG809" s="75" t="s">
        <v>183</v>
      </c>
      <c r="AOI809" s="243">
        <f>IF(AOH809="Kopman",1.3,1)</f>
        <v>1</v>
      </c>
      <c r="AOJ809" s="176" t="e">
        <f>VLOOKUP(AOG809,$A$879:$F$2731,6,FALSE)</f>
        <v>#N/A</v>
      </c>
      <c r="AOK809" s="175" t="s">
        <v>61</v>
      </c>
      <c r="AOL809" s="10" t="e">
        <f>AOJ809*1.5*AOI809</f>
        <v>#N/A</v>
      </c>
      <c r="AOM809" s="10"/>
      <c r="AON809" s="235"/>
      <c r="AOO809" s="175" t="s">
        <v>75</v>
      </c>
      <c r="AOP809" s="341" t="s">
        <v>415</v>
      </c>
      <c r="AOR809" s="243">
        <f>IF(AOQ809="Kopman",1.3,1)</f>
        <v>1</v>
      </c>
      <c r="AOS809" s="176">
        <f>VLOOKUP(AOP809,$A$879:$F$2731,6,FALSE)</f>
        <v>320</v>
      </c>
      <c r="AOT809" s="175" t="s">
        <v>61</v>
      </c>
      <c r="AOU809" s="10">
        <f>AOS809*1.5*AOR809</f>
        <v>480</v>
      </c>
      <c r="AOV809" s="10"/>
      <c r="AOW809" s="235"/>
      <c r="AOX809" s="175" t="s">
        <v>75</v>
      </c>
      <c r="AOY809" s="404" t="s">
        <v>1402</v>
      </c>
      <c r="APA809" s="243">
        <f>IF(AOZ809="Kopman",1.3,1)</f>
        <v>1</v>
      </c>
      <c r="APB809" s="176">
        <f>VLOOKUP(AOY809,$A$879:$F$2731,6,FALSE)</f>
        <v>619</v>
      </c>
      <c r="APC809" s="175" t="s">
        <v>61</v>
      </c>
      <c r="APD809" s="10">
        <f>APB809*1.5*APA809</f>
        <v>928.5</v>
      </c>
      <c r="APE809" s="10"/>
      <c r="APF809" s="235"/>
      <c r="APG809" s="175" t="s">
        <v>75</v>
      </c>
      <c r="APH809" s="341" t="s">
        <v>1402</v>
      </c>
      <c r="APJ809" s="243">
        <f>IF(API809="Kopman",1.3,1)</f>
        <v>1</v>
      </c>
      <c r="APK809" s="176">
        <f>VLOOKUP(APH809,$A$879:$F$2731,6,FALSE)</f>
        <v>619</v>
      </c>
      <c r="APL809" s="175" t="s">
        <v>61</v>
      </c>
      <c r="APM809" s="10">
        <f>APK809*1.5*APJ809</f>
        <v>928.5</v>
      </c>
      <c r="APN809" s="10"/>
      <c r="APO809" s="235"/>
      <c r="APP809" s="175" t="s">
        <v>75</v>
      </c>
      <c r="APQ809" s="75" t="s">
        <v>183</v>
      </c>
      <c r="APS809" s="243">
        <f>IF(APR809="Kopman",1.3,1)</f>
        <v>1</v>
      </c>
      <c r="APT809" s="176" t="e">
        <f>VLOOKUP(APQ809,$A$879:$F$2731,6,FALSE)</f>
        <v>#N/A</v>
      </c>
      <c r="APU809" s="175" t="s">
        <v>61</v>
      </c>
      <c r="APV809" s="10" t="e">
        <f>APT809*1.5*APS809</f>
        <v>#N/A</v>
      </c>
      <c r="APW809" s="10"/>
      <c r="APX809" s="235"/>
      <c r="APY809" s="175" t="s">
        <v>75</v>
      </c>
      <c r="APZ809" s="341" t="s">
        <v>861</v>
      </c>
      <c r="AQB809" s="243">
        <f>IF(AQA809="Kopman",1.3,1)</f>
        <v>1</v>
      </c>
      <c r="AQC809" s="176">
        <f>VLOOKUP(APZ809,$A$879:$F$2731,6,FALSE)</f>
        <v>1236</v>
      </c>
      <c r="AQD809" s="175" t="s">
        <v>61</v>
      </c>
      <c r="AQE809" s="10">
        <f>AQC809*1.5*AQB809</f>
        <v>1854</v>
      </c>
      <c r="AQF809" s="10"/>
      <c r="AQG809" s="235"/>
      <c r="AQH809" s="175" t="s">
        <v>75</v>
      </c>
      <c r="AQI809" s="341" t="s">
        <v>417</v>
      </c>
      <c r="AQK809" s="243">
        <f>IF(AQJ809="Kopman",1.3,1)</f>
        <v>1</v>
      </c>
      <c r="AQL809" s="176">
        <f>VLOOKUP(AQI809,$A$879:$F$2731,6,FALSE)</f>
        <v>460</v>
      </c>
      <c r="AQM809" s="175" t="s">
        <v>61</v>
      </c>
      <c r="AQN809" s="10">
        <f>AQL809*1.5*AQK809</f>
        <v>690</v>
      </c>
      <c r="AQO809" s="10"/>
      <c r="AQP809" s="235"/>
      <c r="AQQ809" s="175" t="s">
        <v>75</v>
      </c>
      <c r="AQR809" s="75" t="s">
        <v>183</v>
      </c>
      <c r="AQT809" s="243">
        <f>IF(AQS809="Kopman",1.3,1)</f>
        <v>1</v>
      </c>
      <c r="AQU809" s="176" t="e">
        <f>VLOOKUP(AQR809,$A$879:$F$2731,6,FALSE)</f>
        <v>#N/A</v>
      </c>
      <c r="AQV809" s="175" t="s">
        <v>61</v>
      </c>
      <c r="AQW809" s="10" t="e">
        <f>AQU809*1.5*AQT809</f>
        <v>#N/A</v>
      </c>
      <c r="AQX809" s="10"/>
      <c r="AQY809" s="235"/>
      <c r="AQZ809" s="175" t="s">
        <v>75</v>
      </c>
      <c r="ARA809" s="75" t="s">
        <v>183</v>
      </c>
      <c r="ARC809" s="243">
        <f>IF(ARB809="Kopman",1.3,1)</f>
        <v>1</v>
      </c>
      <c r="ARD809" s="176" t="e">
        <f>VLOOKUP(ARA809,$A$879:$F$2731,6,FALSE)</f>
        <v>#N/A</v>
      </c>
      <c r="ARE809" s="175" t="s">
        <v>61</v>
      </c>
      <c r="ARF809" s="10" t="e">
        <f>ARD809*1.5*ARC809</f>
        <v>#N/A</v>
      </c>
      <c r="ARG809" s="10"/>
      <c r="ARH809" s="235"/>
      <c r="ARI809" s="175" t="s">
        <v>75</v>
      </c>
      <c r="ARJ809" s="75" t="s">
        <v>183</v>
      </c>
      <c r="ARL809" s="243">
        <f>IF(ARK809="Kopman",1.3,1)</f>
        <v>1</v>
      </c>
      <c r="ARM809" s="176" t="e">
        <f>VLOOKUP(ARJ809,$A$879:$F$2731,6,FALSE)</f>
        <v>#N/A</v>
      </c>
      <c r="ARN809" s="175" t="s">
        <v>61</v>
      </c>
      <c r="ARO809" s="10" t="e">
        <f>ARM809*1.5*ARL809</f>
        <v>#N/A</v>
      </c>
      <c r="ARP809" s="10"/>
      <c r="ARQ809" s="235"/>
      <c r="ARR809" s="175" t="s">
        <v>75</v>
      </c>
      <c r="ARS809" s="75" t="s">
        <v>183</v>
      </c>
      <c r="ARU809" s="243">
        <f>IF(ART809="Kopman",1.3,1)</f>
        <v>1</v>
      </c>
      <c r="ARV809" s="176" t="e">
        <f>VLOOKUP(ARS809,$A$879:$F$2731,6,FALSE)</f>
        <v>#N/A</v>
      </c>
      <c r="ARW809" s="175" t="s">
        <v>61</v>
      </c>
      <c r="ARX809" s="10" t="e">
        <f>ARV809*1.5*ARU809</f>
        <v>#N/A</v>
      </c>
      <c r="ARY809" s="10"/>
      <c r="ARZ809" s="235"/>
      <c r="ASA809" s="175" t="s">
        <v>75</v>
      </c>
      <c r="ASB809" s="341" t="s">
        <v>593</v>
      </c>
      <c r="ASD809" s="243">
        <f>IF(ASC809="Kopman",1.3,1)</f>
        <v>1</v>
      </c>
      <c r="ASE809" s="176">
        <f>VLOOKUP(ASB809,$A$879:$F$2731,6,FALSE)</f>
        <v>253</v>
      </c>
      <c r="ASF809" s="175" t="s">
        <v>61</v>
      </c>
      <c r="ASG809" s="10">
        <f>ASE809*1.5*ASD809</f>
        <v>379.5</v>
      </c>
      <c r="ASH809" s="10"/>
      <c r="ASI809" s="235"/>
      <c r="ASJ809" s="175" t="s">
        <v>75</v>
      </c>
      <c r="ASK809" s="75" t="s">
        <v>183</v>
      </c>
      <c r="ASM809" s="243">
        <f>IF(ASL809="Kopman",1.3,1)</f>
        <v>1</v>
      </c>
      <c r="ASN809" s="176" t="e">
        <f>VLOOKUP(ASK809,$A$879:$F$2731,6,FALSE)</f>
        <v>#N/A</v>
      </c>
      <c r="ASO809" s="175" t="s">
        <v>61</v>
      </c>
      <c r="ASP809" s="10" t="e">
        <f>ASN809*1.5*ASM809</f>
        <v>#N/A</v>
      </c>
      <c r="ASQ809" s="10"/>
      <c r="ASR809" s="235"/>
      <c r="ASS809" s="175" t="s">
        <v>75</v>
      </c>
      <c r="AST809" s="341" t="s">
        <v>600</v>
      </c>
      <c r="ASV809" s="243">
        <f>IF(ASU809="Kopman",1.3,1)</f>
        <v>1</v>
      </c>
      <c r="ASW809" s="176">
        <f>VLOOKUP(AST809,$A$879:$F$2731,6,FALSE)</f>
        <v>415</v>
      </c>
      <c r="ASX809" s="175" t="s">
        <v>61</v>
      </c>
      <c r="ASY809" s="10">
        <f>ASW809*1.5*ASV809</f>
        <v>622.5</v>
      </c>
      <c r="ASZ809" s="10"/>
      <c r="ATA809" s="235"/>
      <c r="ATB809" s="175" t="s">
        <v>75</v>
      </c>
      <c r="ATC809" s="75" t="s">
        <v>183</v>
      </c>
      <c r="ATE809" s="243">
        <f>IF(ATD809="Kopman",1.3,1)</f>
        <v>1</v>
      </c>
      <c r="ATF809" s="176" t="e">
        <f>VLOOKUP(ATC809,$A$879:$F$2731,6,FALSE)</f>
        <v>#N/A</v>
      </c>
      <c r="ATG809" s="175" t="s">
        <v>61</v>
      </c>
      <c r="ATH809" s="10" t="e">
        <f>ATF809*1.5*ATE809</f>
        <v>#N/A</v>
      </c>
      <c r="ATI809" s="10"/>
      <c r="ATJ809" s="235"/>
      <c r="ATK809" s="175" t="s">
        <v>75</v>
      </c>
      <c r="ATL809" s="75" t="s">
        <v>183</v>
      </c>
      <c r="ATN809" s="243">
        <f>IF(ATM809="Kopman",1.3,1)</f>
        <v>1</v>
      </c>
      <c r="ATO809" s="176" t="e">
        <f>VLOOKUP(ATL809,$A$879:$F$2731,6,FALSE)</f>
        <v>#N/A</v>
      </c>
      <c r="ATP809" s="175" t="s">
        <v>61</v>
      </c>
      <c r="ATQ809" s="10" t="e">
        <f>ATO809*1.5*ATN809</f>
        <v>#N/A</v>
      </c>
      <c r="ATR809" s="10"/>
      <c r="ATS809" s="235"/>
      <c r="ATT809" s="175" t="s">
        <v>75</v>
      </c>
      <c r="ATU809" s="75" t="s">
        <v>183</v>
      </c>
      <c r="ATW809" s="243">
        <f>IF(ATV809="Kopman",1.3,1)</f>
        <v>1</v>
      </c>
      <c r="ATX809" s="176" t="e">
        <f>VLOOKUP(ATU809,$A$879:$F$2731,6,FALSE)</f>
        <v>#N/A</v>
      </c>
      <c r="ATY809" s="175" t="s">
        <v>61</v>
      </c>
      <c r="ATZ809" s="10" t="e">
        <f>ATX809*1.5*ATW809</f>
        <v>#N/A</v>
      </c>
      <c r="AUA809" s="10"/>
      <c r="AUB809" s="235"/>
      <c r="AUC809" s="175" t="s">
        <v>75</v>
      </c>
      <c r="AUD809" s="75" t="s">
        <v>183</v>
      </c>
      <c r="AUF809" s="243">
        <f>IF(AUE809="Kopman",1.3,1)</f>
        <v>1</v>
      </c>
      <c r="AUG809" s="176" t="e">
        <f>VLOOKUP(AUD809,$A$879:$F$2731,6,FALSE)</f>
        <v>#N/A</v>
      </c>
      <c r="AUH809" s="175" t="s">
        <v>61</v>
      </c>
      <c r="AUI809" s="10" t="e">
        <f>AUG809*1.5*AUF809</f>
        <v>#N/A</v>
      </c>
      <c r="AUJ809" s="10"/>
      <c r="AUK809" s="235"/>
      <c r="AUL809" s="175" t="s">
        <v>75</v>
      </c>
      <c r="AUM809" s="75" t="s">
        <v>183</v>
      </c>
      <c r="AUO809" s="243">
        <f>IF(AUN809="Kopman",1.3,1)</f>
        <v>1</v>
      </c>
      <c r="AUP809" s="176" t="e">
        <f>VLOOKUP(AUM809,$A$879:$F$2731,6,FALSE)</f>
        <v>#N/A</v>
      </c>
      <c r="AUQ809" s="175" t="s">
        <v>61</v>
      </c>
      <c r="AUR809" s="10" t="e">
        <f>AUP809*1.5*AUO809</f>
        <v>#N/A</v>
      </c>
      <c r="AUS809" s="10"/>
      <c r="AUT809" s="235"/>
      <c r="AUU809" s="175" t="s">
        <v>75</v>
      </c>
      <c r="AUV809" s="75" t="s">
        <v>183</v>
      </c>
      <c r="AUX809" s="243">
        <f>IF(AUW809="Kopman",1.3,1)</f>
        <v>1</v>
      </c>
      <c r="AUY809" s="176" t="e">
        <f>VLOOKUP(AUV809,$A$879:$F$2731,6,FALSE)</f>
        <v>#N/A</v>
      </c>
      <c r="AUZ809" s="175" t="s">
        <v>61</v>
      </c>
      <c r="AVA809" s="10" t="e">
        <f>AUY809*1.5*AUX809</f>
        <v>#N/A</v>
      </c>
      <c r="AVB809" s="10"/>
      <c r="AVC809" s="235"/>
      <c r="AVD809" s="175" t="s">
        <v>75</v>
      </c>
      <c r="AVE809" s="75" t="s">
        <v>183</v>
      </c>
      <c r="AVG809" s="243">
        <f>IF(AVF809="Kopman",1.3,1)</f>
        <v>1</v>
      </c>
      <c r="AVH809" s="176" t="e">
        <f>VLOOKUP(AVE809,$A$879:$F$2731,6,FALSE)</f>
        <v>#N/A</v>
      </c>
      <c r="AVI809" s="175" t="s">
        <v>61</v>
      </c>
      <c r="AVJ809" s="10" t="e">
        <f>AVH809*1.5*AVG809</f>
        <v>#N/A</v>
      </c>
      <c r="AVK809" s="10"/>
      <c r="AVL809" s="235"/>
      <c r="AVM809" s="175" t="s">
        <v>75</v>
      </c>
      <c r="AVN809" s="75" t="s">
        <v>183</v>
      </c>
      <c r="AVP809" s="243">
        <f>IF(AVO809="Kopman",1.3,1)</f>
        <v>1</v>
      </c>
      <c r="AVQ809" s="176" t="e">
        <f>VLOOKUP(AVN809,$A$879:$F$2731,6,FALSE)</f>
        <v>#N/A</v>
      </c>
      <c r="AVR809" s="175" t="s">
        <v>61</v>
      </c>
      <c r="AVS809" s="10" t="e">
        <f>AVQ809*1.5*AVP809</f>
        <v>#N/A</v>
      </c>
      <c r="AVT809" s="10"/>
      <c r="AVU809" s="235"/>
      <c r="AVV809" s="175" t="s">
        <v>75</v>
      </c>
      <c r="AVW809" s="75" t="s">
        <v>183</v>
      </c>
      <c r="AVY809" s="243">
        <f>IF(AVX809="Kopman",1.3,1)</f>
        <v>1</v>
      </c>
      <c r="AVZ809" s="176" t="e">
        <f>VLOOKUP(AVW809,$A$879:$F$2731,6,FALSE)</f>
        <v>#N/A</v>
      </c>
      <c r="AWA809" s="175" t="s">
        <v>61</v>
      </c>
      <c r="AWB809" s="10" t="e">
        <f>AVZ809*1.5*AVY809</f>
        <v>#N/A</v>
      </c>
      <c r="AWC809" s="10"/>
      <c r="AWD809" s="235"/>
      <c r="AWE809" s="175" t="s">
        <v>75</v>
      </c>
      <c r="AWF809" s="75" t="s">
        <v>183</v>
      </c>
      <c r="AWH809" s="243">
        <f>IF(AWG809="Kopman",1.3,1)</f>
        <v>1</v>
      </c>
      <c r="AWI809" s="176" t="e">
        <f>VLOOKUP(AWF809,$A$879:$F$2731,6,FALSE)</f>
        <v>#N/A</v>
      </c>
      <c r="AWJ809" s="175" t="s">
        <v>61</v>
      </c>
      <c r="AWK809" s="10" t="e">
        <f>AWI809*1.5*AWH809</f>
        <v>#N/A</v>
      </c>
      <c r="AWL809" s="10"/>
      <c r="AWM809" s="235"/>
      <c r="AWN809" s="175" t="s">
        <v>75</v>
      </c>
      <c r="AWO809" s="341" t="s">
        <v>1000</v>
      </c>
      <c r="AWQ809" s="243">
        <f>IF(AWP809="Kopman",1.3,1)</f>
        <v>1</v>
      </c>
      <c r="AWR809" s="176">
        <f>VLOOKUP(AWO809,$A$879:$F$2731,6,FALSE)</f>
        <v>1114</v>
      </c>
      <c r="AWS809" s="175" t="s">
        <v>61</v>
      </c>
      <c r="AWT809" s="10">
        <f>AWR809*1.5*AWQ809</f>
        <v>1671</v>
      </c>
      <c r="AWU809" s="10"/>
      <c r="AWV809" s="235"/>
      <c r="AWW809" s="175" t="s">
        <v>75</v>
      </c>
      <c r="AWX809" s="341" t="s">
        <v>593</v>
      </c>
      <c r="AWZ809" s="243">
        <f>IF(AWY809="Kopman",1.3,1)</f>
        <v>1</v>
      </c>
      <c r="AXA809" s="176">
        <f>VLOOKUP(AWX809,$A$879:$F$2731,6,FALSE)</f>
        <v>253</v>
      </c>
      <c r="AXB809" s="175" t="s">
        <v>61</v>
      </c>
      <c r="AXC809" s="10">
        <f>AXA809*1.5*AWZ809</f>
        <v>379.5</v>
      </c>
      <c r="AXD809" s="10"/>
      <c r="AXE809" s="235"/>
      <c r="AXF809" s="175" t="s">
        <v>75</v>
      </c>
      <c r="AXG809" s="341" t="s">
        <v>861</v>
      </c>
      <c r="AXI809" s="243">
        <f>IF(AXH809="Kopman",1.3,1)</f>
        <v>1</v>
      </c>
      <c r="AXJ809" s="176">
        <f>VLOOKUP(AXG809,$A$879:$F$2731,6,FALSE)</f>
        <v>1236</v>
      </c>
      <c r="AXK809" s="175" t="s">
        <v>61</v>
      </c>
      <c r="AXL809" s="10">
        <f>AXJ809*1.5*AXI809</f>
        <v>1854</v>
      </c>
      <c r="AXM809" s="10"/>
      <c r="AXN809" s="235"/>
      <c r="AXO809" s="175" t="s">
        <v>75</v>
      </c>
      <c r="AXP809" s="341" t="s">
        <v>427</v>
      </c>
      <c r="AXR809" s="243">
        <f>IF(AXQ809="Kopman",1.3,1)</f>
        <v>1</v>
      </c>
      <c r="AXS809" s="176">
        <f>VLOOKUP(AXP809,$A$879:$F$2731,6,FALSE)</f>
        <v>347</v>
      </c>
      <c r="AXT809" s="175" t="s">
        <v>61</v>
      </c>
      <c r="AXU809" s="10">
        <f>AXS809*1.5*AXR809</f>
        <v>520.5</v>
      </c>
      <c r="AXV809" s="10"/>
      <c r="AXW809" s="235"/>
      <c r="AXX809" s="175" t="s">
        <v>75</v>
      </c>
      <c r="AXY809" s="341" t="s">
        <v>861</v>
      </c>
      <c r="AYA809" s="243">
        <f>IF(AXZ809="Kopman",1.3,1)</f>
        <v>1</v>
      </c>
      <c r="AYB809" s="176">
        <f>VLOOKUP(AXY809,$A$879:$F$2731,6,FALSE)</f>
        <v>1236</v>
      </c>
      <c r="AYC809" s="175" t="s">
        <v>61</v>
      </c>
      <c r="AYD809" s="10">
        <f>AYB809*1.5*AYA809</f>
        <v>1854</v>
      </c>
      <c r="AYE809" s="10"/>
      <c r="AYF809" s="235"/>
      <c r="AYG809" s="175" t="s">
        <v>75</v>
      </c>
      <c r="AYH809" s="341" t="s">
        <v>861</v>
      </c>
      <c r="AYJ809" s="243">
        <f>IF(AYI809="Kopman",1.3,1)</f>
        <v>1</v>
      </c>
      <c r="AYK809" s="176">
        <f>VLOOKUP(AYH809,$A$879:$F$2731,6,FALSE)</f>
        <v>1236</v>
      </c>
      <c r="AYL809" s="175" t="s">
        <v>61</v>
      </c>
      <c r="AYM809" s="10">
        <f>AYK809*1.5*AYJ809</f>
        <v>1854</v>
      </c>
      <c r="AYN809" s="10"/>
      <c r="AYO809" s="235"/>
      <c r="AYP809" s="175" t="s">
        <v>75</v>
      </c>
      <c r="AYQ809" s="341" t="s">
        <v>433</v>
      </c>
      <c r="AYS809" s="243">
        <f>IF(AYR809="Kopman",1.3,1)</f>
        <v>1</v>
      </c>
      <c r="AYT809" s="176">
        <f>VLOOKUP(AYQ809,$A$879:$F$2731,6,FALSE)</f>
        <v>458</v>
      </c>
      <c r="AYU809" s="175" t="s">
        <v>61</v>
      </c>
      <c r="AYV809" s="10">
        <f>AYT809*1.5*AYS809</f>
        <v>687</v>
      </c>
      <c r="AYW809" s="10"/>
      <c r="AYX809" s="235"/>
      <c r="AYY809" s="175" t="s">
        <v>75</v>
      </c>
      <c r="AYZ809" s="341" t="s">
        <v>1402</v>
      </c>
      <c r="AZB809" s="243">
        <f>IF(AZA809="Kopman",1.3,1)</f>
        <v>1</v>
      </c>
      <c r="AZC809" s="176">
        <f>VLOOKUP(AYZ809,$A$879:$F$2731,6,FALSE)</f>
        <v>619</v>
      </c>
      <c r="AZD809" s="175" t="s">
        <v>61</v>
      </c>
      <c r="AZE809" s="10">
        <f>AZC809*1.5*AZB809</f>
        <v>928.5</v>
      </c>
      <c r="AZF809" s="10"/>
      <c r="AZG809" s="235"/>
      <c r="AZH809" s="175" t="s">
        <v>75</v>
      </c>
      <c r="AZI809" s="341" t="s">
        <v>2124</v>
      </c>
      <c r="AZK809" s="243">
        <f>IF(AZJ809="Kopman",1.3,1)</f>
        <v>1</v>
      </c>
      <c r="AZL809" s="176">
        <f>VLOOKUP(AZI809,$A$879:$F$2731,6,FALSE)</f>
        <v>204</v>
      </c>
      <c r="AZM809" s="175" t="s">
        <v>61</v>
      </c>
      <c r="AZN809" s="10">
        <f>AZL809*1.5*AZK809</f>
        <v>306</v>
      </c>
      <c r="AZO809" s="10"/>
      <c r="AZP809" s="235"/>
      <c r="AZQ809" s="175" t="s">
        <v>75</v>
      </c>
      <c r="AZR809" s="341" t="s">
        <v>1000</v>
      </c>
      <c r="AZT809" s="243">
        <f>IF(AZS809="Kopman",1.3,1)</f>
        <v>1</v>
      </c>
      <c r="AZU809" s="176">
        <f>VLOOKUP(AZR809,$A$879:$F$2731,6,FALSE)</f>
        <v>1114</v>
      </c>
      <c r="AZV809" s="175" t="s">
        <v>61</v>
      </c>
      <c r="AZW809" s="10">
        <f>AZU809*1.5*AZT809</f>
        <v>1671</v>
      </c>
      <c r="AZX809" s="10"/>
      <c r="AZY809" s="235"/>
      <c r="AZZ809" s="175" t="s">
        <v>75</v>
      </c>
      <c r="BAA809" s="341" t="s">
        <v>1402</v>
      </c>
      <c r="BAC809" s="243">
        <f>IF(BAB809="Kopman",1.3,1)</f>
        <v>1</v>
      </c>
      <c r="BAD809" s="176">
        <f>VLOOKUP(BAA809,$A$879:$F$2731,6,FALSE)</f>
        <v>619</v>
      </c>
      <c r="BAE809" s="175" t="s">
        <v>61</v>
      </c>
      <c r="BAF809" s="10">
        <f>BAD809*1.5*BAC809</f>
        <v>928.5</v>
      </c>
      <c r="BAG809" s="10"/>
      <c r="BAH809" s="235"/>
      <c r="BAI809" s="175" t="s">
        <v>75</v>
      </c>
      <c r="BAJ809" s="398" t="s">
        <v>1000</v>
      </c>
      <c r="BAL809" s="243">
        <f>IF(BAK809="Kopman",1.3,1)</f>
        <v>1</v>
      </c>
      <c r="BAM809" s="176">
        <f>VLOOKUP(BAJ809,$A$879:$F$2731,6,FALSE)</f>
        <v>1114</v>
      </c>
      <c r="BAN809" s="175" t="s">
        <v>61</v>
      </c>
      <c r="BAO809" s="10">
        <f>BAM809*1.5*BAL809</f>
        <v>1671</v>
      </c>
      <c r="BAP809" s="10"/>
      <c r="BAQ809" s="235"/>
      <c r="BAR809" s="175" t="s">
        <v>75</v>
      </c>
      <c r="BAS809" s="341" t="s">
        <v>458</v>
      </c>
      <c r="BAU809" s="243">
        <f>IF(BAT809="Kopman",1.3,1)</f>
        <v>1</v>
      </c>
      <c r="BAV809" s="176">
        <f>VLOOKUP(BAS809,$A$879:$F$2731,6,FALSE)</f>
        <v>396</v>
      </c>
      <c r="BAW809" s="175" t="s">
        <v>61</v>
      </c>
      <c r="BAX809" s="10">
        <f>BAV809*1.5*BAU809</f>
        <v>594</v>
      </c>
      <c r="BAY809" s="10"/>
      <c r="BAZ809" s="235"/>
      <c r="BBA809" s="175" t="s">
        <v>75</v>
      </c>
      <c r="BBB809" s="341" t="s">
        <v>861</v>
      </c>
      <c r="BBD809" s="243">
        <f>IF(BBC809="Kopman",1.3,1)</f>
        <v>1</v>
      </c>
      <c r="BBE809" s="176">
        <f>VLOOKUP(BBB809,$A$879:$F$2731,6,FALSE)</f>
        <v>1236</v>
      </c>
      <c r="BBF809" s="175" t="s">
        <v>61</v>
      </c>
      <c r="BBG809" s="10">
        <f>BBE809*1.5*BBD809</f>
        <v>1854</v>
      </c>
      <c r="BBH809" s="10"/>
      <c r="BBI809" s="235"/>
      <c r="BBJ809" s="175" t="s">
        <v>75</v>
      </c>
      <c r="BBK809" s="341" t="s">
        <v>1000</v>
      </c>
      <c r="BBM809" s="243">
        <f>IF(BBL809="Kopman",1.3,1)</f>
        <v>1</v>
      </c>
      <c r="BBN809" s="176">
        <f>VLOOKUP(BBK809,$A$879:$F$2731,6,FALSE)</f>
        <v>1114</v>
      </c>
      <c r="BBO809" s="175" t="s">
        <v>61</v>
      </c>
      <c r="BBP809" s="10">
        <f>BBN809*1.5*BBM809</f>
        <v>1671</v>
      </c>
      <c r="BBQ809" s="10"/>
      <c r="BBR809" s="235"/>
      <c r="BBS809" s="175" t="s">
        <v>75</v>
      </c>
      <c r="BBT809" s="347" t="s">
        <v>861</v>
      </c>
      <c r="BBV809" s="243">
        <f>IF(BBU809="Kopman",1.3,1)</f>
        <v>1</v>
      </c>
      <c r="BBW809" s="176">
        <f>VLOOKUP(BBT809,$A$879:$F$2731,6,FALSE)</f>
        <v>1236</v>
      </c>
      <c r="BBX809" s="175" t="s">
        <v>61</v>
      </c>
      <c r="BBY809" s="10">
        <f>BBW809*1.5*BBV809</f>
        <v>1854</v>
      </c>
      <c r="BBZ809" s="10"/>
      <c r="BCA809" s="235"/>
      <c r="BCB809" s="175" t="s">
        <v>75</v>
      </c>
      <c r="BCC809" s="341" t="s">
        <v>1000</v>
      </c>
      <c r="BCE809" s="243">
        <f>IF(BCD809="Kopman",1.3,1)</f>
        <v>1</v>
      </c>
      <c r="BCF809" s="176">
        <f>VLOOKUP(BCC809,$A$879:$F$2731,6,FALSE)</f>
        <v>1114</v>
      </c>
      <c r="BCG809" s="175" t="s">
        <v>61</v>
      </c>
      <c r="BCH809" s="10">
        <f>BCF809*1.5*BCE809</f>
        <v>1671</v>
      </c>
      <c r="BCI809" s="10"/>
      <c r="BCJ809" s="235"/>
      <c r="BCK809" s="175" t="s">
        <v>75</v>
      </c>
      <c r="BCL809" s="341" t="s">
        <v>576</v>
      </c>
      <c r="BCN809" s="243">
        <f>IF(BCM809="Kopman",1.3,1)</f>
        <v>1</v>
      </c>
      <c r="BCO809" s="176">
        <f>VLOOKUP(BCL809,$A$879:$F$2731,6,FALSE)</f>
        <v>94</v>
      </c>
      <c r="BCP809" s="175" t="s">
        <v>61</v>
      </c>
      <c r="BCQ809" s="10">
        <f>BCO809*1.5*BCN809</f>
        <v>141</v>
      </c>
      <c r="BCR809" s="10"/>
      <c r="BCS809" s="235"/>
      <c r="BCT809" s="175" t="s">
        <v>75</v>
      </c>
      <c r="BCU809" s="351" t="s">
        <v>1402</v>
      </c>
      <c r="BCW809" s="243">
        <f>IF(BCV809="Kopman",1.3,1)</f>
        <v>1</v>
      </c>
      <c r="BCX809" s="176">
        <f>VLOOKUP(BCU809,$A$879:$F$2731,6,FALSE)</f>
        <v>619</v>
      </c>
      <c r="BCY809" s="175" t="s">
        <v>61</v>
      </c>
      <c r="BCZ809" s="10">
        <f>BCX809*1.5*BCW809</f>
        <v>928.5</v>
      </c>
      <c r="BDA809" s="10"/>
      <c r="BDB809" s="235"/>
      <c r="BDC809" s="175" t="s">
        <v>75</v>
      </c>
      <c r="BDD809" s="347" t="s">
        <v>2124</v>
      </c>
      <c r="BDF809" s="243">
        <f>IF(BDE809="Kopman",1.3,1)</f>
        <v>1</v>
      </c>
      <c r="BDG809" s="176">
        <f>VLOOKUP(BDD809,$A$879:$F$2731,6,FALSE)</f>
        <v>204</v>
      </c>
      <c r="BDH809" s="175" t="s">
        <v>61</v>
      </c>
      <c r="BDI809" s="10">
        <f>BDG809*1.5*BDF809</f>
        <v>306</v>
      </c>
      <c r="BDJ809" s="10"/>
      <c r="BDK809" s="235"/>
      <c r="BDL809" s="175" t="s">
        <v>75</v>
      </c>
      <c r="BDM809" s="341" t="s">
        <v>861</v>
      </c>
      <c r="BDO809" s="243">
        <f>IF(BDN809="Kopman",1.3,1)</f>
        <v>1</v>
      </c>
      <c r="BDP809" s="176">
        <f>VLOOKUP(BDM809,$A$879:$F$2731,6,FALSE)</f>
        <v>1236</v>
      </c>
      <c r="BDQ809" s="175" t="s">
        <v>61</v>
      </c>
      <c r="BDR809" s="10">
        <f>BDP809*1.5*BDO809</f>
        <v>1854</v>
      </c>
      <c r="BDS809" s="10"/>
      <c r="BDT809" s="235"/>
      <c r="BDU809" s="175" t="s">
        <v>75</v>
      </c>
      <c r="BDV809" s="341" t="s">
        <v>1402</v>
      </c>
      <c r="BDX809" s="243">
        <f>IF(BDW809="Kopman",1.3,1)</f>
        <v>1</v>
      </c>
      <c r="BDY809" s="176">
        <f>VLOOKUP(BDV809,$A$879:$F$2731,6,FALSE)</f>
        <v>619</v>
      </c>
      <c r="BDZ809" s="175" t="s">
        <v>61</v>
      </c>
      <c r="BEA809" s="10">
        <f>BDY809*1.5*BDX809</f>
        <v>928.5</v>
      </c>
      <c r="BEB809" s="10"/>
      <c r="BEC809" s="235"/>
      <c r="BED809" s="175" t="s">
        <v>75</v>
      </c>
      <c r="BEE809" s="342" t="s">
        <v>561</v>
      </c>
      <c r="BEF809" s="14" t="s">
        <v>1662</v>
      </c>
      <c r="BEG809" s="243">
        <f>IF(BEF809="Kopman",1.3,1)</f>
        <v>1.3</v>
      </c>
      <c r="BEH809" s="176">
        <f>VLOOKUP(BEE809,$A$879:$F$2731,6,FALSE)</f>
        <v>432</v>
      </c>
      <c r="BEI809" s="175" t="s">
        <v>61</v>
      </c>
      <c r="BEJ809" s="10">
        <f>BEH809*1.5*BEG809</f>
        <v>842.4</v>
      </c>
      <c r="BEK809" s="10"/>
      <c r="BEL809" s="235"/>
      <c r="BEM809" s="175" t="s">
        <v>75</v>
      </c>
      <c r="BEN809" s="341" t="s">
        <v>600</v>
      </c>
      <c r="BEP809" s="243">
        <f>IF(BEO809="Kopman",1.3,1)</f>
        <v>1</v>
      </c>
      <c r="BEQ809" s="176">
        <f>VLOOKUP(BEN809,$A$879:$F$2731,6,FALSE)</f>
        <v>415</v>
      </c>
      <c r="BER809" s="175" t="s">
        <v>61</v>
      </c>
      <c r="BES809" s="10">
        <f>BEQ809*1.5*BEP809</f>
        <v>622.5</v>
      </c>
      <c r="BET809" s="10"/>
      <c r="BEU809" s="235"/>
      <c r="BEV809" s="175" t="s">
        <v>75</v>
      </c>
      <c r="BEW809" s="341" t="s">
        <v>1000</v>
      </c>
      <c r="BEY809" s="243">
        <f>IF(BEX809="Kopman",1.3,1)</f>
        <v>1</v>
      </c>
      <c r="BEZ809" s="176">
        <f>VLOOKUP(BEW809,$A$879:$F$2731,6,FALSE)</f>
        <v>1114</v>
      </c>
      <c r="BFA809" s="175" t="s">
        <v>61</v>
      </c>
      <c r="BFB809" s="10">
        <f>BEZ809*1.5*BEY809</f>
        <v>1671</v>
      </c>
      <c r="BFC809" s="10"/>
      <c r="BFD809" s="235"/>
      <c r="BFE809" s="175" t="s">
        <v>75</v>
      </c>
      <c r="BFF809" s="341" t="s">
        <v>417</v>
      </c>
      <c r="BFH809" s="243">
        <f>IF(BFG809="Kopman",1.3,1)</f>
        <v>1</v>
      </c>
      <c r="BFI809" s="176">
        <f>VLOOKUP(BFF809,$A$879:$F$2731,6,FALSE)</f>
        <v>460</v>
      </c>
      <c r="BFJ809" s="175" t="s">
        <v>61</v>
      </c>
      <c r="BFK809" s="10">
        <f>BFI809*1.5*BFH809</f>
        <v>690</v>
      </c>
      <c r="BFL809" s="10"/>
      <c r="BFM809" s="235"/>
      <c r="BFN809" s="175" t="s">
        <v>75</v>
      </c>
      <c r="BFO809" s="341" t="s">
        <v>1402</v>
      </c>
      <c r="BFQ809" s="243">
        <f>IF(BFP809="Kopman",1.3,1)</f>
        <v>1</v>
      </c>
      <c r="BFR809" s="176">
        <f>VLOOKUP(BFO809,$A$879:$F$2731,6,FALSE)</f>
        <v>619</v>
      </c>
      <c r="BFS809" s="175" t="s">
        <v>61</v>
      </c>
      <c r="BFT809" s="10">
        <f>BFR809*1.5*BFQ809</f>
        <v>928.5</v>
      </c>
      <c r="BFU809" s="10"/>
      <c r="BFV809" s="235"/>
      <c r="BFW809" s="175" t="s">
        <v>75</v>
      </c>
      <c r="BFX809" s="351" t="s">
        <v>593</v>
      </c>
      <c r="BFZ809" s="243">
        <f>IF(BFY809="Kopman",1.3,1)</f>
        <v>1</v>
      </c>
      <c r="BGA809" s="176">
        <f>VLOOKUP(BFX809,$A$879:$F$2731,6,FALSE)</f>
        <v>253</v>
      </c>
      <c r="BGB809" s="175" t="s">
        <v>61</v>
      </c>
      <c r="BGC809" s="10">
        <f>BGA809*1.5*BFZ809</f>
        <v>379.5</v>
      </c>
      <c r="BGD809" s="10"/>
      <c r="BGE809" s="235"/>
      <c r="BGF809" s="175" t="s">
        <v>75</v>
      </c>
      <c r="BGG809" s="341" t="s">
        <v>2570</v>
      </c>
      <c r="BGI809" s="243">
        <f>IF(BGH809="Kopman",1.3,1)</f>
        <v>1</v>
      </c>
      <c r="BGJ809" s="176">
        <f>VLOOKUP(BGG809,$A$879:$F$2731,6,FALSE)</f>
        <v>1523</v>
      </c>
      <c r="BGK809" s="175" t="s">
        <v>61</v>
      </c>
      <c r="BGL809" s="10">
        <f>BGJ809*1.5*BGI809</f>
        <v>2284.5</v>
      </c>
      <c r="BGM809" s="10"/>
      <c r="BGN809" s="235"/>
      <c r="BGO809" s="175" t="s">
        <v>75</v>
      </c>
      <c r="BGP809" s="351" t="s">
        <v>561</v>
      </c>
      <c r="BGR809" s="243">
        <f>IF(BGQ809="Kopman",1.3,1)</f>
        <v>1</v>
      </c>
      <c r="BGS809" s="176">
        <f>VLOOKUP(BGP809,$A$879:$F$2731,6,FALSE)</f>
        <v>432</v>
      </c>
      <c r="BGT809" s="175" t="s">
        <v>61</v>
      </c>
      <c r="BGU809" s="10">
        <f>BGS809*1.5*BGR809</f>
        <v>648</v>
      </c>
      <c r="BGV809" s="10"/>
      <c r="BGW809" s="235"/>
      <c r="BGX809" s="175" t="s">
        <v>75</v>
      </c>
      <c r="BGY809" s="342" t="s">
        <v>2124</v>
      </c>
      <c r="BGZ809" s="14" t="s">
        <v>1662</v>
      </c>
      <c r="BHA809" s="243">
        <f>IF(BGZ809="Kopman",1.3,1)</f>
        <v>1.3</v>
      </c>
      <c r="BHB809" s="176">
        <f>VLOOKUP(BGY809,$A$879:$F$2731,6,FALSE)</f>
        <v>204</v>
      </c>
      <c r="BHC809" s="175" t="s">
        <v>61</v>
      </c>
      <c r="BHD809" s="10">
        <f>BHB809*1.5*BHA809</f>
        <v>397.8</v>
      </c>
      <c r="BHE809" s="10"/>
    </row>
    <row r="810" spans="1:1565" s="14" customFormat="1" ht="15">
      <c r="A810" s="175" t="s">
        <v>76</v>
      </c>
      <c r="B810" s="343" t="s">
        <v>1402</v>
      </c>
      <c r="D810" s="176"/>
      <c r="E810" s="176">
        <f>VLOOKUP(B810,$A$879:$F$2731,6,FALSE)</f>
        <v>619</v>
      </c>
      <c r="F810" s="175" t="s">
        <v>63</v>
      </c>
      <c r="G810" s="10">
        <f>E810*1.4</f>
        <v>866.59999999999991</v>
      </c>
      <c r="H810" s="10"/>
      <c r="I810" s="229"/>
      <c r="J810" s="175" t="s">
        <v>76</v>
      </c>
      <c r="K810" s="341" t="s">
        <v>2570</v>
      </c>
      <c r="M810" s="176"/>
      <c r="N810" s="176">
        <f>VLOOKUP(K810,$A$879:$F$2731,6,FALSE)</f>
        <v>1523</v>
      </c>
      <c r="O810" s="175" t="s">
        <v>63</v>
      </c>
      <c r="P810" s="10">
        <f>N810*1.4</f>
        <v>2132.1999999999998</v>
      </c>
      <c r="Q810" s="10"/>
      <c r="R810" s="229"/>
      <c r="S810" s="175" t="s">
        <v>76</v>
      </c>
      <c r="T810" s="341" t="s">
        <v>2124</v>
      </c>
      <c r="V810" s="176"/>
      <c r="W810" s="176">
        <f>VLOOKUP(T810,$A$879:$F$2731,6,FALSE)</f>
        <v>204</v>
      </c>
      <c r="X810" s="175" t="s">
        <v>63</v>
      </c>
      <c r="Y810" s="10">
        <f>W810*1.4</f>
        <v>285.59999999999997</v>
      </c>
      <c r="Z810" s="10"/>
      <c r="AA810" s="229"/>
      <c r="AB810" s="175" t="s">
        <v>76</v>
      </c>
      <c r="AC810" s="341" t="s">
        <v>861</v>
      </c>
      <c r="AE810" s="176"/>
      <c r="AF810" s="176">
        <f>VLOOKUP(AC810,$A$879:$F$2731,6,FALSE)</f>
        <v>1236</v>
      </c>
      <c r="AG810" s="175" t="s">
        <v>63</v>
      </c>
      <c r="AH810" s="10">
        <f>AF810*1.4</f>
        <v>1730.3999999999999</v>
      </c>
      <c r="AI810" s="10"/>
      <c r="AJ810" s="229"/>
      <c r="AK810" s="175" t="s">
        <v>76</v>
      </c>
      <c r="AL810" s="341" t="s">
        <v>1402</v>
      </c>
      <c r="AN810" s="176"/>
      <c r="AO810" s="176">
        <f>VLOOKUP(AL810,$A$879:$F$2731,6,FALSE)</f>
        <v>619</v>
      </c>
      <c r="AP810" s="175" t="s">
        <v>63</v>
      </c>
      <c r="AQ810" s="10">
        <f>AO810*1.4</f>
        <v>866.59999999999991</v>
      </c>
      <c r="AR810" s="10"/>
      <c r="AS810" s="229"/>
      <c r="AT810" s="175" t="s">
        <v>76</v>
      </c>
      <c r="AU810" s="341" t="s">
        <v>861</v>
      </c>
      <c r="AW810" s="176"/>
      <c r="AX810" s="176">
        <f>VLOOKUP(AU810,$A$879:$F$2731,6,FALSE)</f>
        <v>1236</v>
      </c>
      <c r="AY810" s="175" t="s">
        <v>63</v>
      </c>
      <c r="AZ810" s="10">
        <f>AX810*1.4</f>
        <v>1730.3999999999999</v>
      </c>
      <c r="BA810" s="10"/>
      <c r="BB810" s="229"/>
      <c r="BC810" s="175" t="s">
        <v>76</v>
      </c>
      <c r="BD810" s="341" t="s">
        <v>2124</v>
      </c>
      <c r="BF810" s="176"/>
      <c r="BG810" s="176">
        <f>VLOOKUP(BD810,$A$879:$F$2731,6,FALSE)</f>
        <v>204</v>
      </c>
      <c r="BH810" s="175" t="s">
        <v>63</v>
      </c>
      <c r="BI810" s="10">
        <f>BG810*1.4</f>
        <v>285.59999999999997</v>
      </c>
      <c r="BJ810" s="10"/>
      <c r="BK810" s="229"/>
      <c r="BL810" s="175" t="s">
        <v>76</v>
      </c>
      <c r="BM810" s="341" t="s">
        <v>561</v>
      </c>
      <c r="BO810" s="176"/>
      <c r="BP810" s="176">
        <f>VLOOKUP(BM810,$A$879:$F$2731,6,FALSE)</f>
        <v>432</v>
      </c>
      <c r="BQ810" s="175" t="s">
        <v>63</v>
      </c>
      <c r="BR810" s="10">
        <f>BP810*1.4</f>
        <v>604.79999999999995</v>
      </c>
      <c r="BS810" s="10"/>
      <c r="BT810" s="229"/>
      <c r="BU810" s="175" t="s">
        <v>76</v>
      </c>
      <c r="BV810" s="341" t="s">
        <v>2515</v>
      </c>
      <c r="BX810" s="176"/>
      <c r="BY810" s="176">
        <f>VLOOKUP(BV810,$A$879:$F$2731,6,FALSE)</f>
        <v>785</v>
      </c>
      <c r="BZ810" s="175" t="s">
        <v>63</v>
      </c>
      <c r="CA810" s="10">
        <f>BY810*1.4</f>
        <v>1099</v>
      </c>
      <c r="CB810" s="10"/>
      <c r="CC810" s="229"/>
      <c r="CD810" s="175" t="s">
        <v>76</v>
      </c>
      <c r="CE810" s="341" t="s">
        <v>1000</v>
      </c>
      <c r="CG810" s="176"/>
      <c r="CH810" s="176">
        <f>VLOOKUP(CE810,$A$879:$F$2731,6,FALSE)</f>
        <v>1114</v>
      </c>
      <c r="CI810" s="175" t="s">
        <v>63</v>
      </c>
      <c r="CJ810" s="10">
        <f>CH810*1.4</f>
        <v>1559.6</v>
      </c>
      <c r="CK810" s="10"/>
      <c r="CL810" s="229"/>
      <c r="CM810" s="175" t="s">
        <v>76</v>
      </c>
      <c r="CN810" s="341" t="s">
        <v>2124</v>
      </c>
      <c r="CP810" s="176"/>
      <c r="CQ810" s="176">
        <f>VLOOKUP(CN810,$A$879:$F$2731,6,FALSE)</f>
        <v>204</v>
      </c>
      <c r="CR810" s="175" t="s">
        <v>63</v>
      </c>
      <c r="CS810" s="10">
        <f>CQ810*1.4</f>
        <v>285.59999999999997</v>
      </c>
      <c r="CT810" s="10"/>
      <c r="CU810" s="229"/>
      <c r="CV810" s="175" t="s">
        <v>76</v>
      </c>
      <c r="CW810" s="341" t="s">
        <v>561</v>
      </c>
      <c r="CY810" s="176"/>
      <c r="CZ810" s="176">
        <f>VLOOKUP(CW810,$A$879:$F$2731,6,FALSE)</f>
        <v>432</v>
      </c>
      <c r="DA810" s="175" t="s">
        <v>63</v>
      </c>
      <c r="DB810" s="10">
        <f>CZ810*1.4</f>
        <v>604.79999999999995</v>
      </c>
      <c r="DC810" s="10"/>
      <c r="DD810" s="229"/>
      <c r="DE810" s="175" t="s">
        <v>76</v>
      </c>
      <c r="DF810" s="341" t="s">
        <v>1402</v>
      </c>
      <c r="DH810" s="176"/>
      <c r="DI810" s="176">
        <f>VLOOKUP(DF810,$A$879:$F$2731,6,FALSE)</f>
        <v>619</v>
      </c>
      <c r="DJ810" s="175" t="s">
        <v>63</v>
      </c>
      <c r="DK810" s="10">
        <f>DI810*1.4</f>
        <v>866.59999999999991</v>
      </c>
      <c r="DL810" s="10"/>
      <c r="DM810" s="229"/>
      <c r="DN810" s="175" t="s">
        <v>76</v>
      </c>
      <c r="DO810" s="341" t="s">
        <v>1000</v>
      </c>
      <c r="DQ810" s="176"/>
      <c r="DR810" s="176">
        <f>VLOOKUP(DO810,$A$879:$F$2731,6,FALSE)</f>
        <v>1114</v>
      </c>
      <c r="DS810" s="175" t="s">
        <v>63</v>
      </c>
      <c r="DT810" s="10">
        <f>DR810*1.4</f>
        <v>1559.6</v>
      </c>
      <c r="DU810" s="10"/>
      <c r="DV810" s="229"/>
      <c r="DW810" s="175" t="s">
        <v>76</v>
      </c>
      <c r="DX810" s="341" t="s">
        <v>561</v>
      </c>
      <c r="DZ810" s="176"/>
      <c r="EA810" s="176">
        <f>VLOOKUP(DX810,$A$879:$F$2731,6,FALSE)</f>
        <v>432</v>
      </c>
      <c r="EB810" s="175" t="s">
        <v>63</v>
      </c>
      <c r="EC810" s="10">
        <f>EA810*1.4</f>
        <v>604.79999999999995</v>
      </c>
      <c r="ED810" s="10"/>
      <c r="EE810" s="229"/>
      <c r="EF810" s="175" t="s">
        <v>76</v>
      </c>
      <c r="EG810" s="341" t="s">
        <v>2570</v>
      </c>
      <c r="EI810" s="176"/>
      <c r="EJ810" s="176">
        <f>VLOOKUP(EG810,$A$879:$F$2731,6,FALSE)</f>
        <v>1523</v>
      </c>
      <c r="EK810" s="175" t="s">
        <v>63</v>
      </c>
      <c r="EL810" s="10">
        <f>EJ810*1.4</f>
        <v>2132.1999999999998</v>
      </c>
      <c r="EM810" s="10"/>
      <c r="EN810" s="229"/>
      <c r="EO810" s="175" t="s">
        <v>76</v>
      </c>
      <c r="EP810" s="341" t="s">
        <v>2124</v>
      </c>
      <c r="ER810" s="176"/>
      <c r="ES810" s="176">
        <f>VLOOKUP(EP810,$A$879:$F$2731,6,FALSE)</f>
        <v>204</v>
      </c>
      <c r="ET810" s="175" t="s">
        <v>63</v>
      </c>
      <c r="EU810" s="10">
        <f>ES810*1.4</f>
        <v>285.59999999999997</v>
      </c>
      <c r="EV810" s="10"/>
      <c r="EW810" s="229"/>
      <c r="EX810" s="175" t="s">
        <v>76</v>
      </c>
      <c r="EY810" s="341" t="s">
        <v>2124</v>
      </c>
      <c r="FA810" s="176"/>
      <c r="FB810" s="176">
        <f>VLOOKUP(EY810,$A$879:$F$2731,6,FALSE)</f>
        <v>204</v>
      </c>
      <c r="FC810" s="175" t="s">
        <v>63</v>
      </c>
      <c r="FD810" s="10">
        <f>FB810*1.4</f>
        <v>285.59999999999997</v>
      </c>
      <c r="FE810" s="10"/>
      <c r="FF810" s="229"/>
      <c r="FG810" s="175" t="s">
        <v>76</v>
      </c>
      <c r="FH810" s="341" t="s">
        <v>2570</v>
      </c>
      <c r="FJ810" s="176"/>
      <c r="FK810" s="176">
        <f>VLOOKUP(FH810,$A$879:$F$2731,6,FALSE)</f>
        <v>1523</v>
      </c>
      <c r="FL810" s="175" t="s">
        <v>63</v>
      </c>
      <c r="FM810" s="10">
        <f>FK810*1.4</f>
        <v>2132.1999999999998</v>
      </c>
      <c r="FN810" s="10"/>
      <c r="FO810" s="229"/>
      <c r="FP810" s="175" t="s">
        <v>76</v>
      </c>
      <c r="FQ810" s="341" t="s">
        <v>433</v>
      </c>
      <c r="FS810" s="176"/>
      <c r="FT810" s="176">
        <f>VLOOKUP(FQ810,$A$879:$F$2731,6,FALSE)</f>
        <v>458</v>
      </c>
      <c r="FU810" s="175" t="s">
        <v>63</v>
      </c>
      <c r="FV810" s="10">
        <f>FT810*1.4</f>
        <v>641.19999999999993</v>
      </c>
      <c r="FW810" s="10"/>
      <c r="FX810" s="229"/>
      <c r="FY810" s="175" t="s">
        <v>76</v>
      </c>
      <c r="FZ810" s="349" t="s">
        <v>183</v>
      </c>
      <c r="GB810" s="176"/>
      <c r="GC810" s="176" t="e">
        <f>VLOOKUP(FZ810,$A$879:$F$2731,6,FALSE)</f>
        <v>#N/A</v>
      </c>
      <c r="GD810" s="175" t="s">
        <v>63</v>
      </c>
      <c r="GE810" s="10" t="e">
        <f>GC810*1.4</f>
        <v>#N/A</v>
      </c>
      <c r="GF810" s="10"/>
      <c r="GG810" s="229"/>
      <c r="GH810" s="175" t="s">
        <v>76</v>
      </c>
      <c r="GI810" s="341" t="s">
        <v>600</v>
      </c>
      <c r="GK810" s="176"/>
      <c r="GL810" s="176">
        <f>VLOOKUP(GI810,$A$879:$F$2731,6,FALSE)</f>
        <v>415</v>
      </c>
      <c r="GM810" s="175" t="s">
        <v>63</v>
      </c>
      <c r="GN810" s="10">
        <f>GL810*1.4</f>
        <v>581</v>
      </c>
      <c r="GO810" s="10"/>
      <c r="GP810" s="229"/>
      <c r="GQ810" s="175" t="s">
        <v>76</v>
      </c>
      <c r="GR810" s="341" t="s">
        <v>2570</v>
      </c>
      <c r="GT810" s="176"/>
      <c r="GU810" s="176">
        <f>VLOOKUP(GR810,$A$879:$F$2731,6,FALSE)</f>
        <v>1523</v>
      </c>
      <c r="GV810" s="175" t="s">
        <v>63</v>
      </c>
      <c r="GW810" s="10">
        <f>GU810*1.4</f>
        <v>2132.1999999999998</v>
      </c>
      <c r="GX810" s="10"/>
      <c r="GY810" s="229"/>
      <c r="GZ810" s="175" t="s">
        <v>76</v>
      </c>
      <c r="HA810" s="341" t="s">
        <v>433</v>
      </c>
      <c r="HC810" s="176"/>
      <c r="HD810" s="176">
        <f>VLOOKUP(HA810,$A$879:$F$2731,6,FALSE)</f>
        <v>458</v>
      </c>
      <c r="HE810" s="175" t="s">
        <v>63</v>
      </c>
      <c r="HF810" s="10">
        <f>HD810*1.4</f>
        <v>641.19999999999993</v>
      </c>
      <c r="HG810" s="10"/>
      <c r="HH810" s="229"/>
      <c r="HI810" s="175" t="s">
        <v>76</v>
      </c>
      <c r="HJ810" s="341" t="s">
        <v>2124</v>
      </c>
      <c r="HL810" s="176"/>
      <c r="HM810" s="176">
        <f>VLOOKUP(HJ810,$A$879:$F$2731,6,FALSE)</f>
        <v>204</v>
      </c>
      <c r="HN810" s="175" t="s">
        <v>63</v>
      </c>
      <c r="HO810" s="10">
        <f>HM810*1.4</f>
        <v>285.59999999999997</v>
      </c>
      <c r="HP810" s="10"/>
      <c r="HQ810" s="229"/>
      <c r="HR810" s="175" t="s">
        <v>76</v>
      </c>
      <c r="HS810" s="341" t="s">
        <v>415</v>
      </c>
      <c r="HU810" s="176"/>
      <c r="HV810" s="176">
        <f>VLOOKUP(HS810,$A$879:$F$2731,6,FALSE)</f>
        <v>320</v>
      </c>
      <c r="HW810" s="175" t="s">
        <v>63</v>
      </c>
      <c r="HX810" s="10">
        <f>HV810*1.4</f>
        <v>448</v>
      </c>
      <c r="HY810" s="10"/>
      <c r="HZ810" s="229"/>
      <c r="IA810" s="175" t="s">
        <v>76</v>
      </c>
      <c r="IB810" s="341" t="s">
        <v>593</v>
      </c>
      <c r="ID810" s="176"/>
      <c r="IE810" s="176">
        <f>VLOOKUP(IB810,$A$879:$F$2731,6,FALSE)</f>
        <v>253</v>
      </c>
      <c r="IF810" s="175" t="s">
        <v>63</v>
      </c>
      <c r="IG810" s="10">
        <f>IE810*1.4</f>
        <v>354.2</v>
      </c>
      <c r="IH810" s="10"/>
      <c r="II810" s="229"/>
      <c r="IJ810" s="175" t="s">
        <v>76</v>
      </c>
      <c r="IK810" s="341" t="s">
        <v>1402</v>
      </c>
      <c r="IM810" s="176"/>
      <c r="IN810" s="176">
        <f>VLOOKUP(IK810,$A$879:$F$2731,6,FALSE)</f>
        <v>619</v>
      </c>
      <c r="IO810" s="175" t="s">
        <v>63</v>
      </c>
      <c r="IP810" s="10">
        <f>IN810*1.4</f>
        <v>866.59999999999991</v>
      </c>
      <c r="IQ810" s="10"/>
      <c r="IR810" s="229"/>
      <c r="IS810" s="175" t="s">
        <v>76</v>
      </c>
      <c r="IT810" s="341" t="s">
        <v>433</v>
      </c>
      <c r="IV810" s="176"/>
      <c r="IW810" s="176">
        <f>VLOOKUP(IT810,$A$879:$F$2731,6,FALSE)</f>
        <v>458</v>
      </c>
      <c r="IX810" s="175" t="s">
        <v>63</v>
      </c>
      <c r="IY810" s="10">
        <f>IW810*1.4</f>
        <v>641.19999999999993</v>
      </c>
      <c r="IZ810" s="10"/>
      <c r="JA810" s="229"/>
      <c r="JB810" s="175" t="s">
        <v>76</v>
      </c>
      <c r="JC810" s="341" t="s">
        <v>2570</v>
      </c>
      <c r="JE810" s="176"/>
      <c r="JF810" s="176">
        <f>VLOOKUP(JC810,$A$879:$F$2731,6,FALSE)</f>
        <v>1523</v>
      </c>
      <c r="JG810" s="175" t="s">
        <v>63</v>
      </c>
      <c r="JH810" s="10">
        <f>JF810*1.4</f>
        <v>2132.1999999999998</v>
      </c>
      <c r="JI810" s="10"/>
      <c r="JJ810" s="229"/>
      <c r="JK810" s="175" t="s">
        <v>76</v>
      </c>
      <c r="JL810" s="341" t="s">
        <v>861</v>
      </c>
      <c r="JN810" s="176"/>
      <c r="JO810" s="176">
        <f>VLOOKUP(JL810,$A$879:$F$2731,6,FALSE)</f>
        <v>1236</v>
      </c>
      <c r="JP810" s="175" t="s">
        <v>63</v>
      </c>
      <c r="JQ810" s="10">
        <f>JO810*1.4</f>
        <v>1730.3999999999999</v>
      </c>
      <c r="JR810" s="10"/>
      <c r="JS810" s="229"/>
      <c r="JT810" s="175" t="s">
        <v>76</v>
      </c>
      <c r="JU810" s="341" t="s">
        <v>2124</v>
      </c>
      <c r="JW810" s="176"/>
      <c r="JX810" s="176">
        <f>VLOOKUP(JU810,$A$879:$F$2731,6,FALSE)</f>
        <v>204</v>
      </c>
      <c r="JY810" s="175" t="s">
        <v>63</v>
      </c>
      <c r="JZ810" s="10">
        <f>JX810*1.4</f>
        <v>285.59999999999997</v>
      </c>
      <c r="KA810" s="10"/>
      <c r="KB810" s="229"/>
      <c r="KC810" s="175" t="s">
        <v>76</v>
      </c>
      <c r="KD810" s="349" t="s">
        <v>183</v>
      </c>
      <c r="KF810" s="176"/>
      <c r="KG810" s="176" t="e">
        <f>VLOOKUP(KD810,$A$879:$F$2731,6,FALSE)</f>
        <v>#N/A</v>
      </c>
      <c r="KH810" s="175" t="s">
        <v>63</v>
      </c>
      <c r="KI810" s="10" t="e">
        <f>KG810*1.4</f>
        <v>#N/A</v>
      </c>
      <c r="KJ810" s="10"/>
      <c r="KK810" s="229"/>
      <c r="KL810" s="175" t="s">
        <v>76</v>
      </c>
      <c r="KM810" s="341" t="s">
        <v>2515</v>
      </c>
      <c r="KO810" s="176"/>
      <c r="KP810" s="176">
        <f>VLOOKUP(KM810,$A$879:$F$2731,6,FALSE)</f>
        <v>785</v>
      </c>
      <c r="KQ810" s="175" t="s">
        <v>63</v>
      </c>
      <c r="KR810" s="10">
        <f>KP810*1.4</f>
        <v>1099</v>
      </c>
      <c r="KS810" s="10"/>
      <c r="KT810" s="229"/>
      <c r="KU810" s="175" t="s">
        <v>76</v>
      </c>
      <c r="KV810" s="341" t="s">
        <v>561</v>
      </c>
      <c r="KX810" s="176"/>
      <c r="KY810" s="176">
        <f>VLOOKUP(KV810,$A$879:$F$2731,6,FALSE)</f>
        <v>432</v>
      </c>
      <c r="KZ810" s="175" t="s">
        <v>63</v>
      </c>
      <c r="LA810" s="10">
        <f>KY810*1.4</f>
        <v>604.79999999999995</v>
      </c>
      <c r="LB810" s="10"/>
      <c r="LC810" s="229"/>
      <c r="LD810" s="175" t="s">
        <v>76</v>
      </c>
      <c r="LE810" s="349" t="s">
        <v>183</v>
      </c>
      <c r="LG810" s="176"/>
      <c r="LH810" s="176" t="e">
        <f>VLOOKUP(LE810,$A$879:$F$2731,6,FALSE)</f>
        <v>#N/A</v>
      </c>
      <c r="LI810" s="175" t="s">
        <v>63</v>
      </c>
      <c r="LJ810" s="10" t="e">
        <f>LH810*1.4</f>
        <v>#N/A</v>
      </c>
      <c r="LK810" s="10"/>
      <c r="LL810" s="229"/>
      <c r="LM810" s="175" t="s">
        <v>76</v>
      </c>
      <c r="LN810" s="341" t="s">
        <v>861</v>
      </c>
      <c r="LP810" s="176"/>
      <c r="LQ810" s="176">
        <f>VLOOKUP(LN810,$A$879:$F$2731,6,FALSE)</f>
        <v>1236</v>
      </c>
      <c r="LR810" s="175" t="s">
        <v>63</v>
      </c>
      <c r="LS810" s="10">
        <f>LQ810*1.4</f>
        <v>1730.3999999999999</v>
      </c>
      <c r="LT810" s="10"/>
      <c r="LU810" s="229"/>
      <c r="LV810" s="175" t="s">
        <v>76</v>
      </c>
      <c r="LW810" s="341" t="s">
        <v>433</v>
      </c>
      <c r="LY810" s="176"/>
      <c r="LZ810" s="176">
        <f>VLOOKUP(LW810,$A$879:$F$2731,6,FALSE)</f>
        <v>458</v>
      </c>
      <c r="MA810" s="175" t="s">
        <v>63</v>
      </c>
      <c r="MB810" s="10">
        <f>LZ810*1.4</f>
        <v>641.19999999999993</v>
      </c>
      <c r="MC810" s="10"/>
      <c r="MD810" s="229"/>
      <c r="ME810" s="175" t="s">
        <v>76</v>
      </c>
      <c r="MF810" s="341" t="s">
        <v>433</v>
      </c>
      <c r="MH810" s="176"/>
      <c r="MI810" s="176">
        <f>VLOOKUP(MF810,$A$879:$F$2731,6,FALSE)</f>
        <v>458</v>
      </c>
      <c r="MJ810" s="175" t="s">
        <v>63</v>
      </c>
      <c r="MK810" s="10">
        <f>MI810*1.4</f>
        <v>641.19999999999993</v>
      </c>
      <c r="ML810" s="10"/>
      <c r="MM810" s="229"/>
      <c r="MN810" s="175" t="s">
        <v>76</v>
      </c>
      <c r="MO810" s="349" t="s">
        <v>183</v>
      </c>
      <c r="MQ810" s="176"/>
      <c r="MR810" s="176" t="e">
        <f>VLOOKUP(MO810,$A$879:$F$2731,6,FALSE)</f>
        <v>#N/A</v>
      </c>
      <c r="MS810" s="175" t="s">
        <v>63</v>
      </c>
      <c r="MT810" s="10" t="e">
        <f>MR810*1.4</f>
        <v>#N/A</v>
      </c>
      <c r="MU810" s="10"/>
      <c r="MV810" s="229"/>
      <c r="MW810" s="175" t="s">
        <v>76</v>
      </c>
      <c r="MX810" s="341" t="s">
        <v>861</v>
      </c>
      <c r="MZ810" s="176"/>
      <c r="NA810" s="176">
        <f>VLOOKUP(MX810,$A$879:$F$2731,6,FALSE)</f>
        <v>1236</v>
      </c>
      <c r="NB810" s="175" t="s">
        <v>63</v>
      </c>
      <c r="NC810" s="10">
        <f>NA810*1.4</f>
        <v>1730.3999999999999</v>
      </c>
      <c r="ND810" s="10"/>
      <c r="NE810" s="229"/>
      <c r="NF810" s="175" t="s">
        <v>76</v>
      </c>
      <c r="NG810" s="341" t="s">
        <v>600</v>
      </c>
      <c r="NI810" s="176"/>
      <c r="NJ810" s="176">
        <f>VLOOKUP(NG810,$A$879:$F$2731,6,FALSE)</f>
        <v>415</v>
      </c>
      <c r="NK810" s="175" t="s">
        <v>63</v>
      </c>
      <c r="NL810" s="10">
        <f>NJ810*1.4</f>
        <v>581</v>
      </c>
      <c r="NM810" s="10"/>
      <c r="NN810" s="229"/>
      <c r="NO810" s="175" t="s">
        <v>76</v>
      </c>
      <c r="NP810" s="341" t="s">
        <v>593</v>
      </c>
      <c r="NR810" s="176"/>
      <c r="NS810" s="176">
        <f>VLOOKUP(NP810,$A$879:$F$2731,6,FALSE)</f>
        <v>253</v>
      </c>
      <c r="NT810" s="175" t="s">
        <v>63</v>
      </c>
      <c r="NU810" s="10">
        <f>NS810*1.4</f>
        <v>354.2</v>
      </c>
      <c r="NV810" s="10"/>
      <c r="NW810" s="229"/>
      <c r="NX810" s="175" t="s">
        <v>76</v>
      </c>
      <c r="NY810" s="341" t="s">
        <v>2570</v>
      </c>
      <c r="OA810" s="176"/>
      <c r="OB810" s="176">
        <f>VLOOKUP(NY810,$A$879:$F$2731,6,FALSE)</f>
        <v>1523</v>
      </c>
      <c r="OC810" s="175" t="s">
        <v>63</v>
      </c>
      <c r="OD810" s="10">
        <f>OB810*1.4</f>
        <v>2132.1999999999998</v>
      </c>
      <c r="OE810" s="10"/>
      <c r="OF810" s="229"/>
      <c r="OG810" s="175" t="s">
        <v>76</v>
      </c>
      <c r="OH810" s="341" t="s">
        <v>433</v>
      </c>
      <c r="OJ810" s="176"/>
      <c r="OK810" s="176">
        <f>VLOOKUP(OH810,$A$879:$F$2731,6,FALSE)</f>
        <v>458</v>
      </c>
      <c r="OL810" s="175" t="s">
        <v>63</v>
      </c>
      <c r="OM810" s="10">
        <f>OK810*1.4</f>
        <v>641.19999999999993</v>
      </c>
      <c r="ON810" s="10"/>
      <c r="OO810" s="229"/>
      <c r="OP810" s="175" t="s">
        <v>76</v>
      </c>
      <c r="OQ810" s="341" t="s">
        <v>433</v>
      </c>
      <c r="OS810" s="176"/>
      <c r="OT810" s="176">
        <f>VLOOKUP(OQ810,$A$879:$F$2731,6,FALSE)</f>
        <v>458</v>
      </c>
      <c r="OU810" s="175" t="s">
        <v>63</v>
      </c>
      <c r="OV810" s="10">
        <f>OT810*1.4</f>
        <v>641.19999999999993</v>
      </c>
      <c r="OW810" s="10"/>
      <c r="OX810" s="229"/>
      <c r="OY810" s="175" t="s">
        <v>76</v>
      </c>
      <c r="OZ810" s="351" t="s">
        <v>1000</v>
      </c>
      <c r="PB810" s="176"/>
      <c r="PC810" s="176">
        <f>VLOOKUP(OZ810,$A$879:$F$2731,6,FALSE)</f>
        <v>1114</v>
      </c>
      <c r="PD810" s="175" t="s">
        <v>63</v>
      </c>
      <c r="PE810" s="10">
        <f>PC810*1.4</f>
        <v>1559.6</v>
      </c>
      <c r="PF810" s="10"/>
      <c r="PG810" s="229"/>
      <c r="PH810" s="175" t="s">
        <v>76</v>
      </c>
      <c r="PI810" s="341" t="s">
        <v>1000</v>
      </c>
      <c r="PK810" s="176"/>
      <c r="PL810" s="176">
        <f>VLOOKUP(PI810,$A$879:$F$2731,6,FALSE)</f>
        <v>1114</v>
      </c>
      <c r="PM810" s="175" t="s">
        <v>63</v>
      </c>
      <c r="PN810" s="10">
        <f>PL810*1.4</f>
        <v>1559.6</v>
      </c>
      <c r="PO810" s="10"/>
      <c r="PP810" s="229"/>
      <c r="PQ810" s="175" t="s">
        <v>76</v>
      </c>
      <c r="PR810" s="341" t="s">
        <v>1402</v>
      </c>
      <c r="PT810" s="176"/>
      <c r="PU810" s="176">
        <f>VLOOKUP(PR810,$A$879:$F$2731,6,FALSE)</f>
        <v>619</v>
      </c>
      <c r="PV810" s="175" t="s">
        <v>63</v>
      </c>
      <c r="PW810" s="10">
        <f>PU810*1.4</f>
        <v>866.59999999999991</v>
      </c>
      <c r="PX810" s="10"/>
      <c r="PY810" s="229"/>
      <c r="PZ810" s="175" t="s">
        <v>76</v>
      </c>
      <c r="QA810" s="343" t="s">
        <v>1402</v>
      </c>
      <c r="QC810" s="176"/>
      <c r="QD810" s="176">
        <f>VLOOKUP(QA810,$A$879:$F$2731,6,FALSE)</f>
        <v>619</v>
      </c>
      <c r="QE810" s="175" t="s">
        <v>63</v>
      </c>
      <c r="QF810" s="10">
        <f>QD810*1.4</f>
        <v>866.59999999999991</v>
      </c>
      <c r="QG810" s="10"/>
      <c r="QH810" s="229"/>
      <c r="QI810" s="175" t="s">
        <v>76</v>
      </c>
      <c r="QJ810" s="349" t="s">
        <v>183</v>
      </c>
      <c r="QL810" s="176"/>
      <c r="QM810" s="176" t="e">
        <f>VLOOKUP(QJ810,$A$879:$F$2731,6,FALSE)</f>
        <v>#N/A</v>
      </c>
      <c r="QN810" s="175" t="s">
        <v>63</v>
      </c>
      <c r="QO810" s="10" t="e">
        <f>QM810*1.4</f>
        <v>#N/A</v>
      </c>
      <c r="QP810" s="10"/>
      <c r="QQ810" s="229"/>
      <c r="QR810" s="175" t="s">
        <v>76</v>
      </c>
      <c r="QS810" s="341" t="s">
        <v>1402</v>
      </c>
      <c r="QU810" s="176"/>
      <c r="QV810" s="176">
        <f>VLOOKUP(QS810,$A$879:$F$2731,6,FALSE)</f>
        <v>619</v>
      </c>
      <c r="QW810" s="175" t="s">
        <v>63</v>
      </c>
      <c r="QX810" s="10">
        <f>QV810*1.4</f>
        <v>866.59999999999991</v>
      </c>
      <c r="QY810" s="10"/>
      <c r="QZ810" s="229"/>
      <c r="RA810" s="175" t="s">
        <v>76</v>
      </c>
      <c r="RB810" s="341" t="s">
        <v>2124</v>
      </c>
      <c r="RD810" s="176"/>
      <c r="RE810" s="176">
        <f>VLOOKUP(RB810,$A$879:$F$2731,6,FALSE)</f>
        <v>204</v>
      </c>
      <c r="RF810" s="175" t="s">
        <v>63</v>
      </c>
      <c r="RG810" s="10">
        <f>RE810*1.4</f>
        <v>285.59999999999997</v>
      </c>
      <c r="RH810" s="10"/>
      <c r="RI810" s="229"/>
      <c r="RJ810" s="175" t="s">
        <v>76</v>
      </c>
      <c r="RK810" s="341" t="s">
        <v>2570</v>
      </c>
      <c r="RM810" s="176"/>
      <c r="RN810" s="176">
        <f>VLOOKUP(RK810,$A$879:$F$2731,6,FALSE)</f>
        <v>1523</v>
      </c>
      <c r="RO810" s="175" t="s">
        <v>63</v>
      </c>
      <c r="RP810" s="10">
        <f>RN810*1.4</f>
        <v>2132.1999999999998</v>
      </c>
      <c r="RQ810" s="10"/>
      <c r="RR810" s="229"/>
      <c r="RS810" s="175" t="s">
        <v>76</v>
      </c>
      <c r="RT810" s="349" t="s">
        <v>183</v>
      </c>
      <c r="RV810" s="176"/>
      <c r="RW810" s="176" t="e">
        <f>VLOOKUP(RT810,$A$879:$F$2731,6,FALSE)</f>
        <v>#N/A</v>
      </c>
      <c r="RX810" s="175" t="s">
        <v>63</v>
      </c>
      <c r="RY810" s="10" t="e">
        <f>RW810*1.4</f>
        <v>#N/A</v>
      </c>
      <c r="RZ810" s="10"/>
      <c r="SA810" s="235"/>
      <c r="SB810" s="175" t="s">
        <v>76</v>
      </c>
      <c r="SC810" s="341" t="s">
        <v>593</v>
      </c>
      <c r="SE810" s="176"/>
      <c r="SF810" s="176">
        <f>VLOOKUP(SC810,$A$879:$F$2731,6,FALSE)</f>
        <v>253</v>
      </c>
      <c r="SG810" s="175" t="s">
        <v>63</v>
      </c>
      <c r="SH810" s="10">
        <f>SF810*1.4</f>
        <v>354.2</v>
      </c>
      <c r="SI810" s="10"/>
      <c r="SJ810" s="235"/>
      <c r="SK810" s="175" t="s">
        <v>76</v>
      </c>
      <c r="SL810" s="341" t="s">
        <v>417</v>
      </c>
      <c r="SN810" s="176"/>
      <c r="SO810" s="176">
        <f>VLOOKUP(SL810,$A$879:$F$2731,6,FALSE)</f>
        <v>460</v>
      </c>
      <c r="SP810" s="175" t="s">
        <v>63</v>
      </c>
      <c r="SQ810" s="10">
        <f>SO810*1.4</f>
        <v>644</v>
      </c>
      <c r="SR810" s="10"/>
      <c r="SS810" s="235"/>
      <c r="ST810" s="175" t="s">
        <v>76</v>
      </c>
      <c r="SU810" s="341" t="s">
        <v>861</v>
      </c>
      <c r="SW810" s="176"/>
      <c r="SX810" s="176">
        <f>VLOOKUP(SU810,$A$879:$F$2731,6,FALSE)</f>
        <v>1236</v>
      </c>
      <c r="SY810" s="175" t="s">
        <v>63</v>
      </c>
      <c r="SZ810" s="10">
        <f>SX810*1.4</f>
        <v>1730.3999999999999</v>
      </c>
      <c r="TA810" s="10"/>
      <c r="TB810" s="235"/>
      <c r="TC810" s="175" t="s">
        <v>76</v>
      </c>
      <c r="TD810" s="349" t="s">
        <v>183</v>
      </c>
      <c r="TF810" s="176"/>
      <c r="TG810" s="176" t="e">
        <f>VLOOKUP(TD810,$A$879:$F$2731,6,FALSE)</f>
        <v>#N/A</v>
      </c>
      <c r="TH810" s="175" t="s">
        <v>63</v>
      </c>
      <c r="TI810" s="10" t="e">
        <f>TG810*1.4</f>
        <v>#N/A</v>
      </c>
      <c r="TK810" s="235"/>
      <c r="TL810" s="175" t="s">
        <v>76</v>
      </c>
      <c r="TM810" s="341" t="s">
        <v>458</v>
      </c>
      <c r="TO810" s="176"/>
      <c r="TP810" s="176">
        <f>VLOOKUP(TM810,$A$879:$F$2731,6,FALSE)</f>
        <v>396</v>
      </c>
      <c r="TQ810" s="175" t="s">
        <v>63</v>
      </c>
      <c r="TR810" s="10">
        <f>TP810*1.4</f>
        <v>554.4</v>
      </c>
      <c r="TS810" s="10"/>
      <c r="TT810" s="235"/>
      <c r="TU810" s="175" t="s">
        <v>76</v>
      </c>
      <c r="TV810" s="341" t="s">
        <v>417</v>
      </c>
      <c r="TX810" s="176"/>
      <c r="TY810" s="176">
        <f>VLOOKUP(TV810,$A$879:$F$2731,6,FALSE)</f>
        <v>460</v>
      </c>
      <c r="TZ810" s="175" t="s">
        <v>63</v>
      </c>
      <c r="UA810" s="10">
        <f>TY810*1.4</f>
        <v>644</v>
      </c>
      <c r="UB810" s="10"/>
      <c r="UC810" s="235"/>
      <c r="UD810" s="175" t="s">
        <v>76</v>
      </c>
      <c r="UE810" s="341" t="s">
        <v>2570</v>
      </c>
      <c r="UG810" s="176"/>
      <c r="UH810" s="176">
        <f>VLOOKUP(UE810,$A$879:$F$2731,6,FALSE)</f>
        <v>1523</v>
      </c>
      <c r="UI810" s="175" t="s">
        <v>63</v>
      </c>
      <c r="UJ810" s="10">
        <f>UH810*1.4</f>
        <v>2132.1999999999998</v>
      </c>
      <c r="UK810" s="10"/>
      <c r="UL810" s="235"/>
      <c r="UM810" s="175" t="s">
        <v>76</v>
      </c>
      <c r="UN810" s="349" t="s">
        <v>183</v>
      </c>
      <c r="UP810" s="176"/>
      <c r="UQ810" s="176" t="e">
        <f>VLOOKUP(UN810,$A$879:$F$2731,6,FALSE)</f>
        <v>#N/A</v>
      </c>
      <c r="UR810" s="175" t="s">
        <v>63</v>
      </c>
      <c r="US810" s="10" t="e">
        <f>UQ810*1.4</f>
        <v>#N/A</v>
      </c>
      <c r="UT810" s="10"/>
      <c r="UU810" s="235"/>
      <c r="UV810" s="175" t="s">
        <v>76</v>
      </c>
      <c r="UW810" s="341" t="s">
        <v>576</v>
      </c>
      <c r="UY810" s="176"/>
      <c r="UZ810" s="176">
        <f>VLOOKUP(UW810,$A$879:$F$2731,6,FALSE)</f>
        <v>94</v>
      </c>
      <c r="VA810" s="175" t="s">
        <v>63</v>
      </c>
      <c r="VB810" s="10">
        <f>UZ810*1.4</f>
        <v>131.6</v>
      </c>
      <c r="VC810" s="10"/>
      <c r="VD810" s="235"/>
      <c r="VE810" s="175" t="s">
        <v>76</v>
      </c>
      <c r="VF810" s="349" t="s">
        <v>183</v>
      </c>
      <c r="VH810" s="176"/>
      <c r="VI810" s="176" t="e">
        <f>VLOOKUP(VF810,$A$879:$F$2731,6,FALSE)</f>
        <v>#N/A</v>
      </c>
      <c r="VJ810" s="175" t="s">
        <v>63</v>
      </c>
      <c r="VK810" s="10" t="e">
        <f>VI810*1.4</f>
        <v>#N/A</v>
      </c>
      <c r="VL810" s="10"/>
      <c r="VM810" s="235"/>
      <c r="VN810" s="175" t="s">
        <v>76</v>
      </c>
      <c r="VO810" s="341" t="s">
        <v>433</v>
      </c>
      <c r="VQ810" s="176"/>
      <c r="VR810" s="176">
        <f>VLOOKUP(VO810,$A$879:$F$2731,6,FALSE)</f>
        <v>458</v>
      </c>
      <c r="VS810" s="175" t="s">
        <v>63</v>
      </c>
      <c r="VT810" s="10">
        <f>VR810*1.4</f>
        <v>641.19999999999993</v>
      </c>
      <c r="VU810" s="10"/>
      <c r="VV810" s="235"/>
      <c r="VW810" s="175" t="s">
        <v>76</v>
      </c>
      <c r="VX810" s="349" t="s">
        <v>183</v>
      </c>
      <c r="VZ810" s="176"/>
      <c r="WA810" s="176" t="e">
        <f>VLOOKUP(VX810,$A$879:$F$2731,6,FALSE)</f>
        <v>#N/A</v>
      </c>
      <c r="WB810" s="175" t="s">
        <v>63</v>
      </c>
      <c r="WC810" s="10" t="e">
        <f>WA810*1.4</f>
        <v>#N/A</v>
      </c>
      <c r="WE810" s="235"/>
      <c r="WF810" s="175" t="s">
        <v>76</v>
      </c>
      <c r="WG810" s="341" t="s">
        <v>2124</v>
      </c>
      <c r="WI810" s="176"/>
      <c r="WJ810" s="176">
        <f>VLOOKUP(WG810,$A$879:$F$2731,6,FALSE)</f>
        <v>204</v>
      </c>
      <c r="WK810" s="175" t="s">
        <v>63</v>
      </c>
      <c r="WL810" s="10">
        <f>WJ810*1.4</f>
        <v>285.59999999999997</v>
      </c>
      <c r="WN810" s="235"/>
      <c r="WO810" s="175" t="s">
        <v>76</v>
      </c>
      <c r="WP810" s="341" t="s">
        <v>1402</v>
      </c>
      <c r="WQ810" s="176"/>
      <c r="WR810" s="176"/>
      <c r="WS810" s="176">
        <f>VLOOKUP(WP810,$A$879:$F$2731,6,FALSE)</f>
        <v>619</v>
      </c>
      <c r="WT810" s="175" t="s">
        <v>63</v>
      </c>
      <c r="WU810" s="10">
        <f>WS810*1.4</f>
        <v>866.59999999999991</v>
      </c>
      <c r="WV810" s="10"/>
      <c r="WW810" s="235"/>
      <c r="WX810" s="175" t="s">
        <v>76</v>
      </c>
      <c r="WY810" s="341" t="s">
        <v>2570</v>
      </c>
      <c r="XA810" s="176"/>
      <c r="XB810" s="176">
        <f>VLOOKUP(WY810,$A$879:$F$2731,6,FALSE)</f>
        <v>1523</v>
      </c>
      <c r="XC810" s="175" t="s">
        <v>63</v>
      </c>
      <c r="XD810" s="10">
        <f>XB810*1.4</f>
        <v>2132.1999999999998</v>
      </c>
      <c r="XF810" s="235"/>
      <c r="XG810" s="175" t="s">
        <v>76</v>
      </c>
      <c r="XH810" s="351" t="s">
        <v>576</v>
      </c>
      <c r="XJ810" s="176"/>
      <c r="XK810" s="176">
        <f>VLOOKUP(XH810,$A$879:$F$2731,6,FALSE)</f>
        <v>94</v>
      </c>
      <c r="XL810" s="175" t="s">
        <v>63</v>
      </c>
      <c r="XM810" s="10">
        <f>XK810*1.4</f>
        <v>131.6</v>
      </c>
      <c r="XO810" s="235"/>
      <c r="XP810" s="175" t="s">
        <v>76</v>
      </c>
      <c r="XQ810" s="341" t="s">
        <v>2089</v>
      </c>
      <c r="XS810" s="176"/>
      <c r="XT810" s="176">
        <f>VLOOKUP(XQ810,$A$879:$F$2731,6,FALSE)</f>
        <v>949</v>
      </c>
      <c r="XU810" s="175" t="s">
        <v>63</v>
      </c>
      <c r="XV810" s="10">
        <f>XT810*1.4</f>
        <v>1328.6</v>
      </c>
      <c r="XW810" s="10"/>
      <c r="XX810" s="235"/>
      <c r="XY810" s="175" t="s">
        <v>76</v>
      </c>
      <c r="XZ810" s="341" t="s">
        <v>433</v>
      </c>
      <c r="YB810" s="176"/>
      <c r="YC810" s="176">
        <f>VLOOKUP(XZ810,$A$879:$F$2731,6,FALSE)</f>
        <v>458</v>
      </c>
      <c r="YD810" s="175" t="s">
        <v>63</v>
      </c>
      <c r="YE810" s="10">
        <f>YC810*1.4</f>
        <v>641.19999999999993</v>
      </c>
      <c r="YG810" s="235"/>
      <c r="YH810" s="175" t="s">
        <v>76</v>
      </c>
      <c r="YI810" s="341" t="s">
        <v>2124</v>
      </c>
      <c r="YK810" s="176"/>
      <c r="YL810" s="176">
        <f>VLOOKUP(YI810,$A$879:$F$2731,6,FALSE)</f>
        <v>204</v>
      </c>
      <c r="YM810" s="175" t="s">
        <v>63</v>
      </c>
      <c r="YN810" s="10">
        <f>YL810*1.4</f>
        <v>285.59999999999997</v>
      </c>
      <c r="YO810" s="10"/>
      <c r="YP810" s="235"/>
      <c r="YQ810" s="175" t="s">
        <v>76</v>
      </c>
      <c r="YR810" s="341" t="s">
        <v>427</v>
      </c>
      <c r="YT810" s="176"/>
      <c r="YU810" s="176">
        <f>VLOOKUP(YR810,$A$879:$F$2731,6,FALSE)</f>
        <v>347</v>
      </c>
      <c r="YV810" s="175" t="s">
        <v>63</v>
      </c>
      <c r="YW810" s="10">
        <f>YU810*1.4</f>
        <v>485.79999999999995</v>
      </c>
      <c r="YY810" s="235"/>
      <c r="YZ810" s="175" t="s">
        <v>76</v>
      </c>
      <c r="ZA810" s="341" t="s">
        <v>460</v>
      </c>
      <c r="ZC810" s="176"/>
      <c r="ZD810" s="176">
        <f>VLOOKUP(ZA810,$A$879:$F$2731,6,FALSE)</f>
        <v>55</v>
      </c>
      <c r="ZE810" s="175" t="s">
        <v>63</v>
      </c>
      <c r="ZF810" s="10">
        <f>ZD810*1.4</f>
        <v>77</v>
      </c>
      <c r="ZH810" s="235"/>
      <c r="ZI810" s="175" t="s">
        <v>76</v>
      </c>
      <c r="ZJ810" s="341" t="s">
        <v>861</v>
      </c>
      <c r="ZL810" s="176"/>
      <c r="ZM810" s="176">
        <f>VLOOKUP(ZJ810,$A$879:$F$2731,6,FALSE)</f>
        <v>1236</v>
      </c>
      <c r="ZN810" s="175" t="s">
        <v>63</v>
      </c>
      <c r="ZO810" s="10">
        <f>ZM810*1.4</f>
        <v>1730.3999999999999</v>
      </c>
      <c r="ZQ810" s="235"/>
      <c r="ZR810" s="175" t="s">
        <v>76</v>
      </c>
      <c r="ZS810" s="341" t="s">
        <v>1000</v>
      </c>
      <c r="ZU810" s="176"/>
      <c r="ZV810" s="176">
        <f>VLOOKUP(ZS810,$A$879:$F$2731,6,FALSE)</f>
        <v>1114</v>
      </c>
      <c r="ZW810" s="175" t="s">
        <v>63</v>
      </c>
      <c r="ZX810" s="10">
        <f>ZV810*1.4</f>
        <v>1559.6</v>
      </c>
      <c r="ZY810" s="10"/>
      <c r="ZZ810" s="235"/>
      <c r="AAA810" s="175" t="s">
        <v>76</v>
      </c>
      <c r="AAB810" s="341" t="s">
        <v>458</v>
      </c>
      <c r="AAD810" s="176"/>
      <c r="AAE810" s="176">
        <f>VLOOKUP(AAB810,$A$879:$F$2731,6,FALSE)</f>
        <v>396</v>
      </c>
      <c r="AAF810" s="175" t="s">
        <v>63</v>
      </c>
      <c r="AAG810" s="10">
        <f>AAE810*1.4</f>
        <v>554.4</v>
      </c>
      <c r="AAH810" s="10"/>
      <c r="AAI810" s="235"/>
      <c r="AAJ810" s="175" t="s">
        <v>76</v>
      </c>
      <c r="AAK810" s="75" t="s">
        <v>183</v>
      </c>
      <c r="AAM810" s="176"/>
      <c r="AAN810" s="176" t="e">
        <f>VLOOKUP(AAK810,$A$879:$F$2731,6,FALSE)</f>
        <v>#N/A</v>
      </c>
      <c r="AAO810" s="175" t="s">
        <v>63</v>
      </c>
      <c r="AAP810" s="10" t="e">
        <f>AAN810*1.4</f>
        <v>#N/A</v>
      </c>
      <c r="AAQ810" s="10"/>
      <c r="AAR810" s="235"/>
      <c r="AAS810" s="175" t="s">
        <v>76</v>
      </c>
      <c r="AAT810" s="341" t="s">
        <v>861</v>
      </c>
      <c r="AAV810" s="176"/>
      <c r="AAW810" s="176">
        <f>VLOOKUP(AAT810,$A$879:$F$2731,6,FALSE)</f>
        <v>1236</v>
      </c>
      <c r="AAX810" s="175" t="s">
        <v>63</v>
      </c>
      <c r="AAY810" s="10">
        <f>AAW810*1.4</f>
        <v>1730.3999999999999</v>
      </c>
      <c r="AAZ810" s="10"/>
      <c r="ABA810" s="235"/>
      <c r="ABB810" s="175" t="s">
        <v>76</v>
      </c>
      <c r="ABC810" s="355" t="s">
        <v>433</v>
      </c>
      <c r="ABE810" s="176"/>
      <c r="ABF810" s="176">
        <f>VLOOKUP(ABC810,$A$879:$F$2731,6,FALSE)</f>
        <v>458</v>
      </c>
      <c r="ABG810" s="175" t="s">
        <v>63</v>
      </c>
      <c r="ABH810" s="10">
        <f>ABF810*1.4</f>
        <v>641.19999999999993</v>
      </c>
      <c r="ABI810" s="10"/>
      <c r="ABJ810" s="235"/>
      <c r="ABK810" s="175" t="s">
        <v>76</v>
      </c>
      <c r="ABL810" s="341" t="s">
        <v>861</v>
      </c>
      <c r="ABN810" s="176"/>
      <c r="ABO810" s="176">
        <f>VLOOKUP(ABL810,$A$879:$F$2731,6,FALSE)</f>
        <v>1236</v>
      </c>
      <c r="ABP810" s="175" t="s">
        <v>63</v>
      </c>
      <c r="ABQ810" s="10">
        <f>ABO810*1.4</f>
        <v>1730.3999999999999</v>
      </c>
      <c r="ABR810" s="10"/>
      <c r="ABS810" s="235"/>
      <c r="ABT810" s="175" t="s">
        <v>76</v>
      </c>
      <c r="ABU810" s="75" t="s">
        <v>183</v>
      </c>
      <c r="ABW810" s="176"/>
      <c r="ABX810" s="176" t="e">
        <f>VLOOKUP(ABU810,$A$879:$F$2731,6,FALSE)</f>
        <v>#N/A</v>
      </c>
      <c r="ABY810" s="175" t="s">
        <v>63</v>
      </c>
      <c r="ABZ810" s="10" t="e">
        <f>ABX810*1.4</f>
        <v>#N/A</v>
      </c>
      <c r="ACA810" s="10"/>
      <c r="ACB810" s="235"/>
      <c r="ACC810" s="175" t="s">
        <v>76</v>
      </c>
      <c r="ACD810" s="75" t="s">
        <v>183</v>
      </c>
      <c r="ACF810" s="176"/>
      <c r="ACG810" s="176" t="e">
        <f>VLOOKUP(ACD810,$A$879:$F$2731,6,FALSE)</f>
        <v>#N/A</v>
      </c>
      <c r="ACH810" s="175" t="s">
        <v>63</v>
      </c>
      <c r="ACI810" s="10" t="e">
        <f>ACG810*1.4</f>
        <v>#N/A</v>
      </c>
      <c r="ACJ810" s="10"/>
      <c r="ACK810" s="235"/>
      <c r="ACL810" s="175" t="s">
        <v>76</v>
      </c>
      <c r="ACM810" s="75" t="s">
        <v>183</v>
      </c>
      <c r="ACO810" s="176"/>
      <c r="ACP810" s="176" t="e">
        <f>VLOOKUP(ACM810,$A$879:$F$2731,6,FALSE)</f>
        <v>#N/A</v>
      </c>
      <c r="ACQ810" s="175" t="s">
        <v>63</v>
      </c>
      <c r="ACR810" s="10" t="e">
        <f>ACP810*1.4</f>
        <v>#N/A</v>
      </c>
      <c r="ACS810" s="10"/>
      <c r="ACT810" s="235"/>
      <c r="ACU810" s="175" t="s">
        <v>76</v>
      </c>
      <c r="ACV810" s="75" t="s">
        <v>183</v>
      </c>
      <c r="ACX810" s="176"/>
      <c r="ACY810" s="176" t="e">
        <f>VLOOKUP(ACV810,$A$879:$F$2731,6,FALSE)</f>
        <v>#N/A</v>
      </c>
      <c r="ACZ810" s="175" t="s">
        <v>63</v>
      </c>
      <c r="ADA810" s="10" t="e">
        <f>ACY810*1.4</f>
        <v>#N/A</v>
      </c>
      <c r="ADB810" s="10"/>
      <c r="ADC810" s="235"/>
      <c r="ADD810" s="175" t="s">
        <v>76</v>
      </c>
      <c r="ADE810" s="341" t="s">
        <v>433</v>
      </c>
      <c r="ADG810" s="176"/>
      <c r="ADH810" s="176">
        <f>VLOOKUP(ADE810,$A$879:$F$2731,6,FALSE)</f>
        <v>458</v>
      </c>
      <c r="ADI810" s="175" t="s">
        <v>63</v>
      </c>
      <c r="ADJ810" s="10">
        <f>ADH810*1.4</f>
        <v>641.19999999999993</v>
      </c>
      <c r="ADL810" s="235"/>
      <c r="ADM810" s="175" t="s">
        <v>76</v>
      </c>
      <c r="ADN810" s="75" t="s">
        <v>183</v>
      </c>
      <c r="ADP810" s="176"/>
      <c r="ADQ810" s="176" t="e">
        <f>VLOOKUP(ADN810,$A$879:$F$2731,6,FALSE)</f>
        <v>#N/A</v>
      </c>
      <c r="ADR810" s="175" t="s">
        <v>63</v>
      </c>
      <c r="ADS810" s="10" t="e">
        <f>ADQ810*1.4</f>
        <v>#N/A</v>
      </c>
      <c r="ADT810" s="10"/>
      <c r="ADU810" s="235"/>
      <c r="ADV810" s="175" t="s">
        <v>76</v>
      </c>
      <c r="ADW810" s="341" t="s">
        <v>1402</v>
      </c>
      <c r="ADY810" s="176"/>
      <c r="ADZ810" s="176">
        <f>VLOOKUP(ADW810,$A$879:$F$2731,6,FALSE)</f>
        <v>619</v>
      </c>
      <c r="AEA810" s="175" t="s">
        <v>63</v>
      </c>
      <c r="AEB810" s="10">
        <f>ADZ810*1.4</f>
        <v>866.59999999999991</v>
      </c>
      <c r="AED810" s="235"/>
      <c r="AEE810" s="175" t="s">
        <v>76</v>
      </c>
      <c r="AEF810" s="75" t="s">
        <v>183</v>
      </c>
      <c r="AEH810" s="176"/>
      <c r="AEI810" s="176" t="e">
        <f>VLOOKUP(AEF810,$A$879:$F$2731,6,FALSE)</f>
        <v>#N/A</v>
      </c>
      <c r="AEJ810" s="175" t="s">
        <v>63</v>
      </c>
      <c r="AEK810" s="10" t="e">
        <f>AEI810*1.4</f>
        <v>#N/A</v>
      </c>
      <c r="AEM810" s="235"/>
      <c r="AEN810" s="175" t="s">
        <v>76</v>
      </c>
      <c r="AEO810" s="75" t="s">
        <v>183</v>
      </c>
      <c r="AEQ810" s="176"/>
      <c r="AER810" s="176" t="e">
        <f>VLOOKUP(AEO810,$A$879:$F$2731,6,FALSE)</f>
        <v>#N/A</v>
      </c>
      <c r="AES810" s="175" t="s">
        <v>63</v>
      </c>
      <c r="AET810" s="10" t="e">
        <f>AER810*1.4</f>
        <v>#N/A</v>
      </c>
      <c r="AEV810" s="235"/>
      <c r="AEW810" s="175" t="s">
        <v>76</v>
      </c>
      <c r="AEX810" s="75" t="s">
        <v>183</v>
      </c>
      <c r="AEZ810" s="176"/>
      <c r="AFA810" s="176" t="e">
        <f>VLOOKUP(AEX810,$A$879:$F$2731,6,FALSE)</f>
        <v>#N/A</v>
      </c>
      <c r="AFB810" s="175" t="s">
        <v>63</v>
      </c>
      <c r="AFC810" s="10" t="e">
        <f>AFA810*1.4</f>
        <v>#N/A</v>
      </c>
      <c r="AFD810" s="10"/>
      <c r="AFE810" s="235"/>
      <c r="AFF810" s="175" t="s">
        <v>76</v>
      </c>
      <c r="AFG810" s="75" t="s">
        <v>183</v>
      </c>
      <c r="AFI810" s="176"/>
      <c r="AFJ810" s="176" t="e">
        <f>VLOOKUP(AFG810,$A$879:$F$2731,6,FALSE)</f>
        <v>#N/A</v>
      </c>
      <c r="AFK810" s="175" t="s">
        <v>63</v>
      </c>
      <c r="AFL810" s="10" t="e">
        <f>AFJ810*1.4</f>
        <v>#N/A</v>
      </c>
      <c r="AFM810" s="10"/>
      <c r="AFN810" s="235"/>
      <c r="AFO810" s="175" t="s">
        <v>76</v>
      </c>
      <c r="AFP810" s="75" t="s">
        <v>183</v>
      </c>
      <c r="AFR810" s="176"/>
      <c r="AFS810" s="176" t="e">
        <f>VLOOKUP(AFP810,$A$879:$F$2731,6,FALSE)</f>
        <v>#N/A</v>
      </c>
      <c r="AFT810" s="175" t="s">
        <v>63</v>
      </c>
      <c r="AFU810" s="10" t="e">
        <f>AFS810*1.4</f>
        <v>#N/A</v>
      </c>
      <c r="AFV810" s="10"/>
      <c r="AFW810" s="235"/>
      <c r="AFX810" s="175" t="s">
        <v>76</v>
      </c>
      <c r="AFY810" s="341" t="s">
        <v>1402</v>
      </c>
      <c r="AGA810" s="176"/>
      <c r="AGB810" s="176">
        <f>VLOOKUP(AFY810,$A$879:$F$2731,6,FALSE)</f>
        <v>619</v>
      </c>
      <c r="AGC810" s="175" t="s">
        <v>63</v>
      </c>
      <c r="AGD810" s="10">
        <f>AGB810*1.4</f>
        <v>866.59999999999991</v>
      </c>
      <c r="AGE810" s="10"/>
      <c r="AGF810" s="235"/>
      <c r="AGG810" s="175" t="s">
        <v>76</v>
      </c>
      <c r="AGH810" s="341" t="s">
        <v>1402</v>
      </c>
      <c r="AGJ810" s="176"/>
      <c r="AGK810" s="176">
        <f>VLOOKUP(AGH810,$A$879:$F$2731,6,FALSE)</f>
        <v>619</v>
      </c>
      <c r="AGL810" s="175" t="s">
        <v>63</v>
      </c>
      <c r="AGM810" s="10">
        <f>AGK810*1.4</f>
        <v>866.59999999999991</v>
      </c>
      <c r="AGN810" s="10"/>
      <c r="AGO810" s="235"/>
      <c r="AGP810" s="175" t="s">
        <v>76</v>
      </c>
      <c r="AGQ810" s="341" t="s">
        <v>593</v>
      </c>
      <c r="AGS810" s="176"/>
      <c r="AGT810" s="176">
        <f>VLOOKUP(AGQ810,$A$879:$F$2731,6,FALSE)</f>
        <v>253</v>
      </c>
      <c r="AGU810" s="175" t="s">
        <v>63</v>
      </c>
      <c r="AGV810" s="10">
        <f>AGT810*1.4</f>
        <v>354.2</v>
      </c>
      <c r="AGW810" s="10"/>
      <c r="AGX810" s="235"/>
      <c r="AGY810" s="175" t="s">
        <v>76</v>
      </c>
      <c r="AGZ810" s="341" t="s">
        <v>2124</v>
      </c>
      <c r="AHB810" s="176"/>
      <c r="AHC810" s="176">
        <f>VLOOKUP(AGZ810,$A$879:$F$2731,6,FALSE)</f>
        <v>204</v>
      </c>
      <c r="AHD810" s="175" t="s">
        <v>63</v>
      </c>
      <c r="AHE810" s="10">
        <f>AHC810*1.4</f>
        <v>285.59999999999997</v>
      </c>
      <c r="AHF810" s="10"/>
      <c r="AHG810" s="235"/>
      <c r="AHH810" s="175" t="s">
        <v>76</v>
      </c>
      <c r="AHI810" s="398" t="s">
        <v>460</v>
      </c>
      <c r="AHK810" s="176"/>
      <c r="AHL810" s="176">
        <f>VLOOKUP(AHI810,$A$879:$F$2731,6,FALSE)</f>
        <v>55</v>
      </c>
      <c r="AHM810" s="175" t="s">
        <v>63</v>
      </c>
      <c r="AHN810" s="10">
        <f>AHL810*1.4</f>
        <v>77</v>
      </c>
      <c r="AHO810" s="10"/>
      <c r="AHP810" s="235"/>
      <c r="AHQ810" s="175" t="s">
        <v>76</v>
      </c>
      <c r="AHR810" s="341" t="s">
        <v>1402</v>
      </c>
      <c r="AHT810" s="176"/>
      <c r="AHU810" s="176">
        <f>VLOOKUP(AHR810,$A$879:$F$2731,6,FALSE)</f>
        <v>619</v>
      </c>
      <c r="AHV810" s="175" t="s">
        <v>63</v>
      </c>
      <c r="AHW810" s="10">
        <f>AHU810*1.4</f>
        <v>866.59999999999991</v>
      </c>
      <c r="AHX810" s="10"/>
      <c r="AHY810" s="235"/>
      <c r="AHZ810" s="175" t="s">
        <v>76</v>
      </c>
      <c r="AIA810" s="341" t="s">
        <v>2124</v>
      </c>
      <c r="AIC810" s="176"/>
      <c r="AID810" s="176">
        <f>VLOOKUP(AIA810,$A$879:$F$2731,6,FALSE)</f>
        <v>204</v>
      </c>
      <c r="AIE810" s="175" t="s">
        <v>63</v>
      </c>
      <c r="AIF810" s="10">
        <f>AID810*1.4</f>
        <v>285.59999999999997</v>
      </c>
      <c r="AIG810" s="10"/>
      <c r="AIH810" s="235"/>
      <c r="AII810" s="175" t="s">
        <v>76</v>
      </c>
      <c r="AIJ810" s="341" t="s">
        <v>593</v>
      </c>
      <c r="AIL810" s="176"/>
      <c r="AIM810" s="176">
        <f>VLOOKUP(AIJ810,$A$879:$F$2731,6,FALSE)</f>
        <v>253</v>
      </c>
      <c r="AIN810" s="175" t="s">
        <v>63</v>
      </c>
      <c r="AIO810" s="10">
        <f>AIM810*1.4</f>
        <v>354.2</v>
      </c>
      <c r="AIP810" s="10"/>
      <c r="AIQ810" s="235"/>
      <c r="AIR810" s="175" t="s">
        <v>76</v>
      </c>
      <c r="AIS810" s="341" t="s">
        <v>1402</v>
      </c>
      <c r="AIU810" s="176"/>
      <c r="AIV810" s="176">
        <f>VLOOKUP(AIS810,$A$879:$F$2731,6,FALSE)</f>
        <v>619</v>
      </c>
      <c r="AIW810" s="175" t="s">
        <v>63</v>
      </c>
      <c r="AIX810" s="10">
        <f>AIV810*1.4</f>
        <v>866.59999999999991</v>
      </c>
      <c r="AIY810" s="10"/>
      <c r="AIZ810" s="235"/>
      <c r="AJA810" s="175" t="s">
        <v>76</v>
      </c>
      <c r="AJB810" s="351" t="s">
        <v>1000</v>
      </c>
      <c r="AJD810" s="176"/>
      <c r="AJE810" s="176">
        <f>VLOOKUP(AJB810,$A$879:$F$2731,6,FALSE)</f>
        <v>1114</v>
      </c>
      <c r="AJF810" s="175" t="s">
        <v>63</v>
      </c>
      <c r="AJG810" s="10">
        <f>AJE810*1.4</f>
        <v>1559.6</v>
      </c>
      <c r="AJH810" s="10"/>
      <c r="AJI810" s="235"/>
      <c r="AJJ810" s="175" t="s">
        <v>76</v>
      </c>
      <c r="AJK810" s="341" t="s">
        <v>2570</v>
      </c>
      <c r="AJM810" s="176"/>
      <c r="AJN810" s="176">
        <f>VLOOKUP(AJK810,$A$879:$F$2731,6,FALSE)</f>
        <v>1523</v>
      </c>
      <c r="AJO810" s="175" t="s">
        <v>63</v>
      </c>
      <c r="AJP810" s="10">
        <f>AJN810*1.4</f>
        <v>2132.1999999999998</v>
      </c>
      <c r="AJQ810" s="10"/>
      <c r="AJR810" s="235"/>
      <c r="AJS810" s="175" t="s">
        <v>76</v>
      </c>
      <c r="AJT810" s="347" t="s">
        <v>861</v>
      </c>
      <c r="AJV810" s="176"/>
      <c r="AJW810" s="176">
        <f>VLOOKUP(AJT810,$A$879:$F$2731,6,FALSE)</f>
        <v>1236</v>
      </c>
      <c r="AJX810" s="175" t="s">
        <v>63</v>
      </c>
      <c r="AJY810" s="10">
        <f>AJW810*1.4</f>
        <v>1730.3999999999999</v>
      </c>
      <c r="AJZ810" s="10"/>
      <c r="AKA810" s="235"/>
      <c r="AKB810" s="175" t="s">
        <v>76</v>
      </c>
      <c r="AKC810" s="341" t="s">
        <v>2515</v>
      </c>
      <c r="AKE810" s="176"/>
      <c r="AKF810" s="176">
        <f>VLOOKUP(AKC810,$A$879:$F$2731,6,FALSE)</f>
        <v>785</v>
      </c>
      <c r="AKG810" s="175" t="s">
        <v>63</v>
      </c>
      <c r="AKH810" s="10">
        <f>AKF810*1.4</f>
        <v>1099</v>
      </c>
      <c r="AKI810" s="10"/>
      <c r="AKJ810" s="235"/>
      <c r="AKK810" s="175" t="s">
        <v>76</v>
      </c>
      <c r="AKL810" s="341" t="s">
        <v>1402</v>
      </c>
      <c r="AKN810" s="176"/>
      <c r="AKO810" s="176">
        <f>VLOOKUP(AKL810,$A$879:$F$2731,6,FALSE)</f>
        <v>619</v>
      </c>
      <c r="AKP810" s="175" t="s">
        <v>63</v>
      </c>
      <c r="AKQ810" s="10">
        <f>AKO810*1.4</f>
        <v>866.59999999999991</v>
      </c>
      <c r="AKR810" s="10"/>
      <c r="AKS810" s="235"/>
      <c r="AKT810" s="175" t="s">
        <v>76</v>
      </c>
      <c r="AKU810" s="341" t="s">
        <v>1402</v>
      </c>
      <c r="AKW810" s="176"/>
      <c r="AKX810" s="176">
        <f>VLOOKUP(AKU810,$A$879:$F$2731,6,FALSE)</f>
        <v>619</v>
      </c>
      <c r="AKY810" s="175" t="s">
        <v>63</v>
      </c>
      <c r="AKZ810" s="10">
        <f>AKX810*1.4</f>
        <v>866.59999999999991</v>
      </c>
      <c r="ALA810" s="10"/>
      <c r="ALB810" s="235"/>
      <c r="ALC810" s="175" t="s">
        <v>76</v>
      </c>
      <c r="ALD810" s="341" t="s">
        <v>1402</v>
      </c>
      <c r="ALF810" s="176"/>
      <c r="ALG810" s="176">
        <f>VLOOKUP(ALD810,$A$879:$F$2731,6,FALSE)</f>
        <v>619</v>
      </c>
      <c r="ALH810" s="175" t="s">
        <v>63</v>
      </c>
      <c r="ALI810" s="10">
        <f>ALG810*1.4</f>
        <v>866.59999999999991</v>
      </c>
      <c r="ALJ810" s="10"/>
      <c r="ALK810" s="235"/>
      <c r="ALL810" s="175" t="s">
        <v>76</v>
      </c>
      <c r="ALM810" s="341" t="s">
        <v>1000</v>
      </c>
      <c r="ALO810" s="176"/>
      <c r="ALP810" s="176">
        <f>VLOOKUP(ALM810,$A$879:$F$2731,6,FALSE)</f>
        <v>1114</v>
      </c>
      <c r="ALQ810" s="175" t="s">
        <v>63</v>
      </c>
      <c r="ALR810" s="10">
        <f>ALP810*1.4</f>
        <v>1559.6</v>
      </c>
      <c r="ALS810" s="10"/>
      <c r="ALT810" s="235"/>
      <c r="ALU810" s="175" t="s">
        <v>76</v>
      </c>
      <c r="ALV810" s="341" t="s">
        <v>2515</v>
      </c>
      <c r="ALX810" s="176"/>
      <c r="ALY810" s="176">
        <f>VLOOKUP(ALV810,$A$879:$F$2731,6,FALSE)</f>
        <v>785</v>
      </c>
      <c r="ALZ810" s="175" t="s">
        <v>63</v>
      </c>
      <c r="AMA810" s="10">
        <f>ALY810*1.4</f>
        <v>1099</v>
      </c>
      <c r="AMB810" s="10"/>
      <c r="AMC810" s="235"/>
      <c r="AMD810" s="175" t="s">
        <v>76</v>
      </c>
      <c r="AME810" s="401" t="s">
        <v>1402</v>
      </c>
      <c r="AMG810" s="176"/>
      <c r="AMH810" s="176">
        <f>VLOOKUP(AME810,$A$879:$F$2731,6,FALSE)</f>
        <v>619</v>
      </c>
      <c r="AMI810" s="175" t="s">
        <v>63</v>
      </c>
      <c r="AMJ810" s="10">
        <f>AMH810*1.4</f>
        <v>866.59999999999991</v>
      </c>
      <c r="AMK810" s="10"/>
      <c r="AML810" s="235"/>
      <c r="AMM810" s="175" t="s">
        <v>76</v>
      </c>
      <c r="AMN810" s="343" t="s">
        <v>861</v>
      </c>
      <c r="AMP810" s="176"/>
      <c r="AMQ810" s="176">
        <f>VLOOKUP(AMN810,$A$879:$F$2731,6,FALSE)</f>
        <v>1236</v>
      </c>
      <c r="AMR810" s="175" t="s">
        <v>63</v>
      </c>
      <c r="AMS810" s="10">
        <f>AMQ810*1.4</f>
        <v>1730.3999999999999</v>
      </c>
      <c r="AMT810" s="10"/>
      <c r="AMU810" s="235"/>
      <c r="AMV810" s="175" t="s">
        <v>76</v>
      </c>
      <c r="AMW810" s="341" t="s">
        <v>1402</v>
      </c>
      <c r="AMY810" s="176"/>
      <c r="AMZ810" s="176">
        <f>VLOOKUP(AMW810,$A$879:$F$2731,6,FALSE)</f>
        <v>619</v>
      </c>
      <c r="ANA810" s="175" t="s">
        <v>63</v>
      </c>
      <c r="ANB810" s="10">
        <f>AMZ810*1.4</f>
        <v>866.59999999999991</v>
      </c>
      <c r="ANC810" s="10"/>
      <c r="AND810" s="235"/>
      <c r="ANE810" s="175" t="s">
        <v>76</v>
      </c>
      <c r="ANF810" s="341" t="s">
        <v>2570</v>
      </c>
      <c r="ANH810" s="176"/>
      <c r="ANI810" s="176">
        <f>VLOOKUP(ANF810,$A$879:$F$2731,6,FALSE)</f>
        <v>1523</v>
      </c>
      <c r="ANJ810" s="175" t="s">
        <v>63</v>
      </c>
      <c r="ANK810" s="10">
        <f>ANI810*1.4</f>
        <v>2132.1999999999998</v>
      </c>
      <c r="ANL810" s="10"/>
      <c r="ANM810" s="235"/>
      <c r="ANN810" s="175" t="s">
        <v>76</v>
      </c>
      <c r="ANO810" s="351" t="s">
        <v>484</v>
      </c>
      <c r="ANQ810" s="176"/>
      <c r="ANR810" s="176">
        <f>VLOOKUP(ANO810,$A$879:$F$2731,6,FALSE)</f>
        <v>263</v>
      </c>
      <c r="ANS810" s="175" t="s">
        <v>63</v>
      </c>
      <c r="ANT810" s="10">
        <f>ANR810*1.4</f>
        <v>368.2</v>
      </c>
      <c r="ANU810" s="10"/>
      <c r="ANV810" s="235"/>
      <c r="ANW810" s="175" t="s">
        <v>76</v>
      </c>
      <c r="ANX810" s="341" t="s">
        <v>576</v>
      </c>
      <c r="ANZ810" s="176"/>
      <c r="AOA810" s="176">
        <f>VLOOKUP(ANX810,$A$879:$F$2731,6,FALSE)</f>
        <v>94</v>
      </c>
      <c r="AOB810" s="175" t="s">
        <v>63</v>
      </c>
      <c r="AOC810" s="10">
        <f>AOA810*1.4</f>
        <v>131.6</v>
      </c>
      <c r="AOD810" s="10"/>
      <c r="AOE810" s="235"/>
      <c r="AOF810" s="175" t="s">
        <v>76</v>
      </c>
      <c r="AOG810" s="75" t="s">
        <v>183</v>
      </c>
      <c r="AOI810" s="176"/>
      <c r="AOJ810" s="176" t="e">
        <f>VLOOKUP(AOG810,$A$879:$F$2731,6,FALSE)</f>
        <v>#N/A</v>
      </c>
      <c r="AOK810" s="175" t="s">
        <v>63</v>
      </c>
      <c r="AOL810" s="10" t="e">
        <f>AOJ810*1.4</f>
        <v>#N/A</v>
      </c>
      <c r="AOM810" s="10"/>
      <c r="AON810" s="235"/>
      <c r="AOO810" s="175" t="s">
        <v>76</v>
      </c>
      <c r="AOP810" s="341" t="s">
        <v>861</v>
      </c>
      <c r="AOR810" s="176"/>
      <c r="AOS810" s="176">
        <f>VLOOKUP(AOP810,$A$879:$F$2731,6,FALSE)</f>
        <v>1236</v>
      </c>
      <c r="AOT810" s="175" t="s">
        <v>63</v>
      </c>
      <c r="AOU810" s="10">
        <f>AOS810*1.4</f>
        <v>1730.3999999999999</v>
      </c>
      <c r="AOV810" s="10"/>
      <c r="AOW810" s="235"/>
      <c r="AOX810" s="175" t="s">
        <v>76</v>
      </c>
      <c r="AOY810" s="404" t="s">
        <v>2124</v>
      </c>
      <c r="APA810" s="176"/>
      <c r="APB810" s="176">
        <f>VLOOKUP(AOY810,$A$879:$F$2731,6,FALSE)</f>
        <v>204</v>
      </c>
      <c r="APC810" s="175" t="s">
        <v>63</v>
      </c>
      <c r="APD810" s="10">
        <f>APB810*1.4</f>
        <v>285.59999999999997</v>
      </c>
      <c r="APE810" s="10"/>
      <c r="APF810" s="235"/>
      <c r="APG810" s="175" t="s">
        <v>76</v>
      </c>
      <c r="APH810" s="341" t="s">
        <v>600</v>
      </c>
      <c r="APJ810" s="176"/>
      <c r="APK810" s="176">
        <f>VLOOKUP(APH810,$A$879:$F$2731,6,FALSE)</f>
        <v>415</v>
      </c>
      <c r="APL810" s="175" t="s">
        <v>63</v>
      </c>
      <c r="APM810" s="10">
        <f>APK810*1.4</f>
        <v>581</v>
      </c>
      <c r="APN810" s="10"/>
      <c r="APO810" s="235"/>
      <c r="APP810" s="175" t="s">
        <v>76</v>
      </c>
      <c r="APQ810" s="75" t="s">
        <v>183</v>
      </c>
      <c r="APS810" s="176"/>
      <c r="APT810" s="176" t="e">
        <f>VLOOKUP(APQ810,$A$879:$F$2731,6,FALSE)</f>
        <v>#N/A</v>
      </c>
      <c r="APU810" s="175" t="s">
        <v>63</v>
      </c>
      <c r="APV810" s="10" t="e">
        <f>APT810*1.4</f>
        <v>#N/A</v>
      </c>
      <c r="APW810" s="10"/>
      <c r="APX810" s="235"/>
      <c r="APY810" s="175" t="s">
        <v>76</v>
      </c>
      <c r="APZ810" s="341" t="s">
        <v>600</v>
      </c>
      <c r="AQB810" s="176"/>
      <c r="AQC810" s="176">
        <f>VLOOKUP(APZ810,$A$879:$F$2731,6,FALSE)</f>
        <v>415</v>
      </c>
      <c r="AQD810" s="175" t="s">
        <v>63</v>
      </c>
      <c r="AQE810" s="10">
        <f>AQC810*1.4</f>
        <v>581</v>
      </c>
      <c r="AQF810" s="10"/>
      <c r="AQG810" s="235"/>
      <c r="AQH810" s="175" t="s">
        <v>76</v>
      </c>
      <c r="AQI810" s="341" t="s">
        <v>433</v>
      </c>
      <c r="AQK810" s="176"/>
      <c r="AQL810" s="176">
        <f>VLOOKUP(AQI810,$A$879:$F$2731,6,FALSE)</f>
        <v>458</v>
      </c>
      <c r="AQM810" s="175" t="s">
        <v>63</v>
      </c>
      <c r="AQN810" s="10">
        <f>AQL810*1.4</f>
        <v>641.19999999999993</v>
      </c>
      <c r="AQO810" s="10"/>
      <c r="AQP810" s="235"/>
      <c r="AQQ810" s="175" t="s">
        <v>76</v>
      </c>
      <c r="AQR810" s="75" t="s">
        <v>183</v>
      </c>
      <c r="AQT810" s="176"/>
      <c r="AQU810" s="176" t="e">
        <f>VLOOKUP(AQR810,$A$879:$F$2731,6,FALSE)</f>
        <v>#N/A</v>
      </c>
      <c r="AQV810" s="175" t="s">
        <v>63</v>
      </c>
      <c r="AQW810" s="10" t="e">
        <f>AQU810*1.4</f>
        <v>#N/A</v>
      </c>
      <c r="AQX810" s="10"/>
      <c r="AQY810" s="235"/>
      <c r="AQZ810" s="175" t="s">
        <v>76</v>
      </c>
      <c r="ARA810" s="75" t="s">
        <v>183</v>
      </c>
      <c r="ARC810" s="176"/>
      <c r="ARD810" s="176" t="e">
        <f>VLOOKUP(ARA810,$A$879:$F$2731,6,FALSE)</f>
        <v>#N/A</v>
      </c>
      <c r="ARE810" s="175" t="s">
        <v>63</v>
      </c>
      <c r="ARF810" s="10" t="e">
        <f>ARD810*1.4</f>
        <v>#N/A</v>
      </c>
      <c r="ARG810" s="10"/>
      <c r="ARH810" s="235"/>
      <c r="ARI810" s="175" t="s">
        <v>76</v>
      </c>
      <c r="ARJ810" s="75" t="s">
        <v>183</v>
      </c>
      <c r="ARL810" s="176"/>
      <c r="ARM810" s="176" t="e">
        <f>VLOOKUP(ARJ810,$A$879:$F$2731,6,FALSE)</f>
        <v>#N/A</v>
      </c>
      <c r="ARN810" s="175" t="s">
        <v>63</v>
      </c>
      <c r="ARO810" s="10" t="e">
        <f>ARM810*1.4</f>
        <v>#N/A</v>
      </c>
      <c r="ARP810" s="10"/>
      <c r="ARQ810" s="235"/>
      <c r="ARR810" s="175" t="s">
        <v>76</v>
      </c>
      <c r="ARS810" s="75" t="s">
        <v>183</v>
      </c>
      <c r="ARU810" s="176"/>
      <c r="ARV810" s="176" t="e">
        <f>VLOOKUP(ARS810,$A$879:$F$2731,6,FALSE)</f>
        <v>#N/A</v>
      </c>
      <c r="ARW810" s="175" t="s">
        <v>63</v>
      </c>
      <c r="ARX810" s="10" t="e">
        <f>ARV810*1.4</f>
        <v>#N/A</v>
      </c>
      <c r="ARY810" s="10"/>
      <c r="ARZ810" s="235"/>
      <c r="ASA810" s="175" t="s">
        <v>76</v>
      </c>
      <c r="ASB810" s="341" t="s">
        <v>1402</v>
      </c>
      <c r="ASD810" s="176"/>
      <c r="ASE810" s="176">
        <f>VLOOKUP(ASB810,$A$879:$F$2731,6,FALSE)</f>
        <v>619</v>
      </c>
      <c r="ASF810" s="175" t="s">
        <v>63</v>
      </c>
      <c r="ASG810" s="10">
        <f>ASE810*1.4</f>
        <v>866.59999999999991</v>
      </c>
      <c r="ASH810" s="10"/>
      <c r="ASI810" s="235"/>
      <c r="ASJ810" s="175" t="s">
        <v>76</v>
      </c>
      <c r="ASK810" s="75" t="s">
        <v>183</v>
      </c>
      <c r="ASM810" s="176"/>
      <c r="ASN810" s="176" t="e">
        <f>VLOOKUP(ASK810,$A$879:$F$2731,6,FALSE)</f>
        <v>#N/A</v>
      </c>
      <c r="ASO810" s="175" t="s">
        <v>63</v>
      </c>
      <c r="ASP810" s="10" t="e">
        <f>ASN810*1.4</f>
        <v>#N/A</v>
      </c>
      <c r="ASQ810" s="10"/>
      <c r="ASR810" s="235"/>
      <c r="ASS810" s="175" t="s">
        <v>76</v>
      </c>
      <c r="AST810" s="341" t="s">
        <v>1364</v>
      </c>
      <c r="ASV810" s="176"/>
      <c r="ASW810" s="176">
        <f>VLOOKUP(AST810,$A$879:$F$2731,6,FALSE)</f>
        <v>299</v>
      </c>
      <c r="ASX810" s="175" t="s">
        <v>63</v>
      </c>
      <c r="ASY810" s="10">
        <f>ASW810*1.4</f>
        <v>418.59999999999997</v>
      </c>
      <c r="ASZ810" s="10"/>
      <c r="ATA810" s="235"/>
      <c r="ATB810" s="175" t="s">
        <v>76</v>
      </c>
      <c r="ATC810" s="75" t="s">
        <v>183</v>
      </c>
      <c r="ATE810" s="176"/>
      <c r="ATF810" s="176" t="e">
        <f>VLOOKUP(ATC810,$A$879:$F$2731,6,FALSE)</f>
        <v>#N/A</v>
      </c>
      <c r="ATG810" s="175" t="s">
        <v>63</v>
      </c>
      <c r="ATH810" s="10" t="e">
        <f>ATF810*1.4</f>
        <v>#N/A</v>
      </c>
      <c r="ATI810" s="10"/>
      <c r="ATJ810" s="235"/>
      <c r="ATK810" s="175" t="s">
        <v>76</v>
      </c>
      <c r="ATL810" s="75" t="s">
        <v>183</v>
      </c>
      <c r="ATN810" s="176"/>
      <c r="ATO810" s="176" t="e">
        <f>VLOOKUP(ATL810,$A$879:$F$2731,6,FALSE)</f>
        <v>#N/A</v>
      </c>
      <c r="ATP810" s="175" t="s">
        <v>63</v>
      </c>
      <c r="ATQ810" s="10" t="e">
        <f>ATO810*1.4</f>
        <v>#N/A</v>
      </c>
      <c r="ATR810" s="10"/>
      <c r="ATS810" s="235"/>
      <c r="ATT810" s="175" t="s">
        <v>76</v>
      </c>
      <c r="ATU810" s="75" t="s">
        <v>183</v>
      </c>
      <c r="ATW810" s="176"/>
      <c r="ATX810" s="176" t="e">
        <f>VLOOKUP(ATU810,$A$879:$F$2731,6,FALSE)</f>
        <v>#N/A</v>
      </c>
      <c r="ATY810" s="175" t="s">
        <v>63</v>
      </c>
      <c r="ATZ810" s="10" t="e">
        <f>ATX810*1.4</f>
        <v>#N/A</v>
      </c>
      <c r="AUA810" s="10"/>
      <c r="AUB810" s="235"/>
      <c r="AUC810" s="175" t="s">
        <v>76</v>
      </c>
      <c r="AUD810" s="75" t="s">
        <v>183</v>
      </c>
      <c r="AUF810" s="176"/>
      <c r="AUG810" s="176" t="e">
        <f>VLOOKUP(AUD810,$A$879:$F$2731,6,FALSE)</f>
        <v>#N/A</v>
      </c>
      <c r="AUH810" s="175" t="s">
        <v>63</v>
      </c>
      <c r="AUI810" s="10" t="e">
        <f>AUG810*1.4</f>
        <v>#N/A</v>
      </c>
      <c r="AUJ810" s="10"/>
      <c r="AUK810" s="235"/>
      <c r="AUL810" s="175" t="s">
        <v>76</v>
      </c>
      <c r="AUM810" s="75" t="s">
        <v>183</v>
      </c>
      <c r="AUO810" s="176"/>
      <c r="AUP810" s="176" t="e">
        <f>VLOOKUP(AUM810,$A$879:$F$2731,6,FALSE)</f>
        <v>#N/A</v>
      </c>
      <c r="AUQ810" s="175" t="s">
        <v>63</v>
      </c>
      <c r="AUR810" s="10" t="e">
        <f>AUP810*1.4</f>
        <v>#N/A</v>
      </c>
      <c r="AUS810" s="10"/>
      <c r="AUT810" s="235"/>
      <c r="AUU810" s="175" t="s">
        <v>76</v>
      </c>
      <c r="AUV810" s="75" t="s">
        <v>183</v>
      </c>
      <c r="AUX810" s="176"/>
      <c r="AUY810" s="176" t="e">
        <f>VLOOKUP(AUV810,$A$879:$F$2731,6,FALSE)</f>
        <v>#N/A</v>
      </c>
      <c r="AUZ810" s="175" t="s">
        <v>63</v>
      </c>
      <c r="AVA810" s="10" t="e">
        <f>AUY810*1.4</f>
        <v>#N/A</v>
      </c>
      <c r="AVB810" s="10"/>
      <c r="AVC810" s="235"/>
      <c r="AVD810" s="175" t="s">
        <v>76</v>
      </c>
      <c r="AVE810" s="75" t="s">
        <v>183</v>
      </c>
      <c r="AVG810" s="176"/>
      <c r="AVH810" s="176" t="e">
        <f>VLOOKUP(AVE810,$A$879:$F$2731,6,FALSE)</f>
        <v>#N/A</v>
      </c>
      <c r="AVI810" s="175" t="s">
        <v>63</v>
      </c>
      <c r="AVJ810" s="10" t="e">
        <f>AVH810*1.4</f>
        <v>#N/A</v>
      </c>
      <c r="AVK810" s="10"/>
      <c r="AVL810" s="235"/>
      <c r="AVM810" s="175" t="s">
        <v>76</v>
      </c>
      <c r="AVN810" s="75" t="s">
        <v>183</v>
      </c>
      <c r="AVP810" s="176"/>
      <c r="AVQ810" s="176" t="e">
        <f>VLOOKUP(AVN810,$A$879:$F$2731,6,FALSE)</f>
        <v>#N/A</v>
      </c>
      <c r="AVR810" s="175" t="s">
        <v>63</v>
      </c>
      <c r="AVS810" s="10" t="e">
        <f>AVQ810*1.4</f>
        <v>#N/A</v>
      </c>
      <c r="AVT810" s="10"/>
      <c r="AVU810" s="235"/>
      <c r="AVV810" s="175" t="s">
        <v>76</v>
      </c>
      <c r="AVW810" s="75" t="s">
        <v>183</v>
      </c>
      <c r="AVY810" s="176"/>
      <c r="AVZ810" s="176" t="e">
        <f>VLOOKUP(AVW810,$A$879:$F$2731,6,FALSE)</f>
        <v>#N/A</v>
      </c>
      <c r="AWA810" s="175" t="s">
        <v>63</v>
      </c>
      <c r="AWB810" s="10" t="e">
        <f>AVZ810*1.4</f>
        <v>#N/A</v>
      </c>
      <c r="AWC810" s="10"/>
      <c r="AWD810" s="235"/>
      <c r="AWE810" s="175" t="s">
        <v>76</v>
      </c>
      <c r="AWF810" s="75" t="s">
        <v>183</v>
      </c>
      <c r="AWH810" s="176"/>
      <c r="AWI810" s="176" t="e">
        <f>VLOOKUP(AWF810,$A$879:$F$2731,6,FALSE)</f>
        <v>#N/A</v>
      </c>
      <c r="AWJ810" s="175" t="s">
        <v>63</v>
      </c>
      <c r="AWK810" s="10" t="e">
        <f>AWI810*1.4</f>
        <v>#N/A</v>
      </c>
      <c r="AWL810" s="10"/>
      <c r="AWM810" s="235"/>
      <c r="AWN810" s="175" t="s">
        <v>76</v>
      </c>
      <c r="AWO810" s="341" t="s">
        <v>2570</v>
      </c>
      <c r="AWQ810" s="176"/>
      <c r="AWR810" s="176">
        <f>VLOOKUP(AWO810,$A$879:$F$2731,6,FALSE)</f>
        <v>1523</v>
      </c>
      <c r="AWS810" s="175" t="s">
        <v>63</v>
      </c>
      <c r="AWT810" s="10">
        <f>AWR810*1.4</f>
        <v>2132.1999999999998</v>
      </c>
      <c r="AWU810" s="10"/>
      <c r="AWV810" s="235"/>
      <c r="AWW810" s="175" t="s">
        <v>76</v>
      </c>
      <c r="AWX810" s="341" t="s">
        <v>2124</v>
      </c>
      <c r="AWZ810" s="176"/>
      <c r="AXA810" s="176">
        <f>VLOOKUP(AWX810,$A$879:$F$2731,6,FALSE)</f>
        <v>204</v>
      </c>
      <c r="AXB810" s="175" t="s">
        <v>63</v>
      </c>
      <c r="AXC810" s="10">
        <f>AXA810*1.4</f>
        <v>285.59999999999997</v>
      </c>
      <c r="AXD810" s="10"/>
      <c r="AXE810" s="235"/>
      <c r="AXF810" s="175" t="s">
        <v>76</v>
      </c>
      <c r="AXG810" s="341" t="s">
        <v>576</v>
      </c>
      <c r="AXI810" s="176"/>
      <c r="AXJ810" s="176">
        <f>VLOOKUP(AXG810,$A$879:$F$2731,6,FALSE)</f>
        <v>94</v>
      </c>
      <c r="AXK810" s="175" t="s">
        <v>63</v>
      </c>
      <c r="AXL810" s="10">
        <f>AXJ810*1.4</f>
        <v>131.6</v>
      </c>
      <c r="AXM810" s="10"/>
      <c r="AXN810" s="235"/>
      <c r="AXO810" s="175" t="s">
        <v>76</v>
      </c>
      <c r="AXP810" s="341" t="s">
        <v>861</v>
      </c>
      <c r="AXR810" s="176"/>
      <c r="AXS810" s="176">
        <f>VLOOKUP(AXP810,$A$879:$F$2731,6,FALSE)</f>
        <v>1236</v>
      </c>
      <c r="AXT810" s="175" t="s">
        <v>63</v>
      </c>
      <c r="AXU810" s="10">
        <f>AXS810*1.4</f>
        <v>1730.3999999999999</v>
      </c>
      <c r="AXV810" s="10"/>
      <c r="AXW810" s="235"/>
      <c r="AXX810" s="175" t="s">
        <v>76</v>
      </c>
      <c r="AXY810" s="341" t="s">
        <v>1402</v>
      </c>
      <c r="AYA810" s="176"/>
      <c r="AYB810" s="176">
        <f>VLOOKUP(AXY810,$A$879:$F$2731,6,FALSE)</f>
        <v>619</v>
      </c>
      <c r="AYC810" s="175" t="s">
        <v>63</v>
      </c>
      <c r="AYD810" s="10">
        <f>AYB810*1.4</f>
        <v>866.59999999999991</v>
      </c>
      <c r="AYE810" s="10"/>
      <c r="AYF810" s="235"/>
      <c r="AYG810" s="175" t="s">
        <v>76</v>
      </c>
      <c r="AYH810" s="341" t="s">
        <v>460</v>
      </c>
      <c r="AYJ810" s="176"/>
      <c r="AYK810" s="176">
        <f>VLOOKUP(AYH810,$A$879:$F$2731,6,FALSE)</f>
        <v>55</v>
      </c>
      <c r="AYL810" s="175" t="s">
        <v>63</v>
      </c>
      <c r="AYM810" s="10">
        <f>AYK810*1.4</f>
        <v>77</v>
      </c>
      <c r="AYN810" s="10"/>
      <c r="AYO810" s="235"/>
      <c r="AYP810" s="175" t="s">
        <v>76</v>
      </c>
      <c r="AYQ810" s="341" t="s">
        <v>1364</v>
      </c>
      <c r="AYS810" s="176"/>
      <c r="AYT810" s="176">
        <f>VLOOKUP(AYQ810,$A$879:$F$2731,6,FALSE)</f>
        <v>299</v>
      </c>
      <c r="AYU810" s="175" t="s">
        <v>63</v>
      </c>
      <c r="AYV810" s="10">
        <f>AYT810*1.4</f>
        <v>418.59999999999997</v>
      </c>
      <c r="AYW810" s="10"/>
      <c r="AYX810" s="235"/>
      <c r="AYY810" s="175" t="s">
        <v>76</v>
      </c>
      <c r="AYZ810" s="341" t="s">
        <v>861</v>
      </c>
      <c r="AZB810" s="176"/>
      <c r="AZC810" s="176">
        <f>VLOOKUP(AYZ810,$A$879:$F$2731,6,FALSE)</f>
        <v>1236</v>
      </c>
      <c r="AZD810" s="175" t="s">
        <v>63</v>
      </c>
      <c r="AZE810" s="10">
        <f>AZC810*1.4</f>
        <v>1730.3999999999999</v>
      </c>
      <c r="AZF810" s="10"/>
      <c r="AZG810" s="235"/>
      <c r="AZH810" s="175" t="s">
        <v>76</v>
      </c>
      <c r="AZI810" s="341" t="s">
        <v>861</v>
      </c>
      <c r="AZK810" s="176"/>
      <c r="AZL810" s="176">
        <f>VLOOKUP(AZI810,$A$879:$F$2731,6,FALSE)</f>
        <v>1236</v>
      </c>
      <c r="AZM810" s="175" t="s">
        <v>63</v>
      </c>
      <c r="AZN810" s="10">
        <f>AZL810*1.4</f>
        <v>1730.3999999999999</v>
      </c>
      <c r="AZO810" s="10"/>
      <c r="AZP810" s="235"/>
      <c r="AZQ810" s="175" t="s">
        <v>76</v>
      </c>
      <c r="AZR810" s="341" t="s">
        <v>1402</v>
      </c>
      <c r="AZT810" s="176"/>
      <c r="AZU810" s="176">
        <f>VLOOKUP(AZR810,$A$879:$F$2731,6,FALSE)</f>
        <v>619</v>
      </c>
      <c r="AZV810" s="175" t="s">
        <v>63</v>
      </c>
      <c r="AZW810" s="10">
        <f>AZU810*1.4</f>
        <v>866.59999999999991</v>
      </c>
      <c r="AZX810" s="10"/>
      <c r="AZY810" s="235"/>
      <c r="AZZ810" s="175" t="s">
        <v>76</v>
      </c>
      <c r="BAA810" s="341" t="s">
        <v>593</v>
      </c>
      <c r="BAC810" s="176"/>
      <c r="BAD810" s="176">
        <f>VLOOKUP(BAA810,$A$879:$F$2731,6,FALSE)</f>
        <v>253</v>
      </c>
      <c r="BAE810" s="175" t="s">
        <v>63</v>
      </c>
      <c r="BAF810" s="10">
        <f>BAD810*1.4</f>
        <v>354.2</v>
      </c>
      <c r="BAG810" s="10"/>
      <c r="BAH810" s="235"/>
      <c r="BAI810" s="175" t="s">
        <v>76</v>
      </c>
      <c r="BAJ810" s="398" t="s">
        <v>1402</v>
      </c>
      <c r="BAL810" s="176"/>
      <c r="BAM810" s="176">
        <f>VLOOKUP(BAJ810,$A$879:$F$2731,6,FALSE)</f>
        <v>619</v>
      </c>
      <c r="BAN810" s="175" t="s">
        <v>63</v>
      </c>
      <c r="BAO810" s="10">
        <f>BAM810*1.4</f>
        <v>866.59999999999991</v>
      </c>
      <c r="BAP810" s="10"/>
      <c r="BAQ810" s="235"/>
      <c r="BAR810" s="175" t="s">
        <v>76</v>
      </c>
      <c r="BAS810" s="341" t="s">
        <v>593</v>
      </c>
      <c r="BAU810" s="176"/>
      <c r="BAV810" s="176">
        <f>VLOOKUP(BAS810,$A$879:$F$2731,6,FALSE)</f>
        <v>253</v>
      </c>
      <c r="BAW810" s="175" t="s">
        <v>63</v>
      </c>
      <c r="BAX810" s="10">
        <f>BAV810*1.4</f>
        <v>354.2</v>
      </c>
      <c r="BAY810" s="10"/>
      <c r="BAZ810" s="235"/>
      <c r="BBA810" s="175" t="s">
        <v>76</v>
      </c>
      <c r="BBB810" s="341" t="s">
        <v>433</v>
      </c>
      <c r="BBD810" s="176"/>
      <c r="BBE810" s="176">
        <f>VLOOKUP(BBB810,$A$879:$F$2731,6,FALSE)</f>
        <v>458</v>
      </c>
      <c r="BBF810" s="175" t="s">
        <v>63</v>
      </c>
      <c r="BBG810" s="10">
        <f>BBE810*1.4</f>
        <v>641.19999999999993</v>
      </c>
      <c r="BBH810" s="10"/>
      <c r="BBI810" s="235"/>
      <c r="BBJ810" s="175" t="s">
        <v>76</v>
      </c>
      <c r="BBK810" s="341" t="s">
        <v>861</v>
      </c>
      <c r="BBM810" s="176"/>
      <c r="BBN810" s="176">
        <f>VLOOKUP(BBK810,$A$879:$F$2731,6,FALSE)</f>
        <v>1236</v>
      </c>
      <c r="BBO810" s="175" t="s">
        <v>63</v>
      </c>
      <c r="BBP810" s="10">
        <f>BBN810*1.4</f>
        <v>1730.3999999999999</v>
      </c>
      <c r="BBQ810" s="10"/>
      <c r="BBR810" s="235"/>
      <c r="BBS810" s="175" t="s">
        <v>76</v>
      </c>
      <c r="BBT810" s="347" t="s">
        <v>2124</v>
      </c>
      <c r="BBV810" s="176"/>
      <c r="BBW810" s="176">
        <f>VLOOKUP(BBT810,$A$879:$F$2731,6,FALSE)</f>
        <v>204</v>
      </c>
      <c r="BBX810" s="175" t="s">
        <v>63</v>
      </c>
      <c r="BBY810" s="10">
        <f>BBW810*1.4</f>
        <v>285.59999999999997</v>
      </c>
      <c r="BBZ810" s="10"/>
      <c r="BCA810" s="235"/>
      <c r="BCB810" s="175" t="s">
        <v>76</v>
      </c>
      <c r="BCC810" s="341" t="s">
        <v>1402</v>
      </c>
      <c r="BCE810" s="176"/>
      <c r="BCF810" s="176">
        <f>VLOOKUP(BCC810,$A$879:$F$2731,6,FALSE)</f>
        <v>619</v>
      </c>
      <c r="BCG810" s="175" t="s">
        <v>63</v>
      </c>
      <c r="BCH810" s="10">
        <f>BCF810*1.4</f>
        <v>866.59999999999991</v>
      </c>
      <c r="BCI810" s="10"/>
      <c r="BCJ810" s="235"/>
      <c r="BCK810" s="175" t="s">
        <v>76</v>
      </c>
      <c r="BCL810" s="341" t="s">
        <v>861</v>
      </c>
      <c r="BCN810" s="176"/>
      <c r="BCO810" s="176">
        <f>VLOOKUP(BCL810,$A$879:$F$2731,6,FALSE)</f>
        <v>1236</v>
      </c>
      <c r="BCP810" s="175" t="s">
        <v>63</v>
      </c>
      <c r="BCQ810" s="10">
        <f>BCO810*1.4</f>
        <v>1730.3999999999999</v>
      </c>
      <c r="BCR810" s="10"/>
      <c r="BCS810" s="235"/>
      <c r="BCT810" s="175" t="s">
        <v>76</v>
      </c>
      <c r="BCU810" s="351" t="s">
        <v>861</v>
      </c>
      <c r="BCW810" s="176"/>
      <c r="BCX810" s="176">
        <f>VLOOKUP(BCU810,$A$879:$F$2731,6,FALSE)</f>
        <v>1236</v>
      </c>
      <c r="BCY810" s="175" t="s">
        <v>63</v>
      </c>
      <c r="BCZ810" s="10">
        <f>BCX810*1.4</f>
        <v>1730.3999999999999</v>
      </c>
      <c r="BDA810" s="10"/>
      <c r="BDB810" s="235"/>
      <c r="BDC810" s="175" t="s">
        <v>76</v>
      </c>
      <c r="BDD810" s="347" t="s">
        <v>1000</v>
      </c>
      <c r="BDF810" s="176"/>
      <c r="BDG810" s="176">
        <f>VLOOKUP(BDD810,$A$879:$F$2731,6,FALSE)</f>
        <v>1114</v>
      </c>
      <c r="BDH810" s="175" t="s">
        <v>63</v>
      </c>
      <c r="BDI810" s="10">
        <f>BDG810*1.4</f>
        <v>1559.6</v>
      </c>
      <c r="BDJ810" s="10"/>
      <c r="BDK810" s="235"/>
      <c r="BDL810" s="175" t="s">
        <v>76</v>
      </c>
      <c r="BDM810" s="341" t="s">
        <v>561</v>
      </c>
      <c r="BDO810" s="176"/>
      <c r="BDP810" s="176">
        <f>VLOOKUP(BDM810,$A$879:$F$2731,6,FALSE)</f>
        <v>432</v>
      </c>
      <c r="BDQ810" s="175" t="s">
        <v>63</v>
      </c>
      <c r="BDR810" s="10">
        <f>BDP810*1.4</f>
        <v>604.79999999999995</v>
      </c>
      <c r="BDS810" s="10"/>
      <c r="BDT810" s="235"/>
      <c r="BDU810" s="175" t="s">
        <v>76</v>
      </c>
      <c r="BDV810" s="341" t="s">
        <v>433</v>
      </c>
      <c r="BDX810" s="176"/>
      <c r="BDY810" s="176">
        <f>VLOOKUP(BDV810,$A$879:$F$2731,6,FALSE)</f>
        <v>458</v>
      </c>
      <c r="BDZ810" s="175" t="s">
        <v>63</v>
      </c>
      <c r="BEA810" s="10">
        <f>BDY810*1.4</f>
        <v>641.19999999999993</v>
      </c>
      <c r="BEB810" s="10"/>
      <c r="BEC810" s="235"/>
      <c r="BED810" s="175" t="s">
        <v>76</v>
      </c>
      <c r="BEE810" s="341" t="s">
        <v>861</v>
      </c>
      <c r="BEG810" s="176"/>
      <c r="BEH810" s="176">
        <f>VLOOKUP(BEE810,$A$879:$F$2731,6,FALSE)</f>
        <v>1236</v>
      </c>
      <c r="BEI810" s="175" t="s">
        <v>63</v>
      </c>
      <c r="BEJ810" s="10">
        <f>BEH810*1.4</f>
        <v>1730.3999999999999</v>
      </c>
      <c r="BEK810" s="10"/>
      <c r="BEL810" s="235"/>
      <c r="BEM810" s="175" t="s">
        <v>76</v>
      </c>
      <c r="BEN810" s="341" t="s">
        <v>458</v>
      </c>
      <c r="BEP810" s="176"/>
      <c r="BEQ810" s="176">
        <f>VLOOKUP(BEN810,$A$879:$F$2731,6,FALSE)</f>
        <v>396</v>
      </c>
      <c r="BER810" s="175" t="s">
        <v>63</v>
      </c>
      <c r="BES810" s="10">
        <f>BEQ810*1.4</f>
        <v>554.4</v>
      </c>
      <c r="BET810" s="10"/>
      <c r="BEU810" s="235"/>
      <c r="BEV810" s="175" t="s">
        <v>76</v>
      </c>
      <c r="BEW810" s="341" t="s">
        <v>460</v>
      </c>
      <c r="BEY810" s="176"/>
      <c r="BEZ810" s="176">
        <f>VLOOKUP(BEW810,$A$879:$F$2731,6,FALSE)</f>
        <v>55</v>
      </c>
      <c r="BFA810" s="175" t="s">
        <v>63</v>
      </c>
      <c r="BFB810" s="10">
        <f>BEZ810*1.4</f>
        <v>77</v>
      </c>
      <c r="BFC810" s="10"/>
      <c r="BFD810" s="235"/>
      <c r="BFE810" s="175" t="s">
        <v>76</v>
      </c>
      <c r="BFF810" s="341" t="s">
        <v>1000</v>
      </c>
      <c r="BFH810" s="176"/>
      <c r="BFI810" s="176">
        <f>VLOOKUP(BFF810,$A$879:$F$2731,6,FALSE)</f>
        <v>1114</v>
      </c>
      <c r="BFJ810" s="175" t="s">
        <v>63</v>
      </c>
      <c r="BFK810" s="10">
        <f>BFI810*1.4</f>
        <v>1559.6</v>
      </c>
      <c r="BFL810" s="10"/>
      <c r="BFM810" s="235"/>
      <c r="BFN810" s="175" t="s">
        <v>76</v>
      </c>
      <c r="BFO810" s="341" t="s">
        <v>2124</v>
      </c>
      <c r="BFQ810" s="176"/>
      <c r="BFR810" s="176">
        <f>VLOOKUP(BFO810,$A$879:$F$2731,6,FALSE)</f>
        <v>204</v>
      </c>
      <c r="BFS810" s="175" t="s">
        <v>63</v>
      </c>
      <c r="BFT810" s="10">
        <f>BFR810*1.4</f>
        <v>285.59999999999997</v>
      </c>
      <c r="BFU810" s="10"/>
      <c r="BFV810" s="235"/>
      <c r="BFW810" s="175" t="s">
        <v>76</v>
      </c>
      <c r="BFX810" s="351" t="s">
        <v>1402</v>
      </c>
      <c r="BFZ810" s="176"/>
      <c r="BGA810" s="176">
        <f>VLOOKUP(BFX810,$A$879:$F$2731,6,FALSE)</f>
        <v>619</v>
      </c>
      <c r="BGB810" s="175" t="s">
        <v>63</v>
      </c>
      <c r="BGC810" s="10">
        <f>BGA810*1.4</f>
        <v>866.59999999999991</v>
      </c>
      <c r="BGD810" s="10"/>
      <c r="BGE810" s="235"/>
      <c r="BGF810" s="175" t="s">
        <v>76</v>
      </c>
      <c r="BGG810" s="341" t="s">
        <v>2515</v>
      </c>
      <c r="BGI810" s="176"/>
      <c r="BGJ810" s="176">
        <f>VLOOKUP(BGG810,$A$879:$F$2731,6,FALSE)</f>
        <v>785</v>
      </c>
      <c r="BGK810" s="175" t="s">
        <v>63</v>
      </c>
      <c r="BGL810" s="10">
        <f>BGJ810*1.4</f>
        <v>1099</v>
      </c>
      <c r="BGM810" s="10"/>
      <c r="BGN810" s="235"/>
      <c r="BGO810" s="175" t="s">
        <v>76</v>
      </c>
      <c r="BGP810" s="351" t="s">
        <v>1402</v>
      </c>
      <c r="BGR810" s="176"/>
      <c r="BGS810" s="176">
        <f>VLOOKUP(BGP810,$A$879:$F$2731,6,FALSE)</f>
        <v>619</v>
      </c>
      <c r="BGT810" s="175" t="s">
        <v>63</v>
      </c>
      <c r="BGU810" s="10">
        <f>BGS810*1.4</f>
        <v>866.59999999999991</v>
      </c>
      <c r="BGV810" s="10"/>
      <c r="BGW810" s="235"/>
      <c r="BGX810" s="175" t="s">
        <v>76</v>
      </c>
      <c r="BGY810" s="341" t="s">
        <v>861</v>
      </c>
      <c r="BHA810" s="176"/>
      <c r="BHB810" s="176">
        <f>VLOOKUP(BGY810,$A$879:$F$2731,6,FALSE)</f>
        <v>1236</v>
      </c>
      <c r="BHC810" s="175" t="s">
        <v>63</v>
      </c>
      <c r="BHD810" s="10">
        <f>BHB810*1.4</f>
        <v>1730.3999999999999</v>
      </c>
      <c r="BHE810" s="10"/>
    </row>
    <row r="811" spans="1:1565" s="14" customFormat="1" ht="15">
      <c r="A811" s="175" t="s">
        <v>77</v>
      </c>
      <c r="B811" s="343" t="s">
        <v>861</v>
      </c>
      <c r="D811" s="176"/>
      <c r="E811" s="176">
        <f>VLOOKUP(B811,$A$879:$F$2731,6,FALSE)</f>
        <v>1236</v>
      </c>
      <c r="F811" s="175" t="s">
        <v>65</v>
      </c>
      <c r="G811" s="10">
        <f>E811*1.3</f>
        <v>1606.8</v>
      </c>
      <c r="H811" s="10"/>
      <c r="I811" s="229"/>
      <c r="J811" s="175" t="s">
        <v>77</v>
      </c>
      <c r="K811" s="341" t="s">
        <v>1402</v>
      </c>
      <c r="M811" s="176"/>
      <c r="N811" s="176">
        <f>VLOOKUP(K811,$A$879:$F$2731,6,FALSE)</f>
        <v>619</v>
      </c>
      <c r="O811" s="175" t="s">
        <v>65</v>
      </c>
      <c r="P811" s="10">
        <f>N811*1.3</f>
        <v>804.7</v>
      </c>
      <c r="Q811" s="10"/>
      <c r="R811" s="229"/>
      <c r="S811" s="175" t="s">
        <v>77</v>
      </c>
      <c r="T811" s="341" t="s">
        <v>861</v>
      </c>
      <c r="V811" s="176"/>
      <c r="W811" s="176">
        <f>VLOOKUP(T811,$A$879:$F$2731,6,FALSE)</f>
        <v>1236</v>
      </c>
      <c r="X811" s="175" t="s">
        <v>65</v>
      </c>
      <c r="Y811" s="10">
        <f>W811*1.3</f>
        <v>1606.8</v>
      </c>
      <c r="Z811" s="10"/>
      <c r="AA811" s="229"/>
      <c r="AB811" s="175" t="s">
        <v>77</v>
      </c>
      <c r="AC811" s="341" t="s">
        <v>1000</v>
      </c>
      <c r="AE811" s="176"/>
      <c r="AF811" s="176">
        <f>VLOOKUP(AC811,$A$879:$F$2731,6,FALSE)</f>
        <v>1114</v>
      </c>
      <c r="AG811" s="175" t="s">
        <v>65</v>
      </c>
      <c r="AH811" s="10">
        <f>AF811*1.3</f>
        <v>1448.2</v>
      </c>
      <c r="AI811" s="10"/>
      <c r="AJ811" s="229"/>
      <c r="AK811" s="175" t="s">
        <v>77</v>
      </c>
      <c r="AL811" s="341" t="s">
        <v>2570</v>
      </c>
      <c r="AN811" s="176"/>
      <c r="AO811" s="176">
        <f>VLOOKUP(AL811,$A$879:$F$2731,6,FALSE)</f>
        <v>1523</v>
      </c>
      <c r="AP811" s="175" t="s">
        <v>65</v>
      </c>
      <c r="AQ811" s="10">
        <f>AO811*1.3</f>
        <v>1979.9</v>
      </c>
      <c r="AR811" s="10"/>
      <c r="AS811" s="229"/>
      <c r="AT811" s="175" t="s">
        <v>77</v>
      </c>
      <c r="AU811" s="341" t="s">
        <v>2570</v>
      </c>
      <c r="AW811" s="176"/>
      <c r="AX811" s="176">
        <f>VLOOKUP(AU811,$A$879:$F$2731,6,FALSE)</f>
        <v>1523</v>
      </c>
      <c r="AY811" s="175" t="s">
        <v>65</v>
      </c>
      <c r="AZ811" s="10">
        <f>AX811*1.3</f>
        <v>1979.9</v>
      </c>
      <c r="BA811" s="10"/>
      <c r="BB811" s="229"/>
      <c r="BC811" s="175" t="s">
        <v>77</v>
      </c>
      <c r="BD811" s="341" t="s">
        <v>2515</v>
      </c>
      <c r="BF811" s="176"/>
      <c r="BG811" s="176">
        <f>VLOOKUP(BD811,$A$879:$F$2731,6,FALSE)</f>
        <v>785</v>
      </c>
      <c r="BH811" s="175" t="s">
        <v>65</v>
      </c>
      <c r="BI811" s="10">
        <f>BG811*1.3</f>
        <v>1020.5</v>
      </c>
      <c r="BJ811" s="10"/>
      <c r="BK811" s="229"/>
      <c r="BL811" s="175" t="s">
        <v>77</v>
      </c>
      <c r="BM811" s="341" t="s">
        <v>2089</v>
      </c>
      <c r="BO811" s="176"/>
      <c r="BP811" s="176">
        <f>VLOOKUP(BM811,$A$879:$F$2731,6,FALSE)</f>
        <v>949</v>
      </c>
      <c r="BQ811" s="175" t="s">
        <v>65</v>
      </c>
      <c r="BR811" s="10">
        <f>BP811*1.3</f>
        <v>1233.7</v>
      </c>
      <c r="BS811" s="10"/>
      <c r="BT811" s="229"/>
      <c r="BU811" s="175" t="s">
        <v>77</v>
      </c>
      <c r="BV811" s="341" t="s">
        <v>2124</v>
      </c>
      <c r="BX811" s="176"/>
      <c r="BY811" s="176">
        <f>VLOOKUP(BV811,$A$879:$F$2731,6,FALSE)</f>
        <v>204</v>
      </c>
      <c r="BZ811" s="175" t="s">
        <v>65</v>
      </c>
      <c r="CA811" s="10">
        <f>BY811*1.3</f>
        <v>265.2</v>
      </c>
      <c r="CB811" s="10"/>
      <c r="CC811" s="229"/>
      <c r="CD811" s="175" t="s">
        <v>77</v>
      </c>
      <c r="CE811" s="341" t="s">
        <v>2570</v>
      </c>
      <c r="CG811" s="176"/>
      <c r="CH811" s="176">
        <f>VLOOKUP(CE811,$A$879:$F$2731,6,FALSE)</f>
        <v>1523</v>
      </c>
      <c r="CI811" s="175" t="s">
        <v>65</v>
      </c>
      <c r="CJ811" s="10">
        <f>CH811*1.3</f>
        <v>1979.9</v>
      </c>
      <c r="CK811" s="10"/>
      <c r="CL811" s="229"/>
      <c r="CM811" s="175" t="s">
        <v>77</v>
      </c>
      <c r="CN811" s="341" t="s">
        <v>2515</v>
      </c>
      <c r="CP811" s="176"/>
      <c r="CQ811" s="176">
        <f>VLOOKUP(CN811,$A$879:$F$2731,6,FALSE)</f>
        <v>785</v>
      </c>
      <c r="CR811" s="175" t="s">
        <v>65</v>
      </c>
      <c r="CS811" s="10">
        <f>CQ811*1.3</f>
        <v>1020.5</v>
      </c>
      <c r="CT811" s="10"/>
      <c r="CU811" s="229"/>
      <c r="CV811" s="175" t="s">
        <v>77</v>
      </c>
      <c r="CW811" s="341" t="s">
        <v>2570</v>
      </c>
      <c r="CY811" s="176"/>
      <c r="CZ811" s="176">
        <f>VLOOKUP(CW811,$A$879:$F$2731,6,FALSE)</f>
        <v>1523</v>
      </c>
      <c r="DA811" s="175" t="s">
        <v>65</v>
      </c>
      <c r="DB811" s="10">
        <f>CZ811*1.3</f>
        <v>1979.9</v>
      </c>
      <c r="DC811" s="10"/>
      <c r="DD811" s="229"/>
      <c r="DE811" s="175" t="s">
        <v>77</v>
      </c>
      <c r="DF811" s="341" t="s">
        <v>576</v>
      </c>
      <c r="DH811" s="176"/>
      <c r="DI811" s="176">
        <f>VLOOKUP(DF811,$A$879:$F$2731,6,FALSE)</f>
        <v>94</v>
      </c>
      <c r="DJ811" s="175" t="s">
        <v>65</v>
      </c>
      <c r="DK811" s="10">
        <f>DI811*1.3</f>
        <v>122.2</v>
      </c>
      <c r="DL811" s="10"/>
      <c r="DM811" s="229"/>
      <c r="DN811" s="175" t="s">
        <v>77</v>
      </c>
      <c r="DO811" s="341" t="s">
        <v>415</v>
      </c>
      <c r="DQ811" s="176"/>
      <c r="DR811" s="176">
        <f>VLOOKUP(DO811,$A$879:$F$2731,6,FALSE)</f>
        <v>320</v>
      </c>
      <c r="DS811" s="175" t="s">
        <v>65</v>
      </c>
      <c r="DT811" s="10">
        <f>DR811*1.3</f>
        <v>416</v>
      </c>
      <c r="DU811" s="10"/>
      <c r="DV811" s="229"/>
      <c r="DW811" s="175" t="s">
        <v>77</v>
      </c>
      <c r="DX811" s="341" t="s">
        <v>1000</v>
      </c>
      <c r="DZ811" s="176"/>
      <c r="EA811" s="176">
        <f>VLOOKUP(DX811,$A$879:$F$2731,6,FALSE)</f>
        <v>1114</v>
      </c>
      <c r="EB811" s="175" t="s">
        <v>65</v>
      </c>
      <c r="EC811" s="10">
        <f>EA811*1.3</f>
        <v>1448.2</v>
      </c>
      <c r="ED811" s="10"/>
      <c r="EE811" s="229"/>
      <c r="EF811" s="175" t="s">
        <v>77</v>
      </c>
      <c r="EG811" s="341" t="s">
        <v>2124</v>
      </c>
      <c r="EI811" s="176"/>
      <c r="EJ811" s="176">
        <f>VLOOKUP(EG811,$A$879:$F$2731,6,FALSE)</f>
        <v>204</v>
      </c>
      <c r="EK811" s="175" t="s">
        <v>65</v>
      </c>
      <c r="EL811" s="10">
        <f>EJ811*1.3</f>
        <v>265.2</v>
      </c>
      <c r="EM811" s="10"/>
      <c r="EN811" s="229"/>
      <c r="EO811" s="175" t="s">
        <v>77</v>
      </c>
      <c r="EP811" s="341" t="s">
        <v>2570</v>
      </c>
      <c r="ER811" s="176"/>
      <c r="ES811" s="176">
        <f>VLOOKUP(EP811,$A$879:$F$2731,6,FALSE)</f>
        <v>1523</v>
      </c>
      <c r="ET811" s="175" t="s">
        <v>65</v>
      </c>
      <c r="EU811" s="10">
        <f>ES811*1.3</f>
        <v>1979.9</v>
      </c>
      <c r="EV811" s="10"/>
      <c r="EW811" s="229"/>
      <c r="EX811" s="175" t="s">
        <v>77</v>
      </c>
      <c r="EY811" s="341" t="s">
        <v>576</v>
      </c>
      <c r="FA811" s="176"/>
      <c r="FB811" s="176">
        <f>VLOOKUP(EY811,$A$879:$F$2731,6,FALSE)</f>
        <v>94</v>
      </c>
      <c r="FC811" s="175" t="s">
        <v>65</v>
      </c>
      <c r="FD811" s="10">
        <f>FB811*1.3</f>
        <v>122.2</v>
      </c>
      <c r="FE811" s="10"/>
      <c r="FF811" s="229"/>
      <c r="FG811" s="175" t="s">
        <v>77</v>
      </c>
      <c r="FH811" s="341" t="s">
        <v>600</v>
      </c>
      <c r="FJ811" s="176"/>
      <c r="FK811" s="176">
        <f>VLOOKUP(FH811,$A$879:$F$2731,6,FALSE)</f>
        <v>415</v>
      </c>
      <c r="FL811" s="175" t="s">
        <v>65</v>
      </c>
      <c r="FM811" s="10">
        <f>FK811*1.3</f>
        <v>539.5</v>
      </c>
      <c r="FN811" s="10"/>
      <c r="FO811" s="229"/>
      <c r="FP811" s="175" t="s">
        <v>77</v>
      </c>
      <c r="FQ811" s="341" t="s">
        <v>458</v>
      </c>
      <c r="FS811" s="176"/>
      <c r="FT811" s="176">
        <f>VLOOKUP(FQ811,$A$879:$F$2731,6,FALSE)</f>
        <v>396</v>
      </c>
      <c r="FU811" s="175" t="s">
        <v>65</v>
      </c>
      <c r="FV811" s="10">
        <f>FT811*1.3</f>
        <v>514.80000000000007</v>
      </c>
      <c r="FW811" s="10"/>
      <c r="FX811" s="229"/>
      <c r="FY811" s="175" t="s">
        <v>77</v>
      </c>
      <c r="FZ811" s="349" t="s">
        <v>183</v>
      </c>
      <c r="GB811" s="176"/>
      <c r="GC811" s="176" t="e">
        <f>VLOOKUP(FZ811,$A$879:$F$2731,6,FALSE)</f>
        <v>#N/A</v>
      </c>
      <c r="GD811" s="175" t="s">
        <v>65</v>
      </c>
      <c r="GE811" s="10" t="e">
        <f>GC811*1.3</f>
        <v>#N/A</v>
      </c>
      <c r="GF811" s="10"/>
      <c r="GG811" s="229"/>
      <c r="GH811" s="175" t="s">
        <v>77</v>
      </c>
      <c r="GI811" s="341" t="s">
        <v>433</v>
      </c>
      <c r="GK811" s="176"/>
      <c r="GL811" s="176">
        <f>VLOOKUP(GI811,$A$879:$F$2731,6,FALSE)</f>
        <v>458</v>
      </c>
      <c r="GM811" s="175" t="s">
        <v>65</v>
      </c>
      <c r="GN811" s="10">
        <f>GL811*1.3</f>
        <v>595.4</v>
      </c>
      <c r="GO811" s="10"/>
      <c r="GP811" s="229"/>
      <c r="GQ811" s="175" t="s">
        <v>77</v>
      </c>
      <c r="GR811" s="341" t="s">
        <v>2124</v>
      </c>
      <c r="GT811" s="176"/>
      <c r="GU811" s="176">
        <f>VLOOKUP(GR811,$A$879:$F$2731,6,FALSE)</f>
        <v>204</v>
      </c>
      <c r="GV811" s="175" t="s">
        <v>65</v>
      </c>
      <c r="GW811" s="10">
        <f>GU811*1.3</f>
        <v>265.2</v>
      </c>
      <c r="GX811" s="10"/>
      <c r="GY811" s="229"/>
      <c r="GZ811" s="175" t="s">
        <v>77</v>
      </c>
      <c r="HA811" s="341" t="s">
        <v>1402</v>
      </c>
      <c r="HC811" s="176"/>
      <c r="HD811" s="176">
        <f>VLOOKUP(HA811,$A$879:$F$2731,6,FALSE)</f>
        <v>619</v>
      </c>
      <c r="HE811" s="175" t="s">
        <v>65</v>
      </c>
      <c r="HF811" s="10">
        <f>HD811*1.3</f>
        <v>804.7</v>
      </c>
      <c r="HG811" s="10"/>
      <c r="HH811" s="229"/>
      <c r="HI811" s="175" t="s">
        <v>77</v>
      </c>
      <c r="HJ811" s="341" t="s">
        <v>2570</v>
      </c>
      <c r="HL811" s="176"/>
      <c r="HM811" s="176">
        <f>VLOOKUP(HJ811,$A$879:$F$2731,6,FALSE)</f>
        <v>1523</v>
      </c>
      <c r="HN811" s="175" t="s">
        <v>65</v>
      </c>
      <c r="HO811" s="10">
        <f>HM811*1.3</f>
        <v>1979.9</v>
      </c>
      <c r="HP811" s="10"/>
      <c r="HQ811" s="229"/>
      <c r="HR811" s="175" t="s">
        <v>77</v>
      </c>
      <c r="HS811" s="341" t="s">
        <v>1000</v>
      </c>
      <c r="HU811" s="176"/>
      <c r="HV811" s="176">
        <f>VLOOKUP(HS811,$A$879:$F$2731,6,FALSE)</f>
        <v>1114</v>
      </c>
      <c r="HW811" s="175" t="s">
        <v>65</v>
      </c>
      <c r="HX811" s="10">
        <f>HV811*1.3</f>
        <v>1448.2</v>
      </c>
      <c r="HY811" s="10"/>
      <c r="HZ811" s="229"/>
      <c r="IA811" s="175" t="s">
        <v>77</v>
      </c>
      <c r="IB811" s="341" t="s">
        <v>1402</v>
      </c>
      <c r="ID811" s="176"/>
      <c r="IE811" s="176">
        <f>VLOOKUP(IB811,$A$879:$F$2731,6,FALSE)</f>
        <v>619</v>
      </c>
      <c r="IF811" s="175" t="s">
        <v>65</v>
      </c>
      <c r="IG811" s="10">
        <f>IE811*1.3</f>
        <v>804.7</v>
      </c>
      <c r="IH811" s="10"/>
      <c r="II811" s="229"/>
      <c r="IJ811" s="175" t="s">
        <v>77</v>
      </c>
      <c r="IK811" s="341" t="s">
        <v>433</v>
      </c>
      <c r="IM811" s="176"/>
      <c r="IN811" s="176">
        <f>VLOOKUP(IK811,$A$879:$F$2731,6,FALSE)</f>
        <v>458</v>
      </c>
      <c r="IO811" s="175" t="s">
        <v>65</v>
      </c>
      <c r="IP811" s="10">
        <f>IN811*1.3</f>
        <v>595.4</v>
      </c>
      <c r="IQ811" s="10"/>
      <c r="IR811" s="229"/>
      <c r="IS811" s="175" t="s">
        <v>77</v>
      </c>
      <c r="IT811" s="341" t="s">
        <v>2515</v>
      </c>
      <c r="IV811" s="176"/>
      <c r="IW811" s="176">
        <f>VLOOKUP(IT811,$A$879:$F$2731,6,FALSE)</f>
        <v>785</v>
      </c>
      <c r="IX811" s="175" t="s">
        <v>65</v>
      </c>
      <c r="IY811" s="10">
        <f>IW811*1.3</f>
        <v>1020.5</v>
      </c>
      <c r="IZ811" s="10"/>
      <c r="JA811" s="229"/>
      <c r="JB811" s="175" t="s">
        <v>77</v>
      </c>
      <c r="JC811" s="341" t="s">
        <v>1402</v>
      </c>
      <c r="JE811" s="176"/>
      <c r="JF811" s="176">
        <f>VLOOKUP(JC811,$A$879:$F$2731,6,FALSE)</f>
        <v>619</v>
      </c>
      <c r="JG811" s="175" t="s">
        <v>65</v>
      </c>
      <c r="JH811" s="10">
        <f>JF811*1.3</f>
        <v>804.7</v>
      </c>
      <c r="JI811" s="10"/>
      <c r="JJ811" s="229"/>
      <c r="JK811" s="175" t="s">
        <v>77</v>
      </c>
      <c r="JL811" s="341" t="s">
        <v>2124</v>
      </c>
      <c r="JN811" s="176"/>
      <c r="JO811" s="176">
        <f>VLOOKUP(JL811,$A$879:$F$2731,6,FALSE)</f>
        <v>204</v>
      </c>
      <c r="JP811" s="175" t="s">
        <v>65</v>
      </c>
      <c r="JQ811" s="10">
        <f>JO811*1.3</f>
        <v>265.2</v>
      </c>
      <c r="JR811" s="10"/>
      <c r="JS811" s="229"/>
      <c r="JT811" s="175" t="s">
        <v>77</v>
      </c>
      <c r="JU811" s="341" t="s">
        <v>561</v>
      </c>
      <c r="JW811" s="176"/>
      <c r="JX811" s="176">
        <f>VLOOKUP(JU811,$A$879:$F$2731,6,FALSE)</f>
        <v>432</v>
      </c>
      <c r="JY811" s="175" t="s">
        <v>65</v>
      </c>
      <c r="JZ811" s="10">
        <f>JX811*1.3</f>
        <v>561.6</v>
      </c>
      <c r="KA811" s="10"/>
      <c r="KB811" s="229"/>
      <c r="KC811" s="175" t="s">
        <v>77</v>
      </c>
      <c r="KD811" s="349" t="s">
        <v>183</v>
      </c>
      <c r="KF811" s="176"/>
      <c r="KG811" s="176" t="e">
        <f>VLOOKUP(KD811,$A$879:$F$2731,6,FALSE)</f>
        <v>#N/A</v>
      </c>
      <c r="KH811" s="175" t="s">
        <v>65</v>
      </c>
      <c r="KI811" s="10" t="e">
        <f>KG811*1.3</f>
        <v>#N/A</v>
      </c>
      <c r="KJ811" s="10"/>
      <c r="KK811" s="229"/>
      <c r="KL811" s="175" t="s">
        <v>77</v>
      </c>
      <c r="KM811" s="341" t="s">
        <v>2124</v>
      </c>
      <c r="KO811" s="176"/>
      <c r="KP811" s="176">
        <f>VLOOKUP(KM811,$A$879:$F$2731,6,FALSE)</f>
        <v>204</v>
      </c>
      <c r="KQ811" s="175" t="s">
        <v>65</v>
      </c>
      <c r="KR811" s="10">
        <f>KP811*1.3</f>
        <v>265.2</v>
      </c>
      <c r="KS811" s="10"/>
      <c r="KT811" s="229"/>
      <c r="KU811" s="175" t="s">
        <v>77</v>
      </c>
      <c r="KV811" s="341" t="s">
        <v>1000</v>
      </c>
      <c r="KX811" s="176"/>
      <c r="KY811" s="176">
        <f>VLOOKUP(KV811,$A$879:$F$2731,6,FALSE)</f>
        <v>1114</v>
      </c>
      <c r="KZ811" s="175" t="s">
        <v>65</v>
      </c>
      <c r="LA811" s="10">
        <f>KY811*1.3</f>
        <v>1448.2</v>
      </c>
      <c r="LB811" s="10"/>
      <c r="LC811" s="229"/>
      <c r="LD811" s="175" t="s">
        <v>77</v>
      </c>
      <c r="LE811" s="349" t="s">
        <v>183</v>
      </c>
      <c r="LG811" s="176"/>
      <c r="LH811" s="176" t="e">
        <f>VLOOKUP(LE811,$A$879:$F$2731,6,FALSE)</f>
        <v>#N/A</v>
      </c>
      <c r="LI811" s="175" t="s">
        <v>65</v>
      </c>
      <c r="LJ811" s="10" t="e">
        <f>LH811*1.3</f>
        <v>#N/A</v>
      </c>
      <c r="LK811" s="10"/>
      <c r="LL811" s="229"/>
      <c r="LM811" s="175" t="s">
        <v>77</v>
      </c>
      <c r="LN811" s="341" t="s">
        <v>1000</v>
      </c>
      <c r="LP811" s="176"/>
      <c r="LQ811" s="176">
        <f>VLOOKUP(LN811,$A$879:$F$2731,6,FALSE)</f>
        <v>1114</v>
      </c>
      <c r="LR811" s="175" t="s">
        <v>65</v>
      </c>
      <c r="LS811" s="10">
        <f>LQ811*1.3</f>
        <v>1448.2</v>
      </c>
      <c r="LT811" s="10"/>
      <c r="LU811" s="229"/>
      <c r="LV811" s="175" t="s">
        <v>77</v>
      </c>
      <c r="LW811" s="341" t="s">
        <v>415</v>
      </c>
      <c r="LY811" s="176"/>
      <c r="LZ811" s="176">
        <f>VLOOKUP(LW811,$A$879:$F$2731,6,FALSE)</f>
        <v>320</v>
      </c>
      <c r="MA811" s="175" t="s">
        <v>65</v>
      </c>
      <c r="MB811" s="10">
        <f>LZ811*1.3</f>
        <v>416</v>
      </c>
      <c r="MC811" s="10"/>
      <c r="MD811" s="229"/>
      <c r="ME811" s="175" t="s">
        <v>77</v>
      </c>
      <c r="MF811" s="341" t="s">
        <v>2089</v>
      </c>
      <c r="MH811" s="176"/>
      <c r="MI811" s="176">
        <f>VLOOKUP(MF811,$A$879:$F$2731,6,FALSE)</f>
        <v>949</v>
      </c>
      <c r="MJ811" s="175" t="s">
        <v>65</v>
      </c>
      <c r="MK811" s="10">
        <f>MI811*1.3</f>
        <v>1233.7</v>
      </c>
      <c r="ML811" s="10"/>
      <c r="MM811" s="229"/>
      <c r="MN811" s="175" t="s">
        <v>77</v>
      </c>
      <c r="MO811" s="349" t="s">
        <v>183</v>
      </c>
      <c r="MQ811" s="176"/>
      <c r="MR811" s="176" t="e">
        <f>VLOOKUP(MO811,$A$879:$F$2731,6,FALSE)</f>
        <v>#N/A</v>
      </c>
      <c r="MS811" s="175" t="s">
        <v>65</v>
      </c>
      <c r="MT811" s="10" t="e">
        <f>MR811*1.3</f>
        <v>#N/A</v>
      </c>
      <c r="MU811" s="10"/>
      <c r="MV811" s="229"/>
      <c r="MW811" s="175" t="s">
        <v>77</v>
      </c>
      <c r="MX811" s="341" t="s">
        <v>1402</v>
      </c>
      <c r="MZ811" s="176"/>
      <c r="NA811" s="176">
        <f>VLOOKUP(MX811,$A$879:$F$2731,6,FALSE)</f>
        <v>619</v>
      </c>
      <c r="NB811" s="175" t="s">
        <v>65</v>
      </c>
      <c r="NC811" s="10">
        <f>NA811*1.3</f>
        <v>804.7</v>
      </c>
      <c r="ND811" s="10"/>
      <c r="NE811" s="229"/>
      <c r="NF811" s="175" t="s">
        <v>77</v>
      </c>
      <c r="NG811" s="341" t="s">
        <v>1402</v>
      </c>
      <c r="NI811" s="176"/>
      <c r="NJ811" s="176">
        <f>VLOOKUP(NG811,$A$879:$F$2731,6,FALSE)</f>
        <v>619</v>
      </c>
      <c r="NK811" s="175" t="s">
        <v>65</v>
      </c>
      <c r="NL811" s="10">
        <f>NJ811*1.3</f>
        <v>804.7</v>
      </c>
      <c r="NM811" s="10"/>
      <c r="NN811" s="229"/>
      <c r="NO811" s="175" t="s">
        <v>77</v>
      </c>
      <c r="NP811" s="341" t="s">
        <v>1402</v>
      </c>
      <c r="NR811" s="176"/>
      <c r="NS811" s="176">
        <f>VLOOKUP(NP811,$A$879:$F$2731,6,FALSE)</f>
        <v>619</v>
      </c>
      <c r="NT811" s="175" t="s">
        <v>65</v>
      </c>
      <c r="NU811" s="10">
        <f>NS811*1.3</f>
        <v>804.7</v>
      </c>
      <c r="NV811" s="10"/>
      <c r="NW811" s="229"/>
      <c r="NX811" s="175" t="s">
        <v>77</v>
      </c>
      <c r="NY811" s="341" t="s">
        <v>1402</v>
      </c>
      <c r="OA811" s="176"/>
      <c r="OB811" s="176">
        <f>VLOOKUP(NY811,$A$879:$F$2731,6,FALSE)</f>
        <v>619</v>
      </c>
      <c r="OC811" s="175" t="s">
        <v>65</v>
      </c>
      <c r="OD811" s="10">
        <f>OB811*1.3</f>
        <v>804.7</v>
      </c>
      <c r="OE811" s="10"/>
      <c r="OF811" s="229"/>
      <c r="OG811" s="175" t="s">
        <v>77</v>
      </c>
      <c r="OH811" s="341" t="s">
        <v>1000</v>
      </c>
      <c r="OJ811" s="176"/>
      <c r="OK811" s="176">
        <f>VLOOKUP(OH811,$A$879:$F$2731,6,FALSE)</f>
        <v>1114</v>
      </c>
      <c r="OL811" s="175" t="s">
        <v>65</v>
      </c>
      <c r="OM811" s="10">
        <f>OK811*1.3</f>
        <v>1448.2</v>
      </c>
      <c r="ON811" s="10"/>
      <c r="OO811" s="229"/>
      <c r="OP811" s="175" t="s">
        <v>77</v>
      </c>
      <c r="OQ811" s="341" t="s">
        <v>1000</v>
      </c>
      <c r="OS811" s="176"/>
      <c r="OT811" s="176">
        <f>VLOOKUP(OQ811,$A$879:$F$2731,6,FALSE)</f>
        <v>1114</v>
      </c>
      <c r="OU811" s="175" t="s">
        <v>65</v>
      </c>
      <c r="OV811" s="10">
        <f>OT811*1.3</f>
        <v>1448.2</v>
      </c>
      <c r="OW811" s="10"/>
      <c r="OX811" s="229"/>
      <c r="OY811" s="175" t="s">
        <v>77</v>
      </c>
      <c r="OZ811" s="351" t="s">
        <v>2124</v>
      </c>
      <c r="PB811" s="176"/>
      <c r="PC811" s="176">
        <f>VLOOKUP(OZ811,$A$879:$F$2731,6,FALSE)</f>
        <v>204</v>
      </c>
      <c r="PD811" s="175" t="s">
        <v>65</v>
      </c>
      <c r="PE811" s="10">
        <f>PC811*1.3</f>
        <v>265.2</v>
      </c>
      <c r="PF811" s="10"/>
      <c r="PG811" s="229"/>
      <c r="PH811" s="175" t="s">
        <v>77</v>
      </c>
      <c r="PI811" s="341" t="s">
        <v>2570</v>
      </c>
      <c r="PK811" s="176"/>
      <c r="PL811" s="176">
        <f>VLOOKUP(PI811,$A$879:$F$2731,6,FALSE)</f>
        <v>1523</v>
      </c>
      <c r="PM811" s="175" t="s">
        <v>65</v>
      </c>
      <c r="PN811" s="10">
        <f>PL811*1.3</f>
        <v>1979.9</v>
      </c>
      <c r="PO811" s="10"/>
      <c r="PP811" s="229"/>
      <c r="PQ811" s="175" t="s">
        <v>77</v>
      </c>
      <c r="PR811" s="341" t="s">
        <v>415</v>
      </c>
      <c r="PT811" s="176"/>
      <c r="PU811" s="176">
        <f>VLOOKUP(PR811,$A$879:$F$2731,6,FALSE)</f>
        <v>320</v>
      </c>
      <c r="PV811" s="175" t="s">
        <v>65</v>
      </c>
      <c r="PW811" s="10">
        <f>PU811*1.3</f>
        <v>416</v>
      </c>
      <c r="PX811" s="10"/>
      <c r="PY811" s="229"/>
      <c r="PZ811" s="175" t="s">
        <v>77</v>
      </c>
      <c r="QA811" s="343" t="s">
        <v>861</v>
      </c>
      <c r="QC811" s="176"/>
      <c r="QD811" s="176">
        <f>VLOOKUP(QA811,$A$879:$F$2731,6,FALSE)</f>
        <v>1236</v>
      </c>
      <c r="QE811" s="175" t="s">
        <v>65</v>
      </c>
      <c r="QF811" s="10">
        <f>QD811*1.3</f>
        <v>1606.8</v>
      </c>
      <c r="QG811" s="10"/>
      <c r="QH811" s="229"/>
      <c r="QI811" s="175" t="s">
        <v>77</v>
      </c>
      <c r="QJ811" s="349" t="s">
        <v>183</v>
      </c>
      <c r="QL811" s="176"/>
      <c r="QM811" s="176" t="e">
        <f>VLOOKUP(QJ811,$A$879:$F$2731,6,FALSE)</f>
        <v>#N/A</v>
      </c>
      <c r="QN811" s="175" t="s">
        <v>65</v>
      </c>
      <c r="QO811" s="10" t="e">
        <f>QM811*1.3</f>
        <v>#N/A</v>
      </c>
      <c r="QP811" s="10"/>
      <c r="QQ811" s="229"/>
      <c r="QR811" s="175" t="s">
        <v>77</v>
      </c>
      <c r="QS811" s="341" t="s">
        <v>2124</v>
      </c>
      <c r="QU811" s="176"/>
      <c r="QV811" s="176">
        <f>VLOOKUP(QS811,$A$879:$F$2731,6,FALSE)</f>
        <v>204</v>
      </c>
      <c r="QW811" s="175" t="s">
        <v>65</v>
      </c>
      <c r="QX811" s="10">
        <f>QV811*1.3</f>
        <v>265.2</v>
      </c>
      <c r="QY811" s="10"/>
      <c r="QZ811" s="229"/>
      <c r="RA811" s="175" t="s">
        <v>77</v>
      </c>
      <c r="RB811" s="341" t="s">
        <v>593</v>
      </c>
      <c r="RD811" s="176"/>
      <c r="RE811" s="176">
        <f>VLOOKUP(RB811,$A$879:$F$2731,6,FALSE)</f>
        <v>253</v>
      </c>
      <c r="RF811" s="175" t="s">
        <v>65</v>
      </c>
      <c r="RG811" s="10">
        <f>RE811*1.3</f>
        <v>328.90000000000003</v>
      </c>
      <c r="RH811" s="10"/>
      <c r="RI811" s="229"/>
      <c r="RJ811" s="175" t="s">
        <v>77</v>
      </c>
      <c r="RK811" s="341" t="s">
        <v>561</v>
      </c>
      <c r="RM811" s="176"/>
      <c r="RN811" s="176">
        <f>VLOOKUP(RK811,$A$879:$F$2731,6,FALSE)</f>
        <v>432</v>
      </c>
      <c r="RO811" s="175" t="s">
        <v>65</v>
      </c>
      <c r="RP811" s="10">
        <f>RN811*1.3</f>
        <v>561.6</v>
      </c>
      <c r="RQ811" s="10"/>
      <c r="RR811" s="229"/>
      <c r="RS811" s="175" t="s">
        <v>77</v>
      </c>
      <c r="RT811" s="349" t="s">
        <v>183</v>
      </c>
      <c r="RV811" s="176"/>
      <c r="RW811" s="176" t="e">
        <f>VLOOKUP(RT811,$A$879:$F$2731,6,FALSE)</f>
        <v>#N/A</v>
      </c>
      <c r="RX811" s="175" t="s">
        <v>65</v>
      </c>
      <c r="RY811" s="10" t="e">
        <f>RW811*1.3</f>
        <v>#N/A</v>
      </c>
      <c r="RZ811" s="10"/>
      <c r="SA811" s="235"/>
      <c r="SB811" s="175" t="s">
        <v>77</v>
      </c>
      <c r="SC811" s="341" t="s">
        <v>1000</v>
      </c>
      <c r="SE811" s="176"/>
      <c r="SF811" s="176">
        <f>VLOOKUP(SC811,$A$879:$F$2731,6,FALSE)</f>
        <v>1114</v>
      </c>
      <c r="SG811" s="175" t="s">
        <v>65</v>
      </c>
      <c r="SH811" s="10">
        <f>SF811*1.3</f>
        <v>1448.2</v>
      </c>
      <c r="SI811" s="10"/>
      <c r="SJ811" s="235"/>
      <c r="SK811" s="175" t="s">
        <v>77</v>
      </c>
      <c r="SL811" s="341" t="s">
        <v>2515</v>
      </c>
      <c r="SN811" s="176"/>
      <c r="SO811" s="176">
        <f>VLOOKUP(SL811,$A$879:$F$2731,6,FALSE)</f>
        <v>785</v>
      </c>
      <c r="SP811" s="175" t="s">
        <v>65</v>
      </c>
      <c r="SQ811" s="10">
        <f>SO811*1.3</f>
        <v>1020.5</v>
      </c>
      <c r="SR811" s="10"/>
      <c r="SS811" s="235"/>
      <c r="ST811" s="175" t="s">
        <v>77</v>
      </c>
      <c r="SU811" s="341" t="s">
        <v>1402</v>
      </c>
      <c r="SW811" s="176"/>
      <c r="SX811" s="176">
        <f>VLOOKUP(SU811,$A$879:$F$2731,6,FALSE)</f>
        <v>619</v>
      </c>
      <c r="SY811" s="175" t="s">
        <v>65</v>
      </c>
      <c r="SZ811" s="10">
        <f>SX811*1.3</f>
        <v>804.7</v>
      </c>
      <c r="TA811" s="10"/>
      <c r="TB811" s="235"/>
      <c r="TC811" s="175" t="s">
        <v>77</v>
      </c>
      <c r="TD811" s="349" t="s">
        <v>183</v>
      </c>
      <c r="TF811" s="176"/>
      <c r="TG811" s="176" t="e">
        <f>VLOOKUP(TD811,$A$879:$F$2731,6,FALSE)</f>
        <v>#N/A</v>
      </c>
      <c r="TH811" s="175" t="s">
        <v>65</v>
      </c>
      <c r="TI811" s="10" t="e">
        <f>TG811*1.3</f>
        <v>#N/A</v>
      </c>
      <c r="TK811" s="235"/>
      <c r="TL811" s="175" t="s">
        <v>77</v>
      </c>
      <c r="TM811" s="341" t="s">
        <v>460</v>
      </c>
      <c r="TO811" s="176"/>
      <c r="TP811" s="176">
        <f>VLOOKUP(TM811,$A$879:$F$2731,6,FALSE)</f>
        <v>55</v>
      </c>
      <c r="TQ811" s="175" t="s">
        <v>65</v>
      </c>
      <c r="TR811" s="10">
        <f>TP811*1.3</f>
        <v>71.5</v>
      </c>
      <c r="TS811" s="10"/>
      <c r="TT811" s="235"/>
      <c r="TU811" s="175" t="s">
        <v>77</v>
      </c>
      <c r="TV811" s="341" t="s">
        <v>418</v>
      </c>
      <c r="TX811" s="176"/>
      <c r="TY811" s="176">
        <f>VLOOKUP(TV811,$A$879:$F$2731,6,FALSE)</f>
        <v>104</v>
      </c>
      <c r="TZ811" s="175" t="s">
        <v>65</v>
      </c>
      <c r="UA811" s="10">
        <f>TY811*1.3</f>
        <v>135.20000000000002</v>
      </c>
      <c r="UB811" s="10"/>
      <c r="UC811" s="235"/>
      <c r="UD811" s="175" t="s">
        <v>77</v>
      </c>
      <c r="UE811" s="341" t="s">
        <v>460</v>
      </c>
      <c r="UG811" s="176"/>
      <c r="UH811" s="176">
        <f>VLOOKUP(UE811,$A$879:$F$2731,6,FALSE)</f>
        <v>55</v>
      </c>
      <c r="UI811" s="175" t="s">
        <v>65</v>
      </c>
      <c r="UJ811" s="10">
        <f>UH811*1.3</f>
        <v>71.5</v>
      </c>
      <c r="UK811" s="10"/>
      <c r="UL811" s="235"/>
      <c r="UM811" s="175" t="s">
        <v>77</v>
      </c>
      <c r="UN811" s="349" t="s">
        <v>183</v>
      </c>
      <c r="UP811" s="176"/>
      <c r="UQ811" s="176" t="e">
        <f>VLOOKUP(UN811,$A$879:$F$2731,6,FALSE)</f>
        <v>#N/A</v>
      </c>
      <c r="UR811" s="175" t="s">
        <v>65</v>
      </c>
      <c r="US811" s="10" t="e">
        <f>UQ811*1.3</f>
        <v>#N/A</v>
      </c>
      <c r="UT811" s="10"/>
      <c r="UU811" s="235"/>
      <c r="UV811" s="175" t="s">
        <v>77</v>
      </c>
      <c r="UW811" s="341" t="s">
        <v>2124</v>
      </c>
      <c r="UY811" s="176"/>
      <c r="UZ811" s="176">
        <f>VLOOKUP(UW811,$A$879:$F$2731,6,FALSE)</f>
        <v>204</v>
      </c>
      <c r="VA811" s="175" t="s">
        <v>65</v>
      </c>
      <c r="VB811" s="10">
        <f>UZ811*1.3</f>
        <v>265.2</v>
      </c>
      <c r="VC811" s="10"/>
      <c r="VD811" s="235"/>
      <c r="VE811" s="175" t="s">
        <v>77</v>
      </c>
      <c r="VF811" s="349" t="s">
        <v>183</v>
      </c>
      <c r="VH811" s="176"/>
      <c r="VI811" s="176" t="e">
        <f>VLOOKUP(VF811,$A$879:$F$2731,6,FALSE)</f>
        <v>#N/A</v>
      </c>
      <c r="VJ811" s="175" t="s">
        <v>65</v>
      </c>
      <c r="VK811" s="10" t="e">
        <f>VI811*1.3</f>
        <v>#N/A</v>
      </c>
      <c r="VL811" s="10"/>
      <c r="VM811" s="235"/>
      <c r="VN811" s="175" t="s">
        <v>77</v>
      </c>
      <c r="VO811" s="341" t="s">
        <v>1000</v>
      </c>
      <c r="VQ811" s="176"/>
      <c r="VR811" s="176">
        <f>VLOOKUP(VO811,$A$879:$F$2731,6,FALSE)</f>
        <v>1114</v>
      </c>
      <c r="VS811" s="175" t="s">
        <v>65</v>
      </c>
      <c r="VT811" s="10">
        <f>VR811*1.3</f>
        <v>1448.2</v>
      </c>
      <c r="VU811" s="10"/>
      <c r="VV811" s="235"/>
      <c r="VW811" s="175" t="s">
        <v>77</v>
      </c>
      <c r="VX811" s="349" t="s">
        <v>183</v>
      </c>
      <c r="VZ811" s="176"/>
      <c r="WA811" s="176" t="e">
        <f>VLOOKUP(VX811,$A$879:$F$2731,6,FALSE)</f>
        <v>#N/A</v>
      </c>
      <c r="WB811" s="175" t="s">
        <v>65</v>
      </c>
      <c r="WC811" s="10" t="e">
        <f>WA811*1.3</f>
        <v>#N/A</v>
      </c>
      <c r="WE811" s="235"/>
      <c r="WF811" s="175" t="s">
        <v>77</v>
      </c>
      <c r="WG811" s="341" t="s">
        <v>861</v>
      </c>
      <c r="WI811" s="176"/>
      <c r="WJ811" s="176">
        <f>VLOOKUP(WG811,$A$879:$F$2731,6,FALSE)</f>
        <v>1236</v>
      </c>
      <c r="WK811" s="175" t="s">
        <v>65</v>
      </c>
      <c r="WL811" s="10">
        <f>WJ811*1.3</f>
        <v>1606.8</v>
      </c>
      <c r="WN811" s="235"/>
      <c r="WO811" s="175" t="s">
        <v>77</v>
      </c>
      <c r="WP811" s="341" t="s">
        <v>2570</v>
      </c>
      <c r="WQ811" s="176"/>
      <c r="WR811" s="176"/>
      <c r="WS811" s="176">
        <f>VLOOKUP(WP811,$A$879:$F$2731,6,FALSE)</f>
        <v>1523</v>
      </c>
      <c r="WT811" s="175" t="s">
        <v>65</v>
      </c>
      <c r="WU811" s="10">
        <f>WS811*1.3</f>
        <v>1979.9</v>
      </c>
      <c r="WV811" s="10"/>
      <c r="WW811" s="235"/>
      <c r="WX811" s="175" t="s">
        <v>77</v>
      </c>
      <c r="WY811" s="341" t="s">
        <v>1402</v>
      </c>
      <c r="XA811" s="176"/>
      <c r="XB811" s="176">
        <f>VLOOKUP(WY811,$A$879:$F$2731,6,FALSE)</f>
        <v>619</v>
      </c>
      <c r="XC811" s="175" t="s">
        <v>65</v>
      </c>
      <c r="XD811" s="10">
        <f>XB811*1.3</f>
        <v>804.7</v>
      </c>
      <c r="XF811" s="235"/>
      <c r="XG811" s="175" t="s">
        <v>77</v>
      </c>
      <c r="XH811" s="351" t="s">
        <v>861</v>
      </c>
      <c r="XJ811" s="176"/>
      <c r="XK811" s="176">
        <f>VLOOKUP(XH811,$A$879:$F$2731,6,FALSE)</f>
        <v>1236</v>
      </c>
      <c r="XL811" s="175" t="s">
        <v>65</v>
      </c>
      <c r="XM811" s="10">
        <f>XK811*1.3</f>
        <v>1606.8</v>
      </c>
      <c r="XO811" s="235"/>
      <c r="XP811" s="175" t="s">
        <v>77</v>
      </c>
      <c r="XQ811" s="341" t="s">
        <v>1402</v>
      </c>
      <c r="XS811" s="176"/>
      <c r="XT811" s="176">
        <f>VLOOKUP(XQ811,$A$879:$F$2731,6,FALSE)</f>
        <v>619</v>
      </c>
      <c r="XU811" s="175" t="s">
        <v>65</v>
      </c>
      <c r="XV811" s="10">
        <f>XT811*1.3</f>
        <v>804.7</v>
      </c>
      <c r="XW811" s="10"/>
      <c r="XX811" s="235"/>
      <c r="XY811" s="175" t="s">
        <v>77</v>
      </c>
      <c r="XZ811" s="341" t="s">
        <v>1402</v>
      </c>
      <c r="YB811" s="176"/>
      <c r="YC811" s="176">
        <f>VLOOKUP(XZ811,$A$879:$F$2731,6,FALSE)</f>
        <v>619</v>
      </c>
      <c r="YD811" s="175" t="s">
        <v>65</v>
      </c>
      <c r="YE811" s="10">
        <f>YC811*1.3</f>
        <v>804.7</v>
      </c>
      <c r="YG811" s="235"/>
      <c r="YH811" s="175" t="s">
        <v>77</v>
      </c>
      <c r="YI811" s="341" t="s">
        <v>1364</v>
      </c>
      <c r="YK811" s="176"/>
      <c r="YL811" s="176">
        <f>VLOOKUP(YI811,$A$879:$F$2731,6,FALSE)</f>
        <v>299</v>
      </c>
      <c r="YM811" s="175" t="s">
        <v>65</v>
      </c>
      <c r="YN811" s="10">
        <f>YL811*1.3</f>
        <v>388.7</v>
      </c>
      <c r="YO811" s="10"/>
      <c r="YP811" s="235"/>
      <c r="YQ811" s="175" t="s">
        <v>77</v>
      </c>
      <c r="YR811" s="341" t="s">
        <v>561</v>
      </c>
      <c r="YT811" s="176"/>
      <c r="YU811" s="176">
        <f>VLOOKUP(YR811,$A$879:$F$2731,6,FALSE)</f>
        <v>432</v>
      </c>
      <c r="YV811" s="175" t="s">
        <v>65</v>
      </c>
      <c r="YW811" s="10">
        <f>YU811*1.3</f>
        <v>561.6</v>
      </c>
      <c r="YY811" s="235"/>
      <c r="YZ811" s="175" t="s">
        <v>77</v>
      </c>
      <c r="ZA811" s="341" t="s">
        <v>2124</v>
      </c>
      <c r="ZC811" s="176"/>
      <c r="ZD811" s="176">
        <f>VLOOKUP(ZA811,$A$879:$F$2731,6,FALSE)</f>
        <v>204</v>
      </c>
      <c r="ZE811" s="175" t="s">
        <v>65</v>
      </c>
      <c r="ZF811" s="10">
        <f>ZD811*1.3</f>
        <v>265.2</v>
      </c>
      <c r="ZH811" s="235"/>
      <c r="ZI811" s="175" t="s">
        <v>77</v>
      </c>
      <c r="ZJ811" s="341" t="s">
        <v>2570</v>
      </c>
      <c r="ZL811" s="176"/>
      <c r="ZM811" s="176">
        <f>VLOOKUP(ZJ811,$A$879:$F$2731,6,FALSE)</f>
        <v>1523</v>
      </c>
      <c r="ZN811" s="175" t="s">
        <v>65</v>
      </c>
      <c r="ZO811" s="10">
        <f>ZM811*1.3</f>
        <v>1979.9</v>
      </c>
      <c r="ZQ811" s="235"/>
      <c r="ZR811" s="175" t="s">
        <v>77</v>
      </c>
      <c r="ZS811" s="341" t="s">
        <v>460</v>
      </c>
      <c r="ZU811" s="176"/>
      <c r="ZV811" s="176">
        <f>VLOOKUP(ZS811,$A$879:$F$2731,6,FALSE)</f>
        <v>55</v>
      </c>
      <c r="ZW811" s="175" t="s">
        <v>65</v>
      </c>
      <c r="ZX811" s="10">
        <f>ZV811*1.3</f>
        <v>71.5</v>
      </c>
      <c r="ZY811" s="10"/>
      <c r="ZZ811" s="235"/>
      <c r="AAA811" s="175" t="s">
        <v>77</v>
      </c>
      <c r="AAB811" s="341" t="s">
        <v>1000</v>
      </c>
      <c r="AAD811" s="176"/>
      <c r="AAE811" s="176">
        <f>VLOOKUP(AAB811,$A$879:$F$2731,6,FALSE)</f>
        <v>1114</v>
      </c>
      <c r="AAF811" s="175" t="s">
        <v>65</v>
      </c>
      <c r="AAG811" s="10">
        <f>AAE811*1.3</f>
        <v>1448.2</v>
      </c>
      <c r="AAH811" s="10"/>
      <c r="AAI811" s="235"/>
      <c r="AAJ811" s="175" t="s">
        <v>77</v>
      </c>
      <c r="AAK811" s="75" t="s">
        <v>183</v>
      </c>
      <c r="AAM811" s="176"/>
      <c r="AAN811" s="176" t="e">
        <f>VLOOKUP(AAK811,$A$879:$F$2731,6,FALSE)</f>
        <v>#N/A</v>
      </c>
      <c r="AAO811" s="175" t="s">
        <v>65</v>
      </c>
      <c r="AAP811" s="10" t="e">
        <f>AAN811*1.3</f>
        <v>#N/A</v>
      </c>
      <c r="AAQ811" s="10"/>
      <c r="AAR811" s="235"/>
      <c r="AAS811" s="175" t="s">
        <v>77</v>
      </c>
      <c r="AAT811" s="341" t="s">
        <v>460</v>
      </c>
      <c r="AAV811" s="176"/>
      <c r="AAW811" s="176">
        <f>VLOOKUP(AAT811,$A$879:$F$2731,6,FALSE)</f>
        <v>55</v>
      </c>
      <c r="AAX811" s="175" t="s">
        <v>65</v>
      </c>
      <c r="AAY811" s="10">
        <f>AAW811*1.3</f>
        <v>71.5</v>
      </c>
      <c r="AAZ811" s="10"/>
      <c r="ABA811" s="235"/>
      <c r="ABB811" s="175" t="s">
        <v>77</v>
      </c>
      <c r="ABC811" s="355" t="s">
        <v>576</v>
      </c>
      <c r="ABE811" s="176"/>
      <c r="ABF811" s="176">
        <f>VLOOKUP(ABC811,$A$879:$F$2731,6,FALSE)</f>
        <v>94</v>
      </c>
      <c r="ABG811" s="175" t="s">
        <v>65</v>
      </c>
      <c r="ABH811" s="10">
        <f>ABF811*1.3</f>
        <v>122.2</v>
      </c>
      <c r="ABI811" s="10"/>
      <c r="ABJ811" s="235"/>
      <c r="ABK811" s="175" t="s">
        <v>77</v>
      </c>
      <c r="ABL811" s="341" t="s">
        <v>433</v>
      </c>
      <c r="ABN811" s="176"/>
      <c r="ABO811" s="176">
        <f>VLOOKUP(ABL811,$A$879:$F$2731,6,FALSE)</f>
        <v>458</v>
      </c>
      <c r="ABP811" s="175" t="s">
        <v>65</v>
      </c>
      <c r="ABQ811" s="10">
        <f>ABO811*1.3</f>
        <v>595.4</v>
      </c>
      <c r="ABR811" s="10"/>
      <c r="ABS811" s="235"/>
      <c r="ABT811" s="175" t="s">
        <v>77</v>
      </c>
      <c r="ABU811" s="75" t="s">
        <v>183</v>
      </c>
      <c r="ABW811" s="176"/>
      <c r="ABX811" s="176" t="e">
        <f>VLOOKUP(ABU811,$A$879:$F$2731,6,FALSE)</f>
        <v>#N/A</v>
      </c>
      <c r="ABY811" s="175" t="s">
        <v>65</v>
      </c>
      <c r="ABZ811" s="10" t="e">
        <f>ABX811*1.3</f>
        <v>#N/A</v>
      </c>
      <c r="ACA811" s="10"/>
      <c r="ACB811" s="235"/>
      <c r="ACC811" s="175" t="s">
        <v>77</v>
      </c>
      <c r="ACD811" s="75" t="s">
        <v>183</v>
      </c>
      <c r="ACF811" s="176"/>
      <c r="ACG811" s="176" t="e">
        <f>VLOOKUP(ACD811,$A$879:$F$2731,6,FALSE)</f>
        <v>#N/A</v>
      </c>
      <c r="ACH811" s="175" t="s">
        <v>65</v>
      </c>
      <c r="ACI811" s="10" t="e">
        <f>ACG811*1.3</f>
        <v>#N/A</v>
      </c>
      <c r="ACJ811" s="10"/>
      <c r="ACK811" s="235"/>
      <c r="ACL811" s="175" t="s">
        <v>77</v>
      </c>
      <c r="ACM811" s="75" t="s">
        <v>183</v>
      </c>
      <c r="ACO811" s="176"/>
      <c r="ACP811" s="176" t="e">
        <f>VLOOKUP(ACM811,$A$879:$F$2731,6,FALSE)</f>
        <v>#N/A</v>
      </c>
      <c r="ACQ811" s="175" t="s">
        <v>65</v>
      </c>
      <c r="ACR811" s="10" t="e">
        <f>ACP811*1.3</f>
        <v>#N/A</v>
      </c>
      <c r="ACS811" s="10"/>
      <c r="ACT811" s="235"/>
      <c r="ACU811" s="175" t="s">
        <v>77</v>
      </c>
      <c r="ACV811" s="75" t="s">
        <v>183</v>
      </c>
      <c r="ACX811" s="176"/>
      <c r="ACY811" s="176" t="e">
        <f>VLOOKUP(ACV811,$A$879:$F$2731,6,FALSE)</f>
        <v>#N/A</v>
      </c>
      <c r="ACZ811" s="175" t="s">
        <v>65</v>
      </c>
      <c r="ADA811" s="10" t="e">
        <f>ACY811*1.3</f>
        <v>#N/A</v>
      </c>
      <c r="ADB811" s="10"/>
      <c r="ADC811" s="235"/>
      <c r="ADD811" s="175" t="s">
        <v>77</v>
      </c>
      <c r="ADE811" s="341" t="s">
        <v>415</v>
      </c>
      <c r="ADG811" s="176"/>
      <c r="ADH811" s="176">
        <f>VLOOKUP(ADE811,$A$879:$F$2731,6,FALSE)</f>
        <v>320</v>
      </c>
      <c r="ADI811" s="175" t="s">
        <v>65</v>
      </c>
      <c r="ADJ811" s="10">
        <f>ADH811*1.3</f>
        <v>416</v>
      </c>
      <c r="ADL811" s="235"/>
      <c r="ADM811" s="175" t="s">
        <v>77</v>
      </c>
      <c r="ADN811" s="75" t="s">
        <v>183</v>
      </c>
      <c r="ADP811" s="176"/>
      <c r="ADQ811" s="176" t="e">
        <f>VLOOKUP(ADN811,$A$879:$F$2731,6,FALSE)</f>
        <v>#N/A</v>
      </c>
      <c r="ADR811" s="175" t="s">
        <v>65</v>
      </c>
      <c r="ADS811" s="10" t="e">
        <f>ADQ811*1.3</f>
        <v>#N/A</v>
      </c>
      <c r="ADT811" s="10"/>
      <c r="ADU811" s="235"/>
      <c r="ADV811" s="175" t="s">
        <v>77</v>
      </c>
      <c r="ADW811" s="341" t="s">
        <v>2124</v>
      </c>
      <c r="ADY811" s="176"/>
      <c r="ADZ811" s="176">
        <f>VLOOKUP(ADW811,$A$879:$F$2731,6,FALSE)</f>
        <v>204</v>
      </c>
      <c r="AEA811" s="175" t="s">
        <v>65</v>
      </c>
      <c r="AEB811" s="10">
        <f>ADZ811*1.3</f>
        <v>265.2</v>
      </c>
      <c r="AED811" s="235"/>
      <c r="AEE811" s="175" t="s">
        <v>77</v>
      </c>
      <c r="AEF811" s="75" t="s">
        <v>183</v>
      </c>
      <c r="AEH811" s="176"/>
      <c r="AEI811" s="176" t="e">
        <f>VLOOKUP(AEF811,$A$879:$F$2731,6,FALSE)</f>
        <v>#N/A</v>
      </c>
      <c r="AEJ811" s="175" t="s">
        <v>65</v>
      </c>
      <c r="AEK811" s="10" t="e">
        <f>AEI811*1.3</f>
        <v>#N/A</v>
      </c>
      <c r="AEM811" s="235"/>
      <c r="AEN811" s="175" t="s">
        <v>77</v>
      </c>
      <c r="AEO811" s="75" t="s">
        <v>183</v>
      </c>
      <c r="AEQ811" s="176"/>
      <c r="AER811" s="176" t="e">
        <f>VLOOKUP(AEO811,$A$879:$F$2731,6,FALSE)</f>
        <v>#N/A</v>
      </c>
      <c r="AES811" s="175" t="s">
        <v>65</v>
      </c>
      <c r="AET811" s="10" t="e">
        <f>AER811*1.3</f>
        <v>#N/A</v>
      </c>
      <c r="AEV811" s="235"/>
      <c r="AEW811" s="175" t="s">
        <v>77</v>
      </c>
      <c r="AEX811" s="75" t="s">
        <v>183</v>
      </c>
      <c r="AEZ811" s="176"/>
      <c r="AFA811" s="176" t="e">
        <f>VLOOKUP(AEX811,$A$879:$F$2731,6,FALSE)</f>
        <v>#N/A</v>
      </c>
      <c r="AFB811" s="175" t="s">
        <v>65</v>
      </c>
      <c r="AFC811" s="10" t="e">
        <f>AFA811*1.3</f>
        <v>#N/A</v>
      </c>
      <c r="AFD811" s="10"/>
      <c r="AFE811" s="235"/>
      <c r="AFF811" s="175" t="s">
        <v>77</v>
      </c>
      <c r="AFG811" s="75" t="s">
        <v>183</v>
      </c>
      <c r="AFI811" s="176"/>
      <c r="AFJ811" s="176" t="e">
        <f>VLOOKUP(AFG811,$A$879:$F$2731,6,FALSE)</f>
        <v>#N/A</v>
      </c>
      <c r="AFK811" s="175" t="s">
        <v>65</v>
      </c>
      <c r="AFL811" s="10" t="e">
        <f>AFJ811*1.3</f>
        <v>#N/A</v>
      </c>
      <c r="AFM811" s="10"/>
      <c r="AFN811" s="235"/>
      <c r="AFO811" s="175" t="s">
        <v>77</v>
      </c>
      <c r="AFP811" s="75" t="s">
        <v>183</v>
      </c>
      <c r="AFR811" s="176"/>
      <c r="AFS811" s="176" t="e">
        <f>VLOOKUP(AFP811,$A$879:$F$2731,6,FALSE)</f>
        <v>#N/A</v>
      </c>
      <c r="AFT811" s="175" t="s">
        <v>65</v>
      </c>
      <c r="AFU811" s="10" t="e">
        <f>AFS811*1.3</f>
        <v>#N/A</v>
      </c>
      <c r="AFV811" s="10"/>
      <c r="AFW811" s="235"/>
      <c r="AFX811" s="175" t="s">
        <v>77</v>
      </c>
      <c r="AFY811" s="341" t="s">
        <v>576</v>
      </c>
      <c r="AGA811" s="176"/>
      <c r="AGB811" s="176">
        <f>VLOOKUP(AFY811,$A$879:$F$2731,6,FALSE)</f>
        <v>94</v>
      </c>
      <c r="AGC811" s="175" t="s">
        <v>65</v>
      </c>
      <c r="AGD811" s="10">
        <f>AGB811*1.3</f>
        <v>122.2</v>
      </c>
      <c r="AGE811" s="10"/>
      <c r="AGF811" s="235"/>
      <c r="AGG811" s="175" t="s">
        <v>77</v>
      </c>
      <c r="AGH811" s="341" t="s">
        <v>2124</v>
      </c>
      <c r="AGJ811" s="176"/>
      <c r="AGK811" s="176">
        <f>VLOOKUP(AGH811,$A$879:$F$2731,6,FALSE)</f>
        <v>204</v>
      </c>
      <c r="AGL811" s="175" t="s">
        <v>65</v>
      </c>
      <c r="AGM811" s="10">
        <f>AGK811*1.3</f>
        <v>265.2</v>
      </c>
      <c r="AGN811" s="10"/>
      <c r="AGO811" s="235"/>
      <c r="AGP811" s="175" t="s">
        <v>77</v>
      </c>
      <c r="AGQ811" s="341" t="s">
        <v>1000</v>
      </c>
      <c r="AGS811" s="176"/>
      <c r="AGT811" s="176">
        <f>VLOOKUP(AGQ811,$A$879:$F$2731,6,FALSE)</f>
        <v>1114</v>
      </c>
      <c r="AGU811" s="175" t="s">
        <v>65</v>
      </c>
      <c r="AGV811" s="10">
        <f>AGT811*1.3</f>
        <v>1448.2</v>
      </c>
      <c r="AGW811" s="10"/>
      <c r="AGX811" s="235"/>
      <c r="AGY811" s="175" t="s">
        <v>77</v>
      </c>
      <c r="AGZ811" s="341" t="s">
        <v>1000</v>
      </c>
      <c r="AHB811" s="176"/>
      <c r="AHC811" s="176">
        <f>VLOOKUP(AGZ811,$A$879:$F$2731,6,FALSE)</f>
        <v>1114</v>
      </c>
      <c r="AHD811" s="175" t="s">
        <v>65</v>
      </c>
      <c r="AHE811" s="10">
        <f>AHC811*1.3</f>
        <v>1448.2</v>
      </c>
      <c r="AHF811" s="10"/>
      <c r="AHG811" s="235"/>
      <c r="AHH811" s="175" t="s">
        <v>77</v>
      </c>
      <c r="AHI811" s="398" t="s">
        <v>2124</v>
      </c>
      <c r="AHK811" s="176"/>
      <c r="AHL811" s="176">
        <f>VLOOKUP(AHI811,$A$879:$F$2731,6,FALSE)</f>
        <v>204</v>
      </c>
      <c r="AHM811" s="175" t="s">
        <v>65</v>
      </c>
      <c r="AHN811" s="10">
        <f>AHL811*1.3</f>
        <v>265.2</v>
      </c>
      <c r="AHO811" s="10"/>
      <c r="AHP811" s="235"/>
      <c r="AHQ811" s="175" t="s">
        <v>77</v>
      </c>
      <c r="AHR811" s="341" t="s">
        <v>576</v>
      </c>
      <c r="AHT811" s="176"/>
      <c r="AHU811" s="176">
        <f>VLOOKUP(AHR811,$A$879:$F$2731,6,FALSE)</f>
        <v>94</v>
      </c>
      <c r="AHV811" s="175" t="s">
        <v>65</v>
      </c>
      <c r="AHW811" s="10">
        <f>AHU811*1.3</f>
        <v>122.2</v>
      </c>
      <c r="AHX811" s="10"/>
      <c r="AHY811" s="235"/>
      <c r="AHZ811" s="175" t="s">
        <v>77</v>
      </c>
      <c r="AIA811" s="341" t="s">
        <v>561</v>
      </c>
      <c r="AIC811" s="176"/>
      <c r="AID811" s="176">
        <f>VLOOKUP(AIA811,$A$879:$F$2731,6,FALSE)</f>
        <v>432</v>
      </c>
      <c r="AIE811" s="175" t="s">
        <v>65</v>
      </c>
      <c r="AIF811" s="10">
        <f>AID811*1.3</f>
        <v>561.6</v>
      </c>
      <c r="AIG811" s="10"/>
      <c r="AIH811" s="235"/>
      <c r="AII811" s="175" t="s">
        <v>77</v>
      </c>
      <c r="AIJ811" s="341" t="s">
        <v>861</v>
      </c>
      <c r="AIL811" s="176"/>
      <c r="AIM811" s="176">
        <f>VLOOKUP(AIJ811,$A$879:$F$2731,6,FALSE)</f>
        <v>1236</v>
      </c>
      <c r="AIN811" s="175" t="s">
        <v>65</v>
      </c>
      <c r="AIO811" s="10">
        <f>AIM811*1.3</f>
        <v>1606.8</v>
      </c>
      <c r="AIP811" s="10"/>
      <c r="AIQ811" s="235"/>
      <c r="AIR811" s="175" t="s">
        <v>77</v>
      </c>
      <c r="AIS811" s="341" t="s">
        <v>576</v>
      </c>
      <c r="AIU811" s="176"/>
      <c r="AIV811" s="176">
        <f>VLOOKUP(AIS811,$A$879:$F$2731,6,FALSE)</f>
        <v>94</v>
      </c>
      <c r="AIW811" s="175" t="s">
        <v>65</v>
      </c>
      <c r="AIX811" s="10">
        <f>AIV811*1.3</f>
        <v>122.2</v>
      </c>
      <c r="AIY811" s="10"/>
      <c r="AIZ811" s="235"/>
      <c r="AJA811" s="175" t="s">
        <v>77</v>
      </c>
      <c r="AJB811" s="351" t="s">
        <v>2515</v>
      </c>
      <c r="AJD811" s="176"/>
      <c r="AJE811" s="176">
        <f>VLOOKUP(AJB811,$A$879:$F$2731,6,FALSE)</f>
        <v>785</v>
      </c>
      <c r="AJF811" s="175" t="s">
        <v>65</v>
      </c>
      <c r="AJG811" s="10">
        <f>AJE811*1.3</f>
        <v>1020.5</v>
      </c>
      <c r="AJH811" s="10"/>
      <c r="AJI811" s="235"/>
      <c r="AJJ811" s="175" t="s">
        <v>77</v>
      </c>
      <c r="AJK811" s="341" t="s">
        <v>861</v>
      </c>
      <c r="AJM811" s="176"/>
      <c r="AJN811" s="176">
        <f>VLOOKUP(AJK811,$A$879:$F$2731,6,FALSE)</f>
        <v>1236</v>
      </c>
      <c r="AJO811" s="175" t="s">
        <v>65</v>
      </c>
      <c r="AJP811" s="10">
        <f>AJN811*1.3</f>
        <v>1606.8</v>
      </c>
      <c r="AJQ811" s="10"/>
      <c r="AJR811" s="235"/>
      <c r="AJS811" s="175" t="s">
        <v>77</v>
      </c>
      <c r="AJT811" s="347" t="s">
        <v>2089</v>
      </c>
      <c r="AJV811" s="176"/>
      <c r="AJW811" s="176">
        <f>VLOOKUP(AJT811,$A$879:$F$2731,6,FALSE)</f>
        <v>949</v>
      </c>
      <c r="AJX811" s="175" t="s">
        <v>65</v>
      </c>
      <c r="AJY811" s="10">
        <f>AJW811*1.3</f>
        <v>1233.7</v>
      </c>
      <c r="AJZ811" s="10"/>
      <c r="AKA811" s="235"/>
      <c r="AKB811" s="175" t="s">
        <v>77</v>
      </c>
      <c r="AKC811" s="341" t="s">
        <v>1402</v>
      </c>
      <c r="AKE811" s="176"/>
      <c r="AKF811" s="176">
        <f>VLOOKUP(AKC811,$A$879:$F$2731,6,FALSE)</f>
        <v>619</v>
      </c>
      <c r="AKG811" s="175" t="s">
        <v>65</v>
      </c>
      <c r="AKH811" s="10">
        <f>AKF811*1.3</f>
        <v>804.7</v>
      </c>
      <c r="AKI811" s="10"/>
      <c r="AKJ811" s="235"/>
      <c r="AKK811" s="175" t="s">
        <v>77</v>
      </c>
      <c r="AKL811" s="341" t="s">
        <v>2124</v>
      </c>
      <c r="AKN811" s="176"/>
      <c r="AKO811" s="176">
        <f>VLOOKUP(AKL811,$A$879:$F$2731,6,FALSE)</f>
        <v>204</v>
      </c>
      <c r="AKP811" s="175" t="s">
        <v>65</v>
      </c>
      <c r="AKQ811" s="10">
        <f>AKO811*1.3</f>
        <v>265.2</v>
      </c>
      <c r="AKR811" s="10"/>
      <c r="AKS811" s="235"/>
      <c r="AKT811" s="175" t="s">
        <v>77</v>
      </c>
      <c r="AKU811" s="341" t="s">
        <v>2570</v>
      </c>
      <c r="AKW811" s="176"/>
      <c r="AKX811" s="176">
        <f>VLOOKUP(AKU811,$A$879:$F$2731,6,FALSE)</f>
        <v>1523</v>
      </c>
      <c r="AKY811" s="175" t="s">
        <v>65</v>
      </c>
      <c r="AKZ811" s="10">
        <f>AKX811*1.3</f>
        <v>1979.9</v>
      </c>
      <c r="ALA811" s="10"/>
      <c r="ALB811" s="235"/>
      <c r="ALC811" s="175" t="s">
        <v>77</v>
      </c>
      <c r="ALD811" s="341" t="s">
        <v>2570</v>
      </c>
      <c r="ALF811" s="176"/>
      <c r="ALG811" s="176">
        <f>VLOOKUP(ALD811,$A$879:$F$2731,6,FALSE)</f>
        <v>1523</v>
      </c>
      <c r="ALH811" s="175" t="s">
        <v>65</v>
      </c>
      <c r="ALI811" s="10">
        <f>ALG811*1.3</f>
        <v>1979.9</v>
      </c>
      <c r="ALJ811" s="10"/>
      <c r="ALK811" s="235"/>
      <c r="ALL811" s="175" t="s">
        <v>77</v>
      </c>
      <c r="ALM811" s="341" t="s">
        <v>1402</v>
      </c>
      <c r="ALO811" s="176"/>
      <c r="ALP811" s="176">
        <f>VLOOKUP(ALM811,$A$879:$F$2731,6,FALSE)</f>
        <v>619</v>
      </c>
      <c r="ALQ811" s="175" t="s">
        <v>65</v>
      </c>
      <c r="ALR811" s="10">
        <f>ALP811*1.3</f>
        <v>804.7</v>
      </c>
      <c r="ALS811" s="10"/>
      <c r="ALT811" s="235"/>
      <c r="ALU811" s="175" t="s">
        <v>77</v>
      </c>
      <c r="ALV811" s="341" t="s">
        <v>561</v>
      </c>
      <c r="ALX811" s="176"/>
      <c r="ALY811" s="176">
        <f>VLOOKUP(ALV811,$A$879:$F$2731,6,FALSE)</f>
        <v>432</v>
      </c>
      <c r="ALZ811" s="175" t="s">
        <v>65</v>
      </c>
      <c r="AMA811" s="10">
        <f>ALY811*1.3</f>
        <v>561.6</v>
      </c>
      <c r="AMB811" s="10"/>
      <c r="AMC811" s="235"/>
      <c r="AMD811" s="175" t="s">
        <v>77</v>
      </c>
      <c r="AME811" s="401" t="s">
        <v>861</v>
      </c>
      <c r="AMG811" s="176"/>
      <c r="AMH811" s="176">
        <f>VLOOKUP(AME811,$A$879:$F$2731,6,FALSE)</f>
        <v>1236</v>
      </c>
      <c r="AMI811" s="175" t="s">
        <v>65</v>
      </c>
      <c r="AMJ811" s="10">
        <f>AMH811*1.3</f>
        <v>1606.8</v>
      </c>
      <c r="AMK811" s="10"/>
      <c r="AML811" s="235"/>
      <c r="AMM811" s="175" t="s">
        <v>77</v>
      </c>
      <c r="AMN811" s="343" t="s">
        <v>2570</v>
      </c>
      <c r="AMP811" s="176"/>
      <c r="AMQ811" s="176">
        <f>VLOOKUP(AMN811,$A$879:$F$2731,6,FALSE)</f>
        <v>1523</v>
      </c>
      <c r="AMR811" s="175" t="s">
        <v>65</v>
      </c>
      <c r="AMS811" s="10">
        <f>AMQ811*1.3</f>
        <v>1979.9</v>
      </c>
      <c r="AMT811" s="10"/>
      <c r="AMU811" s="235"/>
      <c r="AMV811" s="175" t="s">
        <v>77</v>
      </c>
      <c r="AMW811" s="341" t="s">
        <v>576</v>
      </c>
      <c r="AMY811" s="176"/>
      <c r="AMZ811" s="176">
        <f>VLOOKUP(AMW811,$A$879:$F$2731,6,FALSE)</f>
        <v>94</v>
      </c>
      <c r="ANA811" s="175" t="s">
        <v>65</v>
      </c>
      <c r="ANB811" s="10">
        <f>AMZ811*1.3</f>
        <v>122.2</v>
      </c>
      <c r="ANC811" s="10"/>
      <c r="AND811" s="235"/>
      <c r="ANE811" s="175" t="s">
        <v>77</v>
      </c>
      <c r="ANF811" s="341" t="s">
        <v>2515</v>
      </c>
      <c r="ANH811" s="176"/>
      <c r="ANI811" s="176">
        <f>VLOOKUP(ANF811,$A$879:$F$2731,6,FALSE)</f>
        <v>785</v>
      </c>
      <c r="ANJ811" s="175" t="s">
        <v>65</v>
      </c>
      <c r="ANK811" s="10">
        <f>ANI811*1.3</f>
        <v>1020.5</v>
      </c>
      <c r="ANL811" s="10"/>
      <c r="ANM811" s="235"/>
      <c r="ANN811" s="175" t="s">
        <v>77</v>
      </c>
      <c r="ANO811" s="351" t="s">
        <v>861</v>
      </c>
      <c r="ANQ811" s="176"/>
      <c r="ANR811" s="176">
        <f>VLOOKUP(ANO811,$A$879:$F$2731,6,FALSE)</f>
        <v>1236</v>
      </c>
      <c r="ANS811" s="175" t="s">
        <v>65</v>
      </c>
      <c r="ANT811" s="10">
        <f>ANR811*1.3</f>
        <v>1606.8</v>
      </c>
      <c r="ANU811" s="10"/>
      <c r="ANV811" s="235"/>
      <c r="ANW811" s="175" t="s">
        <v>77</v>
      </c>
      <c r="ANX811" s="341" t="s">
        <v>1000</v>
      </c>
      <c r="ANZ811" s="176"/>
      <c r="AOA811" s="176">
        <f>VLOOKUP(ANX811,$A$879:$F$2731,6,FALSE)</f>
        <v>1114</v>
      </c>
      <c r="AOB811" s="175" t="s">
        <v>65</v>
      </c>
      <c r="AOC811" s="10">
        <f>AOA811*1.3</f>
        <v>1448.2</v>
      </c>
      <c r="AOD811" s="10"/>
      <c r="AOE811" s="235"/>
      <c r="AOF811" s="175" t="s">
        <v>77</v>
      </c>
      <c r="AOG811" s="75" t="s">
        <v>183</v>
      </c>
      <c r="AOI811" s="176"/>
      <c r="AOJ811" s="176" t="e">
        <f>VLOOKUP(AOG811,$A$879:$F$2731,6,FALSE)</f>
        <v>#N/A</v>
      </c>
      <c r="AOK811" s="175" t="s">
        <v>65</v>
      </c>
      <c r="AOL811" s="10" t="e">
        <f>AOJ811*1.3</f>
        <v>#N/A</v>
      </c>
      <c r="AOM811" s="10"/>
      <c r="AON811" s="235"/>
      <c r="AOO811" s="175" t="s">
        <v>77</v>
      </c>
      <c r="AOP811" s="341" t="s">
        <v>2570</v>
      </c>
      <c r="AOR811" s="176"/>
      <c r="AOS811" s="176">
        <f>VLOOKUP(AOP811,$A$879:$F$2731,6,FALSE)</f>
        <v>1523</v>
      </c>
      <c r="AOT811" s="175" t="s">
        <v>65</v>
      </c>
      <c r="AOU811" s="10">
        <f>AOS811*1.3</f>
        <v>1979.9</v>
      </c>
      <c r="AOV811" s="10"/>
      <c r="AOW811" s="235"/>
      <c r="AOX811" s="175" t="s">
        <v>77</v>
      </c>
      <c r="AOY811" s="404" t="s">
        <v>433</v>
      </c>
      <c r="APA811" s="176"/>
      <c r="APB811" s="176">
        <f>VLOOKUP(AOY811,$A$879:$F$2731,6,FALSE)</f>
        <v>458</v>
      </c>
      <c r="APC811" s="175" t="s">
        <v>65</v>
      </c>
      <c r="APD811" s="10">
        <f>APB811*1.3</f>
        <v>595.4</v>
      </c>
      <c r="APE811" s="10"/>
      <c r="APF811" s="235"/>
      <c r="APG811" s="175" t="s">
        <v>77</v>
      </c>
      <c r="APH811" s="341" t="s">
        <v>484</v>
      </c>
      <c r="APJ811" s="176"/>
      <c r="APK811" s="176">
        <f>VLOOKUP(APH811,$A$879:$F$2731,6,FALSE)</f>
        <v>263</v>
      </c>
      <c r="APL811" s="175" t="s">
        <v>65</v>
      </c>
      <c r="APM811" s="10">
        <f>APK811*1.3</f>
        <v>341.90000000000003</v>
      </c>
      <c r="APN811" s="10"/>
      <c r="APO811" s="235"/>
      <c r="APP811" s="175" t="s">
        <v>77</v>
      </c>
      <c r="APQ811" s="75" t="s">
        <v>183</v>
      </c>
      <c r="APS811" s="176"/>
      <c r="APT811" s="176" t="e">
        <f>VLOOKUP(APQ811,$A$879:$F$2731,6,FALSE)</f>
        <v>#N/A</v>
      </c>
      <c r="APU811" s="175" t="s">
        <v>65</v>
      </c>
      <c r="APV811" s="10" t="e">
        <f>APT811*1.3</f>
        <v>#N/A</v>
      </c>
      <c r="APW811" s="10"/>
      <c r="APX811" s="235"/>
      <c r="APY811" s="175" t="s">
        <v>77</v>
      </c>
      <c r="APZ811" s="341" t="s">
        <v>1000</v>
      </c>
      <c r="AQB811" s="176"/>
      <c r="AQC811" s="176">
        <f>VLOOKUP(APZ811,$A$879:$F$2731,6,FALSE)</f>
        <v>1114</v>
      </c>
      <c r="AQD811" s="175" t="s">
        <v>65</v>
      </c>
      <c r="AQE811" s="10">
        <f>AQC811*1.3</f>
        <v>1448.2</v>
      </c>
      <c r="AQF811" s="10"/>
      <c r="AQG811" s="235"/>
      <c r="AQH811" s="175" t="s">
        <v>77</v>
      </c>
      <c r="AQI811" s="341" t="s">
        <v>2089</v>
      </c>
      <c r="AQK811" s="176"/>
      <c r="AQL811" s="176">
        <f>VLOOKUP(AQI811,$A$879:$F$2731,6,FALSE)</f>
        <v>949</v>
      </c>
      <c r="AQM811" s="175" t="s">
        <v>65</v>
      </c>
      <c r="AQN811" s="10">
        <f>AQL811*1.3</f>
        <v>1233.7</v>
      </c>
      <c r="AQO811" s="10"/>
      <c r="AQP811" s="235"/>
      <c r="AQQ811" s="175" t="s">
        <v>77</v>
      </c>
      <c r="AQR811" s="75" t="s">
        <v>183</v>
      </c>
      <c r="AQT811" s="176"/>
      <c r="AQU811" s="176" t="e">
        <f>VLOOKUP(AQR811,$A$879:$F$2731,6,FALSE)</f>
        <v>#N/A</v>
      </c>
      <c r="AQV811" s="175" t="s">
        <v>65</v>
      </c>
      <c r="AQW811" s="10" t="e">
        <f>AQU811*1.3</f>
        <v>#N/A</v>
      </c>
      <c r="AQX811" s="10"/>
      <c r="AQY811" s="235"/>
      <c r="AQZ811" s="175" t="s">
        <v>77</v>
      </c>
      <c r="ARA811" s="75" t="s">
        <v>183</v>
      </c>
      <c r="ARC811" s="176"/>
      <c r="ARD811" s="176" t="e">
        <f>VLOOKUP(ARA811,$A$879:$F$2731,6,FALSE)</f>
        <v>#N/A</v>
      </c>
      <c r="ARE811" s="175" t="s">
        <v>65</v>
      </c>
      <c r="ARF811" s="10" t="e">
        <f>ARD811*1.3</f>
        <v>#N/A</v>
      </c>
      <c r="ARG811" s="10"/>
      <c r="ARH811" s="235"/>
      <c r="ARI811" s="175" t="s">
        <v>77</v>
      </c>
      <c r="ARJ811" s="75" t="s">
        <v>183</v>
      </c>
      <c r="ARL811" s="176"/>
      <c r="ARM811" s="176" t="e">
        <f>VLOOKUP(ARJ811,$A$879:$F$2731,6,FALSE)</f>
        <v>#N/A</v>
      </c>
      <c r="ARN811" s="175" t="s">
        <v>65</v>
      </c>
      <c r="ARO811" s="10" t="e">
        <f>ARM811*1.3</f>
        <v>#N/A</v>
      </c>
      <c r="ARP811" s="10"/>
      <c r="ARQ811" s="235"/>
      <c r="ARR811" s="175" t="s">
        <v>77</v>
      </c>
      <c r="ARS811" s="75" t="s">
        <v>183</v>
      </c>
      <c r="ARU811" s="176"/>
      <c r="ARV811" s="176" t="e">
        <f>VLOOKUP(ARS811,$A$879:$F$2731,6,FALSE)</f>
        <v>#N/A</v>
      </c>
      <c r="ARW811" s="175" t="s">
        <v>65</v>
      </c>
      <c r="ARX811" s="10" t="e">
        <f>ARV811*1.3</f>
        <v>#N/A</v>
      </c>
      <c r="ARY811" s="10"/>
      <c r="ARZ811" s="235"/>
      <c r="ASA811" s="175" t="s">
        <v>77</v>
      </c>
      <c r="ASB811" s="341" t="s">
        <v>2124</v>
      </c>
      <c r="ASD811" s="176"/>
      <c r="ASE811" s="176">
        <f>VLOOKUP(ASB811,$A$879:$F$2731,6,FALSE)</f>
        <v>204</v>
      </c>
      <c r="ASF811" s="175" t="s">
        <v>65</v>
      </c>
      <c r="ASG811" s="10">
        <f>ASE811*1.3</f>
        <v>265.2</v>
      </c>
      <c r="ASH811" s="10"/>
      <c r="ASI811" s="235"/>
      <c r="ASJ811" s="175" t="s">
        <v>77</v>
      </c>
      <c r="ASK811" s="75" t="s">
        <v>183</v>
      </c>
      <c r="ASM811" s="176"/>
      <c r="ASN811" s="176" t="e">
        <f>VLOOKUP(ASK811,$A$879:$F$2731,6,FALSE)</f>
        <v>#N/A</v>
      </c>
      <c r="ASO811" s="175" t="s">
        <v>65</v>
      </c>
      <c r="ASP811" s="10" t="e">
        <f>ASN811*1.3</f>
        <v>#N/A</v>
      </c>
      <c r="ASQ811" s="10"/>
      <c r="ASR811" s="235"/>
      <c r="ASS811" s="175" t="s">
        <v>77</v>
      </c>
      <c r="AST811" s="341" t="s">
        <v>593</v>
      </c>
      <c r="ASV811" s="176"/>
      <c r="ASW811" s="176">
        <f>VLOOKUP(AST811,$A$879:$F$2731,6,FALSE)</f>
        <v>253</v>
      </c>
      <c r="ASX811" s="175" t="s">
        <v>65</v>
      </c>
      <c r="ASY811" s="10">
        <f>ASW811*1.3</f>
        <v>328.90000000000003</v>
      </c>
      <c r="ASZ811" s="10"/>
      <c r="ATA811" s="235"/>
      <c r="ATB811" s="175" t="s">
        <v>77</v>
      </c>
      <c r="ATC811" s="75" t="s">
        <v>183</v>
      </c>
      <c r="ATE811" s="176"/>
      <c r="ATF811" s="176" t="e">
        <f>VLOOKUP(ATC811,$A$879:$F$2731,6,FALSE)</f>
        <v>#N/A</v>
      </c>
      <c r="ATG811" s="175" t="s">
        <v>65</v>
      </c>
      <c r="ATH811" s="10" t="e">
        <f>ATF811*1.3</f>
        <v>#N/A</v>
      </c>
      <c r="ATI811" s="10"/>
      <c r="ATJ811" s="235"/>
      <c r="ATK811" s="175" t="s">
        <v>77</v>
      </c>
      <c r="ATL811" s="75" t="s">
        <v>183</v>
      </c>
      <c r="ATN811" s="176"/>
      <c r="ATO811" s="176" t="e">
        <f>VLOOKUP(ATL811,$A$879:$F$2731,6,FALSE)</f>
        <v>#N/A</v>
      </c>
      <c r="ATP811" s="175" t="s">
        <v>65</v>
      </c>
      <c r="ATQ811" s="10" t="e">
        <f>ATO811*1.3</f>
        <v>#N/A</v>
      </c>
      <c r="ATR811" s="10"/>
      <c r="ATS811" s="235"/>
      <c r="ATT811" s="175" t="s">
        <v>77</v>
      </c>
      <c r="ATU811" s="75" t="s">
        <v>183</v>
      </c>
      <c r="ATW811" s="176"/>
      <c r="ATX811" s="176" t="e">
        <f>VLOOKUP(ATU811,$A$879:$F$2731,6,FALSE)</f>
        <v>#N/A</v>
      </c>
      <c r="ATY811" s="175" t="s">
        <v>65</v>
      </c>
      <c r="ATZ811" s="10" t="e">
        <f>ATX811*1.3</f>
        <v>#N/A</v>
      </c>
      <c r="AUA811" s="10"/>
      <c r="AUB811" s="235"/>
      <c r="AUC811" s="175" t="s">
        <v>77</v>
      </c>
      <c r="AUD811" s="75" t="s">
        <v>183</v>
      </c>
      <c r="AUF811" s="176"/>
      <c r="AUG811" s="176" t="e">
        <f>VLOOKUP(AUD811,$A$879:$F$2731,6,FALSE)</f>
        <v>#N/A</v>
      </c>
      <c r="AUH811" s="175" t="s">
        <v>65</v>
      </c>
      <c r="AUI811" s="10" t="e">
        <f>AUG811*1.3</f>
        <v>#N/A</v>
      </c>
      <c r="AUJ811" s="10"/>
      <c r="AUK811" s="235"/>
      <c r="AUL811" s="175" t="s">
        <v>77</v>
      </c>
      <c r="AUM811" s="75" t="s">
        <v>183</v>
      </c>
      <c r="AUO811" s="176"/>
      <c r="AUP811" s="176" t="e">
        <f>VLOOKUP(AUM811,$A$879:$F$2731,6,FALSE)</f>
        <v>#N/A</v>
      </c>
      <c r="AUQ811" s="175" t="s">
        <v>65</v>
      </c>
      <c r="AUR811" s="10" t="e">
        <f>AUP811*1.3</f>
        <v>#N/A</v>
      </c>
      <c r="AUS811" s="10"/>
      <c r="AUT811" s="235"/>
      <c r="AUU811" s="175" t="s">
        <v>77</v>
      </c>
      <c r="AUV811" s="75" t="s">
        <v>183</v>
      </c>
      <c r="AUX811" s="176"/>
      <c r="AUY811" s="176" t="e">
        <f>VLOOKUP(AUV811,$A$879:$F$2731,6,FALSE)</f>
        <v>#N/A</v>
      </c>
      <c r="AUZ811" s="175" t="s">
        <v>65</v>
      </c>
      <c r="AVA811" s="10" t="e">
        <f>AUY811*1.3</f>
        <v>#N/A</v>
      </c>
      <c r="AVB811" s="10"/>
      <c r="AVC811" s="235"/>
      <c r="AVD811" s="175" t="s">
        <v>77</v>
      </c>
      <c r="AVE811" s="75" t="s">
        <v>183</v>
      </c>
      <c r="AVG811" s="176"/>
      <c r="AVH811" s="176" t="e">
        <f>VLOOKUP(AVE811,$A$879:$F$2731,6,FALSE)</f>
        <v>#N/A</v>
      </c>
      <c r="AVI811" s="175" t="s">
        <v>65</v>
      </c>
      <c r="AVJ811" s="10" t="e">
        <f>AVH811*1.3</f>
        <v>#N/A</v>
      </c>
      <c r="AVK811" s="10"/>
      <c r="AVL811" s="235"/>
      <c r="AVM811" s="175" t="s">
        <v>77</v>
      </c>
      <c r="AVN811" s="75" t="s">
        <v>183</v>
      </c>
      <c r="AVP811" s="176"/>
      <c r="AVQ811" s="176" t="e">
        <f>VLOOKUP(AVN811,$A$879:$F$2731,6,FALSE)</f>
        <v>#N/A</v>
      </c>
      <c r="AVR811" s="175" t="s">
        <v>65</v>
      </c>
      <c r="AVS811" s="10" t="e">
        <f>AVQ811*1.3</f>
        <v>#N/A</v>
      </c>
      <c r="AVT811" s="10"/>
      <c r="AVU811" s="235"/>
      <c r="AVV811" s="175" t="s">
        <v>77</v>
      </c>
      <c r="AVW811" s="75" t="s">
        <v>183</v>
      </c>
      <c r="AVY811" s="176"/>
      <c r="AVZ811" s="176" t="e">
        <f>VLOOKUP(AVW811,$A$879:$F$2731,6,FALSE)</f>
        <v>#N/A</v>
      </c>
      <c r="AWA811" s="175" t="s">
        <v>65</v>
      </c>
      <c r="AWB811" s="10" t="e">
        <f>AVZ811*1.3</f>
        <v>#N/A</v>
      </c>
      <c r="AWC811" s="10"/>
      <c r="AWD811" s="235"/>
      <c r="AWE811" s="175" t="s">
        <v>77</v>
      </c>
      <c r="AWF811" s="75" t="s">
        <v>183</v>
      </c>
      <c r="AWH811" s="176"/>
      <c r="AWI811" s="176" t="e">
        <f>VLOOKUP(AWF811,$A$879:$F$2731,6,FALSE)</f>
        <v>#N/A</v>
      </c>
      <c r="AWJ811" s="175" t="s">
        <v>65</v>
      </c>
      <c r="AWK811" s="10" t="e">
        <f>AWI811*1.3</f>
        <v>#N/A</v>
      </c>
      <c r="AWL811" s="10"/>
      <c r="AWM811" s="235"/>
      <c r="AWN811" s="175" t="s">
        <v>77</v>
      </c>
      <c r="AWO811" s="341" t="s">
        <v>1402</v>
      </c>
      <c r="AWQ811" s="176"/>
      <c r="AWR811" s="176">
        <f>VLOOKUP(AWO811,$A$879:$F$2731,6,FALSE)</f>
        <v>619</v>
      </c>
      <c r="AWS811" s="175" t="s">
        <v>65</v>
      </c>
      <c r="AWT811" s="10">
        <f>AWR811*1.3</f>
        <v>804.7</v>
      </c>
      <c r="AWU811" s="10"/>
      <c r="AWV811" s="235"/>
      <c r="AWW811" s="175" t="s">
        <v>77</v>
      </c>
      <c r="AWX811" s="341" t="s">
        <v>1402</v>
      </c>
      <c r="AWZ811" s="176"/>
      <c r="AXA811" s="176">
        <f>VLOOKUP(AWX811,$A$879:$F$2731,6,FALSE)</f>
        <v>619</v>
      </c>
      <c r="AXB811" s="175" t="s">
        <v>65</v>
      </c>
      <c r="AXC811" s="10">
        <f>AXA811*1.3</f>
        <v>804.7</v>
      </c>
      <c r="AXD811" s="10"/>
      <c r="AXE811" s="235"/>
      <c r="AXF811" s="175" t="s">
        <v>77</v>
      </c>
      <c r="AXG811" s="341" t="s">
        <v>1402</v>
      </c>
      <c r="AXI811" s="176"/>
      <c r="AXJ811" s="176">
        <f>VLOOKUP(AXG811,$A$879:$F$2731,6,FALSE)</f>
        <v>619</v>
      </c>
      <c r="AXK811" s="175" t="s">
        <v>65</v>
      </c>
      <c r="AXL811" s="10">
        <f>AXJ811*1.3</f>
        <v>804.7</v>
      </c>
      <c r="AXM811" s="10"/>
      <c r="AXN811" s="235"/>
      <c r="AXO811" s="175" t="s">
        <v>77</v>
      </c>
      <c r="AXP811" s="341" t="s">
        <v>593</v>
      </c>
      <c r="AXR811" s="176"/>
      <c r="AXS811" s="176">
        <f>VLOOKUP(AXP811,$A$879:$F$2731,6,FALSE)</f>
        <v>253</v>
      </c>
      <c r="AXT811" s="175" t="s">
        <v>65</v>
      </c>
      <c r="AXU811" s="10">
        <f>AXS811*1.3</f>
        <v>328.90000000000003</v>
      </c>
      <c r="AXV811" s="10"/>
      <c r="AXW811" s="235"/>
      <c r="AXX811" s="175" t="s">
        <v>77</v>
      </c>
      <c r="AXY811" s="341" t="s">
        <v>561</v>
      </c>
      <c r="AYA811" s="176"/>
      <c r="AYB811" s="176">
        <f>VLOOKUP(AXY811,$A$879:$F$2731,6,FALSE)</f>
        <v>432</v>
      </c>
      <c r="AYC811" s="175" t="s">
        <v>65</v>
      </c>
      <c r="AYD811" s="10">
        <f>AYB811*1.3</f>
        <v>561.6</v>
      </c>
      <c r="AYE811" s="10"/>
      <c r="AYF811" s="235"/>
      <c r="AYG811" s="175" t="s">
        <v>77</v>
      </c>
      <c r="AYH811" s="341" t="s">
        <v>593</v>
      </c>
      <c r="AYJ811" s="176"/>
      <c r="AYK811" s="176">
        <f>VLOOKUP(AYH811,$A$879:$F$2731,6,FALSE)</f>
        <v>253</v>
      </c>
      <c r="AYL811" s="175" t="s">
        <v>65</v>
      </c>
      <c r="AYM811" s="10">
        <f>AYK811*1.3</f>
        <v>328.90000000000003</v>
      </c>
      <c r="AYN811" s="10"/>
      <c r="AYO811" s="235"/>
      <c r="AYP811" s="175" t="s">
        <v>77</v>
      </c>
      <c r="AYQ811" s="341" t="s">
        <v>561</v>
      </c>
      <c r="AYS811" s="176"/>
      <c r="AYT811" s="176">
        <f>VLOOKUP(AYQ811,$A$879:$F$2731,6,FALSE)</f>
        <v>432</v>
      </c>
      <c r="AYU811" s="175" t="s">
        <v>65</v>
      </c>
      <c r="AYV811" s="10">
        <f>AYT811*1.3</f>
        <v>561.6</v>
      </c>
      <c r="AYW811" s="10"/>
      <c r="AYX811" s="235"/>
      <c r="AYY811" s="175" t="s">
        <v>77</v>
      </c>
      <c r="AYZ811" s="341" t="s">
        <v>1000</v>
      </c>
      <c r="AZB811" s="176"/>
      <c r="AZC811" s="176">
        <f>VLOOKUP(AYZ811,$A$879:$F$2731,6,FALSE)</f>
        <v>1114</v>
      </c>
      <c r="AZD811" s="175" t="s">
        <v>65</v>
      </c>
      <c r="AZE811" s="10">
        <f>AZC811*1.3</f>
        <v>1448.2</v>
      </c>
      <c r="AZF811" s="10"/>
      <c r="AZG811" s="235"/>
      <c r="AZH811" s="175" t="s">
        <v>77</v>
      </c>
      <c r="AZI811" s="341" t="s">
        <v>1000</v>
      </c>
      <c r="AZK811" s="176"/>
      <c r="AZL811" s="176">
        <f>VLOOKUP(AZI811,$A$879:$F$2731,6,FALSE)</f>
        <v>1114</v>
      </c>
      <c r="AZM811" s="175" t="s">
        <v>65</v>
      </c>
      <c r="AZN811" s="10">
        <f>AZL811*1.3</f>
        <v>1448.2</v>
      </c>
      <c r="AZO811" s="10"/>
      <c r="AZP811" s="235"/>
      <c r="AZQ811" s="175" t="s">
        <v>77</v>
      </c>
      <c r="AZR811" s="341" t="s">
        <v>427</v>
      </c>
      <c r="AZT811" s="176"/>
      <c r="AZU811" s="176">
        <f>VLOOKUP(AZR811,$A$879:$F$2731,6,FALSE)</f>
        <v>347</v>
      </c>
      <c r="AZV811" s="175" t="s">
        <v>65</v>
      </c>
      <c r="AZW811" s="10">
        <f>AZU811*1.3</f>
        <v>451.1</v>
      </c>
      <c r="AZX811" s="10"/>
      <c r="AZY811" s="235"/>
      <c r="AZZ811" s="175" t="s">
        <v>77</v>
      </c>
      <c r="BAA811" s="341" t="s">
        <v>2124</v>
      </c>
      <c r="BAC811" s="176"/>
      <c r="BAD811" s="176">
        <f>VLOOKUP(BAA811,$A$879:$F$2731,6,FALSE)</f>
        <v>204</v>
      </c>
      <c r="BAE811" s="175" t="s">
        <v>65</v>
      </c>
      <c r="BAF811" s="10">
        <f>BAD811*1.3</f>
        <v>265.2</v>
      </c>
      <c r="BAG811" s="10"/>
      <c r="BAH811" s="235"/>
      <c r="BAI811" s="175" t="s">
        <v>77</v>
      </c>
      <c r="BAJ811" s="398" t="s">
        <v>593</v>
      </c>
      <c r="BAL811" s="176"/>
      <c r="BAM811" s="176">
        <f>VLOOKUP(BAJ811,$A$879:$F$2731,6,FALSE)</f>
        <v>253</v>
      </c>
      <c r="BAN811" s="175" t="s">
        <v>65</v>
      </c>
      <c r="BAO811" s="10">
        <f>BAM811*1.3</f>
        <v>328.90000000000003</v>
      </c>
      <c r="BAP811" s="10"/>
      <c r="BAQ811" s="235"/>
      <c r="BAR811" s="175" t="s">
        <v>77</v>
      </c>
      <c r="BAS811" s="341" t="s">
        <v>1402</v>
      </c>
      <c r="BAU811" s="176"/>
      <c r="BAV811" s="176">
        <f>VLOOKUP(BAS811,$A$879:$F$2731,6,FALSE)</f>
        <v>619</v>
      </c>
      <c r="BAW811" s="175" t="s">
        <v>65</v>
      </c>
      <c r="BAX811" s="10">
        <f>BAV811*1.3</f>
        <v>804.7</v>
      </c>
      <c r="BAY811" s="10"/>
      <c r="BAZ811" s="235"/>
      <c r="BBA811" s="175" t="s">
        <v>77</v>
      </c>
      <c r="BBB811" s="341" t="s">
        <v>576</v>
      </c>
      <c r="BBD811" s="176"/>
      <c r="BBE811" s="176">
        <f>VLOOKUP(BBB811,$A$879:$F$2731,6,FALSE)</f>
        <v>94</v>
      </c>
      <c r="BBF811" s="175" t="s">
        <v>65</v>
      </c>
      <c r="BBG811" s="10">
        <f>BBE811*1.3</f>
        <v>122.2</v>
      </c>
      <c r="BBH811" s="10"/>
      <c r="BBI811" s="235"/>
      <c r="BBJ811" s="175" t="s">
        <v>77</v>
      </c>
      <c r="BBK811" s="341" t="s">
        <v>2089</v>
      </c>
      <c r="BBM811" s="176"/>
      <c r="BBN811" s="176">
        <f>VLOOKUP(BBK811,$A$879:$F$2731,6,FALSE)</f>
        <v>949</v>
      </c>
      <c r="BBO811" s="175" t="s">
        <v>65</v>
      </c>
      <c r="BBP811" s="10">
        <f>BBN811*1.3</f>
        <v>1233.7</v>
      </c>
      <c r="BBQ811" s="10"/>
      <c r="BBR811" s="235"/>
      <c r="BBS811" s="175" t="s">
        <v>77</v>
      </c>
      <c r="BBT811" s="347" t="s">
        <v>2515</v>
      </c>
      <c r="BBV811" s="176"/>
      <c r="BBW811" s="176">
        <f>VLOOKUP(BBT811,$A$879:$F$2731,6,FALSE)</f>
        <v>785</v>
      </c>
      <c r="BBX811" s="175" t="s">
        <v>65</v>
      </c>
      <c r="BBY811" s="10">
        <f>BBW811*1.3</f>
        <v>1020.5</v>
      </c>
      <c r="BBZ811" s="10"/>
      <c r="BCA811" s="235"/>
      <c r="BCB811" s="175" t="s">
        <v>77</v>
      </c>
      <c r="BCC811" s="341" t="s">
        <v>561</v>
      </c>
      <c r="BCE811" s="176"/>
      <c r="BCF811" s="176">
        <f>VLOOKUP(BCC811,$A$879:$F$2731,6,FALSE)</f>
        <v>432</v>
      </c>
      <c r="BCG811" s="175" t="s">
        <v>65</v>
      </c>
      <c r="BCH811" s="10">
        <f>BCF811*1.3</f>
        <v>561.6</v>
      </c>
      <c r="BCI811" s="10"/>
      <c r="BCJ811" s="235"/>
      <c r="BCK811" s="175" t="s">
        <v>77</v>
      </c>
      <c r="BCL811" s="341" t="s">
        <v>1402</v>
      </c>
      <c r="BCN811" s="176"/>
      <c r="BCO811" s="176">
        <f>VLOOKUP(BCL811,$A$879:$F$2731,6,FALSE)</f>
        <v>619</v>
      </c>
      <c r="BCP811" s="175" t="s">
        <v>65</v>
      </c>
      <c r="BCQ811" s="10">
        <f>BCO811*1.3</f>
        <v>804.7</v>
      </c>
      <c r="BCR811" s="10"/>
      <c r="BCS811" s="235"/>
      <c r="BCT811" s="175" t="s">
        <v>77</v>
      </c>
      <c r="BCU811" s="351" t="s">
        <v>576</v>
      </c>
      <c r="BCW811" s="176"/>
      <c r="BCX811" s="176">
        <f>VLOOKUP(BCU811,$A$879:$F$2731,6,FALSE)</f>
        <v>94</v>
      </c>
      <c r="BCY811" s="175" t="s">
        <v>65</v>
      </c>
      <c r="BCZ811" s="10">
        <f>BCX811*1.3</f>
        <v>122.2</v>
      </c>
      <c r="BDA811" s="10"/>
      <c r="BDB811" s="235"/>
      <c r="BDC811" s="175" t="s">
        <v>77</v>
      </c>
      <c r="BDD811" s="347" t="s">
        <v>576</v>
      </c>
      <c r="BDF811" s="176"/>
      <c r="BDG811" s="176">
        <f>VLOOKUP(BDD811,$A$879:$F$2731,6,FALSE)</f>
        <v>94</v>
      </c>
      <c r="BDH811" s="175" t="s">
        <v>65</v>
      </c>
      <c r="BDI811" s="10">
        <f>BDG811*1.3</f>
        <v>122.2</v>
      </c>
      <c r="BDJ811" s="10"/>
      <c r="BDK811" s="235"/>
      <c r="BDL811" s="175" t="s">
        <v>77</v>
      </c>
      <c r="BDM811" s="341" t="s">
        <v>2124</v>
      </c>
      <c r="BDO811" s="176"/>
      <c r="BDP811" s="176">
        <f>VLOOKUP(BDM811,$A$879:$F$2731,6,FALSE)</f>
        <v>204</v>
      </c>
      <c r="BDQ811" s="175" t="s">
        <v>65</v>
      </c>
      <c r="BDR811" s="10">
        <f>BDP811*1.3</f>
        <v>265.2</v>
      </c>
      <c r="BDS811" s="10"/>
      <c r="BDT811" s="235"/>
      <c r="BDU811" s="175" t="s">
        <v>77</v>
      </c>
      <c r="BDV811" s="341" t="s">
        <v>427</v>
      </c>
      <c r="BDX811" s="176"/>
      <c r="BDY811" s="176">
        <f>VLOOKUP(BDV811,$A$879:$F$2731,6,FALSE)</f>
        <v>347</v>
      </c>
      <c r="BDZ811" s="175" t="s">
        <v>65</v>
      </c>
      <c r="BEA811" s="10">
        <f>BDY811*1.3</f>
        <v>451.1</v>
      </c>
      <c r="BEB811" s="10"/>
      <c r="BEC811" s="235"/>
      <c r="BED811" s="175" t="s">
        <v>77</v>
      </c>
      <c r="BEE811" s="341" t="s">
        <v>1402</v>
      </c>
      <c r="BEG811" s="176"/>
      <c r="BEH811" s="176">
        <f>VLOOKUP(BEE811,$A$879:$F$2731,6,FALSE)</f>
        <v>619</v>
      </c>
      <c r="BEI811" s="175" t="s">
        <v>65</v>
      </c>
      <c r="BEJ811" s="10">
        <f>BEH811*1.3</f>
        <v>804.7</v>
      </c>
      <c r="BEK811" s="10"/>
      <c r="BEL811" s="235"/>
      <c r="BEM811" s="175" t="s">
        <v>77</v>
      </c>
      <c r="BEN811" s="341" t="s">
        <v>1000</v>
      </c>
      <c r="BEP811" s="176"/>
      <c r="BEQ811" s="176">
        <f>VLOOKUP(BEN811,$A$879:$F$2731,6,FALSE)</f>
        <v>1114</v>
      </c>
      <c r="BER811" s="175" t="s">
        <v>65</v>
      </c>
      <c r="BES811" s="10">
        <f>BEQ811*1.3</f>
        <v>1448.2</v>
      </c>
      <c r="BET811" s="10"/>
      <c r="BEU811" s="235"/>
      <c r="BEV811" s="175" t="s">
        <v>77</v>
      </c>
      <c r="BEW811" s="341" t="s">
        <v>433</v>
      </c>
      <c r="BEY811" s="176"/>
      <c r="BEZ811" s="176">
        <f>VLOOKUP(BEW811,$A$879:$F$2731,6,FALSE)</f>
        <v>458</v>
      </c>
      <c r="BFA811" s="175" t="s">
        <v>65</v>
      </c>
      <c r="BFB811" s="10">
        <f>BEZ811*1.3</f>
        <v>595.4</v>
      </c>
      <c r="BFC811" s="10"/>
      <c r="BFD811" s="235"/>
      <c r="BFE811" s="175" t="s">
        <v>77</v>
      </c>
      <c r="BFF811" s="341" t="s">
        <v>861</v>
      </c>
      <c r="BFH811" s="176"/>
      <c r="BFI811" s="176">
        <f>VLOOKUP(BFF811,$A$879:$F$2731,6,FALSE)</f>
        <v>1236</v>
      </c>
      <c r="BFJ811" s="175" t="s">
        <v>65</v>
      </c>
      <c r="BFK811" s="10">
        <f>BFI811*1.3</f>
        <v>1606.8</v>
      </c>
      <c r="BFL811" s="10"/>
      <c r="BFM811" s="235"/>
      <c r="BFN811" s="175" t="s">
        <v>77</v>
      </c>
      <c r="BFO811" s="341" t="s">
        <v>593</v>
      </c>
      <c r="BFQ811" s="176"/>
      <c r="BFR811" s="176">
        <f>VLOOKUP(BFO811,$A$879:$F$2731,6,FALSE)</f>
        <v>253</v>
      </c>
      <c r="BFS811" s="175" t="s">
        <v>65</v>
      </c>
      <c r="BFT811" s="10">
        <f>BFR811*1.3</f>
        <v>328.90000000000003</v>
      </c>
      <c r="BFU811" s="10"/>
      <c r="BFV811" s="235"/>
      <c r="BFW811" s="175" t="s">
        <v>77</v>
      </c>
      <c r="BFX811" s="351" t="s">
        <v>2515</v>
      </c>
      <c r="BFZ811" s="176"/>
      <c r="BGA811" s="176">
        <f>VLOOKUP(BFX811,$A$879:$F$2731,6,FALSE)</f>
        <v>785</v>
      </c>
      <c r="BGB811" s="175" t="s">
        <v>65</v>
      </c>
      <c r="BGC811" s="10">
        <f>BGA811*1.3</f>
        <v>1020.5</v>
      </c>
      <c r="BGD811" s="10"/>
      <c r="BGE811" s="235"/>
      <c r="BGF811" s="175" t="s">
        <v>77</v>
      </c>
      <c r="BGG811" s="341" t="s">
        <v>2089</v>
      </c>
      <c r="BGI811" s="176"/>
      <c r="BGJ811" s="176">
        <f>VLOOKUP(BGG811,$A$879:$F$2731,6,FALSE)</f>
        <v>949</v>
      </c>
      <c r="BGK811" s="175" t="s">
        <v>65</v>
      </c>
      <c r="BGL811" s="10">
        <f>BGJ811*1.3</f>
        <v>1233.7</v>
      </c>
      <c r="BGM811" s="10"/>
      <c r="BGN811" s="235"/>
      <c r="BGO811" s="175" t="s">
        <v>77</v>
      </c>
      <c r="BGP811" s="351" t="s">
        <v>2124</v>
      </c>
      <c r="BGR811" s="176"/>
      <c r="BGS811" s="176">
        <f>VLOOKUP(BGP811,$A$879:$F$2731,6,FALSE)</f>
        <v>204</v>
      </c>
      <c r="BGT811" s="175" t="s">
        <v>65</v>
      </c>
      <c r="BGU811" s="10">
        <f>BGS811*1.3</f>
        <v>265.2</v>
      </c>
      <c r="BGV811" s="10"/>
      <c r="BGW811" s="235"/>
      <c r="BGX811" s="175" t="s">
        <v>77</v>
      </c>
      <c r="BGY811" s="341" t="s">
        <v>576</v>
      </c>
      <c r="BHA811" s="176"/>
      <c r="BHB811" s="176">
        <f>VLOOKUP(BGY811,$A$879:$F$2731,6,FALSE)</f>
        <v>94</v>
      </c>
      <c r="BHC811" s="175" t="s">
        <v>65</v>
      </c>
      <c r="BHD811" s="10">
        <f>BHB811*1.3</f>
        <v>122.2</v>
      </c>
      <c r="BHE811" s="10"/>
    </row>
    <row r="812" spans="1:1565" s="14" customFormat="1" ht="15">
      <c r="A812" s="175" t="s">
        <v>78</v>
      </c>
      <c r="B812" s="343" t="s">
        <v>576</v>
      </c>
      <c r="D812" s="176"/>
      <c r="E812" s="176">
        <f>VLOOKUP(B812,$A$879:$F$2731,6,FALSE)</f>
        <v>94</v>
      </c>
      <c r="F812" s="175" t="s">
        <v>67</v>
      </c>
      <c r="G812" s="10">
        <f>E812*1.2</f>
        <v>112.8</v>
      </c>
      <c r="H812" s="10"/>
      <c r="I812" s="229"/>
      <c r="J812" s="175" t="s">
        <v>78</v>
      </c>
      <c r="K812" s="341" t="s">
        <v>1000</v>
      </c>
      <c r="M812" s="176"/>
      <c r="N812" s="176">
        <f>VLOOKUP(K812,$A$879:$F$2731,6,FALSE)</f>
        <v>1114</v>
      </c>
      <c r="O812" s="175" t="s">
        <v>67</v>
      </c>
      <c r="P812" s="10">
        <f>N812*1.2</f>
        <v>1336.8</v>
      </c>
      <c r="Q812" s="10"/>
      <c r="R812" s="229"/>
      <c r="S812" s="175" t="s">
        <v>78</v>
      </c>
      <c r="T812" s="341" t="s">
        <v>458</v>
      </c>
      <c r="V812" s="176"/>
      <c r="W812" s="176">
        <f>VLOOKUP(T812,$A$879:$F$2731,6,FALSE)</f>
        <v>396</v>
      </c>
      <c r="X812" s="175" t="s">
        <v>67</v>
      </c>
      <c r="Y812" s="10">
        <f>W812*1.2</f>
        <v>475.2</v>
      </c>
      <c r="Z812" s="10"/>
      <c r="AA812" s="229"/>
      <c r="AB812" s="175" t="s">
        <v>78</v>
      </c>
      <c r="AC812" s="341" t="s">
        <v>1402</v>
      </c>
      <c r="AE812" s="176"/>
      <c r="AF812" s="176">
        <f>VLOOKUP(AC812,$A$879:$F$2731,6,FALSE)</f>
        <v>619</v>
      </c>
      <c r="AG812" s="175" t="s">
        <v>67</v>
      </c>
      <c r="AH812" s="10">
        <f>AF812*1.2</f>
        <v>742.8</v>
      </c>
      <c r="AI812" s="10"/>
      <c r="AJ812" s="229"/>
      <c r="AK812" s="175" t="s">
        <v>78</v>
      </c>
      <c r="AL812" s="341" t="s">
        <v>1000</v>
      </c>
      <c r="AN812" s="176"/>
      <c r="AO812" s="176">
        <f>VLOOKUP(AL812,$A$879:$F$2731,6,FALSE)</f>
        <v>1114</v>
      </c>
      <c r="AP812" s="175" t="s">
        <v>67</v>
      </c>
      <c r="AQ812" s="10">
        <f>AO812*1.2</f>
        <v>1336.8</v>
      </c>
      <c r="AR812" s="10"/>
      <c r="AS812" s="229"/>
      <c r="AT812" s="175" t="s">
        <v>78</v>
      </c>
      <c r="AU812" s="341" t="s">
        <v>2124</v>
      </c>
      <c r="AW812" s="176"/>
      <c r="AX812" s="176">
        <f>VLOOKUP(AU812,$A$879:$F$2731,6,FALSE)</f>
        <v>204</v>
      </c>
      <c r="AY812" s="175" t="s">
        <v>67</v>
      </c>
      <c r="AZ812" s="10">
        <f>AX812*1.2</f>
        <v>244.79999999999998</v>
      </c>
      <c r="BA812" s="10"/>
      <c r="BB812" s="229"/>
      <c r="BC812" s="175" t="s">
        <v>78</v>
      </c>
      <c r="BD812" s="341" t="s">
        <v>600</v>
      </c>
      <c r="BF812" s="176"/>
      <c r="BG812" s="176">
        <f>VLOOKUP(BD812,$A$879:$F$2731,6,FALSE)</f>
        <v>415</v>
      </c>
      <c r="BH812" s="175" t="s">
        <v>67</v>
      </c>
      <c r="BI812" s="10">
        <f>BG812*1.2</f>
        <v>498</v>
      </c>
      <c r="BJ812" s="10"/>
      <c r="BK812" s="229"/>
      <c r="BL812" s="175" t="s">
        <v>78</v>
      </c>
      <c r="BM812" s="341" t="s">
        <v>1000</v>
      </c>
      <c r="BO812" s="176"/>
      <c r="BP812" s="176">
        <f>VLOOKUP(BM812,$A$879:$F$2731,6,FALSE)</f>
        <v>1114</v>
      </c>
      <c r="BQ812" s="175" t="s">
        <v>67</v>
      </c>
      <c r="BR812" s="10">
        <f>BP812*1.2</f>
        <v>1336.8</v>
      </c>
      <c r="BS812" s="10"/>
      <c r="BT812" s="229"/>
      <c r="BU812" s="175" t="s">
        <v>78</v>
      </c>
      <c r="BV812" s="341" t="s">
        <v>2570</v>
      </c>
      <c r="BX812" s="176"/>
      <c r="BY812" s="176">
        <f>VLOOKUP(BV812,$A$879:$F$2731,6,FALSE)</f>
        <v>1523</v>
      </c>
      <c r="BZ812" s="175" t="s">
        <v>67</v>
      </c>
      <c r="CA812" s="10">
        <f>BY812*1.2</f>
        <v>1827.6</v>
      </c>
      <c r="CB812" s="10"/>
      <c r="CC812" s="229"/>
      <c r="CD812" s="175" t="s">
        <v>78</v>
      </c>
      <c r="CE812" s="341" t="s">
        <v>2515</v>
      </c>
      <c r="CG812" s="176"/>
      <c r="CH812" s="176">
        <f>VLOOKUP(CE812,$A$879:$F$2731,6,FALSE)</f>
        <v>785</v>
      </c>
      <c r="CI812" s="175" t="s">
        <v>67</v>
      </c>
      <c r="CJ812" s="10">
        <f>CH812*1.2</f>
        <v>942</v>
      </c>
      <c r="CK812" s="10"/>
      <c r="CL812" s="229"/>
      <c r="CM812" s="175" t="s">
        <v>78</v>
      </c>
      <c r="CN812" s="341" t="s">
        <v>1402</v>
      </c>
      <c r="CP812" s="176"/>
      <c r="CQ812" s="176">
        <f>VLOOKUP(CN812,$A$879:$F$2731,6,FALSE)</f>
        <v>619</v>
      </c>
      <c r="CR812" s="175" t="s">
        <v>67</v>
      </c>
      <c r="CS812" s="10">
        <f>CQ812*1.2</f>
        <v>742.8</v>
      </c>
      <c r="CT812" s="10"/>
      <c r="CU812" s="229"/>
      <c r="CV812" s="175" t="s">
        <v>78</v>
      </c>
      <c r="CW812" s="341" t="s">
        <v>1402</v>
      </c>
      <c r="CY812" s="176"/>
      <c r="CZ812" s="176">
        <f>VLOOKUP(CW812,$A$879:$F$2731,6,FALSE)</f>
        <v>619</v>
      </c>
      <c r="DA812" s="175" t="s">
        <v>67</v>
      </c>
      <c r="DB812" s="10">
        <f>CZ812*1.2</f>
        <v>742.8</v>
      </c>
      <c r="DC812" s="10"/>
      <c r="DD812" s="229"/>
      <c r="DE812" s="175" t="s">
        <v>78</v>
      </c>
      <c r="DF812" s="341" t="s">
        <v>433</v>
      </c>
      <c r="DH812" s="176"/>
      <c r="DI812" s="176">
        <f>VLOOKUP(DF812,$A$879:$F$2731,6,FALSE)</f>
        <v>458</v>
      </c>
      <c r="DJ812" s="175" t="s">
        <v>67</v>
      </c>
      <c r="DK812" s="10">
        <f>DI812*1.2</f>
        <v>549.6</v>
      </c>
      <c r="DL812" s="10"/>
      <c r="DM812" s="229"/>
      <c r="DN812" s="175" t="s">
        <v>78</v>
      </c>
      <c r="DO812" s="341" t="s">
        <v>2570</v>
      </c>
      <c r="DQ812" s="176"/>
      <c r="DR812" s="176">
        <f>VLOOKUP(DO812,$A$879:$F$2731,6,FALSE)</f>
        <v>1523</v>
      </c>
      <c r="DS812" s="175" t="s">
        <v>67</v>
      </c>
      <c r="DT812" s="10">
        <f>DR812*1.2</f>
        <v>1827.6</v>
      </c>
      <c r="DU812" s="10"/>
      <c r="DV812" s="229"/>
      <c r="DW812" s="175" t="s">
        <v>78</v>
      </c>
      <c r="DX812" s="341" t="s">
        <v>1402</v>
      </c>
      <c r="DZ812" s="176"/>
      <c r="EA812" s="176">
        <f>VLOOKUP(DX812,$A$879:$F$2731,6,FALSE)</f>
        <v>619</v>
      </c>
      <c r="EB812" s="175" t="s">
        <v>67</v>
      </c>
      <c r="EC812" s="10">
        <f>EA812*1.2</f>
        <v>742.8</v>
      </c>
      <c r="ED812" s="10"/>
      <c r="EE812" s="229"/>
      <c r="EF812" s="175" t="s">
        <v>78</v>
      </c>
      <c r="EG812" s="341" t="s">
        <v>1000</v>
      </c>
      <c r="EI812" s="176"/>
      <c r="EJ812" s="176">
        <f>VLOOKUP(EG812,$A$879:$F$2731,6,FALSE)</f>
        <v>1114</v>
      </c>
      <c r="EK812" s="175" t="s">
        <v>67</v>
      </c>
      <c r="EL812" s="10">
        <f>EJ812*1.2</f>
        <v>1336.8</v>
      </c>
      <c r="EM812" s="10"/>
      <c r="EN812" s="229"/>
      <c r="EO812" s="175" t="s">
        <v>78</v>
      </c>
      <c r="EP812" s="341" t="s">
        <v>433</v>
      </c>
      <c r="ER812" s="176"/>
      <c r="ES812" s="176">
        <f>VLOOKUP(EP812,$A$879:$F$2731,6,FALSE)</f>
        <v>458</v>
      </c>
      <c r="ET812" s="175" t="s">
        <v>67</v>
      </c>
      <c r="EU812" s="10">
        <f>ES812*1.2</f>
        <v>549.6</v>
      </c>
      <c r="EV812" s="10"/>
      <c r="EW812" s="229"/>
      <c r="EX812" s="175" t="s">
        <v>78</v>
      </c>
      <c r="EY812" s="341" t="s">
        <v>2570</v>
      </c>
      <c r="FA812" s="176"/>
      <c r="FB812" s="176">
        <f>VLOOKUP(EY812,$A$879:$F$2731,6,FALSE)</f>
        <v>1523</v>
      </c>
      <c r="FC812" s="175" t="s">
        <v>67</v>
      </c>
      <c r="FD812" s="10">
        <f>FB812*1.2</f>
        <v>1827.6</v>
      </c>
      <c r="FE812" s="10"/>
      <c r="FF812" s="229"/>
      <c r="FG812" s="175" t="s">
        <v>78</v>
      </c>
      <c r="FH812" s="341" t="s">
        <v>561</v>
      </c>
      <c r="FJ812" s="176"/>
      <c r="FK812" s="176">
        <f>VLOOKUP(FH812,$A$879:$F$2731,6,FALSE)</f>
        <v>432</v>
      </c>
      <c r="FL812" s="175" t="s">
        <v>67</v>
      </c>
      <c r="FM812" s="10">
        <f>FK812*1.2</f>
        <v>518.4</v>
      </c>
      <c r="FN812" s="10"/>
      <c r="FO812" s="229"/>
      <c r="FP812" s="175" t="s">
        <v>78</v>
      </c>
      <c r="FQ812" s="341" t="s">
        <v>1402</v>
      </c>
      <c r="FS812" s="176"/>
      <c r="FT812" s="176">
        <f>VLOOKUP(FQ812,$A$879:$F$2731,6,FALSE)</f>
        <v>619</v>
      </c>
      <c r="FU812" s="175" t="s">
        <v>67</v>
      </c>
      <c r="FV812" s="10">
        <f>FT812*1.2</f>
        <v>742.8</v>
      </c>
      <c r="FW812" s="10"/>
      <c r="FX812" s="229"/>
      <c r="FY812" s="175" t="s">
        <v>78</v>
      </c>
      <c r="FZ812" s="349" t="s">
        <v>183</v>
      </c>
      <c r="GB812" s="176"/>
      <c r="GC812" s="176" t="e">
        <f>VLOOKUP(FZ812,$A$879:$F$2731,6,FALSE)</f>
        <v>#N/A</v>
      </c>
      <c r="GD812" s="175" t="s">
        <v>67</v>
      </c>
      <c r="GE812" s="10" t="e">
        <f>GC812*1.2</f>
        <v>#N/A</v>
      </c>
      <c r="GF812" s="10"/>
      <c r="GG812" s="229"/>
      <c r="GH812" s="175" t="s">
        <v>78</v>
      </c>
      <c r="GI812" s="341" t="s">
        <v>2570</v>
      </c>
      <c r="GK812" s="176"/>
      <c r="GL812" s="176">
        <f>VLOOKUP(GI812,$A$879:$F$2731,6,FALSE)</f>
        <v>1523</v>
      </c>
      <c r="GM812" s="175" t="s">
        <v>67</v>
      </c>
      <c r="GN812" s="10">
        <f>GL812*1.2</f>
        <v>1827.6</v>
      </c>
      <c r="GO812" s="10"/>
      <c r="GP812" s="229"/>
      <c r="GQ812" s="175" t="s">
        <v>78</v>
      </c>
      <c r="GR812" s="341" t="s">
        <v>576</v>
      </c>
      <c r="GT812" s="176"/>
      <c r="GU812" s="176">
        <f>VLOOKUP(GR812,$A$879:$F$2731,6,FALSE)</f>
        <v>94</v>
      </c>
      <c r="GV812" s="175" t="s">
        <v>67</v>
      </c>
      <c r="GW812" s="10">
        <f>GU812*1.2</f>
        <v>112.8</v>
      </c>
      <c r="GX812" s="10"/>
      <c r="GY812" s="229"/>
      <c r="GZ812" s="175" t="s">
        <v>78</v>
      </c>
      <c r="HA812" s="341" t="s">
        <v>415</v>
      </c>
      <c r="HC812" s="176"/>
      <c r="HD812" s="176">
        <f>VLOOKUP(HA812,$A$879:$F$2731,6,FALSE)</f>
        <v>320</v>
      </c>
      <c r="HE812" s="175" t="s">
        <v>67</v>
      </c>
      <c r="HF812" s="10">
        <f>HD812*1.2</f>
        <v>384</v>
      </c>
      <c r="HG812" s="10"/>
      <c r="HH812" s="229"/>
      <c r="HI812" s="175" t="s">
        <v>78</v>
      </c>
      <c r="HJ812" s="341" t="s">
        <v>1402</v>
      </c>
      <c r="HL812" s="176"/>
      <c r="HM812" s="176">
        <f>VLOOKUP(HJ812,$A$879:$F$2731,6,FALSE)</f>
        <v>619</v>
      </c>
      <c r="HN812" s="175" t="s">
        <v>67</v>
      </c>
      <c r="HO812" s="10">
        <f>HM812*1.2</f>
        <v>742.8</v>
      </c>
      <c r="HP812" s="10"/>
      <c r="HQ812" s="229"/>
      <c r="HR812" s="175" t="s">
        <v>78</v>
      </c>
      <c r="HS812" s="341" t="s">
        <v>2515</v>
      </c>
      <c r="HU812" s="176"/>
      <c r="HV812" s="176">
        <f>VLOOKUP(HS812,$A$879:$F$2731,6,FALSE)</f>
        <v>785</v>
      </c>
      <c r="HW812" s="175" t="s">
        <v>67</v>
      </c>
      <c r="HX812" s="10">
        <f>HV812*1.2</f>
        <v>942</v>
      </c>
      <c r="HY812" s="10"/>
      <c r="HZ812" s="229"/>
      <c r="IA812" s="175" t="s">
        <v>78</v>
      </c>
      <c r="IB812" s="341" t="s">
        <v>561</v>
      </c>
      <c r="ID812" s="176"/>
      <c r="IE812" s="176">
        <f>VLOOKUP(IB812,$A$879:$F$2731,6,FALSE)</f>
        <v>432</v>
      </c>
      <c r="IF812" s="175" t="s">
        <v>67</v>
      </c>
      <c r="IG812" s="10">
        <f>IE812*1.2</f>
        <v>518.4</v>
      </c>
      <c r="IH812" s="10"/>
      <c r="II812" s="229"/>
      <c r="IJ812" s="175" t="s">
        <v>78</v>
      </c>
      <c r="IK812" s="341" t="s">
        <v>561</v>
      </c>
      <c r="IM812" s="176"/>
      <c r="IN812" s="176">
        <f>VLOOKUP(IK812,$A$879:$F$2731,6,FALSE)</f>
        <v>432</v>
      </c>
      <c r="IO812" s="175" t="s">
        <v>67</v>
      </c>
      <c r="IP812" s="10">
        <f>IN812*1.2</f>
        <v>518.4</v>
      </c>
      <c r="IQ812" s="10"/>
      <c r="IR812" s="229"/>
      <c r="IS812" s="175" t="s">
        <v>78</v>
      </c>
      <c r="IT812" s="341" t="s">
        <v>1000</v>
      </c>
      <c r="IV812" s="176"/>
      <c r="IW812" s="176">
        <f>VLOOKUP(IT812,$A$879:$F$2731,6,FALSE)</f>
        <v>1114</v>
      </c>
      <c r="IX812" s="175" t="s">
        <v>67</v>
      </c>
      <c r="IY812" s="10">
        <f>IW812*1.2</f>
        <v>1336.8</v>
      </c>
      <c r="IZ812" s="10"/>
      <c r="JA812" s="229"/>
      <c r="JB812" s="175" t="s">
        <v>78</v>
      </c>
      <c r="JC812" s="341" t="s">
        <v>460</v>
      </c>
      <c r="JE812" s="176"/>
      <c r="JF812" s="176">
        <f>VLOOKUP(JC812,$A$879:$F$2731,6,FALSE)</f>
        <v>55</v>
      </c>
      <c r="JG812" s="175" t="s">
        <v>67</v>
      </c>
      <c r="JH812" s="10">
        <f>JF812*1.2</f>
        <v>66</v>
      </c>
      <c r="JI812" s="10"/>
      <c r="JJ812" s="229"/>
      <c r="JK812" s="175" t="s">
        <v>78</v>
      </c>
      <c r="JL812" s="341" t="s">
        <v>2570</v>
      </c>
      <c r="JN812" s="176"/>
      <c r="JO812" s="176">
        <f>VLOOKUP(JL812,$A$879:$F$2731,6,FALSE)</f>
        <v>1523</v>
      </c>
      <c r="JP812" s="175" t="s">
        <v>67</v>
      </c>
      <c r="JQ812" s="10">
        <f>JO812*1.2</f>
        <v>1827.6</v>
      </c>
      <c r="JR812" s="10"/>
      <c r="JS812" s="229"/>
      <c r="JT812" s="175" t="s">
        <v>78</v>
      </c>
      <c r="JU812" s="341" t="s">
        <v>433</v>
      </c>
      <c r="JW812" s="176"/>
      <c r="JX812" s="176">
        <f>VLOOKUP(JU812,$A$879:$F$2731,6,FALSE)</f>
        <v>458</v>
      </c>
      <c r="JY812" s="175" t="s">
        <v>67</v>
      </c>
      <c r="JZ812" s="10">
        <f>JX812*1.2</f>
        <v>549.6</v>
      </c>
      <c r="KA812" s="10"/>
      <c r="KB812" s="229"/>
      <c r="KC812" s="175" t="s">
        <v>78</v>
      </c>
      <c r="KD812" s="349" t="s">
        <v>183</v>
      </c>
      <c r="KF812" s="176"/>
      <c r="KG812" s="176" t="e">
        <f>VLOOKUP(KD812,$A$879:$F$2731,6,FALSE)</f>
        <v>#N/A</v>
      </c>
      <c r="KH812" s="175" t="s">
        <v>67</v>
      </c>
      <c r="KI812" s="10" t="e">
        <f>KG812*1.2</f>
        <v>#N/A</v>
      </c>
      <c r="KJ812" s="10"/>
      <c r="KK812" s="229"/>
      <c r="KL812" s="175" t="s">
        <v>78</v>
      </c>
      <c r="KM812" s="341" t="s">
        <v>593</v>
      </c>
      <c r="KO812" s="176"/>
      <c r="KP812" s="176">
        <f>VLOOKUP(KM812,$A$879:$F$2731,6,FALSE)</f>
        <v>253</v>
      </c>
      <c r="KQ812" s="175" t="s">
        <v>67</v>
      </c>
      <c r="KR812" s="10">
        <f>KP812*1.2</f>
        <v>303.59999999999997</v>
      </c>
      <c r="KS812" s="10"/>
      <c r="KT812" s="229"/>
      <c r="KU812" s="175" t="s">
        <v>78</v>
      </c>
      <c r="KV812" s="341" t="s">
        <v>427</v>
      </c>
      <c r="KX812" s="176"/>
      <c r="KY812" s="176">
        <f>VLOOKUP(KV812,$A$879:$F$2731,6,FALSE)</f>
        <v>347</v>
      </c>
      <c r="KZ812" s="175" t="s">
        <v>67</v>
      </c>
      <c r="LA812" s="10">
        <f>KY812*1.2</f>
        <v>416.4</v>
      </c>
      <c r="LB812" s="10"/>
      <c r="LC812" s="229"/>
      <c r="LD812" s="175" t="s">
        <v>78</v>
      </c>
      <c r="LE812" s="349" t="s">
        <v>183</v>
      </c>
      <c r="LG812" s="176"/>
      <c r="LH812" s="176" t="e">
        <f>VLOOKUP(LE812,$A$879:$F$2731,6,FALSE)</f>
        <v>#N/A</v>
      </c>
      <c r="LI812" s="175" t="s">
        <v>67</v>
      </c>
      <c r="LJ812" s="10" t="e">
        <f>LH812*1.2</f>
        <v>#N/A</v>
      </c>
      <c r="LK812" s="10"/>
      <c r="LL812" s="229"/>
      <c r="LM812" s="175" t="s">
        <v>78</v>
      </c>
      <c r="LN812" s="341" t="s">
        <v>1402</v>
      </c>
      <c r="LP812" s="176"/>
      <c r="LQ812" s="176">
        <f>VLOOKUP(LN812,$A$879:$F$2731,6,FALSE)</f>
        <v>619</v>
      </c>
      <c r="LR812" s="175" t="s">
        <v>67</v>
      </c>
      <c r="LS812" s="10">
        <f>LQ812*1.2</f>
        <v>742.8</v>
      </c>
      <c r="LT812" s="10"/>
      <c r="LU812" s="229"/>
      <c r="LV812" s="175" t="s">
        <v>78</v>
      </c>
      <c r="LW812" s="341" t="s">
        <v>861</v>
      </c>
      <c r="LY812" s="176"/>
      <c r="LZ812" s="176">
        <f>VLOOKUP(LW812,$A$879:$F$2731,6,FALSE)</f>
        <v>1236</v>
      </c>
      <c r="MA812" s="175" t="s">
        <v>67</v>
      </c>
      <c r="MB812" s="10">
        <f>LZ812*1.2</f>
        <v>1483.2</v>
      </c>
      <c r="MC812" s="10"/>
      <c r="MD812" s="229"/>
      <c r="ME812" s="175" t="s">
        <v>78</v>
      </c>
      <c r="MF812" s="341" t="s">
        <v>1402</v>
      </c>
      <c r="MH812" s="176"/>
      <c r="MI812" s="176">
        <f>VLOOKUP(MF812,$A$879:$F$2731,6,FALSE)</f>
        <v>619</v>
      </c>
      <c r="MJ812" s="175" t="s">
        <v>67</v>
      </c>
      <c r="MK812" s="10">
        <f>MI812*1.2</f>
        <v>742.8</v>
      </c>
      <c r="ML812" s="10"/>
      <c r="MM812" s="229"/>
      <c r="MN812" s="175" t="s">
        <v>78</v>
      </c>
      <c r="MO812" s="349" t="s">
        <v>183</v>
      </c>
      <c r="MQ812" s="176"/>
      <c r="MR812" s="176" t="e">
        <f>VLOOKUP(MO812,$A$879:$F$2731,6,FALSE)</f>
        <v>#N/A</v>
      </c>
      <c r="MS812" s="175" t="s">
        <v>67</v>
      </c>
      <c r="MT812" s="10" t="e">
        <f>MR812*1.2</f>
        <v>#N/A</v>
      </c>
      <c r="MU812" s="10"/>
      <c r="MV812" s="229"/>
      <c r="MW812" s="175" t="s">
        <v>78</v>
      </c>
      <c r="MX812" s="341" t="s">
        <v>1000</v>
      </c>
      <c r="MZ812" s="176"/>
      <c r="NA812" s="176">
        <f>VLOOKUP(MX812,$A$879:$F$2731,6,FALSE)</f>
        <v>1114</v>
      </c>
      <c r="NB812" s="175" t="s">
        <v>67</v>
      </c>
      <c r="NC812" s="10">
        <f>NA812*1.2</f>
        <v>1336.8</v>
      </c>
      <c r="ND812" s="10"/>
      <c r="NE812" s="229"/>
      <c r="NF812" s="175" t="s">
        <v>78</v>
      </c>
      <c r="NG812" s="341" t="s">
        <v>1000</v>
      </c>
      <c r="NI812" s="176"/>
      <c r="NJ812" s="176">
        <f>VLOOKUP(NG812,$A$879:$F$2731,6,FALSE)</f>
        <v>1114</v>
      </c>
      <c r="NK812" s="175" t="s">
        <v>67</v>
      </c>
      <c r="NL812" s="10">
        <f>NJ812*1.2</f>
        <v>1336.8</v>
      </c>
      <c r="NM812" s="10"/>
      <c r="NN812" s="229"/>
      <c r="NO812" s="175" t="s">
        <v>78</v>
      </c>
      <c r="NP812" s="341" t="s">
        <v>417</v>
      </c>
      <c r="NR812" s="176"/>
      <c r="NS812" s="176">
        <f>VLOOKUP(NP812,$A$879:$F$2731,6,FALSE)</f>
        <v>460</v>
      </c>
      <c r="NT812" s="175" t="s">
        <v>67</v>
      </c>
      <c r="NU812" s="10">
        <f>NS812*1.2</f>
        <v>552</v>
      </c>
      <c r="NV812" s="10"/>
      <c r="NW812" s="229"/>
      <c r="NX812" s="175" t="s">
        <v>78</v>
      </c>
      <c r="NY812" s="341" t="s">
        <v>593</v>
      </c>
      <c r="OA812" s="176"/>
      <c r="OB812" s="176">
        <f>VLOOKUP(NY812,$A$879:$F$2731,6,FALSE)</f>
        <v>253</v>
      </c>
      <c r="OC812" s="175" t="s">
        <v>67</v>
      </c>
      <c r="OD812" s="10">
        <f>OB812*1.2</f>
        <v>303.59999999999997</v>
      </c>
      <c r="OE812" s="10"/>
      <c r="OF812" s="229"/>
      <c r="OG812" s="175" t="s">
        <v>78</v>
      </c>
      <c r="OH812" s="341" t="s">
        <v>2124</v>
      </c>
      <c r="OJ812" s="176"/>
      <c r="OK812" s="176">
        <f>VLOOKUP(OH812,$A$879:$F$2731,6,FALSE)</f>
        <v>204</v>
      </c>
      <c r="OL812" s="175" t="s">
        <v>67</v>
      </c>
      <c r="OM812" s="10">
        <f>OK812*1.2</f>
        <v>244.79999999999998</v>
      </c>
      <c r="ON812" s="10"/>
      <c r="OO812" s="229"/>
      <c r="OP812" s="175" t="s">
        <v>78</v>
      </c>
      <c r="OQ812" s="341" t="s">
        <v>460</v>
      </c>
      <c r="OS812" s="176"/>
      <c r="OT812" s="176">
        <f>VLOOKUP(OQ812,$A$879:$F$2731,6,FALSE)</f>
        <v>55</v>
      </c>
      <c r="OU812" s="175" t="s">
        <v>67</v>
      </c>
      <c r="OV812" s="10">
        <f>OT812*1.2</f>
        <v>66</v>
      </c>
      <c r="OW812" s="10"/>
      <c r="OX812" s="229"/>
      <c r="OY812" s="175" t="s">
        <v>78</v>
      </c>
      <c r="OZ812" s="351" t="s">
        <v>593</v>
      </c>
      <c r="PB812" s="176"/>
      <c r="PC812" s="176">
        <f>VLOOKUP(OZ812,$A$879:$F$2731,6,FALSE)</f>
        <v>253</v>
      </c>
      <c r="PD812" s="175" t="s">
        <v>67</v>
      </c>
      <c r="PE812" s="10">
        <f>PC812*1.2</f>
        <v>303.59999999999997</v>
      </c>
      <c r="PF812" s="10"/>
      <c r="PG812" s="229"/>
      <c r="PH812" s="175" t="s">
        <v>78</v>
      </c>
      <c r="PI812" s="341" t="s">
        <v>861</v>
      </c>
      <c r="PK812" s="176"/>
      <c r="PL812" s="176">
        <f>VLOOKUP(PI812,$A$879:$F$2731,6,FALSE)</f>
        <v>1236</v>
      </c>
      <c r="PM812" s="175" t="s">
        <v>67</v>
      </c>
      <c r="PN812" s="10">
        <f>PL812*1.2</f>
        <v>1483.2</v>
      </c>
      <c r="PO812" s="10"/>
      <c r="PP812" s="229"/>
      <c r="PQ812" s="175" t="s">
        <v>78</v>
      </c>
      <c r="PR812" s="341" t="s">
        <v>593</v>
      </c>
      <c r="PT812" s="176"/>
      <c r="PU812" s="176">
        <f>VLOOKUP(PR812,$A$879:$F$2731,6,FALSE)</f>
        <v>253</v>
      </c>
      <c r="PV812" s="175" t="s">
        <v>67</v>
      </c>
      <c r="PW812" s="10">
        <f>PU812*1.2</f>
        <v>303.59999999999997</v>
      </c>
      <c r="PX812" s="10"/>
      <c r="PY812" s="229"/>
      <c r="PZ812" s="175" t="s">
        <v>78</v>
      </c>
      <c r="QA812" s="343" t="s">
        <v>2124</v>
      </c>
      <c r="QC812" s="176"/>
      <c r="QD812" s="176">
        <f>VLOOKUP(QA812,$A$879:$F$2731,6,FALSE)</f>
        <v>204</v>
      </c>
      <c r="QE812" s="175" t="s">
        <v>67</v>
      </c>
      <c r="QF812" s="10">
        <f>QD812*1.2</f>
        <v>244.79999999999998</v>
      </c>
      <c r="QG812" s="10"/>
      <c r="QH812" s="229"/>
      <c r="QI812" s="175" t="s">
        <v>78</v>
      </c>
      <c r="QJ812" s="349" t="s">
        <v>183</v>
      </c>
      <c r="QL812" s="176"/>
      <c r="QM812" s="176" t="e">
        <f>VLOOKUP(QJ812,$A$879:$F$2731,6,FALSE)</f>
        <v>#N/A</v>
      </c>
      <c r="QN812" s="175" t="s">
        <v>67</v>
      </c>
      <c r="QO812" s="10" t="e">
        <f>QM812*1.2</f>
        <v>#N/A</v>
      </c>
      <c r="QP812" s="10"/>
      <c r="QQ812" s="229"/>
      <c r="QR812" s="175" t="s">
        <v>78</v>
      </c>
      <c r="QS812" s="341" t="s">
        <v>1000</v>
      </c>
      <c r="QU812" s="176"/>
      <c r="QV812" s="176">
        <f>VLOOKUP(QS812,$A$879:$F$2731,6,FALSE)</f>
        <v>1114</v>
      </c>
      <c r="QW812" s="175" t="s">
        <v>67</v>
      </c>
      <c r="QX812" s="10">
        <f>QV812*1.2</f>
        <v>1336.8</v>
      </c>
      <c r="QY812" s="10"/>
      <c r="QZ812" s="229"/>
      <c r="RA812" s="175" t="s">
        <v>78</v>
      </c>
      <c r="RB812" s="341" t="s">
        <v>2570</v>
      </c>
      <c r="RD812" s="176"/>
      <c r="RE812" s="176">
        <f>VLOOKUP(RB812,$A$879:$F$2731,6,FALSE)</f>
        <v>1523</v>
      </c>
      <c r="RF812" s="175" t="s">
        <v>67</v>
      </c>
      <c r="RG812" s="10">
        <f>RE812*1.2</f>
        <v>1827.6</v>
      </c>
      <c r="RH812" s="10"/>
      <c r="RI812" s="229"/>
      <c r="RJ812" s="175" t="s">
        <v>78</v>
      </c>
      <c r="RK812" s="341" t="s">
        <v>2089</v>
      </c>
      <c r="RM812" s="176"/>
      <c r="RN812" s="176">
        <f>VLOOKUP(RK812,$A$879:$F$2731,6,FALSE)</f>
        <v>949</v>
      </c>
      <c r="RO812" s="175" t="s">
        <v>67</v>
      </c>
      <c r="RP812" s="10">
        <f>RN812*1.2</f>
        <v>1138.8</v>
      </c>
      <c r="RQ812" s="10"/>
      <c r="RR812" s="229"/>
      <c r="RS812" s="175" t="s">
        <v>78</v>
      </c>
      <c r="RT812" s="349" t="s">
        <v>183</v>
      </c>
      <c r="RV812" s="176"/>
      <c r="RW812" s="176" t="e">
        <f>VLOOKUP(RT812,$A$879:$F$2731,6,FALSE)</f>
        <v>#N/A</v>
      </c>
      <c r="RX812" s="175" t="s">
        <v>67</v>
      </c>
      <c r="RY812" s="10" t="e">
        <f>RW812*1.2</f>
        <v>#N/A</v>
      </c>
      <c r="RZ812" s="10"/>
      <c r="SA812" s="235"/>
      <c r="SB812" s="175" t="s">
        <v>78</v>
      </c>
      <c r="SC812" s="341" t="s">
        <v>2124</v>
      </c>
      <c r="SE812" s="176"/>
      <c r="SF812" s="176">
        <f>VLOOKUP(SC812,$A$879:$F$2731,6,FALSE)</f>
        <v>204</v>
      </c>
      <c r="SG812" s="175" t="s">
        <v>67</v>
      </c>
      <c r="SH812" s="10">
        <f>SF812*1.2</f>
        <v>244.79999999999998</v>
      </c>
      <c r="SI812" s="10"/>
      <c r="SJ812" s="235"/>
      <c r="SK812" s="175" t="s">
        <v>78</v>
      </c>
      <c r="SL812" s="341" t="s">
        <v>2089</v>
      </c>
      <c r="SN812" s="176"/>
      <c r="SO812" s="176">
        <f>VLOOKUP(SL812,$A$879:$F$2731,6,FALSE)</f>
        <v>949</v>
      </c>
      <c r="SP812" s="175" t="s">
        <v>67</v>
      </c>
      <c r="SQ812" s="10">
        <f>SO812*1.2</f>
        <v>1138.8</v>
      </c>
      <c r="SR812" s="10"/>
      <c r="SS812" s="235"/>
      <c r="ST812" s="175" t="s">
        <v>78</v>
      </c>
      <c r="SU812" s="341" t="s">
        <v>1000</v>
      </c>
      <c r="SW812" s="176"/>
      <c r="SX812" s="176">
        <f>VLOOKUP(SU812,$A$879:$F$2731,6,FALSE)</f>
        <v>1114</v>
      </c>
      <c r="SY812" s="175" t="s">
        <v>67</v>
      </c>
      <c r="SZ812" s="10">
        <f>SX812*1.2</f>
        <v>1336.8</v>
      </c>
      <c r="TA812" s="10"/>
      <c r="TB812" s="235"/>
      <c r="TC812" s="175" t="s">
        <v>78</v>
      </c>
      <c r="TD812" s="349" t="s">
        <v>183</v>
      </c>
      <c r="TF812" s="176"/>
      <c r="TG812" s="176" t="e">
        <f>VLOOKUP(TD812,$A$879:$F$2731,6,FALSE)</f>
        <v>#N/A</v>
      </c>
      <c r="TH812" s="175" t="s">
        <v>67</v>
      </c>
      <c r="TI812" s="10" t="e">
        <f>TG812*1.2</f>
        <v>#N/A</v>
      </c>
      <c r="TK812" s="235"/>
      <c r="TL812" s="175" t="s">
        <v>78</v>
      </c>
      <c r="TM812" s="341" t="s">
        <v>576</v>
      </c>
      <c r="TO812" s="176"/>
      <c r="TP812" s="176">
        <f>VLOOKUP(TM812,$A$879:$F$2731,6,FALSE)</f>
        <v>94</v>
      </c>
      <c r="TQ812" s="175" t="s">
        <v>67</v>
      </c>
      <c r="TR812" s="10">
        <f>TP812*1.2</f>
        <v>112.8</v>
      </c>
      <c r="TS812" s="10"/>
      <c r="TT812" s="235"/>
      <c r="TU812" s="175" t="s">
        <v>78</v>
      </c>
      <c r="TV812" s="341" t="s">
        <v>1000</v>
      </c>
      <c r="TX812" s="176"/>
      <c r="TY812" s="176">
        <f>VLOOKUP(TV812,$A$879:$F$2731,6,FALSE)</f>
        <v>1114</v>
      </c>
      <c r="TZ812" s="175" t="s">
        <v>67</v>
      </c>
      <c r="UA812" s="10">
        <f>TY812*1.2</f>
        <v>1336.8</v>
      </c>
      <c r="UB812" s="10"/>
      <c r="UC812" s="235"/>
      <c r="UD812" s="175" t="s">
        <v>78</v>
      </c>
      <c r="UE812" s="341" t="s">
        <v>433</v>
      </c>
      <c r="UG812" s="176"/>
      <c r="UH812" s="176">
        <f>VLOOKUP(UE812,$A$879:$F$2731,6,FALSE)</f>
        <v>458</v>
      </c>
      <c r="UI812" s="175" t="s">
        <v>67</v>
      </c>
      <c r="UJ812" s="10">
        <f>UH812*1.2</f>
        <v>549.6</v>
      </c>
      <c r="UK812" s="10"/>
      <c r="UL812" s="235"/>
      <c r="UM812" s="175" t="s">
        <v>78</v>
      </c>
      <c r="UN812" s="349" t="s">
        <v>183</v>
      </c>
      <c r="UP812" s="176"/>
      <c r="UQ812" s="176" t="e">
        <f>VLOOKUP(UN812,$A$879:$F$2731,6,FALSE)</f>
        <v>#N/A</v>
      </c>
      <c r="UR812" s="175" t="s">
        <v>67</v>
      </c>
      <c r="US812" s="10" t="e">
        <f>UQ812*1.2</f>
        <v>#N/A</v>
      </c>
      <c r="UT812" s="10"/>
      <c r="UU812" s="235"/>
      <c r="UV812" s="175" t="s">
        <v>78</v>
      </c>
      <c r="UW812" s="341" t="s">
        <v>600</v>
      </c>
      <c r="UY812" s="176"/>
      <c r="UZ812" s="176">
        <f>VLOOKUP(UW812,$A$879:$F$2731,6,FALSE)</f>
        <v>415</v>
      </c>
      <c r="VA812" s="175" t="s">
        <v>67</v>
      </c>
      <c r="VB812" s="10">
        <f>UZ812*1.2</f>
        <v>498</v>
      </c>
      <c r="VC812" s="10"/>
      <c r="VD812" s="235"/>
      <c r="VE812" s="175" t="s">
        <v>78</v>
      </c>
      <c r="VF812" s="349" t="s">
        <v>183</v>
      </c>
      <c r="VH812" s="176"/>
      <c r="VI812" s="176" t="e">
        <f>VLOOKUP(VF812,$A$879:$F$2731,6,FALSE)</f>
        <v>#N/A</v>
      </c>
      <c r="VJ812" s="175" t="s">
        <v>67</v>
      </c>
      <c r="VK812" s="10" t="e">
        <f>VI812*1.2</f>
        <v>#N/A</v>
      </c>
      <c r="VL812" s="10"/>
      <c r="VM812" s="235"/>
      <c r="VN812" s="175" t="s">
        <v>78</v>
      </c>
      <c r="VO812" s="341" t="s">
        <v>484</v>
      </c>
      <c r="VQ812" s="176"/>
      <c r="VR812" s="176">
        <f>VLOOKUP(VO812,$A$879:$F$2731,6,FALSE)</f>
        <v>263</v>
      </c>
      <c r="VS812" s="175" t="s">
        <v>67</v>
      </c>
      <c r="VT812" s="10">
        <f>VR812*1.2</f>
        <v>315.59999999999997</v>
      </c>
      <c r="VU812" s="10"/>
      <c r="VV812" s="235"/>
      <c r="VW812" s="175" t="s">
        <v>78</v>
      </c>
      <c r="VX812" s="349" t="s">
        <v>183</v>
      </c>
      <c r="VZ812" s="176"/>
      <c r="WA812" s="176" t="e">
        <f>VLOOKUP(VX812,$A$879:$F$2731,6,FALSE)</f>
        <v>#N/A</v>
      </c>
      <c r="WB812" s="175" t="s">
        <v>67</v>
      </c>
      <c r="WC812" s="10" t="e">
        <f>WA812*1.2</f>
        <v>#N/A</v>
      </c>
      <c r="WE812" s="235"/>
      <c r="WF812" s="175" t="s">
        <v>78</v>
      </c>
      <c r="WG812" s="341" t="s">
        <v>433</v>
      </c>
      <c r="WI812" s="176"/>
      <c r="WJ812" s="176">
        <f>VLOOKUP(WG812,$A$879:$F$2731,6,FALSE)</f>
        <v>458</v>
      </c>
      <c r="WK812" s="175" t="s">
        <v>67</v>
      </c>
      <c r="WL812" s="10">
        <f>WJ812*1.2</f>
        <v>549.6</v>
      </c>
      <c r="WN812" s="235"/>
      <c r="WO812" s="175" t="s">
        <v>78</v>
      </c>
      <c r="WP812" s="341" t="s">
        <v>1364</v>
      </c>
      <c r="WQ812" s="176"/>
      <c r="WR812" s="176"/>
      <c r="WS812" s="176">
        <f>VLOOKUP(WP812,$A$879:$F$2731,6,FALSE)</f>
        <v>299</v>
      </c>
      <c r="WT812" s="175" t="s">
        <v>67</v>
      </c>
      <c r="WU812" s="10">
        <f>WS812*1.2</f>
        <v>358.8</v>
      </c>
      <c r="WV812" s="10"/>
      <c r="WW812" s="235"/>
      <c r="WX812" s="175" t="s">
        <v>78</v>
      </c>
      <c r="WY812" s="341" t="s">
        <v>2124</v>
      </c>
      <c r="XA812" s="176"/>
      <c r="XB812" s="176">
        <f>VLOOKUP(WY812,$A$879:$F$2731,6,FALSE)</f>
        <v>204</v>
      </c>
      <c r="XC812" s="175" t="s">
        <v>67</v>
      </c>
      <c r="XD812" s="10">
        <f>XB812*1.2</f>
        <v>244.79999999999998</v>
      </c>
      <c r="XF812" s="235"/>
      <c r="XG812" s="175" t="s">
        <v>78</v>
      </c>
      <c r="XH812" s="351" t="s">
        <v>2124</v>
      </c>
      <c r="XJ812" s="176"/>
      <c r="XK812" s="176">
        <f>VLOOKUP(XH812,$A$879:$F$2731,6,FALSE)</f>
        <v>204</v>
      </c>
      <c r="XL812" s="175" t="s">
        <v>67</v>
      </c>
      <c r="XM812" s="10">
        <f>XK812*1.2</f>
        <v>244.79999999999998</v>
      </c>
      <c r="XO812" s="235"/>
      <c r="XP812" s="175" t="s">
        <v>78</v>
      </c>
      <c r="XQ812" s="341" t="s">
        <v>593</v>
      </c>
      <c r="XS812" s="176"/>
      <c r="XT812" s="176">
        <f>VLOOKUP(XQ812,$A$879:$F$2731,6,FALSE)</f>
        <v>253</v>
      </c>
      <c r="XU812" s="175" t="s">
        <v>67</v>
      </c>
      <c r="XV812" s="10">
        <f>XT812*1.2</f>
        <v>303.59999999999997</v>
      </c>
      <c r="XW812" s="10"/>
      <c r="XX812" s="235"/>
      <c r="XY812" s="175" t="s">
        <v>78</v>
      </c>
      <c r="XZ812" s="341" t="s">
        <v>1000</v>
      </c>
      <c r="YB812" s="176"/>
      <c r="YC812" s="176">
        <f>VLOOKUP(XZ812,$A$879:$F$2731,6,FALSE)</f>
        <v>1114</v>
      </c>
      <c r="YD812" s="175" t="s">
        <v>67</v>
      </c>
      <c r="YE812" s="10">
        <f>YC812*1.2</f>
        <v>1336.8</v>
      </c>
      <c r="YG812" s="235"/>
      <c r="YH812" s="175" t="s">
        <v>78</v>
      </c>
      <c r="YI812" s="341" t="s">
        <v>1402</v>
      </c>
      <c r="YK812" s="176"/>
      <c r="YL812" s="176">
        <f>VLOOKUP(YI812,$A$879:$F$2731,6,FALSE)</f>
        <v>619</v>
      </c>
      <c r="YM812" s="175" t="s">
        <v>67</v>
      </c>
      <c r="YN812" s="10">
        <f>YL812*1.2</f>
        <v>742.8</v>
      </c>
      <c r="YO812" s="10"/>
      <c r="YP812" s="235"/>
      <c r="YQ812" s="175" t="s">
        <v>78</v>
      </c>
      <c r="YR812" s="341" t="s">
        <v>2570</v>
      </c>
      <c r="YT812" s="176"/>
      <c r="YU812" s="176">
        <f>VLOOKUP(YR812,$A$879:$F$2731,6,FALSE)</f>
        <v>1523</v>
      </c>
      <c r="YV812" s="175" t="s">
        <v>67</v>
      </c>
      <c r="YW812" s="10">
        <f>YU812*1.2</f>
        <v>1827.6</v>
      </c>
      <c r="YY812" s="235"/>
      <c r="YZ812" s="175" t="s">
        <v>78</v>
      </c>
      <c r="ZA812" s="341" t="s">
        <v>427</v>
      </c>
      <c r="ZC812" s="176"/>
      <c r="ZD812" s="176">
        <f>VLOOKUP(ZA812,$A$879:$F$2731,6,FALSE)</f>
        <v>347</v>
      </c>
      <c r="ZE812" s="175" t="s">
        <v>67</v>
      </c>
      <c r="ZF812" s="10">
        <f>ZD812*1.2</f>
        <v>416.4</v>
      </c>
      <c r="ZH812" s="235"/>
      <c r="ZI812" s="175" t="s">
        <v>78</v>
      </c>
      <c r="ZJ812" s="341" t="s">
        <v>1000</v>
      </c>
      <c r="ZL812" s="176"/>
      <c r="ZM812" s="176">
        <f>VLOOKUP(ZJ812,$A$879:$F$2731,6,FALSE)</f>
        <v>1114</v>
      </c>
      <c r="ZN812" s="175" t="s">
        <v>67</v>
      </c>
      <c r="ZO812" s="10">
        <f>ZM812*1.2</f>
        <v>1336.8</v>
      </c>
      <c r="ZQ812" s="235"/>
      <c r="ZR812" s="175" t="s">
        <v>78</v>
      </c>
      <c r="ZS812" s="341" t="s">
        <v>2124</v>
      </c>
      <c r="ZU812" s="176"/>
      <c r="ZV812" s="176">
        <f>VLOOKUP(ZS812,$A$879:$F$2731,6,FALSE)</f>
        <v>204</v>
      </c>
      <c r="ZW812" s="175" t="s">
        <v>67</v>
      </c>
      <c r="ZX812" s="10">
        <f>ZV812*1.2</f>
        <v>244.79999999999998</v>
      </c>
      <c r="ZY812" s="10"/>
      <c r="ZZ812" s="235"/>
      <c r="AAA812" s="175" t="s">
        <v>78</v>
      </c>
      <c r="AAB812" s="341" t="s">
        <v>576</v>
      </c>
      <c r="AAD812" s="176"/>
      <c r="AAE812" s="176">
        <f>VLOOKUP(AAB812,$A$879:$F$2731,6,FALSE)</f>
        <v>94</v>
      </c>
      <c r="AAF812" s="175" t="s">
        <v>67</v>
      </c>
      <c r="AAG812" s="10">
        <f>AAE812*1.2</f>
        <v>112.8</v>
      </c>
      <c r="AAH812" s="10"/>
      <c r="AAI812" s="235"/>
      <c r="AAJ812" s="175" t="s">
        <v>78</v>
      </c>
      <c r="AAK812" s="75" t="s">
        <v>183</v>
      </c>
      <c r="AAM812" s="176"/>
      <c r="AAN812" s="176" t="e">
        <f>VLOOKUP(AAK812,$A$879:$F$2731,6,FALSE)</f>
        <v>#N/A</v>
      </c>
      <c r="AAO812" s="175" t="s">
        <v>67</v>
      </c>
      <c r="AAP812" s="10" t="e">
        <f>AAN812*1.2</f>
        <v>#N/A</v>
      </c>
      <c r="AAQ812" s="10"/>
      <c r="AAR812" s="235"/>
      <c r="AAS812" s="175" t="s">
        <v>78</v>
      </c>
      <c r="AAT812" s="341" t="s">
        <v>593</v>
      </c>
      <c r="AAV812" s="176"/>
      <c r="AAW812" s="176">
        <f>VLOOKUP(AAT812,$A$879:$F$2731,6,FALSE)</f>
        <v>253</v>
      </c>
      <c r="AAX812" s="175" t="s">
        <v>67</v>
      </c>
      <c r="AAY812" s="10">
        <f>AAW812*1.2</f>
        <v>303.59999999999997</v>
      </c>
      <c r="AAZ812" s="10"/>
      <c r="ABA812" s="235"/>
      <c r="ABB812" s="175" t="s">
        <v>78</v>
      </c>
      <c r="ABC812" s="355" t="s">
        <v>2124</v>
      </c>
      <c r="ABE812" s="176"/>
      <c r="ABF812" s="176">
        <f>VLOOKUP(ABC812,$A$879:$F$2731,6,FALSE)</f>
        <v>204</v>
      </c>
      <c r="ABG812" s="175" t="s">
        <v>67</v>
      </c>
      <c r="ABH812" s="10">
        <f>ABF812*1.2</f>
        <v>244.79999999999998</v>
      </c>
      <c r="ABI812" s="10"/>
      <c r="ABJ812" s="235"/>
      <c r="ABK812" s="175" t="s">
        <v>78</v>
      </c>
      <c r="ABL812" s="341" t="s">
        <v>1402</v>
      </c>
      <c r="ABN812" s="176"/>
      <c r="ABO812" s="176">
        <f>VLOOKUP(ABL812,$A$879:$F$2731,6,FALSE)</f>
        <v>619</v>
      </c>
      <c r="ABP812" s="175" t="s">
        <v>67</v>
      </c>
      <c r="ABQ812" s="10">
        <f>ABO812*1.2</f>
        <v>742.8</v>
      </c>
      <c r="ABR812" s="10"/>
      <c r="ABS812" s="235"/>
      <c r="ABT812" s="175" t="s">
        <v>78</v>
      </c>
      <c r="ABU812" s="75" t="s">
        <v>183</v>
      </c>
      <c r="ABW812" s="176"/>
      <c r="ABX812" s="176" t="e">
        <f>VLOOKUP(ABU812,$A$879:$F$2731,6,FALSE)</f>
        <v>#N/A</v>
      </c>
      <c r="ABY812" s="175" t="s">
        <v>67</v>
      </c>
      <c r="ABZ812" s="10" t="e">
        <f>ABX812*1.2</f>
        <v>#N/A</v>
      </c>
      <c r="ACA812" s="10"/>
      <c r="ACB812" s="235"/>
      <c r="ACC812" s="175" t="s">
        <v>78</v>
      </c>
      <c r="ACD812" s="75" t="s">
        <v>183</v>
      </c>
      <c r="ACF812" s="176"/>
      <c r="ACG812" s="176" t="e">
        <f>VLOOKUP(ACD812,$A$879:$F$2731,6,FALSE)</f>
        <v>#N/A</v>
      </c>
      <c r="ACH812" s="175" t="s">
        <v>67</v>
      </c>
      <c r="ACI812" s="10" t="e">
        <f>ACG812*1.2</f>
        <v>#N/A</v>
      </c>
      <c r="ACJ812" s="10"/>
      <c r="ACK812" s="235"/>
      <c r="ACL812" s="175" t="s">
        <v>78</v>
      </c>
      <c r="ACM812" s="75" t="s">
        <v>183</v>
      </c>
      <c r="ACO812" s="176"/>
      <c r="ACP812" s="176" t="e">
        <f>VLOOKUP(ACM812,$A$879:$F$2731,6,FALSE)</f>
        <v>#N/A</v>
      </c>
      <c r="ACQ812" s="175" t="s">
        <v>67</v>
      </c>
      <c r="ACR812" s="10" t="e">
        <f>ACP812*1.2</f>
        <v>#N/A</v>
      </c>
      <c r="ACS812" s="10"/>
      <c r="ACT812" s="235"/>
      <c r="ACU812" s="175" t="s">
        <v>78</v>
      </c>
      <c r="ACV812" s="75" t="s">
        <v>183</v>
      </c>
      <c r="ACX812" s="176"/>
      <c r="ACY812" s="176" t="e">
        <f>VLOOKUP(ACV812,$A$879:$F$2731,6,FALSE)</f>
        <v>#N/A</v>
      </c>
      <c r="ACZ812" s="175" t="s">
        <v>67</v>
      </c>
      <c r="ADA812" s="10" t="e">
        <f>ACY812*1.2</f>
        <v>#N/A</v>
      </c>
      <c r="ADB812" s="10"/>
      <c r="ADC812" s="235"/>
      <c r="ADD812" s="175" t="s">
        <v>78</v>
      </c>
      <c r="ADE812" s="341" t="s">
        <v>417</v>
      </c>
      <c r="ADG812" s="176"/>
      <c r="ADH812" s="176">
        <f>VLOOKUP(ADE812,$A$879:$F$2731,6,FALSE)</f>
        <v>460</v>
      </c>
      <c r="ADI812" s="175" t="s">
        <v>67</v>
      </c>
      <c r="ADJ812" s="10">
        <f>ADH812*1.2</f>
        <v>552</v>
      </c>
      <c r="ADL812" s="235"/>
      <c r="ADM812" s="175" t="s">
        <v>78</v>
      </c>
      <c r="ADN812" s="75" t="s">
        <v>183</v>
      </c>
      <c r="ADP812" s="176"/>
      <c r="ADQ812" s="176" t="e">
        <f>VLOOKUP(ADN812,$A$879:$F$2731,6,FALSE)</f>
        <v>#N/A</v>
      </c>
      <c r="ADR812" s="175" t="s">
        <v>67</v>
      </c>
      <c r="ADS812" s="10" t="e">
        <f>ADQ812*1.2</f>
        <v>#N/A</v>
      </c>
      <c r="ADT812" s="10"/>
      <c r="ADU812" s="235"/>
      <c r="ADV812" s="175" t="s">
        <v>78</v>
      </c>
      <c r="ADW812" s="341" t="s">
        <v>427</v>
      </c>
      <c r="ADY812" s="176"/>
      <c r="ADZ812" s="176">
        <f>VLOOKUP(ADW812,$A$879:$F$2731,6,FALSE)</f>
        <v>347</v>
      </c>
      <c r="AEA812" s="175" t="s">
        <v>67</v>
      </c>
      <c r="AEB812" s="10">
        <f>ADZ812*1.2</f>
        <v>416.4</v>
      </c>
      <c r="AED812" s="235"/>
      <c r="AEE812" s="175" t="s">
        <v>78</v>
      </c>
      <c r="AEF812" s="75" t="s">
        <v>183</v>
      </c>
      <c r="AEH812" s="176"/>
      <c r="AEI812" s="176" t="e">
        <f>VLOOKUP(AEF812,$A$879:$F$2731,6,FALSE)</f>
        <v>#N/A</v>
      </c>
      <c r="AEJ812" s="175" t="s">
        <v>67</v>
      </c>
      <c r="AEK812" s="10" t="e">
        <f>AEI812*1.2</f>
        <v>#N/A</v>
      </c>
      <c r="AEM812" s="235"/>
      <c r="AEN812" s="175" t="s">
        <v>78</v>
      </c>
      <c r="AEO812" s="75" t="s">
        <v>183</v>
      </c>
      <c r="AEQ812" s="176"/>
      <c r="AER812" s="176" t="e">
        <f>VLOOKUP(AEO812,$A$879:$F$2731,6,FALSE)</f>
        <v>#N/A</v>
      </c>
      <c r="AES812" s="175" t="s">
        <v>67</v>
      </c>
      <c r="AET812" s="10" t="e">
        <f>AER812*1.2</f>
        <v>#N/A</v>
      </c>
      <c r="AEV812" s="235"/>
      <c r="AEW812" s="175" t="s">
        <v>78</v>
      </c>
      <c r="AEX812" s="75" t="s">
        <v>183</v>
      </c>
      <c r="AEZ812" s="176"/>
      <c r="AFA812" s="176" t="e">
        <f>VLOOKUP(AEX812,$A$879:$F$2731,6,FALSE)</f>
        <v>#N/A</v>
      </c>
      <c r="AFB812" s="175" t="s">
        <v>67</v>
      </c>
      <c r="AFC812" s="10" t="e">
        <f>AFA812*1.2</f>
        <v>#N/A</v>
      </c>
      <c r="AFD812" s="10"/>
      <c r="AFE812" s="235"/>
      <c r="AFF812" s="175" t="s">
        <v>78</v>
      </c>
      <c r="AFG812" s="75" t="s">
        <v>183</v>
      </c>
      <c r="AFI812" s="176"/>
      <c r="AFJ812" s="176" t="e">
        <f>VLOOKUP(AFG812,$A$879:$F$2731,6,FALSE)</f>
        <v>#N/A</v>
      </c>
      <c r="AFK812" s="175" t="s">
        <v>67</v>
      </c>
      <c r="AFL812" s="10" t="e">
        <f>AFJ812*1.2</f>
        <v>#N/A</v>
      </c>
      <c r="AFM812" s="10"/>
      <c r="AFN812" s="235"/>
      <c r="AFO812" s="175" t="s">
        <v>78</v>
      </c>
      <c r="AFP812" s="75" t="s">
        <v>183</v>
      </c>
      <c r="AFR812" s="176"/>
      <c r="AFS812" s="176" t="e">
        <f>VLOOKUP(AFP812,$A$879:$F$2731,6,FALSE)</f>
        <v>#N/A</v>
      </c>
      <c r="AFT812" s="175" t="s">
        <v>67</v>
      </c>
      <c r="AFU812" s="10" t="e">
        <f>AFS812*1.2</f>
        <v>#N/A</v>
      </c>
      <c r="AFV812" s="10"/>
      <c r="AFW812" s="235"/>
      <c r="AFX812" s="175" t="s">
        <v>78</v>
      </c>
      <c r="AFY812" s="341" t="s">
        <v>1000</v>
      </c>
      <c r="AGA812" s="176"/>
      <c r="AGB812" s="176">
        <f>VLOOKUP(AFY812,$A$879:$F$2731,6,FALSE)</f>
        <v>1114</v>
      </c>
      <c r="AGC812" s="175" t="s">
        <v>67</v>
      </c>
      <c r="AGD812" s="10">
        <f>AGB812*1.2</f>
        <v>1336.8</v>
      </c>
      <c r="AGE812" s="10"/>
      <c r="AGF812" s="235"/>
      <c r="AGG812" s="175" t="s">
        <v>78</v>
      </c>
      <c r="AGH812" s="341" t="s">
        <v>2570</v>
      </c>
      <c r="AGJ812" s="176"/>
      <c r="AGK812" s="176">
        <f>VLOOKUP(AGH812,$A$879:$F$2731,6,FALSE)</f>
        <v>1523</v>
      </c>
      <c r="AGL812" s="175" t="s">
        <v>67</v>
      </c>
      <c r="AGM812" s="10">
        <f>AGK812*1.2</f>
        <v>1827.6</v>
      </c>
      <c r="AGN812" s="10"/>
      <c r="AGO812" s="235"/>
      <c r="AGP812" s="175" t="s">
        <v>78</v>
      </c>
      <c r="AGQ812" s="341" t="s">
        <v>1364</v>
      </c>
      <c r="AGS812" s="176"/>
      <c r="AGT812" s="176">
        <f>VLOOKUP(AGQ812,$A$879:$F$2731,6,FALSE)</f>
        <v>299</v>
      </c>
      <c r="AGU812" s="175" t="s">
        <v>67</v>
      </c>
      <c r="AGV812" s="10">
        <f>AGT812*1.2</f>
        <v>358.8</v>
      </c>
      <c r="AGW812" s="10"/>
      <c r="AGX812" s="235"/>
      <c r="AGY812" s="175" t="s">
        <v>78</v>
      </c>
      <c r="AGZ812" s="341" t="s">
        <v>2570</v>
      </c>
      <c r="AHB812" s="176"/>
      <c r="AHC812" s="176">
        <f>VLOOKUP(AGZ812,$A$879:$F$2731,6,FALSE)</f>
        <v>1523</v>
      </c>
      <c r="AHD812" s="175" t="s">
        <v>67</v>
      </c>
      <c r="AHE812" s="10">
        <f>AHC812*1.2</f>
        <v>1827.6</v>
      </c>
      <c r="AHF812" s="10"/>
      <c r="AHG812" s="235"/>
      <c r="AHH812" s="175" t="s">
        <v>78</v>
      </c>
      <c r="AHI812" s="398" t="s">
        <v>1364</v>
      </c>
      <c r="AHK812" s="176"/>
      <c r="AHL812" s="176">
        <f>VLOOKUP(AHI812,$A$879:$F$2731,6,FALSE)</f>
        <v>299</v>
      </c>
      <c r="AHM812" s="175" t="s">
        <v>67</v>
      </c>
      <c r="AHN812" s="10">
        <f>AHL812*1.2</f>
        <v>358.8</v>
      </c>
      <c r="AHO812" s="10"/>
      <c r="AHP812" s="235"/>
      <c r="AHQ812" s="175" t="s">
        <v>78</v>
      </c>
      <c r="AHR812" s="341" t="s">
        <v>561</v>
      </c>
      <c r="AHT812" s="176"/>
      <c r="AHU812" s="176">
        <f>VLOOKUP(AHR812,$A$879:$F$2731,6,FALSE)</f>
        <v>432</v>
      </c>
      <c r="AHV812" s="175" t="s">
        <v>67</v>
      </c>
      <c r="AHW812" s="10">
        <f>AHU812*1.2</f>
        <v>518.4</v>
      </c>
      <c r="AHX812" s="10"/>
      <c r="AHY812" s="235"/>
      <c r="AHZ812" s="175" t="s">
        <v>78</v>
      </c>
      <c r="AIA812" s="341" t="s">
        <v>415</v>
      </c>
      <c r="AIC812" s="176"/>
      <c r="AID812" s="176">
        <f>VLOOKUP(AIA812,$A$879:$F$2731,6,FALSE)</f>
        <v>320</v>
      </c>
      <c r="AIE812" s="175" t="s">
        <v>67</v>
      </c>
      <c r="AIF812" s="10">
        <f>AID812*1.2</f>
        <v>384</v>
      </c>
      <c r="AIG812" s="10"/>
      <c r="AIH812" s="235"/>
      <c r="AII812" s="175" t="s">
        <v>78</v>
      </c>
      <c r="AIJ812" s="341" t="s">
        <v>433</v>
      </c>
      <c r="AIL812" s="176"/>
      <c r="AIM812" s="176">
        <f>VLOOKUP(AIJ812,$A$879:$F$2731,6,FALSE)</f>
        <v>458</v>
      </c>
      <c r="AIN812" s="175" t="s">
        <v>67</v>
      </c>
      <c r="AIO812" s="10">
        <f>AIM812*1.2</f>
        <v>549.6</v>
      </c>
      <c r="AIP812" s="10"/>
      <c r="AIQ812" s="235"/>
      <c r="AIR812" s="175" t="s">
        <v>78</v>
      </c>
      <c r="AIS812" s="341" t="s">
        <v>2124</v>
      </c>
      <c r="AIU812" s="176"/>
      <c r="AIV812" s="176">
        <f>VLOOKUP(AIS812,$A$879:$F$2731,6,FALSE)</f>
        <v>204</v>
      </c>
      <c r="AIW812" s="175" t="s">
        <v>67</v>
      </c>
      <c r="AIX812" s="10">
        <f>AIV812*1.2</f>
        <v>244.79999999999998</v>
      </c>
      <c r="AIY812" s="10"/>
      <c r="AIZ812" s="235"/>
      <c r="AJA812" s="175" t="s">
        <v>78</v>
      </c>
      <c r="AJB812" s="351" t="s">
        <v>561</v>
      </c>
      <c r="AJD812" s="176"/>
      <c r="AJE812" s="176">
        <f>VLOOKUP(AJB812,$A$879:$F$2731,6,FALSE)</f>
        <v>432</v>
      </c>
      <c r="AJF812" s="175" t="s">
        <v>67</v>
      </c>
      <c r="AJG812" s="10">
        <f>AJE812*1.2</f>
        <v>518.4</v>
      </c>
      <c r="AJH812" s="10"/>
      <c r="AJI812" s="235"/>
      <c r="AJJ812" s="175" t="s">
        <v>78</v>
      </c>
      <c r="AJK812" s="341" t="s">
        <v>1000</v>
      </c>
      <c r="AJM812" s="176"/>
      <c r="AJN812" s="176">
        <f>VLOOKUP(AJK812,$A$879:$F$2731,6,FALSE)</f>
        <v>1114</v>
      </c>
      <c r="AJO812" s="175" t="s">
        <v>67</v>
      </c>
      <c r="AJP812" s="10">
        <f>AJN812*1.2</f>
        <v>1336.8</v>
      </c>
      <c r="AJQ812" s="10"/>
      <c r="AJR812" s="235"/>
      <c r="AJS812" s="175" t="s">
        <v>78</v>
      </c>
      <c r="AJT812" s="347" t="s">
        <v>2515</v>
      </c>
      <c r="AJV812" s="176"/>
      <c r="AJW812" s="176">
        <f>VLOOKUP(AJT812,$A$879:$F$2731,6,FALSE)</f>
        <v>785</v>
      </c>
      <c r="AJX812" s="175" t="s">
        <v>67</v>
      </c>
      <c r="AJY812" s="10">
        <f>AJW812*1.2</f>
        <v>942</v>
      </c>
      <c r="AJZ812" s="10"/>
      <c r="AKA812" s="235"/>
      <c r="AKB812" s="175" t="s">
        <v>78</v>
      </c>
      <c r="AKC812" s="341" t="s">
        <v>861</v>
      </c>
      <c r="AKE812" s="176"/>
      <c r="AKF812" s="176">
        <f>VLOOKUP(AKC812,$A$879:$F$2731,6,FALSE)</f>
        <v>1236</v>
      </c>
      <c r="AKG812" s="175" t="s">
        <v>67</v>
      </c>
      <c r="AKH812" s="10">
        <f>AKF812*1.2</f>
        <v>1483.2</v>
      </c>
      <c r="AKI812" s="10"/>
      <c r="AKJ812" s="235"/>
      <c r="AKK812" s="175" t="s">
        <v>78</v>
      </c>
      <c r="AKL812" s="341" t="s">
        <v>1000</v>
      </c>
      <c r="AKN812" s="176"/>
      <c r="AKO812" s="176">
        <f>VLOOKUP(AKL812,$A$879:$F$2731,6,FALSE)</f>
        <v>1114</v>
      </c>
      <c r="AKP812" s="175" t="s">
        <v>67</v>
      </c>
      <c r="AKQ812" s="10">
        <f>AKO812*1.2</f>
        <v>1336.8</v>
      </c>
      <c r="AKR812" s="10"/>
      <c r="AKS812" s="235"/>
      <c r="AKT812" s="175" t="s">
        <v>78</v>
      </c>
      <c r="AKU812" s="341" t="s">
        <v>2515</v>
      </c>
      <c r="AKW812" s="176"/>
      <c r="AKX812" s="176">
        <f>VLOOKUP(AKU812,$A$879:$F$2731,6,FALSE)</f>
        <v>785</v>
      </c>
      <c r="AKY812" s="175" t="s">
        <v>67</v>
      </c>
      <c r="AKZ812" s="10">
        <f>AKX812*1.2</f>
        <v>942</v>
      </c>
      <c r="ALA812" s="10"/>
      <c r="ALB812" s="235"/>
      <c r="ALC812" s="175" t="s">
        <v>78</v>
      </c>
      <c r="ALD812" s="341" t="s">
        <v>1000</v>
      </c>
      <c r="ALF812" s="176"/>
      <c r="ALG812" s="176">
        <f>VLOOKUP(ALD812,$A$879:$F$2731,6,FALSE)</f>
        <v>1114</v>
      </c>
      <c r="ALH812" s="175" t="s">
        <v>67</v>
      </c>
      <c r="ALI812" s="10">
        <f>ALG812*1.2</f>
        <v>1336.8</v>
      </c>
      <c r="ALJ812" s="10"/>
      <c r="ALK812" s="235"/>
      <c r="ALL812" s="175" t="s">
        <v>78</v>
      </c>
      <c r="ALM812" s="341" t="s">
        <v>2124</v>
      </c>
      <c r="ALO812" s="176"/>
      <c r="ALP812" s="176">
        <f>VLOOKUP(ALM812,$A$879:$F$2731,6,FALSE)</f>
        <v>204</v>
      </c>
      <c r="ALQ812" s="175" t="s">
        <v>67</v>
      </c>
      <c r="ALR812" s="10">
        <f>ALP812*1.2</f>
        <v>244.79999999999998</v>
      </c>
      <c r="ALS812" s="10"/>
      <c r="ALT812" s="235"/>
      <c r="ALU812" s="175" t="s">
        <v>78</v>
      </c>
      <c r="ALV812" s="341" t="s">
        <v>1000</v>
      </c>
      <c r="ALX812" s="176"/>
      <c r="ALY812" s="176">
        <f>VLOOKUP(ALV812,$A$879:$F$2731,6,FALSE)</f>
        <v>1114</v>
      </c>
      <c r="ALZ812" s="175" t="s">
        <v>67</v>
      </c>
      <c r="AMA812" s="10">
        <f>ALY812*1.2</f>
        <v>1336.8</v>
      </c>
      <c r="AMB812" s="10"/>
      <c r="AMC812" s="235"/>
      <c r="AMD812" s="175" t="s">
        <v>78</v>
      </c>
      <c r="AME812" s="401" t="s">
        <v>2515</v>
      </c>
      <c r="AMG812" s="176"/>
      <c r="AMH812" s="176">
        <f>VLOOKUP(AME812,$A$879:$F$2731,6,FALSE)</f>
        <v>785</v>
      </c>
      <c r="AMI812" s="175" t="s">
        <v>67</v>
      </c>
      <c r="AMJ812" s="10">
        <f>AMH812*1.2</f>
        <v>942</v>
      </c>
      <c r="AMK812" s="10"/>
      <c r="AML812" s="235"/>
      <c r="AMM812" s="175" t="s">
        <v>78</v>
      </c>
      <c r="AMN812" s="343" t="s">
        <v>576</v>
      </c>
      <c r="AMP812" s="176"/>
      <c r="AMQ812" s="176">
        <f>VLOOKUP(AMN812,$A$879:$F$2731,6,FALSE)</f>
        <v>94</v>
      </c>
      <c r="AMR812" s="175" t="s">
        <v>67</v>
      </c>
      <c r="AMS812" s="10">
        <f>AMQ812*1.2</f>
        <v>112.8</v>
      </c>
      <c r="AMT812" s="10"/>
      <c r="AMU812" s="235"/>
      <c r="AMV812" s="175" t="s">
        <v>78</v>
      </c>
      <c r="AMW812" s="341" t="s">
        <v>593</v>
      </c>
      <c r="AMY812" s="176"/>
      <c r="AMZ812" s="176">
        <f>VLOOKUP(AMW812,$A$879:$F$2731,6,FALSE)</f>
        <v>253</v>
      </c>
      <c r="ANA812" s="175" t="s">
        <v>67</v>
      </c>
      <c r="ANB812" s="10">
        <f>AMZ812*1.2</f>
        <v>303.59999999999997</v>
      </c>
      <c r="ANC812" s="10"/>
      <c r="AND812" s="235"/>
      <c r="ANE812" s="175" t="s">
        <v>78</v>
      </c>
      <c r="ANF812" s="341" t="s">
        <v>1000</v>
      </c>
      <c r="ANH812" s="176"/>
      <c r="ANI812" s="176">
        <f>VLOOKUP(ANF812,$A$879:$F$2731,6,FALSE)</f>
        <v>1114</v>
      </c>
      <c r="ANJ812" s="175" t="s">
        <v>67</v>
      </c>
      <c r="ANK812" s="10">
        <f>ANI812*1.2</f>
        <v>1336.8</v>
      </c>
      <c r="ANL812" s="10"/>
      <c r="ANM812" s="235"/>
      <c r="ANN812" s="175" t="s">
        <v>78</v>
      </c>
      <c r="ANO812" s="351" t="s">
        <v>460</v>
      </c>
      <c r="ANQ812" s="176"/>
      <c r="ANR812" s="176">
        <f>VLOOKUP(ANO812,$A$879:$F$2731,6,FALSE)</f>
        <v>55</v>
      </c>
      <c r="ANS812" s="175" t="s">
        <v>67</v>
      </c>
      <c r="ANT812" s="10">
        <f>ANR812*1.2</f>
        <v>66</v>
      </c>
      <c r="ANU812" s="10"/>
      <c r="ANV812" s="235"/>
      <c r="ANW812" s="175" t="s">
        <v>78</v>
      </c>
      <c r="ANX812" s="341" t="s">
        <v>561</v>
      </c>
      <c r="ANZ812" s="176"/>
      <c r="AOA812" s="176">
        <f>VLOOKUP(ANX812,$A$879:$F$2731,6,FALSE)</f>
        <v>432</v>
      </c>
      <c r="AOB812" s="175" t="s">
        <v>67</v>
      </c>
      <c r="AOC812" s="10">
        <f>AOA812*1.2</f>
        <v>518.4</v>
      </c>
      <c r="AOD812" s="10"/>
      <c r="AOE812" s="235"/>
      <c r="AOF812" s="175" t="s">
        <v>78</v>
      </c>
      <c r="AOG812" s="75" t="s">
        <v>183</v>
      </c>
      <c r="AOI812" s="176"/>
      <c r="AOJ812" s="176" t="e">
        <f>VLOOKUP(AOG812,$A$879:$F$2731,6,FALSE)</f>
        <v>#N/A</v>
      </c>
      <c r="AOK812" s="175" t="s">
        <v>67</v>
      </c>
      <c r="AOL812" s="10" t="e">
        <f>AOJ812*1.2</f>
        <v>#N/A</v>
      </c>
      <c r="AOM812" s="10"/>
      <c r="AON812" s="235"/>
      <c r="AOO812" s="175" t="s">
        <v>78</v>
      </c>
      <c r="AOP812" s="341" t="s">
        <v>460</v>
      </c>
      <c r="AOR812" s="176"/>
      <c r="AOS812" s="176">
        <f>VLOOKUP(AOP812,$A$879:$F$2731,6,FALSE)</f>
        <v>55</v>
      </c>
      <c r="AOT812" s="175" t="s">
        <v>67</v>
      </c>
      <c r="AOU812" s="10">
        <f>AOS812*1.2</f>
        <v>66</v>
      </c>
      <c r="AOV812" s="10"/>
      <c r="AOW812" s="235"/>
      <c r="AOX812" s="175" t="s">
        <v>78</v>
      </c>
      <c r="AOY812" s="404" t="s">
        <v>2570</v>
      </c>
      <c r="APA812" s="176"/>
      <c r="APB812" s="176">
        <f>VLOOKUP(AOY812,$A$879:$F$2731,6,FALSE)</f>
        <v>1523</v>
      </c>
      <c r="APC812" s="175" t="s">
        <v>67</v>
      </c>
      <c r="APD812" s="10">
        <f>APB812*1.2</f>
        <v>1827.6</v>
      </c>
      <c r="APE812" s="10"/>
      <c r="APF812" s="235"/>
      <c r="APG812" s="175" t="s">
        <v>78</v>
      </c>
      <c r="APH812" s="341" t="s">
        <v>561</v>
      </c>
      <c r="APJ812" s="176"/>
      <c r="APK812" s="176">
        <f>VLOOKUP(APH812,$A$879:$F$2731,6,FALSE)</f>
        <v>432</v>
      </c>
      <c r="APL812" s="175" t="s">
        <v>67</v>
      </c>
      <c r="APM812" s="10">
        <f>APK812*1.2</f>
        <v>518.4</v>
      </c>
      <c r="APN812" s="10"/>
      <c r="APO812" s="235"/>
      <c r="APP812" s="175" t="s">
        <v>78</v>
      </c>
      <c r="APQ812" s="75" t="s">
        <v>183</v>
      </c>
      <c r="APS812" s="176"/>
      <c r="APT812" s="176" t="e">
        <f>VLOOKUP(APQ812,$A$879:$F$2731,6,FALSE)</f>
        <v>#N/A</v>
      </c>
      <c r="APU812" s="175" t="s">
        <v>67</v>
      </c>
      <c r="APV812" s="10" t="e">
        <f>APT812*1.2</f>
        <v>#N/A</v>
      </c>
      <c r="APW812" s="10"/>
      <c r="APX812" s="235"/>
      <c r="APY812" s="175" t="s">
        <v>78</v>
      </c>
      <c r="APZ812" s="341" t="s">
        <v>2124</v>
      </c>
      <c r="AQB812" s="176"/>
      <c r="AQC812" s="176">
        <f>VLOOKUP(APZ812,$A$879:$F$2731,6,FALSE)</f>
        <v>204</v>
      </c>
      <c r="AQD812" s="175" t="s">
        <v>67</v>
      </c>
      <c r="AQE812" s="10">
        <f>AQC812*1.2</f>
        <v>244.79999999999998</v>
      </c>
      <c r="AQF812" s="10"/>
      <c r="AQG812" s="235"/>
      <c r="AQH812" s="175" t="s">
        <v>78</v>
      </c>
      <c r="AQI812" s="341" t="s">
        <v>458</v>
      </c>
      <c r="AQK812" s="176"/>
      <c r="AQL812" s="176">
        <f>VLOOKUP(AQI812,$A$879:$F$2731,6,FALSE)</f>
        <v>396</v>
      </c>
      <c r="AQM812" s="175" t="s">
        <v>67</v>
      </c>
      <c r="AQN812" s="10">
        <f>AQL812*1.2</f>
        <v>475.2</v>
      </c>
      <c r="AQO812" s="10"/>
      <c r="AQP812" s="235"/>
      <c r="AQQ812" s="175" t="s">
        <v>78</v>
      </c>
      <c r="AQR812" s="75" t="s">
        <v>183</v>
      </c>
      <c r="AQT812" s="176"/>
      <c r="AQU812" s="176" t="e">
        <f>VLOOKUP(AQR812,$A$879:$F$2731,6,FALSE)</f>
        <v>#N/A</v>
      </c>
      <c r="AQV812" s="175" t="s">
        <v>67</v>
      </c>
      <c r="AQW812" s="10" t="e">
        <f>AQU812*1.2</f>
        <v>#N/A</v>
      </c>
      <c r="AQX812" s="10"/>
      <c r="AQY812" s="235"/>
      <c r="AQZ812" s="175" t="s">
        <v>78</v>
      </c>
      <c r="ARA812" s="75" t="s">
        <v>183</v>
      </c>
      <c r="ARC812" s="176"/>
      <c r="ARD812" s="176" t="e">
        <f>VLOOKUP(ARA812,$A$879:$F$2731,6,FALSE)</f>
        <v>#N/A</v>
      </c>
      <c r="ARE812" s="175" t="s">
        <v>67</v>
      </c>
      <c r="ARF812" s="10" t="e">
        <f>ARD812*1.2</f>
        <v>#N/A</v>
      </c>
      <c r="ARG812" s="10"/>
      <c r="ARH812" s="235"/>
      <c r="ARI812" s="175" t="s">
        <v>78</v>
      </c>
      <c r="ARJ812" s="75" t="s">
        <v>183</v>
      </c>
      <c r="ARL812" s="176"/>
      <c r="ARM812" s="176" t="e">
        <f>VLOOKUP(ARJ812,$A$879:$F$2731,6,FALSE)</f>
        <v>#N/A</v>
      </c>
      <c r="ARN812" s="175" t="s">
        <v>67</v>
      </c>
      <c r="ARO812" s="10" t="e">
        <f>ARM812*1.2</f>
        <v>#N/A</v>
      </c>
      <c r="ARP812" s="10"/>
      <c r="ARQ812" s="235"/>
      <c r="ARR812" s="175" t="s">
        <v>78</v>
      </c>
      <c r="ARS812" s="75" t="s">
        <v>183</v>
      </c>
      <c r="ARU812" s="176"/>
      <c r="ARV812" s="176" t="e">
        <f>VLOOKUP(ARS812,$A$879:$F$2731,6,FALSE)</f>
        <v>#N/A</v>
      </c>
      <c r="ARW812" s="175" t="s">
        <v>67</v>
      </c>
      <c r="ARX812" s="10" t="e">
        <f>ARV812*1.2</f>
        <v>#N/A</v>
      </c>
      <c r="ARY812" s="10"/>
      <c r="ARZ812" s="235"/>
      <c r="ASA812" s="175" t="s">
        <v>78</v>
      </c>
      <c r="ASB812" s="341" t="s">
        <v>1000</v>
      </c>
      <c r="ASD812" s="176"/>
      <c r="ASE812" s="176">
        <f>VLOOKUP(ASB812,$A$879:$F$2731,6,FALSE)</f>
        <v>1114</v>
      </c>
      <c r="ASF812" s="175" t="s">
        <v>67</v>
      </c>
      <c r="ASG812" s="10">
        <f>ASE812*1.2</f>
        <v>1336.8</v>
      </c>
      <c r="ASH812" s="10"/>
      <c r="ASI812" s="235"/>
      <c r="ASJ812" s="175" t="s">
        <v>78</v>
      </c>
      <c r="ASK812" s="75" t="s">
        <v>183</v>
      </c>
      <c r="ASM812" s="176"/>
      <c r="ASN812" s="176" t="e">
        <f>VLOOKUP(ASK812,$A$879:$F$2731,6,FALSE)</f>
        <v>#N/A</v>
      </c>
      <c r="ASO812" s="175" t="s">
        <v>67</v>
      </c>
      <c r="ASP812" s="10" t="e">
        <f>ASN812*1.2</f>
        <v>#N/A</v>
      </c>
      <c r="ASQ812" s="10"/>
      <c r="ASR812" s="235"/>
      <c r="ASS812" s="175" t="s">
        <v>78</v>
      </c>
      <c r="AST812" s="341" t="s">
        <v>417</v>
      </c>
      <c r="ASV812" s="176"/>
      <c r="ASW812" s="176">
        <f>VLOOKUP(AST812,$A$879:$F$2731,6,FALSE)</f>
        <v>460</v>
      </c>
      <c r="ASX812" s="175" t="s">
        <v>67</v>
      </c>
      <c r="ASY812" s="10">
        <f>ASW812*1.2</f>
        <v>552</v>
      </c>
      <c r="ASZ812" s="10"/>
      <c r="ATA812" s="235"/>
      <c r="ATB812" s="175" t="s">
        <v>78</v>
      </c>
      <c r="ATC812" s="75" t="s">
        <v>183</v>
      </c>
      <c r="ATE812" s="176"/>
      <c r="ATF812" s="176" t="e">
        <f>VLOOKUP(ATC812,$A$879:$F$2731,6,FALSE)</f>
        <v>#N/A</v>
      </c>
      <c r="ATG812" s="175" t="s">
        <v>67</v>
      </c>
      <c r="ATH812" s="10" t="e">
        <f>ATF812*1.2</f>
        <v>#N/A</v>
      </c>
      <c r="ATI812" s="10"/>
      <c r="ATJ812" s="235"/>
      <c r="ATK812" s="175" t="s">
        <v>78</v>
      </c>
      <c r="ATL812" s="75" t="s">
        <v>183</v>
      </c>
      <c r="ATN812" s="176"/>
      <c r="ATO812" s="176" t="e">
        <f>VLOOKUP(ATL812,$A$879:$F$2731,6,FALSE)</f>
        <v>#N/A</v>
      </c>
      <c r="ATP812" s="175" t="s">
        <v>67</v>
      </c>
      <c r="ATQ812" s="10" t="e">
        <f>ATO812*1.2</f>
        <v>#N/A</v>
      </c>
      <c r="ATR812" s="10"/>
      <c r="ATS812" s="235"/>
      <c r="ATT812" s="175" t="s">
        <v>78</v>
      </c>
      <c r="ATU812" s="75" t="s">
        <v>183</v>
      </c>
      <c r="ATW812" s="176"/>
      <c r="ATX812" s="176" t="e">
        <f>VLOOKUP(ATU812,$A$879:$F$2731,6,FALSE)</f>
        <v>#N/A</v>
      </c>
      <c r="ATY812" s="175" t="s">
        <v>67</v>
      </c>
      <c r="ATZ812" s="10" t="e">
        <f>ATX812*1.2</f>
        <v>#N/A</v>
      </c>
      <c r="AUA812" s="10"/>
      <c r="AUB812" s="235"/>
      <c r="AUC812" s="175" t="s">
        <v>78</v>
      </c>
      <c r="AUD812" s="75" t="s">
        <v>183</v>
      </c>
      <c r="AUF812" s="176"/>
      <c r="AUG812" s="176" t="e">
        <f>VLOOKUP(AUD812,$A$879:$F$2731,6,FALSE)</f>
        <v>#N/A</v>
      </c>
      <c r="AUH812" s="175" t="s">
        <v>67</v>
      </c>
      <c r="AUI812" s="10" t="e">
        <f>AUG812*1.2</f>
        <v>#N/A</v>
      </c>
      <c r="AUJ812" s="10"/>
      <c r="AUK812" s="235"/>
      <c r="AUL812" s="175" t="s">
        <v>78</v>
      </c>
      <c r="AUM812" s="75" t="s">
        <v>183</v>
      </c>
      <c r="AUO812" s="176"/>
      <c r="AUP812" s="176" t="e">
        <f>VLOOKUP(AUM812,$A$879:$F$2731,6,FALSE)</f>
        <v>#N/A</v>
      </c>
      <c r="AUQ812" s="175" t="s">
        <v>67</v>
      </c>
      <c r="AUR812" s="10" t="e">
        <f>AUP812*1.2</f>
        <v>#N/A</v>
      </c>
      <c r="AUS812" s="10"/>
      <c r="AUT812" s="235"/>
      <c r="AUU812" s="175" t="s">
        <v>78</v>
      </c>
      <c r="AUV812" s="75" t="s">
        <v>183</v>
      </c>
      <c r="AUX812" s="176"/>
      <c r="AUY812" s="176" t="e">
        <f>VLOOKUP(AUV812,$A$879:$F$2731,6,FALSE)</f>
        <v>#N/A</v>
      </c>
      <c r="AUZ812" s="175" t="s">
        <v>67</v>
      </c>
      <c r="AVA812" s="10" t="e">
        <f>AUY812*1.2</f>
        <v>#N/A</v>
      </c>
      <c r="AVB812" s="10"/>
      <c r="AVC812" s="235"/>
      <c r="AVD812" s="175" t="s">
        <v>78</v>
      </c>
      <c r="AVE812" s="75" t="s">
        <v>183</v>
      </c>
      <c r="AVG812" s="176"/>
      <c r="AVH812" s="176" t="e">
        <f>VLOOKUP(AVE812,$A$879:$F$2731,6,FALSE)</f>
        <v>#N/A</v>
      </c>
      <c r="AVI812" s="175" t="s">
        <v>67</v>
      </c>
      <c r="AVJ812" s="10" t="e">
        <f>AVH812*1.2</f>
        <v>#N/A</v>
      </c>
      <c r="AVK812" s="10"/>
      <c r="AVL812" s="235"/>
      <c r="AVM812" s="175" t="s">
        <v>78</v>
      </c>
      <c r="AVN812" s="75" t="s">
        <v>183</v>
      </c>
      <c r="AVP812" s="176"/>
      <c r="AVQ812" s="176" t="e">
        <f>VLOOKUP(AVN812,$A$879:$F$2731,6,FALSE)</f>
        <v>#N/A</v>
      </c>
      <c r="AVR812" s="175" t="s">
        <v>67</v>
      </c>
      <c r="AVS812" s="10" t="e">
        <f>AVQ812*1.2</f>
        <v>#N/A</v>
      </c>
      <c r="AVT812" s="10"/>
      <c r="AVU812" s="235"/>
      <c r="AVV812" s="175" t="s">
        <v>78</v>
      </c>
      <c r="AVW812" s="75" t="s">
        <v>183</v>
      </c>
      <c r="AVY812" s="176"/>
      <c r="AVZ812" s="176" t="e">
        <f>VLOOKUP(AVW812,$A$879:$F$2731,6,FALSE)</f>
        <v>#N/A</v>
      </c>
      <c r="AWA812" s="175" t="s">
        <v>67</v>
      </c>
      <c r="AWB812" s="10" t="e">
        <f>AVZ812*1.2</f>
        <v>#N/A</v>
      </c>
      <c r="AWC812" s="10"/>
      <c r="AWD812" s="235"/>
      <c r="AWE812" s="175" t="s">
        <v>78</v>
      </c>
      <c r="AWF812" s="75" t="s">
        <v>183</v>
      </c>
      <c r="AWH812" s="176"/>
      <c r="AWI812" s="176" t="e">
        <f>VLOOKUP(AWF812,$A$879:$F$2731,6,FALSE)</f>
        <v>#N/A</v>
      </c>
      <c r="AWJ812" s="175" t="s">
        <v>67</v>
      </c>
      <c r="AWK812" s="10" t="e">
        <f>AWI812*1.2</f>
        <v>#N/A</v>
      </c>
      <c r="AWL812" s="10"/>
      <c r="AWM812" s="235"/>
      <c r="AWN812" s="175" t="s">
        <v>78</v>
      </c>
      <c r="AWO812" s="341" t="s">
        <v>861</v>
      </c>
      <c r="AWQ812" s="176"/>
      <c r="AWR812" s="176">
        <f>VLOOKUP(AWO812,$A$879:$F$2731,6,FALSE)</f>
        <v>1236</v>
      </c>
      <c r="AWS812" s="175" t="s">
        <v>67</v>
      </c>
      <c r="AWT812" s="10">
        <f>AWR812*1.2</f>
        <v>1483.2</v>
      </c>
      <c r="AWU812" s="10"/>
      <c r="AWV812" s="235"/>
      <c r="AWW812" s="175" t="s">
        <v>78</v>
      </c>
      <c r="AWX812" s="341" t="s">
        <v>861</v>
      </c>
      <c r="AWZ812" s="176"/>
      <c r="AXA812" s="176">
        <f>VLOOKUP(AWX812,$A$879:$F$2731,6,FALSE)</f>
        <v>1236</v>
      </c>
      <c r="AXB812" s="175" t="s">
        <v>67</v>
      </c>
      <c r="AXC812" s="10">
        <f>AXA812*1.2</f>
        <v>1483.2</v>
      </c>
      <c r="AXD812" s="10"/>
      <c r="AXE812" s="235"/>
      <c r="AXF812" s="175" t="s">
        <v>78</v>
      </c>
      <c r="AXG812" s="341" t="s">
        <v>433</v>
      </c>
      <c r="AXI812" s="176"/>
      <c r="AXJ812" s="176">
        <f>VLOOKUP(AXG812,$A$879:$F$2731,6,FALSE)</f>
        <v>458</v>
      </c>
      <c r="AXK812" s="175" t="s">
        <v>67</v>
      </c>
      <c r="AXL812" s="10">
        <f>AXJ812*1.2</f>
        <v>549.6</v>
      </c>
      <c r="AXM812" s="10"/>
      <c r="AXN812" s="235"/>
      <c r="AXO812" s="175" t="s">
        <v>78</v>
      </c>
      <c r="AXP812" s="341" t="s">
        <v>1000</v>
      </c>
      <c r="AXR812" s="176"/>
      <c r="AXS812" s="176">
        <f>VLOOKUP(AXP812,$A$879:$F$2731,6,FALSE)</f>
        <v>1114</v>
      </c>
      <c r="AXT812" s="175" t="s">
        <v>67</v>
      </c>
      <c r="AXU812" s="10">
        <f>AXS812*1.2</f>
        <v>1336.8</v>
      </c>
      <c r="AXV812" s="10"/>
      <c r="AXW812" s="235"/>
      <c r="AXX812" s="175" t="s">
        <v>78</v>
      </c>
      <c r="AXY812" s="341" t="s">
        <v>576</v>
      </c>
      <c r="AYA812" s="176"/>
      <c r="AYB812" s="176">
        <f>VLOOKUP(AXY812,$A$879:$F$2731,6,FALSE)</f>
        <v>94</v>
      </c>
      <c r="AYC812" s="175" t="s">
        <v>67</v>
      </c>
      <c r="AYD812" s="10">
        <f>AYB812*1.2</f>
        <v>112.8</v>
      </c>
      <c r="AYE812" s="10"/>
      <c r="AYF812" s="235"/>
      <c r="AYG812" s="175" t="s">
        <v>78</v>
      </c>
      <c r="AYH812" s="341" t="s">
        <v>2570</v>
      </c>
      <c r="AYJ812" s="176"/>
      <c r="AYK812" s="176">
        <f>VLOOKUP(AYH812,$A$879:$F$2731,6,FALSE)</f>
        <v>1523</v>
      </c>
      <c r="AYL812" s="175" t="s">
        <v>67</v>
      </c>
      <c r="AYM812" s="10">
        <f>AYK812*1.2</f>
        <v>1827.6</v>
      </c>
      <c r="AYN812" s="10"/>
      <c r="AYO812" s="235"/>
      <c r="AYP812" s="175" t="s">
        <v>78</v>
      </c>
      <c r="AYQ812" s="341" t="s">
        <v>593</v>
      </c>
      <c r="AYS812" s="176"/>
      <c r="AYT812" s="176">
        <f>VLOOKUP(AYQ812,$A$879:$F$2731,6,FALSE)</f>
        <v>253</v>
      </c>
      <c r="AYU812" s="175" t="s">
        <v>67</v>
      </c>
      <c r="AYV812" s="10">
        <f>AYT812*1.2</f>
        <v>303.59999999999997</v>
      </c>
      <c r="AYW812" s="10"/>
      <c r="AYX812" s="235"/>
      <c r="AYY812" s="175" t="s">
        <v>78</v>
      </c>
      <c r="AYZ812" s="341" t="s">
        <v>2124</v>
      </c>
      <c r="AZB812" s="176"/>
      <c r="AZC812" s="176">
        <f>VLOOKUP(AYZ812,$A$879:$F$2731,6,FALSE)</f>
        <v>204</v>
      </c>
      <c r="AZD812" s="175" t="s">
        <v>67</v>
      </c>
      <c r="AZE812" s="10">
        <f>AZC812*1.2</f>
        <v>244.79999999999998</v>
      </c>
      <c r="AZF812" s="10"/>
      <c r="AZG812" s="235"/>
      <c r="AZH812" s="175" t="s">
        <v>78</v>
      </c>
      <c r="AZI812" s="341" t="s">
        <v>460</v>
      </c>
      <c r="AZK812" s="176"/>
      <c r="AZL812" s="176">
        <f>VLOOKUP(AZI812,$A$879:$F$2731,6,FALSE)</f>
        <v>55</v>
      </c>
      <c r="AZM812" s="175" t="s">
        <v>67</v>
      </c>
      <c r="AZN812" s="10">
        <f>AZL812*1.2</f>
        <v>66</v>
      </c>
      <c r="AZO812" s="10"/>
      <c r="AZP812" s="235"/>
      <c r="AZQ812" s="175" t="s">
        <v>78</v>
      </c>
      <c r="AZR812" s="341" t="s">
        <v>600</v>
      </c>
      <c r="AZT812" s="176"/>
      <c r="AZU812" s="176">
        <f>VLOOKUP(AZR812,$A$879:$F$2731,6,FALSE)</f>
        <v>415</v>
      </c>
      <c r="AZV812" s="175" t="s">
        <v>67</v>
      </c>
      <c r="AZW812" s="10">
        <f>AZU812*1.2</f>
        <v>498</v>
      </c>
      <c r="AZX812" s="10"/>
      <c r="AZY812" s="235"/>
      <c r="AZZ812" s="175" t="s">
        <v>78</v>
      </c>
      <c r="BAA812" s="341" t="s">
        <v>861</v>
      </c>
      <c r="BAC812" s="176"/>
      <c r="BAD812" s="176">
        <f>VLOOKUP(BAA812,$A$879:$F$2731,6,FALSE)</f>
        <v>1236</v>
      </c>
      <c r="BAE812" s="175" t="s">
        <v>67</v>
      </c>
      <c r="BAF812" s="10">
        <f>BAD812*1.2</f>
        <v>1483.2</v>
      </c>
      <c r="BAG812" s="10"/>
      <c r="BAH812" s="235"/>
      <c r="BAI812" s="175" t="s">
        <v>78</v>
      </c>
      <c r="BAJ812" s="398" t="s">
        <v>2570</v>
      </c>
      <c r="BAL812" s="176"/>
      <c r="BAM812" s="176">
        <f>VLOOKUP(BAJ812,$A$879:$F$2731,6,FALSE)</f>
        <v>1523</v>
      </c>
      <c r="BAN812" s="175" t="s">
        <v>67</v>
      </c>
      <c r="BAO812" s="10">
        <f>BAM812*1.2</f>
        <v>1827.6</v>
      </c>
      <c r="BAP812" s="10"/>
      <c r="BAQ812" s="235"/>
      <c r="BAR812" s="175" t="s">
        <v>78</v>
      </c>
      <c r="BAS812" s="341" t="s">
        <v>2124</v>
      </c>
      <c r="BAU812" s="176"/>
      <c r="BAV812" s="176">
        <f>VLOOKUP(BAS812,$A$879:$F$2731,6,FALSE)</f>
        <v>204</v>
      </c>
      <c r="BAW812" s="175" t="s">
        <v>67</v>
      </c>
      <c r="BAX812" s="10">
        <f>BAV812*1.2</f>
        <v>244.79999999999998</v>
      </c>
      <c r="BAY812" s="10"/>
      <c r="BAZ812" s="235"/>
      <c r="BBA812" s="175" t="s">
        <v>78</v>
      </c>
      <c r="BBB812" s="341" t="s">
        <v>458</v>
      </c>
      <c r="BBD812" s="176"/>
      <c r="BBE812" s="176">
        <f>VLOOKUP(BBB812,$A$879:$F$2731,6,FALSE)</f>
        <v>396</v>
      </c>
      <c r="BBF812" s="175" t="s">
        <v>67</v>
      </c>
      <c r="BBG812" s="10">
        <f>BBE812*1.2</f>
        <v>475.2</v>
      </c>
      <c r="BBH812" s="10"/>
      <c r="BBI812" s="235"/>
      <c r="BBJ812" s="175" t="s">
        <v>78</v>
      </c>
      <c r="BBK812" s="341" t="s">
        <v>460</v>
      </c>
      <c r="BBM812" s="176"/>
      <c r="BBN812" s="176">
        <f>VLOOKUP(BBK812,$A$879:$F$2731,6,FALSE)</f>
        <v>55</v>
      </c>
      <c r="BBO812" s="175" t="s">
        <v>67</v>
      </c>
      <c r="BBP812" s="10">
        <f>BBN812*1.2</f>
        <v>66</v>
      </c>
      <c r="BBQ812" s="10"/>
      <c r="BBR812" s="235"/>
      <c r="BBS812" s="175" t="s">
        <v>78</v>
      </c>
      <c r="BBT812" s="347" t="s">
        <v>2570</v>
      </c>
      <c r="BBV812" s="176"/>
      <c r="BBW812" s="176">
        <f>VLOOKUP(BBT812,$A$879:$F$2731,6,FALSE)</f>
        <v>1523</v>
      </c>
      <c r="BBX812" s="175" t="s">
        <v>67</v>
      </c>
      <c r="BBY812" s="10">
        <f>BBW812*1.2</f>
        <v>1827.6</v>
      </c>
      <c r="BBZ812" s="10"/>
      <c r="BCA812" s="235"/>
      <c r="BCB812" s="175" t="s">
        <v>78</v>
      </c>
      <c r="BCC812" s="341" t="s">
        <v>427</v>
      </c>
      <c r="BCE812" s="176"/>
      <c r="BCF812" s="176">
        <f>VLOOKUP(BCC812,$A$879:$F$2731,6,FALSE)</f>
        <v>347</v>
      </c>
      <c r="BCG812" s="175" t="s">
        <v>67</v>
      </c>
      <c r="BCH812" s="10">
        <f>BCF812*1.2</f>
        <v>416.4</v>
      </c>
      <c r="BCI812" s="10"/>
      <c r="BCJ812" s="235"/>
      <c r="BCK812" s="175" t="s">
        <v>78</v>
      </c>
      <c r="BCL812" s="341" t="s">
        <v>2124</v>
      </c>
      <c r="BCN812" s="176"/>
      <c r="BCO812" s="176">
        <f>VLOOKUP(BCL812,$A$879:$F$2731,6,FALSE)</f>
        <v>204</v>
      </c>
      <c r="BCP812" s="175" t="s">
        <v>67</v>
      </c>
      <c r="BCQ812" s="10">
        <f>BCO812*1.2</f>
        <v>244.79999999999998</v>
      </c>
      <c r="BCR812" s="10"/>
      <c r="BCS812" s="235"/>
      <c r="BCT812" s="175" t="s">
        <v>78</v>
      </c>
      <c r="BCU812" s="351" t="s">
        <v>561</v>
      </c>
      <c r="BCW812" s="176"/>
      <c r="BCX812" s="176">
        <f>VLOOKUP(BCU812,$A$879:$F$2731,6,FALSE)</f>
        <v>432</v>
      </c>
      <c r="BCY812" s="175" t="s">
        <v>67</v>
      </c>
      <c r="BCZ812" s="10">
        <f>BCX812*1.2</f>
        <v>518.4</v>
      </c>
      <c r="BDA812" s="10"/>
      <c r="BDB812" s="235"/>
      <c r="BDC812" s="175" t="s">
        <v>78</v>
      </c>
      <c r="BDD812" s="347" t="s">
        <v>1402</v>
      </c>
      <c r="BDF812" s="176"/>
      <c r="BDG812" s="176">
        <f>VLOOKUP(BDD812,$A$879:$F$2731,6,FALSE)</f>
        <v>619</v>
      </c>
      <c r="BDH812" s="175" t="s">
        <v>67</v>
      </c>
      <c r="BDI812" s="10">
        <f>BDG812*1.2</f>
        <v>742.8</v>
      </c>
      <c r="BDJ812" s="10"/>
      <c r="BDK812" s="235"/>
      <c r="BDL812" s="175" t="s">
        <v>78</v>
      </c>
      <c r="BDM812" s="341" t="s">
        <v>1402</v>
      </c>
      <c r="BDO812" s="176"/>
      <c r="BDP812" s="176">
        <f>VLOOKUP(BDM812,$A$879:$F$2731,6,FALSE)</f>
        <v>619</v>
      </c>
      <c r="BDQ812" s="175" t="s">
        <v>67</v>
      </c>
      <c r="BDR812" s="10">
        <f>BDP812*1.2</f>
        <v>742.8</v>
      </c>
      <c r="BDS812" s="10"/>
      <c r="BDT812" s="235"/>
      <c r="BDU812" s="175" t="s">
        <v>78</v>
      </c>
      <c r="BDV812" s="341" t="s">
        <v>600</v>
      </c>
      <c r="BDX812" s="176"/>
      <c r="BDY812" s="176">
        <f>VLOOKUP(BDV812,$A$879:$F$2731,6,FALSE)</f>
        <v>415</v>
      </c>
      <c r="BDZ812" s="175" t="s">
        <v>67</v>
      </c>
      <c r="BEA812" s="10">
        <f>BDY812*1.2</f>
        <v>498</v>
      </c>
      <c r="BEB812" s="10"/>
      <c r="BEC812" s="235"/>
      <c r="BED812" s="175" t="s">
        <v>78</v>
      </c>
      <c r="BEE812" s="341" t="s">
        <v>2124</v>
      </c>
      <c r="BEG812" s="176"/>
      <c r="BEH812" s="176">
        <f>VLOOKUP(BEE812,$A$879:$F$2731,6,FALSE)</f>
        <v>204</v>
      </c>
      <c r="BEI812" s="175" t="s">
        <v>67</v>
      </c>
      <c r="BEJ812" s="10">
        <f>BEH812*1.2</f>
        <v>244.79999999999998</v>
      </c>
      <c r="BEK812" s="10"/>
      <c r="BEL812" s="235"/>
      <c r="BEM812" s="175" t="s">
        <v>78</v>
      </c>
      <c r="BEN812" s="341" t="s">
        <v>1402</v>
      </c>
      <c r="BEP812" s="176"/>
      <c r="BEQ812" s="176">
        <f>VLOOKUP(BEN812,$A$879:$F$2731,6,FALSE)</f>
        <v>619</v>
      </c>
      <c r="BER812" s="175" t="s">
        <v>67</v>
      </c>
      <c r="BES812" s="10">
        <f>BEQ812*1.2</f>
        <v>742.8</v>
      </c>
      <c r="BET812" s="10"/>
      <c r="BEU812" s="235"/>
      <c r="BEV812" s="175" t="s">
        <v>78</v>
      </c>
      <c r="BEW812" s="341" t="s">
        <v>593</v>
      </c>
      <c r="BEY812" s="176"/>
      <c r="BEZ812" s="176">
        <f>VLOOKUP(BEW812,$A$879:$F$2731,6,FALSE)</f>
        <v>253</v>
      </c>
      <c r="BFA812" s="175" t="s">
        <v>67</v>
      </c>
      <c r="BFB812" s="10">
        <f>BEZ812*1.2</f>
        <v>303.59999999999997</v>
      </c>
      <c r="BFC812" s="10"/>
      <c r="BFD812" s="235"/>
      <c r="BFE812" s="175" t="s">
        <v>78</v>
      </c>
      <c r="BFF812" s="341" t="s">
        <v>433</v>
      </c>
      <c r="BFH812" s="176"/>
      <c r="BFI812" s="176">
        <f>VLOOKUP(BFF812,$A$879:$F$2731,6,FALSE)</f>
        <v>458</v>
      </c>
      <c r="BFJ812" s="175" t="s">
        <v>67</v>
      </c>
      <c r="BFK812" s="10">
        <f>BFI812*1.2</f>
        <v>549.6</v>
      </c>
      <c r="BFL812" s="10"/>
      <c r="BFM812" s="235"/>
      <c r="BFN812" s="175" t="s">
        <v>78</v>
      </c>
      <c r="BFO812" s="341" t="s">
        <v>861</v>
      </c>
      <c r="BFQ812" s="176"/>
      <c r="BFR812" s="176">
        <f>VLOOKUP(BFO812,$A$879:$F$2731,6,FALSE)</f>
        <v>1236</v>
      </c>
      <c r="BFS812" s="175" t="s">
        <v>67</v>
      </c>
      <c r="BFT812" s="10">
        <f>BFR812*1.2</f>
        <v>1483.2</v>
      </c>
      <c r="BFU812" s="10"/>
      <c r="BFV812" s="235"/>
      <c r="BFW812" s="175" t="s">
        <v>78</v>
      </c>
      <c r="BFX812" s="351" t="s">
        <v>2124</v>
      </c>
      <c r="BFZ812" s="176"/>
      <c r="BGA812" s="176">
        <f>VLOOKUP(BFX812,$A$879:$F$2731,6,FALSE)</f>
        <v>204</v>
      </c>
      <c r="BGB812" s="175" t="s">
        <v>67</v>
      </c>
      <c r="BGC812" s="10">
        <f>BGA812*1.2</f>
        <v>244.79999999999998</v>
      </c>
      <c r="BGD812" s="10"/>
      <c r="BGE812" s="235"/>
      <c r="BGF812" s="175" t="s">
        <v>78</v>
      </c>
      <c r="BGG812" s="341" t="s">
        <v>600</v>
      </c>
      <c r="BGI812" s="176"/>
      <c r="BGJ812" s="176">
        <f>VLOOKUP(BGG812,$A$879:$F$2731,6,FALSE)</f>
        <v>415</v>
      </c>
      <c r="BGK812" s="175" t="s">
        <v>67</v>
      </c>
      <c r="BGL812" s="10">
        <f>BGJ812*1.2</f>
        <v>498</v>
      </c>
      <c r="BGM812" s="10"/>
      <c r="BGN812" s="235"/>
      <c r="BGO812" s="175" t="s">
        <v>78</v>
      </c>
      <c r="BGP812" s="351" t="s">
        <v>415</v>
      </c>
      <c r="BGR812" s="176"/>
      <c r="BGS812" s="176">
        <f>VLOOKUP(BGP812,$A$879:$F$2731,6,FALSE)</f>
        <v>320</v>
      </c>
      <c r="BGT812" s="175" t="s">
        <v>67</v>
      </c>
      <c r="BGU812" s="10">
        <f>BGS812*1.2</f>
        <v>384</v>
      </c>
      <c r="BGV812" s="10"/>
      <c r="BGW812" s="235"/>
      <c r="BGX812" s="175" t="s">
        <v>78</v>
      </c>
      <c r="BGY812" s="341" t="s">
        <v>1402</v>
      </c>
      <c r="BHA812" s="176"/>
      <c r="BHB812" s="176">
        <f>VLOOKUP(BGY812,$A$879:$F$2731,6,FALSE)</f>
        <v>619</v>
      </c>
      <c r="BHC812" s="175" t="s">
        <v>67</v>
      </c>
      <c r="BHD812" s="10">
        <f>BHB812*1.2</f>
        <v>742.8</v>
      </c>
      <c r="BHE812" s="10"/>
    </row>
    <row r="813" spans="1:1565" s="14" customFormat="1" ht="15">
      <c r="A813" s="175" t="s">
        <v>79</v>
      </c>
      <c r="B813" s="343" t="s">
        <v>2570</v>
      </c>
      <c r="D813" s="176"/>
      <c r="E813" s="176">
        <f>VLOOKUP(B813,$A$879:$F$2731,6,FALSE)</f>
        <v>1523</v>
      </c>
      <c r="F813" s="175" t="s">
        <v>69</v>
      </c>
      <c r="G813" s="10">
        <f>E813*1.1</f>
        <v>1675.3000000000002</v>
      </c>
      <c r="H813" s="10"/>
      <c r="I813" s="229"/>
      <c r="J813" s="175" t="s">
        <v>79</v>
      </c>
      <c r="K813" s="341" t="s">
        <v>2089</v>
      </c>
      <c r="M813" s="176"/>
      <c r="N813" s="176">
        <f>VLOOKUP(K813,$A$879:$F$2731,6,FALSE)</f>
        <v>949</v>
      </c>
      <c r="O813" s="175" t="s">
        <v>69</v>
      </c>
      <c r="P813" s="10">
        <f>N813*1.1</f>
        <v>1043.9000000000001</v>
      </c>
      <c r="Q813" s="10"/>
      <c r="R813" s="229"/>
      <c r="S813" s="175" t="s">
        <v>79</v>
      </c>
      <c r="T813" s="341" t="s">
        <v>1000</v>
      </c>
      <c r="V813" s="176"/>
      <c r="W813" s="176">
        <f>VLOOKUP(T813,$A$879:$F$2731,6,FALSE)</f>
        <v>1114</v>
      </c>
      <c r="X813" s="175" t="s">
        <v>69</v>
      </c>
      <c r="Y813" s="10">
        <f>W813*1.1</f>
        <v>1225.4000000000001</v>
      </c>
      <c r="Z813" s="10"/>
      <c r="AA813" s="229"/>
      <c r="AB813" s="175" t="s">
        <v>79</v>
      </c>
      <c r="AC813" s="341" t="s">
        <v>2570</v>
      </c>
      <c r="AE813" s="176"/>
      <c r="AF813" s="176">
        <f>VLOOKUP(AC813,$A$879:$F$2731,6,FALSE)</f>
        <v>1523</v>
      </c>
      <c r="AG813" s="175" t="s">
        <v>69</v>
      </c>
      <c r="AH813" s="10">
        <f>AF813*1.1</f>
        <v>1675.3000000000002</v>
      </c>
      <c r="AI813" s="10"/>
      <c r="AJ813" s="229"/>
      <c r="AK813" s="175" t="s">
        <v>79</v>
      </c>
      <c r="AL813" s="341" t="s">
        <v>2089</v>
      </c>
      <c r="AN813" s="176"/>
      <c r="AO813" s="176">
        <f>VLOOKUP(AL813,$A$879:$F$2731,6,FALSE)</f>
        <v>949</v>
      </c>
      <c r="AP813" s="175" t="s">
        <v>69</v>
      </c>
      <c r="AQ813" s="10">
        <f>AO813*1.1</f>
        <v>1043.9000000000001</v>
      </c>
      <c r="AR813" s="10"/>
      <c r="AS813" s="229"/>
      <c r="AT813" s="175" t="s">
        <v>79</v>
      </c>
      <c r="AU813" s="341" t="s">
        <v>415</v>
      </c>
      <c r="AW813" s="176"/>
      <c r="AX813" s="176">
        <f>VLOOKUP(AU813,$A$879:$F$2731,6,FALSE)</f>
        <v>320</v>
      </c>
      <c r="AY813" s="175" t="s">
        <v>69</v>
      </c>
      <c r="AZ813" s="10">
        <f>AX813*1.1</f>
        <v>352</v>
      </c>
      <c r="BA813" s="10"/>
      <c r="BB813" s="229"/>
      <c r="BC813" s="175" t="s">
        <v>79</v>
      </c>
      <c r="BD813" s="341" t="s">
        <v>2570</v>
      </c>
      <c r="BF813" s="176"/>
      <c r="BG813" s="176">
        <f>VLOOKUP(BD813,$A$879:$F$2731,6,FALSE)</f>
        <v>1523</v>
      </c>
      <c r="BH813" s="175" t="s">
        <v>69</v>
      </c>
      <c r="BI813" s="10">
        <f>BG813*1.1</f>
        <v>1675.3000000000002</v>
      </c>
      <c r="BJ813" s="10"/>
      <c r="BK813" s="229"/>
      <c r="BL813" s="175" t="s">
        <v>79</v>
      </c>
      <c r="BM813" s="341" t="s">
        <v>2515</v>
      </c>
      <c r="BO813" s="176"/>
      <c r="BP813" s="176">
        <f>VLOOKUP(BM813,$A$879:$F$2731,6,FALSE)</f>
        <v>785</v>
      </c>
      <c r="BQ813" s="175" t="s">
        <v>69</v>
      </c>
      <c r="BR813" s="10">
        <f>BP813*1.1</f>
        <v>863.50000000000011</v>
      </c>
      <c r="BS813" s="10"/>
      <c r="BT813" s="229"/>
      <c r="BU813" s="175" t="s">
        <v>79</v>
      </c>
      <c r="BV813" s="341" t="s">
        <v>2089</v>
      </c>
      <c r="BX813" s="176"/>
      <c r="BY813" s="176">
        <f>VLOOKUP(BV813,$A$879:$F$2731,6,FALSE)</f>
        <v>949</v>
      </c>
      <c r="BZ813" s="175" t="s">
        <v>69</v>
      </c>
      <c r="CA813" s="10">
        <f>BY813*1.1</f>
        <v>1043.9000000000001</v>
      </c>
      <c r="CB813" s="10"/>
      <c r="CC813" s="229"/>
      <c r="CD813" s="175" t="s">
        <v>79</v>
      </c>
      <c r="CE813" s="341" t="s">
        <v>1402</v>
      </c>
      <c r="CG813" s="176"/>
      <c r="CH813" s="176">
        <f>VLOOKUP(CE813,$A$879:$F$2731,6,FALSE)</f>
        <v>619</v>
      </c>
      <c r="CI813" s="175" t="s">
        <v>69</v>
      </c>
      <c r="CJ813" s="10">
        <f>CH813*1.1</f>
        <v>680.90000000000009</v>
      </c>
      <c r="CK813" s="10"/>
      <c r="CL813" s="229"/>
      <c r="CM813" s="175" t="s">
        <v>79</v>
      </c>
      <c r="CN813" s="341" t="s">
        <v>2089</v>
      </c>
      <c r="CP813" s="176"/>
      <c r="CQ813" s="176">
        <f>VLOOKUP(CN813,$A$879:$F$2731,6,FALSE)</f>
        <v>949</v>
      </c>
      <c r="CR813" s="175" t="s">
        <v>69</v>
      </c>
      <c r="CS813" s="10">
        <f>CQ813*1.1</f>
        <v>1043.9000000000001</v>
      </c>
      <c r="CT813" s="10"/>
      <c r="CU813" s="229"/>
      <c r="CV813" s="175" t="s">
        <v>79</v>
      </c>
      <c r="CW813" s="341" t="s">
        <v>861</v>
      </c>
      <c r="CY813" s="176"/>
      <c r="CZ813" s="176">
        <f>VLOOKUP(CW813,$A$879:$F$2731,6,FALSE)</f>
        <v>1236</v>
      </c>
      <c r="DA813" s="175" t="s">
        <v>69</v>
      </c>
      <c r="DB813" s="10">
        <f>CZ813*1.1</f>
        <v>1359.6000000000001</v>
      </c>
      <c r="DC813" s="10"/>
      <c r="DD813" s="229"/>
      <c r="DE813" s="175" t="s">
        <v>79</v>
      </c>
      <c r="DF813" s="341" t="s">
        <v>2124</v>
      </c>
      <c r="DH813" s="176"/>
      <c r="DI813" s="176">
        <f>VLOOKUP(DF813,$A$879:$F$2731,6,FALSE)</f>
        <v>204</v>
      </c>
      <c r="DJ813" s="175" t="s">
        <v>69</v>
      </c>
      <c r="DK813" s="10">
        <f>DI813*1.1</f>
        <v>224.4</v>
      </c>
      <c r="DL813" s="10"/>
      <c r="DM813" s="229"/>
      <c r="DN813" s="175" t="s">
        <v>79</v>
      </c>
      <c r="DO813" s="341" t="s">
        <v>1402</v>
      </c>
      <c r="DQ813" s="176"/>
      <c r="DR813" s="176">
        <f>VLOOKUP(DO813,$A$879:$F$2731,6,FALSE)</f>
        <v>619</v>
      </c>
      <c r="DS813" s="175" t="s">
        <v>69</v>
      </c>
      <c r="DT813" s="10">
        <f>DR813*1.1</f>
        <v>680.90000000000009</v>
      </c>
      <c r="DU813" s="10"/>
      <c r="DV813" s="229"/>
      <c r="DW813" s="175" t="s">
        <v>79</v>
      </c>
      <c r="DX813" s="341" t="s">
        <v>2124</v>
      </c>
      <c r="DZ813" s="176"/>
      <c r="EA813" s="176">
        <f>VLOOKUP(DX813,$A$879:$F$2731,6,FALSE)</f>
        <v>204</v>
      </c>
      <c r="EB813" s="175" t="s">
        <v>69</v>
      </c>
      <c r="EC813" s="10">
        <f>EA813*1.1</f>
        <v>224.4</v>
      </c>
      <c r="ED813" s="10"/>
      <c r="EE813" s="229"/>
      <c r="EF813" s="175" t="s">
        <v>79</v>
      </c>
      <c r="EG813" s="341" t="s">
        <v>2089</v>
      </c>
      <c r="EI813" s="176"/>
      <c r="EJ813" s="176">
        <f>VLOOKUP(EG813,$A$879:$F$2731,6,FALSE)</f>
        <v>949</v>
      </c>
      <c r="EK813" s="175" t="s">
        <v>69</v>
      </c>
      <c r="EL813" s="10">
        <f>EJ813*1.1</f>
        <v>1043.9000000000001</v>
      </c>
      <c r="EM813" s="10"/>
      <c r="EN813" s="229"/>
      <c r="EO813" s="175" t="s">
        <v>79</v>
      </c>
      <c r="EP813" s="341" t="s">
        <v>1402</v>
      </c>
      <c r="ER813" s="176"/>
      <c r="ES813" s="176">
        <f>VLOOKUP(EP813,$A$879:$F$2731,6,FALSE)</f>
        <v>619</v>
      </c>
      <c r="ET813" s="175" t="s">
        <v>69</v>
      </c>
      <c r="EU813" s="10">
        <f>ES813*1.1</f>
        <v>680.90000000000009</v>
      </c>
      <c r="EV813" s="10"/>
      <c r="EW813" s="229"/>
      <c r="EX813" s="175" t="s">
        <v>79</v>
      </c>
      <c r="EY813" s="341" t="s">
        <v>1402</v>
      </c>
      <c r="FA813" s="176"/>
      <c r="FB813" s="176">
        <f>VLOOKUP(EY813,$A$879:$F$2731,6,FALSE)</f>
        <v>619</v>
      </c>
      <c r="FC813" s="175" t="s">
        <v>69</v>
      </c>
      <c r="FD813" s="10">
        <f>FB813*1.1</f>
        <v>680.90000000000009</v>
      </c>
      <c r="FE813" s="10"/>
      <c r="FF813" s="229"/>
      <c r="FG813" s="175" t="s">
        <v>79</v>
      </c>
      <c r="FH813" s="341" t="s">
        <v>484</v>
      </c>
      <c r="FJ813" s="176"/>
      <c r="FK813" s="176">
        <f>VLOOKUP(FH813,$A$879:$F$2731,6,FALSE)</f>
        <v>263</v>
      </c>
      <c r="FL813" s="175" t="s">
        <v>69</v>
      </c>
      <c r="FM813" s="10">
        <f>FK813*1.1</f>
        <v>289.3</v>
      </c>
      <c r="FN813" s="10"/>
      <c r="FO813" s="229"/>
      <c r="FP813" s="175" t="s">
        <v>79</v>
      </c>
      <c r="FQ813" s="341" t="s">
        <v>2124</v>
      </c>
      <c r="FS813" s="176"/>
      <c r="FT813" s="176">
        <f>VLOOKUP(FQ813,$A$879:$F$2731,6,FALSE)</f>
        <v>204</v>
      </c>
      <c r="FU813" s="175" t="s">
        <v>69</v>
      </c>
      <c r="FV813" s="10">
        <f>FT813*1.1</f>
        <v>224.4</v>
      </c>
      <c r="FW813" s="10"/>
      <c r="FX813" s="229"/>
      <c r="FY813" s="175" t="s">
        <v>79</v>
      </c>
      <c r="FZ813" s="349" t="s">
        <v>183</v>
      </c>
      <c r="GB813" s="176"/>
      <c r="GC813" s="176" t="e">
        <f>VLOOKUP(FZ813,$A$879:$F$2731,6,FALSE)</f>
        <v>#N/A</v>
      </c>
      <c r="GD813" s="175" t="s">
        <v>69</v>
      </c>
      <c r="GE813" s="10" t="e">
        <f>GC813*1.1</f>
        <v>#N/A</v>
      </c>
      <c r="GF813" s="10"/>
      <c r="GG813" s="229"/>
      <c r="GH813" s="175" t="s">
        <v>79</v>
      </c>
      <c r="GI813" s="341" t="s">
        <v>2124</v>
      </c>
      <c r="GK813" s="176"/>
      <c r="GL813" s="176">
        <f>VLOOKUP(GI813,$A$879:$F$2731,6,FALSE)</f>
        <v>204</v>
      </c>
      <c r="GM813" s="175" t="s">
        <v>69</v>
      </c>
      <c r="GN813" s="10">
        <f>GL813*1.1</f>
        <v>224.4</v>
      </c>
      <c r="GO813" s="10"/>
      <c r="GP813" s="229"/>
      <c r="GQ813" s="175" t="s">
        <v>79</v>
      </c>
      <c r="GR813" s="341" t="s">
        <v>1402</v>
      </c>
      <c r="GT813" s="176"/>
      <c r="GU813" s="176">
        <f>VLOOKUP(GR813,$A$879:$F$2731,6,FALSE)</f>
        <v>619</v>
      </c>
      <c r="GV813" s="175" t="s">
        <v>69</v>
      </c>
      <c r="GW813" s="10">
        <f>GU813*1.1</f>
        <v>680.90000000000009</v>
      </c>
      <c r="GX813" s="10"/>
      <c r="GY813" s="229"/>
      <c r="GZ813" s="175" t="s">
        <v>79</v>
      </c>
      <c r="HA813" s="341" t="s">
        <v>1000</v>
      </c>
      <c r="HC813" s="176"/>
      <c r="HD813" s="176">
        <f>VLOOKUP(HA813,$A$879:$F$2731,6,FALSE)</f>
        <v>1114</v>
      </c>
      <c r="HE813" s="175" t="s">
        <v>69</v>
      </c>
      <c r="HF813" s="10">
        <f>HD813*1.1</f>
        <v>1225.4000000000001</v>
      </c>
      <c r="HG813" s="10"/>
      <c r="HH813" s="229"/>
      <c r="HI813" s="175" t="s">
        <v>79</v>
      </c>
      <c r="HJ813" s="341" t="s">
        <v>2089</v>
      </c>
      <c r="HL813" s="176"/>
      <c r="HM813" s="176">
        <f>VLOOKUP(HJ813,$A$879:$F$2731,6,FALSE)</f>
        <v>949</v>
      </c>
      <c r="HN813" s="175" t="s">
        <v>69</v>
      </c>
      <c r="HO813" s="10">
        <f>HM813*1.1</f>
        <v>1043.9000000000001</v>
      </c>
      <c r="HP813" s="10"/>
      <c r="HQ813" s="229"/>
      <c r="HR813" s="175" t="s">
        <v>79</v>
      </c>
      <c r="HS813" s="341" t="s">
        <v>861</v>
      </c>
      <c r="HU813" s="176"/>
      <c r="HV813" s="176">
        <f>VLOOKUP(HS813,$A$879:$F$2731,6,FALSE)</f>
        <v>1236</v>
      </c>
      <c r="HW813" s="175" t="s">
        <v>69</v>
      </c>
      <c r="HX813" s="10">
        <f>HV813*1.1</f>
        <v>1359.6000000000001</v>
      </c>
      <c r="HY813" s="10"/>
      <c r="HZ813" s="229"/>
      <c r="IA813" s="175" t="s">
        <v>79</v>
      </c>
      <c r="IB813" s="341" t="s">
        <v>433</v>
      </c>
      <c r="ID813" s="176"/>
      <c r="IE813" s="176">
        <f>VLOOKUP(IB813,$A$879:$F$2731,6,FALSE)</f>
        <v>458</v>
      </c>
      <c r="IF813" s="175" t="s">
        <v>69</v>
      </c>
      <c r="IG813" s="10">
        <f>IE813*1.1</f>
        <v>503.80000000000007</v>
      </c>
      <c r="IH813" s="10"/>
      <c r="II813" s="229"/>
      <c r="IJ813" s="175" t="s">
        <v>79</v>
      </c>
      <c r="IK813" s="341" t="s">
        <v>600</v>
      </c>
      <c r="IM813" s="176"/>
      <c r="IN813" s="176">
        <f>VLOOKUP(IK813,$A$879:$F$2731,6,FALSE)</f>
        <v>415</v>
      </c>
      <c r="IO813" s="175" t="s">
        <v>69</v>
      </c>
      <c r="IP813" s="10">
        <f>IN813*1.1</f>
        <v>456.50000000000006</v>
      </c>
      <c r="IQ813" s="10"/>
      <c r="IR813" s="229"/>
      <c r="IS813" s="175" t="s">
        <v>79</v>
      </c>
      <c r="IT813" s="341" t="s">
        <v>2124</v>
      </c>
      <c r="IV813" s="176"/>
      <c r="IW813" s="176">
        <f>VLOOKUP(IT813,$A$879:$F$2731,6,FALSE)</f>
        <v>204</v>
      </c>
      <c r="IX813" s="175" t="s">
        <v>69</v>
      </c>
      <c r="IY813" s="10">
        <f>IW813*1.1</f>
        <v>224.4</v>
      </c>
      <c r="IZ813" s="10"/>
      <c r="JA813" s="229"/>
      <c r="JB813" s="175" t="s">
        <v>79</v>
      </c>
      <c r="JC813" s="341" t="s">
        <v>2124</v>
      </c>
      <c r="JE813" s="176"/>
      <c r="JF813" s="176">
        <f>VLOOKUP(JC813,$A$879:$F$2731,6,FALSE)</f>
        <v>204</v>
      </c>
      <c r="JG813" s="175" t="s">
        <v>69</v>
      </c>
      <c r="JH813" s="10">
        <f>JF813*1.1</f>
        <v>224.4</v>
      </c>
      <c r="JI813" s="10"/>
      <c r="JJ813" s="229"/>
      <c r="JK813" s="175" t="s">
        <v>79</v>
      </c>
      <c r="JL813" s="341" t="s">
        <v>2089</v>
      </c>
      <c r="JN813" s="176"/>
      <c r="JO813" s="176">
        <f>VLOOKUP(JL813,$A$879:$F$2731,6,FALSE)</f>
        <v>949</v>
      </c>
      <c r="JP813" s="175" t="s">
        <v>69</v>
      </c>
      <c r="JQ813" s="10">
        <f>JO813*1.1</f>
        <v>1043.9000000000001</v>
      </c>
      <c r="JR813" s="10"/>
      <c r="JS813" s="229"/>
      <c r="JT813" s="175" t="s">
        <v>79</v>
      </c>
      <c r="JU813" s="341" t="s">
        <v>600</v>
      </c>
      <c r="JW813" s="176"/>
      <c r="JX813" s="176">
        <f>VLOOKUP(JU813,$A$879:$F$2731,6,FALSE)</f>
        <v>415</v>
      </c>
      <c r="JY813" s="175" t="s">
        <v>69</v>
      </c>
      <c r="JZ813" s="10">
        <f>JX813*1.1</f>
        <v>456.50000000000006</v>
      </c>
      <c r="KA813" s="10"/>
      <c r="KB813" s="229"/>
      <c r="KC813" s="175" t="s">
        <v>79</v>
      </c>
      <c r="KD813" s="349" t="s">
        <v>183</v>
      </c>
      <c r="KF813" s="176"/>
      <c r="KG813" s="176" t="e">
        <f>VLOOKUP(KD813,$A$879:$F$2731,6,FALSE)</f>
        <v>#N/A</v>
      </c>
      <c r="KH813" s="175" t="s">
        <v>69</v>
      </c>
      <c r="KI813" s="10" t="e">
        <f>KG813*1.1</f>
        <v>#N/A</v>
      </c>
      <c r="KJ813" s="10"/>
      <c r="KK813" s="229"/>
      <c r="KL813" s="175" t="s">
        <v>79</v>
      </c>
      <c r="KM813" s="341" t="s">
        <v>561</v>
      </c>
      <c r="KO813" s="176"/>
      <c r="KP813" s="176">
        <f>VLOOKUP(KM813,$A$879:$F$2731,6,FALSE)</f>
        <v>432</v>
      </c>
      <c r="KQ813" s="175" t="s">
        <v>69</v>
      </c>
      <c r="KR813" s="10">
        <f>KP813*1.1</f>
        <v>475.20000000000005</v>
      </c>
      <c r="KS813" s="10"/>
      <c r="KT813" s="229"/>
      <c r="KU813" s="175" t="s">
        <v>79</v>
      </c>
      <c r="KV813" s="341" t="s">
        <v>861</v>
      </c>
      <c r="KX813" s="176"/>
      <c r="KY813" s="176">
        <f>VLOOKUP(KV813,$A$879:$F$2731,6,FALSE)</f>
        <v>1236</v>
      </c>
      <c r="KZ813" s="175" t="s">
        <v>69</v>
      </c>
      <c r="LA813" s="10">
        <f>KY813*1.1</f>
        <v>1359.6000000000001</v>
      </c>
      <c r="LB813" s="10"/>
      <c r="LC813" s="229"/>
      <c r="LD813" s="175" t="s">
        <v>79</v>
      </c>
      <c r="LE813" s="349" t="s">
        <v>183</v>
      </c>
      <c r="LG813" s="176"/>
      <c r="LH813" s="176" t="e">
        <f>VLOOKUP(LE813,$A$879:$F$2731,6,FALSE)</f>
        <v>#N/A</v>
      </c>
      <c r="LI813" s="175" t="s">
        <v>69</v>
      </c>
      <c r="LJ813" s="10" t="e">
        <f>LH813*1.1</f>
        <v>#N/A</v>
      </c>
      <c r="LK813" s="10"/>
      <c r="LL813" s="229"/>
      <c r="LM813" s="175" t="s">
        <v>79</v>
      </c>
      <c r="LN813" s="341" t="s">
        <v>433</v>
      </c>
      <c r="LP813" s="176"/>
      <c r="LQ813" s="176">
        <f>VLOOKUP(LN813,$A$879:$F$2731,6,FALSE)</f>
        <v>458</v>
      </c>
      <c r="LR813" s="175" t="s">
        <v>69</v>
      </c>
      <c r="LS813" s="10">
        <f>LQ813*1.1</f>
        <v>503.80000000000007</v>
      </c>
      <c r="LT813" s="10"/>
      <c r="LU813" s="229"/>
      <c r="LV813" s="175" t="s">
        <v>79</v>
      </c>
      <c r="LW813" s="341" t="s">
        <v>600</v>
      </c>
      <c r="LY813" s="176"/>
      <c r="LZ813" s="176">
        <f>VLOOKUP(LW813,$A$879:$F$2731,6,FALSE)</f>
        <v>415</v>
      </c>
      <c r="MA813" s="175" t="s">
        <v>69</v>
      </c>
      <c r="MB813" s="10">
        <f>LZ813*1.1</f>
        <v>456.50000000000006</v>
      </c>
      <c r="MC813" s="10"/>
      <c r="MD813" s="229"/>
      <c r="ME813" s="175" t="s">
        <v>79</v>
      </c>
      <c r="MF813" s="341" t="s">
        <v>861</v>
      </c>
      <c r="MH813" s="176"/>
      <c r="MI813" s="176">
        <f>VLOOKUP(MF813,$A$879:$F$2731,6,FALSE)</f>
        <v>1236</v>
      </c>
      <c r="MJ813" s="175" t="s">
        <v>69</v>
      </c>
      <c r="MK813" s="10">
        <f>MI813*1.1</f>
        <v>1359.6000000000001</v>
      </c>
      <c r="ML813" s="10"/>
      <c r="MM813" s="229"/>
      <c r="MN813" s="175" t="s">
        <v>79</v>
      </c>
      <c r="MO813" s="349" t="s">
        <v>183</v>
      </c>
      <c r="MQ813" s="176"/>
      <c r="MR813" s="176" t="e">
        <f>VLOOKUP(MO813,$A$879:$F$2731,6,FALSE)</f>
        <v>#N/A</v>
      </c>
      <c r="MS813" s="175" t="s">
        <v>69</v>
      </c>
      <c r="MT813" s="10" t="e">
        <f>MR813*1.1</f>
        <v>#N/A</v>
      </c>
      <c r="MU813" s="10"/>
      <c r="MV813" s="229"/>
      <c r="MW813" s="175" t="s">
        <v>79</v>
      </c>
      <c r="MX813" s="341" t="s">
        <v>433</v>
      </c>
      <c r="MZ813" s="176"/>
      <c r="NA813" s="176">
        <f>VLOOKUP(MX813,$A$879:$F$2731,6,FALSE)</f>
        <v>458</v>
      </c>
      <c r="NB813" s="175" t="s">
        <v>69</v>
      </c>
      <c r="NC813" s="10">
        <f>NA813*1.1</f>
        <v>503.80000000000007</v>
      </c>
      <c r="ND813" s="10"/>
      <c r="NE813" s="229"/>
      <c r="NF813" s="175" t="s">
        <v>79</v>
      </c>
      <c r="NG813" s="341" t="s">
        <v>460</v>
      </c>
      <c r="NI813" s="176"/>
      <c r="NJ813" s="176">
        <f>VLOOKUP(NG813,$A$879:$F$2731,6,FALSE)</f>
        <v>55</v>
      </c>
      <c r="NK813" s="175" t="s">
        <v>69</v>
      </c>
      <c r="NL813" s="10">
        <f>NJ813*1.1</f>
        <v>60.500000000000007</v>
      </c>
      <c r="NM813" s="10"/>
      <c r="NN813" s="229"/>
      <c r="NO813" s="175" t="s">
        <v>79</v>
      </c>
      <c r="NP813" s="341" t="s">
        <v>2124</v>
      </c>
      <c r="NR813" s="176"/>
      <c r="NS813" s="176">
        <f>VLOOKUP(NP813,$A$879:$F$2731,6,FALSE)</f>
        <v>204</v>
      </c>
      <c r="NT813" s="175" t="s">
        <v>69</v>
      </c>
      <c r="NU813" s="10">
        <f>NS813*1.1</f>
        <v>224.4</v>
      </c>
      <c r="NV813" s="10"/>
      <c r="NW813" s="229"/>
      <c r="NX813" s="175" t="s">
        <v>79</v>
      </c>
      <c r="NY813" s="341" t="s">
        <v>861</v>
      </c>
      <c r="OA813" s="176"/>
      <c r="OB813" s="176">
        <f>VLOOKUP(NY813,$A$879:$F$2731,6,FALSE)</f>
        <v>1236</v>
      </c>
      <c r="OC813" s="175" t="s">
        <v>69</v>
      </c>
      <c r="OD813" s="10">
        <f>OB813*1.1</f>
        <v>1359.6000000000001</v>
      </c>
      <c r="OE813" s="10"/>
      <c r="OF813" s="229"/>
      <c r="OG813" s="175" t="s">
        <v>79</v>
      </c>
      <c r="OH813" s="341" t="s">
        <v>418</v>
      </c>
      <c r="OJ813" s="176"/>
      <c r="OK813" s="176">
        <f>VLOOKUP(OH813,$A$879:$F$2731,6,FALSE)</f>
        <v>104</v>
      </c>
      <c r="OL813" s="175" t="s">
        <v>69</v>
      </c>
      <c r="OM813" s="10">
        <f>OK813*1.1</f>
        <v>114.4</v>
      </c>
      <c r="ON813" s="10"/>
      <c r="OO813" s="229"/>
      <c r="OP813" s="175" t="s">
        <v>79</v>
      </c>
      <c r="OQ813" s="341" t="s">
        <v>2124</v>
      </c>
      <c r="OS813" s="176"/>
      <c r="OT813" s="176">
        <f>VLOOKUP(OQ813,$A$879:$F$2731,6,FALSE)</f>
        <v>204</v>
      </c>
      <c r="OU813" s="175" t="s">
        <v>69</v>
      </c>
      <c r="OV813" s="10">
        <f>OT813*1.1</f>
        <v>224.4</v>
      </c>
      <c r="OW813" s="10"/>
      <c r="OX813" s="229"/>
      <c r="OY813" s="175" t="s">
        <v>79</v>
      </c>
      <c r="OZ813" s="351" t="s">
        <v>417</v>
      </c>
      <c r="PB813" s="176"/>
      <c r="PC813" s="176">
        <f>VLOOKUP(OZ813,$A$879:$F$2731,6,FALSE)</f>
        <v>460</v>
      </c>
      <c r="PD813" s="175" t="s">
        <v>69</v>
      </c>
      <c r="PE813" s="10">
        <f>PC813*1.1</f>
        <v>506.00000000000006</v>
      </c>
      <c r="PF813" s="10"/>
      <c r="PG813" s="229"/>
      <c r="PH813" s="175" t="s">
        <v>79</v>
      </c>
      <c r="PI813" s="341" t="s">
        <v>2124</v>
      </c>
      <c r="PK813" s="176"/>
      <c r="PL813" s="176">
        <f>VLOOKUP(PI813,$A$879:$F$2731,6,FALSE)</f>
        <v>204</v>
      </c>
      <c r="PM813" s="175" t="s">
        <v>69</v>
      </c>
      <c r="PN813" s="10">
        <f>PL813*1.1</f>
        <v>224.4</v>
      </c>
      <c r="PO813" s="10"/>
      <c r="PP813" s="229"/>
      <c r="PQ813" s="175" t="s">
        <v>79</v>
      </c>
      <c r="PR813" s="341" t="s">
        <v>2570</v>
      </c>
      <c r="PT813" s="176"/>
      <c r="PU813" s="176">
        <f>VLOOKUP(PR813,$A$879:$F$2731,6,FALSE)</f>
        <v>1523</v>
      </c>
      <c r="PV813" s="175" t="s">
        <v>69</v>
      </c>
      <c r="PW813" s="10">
        <f>PU813*1.1</f>
        <v>1675.3000000000002</v>
      </c>
      <c r="PX813" s="10"/>
      <c r="PY813" s="229"/>
      <c r="PZ813" s="175" t="s">
        <v>79</v>
      </c>
      <c r="QA813" s="343" t="s">
        <v>1000</v>
      </c>
      <c r="QC813" s="176"/>
      <c r="QD813" s="176">
        <f>VLOOKUP(QA813,$A$879:$F$2731,6,FALSE)</f>
        <v>1114</v>
      </c>
      <c r="QE813" s="175" t="s">
        <v>69</v>
      </c>
      <c r="QF813" s="10">
        <f>QD813*1.1</f>
        <v>1225.4000000000001</v>
      </c>
      <c r="QG813" s="10"/>
      <c r="QH813" s="229"/>
      <c r="QI813" s="175" t="s">
        <v>79</v>
      </c>
      <c r="QJ813" s="349" t="s">
        <v>183</v>
      </c>
      <c r="QL813" s="176"/>
      <c r="QM813" s="176" t="e">
        <f>VLOOKUP(QJ813,$A$879:$F$2731,6,FALSE)</f>
        <v>#N/A</v>
      </c>
      <c r="QN813" s="175" t="s">
        <v>69</v>
      </c>
      <c r="QO813" s="10" t="e">
        <f>QM813*1.1</f>
        <v>#N/A</v>
      </c>
      <c r="QP813" s="10"/>
      <c r="QQ813" s="229"/>
      <c r="QR813" s="175" t="s">
        <v>79</v>
      </c>
      <c r="QS813" s="341" t="s">
        <v>433</v>
      </c>
      <c r="QU813" s="176"/>
      <c r="QV813" s="176">
        <f>VLOOKUP(QS813,$A$879:$F$2731,6,FALSE)</f>
        <v>458</v>
      </c>
      <c r="QW813" s="175" t="s">
        <v>69</v>
      </c>
      <c r="QX813" s="10">
        <f>QV813*1.1</f>
        <v>503.80000000000007</v>
      </c>
      <c r="QY813" s="10"/>
      <c r="QZ813" s="229"/>
      <c r="RA813" s="175" t="s">
        <v>79</v>
      </c>
      <c r="RB813" s="341" t="s">
        <v>484</v>
      </c>
      <c r="RD813" s="176"/>
      <c r="RE813" s="176">
        <f>VLOOKUP(RB813,$A$879:$F$2731,6,FALSE)</f>
        <v>263</v>
      </c>
      <c r="RF813" s="175" t="s">
        <v>69</v>
      </c>
      <c r="RG813" s="10">
        <f>RE813*1.1</f>
        <v>289.3</v>
      </c>
      <c r="RH813" s="10"/>
      <c r="RI813" s="229"/>
      <c r="RJ813" s="175" t="s">
        <v>79</v>
      </c>
      <c r="RK813" s="341" t="s">
        <v>593</v>
      </c>
      <c r="RM813" s="176"/>
      <c r="RN813" s="176">
        <f>VLOOKUP(RK813,$A$879:$F$2731,6,FALSE)</f>
        <v>253</v>
      </c>
      <c r="RO813" s="175" t="s">
        <v>69</v>
      </c>
      <c r="RP813" s="10">
        <f>RN813*1.1</f>
        <v>278.3</v>
      </c>
      <c r="RQ813" s="10"/>
      <c r="RR813" s="229"/>
      <c r="RS813" s="175" t="s">
        <v>79</v>
      </c>
      <c r="RT813" s="349" t="s">
        <v>183</v>
      </c>
      <c r="RV813" s="176"/>
      <c r="RW813" s="176" t="e">
        <f>VLOOKUP(RT813,$A$879:$F$2731,6,FALSE)</f>
        <v>#N/A</v>
      </c>
      <c r="RX813" s="175" t="s">
        <v>69</v>
      </c>
      <c r="RY813" s="10" t="e">
        <f>RW813*1.1</f>
        <v>#N/A</v>
      </c>
      <c r="RZ813" s="10"/>
      <c r="SA813" s="235"/>
      <c r="SB813" s="175" t="s">
        <v>79</v>
      </c>
      <c r="SC813" s="341" t="s">
        <v>2570</v>
      </c>
      <c r="SE813" s="176"/>
      <c r="SF813" s="176">
        <f>VLOOKUP(SC813,$A$879:$F$2731,6,FALSE)</f>
        <v>1523</v>
      </c>
      <c r="SG813" s="175" t="s">
        <v>69</v>
      </c>
      <c r="SH813" s="10">
        <f>SF813*1.1</f>
        <v>1675.3000000000002</v>
      </c>
      <c r="SI813" s="10"/>
      <c r="SJ813" s="235"/>
      <c r="SK813" s="175" t="s">
        <v>79</v>
      </c>
      <c r="SL813" s="341" t="s">
        <v>1402</v>
      </c>
      <c r="SN813" s="176"/>
      <c r="SO813" s="176">
        <f>VLOOKUP(SL813,$A$879:$F$2731,6,FALSE)</f>
        <v>619</v>
      </c>
      <c r="SP813" s="175" t="s">
        <v>69</v>
      </c>
      <c r="SQ813" s="10">
        <f>SO813*1.1</f>
        <v>680.90000000000009</v>
      </c>
      <c r="SR813" s="10"/>
      <c r="SS813" s="235"/>
      <c r="ST813" s="175" t="s">
        <v>79</v>
      </c>
      <c r="SU813" s="341" t="s">
        <v>2570</v>
      </c>
      <c r="SW813" s="176"/>
      <c r="SX813" s="176">
        <f>VLOOKUP(SU813,$A$879:$F$2731,6,FALSE)</f>
        <v>1523</v>
      </c>
      <c r="SY813" s="175" t="s">
        <v>69</v>
      </c>
      <c r="SZ813" s="10">
        <f>SX813*1.1</f>
        <v>1675.3000000000002</v>
      </c>
      <c r="TA813" s="10"/>
      <c r="TB813" s="235"/>
      <c r="TC813" s="175" t="s">
        <v>79</v>
      </c>
      <c r="TD813" s="349" t="s">
        <v>183</v>
      </c>
      <c r="TF813" s="176"/>
      <c r="TG813" s="176" t="e">
        <f>VLOOKUP(TD813,$A$879:$F$2731,6,FALSE)</f>
        <v>#N/A</v>
      </c>
      <c r="TH813" s="175" t="s">
        <v>69</v>
      </c>
      <c r="TI813" s="10" t="e">
        <f>TG813*1.1</f>
        <v>#N/A</v>
      </c>
      <c r="TK813" s="235"/>
      <c r="TL813" s="175" t="s">
        <v>79</v>
      </c>
      <c r="TM813" s="341" t="s">
        <v>1000</v>
      </c>
      <c r="TO813" s="176"/>
      <c r="TP813" s="176">
        <f>VLOOKUP(TM813,$A$879:$F$2731,6,FALSE)</f>
        <v>1114</v>
      </c>
      <c r="TQ813" s="175" t="s">
        <v>69</v>
      </c>
      <c r="TR813" s="10">
        <f>TP813*1.1</f>
        <v>1225.4000000000001</v>
      </c>
      <c r="TS813" s="10"/>
      <c r="TT813" s="235"/>
      <c r="TU813" s="175" t="s">
        <v>79</v>
      </c>
      <c r="TV813" s="341" t="s">
        <v>1402</v>
      </c>
      <c r="TX813" s="176"/>
      <c r="TY813" s="176">
        <f>VLOOKUP(TV813,$A$879:$F$2731,6,FALSE)</f>
        <v>619</v>
      </c>
      <c r="TZ813" s="175" t="s">
        <v>69</v>
      </c>
      <c r="UA813" s="10">
        <f>TY813*1.1</f>
        <v>680.90000000000009</v>
      </c>
      <c r="UB813" s="10"/>
      <c r="UC813" s="235"/>
      <c r="UD813" s="175" t="s">
        <v>79</v>
      </c>
      <c r="UE813" s="341" t="s">
        <v>2089</v>
      </c>
      <c r="UG813" s="176"/>
      <c r="UH813" s="176">
        <f>VLOOKUP(UE813,$A$879:$F$2731,6,FALSE)</f>
        <v>949</v>
      </c>
      <c r="UI813" s="175" t="s">
        <v>69</v>
      </c>
      <c r="UJ813" s="10">
        <f>UH813*1.1</f>
        <v>1043.9000000000001</v>
      </c>
      <c r="UK813" s="10"/>
      <c r="UL813" s="235"/>
      <c r="UM813" s="175" t="s">
        <v>79</v>
      </c>
      <c r="UN813" s="349" t="s">
        <v>183</v>
      </c>
      <c r="UP813" s="176"/>
      <c r="UQ813" s="176" t="e">
        <f>VLOOKUP(UN813,$A$879:$F$2731,6,FALSE)</f>
        <v>#N/A</v>
      </c>
      <c r="UR813" s="175" t="s">
        <v>69</v>
      </c>
      <c r="US813" s="10" t="e">
        <f>UQ813*1.1</f>
        <v>#N/A</v>
      </c>
      <c r="UT813" s="10"/>
      <c r="UU813" s="235"/>
      <c r="UV813" s="175" t="s">
        <v>79</v>
      </c>
      <c r="UW813" s="341" t="s">
        <v>2089</v>
      </c>
      <c r="UY813" s="176"/>
      <c r="UZ813" s="176">
        <f>VLOOKUP(UW813,$A$879:$F$2731,6,FALSE)</f>
        <v>949</v>
      </c>
      <c r="VA813" s="175" t="s">
        <v>69</v>
      </c>
      <c r="VB813" s="10">
        <f>UZ813*1.1</f>
        <v>1043.9000000000001</v>
      </c>
      <c r="VC813" s="10"/>
      <c r="VD813" s="235"/>
      <c r="VE813" s="175" t="s">
        <v>79</v>
      </c>
      <c r="VF813" s="349" t="s">
        <v>183</v>
      </c>
      <c r="VH813" s="176"/>
      <c r="VI813" s="176" t="e">
        <f>VLOOKUP(VF813,$A$879:$F$2731,6,FALSE)</f>
        <v>#N/A</v>
      </c>
      <c r="VJ813" s="175" t="s">
        <v>69</v>
      </c>
      <c r="VK813" s="10" t="e">
        <f>VI813*1.1</f>
        <v>#N/A</v>
      </c>
      <c r="VL813" s="10"/>
      <c r="VM813" s="235"/>
      <c r="VN813" s="175" t="s">
        <v>79</v>
      </c>
      <c r="VO813" s="341" t="s">
        <v>415</v>
      </c>
      <c r="VQ813" s="176"/>
      <c r="VR813" s="176">
        <f>VLOOKUP(VO813,$A$879:$F$2731,6,FALSE)</f>
        <v>320</v>
      </c>
      <c r="VS813" s="175" t="s">
        <v>69</v>
      </c>
      <c r="VT813" s="10">
        <f>VR813*1.1</f>
        <v>352</v>
      </c>
      <c r="VU813" s="10"/>
      <c r="VV813" s="235"/>
      <c r="VW813" s="175" t="s">
        <v>79</v>
      </c>
      <c r="VX813" s="349" t="s">
        <v>183</v>
      </c>
      <c r="VZ813" s="176"/>
      <c r="WA813" s="176" t="e">
        <f>VLOOKUP(VX813,$A$879:$F$2731,6,FALSE)</f>
        <v>#N/A</v>
      </c>
      <c r="WB813" s="175" t="s">
        <v>69</v>
      </c>
      <c r="WC813" s="10" t="e">
        <f>WA813*1.1</f>
        <v>#N/A</v>
      </c>
      <c r="WE813" s="235"/>
      <c r="WF813" s="175" t="s">
        <v>79</v>
      </c>
      <c r="WG813" s="341" t="s">
        <v>561</v>
      </c>
      <c r="WI813" s="176"/>
      <c r="WJ813" s="176">
        <f>VLOOKUP(WG813,$A$879:$F$2731,6,FALSE)</f>
        <v>432</v>
      </c>
      <c r="WK813" s="175" t="s">
        <v>69</v>
      </c>
      <c r="WL813" s="10">
        <f>WJ813*1.1</f>
        <v>475.20000000000005</v>
      </c>
      <c r="WN813" s="235"/>
      <c r="WO813" s="175" t="s">
        <v>79</v>
      </c>
      <c r="WP813" s="341" t="s">
        <v>600</v>
      </c>
      <c r="WQ813" s="176"/>
      <c r="WR813" s="176"/>
      <c r="WS813" s="176">
        <f>VLOOKUP(WP813,$A$879:$F$2731,6,FALSE)</f>
        <v>415</v>
      </c>
      <c r="WT813" s="175" t="s">
        <v>69</v>
      </c>
      <c r="WU813" s="10">
        <f>WS813*1.1</f>
        <v>456.50000000000006</v>
      </c>
      <c r="WV813" s="10"/>
      <c r="WW813" s="235"/>
      <c r="WX813" s="175" t="s">
        <v>79</v>
      </c>
      <c r="WY813" s="341" t="s">
        <v>861</v>
      </c>
      <c r="XA813" s="176"/>
      <c r="XB813" s="176">
        <f>VLOOKUP(WY813,$A$879:$F$2731,6,FALSE)</f>
        <v>1236</v>
      </c>
      <c r="XC813" s="175" t="s">
        <v>69</v>
      </c>
      <c r="XD813" s="10">
        <f>XB813*1.1</f>
        <v>1359.6000000000001</v>
      </c>
      <c r="XF813" s="235"/>
      <c r="XG813" s="175" t="s">
        <v>79</v>
      </c>
      <c r="XH813" s="351" t="s">
        <v>2570</v>
      </c>
      <c r="XJ813" s="176"/>
      <c r="XK813" s="176">
        <f>VLOOKUP(XH813,$A$879:$F$2731,6,FALSE)</f>
        <v>1523</v>
      </c>
      <c r="XL813" s="175" t="s">
        <v>69</v>
      </c>
      <c r="XM813" s="10">
        <f>XK813*1.1</f>
        <v>1675.3000000000002</v>
      </c>
      <c r="XO813" s="235"/>
      <c r="XP813" s="175" t="s">
        <v>79</v>
      </c>
      <c r="XQ813" s="341" t="s">
        <v>2124</v>
      </c>
      <c r="XS813" s="176"/>
      <c r="XT813" s="176">
        <f>VLOOKUP(XQ813,$A$879:$F$2731,6,FALSE)</f>
        <v>204</v>
      </c>
      <c r="XU813" s="175" t="s">
        <v>69</v>
      </c>
      <c r="XV813" s="10">
        <f>XT813*1.1</f>
        <v>224.4</v>
      </c>
      <c r="XW813" s="10"/>
      <c r="XX813" s="235"/>
      <c r="XY813" s="175" t="s">
        <v>79</v>
      </c>
      <c r="XZ813" s="341" t="s">
        <v>861</v>
      </c>
      <c r="YB813" s="176"/>
      <c r="YC813" s="176">
        <f>VLOOKUP(XZ813,$A$879:$F$2731,6,FALSE)</f>
        <v>1236</v>
      </c>
      <c r="YD813" s="175" t="s">
        <v>69</v>
      </c>
      <c r="YE813" s="10">
        <f>YC813*1.1</f>
        <v>1359.6000000000001</v>
      </c>
      <c r="YG813" s="235"/>
      <c r="YH813" s="175" t="s">
        <v>79</v>
      </c>
      <c r="YI813" s="341" t="s">
        <v>433</v>
      </c>
      <c r="YK813" s="176"/>
      <c r="YL813" s="176">
        <f>VLOOKUP(YI813,$A$879:$F$2731,6,FALSE)</f>
        <v>458</v>
      </c>
      <c r="YM813" s="175" t="s">
        <v>69</v>
      </c>
      <c r="YN813" s="10">
        <f>YL813*1.1</f>
        <v>503.80000000000007</v>
      </c>
      <c r="YO813" s="10"/>
      <c r="YP813" s="235"/>
      <c r="YQ813" s="175" t="s">
        <v>79</v>
      </c>
      <c r="YR813" s="341" t="s">
        <v>458</v>
      </c>
      <c r="YT813" s="176"/>
      <c r="YU813" s="176">
        <f>VLOOKUP(YR813,$A$879:$F$2731,6,FALSE)</f>
        <v>396</v>
      </c>
      <c r="YV813" s="175" t="s">
        <v>69</v>
      </c>
      <c r="YW813" s="10">
        <f>YU813*1.1</f>
        <v>435.6</v>
      </c>
      <c r="YY813" s="235"/>
      <c r="YZ813" s="175" t="s">
        <v>79</v>
      </c>
      <c r="ZA813" s="341" t="s">
        <v>2089</v>
      </c>
      <c r="ZC813" s="176"/>
      <c r="ZD813" s="176">
        <f>VLOOKUP(ZA813,$A$879:$F$2731,6,FALSE)</f>
        <v>949</v>
      </c>
      <c r="ZE813" s="175" t="s">
        <v>69</v>
      </c>
      <c r="ZF813" s="10">
        <f>ZD813*1.1</f>
        <v>1043.9000000000001</v>
      </c>
      <c r="ZH813" s="235"/>
      <c r="ZI813" s="175" t="s">
        <v>79</v>
      </c>
      <c r="ZJ813" s="341" t="s">
        <v>2124</v>
      </c>
      <c r="ZL813" s="176"/>
      <c r="ZM813" s="176">
        <f>VLOOKUP(ZJ813,$A$879:$F$2731,6,FALSE)</f>
        <v>204</v>
      </c>
      <c r="ZN813" s="175" t="s">
        <v>69</v>
      </c>
      <c r="ZO813" s="10">
        <f>ZM813*1.1</f>
        <v>224.4</v>
      </c>
      <c r="ZQ813" s="235"/>
      <c r="ZR813" s="175" t="s">
        <v>79</v>
      </c>
      <c r="ZS813" s="341" t="s">
        <v>1402</v>
      </c>
      <c r="ZU813" s="176"/>
      <c r="ZV813" s="176">
        <f>VLOOKUP(ZS813,$A$879:$F$2731,6,FALSE)</f>
        <v>619</v>
      </c>
      <c r="ZW813" s="175" t="s">
        <v>69</v>
      </c>
      <c r="ZX813" s="10">
        <f>ZV813*1.1</f>
        <v>680.90000000000009</v>
      </c>
      <c r="ZY813" s="10"/>
      <c r="ZZ813" s="235"/>
      <c r="AAA813" s="175" t="s">
        <v>79</v>
      </c>
      <c r="AAB813" s="341" t="s">
        <v>433</v>
      </c>
      <c r="AAD813" s="176"/>
      <c r="AAE813" s="176">
        <f>VLOOKUP(AAB813,$A$879:$F$2731,6,FALSE)</f>
        <v>458</v>
      </c>
      <c r="AAF813" s="175" t="s">
        <v>69</v>
      </c>
      <c r="AAG813" s="10">
        <f>AAE813*1.1</f>
        <v>503.80000000000007</v>
      </c>
      <c r="AAH813" s="10"/>
      <c r="AAI813" s="235"/>
      <c r="AAJ813" s="175" t="s">
        <v>79</v>
      </c>
      <c r="AAK813" s="75" t="s">
        <v>183</v>
      </c>
      <c r="AAM813" s="176"/>
      <c r="AAN813" s="176" t="e">
        <f>VLOOKUP(AAK813,$A$879:$F$2731,6,FALSE)</f>
        <v>#N/A</v>
      </c>
      <c r="AAO813" s="175" t="s">
        <v>69</v>
      </c>
      <c r="AAP813" s="10" t="e">
        <f>AAN813*1.1</f>
        <v>#N/A</v>
      </c>
      <c r="AAQ813" s="10"/>
      <c r="AAR813" s="235"/>
      <c r="AAS813" s="175" t="s">
        <v>79</v>
      </c>
      <c r="AAT813" s="341" t="s">
        <v>458</v>
      </c>
      <c r="AAV813" s="176"/>
      <c r="AAW813" s="176">
        <f>VLOOKUP(AAT813,$A$879:$F$2731,6,FALSE)</f>
        <v>396</v>
      </c>
      <c r="AAX813" s="175" t="s">
        <v>69</v>
      </c>
      <c r="AAY813" s="10">
        <f>AAW813*1.1</f>
        <v>435.6</v>
      </c>
      <c r="AAZ813" s="10"/>
      <c r="ABA813" s="235"/>
      <c r="ABB813" s="175" t="s">
        <v>79</v>
      </c>
      <c r="ABC813" s="355" t="s">
        <v>593</v>
      </c>
      <c r="ABE813" s="176"/>
      <c r="ABF813" s="176">
        <f>VLOOKUP(ABC813,$A$879:$F$2731,6,FALSE)</f>
        <v>253</v>
      </c>
      <c r="ABG813" s="175" t="s">
        <v>69</v>
      </c>
      <c r="ABH813" s="10">
        <f>ABF813*1.1</f>
        <v>278.3</v>
      </c>
      <c r="ABI813" s="10"/>
      <c r="ABJ813" s="235"/>
      <c r="ABK813" s="175" t="s">
        <v>79</v>
      </c>
      <c r="ABL813" s="341" t="s">
        <v>561</v>
      </c>
      <c r="ABN813" s="176"/>
      <c r="ABO813" s="176">
        <f>VLOOKUP(ABL813,$A$879:$F$2731,6,FALSE)</f>
        <v>432</v>
      </c>
      <c r="ABP813" s="175" t="s">
        <v>69</v>
      </c>
      <c r="ABQ813" s="10">
        <f>ABO813*1.1</f>
        <v>475.20000000000005</v>
      </c>
      <c r="ABR813" s="10"/>
      <c r="ABS813" s="235"/>
      <c r="ABT813" s="175" t="s">
        <v>79</v>
      </c>
      <c r="ABU813" s="75" t="s">
        <v>183</v>
      </c>
      <c r="ABW813" s="176"/>
      <c r="ABX813" s="176" t="e">
        <f>VLOOKUP(ABU813,$A$879:$F$2731,6,FALSE)</f>
        <v>#N/A</v>
      </c>
      <c r="ABY813" s="175" t="s">
        <v>69</v>
      </c>
      <c r="ABZ813" s="10" t="e">
        <f>ABX813*1.1</f>
        <v>#N/A</v>
      </c>
      <c r="ACA813" s="10"/>
      <c r="ACB813" s="235"/>
      <c r="ACC813" s="175" t="s">
        <v>79</v>
      </c>
      <c r="ACD813" s="75" t="s">
        <v>183</v>
      </c>
      <c r="ACF813" s="176"/>
      <c r="ACG813" s="176" t="e">
        <f>VLOOKUP(ACD813,$A$879:$F$2731,6,FALSE)</f>
        <v>#N/A</v>
      </c>
      <c r="ACH813" s="175" t="s">
        <v>69</v>
      </c>
      <c r="ACI813" s="10" t="e">
        <f>ACG813*1.1</f>
        <v>#N/A</v>
      </c>
      <c r="ACJ813" s="10"/>
      <c r="ACK813" s="235"/>
      <c r="ACL813" s="175" t="s">
        <v>79</v>
      </c>
      <c r="ACM813" s="75" t="s">
        <v>183</v>
      </c>
      <c r="ACO813" s="176"/>
      <c r="ACP813" s="176" t="e">
        <f>VLOOKUP(ACM813,$A$879:$F$2731,6,FALSE)</f>
        <v>#N/A</v>
      </c>
      <c r="ACQ813" s="175" t="s">
        <v>69</v>
      </c>
      <c r="ACR813" s="10" t="e">
        <f>ACP813*1.1</f>
        <v>#N/A</v>
      </c>
      <c r="ACS813" s="10"/>
      <c r="ACT813" s="235"/>
      <c r="ACU813" s="175" t="s">
        <v>79</v>
      </c>
      <c r="ACV813" s="75" t="s">
        <v>183</v>
      </c>
      <c r="ACX813" s="176"/>
      <c r="ACY813" s="176" t="e">
        <f>VLOOKUP(ACV813,$A$879:$F$2731,6,FALSE)</f>
        <v>#N/A</v>
      </c>
      <c r="ACZ813" s="175" t="s">
        <v>69</v>
      </c>
      <c r="ADA813" s="10" t="e">
        <f>ACY813*1.1</f>
        <v>#N/A</v>
      </c>
      <c r="ADB813" s="10"/>
      <c r="ADC813" s="235"/>
      <c r="ADD813" s="175" t="s">
        <v>79</v>
      </c>
      <c r="ADE813" s="341" t="s">
        <v>1000</v>
      </c>
      <c r="ADG813" s="176"/>
      <c r="ADH813" s="176">
        <f>VLOOKUP(ADE813,$A$879:$F$2731,6,FALSE)</f>
        <v>1114</v>
      </c>
      <c r="ADI813" s="175" t="s">
        <v>69</v>
      </c>
      <c r="ADJ813" s="10">
        <f>ADH813*1.1</f>
        <v>1225.4000000000001</v>
      </c>
      <c r="ADL813" s="235"/>
      <c r="ADM813" s="175" t="s">
        <v>79</v>
      </c>
      <c r="ADN813" s="75" t="s">
        <v>183</v>
      </c>
      <c r="ADP813" s="176"/>
      <c r="ADQ813" s="176" t="e">
        <f>VLOOKUP(ADN813,$A$879:$F$2731,6,FALSE)</f>
        <v>#N/A</v>
      </c>
      <c r="ADR813" s="175" t="s">
        <v>69</v>
      </c>
      <c r="ADS813" s="10" t="e">
        <f>ADQ813*1.1</f>
        <v>#N/A</v>
      </c>
      <c r="ADT813" s="10"/>
      <c r="ADU813" s="235"/>
      <c r="ADV813" s="175" t="s">
        <v>79</v>
      </c>
      <c r="ADW813" s="341" t="s">
        <v>561</v>
      </c>
      <c r="ADY813" s="176"/>
      <c r="ADZ813" s="176">
        <f>VLOOKUP(ADW813,$A$879:$F$2731,6,FALSE)</f>
        <v>432</v>
      </c>
      <c r="AEA813" s="175" t="s">
        <v>69</v>
      </c>
      <c r="AEB813" s="10">
        <f>ADZ813*1.1</f>
        <v>475.20000000000005</v>
      </c>
      <c r="AED813" s="235"/>
      <c r="AEE813" s="175" t="s">
        <v>79</v>
      </c>
      <c r="AEF813" s="75" t="s">
        <v>183</v>
      </c>
      <c r="AEH813" s="176"/>
      <c r="AEI813" s="176" t="e">
        <f>VLOOKUP(AEF813,$A$879:$F$2731,6,FALSE)</f>
        <v>#N/A</v>
      </c>
      <c r="AEJ813" s="175" t="s">
        <v>69</v>
      </c>
      <c r="AEK813" s="10" t="e">
        <f>AEI813*1.1</f>
        <v>#N/A</v>
      </c>
      <c r="AEM813" s="235"/>
      <c r="AEN813" s="175" t="s">
        <v>79</v>
      </c>
      <c r="AEO813" s="75" t="s">
        <v>183</v>
      </c>
      <c r="AEQ813" s="176"/>
      <c r="AER813" s="176" t="e">
        <f>VLOOKUP(AEO813,$A$879:$F$2731,6,FALSE)</f>
        <v>#N/A</v>
      </c>
      <c r="AES813" s="175" t="s">
        <v>69</v>
      </c>
      <c r="AET813" s="10" t="e">
        <f>AER813*1.1</f>
        <v>#N/A</v>
      </c>
      <c r="AEV813" s="235"/>
      <c r="AEW813" s="175" t="s">
        <v>79</v>
      </c>
      <c r="AEX813" s="75" t="s">
        <v>183</v>
      </c>
      <c r="AEZ813" s="176"/>
      <c r="AFA813" s="176" t="e">
        <f>VLOOKUP(AEX813,$A$879:$F$2731,6,FALSE)</f>
        <v>#N/A</v>
      </c>
      <c r="AFB813" s="175" t="s">
        <v>69</v>
      </c>
      <c r="AFC813" s="10" t="e">
        <f>AFA813*1.1</f>
        <v>#N/A</v>
      </c>
      <c r="AFD813" s="10"/>
      <c r="AFE813" s="235"/>
      <c r="AFF813" s="175" t="s">
        <v>79</v>
      </c>
      <c r="AFG813" s="75" t="s">
        <v>183</v>
      </c>
      <c r="AFI813" s="176"/>
      <c r="AFJ813" s="176" t="e">
        <f>VLOOKUP(AFG813,$A$879:$F$2731,6,FALSE)</f>
        <v>#N/A</v>
      </c>
      <c r="AFK813" s="175" t="s">
        <v>69</v>
      </c>
      <c r="AFL813" s="10" t="e">
        <f>AFJ813*1.1</f>
        <v>#N/A</v>
      </c>
      <c r="AFM813" s="10"/>
      <c r="AFN813" s="235"/>
      <c r="AFO813" s="175" t="s">
        <v>79</v>
      </c>
      <c r="AFP813" s="75" t="s">
        <v>183</v>
      </c>
      <c r="AFR813" s="176"/>
      <c r="AFS813" s="176" t="e">
        <f>VLOOKUP(AFP813,$A$879:$F$2731,6,FALSE)</f>
        <v>#N/A</v>
      </c>
      <c r="AFT813" s="175" t="s">
        <v>69</v>
      </c>
      <c r="AFU813" s="10" t="e">
        <f>AFS813*1.1</f>
        <v>#N/A</v>
      </c>
      <c r="AFV813" s="10"/>
      <c r="AFW813" s="235"/>
      <c r="AFX813" s="175" t="s">
        <v>79</v>
      </c>
      <c r="AFY813" s="341" t="s">
        <v>433</v>
      </c>
      <c r="AGA813" s="176"/>
      <c r="AGB813" s="176">
        <f>VLOOKUP(AFY813,$A$879:$F$2731,6,FALSE)</f>
        <v>458</v>
      </c>
      <c r="AGC813" s="175" t="s">
        <v>69</v>
      </c>
      <c r="AGD813" s="10">
        <f>AGB813*1.1</f>
        <v>503.80000000000007</v>
      </c>
      <c r="AGE813" s="10"/>
      <c r="AGF813" s="235"/>
      <c r="AGG813" s="175" t="s">
        <v>79</v>
      </c>
      <c r="AGH813" s="341" t="s">
        <v>1000</v>
      </c>
      <c r="AGJ813" s="176"/>
      <c r="AGK813" s="176">
        <f>VLOOKUP(AGH813,$A$879:$F$2731,6,FALSE)</f>
        <v>1114</v>
      </c>
      <c r="AGL813" s="175" t="s">
        <v>69</v>
      </c>
      <c r="AGM813" s="10">
        <f>AGK813*1.1</f>
        <v>1225.4000000000001</v>
      </c>
      <c r="AGN813" s="10"/>
      <c r="AGO813" s="235"/>
      <c r="AGP813" s="175" t="s">
        <v>79</v>
      </c>
      <c r="AGQ813" s="341" t="s">
        <v>433</v>
      </c>
      <c r="AGS813" s="176"/>
      <c r="AGT813" s="176">
        <f>VLOOKUP(AGQ813,$A$879:$F$2731,6,FALSE)</f>
        <v>458</v>
      </c>
      <c r="AGU813" s="175" t="s">
        <v>69</v>
      </c>
      <c r="AGV813" s="10">
        <f>AGT813*1.1</f>
        <v>503.80000000000007</v>
      </c>
      <c r="AGW813" s="10"/>
      <c r="AGX813" s="235"/>
      <c r="AGY813" s="175" t="s">
        <v>79</v>
      </c>
      <c r="AGZ813" s="341" t="s">
        <v>2515</v>
      </c>
      <c r="AHB813" s="176"/>
      <c r="AHC813" s="176">
        <f>VLOOKUP(AGZ813,$A$879:$F$2731,6,FALSE)</f>
        <v>785</v>
      </c>
      <c r="AHD813" s="175" t="s">
        <v>69</v>
      </c>
      <c r="AHE813" s="10">
        <f>AHC813*1.1</f>
        <v>863.50000000000011</v>
      </c>
      <c r="AHF813" s="10"/>
      <c r="AHG813" s="235"/>
      <c r="AHH813" s="175" t="s">
        <v>79</v>
      </c>
      <c r="AHI813" s="398" t="s">
        <v>561</v>
      </c>
      <c r="AHK813" s="176"/>
      <c r="AHL813" s="176">
        <f>VLOOKUP(AHI813,$A$879:$F$2731,6,FALSE)</f>
        <v>432</v>
      </c>
      <c r="AHM813" s="175" t="s">
        <v>69</v>
      </c>
      <c r="AHN813" s="10">
        <f>AHL813*1.1</f>
        <v>475.20000000000005</v>
      </c>
      <c r="AHO813" s="10"/>
      <c r="AHP813" s="235"/>
      <c r="AHQ813" s="175" t="s">
        <v>79</v>
      </c>
      <c r="AHR813" s="341" t="s">
        <v>2124</v>
      </c>
      <c r="AHT813" s="176"/>
      <c r="AHU813" s="176">
        <f>VLOOKUP(AHR813,$A$879:$F$2731,6,FALSE)</f>
        <v>204</v>
      </c>
      <c r="AHV813" s="175" t="s">
        <v>69</v>
      </c>
      <c r="AHW813" s="10">
        <f>AHU813*1.1</f>
        <v>224.4</v>
      </c>
      <c r="AHX813" s="10"/>
      <c r="AHY813" s="235"/>
      <c r="AHZ813" s="175" t="s">
        <v>79</v>
      </c>
      <c r="AIA813" s="341" t="s">
        <v>1000</v>
      </c>
      <c r="AIC813" s="176"/>
      <c r="AID813" s="176">
        <f>VLOOKUP(AIA813,$A$879:$F$2731,6,FALSE)</f>
        <v>1114</v>
      </c>
      <c r="AIE813" s="175" t="s">
        <v>69</v>
      </c>
      <c r="AIF813" s="10">
        <f>AID813*1.1</f>
        <v>1225.4000000000001</v>
      </c>
      <c r="AIG813" s="10"/>
      <c r="AIH813" s="235"/>
      <c r="AII813" s="175" t="s">
        <v>79</v>
      </c>
      <c r="AIJ813" s="341" t="s">
        <v>1402</v>
      </c>
      <c r="AIL813" s="176"/>
      <c r="AIM813" s="176">
        <f>VLOOKUP(AIJ813,$A$879:$F$2731,6,FALSE)</f>
        <v>619</v>
      </c>
      <c r="AIN813" s="175" t="s">
        <v>69</v>
      </c>
      <c r="AIO813" s="10">
        <f>AIM813*1.1</f>
        <v>680.90000000000009</v>
      </c>
      <c r="AIP813" s="10"/>
      <c r="AIQ813" s="235"/>
      <c r="AIR813" s="175" t="s">
        <v>79</v>
      </c>
      <c r="AIS813" s="341" t="s">
        <v>1000</v>
      </c>
      <c r="AIU813" s="176"/>
      <c r="AIV813" s="176">
        <f>VLOOKUP(AIS813,$A$879:$F$2731,6,FALSE)</f>
        <v>1114</v>
      </c>
      <c r="AIW813" s="175" t="s">
        <v>69</v>
      </c>
      <c r="AIX813" s="10">
        <f>AIV813*1.1</f>
        <v>1225.4000000000001</v>
      </c>
      <c r="AIY813" s="10"/>
      <c r="AIZ813" s="235"/>
      <c r="AJA813" s="175" t="s">
        <v>79</v>
      </c>
      <c r="AJB813" s="351" t="s">
        <v>1402</v>
      </c>
      <c r="AJD813" s="176"/>
      <c r="AJE813" s="176">
        <f>VLOOKUP(AJB813,$A$879:$F$2731,6,FALSE)</f>
        <v>619</v>
      </c>
      <c r="AJF813" s="175" t="s">
        <v>69</v>
      </c>
      <c r="AJG813" s="10">
        <f>AJE813*1.1</f>
        <v>680.90000000000009</v>
      </c>
      <c r="AJH813" s="10"/>
      <c r="AJI813" s="235"/>
      <c r="AJJ813" s="175" t="s">
        <v>79</v>
      </c>
      <c r="AJK813" s="341" t="s">
        <v>2089</v>
      </c>
      <c r="AJM813" s="176"/>
      <c r="AJN813" s="176">
        <f>VLOOKUP(AJK813,$A$879:$F$2731,6,FALSE)</f>
        <v>949</v>
      </c>
      <c r="AJO813" s="175" t="s">
        <v>69</v>
      </c>
      <c r="AJP813" s="10">
        <f>AJN813*1.1</f>
        <v>1043.9000000000001</v>
      </c>
      <c r="AJQ813" s="10"/>
      <c r="AJR813" s="235"/>
      <c r="AJS813" s="175" t="s">
        <v>79</v>
      </c>
      <c r="AJT813" s="347" t="s">
        <v>1402</v>
      </c>
      <c r="AJV813" s="176"/>
      <c r="AJW813" s="176">
        <f>VLOOKUP(AJT813,$A$879:$F$2731,6,FALSE)</f>
        <v>619</v>
      </c>
      <c r="AJX813" s="175" t="s">
        <v>69</v>
      </c>
      <c r="AJY813" s="10">
        <f>AJW813*1.1</f>
        <v>680.90000000000009</v>
      </c>
      <c r="AJZ813" s="10"/>
      <c r="AKA813" s="235"/>
      <c r="AKB813" s="175" t="s">
        <v>79</v>
      </c>
      <c r="AKC813" s="341" t="s">
        <v>2124</v>
      </c>
      <c r="AKE813" s="176"/>
      <c r="AKF813" s="176">
        <f>VLOOKUP(AKC813,$A$879:$F$2731,6,FALSE)</f>
        <v>204</v>
      </c>
      <c r="AKG813" s="175" t="s">
        <v>69</v>
      </c>
      <c r="AKH813" s="10">
        <f>AKF813*1.1</f>
        <v>224.4</v>
      </c>
      <c r="AKI813" s="10"/>
      <c r="AKJ813" s="235"/>
      <c r="AKK813" s="175" t="s">
        <v>79</v>
      </c>
      <c r="AKL813" s="341" t="s">
        <v>576</v>
      </c>
      <c r="AKN813" s="176"/>
      <c r="AKO813" s="176">
        <f>VLOOKUP(AKL813,$A$879:$F$2731,6,FALSE)</f>
        <v>94</v>
      </c>
      <c r="AKP813" s="175" t="s">
        <v>69</v>
      </c>
      <c r="AKQ813" s="10">
        <f>AKO813*1.1</f>
        <v>103.4</v>
      </c>
      <c r="AKR813" s="10"/>
      <c r="AKS813" s="235"/>
      <c r="AKT813" s="175" t="s">
        <v>79</v>
      </c>
      <c r="AKU813" s="341" t="s">
        <v>561</v>
      </c>
      <c r="AKW813" s="176"/>
      <c r="AKX813" s="176">
        <f>VLOOKUP(AKU813,$A$879:$F$2731,6,FALSE)</f>
        <v>432</v>
      </c>
      <c r="AKY813" s="175" t="s">
        <v>69</v>
      </c>
      <c r="AKZ813" s="10">
        <f>AKX813*1.1</f>
        <v>475.20000000000005</v>
      </c>
      <c r="ALA813" s="10"/>
      <c r="ALB813" s="235"/>
      <c r="ALC813" s="175" t="s">
        <v>79</v>
      </c>
      <c r="ALD813" s="341" t="s">
        <v>600</v>
      </c>
      <c r="ALF813" s="176"/>
      <c r="ALG813" s="176">
        <f>VLOOKUP(ALD813,$A$879:$F$2731,6,FALSE)</f>
        <v>415</v>
      </c>
      <c r="ALH813" s="175" t="s">
        <v>69</v>
      </c>
      <c r="ALI813" s="10">
        <f>ALG813*1.1</f>
        <v>456.50000000000006</v>
      </c>
      <c r="ALJ813" s="10"/>
      <c r="ALK813" s="235"/>
      <c r="ALL813" s="175" t="s">
        <v>79</v>
      </c>
      <c r="ALM813" s="341" t="s">
        <v>576</v>
      </c>
      <c r="ALO813" s="176"/>
      <c r="ALP813" s="176">
        <f>VLOOKUP(ALM813,$A$879:$F$2731,6,FALSE)</f>
        <v>94</v>
      </c>
      <c r="ALQ813" s="175" t="s">
        <v>69</v>
      </c>
      <c r="ALR813" s="10">
        <f>ALP813*1.1</f>
        <v>103.4</v>
      </c>
      <c r="ALS813" s="10"/>
      <c r="ALT813" s="235"/>
      <c r="ALU813" s="175" t="s">
        <v>79</v>
      </c>
      <c r="ALV813" s="341" t="s">
        <v>861</v>
      </c>
      <c r="ALX813" s="176"/>
      <c r="ALY813" s="176">
        <f>VLOOKUP(ALV813,$A$879:$F$2731,6,FALSE)</f>
        <v>1236</v>
      </c>
      <c r="ALZ813" s="175" t="s">
        <v>69</v>
      </c>
      <c r="AMA813" s="10">
        <f>ALY813*1.1</f>
        <v>1359.6000000000001</v>
      </c>
      <c r="AMB813" s="10"/>
      <c r="AMC813" s="235"/>
      <c r="AMD813" s="175" t="s">
        <v>79</v>
      </c>
      <c r="AME813" s="401" t="s">
        <v>600</v>
      </c>
      <c r="AMG813" s="176"/>
      <c r="AMH813" s="176">
        <f>VLOOKUP(AME813,$A$879:$F$2731,6,FALSE)</f>
        <v>415</v>
      </c>
      <c r="AMI813" s="175" t="s">
        <v>69</v>
      </c>
      <c r="AMJ813" s="10">
        <f>AMH813*1.1</f>
        <v>456.50000000000006</v>
      </c>
      <c r="AMK813" s="10"/>
      <c r="AML813" s="235"/>
      <c r="AMM813" s="175" t="s">
        <v>79</v>
      </c>
      <c r="AMN813" s="343" t="s">
        <v>2515</v>
      </c>
      <c r="AMP813" s="176"/>
      <c r="AMQ813" s="176">
        <f>VLOOKUP(AMN813,$A$879:$F$2731,6,FALSE)</f>
        <v>785</v>
      </c>
      <c r="AMR813" s="175" t="s">
        <v>69</v>
      </c>
      <c r="AMS813" s="10">
        <f>AMQ813*1.1</f>
        <v>863.50000000000011</v>
      </c>
      <c r="AMT813" s="10"/>
      <c r="AMU813" s="235"/>
      <c r="AMV813" s="175" t="s">
        <v>79</v>
      </c>
      <c r="AMW813" s="341" t="s">
        <v>417</v>
      </c>
      <c r="AMY813" s="176"/>
      <c r="AMZ813" s="176">
        <f>VLOOKUP(AMW813,$A$879:$F$2731,6,FALSE)</f>
        <v>460</v>
      </c>
      <c r="ANA813" s="175" t="s">
        <v>69</v>
      </c>
      <c r="ANB813" s="10">
        <f>AMZ813*1.1</f>
        <v>506.00000000000006</v>
      </c>
      <c r="ANC813" s="10"/>
      <c r="AND813" s="235"/>
      <c r="ANE813" s="175" t="s">
        <v>79</v>
      </c>
      <c r="ANF813" s="341" t="s">
        <v>2124</v>
      </c>
      <c r="ANH813" s="176"/>
      <c r="ANI813" s="176">
        <f>VLOOKUP(ANF813,$A$879:$F$2731,6,FALSE)</f>
        <v>204</v>
      </c>
      <c r="ANJ813" s="175" t="s">
        <v>69</v>
      </c>
      <c r="ANK813" s="10">
        <f>ANI813*1.1</f>
        <v>224.4</v>
      </c>
      <c r="ANL813" s="10"/>
      <c r="ANM813" s="235"/>
      <c r="ANN813" s="175" t="s">
        <v>79</v>
      </c>
      <c r="ANO813" s="351" t="s">
        <v>415</v>
      </c>
      <c r="ANQ813" s="176"/>
      <c r="ANR813" s="176">
        <f>VLOOKUP(ANO813,$A$879:$F$2731,6,FALSE)</f>
        <v>320</v>
      </c>
      <c r="ANS813" s="175" t="s">
        <v>69</v>
      </c>
      <c r="ANT813" s="10">
        <f>ANR813*1.1</f>
        <v>352</v>
      </c>
      <c r="ANU813" s="10"/>
      <c r="ANV813" s="235"/>
      <c r="ANW813" s="175" t="s">
        <v>79</v>
      </c>
      <c r="ANX813" s="341" t="s">
        <v>1402</v>
      </c>
      <c r="ANZ813" s="176"/>
      <c r="AOA813" s="176">
        <f>VLOOKUP(ANX813,$A$879:$F$2731,6,FALSE)</f>
        <v>619</v>
      </c>
      <c r="AOB813" s="175" t="s">
        <v>69</v>
      </c>
      <c r="AOC813" s="10">
        <f>AOA813*1.1</f>
        <v>680.90000000000009</v>
      </c>
      <c r="AOD813" s="10"/>
      <c r="AOE813" s="235"/>
      <c r="AOF813" s="175" t="s">
        <v>79</v>
      </c>
      <c r="AOG813" s="75" t="s">
        <v>183</v>
      </c>
      <c r="AOI813" s="176"/>
      <c r="AOJ813" s="176" t="e">
        <f>VLOOKUP(AOG813,$A$879:$F$2731,6,FALSE)</f>
        <v>#N/A</v>
      </c>
      <c r="AOK813" s="175" t="s">
        <v>69</v>
      </c>
      <c r="AOL813" s="10" t="e">
        <f>AOJ813*1.1</f>
        <v>#N/A</v>
      </c>
      <c r="AOM813" s="10"/>
      <c r="AON813" s="235"/>
      <c r="AOO813" s="175" t="s">
        <v>79</v>
      </c>
      <c r="AOP813" s="341" t="s">
        <v>2124</v>
      </c>
      <c r="AOR813" s="176"/>
      <c r="AOS813" s="176">
        <f>VLOOKUP(AOP813,$A$879:$F$2731,6,FALSE)</f>
        <v>204</v>
      </c>
      <c r="AOT813" s="175" t="s">
        <v>69</v>
      </c>
      <c r="AOU813" s="10">
        <f>AOS813*1.1</f>
        <v>224.4</v>
      </c>
      <c r="AOV813" s="10"/>
      <c r="AOW813" s="235"/>
      <c r="AOX813" s="175" t="s">
        <v>79</v>
      </c>
      <c r="AOY813" s="404" t="s">
        <v>1000</v>
      </c>
      <c r="APA813" s="176"/>
      <c r="APB813" s="176">
        <f>VLOOKUP(AOY813,$A$879:$F$2731,6,FALSE)</f>
        <v>1114</v>
      </c>
      <c r="APC813" s="175" t="s">
        <v>69</v>
      </c>
      <c r="APD813" s="10">
        <f>APB813*1.1</f>
        <v>1225.4000000000001</v>
      </c>
      <c r="APE813" s="10"/>
      <c r="APF813" s="235"/>
      <c r="APG813" s="175" t="s">
        <v>79</v>
      </c>
      <c r="APH813" s="341" t="s">
        <v>433</v>
      </c>
      <c r="APJ813" s="176"/>
      <c r="APK813" s="176">
        <f>VLOOKUP(APH813,$A$879:$F$2731,6,FALSE)</f>
        <v>458</v>
      </c>
      <c r="APL813" s="175" t="s">
        <v>69</v>
      </c>
      <c r="APM813" s="10">
        <f>APK813*1.1</f>
        <v>503.80000000000007</v>
      </c>
      <c r="APN813" s="10"/>
      <c r="APO813" s="235"/>
      <c r="APP813" s="175" t="s">
        <v>79</v>
      </c>
      <c r="APQ813" s="75" t="s">
        <v>183</v>
      </c>
      <c r="APS813" s="176"/>
      <c r="APT813" s="176" t="e">
        <f>VLOOKUP(APQ813,$A$879:$F$2731,6,FALSE)</f>
        <v>#N/A</v>
      </c>
      <c r="APU813" s="175" t="s">
        <v>69</v>
      </c>
      <c r="APV813" s="10" t="e">
        <f>APT813*1.1</f>
        <v>#N/A</v>
      </c>
      <c r="APW813" s="10"/>
      <c r="APX813" s="235"/>
      <c r="APY813" s="175" t="s">
        <v>79</v>
      </c>
      <c r="APZ813" s="341" t="s">
        <v>460</v>
      </c>
      <c r="AQB813" s="176"/>
      <c r="AQC813" s="176">
        <f>VLOOKUP(APZ813,$A$879:$F$2731,6,FALSE)</f>
        <v>55</v>
      </c>
      <c r="AQD813" s="175" t="s">
        <v>69</v>
      </c>
      <c r="AQE813" s="10">
        <f>AQC813*1.1</f>
        <v>60.500000000000007</v>
      </c>
      <c r="AQF813" s="10"/>
      <c r="AQG813" s="235"/>
      <c r="AQH813" s="175" t="s">
        <v>79</v>
      </c>
      <c r="AQI813" s="341" t="s">
        <v>415</v>
      </c>
      <c r="AQK813" s="176"/>
      <c r="AQL813" s="176">
        <f>VLOOKUP(AQI813,$A$879:$F$2731,6,FALSE)</f>
        <v>320</v>
      </c>
      <c r="AQM813" s="175" t="s">
        <v>69</v>
      </c>
      <c r="AQN813" s="10">
        <f>AQL813*1.1</f>
        <v>352</v>
      </c>
      <c r="AQO813" s="10"/>
      <c r="AQP813" s="235"/>
      <c r="AQQ813" s="175" t="s">
        <v>79</v>
      </c>
      <c r="AQR813" s="75" t="s">
        <v>183</v>
      </c>
      <c r="AQT813" s="176"/>
      <c r="AQU813" s="176" t="e">
        <f>VLOOKUP(AQR813,$A$879:$F$2731,6,FALSE)</f>
        <v>#N/A</v>
      </c>
      <c r="AQV813" s="175" t="s">
        <v>69</v>
      </c>
      <c r="AQW813" s="10" t="e">
        <f>AQU813*1.1</f>
        <v>#N/A</v>
      </c>
      <c r="AQX813" s="10"/>
      <c r="AQY813" s="235"/>
      <c r="AQZ813" s="175" t="s">
        <v>79</v>
      </c>
      <c r="ARA813" s="75" t="s">
        <v>183</v>
      </c>
      <c r="ARC813" s="176"/>
      <c r="ARD813" s="176" t="e">
        <f>VLOOKUP(ARA813,$A$879:$F$2731,6,FALSE)</f>
        <v>#N/A</v>
      </c>
      <c r="ARE813" s="175" t="s">
        <v>69</v>
      </c>
      <c r="ARF813" s="10" t="e">
        <f>ARD813*1.1</f>
        <v>#N/A</v>
      </c>
      <c r="ARG813" s="10"/>
      <c r="ARH813" s="235"/>
      <c r="ARI813" s="175" t="s">
        <v>79</v>
      </c>
      <c r="ARJ813" s="75" t="s">
        <v>183</v>
      </c>
      <c r="ARL813" s="176"/>
      <c r="ARM813" s="176" t="e">
        <f>VLOOKUP(ARJ813,$A$879:$F$2731,6,FALSE)</f>
        <v>#N/A</v>
      </c>
      <c r="ARN813" s="175" t="s">
        <v>69</v>
      </c>
      <c r="ARO813" s="10" t="e">
        <f>ARM813*1.1</f>
        <v>#N/A</v>
      </c>
      <c r="ARP813" s="10"/>
      <c r="ARQ813" s="235"/>
      <c r="ARR813" s="175" t="s">
        <v>79</v>
      </c>
      <c r="ARS813" s="75" t="s">
        <v>183</v>
      </c>
      <c r="ARU813" s="176"/>
      <c r="ARV813" s="176" t="e">
        <f>VLOOKUP(ARS813,$A$879:$F$2731,6,FALSE)</f>
        <v>#N/A</v>
      </c>
      <c r="ARW813" s="175" t="s">
        <v>69</v>
      </c>
      <c r="ARX813" s="10" t="e">
        <f>ARV813*1.1</f>
        <v>#N/A</v>
      </c>
      <c r="ARY813" s="10"/>
      <c r="ARZ813" s="235"/>
      <c r="ASA813" s="175" t="s">
        <v>79</v>
      </c>
      <c r="ASB813" s="341" t="s">
        <v>433</v>
      </c>
      <c r="ASD813" s="176"/>
      <c r="ASE813" s="176">
        <f>VLOOKUP(ASB813,$A$879:$F$2731,6,FALSE)</f>
        <v>458</v>
      </c>
      <c r="ASF813" s="175" t="s">
        <v>69</v>
      </c>
      <c r="ASG813" s="10">
        <f>ASE813*1.1</f>
        <v>503.80000000000007</v>
      </c>
      <c r="ASH813" s="10"/>
      <c r="ASI813" s="235"/>
      <c r="ASJ813" s="175" t="s">
        <v>79</v>
      </c>
      <c r="ASK813" s="75" t="s">
        <v>183</v>
      </c>
      <c r="ASM813" s="176"/>
      <c r="ASN813" s="176" t="e">
        <f>VLOOKUP(ASK813,$A$879:$F$2731,6,FALSE)</f>
        <v>#N/A</v>
      </c>
      <c r="ASO813" s="175" t="s">
        <v>69</v>
      </c>
      <c r="ASP813" s="10" t="e">
        <f>ASN813*1.1</f>
        <v>#N/A</v>
      </c>
      <c r="ASQ813" s="10"/>
      <c r="ASR813" s="235"/>
      <c r="ASS813" s="175" t="s">
        <v>79</v>
      </c>
      <c r="AST813" s="341" t="s">
        <v>576</v>
      </c>
      <c r="ASV813" s="176"/>
      <c r="ASW813" s="176">
        <f>VLOOKUP(AST813,$A$879:$F$2731,6,FALSE)</f>
        <v>94</v>
      </c>
      <c r="ASX813" s="175" t="s">
        <v>69</v>
      </c>
      <c r="ASY813" s="10">
        <f>ASW813*1.1</f>
        <v>103.4</v>
      </c>
      <c r="ASZ813" s="10"/>
      <c r="ATA813" s="235"/>
      <c r="ATB813" s="175" t="s">
        <v>79</v>
      </c>
      <c r="ATC813" s="75" t="s">
        <v>183</v>
      </c>
      <c r="ATE813" s="176"/>
      <c r="ATF813" s="176" t="e">
        <f>VLOOKUP(ATC813,$A$879:$F$2731,6,FALSE)</f>
        <v>#N/A</v>
      </c>
      <c r="ATG813" s="175" t="s">
        <v>69</v>
      </c>
      <c r="ATH813" s="10" t="e">
        <f>ATF813*1.1</f>
        <v>#N/A</v>
      </c>
      <c r="ATI813" s="10"/>
      <c r="ATJ813" s="235"/>
      <c r="ATK813" s="175" t="s">
        <v>79</v>
      </c>
      <c r="ATL813" s="75" t="s">
        <v>183</v>
      </c>
      <c r="ATN813" s="176"/>
      <c r="ATO813" s="176" t="e">
        <f>VLOOKUP(ATL813,$A$879:$F$2731,6,FALSE)</f>
        <v>#N/A</v>
      </c>
      <c r="ATP813" s="175" t="s">
        <v>69</v>
      </c>
      <c r="ATQ813" s="10" t="e">
        <f>ATO813*1.1</f>
        <v>#N/A</v>
      </c>
      <c r="ATR813" s="10"/>
      <c r="ATS813" s="235"/>
      <c r="ATT813" s="175" t="s">
        <v>79</v>
      </c>
      <c r="ATU813" s="75" t="s">
        <v>183</v>
      </c>
      <c r="ATW813" s="176"/>
      <c r="ATX813" s="176" t="e">
        <f>VLOOKUP(ATU813,$A$879:$F$2731,6,FALSE)</f>
        <v>#N/A</v>
      </c>
      <c r="ATY813" s="175" t="s">
        <v>69</v>
      </c>
      <c r="ATZ813" s="10" t="e">
        <f>ATX813*1.1</f>
        <v>#N/A</v>
      </c>
      <c r="AUA813" s="10"/>
      <c r="AUB813" s="235"/>
      <c r="AUC813" s="175" t="s">
        <v>79</v>
      </c>
      <c r="AUD813" s="75" t="s">
        <v>183</v>
      </c>
      <c r="AUF813" s="176"/>
      <c r="AUG813" s="176" t="e">
        <f>VLOOKUP(AUD813,$A$879:$F$2731,6,FALSE)</f>
        <v>#N/A</v>
      </c>
      <c r="AUH813" s="175" t="s">
        <v>69</v>
      </c>
      <c r="AUI813" s="10" t="e">
        <f>AUG813*1.1</f>
        <v>#N/A</v>
      </c>
      <c r="AUJ813" s="10"/>
      <c r="AUK813" s="235"/>
      <c r="AUL813" s="175" t="s">
        <v>79</v>
      </c>
      <c r="AUM813" s="75" t="s">
        <v>183</v>
      </c>
      <c r="AUO813" s="176"/>
      <c r="AUP813" s="176" t="e">
        <f>VLOOKUP(AUM813,$A$879:$F$2731,6,FALSE)</f>
        <v>#N/A</v>
      </c>
      <c r="AUQ813" s="175" t="s">
        <v>69</v>
      </c>
      <c r="AUR813" s="10" t="e">
        <f>AUP813*1.1</f>
        <v>#N/A</v>
      </c>
      <c r="AUS813" s="10"/>
      <c r="AUT813" s="235"/>
      <c r="AUU813" s="175" t="s">
        <v>79</v>
      </c>
      <c r="AUV813" s="75" t="s">
        <v>183</v>
      </c>
      <c r="AUX813" s="176"/>
      <c r="AUY813" s="176" t="e">
        <f>VLOOKUP(AUV813,$A$879:$F$2731,6,FALSE)</f>
        <v>#N/A</v>
      </c>
      <c r="AUZ813" s="175" t="s">
        <v>69</v>
      </c>
      <c r="AVA813" s="10" t="e">
        <f>AUY813*1.1</f>
        <v>#N/A</v>
      </c>
      <c r="AVB813" s="10"/>
      <c r="AVC813" s="235"/>
      <c r="AVD813" s="175" t="s">
        <v>79</v>
      </c>
      <c r="AVE813" s="75" t="s">
        <v>183</v>
      </c>
      <c r="AVG813" s="176"/>
      <c r="AVH813" s="176" t="e">
        <f>VLOOKUP(AVE813,$A$879:$F$2731,6,FALSE)</f>
        <v>#N/A</v>
      </c>
      <c r="AVI813" s="175" t="s">
        <v>69</v>
      </c>
      <c r="AVJ813" s="10" t="e">
        <f>AVH813*1.1</f>
        <v>#N/A</v>
      </c>
      <c r="AVK813" s="10"/>
      <c r="AVL813" s="235"/>
      <c r="AVM813" s="175" t="s">
        <v>79</v>
      </c>
      <c r="AVN813" s="75" t="s">
        <v>183</v>
      </c>
      <c r="AVP813" s="176"/>
      <c r="AVQ813" s="176" t="e">
        <f>VLOOKUP(AVN813,$A$879:$F$2731,6,FALSE)</f>
        <v>#N/A</v>
      </c>
      <c r="AVR813" s="175" t="s">
        <v>69</v>
      </c>
      <c r="AVS813" s="10" t="e">
        <f>AVQ813*1.1</f>
        <v>#N/A</v>
      </c>
      <c r="AVT813" s="10"/>
      <c r="AVU813" s="235"/>
      <c r="AVV813" s="175" t="s">
        <v>79</v>
      </c>
      <c r="AVW813" s="75" t="s">
        <v>183</v>
      </c>
      <c r="AVY813" s="176"/>
      <c r="AVZ813" s="176" t="e">
        <f>VLOOKUP(AVW813,$A$879:$F$2731,6,FALSE)</f>
        <v>#N/A</v>
      </c>
      <c r="AWA813" s="175" t="s">
        <v>69</v>
      </c>
      <c r="AWB813" s="10" t="e">
        <f>AVZ813*1.1</f>
        <v>#N/A</v>
      </c>
      <c r="AWC813" s="10"/>
      <c r="AWD813" s="235"/>
      <c r="AWE813" s="175" t="s">
        <v>79</v>
      </c>
      <c r="AWF813" s="75" t="s">
        <v>183</v>
      </c>
      <c r="AWH813" s="176"/>
      <c r="AWI813" s="176" t="e">
        <f>VLOOKUP(AWF813,$A$879:$F$2731,6,FALSE)</f>
        <v>#N/A</v>
      </c>
      <c r="AWJ813" s="175" t="s">
        <v>69</v>
      </c>
      <c r="AWK813" s="10" t="e">
        <f>AWI813*1.1</f>
        <v>#N/A</v>
      </c>
      <c r="AWL813" s="10"/>
      <c r="AWM813" s="235"/>
      <c r="AWN813" s="175" t="s">
        <v>79</v>
      </c>
      <c r="AWO813" s="341" t="s">
        <v>427</v>
      </c>
      <c r="AWQ813" s="176"/>
      <c r="AWR813" s="176">
        <f>VLOOKUP(AWO813,$A$879:$F$2731,6,FALSE)</f>
        <v>347</v>
      </c>
      <c r="AWS813" s="175" t="s">
        <v>69</v>
      </c>
      <c r="AWT813" s="10">
        <f>AWR813*1.1</f>
        <v>381.70000000000005</v>
      </c>
      <c r="AWU813" s="10"/>
      <c r="AWV813" s="235"/>
      <c r="AWW813" s="175" t="s">
        <v>79</v>
      </c>
      <c r="AWX813" s="341" t="s">
        <v>1000</v>
      </c>
      <c r="AWZ813" s="176"/>
      <c r="AXA813" s="176">
        <f>VLOOKUP(AWX813,$A$879:$F$2731,6,FALSE)</f>
        <v>1114</v>
      </c>
      <c r="AXB813" s="175" t="s">
        <v>69</v>
      </c>
      <c r="AXC813" s="10">
        <f>AXA813*1.1</f>
        <v>1225.4000000000001</v>
      </c>
      <c r="AXD813" s="10"/>
      <c r="AXE813" s="235"/>
      <c r="AXF813" s="175" t="s">
        <v>79</v>
      </c>
      <c r="AXG813" s="341" t="s">
        <v>593</v>
      </c>
      <c r="AXI813" s="176"/>
      <c r="AXJ813" s="176">
        <f>VLOOKUP(AXG813,$A$879:$F$2731,6,FALSE)</f>
        <v>253</v>
      </c>
      <c r="AXK813" s="175" t="s">
        <v>69</v>
      </c>
      <c r="AXL813" s="10">
        <f>AXJ813*1.1</f>
        <v>278.3</v>
      </c>
      <c r="AXM813" s="10"/>
      <c r="AXN813" s="235"/>
      <c r="AXO813" s="175" t="s">
        <v>79</v>
      </c>
      <c r="AXP813" s="341" t="s">
        <v>418</v>
      </c>
      <c r="AXR813" s="176"/>
      <c r="AXS813" s="176">
        <f>VLOOKUP(AXP813,$A$879:$F$2731,6,FALSE)</f>
        <v>104</v>
      </c>
      <c r="AXT813" s="175" t="s">
        <v>69</v>
      </c>
      <c r="AXU813" s="10">
        <f>AXS813*1.1</f>
        <v>114.4</v>
      </c>
      <c r="AXV813" s="10"/>
      <c r="AXW813" s="235"/>
      <c r="AXX813" s="175" t="s">
        <v>79</v>
      </c>
      <c r="AXY813" s="341" t="s">
        <v>2124</v>
      </c>
      <c r="AYA813" s="176"/>
      <c r="AYB813" s="176">
        <f>VLOOKUP(AXY813,$A$879:$F$2731,6,FALSE)</f>
        <v>204</v>
      </c>
      <c r="AYC813" s="175" t="s">
        <v>69</v>
      </c>
      <c r="AYD813" s="10">
        <f>AYB813*1.1</f>
        <v>224.4</v>
      </c>
      <c r="AYE813" s="10"/>
      <c r="AYF813" s="235"/>
      <c r="AYG813" s="175" t="s">
        <v>79</v>
      </c>
      <c r="AYH813" s="341" t="s">
        <v>1000</v>
      </c>
      <c r="AYJ813" s="176"/>
      <c r="AYK813" s="176">
        <f>VLOOKUP(AYH813,$A$879:$F$2731,6,FALSE)</f>
        <v>1114</v>
      </c>
      <c r="AYL813" s="175" t="s">
        <v>69</v>
      </c>
      <c r="AYM813" s="10">
        <f>AYK813*1.1</f>
        <v>1225.4000000000001</v>
      </c>
      <c r="AYN813" s="10"/>
      <c r="AYO813" s="235"/>
      <c r="AYP813" s="175" t="s">
        <v>79</v>
      </c>
      <c r="AYQ813" s="341" t="s">
        <v>484</v>
      </c>
      <c r="AYS813" s="176"/>
      <c r="AYT813" s="176">
        <f>VLOOKUP(AYQ813,$A$879:$F$2731,6,FALSE)</f>
        <v>263</v>
      </c>
      <c r="AYU813" s="175" t="s">
        <v>69</v>
      </c>
      <c r="AYV813" s="10">
        <f>AYT813*1.1</f>
        <v>289.3</v>
      </c>
      <c r="AYW813" s="10"/>
      <c r="AYX813" s="235"/>
      <c r="AYY813" s="175" t="s">
        <v>79</v>
      </c>
      <c r="AYZ813" s="341" t="s">
        <v>460</v>
      </c>
      <c r="AZB813" s="176"/>
      <c r="AZC813" s="176">
        <f>VLOOKUP(AYZ813,$A$879:$F$2731,6,FALSE)</f>
        <v>55</v>
      </c>
      <c r="AZD813" s="175" t="s">
        <v>69</v>
      </c>
      <c r="AZE813" s="10">
        <f>AZC813*1.1</f>
        <v>60.500000000000007</v>
      </c>
      <c r="AZF813" s="10"/>
      <c r="AZG813" s="235"/>
      <c r="AZH813" s="175" t="s">
        <v>79</v>
      </c>
      <c r="AZI813" s="341" t="s">
        <v>433</v>
      </c>
      <c r="AZK813" s="176"/>
      <c r="AZL813" s="176">
        <f>VLOOKUP(AZI813,$A$879:$F$2731,6,FALSE)</f>
        <v>458</v>
      </c>
      <c r="AZM813" s="175" t="s">
        <v>69</v>
      </c>
      <c r="AZN813" s="10">
        <f>AZL813*1.1</f>
        <v>503.80000000000007</v>
      </c>
      <c r="AZO813" s="10"/>
      <c r="AZP813" s="235"/>
      <c r="AZQ813" s="175" t="s">
        <v>79</v>
      </c>
      <c r="AZR813" s="341" t="s">
        <v>576</v>
      </c>
      <c r="AZT813" s="176"/>
      <c r="AZU813" s="176">
        <f>VLOOKUP(AZR813,$A$879:$F$2731,6,FALSE)</f>
        <v>94</v>
      </c>
      <c r="AZV813" s="175" t="s">
        <v>69</v>
      </c>
      <c r="AZW813" s="10">
        <f>AZU813*1.1</f>
        <v>103.4</v>
      </c>
      <c r="AZX813" s="10"/>
      <c r="AZY813" s="235"/>
      <c r="AZZ813" s="175" t="s">
        <v>79</v>
      </c>
      <c r="BAA813" s="341" t="s">
        <v>2570</v>
      </c>
      <c r="BAC813" s="176"/>
      <c r="BAD813" s="176">
        <f>VLOOKUP(BAA813,$A$879:$F$2731,6,FALSE)</f>
        <v>1523</v>
      </c>
      <c r="BAE813" s="175" t="s">
        <v>69</v>
      </c>
      <c r="BAF813" s="10">
        <f>BAD813*1.1</f>
        <v>1675.3000000000002</v>
      </c>
      <c r="BAG813" s="10"/>
      <c r="BAH813" s="235"/>
      <c r="BAI813" s="175" t="s">
        <v>79</v>
      </c>
      <c r="BAJ813" s="398" t="s">
        <v>417</v>
      </c>
      <c r="BAL813" s="176"/>
      <c r="BAM813" s="176">
        <f>VLOOKUP(BAJ813,$A$879:$F$2731,6,FALSE)</f>
        <v>460</v>
      </c>
      <c r="BAN813" s="175" t="s">
        <v>69</v>
      </c>
      <c r="BAO813" s="10">
        <f>BAM813*1.1</f>
        <v>506.00000000000006</v>
      </c>
      <c r="BAP813" s="10"/>
      <c r="BAQ813" s="235"/>
      <c r="BAR813" s="175" t="s">
        <v>79</v>
      </c>
      <c r="BAS813" s="341" t="s">
        <v>2570</v>
      </c>
      <c r="BAU813" s="176"/>
      <c r="BAV813" s="176">
        <f>VLOOKUP(BAS813,$A$879:$F$2731,6,FALSE)</f>
        <v>1523</v>
      </c>
      <c r="BAW813" s="175" t="s">
        <v>69</v>
      </c>
      <c r="BAX813" s="10">
        <f>BAV813*1.1</f>
        <v>1675.3000000000002</v>
      </c>
      <c r="BAY813" s="10"/>
      <c r="BAZ813" s="235"/>
      <c r="BBA813" s="175" t="s">
        <v>79</v>
      </c>
      <c r="BBB813" s="341" t="s">
        <v>2515</v>
      </c>
      <c r="BBD813" s="176"/>
      <c r="BBE813" s="176">
        <f>VLOOKUP(BBB813,$A$879:$F$2731,6,FALSE)</f>
        <v>785</v>
      </c>
      <c r="BBF813" s="175" t="s">
        <v>69</v>
      </c>
      <c r="BBG813" s="10">
        <f>BBE813*1.1</f>
        <v>863.50000000000011</v>
      </c>
      <c r="BBH813" s="10"/>
      <c r="BBI813" s="235"/>
      <c r="BBJ813" s="175" t="s">
        <v>79</v>
      </c>
      <c r="BBK813" s="341" t="s">
        <v>2124</v>
      </c>
      <c r="BBM813" s="176"/>
      <c r="BBN813" s="176">
        <f>VLOOKUP(BBK813,$A$879:$F$2731,6,FALSE)</f>
        <v>204</v>
      </c>
      <c r="BBO813" s="175" t="s">
        <v>69</v>
      </c>
      <c r="BBP813" s="10">
        <f>BBN813*1.1</f>
        <v>224.4</v>
      </c>
      <c r="BBQ813" s="10"/>
      <c r="BBR813" s="235"/>
      <c r="BBS813" s="175" t="s">
        <v>79</v>
      </c>
      <c r="BBT813" s="347" t="s">
        <v>1000</v>
      </c>
      <c r="BBV813" s="176"/>
      <c r="BBW813" s="176">
        <f>VLOOKUP(BBT813,$A$879:$F$2731,6,FALSE)</f>
        <v>1114</v>
      </c>
      <c r="BBX813" s="175" t="s">
        <v>69</v>
      </c>
      <c r="BBY813" s="10">
        <f>BBW813*1.1</f>
        <v>1225.4000000000001</v>
      </c>
      <c r="BBZ813" s="10"/>
      <c r="BCA813" s="235"/>
      <c r="BCB813" s="175" t="s">
        <v>79</v>
      </c>
      <c r="BCC813" s="341" t="s">
        <v>415</v>
      </c>
      <c r="BCE813" s="176"/>
      <c r="BCF813" s="176">
        <f>VLOOKUP(BCC813,$A$879:$F$2731,6,FALSE)</f>
        <v>320</v>
      </c>
      <c r="BCG813" s="175" t="s">
        <v>69</v>
      </c>
      <c r="BCH813" s="10">
        <f>BCF813*1.1</f>
        <v>352</v>
      </c>
      <c r="BCI813" s="10"/>
      <c r="BCJ813" s="235"/>
      <c r="BCK813" s="175" t="s">
        <v>79</v>
      </c>
      <c r="BCL813" s="341" t="s">
        <v>1364</v>
      </c>
      <c r="BCN813" s="176"/>
      <c r="BCO813" s="176">
        <f>VLOOKUP(BCL813,$A$879:$F$2731,6,FALSE)</f>
        <v>299</v>
      </c>
      <c r="BCP813" s="175" t="s">
        <v>69</v>
      </c>
      <c r="BCQ813" s="10">
        <f>BCO813*1.1</f>
        <v>328.90000000000003</v>
      </c>
      <c r="BCR813" s="10"/>
      <c r="BCS813" s="235"/>
      <c r="BCT813" s="175" t="s">
        <v>79</v>
      </c>
      <c r="BCU813" s="351" t="s">
        <v>458</v>
      </c>
      <c r="BCW813" s="176"/>
      <c r="BCX813" s="176">
        <f>VLOOKUP(BCU813,$A$879:$F$2731,6,FALSE)</f>
        <v>396</v>
      </c>
      <c r="BCY813" s="175" t="s">
        <v>69</v>
      </c>
      <c r="BCZ813" s="10">
        <f>BCX813*1.1</f>
        <v>435.6</v>
      </c>
      <c r="BDA813" s="10"/>
      <c r="BDB813" s="235"/>
      <c r="BDC813" s="175" t="s">
        <v>79</v>
      </c>
      <c r="BDD813" s="347" t="s">
        <v>2515</v>
      </c>
      <c r="BDF813" s="176"/>
      <c r="BDG813" s="176">
        <f>VLOOKUP(BDD813,$A$879:$F$2731,6,FALSE)</f>
        <v>785</v>
      </c>
      <c r="BDH813" s="175" t="s">
        <v>69</v>
      </c>
      <c r="BDI813" s="10">
        <f>BDG813*1.1</f>
        <v>863.50000000000011</v>
      </c>
      <c r="BDJ813" s="10"/>
      <c r="BDK813" s="235"/>
      <c r="BDL813" s="175" t="s">
        <v>79</v>
      </c>
      <c r="BDM813" s="341" t="s">
        <v>1000</v>
      </c>
      <c r="BDO813" s="176"/>
      <c r="BDP813" s="176">
        <f>VLOOKUP(BDM813,$A$879:$F$2731,6,FALSE)</f>
        <v>1114</v>
      </c>
      <c r="BDQ813" s="175" t="s">
        <v>69</v>
      </c>
      <c r="BDR813" s="10">
        <f>BDP813*1.1</f>
        <v>1225.4000000000001</v>
      </c>
      <c r="BDS813" s="10"/>
      <c r="BDT813" s="235"/>
      <c r="BDU813" s="175" t="s">
        <v>79</v>
      </c>
      <c r="BDV813" s="341" t="s">
        <v>593</v>
      </c>
      <c r="BDX813" s="176"/>
      <c r="BDY813" s="176">
        <f>VLOOKUP(BDV813,$A$879:$F$2731,6,FALSE)</f>
        <v>253</v>
      </c>
      <c r="BDZ813" s="175" t="s">
        <v>69</v>
      </c>
      <c r="BEA813" s="10">
        <f>BDY813*1.1</f>
        <v>278.3</v>
      </c>
      <c r="BEB813" s="10"/>
      <c r="BEC813" s="235"/>
      <c r="BED813" s="175" t="s">
        <v>79</v>
      </c>
      <c r="BEE813" s="341" t="s">
        <v>1000</v>
      </c>
      <c r="BEG813" s="176"/>
      <c r="BEH813" s="176">
        <f>VLOOKUP(BEE813,$A$879:$F$2731,6,FALSE)</f>
        <v>1114</v>
      </c>
      <c r="BEI813" s="175" t="s">
        <v>69</v>
      </c>
      <c r="BEJ813" s="10">
        <f>BEH813*1.1</f>
        <v>1225.4000000000001</v>
      </c>
      <c r="BEK813" s="10"/>
      <c r="BEL813" s="235"/>
      <c r="BEM813" s="175" t="s">
        <v>79</v>
      </c>
      <c r="BEN813" s="341" t="s">
        <v>484</v>
      </c>
      <c r="BEP813" s="176"/>
      <c r="BEQ813" s="176">
        <f>VLOOKUP(BEN813,$A$879:$F$2731,6,FALSE)</f>
        <v>263</v>
      </c>
      <c r="BER813" s="175" t="s">
        <v>69</v>
      </c>
      <c r="BES813" s="10">
        <f>BEQ813*1.1</f>
        <v>289.3</v>
      </c>
      <c r="BET813" s="10"/>
      <c r="BEU813" s="235"/>
      <c r="BEV813" s="175" t="s">
        <v>79</v>
      </c>
      <c r="BEW813" s="341" t="s">
        <v>576</v>
      </c>
      <c r="BEY813" s="176"/>
      <c r="BEZ813" s="176">
        <f>VLOOKUP(BEW813,$A$879:$F$2731,6,FALSE)</f>
        <v>94</v>
      </c>
      <c r="BFA813" s="175" t="s">
        <v>69</v>
      </c>
      <c r="BFB813" s="10">
        <f>BEZ813*1.1</f>
        <v>103.4</v>
      </c>
      <c r="BFC813" s="10"/>
      <c r="BFD813" s="235"/>
      <c r="BFE813" s="175" t="s">
        <v>79</v>
      </c>
      <c r="BFF813" s="341" t="s">
        <v>460</v>
      </c>
      <c r="BFH813" s="176"/>
      <c r="BFI813" s="176">
        <f>VLOOKUP(BFF813,$A$879:$F$2731,6,FALSE)</f>
        <v>55</v>
      </c>
      <c r="BFJ813" s="175" t="s">
        <v>69</v>
      </c>
      <c r="BFK813" s="10">
        <f>BFI813*1.1</f>
        <v>60.500000000000007</v>
      </c>
      <c r="BFL813" s="10"/>
      <c r="BFM813" s="235"/>
      <c r="BFN813" s="175" t="s">
        <v>79</v>
      </c>
      <c r="BFO813" s="341" t="s">
        <v>561</v>
      </c>
      <c r="BFQ813" s="176"/>
      <c r="BFR813" s="176">
        <f>VLOOKUP(BFO813,$A$879:$F$2731,6,FALSE)</f>
        <v>432</v>
      </c>
      <c r="BFS813" s="175" t="s">
        <v>69</v>
      </c>
      <c r="BFT813" s="10">
        <f>BFR813*1.1</f>
        <v>475.20000000000005</v>
      </c>
      <c r="BFU813" s="10"/>
      <c r="BFV813" s="235"/>
      <c r="BFW813" s="175" t="s">
        <v>79</v>
      </c>
      <c r="BFX813" s="351" t="s">
        <v>433</v>
      </c>
      <c r="BFZ813" s="176"/>
      <c r="BGA813" s="176">
        <f>VLOOKUP(BFX813,$A$879:$F$2731,6,FALSE)</f>
        <v>458</v>
      </c>
      <c r="BGB813" s="175" t="s">
        <v>69</v>
      </c>
      <c r="BGC813" s="10">
        <f>BGA813*1.1</f>
        <v>503.80000000000007</v>
      </c>
      <c r="BGD813" s="10"/>
      <c r="BGE813" s="235"/>
      <c r="BGF813" s="175" t="s">
        <v>79</v>
      </c>
      <c r="BGG813" s="341" t="s">
        <v>561</v>
      </c>
      <c r="BGI813" s="176"/>
      <c r="BGJ813" s="176">
        <f>VLOOKUP(BGG813,$A$879:$F$2731,6,FALSE)</f>
        <v>432</v>
      </c>
      <c r="BGK813" s="175" t="s">
        <v>69</v>
      </c>
      <c r="BGL813" s="10">
        <f>BGJ813*1.1</f>
        <v>475.20000000000005</v>
      </c>
      <c r="BGM813" s="10"/>
      <c r="BGN813" s="235"/>
      <c r="BGO813" s="175" t="s">
        <v>79</v>
      </c>
      <c r="BGP813" s="351" t="s">
        <v>576</v>
      </c>
      <c r="BGR813" s="176"/>
      <c r="BGS813" s="176">
        <f>VLOOKUP(BGP813,$A$879:$F$2731,6,FALSE)</f>
        <v>94</v>
      </c>
      <c r="BGT813" s="175" t="s">
        <v>69</v>
      </c>
      <c r="BGU813" s="10">
        <f>BGS813*1.1</f>
        <v>103.4</v>
      </c>
      <c r="BGV813" s="10"/>
      <c r="BGW813" s="235"/>
      <c r="BGX813" s="175" t="s">
        <v>79</v>
      </c>
      <c r="BGY813" s="341" t="s">
        <v>2570</v>
      </c>
      <c r="BHA813" s="176"/>
      <c r="BHB813" s="176">
        <f>VLOOKUP(BGY813,$A$879:$F$2731,6,FALSE)</f>
        <v>1523</v>
      </c>
      <c r="BHC813" s="175" t="s">
        <v>69</v>
      </c>
      <c r="BHD813" s="10">
        <f>BHB813*1.1</f>
        <v>1675.3000000000002</v>
      </c>
      <c r="BHE813" s="10"/>
    </row>
    <row r="814" spans="1:1565" s="14" customFormat="1" ht="15">
      <c r="A814" s="175"/>
      <c r="B814" s="344"/>
      <c r="D814" s="175"/>
      <c r="E814" s="175"/>
      <c r="F814" s="175"/>
      <c r="G814" s="10"/>
      <c r="H814" s="10">
        <f>SUM(G809:G813)</f>
        <v>4567.5</v>
      </c>
      <c r="I814" s="229"/>
      <c r="J814" s="175"/>
      <c r="K814" s="395"/>
      <c r="M814" s="175"/>
      <c r="N814" s="175"/>
      <c r="O814" s="175"/>
      <c r="P814" s="10"/>
      <c r="Q814" s="10">
        <f>SUM(P809:P813)</f>
        <v>5623.6</v>
      </c>
      <c r="R814" s="229"/>
      <c r="S814" s="175"/>
      <c r="T814" s="395"/>
      <c r="V814" s="175"/>
      <c r="W814" s="175"/>
      <c r="X814" s="175"/>
      <c r="Y814" s="10"/>
      <c r="Z814" s="10">
        <f>SUM(Y809:Y813)</f>
        <v>4521.5</v>
      </c>
      <c r="AA814" s="229"/>
      <c r="AB814" s="175"/>
      <c r="AC814" s="395"/>
      <c r="AE814" s="175"/>
      <c r="AF814" s="175"/>
      <c r="AG814" s="175"/>
      <c r="AH814" s="10"/>
      <c r="AI814" s="10">
        <f>SUM(AH809:AH813)</f>
        <v>5902.7</v>
      </c>
      <c r="AJ814" s="229"/>
      <c r="AK814" s="175"/>
      <c r="AL814" s="395"/>
      <c r="AN814" s="175"/>
      <c r="AO814" s="175"/>
      <c r="AP814" s="175"/>
      <c r="AQ814" s="10"/>
      <c r="AR814" s="10">
        <f>SUM(AQ809:AQ813)</f>
        <v>5533.2000000000007</v>
      </c>
      <c r="AS814" s="229"/>
      <c r="AT814" s="175"/>
      <c r="AU814" s="395"/>
      <c r="AW814" s="175"/>
      <c r="AX814" s="175"/>
      <c r="AY814" s="175"/>
      <c r="AZ814" s="10"/>
      <c r="BA814" s="10">
        <f>SUM(AZ809:AZ813)</f>
        <v>5235.5999999999995</v>
      </c>
      <c r="BB814" s="229"/>
      <c r="BC814" s="175"/>
      <c r="BD814" s="395"/>
      <c r="BF814" s="175"/>
      <c r="BG814" s="175"/>
      <c r="BH814" s="175"/>
      <c r="BI814" s="10"/>
      <c r="BJ814" s="10">
        <f>SUM(BI809:BI813)</f>
        <v>5333.4</v>
      </c>
      <c r="BK814" s="229"/>
      <c r="BL814" s="175"/>
      <c r="BM814" s="395"/>
      <c r="BO814" s="175"/>
      <c r="BP814" s="175"/>
      <c r="BQ814" s="175"/>
      <c r="BR814" s="10"/>
      <c r="BS814" s="10">
        <f>SUM(BR809:BR813)</f>
        <v>4344.8</v>
      </c>
      <c r="BT814" s="229"/>
      <c r="BU814" s="175"/>
      <c r="BV814" s="395"/>
      <c r="BX814" s="175"/>
      <c r="BY814" s="175"/>
      <c r="BZ814" s="175"/>
      <c r="CA814" s="10"/>
      <c r="CB814" s="10">
        <f>SUM(CA809:CA813)</f>
        <v>6089.6999999999989</v>
      </c>
      <c r="CC814" s="229"/>
      <c r="CD814" s="175"/>
      <c r="CE814" s="395"/>
      <c r="CG814" s="175"/>
      <c r="CH814" s="175"/>
      <c r="CI814" s="175"/>
      <c r="CJ814" s="10"/>
      <c r="CK814" s="10">
        <f>SUM(CJ809:CJ813)</f>
        <v>5468.4</v>
      </c>
      <c r="CL814" s="229"/>
      <c r="CM814" s="175"/>
      <c r="CN814" s="395"/>
      <c r="CP814" s="175"/>
      <c r="CQ814" s="175"/>
      <c r="CR814" s="175"/>
      <c r="CS814" s="10"/>
      <c r="CT814" s="10">
        <f>SUM(CS809:CS813)</f>
        <v>4946.7999999999993</v>
      </c>
      <c r="CU814" s="229"/>
      <c r="CV814" s="175"/>
      <c r="CW814" s="395"/>
      <c r="CY814" s="175"/>
      <c r="CZ814" s="175"/>
      <c r="DA814" s="175"/>
      <c r="DB814" s="10"/>
      <c r="DC814" s="10">
        <f>SUM(DB809:DB813)</f>
        <v>5374.1</v>
      </c>
      <c r="DD814" s="229"/>
      <c r="DE814" s="175"/>
      <c r="DF814" s="395"/>
      <c r="DH814" s="175"/>
      <c r="DI814" s="175"/>
      <c r="DJ814" s="175"/>
      <c r="DK814" s="10"/>
      <c r="DL814" s="10">
        <f>SUM(DK809:DK813)</f>
        <v>3616.7999999999997</v>
      </c>
      <c r="DM814" s="229"/>
      <c r="DN814" s="175"/>
      <c r="DO814" s="395"/>
      <c r="DQ814" s="175"/>
      <c r="DR814" s="175"/>
      <c r="DS814" s="175"/>
      <c r="DT814" s="10"/>
      <c r="DU814" s="10">
        <f>SUM(DT809:DT813)</f>
        <v>6338.1</v>
      </c>
      <c r="DV814" s="229"/>
      <c r="DW814" s="175"/>
      <c r="DX814" s="395"/>
      <c r="DZ814" s="175"/>
      <c r="EA814" s="175"/>
      <c r="EB814" s="175"/>
      <c r="EC814" s="10"/>
      <c r="ED814" s="10">
        <f>SUM(EC809:EC813)</f>
        <v>4874.2</v>
      </c>
      <c r="EE814" s="229"/>
      <c r="EF814" s="175"/>
      <c r="EG814" s="395"/>
      <c r="EI814" s="175"/>
      <c r="EJ814" s="175"/>
      <c r="EK814" s="175"/>
      <c r="EL814" s="10"/>
      <c r="EM814" s="10">
        <f>SUM(EL809:EL813)</f>
        <v>6632.1</v>
      </c>
      <c r="EN814" s="229"/>
      <c r="EO814" s="175"/>
      <c r="EP814" s="395"/>
      <c r="ER814" s="175"/>
      <c r="ES814" s="175"/>
      <c r="ET814" s="175"/>
      <c r="EU814" s="10"/>
      <c r="EV814" s="10">
        <f>SUM(EU809:EU813)</f>
        <v>5350</v>
      </c>
      <c r="EW814" s="229"/>
      <c r="EX814" s="175"/>
      <c r="EY814" s="395"/>
      <c r="FA814" s="175"/>
      <c r="FB814" s="175"/>
      <c r="FC814" s="175"/>
      <c r="FD814" s="10"/>
      <c r="FE814" s="10">
        <f>SUM(FD809:FD813)</f>
        <v>4770.2999999999993</v>
      </c>
      <c r="FF814" s="229"/>
      <c r="FG814" s="175"/>
      <c r="FH814" s="395"/>
      <c r="FJ814" s="175"/>
      <c r="FK814" s="175"/>
      <c r="FL814" s="175"/>
      <c r="FM814" s="10"/>
      <c r="FN814" s="10">
        <f>SUM(FM809:FM813)</f>
        <v>3785.4</v>
      </c>
      <c r="FO814" s="229"/>
      <c r="FP814" s="175"/>
      <c r="FQ814" s="395"/>
      <c r="FS814" s="175"/>
      <c r="FT814" s="175"/>
      <c r="FU814" s="175"/>
      <c r="FV814" s="10"/>
      <c r="FW814" s="10">
        <f>SUM(FV809:FV813)</f>
        <v>3977.2000000000003</v>
      </c>
      <c r="FX814" s="229"/>
      <c r="FY814" s="175"/>
      <c r="FZ814" s="350"/>
      <c r="GB814" s="175"/>
      <c r="GC814" s="175"/>
      <c r="GD814" s="175"/>
      <c r="GE814" s="10"/>
      <c r="GF814" s="10" t="e">
        <f>SUM(GE809:GE813)</f>
        <v>#N/A</v>
      </c>
      <c r="GG814" s="229"/>
      <c r="GH814" s="175"/>
      <c r="GI814" s="395"/>
      <c r="GK814" s="175"/>
      <c r="GL814" s="175"/>
      <c r="GM814" s="175"/>
      <c r="GN814" s="10"/>
      <c r="GO814" s="10">
        <f>SUM(GN809:GN813)</f>
        <v>5082.3999999999996</v>
      </c>
      <c r="GP814" s="229"/>
      <c r="GQ814" s="175"/>
      <c r="GR814" s="395"/>
      <c r="GT814" s="175"/>
      <c r="GU814" s="175"/>
      <c r="GV814" s="175"/>
      <c r="GW814" s="175"/>
      <c r="GX814" s="10">
        <f>SUM(GW809:GW813)</f>
        <v>5045.1000000000004</v>
      </c>
      <c r="GY814" s="229"/>
      <c r="GZ814" s="175"/>
      <c r="HA814" s="395"/>
      <c r="HC814" s="175"/>
      <c r="HD814" s="175"/>
      <c r="HE814" s="175"/>
      <c r="HF814" s="10"/>
      <c r="HG814" s="10">
        <f>SUM(HF809:HF813)</f>
        <v>4909.2999999999993</v>
      </c>
      <c r="HH814" s="229"/>
      <c r="HI814" s="175"/>
      <c r="HJ814" s="395"/>
      <c r="HL814" s="175"/>
      <c r="HM814" s="175"/>
      <c r="HN814" s="175"/>
      <c r="HO814" s="175"/>
      <c r="HP814" s="10">
        <f>SUM(HO809:HO813)</f>
        <v>4700.2000000000007</v>
      </c>
      <c r="HQ814" s="229"/>
      <c r="HR814" s="175"/>
      <c r="HS814" s="395"/>
      <c r="HU814" s="175"/>
      <c r="HV814" s="175"/>
      <c r="HW814" s="175"/>
      <c r="HX814" s="175"/>
      <c r="HY814" s="10">
        <f>SUM(HX809:HX813)</f>
        <v>6482.3</v>
      </c>
      <c r="HZ814" s="229"/>
      <c r="IA814" s="175"/>
      <c r="IB814" s="395"/>
      <c r="ID814" s="175"/>
      <c r="IE814" s="175"/>
      <c r="IF814" s="175"/>
      <c r="IG814" s="175"/>
      <c r="IH814" s="10">
        <f>SUM(IG809:IG813)</f>
        <v>4035.1</v>
      </c>
      <c r="II814" s="229"/>
      <c r="IJ814" s="175"/>
      <c r="IK814" s="395"/>
      <c r="IM814" s="175"/>
      <c r="IN814" s="175"/>
      <c r="IO814" s="175"/>
      <c r="IP814" s="10"/>
      <c r="IQ814" s="10">
        <f>SUM(IP809:IP813)</f>
        <v>2885.4</v>
      </c>
      <c r="IR814" s="229"/>
      <c r="IS814" s="175"/>
      <c r="IT814" s="395"/>
      <c r="IV814" s="175"/>
      <c r="IW814" s="175"/>
      <c r="IX814" s="175"/>
      <c r="IY814" s="10"/>
      <c r="IZ814" s="10">
        <f>SUM(IY809:IY813)</f>
        <v>5076.8999999999996</v>
      </c>
      <c r="JA814" s="229"/>
      <c r="JB814" s="175"/>
      <c r="JC814" s="395"/>
      <c r="JE814" s="175"/>
      <c r="JF814" s="175"/>
      <c r="JG814" s="175"/>
      <c r="JH814" s="10"/>
      <c r="JI814" s="10">
        <f>SUM(JH809:JH813)</f>
        <v>5081.2999999999993</v>
      </c>
      <c r="JJ814" s="229"/>
      <c r="JK814" s="175"/>
      <c r="JL814" s="395"/>
      <c r="JN814" s="175"/>
      <c r="JO814" s="175"/>
      <c r="JP814" s="175"/>
      <c r="JQ814" s="10"/>
      <c r="JR814" s="10">
        <f>SUM(JQ809:JQ813)</f>
        <v>5795.5999999999985</v>
      </c>
      <c r="JS814" s="229"/>
      <c r="JT814" s="175"/>
      <c r="JU814" s="395"/>
      <c r="JW814" s="175"/>
      <c r="JX814" s="175"/>
      <c r="JY814" s="175"/>
      <c r="JZ814" s="10"/>
      <c r="KA814" s="10">
        <f>SUM(JZ809:JZ813)</f>
        <v>2781.7999999999997</v>
      </c>
      <c r="KB814" s="229"/>
      <c r="KC814" s="175"/>
      <c r="KD814" s="350"/>
      <c r="KF814" s="175"/>
      <c r="KG814" s="175"/>
      <c r="KH814" s="175"/>
      <c r="KI814" s="10"/>
      <c r="KJ814" s="10" t="e">
        <f>SUM(KI809:KI813)</f>
        <v>#N/A</v>
      </c>
      <c r="KK814" s="229"/>
      <c r="KL814" s="175"/>
      <c r="KM814" s="395"/>
      <c r="KO814" s="175"/>
      <c r="KP814" s="175"/>
      <c r="KQ814" s="175"/>
      <c r="KR814" s="175"/>
      <c r="KS814" s="10">
        <f>SUM(KR809:KR813)</f>
        <v>3566.5</v>
      </c>
      <c r="KT814" s="229"/>
      <c r="KU814" s="175"/>
      <c r="KV814" s="395"/>
      <c r="KX814" s="175"/>
      <c r="KY814" s="175"/>
      <c r="KZ814" s="175"/>
      <c r="LA814" s="10"/>
      <c r="LB814" s="10">
        <f>SUM(LA809:LA813)</f>
        <v>4516</v>
      </c>
      <c r="LC814" s="229"/>
      <c r="LD814" s="175"/>
      <c r="LE814" s="350"/>
      <c r="LG814" s="175"/>
      <c r="LH814" s="175"/>
      <c r="LI814" s="175"/>
      <c r="LJ814" s="10"/>
      <c r="LK814" s="10" t="e">
        <f>SUM(LJ809:LJ813)</f>
        <v>#N/A</v>
      </c>
      <c r="LL814" s="229"/>
      <c r="LM814" s="175"/>
      <c r="LN814" s="395"/>
      <c r="LP814" s="175"/>
      <c r="LQ814" s="175"/>
      <c r="LR814" s="175"/>
      <c r="LS814" s="10"/>
      <c r="LT814" s="10">
        <f>SUM(LS809:LS813)</f>
        <v>4731.2</v>
      </c>
      <c r="LU814" s="229"/>
      <c r="LV814" s="175"/>
      <c r="LW814" s="395"/>
      <c r="LY814" s="175"/>
      <c r="LZ814" s="175"/>
      <c r="MA814" s="175"/>
      <c r="MB814" s="10"/>
      <c r="MC814" s="10">
        <f>SUM(MB809:MB813)</f>
        <v>3686.8999999999996</v>
      </c>
      <c r="MD814" s="229"/>
      <c r="ME814" s="175"/>
      <c r="MF814" s="395"/>
      <c r="MH814" s="175"/>
      <c r="MI814" s="175"/>
      <c r="MJ814" s="175"/>
      <c r="MK814" s="10"/>
      <c r="ML814" s="10">
        <f>SUM(MK809:MK813)</f>
        <v>6261.8</v>
      </c>
      <c r="MM814" s="229"/>
      <c r="MN814" s="175"/>
      <c r="MO814" s="350"/>
      <c r="MQ814" s="175"/>
      <c r="MR814" s="175"/>
      <c r="MS814" s="175"/>
      <c r="MT814" s="10"/>
      <c r="MU814" s="10" t="e">
        <f>SUM(MT809:MT813)</f>
        <v>#N/A</v>
      </c>
      <c r="MV814" s="229"/>
      <c r="MW814" s="175"/>
      <c r="MX814" s="395"/>
      <c r="MZ814" s="175"/>
      <c r="NA814" s="175"/>
      <c r="NB814" s="175"/>
      <c r="NC814" s="10"/>
      <c r="ND814" s="10">
        <f>SUM(NC809:NC813)</f>
        <v>4681.7</v>
      </c>
      <c r="NE814" s="229"/>
      <c r="NF814" s="175"/>
      <c r="NG814" s="395"/>
      <c r="NI814" s="175"/>
      <c r="NJ814" s="175"/>
      <c r="NK814" s="175"/>
      <c r="NL814" s="10"/>
      <c r="NM814" s="10">
        <f>SUM(NL809:NL813)</f>
        <v>3180.8</v>
      </c>
      <c r="NN814" s="229"/>
      <c r="NO814" s="175"/>
      <c r="NP814" s="395"/>
      <c r="NR814" s="175"/>
      <c r="NS814" s="175"/>
      <c r="NT814" s="175"/>
      <c r="NU814" s="10"/>
      <c r="NV814" s="10">
        <f>SUM(NU809:NU813)</f>
        <v>4219.7999999999993</v>
      </c>
      <c r="NW814" s="229"/>
      <c r="NX814" s="175"/>
      <c r="NY814" s="395"/>
      <c r="OA814" s="175"/>
      <c r="OB814" s="175"/>
      <c r="OC814" s="175"/>
      <c r="OD814" s="175"/>
      <c r="OE814" s="10">
        <f>SUM(OD809:OD813)</f>
        <v>4906.0999999999995</v>
      </c>
      <c r="OF814" s="229"/>
      <c r="OG814" s="175"/>
      <c r="OH814" s="395"/>
      <c r="OJ814" s="175"/>
      <c r="OK814" s="175"/>
      <c r="OL814" s="175"/>
      <c r="OM814" s="10"/>
      <c r="ON814" s="10">
        <f>SUM(OM809:OM813)</f>
        <v>3072.6</v>
      </c>
      <c r="OO814" s="229"/>
      <c r="OP814" s="175"/>
      <c r="OQ814" s="395"/>
      <c r="OS814" s="175"/>
      <c r="OT814" s="175"/>
      <c r="OU814" s="175"/>
      <c r="OV814" s="10"/>
      <c r="OW814" s="10">
        <f>SUM(OV809:OV813)</f>
        <v>4233.7999999999993</v>
      </c>
      <c r="OX814" s="229"/>
      <c r="OY814" s="175"/>
      <c r="OZ814" s="352"/>
      <c r="PB814" s="175"/>
      <c r="PC814" s="175"/>
      <c r="PD814" s="175"/>
      <c r="PE814" s="10"/>
      <c r="PF814" s="10">
        <f>SUM(PE809:PE813)</f>
        <v>4057.8999999999996</v>
      </c>
      <c r="PG814" s="229"/>
      <c r="PH814" s="175"/>
      <c r="PI814" s="395"/>
      <c r="PK814" s="175"/>
      <c r="PL814" s="175"/>
      <c r="PM814" s="175"/>
      <c r="PN814" s="10"/>
      <c r="PO814" s="10">
        <f>SUM(PN809:PN813)</f>
        <v>6175.5999999999995</v>
      </c>
      <c r="PP814" s="229"/>
      <c r="PQ814" s="175"/>
      <c r="PR814" s="395"/>
      <c r="PT814" s="175"/>
      <c r="PU814" s="175"/>
      <c r="PV814" s="175"/>
      <c r="PW814" s="10"/>
      <c r="PX814" s="10">
        <f>SUM(PW809:PW813)</f>
        <v>3948.5</v>
      </c>
      <c r="PY814" s="229"/>
      <c r="PZ814" s="175"/>
      <c r="QA814" s="344"/>
      <c r="QC814" s="175"/>
      <c r="QD814" s="175"/>
      <c r="QE814" s="175"/>
      <c r="QF814" s="10"/>
      <c r="QG814" s="10">
        <f>SUM(QF809:QF813)</f>
        <v>6228.1</v>
      </c>
      <c r="QH814" s="229"/>
      <c r="QI814" s="175"/>
      <c r="QJ814" s="350"/>
      <c r="QL814" s="175"/>
      <c r="QM814" s="175"/>
      <c r="QN814" s="175"/>
      <c r="QO814" s="10"/>
      <c r="QP814" s="10" t="e">
        <f>SUM(QO809:QO813)</f>
        <v>#N/A</v>
      </c>
      <c r="QQ814" s="229"/>
      <c r="QR814" s="175"/>
      <c r="QS814" s="396"/>
      <c r="QU814" s="175"/>
      <c r="QV814" s="175"/>
      <c r="QW814" s="175"/>
      <c r="QX814" s="10"/>
      <c r="QY814" s="10">
        <f>SUM(QX809:QX813)</f>
        <v>4826.3999999999996</v>
      </c>
      <c r="QZ814" s="229"/>
      <c r="RA814" s="175"/>
      <c r="RB814" s="395"/>
      <c r="RD814" s="175"/>
      <c r="RE814" s="175"/>
      <c r="RF814" s="175"/>
      <c r="RG814" s="10"/>
      <c r="RH814" s="10">
        <f>SUM(RG809:RG813)</f>
        <v>3938.45</v>
      </c>
      <c r="RI814" s="229"/>
      <c r="RJ814" s="175"/>
      <c r="RK814" s="395"/>
      <c r="RM814" s="175"/>
      <c r="RN814" s="175"/>
      <c r="RO814" s="175"/>
      <c r="RP814" s="175"/>
      <c r="RQ814" s="10">
        <f>SUM(RP809:RP813)</f>
        <v>5039.3999999999996</v>
      </c>
      <c r="RR814" s="229"/>
      <c r="RS814" s="175"/>
      <c r="RT814" s="350"/>
      <c r="RV814" s="175"/>
      <c r="RW814" s="175"/>
      <c r="RX814" s="175"/>
      <c r="RY814" s="10"/>
      <c r="RZ814" s="10" t="e">
        <f>SUM(RY809:RY813)</f>
        <v>#N/A</v>
      </c>
      <c r="SA814" s="235"/>
      <c r="SB814" s="175"/>
      <c r="SC814" s="395"/>
      <c r="SE814" s="175"/>
      <c r="SF814" s="175"/>
      <c r="SG814" s="175"/>
      <c r="SH814" s="10"/>
      <c r="SI814" s="10">
        <f>SUM(SH809:SH813)</f>
        <v>4651</v>
      </c>
      <c r="SJ814" s="235"/>
      <c r="SK814" s="175"/>
      <c r="SL814" s="395"/>
      <c r="SN814" s="175"/>
      <c r="SO814" s="175"/>
      <c r="SP814" s="175"/>
      <c r="SQ814" s="10"/>
      <c r="SR814" s="10">
        <f>SUM(SQ809:SQ813)</f>
        <v>5768.7000000000007</v>
      </c>
      <c r="SS814" s="235"/>
      <c r="ST814" s="175"/>
      <c r="SU814" s="395"/>
      <c r="SW814" s="175"/>
      <c r="SX814" s="175"/>
      <c r="SY814" s="175"/>
      <c r="SZ814" s="10"/>
      <c r="TA814" s="10">
        <f>SUM(SZ809:SZ813)</f>
        <v>5945</v>
      </c>
      <c r="TB814" s="235"/>
      <c r="TC814" s="175"/>
      <c r="TD814" s="350"/>
      <c r="TF814" s="175"/>
      <c r="TG814" s="175"/>
      <c r="TH814" s="175"/>
      <c r="TI814" s="175"/>
      <c r="TJ814" s="10" t="e">
        <f>SUM(TI809:TI813)</f>
        <v>#N/A</v>
      </c>
      <c r="TK814" s="235"/>
      <c r="TL814" s="175"/>
      <c r="TM814" s="396"/>
      <c r="TO814" s="175"/>
      <c r="TP814" s="175"/>
      <c r="TQ814" s="175"/>
      <c r="TR814" s="10"/>
      <c r="TS814" s="10">
        <f>SUM(TR809:TR813)</f>
        <v>4248.6000000000004</v>
      </c>
      <c r="TT814" s="235"/>
      <c r="TU814" s="175"/>
      <c r="TV814" s="396"/>
      <c r="TX814" s="175"/>
      <c r="TY814" s="175"/>
      <c r="TZ814" s="175"/>
      <c r="UA814" s="10"/>
      <c r="UB814" s="10">
        <f>SUM(UA809:UA813)</f>
        <v>3483.9</v>
      </c>
      <c r="UC814" s="235"/>
      <c r="UD814" s="175"/>
      <c r="UE814" s="396"/>
      <c r="UG814" s="175"/>
      <c r="UH814" s="175"/>
      <c r="UI814" s="175"/>
      <c r="UJ814" s="10"/>
      <c r="UK814" s="10">
        <f>SUM(UJ809:UJ813)</f>
        <v>4419.7</v>
      </c>
      <c r="UL814" s="235"/>
      <c r="UM814" s="175"/>
      <c r="UN814" s="350"/>
      <c r="UP814" s="175"/>
      <c r="UQ814" s="175"/>
      <c r="UR814" s="175"/>
      <c r="US814" s="10"/>
      <c r="UT814" s="10" t="e">
        <f>SUM(US809:US813)</f>
        <v>#N/A</v>
      </c>
      <c r="UU814" s="235"/>
      <c r="UV814" s="175"/>
      <c r="UW814" s="396"/>
      <c r="UY814" s="175"/>
      <c r="UZ814" s="175"/>
      <c r="VA814" s="175"/>
      <c r="VB814" s="10"/>
      <c r="VC814" s="10">
        <f>SUM(VB809:VB813)</f>
        <v>3792.7</v>
      </c>
      <c r="VD814" s="235"/>
      <c r="VE814" s="175"/>
      <c r="VF814" s="350"/>
      <c r="VH814" s="175"/>
      <c r="VI814" s="175"/>
      <c r="VJ814" s="175"/>
      <c r="VK814" s="10"/>
      <c r="VL814" s="10" t="e">
        <f>SUM(VK809:VK813)</f>
        <v>#N/A</v>
      </c>
      <c r="VM814" s="235"/>
      <c r="VN814" s="175"/>
      <c r="VO814" s="396"/>
      <c r="VQ814" s="175"/>
      <c r="VR814" s="175"/>
      <c r="VS814" s="175"/>
      <c r="VT814" s="10"/>
      <c r="VU814" s="10">
        <f>SUM(VT809:VT813)</f>
        <v>3205.4999999999995</v>
      </c>
      <c r="VV814" s="235"/>
      <c r="VW814" s="175"/>
      <c r="VX814" s="350"/>
      <c r="VZ814" s="175"/>
      <c r="WA814" s="175"/>
      <c r="WB814" s="175"/>
      <c r="WC814" s="175"/>
      <c r="WD814" s="10" t="e">
        <f>SUM(WC809:WC813)</f>
        <v>#N/A</v>
      </c>
      <c r="WE814" s="235"/>
      <c r="WF814" s="175"/>
      <c r="WG814" s="396"/>
      <c r="WI814" s="175"/>
      <c r="WJ814" s="175"/>
      <c r="WK814" s="175"/>
      <c r="WL814" s="175"/>
      <c r="WM814" s="10">
        <f>SUM(WL809:WL813)</f>
        <v>3845.7</v>
      </c>
      <c r="WN814" s="235"/>
      <c r="WO814" s="175"/>
      <c r="WP814" s="396"/>
      <c r="WQ814" s="175"/>
      <c r="WR814" s="175"/>
      <c r="WS814" s="175"/>
      <c r="WT814" s="175"/>
      <c r="WU814" s="10"/>
      <c r="WV814" s="10">
        <f>SUM(WU809:WU813)</f>
        <v>5834.1</v>
      </c>
      <c r="WW814" s="235"/>
      <c r="WX814" s="175"/>
      <c r="WY814" s="396"/>
      <c r="XA814" s="175"/>
      <c r="XB814" s="175"/>
      <c r="XC814" s="175"/>
      <c r="XD814" s="175"/>
      <c r="XE814" s="10">
        <f>SUM(XD809:XD813)</f>
        <v>6212.3</v>
      </c>
      <c r="XF814" s="235"/>
      <c r="XG814" s="175"/>
      <c r="XH814" s="352"/>
      <c r="XJ814" s="175"/>
      <c r="XK814" s="175"/>
      <c r="XL814" s="175"/>
      <c r="XM814" s="175"/>
      <c r="XN814" s="10">
        <f>SUM(XM809:XM813)</f>
        <v>4865.55</v>
      </c>
      <c r="XO814" s="235"/>
      <c r="XP814" s="175"/>
      <c r="XQ814" s="396"/>
      <c r="XS814" s="175"/>
      <c r="XT814" s="175"/>
      <c r="XU814" s="175"/>
      <c r="XV814" s="10"/>
      <c r="XW814" s="10">
        <f>SUM(XV809:XV813)</f>
        <v>3348.3</v>
      </c>
      <c r="XX814" s="235"/>
      <c r="XY814" s="175"/>
      <c r="XZ814" s="396"/>
      <c r="YB814" s="175"/>
      <c r="YC814" s="175"/>
      <c r="YD814" s="175"/>
      <c r="YE814" s="10"/>
      <c r="YF814" s="10">
        <f>SUM(YE809:YE813)</f>
        <v>4521.8</v>
      </c>
      <c r="YG814" s="235"/>
      <c r="YH814" s="175"/>
      <c r="YI814" s="396"/>
      <c r="YK814" s="175"/>
      <c r="YL814" s="175"/>
      <c r="YM814" s="175"/>
      <c r="YN814" s="10"/>
      <c r="YO814" s="10">
        <f>SUM(YN809:YN813)</f>
        <v>3774.8999999999996</v>
      </c>
      <c r="YP814" s="235"/>
      <c r="YQ814" s="175"/>
      <c r="YR814" s="396"/>
      <c r="YT814" s="175"/>
      <c r="YU814" s="175"/>
      <c r="YV814" s="175"/>
      <c r="YW814" s="10"/>
      <c r="YX814" s="10">
        <f>SUM(YW809:YW813)</f>
        <v>5164.6000000000004</v>
      </c>
      <c r="YY814" s="235"/>
      <c r="YZ814" s="175"/>
      <c r="ZA814" s="396"/>
      <c r="ZC814" s="175"/>
      <c r="ZD814" s="175"/>
      <c r="ZE814" s="175"/>
      <c r="ZF814" s="10"/>
      <c r="ZG814" s="10">
        <f>SUM(ZF809:ZF813)</f>
        <v>2396.5</v>
      </c>
      <c r="ZH814" s="235"/>
      <c r="ZI814" s="175"/>
      <c r="ZJ814" s="396"/>
      <c r="ZL814" s="175"/>
      <c r="ZM814" s="175"/>
      <c r="ZN814" s="175"/>
      <c r="ZO814" s="10"/>
      <c r="ZP814" s="10">
        <f>SUM(ZO809:ZO813)</f>
        <v>6448.9999999999991</v>
      </c>
      <c r="ZQ814" s="235"/>
      <c r="ZR814" s="175"/>
      <c r="ZS814" s="396"/>
      <c r="ZU814" s="175"/>
      <c r="ZV814" s="175"/>
      <c r="ZW814" s="175"/>
      <c r="ZX814" s="10"/>
      <c r="ZY814" s="10">
        <f>SUM(ZX809:ZX813)</f>
        <v>2936.3</v>
      </c>
      <c r="ZZ814" s="235"/>
      <c r="AAA814" s="175"/>
      <c r="AAB814" s="396"/>
      <c r="AAD814" s="175"/>
      <c r="AAE814" s="175"/>
      <c r="AAF814" s="175"/>
      <c r="AAG814" s="10"/>
      <c r="AAH814" s="10">
        <f>SUM(AAG809:AAG813)</f>
        <v>4473.2000000000007</v>
      </c>
      <c r="AAI814" s="235"/>
      <c r="AAJ814" s="175"/>
      <c r="AAK814" s="232"/>
      <c r="AAM814" s="175"/>
      <c r="AAN814" s="175"/>
      <c r="AAO814" s="175"/>
      <c r="AAP814" s="10"/>
      <c r="AAQ814" s="10" t="e">
        <f>SUM(AAP809:AAP813)</f>
        <v>#N/A</v>
      </c>
      <c r="AAR814" s="235"/>
      <c r="AAS814" s="175"/>
      <c r="AAT814" s="396"/>
      <c r="AAV814" s="175"/>
      <c r="AAW814" s="175"/>
      <c r="AAX814" s="175"/>
      <c r="AAY814" s="10"/>
      <c r="AAZ814" s="10">
        <f>SUM(AAY809:AAY813)</f>
        <v>3469.5999999999995</v>
      </c>
      <c r="ABA814" s="235"/>
      <c r="ABB814" s="175"/>
      <c r="ABC814" s="397"/>
      <c r="ABE814" s="175"/>
      <c r="ABF814" s="175"/>
      <c r="ABG814" s="175"/>
      <c r="ABH814" s="10"/>
      <c r="ABI814" s="10">
        <f>SUM(ABH809:ABH813)</f>
        <v>1680.9999999999998</v>
      </c>
      <c r="ABJ814" s="235"/>
      <c r="ABK814" s="175"/>
      <c r="ABL814" s="396"/>
      <c r="ABN814" s="175"/>
      <c r="ABO814" s="175"/>
      <c r="ABP814" s="175"/>
      <c r="ABQ814" s="10"/>
      <c r="ABR814" s="10">
        <f>SUM(ABQ809:ABQ813)</f>
        <v>4721.2999999999993</v>
      </c>
      <c r="ABS814" s="235"/>
      <c r="ABT814" s="175"/>
      <c r="ABU814" s="232"/>
      <c r="ABW814" s="175"/>
      <c r="ABX814" s="175"/>
      <c r="ABY814" s="175"/>
      <c r="ABZ814" s="10"/>
      <c r="ACA814" s="10" t="e">
        <f>SUM(ABZ809:ABZ813)</f>
        <v>#N/A</v>
      </c>
      <c r="ACB814" s="235"/>
      <c r="ACC814" s="175"/>
      <c r="ACD814" s="232"/>
      <c r="ACF814" s="175"/>
      <c r="ACG814" s="175"/>
      <c r="ACH814" s="175"/>
      <c r="ACI814" s="10"/>
      <c r="ACJ814" s="10" t="e">
        <f>SUM(ACI809:ACI813)</f>
        <v>#N/A</v>
      </c>
      <c r="ACK814" s="235"/>
      <c r="ACL814" s="175"/>
      <c r="ACM814" s="232"/>
      <c r="ACO814" s="175"/>
      <c r="ACP814" s="175"/>
      <c r="ACQ814" s="175"/>
      <c r="ACR814" s="10"/>
      <c r="ACS814" s="10" t="e">
        <f>SUM(ACR809:ACR813)</f>
        <v>#N/A</v>
      </c>
      <c r="ACT814" s="235"/>
      <c r="ACU814" s="175"/>
      <c r="ACV814" s="232"/>
      <c r="ACX814" s="175"/>
      <c r="ACY814" s="175"/>
      <c r="ACZ814" s="175"/>
      <c r="ADA814" s="10"/>
      <c r="ADB814" s="10" t="e">
        <f>SUM(ADA809:ADA813)</f>
        <v>#N/A</v>
      </c>
      <c r="ADC814" s="235"/>
      <c r="ADD814" s="175"/>
      <c r="ADE814" s="396"/>
      <c r="ADG814" s="175"/>
      <c r="ADH814" s="175"/>
      <c r="ADI814" s="175"/>
      <c r="ADJ814" s="10"/>
      <c r="ADK814" s="10">
        <f>SUM(ADJ809:ADJ813)</f>
        <v>2975.6</v>
      </c>
      <c r="ADL814" s="235"/>
      <c r="ADM814" s="175"/>
      <c r="ADN814" s="232"/>
      <c r="ADP814" s="175"/>
      <c r="ADQ814" s="175"/>
      <c r="ADR814" s="175"/>
      <c r="ADS814" s="10"/>
      <c r="ADT814" s="10" t="e">
        <f>SUM(ADS809:ADS813)</f>
        <v>#N/A</v>
      </c>
      <c r="ADU814" s="235"/>
      <c r="ADV814" s="175"/>
      <c r="ADW814" s="396"/>
      <c r="ADY814" s="175"/>
      <c r="ADZ814" s="175"/>
      <c r="AEA814" s="175"/>
      <c r="AEB814" s="10"/>
      <c r="AEC814" s="10">
        <f>SUM(AEB809:AEB813)</f>
        <v>2645.8999999999996</v>
      </c>
      <c r="AED814" s="235"/>
      <c r="AEE814" s="175"/>
      <c r="AEF814" s="232"/>
      <c r="AEH814" s="175"/>
      <c r="AEI814" s="175"/>
      <c r="AEJ814" s="175"/>
      <c r="AEK814" s="10"/>
      <c r="AEL814" s="10" t="e">
        <f>SUM(AEK809:AEK813)</f>
        <v>#N/A</v>
      </c>
      <c r="AEM814" s="235"/>
      <c r="AEN814" s="175"/>
      <c r="AEO814" s="232"/>
      <c r="AEQ814" s="175"/>
      <c r="AER814" s="175"/>
      <c r="AES814" s="175"/>
      <c r="AET814" s="10"/>
      <c r="AEU814" s="10" t="e">
        <f>SUM(AET809:AET813)</f>
        <v>#N/A</v>
      </c>
      <c r="AEV814" s="235"/>
      <c r="AEW814" s="175"/>
      <c r="AEX814" s="232"/>
      <c r="AEZ814" s="175"/>
      <c r="AFA814" s="175"/>
      <c r="AFB814" s="175"/>
      <c r="AFC814" s="10"/>
      <c r="AFD814" s="10" t="e">
        <f>SUM(AFC809:AFC813)</f>
        <v>#N/A</v>
      </c>
      <c r="AFE814" s="235"/>
      <c r="AFF814" s="175"/>
      <c r="AFG814" s="232"/>
      <c r="AFI814" s="175"/>
      <c r="AFJ814" s="175"/>
      <c r="AFK814" s="175"/>
      <c r="AFL814" s="10"/>
      <c r="AFM814" s="10" t="e">
        <f>SUM(AFL809:AFL813)</f>
        <v>#N/A</v>
      </c>
      <c r="AFN814" s="235"/>
      <c r="AFO814" s="175"/>
      <c r="AFP814" s="232"/>
      <c r="AFR814" s="175"/>
      <c r="AFS814" s="175"/>
      <c r="AFT814" s="175"/>
      <c r="AFU814" s="10"/>
      <c r="AFV814" s="10" t="e">
        <f>SUM(AFU809:AFU813)</f>
        <v>#N/A</v>
      </c>
      <c r="AFW814" s="235"/>
      <c r="AFX814" s="175"/>
      <c r="AFY814" s="396"/>
      <c r="AGA814" s="175"/>
      <c r="AGB814" s="175"/>
      <c r="AGC814" s="175"/>
      <c r="AGD814" s="10"/>
      <c r="AGE814" s="10">
        <f>SUM(AGD809:AGD813)</f>
        <v>4683.3999999999996</v>
      </c>
      <c r="AGF814" s="235"/>
      <c r="AGG814" s="175"/>
      <c r="AGH814" s="396"/>
      <c r="AGJ814" s="175"/>
      <c r="AGK814" s="175"/>
      <c r="AGL814" s="175"/>
      <c r="AGM814" s="10"/>
      <c r="AGN814" s="10">
        <f>SUM(AGM809:AGM813)</f>
        <v>6038.7999999999993</v>
      </c>
      <c r="AGO814" s="235"/>
      <c r="AGP814" s="175"/>
      <c r="AGQ814" s="396"/>
      <c r="AGS814" s="175"/>
      <c r="AGT814" s="175"/>
      <c r="AGU814" s="175"/>
      <c r="AGV814" s="10"/>
      <c r="AGW814" s="10">
        <f>SUM(AGV809:AGV813)</f>
        <v>4519</v>
      </c>
      <c r="AGX814" s="235"/>
      <c r="AGY814" s="175"/>
      <c r="AGZ814" s="396"/>
      <c r="AHB814" s="175"/>
      <c r="AHC814" s="175"/>
      <c r="AHD814" s="175"/>
      <c r="AHE814" s="10"/>
      <c r="AHF814" s="10">
        <f>SUM(AHE809:AHE813)</f>
        <v>6278.9</v>
      </c>
      <c r="AHG814" s="235"/>
      <c r="AHH814" s="175"/>
      <c r="AHI814" s="399"/>
      <c r="AHK814" s="175"/>
      <c r="AHL814" s="175"/>
      <c r="AHM814" s="175"/>
      <c r="AHN814" s="10"/>
      <c r="AHO814" s="10">
        <f>SUM(AHN809:AHN813)</f>
        <v>3460.7</v>
      </c>
      <c r="AHP814" s="235"/>
      <c r="AHQ814" s="175"/>
      <c r="AHR814" s="396"/>
      <c r="AHT814" s="175"/>
      <c r="AHU814" s="175"/>
      <c r="AHV814" s="175"/>
      <c r="AHW814" s="10"/>
      <c r="AHX814" s="10">
        <f>SUM(AHW809:AHW813)</f>
        <v>3585.6</v>
      </c>
      <c r="AHY814" s="235"/>
      <c r="AHZ814" s="175"/>
      <c r="AIA814" s="396"/>
      <c r="AIC814" s="175"/>
      <c r="AID814" s="175"/>
      <c r="AIE814" s="175"/>
      <c r="AIF814" s="10"/>
      <c r="AIG814" s="10">
        <f>SUM(AIF809:AIF813)</f>
        <v>3143.6</v>
      </c>
      <c r="AIH814" s="235"/>
      <c r="AII814" s="175"/>
      <c r="AIJ814" s="396"/>
      <c r="AIL814" s="175"/>
      <c r="AIM814" s="175"/>
      <c r="AIN814" s="175"/>
      <c r="AIO814" s="10"/>
      <c r="AIP814" s="10">
        <f>SUM(AIO809:AIO813)</f>
        <v>3332.5</v>
      </c>
      <c r="AIQ814" s="235"/>
      <c r="AIR814" s="175"/>
      <c r="AIS814" s="396"/>
      <c r="AIU814" s="175"/>
      <c r="AIV814" s="175"/>
      <c r="AIW814" s="175"/>
      <c r="AIX814" s="10"/>
      <c r="AIY814" s="10">
        <f>SUM(AIX809:AIX813)</f>
        <v>4313</v>
      </c>
      <c r="AIZ814" s="235"/>
      <c r="AJA814" s="175"/>
      <c r="AJB814" s="352"/>
      <c r="AJD814" s="175"/>
      <c r="AJE814" s="175"/>
      <c r="AJF814" s="175"/>
      <c r="AJG814" s="10"/>
      <c r="AJH814" s="10">
        <f>SUM(AJG809:AJG813)</f>
        <v>4177.2</v>
      </c>
      <c r="AJI814" s="235"/>
      <c r="AJJ814" s="175"/>
      <c r="AJK814" s="396"/>
      <c r="AJM814" s="175"/>
      <c r="AJN814" s="175"/>
      <c r="AJO814" s="175"/>
      <c r="AJP814" s="10"/>
      <c r="AJQ814" s="10">
        <f>SUM(AJP809:AJP813)</f>
        <v>6425.7000000000007</v>
      </c>
      <c r="AJR814" s="235"/>
      <c r="AJS814" s="175"/>
      <c r="AJT814" s="347"/>
      <c r="AJV814" s="175"/>
      <c r="AJW814" s="175"/>
      <c r="AJX814" s="175"/>
      <c r="AJY814" s="10"/>
      <c r="AJZ814" s="10">
        <f>SUM(AJY809:AJY813)</f>
        <v>4893</v>
      </c>
      <c r="AKA814" s="235"/>
      <c r="AKB814" s="175"/>
      <c r="AKC814" s="396"/>
      <c r="AKE814" s="175"/>
      <c r="AKF814" s="175"/>
      <c r="AKG814" s="175"/>
      <c r="AKH814" s="10"/>
      <c r="AKI814" s="10">
        <f>SUM(AKH809:AKH813)</f>
        <v>5895.7999999999993</v>
      </c>
      <c r="AKJ814" s="235"/>
      <c r="AKK814" s="175"/>
      <c r="AKL814" s="396"/>
      <c r="AKN814" s="175"/>
      <c r="AKO814" s="175"/>
      <c r="AKP814" s="175"/>
      <c r="AKQ814" s="10"/>
      <c r="AKR814" s="10">
        <f>SUM(AKQ809:AKQ813)</f>
        <v>4425.9999999999991</v>
      </c>
      <c r="AKS814" s="235"/>
      <c r="AKT814" s="175"/>
      <c r="AKU814" s="396"/>
      <c r="AKW814" s="175"/>
      <c r="AKX814" s="175"/>
      <c r="AKY814" s="175"/>
      <c r="AKZ814" s="10"/>
      <c r="ALA814" s="10">
        <f>SUM(AKZ809:AKZ813)</f>
        <v>5934.7</v>
      </c>
      <c r="ALB814" s="235"/>
      <c r="ALC814" s="175"/>
      <c r="ALD814" s="396"/>
      <c r="ALF814" s="175"/>
      <c r="ALG814" s="175"/>
      <c r="ALH814" s="175"/>
      <c r="ALI814" s="10"/>
      <c r="ALJ814" s="10">
        <f>SUM(ALI809:ALI813)</f>
        <v>5287.8</v>
      </c>
      <c r="ALK814" s="235"/>
      <c r="ALL814" s="175"/>
      <c r="ALM814" s="396"/>
      <c r="ALO814" s="175"/>
      <c r="ALP814" s="175"/>
      <c r="ALQ814" s="175"/>
      <c r="ALR814" s="10"/>
      <c r="ALS814" s="10">
        <f>SUM(ALR809:ALR813)</f>
        <v>3360.5000000000005</v>
      </c>
      <c r="ALT814" s="235"/>
      <c r="ALU814" s="175"/>
      <c r="ALV814" s="396"/>
      <c r="ALX814" s="175"/>
      <c r="ALY814" s="175"/>
      <c r="ALZ814" s="175"/>
      <c r="AMA814" s="10"/>
      <c r="AMB814" s="10">
        <f>SUM(AMA809:AMA813)</f>
        <v>6641.5</v>
      </c>
      <c r="AMC814" s="235"/>
      <c r="AMD814" s="175"/>
      <c r="AME814" s="402"/>
      <c r="AMG814" s="175"/>
      <c r="AMH814" s="175"/>
      <c r="AMI814" s="175"/>
      <c r="AMJ814" s="10"/>
      <c r="AMK814" s="10">
        <f>SUM(AMJ809:AMJ813)</f>
        <v>6156.4</v>
      </c>
      <c r="AML814" s="235"/>
      <c r="AMM814" s="175"/>
      <c r="AMN814" s="344"/>
      <c r="AMP814" s="175"/>
      <c r="AMQ814" s="175"/>
      <c r="AMR814" s="175"/>
      <c r="AMS814" s="10"/>
      <c r="AMT814" s="10">
        <f>SUM(AMS809:AMS813)</f>
        <v>5334.5999999999995</v>
      </c>
      <c r="AMU814" s="235"/>
      <c r="AMV814" s="175"/>
      <c r="AMW814" s="396"/>
      <c r="AMY814" s="175"/>
      <c r="AMZ814" s="175"/>
      <c r="ANA814" s="175"/>
      <c r="ANB814" s="10"/>
      <c r="ANC814" s="10">
        <f>SUM(ANB809:ANB813)</f>
        <v>3652.3999999999996</v>
      </c>
      <c r="AND814" s="235"/>
      <c r="ANE814" s="175"/>
      <c r="ANF814" s="396"/>
      <c r="ANH814" s="175"/>
      <c r="ANI814" s="175"/>
      <c r="ANJ814" s="175"/>
      <c r="ANK814" s="10"/>
      <c r="ANL814" s="10">
        <f>SUM(ANK809:ANK813)</f>
        <v>5642.4</v>
      </c>
      <c r="ANM814" s="235"/>
      <c r="ANN814" s="175"/>
      <c r="ANO814" s="352"/>
      <c r="ANQ814" s="175"/>
      <c r="ANR814" s="175"/>
      <c r="ANS814" s="175"/>
      <c r="ANT814" s="10"/>
      <c r="ANU814" s="10">
        <f>SUM(ANT809:ANT813)</f>
        <v>4677.5</v>
      </c>
      <c r="ANV814" s="235"/>
      <c r="ANW814" s="175"/>
      <c r="ANX814" s="396"/>
      <c r="ANZ814" s="175"/>
      <c r="AOA814" s="175"/>
      <c r="AOB814" s="175"/>
      <c r="AOC814" s="10"/>
      <c r="AOD814" s="10">
        <f>SUM(AOC809:AOC813)</f>
        <v>3085.1000000000004</v>
      </c>
      <c r="AOE814" s="235"/>
      <c r="AOF814" s="175"/>
      <c r="AOG814" s="232"/>
      <c r="AOI814" s="175"/>
      <c r="AOJ814" s="175"/>
      <c r="AOK814" s="175"/>
      <c r="AOL814" s="10"/>
      <c r="AOM814" s="10" t="e">
        <f>SUM(AOL809:AOL813)</f>
        <v>#N/A</v>
      </c>
      <c r="AON814" s="235"/>
      <c r="AOO814" s="175"/>
      <c r="AOP814" s="396"/>
      <c r="AOR814" s="175"/>
      <c r="AOS814" s="175"/>
      <c r="AOT814" s="175"/>
      <c r="AOU814" s="10"/>
      <c r="AOV814" s="10">
        <f>SUM(AOU809:AOU813)</f>
        <v>4480.6999999999989</v>
      </c>
      <c r="AOW814" s="235"/>
      <c r="AOX814" s="175"/>
      <c r="AOY814" s="344"/>
      <c r="APA814" s="175"/>
      <c r="APB814" s="175"/>
      <c r="APC814" s="175"/>
      <c r="APD814" s="10"/>
      <c r="APE814" s="10">
        <f>SUM(APD809:APD813)</f>
        <v>4862.5</v>
      </c>
      <c r="APF814" s="235"/>
      <c r="APG814" s="175"/>
      <c r="APH814" s="396"/>
      <c r="APJ814" s="175"/>
      <c r="APK814" s="175"/>
      <c r="APL814" s="175"/>
      <c r="APM814" s="10"/>
      <c r="APN814" s="10">
        <f>SUM(APM809:APM813)</f>
        <v>2873.6000000000004</v>
      </c>
      <c r="APO814" s="235"/>
      <c r="APP814" s="175"/>
      <c r="APQ814" s="232"/>
      <c r="APS814" s="175"/>
      <c r="APT814" s="175"/>
      <c r="APU814" s="175"/>
      <c r="APV814" s="10"/>
      <c r="APW814" s="10" t="e">
        <f>SUM(APV809:APV813)</f>
        <v>#N/A</v>
      </c>
      <c r="APX814" s="235"/>
      <c r="APY814" s="175"/>
      <c r="APZ814" s="396"/>
      <c r="AQB814" s="175"/>
      <c r="AQC814" s="175"/>
      <c r="AQD814" s="175"/>
      <c r="AQE814" s="10"/>
      <c r="AQF814" s="10">
        <f>SUM(AQE809:AQE813)</f>
        <v>4188.5</v>
      </c>
      <c r="AQG814" s="235"/>
      <c r="AQH814" s="175"/>
      <c r="AQI814" s="396"/>
      <c r="AQK814" s="175"/>
      <c r="AQL814" s="175"/>
      <c r="AQM814" s="175"/>
      <c r="AQN814" s="10"/>
      <c r="AQO814" s="10">
        <f>SUM(AQN809:AQN813)</f>
        <v>3392.0999999999995</v>
      </c>
      <c r="AQP814" s="235"/>
      <c r="AQQ814" s="175"/>
      <c r="AQR814" s="232"/>
      <c r="AQT814" s="175"/>
      <c r="AQU814" s="175"/>
      <c r="AQV814" s="175"/>
      <c r="AQW814" s="10"/>
      <c r="AQX814" s="10" t="e">
        <f>SUM(AQW809:AQW813)</f>
        <v>#N/A</v>
      </c>
      <c r="AQY814" s="235"/>
      <c r="AQZ814" s="175"/>
      <c r="ARA814" s="232"/>
      <c r="ARC814" s="175"/>
      <c r="ARD814" s="175"/>
      <c r="ARE814" s="175"/>
      <c r="ARF814" s="10"/>
      <c r="ARG814" s="10" t="e">
        <f>SUM(ARF809:ARF813)</f>
        <v>#N/A</v>
      </c>
      <c r="ARH814" s="235"/>
      <c r="ARI814" s="175"/>
      <c r="ARJ814" s="232"/>
      <c r="ARL814" s="175"/>
      <c r="ARM814" s="175"/>
      <c r="ARN814" s="175"/>
      <c r="ARO814" s="10"/>
      <c r="ARP814" s="10" t="e">
        <f>SUM(ARO809:ARO813)</f>
        <v>#N/A</v>
      </c>
      <c r="ARQ814" s="235"/>
      <c r="ARR814" s="175"/>
      <c r="ARS814" s="232"/>
      <c r="ARU814" s="175"/>
      <c r="ARV814" s="175"/>
      <c r="ARW814" s="175"/>
      <c r="ARX814" s="10"/>
      <c r="ARY814" s="10" t="e">
        <f>SUM(ARX809:ARX813)</f>
        <v>#N/A</v>
      </c>
      <c r="ARZ814" s="235"/>
      <c r="ASA814" s="175"/>
      <c r="ASB814" s="396"/>
      <c r="ASD814" s="175"/>
      <c r="ASE814" s="175"/>
      <c r="ASF814" s="175"/>
      <c r="ASG814" s="10"/>
      <c r="ASH814" s="10">
        <f>SUM(ASG809:ASG813)</f>
        <v>3351.9</v>
      </c>
      <c r="ASI814" s="235"/>
      <c r="ASJ814" s="175"/>
      <c r="ASK814" s="232"/>
      <c r="ASM814" s="175"/>
      <c r="ASN814" s="175"/>
      <c r="ASO814" s="175"/>
      <c r="ASP814" s="10"/>
      <c r="ASQ814" s="10" t="e">
        <f>SUM(ASP809:ASP813)</f>
        <v>#N/A</v>
      </c>
      <c r="ASR814" s="235"/>
      <c r="ASS814" s="175"/>
      <c r="AST814" s="396"/>
      <c r="ASV814" s="175"/>
      <c r="ASW814" s="175"/>
      <c r="ASX814" s="175"/>
      <c r="ASY814" s="10"/>
      <c r="ASZ814" s="10">
        <f>SUM(ASY809:ASY813)</f>
        <v>2025.4</v>
      </c>
      <c r="ATA814" s="235"/>
      <c r="ATB814" s="175"/>
      <c r="ATC814" s="232"/>
      <c r="ATE814" s="175"/>
      <c r="ATF814" s="175"/>
      <c r="ATG814" s="175"/>
      <c r="ATH814" s="10"/>
      <c r="ATI814" s="10" t="e">
        <f>SUM(ATH809:ATH813)</f>
        <v>#N/A</v>
      </c>
      <c r="ATJ814" s="235"/>
      <c r="ATK814" s="175"/>
      <c r="ATL814" s="232"/>
      <c r="ATN814" s="175"/>
      <c r="ATO814" s="175"/>
      <c r="ATP814" s="175"/>
      <c r="ATQ814" s="10"/>
      <c r="ATR814" s="10" t="e">
        <f>SUM(ATQ809:ATQ813)</f>
        <v>#N/A</v>
      </c>
      <c r="ATS814" s="235"/>
      <c r="ATT814" s="175"/>
      <c r="ATU814" s="232"/>
      <c r="ATW814" s="175"/>
      <c r="ATX814" s="175"/>
      <c r="ATY814" s="175"/>
      <c r="ATZ814" s="10"/>
      <c r="AUA814" s="10" t="e">
        <f>SUM(ATZ809:ATZ813)</f>
        <v>#N/A</v>
      </c>
      <c r="AUB814" s="235"/>
      <c r="AUC814" s="175"/>
      <c r="AUD814" s="232"/>
      <c r="AUF814" s="175"/>
      <c r="AUG814" s="175"/>
      <c r="AUH814" s="175"/>
      <c r="AUI814" s="10"/>
      <c r="AUJ814" s="10" t="e">
        <f>SUM(AUI809:AUI813)</f>
        <v>#N/A</v>
      </c>
      <c r="AUK814" s="235"/>
      <c r="AUL814" s="175"/>
      <c r="AUM814" s="232"/>
      <c r="AUO814" s="175"/>
      <c r="AUP814" s="175"/>
      <c r="AUQ814" s="175"/>
      <c r="AUR814" s="10"/>
      <c r="AUS814" s="10" t="e">
        <f>SUM(AUR809:AUR813)</f>
        <v>#N/A</v>
      </c>
      <c r="AUT814" s="235"/>
      <c r="AUU814" s="175"/>
      <c r="AUV814" s="232"/>
      <c r="AUX814" s="175"/>
      <c r="AUY814" s="175"/>
      <c r="AUZ814" s="175"/>
      <c r="AVA814" s="10"/>
      <c r="AVB814" s="10" t="e">
        <f>SUM(AVA809:AVA813)</f>
        <v>#N/A</v>
      </c>
      <c r="AVC814" s="235"/>
      <c r="AVD814" s="175"/>
      <c r="AVE814" s="232"/>
      <c r="AVG814" s="175"/>
      <c r="AVH814" s="175"/>
      <c r="AVI814" s="175"/>
      <c r="AVJ814" s="10"/>
      <c r="AVK814" s="10" t="e">
        <f>SUM(AVJ809:AVJ813)</f>
        <v>#N/A</v>
      </c>
      <c r="AVL814" s="235"/>
      <c r="AVM814" s="175"/>
      <c r="AVN814" s="232"/>
      <c r="AVP814" s="175"/>
      <c r="AVQ814" s="175"/>
      <c r="AVR814" s="175"/>
      <c r="AVS814" s="10"/>
      <c r="AVT814" s="10" t="e">
        <f>SUM(AVS809:AVS813)</f>
        <v>#N/A</v>
      </c>
      <c r="AVU814" s="235"/>
      <c r="AVV814" s="175"/>
      <c r="AVW814" s="232"/>
      <c r="AVY814" s="175"/>
      <c r="AVZ814" s="175"/>
      <c r="AWA814" s="175"/>
      <c r="AWB814" s="10"/>
      <c r="AWC814" s="10" t="e">
        <f>SUM(AWB809:AWB813)</f>
        <v>#N/A</v>
      </c>
      <c r="AWD814" s="235"/>
      <c r="AWE814" s="175"/>
      <c r="AWF814" s="232"/>
      <c r="AWH814" s="175"/>
      <c r="AWI814" s="175"/>
      <c r="AWJ814" s="175"/>
      <c r="AWK814" s="10"/>
      <c r="AWL814" s="10" t="e">
        <f>SUM(AWK809:AWK813)</f>
        <v>#N/A</v>
      </c>
      <c r="AWM814" s="235"/>
      <c r="AWN814" s="175"/>
      <c r="AWO814" s="396"/>
      <c r="AWQ814" s="175"/>
      <c r="AWR814" s="175"/>
      <c r="AWS814" s="175"/>
      <c r="AWT814" s="10"/>
      <c r="AWU814" s="10">
        <f>SUM(AWT809:AWT813)</f>
        <v>6472.7999999999993</v>
      </c>
      <c r="AWV814" s="235"/>
      <c r="AWW814" s="175"/>
      <c r="AWX814" s="396"/>
      <c r="AWZ814" s="175"/>
      <c r="AXA814" s="175"/>
      <c r="AXB814" s="175"/>
      <c r="AXC814" s="10"/>
      <c r="AXD814" s="10">
        <f>SUM(AXC809:AXC813)</f>
        <v>4178.3999999999996</v>
      </c>
      <c r="AXE814" s="235"/>
      <c r="AXF814" s="175"/>
      <c r="AXG814" s="396"/>
      <c r="AXI814" s="175"/>
      <c r="AXJ814" s="175"/>
      <c r="AXK814" s="175"/>
      <c r="AXL814" s="10"/>
      <c r="AXM814" s="10">
        <f>SUM(AXL809:AXL813)</f>
        <v>3618.2000000000003</v>
      </c>
      <c r="AXN814" s="235"/>
      <c r="AXO814" s="175"/>
      <c r="AXP814" s="396"/>
      <c r="AXR814" s="175"/>
      <c r="AXS814" s="175"/>
      <c r="AXT814" s="175"/>
      <c r="AXU814" s="10"/>
      <c r="AXV814" s="10">
        <f>SUM(AXU809:AXU813)</f>
        <v>4030.9999999999995</v>
      </c>
      <c r="AXW814" s="235"/>
      <c r="AXX814" s="175"/>
      <c r="AXY814" s="396"/>
      <c r="AYA814" s="175"/>
      <c r="AYB814" s="175"/>
      <c r="AYC814" s="175"/>
      <c r="AYD814" s="10"/>
      <c r="AYE814" s="10">
        <f>SUM(AYD809:AYD813)</f>
        <v>3619.4</v>
      </c>
      <c r="AYF814" s="235"/>
      <c r="AYG814" s="175"/>
      <c r="AYH814" s="396"/>
      <c r="AYJ814" s="175"/>
      <c r="AYK814" s="175"/>
      <c r="AYL814" s="175"/>
      <c r="AYM814" s="10"/>
      <c r="AYN814" s="10">
        <f>SUM(AYM809:AYM813)</f>
        <v>5312.9</v>
      </c>
      <c r="AYO814" s="235"/>
      <c r="AYP814" s="175"/>
      <c r="AYQ814" s="396"/>
      <c r="AYS814" s="175"/>
      <c r="AYT814" s="175"/>
      <c r="AYU814" s="175"/>
      <c r="AYV814" s="10"/>
      <c r="AYW814" s="10">
        <f>SUM(AYV809:AYV813)</f>
        <v>2260.1</v>
      </c>
      <c r="AYX814" s="235"/>
      <c r="AYY814" s="175"/>
      <c r="AYZ814" s="396"/>
      <c r="AZB814" s="175"/>
      <c r="AZC814" s="175"/>
      <c r="AZD814" s="175"/>
      <c r="AZE814" s="10"/>
      <c r="AZF814" s="10">
        <f>SUM(AZE809:AZE813)</f>
        <v>4412.3999999999996</v>
      </c>
      <c r="AZG814" s="235"/>
      <c r="AZH814" s="175"/>
      <c r="AZI814" s="396"/>
      <c r="AZK814" s="175"/>
      <c r="AZL814" s="175"/>
      <c r="AZM814" s="175"/>
      <c r="AZN814" s="10"/>
      <c r="AZO814" s="10">
        <f>SUM(AZN809:AZN813)</f>
        <v>4054.4</v>
      </c>
      <c r="AZP814" s="235"/>
      <c r="AZQ814" s="175"/>
      <c r="AZR814" s="396"/>
      <c r="AZT814" s="175"/>
      <c r="AZU814" s="175"/>
      <c r="AZV814" s="175"/>
      <c r="AZW814" s="10"/>
      <c r="AZX814" s="10">
        <f>SUM(AZW809:AZW813)</f>
        <v>3590.1</v>
      </c>
      <c r="AZY814" s="235"/>
      <c r="AZZ814" s="175"/>
      <c r="BAA814" s="396"/>
      <c r="BAC814" s="175"/>
      <c r="BAD814" s="175"/>
      <c r="BAE814" s="175"/>
      <c r="BAF814" s="10"/>
      <c r="BAG814" s="10">
        <f>SUM(BAF809:BAF813)</f>
        <v>4706.4000000000005</v>
      </c>
      <c r="BAH814" s="235"/>
      <c r="BAI814" s="175"/>
      <c r="BAJ814" s="399"/>
      <c r="BAL814" s="175"/>
      <c r="BAM814" s="175"/>
      <c r="BAN814" s="175"/>
      <c r="BAO814" s="10"/>
      <c r="BAP814" s="10">
        <f>SUM(BAO809:BAO813)</f>
        <v>5200.1000000000004</v>
      </c>
      <c r="BAQ814" s="235"/>
      <c r="BAR814" s="175"/>
      <c r="BAS814" s="396"/>
      <c r="BAU814" s="175"/>
      <c r="BAV814" s="175"/>
      <c r="BAW814" s="175"/>
      <c r="BAX814" s="10"/>
      <c r="BAY814" s="10">
        <f>SUM(BAX809:BAX813)</f>
        <v>3673</v>
      </c>
      <c r="BAZ814" s="235"/>
      <c r="BBA814" s="175"/>
      <c r="BBB814" s="396"/>
      <c r="BBD814" s="175"/>
      <c r="BBE814" s="175"/>
      <c r="BBF814" s="175"/>
      <c r="BBG814" s="10"/>
      <c r="BBH814" s="10">
        <f>SUM(BBG809:BBG813)</f>
        <v>3956.0999999999995</v>
      </c>
      <c r="BBI814" s="235"/>
      <c r="BBJ814" s="175"/>
      <c r="BBK814" s="396"/>
      <c r="BBM814" s="175"/>
      <c r="BBN814" s="175"/>
      <c r="BBO814" s="175"/>
      <c r="BBP814" s="10"/>
      <c r="BBQ814" s="10">
        <f>SUM(BBP809:BBP813)</f>
        <v>4925.4999999999991</v>
      </c>
      <c r="BBR814" s="235"/>
      <c r="BBS814" s="175"/>
      <c r="BBT814" s="347"/>
      <c r="BBV814" s="175"/>
      <c r="BBW814" s="175"/>
      <c r="BBX814" s="175"/>
      <c r="BBY814" s="10"/>
      <c r="BBZ814" s="10">
        <f>SUM(BBY809:BBY813)</f>
        <v>6213.1</v>
      </c>
      <c r="BCA814" s="235"/>
      <c r="BCB814" s="175"/>
      <c r="BCC814" s="396"/>
      <c r="BCE814" s="175"/>
      <c r="BCF814" s="175"/>
      <c r="BCG814" s="175"/>
      <c r="BCH814" s="10"/>
      <c r="BCI814" s="10">
        <f>SUM(BCH809:BCH813)</f>
        <v>3867.6</v>
      </c>
      <c r="BCJ814" s="235"/>
      <c r="BCK814" s="175"/>
      <c r="BCL814" s="396"/>
      <c r="BCN814" s="175"/>
      <c r="BCO814" s="175"/>
      <c r="BCP814" s="175"/>
      <c r="BCQ814" s="10"/>
      <c r="BCR814" s="10">
        <f>SUM(BCQ809:BCQ813)</f>
        <v>3249.8</v>
      </c>
      <c r="BCS814" s="235"/>
      <c r="BCT814" s="175"/>
      <c r="BCU814" s="352"/>
      <c r="BCW814" s="175"/>
      <c r="BCX814" s="175"/>
      <c r="BCY814" s="175"/>
      <c r="BCZ814" s="10"/>
      <c r="BDA814" s="10">
        <f>SUM(BCZ809:BCZ813)</f>
        <v>3735.0999999999995</v>
      </c>
      <c r="BDB814" s="235"/>
      <c r="BDC814" s="175"/>
      <c r="BDD814" s="347"/>
      <c r="BDF814" s="175"/>
      <c r="BDG814" s="175"/>
      <c r="BDH814" s="175"/>
      <c r="BDI814" s="10"/>
      <c r="BDJ814" s="10">
        <f>SUM(BDI809:BDI813)</f>
        <v>3594.1</v>
      </c>
      <c r="BDK814" s="235"/>
      <c r="BDL814" s="175"/>
      <c r="BDM814" s="396"/>
      <c r="BDO814" s="175"/>
      <c r="BDP814" s="175"/>
      <c r="BDQ814" s="175"/>
      <c r="BDR814" s="10"/>
      <c r="BDS814" s="10">
        <f>SUM(BDR809:BDR813)</f>
        <v>4692.2000000000007</v>
      </c>
      <c r="BDT814" s="235"/>
      <c r="BDU814" s="175"/>
      <c r="BDV814" s="396"/>
      <c r="BDX814" s="175"/>
      <c r="BDY814" s="175"/>
      <c r="BDZ814" s="175"/>
      <c r="BEA814" s="10"/>
      <c r="BEB814" s="10">
        <f>SUM(BEA809:BEA813)</f>
        <v>2797.1</v>
      </c>
      <c r="BEC814" s="235"/>
      <c r="BED814" s="175"/>
      <c r="BEE814" s="396"/>
      <c r="BEG814" s="175"/>
      <c r="BEH814" s="175"/>
      <c r="BEI814" s="175"/>
      <c r="BEJ814" s="10"/>
      <c r="BEK814" s="10">
        <f>SUM(BEJ809:BEJ813)</f>
        <v>4847.7000000000007</v>
      </c>
      <c r="BEL814" s="235"/>
      <c r="BEM814" s="175"/>
      <c r="BEN814" s="396"/>
      <c r="BEP814" s="175"/>
      <c r="BEQ814" s="175"/>
      <c r="BER814" s="175"/>
      <c r="BES814" s="10"/>
      <c r="BET814" s="10">
        <f>SUM(BES809:BES813)</f>
        <v>3657.2000000000007</v>
      </c>
      <c r="BEU814" s="235"/>
      <c r="BEV814" s="175"/>
      <c r="BEW814" s="396"/>
      <c r="BEY814" s="175"/>
      <c r="BEZ814" s="175"/>
      <c r="BFA814" s="175"/>
      <c r="BFB814" s="10"/>
      <c r="BFC814" s="10">
        <f>SUM(BFB809:BFB813)</f>
        <v>2750.4</v>
      </c>
      <c r="BFD814" s="235"/>
      <c r="BFE814" s="175"/>
      <c r="BFF814" s="396"/>
      <c r="BFH814" s="175"/>
      <c r="BFI814" s="175"/>
      <c r="BFJ814" s="175"/>
      <c r="BFK814" s="10"/>
      <c r="BFL814" s="10">
        <f>SUM(BFK809:BFK813)</f>
        <v>4466.5</v>
      </c>
      <c r="BFM814" s="235"/>
      <c r="BFN814" s="175"/>
      <c r="BFO814" s="396"/>
      <c r="BFQ814" s="175"/>
      <c r="BFR814" s="175"/>
      <c r="BFS814" s="175"/>
      <c r="BFT814" s="10"/>
      <c r="BFU814" s="10">
        <f>SUM(BFT809:BFT813)</f>
        <v>3501.3999999999996</v>
      </c>
      <c r="BFV814" s="235"/>
      <c r="BFW814" s="175"/>
      <c r="BFX814" s="352"/>
      <c r="BFZ814" s="175"/>
      <c r="BGA814" s="175"/>
      <c r="BGB814" s="175"/>
      <c r="BGC814" s="10"/>
      <c r="BGD814" s="10">
        <f>SUM(BGC809:BGC813)</f>
        <v>3015.2000000000003</v>
      </c>
      <c r="BGE814" s="235"/>
      <c r="BGF814" s="175"/>
      <c r="BGG814" s="396"/>
      <c r="BGI814" s="175"/>
      <c r="BGJ814" s="175"/>
      <c r="BGK814" s="175"/>
      <c r="BGL814" s="10"/>
      <c r="BGM814" s="10">
        <f>SUM(BGL809:BGL813)</f>
        <v>5590.4</v>
      </c>
      <c r="BGN814" s="235"/>
      <c r="BGO814" s="175"/>
      <c r="BGP814" s="352"/>
      <c r="BGR814" s="175"/>
      <c r="BGS814" s="175"/>
      <c r="BGT814" s="175"/>
      <c r="BGU814" s="10"/>
      <c r="BGV814" s="10">
        <f>SUM(BGU809:BGU813)</f>
        <v>2267.2000000000003</v>
      </c>
      <c r="BGW814" s="235"/>
      <c r="BGX814" s="175"/>
      <c r="BGY814" s="396"/>
      <c r="BHA814" s="175"/>
      <c r="BHB814" s="175"/>
      <c r="BHC814" s="175"/>
      <c r="BHD814" s="10"/>
      <c r="BHE814" s="10">
        <f>SUM(BHD809:BHD813)</f>
        <v>4668.5</v>
      </c>
    </row>
    <row r="815" spans="1:1565" s="14" customFormat="1" ht="15">
      <c r="A815" s="175" t="s">
        <v>80</v>
      </c>
      <c r="B815" s="343" t="s">
        <v>2091</v>
      </c>
      <c r="D815" s="243">
        <f>IF(C815="Kopman",1.4,1)</f>
        <v>1</v>
      </c>
      <c r="E815" s="176">
        <f>VLOOKUP(B815,$A$879:$F$2731,6,FALSE)</f>
        <v>239</v>
      </c>
      <c r="F815" s="175" t="s">
        <v>61</v>
      </c>
      <c r="G815" s="10">
        <f>E815*1.5*D815</f>
        <v>358.5</v>
      </c>
      <c r="H815" s="10"/>
      <c r="I815" s="229"/>
      <c r="J815" s="175" t="s">
        <v>80</v>
      </c>
      <c r="K815" s="341" t="s">
        <v>453</v>
      </c>
      <c r="L815" s="245"/>
      <c r="M815" s="243">
        <f>IF(L815="Kopman",1.4,1)</f>
        <v>1</v>
      </c>
      <c r="N815" s="176">
        <f>VLOOKUP(K815,$A$879:$F$2731,6,FALSE)</f>
        <v>100</v>
      </c>
      <c r="O815" s="175" t="s">
        <v>61</v>
      </c>
      <c r="P815" s="10">
        <f>N815*1.5*M815</f>
        <v>150</v>
      </c>
      <c r="Q815" s="10"/>
      <c r="R815" s="229"/>
      <c r="S815" s="175" t="s">
        <v>80</v>
      </c>
      <c r="T815" s="341" t="s">
        <v>499</v>
      </c>
      <c r="V815" s="243">
        <f>IF(U815="Kopman",1.4,1)</f>
        <v>1</v>
      </c>
      <c r="W815" s="176">
        <f>VLOOKUP(T815,$A$879:$F$2731,6,FALSE)</f>
        <v>114</v>
      </c>
      <c r="X815" s="175" t="s">
        <v>61</v>
      </c>
      <c r="Y815" s="10">
        <f>W815*1.5*V815</f>
        <v>171</v>
      </c>
      <c r="Z815" s="10"/>
      <c r="AA815" s="229"/>
      <c r="AB815" s="175" t="s">
        <v>80</v>
      </c>
      <c r="AC815" s="341" t="s">
        <v>462</v>
      </c>
      <c r="AE815" s="243">
        <f>IF(AD815="Kopman",1.4,1)</f>
        <v>1</v>
      </c>
      <c r="AF815" s="176">
        <f>VLOOKUP(AC815,$A$879:$F$2731,6,FALSE)</f>
        <v>68</v>
      </c>
      <c r="AG815" s="175" t="s">
        <v>61</v>
      </c>
      <c r="AH815" s="10">
        <f>AF815*1.5*AE815</f>
        <v>102</v>
      </c>
      <c r="AI815" s="10"/>
      <c r="AJ815" s="229"/>
      <c r="AK815" s="175" t="s">
        <v>80</v>
      </c>
      <c r="AL815" s="341" t="s">
        <v>2091</v>
      </c>
      <c r="AN815" s="243">
        <f>IF(AM815="Kopman",1.4,1)</f>
        <v>1</v>
      </c>
      <c r="AO815" s="176">
        <f>VLOOKUP(AL815,$A$879:$F$2731,6,FALSE)</f>
        <v>239</v>
      </c>
      <c r="AP815" s="175" t="s">
        <v>61</v>
      </c>
      <c r="AQ815" s="10">
        <f>AO815*1.5*AN815</f>
        <v>358.5</v>
      </c>
      <c r="AR815" s="10"/>
      <c r="AS815" s="229"/>
      <c r="AT815" s="175" t="s">
        <v>80</v>
      </c>
      <c r="AU815" s="341" t="s">
        <v>1743</v>
      </c>
      <c r="AW815" s="243">
        <f>IF(AV815="Kopman",1.4,1)</f>
        <v>1</v>
      </c>
      <c r="AX815" s="176">
        <f>VLOOKUP(AU815,$A$879:$F$2731,6,FALSE)</f>
        <v>122</v>
      </c>
      <c r="AY815" s="175" t="s">
        <v>61</v>
      </c>
      <c r="AZ815" s="10">
        <f>AX815*1.5*AW815</f>
        <v>183</v>
      </c>
      <c r="BA815" s="10"/>
      <c r="BB815" s="229"/>
      <c r="BC815" s="175" t="s">
        <v>80</v>
      </c>
      <c r="BD815" s="341" t="s">
        <v>2115</v>
      </c>
      <c r="BF815" s="243">
        <f>IF(BE815="Kopman",1.4,1)</f>
        <v>1</v>
      </c>
      <c r="BG815" s="176">
        <f>VLOOKUP(BD815,$A$879:$F$2731,6,FALSE)</f>
        <v>608</v>
      </c>
      <c r="BH815" s="175" t="s">
        <v>61</v>
      </c>
      <c r="BI815" s="10">
        <f>BG815*1.5*BF815</f>
        <v>912</v>
      </c>
      <c r="BJ815" s="10"/>
      <c r="BK815" s="229"/>
      <c r="BL815" s="175" t="s">
        <v>80</v>
      </c>
      <c r="BM815" s="341" t="s">
        <v>1703</v>
      </c>
      <c r="BO815" s="243">
        <f>IF(BN815="Kopman",1.4,1)</f>
        <v>1</v>
      </c>
      <c r="BP815" s="176">
        <f>VLOOKUP(BM815,$A$879:$F$2731,6,FALSE)</f>
        <v>0</v>
      </c>
      <c r="BQ815" s="175" t="s">
        <v>61</v>
      </c>
      <c r="BR815" s="10">
        <f>BP815*1.5*BO815</f>
        <v>0</v>
      </c>
      <c r="BS815" s="10"/>
      <c r="BT815" s="229"/>
      <c r="BU815" s="175" t="s">
        <v>80</v>
      </c>
      <c r="BV815" s="341" t="s">
        <v>499</v>
      </c>
      <c r="BX815" s="243">
        <f>IF(BW815="Kopman",1.4,1)</f>
        <v>1</v>
      </c>
      <c r="BY815" s="176">
        <f>VLOOKUP(BV815,$A$879:$F$2731,6,FALSE)</f>
        <v>114</v>
      </c>
      <c r="BZ815" s="175" t="s">
        <v>61</v>
      </c>
      <c r="CA815" s="10">
        <f>BY815*1.5*BX815</f>
        <v>171</v>
      </c>
      <c r="CB815" s="10"/>
      <c r="CC815" s="229"/>
      <c r="CD815" s="175" t="s">
        <v>80</v>
      </c>
      <c r="CE815" s="341" t="s">
        <v>2344</v>
      </c>
      <c r="CG815" s="243">
        <f>IF(CF815="Kopman",1.4,1)</f>
        <v>1</v>
      </c>
      <c r="CH815" s="176">
        <f>VLOOKUP(CE815,$A$879:$F$2731,6,FALSE)</f>
        <v>489</v>
      </c>
      <c r="CI815" s="175" t="s">
        <v>61</v>
      </c>
      <c r="CJ815" s="10">
        <f>CH815*1.5*CG815</f>
        <v>733.5</v>
      </c>
      <c r="CK815" s="10"/>
      <c r="CL815" s="229"/>
      <c r="CM815" s="175" t="s">
        <v>80</v>
      </c>
      <c r="CN815" s="341" t="s">
        <v>2115</v>
      </c>
      <c r="CP815" s="243">
        <f>IF(CO815="Kopman",1.4,1)</f>
        <v>1</v>
      </c>
      <c r="CQ815" s="176">
        <f>VLOOKUP(CN815,$A$879:$F$2731,6,FALSE)</f>
        <v>608</v>
      </c>
      <c r="CR815" s="175" t="s">
        <v>61</v>
      </c>
      <c r="CS815" s="10">
        <f>CQ815*1.5*CP815</f>
        <v>912</v>
      </c>
      <c r="CT815" s="10"/>
      <c r="CU815" s="229"/>
      <c r="CV815" s="175" t="s">
        <v>80</v>
      </c>
      <c r="CW815" s="341" t="s">
        <v>1743</v>
      </c>
      <c r="CY815" s="243">
        <f>IF(CX815="Kopman",1.4,1)</f>
        <v>1</v>
      </c>
      <c r="CZ815" s="176">
        <f>VLOOKUP(CW815,$A$879:$F$2731,6,FALSE)</f>
        <v>122</v>
      </c>
      <c r="DA815" s="175" t="s">
        <v>61</v>
      </c>
      <c r="DB815" s="10">
        <f>CZ815*1.5*CY815</f>
        <v>183</v>
      </c>
      <c r="DC815" s="10"/>
      <c r="DD815" s="229"/>
      <c r="DE815" s="175" t="s">
        <v>80</v>
      </c>
      <c r="DF815" s="341" t="s">
        <v>499</v>
      </c>
      <c r="DH815" s="243">
        <f>IF(DG815="Kopman",1.4,1)</f>
        <v>1</v>
      </c>
      <c r="DI815" s="176">
        <f>VLOOKUP(DF815,$A$879:$F$2731,6,FALSE)</f>
        <v>114</v>
      </c>
      <c r="DJ815" s="175" t="s">
        <v>61</v>
      </c>
      <c r="DK815" s="10">
        <f>DI815*1.5*DH815</f>
        <v>171</v>
      </c>
      <c r="DL815" s="10"/>
      <c r="DM815" s="229"/>
      <c r="DN815" s="175" t="s">
        <v>80</v>
      </c>
      <c r="DO815" s="341" t="s">
        <v>462</v>
      </c>
      <c r="DQ815" s="243">
        <f>IF(DP815="Kopman",1.4,1)</f>
        <v>1</v>
      </c>
      <c r="DR815" s="176">
        <f>VLOOKUP(DO815,$A$879:$F$2731,6,FALSE)</f>
        <v>68</v>
      </c>
      <c r="DS815" s="175" t="s">
        <v>61</v>
      </c>
      <c r="DT815" s="10">
        <f>DR815*1.5*DQ815</f>
        <v>102</v>
      </c>
      <c r="DU815" s="10"/>
      <c r="DV815" s="229"/>
      <c r="DW815" s="175" t="s">
        <v>80</v>
      </c>
      <c r="DX815" s="341" t="s">
        <v>499</v>
      </c>
      <c r="DZ815" s="243">
        <f>IF(DY815="Kopman",1.4,1)</f>
        <v>1</v>
      </c>
      <c r="EA815" s="176">
        <f>VLOOKUP(DX815,$A$879:$F$2731,6,FALSE)</f>
        <v>114</v>
      </c>
      <c r="EB815" s="175" t="s">
        <v>61</v>
      </c>
      <c r="EC815" s="10">
        <f>EA815*1.5*DZ815</f>
        <v>171</v>
      </c>
      <c r="ED815" s="10"/>
      <c r="EE815" s="229"/>
      <c r="EF815" s="175" t="s">
        <v>80</v>
      </c>
      <c r="EG815" s="341" t="s">
        <v>2115</v>
      </c>
      <c r="EI815" s="243">
        <f>IF(EH815="Kopman",1.4,1)</f>
        <v>1</v>
      </c>
      <c r="EJ815" s="176">
        <f>VLOOKUP(EG815,$A$879:$F$2731,6,FALSE)</f>
        <v>608</v>
      </c>
      <c r="EK815" s="175" t="s">
        <v>61</v>
      </c>
      <c r="EL815" s="10">
        <f>EJ815*1.5*EI815</f>
        <v>912</v>
      </c>
      <c r="EM815" s="10"/>
      <c r="EN815" s="229"/>
      <c r="EO815" s="175" t="s">
        <v>80</v>
      </c>
      <c r="EP815" s="341" t="s">
        <v>1743</v>
      </c>
      <c r="ER815" s="243">
        <f>IF(EQ815="Kopman",1.4,1)</f>
        <v>1</v>
      </c>
      <c r="ES815" s="176">
        <f>VLOOKUP(EP815,$A$879:$F$2731,6,FALSE)</f>
        <v>122</v>
      </c>
      <c r="ET815" s="175" t="s">
        <v>61</v>
      </c>
      <c r="EU815" s="10">
        <f>ES815*1.5*ER815</f>
        <v>183</v>
      </c>
      <c r="EV815" s="10"/>
      <c r="EW815" s="229"/>
      <c r="EX815" s="175" t="s">
        <v>80</v>
      </c>
      <c r="EY815" s="341" t="s">
        <v>2115</v>
      </c>
      <c r="FA815" s="243">
        <f>IF(EZ815="Kopman",1.4,1)</f>
        <v>1</v>
      </c>
      <c r="FB815" s="176">
        <f>VLOOKUP(EY815,$A$879:$F$2731,6,FALSE)</f>
        <v>608</v>
      </c>
      <c r="FC815" s="175" t="s">
        <v>61</v>
      </c>
      <c r="FD815" s="10">
        <f>FB815*1.5*FA815</f>
        <v>912</v>
      </c>
      <c r="FE815" s="10"/>
      <c r="FF815" s="229"/>
      <c r="FG815" s="175" t="s">
        <v>80</v>
      </c>
      <c r="FH815" s="341" t="s">
        <v>2091</v>
      </c>
      <c r="FJ815" s="243">
        <f>IF(FI815="Kopman",1.4,1)</f>
        <v>1</v>
      </c>
      <c r="FK815" s="176">
        <f>VLOOKUP(FH815,$A$879:$F$2731,6,FALSE)</f>
        <v>239</v>
      </c>
      <c r="FL815" s="175" t="s">
        <v>61</v>
      </c>
      <c r="FM815" s="10">
        <f>FK815*1.5*FJ815</f>
        <v>358.5</v>
      </c>
      <c r="FN815" s="10"/>
      <c r="FO815" s="229"/>
      <c r="FP815" s="175" t="s">
        <v>80</v>
      </c>
      <c r="FQ815" s="341" t="s">
        <v>499</v>
      </c>
      <c r="FS815" s="243">
        <f>IF(FR815="Kopman",1.4,1)</f>
        <v>1</v>
      </c>
      <c r="FT815" s="176">
        <f>VLOOKUP(FQ815,$A$879:$F$2731,6,FALSE)</f>
        <v>114</v>
      </c>
      <c r="FU815" s="175" t="s">
        <v>61</v>
      </c>
      <c r="FV815" s="10">
        <f>FT815*1.5*FS815</f>
        <v>171</v>
      </c>
      <c r="FW815" s="10"/>
      <c r="FX815" s="229"/>
      <c r="FY815" s="175" t="s">
        <v>80</v>
      </c>
      <c r="FZ815" s="349" t="s">
        <v>183</v>
      </c>
      <c r="GB815" s="243">
        <f>IF(GA815="Kopman",1.4,1)</f>
        <v>1</v>
      </c>
      <c r="GC815" s="176" t="e">
        <f>VLOOKUP(FZ815,$A$879:$F$2731,6,FALSE)</f>
        <v>#N/A</v>
      </c>
      <c r="GD815" s="175" t="s">
        <v>61</v>
      </c>
      <c r="GE815" s="10" t="e">
        <f>GC815*1.5*GB815</f>
        <v>#N/A</v>
      </c>
      <c r="GF815" s="10"/>
      <c r="GG815" s="229"/>
      <c r="GH815" s="175" t="s">
        <v>80</v>
      </c>
      <c r="GI815" s="341" t="s">
        <v>2115</v>
      </c>
      <c r="GK815" s="243">
        <f>IF(GJ815="Kopman",1.4,1)</f>
        <v>1</v>
      </c>
      <c r="GL815" s="176">
        <f>VLOOKUP(GI815,$A$879:$F$2731,6,FALSE)</f>
        <v>608</v>
      </c>
      <c r="GM815" s="175" t="s">
        <v>61</v>
      </c>
      <c r="GN815" s="10">
        <f>GL815*1.5*GK815</f>
        <v>912</v>
      </c>
      <c r="GO815" s="10"/>
      <c r="GP815" s="229"/>
      <c r="GQ815" s="175" t="s">
        <v>80</v>
      </c>
      <c r="GR815" s="341" t="s">
        <v>1743</v>
      </c>
      <c r="GT815" s="243">
        <f>IF(GS815="Kopman",1.4,1)</f>
        <v>1</v>
      </c>
      <c r="GU815" s="176">
        <f>VLOOKUP(GR815,$A$879:$F$2731,6,FALSE)</f>
        <v>122</v>
      </c>
      <c r="GV815" s="175" t="s">
        <v>61</v>
      </c>
      <c r="GW815" s="10">
        <f>GU815*1.5*GT815</f>
        <v>183</v>
      </c>
      <c r="GX815" s="10"/>
      <c r="GY815" s="229"/>
      <c r="GZ815" s="175" t="s">
        <v>80</v>
      </c>
      <c r="HA815" s="341" t="s">
        <v>2091</v>
      </c>
      <c r="HC815" s="243">
        <f>IF(HB815="Kopman",1.4,1)</f>
        <v>1</v>
      </c>
      <c r="HD815" s="176">
        <f>VLOOKUP(HA815,$A$879:$F$2731,6,FALSE)</f>
        <v>239</v>
      </c>
      <c r="HE815" s="175" t="s">
        <v>61</v>
      </c>
      <c r="HF815" s="10">
        <f>HD815*1.5*HC815</f>
        <v>358.5</v>
      </c>
      <c r="HG815" s="10"/>
      <c r="HH815" s="229"/>
      <c r="HI815" s="175" t="s">
        <v>80</v>
      </c>
      <c r="HJ815" s="341" t="s">
        <v>2344</v>
      </c>
      <c r="HL815" s="243">
        <f>IF(HK815="Kopman",1.4,1)</f>
        <v>1</v>
      </c>
      <c r="HM815" s="176">
        <f>VLOOKUP(HJ815,$A$879:$F$2731,6,FALSE)</f>
        <v>489</v>
      </c>
      <c r="HN815" s="175" t="s">
        <v>61</v>
      </c>
      <c r="HO815" s="10">
        <f>HM815*1.5*HL815</f>
        <v>733.5</v>
      </c>
      <c r="HP815" s="10"/>
      <c r="HQ815" s="229"/>
      <c r="HR815" s="175" t="s">
        <v>80</v>
      </c>
      <c r="HS815" s="341" t="s">
        <v>2091</v>
      </c>
      <c r="HU815" s="243">
        <f>IF(HT815="Kopman",1.4,1)</f>
        <v>1</v>
      </c>
      <c r="HV815" s="176">
        <f>VLOOKUP(HS815,$A$879:$F$2731,6,FALSE)</f>
        <v>239</v>
      </c>
      <c r="HW815" s="175" t="s">
        <v>61</v>
      </c>
      <c r="HX815" s="10">
        <f>HV815*1.5*HU815</f>
        <v>358.5</v>
      </c>
      <c r="HY815" s="10"/>
      <c r="HZ815" s="229"/>
      <c r="IA815" s="175" t="s">
        <v>80</v>
      </c>
      <c r="IB815" s="341" t="s">
        <v>462</v>
      </c>
      <c r="ID815" s="243">
        <f>IF(IC815="Kopman",1.4,1)</f>
        <v>1</v>
      </c>
      <c r="IE815" s="176">
        <f>VLOOKUP(IB815,$A$879:$F$2731,6,FALSE)</f>
        <v>68</v>
      </c>
      <c r="IF815" s="175" t="s">
        <v>61</v>
      </c>
      <c r="IG815" s="10">
        <f>IE815*1.5*ID815</f>
        <v>102</v>
      </c>
      <c r="IH815" s="10"/>
      <c r="II815" s="229"/>
      <c r="IJ815" s="175" t="s">
        <v>80</v>
      </c>
      <c r="IK815" s="341" t="s">
        <v>2091</v>
      </c>
      <c r="IM815" s="243">
        <f>IF(IL815="Kopman",1.4,1)</f>
        <v>1</v>
      </c>
      <c r="IN815" s="176">
        <f>VLOOKUP(IK815,$A$879:$F$2731,6,FALSE)</f>
        <v>239</v>
      </c>
      <c r="IO815" s="175" t="s">
        <v>61</v>
      </c>
      <c r="IP815" s="10">
        <f>IN815*1.5*IM815</f>
        <v>358.5</v>
      </c>
      <c r="IQ815" s="10"/>
      <c r="IR815" s="229"/>
      <c r="IS815" s="175" t="s">
        <v>80</v>
      </c>
      <c r="IT815" s="341" t="s">
        <v>2344</v>
      </c>
      <c r="IV815" s="243">
        <f>IF(IU815="Kopman",1.4,1)</f>
        <v>1</v>
      </c>
      <c r="IW815" s="176">
        <f>VLOOKUP(IT815,$A$879:$F$2731,6,FALSE)</f>
        <v>489</v>
      </c>
      <c r="IX815" s="175" t="s">
        <v>61</v>
      </c>
      <c r="IY815" s="10">
        <f>IW815*1.5*IV815</f>
        <v>733.5</v>
      </c>
      <c r="IZ815" s="10"/>
      <c r="JA815" s="229"/>
      <c r="JB815" s="175" t="s">
        <v>80</v>
      </c>
      <c r="JC815" s="341" t="s">
        <v>1743</v>
      </c>
      <c r="JE815" s="243">
        <f>IF(JD815="Kopman",1.4,1)</f>
        <v>1</v>
      </c>
      <c r="JF815" s="176">
        <f>VLOOKUP(JC815,$A$879:$F$2731,6,FALSE)</f>
        <v>122</v>
      </c>
      <c r="JG815" s="175" t="s">
        <v>61</v>
      </c>
      <c r="JH815" s="10">
        <f>JF815*1.5*JE815</f>
        <v>183</v>
      </c>
      <c r="JI815" s="10"/>
      <c r="JJ815" s="229"/>
      <c r="JK815" s="175" t="s">
        <v>80</v>
      </c>
      <c r="JL815" s="341" t="s">
        <v>2325</v>
      </c>
      <c r="JN815" s="243">
        <f>IF(JM815="Kopman",1.4,1)</f>
        <v>1</v>
      </c>
      <c r="JO815" s="176">
        <f>VLOOKUP(JL815,$A$879:$F$2731,6,FALSE)</f>
        <v>103</v>
      </c>
      <c r="JP815" s="175" t="s">
        <v>61</v>
      </c>
      <c r="JQ815" s="10">
        <f>JO815*1.5*JN815</f>
        <v>154.5</v>
      </c>
      <c r="JR815" s="10"/>
      <c r="JS815" s="229"/>
      <c r="JT815" s="175" t="s">
        <v>80</v>
      </c>
      <c r="JU815" s="341" t="s">
        <v>462</v>
      </c>
      <c r="JW815" s="243">
        <f>IF(JV815="Kopman",1.4,1)</f>
        <v>1</v>
      </c>
      <c r="JX815" s="176">
        <f>VLOOKUP(JU815,$A$879:$F$2731,6,FALSE)</f>
        <v>68</v>
      </c>
      <c r="JY815" s="175" t="s">
        <v>61</v>
      </c>
      <c r="JZ815" s="10">
        <f>JX815*1.5*JW815</f>
        <v>102</v>
      </c>
      <c r="KA815" s="10"/>
      <c r="KB815" s="229"/>
      <c r="KC815" s="175" t="s">
        <v>80</v>
      </c>
      <c r="KD815" s="349" t="s">
        <v>183</v>
      </c>
      <c r="KF815" s="243">
        <f>IF(KE815="Kopman",1.4,1)</f>
        <v>1</v>
      </c>
      <c r="KG815" s="176" t="e">
        <f>VLOOKUP(KD815,$A$879:$F$2731,6,FALSE)</f>
        <v>#N/A</v>
      </c>
      <c r="KH815" s="175" t="s">
        <v>61</v>
      </c>
      <c r="KI815" s="10" t="e">
        <f>KG815*1.5*KF815</f>
        <v>#N/A</v>
      </c>
      <c r="KJ815" s="10"/>
      <c r="KK815" s="229"/>
      <c r="KL815" s="175" t="s">
        <v>80</v>
      </c>
      <c r="KM815" s="341" t="s">
        <v>453</v>
      </c>
      <c r="KO815" s="243">
        <f>IF(KN815="Kopman",1.4,1)</f>
        <v>1</v>
      </c>
      <c r="KP815" s="176">
        <f>VLOOKUP(KM815,$A$879:$F$2731,6,FALSE)</f>
        <v>100</v>
      </c>
      <c r="KQ815" s="175" t="s">
        <v>61</v>
      </c>
      <c r="KR815" s="10">
        <f>KP815*1.5*KO815</f>
        <v>150</v>
      </c>
      <c r="KS815" s="10"/>
      <c r="KT815" s="229"/>
      <c r="KU815" s="175" t="s">
        <v>80</v>
      </c>
      <c r="KV815" s="341" t="s">
        <v>1743</v>
      </c>
      <c r="KX815" s="243">
        <f>IF(KW815="Kopman",1.4,1)</f>
        <v>1</v>
      </c>
      <c r="KY815" s="176">
        <f>VLOOKUP(KV815,$A$879:$F$2731,6,FALSE)</f>
        <v>122</v>
      </c>
      <c r="KZ815" s="175" t="s">
        <v>61</v>
      </c>
      <c r="LA815" s="10">
        <f>KY815*1.5*KX815</f>
        <v>183</v>
      </c>
      <c r="LB815" s="10"/>
      <c r="LC815" s="229"/>
      <c r="LD815" s="175" t="s">
        <v>80</v>
      </c>
      <c r="LE815" s="349" t="s">
        <v>183</v>
      </c>
      <c r="LG815" s="243">
        <f>IF(LF815="Kopman",1.4,1)</f>
        <v>1</v>
      </c>
      <c r="LH815" s="176" t="e">
        <f>VLOOKUP(LE815,$A$879:$F$2731,6,FALSE)</f>
        <v>#N/A</v>
      </c>
      <c r="LI815" s="175" t="s">
        <v>61</v>
      </c>
      <c r="LJ815" s="10" t="e">
        <f>LH815*1.5*LG815</f>
        <v>#N/A</v>
      </c>
      <c r="LK815" s="10"/>
      <c r="LL815" s="229"/>
      <c r="LM815" s="175" t="s">
        <v>80</v>
      </c>
      <c r="LN815" s="341" t="s">
        <v>462</v>
      </c>
      <c r="LP815" s="243">
        <f>IF(LO815="Kopman",1.4,1)</f>
        <v>1</v>
      </c>
      <c r="LQ815" s="176">
        <f>VLOOKUP(LN815,$A$879:$F$2731,6,FALSE)</f>
        <v>68</v>
      </c>
      <c r="LR815" s="175" t="s">
        <v>61</v>
      </c>
      <c r="LS815" s="10">
        <f>LQ815*1.5*LP815</f>
        <v>102</v>
      </c>
      <c r="LT815" s="10"/>
      <c r="LU815" s="229"/>
      <c r="LV815" s="175" t="s">
        <v>80</v>
      </c>
      <c r="LW815" s="341" t="s">
        <v>2344</v>
      </c>
      <c r="LY815" s="243">
        <f>IF(LX815="Kopman",1.4,1)</f>
        <v>1</v>
      </c>
      <c r="LZ815" s="176">
        <f>VLOOKUP(LW815,$A$879:$F$2731,6,FALSE)</f>
        <v>489</v>
      </c>
      <c r="MA815" s="175" t="s">
        <v>61</v>
      </c>
      <c r="MB815" s="10">
        <f>LZ815*1.5*LY815</f>
        <v>733.5</v>
      </c>
      <c r="MC815" s="10"/>
      <c r="MD815" s="229"/>
      <c r="ME815" s="175" t="s">
        <v>80</v>
      </c>
      <c r="MF815" s="341" t="s">
        <v>2325</v>
      </c>
      <c r="MH815" s="243">
        <f>IF(MG815="Kopman",1.4,1)</f>
        <v>1</v>
      </c>
      <c r="MI815" s="176">
        <f>VLOOKUP(MF815,$A$879:$F$2731,6,FALSE)</f>
        <v>103</v>
      </c>
      <c r="MJ815" s="175" t="s">
        <v>61</v>
      </c>
      <c r="MK815" s="10">
        <f>MI815*1.5*MH815</f>
        <v>154.5</v>
      </c>
      <c r="ML815" s="10"/>
      <c r="MM815" s="229"/>
      <c r="MN815" s="175" t="s">
        <v>80</v>
      </c>
      <c r="MO815" s="349" t="s">
        <v>183</v>
      </c>
      <c r="MQ815" s="243">
        <f>IF(MP815="Kopman",1.4,1)</f>
        <v>1</v>
      </c>
      <c r="MR815" s="176" t="e">
        <f>VLOOKUP(MO815,$A$879:$F$2731,6,FALSE)</f>
        <v>#N/A</v>
      </c>
      <c r="MS815" s="175" t="s">
        <v>61</v>
      </c>
      <c r="MT815" s="10" t="e">
        <f>MR815*1.5*MQ815</f>
        <v>#N/A</v>
      </c>
      <c r="MU815" s="10"/>
      <c r="MV815" s="229"/>
      <c r="MW815" s="175" t="s">
        <v>80</v>
      </c>
      <c r="MX815" s="341" t="s">
        <v>1743</v>
      </c>
      <c r="MZ815" s="243">
        <f>IF(MY815="Kopman",1.4,1)</f>
        <v>1</v>
      </c>
      <c r="NA815" s="176">
        <f>VLOOKUP(MX815,$A$879:$F$2731,6,FALSE)</f>
        <v>122</v>
      </c>
      <c r="NB815" s="175" t="s">
        <v>61</v>
      </c>
      <c r="NC815" s="10">
        <f>NA815*1.5*MZ815</f>
        <v>183</v>
      </c>
      <c r="ND815" s="10"/>
      <c r="NE815" s="229"/>
      <c r="NF815" s="175" t="s">
        <v>80</v>
      </c>
      <c r="NG815" s="341" t="s">
        <v>2344</v>
      </c>
      <c r="NI815" s="243">
        <f>IF(NH815="Kopman",1.4,1)</f>
        <v>1</v>
      </c>
      <c r="NJ815" s="176">
        <f>VLOOKUP(NG815,$A$879:$F$2731,6,FALSE)</f>
        <v>489</v>
      </c>
      <c r="NK815" s="175" t="s">
        <v>61</v>
      </c>
      <c r="NL815" s="10">
        <f>NJ815*1.5*NI815</f>
        <v>733.5</v>
      </c>
      <c r="NM815" s="10"/>
      <c r="NN815" s="229"/>
      <c r="NO815" s="175" t="s">
        <v>80</v>
      </c>
      <c r="NP815" s="341" t="s">
        <v>538</v>
      </c>
      <c r="NR815" s="243">
        <f>IF(NQ815="Kopman",1.4,1)</f>
        <v>1</v>
      </c>
      <c r="NS815" s="176">
        <f>VLOOKUP(NP815,$A$879:$F$2731,6,FALSE)</f>
        <v>82</v>
      </c>
      <c r="NT815" s="175" t="s">
        <v>61</v>
      </c>
      <c r="NU815" s="10">
        <f>NS815*1.5*NR815</f>
        <v>123</v>
      </c>
      <c r="NV815" s="10"/>
      <c r="NW815" s="229"/>
      <c r="NX815" s="175" t="s">
        <v>80</v>
      </c>
      <c r="NY815" s="341" t="s">
        <v>2115</v>
      </c>
      <c r="OA815" s="243">
        <f>IF(NZ815="Kopman",1.4,1)</f>
        <v>1</v>
      </c>
      <c r="OB815" s="176">
        <f>VLOOKUP(NY815,$A$879:$F$2731,6,FALSE)</f>
        <v>608</v>
      </c>
      <c r="OC815" s="175" t="s">
        <v>61</v>
      </c>
      <c r="OD815" s="10">
        <f>OB815*1.5*OA815</f>
        <v>912</v>
      </c>
      <c r="OE815" s="10"/>
      <c r="OF815" s="229"/>
      <c r="OG815" s="175" t="s">
        <v>80</v>
      </c>
      <c r="OH815" s="341" t="s">
        <v>499</v>
      </c>
      <c r="OJ815" s="243">
        <f>IF(OI815="Kopman",1.4,1)</f>
        <v>1</v>
      </c>
      <c r="OK815" s="176">
        <f>VLOOKUP(OH815,$A$879:$F$2731,6,FALSE)</f>
        <v>114</v>
      </c>
      <c r="OL815" s="175" t="s">
        <v>61</v>
      </c>
      <c r="OM815" s="10">
        <f>OK815*1.5*OJ815</f>
        <v>171</v>
      </c>
      <c r="ON815" s="10"/>
      <c r="OO815" s="229"/>
      <c r="OP815" s="175" t="s">
        <v>80</v>
      </c>
      <c r="OQ815" s="341" t="s">
        <v>2115</v>
      </c>
      <c r="OS815" s="243">
        <f>IF(OR815="Kopman",1.4,1)</f>
        <v>1</v>
      </c>
      <c r="OT815" s="176">
        <f>VLOOKUP(OQ815,$A$879:$F$2731,6,FALSE)</f>
        <v>608</v>
      </c>
      <c r="OU815" s="175" t="s">
        <v>61</v>
      </c>
      <c r="OV815" s="10">
        <f>OT815*1.5*OS815</f>
        <v>912</v>
      </c>
      <c r="OW815" s="10"/>
      <c r="OX815" s="229"/>
      <c r="OY815" s="175" t="s">
        <v>80</v>
      </c>
      <c r="OZ815" s="351" t="s">
        <v>2019</v>
      </c>
      <c r="PB815" s="243">
        <f>IF(PA815="Kopman",1.4,1)</f>
        <v>1</v>
      </c>
      <c r="PC815" s="176">
        <f>VLOOKUP(OZ815,$A$879:$F$2731,6,FALSE)</f>
        <v>427</v>
      </c>
      <c r="PD815" s="175" t="s">
        <v>61</v>
      </c>
      <c r="PE815" s="10">
        <f>PC815*1.5*PB815</f>
        <v>640.5</v>
      </c>
      <c r="PF815" s="10"/>
      <c r="PG815" s="229"/>
      <c r="PH815" s="175" t="s">
        <v>80</v>
      </c>
      <c r="PI815" s="341" t="s">
        <v>462</v>
      </c>
      <c r="PK815" s="243">
        <f>IF(PJ815="Kopman",1.4,1)</f>
        <v>1</v>
      </c>
      <c r="PL815" s="176">
        <f>VLOOKUP(PI815,$A$879:$F$2731,6,FALSE)</f>
        <v>68</v>
      </c>
      <c r="PM815" s="175" t="s">
        <v>61</v>
      </c>
      <c r="PN815" s="10">
        <f>PL815*1.5*PK815</f>
        <v>102</v>
      </c>
      <c r="PO815" s="10"/>
      <c r="PP815" s="229"/>
      <c r="PQ815" s="175" t="s">
        <v>80</v>
      </c>
      <c r="PR815" s="341" t="s">
        <v>722</v>
      </c>
      <c r="PT815" s="243">
        <f>IF(PS815="Kopman",1.4,1)</f>
        <v>1</v>
      </c>
      <c r="PU815" s="176">
        <f>VLOOKUP(PR815,$A$879:$F$2731,6,FALSE)</f>
        <v>249</v>
      </c>
      <c r="PV815" s="175" t="s">
        <v>61</v>
      </c>
      <c r="PW815" s="10">
        <f>PU815*1.5*PT815</f>
        <v>373.5</v>
      </c>
      <c r="PX815" s="10"/>
      <c r="PY815" s="229"/>
      <c r="PZ815" s="175" t="s">
        <v>80</v>
      </c>
      <c r="QA815" s="343" t="s">
        <v>2115</v>
      </c>
      <c r="QC815" s="243">
        <f>IF(QB815="Kopman",1.4,1)</f>
        <v>1</v>
      </c>
      <c r="QD815" s="176">
        <f>VLOOKUP(QA815,$A$879:$F$2731,6,FALSE)</f>
        <v>608</v>
      </c>
      <c r="QE815" s="175" t="s">
        <v>61</v>
      </c>
      <c r="QF815" s="10">
        <f>QD815*1.5*QC815</f>
        <v>912</v>
      </c>
      <c r="QG815" s="10"/>
      <c r="QH815" s="229"/>
      <c r="QI815" s="175" t="s">
        <v>80</v>
      </c>
      <c r="QJ815" s="349" t="s">
        <v>183</v>
      </c>
      <c r="QL815" s="243">
        <f>IF(QK815="Kopman",1.4,1)</f>
        <v>1</v>
      </c>
      <c r="QM815" s="176" t="e">
        <f>VLOOKUP(QJ815,$A$879:$F$2731,6,FALSE)</f>
        <v>#N/A</v>
      </c>
      <c r="QN815" s="175" t="s">
        <v>61</v>
      </c>
      <c r="QO815" s="10" t="e">
        <f>QM815*1.5*QL815</f>
        <v>#N/A</v>
      </c>
      <c r="QP815" s="10"/>
      <c r="QQ815" s="229"/>
      <c r="QR815" s="175" t="s">
        <v>80</v>
      </c>
      <c r="QS815" s="341" t="s">
        <v>499</v>
      </c>
      <c r="QU815" s="243">
        <f>IF(QT815="Kopman",1.4,1)</f>
        <v>1</v>
      </c>
      <c r="QV815" s="176">
        <f>VLOOKUP(QS815,$A$879:$F$2731,6,FALSE)</f>
        <v>114</v>
      </c>
      <c r="QW815" s="175" t="s">
        <v>61</v>
      </c>
      <c r="QX815" s="10">
        <f>QV815*1.5*QU815</f>
        <v>171</v>
      </c>
      <c r="QY815" s="10"/>
      <c r="QZ815" s="229"/>
      <c r="RA815" s="175" t="s">
        <v>80</v>
      </c>
      <c r="RB815" s="341" t="s">
        <v>2115</v>
      </c>
      <c r="RD815" s="243">
        <f>IF(RC815="Kopman",1.4,1)</f>
        <v>1</v>
      </c>
      <c r="RE815" s="176">
        <f>VLOOKUP(RB815,$A$879:$F$2731,6,FALSE)</f>
        <v>608</v>
      </c>
      <c r="RF815" s="175" t="s">
        <v>61</v>
      </c>
      <c r="RG815" s="10">
        <f>RE815*1.5*RD815</f>
        <v>912</v>
      </c>
      <c r="RH815" s="10"/>
      <c r="RI815" s="229"/>
      <c r="RJ815" s="175" t="s">
        <v>80</v>
      </c>
      <c r="RK815" s="341" t="s">
        <v>1743</v>
      </c>
      <c r="RM815" s="243">
        <f>IF(RL815="Kopman",1.4,1)</f>
        <v>1</v>
      </c>
      <c r="RN815" s="176">
        <f>VLOOKUP(RK815,$A$879:$F$2731,6,FALSE)</f>
        <v>122</v>
      </c>
      <c r="RO815" s="175" t="s">
        <v>61</v>
      </c>
      <c r="RP815" s="10">
        <f>RN815*1.5*RM815</f>
        <v>183</v>
      </c>
      <c r="RQ815" s="10"/>
      <c r="RR815" s="229"/>
      <c r="RS815" s="175" t="s">
        <v>80</v>
      </c>
      <c r="RT815" s="349" t="s">
        <v>183</v>
      </c>
      <c r="RV815" s="243">
        <f>IF(RU815="Kopman",1.4,1)</f>
        <v>1</v>
      </c>
      <c r="RW815" s="176" t="e">
        <f>VLOOKUP(RT815,$A$879:$F$2731,6,FALSE)</f>
        <v>#N/A</v>
      </c>
      <c r="RX815" s="175" t="s">
        <v>61</v>
      </c>
      <c r="RY815" s="10" t="e">
        <f>RW815*1.5*RV815</f>
        <v>#N/A</v>
      </c>
      <c r="RZ815" s="10"/>
      <c r="SA815" s="235"/>
      <c r="SB815" s="175" t="s">
        <v>80</v>
      </c>
      <c r="SC815" s="341" t="s">
        <v>625</v>
      </c>
      <c r="SE815" s="243">
        <f>IF(SD815="Kopman",1.4,1)</f>
        <v>1</v>
      </c>
      <c r="SF815" s="176">
        <f>VLOOKUP(SC815,$A$879:$F$2731,6,FALSE)</f>
        <v>373</v>
      </c>
      <c r="SG815" s="175" t="s">
        <v>61</v>
      </c>
      <c r="SH815" s="10">
        <f>SF815*1.5*SE815</f>
        <v>559.5</v>
      </c>
      <c r="SI815" s="10"/>
      <c r="SJ815" s="235"/>
      <c r="SK815" s="175" t="s">
        <v>80</v>
      </c>
      <c r="SL815" s="341" t="s">
        <v>625</v>
      </c>
      <c r="SN815" s="243">
        <f>IF(SM815="Kopman",1.4,1)</f>
        <v>1</v>
      </c>
      <c r="SO815" s="176">
        <f>VLOOKUP(SL815,$A$879:$F$2731,6,FALSE)</f>
        <v>373</v>
      </c>
      <c r="SP815" s="175" t="s">
        <v>61</v>
      </c>
      <c r="SQ815" s="10">
        <f>SO815*1.5*SN815</f>
        <v>559.5</v>
      </c>
      <c r="SR815" s="10"/>
      <c r="SS815" s="235"/>
      <c r="ST815" s="175" t="s">
        <v>80</v>
      </c>
      <c r="SU815" s="341" t="s">
        <v>1743</v>
      </c>
      <c r="SW815" s="243">
        <f>IF(SV815="Kopman",1.4,1)</f>
        <v>1</v>
      </c>
      <c r="SX815" s="176">
        <f>VLOOKUP(SU815,$A$879:$F$2731,6,FALSE)</f>
        <v>122</v>
      </c>
      <c r="SY815" s="175" t="s">
        <v>61</v>
      </c>
      <c r="SZ815" s="10">
        <f>SX815*1.5*SW815</f>
        <v>183</v>
      </c>
      <c r="TA815" s="10"/>
      <c r="TB815" s="235"/>
      <c r="TC815" s="175" t="s">
        <v>80</v>
      </c>
      <c r="TD815" s="349" t="s">
        <v>183</v>
      </c>
      <c r="TF815" s="243">
        <f>IF(TE815="Kopman",1.4,1)</f>
        <v>1</v>
      </c>
      <c r="TG815" s="176" t="e">
        <f>VLOOKUP(TD815,$A$879:$F$2731,6,FALSE)</f>
        <v>#N/A</v>
      </c>
      <c r="TH815" s="175" t="s">
        <v>61</v>
      </c>
      <c r="TI815" s="10" t="e">
        <f>TG815*1.5*TF815</f>
        <v>#N/A</v>
      </c>
      <c r="TK815" s="235"/>
      <c r="TL815" s="175" t="s">
        <v>80</v>
      </c>
      <c r="TM815" s="341" t="s">
        <v>962</v>
      </c>
      <c r="TO815" s="243">
        <f>IF(TN815="Kopman",1.4,1)</f>
        <v>1</v>
      </c>
      <c r="TP815" s="176">
        <f>VLOOKUP(TM815,$A$879:$F$2731,6,FALSE)</f>
        <v>191</v>
      </c>
      <c r="TQ815" s="175" t="s">
        <v>61</v>
      </c>
      <c r="TR815" s="10">
        <f>TP815*1.5*TO815</f>
        <v>286.5</v>
      </c>
      <c r="TS815" s="10"/>
      <c r="TT815" s="235"/>
      <c r="TU815" s="175" t="s">
        <v>80</v>
      </c>
      <c r="TV815" s="341" t="s">
        <v>453</v>
      </c>
      <c r="TX815" s="243">
        <f>IF(TW815="Kopman",1.4,1)</f>
        <v>1</v>
      </c>
      <c r="TY815" s="176">
        <f>VLOOKUP(TV815,$A$879:$F$2731,6,FALSE)</f>
        <v>100</v>
      </c>
      <c r="TZ815" s="175" t="s">
        <v>61</v>
      </c>
      <c r="UA815" s="10">
        <f>TY815*1.5*TX815</f>
        <v>150</v>
      </c>
      <c r="UB815" s="10"/>
      <c r="UC815" s="235"/>
      <c r="UD815" s="175" t="s">
        <v>80</v>
      </c>
      <c r="UE815" s="341" t="s">
        <v>499</v>
      </c>
      <c r="UG815" s="243">
        <f>IF(UF815="Kopman",1.4,1)</f>
        <v>1</v>
      </c>
      <c r="UH815" s="176">
        <f>VLOOKUP(UE815,$A$879:$F$2731,6,FALSE)</f>
        <v>114</v>
      </c>
      <c r="UI815" s="175" t="s">
        <v>61</v>
      </c>
      <c r="UJ815" s="10">
        <f>UH815*1.5*UG815</f>
        <v>171</v>
      </c>
      <c r="UK815" s="10"/>
      <c r="UL815" s="235"/>
      <c r="UM815" s="175" t="s">
        <v>80</v>
      </c>
      <c r="UN815" s="349" t="s">
        <v>183</v>
      </c>
      <c r="UP815" s="243">
        <f>IF(UO815="Kopman",1.4,1)</f>
        <v>1</v>
      </c>
      <c r="UQ815" s="176" t="e">
        <f>VLOOKUP(UN815,$A$879:$F$2731,6,FALSE)</f>
        <v>#N/A</v>
      </c>
      <c r="UR815" s="175" t="s">
        <v>61</v>
      </c>
      <c r="US815" s="10" t="e">
        <f>UQ815*1.5*UP815</f>
        <v>#N/A</v>
      </c>
      <c r="UT815" s="10"/>
      <c r="UU815" s="235"/>
      <c r="UV815" s="175" t="s">
        <v>80</v>
      </c>
      <c r="UW815" s="341" t="s">
        <v>548</v>
      </c>
      <c r="UY815" s="243">
        <f>IF(UX815="Kopman",1.4,1)</f>
        <v>1</v>
      </c>
      <c r="UZ815" s="176">
        <f>VLOOKUP(UW815,$A$879:$F$2731,6,FALSE)</f>
        <v>321</v>
      </c>
      <c r="VA815" s="175" t="s">
        <v>61</v>
      </c>
      <c r="VB815" s="10">
        <f>UZ815*1.5*UY815</f>
        <v>481.5</v>
      </c>
      <c r="VC815" s="10"/>
      <c r="VD815" s="235"/>
      <c r="VE815" s="175" t="s">
        <v>80</v>
      </c>
      <c r="VF815" s="349" t="s">
        <v>183</v>
      </c>
      <c r="VH815" s="243">
        <f>IF(VG815="Kopman",1.4,1)</f>
        <v>1</v>
      </c>
      <c r="VI815" s="176" t="e">
        <f>VLOOKUP(VF815,$A$879:$F$2731,6,FALSE)</f>
        <v>#N/A</v>
      </c>
      <c r="VJ815" s="175" t="s">
        <v>61</v>
      </c>
      <c r="VK815" s="10" t="e">
        <f>VI815*1.5*VH815</f>
        <v>#N/A</v>
      </c>
      <c r="VL815" s="10"/>
      <c r="VM815" s="235"/>
      <c r="VN815" s="175" t="s">
        <v>80</v>
      </c>
      <c r="VO815" s="341" t="s">
        <v>538</v>
      </c>
      <c r="VQ815" s="243">
        <f>IF(VP815="Kopman",1.4,1)</f>
        <v>1</v>
      </c>
      <c r="VR815" s="176">
        <f>VLOOKUP(VO815,$A$879:$F$2731,6,FALSE)</f>
        <v>82</v>
      </c>
      <c r="VS815" s="175" t="s">
        <v>61</v>
      </c>
      <c r="VT815" s="10">
        <f>VR815*1.5*VQ815</f>
        <v>123</v>
      </c>
      <c r="VU815" s="10"/>
      <c r="VV815" s="235"/>
      <c r="VW815" s="175" t="s">
        <v>80</v>
      </c>
      <c r="VX815" s="349" t="s">
        <v>183</v>
      </c>
      <c r="VZ815" s="243">
        <f>IF(VY815="Kopman",1.4,1)</f>
        <v>1</v>
      </c>
      <c r="WA815" s="176" t="e">
        <f>VLOOKUP(VX815,$A$879:$F$2731,6,FALSE)</f>
        <v>#N/A</v>
      </c>
      <c r="WB815" s="175" t="s">
        <v>61</v>
      </c>
      <c r="WC815" s="10" t="e">
        <f>WA815*1.5*VZ815</f>
        <v>#N/A</v>
      </c>
      <c r="WE815" s="235"/>
      <c r="WF815" s="175" t="s">
        <v>80</v>
      </c>
      <c r="WG815" s="341" t="s">
        <v>1958</v>
      </c>
      <c r="WI815" s="243">
        <f>IF(WH815="Kopman",1.4,1)</f>
        <v>1</v>
      </c>
      <c r="WJ815" s="176">
        <f>VLOOKUP(WG815,$A$879:$F$2731,6,FALSE)</f>
        <v>266</v>
      </c>
      <c r="WK815" s="175" t="s">
        <v>61</v>
      </c>
      <c r="WL815" s="10">
        <f>WJ815*1.5*WI815</f>
        <v>399</v>
      </c>
      <c r="WN815" s="235"/>
      <c r="WO815" s="175" t="s">
        <v>80</v>
      </c>
      <c r="WP815" s="341" t="s">
        <v>2344</v>
      </c>
      <c r="WQ815" s="176"/>
      <c r="WR815" s="243">
        <f>IF(WQ815="Kopman",1.4,1)</f>
        <v>1</v>
      </c>
      <c r="WS815" s="176">
        <f>VLOOKUP(WP815,$A$879:$F$2731,6,FALSE)</f>
        <v>489</v>
      </c>
      <c r="WT815" s="175" t="s">
        <v>1663</v>
      </c>
      <c r="WU815" s="10">
        <f>WS815*1.5*WR815</f>
        <v>733.5</v>
      </c>
      <c r="WV815" s="10"/>
      <c r="WW815" s="235"/>
      <c r="WX815" s="175" t="s">
        <v>80</v>
      </c>
      <c r="WY815" s="341" t="s">
        <v>1743</v>
      </c>
      <c r="XA815" s="243">
        <f>IF(WZ815="Kopman",1.4,1)</f>
        <v>1</v>
      </c>
      <c r="XB815" s="176">
        <f>VLOOKUP(WY815,$A$879:$F$2731,6,FALSE)</f>
        <v>122</v>
      </c>
      <c r="XC815" s="175" t="s">
        <v>61</v>
      </c>
      <c r="XD815" s="10">
        <f>XB815*1.5*XA815</f>
        <v>183</v>
      </c>
      <c r="XF815" s="235"/>
      <c r="XG815" s="175" t="s">
        <v>80</v>
      </c>
      <c r="XH815" s="351" t="s">
        <v>548</v>
      </c>
      <c r="XJ815" s="243">
        <f>IF(XI815="Kopman",1.4,1)</f>
        <v>1</v>
      </c>
      <c r="XK815" s="176">
        <f>VLOOKUP(XH815,$A$879:$F$2731,6,FALSE)</f>
        <v>321</v>
      </c>
      <c r="XL815" s="175" t="s">
        <v>61</v>
      </c>
      <c r="XM815" s="10">
        <f>XK815*1.5*XJ815</f>
        <v>481.5</v>
      </c>
      <c r="XO815" s="235"/>
      <c r="XP815" s="175" t="s">
        <v>80</v>
      </c>
      <c r="XQ815" s="342" t="s">
        <v>2344</v>
      </c>
      <c r="XR815" s="14" t="s">
        <v>1662</v>
      </c>
      <c r="XS815" s="243">
        <f>IF(XR815="Kopman",1.4,1)</f>
        <v>1.4</v>
      </c>
      <c r="XT815" s="176">
        <f>VLOOKUP(XQ815,$A$879:$F$2731,6,FALSE)</f>
        <v>489</v>
      </c>
      <c r="XU815" s="175" t="s">
        <v>61</v>
      </c>
      <c r="XV815" s="10">
        <f>XT815*1.5*XS815</f>
        <v>1026.8999999999999</v>
      </c>
      <c r="XW815" s="10"/>
      <c r="XX815" s="235"/>
      <c r="XY815" s="175" t="s">
        <v>80</v>
      </c>
      <c r="XZ815" s="341" t="s">
        <v>462</v>
      </c>
      <c r="YB815" s="243">
        <f>IF(YA815="Kopman",1.4,1)</f>
        <v>1</v>
      </c>
      <c r="YC815" s="176">
        <f>VLOOKUP(XZ815,$A$879:$F$2731,6,FALSE)</f>
        <v>68</v>
      </c>
      <c r="YD815" s="175" t="s">
        <v>61</v>
      </c>
      <c r="YE815" s="10">
        <f>YC815*1.5*YB815</f>
        <v>102</v>
      </c>
      <c r="YG815" s="235"/>
      <c r="YH815" s="175" t="s">
        <v>80</v>
      </c>
      <c r="YI815" s="341" t="s">
        <v>436</v>
      </c>
      <c r="YK815" s="243">
        <f>IF(YJ815="Kopman",1.4,1)</f>
        <v>1</v>
      </c>
      <c r="YL815" s="176">
        <f>VLOOKUP(YI815,$A$879:$F$2731,6,FALSE)</f>
        <v>410</v>
      </c>
      <c r="YM815" s="175" t="s">
        <v>61</v>
      </c>
      <c r="YN815" s="10">
        <f>YL815*1.5*YK815</f>
        <v>615</v>
      </c>
      <c r="YO815" s="10"/>
      <c r="YP815" s="235"/>
      <c r="YQ815" s="175" t="s">
        <v>80</v>
      </c>
      <c r="YR815" s="341" t="s">
        <v>453</v>
      </c>
      <c r="YT815" s="243">
        <f>IF(YS815="Kopman",1.4,1)</f>
        <v>1</v>
      </c>
      <c r="YU815" s="176">
        <f>VLOOKUP(YR815,$A$879:$F$2731,6,FALSE)</f>
        <v>100</v>
      </c>
      <c r="YV815" s="175" t="s">
        <v>61</v>
      </c>
      <c r="YW815" s="10">
        <f>YU815*1.5*YT815</f>
        <v>150</v>
      </c>
      <c r="YY815" s="235"/>
      <c r="YZ815" s="175" t="s">
        <v>80</v>
      </c>
      <c r="ZA815" s="341" t="s">
        <v>2344</v>
      </c>
      <c r="ZC815" s="243">
        <f>IF(ZB815="Kopman",1.4,1)</f>
        <v>1</v>
      </c>
      <c r="ZD815" s="176">
        <f>VLOOKUP(ZA815,$A$879:$F$2731,6,FALSE)</f>
        <v>489</v>
      </c>
      <c r="ZE815" s="175" t="s">
        <v>61</v>
      </c>
      <c r="ZF815" s="10">
        <f>ZD815*1.5*ZC815</f>
        <v>733.5</v>
      </c>
      <c r="ZH815" s="235"/>
      <c r="ZI815" s="175" t="s">
        <v>80</v>
      </c>
      <c r="ZJ815" s="341" t="s">
        <v>962</v>
      </c>
      <c r="ZL815" s="243">
        <f>IF(ZK815="Kopman",1.4,1)</f>
        <v>1</v>
      </c>
      <c r="ZM815" s="176">
        <f>VLOOKUP(ZJ815,$A$879:$F$2731,6,FALSE)</f>
        <v>191</v>
      </c>
      <c r="ZN815" s="175" t="s">
        <v>61</v>
      </c>
      <c r="ZO815" s="10">
        <f>ZM815*1.5*ZL815</f>
        <v>286.5</v>
      </c>
      <c r="ZQ815" s="235"/>
      <c r="ZR815" s="175" t="s">
        <v>80</v>
      </c>
      <c r="ZS815" s="341" t="s">
        <v>462</v>
      </c>
      <c r="ZU815" s="243">
        <f>IF(ZT815="Kopman",1.4,1)</f>
        <v>1</v>
      </c>
      <c r="ZV815" s="176">
        <f>VLOOKUP(ZS815,$A$879:$F$2731,6,FALSE)</f>
        <v>68</v>
      </c>
      <c r="ZW815" s="175" t="s">
        <v>61</v>
      </c>
      <c r="ZX815" s="10">
        <f>ZV815*1.5*ZU815</f>
        <v>102</v>
      </c>
      <c r="ZY815" s="10"/>
      <c r="ZZ815" s="235"/>
      <c r="AAA815" s="175" t="s">
        <v>80</v>
      </c>
      <c r="AAB815" s="341" t="s">
        <v>462</v>
      </c>
      <c r="AAD815" s="243">
        <f>IF(AAC815="Kopman",1.4,1)</f>
        <v>1</v>
      </c>
      <c r="AAE815" s="176">
        <f>VLOOKUP(AAB815,$A$879:$F$2731,6,FALSE)</f>
        <v>68</v>
      </c>
      <c r="AAF815" s="175" t="s">
        <v>61</v>
      </c>
      <c r="AAG815" s="10">
        <f>AAE815*1.5*AAD815</f>
        <v>102</v>
      </c>
      <c r="AAH815" s="10"/>
      <c r="AAI815" s="235"/>
      <c r="AAJ815" s="175" t="s">
        <v>80</v>
      </c>
      <c r="AAK815" s="75" t="s">
        <v>183</v>
      </c>
      <c r="AAM815" s="243">
        <f>IF(AAL815="Kopman",1.4,1)</f>
        <v>1</v>
      </c>
      <c r="AAN815" s="176" t="e">
        <f>VLOOKUP(AAK815,$A$879:$F$2731,6,FALSE)</f>
        <v>#N/A</v>
      </c>
      <c r="AAO815" s="175" t="s">
        <v>61</v>
      </c>
      <c r="AAP815" s="10" t="e">
        <f>AAN815*1.5*AAM815</f>
        <v>#N/A</v>
      </c>
      <c r="AAQ815" s="10"/>
      <c r="AAR815" s="235"/>
      <c r="AAS815" s="175" t="s">
        <v>80</v>
      </c>
      <c r="AAT815" s="341" t="s">
        <v>506</v>
      </c>
      <c r="AAV815" s="243">
        <f>IF(AAU815="Kopman",1.4,1)</f>
        <v>1</v>
      </c>
      <c r="AAW815" s="176">
        <f>VLOOKUP(AAT815,$A$879:$F$2731,6,FALSE)</f>
        <v>16</v>
      </c>
      <c r="AAX815" s="175" t="s">
        <v>61</v>
      </c>
      <c r="AAY815" s="10">
        <f>AAW815*1.5*AAV815</f>
        <v>24</v>
      </c>
      <c r="AAZ815" s="10"/>
      <c r="ABA815" s="235"/>
      <c r="ABB815" s="175" t="s">
        <v>80</v>
      </c>
      <c r="ABC815" s="355" t="s">
        <v>1743</v>
      </c>
      <c r="ABE815" s="243">
        <f>IF(ABD815="Kopman",1.4,1)</f>
        <v>1</v>
      </c>
      <c r="ABF815" s="176">
        <f>VLOOKUP(ABC815,$A$879:$F$2731,6,FALSE)</f>
        <v>122</v>
      </c>
      <c r="ABG815" s="175" t="s">
        <v>61</v>
      </c>
      <c r="ABH815" s="10">
        <f>ABF815*1.5*ABE815</f>
        <v>183</v>
      </c>
      <c r="ABI815" s="10"/>
      <c r="ABJ815" s="235"/>
      <c r="ABK815" s="175" t="s">
        <v>80</v>
      </c>
      <c r="ABL815" s="341" t="s">
        <v>488</v>
      </c>
      <c r="ABN815" s="243">
        <f>IF(ABM815="Kopman",1.4,1)</f>
        <v>1</v>
      </c>
      <c r="ABO815" s="176">
        <f>VLOOKUP(ABL815,$A$879:$F$2731,6,FALSE)</f>
        <v>179</v>
      </c>
      <c r="ABP815" s="175" t="s">
        <v>61</v>
      </c>
      <c r="ABQ815" s="10">
        <f>ABO815*1.5*ABN815</f>
        <v>268.5</v>
      </c>
      <c r="ABR815" s="10"/>
      <c r="ABS815" s="235"/>
      <c r="ABT815" s="175" t="s">
        <v>80</v>
      </c>
      <c r="ABU815" s="75" t="s">
        <v>183</v>
      </c>
      <c r="ABW815" s="243">
        <f>IF(ABV815="Kopman",1.4,1)</f>
        <v>1</v>
      </c>
      <c r="ABX815" s="176" t="e">
        <f>VLOOKUP(ABU815,$A$879:$F$2731,6,FALSE)</f>
        <v>#N/A</v>
      </c>
      <c r="ABY815" s="175" t="s">
        <v>61</v>
      </c>
      <c r="ABZ815" s="10" t="e">
        <f>ABX815*1.5*ABW815</f>
        <v>#N/A</v>
      </c>
      <c r="ACA815" s="10"/>
      <c r="ACB815" s="235"/>
      <c r="ACC815" s="175" t="s">
        <v>80</v>
      </c>
      <c r="ACD815" s="75" t="s">
        <v>183</v>
      </c>
      <c r="ACF815" s="243">
        <f>IF(ACE815="Kopman",1.4,1)</f>
        <v>1</v>
      </c>
      <c r="ACG815" s="176" t="e">
        <f>VLOOKUP(ACD815,$A$879:$F$2731,6,FALSE)</f>
        <v>#N/A</v>
      </c>
      <c r="ACH815" s="175" t="s">
        <v>61</v>
      </c>
      <c r="ACI815" s="10" t="e">
        <f>ACG815*1.5*ACF815</f>
        <v>#N/A</v>
      </c>
      <c r="ACJ815" s="10"/>
      <c r="ACK815" s="235"/>
      <c r="ACL815" s="175" t="s">
        <v>80</v>
      </c>
      <c r="ACM815" s="75" t="s">
        <v>183</v>
      </c>
      <c r="ACO815" s="243">
        <f>IF(ACN815="Kopman",1.4,1)</f>
        <v>1</v>
      </c>
      <c r="ACP815" s="176" t="e">
        <f>VLOOKUP(ACM815,$A$879:$F$2731,6,FALSE)</f>
        <v>#N/A</v>
      </c>
      <c r="ACQ815" s="175" t="s">
        <v>61</v>
      </c>
      <c r="ACR815" s="10" t="e">
        <f>ACP815*1.5*ACO815</f>
        <v>#N/A</v>
      </c>
      <c r="ACS815" s="10"/>
      <c r="ACT815" s="235"/>
      <c r="ACU815" s="175" t="s">
        <v>80</v>
      </c>
      <c r="ACV815" s="75" t="s">
        <v>183</v>
      </c>
      <c r="ACX815" s="243">
        <f>IF(ACW815="Kopman",1.4,1)</f>
        <v>1</v>
      </c>
      <c r="ACY815" s="176" t="e">
        <f>VLOOKUP(ACV815,$A$879:$F$2731,6,FALSE)</f>
        <v>#N/A</v>
      </c>
      <c r="ACZ815" s="175" t="s">
        <v>61</v>
      </c>
      <c r="ADA815" s="10" t="e">
        <f>ACY815*1.5*ACX815</f>
        <v>#N/A</v>
      </c>
      <c r="ADB815" s="10"/>
      <c r="ADC815" s="235"/>
      <c r="ADD815" s="175" t="s">
        <v>80</v>
      </c>
      <c r="ADE815" s="341" t="s">
        <v>1150</v>
      </c>
      <c r="ADG815" s="243">
        <f>IF(ADF815="Kopman",1.4,1)</f>
        <v>1</v>
      </c>
      <c r="ADH815" s="176">
        <f>VLOOKUP(ADE815,$A$879:$F$2731,6,FALSE)</f>
        <v>77</v>
      </c>
      <c r="ADI815" s="175" t="s">
        <v>61</v>
      </c>
      <c r="ADJ815" s="10">
        <f>ADH815*1.5*ADG815</f>
        <v>115.5</v>
      </c>
      <c r="ADL815" s="235"/>
      <c r="ADM815" s="175" t="s">
        <v>80</v>
      </c>
      <c r="ADN815" s="75" t="s">
        <v>183</v>
      </c>
      <c r="ADP815" s="243">
        <f>IF(ADO815="Kopman",1.4,1)</f>
        <v>1</v>
      </c>
      <c r="ADQ815" s="176" t="e">
        <f>VLOOKUP(ADN815,$A$879:$F$2731,6,FALSE)</f>
        <v>#N/A</v>
      </c>
      <c r="ADR815" s="175" t="s">
        <v>61</v>
      </c>
      <c r="ADS815" s="10" t="e">
        <f>ADQ815*1.5*ADP815</f>
        <v>#N/A</v>
      </c>
      <c r="ADT815" s="10"/>
      <c r="ADU815" s="235"/>
      <c r="ADV815" s="175" t="s">
        <v>80</v>
      </c>
      <c r="ADW815" s="341" t="s">
        <v>436</v>
      </c>
      <c r="ADY815" s="243">
        <f>IF(ADX815="Kopman",1.4,1)</f>
        <v>1</v>
      </c>
      <c r="ADZ815" s="176">
        <f>VLOOKUP(ADW815,$A$879:$F$2731,6,FALSE)</f>
        <v>410</v>
      </c>
      <c r="AEA815" s="175" t="s">
        <v>61</v>
      </c>
      <c r="AEB815" s="10">
        <f>ADZ815*1.5*ADY815</f>
        <v>615</v>
      </c>
      <c r="AED815" s="235"/>
      <c r="AEE815" s="175" t="s">
        <v>80</v>
      </c>
      <c r="AEF815" s="75" t="s">
        <v>183</v>
      </c>
      <c r="AEH815" s="243">
        <f>IF(AEG815="Kopman",1.4,1)</f>
        <v>1</v>
      </c>
      <c r="AEI815" s="176" t="e">
        <f>VLOOKUP(AEF815,$A$879:$F$2731,6,FALSE)</f>
        <v>#N/A</v>
      </c>
      <c r="AEJ815" s="175" t="s">
        <v>61</v>
      </c>
      <c r="AEK815" s="10" t="e">
        <f>AEI815*1.5*AEH815</f>
        <v>#N/A</v>
      </c>
      <c r="AEM815" s="235"/>
      <c r="AEN815" s="175" t="s">
        <v>80</v>
      </c>
      <c r="AEO815" s="75" t="s">
        <v>183</v>
      </c>
      <c r="AEQ815" s="243">
        <f>IF(AEP815="Kopman",1.4,1)</f>
        <v>1</v>
      </c>
      <c r="AER815" s="176" t="e">
        <f>VLOOKUP(AEO815,$A$879:$F$2731,6,FALSE)</f>
        <v>#N/A</v>
      </c>
      <c r="AES815" s="175" t="s">
        <v>61</v>
      </c>
      <c r="AET815" s="10" t="e">
        <f>AER815*1.5*AEQ815</f>
        <v>#N/A</v>
      </c>
      <c r="AEV815" s="235"/>
      <c r="AEW815" s="175" t="s">
        <v>80</v>
      </c>
      <c r="AEX815" s="75" t="s">
        <v>183</v>
      </c>
      <c r="AEZ815" s="243">
        <f>IF(AEY815="Kopman",1.4,1)</f>
        <v>1</v>
      </c>
      <c r="AFA815" s="176" t="e">
        <f>VLOOKUP(AEX815,$A$879:$F$2731,6,FALSE)</f>
        <v>#N/A</v>
      </c>
      <c r="AFB815" s="175" t="s">
        <v>61</v>
      </c>
      <c r="AFC815" s="10" t="e">
        <f>AFA815*1.5*AEZ815</f>
        <v>#N/A</v>
      </c>
      <c r="AFD815" s="10"/>
      <c r="AFE815" s="235"/>
      <c r="AFF815" s="175" t="s">
        <v>80</v>
      </c>
      <c r="AFG815" s="75" t="s">
        <v>183</v>
      </c>
      <c r="AFI815" s="243">
        <f>IF(AFH815="Kopman",1.4,1)</f>
        <v>1</v>
      </c>
      <c r="AFJ815" s="176" t="e">
        <f>VLOOKUP(AFG815,$A$879:$F$2731,6,FALSE)</f>
        <v>#N/A</v>
      </c>
      <c r="AFK815" s="175" t="s">
        <v>61</v>
      </c>
      <c r="AFL815" s="10" t="e">
        <f>AFJ815*1.5*AFI815</f>
        <v>#N/A</v>
      </c>
      <c r="AFM815" s="10"/>
      <c r="AFN815" s="235"/>
      <c r="AFO815" s="175" t="s">
        <v>80</v>
      </c>
      <c r="AFP815" s="75" t="s">
        <v>183</v>
      </c>
      <c r="AFR815" s="243">
        <f>IF(AFQ815="Kopman",1.4,1)</f>
        <v>1</v>
      </c>
      <c r="AFS815" s="176" t="e">
        <f>VLOOKUP(AFP815,$A$879:$F$2731,6,FALSE)</f>
        <v>#N/A</v>
      </c>
      <c r="AFT815" s="175" t="s">
        <v>61</v>
      </c>
      <c r="AFU815" s="10" t="e">
        <f>AFS815*1.5*AFR815</f>
        <v>#N/A</v>
      </c>
      <c r="AFV815" s="10"/>
      <c r="AFW815" s="235"/>
      <c r="AFX815" s="175" t="s">
        <v>80</v>
      </c>
      <c r="AFY815" s="341" t="s">
        <v>499</v>
      </c>
      <c r="AGA815" s="243">
        <f>IF(AFZ815="Kopman",1.4,1)</f>
        <v>1</v>
      </c>
      <c r="AGB815" s="176">
        <f>VLOOKUP(AFY815,$A$879:$F$2731,6,FALSE)</f>
        <v>114</v>
      </c>
      <c r="AGC815" s="175" t="s">
        <v>61</v>
      </c>
      <c r="AGD815" s="10">
        <f>AGB815*1.5*AGA815</f>
        <v>171</v>
      </c>
      <c r="AGE815" s="10"/>
      <c r="AGF815" s="235"/>
      <c r="AGG815" s="175" t="s">
        <v>80</v>
      </c>
      <c r="AGH815" s="341" t="s">
        <v>2115</v>
      </c>
      <c r="AGJ815" s="243">
        <f>IF(AGI815="Kopman",1.4,1)</f>
        <v>1</v>
      </c>
      <c r="AGK815" s="176">
        <f>VLOOKUP(AGH815,$A$879:$F$2731,6,FALSE)</f>
        <v>608</v>
      </c>
      <c r="AGL815" s="175" t="s">
        <v>61</v>
      </c>
      <c r="AGM815" s="10">
        <f>AGK815*1.5*AGJ815</f>
        <v>912</v>
      </c>
      <c r="AGN815" s="10"/>
      <c r="AGO815" s="235"/>
      <c r="AGP815" s="175" t="s">
        <v>80</v>
      </c>
      <c r="AGQ815" s="341" t="s">
        <v>499</v>
      </c>
      <c r="AGS815" s="243">
        <f>IF(AGR815="Kopman",1.4,1)</f>
        <v>1</v>
      </c>
      <c r="AGT815" s="176">
        <f>VLOOKUP(AGQ815,$A$879:$F$2731,6,FALSE)</f>
        <v>114</v>
      </c>
      <c r="AGU815" s="175" t="s">
        <v>61</v>
      </c>
      <c r="AGV815" s="10">
        <f>AGT815*1.5*AGS815</f>
        <v>171</v>
      </c>
      <c r="AGW815" s="10"/>
      <c r="AGX815" s="235"/>
      <c r="AGY815" s="175" t="s">
        <v>80</v>
      </c>
      <c r="AGZ815" s="341" t="s">
        <v>2115</v>
      </c>
      <c r="AHB815" s="243">
        <f>IF(AHA815="Kopman",1.4,1)</f>
        <v>1</v>
      </c>
      <c r="AHC815" s="176">
        <f>VLOOKUP(AGZ815,$A$879:$F$2731,6,FALSE)</f>
        <v>608</v>
      </c>
      <c r="AHD815" s="175" t="s">
        <v>61</v>
      </c>
      <c r="AHE815" s="10">
        <f>AHC815*1.5*AHB815</f>
        <v>912</v>
      </c>
      <c r="AHF815" s="10"/>
      <c r="AHG815" s="235"/>
      <c r="AHH815" s="175" t="s">
        <v>80</v>
      </c>
      <c r="AHI815" s="398" t="s">
        <v>1743</v>
      </c>
      <c r="AHK815" s="243">
        <f>IF(AHJ815="Kopman",1.4,1)</f>
        <v>1</v>
      </c>
      <c r="AHL815" s="176">
        <f>VLOOKUP(AHI815,$A$879:$F$2731,6,FALSE)</f>
        <v>122</v>
      </c>
      <c r="AHM815" s="175" t="s">
        <v>61</v>
      </c>
      <c r="AHN815" s="10">
        <f>AHL815*1.5*AHK815</f>
        <v>183</v>
      </c>
      <c r="AHO815" s="10"/>
      <c r="AHP815" s="235"/>
      <c r="AHQ815" s="175" t="s">
        <v>80</v>
      </c>
      <c r="AHR815" s="341" t="s">
        <v>499</v>
      </c>
      <c r="AHT815" s="243">
        <f>IF(AHS815="Kopman",1.4,1)</f>
        <v>1</v>
      </c>
      <c r="AHU815" s="176">
        <f>VLOOKUP(AHR815,$A$879:$F$2731,6,FALSE)</f>
        <v>114</v>
      </c>
      <c r="AHV815" s="175" t="s">
        <v>61</v>
      </c>
      <c r="AHW815" s="10">
        <f>AHU815*1.5*AHT815</f>
        <v>171</v>
      </c>
      <c r="AHX815" s="10"/>
      <c r="AHY815" s="235"/>
      <c r="AHZ815" s="175" t="s">
        <v>80</v>
      </c>
      <c r="AIA815" s="341" t="s">
        <v>2344</v>
      </c>
      <c r="AIC815" s="243">
        <f>IF(AIB815="Kopman",1.4,1)</f>
        <v>1</v>
      </c>
      <c r="AID815" s="176">
        <f>VLOOKUP(AIA815,$A$879:$F$2731,6,FALSE)</f>
        <v>489</v>
      </c>
      <c r="AIE815" s="175" t="s">
        <v>61</v>
      </c>
      <c r="AIF815" s="10">
        <f>AID815*1.5*AIC815</f>
        <v>733.5</v>
      </c>
      <c r="AIG815" s="10"/>
      <c r="AIH815" s="235"/>
      <c r="AII815" s="175" t="s">
        <v>80</v>
      </c>
      <c r="AIJ815" s="341" t="s">
        <v>1743</v>
      </c>
      <c r="AIL815" s="243">
        <f>IF(AIK815="Kopman",1.4,1)</f>
        <v>1</v>
      </c>
      <c r="AIM815" s="176">
        <f>VLOOKUP(AIJ815,$A$879:$F$2731,6,FALSE)</f>
        <v>122</v>
      </c>
      <c r="AIN815" s="175" t="s">
        <v>61</v>
      </c>
      <c r="AIO815" s="10">
        <f>AIM815*1.5*AIL815</f>
        <v>183</v>
      </c>
      <c r="AIP815" s="10"/>
      <c r="AIQ815" s="235"/>
      <c r="AIR815" s="175" t="s">
        <v>80</v>
      </c>
      <c r="AIS815" s="341" t="s">
        <v>499</v>
      </c>
      <c r="AIU815" s="243">
        <f>IF(AIT815="Kopman",1.4,1)</f>
        <v>1</v>
      </c>
      <c r="AIV815" s="176">
        <f>VLOOKUP(AIS815,$A$879:$F$2731,6,FALSE)</f>
        <v>114</v>
      </c>
      <c r="AIW815" s="175" t="s">
        <v>61</v>
      </c>
      <c r="AIX815" s="10">
        <f>AIV815*1.5*AIU815</f>
        <v>171</v>
      </c>
      <c r="AIY815" s="10"/>
      <c r="AIZ815" s="235"/>
      <c r="AJA815" s="175" t="s">
        <v>80</v>
      </c>
      <c r="AJB815" s="351" t="s">
        <v>1743</v>
      </c>
      <c r="AJD815" s="243">
        <f>IF(AJC815="Kopman",1.4,1)</f>
        <v>1</v>
      </c>
      <c r="AJE815" s="176">
        <f>VLOOKUP(AJB815,$A$879:$F$2731,6,FALSE)</f>
        <v>122</v>
      </c>
      <c r="AJF815" s="175" t="s">
        <v>61</v>
      </c>
      <c r="AJG815" s="10">
        <f>AJE815*1.5*AJD815</f>
        <v>183</v>
      </c>
      <c r="AJH815" s="10"/>
      <c r="AJI815" s="235"/>
      <c r="AJJ815" s="175" t="s">
        <v>80</v>
      </c>
      <c r="AJK815" s="341" t="s">
        <v>2115</v>
      </c>
      <c r="AJM815" s="243">
        <f>IF(AJL815="Kopman",1.4,1)</f>
        <v>1</v>
      </c>
      <c r="AJN815" s="176">
        <f>VLOOKUP(AJK815,$A$879:$F$2731,6,FALSE)</f>
        <v>608</v>
      </c>
      <c r="AJO815" s="175" t="s">
        <v>61</v>
      </c>
      <c r="AJP815" s="10">
        <f>AJN815*1.5*AJM815</f>
        <v>912</v>
      </c>
      <c r="AJQ815" s="10"/>
      <c r="AJR815" s="235"/>
      <c r="AJS815" s="175" t="s">
        <v>80</v>
      </c>
      <c r="AJT815" s="347" t="s">
        <v>2115</v>
      </c>
      <c r="AJV815" s="243">
        <f>IF(AJU815="Kopman",1.4,1)</f>
        <v>1</v>
      </c>
      <c r="AJW815" s="176">
        <f>VLOOKUP(AJT815,$A$879:$F$2731,6,FALSE)</f>
        <v>608</v>
      </c>
      <c r="AJX815" s="175" t="s">
        <v>61</v>
      </c>
      <c r="AJY815" s="10">
        <f>AJW815*1.5*AJV815</f>
        <v>912</v>
      </c>
      <c r="AJZ815" s="10"/>
      <c r="AKA815" s="235"/>
      <c r="AKB815" s="175" t="s">
        <v>80</v>
      </c>
      <c r="AKC815" s="341" t="s">
        <v>499</v>
      </c>
      <c r="AKE815" s="243">
        <f>IF(AKD815="Kopman",1.4,1)</f>
        <v>1</v>
      </c>
      <c r="AKF815" s="176">
        <f>VLOOKUP(AKC815,$A$879:$F$2731,6,FALSE)</f>
        <v>114</v>
      </c>
      <c r="AKG815" s="175" t="s">
        <v>61</v>
      </c>
      <c r="AKH815" s="10">
        <f>AKF815*1.5*AKE815</f>
        <v>171</v>
      </c>
      <c r="AKI815" s="10"/>
      <c r="AKJ815" s="235"/>
      <c r="AKK815" s="175" t="s">
        <v>80</v>
      </c>
      <c r="AKL815" s="341" t="s">
        <v>2091</v>
      </c>
      <c r="AKN815" s="243">
        <f>IF(AKM815="Kopman",1.4,1)</f>
        <v>1</v>
      </c>
      <c r="AKO815" s="176">
        <f>VLOOKUP(AKL815,$A$879:$F$2731,6,FALSE)</f>
        <v>239</v>
      </c>
      <c r="AKP815" s="175" t="s">
        <v>61</v>
      </c>
      <c r="AKQ815" s="10">
        <f>AKO815*1.5*AKN815</f>
        <v>358.5</v>
      </c>
      <c r="AKR815" s="10"/>
      <c r="AKS815" s="235"/>
      <c r="AKT815" s="175" t="s">
        <v>80</v>
      </c>
      <c r="AKU815" s="341" t="s">
        <v>1743</v>
      </c>
      <c r="AKW815" s="243">
        <f>IF(AKV815="Kopman",1.4,1)</f>
        <v>1</v>
      </c>
      <c r="AKX815" s="176">
        <f>VLOOKUP(AKU815,$A$879:$F$2731,6,FALSE)</f>
        <v>122</v>
      </c>
      <c r="AKY815" s="175" t="s">
        <v>61</v>
      </c>
      <c r="AKZ815" s="10">
        <f>AKX815*1.5*AKW815</f>
        <v>183</v>
      </c>
      <c r="ALA815" s="10"/>
      <c r="ALB815" s="235"/>
      <c r="ALC815" s="175" t="s">
        <v>80</v>
      </c>
      <c r="ALD815" s="341" t="s">
        <v>2344</v>
      </c>
      <c r="ALF815" s="243">
        <f>IF(ALE815="Kopman",1.4,1)</f>
        <v>1</v>
      </c>
      <c r="ALG815" s="176">
        <f>VLOOKUP(ALD815,$A$879:$F$2731,6,FALSE)</f>
        <v>489</v>
      </c>
      <c r="ALH815" s="175" t="s">
        <v>61</v>
      </c>
      <c r="ALI815" s="10">
        <f>ALG815*1.5*ALF815</f>
        <v>733.5</v>
      </c>
      <c r="ALJ815" s="10"/>
      <c r="ALK815" s="235"/>
      <c r="ALL815" s="175" t="s">
        <v>80</v>
      </c>
      <c r="ALM815" s="341" t="s">
        <v>2019</v>
      </c>
      <c r="ALO815" s="243">
        <f>IF(ALN815="Kopman",1.4,1)</f>
        <v>1</v>
      </c>
      <c r="ALP815" s="176">
        <f>VLOOKUP(ALM815,$A$879:$F$2731,6,FALSE)</f>
        <v>427</v>
      </c>
      <c r="ALQ815" s="175" t="s">
        <v>61</v>
      </c>
      <c r="ALR815" s="10">
        <f>ALP815*1.5*ALO815</f>
        <v>640.5</v>
      </c>
      <c r="ALS815" s="10"/>
      <c r="ALT815" s="235"/>
      <c r="ALU815" s="175" t="s">
        <v>80</v>
      </c>
      <c r="ALV815" s="341" t="s">
        <v>1958</v>
      </c>
      <c r="ALX815" s="243">
        <f>IF(ALW815="Kopman",1.4,1)</f>
        <v>1</v>
      </c>
      <c r="ALY815" s="176">
        <f>VLOOKUP(ALV815,$A$879:$F$2731,6,FALSE)</f>
        <v>266</v>
      </c>
      <c r="ALZ815" s="175" t="s">
        <v>61</v>
      </c>
      <c r="AMA815" s="10">
        <f>ALY815*1.5*ALX815</f>
        <v>399</v>
      </c>
      <c r="AMB815" s="10"/>
      <c r="AMC815" s="235"/>
      <c r="AMD815" s="175" t="s">
        <v>80</v>
      </c>
      <c r="AME815" s="401" t="s">
        <v>453</v>
      </c>
      <c r="AMG815" s="243">
        <f>IF(AMF815="Kopman",1.4,1)</f>
        <v>1</v>
      </c>
      <c r="AMH815" s="176">
        <f>VLOOKUP(AME815,$A$879:$F$2731,6,FALSE)</f>
        <v>100</v>
      </c>
      <c r="AMI815" s="175" t="s">
        <v>61</v>
      </c>
      <c r="AMJ815" s="10">
        <f>AMH815*1.5*AMG815</f>
        <v>150</v>
      </c>
      <c r="AMK815" s="10"/>
      <c r="AML815" s="235"/>
      <c r="AMM815" s="175" t="s">
        <v>80</v>
      </c>
      <c r="AMN815" s="343" t="s">
        <v>722</v>
      </c>
      <c r="AMP815" s="243">
        <f>IF(AMO815="Kopman",1.4,1)</f>
        <v>1</v>
      </c>
      <c r="AMQ815" s="176">
        <f>VLOOKUP(AMN815,$A$879:$F$2731,6,FALSE)</f>
        <v>249</v>
      </c>
      <c r="AMR815" s="175" t="s">
        <v>61</v>
      </c>
      <c r="AMS815" s="10">
        <f>AMQ815*1.5*AMP815</f>
        <v>373.5</v>
      </c>
      <c r="AMT815" s="10"/>
      <c r="AMU815" s="235"/>
      <c r="AMV815" s="175" t="s">
        <v>80</v>
      </c>
      <c r="AMW815" s="341" t="s">
        <v>462</v>
      </c>
      <c r="AMY815" s="243">
        <f>IF(AMX815="Kopman",1.4,1)</f>
        <v>1</v>
      </c>
      <c r="AMZ815" s="176">
        <f>VLOOKUP(AMW815,$A$879:$F$2731,6,FALSE)</f>
        <v>68</v>
      </c>
      <c r="ANA815" s="175" t="s">
        <v>61</v>
      </c>
      <c r="ANB815" s="10">
        <f>AMZ815*1.5*AMY815</f>
        <v>102</v>
      </c>
      <c r="ANC815" s="10"/>
      <c r="AND815" s="235"/>
      <c r="ANE815" s="175" t="s">
        <v>80</v>
      </c>
      <c r="ANF815" s="341" t="s">
        <v>462</v>
      </c>
      <c r="ANH815" s="243">
        <f>IF(ANG815="Kopman",1.4,1)</f>
        <v>1</v>
      </c>
      <c r="ANI815" s="176">
        <f>VLOOKUP(ANF815,$A$879:$F$2731,6,FALSE)</f>
        <v>68</v>
      </c>
      <c r="ANJ815" s="175" t="s">
        <v>61</v>
      </c>
      <c r="ANK815" s="10">
        <f>ANI815*1.5*ANH815</f>
        <v>102</v>
      </c>
      <c r="ANL815" s="10"/>
      <c r="ANM815" s="235"/>
      <c r="ANN815" s="175" t="s">
        <v>80</v>
      </c>
      <c r="ANO815" s="353" t="s">
        <v>462</v>
      </c>
      <c r="ANP815" s="14" t="s">
        <v>1662</v>
      </c>
      <c r="ANQ815" s="243">
        <f>IF(ANP815="Kopman",1.4,1)</f>
        <v>1.4</v>
      </c>
      <c r="ANR815" s="176">
        <f>VLOOKUP(ANO815,$A$879:$F$2731,6,FALSE)</f>
        <v>68</v>
      </c>
      <c r="ANS815" s="175" t="s">
        <v>61</v>
      </c>
      <c r="ANT815" s="10">
        <f>ANR815*1.5*ANQ815</f>
        <v>142.79999999999998</v>
      </c>
      <c r="ANU815" s="10"/>
      <c r="ANV815" s="235"/>
      <c r="ANW815" s="175" t="s">
        <v>80</v>
      </c>
      <c r="ANX815" s="341" t="s">
        <v>625</v>
      </c>
      <c r="ANZ815" s="243">
        <f>IF(ANY815="Kopman",1.4,1)</f>
        <v>1</v>
      </c>
      <c r="AOA815" s="176">
        <f>VLOOKUP(ANX815,$A$879:$F$2731,6,FALSE)</f>
        <v>373</v>
      </c>
      <c r="AOB815" s="175" t="s">
        <v>61</v>
      </c>
      <c r="AOC815" s="10">
        <f>AOA815*1.5*ANZ815</f>
        <v>559.5</v>
      </c>
      <c r="AOD815" s="10"/>
      <c r="AOE815" s="235"/>
      <c r="AOF815" s="175" t="s">
        <v>80</v>
      </c>
      <c r="AOG815" s="75" t="s">
        <v>183</v>
      </c>
      <c r="AOI815" s="243">
        <f>IF(AOH815="Kopman",1.4,1)</f>
        <v>1</v>
      </c>
      <c r="AOJ815" s="176" t="e">
        <f>VLOOKUP(AOG815,$A$879:$F$2731,6,FALSE)</f>
        <v>#N/A</v>
      </c>
      <c r="AOK815" s="175" t="s">
        <v>61</v>
      </c>
      <c r="AOL815" s="10" t="e">
        <f>AOJ815*1.5*AOI815</f>
        <v>#N/A</v>
      </c>
      <c r="AOM815" s="10"/>
      <c r="AON815" s="235"/>
      <c r="AOO815" s="175" t="s">
        <v>80</v>
      </c>
      <c r="AOP815" s="341" t="s">
        <v>1800</v>
      </c>
      <c r="AOR815" s="243">
        <f>IF(AOQ815="Kopman",1.4,1)</f>
        <v>1</v>
      </c>
      <c r="AOS815" s="176">
        <f>VLOOKUP(AOP815,$A$879:$F$2731,6,FALSE)</f>
        <v>855</v>
      </c>
      <c r="AOT815" s="175" t="s">
        <v>61</v>
      </c>
      <c r="AOU815" s="10">
        <f>AOS815*1.5*AOR815</f>
        <v>1282.5</v>
      </c>
      <c r="AOV815" s="10"/>
      <c r="AOW815" s="235"/>
      <c r="AOX815" s="175" t="s">
        <v>80</v>
      </c>
      <c r="AOY815" s="404" t="s">
        <v>1743</v>
      </c>
      <c r="APA815" s="243">
        <f>IF(AOZ815="Kopman",1.4,1)</f>
        <v>1</v>
      </c>
      <c r="APB815" s="176">
        <f>VLOOKUP(AOY815,$A$879:$F$2731,6,FALSE)</f>
        <v>122</v>
      </c>
      <c r="APC815" s="175" t="s">
        <v>61</v>
      </c>
      <c r="APD815" s="10">
        <f>APB815*1.5*APA815</f>
        <v>183</v>
      </c>
      <c r="APE815" s="10"/>
      <c r="APF815" s="235"/>
      <c r="APG815" s="175" t="s">
        <v>80</v>
      </c>
      <c r="APH815" s="341" t="s">
        <v>722</v>
      </c>
      <c r="APJ815" s="243">
        <f>IF(API815="Kopman",1.4,1)</f>
        <v>1</v>
      </c>
      <c r="APK815" s="176">
        <f>VLOOKUP(APH815,$A$879:$F$2731,6,FALSE)</f>
        <v>249</v>
      </c>
      <c r="APL815" s="175" t="s">
        <v>61</v>
      </c>
      <c r="APM815" s="10">
        <f>APK815*1.5*APJ815</f>
        <v>373.5</v>
      </c>
      <c r="APN815" s="10"/>
      <c r="APO815" s="235"/>
      <c r="APP815" s="175" t="s">
        <v>80</v>
      </c>
      <c r="APQ815" s="75" t="s">
        <v>183</v>
      </c>
      <c r="APS815" s="243">
        <f>IF(APR815="Kopman",1.4,1)</f>
        <v>1</v>
      </c>
      <c r="APT815" s="176" t="e">
        <f>VLOOKUP(APQ815,$A$879:$F$2731,6,FALSE)</f>
        <v>#N/A</v>
      </c>
      <c r="APU815" s="175" t="s">
        <v>61</v>
      </c>
      <c r="APV815" s="10" t="e">
        <f>APT815*1.5*APS815</f>
        <v>#N/A</v>
      </c>
      <c r="APW815" s="10"/>
      <c r="APX815" s="235"/>
      <c r="APY815" s="175" t="s">
        <v>80</v>
      </c>
      <c r="APZ815" s="341" t="s">
        <v>548</v>
      </c>
      <c r="AQB815" s="243">
        <f>IF(AQA815="Kopman",1.4,1)</f>
        <v>1</v>
      </c>
      <c r="AQC815" s="176">
        <f>VLOOKUP(APZ815,$A$879:$F$2731,6,FALSE)</f>
        <v>321</v>
      </c>
      <c r="AQD815" s="175" t="s">
        <v>61</v>
      </c>
      <c r="AQE815" s="10">
        <f>AQC815*1.5*AQB815</f>
        <v>481.5</v>
      </c>
      <c r="AQF815" s="10"/>
      <c r="AQG815" s="235"/>
      <c r="AQH815" s="175" t="s">
        <v>80</v>
      </c>
      <c r="AQI815" s="341" t="s">
        <v>1797</v>
      </c>
      <c r="AQK815" s="243">
        <f>IF(AQJ815="Kopman",1.4,1)</f>
        <v>1</v>
      </c>
      <c r="AQL815" s="176">
        <f>VLOOKUP(AQI815,$A$879:$F$2731,6,FALSE)</f>
        <v>282</v>
      </c>
      <c r="AQM815" s="175" t="s">
        <v>61</v>
      </c>
      <c r="AQN815" s="10">
        <f>AQL815*1.5*AQK815</f>
        <v>423</v>
      </c>
      <c r="AQO815" s="10"/>
      <c r="AQP815" s="235"/>
      <c r="AQQ815" s="175" t="s">
        <v>80</v>
      </c>
      <c r="AQR815" s="75" t="s">
        <v>183</v>
      </c>
      <c r="AQT815" s="243">
        <f>IF(AQS815="Kopman",1.4,1)</f>
        <v>1</v>
      </c>
      <c r="AQU815" s="176" t="e">
        <f>VLOOKUP(AQR815,$A$879:$F$2731,6,FALSE)</f>
        <v>#N/A</v>
      </c>
      <c r="AQV815" s="175" t="s">
        <v>61</v>
      </c>
      <c r="AQW815" s="10" t="e">
        <f>AQU815*1.5*AQT815</f>
        <v>#N/A</v>
      </c>
      <c r="AQX815" s="10"/>
      <c r="AQY815" s="235"/>
      <c r="AQZ815" s="175" t="s">
        <v>80</v>
      </c>
      <c r="ARA815" s="75" t="s">
        <v>183</v>
      </c>
      <c r="ARC815" s="243">
        <f>IF(ARB815="Kopman",1.4,1)</f>
        <v>1</v>
      </c>
      <c r="ARD815" s="176" t="e">
        <f>VLOOKUP(ARA815,$A$879:$F$2731,6,FALSE)</f>
        <v>#N/A</v>
      </c>
      <c r="ARE815" s="175" t="s">
        <v>61</v>
      </c>
      <c r="ARF815" s="10" t="e">
        <f>ARD815*1.5*ARC815</f>
        <v>#N/A</v>
      </c>
      <c r="ARG815" s="10"/>
      <c r="ARH815" s="235"/>
      <c r="ARI815" s="175" t="s">
        <v>80</v>
      </c>
      <c r="ARJ815" s="75" t="s">
        <v>183</v>
      </c>
      <c r="ARL815" s="243">
        <f>IF(ARK815="Kopman",1.4,1)</f>
        <v>1</v>
      </c>
      <c r="ARM815" s="176" t="e">
        <f>VLOOKUP(ARJ815,$A$879:$F$2731,6,FALSE)</f>
        <v>#N/A</v>
      </c>
      <c r="ARN815" s="175" t="s">
        <v>61</v>
      </c>
      <c r="ARO815" s="10" t="e">
        <f>ARM815*1.5*ARL815</f>
        <v>#N/A</v>
      </c>
      <c r="ARP815" s="10"/>
      <c r="ARQ815" s="235"/>
      <c r="ARR815" s="175" t="s">
        <v>80</v>
      </c>
      <c r="ARS815" s="75" t="s">
        <v>183</v>
      </c>
      <c r="ARU815" s="243">
        <f>IF(ART815="Kopman",1.4,1)</f>
        <v>1</v>
      </c>
      <c r="ARV815" s="176" t="e">
        <f>VLOOKUP(ARS815,$A$879:$F$2731,6,FALSE)</f>
        <v>#N/A</v>
      </c>
      <c r="ARW815" s="175" t="s">
        <v>61</v>
      </c>
      <c r="ARX815" s="10" t="e">
        <f>ARV815*1.5*ARU815</f>
        <v>#N/A</v>
      </c>
      <c r="ARY815" s="10"/>
      <c r="ARZ815" s="235"/>
      <c r="ASA815" s="175" t="s">
        <v>80</v>
      </c>
      <c r="ASB815" s="341" t="s">
        <v>1703</v>
      </c>
      <c r="ASD815" s="243">
        <f>IF(ASC815="Kopman",1.4,1)</f>
        <v>1</v>
      </c>
      <c r="ASE815" s="176">
        <f>VLOOKUP(ASB815,$A$879:$F$2731,6,FALSE)</f>
        <v>0</v>
      </c>
      <c r="ASF815" s="175" t="s">
        <v>61</v>
      </c>
      <c r="ASG815" s="10">
        <f>ASE815*1.5*ASD815</f>
        <v>0</v>
      </c>
      <c r="ASH815" s="10"/>
      <c r="ASI815" s="235"/>
      <c r="ASJ815" s="175" t="s">
        <v>80</v>
      </c>
      <c r="ASK815" s="75" t="s">
        <v>183</v>
      </c>
      <c r="ASM815" s="243">
        <f>IF(ASL815="Kopman",1.4,1)</f>
        <v>1</v>
      </c>
      <c r="ASN815" s="176" t="e">
        <f>VLOOKUP(ASK815,$A$879:$F$2731,6,FALSE)</f>
        <v>#N/A</v>
      </c>
      <c r="ASO815" s="175" t="s">
        <v>61</v>
      </c>
      <c r="ASP815" s="10" t="e">
        <f>ASN815*1.5*ASM815</f>
        <v>#N/A</v>
      </c>
      <c r="ASQ815" s="10"/>
      <c r="ASR815" s="235"/>
      <c r="ASS815" s="175" t="s">
        <v>80</v>
      </c>
      <c r="AST815" s="341" t="s">
        <v>722</v>
      </c>
      <c r="ASV815" s="243">
        <f>IF(ASU815="Kopman",1.4,1)</f>
        <v>1</v>
      </c>
      <c r="ASW815" s="176">
        <f>VLOOKUP(AST815,$A$879:$F$2731,6,FALSE)</f>
        <v>249</v>
      </c>
      <c r="ASX815" s="175" t="s">
        <v>61</v>
      </c>
      <c r="ASY815" s="10">
        <f>ASW815*1.5*ASV815</f>
        <v>373.5</v>
      </c>
      <c r="ASZ815" s="10"/>
      <c r="ATA815" s="235"/>
      <c r="ATB815" s="175" t="s">
        <v>80</v>
      </c>
      <c r="ATC815" s="75" t="s">
        <v>183</v>
      </c>
      <c r="ATE815" s="243">
        <f>IF(ATD815="Kopman",1.4,1)</f>
        <v>1</v>
      </c>
      <c r="ATF815" s="176" t="e">
        <f>VLOOKUP(ATC815,$A$879:$F$2731,6,FALSE)</f>
        <v>#N/A</v>
      </c>
      <c r="ATG815" s="175" t="s">
        <v>61</v>
      </c>
      <c r="ATH815" s="10" t="e">
        <f>ATF815*1.5*ATE815</f>
        <v>#N/A</v>
      </c>
      <c r="ATI815" s="10"/>
      <c r="ATJ815" s="235"/>
      <c r="ATK815" s="175" t="s">
        <v>80</v>
      </c>
      <c r="ATL815" s="75" t="s">
        <v>183</v>
      </c>
      <c r="ATN815" s="243">
        <f>IF(ATM815="Kopman",1.4,1)</f>
        <v>1</v>
      </c>
      <c r="ATO815" s="176" t="e">
        <f>VLOOKUP(ATL815,$A$879:$F$2731,6,FALSE)</f>
        <v>#N/A</v>
      </c>
      <c r="ATP815" s="175" t="s">
        <v>61</v>
      </c>
      <c r="ATQ815" s="10" t="e">
        <f>ATO815*1.5*ATN815</f>
        <v>#N/A</v>
      </c>
      <c r="ATR815" s="10"/>
      <c r="ATS815" s="235"/>
      <c r="ATT815" s="175" t="s">
        <v>80</v>
      </c>
      <c r="ATU815" s="75" t="s">
        <v>183</v>
      </c>
      <c r="ATW815" s="243">
        <f>IF(ATV815="Kopman",1.4,1)</f>
        <v>1</v>
      </c>
      <c r="ATX815" s="176" t="e">
        <f>VLOOKUP(ATU815,$A$879:$F$2731,6,FALSE)</f>
        <v>#N/A</v>
      </c>
      <c r="ATY815" s="175" t="s">
        <v>61</v>
      </c>
      <c r="ATZ815" s="10" t="e">
        <f>ATX815*1.5*ATW815</f>
        <v>#N/A</v>
      </c>
      <c r="AUA815" s="10"/>
      <c r="AUB815" s="235"/>
      <c r="AUC815" s="175" t="s">
        <v>80</v>
      </c>
      <c r="AUD815" s="75" t="s">
        <v>183</v>
      </c>
      <c r="AUF815" s="243">
        <f>IF(AUE815="Kopman",1.4,1)</f>
        <v>1</v>
      </c>
      <c r="AUG815" s="176" t="e">
        <f>VLOOKUP(AUD815,$A$879:$F$2731,6,FALSE)</f>
        <v>#N/A</v>
      </c>
      <c r="AUH815" s="175" t="s">
        <v>61</v>
      </c>
      <c r="AUI815" s="10" t="e">
        <f>AUG815*1.5*AUF815</f>
        <v>#N/A</v>
      </c>
      <c r="AUJ815" s="10"/>
      <c r="AUK815" s="235"/>
      <c r="AUL815" s="175" t="s">
        <v>80</v>
      </c>
      <c r="AUM815" s="75" t="s">
        <v>183</v>
      </c>
      <c r="AUO815" s="243">
        <f>IF(AUN815="Kopman",1.4,1)</f>
        <v>1</v>
      </c>
      <c r="AUP815" s="176" t="e">
        <f>VLOOKUP(AUM815,$A$879:$F$2731,6,FALSE)</f>
        <v>#N/A</v>
      </c>
      <c r="AUQ815" s="175" t="s">
        <v>61</v>
      </c>
      <c r="AUR815" s="10" t="e">
        <f>AUP815*1.5*AUO815</f>
        <v>#N/A</v>
      </c>
      <c r="AUS815" s="10"/>
      <c r="AUT815" s="235"/>
      <c r="AUU815" s="175" t="s">
        <v>80</v>
      </c>
      <c r="AUV815" s="75" t="s">
        <v>183</v>
      </c>
      <c r="AUX815" s="243">
        <f>IF(AUW815="Kopman",1.4,1)</f>
        <v>1</v>
      </c>
      <c r="AUY815" s="176" t="e">
        <f>VLOOKUP(AUV815,$A$879:$F$2731,6,FALSE)</f>
        <v>#N/A</v>
      </c>
      <c r="AUZ815" s="175" t="s">
        <v>61</v>
      </c>
      <c r="AVA815" s="10" t="e">
        <f>AUY815*1.5*AUX815</f>
        <v>#N/A</v>
      </c>
      <c r="AVB815" s="10"/>
      <c r="AVC815" s="235"/>
      <c r="AVD815" s="175" t="s">
        <v>80</v>
      </c>
      <c r="AVE815" s="75" t="s">
        <v>183</v>
      </c>
      <c r="AVG815" s="243">
        <f>IF(AVF815="Kopman",1.4,1)</f>
        <v>1</v>
      </c>
      <c r="AVH815" s="176" t="e">
        <f>VLOOKUP(AVE815,$A$879:$F$2731,6,FALSE)</f>
        <v>#N/A</v>
      </c>
      <c r="AVI815" s="175" t="s">
        <v>61</v>
      </c>
      <c r="AVJ815" s="10" t="e">
        <f>AVH815*1.5*AVG815</f>
        <v>#N/A</v>
      </c>
      <c r="AVK815" s="10"/>
      <c r="AVL815" s="235"/>
      <c r="AVM815" s="175" t="s">
        <v>80</v>
      </c>
      <c r="AVN815" s="75" t="s">
        <v>183</v>
      </c>
      <c r="AVP815" s="243">
        <f>IF(AVO815="Kopman",1.4,1)</f>
        <v>1</v>
      </c>
      <c r="AVQ815" s="176" t="e">
        <f>VLOOKUP(AVN815,$A$879:$F$2731,6,FALSE)</f>
        <v>#N/A</v>
      </c>
      <c r="AVR815" s="175" t="s">
        <v>61</v>
      </c>
      <c r="AVS815" s="10" t="e">
        <f>AVQ815*1.5*AVP815</f>
        <v>#N/A</v>
      </c>
      <c r="AVT815" s="10"/>
      <c r="AVU815" s="235"/>
      <c r="AVV815" s="175" t="s">
        <v>80</v>
      </c>
      <c r="AVW815" s="75" t="s">
        <v>183</v>
      </c>
      <c r="AVY815" s="243">
        <f>IF(AVX815="Kopman",1.4,1)</f>
        <v>1</v>
      </c>
      <c r="AVZ815" s="176" t="e">
        <f>VLOOKUP(AVW815,$A$879:$F$2731,6,FALSE)</f>
        <v>#N/A</v>
      </c>
      <c r="AWA815" s="175" t="s">
        <v>61</v>
      </c>
      <c r="AWB815" s="10" t="e">
        <f>AVZ815*1.5*AVY815</f>
        <v>#N/A</v>
      </c>
      <c r="AWC815" s="10"/>
      <c r="AWD815" s="235"/>
      <c r="AWE815" s="175" t="s">
        <v>80</v>
      </c>
      <c r="AWF815" s="75" t="s">
        <v>183</v>
      </c>
      <c r="AWH815" s="243">
        <f>IF(AWG815="Kopman",1.4,1)</f>
        <v>1</v>
      </c>
      <c r="AWI815" s="176" t="e">
        <f>VLOOKUP(AWF815,$A$879:$F$2731,6,FALSE)</f>
        <v>#N/A</v>
      </c>
      <c r="AWJ815" s="175" t="s">
        <v>61</v>
      </c>
      <c r="AWK815" s="10" t="e">
        <f>AWI815*1.5*AWH815</f>
        <v>#N/A</v>
      </c>
      <c r="AWL815" s="10"/>
      <c r="AWM815" s="235"/>
      <c r="AWN815" s="175" t="s">
        <v>80</v>
      </c>
      <c r="AWO815" s="341" t="s">
        <v>453</v>
      </c>
      <c r="AWQ815" s="243">
        <f>IF(AWP815="Kopman",1.4,1)</f>
        <v>1</v>
      </c>
      <c r="AWR815" s="176">
        <f>VLOOKUP(AWO815,$A$879:$F$2731,6,FALSE)</f>
        <v>100</v>
      </c>
      <c r="AWS815" s="175" t="s">
        <v>61</v>
      </c>
      <c r="AWT815" s="10">
        <f>AWR815*1.5*AWQ815</f>
        <v>150</v>
      </c>
      <c r="AWU815" s="10"/>
      <c r="AWV815" s="235"/>
      <c r="AWW815" s="175" t="s">
        <v>80</v>
      </c>
      <c r="AWX815" s="341" t="s">
        <v>462</v>
      </c>
      <c r="AWZ815" s="243">
        <f>IF(AWY815="Kopman",1.4,1)</f>
        <v>1</v>
      </c>
      <c r="AXA815" s="176">
        <f>VLOOKUP(AWX815,$A$879:$F$2731,6,FALSE)</f>
        <v>68</v>
      </c>
      <c r="AXB815" s="175" t="s">
        <v>61</v>
      </c>
      <c r="AXC815" s="10">
        <f>AXA815*1.5*AWZ815</f>
        <v>102</v>
      </c>
      <c r="AXD815" s="10"/>
      <c r="AXE815" s="235"/>
      <c r="AXF815" s="175" t="s">
        <v>80</v>
      </c>
      <c r="AXG815" s="342" t="s">
        <v>453</v>
      </c>
      <c r="AXH815" s="14" t="s">
        <v>1662</v>
      </c>
      <c r="AXI815" s="243">
        <f>IF(AXH815="Kopman",1.4,1)</f>
        <v>1.4</v>
      </c>
      <c r="AXJ815" s="176">
        <f>VLOOKUP(AXG815,$A$879:$F$2731,6,FALSE)</f>
        <v>100</v>
      </c>
      <c r="AXK815" s="175" t="s">
        <v>61</v>
      </c>
      <c r="AXL815" s="10">
        <f>AXJ815*1.5*AXI815</f>
        <v>210</v>
      </c>
      <c r="AXM815" s="10"/>
      <c r="AXN815" s="235"/>
      <c r="AXO815" s="175" t="s">
        <v>80</v>
      </c>
      <c r="AXP815" s="341" t="s">
        <v>436</v>
      </c>
      <c r="AXR815" s="243">
        <f>IF(AXQ815="Kopman",1.4,1)</f>
        <v>1</v>
      </c>
      <c r="AXS815" s="176">
        <f>VLOOKUP(AXP815,$A$879:$F$2731,6,FALSE)</f>
        <v>410</v>
      </c>
      <c r="AXT815" s="175" t="s">
        <v>61</v>
      </c>
      <c r="AXU815" s="10">
        <f>AXS815*1.5*AXR815</f>
        <v>615</v>
      </c>
      <c r="AXV815" s="10"/>
      <c r="AXW815" s="235"/>
      <c r="AXX815" s="175" t="s">
        <v>80</v>
      </c>
      <c r="AXY815" s="341" t="s">
        <v>722</v>
      </c>
      <c r="AYA815" s="243">
        <f>IF(AXZ815="Kopman",1.4,1)</f>
        <v>1</v>
      </c>
      <c r="AYB815" s="176">
        <f>VLOOKUP(AXY815,$A$879:$F$2731,6,FALSE)</f>
        <v>249</v>
      </c>
      <c r="AYC815" s="175" t="s">
        <v>61</v>
      </c>
      <c r="AYD815" s="10">
        <f>AYB815*1.5*AYA815</f>
        <v>373.5</v>
      </c>
      <c r="AYE815" s="10"/>
      <c r="AYF815" s="235"/>
      <c r="AYG815" s="175" t="s">
        <v>80</v>
      </c>
      <c r="AYH815" s="341" t="s">
        <v>462</v>
      </c>
      <c r="AYJ815" s="243">
        <f>IF(AYI815="Kopman",1.4,1)</f>
        <v>1</v>
      </c>
      <c r="AYK815" s="176">
        <f>VLOOKUP(AYH815,$A$879:$F$2731,6,FALSE)</f>
        <v>68</v>
      </c>
      <c r="AYL815" s="175" t="s">
        <v>61</v>
      </c>
      <c r="AYM815" s="10">
        <f>AYK815*1.5*AYJ815</f>
        <v>102</v>
      </c>
      <c r="AYN815" s="10"/>
      <c r="AYO815" s="235"/>
      <c r="AYP815" s="175" t="s">
        <v>80</v>
      </c>
      <c r="AYQ815" s="341" t="s">
        <v>2344</v>
      </c>
      <c r="AYS815" s="243">
        <f>IF(AYR815="Kopman",1.4,1)</f>
        <v>1</v>
      </c>
      <c r="AYT815" s="176">
        <f>VLOOKUP(AYQ815,$A$879:$F$2731,6,FALSE)</f>
        <v>489</v>
      </c>
      <c r="AYU815" s="175" t="s">
        <v>61</v>
      </c>
      <c r="AYV815" s="10">
        <f>AYT815*1.5*AYS815</f>
        <v>733.5</v>
      </c>
      <c r="AYW815" s="10"/>
      <c r="AYX815" s="235"/>
      <c r="AYY815" s="175" t="s">
        <v>80</v>
      </c>
      <c r="AYZ815" s="342" t="s">
        <v>488</v>
      </c>
      <c r="AZA815" s="14" t="s">
        <v>1662</v>
      </c>
      <c r="AZB815" s="243">
        <f>IF(AZA815="Kopman",1.4,1)</f>
        <v>1.4</v>
      </c>
      <c r="AZC815" s="176">
        <f>VLOOKUP(AYZ815,$A$879:$F$2731,6,FALSE)</f>
        <v>179</v>
      </c>
      <c r="AZD815" s="175" t="s">
        <v>61</v>
      </c>
      <c r="AZE815" s="10">
        <f>AZC815*1.5*AZB815</f>
        <v>375.9</v>
      </c>
      <c r="AZF815" s="10"/>
      <c r="AZG815" s="235"/>
      <c r="AZH815" s="175" t="s">
        <v>80</v>
      </c>
      <c r="AZI815" s="341" t="s">
        <v>499</v>
      </c>
      <c r="AZK815" s="243">
        <f>IF(AZJ815="Kopman",1.4,1)</f>
        <v>1</v>
      </c>
      <c r="AZL815" s="176">
        <f>VLOOKUP(AZI815,$A$879:$F$2731,6,FALSE)</f>
        <v>114</v>
      </c>
      <c r="AZM815" s="175" t="s">
        <v>61</v>
      </c>
      <c r="AZN815" s="10">
        <f>AZL815*1.5*AZK815</f>
        <v>171</v>
      </c>
      <c r="AZO815" s="10"/>
      <c r="AZP815" s="235"/>
      <c r="AZQ815" s="175" t="s">
        <v>80</v>
      </c>
      <c r="AZR815" s="341" t="s">
        <v>453</v>
      </c>
      <c r="AZT815" s="243">
        <f>IF(AZS815="Kopman",1.4,1)</f>
        <v>1</v>
      </c>
      <c r="AZU815" s="176">
        <f>VLOOKUP(AZR815,$A$879:$F$2731,6,FALSE)</f>
        <v>100</v>
      </c>
      <c r="AZV815" s="175" t="s">
        <v>61</v>
      </c>
      <c r="AZW815" s="10">
        <f>AZU815*1.5*AZT815</f>
        <v>150</v>
      </c>
      <c r="AZX815" s="10"/>
      <c r="AZY815" s="235"/>
      <c r="AZZ815" s="175" t="s">
        <v>80</v>
      </c>
      <c r="BAA815" s="341" t="s">
        <v>2091</v>
      </c>
      <c r="BAC815" s="243">
        <f>IF(BAB815="Kopman",1.4,1)</f>
        <v>1</v>
      </c>
      <c r="BAD815" s="176">
        <f>VLOOKUP(BAA815,$A$879:$F$2731,6,FALSE)</f>
        <v>239</v>
      </c>
      <c r="BAE815" s="175" t="s">
        <v>61</v>
      </c>
      <c r="BAF815" s="10">
        <f>BAD815*1.5*BAC815</f>
        <v>358.5</v>
      </c>
      <c r="BAG815" s="10"/>
      <c r="BAH815" s="235"/>
      <c r="BAI815" s="175" t="s">
        <v>80</v>
      </c>
      <c r="BAJ815" s="398" t="s">
        <v>1743</v>
      </c>
      <c r="BAL815" s="243">
        <f>IF(BAK815="Kopman",1.4,1)</f>
        <v>1</v>
      </c>
      <c r="BAM815" s="176">
        <f>VLOOKUP(BAJ815,$A$879:$F$2731,6,FALSE)</f>
        <v>122</v>
      </c>
      <c r="BAN815" s="175" t="s">
        <v>61</v>
      </c>
      <c r="BAO815" s="10">
        <f>BAM815*1.5*BAL815</f>
        <v>183</v>
      </c>
      <c r="BAP815" s="10"/>
      <c r="BAQ815" s="235"/>
      <c r="BAR815" s="175" t="s">
        <v>80</v>
      </c>
      <c r="BAS815" s="341" t="s">
        <v>2019</v>
      </c>
      <c r="BAU815" s="243">
        <f>IF(BAT815="Kopman",1.4,1)</f>
        <v>1</v>
      </c>
      <c r="BAV815" s="176">
        <f>VLOOKUP(BAS815,$A$879:$F$2731,6,FALSE)</f>
        <v>427</v>
      </c>
      <c r="BAW815" s="175" t="s">
        <v>61</v>
      </c>
      <c r="BAX815" s="10">
        <f>BAV815*1.5*BAU815</f>
        <v>640.5</v>
      </c>
      <c r="BAY815" s="10"/>
      <c r="BAZ815" s="235"/>
      <c r="BBA815" s="175" t="s">
        <v>80</v>
      </c>
      <c r="BBB815" s="341" t="s">
        <v>962</v>
      </c>
      <c r="BBD815" s="243">
        <f>IF(BBC815="Kopman",1.4,1)</f>
        <v>1</v>
      </c>
      <c r="BBE815" s="176">
        <f>VLOOKUP(BBB815,$A$879:$F$2731,6,FALSE)</f>
        <v>191</v>
      </c>
      <c r="BBF815" s="175" t="s">
        <v>61</v>
      </c>
      <c r="BBG815" s="10">
        <f>BBE815*1.5*BBD815</f>
        <v>286.5</v>
      </c>
      <c r="BBH815" s="10"/>
      <c r="BBI815" s="235"/>
      <c r="BBJ815" s="175" t="s">
        <v>80</v>
      </c>
      <c r="BBK815" s="341" t="s">
        <v>1958</v>
      </c>
      <c r="BBM815" s="243">
        <f>IF(BBL815="Kopman",1.4,1)</f>
        <v>1</v>
      </c>
      <c r="BBN815" s="176">
        <f>VLOOKUP(BBK815,$A$879:$F$2731,6,FALSE)</f>
        <v>266</v>
      </c>
      <c r="BBO815" s="175" t="s">
        <v>61</v>
      </c>
      <c r="BBP815" s="10">
        <f>BBN815*1.5*BBM815</f>
        <v>399</v>
      </c>
      <c r="BBQ815" s="10"/>
      <c r="BBR815" s="235"/>
      <c r="BBS815" s="175" t="s">
        <v>80</v>
      </c>
      <c r="BBT815" s="347" t="s">
        <v>462</v>
      </c>
      <c r="BBV815" s="243">
        <f>IF(BBU815="Kopman",1.4,1)</f>
        <v>1</v>
      </c>
      <c r="BBW815" s="176">
        <f>VLOOKUP(BBT815,$A$879:$F$2731,6,FALSE)</f>
        <v>68</v>
      </c>
      <c r="BBX815" s="175" t="s">
        <v>61</v>
      </c>
      <c r="BBY815" s="10">
        <f>BBW815*1.5*BBV815</f>
        <v>102</v>
      </c>
      <c r="BBZ815" s="10"/>
      <c r="BCA815" s="235"/>
      <c r="BCB815" s="175" t="s">
        <v>80</v>
      </c>
      <c r="BCC815" s="341" t="s">
        <v>462</v>
      </c>
      <c r="BCE815" s="243">
        <f>IF(BCD815="Kopman",1.4,1)</f>
        <v>1</v>
      </c>
      <c r="BCF815" s="176">
        <f>VLOOKUP(BCC815,$A$879:$F$2731,6,FALSE)</f>
        <v>68</v>
      </c>
      <c r="BCG815" s="175" t="s">
        <v>61</v>
      </c>
      <c r="BCH815" s="10">
        <f>BCF815*1.5*BCE815</f>
        <v>102</v>
      </c>
      <c r="BCI815" s="10"/>
      <c r="BCJ815" s="235"/>
      <c r="BCK815" s="175" t="s">
        <v>80</v>
      </c>
      <c r="BCL815" s="341" t="s">
        <v>2344</v>
      </c>
      <c r="BCN815" s="243">
        <f>IF(BCM815="Kopman",1.4,1)</f>
        <v>1</v>
      </c>
      <c r="BCO815" s="176">
        <f>VLOOKUP(BCL815,$A$879:$F$2731,6,FALSE)</f>
        <v>489</v>
      </c>
      <c r="BCP815" s="175" t="s">
        <v>61</v>
      </c>
      <c r="BCQ815" s="10">
        <f>BCO815*1.5*BCN815</f>
        <v>733.5</v>
      </c>
      <c r="BCR815" s="10"/>
      <c r="BCS815" s="235"/>
      <c r="BCT815" s="175" t="s">
        <v>80</v>
      </c>
      <c r="BCU815" s="351" t="s">
        <v>462</v>
      </c>
      <c r="BCW815" s="243">
        <f>IF(BCV815="Kopman",1.4,1)</f>
        <v>1</v>
      </c>
      <c r="BCX815" s="176">
        <f>VLOOKUP(BCU815,$A$879:$F$2731,6,FALSE)</f>
        <v>68</v>
      </c>
      <c r="BCY815" s="175" t="s">
        <v>61</v>
      </c>
      <c r="BCZ815" s="10">
        <f>BCX815*1.5*BCW815</f>
        <v>102</v>
      </c>
      <c r="BDA815" s="10"/>
      <c r="BDB815" s="235"/>
      <c r="BDC815" s="175" t="s">
        <v>80</v>
      </c>
      <c r="BDD815" s="347" t="s">
        <v>499</v>
      </c>
      <c r="BDF815" s="243">
        <f>IF(BDE815="Kopman",1.4,1)</f>
        <v>1</v>
      </c>
      <c r="BDG815" s="176">
        <f>VLOOKUP(BDD815,$A$879:$F$2731,6,FALSE)</f>
        <v>114</v>
      </c>
      <c r="BDH815" s="175" t="s">
        <v>61</v>
      </c>
      <c r="BDI815" s="10">
        <f>BDG815*1.5*BDF815</f>
        <v>171</v>
      </c>
      <c r="BDJ815" s="10"/>
      <c r="BDK815" s="235"/>
      <c r="BDL815" s="175" t="s">
        <v>80</v>
      </c>
      <c r="BDM815" s="341" t="s">
        <v>462</v>
      </c>
      <c r="BDO815" s="243">
        <f>IF(BDN815="Kopman",1.4,1)</f>
        <v>1</v>
      </c>
      <c r="BDP815" s="176">
        <f>VLOOKUP(BDM815,$A$879:$F$2731,6,FALSE)</f>
        <v>68</v>
      </c>
      <c r="BDQ815" s="175" t="s">
        <v>61</v>
      </c>
      <c r="BDR815" s="10">
        <f>BDP815*1.5*BDO815</f>
        <v>102</v>
      </c>
      <c r="BDS815" s="10"/>
      <c r="BDT815" s="235"/>
      <c r="BDU815" s="175" t="s">
        <v>80</v>
      </c>
      <c r="BDV815" s="341" t="s">
        <v>462</v>
      </c>
      <c r="BDX815" s="243">
        <f>IF(BDW815="Kopman",1.4,1)</f>
        <v>1</v>
      </c>
      <c r="BDY815" s="176">
        <f>VLOOKUP(BDV815,$A$879:$F$2731,6,FALSE)</f>
        <v>68</v>
      </c>
      <c r="BDZ815" s="175" t="s">
        <v>61</v>
      </c>
      <c r="BEA815" s="10">
        <f>BDY815*1.5*BDX815</f>
        <v>102</v>
      </c>
      <c r="BEB815" s="10"/>
      <c r="BEC815" s="235"/>
      <c r="BED815" s="175" t="s">
        <v>80</v>
      </c>
      <c r="BEE815" s="341" t="s">
        <v>625</v>
      </c>
      <c r="BEG815" s="243">
        <f>IF(BEF815="Kopman",1.4,1)</f>
        <v>1</v>
      </c>
      <c r="BEH815" s="176">
        <f>VLOOKUP(BEE815,$A$879:$F$2731,6,FALSE)</f>
        <v>373</v>
      </c>
      <c r="BEI815" s="175" t="s">
        <v>61</v>
      </c>
      <c r="BEJ815" s="10">
        <f>BEH815*1.5*BEG815</f>
        <v>559.5</v>
      </c>
      <c r="BEK815" s="10"/>
      <c r="BEL815" s="235"/>
      <c r="BEM815" s="175" t="s">
        <v>80</v>
      </c>
      <c r="BEN815" s="341" t="s">
        <v>722</v>
      </c>
      <c r="BEP815" s="243">
        <f>IF(BEO815="Kopman",1.4,1)</f>
        <v>1</v>
      </c>
      <c r="BEQ815" s="176">
        <f>VLOOKUP(BEN815,$A$879:$F$2731,6,FALSE)</f>
        <v>249</v>
      </c>
      <c r="BER815" s="175" t="s">
        <v>61</v>
      </c>
      <c r="BES815" s="10">
        <f>BEQ815*1.5*BEP815</f>
        <v>373.5</v>
      </c>
      <c r="BET815" s="10"/>
      <c r="BEU815" s="235"/>
      <c r="BEV815" s="175" t="s">
        <v>80</v>
      </c>
      <c r="BEW815" s="341" t="s">
        <v>462</v>
      </c>
      <c r="BEY815" s="243">
        <f>IF(BEX815="Kopman",1.4,1)</f>
        <v>1</v>
      </c>
      <c r="BEZ815" s="176">
        <f>VLOOKUP(BEW815,$A$879:$F$2731,6,FALSE)</f>
        <v>68</v>
      </c>
      <c r="BFA815" s="175" t="s">
        <v>61</v>
      </c>
      <c r="BFB815" s="10">
        <f>BEZ815*1.5*BEY815</f>
        <v>102</v>
      </c>
      <c r="BFC815" s="10"/>
      <c r="BFD815" s="235"/>
      <c r="BFE815" s="175" t="s">
        <v>80</v>
      </c>
      <c r="BFF815" s="341" t="s">
        <v>462</v>
      </c>
      <c r="BFH815" s="243">
        <f>IF(BFG815="Kopman",1.4,1)</f>
        <v>1</v>
      </c>
      <c r="BFI815" s="176">
        <f>VLOOKUP(BFF815,$A$879:$F$2731,6,FALSE)</f>
        <v>68</v>
      </c>
      <c r="BFJ815" s="175" t="s">
        <v>61</v>
      </c>
      <c r="BFK815" s="10">
        <f>BFI815*1.5*BFH815</f>
        <v>102</v>
      </c>
      <c r="BFL815" s="10"/>
      <c r="BFM815" s="235"/>
      <c r="BFN815" s="175" t="s">
        <v>80</v>
      </c>
      <c r="BFO815" s="341" t="s">
        <v>2019</v>
      </c>
      <c r="BFQ815" s="243">
        <f>IF(BFP815="Kopman",1.4,1)</f>
        <v>1</v>
      </c>
      <c r="BFR815" s="176">
        <f>VLOOKUP(BFO815,$A$879:$F$2731,6,FALSE)</f>
        <v>427</v>
      </c>
      <c r="BFS815" s="175" t="s">
        <v>61</v>
      </c>
      <c r="BFT815" s="10">
        <f>BFR815*1.5*BFQ815</f>
        <v>640.5</v>
      </c>
      <c r="BFU815" s="10"/>
      <c r="BFV815" s="235"/>
      <c r="BFW815" s="175" t="s">
        <v>80</v>
      </c>
      <c r="BFX815" s="351" t="s">
        <v>1743</v>
      </c>
      <c r="BFZ815" s="243">
        <f>IF(BFY815="Kopman",1.4,1)</f>
        <v>1</v>
      </c>
      <c r="BGA815" s="176">
        <f>VLOOKUP(BFX815,$A$879:$F$2731,6,FALSE)</f>
        <v>122</v>
      </c>
      <c r="BGB815" s="175" t="s">
        <v>61</v>
      </c>
      <c r="BGC815" s="10">
        <f>BGA815*1.5*BFZ815</f>
        <v>183</v>
      </c>
      <c r="BGD815" s="10"/>
      <c r="BGE815" s="235"/>
      <c r="BGF815" s="175" t="s">
        <v>80</v>
      </c>
      <c r="BGG815" s="341" t="s">
        <v>1743</v>
      </c>
      <c r="BGI815" s="243">
        <f>IF(BGH815="Kopman",1.4,1)</f>
        <v>1</v>
      </c>
      <c r="BGJ815" s="176">
        <f>VLOOKUP(BGG815,$A$879:$F$2731,6,FALSE)</f>
        <v>122</v>
      </c>
      <c r="BGK815" s="175" t="s">
        <v>61</v>
      </c>
      <c r="BGL815" s="10">
        <f>BGJ815*1.5*BGI815</f>
        <v>183</v>
      </c>
      <c r="BGM815" s="10"/>
      <c r="BGN815" s="235"/>
      <c r="BGO815" s="175" t="s">
        <v>80</v>
      </c>
      <c r="BGP815" s="351" t="s">
        <v>2115</v>
      </c>
      <c r="BGR815" s="243">
        <f>IF(BGQ815="Kopman",1.4,1)</f>
        <v>1</v>
      </c>
      <c r="BGS815" s="176">
        <f>VLOOKUP(BGP815,$A$879:$F$2731,6,FALSE)</f>
        <v>608</v>
      </c>
      <c r="BGT815" s="175" t="s">
        <v>61</v>
      </c>
      <c r="BGU815" s="10">
        <f>BGS815*1.5*BGR815</f>
        <v>912</v>
      </c>
      <c r="BGV815" s="10"/>
      <c r="BGW815" s="235"/>
      <c r="BGX815" s="175" t="s">
        <v>80</v>
      </c>
      <c r="BGY815" s="341" t="s">
        <v>499</v>
      </c>
      <c r="BHA815" s="243">
        <f>IF(BGZ815="Kopman",1.4,1)</f>
        <v>1</v>
      </c>
      <c r="BHB815" s="176">
        <f>VLOOKUP(BGY815,$A$879:$F$2731,6,FALSE)</f>
        <v>114</v>
      </c>
      <c r="BHC815" s="175" t="s">
        <v>61</v>
      </c>
      <c r="BHD815" s="10">
        <f>BHB815*1.5*BHA815</f>
        <v>171</v>
      </c>
      <c r="BHE815" s="10"/>
    </row>
    <row r="816" spans="1:1565" s="14" customFormat="1" ht="15">
      <c r="A816" s="175" t="s">
        <v>81</v>
      </c>
      <c r="B816" s="343" t="s">
        <v>1011</v>
      </c>
      <c r="D816" s="176"/>
      <c r="E816" s="176">
        <f>VLOOKUP(B816,$A$879:$F$2731,6,FALSE)</f>
        <v>358</v>
      </c>
      <c r="F816" s="175" t="s">
        <v>63</v>
      </c>
      <c r="G816" s="10">
        <f>E816*1.4</f>
        <v>501.2</v>
      </c>
      <c r="H816" s="10"/>
      <c r="I816" s="229"/>
      <c r="J816" s="175" t="s">
        <v>81</v>
      </c>
      <c r="K816" s="341" t="s">
        <v>1011</v>
      </c>
      <c r="M816" s="176"/>
      <c r="N816" s="176">
        <f>VLOOKUP(K816,$A$879:$F$2731,6,FALSE)</f>
        <v>358</v>
      </c>
      <c r="O816" s="175" t="s">
        <v>63</v>
      </c>
      <c r="P816" s="10">
        <f>N816*1.4</f>
        <v>501.2</v>
      </c>
      <c r="Q816" s="10"/>
      <c r="R816" s="229"/>
      <c r="S816" s="175" t="s">
        <v>81</v>
      </c>
      <c r="T816" s="341" t="s">
        <v>2344</v>
      </c>
      <c r="V816" s="176"/>
      <c r="W816" s="176">
        <f>VLOOKUP(T816,$A$879:$F$2731,6,FALSE)</f>
        <v>489</v>
      </c>
      <c r="X816" s="175" t="s">
        <v>63</v>
      </c>
      <c r="Y816" s="10">
        <f>W816*1.4</f>
        <v>684.59999999999991</v>
      </c>
      <c r="Z816" s="10"/>
      <c r="AA816" s="229"/>
      <c r="AB816" s="175" t="s">
        <v>81</v>
      </c>
      <c r="AC816" s="341" t="s">
        <v>1743</v>
      </c>
      <c r="AE816" s="176"/>
      <c r="AF816" s="176">
        <f>VLOOKUP(AC816,$A$879:$F$2731,6,FALSE)</f>
        <v>122</v>
      </c>
      <c r="AG816" s="175" t="s">
        <v>63</v>
      </c>
      <c r="AH816" s="10">
        <f>AF816*1.4</f>
        <v>170.79999999999998</v>
      </c>
      <c r="AI816" s="10"/>
      <c r="AJ816" s="229"/>
      <c r="AK816" s="175" t="s">
        <v>81</v>
      </c>
      <c r="AL816" s="341" t="s">
        <v>2115</v>
      </c>
      <c r="AN816" s="176"/>
      <c r="AO816" s="176">
        <f>VLOOKUP(AL816,$A$879:$F$2731,6,FALSE)</f>
        <v>608</v>
      </c>
      <c r="AP816" s="175" t="s">
        <v>63</v>
      </c>
      <c r="AQ816" s="10">
        <f>AO816*1.4</f>
        <v>851.19999999999993</v>
      </c>
      <c r="AR816" s="10"/>
      <c r="AS816" s="229"/>
      <c r="AT816" s="175" t="s">
        <v>81</v>
      </c>
      <c r="AU816" s="341" t="s">
        <v>538</v>
      </c>
      <c r="AW816" s="176"/>
      <c r="AX816" s="176">
        <f>VLOOKUP(AU816,$A$879:$F$2731,6,FALSE)</f>
        <v>82</v>
      </c>
      <c r="AY816" s="175" t="s">
        <v>63</v>
      </c>
      <c r="AZ816" s="10">
        <f>AX816*1.4</f>
        <v>114.8</v>
      </c>
      <c r="BA816" s="10"/>
      <c r="BB816" s="229"/>
      <c r="BC816" s="175" t="s">
        <v>81</v>
      </c>
      <c r="BD816" s="341" t="s">
        <v>1958</v>
      </c>
      <c r="BF816" s="176"/>
      <c r="BG816" s="176">
        <f>VLOOKUP(BD816,$A$879:$F$2731,6,FALSE)</f>
        <v>266</v>
      </c>
      <c r="BH816" s="175" t="s">
        <v>63</v>
      </c>
      <c r="BI816" s="10">
        <f>BG816*1.4</f>
        <v>372.4</v>
      </c>
      <c r="BJ816" s="10"/>
      <c r="BK816" s="229"/>
      <c r="BL816" s="175" t="s">
        <v>81</v>
      </c>
      <c r="BM816" s="341" t="s">
        <v>2019</v>
      </c>
      <c r="BO816" s="176"/>
      <c r="BP816" s="176">
        <f>VLOOKUP(BM816,$A$879:$F$2731,6,FALSE)</f>
        <v>427</v>
      </c>
      <c r="BQ816" s="175" t="s">
        <v>63</v>
      </c>
      <c r="BR816" s="10">
        <f>BP816*1.4</f>
        <v>597.79999999999995</v>
      </c>
      <c r="BS816" s="10"/>
      <c r="BT816" s="229"/>
      <c r="BU816" s="175" t="s">
        <v>81</v>
      </c>
      <c r="BV816" s="341" t="s">
        <v>1011</v>
      </c>
      <c r="BX816" s="176"/>
      <c r="BY816" s="176">
        <f>VLOOKUP(BV816,$A$879:$F$2731,6,FALSE)</f>
        <v>358</v>
      </c>
      <c r="BZ816" s="175" t="s">
        <v>63</v>
      </c>
      <c r="CA816" s="10">
        <f>BY816*1.4</f>
        <v>501.2</v>
      </c>
      <c r="CB816" s="10"/>
      <c r="CC816" s="229"/>
      <c r="CD816" s="175" t="s">
        <v>81</v>
      </c>
      <c r="CE816" s="341" t="s">
        <v>2091</v>
      </c>
      <c r="CG816" s="176"/>
      <c r="CH816" s="176">
        <f>VLOOKUP(CE816,$A$879:$F$2731,6,FALSE)</f>
        <v>239</v>
      </c>
      <c r="CI816" s="175" t="s">
        <v>63</v>
      </c>
      <c r="CJ816" s="10">
        <f>CH816*1.4</f>
        <v>334.59999999999997</v>
      </c>
      <c r="CK816" s="10"/>
      <c r="CL816" s="229"/>
      <c r="CM816" s="175" t="s">
        <v>81</v>
      </c>
      <c r="CN816" s="341" t="s">
        <v>1797</v>
      </c>
      <c r="CP816" s="176"/>
      <c r="CQ816" s="176">
        <f>VLOOKUP(CN816,$A$879:$F$2731,6,FALSE)</f>
        <v>282</v>
      </c>
      <c r="CR816" s="175" t="s">
        <v>63</v>
      </c>
      <c r="CS816" s="10">
        <f>CQ816*1.4</f>
        <v>394.79999999999995</v>
      </c>
      <c r="CT816" s="10"/>
      <c r="CU816" s="229"/>
      <c r="CV816" s="175" t="s">
        <v>81</v>
      </c>
      <c r="CW816" s="341" t="s">
        <v>2115</v>
      </c>
      <c r="CY816" s="176"/>
      <c r="CZ816" s="176">
        <f>VLOOKUP(CW816,$A$879:$F$2731,6,FALSE)</f>
        <v>608</v>
      </c>
      <c r="DA816" s="175" t="s">
        <v>63</v>
      </c>
      <c r="DB816" s="10">
        <f>CZ816*1.4</f>
        <v>851.19999999999993</v>
      </c>
      <c r="DC816" s="10"/>
      <c r="DD816" s="229"/>
      <c r="DE816" s="175" t="s">
        <v>81</v>
      </c>
      <c r="DF816" s="341" t="s">
        <v>2115</v>
      </c>
      <c r="DH816" s="176"/>
      <c r="DI816" s="176">
        <f>VLOOKUP(DF816,$A$879:$F$2731,6,FALSE)</f>
        <v>608</v>
      </c>
      <c r="DJ816" s="175" t="s">
        <v>63</v>
      </c>
      <c r="DK816" s="10">
        <f>DI816*1.4</f>
        <v>851.19999999999993</v>
      </c>
      <c r="DL816" s="10"/>
      <c r="DM816" s="229"/>
      <c r="DN816" s="175" t="s">
        <v>81</v>
      </c>
      <c r="DO816" s="341" t="s">
        <v>2115</v>
      </c>
      <c r="DQ816" s="176"/>
      <c r="DR816" s="176">
        <f>VLOOKUP(DO816,$A$879:$F$2731,6,FALSE)</f>
        <v>608</v>
      </c>
      <c r="DS816" s="175" t="s">
        <v>63</v>
      </c>
      <c r="DT816" s="10">
        <f>DR816*1.4</f>
        <v>851.19999999999993</v>
      </c>
      <c r="DU816" s="10"/>
      <c r="DV816" s="229"/>
      <c r="DW816" s="175" t="s">
        <v>81</v>
      </c>
      <c r="DX816" s="341" t="s">
        <v>1011</v>
      </c>
      <c r="DZ816" s="176"/>
      <c r="EA816" s="176">
        <f>VLOOKUP(DX816,$A$879:$F$2731,6,FALSE)</f>
        <v>358</v>
      </c>
      <c r="EB816" s="175" t="s">
        <v>63</v>
      </c>
      <c r="EC816" s="10">
        <f>EA816*1.4</f>
        <v>501.2</v>
      </c>
      <c r="ED816" s="10"/>
      <c r="EE816" s="229"/>
      <c r="EF816" s="175" t="s">
        <v>81</v>
      </c>
      <c r="EG816" s="341" t="s">
        <v>1958</v>
      </c>
      <c r="EI816" s="176"/>
      <c r="EJ816" s="176">
        <f>VLOOKUP(EG816,$A$879:$F$2731,6,FALSE)</f>
        <v>266</v>
      </c>
      <c r="EK816" s="175" t="s">
        <v>63</v>
      </c>
      <c r="EL816" s="10">
        <f>EJ816*1.4</f>
        <v>372.4</v>
      </c>
      <c r="EM816" s="10"/>
      <c r="EN816" s="229"/>
      <c r="EO816" s="175" t="s">
        <v>81</v>
      </c>
      <c r="EP816" s="341" t="s">
        <v>2091</v>
      </c>
      <c r="ER816" s="176"/>
      <c r="ES816" s="176">
        <f>VLOOKUP(EP816,$A$879:$F$2731,6,FALSE)</f>
        <v>239</v>
      </c>
      <c r="ET816" s="175" t="s">
        <v>63</v>
      </c>
      <c r="EU816" s="10">
        <f>ES816*1.4</f>
        <v>334.59999999999997</v>
      </c>
      <c r="EV816" s="10"/>
      <c r="EW816" s="229"/>
      <c r="EX816" s="175" t="s">
        <v>81</v>
      </c>
      <c r="EY816" s="341" t="s">
        <v>2091</v>
      </c>
      <c r="FA816" s="176"/>
      <c r="FB816" s="176">
        <f>VLOOKUP(EY816,$A$879:$F$2731,6,FALSE)</f>
        <v>239</v>
      </c>
      <c r="FC816" s="175" t="s">
        <v>63</v>
      </c>
      <c r="FD816" s="10">
        <f>FB816*1.4</f>
        <v>334.59999999999997</v>
      </c>
      <c r="FE816" s="10"/>
      <c r="FF816" s="229"/>
      <c r="FG816" s="175" t="s">
        <v>81</v>
      </c>
      <c r="FH816" s="341" t="s">
        <v>1011</v>
      </c>
      <c r="FJ816" s="176"/>
      <c r="FK816" s="176">
        <f>VLOOKUP(FH816,$A$879:$F$2731,6,FALSE)</f>
        <v>358</v>
      </c>
      <c r="FL816" s="175" t="s">
        <v>63</v>
      </c>
      <c r="FM816" s="10">
        <f>FK816*1.4</f>
        <v>501.2</v>
      </c>
      <c r="FN816" s="10"/>
      <c r="FO816" s="229"/>
      <c r="FP816" s="175" t="s">
        <v>81</v>
      </c>
      <c r="FQ816" s="341" t="s">
        <v>2115</v>
      </c>
      <c r="FS816" s="176"/>
      <c r="FT816" s="176">
        <f>VLOOKUP(FQ816,$A$879:$F$2731,6,FALSE)</f>
        <v>608</v>
      </c>
      <c r="FU816" s="175" t="s">
        <v>63</v>
      </c>
      <c r="FV816" s="10">
        <f>FT816*1.4</f>
        <v>851.19999999999993</v>
      </c>
      <c r="FW816" s="10"/>
      <c r="FX816" s="229"/>
      <c r="FY816" s="175" t="s">
        <v>81</v>
      </c>
      <c r="FZ816" s="349" t="s">
        <v>183</v>
      </c>
      <c r="GB816" s="176"/>
      <c r="GC816" s="176" t="e">
        <f>VLOOKUP(FZ816,$A$879:$F$2731,6,FALSE)</f>
        <v>#N/A</v>
      </c>
      <c r="GD816" s="175" t="s">
        <v>63</v>
      </c>
      <c r="GE816" s="10" t="e">
        <f>GC816*1.4</f>
        <v>#N/A</v>
      </c>
      <c r="GF816" s="10"/>
      <c r="GG816" s="229"/>
      <c r="GH816" s="175" t="s">
        <v>81</v>
      </c>
      <c r="GI816" s="341" t="s">
        <v>499</v>
      </c>
      <c r="GK816" s="176"/>
      <c r="GL816" s="176">
        <f>VLOOKUP(GI816,$A$879:$F$2731,6,FALSE)</f>
        <v>114</v>
      </c>
      <c r="GM816" s="175" t="s">
        <v>63</v>
      </c>
      <c r="GN816" s="10">
        <f>GL816*1.4</f>
        <v>159.6</v>
      </c>
      <c r="GO816" s="10"/>
      <c r="GP816" s="229"/>
      <c r="GQ816" s="175" t="s">
        <v>81</v>
      </c>
      <c r="GR816" s="341" t="s">
        <v>453</v>
      </c>
      <c r="GT816" s="176"/>
      <c r="GU816" s="176">
        <f>VLOOKUP(GR816,$A$879:$F$2731,6,FALSE)</f>
        <v>100</v>
      </c>
      <c r="GV816" s="175" t="s">
        <v>63</v>
      </c>
      <c r="GW816" s="10">
        <f>GU816*1.4</f>
        <v>140</v>
      </c>
      <c r="GX816" s="10"/>
      <c r="GY816" s="229"/>
      <c r="GZ816" s="175" t="s">
        <v>81</v>
      </c>
      <c r="HA816" s="341" t="s">
        <v>2325</v>
      </c>
      <c r="HC816" s="176"/>
      <c r="HD816" s="176">
        <f>VLOOKUP(HA816,$A$879:$F$2731,6,FALSE)</f>
        <v>103</v>
      </c>
      <c r="HE816" s="175" t="s">
        <v>63</v>
      </c>
      <c r="HF816" s="10">
        <f>HD816*1.4</f>
        <v>144.19999999999999</v>
      </c>
      <c r="HG816" s="10"/>
      <c r="HH816" s="229"/>
      <c r="HI816" s="175" t="s">
        <v>81</v>
      </c>
      <c r="HJ816" s="341" t="s">
        <v>1703</v>
      </c>
      <c r="HL816" s="176"/>
      <c r="HM816" s="176">
        <f>VLOOKUP(HJ816,$A$879:$F$2731,6,FALSE)</f>
        <v>0</v>
      </c>
      <c r="HN816" s="175" t="s">
        <v>63</v>
      </c>
      <c r="HO816" s="10">
        <f>HM816*1.4</f>
        <v>0</v>
      </c>
      <c r="HP816" s="10"/>
      <c r="HQ816" s="229"/>
      <c r="HR816" s="175" t="s">
        <v>81</v>
      </c>
      <c r="HS816" s="341" t="s">
        <v>2344</v>
      </c>
      <c r="HU816" s="176"/>
      <c r="HV816" s="176">
        <f>VLOOKUP(HS816,$A$879:$F$2731,6,FALSE)</f>
        <v>489</v>
      </c>
      <c r="HW816" s="175" t="s">
        <v>63</v>
      </c>
      <c r="HX816" s="10">
        <f>HV816*1.4</f>
        <v>684.59999999999991</v>
      </c>
      <c r="HY816" s="10"/>
      <c r="HZ816" s="229"/>
      <c r="IA816" s="175" t="s">
        <v>81</v>
      </c>
      <c r="IB816" s="341" t="s">
        <v>453</v>
      </c>
      <c r="ID816" s="176"/>
      <c r="IE816" s="176">
        <f>VLOOKUP(IB816,$A$879:$F$2731,6,FALSE)</f>
        <v>100</v>
      </c>
      <c r="IF816" s="175" t="s">
        <v>63</v>
      </c>
      <c r="IG816" s="10">
        <f>IE816*1.4</f>
        <v>140</v>
      </c>
      <c r="IH816" s="10"/>
      <c r="II816" s="229"/>
      <c r="IJ816" s="175" t="s">
        <v>81</v>
      </c>
      <c r="IK816" s="341" t="s">
        <v>2344</v>
      </c>
      <c r="IM816" s="176"/>
      <c r="IN816" s="176">
        <f>VLOOKUP(IK816,$A$879:$F$2731,6,FALSE)</f>
        <v>489</v>
      </c>
      <c r="IO816" s="175" t="s">
        <v>63</v>
      </c>
      <c r="IP816" s="10">
        <f>IN816*1.4</f>
        <v>684.59999999999991</v>
      </c>
      <c r="IQ816" s="10"/>
      <c r="IR816" s="229"/>
      <c r="IS816" s="175" t="s">
        <v>81</v>
      </c>
      <c r="IT816" s="341" t="s">
        <v>499</v>
      </c>
      <c r="IV816" s="176"/>
      <c r="IW816" s="176">
        <f>VLOOKUP(IT816,$A$879:$F$2731,6,FALSE)</f>
        <v>114</v>
      </c>
      <c r="IX816" s="175" t="s">
        <v>63</v>
      </c>
      <c r="IY816" s="10">
        <f>IW816*1.4</f>
        <v>159.6</v>
      </c>
      <c r="IZ816" s="10"/>
      <c r="JA816" s="229"/>
      <c r="JB816" s="175" t="s">
        <v>81</v>
      </c>
      <c r="JC816" s="341" t="s">
        <v>506</v>
      </c>
      <c r="JE816" s="176"/>
      <c r="JF816" s="176">
        <f>VLOOKUP(JC816,$A$879:$F$2731,6,FALSE)</f>
        <v>16</v>
      </c>
      <c r="JG816" s="175" t="s">
        <v>63</v>
      </c>
      <c r="JH816" s="10">
        <f>JF816*1.4</f>
        <v>22.4</v>
      </c>
      <c r="JI816" s="10"/>
      <c r="JJ816" s="229"/>
      <c r="JK816" s="175" t="s">
        <v>81</v>
      </c>
      <c r="JL816" s="341" t="s">
        <v>453</v>
      </c>
      <c r="JN816" s="176"/>
      <c r="JO816" s="176">
        <f>VLOOKUP(JL816,$A$879:$F$2731,6,FALSE)</f>
        <v>100</v>
      </c>
      <c r="JP816" s="175" t="s">
        <v>63</v>
      </c>
      <c r="JQ816" s="10">
        <f>JO816*1.4</f>
        <v>140</v>
      </c>
      <c r="JR816" s="10"/>
      <c r="JS816" s="229"/>
      <c r="JT816" s="175" t="s">
        <v>81</v>
      </c>
      <c r="JU816" s="341" t="s">
        <v>436</v>
      </c>
      <c r="JW816" s="176"/>
      <c r="JX816" s="176">
        <f>VLOOKUP(JU816,$A$879:$F$2731,6,FALSE)</f>
        <v>410</v>
      </c>
      <c r="JY816" s="175" t="s">
        <v>63</v>
      </c>
      <c r="JZ816" s="10">
        <f>JX816*1.4</f>
        <v>574</v>
      </c>
      <c r="KA816" s="10"/>
      <c r="KB816" s="229"/>
      <c r="KC816" s="175" t="s">
        <v>81</v>
      </c>
      <c r="KD816" s="349" t="s">
        <v>183</v>
      </c>
      <c r="KF816" s="176"/>
      <c r="KG816" s="176" t="e">
        <f>VLOOKUP(KD816,$A$879:$F$2731,6,FALSE)</f>
        <v>#N/A</v>
      </c>
      <c r="KH816" s="175" t="s">
        <v>63</v>
      </c>
      <c r="KI816" s="10" t="e">
        <f>KG816*1.4</f>
        <v>#N/A</v>
      </c>
      <c r="KJ816" s="10"/>
      <c r="KK816" s="229"/>
      <c r="KL816" s="175" t="s">
        <v>81</v>
      </c>
      <c r="KM816" s="341" t="s">
        <v>2091</v>
      </c>
      <c r="KO816" s="176"/>
      <c r="KP816" s="176">
        <f>VLOOKUP(KM816,$A$879:$F$2731,6,FALSE)</f>
        <v>239</v>
      </c>
      <c r="KQ816" s="175" t="s">
        <v>63</v>
      </c>
      <c r="KR816" s="10">
        <f>KP816*1.4</f>
        <v>334.59999999999997</v>
      </c>
      <c r="KS816" s="10"/>
      <c r="KT816" s="229"/>
      <c r="KU816" s="175" t="s">
        <v>81</v>
      </c>
      <c r="KV816" s="341" t="s">
        <v>2344</v>
      </c>
      <c r="KX816" s="176"/>
      <c r="KY816" s="176">
        <f>VLOOKUP(KV816,$A$879:$F$2731,6,FALSE)</f>
        <v>489</v>
      </c>
      <c r="KZ816" s="175" t="s">
        <v>63</v>
      </c>
      <c r="LA816" s="10">
        <f>KY816*1.4</f>
        <v>684.59999999999991</v>
      </c>
      <c r="LB816" s="10"/>
      <c r="LC816" s="229"/>
      <c r="LD816" s="175" t="s">
        <v>81</v>
      </c>
      <c r="LE816" s="349" t="s">
        <v>183</v>
      </c>
      <c r="LG816" s="176"/>
      <c r="LH816" s="176" t="e">
        <f>VLOOKUP(LE816,$A$879:$F$2731,6,FALSE)</f>
        <v>#N/A</v>
      </c>
      <c r="LI816" s="175" t="s">
        <v>63</v>
      </c>
      <c r="LJ816" s="10" t="e">
        <f>LH816*1.4</f>
        <v>#N/A</v>
      </c>
      <c r="LK816" s="10"/>
      <c r="LL816" s="229"/>
      <c r="LM816" s="175" t="s">
        <v>81</v>
      </c>
      <c r="LN816" s="341" t="s">
        <v>1743</v>
      </c>
      <c r="LP816" s="176"/>
      <c r="LQ816" s="176">
        <f>VLOOKUP(LN816,$A$879:$F$2731,6,FALSE)</f>
        <v>122</v>
      </c>
      <c r="LR816" s="175" t="s">
        <v>63</v>
      </c>
      <c r="LS816" s="10">
        <f>LQ816*1.4</f>
        <v>170.79999999999998</v>
      </c>
      <c r="LT816" s="10"/>
      <c r="LU816" s="229"/>
      <c r="LV816" s="175" t="s">
        <v>81</v>
      </c>
      <c r="LW816" s="341" t="s">
        <v>722</v>
      </c>
      <c r="LY816" s="176"/>
      <c r="LZ816" s="176">
        <f>VLOOKUP(LW816,$A$879:$F$2731,6,FALSE)</f>
        <v>249</v>
      </c>
      <c r="MA816" s="175" t="s">
        <v>63</v>
      </c>
      <c r="MB816" s="10">
        <f>LZ816*1.4</f>
        <v>348.59999999999997</v>
      </c>
      <c r="MC816" s="10"/>
      <c r="MD816" s="229"/>
      <c r="ME816" s="175" t="s">
        <v>81</v>
      </c>
      <c r="MF816" s="341" t="s">
        <v>2091</v>
      </c>
      <c r="MH816" s="176"/>
      <c r="MI816" s="176">
        <f>VLOOKUP(MF816,$A$879:$F$2731,6,FALSE)</f>
        <v>239</v>
      </c>
      <c r="MJ816" s="175" t="s">
        <v>63</v>
      </c>
      <c r="MK816" s="10">
        <f>MI816*1.4</f>
        <v>334.59999999999997</v>
      </c>
      <c r="ML816" s="10"/>
      <c r="MM816" s="229"/>
      <c r="MN816" s="175" t="s">
        <v>81</v>
      </c>
      <c r="MO816" s="349" t="s">
        <v>183</v>
      </c>
      <c r="MQ816" s="176"/>
      <c r="MR816" s="176" t="e">
        <f>VLOOKUP(MO816,$A$879:$F$2731,6,FALSE)</f>
        <v>#N/A</v>
      </c>
      <c r="MS816" s="175" t="s">
        <v>63</v>
      </c>
      <c r="MT816" s="10" t="e">
        <f>MR816*1.4</f>
        <v>#N/A</v>
      </c>
      <c r="MU816" s="10"/>
      <c r="MV816" s="229"/>
      <c r="MW816" s="175" t="s">
        <v>81</v>
      </c>
      <c r="MX816" s="341" t="s">
        <v>462</v>
      </c>
      <c r="MZ816" s="176"/>
      <c r="NA816" s="176">
        <f>VLOOKUP(MX816,$A$879:$F$2731,6,FALSE)</f>
        <v>68</v>
      </c>
      <c r="NB816" s="175" t="s">
        <v>63</v>
      </c>
      <c r="NC816" s="10">
        <f>NA816*1.4</f>
        <v>95.199999999999989</v>
      </c>
      <c r="ND816" s="10"/>
      <c r="NE816" s="229"/>
      <c r="NF816" s="175" t="s">
        <v>81</v>
      </c>
      <c r="NG816" s="341" t="s">
        <v>538</v>
      </c>
      <c r="NI816" s="176"/>
      <c r="NJ816" s="176">
        <f>VLOOKUP(NG816,$A$879:$F$2731,6,FALSE)</f>
        <v>82</v>
      </c>
      <c r="NK816" s="175" t="s">
        <v>63</v>
      </c>
      <c r="NL816" s="10">
        <f>NJ816*1.4</f>
        <v>114.8</v>
      </c>
      <c r="NM816" s="10"/>
      <c r="NN816" s="229"/>
      <c r="NO816" s="175" t="s">
        <v>81</v>
      </c>
      <c r="NP816" s="341" t="s">
        <v>436</v>
      </c>
      <c r="NR816" s="176"/>
      <c r="NS816" s="176">
        <f>VLOOKUP(NP816,$A$879:$F$2731,6,FALSE)</f>
        <v>410</v>
      </c>
      <c r="NT816" s="175" t="s">
        <v>63</v>
      </c>
      <c r="NU816" s="10">
        <f>NS816*1.4</f>
        <v>574</v>
      </c>
      <c r="NV816" s="10"/>
      <c r="NW816" s="229"/>
      <c r="NX816" s="175" t="s">
        <v>81</v>
      </c>
      <c r="NY816" s="341" t="s">
        <v>962</v>
      </c>
      <c r="OA816" s="176"/>
      <c r="OB816" s="176">
        <f>VLOOKUP(NY816,$A$879:$F$2731,6,FALSE)</f>
        <v>191</v>
      </c>
      <c r="OC816" s="175" t="s">
        <v>63</v>
      </c>
      <c r="OD816" s="10">
        <f>OB816*1.4</f>
        <v>267.39999999999998</v>
      </c>
      <c r="OE816" s="10"/>
      <c r="OF816" s="229"/>
      <c r="OG816" s="175" t="s">
        <v>81</v>
      </c>
      <c r="OH816" s="341" t="s">
        <v>462</v>
      </c>
      <c r="OJ816" s="176"/>
      <c r="OK816" s="176">
        <f>VLOOKUP(OH816,$A$879:$F$2731,6,FALSE)</f>
        <v>68</v>
      </c>
      <c r="OL816" s="175" t="s">
        <v>63</v>
      </c>
      <c r="OM816" s="10">
        <f>OK816*1.4</f>
        <v>95.199999999999989</v>
      </c>
      <c r="ON816" s="10"/>
      <c r="OO816" s="229"/>
      <c r="OP816" s="175" t="s">
        <v>81</v>
      </c>
      <c r="OQ816" s="341" t="s">
        <v>488</v>
      </c>
      <c r="OS816" s="176"/>
      <c r="OT816" s="176">
        <f>VLOOKUP(OQ816,$A$879:$F$2731,6,FALSE)</f>
        <v>179</v>
      </c>
      <c r="OU816" s="175" t="s">
        <v>63</v>
      </c>
      <c r="OV816" s="10">
        <f>OT816*1.4</f>
        <v>250.6</v>
      </c>
      <c r="OW816" s="10"/>
      <c r="OX816" s="229"/>
      <c r="OY816" s="175" t="s">
        <v>81</v>
      </c>
      <c r="OZ816" s="351" t="s">
        <v>2091</v>
      </c>
      <c r="PB816" s="176"/>
      <c r="PC816" s="176">
        <f>VLOOKUP(OZ816,$A$879:$F$2731,6,FALSE)</f>
        <v>239</v>
      </c>
      <c r="PD816" s="175" t="s">
        <v>63</v>
      </c>
      <c r="PE816" s="10">
        <f>PC816*1.4</f>
        <v>334.59999999999997</v>
      </c>
      <c r="PF816" s="10"/>
      <c r="PG816" s="229"/>
      <c r="PH816" s="175" t="s">
        <v>81</v>
      </c>
      <c r="PI816" s="341" t="s">
        <v>538</v>
      </c>
      <c r="PK816" s="176"/>
      <c r="PL816" s="176">
        <f>VLOOKUP(PI816,$A$879:$F$2731,6,FALSE)</f>
        <v>82</v>
      </c>
      <c r="PM816" s="175" t="s">
        <v>63</v>
      </c>
      <c r="PN816" s="10">
        <f>PL816*1.4</f>
        <v>114.8</v>
      </c>
      <c r="PO816" s="10"/>
      <c r="PP816" s="229"/>
      <c r="PQ816" s="175" t="s">
        <v>81</v>
      </c>
      <c r="PR816" s="341" t="s">
        <v>625</v>
      </c>
      <c r="PT816" s="176"/>
      <c r="PU816" s="176">
        <f>VLOOKUP(PR816,$A$879:$F$2731,6,FALSE)</f>
        <v>373</v>
      </c>
      <c r="PV816" s="175" t="s">
        <v>63</v>
      </c>
      <c r="PW816" s="10">
        <f>PU816*1.4</f>
        <v>522.19999999999993</v>
      </c>
      <c r="PX816" s="10"/>
      <c r="PY816" s="229"/>
      <c r="PZ816" s="175" t="s">
        <v>81</v>
      </c>
      <c r="QA816" s="343" t="s">
        <v>506</v>
      </c>
      <c r="QC816" s="176"/>
      <c r="QD816" s="176">
        <f>VLOOKUP(QA816,$A$879:$F$2731,6,FALSE)</f>
        <v>16</v>
      </c>
      <c r="QE816" s="175" t="s">
        <v>63</v>
      </c>
      <c r="QF816" s="10">
        <f>QD816*1.4</f>
        <v>22.4</v>
      </c>
      <c r="QG816" s="10"/>
      <c r="QH816" s="229"/>
      <c r="QI816" s="175" t="s">
        <v>81</v>
      </c>
      <c r="QJ816" s="349" t="s">
        <v>183</v>
      </c>
      <c r="QL816" s="176"/>
      <c r="QM816" s="176" t="e">
        <f>VLOOKUP(QJ816,$A$879:$F$2731,6,FALSE)</f>
        <v>#N/A</v>
      </c>
      <c r="QN816" s="175" t="s">
        <v>63</v>
      </c>
      <c r="QO816" s="10" t="e">
        <f>QM816*1.4</f>
        <v>#N/A</v>
      </c>
      <c r="QP816" s="10"/>
      <c r="QQ816" s="229"/>
      <c r="QR816" s="175" t="s">
        <v>81</v>
      </c>
      <c r="QS816" s="341" t="s">
        <v>462</v>
      </c>
      <c r="QU816" s="176"/>
      <c r="QV816" s="176">
        <f>VLOOKUP(QS816,$A$879:$F$2731,6,FALSE)</f>
        <v>68</v>
      </c>
      <c r="QW816" s="175" t="s">
        <v>63</v>
      </c>
      <c r="QX816" s="10">
        <f>QV816*1.4</f>
        <v>95.199999999999989</v>
      </c>
      <c r="QY816" s="10"/>
      <c r="QZ816" s="229"/>
      <c r="RA816" s="175" t="s">
        <v>81</v>
      </c>
      <c r="RB816" s="341" t="s">
        <v>962</v>
      </c>
      <c r="RD816" s="176"/>
      <c r="RE816" s="176">
        <f>VLOOKUP(RB816,$A$879:$F$2731,6,FALSE)</f>
        <v>191</v>
      </c>
      <c r="RF816" s="175" t="s">
        <v>63</v>
      </c>
      <c r="RG816" s="10">
        <f>RE816*1.4</f>
        <v>267.39999999999998</v>
      </c>
      <c r="RH816" s="10"/>
      <c r="RI816" s="229"/>
      <c r="RJ816" s="175" t="s">
        <v>81</v>
      </c>
      <c r="RK816" s="341" t="s">
        <v>462</v>
      </c>
      <c r="RM816" s="176"/>
      <c r="RN816" s="176">
        <f>VLOOKUP(RK816,$A$879:$F$2731,6,FALSE)</f>
        <v>68</v>
      </c>
      <c r="RO816" s="175" t="s">
        <v>63</v>
      </c>
      <c r="RP816" s="10">
        <f>RN816*1.4</f>
        <v>95.199999999999989</v>
      </c>
      <c r="RQ816" s="10"/>
      <c r="RR816" s="229"/>
      <c r="RS816" s="175" t="s">
        <v>81</v>
      </c>
      <c r="RT816" s="349" t="s">
        <v>183</v>
      </c>
      <c r="RV816" s="176"/>
      <c r="RW816" s="176" t="e">
        <f>VLOOKUP(RT816,$A$879:$F$2731,6,FALSE)</f>
        <v>#N/A</v>
      </c>
      <c r="RX816" s="175" t="s">
        <v>63</v>
      </c>
      <c r="RY816" s="10" t="e">
        <f>RW816*1.4</f>
        <v>#N/A</v>
      </c>
      <c r="RZ816" s="10"/>
      <c r="SA816" s="235"/>
      <c r="SB816" s="175" t="s">
        <v>81</v>
      </c>
      <c r="SC816" s="341" t="s">
        <v>462</v>
      </c>
      <c r="SE816" s="176"/>
      <c r="SF816" s="176">
        <f>VLOOKUP(SC816,$A$879:$F$2731,6,FALSE)</f>
        <v>68</v>
      </c>
      <c r="SG816" s="175" t="s">
        <v>63</v>
      </c>
      <c r="SH816" s="10">
        <f>SF816*1.4</f>
        <v>95.199999999999989</v>
      </c>
      <c r="SI816" s="10"/>
      <c r="SJ816" s="235"/>
      <c r="SK816" s="175" t="s">
        <v>81</v>
      </c>
      <c r="SL816" s="341" t="s">
        <v>462</v>
      </c>
      <c r="SN816" s="176"/>
      <c r="SO816" s="176">
        <f>VLOOKUP(SL816,$A$879:$F$2731,6,FALSE)</f>
        <v>68</v>
      </c>
      <c r="SP816" s="175" t="s">
        <v>63</v>
      </c>
      <c r="SQ816" s="10">
        <f>SO816*1.4</f>
        <v>95.199999999999989</v>
      </c>
      <c r="SR816" s="10"/>
      <c r="SS816" s="235"/>
      <c r="ST816" s="175" t="s">
        <v>81</v>
      </c>
      <c r="SU816" s="341" t="s">
        <v>462</v>
      </c>
      <c r="SW816" s="176"/>
      <c r="SX816" s="176">
        <f>VLOOKUP(SU816,$A$879:$F$2731,6,FALSE)</f>
        <v>68</v>
      </c>
      <c r="SY816" s="175" t="s">
        <v>63</v>
      </c>
      <c r="SZ816" s="10">
        <f>SX816*1.4</f>
        <v>95.199999999999989</v>
      </c>
      <c r="TA816" s="10"/>
      <c r="TB816" s="235"/>
      <c r="TC816" s="175" t="s">
        <v>81</v>
      </c>
      <c r="TD816" s="349" t="s">
        <v>183</v>
      </c>
      <c r="TF816" s="176"/>
      <c r="TG816" s="176" t="e">
        <f>VLOOKUP(TD816,$A$879:$F$2731,6,FALSE)</f>
        <v>#N/A</v>
      </c>
      <c r="TH816" s="175" t="s">
        <v>63</v>
      </c>
      <c r="TI816" s="10" t="e">
        <f>TG816*1.4</f>
        <v>#N/A</v>
      </c>
      <c r="TK816" s="235"/>
      <c r="TL816" s="175" t="s">
        <v>81</v>
      </c>
      <c r="TM816" s="341" t="s">
        <v>2325</v>
      </c>
      <c r="TO816" s="176"/>
      <c r="TP816" s="176">
        <f>VLOOKUP(TM816,$A$879:$F$2731,6,FALSE)</f>
        <v>103</v>
      </c>
      <c r="TQ816" s="175" t="s">
        <v>63</v>
      </c>
      <c r="TR816" s="10">
        <f>TP816*1.4</f>
        <v>144.19999999999999</v>
      </c>
      <c r="TS816" s="10"/>
      <c r="TT816" s="235"/>
      <c r="TU816" s="175" t="s">
        <v>81</v>
      </c>
      <c r="TV816" s="341" t="s">
        <v>416</v>
      </c>
      <c r="TX816" s="176"/>
      <c r="TY816" s="176">
        <f>VLOOKUP(TV816,$A$879:$F$2731,6,FALSE)</f>
        <v>0</v>
      </c>
      <c r="TZ816" s="175" t="s">
        <v>63</v>
      </c>
      <c r="UA816" s="10">
        <f>TY816*1.4</f>
        <v>0</v>
      </c>
      <c r="UB816" s="10"/>
      <c r="UC816" s="235"/>
      <c r="UD816" s="175" t="s">
        <v>81</v>
      </c>
      <c r="UE816" s="341" t="s">
        <v>436</v>
      </c>
      <c r="UG816" s="176"/>
      <c r="UH816" s="176">
        <f>VLOOKUP(UE816,$A$879:$F$2731,6,FALSE)</f>
        <v>410</v>
      </c>
      <c r="UI816" s="175" t="s">
        <v>63</v>
      </c>
      <c r="UJ816" s="10">
        <f>UH816*1.4</f>
        <v>574</v>
      </c>
      <c r="UK816" s="10"/>
      <c r="UL816" s="235"/>
      <c r="UM816" s="175" t="s">
        <v>81</v>
      </c>
      <c r="UN816" s="349" t="s">
        <v>183</v>
      </c>
      <c r="UP816" s="176"/>
      <c r="UQ816" s="176" t="e">
        <f>VLOOKUP(UN816,$A$879:$F$2731,6,FALSE)</f>
        <v>#N/A</v>
      </c>
      <c r="UR816" s="175" t="s">
        <v>63</v>
      </c>
      <c r="US816" s="10" t="e">
        <f>UQ816*1.4</f>
        <v>#N/A</v>
      </c>
      <c r="UT816" s="10"/>
      <c r="UU816" s="235"/>
      <c r="UV816" s="175" t="s">
        <v>81</v>
      </c>
      <c r="UW816" s="341" t="s">
        <v>538</v>
      </c>
      <c r="UY816" s="176"/>
      <c r="UZ816" s="176">
        <f>VLOOKUP(UW816,$A$879:$F$2731,6,FALSE)</f>
        <v>82</v>
      </c>
      <c r="VA816" s="175" t="s">
        <v>63</v>
      </c>
      <c r="VB816" s="10">
        <f>UZ816*1.4</f>
        <v>114.8</v>
      </c>
      <c r="VC816" s="10"/>
      <c r="VD816" s="235"/>
      <c r="VE816" s="175" t="s">
        <v>81</v>
      </c>
      <c r="VF816" s="349" t="s">
        <v>183</v>
      </c>
      <c r="VH816" s="176"/>
      <c r="VI816" s="176" t="e">
        <f>VLOOKUP(VF816,$A$879:$F$2731,6,FALSE)</f>
        <v>#N/A</v>
      </c>
      <c r="VJ816" s="175" t="s">
        <v>63</v>
      </c>
      <c r="VK816" s="10" t="e">
        <f>VI816*1.4</f>
        <v>#N/A</v>
      </c>
      <c r="VL816" s="10"/>
      <c r="VM816" s="235"/>
      <c r="VN816" s="175" t="s">
        <v>81</v>
      </c>
      <c r="VO816" s="341" t="s">
        <v>2325</v>
      </c>
      <c r="VQ816" s="176"/>
      <c r="VR816" s="176">
        <f>VLOOKUP(VO816,$A$879:$F$2731,6,FALSE)</f>
        <v>103</v>
      </c>
      <c r="VS816" s="175" t="s">
        <v>63</v>
      </c>
      <c r="VT816" s="10">
        <f>VR816*1.4</f>
        <v>144.19999999999999</v>
      </c>
      <c r="VU816" s="10"/>
      <c r="VV816" s="235"/>
      <c r="VW816" s="175" t="s">
        <v>81</v>
      </c>
      <c r="VX816" s="349" t="s">
        <v>183</v>
      </c>
      <c r="VZ816" s="176"/>
      <c r="WA816" s="176" t="e">
        <f>VLOOKUP(VX816,$A$879:$F$2731,6,FALSE)</f>
        <v>#N/A</v>
      </c>
      <c r="WB816" s="175" t="s">
        <v>63</v>
      </c>
      <c r="WC816" s="10" t="e">
        <f>WA816*1.4</f>
        <v>#N/A</v>
      </c>
      <c r="WE816" s="235"/>
      <c r="WF816" s="175" t="s">
        <v>81</v>
      </c>
      <c r="WG816" s="341" t="s">
        <v>2091</v>
      </c>
      <c r="WI816" s="176"/>
      <c r="WJ816" s="176">
        <f>VLOOKUP(WG816,$A$879:$F$2731,6,FALSE)</f>
        <v>239</v>
      </c>
      <c r="WK816" s="175" t="s">
        <v>63</v>
      </c>
      <c r="WL816" s="10">
        <f>WJ816*1.4</f>
        <v>334.59999999999997</v>
      </c>
      <c r="WN816" s="235"/>
      <c r="WO816" s="175" t="s">
        <v>81</v>
      </c>
      <c r="WP816" s="341" t="s">
        <v>538</v>
      </c>
      <c r="WQ816" s="176"/>
      <c r="WR816" s="176"/>
      <c r="WS816" s="176">
        <f>VLOOKUP(WP816,$A$879:$F$2731,6,FALSE)</f>
        <v>82</v>
      </c>
      <c r="WT816" s="175" t="s">
        <v>63</v>
      </c>
      <c r="WU816" s="10">
        <f>WS816*1.4</f>
        <v>114.8</v>
      </c>
      <c r="WV816" s="10"/>
      <c r="WW816" s="235"/>
      <c r="WX816" s="175" t="s">
        <v>81</v>
      </c>
      <c r="WY816" s="341" t="s">
        <v>462</v>
      </c>
      <c r="XA816" s="176"/>
      <c r="XB816" s="176">
        <f>VLOOKUP(WY816,$A$879:$F$2731,6,FALSE)</f>
        <v>68</v>
      </c>
      <c r="XC816" s="175" t="s">
        <v>63</v>
      </c>
      <c r="XD816" s="10">
        <f>XB816*1.4</f>
        <v>95.199999999999989</v>
      </c>
      <c r="XF816" s="235"/>
      <c r="XG816" s="175" t="s">
        <v>81</v>
      </c>
      <c r="XH816" s="351" t="s">
        <v>2344</v>
      </c>
      <c r="XJ816" s="176"/>
      <c r="XK816" s="176">
        <f>VLOOKUP(XH816,$A$879:$F$2731,6,FALSE)</f>
        <v>489</v>
      </c>
      <c r="XL816" s="175" t="s">
        <v>63</v>
      </c>
      <c r="XM816" s="10">
        <f>XK816*1.4</f>
        <v>684.59999999999991</v>
      </c>
      <c r="XO816" s="235"/>
      <c r="XP816" s="175" t="s">
        <v>81</v>
      </c>
      <c r="XQ816" s="341" t="s">
        <v>462</v>
      </c>
      <c r="XS816" s="176"/>
      <c r="XT816" s="176">
        <f>VLOOKUP(XQ816,$A$879:$F$2731,6,FALSE)</f>
        <v>68</v>
      </c>
      <c r="XU816" s="175" t="s">
        <v>63</v>
      </c>
      <c r="XV816" s="10">
        <f>XT816*1.4</f>
        <v>95.199999999999989</v>
      </c>
      <c r="XW816" s="10"/>
      <c r="XX816" s="235"/>
      <c r="XY816" s="175" t="s">
        <v>81</v>
      </c>
      <c r="XZ816" s="341" t="s">
        <v>1743</v>
      </c>
      <c r="YB816" s="176"/>
      <c r="YC816" s="176">
        <f>VLOOKUP(XZ816,$A$879:$F$2731,6,FALSE)</f>
        <v>122</v>
      </c>
      <c r="YD816" s="175" t="s">
        <v>63</v>
      </c>
      <c r="YE816" s="10">
        <f>YC816*1.4</f>
        <v>170.79999999999998</v>
      </c>
      <c r="YG816" s="235"/>
      <c r="YH816" s="175" t="s">
        <v>81</v>
      </c>
      <c r="YI816" s="341" t="s">
        <v>2091</v>
      </c>
      <c r="YK816" s="176"/>
      <c r="YL816" s="176">
        <f>VLOOKUP(YI816,$A$879:$F$2731,6,FALSE)</f>
        <v>239</v>
      </c>
      <c r="YM816" s="175" t="s">
        <v>63</v>
      </c>
      <c r="YN816" s="10">
        <f>YL816*1.4</f>
        <v>334.59999999999997</v>
      </c>
      <c r="YO816" s="10"/>
      <c r="YP816" s="235"/>
      <c r="YQ816" s="175" t="s">
        <v>81</v>
      </c>
      <c r="YR816" s="341" t="s">
        <v>451</v>
      </c>
      <c r="YT816" s="176"/>
      <c r="YU816" s="176">
        <f>VLOOKUP(YR816,$A$879:$F$2731,6,FALSE)</f>
        <v>205</v>
      </c>
      <c r="YV816" s="175" t="s">
        <v>63</v>
      </c>
      <c r="YW816" s="10">
        <f>YU816*1.4</f>
        <v>287</v>
      </c>
      <c r="YY816" s="235"/>
      <c r="YZ816" s="175" t="s">
        <v>81</v>
      </c>
      <c r="ZA816" s="341" t="s">
        <v>506</v>
      </c>
      <c r="ZC816" s="176"/>
      <c r="ZD816" s="176">
        <f>VLOOKUP(ZA816,$A$879:$F$2731,6,FALSE)</f>
        <v>16</v>
      </c>
      <c r="ZE816" s="175" t="s">
        <v>63</v>
      </c>
      <c r="ZF816" s="10">
        <f>ZD816*1.4</f>
        <v>22.4</v>
      </c>
      <c r="ZH816" s="235"/>
      <c r="ZI816" s="175" t="s">
        <v>81</v>
      </c>
      <c r="ZJ816" s="341" t="s">
        <v>1743</v>
      </c>
      <c r="ZL816" s="176"/>
      <c r="ZM816" s="176">
        <f>VLOOKUP(ZJ816,$A$879:$F$2731,6,FALSE)</f>
        <v>122</v>
      </c>
      <c r="ZN816" s="175" t="s">
        <v>63</v>
      </c>
      <c r="ZO816" s="10">
        <f>ZM816*1.4</f>
        <v>170.79999999999998</v>
      </c>
      <c r="ZQ816" s="235"/>
      <c r="ZR816" s="175" t="s">
        <v>81</v>
      </c>
      <c r="ZS816" s="341" t="s">
        <v>962</v>
      </c>
      <c r="ZU816" s="176"/>
      <c r="ZV816" s="176">
        <f>VLOOKUP(ZS816,$A$879:$F$2731,6,FALSE)</f>
        <v>191</v>
      </c>
      <c r="ZW816" s="175" t="s">
        <v>63</v>
      </c>
      <c r="ZX816" s="10">
        <f>ZV816*1.4</f>
        <v>267.39999999999998</v>
      </c>
      <c r="ZY816" s="10"/>
      <c r="ZZ816" s="235"/>
      <c r="AAA816" s="175" t="s">
        <v>81</v>
      </c>
      <c r="AAB816" s="341" t="s">
        <v>416</v>
      </c>
      <c r="AAD816" s="176"/>
      <c r="AAE816" s="176">
        <f>VLOOKUP(AAB816,$A$879:$F$2731,6,FALSE)</f>
        <v>0</v>
      </c>
      <c r="AAF816" s="175" t="s">
        <v>63</v>
      </c>
      <c r="AAG816" s="10">
        <f>AAE816*1.4</f>
        <v>0</v>
      </c>
      <c r="AAH816" s="10"/>
      <c r="AAI816" s="235"/>
      <c r="AAJ816" s="175" t="s">
        <v>81</v>
      </c>
      <c r="AAK816" s="75" t="s">
        <v>183</v>
      </c>
      <c r="AAM816" s="176"/>
      <c r="AAN816" s="176" t="e">
        <f>VLOOKUP(AAK816,$A$879:$F$2731,6,FALSE)</f>
        <v>#N/A</v>
      </c>
      <c r="AAO816" s="175" t="s">
        <v>63</v>
      </c>
      <c r="AAP816" s="10" t="e">
        <f>AAN816*1.4</f>
        <v>#N/A</v>
      </c>
      <c r="AAQ816" s="10"/>
      <c r="AAR816" s="235"/>
      <c r="AAS816" s="175" t="s">
        <v>81</v>
      </c>
      <c r="AAT816" s="341" t="s">
        <v>436</v>
      </c>
      <c r="AAV816" s="176"/>
      <c r="AAW816" s="176">
        <f>VLOOKUP(AAT816,$A$879:$F$2731,6,FALSE)</f>
        <v>410</v>
      </c>
      <c r="AAX816" s="175" t="s">
        <v>63</v>
      </c>
      <c r="AAY816" s="10">
        <f>AAW816*1.4</f>
        <v>574</v>
      </c>
      <c r="AAZ816" s="10"/>
      <c r="ABA816" s="235"/>
      <c r="ABB816" s="175" t="s">
        <v>81</v>
      </c>
      <c r="ABC816" s="355" t="s">
        <v>2019</v>
      </c>
      <c r="ABE816" s="176"/>
      <c r="ABF816" s="176">
        <f>VLOOKUP(ABC816,$A$879:$F$2731,6,FALSE)</f>
        <v>427</v>
      </c>
      <c r="ABG816" s="175" t="s">
        <v>63</v>
      </c>
      <c r="ABH816" s="10">
        <f>ABF816*1.4</f>
        <v>597.79999999999995</v>
      </c>
      <c r="ABI816" s="10"/>
      <c r="ABJ816" s="235"/>
      <c r="ABK816" s="175" t="s">
        <v>81</v>
      </c>
      <c r="ABL816" s="341" t="s">
        <v>1150</v>
      </c>
      <c r="ABN816" s="176"/>
      <c r="ABO816" s="176">
        <f>VLOOKUP(ABL816,$A$879:$F$2731,6,FALSE)</f>
        <v>77</v>
      </c>
      <c r="ABP816" s="175" t="s">
        <v>63</v>
      </c>
      <c r="ABQ816" s="10">
        <f>ABO816*1.4</f>
        <v>107.8</v>
      </c>
      <c r="ABR816" s="10"/>
      <c r="ABS816" s="235"/>
      <c r="ABT816" s="175" t="s">
        <v>81</v>
      </c>
      <c r="ABU816" s="75" t="s">
        <v>183</v>
      </c>
      <c r="ABW816" s="176"/>
      <c r="ABX816" s="176" t="e">
        <f>VLOOKUP(ABU816,$A$879:$F$2731,6,FALSE)</f>
        <v>#N/A</v>
      </c>
      <c r="ABY816" s="175" t="s">
        <v>63</v>
      </c>
      <c r="ABZ816" s="10" t="e">
        <f>ABX816*1.4</f>
        <v>#N/A</v>
      </c>
      <c r="ACA816" s="10"/>
      <c r="ACB816" s="235"/>
      <c r="ACC816" s="175" t="s">
        <v>81</v>
      </c>
      <c r="ACD816" s="75" t="s">
        <v>183</v>
      </c>
      <c r="ACF816" s="176"/>
      <c r="ACG816" s="176" t="e">
        <f>VLOOKUP(ACD816,$A$879:$F$2731,6,FALSE)</f>
        <v>#N/A</v>
      </c>
      <c r="ACH816" s="175" t="s">
        <v>63</v>
      </c>
      <c r="ACI816" s="10" t="e">
        <f>ACG816*1.4</f>
        <v>#N/A</v>
      </c>
      <c r="ACJ816" s="10"/>
      <c r="ACK816" s="235"/>
      <c r="ACL816" s="175" t="s">
        <v>81</v>
      </c>
      <c r="ACM816" s="75" t="s">
        <v>183</v>
      </c>
      <c r="ACO816" s="176"/>
      <c r="ACP816" s="176" t="e">
        <f>VLOOKUP(ACM816,$A$879:$F$2731,6,FALSE)</f>
        <v>#N/A</v>
      </c>
      <c r="ACQ816" s="175" t="s">
        <v>63</v>
      </c>
      <c r="ACR816" s="10" t="e">
        <f>ACP816*1.4</f>
        <v>#N/A</v>
      </c>
      <c r="ACS816" s="10"/>
      <c r="ACT816" s="235"/>
      <c r="ACU816" s="175" t="s">
        <v>81</v>
      </c>
      <c r="ACV816" s="75" t="s">
        <v>183</v>
      </c>
      <c r="ACX816" s="176"/>
      <c r="ACY816" s="176" t="e">
        <f>VLOOKUP(ACV816,$A$879:$F$2731,6,FALSE)</f>
        <v>#N/A</v>
      </c>
      <c r="ACZ816" s="175" t="s">
        <v>63</v>
      </c>
      <c r="ADA816" s="10" t="e">
        <f>ACY816*1.4</f>
        <v>#N/A</v>
      </c>
      <c r="ADB816" s="10"/>
      <c r="ADC816" s="235"/>
      <c r="ADD816" s="175" t="s">
        <v>81</v>
      </c>
      <c r="ADE816" s="341" t="s">
        <v>436</v>
      </c>
      <c r="ADG816" s="176"/>
      <c r="ADH816" s="176">
        <f>VLOOKUP(ADE816,$A$879:$F$2731,6,FALSE)</f>
        <v>410</v>
      </c>
      <c r="ADI816" s="175" t="s">
        <v>63</v>
      </c>
      <c r="ADJ816" s="10">
        <f>ADH816*1.4</f>
        <v>574</v>
      </c>
      <c r="ADL816" s="235"/>
      <c r="ADM816" s="175" t="s">
        <v>81</v>
      </c>
      <c r="ADN816" s="75" t="s">
        <v>183</v>
      </c>
      <c r="ADP816" s="176"/>
      <c r="ADQ816" s="176" t="e">
        <f>VLOOKUP(ADN816,$A$879:$F$2731,6,FALSE)</f>
        <v>#N/A</v>
      </c>
      <c r="ADR816" s="175" t="s">
        <v>63</v>
      </c>
      <c r="ADS816" s="10" t="e">
        <f>ADQ816*1.4</f>
        <v>#N/A</v>
      </c>
      <c r="ADT816" s="10"/>
      <c r="ADU816" s="235"/>
      <c r="ADV816" s="175" t="s">
        <v>81</v>
      </c>
      <c r="ADW816" s="341" t="s">
        <v>625</v>
      </c>
      <c r="ADY816" s="176"/>
      <c r="ADZ816" s="176">
        <f>VLOOKUP(ADW816,$A$879:$F$2731,6,FALSE)</f>
        <v>373</v>
      </c>
      <c r="AEA816" s="175" t="s">
        <v>63</v>
      </c>
      <c r="AEB816" s="10">
        <f>ADZ816*1.4</f>
        <v>522.19999999999993</v>
      </c>
      <c r="AED816" s="235"/>
      <c r="AEE816" s="175" t="s">
        <v>81</v>
      </c>
      <c r="AEF816" s="75" t="s">
        <v>183</v>
      </c>
      <c r="AEH816" s="176"/>
      <c r="AEI816" s="176" t="e">
        <f>VLOOKUP(AEF816,$A$879:$F$2731,6,FALSE)</f>
        <v>#N/A</v>
      </c>
      <c r="AEJ816" s="175" t="s">
        <v>63</v>
      </c>
      <c r="AEK816" s="10" t="e">
        <f>AEI816*1.4</f>
        <v>#N/A</v>
      </c>
      <c r="AEM816" s="235"/>
      <c r="AEN816" s="175" t="s">
        <v>81</v>
      </c>
      <c r="AEO816" s="75" t="s">
        <v>183</v>
      </c>
      <c r="AEQ816" s="176"/>
      <c r="AER816" s="176" t="e">
        <f>VLOOKUP(AEO816,$A$879:$F$2731,6,FALSE)</f>
        <v>#N/A</v>
      </c>
      <c r="AES816" s="175" t="s">
        <v>63</v>
      </c>
      <c r="AET816" s="10" t="e">
        <f>AER816*1.4</f>
        <v>#N/A</v>
      </c>
      <c r="AEV816" s="235"/>
      <c r="AEW816" s="175" t="s">
        <v>81</v>
      </c>
      <c r="AEX816" s="75" t="s">
        <v>183</v>
      </c>
      <c r="AEZ816" s="176"/>
      <c r="AFA816" s="176" t="e">
        <f>VLOOKUP(AEX816,$A$879:$F$2731,6,FALSE)</f>
        <v>#N/A</v>
      </c>
      <c r="AFB816" s="175" t="s">
        <v>63</v>
      </c>
      <c r="AFC816" s="10" t="e">
        <f>AFA816*1.4</f>
        <v>#N/A</v>
      </c>
      <c r="AFD816" s="10"/>
      <c r="AFE816" s="235"/>
      <c r="AFF816" s="175" t="s">
        <v>81</v>
      </c>
      <c r="AFG816" s="75" t="s">
        <v>183</v>
      </c>
      <c r="AFI816" s="176"/>
      <c r="AFJ816" s="176" t="e">
        <f>VLOOKUP(AFG816,$A$879:$F$2731,6,FALSE)</f>
        <v>#N/A</v>
      </c>
      <c r="AFK816" s="175" t="s">
        <v>63</v>
      </c>
      <c r="AFL816" s="10" t="e">
        <f>AFJ816*1.4</f>
        <v>#N/A</v>
      </c>
      <c r="AFM816" s="10"/>
      <c r="AFN816" s="235"/>
      <c r="AFO816" s="175" t="s">
        <v>81</v>
      </c>
      <c r="AFP816" s="75" t="s">
        <v>183</v>
      </c>
      <c r="AFR816" s="176"/>
      <c r="AFS816" s="176" t="e">
        <f>VLOOKUP(AFP816,$A$879:$F$2731,6,FALSE)</f>
        <v>#N/A</v>
      </c>
      <c r="AFT816" s="175" t="s">
        <v>63</v>
      </c>
      <c r="AFU816" s="10" t="e">
        <f>AFS816*1.4</f>
        <v>#N/A</v>
      </c>
      <c r="AFV816" s="10"/>
      <c r="AFW816" s="235"/>
      <c r="AFX816" s="175" t="s">
        <v>81</v>
      </c>
      <c r="AFY816" s="341" t="s">
        <v>2115</v>
      </c>
      <c r="AGA816" s="176"/>
      <c r="AGB816" s="176">
        <f>VLOOKUP(AFY816,$A$879:$F$2731,6,FALSE)</f>
        <v>608</v>
      </c>
      <c r="AGC816" s="175" t="s">
        <v>63</v>
      </c>
      <c r="AGD816" s="10">
        <f>AGB816*1.4</f>
        <v>851.19999999999993</v>
      </c>
      <c r="AGE816" s="10"/>
      <c r="AGF816" s="235"/>
      <c r="AGG816" s="175" t="s">
        <v>81</v>
      </c>
      <c r="AGH816" s="341" t="s">
        <v>462</v>
      </c>
      <c r="AGJ816" s="176"/>
      <c r="AGK816" s="176">
        <f>VLOOKUP(AGH816,$A$879:$F$2731,6,FALSE)</f>
        <v>68</v>
      </c>
      <c r="AGL816" s="175" t="s">
        <v>63</v>
      </c>
      <c r="AGM816" s="10">
        <f>AGK816*1.4</f>
        <v>95.199999999999989</v>
      </c>
      <c r="AGN816" s="10"/>
      <c r="AGO816" s="235"/>
      <c r="AGP816" s="175" t="s">
        <v>81</v>
      </c>
      <c r="AGQ816" s="341" t="s">
        <v>453</v>
      </c>
      <c r="AGS816" s="176"/>
      <c r="AGT816" s="176">
        <f>VLOOKUP(AGQ816,$A$879:$F$2731,6,FALSE)</f>
        <v>100</v>
      </c>
      <c r="AGU816" s="175" t="s">
        <v>63</v>
      </c>
      <c r="AGV816" s="10">
        <f>AGT816*1.4</f>
        <v>140</v>
      </c>
      <c r="AGW816" s="10"/>
      <c r="AGX816" s="235"/>
      <c r="AGY816" s="175" t="s">
        <v>81</v>
      </c>
      <c r="AGZ816" s="341" t="s">
        <v>462</v>
      </c>
      <c r="AHB816" s="176"/>
      <c r="AHC816" s="176">
        <f>VLOOKUP(AGZ816,$A$879:$F$2731,6,FALSE)</f>
        <v>68</v>
      </c>
      <c r="AHD816" s="175" t="s">
        <v>63</v>
      </c>
      <c r="AHE816" s="10">
        <f>AHC816*1.4</f>
        <v>95.199999999999989</v>
      </c>
      <c r="AHF816" s="10"/>
      <c r="AHG816" s="235"/>
      <c r="AHH816" s="175" t="s">
        <v>81</v>
      </c>
      <c r="AHI816" s="398" t="s">
        <v>2091</v>
      </c>
      <c r="AHK816" s="176"/>
      <c r="AHL816" s="176">
        <f>VLOOKUP(AHI816,$A$879:$F$2731,6,FALSE)</f>
        <v>239</v>
      </c>
      <c r="AHM816" s="175" t="s">
        <v>63</v>
      </c>
      <c r="AHN816" s="10">
        <f>AHL816*1.4</f>
        <v>334.59999999999997</v>
      </c>
      <c r="AHO816" s="10"/>
      <c r="AHP816" s="235"/>
      <c r="AHQ816" s="175" t="s">
        <v>81</v>
      </c>
      <c r="AHR816" s="341" t="s">
        <v>462</v>
      </c>
      <c r="AHT816" s="176"/>
      <c r="AHU816" s="176">
        <f>VLOOKUP(AHR816,$A$879:$F$2731,6,FALSE)</f>
        <v>68</v>
      </c>
      <c r="AHV816" s="175" t="s">
        <v>63</v>
      </c>
      <c r="AHW816" s="10">
        <f>AHU816*1.4</f>
        <v>95.199999999999989</v>
      </c>
      <c r="AHX816" s="10"/>
      <c r="AHY816" s="235"/>
      <c r="AHZ816" s="175" t="s">
        <v>81</v>
      </c>
      <c r="AIA816" s="341" t="s">
        <v>416</v>
      </c>
      <c r="AIC816" s="176"/>
      <c r="AID816" s="176">
        <f>VLOOKUP(AIA816,$A$879:$F$2731,6,FALSE)</f>
        <v>0</v>
      </c>
      <c r="AIE816" s="175" t="s">
        <v>63</v>
      </c>
      <c r="AIF816" s="10">
        <f>AID816*1.4</f>
        <v>0</v>
      </c>
      <c r="AIG816" s="10"/>
      <c r="AIH816" s="235"/>
      <c r="AII816" s="175" t="s">
        <v>81</v>
      </c>
      <c r="AIJ816" s="341" t="s">
        <v>2344</v>
      </c>
      <c r="AIL816" s="176"/>
      <c r="AIM816" s="176">
        <f>VLOOKUP(AIJ816,$A$879:$F$2731,6,FALSE)</f>
        <v>489</v>
      </c>
      <c r="AIN816" s="175" t="s">
        <v>63</v>
      </c>
      <c r="AIO816" s="10">
        <f>AIM816*1.4</f>
        <v>684.59999999999991</v>
      </c>
      <c r="AIP816" s="10"/>
      <c r="AIQ816" s="235"/>
      <c r="AIR816" s="175" t="s">
        <v>81</v>
      </c>
      <c r="AIS816" s="341" t="s">
        <v>453</v>
      </c>
      <c r="AIU816" s="176"/>
      <c r="AIV816" s="176">
        <f>VLOOKUP(AIS816,$A$879:$F$2731,6,FALSE)</f>
        <v>100</v>
      </c>
      <c r="AIW816" s="175" t="s">
        <v>63</v>
      </c>
      <c r="AIX816" s="10">
        <f>AIV816*1.4</f>
        <v>140</v>
      </c>
      <c r="AIY816" s="10"/>
      <c r="AIZ816" s="235"/>
      <c r="AJA816" s="175" t="s">
        <v>81</v>
      </c>
      <c r="AJB816" s="351" t="s">
        <v>462</v>
      </c>
      <c r="AJD816" s="176"/>
      <c r="AJE816" s="176">
        <f>VLOOKUP(AJB816,$A$879:$F$2731,6,FALSE)</f>
        <v>68</v>
      </c>
      <c r="AJF816" s="175" t="s">
        <v>63</v>
      </c>
      <c r="AJG816" s="10">
        <f>AJE816*1.4</f>
        <v>95.199999999999989</v>
      </c>
      <c r="AJH816" s="10"/>
      <c r="AJI816" s="235"/>
      <c r="AJJ816" s="175" t="s">
        <v>81</v>
      </c>
      <c r="AJK816" s="341" t="s">
        <v>1958</v>
      </c>
      <c r="AJM816" s="176"/>
      <c r="AJN816" s="176">
        <f>VLOOKUP(AJK816,$A$879:$F$2731,6,FALSE)</f>
        <v>266</v>
      </c>
      <c r="AJO816" s="175" t="s">
        <v>63</v>
      </c>
      <c r="AJP816" s="10">
        <f>AJN816*1.4</f>
        <v>372.4</v>
      </c>
      <c r="AJQ816" s="10"/>
      <c r="AJR816" s="235"/>
      <c r="AJS816" s="175" t="s">
        <v>81</v>
      </c>
      <c r="AJT816" s="347" t="s">
        <v>1703</v>
      </c>
      <c r="AJV816" s="176"/>
      <c r="AJW816" s="176">
        <f>VLOOKUP(AJT816,$A$879:$F$2731,6,FALSE)</f>
        <v>0</v>
      </c>
      <c r="AJX816" s="175" t="s">
        <v>63</v>
      </c>
      <c r="AJY816" s="10">
        <f>AJW816*1.4</f>
        <v>0</v>
      </c>
      <c r="AJZ816" s="10"/>
      <c r="AKA816" s="235"/>
      <c r="AKB816" s="175" t="s">
        <v>81</v>
      </c>
      <c r="AKC816" s="341" t="s">
        <v>1797</v>
      </c>
      <c r="AKE816" s="176"/>
      <c r="AKF816" s="176">
        <f>VLOOKUP(AKC816,$A$879:$F$2731,6,FALSE)</f>
        <v>282</v>
      </c>
      <c r="AKG816" s="175" t="s">
        <v>63</v>
      </c>
      <c r="AKH816" s="10">
        <f>AKF816*1.4</f>
        <v>394.79999999999995</v>
      </c>
      <c r="AKI816" s="10"/>
      <c r="AKJ816" s="235"/>
      <c r="AKK816" s="175" t="s">
        <v>81</v>
      </c>
      <c r="AKL816" s="341" t="s">
        <v>2344</v>
      </c>
      <c r="AKN816" s="176"/>
      <c r="AKO816" s="176">
        <f>VLOOKUP(AKL816,$A$879:$F$2731,6,FALSE)</f>
        <v>489</v>
      </c>
      <c r="AKP816" s="175" t="s">
        <v>63</v>
      </c>
      <c r="AKQ816" s="10">
        <f>AKO816*1.4</f>
        <v>684.59999999999991</v>
      </c>
      <c r="AKR816" s="10"/>
      <c r="AKS816" s="235"/>
      <c r="AKT816" s="175" t="s">
        <v>81</v>
      </c>
      <c r="AKU816" s="341" t="s">
        <v>2091</v>
      </c>
      <c r="AKW816" s="176"/>
      <c r="AKX816" s="176">
        <f>VLOOKUP(AKU816,$A$879:$F$2731,6,FALSE)</f>
        <v>239</v>
      </c>
      <c r="AKY816" s="175" t="s">
        <v>63</v>
      </c>
      <c r="AKZ816" s="10">
        <f>AKX816*1.4</f>
        <v>334.59999999999997</v>
      </c>
      <c r="ALA816" s="10"/>
      <c r="ALB816" s="235"/>
      <c r="ALC816" s="175" t="s">
        <v>81</v>
      </c>
      <c r="ALD816" s="341" t="s">
        <v>1743</v>
      </c>
      <c r="ALF816" s="176"/>
      <c r="ALG816" s="176">
        <f>VLOOKUP(ALD816,$A$879:$F$2731,6,FALSE)</f>
        <v>122</v>
      </c>
      <c r="ALH816" s="175" t="s">
        <v>63</v>
      </c>
      <c r="ALI816" s="10">
        <f>ALG816*1.4</f>
        <v>170.79999999999998</v>
      </c>
      <c r="ALJ816" s="10"/>
      <c r="ALK816" s="235"/>
      <c r="ALL816" s="175" t="s">
        <v>81</v>
      </c>
      <c r="ALM816" s="341" t="s">
        <v>499</v>
      </c>
      <c r="ALO816" s="176"/>
      <c r="ALP816" s="176">
        <f>VLOOKUP(ALM816,$A$879:$F$2731,6,FALSE)</f>
        <v>114</v>
      </c>
      <c r="ALQ816" s="175" t="s">
        <v>63</v>
      </c>
      <c r="ALR816" s="10">
        <f>ALP816*1.4</f>
        <v>159.6</v>
      </c>
      <c r="ALS816" s="10"/>
      <c r="ALT816" s="235"/>
      <c r="ALU816" s="175" t="s">
        <v>81</v>
      </c>
      <c r="ALV816" s="341" t="s">
        <v>2091</v>
      </c>
      <c r="ALX816" s="176"/>
      <c r="ALY816" s="176">
        <f>VLOOKUP(ALV816,$A$879:$F$2731,6,FALSE)</f>
        <v>239</v>
      </c>
      <c r="ALZ816" s="175" t="s">
        <v>63</v>
      </c>
      <c r="AMA816" s="10">
        <f>ALY816*1.4</f>
        <v>334.59999999999997</v>
      </c>
      <c r="AMB816" s="10"/>
      <c r="AMC816" s="235"/>
      <c r="AMD816" s="175" t="s">
        <v>81</v>
      </c>
      <c r="AME816" s="401" t="s">
        <v>2019</v>
      </c>
      <c r="AMG816" s="176"/>
      <c r="AMH816" s="176">
        <f>VLOOKUP(AME816,$A$879:$F$2731,6,FALSE)</f>
        <v>427</v>
      </c>
      <c r="AMI816" s="175" t="s">
        <v>63</v>
      </c>
      <c r="AMJ816" s="10">
        <f>AMH816*1.4</f>
        <v>597.79999999999995</v>
      </c>
      <c r="AMK816" s="10"/>
      <c r="AML816" s="235"/>
      <c r="AMM816" s="175" t="s">
        <v>81</v>
      </c>
      <c r="AMN816" s="343" t="s">
        <v>2091</v>
      </c>
      <c r="AMP816" s="176"/>
      <c r="AMQ816" s="176">
        <f>VLOOKUP(AMN816,$A$879:$F$2731,6,FALSE)</f>
        <v>239</v>
      </c>
      <c r="AMR816" s="175" t="s">
        <v>63</v>
      </c>
      <c r="AMS816" s="10">
        <f>AMQ816*1.4</f>
        <v>334.59999999999997</v>
      </c>
      <c r="AMT816" s="10"/>
      <c r="AMU816" s="235"/>
      <c r="AMV816" s="175" t="s">
        <v>81</v>
      </c>
      <c r="AMW816" s="341" t="s">
        <v>2019</v>
      </c>
      <c r="AMY816" s="176"/>
      <c r="AMZ816" s="176">
        <f>VLOOKUP(AMW816,$A$879:$F$2731,6,FALSE)</f>
        <v>427</v>
      </c>
      <c r="ANA816" s="175" t="s">
        <v>63</v>
      </c>
      <c r="ANB816" s="10">
        <f>AMZ816*1.4</f>
        <v>597.79999999999995</v>
      </c>
      <c r="ANC816" s="10"/>
      <c r="AND816" s="235"/>
      <c r="ANE816" s="175" t="s">
        <v>81</v>
      </c>
      <c r="ANF816" s="341" t="s">
        <v>1703</v>
      </c>
      <c r="ANH816" s="176"/>
      <c r="ANI816" s="176">
        <f>VLOOKUP(ANF816,$A$879:$F$2731,6,FALSE)</f>
        <v>0</v>
      </c>
      <c r="ANJ816" s="175" t="s">
        <v>63</v>
      </c>
      <c r="ANK816" s="10">
        <f>ANI816*1.4</f>
        <v>0</v>
      </c>
      <c r="ANL816" s="10"/>
      <c r="ANM816" s="235"/>
      <c r="ANN816" s="175" t="s">
        <v>81</v>
      </c>
      <c r="ANO816" s="351" t="s">
        <v>1743</v>
      </c>
      <c r="ANQ816" s="176"/>
      <c r="ANR816" s="176">
        <f>VLOOKUP(ANO816,$A$879:$F$2731,6,FALSE)</f>
        <v>122</v>
      </c>
      <c r="ANS816" s="175" t="s">
        <v>63</v>
      </c>
      <c r="ANT816" s="10">
        <f>ANR816*1.4</f>
        <v>170.79999999999998</v>
      </c>
      <c r="ANU816" s="10"/>
      <c r="ANV816" s="235"/>
      <c r="ANW816" s="175" t="s">
        <v>81</v>
      </c>
      <c r="ANX816" s="341" t="s">
        <v>499</v>
      </c>
      <c r="ANZ816" s="176"/>
      <c r="AOA816" s="176">
        <f>VLOOKUP(ANX816,$A$879:$F$2731,6,FALSE)</f>
        <v>114</v>
      </c>
      <c r="AOB816" s="175" t="s">
        <v>63</v>
      </c>
      <c r="AOC816" s="10">
        <f>AOA816*1.4</f>
        <v>159.6</v>
      </c>
      <c r="AOD816" s="10"/>
      <c r="AOE816" s="235"/>
      <c r="AOF816" s="175" t="s">
        <v>81</v>
      </c>
      <c r="AOG816" s="75" t="s">
        <v>183</v>
      </c>
      <c r="AOI816" s="176"/>
      <c r="AOJ816" s="176" t="e">
        <f>VLOOKUP(AOG816,$A$879:$F$2731,6,FALSE)</f>
        <v>#N/A</v>
      </c>
      <c r="AOK816" s="175" t="s">
        <v>63</v>
      </c>
      <c r="AOL816" s="10" t="e">
        <f>AOJ816*1.4</f>
        <v>#N/A</v>
      </c>
      <c r="AOM816" s="10"/>
      <c r="AON816" s="235"/>
      <c r="AOO816" s="175" t="s">
        <v>81</v>
      </c>
      <c r="AOP816" s="341" t="s">
        <v>499</v>
      </c>
      <c r="AOR816" s="176"/>
      <c r="AOS816" s="176">
        <f>VLOOKUP(AOP816,$A$879:$F$2731,6,FALSE)</f>
        <v>114</v>
      </c>
      <c r="AOT816" s="175" t="s">
        <v>63</v>
      </c>
      <c r="AOU816" s="10">
        <f>AOS816*1.4</f>
        <v>159.6</v>
      </c>
      <c r="AOV816" s="10"/>
      <c r="AOW816" s="235"/>
      <c r="AOX816" s="175" t="s">
        <v>81</v>
      </c>
      <c r="AOY816" s="404" t="s">
        <v>2344</v>
      </c>
      <c r="APA816" s="176"/>
      <c r="APB816" s="176">
        <f>VLOOKUP(AOY816,$A$879:$F$2731,6,FALSE)</f>
        <v>489</v>
      </c>
      <c r="APC816" s="175" t="s">
        <v>63</v>
      </c>
      <c r="APD816" s="10">
        <f>APB816*1.4</f>
        <v>684.59999999999991</v>
      </c>
      <c r="APE816" s="10"/>
      <c r="APF816" s="235"/>
      <c r="APG816" s="175" t="s">
        <v>81</v>
      </c>
      <c r="APH816" s="341" t="s">
        <v>453</v>
      </c>
      <c r="APJ816" s="176"/>
      <c r="APK816" s="176">
        <f>VLOOKUP(APH816,$A$879:$F$2731,6,FALSE)</f>
        <v>100</v>
      </c>
      <c r="APL816" s="175" t="s">
        <v>63</v>
      </c>
      <c r="APM816" s="10">
        <f>APK816*1.4</f>
        <v>140</v>
      </c>
      <c r="APN816" s="10"/>
      <c r="APO816" s="235"/>
      <c r="APP816" s="175" t="s">
        <v>81</v>
      </c>
      <c r="APQ816" s="75" t="s">
        <v>183</v>
      </c>
      <c r="APS816" s="176"/>
      <c r="APT816" s="176" t="e">
        <f>VLOOKUP(APQ816,$A$879:$F$2731,6,FALSE)</f>
        <v>#N/A</v>
      </c>
      <c r="APU816" s="175" t="s">
        <v>63</v>
      </c>
      <c r="APV816" s="10" t="e">
        <f>APT816*1.4</f>
        <v>#N/A</v>
      </c>
      <c r="APW816" s="10"/>
      <c r="APX816" s="235"/>
      <c r="APY816" s="175" t="s">
        <v>81</v>
      </c>
      <c r="APZ816" s="341" t="s">
        <v>462</v>
      </c>
      <c r="AQB816" s="176"/>
      <c r="AQC816" s="176">
        <f>VLOOKUP(APZ816,$A$879:$F$2731,6,FALSE)</f>
        <v>68</v>
      </c>
      <c r="AQD816" s="175" t="s">
        <v>63</v>
      </c>
      <c r="AQE816" s="10">
        <f>AQC816*1.4</f>
        <v>95.199999999999989</v>
      </c>
      <c r="AQF816" s="10"/>
      <c r="AQG816" s="235"/>
      <c r="AQH816" s="175" t="s">
        <v>81</v>
      </c>
      <c r="AQI816" s="341" t="s">
        <v>538</v>
      </c>
      <c r="AQK816" s="176"/>
      <c r="AQL816" s="176">
        <f>VLOOKUP(AQI816,$A$879:$F$2731,6,FALSE)</f>
        <v>82</v>
      </c>
      <c r="AQM816" s="175" t="s">
        <v>63</v>
      </c>
      <c r="AQN816" s="10">
        <f>AQL816*1.4</f>
        <v>114.8</v>
      </c>
      <c r="AQO816" s="10"/>
      <c r="AQP816" s="235"/>
      <c r="AQQ816" s="175" t="s">
        <v>81</v>
      </c>
      <c r="AQR816" s="75" t="s">
        <v>183</v>
      </c>
      <c r="AQT816" s="176"/>
      <c r="AQU816" s="176" t="e">
        <f>VLOOKUP(AQR816,$A$879:$F$2731,6,FALSE)</f>
        <v>#N/A</v>
      </c>
      <c r="AQV816" s="175" t="s">
        <v>63</v>
      </c>
      <c r="AQW816" s="10" t="e">
        <f>AQU816*1.4</f>
        <v>#N/A</v>
      </c>
      <c r="AQX816" s="10"/>
      <c r="AQY816" s="235"/>
      <c r="AQZ816" s="175" t="s">
        <v>81</v>
      </c>
      <c r="ARA816" s="75" t="s">
        <v>183</v>
      </c>
      <c r="ARC816" s="176"/>
      <c r="ARD816" s="176" t="e">
        <f>VLOOKUP(ARA816,$A$879:$F$2731,6,FALSE)</f>
        <v>#N/A</v>
      </c>
      <c r="ARE816" s="175" t="s">
        <v>63</v>
      </c>
      <c r="ARF816" s="10" t="e">
        <f>ARD816*1.4</f>
        <v>#N/A</v>
      </c>
      <c r="ARG816" s="10"/>
      <c r="ARH816" s="235"/>
      <c r="ARI816" s="175" t="s">
        <v>81</v>
      </c>
      <c r="ARJ816" s="75" t="s">
        <v>183</v>
      </c>
      <c r="ARL816" s="176"/>
      <c r="ARM816" s="176" t="e">
        <f>VLOOKUP(ARJ816,$A$879:$F$2731,6,FALSE)</f>
        <v>#N/A</v>
      </c>
      <c r="ARN816" s="175" t="s">
        <v>63</v>
      </c>
      <c r="ARO816" s="10" t="e">
        <f>ARM816*1.4</f>
        <v>#N/A</v>
      </c>
      <c r="ARP816" s="10"/>
      <c r="ARQ816" s="235"/>
      <c r="ARR816" s="175" t="s">
        <v>81</v>
      </c>
      <c r="ARS816" s="75" t="s">
        <v>183</v>
      </c>
      <c r="ARU816" s="176"/>
      <c r="ARV816" s="176" t="e">
        <f>VLOOKUP(ARS816,$A$879:$F$2731,6,FALSE)</f>
        <v>#N/A</v>
      </c>
      <c r="ARW816" s="175" t="s">
        <v>63</v>
      </c>
      <c r="ARX816" s="10" t="e">
        <f>ARV816*1.4</f>
        <v>#N/A</v>
      </c>
      <c r="ARY816" s="10"/>
      <c r="ARZ816" s="235"/>
      <c r="ASA816" s="175" t="s">
        <v>81</v>
      </c>
      <c r="ASB816" s="341" t="s">
        <v>1800</v>
      </c>
      <c r="ASD816" s="176"/>
      <c r="ASE816" s="176">
        <f>VLOOKUP(ASB816,$A$879:$F$2731,6,FALSE)</f>
        <v>855</v>
      </c>
      <c r="ASF816" s="175" t="s">
        <v>63</v>
      </c>
      <c r="ASG816" s="10">
        <f>ASE816*1.4</f>
        <v>1197</v>
      </c>
      <c r="ASH816" s="10"/>
      <c r="ASI816" s="235"/>
      <c r="ASJ816" s="175" t="s">
        <v>81</v>
      </c>
      <c r="ASK816" s="75" t="s">
        <v>183</v>
      </c>
      <c r="ASM816" s="176"/>
      <c r="ASN816" s="176" t="e">
        <f>VLOOKUP(ASK816,$A$879:$F$2731,6,FALSE)</f>
        <v>#N/A</v>
      </c>
      <c r="ASO816" s="175" t="s">
        <v>63</v>
      </c>
      <c r="ASP816" s="10" t="e">
        <f>ASN816*1.4</f>
        <v>#N/A</v>
      </c>
      <c r="ASQ816" s="10"/>
      <c r="ASR816" s="235"/>
      <c r="ASS816" s="175" t="s">
        <v>81</v>
      </c>
      <c r="AST816" s="341" t="s">
        <v>462</v>
      </c>
      <c r="ASV816" s="176"/>
      <c r="ASW816" s="176">
        <f>VLOOKUP(AST816,$A$879:$F$2731,6,FALSE)</f>
        <v>68</v>
      </c>
      <c r="ASX816" s="175" t="s">
        <v>63</v>
      </c>
      <c r="ASY816" s="10">
        <f>ASW816*1.4</f>
        <v>95.199999999999989</v>
      </c>
      <c r="ASZ816" s="10"/>
      <c r="ATA816" s="235"/>
      <c r="ATB816" s="175" t="s">
        <v>81</v>
      </c>
      <c r="ATC816" s="75" t="s">
        <v>183</v>
      </c>
      <c r="ATE816" s="176"/>
      <c r="ATF816" s="176" t="e">
        <f>VLOOKUP(ATC816,$A$879:$F$2731,6,FALSE)</f>
        <v>#N/A</v>
      </c>
      <c r="ATG816" s="175" t="s">
        <v>63</v>
      </c>
      <c r="ATH816" s="10" t="e">
        <f>ATF816*1.4</f>
        <v>#N/A</v>
      </c>
      <c r="ATI816" s="10"/>
      <c r="ATJ816" s="235"/>
      <c r="ATK816" s="175" t="s">
        <v>81</v>
      </c>
      <c r="ATL816" s="75" t="s">
        <v>183</v>
      </c>
      <c r="ATN816" s="176"/>
      <c r="ATO816" s="176" t="e">
        <f>VLOOKUP(ATL816,$A$879:$F$2731,6,FALSE)</f>
        <v>#N/A</v>
      </c>
      <c r="ATP816" s="175" t="s">
        <v>63</v>
      </c>
      <c r="ATQ816" s="10" t="e">
        <f>ATO816*1.4</f>
        <v>#N/A</v>
      </c>
      <c r="ATR816" s="10"/>
      <c r="ATS816" s="235"/>
      <c r="ATT816" s="175" t="s">
        <v>81</v>
      </c>
      <c r="ATU816" s="75" t="s">
        <v>183</v>
      </c>
      <c r="ATW816" s="176"/>
      <c r="ATX816" s="176" t="e">
        <f>VLOOKUP(ATU816,$A$879:$F$2731,6,FALSE)</f>
        <v>#N/A</v>
      </c>
      <c r="ATY816" s="175" t="s">
        <v>63</v>
      </c>
      <c r="ATZ816" s="10" t="e">
        <f>ATX816*1.4</f>
        <v>#N/A</v>
      </c>
      <c r="AUA816" s="10"/>
      <c r="AUB816" s="235"/>
      <c r="AUC816" s="175" t="s">
        <v>81</v>
      </c>
      <c r="AUD816" s="75" t="s">
        <v>183</v>
      </c>
      <c r="AUF816" s="176"/>
      <c r="AUG816" s="176" t="e">
        <f>VLOOKUP(AUD816,$A$879:$F$2731,6,FALSE)</f>
        <v>#N/A</v>
      </c>
      <c r="AUH816" s="175" t="s">
        <v>63</v>
      </c>
      <c r="AUI816" s="10" t="e">
        <f>AUG816*1.4</f>
        <v>#N/A</v>
      </c>
      <c r="AUJ816" s="10"/>
      <c r="AUK816" s="235"/>
      <c r="AUL816" s="175" t="s">
        <v>81</v>
      </c>
      <c r="AUM816" s="75" t="s">
        <v>183</v>
      </c>
      <c r="AUO816" s="176"/>
      <c r="AUP816" s="176" t="e">
        <f>VLOOKUP(AUM816,$A$879:$F$2731,6,FALSE)</f>
        <v>#N/A</v>
      </c>
      <c r="AUQ816" s="175" t="s">
        <v>63</v>
      </c>
      <c r="AUR816" s="10" t="e">
        <f>AUP816*1.4</f>
        <v>#N/A</v>
      </c>
      <c r="AUS816" s="10"/>
      <c r="AUT816" s="235"/>
      <c r="AUU816" s="175" t="s">
        <v>81</v>
      </c>
      <c r="AUV816" s="75" t="s">
        <v>183</v>
      </c>
      <c r="AUX816" s="176"/>
      <c r="AUY816" s="176" t="e">
        <f>VLOOKUP(AUV816,$A$879:$F$2731,6,FALSE)</f>
        <v>#N/A</v>
      </c>
      <c r="AUZ816" s="175" t="s">
        <v>63</v>
      </c>
      <c r="AVA816" s="10" t="e">
        <f>AUY816*1.4</f>
        <v>#N/A</v>
      </c>
      <c r="AVB816" s="10"/>
      <c r="AVC816" s="235"/>
      <c r="AVD816" s="175" t="s">
        <v>81</v>
      </c>
      <c r="AVE816" s="75" t="s">
        <v>183</v>
      </c>
      <c r="AVG816" s="176"/>
      <c r="AVH816" s="176" t="e">
        <f>VLOOKUP(AVE816,$A$879:$F$2731,6,FALSE)</f>
        <v>#N/A</v>
      </c>
      <c r="AVI816" s="175" t="s">
        <v>63</v>
      </c>
      <c r="AVJ816" s="10" t="e">
        <f>AVH816*1.4</f>
        <v>#N/A</v>
      </c>
      <c r="AVK816" s="10"/>
      <c r="AVL816" s="235"/>
      <c r="AVM816" s="175" t="s">
        <v>81</v>
      </c>
      <c r="AVN816" s="75" t="s">
        <v>183</v>
      </c>
      <c r="AVP816" s="176"/>
      <c r="AVQ816" s="176" t="e">
        <f>VLOOKUP(AVN816,$A$879:$F$2731,6,FALSE)</f>
        <v>#N/A</v>
      </c>
      <c r="AVR816" s="175" t="s">
        <v>63</v>
      </c>
      <c r="AVS816" s="10" t="e">
        <f>AVQ816*1.4</f>
        <v>#N/A</v>
      </c>
      <c r="AVT816" s="10"/>
      <c r="AVU816" s="235"/>
      <c r="AVV816" s="175" t="s">
        <v>81</v>
      </c>
      <c r="AVW816" s="75" t="s">
        <v>183</v>
      </c>
      <c r="AVY816" s="176"/>
      <c r="AVZ816" s="176" t="e">
        <f>VLOOKUP(AVW816,$A$879:$F$2731,6,FALSE)</f>
        <v>#N/A</v>
      </c>
      <c r="AWA816" s="175" t="s">
        <v>63</v>
      </c>
      <c r="AWB816" s="10" t="e">
        <f>AVZ816*1.4</f>
        <v>#N/A</v>
      </c>
      <c r="AWC816" s="10"/>
      <c r="AWD816" s="235"/>
      <c r="AWE816" s="175" t="s">
        <v>81</v>
      </c>
      <c r="AWF816" s="75" t="s">
        <v>183</v>
      </c>
      <c r="AWH816" s="176"/>
      <c r="AWI816" s="176" t="e">
        <f>VLOOKUP(AWF816,$A$879:$F$2731,6,FALSE)</f>
        <v>#N/A</v>
      </c>
      <c r="AWJ816" s="175" t="s">
        <v>63</v>
      </c>
      <c r="AWK816" s="10" t="e">
        <f>AWI816*1.4</f>
        <v>#N/A</v>
      </c>
      <c r="AWL816" s="10"/>
      <c r="AWM816" s="235"/>
      <c r="AWN816" s="175" t="s">
        <v>81</v>
      </c>
      <c r="AWO816" s="341" t="s">
        <v>462</v>
      </c>
      <c r="AWQ816" s="176"/>
      <c r="AWR816" s="176">
        <f>VLOOKUP(AWO816,$A$879:$F$2731,6,FALSE)</f>
        <v>68</v>
      </c>
      <c r="AWS816" s="175" t="s">
        <v>63</v>
      </c>
      <c r="AWT816" s="10">
        <f>AWR816*1.4</f>
        <v>95.199999999999989</v>
      </c>
      <c r="AWU816" s="10"/>
      <c r="AWV816" s="235"/>
      <c r="AWW816" s="175" t="s">
        <v>81</v>
      </c>
      <c r="AWX816" s="341" t="s">
        <v>1743</v>
      </c>
      <c r="AWZ816" s="176"/>
      <c r="AXA816" s="176">
        <f>VLOOKUP(AWX816,$A$879:$F$2731,6,FALSE)</f>
        <v>122</v>
      </c>
      <c r="AXB816" s="175" t="s">
        <v>63</v>
      </c>
      <c r="AXC816" s="10">
        <f>AXA816*1.4</f>
        <v>170.79999999999998</v>
      </c>
      <c r="AXD816" s="10"/>
      <c r="AXE816" s="235"/>
      <c r="AXF816" s="175" t="s">
        <v>81</v>
      </c>
      <c r="AXG816" s="341" t="s">
        <v>499</v>
      </c>
      <c r="AXI816" s="176"/>
      <c r="AXJ816" s="176">
        <f>VLOOKUP(AXG816,$A$879:$F$2731,6,FALSE)</f>
        <v>114</v>
      </c>
      <c r="AXK816" s="175" t="s">
        <v>63</v>
      </c>
      <c r="AXL816" s="10">
        <f>AXJ816*1.4</f>
        <v>159.6</v>
      </c>
      <c r="AXM816" s="10"/>
      <c r="AXN816" s="235"/>
      <c r="AXO816" s="175" t="s">
        <v>81</v>
      </c>
      <c r="AXP816" s="341" t="s">
        <v>499</v>
      </c>
      <c r="AXR816" s="176"/>
      <c r="AXS816" s="176">
        <f>VLOOKUP(AXP816,$A$879:$F$2731,6,FALSE)</f>
        <v>114</v>
      </c>
      <c r="AXT816" s="175" t="s">
        <v>63</v>
      </c>
      <c r="AXU816" s="10">
        <f>AXS816*1.4</f>
        <v>159.6</v>
      </c>
      <c r="AXV816" s="10"/>
      <c r="AXW816" s="235"/>
      <c r="AXX816" s="175" t="s">
        <v>81</v>
      </c>
      <c r="AXY816" s="341" t="s">
        <v>1958</v>
      </c>
      <c r="AYA816" s="176"/>
      <c r="AYB816" s="176">
        <f>VLOOKUP(AXY816,$A$879:$F$2731,6,FALSE)</f>
        <v>266</v>
      </c>
      <c r="AYC816" s="175" t="s">
        <v>63</v>
      </c>
      <c r="AYD816" s="10">
        <f>AYB816*1.4</f>
        <v>372.4</v>
      </c>
      <c r="AYE816" s="10"/>
      <c r="AYF816" s="235"/>
      <c r="AYG816" s="175" t="s">
        <v>81</v>
      </c>
      <c r="AYH816" s="341" t="s">
        <v>1797</v>
      </c>
      <c r="AYJ816" s="176"/>
      <c r="AYK816" s="176">
        <f>VLOOKUP(AYH816,$A$879:$F$2731,6,FALSE)</f>
        <v>282</v>
      </c>
      <c r="AYL816" s="175" t="s">
        <v>63</v>
      </c>
      <c r="AYM816" s="10">
        <f>AYK816*1.4</f>
        <v>394.79999999999995</v>
      </c>
      <c r="AYN816" s="10"/>
      <c r="AYO816" s="235"/>
      <c r="AYP816" s="175" t="s">
        <v>81</v>
      </c>
      <c r="AYQ816" s="341" t="s">
        <v>453</v>
      </c>
      <c r="AYS816" s="176"/>
      <c r="AYT816" s="176">
        <f>VLOOKUP(AYQ816,$A$879:$F$2731,6,FALSE)</f>
        <v>100</v>
      </c>
      <c r="AYU816" s="175" t="s">
        <v>63</v>
      </c>
      <c r="AYV816" s="10">
        <f>AYT816*1.4</f>
        <v>140</v>
      </c>
      <c r="AYW816" s="10"/>
      <c r="AYX816" s="235"/>
      <c r="AYY816" s="175" t="s">
        <v>81</v>
      </c>
      <c r="AYZ816" s="341" t="s">
        <v>722</v>
      </c>
      <c r="AZB816" s="176"/>
      <c r="AZC816" s="176">
        <f>VLOOKUP(AYZ816,$A$879:$F$2731,6,FALSE)</f>
        <v>249</v>
      </c>
      <c r="AZD816" s="175" t="s">
        <v>63</v>
      </c>
      <c r="AZE816" s="10">
        <f>AZC816*1.4</f>
        <v>348.59999999999997</v>
      </c>
      <c r="AZF816" s="10"/>
      <c r="AZG816" s="235"/>
      <c r="AZH816" s="175" t="s">
        <v>81</v>
      </c>
      <c r="AZI816" s="341" t="s">
        <v>2325</v>
      </c>
      <c r="AZK816" s="176"/>
      <c r="AZL816" s="176">
        <f>VLOOKUP(AZI816,$A$879:$F$2731,6,FALSE)</f>
        <v>103</v>
      </c>
      <c r="AZM816" s="175" t="s">
        <v>63</v>
      </c>
      <c r="AZN816" s="10">
        <f>AZL816*1.4</f>
        <v>144.19999999999999</v>
      </c>
      <c r="AZO816" s="10"/>
      <c r="AZP816" s="235"/>
      <c r="AZQ816" s="175" t="s">
        <v>81</v>
      </c>
      <c r="AZR816" s="341" t="s">
        <v>462</v>
      </c>
      <c r="AZT816" s="176"/>
      <c r="AZU816" s="176">
        <f>VLOOKUP(AZR816,$A$879:$F$2731,6,FALSE)</f>
        <v>68</v>
      </c>
      <c r="AZV816" s="175" t="s">
        <v>63</v>
      </c>
      <c r="AZW816" s="10">
        <f>AZU816*1.4</f>
        <v>95.199999999999989</v>
      </c>
      <c r="AZX816" s="10"/>
      <c r="AZY816" s="235"/>
      <c r="AZZ816" s="175" t="s">
        <v>81</v>
      </c>
      <c r="BAA816" s="341" t="s">
        <v>2115</v>
      </c>
      <c r="BAC816" s="176"/>
      <c r="BAD816" s="176">
        <f>VLOOKUP(BAA816,$A$879:$F$2731,6,FALSE)</f>
        <v>608</v>
      </c>
      <c r="BAE816" s="175" t="s">
        <v>63</v>
      </c>
      <c r="BAF816" s="10">
        <f>BAD816*1.4</f>
        <v>851.19999999999993</v>
      </c>
      <c r="BAG816" s="10"/>
      <c r="BAH816" s="235"/>
      <c r="BAI816" s="175" t="s">
        <v>81</v>
      </c>
      <c r="BAJ816" s="398" t="s">
        <v>625</v>
      </c>
      <c r="BAL816" s="176"/>
      <c r="BAM816" s="176">
        <f>VLOOKUP(BAJ816,$A$879:$F$2731,6,FALSE)</f>
        <v>373</v>
      </c>
      <c r="BAN816" s="175" t="s">
        <v>63</v>
      </c>
      <c r="BAO816" s="10">
        <f>BAM816*1.4</f>
        <v>522.19999999999993</v>
      </c>
      <c r="BAP816" s="10"/>
      <c r="BAQ816" s="235"/>
      <c r="BAR816" s="175" t="s">
        <v>81</v>
      </c>
      <c r="BAS816" s="341" t="s">
        <v>548</v>
      </c>
      <c r="BAU816" s="176"/>
      <c r="BAV816" s="176">
        <f>VLOOKUP(BAS816,$A$879:$F$2731,6,FALSE)</f>
        <v>321</v>
      </c>
      <c r="BAW816" s="175" t="s">
        <v>63</v>
      </c>
      <c r="BAX816" s="10">
        <f>BAV816*1.4</f>
        <v>449.4</v>
      </c>
      <c r="BAY816" s="10"/>
      <c r="BAZ816" s="235"/>
      <c r="BBA816" s="175" t="s">
        <v>81</v>
      </c>
      <c r="BBB816" s="341" t="s">
        <v>436</v>
      </c>
      <c r="BBD816" s="176"/>
      <c r="BBE816" s="176">
        <f>VLOOKUP(BBB816,$A$879:$F$2731,6,FALSE)</f>
        <v>410</v>
      </c>
      <c r="BBF816" s="175" t="s">
        <v>63</v>
      </c>
      <c r="BBG816" s="10">
        <f>BBE816*1.4</f>
        <v>574</v>
      </c>
      <c r="BBH816" s="10"/>
      <c r="BBI816" s="235"/>
      <c r="BBJ816" s="175" t="s">
        <v>81</v>
      </c>
      <c r="BBK816" s="341" t="s">
        <v>1797</v>
      </c>
      <c r="BBM816" s="176"/>
      <c r="BBN816" s="176">
        <f>VLOOKUP(BBK816,$A$879:$F$2731,6,FALSE)</f>
        <v>282</v>
      </c>
      <c r="BBO816" s="175" t="s">
        <v>63</v>
      </c>
      <c r="BBP816" s="10">
        <f>BBN816*1.4</f>
        <v>394.79999999999995</v>
      </c>
      <c r="BBQ816" s="10"/>
      <c r="BBR816" s="235"/>
      <c r="BBS816" s="175" t="s">
        <v>81</v>
      </c>
      <c r="BBT816" s="347" t="s">
        <v>453</v>
      </c>
      <c r="BBV816" s="176"/>
      <c r="BBW816" s="176">
        <f>VLOOKUP(BBT816,$A$879:$F$2731,6,FALSE)</f>
        <v>100</v>
      </c>
      <c r="BBX816" s="175" t="s">
        <v>63</v>
      </c>
      <c r="BBY816" s="10">
        <f>BBW816*1.4</f>
        <v>140</v>
      </c>
      <c r="BBZ816" s="10"/>
      <c r="BCA816" s="235"/>
      <c r="BCB816" s="175" t="s">
        <v>81</v>
      </c>
      <c r="BCC816" s="341" t="s">
        <v>538</v>
      </c>
      <c r="BCE816" s="176"/>
      <c r="BCF816" s="176">
        <f>VLOOKUP(BCC816,$A$879:$F$2731,6,FALSE)</f>
        <v>82</v>
      </c>
      <c r="BCG816" s="175" t="s">
        <v>63</v>
      </c>
      <c r="BCH816" s="10">
        <f>BCF816*1.4</f>
        <v>114.8</v>
      </c>
      <c r="BCI816" s="10"/>
      <c r="BCJ816" s="235"/>
      <c r="BCK816" s="175" t="s">
        <v>81</v>
      </c>
      <c r="BCL816" s="341" t="s">
        <v>548</v>
      </c>
      <c r="BCN816" s="176"/>
      <c r="BCO816" s="176">
        <f>VLOOKUP(BCL816,$A$879:$F$2731,6,FALSE)</f>
        <v>321</v>
      </c>
      <c r="BCP816" s="175" t="s">
        <v>63</v>
      </c>
      <c r="BCQ816" s="10">
        <f>BCO816*1.4</f>
        <v>449.4</v>
      </c>
      <c r="BCR816" s="10"/>
      <c r="BCS816" s="235"/>
      <c r="BCT816" s="175" t="s">
        <v>81</v>
      </c>
      <c r="BCU816" s="351" t="s">
        <v>1743</v>
      </c>
      <c r="BCW816" s="176"/>
      <c r="BCX816" s="176">
        <f>VLOOKUP(BCU816,$A$879:$F$2731,6,FALSE)</f>
        <v>122</v>
      </c>
      <c r="BCY816" s="175" t="s">
        <v>63</v>
      </c>
      <c r="BCZ816" s="10">
        <f>BCX816*1.4</f>
        <v>170.79999999999998</v>
      </c>
      <c r="BDA816" s="10"/>
      <c r="BDB816" s="235"/>
      <c r="BDC816" s="175" t="s">
        <v>81</v>
      </c>
      <c r="BDD816" s="347" t="s">
        <v>538</v>
      </c>
      <c r="BDF816" s="176"/>
      <c r="BDG816" s="176">
        <f>VLOOKUP(BDD816,$A$879:$F$2731,6,FALSE)</f>
        <v>82</v>
      </c>
      <c r="BDH816" s="175" t="s">
        <v>63</v>
      </c>
      <c r="BDI816" s="10">
        <f>BDG816*1.4</f>
        <v>114.8</v>
      </c>
      <c r="BDJ816" s="10"/>
      <c r="BDK816" s="235"/>
      <c r="BDL816" s="175" t="s">
        <v>81</v>
      </c>
      <c r="BDM816" s="341" t="s">
        <v>453</v>
      </c>
      <c r="BDO816" s="176"/>
      <c r="BDP816" s="176">
        <f>VLOOKUP(BDM816,$A$879:$F$2731,6,FALSE)</f>
        <v>100</v>
      </c>
      <c r="BDQ816" s="175" t="s">
        <v>63</v>
      </c>
      <c r="BDR816" s="10">
        <f>BDP816*1.4</f>
        <v>140</v>
      </c>
      <c r="BDS816" s="10"/>
      <c r="BDT816" s="235"/>
      <c r="BDU816" s="175" t="s">
        <v>81</v>
      </c>
      <c r="BDV816" s="341" t="s">
        <v>625</v>
      </c>
      <c r="BDX816" s="176"/>
      <c r="BDY816" s="176">
        <f>VLOOKUP(BDV816,$A$879:$F$2731,6,FALSE)</f>
        <v>373</v>
      </c>
      <c r="BDZ816" s="175" t="s">
        <v>63</v>
      </c>
      <c r="BEA816" s="10">
        <f>BDY816*1.4</f>
        <v>522.19999999999993</v>
      </c>
      <c r="BEB816" s="10"/>
      <c r="BEC816" s="235"/>
      <c r="BED816" s="175" t="s">
        <v>81</v>
      </c>
      <c r="BEE816" s="341" t="s">
        <v>1743</v>
      </c>
      <c r="BEG816" s="176"/>
      <c r="BEH816" s="176">
        <f>VLOOKUP(BEE816,$A$879:$F$2731,6,FALSE)</f>
        <v>122</v>
      </c>
      <c r="BEI816" s="175" t="s">
        <v>63</v>
      </c>
      <c r="BEJ816" s="10">
        <f>BEH816*1.4</f>
        <v>170.79999999999998</v>
      </c>
      <c r="BEK816" s="10"/>
      <c r="BEL816" s="235"/>
      <c r="BEM816" s="175" t="s">
        <v>81</v>
      </c>
      <c r="BEN816" s="341" t="s">
        <v>962</v>
      </c>
      <c r="BEP816" s="176"/>
      <c r="BEQ816" s="176">
        <f>VLOOKUP(BEN816,$A$879:$F$2731,6,FALSE)</f>
        <v>191</v>
      </c>
      <c r="BER816" s="175" t="s">
        <v>63</v>
      </c>
      <c r="BES816" s="10">
        <f>BEQ816*1.4</f>
        <v>267.39999999999998</v>
      </c>
      <c r="BET816" s="10"/>
      <c r="BEU816" s="235"/>
      <c r="BEV816" s="175" t="s">
        <v>81</v>
      </c>
      <c r="BEW816" s="341" t="s">
        <v>499</v>
      </c>
      <c r="BEY816" s="176"/>
      <c r="BEZ816" s="176">
        <f>VLOOKUP(BEW816,$A$879:$F$2731,6,FALSE)</f>
        <v>114</v>
      </c>
      <c r="BFA816" s="175" t="s">
        <v>63</v>
      </c>
      <c r="BFB816" s="10">
        <f>BEZ816*1.4</f>
        <v>159.6</v>
      </c>
      <c r="BFC816" s="10"/>
      <c r="BFD816" s="235"/>
      <c r="BFE816" s="175" t="s">
        <v>81</v>
      </c>
      <c r="BFF816" s="341" t="s">
        <v>548</v>
      </c>
      <c r="BFH816" s="176"/>
      <c r="BFI816" s="176">
        <f>VLOOKUP(BFF816,$A$879:$F$2731,6,FALSE)</f>
        <v>321</v>
      </c>
      <c r="BFJ816" s="175" t="s">
        <v>63</v>
      </c>
      <c r="BFK816" s="10">
        <f>BFI816*1.4</f>
        <v>449.4</v>
      </c>
      <c r="BFL816" s="10"/>
      <c r="BFM816" s="235"/>
      <c r="BFN816" s="175" t="s">
        <v>81</v>
      </c>
      <c r="BFO816" s="341" t="s">
        <v>1958</v>
      </c>
      <c r="BFQ816" s="176"/>
      <c r="BFR816" s="176">
        <f>VLOOKUP(BFO816,$A$879:$F$2731,6,FALSE)</f>
        <v>266</v>
      </c>
      <c r="BFS816" s="175" t="s">
        <v>63</v>
      </c>
      <c r="BFT816" s="10">
        <f>BFR816*1.4</f>
        <v>372.4</v>
      </c>
      <c r="BFU816" s="10"/>
      <c r="BFV816" s="235"/>
      <c r="BFW816" s="175" t="s">
        <v>81</v>
      </c>
      <c r="BFX816" s="351" t="s">
        <v>462</v>
      </c>
      <c r="BFZ816" s="176"/>
      <c r="BGA816" s="176">
        <f>VLOOKUP(BFX816,$A$879:$F$2731,6,FALSE)</f>
        <v>68</v>
      </c>
      <c r="BGB816" s="175" t="s">
        <v>63</v>
      </c>
      <c r="BGC816" s="10">
        <f>BGA816*1.4</f>
        <v>95.199999999999989</v>
      </c>
      <c r="BGD816" s="10"/>
      <c r="BGE816" s="235"/>
      <c r="BGF816" s="175" t="s">
        <v>81</v>
      </c>
      <c r="BGG816" s="341" t="s">
        <v>2091</v>
      </c>
      <c r="BGI816" s="176"/>
      <c r="BGJ816" s="176">
        <f>VLOOKUP(BGG816,$A$879:$F$2731,6,FALSE)</f>
        <v>239</v>
      </c>
      <c r="BGK816" s="175" t="s">
        <v>63</v>
      </c>
      <c r="BGL816" s="10">
        <f>BGJ816*1.4</f>
        <v>334.59999999999997</v>
      </c>
      <c r="BGM816" s="10"/>
      <c r="BGN816" s="235"/>
      <c r="BGO816" s="175" t="s">
        <v>81</v>
      </c>
      <c r="BGP816" s="351" t="s">
        <v>462</v>
      </c>
      <c r="BGR816" s="176"/>
      <c r="BGS816" s="176">
        <f>VLOOKUP(BGP816,$A$879:$F$2731,6,FALSE)</f>
        <v>68</v>
      </c>
      <c r="BGT816" s="175" t="s">
        <v>63</v>
      </c>
      <c r="BGU816" s="10">
        <f>BGS816*1.4</f>
        <v>95.199999999999989</v>
      </c>
      <c r="BGV816" s="10"/>
      <c r="BGW816" s="235"/>
      <c r="BGX816" s="175" t="s">
        <v>81</v>
      </c>
      <c r="BGY816" s="341" t="s">
        <v>2019</v>
      </c>
      <c r="BHA816" s="176"/>
      <c r="BHB816" s="176">
        <f>VLOOKUP(BGY816,$A$879:$F$2731,6,FALSE)</f>
        <v>427</v>
      </c>
      <c r="BHC816" s="175" t="s">
        <v>63</v>
      </c>
      <c r="BHD816" s="10">
        <f>BHB816*1.4</f>
        <v>597.79999999999995</v>
      </c>
      <c r="BHE816" s="10"/>
    </row>
    <row r="817" spans="1:1565" s="14" customFormat="1" ht="15">
      <c r="A817" s="175" t="s">
        <v>82</v>
      </c>
      <c r="B817" s="343" t="s">
        <v>499</v>
      </c>
      <c r="D817" s="176"/>
      <c r="E817" s="176">
        <f>VLOOKUP(B817,$A$879:$F$2731,6,FALSE)</f>
        <v>114</v>
      </c>
      <c r="F817" s="175" t="s">
        <v>65</v>
      </c>
      <c r="G817" s="10">
        <f>E817*1.3</f>
        <v>148.20000000000002</v>
      </c>
      <c r="H817" s="10"/>
      <c r="I817" s="229"/>
      <c r="J817" s="175" t="s">
        <v>82</v>
      </c>
      <c r="K817" s="341" t="s">
        <v>2115</v>
      </c>
      <c r="M817" s="176"/>
      <c r="N817" s="176">
        <f>VLOOKUP(K817,$A$879:$F$2731,6,FALSE)</f>
        <v>608</v>
      </c>
      <c r="O817" s="175" t="s">
        <v>65</v>
      </c>
      <c r="P817" s="10">
        <f>N817*1.3</f>
        <v>790.4</v>
      </c>
      <c r="Q817" s="10"/>
      <c r="R817" s="229"/>
      <c r="S817" s="175" t="s">
        <v>82</v>
      </c>
      <c r="T817" s="341" t="s">
        <v>2091</v>
      </c>
      <c r="V817" s="176"/>
      <c r="W817" s="176">
        <f>VLOOKUP(T817,$A$879:$F$2731,6,FALSE)</f>
        <v>239</v>
      </c>
      <c r="X817" s="175" t="s">
        <v>65</v>
      </c>
      <c r="Y817" s="10">
        <f>W817*1.3</f>
        <v>310.7</v>
      </c>
      <c r="Z817" s="10"/>
      <c r="AA817" s="229"/>
      <c r="AB817" s="175" t="s">
        <v>82</v>
      </c>
      <c r="AC817" s="341" t="s">
        <v>499</v>
      </c>
      <c r="AE817" s="176"/>
      <c r="AF817" s="176">
        <f>VLOOKUP(AC817,$A$879:$F$2731,6,FALSE)</f>
        <v>114</v>
      </c>
      <c r="AG817" s="175" t="s">
        <v>65</v>
      </c>
      <c r="AH817" s="10">
        <f>AF817*1.3</f>
        <v>148.20000000000002</v>
      </c>
      <c r="AI817" s="10"/>
      <c r="AJ817" s="229"/>
      <c r="AK817" s="175" t="s">
        <v>82</v>
      </c>
      <c r="AL817" s="341" t="s">
        <v>453</v>
      </c>
      <c r="AN817" s="176"/>
      <c r="AO817" s="176">
        <f>VLOOKUP(AL817,$A$879:$F$2731,6,FALSE)</f>
        <v>100</v>
      </c>
      <c r="AP817" s="175" t="s">
        <v>65</v>
      </c>
      <c r="AQ817" s="10">
        <f>AO817*1.3</f>
        <v>130</v>
      </c>
      <c r="AR817" s="10"/>
      <c r="AS817" s="229"/>
      <c r="AT817" s="175" t="s">
        <v>82</v>
      </c>
      <c r="AU817" s="341" t="s">
        <v>2115</v>
      </c>
      <c r="AW817" s="176"/>
      <c r="AX817" s="176">
        <f>VLOOKUP(AU817,$A$879:$F$2731,6,FALSE)</f>
        <v>608</v>
      </c>
      <c r="AY817" s="175" t="s">
        <v>65</v>
      </c>
      <c r="AZ817" s="10">
        <f>AX817*1.3</f>
        <v>790.4</v>
      </c>
      <c r="BA817" s="10"/>
      <c r="BB817" s="229"/>
      <c r="BC817" s="175" t="s">
        <v>82</v>
      </c>
      <c r="BD817" s="341" t="s">
        <v>2325</v>
      </c>
      <c r="BF817" s="176"/>
      <c r="BG817" s="176">
        <f>VLOOKUP(BD817,$A$879:$F$2731,6,FALSE)</f>
        <v>103</v>
      </c>
      <c r="BH817" s="175" t="s">
        <v>65</v>
      </c>
      <c r="BI817" s="10">
        <f>BG817*1.3</f>
        <v>133.9</v>
      </c>
      <c r="BJ817" s="10"/>
      <c r="BK817" s="229"/>
      <c r="BL817" s="175" t="s">
        <v>82</v>
      </c>
      <c r="BM817" s="341" t="s">
        <v>1743</v>
      </c>
      <c r="BO817" s="176"/>
      <c r="BP817" s="176">
        <f>VLOOKUP(BM817,$A$879:$F$2731,6,FALSE)</f>
        <v>122</v>
      </c>
      <c r="BQ817" s="175" t="s">
        <v>65</v>
      </c>
      <c r="BR817" s="10">
        <f>BP817*1.3</f>
        <v>158.6</v>
      </c>
      <c r="BS817" s="10"/>
      <c r="BT817" s="229"/>
      <c r="BU817" s="175" t="s">
        <v>82</v>
      </c>
      <c r="BV817" s="341" t="s">
        <v>2115</v>
      </c>
      <c r="BX817" s="176"/>
      <c r="BY817" s="176">
        <f>VLOOKUP(BV817,$A$879:$F$2731,6,FALSE)</f>
        <v>608</v>
      </c>
      <c r="BZ817" s="175" t="s">
        <v>65</v>
      </c>
      <c r="CA817" s="10">
        <f>BY817*1.3</f>
        <v>790.4</v>
      </c>
      <c r="CB817" s="10"/>
      <c r="CC817" s="229"/>
      <c r="CD817" s="175" t="s">
        <v>82</v>
      </c>
      <c r="CE817" s="341" t="s">
        <v>2115</v>
      </c>
      <c r="CG817" s="176"/>
      <c r="CH817" s="176">
        <f>VLOOKUP(CE817,$A$879:$F$2731,6,FALSE)</f>
        <v>608</v>
      </c>
      <c r="CI817" s="175" t="s">
        <v>65</v>
      </c>
      <c r="CJ817" s="10">
        <f>CH817*1.3</f>
        <v>790.4</v>
      </c>
      <c r="CK817" s="10"/>
      <c r="CL817" s="229"/>
      <c r="CM817" s="175" t="s">
        <v>82</v>
      </c>
      <c r="CN817" s="341" t="s">
        <v>1958</v>
      </c>
      <c r="CP817" s="176"/>
      <c r="CQ817" s="176">
        <f>VLOOKUP(CN817,$A$879:$F$2731,6,FALSE)</f>
        <v>266</v>
      </c>
      <c r="CR817" s="175" t="s">
        <v>65</v>
      </c>
      <c r="CS817" s="10">
        <f>CQ817*1.3</f>
        <v>345.8</v>
      </c>
      <c r="CT817" s="10"/>
      <c r="CU817" s="229"/>
      <c r="CV817" s="175" t="s">
        <v>82</v>
      </c>
      <c r="CW817" s="341" t="s">
        <v>2344</v>
      </c>
      <c r="CY817" s="176"/>
      <c r="CZ817" s="176">
        <f>VLOOKUP(CW817,$A$879:$F$2731,6,FALSE)</f>
        <v>489</v>
      </c>
      <c r="DA817" s="175" t="s">
        <v>65</v>
      </c>
      <c r="DB817" s="10">
        <f>CZ817*1.3</f>
        <v>635.70000000000005</v>
      </c>
      <c r="DC817" s="10"/>
      <c r="DD817" s="229"/>
      <c r="DE817" s="175" t="s">
        <v>82</v>
      </c>
      <c r="DF817" s="341" t="s">
        <v>453</v>
      </c>
      <c r="DH817" s="176"/>
      <c r="DI817" s="176">
        <f>VLOOKUP(DF817,$A$879:$F$2731,6,FALSE)</f>
        <v>100</v>
      </c>
      <c r="DJ817" s="175" t="s">
        <v>65</v>
      </c>
      <c r="DK817" s="10">
        <f>DI817*1.3</f>
        <v>130</v>
      </c>
      <c r="DL817" s="10"/>
      <c r="DM817" s="229"/>
      <c r="DN817" s="175" t="s">
        <v>82</v>
      </c>
      <c r="DO817" s="341" t="s">
        <v>2091</v>
      </c>
      <c r="DQ817" s="176"/>
      <c r="DR817" s="176">
        <f>VLOOKUP(DO817,$A$879:$F$2731,6,FALSE)</f>
        <v>239</v>
      </c>
      <c r="DS817" s="175" t="s">
        <v>65</v>
      </c>
      <c r="DT817" s="10">
        <f>DR817*1.3</f>
        <v>310.7</v>
      </c>
      <c r="DU817" s="10"/>
      <c r="DV817" s="229"/>
      <c r="DW817" s="175" t="s">
        <v>82</v>
      </c>
      <c r="DX817" s="341" t="s">
        <v>1800</v>
      </c>
      <c r="DZ817" s="176"/>
      <c r="EA817" s="176">
        <f>VLOOKUP(DX817,$A$879:$F$2731,6,FALSE)</f>
        <v>855</v>
      </c>
      <c r="EB817" s="175" t="s">
        <v>65</v>
      </c>
      <c r="EC817" s="10">
        <f>EA817*1.3</f>
        <v>1111.5</v>
      </c>
      <c r="ED817" s="10"/>
      <c r="EE817" s="229"/>
      <c r="EF817" s="175" t="s">
        <v>82</v>
      </c>
      <c r="EG817" s="341" t="s">
        <v>1703</v>
      </c>
      <c r="EI817" s="176"/>
      <c r="EJ817" s="176">
        <f>VLOOKUP(EG817,$A$879:$F$2731,6,FALSE)</f>
        <v>0</v>
      </c>
      <c r="EK817" s="175" t="s">
        <v>65</v>
      </c>
      <c r="EL817" s="10">
        <f>EJ817*1.3</f>
        <v>0</v>
      </c>
      <c r="EM817" s="10"/>
      <c r="EN817" s="229"/>
      <c r="EO817" s="175" t="s">
        <v>82</v>
      </c>
      <c r="EP817" s="341" t="s">
        <v>1958</v>
      </c>
      <c r="ER817" s="176"/>
      <c r="ES817" s="176">
        <f>VLOOKUP(EP817,$A$879:$F$2731,6,FALSE)</f>
        <v>266</v>
      </c>
      <c r="ET817" s="175" t="s">
        <v>65</v>
      </c>
      <c r="EU817" s="10">
        <f>ES817*1.3</f>
        <v>345.8</v>
      </c>
      <c r="EV817" s="10"/>
      <c r="EW817" s="229"/>
      <c r="EX817" s="175" t="s">
        <v>82</v>
      </c>
      <c r="EY817" s="341" t="s">
        <v>453</v>
      </c>
      <c r="FA817" s="176"/>
      <c r="FB817" s="176">
        <f>VLOOKUP(EY817,$A$879:$F$2731,6,FALSE)</f>
        <v>100</v>
      </c>
      <c r="FC817" s="175" t="s">
        <v>65</v>
      </c>
      <c r="FD817" s="10">
        <f>FB817*1.3</f>
        <v>130</v>
      </c>
      <c r="FE817" s="10"/>
      <c r="FF817" s="229"/>
      <c r="FG817" s="175" t="s">
        <v>82</v>
      </c>
      <c r="FH817" s="341" t="s">
        <v>2344</v>
      </c>
      <c r="FJ817" s="176"/>
      <c r="FK817" s="176">
        <f>VLOOKUP(FH817,$A$879:$F$2731,6,FALSE)</f>
        <v>489</v>
      </c>
      <c r="FL817" s="175" t="s">
        <v>65</v>
      </c>
      <c r="FM817" s="10">
        <f>FK817*1.3</f>
        <v>635.70000000000005</v>
      </c>
      <c r="FN817" s="10"/>
      <c r="FO817" s="229"/>
      <c r="FP817" s="175" t="s">
        <v>82</v>
      </c>
      <c r="FQ817" s="341" t="s">
        <v>538</v>
      </c>
      <c r="FS817" s="176"/>
      <c r="FT817" s="176">
        <f>VLOOKUP(FQ817,$A$879:$F$2731,6,FALSE)</f>
        <v>82</v>
      </c>
      <c r="FU817" s="175" t="s">
        <v>65</v>
      </c>
      <c r="FV817" s="10">
        <f>FT817*1.3</f>
        <v>106.60000000000001</v>
      </c>
      <c r="FW817" s="10"/>
      <c r="FX817" s="229"/>
      <c r="FY817" s="175" t="s">
        <v>82</v>
      </c>
      <c r="FZ817" s="349" t="s">
        <v>183</v>
      </c>
      <c r="GB817" s="176"/>
      <c r="GC817" s="176" t="e">
        <f>VLOOKUP(FZ817,$A$879:$F$2731,6,FALSE)</f>
        <v>#N/A</v>
      </c>
      <c r="GD817" s="175" t="s">
        <v>65</v>
      </c>
      <c r="GE817" s="10" t="e">
        <f>GC817*1.3</f>
        <v>#N/A</v>
      </c>
      <c r="GF817" s="10"/>
      <c r="GG817" s="229"/>
      <c r="GH817" s="175" t="s">
        <v>82</v>
      </c>
      <c r="GI817" s="341" t="s">
        <v>538</v>
      </c>
      <c r="GK817" s="176"/>
      <c r="GL817" s="176">
        <f>VLOOKUP(GI817,$A$879:$F$2731,6,FALSE)</f>
        <v>82</v>
      </c>
      <c r="GM817" s="175" t="s">
        <v>65</v>
      </c>
      <c r="GN817" s="10">
        <f>GL817*1.3</f>
        <v>106.60000000000001</v>
      </c>
      <c r="GO817" s="10"/>
      <c r="GP817" s="229"/>
      <c r="GQ817" s="175" t="s">
        <v>82</v>
      </c>
      <c r="GR817" s="341" t="s">
        <v>1958</v>
      </c>
      <c r="GT817" s="176"/>
      <c r="GU817" s="176">
        <f>VLOOKUP(GR817,$A$879:$F$2731,6,FALSE)</f>
        <v>266</v>
      </c>
      <c r="GV817" s="175" t="s">
        <v>65</v>
      </c>
      <c r="GW817" s="10">
        <f>GU817*1.3</f>
        <v>345.8</v>
      </c>
      <c r="GX817" s="10"/>
      <c r="GY817" s="229"/>
      <c r="GZ817" s="175" t="s">
        <v>82</v>
      </c>
      <c r="HA817" s="341" t="s">
        <v>499</v>
      </c>
      <c r="HC817" s="176"/>
      <c r="HD817" s="176">
        <f>VLOOKUP(HA817,$A$879:$F$2731,6,FALSE)</f>
        <v>114</v>
      </c>
      <c r="HE817" s="175" t="s">
        <v>65</v>
      </c>
      <c r="HF817" s="10">
        <f>HD817*1.3</f>
        <v>148.20000000000002</v>
      </c>
      <c r="HG817" s="10"/>
      <c r="HH817" s="229"/>
      <c r="HI817" s="175" t="s">
        <v>82</v>
      </c>
      <c r="HJ817" s="341" t="s">
        <v>499</v>
      </c>
      <c r="HL817" s="176"/>
      <c r="HM817" s="176">
        <f>VLOOKUP(HJ817,$A$879:$F$2731,6,FALSE)</f>
        <v>114</v>
      </c>
      <c r="HN817" s="175" t="s">
        <v>65</v>
      </c>
      <c r="HO817" s="10">
        <f>HM817*1.3</f>
        <v>148.20000000000002</v>
      </c>
      <c r="HP817" s="10"/>
      <c r="HQ817" s="229"/>
      <c r="HR817" s="175" t="s">
        <v>82</v>
      </c>
      <c r="HS817" s="341" t="s">
        <v>1743</v>
      </c>
      <c r="HU817" s="176"/>
      <c r="HV817" s="176">
        <f>VLOOKUP(HS817,$A$879:$F$2731,6,FALSE)</f>
        <v>122</v>
      </c>
      <c r="HW817" s="175" t="s">
        <v>65</v>
      </c>
      <c r="HX817" s="10">
        <f>HV817*1.3</f>
        <v>158.6</v>
      </c>
      <c r="HY817" s="10"/>
      <c r="HZ817" s="229"/>
      <c r="IA817" s="175" t="s">
        <v>82</v>
      </c>
      <c r="IB817" s="341" t="s">
        <v>1743</v>
      </c>
      <c r="ID817" s="176"/>
      <c r="IE817" s="176">
        <f>VLOOKUP(IB817,$A$879:$F$2731,6,FALSE)</f>
        <v>122</v>
      </c>
      <c r="IF817" s="175" t="s">
        <v>65</v>
      </c>
      <c r="IG817" s="10">
        <f>IE817*1.3</f>
        <v>158.6</v>
      </c>
      <c r="IH817" s="10"/>
      <c r="II817" s="229"/>
      <c r="IJ817" s="175" t="s">
        <v>82</v>
      </c>
      <c r="IK817" s="341" t="s">
        <v>1743</v>
      </c>
      <c r="IM817" s="176"/>
      <c r="IN817" s="176">
        <f>VLOOKUP(IK817,$A$879:$F$2731,6,FALSE)</f>
        <v>122</v>
      </c>
      <c r="IO817" s="175" t="s">
        <v>65</v>
      </c>
      <c r="IP817" s="10">
        <f>IN817*1.3</f>
        <v>158.6</v>
      </c>
      <c r="IQ817" s="10"/>
      <c r="IR817" s="229"/>
      <c r="IS817" s="175" t="s">
        <v>82</v>
      </c>
      <c r="IT817" s="341" t="s">
        <v>2115</v>
      </c>
      <c r="IV817" s="176"/>
      <c r="IW817" s="176">
        <f>VLOOKUP(IT817,$A$879:$F$2731,6,FALSE)</f>
        <v>608</v>
      </c>
      <c r="IX817" s="175" t="s">
        <v>65</v>
      </c>
      <c r="IY817" s="10">
        <f>IW817*1.3</f>
        <v>790.4</v>
      </c>
      <c r="IZ817" s="10"/>
      <c r="JA817" s="229"/>
      <c r="JB817" s="175" t="s">
        <v>82</v>
      </c>
      <c r="JC817" s="341" t="s">
        <v>2091</v>
      </c>
      <c r="JE817" s="176"/>
      <c r="JF817" s="176">
        <f>VLOOKUP(JC817,$A$879:$F$2731,6,FALSE)</f>
        <v>239</v>
      </c>
      <c r="JG817" s="175" t="s">
        <v>65</v>
      </c>
      <c r="JH817" s="10">
        <f>JF817*1.3</f>
        <v>310.7</v>
      </c>
      <c r="JI817" s="10"/>
      <c r="JJ817" s="229"/>
      <c r="JK817" s="175" t="s">
        <v>82</v>
      </c>
      <c r="JL817" s="341" t="s">
        <v>2091</v>
      </c>
      <c r="JN817" s="176"/>
      <c r="JO817" s="176">
        <f>VLOOKUP(JL817,$A$879:$F$2731,6,FALSE)</f>
        <v>239</v>
      </c>
      <c r="JP817" s="175" t="s">
        <v>65</v>
      </c>
      <c r="JQ817" s="10">
        <f>JO817*1.3</f>
        <v>310.7</v>
      </c>
      <c r="JR817" s="10"/>
      <c r="JS817" s="229"/>
      <c r="JT817" s="175" t="s">
        <v>82</v>
      </c>
      <c r="JU817" s="341" t="s">
        <v>499</v>
      </c>
      <c r="JW817" s="176"/>
      <c r="JX817" s="176">
        <f>VLOOKUP(JU817,$A$879:$F$2731,6,FALSE)</f>
        <v>114</v>
      </c>
      <c r="JY817" s="175" t="s">
        <v>65</v>
      </c>
      <c r="JZ817" s="10">
        <f>JX817*1.3</f>
        <v>148.20000000000002</v>
      </c>
      <c r="KA817" s="10"/>
      <c r="KB817" s="229"/>
      <c r="KC817" s="175" t="s">
        <v>82</v>
      </c>
      <c r="KD817" s="349" t="s">
        <v>183</v>
      </c>
      <c r="KF817" s="176"/>
      <c r="KG817" s="176" t="e">
        <f>VLOOKUP(KD817,$A$879:$F$2731,6,FALSE)</f>
        <v>#N/A</v>
      </c>
      <c r="KH817" s="175" t="s">
        <v>65</v>
      </c>
      <c r="KI817" s="10" t="e">
        <f>KG817*1.3</f>
        <v>#N/A</v>
      </c>
      <c r="KJ817" s="10"/>
      <c r="KK817" s="229"/>
      <c r="KL817" s="175" t="s">
        <v>82</v>
      </c>
      <c r="KM817" s="341" t="s">
        <v>1703</v>
      </c>
      <c r="KO817" s="176"/>
      <c r="KP817" s="176">
        <f>VLOOKUP(KM817,$A$879:$F$2731,6,FALSE)</f>
        <v>0</v>
      </c>
      <c r="KQ817" s="175" t="s">
        <v>65</v>
      </c>
      <c r="KR817" s="10">
        <f>KP817*1.3</f>
        <v>0</v>
      </c>
      <c r="KS817" s="10"/>
      <c r="KT817" s="229"/>
      <c r="KU817" s="175" t="s">
        <v>82</v>
      </c>
      <c r="KV817" s="341" t="s">
        <v>538</v>
      </c>
      <c r="KX817" s="176"/>
      <c r="KY817" s="176">
        <f>VLOOKUP(KV817,$A$879:$F$2731,6,FALSE)</f>
        <v>82</v>
      </c>
      <c r="KZ817" s="175" t="s">
        <v>65</v>
      </c>
      <c r="LA817" s="10">
        <f>KY817*1.3</f>
        <v>106.60000000000001</v>
      </c>
      <c r="LB817" s="10"/>
      <c r="LC817" s="229"/>
      <c r="LD817" s="175" t="s">
        <v>82</v>
      </c>
      <c r="LE817" s="349" t="s">
        <v>183</v>
      </c>
      <c r="LG817" s="176"/>
      <c r="LH817" s="176" t="e">
        <f>VLOOKUP(LE817,$A$879:$F$2731,6,FALSE)</f>
        <v>#N/A</v>
      </c>
      <c r="LI817" s="175" t="s">
        <v>65</v>
      </c>
      <c r="LJ817" s="10" t="e">
        <f>LH817*1.3</f>
        <v>#N/A</v>
      </c>
      <c r="LK817" s="10"/>
      <c r="LL817" s="229"/>
      <c r="LM817" s="175" t="s">
        <v>82</v>
      </c>
      <c r="LN817" s="341" t="s">
        <v>499</v>
      </c>
      <c r="LP817" s="176"/>
      <c r="LQ817" s="176">
        <f>VLOOKUP(LN817,$A$879:$F$2731,6,FALSE)</f>
        <v>114</v>
      </c>
      <c r="LR817" s="175" t="s">
        <v>65</v>
      </c>
      <c r="LS817" s="10">
        <f>LQ817*1.3</f>
        <v>148.20000000000002</v>
      </c>
      <c r="LT817" s="10"/>
      <c r="LU817" s="229"/>
      <c r="LV817" s="175" t="s">
        <v>82</v>
      </c>
      <c r="LW817" s="341" t="s">
        <v>462</v>
      </c>
      <c r="LY817" s="176"/>
      <c r="LZ817" s="176">
        <f>VLOOKUP(LW817,$A$879:$F$2731,6,FALSE)</f>
        <v>68</v>
      </c>
      <c r="MA817" s="175" t="s">
        <v>65</v>
      </c>
      <c r="MB817" s="10">
        <f>LZ817*1.3</f>
        <v>88.4</v>
      </c>
      <c r="MC817" s="10"/>
      <c r="MD817" s="229"/>
      <c r="ME817" s="175" t="s">
        <v>82</v>
      </c>
      <c r="MF817" s="341" t="s">
        <v>1800</v>
      </c>
      <c r="MH817" s="176"/>
      <c r="MI817" s="176">
        <f>VLOOKUP(MF817,$A$879:$F$2731,6,FALSE)</f>
        <v>855</v>
      </c>
      <c r="MJ817" s="175" t="s">
        <v>65</v>
      </c>
      <c r="MK817" s="10">
        <f>MI817*1.3</f>
        <v>1111.5</v>
      </c>
      <c r="ML817" s="10"/>
      <c r="MM817" s="229"/>
      <c r="MN817" s="175" t="s">
        <v>82</v>
      </c>
      <c r="MO817" s="349" t="s">
        <v>183</v>
      </c>
      <c r="MQ817" s="176"/>
      <c r="MR817" s="176" t="e">
        <f>VLOOKUP(MO817,$A$879:$F$2731,6,FALSE)</f>
        <v>#N/A</v>
      </c>
      <c r="MS817" s="175" t="s">
        <v>65</v>
      </c>
      <c r="MT817" s="10" t="e">
        <f>MR817*1.3</f>
        <v>#N/A</v>
      </c>
      <c r="MU817" s="10"/>
      <c r="MV817" s="229"/>
      <c r="MW817" s="175" t="s">
        <v>82</v>
      </c>
      <c r="MX817" s="341" t="s">
        <v>2344</v>
      </c>
      <c r="MZ817" s="176"/>
      <c r="NA817" s="176">
        <f>VLOOKUP(MX817,$A$879:$F$2731,6,FALSE)</f>
        <v>489</v>
      </c>
      <c r="NB817" s="175" t="s">
        <v>65</v>
      </c>
      <c r="NC817" s="10">
        <f>NA817*1.3</f>
        <v>635.70000000000005</v>
      </c>
      <c r="ND817" s="10"/>
      <c r="NE817" s="229"/>
      <c r="NF817" s="175" t="s">
        <v>82</v>
      </c>
      <c r="NG817" s="341" t="s">
        <v>1743</v>
      </c>
      <c r="NI817" s="176"/>
      <c r="NJ817" s="176">
        <f>VLOOKUP(NG817,$A$879:$F$2731,6,FALSE)</f>
        <v>122</v>
      </c>
      <c r="NK817" s="175" t="s">
        <v>65</v>
      </c>
      <c r="NL817" s="10">
        <f>NJ817*1.3</f>
        <v>158.6</v>
      </c>
      <c r="NM817" s="10"/>
      <c r="NN817" s="229"/>
      <c r="NO817" s="175" t="s">
        <v>82</v>
      </c>
      <c r="NP817" s="341" t="s">
        <v>722</v>
      </c>
      <c r="NR817" s="176"/>
      <c r="NS817" s="176">
        <f>VLOOKUP(NP817,$A$879:$F$2731,6,FALSE)</f>
        <v>249</v>
      </c>
      <c r="NT817" s="175" t="s">
        <v>65</v>
      </c>
      <c r="NU817" s="10">
        <f>NS817*1.3</f>
        <v>323.7</v>
      </c>
      <c r="NV817" s="10"/>
      <c r="NW817" s="229"/>
      <c r="NX817" s="175" t="s">
        <v>82</v>
      </c>
      <c r="NY817" s="341" t="s">
        <v>1743</v>
      </c>
      <c r="OA817" s="176"/>
      <c r="OB817" s="176">
        <f>VLOOKUP(NY817,$A$879:$F$2731,6,FALSE)</f>
        <v>122</v>
      </c>
      <c r="OC817" s="175" t="s">
        <v>65</v>
      </c>
      <c r="OD817" s="10">
        <f>OB817*1.3</f>
        <v>158.6</v>
      </c>
      <c r="OE817" s="10"/>
      <c r="OF817" s="229"/>
      <c r="OG817" s="175" t="s">
        <v>82</v>
      </c>
      <c r="OH817" s="341" t="s">
        <v>436</v>
      </c>
      <c r="OJ817" s="176"/>
      <c r="OK817" s="176">
        <f>VLOOKUP(OH817,$A$879:$F$2731,6,FALSE)</f>
        <v>410</v>
      </c>
      <c r="OL817" s="175" t="s">
        <v>65</v>
      </c>
      <c r="OM817" s="10">
        <f>OK817*1.3</f>
        <v>533</v>
      </c>
      <c r="ON817" s="10"/>
      <c r="OO817" s="229"/>
      <c r="OP817" s="175" t="s">
        <v>82</v>
      </c>
      <c r="OQ817" s="341" t="s">
        <v>962</v>
      </c>
      <c r="OS817" s="176"/>
      <c r="OT817" s="176">
        <f>VLOOKUP(OQ817,$A$879:$F$2731,6,FALSE)</f>
        <v>191</v>
      </c>
      <c r="OU817" s="175" t="s">
        <v>65</v>
      </c>
      <c r="OV817" s="10">
        <f>OT817*1.3</f>
        <v>248.3</v>
      </c>
      <c r="OW817" s="10"/>
      <c r="OX817" s="229"/>
      <c r="OY817" s="175" t="s">
        <v>82</v>
      </c>
      <c r="OZ817" s="351" t="s">
        <v>1703</v>
      </c>
      <c r="PB817" s="176"/>
      <c r="PC817" s="176">
        <f>VLOOKUP(OZ817,$A$879:$F$2731,6,FALSE)</f>
        <v>0</v>
      </c>
      <c r="PD817" s="175" t="s">
        <v>65</v>
      </c>
      <c r="PE817" s="10">
        <f>PC817*1.3</f>
        <v>0</v>
      </c>
      <c r="PF817" s="10"/>
      <c r="PG817" s="229"/>
      <c r="PH817" s="175" t="s">
        <v>82</v>
      </c>
      <c r="PI817" s="341" t="s">
        <v>1743</v>
      </c>
      <c r="PK817" s="176"/>
      <c r="PL817" s="176">
        <f>VLOOKUP(PI817,$A$879:$F$2731,6,FALSE)</f>
        <v>122</v>
      </c>
      <c r="PM817" s="175" t="s">
        <v>65</v>
      </c>
      <c r="PN817" s="10">
        <f>PL817*1.3</f>
        <v>158.6</v>
      </c>
      <c r="PO817" s="10"/>
      <c r="PP817" s="229"/>
      <c r="PQ817" s="175" t="s">
        <v>82</v>
      </c>
      <c r="PR817" s="341" t="s">
        <v>1958</v>
      </c>
      <c r="PT817" s="176"/>
      <c r="PU817" s="176">
        <f>VLOOKUP(PR817,$A$879:$F$2731,6,FALSE)</f>
        <v>266</v>
      </c>
      <c r="PV817" s="175" t="s">
        <v>65</v>
      </c>
      <c r="PW817" s="10">
        <f>PU817*1.3</f>
        <v>345.8</v>
      </c>
      <c r="PX817" s="10"/>
      <c r="PY817" s="229"/>
      <c r="PZ817" s="175" t="s">
        <v>82</v>
      </c>
      <c r="QA817" s="343" t="s">
        <v>2091</v>
      </c>
      <c r="QC817" s="176"/>
      <c r="QD817" s="176">
        <f>VLOOKUP(QA817,$A$879:$F$2731,6,FALSE)</f>
        <v>239</v>
      </c>
      <c r="QE817" s="175" t="s">
        <v>65</v>
      </c>
      <c r="QF817" s="10">
        <f>QD817*1.3</f>
        <v>310.7</v>
      </c>
      <c r="QG817" s="10"/>
      <c r="QH817" s="229"/>
      <c r="QI817" s="175" t="s">
        <v>82</v>
      </c>
      <c r="QJ817" s="349" t="s">
        <v>183</v>
      </c>
      <c r="QL817" s="176"/>
      <c r="QM817" s="176" t="e">
        <f>VLOOKUP(QJ817,$A$879:$F$2731,6,FALSE)</f>
        <v>#N/A</v>
      </c>
      <c r="QN817" s="175" t="s">
        <v>65</v>
      </c>
      <c r="QO817" s="10" t="e">
        <f>QM817*1.3</f>
        <v>#N/A</v>
      </c>
      <c r="QP817" s="10"/>
      <c r="QQ817" s="229"/>
      <c r="QR817" s="175" t="s">
        <v>82</v>
      </c>
      <c r="QS817" s="341" t="s">
        <v>2344</v>
      </c>
      <c r="QU817" s="176"/>
      <c r="QV817" s="176">
        <f>VLOOKUP(QS817,$A$879:$F$2731,6,FALSE)</f>
        <v>489</v>
      </c>
      <c r="QW817" s="175" t="s">
        <v>65</v>
      </c>
      <c r="QX817" s="10">
        <f>QV817*1.3</f>
        <v>635.70000000000005</v>
      </c>
      <c r="QY817" s="10"/>
      <c r="QZ817" s="229"/>
      <c r="RA817" s="175" t="s">
        <v>82</v>
      </c>
      <c r="RB817" s="341" t="s">
        <v>625</v>
      </c>
      <c r="RD817" s="176"/>
      <c r="RE817" s="176">
        <f>VLOOKUP(RB817,$A$879:$F$2731,6,FALSE)</f>
        <v>373</v>
      </c>
      <c r="RF817" s="175" t="s">
        <v>65</v>
      </c>
      <c r="RG817" s="10">
        <f>RE817*1.3</f>
        <v>484.90000000000003</v>
      </c>
      <c r="RH817" s="10"/>
      <c r="RI817" s="229"/>
      <c r="RJ817" s="175" t="s">
        <v>82</v>
      </c>
      <c r="RK817" s="341" t="s">
        <v>1797</v>
      </c>
      <c r="RM817" s="176"/>
      <c r="RN817" s="176">
        <f>VLOOKUP(RK817,$A$879:$F$2731,6,FALSE)</f>
        <v>282</v>
      </c>
      <c r="RO817" s="175" t="s">
        <v>65</v>
      </c>
      <c r="RP817" s="10">
        <f>RN817*1.3</f>
        <v>366.6</v>
      </c>
      <c r="RQ817" s="10"/>
      <c r="RR817" s="229"/>
      <c r="RS817" s="175" t="s">
        <v>82</v>
      </c>
      <c r="RT817" s="349" t="s">
        <v>183</v>
      </c>
      <c r="RV817" s="176"/>
      <c r="RW817" s="176" t="e">
        <f>VLOOKUP(RT817,$A$879:$F$2731,6,FALSE)</f>
        <v>#N/A</v>
      </c>
      <c r="RX817" s="175" t="s">
        <v>65</v>
      </c>
      <c r="RY817" s="10" t="e">
        <f>RW817*1.3</f>
        <v>#N/A</v>
      </c>
      <c r="RZ817" s="10"/>
      <c r="SA817" s="235"/>
      <c r="SB817" s="175" t="s">
        <v>82</v>
      </c>
      <c r="SC817" s="341" t="s">
        <v>1743</v>
      </c>
      <c r="SE817" s="176"/>
      <c r="SF817" s="176">
        <f>VLOOKUP(SC817,$A$879:$F$2731,6,FALSE)</f>
        <v>122</v>
      </c>
      <c r="SG817" s="175" t="s">
        <v>65</v>
      </c>
      <c r="SH817" s="10">
        <f>SF817*1.3</f>
        <v>158.6</v>
      </c>
      <c r="SI817" s="10"/>
      <c r="SJ817" s="235"/>
      <c r="SK817" s="175" t="s">
        <v>82</v>
      </c>
      <c r="SL817" s="341" t="s">
        <v>1743</v>
      </c>
      <c r="SN817" s="176"/>
      <c r="SO817" s="176">
        <f>VLOOKUP(SL817,$A$879:$F$2731,6,FALSE)</f>
        <v>122</v>
      </c>
      <c r="SP817" s="175" t="s">
        <v>65</v>
      </c>
      <c r="SQ817" s="10">
        <f>SO817*1.3</f>
        <v>158.6</v>
      </c>
      <c r="SR817" s="10"/>
      <c r="SS817" s="235"/>
      <c r="ST817" s="175" t="s">
        <v>82</v>
      </c>
      <c r="SU817" s="341" t="s">
        <v>499</v>
      </c>
      <c r="SW817" s="176"/>
      <c r="SX817" s="176">
        <f>VLOOKUP(SU817,$A$879:$F$2731,6,FALSE)</f>
        <v>114</v>
      </c>
      <c r="SY817" s="175" t="s">
        <v>65</v>
      </c>
      <c r="SZ817" s="10">
        <f>SX817*1.3</f>
        <v>148.20000000000002</v>
      </c>
      <c r="TA817" s="10"/>
      <c r="TB817" s="235"/>
      <c r="TC817" s="175" t="s">
        <v>82</v>
      </c>
      <c r="TD817" s="349" t="s">
        <v>183</v>
      </c>
      <c r="TF817" s="176"/>
      <c r="TG817" s="176" t="e">
        <f>VLOOKUP(TD817,$A$879:$F$2731,6,FALSE)</f>
        <v>#N/A</v>
      </c>
      <c r="TH817" s="175" t="s">
        <v>65</v>
      </c>
      <c r="TI817" s="10" t="e">
        <f>TG817*1.3</f>
        <v>#N/A</v>
      </c>
      <c r="TK817" s="235"/>
      <c r="TL817" s="175" t="s">
        <v>82</v>
      </c>
      <c r="TM817" s="341" t="s">
        <v>538</v>
      </c>
      <c r="TO817" s="176"/>
      <c r="TP817" s="176">
        <f>VLOOKUP(TM817,$A$879:$F$2731,6,FALSE)</f>
        <v>82</v>
      </c>
      <c r="TQ817" s="175" t="s">
        <v>65</v>
      </c>
      <c r="TR817" s="10">
        <f>TP817*1.3</f>
        <v>106.60000000000001</v>
      </c>
      <c r="TS817" s="10"/>
      <c r="TT817" s="235"/>
      <c r="TU817" s="175" t="s">
        <v>82</v>
      </c>
      <c r="TV817" s="341" t="s">
        <v>462</v>
      </c>
      <c r="TX817" s="176"/>
      <c r="TY817" s="176">
        <f>VLOOKUP(TV817,$A$879:$F$2731,6,FALSE)</f>
        <v>68</v>
      </c>
      <c r="TZ817" s="175" t="s">
        <v>65</v>
      </c>
      <c r="UA817" s="10">
        <f>TY817*1.3</f>
        <v>88.4</v>
      </c>
      <c r="UB817" s="10"/>
      <c r="UC817" s="235"/>
      <c r="UD817" s="175" t="s">
        <v>82</v>
      </c>
      <c r="UE817" s="341" t="s">
        <v>1703</v>
      </c>
      <c r="UG817" s="176"/>
      <c r="UH817" s="176">
        <f>VLOOKUP(UE817,$A$879:$F$2731,6,FALSE)</f>
        <v>0</v>
      </c>
      <c r="UI817" s="175" t="s">
        <v>65</v>
      </c>
      <c r="UJ817" s="10">
        <f>UH817*1.3</f>
        <v>0</v>
      </c>
      <c r="UK817" s="10"/>
      <c r="UL817" s="235"/>
      <c r="UM817" s="175" t="s">
        <v>82</v>
      </c>
      <c r="UN817" s="349" t="s">
        <v>183</v>
      </c>
      <c r="UP817" s="176"/>
      <c r="UQ817" s="176" t="e">
        <f>VLOOKUP(UN817,$A$879:$F$2731,6,FALSE)</f>
        <v>#N/A</v>
      </c>
      <c r="UR817" s="175" t="s">
        <v>65</v>
      </c>
      <c r="US817" s="10" t="e">
        <f>UQ817*1.3</f>
        <v>#N/A</v>
      </c>
      <c r="UT817" s="10"/>
      <c r="UU817" s="235"/>
      <c r="UV817" s="175" t="s">
        <v>82</v>
      </c>
      <c r="UW817" s="341" t="s">
        <v>1703</v>
      </c>
      <c r="UY817" s="176"/>
      <c r="UZ817" s="176">
        <f>VLOOKUP(UW817,$A$879:$F$2731,6,FALSE)</f>
        <v>0</v>
      </c>
      <c r="VA817" s="175" t="s">
        <v>65</v>
      </c>
      <c r="VB817" s="10">
        <f>UZ817*1.3</f>
        <v>0</v>
      </c>
      <c r="VC817" s="10"/>
      <c r="VD817" s="235"/>
      <c r="VE817" s="175" t="s">
        <v>82</v>
      </c>
      <c r="VF817" s="349" t="s">
        <v>183</v>
      </c>
      <c r="VH817" s="176"/>
      <c r="VI817" s="176" t="e">
        <f>VLOOKUP(VF817,$A$879:$F$2731,6,FALSE)</f>
        <v>#N/A</v>
      </c>
      <c r="VJ817" s="175" t="s">
        <v>65</v>
      </c>
      <c r="VK817" s="10" t="e">
        <f>VI817*1.3</f>
        <v>#N/A</v>
      </c>
      <c r="VL817" s="10"/>
      <c r="VM817" s="235"/>
      <c r="VN817" s="175" t="s">
        <v>82</v>
      </c>
      <c r="VO817" s="341" t="s">
        <v>506</v>
      </c>
      <c r="VQ817" s="176"/>
      <c r="VR817" s="176">
        <f>VLOOKUP(VO817,$A$879:$F$2731,6,FALSE)</f>
        <v>16</v>
      </c>
      <c r="VS817" s="175" t="s">
        <v>65</v>
      </c>
      <c r="VT817" s="10">
        <f>VR817*1.3</f>
        <v>20.8</v>
      </c>
      <c r="VU817" s="10"/>
      <c r="VV817" s="235"/>
      <c r="VW817" s="175" t="s">
        <v>82</v>
      </c>
      <c r="VX817" s="349" t="s">
        <v>183</v>
      </c>
      <c r="VZ817" s="176"/>
      <c r="WA817" s="176" t="e">
        <f>VLOOKUP(VX817,$A$879:$F$2731,6,FALSE)</f>
        <v>#N/A</v>
      </c>
      <c r="WB817" s="175" t="s">
        <v>65</v>
      </c>
      <c r="WC817" s="10" t="e">
        <f>WA817*1.3</f>
        <v>#N/A</v>
      </c>
      <c r="WE817" s="235"/>
      <c r="WF817" s="175" t="s">
        <v>82</v>
      </c>
      <c r="WG817" s="341" t="s">
        <v>2344</v>
      </c>
      <c r="WI817" s="176"/>
      <c r="WJ817" s="176">
        <f>VLOOKUP(WG817,$A$879:$F$2731,6,FALSE)</f>
        <v>489</v>
      </c>
      <c r="WK817" s="175" t="s">
        <v>65</v>
      </c>
      <c r="WL817" s="10">
        <f>WJ817*1.3</f>
        <v>635.70000000000005</v>
      </c>
      <c r="WN817" s="235"/>
      <c r="WO817" s="175" t="s">
        <v>82</v>
      </c>
      <c r="WP817" s="341" t="s">
        <v>1743</v>
      </c>
      <c r="WQ817" s="176"/>
      <c r="WR817" s="176"/>
      <c r="WS817" s="176">
        <f>VLOOKUP(WP817,$A$879:$F$2731,6,FALSE)</f>
        <v>122</v>
      </c>
      <c r="WT817" s="175" t="s">
        <v>65</v>
      </c>
      <c r="WU817" s="10">
        <f>WS817*1.3</f>
        <v>158.6</v>
      </c>
      <c r="WV817" s="10"/>
      <c r="WW817" s="235"/>
      <c r="WX817" s="175" t="s">
        <v>82</v>
      </c>
      <c r="WY817" s="341" t="s">
        <v>453</v>
      </c>
      <c r="XA817" s="176"/>
      <c r="XB817" s="176">
        <f>VLOOKUP(WY817,$A$879:$F$2731,6,FALSE)</f>
        <v>100</v>
      </c>
      <c r="XC817" s="175" t="s">
        <v>65</v>
      </c>
      <c r="XD817" s="10">
        <f>XB817*1.3</f>
        <v>130</v>
      </c>
      <c r="XF817" s="235"/>
      <c r="XG817" s="175" t="s">
        <v>82</v>
      </c>
      <c r="XH817" s="351" t="s">
        <v>625</v>
      </c>
      <c r="XJ817" s="176"/>
      <c r="XK817" s="176">
        <f>VLOOKUP(XH817,$A$879:$F$2731,6,FALSE)</f>
        <v>373</v>
      </c>
      <c r="XL817" s="175" t="s">
        <v>65</v>
      </c>
      <c r="XM817" s="10">
        <f>XK817*1.3</f>
        <v>484.90000000000003</v>
      </c>
      <c r="XO817" s="235"/>
      <c r="XP817" s="175" t="s">
        <v>82</v>
      </c>
      <c r="XQ817" s="341" t="s">
        <v>1743</v>
      </c>
      <c r="XS817" s="176"/>
      <c r="XT817" s="176">
        <f>VLOOKUP(XQ817,$A$879:$F$2731,6,FALSE)</f>
        <v>122</v>
      </c>
      <c r="XU817" s="175" t="s">
        <v>65</v>
      </c>
      <c r="XV817" s="10">
        <f>XT817*1.3</f>
        <v>158.6</v>
      </c>
      <c r="XW817" s="10"/>
      <c r="XX817" s="235"/>
      <c r="XY817" s="175" t="s">
        <v>82</v>
      </c>
      <c r="XZ817" s="341" t="s">
        <v>538</v>
      </c>
      <c r="YB817" s="176"/>
      <c r="YC817" s="176">
        <f>VLOOKUP(XZ817,$A$879:$F$2731,6,FALSE)</f>
        <v>82</v>
      </c>
      <c r="YD817" s="175" t="s">
        <v>65</v>
      </c>
      <c r="YE817" s="10">
        <f>YC817*1.3</f>
        <v>106.60000000000001</v>
      </c>
      <c r="YG817" s="235"/>
      <c r="YH817" s="175" t="s">
        <v>82</v>
      </c>
      <c r="YI817" s="341" t="s">
        <v>1958</v>
      </c>
      <c r="YK817" s="176"/>
      <c r="YL817" s="176">
        <f>VLOOKUP(YI817,$A$879:$F$2731,6,FALSE)</f>
        <v>266</v>
      </c>
      <c r="YM817" s="175" t="s">
        <v>65</v>
      </c>
      <c r="YN817" s="10">
        <f>YL817*1.3</f>
        <v>345.8</v>
      </c>
      <c r="YO817" s="10"/>
      <c r="YP817" s="235"/>
      <c r="YQ817" s="175" t="s">
        <v>82</v>
      </c>
      <c r="YR817" s="341" t="s">
        <v>722</v>
      </c>
      <c r="YT817" s="176"/>
      <c r="YU817" s="176">
        <f>VLOOKUP(YR817,$A$879:$F$2731,6,FALSE)</f>
        <v>249</v>
      </c>
      <c r="YV817" s="175" t="s">
        <v>65</v>
      </c>
      <c r="YW817" s="10">
        <f>YU817*1.3</f>
        <v>323.7</v>
      </c>
      <c r="YY817" s="235"/>
      <c r="YZ817" s="175" t="s">
        <v>82</v>
      </c>
      <c r="ZA817" s="341" t="s">
        <v>1703</v>
      </c>
      <c r="ZC817" s="176"/>
      <c r="ZD817" s="176">
        <f>VLOOKUP(ZA817,$A$879:$F$2731,6,FALSE)</f>
        <v>0</v>
      </c>
      <c r="ZE817" s="175" t="s">
        <v>65</v>
      </c>
      <c r="ZF817" s="10">
        <f>ZD817*1.3</f>
        <v>0</v>
      </c>
      <c r="ZH817" s="235"/>
      <c r="ZI817" s="175" t="s">
        <v>82</v>
      </c>
      <c r="ZJ817" s="341" t="s">
        <v>2019</v>
      </c>
      <c r="ZL817" s="176"/>
      <c r="ZM817" s="176">
        <f>VLOOKUP(ZJ817,$A$879:$F$2731,6,FALSE)</f>
        <v>427</v>
      </c>
      <c r="ZN817" s="175" t="s">
        <v>65</v>
      </c>
      <c r="ZO817" s="10">
        <f>ZM817*1.3</f>
        <v>555.1</v>
      </c>
      <c r="ZQ817" s="235"/>
      <c r="ZR817" s="175" t="s">
        <v>82</v>
      </c>
      <c r="ZS817" s="341" t="s">
        <v>1800</v>
      </c>
      <c r="ZU817" s="176"/>
      <c r="ZV817" s="176">
        <f>VLOOKUP(ZS817,$A$879:$F$2731,6,FALSE)</f>
        <v>855</v>
      </c>
      <c r="ZW817" s="175" t="s">
        <v>65</v>
      </c>
      <c r="ZX817" s="10">
        <f>ZV817*1.3</f>
        <v>1111.5</v>
      </c>
      <c r="ZY817" s="10"/>
      <c r="ZZ817" s="235"/>
      <c r="AAA817" s="175" t="s">
        <v>82</v>
      </c>
      <c r="AAB817" s="341" t="s">
        <v>1800</v>
      </c>
      <c r="AAD817" s="176"/>
      <c r="AAE817" s="176">
        <f>VLOOKUP(AAB817,$A$879:$F$2731,6,FALSE)</f>
        <v>855</v>
      </c>
      <c r="AAF817" s="175" t="s">
        <v>65</v>
      </c>
      <c r="AAG817" s="10">
        <f>AAE817*1.3</f>
        <v>1111.5</v>
      </c>
      <c r="AAH817" s="10"/>
      <c r="AAI817" s="235"/>
      <c r="AAJ817" s="175" t="s">
        <v>82</v>
      </c>
      <c r="AAK817" s="75" t="s">
        <v>183</v>
      </c>
      <c r="AAM817" s="176"/>
      <c r="AAN817" s="176" t="e">
        <f>VLOOKUP(AAK817,$A$879:$F$2731,6,FALSE)</f>
        <v>#N/A</v>
      </c>
      <c r="AAO817" s="175" t="s">
        <v>65</v>
      </c>
      <c r="AAP817" s="10" t="e">
        <f>AAN817*1.3</f>
        <v>#N/A</v>
      </c>
      <c r="AAQ817" s="10"/>
      <c r="AAR817" s="235"/>
      <c r="AAS817" s="175" t="s">
        <v>82</v>
      </c>
      <c r="AAT817" s="341" t="s">
        <v>1743</v>
      </c>
      <c r="AAV817" s="176"/>
      <c r="AAW817" s="176">
        <f>VLOOKUP(AAT817,$A$879:$F$2731,6,FALSE)</f>
        <v>122</v>
      </c>
      <c r="AAX817" s="175" t="s">
        <v>65</v>
      </c>
      <c r="AAY817" s="10">
        <f>AAW817*1.3</f>
        <v>158.6</v>
      </c>
      <c r="AAZ817" s="10"/>
      <c r="ABA817" s="235"/>
      <c r="ABB817" s="175" t="s">
        <v>82</v>
      </c>
      <c r="ABC817" s="355" t="s">
        <v>1703</v>
      </c>
      <c r="ABE817" s="176"/>
      <c r="ABF817" s="176">
        <f>VLOOKUP(ABC817,$A$879:$F$2731,6,FALSE)</f>
        <v>0</v>
      </c>
      <c r="ABG817" s="175" t="s">
        <v>65</v>
      </c>
      <c r="ABH817" s="10">
        <f>ABF817*1.3</f>
        <v>0</v>
      </c>
      <c r="ABI817" s="10"/>
      <c r="ABJ817" s="235"/>
      <c r="ABK817" s="175" t="s">
        <v>82</v>
      </c>
      <c r="ABL817" s="341" t="s">
        <v>499</v>
      </c>
      <c r="ABN817" s="176"/>
      <c r="ABO817" s="176">
        <f>VLOOKUP(ABL817,$A$879:$F$2731,6,FALSE)</f>
        <v>114</v>
      </c>
      <c r="ABP817" s="175" t="s">
        <v>65</v>
      </c>
      <c r="ABQ817" s="10">
        <f>ABO817*1.3</f>
        <v>148.20000000000002</v>
      </c>
      <c r="ABR817" s="10"/>
      <c r="ABS817" s="235"/>
      <c r="ABT817" s="175" t="s">
        <v>82</v>
      </c>
      <c r="ABU817" s="75" t="s">
        <v>183</v>
      </c>
      <c r="ABW817" s="176"/>
      <c r="ABX817" s="176" t="e">
        <f>VLOOKUP(ABU817,$A$879:$F$2731,6,FALSE)</f>
        <v>#N/A</v>
      </c>
      <c r="ABY817" s="175" t="s">
        <v>65</v>
      </c>
      <c r="ABZ817" s="10" t="e">
        <f>ABX817*1.3</f>
        <v>#N/A</v>
      </c>
      <c r="ACA817" s="10"/>
      <c r="ACB817" s="235"/>
      <c r="ACC817" s="175" t="s">
        <v>82</v>
      </c>
      <c r="ACD817" s="75" t="s">
        <v>183</v>
      </c>
      <c r="ACF817" s="176"/>
      <c r="ACG817" s="176" t="e">
        <f>VLOOKUP(ACD817,$A$879:$F$2731,6,FALSE)</f>
        <v>#N/A</v>
      </c>
      <c r="ACH817" s="175" t="s">
        <v>65</v>
      </c>
      <c r="ACI817" s="10" t="e">
        <f>ACG817*1.3</f>
        <v>#N/A</v>
      </c>
      <c r="ACJ817" s="10"/>
      <c r="ACK817" s="235"/>
      <c r="ACL817" s="175" t="s">
        <v>82</v>
      </c>
      <c r="ACM817" s="75" t="s">
        <v>183</v>
      </c>
      <c r="ACO817" s="176"/>
      <c r="ACP817" s="176" t="e">
        <f>VLOOKUP(ACM817,$A$879:$F$2731,6,FALSE)</f>
        <v>#N/A</v>
      </c>
      <c r="ACQ817" s="175" t="s">
        <v>65</v>
      </c>
      <c r="ACR817" s="10" t="e">
        <f>ACP817*1.3</f>
        <v>#N/A</v>
      </c>
      <c r="ACS817" s="10"/>
      <c r="ACT817" s="235"/>
      <c r="ACU817" s="175" t="s">
        <v>82</v>
      </c>
      <c r="ACV817" s="75" t="s">
        <v>183</v>
      </c>
      <c r="ACX817" s="176"/>
      <c r="ACY817" s="176" t="e">
        <f>VLOOKUP(ACV817,$A$879:$F$2731,6,FALSE)</f>
        <v>#N/A</v>
      </c>
      <c r="ACZ817" s="175" t="s">
        <v>65</v>
      </c>
      <c r="ADA817" s="10" t="e">
        <f>ACY817*1.3</f>
        <v>#N/A</v>
      </c>
      <c r="ADB817" s="10"/>
      <c r="ADC817" s="235"/>
      <c r="ADD817" s="175" t="s">
        <v>82</v>
      </c>
      <c r="ADE817" s="341" t="s">
        <v>2344</v>
      </c>
      <c r="ADG817" s="176"/>
      <c r="ADH817" s="176">
        <f>VLOOKUP(ADE817,$A$879:$F$2731,6,FALSE)</f>
        <v>489</v>
      </c>
      <c r="ADI817" s="175" t="s">
        <v>65</v>
      </c>
      <c r="ADJ817" s="10">
        <f>ADH817*1.3</f>
        <v>635.70000000000005</v>
      </c>
      <c r="ADL817" s="235"/>
      <c r="ADM817" s="175" t="s">
        <v>82</v>
      </c>
      <c r="ADN817" s="75" t="s">
        <v>183</v>
      </c>
      <c r="ADP817" s="176"/>
      <c r="ADQ817" s="176" t="e">
        <f>VLOOKUP(ADN817,$A$879:$F$2731,6,FALSE)</f>
        <v>#N/A</v>
      </c>
      <c r="ADR817" s="175" t="s">
        <v>65</v>
      </c>
      <c r="ADS817" s="10" t="e">
        <f>ADQ817*1.3</f>
        <v>#N/A</v>
      </c>
      <c r="ADT817" s="10"/>
      <c r="ADU817" s="235"/>
      <c r="ADV817" s="175" t="s">
        <v>82</v>
      </c>
      <c r="ADW817" s="341" t="s">
        <v>1011</v>
      </c>
      <c r="ADY817" s="176"/>
      <c r="ADZ817" s="176">
        <f>VLOOKUP(ADW817,$A$879:$F$2731,6,FALSE)</f>
        <v>358</v>
      </c>
      <c r="AEA817" s="175" t="s">
        <v>65</v>
      </c>
      <c r="AEB817" s="10">
        <f>ADZ817*1.3</f>
        <v>465.40000000000003</v>
      </c>
      <c r="AED817" s="235"/>
      <c r="AEE817" s="175" t="s">
        <v>82</v>
      </c>
      <c r="AEF817" s="75" t="s">
        <v>183</v>
      </c>
      <c r="AEH817" s="176"/>
      <c r="AEI817" s="176" t="e">
        <f>VLOOKUP(AEF817,$A$879:$F$2731,6,FALSE)</f>
        <v>#N/A</v>
      </c>
      <c r="AEJ817" s="175" t="s">
        <v>65</v>
      </c>
      <c r="AEK817" s="10" t="e">
        <f>AEI817*1.3</f>
        <v>#N/A</v>
      </c>
      <c r="AEM817" s="235"/>
      <c r="AEN817" s="175" t="s">
        <v>82</v>
      </c>
      <c r="AEO817" s="75" t="s">
        <v>183</v>
      </c>
      <c r="AEQ817" s="176"/>
      <c r="AER817" s="176" t="e">
        <f>VLOOKUP(AEO817,$A$879:$F$2731,6,FALSE)</f>
        <v>#N/A</v>
      </c>
      <c r="AES817" s="175" t="s">
        <v>65</v>
      </c>
      <c r="AET817" s="10" t="e">
        <f>AER817*1.3</f>
        <v>#N/A</v>
      </c>
      <c r="AEV817" s="235"/>
      <c r="AEW817" s="175" t="s">
        <v>82</v>
      </c>
      <c r="AEX817" s="75" t="s">
        <v>183</v>
      </c>
      <c r="AEZ817" s="176"/>
      <c r="AFA817" s="176" t="e">
        <f>VLOOKUP(AEX817,$A$879:$F$2731,6,FALSE)</f>
        <v>#N/A</v>
      </c>
      <c r="AFB817" s="175" t="s">
        <v>65</v>
      </c>
      <c r="AFC817" s="10" t="e">
        <f>AFA817*1.3</f>
        <v>#N/A</v>
      </c>
      <c r="AFD817" s="10"/>
      <c r="AFE817" s="235"/>
      <c r="AFF817" s="175" t="s">
        <v>82</v>
      </c>
      <c r="AFG817" s="75" t="s">
        <v>183</v>
      </c>
      <c r="AFI817" s="176"/>
      <c r="AFJ817" s="176" t="e">
        <f>VLOOKUP(AFG817,$A$879:$F$2731,6,FALSE)</f>
        <v>#N/A</v>
      </c>
      <c r="AFK817" s="175" t="s">
        <v>65</v>
      </c>
      <c r="AFL817" s="10" t="e">
        <f>AFJ817*1.3</f>
        <v>#N/A</v>
      </c>
      <c r="AFM817" s="10"/>
      <c r="AFN817" s="235"/>
      <c r="AFO817" s="175" t="s">
        <v>82</v>
      </c>
      <c r="AFP817" s="75" t="s">
        <v>183</v>
      </c>
      <c r="AFR817" s="176"/>
      <c r="AFS817" s="176" t="e">
        <f>VLOOKUP(AFP817,$A$879:$F$2731,6,FALSE)</f>
        <v>#N/A</v>
      </c>
      <c r="AFT817" s="175" t="s">
        <v>65</v>
      </c>
      <c r="AFU817" s="10" t="e">
        <f>AFS817*1.3</f>
        <v>#N/A</v>
      </c>
      <c r="AFV817" s="10"/>
      <c r="AFW817" s="235"/>
      <c r="AFX817" s="175" t="s">
        <v>82</v>
      </c>
      <c r="AFY817" s="341" t="s">
        <v>2091</v>
      </c>
      <c r="AGA817" s="176"/>
      <c r="AGB817" s="176">
        <f>VLOOKUP(AFY817,$A$879:$F$2731,6,FALSE)</f>
        <v>239</v>
      </c>
      <c r="AGC817" s="175" t="s">
        <v>65</v>
      </c>
      <c r="AGD817" s="10">
        <f>AGB817*1.3</f>
        <v>310.7</v>
      </c>
      <c r="AGE817" s="10"/>
      <c r="AGF817" s="235"/>
      <c r="AGG817" s="175" t="s">
        <v>82</v>
      </c>
      <c r="AGH817" s="341" t="s">
        <v>2019</v>
      </c>
      <c r="AGJ817" s="176"/>
      <c r="AGK817" s="176">
        <f>VLOOKUP(AGH817,$A$879:$F$2731,6,FALSE)</f>
        <v>427</v>
      </c>
      <c r="AGL817" s="175" t="s">
        <v>65</v>
      </c>
      <c r="AGM817" s="10">
        <f>AGK817*1.3</f>
        <v>555.1</v>
      </c>
      <c r="AGN817" s="10"/>
      <c r="AGO817" s="235"/>
      <c r="AGP817" s="175" t="s">
        <v>82</v>
      </c>
      <c r="AGQ817" s="341" t="s">
        <v>548</v>
      </c>
      <c r="AGS817" s="176"/>
      <c r="AGT817" s="176">
        <f>VLOOKUP(AGQ817,$A$879:$F$2731,6,FALSE)</f>
        <v>321</v>
      </c>
      <c r="AGU817" s="175" t="s">
        <v>65</v>
      </c>
      <c r="AGV817" s="10">
        <f>AGT817*1.3</f>
        <v>417.3</v>
      </c>
      <c r="AGW817" s="10"/>
      <c r="AGX817" s="235"/>
      <c r="AGY817" s="175" t="s">
        <v>82</v>
      </c>
      <c r="AGZ817" s="341" t="s">
        <v>451</v>
      </c>
      <c r="AHB817" s="176"/>
      <c r="AHC817" s="176">
        <f>VLOOKUP(AGZ817,$A$879:$F$2731,6,FALSE)</f>
        <v>205</v>
      </c>
      <c r="AHD817" s="175" t="s">
        <v>65</v>
      </c>
      <c r="AHE817" s="10">
        <f>AHC817*1.3</f>
        <v>266.5</v>
      </c>
      <c r="AHF817" s="10"/>
      <c r="AHG817" s="235"/>
      <c r="AHH817" s="175" t="s">
        <v>82</v>
      </c>
      <c r="AHI817" s="398" t="s">
        <v>2115</v>
      </c>
      <c r="AHK817" s="176"/>
      <c r="AHL817" s="176">
        <f>VLOOKUP(AHI817,$A$879:$F$2731,6,FALSE)</f>
        <v>608</v>
      </c>
      <c r="AHM817" s="175" t="s">
        <v>65</v>
      </c>
      <c r="AHN817" s="10">
        <f>AHL817*1.3</f>
        <v>790.4</v>
      </c>
      <c r="AHO817" s="10"/>
      <c r="AHP817" s="235"/>
      <c r="AHQ817" s="175" t="s">
        <v>82</v>
      </c>
      <c r="AHR817" s="341" t="s">
        <v>453</v>
      </c>
      <c r="AHT817" s="176"/>
      <c r="AHU817" s="176">
        <f>VLOOKUP(AHR817,$A$879:$F$2731,6,FALSE)</f>
        <v>100</v>
      </c>
      <c r="AHV817" s="175" t="s">
        <v>65</v>
      </c>
      <c r="AHW817" s="10">
        <f>AHU817*1.3</f>
        <v>130</v>
      </c>
      <c r="AHX817" s="10"/>
      <c r="AHY817" s="235"/>
      <c r="AHZ817" s="175" t="s">
        <v>82</v>
      </c>
      <c r="AIA817" s="341" t="s">
        <v>2019</v>
      </c>
      <c r="AIC817" s="176"/>
      <c r="AID817" s="176">
        <f>VLOOKUP(AIA817,$A$879:$F$2731,6,FALSE)</f>
        <v>427</v>
      </c>
      <c r="AIE817" s="175" t="s">
        <v>65</v>
      </c>
      <c r="AIF817" s="10">
        <f>AID817*1.3</f>
        <v>555.1</v>
      </c>
      <c r="AIG817" s="10"/>
      <c r="AIH817" s="235"/>
      <c r="AII817" s="175" t="s">
        <v>82</v>
      </c>
      <c r="AIJ817" s="341" t="s">
        <v>2019</v>
      </c>
      <c r="AIL817" s="176"/>
      <c r="AIM817" s="176">
        <f>VLOOKUP(AIJ817,$A$879:$F$2731,6,FALSE)</f>
        <v>427</v>
      </c>
      <c r="AIN817" s="175" t="s">
        <v>65</v>
      </c>
      <c r="AIO817" s="10">
        <f>AIM817*1.3</f>
        <v>555.1</v>
      </c>
      <c r="AIP817" s="10"/>
      <c r="AIQ817" s="235"/>
      <c r="AIR817" s="175" t="s">
        <v>82</v>
      </c>
      <c r="AIS817" s="341" t="s">
        <v>2091</v>
      </c>
      <c r="AIU817" s="176"/>
      <c r="AIV817" s="176">
        <f>VLOOKUP(AIS817,$A$879:$F$2731,6,FALSE)</f>
        <v>239</v>
      </c>
      <c r="AIW817" s="175" t="s">
        <v>65</v>
      </c>
      <c r="AIX817" s="10">
        <f>AIV817*1.3</f>
        <v>310.7</v>
      </c>
      <c r="AIY817" s="10"/>
      <c r="AIZ817" s="235"/>
      <c r="AJA817" s="175" t="s">
        <v>82</v>
      </c>
      <c r="AJB817" s="351" t="s">
        <v>1703</v>
      </c>
      <c r="AJD817" s="176"/>
      <c r="AJE817" s="176">
        <f>VLOOKUP(AJB817,$A$879:$F$2731,6,FALSE)</f>
        <v>0</v>
      </c>
      <c r="AJF817" s="175" t="s">
        <v>65</v>
      </c>
      <c r="AJG817" s="10">
        <f>AJE817*1.3</f>
        <v>0</v>
      </c>
      <c r="AJH817" s="10"/>
      <c r="AJI817" s="235"/>
      <c r="AJJ817" s="175" t="s">
        <v>82</v>
      </c>
      <c r="AJK817" s="341" t="s">
        <v>2091</v>
      </c>
      <c r="AJM817" s="176"/>
      <c r="AJN817" s="176">
        <f>VLOOKUP(AJK817,$A$879:$F$2731,6,FALSE)</f>
        <v>239</v>
      </c>
      <c r="AJO817" s="175" t="s">
        <v>65</v>
      </c>
      <c r="AJP817" s="10">
        <f>AJN817*1.3</f>
        <v>310.7</v>
      </c>
      <c r="AJQ817" s="10"/>
      <c r="AJR817" s="235"/>
      <c r="AJS817" s="175" t="s">
        <v>82</v>
      </c>
      <c r="AJT817" s="347" t="s">
        <v>2325</v>
      </c>
      <c r="AJV817" s="176"/>
      <c r="AJW817" s="176">
        <f>VLOOKUP(AJT817,$A$879:$F$2731,6,FALSE)</f>
        <v>103</v>
      </c>
      <c r="AJX817" s="175" t="s">
        <v>65</v>
      </c>
      <c r="AJY817" s="10">
        <f>AJW817*1.3</f>
        <v>133.9</v>
      </c>
      <c r="AJZ817" s="10"/>
      <c r="AKA817" s="235"/>
      <c r="AKB817" s="175" t="s">
        <v>82</v>
      </c>
      <c r="AKC817" s="341" t="s">
        <v>2344</v>
      </c>
      <c r="AKE817" s="176"/>
      <c r="AKF817" s="176">
        <f>VLOOKUP(AKC817,$A$879:$F$2731,6,FALSE)</f>
        <v>489</v>
      </c>
      <c r="AKG817" s="175" t="s">
        <v>65</v>
      </c>
      <c r="AKH817" s="10">
        <f>AKF817*1.3</f>
        <v>635.70000000000005</v>
      </c>
      <c r="AKI817" s="10"/>
      <c r="AKJ817" s="235"/>
      <c r="AKK817" s="175" t="s">
        <v>82</v>
      </c>
      <c r="AKL817" s="341" t="s">
        <v>548</v>
      </c>
      <c r="AKN817" s="176"/>
      <c r="AKO817" s="176">
        <f>VLOOKUP(AKL817,$A$879:$F$2731,6,FALSE)</f>
        <v>321</v>
      </c>
      <c r="AKP817" s="175" t="s">
        <v>65</v>
      </c>
      <c r="AKQ817" s="10">
        <f>AKO817*1.3</f>
        <v>417.3</v>
      </c>
      <c r="AKR817" s="10"/>
      <c r="AKS817" s="235"/>
      <c r="AKT817" s="175" t="s">
        <v>82</v>
      </c>
      <c r="AKU817" s="341" t="s">
        <v>2019</v>
      </c>
      <c r="AKW817" s="176"/>
      <c r="AKX817" s="176">
        <f>VLOOKUP(AKU817,$A$879:$F$2731,6,FALSE)</f>
        <v>427</v>
      </c>
      <c r="AKY817" s="175" t="s">
        <v>65</v>
      </c>
      <c r="AKZ817" s="10">
        <f>AKX817*1.3</f>
        <v>555.1</v>
      </c>
      <c r="ALA817" s="10"/>
      <c r="ALB817" s="235"/>
      <c r="ALC817" s="175" t="s">
        <v>82</v>
      </c>
      <c r="ALD817" s="341" t="s">
        <v>625</v>
      </c>
      <c r="ALF817" s="176"/>
      <c r="ALG817" s="176">
        <f>VLOOKUP(ALD817,$A$879:$F$2731,6,FALSE)</f>
        <v>373</v>
      </c>
      <c r="ALH817" s="175" t="s">
        <v>65</v>
      </c>
      <c r="ALI817" s="10">
        <f>ALG817*1.3</f>
        <v>484.90000000000003</v>
      </c>
      <c r="ALJ817" s="10"/>
      <c r="ALK817" s="235"/>
      <c r="ALL817" s="175" t="s">
        <v>82</v>
      </c>
      <c r="ALM817" s="341" t="s">
        <v>2091</v>
      </c>
      <c r="ALO817" s="176"/>
      <c r="ALP817" s="176">
        <f>VLOOKUP(ALM817,$A$879:$F$2731,6,FALSE)</f>
        <v>239</v>
      </c>
      <c r="ALQ817" s="175" t="s">
        <v>65</v>
      </c>
      <c r="ALR817" s="10">
        <f>ALP817*1.3</f>
        <v>310.7</v>
      </c>
      <c r="ALS817" s="10"/>
      <c r="ALT817" s="235"/>
      <c r="ALU817" s="175" t="s">
        <v>82</v>
      </c>
      <c r="ALV817" s="341" t="s">
        <v>1743</v>
      </c>
      <c r="ALX817" s="176"/>
      <c r="ALY817" s="176">
        <f>VLOOKUP(ALV817,$A$879:$F$2731,6,FALSE)</f>
        <v>122</v>
      </c>
      <c r="ALZ817" s="175" t="s">
        <v>65</v>
      </c>
      <c r="AMA817" s="10">
        <f>ALY817*1.3</f>
        <v>158.6</v>
      </c>
      <c r="AMB817" s="10"/>
      <c r="AMC817" s="235"/>
      <c r="AMD817" s="175" t="s">
        <v>82</v>
      </c>
      <c r="AME817" s="401" t="s">
        <v>2091</v>
      </c>
      <c r="AMG817" s="176"/>
      <c r="AMH817" s="176">
        <f>VLOOKUP(AME817,$A$879:$F$2731,6,FALSE)</f>
        <v>239</v>
      </c>
      <c r="AMI817" s="175" t="s">
        <v>65</v>
      </c>
      <c r="AMJ817" s="10">
        <f>AMH817*1.3</f>
        <v>310.7</v>
      </c>
      <c r="AMK817" s="10"/>
      <c r="AML817" s="235"/>
      <c r="AMM817" s="175" t="s">
        <v>82</v>
      </c>
      <c r="AMN817" s="343" t="s">
        <v>499</v>
      </c>
      <c r="AMP817" s="176"/>
      <c r="AMQ817" s="176">
        <f>VLOOKUP(AMN817,$A$879:$F$2731,6,FALSE)</f>
        <v>114</v>
      </c>
      <c r="AMR817" s="175" t="s">
        <v>65</v>
      </c>
      <c r="AMS817" s="10">
        <f>AMQ817*1.3</f>
        <v>148.20000000000002</v>
      </c>
      <c r="AMT817" s="10"/>
      <c r="AMU817" s="235"/>
      <c r="AMV817" s="175" t="s">
        <v>82</v>
      </c>
      <c r="AMW817" s="341" t="s">
        <v>625</v>
      </c>
      <c r="AMY817" s="176"/>
      <c r="AMZ817" s="176">
        <f>VLOOKUP(AMW817,$A$879:$F$2731,6,FALSE)</f>
        <v>373</v>
      </c>
      <c r="ANA817" s="175" t="s">
        <v>65</v>
      </c>
      <c r="ANB817" s="10">
        <f>AMZ817*1.3</f>
        <v>484.90000000000003</v>
      </c>
      <c r="ANC817" s="10"/>
      <c r="AND817" s="235"/>
      <c r="ANE817" s="175" t="s">
        <v>82</v>
      </c>
      <c r="ANF817" s="341" t="s">
        <v>1958</v>
      </c>
      <c r="ANH817" s="176"/>
      <c r="ANI817" s="176">
        <f>VLOOKUP(ANF817,$A$879:$F$2731,6,FALSE)</f>
        <v>266</v>
      </c>
      <c r="ANJ817" s="175" t="s">
        <v>65</v>
      </c>
      <c r="ANK817" s="10">
        <f>ANI817*1.3</f>
        <v>345.8</v>
      </c>
      <c r="ANL817" s="10"/>
      <c r="ANM817" s="235"/>
      <c r="ANN817" s="175" t="s">
        <v>82</v>
      </c>
      <c r="ANO817" s="351" t="s">
        <v>453</v>
      </c>
      <c r="ANQ817" s="176"/>
      <c r="ANR817" s="176">
        <f>VLOOKUP(ANO817,$A$879:$F$2731,6,FALSE)</f>
        <v>100</v>
      </c>
      <c r="ANS817" s="175" t="s">
        <v>65</v>
      </c>
      <c r="ANT817" s="10">
        <f>ANR817*1.3</f>
        <v>130</v>
      </c>
      <c r="ANU817" s="10"/>
      <c r="ANV817" s="235"/>
      <c r="ANW817" s="175" t="s">
        <v>82</v>
      </c>
      <c r="ANX817" s="341" t="s">
        <v>2115</v>
      </c>
      <c r="ANZ817" s="176"/>
      <c r="AOA817" s="176">
        <f>VLOOKUP(ANX817,$A$879:$F$2731,6,FALSE)</f>
        <v>608</v>
      </c>
      <c r="AOB817" s="175" t="s">
        <v>65</v>
      </c>
      <c r="AOC817" s="10">
        <f>AOA817*1.3</f>
        <v>790.4</v>
      </c>
      <c r="AOD817" s="10"/>
      <c r="AOE817" s="235"/>
      <c r="AOF817" s="175" t="s">
        <v>82</v>
      </c>
      <c r="AOG817" s="75" t="s">
        <v>183</v>
      </c>
      <c r="AOI817" s="176"/>
      <c r="AOJ817" s="176" t="e">
        <f>VLOOKUP(AOG817,$A$879:$F$2731,6,FALSE)</f>
        <v>#N/A</v>
      </c>
      <c r="AOK817" s="175" t="s">
        <v>65</v>
      </c>
      <c r="AOL817" s="10" t="e">
        <f>AOJ817*1.3</f>
        <v>#N/A</v>
      </c>
      <c r="AOM817" s="10"/>
      <c r="AON817" s="235"/>
      <c r="AOO817" s="175" t="s">
        <v>82</v>
      </c>
      <c r="AOP817" s="341" t="s">
        <v>625</v>
      </c>
      <c r="AOR817" s="176"/>
      <c r="AOS817" s="176">
        <f>VLOOKUP(AOP817,$A$879:$F$2731,6,FALSE)</f>
        <v>373</v>
      </c>
      <c r="AOT817" s="175" t="s">
        <v>65</v>
      </c>
      <c r="AOU817" s="10">
        <f>AOS817*1.3</f>
        <v>484.90000000000003</v>
      </c>
      <c r="AOV817" s="10"/>
      <c r="AOW817" s="235"/>
      <c r="AOX817" s="175" t="s">
        <v>82</v>
      </c>
      <c r="AOY817" s="404" t="s">
        <v>625</v>
      </c>
      <c r="APA817" s="176"/>
      <c r="APB817" s="176">
        <f>VLOOKUP(AOY817,$A$879:$F$2731,6,FALSE)</f>
        <v>373</v>
      </c>
      <c r="APC817" s="175" t="s">
        <v>65</v>
      </c>
      <c r="APD817" s="10">
        <f>APB817*1.3</f>
        <v>484.90000000000003</v>
      </c>
      <c r="APE817" s="10"/>
      <c r="APF817" s="235"/>
      <c r="APG817" s="175" t="s">
        <v>82</v>
      </c>
      <c r="APH817" s="341" t="s">
        <v>1800</v>
      </c>
      <c r="APJ817" s="176"/>
      <c r="APK817" s="176">
        <f>VLOOKUP(APH817,$A$879:$F$2731,6,FALSE)</f>
        <v>855</v>
      </c>
      <c r="APL817" s="175" t="s">
        <v>65</v>
      </c>
      <c r="APM817" s="10">
        <f>APK817*1.3</f>
        <v>1111.5</v>
      </c>
      <c r="APN817" s="10"/>
      <c r="APO817" s="235"/>
      <c r="APP817" s="175" t="s">
        <v>82</v>
      </c>
      <c r="APQ817" s="75" t="s">
        <v>183</v>
      </c>
      <c r="APS817" s="176"/>
      <c r="APT817" s="176" t="e">
        <f>VLOOKUP(APQ817,$A$879:$F$2731,6,FALSE)</f>
        <v>#N/A</v>
      </c>
      <c r="APU817" s="175" t="s">
        <v>65</v>
      </c>
      <c r="APV817" s="10" t="e">
        <f>APT817*1.3</f>
        <v>#N/A</v>
      </c>
      <c r="APW817" s="10"/>
      <c r="APX817" s="235"/>
      <c r="APY817" s="175" t="s">
        <v>82</v>
      </c>
      <c r="APZ817" s="341" t="s">
        <v>488</v>
      </c>
      <c r="AQB817" s="176"/>
      <c r="AQC817" s="176">
        <f>VLOOKUP(APZ817,$A$879:$F$2731,6,FALSE)</f>
        <v>179</v>
      </c>
      <c r="AQD817" s="175" t="s">
        <v>65</v>
      </c>
      <c r="AQE817" s="10">
        <f>AQC817*1.3</f>
        <v>232.70000000000002</v>
      </c>
      <c r="AQF817" s="10"/>
      <c r="AQG817" s="235"/>
      <c r="AQH817" s="175" t="s">
        <v>82</v>
      </c>
      <c r="AQI817" s="341" t="s">
        <v>1703</v>
      </c>
      <c r="AQK817" s="176"/>
      <c r="AQL817" s="176">
        <f>VLOOKUP(AQI817,$A$879:$F$2731,6,FALSE)</f>
        <v>0</v>
      </c>
      <c r="AQM817" s="175" t="s">
        <v>65</v>
      </c>
      <c r="AQN817" s="10">
        <f>AQL817*1.3</f>
        <v>0</v>
      </c>
      <c r="AQO817" s="10"/>
      <c r="AQP817" s="235"/>
      <c r="AQQ817" s="175" t="s">
        <v>82</v>
      </c>
      <c r="AQR817" s="75" t="s">
        <v>183</v>
      </c>
      <c r="AQT817" s="176"/>
      <c r="AQU817" s="176" t="e">
        <f>VLOOKUP(AQR817,$A$879:$F$2731,6,FALSE)</f>
        <v>#N/A</v>
      </c>
      <c r="AQV817" s="175" t="s">
        <v>65</v>
      </c>
      <c r="AQW817" s="10" t="e">
        <f>AQU817*1.3</f>
        <v>#N/A</v>
      </c>
      <c r="AQX817" s="10"/>
      <c r="AQY817" s="235"/>
      <c r="AQZ817" s="175" t="s">
        <v>82</v>
      </c>
      <c r="ARA817" s="75" t="s">
        <v>183</v>
      </c>
      <c r="ARC817" s="176"/>
      <c r="ARD817" s="176" t="e">
        <f>VLOOKUP(ARA817,$A$879:$F$2731,6,FALSE)</f>
        <v>#N/A</v>
      </c>
      <c r="ARE817" s="175" t="s">
        <v>65</v>
      </c>
      <c r="ARF817" s="10" t="e">
        <f>ARD817*1.3</f>
        <v>#N/A</v>
      </c>
      <c r="ARG817" s="10"/>
      <c r="ARH817" s="235"/>
      <c r="ARI817" s="175" t="s">
        <v>82</v>
      </c>
      <c r="ARJ817" s="75" t="s">
        <v>183</v>
      </c>
      <c r="ARL817" s="176"/>
      <c r="ARM817" s="176" t="e">
        <f>VLOOKUP(ARJ817,$A$879:$F$2731,6,FALSE)</f>
        <v>#N/A</v>
      </c>
      <c r="ARN817" s="175" t="s">
        <v>65</v>
      </c>
      <c r="ARO817" s="10" t="e">
        <f>ARM817*1.3</f>
        <v>#N/A</v>
      </c>
      <c r="ARP817" s="10"/>
      <c r="ARQ817" s="235"/>
      <c r="ARR817" s="175" t="s">
        <v>82</v>
      </c>
      <c r="ARS817" s="75" t="s">
        <v>183</v>
      </c>
      <c r="ARU817" s="176"/>
      <c r="ARV817" s="176" t="e">
        <f>VLOOKUP(ARS817,$A$879:$F$2731,6,FALSE)</f>
        <v>#N/A</v>
      </c>
      <c r="ARW817" s="175" t="s">
        <v>65</v>
      </c>
      <c r="ARX817" s="10" t="e">
        <f>ARV817*1.3</f>
        <v>#N/A</v>
      </c>
      <c r="ARY817" s="10"/>
      <c r="ARZ817" s="235"/>
      <c r="ASA817" s="175" t="s">
        <v>82</v>
      </c>
      <c r="ASB817" s="341" t="s">
        <v>416</v>
      </c>
      <c r="ASD817" s="176"/>
      <c r="ASE817" s="176">
        <f>VLOOKUP(ASB817,$A$879:$F$2731,6,FALSE)</f>
        <v>0</v>
      </c>
      <c r="ASF817" s="175" t="s">
        <v>65</v>
      </c>
      <c r="ASG817" s="10">
        <f>ASE817*1.3</f>
        <v>0</v>
      </c>
      <c r="ASH817" s="10"/>
      <c r="ASI817" s="235"/>
      <c r="ASJ817" s="175" t="s">
        <v>82</v>
      </c>
      <c r="ASK817" s="75" t="s">
        <v>183</v>
      </c>
      <c r="ASM817" s="176"/>
      <c r="ASN817" s="176" t="e">
        <f>VLOOKUP(ASK817,$A$879:$F$2731,6,FALSE)</f>
        <v>#N/A</v>
      </c>
      <c r="ASO817" s="175" t="s">
        <v>65</v>
      </c>
      <c r="ASP817" s="10" t="e">
        <f>ASN817*1.3</f>
        <v>#N/A</v>
      </c>
      <c r="ASQ817" s="10"/>
      <c r="ASR817" s="235"/>
      <c r="ASS817" s="175" t="s">
        <v>82</v>
      </c>
      <c r="AST817" s="341" t="s">
        <v>506</v>
      </c>
      <c r="ASV817" s="176"/>
      <c r="ASW817" s="176">
        <f>VLOOKUP(AST817,$A$879:$F$2731,6,FALSE)</f>
        <v>16</v>
      </c>
      <c r="ASX817" s="175" t="s">
        <v>65</v>
      </c>
      <c r="ASY817" s="10">
        <f>ASW817*1.3</f>
        <v>20.8</v>
      </c>
      <c r="ASZ817" s="10"/>
      <c r="ATA817" s="235"/>
      <c r="ATB817" s="175" t="s">
        <v>82</v>
      </c>
      <c r="ATC817" s="75" t="s">
        <v>183</v>
      </c>
      <c r="ATE817" s="176"/>
      <c r="ATF817" s="176" t="e">
        <f>VLOOKUP(ATC817,$A$879:$F$2731,6,FALSE)</f>
        <v>#N/A</v>
      </c>
      <c r="ATG817" s="175" t="s">
        <v>65</v>
      </c>
      <c r="ATH817" s="10" t="e">
        <f>ATF817*1.3</f>
        <v>#N/A</v>
      </c>
      <c r="ATI817" s="10"/>
      <c r="ATJ817" s="235"/>
      <c r="ATK817" s="175" t="s">
        <v>82</v>
      </c>
      <c r="ATL817" s="75" t="s">
        <v>183</v>
      </c>
      <c r="ATN817" s="176"/>
      <c r="ATO817" s="176" t="e">
        <f>VLOOKUP(ATL817,$A$879:$F$2731,6,FALSE)</f>
        <v>#N/A</v>
      </c>
      <c r="ATP817" s="175" t="s">
        <v>65</v>
      </c>
      <c r="ATQ817" s="10" t="e">
        <f>ATO817*1.3</f>
        <v>#N/A</v>
      </c>
      <c r="ATR817" s="10"/>
      <c r="ATS817" s="235"/>
      <c r="ATT817" s="175" t="s">
        <v>82</v>
      </c>
      <c r="ATU817" s="75" t="s">
        <v>183</v>
      </c>
      <c r="ATW817" s="176"/>
      <c r="ATX817" s="176" t="e">
        <f>VLOOKUP(ATU817,$A$879:$F$2731,6,FALSE)</f>
        <v>#N/A</v>
      </c>
      <c r="ATY817" s="175" t="s">
        <v>65</v>
      </c>
      <c r="ATZ817" s="10" t="e">
        <f>ATX817*1.3</f>
        <v>#N/A</v>
      </c>
      <c r="AUA817" s="10"/>
      <c r="AUB817" s="235"/>
      <c r="AUC817" s="175" t="s">
        <v>82</v>
      </c>
      <c r="AUD817" s="75" t="s">
        <v>183</v>
      </c>
      <c r="AUF817" s="176"/>
      <c r="AUG817" s="176" t="e">
        <f>VLOOKUP(AUD817,$A$879:$F$2731,6,FALSE)</f>
        <v>#N/A</v>
      </c>
      <c r="AUH817" s="175" t="s">
        <v>65</v>
      </c>
      <c r="AUI817" s="10" t="e">
        <f>AUG817*1.3</f>
        <v>#N/A</v>
      </c>
      <c r="AUJ817" s="10"/>
      <c r="AUK817" s="235"/>
      <c r="AUL817" s="175" t="s">
        <v>82</v>
      </c>
      <c r="AUM817" s="75" t="s">
        <v>183</v>
      </c>
      <c r="AUO817" s="176"/>
      <c r="AUP817" s="176" t="e">
        <f>VLOOKUP(AUM817,$A$879:$F$2731,6,FALSE)</f>
        <v>#N/A</v>
      </c>
      <c r="AUQ817" s="175" t="s">
        <v>65</v>
      </c>
      <c r="AUR817" s="10" t="e">
        <f>AUP817*1.3</f>
        <v>#N/A</v>
      </c>
      <c r="AUS817" s="10"/>
      <c r="AUT817" s="235"/>
      <c r="AUU817" s="175" t="s">
        <v>82</v>
      </c>
      <c r="AUV817" s="75" t="s">
        <v>183</v>
      </c>
      <c r="AUX817" s="176"/>
      <c r="AUY817" s="176" t="e">
        <f>VLOOKUP(AUV817,$A$879:$F$2731,6,FALSE)</f>
        <v>#N/A</v>
      </c>
      <c r="AUZ817" s="175" t="s">
        <v>65</v>
      </c>
      <c r="AVA817" s="10" t="e">
        <f>AUY817*1.3</f>
        <v>#N/A</v>
      </c>
      <c r="AVB817" s="10"/>
      <c r="AVC817" s="235"/>
      <c r="AVD817" s="175" t="s">
        <v>82</v>
      </c>
      <c r="AVE817" s="75" t="s">
        <v>183</v>
      </c>
      <c r="AVG817" s="176"/>
      <c r="AVH817" s="176" t="e">
        <f>VLOOKUP(AVE817,$A$879:$F$2731,6,FALSE)</f>
        <v>#N/A</v>
      </c>
      <c r="AVI817" s="175" t="s">
        <v>65</v>
      </c>
      <c r="AVJ817" s="10" t="e">
        <f>AVH817*1.3</f>
        <v>#N/A</v>
      </c>
      <c r="AVK817" s="10"/>
      <c r="AVL817" s="235"/>
      <c r="AVM817" s="175" t="s">
        <v>82</v>
      </c>
      <c r="AVN817" s="75" t="s">
        <v>183</v>
      </c>
      <c r="AVP817" s="176"/>
      <c r="AVQ817" s="176" t="e">
        <f>VLOOKUP(AVN817,$A$879:$F$2731,6,FALSE)</f>
        <v>#N/A</v>
      </c>
      <c r="AVR817" s="175" t="s">
        <v>65</v>
      </c>
      <c r="AVS817" s="10" t="e">
        <f>AVQ817*1.3</f>
        <v>#N/A</v>
      </c>
      <c r="AVT817" s="10"/>
      <c r="AVU817" s="235"/>
      <c r="AVV817" s="175" t="s">
        <v>82</v>
      </c>
      <c r="AVW817" s="75" t="s">
        <v>183</v>
      </c>
      <c r="AVY817" s="176"/>
      <c r="AVZ817" s="176" t="e">
        <f>VLOOKUP(AVW817,$A$879:$F$2731,6,FALSE)</f>
        <v>#N/A</v>
      </c>
      <c r="AWA817" s="175" t="s">
        <v>65</v>
      </c>
      <c r="AWB817" s="10" t="e">
        <f>AVZ817*1.3</f>
        <v>#N/A</v>
      </c>
      <c r="AWC817" s="10"/>
      <c r="AWD817" s="235"/>
      <c r="AWE817" s="175" t="s">
        <v>82</v>
      </c>
      <c r="AWF817" s="75" t="s">
        <v>183</v>
      </c>
      <c r="AWH817" s="176"/>
      <c r="AWI817" s="176" t="e">
        <f>VLOOKUP(AWF817,$A$879:$F$2731,6,FALSE)</f>
        <v>#N/A</v>
      </c>
      <c r="AWJ817" s="175" t="s">
        <v>65</v>
      </c>
      <c r="AWK817" s="10" t="e">
        <f>AWI817*1.3</f>
        <v>#N/A</v>
      </c>
      <c r="AWL817" s="10"/>
      <c r="AWM817" s="235"/>
      <c r="AWN817" s="175" t="s">
        <v>82</v>
      </c>
      <c r="AWO817" s="341" t="s">
        <v>538</v>
      </c>
      <c r="AWQ817" s="176"/>
      <c r="AWR817" s="176">
        <f>VLOOKUP(AWO817,$A$879:$F$2731,6,FALSE)</f>
        <v>82</v>
      </c>
      <c r="AWS817" s="175" t="s">
        <v>65</v>
      </c>
      <c r="AWT817" s="10">
        <f>AWR817*1.3</f>
        <v>106.60000000000001</v>
      </c>
      <c r="AWU817" s="10"/>
      <c r="AWV817" s="235"/>
      <c r="AWW817" s="175" t="s">
        <v>82</v>
      </c>
      <c r="AWX817" s="341" t="s">
        <v>1958</v>
      </c>
      <c r="AWZ817" s="176"/>
      <c r="AXA817" s="176">
        <f>VLOOKUP(AWX817,$A$879:$F$2731,6,FALSE)</f>
        <v>266</v>
      </c>
      <c r="AXB817" s="175" t="s">
        <v>65</v>
      </c>
      <c r="AXC817" s="10">
        <f>AXA817*1.3</f>
        <v>345.8</v>
      </c>
      <c r="AXD817" s="10"/>
      <c r="AXE817" s="235"/>
      <c r="AXF817" s="175" t="s">
        <v>82</v>
      </c>
      <c r="AXG817" s="341" t="s">
        <v>538</v>
      </c>
      <c r="AXI817" s="176"/>
      <c r="AXJ817" s="176">
        <f>VLOOKUP(AXG817,$A$879:$F$2731,6,FALSE)</f>
        <v>82</v>
      </c>
      <c r="AXK817" s="175" t="s">
        <v>65</v>
      </c>
      <c r="AXL817" s="10">
        <f>AXJ817*1.3</f>
        <v>106.60000000000001</v>
      </c>
      <c r="AXM817" s="10"/>
      <c r="AXN817" s="235"/>
      <c r="AXO817" s="175" t="s">
        <v>82</v>
      </c>
      <c r="AXP817" s="341" t="s">
        <v>2091</v>
      </c>
      <c r="AXR817" s="176"/>
      <c r="AXS817" s="176">
        <f>VLOOKUP(AXP817,$A$879:$F$2731,6,FALSE)</f>
        <v>239</v>
      </c>
      <c r="AXT817" s="175" t="s">
        <v>65</v>
      </c>
      <c r="AXU817" s="10">
        <f>AXS817*1.3</f>
        <v>310.7</v>
      </c>
      <c r="AXV817" s="10"/>
      <c r="AXW817" s="235"/>
      <c r="AXX817" s="175" t="s">
        <v>82</v>
      </c>
      <c r="AXY817" s="341" t="s">
        <v>2091</v>
      </c>
      <c r="AYA817" s="176"/>
      <c r="AYB817" s="176">
        <f>VLOOKUP(AXY817,$A$879:$F$2731,6,FALSE)</f>
        <v>239</v>
      </c>
      <c r="AYC817" s="175" t="s">
        <v>65</v>
      </c>
      <c r="AYD817" s="10">
        <f>AYB817*1.3</f>
        <v>310.7</v>
      </c>
      <c r="AYE817" s="10"/>
      <c r="AYF817" s="235"/>
      <c r="AYG817" s="175" t="s">
        <v>82</v>
      </c>
      <c r="AYH817" s="341" t="s">
        <v>1743</v>
      </c>
      <c r="AYJ817" s="176"/>
      <c r="AYK817" s="176">
        <f>VLOOKUP(AYH817,$A$879:$F$2731,6,FALSE)</f>
        <v>122</v>
      </c>
      <c r="AYL817" s="175" t="s">
        <v>65</v>
      </c>
      <c r="AYM817" s="10">
        <f>AYK817*1.3</f>
        <v>158.6</v>
      </c>
      <c r="AYN817" s="10"/>
      <c r="AYO817" s="235"/>
      <c r="AYP817" s="175" t="s">
        <v>82</v>
      </c>
      <c r="AYQ817" s="341" t="s">
        <v>625</v>
      </c>
      <c r="AYS817" s="176"/>
      <c r="AYT817" s="176">
        <f>VLOOKUP(AYQ817,$A$879:$F$2731,6,FALSE)</f>
        <v>373</v>
      </c>
      <c r="AYU817" s="175" t="s">
        <v>65</v>
      </c>
      <c r="AYV817" s="10">
        <f>AYT817*1.3</f>
        <v>484.90000000000003</v>
      </c>
      <c r="AYW817" s="10"/>
      <c r="AYX817" s="235"/>
      <c r="AYY817" s="175" t="s">
        <v>82</v>
      </c>
      <c r="AYZ817" s="341" t="s">
        <v>1011</v>
      </c>
      <c r="AZB817" s="176"/>
      <c r="AZC817" s="176">
        <f>VLOOKUP(AYZ817,$A$879:$F$2731,6,FALSE)</f>
        <v>358</v>
      </c>
      <c r="AZD817" s="175" t="s">
        <v>65</v>
      </c>
      <c r="AZE817" s="10">
        <f>AZC817*1.3</f>
        <v>465.40000000000003</v>
      </c>
      <c r="AZF817" s="10"/>
      <c r="AZG817" s="235"/>
      <c r="AZH817" s="175" t="s">
        <v>82</v>
      </c>
      <c r="AZI817" s="341" t="s">
        <v>1011</v>
      </c>
      <c r="AZK817" s="176"/>
      <c r="AZL817" s="176">
        <f>VLOOKUP(AZI817,$A$879:$F$2731,6,FALSE)</f>
        <v>358</v>
      </c>
      <c r="AZM817" s="175" t="s">
        <v>65</v>
      </c>
      <c r="AZN817" s="10">
        <f>AZL817*1.3</f>
        <v>465.40000000000003</v>
      </c>
      <c r="AZO817" s="10"/>
      <c r="AZP817" s="235"/>
      <c r="AZQ817" s="175" t="s">
        <v>82</v>
      </c>
      <c r="AZR817" s="341" t="s">
        <v>2115</v>
      </c>
      <c r="AZT817" s="176"/>
      <c r="AZU817" s="176">
        <f>VLOOKUP(AZR817,$A$879:$F$2731,6,FALSE)</f>
        <v>608</v>
      </c>
      <c r="AZV817" s="175" t="s">
        <v>65</v>
      </c>
      <c r="AZW817" s="10">
        <f>AZU817*1.3</f>
        <v>790.4</v>
      </c>
      <c r="AZX817" s="10"/>
      <c r="AZY817" s="235"/>
      <c r="AZZ817" s="175" t="s">
        <v>82</v>
      </c>
      <c r="BAA817" s="341" t="s">
        <v>538</v>
      </c>
      <c r="BAC817" s="176"/>
      <c r="BAD817" s="176">
        <f>VLOOKUP(BAA817,$A$879:$F$2731,6,FALSE)</f>
        <v>82</v>
      </c>
      <c r="BAE817" s="175" t="s">
        <v>65</v>
      </c>
      <c r="BAF817" s="10">
        <f>BAD817*1.3</f>
        <v>106.60000000000001</v>
      </c>
      <c r="BAG817" s="10"/>
      <c r="BAH817" s="235"/>
      <c r="BAI817" s="175" t="s">
        <v>82</v>
      </c>
      <c r="BAJ817" s="398" t="s">
        <v>2019</v>
      </c>
      <c r="BAL817" s="176"/>
      <c r="BAM817" s="176">
        <f>VLOOKUP(BAJ817,$A$879:$F$2731,6,FALSE)</f>
        <v>427</v>
      </c>
      <c r="BAN817" s="175" t="s">
        <v>65</v>
      </c>
      <c r="BAO817" s="10">
        <f>BAM817*1.3</f>
        <v>555.1</v>
      </c>
      <c r="BAP817" s="10"/>
      <c r="BAQ817" s="235"/>
      <c r="BAR817" s="175" t="s">
        <v>82</v>
      </c>
      <c r="BAS817" s="341" t="s">
        <v>1703</v>
      </c>
      <c r="BAU817" s="176"/>
      <c r="BAV817" s="176">
        <f>VLOOKUP(BAS817,$A$879:$F$2731,6,FALSE)</f>
        <v>0</v>
      </c>
      <c r="BAW817" s="175" t="s">
        <v>65</v>
      </c>
      <c r="BAX817" s="10">
        <f>BAV817*1.3</f>
        <v>0</v>
      </c>
      <c r="BAY817" s="10"/>
      <c r="BAZ817" s="235"/>
      <c r="BBA817" s="175" t="s">
        <v>82</v>
      </c>
      <c r="BBB817" s="341" t="s">
        <v>2115</v>
      </c>
      <c r="BBD817" s="176"/>
      <c r="BBE817" s="176">
        <f>VLOOKUP(BBB817,$A$879:$F$2731,6,FALSE)</f>
        <v>608</v>
      </c>
      <c r="BBF817" s="175" t="s">
        <v>65</v>
      </c>
      <c r="BBG817" s="10">
        <f>BBE817*1.3</f>
        <v>790.4</v>
      </c>
      <c r="BBH817" s="10"/>
      <c r="BBI817" s="235"/>
      <c r="BBJ817" s="175" t="s">
        <v>82</v>
      </c>
      <c r="BBK817" s="341" t="s">
        <v>1743</v>
      </c>
      <c r="BBM817" s="176"/>
      <c r="BBN817" s="176">
        <f>VLOOKUP(BBK817,$A$879:$F$2731,6,FALSE)</f>
        <v>122</v>
      </c>
      <c r="BBO817" s="175" t="s">
        <v>65</v>
      </c>
      <c r="BBP817" s="10">
        <f>BBN817*1.3</f>
        <v>158.6</v>
      </c>
      <c r="BBQ817" s="10"/>
      <c r="BBR817" s="235"/>
      <c r="BBS817" s="175" t="s">
        <v>82</v>
      </c>
      <c r="BBT817" s="347" t="s">
        <v>1743</v>
      </c>
      <c r="BBV817" s="176"/>
      <c r="BBW817" s="176">
        <f>VLOOKUP(BBT817,$A$879:$F$2731,6,FALSE)</f>
        <v>122</v>
      </c>
      <c r="BBX817" s="175" t="s">
        <v>65</v>
      </c>
      <c r="BBY817" s="10">
        <f>BBW817*1.3</f>
        <v>158.6</v>
      </c>
      <c r="BBZ817" s="10"/>
      <c r="BCA817" s="235"/>
      <c r="BCB817" s="175" t="s">
        <v>82</v>
      </c>
      <c r="BCC817" s="341" t="s">
        <v>436</v>
      </c>
      <c r="BCE817" s="176"/>
      <c r="BCF817" s="176">
        <f>VLOOKUP(BCC817,$A$879:$F$2731,6,FALSE)</f>
        <v>410</v>
      </c>
      <c r="BCG817" s="175" t="s">
        <v>65</v>
      </c>
      <c r="BCH817" s="10">
        <f>BCF817*1.3</f>
        <v>533</v>
      </c>
      <c r="BCI817" s="10"/>
      <c r="BCJ817" s="235"/>
      <c r="BCK817" s="175" t="s">
        <v>82</v>
      </c>
      <c r="BCL817" s="341" t="s">
        <v>1703</v>
      </c>
      <c r="BCN817" s="176"/>
      <c r="BCO817" s="176">
        <f>VLOOKUP(BCL817,$A$879:$F$2731,6,FALSE)</f>
        <v>0</v>
      </c>
      <c r="BCP817" s="175" t="s">
        <v>65</v>
      </c>
      <c r="BCQ817" s="10">
        <f>BCO817*1.3</f>
        <v>0</v>
      </c>
      <c r="BCR817" s="10"/>
      <c r="BCS817" s="235"/>
      <c r="BCT817" s="175" t="s">
        <v>82</v>
      </c>
      <c r="BCU817" s="351" t="s">
        <v>2115</v>
      </c>
      <c r="BCW817" s="176"/>
      <c r="BCX817" s="176">
        <f>VLOOKUP(BCU817,$A$879:$F$2731,6,FALSE)</f>
        <v>608</v>
      </c>
      <c r="BCY817" s="175" t="s">
        <v>65</v>
      </c>
      <c r="BCZ817" s="10">
        <f>BCX817*1.3</f>
        <v>790.4</v>
      </c>
      <c r="BDA817" s="10"/>
      <c r="BDB817" s="235"/>
      <c r="BDC817" s="175" t="s">
        <v>82</v>
      </c>
      <c r="BDD817" s="347" t="s">
        <v>451</v>
      </c>
      <c r="BDF817" s="176"/>
      <c r="BDG817" s="176">
        <f>VLOOKUP(BDD817,$A$879:$F$2731,6,FALSE)</f>
        <v>205</v>
      </c>
      <c r="BDH817" s="175" t="s">
        <v>65</v>
      </c>
      <c r="BDI817" s="10">
        <f>BDG817*1.3</f>
        <v>266.5</v>
      </c>
      <c r="BDJ817" s="10"/>
      <c r="BDK817" s="235"/>
      <c r="BDL817" s="175" t="s">
        <v>82</v>
      </c>
      <c r="BDM817" s="341" t="s">
        <v>2115</v>
      </c>
      <c r="BDO817" s="176"/>
      <c r="BDP817" s="176">
        <f>VLOOKUP(BDM817,$A$879:$F$2731,6,FALSE)</f>
        <v>608</v>
      </c>
      <c r="BDQ817" s="175" t="s">
        <v>65</v>
      </c>
      <c r="BDR817" s="10">
        <f>BDP817*1.3</f>
        <v>790.4</v>
      </c>
      <c r="BDS817" s="10"/>
      <c r="BDT817" s="235"/>
      <c r="BDU817" s="175" t="s">
        <v>82</v>
      </c>
      <c r="BDV817" s="341" t="s">
        <v>1150</v>
      </c>
      <c r="BDX817" s="176"/>
      <c r="BDY817" s="176">
        <f>VLOOKUP(BDV817,$A$879:$F$2731,6,FALSE)</f>
        <v>77</v>
      </c>
      <c r="BDZ817" s="175" t="s">
        <v>65</v>
      </c>
      <c r="BEA817" s="10">
        <f>BDY817*1.3</f>
        <v>100.10000000000001</v>
      </c>
      <c r="BEB817" s="10"/>
      <c r="BEC817" s="235"/>
      <c r="BED817" s="175" t="s">
        <v>82</v>
      </c>
      <c r="BEE817" s="341" t="s">
        <v>2019</v>
      </c>
      <c r="BEG817" s="176"/>
      <c r="BEH817" s="176">
        <f>VLOOKUP(BEE817,$A$879:$F$2731,6,FALSE)</f>
        <v>427</v>
      </c>
      <c r="BEI817" s="175" t="s">
        <v>65</v>
      </c>
      <c r="BEJ817" s="10">
        <f>BEH817*1.3</f>
        <v>555.1</v>
      </c>
      <c r="BEK817" s="10"/>
      <c r="BEL817" s="235"/>
      <c r="BEM817" s="175" t="s">
        <v>82</v>
      </c>
      <c r="BEN817" s="341" t="s">
        <v>1797</v>
      </c>
      <c r="BEP817" s="176"/>
      <c r="BEQ817" s="176">
        <f>VLOOKUP(BEN817,$A$879:$F$2731,6,FALSE)</f>
        <v>282</v>
      </c>
      <c r="BER817" s="175" t="s">
        <v>65</v>
      </c>
      <c r="BES817" s="10">
        <f>BEQ817*1.3</f>
        <v>366.6</v>
      </c>
      <c r="BET817" s="10"/>
      <c r="BEU817" s="235"/>
      <c r="BEV817" s="175" t="s">
        <v>82</v>
      </c>
      <c r="BEW817" s="341" t="s">
        <v>538</v>
      </c>
      <c r="BEY817" s="176"/>
      <c r="BEZ817" s="176">
        <f>VLOOKUP(BEW817,$A$879:$F$2731,6,FALSE)</f>
        <v>82</v>
      </c>
      <c r="BFA817" s="175" t="s">
        <v>65</v>
      </c>
      <c r="BFB817" s="10">
        <f>BEZ817*1.3</f>
        <v>106.60000000000001</v>
      </c>
      <c r="BFC817" s="10"/>
      <c r="BFD817" s="235"/>
      <c r="BFE817" s="175" t="s">
        <v>82</v>
      </c>
      <c r="BFF817" s="341" t="s">
        <v>499</v>
      </c>
      <c r="BFH817" s="176"/>
      <c r="BFI817" s="176">
        <f>VLOOKUP(BFF817,$A$879:$F$2731,6,FALSE)</f>
        <v>114</v>
      </c>
      <c r="BFJ817" s="175" t="s">
        <v>65</v>
      </c>
      <c r="BFK817" s="10">
        <f>BFI817*1.3</f>
        <v>148.20000000000002</v>
      </c>
      <c r="BFL817" s="10"/>
      <c r="BFM817" s="235"/>
      <c r="BFN817" s="175" t="s">
        <v>82</v>
      </c>
      <c r="BFO817" s="341" t="s">
        <v>1703</v>
      </c>
      <c r="BFQ817" s="176"/>
      <c r="BFR817" s="176">
        <f>VLOOKUP(BFO817,$A$879:$F$2731,6,FALSE)</f>
        <v>0</v>
      </c>
      <c r="BFS817" s="175" t="s">
        <v>65</v>
      </c>
      <c r="BFT817" s="10">
        <f>BFR817*1.3</f>
        <v>0</v>
      </c>
      <c r="BFU817" s="10"/>
      <c r="BFV817" s="235"/>
      <c r="BFW817" s="175" t="s">
        <v>82</v>
      </c>
      <c r="BFX817" s="351" t="s">
        <v>453</v>
      </c>
      <c r="BFZ817" s="176"/>
      <c r="BGA817" s="176">
        <f>VLOOKUP(BFX817,$A$879:$F$2731,6,FALSE)</f>
        <v>100</v>
      </c>
      <c r="BGB817" s="175" t="s">
        <v>65</v>
      </c>
      <c r="BGC817" s="10">
        <f>BGA817*1.3</f>
        <v>130</v>
      </c>
      <c r="BGD817" s="10"/>
      <c r="BGE817" s="235"/>
      <c r="BGF817" s="175" t="s">
        <v>82</v>
      </c>
      <c r="BGG817" s="341" t="s">
        <v>962</v>
      </c>
      <c r="BGI817" s="176"/>
      <c r="BGJ817" s="176">
        <f>VLOOKUP(BGG817,$A$879:$F$2731,6,FALSE)</f>
        <v>191</v>
      </c>
      <c r="BGK817" s="175" t="s">
        <v>65</v>
      </c>
      <c r="BGL817" s="10">
        <f>BGJ817*1.3</f>
        <v>248.3</v>
      </c>
      <c r="BGM817" s="10"/>
      <c r="BGN817" s="235"/>
      <c r="BGO817" s="175" t="s">
        <v>82</v>
      </c>
      <c r="BGP817" s="351" t="s">
        <v>2091</v>
      </c>
      <c r="BGR817" s="176"/>
      <c r="BGS817" s="176">
        <f>VLOOKUP(BGP817,$A$879:$F$2731,6,FALSE)</f>
        <v>239</v>
      </c>
      <c r="BGT817" s="175" t="s">
        <v>65</v>
      </c>
      <c r="BGU817" s="10">
        <f>BGS817*1.3</f>
        <v>310.7</v>
      </c>
      <c r="BGV817" s="10"/>
      <c r="BGW817" s="235"/>
      <c r="BGX817" s="175" t="s">
        <v>82</v>
      </c>
      <c r="BGY817" s="341" t="s">
        <v>2115</v>
      </c>
      <c r="BHA817" s="176"/>
      <c r="BHB817" s="176">
        <f>VLOOKUP(BGY817,$A$879:$F$2731,6,FALSE)</f>
        <v>608</v>
      </c>
      <c r="BHC817" s="175" t="s">
        <v>65</v>
      </c>
      <c r="BHD817" s="10">
        <f>BHB817*1.3</f>
        <v>790.4</v>
      </c>
      <c r="BHE817" s="10"/>
    </row>
    <row r="818" spans="1:1565" s="14" customFormat="1" ht="15">
      <c r="A818" s="175" t="s">
        <v>83</v>
      </c>
      <c r="B818" s="343" t="s">
        <v>2344</v>
      </c>
      <c r="D818" s="176"/>
      <c r="E818" s="176">
        <f>VLOOKUP(B818,$A$879:$F$2731,6,FALSE)</f>
        <v>489</v>
      </c>
      <c r="F818" s="175" t="s">
        <v>67</v>
      </c>
      <c r="G818" s="10">
        <f>E818*1.2</f>
        <v>586.79999999999995</v>
      </c>
      <c r="H818" s="10"/>
      <c r="I818" s="229"/>
      <c r="J818" s="175" t="s">
        <v>83</v>
      </c>
      <c r="K818" s="341" t="s">
        <v>499</v>
      </c>
      <c r="M818" s="176"/>
      <c r="N818" s="176">
        <f>VLOOKUP(K818,$A$879:$F$2731,6,FALSE)</f>
        <v>114</v>
      </c>
      <c r="O818" s="175" t="s">
        <v>67</v>
      </c>
      <c r="P818" s="10">
        <f>N818*1.2</f>
        <v>136.79999999999998</v>
      </c>
      <c r="Q818" s="10"/>
      <c r="R818" s="229"/>
      <c r="S818" s="175" t="s">
        <v>83</v>
      </c>
      <c r="T818" s="341" t="s">
        <v>722</v>
      </c>
      <c r="V818" s="176"/>
      <c r="W818" s="176">
        <f>VLOOKUP(T818,$A$879:$F$2731,6,FALSE)</f>
        <v>249</v>
      </c>
      <c r="X818" s="175" t="s">
        <v>67</v>
      </c>
      <c r="Y818" s="10">
        <f>W818*1.2</f>
        <v>298.8</v>
      </c>
      <c r="Z818" s="10"/>
      <c r="AA818" s="229"/>
      <c r="AB818" s="175" t="s">
        <v>83</v>
      </c>
      <c r="AC818" s="341" t="s">
        <v>2091</v>
      </c>
      <c r="AE818" s="176"/>
      <c r="AF818" s="176">
        <f>VLOOKUP(AC818,$A$879:$F$2731,6,FALSE)</f>
        <v>239</v>
      </c>
      <c r="AG818" s="175" t="s">
        <v>67</v>
      </c>
      <c r="AH818" s="10">
        <f>AF818*1.2</f>
        <v>286.8</v>
      </c>
      <c r="AI818" s="10"/>
      <c r="AJ818" s="229"/>
      <c r="AK818" s="175" t="s">
        <v>83</v>
      </c>
      <c r="AL818" s="341" t="s">
        <v>499</v>
      </c>
      <c r="AN818" s="176"/>
      <c r="AO818" s="176">
        <f>VLOOKUP(AL818,$A$879:$F$2731,6,FALSE)</f>
        <v>114</v>
      </c>
      <c r="AP818" s="175" t="s">
        <v>67</v>
      </c>
      <c r="AQ818" s="10">
        <f>AO818*1.2</f>
        <v>136.79999999999998</v>
      </c>
      <c r="AR818" s="10"/>
      <c r="AS818" s="229"/>
      <c r="AT818" s="175" t="s">
        <v>83</v>
      </c>
      <c r="AU818" s="341" t="s">
        <v>2091</v>
      </c>
      <c r="AW818" s="176"/>
      <c r="AX818" s="176">
        <f>VLOOKUP(AU818,$A$879:$F$2731,6,FALSE)</f>
        <v>239</v>
      </c>
      <c r="AY818" s="175" t="s">
        <v>67</v>
      </c>
      <c r="AZ818" s="10">
        <f>AX818*1.2</f>
        <v>286.8</v>
      </c>
      <c r="BA818" s="10"/>
      <c r="BB818" s="229"/>
      <c r="BC818" s="175" t="s">
        <v>83</v>
      </c>
      <c r="BD818" s="341" t="s">
        <v>2091</v>
      </c>
      <c r="BF818" s="176"/>
      <c r="BG818" s="176">
        <f>VLOOKUP(BD818,$A$879:$F$2731,6,FALSE)</f>
        <v>239</v>
      </c>
      <c r="BH818" s="175" t="s">
        <v>67</v>
      </c>
      <c r="BI818" s="10">
        <f>BG818*1.2</f>
        <v>286.8</v>
      </c>
      <c r="BJ818" s="10"/>
      <c r="BK818" s="229"/>
      <c r="BL818" s="175" t="s">
        <v>83</v>
      </c>
      <c r="BM818" s="341" t="s">
        <v>2091</v>
      </c>
      <c r="BO818" s="176"/>
      <c r="BP818" s="176">
        <f>VLOOKUP(BM818,$A$879:$F$2731,6,FALSE)</f>
        <v>239</v>
      </c>
      <c r="BQ818" s="175" t="s">
        <v>67</v>
      </c>
      <c r="BR818" s="10">
        <f>BP818*1.2</f>
        <v>286.8</v>
      </c>
      <c r="BS818" s="10"/>
      <c r="BT818" s="229"/>
      <c r="BU818" s="175" t="s">
        <v>83</v>
      </c>
      <c r="BV818" s="341" t="s">
        <v>1958</v>
      </c>
      <c r="BX818" s="176"/>
      <c r="BY818" s="176">
        <f>VLOOKUP(BV818,$A$879:$F$2731,6,FALSE)</f>
        <v>266</v>
      </c>
      <c r="BZ818" s="175" t="s">
        <v>67</v>
      </c>
      <c r="CA818" s="10">
        <f>BY818*1.2</f>
        <v>319.2</v>
      </c>
      <c r="CB818" s="10"/>
      <c r="CC818" s="229"/>
      <c r="CD818" s="175" t="s">
        <v>83</v>
      </c>
      <c r="CE818" s="341" t="s">
        <v>1743</v>
      </c>
      <c r="CG818" s="176"/>
      <c r="CH818" s="176">
        <f>VLOOKUP(CE818,$A$879:$F$2731,6,FALSE)</f>
        <v>122</v>
      </c>
      <c r="CI818" s="175" t="s">
        <v>67</v>
      </c>
      <c r="CJ818" s="10">
        <f>CH818*1.2</f>
        <v>146.4</v>
      </c>
      <c r="CK818" s="10"/>
      <c r="CL818" s="229"/>
      <c r="CM818" s="175" t="s">
        <v>83</v>
      </c>
      <c r="CN818" s="341" t="s">
        <v>2344</v>
      </c>
      <c r="CP818" s="176"/>
      <c r="CQ818" s="176">
        <f>VLOOKUP(CN818,$A$879:$F$2731,6,FALSE)</f>
        <v>489</v>
      </c>
      <c r="CR818" s="175" t="s">
        <v>67</v>
      </c>
      <c r="CS818" s="10">
        <f>CQ818*1.2</f>
        <v>586.79999999999995</v>
      </c>
      <c r="CT818" s="10"/>
      <c r="CU818" s="229"/>
      <c r="CV818" s="175" t="s">
        <v>83</v>
      </c>
      <c r="CW818" s="341" t="s">
        <v>2325</v>
      </c>
      <c r="CY818" s="176"/>
      <c r="CZ818" s="176">
        <f>VLOOKUP(CW818,$A$879:$F$2731,6,FALSE)</f>
        <v>103</v>
      </c>
      <c r="DA818" s="175" t="s">
        <v>67</v>
      </c>
      <c r="DB818" s="10">
        <f>CZ818*1.2</f>
        <v>123.6</v>
      </c>
      <c r="DC818" s="10"/>
      <c r="DD818" s="229"/>
      <c r="DE818" s="175" t="s">
        <v>83</v>
      </c>
      <c r="DF818" s="341" t="s">
        <v>462</v>
      </c>
      <c r="DH818" s="176"/>
      <c r="DI818" s="176">
        <f>VLOOKUP(DF818,$A$879:$F$2731,6,FALSE)</f>
        <v>68</v>
      </c>
      <c r="DJ818" s="175" t="s">
        <v>67</v>
      </c>
      <c r="DK818" s="10">
        <f>DI818*1.2</f>
        <v>81.599999999999994</v>
      </c>
      <c r="DL818" s="10"/>
      <c r="DM818" s="229"/>
      <c r="DN818" s="175" t="s">
        <v>83</v>
      </c>
      <c r="DO818" s="341" t="s">
        <v>1011</v>
      </c>
      <c r="DQ818" s="176"/>
      <c r="DR818" s="176">
        <f>VLOOKUP(DO818,$A$879:$F$2731,6,FALSE)</f>
        <v>358</v>
      </c>
      <c r="DS818" s="175" t="s">
        <v>67</v>
      </c>
      <c r="DT818" s="10">
        <f>DR818*1.2</f>
        <v>429.59999999999997</v>
      </c>
      <c r="DU818" s="10"/>
      <c r="DV818" s="229"/>
      <c r="DW818" s="175" t="s">
        <v>83</v>
      </c>
      <c r="DX818" s="341" t="s">
        <v>1743</v>
      </c>
      <c r="DZ818" s="176"/>
      <c r="EA818" s="176">
        <f>VLOOKUP(DX818,$A$879:$F$2731,6,FALSE)</f>
        <v>122</v>
      </c>
      <c r="EB818" s="175" t="s">
        <v>67</v>
      </c>
      <c r="EC818" s="10">
        <f>EA818*1.2</f>
        <v>146.4</v>
      </c>
      <c r="ED818" s="10"/>
      <c r="EE818" s="229"/>
      <c r="EF818" s="175" t="s">
        <v>83</v>
      </c>
      <c r="EG818" s="341" t="s">
        <v>2091</v>
      </c>
      <c r="EI818" s="176"/>
      <c r="EJ818" s="176">
        <f>VLOOKUP(EG818,$A$879:$F$2731,6,FALSE)</f>
        <v>239</v>
      </c>
      <c r="EK818" s="175" t="s">
        <v>67</v>
      </c>
      <c r="EL818" s="10">
        <f>EJ818*1.2</f>
        <v>286.8</v>
      </c>
      <c r="EM818" s="10"/>
      <c r="EN818" s="229"/>
      <c r="EO818" s="175" t="s">
        <v>83</v>
      </c>
      <c r="EP818" s="341" t="s">
        <v>1703</v>
      </c>
      <c r="ER818" s="176"/>
      <c r="ES818" s="176">
        <f>VLOOKUP(EP818,$A$879:$F$2731,6,FALSE)</f>
        <v>0</v>
      </c>
      <c r="ET818" s="175" t="s">
        <v>67</v>
      </c>
      <c r="EU818" s="10">
        <f>ES818*1.2</f>
        <v>0</v>
      </c>
      <c r="EV818" s="10"/>
      <c r="EW818" s="229"/>
      <c r="EX818" s="175" t="s">
        <v>83</v>
      </c>
      <c r="EY818" s="341" t="s">
        <v>1743</v>
      </c>
      <c r="FA818" s="176"/>
      <c r="FB818" s="176">
        <f>VLOOKUP(EY818,$A$879:$F$2731,6,FALSE)</f>
        <v>122</v>
      </c>
      <c r="FC818" s="175" t="s">
        <v>67</v>
      </c>
      <c r="FD818" s="10">
        <f>FB818*1.2</f>
        <v>146.4</v>
      </c>
      <c r="FE818" s="10"/>
      <c r="FF818" s="229"/>
      <c r="FG818" s="175" t="s">
        <v>83</v>
      </c>
      <c r="FH818" s="341" t="s">
        <v>625</v>
      </c>
      <c r="FJ818" s="176"/>
      <c r="FK818" s="176">
        <f>VLOOKUP(FH818,$A$879:$F$2731,6,FALSE)</f>
        <v>373</v>
      </c>
      <c r="FL818" s="175" t="s">
        <v>67</v>
      </c>
      <c r="FM818" s="10">
        <f>FK818*1.2</f>
        <v>447.59999999999997</v>
      </c>
      <c r="FN818" s="10"/>
      <c r="FO818" s="229"/>
      <c r="FP818" s="175" t="s">
        <v>83</v>
      </c>
      <c r="FQ818" s="341" t="s">
        <v>1743</v>
      </c>
      <c r="FS818" s="176"/>
      <c r="FT818" s="176">
        <f>VLOOKUP(FQ818,$A$879:$F$2731,6,FALSE)</f>
        <v>122</v>
      </c>
      <c r="FU818" s="175" t="s">
        <v>67</v>
      </c>
      <c r="FV818" s="10">
        <f>FT818*1.2</f>
        <v>146.4</v>
      </c>
      <c r="FW818" s="10"/>
      <c r="FX818" s="229"/>
      <c r="FY818" s="175" t="s">
        <v>83</v>
      </c>
      <c r="FZ818" s="349" t="s">
        <v>183</v>
      </c>
      <c r="GB818" s="176"/>
      <c r="GC818" s="176" t="e">
        <f>VLOOKUP(FZ818,$A$879:$F$2731,6,FALSE)</f>
        <v>#N/A</v>
      </c>
      <c r="GD818" s="175" t="s">
        <v>67</v>
      </c>
      <c r="GE818" s="10" t="e">
        <f>GC818*1.2</f>
        <v>#N/A</v>
      </c>
      <c r="GF818" s="10"/>
      <c r="GG818" s="229"/>
      <c r="GH818" s="175" t="s">
        <v>83</v>
      </c>
      <c r="GI818" s="341" t="s">
        <v>1958</v>
      </c>
      <c r="GK818" s="176"/>
      <c r="GL818" s="176">
        <f>VLOOKUP(GI818,$A$879:$F$2731,6,FALSE)</f>
        <v>266</v>
      </c>
      <c r="GM818" s="175" t="s">
        <v>67</v>
      </c>
      <c r="GN818" s="10">
        <f>GL818*1.2</f>
        <v>319.2</v>
      </c>
      <c r="GO818" s="10"/>
      <c r="GP818" s="229"/>
      <c r="GQ818" s="175" t="s">
        <v>83</v>
      </c>
      <c r="GR818" s="341" t="s">
        <v>499</v>
      </c>
      <c r="GT818" s="176"/>
      <c r="GU818" s="176">
        <f>VLOOKUP(GR818,$A$879:$F$2731,6,FALSE)</f>
        <v>114</v>
      </c>
      <c r="GV818" s="175" t="s">
        <v>67</v>
      </c>
      <c r="GW818" s="10">
        <f>GU818*1.2</f>
        <v>136.79999999999998</v>
      </c>
      <c r="GX818" s="10"/>
      <c r="GY818" s="229"/>
      <c r="GZ818" s="175" t="s">
        <v>83</v>
      </c>
      <c r="HA818" s="341" t="s">
        <v>1150</v>
      </c>
      <c r="HC818" s="176"/>
      <c r="HD818" s="176">
        <f>VLOOKUP(HA818,$A$879:$F$2731,6,FALSE)</f>
        <v>77</v>
      </c>
      <c r="HE818" s="175" t="s">
        <v>67</v>
      </c>
      <c r="HF818" s="10">
        <f>HD818*1.2</f>
        <v>92.399999999999991</v>
      </c>
      <c r="HG818" s="10"/>
      <c r="HH818" s="229"/>
      <c r="HI818" s="175" t="s">
        <v>83</v>
      </c>
      <c r="HJ818" s="341" t="s">
        <v>2019</v>
      </c>
      <c r="HL818" s="176"/>
      <c r="HM818" s="176">
        <f>VLOOKUP(HJ818,$A$879:$F$2731,6,FALSE)</f>
        <v>427</v>
      </c>
      <c r="HN818" s="175" t="s">
        <v>67</v>
      </c>
      <c r="HO818" s="10">
        <f>HM818*1.2</f>
        <v>512.4</v>
      </c>
      <c r="HP818" s="10"/>
      <c r="HQ818" s="229"/>
      <c r="HR818" s="175" t="s">
        <v>83</v>
      </c>
      <c r="HS818" s="341" t="s">
        <v>416</v>
      </c>
      <c r="HU818" s="176"/>
      <c r="HV818" s="176">
        <f>VLOOKUP(HS818,$A$879:$F$2731,6,FALSE)</f>
        <v>0</v>
      </c>
      <c r="HW818" s="175" t="s">
        <v>67</v>
      </c>
      <c r="HX818" s="10">
        <f>HV818*1.2</f>
        <v>0</v>
      </c>
      <c r="HY818" s="10"/>
      <c r="HZ818" s="229"/>
      <c r="IA818" s="175" t="s">
        <v>83</v>
      </c>
      <c r="IB818" s="341" t="s">
        <v>2019</v>
      </c>
      <c r="ID818" s="176"/>
      <c r="IE818" s="176">
        <f>VLOOKUP(IB818,$A$879:$F$2731,6,FALSE)</f>
        <v>427</v>
      </c>
      <c r="IF818" s="175" t="s">
        <v>67</v>
      </c>
      <c r="IG818" s="10">
        <f>IE818*1.2</f>
        <v>512.4</v>
      </c>
      <c r="IH818" s="10"/>
      <c r="II818" s="229"/>
      <c r="IJ818" s="175" t="s">
        <v>83</v>
      </c>
      <c r="IK818" s="341" t="s">
        <v>1797</v>
      </c>
      <c r="IM818" s="176"/>
      <c r="IN818" s="176">
        <f>VLOOKUP(IK818,$A$879:$F$2731,6,FALSE)</f>
        <v>282</v>
      </c>
      <c r="IO818" s="175" t="s">
        <v>67</v>
      </c>
      <c r="IP818" s="10">
        <f>IN818*1.2</f>
        <v>338.4</v>
      </c>
      <c r="IQ818" s="10"/>
      <c r="IR818" s="229"/>
      <c r="IS818" s="175" t="s">
        <v>83</v>
      </c>
      <c r="IT818" s="341" t="s">
        <v>462</v>
      </c>
      <c r="IV818" s="176"/>
      <c r="IW818" s="176">
        <f>VLOOKUP(IT818,$A$879:$F$2731,6,FALSE)</f>
        <v>68</v>
      </c>
      <c r="IX818" s="175" t="s">
        <v>67</v>
      </c>
      <c r="IY818" s="10">
        <f>IW818*1.2</f>
        <v>81.599999999999994</v>
      </c>
      <c r="IZ818" s="10"/>
      <c r="JA818" s="229"/>
      <c r="JB818" s="175" t="s">
        <v>83</v>
      </c>
      <c r="JC818" s="341" t="s">
        <v>1703</v>
      </c>
      <c r="JE818" s="176"/>
      <c r="JF818" s="176">
        <f>VLOOKUP(JC818,$A$879:$F$2731,6,FALSE)</f>
        <v>0</v>
      </c>
      <c r="JG818" s="175" t="s">
        <v>67</v>
      </c>
      <c r="JH818" s="10">
        <f>JF818*1.2</f>
        <v>0</v>
      </c>
      <c r="JI818" s="10"/>
      <c r="JJ818" s="229"/>
      <c r="JK818" s="175" t="s">
        <v>83</v>
      </c>
      <c r="JL818" s="341" t="s">
        <v>1743</v>
      </c>
      <c r="JN818" s="176"/>
      <c r="JO818" s="176">
        <f>VLOOKUP(JL818,$A$879:$F$2731,6,FALSE)</f>
        <v>122</v>
      </c>
      <c r="JP818" s="175" t="s">
        <v>67</v>
      </c>
      <c r="JQ818" s="10">
        <f>JO818*1.2</f>
        <v>146.4</v>
      </c>
      <c r="JR818" s="10"/>
      <c r="JS818" s="229"/>
      <c r="JT818" s="175" t="s">
        <v>83</v>
      </c>
      <c r="JU818" s="341" t="s">
        <v>2115</v>
      </c>
      <c r="JW818" s="176"/>
      <c r="JX818" s="176">
        <f>VLOOKUP(JU818,$A$879:$F$2731,6,FALSE)</f>
        <v>608</v>
      </c>
      <c r="JY818" s="175" t="s">
        <v>67</v>
      </c>
      <c r="JZ818" s="10">
        <f>JX818*1.2</f>
        <v>729.6</v>
      </c>
      <c r="KA818" s="10"/>
      <c r="KB818" s="229"/>
      <c r="KC818" s="175" t="s">
        <v>83</v>
      </c>
      <c r="KD818" s="349" t="s">
        <v>183</v>
      </c>
      <c r="KF818" s="176"/>
      <c r="KG818" s="176" t="e">
        <f>VLOOKUP(KD818,$A$879:$F$2731,6,FALSE)</f>
        <v>#N/A</v>
      </c>
      <c r="KH818" s="175" t="s">
        <v>67</v>
      </c>
      <c r="KI818" s="10" t="e">
        <f>KG818*1.2</f>
        <v>#N/A</v>
      </c>
      <c r="KJ818" s="10"/>
      <c r="KK818" s="229"/>
      <c r="KL818" s="175" t="s">
        <v>83</v>
      </c>
      <c r="KM818" s="341" t="s">
        <v>625</v>
      </c>
      <c r="KO818" s="176"/>
      <c r="KP818" s="176">
        <f>VLOOKUP(KM818,$A$879:$F$2731,6,FALSE)</f>
        <v>373</v>
      </c>
      <c r="KQ818" s="175" t="s">
        <v>67</v>
      </c>
      <c r="KR818" s="10">
        <f>KP818*1.2</f>
        <v>447.59999999999997</v>
      </c>
      <c r="KS818" s="10"/>
      <c r="KT818" s="229"/>
      <c r="KU818" s="175" t="s">
        <v>83</v>
      </c>
      <c r="KV818" s="341" t="s">
        <v>2325</v>
      </c>
      <c r="KX818" s="176"/>
      <c r="KY818" s="176">
        <f>VLOOKUP(KV818,$A$879:$F$2731,6,FALSE)</f>
        <v>103</v>
      </c>
      <c r="KZ818" s="175" t="s">
        <v>67</v>
      </c>
      <c r="LA818" s="10">
        <f>KY818*1.2</f>
        <v>123.6</v>
      </c>
      <c r="LB818" s="10"/>
      <c r="LC818" s="229"/>
      <c r="LD818" s="175" t="s">
        <v>83</v>
      </c>
      <c r="LE818" s="349" t="s">
        <v>183</v>
      </c>
      <c r="LG818" s="176"/>
      <c r="LH818" s="176" t="e">
        <f>VLOOKUP(LE818,$A$879:$F$2731,6,FALSE)</f>
        <v>#N/A</v>
      </c>
      <c r="LI818" s="175" t="s">
        <v>67</v>
      </c>
      <c r="LJ818" s="10" t="e">
        <f>LH818*1.2</f>
        <v>#N/A</v>
      </c>
      <c r="LK818" s="10"/>
      <c r="LL818" s="229"/>
      <c r="LM818" s="175" t="s">
        <v>83</v>
      </c>
      <c r="LN818" s="341" t="s">
        <v>2344</v>
      </c>
      <c r="LP818" s="176"/>
      <c r="LQ818" s="176">
        <f>VLOOKUP(LN818,$A$879:$F$2731,6,FALSE)</f>
        <v>489</v>
      </c>
      <c r="LR818" s="175" t="s">
        <v>67</v>
      </c>
      <c r="LS818" s="10">
        <f>LQ818*1.2</f>
        <v>586.79999999999995</v>
      </c>
      <c r="LT818" s="10"/>
      <c r="LU818" s="229"/>
      <c r="LV818" s="175" t="s">
        <v>83</v>
      </c>
      <c r="LW818" s="341" t="s">
        <v>2091</v>
      </c>
      <c r="LY818" s="176"/>
      <c r="LZ818" s="176">
        <f>VLOOKUP(LW818,$A$879:$F$2731,6,FALSE)</f>
        <v>239</v>
      </c>
      <c r="MA818" s="175" t="s">
        <v>67</v>
      </c>
      <c r="MB818" s="10">
        <f>LZ818*1.2</f>
        <v>286.8</v>
      </c>
      <c r="MC818" s="10"/>
      <c r="MD818" s="229"/>
      <c r="ME818" s="175" t="s">
        <v>83</v>
      </c>
      <c r="MF818" s="341" t="s">
        <v>1743</v>
      </c>
      <c r="MH818" s="176"/>
      <c r="MI818" s="176">
        <f>VLOOKUP(MF818,$A$879:$F$2731,6,FALSE)</f>
        <v>122</v>
      </c>
      <c r="MJ818" s="175" t="s">
        <v>67</v>
      </c>
      <c r="MK818" s="10">
        <f>MI818*1.2</f>
        <v>146.4</v>
      </c>
      <c r="ML818" s="10"/>
      <c r="MM818" s="229"/>
      <c r="MN818" s="175" t="s">
        <v>83</v>
      </c>
      <c r="MO818" s="349" t="s">
        <v>183</v>
      </c>
      <c r="MQ818" s="176"/>
      <c r="MR818" s="176" t="e">
        <f>VLOOKUP(MO818,$A$879:$F$2731,6,FALSE)</f>
        <v>#N/A</v>
      </c>
      <c r="MS818" s="175" t="s">
        <v>67</v>
      </c>
      <c r="MT818" s="10" t="e">
        <f>MR818*1.2</f>
        <v>#N/A</v>
      </c>
      <c r="MU818" s="10"/>
      <c r="MV818" s="229"/>
      <c r="MW818" s="175" t="s">
        <v>83</v>
      </c>
      <c r="MX818" s="341" t="s">
        <v>499</v>
      </c>
      <c r="MZ818" s="176"/>
      <c r="NA818" s="176">
        <f>VLOOKUP(MX818,$A$879:$F$2731,6,FALSE)</f>
        <v>114</v>
      </c>
      <c r="NB818" s="175" t="s">
        <v>67</v>
      </c>
      <c r="NC818" s="10">
        <f>NA818*1.2</f>
        <v>136.79999999999998</v>
      </c>
      <c r="ND818" s="10"/>
      <c r="NE818" s="229"/>
      <c r="NF818" s="175" t="s">
        <v>83</v>
      </c>
      <c r="NG818" s="341" t="s">
        <v>453</v>
      </c>
      <c r="NI818" s="176"/>
      <c r="NJ818" s="176">
        <f>VLOOKUP(NG818,$A$879:$F$2731,6,FALSE)</f>
        <v>100</v>
      </c>
      <c r="NK818" s="175" t="s">
        <v>67</v>
      </c>
      <c r="NL818" s="10">
        <f>NJ818*1.2</f>
        <v>120</v>
      </c>
      <c r="NM818" s="10"/>
      <c r="NN818" s="229"/>
      <c r="NO818" s="175" t="s">
        <v>83</v>
      </c>
      <c r="NP818" s="341" t="s">
        <v>499</v>
      </c>
      <c r="NR818" s="176"/>
      <c r="NS818" s="176">
        <f>VLOOKUP(NP818,$A$879:$F$2731,6,FALSE)</f>
        <v>114</v>
      </c>
      <c r="NT818" s="175" t="s">
        <v>67</v>
      </c>
      <c r="NU818" s="10">
        <f>NS818*1.2</f>
        <v>136.79999999999998</v>
      </c>
      <c r="NV818" s="10"/>
      <c r="NW818" s="229"/>
      <c r="NX818" s="175" t="s">
        <v>83</v>
      </c>
      <c r="NY818" s="341" t="s">
        <v>1797</v>
      </c>
      <c r="OA818" s="176"/>
      <c r="OB818" s="176">
        <f>VLOOKUP(NY818,$A$879:$F$2731,6,FALSE)</f>
        <v>282</v>
      </c>
      <c r="OC818" s="175" t="s">
        <v>67</v>
      </c>
      <c r="OD818" s="10">
        <f>OB818*1.2</f>
        <v>338.4</v>
      </c>
      <c r="OE818" s="10"/>
      <c r="OF818" s="229"/>
      <c r="OG818" s="175" t="s">
        <v>83</v>
      </c>
      <c r="OH818" s="341" t="s">
        <v>538</v>
      </c>
      <c r="OJ818" s="176"/>
      <c r="OK818" s="176">
        <f>VLOOKUP(OH818,$A$879:$F$2731,6,FALSE)</f>
        <v>82</v>
      </c>
      <c r="OL818" s="175" t="s">
        <v>67</v>
      </c>
      <c r="OM818" s="10">
        <f>OK818*1.2</f>
        <v>98.399999999999991</v>
      </c>
      <c r="ON818" s="10"/>
      <c r="OO818" s="229"/>
      <c r="OP818" s="175" t="s">
        <v>83</v>
      </c>
      <c r="OQ818" s="341" t="s">
        <v>548</v>
      </c>
      <c r="OS818" s="176"/>
      <c r="OT818" s="176">
        <f>VLOOKUP(OQ818,$A$879:$F$2731,6,FALSE)</f>
        <v>321</v>
      </c>
      <c r="OU818" s="175" t="s">
        <v>67</v>
      </c>
      <c r="OV818" s="10">
        <f>OT818*1.2</f>
        <v>385.2</v>
      </c>
      <c r="OW818" s="10"/>
      <c r="OX818" s="229"/>
      <c r="OY818" s="175" t="s">
        <v>83</v>
      </c>
      <c r="OZ818" s="351" t="s">
        <v>1743</v>
      </c>
      <c r="PB818" s="176"/>
      <c r="PC818" s="176">
        <f>VLOOKUP(OZ818,$A$879:$F$2731,6,FALSE)</f>
        <v>122</v>
      </c>
      <c r="PD818" s="175" t="s">
        <v>67</v>
      </c>
      <c r="PE818" s="10">
        <f>PC818*1.2</f>
        <v>146.4</v>
      </c>
      <c r="PF818" s="10"/>
      <c r="PG818" s="229"/>
      <c r="PH818" s="175" t="s">
        <v>83</v>
      </c>
      <c r="PI818" s="341" t="s">
        <v>1703</v>
      </c>
      <c r="PK818" s="176"/>
      <c r="PL818" s="176">
        <f>VLOOKUP(PI818,$A$879:$F$2731,6,FALSE)</f>
        <v>0</v>
      </c>
      <c r="PM818" s="175" t="s">
        <v>67</v>
      </c>
      <c r="PN818" s="10">
        <f>PL818*1.2</f>
        <v>0</v>
      </c>
      <c r="PO818" s="10"/>
      <c r="PP818" s="229"/>
      <c r="PQ818" s="175" t="s">
        <v>83</v>
      </c>
      <c r="PR818" s="341" t="s">
        <v>1011</v>
      </c>
      <c r="PT818" s="176"/>
      <c r="PU818" s="176">
        <f>VLOOKUP(PR818,$A$879:$F$2731,6,FALSE)</f>
        <v>358</v>
      </c>
      <c r="PV818" s="175" t="s">
        <v>67</v>
      </c>
      <c r="PW818" s="10">
        <f>PU818*1.2</f>
        <v>429.59999999999997</v>
      </c>
      <c r="PX818" s="10"/>
      <c r="PY818" s="229"/>
      <c r="PZ818" s="175" t="s">
        <v>83</v>
      </c>
      <c r="QA818" s="343" t="s">
        <v>499</v>
      </c>
      <c r="QC818" s="176"/>
      <c r="QD818" s="176">
        <f>VLOOKUP(QA818,$A$879:$F$2731,6,FALSE)</f>
        <v>114</v>
      </c>
      <c r="QE818" s="175" t="s">
        <v>67</v>
      </c>
      <c r="QF818" s="10">
        <f>QD818*1.2</f>
        <v>136.79999999999998</v>
      </c>
      <c r="QG818" s="10"/>
      <c r="QH818" s="229"/>
      <c r="QI818" s="175" t="s">
        <v>83</v>
      </c>
      <c r="QJ818" s="349" t="s">
        <v>183</v>
      </c>
      <c r="QL818" s="176"/>
      <c r="QM818" s="176" t="e">
        <f>VLOOKUP(QJ818,$A$879:$F$2731,6,FALSE)</f>
        <v>#N/A</v>
      </c>
      <c r="QN818" s="175" t="s">
        <v>67</v>
      </c>
      <c r="QO818" s="10" t="e">
        <f>QM818*1.2</f>
        <v>#N/A</v>
      </c>
      <c r="QP818" s="10"/>
      <c r="QQ818" s="229"/>
      <c r="QR818" s="175" t="s">
        <v>83</v>
      </c>
      <c r="QS818" s="341" t="s">
        <v>436</v>
      </c>
      <c r="QU818" s="176"/>
      <c r="QV818" s="176">
        <f>VLOOKUP(QS818,$A$879:$F$2731,6,FALSE)</f>
        <v>410</v>
      </c>
      <c r="QW818" s="175" t="s">
        <v>67</v>
      </c>
      <c r="QX818" s="10">
        <f>QV818*1.2</f>
        <v>492</v>
      </c>
      <c r="QY818" s="10"/>
      <c r="QZ818" s="229"/>
      <c r="RA818" s="175" t="s">
        <v>83</v>
      </c>
      <c r="RB818" s="341" t="s">
        <v>722</v>
      </c>
      <c r="RD818" s="176"/>
      <c r="RE818" s="176">
        <f>VLOOKUP(RB818,$A$879:$F$2731,6,FALSE)</f>
        <v>249</v>
      </c>
      <c r="RF818" s="175" t="s">
        <v>67</v>
      </c>
      <c r="RG818" s="10">
        <f>RE818*1.2</f>
        <v>298.8</v>
      </c>
      <c r="RH818" s="10"/>
      <c r="RI818" s="229"/>
      <c r="RJ818" s="175" t="s">
        <v>83</v>
      </c>
      <c r="RK818" s="341" t="s">
        <v>436</v>
      </c>
      <c r="RM818" s="176"/>
      <c r="RN818" s="176">
        <f>VLOOKUP(RK818,$A$879:$F$2731,6,FALSE)</f>
        <v>410</v>
      </c>
      <c r="RO818" s="175" t="s">
        <v>67</v>
      </c>
      <c r="RP818" s="10">
        <f>RN818*1.2</f>
        <v>492</v>
      </c>
      <c r="RQ818" s="10"/>
      <c r="RR818" s="229"/>
      <c r="RS818" s="175" t="s">
        <v>83</v>
      </c>
      <c r="RT818" s="349" t="s">
        <v>183</v>
      </c>
      <c r="RV818" s="176"/>
      <c r="RW818" s="176" t="e">
        <f>VLOOKUP(RT818,$A$879:$F$2731,6,FALSE)</f>
        <v>#N/A</v>
      </c>
      <c r="RX818" s="175" t="s">
        <v>67</v>
      </c>
      <c r="RY818" s="10" t="e">
        <f>RW818*1.2</f>
        <v>#N/A</v>
      </c>
      <c r="RZ818" s="10"/>
      <c r="SA818" s="235"/>
      <c r="SB818" s="175" t="s">
        <v>83</v>
      </c>
      <c r="SC818" s="341" t="s">
        <v>2019</v>
      </c>
      <c r="SE818" s="176"/>
      <c r="SF818" s="176">
        <f>VLOOKUP(SC818,$A$879:$F$2731,6,FALSE)</f>
        <v>427</v>
      </c>
      <c r="SG818" s="175" t="s">
        <v>67</v>
      </c>
      <c r="SH818" s="10">
        <f>SF818*1.2</f>
        <v>512.4</v>
      </c>
      <c r="SI818" s="10"/>
      <c r="SJ818" s="235"/>
      <c r="SK818" s="175" t="s">
        <v>83</v>
      </c>
      <c r="SL818" s="341" t="s">
        <v>2019</v>
      </c>
      <c r="SN818" s="176"/>
      <c r="SO818" s="176">
        <f>VLOOKUP(SL818,$A$879:$F$2731,6,FALSE)</f>
        <v>427</v>
      </c>
      <c r="SP818" s="175" t="s">
        <v>67</v>
      </c>
      <c r="SQ818" s="10">
        <f>SO818*1.2</f>
        <v>512.4</v>
      </c>
      <c r="SR818" s="10"/>
      <c r="SS818" s="235"/>
      <c r="ST818" s="175" t="s">
        <v>83</v>
      </c>
      <c r="SU818" s="341" t="s">
        <v>2091</v>
      </c>
      <c r="SW818" s="176"/>
      <c r="SX818" s="176">
        <f>VLOOKUP(SU818,$A$879:$F$2731,6,FALSE)</f>
        <v>239</v>
      </c>
      <c r="SY818" s="175" t="s">
        <v>67</v>
      </c>
      <c r="SZ818" s="10">
        <f>SX818*1.2</f>
        <v>286.8</v>
      </c>
      <c r="TA818" s="10"/>
      <c r="TB818" s="235"/>
      <c r="TC818" s="175" t="s">
        <v>83</v>
      </c>
      <c r="TD818" s="349" t="s">
        <v>183</v>
      </c>
      <c r="TF818" s="176"/>
      <c r="TG818" s="176" t="e">
        <f>VLOOKUP(TD818,$A$879:$F$2731,6,FALSE)</f>
        <v>#N/A</v>
      </c>
      <c r="TH818" s="175" t="s">
        <v>67</v>
      </c>
      <c r="TI818" s="10" t="e">
        <f>TG818*1.2</f>
        <v>#N/A</v>
      </c>
      <c r="TK818" s="235"/>
      <c r="TL818" s="175" t="s">
        <v>83</v>
      </c>
      <c r="TM818" s="341" t="s">
        <v>2344</v>
      </c>
      <c r="TO818" s="176"/>
      <c r="TP818" s="176">
        <f>VLOOKUP(TM818,$A$879:$F$2731,6,FALSE)</f>
        <v>489</v>
      </c>
      <c r="TQ818" s="175" t="s">
        <v>67</v>
      </c>
      <c r="TR818" s="10">
        <f>TP818*1.2</f>
        <v>586.79999999999995</v>
      </c>
      <c r="TS818" s="10"/>
      <c r="TT818" s="235"/>
      <c r="TU818" s="175" t="s">
        <v>83</v>
      </c>
      <c r="TV818" s="341" t="s">
        <v>499</v>
      </c>
      <c r="TX818" s="176"/>
      <c r="TY818" s="176">
        <f>VLOOKUP(TV818,$A$879:$F$2731,6,FALSE)</f>
        <v>114</v>
      </c>
      <c r="TZ818" s="175" t="s">
        <v>67</v>
      </c>
      <c r="UA818" s="10">
        <f>TY818*1.2</f>
        <v>136.79999999999998</v>
      </c>
      <c r="UB818" s="10"/>
      <c r="UC818" s="235"/>
      <c r="UD818" s="175" t="s">
        <v>83</v>
      </c>
      <c r="UE818" s="341" t="s">
        <v>2344</v>
      </c>
      <c r="UG818" s="176"/>
      <c r="UH818" s="176">
        <f>VLOOKUP(UE818,$A$879:$F$2731,6,FALSE)</f>
        <v>489</v>
      </c>
      <c r="UI818" s="175" t="s">
        <v>67</v>
      </c>
      <c r="UJ818" s="10">
        <f>UH818*1.2</f>
        <v>586.79999999999995</v>
      </c>
      <c r="UK818" s="10"/>
      <c r="UL818" s="235"/>
      <c r="UM818" s="175" t="s">
        <v>83</v>
      </c>
      <c r="UN818" s="349" t="s">
        <v>183</v>
      </c>
      <c r="UP818" s="176"/>
      <c r="UQ818" s="176" t="e">
        <f>VLOOKUP(UN818,$A$879:$F$2731,6,FALSE)</f>
        <v>#N/A</v>
      </c>
      <c r="UR818" s="175" t="s">
        <v>67</v>
      </c>
      <c r="US818" s="10" t="e">
        <f>UQ818*1.2</f>
        <v>#N/A</v>
      </c>
      <c r="UT818" s="10"/>
      <c r="UU818" s="235"/>
      <c r="UV818" s="175" t="s">
        <v>83</v>
      </c>
      <c r="UW818" s="341" t="s">
        <v>1150</v>
      </c>
      <c r="UY818" s="176"/>
      <c r="UZ818" s="176">
        <f>VLOOKUP(UW818,$A$879:$F$2731,6,FALSE)</f>
        <v>77</v>
      </c>
      <c r="VA818" s="175" t="s">
        <v>67</v>
      </c>
      <c r="VB818" s="10">
        <f>UZ818*1.2</f>
        <v>92.399999999999991</v>
      </c>
      <c r="VC818" s="10"/>
      <c r="VD818" s="235"/>
      <c r="VE818" s="175" t="s">
        <v>83</v>
      </c>
      <c r="VF818" s="349" t="s">
        <v>183</v>
      </c>
      <c r="VH818" s="176"/>
      <c r="VI818" s="176" t="e">
        <f>VLOOKUP(VF818,$A$879:$F$2731,6,FALSE)</f>
        <v>#N/A</v>
      </c>
      <c r="VJ818" s="175" t="s">
        <v>67</v>
      </c>
      <c r="VK818" s="10" t="e">
        <f>VI818*1.2</f>
        <v>#N/A</v>
      </c>
      <c r="VL818" s="10"/>
      <c r="VM818" s="235"/>
      <c r="VN818" s="175" t="s">
        <v>83</v>
      </c>
      <c r="VO818" s="341" t="s">
        <v>1150</v>
      </c>
      <c r="VQ818" s="176"/>
      <c r="VR818" s="176">
        <f>VLOOKUP(VO818,$A$879:$F$2731,6,FALSE)</f>
        <v>77</v>
      </c>
      <c r="VS818" s="175" t="s">
        <v>67</v>
      </c>
      <c r="VT818" s="10">
        <f>VR818*1.2</f>
        <v>92.399999999999991</v>
      </c>
      <c r="VU818" s="10"/>
      <c r="VV818" s="235"/>
      <c r="VW818" s="175" t="s">
        <v>83</v>
      </c>
      <c r="VX818" s="349" t="s">
        <v>183</v>
      </c>
      <c r="VZ818" s="176"/>
      <c r="WA818" s="176" t="e">
        <f>VLOOKUP(VX818,$A$879:$F$2731,6,FALSE)</f>
        <v>#N/A</v>
      </c>
      <c r="WB818" s="175" t="s">
        <v>67</v>
      </c>
      <c r="WC818" s="10" t="e">
        <f>WA818*1.2</f>
        <v>#N/A</v>
      </c>
      <c r="WE818" s="235"/>
      <c r="WF818" s="175" t="s">
        <v>83</v>
      </c>
      <c r="WG818" s="341" t="s">
        <v>1743</v>
      </c>
      <c r="WI818" s="176"/>
      <c r="WJ818" s="176">
        <f>VLOOKUP(WG818,$A$879:$F$2731,6,FALSE)</f>
        <v>122</v>
      </c>
      <c r="WK818" s="175" t="s">
        <v>67</v>
      </c>
      <c r="WL818" s="10">
        <f>WJ818*1.2</f>
        <v>146.4</v>
      </c>
      <c r="WN818" s="235"/>
      <c r="WO818" s="175" t="s">
        <v>83</v>
      </c>
      <c r="WP818" s="341" t="s">
        <v>453</v>
      </c>
      <c r="WQ818" s="176"/>
      <c r="WR818" s="176"/>
      <c r="WS818" s="176">
        <f>VLOOKUP(WP818,$A$879:$F$2731,6,FALSE)</f>
        <v>100</v>
      </c>
      <c r="WT818" s="175" t="s">
        <v>67</v>
      </c>
      <c r="WU818" s="10">
        <f>WS818*1.2</f>
        <v>120</v>
      </c>
      <c r="WV818" s="10"/>
      <c r="WW818" s="235"/>
      <c r="WX818" s="175" t="s">
        <v>83</v>
      </c>
      <c r="WY818" s="341" t="s">
        <v>436</v>
      </c>
      <c r="XA818" s="176"/>
      <c r="XB818" s="176">
        <f>VLOOKUP(WY818,$A$879:$F$2731,6,FALSE)</f>
        <v>410</v>
      </c>
      <c r="XC818" s="175" t="s">
        <v>67</v>
      </c>
      <c r="XD818" s="10">
        <f>XB818*1.2</f>
        <v>492</v>
      </c>
      <c r="XF818" s="235"/>
      <c r="XG818" s="175" t="s">
        <v>83</v>
      </c>
      <c r="XH818" s="351" t="s">
        <v>1743</v>
      </c>
      <c r="XJ818" s="176"/>
      <c r="XK818" s="176">
        <f>VLOOKUP(XH818,$A$879:$F$2731,6,FALSE)</f>
        <v>122</v>
      </c>
      <c r="XL818" s="175" t="s">
        <v>67</v>
      </c>
      <c r="XM818" s="10">
        <f>XK818*1.2</f>
        <v>146.4</v>
      </c>
      <c r="XO818" s="235"/>
      <c r="XP818" s="175" t="s">
        <v>83</v>
      </c>
      <c r="XQ818" s="341" t="s">
        <v>2115</v>
      </c>
      <c r="XS818" s="176"/>
      <c r="XT818" s="176">
        <f>VLOOKUP(XQ818,$A$879:$F$2731,6,FALSE)</f>
        <v>608</v>
      </c>
      <c r="XU818" s="175" t="s">
        <v>67</v>
      </c>
      <c r="XV818" s="10">
        <f>XT818*1.2</f>
        <v>729.6</v>
      </c>
      <c r="XW818" s="10"/>
      <c r="XX818" s="235"/>
      <c r="XY818" s="175" t="s">
        <v>83</v>
      </c>
      <c r="XZ818" s="341" t="s">
        <v>453</v>
      </c>
      <c r="YB818" s="176"/>
      <c r="YC818" s="176">
        <f>VLOOKUP(XZ818,$A$879:$F$2731,6,FALSE)</f>
        <v>100</v>
      </c>
      <c r="YD818" s="175" t="s">
        <v>67</v>
      </c>
      <c r="YE818" s="10">
        <f>YC818*1.2</f>
        <v>120</v>
      </c>
      <c r="YG818" s="235"/>
      <c r="YH818" s="175" t="s">
        <v>83</v>
      </c>
      <c r="YI818" s="341" t="s">
        <v>499</v>
      </c>
      <c r="YK818" s="176"/>
      <c r="YL818" s="176">
        <f>VLOOKUP(YI818,$A$879:$F$2731,6,FALSE)</f>
        <v>114</v>
      </c>
      <c r="YM818" s="175" t="s">
        <v>67</v>
      </c>
      <c r="YN818" s="10">
        <f>YL818*1.2</f>
        <v>136.79999999999998</v>
      </c>
      <c r="YO818" s="10"/>
      <c r="YP818" s="235"/>
      <c r="YQ818" s="175" t="s">
        <v>83</v>
      </c>
      <c r="YR818" s="341" t="s">
        <v>506</v>
      </c>
      <c r="YT818" s="176"/>
      <c r="YU818" s="176">
        <f>VLOOKUP(YR818,$A$879:$F$2731,6,FALSE)</f>
        <v>16</v>
      </c>
      <c r="YV818" s="175" t="s">
        <v>67</v>
      </c>
      <c r="YW818" s="10">
        <f>YU818*1.2</f>
        <v>19.2</v>
      </c>
      <c r="YY818" s="235"/>
      <c r="YZ818" s="175" t="s">
        <v>83</v>
      </c>
      <c r="ZA818" s="341" t="s">
        <v>416</v>
      </c>
      <c r="ZC818" s="176"/>
      <c r="ZD818" s="176">
        <f>VLOOKUP(ZA818,$A$879:$F$2731,6,FALSE)</f>
        <v>0</v>
      </c>
      <c r="ZE818" s="175" t="s">
        <v>67</v>
      </c>
      <c r="ZF818" s="10">
        <f>ZD818*1.2</f>
        <v>0</v>
      </c>
      <c r="ZH818" s="235"/>
      <c r="ZI818" s="175" t="s">
        <v>83</v>
      </c>
      <c r="ZJ818" s="341" t="s">
        <v>1703</v>
      </c>
      <c r="ZL818" s="176"/>
      <c r="ZM818" s="176">
        <f>VLOOKUP(ZJ818,$A$879:$F$2731,6,FALSE)</f>
        <v>0</v>
      </c>
      <c r="ZN818" s="175" t="s">
        <v>67</v>
      </c>
      <c r="ZO818" s="10">
        <f>ZM818*1.2</f>
        <v>0</v>
      </c>
      <c r="ZQ818" s="235"/>
      <c r="ZR818" s="175" t="s">
        <v>83</v>
      </c>
      <c r="ZS818" s="341" t="s">
        <v>453</v>
      </c>
      <c r="ZU818" s="176"/>
      <c r="ZV818" s="176">
        <f>VLOOKUP(ZS818,$A$879:$F$2731,6,FALSE)</f>
        <v>100</v>
      </c>
      <c r="ZW818" s="175" t="s">
        <v>67</v>
      </c>
      <c r="ZX818" s="10">
        <f>ZV818*1.2</f>
        <v>120</v>
      </c>
      <c r="ZY818" s="10"/>
      <c r="ZZ818" s="235"/>
      <c r="AAA818" s="175" t="s">
        <v>83</v>
      </c>
      <c r="AAB818" s="341" t="s">
        <v>1150</v>
      </c>
      <c r="AAD818" s="176"/>
      <c r="AAE818" s="176">
        <f>VLOOKUP(AAB818,$A$879:$F$2731,6,FALSE)</f>
        <v>77</v>
      </c>
      <c r="AAF818" s="175" t="s">
        <v>67</v>
      </c>
      <c r="AAG818" s="10">
        <f>AAE818*1.2</f>
        <v>92.399999999999991</v>
      </c>
      <c r="AAH818" s="10"/>
      <c r="AAI818" s="235"/>
      <c r="AAJ818" s="175" t="s">
        <v>83</v>
      </c>
      <c r="AAK818" s="75" t="s">
        <v>183</v>
      </c>
      <c r="AAM818" s="176"/>
      <c r="AAN818" s="176" t="e">
        <f>VLOOKUP(AAK818,$A$879:$F$2731,6,FALSE)</f>
        <v>#N/A</v>
      </c>
      <c r="AAO818" s="175" t="s">
        <v>67</v>
      </c>
      <c r="AAP818" s="10" t="e">
        <f>AAN818*1.2</f>
        <v>#N/A</v>
      </c>
      <c r="AAQ818" s="10"/>
      <c r="AAR818" s="235"/>
      <c r="AAS818" s="175" t="s">
        <v>83</v>
      </c>
      <c r="AAT818" s="341" t="s">
        <v>1797</v>
      </c>
      <c r="AAV818" s="176"/>
      <c r="AAW818" s="176">
        <f>VLOOKUP(AAT818,$A$879:$F$2731,6,FALSE)</f>
        <v>282</v>
      </c>
      <c r="AAX818" s="175" t="s">
        <v>67</v>
      </c>
      <c r="AAY818" s="10">
        <f>AAW818*1.2</f>
        <v>338.4</v>
      </c>
      <c r="AAZ818" s="10"/>
      <c r="ABA818" s="235"/>
      <c r="ABB818" s="175" t="s">
        <v>83</v>
      </c>
      <c r="ABC818" s="355" t="s">
        <v>462</v>
      </c>
      <c r="ABE818" s="176"/>
      <c r="ABF818" s="176">
        <f>VLOOKUP(ABC818,$A$879:$F$2731,6,FALSE)</f>
        <v>68</v>
      </c>
      <c r="ABG818" s="175" t="s">
        <v>67</v>
      </c>
      <c r="ABH818" s="10">
        <f>ABF818*1.2</f>
        <v>81.599999999999994</v>
      </c>
      <c r="ABI818" s="10"/>
      <c r="ABJ818" s="235"/>
      <c r="ABK818" s="175" t="s">
        <v>83</v>
      </c>
      <c r="ABL818" s="341" t="s">
        <v>453</v>
      </c>
      <c r="ABN818" s="176"/>
      <c r="ABO818" s="176">
        <f>VLOOKUP(ABL818,$A$879:$F$2731,6,FALSE)</f>
        <v>100</v>
      </c>
      <c r="ABP818" s="175" t="s">
        <v>67</v>
      </c>
      <c r="ABQ818" s="10">
        <f>ABO818*1.2</f>
        <v>120</v>
      </c>
      <c r="ABR818" s="10"/>
      <c r="ABS818" s="235"/>
      <c r="ABT818" s="175" t="s">
        <v>83</v>
      </c>
      <c r="ABU818" s="75" t="s">
        <v>183</v>
      </c>
      <c r="ABW818" s="176"/>
      <c r="ABX818" s="176" t="e">
        <f>VLOOKUP(ABU818,$A$879:$F$2731,6,FALSE)</f>
        <v>#N/A</v>
      </c>
      <c r="ABY818" s="175" t="s">
        <v>67</v>
      </c>
      <c r="ABZ818" s="10" t="e">
        <f>ABX818*1.2</f>
        <v>#N/A</v>
      </c>
      <c r="ACA818" s="10"/>
      <c r="ACB818" s="235"/>
      <c r="ACC818" s="175" t="s">
        <v>83</v>
      </c>
      <c r="ACD818" s="75" t="s">
        <v>183</v>
      </c>
      <c r="ACF818" s="176"/>
      <c r="ACG818" s="176" t="e">
        <f>VLOOKUP(ACD818,$A$879:$F$2731,6,FALSE)</f>
        <v>#N/A</v>
      </c>
      <c r="ACH818" s="175" t="s">
        <v>67</v>
      </c>
      <c r="ACI818" s="10" t="e">
        <f>ACG818*1.2</f>
        <v>#N/A</v>
      </c>
      <c r="ACJ818" s="10"/>
      <c r="ACK818" s="235"/>
      <c r="ACL818" s="175" t="s">
        <v>83</v>
      </c>
      <c r="ACM818" s="75" t="s">
        <v>183</v>
      </c>
      <c r="ACO818" s="176"/>
      <c r="ACP818" s="176" t="e">
        <f>VLOOKUP(ACM818,$A$879:$F$2731,6,FALSE)</f>
        <v>#N/A</v>
      </c>
      <c r="ACQ818" s="175" t="s">
        <v>67</v>
      </c>
      <c r="ACR818" s="10" t="e">
        <f>ACP818*1.2</f>
        <v>#N/A</v>
      </c>
      <c r="ACS818" s="10"/>
      <c r="ACT818" s="235"/>
      <c r="ACU818" s="175" t="s">
        <v>83</v>
      </c>
      <c r="ACV818" s="75" t="s">
        <v>183</v>
      </c>
      <c r="ACX818" s="176"/>
      <c r="ACY818" s="176" t="e">
        <f>VLOOKUP(ACV818,$A$879:$F$2731,6,FALSE)</f>
        <v>#N/A</v>
      </c>
      <c r="ACZ818" s="175" t="s">
        <v>67</v>
      </c>
      <c r="ADA818" s="10" t="e">
        <f>ACY818*1.2</f>
        <v>#N/A</v>
      </c>
      <c r="ADB818" s="10"/>
      <c r="ADC818" s="235"/>
      <c r="ADD818" s="175" t="s">
        <v>83</v>
      </c>
      <c r="ADE818" s="341" t="s">
        <v>722</v>
      </c>
      <c r="ADG818" s="176"/>
      <c r="ADH818" s="176">
        <f>VLOOKUP(ADE818,$A$879:$F$2731,6,FALSE)</f>
        <v>249</v>
      </c>
      <c r="ADI818" s="175" t="s">
        <v>67</v>
      </c>
      <c r="ADJ818" s="10">
        <f>ADH818*1.2</f>
        <v>298.8</v>
      </c>
      <c r="ADL818" s="235"/>
      <c r="ADM818" s="175" t="s">
        <v>83</v>
      </c>
      <c r="ADN818" s="75" t="s">
        <v>183</v>
      </c>
      <c r="ADP818" s="176"/>
      <c r="ADQ818" s="176" t="e">
        <f>VLOOKUP(ADN818,$A$879:$F$2731,6,FALSE)</f>
        <v>#N/A</v>
      </c>
      <c r="ADR818" s="175" t="s">
        <v>67</v>
      </c>
      <c r="ADS818" s="10" t="e">
        <f>ADQ818*1.2</f>
        <v>#N/A</v>
      </c>
      <c r="ADT818" s="10"/>
      <c r="ADU818" s="235"/>
      <c r="ADV818" s="175" t="s">
        <v>83</v>
      </c>
      <c r="ADW818" s="341" t="s">
        <v>462</v>
      </c>
      <c r="ADY818" s="176"/>
      <c r="ADZ818" s="176">
        <f>VLOOKUP(ADW818,$A$879:$F$2731,6,FALSE)</f>
        <v>68</v>
      </c>
      <c r="AEA818" s="175" t="s">
        <v>67</v>
      </c>
      <c r="AEB818" s="10">
        <f>ADZ818*1.2</f>
        <v>81.599999999999994</v>
      </c>
      <c r="AED818" s="235"/>
      <c r="AEE818" s="175" t="s">
        <v>83</v>
      </c>
      <c r="AEF818" s="75" t="s">
        <v>183</v>
      </c>
      <c r="AEH818" s="176"/>
      <c r="AEI818" s="176" t="e">
        <f>VLOOKUP(AEF818,$A$879:$F$2731,6,FALSE)</f>
        <v>#N/A</v>
      </c>
      <c r="AEJ818" s="175" t="s">
        <v>67</v>
      </c>
      <c r="AEK818" s="10" t="e">
        <f>AEI818*1.2</f>
        <v>#N/A</v>
      </c>
      <c r="AEM818" s="235"/>
      <c r="AEN818" s="175" t="s">
        <v>83</v>
      </c>
      <c r="AEO818" s="75" t="s">
        <v>183</v>
      </c>
      <c r="AEQ818" s="176"/>
      <c r="AER818" s="176" t="e">
        <f>VLOOKUP(AEO818,$A$879:$F$2731,6,FALSE)</f>
        <v>#N/A</v>
      </c>
      <c r="AES818" s="175" t="s">
        <v>67</v>
      </c>
      <c r="AET818" s="10" t="e">
        <f>AER818*1.2</f>
        <v>#N/A</v>
      </c>
      <c r="AEV818" s="235"/>
      <c r="AEW818" s="175" t="s">
        <v>83</v>
      </c>
      <c r="AEX818" s="75" t="s">
        <v>183</v>
      </c>
      <c r="AEZ818" s="176"/>
      <c r="AFA818" s="176" t="e">
        <f>VLOOKUP(AEX818,$A$879:$F$2731,6,FALSE)</f>
        <v>#N/A</v>
      </c>
      <c r="AFB818" s="175" t="s">
        <v>67</v>
      </c>
      <c r="AFC818" s="10" t="e">
        <f>AFA818*1.2</f>
        <v>#N/A</v>
      </c>
      <c r="AFD818" s="10"/>
      <c r="AFE818" s="235"/>
      <c r="AFF818" s="175" t="s">
        <v>83</v>
      </c>
      <c r="AFG818" s="75" t="s">
        <v>183</v>
      </c>
      <c r="AFI818" s="176"/>
      <c r="AFJ818" s="176" t="e">
        <f>VLOOKUP(AFG818,$A$879:$F$2731,6,FALSE)</f>
        <v>#N/A</v>
      </c>
      <c r="AFK818" s="175" t="s">
        <v>67</v>
      </c>
      <c r="AFL818" s="10" t="e">
        <f>AFJ818*1.2</f>
        <v>#N/A</v>
      </c>
      <c r="AFM818" s="10"/>
      <c r="AFN818" s="235"/>
      <c r="AFO818" s="175" t="s">
        <v>83</v>
      </c>
      <c r="AFP818" s="75" t="s">
        <v>183</v>
      </c>
      <c r="AFR818" s="176"/>
      <c r="AFS818" s="176" t="e">
        <f>VLOOKUP(AFP818,$A$879:$F$2731,6,FALSE)</f>
        <v>#N/A</v>
      </c>
      <c r="AFT818" s="175" t="s">
        <v>67</v>
      </c>
      <c r="AFU818" s="10" t="e">
        <f>AFS818*1.2</f>
        <v>#N/A</v>
      </c>
      <c r="AFV818" s="10"/>
      <c r="AFW818" s="235"/>
      <c r="AFX818" s="175" t="s">
        <v>83</v>
      </c>
      <c r="AFY818" s="341" t="s">
        <v>453</v>
      </c>
      <c r="AGA818" s="176"/>
      <c r="AGB818" s="176">
        <f>VLOOKUP(AFY818,$A$879:$F$2731,6,FALSE)</f>
        <v>100</v>
      </c>
      <c r="AGC818" s="175" t="s">
        <v>67</v>
      </c>
      <c r="AGD818" s="10">
        <f>AGB818*1.2</f>
        <v>120</v>
      </c>
      <c r="AGE818" s="10"/>
      <c r="AGF818" s="235"/>
      <c r="AGG818" s="175" t="s">
        <v>83</v>
      </c>
      <c r="AGH818" s="341" t="s">
        <v>2091</v>
      </c>
      <c r="AGJ818" s="176"/>
      <c r="AGK818" s="176">
        <f>VLOOKUP(AGH818,$A$879:$F$2731,6,FALSE)</f>
        <v>239</v>
      </c>
      <c r="AGL818" s="175" t="s">
        <v>67</v>
      </c>
      <c r="AGM818" s="10">
        <f>AGK818*1.2</f>
        <v>286.8</v>
      </c>
      <c r="AGN818" s="10"/>
      <c r="AGO818" s="235"/>
      <c r="AGP818" s="175" t="s">
        <v>83</v>
      </c>
      <c r="AGQ818" s="341" t="s">
        <v>538</v>
      </c>
      <c r="AGS818" s="176"/>
      <c r="AGT818" s="176">
        <f>VLOOKUP(AGQ818,$A$879:$F$2731,6,FALSE)</f>
        <v>82</v>
      </c>
      <c r="AGU818" s="175" t="s">
        <v>67</v>
      </c>
      <c r="AGV818" s="10">
        <f>AGT818*1.2</f>
        <v>98.399999999999991</v>
      </c>
      <c r="AGW818" s="10"/>
      <c r="AGX818" s="235"/>
      <c r="AGY818" s="175" t="s">
        <v>83</v>
      </c>
      <c r="AGZ818" s="341" t="s">
        <v>2344</v>
      </c>
      <c r="AHB818" s="176"/>
      <c r="AHC818" s="176">
        <f>VLOOKUP(AGZ818,$A$879:$F$2731,6,FALSE)</f>
        <v>489</v>
      </c>
      <c r="AHD818" s="175" t="s">
        <v>67</v>
      </c>
      <c r="AHE818" s="10">
        <f>AHC818*1.2</f>
        <v>586.79999999999995</v>
      </c>
      <c r="AHF818" s="10"/>
      <c r="AHG818" s="235"/>
      <c r="AHH818" s="175" t="s">
        <v>83</v>
      </c>
      <c r="AHI818" s="398" t="s">
        <v>1797</v>
      </c>
      <c r="AHK818" s="176"/>
      <c r="AHL818" s="176">
        <f>VLOOKUP(AHI818,$A$879:$F$2731,6,FALSE)</f>
        <v>282</v>
      </c>
      <c r="AHM818" s="175" t="s">
        <v>67</v>
      </c>
      <c r="AHN818" s="10">
        <f>AHL818*1.2</f>
        <v>338.4</v>
      </c>
      <c r="AHO818" s="10"/>
      <c r="AHP818" s="235"/>
      <c r="AHQ818" s="175" t="s">
        <v>83</v>
      </c>
      <c r="AHR818" s="341" t="s">
        <v>1958</v>
      </c>
      <c r="AHT818" s="176"/>
      <c r="AHU818" s="176">
        <f>VLOOKUP(AHR818,$A$879:$F$2731,6,FALSE)</f>
        <v>266</v>
      </c>
      <c r="AHV818" s="175" t="s">
        <v>67</v>
      </c>
      <c r="AHW818" s="10">
        <f>AHU818*1.2</f>
        <v>319.2</v>
      </c>
      <c r="AHX818" s="10"/>
      <c r="AHY818" s="235"/>
      <c r="AHZ818" s="175" t="s">
        <v>83</v>
      </c>
      <c r="AIA818" s="341" t="s">
        <v>625</v>
      </c>
      <c r="AIC818" s="176"/>
      <c r="AID818" s="176">
        <f>VLOOKUP(AIA818,$A$879:$F$2731,6,FALSE)</f>
        <v>373</v>
      </c>
      <c r="AIE818" s="175" t="s">
        <v>67</v>
      </c>
      <c r="AIF818" s="10">
        <f>AID818*1.2</f>
        <v>447.59999999999997</v>
      </c>
      <c r="AIG818" s="10"/>
      <c r="AIH818" s="235"/>
      <c r="AII818" s="175" t="s">
        <v>83</v>
      </c>
      <c r="AIJ818" s="341" t="s">
        <v>1703</v>
      </c>
      <c r="AIL818" s="176"/>
      <c r="AIM818" s="176">
        <f>VLOOKUP(AIJ818,$A$879:$F$2731,6,FALSE)</f>
        <v>0</v>
      </c>
      <c r="AIN818" s="175" t="s">
        <v>67</v>
      </c>
      <c r="AIO818" s="10">
        <f>AIM818*1.2</f>
        <v>0</v>
      </c>
      <c r="AIP818" s="10"/>
      <c r="AIQ818" s="235"/>
      <c r="AIR818" s="175" t="s">
        <v>83</v>
      </c>
      <c r="AIS818" s="341" t="s">
        <v>548</v>
      </c>
      <c r="AIU818" s="176"/>
      <c r="AIV818" s="176">
        <f>VLOOKUP(AIS818,$A$879:$F$2731,6,FALSE)</f>
        <v>321</v>
      </c>
      <c r="AIW818" s="175" t="s">
        <v>67</v>
      </c>
      <c r="AIX818" s="10">
        <f>AIV818*1.2</f>
        <v>385.2</v>
      </c>
      <c r="AIY818" s="10"/>
      <c r="AIZ818" s="235"/>
      <c r="AJA818" s="175" t="s">
        <v>83</v>
      </c>
      <c r="AJB818" s="351" t="s">
        <v>1958</v>
      </c>
      <c r="AJD818" s="176"/>
      <c r="AJE818" s="176">
        <f>VLOOKUP(AJB818,$A$879:$F$2731,6,FALSE)</f>
        <v>266</v>
      </c>
      <c r="AJF818" s="175" t="s">
        <v>67</v>
      </c>
      <c r="AJG818" s="10">
        <f>AJE818*1.2</f>
        <v>319.2</v>
      </c>
      <c r="AJH818" s="10"/>
      <c r="AJI818" s="235"/>
      <c r="AJJ818" s="175" t="s">
        <v>83</v>
      </c>
      <c r="AJK818" s="341" t="s">
        <v>1743</v>
      </c>
      <c r="AJM818" s="176"/>
      <c r="AJN818" s="176">
        <f>VLOOKUP(AJK818,$A$879:$F$2731,6,FALSE)</f>
        <v>122</v>
      </c>
      <c r="AJO818" s="175" t="s">
        <v>67</v>
      </c>
      <c r="AJP818" s="10">
        <f>AJN818*1.2</f>
        <v>146.4</v>
      </c>
      <c r="AJQ818" s="10"/>
      <c r="AJR818" s="235"/>
      <c r="AJS818" s="175" t="s">
        <v>83</v>
      </c>
      <c r="AJT818" s="347" t="s">
        <v>2091</v>
      </c>
      <c r="AJV818" s="176"/>
      <c r="AJW818" s="176">
        <f>VLOOKUP(AJT818,$A$879:$F$2731,6,FALSE)</f>
        <v>239</v>
      </c>
      <c r="AJX818" s="175" t="s">
        <v>67</v>
      </c>
      <c r="AJY818" s="10">
        <f>AJW818*1.2</f>
        <v>286.8</v>
      </c>
      <c r="AJZ818" s="10"/>
      <c r="AKA818" s="235"/>
      <c r="AKB818" s="175" t="s">
        <v>83</v>
      </c>
      <c r="AKC818" s="341" t="s">
        <v>2091</v>
      </c>
      <c r="AKE818" s="176"/>
      <c r="AKF818" s="176">
        <f>VLOOKUP(AKC818,$A$879:$F$2731,6,FALSE)</f>
        <v>239</v>
      </c>
      <c r="AKG818" s="175" t="s">
        <v>67</v>
      </c>
      <c r="AKH818" s="10">
        <f>AKF818*1.2</f>
        <v>286.8</v>
      </c>
      <c r="AKI818" s="10"/>
      <c r="AKJ818" s="235"/>
      <c r="AKK818" s="175" t="s">
        <v>83</v>
      </c>
      <c r="AKL818" s="341" t="s">
        <v>462</v>
      </c>
      <c r="AKN818" s="176"/>
      <c r="AKO818" s="176">
        <f>VLOOKUP(AKL818,$A$879:$F$2731,6,FALSE)</f>
        <v>68</v>
      </c>
      <c r="AKP818" s="175" t="s">
        <v>67</v>
      </c>
      <c r="AKQ818" s="10">
        <f>AKO818*1.2</f>
        <v>81.599999999999994</v>
      </c>
      <c r="AKR818" s="10"/>
      <c r="AKS818" s="235"/>
      <c r="AKT818" s="175" t="s">
        <v>83</v>
      </c>
      <c r="AKU818" s="341" t="s">
        <v>2115</v>
      </c>
      <c r="AKW818" s="176"/>
      <c r="AKX818" s="176">
        <f>VLOOKUP(AKU818,$A$879:$F$2731,6,FALSE)</f>
        <v>608</v>
      </c>
      <c r="AKY818" s="175" t="s">
        <v>67</v>
      </c>
      <c r="AKZ818" s="10">
        <f>AKX818*1.2</f>
        <v>729.6</v>
      </c>
      <c r="ALA818" s="10"/>
      <c r="ALB818" s="235"/>
      <c r="ALC818" s="175" t="s">
        <v>83</v>
      </c>
      <c r="ALD818" s="341" t="s">
        <v>2091</v>
      </c>
      <c r="ALF818" s="176"/>
      <c r="ALG818" s="176">
        <f>VLOOKUP(ALD818,$A$879:$F$2731,6,FALSE)</f>
        <v>239</v>
      </c>
      <c r="ALH818" s="175" t="s">
        <v>67</v>
      </c>
      <c r="ALI818" s="10">
        <f>ALG818*1.2</f>
        <v>286.8</v>
      </c>
      <c r="ALJ818" s="10"/>
      <c r="ALK818" s="235"/>
      <c r="ALL818" s="175" t="s">
        <v>83</v>
      </c>
      <c r="ALM818" s="341" t="s">
        <v>2344</v>
      </c>
      <c r="ALO818" s="176"/>
      <c r="ALP818" s="176">
        <f>VLOOKUP(ALM818,$A$879:$F$2731,6,FALSE)</f>
        <v>489</v>
      </c>
      <c r="ALQ818" s="175" t="s">
        <v>67</v>
      </c>
      <c r="ALR818" s="10">
        <f>ALP818*1.2</f>
        <v>586.79999999999995</v>
      </c>
      <c r="ALS818" s="10"/>
      <c r="ALT818" s="235"/>
      <c r="ALU818" s="175" t="s">
        <v>83</v>
      </c>
      <c r="ALV818" s="341" t="s">
        <v>453</v>
      </c>
      <c r="ALX818" s="176"/>
      <c r="ALY818" s="176">
        <f>VLOOKUP(ALV818,$A$879:$F$2731,6,FALSE)</f>
        <v>100</v>
      </c>
      <c r="ALZ818" s="175" t="s">
        <v>67</v>
      </c>
      <c r="AMA818" s="10">
        <f>ALY818*1.2</f>
        <v>120</v>
      </c>
      <c r="AMB818" s="10"/>
      <c r="AMC818" s="235"/>
      <c r="AMD818" s="175" t="s">
        <v>83</v>
      </c>
      <c r="AME818" s="401" t="s">
        <v>451</v>
      </c>
      <c r="AMG818" s="176"/>
      <c r="AMH818" s="176">
        <f>VLOOKUP(AME818,$A$879:$F$2731,6,FALSE)</f>
        <v>205</v>
      </c>
      <c r="AMI818" s="175" t="s">
        <v>67</v>
      </c>
      <c r="AMJ818" s="10">
        <f>AMH818*1.2</f>
        <v>246</v>
      </c>
      <c r="AMK818" s="10"/>
      <c r="AML818" s="235"/>
      <c r="AMM818" s="175" t="s">
        <v>83</v>
      </c>
      <c r="AMN818" s="343" t="s">
        <v>1743</v>
      </c>
      <c r="AMP818" s="176"/>
      <c r="AMQ818" s="176">
        <f>VLOOKUP(AMN818,$A$879:$F$2731,6,FALSE)</f>
        <v>122</v>
      </c>
      <c r="AMR818" s="175" t="s">
        <v>67</v>
      </c>
      <c r="AMS818" s="10">
        <f>AMQ818*1.2</f>
        <v>146.4</v>
      </c>
      <c r="AMT818" s="10"/>
      <c r="AMU818" s="235"/>
      <c r="AMV818" s="175" t="s">
        <v>83</v>
      </c>
      <c r="AMW818" s="341" t="s">
        <v>548</v>
      </c>
      <c r="AMY818" s="176"/>
      <c r="AMZ818" s="176">
        <f>VLOOKUP(AMW818,$A$879:$F$2731,6,FALSE)</f>
        <v>321</v>
      </c>
      <c r="ANA818" s="175" t="s">
        <v>67</v>
      </c>
      <c r="ANB818" s="10">
        <f>AMZ818*1.2</f>
        <v>385.2</v>
      </c>
      <c r="ANC818" s="10"/>
      <c r="AND818" s="235"/>
      <c r="ANE818" s="175" t="s">
        <v>83</v>
      </c>
      <c r="ANF818" s="341" t="s">
        <v>548</v>
      </c>
      <c r="ANH818" s="176"/>
      <c r="ANI818" s="176">
        <f>VLOOKUP(ANF818,$A$879:$F$2731,6,FALSE)</f>
        <v>321</v>
      </c>
      <c r="ANJ818" s="175" t="s">
        <v>67</v>
      </c>
      <c r="ANK818" s="10">
        <f>ANI818*1.2</f>
        <v>385.2</v>
      </c>
      <c r="ANL818" s="10"/>
      <c r="ANM818" s="235"/>
      <c r="ANN818" s="175" t="s">
        <v>83</v>
      </c>
      <c r="ANO818" s="351" t="s">
        <v>451</v>
      </c>
      <c r="ANQ818" s="176"/>
      <c r="ANR818" s="176">
        <f>VLOOKUP(ANO818,$A$879:$F$2731,6,FALSE)</f>
        <v>205</v>
      </c>
      <c r="ANS818" s="175" t="s">
        <v>67</v>
      </c>
      <c r="ANT818" s="10">
        <f>ANR818*1.2</f>
        <v>246</v>
      </c>
      <c r="ANU818" s="10"/>
      <c r="ANV818" s="235"/>
      <c r="ANW818" s="175" t="s">
        <v>83</v>
      </c>
      <c r="ANX818" s="341" t="s">
        <v>462</v>
      </c>
      <c r="ANZ818" s="176"/>
      <c r="AOA818" s="176">
        <f>VLOOKUP(ANX818,$A$879:$F$2731,6,FALSE)</f>
        <v>68</v>
      </c>
      <c r="AOB818" s="175" t="s">
        <v>67</v>
      </c>
      <c r="AOC818" s="10">
        <f>AOA818*1.2</f>
        <v>81.599999999999994</v>
      </c>
      <c r="AOD818" s="10"/>
      <c r="AOE818" s="235"/>
      <c r="AOF818" s="175" t="s">
        <v>83</v>
      </c>
      <c r="AOG818" s="75" t="s">
        <v>183</v>
      </c>
      <c r="AOI818" s="176"/>
      <c r="AOJ818" s="176" t="e">
        <f>VLOOKUP(AOG818,$A$879:$F$2731,6,FALSE)</f>
        <v>#N/A</v>
      </c>
      <c r="AOK818" s="175" t="s">
        <v>67</v>
      </c>
      <c r="AOL818" s="10" t="e">
        <f>AOJ818*1.2</f>
        <v>#N/A</v>
      </c>
      <c r="AOM818" s="10"/>
      <c r="AON818" s="235"/>
      <c r="AOO818" s="175" t="s">
        <v>83</v>
      </c>
      <c r="AOP818" s="341" t="s">
        <v>1743</v>
      </c>
      <c r="AOR818" s="176"/>
      <c r="AOS818" s="176">
        <f>VLOOKUP(AOP818,$A$879:$F$2731,6,FALSE)</f>
        <v>122</v>
      </c>
      <c r="AOT818" s="175" t="s">
        <v>67</v>
      </c>
      <c r="AOU818" s="10">
        <f>AOS818*1.2</f>
        <v>146.4</v>
      </c>
      <c r="AOV818" s="10"/>
      <c r="AOW818" s="235"/>
      <c r="AOX818" s="175" t="s">
        <v>83</v>
      </c>
      <c r="AOY818" s="404" t="s">
        <v>548</v>
      </c>
      <c r="APA818" s="176"/>
      <c r="APB818" s="176">
        <f>VLOOKUP(AOY818,$A$879:$F$2731,6,FALSE)</f>
        <v>321</v>
      </c>
      <c r="APC818" s="175" t="s">
        <v>67</v>
      </c>
      <c r="APD818" s="10">
        <f>APB818*1.2</f>
        <v>385.2</v>
      </c>
      <c r="APE818" s="10"/>
      <c r="APF818" s="235"/>
      <c r="APG818" s="175" t="s">
        <v>83</v>
      </c>
      <c r="APH818" s="341" t="s">
        <v>462</v>
      </c>
      <c r="APJ818" s="176"/>
      <c r="APK818" s="176">
        <f>VLOOKUP(APH818,$A$879:$F$2731,6,FALSE)</f>
        <v>68</v>
      </c>
      <c r="APL818" s="175" t="s">
        <v>67</v>
      </c>
      <c r="APM818" s="10">
        <f>APK818*1.2</f>
        <v>81.599999999999994</v>
      </c>
      <c r="APN818" s="10"/>
      <c r="APO818" s="235"/>
      <c r="APP818" s="175" t="s">
        <v>83</v>
      </c>
      <c r="APQ818" s="75" t="s">
        <v>183</v>
      </c>
      <c r="APS818" s="176"/>
      <c r="APT818" s="176" t="e">
        <f>VLOOKUP(APQ818,$A$879:$F$2731,6,FALSE)</f>
        <v>#N/A</v>
      </c>
      <c r="APU818" s="175" t="s">
        <v>67</v>
      </c>
      <c r="APV818" s="10" t="e">
        <f>APT818*1.2</f>
        <v>#N/A</v>
      </c>
      <c r="APW818" s="10"/>
      <c r="APX818" s="235"/>
      <c r="APY818" s="175" t="s">
        <v>83</v>
      </c>
      <c r="APZ818" s="341" t="s">
        <v>1743</v>
      </c>
      <c r="AQB818" s="176"/>
      <c r="AQC818" s="176">
        <f>VLOOKUP(APZ818,$A$879:$F$2731,6,FALSE)</f>
        <v>122</v>
      </c>
      <c r="AQD818" s="175" t="s">
        <v>67</v>
      </c>
      <c r="AQE818" s="10">
        <f>AQC818*1.2</f>
        <v>146.4</v>
      </c>
      <c r="AQF818" s="10"/>
      <c r="AQG818" s="235"/>
      <c r="AQH818" s="175" t="s">
        <v>83</v>
      </c>
      <c r="AQI818" s="341" t="s">
        <v>499</v>
      </c>
      <c r="AQK818" s="176"/>
      <c r="AQL818" s="176">
        <f>VLOOKUP(AQI818,$A$879:$F$2731,6,FALSE)</f>
        <v>114</v>
      </c>
      <c r="AQM818" s="175" t="s">
        <v>67</v>
      </c>
      <c r="AQN818" s="10">
        <f>AQL818*1.2</f>
        <v>136.79999999999998</v>
      </c>
      <c r="AQO818" s="10"/>
      <c r="AQP818" s="235"/>
      <c r="AQQ818" s="175" t="s">
        <v>83</v>
      </c>
      <c r="AQR818" s="75" t="s">
        <v>183</v>
      </c>
      <c r="AQT818" s="176"/>
      <c r="AQU818" s="176" t="e">
        <f>VLOOKUP(AQR818,$A$879:$F$2731,6,FALSE)</f>
        <v>#N/A</v>
      </c>
      <c r="AQV818" s="175" t="s">
        <v>67</v>
      </c>
      <c r="AQW818" s="10" t="e">
        <f>AQU818*1.2</f>
        <v>#N/A</v>
      </c>
      <c r="AQX818" s="10"/>
      <c r="AQY818" s="235"/>
      <c r="AQZ818" s="175" t="s">
        <v>83</v>
      </c>
      <c r="ARA818" s="75" t="s">
        <v>183</v>
      </c>
      <c r="ARC818" s="176"/>
      <c r="ARD818" s="176" t="e">
        <f>VLOOKUP(ARA818,$A$879:$F$2731,6,FALSE)</f>
        <v>#N/A</v>
      </c>
      <c r="ARE818" s="175" t="s">
        <v>67</v>
      </c>
      <c r="ARF818" s="10" t="e">
        <f>ARD818*1.2</f>
        <v>#N/A</v>
      </c>
      <c r="ARG818" s="10"/>
      <c r="ARH818" s="235"/>
      <c r="ARI818" s="175" t="s">
        <v>83</v>
      </c>
      <c r="ARJ818" s="75" t="s">
        <v>183</v>
      </c>
      <c r="ARL818" s="176"/>
      <c r="ARM818" s="176" t="e">
        <f>VLOOKUP(ARJ818,$A$879:$F$2731,6,FALSE)</f>
        <v>#N/A</v>
      </c>
      <c r="ARN818" s="175" t="s">
        <v>67</v>
      </c>
      <c r="ARO818" s="10" t="e">
        <f>ARM818*1.2</f>
        <v>#N/A</v>
      </c>
      <c r="ARP818" s="10"/>
      <c r="ARQ818" s="235"/>
      <c r="ARR818" s="175" t="s">
        <v>83</v>
      </c>
      <c r="ARS818" s="75" t="s">
        <v>183</v>
      </c>
      <c r="ARU818" s="176"/>
      <c r="ARV818" s="176" t="e">
        <f>VLOOKUP(ARS818,$A$879:$F$2731,6,FALSE)</f>
        <v>#N/A</v>
      </c>
      <c r="ARW818" s="175" t="s">
        <v>67</v>
      </c>
      <c r="ARX818" s="10" t="e">
        <f>ARV818*1.2</f>
        <v>#N/A</v>
      </c>
      <c r="ARY818" s="10"/>
      <c r="ARZ818" s="235"/>
      <c r="ASA818" s="175" t="s">
        <v>83</v>
      </c>
      <c r="ASB818" s="341" t="s">
        <v>1150</v>
      </c>
      <c r="ASD818" s="176"/>
      <c r="ASE818" s="176">
        <f>VLOOKUP(ASB818,$A$879:$F$2731,6,FALSE)</f>
        <v>77</v>
      </c>
      <c r="ASF818" s="175" t="s">
        <v>67</v>
      </c>
      <c r="ASG818" s="10">
        <f>ASE818*1.2</f>
        <v>92.399999999999991</v>
      </c>
      <c r="ASH818" s="10"/>
      <c r="ASI818" s="235"/>
      <c r="ASJ818" s="175" t="s">
        <v>83</v>
      </c>
      <c r="ASK818" s="75" t="s">
        <v>183</v>
      </c>
      <c r="ASM818" s="176"/>
      <c r="ASN818" s="176" t="e">
        <f>VLOOKUP(ASK818,$A$879:$F$2731,6,FALSE)</f>
        <v>#N/A</v>
      </c>
      <c r="ASO818" s="175" t="s">
        <v>67</v>
      </c>
      <c r="ASP818" s="10" t="e">
        <f>ASN818*1.2</f>
        <v>#N/A</v>
      </c>
      <c r="ASQ818" s="10"/>
      <c r="ASR818" s="235"/>
      <c r="ASS818" s="175" t="s">
        <v>83</v>
      </c>
      <c r="AST818" s="341" t="s">
        <v>451</v>
      </c>
      <c r="ASV818" s="176"/>
      <c r="ASW818" s="176">
        <f>VLOOKUP(AST818,$A$879:$F$2731,6,FALSE)</f>
        <v>205</v>
      </c>
      <c r="ASX818" s="175" t="s">
        <v>67</v>
      </c>
      <c r="ASY818" s="10">
        <f>ASW818*1.2</f>
        <v>246</v>
      </c>
      <c r="ASZ818" s="10"/>
      <c r="ATA818" s="235"/>
      <c r="ATB818" s="175" t="s">
        <v>83</v>
      </c>
      <c r="ATC818" s="75" t="s">
        <v>183</v>
      </c>
      <c r="ATE818" s="176"/>
      <c r="ATF818" s="176" t="e">
        <f>VLOOKUP(ATC818,$A$879:$F$2731,6,FALSE)</f>
        <v>#N/A</v>
      </c>
      <c r="ATG818" s="175" t="s">
        <v>67</v>
      </c>
      <c r="ATH818" s="10" t="e">
        <f>ATF818*1.2</f>
        <v>#N/A</v>
      </c>
      <c r="ATI818" s="10"/>
      <c r="ATJ818" s="235"/>
      <c r="ATK818" s="175" t="s">
        <v>83</v>
      </c>
      <c r="ATL818" s="75" t="s">
        <v>183</v>
      </c>
      <c r="ATN818" s="176"/>
      <c r="ATO818" s="176" t="e">
        <f>VLOOKUP(ATL818,$A$879:$F$2731,6,FALSE)</f>
        <v>#N/A</v>
      </c>
      <c r="ATP818" s="175" t="s">
        <v>67</v>
      </c>
      <c r="ATQ818" s="10" t="e">
        <f>ATO818*1.2</f>
        <v>#N/A</v>
      </c>
      <c r="ATR818" s="10"/>
      <c r="ATS818" s="235"/>
      <c r="ATT818" s="175" t="s">
        <v>83</v>
      </c>
      <c r="ATU818" s="75" t="s">
        <v>183</v>
      </c>
      <c r="ATW818" s="176"/>
      <c r="ATX818" s="176" t="e">
        <f>VLOOKUP(ATU818,$A$879:$F$2731,6,FALSE)</f>
        <v>#N/A</v>
      </c>
      <c r="ATY818" s="175" t="s">
        <v>67</v>
      </c>
      <c r="ATZ818" s="10" t="e">
        <f>ATX818*1.2</f>
        <v>#N/A</v>
      </c>
      <c r="AUA818" s="10"/>
      <c r="AUB818" s="235"/>
      <c r="AUC818" s="175" t="s">
        <v>83</v>
      </c>
      <c r="AUD818" s="75" t="s">
        <v>183</v>
      </c>
      <c r="AUF818" s="176"/>
      <c r="AUG818" s="176" t="e">
        <f>VLOOKUP(AUD818,$A$879:$F$2731,6,FALSE)</f>
        <v>#N/A</v>
      </c>
      <c r="AUH818" s="175" t="s">
        <v>67</v>
      </c>
      <c r="AUI818" s="10" t="e">
        <f>AUG818*1.2</f>
        <v>#N/A</v>
      </c>
      <c r="AUJ818" s="10"/>
      <c r="AUK818" s="235"/>
      <c r="AUL818" s="175" t="s">
        <v>83</v>
      </c>
      <c r="AUM818" s="75" t="s">
        <v>183</v>
      </c>
      <c r="AUO818" s="176"/>
      <c r="AUP818" s="176" t="e">
        <f>VLOOKUP(AUM818,$A$879:$F$2731,6,FALSE)</f>
        <v>#N/A</v>
      </c>
      <c r="AUQ818" s="175" t="s">
        <v>67</v>
      </c>
      <c r="AUR818" s="10" t="e">
        <f>AUP818*1.2</f>
        <v>#N/A</v>
      </c>
      <c r="AUS818" s="10"/>
      <c r="AUT818" s="235"/>
      <c r="AUU818" s="175" t="s">
        <v>83</v>
      </c>
      <c r="AUV818" s="75" t="s">
        <v>183</v>
      </c>
      <c r="AUX818" s="176"/>
      <c r="AUY818" s="176" t="e">
        <f>VLOOKUP(AUV818,$A$879:$F$2731,6,FALSE)</f>
        <v>#N/A</v>
      </c>
      <c r="AUZ818" s="175" t="s">
        <v>67</v>
      </c>
      <c r="AVA818" s="10" t="e">
        <f>AUY818*1.2</f>
        <v>#N/A</v>
      </c>
      <c r="AVB818" s="10"/>
      <c r="AVC818" s="235"/>
      <c r="AVD818" s="175" t="s">
        <v>83</v>
      </c>
      <c r="AVE818" s="75" t="s">
        <v>183</v>
      </c>
      <c r="AVG818" s="176"/>
      <c r="AVH818" s="176" t="e">
        <f>VLOOKUP(AVE818,$A$879:$F$2731,6,FALSE)</f>
        <v>#N/A</v>
      </c>
      <c r="AVI818" s="175" t="s">
        <v>67</v>
      </c>
      <c r="AVJ818" s="10" t="e">
        <f>AVH818*1.2</f>
        <v>#N/A</v>
      </c>
      <c r="AVK818" s="10"/>
      <c r="AVL818" s="235"/>
      <c r="AVM818" s="175" t="s">
        <v>83</v>
      </c>
      <c r="AVN818" s="75" t="s">
        <v>183</v>
      </c>
      <c r="AVP818" s="176"/>
      <c r="AVQ818" s="176" t="e">
        <f>VLOOKUP(AVN818,$A$879:$F$2731,6,FALSE)</f>
        <v>#N/A</v>
      </c>
      <c r="AVR818" s="175" t="s">
        <v>67</v>
      </c>
      <c r="AVS818" s="10" t="e">
        <f>AVQ818*1.2</f>
        <v>#N/A</v>
      </c>
      <c r="AVT818" s="10"/>
      <c r="AVU818" s="235"/>
      <c r="AVV818" s="175" t="s">
        <v>83</v>
      </c>
      <c r="AVW818" s="75" t="s">
        <v>183</v>
      </c>
      <c r="AVY818" s="176"/>
      <c r="AVZ818" s="176" t="e">
        <f>VLOOKUP(AVW818,$A$879:$F$2731,6,FALSE)</f>
        <v>#N/A</v>
      </c>
      <c r="AWA818" s="175" t="s">
        <v>67</v>
      </c>
      <c r="AWB818" s="10" t="e">
        <f>AVZ818*1.2</f>
        <v>#N/A</v>
      </c>
      <c r="AWC818" s="10"/>
      <c r="AWD818" s="235"/>
      <c r="AWE818" s="175" t="s">
        <v>83</v>
      </c>
      <c r="AWF818" s="75" t="s">
        <v>183</v>
      </c>
      <c r="AWH818" s="176"/>
      <c r="AWI818" s="176" t="e">
        <f>VLOOKUP(AWF818,$A$879:$F$2731,6,FALSE)</f>
        <v>#N/A</v>
      </c>
      <c r="AWJ818" s="175" t="s">
        <v>67</v>
      </c>
      <c r="AWK818" s="10" t="e">
        <f>AWI818*1.2</f>
        <v>#N/A</v>
      </c>
      <c r="AWL818" s="10"/>
      <c r="AWM818" s="235"/>
      <c r="AWN818" s="175" t="s">
        <v>83</v>
      </c>
      <c r="AWO818" s="341" t="s">
        <v>1743</v>
      </c>
      <c r="AWQ818" s="176"/>
      <c r="AWR818" s="176">
        <f>VLOOKUP(AWO818,$A$879:$F$2731,6,FALSE)</f>
        <v>122</v>
      </c>
      <c r="AWS818" s="175" t="s">
        <v>67</v>
      </c>
      <c r="AWT818" s="10">
        <f>AWR818*1.2</f>
        <v>146.4</v>
      </c>
      <c r="AWU818" s="10"/>
      <c r="AWV818" s="235"/>
      <c r="AWW818" s="175" t="s">
        <v>83</v>
      </c>
      <c r="AWX818" s="341" t="s">
        <v>453</v>
      </c>
      <c r="AWZ818" s="176"/>
      <c r="AXA818" s="176">
        <f>VLOOKUP(AWX818,$A$879:$F$2731,6,FALSE)</f>
        <v>100</v>
      </c>
      <c r="AXB818" s="175" t="s">
        <v>67</v>
      </c>
      <c r="AXC818" s="10">
        <f>AXA818*1.2</f>
        <v>120</v>
      </c>
      <c r="AXD818" s="10"/>
      <c r="AXE818" s="235"/>
      <c r="AXF818" s="175" t="s">
        <v>83</v>
      </c>
      <c r="AXG818" s="341" t="s">
        <v>451</v>
      </c>
      <c r="AXI818" s="176"/>
      <c r="AXJ818" s="176">
        <f>VLOOKUP(AXG818,$A$879:$F$2731,6,FALSE)</f>
        <v>205</v>
      </c>
      <c r="AXK818" s="175" t="s">
        <v>67</v>
      </c>
      <c r="AXL818" s="10">
        <f>AXJ818*1.2</f>
        <v>246</v>
      </c>
      <c r="AXM818" s="10"/>
      <c r="AXN818" s="235"/>
      <c r="AXO818" s="175" t="s">
        <v>83</v>
      </c>
      <c r="AXP818" s="341" t="s">
        <v>548</v>
      </c>
      <c r="AXR818" s="176"/>
      <c r="AXS818" s="176">
        <f>VLOOKUP(AXP818,$A$879:$F$2731,6,FALSE)</f>
        <v>321</v>
      </c>
      <c r="AXT818" s="175" t="s">
        <v>67</v>
      </c>
      <c r="AXU818" s="10">
        <f>AXS818*1.2</f>
        <v>385.2</v>
      </c>
      <c r="AXV818" s="10"/>
      <c r="AXW818" s="235"/>
      <c r="AXX818" s="175" t="s">
        <v>83</v>
      </c>
      <c r="AXY818" s="341" t="s">
        <v>1800</v>
      </c>
      <c r="AYA818" s="176"/>
      <c r="AYB818" s="176">
        <f>VLOOKUP(AXY818,$A$879:$F$2731,6,FALSE)</f>
        <v>855</v>
      </c>
      <c r="AYC818" s="175" t="s">
        <v>67</v>
      </c>
      <c r="AYD818" s="10">
        <f>AYB818*1.2</f>
        <v>1026</v>
      </c>
      <c r="AYE818" s="10"/>
      <c r="AYF818" s="235"/>
      <c r="AYG818" s="175" t="s">
        <v>83</v>
      </c>
      <c r="AYH818" s="341" t="s">
        <v>453</v>
      </c>
      <c r="AYJ818" s="176"/>
      <c r="AYK818" s="176">
        <f>VLOOKUP(AYH818,$A$879:$F$2731,6,FALSE)</f>
        <v>100</v>
      </c>
      <c r="AYL818" s="175" t="s">
        <v>67</v>
      </c>
      <c r="AYM818" s="10">
        <f>AYK818*1.2</f>
        <v>120</v>
      </c>
      <c r="AYN818" s="10"/>
      <c r="AYO818" s="235"/>
      <c r="AYP818" s="175" t="s">
        <v>83</v>
      </c>
      <c r="AYQ818" s="341" t="s">
        <v>499</v>
      </c>
      <c r="AYS818" s="176"/>
      <c r="AYT818" s="176">
        <f>VLOOKUP(AYQ818,$A$879:$F$2731,6,FALSE)</f>
        <v>114</v>
      </c>
      <c r="AYU818" s="175" t="s">
        <v>67</v>
      </c>
      <c r="AYV818" s="10">
        <f>AYT818*1.2</f>
        <v>136.79999999999998</v>
      </c>
      <c r="AYW818" s="10"/>
      <c r="AYX818" s="235"/>
      <c r="AYY818" s="175" t="s">
        <v>83</v>
      </c>
      <c r="AYZ818" s="341" t="s">
        <v>451</v>
      </c>
      <c r="AZB818" s="176"/>
      <c r="AZC818" s="176">
        <f>VLOOKUP(AYZ818,$A$879:$F$2731,6,FALSE)</f>
        <v>205</v>
      </c>
      <c r="AZD818" s="175" t="s">
        <v>67</v>
      </c>
      <c r="AZE818" s="10">
        <f>AZC818*1.2</f>
        <v>246</v>
      </c>
      <c r="AZF818" s="10"/>
      <c r="AZG818" s="235"/>
      <c r="AZH818" s="175" t="s">
        <v>83</v>
      </c>
      <c r="AZI818" s="341" t="s">
        <v>2091</v>
      </c>
      <c r="AZK818" s="176"/>
      <c r="AZL818" s="176">
        <f>VLOOKUP(AZI818,$A$879:$F$2731,6,FALSE)</f>
        <v>239</v>
      </c>
      <c r="AZM818" s="175" t="s">
        <v>67</v>
      </c>
      <c r="AZN818" s="10">
        <f>AZL818*1.2</f>
        <v>286.8</v>
      </c>
      <c r="AZO818" s="10"/>
      <c r="AZP818" s="235"/>
      <c r="AZQ818" s="175" t="s">
        <v>83</v>
      </c>
      <c r="AZR818" s="341" t="s">
        <v>436</v>
      </c>
      <c r="AZT818" s="176"/>
      <c r="AZU818" s="176">
        <f>VLOOKUP(AZR818,$A$879:$F$2731,6,FALSE)</f>
        <v>410</v>
      </c>
      <c r="AZV818" s="175" t="s">
        <v>67</v>
      </c>
      <c r="AZW818" s="10">
        <f>AZU818*1.2</f>
        <v>492</v>
      </c>
      <c r="AZX818" s="10"/>
      <c r="AZY818" s="235"/>
      <c r="AZZ818" s="175" t="s">
        <v>83</v>
      </c>
      <c r="BAA818" s="341" t="s">
        <v>1743</v>
      </c>
      <c r="BAC818" s="176"/>
      <c r="BAD818" s="176">
        <f>VLOOKUP(BAA818,$A$879:$F$2731,6,FALSE)</f>
        <v>122</v>
      </c>
      <c r="BAE818" s="175" t="s">
        <v>67</v>
      </c>
      <c r="BAF818" s="10">
        <f>BAD818*1.2</f>
        <v>146.4</v>
      </c>
      <c r="BAG818" s="10"/>
      <c r="BAH818" s="235"/>
      <c r="BAI818" s="175" t="s">
        <v>83</v>
      </c>
      <c r="BAJ818" s="398" t="s">
        <v>1703</v>
      </c>
      <c r="BAL818" s="176"/>
      <c r="BAM818" s="176">
        <f>VLOOKUP(BAJ818,$A$879:$F$2731,6,FALSE)</f>
        <v>0</v>
      </c>
      <c r="BAN818" s="175" t="s">
        <v>67</v>
      </c>
      <c r="BAO818" s="10">
        <f>BAM818*1.2</f>
        <v>0</v>
      </c>
      <c r="BAP818" s="10"/>
      <c r="BAQ818" s="235"/>
      <c r="BAR818" s="175" t="s">
        <v>83</v>
      </c>
      <c r="BAS818" s="341" t="s">
        <v>462</v>
      </c>
      <c r="BAU818" s="176"/>
      <c r="BAV818" s="176">
        <f>VLOOKUP(BAS818,$A$879:$F$2731,6,FALSE)</f>
        <v>68</v>
      </c>
      <c r="BAW818" s="175" t="s">
        <v>67</v>
      </c>
      <c r="BAX818" s="10">
        <f>BAV818*1.2</f>
        <v>81.599999999999994</v>
      </c>
      <c r="BAY818" s="10"/>
      <c r="BAZ818" s="235"/>
      <c r="BBA818" s="175" t="s">
        <v>83</v>
      </c>
      <c r="BBB818" s="341" t="s">
        <v>462</v>
      </c>
      <c r="BBD818" s="176"/>
      <c r="BBE818" s="176">
        <f>VLOOKUP(BBB818,$A$879:$F$2731,6,FALSE)</f>
        <v>68</v>
      </c>
      <c r="BBF818" s="175" t="s">
        <v>67</v>
      </c>
      <c r="BBG818" s="10">
        <f>BBE818*1.2</f>
        <v>81.599999999999994</v>
      </c>
      <c r="BBH818" s="10"/>
      <c r="BBI818" s="235"/>
      <c r="BBJ818" s="175" t="s">
        <v>83</v>
      </c>
      <c r="BBK818" s="341" t="s">
        <v>2115</v>
      </c>
      <c r="BBM818" s="176"/>
      <c r="BBN818" s="176">
        <f>VLOOKUP(BBK818,$A$879:$F$2731,6,FALSE)</f>
        <v>608</v>
      </c>
      <c r="BBO818" s="175" t="s">
        <v>67</v>
      </c>
      <c r="BBP818" s="10">
        <f>BBN818*1.2</f>
        <v>729.6</v>
      </c>
      <c r="BBQ818" s="10"/>
      <c r="BBR818" s="235"/>
      <c r="BBS818" s="175" t="s">
        <v>83</v>
      </c>
      <c r="BBT818" s="347" t="s">
        <v>499</v>
      </c>
      <c r="BBV818" s="176"/>
      <c r="BBW818" s="176">
        <f>VLOOKUP(BBT818,$A$879:$F$2731,6,FALSE)</f>
        <v>114</v>
      </c>
      <c r="BBX818" s="175" t="s">
        <v>67</v>
      </c>
      <c r="BBY818" s="10">
        <f>BBW818*1.2</f>
        <v>136.79999999999998</v>
      </c>
      <c r="BBZ818" s="10"/>
      <c r="BCA818" s="235"/>
      <c r="BCB818" s="175" t="s">
        <v>83</v>
      </c>
      <c r="BCC818" s="341" t="s">
        <v>1743</v>
      </c>
      <c r="BCE818" s="176"/>
      <c r="BCF818" s="176">
        <f>VLOOKUP(BCC818,$A$879:$F$2731,6,FALSE)</f>
        <v>122</v>
      </c>
      <c r="BCG818" s="175" t="s">
        <v>67</v>
      </c>
      <c r="BCH818" s="10">
        <f>BCF818*1.2</f>
        <v>146.4</v>
      </c>
      <c r="BCI818" s="10"/>
      <c r="BCJ818" s="235"/>
      <c r="BCK818" s="175" t="s">
        <v>83</v>
      </c>
      <c r="BCL818" s="341" t="s">
        <v>1743</v>
      </c>
      <c r="BCN818" s="176"/>
      <c r="BCO818" s="176">
        <f>VLOOKUP(BCL818,$A$879:$F$2731,6,FALSE)</f>
        <v>122</v>
      </c>
      <c r="BCP818" s="175" t="s">
        <v>67</v>
      </c>
      <c r="BCQ818" s="10">
        <f>BCO818*1.2</f>
        <v>146.4</v>
      </c>
      <c r="BCR818" s="10"/>
      <c r="BCS818" s="235"/>
      <c r="BCT818" s="175" t="s">
        <v>83</v>
      </c>
      <c r="BCU818" s="351" t="s">
        <v>499</v>
      </c>
      <c r="BCW818" s="176"/>
      <c r="BCX818" s="176">
        <f>VLOOKUP(BCU818,$A$879:$F$2731,6,FALSE)</f>
        <v>114</v>
      </c>
      <c r="BCY818" s="175" t="s">
        <v>67</v>
      </c>
      <c r="BCZ818" s="10">
        <f>BCX818*1.2</f>
        <v>136.79999999999998</v>
      </c>
      <c r="BDA818" s="10"/>
      <c r="BDB818" s="235"/>
      <c r="BDC818" s="175" t="s">
        <v>83</v>
      </c>
      <c r="BDD818" s="347" t="s">
        <v>462</v>
      </c>
      <c r="BDF818" s="176"/>
      <c r="BDG818" s="176">
        <f>VLOOKUP(BDD818,$A$879:$F$2731,6,FALSE)</f>
        <v>68</v>
      </c>
      <c r="BDH818" s="175" t="s">
        <v>67</v>
      </c>
      <c r="BDI818" s="10">
        <f>BDG818*1.2</f>
        <v>81.599999999999994</v>
      </c>
      <c r="BDJ818" s="10"/>
      <c r="BDK818" s="235"/>
      <c r="BDL818" s="175" t="s">
        <v>83</v>
      </c>
      <c r="BDM818" s="341" t="s">
        <v>2344</v>
      </c>
      <c r="BDO818" s="176"/>
      <c r="BDP818" s="176">
        <f>VLOOKUP(BDM818,$A$879:$F$2731,6,FALSE)</f>
        <v>489</v>
      </c>
      <c r="BDQ818" s="175" t="s">
        <v>67</v>
      </c>
      <c r="BDR818" s="10">
        <f>BDP818*1.2</f>
        <v>586.79999999999995</v>
      </c>
      <c r="BDS818" s="10"/>
      <c r="BDT818" s="235"/>
      <c r="BDU818" s="175" t="s">
        <v>83</v>
      </c>
      <c r="BDV818" s="341" t="s">
        <v>436</v>
      </c>
      <c r="BDX818" s="176"/>
      <c r="BDY818" s="176">
        <f>VLOOKUP(BDV818,$A$879:$F$2731,6,FALSE)</f>
        <v>410</v>
      </c>
      <c r="BDZ818" s="175" t="s">
        <v>67</v>
      </c>
      <c r="BEA818" s="10">
        <f>BDY818*1.2</f>
        <v>492</v>
      </c>
      <c r="BEB818" s="10"/>
      <c r="BEC818" s="235"/>
      <c r="BED818" s="175" t="s">
        <v>83</v>
      </c>
      <c r="BEE818" s="341" t="s">
        <v>2115</v>
      </c>
      <c r="BEG818" s="176"/>
      <c r="BEH818" s="176">
        <f>VLOOKUP(BEE818,$A$879:$F$2731,6,FALSE)</f>
        <v>608</v>
      </c>
      <c r="BEI818" s="175" t="s">
        <v>67</v>
      </c>
      <c r="BEJ818" s="10">
        <f>BEH818*1.2</f>
        <v>729.6</v>
      </c>
      <c r="BEK818" s="10"/>
      <c r="BEL818" s="235"/>
      <c r="BEM818" s="175" t="s">
        <v>83</v>
      </c>
      <c r="BEN818" s="341" t="s">
        <v>1703</v>
      </c>
      <c r="BEP818" s="176"/>
      <c r="BEQ818" s="176">
        <f>VLOOKUP(BEN818,$A$879:$F$2731,6,FALSE)</f>
        <v>0</v>
      </c>
      <c r="BER818" s="175" t="s">
        <v>67</v>
      </c>
      <c r="BES818" s="10">
        <f>BEQ818*1.2</f>
        <v>0</v>
      </c>
      <c r="BET818" s="10"/>
      <c r="BEU818" s="235"/>
      <c r="BEV818" s="175" t="s">
        <v>83</v>
      </c>
      <c r="BEW818" s="341" t="s">
        <v>453</v>
      </c>
      <c r="BEY818" s="176"/>
      <c r="BEZ818" s="176">
        <f>VLOOKUP(BEW818,$A$879:$F$2731,6,FALSE)</f>
        <v>100</v>
      </c>
      <c r="BFA818" s="175" t="s">
        <v>67</v>
      </c>
      <c r="BFB818" s="10">
        <f>BEZ818*1.2</f>
        <v>120</v>
      </c>
      <c r="BFC818" s="10"/>
      <c r="BFD818" s="235"/>
      <c r="BFE818" s="175" t="s">
        <v>83</v>
      </c>
      <c r="BFF818" s="341" t="s">
        <v>1958</v>
      </c>
      <c r="BFH818" s="176"/>
      <c r="BFI818" s="176">
        <f>VLOOKUP(BFF818,$A$879:$F$2731,6,FALSE)</f>
        <v>266</v>
      </c>
      <c r="BFJ818" s="175" t="s">
        <v>67</v>
      </c>
      <c r="BFK818" s="10">
        <f>BFI818*1.2</f>
        <v>319.2</v>
      </c>
      <c r="BFL818" s="10"/>
      <c r="BFM818" s="235"/>
      <c r="BFN818" s="175" t="s">
        <v>83</v>
      </c>
      <c r="BFO818" s="341" t="s">
        <v>722</v>
      </c>
      <c r="BFQ818" s="176"/>
      <c r="BFR818" s="176">
        <f>VLOOKUP(BFO818,$A$879:$F$2731,6,FALSE)</f>
        <v>249</v>
      </c>
      <c r="BFS818" s="175" t="s">
        <v>67</v>
      </c>
      <c r="BFT818" s="10">
        <f>BFR818*1.2</f>
        <v>298.8</v>
      </c>
      <c r="BFU818" s="10"/>
      <c r="BFV818" s="235"/>
      <c r="BFW818" s="175" t="s">
        <v>83</v>
      </c>
      <c r="BFX818" s="351" t="s">
        <v>499</v>
      </c>
      <c r="BFZ818" s="176"/>
      <c r="BGA818" s="176">
        <f>VLOOKUP(BFX818,$A$879:$F$2731,6,FALSE)</f>
        <v>114</v>
      </c>
      <c r="BGB818" s="175" t="s">
        <v>67</v>
      </c>
      <c r="BGC818" s="10">
        <f>BGA818*1.2</f>
        <v>136.79999999999998</v>
      </c>
      <c r="BGD818" s="10"/>
      <c r="BGE818" s="235"/>
      <c r="BGF818" s="175" t="s">
        <v>83</v>
      </c>
      <c r="BGG818" s="341" t="s">
        <v>506</v>
      </c>
      <c r="BGI818" s="176"/>
      <c r="BGJ818" s="176">
        <f>VLOOKUP(BGG818,$A$879:$F$2731,6,FALSE)</f>
        <v>16</v>
      </c>
      <c r="BGK818" s="175" t="s">
        <v>67</v>
      </c>
      <c r="BGL818" s="10">
        <f>BGJ818*1.2</f>
        <v>19.2</v>
      </c>
      <c r="BGM818" s="10"/>
      <c r="BGN818" s="235"/>
      <c r="BGO818" s="175" t="s">
        <v>83</v>
      </c>
      <c r="BGP818" s="351" t="s">
        <v>1743</v>
      </c>
      <c r="BGR818" s="176"/>
      <c r="BGS818" s="176">
        <f>VLOOKUP(BGP818,$A$879:$F$2731,6,FALSE)</f>
        <v>122</v>
      </c>
      <c r="BGT818" s="175" t="s">
        <v>67</v>
      </c>
      <c r="BGU818" s="10">
        <f>BGS818*1.2</f>
        <v>146.4</v>
      </c>
      <c r="BGV818" s="10"/>
      <c r="BGW818" s="235"/>
      <c r="BGX818" s="175" t="s">
        <v>83</v>
      </c>
      <c r="BGY818" s="341" t="s">
        <v>1743</v>
      </c>
      <c r="BHA818" s="176"/>
      <c r="BHB818" s="176">
        <f>VLOOKUP(BGY818,$A$879:$F$2731,6,FALSE)</f>
        <v>122</v>
      </c>
      <c r="BHC818" s="175" t="s">
        <v>67</v>
      </c>
      <c r="BHD818" s="10">
        <f>BHB818*1.2</f>
        <v>146.4</v>
      </c>
      <c r="BHE818" s="10"/>
    </row>
    <row r="819" spans="1:1565" s="14" customFormat="1" ht="15">
      <c r="A819" s="175" t="s">
        <v>84</v>
      </c>
      <c r="B819" s="343" t="s">
        <v>2115</v>
      </c>
      <c r="D819" s="176"/>
      <c r="E819" s="176">
        <f>VLOOKUP(B819,$A$879:$F$2731,6,FALSE)</f>
        <v>608</v>
      </c>
      <c r="F819" s="175" t="s">
        <v>69</v>
      </c>
      <c r="G819" s="10">
        <f>E819*1.1</f>
        <v>668.80000000000007</v>
      </c>
      <c r="H819" s="10"/>
      <c r="I819" s="229"/>
      <c r="J819" s="175" t="s">
        <v>84</v>
      </c>
      <c r="K819" s="341" t="s">
        <v>2091</v>
      </c>
      <c r="M819" s="176"/>
      <c r="N819" s="176">
        <f>VLOOKUP(K819,$A$879:$F$2731,6,FALSE)</f>
        <v>239</v>
      </c>
      <c r="O819" s="175" t="s">
        <v>69</v>
      </c>
      <c r="P819" s="10">
        <f>N819*1.1</f>
        <v>262.90000000000003</v>
      </c>
      <c r="Q819" s="10"/>
      <c r="R819" s="229"/>
      <c r="S819" s="175" t="s">
        <v>84</v>
      </c>
      <c r="T819" s="341" t="s">
        <v>2115</v>
      </c>
      <c r="V819" s="176"/>
      <c r="W819" s="176">
        <f>VLOOKUP(T819,$A$879:$F$2731,6,FALSE)</f>
        <v>608</v>
      </c>
      <c r="X819" s="175" t="s">
        <v>69</v>
      </c>
      <c r="Y819" s="10">
        <f>W819*1.1</f>
        <v>668.80000000000007</v>
      </c>
      <c r="Z819" s="10"/>
      <c r="AA819" s="229"/>
      <c r="AB819" s="175" t="s">
        <v>84</v>
      </c>
      <c r="AC819" s="341" t="s">
        <v>2344</v>
      </c>
      <c r="AE819" s="176"/>
      <c r="AF819" s="176">
        <f>VLOOKUP(AC819,$A$879:$F$2731,6,FALSE)</f>
        <v>489</v>
      </c>
      <c r="AG819" s="175" t="s">
        <v>69</v>
      </c>
      <c r="AH819" s="10">
        <f>AF819*1.1</f>
        <v>537.90000000000009</v>
      </c>
      <c r="AI819" s="10"/>
      <c r="AJ819" s="229"/>
      <c r="AK819" s="175" t="s">
        <v>84</v>
      </c>
      <c r="AL819" s="341" t="s">
        <v>1743</v>
      </c>
      <c r="AN819" s="176"/>
      <c r="AO819" s="176">
        <f>VLOOKUP(AL819,$A$879:$F$2731,6,FALSE)</f>
        <v>122</v>
      </c>
      <c r="AP819" s="175" t="s">
        <v>69</v>
      </c>
      <c r="AQ819" s="10">
        <f>AO819*1.1</f>
        <v>134.20000000000002</v>
      </c>
      <c r="AR819" s="10"/>
      <c r="AS819" s="229"/>
      <c r="AT819" s="175" t="s">
        <v>84</v>
      </c>
      <c r="AU819" s="341" t="s">
        <v>462</v>
      </c>
      <c r="AW819" s="176"/>
      <c r="AX819" s="176">
        <f>VLOOKUP(AU819,$A$879:$F$2731,6,FALSE)</f>
        <v>68</v>
      </c>
      <c r="AY819" s="175" t="s">
        <v>69</v>
      </c>
      <c r="AZ819" s="10">
        <f>AX819*1.1</f>
        <v>74.800000000000011</v>
      </c>
      <c r="BA819" s="10"/>
      <c r="BB819" s="229"/>
      <c r="BC819" s="175" t="s">
        <v>84</v>
      </c>
      <c r="BD819" s="341" t="s">
        <v>1797</v>
      </c>
      <c r="BF819" s="176"/>
      <c r="BG819" s="176">
        <f>VLOOKUP(BD819,$A$879:$F$2731,6,FALSE)</f>
        <v>282</v>
      </c>
      <c r="BH819" s="175" t="s">
        <v>69</v>
      </c>
      <c r="BI819" s="10">
        <f>BG819*1.1</f>
        <v>310.20000000000005</v>
      </c>
      <c r="BJ819" s="10"/>
      <c r="BK819" s="229"/>
      <c r="BL819" s="175" t="s">
        <v>84</v>
      </c>
      <c r="BM819" s="341" t="s">
        <v>2115</v>
      </c>
      <c r="BO819" s="176"/>
      <c r="BP819" s="176">
        <f>VLOOKUP(BM819,$A$879:$F$2731,6,FALSE)</f>
        <v>608</v>
      </c>
      <c r="BQ819" s="175" t="s">
        <v>69</v>
      </c>
      <c r="BR819" s="10">
        <f>BP819*1.1</f>
        <v>668.80000000000007</v>
      </c>
      <c r="BS819" s="10"/>
      <c r="BT819" s="229"/>
      <c r="BU819" s="175" t="s">
        <v>84</v>
      </c>
      <c r="BV819" s="341" t="s">
        <v>2091</v>
      </c>
      <c r="BX819" s="176"/>
      <c r="BY819" s="176">
        <f>VLOOKUP(BV819,$A$879:$F$2731,6,FALSE)</f>
        <v>239</v>
      </c>
      <c r="BZ819" s="175" t="s">
        <v>69</v>
      </c>
      <c r="CA819" s="10">
        <f>BY819*1.1</f>
        <v>262.90000000000003</v>
      </c>
      <c r="CB819" s="10"/>
      <c r="CC819" s="229"/>
      <c r="CD819" s="175" t="s">
        <v>84</v>
      </c>
      <c r="CE819" s="341" t="s">
        <v>1958</v>
      </c>
      <c r="CG819" s="176"/>
      <c r="CH819" s="176">
        <f>VLOOKUP(CE819,$A$879:$F$2731,6,FALSE)</f>
        <v>266</v>
      </c>
      <c r="CI819" s="175" t="s">
        <v>69</v>
      </c>
      <c r="CJ819" s="10">
        <f>CH819*1.1</f>
        <v>292.60000000000002</v>
      </c>
      <c r="CK819" s="10"/>
      <c r="CL819" s="229"/>
      <c r="CM819" s="175" t="s">
        <v>84</v>
      </c>
      <c r="CN819" s="341" t="s">
        <v>1743</v>
      </c>
      <c r="CP819" s="176"/>
      <c r="CQ819" s="176">
        <f>VLOOKUP(CN819,$A$879:$F$2731,6,FALSE)</f>
        <v>122</v>
      </c>
      <c r="CR819" s="175" t="s">
        <v>69</v>
      </c>
      <c r="CS819" s="10">
        <f>CQ819*1.1</f>
        <v>134.20000000000002</v>
      </c>
      <c r="CT819" s="10"/>
      <c r="CU819" s="229"/>
      <c r="CV819" s="175" t="s">
        <v>84</v>
      </c>
      <c r="CW819" s="341" t="s">
        <v>1800</v>
      </c>
      <c r="CY819" s="176"/>
      <c r="CZ819" s="176">
        <f>VLOOKUP(CW819,$A$879:$F$2731,6,FALSE)</f>
        <v>855</v>
      </c>
      <c r="DA819" s="175" t="s">
        <v>69</v>
      </c>
      <c r="DB819" s="10">
        <f>CZ819*1.1</f>
        <v>940.50000000000011</v>
      </c>
      <c r="DC819" s="10"/>
      <c r="DD819" s="229"/>
      <c r="DE819" s="175" t="s">
        <v>84</v>
      </c>
      <c r="DF819" s="341" t="s">
        <v>2091</v>
      </c>
      <c r="DH819" s="176"/>
      <c r="DI819" s="176">
        <f>VLOOKUP(DF819,$A$879:$F$2731,6,FALSE)</f>
        <v>239</v>
      </c>
      <c r="DJ819" s="175" t="s">
        <v>69</v>
      </c>
      <c r="DK819" s="10">
        <f>DI819*1.1</f>
        <v>262.90000000000003</v>
      </c>
      <c r="DL819" s="10"/>
      <c r="DM819" s="229"/>
      <c r="DN819" s="175" t="s">
        <v>84</v>
      </c>
      <c r="DO819" s="341" t="s">
        <v>2344</v>
      </c>
      <c r="DQ819" s="176"/>
      <c r="DR819" s="176">
        <f>VLOOKUP(DO819,$A$879:$F$2731,6,FALSE)</f>
        <v>489</v>
      </c>
      <c r="DS819" s="175" t="s">
        <v>69</v>
      </c>
      <c r="DT819" s="10">
        <f>DR819*1.1</f>
        <v>537.90000000000009</v>
      </c>
      <c r="DU819" s="10"/>
      <c r="DV819" s="229"/>
      <c r="DW819" s="175" t="s">
        <v>84</v>
      </c>
      <c r="DX819" s="341" t="s">
        <v>453</v>
      </c>
      <c r="DZ819" s="176"/>
      <c r="EA819" s="176">
        <f>VLOOKUP(DX819,$A$879:$F$2731,6,FALSE)</f>
        <v>100</v>
      </c>
      <c r="EB819" s="175" t="s">
        <v>69</v>
      </c>
      <c r="EC819" s="10">
        <f>EA819*1.1</f>
        <v>110.00000000000001</v>
      </c>
      <c r="ED819" s="10"/>
      <c r="EE819" s="229"/>
      <c r="EF819" s="175" t="s">
        <v>84</v>
      </c>
      <c r="EG819" s="341" t="s">
        <v>2325</v>
      </c>
      <c r="EI819" s="176"/>
      <c r="EJ819" s="176">
        <f>VLOOKUP(EG819,$A$879:$F$2731,6,FALSE)</f>
        <v>103</v>
      </c>
      <c r="EK819" s="175" t="s">
        <v>69</v>
      </c>
      <c r="EL819" s="10">
        <f>EJ819*1.1</f>
        <v>113.30000000000001</v>
      </c>
      <c r="EM819" s="10"/>
      <c r="EN819" s="229"/>
      <c r="EO819" s="175" t="s">
        <v>84</v>
      </c>
      <c r="EP819" s="341" t="s">
        <v>462</v>
      </c>
      <c r="ER819" s="176"/>
      <c r="ES819" s="176">
        <f>VLOOKUP(EP819,$A$879:$F$2731,6,FALSE)</f>
        <v>68</v>
      </c>
      <c r="ET819" s="175" t="s">
        <v>69</v>
      </c>
      <c r="EU819" s="10">
        <f>ES819*1.1</f>
        <v>74.800000000000011</v>
      </c>
      <c r="EV819" s="10"/>
      <c r="EW819" s="229"/>
      <c r="EX819" s="175" t="s">
        <v>84</v>
      </c>
      <c r="EY819" s="341" t="s">
        <v>2344</v>
      </c>
      <c r="FA819" s="176"/>
      <c r="FB819" s="176">
        <f>VLOOKUP(EY819,$A$879:$F$2731,6,FALSE)</f>
        <v>489</v>
      </c>
      <c r="FC819" s="175" t="s">
        <v>69</v>
      </c>
      <c r="FD819" s="10">
        <f>FB819*1.1</f>
        <v>537.90000000000009</v>
      </c>
      <c r="FE819" s="10"/>
      <c r="FF819" s="229"/>
      <c r="FG819" s="175" t="s">
        <v>84</v>
      </c>
      <c r="FH819" s="341" t="s">
        <v>1958</v>
      </c>
      <c r="FJ819" s="176"/>
      <c r="FK819" s="176">
        <f>VLOOKUP(FH819,$A$879:$F$2731,6,FALSE)</f>
        <v>266</v>
      </c>
      <c r="FL819" s="175" t="s">
        <v>69</v>
      </c>
      <c r="FM819" s="10">
        <f>FK819*1.1</f>
        <v>292.60000000000002</v>
      </c>
      <c r="FN819" s="10"/>
      <c r="FO819" s="229"/>
      <c r="FP819" s="175" t="s">
        <v>84</v>
      </c>
      <c r="FQ819" s="341" t="s">
        <v>453</v>
      </c>
      <c r="FS819" s="176"/>
      <c r="FT819" s="176">
        <f>VLOOKUP(FQ819,$A$879:$F$2731,6,FALSE)</f>
        <v>100</v>
      </c>
      <c r="FU819" s="175" t="s">
        <v>69</v>
      </c>
      <c r="FV819" s="10">
        <f>FT819*1.1</f>
        <v>110.00000000000001</v>
      </c>
      <c r="FW819" s="10"/>
      <c r="FX819" s="229"/>
      <c r="FY819" s="175" t="s">
        <v>84</v>
      </c>
      <c r="FZ819" s="349" t="s">
        <v>183</v>
      </c>
      <c r="GB819" s="176"/>
      <c r="GC819" s="176" t="e">
        <f>VLOOKUP(FZ819,$A$879:$F$2731,6,FALSE)</f>
        <v>#N/A</v>
      </c>
      <c r="GD819" s="175" t="s">
        <v>69</v>
      </c>
      <c r="GE819" s="10" t="e">
        <f>GC819*1.1</f>
        <v>#N/A</v>
      </c>
      <c r="GF819" s="10"/>
      <c r="GG819" s="229"/>
      <c r="GH819" s="175" t="s">
        <v>84</v>
      </c>
      <c r="GI819" s="341" t="s">
        <v>2091</v>
      </c>
      <c r="GK819" s="176"/>
      <c r="GL819" s="176">
        <f>VLOOKUP(GI819,$A$879:$F$2731,6,FALSE)</f>
        <v>239</v>
      </c>
      <c r="GM819" s="175" t="s">
        <v>69</v>
      </c>
      <c r="GN819" s="10">
        <f>GL819*1.1</f>
        <v>262.90000000000003</v>
      </c>
      <c r="GO819" s="10"/>
      <c r="GP819" s="229"/>
      <c r="GQ819" s="175" t="s">
        <v>84</v>
      </c>
      <c r="GR819" s="341" t="s">
        <v>2115</v>
      </c>
      <c r="GT819" s="176"/>
      <c r="GU819" s="176">
        <f>VLOOKUP(GR819,$A$879:$F$2731,6,FALSE)</f>
        <v>608</v>
      </c>
      <c r="GV819" s="175" t="s">
        <v>69</v>
      </c>
      <c r="GW819" s="10">
        <f>GU819*1.1</f>
        <v>668.80000000000007</v>
      </c>
      <c r="GX819" s="10"/>
      <c r="GY819" s="229"/>
      <c r="GZ819" s="175" t="s">
        <v>84</v>
      </c>
      <c r="HA819" s="341" t="s">
        <v>453</v>
      </c>
      <c r="HC819" s="176"/>
      <c r="HD819" s="176">
        <f>VLOOKUP(HA819,$A$879:$F$2731,6,FALSE)</f>
        <v>100</v>
      </c>
      <c r="HE819" s="175" t="s">
        <v>69</v>
      </c>
      <c r="HF819" s="10">
        <f>HD819*1.1</f>
        <v>110.00000000000001</v>
      </c>
      <c r="HG819" s="10"/>
      <c r="HH819" s="229"/>
      <c r="HI819" s="175" t="s">
        <v>84</v>
      </c>
      <c r="HJ819" s="341" t="s">
        <v>1958</v>
      </c>
      <c r="HL819" s="176"/>
      <c r="HM819" s="176">
        <f>VLOOKUP(HJ819,$A$879:$F$2731,6,FALSE)</f>
        <v>266</v>
      </c>
      <c r="HN819" s="175" t="s">
        <v>69</v>
      </c>
      <c r="HO819" s="10">
        <f>HM819*1.1</f>
        <v>292.60000000000002</v>
      </c>
      <c r="HP819" s="10"/>
      <c r="HQ819" s="229"/>
      <c r="HR819" s="175" t="s">
        <v>84</v>
      </c>
      <c r="HS819" s="341" t="s">
        <v>1797</v>
      </c>
      <c r="HU819" s="176"/>
      <c r="HV819" s="176">
        <f>VLOOKUP(HS819,$A$879:$F$2731,6,FALSE)</f>
        <v>282</v>
      </c>
      <c r="HW819" s="175" t="s">
        <v>69</v>
      </c>
      <c r="HX819" s="10">
        <f>HV819*1.1</f>
        <v>310.20000000000005</v>
      </c>
      <c r="HY819" s="10"/>
      <c r="HZ819" s="229"/>
      <c r="IA819" s="175" t="s">
        <v>84</v>
      </c>
      <c r="IB819" s="341" t="s">
        <v>1958</v>
      </c>
      <c r="ID819" s="176"/>
      <c r="IE819" s="176">
        <f>VLOOKUP(IB819,$A$879:$F$2731,6,FALSE)</f>
        <v>266</v>
      </c>
      <c r="IF819" s="175" t="s">
        <v>69</v>
      </c>
      <c r="IG819" s="10">
        <f>IE819*1.1</f>
        <v>292.60000000000002</v>
      </c>
      <c r="IH819" s="10"/>
      <c r="II819" s="229"/>
      <c r="IJ819" s="175" t="s">
        <v>84</v>
      </c>
      <c r="IK819" s="341" t="s">
        <v>1011</v>
      </c>
      <c r="IM819" s="176"/>
      <c r="IN819" s="176">
        <f>VLOOKUP(IK819,$A$879:$F$2731,6,FALSE)</f>
        <v>358</v>
      </c>
      <c r="IO819" s="175" t="s">
        <v>69</v>
      </c>
      <c r="IP819" s="10">
        <f>IN819*1.1</f>
        <v>393.8</v>
      </c>
      <c r="IQ819" s="10"/>
      <c r="IR819" s="229"/>
      <c r="IS819" s="175" t="s">
        <v>84</v>
      </c>
      <c r="IT819" s="341" t="s">
        <v>1958</v>
      </c>
      <c r="IV819" s="176"/>
      <c r="IW819" s="176">
        <f>VLOOKUP(IT819,$A$879:$F$2731,6,FALSE)</f>
        <v>266</v>
      </c>
      <c r="IX819" s="175" t="s">
        <v>69</v>
      </c>
      <c r="IY819" s="10">
        <f>IW819*1.1</f>
        <v>292.60000000000002</v>
      </c>
      <c r="IZ819" s="10"/>
      <c r="JA819" s="229"/>
      <c r="JB819" s="175" t="s">
        <v>84</v>
      </c>
      <c r="JC819" s="341" t="s">
        <v>1958</v>
      </c>
      <c r="JE819" s="176"/>
      <c r="JF819" s="176">
        <f>VLOOKUP(JC819,$A$879:$F$2731,6,FALSE)</f>
        <v>266</v>
      </c>
      <c r="JG819" s="175" t="s">
        <v>69</v>
      </c>
      <c r="JH819" s="10">
        <f>JF819*1.1</f>
        <v>292.60000000000002</v>
      </c>
      <c r="JI819" s="10"/>
      <c r="JJ819" s="229"/>
      <c r="JK819" s="175" t="s">
        <v>84</v>
      </c>
      <c r="JL819" s="341" t="s">
        <v>2115</v>
      </c>
      <c r="JN819" s="176"/>
      <c r="JO819" s="176">
        <f>VLOOKUP(JL819,$A$879:$F$2731,6,FALSE)</f>
        <v>608</v>
      </c>
      <c r="JP819" s="175" t="s">
        <v>69</v>
      </c>
      <c r="JQ819" s="10">
        <f>JO819*1.1</f>
        <v>668.80000000000007</v>
      </c>
      <c r="JR819" s="10"/>
      <c r="JS819" s="229"/>
      <c r="JT819" s="175" t="s">
        <v>84</v>
      </c>
      <c r="JU819" s="341" t="s">
        <v>1958</v>
      </c>
      <c r="JW819" s="176"/>
      <c r="JX819" s="176">
        <f>VLOOKUP(JU819,$A$879:$F$2731,6,FALSE)</f>
        <v>266</v>
      </c>
      <c r="JY819" s="175" t="s">
        <v>69</v>
      </c>
      <c r="JZ819" s="10">
        <f>JX819*1.1</f>
        <v>292.60000000000002</v>
      </c>
      <c r="KA819" s="10"/>
      <c r="KB819" s="229"/>
      <c r="KC819" s="175" t="s">
        <v>84</v>
      </c>
      <c r="KD819" s="349" t="s">
        <v>183</v>
      </c>
      <c r="KF819" s="176"/>
      <c r="KG819" s="176" t="e">
        <f>VLOOKUP(KD819,$A$879:$F$2731,6,FALSE)</f>
        <v>#N/A</v>
      </c>
      <c r="KH819" s="175" t="s">
        <v>69</v>
      </c>
      <c r="KI819" s="10" t="e">
        <f>KG819*1.1</f>
        <v>#N/A</v>
      </c>
      <c r="KJ819" s="10"/>
      <c r="KK819" s="229"/>
      <c r="KL819" s="175" t="s">
        <v>84</v>
      </c>
      <c r="KM819" s="341" t="s">
        <v>1743</v>
      </c>
      <c r="KO819" s="176"/>
      <c r="KP819" s="176">
        <f>VLOOKUP(KM819,$A$879:$F$2731,6,FALSE)</f>
        <v>122</v>
      </c>
      <c r="KQ819" s="175" t="s">
        <v>69</v>
      </c>
      <c r="KR819" s="10">
        <f>KP819*1.1</f>
        <v>134.20000000000002</v>
      </c>
      <c r="KS819" s="10"/>
      <c r="KT819" s="229"/>
      <c r="KU819" s="175" t="s">
        <v>84</v>
      </c>
      <c r="KV819" s="341" t="s">
        <v>2115</v>
      </c>
      <c r="KX819" s="176"/>
      <c r="KY819" s="176">
        <f>VLOOKUP(KV819,$A$879:$F$2731,6,FALSE)</f>
        <v>608</v>
      </c>
      <c r="KZ819" s="175" t="s">
        <v>69</v>
      </c>
      <c r="LA819" s="10">
        <f>KY819*1.1</f>
        <v>668.80000000000007</v>
      </c>
      <c r="LB819" s="10"/>
      <c r="LC819" s="229"/>
      <c r="LD819" s="175" t="s">
        <v>84</v>
      </c>
      <c r="LE819" s="349" t="s">
        <v>183</v>
      </c>
      <c r="LG819" s="176"/>
      <c r="LH819" s="176" t="e">
        <f>VLOOKUP(LE819,$A$879:$F$2731,6,FALSE)</f>
        <v>#N/A</v>
      </c>
      <c r="LI819" s="175" t="s">
        <v>69</v>
      </c>
      <c r="LJ819" s="10" t="e">
        <f>LH819*1.1</f>
        <v>#N/A</v>
      </c>
      <c r="LK819" s="10"/>
      <c r="LL819" s="229"/>
      <c r="LM819" s="175" t="s">
        <v>84</v>
      </c>
      <c r="LN819" s="341" t="s">
        <v>453</v>
      </c>
      <c r="LP819" s="176"/>
      <c r="LQ819" s="176">
        <f>VLOOKUP(LN819,$A$879:$F$2731,6,FALSE)</f>
        <v>100</v>
      </c>
      <c r="LR819" s="175" t="s">
        <v>69</v>
      </c>
      <c r="LS819" s="10">
        <f>LQ819*1.1</f>
        <v>110.00000000000001</v>
      </c>
      <c r="LT819" s="10"/>
      <c r="LU819" s="229"/>
      <c r="LV819" s="175" t="s">
        <v>84</v>
      </c>
      <c r="LW819" s="341" t="s">
        <v>1958</v>
      </c>
      <c r="LY819" s="176"/>
      <c r="LZ819" s="176">
        <f>VLOOKUP(LW819,$A$879:$F$2731,6,FALSE)</f>
        <v>266</v>
      </c>
      <c r="MA819" s="175" t="s">
        <v>69</v>
      </c>
      <c r="MB819" s="10">
        <f>LZ819*1.1</f>
        <v>292.60000000000002</v>
      </c>
      <c r="MC819" s="10"/>
      <c r="MD819" s="229"/>
      <c r="ME819" s="175" t="s">
        <v>84</v>
      </c>
      <c r="MF819" s="341" t="s">
        <v>1150</v>
      </c>
      <c r="MH819" s="176"/>
      <c r="MI819" s="176">
        <f>VLOOKUP(MF819,$A$879:$F$2731,6,FALSE)</f>
        <v>77</v>
      </c>
      <c r="MJ819" s="175" t="s">
        <v>69</v>
      </c>
      <c r="MK819" s="10">
        <f>MI819*1.1</f>
        <v>84.7</v>
      </c>
      <c r="ML819" s="10"/>
      <c r="MM819" s="229"/>
      <c r="MN819" s="175" t="s">
        <v>84</v>
      </c>
      <c r="MO819" s="349" t="s">
        <v>183</v>
      </c>
      <c r="MQ819" s="176"/>
      <c r="MR819" s="176" t="e">
        <f>VLOOKUP(MO819,$A$879:$F$2731,6,FALSE)</f>
        <v>#N/A</v>
      </c>
      <c r="MS819" s="175" t="s">
        <v>69</v>
      </c>
      <c r="MT819" s="10" t="e">
        <f>MR819*1.1</f>
        <v>#N/A</v>
      </c>
      <c r="MU819" s="10"/>
      <c r="MV819" s="229"/>
      <c r="MW819" s="175" t="s">
        <v>84</v>
      </c>
      <c r="MX819" s="341" t="s">
        <v>2115</v>
      </c>
      <c r="MZ819" s="176"/>
      <c r="NA819" s="176">
        <f>VLOOKUP(MX819,$A$879:$F$2731,6,FALSE)</f>
        <v>608</v>
      </c>
      <c r="NB819" s="175" t="s">
        <v>69</v>
      </c>
      <c r="NC819" s="10">
        <f>NA819*1.1</f>
        <v>668.80000000000007</v>
      </c>
      <c r="ND819" s="10"/>
      <c r="NE819" s="229"/>
      <c r="NF819" s="175" t="s">
        <v>84</v>
      </c>
      <c r="NG819" s="341" t="s">
        <v>499</v>
      </c>
      <c r="NI819" s="176"/>
      <c r="NJ819" s="176">
        <f>VLOOKUP(NG819,$A$879:$F$2731,6,FALSE)</f>
        <v>114</v>
      </c>
      <c r="NK819" s="175" t="s">
        <v>69</v>
      </c>
      <c r="NL819" s="10">
        <f>NJ819*1.1</f>
        <v>125.4</v>
      </c>
      <c r="NM819" s="10"/>
      <c r="NN819" s="229"/>
      <c r="NO819" s="175" t="s">
        <v>84</v>
      </c>
      <c r="NP819" s="341" t="s">
        <v>1800</v>
      </c>
      <c r="NR819" s="176"/>
      <c r="NS819" s="176">
        <f>VLOOKUP(NP819,$A$879:$F$2731,6,FALSE)</f>
        <v>855</v>
      </c>
      <c r="NT819" s="175" t="s">
        <v>69</v>
      </c>
      <c r="NU819" s="10">
        <f>NS819*1.1</f>
        <v>940.50000000000011</v>
      </c>
      <c r="NV819" s="10"/>
      <c r="NW819" s="229"/>
      <c r="NX819" s="175" t="s">
        <v>84</v>
      </c>
      <c r="NY819" s="341" t="s">
        <v>1011</v>
      </c>
      <c r="OA819" s="176"/>
      <c r="OB819" s="176">
        <f>VLOOKUP(NY819,$A$879:$F$2731,6,FALSE)</f>
        <v>358</v>
      </c>
      <c r="OC819" s="175" t="s">
        <v>69</v>
      </c>
      <c r="OD819" s="10">
        <f>OB819*1.1</f>
        <v>393.8</v>
      </c>
      <c r="OE819" s="10"/>
      <c r="OF819" s="229"/>
      <c r="OG819" s="175" t="s">
        <v>84</v>
      </c>
      <c r="OH819" s="341" t="s">
        <v>722</v>
      </c>
      <c r="OJ819" s="176"/>
      <c r="OK819" s="176">
        <f>VLOOKUP(OH819,$A$879:$F$2731,6,FALSE)</f>
        <v>249</v>
      </c>
      <c r="OL819" s="175" t="s">
        <v>69</v>
      </c>
      <c r="OM819" s="10">
        <f>OK819*1.1</f>
        <v>273.90000000000003</v>
      </c>
      <c r="ON819" s="10"/>
      <c r="OO819" s="229"/>
      <c r="OP819" s="175" t="s">
        <v>84</v>
      </c>
      <c r="OQ819" s="341" t="s">
        <v>462</v>
      </c>
      <c r="OS819" s="176"/>
      <c r="OT819" s="176">
        <f>VLOOKUP(OQ819,$A$879:$F$2731,6,FALSE)</f>
        <v>68</v>
      </c>
      <c r="OU819" s="175" t="s">
        <v>69</v>
      </c>
      <c r="OV819" s="10">
        <f>OT819*1.1</f>
        <v>74.800000000000011</v>
      </c>
      <c r="OW819" s="10"/>
      <c r="OX819" s="229"/>
      <c r="OY819" s="175" t="s">
        <v>84</v>
      </c>
      <c r="OZ819" s="351" t="s">
        <v>1797</v>
      </c>
      <c r="PB819" s="176"/>
      <c r="PC819" s="176">
        <f>VLOOKUP(OZ819,$A$879:$F$2731,6,FALSE)</f>
        <v>282</v>
      </c>
      <c r="PD819" s="175" t="s">
        <v>69</v>
      </c>
      <c r="PE819" s="10">
        <f>PC819*1.1</f>
        <v>310.20000000000005</v>
      </c>
      <c r="PF819" s="10"/>
      <c r="PG819" s="229"/>
      <c r="PH819" s="175" t="s">
        <v>84</v>
      </c>
      <c r="PI819" s="341" t="s">
        <v>2091</v>
      </c>
      <c r="PK819" s="176"/>
      <c r="PL819" s="176">
        <f>VLOOKUP(PI819,$A$879:$F$2731,6,FALSE)</f>
        <v>239</v>
      </c>
      <c r="PM819" s="175" t="s">
        <v>69</v>
      </c>
      <c r="PN819" s="10">
        <f>PL819*1.1</f>
        <v>262.90000000000003</v>
      </c>
      <c r="PO819" s="10"/>
      <c r="PP819" s="229"/>
      <c r="PQ819" s="175" t="s">
        <v>84</v>
      </c>
      <c r="PR819" s="341" t="s">
        <v>436</v>
      </c>
      <c r="PT819" s="176"/>
      <c r="PU819" s="176">
        <f>VLOOKUP(PR819,$A$879:$F$2731,6,FALSE)</f>
        <v>410</v>
      </c>
      <c r="PV819" s="175" t="s">
        <v>69</v>
      </c>
      <c r="PW819" s="10">
        <f>PU819*1.1</f>
        <v>451.00000000000006</v>
      </c>
      <c r="PX819" s="10"/>
      <c r="PY819" s="229"/>
      <c r="PZ819" s="175" t="s">
        <v>84</v>
      </c>
      <c r="QA819" s="343" t="s">
        <v>2019</v>
      </c>
      <c r="QC819" s="176"/>
      <c r="QD819" s="176">
        <f>VLOOKUP(QA819,$A$879:$F$2731,6,FALSE)</f>
        <v>427</v>
      </c>
      <c r="QE819" s="175" t="s">
        <v>69</v>
      </c>
      <c r="QF819" s="10">
        <f>QD819*1.1</f>
        <v>469.70000000000005</v>
      </c>
      <c r="QG819" s="10"/>
      <c r="QH819" s="229"/>
      <c r="QI819" s="175" t="s">
        <v>84</v>
      </c>
      <c r="QJ819" s="349" t="s">
        <v>183</v>
      </c>
      <c r="QL819" s="176"/>
      <c r="QM819" s="176" t="e">
        <f>VLOOKUP(QJ819,$A$879:$F$2731,6,FALSE)</f>
        <v>#N/A</v>
      </c>
      <c r="QN819" s="175" t="s">
        <v>69</v>
      </c>
      <c r="QO819" s="10" t="e">
        <f>QM819*1.1</f>
        <v>#N/A</v>
      </c>
      <c r="QP819" s="10"/>
      <c r="QQ819" s="229"/>
      <c r="QR819" s="175" t="s">
        <v>84</v>
      </c>
      <c r="QS819" s="341" t="s">
        <v>625</v>
      </c>
      <c r="QU819" s="176"/>
      <c r="QV819" s="176">
        <f>VLOOKUP(QS819,$A$879:$F$2731,6,FALSE)</f>
        <v>373</v>
      </c>
      <c r="QW819" s="175" t="s">
        <v>69</v>
      </c>
      <c r="QX819" s="10">
        <f>QV819*1.1</f>
        <v>410.3</v>
      </c>
      <c r="QY819" s="10"/>
      <c r="QZ819" s="229"/>
      <c r="RA819" s="175" t="s">
        <v>84</v>
      </c>
      <c r="RB819" s="341" t="s">
        <v>462</v>
      </c>
      <c r="RD819" s="176"/>
      <c r="RE819" s="176">
        <f>VLOOKUP(RB819,$A$879:$F$2731,6,FALSE)</f>
        <v>68</v>
      </c>
      <c r="RF819" s="175" t="s">
        <v>69</v>
      </c>
      <c r="RG819" s="10">
        <f>RE819*1.1</f>
        <v>74.800000000000011</v>
      </c>
      <c r="RH819" s="10"/>
      <c r="RI819" s="229"/>
      <c r="RJ819" s="175" t="s">
        <v>84</v>
      </c>
      <c r="RK819" s="341" t="s">
        <v>2019</v>
      </c>
      <c r="RM819" s="176"/>
      <c r="RN819" s="176">
        <f>VLOOKUP(RK819,$A$879:$F$2731,6,FALSE)</f>
        <v>427</v>
      </c>
      <c r="RO819" s="175" t="s">
        <v>69</v>
      </c>
      <c r="RP819" s="10">
        <f>RN819*1.1</f>
        <v>469.70000000000005</v>
      </c>
      <c r="RQ819" s="10"/>
      <c r="RR819" s="229"/>
      <c r="RS819" s="175" t="s">
        <v>84</v>
      </c>
      <c r="RT819" s="349" t="s">
        <v>183</v>
      </c>
      <c r="RV819" s="176"/>
      <c r="RW819" s="176" t="e">
        <f>VLOOKUP(RT819,$A$879:$F$2731,6,FALSE)</f>
        <v>#N/A</v>
      </c>
      <c r="RX819" s="175" t="s">
        <v>69</v>
      </c>
      <c r="RY819" s="10" t="e">
        <f>RW819*1.1</f>
        <v>#N/A</v>
      </c>
      <c r="RZ819" s="10"/>
      <c r="SA819" s="235"/>
      <c r="SB819" s="175" t="s">
        <v>84</v>
      </c>
      <c r="SC819" s="341" t="s">
        <v>2115</v>
      </c>
      <c r="SE819" s="176"/>
      <c r="SF819" s="176">
        <f>VLOOKUP(SC819,$A$879:$F$2731,6,FALSE)</f>
        <v>608</v>
      </c>
      <c r="SG819" s="175" t="s">
        <v>69</v>
      </c>
      <c r="SH819" s="10">
        <f>SF819*1.1</f>
        <v>668.80000000000007</v>
      </c>
      <c r="SI819" s="10"/>
      <c r="SJ819" s="235"/>
      <c r="SK819" s="175" t="s">
        <v>84</v>
      </c>
      <c r="SL819" s="341" t="s">
        <v>1958</v>
      </c>
      <c r="SN819" s="176"/>
      <c r="SO819" s="176">
        <f>VLOOKUP(SL819,$A$879:$F$2731,6,FALSE)</f>
        <v>266</v>
      </c>
      <c r="SP819" s="175" t="s">
        <v>69</v>
      </c>
      <c r="SQ819" s="10">
        <f>SO819*1.1</f>
        <v>292.60000000000002</v>
      </c>
      <c r="SR819" s="10"/>
      <c r="SS819" s="235"/>
      <c r="ST819" s="175" t="s">
        <v>84</v>
      </c>
      <c r="SU819" s="341" t="s">
        <v>2344</v>
      </c>
      <c r="SW819" s="176"/>
      <c r="SX819" s="176">
        <f>VLOOKUP(SU819,$A$879:$F$2731,6,FALSE)</f>
        <v>489</v>
      </c>
      <c r="SY819" s="175" t="s">
        <v>69</v>
      </c>
      <c r="SZ819" s="10">
        <f>SX819*1.1</f>
        <v>537.90000000000009</v>
      </c>
      <c r="TA819" s="10"/>
      <c r="TB819" s="235"/>
      <c r="TC819" s="175" t="s">
        <v>84</v>
      </c>
      <c r="TD819" s="349" t="s">
        <v>183</v>
      </c>
      <c r="TF819" s="176"/>
      <c r="TG819" s="176" t="e">
        <f>VLOOKUP(TD819,$A$879:$F$2731,6,FALSE)</f>
        <v>#N/A</v>
      </c>
      <c r="TH819" s="175" t="s">
        <v>69</v>
      </c>
      <c r="TI819" s="10" t="e">
        <f>TG819*1.1</f>
        <v>#N/A</v>
      </c>
      <c r="TK819" s="235"/>
      <c r="TL819" s="175" t="s">
        <v>84</v>
      </c>
      <c r="TM819" s="341" t="s">
        <v>499</v>
      </c>
      <c r="TO819" s="176"/>
      <c r="TP819" s="176">
        <f>VLOOKUP(TM819,$A$879:$F$2731,6,FALSE)</f>
        <v>114</v>
      </c>
      <c r="TQ819" s="175" t="s">
        <v>69</v>
      </c>
      <c r="TR819" s="10">
        <f>TP819*1.1</f>
        <v>125.4</v>
      </c>
      <c r="TS819" s="10"/>
      <c r="TT819" s="235"/>
      <c r="TU819" s="175" t="s">
        <v>84</v>
      </c>
      <c r="TV819" s="341" t="s">
        <v>506</v>
      </c>
      <c r="TX819" s="176"/>
      <c r="TY819" s="176">
        <f>VLOOKUP(TV819,$A$879:$F$2731,6,FALSE)</f>
        <v>16</v>
      </c>
      <c r="TZ819" s="175" t="s">
        <v>69</v>
      </c>
      <c r="UA819" s="10">
        <f>TY819*1.1</f>
        <v>17.600000000000001</v>
      </c>
      <c r="UB819" s="10"/>
      <c r="UC819" s="235"/>
      <c r="UD819" s="175" t="s">
        <v>84</v>
      </c>
      <c r="UE819" s="341" t="s">
        <v>1800</v>
      </c>
      <c r="UG819" s="176"/>
      <c r="UH819" s="176">
        <f>VLOOKUP(UE819,$A$879:$F$2731,6,FALSE)</f>
        <v>855</v>
      </c>
      <c r="UI819" s="175" t="s">
        <v>69</v>
      </c>
      <c r="UJ819" s="10">
        <f>UH819*1.1</f>
        <v>940.50000000000011</v>
      </c>
      <c r="UK819" s="10"/>
      <c r="UL819" s="235"/>
      <c r="UM819" s="175" t="s">
        <v>84</v>
      </c>
      <c r="UN819" s="349" t="s">
        <v>183</v>
      </c>
      <c r="UP819" s="176"/>
      <c r="UQ819" s="176" t="e">
        <f>VLOOKUP(UN819,$A$879:$F$2731,6,FALSE)</f>
        <v>#N/A</v>
      </c>
      <c r="UR819" s="175" t="s">
        <v>69</v>
      </c>
      <c r="US819" s="10" t="e">
        <f>UQ819*1.1</f>
        <v>#N/A</v>
      </c>
      <c r="UT819" s="10"/>
      <c r="UU819" s="235"/>
      <c r="UV819" s="175" t="s">
        <v>84</v>
      </c>
      <c r="UW819" s="341" t="s">
        <v>2344</v>
      </c>
      <c r="UY819" s="176"/>
      <c r="UZ819" s="176">
        <f>VLOOKUP(UW819,$A$879:$F$2731,6,FALSE)</f>
        <v>489</v>
      </c>
      <c r="VA819" s="175" t="s">
        <v>69</v>
      </c>
      <c r="VB819" s="10">
        <f>UZ819*1.1</f>
        <v>537.90000000000009</v>
      </c>
      <c r="VC819" s="10"/>
      <c r="VD819" s="235"/>
      <c r="VE819" s="175" t="s">
        <v>84</v>
      </c>
      <c r="VF819" s="349" t="s">
        <v>183</v>
      </c>
      <c r="VH819" s="176"/>
      <c r="VI819" s="176" t="e">
        <f>VLOOKUP(VF819,$A$879:$F$2731,6,FALSE)</f>
        <v>#N/A</v>
      </c>
      <c r="VJ819" s="175" t="s">
        <v>69</v>
      </c>
      <c r="VK819" s="10" t="e">
        <f>VI819*1.1</f>
        <v>#N/A</v>
      </c>
      <c r="VL819" s="10"/>
      <c r="VM819" s="235"/>
      <c r="VN819" s="175" t="s">
        <v>84</v>
      </c>
      <c r="VO819" s="341" t="s">
        <v>453</v>
      </c>
      <c r="VQ819" s="176"/>
      <c r="VR819" s="176">
        <f>VLOOKUP(VO819,$A$879:$F$2731,6,FALSE)</f>
        <v>100</v>
      </c>
      <c r="VS819" s="175" t="s">
        <v>69</v>
      </c>
      <c r="VT819" s="10">
        <f>VR819*1.1</f>
        <v>110.00000000000001</v>
      </c>
      <c r="VU819" s="10"/>
      <c r="VV819" s="235"/>
      <c r="VW819" s="175" t="s">
        <v>84</v>
      </c>
      <c r="VX819" s="349" t="s">
        <v>183</v>
      </c>
      <c r="VZ819" s="176"/>
      <c r="WA819" s="176" t="e">
        <f>VLOOKUP(VX819,$A$879:$F$2731,6,FALSE)</f>
        <v>#N/A</v>
      </c>
      <c r="WB819" s="175" t="s">
        <v>69</v>
      </c>
      <c r="WC819" s="10" t="e">
        <f>WA819*1.1</f>
        <v>#N/A</v>
      </c>
      <c r="WE819" s="235"/>
      <c r="WF819" s="175" t="s">
        <v>84</v>
      </c>
      <c r="WG819" s="341" t="s">
        <v>2115</v>
      </c>
      <c r="WI819" s="176"/>
      <c r="WJ819" s="176">
        <f>VLOOKUP(WG819,$A$879:$F$2731,6,FALSE)</f>
        <v>608</v>
      </c>
      <c r="WK819" s="175" t="s">
        <v>69</v>
      </c>
      <c r="WL819" s="10">
        <f>WJ819*1.1</f>
        <v>668.80000000000007</v>
      </c>
      <c r="WN819" s="235"/>
      <c r="WO819" s="175" t="s">
        <v>84</v>
      </c>
      <c r="WP819" s="341" t="s">
        <v>499</v>
      </c>
      <c r="WQ819" s="176"/>
      <c r="WR819" s="176"/>
      <c r="WS819" s="176">
        <f>VLOOKUP(WP819,$A$879:$F$2731,6,FALSE)</f>
        <v>114</v>
      </c>
      <c r="WT819" s="175" t="s">
        <v>69</v>
      </c>
      <c r="WU819" s="10">
        <f>WS819*1.1</f>
        <v>125.4</v>
      </c>
      <c r="WV819" s="10"/>
      <c r="WW819" s="235"/>
      <c r="WX819" s="175" t="s">
        <v>84</v>
      </c>
      <c r="WY819" s="341" t="s">
        <v>722</v>
      </c>
      <c r="XA819" s="176"/>
      <c r="XB819" s="176">
        <f>VLOOKUP(WY819,$A$879:$F$2731,6,FALSE)</f>
        <v>249</v>
      </c>
      <c r="XC819" s="175" t="s">
        <v>69</v>
      </c>
      <c r="XD819" s="10">
        <f>XB819*1.1</f>
        <v>273.90000000000003</v>
      </c>
      <c r="XF819" s="235"/>
      <c r="XG819" s="175" t="s">
        <v>84</v>
      </c>
      <c r="XH819" s="351" t="s">
        <v>2019</v>
      </c>
      <c r="XJ819" s="176"/>
      <c r="XK819" s="176">
        <f>VLOOKUP(XH819,$A$879:$F$2731,6,FALSE)</f>
        <v>427</v>
      </c>
      <c r="XL819" s="175" t="s">
        <v>69</v>
      </c>
      <c r="XM819" s="10">
        <f>XK819*1.1</f>
        <v>469.70000000000005</v>
      </c>
      <c r="XO819" s="235"/>
      <c r="XP819" s="175" t="s">
        <v>84</v>
      </c>
      <c r="XQ819" s="341" t="s">
        <v>1800</v>
      </c>
      <c r="XS819" s="176"/>
      <c r="XT819" s="176">
        <f>VLOOKUP(XQ819,$A$879:$F$2731,6,FALSE)</f>
        <v>855</v>
      </c>
      <c r="XU819" s="175" t="s">
        <v>69</v>
      </c>
      <c r="XV819" s="10">
        <f>XT819*1.1</f>
        <v>940.50000000000011</v>
      </c>
      <c r="XW819" s="10"/>
      <c r="XX819" s="235"/>
      <c r="XY819" s="175" t="s">
        <v>84</v>
      </c>
      <c r="XZ819" s="341" t="s">
        <v>499</v>
      </c>
      <c r="YB819" s="176"/>
      <c r="YC819" s="176">
        <f>VLOOKUP(XZ819,$A$879:$F$2731,6,FALSE)</f>
        <v>114</v>
      </c>
      <c r="YD819" s="175" t="s">
        <v>69</v>
      </c>
      <c r="YE819" s="10">
        <f>YC819*1.1</f>
        <v>125.4</v>
      </c>
      <c r="YG819" s="235"/>
      <c r="YH819" s="175" t="s">
        <v>84</v>
      </c>
      <c r="YI819" s="341" t="s">
        <v>1743</v>
      </c>
      <c r="YK819" s="176"/>
      <c r="YL819" s="176">
        <f>VLOOKUP(YI819,$A$879:$F$2731,6,FALSE)</f>
        <v>122</v>
      </c>
      <c r="YM819" s="175" t="s">
        <v>69</v>
      </c>
      <c r="YN819" s="10">
        <f>YL819*1.1</f>
        <v>134.20000000000002</v>
      </c>
      <c r="YO819" s="10"/>
      <c r="YP819" s="235"/>
      <c r="YQ819" s="175" t="s">
        <v>84</v>
      </c>
      <c r="YR819" s="341" t="s">
        <v>1703</v>
      </c>
      <c r="YT819" s="176"/>
      <c r="YU819" s="176">
        <f>VLOOKUP(YR819,$A$879:$F$2731,6,FALSE)</f>
        <v>0</v>
      </c>
      <c r="YV819" s="175" t="s">
        <v>69</v>
      </c>
      <c r="YW819" s="10">
        <f>YU819*1.1</f>
        <v>0</v>
      </c>
      <c r="YY819" s="235"/>
      <c r="YZ819" s="175" t="s">
        <v>84</v>
      </c>
      <c r="ZA819" s="341" t="s">
        <v>2019</v>
      </c>
      <c r="ZC819" s="176"/>
      <c r="ZD819" s="176">
        <f>VLOOKUP(ZA819,$A$879:$F$2731,6,FALSE)</f>
        <v>427</v>
      </c>
      <c r="ZE819" s="175" t="s">
        <v>69</v>
      </c>
      <c r="ZF819" s="10">
        <f>ZD819*1.1</f>
        <v>469.70000000000005</v>
      </c>
      <c r="ZH819" s="235"/>
      <c r="ZI819" s="175" t="s">
        <v>84</v>
      </c>
      <c r="ZJ819" s="341" t="s">
        <v>1800</v>
      </c>
      <c r="ZL819" s="176"/>
      <c r="ZM819" s="176">
        <f>VLOOKUP(ZJ819,$A$879:$F$2731,6,FALSE)</f>
        <v>855</v>
      </c>
      <c r="ZN819" s="175" t="s">
        <v>69</v>
      </c>
      <c r="ZO819" s="10">
        <f>ZM819*1.1</f>
        <v>940.50000000000011</v>
      </c>
      <c r="ZQ819" s="235"/>
      <c r="ZR819" s="175" t="s">
        <v>84</v>
      </c>
      <c r="ZS819" s="341" t="s">
        <v>506</v>
      </c>
      <c r="ZU819" s="176"/>
      <c r="ZV819" s="176">
        <f>VLOOKUP(ZS819,$A$879:$F$2731,6,FALSE)</f>
        <v>16</v>
      </c>
      <c r="ZW819" s="175" t="s">
        <v>69</v>
      </c>
      <c r="ZX819" s="10">
        <f>ZV819*1.1</f>
        <v>17.600000000000001</v>
      </c>
      <c r="ZY819" s="10"/>
      <c r="ZZ819" s="235"/>
      <c r="AAA819" s="175" t="s">
        <v>84</v>
      </c>
      <c r="AAB819" s="341" t="s">
        <v>2325</v>
      </c>
      <c r="AAD819" s="176"/>
      <c r="AAE819" s="176">
        <f>VLOOKUP(AAB819,$A$879:$F$2731,6,FALSE)</f>
        <v>103</v>
      </c>
      <c r="AAF819" s="175" t="s">
        <v>69</v>
      </c>
      <c r="AAG819" s="10">
        <f>AAE819*1.1</f>
        <v>113.30000000000001</v>
      </c>
      <c r="AAH819" s="10"/>
      <c r="AAI819" s="235"/>
      <c r="AAJ819" s="175" t="s">
        <v>84</v>
      </c>
      <c r="AAK819" s="75" t="s">
        <v>183</v>
      </c>
      <c r="AAM819" s="176"/>
      <c r="AAN819" s="176" t="e">
        <f>VLOOKUP(AAK819,$A$879:$F$2731,6,FALSE)</f>
        <v>#N/A</v>
      </c>
      <c r="AAO819" s="175" t="s">
        <v>69</v>
      </c>
      <c r="AAP819" s="10" t="e">
        <f>AAN819*1.1</f>
        <v>#N/A</v>
      </c>
      <c r="AAQ819" s="10"/>
      <c r="AAR819" s="235"/>
      <c r="AAS819" s="175" t="s">
        <v>84</v>
      </c>
      <c r="AAT819" s="341" t="s">
        <v>2115</v>
      </c>
      <c r="AAV819" s="176"/>
      <c r="AAW819" s="176">
        <f>VLOOKUP(AAT819,$A$879:$F$2731,6,FALSE)</f>
        <v>608</v>
      </c>
      <c r="AAX819" s="175" t="s">
        <v>69</v>
      </c>
      <c r="AAY819" s="10">
        <f>AAW819*1.1</f>
        <v>668.80000000000007</v>
      </c>
      <c r="AAZ819" s="10"/>
      <c r="ABA819" s="235"/>
      <c r="ABB819" s="175" t="s">
        <v>84</v>
      </c>
      <c r="ABC819" s="355" t="s">
        <v>625</v>
      </c>
      <c r="ABE819" s="176"/>
      <c r="ABF819" s="176">
        <f>VLOOKUP(ABC819,$A$879:$F$2731,6,FALSE)</f>
        <v>373</v>
      </c>
      <c r="ABG819" s="175" t="s">
        <v>69</v>
      </c>
      <c r="ABH819" s="10">
        <f>ABF819*1.1</f>
        <v>410.3</v>
      </c>
      <c r="ABI819" s="10"/>
      <c r="ABJ819" s="235"/>
      <c r="ABK819" s="175" t="s">
        <v>84</v>
      </c>
      <c r="ABL819" s="341" t="s">
        <v>548</v>
      </c>
      <c r="ABN819" s="176"/>
      <c r="ABO819" s="176">
        <f>VLOOKUP(ABL819,$A$879:$F$2731,6,FALSE)</f>
        <v>321</v>
      </c>
      <c r="ABP819" s="175" t="s">
        <v>69</v>
      </c>
      <c r="ABQ819" s="10">
        <f>ABO819*1.1</f>
        <v>353.1</v>
      </c>
      <c r="ABR819" s="10"/>
      <c r="ABS819" s="235"/>
      <c r="ABT819" s="175" t="s">
        <v>84</v>
      </c>
      <c r="ABU819" s="75" t="s">
        <v>183</v>
      </c>
      <c r="ABW819" s="176"/>
      <c r="ABX819" s="176" t="e">
        <f>VLOOKUP(ABU819,$A$879:$F$2731,6,FALSE)</f>
        <v>#N/A</v>
      </c>
      <c r="ABY819" s="175" t="s">
        <v>69</v>
      </c>
      <c r="ABZ819" s="10" t="e">
        <f>ABX819*1.1</f>
        <v>#N/A</v>
      </c>
      <c r="ACA819" s="10"/>
      <c r="ACB819" s="235"/>
      <c r="ACC819" s="175" t="s">
        <v>84</v>
      </c>
      <c r="ACD819" s="75" t="s">
        <v>183</v>
      </c>
      <c r="ACF819" s="176"/>
      <c r="ACG819" s="176" t="e">
        <f>VLOOKUP(ACD819,$A$879:$F$2731,6,FALSE)</f>
        <v>#N/A</v>
      </c>
      <c r="ACH819" s="175" t="s">
        <v>69</v>
      </c>
      <c r="ACI819" s="10" t="e">
        <f>ACG819*1.1</f>
        <v>#N/A</v>
      </c>
      <c r="ACJ819" s="10"/>
      <c r="ACK819" s="235"/>
      <c r="ACL819" s="175" t="s">
        <v>84</v>
      </c>
      <c r="ACM819" s="75" t="s">
        <v>183</v>
      </c>
      <c r="ACO819" s="176"/>
      <c r="ACP819" s="176" t="e">
        <f>VLOOKUP(ACM819,$A$879:$F$2731,6,FALSE)</f>
        <v>#N/A</v>
      </c>
      <c r="ACQ819" s="175" t="s">
        <v>69</v>
      </c>
      <c r="ACR819" s="10" t="e">
        <f>ACP819*1.1</f>
        <v>#N/A</v>
      </c>
      <c r="ACS819" s="10"/>
      <c r="ACT819" s="235"/>
      <c r="ACU819" s="175" t="s">
        <v>84</v>
      </c>
      <c r="ACV819" s="75" t="s">
        <v>183</v>
      </c>
      <c r="ACX819" s="176"/>
      <c r="ACY819" s="176" t="e">
        <f>VLOOKUP(ACV819,$A$879:$F$2731,6,FALSE)</f>
        <v>#N/A</v>
      </c>
      <c r="ACZ819" s="175" t="s">
        <v>69</v>
      </c>
      <c r="ADA819" s="10" t="e">
        <f>ACY819*1.1</f>
        <v>#N/A</v>
      </c>
      <c r="ADB819" s="10"/>
      <c r="ADC819" s="235"/>
      <c r="ADD819" s="175" t="s">
        <v>84</v>
      </c>
      <c r="ADE819" s="341" t="s">
        <v>506</v>
      </c>
      <c r="ADG819" s="176"/>
      <c r="ADH819" s="176">
        <f>VLOOKUP(ADE819,$A$879:$F$2731,6,FALSE)</f>
        <v>16</v>
      </c>
      <c r="ADI819" s="175" t="s">
        <v>69</v>
      </c>
      <c r="ADJ819" s="10">
        <f>ADH819*1.1</f>
        <v>17.600000000000001</v>
      </c>
      <c r="ADL819" s="235"/>
      <c r="ADM819" s="175" t="s">
        <v>84</v>
      </c>
      <c r="ADN819" s="75" t="s">
        <v>183</v>
      </c>
      <c r="ADP819" s="176"/>
      <c r="ADQ819" s="176" t="e">
        <f>VLOOKUP(ADN819,$A$879:$F$2731,6,FALSE)</f>
        <v>#N/A</v>
      </c>
      <c r="ADR819" s="175" t="s">
        <v>69</v>
      </c>
      <c r="ADS819" s="10" t="e">
        <f>ADQ819*1.1</f>
        <v>#N/A</v>
      </c>
      <c r="ADT819" s="10"/>
      <c r="ADU819" s="235"/>
      <c r="ADV819" s="175" t="s">
        <v>84</v>
      </c>
      <c r="ADW819" s="341" t="s">
        <v>2091</v>
      </c>
      <c r="ADY819" s="176"/>
      <c r="ADZ819" s="176">
        <f>VLOOKUP(ADW819,$A$879:$F$2731,6,FALSE)</f>
        <v>239</v>
      </c>
      <c r="AEA819" s="175" t="s">
        <v>69</v>
      </c>
      <c r="AEB819" s="10">
        <f>ADZ819*1.1</f>
        <v>262.90000000000003</v>
      </c>
      <c r="AED819" s="235"/>
      <c r="AEE819" s="175" t="s">
        <v>84</v>
      </c>
      <c r="AEF819" s="75" t="s">
        <v>183</v>
      </c>
      <c r="AEH819" s="176"/>
      <c r="AEI819" s="176" t="e">
        <f>VLOOKUP(AEF819,$A$879:$F$2731,6,FALSE)</f>
        <v>#N/A</v>
      </c>
      <c r="AEJ819" s="175" t="s">
        <v>69</v>
      </c>
      <c r="AEK819" s="10" t="e">
        <f>AEI819*1.1</f>
        <v>#N/A</v>
      </c>
      <c r="AEM819" s="235"/>
      <c r="AEN819" s="175" t="s">
        <v>84</v>
      </c>
      <c r="AEO819" s="75" t="s">
        <v>183</v>
      </c>
      <c r="AEQ819" s="176"/>
      <c r="AER819" s="176" t="e">
        <f>VLOOKUP(AEO819,$A$879:$F$2731,6,FALSE)</f>
        <v>#N/A</v>
      </c>
      <c r="AES819" s="175" t="s">
        <v>69</v>
      </c>
      <c r="AET819" s="10" t="e">
        <f>AER819*1.1</f>
        <v>#N/A</v>
      </c>
      <c r="AEV819" s="235"/>
      <c r="AEW819" s="175" t="s">
        <v>84</v>
      </c>
      <c r="AEX819" s="75" t="s">
        <v>183</v>
      </c>
      <c r="AEZ819" s="176"/>
      <c r="AFA819" s="176" t="e">
        <f>VLOOKUP(AEX819,$A$879:$F$2731,6,FALSE)</f>
        <v>#N/A</v>
      </c>
      <c r="AFB819" s="175" t="s">
        <v>69</v>
      </c>
      <c r="AFC819" s="10" t="e">
        <f>AFA819*1.1</f>
        <v>#N/A</v>
      </c>
      <c r="AFD819" s="10"/>
      <c r="AFE819" s="235"/>
      <c r="AFF819" s="175" t="s">
        <v>84</v>
      </c>
      <c r="AFG819" s="75" t="s">
        <v>183</v>
      </c>
      <c r="AFI819" s="176"/>
      <c r="AFJ819" s="176" t="e">
        <f>VLOOKUP(AFG819,$A$879:$F$2731,6,FALSE)</f>
        <v>#N/A</v>
      </c>
      <c r="AFK819" s="175" t="s">
        <v>69</v>
      </c>
      <c r="AFL819" s="10" t="e">
        <f>AFJ819*1.1</f>
        <v>#N/A</v>
      </c>
      <c r="AFM819" s="10"/>
      <c r="AFN819" s="235"/>
      <c r="AFO819" s="175" t="s">
        <v>84</v>
      </c>
      <c r="AFP819" s="75" t="s">
        <v>183</v>
      </c>
      <c r="AFR819" s="176"/>
      <c r="AFS819" s="176" t="e">
        <f>VLOOKUP(AFP819,$A$879:$F$2731,6,FALSE)</f>
        <v>#N/A</v>
      </c>
      <c r="AFT819" s="175" t="s">
        <v>69</v>
      </c>
      <c r="AFU819" s="10" t="e">
        <f>AFS819*1.1</f>
        <v>#N/A</v>
      </c>
      <c r="AFV819" s="10"/>
      <c r="AFW819" s="235"/>
      <c r="AFX819" s="175" t="s">
        <v>84</v>
      </c>
      <c r="AFY819" s="341" t="s">
        <v>1743</v>
      </c>
      <c r="AGA819" s="176"/>
      <c r="AGB819" s="176">
        <f>VLOOKUP(AFY819,$A$879:$F$2731,6,FALSE)</f>
        <v>122</v>
      </c>
      <c r="AGC819" s="175" t="s">
        <v>69</v>
      </c>
      <c r="AGD819" s="10">
        <f>AGB819*1.1</f>
        <v>134.20000000000002</v>
      </c>
      <c r="AGE819" s="10"/>
      <c r="AGF819" s="235"/>
      <c r="AGG819" s="175" t="s">
        <v>84</v>
      </c>
      <c r="AGH819" s="341" t="s">
        <v>1958</v>
      </c>
      <c r="AGJ819" s="176"/>
      <c r="AGK819" s="176">
        <f>VLOOKUP(AGH819,$A$879:$F$2731,6,FALSE)</f>
        <v>266</v>
      </c>
      <c r="AGL819" s="175" t="s">
        <v>69</v>
      </c>
      <c r="AGM819" s="10">
        <f>AGK819*1.1</f>
        <v>292.60000000000002</v>
      </c>
      <c r="AGN819" s="10"/>
      <c r="AGO819" s="235"/>
      <c r="AGP819" s="175" t="s">
        <v>84</v>
      </c>
      <c r="AGQ819" s="341" t="s">
        <v>2344</v>
      </c>
      <c r="AGS819" s="176"/>
      <c r="AGT819" s="176">
        <f>VLOOKUP(AGQ819,$A$879:$F$2731,6,FALSE)</f>
        <v>489</v>
      </c>
      <c r="AGU819" s="175" t="s">
        <v>69</v>
      </c>
      <c r="AGV819" s="10">
        <f>AGT819*1.1</f>
        <v>537.90000000000009</v>
      </c>
      <c r="AGW819" s="10"/>
      <c r="AGX819" s="235"/>
      <c r="AGY819" s="175" t="s">
        <v>84</v>
      </c>
      <c r="AGZ819" s="341" t="s">
        <v>2091</v>
      </c>
      <c r="AHB819" s="176"/>
      <c r="AHC819" s="176">
        <f>VLOOKUP(AGZ819,$A$879:$F$2731,6,FALSE)</f>
        <v>239</v>
      </c>
      <c r="AHD819" s="175" t="s">
        <v>69</v>
      </c>
      <c r="AHE819" s="10">
        <f>AHC819*1.1</f>
        <v>262.90000000000003</v>
      </c>
      <c r="AHF819" s="10"/>
      <c r="AHG819" s="235"/>
      <c r="AHH819" s="175" t="s">
        <v>84</v>
      </c>
      <c r="AHI819" s="398" t="s">
        <v>2325</v>
      </c>
      <c r="AHK819" s="176"/>
      <c r="AHL819" s="176">
        <f>VLOOKUP(AHI819,$A$879:$F$2731,6,FALSE)</f>
        <v>103</v>
      </c>
      <c r="AHM819" s="175" t="s">
        <v>69</v>
      </c>
      <c r="AHN819" s="10">
        <f>AHL819*1.1</f>
        <v>113.30000000000001</v>
      </c>
      <c r="AHO819" s="10"/>
      <c r="AHP819" s="235"/>
      <c r="AHQ819" s="175" t="s">
        <v>84</v>
      </c>
      <c r="AHR819" s="341" t="s">
        <v>2091</v>
      </c>
      <c r="AHT819" s="176"/>
      <c r="AHU819" s="176">
        <f>VLOOKUP(AHR819,$A$879:$F$2731,6,FALSE)</f>
        <v>239</v>
      </c>
      <c r="AHV819" s="175" t="s">
        <v>69</v>
      </c>
      <c r="AHW819" s="10">
        <f>AHU819*1.1</f>
        <v>262.90000000000003</v>
      </c>
      <c r="AHX819" s="10"/>
      <c r="AHY819" s="235"/>
      <c r="AHZ819" s="175" t="s">
        <v>84</v>
      </c>
      <c r="AIA819" s="341" t="s">
        <v>1011</v>
      </c>
      <c r="AIC819" s="176"/>
      <c r="AID819" s="176">
        <f>VLOOKUP(AIA819,$A$879:$F$2731,6,FALSE)</f>
        <v>358</v>
      </c>
      <c r="AIE819" s="175" t="s">
        <v>69</v>
      </c>
      <c r="AIF819" s="10">
        <f>AID819*1.1</f>
        <v>393.8</v>
      </c>
      <c r="AIG819" s="10"/>
      <c r="AIH819" s="235"/>
      <c r="AII819" s="175" t="s">
        <v>84</v>
      </c>
      <c r="AIJ819" s="341" t="s">
        <v>499</v>
      </c>
      <c r="AIL819" s="176"/>
      <c r="AIM819" s="176">
        <f>VLOOKUP(AIJ819,$A$879:$F$2731,6,FALSE)</f>
        <v>114</v>
      </c>
      <c r="AIN819" s="175" t="s">
        <v>69</v>
      </c>
      <c r="AIO819" s="10">
        <f>AIM819*1.1</f>
        <v>125.4</v>
      </c>
      <c r="AIP819" s="10"/>
      <c r="AIQ819" s="235"/>
      <c r="AIR819" s="175" t="s">
        <v>84</v>
      </c>
      <c r="AIS819" s="341" t="s">
        <v>2115</v>
      </c>
      <c r="AIU819" s="176"/>
      <c r="AIV819" s="176">
        <f>VLOOKUP(AIS819,$A$879:$F$2731,6,FALSE)</f>
        <v>608</v>
      </c>
      <c r="AIW819" s="175" t="s">
        <v>69</v>
      </c>
      <c r="AIX819" s="10">
        <f>AIV819*1.1</f>
        <v>668.80000000000007</v>
      </c>
      <c r="AIY819" s="10"/>
      <c r="AIZ819" s="235"/>
      <c r="AJA819" s="175" t="s">
        <v>84</v>
      </c>
      <c r="AJB819" s="351" t="s">
        <v>2115</v>
      </c>
      <c r="AJD819" s="176"/>
      <c r="AJE819" s="176">
        <f>VLOOKUP(AJB819,$A$879:$F$2731,6,FALSE)</f>
        <v>608</v>
      </c>
      <c r="AJF819" s="175" t="s">
        <v>69</v>
      </c>
      <c r="AJG819" s="10">
        <f>AJE819*1.1</f>
        <v>668.80000000000007</v>
      </c>
      <c r="AJH819" s="10"/>
      <c r="AJI819" s="235"/>
      <c r="AJJ819" s="175" t="s">
        <v>84</v>
      </c>
      <c r="AJK819" s="341" t="s">
        <v>1797</v>
      </c>
      <c r="AJM819" s="176"/>
      <c r="AJN819" s="176">
        <f>VLOOKUP(AJK819,$A$879:$F$2731,6,FALSE)</f>
        <v>282</v>
      </c>
      <c r="AJO819" s="175" t="s">
        <v>69</v>
      </c>
      <c r="AJP819" s="10">
        <f>AJN819*1.1</f>
        <v>310.20000000000005</v>
      </c>
      <c r="AJQ819" s="10"/>
      <c r="AJR819" s="235"/>
      <c r="AJS819" s="175" t="s">
        <v>84</v>
      </c>
      <c r="AJT819" s="347" t="s">
        <v>1800</v>
      </c>
      <c r="AJV819" s="176"/>
      <c r="AJW819" s="176">
        <f>VLOOKUP(AJT819,$A$879:$F$2731,6,FALSE)</f>
        <v>855</v>
      </c>
      <c r="AJX819" s="175" t="s">
        <v>69</v>
      </c>
      <c r="AJY819" s="10">
        <f>AJW819*1.1</f>
        <v>940.50000000000011</v>
      </c>
      <c r="AJZ819" s="10"/>
      <c r="AKA819" s="235"/>
      <c r="AKB819" s="175" t="s">
        <v>84</v>
      </c>
      <c r="AKC819" s="341" t="s">
        <v>2115</v>
      </c>
      <c r="AKE819" s="176"/>
      <c r="AKF819" s="176">
        <f>VLOOKUP(AKC819,$A$879:$F$2731,6,FALSE)</f>
        <v>608</v>
      </c>
      <c r="AKG819" s="175" t="s">
        <v>69</v>
      </c>
      <c r="AKH819" s="10">
        <f>AKF819*1.1</f>
        <v>668.80000000000007</v>
      </c>
      <c r="AKI819" s="10"/>
      <c r="AKJ819" s="235"/>
      <c r="AKK819" s="175" t="s">
        <v>84</v>
      </c>
      <c r="AKL819" s="341" t="s">
        <v>1703</v>
      </c>
      <c r="AKN819" s="176"/>
      <c r="AKO819" s="176">
        <f>VLOOKUP(AKL819,$A$879:$F$2731,6,FALSE)</f>
        <v>0</v>
      </c>
      <c r="AKP819" s="175" t="s">
        <v>69</v>
      </c>
      <c r="AKQ819" s="10">
        <f>AKO819*1.1</f>
        <v>0</v>
      </c>
      <c r="AKR819" s="10"/>
      <c r="AKS819" s="235"/>
      <c r="AKT819" s="175" t="s">
        <v>84</v>
      </c>
      <c r="AKU819" s="341" t="s">
        <v>1797</v>
      </c>
      <c r="AKW819" s="176"/>
      <c r="AKX819" s="176">
        <f>VLOOKUP(AKU819,$A$879:$F$2731,6,FALSE)</f>
        <v>282</v>
      </c>
      <c r="AKY819" s="175" t="s">
        <v>69</v>
      </c>
      <c r="AKZ819" s="10">
        <f>AKX819*1.1</f>
        <v>310.20000000000005</v>
      </c>
      <c r="ALA819" s="10"/>
      <c r="ALB819" s="235"/>
      <c r="ALC819" s="175" t="s">
        <v>84</v>
      </c>
      <c r="ALD819" s="341" t="s">
        <v>2019</v>
      </c>
      <c r="ALF819" s="176"/>
      <c r="ALG819" s="176">
        <f>VLOOKUP(ALD819,$A$879:$F$2731,6,FALSE)</f>
        <v>427</v>
      </c>
      <c r="ALH819" s="175" t="s">
        <v>69</v>
      </c>
      <c r="ALI819" s="10">
        <f>ALG819*1.1</f>
        <v>469.70000000000005</v>
      </c>
      <c r="ALJ819" s="10"/>
      <c r="ALK819" s="235"/>
      <c r="ALL819" s="175" t="s">
        <v>84</v>
      </c>
      <c r="ALM819" s="341" t="s">
        <v>453</v>
      </c>
      <c r="ALO819" s="176"/>
      <c r="ALP819" s="176">
        <f>VLOOKUP(ALM819,$A$879:$F$2731,6,FALSE)</f>
        <v>100</v>
      </c>
      <c r="ALQ819" s="175" t="s">
        <v>69</v>
      </c>
      <c r="ALR819" s="10">
        <f>ALP819*1.1</f>
        <v>110.00000000000001</v>
      </c>
      <c r="ALS819" s="10"/>
      <c r="ALT819" s="235"/>
      <c r="ALU819" s="175" t="s">
        <v>84</v>
      </c>
      <c r="ALV819" s="341" t="s">
        <v>451</v>
      </c>
      <c r="ALX819" s="176"/>
      <c r="ALY819" s="176">
        <f>VLOOKUP(ALV819,$A$879:$F$2731,6,FALSE)</f>
        <v>205</v>
      </c>
      <c r="ALZ819" s="175" t="s">
        <v>69</v>
      </c>
      <c r="AMA819" s="10">
        <f>ALY819*1.1</f>
        <v>225.50000000000003</v>
      </c>
      <c r="AMB819" s="10"/>
      <c r="AMC819" s="235"/>
      <c r="AMD819" s="175" t="s">
        <v>84</v>
      </c>
      <c r="AME819" s="401" t="s">
        <v>1011</v>
      </c>
      <c r="AMG819" s="176"/>
      <c r="AMH819" s="176">
        <f>VLOOKUP(AME819,$A$879:$F$2731,6,FALSE)</f>
        <v>358</v>
      </c>
      <c r="AMI819" s="175" t="s">
        <v>69</v>
      </c>
      <c r="AMJ819" s="10">
        <f>AMH819*1.1</f>
        <v>393.8</v>
      </c>
      <c r="AMK819" s="10"/>
      <c r="AML819" s="235"/>
      <c r="AMM819" s="175" t="s">
        <v>84</v>
      </c>
      <c r="AMN819" s="343" t="s">
        <v>1703</v>
      </c>
      <c r="AMP819" s="176"/>
      <c r="AMQ819" s="176">
        <f>VLOOKUP(AMN819,$A$879:$F$2731,6,FALSE)</f>
        <v>0</v>
      </c>
      <c r="AMR819" s="175" t="s">
        <v>69</v>
      </c>
      <c r="AMS819" s="10">
        <f>AMQ819*1.1</f>
        <v>0</v>
      </c>
      <c r="AMT819" s="10"/>
      <c r="AMU819" s="235"/>
      <c r="AMV819" s="175" t="s">
        <v>84</v>
      </c>
      <c r="AMW819" s="341" t="s">
        <v>1958</v>
      </c>
      <c r="AMY819" s="176"/>
      <c r="AMZ819" s="176">
        <f>VLOOKUP(AMW819,$A$879:$F$2731,6,FALSE)</f>
        <v>266</v>
      </c>
      <c r="ANA819" s="175" t="s">
        <v>69</v>
      </c>
      <c r="ANB819" s="10">
        <f>AMZ819*1.1</f>
        <v>292.60000000000002</v>
      </c>
      <c r="ANC819" s="10"/>
      <c r="AND819" s="235"/>
      <c r="ANE819" s="175" t="s">
        <v>84</v>
      </c>
      <c r="ANF819" s="341" t="s">
        <v>2115</v>
      </c>
      <c r="ANH819" s="176"/>
      <c r="ANI819" s="176">
        <f>VLOOKUP(ANF819,$A$879:$F$2731,6,FALSE)</f>
        <v>608</v>
      </c>
      <c r="ANJ819" s="175" t="s">
        <v>69</v>
      </c>
      <c r="ANK819" s="10">
        <f>ANI819*1.1</f>
        <v>668.80000000000007</v>
      </c>
      <c r="ANL819" s="10"/>
      <c r="ANM819" s="235"/>
      <c r="ANN819" s="175" t="s">
        <v>84</v>
      </c>
      <c r="ANO819" s="351" t="s">
        <v>538</v>
      </c>
      <c r="ANQ819" s="176"/>
      <c r="ANR819" s="176">
        <f>VLOOKUP(ANO819,$A$879:$F$2731,6,FALSE)</f>
        <v>82</v>
      </c>
      <c r="ANS819" s="175" t="s">
        <v>69</v>
      </c>
      <c r="ANT819" s="10">
        <f>ANR819*1.1</f>
        <v>90.2</v>
      </c>
      <c r="ANU819" s="10"/>
      <c r="ANV819" s="235"/>
      <c r="ANW819" s="175" t="s">
        <v>84</v>
      </c>
      <c r="ANX819" s="341" t="s">
        <v>2019</v>
      </c>
      <c r="ANZ819" s="176"/>
      <c r="AOA819" s="176">
        <f>VLOOKUP(ANX819,$A$879:$F$2731,6,FALSE)</f>
        <v>427</v>
      </c>
      <c r="AOB819" s="175" t="s">
        <v>69</v>
      </c>
      <c r="AOC819" s="10">
        <f>AOA819*1.1</f>
        <v>469.70000000000005</v>
      </c>
      <c r="AOD819" s="10"/>
      <c r="AOE819" s="235"/>
      <c r="AOF819" s="175" t="s">
        <v>84</v>
      </c>
      <c r="AOG819" s="75" t="s">
        <v>183</v>
      </c>
      <c r="AOI819" s="176"/>
      <c r="AOJ819" s="176" t="e">
        <f>VLOOKUP(AOG819,$A$879:$F$2731,6,FALSE)</f>
        <v>#N/A</v>
      </c>
      <c r="AOK819" s="175" t="s">
        <v>69</v>
      </c>
      <c r="AOL819" s="10" t="e">
        <f>AOJ819*1.1</f>
        <v>#N/A</v>
      </c>
      <c r="AOM819" s="10"/>
      <c r="AON819" s="235"/>
      <c r="AOO819" s="175" t="s">
        <v>84</v>
      </c>
      <c r="AOP819" s="341" t="s">
        <v>538</v>
      </c>
      <c r="AOR819" s="176"/>
      <c r="AOS819" s="176">
        <f>VLOOKUP(AOP819,$A$879:$F$2731,6,FALSE)</f>
        <v>82</v>
      </c>
      <c r="AOT819" s="175" t="s">
        <v>69</v>
      </c>
      <c r="AOU819" s="10">
        <f>AOS819*1.1</f>
        <v>90.2</v>
      </c>
      <c r="AOV819" s="10"/>
      <c r="AOW819" s="235"/>
      <c r="AOX819" s="175" t="s">
        <v>84</v>
      </c>
      <c r="AOY819" s="404" t="s">
        <v>1797</v>
      </c>
      <c r="APA819" s="176"/>
      <c r="APB819" s="176">
        <f>VLOOKUP(AOY819,$A$879:$F$2731,6,FALSE)</f>
        <v>282</v>
      </c>
      <c r="APC819" s="175" t="s">
        <v>69</v>
      </c>
      <c r="APD819" s="10">
        <f>APB819*1.1</f>
        <v>310.20000000000005</v>
      </c>
      <c r="APE819" s="10"/>
      <c r="APF819" s="235"/>
      <c r="APG819" s="175" t="s">
        <v>84</v>
      </c>
      <c r="APH819" s="341" t="s">
        <v>436</v>
      </c>
      <c r="APJ819" s="176"/>
      <c r="APK819" s="176">
        <f>VLOOKUP(APH819,$A$879:$F$2731,6,FALSE)</f>
        <v>410</v>
      </c>
      <c r="APL819" s="175" t="s">
        <v>69</v>
      </c>
      <c r="APM819" s="10">
        <f>APK819*1.1</f>
        <v>451.00000000000006</v>
      </c>
      <c r="APN819" s="10"/>
      <c r="APO819" s="235"/>
      <c r="APP819" s="175" t="s">
        <v>84</v>
      </c>
      <c r="APQ819" s="75" t="s">
        <v>183</v>
      </c>
      <c r="APS819" s="176"/>
      <c r="APT819" s="176" t="e">
        <f>VLOOKUP(APQ819,$A$879:$F$2731,6,FALSE)</f>
        <v>#N/A</v>
      </c>
      <c r="APU819" s="175" t="s">
        <v>69</v>
      </c>
      <c r="APV819" s="10" t="e">
        <f>APT819*1.1</f>
        <v>#N/A</v>
      </c>
      <c r="APW819" s="10"/>
      <c r="APX819" s="235"/>
      <c r="APY819" s="175" t="s">
        <v>84</v>
      </c>
      <c r="APZ819" s="341" t="s">
        <v>722</v>
      </c>
      <c r="AQB819" s="176"/>
      <c r="AQC819" s="176">
        <f>VLOOKUP(APZ819,$A$879:$F$2731,6,FALSE)</f>
        <v>249</v>
      </c>
      <c r="AQD819" s="175" t="s">
        <v>69</v>
      </c>
      <c r="AQE819" s="10">
        <f>AQC819*1.1</f>
        <v>273.90000000000003</v>
      </c>
      <c r="AQF819" s="10"/>
      <c r="AQG819" s="235"/>
      <c r="AQH819" s="175" t="s">
        <v>84</v>
      </c>
      <c r="AQI819" s="341" t="s">
        <v>2091</v>
      </c>
      <c r="AQK819" s="176"/>
      <c r="AQL819" s="176">
        <f>VLOOKUP(AQI819,$A$879:$F$2731,6,FALSE)</f>
        <v>239</v>
      </c>
      <c r="AQM819" s="175" t="s">
        <v>69</v>
      </c>
      <c r="AQN819" s="10">
        <f>AQL819*1.1</f>
        <v>262.90000000000003</v>
      </c>
      <c r="AQO819" s="10"/>
      <c r="AQP819" s="235"/>
      <c r="AQQ819" s="175" t="s">
        <v>84</v>
      </c>
      <c r="AQR819" s="75" t="s">
        <v>183</v>
      </c>
      <c r="AQT819" s="176"/>
      <c r="AQU819" s="176" t="e">
        <f>VLOOKUP(AQR819,$A$879:$F$2731,6,FALSE)</f>
        <v>#N/A</v>
      </c>
      <c r="AQV819" s="175" t="s">
        <v>69</v>
      </c>
      <c r="AQW819" s="10" t="e">
        <f>AQU819*1.1</f>
        <v>#N/A</v>
      </c>
      <c r="AQX819" s="10"/>
      <c r="AQY819" s="235"/>
      <c r="AQZ819" s="175" t="s">
        <v>84</v>
      </c>
      <c r="ARA819" s="75" t="s">
        <v>183</v>
      </c>
      <c r="ARC819" s="176"/>
      <c r="ARD819" s="176" t="e">
        <f>VLOOKUP(ARA819,$A$879:$F$2731,6,FALSE)</f>
        <v>#N/A</v>
      </c>
      <c r="ARE819" s="175" t="s">
        <v>69</v>
      </c>
      <c r="ARF819" s="10" t="e">
        <f>ARD819*1.1</f>
        <v>#N/A</v>
      </c>
      <c r="ARG819" s="10"/>
      <c r="ARH819" s="235"/>
      <c r="ARI819" s="175" t="s">
        <v>84</v>
      </c>
      <c r="ARJ819" s="75" t="s">
        <v>183</v>
      </c>
      <c r="ARL819" s="176"/>
      <c r="ARM819" s="176" t="e">
        <f>VLOOKUP(ARJ819,$A$879:$F$2731,6,FALSE)</f>
        <v>#N/A</v>
      </c>
      <c r="ARN819" s="175" t="s">
        <v>69</v>
      </c>
      <c r="ARO819" s="10" t="e">
        <f>ARM819*1.1</f>
        <v>#N/A</v>
      </c>
      <c r="ARP819" s="10"/>
      <c r="ARQ819" s="235"/>
      <c r="ARR819" s="175" t="s">
        <v>84</v>
      </c>
      <c r="ARS819" s="75" t="s">
        <v>183</v>
      </c>
      <c r="ARU819" s="176"/>
      <c r="ARV819" s="176" t="e">
        <f>VLOOKUP(ARS819,$A$879:$F$2731,6,FALSE)</f>
        <v>#N/A</v>
      </c>
      <c r="ARW819" s="175" t="s">
        <v>69</v>
      </c>
      <c r="ARX819" s="10" t="e">
        <f>ARV819*1.1</f>
        <v>#N/A</v>
      </c>
      <c r="ARY819" s="10"/>
      <c r="ARZ819" s="235"/>
      <c r="ASA819" s="175" t="s">
        <v>84</v>
      </c>
      <c r="ASB819" s="341" t="s">
        <v>2344</v>
      </c>
      <c r="ASD819" s="176"/>
      <c r="ASE819" s="176">
        <f>VLOOKUP(ASB819,$A$879:$F$2731,6,FALSE)</f>
        <v>489</v>
      </c>
      <c r="ASF819" s="175" t="s">
        <v>69</v>
      </c>
      <c r="ASG819" s="10">
        <f>ASE819*1.1</f>
        <v>537.90000000000009</v>
      </c>
      <c r="ASH819" s="10"/>
      <c r="ASI819" s="235"/>
      <c r="ASJ819" s="175" t="s">
        <v>84</v>
      </c>
      <c r="ASK819" s="75" t="s">
        <v>183</v>
      </c>
      <c r="ASM819" s="176"/>
      <c r="ASN819" s="176" t="e">
        <f>VLOOKUP(ASK819,$A$879:$F$2731,6,FALSE)</f>
        <v>#N/A</v>
      </c>
      <c r="ASO819" s="175" t="s">
        <v>69</v>
      </c>
      <c r="ASP819" s="10" t="e">
        <f>ASN819*1.1</f>
        <v>#N/A</v>
      </c>
      <c r="ASQ819" s="10"/>
      <c r="ASR819" s="235"/>
      <c r="ASS819" s="175" t="s">
        <v>84</v>
      </c>
      <c r="AST819" s="341" t="s">
        <v>1800</v>
      </c>
      <c r="ASV819" s="176"/>
      <c r="ASW819" s="176">
        <f>VLOOKUP(AST819,$A$879:$F$2731,6,FALSE)</f>
        <v>855</v>
      </c>
      <c r="ASX819" s="175" t="s">
        <v>69</v>
      </c>
      <c r="ASY819" s="10">
        <f>ASW819*1.1</f>
        <v>940.50000000000011</v>
      </c>
      <c r="ASZ819" s="10"/>
      <c r="ATA819" s="235"/>
      <c r="ATB819" s="175" t="s">
        <v>84</v>
      </c>
      <c r="ATC819" s="75" t="s">
        <v>183</v>
      </c>
      <c r="ATE819" s="176"/>
      <c r="ATF819" s="176" t="e">
        <f>VLOOKUP(ATC819,$A$879:$F$2731,6,FALSE)</f>
        <v>#N/A</v>
      </c>
      <c r="ATG819" s="175" t="s">
        <v>69</v>
      </c>
      <c r="ATH819" s="10" t="e">
        <f>ATF819*1.1</f>
        <v>#N/A</v>
      </c>
      <c r="ATI819" s="10"/>
      <c r="ATJ819" s="235"/>
      <c r="ATK819" s="175" t="s">
        <v>84</v>
      </c>
      <c r="ATL819" s="75" t="s">
        <v>183</v>
      </c>
      <c r="ATN819" s="176"/>
      <c r="ATO819" s="176" t="e">
        <f>VLOOKUP(ATL819,$A$879:$F$2731,6,FALSE)</f>
        <v>#N/A</v>
      </c>
      <c r="ATP819" s="175" t="s">
        <v>69</v>
      </c>
      <c r="ATQ819" s="10" t="e">
        <f>ATO819*1.1</f>
        <v>#N/A</v>
      </c>
      <c r="ATR819" s="10"/>
      <c r="ATS819" s="235"/>
      <c r="ATT819" s="175" t="s">
        <v>84</v>
      </c>
      <c r="ATU819" s="75" t="s">
        <v>183</v>
      </c>
      <c r="ATW819" s="176"/>
      <c r="ATX819" s="176" t="e">
        <f>VLOOKUP(ATU819,$A$879:$F$2731,6,FALSE)</f>
        <v>#N/A</v>
      </c>
      <c r="ATY819" s="175" t="s">
        <v>69</v>
      </c>
      <c r="ATZ819" s="10" t="e">
        <f>ATX819*1.1</f>
        <v>#N/A</v>
      </c>
      <c r="AUA819" s="10"/>
      <c r="AUB819" s="235"/>
      <c r="AUC819" s="175" t="s">
        <v>84</v>
      </c>
      <c r="AUD819" s="75" t="s">
        <v>183</v>
      </c>
      <c r="AUF819" s="176"/>
      <c r="AUG819" s="176" t="e">
        <f>VLOOKUP(AUD819,$A$879:$F$2731,6,FALSE)</f>
        <v>#N/A</v>
      </c>
      <c r="AUH819" s="175" t="s">
        <v>69</v>
      </c>
      <c r="AUI819" s="10" t="e">
        <f>AUG819*1.1</f>
        <v>#N/A</v>
      </c>
      <c r="AUJ819" s="10"/>
      <c r="AUK819" s="235"/>
      <c r="AUL819" s="175" t="s">
        <v>84</v>
      </c>
      <c r="AUM819" s="75" t="s">
        <v>183</v>
      </c>
      <c r="AUO819" s="176"/>
      <c r="AUP819" s="176" t="e">
        <f>VLOOKUP(AUM819,$A$879:$F$2731,6,FALSE)</f>
        <v>#N/A</v>
      </c>
      <c r="AUQ819" s="175" t="s">
        <v>69</v>
      </c>
      <c r="AUR819" s="10" t="e">
        <f>AUP819*1.1</f>
        <v>#N/A</v>
      </c>
      <c r="AUS819" s="10"/>
      <c r="AUT819" s="235"/>
      <c r="AUU819" s="175" t="s">
        <v>84</v>
      </c>
      <c r="AUV819" s="75" t="s">
        <v>183</v>
      </c>
      <c r="AUX819" s="176"/>
      <c r="AUY819" s="176" t="e">
        <f>VLOOKUP(AUV819,$A$879:$F$2731,6,FALSE)</f>
        <v>#N/A</v>
      </c>
      <c r="AUZ819" s="175" t="s">
        <v>69</v>
      </c>
      <c r="AVA819" s="10" t="e">
        <f>AUY819*1.1</f>
        <v>#N/A</v>
      </c>
      <c r="AVB819" s="10"/>
      <c r="AVC819" s="235"/>
      <c r="AVD819" s="175" t="s">
        <v>84</v>
      </c>
      <c r="AVE819" s="75" t="s">
        <v>183</v>
      </c>
      <c r="AVG819" s="176"/>
      <c r="AVH819" s="176" t="e">
        <f>VLOOKUP(AVE819,$A$879:$F$2731,6,FALSE)</f>
        <v>#N/A</v>
      </c>
      <c r="AVI819" s="175" t="s">
        <v>69</v>
      </c>
      <c r="AVJ819" s="10" t="e">
        <f>AVH819*1.1</f>
        <v>#N/A</v>
      </c>
      <c r="AVK819" s="10"/>
      <c r="AVL819" s="235"/>
      <c r="AVM819" s="175" t="s">
        <v>84</v>
      </c>
      <c r="AVN819" s="75" t="s">
        <v>183</v>
      </c>
      <c r="AVP819" s="176"/>
      <c r="AVQ819" s="176" t="e">
        <f>VLOOKUP(AVN819,$A$879:$F$2731,6,FALSE)</f>
        <v>#N/A</v>
      </c>
      <c r="AVR819" s="175" t="s">
        <v>69</v>
      </c>
      <c r="AVS819" s="10" t="e">
        <f>AVQ819*1.1</f>
        <v>#N/A</v>
      </c>
      <c r="AVT819" s="10"/>
      <c r="AVU819" s="235"/>
      <c r="AVV819" s="175" t="s">
        <v>84</v>
      </c>
      <c r="AVW819" s="75" t="s">
        <v>183</v>
      </c>
      <c r="AVY819" s="176"/>
      <c r="AVZ819" s="176" t="e">
        <f>VLOOKUP(AVW819,$A$879:$F$2731,6,FALSE)</f>
        <v>#N/A</v>
      </c>
      <c r="AWA819" s="175" t="s">
        <v>69</v>
      </c>
      <c r="AWB819" s="10" t="e">
        <f>AVZ819*1.1</f>
        <v>#N/A</v>
      </c>
      <c r="AWC819" s="10"/>
      <c r="AWD819" s="235"/>
      <c r="AWE819" s="175" t="s">
        <v>84</v>
      </c>
      <c r="AWF819" s="75" t="s">
        <v>183</v>
      </c>
      <c r="AWH819" s="176"/>
      <c r="AWI819" s="176" t="e">
        <f>VLOOKUP(AWF819,$A$879:$F$2731,6,FALSE)</f>
        <v>#N/A</v>
      </c>
      <c r="AWJ819" s="175" t="s">
        <v>69</v>
      </c>
      <c r="AWK819" s="10" t="e">
        <f>AWI819*1.1</f>
        <v>#N/A</v>
      </c>
      <c r="AWL819" s="10"/>
      <c r="AWM819" s="235"/>
      <c r="AWN819" s="175" t="s">
        <v>84</v>
      </c>
      <c r="AWO819" s="341" t="s">
        <v>506</v>
      </c>
      <c r="AWQ819" s="176"/>
      <c r="AWR819" s="176">
        <f>VLOOKUP(AWO819,$A$879:$F$2731,6,FALSE)</f>
        <v>16</v>
      </c>
      <c r="AWS819" s="175" t="s">
        <v>69</v>
      </c>
      <c r="AWT819" s="10">
        <f>AWR819*1.1</f>
        <v>17.600000000000001</v>
      </c>
      <c r="AWU819" s="10"/>
      <c r="AWV819" s="235"/>
      <c r="AWW819" s="175" t="s">
        <v>84</v>
      </c>
      <c r="AWX819" s="341" t="s">
        <v>1703</v>
      </c>
      <c r="AWZ819" s="176"/>
      <c r="AXA819" s="176">
        <f>VLOOKUP(AWX819,$A$879:$F$2731,6,FALSE)</f>
        <v>0</v>
      </c>
      <c r="AXB819" s="175" t="s">
        <v>69</v>
      </c>
      <c r="AXC819" s="10">
        <f>AXA819*1.1</f>
        <v>0</v>
      </c>
      <c r="AXD819" s="10"/>
      <c r="AXE819" s="235"/>
      <c r="AXF819" s="175" t="s">
        <v>84</v>
      </c>
      <c r="AXG819" s="341" t="s">
        <v>2115</v>
      </c>
      <c r="AXI819" s="176"/>
      <c r="AXJ819" s="176">
        <f>VLOOKUP(AXG819,$A$879:$F$2731,6,FALSE)</f>
        <v>608</v>
      </c>
      <c r="AXK819" s="175" t="s">
        <v>69</v>
      </c>
      <c r="AXL819" s="10">
        <f>AXJ819*1.1</f>
        <v>668.80000000000007</v>
      </c>
      <c r="AXM819" s="10"/>
      <c r="AXN819" s="235"/>
      <c r="AXO819" s="175" t="s">
        <v>84</v>
      </c>
      <c r="AXP819" s="341" t="s">
        <v>462</v>
      </c>
      <c r="AXR819" s="176"/>
      <c r="AXS819" s="176">
        <f>VLOOKUP(AXP819,$A$879:$F$2731,6,FALSE)</f>
        <v>68</v>
      </c>
      <c r="AXT819" s="175" t="s">
        <v>69</v>
      </c>
      <c r="AXU819" s="10">
        <f>AXS819*1.1</f>
        <v>74.800000000000011</v>
      </c>
      <c r="AXV819" s="10"/>
      <c r="AXW819" s="235"/>
      <c r="AXX819" s="175" t="s">
        <v>84</v>
      </c>
      <c r="AXY819" s="341" t="s">
        <v>962</v>
      </c>
      <c r="AYA819" s="176"/>
      <c r="AYB819" s="176">
        <f>VLOOKUP(AXY819,$A$879:$F$2731,6,FALSE)</f>
        <v>191</v>
      </c>
      <c r="AYC819" s="175" t="s">
        <v>69</v>
      </c>
      <c r="AYD819" s="10">
        <f>AYB819*1.1</f>
        <v>210.10000000000002</v>
      </c>
      <c r="AYE819" s="10"/>
      <c r="AYF819" s="235"/>
      <c r="AYG819" s="175" t="s">
        <v>84</v>
      </c>
      <c r="AYH819" s="341" t="s">
        <v>2091</v>
      </c>
      <c r="AYJ819" s="176"/>
      <c r="AYK819" s="176">
        <f>VLOOKUP(AYH819,$A$879:$F$2731,6,FALSE)</f>
        <v>239</v>
      </c>
      <c r="AYL819" s="175" t="s">
        <v>69</v>
      </c>
      <c r="AYM819" s="10">
        <f>AYK819*1.1</f>
        <v>262.90000000000003</v>
      </c>
      <c r="AYN819" s="10"/>
      <c r="AYO819" s="235"/>
      <c r="AYP819" s="175" t="s">
        <v>84</v>
      </c>
      <c r="AYQ819" s="341" t="s">
        <v>962</v>
      </c>
      <c r="AYS819" s="176"/>
      <c r="AYT819" s="176">
        <f>VLOOKUP(AYQ819,$A$879:$F$2731,6,FALSE)</f>
        <v>191</v>
      </c>
      <c r="AYU819" s="175" t="s">
        <v>69</v>
      </c>
      <c r="AYV819" s="10">
        <f>AYT819*1.1</f>
        <v>210.10000000000002</v>
      </c>
      <c r="AYW819" s="10"/>
      <c r="AYX819" s="235"/>
      <c r="AYY819" s="175" t="s">
        <v>84</v>
      </c>
      <c r="AYZ819" s="341" t="s">
        <v>1743</v>
      </c>
      <c r="AZB819" s="176"/>
      <c r="AZC819" s="176">
        <f>VLOOKUP(AYZ819,$A$879:$F$2731,6,FALSE)</f>
        <v>122</v>
      </c>
      <c r="AZD819" s="175" t="s">
        <v>69</v>
      </c>
      <c r="AZE819" s="10">
        <f>AZC819*1.1</f>
        <v>134.20000000000002</v>
      </c>
      <c r="AZF819" s="10"/>
      <c r="AZG819" s="235"/>
      <c r="AZH819" s="175" t="s">
        <v>84</v>
      </c>
      <c r="AZI819" s="341" t="s">
        <v>1800</v>
      </c>
      <c r="AZK819" s="176"/>
      <c r="AZL819" s="176">
        <f>VLOOKUP(AZI819,$A$879:$F$2731,6,FALSE)</f>
        <v>855</v>
      </c>
      <c r="AZM819" s="175" t="s">
        <v>69</v>
      </c>
      <c r="AZN819" s="10">
        <f>AZL819*1.1</f>
        <v>940.50000000000011</v>
      </c>
      <c r="AZO819" s="10"/>
      <c r="AZP819" s="235"/>
      <c r="AZQ819" s="175" t="s">
        <v>84</v>
      </c>
      <c r="AZR819" s="341" t="s">
        <v>962</v>
      </c>
      <c r="AZT819" s="176"/>
      <c r="AZU819" s="176">
        <f>VLOOKUP(AZR819,$A$879:$F$2731,6,FALSE)</f>
        <v>191</v>
      </c>
      <c r="AZV819" s="175" t="s">
        <v>69</v>
      </c>
      <c r="AZW819" s="10">
        <f>AZU819*1.1</f>
        <v>210.10000000000002</v>
      </c>
      <c r="AZX819" s="10"/>
      <c r="AZY819" s="235"/>
      <c r="AZZ819" s="175" t="s">
        <v>84</v>
      </c>
      <c r="BAA819" s="341" t="s">
        <v>2019</v>
      </c>
      <c r="BAC819" s="176"/>
      <c r="BAD819" s="176">
        <f>VLOOKUP(BAA819,$A$879:$F$2731,6,FALSE)</f>
        <v>427</v>
      </c>
      <c r="BAE819" s="175" t="s">
        <v>69</v>
      </c>
      <c r="BAF819" s="10">
        <f>BAD819*1.1</f>
        <v>469.70000000000005</v>
      </c>
      <c r="BAG819" s="10"/>
      <c r="BAH819" s="235"/>
      <c r="BAI819" s="175" t="s">
        <v>84</v>
      </c>
      <c r="BAJ819" s="398" t="s">
        <v>2115</v>
      </c>
      <c r="BAL819" s="176"/>
      <c r="BAM819" s="176">
        <f>VLOOKUP(BAJ819,$A$879:$F$2731,6,FALSE)</f>
        <v>608</v>
      </c>
      <c r="BAN819" s="175" t="s">
        <v>69</v>
      </c>
      <c r="BAO819" s="10">
        <f>BAM819*1.1</f>
        <v>668.80000000000007</v>
      </c>
      <c r="BAP819" s="10"/>
      <c r="BAQ819" s="235"/>
      <c r="BAR819" s="175" t="s">
        <v>84</v>
      </c>
      <c r="BAS819" s="341" t="s">
        <v>2115</v>
      </c>
      <c r="BAU819" s="176"/>
      <c r="BAV819" s="176">
        <f>VLOOKUP(BAS819,$A$879:$F$2731,6,FALSE)</f>
        <v>608</v>
      </c>
      <c r="BAW819" s="175" t="s">
        <v>69</v>
      </c>
      <c r="BAX819" s="10">
        <f>BAV819*1.1</f>
        <v>668.80000000000007</v>
      </c>
      <c r="BAY819" s="10"/>
      <c r="BAZ819" s="235"/>
      <c r="BBA819" s="175" t="s">
        <v>84</v>
      </c>
      <c r="BBB819" s="341" t="s">
        <v>2019</v>
      </c>
      <c r="BBD819" s="176"/>
      <c r="BBE819" s="176">
        <f>VLOOKUP(BBB819,$A$879:$F$2731,6,FALSE)</f>
        <v>427</v>
      </c>
      <c r="BBF819" s="175" t="s">
        <v>69</v>
      </c>
      <c r="BBG819" s="10">
        <f>BBE819*1.1</f>
        <v>469.70000000000005</v>
      </c>
      <c r="BBH819" s="10"/>
      <c r="BBI819" s="235"/>
      <c r="BBJ819" s="175" t="s">
        <v>84</v>
      </c>
      <c r="BBK819" s="341" t="s">
        <v>1800</v>
      </c>
      <c r="BBM819" s="176"/>
      <c r="BBN819" s="176">
        <f>VLOOKUP(BBK819,$A$879:$F$2731,6,FALSE)</f>
        <v>855</v>
      </c>
      <c r="BBO819" s="175" t="s">
        <v>69</v>
      </c>
      <c r="BBP819" s="10">
        <f>BBN819*1.1</f>
        <v>940.50000000000011</v>
      </c>
      <c r="BBQ819" s="10"/>
      <c r="BBR819" s="235"/>
      <c r="BBS819" s="175" t="s">
        <v>84</v>
      </c>
      <c r="BBT819" s="347" t="s">
        <v>1958</v>
      </c>
      <c r="BBV819" s="176"/>
      <c r="BBW819" s="176">
        <f>VLOOKUP(BBT819,$A$879:$F$2731,6,FALSE)</f>
        <v>266</v>
      </c>
      <c r="BBX819" s="175" t="s">
        <v>69</v>
      </c>
      <c r="BBY819" s="10">
        <f>BBW819*1.1</f>
        <v>292.60000000000002</v>
      </c>
      <c r="BBZ819" s="10"/>
      <c r="BCA819" s="235"/>
      <c r="BCB819" s="175" t="s">
        <v>84</v>
      </c>
      <c r="BCC819" s="341" t="s">
        <v>625</v>
      </c>
      <c r="BCE819" s="176"/>
      <c r="BCF819" s="176">
        <f>VLOOKUP(BCC819,$A$879:$F$2731,6,FALSE)</f>
        <v>373</v>
      </c>
      <c r="BCG819" s="175" t="s">
        <v>69</v>
      </c>
      <c r="BCH819" s="10">
        <f>BCF819*1.1</f>
        <v>410.3</v>
      </c>
      <c r="BCI819" s="10"/>
      <c r="BCJ819" s="235"/>
      <c r="BCK819" s="175" t="s">
        <v>84</v>
      </c>
      <c r="BCL819" s="341" t="s">
        <v>488</v>
      </c>
      <c r="BCN819" s="176"/>
      <c r="BCO819" s="176">
        <f>VLOOKUP(BCL819,$A$879:$F$2731,6,FALSE)</f>
        <v>179</v>
      </c>
      <c r="BCP819" s="175" t="s">
        <v>69</v>
      </c>
      <c r="BCQ819" s="10">
        <f>BCO819*1.1</f>
        <v>196.9</v>
      </c>
      <c r="BCR819" s="10"/>
      <c r="BCS819" s="235"/>
      <c r="BCT819" s="175" t="s">
        <v>84</v>
      </c>
      <c r="BCU819" s="351" t="s">
        <v>2019</v>
      </c>
      <c r="BCW819" s="176"/>
      <c r="BCX819" s="176">
        <f>VLOOKUP(BCU819,$A$879:$F$2731,6,FALSE)</f>
        <v>427</v>
      </c>
      <c r="BCY819" s="175" t="s">
        <v>69</v>
      </c>
      <c r="BCZ819" s="10">
        <f>BCX819*1.1</f>
        <v>469.70000000000005</v>
      </c>
      <c r="BDA819" s="10"/>
      <c r="BDB819" s="235"/>
      <c r="BDC819" s="175" t="s">
        <v>84</v>
      </c>
      <c r="BDD819" s="347" t="s">
        <v>1743</v>
      </c>
      <c r="BDF819" s="176"/>
      <c r="BDG819" s="176">
        <f>VLOOKUP(BDD819,$A$879:$F$2731,6,FALSE)</f>
        <v>122</v>
      </c>
      <c r="BDH819" s="175" t="s">
        <v>69</v>
      </c>
      <c r="BDI819" s="10">
        <f>BDG819*1.1</f>
        <v>134.20000000000002</v>
      </c>
      <c r="BDJ819" s="10"/>
      <c r="BDK819" s="235"/>
      <c r="BDL819" s="175" t="s">
        <v>84</v>
      </c>
      <c r="BDM819" s="341" t="s">
        <v>548</v>
      </c>
      <c r="BDO819" s="176"/>
      <c r="BDP819" s="176">
        <f>VLOOKUP(BDM819,$A$879:$F$2731,6,FALSE)</f>
        <v>321</v>
      </c>
      <c r="BDQ819" s="175" t="s">
        <v>69</v>
      </c>
      <c r="BDR819" s="10">
        <f>BDP819*1.1</f>
        <v>353.1</v>
      </c>
      <c r="BDS819" s="10"/>
      <c r="BDT819" s="235"/>
      <c r="BDU819" s="175" t="s">
        <v>84</v>
      </c>
      <c r="BDV819" s="341" t="s">
        <v>538</v>
      </c>
      <c r="BDX819" s="176"/>
      <c r="BDY819" s="176">
        <f>VLOOKUP(BDV819,$A$879:$F$2731,6,FALSE)</f>
        <v>82</v>
      </c>
      <c r="BDZ819" s="175" t="s">
        <v>69</v>
      </c>
      <c r="BEA819" s="10">
        <f>BDY819*1.1</f>
        <v>90.2</v>
      </c>
      <c r="BEB819" s="10"/>
      <c r="BEC819" s="235"/>
      <c r="BED819" s="175" t="s">
        <v>84</v>
      </c>
      <c r="BEE819" s="341" t="s">
        <v>1703</v>
      </c>
      <c r="BEG819" s="176"/>
      <c r="BEH819" s="176">
        <f>VLOOKUP(BEE819,$A$879:$F$2731,6,FALSE)</f>
        <v>0</v>
      </c>
      <c r="BEI819" s="175" t="s">
        <v>69</v>
      </c>
      <c r="BEJ819" s="10">
        <f>BEH819*1.1</f>
        <v>0</v>
      </c>
      <c r="BEK819" s="10"/>
      <c r="BEL819" s="235"/>
      <c r="BEM819" s="175" t="s">
        <v>84</v>
      </c>
      <c r="BEN819" s="341" t="s">
        <v>1150</v>
      </c>
      <c r="BEP819" s="176"/>
      <c r="BEQ819" s="176">
        <f>VLOOKUP(BEN819,$A$879:$F$2731,6,FALSE)</f>
        <v>77</v>
      </c>
      <c r="BER819" s="175" t="s">
        <v>69</v>
      </c>
      <c r="BES819" s="10">
        <f>BEQ819*1.1</f>
        <v>84.7</v>
      </c>
      <c r="BET819" s="10"/>
      <c r="BEU819" s="235"/>
      <c r="BEV819" s="175" t="s">
        <v>84</v>
      </c>
      <c r="BEW819" s="341" t="s">
        <v>1958</v>
      </c>
      <c r="BEY819" s="176"/>
      <c r="BEZ819" s="176">
        <f>VLOOKUP(BEW819,$A$879:$F$2731,6,FALSE)</f>
        <v>266</v>
      </c>
      <c r="BFA819" s="175" t="s">
        <v>69</v>
      </c>
      <c r="BFB819" s="10">
        <f>BEZ819*1.1</f>
        <v>292.60000000000002</v>
      </c>
      <c r="BFC819" s="10"/>
      <c r="BFD819" s="235"/>
      <c r="BFE819" s="175" t="s">
        <v>84</v>
      </c>
      <c r="BFF819" s="341" t="s">
        <v>416</v>
      </c>
      <c r="BFH819" s="176"/>
      <c r="BFI819" s="176">
        <f>VLOOKUP(BFF819,$A$879:$F$2731,6,FALSE)</f>
        <v>0</v>
      </c>
      <c r="BFJ819" s="175" t="s">
        <v>69</v>
      </c>
      <c r="BFK819" s="10">
        <f>BFI819*1.1</f>
        <v>0</v>
      </c>
      <c r="BFL819" s="10"/>
      <c r="BFM819" s="235"/>
      <c r="BFN819" s="175" t="s">
        <v>84</v>
      </c>
      <c r="BFO819" s="341" t="s">
        <v>2115</v>
      </c>
      <c r="BFQ819" s="176"/>
      <c r="BFR819" s="176">
        <f>VLOOKUP(BFO819,$A$879:$F$2731,6,FALSE)</f>
        <v>608</v>
      </c>
      <c r="BFS819" s="175" t="s">
        <v>69</v>
      </c>
      <c r="BFT819" s="10">
        <f>BFR819*1.1</f>
        <v>668.80000000000007</v>
      </c>
      <c r="BFU819" s="10"/>
      <c r="BFV819" s="235"/>
      <c r="BFW819" s="175" t="s">
        <v>84</v>
      </c>
      <c r="BFX819" s="351" t="s">
        <v>548</v>
      </c>
      <c r="BFZ819" s="176"/>
      <c r="BGA819" s="176">
        <f>VLOOKUP(BFX819,$A$879:$F$2731,6,FALSE)</f>
        <v>321</v>
      </c>
      <c r="BGB819" s="175" t="s">
        <v>69</v>
      </c>
      <c r="BGC819" s="10">
        <f>BGA819*1.1</f>
        <v>353.1</v>
      </c>
      <c r="BGD819" s="10"/>
      <c r="BGE819" s="235"/>
      <c r="BGF819" s="175" t="s">
        <v>84</v>
      </c>
      <c r="BGG819" s="341" t="s">
        <v>488</v>
      </c>
      <c r="BGI819" s="176"/>
      <c r="BGJ819" s="176">
        <f>VLOOKUP(BGG819,$A$879:$F$2731,6,FALSE)</f>
        <v>179</v>
      </c>
      <c r="BGK819" s="175" t="s">
        <v>69</v>
      </c>
      <c r="BGL819" s="10">
        <f>BGJ819*1.1</f>
        <v>196.9</v>
      </c>
      <c r="BGM819" s="10"/>
      <c r="BGN819" s="235"/>
      <c r="BGO819" s="175" t="s">
        <v>84</v>
      </c>
      <c r="BGP819" s="351" t="s">
        <v>1958</v>
      </c>
      <c r="BGR819" s="176"/>
      <c r="BGS819" s="176">
        <f>VLOOKUP(BGP819,$A$879:$F$2731,6,FALSE)</f>
        <v>266</v>
      </c>
      <c r="BGT819" s="175" t="s">
        <v>69</v>
      </c>
      <c r="BGU819" s="10">
        <f>BGS819*1.1</f>
        <v>292.60000000000002</v>
      </c>
      <c r="BGV819" s="10"/>
      <c r="BGW819" s="235"/>
      <c r="BGX819" s="175" t="s">
        <v>84</v>
      </c>
      <c r="BGY819" s="341" t="s">
        <v>548</v>
      </c>
      <c r="BHA819" s="176"/>
      <c r="BHB819" s="176">
        <f>VLOOKUP(BGY819,$A$879:$F$2731,6,FALSE)</f>
        <v>321</v>
      </c>
      <c r="BHC819" s="175" t="s">
        <v>69</v>
      </c>
      <c r="BHD819" s="10">
        <f>BHB819*1.1</f>
        <v>353.1</v>
      </c>
      <c r="BHE819" s="10"/>
    </row>
    <row r="820" spans="1:1565" s="14" customFormat="1" ht="15">
      <c r="A820" s="175"/>
      <c r="B820" s="344"/>
      <c r="D820" s="175"/>
      <c r="E820" s="175"/>
      <c r="F820" s="175"/>
      <c r="G820" s="10"/>
      <c r="H820" s="10">
        <f>SUM(G815:G819)</f>
        <v>2263.5</v>
      </c>
      <c r="I820" s="229"/>
      <c r="J820" s="175"/>
      <c r="K820" s="395"/>
      <c r="M820" s="175"/>
      <c r="N820" s="175"/>
      <c r="O820" s="175"/>
      <c r="P820" s="10"/>
      <c r="Q820" s="10">
        <f>SUM(P815:P819)</f>
        <v>1841.3</v>
      </c>
      <c r="R820" s="229"/>
      <c r="S820" s="175"/>
      <c r="T820" s="395"/>
      <c r="V820" s="175"/>
      <c r="W820" s="175"/>
      <c r="X820" s="175"/>
      <c r="Y820" s="10"/>
      <c r="Z820" s="10">
        <f>SUM(Y815:Y819)</f>
        <v>2133.9</v>
      </c>
      <c r="AA820" s="229"/>
      <c r="AB820" s="175"/>
      <c r="AC820" s="395"/>
      <c r="AE820" s="175"/>
      <c r="AF820" s="175"/>
      <c r="AG820" s="175"/>
      <c r="AH820" s="10"/>
      <c r="AI820" s="10">
        <f>SUM(AH815:AH819)</f>
        <v>1245.7</v>
      </c>
      <c r="AJ820" s="229"/>
      <c r="AK820" s="175"/>
      <c r="AL820" s="395"/>
      <c r="AN820" s="175"/>
      <c r="AO820" s="175"/>
      <c r="AP820" s="175"/>
      <c r="AQ820" s="10"/>
      <c r="AR820" s="10">
        <f>SUM(AQ815:AQ819)</f>
        <v>1610.6999999999998</v>
      </c>
      <c r="AS820" s="229"/>
      <c r="AT820" s="175"/>
      <c r="AU820" s="395"/>
      <c r="AW820" s="175"/>
      <c r="AX820" s="175"/>
      <c r="AY820" s="175"/>
      <c r="AZ820" s="10"/>
      <c r="BA820" s="10">
        <f>SUM(AZ815:AZ819)</f>
        <v>1449.8</v>
      </c>
      <c r="BB820" s="229"/>
      <c r="BC820" s="175"/>
      <c r="BD820" s="395"/>
      <c r="BF820" s="175"/>
      <c r="BG820" s="175"/>
      <c r="BH820" s="175"/>
      <c r="BI820" s="10"/>
      <c r="BJ820" s="10">
        <f>SUM(BI815:BI819)</f>
        <v>2015.3000000000002</v>
      </c>
      <c r="BK820" s="229"/>
      <c r="BL820" s="175"/>
      <c r="BM820" s="395"/>
      <c r="BO820" s="175"/>
      <c r="BP820" s="175"/>
      <c r="BQ820" s="175"/>
      <c r="BR820" s="10"/>
      <c r="BS820" s="10">
        <f>SUM(BR815:BR819)</f>
        <v>1712</v>
      </c>
      <c r="BT820" s="229"/>
      <c r="BU820" s="175"/>
      <c r="BV820" s="395"/>
      <c r="BX820" s="175"/>
      <c r="BY820" s="175"/>
      <c r="BZ820" s="175"/>
      <c r="CA820" s="10"/>
      <c r="CB820" s="10">
        <f>SUM(CA815:CA819)</f>
        <v>2044.7</v>
      </c>
      <c r="CC820" s="229"/>
      <c r="CD820" s="175"/>
      <c r="CE820" s="395"/>
      <c r="CG820" s="175"/>
      <c r="CH820" s="175"/>
      <c r="CI820" s="175"/>
      <c r="CJ820" s="10"/>
      <c r="CK820" s="10">
        <f>SUM(CJ815:CJ819)</f>
        <v>2297.5</v>
      </c>
      <c r="CL820" s="229"/>
      <c r="CM820" s="175"/>
      <c r="CN820" s="395"/>
      <c r="CP820" s="175"/>
      <c r="CQ820" s="175"/>
      <c r="CR820" s="175"/>
      <c r="CS820" s="10"/>
      <c r="CT820" s="10">
        <f>SUM(CS815:CS819)</f>
        <v>2373.5999999999995</v>
      </c>
      <c r="CU820" s="229"/>
      <c r="CV820" s="175"/>
      <c r="CW820" s="395"/>
      <c r="CY820" s="175"/>
      <c r="CZ820" s="175"/>
      <c r="DA820" s="175"/>
      <c r="DB820" s="10"/>
      <c r="DC820" s="10">
        <f>SUM(DB815:DB819)</f>
        <v>2734</v>
      </c>
      <c r="DD820" s="229"/>
      <c r="DE820" s="175"/>
      <c r="DF820" s="395"/>
      <c r="DH820" s="175"/>
      <c r="DI820" s="175"/>
      <c r="DJ820" s="175"/>
      <c r="DK820" s="10"/>
      <c r="DL820" s="10">
        <f>SUM(DK815:DK819)</f>
        <v>1496.6999999999998</v>
      </c>
      <c r="DM820" s="229"/>
      <c r="DN820" s="175"/>
      <c r="DO820" s="395"/>
      <c r="DQ820" s="175"/>
      <c r="DR820" s="175"/>
      <c r="DS820" s="175"/>
      <c r="DT820" s="10"/>
      <c r="DU820" s="10">
        <f>SUM(DT815:DT819)</f>
        <v>2231.3999999999996</v>
      </c>
      <c r="DV820" s="229"/>
      <c r="DW820" s="175"/>
      <c r="DX820" s="395"/>
      <c r="DZ820" s="175"/>
      <c r="EA820" s="175"/>
      <c r="EB820" s="175"/>
      <c r="EC820" s="10"/>
      <c r="ED820" s="10">
        <f>SUM(EC815:EC819)</f>
        <v>2040.1000000000001</v>
      </c>
      <c r="EE820" s="229"/>
      <c r="EF820" s="175"/>
      <c r="EG820" s="395"/>
      <c r="EI820" s="175"/>
      <c r="EJ820" s="175"/>
      <c r="EK820" s="175"/>
      <c r="EL820" s="10"/>
      <c r="EM820" s="10">
        <f>SUM(EL815:EL819)</f>
        <v>1684.5</v>
      </c>
      <c r="EN820" s="229"/>
      <c r="EO820" s="175"/>
      <c r="EP820" s="395"/>
      <c r="ER820" s="175"/>
      <c r="ES820" s="175"/>
      <c r="ET820" s="175"/>
      <c r="EU820" s="10"/>
      <c r="EV820" s="10">
        <f>SUM(EU815:EU819)</f>
        <v>938.19999999999982</v>
      </c>
      <c r="EW820" s="229"/>
      <c r="EX820" s="175"/>
      <c r="EY820" s="395"/>
      <c r="FA820" s="175"/>
      <c r="FB820" s="175"/>
      <c r="FC820" s="175"/>
      <c r="FD820" s="10"/>
      <c r="FE820" s="10">
        <f>SUM(FD815:FD819)</f>
        <v>2060.9</v>
      </c>
      <c r="FF820" s="229"/>
      <c r="FG820" s="175"/>
      <c r="FH820" s="395"/>
      <c r="FJ820" s="175"/>
      <c r="FK820" s="175"/>
      <c r="FL820" s="175"/>
      <c r="FM820" s="10"/>
      <c r="FN820" s="10">
        <f>SUM(FM815:FM819)</f>
        <v>2235.6</v>
      </c>
      <c r="FO820" s="229"/>
      <c r="FP820" s="175"/>
      <c r="FQ820" s="395"/>
      <c r="FS820" s="175"/>
      <c r="FT820" s="175"/>
      <c r="FU820" s="175"/>
      <c r="FV820" s="10"/>
      <c r="FW820" s="10">
        <f>SUM(FV815:FV819)</f>
        <v>1385.2</v>
      </c>
      <c r="FX820" s="229"/>
      <c r="FY820" s="175"/>
      <c r="FZ820" s="350"/>
      <c r="GB820" s="175"/>
      <c r="GC820" s="175"/>
      <c r="GD820" s="175"/>
      <c r="GE820" s="10"/>
      <c r="GF820" s="10" t="e">
        <f>SUM(GE815:GE819)</f>
        <v>#N/A</v>
      </c>
      <c r="GG820" s="229"/>
      <c r="GH820" s="175"/>
      <c r="GI820" s="395"/>
      <c r="GK820" s="175"/>
      <c r="GL820" s="175"/>
      <c r="GM820" s="175"/>
      <c r="GN820" s="10"/>
      <c r="GO820" s="10">
        <f>SUM(GN815:GN819)</f>
        <v>1760.3</v>
      </c>
      <c r="GP820" s="229"/>
      <c r="GQ820" s="175"/>
      <c r="GR820" s="395"/>
      <c r="GT820" s="175"/>
      <c r="GU820" s="175"/>
      <c r="GV820" s="175"/>
      <c r="GW820" s="175"/>
      <c r="GX820" s="10">
        <f>SUM(GW815:GW819)</f>
        <v>1474.4</v>
      </c>
      <c r="GY820" s="229"/>
      <c r="GZ820" s="175"/>
      <c r="HA820" s="395"/>
      <c r="HC820" s="175"/>
      <c r="HD820" s="175"/>
      <c r="HE820" s="175"/>
      <c r="HF820" s="10"/>
      <c r="HG820" s="10">
        <f>SUM(HF815:HF819)</f>
        <v>853.3</v>
      </c>
      <c r="HH820" s="229"/>
      <c r="HI820" s="175"/>
      <c r="HJ820" s="395"/>
      <c r="HL820" s="175"/>
      <c r="HM820" s="175"/>
      <c r="HN820" s="175"/>
      <c r="HO820" s="175"/>
      <c r="HP820" s="10">
        <f>SUM(HO815:HO819)</f>
        <v>1686.6999999999998</v>
      </c>
      <c r="HQ820" s="229"/>
      <c r="HR820" s="175"/>
      <c r="HS820" s="395"/>
      <c r="HU820" s="175"/>
      <c r="HV820" s="175"/>
      <c r="HW820" s="175"/>
      <c r="HX820" s="175"/>
      <c r="HY820" s="10">
        <f>SUM(HX815:HX819)</f>
        <v>1511.8999999999999</v>
      </c>
      <c r="HZ820" s="229"/>
      <c r="IA820" s="175"/>
      <c r="IB820" s="395"/>
      <c r="ID820" s="175"/>
      <c r="IE820" s="175"/>
      <c r="IF820" s="175"/>
      <c r="IG820" s="175"/>
      <c r="IH820" s="10">
        <f>SUM(IG815:IG819)</f>
        <v>1205.5999999999999</v>
      </c>
      <c r="II820" s="229"/>
      <c r="IJ820" s="175"/>
      <c r="IK820" s="395"/>
      <c r="IM820" s="175"/>
      <c r="IN820" s="175"/>
      <c r="IO820" s="175"/>
      <c r="IP820" s="10"/>
      <c r="IQ820" s="10">
        <f>SUM(IP815:IP819)</f>
        <v>1933.8999999999999</v>
      </c>
      <c r="IR820" s="229"/>
      <c r="IS820" s="175"/>
      <c r="IT820" s="395"/>
      <c r="IV820" s="175"/>
      <c r="IW820" s="175"/>
      <c r="IX820" s="175"/>
      <c r="IY820" s="10"/>
      <c r="IZ820" s="10">
        <f>SUM(IY815:IY819)</f>
        <v>2057.6999999999998</v>
      </c>
      <c r="JA820" s="229"/>
      <c r="JB820" s="175"/>
      <c r="JC820" s="395"/>
      <c r="JE820" s="175"/>
      <c r="JF820" s="175"/>
      <c r="JG820" s="175"/>
      <c r="JH820" s="10"/>
      <c r="JI820" s="10">
        <f>SUM(JH815:JH819)</f>
        <v>808.7</v>
      </c>
      <c r="JJ820" s="229"/>
      <c r="JK820" s="175"/>
      <c r="JL820" s="395"/>
      <c r="JN820" s="175"/>
      <c r="JO820" s="175"/>
      <c r="JP820" s="175"/>
      <c r="JQ820" s="10"/>
      <c r="JR820" s="10">
        <f>SUM(JQ815:JQ819)</f>
        <v>1420.4</v>
      </c>
      <c r="JS820" s="229"/>
      <c r="JT820" s="175"/>
      <c r="JU820" s="395"/>
      <c r="JW820" s="175"/>
      <c r="JX820" s="175"/>
      <c r="JY820" s="175"/>
      <c r="JZ820" s="10"/>
      <c r="KA820" s="10">
        <f>SUM(JZ815:JZ819)</f>
        <v>1846.4</v>
      </c>
      <c r="KB820" s="229"/>
      <c r="KC820" s="175"/>
      <c r="KD820" s="350"/>
      <c r="KF820" s="175"/>
      <c r="KG820" s="175"/>
      <c r="KH820" s="175"/>
      <c r="KI820" s="10"/>
      <c r="KJ820" s="10" t="e">
        <f>SUM(KI815:KI819)</f>
        <v>#N/A</v>
      </c>
      <c r="KK820" s="229"/>
      <c r="KL820" s="175"/>
      <c r="KM820" s="395"/>
      <c r="KO820" s="175"/>
      <c r="KP820" s="175"/>
      <c r="KQ820" s="175"/>
      <c r="KR820" s="175"/>
      <c r="KS820" s="10">
        <f>SUM(KR815:KR819)</f>
        <v>1066.3999999999999</v>
      </c>
      <c r="KT820" s="229"/>
      <c r="KU820" s="175"/>
      <c r="KV820" s="395"/>
      <c r="KX820" s="175"/>
      <c r="KY820" s="175"/>
      <c r="KZ820" s="175"/>
      <c r="LA820" s="10"/>
      <c r="LB820" s="10">
        <f>SUM(LA815:LA819)</f>
        <v>1766.6</v>
      </c>
      <c r="LC820" s="229"/>
      <c r="LD820" s="175"/>
      <c r="LE820" s="350"/>
      <c r="LG820" s="175"/>
      <c r="LH820" s="175"/>
      <c r="LI820" s="175"/>
      <c r="LJ820" s="10"/>
      <c r="LK820" s="10" t="e">
        <f>SUM(LJ815:LJ819)</f>
        <v>#N/A</v>
      </c>
      <c r="LL820" s="229"/>
      <c r="LM820" s="175"/>
      <c r="LN820" s="395"/>
      <c r="LP820" s="175"/>
      <c r="LQ820" s="175"/>
      <c r="LR820" s="175"/>
      <c r="LS820" s="10"/>
      <c r="LT820" s="10">
        <f>SUM(LS815:LS819)</f>
        <v>1117.8</v>
      </c>
      <c r="LU820" s="229"/>
      <c r="LV820" s="175"/>
      <c r="LW820" s="395"/>
      <c r="LY820" s="175"/>
      <c r="LZ820" s="175"/>
      <c r="MA820" s="175"/>
      <c r="MB820" s="10"/>
      <c r="MC820" s="10">
        <f>SUM(MB815:MB819)</f>
        <v>1749.9</v>
      </c>
      <c r="MD820" s="229"/>
      <c r="ME820" s="175"/>
      <c r="MF820" s="395"/>
      <c r="MH820" s="175"/>
      <c r="MI820" s="175"/>
      <c r="MJ820" s="175"/>
      <c r="MK820" s="10"/>
      <c r="ML820" s="10">
        <f>SUM(MK815:MK819)</f>
        <v>1831.7</v>
      </c>
      <c r="MM820" s="229"/>
      <c r="MN820" s="175"/>
      <c r="MO820" s="350"/>
      <c r="MQ820" s="175"/>
      <c r="MR820" s="175"/>
      <c r="MS820" s="175"/>
      <c r="MT820" s="10"/>
      <c r="MU820" s="10" t="e">
        <f>SUM(MT815:MT819)</f>
        <v>#N/A</v>
      </c>
      <c r="MV820" s="229"/>
      <c r="MW820" s="175"/>
      <c r="MX820" s="395"/>
      <c r="MZ820" s="175"/>
      <c r="NA820" s="175"/>
      <c r="NB820" s="175"/>
      <c r="NC820" s="10"/>
      <c r="ND820" s="10">
        <f>SUM(NC815:NC819)</f>
        <v>1719.5</v>
      </c>
      <c r="NE820" s="229"/>
      <c r="NF820" s="175"/>
      <c r="NG820" s="395"/>
      <c r="NI820" s="175"/>
      <c r="NJ820" s="175"/>
      <c r="NK820" s="175"/>
      <c r="NL820" s="10"/>
      <c r="NM820" s="10">
        <f>SUM(NL815:NL819)</f>
        <v>1252.3000000000002</v>
      </c>
      <c r="NN820" s="229"/>
      <c r="NO820" s="175"/>
      <c r="NP820" s="395"/>
      <c r="NR820" s="175"/>
      <c r="NS820" s="175"/>
      <c r="NT820" s="175"/>
      <c r="NU820" s="10"/>
      <c r="NV820" s="10">
        <f>SUM(NU815:NU819)</f>
        <v>2098</v>
      </c>
      <c r="NW820" s="229"/>
      <c r="NX820" s="175"/>
      <c r="NY820" s="395"/>
      <c r="OA820" s="175"/>
      <c r="OB820" s="175"/>
      <c r="OC820" s="175"/>
      <c r="OD820" s="175"/>
      <c r="OE820" s="10">
        <f>SUM(OD815:OD819)</f>
        <v>2070.2000000000003</v>
      </c>
      <c r="OF820" s="229"/>
      <c r="OG820" s="175"/>
      <c r="OH820" s="395"/>
      <c r="OJ820" s="175"/>
      <c r="OK820" s="175"/>
      <c r="OL820" s="175"/>
      <c r="OM820" s="10"/>
      <c r="ON820" s="10">
        <f>SUM(OM815:OM819)</f>
        <v>1171.5</v>
      </c>
      <c r="OO820" s="229"/>
      <c r="OP820" s="175"/>
      <c r="OQ820" s="395"/>
      <c r="OS820" s="175"/>
      <c r="OT820" s="175"/>
      <c r="OU820" s="175"/>
      <c r="OV820" s="10"/>
      <c r="OW820" s="10">
        <f>SUM(OV815:OV819)</f>
        <v>1870.8999999999999</v>
      </c>
      <c r="OX820" s="229"/>
      <c r="OY820" s="175"/>
      <c r="OZ820" s="352"/>
      <c r="PB820" s="175"/>
      <c r="PC820" s="175"/>
      <c r="PD820" s="175"/>
      <c r="PE820" s="10"/>
      <c r="PF820" s="10">
        <f>SUM(PE815:PE819)</f>
        <v>1431.7</v>
      </c>
      <c r="PG820" s="229"/>
      <c r="PH820" s="175"/>
      <c r="PI820" s="395"/>
      <c r="PK820" s="175"/>
      <c r="PL820" s="175"/>
      <c r="PM820" s="175"/>
      <c r="PN820" s="10"/>
      <c r="PO820" s="10">
        <f>SUM(PN815:PN819)</f>
        <v>638.29999999999995</v>
      </c>
      <c r="PP820" s="229"/>
      <c r="PQ820" s="175"/>
      <c r="PR820" s="395"/>
      <c r="PT820" s="175"/>
      <c r="PU820" s="175"/>
      <c r="PV820" s="175"/>
      <c r="PW820" s="10"/>
      <c r="PX820" s="10">
        <f>SUM(PW815:PW819)</f>
        <v>2122.1</v>
      </c>
      <c r="PY820" s="229"/>
      <c r="PZ820" s="175"/>
      <c r="QA820" s="344"/>
      <c r="QC820" s="175"/>
      <c r="QD820" s="175"/>
      <c r="QE820" s="175"/>
      <c r="QF820" s="10"/>
      <c r="QG820" s="10">
        <f>SUM(QF815:QF819)</f>
        <v>1851.6</v>
      </c>
      <c r="QH820" s="229"/>
      <c r="QI820" s="175"/>
      <c r="QJ820" s="350"/>
      <c r="QL820" s="175"/>
      <c r="QM820" s="175"/>
      <c r="QN820" s="175"/>
      <c r="QO820" s="10"/>
      <c r="QP820" s="10" t="e">
        <f>SUM(QO815:QO819)</f>
        <v>#N/A</v>
      </c>
      <c r="QQ820" s="229"/>
      <c r="QR820" s="175"/>
      <c r="QS820" s="396"/>
      <c r="QU820" s="175"/>
      <c r="QV820" s="175"/>
      <c r="QW820" s="175"/>
      <c r="QX820" s="10"/>
      <c r="QY820" s="10">
        <f>SUM(QX815:QX819)</f>
        <v>1804.2</v>
      </c>
      <c r="QZ820" s="229"/>
      <c r="RA820" s="175"/>
      <c r="RB820" s="395"/>
      <c r="RD820" s="175"/>
      <c r="RE820" s="175"/>
      <c r="RF820" s="175"/>
      <c r="RG820" s="10"/>
      <c r="RH820" s="10">
        <f>SUM(RG815:RG819)</f>
        <v>2037.9</v>
      </c>
      <c r="RI820" s="229"/>
      <c r="RJ820" s="175"/>
      <c r="RK820" s="395"/>
      <c r="RM820" s="175"/>
      <c r="RN820" s="175"/>
      <c r="RO820" s="175"/>
      <c r="RP820" s="175"/>
      <c r="RQ820" s="10">
        <f>SUM(RP815:RP819)</f>
        <v>1606.5</v>
      </c>
      <c r="RR820" s="229"/>
      <c r="RS820" s="175"/>
      <c r="RT820" s="350"/>
      <c r="RV820" s="175"/>
      <c r="RW820" s="175"/>
      <c r="RX820" s="175"/>
      <c r="RY820" s="10"/>
      <c r="RZ820" s="10" t="e">
        <f>SUM(RY815:RY819)</f>
        <v>#N/A</v>
      </c>
      <c r="SA820" s="235"/>
      <c r="SB820" s="175"/>
      <c r="SC820" s="395"/>
      <c r="SE820" s="175"/>
      <c r="SF820" s="175"/>
      <c r="SG820" s="175"/>
      <c r="SH820" s="10"/>
      <c r="SI820" s="10">
        <f>SUM(SH815:SH819)</f>
        <v>1994.5</v>
      </c>
      <c r="SJ820" s="235"/>
      <c r="SK820" s="175"/>
      <c r="SL820" s="395"/>
      <c r="SN820" s="175"/>
      <c r="SO820" s="175"/>
      <c r="SP820" s="175"/>
      <c r="SQ820" s="10"/>
      <c r="SR820" s="10">
        <f>SUM(SQ815:SQ819)</f>
        <v>1618.3000000000002</v>
      </c>
      <c r="SS820" s="235"/>
      <c r="ST820" s="175"/>
      <c r="SU820" s="395"/>
      <c r="SW820" s="175"/>
      <c r="SX820" s="175"/>
      <c r="SY820" s="175"/>
      <c r="SZ820" s="10"/>
      <c r="TA820" s="10">
        <f>SUM(SZ815:SZ819)</f>
        <v>1251.1000000000001</v>
      </c>
      <c r="TB820" s="235"/>
      <c r="TC820" s="175"/>
      <c r="TD820" s="350"/>
      <c r="TF820" s="175"/>
      <c r="TG820" s="175"/>
      <c r="TH820" s="175"/>
      <c r="TI820" s="175"/>
      <c r="TJ820" s="10" t="e">
        <f>SUM(TI815:TI819)</f>
        <v>#N/A</v>
      </c>
      <c r="TK820" s="235"/>
      <c r="TL820" s="175"/>
      <c r="TM820" s="396"/>
      <c r="TO820" s="175"/>
      <c r="TP820" s="175"/>
      <c r="TQ820" s="175"/>
      <c r="TR820" s="10"/>
      <c r="TS820" s="10">
        <f>SUM(TR815:TR819)</f>
        <v>1249.5</v>
      </c>
      <c r="TT820" s="235"/>
      <c r="TU820" s="175"/>
      <c r="TV820" s="396"/>
      <c r="TX820" s="175"/>
      <c r="TY820" s="175"/>
      <c r="TZ820" s="175"/>
      <c r="UA820" s="10"/>
      <c r="UB820" s="10">
        <f>SUM(UA815:UA819)</f>
        <v>392.8</v>
      </c>
      <c r="UC820" s="235"/>
      <c r="UD820" s="175"/>
      <c r="UE820" s="396"/>
      <c r="UG820" s="175"/>
      <c r="UH820" s="175"/>
      <c r="UI820" s="175"/>
      <c r="UJ820" s="10"/>
      <c r="UK820" s="10">
        <f>SUM(UJ815:UJ819)</f>
        <v>2272.3000000000002</v>
      </c>
      <c r="UL820" s="235"/>
      <c r="UM820" s="175"/>
      <c r="UN820" s="350"/>
      <c r="UP820" s="175"/>
      <c r="UQ820" s="175"/>
      <c r="UR820" s="175"/>
      <c r="US820" s="10"/>
      <c r="UT820" s="10" t="e">
        <f>SUM(US815:US819)</f>
        <v>#N/A</v>
      </c>
      <c r="UU820" s="235"/>
      <c r="UV820" s="175"/>
      <c r="UW820" s="396"/>
      <c r="UY820" s="175"/>
      <c r="UZ820" s="175"/>
      <c r="VA820" s="175"/>
      <c r="VB820" s="10"/>
      <c r="VC820" s="10">
        <f>SUM(VB815:VB819)</f>
        <v>1226.5999999999999</v>
      </c>
      <c r="VD820" s="235"/>
      <c r="VE820" s="175"/>
      <c r="VF820" s="350"/>
      <c r="VH820" s="175"/>
      <c r="VI820" s="175"/>
      <c r="VJ820" s="175"/>
      <c r="VK820" s="10"/>
      <c r="VL820" s="10" t="e">
        <f>SUM(VK815:VK819)</f>
        <v>#N/A</v>
      </c>
      <c r="VM820" s="235"/>
      <c r="VN820" s="175"/>
      <c r="VO820" s="396"/>
      <c r="VQ820" s="175"/>
      <c r="VR820" s="175"/>
      <c r="VS820" s="175"/>
      <c r="VT820" s="10"/>
      <c r="VU820" s="10">
        <f>SUM(VT815:VT819)</f>
        <v>490.4</v>
      </c>
      <c r="VV820" s="235"/>
      <c r="VW820" s="175"/>
      <c r="VX820" s="350"/>
      <c r="VZ820" s="175"/>
      <c r="WA820" s="175"/>
      <c r="WB820" s="175"/>
      <c r="WC820" s="175"/>
      <c r="WD820" s="10" t="e">
        <f>SUM(WC815:WC819)</f>
        <v>#N/A</v>
      </c>
      <c r="WE820" s="235"/>
      <c r="WF820" s="175"/>
      <c r="WG820" s="396"/>
      <c r="WI820" s="175"/>
      <c r="WJ820" s="175"/>
      <c r="WK820" s="175"/>
      <c r="WL820" s="175"/>
      <c r="WM820" s="10">
        <f>SUM(WL815:WL819)</f>
        <v>2184.5</v>
      </c>
      <c r="WN820" s="235"/>
      <c r="WO820" s="175"/>
      <c r="WP820" s="396"/>
      <c r="WQ820" s="175"/>
      <c r="WR820" s="175"/>
      <c r="WS820" s="175"/>
      <c r="WT820" s="175"/>
      <c r="WU820" s="10"/>
      <c r="WV820" s="10">
        <f>SUM(WU815:WU819)</f>
        <v>1252.3000000000002</v>
      </c>
      <c r="WW820" s="235"/>
      <c r="WX820" s="175"/>
      <c r="WY820" s="396"/>
      <c r="XA820" s="175"/>
      <c r="XB820" s="175"/>
      <c r="XC820" s="175"/>
      <c r="XD820" s="175"/>
      <c r="XE820" s="10">
        <f>SUM(XD815:XD819)</f>
        <v>1174.1000000000001</v>
      </c>
      <c r="XF820" s="235"/>
      <c r="XG820" s="175"/>
      <c r="XH820" s="352"/>
      <c r="XJ820" s="175"/>
      <c r="XK820" s="175"/>
      <c r="XL820" s="175"/>
      <c r="XM820" s="175"/>
      <c r="XN820" s="10">
        <f>SUM(XM815:XM819)</f>
        <v>2267.1000000000004</v>
      </c>
      <c r="XO820" s="235"/>
      <c r="XP820" s="175"/>
      <c r="XQ820" s="396"/>
      <c r="XS820" s="175"/>
      <c r="XT820" s="175"/>
      <c r="XU820" s="175"/>
      <c r="XV820" s="10"/>
      <c r="XW820" s="10">
        <f>SUM(XV815:XV819)</f>
        <v>2950.7999999999997</v>
      </c>
      <c r="XX820" s="235"/>
      <c r="XY820" s="175"/>
      <c r="XZ820" s="396"/>
      <c r="YB820" s="175"/>
      <c r="YC820" s="175"/>
      <c r="YD820" s="175"/>
      <c r="YE820" s="10"/>
      <c r="YF820" s="10">
        <f>SUM(YE815:YE819)</f>
        <v>624.79999999999995</v>
      </c>
      <c r="YG820" s="235"/>
      <c r="YH820" s="175"/>
      <c r="YI820" s="396"/>
      <c r="YK820" s="175"/>
      <c r="YL820" s="175"/>
      <c r="YM820" s="175"/>
      <c r="YN820" s="10"/>
      <c r="YO820" s="10">
        <f>SUM(YN815:YN819)</f>
        <v>1566.3999999999999</v>
      </c>
      <c r="YP820" s="235"/>
      <c r="YQ820" s="175"/>
      <c r="YR820" s="396"/>
      <c r="YT820" s="175"/>
      <c r="YU820" s="175"/>
      <c r="YV820" s="175"/>
      <c r="YW820" s="10"/>
      <c r="YX820" s="10">
        <f>SUM(YW815:YW819)</f>
        <v>779.90000000000009</v>
      </c>
      <c r="YY820" s="235"/>
      <c r="YZ820" s="175"/>
      <c r="ZA820" s="396"/>
      <c r="ZC820" s="175"/>
      <c r="ZD820" s="175"/>
      <c r="ZE820" s="175"/>
      <c r="ZF820" s="10"/>
      <c r="ZG820" s="10">
        <f>SUM(ZF815:ZF819)</f>
        <v>1225.5999999999999</v>
      </c>
      <c r="ZH820" s="235"/>
      <c r="ZI820" s="175"/>
      <c r="ZJ820" s="396"/>
      <c r="ZL820" s="175"/>
      <c r="ZM820" s="175"/>
      <c r="ZN820" s="175"/>
      <c r="ZO820" s="10"/>
      <c r="ZP820" s="10">
        <f>SUM(ZO815:ZO819)</f>
        <v>1952.9</v>
      </c>
      <c r="ZQ820" s="235"/>
      <c r="ZR820" s="175"/>
      <c r="ZS820" s="396"/>
      <c r="ZU820" s="175"/>
      <c r="ZV820" s="175"/>
      <c r="ZW820" s="175"/>
      <c r="ZX820" s="10"/>
      <c r="ZY820" s="10">
        <f>SUM(ZX815:ZX819)</f>
        <v>1618.5</v>
      </c>
      <c r="ZZ820" s="235"/>
      <c r="AAA820" s="175"/>
      <c r="AAB820" s="396"/>
      <c r="AAD820" s="175"/>
      <c r="AAE820" s="175"/>
      <c r="AAF820" s="175"/>
      <c r="AAG820" s="10"/>
      <c r="AAH820" s="10">
        <f>SUM(AAG815:AAG819)</f>
        <v>1419.2</v>
      </c>
      <c r="AAI820" s="235"/>
      <c r="AAJ820" s="175"/>
      <c r="AAK820" s="232"/>
      <c r="AAM820" s="175"/>
      <c r="AAN820" s="175"/>
      <c r="AAO820" s="175"/>
      <c r="AAP820" s="10"/>
      <c r="AAQ820" s="10" t="e">
        <f>SUM(AAP815:AAP819)</f>
        <v>#N/A</v>
      </c>
      <c r="AAR820" s="235"/>
      <c r="AAS820" s="175"/>
      <c r="AAT820" s="396"/>
      <c r="AAV820" s="175"/>
      <c r="AAW820" s="175"/>
      <c r="AAX820" s="175"/>
      <c r="AAY820" s="10"/>
      <c r="AAZ820" s="10">
        <f>SUM(AAY815:AAY819)</f>
        <v>1763.8000000000002</v>
      </c>
      <c r="ABA820" s="235"/>
      <c r="ABB820" s="175"/>
      <c r="ABC820" s="397"/>
      <c r="ABE820" s="175"/>
      <c r="ABF820" s="175"/>
      <c r="ABG820" s="175"/>
      <c r="ABH820" s="10"/>
      <c r="ABI820" s="10">
        <f>SUM(ABH815:ABH819)</f>
        <v>1272.7</v>
      </c>
      <c r="ABJ820" s="235"/>
      <c r="ABK820" s="175"/>
      <c r="ABL820" s="396"/>
      <c r="ABN820" s="175"/>
      <c r="ABO820" s="175"/>
      <c r="ABP820" s="175"/>
      <c r="ABQ820" s="10"/>
      <c r="ABR820" s="10">
        <f>SUM(ABQ815:ABQ819)</f>
        <v>997.6</v>
      </c>
      <c r="ABS820" s="235"/>
      <c r="ABT820" s="175"/>
      <c r="ABU820" s="232"/>
      <c r="ABW820" s="175"/>
      <c r="ABX820" s="175"/>
      <c r="ABY820" s="175"/>
      <c r="ABZ820" s="10"/>
      <c r="ACA820" s="10" t="e">
        <f>SUM(ABZ815:ABZ819)</f>
        <v>#N/A</v>
      </c>
      <c r="ACB820" s="235"/>
      <c r="ACC820" s="175"/>
      <c r="ACD820" s="232"/>
      <c r="ACF820" s="175"/>
      <c r="ACG820" s="175"/>
      <c r="ACH820" s="175"/>
      <c r="ACI820" s="10"/>
      <c r="ACJ820" s="10" t="e">
        <f>SUM(ACI815:ACI819)</f>
        <v>#N/A</v>
      </c>
      <c r="ACK820" s="235"/>
      <c r="ACL820" s="175"/>
      <c r="ACM820" s="232"/>
      <c r="ACO820" s="175"/>
      <c r="ACP820" s="175"/>
      <c r="ACQ820" s="175"/>
      <c r="ACR820" s="10"/>
      <c r="ACS820" s="10" t="e">
        <f>SUM(ACR815:ACR819)</f>
        <v>#N/A</v>
      </c>
      <c r="ACT820" s="235"/>
      <c r="ACU820" s="175"/>
      <c r="ACV820" s="232"/>
      <c r="ACX820" s="175"/>
      <c r="ACY820" s="175"/>
      <c r="ACZ820" s="175"/>
      <c r="ADA820" s="10"/>
      <c r="ADB820" s="10" t="e">
        <f>SUM(ADA815:ADA819)</f>
        <v>#N/A</v>
      </c>
      <c r="ADC820" s="235"/>
      <c r="ADD820" s="175"/>
      <c r="ADE820" s="396"/>
      <c r="ADG820" s="175"/>
      <c r="ADH820" s="175"/>
      <c r="ADI820" s="175"/>
      <c r="ADJ820" s="10"/>
      <c r="ADK820" s="10">
        <f>SUM(ADJ815:ADJ819)</f>
        <v>1641.6</v>
      </c>
      <c r="ADL820" s="235"/>
      <c r="ADM820" s="175"/>
      <c r="ADN820" s="232"/>
      <c r="ADP820" s="175"/>
      <c r="ADQ820" s="175"/>
      <c r="ADR820" s="175"/>
      <c r="ADS820" s="10"/>
      <c r="ADT820" s="10" t="e">
        <f>SUM(ADS815:ADS819)</f>
        <v>#N/A</v>
      </c>
      <c r="ADU820" s="235"/>
      <c r="ADV820" s="175"/>
      <c r="ADW820" s="396"/>
      <c r="ADY820" s="175"/>
      <c r="ADZ820" s="175"/>
      <c r="AEA820" s="175"/>
      <c r="AEB820" s="10"/>
      <c r="AEC820" s="10">
        <f>SUM(AEB815:AEB819)</f>
        <v>1947.1</v>
      </c>
      <c r="AED820" s="235"/>
      <c r="AEE820" s="175"/>
      <c r="AEF820" s="232"/>
      <c r="AEH820" s="175"/>
      <c r="AEI820" s="175"/>
      <c r="AEJ820" s="175"/>
      <c r="AEK820" s="10"/>
      <c r="AEL820" s="10" t="e">
        <f>SUM(AEK815:AEK819)</f>
        <v>#N/A</v>
      </c>
      <c r="AEM820" s="235"/>
      <c r="AEN820" s="175"/>
      <c r="AEO820" s="232"/>
      <c r="AEQ820" s="175"/>
      <c r="AER820" s="175"/>
      <c r="AES820" s="175"/>
      <c r="AET820" s="10"/>
      <c r="AEU820" s="10" t="e">
        <f>SUM(AET815:AET819)</f>
        <v>#N/A</v>
      </c>
      <c r="AEV820" s="235"/>
      <c r="AEW820" s="175"/>
      <c r="AEX820" s="232"/>
      <c r="AEZ820" s="175"/>
      <c r="AFA820" s="175"/>
      <c r="AFB820" s="175"/>
      <c r="AFC820" s="10"/>
      <c r="AFD820" s="10" t="e">
        <f>SUM(AFC815:AFC819)</f>
        <v>#N/A</v>
      </c>
      <c r="AFE820" s="235"/>
      <c r="AFF820" s="175"/>
      <c r="AFG820" s="232"/>
      <c r="AFI820" s="175"/>
      <c r="AFJ820" s="175"/>
      <c r="AFK820" s="175"/>
      <c r="AFL820" s="10"/>
      <c r="AFM820" s="10" t="e">
        <f>SUM(AFL815:AFL819)</f>
        <v>#N/A</v>
      </c>
      <c r="AFN820" s="235"/>
      <c r="AFO820" s="175"/>
      <c r="AFP820" s="232"/>
      <c r="AFR820" s="175"/>
      <c r="AFS820" s="175"/>
      <c r="AFT820" s="175"/>
      <c r="AFU820" s="10"/>
      <c r="AFV820" s="10" t="e">
        <f>SUM(AFU815:AFU819)</f>
        <v>#N/A</v>
      </c>
      <c r="AFW820" s="235"/>
      <c r="AFX820" s="175"/>
      <c r="AFY820" s="396"/>
      <c r="AGA820" s="175"/>
      <c r="AGB820" s="175"/>
      <c r="AGC820" s="175"/>
      <c r="AGD820" s="10"/>
      <c r="AGE820" s="10">
        <f>SUM(AGD815:AGD819)</f>
        <v>1587.1</v>
      </c>
      <c r="AGF820" s="235"/>
      <c r="AGG820" s="175"/>
      <c r="AGH820" s="396"/>
      <c r="AGJ820" s="175"/>
      <c r="AGK820" s="175"/>
      <c r="AGL820" s="175"/>
      <c r="AGM820" s="10"/>
      <c r="AGN820" s="10">
        <f>SUM(AGM815:AGM819)</f>
        <v>2141.7000000000003</v>
      </c>
      <c r="AGO820" s="235"/>
      <c r="AGP820" s="175"/>
      <c r="AGQ820" s="396"/>
      <c r="AGS820" s="175"/>
      <c r="AGT820" s="175"/>
      <c r="AGU820" s="175"/>
      <c r="AGV820" s="10"/>
      <c r="AGW820" s="10">
        <f>SUM(AGV815:AGV819)</f>
        <v>1364.6</v>
      </c>
      <c r="AGX820" s="235"/>
      <c r="AGY820" s="175"/>
      <c r="AGZ820" s="396"/>
      <c r="AHB820" s="175"/>
      <c r="AHC820" s="175"/>
      <c r="AHD820" s="175"/>
      <c r="AHE820" s="10"/>
      <c r="AHF820" s="10">
        <f>SUM(AHE815:AHE819)</f>
        <v>2123.4</v>
      </c>
      <c r="AHG820" s="235"/>
      <c r="AHH820" s="175"/>
      <c r="AHI820" s="399"/>
      <c r="AHK820" s="175"/>
      <c r="AHL820" s="175"/>
      <c r="AHM820" s="175"/>
      <c r="AHN820" s="10"/>
      <c r="AHO820" s="10">
        <f>SUM(AHN815:AHN819)</f>
        <v>1759.7</v>
      </c>
      <c r="AHP820" s="235"/>
      <c r="AHQ820" s="175"/>
      <c r="AHR820" s="396"/>
      <c r="AHT820" s="175"/>
      <c r="AHU820" s="175"/>
      <c r="AHV820" s="175"/>
      <c r="AHW820" s="10"/>
      <c r="AHX820" s="10">
        <f>SUM(AHW815:AHW819)</f>
        <v>978.3</v>
      </c>
      <c r="AHY820" s="235"/>
      <c r="AHZ820" s="175"/>
      <c r="AIA820" s="396"/>
      <c r="AIC820" s="175"/>
      <c r="AID820" s="175"/>
      <c r="AIE820" s="175"/>
      <c r="AIF820" s="10"/>
      <c r="AIG820" s="10">
        <f>SUM(AIF815:AIF819)</f>
        <v>2130</v>
      </c>
      <c r="AIH820" s="235"/>
      <c r="AII820" s="175"/>
      <c r="AIJ820" s="396"/>
      <c r="AIL820" s="175"/>
      <c r="AIM820" s="175"/>
      <c r="AIN820" s="175"/>
      <c r="AIO820" s="10"/>
      <c r="AIP820" s="10">
        <f>SUM(AIO815:AIO819)</f>
        <v>1548.1</v>
      </c>
      <c r="AIQ820" s="235"/>
      <c r="AIR820" s="175"/>
      <c r="AIS820" s="396"/>
      <c r="AIU820" s="175"/>
      <c r="AIV820" s="175"/>
      <c r="AIW820" s="175"/>
      <c r="AIX820" s="10"/>
      <c r="AIY820" s="10">
        <f>SUM(AIX815:AIX819)</f>
        <v>1675.7000000000003</v>
      </c>
      <c r="AIZ820" s="235"/>
      <c r="AJA820" s="175"/>
      <c r="AJB820" s="352"/>
      <c r="AJD820" s="175"/>
      <c r="AJE820" s="175"/>
      <c r="AJF820" s="175"/>
      <c r="AJG820" s="10"/>
      <c r="AJH820" s="10">
        <f>SUM(AJG815:AJG819)</f>
        <v>1266.2</v>
      </c>
      <c r="AJI820" s="235"/>
      <c r="AJJ820" s="175"/>
      <c r="AJK820" s="396"/>
      <c r="AJM820" s="175"/>
      <c r="AJN820" s="175"/>
      <c r="AJO820" s="175"/>
      <c r="AJP820" s="10"/>
      <c r="AJQ820" s="10">
        <f>SUM(AJP815:AJP819)</f>
        <v>2051.7000000000003</v>
      </c>
      <c r="AJR820" s="235"/>
      <c r="AJS820" s="175"/>
      <c r="AJT820" s="347"/>
      <c r="AJV820" s="175"/>
      <c r="AJW820" s="175"/>
      <c r="AJX820" s="175"/>
      <c r="AJY820" s="10"/>
      <c r="AJZ820" s="10">
        <f>SUM(AJY815:AJY819)</f>
        <v>2273.2000000000003</v>
      </c>
      <c r="AKA820" s="235"/>
      <c r="AKB820" s="175"/>
      <c r="AKC820" s="396"/>
      <c r="AKE820" s="175"/>
      <c r="AKF820" s="175"/>
      <c r="AKG820" s="175"/>
      <c r="AKH820" s="10"/>
      <c r="AKI820" s="10">
        <f>SUM(AKH815:AKH819)</f>
        <v>2157.1</v>
      </c>
      <c r="AKJ820" s="235"/>
      <c r="AKK820" s="175"/>
      <c r="AKL820" s="396"/>
      <c r="AKN820" s="175"/>
      <c r="AKO820" s="175"/>
      <c r="AKP820" s="175"/>
      <c r="AKQ820" s="10"/>
      <c r="AKR820" s="10">
        <f>SUM(AKQ815:AKQ819)</f>
        <v>1541.9999999999998</v>
      </c>
      <c r="AKS820" s="235"/>
      <c r="AKT820" s="175"/>
      <c r="AKU820" s="396"/>
      <c r="AKW820" s="175"/>
      <c r="AKX820" s="175"/>
      <c r="AKY820" s="175"/>
      <c r="AKZ820" s="10"/>
      <c r="ALA820" s="10">
        <f>SUM(AKZ815:AKZ819)</f>
        <v>2112.5</v>
      </c>
      <c r="ALB820" s="235"/>
      <c r="ALC820" s="175"/>
      <c r="ALD820" s="396"/>
      <c r="ALF820" s="175"/>
      <c r="ALG820" s="175"/>
      <c r="ALH820" s="175"/>
      <c r="ALI820" s="10"/>
      <c r="ALJ820" s="10">
        <f>SUM(ALI815:ALI819)</f>
        <v>2145.6999999999998</v>
      </c>
      <c r="ALK820" s="235"/>
      <c r="ALL820" s="175"/>
      <c r="ALM820" s="396"/>
      <c r="ALO820" s="175"/>
      <c r="ALP820" s="175"/>
      <c r="ALQ820" s="175"/>
      <c r="ALR820" s="10"/>
      <c r="ALS820" s="10">
        <f>SUM(ALR815:ALR819)</f>
        <v>1807.6</v>
      </c>
      <c r="ALT820" s="235"/>
      <c r="ALU820" s="175"/>
      <c r="ALV820" s="396"/>
      <c r="ALX820" s="175"/>
      <c r="ALY820" s="175"/>
      <c r="ALZ820" s="175"/>
      <c r="AMA820" s="10"/>
      <c r="AMB820" s="10">
        <f>SUM(AMA815:AMA819)</f>
        <v>1237.7</v>
      </c>
      <c r="AMC820" s="235"/>
      <c r="AMD820" s="175"/>
      <c r="AME820" s="402"/>
      <c r="AMG820" s="175"/>
      <c r="AMH820" s="175"/>
      <c r="AMI820" s="175"/>
      <c r="AMJ820" s="10"/>
      <c r="AMK820" s="10">
        <f>SUM(AMJ815:AMJ819)</f>
        <v>1698.3</v>
      </c>
      <c r="AML820" s="235"/>
      <c r="AMM820" s="175"/>
      <c r="AMN820" s="344"/>
      <c r="AMP820" s="175"/>
      <c r="AMQ820" s="175"/>
      <c r="AMR820" s="175"/>
      <c r="AMS820" s="10"/>
      <c r="AMT820" s="10">
        <f>SUM(AMS815:AMS819)</f>
        <v>1002.6999999999999</v>
      </c>
      <c r="AMU820" s="235"/>
      <c r="AMV820" s="175"/>
      <c r="AMW820" s="396"/>
      <c r="AMY820" s="175"/>
      <c r="AMZ820" s="175"/>
      <c r="ANA820" s="175"/>
      <c r="ANB820" s="10"/>
      <c r="ANC820" s="10">
        <f>SUM(ANB815:ANB819)</f>
        <v>1862.5</v>
      </c>
      <c r="AND820" s="235"/>
      <c r="ANE820" s="175"/>
      <c r="ANF820" s="396"/>
      <c r="ANH820" s="175"/>
      <c r="ANI820" s="175"/>
      <c r="ANJ820" s="175"/>
      <c r="ANK820" s="10"/>
      <c r="ANL820" s="10">
        <f>SUM(ANK815:ANK819)</f>
        <v>1501.8000000000002</v>
      </c>
      <c r="ANM820" s="235"/>
      <c r="ANN820" s="175"/>
      <c r="ANO820" s="352"/>
      <c r="ANQ820" s="175"/>
      <c r="ANR820" s="175"/>
      <c r="ANS820" s="175"/>
      <c r="ANT820" s="10"/>
      <c r="ANU820" s="10">
        <f>SUM(ANT815:ANT819)</f>
        <v>779.8</v>
      </c>
      <c r="ANV820" s="235"/>
      <c r="ANW820" s="175"/>
      <c r="ANX820" s="396"/>
      <c r="ANZ820" s="175"/>
      <c r="AOA820" s="175"/>
      <c r="AOB820" s="175"/>
      <c r="AOC820" s="10"/>
      <c r="AOD820" s="10">
        <f>SUM(AOC815:AOC819)</f>
        <v>2060.8000000000002</v>
      </c>
      <c r="AOE820" s="235"/>
      <c r="AOF820" s="175"/>
      <c r="AOG820" s="232"/>
      <c r="AOI820" s="175"/>
      <c r="AOJ820" s="175"/>
      <c r="AOK820" s="175"/>
      <c r="AOL820" s="10"/>
      <c r="AOM820" s="10" t="e">
        <f>SUM(AOL815:AOL819)</f>
        <v>#N/A</v>
      </c>
      <c r="AON820" s="235"/>
      <c r="AOO820" s="175"/>
      <c r="AOP820" s="396"/>
      <c r="AOR820" s="175"/>
      <c r="AOS820" s="175"/>
      <c r="AOT820" s="175"/>
      <c r="AOU820" s="10"/>
      <c r="AOV820" s="10">
        <f>SUM(AOU815:AOU819)</f>
        <v>2163.6</v>
      </c>
      <c r="AOW820" s="235"/>
      <c r="AOX820" s="175"/>
      <c r="AOY820" s="344"/>
      <c r="APA820" s="175"/>
      <c r="APB820" s="175"/>
      <c r="APC820" s="175"/>
      <c r="APD820" s="10"/>
      <c r="APE820" s="10">
        <f>SUM(APD815:APD819)</f>
        <v>2047.9</v>
      </c>
      <c r="APF820" s="235"/>
      <c r="APG820" s="175"/>
      <c r="APH820" s="396"/>
      <c r="APJ820" s="175"/>
      <c r="APK820" s="175"/>
      <c r="APL820" s="175"/>
      <c r="APM820" s="10"/>
      <c r="APN820" s="10">
        <f>SUM(APM815:APM819)</f>
        <v>2157.6</v>
      </c>
      <c r="APO820" s="235"/>
      <c r="APP820" s="175"/>
      <c r="APQ820" s="232"/>
      <c r="APS820" s="175"/>
      <c r="APT820" s="175"/>
      <c r="APU820" s="175"/>
      <c r="APV820" s="10"/>
      <c r="APW820" s="10" t="e">
        <f>SUM(APV815:APV819)</f>
        <v>#N/A</v>
      </c>
      <c r="APX820" s="235"/>
      <c r="APY820" s="175"/>
      <c r="APZ820" s="396"/>
      <c r="AQB820" s="175"/>
      <c r="AQC820" s="175"/>
      <c r="AQD820" s="175"/>
      <c r="AQE820" s="10"/>
      <c r="AQF820" s="10">
        <f>SUM(AQE815:AQE819)</f>
        <v>1229.7</v>
      </c>
      <c r="AQG820" s="235"/>
      <c r="AQH820" s="175"/>
      <c r="AQI820" s="396"/>
      <c r="AQK820" s="175"/>
      <c r="AQL820" s="175"/>
      <c r="AQM820" s="175"/>
      <c r="AQN820" s="10"/>
      <c r="AQO820" s="10">
        <f>SUM(AQN815:AQN819)</f>
        <v>937.5</v>
      </c>
      <c r="AQP820" s="235"/>
      <c r="AQQ820" s="175"/>
      <c r="AQR820" s="232"/>
      <c r="AQT820" s="175"/>
      <c r="AQU820" s="175"/>
      <c r="AQV820" s="175"/>
      <c r="AQW820" s="10"/>
      <c r="AQX820" s="10" t="e">
        <f>SUM(AQW815:AQW819)</f>
        <v>#N/A</v>
      </c>
      <c r="AQY820" s="235"/>
      <c r="AQZ820" s="175"/>
      <c r="ARA820" s="232"/>
      <c r="ARC820" s="175"/>
      <c r="ARD820" s="175"/>
      <c r="ARE820" s="175"/>
      <c r="ARF820" s="10"/>
      <c r="ARG820" s="10" t="e">
        <f>SUM(ARF815:ARF819)</f>
        <v>#N/A</v>
      </c>
      <c r="ARH820" s="235"/>
      <c r="ARI820" s="175"/>
      <c r="ARJ820" s="232"/>
      <c r="ARL820" s="175"/>
      <c r="ARM820" s="175"/>
      <c r="ARN820" s="175"/>
      <c r="ARO820" s="10"/>
      <c r="ARP820" s="10" t="e">
        <f>SUM(ARO815:ARO819)</f>
        <v>#N/A</v>
      </c>
      <c r="ARQ820" s="235"/>
      <c r="ARR820" s="175"/>
      <c r="ARS820" s="232"/>
      <c r="ARU820" s="175"/>
      <c r="ARV820" s="175"/>
      <c r="ARW820" s="175"/>
      <c r="ARX820" s="10"/>
      <c r="ARY820" s="10" t="e">
        <f>SUM(ARX815:ARX819)</f>
        <v>#N/A</v>
      </c>
      <c r="ARZ820" s="235"/>
      <c r="ASA820" s="175"/>
      <c r="ASB820" s="396"/>
      <c r="ASD820" s="175"/>
      <c r="ASE820" s="175"/>
      <c r="ASF820" s="175"/>
      <c r="ASG820" s="10"/>
      <c r="ASH820" s="10">
        <f>SUM(ASG815:ASG819)</f>
        <v>1827.3000000000002</v>
      </c>
      <c r="ASI820" s="235"/>
      <c r="ASJ820" s="175"/>
      <c r="ASK820" s="232"/>
      <c r="ASM820" s="175"/>
      <c r="ASN820" s="175"/>
      <c r="ASO820" s="175"/>
      <c r="ASP820" s="10"/>
      <c r="ASQ820" s="10" t="e">
        <f>SUM(ASP815:ASP819)</f>
        <v>#N/A</v>
      </c>
      <c r="ASR820" s="235"/>
      <c r="ASS820" s="175"/>
      <c r="AST820" s="396"/>
      <c r="ASV820" s="175"/>
      <c r="ASW820" s="175"/>
      <c r="ASX820" s="175"/>
      <c r="ASY820" s="10"/>
      <c r="ASZ820" s="10">
        <f>SUM(ASY815:ASY819)</f>
        <v>1676</v>
      </c>
      <c r="ATA820" s="235"/>
      <c r="ATB820" s="175"/>
      <c r="ATC820" s="232"/>
      <c r="ATE820" s="175"/>
      <c r="ATF820" s="175"/>
      <c r="ATG820" s="175"/>
      <c r="ATH820" s="10"/>
      <c r="ATI820" s="10" t="e">
        <f>SUM(ATH815:ATH819)</f>
        <v>#N/A</v>
      </c>
      <c r="ATJ820" s="235"/>
      <c r="ATK820" s="175"/>
      <c r="ATL820" s="232"/>
      <c r="ATN820" s="175"/>
      <c r="ATO820" s="175"/>
      <c r="ATP820" s="175"/>
      <c r="ATQ820" s="10"/>
      <c r="ATR820" s="10" t="e">
        <f>SUM(ATQ815:ATQ819)</f>
        <v>#N/A</v>
      </c>
      <c r="ATS820" s="235"/>
      <c r="ATT820" s="175"/>
      <c r="ATU820" s="232"/>
      <c r="ATW820" s="175"/>
      <c r="ATX820" s="175"/>
      <c r="ATY820" s="175"/>
      <c r="ATZ820" s="10"/>
      <c r="AUA820" s="10" t="e">
        <f>SUM(ATZ815:ATZ819)</f>
        <v>#N/A</v>
      </c>
      <c r="AUB820" s="235"/>
      <c r="AUC820" s="175"/>
      <c r="AUD820" s="232"/>
      <c r="AUF820" s="175"/>
      <c r="AUG820" s="175"/>
      <c r="AUH820" s="175"/>
      <c r="AUI820" s="10"/>
      <c r="AUJ820" s="10" t="e">
        <f>SUM(AUI815:AUI819)</f>
        <v>#N/A</v>
      </c>
      <c r="AUK820" s="235"/>
      <c r="AUL820" s="175"/>
      <c r="AUM820" s="232"/>
      <c r="AUO820" s="175"/>
      <c r="AUP820" s="175"/>
      <c r="AUQ820" s="175"/>
      <c r="AUR820" s="10"/>
      <c r="AUS820" s="10" t="e">
        <f>SUM(AUR815:AUR819)</f>
        <v>#N/A</v>
      </c>
      <c r="AUT820" s="235"/>
      <c r="AUU820" s="175"/>
      <c r="AUV820" s="232"/>
      <c r="AUX820" s="175"/>
      <c r="AUY820" s="175"/>
      <c r="AUZ820" s="175"/>
      <c r="AVA820" s="10"/>
      <c r="AVB820" s="10" t="e">
        <f>SUM(AVA815:AVA819)</f>
        <v>#N/A</v>
      </c>
      <c r="AVC820" s="235"/>
      <c r="AVD820" s="175"/>
      <c r="AVE820" s="232"/>
      <c r="AVG820" s="175"/>
      <c r="AVH820" s="175"/>
      <c r="AVI820" s="175"/>
      <c r="AVJ820" s="10"/>
      <c r="AVK820" s="10" t="e">
        <f>SUM(AVJ815:AVJ819)</f>
        <v>#N/A</v>
      </c>
      <c r="AVL820" s="235"/>
      <c r="AVM820" s="175"/>
      <c r="AVN820" s="232"/>
      <c r="AVP820" s="175"/>
      <c r="AVQ820" s="175"/>
      <c r="AVR820" s="175"/>
      <c r="AVS820" s="10"/>
      <c r="AVT820" s="10" t="e">
        <f>SUM(AVS815:AVS819)</f>
        <v>#N/A</v>
      </c>
      <c r="AVU820" s="235"/>
      <c r="AVV820" s="175"/>
      <c r="AVW820" s="232"/>
      <c r="AVY820" s="175"/>
      <c r="AVZ820" s="175"/>
      <c r="AWA820" s="175"/>
      <c r="AWB820" s="10"/>
      <c r="AWC820" s="10" t="e">
        <f>SUM(AWB815:AWB819)</f>
        <v>#N/A</v>
      </c>
      <c r="AWD820" s="235"/>
      <c r="AWE820" s="175"/>
      <c r="AWF820" s="232"/>
      <c r="AWH820" s="175"/>
      <c r="AWI820" s="175"/>
      <c r="AWJ820" s="175"/>
      <c r="AWK820" s="10"/>
      <c r="AWL820" s="10" t="e">
        <f>SUM(AWK815:AWK819)</f>
        <v>#N/A</v>
      </c>
      <c r="AWM820" s="235"/>
      <c r="AWN820" s="175"/>
      <c r="AWO820" s="396"/>
      <c r="AWQ820" s="175"/>
      <c r="AWR820" s="175"/>
      <c r="AWS820" s="175"/>
      <c r="AWT820" s="10"/>
      <c r="AWU820" s="10">
        <f>SUM(AWT815:AWT819)</f>
        <v>515.80000000000007</v>
      </c>
      <c r="AWV820" s="235"/>
      <c r="AWW820" s="175"/>
      <c r="AWX820" s="396"/>
      <c r="AWZ820" s="175"/>
      <c r="AXA820" s="175"/>
      <c r="AXB820" s="175"/>
      <c r="AXC820" s="10"/>
      <c r="AXD820" s="10">
        <f>SUM(AXC815:AXC819)</f>
        <v>738.59999999999991</v>
      </c>
      <c r="AXE820" s="235"/>
      <c r="AXF820" s="175"/>
      <c r="AXG820" s="396"/>
      <c r="AXI820" s="175"/>
      <c r="AXJ820" s="175"/>
      <c r="AXK820" s="175"/>
      <c r="AXL820" s="10"/>
      <c r="AXM820" s="10">
        <f>SUM(AXL815:AXL819)</f>
        <v>1391</v>
      </c>
      <c r="AXN820" s="235"/>
      <c r="AXO820" s="175"/>
      <c r="AXP820" s="396"/>
      <c r="AXR820" s="175"/>
      <c r="AXS820" s="175"/>
      <c r="AXT820" s="175"/>
      <c r="AXU820" s="10"/>
      <c r="AXV820" s="10">
        <f>SUM(AXU815:AXU819)</f>
        <v>1545.3</v>
      </c>
      <c r="AXW820" s="235"/>
      <c r="AXX820" s="175"/>
      <c r="AXY820" s="396"/>
      <c r="AYA820" s="175"/>
      <c r="AYB820" s="175"/>
      <c r="AYC820" s="175"/>
      <c r="AYD820" s="10"/>
      <c r="AYE820" s="10">
        <f>SUM(AYD815:AYD819)</f>
        <v>2292.6999999999998</v>
      </c>
      <c r="AYF820" s="235"/>
      <c r="AYG820" s="175"/>
      <c r="AYH820" s="396"/>
      <c r="AYJ820" s="175"/>
      <c r="AYK820" s="175"/>
      <c r="AYL820" s="175"/>
      <c r="AYM820" s="10"/>
      <c r="AYN820" s="10">
        <f>SUM(AYM815:AYM819)</f>
        <v>1038.3</v>
      </c>
      <c r="AYO820" s="235"/>
      <c r="AYP820" s="175"/>
      <c r="AYQ820" s="396"/>
      <c r="AYS820" s="175"/>
      <c r="AYT820" s="175"/>
      <c r="AYU820" s="175"/>
      <c r="AYV820" s="10"/>
      <c r="AYW820" s="10">
        <f>SUM(AYV815:AYV819)</f>
        <v>1705.3000000000002</v>
      </c>
      <c r="AYX820" s="235"/>
      <c r="AYY820" s="175"/>
      <c r="AYZ820" s="396"/>
      <c r="AZB820" s="175"/>
      <c r="AZC820" s="175"/>
      <c r="AZD820" s="175"/>
      <c r="AZE820" s="10"/>
      <c r="AZF820" s="10">
        <f>SUM(AZE815:AZE819)</f>
        <v>1570.1000000000001</v>
      </c>
      <c r="AZG820" s="235"/>
      <c r="AZH820" s="175"/>
      <c r="AZI820" s="396"/>
      <c r="AZK820" s="175"/>
      <c r="AZL820" s="175"/>
      <c r="AZM820" s="175"/>
      <c r="AZN820" s="10"/>
      <c r="AZO820" s="10">
        <f>SUM(AZN815:AZN819)</f>
        <v>2007.9</v>
      </c>
      <c r="AZP820" s="235"/>
      <c r="AZQ820" s="175"/>
      <c r="AZR820" s="396"/>
      <c r="AZT820" s="175"/>
      <c r="AZU820" s="175"/>
      <c r="AZV820" s="175"/>
      <c r="AZW820" s="10"/>
      <c r="AZX820" s="10">
        <f>SUM(AZW815:AZW819)</f>
        <v>1737.6999999999998</v>
      </c>
      <c r="AZY820" s="235"/>
      <c r="AZZ820" s="175"/>
      <c r="BAA820" s="396"/>
      <c r="BAC820" s="175"/>
      <c r="BAD820" s="175"/>
      <c r="BAE820" s="175"/>
      <c r="BAF820" s="10"/>
      <c r="BAG820" s="10">
        <f>SUM(BAF815:BAF819)</f>
        <v>1932.3999999999999</v>
      </c>
      <c r="BAH820" s="235"/>
      <c r="BAI820" s="175"/>
      <c r="BAJ820" s="399"/>
      <c r="BAL820" s="175"/>
      <c r="BAM820" s="175"/>
      <c r="BAN820" s="175"/>
      <c r="BAO820" s="10"/>
      <c r="BAP820" s="10">
        <f>SUM(BAO815:BAO819)</f>
        <v>1929.1</v>
      </c>
      <c r="BAQ820" s="235"/>
      <c r="BAR820" s="175"/>
      <c r="BAS820" s="396"/>
      <c r="BAU820" s="175"/>
      <c r="BAV820" s="175"/>
      <c r="BAW820" s="175"/>
      <c r="BAX820" s="10"/>
      <c r="BAY820" s="10">
        <f>SUM(BAX815:BAX819)</f>
        <v>1840.3000000000002</v>
      </c>
      <c r="BAZ820" s="235"/>
      <c r="BBA820" s="175"/>
      <c r="BBB820" s="396"/>
      <c r="BBD820" s="175"/>
      <c r="BBE820" s="175"/>
      <c r="BBF820" s="175"/>
      <c r="BBG820" s="10"/>
      <c r="BBH820" s="10">
        <f>SUM(BBG815:BBG819)</f>
        <v>2202.1999999999998</v>
      </c>
      <c r="BBI820" s="235"/>
      <c r="BBJ820" s="175"/>
      <c r="BBK820" s="396"/>
      <c r="BBM820" s="175"/>
      <c r="BBN820" s="175"/>
      <c r="BBO820" s="175"/>
      <c r="BBP820" s="10"/>
      <c r="BBQ820" s="10">
        <f>SUM(BBP815:BBP819)</f>
        <v>2622.5</v>
      </c>
      <c r="BBR820" s="235"/>
      <c r="BBS820" s="175"/>
      <c r="BBT820" s="347"/>
      <c r="BBV820" s="175"/>
      <c r="BBW820" s="175"/>
      <c r="BBX820" s="175"/>
      <c r="BBY820" s="10"/>
      <c r="BBZ820" s="10">
        <f>SUM(BBY815:BBY819)</f>
        <v>830</v>
      </c>
      <c r="BCA820" s="235"/>
      <c r="BCB820" s="175"/>
      <c r="BCC820" s="396"/>
      <c r="BCE820" s="175"/>
      <c r="BCF820" s="175"/>
      <c r="BCG820" s="175"/>
      <c r="BCH820" s="10"/>
      <c r="BCI820" s="10">
        <f>SUM(BCH815:BCH819)</f>
        <v>1306.5</v>
      </c>
      <c r="BCJ820" s="235"/>
      <c r="BCK820" s="175"/>
      <c r="BCL820" s="396"/>
      <c r="BCN820" s="175"/>
      <c r="BCO820" s="175"/>
      <c r="BCP820" s="175"/>
      <c r="BCQ820" s="10"/>
      <c r="BCR820" s="10">
        <f>SUM(BCQ815:BCQ819)</f>
        <v>1526.2000000000003</v>
      </c>
      <c r="BCS820" s="235"/>
      <c r="BCT820" s="175"/>
      <c r="BCU820" s="352"/>
      <c r="BCW820" s="175"/>
      <c r="BCX820" s="175"/>
      <c r="BCY820" s="175"/>
      <c r="BCZ820" s="10"/>
      <c r="BDA820" s="10">
        <f>SUM(BCZ815:BCZ819)</f>
        <v>1669.6999999999998</v>
      </c>
      <c r="BDB820" s="235"/>
      <c r="BDC820" s="175"/>
      <c r="BDD820" s="347"/>
      <c r="BDF820" s="175"/>
      <c r="BDG820" s="175"/>
      <c r="BDH820" s="175"/>
      <c r="BDI820" s="10"/>
      <c r="BDJ820" s="10">
        <f>SUM(BDI815:BDI819)</f>
        <v>768.1</v>
      </c>
      <c r="BDK820" s="235"/>
      <c r="BDL820" s="175"/>
      <c r="BDM820" s="396"/>
      <c r="BDO820" s="175"/>
      <c r="BDP820" s="175"/>
      <c r="BDQ820" s="175"/>
      <c r="BDR820" s="10"/>
      <c r="BDS820" s="10">
        <f>SUM(BDR815:BDR819)</f>
        <v>1972.3000000000002</v>
      </c>
      <c r="BDT820" s="235"/>
      <c r="BDU820" s="175"/>
      <c r="BDV820" s="396"/>
      <c r="BDX820" s="175"/>
      <c r="BDY820" s="175"/>
      <c r="BDZ820" s="175"/>
      <c r="BEA820" s="10"/>
      <c r="BEB820" s="10">
        <f>SUM(BEA815:BEA819)</f>
        <v>1306.5</v>
      </c>
      <c r="BEC820" s="235"/>
      <c r="BED820" s="175"/>
      <c r="BEE820" s="396"/>
      <c r="BEG820" s="175"/>
      <c r="BEH820" s="175"/>
      <c r="BEI820" s="175"/>
      <c r="BEJ820" s="10"/>
      <c r="BEK820" s="10">
        <f>SUM(BEJ815:BEJ819)</f>
        <v>2015</v>
      </c>
      <c r="BEL820" s="235"/>
      <c r="BEM820" s="175"/>
      <c r="BEN820" s="396"/>
      <c r="BEP820" s="175"/>
      <c r="BEQ820" s="175"/>
      <c r="BER820" s="175"/>
      <c r="BES820" s="10"/>
      <c r="BET820" s="10">
        <f>SUM(BES815:BES819)</f>
        <v>1092.2</v>
      </c>
      <c r="BEU820" s="235"/>
      <c r="BEV820" s="175"/>
      <c r="BEW820" s="396"/>
      <c r="BEY820" s="175"/>
      <c r="BEZ820" s="175"/>
      <c r="BFA820" s="175"/>
      <c r="BFB820" s="10"/>
      <c r="BFC820" s="10">
        <f>SUM(BFB815:BFB819)</f>
        <v>780.80000000000007</v>
      </c>
      <c r="BFD820" s="235"/>
      <c r="BFE820" s="175"/>
      <c r="BFF820" s="396"/>
      <c r="BFH820" s="175"/>
      <c r="BFI820" s="175"/>
      <c r="BFJ820" s="175"/>
      <c r="BFK820" s="10"/>
      <c r="BFL820" s="10">
        <f>SUM(BFK815:BFK819)</f>
        <v>1018.8</v>
      </c>
      <c r="BFM820" s="235"/>
      <c r="BFN820" s="175"/>
      <c r="BFO820" s="396"/>
      <c r="BFQ820" s="175"/>
      <c r="BFR820" s="175"/>
      <c r="BFS820" s="175"/>
      <c r="BFT820" s="10"/>
      <c r="BFU820" s="10">
        <f>SUM(BFT815:BFT819)</f>
        <v>1980.5</v>
      </c>
      <c r="BFV820" s="235"/>
      <c r="BFW820" s="175"/>
      <c r="BFX820" s="352"/>
      <c r="BFZ820" s="175"/>
      <c r="BGA820" s="175"/>
      <c r="BGB820" s="175"/>
      <c r="BGC820" s="10"/>
      <c r="BGD820" s="10">
        <f>SUM(BGC815:BGC819)</f>
        <v>898.1</v>
      </c>
      <c r="BGE820" s="235"/>
      <c r="BGF820" s="175"/>
      <c r="BGG820" s="396"/>
      <c r="BGI820" s="175"/>
      <c r="BGJ820" s="175"/>
      <c r="BGK820" s="175"/>
      <c r="BGL820" s="10"/>
      <c r="BGM820" s="10">
        <f>SUM(BGL815:BGL819)</f>
        <v>981.99999999999989</v>
      </c>
      <c r="BGN820" s="235"/>
      <c r="BGO820" s="175"/>
      <c r="BGP820" s="352"/>
      <c r="BGR820" s="175"/>
      <c r="BGS820" s="175"/>
      <c r="BGT820" s="175"/>
      <c r="BGU820" s="10"/>
      <c r="BGV820" s="10">
        <f>SUM(BGU815:BGU819)</f>
        <v>1756.9</v>
      </c>
      <c r="BGW820" s="235"/>
      <c r="BGX820" s="175"/>
      <c r="BGY820" s="396"/>
      <c r="BHA820" s="175"/>
      <c r="BHB820" s="175"/>
      <c r="BHC820" s="175"/>
      <c r="BHD820" s="10"/>
      <c r="BHE820" s="10">
        <f>SUM(BHD815:BHD819)</f>
        <v>2058.6999999999998</v>
      </c>
    </row>
    <row r="821" spans="1:1565" s="14" customFormat="1" ht="15">
      <c r="A821" s="175" t="s">
        <v>85</v>
      </c>
      <c r="B821" s="345" t="s">
        <v>546</v>
      </c>
      <c r="C821" s="14" t="s">
        <v>1662</v>
      </c>
      <c r="D821" s="243">
        <f>IF(C821="Kopman",1.5,1)</f>
        <v>1.5</v>
      </c>
      <c r="E821" s="176">
        <f>VLOOKUP(B821,$A$879:$F$2731,6,FALSE)</f>
        <v>525</v>
      </c>
      <c r="F821" s="175" t="s">
        <v>61</v>
      </c>
      <c r="G821" s="10">
        <f>E821*1.5*D821</f>
        <v>1181.25</v>
      </c>
      <c r="H821" s="10"/>
      <c r="I821" s="229"/>
      <c r="J821" s="175" t="s">
        <v>85</v>
      </c>
      <c r="K821" s="341" t="s">
        <v>2025</v>
      </c>
      <c r="M821" s="243">
        <f>IF(L821="Kopman",1.5,1)</f>
        <v>1</v>
      </c>
      <c r="N821" s="176">
        <f>VLOOKUP(K821,$A$879:$F$2731,6,FALSE)</f>
        <v>623</v>
      </c>
      <c r="O821" s="175" t="s">
        <v>61</v>
      </c>
      <c r="P821" s="10">
        <f>N821*1.5*M821</f>
        <v>934.5</v>
      </c>
      <c r="Q821" s="10"/>
      <c r="R821" s="229"/>
      <c r="S821" s="175" t="s">
        <v>85</v>
      </c>
      <c r="T821" s="341" t="s">
        <v>621</v>
      </c>
      <c r="V821" s="243">
        <f>IF(U821="Kopman",1.5,1)</f>
        <v>1</v>
      </c>
      <c r="W821" s="176">
        <f>VLOOKUP(T821,$A$879:$F$2731,6,FALSE)</f>
        <v>429</v>
      </c>
      <c r="X821" s="175" t="s">
        <v>61</v>
      </c>
      <c r="Y821" s="10">
        <f>W821*1.5*V821</f>
        <v>643.5</v>
      </c>
      <c r="Z821" s="10"/>
      <c r="AA821" s="229"/>
      <c r="AB821" s="175" t="s">
        <v>85</v>
      </c>
      <c r="AC821" s="341" t="s">
        <v>546</v>
      </c>
      <c r="AE821" s="243">
        <f>IF(AD821="Kopman",1.5,1)</f>
        <v>1</v>
      </c>
      <c r="AF821" s="176">
        <f>VLOOKUP(AC821,$A$879:$F$2731,6,FALSE)</f>
        <v>525</v>
      </c>
      <c r="AG821" s="175" t="s">
        <v>61</v>
      </c>
      <c r="AH821" s="10">
        <f>AF821*1.5*AE821</f>
        <v>787.5</v>
      </c>
      <c r="AI821" s="10"/>
      <c r="AJ821" s="229"/>
      <c r="AK821" s="175" t="s">
        <v>85</v>
      </c>
      <c r="AL821" s="342" t="s">
        <v>2025</v>
      </c>
      <c r="AM821" s="14" t="s">
        <v>1662</v>
      </c>
      <c r="AN821" s="243">
        <f>IF(AM821="Kopman",1.5,1)</f>
        <v>1.5</v>
      </c>
      <c r="AO821" s="176">
        <f>VLOOKUP(AL821,$A$879:$F$2731,6,FALSE)</f>
        <v>623</v>
      </c>
      <c r="AP821" s="175" t="s">
        <v>61</v>
      </c>
      <c r="AQ821" s="10">
        <f>AO821*1.5*AN821</f>
        <v>1401.75</v>
      </c>
      <c r="AR821" s="10"/>
      <c r="AS821" s="229"/>
      <c r="AT821" s="175" t="s">
        <v>85</v>
      </c>
      <c r="AU821" s="341" t="s">
        <v>413</v>
      </c>
      <c r="AW821" s="243">
        <f>IF(AV821="Kopman",1.5,1)</f>
        <v>1</v>
      </c>
      <c r="AX821" s="176">
        <f>VLOOKUP(AU821,$A$879:$F$2731,6,FALSE)</f>
        <v>487</v>
      </c>
      <c r="AY821" s="175" t="s">
        <v>61</v>
      </c>
      <c r="AZ821" s="10">
        <f>AX821*1.5*AW821</f>
        <v>730.5</v>
      </c>
      <c r="BA821" s="10"/>
      <c r="BB821" s="229"/>
      <c r="BC821" s="175" t="s">
        <v>85</v>
      </c>
      <c r="BD821" s="341" t="s">
        <v>2025</v>
      </c>
      <c r="BF821" s="243">
        <f>IF(BE821="Kopman",1.5,1)</f>
        <v>1</v>
      </c>
      <c r="BG821" s="176">
        <f>VLOOKUP(BD821,$A$879:$F$2731,6,FALSE)</f>
        <v>623</v>
      </c>
      <c r="BH821" s="175" t="s">
        <v>61</v>
      </c>
      <c r="BI821" s="10">
        <f>BG821*1.5*BF821</f>
        <v>934.5</v>
      </c>
      <c r="BJ821" s="10"/>
      <c r="BK821" s="229"/>
      <c r="BL821" s="175" t="s">
        <v>85</v>
      </c>
      <c r="BM821" s="341" t="s">
        <v>2025</v>
      </c>
      <c r="BO821" s="243">
        <f>IF(BN821="Kopman",1.5,1)</f>
        <v>1</v>
      </c>
      <c r="BP821" s="176">
        <f>VLOOKUP(BM821,$A$879:$F$2731,6,FALSE)</f>
        <v>623</v>
      </c>
      <c r="BQ821" s="175" t="s">
        <v>61</v>
      </c>
      <c r="BR821" s="10">
        <f>BP821*1.5*BO821</f>
        <v>934.5</v>
      </c>
      <c r="BS821" s="10"/>
      <c r="BT821" s="229"/>
      <c r="BU821" s="175" t="s">
        <v>85</v>
      </c>
      <c r="BV821" s="342" t="s">
        <v>1719</v>
      </c>
      <c r="BW821" s="14" t="s">
        <v>1662</v>
      </c>
      <c r="BX821" s="243">
        <f>IF(BW821="Kopman",1.5,1)</f>
        <v>1.5</v>
      </c>
      <c r="BY821" s="176">
        <f>VLOOKUP(BV821,$A$879:$F$2731,6,FALSE)</f>
        <v>193</v>
      </c>
      <c r="BZ821" s="175" t="s">
        <v>61</v>
      </c>
      <c r="CA821" s="10">
        <f>BY821*1.5*BX821</f>
        <v>434.25</v>
      </c>
      <c r="CB821" s="10"/>
      <c r="CC821" s="229"/>
      <c r="CD821" s="175" t="s">
        <v>85</v>
      </c>
      <c r="CE821" s="341" t="s">
        <v>413</v>
      </c>
      <c r="CG821" s="243">
        <f>IF(CF821="Kopman",1.5,1)</f>
        <v>1</v>
      </c>
      <c r="CH821" s="176">
        <f>VLOOKUP(CE821,$A$879:$F$2731,6,FALSE)</f>
        <v>487</v>
      </c>
      <c r="CI821" s="175" t="s">
        <v>61</v>
      </c>
      <c r="CJ821" s="10">
        <f>CH821*1.5*CG821</f>
        <v>730.5</v>
      </c>
      <c r="CK821" s="10"/>
      <c r="CL821" s="229"/>
      <c r="CM821" s="175" t="s">
        <v>85</v>
      </c>
      <c r="CN821" s="341" t="s">
        <v>2025</v>
      </c>
      <c r="CP821" s="243">
        <f>IF(CO821="Kopman",1.5,1)</f>
        <v>1</v>
      </c>
      <c r="CQ821" s="176">
        <f>VLOOKUP(CN821,$A$879:$F$2731,6,FALSE)</f>
        <v>623</v>
      </c>
      <c r="CR821" s="175" t="s">
        <v>61</v>
      </c>
      <c r="CS821" s="10">
        <f>CQ821*1.5*CP821</f>
        <v>934.5</v>
      </c>
      <c r="CT821" s="10"/>
      <c r="CU821" s="229"/>
      <c r="CV821" s="175" t="s">
        <v>85</v>
      </c>
      <c r="CW821" s="341" t="s">
        <v>413</v>
      </c>
      <c r="CY821" s="243">
        <f>IF(CX821="Kopman",1.5,1)</f>
        <v>1</v>
      </c>
      <c r="CZ821" s="176">
        <f>VLOOKUP(CW821,$A$879:$F$2731,6,FALSE)</f>
        <v>487</v>
      </c>
      <c r="DA821" s="175" t="s">
        <v>61</v>
      </c>
      <c r="DB821" s="10">
        <f>CZ821*1.5*CY821</f>
        <v>730.5</v>
      </c>
      <c r="DC821" s="10"/>
      <c r="DD821" s="229"/>
      <c r="DE821" s="175" t="s">
        <v>85</v>
      </c>
      <c r="DF821" s="341" t="s">
        <v>546</v>
      </c>
      <c r="DH821" s="243">
        <f>IF(DG821="Kopman",1.5,1)</f>
        <v>1</v>
      </c>
      <c r="DI821" s="176">
        <f>VLOOKUP(DF821,$A$879:$F$2731,6,FALSE)</f>
        <v>525</v>
      </c>
      <c r="DJ821" s="175" t="s">
        <v>61</v>
      </c>
      <c r="DK821" s="10">
        <f>DI821*1.5*DH821</f>
        <v>787.5</v>
      </c>
      <c r="DL821" s="10"/>
      <c r="DM821" s="229"/>
      <c r="DN821" s="175" t="s">
        <v>85</v>
      </c>
      <c r="DO821" s="342" t="s">
        <v>546</v>
      </c>
      <c r="DP821" s="14" t="s">
        <v>1662</v>
      </c>
      <c r="DQ821" s="243">
        <f>IF(DP821="Kopman",1.5,1)</f>
        <v>1.5</v>
      </c>
      <c r="DR821" s="176">
        <f>VLOOKUP(DO821,$A$879:$F$2731,6,FALSE)</f>
        <v>525</v>
      </c>
      <c r="DS821" s="175" t="s">
        <v>61</v>
      </c>
      <c r="DT821" s="10">
        <f>DR821*1.5*DQ821</f>
        <v>1181.25</v>
      </c>
      <c r="DU821" s="10"/>
      <c r="DV821" s="229"/>
      <c r="DW821" s="175" t="s">
        <v>85</v>
      </c>
      <c r="DX821" s="341" t="s">
        <v>1719</v>
      </c>
      <c r="DZ821" s="243">
        <f>IF(DY821="Kopman",1.5,1)</f>
        <v>1</v>
      </c>
      <c r="EA821" s="176">
        <f>VLOOKUP(DX821,$A$879:$F$2731,6,FALSE)</f>
        <v>193</v>
      </c>
      <c r="EB821" s="175" t="s">
        <v>61</v>
      </c>
      <c r="EC821" s="10">
        <f>EA821*1.5*DZ821</f>
        <v>289.5</v>
      </c>
      <c r="ED821" s="10"/>
      <c r="EE821" s="229"/>
      <c r="EF821" s="175" t="s">
        <v>85</v>
      </c>
      <c r="EG821" s="341" t="s">
        <v>2067</v>
      </c>
      <c r="EI821" s="243">
        <f>IF(EH821="Kopman",1.5,1)</f>
        <v>1</v>
      </c>
      <c r="EJ821" s="176">
        <f>VLOOKUP(EG821,$A$879:$F$2731,6,FALSE)</f>
        <v>376</v>
      </c>
      <c r="EK821" s="175" t="s">
        <v>61</v>
      </c>
      <c r="EL821" s="10">
        <f>EJ821*1.5*EI821</f>
        <v>564</v>
      </c>
      <c r="EM821" s="10"/>
      <c r="EN821" s="229"/>
      <c r="EO821" s="175" t="s">
        <v>85</v>
      </c>
      <c r="EP821" s="341" t="s">
        <v>2035</v>
      </c>
      <c r="ER821" s="243">
        <f>IF(EQ821="Kopman",1.5,1)</f>
        <v>1</v>
      </c>
      <c r="ES821" s="176">
        <f>VLOOKUP(EP821,$A$879:$F$2731,6,FALSE)</f>
        <v>746</v>
      </c>
      <c r="ET821" s="175" t="s">
        <v>61</v>
      </c>
      <c r="EU821" s="10">
        <f>ES821*1.5*ER821</f>
        <v>1119</v>
      </c>
      <c r="EV821" s="10"/>
      <c r="EW821" s="229"/>
      <c r="EX821" s="175" t="s">
        <v>85</v>
      </c>
      <c r="EY821" s="342" t="s">
        <v>413</v>
      </c>
      <c r="EZ821" s="14" t="s">
        <v>1662</v>
      </c>
      <c r="FA821" s="243">
        <f>IF(EZ821="Kopman",1.5,1)</f>
        <v>1.5</v>
      </c>
      <c r="FB821" s="176">
        <f>VLOOKUP(EY821,$A$879:$F$2731,6,FALSE)</f>
        <v>487</v>
      </c>
      <c r="FC821" s="175" t="s">
        <v>61</v>
      </c>
      <c r="FD821" s="10">
        <f>FB821*1.5*FA821</f>
        <v>1095.75</v>
      </c>
      <c r="FE821" s="10"/>
      <c r="FF821" s="229"/>
      <c r="FG821" s="175" t="s">
        <v>85</v>
      </c>
      <c r="FH821" s="341" t="s">
        <v>1719</v>
      </c>
      <c r="FJ821" s="243">
        <f>IF(FI821="Kopman",1.5,1)</f>
        <v>1</v>
      </c>
      <c r="FK821" s="176">
        <f>VLOOKUP(FH821,$A$879:$F$2731,6,FALSE)</f>
        <v>193</v>
      </c>
      <c r="FL821" s="175" t="s">
        <v>61</v>
      </c>
      <c r="FM821" s="10">
        <f>FK821*1.5*FJ821</f>
        <v>289.5</v>
      </c>
      <c r="FN821" s="10"/>
      <c r="FO821" s="229"/>
      <c r="FP821" s="175" t="s">
        <v>85</v>
      </c>
      <c r="FQ821" s="341" t="s">
        <v>1719</v>
      </c>
      <c r="FS821" s="243">
        <f>IF(FR821="Kopman",1.5,1)</f>
        <v>1</v>
      </c>
      <c r="FT821" s="176">
        <f>VLOOKUP(FQ821,$A$879:$F$2731,6,FALSE)</f>
        <v>193</v>
      </c>
      <c r="FU821" s="175" t="s">
        <v>61</v>
      </c>
      <c r="FV821" s="10">
        <f>FT821*1.5*FS821</f>
        <v>289.5</v>
      </c>
      <c r="FW821" s="10"/>
      <c r="FX821" s="229"/>
      <c r="FY821" s="175" t="s">
        <v>85</v>
      </c>
      <c r="FZ821" s="349" t="s">
        <v>183</v>
      </c>
      <c r="GB821" s="243">
        <f>IF(GA821="Kopman",1.5,1)</f>
        <v>1</v>
      </c>
      <c r="GC821" s="176" t="e">
        <f>VLOOKUP(FZ821,$A$879:$F$2731,6,FALSE)</f>
        <v>#N/A</v>
      </c>
      <c r="GD821" s="175" t="s">
        <v>61</v>
      </c>
      <c r="GE821" s="10" t="e">
        <f>GC821*1.5*GB821</f>
        <v>#N/A</v>
      </c>
      <c r="GF821" s="10"/>
      <c r="GG821" s="229"/>
      <c r="GH821" s="175" t="s">
        <v>85</v>
      </c>
      <c r="GI821" s="341" t="s">
        <v>413</v>
      </c>
      <c r="GK821" s="243">
        <f>IF(GJ821="Kopman",1.5,1)</f>
        <v>1</v>
      </c>
      <c r="GL821" s="176">
        <f>VLOOKUP(GI821,$A$879:$F$2731,6,FALSE)</f>
        <v>487</v>
      </c>
      <c r="GM821" s="175" t="s">
        <v>61</v>
      </c>
      <c r="GN821" s="10">
        <f>GL821*1.5*GK821</f>
        <v>730.5</v>
      </c>
      <c r="GO821" s="10"/>
      <c r="GP821" s="229"/>
      <c r="GQ821" s="175" t="s">
        <v>85</v>
      </c>
      <c r="GR821" s="341" t="s">
        <v>2025</v>
      </c>
      <c r="GT821" s="243">
        <f>IF(GS821="Kopman",1.5,1)</f>
        <v>1</v>
      </c>
      <c r="GU821" s="176">
        <f>VLOOKUP(GR821,$A$879:$F$2731,6,FALSE)</f>
        <v>623</v>
      </c>
      <c r="GV821" s="175" t="s">
        <v>61</v>
      </c>
      <c r="GW821" s="10">
        <f>GU821*1.5*GT821</f>
        <v>934.5</v>
      </c>
      <c r="GX821" s="10"/>
      <c r="GY821" s="229"/>
      <c r="GZ821" s="175" t="s">
        <v>85</v>
      </c>
      <c r="HA821" s="341" t="s">
        <v>544</v>
      </c>
      <c r="HC821" s="243">
        <f>IF(HB821="Kopman",1.5,1)</f>
        <v>1</v>
      </c>
      <c r="HD821" s="176">
        <f>VLOOKUP(HA821,$A$879:$F$2731,6,FALSE)</f>
        <v>267</v>
      </c>
      <c r="HE821" s="175" t="s">
        <v>61</v>
      </c>
      <c r="HF821" s="10">
        <f>HD821*1.5*HC821</f>
        <v>400.5</v>
      </c>
      <c r="HG821" s="10"/>
      <c r="HH821" s="229"/>
      <c r="HI821" s="175" t="s">
        <v>85</v>
      </c>
      <c r="HJ821" s="341" t="s">
        <v>547</v>
      </c>
      <c r="HL821" s="243">
        <f>IF(HK821="Kopman",1.5,1)</f>
        <v>1</v>
      </c>
      <c r="HM821" s="176">
        <f>VLOOKUP(HJ821,$A$879:$F$2731,6,FALSE)</f>
        <v>472</v>
      </c>
      <c r="HN821" s="175" t="s">
        <v>61</v>
      </c>
      <c r="HO821" s="10">
        <f>HM821*1.5*HL821</f>
        <v>708</v>
      </c>
      <c r="HP821" s="10"/>
      <c r="HQ821" s="229"/>
      <c r="HR821" s="175" t="s">
        <v>85</v>
      </c>
      <c r="HS821" s="341" t="s">
        <v>2454</v>
      </c>
      <c r="HU821" s="243">
        <f>IF(HT821="Kopman",1.5,1)</f>
        <v>1</v>
      </c>
      <c r="HV821" s="176">
        <f>VLOOKUP(HS821,$A$879:$F$2731,6,FALSE)</f>
        <v>174</v>
      </c>
      <c r="HW821" s="175" t="s">
        <v>61</v>
      </c>
      <c r="HX821" s="10">
        <f>HV821*1.5*HU821</f>
        <v>261</v>
      </c>
      <c r="HY821" s="10"/>
      <c r="HZ821" s="229"/>
      <c r="IA821" s="175" t="s">
        <v>85</v>
      </c>
      <c r="IB821" s="341" t="s">
        <v>546</v>
      </c>
      <c r="ID821" s="243">
        <f>IF(IC821="Kopman",1.5,1)</f>
        <v>1</v>
      </c>
      <c r="IE821" s="176">
        <f>VLOOKUP(IB821,$A$879:$F$2731,6,FALSE)</f>
        <v>525</v>
      </c>
      <c r="IF821" s="175" t="s">
        <v>61</v>
      </c>
      <c r="IG821" s="10">
        <f>IE821*1.5*ID821</f>
        <v>787.5</v>
      </c>
      <c r="IH821" s="10"/>
      <c r="II821" s="229"/>
      <c r="IJ821" s="175" t="s">
        <v>85</v>
      </c>
      <c r="IK821" s="341" t="s">
        <v>621</v>
      </c>
      <c r="IM821" s="243">
        <f>IF(IL821="Kopman",1.5,1)</f>
        <v>1</v>
      </c>
      <c r="IN821" s="176">
        <f>VLOOKUP(IK821,$A$879:$F$2731,6,FALSE)</f>
        <v>429</v>
      </c>
      <c r="IO821" s="175" t="s">
        <v>61</v>
      </c>
      <c r="IP821" s="10">
        <f>IN821*1.5*IM821</f>
        <v>643.5</v>
      </c>
      <c r="IQ821" s="10"/>
      <c r="IR821" s="229"/>
      <c r="IS821" s="175" t="s">
        <v>85</v>
      </c>
      <c r="IT821" s="341" t="s">
        <v>546</v>
      </c>
      <c r="IV821" s="243">
        <f>IF(IU821="Kopman",1.5,1)</f>
        <v>1</v>
      </c>
      <c r="IW821" s="176">
        <f>VLOOKUP(IT821,$A$879:$F$2731,6,FALSE)</f>
        <v>525</v>
      </c>
      <c r="IX821" s="175" t="s">
        <v>61</v>
      </c>
      <c r="IY821" s="10">
        <f>IW821*1.5*IV821</f>
        <v>787.5</v>
      </c>
      <c r="IZ821" s="10"/>
      <c r="JA821" s="229"/>
      <c r="JB821" s="175" t="s">
        <v>85</v>
      </c>
      <c r="JC821" s="341" t="s">
        <v>2035</v>
      </c>
      <c r="JE821" s="243">
        <f>IF(JD821="Kopman",1.5,1)</f>
        <v>1</v>
      </c>
      <c r="JF821" s="176">
        <f>VLOOKUP(JC821,$A$879:$F$2731,6,FALSE)</f>
        <v>746</v>
      </c>
      <c r="JG821" s="175" t="s">
        <v>61</v>
      </c>
      <c r="JH821" s="10">
        <f>JF821*1.5*JE821</f>
        <v>1119</v>
      </c>
      <c r="JI821" s="10"/>
      <c r="JJ821" s="229"/>
      <c r="JK821" s="175" t="s">
        <v>85</v>
      </c>
      <c r="JL821" s="341" t="s">
        <v>1719</v>
      </c>
      <c r="JN821" s="243">
        <f>IF(JM821="Kopman",1.5,1)</f>
        <v>1</v>
      </c>
      <c r="JO821" s="176">
        <f>VLOOKUP(JL821,$A$879:$F$2731,6,FALSE)</f>
        <v>193</v>
      </c>
      <c r="JP821" s="175" t="s">
        <v>61</v>
      </c>
      <c r="JQ821" s="10">
        <f>JO821*1.5*JN821</f>
        <v>289.5</v>
      </c>
      <c r="JR821" s="10"/>
      <c r="JS821" s="229"/>
      <c r="JT821" s="175" t="s">
        <v>85</v>
      </c>
      <c r="JU821" s="341" t="s">
        <v>1719</v>
      </c>
      <c r="JW821" s="243">
        <f>IF(JV821="Kopman",1.5,1)</f>
        <v>1</v>
      </c>
      <c r="JX821" s="176">
        <f>VLOOKUP(JU821,$A$879:$F$2731,6,FALSE)</f>
        <v>193</v>
      </c>
      <c r="JY821" s="175" t="s">
        <v>61</v>
      </c>
      <c r="JZ821" s="10">
        <f>JX821*1.5*JW821</f>
        <v>289.5</v>
      </c>
      <c r="KA821" s="10"/>
      <c r="KB821" s="229"/>
      <c r="KC821" s="175" t="s">
        <v>85</v>
      </c>
      <c r="KD821" s="349" t="s">
        <v>183</v>
      </c>
      <c r="KF821" s="243">
        <f>IF(KE821="Kopman",1.5,1)</f>
        <v>1</v>
      </c>
      <c r="KG821" s="176" t="e">
        <f>VLOOKUP(KD821,$A$879:$F$2731,6,FALSE)</f>
        <v>#N/A</v>
      </c>
      <c r="KH821" s="175" t="s">
        <v>61</v>
      </c>
      <c r="KI821" s="10" t="e">
        <f>KG821*1.5*KF821</f>
        <v>#N/A</v>
      </c>
      <c r="KJ821" s="10"/>
      <c r="KK821" s="229"/>
      <c r="KL821" s="175" t="s">
        <v>85</v>
      </c>
      <c r="KM821" s="341" t="s">
        <v>547</v>
      </c>
      <c r="KO821" s="243">
        <f>IF(KN821="Kopman",1.5,1)</f>
        <v>1</v>
      </c>
      <c r="KP821" s="176">
        <f>VLOOKUP(KM821,$A$879:$F$2731,6,FALSE)</f>
        <v>472</v>
      </c>
      <c r="KQ821" s="175" t="s">
        <v>61</v>
      </c>
      <c r="KR821" s="10">
        <f>KP821*1.5*KO821</f>
        <v>708</v>
      </c>
      <c r="KS821" s="10"/>
      <c r="KT821" s="229"/>
      <c r="KU821" s="175" t="s">
        <v>85</v>
      </c>
      <c r="KV821" s="341" t="s">
        <v>413</v>
      </c>
      <c r="KX821" s="243">
        <f>IF(KW821="Kopman",1.5,1)</f>
        <v>1</v>
      </c>
      <c r="KY821" s="176">
        <f>VLOOKUP(KV821,$A$879:$F$2731,6,FALSE)</f>
        <v>487</v>
      </c>
      <c r="KZ821" s="175" t="s">
        <v>61</v>
      </c>
      <c r="LA821" s="10">
        <f>KY821*1.5*KX821</f>
        <v>730.5</v>
      </c>
      <c r="LB821" s="10"/>
      <c r="LC821" s="229"/>
      <c r="LD821" s="175" t="s">
        <v>85</v>
      </c>
      <c r="LE821" s="349" t="s">
        <v>183</v>
      </c>
      <c r="LG821" s="243">
        <f>IF(LF821="Kopman",1.5,1)</f>
        <v>1</v>
      </c>
      <c r="LH821" s="176" t="e">
        <f>VLOOKUP(LE821,$A$879:$F$2731,6,FALSE)</f>
        <v>#N/A</v>
      </c>
      <c r="LI821" s="175" t="s">
        <v>61</v>
      </c>
      <c r="LJ821" s="10" t="e">
        <f>LH821*1.5*LG821</f>
        <v>#N/A</v>
      </c>
      <c r="LK821" s="10"/>
      <c r="LL821" s="229"/>
      <c r="LM821" s="175" t="s">
        <v>85</v>
      </c>
      <c r="LN821" s="341" t="s">
        <v>546</v>
      </c>
      <c r="LP821" s="243">
        <f>IF(LO821="Kopman",1.5,1)</f>
        <v>1</v>
      </c>
      <c r="LQ821" s="176">
        <f>VLOOKUP(LN821,$A$879:$F$2731,6,FALSE)</f>
        <v>525</v>
      </c>
      <c r="LR821" s="175" t="s">
        <v>61</v>
      </c>
      <c r="LS821" s="10">
        <f>LQ821*1.5*LP821</f>
        <v>787.5</v>
      </c>
      <c r="LT821" s="10"/>
      <c r="LU821" s="229"/>
      <c r="LV821" s="175" t="s">
        <v>85</v>
      </c>
      <c r="LW821" s="341" t="s">
        <v>546</v>
      </c>
      <c r="LY821" s="243">
        <f>IF(LX821="Kopman",1.5,1)</f>
        <v>1</v>
      </c>
      <c r="LZ821" s="176">
        <f>VLOOKUP(LW821,$A$879:$F$2731,6,FALSE)</f>
        <v>525</v>
      </c>
      <c r="MA821" s="175" t="s">
        <v>61</v>
      </c>
      <c r="MB821" s="10">
        <f>LZ821*1.5*LY821</f>
        <v>787.5</v>
      </c>
      <c r="MC821" s="10"/>
      <c r="MD821" s="229"/>
      <c r="ME821" s="175" t="s">
        <v>85</v>
      </c>
      <c r="MF821" s="341" t="s">
        <v>544</v>
      </c>
      <c r="MH821" s="243">
        <f>IF(MG821="Kopman",1.5,1)</f>
        <v>1</v>
      </c>
      <c r="MI821" s="176">
        <f>VLOOKUP(MF821,$A$879:$F$2731,6,FALSE)</f>
        <v>267</v>
      </c>
      <c r="MJ821" s="175" t="s">
        <v>61</v>
      </c>
      <c r="MK821" s="10">
        <f>MI821*1.5*MH821</f>
        <v>400.5</v>
      </c>
      <c r="ML821" s="10"/>
      <c r="MM821" s="229"/>
      <c r="MN821" s="175" t="s">
        <v>85</v>
      </c>
      <c r="MO821" s="349" t="s">
        <v>183</v>
      </c>
      <c r="MQ821" s="243">
        <f>IF(MP821="Kopman",1.5,1)</f>
        <v>1</v>
      </c>
      <c r="MR821" s="176" t="e">
        <f>VLOOKUP(MO821,$A$879:$F$2731,6,FALSE)</f>
        <v>#N/A</v>
      </c>
      <c r="MS821" s="175" t="s">
        <v>61</v>
      </c>
      <c r="MT821" s="10" t="e">
        <f>MR821*1.5*MQ821</f>
        <v>#N/A</v>
      </c>
      <c r="MU821" s="10"/>
      <c r="MV821" s="229"/>
      <c r="MW821" s="175" t="s">
        <v>85</v>
      </c>
      <c r="MX821" s="341" t="s">
        <v>546</v>
      </c>
      <c r="MZ821" s="243">
        <f>IF(MY821="Kopman",1.5,1)</f>
        <v>1</v>
      </c>
      <c r="NA821" s="176">
        <f>VLOOKUP(MX821,$A$879:$F$2731,6,FALSE)</f>
        <v>525</v>
      </c>
      <c r="NB821" s="175" t="s">
        <v>61</v>
      </c>
      <c r="NC821" s="10">
        <f>NA821*1.5*MZ821</f>
        <v>787.5</v>
      </c>
      <c r="ND821" s="10"/>
      <c r="NE821" s="229"/>
      <c r="NF821" s="175" t="s">
        <v>85</v>
      </c>
      <c r="NG821" s="341" t="s">
        <v>2025</v>
      </c>
      <c r="NI821" s="243">
        <f>IF(NH821="Kopman",1.5,1)</f>
        <v>1</v>
      </c>
      <c r="NJ821" s="176">
        <f>VLOOKUP(NG821,$A$879:$F$2731,6,FALSE)</f>
        <v>623</v>
      </c>
      <c r="NK821" s="175" t="s">
        <v>61</v>
      </c>
      <c r="NL821" s="10">
        <f>NJ821*1.5*NI821</f>
        <v>934.5</v>
      </c>
      <c r="NM821" s="10"/>
      <c r="NN821" s="229"/>
      <c r="NO821" s="175" t="s">
        <v>85</v>
      </c>
      <c r="NP821" s="341" t="s">
        <v>477</v>
      </c>
      <c r="NR821" s="243">
        <f>IF(NQ821="Kopman",1.5,1)</f>
        <v>1</v>
      </c>
      <c r="NS821" s="176">
        <f>VLOOKUP(NP821,$A$879:$F$2731,6,FALSE)</f>
        <v>245</v>
      </c>
      <c r="NT821" s="175" t="s">
        <v>61</v>
      </c>
      <c r="NU821" s="10">
        <f>NS821*1.5*NR821</f>
        <v>367.5</v>
      </c>
      <c r="NV821" s="10"/>
      <c r="NW821" s="229"/>
      <c r="NX821" s="175" t="s">
        <v>85</v>
      </c>
      <c r="NY821" s="341" t="s">
        <v>2025</v>
      </c>
      <c r="OA821" s="243">
        <f>IF(NZ821="Kopman",1.5,1)</f>
        <v>1</v>
      </c>
      <c r="OB821" s="176">
        <f>VLOOKUP(NY821,$A$879:$F$2731,6,FALSE)</f>
        <v>623</v>
      </c>
      <c r="OC821" s="175" t="s">
        <v>61</v>
      </c>
      <c r="OD821" s="10">
        <f>OB821*1.5*OA821</f>
        <v>934.5</v>
      </c>
      <c r="OE821" s="10"/>
      <c r="OF821" s="229"/>
      <c r="OG821" s="175" t="s">
        <v>85</v>
      </c>
      <c r="OH821" s="341" t="s">
        <v>621</v>
      </c>
      <c r="OJ821" s="243">
        <f>IF(OI821="Kopman",1.5,1)</f>
        <v>1</v>
      </c>
      <c r="OK821" s="176">
        <f>VLOOKUP(OH821,$A$879:$F$2731,6,FALSE)</f>
        <v>429</v>
      </c>
      <c r="OL821" s="175" t="s">
        <v>61</v>
      </c>
      <c r="OM821" s="10">
        <f>OK821*1.5*OJ821</f>
        <v>643.5</v>
      </c>
      <c r="ON821" s="10"/>
      <c r="OO821" s="229"/>
      <c r="OP821" s="175" t="s">
        <v>85</v>
      </c>
      <c r="OQ821" s="341" t="s">
        <v>2025</v>
      </c>
      <c r="OS821" s="243">
        <f>IF(OR821="Kopman",1.5,1)</f>
        <v>1</v>
      </c>
      <c r="OT821" s="176">
        <f>VLOOKUP(OQ821,$A$879:$F$2731,6,FALSE)</f>
        <v>623</v>
      </c>
      <c r="OU821" s="175" t="s">
        <v>61</v>
      </c>
      <c r="OV821" s="10">
        <f>OT821*1.5*OS821</f>
        <v>934.5</v>
      </c>
      <c r="OW821" s="10"/>
      <c r="OX821" s="229"/>
      <c r="OY821" s="175" t="s">
        <v>85</v>
      </c>
      <c r="OZ821" s="353" t="s">
        <v>547</v>
      </c>
      <c r="PA821" s="14" t="s">
        <v>1662</v>
      </c>
      <c r="PB821" s="243">
        <f>IF(PA821="Kopman",1.5,1)</f>
        <v>1.5</v>
      </c>
      <c r="PC821" s="176">
        <f>VLOOKUP(OZ821,$A$879:$F$2731,6,FALSE)</f>
        <v>472</v>
      </c>
      <c r="PD821" s="175" t="s">
        <v>61</v>
      </c>
      <c r="PE821" s="10">
        <f>PC821*1.5*PB821</f>
        <v>1062</v>
      </c>
      <c r="PF821" s="10"/>
      <c r="PG821" s="229"/>
      <c r="PH821" s="175" t="s">
        <v>85</v>
      </c>
      <c r="PI821" s="341" t="s">
        <v>1719</v>
      </c>
      <c r="PK821" s="243">
        <f>IF(PJ821="Kopman",1.5,1)</f>
        <v>1</v>
      </c>
      <c r="PL821" s="176">
        <f>VLOOKUP(PI821,$A$879:$F$2731,6,FALSE)</f>
        <v>193</v>
      </c>
      <c r="PM821" s="175" t="s">
        <v>61</v>
      </c>
      <c r="PN821" s="10">
        <f>PL821*1.5*PK821</f>
        <v>289.5</v>
      </c>
      <c r="PO821" s="10"/>
      <c r="PP821" s="229"/>
      <c r="PQ821" s="175" t="s">
        <v>85</v>
      </c>
      <c r="PR821" s="341" t="s">
        <v>546</v>
      </c>
      <c r="PT821" s="243">
        <f>IF(PS821="Kopman",1.5,1)</f>
        <v>1</v>
      </c>
      <c r="PU821" s="176">
        <f>VLOOKUP(PR821,$A$879:$F$2731,6,FALSE)</f>
        <v>525</v>
      </c>
      <c r="PV821" s="175" t="s">
        <v>61</v>
      </c>
      <c r="PW821" s="10">
        <f>PU821*1.5*PT821</f>
        <v>787.5</v>
      </c>
      <c r="PX821" s="10"/>
      <c r="PY821" s="229"/>
      <c r="PZ821" s="175" t="s">
        <v>85</v>
      </c>
      <c r="QA821" s="343" t="s">
        <v>2454</v>
      </c>
      <c r="QC821" s="243">
        <f>IF(QB821="Kopman",1.5,1)</f>
        <v>1</v>
      </c>
      <c r="QD821" s="176">
        <f>VLOOKUP(QA821,$A$879:$F$2731,6,FALSE)</f>
        <v>174</v>
      </c>
      <c r="QE821" s="175" t="s">
        <v>61</v>
      </c>
      <c r="QF821" s="10">
        <f>QD821*1.5*QC821</f>
        <v>261</v>
      </c>
      <c r="QG821" s="10"/>
      <c r="QH821" s="229"/>
      <c r="QI821" s="175" t="s">
        <v>85</v>
      </c>
      <c r="QJ821" s="349" t="s">
        <v>183</v>
      </c>
      <c r="QL821" s="243">
        <f>IF(QK821="Kopman",1.5,1)</f>
        <v>1</v>
      </c>
      <c r="QM821" s="176" t="e">
        <f>VLOOKUP(QJ821,$A$879:$F$2731,6,FALSE)</f>
        <v>#N/A</v>
      </c>
      <c r="QN821" s="175" t="s">
        <v>61</v>
      </c>
      <c r="QO821" s="10" t="e">
        <f>QM821*1.5*QL821</f>
        <v>#N/A</v>
      </c>
      <c r="QP821" s="10"/>
      <c r="QQ821" s="229"/>
      <c r="QR821" s="175" t="s">
        <v>85</v>
      </c>
      <c r="QS821" s="341" t="s">
        <v>1374</v>
      </c>
      <c r="QU821" s="243">
        <f>IF(QT821="Kopman",1.5,1)</f>
        <v>1</v>
      </c>
      <c r="QV821" s="176">
        <f>VLOOKUP(QS821,$A$879:$F$2731,6,FALSE)</f>
        <v>635</v>
      </c>
      <c r="QW821" s="175" t="s">
        <v>61</v>
      </c>
      <c r="QX821" s="10">
        <f>QV821*1.5*QU821</f>
        <v>952.5</v>
      </c>
      <c r="QY821" s="10"/>
      <c r="QZ821" s="229"/>
      <c r="RA821" s="175" t="s">
        <v>85</v>
      </c>
      <c r="RB821" s="341" t="s">
        <v>459</v>
      </c>
      <c r="RD821" s="243">
        <f>IF(RC821="Kopman",1.5,1)</f>
        <v>1</v>
      </c>
      <c r="RE821" s="176">
        <f>VLOOKUP(RB821,$A$879:$F$2731,6,FALSE)</f>
        <v>221</v>
      </c>
      <c r="RF821" s="175" t="s">
        <v>61</v>
      </c>
      <c r="RG821" s="10">
        <f>RE821*1.5*RD821</f>
        <v>331.5</v>
      </c>
      <c r="RH821" s="10"/>
      <c r="RI821" s="229"/>
      <c r="RJ821" s="175" t="s">
        <v>85</v>
      </c>
      <c r="RK821" s="341" t="s">
        <v>2025</v>
      </c>
      <c r="RM821" s="243">
        <f>IF(RL821="Kopman",1.5,1)</f>
        <v>1</v>
      </c>
      <c r="RN821" s="176">
        <f>VLOOKUP(RK821,$A$879:$F$2731,6,FALSE)</f>
        <v>623</v>
      </c>
      <c r="RO821" s="175" t="s">
        <v>61</v>
      </c>
      <c r="RP821" s="10">
        <f>RN821*1.5*RM821</f>
        <v>934.5</v>
      </c>
      <c r="RQ821" s="10"/>
      <c r="RR821" s="229"/>
      <c r="RS821" s="175" t="s">
        <v>85</v>
      </c>
      <c r="RT821" s="349" t="s">
        <v>183</v>
      </c>
      <c r="RV821" s="243">
        <f>IF(RU821="Kopman",1.5,1)</f>
        <v>1</v>
      </c>
      <c r="RW821" s="176" t="e">
        <f>VLOOKUP(RT821,$A$879:$F$2731,6,FALSE)</f>
        <v>#N/A</v>
      </c>
      <c r="RX821" s="175" t="s">
        <v>61</v>
      </c>
      <c r="RY821" s="10" t="e">
        <f>RW821*1.5*RV821</f>
        <v>#N/A</v>
      </c>
      <c r="RZ821" s="10"/>
      <c r="SA821" s="235"/>
      <c r="SB821" s="175" t="s">
        <v>85</v>
      </c>
      <c r="SC821" s="341" t="s">
        <v>1719</v>
      </c>
      <c r="SE821" s="243">
        <f>IF(SD821="Kopman",1.5,1)</f>
        <v>1</v>
      </c>
      <c r="SF821" s="176">
        <f>VLOOKUP(SC821,$A$879:$F$2731,6,FALSE)</f>
        <v>193</v>
      </c>
      <c r="SG821" s="175" t="s">
        <v>61</v>
      </c>
      <c r="SH821" s="10">
        <f>SF821*1.5*SE821</f>
        <v>289.5</v>
      </c>
      <c r="SI821" s="10"/>
      <c r="SJ821" s="235"/>
      <c r="SK821" s="175" t="s">
        <v>85</v>
      </c>
      <c r="SL821" s="341" t="s">
        <v>546</v>
      </c>
      <c r="SN821" s="243">
        <f>IF(SM821="Kopman",1.5,1)</f>
        <v>1</v>
      </c>
      <c r="SO821" s="176">
        <f>VLOOKUP(SL821,$A$879:$F$2731,6,FALSE)</f>
        <v>525</v>
      </c>
      <c r="SP821" s="175" t="s">
        <v>61</v>
      </c>
      <c r="SQ821" s="10">
        <f>SO821*1.5*SN821</f>
        <v>787.5</v>
      </c>
      <c r="SR821" s="10"/>
      <c r="SS821" s="235"/>
      <c r="ST821" s="175" t="s">
        <v>85</v>
      </c>
      <c r="SU821" s="341" t="s">
        <v>546</v>
      </c>
      <c r="SW821" s="243">
        <f>IF(SV821="Kopman",1.5,1)</f>
        <v>1</v>
      </c>
      <c r="SX821" s="176">
        <f>VLOOKUP(SU821,$A$879:$F$2731,6,FALSE)</f>
        <v>525</v>
      </c>
      <c r="SY821" s="175" t="s">
        <v>61</v>
      </c>
      <c r="SZ821" s="10">
        <f>SX821*1.5*SW821</f>
        <v>787.5</v>
      </c>
      <c r="TA821" s="10"/>
      <c r="TB821" s="235"/>
      <c r="TC821" s="175" t="s">
        <v>85</v>
      </c>
      <c r="TD821" s="349" t="s">
        <v>183</v>
      </c>
      <c r="TF821" s="243">
        <f>IF(TE821="Kopman",1.5,1)</f>
        <v>1</v>
      </c>
      <c r="TG821" s="176" t="e">
        <f>VLOOKUP(TD821,$A$879:$F$2731,6,FALSE)</f>
        <v>#N/A</v>
      </c>
      <c r="TH821" s="175" t="s">
        <v>61</v>
      </c>
      <c r="TI821" s="10" t="e">
        <f>TG821*1.5*TF821</f>
        <v>#N/A</v>
      </c>
      <c r="TK821" s="235"/>
      <c r="TL821" s="175" t="s">
        <v>85</v>
      </c>
      <c r="TM821" s="341" t="s">
        <v>605</v>
      </c>
      <c r="TO821" s="243">
        <f>IF(TN821="Kopman",1.5,1)</f>
        <v>1</v>
      </c>
      <c r="TP821" s="176">
        <f>VLOOKUP(TM821,$A$879:$F$2731,6,FALSE)</f>
        <v>10</v>
      </c>
      <c r="TQ821" s="175" t="s">
        <v>61</v>
      </c>
      <c r="TR821" s="10">
        <f>TP821*1.5*TO821</f>
        <v>15</v>
      </c>
      <c r="TS821" s="10"/>
      <c r="TT821" s="235"/>
      <c r="TU821" s="175" t="s">
        <v>85</v>
      </c>
      <c r="TV821" s="342" t="s">
        <v>2025</v>
      </c>
      <c r="TW821" s="14" t="s">
        <v>1662</v>
      </c>
      <c r="TX821" s="243">
        <f>IF(TW821="Kopman",1.5,1)</f>
        <v>1.5</v>
      </c>
      <c r="TY821" s="176">
        <f>VLOOKUP(TV821,$A$879:$F$2731,6,FALSE)</f>
        <v>623</v>
      </c>
      <c r="TZ821" s="175" t="s">
        <v>61</v>
      </c>
      <c r="UA821" s="10">
        <f>TY821*1.5*TX821</f>
        <v>1401.75</v>
      </c>
      <c r="UB821" s="10"/>
      <c r="UC821" s="235"/>
      <c r="UD821" s="175" t="s">
        <v>85</v>
      </c>
      <c r="UE821" s="341" t="s">
        <v>1701</v>
      </c>
      <c r="UG821" s="243">
        <f>IF(UF821="Kopman",1.5,1)</f>
        <v>1</v>
      </c>
      <c r="UH821" s="176">
        <f>VLOOKUP(UE821,$A$879:$F$2731,6,FALSE)</f>
        <v>128</v>
      </c>
      <c r="UI821" s="175" t="s">
        <v>61</v>
      </c>
      <c r="UJ821" s="10">
        <f>UH821*1.5*UG821</f>
        <v>192</v>
      </c>
      <c r="UK821" s="10"/>
      <c r="UL821" s="235"/>
      <c r="UM821" s="175" t="s">
        <v>85</v>
      </c>
      <c r="UN821" s="349" t="s">
        <v>183</v>
      </c>
      <c r="UP821" s="243">
        <f>IF(UO821="Kopman",1.5,1)</f>
        <v>1</v>
      </c>
      <c r="UQ821" s="176" t="e">
        <f>VLOOKUP(UN821,$A$879:$F$2731,6,FALSE)</f>
        <v>#N/A</v>
      </c>
      <c r="UR821" s="175" t="s">
        <v>61</v>
      </c>
      <c r="US821" s="10" t="e">
        <f>UQ821*1.5*UP821</f>
        <v>#N/A</v>
      </c>
      <c r="UT821" s="10"/>
      <c r="UU821" s="235"/>
      <c r="UV821" s="175" t="s">
        <v>85</v>
      </c>
      <c r="UW821" s="341" t="s">
        <v>1701</v>
      </c>
      <c r="UY821" s="243">
        <f>IF(UX821="Kopman",1.5,1)</f>
        <v>1</v>
      </c>
      <c r="UZ821" s="176">
        <f>VLOOKUP(UW821,$A$879:$F$2731,6,FALSE)</f>
        <v>128</v>
      </c>
      <c r="VA821" s="175" t="s">
        <v>61</v>
      </c>
      <c r="VB821" s="10">
        <f>UZ821*1.5*UY821</f>
        <v>192</v>
      </c>
      <c r="VC821" s="10"/>
      <c r="VD821" s="235"/>
      <c r="VE821" s="175" t="s">
        <v>85</v>
      </c>
      <c r="VF821" s="349" t="s">
        <v>183</v>
      </c>
      <c r="VH821" s="243">
        <f>IF(VG821="Kopman",1.5,1)</f>
        <v>1</v>
      </c>
      <c r="VI821" s="176" t="e">
        <f>VLOOKUP(VF821,$A$879:$F$2731,6,FALSE)</f>
        <v>#N/A</v>
      </c>
      <c r="VJ821" s="175" t="s">
        <v>61</v>
      </c>
      <c r="VK821" s="10" t="e">
        <f>VI821*1.5*VH821</f>
        <v>#N/A</v>
      </c>
      <c r="VL821" s="10"/>
      <c r="VM821" s="235"/>
      <c r="VN821" s="175" t="s">
        <v>85</v>
      </c>
      <c r="VO821" s="341" t="s">
        <v>712</v>
      </c>
      <c r="VQ821" s="243">
        <f>IF(VP821="Kopman",1.5,1)</f>
        <v>1</v>
      </c>
      <c r="VR821" s="176">
        <f>VLOOKUP(VO821,$A$879:$F$2731,6,FALSE)</f>
        <v>515</v>
      </c>
      <c r="VS821" s="175" t="s">
        <v>61</v>
      </c>
      <c r="VT821" s="10">
        <f>VR821*1.5*VQ821</f>
        <v>772.5</v>
      </c>
      <c r="VU821" s="10"/>
      <c r="VV821" s="235"/>
      <c r="VW821" s="175" t="s">
        <v>85</v>
      </c>
      <c r="VX821" s="349" t="s">
        <v>183</v>
      </c>
      <c r="VZ821" s="243">
        <f>IF(VY821="Kopman",1.5,1)</f>
        <v>1</v>
      </c>
      <c r="WA821" s="176" t="e">
        <f>VLOOKUP(VX821,$A$879:$F$2731,6,FALSE)</f>
        <v>#N/A</v>
      </c>
      <c r="WB821" s="175" t="s">
        <v>61</v>
      </c>
      <c r="WC821" s="10" t="e">
        <f>WA821*1.5*VZ821</f>
        <v>#N/A</v>
      </c>
      <c r="WE821" s="235"/>
      <c r="WF821" s="175" t="s">
        <v>85</v>
      </c>
      <c r="WG821" s="341" t="s">
        <v>1719</v>
      </c>
      <c r="WI821" s="243">
        <f>IF(WH821="Kopman",1.5,1)</f>
        <v>1</v>
      </c>
      <c r="WJ821" s="176">
        <f>VLOOKUP(WG821,$A$879:$F$2731,6,FALSE)</f>
        <v>193</v>
      </c>
      <c r="WK821" s="175" t="s">
        <v>61</v>
      </c>
      <c r="WL821" s="10">
        <f>WJ821*1.5*WI821</f>
        <v>289.5</v>
      </c>
      <c r="WN821" s="235"/>
      <c r="WO821" s="175" t="s">
        <v>85</v>
      </c>
      <c r="WP821" s="341" t="s">
        <v>840</v>
      </c>
      <c r="WQ821" s="176"/>
      <c r="WR821" s="243">
        <f>IF(WQ821="Kopman",1.5,1)</f>
        <v>1</v>
      </c>
      <c r="WS821" s="176">
        <f>VLOOKUP(WP821,$A$879:$F$2731,6,FALSE)</f>
        <v>463</v>
      </c>
      <c r="WT821" s="175" t="s">
        <v>61</v>
      </c>
      <c r="WU821" s="10">
        <f>WS821*1.5*WR821</f>
        <v>694.5</v>
      </c>
      <c r="WV821" s="10"/>
      <c r="WW821" s="235"/>
      <c r="WX821" s="175" t="s">
        <v>85</v>
      </c>
      <c r="WY821" s="341" t="s">
        <v>1719</v>
      </c>
      <c r="XA821" s="243">
        <f>IF(WZ821="Kopman",1.5,1)</f>
        <v>1</v>
      </c>
      <c r="XB821" s="176">
        <f>VLOOKUP(WY821,$A$879:$F$2731,6,FALSE)</f>
        <v>193</v>
      </c>
      <c r="XC821" s="175" t="s">
        <v>61</v>
      </c>
      <c r="XD821" s="10">
        <f>XB821*1.5*XA821</f>
        <v>289.5</v>
      </c>
      <c r="XF821" s="235"/>
      <c r="XG821" s="175" t="s">
        <v>85</v>
      </c>
      <c r="XH821" s="351" t="s">
        <v>1701</v>
      </c>
      <c r="XJ821" s="243">
        <f>IF(XI821="Kopman",1.5,1)</f>
        <v>1</v>
      </c>
      <c r="XK821" s="176">
        <f>VLOOKUP(XH821,$A$879:$F$2731,6,FALSE)</f>
        <v>128</v>
      </c>
      <c r="XL821" s="175" t="s">
        <v>61</v>
      </c>
      <c r="XM821" s="10">
        <f>XK821*1.5*XJ821</f>
        <v>192</v>
      </c>
      <c r="XO821" s="235"/>
      <c r="XP821" s="175" t="s">
        <v>85</v>
      </c>
      <c r="XQ821" s="341" t="s">
        <v>421</v>
      </c>
      <c r="XS821" s="243">
        <f>IF(XR821="Kopman",1.5,1)</f>
        <v>1</v>
      </c>
      <c r="XT821" s="176">
        <f>VLOOKUP(XQ821,$A$879:$F$2731,6,FALSE)</f>
        <v>149</v>
      </c>
      <c r="XU821" s="175" t="s">
        <v>61</v>
      </c>
      <c r="XV821" s="10">
        <f>XT821*1.5*XS821</f>
        <v>223.5</v>
      </c>
      <c r="XW821" s="10"/>
      <c r="XX821" s="235"/>
      <c r="XY821" s="175" t="s">
        <v>85</v>
      </c>
      <c r="XZ821" s="341" t="s">
        <v>2035</v>
      </c>
      <c r="YB821" s="243">
        <f>IF(YA821="Kopman",1.5,1)</f>
        <v>1</v>
      </c>
      <c r="YC821" s="176">
        <f>VLOOKUP(XZ821,$A$879:$F$2731,6,FALSE)</f>
        <v>746</v>
      </c>
      <c r="YD821" s="175" t="s">
        <v>61</v>
      </c>
      <c r="YE821" s="10">
        <f>YC821*1.5*YB821</f>
        <v>1119</v>
      </c>
      <c r="YG821" s="235"/>
      <c r="YH821" s="175" t="s">
        <v>85</v>
      </c>
      <c r="YI821" s="341" t="s">
        <v>1719</v>
      </c>
      <c r="YK821" s="243">
        <f>IF(YJ821="Kopman",1.5,1)</f>
        <v>1</v>
      </c>
      <c r="YL821" s="176">
        <f>VLOOKUP(YI821,$A$879:$F$2731,6,FALSE)</f>
        <v>193</v>
      </c>
      <c r="YM821" s="175" t="s">
        <v>61</v>
      </c>
      <c r="YN821" s="10">
        <f>YL821*1.5*YK821</f>
        <v>289.5</v>
      </c>
      <c r="YO821" s="10"/>
      <c r="YP821" s="235"/>
      <c r="YQ821" s="175" t="s">
        <v>85</v>
      </c>
      <c r="YR821" s="341" t="s">
        <v>2025</v>
      </c>
      <c r="YT821" s="243">
        <f>IF(YS821="Kopman",1.5,1)</f>
        <v>1</v>
      </c>
      <c r="YU821" s="176">
        <f>VLOOKUP(YR821,$A$879:$F$2731,6,FALSE)</f>
        <v>623</v>
      </c>
      <c r="YV821" s="175" t="s">
        <v>61</v>
      </c>
      <c r="YW821" s="10">
        <f>YU821*1.5*YT821</f>
        <v>934.5</v>
      </c>
      <c r="YY821" s="235"/>
      <c r="YZ821" s="175" t="s">
        <v>85</v>
      </c>
      <c r="ZA821" s="342" t="s">
        <v>1447</v>
      </c>
      <c r="ZB821" s="14" t="s">
        <v>1662</v>
      </c>
      <c r="ZC821" s="243">
        <f>IF(ZB821="Kopman",1.5,1)</f>
        <v>1.5</v>
      </c>
      <c r="ZD821" s="176">
        <f>VLOOKUP(ZA821,$A$879:$F$2731,6,FALSE)</f>
        <v>70</v>
      </c>
      <c r="ZE821" s="175" t="s">
        <v>61</v>
      </c>
      <c r="ZF821" s="10">
        <f>ZD821*1.5*ZC821</f>
        <v>157.5</v>
      </c>
      <c r="ZH821" s="235"/>
      <c r="ZI821" s="175" t="s">
        <v>85</v>
      </c>
      <c r="ZJ821" s="341" t="s">
        <v>2067</v>
      </c>
      <c r="ZL821" s="243">
        <f>IF(ZK821="Kopman",1.5,1)</f>
        <v>1</v>
      </c>
      <c r="ZM821" s="176">
        <f>VLOOKUP(ZJ821,$A$879:$F$2731,6,FALSE)</f>
        <v>376</v>
      </c>
      <c r="ZN821" s="175" t="s">
        <v>61</v>
      </c>
      <c r="ZO821" s="10">
        <f>ZM821*1.5*ZL821</f>
        <v>564</v>
      </c>
      <c r="ZQ821" s="235"/>
      <c r="ZR821" s="175" t="s">
        <v>85</v>
      </c>
      <c r="ZS821" s="341" t="s">
        <v>1719</v>
      </c>
      <c r="ZU821" s="243">
        <f>IF(ZT821="Kopman",1.5,1)</f>
        <v>1</v>
      </c>
      <c r="ZV821" s="176">
        <f>VLOOKUP(ZS821,$A$879:$F$2731,6,FALSE)</f>
        <v>193</v>
      </c>
      <c r="ZW821" s="175" t="s">
        <v>61</v>
      </c>
      <c r="ZX821" s="10">
        <f>ZV821*1.5*ZU821</f>
        <v>289.5</v>
      </c>
      <c r="ZY821" s="10"/>
      <c r="ZZ821" s="235"/>
      <c r="AAA821" s="175" t="s">
        <v>85</v>
      </c>
      <c r="AAB821" s="341" t="s">
        <v>621</v>
      </c>
      <c r="AAD821" s="243">
        <f>IF(AAC821="Kopman",1.5,1)</f>
        <v>1</v>
      </c>
      <c r="AAE821" s="176">
        <f>VLOOKUP(AAB821,$A$879:$F$2731,6,FALSE)</f>
        <v>429</v>
      </c>
      <c r="AAF821" s="175" t="s">
        <v>61</v>
      </c>
      <c r="AAG821" s="10">
        <f>AAE821*1.5*AAD821</f>
        <v>643.5</v>
      </c>
      <c r="AAH821" s="10"/>
      <c r="AAI821" s="235"/>
      <c r="AAJ821" s="175" t="s">
        <v>85</v>
      </c>
      <c r="AAK821" s="75" t="s">
        <v>183</v>
      </c>
      <c r="AAM821" s="243">
        <f>IF(AAL821="Kopman",1.5,1)</f>
        <v>1</v>
      </c>
      <c r="AAN821" s="176" t="e">
        <f>VLOOKUP(AAK821,$A$879:$F$2731,6,FALSE)</f>
        <v>#N/A</v>
      </c>
      <c r="AAO821" s="175" t="s">
        <v>61</v>
      </c>
      <c r="AAP821" s="10" t="e">
        <f>AAN821*1.5*AAM821</f>
        <v>#N/A</v>
      </c>
      <c r="AAQ821" s="10"/>
      <c r="AAR821" s="235"/>
      <c r="AAS821" s="175" t="s">
        <v>85</v>
      </c>
      <c r="AAT821" s="342" t="s">
        <v>1719</v>
      </c>
      <c r="AAU821" s="14" t="s">
        <v>1662</v>
      </c>
      <c r="AAV821" s="243">
        <f>IF(AAU821="Kopman",1.5,1)</f>
        <v>1.5</v>
      </c>
      <c r="AAW821" s="176">
        <f>VLOOKUP(AAT821,$A$879:$F$2731,6,FALSE)</f>
        <v>193</v>
      </c>
      <c r="AAX821" s="175" t="s">
        <v>61</v>
      </c>
      <c r="AAY821" s="10">
        <f>AAW821*1.5*AAV821</f>
        <v>434.25</v>
      </c>
      <c r="AAZ821" s="10"/>
      <c r="ABA821" s="235"/>
      <c r="ABB821" s="175" t="s">
        <v>85</v>
      </c>
      <c r="ABC821" s="355" t="s">
        <v>2025</v>
      </c>
      <c r="ABE821" s="243">
        <f>IF(ABD821="Kopman",1.5,1)</f>
        <v>1</v>
      </c>
      <c r="ABF821" s="176">
        <f>VLOOKUP(ABC821,$A$879:$F$2731,6,FALSE)</f>
        <v>623</v>
      </c>
      <c r="ABG821" s="175" t="s">
        <v>61</v>
      </c>
      <c r="ABH821" s="10">
        <f>ABF821*1.5*ABE821</f>
        <v>934.5</v>
      </c>
      <c r="ABI821" s="10"/>
      <c r="ABJ821" s="235"/>
      <c r="ABK821" s="175" t="s">
        <v>85</v>
      </c>
      <c r="ABL821" s="341" t="s">
        <v>1374</v>
      </c>
      <c r="ABN821" s="243">
        <f>IF(ABM821="Kopman",1.5,1)</f>
        <v>1</v>
      </c>
      <c r="ABO821" s="176">
        <f>VLOOKUP(ABL821,$A$879:$F$2731,6,FALSE)</f>
        <v>635</v>
      </c>
      <c r="ABP821" s="175" t="s">
        <v>61</v>
      </c>
      <c r="ABQ821" s="10">
        <f>ABO821*1.5*ABN821</f>
        <v>952.5</v>
      </c>
      <c r="ABR821" s="10"/>
      <c r="ABS821" s="235"/>
      <c r="ABT821" s="175" t="s">
        <v>85</v>
      </c>
      <c r="ABU821" s="75" t="s">
        <v>183</v>
      </c>
      <c r="ABW821" s="243">
        <f>IF(ABV821="Kopman",1.5,1)</f>
        <v>1</v>
      </c>
      <c r="ABX821" s="176" t="e">
        <f>VLOOKUP(ABU821,$A$879:$F$2731,6,FALSE)</f>
        <v>#N/A</v>
      </c>
      <c r="ABY821" s="175" t="s">
        <v>61</v>
      </c>
      <c r="ABZ821" s="10" t="e">
        <f>ABX821*1.5*ABW821</f>
        <v>#N/A</v>
      </c>
      <c r="ACA821" s="10"/>
      <c r="ACB821" s="235"/>
      <c r="ACC821" s="175" t="s">
        <v>85</v>
      </c>
      <c r="ACD821" s="75" t="s">
        <v>183</v>
      </c>
      <c r="ACF821" s="243">
        <f>IF(ACE821="Kopman",1.5,1)</f>
        <v>1</v>
      </c>
      <c r="ACG821" s="176" t="e">
        <f>VLOOKUP(ACD821,$A$879:$F$2731,6,FALSE)</f>
        <v>#N/A</v>
      </c>
      <c r="ACH821" s="175" t="s">
        <v>61</v>
      </c>
      <c r="ACI821" s="10" t="e">
        <f>ACG821*1.5*ACF821</f>
        <v>#N/A</v>
      </c>
      <c r="ACJ821" s="10"/>
      <c r="ACK821" s="235"/>
      <c r="ACL821" s="175" t="s">
        <v>85</v>
      </c>
      <c r="ACM821" s="75" t="s">
        <v>183</v>
      </c>
      <c r="ACO821" s="243">
        <f>IF(ACN821="Kopman",1.5,1)</f>
        <v>1</v>
      </c>
      <c r="ACP821" s="176" t="e">
        <f>VLOOKUP(ACM821,$A$879:$F$2731,6,FALSE)</f>
        <v>#N/A</v>
      </c>
      <c r="ACQ821" s="175" t="s">
        <v>61</v>
      </c>
      <c r="ACR821" s="10" t="e">
        <f>ACP821*1.5*ACO821</f>
        <v>#N/A</v>
      </c>
      <c r="ACS821" s="10"/>
      <c r="ACT821" s="235"/>
      <c r="ACU821" s="175" t="s">
        <v>85</v>
      </c>
      <c r="ACV821" s="75" t="s">
        <v>183</v>
      </c>
      <c r="ACX821" s="243">
        <f>IF(ACW821="Kopman",1.5,1)</f>
        <v>1</v>
      </c>
      <c r="ACY821" s="176" t="e">
        <f>VLOOKUP(ACV821,$A$879:$F$2731,6,FALSE)</f>
        <v>#N/A</v>
      </c>
      <c r="ACZ821" s="175" t="s">
        <v>61</v>
      </c>
      <c r="ADA821" s="10" t="e">
        <f>ACY821*1.5*ACX821</f>
        <v>#N/A</v>
      </c>
      <c r="ADB821" s="10"/>
      <c r="ADC821" s="235"/>
      <c r="ADD821" s="175" t="s">
        <v>85</v>
      </c>
      <c r="ADE821" s="341" t="s">
        <v>421</v>
      </c>
      <c r="ADG821" s="243">
        <f>IF(ADF821="Kopman",1.5,1)</f>
        <v>1</v>
      </c>
      <c r="ADH821" s="176">
        <f>VLOOKUP(ADE821,$A$879:$F$2731,6,FALSE)</f>
        <v>149</v>
      </c>
      <c r="ADI821" s="175" t="s">
        <v>61</v>
      </c>
      <c r="ADJ821" s="10">
        <f>ADH821*1.5*ADG821</f>
        <v>223.5</v>
      </c>
      <c r="ADL821" s="235"/>
      <c r="ADM821" s="175" t="s">
        <v>85</v>
      </c>
      <c r="ADN821" s="75" t="s">
        <v>183</v>
      </c>
      <c r="ADP821" s="243">
        <f>IF(ADO821="Kopman",1.5,1)</f>
        <v>1</v>
      </c>
      <c r="ADQ821" s="176" t="e">
        <f>VLOOKUP(ADN821,$A$879:$F$2731,6,FALSE)</f>
        <v>#N/A</v>
      </c>
      <c r="ADR821" s="175" t="s">
        <v>61</v>
      </c>
      <c r="ADS821" s="10" t="e">
        <f>ADQ821*1.5*ADP821</f>
        <v>#N/A</v>
      </c>
      <c r="ADT821" s="10"/>
      <c r="ADU821" s="235"/>
      <c r="ADV821" s="175" t="s">
        <v>85</v>
      </c>
      <c r="ADW821" s="341" t="s">
        <v>459</v>
      </c>
      <c r="ADY821" s="243">
        <f>IF(ADX821="Kopman",1.5,1)</f>
        <v>1</v>
      </c>
      <c r="ADZ821" s="176">
        <f>VLOOKUP(ADW821,$A$879:$F$2731,6,FALSE)</f>
        <v>221</v>
      </c>
      <c r="AEA821" s="175" t="s">
        <v>61</v>
      </c>
      <c r="AEB821" s="10">
        <f>ADZ821*1.5*ADY821</f>
        <v>331.5</v>
      </c>
      <c r="AED821" s="235"/>
      <c r="AEE821" s="175" t="s">
        <v>85</v>
      </c>
      <c r="AEF821" s="75" t="s">
        <v>183</v>
      </c>
      <c r="AEH821" s="243">
        <f>IF(AEG821="Kopman",1.5,1)</f>
        <v>1</v>
      </c>
      <c r="AEI821" s="176" t="e">
        <f>VLOOKUP(AEF821,$A$879:$F$2731,6,FALSE)</f>
        <v>#N/A</v>
      </c>
      <c r="AEJ821" s="175" t="s">
        <v>61</v>
      </c>
      <c r="AEK821" s="10" t="e">
        <f>AEI821*1.5*AEH821</f>
        <v>#N/A</v>
      </c>
      <c r="AEM821" s="235"/>
      <c r="AEN821" s="175" t="s">
        <v>85</v>
      </c>
      <c r="AEO821" s="75" t="s">
        <v>183</v>
      </c>
      <c r="AEQ821" s="243">
        <f>IF(AEP821="Kopman",1.5,1)</f>
        <v>1</v>
      </c>
      <c r="AER821" s="176" t="e">
        <f>VLOOKUP(AEO821,$A$879:$F$2731,6,FALSE)</f>
        <v>#N/A</v>
      </c>
      <c r="AES821" s="175" t="s">
        <v>61</v>
      </c>
      <c r="AET821" s="10" t="e">
        <f>AER821*1.5*AEQ821</f>
        <v>#N/A</v>
      </c>
      <c r="AEV821" s="235"/>
      <c r="AEW821" s="175" t="s">
        <v>85</v>
      </c>
      <c r="AEX821" s="75" t="s">
        <v>183</v>
      </c>
      <c r="AEZ821" s="243">
        <f>IF(AEY821="Kopman",1.5,1)</f>
        <v>1</v>
      </c>
      <c r="AFA821" s="176" t="e">
        <f>VLOOKUP(AEX821,$A$879:$F$2731,6,FALSE)</f>
        <v>#N/A</v>
      </c>
      <c r="AFB821" s="175" t="s">
        <v>61</v>
      </c>
      <c r="AFC821" s="10" t="e">
        <f>AFA821*1.5*AEZ821</f>
        <v>#N/A</v>
      </c>
      <c r="AFD821" s="10"/>
      <c r="AFE821" s="235"/>
      <c r="AFF821" s="175" t="s">
        <v>85</v>
      </c>
      <c r="AFG821" s="75" t="s">
        <v>183</v>
      </c>
      <c r="AFI821" s="243">
        <f>IF(AFH821="Kopman",1.5,1)</f>
        <v>1</v>
      </c>
      <c r="AFJ821" s="176" t="e">
        <f>VLOOKUP(AFG821,$A$879:$F$2731,6,FALSE)</f>
        <v>#N/A</v>
      </c>
      <c r="AFK821" s="175" t="s">
        <v>61</v>
      </c>
      <c r="AFL821" s="10" t="e">
        <f>AFJ821*1.5*AFI821</f>
        <v>#N/A</v>
      </c>
      <c r="AFM821" s="10"/>
      <c r="AFN821" s="235"/>
      <c r="AFO821" s="175" t="s">
        <v>85</v>
      </c>
      <c r="AFP821" s="75" t="s">
        <v>183</v>
      </c>
      <c r="AFR821" s="243">
        <f>IF(AFQ821="Kopman",1.5,1)</f>
        <v>1</v>
      </c>
      <c r="AFS821" s="176" t="e">
        <f>VLOOKUP(AFP821,$A$879:$F$2731,6,FALSE)</f>
        <v>#N/A</v>
      </c>
      <c r="AFT821" s="175" t="s">
        <v>61</v>
      </c>
      <c r="AFU821" s="10" t="e">
        <f>AFS821*1.5*AFR821</f>
        <v>#N/A</v>
      </c>
      <c r="AFV821" s="10"/>
      <c r="AFW821" s="235"/>
      <c r="AFX821" s="175" t="s">
        <v>85</v>
      </c>
      <c r="AFY821" s="341" t="s">
        <v>546</v>
      </c>
      <c r="AGA821" s="243">
        <f>IF(AFZ821="Kopman",1.5,1)</f>
        <v>1</v>
      </c>
      <c r="AGB821" s="176">
        <f>VLOOKUP(AFY821,$A$879:$F$2731,6,FALSE)</f>
        <v>525</v>
      </c>
      <c r="AGC821" s="175" t="s">
        <v>61</v>
      </c>
      <c r="AGD821" s="10">
        <f>AGB821*1.5*AGA821</f>
        <v>787.5</v>
      </c>
      <c r="AGE821" s="10"/>
      <c r="AGF821" s="235"/>
      <c r="AGG821" s="175" t="s">
        <v>85</v>
      </c>
      <c r="AGH821" s="341" t="s">
        <v>2025</v>
      </c>
      <c r="AGJ821" s="243">
        <f>IF(AGI821="Kopman",1.5,1)</f>
        <v>1</v>
      </c>
      <c r="AGK821" s="176">
        <f>VLOOKUP(AGH821,$A$879:$F$2731,6,FALSE)</f>
        <v>623</v>
      </c>
      <c r="AGL821" s="175" t="s">
        <v>61</v>
      </c>
      <c r="AGM821" s="10">
        <f>AGK821*1.5*AGJ821</f>
        <v>934.5</v>
      </c>
      <c r="AGN821" s="10"/>
      <c r="AGO821" s="235"/>
      <c r="AGP821" s="175" t="s">
        <v>85</v>
      </c>
      <c r="AGQ821" s="341" t="s">
        <v>497</v>
      </c>
      <c r="AGS821" s="243">
        <f>IF(AGR821="Kopman",1.5,1)</f>
        <v>1</v>
      </c>
      <c r="AGT821" s="176">
        <f>VLOOKUP(AGQ821,$A$879:$F$2731,6,FALSE)</f>
        <v>791</v>
      </c>
      <c r="AGU821" s="175" t="s">
        <v>61</v>
      </c>
      <c r="AGV821" s="10">
        <f>AGT821*1.5*AGS821</f>
        <v>1186.5</v>
      </c>
      <c r="AGW821" s="10"/>
      <c r="AGX821" s="235"/>
      <c r="AGY821" s="175" t="s">
        <v>85</v>
      </c>
      <c r="AGZ821" s="341" t="s">
        <v>1719</v>
      </c>
      <c r="AHB821" s="243">
        <f>IF(AHA821="Kopman",1.5,1)</f>
        <v>1</v>
      </c>
      <c r="AHC821" s="176">
        <f>VLOOKUP(AGZ821,$A$879:$F$2731,6,FALSE)</f>
        <v>193</v>
      </c>
      <c r="AHD821" s="175" t="s">
        <v>61</v>
      </c>
      <c r="AHE821" s="10">
        <f>AHC821*1.5*AHB821</f>
        <v>289.5</v>
      </c>
      <c r="AHF821" s="10"/>
      <c r="AHG821" s="235"/>
      <c r="AHH821" s="175" t="s">
        <v>85</v>
      </c>
      <c r="AHI821" s="398" t="s">
        <v>2025</v>
      </c>
      <c r="AHK821" s="243">
        <f>IF(AHJ821="Kopman",1.5,1)</f>
        <v>1</v>
      </c>
      <c r="AHL821" s="176">
        <f>VLOOKUP(AHI821,$A$879:$F$2731,6,FALSE)</f>
        <v>623</v>
      </c>
      <c r="AHM821" s="175" t="s">
        <v>61</v>
      </c>
      <c r="AHN821" s="10">
        <f>AHL821*1.5*AHK821</f>
        <v>934.5</v>
      </c>
      <c r="AHO821" s="10"/>
      <c r="AHP821" s="235"/>
      <c r="AHQ821" s="175" t="s">
        <v>85</v>
      </c>
      <c r="AHR821" s="341" t="s">
        <v>546</v>
      </c>
      <c r="AHT821" s="243">
        <f>IF(AHS821="Kopman",1.5,1)</f>
        <v>1</v>
      </c>
      <c r="AHU821" s="176">
        <f>VLOOKUP(AHR821,$A$879:$F$2731,6,FALSE)</f>
        <v>525</v>
      </c>
      <c r="AHV821" s="175" t="s">
        <v>61</v>
      </c>
      <c r="AHW821" s="10">
        <f>AHU821*1.5*AHT821</f>
        <v>787.5</v>
      </c>
      <c r="AHX821" s="10"/>
      <c r="AHY821" s="235"/>
      <c r="AHZ821" s="175" t="s">
        <v>85</v>
      </c>
      <c r="AIA821" s="341" t="s">
        <v>2025</v>
      </c>
      <c r="AIC821" s="243">
        <f>IF(AIB821="Kopman",1.5,1)</f>
        <v>1</v>
      </c>
      <c r="AID821" s="176">
        <f>VLOOKUP(AIA821,$A$879:$F$2731,6,FALSE)</f>
        <v>623</v>
      </c>
      <c r="AIE821" s="175" t="s">
        <v>61</v>
      </c>
      <c r="AIF821" s="10">
        <f>AID821*1.5*AIC821</f>
        <v>934.5</v>
      </c>
      <c r="AIG821" s="10"/>
      <c r="AIH821" s="235"/>
      <c r="AII821" s="175" t="s">
        <v>85</v>
      </c>
      <c r="AIJ821" s="341" t="s">
        <v>1719</v>
      </c>
      <c r="AIL821" s="243">
        <f>IF(AIK821="Kopman",1.5,1)</f>
        <v>1</v>
      </c>
      <c r="AIM821" s="176">
        <f>VLOOKUP(AIJ821,$A$879:$F$2731,6,FALSE)</f>
        <v>193</v>
      </c>
      <c r="AIN821" s="175" t="s">
        <v>61</v>
      </c>
      <c r="AIO821" s="10">
        <f>AIM821*1.5*AIL821</f>
        <v>289.5</v>
      </c>
      <c r="AIP821" s="10"/>
      <c r="AIQ821" s="235"/>
      <c r="AIR821" s="175" t="s">
        <v>85</v>
      </c>
      <c r="AIS821" s="341" t="s">
        <v>546</v>
      </c>
      <c r="AIU821" s="243">
        <f>IF(AIT821="Kopman",1.5,1)</f>
        <v>1</v>
      </c>
      <c r="AIV821" s="176">
        <f>VLOOKUP(AIS821,$A$879:$F$2731,6,FALSE)</f>
        <v>525</v>
      </c>
      <c r="AIW821" s="175" t="s">
        <v>61</v>
      </c>
      <c r="AIX821" s="10">
        <f>AIV821*1.5*AIU821</f>
        <v>787.5</v>
      </c>
      <c r="AIY821" s="10"/>
      <c r="AIZ821" s="235"/>
      <c r="AJA821" s="175" t="s">
        <v>85</v>
      </c>
      <c r="AJB821" s="351" t="s">
        <v>1701</v>
      </c>
      <c r="AJD821" s="243">
        <f>IF(AJC821="Kopman",1.5,1)</f>
        <v>1</v>
      </c>
      <c r="AJE821" s="176">
        <f>VLOOKUP(AJB821,$A$879:$F$2731,6,FALSE)</f>
        <v>128</v>
      </c>
      <c r="AJF821" s="175" t="s">
        <v>61</v>
      </c>
      <c r="AJG821" s="10">
        <f>AJE821*1.5*AJD821</f>
        <v>192</v>
      </c>
      <c r="AJH821" s="10"/>
      <c r="AJI821" s="235"/>
      <c r="AJJ821" s="175" t="s">
        <v>85</v>
      </c>
      <c r="AJK821" s="341" t="s">
        <v>2025</v>
      </c>
      <c r="AJM821" s="243">
        <f>IF(AJL821="Kopman",1.5,1)</f>
        <v>1</v>
      </c>
      <c r="AJN821" s="176">
        <f>VLOOKUP(AJK821,$A$879:$F$2731,6,FALSE)</f>
        <v>623</v>
      </c>
      <c r="AJO821" s="175" t="s">
        <v>61</v>
      </c>
      <c r="AJP821" s="10">
        <f>AJN821*1.5*AJM821</f>
        <v>934.5</v>
      </c>
      <c r="AJQ821" s="10"/>
      <c r="AJR821" s="235"/>
      <c r="AJS821" s="175" t="s">
        <v>85</v>
      </c>
      <c r="AJT821" s="347" t="s">
        <v>546</v>
      </c>
      <c r="AJV821" s="243">
        <f>IF(AJU821="Kopman",1.5,1)</f>
        <v>1</v>
      </c>
      <c r="AJW821" s="176">
        <f>VLOOKUP(AJT821,$A$879:$F$2731,6,FALSE)</f>
        <v>525</v>
      </c>
      <c r="AJX821" s="175" t="s">
        <v>61</v>
      </c>
      <c r="AJY821" s="10">
        <f>AJW821*1.5*AJV821</f>
        <v>787.5</v>
      </c>
      <c r="AJZ821" s="10"/>
      <c r="AKA821" s="235"/>
      <c r="AKB821" s="175" t="s">
        <v>85</v>
      </c>
      <c r="AKC821" s="341" t="s">
        <v>497</v>
      </c>
      <c r="AKE821" s="243">
        <f>IF(AKD821="Kopman",1.5,1)</f>
        <v>1</v>
      </c>
      <c r="AKF821" s="176">
        <f>VLOOKUP(AKC821,$A$879:$F$2731,6,FALSE)</f>
        <v>791</v>
      </c>
      <c r="AKG821" s="175" t="s">
        <v>61</v>
      </c>
      <c r="AKH821" s="10">
        <f>AKF821*1.5*AKE821</f>
        <v>1186.5</v>
      </c>
      <c r="AKI821" s="10"/>
      <c r="AKJ821" s="235"/>
      <c r="AKK821" s="175" t="s">
        <v>85</v>
      </c>
      <c r="AKL821" s="341" t="s">
        <v>546</v>
      </c>
      <c r="AKN821" s="243">
        <f>IF(AKM821="Kopman",1.5,1)</f>
        <v>1</v>
      </c>
      <c r="AKO821" s="176">
        <f>VLOOKUP(AKL821,$A$879:$F$2731,6,FALSE)</f>
        <v>525</v>
      </c>
      <c r="AKP821" s="175" t="s">
        <v>61</v>
      </c>
      <c r="AKQ821" s="10">
        <f>AKO821*1.5*AKN821</f>
        <v>787.5</v>
      </c>
      <c r="AKR821" s="10"/>
      <c r="AKS821" s="235"/>
      <c r="AKT821" s="175" t="s">
        <v>85</v>
      </c>
      <c r="AKU821" s="341" t="s">
        <v>546</v>
      </c>
      <c r="AKW821" s="243">
        <f>IF(AKV821="Kopman",1.5,1)</f>
        <v>1</v>
      </c>
      <c r="AKX821" s="176">
        <f>VLOOKUP(AKU821,$A$879:$F$2731,6,FALSE)</f>
        <v>525</v>
      </c>
      <c r="AKY821" s="175" t="s">
        <v>61</v>
      </c>
      <c r="AKZ821" s="10">
        <f>AKX821*1.5*AKW821</f>
        <v>787.5</v>
      </c>
      <c r="ALA821" s="10"/>
      <c r="ALB821" s="235"/>
      <c r="ALC821" s="175" t="s">
        <v>85</v>
      </c>
      <c r="ALD821" s="341" t="s">
        <v>1719</v>
      </c>
      <c r="ALF821" s="243">
        <f>IF(ALE821="Kopman",1.5,1)</f>
        <v>1</v>
      </c>
      <c r="ALG821" s="176">
        <f>VLOOKUP(ALD821,$A$879:$F$2731,6,FALSE)</f>
        <v>193</v>
      </c>
      <c r="ALH821" s="175" t="s">
        <v>61</v>
      </c>
      <c r="ALI821" s="10">
        <f>ALG821*1.5*ALF821</f>
        <v>289.5</v>
      </c>
      <c r="ALJ821" s="10"/>
      <c r="ALK821" s="235"/>
      <c r="ALL821" s="175" t="s">
        <v>85</v>
      </c>
      <c r="ALM821" s="341" t="s">
        <v>546</v>
      </c>
      <c r="ALO821" s="243">
        <f>IF(ALN821="Kopman",1.5,1)</f>
        <v>1</v>
      </c>
      <c r="ALP821" s="176">
        <f>VLOOKUP(ALM821,$A$879:$F$2731,6,FALSE)</f>
        <v>525</v>
      </c>
      <c r="ALQ821" s="175" t="s">
        <v>61</v>
      </c>
      <c r="ALR821" s="10">
        <f>ALP821*1.5*ALO821</f>
        <v>787.5</v>
      </c>
      <c r="ALS821" s="10"/>
      <c r="ALT821" s="235"/>
      <c r="ALU821" s="175" t="s">
        <v>85</v>
      </c>
      <c r="ALV821" s="341" t="s">
        <v>2025</v>
      </c>
      <c r="ALX821" s="243">
        <f>IF(ALW821="Kopman",1.5,1)</f>
        <v>1</v>
      </c>
      <c r="ALY821" s="176">
        <f>VLOOKUP(ALV821,$A$879:$F$2731,6,FALSE)</f>
        <v>623</v>
      </c>
      <c r="ALZ821" s="175" t="s">
        <v>61</v>
      </c>
      <c r="AMA821" s="10">
        <f>ALY821*1.5*ALX821</f>
        <v>934.5</v>
      </c>
      <c r="AMB821" s="10"/>
      <c r="AMC821" s="235"/>
      <c r="AMD821" s="175" t="s">
        <v>85</v>
      </c>
      <c r="AME821" s="401" t="s">
        <v>2025</v>
      </c>
      <c r="AMG821" s="243">
        <f>IF(AMF821="Kopman",1.5,1)</f>
        <v>1</v>
      </c>
      <c r="AMH821" s="176">
        <f>VLOOKUP(AME821,$A$879:$F$2731,6,FALSE)</f>
        <v>623</v>
      </c>
      <c r="AMI821" s="175" t="s">
        <v>61</v>
      </c>
      <c r="AMJ821" s="10">
        <f>AMH821*1.5*AMG821</f>
        <v>934.5</v>
      </c>
      <c r="AMK821" s="10"/>
      <c r="AML821" s="235"/>
      <c r="AMM821" s="175" t="s">
        <v>85</v>
      </c>
      <c r="AMN821" s="343" t="s">
        <v>497</v>
      </c>
      <c r="AMP821" s="243">
        <f>IF(AMO821="Kopman",1.5,1)</f>
        <v>1</v>
      </c>
      <c r="AMQ821" s="176">
        <f>VLOOKUP(AMN821,$A$879:$F$2731,6,FALSE)</f>
        <v>791</v>
      </c>
      <c r="AMR821" s="175" t="s">
        <v>61</v>
      </c>
      <c r="AMS821" s="10">
        <f>AMQ821*1.5*AMP821</f>
        <v>1186.5</v>
      </c>
      <c r="AMT821" s="10"/>
      <c r="AMU821" s="235"/>
      <c r="AMV821" s="175" t="s">
        <v>85</v>
      </c>
      <c r="AMW821" s="341" t="s">
        <v>546</v>
      </c>
      <c r="AMY821" s="243">
        <f>IF(AMX821="Kopman",1.5,1)</f>
        <v>1</v>
      </c>
      <c r="AMZ821" s="176">
        <f>VLOOKUP(AMW821,$A$879:$F$2731,6,FALSE)</f>
        <v>525</v>
      </c>
      <c r="ANA821" s="175" t="s">
        <v>61</v>
      </c>
      <c r="ANB821" s="10">
        <f>AMZ821*1.5*AMY821</f>
        <v>787.5</v>
      </c>
      <c r="ANC821" s="10"/>
      <c r="AND821" s="235"/>
      <c r="ANE821" s="175" t="s">
        <v>85</v>
      </c>
      <c r="ANF821" s="341" t="s">
        <v>1719</v>
      </c>
      <c r="ANH821" s="243">
        <f>IF(ANG821="Kopman",1.5,1)</f>
        <v>1</v>
      </c>
      <c r="ANI821" s="176">
        <f>VLOOKUP(ANF821,$A$879:$F$2731,6,FALSE)</f>
        <v>193</v>
      </c>
      <c r="ANJ821" s="175" t="s">
        <v>61</v>
      </c>
      <c r="ANK821" s="10">
        <f>ANI821*1.5*ANH821</f>
        <v>289.5</v>
      </c>
      <c r="ANL821" s="10"/>
      <c r="ANM821" s="235"/>
      <c r="ANN821" s="175" t="s">
        <v>85</v>
      </c>
      <c r="ANO821" s="351" t="s">
        <v>1002</v>
      </c>
      <c r="ANQ821" s="243">
        <f>IF(ANP821="Kopman",1.5,1)</f>
        <v>1</v>
      </c>
      <c r="ANR821" s="176">
        <f>VLOOKUP(ANO821,$A$879:$F$2731,6,FALSE)</f>
        <v>336</v>
      </c>
      <c r="ANS821" s="175" t="s">
        <v>61</v>
      </c>
      <c r="ANT821" s="10">
        <f>ANR821*1.5*ANQ821</f>
        <v>504</v>
      </c>
      <c r="ANU821" s="10"/>
      <c r="ANV821" s="235"/>
      <c r="ANW821" s="175" t="s">
        <v>85</v>
      </c>
      <c r="ANX821" s="341" t="s">
        <v>459</v>
      </c>
      <c r="ANZ821" s="243">
        <f>IF(ANY821="Kopman",1.5,1)</f>
        <v>1</v>
      </c>
      <c r="AOA821" s="176">
        <f>VLOOKUP(ANX821,$A$879:$F$2731,6,FALSE)</f>
        <v>221</v>
      </c>
      <c r="AOB821" s="175" t="s">
        <v>61</v>
      </c>
      <c r="AOC821" s="10">
        <f>AOA821*1.5*ANZ821</f>
        <v>331.5</v>
      </c>
      <c r="AOD821" s="10"/>
      <c r="AOE821" s="235"/>
      <c r="AOF821" s="175" t="s">
        <v>85</v>
      </c>
      <c r="AOG821" s="75" t="s">
        <v>183</v>
      </c>
      <c r="AOI821" s="243">
        <f>IF(AOH821="Kopman",1.5,1)</f>
        <v>1</v>
      </c>
      <c r="AOJ821" s="176" t="e">
        <f>VLOOKUP(AOG821,$A$879:$F$2731,6,FALSE)</f>
        <v>#N/A</v>
      </c>
      <c r="AOK821" s="175" t="s">
        <v>61</v>
      </c>
      <c r="AOL821" s="10" t="e">
        <f>AOJ821*1.5*AOI821</f>
        <v>#N/A</v>
      </c>
      <c r="AOM821" s="10"/>
      <c r="AON821" s="235"/>
      <c r="AOO821" s="175" t="s">
        <v>85</v>
      </c>
      <c r="AOP821" s="341" t="s">
        <v>1374</v>
      </c>
      <c r="AOR821" s="243">
        <f>IF(AOQ821="Kopman",1.5,1)</f>
        <v>1</v>
      </c>
      <c r="AOS821" s="176">
        <f>VLOOKUP(AOP821,$A$879:$F$2731,6,FALSE)</f>
        <v>635</v>
      </c>
      <c r="AOT821" s="175" t="s">
        <v>61</v>
      </c>
      <c r="AOU821" s="10">
        <f>AOS821*1.5*AOR821</f>
        <v>952.5</v>
      </c>
      <c r="AOV821" s="10"/>
      <c r="AOW821" s="235"/>
      <c r="AOX821" s="175" t="s">
        <v>85</v>
      </c>
      <c r="AOY821" s="404" t="s">
        <v>546</v>
      </c>
      <c r="APA821" s="243">
        <f>IF(AOZ821="Kopman",1.5,1)</f>
        <v>1</v>
      </c>
      <c r="APB821" s="176">
        <f>VLOOKUP(AOY821,$A$879:$F$2731,6,FALSE)</f>
        <v>525</v>
      </c>
      <c r="APC821" s="175" t="s">
        <v>61</v>
      </c>
      <c r="APD821" s="10">
        <f>APB821*1.5*APA821</f>
        <v>787.5</v>
      </c>
      <c r="APE821" s="10"/>
      <c r="APF821" s="235"/>
      <c r="APG821" s="175" t="s">
        <v>85</v>
      </c>
      <c r="APH821" s="341" t="s">
        <v>546</v>
      </c>
      <c r="APJ821" s="243">
        <f>IF(API821="Kopman",1.5,1)</f>
        <v>1</v>
      </c>
      <c r="APK821" s="176">
        <f>VLOOKUP(APH821,$A$879:$F$2731,6,FALSE)</f>
        <v>525</v>
      </c>
      <c r="APL821" s="175" t="s">
        <v>61</v>
      </c>
      <c r="APM821" s="10">
        <f>APK821*1.5*APJ821</f>
        <v>787.5</v>
      </c>
      <c r="APN821" s="10"/>
      <c r="APO821" s="235"/>
      <c r="APP821" s="175" t="s">
        <v>85</v>
      </c>
      <c r="APQ821" s="75" t="s">
        <v>183</v>
      </c>
      <c r="APS821" s="243">
        <f>IF(APR821="Kopman",1.5,1)</f>
        <v>1</v>
      </c>
      <c r="APT821" s="176" t="e">
        <f>VLOOKUP(APQ821,$A$879:$F$2731,6,FALSE)</f>
        <v>#N/A</v>
      </c>
      <c r="APU821" s="175" t="s">
        <v>61</v>
      </c>
      <c r="APV821" s="10" t="e">
        <f>APT821*1.5*APS821</f>
        <v>#N/A</v>
      </c>
      <c r="APW821" s="10"/>
      <c r="APX821" s="235"/>
      <c r="APY821" s="175" t="s">
        <v>85</v>
      </c>
      <c r="APZ821" s="341" t="s">
        <v>413</v>
      </c>
      <c r="AQB821" s="243">
        <f>IF(AQA821="Kopman",1.5,1)</f>
        <v>1</v>
      </c>
      <c r="AQC821" s="176">
        <f>VLOOKUP(APZ821,$A$879:$F$2731,6,FALSE)</f>
        <v>487</v>
      </c>
      <c r="AQD821" s="175" t="s">
        <v>61</v>
      </c>
      <c r="AQE821" s="10">
        <f>AQC821*1.5*AQB821</f>
        <v>730.5</v>
      </c>
      <c r="AQF821" s="10"/>
      <c r="AQG821" s="235"/>
      <c r="AQH821" s="175" t="s">
        <v>85</v>
      </c>
      <c r="AQI821" s="341" t="s">
        <v>459</v>
      </c>
      <c r="AQK821" s="243">
        <f>IF(AQJ821="Kopman",1.5,1)</f>
        <v>1</v>
      </c>
      <c r="AQL821" s="176">
        <f>VLOOKUP(AQI821,$A$879:$F$2731,6,FALSE)</f>
        <v>221</v>
      </c>
      <c r="AQM821" s="175" t="s">
        <v>61</v>
      </c>
      <c r="AQN821" s="10">
        <f>AQL821*1.5*AQK821</f>
        <v>331.5</v>
      </c>
      <c r="AQO821" s="10"/>
      <c r="AQP821" s="235"/>
      <c r="AQQ821" s="175" t="s">
        <v>85</v>
      </c>
      <c r="AQR821" s="75" t="s">
        <v>183</v>
      </c>
      <c r="AQT821" s="243">
        <f>IF(AQS821="Kopman",1.5,1)</f>
        <v>1</v>
      </c>
      <c r="AQU821" s="176" t="e">
        <f>VLOOKUP(AQR821,$A$879:$F$2731,6,FALSE)</f>
        <v>#N/A</v>
      </c>
      <c r="AQV821" s="175" t="s">
        <v>61</v>
      </c>
      <c r="AQW821" s="10" t="e">
        <f>AQU821*1.5*AQT821</f>
        <v>#N/A</v>
      </c>
      <c r="AQX821" s="10"/>
      <c r="AQY821" s="235"/>
      <c r="AQZ821" s="175" t="s">
        <v>85</v>
      </c>
      <c r="ARA821" s="75" t="s">
        <v>183</v>
      </c>
      <c r="ARC821" s="243">
        <f>IF(ARB821="Kopman",1.5,1)</f>
        <v>1</v>
      </c>
      <c r="ARD821" s="176" t="e">
        <f>VLOOKUP(ARA821,$A$879:$F$2731,6,FALSE)</f>
        <v>#N/A</v>
      </c>
      <c r="ARE821" s="175" t="s">
        <v>61</v>
      </c>
      <c r="ARF821" s="10" t="e">
        <f>ARD821*1.5*ARC821</f>
        <v>#N/A</v>
      </c>
      <c r="ARG821" s="10"/>
      <c r="ARH821" s="235"/>
      <c r="ARI821" s="175" t="s">
        <v>85</v>
      </c>
      <c r="ARJ821" s="75" t="s">
        <v>183</v>
      </c>
      <c r="ARL821" s="243">
        <f>IF(ARK821="Kopman",1.5,1)</f>
        <v>1</v>
      </c>
      <c r="ARM821" s="176" t="e">
        <f>VLOOKUP(ARJ821,$A$879:$F$2731,6,FALSE)</f>
        <v>#N/A</v>
      </c>
      <c r="ARN821" s="175" t="s">
        <v>61</v>
      </c>
      <c r="ARO821" s="10" t="e">
        <f>ARM821*1.5*ARL821</f>
        <v>#N/A</v>
      </c>
      <c r="ARP821" s="10"/>
      <c r="ARQ821" s="235"/>
      <c r="ARR821" s="175" t="s">
        <v>85</v>
      </c>
      <c r="ARS821" s="75" t="s">
        <v>183</v>
      </c>
      <c r="ARU821" s="243">
        <f>IF(ART821="Kopman",1.5,1)</f>
        <v>1</v>
      </c>
      <c r="ARV821" s="176" t="e">
        <f>VLOOKUP(ARS821,$A$879:$F$2731,6,FALSE)</f>
        <v>#N/A</v>
      </c>
      <c r="ARW821" s="175" t="s">
        <v>61</v>
      </c>
      <c r="ARX821" s="10" t="e">
        <f>ARV821*1.5*ARU821</f>
        <v>#N/A</v>
      </c>
      <c r="ARY821" s="10"/>
      <c r="ARZ821" s="235"/>
      <c r="ASA821" s="175" t="s">
        <v>85</v>
      </c>
      <c r="ASB821" s="341" t="s">
        <v>413</v>
      </c>
      <c r="ASD821" s="243">
        <f>IF(ASC821="Kopman",1.5,1)</f>
        <v>1</v>
      </c>
      <c r="ASE821" s="176">
        <f>VLOOKUP(ASB821,$A$879:$F$2731,6,FALSE)</f>
        <v>487</v>
      </c>
      <c r="ASF821" s="175" t="s">
        <v>61</v>
      </c>
      <c r="ASG821" s="10">
        <f>ASE821*1.5*ASD821</f>
        <v>730.5</v>
      </c>
      <c r="ASH821" s="10"/>
      <c r="ASI821" s="235"/>
      <c r="ASJ821" s="175" t="s">
        <v>85</v>
      </c>
      <c r="ASK821" s="75" t="s">
        <v>183</v>
      </c>
      <c r="ASM821" s="243">
        <f>IF(ASL821="Kopman",1.5,1)</f>
        <v>1</v>
      </c>
      <c r="ASN821" s="176" t="e">
        <f>VLOOKUP(ASK821,$A$879:$F$2731,6,FALSE)</f>
        <v>#N/A</v>
      </c>
      <c r="ASO821" s="175" t="s">
        <v>61</v>
      </c>
      <c r="ASP821" s="10" t="e">
        <f>ASN821*1.5*ASM821</f>
        <v>#N/A</v>
      </c>
      <c r="ASQ821" s="10"/>
      <c r="ASR821" s="235"/>
      <c r="ASS821" s="175" t="s">
        <v>85</v>
      </c>
      <c r="AST821" s="341" t="s">
        <v>459</v>
      </c>
      <c r="ASV821" s="243">
        <f>IF(ASU821="Kopman",1.5,1)</f>
        <v>1</v>
      </c>
      <c r="ASW821" s="176">
        <f>VLOOKUP(AST821,$A$879:$F$2731,6,FALSE)</f>
        <v>221</v>
      </c>
      <c r="ASX821" s="175" t="s">
        <v>61</v>
      </c>
      <c r="ASY821" s="10">
        <f>ASW821*1.5*ASV821</f>
        <v>331.5</v>
      </c>
      <c r="ASZ821" s="10"/>
      <c r="ATA821" s="235"/>
      <c r="ATB821" s="175" t="s">
        <v>85</v>
      </c>
      <c r="ATC821" s="75" t="s">
        <v>183</v>
      </c>
      <c r="ATE821" s="243">
        <f>IF(ATD821="Kopman",1.5,1)</f>
        <v>1</v>
      </c>
      <c r="ATF821" s="176" t="e">
        <f>VLOOKUP(ATC821,$A$879:$F$2731,6,FALSE)</f>
        <v>#N/A</v>
      </c>
      <c r="ATG821" s="175" t="s">
        <v>61</v>
      </c>
      <c r="ATH821" s="10" t="e">
        <f>ATF821*1.5*ATE821</f>
        <v>#N/A</v>
      </c>
      <c r="ATI821" s="10"/>
      <c r="ATJ821" s="235"/>
      <c r="ATK821" s="175" t="s">
        <v>85</v>
      </c>
      <c r="ATL821" s="75" t="s">
        <v>183</v>
      </c>
      <c r="ATN821" s="243">
        <f>IF(ATM821="Kopman",1.5,1)</f>
        <v>1</v>
      </c>
      <c r="ATO821" s="176" t="e">
        <f>VLOOKUP(ATL821,$A$879:$F$2731,6,FALSE)</f>
        <v>#N/A</v>
      </c>
      <c r="ATP821" s="175" t="s">
        <v>61</v>
      </c>
      <c r="ATQ821" s="10" t="e">
        <f>ATO821*1.5*ATN821</f>
        <v>#N/A</v>
      </c>
      <c r="ATR821" s="10"/>
      <c r="ATS821" s="235"/>
      <c r="ATT821" s="175" t="s">
        <v>85</v>
      </c>
      <c r="ATU821" s="75" t="s">
        <v>183</v>
      </c>
      <c r="ATW821" s="243">
        <f>IF(ATV821="Kopman",1.5,1)</f>
        <v>1</v>
      </c>
      <c r="ATX821" s="176" t="e">
        <f>VLOOKUP(ATU821,$A$879:$F$2731,6,FALSE)</f>
        <v>#N/A</v>
      </c>
      <c r="ATY821" s="175" t="s">
        <v>61</v>
      </c>
      <c r="ATZ821" s="10" t="e">
        <f>ATX821*1.5*ATW821</f>
        <v>#N/A</v>
      </c>
      <c r="AUA821" s="10"/>
      <c r="AUB821" s="235"/>
      <c r="AUC821" s="175" t="s">
        <v>85</v>
      </c>
      <c r="AUD821" s="75" t="s">
        <v>183</v>
      </c>
      <c r="AUF821" s="243">
        <f>IF(AUE821="Kopman",1.5,1)</f>
        <v>1</v>
      </c>
      <c r="AUG821" s="176" t="e">
        <f>VLOOKUP(AUD821,$A$879:$F$2731,6,FALSE)</f>
        <v>#N/A</v>
      </c>
      <c r="AUH821" s="175" t="s">
        <v>61</v>
      </c>
      <c r="AUI821" s="10" t="e">
        <f>AUG821*1.5*AUF821</f>
        <v>#N/A</v>
      </c>
      <c r="AUJ821" s="10"/>
      <c r="AUK821" s="235"/>
      <c r="AUL821" s="175" t="s">
        <v>85</v>
      </c>
      <c r="AUM821" s="75" t="s">
        <v>183</v>
      </c>
      <c r="AUO821" s="243">
        <f>IF(AUN821="Kopman",1.5,1)</f>
        <v>1</v>
      </c>
      <c r="AUP821" s="176" t="e">
        <f>VLOOKUP(AUM821,$A$879:$F$2731,6,FALSE)</f>
        <v>#N/A</v>
      </c>
      <c r="AUQ821" s="175" t="s">
        <v>61</v>
      </c>
      <c r="AUR821" s="10" t="e">
        <f>AUP821*1.5*AUO821</f>
        <v>#N/A</v>
      </c>
      <c r="AUS821" s="10"/>
      <c r="AUT821" s="235"/>
      <c r="AUU821" s="175" t="s">
        <v>85</v>
      </c>
      <c r="AUV821" s="75" t="s">
        <v>183</v>
      </c>
      <c r="AUX821" s="243">
        <f>IF(AUW821="Kopman",1.5,1)</f>
        <v>1</v>
      </c>
      <c r="AUY821" s="176" t="e">
        <f>VLOOKUP(AUV821,$A$879:$F$2731,6,FALSE)</f>
        <v>#N/A</v>
      </c>
      <c r="AUZ821" s="175" t="s">
        <v>61</v>
      </c>
      <c r="AVA821" s="10" t="e">
        <f>AUY821*1.5*AUX821</f>
        <v>#N/A</v>
      </c>
      <c r="AVB821" s="10"/>
      <c r="AVC821" s="235"/>
      <c r="AVD821" s="175" t="s">
        <v>85</v>
      </c>
      <c r="AVE821" s="75" t="s">
        <v>183</v>
      </c>
      <c r="AVG821" s="243">
        <f>IF(AVF821="Kopman",1.5,1)</f>
        <v>1</v>
      </c>
      <c r="AVH821" s="176" t="e">
        <f>VLOOKUP(AVE821,$A$879:$F$2731,6,FALSE)</f>
        <v>#N/A</v>
      </c>
      <c r="AVI821" s="175" t="s">
        <v>61</v>
      </c>
      <c r="AVJ821" s="10" t="e">
        <f>AVH821*1.5*AVG821</f>
        <v>#N/A</v>
      </c>
      <c r="AVK821" s="10"/>
      <c r="AVL821" s="235"/>
      <c r="AVM821" s="175" t="s">
        <v>85</v>
      </c>
      <c r="AVN821" s="75" t="s">
        <v>183</v>
      </c>
      <c r="AVP821" s="243">
        <f>IF(AVO821="Kopman",1.5,1)</f>
        <v>1</v>
      </c>
      <c r="AVQ821" s="176" t="e">
        <f>VLOOKUP(AVN821,$A$879:$F$2731,6,FALSE)</f>
        <v>#N/A</v>
      </c>
      <c r="AVR821" s="175" t="s">
        <v>61</v>
      </c>
      <c r="AVS821" s="10" t="e">
        <f>AVQ821*1.5*AVP821</f>
        <v>#N/A</v>
      </c>
      <c r="AVT821" s="10"/>
      <c r="AVU821" s="235"/>
      <c r="AVV821" s="175" t="s">
        <v>85</v>
      </c>
      <c r="AVW821" s="75" t="s">
        <v>183</v>
      </c>
      <c r="AVY821" s="243">
        <f>IF(AVX821="Kopman",1.5,1)</f>
        <v>1</v>
      </c>
      <c r="AVZ821" s="176" t="e">
        <f>VLOOKUP(AVW821,$A$879:$F$2731,6,FALSE)</f>
        <v>#N/A</v>
      </c>
      <c r="AWA821" s="175" t="s">
        <v>61</v>
      </c>
      <c r="AWB821" s="10" t="e">
        <f>AVZ821*1.5*AVY821</f>
        <v>#N/A</v>
      </c>
      <c r="AWC821" s="10"/>
      <c r="AWD821" s="235"/>
      <c r="AWE821" s="175" t="s">
        <v>85</v>
      </c>
      <c r="AWF821" s="75" t="s">
        <v>183</v>
      </c>
      <c r="AWH821" s="243">
        <f>IF(AWG821="Kopman",1.5,1)</f>
        <v>1</v>
      </c>
      <c r="AWI821" s="176" t="e">
        <f>VLOOKUP(AWF821,$A$879:$F$2731,6,FALSE)</f>
        <v>#N/A</v>
      </c>
      <c r="AWJ821" s="175" t="s">
        <v>61</v>
      </c>
      <c r="AWK821" s="10" t="e">
        <f>AWI821*1.5*AWH821</f>
        <v>#N/A</v>
      </c>
      <c r="AWL821" s="10"/>
      <c r="AWM821" s="235"/>
      <c r="AWN821" s="175" t="s">
        <v>85</v>
      </c>
      <c r="AWO821" s="341" t="s">
        <v>1719</v>
      </c>
      <c r="AWQ821" s="243">
        <f>IF(AWP821="Kopman",1.5,1)</f>
        <v>1</v>
      </c>
      <c r="AWR821" s="176">
        <f>VLOOKUP(AWO821,$A$879:$F$2731,6,FALSE)</f>
        <v>193</v>
      </c>
      <c r="AWS821" s="175" t="s">
        <v>61</v>
      </c>
      <c r="AWT821" s="10">
        <f>AWR821*1.5*AWQ821</f>
        <v>289.5</v>
      </c>
      <c r="AWU821" s="10"/>
      <c r="AWV821" s="235"/>
      <c r="AWW821" s="175" t="s">
        <v>85</v>
      </c>
      <c r="AWX821" s="341" t="s">
        <v>2067</v>
      </c>
      <c r="AWZ821" s="243">
        <f>IF(AWY821="Kopman",1.5,1)</f>
        <v>1</v>
      </c>
      <c r="AXA821" s="176">
        <f>VLOOKUP(AWX821,$A$879:$F$2731,6,FALSE)</f>
        <v>376</v>
      </c>
      <c r="AXB821" s="175" t="s">
        <v>61</v>
      </c>
      <c r="AXC821" s="10">
        <f>AXA821*1.5*AWZ821</f>
        <v>564</v>
      </c>
      <c r="AXD821" s="10"/>
      <c r="AXE821" s="235"/>
      <c r="AXF821" s="175" t="s">
        <v>85</v>
      </c>
      <c r="AXG821" s="341" t="s">
        <v>459</v>
      </c>
      <c r="AXI821" s="243">
        <f>IF(AXH821="Kopman",1.5,1)</f>
        <v>1</v>
      </c>
      <c r="AXJ821" s="176">
        <f>VLOOKUP(AXG821,$A$879:$F$2731,6,FALSE)</f>
        <v>221</v>
      </c>
      <c r="AXK821" s="175" t="s">
        <v>61</v>
      </c>
      <c r="AXL821" s="10">
        <f>AXJ821*1.5*AXI821</f>
        <v>331.5</v>
      </c>
      <c r="AXM821" s="10"/>
      <c r="AXN821" s="235"/>
      <c r="AXO821" s="175" t="s">
        <v>85</v>
      </c>
      <c r="AXP821" s="341" t="s">
        <v>421</v>
      </c>
      <c r="AXR821" s="243">
        <f>IF(AXQ821="Kopman",1.5,1)</f>
        <v>1</v>
      </c>
      <c r="AXS821" s="176">
        <f>VLOOKUP(AXP821,$A$879:$F$2731,6,FALSE)</f>
        <v>149</v>
      </c>
      <c r="AXT821" s="175" t="s">
        <v>61</v>
      </c>
      <c r="AXU821" s="10">
        <f>AXS821*1.5*AXR821</f>
        <v>223.5</v>
      </c>
      <c r="AXV821" s="10"/>
      <c r="AXW821" s="235"/>
      <c r="AXX821" s="175" t="s">
        <v>85</v>
      </c>
      <c r="AXY821" s="341" t="s">
        <v>2067</v>
      </c>
      <c r="AYA821" s="243">
        <f>IF(AXZ821="Kopman",1.5,1)</f>
        <v>1</v>
      </c>
      <c r="AYB821" s="176">
        <f>VLOOKUP(AXY821,$A$879:$F$2731,6,FALSE)</f>
        <v>376</v>
      </c>
      <c r="AYC821" s="175" t="s">
        <v>61</v>
      </c>
      <c r="AYD821" s="10">
        <f>AYB821*1.5*AYA821</f>
        <v>564</v>
      </c>
      <c r="AYE821" s="10"/>
      <c r="AYF821" s="235"/>
      <c r="AYG821" s="175" t="s">
        <v>85</v>
      </c>
      <c r="AYH821" s="341" t="s">
        <v>413</v>
      </c>
      <c r="AYJ821" s="243">
        <f>IF(AYI821="Kopman",1.5,1)</f>
        <v>1</v>
      </c>
      <c r="AYK821" s="176">
        <f>VLOOKUP(AYH821,$A$879:$F$2731,6,FALSE)</f>
        <v>487</v>
      </c>
      <c r="AYL821" s="175" t="s">
        <v>61</v>
      </c>
      <c r="AYM821" s="10">
        <f>AYK821*1.5*AYJ821</f>
        <v>730.5</v>
      </c>
      <c r="AYN821" s="10"/>
      <c r="AYO821" s="235"/>
      <c r="AYP821" s="175" t="s">
        <v>85</v>
      </c>
      <c r="AYQ821" s="341" t="s">
        <v>497</v>
      </c>
      <c r="AYS821" s="243">
        <f>IF(AYR821="Kopman",1.5,1)</f>
        <v>1</v>
      </c>
      <c r="AYT821" s="176">
        <f>VLOOKUP(AYQ821,$A$879:$F$2731,6,FALSE)</f>
        <v>791</v>
      </c>
      <c r="AYU821" s="175" t="s">
        <v>61</v>
      </c>
      <c r="AYV821" s="10">
        <f>AYT821*1.5*AYS821</f>
        <v>1186.5</v>
      </c>
      <c r="AYW821" s="10"/>
      <c r="AYX821" s="235"/>
      <c r="AYY821" s="175" t="s">
        <v>85</v>
      </c>
      <c r="AYZ821" s="341" t="s">
        <v>421</v>
      </c>
      <c r="AZB821" s="243">
        <f>IF(AZA821="Kopman",1.5,1)</f>
        <v>1</v>
      </c>
      <c r="AZC821" s="176">
        <f>VLOOKUP(AYZ821,$A$879:$F$2731,6,FALSE)</f>
        <v>149</v>
      </c>
      <c r="AZD821" s="175" t="s">
        <v>61</v>
      </c>
      <c r="AZE821" s="10">
        <f>AZC821*1.5*AZB821</f>
        <v>223.5</v>
      </c>
      <c r="AZF821" s="10"/>
      <c r="AZG821" s="235"/>
      <c r="AZH821" s="175" t="s">
        <v>85</v>
      </c>
      <c r="AZI821" s="341" t="s">
        <v>1719</v>
      </c>
      <c r="AZK821" s="243">
        <f>IF(AZJ821="Kopman",1.5,1)</f>
        <v>1</v>
      </c>
      <c r="AZL821" s="176">
        <f>VLOOKUP(AZI821,$A$879:$F$2731,6,FALSE)</f>
        <v>193</v>
      </c>
      <c r="AZM821" s="175" t="s">
        <v>61</v>
      </c>
      <c r="AZN821" s="10">
        <f>AZL821*1.5*AZK821</f>
        <v>289.5</v>
      </c>
      <c r="AZO821" s="10"/>
      <c r="AZP821" s="235"/>
      <c r="AZQ821" s="175" t="s">
        <v>85</v>
      </c>
      <c r="AZR821" s="341" t="s">
        <v>621</v>
      </c>
      <c r="AZT821" s="243">
        <f>IF(AZS821="Kopman",1.5,1)</f>
        <v>1</v>
      </c>
      <c r="AZU821" s="176">
        <f>VLOOKUP(AZR821,$A$879:$F$2731,6,FALSE)</f>
        <v>429</v>
      </c>
      <c r="AZV821" s="175" t="s">
        <v>61</v>
      </c>
      <c r="AZW821" s="10">
        <f>AZU821*1.5*AZT821</f>
        <v>643.5</v>
      </c>
      <c r="AZX821" s="10"/>
      <c r="AZY821" s="235"/>
      <c r="AZZ821" s="175" t="s">
        <v>85</v>
      </c>
      <c r="BAA821" s="341" t="s">
        <v>1374</v>
      </c>
      <c r="BAC821" s="243">
        <f>IF(BAB821="Kopman",1.5,1)</f>
        <v>1</v>
      </c>
      <c r="BAD821" s="176">
        <f>VLOOKUP(BAA821,$A$879:$F$2731,6,FALSE)</f>
        <v>635</v>
      </c>
      <c r="BAE821" s="175" t="s">
        <v>61</v>
      </c>
      <c r="BAF821" s="10">
        <f>BAD821*1.5*BAC821</f>
        <v>952.5</v>
      </c>
      <c r="BAG821" s="10"/>
      <c r="BAH821" s="235"/>
      <c r="BAI821" s="175" t="s">
        <v>85</v>
      </c>
      <c r="BAJ821" s="398" t="s">
        <v>2025</v>
      </c>
      <c r="BAL821" s="243">
        <f>IF(BAK821="Kopman",1.5,1)</f>
        <v>1</v>
      </c>
      <c r="BAM821" s="176">
        <f>VLOOKUP(BAJ821,$A$879:$F$2731,6,FALSE)</f>
        <v>623</v>
      </c>
      <c r="BAN821" s="175" t="s">
        <v>61</v>
      </c>
      <c r="BAO821" s="10">
        <f>BAM821*1.5*BAL821</f>
        <v>934.5</v>
      </c>
      <c r="BAP821" s="10"/>
      <c r="BAQ821" s="235"/>
      <c r="BAR821" s="175" t="s">
        <v>85</v>
      </c>
      <c r="BAS821" s="341" t="s">
        <v>546</v>
      </c>
      <c r="BAU821" s="243">
        <f>IF(BAT821="Kopman",1.5,1)</f>
        <v>1</v>
      </c>
      <c r="BAV821" s="176">
        <f>VLOOKUP(BAS821,$A$879:$F$2731,6,FALSE)</f>
        <v>525</v>
      </c>
      <c r="BAW821" s="175" t="s">
        <v>61</v>
      </c>
      <c r="BAX821" s="10">
        <f>BAV821*1.5*BAU821</f>
        <v>787.5</v>
      </c>
      <c r="BAY821" s="10"/>
      <c r="BAZ821" s="235"/>
      <c r="BBA821" s="175" t="s">
        <v>85</v>
      </c>
      <c r="BBB821" s="341" t="s">
        <v>621</v>
      </c>
      <c r="BBD821" s="243">
        <f>IF(BBC821="Kopman",1.5,1)</f>
        <v>1</v>
      </c>
      <c r="BBE821" s="176">
        <f>VLOOKUP(BBB821,$A$879:$F$2731,6,FALSE)</f>
        <v>429</v>
      </c>
      <c r="BBF821" s="175" t="s">
        <v>61</v>
      </c>
      <c r="BBG821" s="10">
        <f>BBE821*1.5*BBD821</f>
        <v>643.5</v>
      </c>
      <c r="BBH821" s="10"/>
      <c r="BBI821" s="235"/>
      <c r="BBJ821" s="175" t="s">
        <v>85</v>
      </c>
      <c r="BBK821" s="341" t="s">
        <v>1374</v>
      </c>
      <c r="BBM821" s="243">
        <f>IF(BBL821="Kopman",1.5,1)</f>
        <v>1</v>
      </c>
      <c r="BBN821" s="176">
        <f>VLOOKUP(BBK821,$A$879:$F$2731,6,FALSE)</f>
        <v>635</v>
      </c>
      <c r="BBO821" s="175" t="s">
        <v>61</v>
      </c>
      <c r="BBP821" s="10">
        <f>BBN821*1.5*BBM821</f>
        <v>952.5</v>
      </c>
      <c r="BBQ821" s="10"/>
      <c r="BBR821" s="235"/>
      <c r="BBS821" s="175" t="s">
        <v>85</v>
      </c>
      <c r="BBT821" s="347" t="s">
        <v>413</v>
      </c>
      <c r="BBV821" s="243">
        <f>IF(BBU821="Kopman",1.5,1)</f>
        <v>1</v>
      </c>
      <c r="BBW821" s="176">
        <f>VLOOKUP(BBT821,$A$879:$F$2731,6,FALSE)</f>
        <v>487</v>
      </c>
      <c r="BBX821" s="175" t="s">
        <v>61</v>
      </c>
      <c r="BBY821" s="10">
        <f>BBW821*1.5*BBV821</f>
        <v>730.5</v>
      </c>
      <c r="BBZ821" s="10"/>
      <c r="BCA821" s="235"/>
      <c r="BCB821" s="175" t="s">
        <v>85</v>
      </c>
      <c r="BCC821" s="341" t="s">
        <v>1719</v>
      </c>
      <c r="BCE821" s="243">
        <f>IF(BCD821="Kopman",1.5,1)</f>
        <v>1</v>
      </c>
      <c r="BCF821" s="176">
        <f>VLOOKUP(BCC821,$A$879:$F$2731,6,FALSE)</f>
        <v>193</v>
      </c>
      <c r="BCG821" s="175" t="s">
        <v>61</v>
      </c>
      <c r="BCH821" s="10">
        <f>BCF821*1.5*BCE821</f>
        <v>289.5</v>
      </c>
      <c r="BCI821" s="10"/>
      <c r="BCJ821" s="235"/>
      <c r="BCK821" s="175" t="s">
        <v>85</v>
      </c>
      <c r="BCL821" s="341" t="s">
        <v>546</v>
      </c>
      <c r="BCN821" s="243">
        <f>IF(BCM821="Kopman",1.5,1)</f>
        <v>1</v>
      </c>
      <c r="BCO821" s="176">
        <f>VLOOKUP(BCL821,$A$879:$F$2731,6,FALSE)</f>
        <v>525</v>
      </c>
      <c r="BCP821" s="175" t="s">
        <v>61</v>
      </c>
      <c r="BCQ821" s="10">
        <f>BCO821*1.5*BCN821</f>
        <v>787.5</v>
      </c>
      <c r="BCR821" s="10"/>
      <c r="BCS821" s="235"/>
      <c r="BCT821" s="175" t="s">
        <v>85</v>
      </c>
      <c r="BCU821" s="351" t="s">
        <v>1719</v>
      </c>
      <c r="BCW821" s="243">
        <f>IF(BCV821="Kopman",1.5,1)</f>
        <v>1</v>
      </c>
      <c r="BCX821" s="176">
        <f>VLOOKUP(BCU821,$A$879:$F$2731,6,FALSE)</f>
        <v>193</v>
      </c>
      <c r="BCY821" s="175" t="s">
        <v>61</v>
      </c>
      <c r="BCZ821" s="10">
        <f>BCX821*1.5*BCW821</f>
        <v>289.5</v>
      </c>
      <c r="BDA821" s="10"/>
      <c r="BDB821" s="235"/>
      <c r="BDC821" s="175" t="s">
        <v>85</v>
      </c>
      <c r="BDD821" s="347" t="s">
        <v>1719</v>
      </c>
      <c r="BDF821" s="243">
        <f>IF(BDE821="Kopman",1.5,1)</f>
        <v>1</v>
      </c>
      <c r="BDG821" s="176">
        <f>VLOOKUP(BDD821,$A$879:$F$2731,6,FALSE)</f>
        <v>193</v>
      </c>
      <c r="BDH821" s="175" t="s">
        <v>61</v>
      </c>
      <c r="BDI821" s="10">
        <f>BDG821*1.5*BDF821</f>
        <v>289.5</v>
      </c>
      <c r="BDJ821" s="10"/>
      <c r="BDK821" s="235"/>
      <c r="BDL821" s="175" t="s">
        <v>85</v>
      </c>
      <c r="BDM821" s="341" t="s">
        <v>546</v>
      </c>
      <c r="BDO821" s="243">
        <f>IF(BDN821="Kopman",1.5,1)</f>
        <v>1</v>
      </c>
      <c r="BDP821" s="176">
        <f>VLOOKUP(BDM821,$A$879:$F$2731,6,FALSE)</f>
        <v>525</v>
      </c>
      <c r="BDQ821" s="175" t="s">
        <v>61</v>
      </c>
      <c r="BDR821" s="10">
        <f>BDP821*1.5*BDO821</f>
        <v>787.5</v>
      </c>
      <c r="BDS821" s="10"/>
      <c r="BDT821" s="235"/>
      <c r="BDU821" s="175" t="s">
        <v>85</v>
      </c>
      <c r="BDV821" s="341" t="s">
        <v>1719</v>
      </c>
      <c r="BDX821" s="243">
        <f>IF(BDW821="Kopman",1.5,1)</f>
        <v>1</v>
      </c>
      <c r="BDY821" s="176">
        <f>VLOOKUP(BDV821,$A$879:$F$2731,6,FALSE)</f>
        <v>193</v>
      </c>
      <c r="BDZ821" s="175" t="s">
        <v>61</v>
      </c>
      <c r="BEA821" s="10">
        <f>BDY821*1.5*BDX821</f>
        <v>289.5</v>
      </c>
      <c r="BEB821" s="10"/>
      <c r="BEC821" s="235"/>
      <c r="BED821" s="175" t="s">
        <v>85</v>
      </c>
      <c r="BEE821" s="341" t="s">
        <v>477</v>
      </c>
      <c r="BEG821" s="243">
        <f>IF(BEF821="Kopman",1.5,1)</f>
        <v>1</v>
      </c>
      <c r="BEH821" s="176">
        <f>VLOOKUP(BEE821,$A$879:$F$2731,6,FALSE)</f>
        <v>245</v>
      </c>
      <c r="BEI821" s="175" t="s">
        <v>61</v>
      </c>
      <c r="BEJ821" s="10">
        <f>BEH821*1.5*BEG821</f>
        <v>367.5</v>
      </c>
      <c r="BEK821" s="10"/>
      <c r="BEL821" s="235"/>
      <c r="BEM821" s="175" t="s">
        <v>85</v>
      </c>
      <c r="BEN821" s="341" t="s">
        <v>459</v>
      </c>
      <c r="BEP821" s="243">
        <f>IF(BEO821="Kopman",1.5,1)</f>
        <v>1</v>
      </c>
      <c r="BEQ821" s="176">
        <f>VLOOKUP(BEN821,$A$879:$F$2731,6,FALSE)</f>
        <v>221</v>
      </c>
      <c r="BER821" s="175" t="s">
        <v>61</v>
      </c>
      <c r="BES821" s="10">
        <f>BEQ821*1.5*BEP821</f>
        <v>331.5</v>
      </c>
      <c r="BET821" s="10"/>
      <c r="BEU821" s="235"/>
      <c r="BEV821" s="175" t="s">
        <v>85</v>
      </c>
      <c r="BEW821" s="341" t="s">
        <v>546</v>
      </c>
      <c r="BEY821" s="243">
        <f>IF(BEX821="Kopman",1.5,1)</f>
        <v>1</v>
      </c>
      <c r="BEZ821" s="176">
        <f>VLOOKUP(BEW821,$A$879:$F$2731,6,FALSE)</f>
        <v>525</v>
      </c>
      <c r="BFA821" s="175" t="s">
        <v>61</v>
      </c>
      <c r="BFB821" s="10">
        <f>BEZ821*1.5*BEY821</f>
        <v>787.5</v>
      </c>
      <c r="BFC821" s="10"/>
      <c r="BFD821" s="235"/>
      <c r="BFE821" s="175" t="s">
        <v>85</v>
      </c>
      <c r="BFF821" s="341" t="s">
        <v>546</v>
      </c>
      <c r="BFH821" s="243">
        <f>IF(BFG821="Kopman",1.5,1)</f>
        <v>1</v>
      </c>
      <c r="BFI821" s="176">
        <f>VLOOKUP(BFF821,$A$879:$F$2731,6,FALSE)</f>
        <v>525</v>
      </c>
      <c r="BFJ821" s="175" t="s">
        <v>61</v>
      </c>
      <c r="BFK821" s="10">
        <f>BFI821*1.5*BFH821</f>
        <v>787.5</v>
      </c>
      <c r="BFL821" s="10"/>
      <c r="BFM821" s="235"/>
      <c r="BFN821" s="175" t="s">
        <v>85</v>
      </c>
      <c r="BFO821" s="341" t="s">
        <v>1719</v>
      </c>
      <c r="BFQ821" s="243">
        <f>IF(BFP821="Kopman",1.5,1)</f>
        <v>1</v>
      </c>
      <c r="BFR821" s="176">
        <f>VLOOKUP(BFO821,$A$879:$F$2731,6,FALSE)</f>
        <v>193</v>
      </c>
      <c r="BFS821" s="175" t="s">
        <v>61</v>
      </c>
      <c r="BFT821" s="10">
        <f>BFR821*1.5*BFQ821</f>
        <v>289.5</v>
      </c>
      <c r="BFU821" s="10"/>
      <c r="BFV821" s="235"/>
      <c r="BFW821" s="175" t="s">
        <v>85</v>
      </c>
      <c r="BFX821" s="351" t="s">
        <v>2035</v>
      </c>
      <c r="BFZ821" s="243">
        <f>IF(BFY821="Kopman",1.5,1)</f>
        <v>1</v>
      </c>
      <c r="BGA821" s="176">
        <f>VLOOKUP(BFX821,$A$879:$F$2731,6,FALSE)</f>
        <v>746</v>
      </c>
      <c r="BGB821" s="175" t="s">
        <v>61</v>
      </c>
      <c r="BGC821" s="10">
        <f>BGA821*1.5*BFZ821</f>
        <v>1119</v>
      </c>
      <c r="BGD821" s="10"/>
      <c r="BGE821" s="235"/>
      <c r="BGF821" s="175" t="s">
        <v>85</v>
      </c>
      <c r="BGG821" s="341" t="s">
        <v>1719</v>
      </c>
      <c r="BGI821" s="243">
        <f>IF(BGH821="Kopman",1.5,1)</f>
        <v>1</v>
      </c>
      <c r="BGJ821" s="176">
        <f>VLOOKUP(BGG821,$A$879:$F$2731,6,FALSE)</f>
        <v>193</v>
      </c>
      <c r="BGK821" s="175" t="s">
        <v>61</v>
      </c>
      <c r="BGL821" s="10">
        <f>BGJ821*1.5*BGI821</f>
        <v>289.5</v>
      </c>
      <c r="BGM821" s="10"/>
      <c r="BGN821" s="235"/>
      <c r="BGO821" s="175" t="s">
        <v>85</v>
      </c>
      <c r="BGP821" s="351" t="s">
        <v>1701</v>
      </c>
      <c r="BGR821" s="243">
        <f>IF(BGQ821="Kopman",1.5,1)</f>
        <v>1</v>
      </c>
      <c r="BGS821" s="176">
        <f>VLOOKUP(BGP821,$A$879:$F$2731,6,FALSE)</f>
        <v>128</v>
      </c>
      <c r="BGT821" s="175" t="s">
        <v>61</v>
      </c>
      <c r="BGU821" s="10">
        <f>BGS821*1.5*BGR821</f>
        <v>192</v>
      </c>
      <c r="BGV821" s="10"/>
      <c r="BGW821" s="235"/>
      <c r="BGX821" s="175" t="s">
        <v>85</v>
      </c>
      <c r="BGY821" s="341" t="s">
        <v>497</v>
      </c>
      <c r="BHA821" s="243">
        <f>IF(BGZ821="Kopman",1.5,1)</f>
        <v>1</v>
      </c>
      <c r="BHB821" s="176">
        <f>VLOOKUP(BGY821,$A$879:$F$2731,6,FALSE)</f>
        <v>791</v>
      </c>
      <c r="BHC821" s="175" t="s">
        <v>61</v>
      </c>
      <c r="BHD821" s="10">
        <f>BHB821*1.5*BHA821</f>
        <v>1186.5</v>
      </c>
      <c r="BHE821" s="10"/>
    </row>
    <row r="822" spans="1:1565" s="14" customFormat="1" ht="15">
      <c r="A822" s="175" t="s">
        <v>86</v>
      </c>
      <c r="B822" s="343" t="s">
        <v>547</v>
      </c>
      <c r="D822" s="176"/>
      <c r="E822" s="176">
        <f>VLOOKUP(B822,$A$879:$F$2731,6,FALSE)</f>
        <v>472</v>
      </c>
      <c r="F822" s="175" t="s">
        <v>63</v>
      </c>
      <c r="G822" s="10">
        <f>E822*1.4</f>
        <v>660.8</v>
      </c>
      <c r="H822" s="10"/>
      <c r="I822" s="229"/>
      <c r="J822" s="175" t="s">
        <v>86</v>
      </c>
      <c r="K822" s="341" t="s">
        <v>546</v>
      </c>
      <c r="M822" s="176"/>
      <c r="N822" s="176">
        <f>VLOOKUP(K822,$A$879:$F$2731,6,FALSE)</f>
        <v>525</v>
      </c>
      <c r="O822" s="175" t="s">
        <v>63</v>
      </c>
      <c r="P822" s="10">
        <f>N822*1.4</f>
        <v>735</v>
      </c>
      <c r="Q822" s="10"/>
      <c r="R822" s="229"/>
      <c r="S822" s="175" t="s">
        <v>86</v>
      </c>
      <c r="T822" s="341" t="s">
        <v>413</v>
      </c>
      <c r="V822" s="176"/>
      <c r="W822" s="176">
        <f>VLOOKUP(T822,$A$879:$F$2731,6,FALSE)</f>
        <v>487</v>
      </c>
      <c r="X822" s="175" t="s">
        <v>63</v>
      </c>
      <c r="Y822" s="10">
        <f>W822*1.4</f>
        <v>681.8</v>
      </c>
      <c r="Z822" s="10"/>
      <c r="AA822" s="229"/>
      <c r="AB822" s="175" t="s">
        <v>86</v>
      </c>
      <c r="AC822" s="341" t="s">
        <v>413</v>
      </c>
      <c r="AE822" s="176"/>
      <c r="AF822" s="176">
        <f>VLOOKUP(AC822,$A$879:$F$2731,6,FALSE)</f>
        <v>487</v>
      </c>
      <c r="AG822" s="175" t="s">
        <v>63</v>
      </c>
      <c r="AH822" s="10">
        <f>AF822*1.4</f>
        <v>681.8</v>
      </c>
      <c r="AI822" s="10"/>
      <c r="AJ822" s="229"/>
      <c r="AK822" s="175" t="s">
        <v>86</v>
      </c>
      <c r="AL822" s="341" t="s">
        <v>546</v>
      </c>
      <c r="AN822" s="176"/>
      <c r="AO822" s="176">
        <f>VLOOKUP(AL822,$A$879:$F$2731,6,FALSE)</f>
        <v>525</v>
      </c>
      <c r="AP822" s="175" t="s">
        <v>63</v>
      </c>
      <c r="AQ822" s="10">
        <f>AO822*1.4</f>
        <v>735</v>
      </c>
      <c r="AR822" s="10"/>
      <c r="AS822" s="229"/>
      <c r="AT822" s="175" t="s">
        <v>86</v>
      </c>
      <c r="AU822" s="341" t="s">
        <v>1447</v>
      </c>
      <c r="AW822" s="176"/>
      <c r="AX822" s="176">
        <f>VLOOKUP(AU822,$A$879:$F$2731,6,FALSE)</f>
        <v>70</v>
      </c>
      <c r="AY822" s="175" t="s">
        <v>63</v>
      </c>
      <c r="AZ822" s="10">
        <f>AX822*1.4</f>
        <v>98</v>
      </c>
      <c r="BA822" s="10"/>
      <c r="BB822" s="229"/>
      <c r="BC822" s="175" t="s">
        <v>86</v>
      </c>
      <c r="BD822" s="341" t="s">
        <v>2067</v>
      </c>
      <c r="BF822" s="176"/>
      <c r="BG822" s="176">
        <f>VLOOKUP(BD822,$A$879:$F$2731,6,FALSE)</f>
        <v>376</v>
      </c>
      <c r="BH822" s="175" t="s">
        <v>63</v>
      </c>
      <c r="BI822" s="10">
        <f>BG822*1.4</f>
        <v>526.4</v>
      </c>
      <c r="BJ822" s="10"/>
      <c r="BK822" s="229"/>
      <c r="BL822" s="175" t="s">
        <v>86</v>
      </c>
      <c r="BM822" s="341" t="s">
        <v>2067</v>
      </c>
      <c r="BO822" s="176"/>
      <c r="BP822" s="176">
        <f>VLOOKUP(BM822,$A$879:$F$2731,6,FALSE)</f>
        <v>376</v>
      </c>
      <c r="BQ822" s="175" t="s">
        <v>63</v>
      </c>
      <c r="BR822" s="10">
        <f>BP822*1.4</f>
        <v>526.4</v>
      </c>
      <c r="BS822" s="10"/>
      <c r="BT822" s="229"/>
      <c r="BU822" s="175" t="s">
        <v>86</v>
      </c>
      <c r="BV822" s="341" t="s">
        <v>2035</v>
      </c>
      <c r="BX822" s="176"/>
      <c r="BY822" s="176">
        <f>VLOOKUP(BV822,$A$879:$F$2731,6,FALSE)</f>
        <v>746</v>
      </c>
      <c r="BZ822" s="175" t="s">
        <v>63</v>
      </c>
      <c r="CA822" s="10">
        <f>BY822*1.4</f>
        <v>1044.3999999999999</v>
      </c>
      <c r="CB822" s="10"/>
      <c r="CC822" s="229"/>
      <c r="CD822" s="175" t="s">
        <v>86</v>
      </c>
      <c r="CE822" s="341" t="s">
        <v>2025</v>
      </c>
      <c r="CG822" s="176"/>
      <c r="CH822" s="176">
        <f>VLOOKUP(CE822,$A$879:$F$2731,6,FALSE)</f>
        <v>623</v>
      </c>
      <c r="CI822" s="175" t="s">
        <v>63</v>
      </c>
      <c r="CJ822" s="10">
        <f>CH822*1.4</f>
        <v>872.19999999999993</v>
      </c>
      <c r="CK822" s="10"/>
      <c r="CL822" s="229"/>
      <c r="CM822" s="175" t="s">
        <v>86</v>
      </c>
      <c r="CN822" s="341" t="s">
        <v>2067</v>
      </c>
      <c r="CP822" s="176"/>
      <c r="CQ822" s="176">
        <f>VLOOKUP(CN822,$A$879:$F$2731,6,FALSE)</f>
        <v>376</v>
      </c>
      <c r="CR822" s="175" t="s">
        <v>63</v>
      </c>
      <c r="CS822" s="10">
        <f>CQ822*1.4</f>
        <v>526.4</v>
      </c>
      <c r="CT822" s="10"/>
      <c r="CU822" s="229"/>
      <c r="CV822" s="175" t="s">
        <v>86</v>
      </c>
      <c r="CW822" s="341" t="s">
        <v>1374</v>
      </c>
      <c r="CY822" s="176"/>
      <c r="CZ822" s="176">
        <f>VLOOKUP(CW822,$A$879:$F$2731,6,FALSE)</f>
        <v>635</v>
      </c>
      <c r="DA822" s="175" t="s">
        <v>63</v>
      </c>
      <c r="DB822" s="10">
        <f>CZ822*1.4</f>
        <v>889</v>
      </c>
      <c r="DC822" s="10"/>
      <c r="DD822" s="229"/>
      <c r="DE822" s="175" t="s">
        <v>86</v>
      </c>
      <c r="DF822" s="341" t="s">
        <v>2025</v>
      </c>
      <c r="DH822" s="176"/>
      <c r="DI822" s="176">
        <f>VLOOKUP(DF822,$A$879:$F$2731,6,FALSE)</f>
        <v>623</v>
      </c>
      <c r="DJ822" s="175" t="s">
        <v>63</v>
      </c>
      <c r="DK822" s="10">
        <f>DI822*1.4</f>
        <v>872.19999999999993</v>
      </c>
      <c r="DL822" s="10"/>
      <c r="DM822" s="229"/>
      <c r="DN822" s="175" t="s">
        <v>86</v>
      </c>
      <c r="DO822" s="341" t="s">
        <v>413</v>
      </c>
      <c r="DQ822" s="176"/>
      <c r="DR822" s="176">
        <f>VLOOKUP(DO822,$A$879:$F$2731,6,FALSE)</f>
        <v>487</v>
      </c>
      <c r="DS822" s="175" t="s">
        <v>63</v>
      </c>
      <c r="DT822" s="10">
        <f>DR822*1.4</f>
        <v>681.8</v>
      </c>
      <c r="DU822" s="10"/>
      <c r="DV822" s="229"/>
      <c r="DW822" s="175" t="s">
        <v>86</v>
      </c>
      <c r="DX822" s="341" t="s">
        <v>497</v>
      </c>
      <c r="DZ822" s="176"/>
      <c r="EA822" s="176">
        <f>VLOOKUP(DX822,$A$879:$F$2731,6,FALSE)</f>
        <v>791</v>
      </c>
      <c r="EB822" s="175" t="s">
        <v>63</v>
      </c>
      <c r="EC822" s="10">
        <f>EA822*1.4</f>
        <v>1107.3999999999999</v>
      </c>
      <c r="ED822" s="10"/>
      <c r="EE822" s="229"/>
      <c r="EF822" s="175" t="s">
        <v>86</v>
      </c>
      <c r="EG822" s="341" t="s">
        <v>1719</v>
      </c>
      <c r="EI822" s="176"/>
      <c r="EJ822" s="176">
        <f>VLOOKUP(EG822,$A$879:$F$2731,6,FALSE)</f>
        <v>193</v>
      </c>
      <c r="EK822" s="175" t="s">
        <v>63</v>
      </c>
      <c r="EL822" s="10">
        <f>EJ822*1.4</f>
        <v>270.2</v>
      </c>
      <c r="EM822" s="10"/>
      <c r="EN822" s="229"/>
      <c r="EO822" s="175" t="s">
        <v>86</v>
      </c>
      <c r="EP822" s="341" t="s">
        <v>413</v>
      </c>
      <c r="ER822" s="176"/>
      <c r="ES822" s="176">
        <f>VLOOKUP(EP822,$A$879:$F$2731,6,FALSE)</f>
        <v>487</v>
      </c>
      <c r="ET822" s="175" t="s">
        <v>63</v>
      </c>
      <c r="EU822" s="10">
        <f>ES822*1.4</f>
        <v>681.8</v>
      </c>
      <c r="EV822" s="10"/>
      <c r="EW822" s="229"/>
      <c r="EX822" s="175" t="s">
        <v>86</v>
      </c>
      <c r="EY822" s="341" t="s">
        <v>547</v>
      </c>
      <c r="FA822" s="176"/>
      <c r="FB822" s="176">
        <f>VLOOKUP(EY822,$A$879:$F$2731,6,FALSE)</f>
        <v>472</v>
      </c>
      <c r="FC822" s="175" t="s">
        <v>63</v>
      </c>
      <c r="FD822" s="10">
        <f>FB822*1.4</f>
        <v>660.8</v>
      </c>
      <c r="FE822" s="10"/>
      <c r="FF822" s="229"/>
      <c r="FG822" s="175" t="s">
        <v>86</v>
      </c>
      <c r="FH822" s="341" t="s">
        <v>2025</v>
      </c>
      <c r="FJ822" s="176"/>
      <c r="FK822" s="176">
        <f>VLOOKUP(FH822,$A$879:$F$2731,6,FALSE)</f>
        <v>623</v>
      </c>
      <c r="FL822" s="175" t="s">
        <v>63</v>
      </c>
      <c r="FM822" s="10">
        <f>FK822*1.4</f>
        <v>872.19999999999993</v>
      </c>
      <c r="FN822" s="10"/>
      <c r="FO822" s="229"/>
      <c r="FP822" s="175" t="s">
        <v>86</v>
      </c>
      <c r="FQ822" s="341" t="s">
        <v>497</v>
      </c>
      <c r="FS822" s="176"/>
      <c r="FT822" s="176">
        <f>VLOOKUP(FQ822,$A$879:$F$2731,6,FALSE)</f>
        <v>791</v>
      </c>
      <c r="FU822" s="175" t="s">
        <v>63</v>
      </c>
      <c r="FV822" s="10">
        <f>FT822*1.4</f>
        <v>1107.3999999999999</v>
      </c>
      <c r="FW822" s="10"/>
      <c r="FX822" s="229"/>
      <c r="FY822" s="175" t="s">
        <v>86</v>
      </c>
      <c r="FZ822" s="349" t="s">
        <v>183</v>
      </c>
      <c r="GB822" s="176"/>
      <c r="GC822" s="176" t="e">
        <f>VLOOKUP(FZ822,$A$879:$F$2731,6,FALSE)</f>
        <v>#N/A</v>
      </c>
      <c r="GD822" s="175" t="s">
        <v>63</v>
      </c>
      <c r="GE822" s="10" t="e">
        <f>GC822*1.4</f>
        <v>#N/A</v>
      </c>
      <c r="GF822" s="10"/>
      <c r="GG822" s="229"/>
      <c r="GH822" s="175" t="s">
        <v>86</v>
      </c>
      <c r="GI822" s="341" t="s">
        <v>2025</v>
      </c>
      <c r="GK822" s="176"/>
      <c r="GL822" s="176">
        <f>VLOOKUP(GI822,$A$879:$F$2731,6,FALSE)</f>
        <v>623</v>
      </c>
      <c r="GM822" s="175" t="s">
        <v>63</v>
      </c>
      <c r="GN822" s="10">
        <f>GL822*1.4</f>
        <v>872.19999999999993</v>
      </c>
      <c r="GO822" s="10"/>
      <c r="GP822" s="229"/>
      <c r="GQ822" s="175" t="s">
        <v>86</v>
      </c>
      <c r="GR822" s="341" t="s">
        <v>413</v>
      </c>
      <c r="GT822" s="176"/>
      <c r="GU822" s="176">
        <f>VLOOKUP(GR822,$A$879:$F$2731,6,FALSE)</f>
        <v>487</v>
      </c>
      <c r="GV822" s="175" t="s">
        <v>63</v>
      </c>
      <c r="GW822" s="10">
        <f>GU822*1.4</f>
        <v>681.8</v>
      </c>
      <c r="GX822" s="10"/>
      <c r="GY822" s="229"/>
      <c r="GZ822" s="175" t="s">
        <v>86</v>
      </c>
      <c r="HA822" s="341" t="s">
        <v>2035</v>
      </c>
      <c r="HC822" s="176"/>
      <c r="HD822" s="176">
        <f>VLOOKUP(HA822,$A$879:$F$2731,6,FALSE)</f>
        <v>746</v>
      </c>
      <c r="HE822" s="175" t="s">
        <v>63</v>
      </c>
      <c r="HF822" s="10">
        <f>HD822*1.4</f>
        <v>1044.3999999999999</v>
      </c>
      <c r="HG822" s="10"/>
      <c r="HH822" s="229"/>
      <c r="HI822" s="175" t="s">
        <v>86</v>
      </c>
      <c r="HJ822" s="341" t="s">
        <v>2035</v>
      </c>
      <c r="HL822" s="176"/>
      <c r="HM822" s="176">
        <f>VLOOKUP(HJ822,$A$879:$F$2731,6,FALSE)</f>
        <v>746</v>
      </c>
      <c r="HN822" s="175" t="s">
        <v>63</v>
      </c>
      <c r="HO822" s="10">
        <f>HM822*1.4</f>
        <v>1044.3999999999999</v>
      </c>
      <c r="HP822" s="10"/>
      <c r="HQ822" s="229"/>
      <c r="HR822" s="175" t="s">
        <v>86</v>
      </c>
      <c r="HS822" s="341" t="s">
        <v>605</v>
      </c>
      <c r="HU822" s="176"/>
      <c r="HV822" s="176">
        <f>VLOOKUP(HS822,$A$879:$F$2731,6,FALSE)</f>
        <v>10</v>
      </c>
      <c r="HW822" s="175" t="s">
        <v>63</v>
      </c>
      <c r="HX822" s="10">
        <f>HV822*1.4</f>
        <v>14</v>
      </c>
      <c r="HY822" s="10"/>
      <c r="HZ822" s="229"/>
      <c r="IA822" s="175" t="s">
        <v>86</v>
      </c>
      <c r="IB822" s="341" t="s">
        <v>1719</v>
      </c>
      <c r="ID822" s="176"/>
      <c r="IE822" s="176">
        <f>VLOOKUP(IB822,$A$879:$F$2731,6,FALSE)</f>
        <v>193</v>
      </c>
      <c r="IF822" s="175" t="s">
        <v>63</v>
      </c>
      <c r="IG822" s="10">
        <f>IE822*1.4</f>
        <v>270.2</v>
      </c>
      <c r="IH822" s="10"/>
      <c r="II822" s="229"/>
      <c r="IJ822" s="175" t="s">
        <v>86</v>
      </c>
      <c r="IK822" s="341" t="s">
        <v>459</v>
      </c>
      <c r="IM822" s="176"/>
      <c r="IN822" s="176">
        <f>VLOOKUP(IK822,$A$879:$F$2731,6,FALSE)</f>
        <v>221</v>
      </c>
      <c r="IO822" s="175" t="s">
        <v>63</v>
      </c>
      <c r="IP822" s="10">
        <f>IN822*1.4</f>
        <v>309.39999999999998</v>
      </c>
      <c r="IQ822" s="10"/>
      <c r="IR822" s="229"/>
      <c r="IS822" s="175" t="s">
        <v>86</v>
      </c>
      <c r="IT822" s="341" t="s">
        <v>2025</v>
      </c>
      <c r="IV822" s="176"/>
      <c r="IW822" s="176">
        <f>VLOOKUP(IT822,$A$879:$F$2731,6,FALSE)</f>
        <v>623</v>
      </c>
      <c r="IX822" s="175" t="s">
        <v>63</v>
      </c>
      <c r="IY822" s="10">
        <f>IW822*1.4</f>
        <v>872.19999999999993</v>
      </c>
      <c r="IZ822" s="10"/>
      <c r="JA822" s="229"/>
      <c r="JB822" s="175" t="s">
        <v>86</v>
      </c>
      <c r="JC822" s="341" t="s">
        <v>546</v>
      </c>
      <c r="JE822" s="176"/>
      <c r="JF822" s="176">
        <f>VLOOKUP(JC822,$A$879:$F$2731,6,FALSE)</f>
        <v>525</v>
      </c>
      <c r="JG822" s="175" t="s">
        <v>63</v>
      </c>
      <c r="JH822" s="10">
        <f>JF822*1.4</f>
        <v>735</v>
      </c>
      <c r="JI822" s="10"/>
      <c r="JJ822" s="229"/>
      <c r="JK822" s="175" t="s">
        <v>86</v>
      </c>
      <c r="JL822" s="341" t="s">
        <v>621</v>
      </c>
      <c r="JN822" s="176"/>
      <c r="JO822" s="176">
        <f>VLOOKUP(JL822,$A$879:$F$2731,6,FALSE)</f>
        <v>429</v>
      </c>
      <c r="JP822" s="175" t="s">
        <v>63</v>
      </c>
      <c r="JQ822" s="10">
        <f>JO822*1.4</f>
        <v>600.59999999999991</v>
      </c>
      <c r="JR822" s="10"/>
      <c r="JS822" s="229"/>
      <c r="JT822" s="175" t="s">
        <v>86</v>
      </c>
      <c r="JU822" s="341" t="s">
        <v>546</v>
      </c>
      <c r="JW822" s="176"/>
      <c r="JX822" s="176">
        <f>VLOOKUP(JU822,$A$879:$F$2731,6,FALSE)</f>
        <v>525</v>
      </c>
      <c r="JY822" s="175" t="s">
        <v>63</v>
      </c>
      <c r="JZ822" s="10">
        <f>JX822*1.4</f>
        <v>735</v>
      </c>
      <c r="KA822" s="10"/>
      <c r="KB822" s="229"/>
      <c r="KC822" s="175" t="s">
        <v>86</v>
      </c>
      <c r="KD822" s="349" t="s">
        <v>183</v>
      </c>
      <c r="KF822" s="176"/>
      <c r="KG822" s="176" t="e">
        <f>VLOOKUP(KD822,$A$879:$F$2731,6,FALSE)</f>
        <v>#N/A</v>
      </c>
      <c r="KH822" s="175" t="s">
        <v>63</v>
      </c>
      <c r="KI822" s="10" t="e">
        <f>KG822*1.4</f>
        <v>#N/A</v>
      </c>
      <c r="KJ822" s="10"/>
      <c r="KK822" s="229"/>
      <c r="KL822" s="175" t="s">
        <v>86</v>
      </c>
      <c r="KM822" s="341" t="s">
        <v>2454</v>
      </c>
      <c r="KO822" s="176"/>
      <c r="KP822" s="176">
        <f>VLOOKUP(KM822,$A$879:$F$2731,6,FALSE)</f>
        <v>174</v>
      </c>
      <c r="KQ822" s="175" t="s">
        <v>63</v>
      </c>
      <c r="KR822" s="10">
        <f>KP822*1.4</f>
        <v>243.6</v>
      </c>
      <c r="KS822" s="10"/>
      <c r="KT822" s="229"/>
      <c r="KU822" s="175" t="s">
        <v>86</v>
      </c>
      <c r="KV822" s="341" t="s">
        <v>1374</v>
      </c>
      <c r="KX822" s="176"/>
      <c r="KY822" s="176">
        <f>VLOOKUP(KV822,$A$879:$F$2731,6,FALSE)</f>
        <v>635</v>
      </c>
      <c r="KZ822" s="175" t="s">
        <v>63</v>
      </c>
      <c r="LA822" s="10">
        <f>KY822*1.4</f>
        <v>889</v>
      </c>
      <c r="LB822" s="10"/>
      <c r="LC822" s="229"/>
      <c r="LD822" s="175" t="s">
        <v>86</v>
      </c>
      <c r="LE822" s="349" t="s">
        <v>183</v>
      </c>
      <c r="LG822" s="176"/>
      <c r="LH822" s="176" t="e">
        <f>VLOOKUP(LE822,$A$879:$F$2731,6,FALSE)</f>
        <v>#N/A</v>
      </c>
      <c r="LI822" s="175" t="s">
        <v>63</v>
      </c>
      <c r="LJ822" s="10" t="e">
        <f>LH822*1.4</f>
        <v>#N/A</v>
      </c>
      <c r="LK822" s="10"/>
      <c r="LL822" s="229"/>
      <c r="LM822" s="175" t="s">
        <v>86</v>
      </c>
      <c r="LN822" s="341" t="s">
        <v>1719</v>
      </c>
      <c r="LP822" s="176"/>
      <c r="LQ822" s="176">
        <f>VLOOKUP(LN822,$A$879:$F$2731,6,FALSE)</f>
        <v>193</v>
      </c>
      <c r="LR822" s="175" t="s">
        <v>63</v>
      </c>
      <c r="LS822" s="10">
        <f>LQ822*1.4</f>
        <v>270.2</v>
      </c>
      <c r="LT822" s="10"/>
      <c r="LU822" s="229"/>
      <c r="LV822" s="175" t="s">
        <v>86</v>
      </c>
      <c r="LW822" s="341" t="s">
        <v>459</v>
      </c>
      <c r="LY822" s="176"/>
      <c r="LZ822" s="176">
        <f>VLOOKUP(LW822,$A$879:$F$2731,6,FALSE)</f>
        <v>221</v>
      </c>
      <c r="MA822" s="175" t="s">
        <v>63</v>
      </c>
      <c r="MB822" s="10">
        <f>LZ822*1.4</f>
        <v>309.39999999999998</v>
      </c>
      <c r="MC822" s="10"/>
      <c r="MD822" s="229"/>
      <c r="ME822" s="175" t="s">
        <v>86</v>
      </c>
      <c r="MF822" s="341" t="s">
        <v>2035</v>
      </c>
      <c r="MH822" s="176"/>
      <c r="MI822" s="176">
        <f>VLOOKUP(MF822,$A$879:$F$2731,6,FALSE)</f>
        <v>746</v>
      </c>
      <c r="MJ822" s="175" t="s">
        <v>63</v>
      </c>
      <c r="MK822" s="10">
        <f>MI822*1.4</f>
        <v>1044.3999999999999</v>
      </c>
      <c r="ML822" s="10"/>
      <c r="MM822" s="229"/>
      <c r="MN822" s="175" t="s">
        <v>86</v>
      </c>
      <c r="MO822" s="349" t="s">
        <v>183</v>
      </c>
      <c r="MQ822" s="176"/>
      <c r="MR822" s="176" t="e">
        <f>VLOOKUP(MO822,$A$879:$F$2731,6,FALSE)</f>
        <v>#N/A</v>
      </c>
      <c r="MS822" s="175" t="s">
        <v>63</v>
      </c>
      <c r="MT822" s="10" t="e">
        <f>MR822*1.4</f>
        <v>#N/A</v>
      </c>
      <c r="MU822" s="10"/>
      <c r="MV822" s="229"/>
      <c r="MW822" s="175" t="s">
        <v>86</v>
      </c>
      <c r="MX822" s="341" t="s">
        <v>1719</v>
      </c>
      <c r="MZ822" s="176"/>
      <c r="NA822" s="176">
        <f>VLOOKUP(MX822,$A$879:$F$2731,6,FALSE)</f>
        <v>193</v>
      </c>
      <c r="NB822" s="175" t="s">
        <v>63</v>
      </c>
      <c r="NC822" s="10">
        <f>NA822*1.4</f>
        <v>270.2</v>
      </c>
      <c r="ND822" s="10"/>
      <c r="NE822" s="229"/>
      <c r="NF822" s="175" t="s">
        <v>86</v>
      </c>
      <c r="NG822" s="341" t="s">
        <v>413</v>
      </c>
      <c r="NI822" s="176"/>
      <c r="NJ822" s="176">
        <f>VLOOKUP(NG822,$A$879:$F$2731,6,FALSE)</f>
        <v>487</v>
      </c>
      <c r="NK822" s="175" t="s">
        <v>63</v>
      </c>
      <c r="NL822" s="10">
        <f>NJ822*1.4</f>
        <v>681.8</v>
      </c>
      <c r="NM822" s="10"/>
      <c r="NN822" s="229"/>
      <c r="NO822" s="175" t="s">
        <v>86</v>
      </c>
      <c r="NP822" s="341" t="s">
        <v>546</v>
      </c>
      <c r="NR822" s="176"/>
      <c r="NS822" s="176">
        <f>VLOOKUP(NP822,$A$879:$F$2731,6,FALSE)</f>
        <v>525</v>
      </c>
      <c r="NT822" s="175" t="s">
        <v>63</v>
      </c>
      <c r="NU822" s="10">
        <f>NS822*1.4</f>
        <v>735</v>
      </c>
      <c r="NV822" s="10"/>
      <c r="NW822" s="229"/>
      <c r="NX822" s="175" t="s">
        <v>86</v>
      </c>
      <c r="NY822" s="341" t="s">
        <v>1719</v>
      </c>
      <c r="OA822" s="176"/>
      <c r="OB822" s="176">
        <f>VLOOKUP(NY822,$A$879:$F$2731,6,FALSE)</f>
        <v>193</v>
      </c>
      <c r="OC822" s="175" t="s">
        <v>63</v>
      </c>
      <c r="OD822" s="10">
        <f>OB822*1.4</f>
        <v>270.2</v>
      </c>
      <c r="OE822" s="10"/>
      <c r="OF822" s="229"/>
      <c r="OG822" s="175" t="s">
        <v>86</v>
      </c>
      <c r="OH822" s="341" t="s">
        <v>546</v>
      </c>
      <c r="OJ822" s="176"/>
      <c r="OK822" s="176">
        <f>VLOOKUP(OH822,$A$879:$F$2731,6,FALSE)</f>
        <v>525</v>
      </c>
      <c r="OL822" s="175" t="s">
        <v>63</v>
      </c>
      <c r="OM822" s="10">
        <f>OK822*1.4</f>
        <v>735</v>
      </c>
      <c r="ON822" s="10"/>
      <c r="OO822" s="229"/>
      <c r="OP822" s="175" t="s">
        <v>86</v>
      </c>
      <c r="OQ822" s="341" t="s">
        <v>452</v>
      </c>
      <c r="OS822" s="176"/>
      <c r="OT822" s="176">
        <f>VLOOKUP(OQ822,$A$879:$F$2731,6,FALSE)</f>
        <v>41</v>
      </c>
      <c r="OU822" s="175" t="s">
        <v>63</v>
      </c>
      <c r="OV822" s="10">
        <f>OT822*1.4</f>
        <v>57.4</v>
      </c>
      <c r="OW822" s="10"/>
      <c r="OX822" s="229"/>
      <c r="OY822" s="175" t="s">
        <v>86</v>
      </c>
      <c r="OZ822" s="351" t="s">
        <v>2454</v>
      </c>
      <c r="PB822" s="176"/>
      <c r="PC822" s="176">
        <f>VLOOKUP(OZ822,$A$879:$F$2731,6,FALSE)</f>
        <v>174</v>
      </c>
      <c r="PD822" s="175" t="s">
        <v>63</v>
      </c>
      <c r="PE822" s="10">
        <f>PC822*1.4</f>
        <v>243.6</v>
      </c>
      <c r="PF822" s="10"/>
      <c r="PG822" s="229"/>
      <c r="PH822" s="175" t="s">
        <v>86</v>
      </c>
      <c r="PI822" s="341" t="s">
        <v>2035</v>
      </c>
      <c r="PK822" s="176"/>
      <c r="PL822" s="176">
        <f>VLOOKUP(PI822,$A$879:$F$2731,6,FALSE)</f>
        <v>746</v>
      </c>
      <c r="PM822" s="175" t="s">
        <v>63</v>
      </c>
      <c r="PN822" s="10">
        <f>PL822*1.4</f>
        <v>1044.3999999999999</v>
      </c>
      <c r="PO822" s="10"/>
      <c r="PP822" s="229"/>
      <c r="PQ822" s="175" t="s">
        <v>86</v>
      </c>
      <c r="PR822" s="341" t="s">
        <v>2067</v>
      </c>
      <c r="PT822" s="176"/>
      <c r="PU822" s="176">
        <f>VLOOKUP(PR822,$A$879:$F$2731,6,FALSE)</f>
        <v>376</v>
      </c>
      <c r="PV822" s="175" t="s">
        <v>63</v>
      </c>
      <c r="PW822" s="10">
        <f>PU822*1.4</f>
        <v>526.4</v>
      </c>
      <c r="PX822" s="10"/>
      <c r="PY822" s="229"/>
      <c r="PZ822" s="175" t="s">
        <v>86</v>
      </c>
      <c r="QA822" s="343" t="s">
        <v>2025</v>
      </c>
      <c r="QC822" s="176"/>
      <c r="QD822" s="176">
        <f>VLOOKUP(QA822,$A$879:$F$2731,6,FALSE)</f>
        <v>623</v>
      </c>
      <c r="QE822" s="175" t="s">
        <v>63</v>
      </c>
      <c r="QF822" s="10">
        <f>QD822*1.4</f>
        <v>872.19999999999993</v>
      </c>
      <c r="QG822" s="10"/>
      <c r="QH822" s="229"/>
      <c r="QI822" s="175" t="s">
        <v>86</v>
      </c>
      <c r="QJ822" s="349" t="s">
        <v>183</v>
      </c>
      <c r="QL822" s="176"/>
      <c r="QM822" s="176" t="e">
        <f>VLOOKUP(QJ822,$A$879:$F$2731,6,FALSE)</f>
        <v>#N/A</v>
      </c>
      <c r="QN822" s="175" t="s">
        <v>63</v>
      </c>
      <c r="QO822" s="10" t="e">
        <f>QM822*1.4</f>
        <v>#N/A</v>
      </c>
      <c r="QP822" s="10"/>
      <c r="QQ822" s="229"/>
      <c r="QR822" s="175" t="s">
        <v>86</v>
      </c>
      <c r="QS822" s="341" t="s">
        <v>2035</v>
      </c>
      <c r="QU822" s="176"/>
      <c r="QV822" s="176">
        <f>VLOOKUP(QS822,$A$879:$F$2731,6,FALSE)</f>
        <v>746</v>
      </c>
      <c r="QW822" s="175" t="s">
        <v>63</v>
      </c>
      <c r="QX822" s="10">
        <f>QV822*1.4</f>
        <v>1044.3999999999999</v>
      </c>
      <c r="QY822" s="10"/>
      <c r="QZ822" s="229"/>
      <c r="RA822" s="175" t="s">
        <v>86</v>
      </c>
      <c r="RB822" s="341" t="s">
        <v>1447</v>
      </c>
      <c r="RD822" s="176"/>
      <c r="RE822" s="176">
        <f>VLOOKUP(RB822,$A$879:$F$2731,6,FALSE)</f>
        <v>70</v>
      </c>
      <c r="RF822" s="175" t="s">
        <v>63</v>
      </c>
      <c r="RG822" s="10">
        <f>RE822*1.4</f>
        <v>98</v>
      </c>
      <c r="RH822" s="10"/>
      <c r="RI822" s="229"/>
      <c r="RJ822" s="175" t="s">
        <v>86</v>
      </c>
      <c r="RK822" s="341" t="s">
        <v>1719</v>
      </c>
      <c r="RM822" s="176"/>
      <c r="RN822" s="176">
        <f>VLOOKUP(RK822,$A$879:$F$2731,6,FALSE)</f>
        <v>193</v>
      </c>
      <c r="RO822" s="175" t="s">
        <v>63</v>
      </c>
      <c r="RP822" s="10">
        <f>RN822*1.4</f>
        <v>270.2</v>
      </c>
      <c r="RQ822" s="10"/>
      <c r="RR822" s="229"/>
      <c r="RS822" s="175" t="s">
        <v>86</v>
      </c>
      <c r="RT822" s="349" t="s">
        <v>183</v>
      </c>
      <c r="RV822" s="176"/>
      <c r="RW822" s="176" t="e">
        <f>VLOOKUP(RT822,$A$879:$F$2731,6,FALSE)</f>
        <v>#N/A</v>
      </c>
      <c r="RX822" s="175" t="s">
        <v>63</v>
      </c>
      <c r="RY822" s="10" t="e">
        <f>RW822*1.4</f>
        <v>#N/A</v>
      </c>
      <c r="RZ822" s="10"/>
      <c r="SA822" s="235"/>
      <c r="SB822" s="175" t="s">
        <v>86</v>
      </c>
      <c r="SC822" s="341" t="s">
        <v>459</v>
      </c>
      <c r="SE822" s="176"/>
      <c r="SF822" s="176">
        <f>VLOOKUP(SC822,$A$879:$F$2731,6,FALSE)</f>
        <v>221</v>
      </c>
      <c r="SG822" s="175" t="s">
        <v>63</v>
      </c>
      <c r="SH822" s="10">
        <f>SF822*1.4</f>
        <v>309.39999999999998</v>
      </c>
      <c r="SI822" s="10"/>
      <c r="SJ822" s="235"/>
      <c r="SK822" s="175" t="s">
        <v>86</v>
      </c>
      <c r="SL822" s="341" t="s">
        <v>2454</v>
      </c>
      <c r="SN822" s="176"/>
      <c r="SO822" s="176">
        <f>VLOOKUP(SL822,$A$879:$F$2731,6,FALSE)</f>
        <v>174</v>
      </c>
      <c r="SP822" s="175" t="s">
        <v>63</v>
      </c>
      <c r="SQ822" s="10">
        <f>SO822*1.4</f>
        <v>243.6</v>
      </c>
      <c r="SR822" s="10"/>
      <c r="SS822" s="235"/>
      <c r="ST822" s="175" t="s">
        <v>86</v>
      </c>
      <c r="SU822" s="341" t="s">
        <v>1719</v>
      </c>
      <c r="SW822" s="176"/>
      <c r="SX822" s="176">
        <f>VLOOKUP(SU822,$A$879:$F$2731,6,FALSE)</f>
        <v>193</v>
      </c>
      <c r="SY822" s="175" t="s">
        <v>63</v>
      </c>
      <c r="SZ822" s="10">
        <f>SX822*1.4</f>
        <v>270.2</v>
      </c>
      <c r="TA822" s="10"/>
      <c r="TB822" s="235"/>
      <c r="TC822" s="175" t="s">
        <v>86</v>
      </c>
      <c r="TD822" s="349" t="s">
        <v>183</v>
      </c>
      <c r="TF822" s="176"/>
      <c r="TG822" s="176" t="e">
        <f>VLOOKUP(TD822,$A$879:$F$2731,6,FALSE)</f>
        <v>#N/A</v>
      </c>
      <c r="TH822" s="175" t="s">
        <v>63</v>
      </c>
      <c r="TI822" s="10" t="e">
        <f>TG822*1.4</f>
        <v>#N/A</v>
      </c>
      <c r="TK822" s="235"/>
      <c r="TL822" s="175" t="s">
        <v>86</v>
      </c>
      <c r="TM822" s="341" t="s">
        <v>477</v>
      </c>
      <c r="TO822" s="176"/>
      <c r="TP822" s="176">
        <f>VLOOKUP(TM822,$A$879:$F$2731,6,FALSE)</f>
        <v>245</v>
      </c>
      <c r="TQ822" s="175" t="s">
        <v>63</v>
      </c>
      <c r="TR822" s="10">
        <f>TP822*1.4</f>
        <v>343</v>
      </c>
      <c r="TS822" s="10"/>
      <c r="TT822" s="235"/>
      <c r="TU822" s="175" t="s">
        <v>86</v>
      </c>
      <c r="TV822" s="341" t="s">
        <v>459</v>
      </c>
      <c r="TX822" s="176"/>
      <c r="TY822" s="176">
        <f>VLOOKUP(TV822,$A$879:$F$2731,6,FALSE)</f>
        <v>221</v>
      </c>
      <c r="TZ822" s="175" t="s">
        <v>63</v>
      </c>
      <c r="UA822" s="10">
        <f>TY822*1.4</f>
        <v>309.39999999999998</v>
      </c>
      <c r="UB822" s="10"/>
      <c r="UC822" s="235"/>
      <c r="UD822" s="175" t="s">
        <v>86</v>
      </c>
      <c r="UE822" s="341" t="s">
        <v>2067</v>
      </c>
      <c r="UG822" s="176"/>
      <c r="UH822" s="176">
        <f>VLOOKUP(UE822,$A$879:$F$2731,6,FALSE)</f>
        <v>376</v>
      </c>
      <c r="UI822" s="175" t="s">
        <v>63</v>
      </c>
      <c r="UJ822" s="10">
        <f>UH822*1.4</f>
        <v>526.4</v>
      </c>
      <c r="UK822" s="10"/>
      <c r="UL822" s="235"/>
      <c r="UM822" s="175" t="s">
        <v>86</v>
      </c>
      <c r="UN822" s="349" t="s">
        <v>183</v>
      </c>
      <c r="UP822" s="176"/>
      <c r="UQ822" s="176" t="e">
        <f>VLOOKUP(UN822,$A$879:$F$2731,6,FALSE)</f>
        <v>#N/A</v>
      </c>
      <c r="UR822" s="175" t="s">
        <v>63</v>
      </c>
      <c r="US822" s="10" t="e">
        <f>UQ822*1.4</f>
        <v>#N/A</v>
      </c>
      <c r="UT822" s="10"/>
      <c r="UU822" s="235"/>
      <c r="UV822" s="175" t="s">
        <v>86</v>
      </c>
      <c r="UW822" s="341" t="s">
        <v>497</v>
      </c>
      <c r="UY822" s="176"/>
      <c r="UZ822" s="176">
        <f>VLOOKUP(UW822,$A$879:$F$2731,6,FALSE)</f>
        <v>791</v>
      </c>
      <c r="VA822" s="175" t="s">
        <v>63</v>
      </c>
      <c r="VB822" s="10">
        <f>UZ822*1.4</f>
        <v>1107.3999999999999</v>
      </c>
      <c r="VC822" s="10"/>
      <c r="VD822" s="235"/>
      <c r="VE822" s="175" t="s">
        <v>86</v>
      </c>
      <c r="VF822" s="349" t="s">
        <v>183</v>
      </c>
      <c r="VH822" s="176"/>
      <c r="VI822" s="176" t="e">
        <f>VLOOKUP(VF822,$A$879:$F$2731,6,FALSE)</f>
        <v>#N/A</v>
      </c>
      <c r="VJ822" s="175" t="s">
        <v>63</v>
      </c>
      <c r="VK822" s="10" t="e">
        <f>VI822*1.4</f>
        <v>#N/A</v>
      </c>
      <c r="VL822" s="10"/>
      <c r="VM822" s="235"/>
      <c r="VN822" s="175" t="s">
        <v>86</v>
      </c>
      <c r="VO822" s="341" t="s">
        <v>459</v>
      </c>
      <c r="VQ822" s="176"/>
      <c r="VR822" s="176">
        <f>VLOOKUP(VO822,$A$879:$F$2731,6,FALSE)</f>
        <v>221</v>
      </c>
      <c r="VS822" s="175" t="s">
        <v>63</v>
      </c>
      <c r="VT822" s="10">
        <f>VR822*1.4</f>
        <v>309.39999999999998</v>
      </c>
      <c r="VU822" s="10"/>
      <c r="VV822" s="235"/>
      <c r="VW822" s="175" t="s">
        <v>86</v>
      </c>
      <c r="VX822" s="349" t="s">
        <v>183</v>
      </c>
      <c r="VZ822" s="176"/>
      <c r="WA822" s="176" t="e">
        <f>VLOOKUP(VX822,$A$879:$F$2731,6,FALSE)</f>
        <v>#N/A</v>
      </c>
      <c r="WB822" s="175" t="s">
        <v>63</v>
      </c>
      <c r="WC822" s="10" t="e">
        <f>WA822*1.4</f>
        <v>#N/A</v>
      </c>
      <c r="WE822" s="235"/>
      <c r="WF822" s="175" t="s">
        <v>86</v>
      </c>
      <c r="WG822" s="341" t="s">
        <v>413</v>
      </c>
      <c r="WI822" s="176"/>
      <c r="WJ822" s="176">
        <f>VLOOKUP(WG822,$A$879:$F$2731,6,FALSE)</f>
        <v>487</v>
      </c>
      <c r="WK822" s="175" t="s">
        <v>63</v>
      </c>
      <c r="WL822" s="10">
        <f>WJ822*1.4</f>
        <v>681.8</v>
      </c>
      <c r="WN822" s="235"/>
      <c r="WO822" s="175" t="s">
        <v>86</v>
      </c>
      <c r="WP822" s="341" t="s">
        <v>413</v>
      </c>
      <c r="WQ822" s="176"/>
      <c r="WR822" s="176"/>
      <c r="WS822" s="176">
        <f>VLOOKUP(WP822,$A$879:$F$2731,6,FALSE)</f>
        <v>487</v>
      </c>
      <c r="WT822" s="175" t="s">
        <v>63</v>
      </c>
      <c r="WU822" s="10">
        <f>WS822*1.4</f>
        <v>681.8</v>
      </c>
      <c r="WV822" s="10"/>
      <c r="WW822" s="235"/>
      <c r="WX822" s="175" t="s">
        <v>86</v>
      </c>
      <c r="WY822" s="341" t="s">
        <v>546</v>
      </c>
      <c r="XA822" s="176"/>
      <c r="XB822" s="176">
        <f>VLOOKUP(WY822,$A$879:$F$2731,6,FALSE)</f>
        <v>525</v>
      </c>
      <c r="XC822" s="175" t="s">
        <v>63</v>
      </c>
      <c r="XD822" s="10">
        <f>XB822*1.4</f>
        <v>735</v>
      </c>
      <c r="XF822" s="235"/>
      <c r="XG822" s="175" t="s">
        <v>86</v>
      </c>
      <c r="XH822" s="351" t="s">
        <v>546</v>
      </c>
      <c r="XJ822" s="176"/>
      <c r="XK822" s="176">
        <f>VLOOKUP(XH822,$A$879:$F$2731,6,FALSE)</f>
        <v>525</v>
      </c>
      <c r="XL822" s="175" t="s">
        <v>63</v>
      </c>
      <c r="XM822" s="10">
        <f>XK822*1.4</f>
        <v>735</v>
      </c>
      <c r="XO822" s="235"/>
      <c r="XP822" s="175" t="s">
        <v>86</v>
      </c>
      <c r="XQ822" s="341" t="s">
        <v>621</v>
      </c>
      <c r="XS822" s="176"/>
      <c r="XT822" s="176">
        <f>VLOOKUP(XQ822,$A$879:$F$2731,6,FALSE)</f>
        <v>429</v>
      </c>
      <c r="XU822" s="175" t="s">
        <v>63</v>
      </c>
      <c r="XV822" s="10">
        <f>XT822*1.4</f>
        <v>600.59999999999991</v>
      </c>
      <c r="XW822" s="10"/>
      <c r="XX822" s="235"/>
      <c r="XY822" s="175" t="s">
        <v>86</v>
      </c>
      <c r="XZ822" s="341" t="s">
        <v>1719</v>
      </c>
      <c r="YB822" s="176"/>
      <c r="YC822" s="176">
        <f>VLOOKUP(XZ822,$A$879:$F$2731,6,FALSE)</f>
        <v>193</v>
      </c>
      <c r="YD822" s="175" t="s">
        <v>63</v>
      </c>
      <c r="YE822" s="10">
        <f>YC822*1.4</f>
        <v>270.2</v>
      </c>
      <c r="YG822" s="235"/>
      <c r="YH822" s="175" t="s">
        <v>86</v>
      </c>
      <c r="YI822" s="341" t="s">
        <v>546</v>
      </c>
      <c r="YK822" s="176"/>
      <c r="YL822" s="176">
        <f>VLOOKUP(YI822,$A$879:$F$2731,6,FALSE)</f>
        <v>525</v>
      </c>
      <c r="YM822" s="175" t="s">
        <v>63</v>
      </c>
      <c r="YN822" s="10">
        <f>YL822*1.4</f>
        <v>735</v>
      </c>
      <c r="YO822" s="10"/>
      <c r="YP822" s="235"/>
      <c r="YQ822" s="175" t="s">
        <v>86</v>
      </c>
      <c r="YR822" s="341" t="s">
        <v>544</v>
      </c>
      <c r="YT822" s="176"/>
      <c r="YU822" s="176">
        <f>VLOOKUP(YR822,$A$879:$F$2731,6,FALSE)</f>
        <v>267</v>
      </c>
      <c r="YV822" s="175" t="s">
        <v>63</v>
      </c>
      <c r="YW822" s="10">
        <f>YU822*1.4</f>
        <v>373.79999999999995</v>
      </c>
      <c r="YY822" s="235"/>
      <c r="YZ822" s="175" t="s">
        <v>86</v>
      </c>
      <c r="ZA822" s="341" t="s">
        <v>455</v>
      </c>
      <c r="ZC822" s="176"/>
      <c r="ZD822" s="176">
        <f>VLOOKUP(ZA822,$A$879:$F$2731,6,FALSE)</f>
        <v>189</v>
      </c>
      <c r="ZE822" s="175" t="s">
        <v>63</v>
      </c>
      <c r="ZF822" s="10">
        <f>ZD822*1.4</f>
        <v>264.59999999999997</v>
      </c>
      <c r="ZH822" s="235"/>
      <c r="ZI822" s="175" t="s">
        <v>86</v>
      </c>
      <c r="ZJ822" s="341" t="s">
        <v>2025</v>
      </c>
      <c r="ZL822" s="176"/>
      <c r="ZM822" s="176">
        <f>VLOOKUP(ZJ822,$A$879:$F$2731,6,FALSE)</f>
        <v>623</v>
      </c>
      <c r="ZN822" s="175" t="s">
        <v>63</v>
      </c>
      <c r="ZO822" s="10">
        <f>ZM822*1.4</f>
        <v>872.19999999999993</v>
      </c>
      <c r="ZQ822" s="235"/>
      <c r="ZR822" s="175" t="s">
        <v>86</v>
      </c>
      <c r="ZS822" s="341" t="s">
        <v>546</v>
      </c>
      <c r="ZU822" s="176"/>
      <c r="ZV822" s="176">
        <f>VLOOKUP(ZS822,$A$879:$F$2731,6,FALSE)</f>
        <v>525</v>
      </c>
      <c r="ZW822" s="175" t="s">
        <v>63</v>
      </c>
      <c r="ZX822" s="10">
        <f>ZV822*1.4</f>
        <v>735</v>
      </c>
      <c r="ZY822" s="10"/>
      <c r="ZZ822" s="235"/>
      <c r="AAA822" s="175" t="s">
        <v>86</v>
      </c>
      <c r="AAB822" s="341" t="s">
        <v>546</v>
      </c>
      <c r="AAD822" s="176"/>
      <c r="AAE822" s="176">
        <f>VLOOKUP(AAB822,$A$879:$F$2731,6,FALSE)</f>
        <v>525</v>
      </c>
      <c r="AAF822" s="175" t="s">
        <v>63</v>
      </c>
      <c r="AAG822" s="10">
        <f>AAE822*1.4</f>
        <v>735</v>
      </c>
      <c r="AAH822" s="10"/>
      <c r="AAI822" s="235"/>
      <c r="AAJ822" s="175" t="s">
        <v>86</v>
      </c>
      <c r="AAK822" s="75" t="s">
        <v>183</v>
      </c>
      <c r="AAM822" s="176"/>
      <c r="AAN822" s="176" t="e">
        <f>VLOOKUP(AAK822,$A$879:$F$2731,6,FALSE)</f>
        <v>#N/A</v>
      </c>
      <c r="AAO822" s="175" t="s">
        <v>63</v>
      </c>
      <c r="AAP822" s="10" t="e">
        <f>AAN822*1.4</f>
        <v>#N/A</v>
      </c>
      <c r="AAQ822" s="10"/>
      <c r="AAR822" s="235"/>
      <c r="AAS822" s="175" t="s">
        <v>86</v>
      </c>
      <c r="AAT822" s="341" t="s">
        <v>1374</v>
      </c>
      <c r="AAV822" s="176"/>
      <c r="AAW822" s="176">
        <f>VLOOKUP(AAT822,$A$879:$F$2731,6,FALSE)</f>
        <v>635</v>
      </c>
      <c r="AAX822" s="175" t="s">
        <v>63</v>
      </c>
      <c r="AAY822" s="10">
        <f>AAW822*1.4</f>
        <v>889</v>
      </c>
      <c r="AAZ822" s="10"/>
      <c r="ABA822" s="235"/>
      <c r="ABB822" s="175" t="s">
        <v>86</v>
      </c>
      <c r="ABC822" s="355" t="s">
        <v>1447</v>
      </c>
      <c r="ABE822" s="176"/>
      <c r="ABF822" s="176">
        <f>VLOOKUP(ABC822,$A$879:$F$2731,6,FALSE)</f>
        <v>70</v>
      </c>
      <c r="ABG822" s="175" t="s">
        <v>63</v>
      </c>
      <c r="ABH822" s="10">
        <f>ABF822*1.4</f>
        <v>98</v>
      </c>
      <c r="ABI822" s="10"/>
      <c r="ABJ822" s="235"/>
      <c r="ABK822" s="175" t="s">
        <v>86</v>
      </c>
      <c r="ABL822" s="341" t="s">
        <v>2547</v>
      </c>
      <c r="ABN822" s="176"/>
      <c r="ABO822" s="176">
        <f>VLOOKUP(ABL822,$A$879:$F$2731,6,FALSE)</f>
        <v>151</v>
      </c>
      <c r="ABP822" s="175" t="s">
        <v>63</v>
      </c>
      <c r="ABQ822" s="10">
        <f>ABO822*1.4</f>
        <v>211.39999999999998</v>
      </c>
      <c r="ABR822" s="10"/>
      <c r="ABS822" s="235"/>
      <c r="ABT822" s="175" t="s">
        <v>86</v>
      </c>
      <c r="ABU822" s="75" t="s">
        <v>183</v>
      </c>
      <c r="ABW822" s="176"/>
      <c r="ABX822" s="176" t="e">
        <f>VLOOKUP(ABU822,$A$879:$F$2731,6,FALSE)</f>
        <v>#N/A</v>
      </c>
      <c r="ABY822" s="175" t="s">
        <v>63</v>
      </c>
      <c r="ABZ822" s="10" t="e">
        <f>ABX822*1.4</f>
        <v>#N/A</v>
      </c>
      <c r="ACA822" s="10"/>
      <c r="ACB822" s="235"/>
      <c r="ACC822" s="175" t="s">
        <v>86</v>
      </c>
      <c r="ACD822" s="75" t="s">
        <v>183</v>
      </c>
      <c r="ACF822" s="176"/>
      <c r="ACG822" s="176" t="e">
        <f>VLOOKUP(ACD822,$A$879:$F$2731,6,FALSE)</f>
        <v>#N/A</v>
      </c>
      <c r="ACH822" s="175" t="s">
        <v>63</v>
      </c>
      <c r="ACI822" s="10" t="e">
        <f>ACG822*1.4</f>
        <v>#N/A</v>
      </c>
      <c r="ACJ822" s="10"/>
      <c r="ACK822" s="235"/>
      <c r="ACL822" s="175" t="s">
        <v>86</v>
      </c>
      <c r="ACM822" s="75" t="s">
        <v>183</v>
      </c>
      <c r="ACO822" s="176"/>
      <c r="ACP822" s="176" t="e">
        <f>VLOOKUP(ACM822,$A$879:$F$2731,6,FALSE)</f>
        <v>#N/A</v>
      </c>
      <c r="ACQ822" s="175" t="s">
        <v>63</v>
      </c>
      <c r="ACR822" s="10" t="e">
        <f>ACP822*1.4</f>
        <v>#N/A</v>
      </c>
      <c r="ACS822" s="10"/>
      <c r="ACT822" s="235"/>
      <c r="ACU822" s="175" t="s">
        <v>86</v>
      </c>
      <c r="ACV822" s="75" t="s">
        <v>183</v>
      </c>
      <c r="ACX822" s="176"/>
      <c r="ACY822" s="176" t="e">
        <f>VLOOKUP(ACV822,$A$879:$F$2731,6,FALSE)</f>
        <v>#N/A</v>
      </c>
      <c r="ACZ822" s="175" t="s">
        <v>63</v>
      </c>
      <c r="ADA822" s="10" t="e">
        <f>ACY822*1.4</f>
        <v>#N/A</v>
      </c>
      <c r="ADB822" s="10"/>
      <c r="ADC822" s="235"/>
      <c r="ADD822" s="175" t="s">
        <v>86</v>
      </c>
      <c r="ADE822" s="341" t="s">
        <v>1374</v>
      </c>
      <c r="ADG822" s="176"/>
      <c r="ADH822" s="176">
        <f>VLOOKUP(ADE822,$A$879:$F$2731,6,FALSE)</f>
        <v>635</v>
      </c>
      <c r="ADI822" s="175" t="s">
        <v>63</v>
      </c>
      <c r="ADJ822" s="10">
        <f>ADH822*1.4</f>
        <v>889</v>
      </c>
      <c r="ADL822" s="235"/>
      <c r="ADM822" s="175" t="s">
        <v>86</v>
      </c>
      <c r="ADN822" s="75" t="s">
        <v>183</v>
      </c>
      <c r="ADP822" s="176"/>
      <c r="ADQ822" s="176" t="e">
        <f>VLOOKUP(ADN822,$A$879:$F$2731,6,FALSE)</f>
        <v>#N/A</v>
      </c>
      <c r="ADR822" s="175" t="s">
        <v>63</v>
      </c>
      <c r="ADS822" s="10" t="e">
        <f>ADQ822*1.4</f>
        <v>#N/A</v>
      </c>
      <c r="ADT822" s="10"/>
      <c r="ADU822" s="235"/>
      <c r="ADV822" s="175" t="s">
        <v>86</v>
      </c>
      <c r="ADW822" s="341" t="s">
        <v>452</v>
      </c>
      <c r="ADY822" s="176"/>
      <c r="ADZ822" s="176">
        <f>VLOOKUP(ADW822,$A$879:$F$2731,6,FALSE)</f>
        <v>41</v>
      </c>
      <c r="AEA822" s="175" t="s">
        <v>63</v>
      </c>
      <c r="AEB822" s="10">
        <f>ADZ822*1.4</f>
        <v>57.4</v>
      </c>
      <c r="AED822" s="235"/>
      <c r="AEE822" s="175" t="s">
        <v>86</v>
      </c>
      <c r="AEF822" s="75" t="s">
        <v>183</v>
      </c>
      <c r="AEH822" s="176"/>
      <c r="AEI822" s="176" t="e">
        <f>VLOOKUP(AEF822,$A$879:$F$2731,6,FALSE)</f>
        <v>#N/A</v>
      </c>
      <c r="AEJ822" s="175" t="s">
        <v>63</v>
      </c>
      <c r="AEK822" s="10" t="e">
        <f>AEI822*1.4</f>
        <v>#N/A</v>
      </c>
      <c r="AEM822" s="235"/>
      <c r="AEN822" s="175" t="s">
        <v>86</v>
      </c>
      <c r="AEO822" s="75" t="s">
        <v>183</v>
      </c>
      <c r="AEQ822" s="176"/>
      <c r="AER822" s="176" t="e">
        <f>VLOOKUP(AEO822,$A$879:$F$2731,6,FALSE)</f>
        <v>#N/A</v>
      </c>
      <c r="AES822" s="175" t="s">
        <v>63</v>
      </c>
      <c r="AET822" s="10" t="e">
        <f>AER822*1.4</f>
        <v>#N/A</v>
      </c>
      <c r="AEV822" s="235"/>
      <c r="AEW822" s="175" t="s">
        <v>86</v>
      </c>
      <c r="AEX822" s="75" t="s">
        <v>183</v>
      </c>
      <c r="AEZ822" s="176"/>
      <c r="AFA822" s="176" t="e">
        <f>VLOOKUP(AEX822,$A$879:$F$2731,6,FALSE)</f>
        <v>#N/A</v>
      </c>
      <c r="AFB822" s="175" t="s">
        <v>63</v>
      </c>
      <c r="AFC822" s="10" t="e">
        <f>AFA822*1.4</f>
        <v>#N/A</v>
      </c>
      <c r="AFD822" s="10"/>
      <c r="AFE822" s="235"/>
      <c r="AFF822" s="175" t="s">
        <v>86</v>
      </c>
      <c r="AFG822" s="75" t="s">
        <v>183</v>
      </c>
      <c r="AFI822" s="176"/>
      <c r="AFJ822" s="176" t="e">
        <f>VLOOKUP(AFG822,$A$879:$F$2731,6,FALSE)</f>
        <v>#N/A</v>
      </c>
      <c r="AFK822" s="175" t="s">
        <v>63</v>
      </c>
      <c r="AFL822" s="10" t="e">
        <f>AFJ822*1.4</f>
        <v>#N/A</v>
      </c>
      <c r="AFM822" s="10"/>
      <c r="AFN822" s="235"/>
      <c r="AFO822" s="175" t="s">
        <v>86</v>
      </c>
      <c r="AFP822" s="75" t="s">
        <v>183</v>
      </c>
      <c r="AFR822" s="176"/>
      <c r="AFS822" s="176" t="e">
        <f>VLOOKUP(AFP822,$A$879:$F$2731,6,FALSE)</f>
        <v>#N/A</v>
      </c>
      <c r="AFT822" s="175" t="s">
        <v>63</v>
      </c>
      <c r="AFU822" s="10" t="e">
        <f>AFS822*1.4</f>
        <v>#N/A</v>
      </c>
      <c r="AFV822" s="10"/>
      <c r="AFW822" s="235"/>
      <c r="AFX822" s="175" t="s">
        <v>86</v>
      </c>
      <c r="AFY822" s="341" t="s">
        <v>2025</v>
      </c>
      <c r="AGA822" s="176"/>
      <c r="AGB822" s="176">
        <f>VLOOKUP(AFY822,$A$879:$F$2731,6,FALSE)</f>
        <v>623</v>
      </c>
      <c r="AGC822" s="175" t="s">
        <v>63</v>
      </c>
      <c r="AGD822" s="10">
        <f>AGB822*1.4</f>
        <v>872.19999999999993</v>
      </c>
      <c r="AGE822" s="10"/>
      <c r="AGF822" s="235"/>
      <c r="AGG822" s="175" t="s">
        <v>86</v>
      </c>
      <c r="AGH822" s="341" t="s">
        <v>1447</v>
      </c>
      <c r="AGJ822" s="176"/>
      <c r="AGK822" s="176">
        <f>VLOOKUP(AGH822,$A$879:$F$2731,6,FALSE)</f>
        <v>70</v>
      </c>
      <c r="AGL822" s="175" t="s">
        <v>63</v>
      </c>
      <c r="AGM822" s="10">
        <f>AGK822*1.4</f>
        <v>98</v>
      </c>
      <c r="AGN822" s="10"/>
      <c r="AGO822" s="235"/>
      <c r="AGP822" s="175" t="s">
        <v>86</v>
      </c>
      <c r="AGQ822" s="341" t="s">
        <v>546</v>
      </c>
      <c r="AGS822" s="176"/>
      <c r="AGT822" s="176">
        <f>VLOOKUP(AGQ822,$A$879:$F$2731,6,FALSE)</f>
        <v>525</v>
      </c>
      <c r="AGU822" s="175" t="s">
        <v>63</v>
      </c>
      <c r="AGV822" s="10">
        <f>AGT822*1.4</f>
        <v>735</v>
      </c>
      <c r="AGW822" s="10"/>
      <c r="AGX822" s="235"/>
      <c r="AGY822" s="175" t="s">
        <v>86</v>
      </c>
      <c r="AGZ822" s="341" t="s">
        <v>413</v>
      </c>
      <c r="AHB822" s="176"/>
      <c r="AHC822" s="176">
        <f>VLOOKUP(AGZ822,$A$879:$F$2731,6,FALSE)</f>
        <v>487</v>
      </c>
      <c r="AHD822" s="175" t="s">
        <v>63</v>
      </c>
      <c r="AHE822" s="10">
        <f>AHC822*1.4</f>
        <v>681.8</v>
      </c>
      <c r="AHF822" s="10"/>
      <c r="AHG822" s="235"/>
      <c r="AHH822" s="175" t="s">
        <v>86</v>
      </c>
      <c r="AHI822" s="398" t="s">
        <v>2547</v>
      </c>
      <c r="AHK822" s="176"/>
      <c r="AHL822" s="176">
        <f>VLOOKUP(AHI822,$A$879:$F$2731,6,FALSE)</f>
        <v>151</v>
      </c>
      <c r="AHM822" s="175" t="s">
        <v>63</v>
      </c>
      <c r="AHN822" s="10">
        <f>AHL822*1.4</f>
        <v>211.39999999999998</v>
      </c>
      <c r="AHO822" s="10"/>
      <c r="AHP822" s="235"/>
      <c r="AHQ822" s="175" t="s">
        <v>86</v>
      </c>
      <c r="AHR822" s="341" t="s">
        <v>497</v>
      </c>
      <c r="AHT822" s="176"/>
      <c r="AHU822" s="176">
        <f>VLOOKUP(AHR822,$A$879:$F$2731,6,FALSE)</f>
        <v>791</v>
      </c>
      <c r="AHV822" s="175" t="s">
        <v>63</v>
      </c>
      <c r="AHW822" s="10">
        <f>AHU822*1.4</f>
        <v>1107.3999999999999</v>
      </c>
      <c r="AHX822" s="10"/>
      <c r="AHY822" s="235"/>
      <c r="AHZ822" s="175" t="s">
        <v>86</v>
      </c>
      <c r="AIA822" s="341" t="s">
        <v>2454</v>
      </c>
      <c r="AIC822" s="176"/>
      <c r="AID822" s="176">
        <f>VLOOKUP(AIA822,$A$879:$F$2731,6,FALSE)</f>
        <v>174</v>
      </c>
      <c r="AIE822" s="175" t="s">
        <v>63</v>
      </c>
      <c r="AIF822" s="10">
        <f>AID822*1.4</f>
        <v>243.6</v>
      </c>
      <c r="AIG822" s="10"/>
      <c r="AIH822" s="235"/>
      <c r="AII822" s="175" t="s">
        <v>86</v>
      </c>
      <c r="AIJ822" s="341" t="s">
        <v>459</v>
      </c>
      <c r="AIL822" s="176"/>
      <c r="AIM822" s="176">
        <f>VLOOKUP(AIJ822,$A$879:$F$2731,6,FALSE)</f>
        <v>221</v>
      </c>
      <c r="AIN822" s="175" t="s">
        <v>63</v>
      </c>
      <c r="AIO822" s="10">
        <f>AIM822*1.4</f>
        <v>309.39999999999998</v>
      </c>
      <c r="AIP822" s="10"/>
      <c r="AIQ822" s="235"/>
      <c r="AIR822" s="175" t="s">
        <v>86</v>
      </c>
      <c r="AIS822" s="341" t="s">
        <v>621</v>
      </c>
      <c r="AIU822" s="176"/>
      <c r="AIV822" s="176">
        <f>VLOOKUP(AIS822,$A$879:$F$2731,6,FALSE)</f>
        <v>429</v>
      </c>
      <c r="AIW822" s="175" t="s">
        <v>63</v>
      </c>
      <c r="AIX822" s="10">
        <f>AIV822*1.4</f>
        <v>600.59999999999991</v>
      </c>
      <c r="AIY822" s="10"/>
      <c r="AIZ822" s="235"/>
      <c r="AJA822" s="175" t="s">
        <v>86</v>
      </c>
      <c r="AJB822" s="351" t="s">
        <v>2035</v>
      </c>
      <c r="AJD822" s="176"/>
      <c r="AJE822" s="176">
        <f>VLOOKUP(AJB822,$A$879:$F$2731,6,FALSE)</f>
        <v>746</v>
      </c>
      <c r="AJF822" s="175" t="s">
        <v>63</v>
      </c>
      <c r="AJG822" s="10">
        <f>AJE822*1.4</f>
        <v>1044.3999999999999</v>
      </c>
      <c r="AJH822" s="10"/>
      <c r="AJI822" s="235"/>
      <c r="AJJ822" s="175" t="s">
        <v>86</v>
      </c>
      <c r="AJK822" s="341" t="s">
        <v>2067</v>
      </c>
      <c r="AJM822" s="176"/>
      <c r="AJN822" s="176">
        <f>VLOOKUP(AJK822,$A$879:$F$2731,6,FALSE)</f>
        <v>376</v>
      </c>
      <c r="AJO822" s="175" t="s">
        <v>63</v>
      </c>
      <c r="AJP822" s="10">
        <f>AJN822*1.4</f>
        <v>526.4</v>
      </c>
      <c r="AJQ822" s="10"/>
      <c r="AJR822" s="235"/>
      <c r="AJS822" s="175" t="s">
        <v>86</v>
      </c>
      <c r="AJT822" s="347" t="s">
        <v>497</v>
      </c>
      <c r="AJV822" s="176"/>
      <c r="AJW822" s="176">
        <f>VLOOKUP(AJT822,$A$879:$F$2731,6,FALSE)</f>
        <v>791</v>
      </c>
      <c r="AJX822" s="175" t="s">
        <v>63</v>
      </c>
      <c r="AJY822" s="10">
        <f>AJW822*1.4</f>
        <v>1107.3999999999999</v>
      </c>
      <c r="AJZ822" s="10"/>
      <c r="AKA822" s="235"/>
      <c r="AKB822" s="175" t="s">
        <v>86</v>
      </c>
      <c r="AKC822" s="341" t="s">
        <v>2067</v>
      </c>
      <c r="AKE822" s="176"/>
      <c r="AKF822" s="176">
        <f>VLOOKUP(AKC822,$A$879:$F$2731,6,FALSE)</f>
        <v>376</v>
      </c>
      <c r="AKG822" s="175" t="s">
        <v>63</v>
      </c>
      <c r="AKH822" s="10">
        <f>AKF822*1.4</f>
        <v>526.4</v>
      </c>
      <c r="AKI822" s="10"/>
      <c r="AKJ822" s="235"/>
      <c r="AKK822" s="175" t="s">
        <v>86</v>
      </c>
      <c r="AKL822" s="341" t="s">
        <v>621</v>
      </c>
      <c r="AKN822" s="176"/>
      <c r="AKO822" s="176">
        <f>VLOOKUP(AKL822,$A$879:$F$2731,6,FALSE)</f>
        <v>429</v>
      </c>
      <c r="AKP822" s="175" t="s">
        <v>63</v>
      </c>
      <c r="AKQ822" s="10">
        <f>AKO822*1.4</f>
        <v>600.59999999999991</v>
      </c>
      <c r="AKR822" s="10"/>
      <c r="AKS822" s="235"/>
      <c r="AKT822" s="175" t="s">
        <v>86</v>
      </c>
      <c r="AKU822" s="341" t="s">
        <v>2035</v>
      </c>
      <c r="AKW822" s="176"/>
      <c r="AKX822" s="176">
        <f>VLOOKUP(AKU822,$A$879:$F$2731,6,FALSE)</f>
        <v>746</v>
      </c>
      <c r="AKY822" s="175" t="s">
        <v>63</v>
      </c>
      <c r="AKZ822" s="10">
        <f>AKX822*1.4</f>
        <v>1044.3999999999999</v>
      </c>
      <c r="ALA822" s="10"/>
      <c r="ALB822" s="235"/>
      <c r="ALC822" s="175" t="s">
        <v>86</v>
      </c>
      <c r="ALD822" s="341" t="s">
        <v>413</v>
      </c>
      <c r="ALF822" s="176"/>
      <c r="ALG822" s="176">
        <f>VLOOKUP(ALD822,$A$879:$F$2731,6,FALSE)</f>
        <v>487</v>
      </c>
      <c r="ALH822" s="175" t="s">
        <v>63</v>
      </c>
      <c r="ALI822" s="10">
        <f>ALG822*1.4</f>
        <v>681.8</v>
      </c>
      <c r="ALJ822" s="10"/>
      <c r="ALK822" s="235"/>
      <c r="ALL822" s="175" t="s">
        <v>86</v>
      </c>
      <c r="ALM822" s="341" t="s">
        <v>1719</v>
      </c>
      <c r="ALO822" s="176"/>
      <c r="ALP822" s="176">
        <f>VLOOKUP(ALM822,$A$879:$F$2731,6,FALSE)</f>
        <v>193</v>
      </c>
      <c r="ALQ822" s="175" t="s">
        <v>63</v>
      </c>
      <c r="ALR822" s="10">
        <f>ALP822*1.4</f>
        <v>270.2</v>
      </c>
      <c r="ALS822" s="10"/>
      <c r="ALT822" s="235"/>
      <c r="ALU822" s="175" t="s">
        <v>86</v>
      </c>
      <c r="ALV822" s="341" t="s">
        <v>546</v>
      </c>
      <c r="ALX822" s="176"/>
      <c r="ALY822" s="176">
        <f>VLOOKUP(ALV822,$A$879:$F$2731,6,FALSE)</f>
        <v>525</v>
      </c>
      <c r="ALZ822" s="175" t="s">
        <v>63</v>
      </c>
      <c r="AMA822" s="10">
        <f>ALY822*1.4</f>
        <v>735</v>
      </c>
      <c r="AMB822" s="10"/>
      <c r="AMC822" s="235"/>
      <c r="AMD822" s="175" t="s">
        <v>86</v>
      </c>
      <c r="AME822" s="401" t="s">
        <v>621</v>
      </c>
      <c r="AMG822" s="176"/>
      <c r="AMH822" s="176">
        <f>VLOOKUP(AME822,$A$879:$F$2731,6,FALSE)</f>
        <v>429</v>
      </c>
      <c r="AMI822" s="175" t="s">
        <v>63</v>
      </c>
      <c r="AMJ822" s="10">
        <f>AMH822*1.4</f>
        <v>600.59999999999991</v>
      </c>
      <c r="AMK822" s="10"/>
      <c r="AML822" s="235"/>
      <c r="AMM822" s="175" t="s">
        <v>86</v>
      </c>
      <c r="AMN822" s="343" t="s">
        <v>2025</v>
      </c>
      <c r="AMP822" s="176"/>
      <c r="AMQ822" s="176">
        <f>VLOOKUP(AMN822,$A$879:$F$2731,6,FALSE)</f>
        <v>623</v>
      </c>
      <c r="AMR822" s="175" t="s">
        <v>63</v>
      </c>
      <c r="AMS822" s="10">
        <f>AMQ822*1.4</f>
        <v>872.19999999999993</v>
      </c>
      <c r="AMT822" s="10"/>
      <c r="AMU822" s="235"/>
      <c r="AMV822" s="175" t="s">
        <v>86</v>
      </c>
      <c r="AMW822" s="341" t="s">
        <v>459</v>
      </c>
      <c r="AMY822" s="176"/>
      <c r="AMZ822" s="176">
        <f>VLOOKUP(AMW822,$A$879:$F$2731,6,FALSE)</f>
        <v>221</v>
      </c>
      <c r="ANA822" s="175" t="s">
        <v>63</v>
      </c>
      <c r="ANB822" s="10">
        <f>AMZ822*1.4</f>
        <v>309.39999999999998</v>
      </c>
      <c r="ANC822" s="10"/>
      <c r="AND822" s="235"/>
      <c r="ANE822" s="175" t="s">
        <v>86</v>
      </c>
      <c r="ANF822" s="341" t="s">
        <v>2035</v>
      </c>
      <c r="ANH822" s="176"/>
      <c r="ANI822" s="176">
        <f>VLOOKUP(ANF822,$A$879:$F$2731,6,FALSE)</f>
        <v>746</v>
      </c>
      <c r="ANJ822" s="175" t="s">
        <v>63</v>
      </c>
      <c r="ANK822" s="10">
        <f>ANI822*1.4</f>
        <v>1044.3999999999999</v>
      </c>
      <c r="ANL822" s="10"/>
      <c r="ANM822" s="235"/>
      <c r="ANN822" s="175" t="s">
        <v>86</v>
      </c>
      <c r="ANO822" s="351" t="s">
        <v>2025</v>
      </c>
      <c r="ANQ822" s="176"/>
      <c r="ANR822" s="176">
        <f>VLOOKUP(ANO822,$A$879:$F$2731,6,FALSE)</f>
        <v>623</v>
      </c>
      <c r="ANS822" s="175" t="s">
        <v>63</v>
      </c>
      <c r="ANT822" s="10">
        <f>ANR822*1.4</f>
        <v>872.19999999999993</v>
      </c>
      <c r="ANU822" s="10"/>
      <c r="ANV822" s="235"/>
      <c r="ANW822" s="175" t="s">
        <v>86</v>
      </c>
      <c r="ANX822" s="341" t="s">
        <v>497</v>
      </c>
      <c r="ANZ822" s="176"/>
      <c r="AOA822" s="176">
        <f>VLOOKUP(ANX822,$A$879:$F$2731,6,FALSE)</f>
        <v>791</v>
      </c>
      <c r="AOB822" s="175" t="s">
        <v>63</v>
      </c>
      <c r="AOC822" s="10">
        <f>AOA822*1.4</f>
        <v>1107.3999999999999</v>
      </c>
      <c r="AOD822" s="10"/>
      <c r="AOE822" s="235"/>
      <c r="AOF822" s="175" t="s">
        <v>86</v>
      </c>
      <c r="AOG822" s="75" t="s">
        <v>183</v>
      </c>
      <c r="AOI822" s="176"/>
      <c r="AOJ822" s="176" t="e">
        <f>VLOOKUP(AOG822,$A$879:$F$2731,6,FALSE)</f>
        <v>#N/A</v>
      </c>
      <c r="AOK822" s="175" t="s">
        <v>63</v>
      </c>
      <c r="AOL822" s="10" t="e">
        <f>AOJ822*1.4</f>
        <v>#N/A</v>
      </c>
      <c r="AOM822" s="10"/>
      <c r="AON822" s="235"/>
      <c r="AOO822" s="175" t="s">
        <v>86</v>
      </c>
      <c r="AOP822" s="341" t="s">
        <v>2035</v>
      </c>
      <c r="AOR822" s="176"/>
      <c r="AOS822" s="176">
        <f>VLOOKUP(AOP822,$A$879:$F$2731,6,FALSE)</f>
        <v>746</v>
      </c>
      <c r="AOT822" s="175" t="s">
        <v>63</v>
      </c>
      <c r="AOU822" s="10">
        <f>AOS822*1.4</f>
        <v>1044.3999999999999</v>
      </c>
      <c r="AOV822" s="10"/>
      <c r="AOW822" s="235"/>
      <c r="AOX822" s="175" t="s">
        <v>86</v>
      </c>
      <c r="AOY822" s="404" t="s">
        <v>2035</v>
      </c>
      <c r="APA822" s="176"/>
      <c r="APB822" s="176">
        <f>VLOOKUP(AOY822,$A$879:$F$2731,6,FALSE)</f>
        <v>746</v>
      </c>
      <c r="APC822" s="175" t="s">
        <v>63</v>
      </c>
      <c r="APD822" s="10">
        <f>APB822*1.4</f>
        <v>1044.3999999999999</v>
      </c>
      <c r="APE822" s="10"/>
      <c r="APF822" s="235"/>
      <c r="APG822" s="175" t="s">
        <v>86</v>
      </c>
      <c r="APH822" s="341" t="s">
        <v>1374</v>
      </c>
      <c r="APJ822" s="176"/>
      <c r="APK822" s="176">
        <f>VLOOKUP(APH822,$A$879:$F$2731,6,FALSE)</f>
        <v>635</v>
      </c>
      <c r="APL822" s="175" t="s">
        <v>63</v>
      </c>
      <c r="APM822" s="10">
        <f>APK822*1.4</f>
        <v>889</v>
      </c>
      <c r="APN822" s="10"/>
      <c r="APO822" s="235"/>
      <c r="APP822" s="175" t="s">
        <v>86</v>
      </c>
      <c r="APQ822" s="75" t="s">
        <v>183</v>
      </c>
      <c r="APS822" s="176"/>
      <c r="APT822" s="176" t="e">
        <f>VLOOKUP(APQ822,$A$879:$F$2731,6,FALSE)</f>
        <v>#N/A</v>
      </c>
      <c r="APU822" s="175" t="s">
        <v>63</v>
      </c>
      <c r="APV822" s="10" t="e">
        <f>APT822*1.4</f>
        <v>#N/A</v>
      </c>
      <c r="APW822" s="10"/>
      <c r="APX822" s="235"/>
      <c r="APY822" s="175" t="s">
        <v>86</v>
      </c>
      <c r="APZ822" s="341" t="s">
        <v>1719</v>
      </c>
      <c r="AQB822" s="176"/>
      <c r="AQC822" s="176">
        <f>VLOOKUP(APZ822,$A$879:$F$2731,6,FALSE)</f>
        <v>193</v>
      </c>
      <c r="AQD822" s="175" t="s">
        <v>63</v>
      </c>
      <c r="AQE822" s="10">
        <f>AQC822*1.4</f>
        <v>270.2</v>
      </c>
      <c r="AQF822" s="10"/>
      <c r="AQG822" s="235"/>
      <c r="AQH822" s="175" t="s">
        <v>86</v>
      </c>
      <c r="AQI822" s="341" t="s">
        <v>1374</v>
      </c>
      <c r="AQK822" s="176"/>
      <c r="AQL822" s="176">
        <f>VLOOKUP(AQI822,$A$879:$F$2731,6,FALSE)</f>
        <v>635</v>
      </c>
      <c r="AQM822" s="175" t="s">
        <v>63</v>
      </c>
      <c r="AQN822" s="10">
        <f>AQL822*1.4</f>
        <v>889</v>
      </c>
      <c r="AQO822" s="10"/>
      <c r="AQP822" s="235"/>
      <c r="AQQ822" s="175" t="s">
        <v>86</v>
      </c>
      <c r="AQR822" s="75" t="s">
        <v>183</v>
      </c>
      <c r="AQT822" s="176"/>
      <c r="AQU822" s="176" t="e">
        <f>VLOOKUP(AQR822,$A$879:$F$2731,6,FALSE)</f>
        <v>#N/A</v>
      </c>
      <c r="AQV822" s="175" t="s">
        <v>63</v>
      </c>
      <c r="AQW822" s="10" t="e">
        <f>AQU822*1.4</f>
        <v>#N/A</v>
      </c>
      <c r="AQX822" s="10"/>
      <c r="AQY822" s="235"/>
      <c r="AQZ822" s="175" t="s">
        <v>86</v>
      </c>
      <c r="ARA822" s="75" t="s">
        <v>183</v>
      </c>
      <c r="ARC822" s="176"/>
      <c r="ARD822" s="176" t="e">
        <f>VLOOKUP(ARA822,$A$879:$F$2731,6,FALSE)</f>
        <v>#N/A</v>
      </c>
      <c r="ARE822" s="175" t="s">
        <v>63</v>
      </c>
      <c r="ARF822" s="10" t="e">
        <f>ARD822*1.4</f>
        <v>#N/A</v>
      </c>
      <c r="ARG822" s="10"/>
      <c r="ARH822" s="235"/>
      <c r="ARI822" s="175" t="s">
        <v>86</v>
      </c>
      <c r="ARJ822" s="75" t="s">
        <v>183</v>
      </c>
      <c r="ARL822" s="176"/>
      <c r="ARM822" s="176" t="e">
        <f>VLOOKUP(ARJ822,$A$879:$F$2731,6,FALSE)</f>
        <v>#N/A</v>
      </c>
      <c r="ARN822" s="175" t="s">
        <v>63</v>
      </c>
      <c r="ARO822" s="10" t="e">
        <f>ARM822*1.4</f>
        <v>#N/A</v>
      </c>
      <c r="ARP822" s="10"/>
      <c r="ARQ822" s="235"/>
      <c r="ARR822" s="175" t="s">
        <v>86</v>
      </c>
      <c r="ARS822" s="75" t="s">
        <v>183</v>
      </c>
      <c r="ARU822" s="176"/>
      <c r="ARV822" s="176" t="e">
        <f>VLOOKUP(ARS822,$A$879:$F$2731,6,FALSE)</f>
        <v>#N/A</v>
      </c>
      <c r="ARW822" s="175" t="s">
        <v>63</v>
      </c>
      <c r="ARX822" s="10" t="e">
        <f>ARV822*1.4</f>
        <v>#N/A</v>
      </c>
      <c r="ARY822" s="10"/>
      <c r="ARZ822" s="235"/>
      <c r="ASA822" s="175" t="s">
        <v>86</v>
      </c>
      <c r="ASB822" s="341" t="s">
        <v>1374</v>
      </c>
      <c r="ASD822" s="176"/>
      <c r="ASE822" s="176">
        <f>VLOOKUP(ASB822,$A$879:$F$2731,6,FALSE)</f>
        <v>635</v>
      </c>
      <c r="ASF822" s="175" t="s">
        <v>63</v>
      </c>
      <c r="ASG822" s="10">
        <f>ASE822*1.4</f>
        <v>889</v>
      </c>
      <c r="ASH822" s="10"/>
      <c r="ASI822" s="235"/>
      <c r="ASJ822" s="175" t="s">
        <v>86</v>
      </c>
      <c r="ASK822" s="75" t="s">
        <v>183</v>
      </c>
      <c r="ASM822" s="176"/>
      <c r="ASN822" s="176" t="e">
        <f>VLOOKUP(ASK822,$A$879:$F$2731,6,FALSE)</f>
        <v>#N/A</v>
      </c>
      <c r="ASO822" s="175" t="s">
        <v>63</v>
      </c>
      <c r="ASP822" s="10" t="e">
        <f>ASN822*1.4</f>
        <v>#N/A</v>
      </c>
      <c r="ASQ822" s="10"/>
      <c r="ASR822" s="235"/>
      <c r="ASS822" s="175" t="s">
        <v>86</v>
      </c>
      <c r="AST822" s="341" t="s">
        <v>2547</v>
      </c>
      <c r="ASV822" s="176"/>
      <c r="ASW822" s="176">
        <f>VLOOKUP(AST822,$A$879:$F$2731,6,FALSE)</f>
        <v>151</v>
      </c>
      <c r="ASX822" s="175" t="s">
        <v>63</v>
      </c>
      <c r="ASY822" s="10">
        <f>ASW822*1.4</f>
        <v>211.39999999999998</v>
      </c>
      <c r="ASZ822" s="10"/>
      <c r="ATA822" s="235"/>
      <c r="ATB822" s="175" t="s">
        <v>86</v>
      </c>
      <c r="ATC822" s="75" t="s">
        <v>183</v>
      </c>
      <c r="ATE822" s="176"/>
      <c r="ATF822" s="176" t="e">
        <f>VLOOKUP(ATC822,$A$879:$F$2731,6,FALSE)</f>
        <v>#N/A</v>
      </c>
      <c r="ATG822" s="175" t="s">
        <v>63</v>
      </c>
      <c r="ATH822" s="10" t="e">
        <f>ATF822*1.4</f>
        <v>#N/A</v>
      </c>
      <c r="ATI822" s="10"/>
      <c r="ATJ822" s="235"/>
      <c r="ATK822" s="175" t="s">
        <v>86</v>
      </c>
      <c r="ATL822" s="75" t="s">
        <v>183</v>
      </c>
      <c r="ATN822" s="176"/>
      <c r="ATO822" s="176" t="e">
        <f>VLOOKUP(ATL822,$A$879:$F$2731,6,FALSE)</f>
        <v>#N/A</v>
      </c>
      <c r="ATP822" s="175" t="s">
        <v>63</v>
      </c>
      <c r="ATQ822" s="10" t="e">
        <f>ATO822*1.4</f>
        <v>#N/A</v>
      </c>
      <c r="ATR822" s="10"/>
      <c r="ATS822" s="235"/>
      <c r="ATT822" s="175" t="s">
        <v>86</v>
      </c>
      <c r="ATU822" s="75" t="s">
        <v>183</v>
      </c>
      <c r="ATW822" s="176"/>
      <c r="ATX822" s="176" t="e">
        <f>VLOOKUP(ATU822,$A$879:$F$2731,6,FALSE)</f>
        <v>#N/A</v>
      </c>
      <c r="ATY822" s="175" t="s">
        <v>63</v>
      </c>
      <c r="ATZ822" s="10" t="e">
        <f>ATX822*1.4</f>
        <v>#N/A</v>
      </c>
      <c r="AUA822" s="10"/>
      <c r="AUB822" s="235"/>
      <c r="AUC822" s="175" t="s">
        <v>86</v>
      </c>
      <c r="AUD822" s="75" t="s">
        <v>183</v>
      </c>
      <c r="AUF822" s="176"/>
      <c r="AUG822" s="176" t="e">
        <f>VLOOKUP(AUD822,$A$879:$F$2731,6,FALSE)</f>
        <v>#N/A</v>
      </c>
      <c r="AUH822" s="175" t="s">
        <v>63</v>
      </c>
      <c r="AUI822" s="10" t="e">
        <f>AUG822*1.4</f>
        <v>#N/A</v>
      </c>
      <c r="AUJ822" s="10"/>
      <c r="AUK822" s="235"/>
      <c r="AUL822" s="175" t="s">
        <v>86</v>
      </c>
      <c r="AUM822" s="75" t="s">
        <v>183</v>
      </c>
      <c r="AUO822" s="176"/>
      <c r="AUP822" s="176" t="e">
        <f>VLOOKUP(AUM822,$A$879:$F$2731,6,FALSE)</f>
        <v>#N/A</v>
      </c>
      <c r="AUQ822" s="175" t="s">
        <v>63</v>
      </c>
      <c r="AUR822" s="10" t="e">
        <f>AUP822*1.4</f>
        <v>#N/A</v>
      </c>
      <c r="AUS822" s="10"/>
      <c r="AUT822" s="235"/>
      <c r="AUU822" s="175" t="s">
        <v>86</v>
      </c>
      <c r="AUV822" s="75" t="s">
        <v>183</v>
      </c>
      <c r="AUX822" s="176"/>
      <c r="AUY822" s="176" t="e">
        <f>VLOOKUP(AUV822,$A$879:$F$2731,6,FALSE)</f>
        <v>#N/A</v>
      </c>
      <c r="AUZ822" s="175" t="s">
        <v>63</v>
      </c>
      <c r="AVA822" s="10" t="e">
        <f>AUY822*1.4</f>
        <v>#N/A</v>
      </c>
      <c r="AVB822" s="10"/>
      <c r="AVC822" s="235"/>
      <c r="AVD822" s="175" t="s">
        <v>86</v>
      </c>
      <c r="AVE822" s="75" t="s">
        <v>183</v>
      </c>
      <c r="AVG822" s="176"/>
      <c r="AVH822" s="176" t="e">
        <f>VLOOKUP(AVE822,$A$879:$F$2731,6,FALSE)</f>
        <v>#N/A</v>
      </c>
      <c r="AVI822" s="175" t="s">
        <v>63</v>
      </c>
      <c r="AVJ822" s="10" t="e">
        <f>AVH822*1.4</f>
        <v>#N/A</v>
      </c>
      <c r="AVK822" s="10"/>
      <c r="AVL822" s="235"/>
      <c r="AVM822" s="175" t="s">
        <v>86</v>
      </c>
      <c r="AVN822" s="75" t="s">
        <v>183</v>
      </c>
      <c r="AVP822" s="176"/>
      <c r="AVQ822" s="176" t="e">
        <f>VLOOKUP(AVN822,$A$879:$F$2731,6,FALSE)</f>
        <v>#N/A</v>
      </c>
      <c r="AVR822" s="175" t="s">
        <v>63</v>
      </c>
      <c r="AVS822" s="10" t="e">
        <f>AVQ822*1.4</f>
        <v>#N/A</v>
      </c>
      <c r="AVT822" s="10"/>
      <c r="AVU822" s="235"/>
      <c r="AVV822" s="175" t="s">
        <v>86</v>
      </c>
      <c r="AVW822" s="75" t="s">
        <v>183</v>
      </c>
      <c r="AVY822" s="176"/>
      <c r="AVZ822" s="176" t="e">
        <f>VLOOKUP(AVW822,$A$879:$F$2731,6,FALSE)</f>
        <v>#N/A</v>
      </c>
      <c r="AWA822" s="175" t="s">
        <v>63</v>
      </c>
      <c r="AWB822" s="10" t="e">
        <f>AVZ822*1.4</f>
        <v>#N/A</v>
      </c>
      <c r="AWC822" s="10"/>
      <c r="AWD822" s="235"/>
      <c r="AWE822" s="175" t="s">
        <v>86</v>
      </c>
      <c r="AWF822" s="75" t="s">
        <v>183</v>
      </c>
      <c r="AWH822" s="176"/>
      <c r="AWI822" s="176" t="e">
        <f>VLOOKUP(AWF822,$A$879:$F$2731,6,FALSE)</f>
        <v>#N/A</v>
      </c>
      <c r="AWJ822" s="175" t="s">
        <v>63</v>
      </c>
      <c r="AWK822" s="10" t="e">
        <f>AWI822*1.4</f>
        <v>#N/A</v>
      </c>
      <c r="AWL822" s="10"/>
      <c r="AWM822" s="235"/>
      <c r="AWN822" s="175" t="s">
        <v>86</v>
      </c>
      <c r="AWO822" s="341" t="s">
        <v>2035</v>
      </c>
      <c r="AWQ822" s="176"/>
      <c r="AWR822" s="176">
        <f>VLOOKUP(AWO822,$A$879:$F$2731,6,FALSE)</f>
        <v>746</v>
      </c>
      <c r="AWS822" s="175" t="s">
        <v>63</v>
      </c>
      <c r="AWT822" s="10">
        <f>AWR822*1.4</f>
        <v>1044.3999999999999</v>
      </c>
      <c r="AWU822" s="10"/>
      <c r="AWV822" s="235"/>
      <c r="AWW822" s="175" t="s">
        <v>86</v>
      </c>
      <c r="AWX822" s="341" t="s">
        <v>2035</v>
      </c>
      <c r="AWZ822" s="176"/>
      <c r="AXA822" s="176">
        <f>VLOOKUP(AWX822,$A$879:$F$2731,6,FALSE)</f>
        <v>746</v>
      </c>
      <c r="AXB822" s="175" t="s">
        <v>63</v>
      </c>
      <c r="AXC822" s="10">
        <f>AXA822*1.4</f>
        <v>1044.3999999999999</v>
      </c>
      <c r="AXD822" s="10"/>
      <c r="AXE822" s="235"/>
      <c r="AXF822" s="175" t="s">
        <v>86</v>
      </c>
      <c r="AXG822" s="341" t="s">
        <v>497</v>
      </c>
      <c r="AXI822" s="176"/>
      <c r="AXJ822" s="176">
        <f>VLOOKUP(AXG822,$A$879:$F$2731,6,FALSE)</f>
        <v>791</v>
      </c>
      <c r="AXK822" s="175" t="s">
        <v>63</v>
      </c>
      <c r="AXL822" s="10">
        <f>AXJ822*1.4</f>
        <v>1107.3999999999999</v>
      </c>
      <c r="AXM822" s="10"/>
      <c r="AXN822" s="235"/>
      <c r="AXO822" s="175" t="s">
        <v>86</v>
      </c>
      <c r="AXP822" s="341" t="s">
        <v>544</v>
      </c>
      <c r="AXR822" s="176"/>
      <c r="AXS822" s="176">
        <f>VLOOKUP(AXP822,$A$879:$F$2731,6,FALSE)</f>
        <v>267</v>
      </c>
      <c r="AXT822" s="175" t="s">
        <v>63</v>
      </c>
      <c r="AXU822" s="10">
        <f>AXS822*1.4</f>
        <v>373.79999999999995</v>
      </c>
      <c r="AXV822" s="10"/>
      <c r="AXW822" s="235"/>
      <c r="AXX822" s="175" t="s">
        <v>86</v>
      </c>
      <c r="AXY822" s="341" t="s">
        <v>2035</v>
      </c>
      <c r="AYA822" s="176"/>
      <c r="AYB822" s="176">
        <f>VLOOKUP(AXY822,$A$879:$F$2731,6,FALSE)</f>
        <v>746</v>
      </c>
      <c r="AYC822" s="175" t="s">
        <v>63</v>
      </c>
      <c r="AYD822" s="10">
        <f>AYB822*1.4</f>
        <v>1044.3999999999999</v>
      </c>
      <c r="AYE822" s="10"/>
      <c r="AYF822" s="235"/>
      <c r="AYG822" s="175" t="s">
        <v>86</v>
      </c>
      <c r="AYH822" s="341" t="s">
        <v>621</v>
      </c>
      <c r="AYJ822" s="176"/>
      <c r="AYK822" s="176">
        <f>VLOOKUP(AYH822,$A$879:$F$2731,6,FALSE)</f>
        <v>429</v>
      </c>
      <c r="AYL822" s="175" t="s">
        <v>63</v>
      </c>
      <c r="AYM822" s="10">
        <f>AYK822*1.4</f>
        <v>600.59999999999991</v>
      </c>
      <c r="AYN822" s="10"/>
      <c r="AYO822" s="235"/>
      <c r="AYP822" s="175" t="s">
        <v>86</v>
      </c>
      <c r="AYQ822" s="341" t="s">
        <v>455</v>
      </c>
      <c r="AYS822" s="176"/>
      <c r="AYT822" s="176">
        <f>VLOOKUP(AYQ822,$A$879:$F$2731,6,FALSE)</f>
        <v>189</v>
      </c>
      <c r="AYU822" s="175" t="s">
        <v>63</v>
      </c>
      <c r="AYV822" s="10">
        <f>AYT822*1.4</f>
        <v>264.59999999999997</v>
      </c>
      <c r="AYW822" s="10"/>
      <c r="AYX822" s="235"/>
      <c r="AYY822" s="175" t="s">
        <v>86</v>
      </c>
      <c r="AYZ822" s="341" t="s">
        <v>2025</v>
      </c>
      <c r="AZB822" s="176"/>
      <c r="AZC822" s="176">
        <f>VLOOKUP(AYZ822,$A$879:$F$2731,6,FALSE)</f>
        <v>623</v>
      </c>
      <c r="AZD822" s="175" t="s">
        <v>63</v>
      </c>
      <c r="AZE822" s="10">
        <f>AZC822*1.4</f>
        <v>872.19999999999993</v>
      </c>
      <c r="AZF822" s="10"/>
      <c r="AZG822" s="235"/>
      <c r="AZH822" s="175" t="s">
        <v>86</v>
      </c>
      <c r="AZI822" s="341" t="s">
        <v>1008</v>
      </c>
      <c r="AZK822" s="176"/>
      <c r="AZL822" s="176">
        <f>VLOOKUP(AZI822,$A$879:$F$2731,6,FALSE)</f>
        <v>4</v>
      </c>
      <c r="AZM822" s="175" t="s">
        <v>63</v>
      </c>
      <c r="AZN822" s="10">
        <f>AZL822*1.4</f>
        <v>5.6</v>
      </c>
      <c r="AZO822" s="10"/>
      <c r="AZP822" s="235"/>
      <c r="AZQ822" s="175" t="s">
        <v>86</v>
      </c>
      <c r="AZR822" s="341" t="s">
        <v>413</v>
      </c>
      <c r="AZT822" s="176"/>
      <c r="AZU822" s="176">
        <f>VLOOKUP(AZR822,$A$879:$F$2731,6,FALSE)</f>
        <v>487</v>
      </c>
      <c r="AZV822" s="175" t="s">
        <v>63</v>
      </c>
      <c r="AZW822" s="10">
        <f>AZU822*1.4</f>
        <v>681.8</v>
      </c>
      <c r="AZX822" s="10"/>
      <c r="AZY822" s="235"/>
      <c r="AZZ822" s="175" t="s">
        <v>86</v>
      </c>
      <c r="BAA822" s="341" t="s">
        <v>546</v>
      </c>
      <c r="BAC822" s="176"/>
      <c r="BAD822" s="176">
        <f>VLOOKUP(BAA822,$A$879:$F$2731,6,FALSE)</f>
        <v>525</v>
      </c>
      <c r="BAE822" s="175" t="s">
        <v>63</v>
      </c>
      <c r="BAF822" s="10">
        <f>BAD822*1.4</f>
        <v>735</v>
      </c>
      <c r="BAG822" s="10"/>
      <c r="BAH822" s="235"/>
      <c r="BAI822" s="175" t="s">
        <v>86</v>
      </c>
      <c r="BAJ822" s="398" t="s">
        <v>459</v>
      </c>
      <c r="BAL822" s="176"/>
      <c r="BAM822" s="176">
        <f>VLOOKUP(BAJ822,$A$879:$F$2731,6,FALSE)</f>
        <v>221</v>
      </c>
      <c r="BAN822" s="175" t="s">
        <v>63</v>
      </c>
      <c r="BAO822" s="10">
        <f>BAM822*1.4</f>
        <v>309.39999999999998</v>
      </c>
      <c r="BAP822" s="10"/>
      <c r="BAQ822" s="235"/>
      <c r="BAR822" s="175" t="s">
        <v>86</v>
      </c>
      <c r="BAS822" s="341" t="s">
        <v>621</v>
      </c>
      <c r="BAU822" s="176"/>
      <c r="BAV822" s="176">
        <f>VLOOKUP(BAS822,$A$879:$F$2731,6,FALSE)</f>
        <v>429</v>
      </c>
      <c r="BAW822" s="175" t="s">
        <v>63</v>
      </c>
      <c r="BAX822" s="10">
        <f>BAV822*1.4</f>
        <v>600.59999999999991</v>
      </c>
      <c r="BAY822" s="10"/>
      <c r="BAZ822" s="235"/>
      <c r="BBA822" s="175" t="s">
        <v>86</v>
      </c>
      <c r="BBB822" s="341" t="s">
        <v>2067</v>
      </c>
      <c r="BBD822" s="176"/>
      <c r="BBE822" s="176">
        <f>VLOOKUP(BBB822,$A$879:$F$2731,6,FALSE)</f>
        <v>376</v>
      </c>
      <c r="BBF822" s="175" t="s">
        <v>63</v>
      </c>
      <c r="BBG822" s="10">
        <f>BBE822*1.4</f>
        <v>526.4</v>
      </c>
      <c r="BBH822" s="10"/>
      <c r="BBI822" s="235"/>
      <c r="BBJ822" s="175" t="s">
        <v>86</v>
      </c>
      <c r="BBK822" s="341" t="s">
        <v>1719</v>
      </c>
      <c r="BBM822" s="176"/>
      <c r="BBN822" s="176">
        <f>VLOOKUP(BBK822,$A$879:$F$2731,6,FALSE)</f>
        <v>193</v>
      </c>
      <c r="BBO822" s="175" t="s">
        <v>63</v>
      </c>
      <c r="BBP822" s="10">
        <f>BBN822*1.4</f>
        <v>270.2</v>
      </c>
      <c r="BBQ822" s="10"/>
      <c r="BBR822" s="235"/>
      <c r="BBS822" s="175" t="s">
        <v>86</v>
      </c>
      <c r="BBT822" s="347" t="s">
        <v>1447</v>
      </c>
      <c r="BBV822" s="176"/>
      <c r="BBW822" s="176">
        <f>VLOOKUP(BBT822,$A$879:$F$2731,6,FALSE)</f>
        <v>70</v>
      </c>
      <c r="BBX822" s="175" t="s">
        <v>63</v>
      </c>
      <c r="BBY822" s="10">
        <f>BBW822*1.4</f>
        <v>98</v>
      </c>
      <c r="BBZ822" s="10"/>
      <c r="BCA822" s="235"/>
      <c r="BCB822" s="175" t="s">
        <v>86</v>
      </c>
      <c r="BCC822" s="341" t="s">
        <v>546</v>
      </c>
      <c r="BCE822" s="176"/>
      <c r="BCF822" s="176">
        <f>VLOOKUP(BCC822,$A$879:$F$2731,6,FALSE)</f>
        <v>525</v>
      </c>
      <c r="BCG822" s="175" t="s">
        <v>63</v>
      </c>
      <c r="BCH822" s="10">
        <f>BCF822*1.4</f>
        <v>735</v>
      </c>
      <c r="BCI822" s="10"/>
      <c r="BCJ822" s="235"/>
      <c r="BCK822" s="175" t="s">
        <v>86</v>
      </c>
      <c r="BCL822" s="341" t="s">
        <v>413</v>
      </c>
      <c r="BCN822" s="176"/>
      <c r="BCO822" s="176">
        <f>VLOOKUP(BCL822,$A$879:$F$2731,6,FALSE)</f>
        <v>487</v>
      </c>
      <c r="BCP822" s="175" t="s">
        <v>63</v>
      </c>
      <c r="BCQ822" s="10">
        <f>BCO822*1.4</f>
        <v>681.8</v>
      </c>
      <c r="BCR822" s="10"/>
      <c r="BCS822" s="235"/>
      <c r="BCT822" s="175" t="s">
        <v>86</v>
      </c>
      <c r="BCU822" s="351" t="s">
        <v>459</v>
      </c>
      <c r="BCW822" s="176"/>
      <c r="BCX822" s="176">
        <f>VLOOKUP(BCU822,$A$879:$F$2731,6,FALSE)</f>
        <v>221</v>
      </c>
      <c r="BCY822" s="175" t="s">
        <v>63</v>
      </c>
      <c r="BCZ822" s="10">
        <f>BCX822*1.4</f>
        <v>309.39999999999998</v>
      </c>
      <c r="BDA822" s="10"/>
      <c r="BDB822" s="235"/>
      <c r="BDC822" s="175" t="s">
        <v>86</v>
      </c>
      <c r="BDD822" s="347" t="s">
        <v>2067</v>
      </c>
      <c r="BDF822" s="176"/>
      <c r="BDG822" s="176">
        <f>VLOOKUP(BDD822,$A$879:$F$2731,6,FALSE)</f>
        <v>376</v>
      </c>
      <c r="BDH822" s="175" t="s">
        <v>63</v>
      </c>
      <c r="BDI822" s="10">
        <f>BDG822*1.4</f>
        <v>526.4</v>
      </c>
      <c r="BDJ822" s="10"/>
      <c r="BDK822" s="235"/>
      <c r="BDL822" s="175" t="s">
        <v>86</v>
      </c>
      <c r="BDM822" s="341" t="s">
        <v>459</v>
      </c>
      <c r="BDO822" s="176"/>
      <c r="BDP822" s="176">
        <f>VLOOKUP(BDM822,$A$879:$F$2731,6,FALSE)</f>
        <v>221</v>
      </c>
      <c r="BDQ822" s="175" t="s">
        <v>63</v>
      </c>
      <c r="BDR822" s="10">
        <f>BDP822*1.4</f>
        <v>309.39999999999998</v>
      </c>
      <c r="BDS822" s="10"/>
      <c r="BDT822" s="235"/>
      <c r="BDU822" s="175" t="s">
        <v>86</v>
      </c>
      <c r="BDV822" s="341" t="s">
        <v>463</v>
      </c>
      <c r="BDX822" s="176"/>
      <c r="BDY822" s="176">
        <f>VLOOKUP(BDV822,$A$879:$F$2731,6,FALSE)</f>
        <v>224</v>
      </c>
      <c r="BDZ822" s="175" t="s">
        <v>63</v>
      </c>
      <c r="BEA822" s="10">
        <f>BDY822*1.4</f>
        <v>313.59999999999997</v>
      </c>
      <c r="BEB822" s="10"/>
      <c r="BEC822" s="235"/>
      <c r="BED822" s="175" t="s">
        <v>86</v>
      </c>
      <c r="BEE822" s="341" t="s">
        <v>459</v>
      </c>
      <c r="BEG822" s="176"/>
      <c r="BEH822" s="176">
        <f>VLOOKUP(BEE822,$A$879:$F$2731,6,FALSE)</f>
        <v>221</v>
      </c>
      <c r="BEI822" s="175" t="s">
        <v>63</v>
      </c>
      <c r="BEJ822" s="10">
        <f>BEH822*1.4</f>
        <v>309.39999999999998</v>
      </c>
      <c r="BEK822" s="10"/>
      <c r="BEL822" s="235"/>
      <c r="BEM822" s="175" t="s">
        <v>86</v>
      </c>
      <c r="BEN822" s="341" t="s">
        <v>621</v>
      </c>
      <c r="BEP822" s="176"/>
      <c r="BEQ822" s="176">
        <f>VLOOKUP(BEN822,$A$879:$F$2731,6,FALSE)</f>
        <v>429</v>
      </c>
      <c r="BER822" s="175" t="s">
        <v>63</v>
      </c>
      <c r="BES822" s="10">
        <f>BEQ822*1.4</f>
        <v>600.59999999999991</v>
      </c>
      <c r="BET822" s="10"/>
      <c r="BEU822" s="235"/>
      <c r="BEV822" s="175" t="s">
        <v>86</v>
      </c>
      <c r="BEW822" s="341" t="s">
        <v>455</v>
      </c>
      <c r="BEY822" s="176"/>
      <c r="BEZ822" s="176">
        <f>VLOOKUP(BEW822,$A$879:$F$2731,6,FALSE)</f>
        <v>189</v>
      </c>
      <c r="BFA822" s="175" t="s">
        <v>63</v>
      </c>
      <c r="BFB822" s="10">
        <f>BEZ822*1.4</f>
        <v>264.59999999999997</v>
      </c>
      <c r="BFC822" s="10"/>
      <c r="BFD822" s="235"/>
      <c r="BFE822" s="175" t="s">
        <v>86</v>
      </c>
      <c r="BFF822" s="341" t="s">
        <v>477</v>
      </c>
      <c r="BFH822" s="176"/>
      <c r="BFI822" s="176">
        <f>VLOOKUP(BFF822,$A$879:$F$2731,6,FALSE)</f>
        <v>245</v>
      </c>
      <c r="BFJ822" s="175" t="s">
        <v>63</v>
      </c>
      <c r="BFK822" s="10">
        <f>BFI822*1.4</f>
        <v>343</v>
      </c>
      <c r="BFL822" s="10"/>
      <c r="BFM822" s="235"/>
      <c r="BFN822" s="175" t="s">
        <v>86</v>
      </c>
      <c r="BFO822" s="341" t="s">
        <v>546</v>
      </c>
      <c r="BFQ822" s="176"/>
      <c r="BFR822" s="176">
        <f>VLOOKUP(BFO822,$A$879:$F$2731,6,FALSE)</f>
        <v>525</v>
      </c>
      <c r="BFS822" s="175" t="s">
        <v>63</v>
      </c>
      <c r="BFT822" s="10">
        <f>BFR822*1.4</f>
        <v>735</v>
      </c>
      <c r="BFU822" s="10"/>
      <c r="BFV822" s="235"/>
      <c r="BFW822" s="175" t="s">
        <v>86</v>
      </c>
      <c r="BFX822" s="351" t="s">
        <v>546</v>
      </c>
      <c r="BFZ822" s="176"/>
      <c r="BGA822" s="176">
        <f>VLOOKUP(BFX822,$A$879:$F$2731,6,FALSE)</f>
        <v>525</v>
      </c>
      <c r="BGB822" s="175" t="s">
        <v>63</v>
      </c>
      <c r="BGC822" s="10">
        <f>BGA822*1.4</f>
        <v>735</v>
      </c>
      <c r="BGD822" s="10"/>
      <c r="BGE822" s="235"/>
      <c r="BGF822" s="175" t="s">
        <v>86</v>
      </c>
      <c r="BGG822" s="341" t="s">
        <v>712</v>
      </c>
      <c r="BGI822" s="176"/>
      <c r="BGJ822" s="176">
        <f>VLOOKUP(BGG822,$A$879:$F$2731,6,FALSE)</f>
        <v>515</v>
      </c>
      <c r="BGK822" s="175" t="s">
        <v>63</v>
      </c>
      <c r="BGL822" s="10">
        <f>BGJ822*1.4</f>
        <v>721</v>
      </c>
      <c r="BGM822" s="10"/>
      <c r="BGN822" s="235"/>
      <c r="BGO822" s="175" t="s">
        <v>86</v>
      </c>
      <c r="BGP822" s="351" t="s">
        <v>2035</v>
      </c>
      <c r="BGR822" s="176"/>
      <c r="BGS822" s="176">
        <f>VLOOKUP(BGP822,$A$879:$F$2731,6,FALSE)</f>
        <v>746</v>
      </c>
      <c r="BGT822" s="175" t="s">
        <v>63</v>
      </c>
      <c r="BGU822" s="10">
        <f>BGS822*1.4</f>
        <v>1044.3999999999999</v>
      </c>
      <c r="BGV822" s="10"/>
      <c r="BGW822" s="235"/>
      <c r="BGX822" s="175" t="s">
        <v>86</v>
      </c>
      <c r="BGY822" s="341" t="s">
        <v>2025</v>
      </c>
      <c r="BHA822" s="176"/>
      <c r="BHB822" s="176">
        <f>VLOOKUP(BGY822,$A$879:$F$2731,6,FALSE)</f>
        <v>623</v>
      </c>
      <c r="BHC822" s="175" t="s">
        <v>63</v>
      </c>
      <c r="BHD822" s="10">
        <f>BHB822*1.4</f>
        <v>872.19999999999993</v>
      </c>
      <c r="BHE822" s="10"/>
    </row>
    <row r="823" spans="1:1565" s="14" customFormat="1" ht="15">
      <c r="A823" s="175" t="s">
        <v>87</v>
      </c>
      <c r="B823" s="343" t="s">
        <v>2067</v>
      </c>
      <c r="D823" s="176"/>
      <c r="E823" s="176">
        <f>VLOOKUP(B823,$A$879:$F$2731,6,FALSE)</f>
        <v>376</v>
      </c>
      <c r="F823" s="175" t="s">
        <v>65</v>
      </c>
      <c r="G823" s="10">
        <f>E823*1.3</f>
        <v>488.8</v>
      </c>
      <c r="H823" s="10"/>
      <c r="I823" s="229"/>
      <c r="J823" s="175" t="s">
        <v>87</v>
      </c>
      <c r="K823" s="341" t="s">
        <v>1719</v>
      </c>
      <c r="M823" s="176"/>
      <c r="N823" s="176">
        <f>VLOOKUP(K823,$A$879:$F$2731,6,FALSE)</f>
        <v>193</v>
      </c>
      <c r="O823" s="175" t="s">
        <v>65</v>
      </c>
      <c r="P823" s="10">
        <f>N823*1.3</f>
        <v>250.9</v>
      </c>
      <c r="Q823" s="10"/>
      <c r="R823" s="229"/>
      <c r="S823" s="175" t="s">
        <v>87</v>
      </c>
      <c r="T823" s="341" t="s">
        <v>2025</v>
      </c>
      <c r="V823" s="176"/>
      <c r="W823" s="176">
        <f>VLOOKUP(T823,$A$879:$F$2731,6,FALSE)</f>
        <v>623</v>
      </c>
      <c r="X823" s="175" t="s">
        <v>65</v>
      </c>
      <c r="Y823" s="10">
        <f>W823*1.3</f>
        <v>809.9</v>
      </c>
      <c r="Z823" s="10"/>
      <c r="AA823" s="229"/>
      <c r="AB823" s="175" t="s">
        <v>87</v>
      </c>
      <c r="AC823" s="341" t="s">
        <v>1719</v>
      </c>
      <c r="AE823" s="176"/>
      <c r="AF823" s="176">
        <f>VLOOKUP(AC823,$A$879:$F$2731,6,FALSE)</f>
        <v>193</v>
      </c>
      <c r="AG823" s="175" t="s">
        <v>65</v>
      </c>
      <c r="AH823" s="10">
        <f>AF823*1.3</f>
        <v>250.9</v>
      </c>
      <c r="AI823" s="10"/>
      <c r="AJ823" s="229"/>
      <c r="AK823" s="175" t="s">
        <v>87</v>
      </c>
      <c r="AL823" s="341" t="s">
        <v>1719</v>
      </c>
      <c r="AN823" s="176"/>
      <c r="AO823" s="176">
        <f>VLOOKUP(AL823,$A$879:$F$2731,6,FALSE)</f>
        <v>193</v>
      </c>
      <c r="AP823" s="175" t="s">
        <v>65</v>
      </c>
      <c r="AQ823" s="10">
        <f>AO823*1.3</f>
        <v>250.9</v>
      </c>
      <c r="AR823" s="10"/>
      <c r="AS823" s="229"/>
      <c r="AT823" s="175" t="s">
        <v>87</v>
      </c>
      <c r="AU823" s="341" t="s">
        <v>497</v>
      </c>
      <c r="AW823" s="176"/>
      <c r="AX823" s="176">
        <f>VLOOKUP(AU823,$A$879:$F$2731,6,FALSE)</f>
        <v>791</v>
      </c>
      <c r="AY823" s="175" t="s">
        <v>65</v>
      </c>
      <c r="AZ823" s="10">
        <f>AX823*1.3</f>
        <v>1028.3</v>
      </c>
      <c r="BA823" s="10"/>
      <c r="BB823" s="229"/>
      <c r="BC823" s="175" t="s">
        <v>87</v>
      </c>
      <c r="BD823" s="341" t="s">
        <v>2454</v>
      </c>
      <c r="BF823" s="176"/>
      <c r="BG823" s="176">
        <f>VLOOKUP(BD823,$A$879:$F$2731,6,FALSE)</f>
        <v>174</v>
      </c>
      <c r="BH823" s="175" t="s">
        <v>65</v>
      </c>
      <c r="BI823" s="10">
        <f>BG823*1.3</f>
        <v>226.20000000000002</v>
      </c>
      <c r="BJ823" s="10"/>
      <c r="BK823" s="229"/>
      <c r="BL823" s="175" t="s">
        <v>87</v>
      </c>
      <c r="BM823" s="341" t="s">
        <v>547</v>
      </c>
      <c r="BO823" s="176"/>
      <c r="BP823" s="176">
        <f>VLOOKUP(BM823,$A$879:$F$2731,6,FALSE)</f>
        <v>472</v>
      </c>
      <c r="BQ823" s="175" t="s">
        <v>65</v>
      </c>
      <c r="BR823" s="10">
        <f>BP823*1.3</f>
        <v>613.6</v>
      </c>
      <c r="BS823" s="10"/>
      <c r="BT823" s="229"/>
      <c r="BU823" s="175" t="s">
        <v>87</v>
      </c>
      <c r="BV823" s="341" t="s">
        <v>2025</v>
      </c>
      <c r="BX823" s="176"/>
      <c r="BY823" s="176">
        <f>VLOOKUP(BV823,$A$879:$F$2731,6,FALSE)</f>
        <v>623</v>
      </c>
      <c r="BZ823" s="175" t="s">
        <v>65</v>
      </c>
      <c r="CA823" s="10">
        <f>BY823*1.3</f>
        <v>809.9</v>
      </c>
      <c r="CB823" s="10"/>
      <c r="CC823" s="229"/>
      <c r="CD823" s="175" t="s">
        <v>87</v>
      </c>
      <c r="CE823" s="341" t="s">
        <v>1719</v>
      </c>
      <c r="CG823" s="176"/>
      <c r="CH823" s="176">
        <f>VLOOKUP(CE823,$A$879:$F$2731,6,FALSE)</f>
        <v>193</v>
      </c>
      <c r="CI823" s="175" t="s">
        <v>65</v>
      </c>
      <c r="CJ823" s="10">
        <f>CH823*1.3</f>
        <v>250.9</v>
      </c>
      <c r="CK823" s="10"/>
      <c r="CL823" s="229"/>
      <c r="CM823" s="175" t="s">
        <v>87</v>
      </c>
      <c r="CN823" s="341" t="s">
        <v>2454</v>
      </c>
      <c r="CP823" s="176"/>
      <c r="CQ823" s="176">
        <f>VLOOKUP(CN823,$A$879:$F$2731,6,FALSE)</f>
        <v>174</v>
      </c>
      <c r="CR823" s="175" t="s">
        <v>65</v>
      </c>
      <c r="CS823" s="10">
        <f>CQ823*1.3</f>
        <v>226.20000000000002</v>
      </c>
      <c r="CT823" s="10"/>
      <c r="CU823" s="229"/>
      <c r="CV823" s="175" t="s">
        <v>87</v>
      </c>
      <c r="CW823" s="341" t="s">
        <v>546</v>
      </c>
      <c r="CY823" s="176"/>
      <c r="CZ823" s="176">
        <f>VLOOKUP(CW823,$A$879:$F$2731,6,FALSE)</f>
        <v>525</v>
      </c>
      <c r="DA823" s="175" t="s">
        <v>65</v>
      </c>
      <c r="DB823" s="10">
        <f>CZ823*1.3</f>
        <v>682.5</v>
      </c>
      <c r="DC823" s="10"/>
      <c r="DD823" s="229"/>
      <c r="DE823" s="175" t="s">
        <v>87</v>
      </c>
      <c r="DF823" s="341" t="s">
        <v>413</v>
      </c>
      <c r="DH823" s="176"/>
      <c r="DI823" s="176">
        <f>VLOOKUP(DF823,$A$879:$F$2731,6,FALSE)</f>
        <v>487</v>
      </c>
      <c r="DJ823" s="175" t="s">
        <v>65</v>
      </c>
      <c r="DK823" s="10">
        <f>DI823*1.3</f>
        <v>633.1</v>
      </c>
      <c r="DL823" s="10"/>
      <c r="DM823" s="229"/>
      <c r="DN823" s="175" t="s">
        <v>87</v>
      </c>
      <c r="DO823" s="341" t="s">
        <v>2025</v>
      </c>
      <c r="DQ823" s="176"/>
      <c r="DR823" s="176">
        <f>VLOOKUP(DO823,$A$879:$F$2731,6,FALSE)</f>
        <v>623</v>
      </c>
      <c r="DS823" s="175" t="s">
        <v>65</v>
      </c>
      <c r="DT823" s="10">
        <f>DR823*1.3</f>
        <v>809.9</v>
      </c>
      <c r="DU823" s="10"/>
      <c r="DV823" s="229"/>
      <c r="DW823" s="175" t="s">
        <v>87</v>
      </c>
      <c r="DX823" s="341" t="s">
        <v>2067</v>
      </c>
      <c r="DZ823" s="176"/>
      <c r="EA823" s="176">
        <f>VLOOKUP(DX823,$A$879:$F$2731,6,FALSE)</f>
        <v>376</v>
      </c>
      <c r="EB823" s="175" t="s">
        <v>65</v>
      </c>
      <c r="EC823" s="10">
        <f>EA823*1.3</f>
        <v>488.8</v>
      </c>
      <c r="ED823" s="10"/>
      <c r="EE823" s="229"/>
      <c r="EF823" s="175" t="s">
        <v>87</v>
      </c>
      <c r="EG823" s="341" t="s">
        <v>2454</v>
      </c>
      <c r="EI823" s="176"/>
      <c r="EJ823" s="176">
        <f>VLOOKUP(EG823,$A$879:$F$2731,6,FALSE)</f>
        <v>174</v>
      </c>
      <c r="EK823" s="175" t="s">
        <v>65</v>
      </c>
      <c r="EL823" s="10">
        <f>EJ823*1.3</f>
        <v>226.20000000000002</v>
      </c>
      <c r="EM823" s="10"/>
      <c r="EN823" s="229"/>
      <c r="EO823" s="175" t="s">
        <v>87</v>
      </c>
      <c r="EP823" s="341" t="s">
        <v>1719</v>
      </c>
      <c r="ER823" s="176"/>
      <c r="ES823" s="176">
        <f>VLOOKUP(EP823,$A$879:$F$2731,6,FALSE)</f>
        <v>193</v>
      </c>
      <c r="ET823" s="175" t="s">
        <v>65</v>
      </c>
      <c r="EU823" s="10">
        <f>ES823*1.3</f>
        <v>250.9</v>
      </c>
      <c r="EV823" s="10"/>
      <c r="EW823" s="229"/>
      <c r="EX823" s="175" t="s">
        <v>87</v>
      </c>
      <c r="EY823" s="341" t="s">
        <v>2025</v>
      </c>
      <c r="FA823" s="176"/>
      <c r="FB823" s="176">
        <f>VLOOKUP(EY823,$A$879:$F$2731,6,FALSE)</f>
        <v>623</v>
      </c>
      <c r="FC823" s="175" t="s">
        <v>65</v>
      </c>
      <c r="FD823" s="10">
        <f>FB823*1.3</f>
        <v>809.9</v>
      </c>
      <c r="FE823" s="10"/>
      <c r="FF823" s="229"/>
      <c r="FG823" s="175" t="s">
        <v>87</v>
      </c>
      <c r="FH823" s="341" t="s">
        <v>546</v>
      </c>
      <c r="FJ823" s="176"/>
      <c r="FK823" s="176">
        <f>VLOOKUP(FH823,$A$879:$F$2731,6,FALSE)</f>
        <v>525</v>
      </c>
      <c r="FL823" s="175" t="s">
        <v>65</v>
      </c>
      <c r="FM823" s="10">
        <f>FK823*1.3</f>
        <v>682.5</v>
      </c>
      <c r="FN823" s="10"/>
      <c r="FO823" s="229"/>
      <c r="FP823" s="175" t="s">
        <v>87</v>
      </c>
      <c r="FQ823" s="341" t="s">
        <v>2067</v>
      </c>
      <c r="FS823" s="176"/>
      <c r="FT823" s="176">
        <f>VLOOKUP(FQ823,$A$879:$F$2731,6,FALSE)</f>
        <v>376</v>
      </c>
      <c r="FU823" s="175" t="s">
        <v>65</v>
      </c>
      <c r="FV823" s="10">
        <f>FT823*1.3</f>
        <v>488.8</v>
      </c>
      <c r="FW823" s="10"/>
      <c r="FX823" s="229"/>
      <c r="FY823" s="175" t="s">
        <v>87</v>
      </c>
      <c r="FZ823" s="349" t="s">
        <v>183</v>
      </c>
      <c r="GB823" s="176"/>
      <c r="GC823" s="176" t="e">
        <f>VLOOKUP(FZ823,$A$879:$F$2731,6,FALSE)</f>
        <v>#N/A</v>
      </c>
      <c r="GD823" s="175" t="s">
        <v>65</v>
      </c>
      <c r="GE823" s="10" t="e">
        <f>GC823*1.3</f>
        <v>#N/A</v>
      </c>
      <c r="GF823" s="10"/>
      <c r="GG823" s="229"/>
      <c r="GH823" s="175" t="s">
        <v>87</v>
      </c>
      <c r="GI823" s="341" t="s">
        <v>2067</v>
      </c>
      <c r="GK823" s="176"/>
      <c r="GL823" s="176">
        <f>VLOOKUP(GI823,$A$879:$F$2731,6,FALSE)</f>
        <v>376</v>
      </c>
      <c r="GM823" s="175" t="s">
        <v>65</v>
      </c>
      <c r="GN823" s="10">
        <f>GL823*1.3</f>
        <v>488.8</v>
      </c>
      <c r="GO823" s="10"/>
      <c r="GP823" s="229"/>
      <c r="GQ823" s="175" t="s">
        <v>87</v>
      </c>
      <c r="GR823" s="341" t="s">
        <v>546</v>
      </c>
      <c r="GT823" s="176"/>
      <c r="GU823" s="176">
        <f>VLOOKUP(GR823,$A$879:$F$2731,6,FALSE)</f>
        <v>525</v>
      </c>
      <c r="GV823" s="175" t="s">
        <v>65</v>
      </c>
      <c r="GW823" s="10">
        <f>GU823*1.3</f>
        <v>682.5</v>
      </c>
      <c r="GX823" s="10"/>
      <c r="GY823" s="229"/>
      <c r="GZ823" s="175" t="s">
        <v>87</v>
      </c>
      <c r="HA823" s="341" t="s">
        <v>455</v>
      </c>
      <c r="HC823" s="176"/>
      <c r="HD823" s="176">
        <f>VLOOKUP(HA823,$A$879:$F$2731,6,FALSE)</f>
        <v>189</v>
      </c>
      <c r="HE823" s="175" t="s">
        <v>65</v>
      </c>
      <c r="HF823" s="10">
        <f>HD823*1.3</f>
        <v>245.70000000000002</v>
      </c>
      <c r="HG823" s="10"/>
      <c r="HH823" s="229"/>
      <c r="HI823" s="175" t="s">
        <v>87</v>
      </c>
      <c r="HJ823" s="341" t="s">
        <v>546</v>
      </c>
      <c r="HL823" s="176"/>
      <c r="HM823" s="176">
        <f>VLOOKUP(HJ823,$A$879:$F$2731,6,FALSE)</f>
        <v>525</v>
      </c>
      <c r="HN823" s="175" t="s">
        <v>65</v>
      </c>
      <c r="HO823" s="10">
        <f>HM823*1.3</f>
        <v>682.5</v>
      </c>
      <c r="HP823" s="10"/>
      <c r="HQ823" s="229"/>
      <c r="HR823" s="175" t="s">
        <v>87</v>
      </c>
      <c r="HS823" s="341" t="s">
        <v>2025</v>
      </c>
      <c r="HU823" s="176"/>
      <c r="HV823" s="176">
        <f>VLOOKUP(HS823,$A$879:$F$2731,6,FALSE)</f>
        <v>623</v>
      </c>
      <c r="HW823" s="175" t="s">
        <v>65</v>
      </c>
      <c r="HX823" s="10">
        <f>HV823*1.3</f>
        <v>809.9</v>
      </c>
      <c r="HY823" s="10"/>
      <c r="HZ823" s="229"/>
      <c r="IA823" s="175" t="s">
        <v>87</v>
      </c>
      <c r="IB823" s="341" t="s">
        <v>413</v>
      </c>
      <c r="ID823" s="176"/>
      <c r="IE823" s="176">
        <f>VLOOKUP(IB823,$A$879:$F$2731,6,FALSE)</f>
        <v>487</v>
      </c>
      <c r="IF823" s="175" t="s">
        <v>65</v>
      </c>
      <c r="IG823" s="10">
        <f>IE823*1.3</f>
        <v>633.1</v>
      </c>
      <c r="IH823" s="10"/>
      <c r="II823" s="229"/>
      <c r="IJ823" s="175" t="s">
        <v>87</v>
      </c>
      <c r="IK823" s="341" t="s">
        <v>2035</v>
      </c>
      <c r="IM823" s="176"/>
      <c r="IN823" s="176">
        <f>VLOOKUP(IK823,$A$879:$F$2731,6,FALSE)</f>
        <v>746</v>
      </c>
      <c r="IO823" s="175" t="s">
        <v>65</v>
      </c>
      <c r="IP823" s="10">
        <f>IN823*1.3</f>
        <v>969.80000000000007</v>
      </c>
      <c r="IQ823" s="10"/>
      <c r="IR823" s="229"/>
      <c r="IS823" s="175" t="s">
        <v>87</v>
      </c>
      <c r="IT823" s="341" t="s">
        <v>1374</v>
      </c>
      <c r="IV823" s="176"/>
      <c r="IW823" s="176">
        <f>VLOOKUP(IT823,$A$879:$F$2731,6,FALSE)</f>
        <v>635</v>
      </c>
      <c r="IX823" s="175" t="s">
        <v>65</v>
      </c>
      <c r="IY823" s="10">
        <f>IW823*1.3</f>
        <v>825.5</v>
      </c>
      <c r="IZ823" s="10"/>
      <c r="JA823" s="229"/>
      <c r="JB823" s="175" t="s">
        <v>87</v>
      </c>
      <c r="JC823" s="341" t="s">
        <v>497</v>
      </c>
      <c r="JE823" s="176"/>
      <c r="JF823" s="176">
        <f>VLOOKUP(JC823,$A$879:$F$2731,6,FALSE)</f>
        <v>791</v>
      </c>
      <c r="JG823" s="175" t="s">
        <v>65</v>
      </c>
      <c r="JH823" s="10">
        <f>JF823*1.3</f>
        <v>1028.3</v>
      </c>
      <c r="JI823" s="10"/>
      <c r="JJ823" s="229"/>
      <c r="JK823" s="175" t="s">
        <v>87</v>
      </c>
      <c r="JL823" s="341" t="s">
        <v>2025</v>
      </c>
      <c r="JN823" s="176"/>
      <c r="JO823" s="176">
        <f>VLOOKUP(JL823,$A$879:$F$2731,6,FALSE)</f>
        <v>623</v>
      </c>
      <c r="JP823" s="175" t="s">
        <v>65</v>
      </c>
      <c r="JQ823" s="10">
        <f>JO823*1.3</f>
        <v>809.9</v>
      </c>
      <c r="JR823" s="10"/>
      <c r="JS823" s="229"/>
      <c r="JT823" s="175" t="s">
        <v>87</v>
      </c>
      <c r="JU823" s="341" t="s">
        <v>2454</v>
      </c>
      <c r="JW823" s="176"/>
      <c r="JX823" s="176">
        <f>VLOOKUP(JU823,$A$879:$F$2731,6,FALSE)</f>
        <v>174</v>
      </c>
      <c r="JY823" s="175" t="s">
        <v>65</v>
      </c>
      <c r="JZ823" s="10">
        <f>JX823*1.3</f>
        <v>226.20000000000002</v>
      </c>
      <c r="KA823" s="10"/>
      <c r="KB823" s="229"/>
      <c r="KC823" s="175" t="s">
        <v>87</v>
      </c>
      <c r="KD823" s="349" t="s">
        <v>183</v>
      </c>
      <c r="KF823" s="176"/>
      <c r="KG823" s="176" t="e">
        <f>VLOOKUP(KD823,$A$879:$F$2731,6,FALSE)</f>
        <v>#N/A</v>
      </c>
      <c r="KH823" s="175" t="s">
        <v>65</v>
      </c>
      <c r="KI823" s="10" t="e">
        <f>KG823*1.3</f>
        <v>#N/A</v>
      </c>
      <c r="KJ823" s="10"/>
      <c r="KK823" s="229"/>
      <c r="KL823" s="175" t="s">
        <v>87</v>
      </c>
      <c r="KM823" s="341" t="s">
        <v>459</v>
      </c>
      <c r="KO823" s="176"/>
      <c r="KP823" s="176">
        <f>VLOOKUP(KM823,$A$879:$F$2731,6,FALSE)</f>
        <v>221</v>
      </c>
      <c r="KQ823" s="175" t="s">
        <v>65</v>
      </c>
      <c r="KR823" s="10">
        <f>KP823*1.3</f>
        <v>287.3</v>
      </c>
      <c r="KS823" s="10"/>
      <c r="KT823" s="229"/>
      <c r="KU823" s="175" t="s">
        <v>87</v>
      </c>
      <c r="KV823" s="341" t="s">
        <v>546</v>
      </c>
      <c r="KX823" s="176"/>
      <c r="KY823" s="176">
        <f>VLOOKUP(KV823,$A$879:$F$2731,6,FALSE)</f>
        <v>525</v>
      </c>
      <c r="KZ823" s="175" t="s">
        <v>65</v>
      </c>
      <c r="LA823" s="10">
        <f>KY823*1.3</f>
        <v>682.5</v>
      </c>
      <c r="LB823" s="10"/>
      <c r="LC823" s="229"/>
      <c r="LD823" s="175" t="s">
        <v>87</v>
      </c>
      <c r="LE823" s="349" t="s">
        <v>183</v>
      </c>
      <c r="LG823" s="176"/>
      <c r="LH823" s="176" t="e">
        <f>VLOOKUP(LE823,$A$879:$F$2731,6,FALSE)</f>
        <v>#N/A</v>
      </c>
      <c r="LI823" s="175" t="s">
        <v>65</v>
      </c>
      <c r="LJ823" s="10" t="e">
        <f>LH823*1.3</f>
        <v>#N/A</v>
      </c>
      <c r="LK823" s="10"/>
      <c r="LL823" s="229"/>
      <c r="LM823" s="175" t="s">
        <v>87</v>
      </c>
      <c r="LN823" s="341" t="s">
        <v>413</v>
      </c>
      <c r="LP823" s="176"/>
      <c r="LQ823" s="176">
        <f>VLOOKUP(LN823,$A$879:$F$2731,6,FALSE)</f>
        <v>487</v>
      </c>
      <c r="LR823" s="175" t="s">
        <v>65</v>
      </c>
      <c r="LS823" s="10">
        <f>LQ823*1.3</f>
        <v>633.1</v>
      </c>
      <c r="LT823" s="10"/>
      <c r="LU823" s="229"/>
      <c r="LV823" s="175" t="s">
        <v>87</v>
      </c>
      <c r="LW823" s="341" t="s">
        <v>1719</v>
      </c>
      <c r="LY823" s="176"/>
      <c r="LZ823" s="176">
        <f>VLOOKUP(LW823,$A$879:$F$2731,6,FALSE)</f>
        <v>193</v>
      </c>
      <c r="MA823" s="175" t="s">
        <v>65</v>
      </c>
      <c r="MB823" s="10">
        <f>LZ823*1.3</f>
        <v>250.9</v>
      </c>
      <c r="MC823" s="10"/>
      <c r="MD823" s="229"/>
      <c r="ME823" s="175" t="s">
        <v>87</v>
      </c>
      <c r="MF823" s="341" t="s">
        <v>1719</v>
      </c>
      <c r="MH823" s="176"/>
      <c r="MI823" s="176">
        <f>VLOOKUP(MF823,$A$879:$F$2731,6,FALSE)</f>
        <v>193</v>
      </c>
      <c r="MJ823" s="175" t="s">
        <v>65</v>
      </c>
      <c r="MK823" s="10">
        <f>MI823*1.3</f>
        <v>250.9</v>
      </c>
      <c r="ML823" s="10"/>
      <c r="MM823" s="229"/>
      <c r="MN823" s="175" t="s">
        <v>87</v>
      </c>
      <c r="MO823" s="349" t="s">
        <v>183</v>
      </c>
      <c r="MQ823" s="176"/>
      <c r="MR823" s="176" t="e">
        <f>VLOOKUP(MO823,$A$879:$F$2731,6,FALSE)</f>
        <v>#N/A</v>
      </c>
      <c r="MS823" s="175" t="s">
        <v>65</v>
      </c>
      <c r="MT823" s="10" t="e">
        <f>MR823*1.3</f>
        <v>#N/A</v>
      </c>
      <c r="MU823" s="10"/>
      <c r="MV823" s="229"/>
      <c r="MW823" s="175" t="s">
        <v>87</v>
      </c>
      <c r="MX823" s="341" t="s">
        <v>413</v>
      </c>
      <c r="MZ823" s="176"/>
      <c r="NA823" s="176">
        <f>VLOOKUP(MX823,$A$879:$F$2731,6,FALSE)</f>
        <v>487</v>
      </c>
      <c r="NB823" s="175" t="s">
        <v>65</v>
      </c>
      <c r="NC823" s="10">
        <f>NA823*1.3</f>
        <v>633.1</v>
      </c>
      <c r="ND823" s="10"/>
      <c r="NE823" s="229"/>
      <c r="NF823" s="175" t="s">
        <v>87</v>
      </c>
      <c r="NG823" s="341" t="s">
        <v>459</v>
      </c>
      <c r="NI823" s="176"/>
      <c r="NJ823" s="176">
        <f>VLOOKUP(NG823,$A$879:$F$2731,6,FALSE)</f>
        <v>221</v>
      </c>
      <c r="NK823" s="175" t="s">
        <v>65</v>
      </c>
      <c r="NL823" s="10">
        <f>NJ823*1.3</f>
        <v>287.3</v>
      </c>
      <c r="NM823" s="10"/>
      <c r="NN823" s="229"/>
      <c r="NO823" s="175" t="s">
        <v>87</v>
      </c>
      <c r="NP823" s="341" t="s">
        <v>2035</v>
      </c>
      <c r="NR823" s="176"/>
      <c r="NS823" s="176">
        <f>VLOOKUP(NP823,$A$879:$F$2731,6,FALSE)</f>
        <v>746</v>
      </c>
      <c r="NT823" s="175" t="s">
        <v>65</v>
      </c>
      <c r="NU823" s="10">
        <f>NS823*1.3</f>
        <v>969.80000000000007</v>
      </c>
      <c r="NV823" s="10"/>
      <c r="NW823" s="229"/>
      <c r="NX823" s="175" t="s">
        <v>87</v>
      </c>
      <c r="NY823" s="341" t="s">
        <v>2454</v>
      </c>
      <c r="OA823" s="176"/>
      <c r="OB823" s="176">
        <f>VLOOKUP(NY823,$A$879:$F$2731,6,FALSE)</f>
        <v>174</v>
      </c>
      <c r="OC823" s="175" t="s">
        <v>65</v>
      </c>
      <c r="OD823" s="10">
        <f>OB823*1.3</f>
        <v>226.20000000000002</v>
      </c>
      <c r="OE823" s="10"/>
      <c r="OF823" s="229"/>
      <c r="OG823" s="175" t="s">
        <v>87</v>
      </c>
      <c r="OH823" s="341" t="s">
        <v>421</v>
      </c>
      <c r="OJ823" s="176"/>
      <c r="OK823" s="176">
        <f>VLOOKUP(OH823,$A$879:$F$2731,6,FALSE)</f>
        <v>149</v>
      </c>
      <c r="OL823" s="175" t="s">
        <v>65</v>
      </c>
      <c r="OM823" s="10">
        <f>OK823*1.3</f>
        <v>193.70000000000002</v>
      </c>
      <c r="ON823" s="10"/>
      <c r="OO823" s="229"/>
      <c r="OP823" s="175" t="s">
        <v>87</v>
      </c>
      <c r="OQ823" s="341" t="s">
        <v>544</v>
      </c>
      <c r="OS823" s="176"/>
      <c r="OT823" s="176">
        <f>VLOOKUP(OQ823,$A$879:$F$2731,6,FALSE)</f>
        <v>267</v>
      </c>
      <c r="OU823" s="175" t="s">
        <v>65</v>
      </c>
      <c r="OV823" s="10">
        <f>OT823*1.3</f>
        <v>347.1</v>
      </c>
      <c r="OW823" s="10"/>
      <c r="OX823" s="229"/>
      <c r="OY823" s="175" t="s">
        <v>87</v>
      </c>
      <c r="OZ823" s="351" t="s">
        <v>1374</v>
      </c>
      <c r="PB823" s="176"/>
      <c r="PC823" s="176">
        <f>VLOOKUP(OZ823,$A$879:$F$2731,6,FALSE)</f>
        <v>635</v>
      </c>
      <c r="PD823" s="175" t="s">
        <v>65</v>
      </c>
      <c r="PE823" s="10">
        <f>PC823*1.3</f>
        <v>825.5</v>
      </c>
      <c r="PF823" s="10"/>
      <c r="PG823" s="229"/>
      <c r="PH823" s="175" t="s">
        <v>87</v>
      </c>
      <c r="PI823" s="341" t="s">
        <v>459</v>
      </c>
      <c r="PK823" s="176"/>
      <c r="PL823" s="176">
        <f>VLOOKUP(PI823,$A$879:$F$2731,6,FALSE)</f>
        <v>221</v>
      </c>
      <c r="PM823" s="175" t="s">
        <v>65</v>
      </c>
      <c r="PN823" s="10">
        <f>PL823*1.3</f>
        <v>287.3</v>
      </c>
      <c r="PO823" s="10"/>
      <c r="PP823" s="229"/>
      <c r="PQ823" s="175" t="s">
        <v>87</v>
      </c>
      <c r="PR823" s="341" t="s">
        <v>2035</v>
      </c>
      <c r="PT823" s="176"/>
      <c r="PU823" s="176">
        <f>VLOOKUP(PR823,$A$879:$F$2731,6,FALSE)</f>
        <v>746</v>
      </c>
      <c r="PV823" s="175" t="s">
        <v>65</v>
      </c>
      <c r="PW823" s="10">
        <f>PU823*1.3</f>
        <v>969.80000000000007</v>
      </c>
      <c r="PX823" s="10"/>
      <c r="PY823" s="229"/>
      <c r="PZ823" s="175" t="s">
        <v>87</v>
      </c>
      <c r="QA823" s="343" t="s">
        <v>2067</v>
      </c>
      <c r="QC823" s="176"/>
      <c r="QD823" s="176">
        <f>VLOOKUP(QA823,$A$879:$F$2731,6,FALSE)</f>
        <v>376</v>
      </c>
      <c r="QE823" s="175" t="s">
        <v>65</v>
      </c>
      <c r="QF823" s="10">
        <f>QD823*1.3</f>
        <v>488.8</v>
      </c>
      <c r="QG823" s="10"/>
      <c r="QH823" s="229"/>
      <c r="QI823" s="175" t="s">
        <v>87</v>
      </c>
      <c r="QJ823" s="349" t="s">
        <v>183</v>
      </c>
      <c r="QL823" s="176"/>
      <c r="QM823" s="176" t="e">
        <f>VLOOKUP(QJ823,$A$879:$F$2731,6,FALSE)</f>
        <v>#N/A</v>
      </c>
      <c r="QN823" s="175" t="s">
        <v>65</v>
      </c>
      <c r="QO823" s="10" t="e">
        <f>QM823*1.3</f>
        <v>#N/A</v>
      </c>
      <c r="QP823" s="10"/>
      <c r="QQ823" s="229"/>
      <c r="QR823" s="175" t="s">
        <v>87</v>
      </c>
      <c r="QS823" s="341" t="s">
        <v>2454</v>
      </c>
      <c r="QU823" s="176"/>
      <c r="QV823" s="176">
        <f>VLOOKUP(QS823,$A$879:$F$2731,6,FALSE)</f>
        <v>174</v>
      </c>
      <c r="QW823" s="175" t="s">
        <v>65</v>
      </c>
      <c r="QX823" s="10">
        <f>QV823*1.3</f>
        <v>226.20000000000002</v>
      </c>
      <c r="QY823" s="10"/>
      <c r="QZ823" s="229"/>
      <c r="RA823" s="175" t="s">
        <v>87</v>
      </c>
      <c r="RB823" s="341" t="s">
        <v>1701</v>
      </c>
      <c r="RD823" s="176"/>
      <c r="RE823" s="176">
        <f>VLOOKUP(RB823,$A$879:$F$2731,6,FALSE)</f>
        <v>128</v>
      </c>
      <c r="RF823" s="175" t="s">
        <v>65</v>
      </c>
      <c r="RG823" s="10">
        <f>RE823*1.3</f>
        <v>166.4</v>
      </c>
      <c r="RH823" s="10"/>
      <c r="RI823" s="229"/>
      <c r="RJ823" s="175" t="s">
        <v>87</v>
      </c>
      <c r="RK823" s="341" t="s">
        <v>2547</v>
      </c>
      <c r="RM823" s="176"/>
      <c r="RN823" s="176">
        <f>VLOOKUP(RK823,$A$879:$F$2731,6,FALSE)</f>
        <v>151</v>
      </c>
      <c r="RO823" s="175" t="s">
        <v>65</v>
      </c>
      <c r="RP823" s="10">
        <f>RN823*1.3</f>
        <v>196.3</v>
      </c>
      <c r="RQ823" s="10"/>
      <c r="RR823" s="229"/>
      <c r="RS823" s="175" t="s">
        <v>87</v>
      </c>
      <c r="RT823" s="349" t="s">
        <v>183</v>
      </c>
      <c r="RV823" s="176"/>
      <c r="RW823" s="176" t="e">
        <f>VLOOKUP(RT823,$A$879:$F$2731,6,FALSE)</f>
        <v>#N/A</v>
      </c>
      <c r="RX823" s="175" t="s">
        <v>65</v>
      </c>
      <c r="RY823" s="10" t="e">
        <f>RW823*1.3</f>
        <v>#N/A</v>
      </c>
      <c r="RZ823" s="10"/>
      <c r="SA823" s="235"/>
      <c r="SB823" s="175" t="s">
        <v>87</v>
      </c>
      <c r="SC823" s="341" t="s">
        <v>421</v>
      </c>
      <c r="SE823" s="176"/>
      <c r="SF823" s="176">
        <f>VLOOKUP(SC823,$A$879:$F$2731,6,FALSE)</f>
        <v>149</v>
      </c>
      <c r="SG823" s="175" t="s">
        <v>65</v>
      </c>
      <c r="SH823" s="10">
        <f>SF823*1.3</f>
        <v>193.70000000000002</v>
      </c>
      <c r="SI823" s="10"/>
      <c r="SJ823" s="235"/>
      <c r="SK823" s="175" t="s">
        <v>87</v>
      </c>
      <c r="SL823" s="341" t="s">
        <v>459</v>
      </c>
      <c r="SN823" s="176"/>
      <c r="SO823" s="176">
        <f>VLOOKUP(SL823,$A$879:$F$2731,6,FALSE)</f>
        <v>221</v>
      </c>
      <c r="SP823" s="175" t="s">
        <v>65</v>
      </c>
      <c r="SQ823" s="10">
        <f>SO823*1.3</f>
        <v>287.3</v>
      </c>
      <c r="SR823" s="10"/>
      <c r="SS823" s="235"/>
      <c r="ST823" s="175" t="s">
        <v>87</v>
      </c>
      <c r="SU823" s="341" t="s">
        <v>413</v>
      </c>
      <c r="SW823" s="176"/>
      <c r="SX823" s="176">
        <f>VLOOKUP(SU823,$A$879:$F$2731,6,FALSE)</f>
        <v>487</v>
      </c>
      <c r="SY823" s="175" t="s">
        <v>65</v>
      </c>
      <c r="SZ823" s="10">
        <f>SX823*1.3</f>
        <v>633.1</v>
      </c>
      <c r="TA823" s="10"/>
      <c r="TB823" s="235"/>
      <c r="TC823" s="175" t="s">
        <v>87</v>
      </c>
      <c r="TD823" s="349" t="s">
        <v>183</v>
      </c>
      <c r="TF823" s="176"/>
      <c r="TG823" s="176" t="e">
        <f>VLOOKUP(TD823,$A$879:$F$2731,6,FALSE)</f>
        <v>#N/A</v>
      </c>
      <c r="TH823" s="175" t="s">
        <v>65</v>
      </c>
      <c r="TI823" s="10" t="e">
        <f>TG823*1.3</f>
        <v>#N/A</v>
      </c>
      <c r="TK823" s="235"/>
      <c r="TL823" s="175" t="s">
        <v>87</v>
      </c>
      <c r="TM823" s="341" t="s">
        <v>546</v>
      </c>
      <c r="TO823" s="176"/>
      <c r="TP823" s="176">
        <f>VLOOKUP(TM823,$A$879:$F$2731,6,FALSE)</f>
        <v>525</v>
      </c>
      <c r="TQ823" s="175" t="s">
        <v>65</v>
      </c>
      <c r="TR823" s="10">
        <f>TP823*1.3</f>
        <v>682.5</v>
      </c>
      <c r="TS823" s="10"/>
      <c r="TT823" s="235"/>
      <c r="TU823" s="175" t="s">
        <v>87</v>
      </c>
      <c r="TV823" s="341" t="s">
        <v>2035</v>
      </c>
      <c r="TX823" s="176"/>
      <c r="TY823" s="176">
        <f>VLOOKUP(TV823,$A$879:$F$2731,6,FALSE)</f>
        <v>746</v>
      </c>
      <c r="TZ823" s="175" t="s">
        <v>65</v>
      </c>
      <c r="UA823" s="10">
        <f>TY823*1.3</f>
        <v>969.80000000000007</v>
      </c>
      <c r="UB823" s="10"/>
      <c r="UC823" s="235"/>
      <c r="UD823" s="175" t="s">
        <v>87</v>
      </c>
      <c r="UE823" s="341" t="s">
        <v>1447</v>
      </c>
      <c r="UG823" s="176"/>
      <c r="UH823" s="176">
        <f>VLOOKUP(UE823,$A$879:$F$2731,6,FALSE)</f>
        <v>70</v>
      </c>
      <c r="UI823" s="175" t="s">
        <v>65</v>
      </c>
      <c r="UJ823" s="10">
        <f>UH823*1.3</f>
        <v>91</v>
      </c>
      <c r="UK823" s="10"/>
      <c r="UL823" s="235"/>
      <c r="UM823" s="175" t="s">
        <v>87</v>
      </c>
      <c r="UN823" s="349" t="s">
        <v>183</v>
      </c>
      <c r="UP823" s="176"/>
      <c r="UQ823" s="176" t="e">
        <f>VLOOKUP(UN823,$A$879:$F$2731,6,FALSE)</f>
        <v>#N/A</v>
      </c>
      <c r="UR823" s="175" t="s">
        <v>65</v>
      </c>
      <c r="US823" s="10" t="e">
        <f>UQ823*1.3</f>
        <v>#N/A</v>
      </c>
      <c r="UT823" s="10"/>
      <c r="UU823" s="235"/>
      <c r="UV823" s="175" t="s">
        <v>87</v>
      </c>
      <c r="UW823" s="341" t="s">
        <v>477</v>
      </c>
      <c r="UY823" s="176"/>
      <c r="UZ823" s="176">
        <f>VLOOKUP(UW823,$A$879:$F$2731,6,FALSE)</f>
        <v>245</v>
      </c>
      <c r="VA823" s="175" t="s">
        <v>65</v>
      </c>
      <c r="VB823" s="10">
        <f>UZ823*1.3</f>
        <v>318.5</v>
      </c>
      <c r="VC823" s="10"/>
      <c r="VD823" s="235"/>
      <c r="VE823" s="175" t="s">
        <v>87</v>
      </c>
      <c r="VF823" s="349" t="s">
        <v>183</v>
      </c>
      <c r="VH823" s="176"/>
      <c r="VI823" s="176" t="e">
        <f>VLOOKUP(VF823,$A$879:$F$2731,6,FALSE)</f>
        <v>#N/A</v>
      </c>
      <c r="VJ823" s="175" t="s">
        <v>65</v>
      </c>
      <c r="VK823" s="10" t="e">
        <f>VI823*1.3</f>
        <v>#N/A</v>
      </c>
      <c r="VL823" s="10"/>
      <c r="VM823" s="235"/>
      <c r="VN823" s="175" t="s">
        <v>87</v>
      </c>
      <c r="VO823" s="341" t="s">
        <v>480</v>
      </c>
      <c r="VQ823" s="176"/>
      <c r="VR823" s="176">
        <f>VLOOKUP(VO823,$A$879:$F$2731,6,FALSE)</f>
        <v>254</v>
      </c>
      <c r="VS823" s="175" t="s">
        <v>65</v>
      </c>
      <c r="VT823" s="10">
        <f>VR823*1.3</f>
        <v>330.2</v>
      </c>
      <c r="VU823" s="10"/>
      <c r="VV823" s="235"/>
      <c r="VW823" s="175" t="s">
        <v>87</v>
      </c>
      <c r="VX823" s="349" t="s">
        <v>183</v>
      </c>
      <c r="VZ823" s="176"/>
      <c r="WA823" s="176" t="e">
        <f>VLOOKUP(VX823,$A$879:$F$2731,6,FALSE)</f>
        <v>#N/A</v>
      </c>
      <c r="WB823" s="175" t="s">
        <v>65</v>
      </c>
      <c r="WC823" s="10" t="e">
        <f>WA823*1.3</f>
        <v>#N/A</v>
      </c>
      <c r="WE823" s="235"/>
      <c r="WF823" s="175" t="s">
        <v>87</v>
      </c>
      <c r="WG823" s="341" t="s">
        <v>2025</v>
      </c>
      <c r="WI823" s="176"/>
      <c r="WJ823" s="176">
        <f>VLOOKUP(WG823,$A$879:$F$2731,6,FALSE)</f>
        <v>623</v>
      </c>
      <c r="WK823" s="175" t="s">
        <v>65</v>
      </c>
      <c r="WL823" s="10">
        <f>WJ823*1.3</f>
        <v>809.9</v>
      </c>
      <c r="WN823" s="235"/>
      <c r="WO823" s="175" t="s">
        <v>87</v>
      </c>
      <c r="WP823" s="341" t="s">
        <v>459</v>
      </c>
      <c r="WQ823" s="176"/>
      <c r="WR823" s="176"/>
      <c r="WS823" s="176">
        <f>VLOOKUP(WP823,$A$879:$F$2731,6,FALSE)</f>
        <v>221</v>
      </c>
      <c r="WT823" s="175" t="s">
        <v>65</v>
      </c>
      <c r="WU823" s="10">
        <f>WS823*1.3</f>
        <v>287.3</v>
      </c>
      <c r="WV823" s="10"/>
      <c r="WW823" s="235"/>
      <c r="WX823" s="175" t="s">
        <v>87</v>
      </c>
      <c r="WY823" s="341" t="s">
        <v>2454</v>
      </c>
      <c r="XA823" s="176"/>
      <c r="XB823" s="176">
        <f>VLOOKUP(WY823,$A$879:$F$2731,6,FALSE)</f>
        <v>174</v>
      </c>
      <c r="XC823" s="175" t="s">
        <v>65</v>
      </c>
      <c r="XD823" s="10">
        <f>XB823*1.3</f>
        <v>226.20000000000002</v>
      </c>
      <c r="XF823" s="235"/>
      <c r="XG823" s="175" t="s">
        <v>87</v>
      </c>
      <c r="XH823" s="351" t="s">
        <v>2067</v>
      </c>
      <c r="XJ823" s="176"/>
      <c r="XK823" s="176">
        <f>VLOOKUP(XH823,$A$879:$F$2731,6,FALSE)</f>
        <v>376</v>
      </c>
      <c r="XL823" s="175" t="s">
        <v>65</v>
      </c>
      <c r="XM823" s="10">
        <f>XK823*1.3</f>
        <v>488.8</v>
      </c>
      <c r="XO823" s="235"/>
      <c r="XP823" s="175" t="s">
        <v>87</v>
      </c>
      <c r="XQ823" s="341" t="s">
        <v>2035</v>
      </c>
      <c r="XS823" s="176"/>
      <c r="XT823" s="176">
        <f>VLOOKUP(XQ823,$A$879:$F$2731,6,FALSE)</f>
        <v>746</v>
      </c>
      <c r="XU823" s="175" t="s">
        <v>65</v>
      </c>
      <c r="XV823" s="10">
        <f>XT823*1.3</f>
        <v>969.80000000000007</v>
      </c>
      <c r="XW823" s="10"/>
      <c r="XX823" s="235"/>
      <c r="XY823" s="175" t="s">
        <v>87</v>
      </c>
      <c r="XZ823" s="341" t="s">
        <v>621</v>
      </c>
      <c r="YB823" s="176"/>
      <c r="YC823" s="176">
        <f>VLOOKUP(XZ823,$A$879:$F$2731,6,FALSE)</f>
        <v>429</v>
      </c>
      <c r="YD823" s="175" t="s">
        <v>65</v>
      </c>
      <c r="YE823" s="10">
        <f>YC823*1.3</f>
        <v>557.70000000000005</v>
      </c>
      <c r="YG823" s="235"/>
      <c r="YH823" s="175" t="s">
        <v>87</v>
      </c>
      <c r="YI823" s="341" t="s">
        <v>621</v>
      </c>
      <c r="YK823" s="176"/>
      <c r="YL823" s="176">
        <f>VLOOKUP(YI823,$A$879:$F$2731,6,FALSE)</f>
        <v>429</v>
      </c>
      <c r="YM823" s="175" t="s">
        <v>65</v>
      </c>
      <c r="YN823" s="10">
        <f>YL823*1.3</f>
        <v>557.70000000000005</v>
      </c>
      <c r="YO823" s="10"/>
      <c r="YP823" s="235"/>
      <c r="YQ823" s="175" t="s">
        <v>87</v>
      </c>
      <c r="YR823" s="341" t="s">
        <v>1374</v>
      </c>
      <c r="YT823" s="176"/>
      <c r="YU823" s="176">
        <f>VLOOKUP(YR823,$A$879:$F$2731,6,FALSE)</f>
        <v>635</v>
      </c>
      <c r="YV823" s="175" t="s">
        <v>65</v>
      </c>
      <c r="YW823" s="10">
        <f>YU823*1.3</f>
        <v>825.5</v>
      </c>
      <c r="YY823" s="235"/>
      <c r="YZ823" s="175" t="s">
        <v>87</v>
      </c>
      <c r="ZA823" s="341" t="s">
        <v>421</v>
      </c>
      <c r="ZC823" s="176"/>
      <c r="ZD823" s="176">
        <f>VLOOKUP(ZA823,$A$879:$F$2731,6,FALSE)</f>
        <v>149</v>
      </c>
      <c r="ZE823" s="175" t="s">
        <v>65</v>
      </c>
      <c r="ZF823" s="10">
        <f>ZD823*1.3</f>
        <v>193.70000000000002</v>
      </c>
      <c r="ZH823" s="235"/>
      <c r="ZI823" s="175" t="s">
        <v>87</v>
      </c>
      <c r="ZJ823" s="341" t="s">
        <v>1719</v>
      </c>
      <c r="ZL823" s="176"/>
      <c r="ZM823" s="176">
        <f>VLOOKUP(ZJ823,$A$879:$F$2731,6,FALSE)</f>
        <v>193</v>
      </c>
      <c r="ZN823" s="175" t="s">
        <v>65</v>
      </c>
      <c r="ZO823" s="10">
        <f>ZM823*1.3</f>
        <v>250.9</v>
      </c>
      <c r="ZQ823" s="235"/>
      <c r="ZR823" s="175" t="s">
        <v>87</v>
      </c>
      <c r="ZS823" s="341" t="s">
        <v>2025</v>
      </c>
      <c r="ZU823" s="176"/>
      <c r="ZV823" s="176">
        <f>VLOOKUP(ZS823,$A$879:$F$2731,6,FALSE)</f>
        <v>623</v>
      </c>
      <c r="ZW823" s="175" t="s">
        <v>65</v>
      </c>
      <c r="ZX823" s="10">
        <f>ZV823*1.3</f>
        <v>809.9</v>
      </c>
      <c r="ZY823" s="10"/>
      <c r="ZZ823" s="235"/>
      <c r="AAA823" s="175" t="s">
        <v>87</v>
      </c>
      <c r="AAB823" s="341" t="s">
        <v>452</v>
      </c>
      <c r="AAD823" s="176"/>
      <c r="AAE823" s="176">
        <f>VLOOKUP(AAB823,$A$879:$F$2731,6,FALSE)</f>
        <v>41</v>
      </c>
      <c r="AAF823" s="175" t="s">
        <v>65</v>
      </c>
      <c r="AAG823" s="10">
        <f>AAE823*1.3</f>
        <v>53.300000000000004</v>
      </c>
      <c r="AAH823" s="10"/>
      <c r="AAI823" s="235"/>
      <c r="AAJ823" s="175" t="s">
        <v>87</v>
      </c>
      <c r="AAK823" s="75" t="s">
        <v>183</v>
      </c>
      <c r="AAM823" s="176"/>
      <c r="AAN823" s="176" t="e">
        <f>VLOOKUP(AAK823,$A$879:$F$2731,6,FALSE)</f>
        <v>#N/A</v>
      </c>
      <c r="AAO823" s="175" t="s">
        <v>65</v>
      </c>
      <c r="AAP823" s="10" t="e">
        <f>AAN823*1.3</f>
        <v>#N/A</v>
      </c>
      <c r="AAQ823" s="10"/>
      <c r="AAR823" s="235"/>
      <c r="AAS823" s="175" t="s">
        <v>87</v>
      </c>
      <c r="AAT823" s="341" t="s">
        <v>621</v>
      </c>
      <c r="AAV823" s="176"/>
      <c r="AAW823" s="176">
        <f>VLOOKUP(AAT823,$A$879:$F$2731,6,FALSE)</f>
        <v>429</v>
      </c>
      <c r="AAX823" s="175" t="s">
        <v>65</v>
      </c>
      <c r="AAY823" s="10">
        <f>AAW823*1.3</f>
        <v>557.70000000000005</v>
      </c>
      <c r="AAZ823" s="10"/>
      <c r="ABA823" s="235"/>
      <c r="ABB823" s="175" t="s">
        <v>87</v>
      </c>
      <c r="ABC823" s="355" t="s">
        <v>2067</v>
      </c>
      <c r="ABE823" s="176"/>
      <c r="ABF823" s="176">
        <f>VLOOKUP(ABC823,$A$879:$F$2731,6,FALSE)</f>
        <v>376</v>
      </c>
      <c r="ABG823" s="175" t="s">
        <v>65</v>
      </c>
      <c r="ABH823" s="10">
        <f>ABF823*1.3</f>
        <v>488.8</v>
      </c>
      <c r="ABI823" s="10"/>
      <c r="ABJ823" s="235"/>
      <c r="ABK823" s="175" t="s">
        <v>87</v>
      </c>
      <c r="ABL823" s="341" t="s">
        <v>497</v>
      </c>
      <c r="ABN823" s="176"/>
      <c r="ABO823" s="176">
        <f>VLOOKUP(ABL823,$A$879:$F$2731,6,FALSE)</f>
        <v>791</v>
      </c>
      <c r="ABP823" s="175" t="s">
        <v>65</v>
      </c>
      <c r="ABQ823" s="10">
        <f>ABO823*1.3</f>
        <v>1028.3</v>
      </c>
      <c r="ABR823" s="10"/>
      <c r="ABS823" s="235"/>
      <c r="ABT823" s="175" t="s">
        <v>87</v>
      </c>
      <c r="ABU823" s="75" t="s">
        <v>183</v>
      </c>
      <c r="ABW823" s="176"/>
      <c r="ABX823" s="176" t="e">
        <f>VLOOKUP(ABU823,$A$879:$F$2731,6,FALSE)</f>
        <v>#N/A</v>
      </c>
      <c r="ABY823" s="175" t="s">
        <v>65</v>
      </c>
      <c r="ABZ823" s="10" t="e">
        <f>ABX823*1.3</f>
        <v>#N/A</v>
      </c>
      <c r="ACA823" s="10"/>
      <c r="ACB823" s="235"/>
      <c r="ACC823" s="175" t="s">
        <v>87</v>
      </c>
      <c r="ACD823" s="75" t="s">
        <v>183</v>
      </c>
      <c r="ACF823" s="176"/>
      <c r="ACG823" s="176" t="e">
        <f>VLOOKUP(ACD823,$A$879:$F$2731,6,FALSE)</f>
        <v>#N/A</v>
      </c>
      <c r="ACH823" s="175" t="s">
        <v>65</v>
      </c>
      <c r="ACI823" s="10" t="e">
        <f>ACG823*1.3</f>
        <v>#N/A</v>
      </c>
      <c r="ACJ823" s="10"/>
      <c r="ACK823" s="235"/>
      <c r="ACL823" s="175" t="s">
        <v>87</v>
      </c>
      <c r="ACM823" s="75" t="s">
        <v>183</v>
      </c>
      <c r="ACO823" s="176"/>
      <c r="ACP823" s="176" t="e">
        <f>VLOOKUP(ACM823,$A$879:$F$2731,6,FALSE)</f>
        <v>#N/A</v>
      </c>
      <c r="ACQ823" s="175" t="s">
        <v>65</v>
      </c>
      <c r="ACR823" s="10" t="e">
        <f>ACP823*1.3</f>
        <v>#N/A</v>
      </c>
      <c r="ACS823" s="10"/>
      <c r="ACT823" s="235"/>
      <c r="ACU823" s="175" t="s">
        <v>87</v>
      </c>
      <c r="ACV823" s="75" t="s">
        <v>183</v>
      </c>
      <c r="ACX823" s="176"/>
      <c r="ACY823" s="176" t="e">
        <f>VLOOKUP(ACV823,$A$879:$F$2731,6,FALSE)</f>
        <v>#N/A</v>
      </c>
      <c r="ACZ823" s="175" t="s">
        <v>65</v>
      </c>
      <c r="ADA823" s="10" t="e">
        <f>ACY823*1.3</f>
        <v>#N/A</v>
      </c>
      <c r="ADB823" s="10"/>
      <c r="ADC823" s="235"/>
      <c r="ADD823" s="175" t="s">
        <v>87</v>
      </c>
      <c r="ADE823" s="341" t="s">
        <v>546</v>
      </c>
      <c r="ADG823" s="176"/>
      <c r="ADH823" s="176">
        <f>VLOOKUP(ADE823,$A$879:$F$2731,6,FALSE)</f>
        <v>525</v>
      </c>
      <c r="ADI823" s="175" t="s">
        <v>65</v>
      </c>
      <c r="ADJ823" s="10">
        <f>ADH823*1.3</f>
        <v>682.5</v>
      </c>
      <c r="ADL823" s="235"/>
      <c r="ADM823" s="175" t="s">
        <v>87</v>
      </c>
      <c r="ADN823" s="75" t="s">
        <v>183</v>
      </c>
      <c r="ADP823" s="176"/>
      <c r="ADQ823" s="176" t="e">
        <f>VLOOKUP(ADN823,$A$879:$F$2731,6,FALSE)</f>
        <v>#N/A</v>
      </c>
      <c r="ADR823" s="175" t="s">
        <v>65</v>
      </c>
      <c r="ADS823" s="10" t="e">
        <f>ADQ823*1.3</f>
        <v>#N/A</v>
      </c>
      <c r="ADT823" s="10"/>
      <c r="ADU823" s="235"/>
      <c r="ADV823" s="175" t="s">
        <v>87</v>
      </c>
      <c r="ADW823" s="341" t="s">
        <v>1719</v>
      </c>
      <c r="ADY823" s="176"/>
      <c r="ADZ823" s="176">
        <f>VLOOKUP(ADW823,$A$879:$F$2731,6,FALSE)</f>
        <v>193</v>
      </c>
      <c r="AEA823" s="175" t="s">
        <v>65</v>
      </c>
      <c r="AEB823" s="10">
        <f>ADZ823*1.3</f>
        <v>250.9</v>
      </c>
      <c r="AED823" s="235"/>
      <c r="AEE823" s="175" t="s">
        <v>87</v>
      </c>
      <c r="AEF823" s="75" t="s">
        <v>183</v>
      </c>
      <c r="AEH823" s="176"/>
      <c r="AEI823" s="176" t="e">
        <f>VLOOKUP(AEF823,$A$879:$F$2731,6,FALSE)</f>
        <v>#N/A</v>
      </c>
      <c r="AEJ823" s="175" t="s">
        <v>65</v>
      </c>
      <c r="AEK823" s="10" t="e">
        <f>AEI823*1.3</f>
        <v>#N/A</v>
      </c>
      <c r="AEM823" s="235"/>
      <c r="AEN823" s="175" t="s">
        <v>87</v>
      </c>
      <c r="AEO823" s="75" t="s">
        <v>183</v>
      </c>
      <c r="AEQ823" s="176"/>
      <c r="AER823" s="176" t="e">
        <f>VLOOKUP(AEO823,$A$879:$F$2731,6,FALSE)</f>
        <v>#N/A</v>
      </c>
      <c r="AES823" s="175" t="s">
        <v>65</v>
      </c>
      <c r="AET823" s="10" t="e">
        <f>AER823*1.3</f>
        <v>#N/A</v>
      </c>
      <c r="AEV823" s="235"/>
      <c r="AEW823" s="175" t="s">
        <v>87</v>
      </c>
      <c r="AEX823" s="75" t="s">
        <v>183</v>
      </c>
      <c r="AEZ823" s="176"/>
      <c r="AFA823" s="176" t="e">
        <f>VLOOKUP(AEX823,$A$879:$F$2731,6,FALSE)</f>
        <v>#N/A</v>
      </c>
      <c r="AFB823" s="175" t="s">
        <v>65</v>
      </c>
      <c r="AFC823" s="10" t="e">
        <f>AFA823*1.3</f>
        <v>#N/A</v>
      </c>
      <c r="AFD823" s="10"/>
      <c r="AFE823" s="235"/>
      <c r="AFF823" s="175" t="s">
        <v>87</v>
      </c>
      <c r="AFG823" s="75" t="s">
        <v>183</v>
      </c>
      <c r="AFI823" s="176"/>
      <c r="AFJ823" s="176" t="e">
        <f>VLOOKUP(AFG823,$A$879:$F$2731,6,FALSE)</f>
        <v>#N/A</v>
      </c>
      <c r="AFK823" s="175" t="s">
        <v>65</v>
      </c>
      <c r="AFL823" s="10" t="e">
        <f>AFJ823*1.3</f>
        <v>#N/A</v>
      </c>
      <c r="AFM823" s="10"/>
      <c r="AFN823" s="235"/>
      <c r="AFO823" s="175" t="s">
        <v>87</v>
      </c>
      <c r="AFP823" s="75" t="s">
        <v>183</v>
      </c>
      <c r="AFR823" s="176"/>
      <c r="AFS823" s="176" t="e">
        <f>VLOOKUP(AFP823,$A$879:$F$2731,6,FALSE)</f>
        <v>#N/A</v>
      </c>
      <c r="AFT823" s="175" t="s">
        <v>65</v>
      </c>
      <c r="AFU823" s="10" t="e">
        <f>AFS823*1.3</f>
        <v>#N/A</v>
      </c>
      <c r="AFV823" s="10"/>
      <c r="AFW823" s="235"/>
      <c r="AFX823" s="175" t="s">
        <v>87</v>
      </c>
      <c r="AFY823" s="341" t="s">
        <v>413</v>
      </c>
      <c r="AGA823" s="176"/>
      <c r="AGB823" s="176">
        <f>VLOOKUP(AFY823,$A$879:$F$2731,6,FALSE)</f>
        <v>487</v>
      </c>
      <c r="AGC823" s="175" t="s">
        <v>65</v>
      </c>
      <c r="AGD823" s="10">
        <f>AGB823*1.3</f>
        <v>633.1</v>
      </c>
      <c r="AGE823" s="10"/>
      <c r="AGF823" s="235"/>
      <c r="AGG823" s="175" t="s">
        <v>87</v>
      </c>
      <c r="AGH823" s="341" t="s">
        <v>1719</v>
      </c>
      <c r="AGJ823" s="176"/>
      <c r="AGK823" s="176">
        <f>VLOOKUP(AGH823,$A$879:$F$2731,6,FALSE)</f>
        <v>193</v>
      </c>
      <c r="AGL823" s="175" t="s">
        <v>65</v>
      </c>
      <c r="AGM823" s="10">
        <f>AGK823*1.3</f>
        <v>250.9</v>
      </c>
      <c r="AGN823" s="10"/>
      <c r="AGO823" s="235"/>
      <c r="AGP823" s="175" t="s">
        <v>87</v>
      </c>
      <c r="AGQ823" s="341" t="s">
        <v>544</v>
      </c>
      <c r="AGS823" s="176"/>
      <c r="AGT823" s="176">
        <f>VLOOKUP(AGQ823,$A$879:$F$2731,6,FALSE)</f>
        <v>267</v>
      </c>
      <c r="AGU823" s="175" t="s">
        <v>65</v>
      </c>
      <c r="AGV823" s="10">
        <f>AGT823*1.3</f>
        <v>347.1</v>
      </c>
      <c r="AGW823" s="10"/>
      <c r="AGX823" s="235"/>
      <c r="AGY823" s="175" t="s">
        <v>87</v>
      </c>
      <c r="AGZ823" s="341" t="s">
        <v>1447</v>
      </c>
      <c r="AHB823" s="176"/>
      <c r="AHC823" s="176">
        <f>VLOOKUP(AGZ823,$A$879:$F$2731,6,FALSE)</f>
        <v>70</v>
      </c>
      <c r="AHD823" s="175" t="s">
        <v>65</v>
      </c>
      <c r="AHE823" s="10">
        <f>AHC823*1.3</f>
        <v>91</v>
      </c>
      <c r="AHF823" s="10"/>
      <c r="AHG823" s="235"/>
      <c r="AHH823" s="175" t="s">
        <v>87</v>
      </c>
      <c r="AHI823" s="398" t="s">
        <v>1447</v>
      </c>
      <c r="AHK823" s="176"/>
      <c r="AHL823" s="176">
        <f>VLOOKUP(AHI823,$A$879:$F$2731,6,FALSE)</f>
        <v>70</v>
      </c>
      <c r="AHM823" s="175" t="s">
        <v>65</v>
      </c>
      <c r="AHN823" s="10">
        <f>AHL823*1.3</f>
        <v>91</v>
      </c>
      <c r="AHO823" s="10"/>
      <c r="AHP823" s="235"/>
      <c r="AHQ823" s="175" t="s">
        <v>87</v>
      </c>
      <c r="AHR823" s="341" t="s">
        <v>2035</v>
      </c>
      <c r="AHT823" s="176"/>
      <c r="AHU823" s="176">
        <f>VLOOKUP(AHR823,$A$879:$F$2731,6,FALSE)</f>
        <v>746</v>
      </c>
      <c r="AHV823" s="175" t="s">
        <v>65</v>
      </c>
      <c r="AHW823" s="10">
        <f>AHU823*1.3</f>
        <v>969.80000000000007</v>
      </c>
      <c r="AHX823" s="10"/>
      <c r="AHY823" s="235"/>
      <c r="AHZ823" s="175" t="s">
        <v>87</v>
      </c>
      <c r="AIA823" s="341" t="s">
        <v>1447</v>
      </c>
      <c r="AIC823" s="176"/>
      <c r="AID823" s="176">
        <f>VLOOKUP(AIA823,$A$879:$F$2731,6,FALSE)</f>
        <v>70</v>
      </c>
      <c r="AIE823" s="175" t="s">
        <v>65</v>
      </c>
      <c r="AIF823" s="10">
        <f>AID823*1.3</f>
        <v>91</v>
      </c>
      <c r="AIG823" s="10"/>
      <c r="AIH823" s="235"/>
      <c r="AII823" s="175" t="s">
        <v>87</v>
      </c>
      <c r="AIJ823" s="341" t="s">
        <v>2025</v>
      </c>
      <c r="AIL823" s="176"/>
      <c r="AIM823" s="176">
        <f>VLOOKUP(AIJ823,$A$879:$F$2731,6,FALSE)</f>
        <v>623</v>
      </c>
      <c r="AIN823" s="175" t="s">
        <v>65</v>
      </c>
      <c r="AIO823" s="10">
        <f>AIM823*1.3</f>
        <v>809.9</v>
      </c>
      <c r="AIP823" s="10"/>
      <c r="AIQ823" s="235"/>
      <c r="AIR823" s="175" t="s">
        <v>87</v>
      </c>
      <c r="AIS823" s="341" t="s">
        <v>413</v>
      </c>
      <c r="AIU823" s="176"/>
      <c r="AIV823" s="176">
        <f>VLOOKUP(AIS823,$A$879:$F$2731,6,FALSE)</f>
        <v>487</v>
      </c>
      <c r="AIW823" s="175" t="s">
        <v>65</v>
      </c>
      <c r="AIX823" s="10">
        <f>AIV823*1.3</f>
        <v>633.1</v>
      </c>
      <c r="AIY823" s="10"/>
      <c r="AIZ823" s="235"/>
      <c r="AJA823" s="175" t="s">
        <v>87</v>
      </c>
      <c r="AJB823" s="351" t="s">
        <v>1719</v>
      </c>
      <c r="AJD823" s="176"/>
      <c r="AJE823" s="176">
        <f>VLOOKUP(AJB823,$A$879:$F$2731,6,FALSE)</f>
        <v>193</v>
      </c>
      <c r="AJF823" s="175" t="s">
        <v>65</v>
      </c>
      <c r="AJG823" s="10">
        <f>AJE823*1.3</f>
        <v>250.9</v>
      </c>
      <c r="AJH823" s="10"/>
      <c r="AJI823" s="235"/>
      <c r="AJJ823" s="175" t="s">
        <v>87</v>
      </c>
      <c r="AJK823" s="341" t="s">
        <v>1719</v>
      </c>
      <c r="AJM823" s="176"/>
      <c r="AJN823" s="176">
        <f>VLOOKUP(AJK823,$A$879:$F$2731,6,FALSE)</f>
        <v>193</v>
      </c>
      <c r="AJO823" s="175" t="s">
        <v>65</v>
      </c>
      <c r="AJP823" s="10">
        <f>AJN823*1.3</f>
        <v>250.9</v>
      </c>
      <c r="AJQ823" s="10"/>
      <c r="AJR823" s="235"/>
      <c r="AJS823" s="175" t="s">
        <v>87</v>
      </c>
      <c r="AJT823" s="347" t="s">
        <v>1447</v>
      </c>
      <c r="AJV823" s="176"/>
      <c r="AJW823" s="176">
        <f>VLOOKUP(AJT823,$A$879:$F$2731,6,FALSE)</f>
        <v>70</v>
      </c>
      <c r="AJX823" s="175" t="s">
        <v>65</v>
      </c>
      <c r="AJY823" s="10">
        <f>AJW823*1.3</f>
        <v>91</v>
      </c>
      <c r="AJZ823" s="10"/>
      <c r="AKA823" s="235"/>
      <c r="AKB823" s="175" t="s">
        <v>87</v>
      </c>
      <c r="AKC823" s="341" t="s">
        <v>1374</v>
      </c>
      <c r="AKE823" s="176"/>
      <c r="AKF823" s="176">
        <f>VLOOKUP(AKC823,$A$879:$F$2731,6,FALSE)</f>
        <v>635</v>
      </c>
      <c r="AKG823" s="175" t="s">
        <v>65</v>
      </c>
      <c r="AKH823" s="10">
        <f>AKF823*1.3</f>
        <v>825.5</v>
      </c>
      <c r="AKI823" s="10"/>
      <c r="AKJ823" s="235"/>
      <c r="AKK823" s="175" t="s">
        <v>87</v>
      </c>
      <c r="AKL823" s="341" t="s">
        <v>1374</v>
      </c>
      <c r="AKN823" s="176"/>
      <c r="AKO823" s="176">
        <f>VLOOKUP(AKL823,$A$879:$F$2731,6,FALSE)</f>
        <v>635</v>
      </c>
      <c r="AKP823" s="175" t="s">
        <v>65</v>
      </c>
      <c r="AKQ823" s="10">
        <f>AKO823*1.3</f>
        <v>825.5</v>
      </c>
      <c r="AKR823" s="10"/>
      <c r="AKS823" s="235"/>
      <c r="AKT823" s="175" t="s">
        <v>87</v>
      </c>
      <c r="AKU823" s="341" t="s">
        <v>547</v>
      </c>
      <c r="AKW823" s="176"/>
      <c r="AKX823" s="176">
        <f>VLOOKUP(AKU823,$A$879:$F$2731,6,FALSE)</f>
        <v>472</v>
      </c>
      <c r="AKY823" s="175" t="s">
        <v>65</v>
      </c>
      <c r="AKZ823" s="10">
        <f>AKX823*1.3</f>
        <v>613.6</v>
      </c>
      <c r="ALA823" s="10"/>
      <c r="ALB823" s="235"/>
      <c r="ALC823" s="175" t="s">
        <v>87</v>
      </c>
      <c r="ALD823" s="341" t="s">
        <v>2025</v>
      </c>
      <c r="ALF823" s="176"/>
      <c r="ALG823" s="176">
        <f>VLOOKUP(ALD823,$A$879:$F$2731,6,FALSE)</f>
        <v>623</v>
      </c>
      <c r="ALH823" s="175" t="s">
        <v>65</v>
      </c>
      <c r="ALI823" s="10">
        <f>ALG823*1.3</f>
        <v>809.9</v>
      </c>
      <c r="ALJ823" s="10"/>
      <c r="ALK823" s="235"/>
      <c r="ALL823" s="175" t="s">
        <v>87</v>
      </c>
      <c r="ALM823" s="341" t="s">
        <v>1002</v>
      </c>
      <c r="ALO823" s="176"/>
      <c r="ALP823" s="176">
        <f>VLOOKUP(ALM823,$A$879:$F$2731,6,FALSE)</f>
        <v>336</v>
      </c>
      <c r="ALQ823" s="175" t="s">
        <v>65</v>
      </c>
      <c r="ALR823" s="10">
        <f>ALP823*1.3</f>
        <v>436.8</v>
      </c>
      <c r="ALS823" s="10"/>
      <c r="ALT823" s="235"/>
      <c r="ALU823" s="175" t="s">
        <v>87</v>
      </c>
      <c r="ALV823" s="341" t="s">
        <v>413</v>
      </c>
      <c r="ALX823" s="176"/>
      <c r="ALY823" s="176">
        <f>VLOOKUP(ALV823,$A$879:$F$2731,6,FALSE)</f>
        <v>487</v>
      </c>
      <c r="ALZ823" s="175" t="s">
        <v>65</v>
      </c>
      <c r="AMA823" s="10">
        <f>ALY823*1.3</f>
        <v>633.1</v>
      </c>
      <c r="AMB823" s="10"/>
      <c r="AMC823" s="235"/>
      <c r="AMD823" s="175" t="s">
        <v>87</v>
      </c>
      <c r="AME823" s="401" t="s">
        <v>413</v>
      </c>
      <c r="AMG823" s="176"/>
      <c r="AMH823" s="176">
        <f>VLOOKUP(AME823,$A$879:$F$2731,6,FALSE)</f>
        <v>487</v>
      </c>
      <c r="AMI823" s="175" t="s">
        <v>65</v>
      </c>
      <c r="AMJ823" s="10">
        <f>AMH823*1.3</f>
        <v>633.1</v>
      </c>
      <c r="AMK823" s="10"/>
      <c r="AML823" s="235"/>
      <c r="AMM823" s="175" t="s">
        <v>87</v>
      </c>
      <c r="AMN823" s="343" t="s">
        <v>2067</v>
      </c>
      <c r="AMP823" s="176"/>
      <c r="AMQ823" s="176">
        <f>VLOOKUP(AMN823,$A$879:$F$2731,6,FALSE)</f>
        <v>376</v>
      </c>
      <c r="AMR823" s="175" t="s">
        <v>65</v>
      </c>
      <c r="AMS823" s="10">
        <f>AMQ823*1.3</f>
        <v>488.8</v>
      </c>
      <c r="AMT823" s="10"/>
      <c r="AMU823" s="235"/>
      <c r="AMV823" s="175" t="s">
        <v>87</v>
      </c>
      <c r="AMW823" s="341" t="s">
        <v>1447</v>
      </c>
      <c r="AMY823" s="176"/>
      <c r="AMZ823" s="176">
        <f>VLOOKUP(AMW823,$A$879:$F$2731,6,FALSE)</f>
        <v>70</v>
      </c>
      <c r="ANA823" s="175" t="s">
        <v>65</v>
      </c>
      <c r="ANB823" s="10">
        <f>AMZ823*1.3</f>
        <v>91</v>
      </c>
      <c r="ANC823" s="10"/>
      <c r="AND823" s="235"/>
      <c r="ANE823" s="175" t="s">
        <v>87</v>
      </c>
      <c r="ANF823" s="341" t="s">
        <v>2025</v>
      </c>
      <c r="ANH823" s="176"/>
      <c r="ANI823" s="176">
        <f>VLOOKUP(ANF823,$A$879:$F$2731,6,FALSE)</f>
        <v>623</v>
      </c>
      <c r="ANJ823" s="175" t="s">
        <v>65</v>
      </c>
      <c r="ANK823" s="10">
        <f>ANI823*1.3</f>
        <v>809.9</v>
      </c>
      <c r="ANL823" s="10"/>
      <c r="ANM823" s="235"/>
      <c r="ANN823" s="175" t="s">
        <v>87</v>
      </c>
      <c r="ANO823" s="351" t="s">
        <v>2454</v>
      </c>
      <c r="ANQ823" s="176"/>
      <c r="ANR823" s="176">
        <f>VLOOKUP(ANO823,$A$879:$F$2731,6,FALSE)</f>
        <v>174</v>
      </c>
      <c r="ANS823" s="175" t="s">
        <v>65</v>
      </c>
      <c r="ANT823" s="10">
        <f>ANR823*1.3</f>
        <v>226.20000000000002</v>
      </c>
      <c r="ANU823" s="10"/>
      <c r="ANV823" s="235"/>
      <c r="ANW823" s="175" t="s">
        <v>87</v>
      </c>
      <c r="ANX823" s="341" t="s">
        <v>2035</v>
      </c>
      <c r="ANZ823" s="176"/>
      <c r="AOA823" s="176">
        <f>VLOOKUP(ANX823,$A$879:$F$2731,6,FALSE)</f>
        <v>746</v>
      </c>
      <c r="AOB823" s="175" t="s">
        <v>65</v>
      </c>
      <c r="AOC823" s="10">
        <f>AOA823*1.3</f>
        <v>969.80000000000007</v>
      </c>
      <c r="AOD823" s="10"/>
      <c r="AOE823" s="235"/>
      <c r="AOF823" s="175" t="s">
        <v>87</v>
      </c>
      <c r="AOG823" s="75" t="s">
        <v>183</v>
      </c>
      <c r="AOI823" s="176"/>
      <c r="AOJ823" s="176" t="e">
        <f>VLOOKUP(AOG823,$A$879:$F$2731,6,FALSE)</f>
        <v>#N/A</v>
      </c>
      <c r="AOK823" s="175" t="s">
        <v>65</v>
      </c>
      <c r="AOL823" s="10" t="e">
        <f>AOJ823*1.3</f>
        <v>#N/A</v>
      </c>
      <c r="AOM823" s="10"/>
      <c r="AON823" s="235"/>
      <c r="AOO823" s="175" t="s">
        <v>87</v>
      </c>
      <c r="AOP823" s="341" t="s">
        <v>847</v>
      </c>
      <c r="AOR823" s="176"/>
      <c r="AOS823" s="176">
        <f>VLOOKUP(AOP823,$A$879:$F$2731,6,FALSE)</f>
        <v>18</v>
      </c>
      <c r="AOT823" s="175" t="s">
        <v>65</v>
      </c>
      <c r="AOU823" s="10">
        <f>AOS823*1.3</f>
        <v>23.400000000000002</v>
      </c>
      <c r="AOV823" s="10"/>
      <c r="AOW823" s="235"/>
      <c r="AOX823" s="175" t="s">
        <v>87</v>
      </c>
      <c r="AOY823" s="404" t="s">
        <v>2025</v>
      </c>
      <c r="APA823" s="176"/>
      <c r="APB823" s="176">
        <f>VLOOKUP(AOY823,$A$879:$F$2731,6,FALSE)</f>
        <v>623</v>
      </c>
      <c r="APC823" s="175" t="s">
        <v>65</v>
      </c>
      <c r="APD823" s="10">
        <f>APB823*1.3</f>
        <v>809.9</v>
      </c>
      <c r="APE823" s="10"/>
      <c r="APF823" s="235"/>
      <c r="APG823" s="175" t="s">
        <v>87</v>
      </c>
      <c r="APH823" s="341" t="s">
        <v>547</v>
      </c>
      <c r="APJ823" s="176"/>
      <c r="APK823" s="176">
        <f>VLOOKUP(APH823,$A$879:$F$2731,6,FALSE)</f>
        <v>472</v>
      </c>
      <c r="APL823" s="175" t="s">
        <v>65</v>
      </c>
      <c r="APM823" s="10">
        <f>APK823*1.3</f>
        <v>613.6</v>
      </c>
      <c r="APN823" s="10"/>
      <c r="APO823" s="235"/>
      <c r="APP823" s="175" t="s">
        <v>87</v>
      </c>
      <c r="APQ823" s="75" t="s">
        <v>183</v>
      </c>
      <c r="APS823" s="176"/>
      <c r="APT823" s="176" t="e">
        <f>VLOOKUP(APQ823,$A$879:$F$2731,6,FALSE)</f>
        <v>#N/A</v>
      </c>
      <c r="APU823" s="175" t="s">
        <v>65</v>
      </c>
      <c r="APV823" s="10" t="e">
        <f>APT823*1.3</f>
        <v>#N/A</v>
      </c>
      <c r="APW823" s="10"/>
      <c r="APX823" s="235"/>
      <c r="APY823" s="175" t="s">
        <v>87</v>
      </c>
      <c r="APZ823" s="341" t="s">
        <v>621</v>
      </c>
      <c r="AQB823" s="176"/>
      <c r="AQC823" s="176">
        <f>VLOOKUP(APZ823,$A$879:$F$2731,6,FALSE)</f>
        <v>429</v>
      </c>
      <c r="AQD823" s="175" t="s">
        <v>65</v>
      </c>
      <c r="AQE823" s="10">
        <f>AQC823*1.3</f>
        <v>557.70000000000005</v>
      </c>
      <c r="AQF823" s="10"/>
      <c r="AQG823" s="235"/>
      <c r="AQH823" s="175" t="s">
        <v>87</v>
      </c>
      <c r="AQI823" s="341" t="s">
        <v>1008</v>
      </c>
      <c r="AQK823" s="176"/>
      <c r="AQL823" s="176">
        <f>VLOOKUP(AQI823,$A$879:$F$2731,6,FALSE)</f>
        <v>4</v>
      </c>
      <c r="AQM823" s="175" t="s">
        <v>65</v>
      </c>
      <c r="AQN823" s="10">
        <f>AQL823*1.3</f>
        <v>5.2</v>
      </c>
      <c r="AQO823" s="10"/>
      <c r="AQP823" s="235"/>
      <c r="AQQ823" s="175" t="s">
        <v>87</v>
      </c>
      <c r="AQR823" s="75" t="s">
        <v>183</v>
      </c>
      <c r="AQT823" s="176"/>
      <c r="AQU823" s="176" t="e">
        <f>VLOOKUP(AQR823,$A$879:$F$2731,6,FALSE)</f>
        <v>#N/A</v>
      </c>
      <c r="AQV823" s="175" t="s">
        <v>65</v>
      </c>
      <c r="AQW823" s="10" t="e">
        <f>AQU823*1.3</f>
        <v>#N/A</v>
      </c>
      <c r="AQX823" s="10"/>
      <c r="AQY823" s="235"/>
      <c r="AQZ823" s="175" t="s">
        <v>87</v>
      </c>
      <c r="ARA823" s="75" t="s">
        <v>183</v>
      </c>
      <c r="ARC823" s="176"/>
      <c r="ARD823" s="176" t="e">
        <f>VLOOKUP(ARA823,$A$879:$F$2731,6,FALSE)</f>
        <v>#N/A</v>
      </c>
      <c r="ARE823" s="175" t="s">
        <v>65</v>
      </c>
      <c r="ARF823" s="10" t="e">
        <f>ARD823*1.3</f>
        <v>#N/A</v>
      </c>
      <c r="ARG823" s="10"/>
      <c r="ARH823" s="235"/>
      <c r="ARI823" s="175" t="s">
        <v>87</v>
      </c>
      <c r="ARJ823" s="75" t="s">
        <v>183</v>
      </c>
      <c r="ARL823" s="176"/>
      <c r="ARM823" s="176" t="e">
        <f>VLOOKUP(ARJ823,$A$879:$F$2731,6,FALSE)</f>
        <v>#N/A</v>
      </c>
      <c r="ARN823" s="175" t="s">
        <v>65</v>
      </c>
      <c r="ARO823" s="10" t="e">
        <f>ARM823*1.3</f>
        <v>#N/A</v>
      </c>
      <c r="ARP823" s="10"/>
      <c r="ARQ823" s="235"/>
      <c r="ARR823" s="175" t="s">
        <v>87</v>
      </c>
      <c r="ARS823" s="75" t="s">
        <v>183</v>
      </c>
      <c r="ARU823" s="176"/>
      <c r="ARV823" s="176" t="e">
        <f>VLOOKUP(ARS823,$A$879:$F$2731,6,FALSE)</f>
        <v>#N/A</v>
      </c>
      <c r="ARW823" s="175" t="s">
        <v>65</v>
      </c>
      <c r="ARX823" s="10" t="e">
        <f>ARV823*1.3</f>
        <v>#N/A</v>
      </c>
      <c r="ARY823" s="10"/>
      <c r="ARZ823" s="235"/>
      <c r="ASA823" s="175" t="s">
        <v>87</v>
      </c>
      <c r="ASB823" s="341" t="s">
        <v>712</v>
      </c>
      <c r="ASD823" s="176"/>
      <c r="ASE823" s="176">
        <f>VLOOKUP(ASB823,$A$879:$F$2731,6,FALSE)</f>
        <v>515</v>
      </c>
      <c r="ASF823" s="175" t="s">
        <v>65</v>
      </c>
      <c r="ASG823" s="10">
        <f>ASE823*1.3</f>
        <v>669.5</v>
      </c>
      <c r="ASH823" s="10"/>
      <c r="ASI823" s="235"/>
      <c r="ASJ823" s="175" t="s">
        <v>87</v>
      </c>
      <c r="ASK823" s="75" t="s">
        <v>183</v>
      </c>
      <c r="ASM823" s="176"/>
      <c r="ASN823" s="176" t="e">
        <f>VLOOKUP(ASK823,$A$879:$F$2731,6,FALSE)</f>
        <v>#N/A</v>
      </c>
      <c r="ASO823" s="175" t="s">
        <v>65</v>
      </c>
      <c r="ASP823" s="10" t="e">
        <f>ASN823*1.3</f>
        <v>#N/A</v>
      </c>
      <c r="ASQ823" s="10"/>
      <c r="ASR823" s="235"/>
      <c r="ASS823" s="175" t="s">
        <v>87</v>
      </c>
      <c r="AST823" s="341" t="s">
        <v>2454</v>
      </c>
      <c r="ASV823" s="176"/>
      <c r="ASW823" s="176">
        <f>VLOOKUP(AST823,$A$879:$F$2731,6,FALSE)</f>
        <v>174</v>
      </c>
      <c r="ASX823" s="175" t="s">
        <v>65</v>
      </c>
      <c r="ASY823" s="10">
        <f>ASW823*1.3</f>
        <v>226.20000000000002</v>
      </c>
      <c r="ASZ823" s="10"/>
      <c r="ATA823" s="235"/>
      <c r="ATB823" s="175" t="s">
        <v>87</v>
      </c>
      <c r="ATC823" s="75" t="s">
        <v>183</v>
      </c>
      <c r="ATE823" s="176"/>
      <c r="ATF823" s="176" t="e">
        <f>VLOOKUP(ATC823,$A$879:$F$2731,6,FALSE)</f>
        <v>#N/A</v>
      </c>
      <c r="ATG823" s="175" t="s">
        <v>65</v>
      </c>
      <c r="ATH823" s="10" t="e">
        <f>ATF823*1.3</f>
        <v>#N/A</v>
      </c>
      <c r="ATI823" s="10"/>
      <c r="ATJ823" s="235"/>
      <c r="ATK823" s="175" t="s">
        <v>87</v>
      </c>
      <c r="ATL823" s="75" t="s">
        <v>183</v>
      </c>
      <c r="ATN823" s="176"/>
      <c r="ATO823" s="176" t="e">
        <f>VLOOKUP(ATL823,$A$879:$F$2731,6,FALSE)</f>
        <v>#N/A</v>
      </c>
      <c r="ATP823" s="175" t="s">
        <v>65</v>
      </c>
      <c r="ATQ823" s="10" t="e">
        <f>ATO823*1.3</f>
        <v>#N/A</v>
      </c>
      <c r="ATR823" s="10"/>
      <c r="ATS823" s="235"/>
      <c r="ATT823" s="175" t="s">
        <v>87</v>
      </c>
      <c r="ATU823" s="75" t="s">
        <v>183</v>
      </c>
      <c r="ATW823" s="176"/>
      <c r="ATX823" s="176" t="e">
        <f>VLOOKUP(ATU823,$A$879:$F$2731,6,FALSE)</f>
        <v>#N/A</v>
      </c>
      <c r="ATY823" s="175" t="s">
        <v>65</v>
      </c>
      <c r="ATZ823" s="10" t="e">
        <f>ATX823*1.3</f>
        <v>#N/A</v>
      </c>
      <c r="AUA823" s="10"/>
      <c r="AUB823" s="235"/>
      <c r="AUC823" s="175" t="s">
        <v>87</v>
      </c>
      <c r="AUD823" s="75" t="s">
        <v>183</v>
      </c>
      <c r="AUF823" s="176"/>
      <c r="AUG823" s="176" t="e">
        <f>VLOOKUP(AUD823,$A$879:$F$2731,6,FALSE)</f>
        <v>#N/A</v>
      </c>
      <c r="AUH823" s="175" t="s">
        <v>65</v>
      </c>
      <c r="AUI823" s="10" t="e">
        <f>AUG823*1.3</f>
        <v>#N/A</v>
      </c>
      <c r="AUJ823" s="10"/>
      <c r="AUK823" s="235"/>
      <c r="AUL823" s="175" t="s">
        <v>87</v>
      </c>
      <c r="AUM823" s="75" t="s">
        <v>183</v>
      </c>
      <c r="AUO823" s="176"/>
      <c r="AUP823" s="176" t="e">
        <f>VLOOKUP(AUM823,$A$879:$F$2731,6,FALSE)</f>
        <v>#N/A</v>
      </c>
      <c r="AUQ823" s="175" t="s">
        <v>65</v>
      </c>
      <c r="AUR823" s="10" t="e">
        <f>AUP823*1.3</f>
        <v>#N/A</v>
      </c>
      <c r="AUS823" s="10"/>
      <c r="AUT823" s="235"/>
      <c r="AUU823" s="175" t="s">
        <v>87</v>
      </c>
      <c r="AUV823" s="75" t="s">
        <v>183</v>
      </c>
      <c r="AUX823" s="176"/>
      <c r="AUY823" s="176" t="e">
        <f>VLOOKUP(AUV823,$A$879:$F$2731,6,FALSE)</f>
        <v>#N/A</v>
      </c>
      <c r="AUZ823" s="175" t="s">
        <v>65</v>
      </c>
      <c r="AVA823" s="10" t="e">
        <f>AUY823*1.3</f>
        <v>#N/A</v>
      </c>
      <c r="AVB823" s="10"/>
      <c r="AVC823" s="235"/>
      <c r="AVD823" s="175" t="s">
        <v>87</v>
      </c>
      <c r="AVE823" s="75" t="s">
        <v>183</v>
      </c>
      <c r="AVG823" s="176"/>
      <c r="AVH823" s="176" t="e">
        <f>VLOOKUP(AVE823,$A$879:$F$2731,6,FALSE)</f>
        <v>#N/A</v>
      </c>
      <c r="AVI823" s="175" t="s">
        <v>65</v>
      </c>
      <c r="AVJ823" s="10" t="e">
        <f>AVH823*1.3</f>
        <v>#N/A</v>
      </c>
      <c r="AVK823" s="10"/>
      <c r="AVL823" s="235"/>
      <c r="AVM823" s="175" t="s">
        <v>87</v>
      </c>
      <c r="AVN823" s="75" t="s">
        <v>183</v>
      </c>
      <c r="AVP823" s="176"/>
      <c r="AVQ823" s="176" t="e">
        <f>VLOOKUP(AVN823,$A$879:$F$2731,6,FALSE)</f>
        <v>#N/A</v>
      </c>
      <c r="AVR823" s="175" t="s">
        <v>65</v>
      </c>
      <c r="AVS823" s="10" t="e">
        <f>AVQ823*1.3</f>
        <v>#N/A</v>
      </c>
      <c r="AVT823" s="10"/>
      <c r="AVU823" s="235"/>
      <c r="AVV823" s="175" t="s">
        <v>87</v>
      </c>
      <c r="AVW823" s="75" t="s">
        <v>183</v>
      </c>
      <c r="AVY823" s="176"/>
      <c r="AVZ823" s="176" t="e">
        <f>VLOOKUP(AVW823,$A$879:$F$2731,6,FALSE)</f>
        <v>#N/A</v>
      </c>
      <c r="AWA823" s="175" t="s">
        <v>65</v>
      </c>
      <c r="AWB823" s="10" t="e">
        <f>AVZ823*1.3</f>
        <v>#N/A</v>
      </c>
      <c r="AWC823" s="10"/>
      <c r="AWD823" s="235"/>
      <c r="AWE823" s="175" t="s">
        <v>87</v>
      </c>
      <c r="AWF823" s="75" t="s">
        <v>183</v>
      </c>
      <c r="AWH823" s="176"/>
      <c r="AWI823" s="176" t="e">
        <f>VLOOKUP(AWF823,$A$879:$F$2731,6,FALSE)</f>
        <v>#N/A</v>
      </c>
      <c r="AWJ823" s="175" t="s">
        <v>65</v>
      </c>
      <c r="AWK823" s="10" t="e">
        <f>AWI823*1.3</f>
        <v>#N/A</v>
      </c>
      <c r="AWL823" s="10"/>
      <c r="AWM823" s="235"/>
      <c r="AWN823" s="175" t="s">
        <v>87</v>
      </c>
      <c r="AWO823" s="341" t="s">
        <v>547</v>
      </c>
      <c r="AWQ823" s="176"/>
      <c r="AWR823" s="176">
        <f>VLOOKUP(AWO823,$A$879:$F$2731,6,FALSE)</f>
        <v>472</v>
      </c>
      <c r="AWS823" s="175" t="s">
        <v>65</v>
      </c>
      <c r="AWT823" s="10">
        <f>AWR823*1.3</f>
        <v>613.6</v>
      </c>
      <c r="AWU823" s="10"/>
      <c r="AWV823" s="235"/>
      <c r="AWW823" s="175" t="s">
        <v>87</v>
      </c>
      <c r="AWX823" s="341" t="s">
        <v>1719</v>
      </c>
      <c r="AWZ823" s="176"/>
      <c r="AXA823" s="176">
        <f>VLOOKUP(AWX823,$A$879:$F$2731,6,FALSE)</f>
        <v>193</v>
      </c>
      <c r="AXB823" s="175" t="s">
        <v>65</v>
      </c>
      <c r="AXC823" s="10">
        <f>AXA823*1.3</f>
        <v>250.9</v>
      </c>
      <c r="AXD823" s="10"/>
      <c r="AXE823" s="235"/>
      <c r="AXF823" s="175" t="s">
        <v>87</v>
      </c>
      <c r="AXG823" s="341" t="s">
        <v>546</v>
      </c>
      <c r="AXI823" s="176"/>
      <c r="AXJ823" s="176">
        <f>VLOOKUP(AXG823,$A$879:$F$2731,6,FALSE)</f>
        <v>525</v>
      </c>
      <c r="AXK823" s="175" t="s">
        <v>65</v>
      </c>
      <c r="AXL823" s="10">
        <f>AXJ823*1.3</f>
        <v>682.5</v>
      </c>
      <c r="AXM823" s="10"/>
      <c r="AXN823" s="235"/>
      <c r="AXO823" s="175" t="s">
        <v>87</v>
      </c>
      <c r="AXP823" s="341" t="s">
        <v>496</v>
      </c>
      <c r="AXR823" s="176"/>
      <c r="AXS823" s="176">
        <f>VLOOKUP(AXP823,$A$879:$F$2731,6,FALSE)</f>
        <v>2</v>
      </c>
      <c r="AXT823" s="175" t="s">
        <v>65</v>
      </c>
      <c r="AXU823" s="10">
        <f>AXS823*1.3</f>
        <v>2.6</v>
      </c>
      <c r="AXV823" s="10"/>
      <c r="AXW823" s="235"/>
      <c r="AXX823" s="175" t="s">
        <v>87</v>
      </c>
      <c r="AXY823" s="341" t="s">
        <v>1374</v>
      </c>
      <c r="AYA823" s="176"/>
      <c r="AYB823" s="176">
        <f>VLOOKUP(AXY823,$A$879:$F$2731,6,FALSE)</f>
        <v>635</v>
      </c>
      <c r="AYC823" s="175" t="s">
        <v>65</v>
      </c>
      <c r="AYD823" s="10">
        <f>AYB823*1.3</f>
        <v>825.5</v>
      </c>
      <c r="AYE823" s="10"/>
      <c r="AYF823" s="235"/>
      <c r="AYG823" s="175" t="s">
        <v>87</v>
      </c>
      <c r="AYH823" s="341" t="s">
        <v>546</v>
      </c>
      <c r="AYJ823" s="176"/>
      <c r="AYK823" s="176">
        <f>VLOOKUP(AYH823,$A$879:$F$2731,6,FALSE)</f>
        <v>525</v>
      </c>
      <c r="AYL823" s="175" t="s">
        <v>65</v>
      </c>
      <c r="AYM823" s="10">
        <f>AYK823*1.3</f>
        <v>682.5</v>
      </c>
      <c r="AYN823" s="10"/>
      <c r="AYO823" s="235"/>
      <c r="AYP823" s="175" t="s">
        <v>87</v>
      </c>
      <c r="AYQ823" s="341" t="s">
        <v>1447</v>
      </c>
      <c r="AYS823" s="176"/>
      <c r="AYT823" s="176">
        <f>VLOOKUP(AYQ823,$A$879:$F$2731,6,FALSE)</f>
        <v>70</v>
      </c>
      <c r="AYU823" s="175" t="s">
        <v>65</v>
      </c>
      <c r="AYV823" s="10">
        <f>AYT823*1.3</f>
        <v>91</v>
      </c>
      <c r="AYW823" s="10"/>
      <c r="AYX823" s="235"/>
      <c r="AYY823" s="175" t="s">
        <v>87</v>
      </c>
      <c r="AYZ823" s="341" t="s">
        <v>547</v>
      </c>
      <c r="AZB823" s="176"/>
      <c r="AZC823" s="176">
        <f>VLOOKUP(AYZ823,$A$879:$F$2731,6,FALSE)</f>
        <v>472</v>
      </c>
      <c r="AZD823" s="175" t="s">
        <v>65</v>
      </c>
      <c r="AZE823" s="10">
        <f>AZC823*1.3</f>
        <v>613.6</v>
      </c>
      <c r="AZF823" s="10"/>
      <c r="AZG823" s="235"/>
      <c r="AZH823" s="175" t="s">
        <v>87</v>
      </c>
      <c r="AZI823" s="341" t="s">
        <v>497</v>
      </c>
      <c r="AZK823" s="176"/>
      <c r="AZL823" s="176">
        <f>VLOOKUP(AZI823,$A$879:$F$2731,6,FALSE)</f>
        <v>791</v>
      </c>
      <c r="AZM823" s="175" t="s">
        <v>65</v>
      </c>
      <c r="AZN823" s="10">
        <f>AZL823*1.3</f>
        <v>1028.3</v>
      </c>
      <c r="AZO823" s="10"/>
      <c r="AZP823" s="235"/>
      <c r="AZQ823" s="175" t="s">
        <v>87</v>
      </c>
      <c r="AZR823" s="341" t="s">
        <v>463</v>
      </c>
      <c r="AZT823" s="176"/>
      <c r="AZU823" s="176">
        <f>VLOOKUP(AZR823,$A$879:$F$2731,6,FALSE)</f>
        <v>224</v>
      </c>
      <c r="AZV823" s="175" t="s">
        <v>65</v>
      </c>
      <c r="AZW823" s="10">
        <f>AZU823*1.3</f>
        <v>291.2</v>
      </c>
      <c r="AZX823" s="10"/>
      <c r="AZY823" s="235"/>
      <c r="AZZ823" s="175" t="s">
        <v>87</v>
      </c>
      <c r="BAA823" s="341" t="s">
        <v>413</v>
      </c>
      <c r="BAC823" s="176"/>
      <c r="BAD823" s="176">
        <f>VLOOKUP(BAA823,$A$879:$F$2731,6,FALSE)</f>
        <v>487</v>
      </c>
      <c r="BAE823" s="175" t="s">
        <v>65</v>
      </c>
      <c r="BAF823" s="10">
        <f>BAD823*1.3</f>
        <v>633.1</v>
      </c>
      <c r="BAG823" s="10"/>
      <c r="BAH823" s="235"/>
      <c r="BAI823" s="175" t="s">
        <v>87</v>
      </c>
      <c r="BAJ823" s="398" t="s">
        <v>1447</v>
      </c>
      <c r="BAL823" s="176"/>
      <c r="BAM823" s="176">
        <f>VLOOKUP(BAJ823,$A$879:$F$2731,6,FALSE)</f>
        <v>70</v>
      </c>
      <c r="BAN823" s="175" t="s">
        <v>65</v>
      </c>
      <c r="BAO823" s="10">
        <f>BAM823*1.3</f>
        <v>91</v>
      </c>
      <c r="BAP823" s="10"/>
      <c r="BAQ823" s="235"/>
      <c r="BAR823" s="175" t="s">
        <v>87</v>
      </c>
      <c r="BAS823" s="341" t="s">
        <v>1447</v>
      </c>
      <c r="BAU823" s="176"/>
      <c r="BAV823" s="176">
        <f>VLOOKUP(BAS823,$A$879:$F$2731,6,FALSE)</f>
        <v>70</v>
      </c>
      <c r="BAW823" s="175" t="s">
        <v>65</v>
      </c>
      <c r="BAX823" s="10">
        <f>BAV823*1.3</f>
        <v>91</v>
      </c>
      <c r="BAY823" s="10"/>
      <c r="BAZ823" s="235"/>
      <c r="BBA823" s="175" t="s">
        <v>87</v>
      </c>
      <c r="BBB823" s="341" t="s">
        <v>1447</v>
      </c>
      <c r="BBD823" s="176"/>
      <c r="BBE823" s="176">
        <f>VLOOKUP(BBB823,$A$879:$F$2731,6,FALSE)</f>
        <v>70</v>
      </c>
      <c r="BBF823" s="175" t="s">
        <v>65</v>
      </c>
      <c r="BBG823" s="10">
        <f>BBE823*1.3</f>
        <v>91</v>
      </c>
      <c r="BBH823" s="10"/>
      <c r="BBI823" s="235"/>
      <c r="BBJ823" s="175" t="s">
        <v>87</v>
      </c>
      <c r="BBK823" s="341" t="s">
        <v>1447</v>
      </c>
      <c r="BBM823" s="176"/>
      <c r="BBN823" s="176">
        <f>VLOOKUP(BBK823,$A$879:$F$2731,6,FALSE)</f>
        <v>70</v>
      </c>
      <c r="BBO823" s="175" t="s">
        <v>65</v>
      </c>
      <c r="BBP823" s="10">
        <f>BBN823*1.3</f>
        <v>91</v>
      </c>
      <c r="BBQ823" s="10"/>
      <c r="BBR823" s="235"/>
      <c r="BBS823" s="175" t="s">
        <v>87</v>
      </c>
      <c r="BBT823" s="347" t="s">
        <v>621</v>
      </c>
      <c r="BBV823" s="176"/>
      <c r="BBW823" s="176">
        <f>VLOOKUP(BBT823,$A$879:$F$2731,6,FALSE)</f>
        <v>429</v>
      </c>
      <c r="BBX823" s="175" t="s">
        <v>65</v>
      </c>
      <c r="BBY823" s="10">
        <f>BBW823*1.3</f>
        <v>557.70000000000005</v>
      </c>
      <c r="BBZ823" s="10"/>
      <c r="BCA823" s="235"/>
      <c r="BCB823" s="175" t="s">
        <v>87</v>
      </c>
      <c r="BCC823" s="341" t="s">
        <v>1002</v>
      </c>
      <c r="BCE823" s="176"/>
      <c r="BCF823" s="176">
        <f>VLOOKUP(BCC823,$A$879:$F$2731,6,FALSE)</f>
        <v>336</v>
      </c>
      <c r="BCG823" s="175" t="s">
        <v>65</v>
      </c>
      <c r="BCH823" s="10">
        <f>BCF823*1.3</f>
        <v>436.8</v>
      </c>
      <c r="BCI823" s="10"/>
      <c r="BCJ823" s="235"/>
      <c r="BCK823" s="175" t="s">
        <v>87</v>
      </c>
      <c r="BCL823" s="341" t="s">
        <v>497</v>
      </c>
      <c r="BCN823" s="176"/>
      <c r="BCO823" s="176">
        <f>VLOOKUP(BCL823,$A$879:$F$2731,6,FALSE)</f>
        <v>791</v>
      </c>
      <c r="BCP823" s="175" t="s">
        <v>65</v>
      </c>
      <c r="BCQ823" s="10">
        <f>BCO823*1.3</f>
        <v>1028.3</v>
      </c>
      <c r="BCR823" s="10"/>
      <c r="BCS823" s="235"/>
      <c r="BCT823" s="175" t="s">
        <v>87</v>
      </c>
      <c r="BCU823" s="351" t="s">
        <v>546</v>
      </c>
      <c r="BCW823" s="176"/>
      <c r="BCX823" s="176">
        <f>VLOOKUP(BCU823,$A$879:$F$2731,6,FALSE)</f>
        <v>525</v>
      </c>
      <c r="BCY823" s="175" t="s">
        <v>65</v>
      </c>
      <c r="BCZ823" s="10">
        <f>BCX823*1.3</f>
        <v>682.5</v>
      </c>
      <c r="BDA823" s="10"/>
      <c r="BDB823" s="235"/>
      <c r="BDC823" s="175" t="s">
        <v>87</v>
      </c>
      <c r="BDD823" s="347" t="s">
        <v>2025</v>
      </c>
      <c r="BDF823" s="176"/>
      <c r="BDG823" s="176">
        <f>VLOOKUP(BDD823,$A$879:$F$2731,6,FALSE)</f>
        <v>623</v>
      </c>
      <c r="BDH823" s="175" t="s">
        <v>65</v>
      </c>
      <c r="BDI823" s="10">
        <f>BDG823*1.3</f>
        <v>809.9</v>
      </c>
      <c r="BDJ823" s="10"/>
      <c r="BDK823" s="235"/>
      <c r="BDL823" s="175" t="s">
        <v>87</v>
      </c>
      <c r="BDM823" s="341" t="s">
        <v>413</v>
      </c>
      <c r="BDO823" s="176"/>
      <c r="BDP823" s="176">
        <f>VLOOKUP(BDM823,$A$879:$F$2731,6,FALSE)</f>
        <v>487</v>
      </c>
      <c r="BDQ823" s="175" t="s">
        <v>65</v>
      </c>
      <c r="BDR823" s="10">
        <f>BDP823*1.3</f>
        <v>633.1</v>
      </c>
      <c r="BDS823" s="10"/>
      <c r="BDT823" s="235"/>
      <c r="BDU823" s="175" t="s">
        <v>87</v>
      </c>
      <c r="BDV823" s="341" t="s">
        <v>459</v>
      </c>
      <c r="BDX823" s="176"/>
      <c r="BDY823" s="176">
        <f>VLOOKUP(BDV823,$A$879:$F$2731,6,FALSE)</f>
        <v>221</v>
      </c>
      <c r="BDZ823" s="175" t="s">
        <v>65</v>
      </c>
      <c r="BEA823" s="10">
        <f>BDY823*1.3</f>
        <v>287.3</v>
      </c>
      <c r="BEB823" s="10"/>
      <c r="BEC823" s="235"/>
      <c r="BED823" s="175" t="s">
        <v>87</v>
      </c>
      <c r="BEE823" s="341" t="s">
        <v>2025</v>
      </c>
      <c r="BEG823" s="176"/>
      <c r="BEH823" s="176">
        <f>VLOOKUP(BEE823,$A$879:$F$2731,6,FALSE)</f>
        <v>623</v>
      </c>
      <c r="BEI823" s="175" t="s">
        <v>65</v>
      </c>
      <c r="BEJ823" s="10">
        <f>BEH823*1.3</f>
        <v>809.9</v>
      </c>
      <c r="BEK823" s="10"/>
      <c r="BEL823" s="235"/>
      <c r="BEM823" s="175" t="s">
        <v>87</v>
      </c>
      <c r="BEN823" s="341" t="s">
        <v>2035</v>
      </c>
      <c r="BEP823" s="176"/>
      <c r="BEQ823" s="176">
        <f>VLOOKUP(BEN823,$A$879:$F$2731,6,FALSE)</f>
        <v>746</v>
      </c>
      <c r="BER823" s="175" t="s">
        <v>65</v>
      </c>
      <c r="BES823" s="10">
        <f>BEQ823*1.3</f>
        <v>969.80000000000007</v>
      </c>
      <c r="BET823" s="10"/>
      <c r="BEU823" s="235"/>
      <c r="BEV823" s="175" t="s">
        <v>87</v>
      </c>
      <c r="BEW823" s="341" t="s">
        <v>2025</v>
      </c>
      <c r="BEY823" s="176"/>
      <c r="BEZ823" s="176">
        <f>VLOOKUP(BEW823,$A$879:$F$2731,6,FALSE)</f>
        <v>623</v>
      </c>
      <c r="BFA823" s="175" t="s">
        <v>65</v>
      </c>
      <c r="BFB823" s="10">
        <f>BEZ823*1.3</f>
        <v>809.9</v>
      </c>
      <c r="BFC823" s="10"/>
      <c r="BFD823" s="235"/>
      <c r="BFE823" s="175" t="s">
        <v>87</v>
      </c>
      <c r="BFF823" s="341" t="s">
        <v>621</v>
      </c>
      <c r="BFH823" s="176"/>
      <c r="BFI823" s="176">
        <f>VLOOKUP(BFF823,$A$879:$F$2731,6,FALSE)</f>
        <v>429</v>
      </c>
      <c r="BFJ823" s="175" t="s">
        <v>65</v>
      </c>
      <c r="BFK823" s="10">
        <f>BFI823*1.3</f>
        <v>557.70000000000005</v>
      </c>
      <c r="BFL823" s="10"/>
      <c r="BFM823" s="235"/>
      <c r="BFN823" s="175" t="s">
        <v>87</v>
      </c>
      <c r="BFO823" s="341" t="s">
        <v>421</v>
      </c>
      <c r="BFQ823" s="176"/>
      <c r="BFR823" s="176">
        <f>VLOOKUP(BFO823,$A$879:$F$2731,6,FALSE)</f>
        <v>149</v>
      </c>
      <c r="BFS823" s="175" t="s">
        <v>65</v>
      </c>
      <c r="BFT823" s="10">
        <f>BFR823*1.3</f>
        <v>193.70000000000002</v>
      </c>
      <c r="BFU823" s="10"/>
      <c r="BFV823" s="235"/>
      <c r="BFW823" s="175" t="s">
        <v>87</v>
      </c>
      <c r="BFX823" s="351" t="s">
        <v>2067</v>
      </c>
      <c r="BFZ823" s="176"/>
      <c r="BGA823" s="176">
        <f>VLOOKUP(BFX823,$A$879:$F$2731,6,FALSE)</f>
        <v>376</v>
      </c>
      <c r="BGB823" s="175" t="s">
        <v>65</v>
      </c>
      <c r="BGC823" s="10">
        <f>BGA823*1.3</f>
        <v>488.8</v>
      </c>
      <c r="BGD823" s="10"/>
      <c r="BGE823" s="235"/>
      <c r="BGF823" s="175" t="s">
        <v>87</v>
      </c>
      <c r="BGG823" s="341" t="s">
        <v>2035</v>
      </c>
      <c r="BGI823" s="176"/>
      <c r="BGJ823" s="176">
        <f>VLOOKUP(BGG823,$A$879:$F$2731,6,FALSE)</f>
        <v>746</v>
      </c>
      <c r="BGK823" s="175" t="s">
        <v>65</v>
      </c>
      <c r="BGL823" s="10">
        <f>BGJ823*1.3</f>
        <v>969.80000000000007</v>
      </c>
      <c r="BGM823" s="10"/>
      <c r="BGN823" s="235"/>
      <c r="BGO823" s="175" t="s">
        <v>87</v>
      </c>
      <c r="BGP823" s="351" t="s">
        <v>1719</v>
      </c>
      <c r="BGR823" s="176"/>
      <c r="BGS823" s="176">
        <f>VLOOKUP(BGP823,$A$879:$F$2731,6,FALSE)</f>
        <v>193</v>
      </c>
      <c r="BGT823" s="175" t="s">
        <v>65</v>
      </c>
      <c r="BGU823" s="10">
        <f>BGS823*1.3</f>
        <v>250.9</v>
      </c>
      <c r="BGV823" s="10"/>
      <c r="BGW823" s="235"/>
      <c r="BGX823" s="175" t="s">
        <v>87</v>
      </c>
      <c r="BGY823" s="341" t="s">
        <v>1719</v>
      </c>
      <c r="BHA823" s="176"/>
      <c r="BHB823" s="176">
        <f>VLOOKUP(BGY823,$A$879:$F$2731,6,FALSE)</f>
        <v>193</v>
      </c>
      <c r="BHC823" s="175" t="s">
        <v>65</v>
      </c>
      <c r="BHD823" s="10">
        <f>BHB823*1.3</f>
        <v>250.9</v>
      </c>
      <c r="BHE823" s="10"/>
    </row>
    <row r="824" spans="1:1565" s="14" customFormat="1" ht="15">
      <c r="A824" s="175" t="s">
        <v>88</v>
      </c>
      <c r="B824" s="343" t="s">
        <v>2025</v>
      </c>
      <c r="D824" s="176"/>
      <c r="E824" s="176">
        <f>VLOOKUP(B824,$A$879:$F$2731,6,FALSE)</f>
        <v>623</v>
      </c>
      <c r="F824" s="175" t="s">
        <v>67</v>
      </c>
      <c r="G824" s="10">
        <f>E824*1.2</f>
        <v>747.6</v>
      </c>
      <c r="H824" s="10"/>
      <c r="I824" s="229"/>
      <c r="J824" s="175" t="s">
        <v>88</v>
      </c>
      <c r="K824" s="341" t="s">
        <v>2454</v>
      </c>
      <c r="M824" s="176"/>
      <c r="N824" s="176">
        <f>VLOOKUP(K824,$A$879:$F$2731,6,FALSE)</f>
        <v>174</v>
      </c>
      <c r="O824" s="175" t="s">
        <v>67</v>
      </c>
      <c r="P824" s="10">
        <f>N824*1.2</f>
        <v>208.79999999999998</v>
      </c>
      <c r="Q824" s="10"/>
      <c r="R824" s="229"/>
      <c r="S824" s="175" t="s">
        <v>88</v>
      </c>
      <c r="T824" s="341" t="s">
        <v>480</v>
      </c>
      <c r="V824" s="176"/>
      <c r="W824" s="176">
        <f>VLOOKUP(T824,$A$879:$F$2731,6,FALSE)</f>
        <v>254</v>
      </c>
      <c r="X824" s="175" t="s">
        <v>67</v>
      </c>
      <c r="Y824" s="10">
        <f>W824*1.2</f>
        <v>304.8</v>
      </c>
      <c r="Z824" s="10"/>
      <c r="AA824" s="229"/>
      <c r="AB824" s="175" t="s">
        <v>88</v>
      </c>
      <c r="AC824" s="341" t="s">
        <v>2025</v>
      </c>
      <c r="AE824" s="176"/>
      <c r="AF824" s="176">
        <f>VLOOKUP(AC824,$A$879:$F$2731,6,FALSE)</f>
        <v>623</v>
      </c>
      <c r="AG824" s="175" t="s">
        <v>67</v>
      </c>
      <c r="AH824" s="10">
        <f>AF824*1.2</f>
        <v>747.6</v>
      </c>
      <c r="AI824" s="10"/>
      <c r="AJ824" s="229"/>
      <c r="AK824" s="175" t="s">
        <v>88</v>
      </c>
      <c r="AL824" s="341" t="s">
        <v>413</v>
      </c>
      <c r="AN824" s="176"/>
      <c r="AO824" s="176">
        <f>VLOOKUP(AL824,$A$879:$F$2731,6,FALSE)</f>
        <v>487</v>
      </c>
      <c r="AP824" s="175" t="s">
        <v>67</v>
      </c>
      <c r="AQ824" s="10">
        <f>AO824*1.2</f>
        <v>584.4</v>
      </c>
      <c r="AR824" s="10"/>
      <c r="AS824" s="229"/>
      <c r="AT824" s="175" t="s">
        <v>88</v>
      </c>
      <c r="AU824" s="341" t="s">
        <v>621</v>
      </c>
      <c r="AW824" s="176"/>
      <c r="AX824" s="176">
        <f>VLOOKUP(AU824,$A$879:$F$2731,6,FALSE)</f>
        <v>429</v>
      </c>
      <c r="AY824" s="175" t="s">
        <v>67</v>
      </c>
      <c r="AZ824" s="10">
        <f>AX824*1.2</f>
        <v>514.79999999999995</v>
      </c>
      <c r="BA824" s="10"/>
      <c r="BB824" s="229"/>
      <c r="BC824" s="175" t="s">
        <v>88</v>
      </c>
      <c r="BD824" s="341" t="s">
        <v>546</v>
      </c>
      <c r="BF824" s="176"/>
      <c r="BG824" s="176">
        <f>VLOOKUP(BD824,$A$879:$F$2731,6,FALSE)</f>
        <v>525</v>
      </c>
      <c r="BH824" s="175" t="s">
        <v>67</v>
      </c>
      <c r="BI824" s="10">
        <f>BG824*1.2</f>
        <v>630</v>
      </c>
      <c r="BJ824" s="10"/>
      <c r="BK824" s="229"/>
      <c r="BL824" s="175" t="s">
        <v>88</v>
      </c>
      <c r="BM824" s="341" t="s">
        <v>621</v>
      </c>
      <c r="BO824" s="176"/>
      <c r="BP824" s="176">
        <f>VLOOKUP(BM824,$A$879:$F$2731,6,FALSE)</f>
        <v>429</v>
      </c>
      <c r="BQ824" s="175" t="s">
        <v>67</v>
      </c>
      <c r="BR824" s="10">
        <f>BP824*1.2</f>
        <v>514.79999999999995</v>
      </c>
      <c r="BS824" s="10"/>
      <c r="BT824" s="229"/>
      <c r="BU824" s="175" t="s">
        <v>88</v>
      </c>
      <c r="BV824" s="341" t="s">
        <v>546</v>
      </c>
      <c r="BX824" s="176"/>
      <c r="BY824" s="176">
        <f>VLOOKUP(BV824,$A$879:$F$2731,6,FALSE)</f>
        <v>525</v>
      </c>
      <c r="BZ824" s="175" t="s">
        <v>67</v>
      </c>
      <c r="CA824" s="10">
        <f>BY824*1.2</f>
        <v>630</v>
      </c>
      <c r="CB824" s="10"/>
      <c r="CC824" s="229"/>
      <c r="CD824" s="175" t="s">
        <v>88</v>
      </c>
      <c r="CE824" s="341" t="s">
        <v>1447</v>
      </c>
      <c r="CG824" s="176"/>
      <c r="CH824" s="176">
        <f>VLOOKUP(CE824,$A$879:$F$2731,6,FALSE)</f>
        <v>70</v>
      </c>
      <c r="CI824" s="175" t="s">
        <v>67</v>
      </c>
      <c r="CJ824" s="10">
        <f>CH824*1.2</f>
        <v>84</v>
      </c>
      <c r="CK824" s="10"/>
      <c r="CL824" s="229"/>
      <c r="CM824" s="175" t="s">
        <v>88</v>
      </c>
      <c r="CN824" s="341" t="s">
        <v>621</v>
      </c>
      <c r="CP824" s="176"/>
      <c r="CQ824" s="176">
        <f>VLOOKUP(CN824,$A$879:$F$2731,6,FALSE)</f>
        <v>429</v>
      </c>
      <c r="CR824" s="175" t="s">
        <v>67</v>
      </c>
      <c r="CS824" s="10">
        <f>CQ824*1.2</f>
        <v>514.79999999999995</v>
      </c>
      <c r="CT824" s="10"/>
      <c r="CU824" s="229"/>
      <c r="CV824" s="175" t="s">
        <v>88</v>
      </c>
      <c r="CW824" s="341" t="s">
        <v>2025</v>
      </c>
      <c r="CY824" s="176"/>
      <c r="CZ824" s="176">
        <f>VLOOKUP(CW824,$A$879:$F$2731,6,FALSE)</f>
        <v>623</v>
      </c>
      <c r="DA824" s="175" t="s">
        <v>67</v>
      </c>
      <c r="DB824" s="10">
        <f>CZ824*1.2</f>
        <v>747.6</v>
      </c>
      <c r="DC824" s="10"/>
      <c r="DD824" s="229"/>
      <c r="DE824" s="175" t="s">
        <v>88</v>
      </c>
      <c r="DF824" s="341" t="s">
        <v>1719</v>
      </c>
      <c r="DH824" s="176"/>
      <c r="DI824" s="176">
        <f>VLOOKUP(DF824,$A$879:$F$2731,6,FALSE)</f>
        <v>193</v>
      </c>
      <c r="DJ824" s="175" t="s">
        <v>67</v>
      </c>
      <c r="DK824" s="10">
        <f>DI824*1.2</f>
        <v>231.6</v>
      </c>
      <c r="DL824" s="10"/>
      <c r="DM824" s="229"/>
      <c r="DN824" s="175" t="s">
        <v>88</v>
      </c>
      <c r="DO824" s="341" t="s">
        <v>2035</v>
      </c>
      <c r="DQ824" s="176"/>
      <c r="DR824" s="176">
        <f>VLOOKUP(DO824,$A$879:$F$2731,6,FALSE)</f>
        <v>746</v>
      </c>
      <c r="DS824" s="175" t="s">
        <v>67</v>
      </c>
      <c r="DT824" s="10">
        <f>DR824*1.2</f>
        <v>895.19999999999993</v>
      </c>
      <c r="DU824" s="10"/>
      <c r="DV824" s="229"/>
      <c r="DW824" s="175" t="s">
        <v>88</v>
      </c>
      <c r="DX824" s="341" t="s">
        <v>2025</v>
      </c>
      <c r="DZ824" s="176"/>
      <c r="EA824" s="176">
        <f>VLOOKUP(DX824,$A$879:$F$2731,6,FALSE)</f>
        <v>623</v>
      </c>
      <c r="EB824" s="175" t="s">
        <v>67</v>
      </c>
      <c r="EC824" s="10">
        <f>EA824*1.2</f>
        <v>747.6</v>
      </c>
      <c r="ED824" s="10"/>
      <c r="EE824" s="229"/>
      <c r="EF824" s="175" t="s">
        <v>88</v>
      </c>
      <c r="EG824" s="341" t="s">
        <v>2025</v>
      </c>
      <c r="EI824" s="176"/>
      <c r="EJ824" s="176">
        <f>VLOOKUP(EG824,$A$879:$F$2731,6,FALSE)</f>
        <v>623</v>
      </c>
      <c r="EK824" s="175" t="s">
        <v>67</v>
      </c>
      <c r="EL824" s="10">
        <f>EJ824*1.2</f>
        <v>747.6</v>
      </c>
      <c r="EM824" s="10"/>
      <c r="EN824" s="229"/>
      <c r="EO824" s="175" t="s">
        <v>88</v>
      </c>
      <c r="EP824" s="341" t="s">
        <v>2025</v>
      </c>
      <c r="ER824" s="176"/>
      <c r="ES824" s="176">
        <f>VLOOKUP(EP824,$A$879:$F$2731,6,FALSE)</f>
        <v>623</v>
      </c>
      <c r="ET824" s="175" t="s">
        <v>67</v>
      </c>
      <c r="EU824" s="10">
        <f>ES824*1.2</f>
        <v>747.6</v>
      </c>
      <c r="EV824" s="10"/>
      <c r="EW824" s="229"/>
      <c r="EX824" s="175" t="s">
        <v>88</v>
      </c>
      <c r="EY824" s="341" t="s">
        <v>1719</v>
      </c>
      <c r="FA824" s="176"/>
      <c r="FB824" s="176">
        <f>VLOOKUP(EY824,$A$879:$F$2731,6,FALSE)</f>
        <v>193</v>
      </c>
      <c r="FC824" s="175" t="s">
        <v>67</v>
      </c>
      <c r="FD824" s="10">
        <f>FB824*1.2</f>
        <v>231.6</v>
      </c>
      <c r="FE824" s="10"/>
      <c r="FF824" s="229"/>
      <c r="FG824" s="175" t="s">
        <v>88</v>
      </c>
      <c r="FH824" s="341" t="s">
        <v>1447</v>
      </c>
      <c r="FJ824" s="176"/>
      <c r="FK824" s="176">
        <f>VLOOKUP(FH824,$A$879:$F$2731,6,FALSE)</f>
        <v>70</v>
      </c>
      <c r="FL824" s="175" t="s">
        <v>67</v>
      </c>
      <c r="FM824" s="10">
        <f>FK824*1.2</f>
        <v>84</v>
      </c>
      <c r="FN824" s="10"/>
      <c r="FO824" s="229"/>
      <c r="FP824" s="175" t="s">
        <v>88</v>
      </c>
      <c r="FQ824" s="341" t="s">
        <v>2025</v>
      </c>
      <c r="FS824" s="176"/>
      <c r="FT824" s="176">
        <f>VLOOKUP(FQ824,$A$879:$F$2731,6,FALSE)</f>
        <v>623</v>
      </c>
      <c r="FU824" s="175" t="s">
        <v>67</v>
      </c>
      <c r="FV824" s="10">
        <f>FT824*1.2</f>
        <v>747.6</v>
      </c>
      <c r="FW824" s="10"/>
      <c r="FX824" s="229"/>
      <c r="FY824" s="175" t="s">
        <v>88</v>
      </c>
      <c r="FZ824" s="349" t="s">
        <v>183</v>
      </c>
      <c r="GB824" s="176"/>
      <c r="GC824" s="176" t="e">
        <f>VLOOKUP(FZ824,$A$879:$F$2731,6,FALSE)</f>
        <v>#N/A</v>
      </c>
      <c r="GD824" s="175" t="s">
        <v>67</v>
      </c>
      <c r="GE824" s="10" t="e">
        <f>GC824*1.2</f>
        <v>#N/A</v>
      </c>
      <c r="GF824" s="10"/>
      <c r="GG824" s="229"/>
      <c r="GH824" s="175" t="s">
        <v>88</v>
      </c>
      <c r="GI824" s="341" t="s">
        <v>497</v>
      </c>
      <c r="GK824" s="176"/>
      <c r="GL824" s="176">
        <f>VLOOKUP(GI824,$A$879:$F$2731,6,FALSE)</f>
        <v>791</v>
      </c>
      <c r="GM824" s="175" t="s">
        <v>67</v>
      </c>
      <c r="GN824" s="10">
        <f>GL824*1.2</f>
        <v>949.19999999999993</v>
      </c>
      <c r="GO824" s="10"/>
      <c r="GP824" s="229"/>
      <c r="GQ824" s="175" t="s">
        <v>88</v>
      </c>
      <c r="GR824" s="341" t="s">
        <v>2454</v>
      </c>
      <c r="GT824" s="176"/>
      <c r="GU824" s="176">
        <f>VLOOKUP(GR824,$A$879:$F$2731,6,FALSE)</f>
        <v>174</v>
      </c>
      <c r="GV824" s="175" t="s">
        <v>67</v>
      </c>
      <c r="GW824" s="10">
        <f>GU824*1.2</f>
        <v>208.79999999999998</v>
      </c>
      <c r="GX824" s="10"/>
      <c r="GY824" s="229"/>
      <c r="GZ824" s="175" t="s">
        <v>88</v>
      </c>
      <c r="HA824" s="341" t="s">
        <v>1801</v>
      </c>
      <c r="HC824" s="176"/>
      <c r="HD824" s="176">
        <f>VLOOKUP(HA824,$A$879:$F$2731,6,FALSE)</f>
        <v>122</v>
      </c>
      <c r="HE824" s="175" t="s">
        <v>67</v>
      </c>
      <c r="HF824" s="10">
        <f>HD824*1.2</f>
        <v>146.4</v>
      </c>
      <c r="HG824" s="10"/>
      <c r="HH824" s="229"/>
      <c r="HI824" s="175" t="s">
        <v>88</v>
      </c>
      <c r="HJ824" s="341" t="s">
        <v>2025</v>
      </c>
      <c r="HL824" s="176"/>
      <c r="HM824" s="176">
        <f>VLOOKUP(HJ824,$A$879:$F$2731,6,FALSE)</f>
        <v>623</v>
      </c>
      <c r="HN824" s="175" t="s">
        <v>67</v>
      </c>
      <c r="HO824" s="10">
        <f>HM824*1.2</f>
        <v>747.6</v>
      </c>
      <c r="HP824" s="10"/>
      <c r="HQ824" s="229"/>
      <c r="HR824" s="175" t="s">
        <v>88</v>
      </c>
      <c r="HS824" s="341" t="s">
        <v>1002</v>
      </c>
      <c r="HU824" s="176"/>
      <c r="HV824" s="176">
        <f>VLOOKUP(HS824,$A$879:$F$2731,6,FALSE)</f>
        <v>336</v>
      </c>
      <c r="HW824" s="175" t="s">
        <v>67</v>
      </c>
      <c r="HX824" s="10">
        <f>HV824*1.2</f>
        <v>403.2</v>
      </c>
      <c r="HY824" s="10"/>
      <c r="HZ824" s="229"/>
      <c r="IA824" s="175" t="s">
        <v>88</v>
      </c>
      <c r="IB824" s="341" t="s">
        <v>2067</v>
      </c>
      <c r="ID824" s="176"/>
      <c r="IE824" s="176">
        <f>VLOOKUP(IB824,$A$879:$F$2731,6,FALSE)</f>
        <v>376</v>
      </c>
      <c r="IF824" s="175" t="s">
        <v>67</v>
      </c>
      <c r="IG824" s="10">
        <f>IE824*1.2</f>
        <v>451.2</v>
      </c>
      <c r="IH824" s="10"/>
      <c r="II824" s="229"/>
      <c r="IJ824" s="175" t="s">
        <v>88</v>
      </c>
      <c r="IK824" s="341" t="s">
        <v>2025</v>
      </c>
      <c r="IM824" s="176"/>
      <c r="IN824" s="176">
        <f>VLOOKUP(IK824,$A$879:$F$2731,6,FALSE)</f>
        <v>623</v>
      </c>
      <c r="IO824" s="175" t="s">
        <v>67</v>
      </c>
      <c r="IP824" s="10">
        <f>IN824*1.2</f>
        <v>747.6</v>
      </c>
      <c r="IQ824" s="10"/>
      <c r="IR824" s="229"/>
      <c r="IS824" s="175" t="s">
        <v>88</v>
      </c>
      <c r="IT824" s="341" t="s">
        <v>413</v>
      </c>
      <c r="IV824" s="176"/>
      <c r="IW824" s="176">
        <f>VLOOKUP(IT824,$A$879:$F$2731,6,FALSE)</f>
        <v>487</v>
      </c>
      <c r="IX824" s="175" t="s">
        <v>67</v>
      </c>
      <c r="IY824" s="10">
        <f>IW824*1.2</f>
        <v>584.4</v>
      </c>
      <c r="IZ824" s="10"/>
      <c r="JA824" s="229"/>
      <c r="JB824" s="175" t="s">
        <v>88</v>
      </c>
      <c r="JC824" s="341" t="s">
        <v>1719</v>
      </c>
      <c r="JE824" s="176"/>
      <c r="JF824" s="176">
        <f>VLOOKUP(JC824,$A$879:$F$2731,6,FALSE)</f>
        <v>193</v>
      </c>
      <c r="JG824" s="175" t="s">
        <v>67</v>
      </c>
      <c r="JH824" s="10">
        <f>JF824*1.2</f>
        <v>231.6</v>
      </c>
      <c r="JI824" s="10"/>
      <c r="JJ824" s="229"/>
      <c r="JK824" s="175" t="s">
        <v>88</v>
      </c>
      <c r="JL824" s="341" t="s">
        <v>2067</v>
      </c>
      <c r="JN824" s="176"/>
      <c r="JO824" s="176">
        <f>VLOOKUP(JL824,$A$879:$F$2731,6,FALSE)</f>
        <v>376</v>
      </c>
      <c r="JP824" s="175" t="s">
        <v>67</v>
      </c>
      <c r="JQ824" s="10">
        <f>JO824*1.2</f>
        <v>451.2</v>
      </c>
      <c r="JR824" s="10"/>
      <c r="JS824" s="229"/>
      <c r="JT824" s="175" t="s">
        <v>88</v>
      </c>
      <c r="JU824" s="341" t="s">
        <v>2025</v>
      </c>
      <c r="JW824" s="176"/>
      <c r="JX824" s="176">
        <f>VLOOKUP(JU824,$A$879:$F$2731,6,FALSE)</f>
        <v>623</v>
      </c>
      <c r="JY824" s="175" t="s">
        <v>67</v>
      </c>
      <c r="JZ824" s="10">
        <f>JX824*1.2</f>
        <v>747.6</v>
      </c>
      <c r="KA824" s="10"/>
      <c r="KB824" s="229"/>
      <c r="KC824" s="175" t="s">
        <v>88</v>
      </c>
      <c r="KD824" s="349" t="s">
        <v>183</v>
      </c>
      <c r="KF824" s="176"/>
      <c r="KG824" s="176" t="e">
        <f>VLOOKUP(KD824,$A$879:$F$2731,6,FALSE)</f>
        <v>#N/A</v>
      </c>
      <c r="KH824" s="175" t="s">
        <v>67</v>
      </c>
      <c r="KI824" s="10" t="e">
        <f>KG824*1.2</f>
        <v>#N/A</v>
      </c>
      <c r="KJ824" s="10"/>
      <c r="KK824" s="229"/>
      <c r="KL824" s="175" t="s">
        <v>88</v>
      </c>
      <c r="KM824" s="341" t="s">
        <v>2035</v>
      </c>
      <c r="KO824" s="176"/>
      <c r="KP824" s="176">
        <f>VLOOKUP(KM824,$A$879:$F$2731,6,FALSE)</f>
        <v>746</v>
      </c>
      <c r="KQ824" s="175" t="s">
        <v>67</v>
      </c>
      <c r="KR824" s="10">
        <f>KP824*1.2</f>
        <v>895.19999999999993</v>
      </c>
      <c r="KS824" s="10"/>
      <c r="KT824" s="229"/>
      <c r="KU824" s="175" t="s">
        <v>88</v>
      </c>
      <c r="KV824" s="341" t="s">
        <v>847</v>
      </c>
      <c r="KX824" s="176"/>
      <c r="KY824" s="176">
        <f>VLOOKUP(KV824,$A$879:$F$2731,6,FALSE)</f>
        <v>18</v>
      </c>
      <c r="KZ824" s="175" t="s">
        <v>67</v>
      </c>
      <c r="LA824" s="10">
        <f>KY824*1.2</f>
        <v>21.599999999999998</v>
      </c>
      <c r="LB824" s="10"/>
      <c r="LC824" s="229"/>
      <c r="LD824" s="175" t="s">
        <v>88</v>
      </c>
      <c r="LE824" s="349" t="s">
        <v>183</v>
      </c>
      <c r="LG824" s="176"/>
      <c r="LH824" s="176" t="e">
        <f>VLOOKUP(LE824,$A$879:$F$2731,6,FALSE)</f>
        <v>#N/A</v>
      </c>
      <c r="LI824" s="175" t="s">
        <v>67</v>
      </c>
      <c r="LJ824" s="10" t="e">
        <f>LH824*1.2</f>
        <v>#N/A</v>
      </c>
      <c r="LK824" s="10"/>
      <c r="LL824" s="229"/>
      <c r="LM824" s="175" t="s">
        <v>88</v>
      </c>
      <c r="LN824" s="341" t="s">
        <v>2067</v>
      </c>
      <c r="LP824" s="176"/>
      <c r="LQ824" s="176">
        <f>VLOOKUP(LN824,$A$879:$F$2731,6,FALSE)</f>
        <v>376</v>
      </c>
      <c r="LR824" s="175" t="s">
        <v>67</v>
      </c>
      <c r="LS824" s="10">
        <f>LQ824*1.2</f>
        <v>451.2</v>
      </c>
      <c r="LT824" s="10"/>
      <c r="LU824" s="229"/>
      <c r="LV824" s="175" t="s">
        <v>88</v>
      </c>
      <c r="LW824" s="341" t="s">
        <v>497</v>
      </c>
      <c r="LY824" s="176"/>
      <c r="LZ824" s="176">
        <f>VLOOKUP(LW824,$A$879:$F$2731,6,FALSE)</f>
        <v>791</v>
      </c>
      <c r="MA824" s="175" t="s">
        <v>67</v>
      </c>
      <c r="MB824" s="10">
        <f>LZ824*1.2</f>
        <v>949.19999999999993</v>
      </c>
      <c r="MC824" s="10"/>
      <c r="MD824" s="229"/>
      <c r="ME824" s="175" t="s">
        <v>88</v>
      </c>
      <c r="MF824" s="341" t="s">
        <v>1374</v>
      </c>
      <c r="MH824" s="176"/>
      <c r="MI824" s="176">
        <f>VLOOKUP(MF824,$A$879:$F$2731,6,FALSE)</f>
        <v>635</v>
      </c>
      <c r="MJ824" s="175" t="s">
        <v>67</v>
      </c>
      <c r="MK824" s="10">
        <f>MI824*1.2</f>
        <v>762</v>
      </c>
      <c r="ML824" s="10"/>
      <c r="MM824" s="229"/>
      <c r="MN824" s="175" t="s">
        <v>88</v>
      </c>
      <c r="MO824" s="349" t="s">
        <v>183</v>
      </c>
      <c r="MQ824" s="176"/>
      <c r="MR824" s="176" t="e">
        <f>VLOOKUP(MO824,$A$879:$F$2731,6,FALSE)</f>
        <v>#N/A</v>
      </c>
      <c r="MS824" s="175" t="s">
        <v>67</v>
      </c>
      <c r="MT824" s="10" t="e">
        <f>MR824*1.2</f>
        <v>#N/A</v>
      </c>
      <c r="MU824" s="10"/>
      <c r="MV824" s="229"/>
      <c r="MW824" s="175" t="s">
        <v>88</v>
      </c>
      <c r="MX824" s="341" t="s">
        <v>497</v>
      </c>
      <c r="MZ824" s="176"/>
      <c r="NA824" s="176">
        <f>VLOOKUP(MX824,$A$879:$F$2731,6,FALSE)</f>
        <v>791</v>
      </c>
      <c r="NB824" s="175" t="s">
        <v>67</v>
      </c>
      <c r="NC824" s="10">
        <f>NA824*1.2</f>
        <v>949.19999999999993</v>
      </c>
      <c r="ND824" s="10"/>
      <c r="NE824" s="229"/>
      <c r="NF824" s="175" t="s">
        <v>88</v>
      </c>
      <c r="NG824" s="341" t="s">
        <v>546</v>
      </c>
      <c r="NI824" s="176"/>
      <c r="NJ824" s="176">
        <f>VLOOKUP(NG824,$A$879:$F$2731,6,FALSE)</f>
        <v>525</v>
      </c>
      <c r="NK824" s="175" t="s">
        <v>67</v>
      </c>
      <c r="NL824" s="10">
        <f>NJ824*1.2</f>
        <v>630</v>
      </c>
      <c r="NM824" s="10"/>
      <c r="NN824" s="229"/>
      <c r="NO824" s="175" t="s">
        <v>88</v>
      </c>
      <c r="NP824" s="341" t="s">
        <v>421</v>
      </c>
      <c r="NR824" s="176"/>
      <c r="NS824" s="176">
        <f>VLOOKUP(NP824,$A$879:$F$2731,6,FALSE)</f>
        <v>149</v>
      </c>
      <c r="NT824" s="175" t="s">
        <v>67</v>
      </c>
      <c r="NU824" s="10">
        <f>NS824*1.2</f>
        <v>178.79999999999998</v>
      </c>
      <c r="NV824" s="10"/>
      <c r="NW824" s="229"/>
      <c r="NX824" s="175" t="s">
        <v>88</v>
      </c>
      <c r="NY824" s="341" t="s">
        <v>2067</v>
      </c>
      <c r="OA824" s="176"/>
      <c r="OB824" s="176">
        <f>VLOOKUP(NY824,$A$879:$F$2731,6,FALSE)</f>
        <v>376</v>
      </c>
      <c r="OC824" s="175" t="s">
        <v>67</v>
      </c>
      <c r="OD824" s="10">
        <f>OB824*1.2</f>
        <v>451.2</v>
      </c>
      <c r="OE824" s="10"/>
      <c r="OF824" s="229"/>
      <c r="OG824" s="175" t="s">
        <v>88</v>
      </c>
      <c r="OH824" s="341" t="s">
        <v>2067</v>
      </c>
      <c r="OJ824" s="176"/>
      <c r="OK824" s="176">
        <f>VLOOKUP(OH824,$A$879:$F$2731,6,FALSE)</f>
        <v>376</v>
      </c>
      <c r="OL824" s="175" t="s">
        <v>67</v>
      </c>
      <c r="OM824" s="10">
        <f>OK824*1.2</f>
        <v>451.2</v>
      </c>
      <c r="ON824" s="10"/>
      <c r="OO824" s="229"/>
      <c r="OP824" s="175" t="s">
        <v>88</v>
      </c>
      <c r="OQ824" s="341" t="s">
        <v>840</v>
      </c>
      <c r="OS824" s="176"/>
      <c r="OT824" s="176">
        <f>VLOOKUP(OQ824,$A$879:$F$2731,6,FALSE)</f>
        <v>463</v>
      </c>
      <c r="OU824" s="175" t="s">
        <v>67</v>
      </c>
      <c r="OV824" s="10">
        <f>OT824*1.2</f>
        <v>555.6</v>
      </c>
      <c r="OW824" s="10"/>
      <c r="OX824" s="229"/>
      <c r="OY824" s="175" t="s">
        <v>88</v>
      </c>
      <c r="OZ824" s="351" t="s">
        <v>2035</v>
      </c>
      <c r="PB824" s="176"/>
      <c r="PC824" s="176">
        <f>VLOOKUP(OZ824,$A$879:$F$2731,6,FALSE)</f>
        <v>746</v>
      </c>
      <c r="PD824" s="175" t="s">
        <v>67</v>
      </c>
      <c r="PE824" s="10">
        <f>PC824*1.2</f>
        <v>895.19999999999993</v>
      </c>
      <c r="PF824" s="10"/>
      <c r="PG824" s="229"/>
      <c r="PH824" s="175" t="s">
        <v>88</v>
      </c>
      <c r="PI824" s="341" t="s">
        <v>413</v>
      </c>
      <c r="PK824" s="176"/>
      <c r="PL824" s="176">
        <f>VLOOKUP(PI824,$A$879:$F$2731,6,FALSE)</f>
        <v>487</v>
      </c>
      <c r="PM824" s="175" t="s">
        <v>67</v>
      </c>
      <c r="PN824" s="10">
        <f>PL824*1.2</f>
        <v>584.4</v>
      </c>
      <c r="PO824" s="10"/>
      <c r="PP824" s="229"/>
      <c r="PQ824" s="175" t="s">
        <v>88</v>
      </c>
      <c r="PR824" s="341" t="s">
        <v>1719</v>
      </c>
      <c r="PT824" s="176"/>
      <c r="PU824" s="176">
        <f>VLOOKUP(PR824,$A$879:$F$2731,6,FALSE)</f>
        <v>193</v>
      </c>
      <c r="PV824" s="175" t="s">
        <v>67</v>
      </c>
      <c r="PW824" s="10">
        <f>PU824*1.2</f>
        <v>231.6</v>
      </c>
      <c r="PX824" s="10"/>
      <c r="PY824" s="229"/>
      <c r="PZ824" s="175" t="s">
        <v>88</v>
      </c>
      <c r="QA824" s="343" t="s">
        <v>2035</v>
      </c>
      <c r="QC824" s="176"/>
      <c r="QD824" s="176">
        <f>VLOOKUP(QA824,$A$879:$F$2731,6,FALSE)</f>
        <v>746</v>
      </c>
      <c r="QE824" s="175" t="s">
        <v>67</v>
      </c>
      <c r="QF824" s="10">
        <f>QD824*1.2</f>
        <v>895.19999999999993</v>
      </c>
      <c r="QG824" s="10"/>
      <c r="QH824" s="229"/>
      <c r="QI824" s="175" t="s">
        <v>88</v>
      </c>
      <c r="QJ824" s="349" t="s">
        <v>183</v>
      </c>
      <c r="QL824" s="176"/>
      <c r="QM824" s="176" t="e">
        <f>VLOOKUP(QJ824,$A$879:$F$2731,6,FALSE)</f>
        <v>#N/A</v>
      </c>
      <c r="QN824" s="175" t="s">
        <v>67</v>
      </c>
      <c r="QO824" s="10" t="e">
        <f>QM824*1.2</f>
        <v>#N/A</v>
      </c>
      <c r="QP824" s="10"/>
      <c r="QQ824" s="229"/>
      <c r="QR824" s="175" t="s">
        <v>88</v>
      </c>
      <c r="QS824" s="341" t="s">
        <v>546</v>
      </c>
      <c r="QU824" s="176"/>
      <c r="QV824" s="176">
        <f>VLOOKUP(QS824,$A$879:$F$2731,6,FALSE)</f>
        <v>525</v>
      </c>
      <c r="QW824" s="175" t="s">
        <v>67</v>
      </c>
      <c r="QX824" s="10">
        <f>QV824*1.2</f>
        <v>630</v>
      </c>
      <c r="QY824" s="10"/>
      <c r="QZ824" s="229"/>
      <c r="RA824" s="175" t="s">
        <v>88</v>
      </c>
      <c r="RB824" s="341" t="s">
        <v>2025</v>
      </c>
      <c r="RD824" s="176"/>
      <c r="RE824" s="176">
        <f>VLOOKUP(RB824,$A$879:$F$2731,6,FALSE)</f>
        <v>623</v>
      </c>
      <c r="RF824" s="175" t="s">
        <v>67</v>
      </c>
      <c r="RG824" s="10">
        <f>RE824*1.2</f>
        <v>747.6</v>
      </c>
      <c r="RH824" s="10"/>
      <c r="RI824" s="229"/>
      <c r="RJ824" s="175" t="s">
        <v>88</v>
      </c>
      <c r="RK824" s="341" t="s">
        <v>2035</v>
      </c>
      <c r="RM824" s="176"/>
      <c r="RN824" s="176">
        <f>VLOOKUP(RK824,$A$879:$F$2731,6,FALSE)</f>
        <v>746</v>
      </c>
      <c r="RO824" s="175" t="s">
        <v>67</v>
      </c>
      <c r="RP824" s="10">
        <f>RN824*1.2</f>
        <v>895.19999999999993</v>
      </c>
      <c r="RQ824" s="10"/>
      <c r="RR824" s="229"/>
      <c r="RS824" s="175" t="s">
        <v>88</v>
      </c>
      <c r="RT824" s="349" t="s">
        <v>183</v>
      </c>
      <c r="RV824" s="176"/>
      <c r="RW824" s="176" t="e">
        <f>VLOOKUP(RT824,$A$879:$F$2731,6,FALSE)</f>
        <v>#N/A</v>
      </c>
      <c r="RX824" s="175" t="s">
        <v>67</v>
      </c>
      <c r="RY824" s="10" t="e">
        <f>RW824*1.2</f>
        <v>#N/A</v>
      </c>
      <c r="RZ824" s="10"/>
      <c r="SA824" s="235"/>
      <c r="SB824" s="175" t="s">
        <v>88</v>
      </c>
      <c r="SC824" s="341" t="s">
        <v>1002</v>
      </c>
      <c r="SE824" s="176"/>
      <c r="SF824" s="176">
        <f>VLOOKUP(SC824,$A$879:$F$2731,6,FALSE)</f>
        <v>336</v>
      </c>
      <c r="SG824" s="175" t="s">
        <v>67</v>
      </c>
      <c r="SH824" s="10">
        <f>SF824*1.2</f>
        <v>403.2</v>
      </c>
      <c r="SI824" s="10"/>
      <c r="SJ824" s="235"/>
      <c r="SK824" s="175" t="s">
        <v>88</v>
      </c>
      <c r="SL824" s="341" t="s">
        <v>1374</v>
      </c>
      <c r="SN824" s="176"/>
      <c r="SO824" s="176">
        <f>VLOOKUP(SL824,$A$879:$F$2731,6,FALSE)</f>
        <v>635</v>
      </c>
      <c r="SP824" s="175" t="s">
        <v>67</v>
      </c>
      <c r="SQ824" s="10">
        <f>SO824*1.2</f>
        <v>762</v>
      </c>
      <c r="SR824" s="10"/>
      <c r="SS824" s="235"/>
      <c r="ST824" s="175" t="s">
        <v>88</v>
      </c>
      <c r="SU824" s="341" t="s">
        <v>621</v>
      </c>
      <c r="SW824" s="176"/>
      <c r="SX824" s="176">
        <f>VLOOKUP(SU824,$A$879:$F$2731,6,FALSE)</f>
        <v>429</v>
      </c>
      <c r="SY824" s="175" t="s">
        <v>67</v>
      </c>
      <c r="SZ824" s="10">
        <f>SX824*1.2</f>
        <v>514.79999999999995</v>
      </c>
      <c r="TA824" s="10"/>
      <c r="TB824" s="235"/>
      <c r="TC824" s="175" t="s">
        <v>88</v>
      </c>
      <c r="TD824" s="349" t="s">
        <v>183</v>
      </c>
      <c r="TF824" s="176"/>
      <c r="TG824" s="176" t="e">
        <f>VLOOKUP(TD824,$A$879:$F$2731,6,FALSE)</f>
        <v>#N/A</v>
      </c>
      <c r="TH824" s="175" t="s">
        <v>67</v>
      </c>
      <c r="TI824" s="10" t="e">
        <f>TG824*1.2</f>
        <v>#N/A</v>
      </c>
      <c r="TK824" s="235"/>
      <c r="TL824" s="175" t="s">
        <v>88</v>
      </c>
      <c r="TM824" s="341" t="s">
        <v>459</v>
      </c>
      <c r="TO824" s="176"/>
      <c r="TP824" s="176">
        <f>VLOOKUP(TM824,$A$879:$F$2731,6,FALSE)</f>
        <v>221</v>
      </c>
      <c r="TQ824" s="175" t="s">
        <v>67</v>
      </c>
      <c r="TR824" s="10">
        <f>TP824*1.2</f>
        <v>265.2</v>
      </c>
      <c r="TS824" s="10"/>
      <c r="TT824" s="235"/>
      <c r="TU824" s="175" t="s">
        <v>88</v>
      </c>
      <c r="TV824" s="341" t="s">
        <v>413</v>
      </c>
      <c r="TX824" s="176"/>
      <c r="TY824" s="176">
        <f>VLOOKUP(TV824,$A$879:$F$2731,6,FALSE)</f>
        <v>487</v>
      </c>
      <c r="TZ824" s="175" t="s">
        <v>67</v>
      </c>
      <c r="UA824" s="10">
        <f>TY824*1.2</f>
        <v>584.4</v>
      </c>
      <c r="UB824" s="10"/>
      <c r="UC824" s="235"/>
      <c r="UD824" s="175" t="s">
        <v>88</v>
      </c>
      <c r="UE824" s="341" t="s">
        <v>480</v>
      </c>
      <c r="UG824" s="176"/>
      <c r="UH824" s="176">
        <f>VLOOKUP(UE824,$A$879:$F$2731,6,FALSE)</f>
        <v>254</v>
      </c>
      <c r="UI824" s="175" t="s">
        <v>67</v>
      </c>
      <c r="UJ824" s="10">
        <f>UH824*1.2</f>
        <v>304.8</v>
      </c>
      <c r="UK824" s="10"/>
      <c r="UL824" s="235"/>
      <c r="UM824" s="175" t="s">
        <v>88</v>
      </c>
      <c r="UN824" s="349" t="s">
        <v>183</v>
      </c>
      <c r="UP824" s="176"/>
      <c r="UQ824" s="176" t="e">
        <f>VLOOKUP(UN824,$A$879:$F$2731,6,FALSE)</f>
        <v>#N/A</v>
      </c>
      <c r="UR824" s="175" t="s">
        <v>67</v>
      </c>
      <c r="US824" s="10" t="e">
        <f>UQ824*1.2</f>
        <v>#N/A</v>
      </c>
      <c r="UT824" s="10"/>
      <c r="UU824" s="235"/>
      <c r="UV824" s="175" t="s">
        <v>88</v>
      </c>
      <c r="UW824" s="341" t="s">
        <v>546</v>
      </c>
      <c r="UY824" s="176"/>
      <c r="UZ824" s="176">
        <f>VLOOKUP(UW824,$A$879:$F$2731,6,FALSE)</f>
        <v>525</v>
      </c>
      <c r="VA824" s="175" t="s">
        <v>67</v>
      </c>
      <c r="VB824" s="10">
        <f>UZ824*1.2</f>
        <v>630</v>
      </c>
      <c r="VC824" s="10"/>
      <c r="VD824" s="235"/>
      <c r="VE824" s="175" t="s">
        <v>88</v>
      </c>
      <c r="VF824" s="349" t="s">
        <v>183</v>
      </c>
      <c r="VH824" s="176"/>
      <c r="VI824" s="176" t="e">
        <f>VLOOKUP(VF824,$A$879:$F$2731,6,FALSE)</f>
        <v>#N/A</v>
      </c>
      <c r="VJ824" s="175" t="s">
        <v>67</v>
      </c>
      <c r="VK824" s="10" t="e">
        <f>VI824*1.2</f>
        <v>#N/A</v>
      </c>
      <c r="VL824" s="10"/>
      <c r="VM824" s="235"/>
      <c r="VN824" s="175" t="s">
        <v>88</v>
      </c>
      <c r="VO824" s="341" t="s">
        <v>621</v>
      </c>
      <c r="VQ824" s="176"/>
      <c r="VR824" s="176">
        <f>VLOOKUP(VO824,$A$879:$F$2731,6,FALSE)</f>
        <v>429</v>
      </c>
      <c r="VS824" s="175" t="s">
        <v>67</v>
      </c>
      <c r="VT824" s="10">
        <f>VR824*1.2</f>
        <v>514.79999999999995</v>
      </c>
      <c r="VU824" s="10"/>
      <c r="VV824" s="235"/>
      <c r="VW824" s="175" t="s">
        <v>88</v>
      </c>
      <c r="VX824" s="349" t="s">
        <v>183</v>
      </c>
      <c r="VZ824" s="176"/>
      <c r="WA824" s="176" t="e">
        <f>VLOOKUP(VX824,$A$879:$F$2731,6,FALSE)</f>
        <v>#N/A</v>
      </c>
      <c r="WB824" s="175" t="s">
        <v>67</v>
      </c>
      <c r="WC824" s="10" t="e">
        <f>WA824*1.2</f>
        <v>#N/A</v>
      </c>
      <c r="WE824" s="235"/>
      <c r="WF824" s="175" t="s">
        <v>88</v>
      </c>
      <c r="WG824" s="341" t="s">
        <v>621</v>
      </c>
      <c r="WI824" s="176"/>
      <c r="WJ824" s="176">
        <f>VLOOKUP(WG824,$A$879:$F$2731,6,FALSE)</f>
        <v>429</v>
      </c>
      <c r="WK824" s="175" t="s">
        <v>67</v>
      </c>
      <c r="WL824" s="10">
        <f>WJ824*1.2</f>
        <v>514.79999999999995</v>
      </c>
      <c r="WN824" s="235"/>
      <c r="WO824" s="175" t="s">
        <v>88</v>
      </c>
      <c r="WP824" s="341" t="s">
        <v>2035</v>
      </c>
      <c r="WQ824" s="176"/>
      <c r="WR824" s="176"/>
      <c r="WS824" s="176">
        <f>VLOOKUP(WP824,$A$879:$F$2731,6,FALSE)</f>
        <v>746</v>
      </c>
      <c r="WT824" s="175" t="s">
        <v>67</v>
      </c>
      <c r="WU824" s="10">
        <f>WS824*1.2</f>
        <v>895.19999999999993</v>
      </c>
      <c r="WV824" s="10"/>
      <c r="WW824" s="235"/>
      <c r="WX824" s="175" t="s">
        <v>88</v>
      </c>
      <c r="WY824" s="341" t="s">
        <v>2035</v>
      </c>
      <c r="XA824" s="176"/>
      <c r="XB824" s="176">
        <f>VLOOKUP(WY824,$A$879:$F$2731,6,FALSE)</f>
        <v>746</v>
      </c>
      <c r="XC824" s="175" t="s">
        <v>67</v>
      </c>
      <c r="XD824" s="10">
        <f>XB824*1.2</f>
        <v>895.19999999999993</v>
      </c>
      <c r="XF824" s="235"/>
      <c r="XG824" s="175" t="s">
        <v>88</v>
      </c>
      <c r="XH824" s="351" t="s">
        <v>1719</v>
      </c>
      <c r="XJ824" s="176"/>
      <c r="XK824" s="176">
        <f>VLOOKUP(XH824,$A$879:$F$2731,6,FALSE)</f>
        <v>193</v>
      </c>
      <c r="XL824" s="175" t="s">
        <v>67</v>
      </c>
      <c r="XM824" s="10">
        <f>XK824*1.2</f>
        <v>231.6</v>
      </c>
      <c r="XO824" s="235"/>
      <c r="XP824" s="175" t="s">
        <v>88</v>
      </c>
      <c r="XQ824" s="341" t="s">
        <v>2025</v>
      </c>
      <c r="XS824" s="176"/>
      <c r="XT824" s="176">
        <f>VLOOKUP(XQ824,$A$879:$F$2731,6,FALSE)</f>
        <v>623</v>
      </c>
      <c r="XU824" s="175" t="s">
        <v>67</v>
      </c>
      <c r="XV824" s="10">
        <f>XT824*1.2</f>
        <v>747.6</v>
      </c>
      <c r="XW824" s="10"/>
      <c r="XX824" s="235"/>
      <c r="XY824" s="175" t="s">
        <v>88</v>
      </c>
      <c r="XZ824" s="341" t="s">
        <v>2025</v>
      </c>
      <c r="YB824" s="176"/>
      <c r="YC824" s="176">
        <f>VLOOKUP(XZ824,$A$879:$F$2731,6,FALSE)</f>
        <v>623</v>
      </c>
      <c r="YD824" s="175" t="s">
        <v>67</v>
      </c>
      <c r="YE824" s="10">
        <f>YC824*1.2</f>
        <v>747.6</v>
      </c>
      <c r="YG824" s="235"/>
      <c r="YH824" s="175" t="s">
        <v>88</v>
      </c>
      <c r="YI824" s="341" t="s">
        <v>1374</v>
      </c>
      <c r="YK824" s="176"/>
      <c r="YL824" s="176">
        <f>VLOOKUP(YI824,$A$879:$F$2731,6,FALSE)</f>
        <v>635</v>
      </c>
      <c r="YM824" s="175" t="s">
        <v>67</v>
      </c>
      <c r="YN824" s="10">
        <f>YL824*1.2</f>
        <v>762</v>
      </c>
      <c r="YO824" s="10"/>
      <c r="YP824" s="235"/>
      <c r="YQ824" s="175" t="s">
        <v>88</v>
      </c>
      <c r="YR824" s="341" t="s">
        <v>455</v>
      </c>
      <c r="YT824" s="176"/>
      <c r="YU824" s="176">
        <f>VLOOKUP(YR824,$A$879:$F$2731,6,FALSE)</f>
        <v>189</v>
      </c>
      <c r="YV824" s="175" t="s">
        <v>67</v>
      </c>
      <c r="YW824" s="10">
        <f>YU824*1.2</f>
        <v>226.79999999999998</v>
      </c>
      <c r="YY824" s="235"/>
      <c r="YZ824" s="175" t="s">
        <v>88</v>
      </c>
      <c r="ZA824" s="341" t="s">
        <v>547</v>
      </c>
      <c r="ZC824" s="176"/>
      <c r="ZD824" s="176">
        <f>VLOOKUP(ZA824,$A$879:$F$2731,6,FALSE)</f>
        <v>472</v>
      </c>
      <c r="ZE824" s="175" t="s">
        <v>67</v>
      </c>
      <c r="ZF824" s="10">
        <f>ZD824*1.2</f>
        <v>566.4</v>
      </c>
      <c r="ZH824" s="235"/>
      <c r="ZI824" s="175" t="s">
        <v>88</v>
      </c>
      <c r="ZJ824" s="341" t="s">
        <v>2547</v>
      </c>
      <c r="ZL824" s="176"/>
      <c r="ZM824" s="176">
        <f>VLOOKUP(ZJ824,$A$879:$F$2731,6,FALSE)</f>
        <v>151</v>
      </c>
      <c r="ZN824" s="175" t="s">
        <v>67</v>
      </c>
      <c r="ZO824" s="10">
        <f>ZM824*1.2</f>
        <v>181.2</v>
      </c>
      <c r="ZQ824" s="235"/>
      <c r="ZR824" s="175" t="s">
        <v>88</v>
      </c>
      <c r="ZS824" s="341" t="s">
        <v>1374</v>
      </c>
      <c r="ZU824" s="176"/>
      <c r="ZV824" s="176">
        <f>VLOOKUP(ZS824,$A$879:$F$2731,6,FALSE)</f>
        <v>635</v>
      </c>
      <c r="ZW824" s="175" t="s">
        <v>67</v>
      </c>
      <c r="ZX824" s="10">
        <f>ZV824*1.2</f>
        <v>762</v>
      </c>
      <c r="ZY824" s="10"/>
      <c r="ZZ824" s="235"/>
      <c r="AAA824" s="175" t="s">
        <v>88</v>
      </c>
      <c r="AAB824" s="341" t="s">
        <v>413</v>
      </c>
      <c r="AAD824" s="176"/>
      <c r="AAE824" s="176">
        <f>VLOOKUP(AAB824,$A$879:$F$2731,6,FALSE)</f>
        <v>487</v>
      </c>
      <c r="AAF824" s="175" t="s">
        <v>67</v>
      </c>
      <c r="AAG824" s="10">
        <f>AAE824*1.2</f>
        <v>584.4</v>
      </c>
      <c r="AAH824" s="10"/>
      <c r="AAI824" s="235"/>
      <c r="AAJ824" s="175" t="s">
        <v>88</v>
      </c>
      <c r="AAK824" s="75" t="s">
        <v>183</v>
      </c>
      <c r="AAM824" s="176"/>
      <c r="AAN824" s="176" t="e">
        <f>VLOOKUP(AAK824,$A$879:$F$2731,6,FALSE)</f>
        <v>#N/A</v>
      </c>
      <c r="AAO824" s="175" t="s">
        <v>67</v>
      </c>
      <c r="AAP824" s="10" t="e">
        <f>AAN824*1.2</f>
        <v>#N/A</v>
      </c>
      <c r="AAQ824" s="10"/>
      <c r="AAR824" s="235"/>
      <c r="AAS824" s="175" t="s">
        <v>88</v>
      </c>
      <c r="AAT824" s="341" t="s">
        <v>605</v>
      </c>
      <c r="AAV824" s="176"/>
      <c r="AAW824" s="176">
        <f>VLOOKUP(AAT824,$A$879:$F$2731,6,FALSE)</f>
        <v>10</v>
      </c>
      <c r="AAX824" s="175" t="s">
        <v>67</v>
      </c>
      <c r="AAY824" s="10">
        <f>AAW824*1.2</f>
        <v>12</v>
      </c>
      <c r="AAZ824" s="10"/>
      <c r="ABA824" s="235"/>
      <c r="ABB824" s="175" t="s">
        <v>88</v>
      </c>
      <c r="ABC824" s="355" t="s">
        <v>1719</v>
      </c>
      <c r="ABE824" s="176"/>
      <c r="ABF824" s="176">
        <f>VLOOKUP(ABC824,$A$879:$F$2731,6,FALSE)</f>
        <v>193</v>
      </c>
      <c r="ABG824" s="175" t="s">
        <v>67</v>
      </c>
      <c r="ABH824" s="10">
        <f>ABF824*1.2</f>
        <v>231.6</v>
      </c>
      <c r="ABI824" s="10"/>
      <c r="ABJ824" s="235"/>
      <c r="ABK824" s="175" t="s">
        <v>88</v>
      </c>
      <c r="ABL824" s="341" t="s">
        <v>459</v>
      </c>
      <c r="ABN824" s="176"/>
      <c r="ABO824" s="176">
        <f>VLOOKUP(ABL824,$A$879:$F$2731,6,FALSE)</f>
        <v>221</v>
      </c>
      <c r="ABP824" s="175" t="s">
        <v>67</v>
      </c>
      <c r="ABQ824" s="10">
        <f>ABO824*1.2</f>
        <v>265.2</v>
      </c>
      <c r="ABR824" s="10"/>
      <c r="ABS824" s="235"/>
      <c r="ABT824" s="175" t="s">
        <v>88</v>
      </c>
      <c r="ABU824" s="75" t="s">
        <v>183</v>
      </c>
      <c r="ABW824" s="176"/>
      <c r="ABX824" s="176" t="e">
        <f>VLOOKUP(ABU824,$A$879:$F$2731,6,FALSE)</f>
        <v>#N/A</v>
      </c>
      <c r="ABY824" s="175" t="s">
        <v>67</v>
      </c>
      <c r="ABZ824" s="10" t="e">
        <f>ABX824*1.2</f>
        <v>#N/A</v>
      </c>
      <c r="ACA824" s="10"/>
      <c r="ACB824" s="235"/>
      <c r="ACC824" s="175" t="s">
        <v>88</v>
      </c>
      <c r="ACD824" s="75" t="s">
        <v>183</v>
      </c>
      <c r="ACF824" s="176"/>
      <c r="ACG824" s="176" t="e">
        <f>VLOOKUP(ACD824,$A$879:$F$2731,6,FALSE)</f>
        <v>#N/A</v>
      </c>
      <c r="ACH824" s="175" t="s">
        <v>67</v>
      </c>
      <c r="ACI824" s="10" t="e">
        <f>ACG824*1.2</f>
        <v>#N/A</v>
      </c>
      <c r="ACJ824" s="10"/>
      <c r="ACK824" s="235"/>
      <c r="ACL824" s="175" t="s">
        <v>88</v>
      </c>
      <c r="ACM824" s="75" t="s">
        <v>183</v>
      </c>
      <c r="ACO824" s="176"/>
      <c r="ACP824" s="176" t="e">
        <f>VLOOKUP(ACM824,$A$879:$F$2731,6,FALSE)</f>
        <v>#N/A</v>
      </c>
      <c r="ACQ824" s="175" t="s">
        <v>67</v>
      </c>
      <c r="ACR824" s="10" t="e">
        <f>ACP824*1.2</f>
        <v>#N/A</v>
      </c>
      <c r="ACS824" s="10"/>
      <c r="ACT824" s="235"/>
      <c r="ACU824" s="175" t="s">
        <v>88</v>
      </c>
      <c r="ACV824" s="75" t="s">
        <v>183</v>
      </c>
      <c r="ACX824" s="176"/>
      <c r="ACY824" s="176" t="e">
        <f>VLOOKUP(ACV824,$A$879:$F$2731,6,FALSE)</f>
        <v>#N/A</v>
      </c>
      <c r="ACZ824" s="175" t="s">
        <v>67</v>
      </c>
      <c r="ADA824" s="10" t="e">
        <f>ACY824*1.2</f>
        <v>#N/A</v>
      </c>
      <c r="ADB824" s="10"/>
      <c r="ADC824" s="235"/>
      <c r="ADD824" s="175" t="s">
        <v>88</v>
      </c>
      <c r="ADE824" s="341" t="s">
        <v>463</v>
      </c>
      <c r="ADG824" s="176"/>
      <c r="ADH824" s="176">
        <f>VLOOKUP(ADE824,$A$879:$F$2731,6,FALSE)</f>
        <v>224</v>
      </c>
      <c r="ADI824" s="175" t="s">
        <v>67</v>
      </c>
      <c r="ADJ824" s="10">
        <f>ADH824*1.2</f>
        <v>268.8</v>
      </c>
      <c r="ADL824" s="235"/>
      <c r="ADM824" s="175" t="s">
        <v>88</v>
      </c>
      <c r="ADN824" s="75" t="s">
        <v>183</v>
      </c>
      <c r="ADP824" s="176"/>
      <c r="ADQ824" s="176" t="e">
        <f>VLOOKUP(ADN824,$A$879:$F$2731,6,FALSE)</f>
        <v>#N/A</v>
      </c>
      <c r="ADR824" s="175" t="s">
        <v>67</v>
      </c>
      <c r="ADS824" s="10" t="e">
        <f>ADQ824*1.2</f>
        <v>#N/A</v>
      </c>
      <c r="ADT824" s="10"/>
      <c r="ADU824" s="235"/>
      <c r="ADV824" s="175" t="s">
        <v>88</v>
      </c>
      <c r="ADW824" s="341" t="s">
        <v>1008</v>
      </c>
      <c r="ADY824" s="176"/>
      <c r="ADZ824" s="176">
        <f>VLOOKUP(ADW824,$A$879:$F$2731,6,FALSE)</f>
        <v>4</v>
      </c>
      <c r="AEA824" s="175" t="s">
        <v>67</v>
      </c>
      <c r="AEB824" s="10">
        <f>ADZ824*1.2</f>
        <v>4.8</v>
      </c>
      <c r="AED824" s="235"/>
      <c r="AEE824" s="175" t="s">
        <v>88</v>
      </c>
      <c r="AEF824" s="75" t="s">
        <v>183</v>
      </c>
      <c r="AEH824" s="176"/>
      <c r="AEI824" s="176" t="e">
        <f>VLOOKUP(AEF824,$A$879:$F$2731,6,FALSE)</f>
        <v>#N/A</v>
      </c>
      <c r="AEJ824" s="175" t="s">
        <v>67</v>
      </c>
      <c r="AEK824" s="10" t="e">
        <f>AEI824*1.2</f>
        <v>#N/A</v>
      </c>
      <c r="AEM824" s="235"/>
      <c r="AEN824" s="175" t="s">
        <v>88</v>
      </c>
      <c r="AEO824" s="75" t="s">
        <v>183</v>
      </c>
      <c r="AEQ824" s="176"/>
      <c r="AER824" s="176" t="e">
        <f>VLOOKUP(AEO824,$A$879:$F$2731,6,FALSE)</f>
        <v>#N/A</v>
      </c>
      <c r="AES824" s="175" t="s">
        <v>67</v>
      </c>
      <c r="AET824" s="10" t="e">
        <f>AER824*1.2</f>
        <v>#N/A</v>
      </c>
      <c r="AEV824" s="235"/>
      <c r="AEW824" s="175" t="s">
        <v>88</v>
      </c>
      <c r="AEX824" s="75" t="s">
        <v>183</v>
      </c>
      <c r="AEZ824" s="176"/>
      <c r="AFA824" s="176" t="e">
        <f>VLOOKUP(AEX824,$A$879:$F$2731,6,FALSE)</f>
        <v>#N/A</v>
      </c>
      <c r="AFB824" s="175" t="s">
        <v>67</v>
      </c>
      <c r="AFC824" s="10" t="e">
        <f>AFA824*1.2</f>
        <v>#N/A</v>
      </c>
      <c r="AFD824" s="10"/>
      <c r="AFE824" s="235"/>
      <c r="AFF824" s="175" t="s">
        <v>88</v>
      </c>
      <c r="AFG824" s="75" t="s">
        <v>183</v>
      </c>
      <c r="AFI824" s="176"/>
      <c r="AFJ824" s="176" t="e">
        <f>VLOOKUP(AFG824,$A$879:$F$2731,6,FALSE)</f>
        <v>#N/A</v>
      </c>
      <c r="AFK824" s="175" t="s">
        <v>67</v>
      </c>
      <c r="AFL824" s="10" t="e">
        <f>AFJ824*1.2</f>
        <v>#N/A</v>
      </c>
      <c r="AFM824" s="10"/>
      <c r="AFN824" s="235"/>
      <c r="AFO824" s="175" t="s">
        <v>88</v>
      </c>
      <c r="AFP824" s="75" t="s">
        <v>183</v>
      </c>
      <c r="AFR824" s="176"/>
      <c r="AFS824" s="176" t="e">
        <f>VLOOKUP(AFP824,$A$879:$F$2731,6,FALSE)</f>
        <v>#N/A</v>
      </c>
      <c r="AFT824" s="175" t="s">
        <v>67</v>
      </c>
      <c r="AFU824" s="10" t="e">
        <f>AFS824*1.2</f>
        <v>#N/A</v>
      </c>
      <c r="AFV824" s="10"/>
      <c r="AFW824" s="235"/>
      <c r="AFX824" s="175" t="s">
        <v>88</v>
      </c>
      <c r="AFY824" s="341" t="s">
        <v>1719</v>
      </c>
      <c r="AGA824" s="176"/>
      <c r="AGB824" s="176">
        <f>VLOOKUP(AFY824,$A$879:$F$2731,6,FALSE)</f>
        <v>193</v>
      </c>
      <c r="AGC824" s="175" t="s">
        <v>67</v>
      </c>
      <c r="AGD824" s="10">
        <f>AGB824*1.2</f>
        <v>231.6</v>
      </c>
      <c r="AGE824" s="10"/>
      <c r="AGF824" s="235"/>
      <c r="AGG824" s="175" t="s">
        <v>88</v>
      </c>
      <c r="AGH824" s="341" t="s">
        <v>421</v>
      </c>
      <c r="AGJ824" s="176"/>
      <c r="AGK824" s="176">
        <f>VLOOKUP(AGH824,$A$879:$F$2731,6,FALSE)</f>
        <v>149</v>
      </c>
      <c r="AGL824" s="175" t="s">
        <v>67</v>
      </c>
      <c r="AGM824" s="10">
        <f>AGK824*1.2</f>
        <v>178.79999999999998</v>
      </c>
      <c r="AGN824" s="10"/>
      <c r="AGO824" s="235"/>
      <c r="AGP824" s="175" t="s">
        <v>88</v>
      </c>
      <c r="AGQ824" s="341" t="s">
        <v>1374</v>
      </c>
      <c r="AGS824" s="176"/>
      <c r="AGT824" s="176">
        <f>VLOOKUP(AGQ824,$A$879:$F$2731,6,FALSE)</f>
        <v>635</v>
      </c>
      <c r="AGU824" s="175" t="s">
        <v>67</v>
      </c>
      <c r="AGV824" s="10">
        <f>AGT824*1.2</f>
        <v>762</v>
      </c>
      <c r="AGW824" s="10"/>
      <c r="AGX824" s="235"/>
      <c r="AGY824" s="175" t="s">
        <v>88</v>
      </c>
      <c r="AGZ824" s="341" t="s">
        <v>2025</v>
      </c>
      <c r="AHB824" s="176"/>
      <c r="AHC824" s="176">
        <f>VLOOKUP(AGZ824,$A$879:$F$2731,6,FALSE)</f>
        <v>623</v>
      </c>
      <c r="AHD824" s="175" t="s">
        <v>67</v>
      </c>
      <c r="AHE824" s="10">
        <f>AHC824*1.2</f>
        <v>747.6</v>
      </c>
      <c r="AHF824" s="10"/>
      <c r="AHG824" s="235"/>
      <c r="AHH824" s="175" t="s">
        <v>88</v>
      </c>
      <c r="AHI824" s="398" t="s">
        <v>546</v>
      </c>
      <c r="AHK824" s="176"/>
      <c r="AHL824" s="176">
        <f>VLOOKUP(AHI824,$A$879:$F$2731,6,FALSE)</f>
        <v>525</v>
      </c>
      <c r="AHM824" s="175" t="s">
        <v>67</v>
      </c>
      <c r="AHN824" s="10">
        <f>AHL824*1.2</f>
        <v>630</v>
      </c>
      <c r="AHO824" s="10"/>
      <c r="AHP824" s="235"/>
      <c r="AHQ824" s="175" t="s">
        <v>88</v>
      </c>
      <c r="AHR824" s="341" t="s">
        <v>547</v>
      </c>
      <c r="AHT824" s="176"/>
      <c r="AHU824" s="176">
        <f>VLOOKUP(AHR824,$A$879:$F$2731,6,FALSE)</f>
        <v>472</v>
      </c>
      <c r="AHV824" s="175" t="s">
        <v>67</v>
      </c>
      <c r="AHW824" s="10">
        <f>AHU824*1.2</f>
        <v>566.4</v>
      </c>
      <c r="AHX824" s="10"/>
      <c r="AHY824" s="235"/>
      <c r="AHZ824" s="175" t="s">
        <v>88</v>
      </c>
      <c r="AIA824" s="341" t="s">
        <v>546</v>
      </c>
      <c r="AIC824" s="176"/>
      <c r="AID824" s="176">
        <f>VLOOKUP(AIA824,$A$879:$F$2731,6,FALSE)</f>
        <v>525</v>
      </c>
      <c r="AIE824" s="175" t="s">
        <v>67</v>
      </c>
      <c r="AIF824" s="10">
        <f>AID824*1.2</f>
        <v>630</v>
      </c>
      <c r="AIG824" s="10"/>
      <c r="AIH824" s="235"/>
      <c r="AII824" s="175" t="s">
        <v>88</v>
      </c>
      <c r="AIJ824" s="341" t="s">
        <v>421</v>
      </c>
      <c r="AIL824" s="176"/>
      <c r="AIM824" s="176">
        <f>VLOOKUP(AIJ824,$A$879:$F$2731,6,FALSE)</f>
        <v>149</v>
      </c>
      <c r="AIN824" s="175" t="s">
        <v>67</v>
      </c>
      <c r="AIO824" s="10">
        <f>AIM824*1.2</f>
        <v>178.79999999999998</v>
      </c>
      <c r="AIP824" s="10"/>
      <c r="AIQ824" s="235"/>
      <c r="AIR824" s="175" t="s">
        <v>88</v>
      </c>
      <c r="AIS824" s="341" t="s">
        <v>2025</v>
      </c>
      <c r="AIU824" s="176"/>
      <c r="AIV824" s="176">
        <f>VLOOKUP(AIS824,$A$879:$F$2731,6,FALSE)</f>
        <v>623</v>
      </c>
      <c r="AIW824" s="175" t="s">
        <v>67</v>
      </c>
      <c r="AIX824" s="10">
        <f>AIV824*1.2</f>
        <v>747.6</v>
      </c>
      <c r="AIY824" s="10"/>
      <c r="AIZ824" s="235"/>
      <c r="AJA824" s="175" t="s">
        <v>88</v>
      </c>
      <c r="AJB824" s="351" t="s">
        <v>2547</v>
      </c>
      <c r="AJD824" s="176"/>
      <c r="AJE824" s="176">
        <f>VLOOKUP(AJB824,$A$879:$F$2731,6,FALSE)</f>
        <v>151</v>
      </c>
      <c r="AJF824" s="175" t="s">
        <v>67</v>
      </c>
      <c r="AJG824" s="10">
        <f>AJE824*1.2</f>
        <v>181.2</v>
      </c>
      <c r="AJH824" s="10"/>
      <c r="AJI824" s="235"/>
      <c r="AJJ824" s="175" t="s">
        <v>88</v>
      </c>
      <c r="AJK824" s="341" t="s">
        <v>546</v>
      </c>
      <c r="AJM824" s="176"/>
      <c r="AJN824" s="176">
        <f>VLOOKUP(AJK824,$A$879:$F$2731,6,FALSE)</f>
        <v>525</v>
      </c>
      <c r="AJO824" s="175" t="s">
        <v>67</v>
      </c>
      <c r="AJP824" s="10">
        <f>AJN824*1.2</f>
        <v>630</v>
      </c>
      <c r="AJQ824" s="10"/>
      <c r="AJR824" s="235"/>
      <c r="AJS824" s="175" t="s">
        <v>88</v>
      </c>
      <c r="AJT824" s="347" t="s">
        <v>547</v>
      </c>
      <c r="AJV824" s="176"/>
      <c r="AJW824" s="176">
        <f>VLOOKUP(AJT824,$A$879:$F$2731,6,FALSE)</f>
        <v>472</v>
      </c>
      <c r="AJX824" s="175" t="s">
        <v>67</v>
      </c>
      <c r="AJY824" s="10">
        <f>AJW824*1.2</f>
        <v>566.4</v>
      </c>
      <c r="AJZ824" s="10"/>
      <c r="AKA824" s="235"/>
      <c r="AKB824" s="175" t="s">
        <v>88</v>
      </c>
      <c r="AKC824" s="341" t="s">
        <v>1719</v>
      </c>
      <c r="AKE824" s="176"/>
      <c r="AKF824" s="176">
        <f>VLOOKUP(AKC824,$A$879:$F$2731,6,FALSE)</f>
        <v>193</v>
      </c>
      <c r="AKG824" s="175" t="s">
        <v>67</v>
      </c>
      <c r="AKH824" s="10">
        <f>AKF824*1.2</f>
        <v>231.6</v>
      </c>
      <c r="AKI824" s="10"/>
      <c r="AKJ824" s="235"/>
      <c r="AKK824" s="175" t="s">
        <v>88</v>
      </c>
      <c r="AKL824" s="341" t="s">
        <v>459</v>
      </c>
      <c r="AKN824" s="176"/>
      <c r="AKO824" s="176">
        <f>VLOOKUP(AKL824,$A$879:$F$2731,6,FALSE)</f>
        <v>221</v>
      </c>
      <c r="AKP824" s="175" t="s">
        <v>67</v>
      </c>
      <c r="AKQ824" s="10">
        <f>AKO824*1.2</f>
        <v>265.2</v>
      </c>
      <c r="AKR824" s="10"/>
      <c r="AKS824" s="235"/>
      <c r="AKT824" s="175" t="s">
        <v>88</v>
      </c>
      <c r="AKU824" s="341" t="s">
        <v>1719</v>
      </c>
      <c r="AKW824" s="176"/>
      <c r="AKX824" s="176">
        <f>VLOOKUP(AKU824,$A$879:$F$2731,6,FALSE)</f>
        <v>193</v>
      </c>
      <c r="AKY824" s="175" t="s">
        <v>67</v>
      </c>
      <c r="AKZ824" s="10">
        <f>AKX824*1.2</f>
        <v>231.6</v>
      </c>
      <c r="ALA824" s="10"/>
      <c r="ALB824" s="235"/>
      <c r="ALC824" s="175" t="s">
        <v>88</v>
      </c>
      <c r="ALD824" s="341" t="s">
        <v>459</v>
      </c>
      <c r="ALF824" s="176"/>
      <c r="ALG824" s="176">
        <f>VLOOKUP(ALD824,$A$879:$F$2731,6,FALSE)</f>
        <v>221</v>
      </c>
      <c r="ALH824" s="175" t="s">
        <v>67</v>
      </c>
      <c r="ALI824" s="10">
        <f>ALG824*1.2</f>
        <v>265.2</v>
      </c>
      <c r="ALJ824" s="10"/>
      <c r="ALK824" s="235"/>
      <c r="ALL824" s="175" t="s">
        <v>88</v>
      </c>
      <c r="ALM824" s="341" t="s">
        <v>459</v>
      </c>
      <c r="ALO824" s="176"/>
      <c r="ALP824" s="176">
        <f>VLOOKUP(ALM824,$A$879:$F$2731,6,FALSE)</f>
        <v>221</v>
      </c>
      <c r="ALQ824" s="175" t="s">
        <v>67</v>
      </c>
      <c r="ALR824" s="10">
        <f>ALP824*1.2</f>
        <v>265.2</v>
      </c>
      <c r="ALS824" s="10"/>
      <c r="ALT824" s="235"/>
      <c r="ALU824" s="175" t="s">
        <v>88</v>
      </c>
      <c r="ALV824" s="341" t="s">
        <v>712</v>
      </c>
      <c r="ALX824" s="176"/>
      <c r="ALY824" s="176">
        <f>VLOOKUP(ALV824,$A$879:$F$2731,6,FALSE)</f>
        <v>515</v>
      </c>
      <c r="ALZ824" s="175" t="s">
        <v>67</v>
      </c>
      <c r="AMA824" s="10">
        <f>ALY824*1.2</f>
        <v>618</v>
      </c>
      <c r="AMB824" s="10"/>
      <c r="AMC824" s="235"/>
      <c r="AMD824" s="175" t="s">
        <v>88</v>
      </c>
      <c r="AME824" s="401" t="s">
        <v>1374</v>
      </c>
      <c r="AMG824" s="176"/>
      <c r="AMH824" s="176">
        <f>VLOOKUP(AME824,$A$879:$F$2731,6,FALSE)</f>
        <v>635</v>
      </c>
      <c r="AMI824" s="175" t="s">
        <v>67</v>
      </c>
      <c r="AMJ824" s="10">
        <f>AMH824*1.2</f>
        <v>762</v>
      </c>
      <c r="AMK824" s="10"/>
      <c r="AML824" s="235"/>
      <c r="AMM824" s="175" t="s">
        <v>88</v>
      </c>
      <c r="AMN824" s="343" t="s">
        <v>1719</v>
      </c>
      <c r="AMP824" s="176"/>
      <c r="AMQ824" s="176">
        <f>VLOOKUP(AMN824,$A$879:$F$2731,6,FALSE)</f>
        <v>193</v>
      </c>
      <c r="AMR824" s="175" t="s">
        <v>67</v>
      </c>
      <c r="AMS824" s="10">
        <f>AMQ824*1.2</f>
        <v>231.6</v>
      </c>
      <c r="AMT824" s="10"/>
      <c r="AMU824" s="235"/>
      <c r="AMV824" s="175" t="s">
        <v>88</v>
      </c>
      <c r="AMW824" s="341" t="s">
        <v>1719</v>
      </c>
      <c r="AMY824" s="176"/>
      <c r="AMZ824" s="176">
        <f>VLOOKUP(AMW824,$A$879:$F$2731,6,FALSE)</f>
        <v>193</v>
      </c>
      <c r="ANA824" s="175" t="s">
        <v>67</v>
      </c>
      <c r="ANB824" s="10">
        <f>AMZ824*1.2</f>
        <v>231.6</v>
      </c>
      <c r="ANC824" s="10"/>
      <c r="AND824" s="235"/>
      <c r="ANE824" s="175" t="s">
        <v>88</v>
      </c>
      <c r="ANF824" s="341" t="s">
        <v>497</v>
      </c>
      <c r="ANH824" s="176"/>
      <c r="ANI824" s="176">
        <f>VLOOKUP(ANF824,$A$879:$F$2731,6,FALSE)</f>
        <v>791</v>
      </c>
      <c r="ANJ824" s="175" t="s">
        <v>67</v>
      </c>
      <c r="ANK824" s="10">
        <f>ANI824*1.2</f>
        <v>949.19999999999993</v>
      </c>
      <c r="ANL824" s="10"/>
      <c r="ANM824" s="235"/>
      <c r="ANN824" s="175" t="s">
        <v>88</v>
      </c>
      <c r="ANO824" s="351" t="s">
        <v>1701</v>
      </c>
      <c r="ANQ824" s="176"/>
      <c r="ANR824" s="176">
        <f>VLOOKUP(ANO824,$A$879:$F$2731,6,FALSE)</f>
        <v>128</v>
      </c>
      <c r="ANS824" s="175" t="s">
        <v>67</v>
      </c>
      <c r="ANT824" s="10">
        <f>ANR824*1.2</f>
        <v>153.6</v>
      </c>
      <c r="ANU824" s="10"/>
      <c r="ANV824" s="235"/>
      <c r="ANW824" s="175" t="s">
        <v>88</v>
      </c>
      <c r="ANX824" s="341" t="s">
        <v>1002</v>
      </c>
      <c r="ANZ824" s="176"/>
      <c r="AOA824" s="176">
        <f>VLOOKUP(ANX824,$A$879:$F$2731,6,FALSE)</f>
        <v>336</v>
      </c>
      <c r="AOB824" s="175" t="s">
        <v>67</v>
      </c>
      <c r="AOC824" s="10">
        <f>AOA824*1.2</f>
        <v>403.2</v>
      </c>
      <c r="AOD824" s="10"/>
      <c r="AOE824" s="235"/>
      <c r="AOF824" s="175" t="s">
        <v>88</v>
      </c>
      <c r="AOG824" s="75" t="s">
        <v>183</v>
      </c>
      <c r="AOI824" s="176"/>
      <c r="AOJ824" s="176" t="e">
        <f>VLOOKUP(AOG824,$A$879:$F$2731,6,FALSE)</f>
        <v>#N/A</v>
      </c>
      <c r="AOK824" s="175" t="s">
        <v>67</v>
      </c>
      <c r="AOL824" s="10" t="e">
        <f>AOJ824*1.2</f>
        <v>#N/A</v>
      </c>
      <c r="AOM824" s="10"/>
      <c r="AON824" s="235"/>
      <c r="AOO824" s="175" t="s">
        <v>88</v>
      </c>
      <c r="AOP824" s="341" t="s">
        <v>2547</v>
      </c>
      <c r="AOR824" s="176"/>
      <c r="AOS824" s="176">
        <f>VLOOKUP(AOP824,$A$879:$F$2731,6,FALSE)</f>
        <v>151</v>
      </c>
      <c r="AOT824" s="175" t="s">
        <v>67</v>
      </c>
      <c r="AOU824" s="10">
        <f>AOS824*1.2</f>
        <v>181.2</v>
      </c>
      <c r="AOV824" s="10"/>
      <c r="AOW824" s="235"/>
      <c r="AOX824" s="175" t="s">
        <v>88</v>
      </c>
      <c r="AOY824" s="404" t="s">
        <v>547</v>
      </c>
      <c r="APA824" s="176"/>
      <c r="APB824" s="176">
        <f>VLOOKUP(AOY824,$A$879:$F$2731,6,FALSE)</f>
        <v>472</v>
      </c>
      <c r="APC824" s="175" t="s">
        <v>67</v>
      </c>
      <c r="APD824" s="10">
        <f>APB824*1.2</f>
        <v>566.4</v>
      </c>
      <c r="APE824" s="10"/>
      <c r="APF824" s="235"/>
      <c r="APG824" s="175" t="s">
        <v>88</v>
      </c>
      <c r="APH824" s="341" t="s">
        <v>463</v>
      </c>
      <c r="APJ824" s="176"/>
      <c r="APK824" s="176">
        <f>VLOOKUP(APH824,$A$879:$F$2731,6,FALSE)</f>
        <v>224</v>
      </c>
      <c r="APL824" s="175" t="s">
        <v>67</v>
      </c>
      <c r="APM824" s="10">
        <f>APK824*1.2</f>
        <v>268.8</v>
      </c>
      <c r="APN824" s="10"/>
      <c r="APO824" s="235"/>
      <c r="APP824" s="175" t="s">
        <v>88</v>
      </c>
      <c r="APQ824" s="75" t="s">
        <v>183</v>
      </c>
      <c r="APS824" s="176"/>
      <c r="APT824" s="176" t="e">
        <f>VLOOKUP(APQ824,$A$879:$F$2731,6,FALSE)</f>
        <v>#N/A</v>
      </c>
      <c r="APU824" s="175" t="s">
        <v>67</v>
      </c>
      <c r="APV824" s="10" t="e">
        <f>APT824*1.2</f>
        <v>#N/A</v>
      </c>
      <c r="APW824" s="10"/>
      <c r="APX824" s="235"/>
      <c r="APY824" s="175" t="s">
        <v>88</v>
      </c>
      <c r="APZ824" s="341" t="s">
        <v>459</v>
      </c>
      <c r="AQB824" s="176"/>
      <c r="AQC824" s="176">
        <f>VLOOKUP(APZ824,$A$879:$F$2731,6,FALSE)</f>
        <v>221</v>
      </c>
      <c r="AQD824" s="175" t="s">
        <v>67</v>
      </c>
      <c r="AQE824" s="10">
        <f>AQC824*1.2</f>
        <v>265.2</v>
      </c>
      <c r="AQF824" s="10"/>
      <c r="AQG824" s="235"/>
      <c r="AQH824" s="175" t="s">
        <v>88</v>
      </c>
      <c r="AQI824" s="341" t="s">
        <v>452</v>
      </c>
      <c r="AQK824" s="176"/>
      <c r="AQL824" s="176">
        <f>VLOOKUP(AQI824,$A$879:$F$2731,6,FALSE)</f>
        <v>41</v>
      </c>
      <c r="AQM824" s="175" t="s">
        <v>67</v>
      </c>
      <c r="AQN824" s="10">
        <f>AQL824*1.2</f>
        <v>49.199999999999996</v>
      </c>
      <c r="AQO824" s="10"/>
      <c r="AQP824" s="235"/>
      <c r="AQQ824" s="175" t="s">
        <v>88</v>
      </c>
      <c r="AQR824" s="75" t="s">
        <v>183</v>
      </c>
      <c r="AQT824" s="176"/>
      <c r="AQU824" s="176" t="e">
        <f>VLOOKUP(AQR824,$A$879:$F$2731,6,FALSE)</f>
        <v>#N/A</v>
      </c>
      <c r="AQV824" s="175" t="s">
        <v>67</v>
      </c>
      <c r="AQW824" s="10" t="e">
        <f>AQU824*1.2</f>
        <v>#N/A</v>
      </c>
      <c r="AQX824" s="10"/>
      <c r="AQY824" s="235"/>
      <c r="AQZ824" s="175" t="s">
        <v>88</v>
      </c>
      <c r="ARA824" s="75" t="s">
        <v>183</v>
      </c>
      <c r="ARC824" s="176"/>
      <c r="ARD824" s="176" t="e">
        <f>VLOOKUP(ARA824,$A$879:$F$2731,6,FALSE)</f>
        <v>#N/A</v>
      </c>
      <c r="ARE824" s="175" t="s">
        <v>67</v>
      </c>
      <c r="ARF824" s="10" t="e">
        <f>ARD824*1.2</f>
        <v>#N/A</v>
      </c>
      <c r="ARG824" s="10"/>
      <c r="ARH824" s="235"/>
      <c r="ARI824" s="175" t="s">
        <v>88</v>
      </c>
      <c r="ARJ824" s="75" t="s">
        <v>183</v>
      </c>
      <c r="ARL824" s="176"/>
      <c r="ARM824" s="176" t="e">
        <f>VLOOKUP(ARJ824,$A$879:$F$2731,6,FALSE)</f>
        <v>#N/A</v>
      </c>
      <c r="ARN824" s="175" t="s">
        <v>67</v>
      </c>
      <c r="ARO824" s="10" t="e">
        <f>ARM824*1.2</f>
        <v>#N/A</v>
      </c>
      <c r="ARP824" s="10"/>
      <c r="ARQ824" s="235"/>
      <c r="ARR824" s="175" t="s">
        <v>88</v>
      </c>
      <c r="ARS824" s="75" t="s">
        <v>183</v>
      </c>
      <c r="ARU824" s="176"/>
      <c r="ARV824" s="176" t="e">
        <f>VLOOKUP(ARS824,$A$879:$F$2731,6,FALSE)</f>
        <v>#N/A</v>
      </c>
      <c r="ARW824" s="175" t="s">
        <v>67</v>
      </c>
      <c r="ARX824" s="10" t="e">
        <f>ARV824*1.2</f>
        <v>#N/A</v>
      </c>
      <c r="ARY824" s="10"/>
      <c r="ARZ824" s="235"/>
      <c r="ASA824" s="175" t="s">
        <v>88</v>
      </c>
      <c r="ASB824" s="341" t="s">
        <v>544</v>
      </c>
      <c r="ASD824" s="176"/>
      <c r="ASE824" s="176">
        <f>VLOOKUP(ASB824,$A$879:$F$2731,6,FALSE)</f>
        <v>267</v>
      </c>
      <c r="ASF824" s="175" t="s">
        <v>67</v>
      </c>
      <c r="ASG824" s="10">
        <f>ASE824*1.2</f>
        <v>320.39999999999998</v>
      </c>
      <c r="ASH824" s="10"/>
      <c r="ASI824" s="235"/>
      <c r="ASJ824" s="175" t="s">
        <v>88</v>
      </c>
      <c r="ASK824" s="75" t="s">
        <v>183</v>
      </c>
      <c r="ASM824" s="176"/>
      <c r="ASN824" s="176" t="e">
        <f>VLOOKUP(ASK824,$A$879:$F$2731,6,FALSE)</f>
        <v>#N/A</v>
      </c>
      <c r="ASO824" s="175" t="s">
        <v>67</v>
      </c>
      <c r="ASP824" s="10" t="e">
        <f>ASN824*1.2</f>
        <v>#N/A</v>
      </c>
      <c r="ASQ824" s="10"/>
      <c r="ASR824" s="235"/>
      <c r="ASS824" s="175" t="s">
        <v>88</v>
      </c>
      <c r="AST824" s="341" t="s">
        <v>1008</v>
      </c>
      <c r="ASV824" s="176"/>
      <c r="ASW824" s="176">
        <f>VLOOKUP(AST824,$A$879:$F$2731,6,FALSE)</f>
        <v>4</v>
      </c>
      <c r="ASX824" s="175" t="s">
        <v>67</v>
      </c>
      <c r="ASY824" s="10">
        <f>ASW824*1.2</f>
        <v>4.8</v>
      </c>
      <c r="ASZ824" s="10"/>
      <c r="ATA824" s="235"/>
      <c r="ATB824" s="175" t="s">
        <v>88</v>
      </c>
      <c r="ATC824" s="75" t="s">
        <v>183</v>
      </c>
      <c r="ATE824" s="176"/>
      <c r="ATF824" s="176" t="e">
        <f>VLOOKUP(ATC824,$A$879:$F$2731,6,FALSE)</f>
        <v>#N/A</v>
      </c>
      <c r="ATG824" s="175" t="s">
        <v>67</v>
      </c>
      <c r="ATH824" s="10" t="e">
        <f>ATF824*1.2</f>
        <v>#N/A</v>
      </c>
      <c r="ATI824" s="10"/>
      <c r="ATJ824" s="235"/>
      <c r="ATK824" s="175" t="s">
        <v>88</v>
      </c>
      <c r="ATL824" s="75" t="s">
        <v>183</v>
      </c>
      <c r="ATN824" s="176"/>
      <c r="ATO824" s="176" t="e">
        <f>VLOOKUP(ATL824,$A$879:$F$2731,6,FALSE)</f>
        <v>#N/A</v>
      </c>
      <c r="ATP824" s="175" t="s">
        <v>67</v>
      </c>
      <c r="ATQ824" s="10" t="e">
        <f>ATO824*1.2</f>
        <v>#N/A</v>
      </c>
      <c r="ATR824" s="10"/>
      <c r="ATS824" s="235"/>
      <c r="ATT824" s="175" t="s">
        <v>88</v>
      </c>
      <c r="ATU824" s="75" t="s">
        <v>183</v>
      </c>
      <c r="ATW824" s="176"/>
      <c r="ATX824" s="176" t="e">
        <f>VLOOKUP(ATU824,$A$879:$F$2731,6,FALSE)</f>
        <v>#N/A</v>
      </c>
      <c r="ATY824" s="175" t="s">
        <v>67</v>
      </c>
      <c r="ATZ824" s="10" t="e">
        <f>ATX824*1.2</f>
        <v>#N/A</v>
      </c>
      <c r="AUA824" s="10"/>
      <c r="AUB824" s="235"/>
      <c r="AUC824" s="175" t="s">
        <v>88</v>
      </c>
      <c r="AUD824" s="75" t="s">
        <v>183</v>
      </c>
      <c r="AUF824" s="176"/>
      <c r="AUG824" s="176" t="e">
        <f>VLOOKUP(AUD824,$A$879:$F$2731,6,FALSE)</f>
        <v>#N/A</v>
      </c>
      <c r="AUH824" s="175" t="s">
        <v>67</v>
      </c>
      <c r="AUI824" s="10" t="e">
        <f>AUG824*1.2</f>
        <v>#N/A</v>
      </c>
      <c r="AUJ824" s="10"/>
      <c r="AUK824" s="235"/>
      <c r="AUL824" s="175" t="s">
        <v>88</v>
      </c>
      <c r="AUM824" s="75" t="s">
        <v>183</v>
      </c>
      <c r="AUO824" s="176"/>
      <c r="AUP824" s="176" t="e">
        <f>VLOOKUP(AUM824,$A$879:$F$2731,6,FALSE)</f>
        <v>#N/A</v>
      </c>
      <c r="AUQ824" s="175" t="s">
        <v>67</v>
      </c>
      <c r="AUR824" s="10" t="e">
        <f>AUP824*1.2</f>
        <v>#N/A</v>
      </c>
      <c r="AUS824" s="10"/>
      <c r="AUT824" s="235"/>
      <c r="AUU824" s="175" t="s">
        <v>88</v>
      </c>
      <c r="AUV824" s="75" t="s">
        <v>183</v>
      </c>
      <c r="AUX824" s="176"/>
      <c r="AUY824" s="176" t="e">
        <f>VLOOKUP(AUV824,$A$879:$F$2731,6,FALSE)</f>
        <v>#N/A</v>
      </c>
      <c r="AUZ824" s="175" t="s">
        <v>67</v>
      </c>
      <c r="AVA824" s="10" t="e">
        <f>AUY824*1.2</f>
        <v>#N/A</v>
      </c>
      <c r="AVB824" s="10"/>
      <c r="AVC824" s="235"/>
      <c r="AVD824" s="175" t="s">
        <v>88</v>
      </c>
      <c r="AVE824" s="75" t="s">
        <v>183</v>
      </c>
      <c r="AVG824" s="176"/>
      <c r="AVH824" s="176" t="e">
        <f>VLOOKUP(AVE824,$A$879:$F$2731,6,FALSE)</f>
        <v>#N/A</v>
      </c>
      <c r="AVI824" s="175" t="s">
        <v>67</v>
      </c>
      <c r="AVJ824" s="10" t="e">
        <f>AVH824*1.2</f>
        <v>#N/A</v>
      </c>
      <c r="AVK824" s="10"/>
      <c r="AVL824" s="235"/>
      <c r="AVM824" s="175" t="s">
        <v>88</v>
      </c>
      <c r="AVN824" s="75" t="s">
        <v>183</v>
      </c>
      <c r="AVP824" s="176"/>
      <c r="AVQ824" s="176" t="e">
        <f>VLOOKUP(AVN824,$A$879:$F$2731,6,FALSE)</f>
        <v>#N/A</v>
      </c>
      <c r="AVR824" s="175" t="s">
        <v>67</v>
      </c>
      <c r="AVS824" s="10" t="e">
        <f>AVQ824*1.2</f>
        <v>#N/A</v>
      </c>
      <c r="AVT824" s="10"/>
      <c r="AVU824" s="235"/>
      <c r="AVV824" s="175" t="s">
        <v>88</v>
      </c>
      <c r="AVW824" s="75" t="s">
        <v>183</v>
      </c>
      <c r="AVY824" s="176"/>
      <c r="AVZ824" s="176" t="e">
        <f>VLOOKUP(AVW824,$A$879:$F$2731,6,FALSE)</f>
        <v>#N/A</v>
      </c>
      <c r="AWA824" s="175" t="s">
        <v>67</v>
      </c>
      <c r="AWB824" s="10" t="e">
        <f>AVZ824*1.2</f>
        <v>#N/A</v>
      </c>
      <c r="AWC824" s="10"/>
      <c r="AWD824" s="235"/>
      <c r="AWE824" s="175" t="s">
        <v>88</v>
      </c>
      <c r="AWF824" s="75" t="s">
        <v>183</v>
      </c>
      <c r="AWH824" s="176"/>
      <c r="AWI824" s="176" t="e">
        <f>VLOOKUP(AWF824,$A$879:$F$2731,6,FALSE)</f>
        <v>#N/A</v>
      </c>
      <c r="AWJ824" s="175" t="s">
        <v>67</v>
      </c>
      <c r="AWK824" s="10" t="e">
        <f>AWI824*1.2</f>
        <v>#N/A</v>
      </c>
      <c r="AWL824" s="10"/>
      <c r="AWM824" s="235"/>
      <c r="AWN824" s="175" t="s">
        <v>88</v>
      </c>
      <c r="AWO824" s="341" t="s">
        <v>2025</v>
      </c>
      <c r="AWQ824" s="176"/>
      <c r="AWR824" s="176">
        <f>VLOOKUP(AWO824,$A$879:$F$2731,6,FALSE)</f>
        <v>623</v>
      </c>
      <c r="AWS824" s="175" t="s">
        <v>67</v>
      </c>
      <c r="AWT824" s="10">
        <f>AWR824*1.2</f>
        <v>747.6</v>
      </c>
      <c r="AWU824" s="10"/>
      <c r="AWV824" s="235"/>
      <c r="AWW824" s="175" t="s">
        <v>88</v>
      </c>
      <c r="AWX824" s="341" t="s">
        <v>1374</v>
      </c>
      <c r="AWZ824" s="176"/>
      <c r="AXA824" s="176">
        <f>VLOOKUP(AWX824,$A$879:$F$2731,6,FALSE)</f>
        <v>635</v>
      </c>
      <c r="AXB824" s="175" t="s">
        <v>67</v>
      </c>
      <c r="AXC824" s="10">
        <f>AXA824*1.2</f>
        <v>762</v>
      </c>
      <c r="AXD824" s="10"/>
      <c r="AXE824" s="235"/>
      <c r="AXF824" s="175" t="s">
        <v>88</v>
      </c>
      <c r="AXG824" s="341" t="s">
        <v>1719</v>
      </c>
      <c r="AXI824" s="176"/>
      <c r="AXJ824" s="176">
        <f>VLOOKUP(AXG824,$A$879:$F$2731,6,FALSE)</f>
        <v>193</v>
      </c>
      <c r="AXK824" s="175" t="s">
        <v>67</v>
      </c>
      <c r="AXL824" s="10">
        <f>AXJ824*1.2</f>
        <v>231.6</v>
      </c>
      <c r="AXM824" s="10"/>
      <c r="AXN824" s="235"/>
      <c r="AXO824" s="175" t="s">
        <v>88</v>
      </c>
      <c r="AXP824" s="341" t="s">
        <v>847</v>
      </c>
      <c r="AXR824" s="176"/>
      <c r="AXS824" s="176">
        <f>VLOOKUP(AXP824,$A$879:$F$2731,6,FALSE)</f>
        <v>18</v>
      </c>
      <c r="AXT824" s="175" t="s">
        <v>67</v>
      </c>
      <c r="AXU824" s="10">
        <f>AXS824*1.2</f>
        <v>21.599999999999998</v>
      </c>
      <c r="AXV824" s="10"/>
      <c r="AXW824" s="235"/>
      <c r="AXX824" s="175" t="s">
        <v>88</v>
      </c>
      <c r="AXY824" s="341" t="s">
        <v>1719</v>
      </c>
      <c r="AYA824" s="176"/>
      <c r="AYB824" s="176">
        <f>VLOOKUP(AXY824,$A$879:$F$2731,6,FALSE)</f>
        <v>193</v>
      </c>
      <c r="AYC824" s="175" t="s">
        <v>67</v>
      </c>
      <c r="AYD824" s="10">
        <f>AYB824*1.2</f>
        <v>231.6</v>
      </c>
      <c r="AYE824" s="10"/>
      <c r="AYF824" s="235"/>
      <c r="AYG824" s="175" t="s">
        <v>88</v>
      </c>
      <c r="AYH824" s="341" t="s">
        <v>712</v>
      </c>
      <c r="AYJ824" s="176"/>
      <c r="AYK824" s="176">
        <f>VLOOKUP(AYH824,$A$879:$F$2731,6,FALSE)</f>
        <v>515</v>
      </c>
      <c r="AYL824" s="175" t="s">
        <v>67</v>
      </c>
      <c r="AYM824" s="10">
        <f>AYK824*1.2</f>
        <v>618</v>
      </c>
      <c r="AYN824" s="10"/>
      <c r="AYO824" s="235"/>
      <c r="AYP824" s="175" t="s">
        <v>88</v>
      </c>
      <c r="AYQ824" s="341" t="s">
        <v>547</v>
      </c>
      <c r="AYS824" s="176"/>
      <c r="AYT824" s="176">
        <f>VLOOKUP(AYQ824,$A$879:$F$2731,6,FALSE)</f>
        <v>472</v>
      </c>
      <c r="AYU824" s="175" t="s">
        <v>67</v>
      </c>
      <c r="AYV824" s="10">
        <f>AYT824*1.2</f>
        <v>566.4</v>
      </c>
      <c r="AYW824" s="10"/>
      <c r="AYX824" s="235"/>
      <c r="AYY824" s="175" t="s">
        <v>88</v>
      </c>
      <c r="AYZ824" s="341" t="s">
        <v>621</v>
      </c>
      <c r="AZB824" s="176"/>
      <c r="AZC824" s="176">
        <f>VLOOKUP(AYZ824,$A$879:$F$2731,6,FALSE)</f>
        <v>429</v>
      </c>
      <c r="AZD824" s="175" t="s">
        <v>67</v>
      </c>
      <c r="AZE824" s="10">
        <f>AZC824*1.2</f>
        <v>514.79999999999995</v>
      </c>
      <c r="AZF824" s="10"/>
      <c r="AZG824" s="235"/>
      <c r="AZH824" s="175" t="s">
        <v>88</v>
      </c>
      <c r="AZI824" s="341" t="s">
        <v>2067</v>
      </c>
      <c r="AZK824" s="176"/>
      <c r="AZL824" s="176">
        <f>VLOOKUP(AZI824,$A$879:$F$2731,6,FALSE)</f>
        <v>376</v>
      </c>
      <c r="AZM824" s="175" t="s">
        <v>67</v>
      </c>
      <c r="AZN824" s="10">
        <f>AZL824*1.2</f>
        <v>451.2</v>
      </c>
      <c r="AZO824" s="10"/>
      <c r="AZP824" s="235"/>
      <c r="AZQ824" s="175" t="s">
        <v>88</v>
      </c>
      <c r="AZR824" s="341" t="s">
        <v>455</v>
      </c>
      <c r="AZT824" s="176"/>
      <c r="AZU824" s="176">
        <f>VLOOKUP(AZR824,$A$879:$F$2731,6,FALSE)</f>
        <v>189</v>
      </c>
      <c r="AZV824" s="175" t="s">
        <v>67</v>
      </c>
      <c r="AZW824" s="10">
        <f>AZU824*1.2</f>
        <v>226.79999999999998</v>
      </c>
      <c r="AZX824" s="10"/>
      <c r="AZY824" s="235"/>
      <c r="AZZ824" s="175" t="s">
        <v>88</v>
      </c>
      <c r="BAA824" s="341" t="s">
        <v>459</v>
      </c>
      <c r="BAC824" s="176"/>
      <c r="BAD824" s="176">
        <f>VLOOKUP(BAA824,$A$879:$F$2731,6,FALSE)</f>
        <v>221</v>
      </c>
      <c r="BAE824" s="175" t="s">
        <v>67</v>
      </c>
      <c r="BAF824" s="10">
        <f>BAD824*1.2</f>
        <v>265.2</v>
      </c>
      <c r="BAG824" s="10"/>
      <c r="BAH824" s="235"/>
      <c r="BAI824" s="175" t="s">
        <v>88</v>
      </c>
      <c r="BAJ824" s="398" t="s">
        <v>546</v>
      </c>
      <c r="BAL824" s="176"/>
      <c r="BAM824" s="176">
        <f>VLOOKUP(BAJ824,$A$879:$F$2731,6,FALSE)</f>
        <v>525</v>
      </c>
      <c r="BAN824" s="175" t="s">
        <v>67</v>
      </c>
      <c r="BAO824" s="10">
        <f>BAM824*1.2</f>
        <v>630</v>
      </c>
      <c r="BAP824" s="10"/>
      <c r="BAQ824" s="235"/>
      <c r="BAR824" s="175" t="s">
        <v>88</v>
      </c>
      <c r="BAS824" s="341" t="s">
        <v>1719</v>
      </c>
      <c r="BAU824" s="176"/>
      <c r="BAV824" s="176">
        <f>VLOOKUP(BAS824,$A$879:$F$2731,6,FALSE)</f>
        <v>193</v>
      </c>
      <c r="BAW824" s="175" t="s">
        <v>67</v>
      </c>
      <c r="BAX824" s="10">
        <f>BAV824*1.2</f>
        <v>231.6</v>
      </c>
      <c r="BAY824" s="10"/>
      <c r="BAZ824" s="235"/>
      <c r="BBA824" s="175" t="s">
        <v>88</v>
      </c>
      <c r="BBB824" s="341" t="s">
        <v>477</v>
      </c>
      <c r="BBD824" s="176"/>
      <c r="BBE824" s="176">
        <f>VLOOKUP(BBB824,$A$879:$F$2731,6,FALSE)</f>
        <v>245</v>
      </c>
      <c r="BBF824" s="175" t="s">
        <v>67</v>
      </c>
      <c r="BBG824" s="10">
        <f>BBE824*1.2</f>
        <v>294</v>
      </c>
      <c r="BBH824" s="10"/>
      <c r="BBI824" s="235"/>
      <c r="BBJ824" s="175" t="s">
        <v>88</v>
      </c>
      <c r="BBK824" s="341" t="s">
        <v>413</v>
      </c>
      <c r="BBM824" s="176"/>
      <c r="BBN824" s="176">
        <f>VLOOKUP(BBK824,$A$879:$F$2731,6,FALSE)</f>
        <v>487</v>
      </c>
      <c r="BBO824" s="175" t="s">
        <v>67</v>
      </c>
      <c r="BBP824" s="10">
        <f>BBN824*1.2</f>
        <v>584.4</v>
      </c>
      <c r="BBQ824" s="10"/>
      <c r="BBR824" s="235"/>
      <c r="BBS824" s="175" t="s">
        <v>88</v>
      </c>
      <c r="BBT824" s="347" t="s">
        <v>1719</v>
      </c>
      <c r="BBV824" s="176"/>
      <c r="BBW824" s="176">
        <f>VLOOKUP(BBT824,$A$879:$F$2731,6,FALSE)</f>
        <v>193</v>
      </c>
      <c r="BBX824" s="175" t="s">
        <v>67</v>
      </c>
      <c r="BBY824" s="10">
        <f>BBW824*1.2</f>
        <v>231.6</v>
      </c>
      <c r="BBZ824" s="10"/>
      <c r="BCA824" s="235"/>
      <c r="BCB824" s="175" t="s">
        <v>88</v>
      </c>
      <c r="BCC824" s="341" t="s">
        <v>497</v>
      </c>
      <c r="BCE824" s="176"/>
      <c r="BCF824" s="176">
        <f>VLOOKUP(BCC824,$A$879:$F$2731,6,FALSE)</f>
        <v>791</v>
      </c>
      <c r="BCG824" s="175" t="s">
        <v>67</v>
      </c>
      <c r="BCH824" s="10">
        <f>BCF824*1.2</f>
        <v>949.19999999999993</v>
      </c>
      <c r="BCI824" s="10"/>
      <c r="BCJ824" s="235"/>
      <c r="BCK824" s="175" t="s">
        <v>88</v>
      </c>
      <c r="BCL824" s="341" t="s">
        <v>547</v>
      </c>
      <c r="BCN824" s="176"/>
      <c r="BCO824" s="176">
        <f>VLOOKUP(BCL824,$A$879:$F$2731,6,FALSE)</f>
        <v>472</v>
      </c>
      <c r="BCP824" s="175" t="s">
        <v>67</v>
      </c>
      <c r="BCQ824" s="10">
        <f>BCO824*1.2</f>
        <v>566.4</v>
      </c>
      <c r="BCR824" s="10"/>
      <c r="BCS824" s="235"/>
      <c r="BCT824" s="175" t="s">
        <v>88</v>
      </c>
      <c r="BCU824" s="351" t="s">
        <v>2035</v>
      </c>
      <c r="BCW824" s="176"/>
      <c r="BCX824" s="176">
        <f>VLOOKUP(BCU824,$A$879:$F$2731,6,FALSE)</f>
        <v>746</v>
      </c>
      <c r="BCY824" s="175" t="s">
        <v>67</v>
      </c>
      <c r="BCZ824" s="10">
        <f>BCX824*1.2</f>
        <v>895.19999999999993</v>
      </c>
      <c r="BDA824" s="10"/>
      <c r="BDB824" s="235"/>
      <c r="BDC824" s="175" t="s">
        <v>88</v>
      </c>
      <c r="BDD824" s="347" t="s">
        <v>497</v>
      </c>
      <c r="BDF824" s="176"/>
      <c r="BDG824" s="176">
        <f>VLOOKUP(BDD824,$A$879:$F$2731,6,FALSE)</f>
        <v>791</v>
      </c>
      <c r="BDH824" s="175" t="s">
        <v>67</v>
      </c>
      <c r="BDI824" s="10">
        <f>BDG824*1.2</f>
        <v>949.19999999999993</v>
      </c>
      <c r="BDJ824" s="10"/>
      <c r="BDK824" s="235"/>
      <c r="BDL824" s="175" t="s">
        <v>88</v>
      </c>
      <c r="BDM824" s="341" t="s">
        <v>2035</v>
      </c>
      <c r="BDO824" s="176"/>
      <c r="BDP824" s="176">
        <f>VLOOKUP(BDM824,$A$879:$F$2731,6,FALSE)</f>
        <v>746</v>
      </c>
      <c r="BDQ824" s="175" t="s">
        <v>67</v>
      </c>
      <c r="BDR824" s="10">
        <f>BDP824*1.2</f>
        <v>895.19999999999993</v>
      </c>
      <c r="BDS824" s="10"/>
      <c r="BDT824" s="235"/>
      <c r="BDU824" s="175" t="s">
        <v>88</v>
      </c>
      <c r="BDV824" s="341" t="s">
        <v>421</v>
      </c>
      <c r="BDX824" s="176"/>
      <c r="BDY824" s="176">
        <f>VLOOKUP(BDV824,$A$879:$F$2731,6,FALSE)</f>
        <v>149</v>
      </c>
      <c r="BDZ824" s="175" t="s">
        <v>67</v>
      </c>
      <c r="BEA824" s="10">
        <f>BDY824*1.2</f>
        <v>178.79999999999998</v>
      </c>
      <c r="BEB824" s="10"/>
      <c r="BEC824" s="235"/>
      <c r="BED824" s="175" t="s">
        <v>88</v>
      </c>
      <c r="BEE824" s="341" t="s">
        <v>1002</v>
      </c>
      <c r="BEG824" s="176"/>
      <c r="BEH824" s="176">
        <f>VLOOKUP(BEE824,$A$879:$F$2731,6,FALSE)</f>
        <v>336</v>
      </c>
      <c r="BEI824" s="175" t="s">
        <v>67</v>
      </c>
      <c r="BEJ824" s="10">
        <f>BEH824*1.2</f>
        <v>403.2</v>
      </c>
      <c r="BEK824" s="10"/>
      <c r="BEL824" s="235"/>
      <c r="BEM824" s="175" t="s">
        <v>88</v>
      </c>
      <c r="BEN824" s="341" t="s">
        <v>547</v>
      </c>
      <c r="BEP824" s="176"/>
      <c r="BEQ824" s="176">
        <f>VLOOKUP(BEN824,$A$879:$F$2731,6,FALSE)</f>
        <v>472</v>
      </c>
      <c r="BER824" s="175" t="s">
        <v>67</v>
      </c>
      <c r="BES824" s="10">
        <f>BEQ824*1.2</f>
        <v>566.4</v>
      </c>
      <c r="BET824" s="10"/>
      <c r="BEU824" s="235"/>
      <c r="BEV824" s="175" t="s">
        <v>88</v>
      </c>
      <c r="BEW824" s="341" t="s">
        <v>1719</v>
      </c>
      <c r="BEY824" s="176"/>
      <c r="BEZ824" s="176">
        <f>VLOOKUP(BEW824,$A$879:$F$2731,6,FALSE)</f>
        <v>193</v>
      </c>
      <c r="BFA824" s="175" t="s">
        <v>67</v>
      </c>
      <c r="BFB824" s="10">
        <f>BEZ824*1.2</f>
        <v>231.6</v>
      </c>
      <c r="BFC824" s="10"/>
      <c r="BFD824" s="235"/>
      <c r="BFE824" s="175" t="s">
        <v>88</v>
      </c>
      <c r="BFF824" s="341" t="s">
        <v>413</v>
      </c>
      <c r="BFH824" s="176"/>
      <c r="BFI824" s="176">
        <f>VLOOKUP(BFF824,$A$879:$F$2731,6,FALSE)</f>
        <v>487</v>
      </c>
      <c r="BFJ824" s="175" t="s">
        <v>67</v>
      </c>
      <c r="BFK824" s="10">
        <f>BFI824*1.2</f>
        <v>584.4</v>
      </c>
      <c r="BFL824" s="10"/>
      <c r="BFM824" s="235"/>
      <c r="BFN824" s="175" t="s">
        <v>88</v>
      </c>
      <c r="BFO824" s="341" t="s">
        <v>1374</v>
      </c>
      <c r="BFQ824" s="176"/>
      <c r="BFR824" s="176">
        <f>VLOOKUP(BFO824,$A$879:$F$2731,6,FALSE)</f>
        <v>635</v>
      </c>
      <c r="BFS824" s="175" t="s">
        <v>67</v>
      </c>
      <c r="BFT824" s="10">
        <f>BFR824*1.2</f>
        <v>762</v>
      </c>
      <c r="BFU824" s="10"/>
      <c r="BFV824" s="235"/>
      <c r="BFW824" s="175" t="s">
        <v>88</v>
      </c>
      <c r="BFX824" s="351" t="s">
        <v>1719</v>
      </c>
      <c r="BFZ824" s="176"/>
      <c r="BGA824" s="176">
        <f>VLOOKUP(BFX824,$A$879:$F$2731,6,FALSE)</f>
        <v>193</v>
      </c>
      <c r="BGB824" s="175" t="s">
        <v>67</v>
      </c>
      <c r="BGC824" s="10">
        <f>BGA824*1.2</f>
        <v>231.6</v>
      </c>
      <c r="BGD824" s="10"/>
      <c r="BGE824" s="235"/>
      <c r="BGF824" s="175" t="s">
        <v>88</v>
      </c>
      <c r="BGG824" s="341" t="s">
        <v>544</v>
      </c>
      <c r="BGI824" s="176"/>
      <c r="BGJ824" s="176">
        <f>VLOOKUP(BGG824,$A$879:$F$2731,6,FALSE)</f>
        <v>267</v>
      </c>
      <c r="BGK824" s="175" t="s">
        <v>67</v>
      </c>
      <c r="BGL824" s="10">
        <f>BGJ824*1.2</f>
        <v>320.39999999999998</v>
      </c>
      <c r="BGM824" s="10"/>
      <c r="BGN824" s="235"/>
      <c r="BGO824" s="175" t="s">
        <v>88</v>
      </c>
      <c r="BGP824" s="351" t="s">
        <v>413</v>
      </c>
      <c r="BGR824" s="176"/>
      <c r="BGS824" s="176">
        <f>VLOOKUP(BGP824,$A$879:$F$2731,6,FALSE)</f>
        <v>487</v>
      </c>
      <c r="BGT824" s="175" t="s">
        <v>67</v>
      </c>
      <c r="BGU824" s="10">
        <f>BGS824*1.2</f>
        <v>584.4</v>
      </c>
      <c r="BGV824" s="10"/>
      <c r="BGW824" s="235"/>
      <c r="BGX824" s="175" t="s">
        <v>88</v>
      </c>
      <c r="BGY824" s="341" t="s">
        <v>1447</v>
      </c>
      <c r="BHA824" s="176"/>
      <c r="BHB824" s="176">
        <f>VLOOKUP(BGY824,$A$879:$F$2731,6,FALSE)</f>
        <v>70</v>
      </c>
      <c r="BHC824" s="175" t="s">
        <v>67</v>
      </c>
      <c r="BHD824" s="10">
        <f>BHB824*1.2</f>
        <v>84</v>
      </c>
      <c r="BHE824" s="10"/>
    </row>
    <row r="825" spans="1:1565" s="14" customFormat="1" ht="15">
      <c r="A825" s="175" t="s">
        <v>89</v>
      </c>
      <c r="B825" s="343" t="s">
        <v>1719</v>
      </c>
      <c r="D825" s="176"/>
      <c r="E825" s="176">
        <f>VLOOKUP(B825,$A$879:$F$2731,6,FALSE)</f>
        <v>193</v>
      </c>
      <c r="F825" s="175" t="s">
        <v>69</v>
      </c>
      <c r="G825" s="10">
        <f>E825*1.1</f>
        <v>212.3</v>
      </c>
      <c r="H825" s="10"/>
      <c r="I825" s="229"/>
      <c r="J825" s="175" t="s">
        <v>89</v>
      </c>
      <c r="K825" s="341" t="s">
        <v>547</v>
      </c>
      <c r="M825" s="176"/>
      <c r="N825" s="176">
        <f>VLOOKUP(K825,$A$879:$F$2731,6,FALSE)</f>
        <v>472</v>
      </c>
      <c r="O825" s="175" t="s">
        <v>69</v>
      </c>
      <c r="P825" s="10">
        <f>N825*1.1</f>
        <v>519.20000000000005</v>
      </c>
      <c r="Q825" s="10"/>
      <c r="R825" s="229"/>
      <c r="S825" s="175" t="s">
        <v>89</v>
      </c>
      <c r="T825" s="341" t="s">
        <v>1447</v>
      </c>
      <c r="V825" s="176"/>
      <c r="W825" s="176">
        <f>VLOOKUP(T825,$A$879:$F$2731,6,FALSE)</f>
        <v>70</v>
      </c>
      <c r="X825" s="175" t="s">
        <v>69</v>
      </c>
      <c r="Y825" s="10">
        <f>W825*1.1</f>
        <v>77</v>
      </c>
      <c r="Z825" s="10"/>
      <c r="AA825" s="229"/>
      <c r="AB825" s="175" t="s">
        <v>89</v>
      </c>
      <c r="AC825" s="341" t="s">
        <v>621</v>
      </c>
      <c r="AE825" s="176"/>
      <c r="AF825" s="176">
        <f>VLOOKUP(AC825,$A$879:$F$2731,6,FALSE)</f>
        <v>429</v>
      </c>
      <c r="AG825" s="175" t="s">
        <v>69</v>
      </c>
      <c r="AH825" s="10">
        <f>AF825*1.1</f>
        <v>471.90000000000003</v>
      </c>
      <c r="AI825" s="10"/>
      <c r="AJ825" s="229"/>
      <c r="AK825" s="175" t="s">
        <v>89</v>
      </c>
      <c r="AL825" s="341" t="s">
        <v>2454</v>
      </c>
      <c r="AN825" s="176"/>
      <c r="AO825" s="176">
        <f>VLOOKUP(AL825,$A$879:$F$2731,6,FALSE)</f>
        <v>174</v>
      </c>
      <c r="AP825" s="175" t="s">
        <v>69</v>
      </c>
      <c r="AQ825" s="10">
        <f>AO825*1.1</f>
        <v>191.4</v>
      </c>
      <c r="AR825" s="10"/>
      <c r="AS825" s="229"/>
      <c r="AT825" s="175" t="s">
        <v>89</v>
      </c>
      <c r="AU825" s="341" t="s">
        <v>1719</v>
      </c>
      <c r="AW825" s="176"/>
      <c r="AX825" s="176">
        <f>VLOOKUP(AU825,$A$879:$F$2731,6,FALSE)</f>
        <v>193</v>
      </c>
      <c r="AY825" s="175" t="s">
        <v>69</v>
      </c>
      <c r="AZ825" s="10">
        <f>AX825*1.1</f>
        <v>212.3</v>
      </c>
      <c r="BA825" s="10"/>
      <c r="BB825" s="229"/>
      <c r="BC825" s="175" t="s">
        <v>89</v>
      </c>
      <c r="BD825" s="341" t="s">
        <v>413</v>
      </c>
      <c r="BF825" s="176"/>
      <c r="BG825" s="176">
        <f>VLOOKUP(BD825,$A$879:$F$2731,6,FALSE)</f>
        <v>487</v>
      </c>
      <c r="BH825" s="175" t="s">
        <v>69</v>
      </c>
      <c r="BI825" s="10">
        <f>BG825*1.1</f>
        <v>535.70000000000005</v>
      </c>
      <c r="BJ825" s="10"/>
      <c r="BK825" s="229"/>
      <c r="BL825" s="175" t="s">
        <v>89</v>
      </c>
      <c r="BM825" s="341" t="s">
        <v>1447</v>
      </c>
      <c r="BO825" s="176"/>
      <c r="BP825" s="176">
        <f>VLOOKUP(BM825,$A$879:$F$2731,6,FALSE)</f>
        <v>70</v>
      </c>
      <c r="BQ825" s="175" t="s">
        <v>69</v>
      </c>
      <c r="BR825" s="10">
        <f>BP825*1.1</f>
        <v>77</v>
      </c>
      <c r="BS825" s="10"/>
      <c r="BT825" s="229"/>
      <c r="BU825" s="175" t="s">
        <v>89</v>
      </c>
      <c r="BV825" s="341" t="s">
        <v>2454</v>
      </c>
      <c r="BX825" s="176"/>
      <c r="BY825" s="176">
        <f>VLOOKUP(BV825,$A$879:$F$2731,6,FALSE)</f>
        <v>174</v>
      </c>
      <c r="BZ825" s="175" t="s">
        <v>69</v>
      </c>
      <c r="CA825" s="10">
        <f>BY825*1.1</f>
        <v>191.4</v>
      </c>
      <c r="CB825" s="10"/>
      <c r="CC825" s="229"/>
      <c r="CD825" s="175" t="s">
        <v>89</v>
      </c>
      <c r="CE825" s="341" t="s">
        <v>2454</v>
      </c>
      <c r="CG825" s="176"/>
      <c r="CH825" s="176">
        <f>VLOOKUP(CE825,$A$879:$F$2731,6,FALSE)</f>
        <v>174</v>
      </c>
      <c r="CI825" s="175" t="s">
        <v>69</v>
      </c>
      <c r="CJ825" s="10">
        <f>CH825*1.1</f>
        <v>191.4</v>
      </c>
      <c r="CK825" s="10"/>
      <c r="CL825" s="229"/>
      <c r="CM825" s="175" t="s">
        <v>89</v>
      </c>
      <c r="CN825" s="341" t="s">
        <v>1801</v>
      </c>
      <c r="CP825" s="176"/>
      <c r="CQ825" s="176">
        <f>VLOOKUP(CN825,$A$879:$F$2731,6,FALSE)</f>
        <v>122</v>
      </c>
      <c r="CR825" s="175" t="s">
        <v>69</v>
      </c>
      <c r="CS825" s="10">
        <f>CQ825*1.1</f>
        <v>134.20000000000002</v>
      </c>
      <c r="CT825" s="10"/>
      <c r="CU825" s="229"/>
      <c r="CV825" s="175" t="s">
        <v>89</v>
      </c>
      <c r="CW825" s="341" t="s">
        <v>2035</v>
      </c>
      <c r="CY825" s="176"/>
      <c r="CZ825" s="176">
        <f>VLOOKUP(CW825,$A$879:$F$2731,6,FALSE)</f>
        <v>746</v>
      </c>
      <c r="DA825" s="175" t="s">
        <v>69</v>
      </c>
      <c r="DB825" s="10">
        <f>CZ825*1.1</f>
        <v>820.6</v>
      </c>
      <c r="DC825" s="10"/>
      <c r="DD825" s="229"/>
      <c r="DE825" s="175" t="s">
        <v>89</v>
      </c>
      <c r="DF825" s="341" t="s">
        <v>621</v>
      </c>
      <c r="DH825" s="176"/>
      <c r="DI825" s="176">
        <f>VLOOKUP(DF825,$A$879:$F$2731,6,FALSE)</f>
        <v>429</v>
      </c>
      <c r="DJ825" s="175" t="s">
        <v>69</v>
      </c>
      <c r="DK825" s="10">
        <f>DI825*1.1</f>
        <v>471.90000000000003</v>
      </c>
      <c r="DL825" s="10"/>
      <c r="DM825" s="229"/>
      <c r="DN825" s="175" t="s">
        <v>89</v>
      </c>
      <c r="DO825" s="341" t="s">
        <v>497</v>
      </c>
      <c r="DQ825" s="176"/>
      <c r="DR825" s="176">
        <f>VLOOKUP(DO825,$A$879:$F$2731,6,FALSE)</f>
        <v>791</v>
      </c>
      <c r="DS825" s="175" t="s">
        <v>69</v>
      </c>
      <c r="DT825" s="10">
        <f>DR825*1.1</f>
        <v>870.1</v>
      </c>
      <c r="DU825" s="10"/>
      <c r="DV825" s="229"/>
      <c r="DW825" s="175" t="s">
        <v>89</v>
      </c>
      <c r="DX825" s="341" t="s">
        <v>546</v>
      </c>
      <c r="DZ825" s="176"/>
      <c r="EA825" s="176">
        <f>VLOOKUP(DX825,$A$879:$F$2731,6,FALSE)</f>
        <v>525</v>
      </c>
      <c r="EB825" s="175" t="s">
        <v>69</v>
      </c>
      <c r="EC825" s="10">
        <f>EA825*1.1</f>
        <v>577.5</v>
      </c>
      <c r="ED825" s="10"/>
      <c r="EE825" s="229"/>
      <c r="EF825" s="175" t="s">
        <v>89</v>
      </c>
      <c r="EG825" s="341" t="s">
        <v>1701</v>
      </c>
      <c r="EI825" s="176"/>
      <c r="EJ825" s="176">
        <f>VLOOKUP(EG825,$A$879:$F$2731,6,FALSE)</f>
        <v>128</v>
      </c>
      <c r="EK825" s="175" t="s">
        <v>69</v>
      </c>
      <c r="EL825" s="10">
        <f>EJ825*1.1</f>
        <v>140.80000000000001</v>
      </c>
      <c r="EM825" s="10"/>
      <c r="EN825" s="229"/>
      <c r="EO825" s="175" t="s">
        <v>89</v>
      </c>
      <c r="EP825" s="341" t="s">
        <v>1447</v>
      </c>
      <c r="ER825" s="176"/>
      <c r="ES825" s="176">
        <f>VLOOKUP(EP825,$A$879:$F$2731,6,FALSE)</f>
        <v>70</v>
      </c>
      <c r="ET825" s="175" t="s">
        <v>69</v>
      </c>
      <c r="EU825" s="10">
        <f>ES825*1.1</f>
        <v>77</v>
      </c>
      <c r="EV825" s="10"/>
      <c r="EW825" s="229"/>
      <c r="EX825" s="175" t="s">
        <v>89</v>
      </c>
      <c r="EY825" s="341" t="s">
        <v>2067</v>
      </c>
      <c r="FA825" s="176"/>
      <c r="FB825" s="176">
        <f>VLOOKUP(EY825,$A$879:$F$2731,6,FALSE)</f>
        <v>376</v>
      </c>
      <c r="FC825" s="175" t="s">
        <v>69</v>
      </c>
      <c r="FD825" s="10">
        <f>FB825*1.1</f>
        <v>413.6</v>
      </c>
      <c r="FE825" s="10"/>
      <c r="FF825" s="229"/>
      <c r="FG825" s="175" t="s">
        <v>89</v>
      </c>
      <c r="FH825" s="341" t="s">
        <v>547</v>
      </c>
      <c r="FJ825" s="176"/>
      <c r="FK825" s="176">
        <f>VLOOKUP(FH825,$A$879:$F$2731,6,FALSE)</f>
        <v>472</v>
      </c>
      <c r="FL825" s="175" t="s">
        <v>69</v>
      </c>
      <c r="FM825" s="10">
        <f>FK825*1.1</f>
        <v>519.20000000000005</v>
      </c>
      <c r="FN825" s="10"/>
      <c r="FO825" s="229"/>
      <c r="FP825" s="175" t="s">
        <v>89</v>
      </c>
      <c r="FQ825" s="341" t="s">
        <v>546</v>
      </c>
      <c r="FS825" s="176"/>
      <c r="FT825" s="176">
        <f>VLOOKUP(FQ825,$A$879:$F$2731,6,FALSE)</f>
        <v>525</v>
      </c>
      <c r="FU825" s="175" t="s">
        <v>69</v>
      </c>
      <c r="FV825" s="10">
        <f>FT825*1.1</f>
        <v>577.5</v>
      </c>
      <c r="FW825" s="10"/>
      <c r="FX825" s="229"/>
      <c r="FY825" s="175" t="s">
        <v>89</v>
      </c>
      <c r="FZ825" s="349" t="s">
        <v>183</v>
      </c>
      <c r="GB825" s="176"/>
      <c r="GC825" s="176" t="e">
        <f>VLOOKUP(FZ825,$A$879:$F$2731,6,FALSE)</f>
        <v>#N/A</v>
      </c>
      <c r="GD825" s="175" t="s">
        <v>69</v>
      </c>
      <c r="GE825" s="10" t="e">
        <f>GC825*1.1</f>
        <v>#N/A</v>
      </c>
      <c r="GF825" s="10"/>
      <c r="GG825" s="229"/>
      <c r="GH825" s="175" t="s">
        <v>89</v>
      </c>
      <c r="GI825" s="341" t="s">
        <v>1719</v>
      </c>
      <c r="GK825" s="176"/>
      <c r="GL825" s="176">
        <f>VLOOKUP(GI825,$A$879:$F$2731,6,FALSE)</f>
        <v>193</v>
      </c>
      <c r="GM825" s="175" t="s">
        <v>69</v>
      </c>
      <c r="GN825" s="10">
        <f>GL825*1.1</f>
        <v>212.3</v>
      </c>
      <c r="GO825" s="10"/>
      <c r="GP825" s="229"/>
      <c r="GQ825" s="175" t="s">
        <v>89</v>
      </c>
      <c r="GR825" s="341" t="s">
        <v>1719</v>
      </c>
      <c r="GT825" s="176"/>
      <c r="GU825" s="176">
        <f>VLOOKUP(GR825,$A$879:$F$2731,6,FALSE)</f>
        <v>193</v>
      </c>
      <c r="GV825" s="175" t="s">
        <v>69</v>
      </c>
      <c r="GW825" s="10">
        <f>GU825*1.1</f>
        <v>212.3</v>
      </c>
      <c r="GX825" s="10"/>
      <c r="GY825" s="229"/>
      <c r="GZ825" s="175" t="s">
        <v>89</v>
      </c>
      <c r="HA825" s="341" t="s">
        <v>1447</v>
      </c>
      <c r="HC825" s="176"/>
      <c r="HD825" s="176">
        <f>VLOOKUP(HA825,$A$879:$F$2731,6,FALSE)</f>
        <v>70</v>
      </c>
      <c r="HE825" s="175" t="s">
        <v>69</v>
      </c>
      <c r="HF825" s="10">
        <f>HD825*1.1</f>
        <v>77</v>
      </c>
      <c r="HG825" s="10"/>
      <c r="HH825" s="229"/>
      <c r="HI825" s="175" t="s">
        <v>89</v>
      </c>
      <c r="HJ825" s="341" t="s">
        <v>2454</v>
      </c>
      <c r="HL825" s="176"/>
      <c r="HM825" s="176">
        <f>VLOOKUP(HJ825,$A$879:$F$2731,6,FALSE)</f>
        <v>174</v>
      </c>
      <c r="HN825" s="175" t="s">
        <v>69</v>
      </c>
      <c r="HO825" s="10">
        <f>HM825*1.1</f>
        <v>191.4</v>
      </c>
      <c r="HP825" s="10"/>
      <c r="HQ825" s="229"/>
      <c r="HR825" s="175" t="s">
        <v>89</v>
      </c>
      <c r="HS825" s="341" t="s">
        <v>413</v>
      </c>
      <c r="HU825" s="176"/>
      <c r="HV825" s="176">
        <f>VLOOKUP(HS825,$A$879:$F$2731,6,FALSE)</f>
        <v>487</v>
      </c>
      <c r="HW825" s="175" t="s">
        <v>69</v>
      </c>
      <c r="HX825" s="10">
        <f>HV825*1.1</f>
        <v>535.70000000000005</v>
      </c>
      <c r="HY825" s="10"/>
      <c r="HZ825" s="229"/>
      <c r="IA825" s="175" t="s">
        <v>89</v>
      </c>
      <c r="IB825" s="341" t="s">
        <v>2035</v>
      </c>
      <c r="ID825" s="176"/>
      <c r="IE825" s="176">
        <f>VLOOKUP(IB825,$A$879:$F$2731,6,FALSE)</f>
        <v>746</v>
      </c>
      <c r="IF825" s="175" t="s">
        <v>69</v>
      </c>
      <c r="IG825" s="10">
        <f>IE825*1.1</f>
        <v>820.6</v>
      </c>
      <c r="IH825" s="10"/>
      <c r="II825" s="229"/>
      <c r="IJ825" s="175" t="s">
        <v>89</v>
      </c>
      <c r="IK825" s="341" t="s">
        <v>1719</v>
      </c>
      <c r="IM825" s="176"/>
      <c r="IN825" s="176">
        <f>VLOOKUP(IK825,$A$879:$F$2731,6,FALSE)</f>
        <v>193</v>
      </c>
      <c r="IO825" s="175" t="s">
        <v>69</v>
      </c>
      <c r="IP825" s="10">
        <f>IN825*1.1</f>
        <v>212.3</v>
      </c>
      <c r="IQ825" s="10"/>
      <c r="IR825" s="229"/>
      <c r="IS825" s="175" t="s">
        <v>89</v>
      </c>
      <c r="IT825" s="341" t="s">
        <v>497</v>
      </c>
      <c r="IV825" s="176"/>
      <c r="IW825" s="176">
        <f>VLOOKUP(IT825,$A$879:$F$2731,6,FALSE)</f>
        <v>791</v>
      </c>
      <c r="IX825" s="175" t="s">
        <v>69</v>
      </c>
      <c r="IY825" s="10">
        <f>IW825*1.1</f>
        <v>870.1</v>
      </c>
      <c r="IZ825" s="10"/>
      <c r="JA825" s="229"/>
      <c r="JB825" s="175" t="s">
        <v>89</v>
      </c>
      <c r="JC825" s="341" t="s">
        <v>2025</v>
      </c>
      <c r="JE825" s="176"/>
      <c r="JF825" s="176">
        <f>VLOOKUP(JC825,$A$879:$F$2731,6,FALSE)</f>
        <v>623</v>
      </c>
      <c r="JG825" s="175" t="s">
        <v>69</v>
      </c>
      <c r="JH825" s="10">
        <f>JF825*1.1</f>
        <v>685.30000000000007</v>
      </c>
      <c r="JI825" s="10"/>
      <c r="JJ825" s="229"/>
      <c r="JK825" s="175" t="s">
        <v>89</v>
      </c>
      <c r="JL825" s="341" t="s">
        <v>2035</v>
      </c>
      <c r="JN825" s="176"/>
      <c r="JO825" s="176">
        <f>VLOOKUP(JL825,$A$879:$F$2731,6,FALSE)</f>
        <v>746</v>
      </c>
      <c r="JP825" s="175" t="s">
        <v>69</v>
      </c>
      <c r="JQ825" s="10">
        <f>JO825*1.1</f>
        <v>820.6</v>
      </c>
      <c r="JR825" s="10"/>
      <c r="JS825" s="229"/>
      <c r="JT825" s="175" t="s">
        <v>89</v>
      </c>
      <c r="JU825" s="341" t="s">
        <v>621</v>
      </c>
      <c r="JW825" s="176"/>
      <c r="JX825" s="176">
        <f>VLOOKUP(JU825,$A$879:$F$2731,6,FALSE)</f>
        <v>429</v>
      </c>
      <c r="JY825" s="175" t="s">
        <v>69</v>
      </c>
      <c r="JZ825" s="10">
        <f>JX825*1.1</f>
        <v>471.90000000000003</v>
      </c>
      <c r="KA825" s="10"/>
      <c r="KB825" s="229"/>
      <c r="KC825" s="175" t="s">
        <v>89</v>
      </c>
      <c r="KD825" s="349" t="s">
        <v>183</v>
      </c>
      <c r="KF825" s="176"/>
      <c r="KG825" s="176" t="e">
        <f>VLOOKUP(KD825,$A$879:$F$2731,6,FALSE)</f>
        <v>#N/A</v>
      </c>
      <c r="KH825" s="175" t="s">
        <v>69</v>
      </c>
      <c r="KI825" s="10" t="e">
        <f>KG825*1.1</f>
        <v>#N/A</v>
      </c>
      <c r="KJ825" s="10"/>
      <c r="KK825" s="229"/>
      <c r="KL825" s="175" t="s">
        <v>89</v>
      </c>
      <c r="KM825" s="341" t="s">
        <v>1719</v>
      </c>
      <c r="KO825" s="176"/>
      <c r="KP825" s="176">
        <f>VLOOKUP(KM825,$A$879:$F$2731,6,FALSE)</f>
        <v>193</v>
      </c>
      <c r="KQ825" s="175" t="s">
        <v>69</v>
      </c>
      <c r="KR825" s="10">
        <f>KP825*1.1</f>
        <v>212.3</v>
      </c>
      <c r="KS825" s="10"/>
      <c r="KT825" s="229"/>
      <c r="KU825" s="175" t="s">
        <v>89</v>
      </c>
      <c r="KV825" s="341" t="s">
        <v>2035</v>
      </c>
      <c r="KX825" s="176"/>
      <c r="KY825" s="176">
        <f>VLOOKUP(KV825,$A$879:$F$2731,6,FALSE)</f>
        <v>746</v>
      </c>
      <c r="KZ825" s="175" t="s">
        <v>69</v>
      </c>
      <c r="LA825" s="10">
        <f>KY825*1.1</f>
        <v>820.6</v>
      </c>
      <c r="LB825" s="10"/>
      <c r="LC825" s="229"/>
      <c r="LD825" s="175" t="s">
        <v>89</v>
      </c>
      <c r="LE825" s="349" t="s">
        <v>183</v>
      </c>
      <c r="LG825" s="176"/>
      <c r="LH825" s="176" t="e">
        <f>VLOOKUP(LE825,$A$879:$F$2731,6,FALSE)</f>
        <v>#N/A</v>
      </c>
      <c r="LI825" s="175" t="s">
        <v>69</v>
      </c>
      <c r="LJ825" s="10" t="e">
        <f>LH825*1.1</f>
        <v>#N/A</v>
      </c>
      <c r="LK825" s="10"/>
      <c r="LL825" s="229"/>
      <c r="LM825" s="175" t="s">
        <v>89</v>
      </c>
      <c r="LN825" s="341" t="s">
        <v>2454</v>
      </c>
      <c r="LP825" s="176"/>
      <c r="LQ825" s="176">
        <f>VLOOKUP(LN825,$A$879:$F$2731,6,FALSE)</f>
        <v>174</v>
      </c>
      <c r="LR825" s="175" t="s">
        <v>69</v>
      </c>
      <c r="LS825" s="10">
        <f>LQ825*1.1</f>
        <v>191.4</v>
      </c>
      <c r="LT825" s="10"/>
      <c r="LU825" s="229"/>
      <c r="LV825" s="175" t="s">
        <v>89</v>
      </c>
      <c r="LW825" s="341" t="s">
        <v>2454</v>
      </c>
      <c r="LY825" s="176"/>
      <c r="LZ825" s="176">
        <f>VLOOKUP(LW825,$A$879:$F$2731,6,FALSE)</f>
        <v>174</v>
      </c>
      <c r="MA825" s="175" t="s">
        <v>69</v>
      </c>
      <c r="MB825" s="10">
        <f>LZ825*1.1</f>
        <v>191.4</v>
      </c>
      <c r="MC825" s="10"/>
      <c r="MD825" s="229"/>
      <c r="ME825" s="175" t="s">
        <v>89</v>
      </c>
      <c r="MF825" s="341" t="s">
        <v>2067</v>
      </c>
      <c r="MH825" s="176"/>
      <c r="MI825" s="176">
        <f>VLOOKUP(MF825,$A$879:$F$2731,6,FALSE)</f>
        <v>376</v>
      </c>
      <c r="MJ825" s="175" t="s">
        <v>69</v>
      </c>
      <c r="MK825" s="10">
        <f>MI825*1.1</f>
        <v>413.6</v>
      </c>
      <c r="ML825" s="10"/>
      <c r="MM825" s="229"/>
      <c r="MN825" s="175" t="s">
        <v>89</v>
      </c>
      <c r="MO825" s="349" t="s">
        <v>183</v>
      </c>
      <c r="MQ825" s="176"/>
      <c r="MR825" s="176" t="e">
        <f>VLOOKUP(MO825,$A$879:$F$2731,6,FALSE)</f>
        <v>#N/A</v>
      </c>
      <c r="MS825" s="175" t="s">
        <v>69</v>
      </c>
      <c r="MT825" s="10" t="e">
        <f>MR825*1.1</f>
        <v>#N/A</v>
      </c>
      <c r="MU825" s="10"/>
      <c r="MV825" s="229"/>
      <c r="MW825" s="175" t="s">
        <v>89</v>
      </c>
      <c r="MX825" s="341" t="s">
        <v>2035</v>
      </c>
      <c r="MZ825" s="176"/>
      <c r="NA825" s="176">
        <f>VLOOKUP(MX825,$A$879:$F$2731,6,FALSE)</f>
        <v>746</v>
      </c>
      <c r="NB825" s="175" t="s">
        <v>69</v>
      </c>
      <c r="NC825" s="10">
        <f>NA825*1.1</f>
        <v>820.6</v>
      </c>
      <c r="ND825" s="10"/>
      <c r="NE825" s="229"/>
      <c r="NF825" s="175" t="s">
        <v>89</v>
      </c>
      <c r="NG825" s="341" t="s">
        <v>1447</v>
      </c>
      <c r="NI825" s="176"/>
      <c r="NJ825" s="176">
        <f>VLOOKUP(NG825,$A$879:$F$2731,6,FALSE)</f>
        <v>70</v>
      </c>
      <c r="NK825" s="175" t="s">
        <v>69</v>
      </c>
      <c r="NL825" s="10">
        <f>NJ825*1.1</f>
        <v>77</v>
      </c>
      <c r="NM825" s="10"/>
      <c r="NN825" s="229"/>
      <c r="NO825" s="175" t="s">
        <v>89</v>
      </c>
      <c r="NP825" s="341" t="s">
        <v>459</v>
      </c>
      <c r="NR825" s="176"/>
      <c r="NS825" s="176">
        <f>VLOOKUP(NP825,$A$879:$F$2731,6,FALSE)</f>
        <v>221</v>
      </c>
      <c r="NT825" s="175" t="s">
        <v>69</v>
      </c>
      <c r="NU825" s="10">
        <f>NS825*1.1</f>
        <v>243.10000000000002</v>
      </c>
      <c r="NV825" s="10"/>
      <c r="NW825" s="229"/>
      <c r="NX825" s="175" t="s">
        <v>89</v>
      </c>
      <c r="NY825" s="341" t="s">
        <v>497</v>
      </c>
      <c r="OA825" s="176"/>
      <c r="OB825" s="176">
        <f>VLOOKUP(NY825,$A$879:$F$2731,6,FALSE)</f>
        <v>791</v>
      </c>
      <c r="OC825" s="175" t="s">
        <v>69</v>
      </c>
      <c r="OD825" s="10">
        <f>OB825*1.1</f>
        <v>870.1</v>
      </c>
      <c r="OE825" s="10"/>
      <c r="OF825" s="229"/>
      <c r="OG825" s="175" t="s">
        <v>89</v>
      </c>
      <c r="OH825" s="341" t="s">
        <v>455</v>
      </c>
      <c r="OJ825" s="176"/>
      <c r="OK825" s="176">
        <f>VLOOKUP(OH825,$A$879:$F$2731,6,FALSE)</f>
        <v>189</v>
      </c>
      <c r="OL825" s="175" t="s">
        <v>69</v>
      </c>
      <c r="OM825" s="10">
        <f>OK825*1.1</f>
        <v>207.9</v>
      </c>
      <c r="ON825" s="10"/>
      <c r="OO825" s="229"/>
      <c r="OP825" s="175" t="s">
        <v>89</v>
      </c>
      <c r="OQ825" s="341" t="s">
        <v>421</v>
      </c>
      <c r="OS825" s="176"/>
      <c r="OT825" s="176">
        <f>VLOOKUP(OQ825,$A$879:$F$2731,6,FALSE)</f>
        <v>149</v>
      </c>
      <c r="OU825" s="175" t="s">
        <v>69</v>
      </c>
      <c r="OV825" s="10">
        <f>OT825*1.1</f>
        <v>163.9</v>
      </c>
      <c r="OW825" s="10"/>
      <c r="OX825" s="229"/>
      <c r="OY825" s="175" t="s">
        <v>89</v>
      </c>
      <c r="OZ825" s="351" t="s">
        <v>413</v>
      </c>
      <c r="PB825" s="176"/>
      <c r="PC825" s="176">
        <f>VLOOKUP(OZ825,$A$879:$F$2731,6,FALSE)</f>
        <v>487</v>
      </c>
      <c r="PD825" s="175" t="s">
        <v>69</v>
      </c>
      <c r="PE825" s="10">
        <f>PC825*1.1</f>
        <v>535.70000000000005</v>
      </c>
      <c r="PF825" s="10"/>
      <c r="PG825" s="229"/>
      <c r="PH825" s="175" t="s">
        <v>89</v>
      </c>
      <c r="PI825" s="341" t="s">
        <v>1447</v>
      </c>
      <c r="PK825" s="176"/>
      <c r="PL825" s="176">
        <f>VLOOKUP(PI825,$A$879:$F$2731,6,FALSE)</f>
        <v>70</v>
      </c>
      <c r="PM825" s="175" t="s">
        <v>69</v>
      </c>
      <c r="PN825" s="10">
        <f>PL825*1.1</f>
        <v>77</v>
      </c>
      <c r="PO825" s="10"/>
      <c r="PP825" s="229"/>
      <c r="PQ825" s="175" t="s">
        <v>89</v>
      </c>
      <c r="PR825" s="341" t="s">
        <v>452</v>
      </c>
      <c r="PT825" s="176"/>
      <c r="PU825" s="176">
        <f>VLOOKUP(PR825,$A$879:$F$2731,6,FALSE)</f>
        <v>41</v>
      </c>
      <c r="PV825" s="175" t="s">
        <v>69</v>
      </c>
      <c r="PW825" s="10">
        <f>PU825*1.1</f>
        <v>45.1</v>
      </c>
      <c r="PX825" s="10"/>
      <c r="PY825" s="229"/>
      <c r="PZ825" s="175" t="s">
        <v>89</v>
      </c>
      <c r="QA825" s="343" t="s">
        <v>1719</v>
      </c>
      <c r="QC825" s="176"/>
      <c r="QD825" s="176">
        <f>VLOOKUP(QA825,$A$879:$F$2731,6,FALSE)</f>
        <v>193</v>
      </c>
      <c r="QE825" s="175" t="s">
        <v>69</v>
      </c>
      <c r="QF825" s="10">
        <f>QD825*1.1</f>
        <v>212.3</v>
      </c>
      <c r="QG825" s="10"/>
      <c r="QH825" s="229"/>
      <c r="QI825" s="175" t="s">
        <v>89</v>
      </c>
      <c r="QJ825" s="349" t="s">
        <v>183</v>
      </c>
      <c r="QL825" s="176"/>
      <c r="QM825" s="176" t="e">
        <f>VLOOKUP(QJ825,$A$879:$F$2731,6,FALSE)</f>
        <v>#N/A</v>
      </c>
      <c r="QN825" s="175" t="s">
        <v>69</v>
      </c>
      <c r="QO825" s="10" t="e">
        <f>QM825*1.1</f>
        <v>#N/A</v>
      </c>
      <c r="QP825" s="10"/>
      <c r="QQ825" s="229"/>
      <c r="QR825" s="175" t="s">
        <v>89</v>
      </c>
      <c r="QS825" s="341" t="s">
        <v>413</v>
      </c>
      <c r="QU825" s="176"/>
      <c r="QV825" s="176">
        <f>VLOOKUP(QS825,$A$879:$F$2731,6,FALSE)</f>
        <v>487</v>
      </c>
      <c r="QW825" s="175" t="s">
        <v>69</v>
      </c>
      <c r="QX825" s="10">
        <f>QV825*1.1</f>
        <v>535.70000000000005</v>
      </c>
      <c r="QY825" s="10"/>
      <c r="QZ825" s="229"/>
      <c r="RA825" s="175" t="s">
        <v>89</v>
      </c>
      <c r="RB825" s="341" t="s">
        <v>421</v>
      </c>
      <c r="RD825" s="176"/>
      <c r="RE825" s="176">
        <f>VLOOKUP(RB825,$A$879:$F$2731,6,FALSE)</f>
        <v>149</v>
      </c>
      <c r="RF825" s="175" t="s">
        <v>69</v>
      </c>
      <c r="RG825" s="10">
        <f>RE825*1.1</f>
        <v>163.9</v>
      </c>
      <c r="RH825" s="10"/>
      <c r="RI825" s="229"/>
      <c r="RJ825" s="175" t="s">
        <v>89</v>
      </c>
      <c r="RK825" s="341" t="s">
        <v>2454</v>
      </c>
      <c r="RM825" s="176"/>
      <c r="RN825" s="176">
        <f>VLOOKUP(RK825,$A$879:$F$2731,6,FALSE)</f>
        <v>174</v>
      </c>
      <c r="RO825" s="175" t="s">
        <v>69</v>
      </c>
      <c r="RP825" s="10">
        <f>RN825*1.1</f>
        <v>191.4</v>
      </c>
      <c r="RQ825" s="10"/>
      <c r="RR825" s="229"/>
      <c r="RS825" s="175" t="s">
        <v>89</v>
      </c>
      <c r="RT825" s="349" t="s">
        <v>183</v>
      </c>
      <c r="RV825" s="176"/>
      <c r="RW825" s="176" t="e">
        <f>VLOOKUP(RT825,$A$879:$F$2731,6,FALSE)</f>
        <v>#N/A</v>
      </c>
      <c r="RX825" s="175" t="s">
        <v>69</v>
      </c>
      <c r="RY825" s="10" t="e">
        <f>RW825*1.1</f>
        <v>#N/A</v>
      </c>
      <c r="RZ825" s="10"/>
      <c r="SA825" s="235"/>
      <c r="SB825" s="175" t="s">
        <v>89</v>
      </c>
      <c r="SC825" s="341" t="s">
        <v>1447</v>
      </c>
      <c r="SE825" s="176"/>
      <c r="SF825" s="176">
        <f>VLOOKUP(SC825,$A$879:$F$2731,6,FALSE)</f>
        <v>70</v>
      </c>
      <c r="SG825" s="175" t="s">
        <v>69</v>
      </c>
      <c r="SH825" s="10">
        <f>SF825*1.1</f>
        <v>77</v>
      </c>
      <c r="SI825" s="10"/>
      <c r="SJ825" s="235"/>
      <c r="SK825" s="175" t="s">
        <v>89</v>
      </c>
      <c r="SL825" s="341" t="s">
        <v>1002</v>
      </c>
      <c r="SN825" s="176"/>
      <c r="SO825" s="176">
        <f>VLOOKUP(SL825,$A$879:$F$2731,6,FALSE)</f>
        <v>336</v>
      </c>
      <c r="SP825" s="175" t="s">
        <v>69</v>
      </c>
      <c r="SQ825" s="10">
        <f>SO825*1.1</f>
        <v>369.6</v>
      </c>
      <c r="SR825" s="10"/>
      <c r="SS825" s="235"/>
      <c r="ST825" s="175" t="s">
        <v>89</v>
      </c>
      <c r="SU825" s="341" t="s">
        <v>2454</v>
      </c>
      <c r="SW825" s="176"/>
      <c r="SX825" s="176">
        <f>VLOOKUP(SU825,$A$879:$F$2731,6,FALSE)</f>
        <v>174</v>
      </c>
      <c r="SY825" s="175" t="s">
        <v>69</v>
      </c>
      <c r="SZ825" s="10">
        <f>SX825*1.1</f>
        <v>191.4</v>
      </c>
      <c r="TA825" s="10"/>
      <c r="TB825" s="235"/>
      <c r="TC825" s="175" t="s">
        <v>89</v>
      </c>
      <c r="TD825" s="349" t="s">
        <v>183</v>
      </c>
      <c r="TF825" s="176"/>
      <c r="TG825" s="176" t="e">
        <f>VLOOKUP(TD825,$A$879:$F$2731,6,FALSE)</f>
        <v>#N/A</v>
      </c>
      <c r="TH825" s="175" t="s">
        <v>69</v>
      </c>
      <c r="TI825" s="10" t="e">
        <f>TG825*1.1</f>
        <v>#N/A</v>
      </c>
      <c r="TK825" s="235"/>
      <c r="TL825" s="175" t="s">
        <v>89</v>
      </c>
      <c r="TM825" s="341" t="s">
        <v>1008</v>
      </c>
      <c r="TO825" s="176"/>
      <c r="TP825" s="176">
        <f>VLOOKUP(TM825,$A$879:$F$2731,6,FALSE)</f>
        <v>4</v>
      </c>
      <c r="TQ825" s="175" t="s">
        <v>69</v>
      </c>
      <c r="TR825" s="10">
        <f>TP825*1.1</f>
        <v>4.4000000000000004</v>
      </c>
      <c r="TS825" s="10"/>
      <c r="TT825" s="235"/>
      <c r="TU825" s="175" t="s">
        <v>89</v>
      </c>
      <c r="TV825" s="341" t="s">
        <v>546</v>
      </c>
      <c r="TX825" s="176"/>
      <c r="TY825" s="176">
        <f>VLOOKUP(TV825,$A$879:$F$2731,6,FALSE)</f>
        <v>525</v>
      </c>
      <c r="TZ825" s="175" t="s">
        <v>69</v>
      </c>
      <c r="UA825" s="10">
        <f>TY825*1.1</f>
        <v>577.5</v>
      </c>
      <c r="UB825" s="10"/>
      <c r="UC825" s="235"/>
      <c r="UD825" s="175" t="s">
        <v>89</v>
      </c>
      <c r="UE825" s="341" t="s">
        <v>1374</v>
      </c>
      <c r="UG825" s="176"/>
      <c r="UH825" s="176">
        <f>VLOOKUP(UE825,$A$879:$F$2731,6,FALSE)</f>
        <v>635</v>
      </c>
      <c r="UI825" s="175" t="s">
        <v>69</v>
      </c>
      <c r="UJ825" s="10">
        <f>UH825*1.1</f>
        <v>698.5</v>
      </c>
      <c r="UK825" s="10"/>
      <c r="UL825" s="235"/>
      <c r="UM825" s="175" t="s">
        <v>89</v>
      </c>
      <c r="UN825" s="349" t="s">
        <v>183</v>
      </c>
      <c r="UP825" s="176"/>
      <c r="UQ825" s="176" t="e">
        <f>VLOOKUP(UN825,$A$879:$F$2731,6,FALSE)</f>
        <v>#N/A</v>
      </c>
      <c r="UR825" s="175" t="s">
        <v>69</v>
      </c>
      <c r="US825" s="10" t="e">
        <f>UQ825*1.1</f>
        <v>#N/A</v>
      </c>
      <c r="UT825" s="10"/>
      <c r="UU825" s="235"/>
      <c r="UV825" s="175" t="s">
        <v>89</v>
      </c>
      <c r="UW825" s="341" t="s">
        <v>459</v>
      </c>
      <c r="UY825" s="176"/>
      <c r="UZ825" s="176">
        <f>VLOOKUP(UW825,$A$879:$F$2731,6,FALSE)</f>
        <v>221</v>
      </c>
      <c r="VA825" s="175" t="s">
        <v>69</v>
      </c>
      <c r="VB825" s="10">
        <f>UZ825*1.1</f>
        <v>243.10000000000002</v>
      </c>
      <c r="VC825" s="10"/>
      <c r="VD825" s="235"/>
      <c r="VE825" s="175" t="s">
        <v>89</v>
      </c>
      <c r="VF825" s="349" t="s">
        <v>183</v>
      </c>
      <c r="VH825" s="176"/>
      <c r="VI825" s="176" t="e">
        <f>VLOOKUP(VF825,$A$879:$F$2731,6,FALSE)</f>
        <v>#N/A</v>
      </c>
      <c r="VJ825" s="175" t="s">
        <v>69</v>
      </c>
      <c r="VK825" s="10" t="e">
        <f>VI825*1.1</f>
        <v>#N/A</v>
      </c>
      <c r="VL825" s="10"/>
      <c r="VM825" s="235"/>
      <c r="VN825" s="175" t="s">
        <v>89</v>
      </c>
      <c r="VO825" s="341" t="s">
        <v>1008</v>
      </c>
      <c r="VQ825" s="176"/>
      <c r="VR825" s="176">
        <f>VLOOKUP(VO825,$A$879:$F$2731,6,FALSE)</f>
        <v>4</v>
      </c>
      <c r="VS825" s="175" t="s">
        <v>69</v>
      </c>
      <c r="VT825" s="10">
        <f>VR825*1.1</f>
        <v>4.4000000000000004</v>
      </c>
      <c r="VU825" s="10"/>
      <c r="VV825" s="235"/>
      <c r="VW825" s="175" t="s">
        <v>89</v>
      </c>
      <c r="VX825" s="349" t="s">
        <v>183</v>
      </c>
      <c r="VZ825" s="176"/>
      <c r="WA825" s="176" t="e">
        <f>VLOOKUP(VX825,$A$879:$F$2731,6,FALSE)</f>
        <v>#N/A</v>
      </c>
      <c r="WB825" s="175" t="s">
        <v>69</v>
      </c>
      <c r="WC825" s="10" t="e">
        <f>WA825*1.1</f>
        <v>#N/A</v>
      </c>
      <c r="WE825" s="235"/>
      <c r="WF825" s="175" t="s">
        <v>89</v>
      </c>
      <c r="WG825" s="341" t="s">
        <v>546</v>
      </c>
      <c r="WI825" s="176"/>
      <c r="WJ825" s="176">
        <f>VLOOKUP(WG825,$A$879:$F$2731,6,FALSE)</f>
        <v>525</v>
      </c>
      <c r="WK825" s="175" t="s">
        <v>69</v>
      </c>
      <c r="WL825" s="10">
        <f>WJ825*1.1</f>
        <v>577.5</v>
      </c>
      <c r="WN825" s="235"/>
      <c r="WO825" s="175" t="s">
        <v>89</v>
      </c>
      <c r="WP825" s="341" t="s">
        <v>1447</v>
      </c>
      <c r="WQ825" s="176"/>
      <c r="WR825" s="176"/>
      <c r="WS825" s="176">
        <f>VLOOKUP(WP825,$A$879:$F$2731,6,FALSE)</f>
        <v>70</v>
      </c>
      <c r="WT825" s="175" t="s">
        <v>69</v>
      </c>
      <c r="WU825" s="10">
        <f>WS825*1.1</f>
        <v>77</v>
      </c>
      <c r="WV825" s="10"/>
      <c r="WW825" s="235"/>
      <c r="WX825" s="175" t="s">
        <v>89</v>
      </c>
      <c r="WY825" s="341" t="s">
        <v>497</v>
      </c>
      <c r="XA825" s="176"/>
      <c r="XB825" s="176">
        <f>VLOOKUP(WY825,$A$879:$F$2731,6,FALSE)</f>
        <v>791</v>
      </c>
      <c r="XC825" s="175" t="s">
        <v>69</v>
      </c>
      <c r="XD825" s="10">
        <f>XB825*1.1</f>
        <v>870.1</v>
      </c>
      <c r="XF825" s="235"/>
      <c r="XG825" s="175" t="s">
        <v>89</v>
      </c>
      <c r="XH825" s="351" t="s">
        <v>1447</v>
      </c>
      <c r="XJ825" s="176"/>
      <c r="XK825" s="176">
        <f>VLOOKUP(XH825,$A$879:$F$2731,6,FALSE)</f>
        <v>70</v>
      </c>
      <c r="XL825" s="175" t="s">
        <v>69</v>
      </c>
      <c r="XM825" s="10">
        <f>XK825*1.1</f>
        <v>77</v>
      </c>
      <c r="XO825" s="235"/>
      <c r="XP825" s="175" t="s">
        <v>89</v>
      </c>
      <c r="XQ825" s="341" t="s">
        <v>1719</v>
      </c>
      <c r="XS825" s="176"/>
      <c r="XT825" s="176">
        <f>VLOOKUP(XQ825,$A$879:$F$2731,6,FALSE)</f>
        <v>193</v>
      </c>
      <c r="XU825" s="175" t="s">
        <v>69</v>
      </c>
      <c r="XV825" s="10">
        <f>XT825*1.1</f>
        <v>212.3</v>
      </c>
      <c r="XW825" s="10"/>
      <c r="XX825" s="235"/>
      <c r="XY825" s="175" t="s">
        <v>89</v>
      </c>
      <c r="XZ825" s="341" t="s">
        <v>2067</v>
      </c>
      <c r="YB825" s="176"/>
      <c r="YC825" s="176">
        <f>VLOOKUP(XZ825,$A$879:$F$2731,6,FALSE)</f>
        <v>376</v>
      </c>
      <c r="YD825" s="175" t="s">
        <v>69</v>
      </c>
      <c r="YE825" s="10">
        <f>YC825*1.1</f>
        <v>413.6</v>
      </c>
      <c r="YG825" s="235"/>
      <c r="YH825" s="175" t="s">
        <v>89</v>
      </c>
      <c r="YI825" s="341" t="s">
        <v>413</v>
      </c>
      <c r="YK825" s="176"/>
      <c r="YL825" s="176">
        <f>VLOOKUP(YI825,$A$879:$F$2731,6,FALSE)</f>
        <v>487</v>
      </c>
      <c r="YM825" s="175" t="s">
        <v>69</v>
      </c>
      <c r="YN825" s="10">
        <f>YL825*1.1</f>
        <v>535.70000000000005</v>
      </c>
      <c r="YO825" s="10"/>
      <c r="YP825" s="235"/>
      <c r="YQ825" s="175" t="s">
        <v>89</v>
      </c>
      <c r="YR825" s="341" t="s">
        <v>840</v>
      </c>
      <c r="YT825" s="176"/>
      <c r="YU825" s="176">
        <f>VLOOKUP(YR825,$A$879:$F$2731,6,FALSE)</f>
        <v>463</v>
      </c>
      <c r="YV825" s="175" t="s">
        <v>69</v>
      </c>
      <c r="YW825" s="10">
        <f>YU825*1.1</f>
        <v>509.30000000000007</v>
      </c>
      <c r="YY825" s="235"/>
      <c r="YZ825" s="175" t="s">
        <v>89</v>
      </c>
      <c r="ZA825" s="341" t="s">
        <v>847</v>
      </c>
      <c r="ZC825" s="176"/>
      <c r="ZD825" s="176">
        <f>VLOOKUP(ZA825,$A$879:$F$2731,6,FALSE)</f>
        <v>18</v>
      </c>
      <c r="ZE825" s="175" t="s">
        <v>69</v>
      </c>
      <c r="ZF825" s="10">
        <f>ZD825*1.1</f>
        <v>19.8</v>
      </c>
      <c r="ZH825" s="235"/>
      <c r="ZI825" s="175" t="s">
        <v>89</v>
      </c>
      <c r="ZJ825" s="341" t="s">
        <v>413</v>
      </c>
      <c r="ZL825" s="176"/>
      <c r="ZM825" s="176">
        <f>VLOOKUP(ZJ825,$A$879:$F$2731,6,FALSE)</f>
        <v>487</v>
      </c>
      <c r="ZN825" s="175" t="s">
        <v>69</v>
      </c>
      <c r="ZO825" s="10">
        <f>ZM825*1.1</f>
        <v>535.70000000000005</v>
      </c>
      <c r="ZQ825" s="235"/>
      <c r="ZR825" s="175" t="s">
        <v>89</v>
      </c>
      <c r="ZS825" s="341" t="s">
        <v>2454</v>
      </c>
      <c r="ZU825" s="176"/>
      <c r="ZV825" s="176">
        <f>VLOOKUP(ZS825,$A$879:$F$2731,6,FALSE)</f>
        <v>174</v>
      </c>
      <c r="ZW825" s="175" t="s">
        <v>69</v>
      </c>
      <c r="ZX825" s="10">
        <f>ZV825*1.1</f>
        <v>191.4</v>
      </c>
      <c r="ZY825" s="10"/>
      <c r="ZZ825" s="235"/>
      <c r="AAA825" s="175" t="s">
        <v>89</v>
      </c>
      <c r="AAB825" s="341" t="s">
        <v>459</v>
      </c>
      <c r="AAD825" s="176"/>
      <c r="AAE825" s="176">
        <f>VLOOKUP(AAB825,$A$879:$F$2731,6,FALSE)</f>
        <v>221</v>
      </c>
      <c r="AAF825" s="175" t="s">
        <v>69</v>
      </c>
      <c r="AAG825" s="10">
        <f>AAE825*1.1</f>
        <v>243.10000000000002</v>
      </c>
      <c r="AAH825" s="10"/>
      <c r="AAI825" s="235"/>
      <c r="AAJ825" s="175" t="s">
        <v>89</v>
      </c>
      <c r="AAK825" s="75" t="s">
        <v>183</v>
      </c>
      <c r="AAM825" s="176"/>
      <c r="AAN825" s="176" t="e">
        <f>VLOOKUP(AAK825,$A$879:$F$2731,6,FALSE)</f>
        <v>#N/A</v>
      </c>
      <c r="AAO825" s="175" t="s">
        <v>69</v>
      </c>
      <c r="AAP825" s="10" t="e">
        <f>AAN825*1.1</f>
        <v>#N/A</v>
      </c>
      <c r="AAQ825" s="10"/>
      <c r="AAR825" s="235"/>
      <c r="AAS825" s="175" t="s">
        <v>89</v>
      </c>
      <c r="AAT825" s="341" t="s">
        <v>459</v>
      </c>
      <c r="AAV825" s="176"/>
      <c r="AAW825" s="176">
        <f>VLOOKUP(AAT825,$A$879:$F$2731,6,FALSE)</f>
        <v>221</v>
      </c>
      <c r="AAX825" s="175" t="s">
        <v>69</v>
      </c>
      <c r="AAY825" s="10">
        <f>AAW825*1.1</f>
        <v>243.10000000000002</v>
      </c>
      <c r="AAZ825" s="10"/>
      <c r="ABA825" s="235"/>
      <c r="ABB825" s="175" t="s">
        <v>89</v>
      </c>
      <c r="ABC825" s="355" t="s">
        <v>413</v>
      </c>
      <c r="ABE825" s="176"/>
      <c r="ABF825" s="176">
        <f>VLOOKUP(ABC825,$A$879:$F$2731,6,FALSE)</f>
        <v>487</v>
      </c>
      <c r="ABG825" s="175" t="s">
        <v>69</v>
      </c>
      <c r="ABH825" s="10">
        <f>ABF825*1.1</f>
        <v>535.70000000000005</v>
      </c>
      <c r="ABI825" s="10"/>
      <c r="ABJ825" s="235"/>
      <c r="ABK825" s="175" t="s">
        <v>89</v>
      </c>
      <c r="ABL825" s="341" t="s">
        <v>621</v>
      </c>
      <c r="ABN825" s="176"/>
      <c r="ABO825" s="176">
        <f>VLOOKUP(ABL825,$A$879:$F$2731,6,FALSE)</f>
        <v>429</v>
      </c>
      <c r="ABP825" s="175" t="s">
        <v>69</v>
      </c>
      <c r="ABQ825" s="10">
        <f>ABO825*1.1</f>
        <v>471.90000000000003</v>
      </c>
      <c r="ABR825" s="10"/>
      <c r="ABS825" s="235"/>
      <c r="ABT825" s="175" t="s">
        <v>89</v>
      </c>
      <c r="ABU825" s="75" t="s">
        <v>183</v>
      </c>
      <c r="ABW825" s="176"/>
      <c r="ABX825" s="176" t="e">
        <f>VLOOKUP(ABU825,$A$879:$F$2731,6,FALSE)</f>
        <v>#N/A</v>
      </c>
      <c r="ABY825" s="175" t="s">
        <v>69</v>
      </c>
      <c r="ABZ825" s="10" t="e">
        <f>ABX825*1.1</f>
        <v>#N/A</v>
      </c>
      <c r="ACA825" s="10"/>
      <c r="ACB825" s="235"/>
      <c r="ACC825" s="175" t="s">
        <v>89</v>
      </c>
      <c r="ACD825" s="75" t="s">
        <v>183</v>
      </c>
      <c r="ACF825" s="176"/>
      <c r="ACG825" s="176" t="e">
        <f>VLOOKUP(ACD825,$A$879:$F$2731,6,FALSE)</f>
        <v>#N/A</v>
      </c>
      <c r="ACH825" s="175" t="s">
        <v>69</v>
      </c>
      <c r="ACI825" s="10" t="e">
        <f>ACG825*1.1</f>
        <v>#N/A</v>
      </c>
      <c r="ACJ825" s="10"/>
      <c r="ACK825" s="235"/>
      <c r="ACL825" s="175" t="s">
        <v>89</v>
      </c>
      <c r="ACM825" s="75" t="s">
        <v>183</v>
      </c>
      <c r="ACO825" s="176"/>
      <c r="ACP825" s="176" t="e">
        <f>VLOOKUP(ACM825,$A$879:$F$2731,6,FALSE)</f>
        <v>#N/A</v>
      </c>
      <c r="ACQ825" s="175" t="s">
        <v>69</v>
      </c>
      <c r="ACR825" s="10" t="e">
        <f>ACP825*1.1</f>
        <v>#N/A</v>
      </c>
      <c r="ACS825" s="10"/>
      <c r="ACT825" s="235"/>
      <c r="ACU825" s="175" t="s">
        <v>89</v>
      </c>
      <c r="ACV825" s="75" t="s">
        <v>183</v>
      </c>
      <c r="ACX825" s="176"/>
      <c r="ACY825" s="176" t="e">
        <f>VLOOKUP(ACV825,$A$879:$F$2731,6,FALSE)</f>
        <v>#N/A</v>
      </c>
      <c r="ACZ825" s="175" t="s">
        <v>69</v>
      </c>
      <c r="ADA825" s="10" t="e">
        <f>ACY825*1.1</f>
        <v>#N/A</v>
      </c>
      <c r="ADB825" s="10"/>
      <c r="ADC825" s="235"/>
      <c r="ADD825" s="175" t="s">
        <v>89</v>
      </c>
      <c r="ADE825" s="341" t="s">
        <v>1701</v>
      </c>
      <c r="ADG825" s="176"/>
      <c r="ADH825" s="176">
        <f>VLOOKUP(ADE825,$A$879:$F$2731,6,FALSE)</f>
        <v>128</v>
      </c>
      <c r="ADI825" s="175" t="s">
        <v>69</v>
      </c>
      <c r="ADJ825" s="10">
        <f>ADH825*1.1</f>
        <v>140.80000000000001</v>
      </c>
      <c r="ADL825" s="235"/>
      <c r="ADM825" s="175" t="s">
        <v>89</v>
      </c>
      <c r="ADN825" s="75" t="s">
        <v>183</v>
      </c>
      <c r="ADP825" s="176"/>
      <c r="ADQ825" s="176" t="e">
        <f>VLOOKUP(ADN825,$A$879:$F$2731,6,FALSE)</f>
        <v>#N/A</v>
      </c>
      <c r="ADR825" s="175" t="s">
        <v>69</v>
      </c>
      <c r="ADS825" s="10" t="e">
        <f>ADQ825*1.1</f>
        <v>#N/A</v>
      </c>
      <c r="ADT825" s="10"/>
      <c r="ADU825" s="235"/>
      <c r="ADV825" s="175" t="s">
        <v>89</v>
      </c>
      <c r="ADW825" s="341" t="s">
        <v>413</v>
      </c>
      <c r="ADY825" s="176"/>
      <c r="ADZ825" s="176">
        <f>VLOOKUP(ADW825,$A$879:$F$2731,6,FALSE)</f>
        <v>487</v>
      </c>
      <c r="AEA825" s="175" t="s">
        <v>69</v>
      </c>
      <c r="AEB825" s="10">
        <f>ADZ825*1.1</f>
        <v>535.70000000000005</v>
      </c>
      <c r="AED825" s="235"/>
      <c r="AEE825" s="175" t="s">
        <v>89</v>
      </c>
      <c r="AEF825" s="75" t="s">
        <v>183</v>
      </c>
      <c r="AEH825" s="176"/>
      <c r="AEI825" s="176" t="e">
        <f>VLOOKUP(AEF825,$A$879:$F$2731,6,FALSE)</f>
        <v>#N/A</v>
      </c>
      <c r="AEJ825" s="175" t="s">
        <v>69</v>
      </c>
      <c r="AEK825" s="10" t="e">
        <f>AEI825*1.1</f>
        <v>#N/A</v>
      </c>
      <c r="AEM825" s="235"/>
      <c r="AEN825" s="175" t="s">
        <v>89</v>
      </c>
      <c r="AEO825" s="75" t="s">
        <v>183</v>
      </c>
      <c r="AEQ825" s="176"/>
      <c r="AER825" s="176" t="e">
        <f>VLOOKUP(AEO825,$A$879:$F$2731,6,FALSE)</f>
        <v>#N/A</v>
      </c>
      <c r="AES825" s="175" t="s">
        <v>69</v>
      </c>
      <c r="AET825" s="10" t="e">
        <f>AER825*1.1</f>
        <v>#N/A</v>
      </c>
      <c r="AEV825" s="235"/>
      <c r="AEW825" s="175" t="s">
        <v>89</v>
      </c>
      <c r="AEX825" s="75" t="s">
        <v>183</v>
      </c>
      <c r="AEZ825" s="176"/>
      <c r="AFA825" s="176" t="e">
        <f>VLOOKUP(AEX825,$A$879:$F$2731,6,FALSE)</f>
        <v>#N/A</v>
      </c>
      <c r="AFB825" s="175" t="s">
        <v>69</v>
      </c>
      <c r="AFC825" s="10" t="e">
        <f>AFA825*1.1</f>
        <v>#N/A</v>
      </c>
      <c r="AFD825" s="10"/>
      <c r="AFE825" s="235"/>
      <c r="AFF825" s="175" t="s">
        <v>89</v>
      </c>
      <c r="AFG825" s="75" t="s">
        <v>183</v>
      </c>
      <c r="AFI825" s="176"/>
      <c r="AFJ825" s="176" t="e">
        <f>VLOOKUP(AFG825,$A$879:$F$2731,6,FALSE)</f>
        <v>#N/A</v>
      </c>
      <c r="AFK825" s="175" t="s">
        <v>69</v>
      </c>
      <c r="AFL825" s="10" t="e">
        <f>AFJ825*1.1</f>
        <v>#N/A</v>
      </c>
      <c r="AFM825" s="10"/>
      <c r="AFN825" s="235"/>
      <c r="AFO825" s="175" t="s">
        <v>89</v>
      </c>
      <c r="AFP825" s="75" t="s">
        <v>183</v>
      </c>
      <c r="AFR825" s="176"/>
      <c r="AFS825" s="176" t="e">
        <f>VLOOKUP(AFP825,$A$879:$F$2731,6,FALSE)</f>
        <v>#N/A</v>
      </c>
      <c r="AFT825" s="175" t="s">
        <v>69</v>
      </c>
      <c r="AFU825" s="10" t="e">
        <f>AFS825*1.1</f>
        <v>#N/A</v>
      </c>
      <c r="AFV825" s="10"/>
      <c r="AFW825" s="235"/>
      <c r="AFX825" s="175" t="s">
        <v>89</v>
      </c>
      <c r="AFY825" s="341" t="s">
        <v>621</v>
      </c>
      <c r="AGA825" s="176"/>
      <c r="AGB825" s="176">
        <f>VLOOKUP(AFY825,$A$879:$F$2731,6,FALSE)</f>
        <v>429</v>
      </c>
      <c r="AGC825" s="175" t="s">
        <v>69</v>
      </c>
      <c r="AGD825" s="10">
        <f>AGB825*1.1</f>
        <v>471.90000000000003</v>
      </c>
      <c r="AGE825" s="10"/>
      <c r="AGF825" s="235"/>
      <c r="AGG825" s="175" t="s">
        <v>89</v>
      </c>
      <c r="AGH825" s="341" t="s">
        <v>413</v>
      </c>
      <c r="AGJ825" s="176"/>
      <c r="AGK825" s="176">
        <f>VLOOKUP(AGH825,$A$879:$F$2731,6,FALSE)</f>
        <v>487</v>
      </c>
      <c r="AGL825" s="175" t="s">
        <v>69</v>
      </c>
      <c r="AGM825" s="10">
        <f>AGK825*1.1</f>
        <v>535.70000000000005</v>
      </c>
      <c r="AGN825" s="10"/>
      <c r="AGO825" s="235"/>
      <c r="AGP825" s="175" t="s">
        <v>89</v>
      </c>
      <c r="AGQ825" s="341" t="s">
        <v>2067</v>
      </c>
      <c r="AGS825" s="176"/>
      <c r="AGT825" s="176">
        <f>VLOOKUP(AGQ825,$A$879:$F$2731,6,FALSE)</f>
        <v>376</v>
      </c>
      <c r="AGU825" s="175" t="s">
        <v>69</v>
      </c>
      <c r="AGV825" s="10">
        <f>AGT825*1.1</f>
        <v>413.6</v>
      </c>
      <c r="AGW825" s="10"/>
      <c r="AGX825" s="235"/>
      <c r="AGY825" s="175" t="s">
        <v>89</v>
      </c>
      <c r="AGZ825" s="341" t="s">
        <v>546</v>
      </c>
      <c r="AHB825" s="176"/>
      <c r="AHC825" s="176">
        <f>VLOOKUP(AGZ825,$A$879:$F$2731,6,FALSE)</f>
        <v>525</v>
      </c>
      <c r="AHD825" s="175" t="s">
        <v>69</v>
      </c>
      <c r="AHE825" s="10">
        <f>AHC825*1.1</f>
        <v>577.5</v>
      </c>
      <c r="AHF825" s="10"/>
      <c r="AHG825" s="235"/>
      <c r="AHH825" s="175" t="s">
        <v>89</v>
      </c>
      <c r="AHI825" s="398" t="s">
        <v>413</v>
      </c>
      <c r="AHK825" s="176"/>
      <c r="AHL825" s="176">
        <f>VLOOKUP(AHI825,$A$879:$F$2731,6,FALSE)</f>
        <v>487</v>
      </c>
      <c r="AHM825" s="175" t="s">
        <v>69</v>
      </c>
      <c r="AHN825" s="10">
        <f>AHL825*1.1</f>
        <v>535.70000000000005</v>
      </c>
      <c r="AHO825" s="10"/>
      <c r="AHP825" s="235"/>
      <c r="AHQ825" s="175" t="s">
        <v>89</v>
      </c>
      <c r="AHR825" s="341" t="s">
        <v>2025</v>
      </c>
      <c r="AHT825" s="176"/>
      <c r="AHU825" s="176">
        <f>VLOOKUP(AHR825,$A$879:$F$2731,6,FALSE)</f>
        <v>623</v>
      </c>
      <c r="AHV825" s="175" t="s">
        <v>69</v>
      </c>
      <c r="AHW825" s="10">
        <f>AHU825*1.1</f>
        <v>685.30000000000007</v>
      </c>
      <c r="AHX825" s="10"/>
      <c r="AHY825" s="235"/>
      <c r="AHZ825" s="175" t="s">
        <v>89</v>
      </c>
      <c r="AIA825" s="341" t="s">
        <v>459</v>
      </c>
      <c r="AIC825" s="176"/>
      <c r="AID825" s="176">
        <f>VLOOKUP(AIA825,$A$879:$F$2731,6,FALSE)</f>
        <v>221</v>
      </c>
      <c r="AIE825" s="175" t="s">
        <v>69</v>
      </c>
      <c r="AIF825" s="10">
        <f>AID825*1.1</f>
        <v>243.10000000000002</v>
      </c>
      <c r="AIG825" s="10"/>
      <c r="AIH825" s="235"/>
      <c r="AII825" s="175" t="s">
        <v>89</v>
      </c>
      <c r="AIJ825" s="341" t="s">
        <v>1447</v>
      </c>
      <c r="AIL825" s="176"/>
      <c r="AIM825" s="176">
        <f>VLOOKUP(AIJ825,$A$879:$F$2731,6,FALSE)</f>
        <v>70</v>
      </c>
      <c r="AIN825" s="175" t="s">
        <v>69</v>
      </c>
      <c r="AIO825" s="10">
        <f>AIM825*1.1</f>
        <v>77</v>
      </c>
      <c r="AIP825" s="10"/>
      <c r="AIQ825" s="235"/>
      <c r="AIR825" s="175" t="s">
        <v>89</v>
      </c>
      <c r="AIS825" s="341" t="s">
        <v>1719</v>
      </c>
      <c r="AIU825" s="176"/>
      <c r="AIV825" s="176">
        <f>VLOOKUP(AIS825,$A$879:$F$2731,6,FALSE)</f>
        <v>193</v>
      </c>
      <c r="AIW825" s="175" t="s">
        <v>69</v>
      </c>
      <c r="AIX825" s="10">
        <f>AIV825*1.1</f>
        <v>212.3</v>
      </c>
      <c r="AIY825" s="10"/>
      <c r="AIZ825" s="235"/>
      <c r="AJA825" s="175" t="s">
        <v>89</v>
      </c>
      <c r="AJB825" s="351" t="s">
        <v>2454</v>
      </c>
      <c r="AJD825" s="176"/>
      <c r="AJE825" s="176">
        <f>VLOOKUP(AJB825,$A$879:$F$2731,6,FALSE)</f>
        <v>174</v>
      </c>
      <c r="AJF825" s="175" t="s">
        <v>69</v>
      </c>
      <c r="AJG825" s="10">
        <f>AJE825*1.1</f>
        <v>191.4</v>
      </c>
      <c r="AJH825" s="10"/>
      <c r="AJI825" s="235"/>
      <c r="AJJ825" s="175" t="s">
        <v>89</v>
      </c>
      <c r="AJK825" s="341" t="s">
        <v>2454</v>
      </c>
      <c r="AJM825" s="176"/>
      <c r="AJN825" s="176">
        <f>VLOOKUP(AJK825,$A$879:$F$2731,6,FALSE)</f>
        <v>174</v>
      </c>
      <c r="AJO825" s="175" t="s">
        <v>69</v>
      </c>
      <c r="AJP825" s="10">
        <f>AJN825*1.1</f>
        <v>191.4</v>
      </c>
      <c r="AJQ825" s="10"/>
      <c r="AJR825" s="235"/>
      <c r="AJS825" s="175" t="s">
        <v>89</v>
      </c>
      <c r="AJT825" s="347" t="s">
        <v>1719</v>
      </c>
      <c r="AJV825" s="176"/>
      <c r="AJW825" s="176">
        <f>VLOOKUP(AJT825,$A$879:$F$2731,6,FALSE)</f>
        <v>193</v>
      </c>
      <c r="AJX825" s="175" t="s">
        <v>69</v>
      </c>
      <c r="AJY825" s="10">
        <f>AJW825*1.1</f>
        <v>212.3</v>
      </c>
      <c r="AJZ825" s="10"/>
      <c r="AKA825" s="235"/>
      <c r="AKB825" s="175" t="s">
        <v>89</v>
      </c>
      <c r="AKC825" s="341" t="s">
        <v>413</v>
      </c>
      <c r="AKE825" s="176"/>
      <c r="AKF825" s="176">
        <f>VLOOKUP(AKC825,$A$879:$F$2731,6,FALSE)</f>
        <v>487</v>
      </c>
      <c r="AKG825" s="175" t="s">
        <v>69</v>
      </c>
      <c r="AKH825" s="10">
        <f>AKF825*1.1</f>
        <v>535.70000000000005</v>
      </c>
      <c r="AKI825" s="10"/>
      <c r="AKJ825" s="235"/>
      <c r="AKK825" s="175" t="s">
        <v>89</v>
      </c>
      <c r="AKL825" s="341" t="s">
        <v>413</v>
      </c>
      <c r="AKN825" s="176"/>
      <c r="AKO825" s="176">
        <f>VLOOKUP(AKL825,$A$879:$F$2731,6,FALSE)</f>
        <v>487</v>
      </c>
      <c r="AKP825" s="175" t="s">
        <v>69</v>
      </c>
      <c r="AKQ825" s="10">
        <f>AKO825*1.1</f>
        <v>535.70000000000005</v>
      </c>
      <c r="AKR825" s="10"/>
      <c r="AKS825" s="235"/>
      <c r="AKT825" s="175" t="s">
        <v>89</v>
      </c>
      <c r="AKU825" s="341" t="s">
        <v>2454</v>
      </c>
      <c r="AKW825" s="176"/>
      <c r="AKX825" s="176">
        <f>VLOOKUP(AKU825,$A$879:$F$2731,6,FALSE)</f>
        <v>174</v>
      </c>
      <c r="AKY825" s="175" t="s">
        <v>69</v>
      </c>
      <c r="AKZ825" s="10">
        <f>AKX825*1.1</f>
        <v>191.4</v>
      </c>
      <c r="ALA825" s="10"/>
      <c r="ALB825" s="235"/>
      <c r="ALC825" s="175" t="s">
        <v>89</v>
      </c>
      <c r="ALD825" s="341" t="s">
        <v>1447</v>
      </c>
      <c r="ALF825" s="176"/>
      <c r="ALG825" s="176">
        <f>VLOOKUP(ALD825,$A$879:$F$2731,6,FALSE)</f>
        <v>70</v>
      </c>
      <c r="ALH825" s="175" t="s">
        <v>69</v>
      </c>
      <c r="ALI825" s="10">
        <f>ALG825*1.1</f>
        <v>77</v>
      </c>
      <c r="ALJ825" s="10"/>
      <c r="ALK825" s="235"/>
      <c r="ALL825" s="175" t="s">
        <v>89</v>
      </c>
      <c r="ALM825" s="341" t="s">
        <v>2067</v>
      </c>
      <c r="ALO825" s="176"/>
      <c r="ALP825" s="176">
        <f>VLOOKUP(ALM825,$A$879:$F$2731,6,FALSE)</f>
        <v>376</v>
      </c>
      <c r="ALQ825" s="175" t="s">
        <v>69</v>
      </c>
      <c r="ALR825" s="10">
        <f>ALP825*1.1</f>
        <v>413.6</v>
      </c>
      <c r="ALS825" s="10"/>
      <c r="ALT825" s="235"/>
      <c r="ALU825" s="175" t="s">
        <v>89</v>
      </c>
      <c r="ALV825" s="341" t="s">
        <v>1002</v>
      </c>
      <c r="ALX825" s="176"/>
      <c r="ALY825" s="176">
        <f>VLOOKUP(ALV825,$A$879:$F$2731,6,FALSE)</f>
        <v>336</v>
      </c>
      <c r="ALZ825" s="175" t="s">
        <v>69</v>
      </c>
      <c r="AMA825" s="10">
        <f>ALY825*1.1</f>
        <v>369.6</v>
      </c>
      <c r="AMB825" s="10"/>
      <c r="AMC825" s="235"/>
      <c r="AMD825" s="175" t="s">
        <v>89</v>
      </c>
      <c r="AME825" s="401" t="s">
        <v>459</v>
      </c>
      <c r="AMG825" s="176"/>
      <c r="AMH825" s="176">
        <f>VLOOKUP(AME825,$A$879:$F$2731,6,FALSE)</f>
        <v>221</v>
      </c>
      <c r="AMI825" s="175" t="s">
        <v>69</v>
      </c>
      <c r="AMJ825" s="10">
        <f>AMH825*1.1</f>
        <v>243.10000000000002</v>
      </c>
      <c r="AMK825" s="10"/>
      <c r="AML825" s="235"/>
      <c r="AMM825" s="175" t="s">
        <v>89</v>
      </c>
      <c r="AMN825" s="343" t="s">
        <v>413</v>
      </c>
      <c r="AMP825" s="176"/>
      <c r="AMQ825" s="176">
        <f>VLOOKUP(AMN825,$A$879:$F$2731,6,FALSE)</f>
        <v>487</v>
      </c>
      <c r="AMR825" s="175" t="s">
        <v>69</v>
      </c>
      <c r="AMS825" s="10">
        <f>AMQ825*1.1</f>
        <v>535.70000000000005</v>
      </c>
      <c r="AMT825" s="10"/>
      <c r="AMU825" s="235"/>
      <c r="AMV825" s="175" t="s">
        <v>89</v>
      </c>
      <c r="AMW825" s="341" t="s">
        <v>421</v>
      </c>
      <c r="AMY825" s="176"/>
      <c r="AMZ825" s="176">
        <f>VLOOKUP(AMW825,$A$879:$F$2731,6,FALSE)</f>
        <v>149</v>
      </c>
      <c r="ANA825" s="175" t="s">
        <v>69</v>
      </c>
      <c r="ANB825" s="10">
        <f>AMZ825*1.1</f>
        <v>163.9</v>
      </c>
      <c r="ANC825" s="10"/>
      <c r="AND825" s="235"/>
      <c r="ANE825" s="175" t="s">
        <v>89</v>
      </c>
      <c r="ANF825" s="341" t="s">
        <v>621</v>
      </c>
      <c r="ANH825" s="176"/>
      <c r="ANI825" s="176">
        <f>VLOOKUP(ANF825,$A$879:$F$2731,6,FALSE)</f>
        <v>429</v>
      </c>
      <c r="ANJ825" s="175" t="s">
        <v>69</v>
      </c>
      <c r="ANK825" s="10">
        <f>ANI825*1.1</f>
        <v>471.90000000000003</v>
      </c>
      <c r="ANL825" s="10"/>
      <c r="ANM825" s="235"/>
      <c r="ANN825" s="175" t="s">
        <v>89</v>
      </c>
      <c r="ANO825" s="351" t="s">
        <v>1447</v>
      </c>
      <c r="ANQ825" s="176"/>
      <c r="ANR825" s="176">
        <f>VLOOKUP(ANO825,$A$879:$F$2731,6,FALSE)</f>
        <v>70</v>
      </c>
      <c r="ANS825" s="175" t="s">
        <v>69</v>
      </c>
      <c r="ANT825" s="10">
        <f>ANR825*1.1</f>
        <v>77</v>
      </c>
      <c r="ANU825" s="10"/>
      <c r="ANV825" s="235"/>
      <c r="ANW825" s="175" t="s">
        <v>89</v>
      </c>
      <c r="ANX825" s="341" t="s">
        <v>413</v>
      </c>
      <c r="ANZ825" s="176"/>
      <c r="AOA825" s="176">
        <f>VLOOKUP(ANX825,$A$879:$F$2731,6,FALSE)</f>
        <v>487</v>
      </c>
      <c r="AOB825" s="175" t="s">
        <v>69</v>
      </c>
      <c r="AOC825" s="10">
        <f>AOA825*1.1</f>
        <v>535.70000000000005</v>
      </c>
      <c r="AOD825" s="10"/>
      <c r="AOE825" s="235"/>
      <c r="AOF825" s="175" t="s">
        <v>89</v>
      </c>
      <c r="AOG825" s="75" t="s">
        <v>183</v>
      </c>
      <c r="AOI825" s="176"/>
      <c r="AOJ825" s="176" t="e">
        <f>VLOOKUP(AOG825,$A$879:$F$2731,6,FALSE)</f>
        <v>#N/A</v>
      </c>
      <c r="AOK825" s="175" t="s">
        <v>69</v>
      </c>
      <c r="AOL825" s="10" t="e">
        <f>AOJ825*1.1</f>
        <v>#N/A</v>
      </c>
      <c r="AOM825" s="10"/>
      <c r="AON825" s="235"/>
      <c r="AOO825" s="175" t="s">
        <v>89</v>
      </c>
      <c r="AOP825" s="341" t="s">
        <v>2025</v>
      </c>
      <c r="AOR825" s="176"/>
      <c r="AOS825" s="176">
        <f>VLOOKUP(AOP825,$A$879:$F$2731,6,FALSE)</f>
        <v>623</v>
      </c>
      <c r="AOT825" s="175" t="s">
        <v>69</v>
      </c>
      <c r="AOU825" s="10">
        <f>AOS825*1.1</f>
        <v>685.30000000000007</v>
      </c>
      <c r="AOV825" s="10"/>
      <c r="AOW825" s="235"/>
      <c r="AOX825" s="175" t="s">
        <v>89</v>
      </c>
      <c r="AOY825" s="404" t="s">
        <v>1719</v>
      </c>
      <c r="APA825" s="176"/>
      <c r="APB825" s="176">
        <f>VLOOKUP(AOY825,$A$879:$F$2731,6,FALSE)</f>
        <v>193</v>
      </c>
      <c r="APC825" s="175" t="s">
        <v>69</v>
      </c>
      <c r="APD825" s="10">
        <f>APB825*1.1</f>
        <v>212.3</v>
      </c>
      <c r="APE825" s="10"/>
      <c r="APF825" s="235"/>
      <c r="APG825" s="175" t="s">
        <v>89</v>
      </c>
      <c r="APH825" s="341" t="s">
        <v>496</v>
      </c>
      <c r="APJ825" s="176"/>
      <c r="APK825" s="176">
        <f>VLOOKUP(APH825,$A$879:$F$2731,6,FALSE)</f>
        <v>2</v>
      </c>
      <c r="APL825" s="175" t="s">
        <v>69</v>
      </c>
      <c r="APM825" s="10">
        <f>APK825*1.1</f>
        <v>2.2000000000000002</v>
      </c>
      <c r="APN825" s="10"/>
      <c r="APO825" s="235"/>
      <c r="APP825" s="175" t="s">
        <v>89</v>
      </c>
      <c r="APQ825" s="75" t="s">
        <v>183</v>
      </c>
      <c r="APS825" s="176"/>
      <c r="APT825" s="176" t="e">
        <f>VLOOKUP(APQ825,$A$879:$F$2731,6,FALSE)</f>
        <v>#N/A</v>
      </c>
      <c r="APU825" s="175" t="s">
        <v>69</v>
      </c>
      <c r="APV825" s="10" t="e">
        <f>APT825*1.1</f>
        <v>#N/A</v>
      </c>
      <c r="APW825" s="10"/>
      <c r="APX825" s="235"/>
      <c r="APY825" s="175" t="s">
        <v>89</v>
      </c>
      <c r="APZ825" s="341" t="s">
        <v>2035</v>
      </c>
      <c r="AQB825" s="176"/>
      <c r="AQC825" s="176">
        <f>VLOOKUP(APZ825,$A$879:$F$2731,6,FALSE)</f>
        <v>746</v>
      </c>
      <c r="AQD825" s="175" t="s">
        <v>69</v>
      </c>
      <c r="AQE825" s="10">
        <f>AQC825*1.1</f>
        <v>820.6</v>
      </c>
      <c r="AQF825" s="10"/>
      <c r="AQG825" s="235"/>
      <c r="AQH825" s="175" t="s">
        <v>89</v>
      </c>
      <c r="AQI825" s="341" t="s">
        <v>497</v>
      </c>
      <c r="AQK825" s="176"/>
      <c r="AQL825" s="176">
        <f>VLOOKUP(AQI825,$A$879:$F$2731,6,FALSE)</f>
        <v>791</v>
      </c>
      <c r="AQM825" s="175" t="s">
        <v>69</v>
      </c>
      <c r="AQN825" s="10">
        <f>AQL825*1.1</f>
        <v>870.1</v>
      </c>
      <c r="AQO825" s="10"/>
      <c r="AQP825" s="235"/>
      <c r="AQQ825" s="175" t="s">
        <v>89</v>
      </c>
      <c r="AQR825" s="75" t="s">
        <v>183</v>
      </c>
      <c r="AQT825" s="176"/>
      <c r="AQU825" s="176" t="e">
        <f>VLOOKUP(AQR825,$A$879:$F$2731,6,FALSE)</f>
        <v>#N/A</v>
      </c>
      <c r="AQV825" s="175" t="s">
        <v>69</v>
      </c>
      <c r="AQW825" s="10" t="e">
        <f>AQU825*1.1</f>
        <v>#N/A</v>
      </c>
      <c r="AQX825" s="10"/>
      <c r="AQY825" s="235"/>
      <c r="AQZ825" s="175" t="s">
        <v>89</v>
      </c>
      <c r="ARA825" s="75" t="s">
        <v>183</v>
      </c>
      <c r="ARC825" s="176"/>
      <c r="ARD825" s="176" t="e">
        <f>VLOOKUP(ARA825,$A$879:$F$2731,6,FALSE)</f>
        <v>#N/A</v>
      </c>
      <c r="ARE825" s="175" t="s">
        <v>69</v>
      </c>
      <c r="ARF825" s="10" t="e">
        <f>ARD825*1.1</f>
        <v>#N/A</v>
      </c>
      <c r="ARG825" s="10"/>
      <c r="ARH825" s="235"/>
      <c r="ARI825" s="175" t="s">
        <v>89</v>
      </c>
      <c r="ARJ825" s="75" t="s">
        <v>183</v>
      </c>
      <c r="ARL825" s="176"/>
      <c r="ARM825" s="176" t="e">
        <f>VLOOKUP(ARJ825,$A$879:$F$2731,6,FALSE)</f>
        <v>#N/A</v>
      </c>
      <c r="ARN825" s="175" t="s">
        <v>69</v>
      </c>
      <c r="ARO825" s="10" t="e">
        <f>ARM825*1.1</f>
        <v>#N/A</v>
      </c>
      <c r="ARP825" s="10"/>
      <c r="ARQ825" s="235"/>
      <c r="ARR825" s="175" t="s">
        <v>89</v>
      </c>
      <c r="ARS825" s="75" t="s">
        <v>183</v>
      </c>
      <c r="ARU825" s="176"/>
      <c r="ARV825" s="176" t="e">
        <f>VLOOKUP(ARS825,$A$879:$F$2731,6,FALSE)</f>
        <v>#N/A</v>
      </c>
      <c r="ARW825" s="175" t="s">
        <v>69</v>
      </c>
      <c r="ARX825" s="10" t="e">
        <f>ARV825*1.1</f>
        <v>#N/A</v>
      </c>
      <c r="ARY825" s="10"/>
      <c r="ARZ825" s="235"/>
      <c r="ASA825" s="175" t="s">
        <v>89</v>
      </c>
      <c r="ASB825" s="341" t="s">
        <v>1002</v>
      </c>
      <c r="ASD825" s="176"/>
      <c r="ASE825" s="176">
        <f>VLOOKUP(ASB825,$A$879:$F$2731,6,FALSE)</f>
        <v>336</v>
      </c>
      <c r="ASF825" s="175" t="s">
        <v>69</v>
      </c>
      <c r="ASG825" s="10">
        <f>ASE825*1.1</f>
        <v>369.6</v>
      </c>
      <c r="ASH825" s="10"/>
      <c r="ASI825" s="235"/>
      <c r="ASJ825" s="175" t="s">
        <v>89</v>
      </c>
      <c r="ASK825" s="75" t="s">
        <v>183</v>
      </c>
      <c r="ASM825" s="176"/>
      <c r="ASN825" s="176" t="e">
        <f>VLOOKUP(ASK825,$A$879:$F$2731,6,FALSE)</f>
        <v>#N/A</v>
      </c>
      <c r="ASO825" s="175" t="s">
        <v>69</v>
      </c>
      <c r="ASP825" s="10" t="e">
        <f>ASN825*1.1</f>
        <v>#N/A</v>
      </c>
      <c r="ASQ825" s="10"/>
      <c r="ASR825" s="235"/>
      <c r="ASS825" s="175" t="s">
        <v>89</v>
      </c>
      <c r="AST825" s="341" t="s">
        <v>1002</v>
      </c>
      <c r="ASV825" s="176"/>
      <c r="ASW825" s="176">
        <f>VLOOKUP(AST825,$A$879:$F$2731,6,FALSE)</f>
        <v>336</v>
      </c>
      <c r="ASX825" s="175" t="s">
        <v>69</v>
      </c>
      <c r="ASY825" s="10">
        <f>ASW825*1.1</f>
        <v>369.6</v>
      </c>
      <c r="ASZ825" s="10"/>
      <c r="ATA825" s="235"/>
      <c r="ATB825" s="175" t="s">
        <v>89</v>
      </c>
      <c r="ATC825" s="75" t="s">
        <v>183</v>
      </c>
      <c r="ATE825" s="176"/>
      <c r="ATF825" s="176" t="e">
        <f>VLOOKUP(ATC825,$A$879:$F$2731,6,FALSE)</f>
        <v>#N/A</v>
      </c>
      <c r="ATG825" s="175" t="s">
        <v>69</v>
      </c>
      <c r="ATH825" s="10" t="e">
        <f>ATF825*1.1</f>
        <v>#N/A</v>
      </c>
      <c r="ATI825" s="10"/>
      <c r="ATJ825" s="235"/>
      <c r="ATK825" s="175" t="s">
        <v>89</v>
      </c>
      <c r="ATL825" s="75" t="s">
        <v>183</v>
      </c>
      <c r="ATN825" s="176"/>
      <c r="ATO825" s="176" t="e">
        <f>VLOOKUP(ATL825,$A$879:$F$2731,6,FALSE)</f>
        <v>#N/A</v>
      </c>
      <c r="ATP825" s="175" t="s">
        <v>69</v>
      </c>
      <c r="ATQ825" s="10" t="e">
        <f>ATO825*1.1</f>
        <v>#N/A</v>
      </c>
      <c r="ATR825" s="10"/>
      <c r="ATS825" s="235"/>
      <c r="ATT825" s="175" t="s">
        <v>89</v>
      </c>
      <c r="ATU825" s="75" t="s">
        <v>183</v>
      </c>
      <c r="ATW825" s="176"/>
      <c r="ATX825" s="176" t="e">
        <f>VLOOKUP(ATU825,$A$879:$F$2731,6,FALSE)</f>
        <v>#N/A</v>
      </c>
      <c r="ATY825" s="175" t="s">
        <v>69</v>
      </c>
      <c r="ATZ825" s="10" t="e">
        <f>ATX825*1.1</f>
        <v>#N/A</v>
      </c>
      <c r="AUA825" s="10"/>
      <c r="AUB825" s="235"/>
      <c r="AUC825" s="175" t="s">
        <v>89</v>
      </c>
      <c r="AUD825" s="75" t="s">
        <v>183</v>
      </c>
      <c r="AUF825" s="176"/>
      <c r="AUG825" s="176" t="e">
        <f>VLOOKUP(AUD825,$A$879:$F$2731,6,FALSE)</f>
        <v>#N/A</v>
      </c>
      <c r="AUH825" s="175" t="s">
        <v>69</v>
      </c>
      <c r="AUI825" s="10" t="e">
        <f>AUG825*1.1</f>
        <v>#N/A</v>
      </c>
      <c r="AUJ825" s="10"/>
      <c r="AUK825" s="235"/>
      <c r="AUL825" s="175" t="s">
        <v>89</v>
      </c>
      <c r="AUM825" s="75" t="s">
        <v>183</v>
      </c>
      <c r="AUO825" s="176"/>
      <c r="AUP825" s="176" t="e">
        <f>VLOOKUP(AUM825,$A$879:$F$2731,6,FALSE)</f>
        <v>#N/A</v>
      </c>
      <c r="AUQ825" s="175" t="s">
        <v>69</v>
      </c>
      <c r="AUR825" s="10" t="e">
        <f>AUP825*1.1</f>
        <v>#N/A</v>
      </c>
      <c r="AUS825" s="10"/>
      <c r="AUT825" s="235"/>
      <c r="AUU825" s="175" t="s">
        <v>89</v>
      </c>
      <c r="AUV825" s="75" t="s">
        <v>183</v>
      </c>
      <c r="AUX825" s="176"/>
      <c r="AUY825" s="176" t="e">
        <f>VLOOKUP(AUV825,$A$879:$F$2731,6,FALSE)</f>
        <v>#N/A</v>
      </c>
      <c r="AUZ825" s="175" t="s">
        <v>69</v>
      </c>
      <c r="AVA825" s="10" t="e">
        <f>AUY825*1.1</f>
        <v>#N/A</v>
      </c>
      <c r="AVB825" s="10"/>
      <c r="AVC825" s="235"/>
      <c r="AVD825" s="175" t="s">
        <v>89</v>
      </c>
      <c r="AVE825" s="75" t="s">
        <v>183</v>
      </c>
      <c r="AVG825" s="176"/>
      <c r="AVH825" s="176" t="e">
        <f>VLOOKUP(AVE825,$A$879:$F$2731,6,FALSE)</f>
        <v>#N/A</v>
      </c>
      <c r="AVI825" s="175" t="s">
        <v>69</v>
      </c>
      <c r="AVJ825" s="10" t="e">
        <f>AVH825*1.1</f>
        <v>#N/A</v>
      </c>
      <c r="AVK825" s="10"/>
      <c r="AVL825" s="235"/>
      <c r="AVM825" s="175" t="s">
        <v>89</v>
      </c>
      <c r="AVN825" s="75" t="s">
        <v>183</v>
      </c>
      <c r="AVP825" s="176"/>
      <c r="AVQ825" s="176" t="e">
        <f>VLOOKUP(AVN825,$A$879:$F$2731,6,FALSE)</f>
        <v>#N/A</v>
      </c>
      <c r="AVR825" s="175" t="s">
        <v>69</v>
      </c>
      <c r="AVS825" s="10" t="e">
        <f>AVQ825*1.1</f>
        <v>#N/A</v>
      </c>
      <c r="AVT825" s="10"/>
      <c r="AVU825" s="235"/>
      <c r="AVV825" s="175" t="s">
        <v>89</v>
      </c>
      <c r="AVW825" s="75" t="s">
        <v>183</v>
      </c>
      <c r="AVY825" s="176"/>
      <c r="AVZ825" s="176" t="e">
        <f>VLOOKUP(AVW825,$A$879:$F$2731,6,FALSE)</f>
        <v>#N/A</v>
      </c>
      <c r="AWA825" s="175" t="s">
        <v>69</v>
      </c>
      <c r="AWB825" s="10" t="e">
        <f>AVZ825*1.1</f>
        <v>#N/A</v>
      </c>
      <c r="AWC825" s="10"/>
      <c r="AWD825" s="235"/>
      <c r="AWE825" s="175" t="s">
        <v>89</v>
      </c>
      <c r="AWF825" s="75" t="s">
        <v>183</v>
      </c>
      <c r="AWH825" s="176"/>
      <c r="AWI825" s="176" t="e">
        <f>VLOOKUP(AWF825,$A$879:$F$2731,6,FALSE)</f>
        <v>#N/A</v>
      </c>
      <c r="AWJ825" s="175" t="s">
        <v>69</v>
      </c>
      <c r="AWK825" s="10" t="e">
        <f>AWI825*1.1</f>
        <v>#N/A</v>
      </c>
      <c r="AWL825" s="10"/>
      <c r="AWM825" s="235"/>
      <c r="AWN825" s="175" t="s">
        <v>89</v>
      </c>
      <c r="AWO825" s="341" t="s">
        <v>463</v>
      </c>
      <c r="AWQ825" s="176"/>
      <c r="AWR825" s="176">
        <f>VLOOKUP(AWO825,$A$879:$F$2731,6,FALSE)</f>
        <v>224</v>
      </c>
      <c r="AWS825" s="175" t="s">
        <v>69</v>
      </c>
      <c r="AWT825" s="10">
        <f>AWR825*1.1</f>
        <v>246.40000000000003</v>
      </c>
      <c r="AWU825" s="10"/>
      <c r="AWV825" s="235"/>
      <c r="AWW825" s="175" t="s">
        <v>89</v>
      </c>
      <c r="AWX825" s="341" t="s">
        <v>459</v>
      </c>
      <c r="AWZ825" s="176"/>
      <c r="AXA825" s="176">
        <f>VLOOKUP(AWX825,$A$879:$F$2731,6,FALSE)</f>
        <v>221</v>
      </c>
      <c r="AXB825" s="175" t="s">
        <v>69</v>
      </c>
      <c r="AXC825" s="10">
        <f>AXA825*1.1</f>
        <v>243.10000000000002</v>
      </c>
      <c r="AXD825" s="10"/>
      <c r="AXE825" s="235"/>
      <c r="AXF825" s="175" t="s">
        <v>89</v>
      </c>
      <c r="AXG825" s="341" t="s">
        <v>477</v>
      </c>
      <c r="AXI825" s="176"/>
      <c r="AXJ825" s="176">
        <f>VLOOKUP(AXG825,$A$879:$F$2731,6,FALSE)</f>
        <v>245</v>
      </c>
      <c r="AXK825" s="175" t="s">
        <v>69</v>
      </c>
      <c r="AXL825" s="10">
        <f>AXJ825*1.1</f>
        <v>269.5</v>
      </c>
      <c r="AXM825" s="10"/>
      <c r="AXN825" s="235"/>
      <c r="AXO825" s="175" t="s">
        <v>89</v>
      </c>
      <c r="AXP825" s="341" t="s">
        <v>546</v>
      </c>
      <c r="AXR825" s="176"/>
      <c r="AXS825" s="176">
        <f>VLOOKUP(AXP825,$A$879:$F$2731,6,FALSE)</f>
        <v>525</v>
      </c>
      <c r="AXT825" s="175" t="s">
        <v>69</v>
      </c>
      <c r="AXU825" s="10">
        <f>AXS825*1.1</f>
        <v>577.5</v>
      </c>
      <c r="AXV825" s="10"/>
      <c r="AXW825" s="235"/>
      <c r="AXX825" s="175" t="s">
        <v>89</v>
      </c>
      <c r="AXY825" s="341" t="s">
        <v>547</v>
      </c>
      <c r="AYA825" s="176"/>
      <c r="AYB825" s="176">
        <f>VLOOKUP(AXY825,$A$879:$F$2731,6,FALSE)</f>
        <v>472</v>
      </c>
      <c r="AYC825" s="175" t="s">
        <v>69</v>
      </c>
      <c r="AYD825" s="10">
        <f>AYB825*1.1</f>
        <v>519.20000000000005</v>
      </c>
      <c r="AYE825" s="10"/>
      <c r="AYF825" s="235"/>
      <c r="AYG825" s="175" t="s">
        <v>89</v>
      </c>
      <c r="AYH825" s="341" t="s">
        <v>1701</v>
      </c>
      <c r="AYJ825" s="176"/>
      <c r="AYK825" s="176">
        <f>VLOOKUP(AYH825,$A$879:$F$2731,6,FALSE)</f>
        <v>128</v>
      </c>
      <c r="AYL825" s="175" t="s">
        <v>69</v>
      </c>
      <c r="AYM825" s="10">
        <f>AYK825*1.1</f>
        <v>140.80000000000001</v>
      </c>
      <c r="AYN825" s="10"/>
      <c r="AYO825" s="235"/>
      <c r="AYP825" s="175" t="s">
        <v>89</v>
      </c>
      <c r="AYQ825" s="341" t="s">
        <v>2035</v>
      </c>
      <c r="AYS825" s="176"/>
      <c r="AYT825" s="176">
        <f>VLOOKUP(AYQ825,$A$879:$F$2731,6,FALSE)</f>
        <v>746</v>
      </c>
      <c r="AYU825" s="175" t="s">
        <v>69</v>
      </c>
      <c r="AYV825" s="10">
        <f>AYT825*1.1</f>
        <v>820.6</v>
      </c>
      <c r="AYW825" s="10"/>
      <c r="AYX825" s="235"/>
      <c r="AYY825" s="175" t="s">
        <v>89</v>
      </c>
      <c r="AYZ825" s="341" t="s">
        <v>497</v>
      </c>
      <c r="AZB825" s="176"/>
      <c r="AZC825" s="176">
        <f>VLOOKUP(AYZ825,$A$879:$F$2731,6,FALSE)</f>
        <v>791</v>
      </c>
      <c r="AZD825" s="175" t="s">
        <v>69</v>
      </c>
      <c r="AZE825" s="10">
        <f>AZC825*1.1</f>
        <v>870.1</v>
      </c>
      <c r="AZF825" s="10"/>
      <c r="AZG825" s="235"/>
      <c r="AZH825" s="175" t="s">
        <v>89</v>
      </c>
      <c r="AZI825" s="341" t="s">
        <v>2025</v>
      </c>
      <c r="AZK825" s="176"/>
      <c r="AZL825" s="176">
        <f>VLOOKUP(AZI825,$A$879:$F$2731,6,FALSE)</f>
        <v>623</v>
      </c>
      <c r="AZM825" s="175" t="s">
        <v>69</v>
      </c>
      <c r="AZN825" s="10">
        <f>AZL825*1.1</f>
        <v>685.30000000000007</v>
      </c>
      <c r="AZO825" s="10"/>
      <c r="AZP825" s="235"/>
      <c r="AZQ825" s="175" t="s">
        <v>89</v>
      </c>
      <c r="AZR825" s="341" t="s">
        <v>547</v>
      </c>
      <c r="AZT825" s="176"/>
      <c r="AZU825" s="176">
        <f>VLOOKUP(AZR825,$A$879:$F$2731,6,FALSE)</f>
        <v>472</v>
      </c>
      <c r="AZV825" s="175" t="s">
        <v>69</v>
      </c>
      <c r="AZW825" s="10">
        <f>AZU825*1.1</f>
        <v>519.20000000000005</v>
      </c>
      <c r="AZX825" s="10"/>
      <c r="AZY825" s="235"/>
      <c r="AZZ825" s="175" t="s">
        <v>89</v>
      </c>
      <c r="BAA825" s="341" t="s">
        <v>2025</v>
      </c>
      <c r="BAC825" s="176"/>
      <c r="BAD825" s="176">
        <f>VLOOKUP(BAA825,$A$879:$F$2731,6,FALSE)</f>
        <v>623</v>
      </c>
      <c r="BAE825" s="175" t="s">
        <v>69</v>
      </c>
      <c r="BAF825" s="10">
        <f>BAD825*1.1</f>
        <v>685.30000000000007</v>
      </c>
      <c r="BAG825" s="10"/>
      <c r="BAH825" s="235"/>
      <c r="BAI825" s="175" t="s">
        <v>89</v>
      </c>
      <c r="BAJ825" s="398" t="s">
        <v>421</v>
      </c>
      <c r="BAL825" s="176"/>
      <c r="BAM825" s="176">
        <f>VLOOKUP(BAJ825,$A$879:$F$2731,6,FALSE)</f>
        <v>149</v>
      </c>
      <c r="BAN825" s="175" t="s">
        <v>69</v>
      </c>
      <c r="BAO825" s="10">
        <f>BAM825*1.1</f>
        <v>163.9</v>
      </c>
      <c r="BAP825" s="10"/>
      <c r="BAQ825" s="235"/>
      <c r="BAR825" s="175" t="s">
        <v>89</v>
      </c>
      <c r="BAS825" s="341" t="s">
        <v>459</v>
      </c>
      <c r="BAU825" s="176"/>
      <c r="BAV825" s="176">
        <f>VLOOKUP(BAS825,$A$879:$F$2731,6,FALSE)</f>
        <v>221</v>
      </c>
      <c r="BAW825" s="175" t="s">
        <v>69</v>
      </c>
      <c r="BAX825" s="10">
        <f>BAV825*1.1</f>
        <v>243.10000000000002</v>
      </c>
      <c r="BAY825" s="10"/>
      <c r="BAZ825" s="235"/>
      <c r="BBA825" s="175" t="s">
        <v>89</v>
      </c>
      <c r="BBB825" s="341" t="s">
        <v>544</v>
      </c>
      <c r="BBD825" s="176"/>
      <c r="BBE825" s="176">
        <f>VLOOKUP(BBB825,$A$879:$F$2731,6,FALSE)</f>
        <v>267</v>
      </c>
      <c r="BBF825" s="175" t="s">
        <v>69</v>
      </c>
      <c r="BBG825" s="10">
        <f>BBE825*1.1</f>
        <v>293.70000000000005</v>
      </c>
      <c r="BBH825" s="10"/>
      <c r="BBI825" s="235"/>
      <c r="BBJ825" s="175" t="s">
        <v>89</v>
      </c>
      <c r="BBK825" s="341" t="s">
        <v>2025</v>
      </c>
      <c r="BBM825" s="176"/>
      <c r="BBN825" s="176">
        <f>VLOOKUP(BBK825,$A$879:$F$2731,6,FALSE)</f>
        <v>623</v>
      </c>
      <c r="BBO825" s="175" t="s">
        <v>69</v>
      </c>
      <c r="BBP825" s="10">
        <f>BBN825*1.1</f>
        <v>685.30000000000007</v>
      </c>
      <c r="BBQ825" s="10"/>
      <c r="BBR825" s="235"/>
      <c r="BBS825" s="175" t="s">
        <v>89</v>
      </c>
      <c r="BBT825" s="347" t="s">
        <v>2025</v>
      </c>
      <c r="BBV825" s="176"/>
      <c r="BBW825" s="176">
        <f>VLOOKUP(BBT825,$A$879:$F$2731,6,FALSE)</f>
        <v>623</v>
      </c>
      <c r="BBX825" s="175" t="s">
        <v>69</v>
      </c>
      <c r="BBY825" s="10">
        <f>BBW825*1.1</f>
        <v>685.30000000000007</v>
      </c>
      <c r="BBZ825" s="10"/>
      <c r="BCA825" s="235"/>
      <c r="BCB825" s="175" t="s">
        <v>89</v>
      </c>
      <c r="BCC825" s="341" t="s">
        <v>1008</v>
      </c>
      <c r="BCE825" s="176"/>
      <c r="BCF825" s="176">
        <f>VLOOKUP(BCC825,$A$879:$F$2731,6,FALSE)</f>
        <v>4</v>
      </c>
      <c r="BCG825" s="175" t="s">
        <v>69</v>
      </c>
      <c r="BCH825" s="10">
        <f>BCF825*1.1</f>
        <v>4.4000000000000004</v>
      </c>
      <c r="BCI825" s="10"/>
      <c r="BCJ825" s="235"/>
      <c r="BCK825" s="175" t="s">
        <v>89</v>
      </c>
      <c r="BCL825" s="341" t="s">
        <v>2035</v>
      </c>
      <c r="BCN825" s="176"/>
      <c r="BCO825" s="176">
        <f>VLOOKUP(BCL825,$A$879:$F$2731,6,FALSE)</f>
        <v>746</v>
      </c>
      <c r="BCP825" s="175" t="s">
        <v>69</v>
      </c>
      <c r="BCQ825" s="10">
        <f>BCO825*1.1</f>
        <v>820.6</v>
      </c>
      <c r="BCR825" s="10"/>
      <c r="BCS825" s="235"/>
      <c r="BCT825" s="175" t="s">
        <v>89</v>
      </c>
      <c r="BCU825" s="351" t="s">
        <v>547</v>
      </c>
      <c r="BCW825" s="176"/>
      <c r="BCX825" s="176">
        <f>VLOOKUP(BCU825,$A$879:$F$2731,6,FALSE)</f>
        <v>472</v>
      </c>
      <c r="BCY825" s="175" t="s">
        <v>69</v>
      </c>
      <c r="BCZ825" s="10">
        <f>BCX825*1.1</f>
        <v>519.20000000000005</v>
      </c>
      <c r="BDA825" s="10"/>
      <c r="BDB825" s="235"/>
      <c r="BDC825" s="175" t="s">
        <v>89</v>
      </c>
      <c r="BDD825" s="347" t="s">
        <v>413</v>
      </c>
      <c r="BDF825" s="176"/>
      <c r="BDG825" s="176">
        <f>VLOOKUP(BDD825,$A$879:$F$2731,6,FALSE)</f>
        <v>487</v>
      </c>
      <c r="BDH825" s="175" t="s">
        <v>69</v>
      </c>
      <c r="BDI825" s="10">
        <f>BDG825*1.1</f>
        <v>535.70000000000005</v>
      </c>
      <c r="BDJ825" s="10"/>
      <c r="BDK825" s="235"/>
      <c r="BDL825" s="175" t="s">
        <v>89</v>
      </c>
      <c r="BDM825" s="341" t="s">
        <v>2025</v>
      </c>
      <c r="BDO825" s="176"/>
      <c r="BDP825" s="176">
        <f>VLOOKUP(BDM825,$A$879:$F$2731,6,FALSE)</f>
        <v>623</v>
      </c>
      <c r="BDQ825" s="175" t="s">
        <v>69</v>
      </c>
      <c r="BDR825" s="10">
        <f>BDP825*1.1</f>
        <v>685.30000000000007</v>
      </c>
      <c r="BDS825" s="10"/>
      <c r="BDT825" s="235"/>
      <c r="BDU825" s="175" t="s">
        <v>89</v>
      </c>
      <c r="BDV825" s="341" t="s">
        <v>840</v>
      </c>
      <c r="BDX825" s="176"/>
      <c r="BDY825" s="176">
        <f>VLOOKUP(BDV825,$A$879:$F$2731,6,FALSE)</f>
        <v>463</v>
      </c>
      <c r="BDZ825" s="175" t="s">
        <v>69</v>
      </c>
      <c r="BEA825" s="10">
        <f>BDY825*1.1</f>
        <v>509.30000000000007</v>
      </c>
      <c r="BEB825" s="10"/>
      <c r="BEC825" s="235"/>
      <c r="BED825" s="175" t="s">
        <v>89</v>
      </c>
      <c r="BEE825" s="341" t="s">
        <v>1447</v>
      </c>
      <c r="BEG825" s="176"/>
      <c r="BEH825" s="176">
        <f>VLOOKUP(BEE825,$A$879:$F$2731,6,FALSE)</f>
        <v>70</v>
      </c>
      <c r="BEI825" s="175" t="s">
        <v>69</v>
      </c>
      <c r="BEJ825" s="10">
        <f>BEH825*1.1</f>
        <v>77</v>
      </c>
      <c r="BEK825" s="10"/>
      <c r="BEL825" s="235"/>
      <c r="BEM825" s="175" t="s">
        <v>89</v>
      </c>
      <c r="BEN825" s="341" t="s">
        <v>497</v>
      </c>
      <c r="BEP825" s="176"/>
      <c r="BEQ825" s="176">
        <f>VLOOKUP(BEN825,$A$879:$F$2731,6,FALSE)</f>
        <v>791</v>
      </c>
      <c r="BER825" s="175" t="s">
        <v>69</v>
      </c>
      <c r="BES825" s="10">
        <f>BEQ825*1.1</f>
        <v>870.1</v>
      </c>
      <c r="BET825" s="10"/>
      <c r="BEU825" s="235"/>
      <c r="BEV825" s="175" t="s">
        <v>89</v>
      </c>
      <c r="BEW825" s="341" t="s">
        <v>621</v>
      </c>
      <c r="BEY825" s="176"/>
      <c r="BEZ825" s="176">
        <f>VLOOKUP(BEW825,$A$879:$F$2731,6,FALSE)</f>
        <v>429</v>
      </c>
      <c r="BFA825" s="175" t="s">
        <v>69</v>
      </c>
      <c r="BFB825" s="10">
        <f>BEZ825*1.1</f>
        <v>471.90000000000003</v>
      </c>
      <c r="BFC825" s="10"/>
      <c r="BFD825" s="235"/>
      <c r="BFE825" s="175" t="s">
        <v>89</v>
      </c>
      <c r="BFF825" s="341" t="s">
        <v>497</v>
      </c>
      <c r="BFH825" s="176"/>
      <c r="BFI825" s="176">
        <f>VLOOKUP(BFF825,$A$879:$F$2731,6,FALSE)</f>
        <v>791</v>
      </c>
      <c r="BFJ825" s="175" t="s">
        <v>69</v>
      </c>
      <c r="BFK825" s="10">
        <f>BFI825*1.1</f>
        <v>870.1</v>
      </c>
      <c r="BFL825" s="10"/>
      <c r="BFM825" s="235"/>
      <c r="BFN825" s="175" t="s">
        <v>89</v>
      </c>
      <c r="BFO825" s="341" t="s">
        <v>547</v>
      </c>
      <c r="BFQ825" s="176"/>
      <c r="BFR825" s="176">
        <f>VLOOKUP(BFO825,$A$879:$F$2731,6,FALSE)</f>
        <v>472</v>
      </c>
      <c r="BFS825" s="175" t="s">
        <v>69</v>
      </c>
      <c r="BFT825" s="10">
        <f>BFR825*1.1</f>
        <v>519.20000000000005</v>
      </c>
      <c r="BFU825" s="10"/>
      <c r="BFV825" s="235"/>
      <c r="BFW825" s="175" t="s">
        <v>89</v>
      </c>
      <c r="BFX825" s="351" t="s">
        <v>459</v>
      </c>
      <c r="BFZ825" s="176"/>
      <c r="BGA825" s="176">
        <f>VLOOKUP(BFX825,$A$879:$F$2731,6,FALSE)</f>
        <v>221</v>
      </c>
      <c r="BGB825" s="175" t="s">
        <v>69</v>
      </c>
      <c r="BGC825" s="10">
        <f>BGA825*1.1</f>
        <v>243.10000000000002</v>
      </c>
      <c r="BGD825" s="10"/>
      <c r="BGE825" s="235"/>
      <c r="BGF825" s="175" t="s">
        <v>89</v>
      </c>
      <c r="BGG825" s="341" t="s">
        <v>1002</v>
      </c>
      <c r="BGI825" s="176"/>
      <c r="BGJ825" s="176">
        <f>VLOOKUP(BGG825,$A$879:$F$2731,6,FALSE)</f>
        <v>336</v>
      </c>
      <c r="BGK825" s="175" t="s">
        <v>69</v>
      </c>
      <c r="BGL825" s="10">
        <f>BGJ825*1.1</f>
        <v>369.6</v>
      </c>
      <c r="BGM825" s="10"/>
      <c r="BGN825" s="235"/>
      <c r="BGO825" s="175" t="s">
        <v>89</v>
      </c>
      <c r="BGP825" s="351" t="s">
        <v>497</v>
      </c>
      <c r="BGR825" s="176"/>
      <c r="BGS825" s="176">
        <f>VLOOKUP(BGP825,$A$879:$F$2731,6,FALSE)</f>
        <v>791</v>
      </c>
      <c r="BGT825" s="175" t="s">
        <v>69</v>
      </c>
      <c r="BGU825" s="10">
        <f>BGS825*1.1</f>
        <v>870.1</v>
      </c>
      <c r="BGV825" s="10"/>
      <c r="BGW825" s="235"/>
      <c r="BGX825" s="175" t="s">
        <v>89</v>
      </c>
      <c r="BGY825" s="341" t="s">
        <v>1701</v>
      </c>
      <c r="BHA825" s="176"/>
      <c r="BHB825" s="176">
        <f>VLOOKUP(BGY825,$A$879:$F$2731,6,FALSE)</f>
        <v>128</v>
      </c>
      <c r="BHC825" s="175" t="s">
        <v>69</v>
      </c>
      <c r="BHD825" s="10">
        <f>BHB825*1.1</f>
        <v>140.80000000000001</v>
      </c>
      <c r="BHE825" s="10"/>
    </row>
    <row r="826" spans="1:1565" s="14" customFormat="1" ht="15">
      <c r="A826" s="175"/>
      <c r="B826" s="344"/>
      <c r="D826" s="175"/>
      <c r="E826" s="175"/>
      <c r="F826" s="175"/>
      <c r="G826" s="10"/>
      <c r="H826" s="10">
        <f>SUM(G821:G825)</f>
        <v>3290.75</v>
      </c>
      <c r="I826" s="229"/>
      <c r="J826" s="175"/>
      <c r="K826" s="395"/>
      <c r="M826" s="175"/>
      <c r="N826" s="175"/>
      <c r="O826" s="175"/>
      <c r="P826" s="10"/>
      <c r="Q826" s="10">
        <f>SUM(P821:P825)</f>
        <v>2648.4000000000005</v>
      </c>
      <c r="R826" s="229"/>
      <c r="S826" s="175"/>
      <c r="T826" s="395"/>
      <c r="V826" s="175"/>
      <c r="W826" s="175"/>
      <c r="X826" s="175"/>
      <c r="Y826" s="10"/>
      <c r="Z826" s="10">
        <f>SUM(Y821:Y825)</f>
        <v>2517</v>
      </c>
      <c r="AA826" s="229"/>
      <c r="AB826" s="175"/>
      <c r="AC826" s="395"/>
      <c r="AE826" s="175"/>
      <c r="AF826" s="175"/>
      <c r="AG826" s="175"/>
      <c r="AH826" s="10"/>
      <c r="AI826" s="10">
        <f>SUM(AH821:AH825)</f>
        <v>2939.7000000000003</v>
      </c>
      <c r="AJ826" s="229"/>
      <c r="AK826" s="175"/>
      <c r="AL826" s="395"/>
      <c r="AN826" s="175"/>
      <c r="AO826" s="175"/>
      <c r="AP826" s="175"/>
      <c r="AQ826" s="10"/>
      <c r="AR826" s="10">
        <f>SUM(AQ821:AQ825)</f>
        <v>3163.4500000000003</v>
      </c>
      <c r="AS826" s="229"/>
      <c r="AT826" s="175"/>
      <c r="AU826" s="395"/>
      <c r="AW826" s="175"/>
      <c r="AX826" s="175"/>
      <c r="AY826" s="175"/>
      <c r="AZ826" s="10"/>
      <c r="BA826" s="10">
        <f>SUM(AZ821:AZ825)</f>
        <v>2583.9</v>
      </c>
      <c r="BB826" s="229"/>
      <c r="BC826" s="175"/>
      <c r="BD826" s="395"/>
      <c r="BF826" s="175"/>
      <c r="BG826" s="175"/>
      <c r="BH826" s="175"/>
      <c r="BI826" s="10"/>
      <c r="BJ826" s="10">
        <f>SUM(BI821:BI825)</f>
        <v>2852.8</v>
      </c>
      <c r="BK826" s="229"/>
      <c r="BL826" s="175"/>
      <c r="BM826" s="395"/>
      <c r="BO826" s="175"/>
      <c r="BP826" s="175"/>
      <c r="BQ826" s="175"/>
      <c r="BR826" s="10"/>
      <c r="BS826" s="10">
        <f>SUM(BR821:BR825)</f>
        <v>2666.3</v>
      </c>
      <c r="BT826" s="229"/>
      <c r="BU826" s="175"/>
      <c r="BV826" s="395"/>
      <c r="BX826" s="175"/>
      <c r="BY826" s="175"/>
      <c r="BZ826" s="175"/>
      <c r="CA826" s="10"/>
      <c r="CB826" s="10">
        <f>SUM(CA821:CA825)</f>
        <v>3109.95</v>
      </c>
      <c r="CC826" s="229"/>
      <c r="CD826" s="175"/>
      <c r="CE826" s="395"/>
      <c r="CG826" s="175"/>
      <c r="CH826" s="175"/>
      <c r="CI826" s="175"/>
      <c r="CJ826" s="10"/>
      <c r="CK826" s="10">
        <f>SUM(CJ821:CJ825)</f>
        <v>2129</v>
      </c>
      <c r="CL826" s="229"/>
      <c r="CM826" s="175"/>
      <c r="CN826" s="395"/>
      <c r="CP826" s="175"/>
      <c r="CQ826" s="175"/>
      <c r="CR826" s="175"/>
      <c r="CS826" s="10"/>
      <c r="CT826" s="10">
        <f>SUM(CS821:CS825)</f>
        <v>2336.1</v>
      </c>
      <c r="CU826" s="229"/>
      <c r="CV826" s="175"/>
      <c r="CW826" s="395"/>
      <c r="CY826" s="175"/>
      <c r="CZ826" s="175"/>
      <c r="DA826" s="175"/>
      <c r="DB826" s="10"/>
      <c r="DC826" s="10">
        <f>SUM(DB821:DB825)</f>
        <v>3870.2</v>
      </c>
      <c r="DD826" s="229"/>
      <c r="DE826" s="175"/>
      <c r="DF826" s="395"/>
      <c r="DH826" s="175"/>
      <c r="DI826" s="175"/>
      <c r="DJ826" s="175"/>
      <c r="DK826" s="10"/>
      <c r="DL826" s="10">
        <f>SUM(DK821:DK825)</f>
        <v>2996.2999999999997</v>
      </c>
      <c r="DM826" s="229"/>
      <c r="DN826" s="175"/>
      <c r="DO826" s="395"/>
      <c r="DQ826" s="175"/>
      <c r="DR826" s="175"/>
      <c r="DS826" s="175"/>
      <c r="DT826" s="10"/>
      <c r="DU826" s="10">
        <f>SUM(DT821:DT825)</f>
        <v>4438.25</v>
      </c>
      <c r="DV826" s="229"/>
      <c r="DW826" s="175"/>
      <c r="DX826" s="395"/>
      <c r="DZ826" s="175"/>
      <c r="EA826" s="175"/>
      <c r="EB826" s="175"/>
      <c r="EC826" s="10"/>
      <c r="ED826" s="10">
        <f>SUM(EC821:EC825)</f>
        <v>3210.7999999999997</v>
      </c>
      <c r="EE826" s="229"/>
      <c r="EF826" s="175"/>
      <c r="EG826" s="395"/>
      <c r="EI826" s="175"/>
      <c r="EJ826" s="175"/>
      <c r="EK826" s="175"/>
      <c r="EL826" s="10"/>
      <c r="EM826" s="10">
        <f>SUM(EL821:EL825)</f>
        <v>1948.8</v>
      </c>
      <c r="EN826" s="229"/>
      <c r="EO826" s="175"/>
      <c r="EP826" s="395"/>
      <c r="ER826" s="175"/>
      <c r="ES826" s="175"/>
      <c r="ET826" s="175"/>
      <c r="EU826" s="10"/>
      <c r="EV826" s="10">
        <f>SUM(EU821:EU825)</f>
        <v>2876.2999999999997</v>
      </c>
      <c r="EW826" s="229"/>
      <c r="EX826" s="175"/>
      <c r="EY826" s="395"/>
      <c r="FA826" s="175"/>
      <c r="FB826" s="175"/>
      <c r="FC826" s="175"/>
      <c r="FD826" s="10"/>
      <c r="FE826" s="10">
        <f>SUM(FD821:FD825)</f>
        <v>3211.6499999999996</v>
      </c>
      <c r="FF826" s="229"/>
      <c r="FG826" s="175"/>
      <c r="FH826" s="395"/>
      <c r="FJ826" s="175"/>
      <c r="FK826" s="175"/>
      <c r="FL826" s="175"/>
      <c r="FM826" s="10"/>
      <c r="FN826" s="10">
        <f>SUM(FM821:FM825)</f>
        <v>2447.3999999999996</v>
      </c>
      <c r="FO826" s="229"/>
      <c r="FP826" s="175"/>
      <c r="FQ826" s="395"/>
      <c r="FS826" s="175"/>
      <c r="FT826" s="175"/>
      <c r="FU826" s="175"/>
      <c r="FV826" s="10"/>
      <c r="FW826" s="10">
        <f>SUM(FV821:FV825)</f>
        <v>3210.7999999999997</v>
      </c>
      <c r="FX826" s="229"/>
      <c r="FY826" s="175"/>
      <c r="FZ826" s="350"/>
      <c r="GB826" s="175"/>
      <c r="GC826" s="175"/>
      <c r="GD826" s="175"/>
      <c r="GE826" s="10"/>
      <c r="GF826" s="10" t="e">
        <f>SUM(GE821:GE825)</f>
        <v>#N/A</v>
      </c>
      <c r="GG826" s="229"/>
      <c r="GH826" s="175"/>
      <c r="GI826" s="395"/>
      <c r="GK826" s="175"/>
      <c r="GL826" s="175"/>
      <c r="GM826" s="175"/>
      <c r="GN826" s="10"/>
      <c r="GO826" s="10">
        <f>SUM(GN821:GN825)</f>
        <v>3253</v>
      </c>
      <c r="GP826" s="229"/>
      <c r="GQ826" s="175"/>
      <c r="GR826" s="395"/>
      <c r="GT826" s="175"/>
      <c r="GU826" s="175"/>
      <c r="GV826" s="175"/>
      <c r="GW826" s="175"/>
      <c r="GX826" s="10">
        <f>SUM(GW821:GW825)</f>
        <v>2719.9000000000005</v>
      </c>
      <c r="GY826" s="229"/>
      <c r="GZ826" s="175"/>
      <c r="HA826" s="395"/>
      <c r="HC826" s="175"/>
      <c r="HD826" s="175"/>
      <c r="HE826" s="175"/>
      <c r="HF826" s="10"/>
      <c r="HG826" s="10">
        <f>SUM(HF821:HF825)</f>
        <v>1914</v>
      </c>
      <c r="HH826" s="229"/>
      <c r="HI826" s="175"/>
      <c r="HJ826" s="395"/>
      <c r="HL826" s="175"/>
      <c r="HM826" s="175"/>
      <c r="HN826" s="175"/>
      <c r="HO826" s="175"/>
      <c r="HP826" s="10">
        <f>SUM(HO821:HO825)</f>
        <v>3373.8999999999996</v>
      </c>
      <c r="HQ826" s="229"/>
      <c r="HR826" s="175"/>
      <c r="HS826" s="395"/>
      <c r="HU826" s="175"/>
      <c r="HV826" s="175"/>
      <c r="HW826" s="175"/>
      <c r="HX826" s="175"/>
      <c r="HY826" s="10">
        <f>SUM(HX821:HX825)</f>
        <v>2023.8000000000002</v>
      </c>
      <c r="HZ826" s="229"/>
      <c r="IA826" s="175"/>
      <c r="IB826" s="395"/>
      <c r="ID826" s="175"/>
      <c r="IE826" s="175"/>
      <c r="IF826" s="175"/>
      <c r="IG826" s="175"/>
      <c r="IH826" s="10">
        <f>SUM(IG821:IG825)</f>
        <v>2962.6</v>
      </c>
      <c r="II826" s="229"/>
      <c r="IJ826" s="175"/>
      <c r="IK826" s="395"/>
      <c r="IM826" s="175"/>
      <c r="IN826" s="175"/>
      <c r="IO826" s="175"/>
      <c r="IP826" s="10"/>
      <c r="IQ826" s="10">
        <f>SUM(IP821:IP825)</f>
        <v>2882.6000000000004</v>
      </c>
      <c r="IR826" s="229"/>
      <c r="IS826" s="175"/>
      <c r="IT826" s="395"/>
      <c r="IV826" s="175"/>
      <c r="IW826" s="175"/>
      <c r="IX826" s="175"/>
      <c r="IY826" s="10"/>
      <c r="IZ826" s="10">
        <f>SUM(IY821:IY825)</f>
        <v>3939.7</v>
      </c>
      <c r="JA826" s="229"/>
      <c r="JB826" s="175"/>
      <c r="JC826" s="395"/>
      <c r="JE826" s="175"/>
      <c r="JF826" s="175"/>
      <c r="JG826" s="175"/>
      <c r="JH826" s="10"/>
      <c r="JI826" s="10">
        <f>SUM(JH821:JH825)</f>
        <v>3799.2000000000003</v>
      </c>
      <c r="JJ826" s="229"/>
      <c r="JK826" s="175"/>
      <c r="JL826" s="395"/>
      <c r="JN826" s="175"/>
      <c r="JO826" s="175"/>
      <c r="JP826" s="175"/>
      <c r="JQ826" s="10"/>
      <c r="JR826" s="10">
        <f>SUM(JQ821:JQ825)</f>
        <v>2971.7999999999997</v>
      </c>
      <c r="JS826" s="229"/>
      <c r="JT826" s="175"/>
      <c r="JU826" s="395"/>
      <c r="JW826" s="175"/>
      <c r="JX826" s="175"/>
      <c r="JY826" s="175"/>
      <c r="JZ826" s="10"/>
      <c r="KA826" s="10">
        <f>SUM(JZ821:JZ825)</f>
        <v>2470.2000000000003</v>
      </c>
      <c r="KB826" s="229"/>
      <c r="KC826" s="175"/>
      <c r="KD826" s="350"/>
      <c r="KF826" s="175"/>
      <c r="KG826" s="175"/>
      <c r="KH826" s="175"/>
      <c r="KI826" s="10"/>
      <c r="KJ826" s="10" t="e">
        <f>SUM(KI821:KI825)</f>
        <v>#N/A</v>
      </c>
      <c r="KK826" s="229"/>
      <c r="KL826" s="175"/>
      <c r="KM826" s="395"/>
      <c r="KO826" s="175"/>
      <c r="KP826" s="175"/>
      <c r="KQ826" s="175"/>
      <c r="KR826" s="175"/>
      <c r="KS826" s="10">
        <f>SUM(KR821:KR825)</f>
        <v>2346.4</v>
      </c>
      <c r="KT826" s="229"/>
      <c r="KU826" s="175"/>
      <c r="KV826" s="395"/>
      <c r="KX826" s="175"/>
      <c r="KY826" s="175"/>
      <c r="KZ826" s="175"/>
      <c r="LA826" s="10"/>
      <c r="LB826" s="10">
        <f>SUM(LA821:LA825)</f>
        <v>3144.2</v>
      </c>
      <c r="LC826" s="229"/>
      <c r="LD826" s="175"/>
      <c r="LE826" s="350"/>
      <c r="LG826" s="175"/>
      <c r="LH826" s="175"/>
      <c r="LI826" s="175"/>
      <c r="LJ826" s="10"/>
      <c r="LK826" s="10" t="e">
        <f>SUM(LJ821:LJ825)</f>
        <v>#N/A</v>
      </c>
      <c r="LL826" s="229"/>
      <c r="LM826" s="175"/>
      <c r="LN826" s="395"/>
      <c r="LP826" s="175"/>
      <c r="LQ826" s="175"/>
      <c r="LR826" s="175"/>
      <c r="LS826" s="10"/>
      <c r="LT826" s="10">
        <f>SUM(LS821:LS825)</f>
        <v>2333.4</v>
      </c>
      <c r="LU826" s="229"/>
      <c r="LV826" s="175"/>
      <c r="LW826" s="395"/>
      <c r="LY826" s="175"/>
      <c r="LZ826" s="175"/>
      <c r="MA826" s="175"/>
      <c r="MB826" s="10"/>
      <c r="MC826" s="10">
        <f>SUM(MB821:MB825)</f>
        <v>2488.4</v>
      </c>
      <c r="MD826" s="229"/>
      <c r="ME826" s="175"/>
      <c r="MF826" s="395"/>
      <c r="MH826" s="175"/>
      <c r="MI826" s="175"/>
      <c r="MJ826" s="175"/>
      <c r="MK826" s="10"/>
      <c r="ML826" s="10">
        <f>SUM(MK821:MK825)</f>
        <v>2871.4</v>
      </c>
      <c r="MM826" s="229"/>
      <c r="MN826" s="175"/>
      <c r="MO826" s="350"/>
      <c r="MQ826" s="175"/>
      <c r="MR826" s="175"/>
      <c r="MS826" s="175"/>
      <c r="MT826" s="10"/>
      <c r="MU826" s="10" t="e">
        <f>SUM(MT821:MT825)</f>
        <v>#N/A</v>
      </c>
      <c r="MV826" s="229"/>
      <c r="MW826" s="175"/>
      <c r="MX826" s="395"/>
      <c r="MZ826" s="175"/>
      <c r="NA826" s="175"/>
      <c r="NB826" s="175"/>
      <c r="NC826" s="10"/>
      <c r="ND826" s="10">
        <f>SUM(NC821:NC825)</f>
        <v>3460.6</v>
      </c>
      <c r="NE826" s="229"/>
      <c r="NF826" s="175"/>
      <c r="NG826" s="395"/>
      <c r="NI826" s="175"/>
      <c r="NJ826" s="175"/>
      <c r="NK826" s="175"/>
      <c r="NL826" s="10"/>
      <c r="NM826" s="10">
        <f>SUM(NL821:NL825)</f>
        <v>2610.6</v>
      </c>
      <c r="NN826" s="229"/>
      <c r="NO826" s="175"/>
      <c r="NP826" s="395"/>
      <c r="NR826" s="175"/>
      <c r="NS826" s="175"/>
      <c r="NT826" s="175"/>
      <c r="NU826" s="10"/>
      <c r="NV826" s="10">
        <f>SUM(NU821:NU825)</f>
        <v>2494.2000000000003</v>
      </c>
      <c r="NW826" s="229"/>
      <c r="NX826" s="175"/>
      <c r="NY826" s="395"/>
      <c r="OA826" s="175"/>
      <c r="OB826" s="175"/>
      <c r="OC826" s="175"/>
      <c r="OD826" s="175"/>
      <c r="OE826" s="10">
        <f>SUM(OD821:OD825)</f>
        <v>2752.2000000000003</v>
      </c>
      <c r="OF826" s="229"/>
      <c r="OG826" s="175"/>
      <c r="OH826" s="395"/>
      <c r="OJ826" s="175"/>
      <c r="OK826" s="175"/>
      <c r="OL826" s="175"/>
      <c r="OM826" s="10"/>
      <c r="ON826" s="10">
        <f>SUM(OM821:OM825)</f>
        <v>2231.3000000000002</v>
      </c>
      <c r="OO826" s="229"/>
      <c r="OP826" s="175"/>
      <c r="OQ826" s="395"/>
      <c r="OS826" s="175"/>
      <c r="OT826" s="175"/>
      <c r="OU826" s="175"/>
      <c r="OV826" s="10"/>
      <c r="OW826" s="10">
        <f>SUM(OV821:OV825)</f>
        <v>2058.5</v>
      </c>
      <c r="OX826" s="229"/>
      <c r="OY826" s="175"/>
      <c r="OZ826" s="352"/>
      <c r="PB826" s="175"/>
      <c r="PC826" s="175"/>
      <c r="PD826" s="175"/>
      <c r="PE826" s="10"/>
      <c r="PF826" s="10">
        <f>SUM(PE821:PE825)</f>
        <v>3562</v>
      </c>
      <c r="PG826" s="229"/>
      <c r="PH826" s="175"/>
      <c r="PI826" s="395"/>
      <c r="PK826" s="175"/>
      <c r="PL826" s="175"/>
      <c r="PM826" s="175"/>
      <c r="PN826" s="10"/>
      <c r="PO826" s="10">
        <f>SUM(PN821:PN825)</f>
        <v>2282.6</v>
      </c>
      <c r="PP826" s="229"/>
      <c r="PQ826" s="175"/>
      <c r="PR826" s="395"/>
      <c r="PT826" s="175"/>
      <c r="PU826" s="175"/>
      <c r="PV826" s="175"/>
      <c r="PW826" s="10"/>
      <c r="PX826" s="10">
        <f>SUM(PW821:PW825)</f>
        <v>2560.4</v>
      </c>
      <c r="PY826" s="229"/>
      <c r="PZ826" s="175"/>
      <c r="QA826" s="344"/>
      <c r="QC826" s="175"/>
      <c r="QD826" s="175"/>
      <c r="QE826" s="175"/>
      <c r="QF826" s="10"/>
      <c r="QG826" s="10">
        <f>SUM(QF821:QF825)</f>
        <v>2729.5</v>
      </c>
      <c r="QH826" s="229"/>
      <c r="QI826" s="175"/>
      <c r="QJ826" s="350"/>
      <c r="QL826" s="175"/>
      <c r="QM826" s="175"/>
      <c r="QN826" s="175"/>
      <c r="QO826" s="10"/>
      <c r="QP826" s="10" t="e">
        <f>SUM(QO821:QO825)</f>
        <v>#N/A</v>
      </c>
      <c r="QQ826" s="229"/>
      <c r="QR826" s="175"/>
      <c r="QS826" s="396"/>
      <c r="QU826" s="175"/>
      <c r="QV826" s="175"/>
      <c r="QW826" s="175"/>
      <c r="QX826" s="10"/>
      <c r="QY826" s="10">
        <f>SUM(QX821:QX825)</f>
        <v>3388.8</v>
      </c>
      <c r="QZ826" s="229"/>
      <c r="RA826" s="175"/>
      <c r="RB826" s="395"/>
      <c r="RD826" s="175"/>
      <c r="RE826" s="175"/>
      <c r="RF826" s="175"/>
      <c r="RG826" s="10"/>
      <c r="RH826" s="10">
        <f>SUM(RG821:RG825)</f>
        <v>1507.4</v>
      </c>
      <c r="RI826" s="229"/>
      <c r="RJ826" s="175"/>
      <c r="RK826" s="395"/>
      <c r="RM826" s="175"/>
      <c r="RN826" s="175"/>
      <c r="RO826" s="175"/>
      <c r="RP826" s="175"/>
      <c r="RQ826" s="10">
        <f>SUM(RP821:RP825)</f>
        <v>2487.6</v>
      </c>
      <c r="RR826" s="229"/>
      <c r="RS826" s="175"/>
      <c r="RT826" s="350"/>
      <c r="RV826" s="175"/>
      <c r="RW826" s="175"/>
      <c r="RX826" s="175"/>
      <c r="RY826" s="10"/>
      <c r="RZ826" s="10" t="e">
        <f>SUM(RY821:RY825)</f>
        <v>#N/A</v>
      </c>
      <c r="SA826" s="235"/>
      <c r="SB826" s="175"/>
      <c r="SC826" s="395"/>
      <c r="SE826" s="175"/>
      <c r="SF826" s="175"/>
      <c r="SG826" s="175"/>
      <c r="SH826" s="10"/>
      <c r="SI826" s="10">
        <f>SUM(SH821:SH825)</f>
        <v>1272.8</v>
      </c>
      <c r="SJ826" s="235"/>
      <c r="SK826" s="175"/>
      <c r="SL826" s="395"/>
      <c r="SN826" s="175"/>
      <c r="SO826" s="175"/>
      <c r="SP826" s="175"/>
      <c r="SQ826" s="10"/>
      <c r="SR826" s="10">
        <f>SUM(SQ821:SQ825)</f>
        <v>2449.9999999999995</v>
      </c>
      <c r="SS826" s="235"/>
      <c r="ST826" s="175"/>
      <c r="SU826" s="395"/>
      <c r="SW826" s="175"/>
      <c r="SX826" s="175"/>
      <c r="SY826" s="175"/>
      <c r="SZ826" s="10"/>
      <c r="TA826" s="10">
        <f>SUM(SZ821:SZ825)</f>
        <v>2397.0000000000005</v>
      </c>
      <c r="TB826" s="235"/>
      <c r="TC826" s="175"/>
      <c r="TD826" s="350"/>
      <c r="TF826" s="175"/>
      <c r="TG826" s="175"/>
      <c r="TH826" s="175"/>
      <c r="TI826" s="175"/>
      <c r="TJ826" s="10" t="e">
        <f>SUM(TI821:TI825)</f>
        <v>#N/A</v>
      </c>
      <c r="TK826" s="235"/>
      <c r="TL826" s="175"/>
      <c r="TM826" s="396"/>
      <c r="TO826" s="175"/>
      <c r="TP826" s="175"/>
      <c r="TQ826" s="175"/>
      <c r="TR826" s="10"/>
      <c r="TS826" s="10">
        <f>SUM(TR821:TR825)</f>
        <v>1310.1000000000001</v>
      </c>
      <c r="TT826" s="235"/>
      <c r="TU826" s="175"/>
      <c r="TV826" s="396"/>
      <c r="TX826" s="175"/>
      <c r="TY826" s="175"/>
      <c r="TZ826" s="175"/>
      <c r="UA826" s="10"/>
      <c r="UB826" s="10">
        <f>SUM(UA821:UA825)</f>
        <v>3842.8500000000004</v>
      </c>
      <c r="UC826" s="235"/>
      <c r="UD826" s="175"/>
      <c r="UE826" s="396"/>
      <c r="UG826" s="175"/>
      <c r="UH826" s="175"/>
      <c r="UI826" s="175"/>
      <c r="UJ826" s="10"/>
      <c r="UK826" s="10">
        <f>SUM(UJ821:UJ825)</f>
        <v>1812.7</v>
      </c>
      <c r="UL826" s="235"/>
      <c r="UM826" s="175"/>
      <c r="UN826" s="350"/>
      <c r="UP826" s="175"/>
      <c r="UQ826" s="175"/>
      <c r="UR826" s="175"/>
      <c r="US826" s="10"/>
      <c r="UT826" s="10" t="e">
        <f>SUM(US821:US825)</f>
        <v>#N/A</v>
      </c>
      <c r="UU826" s="235"/>
      <c r="UV826" s="175"/>
      <c r="UW826" s="396"/>
      <c r="UY826" s="175"/>
      <c r="UZ826" s="175"/>
      <c r="VA826" s="175"/>
      <c r="VB826" s="10"/>
      <c r="VC826" s="10">
        <f>SUM(VB821:VB825)</f>
        <v>2490.9999999999995</v>
      </c>
      <c r="VD826" s="235"/>
      <c r="VE826" s="175"/>
      <c r="VF826" s="350"/>
      <c r="VH826" s="175"/>
      <c r="VI826" s="175"/>
      <c r="VJ826" s="175"/>
      <c r="VK826" s="10"/>
      <c r="VL826" s="10" t="e">
        <f>SUM(VK821:VK825)</f>
        <v>#N/A</v>
      </c>
      <c r="VM826" s="235"/>
      <c r="VN826" s="175"/>
      <c r="VO826" s="396"/>
      <c r="VQ826" s="175"/>
      <c r="VR826" s="175"/>
      <c r="VS826" s="175"/>
      <c r="VT826" s="10"/>
      <c r="VU826" s="10">
        <f>SUM(VT821:VT825)</f>
        <v>1931.3000000000002</v>
      </c>
      <c r="VV826" s="235"/>
      <c r="VW826" s="175"/>
      <c r="VX826" s="350"/>
      <c r="VZ826" s="175"/>
      <c r="WA826" s="175"/>
      <c r="WB826" s="175"/>
      <c r="WC826" s="175"/>
      <c r="WD826" s="10" t="e">
        <f>SUM(WC821:WC825)</f>
        <v>#N/A</v>
      </c>
      <c r="WE826" s="235"/>
      <c r="WF826" s="175"/>
      <c r="WG826" s="396"/>
      <c r="WI826" s="175"/>
      <c r="WJ826" s="175"/>
      <c r="WK826" s="175"/>
      <c r="WL826" s="175"/>
      <c r="WM826" s="10">
        <f>SUM(WL821:WL825)</f>
        <v>2873.5</v>
      </c>
      <c r="WN826" s="235"/>
      <c r="WO826" s="175"/>
      <c r="WP826" s="396"/>
      <c r="WQ826" s="175"/>
      <c r="WR826" s="175"/>
      <c r="WS826" s="175"/>
      <c r="WT826" s="175"/>
      <c r="WU826" s="10"/>
      <c r="WV826" s="10">
        <f>SUM(WU821:WU825)</f>
        <v>2635.7999999999997</v>
      </c>
      <c r="WW826" s="235"/>
      <c r="WX826" s="175"/>
      <c r="WY826" s="396"/>
      <c r="XA826" s="175"/>
      <c r="XB826" s="175"/>
      <c r="XC826" s="175"/>
      <c r="XD826" s="175"/>
      <c r="XE826" s="10">
        <f>SUM(XD821:XD825)</f>
        <v>3016</v>
      </c>
      <c r="XF826" s="235"/>
      <c r="XG826" s="175"/>
      <c r="XH826" s="352"/>
      <c r="XJ826" s="175"/>
      <c r="XK826" s="175"/>
      <c r="XL826" s="175"/>
      <c r="XM826" s="175"/>
      <c r="XN826" s="10">
        <f>SUM(XM821:XM825)</f>
        <v>1724.3999999999999</v>
      </c>
      <c r="XO826" s="235"/>
      <c r="XP826" s="175"/>
      <c r="XQ826" s="396"/>
      <c r="XS826" s="175"/>
      <c r="XT826" s="175"/>
      <c r="XU826" s="175"/>
      <c r="XV826" s="10"/>
      <c r="XW826" s="10">
        <f>SUM(XV821:XV825)</f>
        <v>2753.8</v>
      </c>
      <c r="XX826" s="235"/>
      <c r="XY826" s="175"/>
      <c r="XZ826" s="396"/>
      <c r="YB826" s="175"/>
      <c r="YC826" s="175"/>
      <c r="YD826" s="175"/>
      <c r="YE826" s="10"/>
      <c r="YF826" s="10">
        <f>SUM(YE821:YE825)</f>
        <v>3108.1</v>
      </c>
      <c r="YG826" s="235"/>
      <c r="YH826" s="175"/>
      <c r="YI826" s="396"/>
      <c r="YK826" s="175"/>
      <c r="YL826" s="175"/>
      <c r="YM826" s="175"/>
      <c r="YN826" s="10"/>
      <c r="YO826" s="10">
        <f>SUM(YN821:YN825)</f>
        <v>2879.8999999999996</v>
      </c>
      <c r="YP826" s="235"/>
      <c r="YQ826" s="175"/>
      <c r="YR826" s="396"/>
      <c r="YT826" s="175"/>
      <c r="YU826" s="175"/>
      <c r="YV826" s="175"/>
      <c r="YW826" s="10"/>
      <c r="YX826" s="10">
        <f>SUM(YW821:YW825)</f>
        <v>2869.9000000000005</v>
      </c>
      <c r="YY826" s="235"/>
      <c r="YZ826" s="175"/>
      <c r="ZA826" s="396"/>
      <c r="ZC826" s="175"/>
      <c r="ZD826" s="175"/>
      <c r="ZE826" s="175"/>
      <c r="ZF826" s="10"/>
      <c r="ZG826" s="10">
        <f>SUM(ZF821:ZF825)</f>
        <v>1201.9999999999998</v>
      </c>
      <c r="ZH826" s="235"/>
      <c r="ZI826" s="175"/>
      <c r="ZJ826" s="396"/>
      <c r="ZL826" s="175"/>
      <c r="ZM826" s="175"/>
      <c r="ZN826" s="175"/>
      <c r="ZO826" s="10"/>
      <c r="ZP826" s="10">
        <f>SUM(ZO821:ZO825)</f>
        <v>2404</v>
      </c>
      <c r="ZQ826" s="235"/>
      <c r="ZR826" s="175"/>
      <c r="ZS826" s="396"/>
      <c r="ZU826" s="175"/>
      <c r="ZV826" s="175"/>
      <c r="ZW826" s="175"/>
      <c r="ZX826" s="10"/>
      <c r="ZY826" s="10">
        <f>SUM(ZX821:ZX825)</f>
        <v>2787.8</v>
      </c>
      <c r="ZZ826" s="235"/>
      <c r="AAA826" s="175"/>
      <c r="AAB826" s="396"/>
      <c r="AAD826" s="175"/>
      <c r="AAE826" s="175"/>
      <c r="AAF826" s="175"/>
      <c r="AAG826" s="10"/>
      <c r="AAH826" s="10">
        <f>SUM(AAG821:AAG825)</f>
        <v>2259.2999999999997</v>
      </c>
      <c r="AAI826" s="235"/>
      <c r="AAJ826" s="175"/>
      <c r="AAK826" s="232"/>
      <c r="AAM826" s="175"/>
      <c r="AAN826" s="175"/>
      <c r="AAO826" s="175"/>
      <c r="AAP826" s="10"/>
      <c r="AAQ826" s="10" t="e">
        <f>SUM(AAP821:AAP825)</f>
        <v>#N/A</v>
      </c>
      <c r="AAR826" s="235"/>
      <c r="AAS826" s="175"/>
      <c r="AAT826" s="396"/>
      <c r="AAV826" s="175"/>
      <c r="AAW826" s="175"/>
      <c r="AAX826" s="175"/>
      <c r="AAY826" s="10"/>
      <c r="AAZ826" s="10">
        <f>SUM(AAY821:AAY825)</f>
        <v>2136.0500000000002</v>
      </c>
      <c r="ABA826" s="235"/>
      <c r="ABB826" s="175"/>
      <c r="ABC826" s="397"/>
      <c r="ABE826" s="175"/>
      <c r="ABF826" s="175"/>
      <c r="ABG826" s="175"/>
      <c r="ABH826" s="10"/>
      <c r="ABI826" s="10">
        <f>SUM(ABH821:ABH825)</f>
        <v>2288.6</v>
      </c>
      <c r="ABJ826" s="235"/>
      <c r="ABK826" s="175"/>
      <c r="ABL826" s="396"/>
      <c r="ABN826" s="175"/>
      <c r="ABO826" s="175"/>
      <c r="ABP826" s="175"/>
      <c r="ABQ826" s="10"/>
      <c r="ABR826" s="10">
        <f>SUM(ABQ821:ABQ825)</f>
        <v>2929.2999999999997</v>
      </c>
      <c r="ABS826" s="235"/>
      <c r="ABT826" s="175"/>
      <c r="ABU826" s="232"/>
      <c r="ABW826" s="175"/>
      <c r="ABX826" s="175"/>
      <c r="ABY826" s="175"/>
      <c r="ABZ826" s="10"/>
      <c r="ACA826" s="10" t="e">
        <f>SUM(ABZ821:ABZ825)</f>
        <v>#N/A</v>
      </c>
      <c r="ACB826" s="235"/>
      <c r="ACC826" s="175"/>
      <c r="ACD826" s="232"/>
      <c r="ACF826" s="175"/>
      <c r="ACG826" s="175"/>
      <c r="ACH826" s="175"/>
      <c r="ACI826" s="10"/>
      <c r="ACJ826" s="10" t="e">
        <f>SUM(ACI821:ACI825)</f>
        <v>#N/A</v>
      </c>
      <c r="ACK826" s="235"/>
      <c r="ACL826" s="175"/>
      <c r="ACM826" s="232"/>
      <c r="ACO826" s="175"/>
      <c r="ACP826" s="175"/>
      <c r="ACQ826" s="175"/>
      <c r="ACR826" s="10"/>
      <c r="ACS826" s="10" t="e">
        <f>SUM(ACR821:ACR825)</f>
        <v>#N/A</v>
      </c>
      <c r="ACT826" s="235"/>
      <c r="ACU826" s="175"/>
      <c r="ACV826" s="232"/>
      <c r="ACX826" s="175"/>
      <c r="ACY826" s="175"/>
      <c r="ACZ826" s="175"/>
      <c r="ADA826" s="10"/>
      <c r="ADB826" s="10" t="e">
        <f>SUM(ADA821:ADA825)</f>
        <v>#N/A</v>
      </c>
      <c r="ADC826" s="235"/>
      <c r="ADD826" s="175"/>
      <c r="ADE826" s="396"/>
      <c r="ADG826" s="175"/>
      <c r="ADH826" s="175"/>
      <c r="ADI826" s="175"/>
      <c r="ADJ826" s="10"/>
      <c r="ADK826" s="10">
        <f>SUM(ADJ821:ADJ825)</f>
        <v>2204.6000000000004</v>
      </c>
      <c r="ADL826" s="235"/>
      <c r="ADM826" s="175"/>
      <c r="ADN826" s="232"/>
      <c r="ADP826" s="175"/>
      <c r="ADQ826" s="175"/>
      <c r="ADR826" s="175"/>
      <c r="ADS826" s="10"/>
      <c r="ADT826" s="10" t="e">
        <f>SUM(ADS821:ADS825)</f>
        <v>#N/A</v>
      </c>
      <c r="ADU826" s="235"/>
      <c r="ADV826" s="175"/>
      <c r="ADW826" s="396"/>
      <c r="ADY826" s="175"/>
      <c r="ADZ826" s="175"/>
      <c r="AEA826" s="175"/>
      <c r="AEB826" s="10"/>
      <c r="AEC826" s="10">
        <f>SUM(AEB821:AEB825)</f>
        <v>1180.3</v>
      </c>
      <c r="AED826" s="235"/>
      <c r="AEE826" s="175"/>
      <c r="AEF826" s="232"/>
      <c r="AEH826" s="175"/>
      <c r="AEI826" s="175"/>
      <c r="AEJ826" s="175"/>
      <c r="AEK826" s="10"/>
      <c r="AEL826" s="10" t="e">
        <f>SUM(AEK821:AEK825)</f>
        <v>#N/A</v>
      </c>
      <c r="AEM826" s="235"/>
      <c r="AEN826" s="175"/>
      <c r="AEO826" s="232"/>
      <c r="AEQ826" s="175"/>
      <c r="AER826" s="175"/>
      <c r="AES826" s="175"/>
      <c r="AET826" s="10"/>
      <c r="AEU826" s="10" t="e">
        <f>SUM(AET821:AET825)</f>
        <v>#N/A</v>
      </c>
      <c r="AEV826" s="235"/>
      <c r="AEW826" s="175"/>
      <c r="AEX826" s="232"/>
      <c r="AEZ826" s="175"/>
      <c r="AFA826" s="175"/>
      <c r="AFB826" s="175"/>
      <c r="AFC826" s="10"/>
      <c r="AFD826" s="10" t="e">
        <f>SUM(AFC821:AFC825)</f>
        <v>#N/A</v>
      </c>
      <c r="AFE826" s="235"/>
      <c r="AFF826" s="175"/>
      <c r="AFG826" s="232"/>
      <c r="AFI826" s="175"/>
      <c r="AFJ826" s="175"/>
      <c r="AFK826" s="175"/>
      <c r="AFL826" s="10"/>
      <c r="AFM826" s="10" t="e">
        <f>SUM(AFL821:AFL825)</f>
        <v>#N/A</v>
      </c>
      <c r="AFN826" s="235"/>
      <c r="AFO826" s="175"/>
      <c r="AFP826" s="232"/>
      <c r="AFR826" s="175"/>
      <c r="AFS826" s="175"/>
      <c r="AFT826" s="175"/>
      <c r="AFU826" s="10"/>
      <c r="AFV826" s="10" t="e">
        <f>SUM(AFU821:AFU825)</f>
        <v>#N/A</v>
      </c>
      <c r="AFW826" s="235"/>
      <c r="AFX826" s="175"/>
      <c r="AFY826" s="396"/>
      <c r="AGA826" s="175"/>
      <c r="AGB826" s="175"/>
      <c r="AGC826" s="175"/>
      <c r="AGD826" s="10"/>
      <c r="AGE826" s="10">
        <f>SUM(AGD821:AGD825)</f>
        <v>2996.2999999999997</v>
      </c>
      <c r="AGF826" s="235"/>
      <c r="AGG826" s="175"/>
      <c r="AGH826" s="396"/>
      <c r="AGJ826" s="175"/>
      <c r="AGK826" s="175"/>
      <c r="AGL826" s="175"/>
      <c r="AGM826" s="10"/>
      <c r="AGN826" s="10">
        <f>SUM(AGM821:AGM825)</f>
        <v>1997.9</v>
      </c>
      <c r="AGO826" s="235"/>
      <c r="AGP826" s="175"/>
      <c r="AGQ826" s="396"/>
      <c r="AGS826" s="175"/>
      <c r="AGT826" s="175"/>
      <c r="AGU826" s="175"/>
      <c r="AGV826" s="10"/>
      <c r="AGW826" s="10">
        <f>SUM(AGV821:AGV825)</f>
        <v>3444.2</v>
      </c>
      <c r="AGX826" s="235"/>
      <c r="AGY826" s="175"/>
      <c r="AGZ826" s="396"/>
      <c r="AHB826" s="175"/>
      <c r="AHC826" s="175"/>
      <c r="AHD826" s="175"/>
      <c r="AHE826" s="10"/>
      <c r="AHF826" s="10">
        <f>SUM(AHE821:AHE825)</f>
        <v>2387.4</v>
      </c>
      <c r="AHG826" s="235"/>
      <c r="AHH826" s="175"/>
      <c r="AHI826" s="399"/>
      <c r="AHK826" s="175"/>
      <c r="AHL826" s="175"/>
      <c r="AHM826" s="175"/>
      <c r="AHN826" s="10"/>
      <c r="AHO826" s="10">
        <f>SUM(AHN821:AHN825)</f>
        <v>2402.6000000000004</v>
      </c>
      <c r="AHP826" s="235"/>
      <c r="AHQ826" s="175"/>
      <c r="AHR826" s="396"/>
      <c r="AHT826" s="175"/>
      <c r="AHU826" s="175"/>
      <c r="AHV826" s="175"/>
      <c r="AHW826" s="10"/>
      <c r="AHX826" s="10">
        <f>SUM(AHW821:AHW825)</f>
        <v>4116.3999999999996</v>
      </c>
      <c r="AHY826" s="235"/>
      <c r="AHZ826" s="175"/>
      <c r="AIA826" s="396"/>
      <c r="AIC826" s="175"/>
      <c r="AID826" s="175"/>
      <c r="AIE826" s="175"/>
      <c r="AIF826" s="10"/>
      <c r="AIG826" s="10">
        <f>SUM(AIF821:AIF825)</f>
        <v>2142.1999999999998</v>
      </c>
      <c r="AIH826" s="235"/>
      <c r="AII826" s="175"/>
      <c r="AIJ826" s="396"/>
      <c r="AIL826" s="175"/>
      <c r="AIM826" s="175"/>
      <c r="AIN826" s="175"/>
      <c r="AIO826" s="10"/>
      <c r="AIP826" s="10">
        <f>SUM(AIO821:AIO825)</f>
        <v>1664.6</v>
      </c>
      <c r="AIQ826" s="235"/>
      <c r="AIR826" s="175"/>
      <c r="AIS826" s="396"/>
      <c r="AIU826" s="175"/>
      <c r="AIV826" s="175"/>
      <c r="AIW826" s="175"/>
      <c r="AIX826" s="10"/>
      <c r="AIY826" s="10">
        <f>SUM(AIX821:AIX825)</f>
        <v>2981.1</v>
      </c>
      <c r="AIZ826" s="235"/>
      <c r="AJA826" s="175"/>
      <c r="AJB826" s="352"/>
      <c r="AJD826" s="175"/>
      <c r="AJE826" s="175"/>
      <c r="AJF826" s="175"/>
      <c r="AJG826" s="10"/>
      <c r="AJH826" s="10">
        <f>SUM(AJG821:AJG825)</f>
        <v>1859.9</v>
      </c>
      <c r="AJI826" s="235"/>
      <c r="AJJ826" s="175"/>
      <c r="AJK826" s="396"/>
      <c r="AJM826" s="175"/>
      <c r="AJN826" s="175"/>
      <c r="AJO826" s="175"/>
      <c r="AJP826" s="10"/>
      <c r="AJQ826" s="10">
        <f>SUM(AJP821:AJP825)</f>
        <v>2533.2000000000003</v>
      </c>
      <c r="AJR826" s="235"/>
      <c r="AJS826" s="175"/>
      <c r="AJT826" s="347"/>
      <c r="AJV826" s="175"/>
      <c r="AJW826" s="175"/>
      <c r="AJX826" s="175"/>
      <c r="AJY826" s="10"/>
      <c r="AJZ826" s="10">
        <f>SUM(AJY821:AJY825)</f>
        <v>2764.6</v>
      </c>
      <c r="AKA826" s="235"/>
      <c r="AKB826" s="175"/>
      <c r="AKC826" s="396"/>
      <c r="AKE826" s="175"/>
      <c r="AKF826" s="175"/>
      <c r="AKG826" s="175"/>
      <c r="AKH826" s="10"/>
      <c r="AKI826" s="10">
        <f>SUM(AKH821:AKH825)</f>
        <v>3305.7</v>
      </c>
      <c r="AKJ826" s="235"/>
      <c r="AKK826" s="175"/>
      <c r="AKL826" s="396"/>
      <c r="AKN826" s="175"/>
      <c r="AKO826" s="175"/>
      <c r="AKP826" s="175"/>
      <c r="AKQ826" s="10"/>
      <c r="AKR826" s="10">
        <f>SUM(AKQ821:AKQ825)</f>
        <v>3014.5</v>
      </c>
      <c r="AKS826" s="235"/>
      <c r="AKT826" s="175"/>
      <c r="AKU826" s="396"/>
      <c r="AKW826" s="175"/>
      <c r="AKX826" s="175"/>
      <c r="AKY826" s="175"/>
      <c r="AKZ826" s="10"/>
      <c r="ALA826" s="10">
        <f>SUM(AKZ821:AKZ825)</f>
        <v>2868.5</v>
      </c>
      <c r="ALB826" s="235"/>
      <c r="ALC826" s="175"/>
      <c r="ALD826" s="396"/>
      <c r="ALF826" s="175"/>
      <c r="ALG826" s="175"/>
      <c r="ALH826" s="175"/>
      <c r="ALI826" s="10"/>
      <c r="ALJ826" s="10">
        <f>SUM(ALI821:ALI825)</f>
        <v>2123.3999999999996</v>
      </c>
      <c r="ALK826" s="235"/>
      <c r="ALL826" s="175"/>
      <c r="ALM826" s="396"/>
      <c r="ALO826" s="175"/>
      <c r="ALP826" s="175"/>
      <c r="ALQ826" s="175"/>
      <c r="ALR826" s="10"/>
      <c r="ALS826" s="10">
        <f>SUM(ALR821:ALR825)</f>
        <v>2173.3000000000002</v>
      </c>
      <c r="ALT826" s="235"/>
      <c r="ALU826" s="175"/>
      <c r="ALV826" s="396"/>
      <c r="ALX826" s="175"/>
      <c r="ALY826" s="175"/>
      <c r="ALZ826" s="175"/>
      <c r="AMA826" s="10"/>
      <c r="AMB826" s="10">
        <f>SUM(AMA821:AMA825)</f>
        <v>3290.2</v>
      </c>
      <c r="AMC826" s="235"/>
      <c r="AMD826" s="175"/>
      <c r="AME826" s="402"/>
      <c r="AMG826" s="175"/>
      <c r="AMH826" s="175"/>
      <c r="AMI826" s="175"/>
      <c r="AMJ826" s="10"/>
      <c r="AMK826" s="10">
        <f>SUM(AMJ821:AMJ825)</f>
        <v>3173.2999999999997</v>
      </c>
      <c r="AML826" s="235"/>
      <c r="AMM826" s="175"/>
      <c r="AMN826" s="344"/>
      <c r="AMP826" s="175"/>
      <c r="AMQ826" s="175"/>
      <c r="AMR826" s="175"/>
      <c r="AMS826" s="10"/>
      <c r="AMT826" s="10">
        <f>SUM(AMS821:AMS825)</f>
        <v>3314.8</v>
      </c>
      <c r="AMU826" s="235"/>
      <c r="AMV826" s="175"/>
      <c r="AMW826" s="396"/>
      <c r="AMY826" s="175"/>
      <c r="AMZ826" s="175"/>
      <c r="ANA826" s="175"/>
      <c r="ANB826" s="10"/>
      <c r="ANC826" s="10">
        <f>SUM(ANB821:ANB825)</f>
        <v>1583.4</v>
      </c>
      <c r="AND826" s="235"/>
      <c r="ANE826" s="175"/>
      <c r="ANF826" s="396"/>
      <c r="ANH826" s="175"/>
      <c r="ANI826" s="175"/>
      <c r="ANJ826" s="175"/>
      <c r="ANK826" s="10"/>
      <c r="ANL826" s="10">
        <f>SUM(ANK821:ANK825)</f>
        <v>3564.8999999999996</v>
      </c>
      <c r="ANM826" s="235"/>
      <c r="ANN826" s="175"/>
      <c r="ANO826" s="352"/>
      <c r="ANQ826" s="175"/>
      <c r="ANR826" s="175"/>
      <c r="ANS826" s="175"/>
      <c r="ANT826" s="10"/>
      <c r="ANU826" s="10">
        <f>SUM(ANT821:ANT825)</f>
        <v>1832.9999999999998</v>
      </c>
      <c r="ANV826" s="235"/>
      <c r="ANW826" s="175"/>
      <c r="ANX826" s="396"/>
      <c r="ANZ826" s="175"/>
      <c r="AOA826" s="175"/>
      <c r="AOB826" s="175"/>
      <c r="AOC826" s="10"/>
      <c r="AOD826" s="10">
        <f>SUM(AOC821:AOC825)</f>
        <v>3347.5999999999995</v>
      </c>
      <c r="AOE826" s="235"/>
      <c r="AOF826" s="175"/>
      <c r="AOG826" s="232"/>
      <c r="AOI826" s="175"/>
      <c r="AOJ826" s="175"/>
      <c r="AOK826" s="175"/>
      <c r="AOL826" s="10"/>
      <c r="AOM826" s="10" t="e">
        <f>SUM(AOL821:AOL825)</f>
        <v>#N/A</v>
      </c>
      <c r="AON826" s="235"/>
      <c r="AOO826" s="175"/>
      <c r="AOP826" s="396"/>
      <c r="AOR826" s="175"/>
      <c r="AOS826" s="175"/>
      <c r="AOT826" s="175"/>
      <c r="AOU826" s="10"/>
      <c r="AOV826" s="10">
        <f>SUM(AOU821:AOU825)</f>
        <v>2886.8</v>
      </c>
      <c r="AOW826" s="235"/>
      <c r="AOX826" s="175"/>
      <c r="AOY826" s="344"/>
      <c r="APA826" s="175"/>
      <c r="APB826" s="175"/>
      <c r="APC826" s="175"/>
      <c r="APD826" s="10"/>
      <c r="APE826" s="10">
        <f>SUM(APD821:APD825)</f>
        <v>3420.5</v>
      </c>
      <c r="APF826" s="235"/>
      <c r="APG826" s="175"/>
      <c r="APH826" s="396"/>
      <c r="APJ826" s="175"/>
      <c r="APK826" s="175"/>
      <c r="APL826" s="175"/>
      <c r="APM826" s="10"/>
      <c r="APN826" s="10">
        <f>SUM(APM821:APM825)</f>
        <v>2561.1</v>
      </c>
      <c r="APO826" s="235"/>
      <c r="APP826" s="175"/>
      <c r="APQ826" s="232"/>
      <c r="APS826" s="175"/>
      <c r="APT826" s="175"/>
      <c r="APU826" s="175"/>
      <c r="APV826" s="10"/>
      <c r="APW826" s="10" t="e">
        <f>SUM(APV821:APV825)</f>
        <v>#N/A</v>
      </c>
      <c r="APX826" s="235"/>
      <c r="APY826" s="175"/>
      <c r="APZ826" s="396"/>
      <c r="AQB826" s="175"/>
      <c r="AQC826" s="175"/>
      <c r="AQD826" s="175"/>
      <c r="AQE826" s="10"/>
      <c r="AQF826" s="10">
        <f>SUM(AQE821:AQE825)</f>
        <v>2644.2000000000003</v>
      </c>
      <c r="AQG826" s="235"/>
      <c r="AQH826" s="175"/>
      <c r="AQI826" s="396"/>
      <c r="AQK826" s="175"/>
      <c r="AQL826" s="175"/>
      <c r="AQM826" s="175"/>
      <c r="AQN826" s="10"/>
      <c r="AQO826" s="10">
        <f>SUM(AQN821:AQN825)</f>
        <v>2145</v>
      </c>
      <c r="AQP826" s="235"/>
      <c r="AQQ826" s="175"/>
      <c r="AQR826" s="232"/>
      <c r="AQT826" s="175"/>
      <c r="AQU826" s="175"/>
      <c r="AQV826" s="175"/>
      <c r="AQW826" s="10"/>
      <c r="AQX826" s="10" t="e">
        <f>SUM(AQW821:AQW825)</f>
        <v>#N/A</v>
      </c>
      <c r="AQY826" s="235"/>
      <c r="AQZ826" s="175"/>
      <c r="ARA826" s="232"/>
      <c r="ARC826" s="175"/>
      <c r="ARD826" s="175"/>
      <c r="ARE826" s="175"/>
      <c r="ARF826" s="10"/>
      <c r="ARG826" s="10" t="e">
        <f>SUM(ARF821:ARF825)</f>
        <v>#N/A</v>
      </c>
      <c r="ARH826" s="235"/>
      <c r="ARI826" s="175"/>
      <c r="ARJ826" s="232"/>
      <c r="ARL826" s="175"/>
      <c r="ARM826" s="175"/>
      <c r="ARN826" s="175"/>
      <c r="ARO826" s="10"/>
      <c r="ARP826" s="10" t="e">
        <f>SUM(ARO821:ARO825)</f>
        <v>#N/A</v>
      </c>
      <c r="ARQ826" s="235"/>
      <c r="ARR826" s="175"/>
      <c r="ARS826" s="232"/>
      <c r="ARU826" s="175"/>
      <c r="ARV826" s="175"/>
      <c r="ARW826" s="175"/>
      <c r="ARX826" s="10"/>
      <c r="ARY826" s="10" t="e">
        <f>SUM(ARX821:ARX825)</f>
        <v>#N/A</v>
      </c>
      <c r="ARZ826" s="235"/>
      <c r="ASA826" s="175"/>
      <c r="ASB826" s="396"/>
      <c r="ASD826" s="175"/>
      <c r="ASE826" s="175"/>
      <c r="ASF826" s="175"/>
      <c r="ASG826" s="10"/>
      <c r="ASH826" s="10">
        <f>SUM(ASG821:ASG825)</f>
        <v>2979</v>
      </c>
      <c r="ASI826" s="235"/>
      <c r="ASJ826" s="175"/>
      <c r="ASK826" s="232"/>
      <c r="ASM826" s="175"/>
      <c r="ASN826" s="175"/>
      <c r="ASO826" s="175"/>
      <c r="ASP826" s="10"/>
      <c r="ASQ826" s="10" t="e">
        <f>SUM(ASP821:ASP825)</f>
        <v>#N/A</v>
      </c>
      <c r="ASR826" s="235"/>
      <c r="ASS826" s="175"/>
      <c r="AST826" s="396"/>
      <c r="ASV826" s="175"/>
      <c r="ASW826" s="175"/>
      <c r="ASX826" s="175"/>
      <c r="ASY826" s="10"/>
      <c r="ASZ826" s="10">
        <f>SUM(ASY821:ASY825)</f>
        <v>1143.5</v>
      </c>
      <c r="ATA826" s="235"/>
      <c r="ATB826" s="175"/>
      <c r="ATC826" s="232"/>
      <c r="ATE826" s="175"/>
      <c r="ATF826" s="175"/>
      <c r="ATG826" s="175"/>
      <c r="ATH826" s="10"/>
      <c r="ATI826" s="10" t="e">
        <f>SUM(ATH821:ATH825)</f>
        <v>#N/A</v>
      </c>
      <c r="ATJ826" s="235"/>
      <c r="ATK826" s="175"/>
      <c r="ATL826" s="232"/>
      <c r="ATN826" s="175"/>
      <c r="ATO826" s="175"/>
      <c r="ATP826" s="175"/>
      <c r="ATQ826" s="10"/>
      <c r="ATR826" s="10" t="e">
        <f>SUM(ATQ821:ATQ825)</f>
        <v>#N/A</v>
      </c>
      <c r="ATS826" s="235"/>
      <c r="ATT826" s="175"/>
      <c r="ATU826" s="232"/>
      <c r="ATW826" s="175"/>
      <c r="ATX826" s="175"/>
      <c r="ATY826" s="175"/>
      <c r="ATZ826" s="10"/>
      <c r="AUA826" s="10" t="e">
        <f>SUM(ATZ821:ATZ825)</f>
        <v>#N/A</v>
      </c>
      <c r="AUB826" s="235"/>
      <c r="AUC826" s="175"/>
      <c r="AUD826" s="232"/>
      <c r="AUF826" s="175"/>
      <c r="AUG826" s="175"/>
      <c r="AUH826" s="175"/>
      <c r="AUI826" s="10"/>
      <c r="AUJ826" s="10" t="e">
        <f>SUM(AUI821:AUI825)</f>
        <v>#N/A</v>
      </c>
      <c r="AUK826" s="235"/>
      <c r="AUL826" s="175"/>
      <c r="AUM826" s="232"/>
      <c r="AUO826" s="175"/>
      <c r="AUP826" s="175"/>
      <c r="AUQ826" s="175"/>
      <c r="AUR826" s="10"/>
      <c r="AUS826" s="10" t="e">
        <f>SUM(AUR821:AUR825)</f>
        <v>#N/A</v>
      </c>
      <c r="AUT826" s="235"/>
      <c r="AUU826" s="175"/>
      <c r="AUV826" s="232"/>
      <c r="AUX826" s="175"/>
      <c r="AUY826" s="175"/>
      <c r="AUZ826" s="175"/>
      <c r="AVA826" s="10"/>
      <c r="AVB826" s="10" t="e">
        <f>SUM(AVA821:AVA825)</f>
        <v>#N/A</v>
      </c>
      <c r="AVC826" s="235"/>
      <c r="AVD826" s="175"/>
      <c r="AVE826" s="232"/>
      <c r="AVG826" s="175"/>
      <c r="AVH826" s="175"/>
      <c r="AVI826" s="175"/>
      <c r="AVJ826" s="10"/>
      <c r="AVK826" s="10" t="e">
        <f>SUM(AVJ821:AVJ825)</f>
        <v>#N/A</v>
      </c>
      <c r="AVL826" s="235"/>
      <c r="AVM826" s="175"/>
      <c r="AVN826" s="232"/>
      <c r="AVP826" s="175"/>
      <c r="AVQ826" s="175"/>
      <c r="AVR826" s="175"/>
      <c r="AVS826" s="10"/>
      <c r="AVT826" s="10" t="e">
        <f>SUM(AVS821:AVS825)</f>
        <v>#N/A</v>
      </c>
      <c r="AVU826" s="235"/>
      <c r="AVV826" s="175"/>
      <c r="AVW826" s="232"/>
      <c r="AVY826" s="175"/>
      <c r="AVZ826" s="175"/>
      <c r="AWA826" s="175"/>
      <c r="AWB826" s="10"/>
      <c r="AWC826" s="10" t="e">
        <f>SUM(AWB821:AWB825)</f>
        <v>#N/A</v>
      </c>
      <c r="AWD826" s="235"/>
      <c r="AWE826" s="175"/>
      <c r="AWF826" s="232"/>
      <c r="AWH826" s="175"/>
      <c r="AWI826" s="175"/>
      <c r="AWJ826" s="175"/>
      <c r="AWK826" s="10"/>
      <c r="AWL826" s="10" t="e">
        <f>SUM(AWK821:AWK825)</f>
        <v>#N/A</v>
      </c>
      <c r="AWM826" s="235"/>
      <c r="AWN826" s="175"/>
      <c r="AWO826" s="396"/>
      <c r="AWQ826" s="175"/>
      <c r="AWR826" s="175"/>
      <c r="AWS826" s="175"/>
      <c r="AWT826" s="10"/>
      <c r="AWU826" s="10">
        <f>SUM(AWT821:AWT825)</f>
        <v>2941.5</v>
      </c>
      <c r="AWV826" s="235"/>
      <c r="AWW826" s="175"/>
      <c r="AWX826" s="396"/>
      <c r="AWZ826" s="175"/>
      <c r="AXA826" s="175"/>
      <c r="AXB826" s="175"/>
      <c r="AXC826" s="10"/>
      <c r="AXD826" s="10">
        <f>SUM(AXC821:AXC825)</f>
        <v>2864.4</v>
      </c>
      <c r="AXE826" s="235"/>
      <c r="AXF826" s="175"/>
      <c r="AXG826" s="396"/>
      <c r="AXI826" s="175"/>
      <c r="AXJ826" s="175"/>
      <c r="AXK826" s="175"/>
      <c r="AXL826" s="10"/>
      <c r="AXM826" s="10">
        <f>SUM(AXL821:AXL825)</f>
        <v>2622.4999999999995</v>
      </c>
      <c r="AXN826" s="235"/>
      <c r="AXO826" s="175"/>
      <c r="AXP826" s="396"/>
      <c r="AXR826" s="175"/>
      <c r="AXS826" s="175"/>
      <c r="AXT826" s="175"/>
      <c r="AXU826" s="10"/>
      <c r="AXV826" s="10">
        <f>SUM(AXU821:AXU825)</f>
        <v>1199</v>
      </c>
      <c r="AXW826" s="235"/>
      <c r="AXX826" s="175"/>
      <c r="AXY826" s="396"/>
      <c r="AYA826" s="175"/>
      <c r="AYB826" s="175"/>
      <c r="AYC826" s="175"/>
      <c r="AYD826" s="10"/>
      <c r="AYE826" s="10">
        <f>SUM(AYD821:AYD825)</f>
        <v>3184.7</v>
      </c>
      <c r="AYF826" s="235"/>
      <c r="AYG826" s="175"/>
      <c r="AYH826" s="396"/>
      <c r="AYJ826" s="175"/>
      <c r="AYK826" s="175"/>
      <c r="AYL826" s="175"/>
      <c r="AYM826" s="10"/>
      <c r="AYN826" s="10">
        <f>SUM(AYM821:AYM825)</f>
        <v>2772.4</v>
      </c>
      <c r="AYO826" s="235"/>
      <c r="AYP826" s="175"/>
      <c r="AYQ826" s="396"/>
      <c r="AYS826" s="175"/>
      <c r="AYT826" s="175"/>
      <c r="AYU826" s="175"/>
      <c r="AYV826" s="10"/>
      <c r="AYW826" s="10">
        <f>SUM(AYV821:AYV825)</f>
        <v>2929.1</v>
      </c>
      <c r="AYX826" s="235"/>
      <c r="AYY826" s="175"/>
      <c r="AYZ826" s="396"/>
      <c r="AZB826" s="175"/>
      <c r="AZC826" s="175"/>
      <c r="AZD826" s="175"/>
      <c r="AZE826" s="10"/>
      <c r="AZF826" s="10">
        <f>SUM(AZE821:AZE825)</f>
        <v>3094.1999999999994</v>
      </c>
      <c r="AZG826" s="235"/>
      <c r="AZH826" s="175"/>
      <c r="AZI826" s="396"/>
      <c r="AZK826" s="175"/>
      <c r="AZL826" s="175"/>
      <c r="AZM826" s="175"/>
      <c r="AZN826" s="10"/>
      <c r="AZO826" s="10">
        <f>SUM(AZN821:AZN825)</f>
        <v>2459.9</v>
      </c>
      <c r="AZP826" s="235"/>
      <c r="AZQ826" s="175"/>
      <c r="AZR826" s="396"/>
      <c r="AZT826" s="175"/>
      <c r="AZU826" s="175"/>
      <c r="AZV826" s="175"/>
      <c r="AZW826" s="10"/>
      <c r="AZX826" s="10">
        <f>SUM(AZW821:AZW825)</f>
        <v>2362.5</v>
      </c>
      <c r="AZY826" s="235"/>
      <c r="AZZ826" s="175"/>
      <c r="BAA826" s="396"/>
      <c r="BAC826" s="175"/>
      <c r="BAD826" s="175"/>
      <c r="BAE826" s="175"/>
      <c r="BAF826" s="10"/>
      <c r="BAG826" s="10">
        <f>SUM(BAF821:BAF825)</f>
        <v>3271.1</v>
      </c>
      <c r="BAH826" s="235"/>
      <c r="BAI826" s="175"/>
      <c r="BAJ826" s="399"/>
      <c r="BAL826" s="175"/>
      <c r="BAM826" s="175"/>
      <c r="BAN826" s="175"/>
      <c r="BAO826" s="10"/>
      <c r="BAP826" s="10">
        <f>SUM(BAO821:BAO825)</f>
        <v>2128.8000000000002</v>
      </c>
      <c r="BAQ826" s="235"/>
      <c r="BAR826" s="175"/>
      <c r="BAS826" s="396"/>
      <c r="BAU826" s="175"/>
      <c r="BAV826" s="175"/>
      <c r="BAW826" s="175"/>
      <c r="BAX826" s="10"/>
      <c r="BAY826" s="10">
        <f>SUM(BAX821:BAX825)</f>
        <v>1953.7999999999997</v>
      </c>
      <c r="BAZ826" s="235"/>
      <c r="BBA826" s="175"/>
      <c r="BBB826" s="396"/>
      <c r="BBD826" s="175"/>
      <c r="BBE826" s="175"/>
      <c r="BBF826" s="175"/>
      <c r="BBG826" s="10"/>
      <c r="BBH826" s="10">
        <f>SUM(BBG821:BBG825)</f>
        <v>1848.6000000000001</v>
      </c>
      <c r="BBI826" s="235"/>
      <c r="BBJ826" s="175"/>
      <c r="BBK826" s="396"/>
      <c r="BBM826" s="175"/>
      <c r="BBN826" s="175"/>
      <c r="BBO826" s="175"/>
      <c r="BBP826" s="10"/>
      <c r="BBQ826" s="10">
        <f>SUM(BBP821:BBP825)</f>
        <v>2583.4</v>
      </c>
      <c r="BBR826" s="235"/>
      <c r="BBS826" s="175"/>
      <c r="BBT826" s="347"/>
      <c r="BBV826" s="175"/>
      <c r="BBW826" s="175"/>
      <c r="BBX826" s="175"/>
      <c r="BBY826" s="10"/>
      <c r="BBZ826" s="10">
        <f>SUM(BBY821:BBY825)</f>
        <v>2303.1</v>
      </c>
      <c r="BCA826" s="235"/>
      <c r="BCB826" s="175"/>
      <c r="BCC826" s="396"/>
      <c r="BCE826" s="175"/>
      <c r="BCF826" s="175"/>
      <c r="BCG826" s="175"/>
      <c r="BCH826" s="10"/>
      <c r="BCI826" s="10">
        <f>SUM(BCH821:BCH825)</f>
        <v>2414.9</v>
      </c>
      <c r="BCJ826" s="235"/>
      <c r="BCK826" s="175"/>
      <c r="BCL826" s="396"/>
      <c r="BCN826" s="175"/>
      <c r="BCO826" s="175"/>
      <c r="BCP826" s="175"/>
      <c r="BCQ826" s="10"/>
      <c r="BCR826" s="10">
        <f>SUM(BCQ821:BCQ825)</f>
        <v>3884.6</v>
      </c>
      <c r="BCS826" s="235"/>
      <c r="BCT826" s="175"/>
      <c r="BCU826" s="352"/>
      <c r="BCW826" s="175"/>
      <c r="BCX826" s="175"/>
      <c r="BCY826" s="175"/>
      <c r="BCZ826" s="10"/>
      <c r="BDA826" s="10">
        <f>SUM(BCZ821:BCZ825)</f>
        <v>2695.8</v>
      </c>
      <c r="BDB826" s="235"/>
      <c r="BDC826" s="175"/>
      <c r="BDD826" s="347"/>
      <c r="BDF826" s="175"/>
      <c r="BDG826" s="175"/>
      <c r="BDH826" s="175"/>
      <c r="BDI826" s="10"/>
      <c r="BDJ826" s="10">
        <f>SUM(BDI821:BDI825)</f>
        <v>3110.7</v>
      </c>
      <c r="BDK826" s="235"/>
      <c r="BDL826" s="175"/>
      <c r="BDM826" s="396"/>
      <c r="BDO826" s="175"/>
      <c r="BDP826" s="175"/>
      <c r="BDQ826" s="175"/>
      <c r="BDR826" s="10"/>
      <c r="BDS826" s="10">
        <f>SUM(BDR821:BDR825)</f>
        <v>3310.5</v>
      </c>
      <c r="BDT826" s="235"/>
      <c r="BDU826" s="175"/>
      <c r="BDV826" s="396"/>
      <c r="BDX826" s="175"/>
      <c r="BDY826" s="175"/>
      <c r="BDZ826" s="175"/>
      <c r="BEA826" s="10"/>
      <c r="BEB826" s="10">
        <f>SUM(BEA821:BEA825)</f>
        <v>1578.5</v>
      </c>
      <c r="BEC826" s="235"/>
      <c r="BED826" s="175"/>
      <c r="BEE826" s="396"/>
      <c r="BEG826" s="175"/>
      <c r="BEH826" s="175"/>
      <c r="BEI826" s="175"/>
      <c r="BEJ826" s="10"/>
      <c r="BEK826" s="10">
        <f>SUM(BEJ821:BEJ825)</f>
        <v>1967</v>
      </c>
      <c r="BEL826" s="235"/>
      <c r="BEM826" s="175"/>
      <c r="BEN826" s="396"/>
      <c r="BEP826" s="175"/>
      <c r="BEQ826" s="175"/>
      <c r="BER826" s="175"/>
      <c r="BES826" s="10"/>
      <c r="BET826" s="10">
        <f>SUM(BES821:BES825)</f>
        <v>3338.4</v>
      </c>
      <c r="BEU826" s="235"/>
      <c r="BEV826" s="175"/>
      <c r="BEW826" s="396"/>
      <c r="BEY826" s="175"/>
      <c r="BEZ826" s="175"/>
      <c r="BFA826" s="175"/>
      <c r="BFB826" s="10"/>
      <c r="BFC826" s="10">
        <f>SUM(BFB821:BFB825)</f>
        <v>2565.5</v>
      </c>
      <c r="BFD826" s="235"/>
      <c r="BFE826" s="175"/>
      <c r="BFF826" s="396"/>
      <c r="BFH826" s="175"/>
      <c r="BFI826" s="175"/>
      <c r="BFJ826" s="175"/>
      <c r="BFK826" s="10"/>
      <c r="BFL826" s="10">
        <f>SUM(BFK821:BFK825)</f>
        <v>3142.7</v>
      </c>
      <c r="BFM826" s="235"/>
      <c r="BFN826" s="175"/>
      <c r="BFO826" s="396"/>
      <c r="BFQ826" s="175"/>
      <c r="BFR826" s="175"/>
      <c r="BFS826" s="175"/>
      <c r="BFT826" s="10"/>
      <c r="BFU826" s="10">
        <f>SUM(BFT821:BFT825)</f>
        <v>2499.4</v>
      </c>
      <c r="BFV826" s="235"/>
      <c r="BFW826" s="175"/>
      <c r="BFX826" s="352"/>
      <c r="BFZ826" s="175"/>
      <c r="BGA826" s="175"/>
      <c r="BGB826" s="175"/>
      <c r="BGC826" s="10"/>
      <c r="BGD826" s="10">
        <f>SUM(BGC821:BGC825)</f>
        <v>2817.5</v>
      </c>
      <c r="BGE826" s="235"/>
      <c r="BGF826" s="175"/>
      <c r="BGG826" s="396"/>
      <c r="BGI826" s="175"/>
      <c r="BGJ826" s="175"/>
      <c r="BGK826" s="175"/>
      <c r="BGL826" s="10"/>
      <c r="BGM826" s="10">
        <f>SUM(BGL821:BGL825)</f>
        <v>2670.3</v>
      </c>
      <c r="BGN826" s="235"/>
      <c r="BGO826" s="175"/>
      <c r="BGP826" s="352"/>
      <c r="BGR826" s="175"/>
      <c r="BGS826" s="175"/>
      <c r="BGT826" s="175"/>
      <c r="BGU826" s="10"/>
      <c r="BGV826" s="10">
        <f>SUM(BGU821:BGU825)</f>
        <v>2941.7999999999997</v>
      </c>
      <c r="BGW826" s="235"/>
      <c r="BGX826" s="175"/>
      <c r="BGY826" s="396"/>
      <c r="BHA826" s="175"/>
      <c r="BHB826" s="175"/>
      <c r="BHC826" s="175"/>
      <c r="BHD826" s="10"/>
      <c r="BHE826" s="10">
        <f>SUM(BHD821:BHD825)</f>
        <v>2534.4</v>
      </c>
    </row>
    <row r="827" spans="1:1565" s="14" customFormat="1" ht="15">
      <c r="A827" s="175" t="s">
        <v>90</v>
      </c>
      <c r="B827" s="343" t="s">
        <v>1700</v>
      </c>
      <c r="D827" s="243">
        <f>IF(C827="Kopman",1.6,1)</f>
        <v>1</v>
      </c>
      <c r="E827" s="176">
        <f>VLOOKUP(B827,$A$879:$F$2731,6,FALSE)</f>
        <v>255</v>
      </c>
      <c r="F827" s="175" t="s">
        <v>61</v>
      </c>
      <c r="G827" s="10">
        <f>E827*1.5*D827</f>
        <v>382.5</v>
      </c>
      <c r="H827" s="10"/>
      <c r="I827" s="229"/>
      <c r="J827" s="175" t="s">
        <v>90</v>
      </c>
      <c r="K827" s="341" t="s">
        <v>1700</v>
      </c>
      <c r="M827" s="243">
        <f>IF(L827="Kopman",1.6,1)</f>
        <v>1</v>
      </c>
      <c r="N827" s="176">
        <f>VLOOKUP(K827,$A$879:$F$2731,6,FALSE)</f>
        <v>255</v>
      </c>
      <c r="O827" s="175" t="s">
        <v>61</v>
      </c>
      <c r="P827" s="10">
        <f>N827*1.5*M827</f>
        <v>382.5</v>
      </c>
      <c r="Q827" s="10"/>
      <c r="R827" s="229"/>
      <c r="S827" s="175" t="s">
        <v>90</v>
      </c>
      <c r="T827" s="341" t="s">
        <v>1149</v>
      </c>
      <c r="V827" s="243">
        <f>IF(U827="Kopman",1.6,1)</f>
        <v>1</v>
      </c>
      <c r="W827" s="176">
        <f>VLOOKUP(T827,$A$879:$F$2731,6,FALSE)</f>
        <v>206</v>
      </c>
      <c r="X827" s="175" t="s">
        <v>61</v>
      </c>
      <c r="Y827" s="10">
        <f>W827*1.5*V827</f>
        <v>309</v>
      </c>
      <c r="Z827" s="10"/>
      <c r="AA827" s="229"/>
      <c r="AB827" s="175" t="s">
        <v>90</v>
      </c>
      <c r="AC827" s="341" t="s">
        <v>959</v>
      </c>
      <c r="AE827" s="243">
        <f>IF(AD827="Kopman",1.6,1)</f>
        <v>1</v>
      </c>
      <c r="AF827" s="176">
        <f>VLOOKUP(AC827,$A$879:$F$2731,6,FALSE)</f>
        <v>595</v>
      </c>
      <c r="AG827" s="175" t="s">
        <v>61</v>
      </c>
      <c r="AH827" s="10">
        <f>AF827*1.5*AE827</f>
        <v>892.5</v>
      </c>
      <c r="AI827" s="10"/>
      <c r="AJ827" s="229"/>
      <c r="AK827" s="175" t="s">
        <v>90</v>
      </c>
      <c r="AL827" s="341" t="s">
        <v>2607</v>
      </c>
      <c r="AN827" s="243">
        <f>IF(AM827="Kopman",1.6,1)</f>
        <v>1</v>
      </c>
      <c r="AO827" s="176">
        <f>VLOOKUP(AL827,$A$879:$F$2731,6,FALSE)</f>
        <v>733</v>
      </c>
      <c r="AP827" s="175" t="s">
        <v>61</v>
      </c>
      <c r="AQ827" s="10">
        <f>AO827*1.5*AN827</f>
        <v>1099.5</v>
      </c>
      <c r="AR827" s="10"/>
      <c r="AS827" s="229"/>
      <c r="AT827" s="175" t="s">
        <v>90</v>
      </c>
      <c r="AU827" s="341" t="s">
        <v>1740</v>
      </c>
      <c r="AW827" s="243">
        <f>IF(AV827="Kopman",1.6,1)</f>
        <v>1</v>
      </c>
      <c r="AX827" s="176">
        <f>VLOOKUP(AU827,$A$879:$F$2731,6,FALSE)</f>
        <v>105</v>
      </c>
      <c r="AY827" s="175" t="s">
        <v>61</v>
      </c>
      <c r="AZ827" s="10">
        <f>AX827*1.5*AW827</f>
        <v>157.5</v>
      </c>
      <c r="BA827" s="10"/>
      <c r="BB827" s="229"/>
      <c r="BC827" s="175" t="s">
        <v>90</v>
      </c>
      <c r="BD827" s="341" t="s">
        <v>2464</v>
      </c>
      <c r="BF827" s="243">
        <f>IF(BE827="Kopman",1.6,1)</f>
        <v>1</v>
      </c>
      <c r="BG827" s="176">
        <f>VLOOKUP(BD827,$A$879:$F$2731,6,FALSE)</f>
        <v>125</v>
      </c>
      <c r="BH827" s="175" t="s">
        <v>61</v>
      </c>
      <c r="BI827" s="10">
        <f>BG827*1.5*BF827</f>
        <v>187.5</v>
      </c>
      <c r="BJ827" s="10"/>
      <c r="BK827" s="229"/>
      <c r="BL827" s="175" t="s">
        <v>90</v>
      </c>
      <c r="BM827" s="341" t="s">
        <v>2118</v>
      </c>
      <c r="BO827" s="243">
        <f>IF(BN827="Kopman",1.6,1)</f>
        <v>1</v>
      </c>
      <c r="BP827" s="176">
        <f>VLOOKUP(BM827,$A$879:$F$2731,6,FALSE)</f>
        <v>281</v>
      </c>
      <c r="BQ827" s="175" t="s">
        <v>61</v>
      </c>
      <c r="BR827" s="10">
        <f>BP827*1.5*BO827</f>
        <v>421.5</v>
      </c>
      <c r="BS827" s="10"/>
      <c r="BT827" s="229"/>
      <c r="BU827" s="175" t="s">
        <v>90</v>
      </c>
      <c r="BV827" s="341" t="s">
        <v>2118</v>
      </c>
      <c r="BX827" s="243">
        <f>IF(BW827="Kopman",1.6,1)</f>
        <v>1</v>
      </c>
      <c r="BY827" s="176">
        <f>VLOOKUP(BV827,$A$879:$F$2731,6,FALSE)</f>
        <v>281</v>
      </c>
      <c r="BZ827" s="175" t="s">
        <v>61</v>
      </c>
      <c r="CA827" s="10">
        <f>BY827*1.5*BX827</f>
        <v>421.5</v>
      </c>
      <c r="CB827" s="10"/>
      <c r="CC827" s="229"/>
      <c r="CD827" s="175" t="s">
        <v>90</v>
      </c>
      <c r="CE827" s="341" t="s">
        <v>2500</v>
      </c>
      <c r="CG827" s="243">
        <f>IF(CF827="Kopman",1.6,1)</f>
        <v>1</v>
      </c>
      <c r="CH827" s="176">
        <f>VLOOKUP(CE827,$A$879:$F$2731,6,FALSE)</f>
        <v>618</v>
      </c>
      <c r="CI827" s="175" t="s">
        <v>61</v>
      </c>
      <c r="CJ827" s="10">
        <f>CH827*1.5*CG827</f>
        <v>927</v>
      </c>
      <c r="CK827" s="10"/>
      <c r="CL827" s="229"/>
      <c r="CM827" s="175" t="s">
        <v>90</v>
      </c>
      <c r="CN827" s="341" t="s">
        <v>3310</v>
      </c>
      <c r="CP827" s="243">
        <f>IF(CO827="Kopman",1.6,1)</f>
        <v>1</v>
      </c>
      <c r="CQ827" s="176">
        <f>VLOOKUP(CN827,$A$879:$F$2731,6,FALSE)</f>
        <v>171</v>
      </c>
      <c r="CR827" s="175" t="s">
        <v>61</v>
      </c>
      <c r="CS827" s="10">
        <f>CQ827*1.5*CP827</f>
        <v>256.5</v>
      </c>
      <c r="CT827" s="10"/>
      <c r="CU827" s="229"/>
      <c r="CV827" s="175" t="s">
        <v>90</v>
      </c>
      <c r="CW827" s="342" t="s">
        <v>2623</v>
      </c>
      <c r="CX827" s="14" t="s">
        <v>1662</v>
      </c>
      <c r="CY827" s="243">
        <f>IF(CX827="Kopman",1.6,1)</f>
        <v>1.6</v>
      </c>
      <c r="CZ827" s="176">
        <f>VLOOKUP(CW827,$A$879:$F$2731,6,FALSE)</f>
        <v>385</v>
      </c>
      <c r="DA827" s="175" t="s">
        <v>61</v>
      </c>
      <c r="DB827" s="10">
        <f>CZ827*1.5*CY827</f>
        <v>924</v>
      </c>
      <c r="DC827" s="10"/>
      <c r="DD827" s="229"/>
      <c r="DE827" s="175" t="s">
        <v>90</v>
      </c>
      <c r="DF827" s="341" t="s">
        <v>959</v>
      </c>
      <c r="DH827" s="243">
        <f>IF(DG827="Kopman",1.6,1)</f>
        <v>1</v>
      </c>
      <c r="DI827" s="176">
        <f>VLOOKUP(DF827,$A$879:$F$2731,6,FALSE)</f>
        <v>595</v>
      </c>
      <c r="DJ827" s="175" t="s">
        <v>61</v>
      </c>
      <c r="DK827" s="10">
        <f>DI827*1.5*DH827</f>
        <v>892.5</v>
      </c>
      <c r="DL827" s="10"/>
      <c r="DM827" s="229"/>
      <c r="DN827" s="175" t="s">
        <v>90</v>
      </c>
      <c r="DO827" s="341" t="s">
        <v>959</v>
      </c>
      <c r="DQ827" s="243">
        <f>IF(DP827="Kopman",1.6,1)</f>
        <v>1</v>
      </c>
      <c r="DR827" s="176">
        <f>VLOOKUP(DO827,$A$879:$F$2731,6,FALSE)</f>
        <v>595</v>
      </c>
      <c r="DS827" s="175" t="s">
        <v>61</v>
      </c>
      <c r="DT827" s="10">
        <f>DR827*1.5*DQ827</f>
        <v>892.5</v>
      </c>
      <c r="DU827" s="10"/>
      <c r="DV827" s="229"/>
      <c r="DW827" s="175" t="s">
        <v>90</v>
      </c>
      <c r="DX827" s="341" t="s">
        <v>2607</v>
      </c>
      <c r="DZ827" s="243">
        <f>IF(DY827="Kopman",1.6,1)</f>
        <v>1</v>
      </c>
      <c r="EA827" s="176">
        <f>VLOOKUP(DX827,$A$879:$F$2731,6,FALSE)</f>
        <v>733</v>
      </c>
      <c r="EB827" s="175" t="s">
        <v>61</v>
      </c>
      <c r="EC827" s="10">
        <f>EA827*1.5*DZ827</f>
        <v>1099.5</v>
      </c>
      <c r="ED827" s="10"/>
      <c r="EE827" s="229"/>
      <c r="EF827" s="175" t="s">
        <v>90</v>
      </c>
      <c r="EG827" s="341" t="s">
        <v>2623</v>
      </c>
      <c r="EI827" s="243">
        <f>IF(EH827="Kopman",1.6,1)</f>
        <v>1</v>
      </c>
      <c r="EJ827" s="176">
        <f>VLOOKUP(EG827,$A$879:$F$2731,6,FALSE)</f>
        <v>385</v>
      </c>
      <c r="EK827" s="175" t="s">
        <v>61</v>
      </c>
      <c r="EL827" s="10">
        <f>EJ827*1.5*EI827</f>
        <v>577.5</v>
      </c>
      <c r="EM827" s="10"/>
      <c r="EN827" s="229"/>
      <c r="EO827" s="175" t="s">
        <v>90</v>
      </c>
      <c r="EP827" s="341" t="s">
        <v>2623</v>
      </c>
      <c r="ER827" s="243">
        <f>IF(EQ827="Kopman",1.6,1)</f>
        <v>1</v>
      </c>
      <c r="ES827" s="176">
        <f>VLOOKUP(EP827,$A$879:$F$2731,6,FALSE)</f>
        <v>385</v>
      </c>
      <c r="ET827" s="175" t="s">
        <v>61</v>
      </c>
      <c r="EU827" s="10">
        <f>ES827*1.5*ER827</f>
        <v>577.5</v>
      </c>
      <c r="EV827" s="10"/>
      <c r="EW827" s="229"/>
      <c r="EX827" s="175" t="s">
        <v>90</v>
      </c>
      <c r="EY827" s="341" t="s">
        <v>2500</v>
      </c>
      <c r="FA827" s="243">
        <f>IF(EZ827="Kopman",1.6,1)</f>
        <v>1</v>
      </c>
      <c r="FB827" s="176">
        <f>VLOOKUP(EY827,$A$879:$F$2731,6,FALSE)</f>
        <v>618</v>
      </c>
      <c r="FC827" s="175" t="s">
        <v>61</v>
      </c>
      <c r="FD827" s="10">
        <f>FB827*1.5*FA827</f>
        <v>927</v>
      </c>
      <c r="FE827" s="10"/>
      <c r="FF827" s="229"/>
      <c r="FG827" s="175" t="s">
        <v>90</v>
      </c>
      <c r="FH827" s="341" t="s">
        <v>1700</v>
      </c>
      <c r="FJ827" s="243">
        <f>IF(FI827="Kopman",1.6,1)</f>
        <v>1</v>
      </c>
      <c r="FK827" s="176">
        <f>VLOOKUP(FH827,$A$879:$F$2731,6,FALSE)</f>
        <v>255</v>
      </c>
      <c r="FL827" s="175" t="s">
        <v>61</v>
      </c>
      <c r="FM827" s="10">
        <f>FK827*1.5*FJ827</f>
        <v>382.5</v>
      </c>
      <c r="FN827" s="10"/>
      <c r="FO827" s="229"/>
      <c r="FP827" s="175" t="s">
        <v>90</v>
      </c>
      <c r="FQ827" s="341" t="s">
        <v>1700</v>
      </c>
      <c r="FS827" s="243">
        <f>IF(FR827="Kopman",1.6,1)</f>
        <v>1</v>
      </c>
      <c r="FT827" s="176">
        <f>VLOOKUP(FQ827,$A$879:$F$2731,6,FALSE)</f>
        <v>255</v>
      </c>
      <c r="FU827" s="175" t="s">
        <v>61</v>
      </c>
      <c r="FV827" s="10">
        <f>FT827*1.5*FS827</f>
        <v>382.5</v>
      </c>
      <c r="FW827" s="10"/>
      <c r="FX827" s="229"/>
      <c r="FY827" s="175" t="s">
        <v>90</v>
      </c>
      <c r="FZ827" s="349" t="s">
        <v>183</v>
      </c>
      <c r="GB827" s="243">
        <f>IF(GA827="Kopman",1.6,1)</f>
        <v>1</v>
      </c>
      <c r="GC827" s="176" t="e">
        <f>VLOOKUP(FZ827,$A$879:$F$2731,6,FALSE)</f>
        <v>#N/A</v>
      </c>
      <c r="GD827" s="175" t="s">
        <v>61</v>
      </c>
      <c r="GE827" s="10" t="e">
        <f>GC827*1.5*GB827</f>
        <v>#N/A</v>
      </c>
      <c r="GF827" s="10"/>
      <c r="GG827" s="229"/>
      <c r="GH827" s="175" t="s">
        <v>90</v>
      </c>
      <c r="GI827" s="341" t="s">
        <v>959</v>
      </c>
      <c r="GK827" s="243">
        <f>IF(GJ827="Kopman",1.6,1)</f>
        <v>1</v>
      </c>
      <c r="GL827" s="176">
        <f>VLOOKUP(GI827,$A$879:$F$2731,6,FALSE)</f>
        <v>595</v>
      </c>
      <c r="GM827" s="175" t="s">
        <v>61</v>
      </c>
      <c r="GN827" s="10">
        <f>GL827*1.5*GK827</f>
        <v>892.5</v>
      </c>
      <c r="GO827" s="10"/>
      <c r="GP827" s="229"/>
      <c r="GQ827" s="175" t="s">
        <v>90</v>
      </c>
      <c r="GR827" s="342" t="s">
        <v>2500</v>
      </c>
      <c r="GS827" s="14" t="s">
        <v>1662</v>
      </c>
      <c r="GT827" s="243">
        <f>IF(GS827="Kopman",1.6,1)</f>
        <v>1.6</v>
      </c>
      <c r="GU827" s="176">
        <f>VLOOKUP(GR827,$A$879:$F$2731,6,FALSE)</f>
        <v>618</v>
      </c>
      <c r="GV827" s="175" t="s">
        <v>61</v>
      </c>
      <c r="GW827" s="10">
        <f>GU827*1.5*GT827</f>
        <v>1483.2</v>
      </c>
      <c r="GX827" s="10"/>
      <c r="GY827" s="229"/>
      <c r="GZ827" s="175" t="s">
        <v>90</v>
      </c>
      <c r="HA827" s="342" t="s">
        <v>2044</v>
      </c>
      <c r="HB827" s="14" t="s">
        <v>1662</v>
      </c>
      <c r="HC827" s="243">
        <f>IF(HB827="Kopman",1.6,1)</f>
        <v>1.6</v>
      </c>
      <c r="HD827" s="176">
        <f>VLOOKUP(HA827,$A$879:$F$2731,6,FALSE)</f>
        <v>323</v>
      </c>
      <c r="HE827" s="175" t="s">
        <v>61</v>
      </c>
      <c r="HF827" s="10">
        <f>HD827*1.5*HC827</f>
        <v>775.2</v>
      </c>
      <c r="HG827" s="10"/>
      <c r="HH827" s="229"/>
      <c r="HI827" s="175" t="s">
        <v>90</v>
      </c>
      <c r="HJ827" s="341" t="s">
        <v>2623</v>
      </c>
      <c r="HL827" s="243">
        <f>IF(HK827="Kopman",1.6,1)</f>
        <v>1</v>
      </c>
      <c r="HM827" s="176">
        <f>VLOOKUP(HJ827,$A$879:$F$2731,6,FALSE)</f>
        <v>385</v>
      </c>
      <c r="HN827" s="175" t="s">
        <v>61</v>
      </c>
      <c r="HO827" s="10">
        <f>HM827*1.5*HL827</f>
        <v>577.5</v>
      </c>
      <c r="HP827" s="10"/>
      <c r="HQ827" s="229"/>
      <c r="HR827" s="175" t="s">
        <v>90</v>
      </c>
      <c r="HS827" s="342" t="s">
        <v>2464</v>
      </c>
      <c r="HT827" s="14" t="s">
        <v>1662</v>
      </c>
      <c r="HU827" s="243">
        <f>IF(HT827="Kopman",1.6,1)</f>
        <v>1.6</v>
      </c>
      <c r="HV827" s="176">
        <f>VLOOKUP(HS827,$A$879:$F$2731,6,FALSE)</f>
        <v>125</v>
      </c>
      <c r="HW827" s="175" t="s">
        <v>61</v>
      </c>
      <c r="HX827" s="10">
        <f>HV827*1.5*HU827</f>
        <v>300</v>
      </c>
      <c r="HY827" s="10"/>
      <c r="HZ827" s="229"/>
      <c r="IA827" s="175" t="s">
        <v>90</v>
      </c>
      <c r="IB827" s="341" t="s">
        <v>2044</v>
      </c>
      <c r="ID827" s="243">
        <f>IF(IC827="Kopman",1.6,1)</f>
        <v>1</v>
      </c>
      <c r="IE827" s="176">
        <f>VLOOKUP(IB827,$A$879:$F$2731,6,FALSE)</f>
        <v>323</v>
      </c>
      <c r="IF827" s="175" t="s">
        <v>61</v>
      </c>
      <c r="IG827" s="10">
        <f>IE827*1.5*ID827</f>
        <v>484.5</v>
      </c>
      <c r="IH827" s="10"/>
      <c r="II827" s="229"/>
      <c r="IJ827" s="175" t="s">
        <v>90</v>
      </c>
      <c r="IK827" s="341" t="s">
        <v>959</v>
      </c>
      <c r="IM827" s="243">
        <f>IF(IL827="Kopman",1.6,1)</f>
        <v>1</v>
      </c>
      <c r="IN827" s="176">
        <f>VLOOKUP(IK827,$A$879:$F$2731,6,FALSE)</f>
        <v>595</v>
      </c>
      <c r="IO827" s="175" t="s">
        <v>61</v>
      </c>
      <c r="IP827" s="10">
        <f>IN827*1.5*IM827</f>
        <v>892.5</v>
      </c>
      <c r="IQ827" s="10"/>
      <c r="IR827" s="229"/>
      <c r="IS827" s="175" t="s">
        <v>90</v>
      </c>
      <c r="IT827" s="342" t="s">
        <v>1700</v>
      </c>
      <c r="IU827" s="14" t="s">
        <v>1662</v>
      </c>
      <c r="IV827" s="243">
        <f>IF(IU827="Kopman",1.6,1)</f>
        <v>1.6</v>
      </c>
      <c r="IW827" s="176">
        <f>VLOOKUP(IT827,$A$879:$F$2731,6,FALSE)</f>
        <v>255</v>
      </c>
      <c r="IX827" s="175" t="s">
        <v>61</v>
      </c>
      <c r="IY827" s="10">
        <f>IW827*1.5*IV827</f>
        <v>612</v>
      </c>
      <c r="IZ827" s="10"/>
      <c r="JA827" s="229"/>
      <c r="JB827" s="175" t="s">
        <v>90</v>
      </c>
      <c r="JC827" s="341" t="s">
        <v>1957</v>
      </c>
      <c r="JE827" s="243">
        <f>IF(JD827="Kopman",1.6,1)</f>
        <v>1</v>
      </c>
      <c r="JF827" s="176">
        <f>VLOOKUP(JC827,$A$879:$F$2731,6,FALSE)</f>
        <v>189</v>
      </c>
      <c r="JG827" s="175" t="s">
        <v>61</v>
      </c>
      <c r="JH827" s="10">
        <f>JF827*1.5*JE827</f>
        <v>283.5</v>
      </c>
      <c r="JI827" s="10"/>
      <c r="JJ827" s="229"/>
      <c r="JK827" s="175" t="s">
        <v>90</v>
      </c>
      <c r="JL827" s="341" t="s">
        <v>3310</v>
      </c>
      <c r="JN827" s="243">
        <f>IF(JM827="Kopman",1.6,1)</f>
        <v>1</v>
      </c>
      <c r="JO827" s="176">
        <f>VLOOKUP(JL827,$A$879:$F$2731,6,FALSE)</f>
        <v>171</v>
      </c>
      <c r="JP827" s="175" t="s">
        <v>61</v>
      </c>
      <c r="JQ827" s="10">
        <f>JO827*1.5*JN827</f>
        <v>256.5</v>
      </c>
      <c r="JR827" s="10"/>
      <c r="JS827" s="229"/>
      <c r="JT827" s="175" t="s">
        <v>90</v>
      </c>
      <c r="JU827" s="341" t="s">
        <v>445</v>
      </c>
      <c r="JW827" s="243">
        <f>IF(JV827="Kopman",1.6,1)</f>
        <v>1</v>
      </c>
      <c r="JX827" s="176">
        <f>VLOOKUP(JU827,$A$879:$F$2731,6,FALSE)</f>
        <v>196</v>
      </c>
      <c r="JY827" s="175" t="s">
        <v>61</v>
      </c>
      <c r="JZ827" s="10">
        <f>JX827*1.5*JW827</f>
        <v>294</v>
      </c>
      <c r="KA827" s="10"/>
      <c r="KB827" s="229"/>
      <c r="KC827" s="175" t="s">
        <v>90</v>
      </c>
      <c r="KD827" s="349" t="s">
        <v>183</v>
      </c>
      <c r="KF827" s="243">
        <f>IF(KE827="Kopman",1.6,1)</f>
        <v>1</v>
      </c>
      <c r="KG827" s="176" t="e">
        <f>VLOOKUP(KD827,$A$879:$F$2731,6,FALSE)</f>
        <v>#N/A</v>
      </c>
      <c r="KH827" s="175" t="s">
        <v>61</v>
      </c>
      <c r="KI827" s="10" t="e">
        <f>KG827*1.5*KF827</f>
        <v>#N/A</v>
      </c>
      <c r="KJ827" s="10"/>
      <c r="KK827" s="229"/>
      <c r="KL827" s="175" t="s">
        <v>90</v>
      </c>
      <c r="KM827" s="341" t="s">
        <v>2464</v>
      </c>
      <c r="KO827" s="243">
        <f>IF(KN827="Kopman",1.6,1)</f>
        <v>1</v>
      </c>
      <c r="KP827" s="176">
        <f>VLOOKUP(KM827,$A$879:$F$2731,6,FALSE)</f>
        <v>125</v>
      </c>
      <c r="KQ827" s="175" t="s">
        <v>61</v>
      </c>
      <c r="KR827" s="10">
        <f>KP827*1.5*KO827</f>
        <v>187.5</v>
      </c>
      <c r="KS827" s="10"/>
      <c r="KT827" s="229"/>
      <c r="KU827" s="175" t="s">
        <v>90</v>
      </c>
      <c r="KV827" s="341" t="s">
        <v>2623</v>
      </c>
      <c r="KX827" s="243">
        <f>IF(KW827="Kopman",1.6,1)</f>
        <v>1</v>
      </c>
      <c r="KY827" s="176">
        <f>VLOOKUP(KV827,$A$879:$F$2731,6,FALSE)</f>
        <v>385</v>
      </c>
      <c r="KZ827" s="175" t="s">
        <v>61</v>
      </c>
      <c r="LA827" s="10">
        <f>KY827*1.5*KX827</f>
        <v>577.5</v>
      </c>
      <c r="LB827" s="10"/>
      <c r="LC827" s="229"/>
      <c r="LD827" s="175" t="s">
        <v>90</v>
      </c>
      <c r="LE827" s="349" t="s">
        <v>183</v>
      </c>
      <c r="LG827" s="243">
        <f>IF(LF827="Kopman",1.6,1)</f>
        <v>1</v>
      </c>
      <c r="LH827" s="176" t="e">
        <f>VLOOKUP(LE827,$A$879:$F$2731,6,FALSE)</f>
        <v>#N/A</v>
      </c>
      <c r="LI827" s="175" t="s">
        <v>61</v>
      </c>
      <c r="LJ827" s="10" t="e">
        <f>LH827*1.5*LG827</f>
        <v>#N/A</v>
      </c>
      <c r="LK827" s="10"/>
      <c r="LL827" s="229"/>
      <c r="LM827" s="175" t="s">
        <v>90</v>
      </c>
      <c r="LN827" s="341" t="s">
        <v>959</v>
      </c>
      <c r="LP827" s="243">
        <f>IF(LO827="Kopman",1.6,1)</f>
        <v>1</v>
      </c>
      <c r="LQ827" s="176">
        <f>VLOOKUP(LN827,$A$879:$F$2731,6,FALSE)</f>
        <v>595</v>
      </c>
      <c r="LR827" s="175" t="s">
        <v>61</v>
      </c>
      <c r="LS827" s="10">
        <f>LQ827*1.5*LP827</f>
        <v>892.5</v>
      </c>
      <c r="LT827" s="10"/>
      <c r="LU827" s="229"/>
      <c r="LV827" s="175" t="s">
        <v>90</v>
      </c>
      <c r="LW827" s="341" t="s">
        <v>994</v>
      </c>
      <c r="LY827" s="243">
        <f>IF(LX827="Kopman",1.6,1)</f>
        <v>1</v>
      </c>
      <c r="LZ827" s="176">
        <f>VLOOKUP(LW827,$A$879:$F$2731,6,FALSE)</f>
        <v>34</v>
      </c>
      <c r="MA827" s="175" t="s">
        <v>61</v>
      </c>
      <c r="MB827" s="10">
        <f>LZ827*1.5*LY827</f>
        <v>51</v>
      </c>
      <c r="MC827" s="10"/>
      <c r="MD827" s="229"/>
      <c r="ME827" s="175" t="s">
        <v>90</v>
      </c>
      <c r="MF827" s="341" t="s">
        <v>1700</v>
      </c>
      <c r="MH827" s="243">
        <f>IF(MG827="Kopman",1.6,1)</f>
        <v>1</v>
      </c>
      <c r="MI827" s="176">
        <f>VLOOKUP(MF827,$A$879:$F$2731,6,FALSE)</f>
        <v>255</v>
      </c>
      <c r="MJ827" s="175" t="s">
        <v>61</v>
      </c>
      <c r="MK827" s="10">
        <f>MI827*1.5*MH827</f>
        <v>382.5</v>
      </c>
      <c r="ML827" s="10"/>
      <c r="MM827" s="229"/>
      <c r="MN827" s="175" t="s">
        <v>90</v>
      </c>
      <c r="MO827" s="349" t="s">
        <v>183</v>
      </c>
      <c r="MQ827" s="243">
        <f>IF(MP827="Kopman",1.6,1)</f>
        <v>1</v>
      </c>
      <c r="MR827" s="176" t="e">
        <f>VLOOKUP(MO827,$A$879:$F$2731,6,FALSE)</f>
        <v>#N/A</v>
      </c>
      <c r="MS827" s="175" t="s">
        <v>61</v>
      </c>
      <c r="MT827" s="10" t="e">
        <f>MR827*1.5*MQ827</f>
        <v>#N/A</v>
      </c>
      <c r="MU827" s="10"/>
      <c r="MV827" s="229"/>
      <c r="MW827" s="175" t="s">
        <v>90</v>
      </c>
      <c r="MX827" s="341" t="s">
        <v>959</v>
      </c>
      <c r="MZ827" s="243">
        <f>IF(MY827="Kopman",1.6,1)</f>
        <v>1</v>
      </c>
      <c r="NA827" s="176">
        <f>VLOOKUP(MX827,$A$879:$F$2731,6,FALSE)</f>
        <v>595</v>
      </c>
      <c r="NB827" s="175" t="s">
        <v>61</v>
      </c>
      <c r="NC827" s="10">
        <f>NA827*1.5*MZ827</f>
        <v>892.5</v>
      </c>
      <c r="ND827" s="10"/>
      <c r="NE827" s="229"/>
      <c r="NF827" s="175" t="s">
        <v>90</v>
      </c>
      <c r="NG827" s="341" t="s">
        <v>2591</v>
      </c>
      <c r="NI827" s="243">
        <f>IF(NH827="Kopman",1.6,1)</f>
        <v>1</v>
      </c>
      <c r="NJ827" s="176">
        <f>VLOOKUP(NG827,$A$879:$F$2731,6,FALSE)</f>
        <v>229</v>
      </c>
      <c r="NK827" s="175" t="s">
        <v>61</v>
      </c>
      <c r="NL827" s="10">
        <f>NJ827*1.5*NI827</f>
        <v>343.5</v>
      </c>
      <c r="NM827" s="10"/>
      <c r="NN827" s="229"/>
      <c r="NO827" s="175" t="s">
        <v>90</v>
      </c>
      <c r="NP827" s="341" t="s">
        <v>1012</v>
      </c>
      <c r="NR827" s="243">
        <f>IF(NQ827="Kopman",1.6,1)</f>
        <v>1</v>
      </c>
      <c r="NS827" s="176">
        <f>VLOOKUP(NP827,$A$879:$F$2731,6,FALSE)</f>
        <v>48</v>
      </c>
      <c r="NT827" s="175" t="s">
        <v>61</v>
      </c>
      <c r="NU827" s="10">
        <f>NS827*1.5*NR827</f>
        <v>72</v>
      </c>
      <c r="NV827" s="10"/>
      <c r="NW827" s="229"/>
      <c r="NX827" s="175" t="s">
        <v>90</v>
      </c>
      <c r="NY827" s="341" t="s">
        <v>2623</v>
      </c>
      <c r="OA827" s="243">
        <f>IF(NZ827="Kopman",1.6,1)</f>
        <v>1</v>
      </c>
      <c r="OB827" s="176">
        <f>VLOOKUP(NY827,$A$879:$F$2731,6,FALSE)</f>
        <v>385</v>
      </c>
      <c r="OC827" s="175" t="s">
        <v>61</v>
      </c>
      <c r="OD827" s="10">
        <f>OB827*1.5*OA827</f>
        <v>577.5</v>
      </c>
      <c r="OE827" s="10"/>
      <c r="OF827" s="229"/>
      <c r="OG827" s="175" t="s">
        <v>90</v>
      </c>
      <c r="OH827" s="341" t="s">
        <v>540</v>
      </c>
      <c r="OJ827" s="243">
        <f>IF(OI827="Kopman",1.6,1)</f>
        <v>1</v>
      </c>
      <c r="OK827" s="176">
        <f>VLOOKUP(OH827,$A$879:$F$2731,6,FALSE)</f>
        <v>264</v>
      </c>
      <c r="OL827" s="175" t="s">
        <v>61</v>
      </c>
      <c r="OM827" s="10">
        <f>OK827*1.5*OJ827</f>
        <v>396</v>
      </c>
      <c r="ON827" s="10"/>
      <c r="OO827" s="229"/>
      <c r="OP827" s="175" t="s">
        <v>90</v>
      </c>
      <c r="OQ827" s="341" t="s">
        <v>434</v>
      </c>
      <c r="OS827" s="243">
        <f>IF(OR827="Kopman",1.6,1)</f>
        <v>1</v>
      </c>
      <c r="OT827" s="176">
        <f>VLOOKUP(OQ827,$A$879:$F$2731,6,FALSE)</f>
        <v>83</v>
      </c>
      <c r="OU827" s="175" t="s">
        <v>61</v>
      </c>
      <c r="OV827" s="10">
        <f>OT827*1.5*OS827</f>
        <v>124.5</v>
      </c>
      <c r="OW827" s="10"/>
      <c r="OX827" s="229"/>
      <c r="OY827" s="175" t="s">
        <v>90</v>
      </c>
      <c r="OZ827" s="351" t="s">
        <v>2464</v>
      </c>
      <c r="PB827" s="243">
        <f>IF(PA827="Kopman",1.6,1)</f>
        <v>1</v>
      </c>
      <c r="PC827" s="176">
        <f>VLOOKUP(OZ827,$A$879:$F$2731,6,FALSE)</f>
        <v>125</v>
      </c>
      <c r="PD827" s="175" t="s">
        <v>61</v>
      </c>
      <c r="PE827" s="10">
        <f>PC827*1.5*PB827</f>
        <v>187.5</v>
      </c>
      <c r="PF827" s="10"/>
      <c r="PG827" s="229"/>
      <c r="PH827" s="175" t="s">
        <v>90</v>
      </c>
      <c r="PI827" s="341" t="s">
        <v>2623</v>
      </c>
      <c r="PK827" s="243">
        <f>IF(PJ827="Kopman",1.6,1)</f>
        <v>1</v>
      </c>
      <c r="PL827" s="176">
        <f>VLOOKUP(PI827,$A$879:$F$2731,6,FALSE)</f>
        <v>385</v>
      </c>
      <c r="PM827" s="175" t="s">
        <v>61</v>
      </c>
      <c r="PN827" s="10">
        <f>PL827*1.5*PK827</f>
        <v>577.5</v>
      </c>
      <c r="PO827" s="10"/>
      <c r="PP827" s="229"/>
      <c r="PQ827" s="175" t="s">
        <v>90</v>
      </c>
      <c r="PR827" s="341" t="s">
        <v>1713</v>
      </c>
      <c r="PT827" s="243">
        <f>IF(PS827="Kopman",1.6,1)</f>
        <v>1</v>
      </c>
      <c r="PU827" s="176">
        <f>VLOOKUP(PR827,$A$879:$F$2731,6,FALSE)</f>
        <v>318</v>
      </c>
      <c r="PV827" s="175" t="s">
        <v>61</v>
      </c>
      <c r="PW827" s="10">
        <f>PU827*1.5*PT827</f>
        <v>477</v>
      </c>
      <c r="PX827" s="10"/>
      <c r="PY827" s="229"/>
      <c r="PZ827" s="175" t="s">
        <v>90</v>
      </c>
      <c r="QA827" s="343" t="s">
        <v>3310</v>
      </c>
      <c r="QC827" s="243">
        <f>IF(QB827="Kopman",1.6,1)</f>
        <v>1</v>
      </c>
      <c r="QD827" s="176">
        <f>VLOOKUP(QA827,$A$879:$F$2731,6,FALSE)</f>
        <v>171</v>
      </c>
      <c r="QE827" s="175" t="s">
        <v>61</v>
      </c>
      <c r="QF827" s="10">
        <f>QD827*1.5*QC827</f>
        <v>256.5</v>
      </c>
      <c r="QG827" s="10"/>
      <c r="QH827" s="229"/>
      <c r="QI827" s="175" t="s">
        <v>90</v>
      </c>
      <c r="QJ827" s="349" t="s">
        <v>183</v>
      </c>
      <c r="QL827" s="243">
        <f>IF(QK827="Kopman",1.6,1)</f>
        <v>1</v>
      </c>
      <c r="QM827" s="176" t="e">
        <f>VLOOKUP(QJ827,$A$879:$F$2731,6,FALSE)</f>
        <v>#N/A</v>
      </c>
      <c r="QN827" s="175" t="s">
        <v>61</v>
      </c>
      <c r="QO827" s="10" t="e">
        <f>QM827*1.5*QL827</f>
        <v>#N/A</v>
      </c>
      <c r="QP827" s="10"/>
      <c r="QQ827" s="229"/>
      <c r="QR827" s="175" t="s">
        <v>90</v>
      </c>
      <c r="QS827" s="341" t="s">
        <v>540</v>
      </c>
      <c r="QU827" s="243">
        <f>IF(QT827="Kopman",1.6,1)</f>
        <v>1</v>
      </c>
      <c r="QV827" s="176">
        <f>VLOOKUP(QS827,$A$879:$F$2731,6,FALSE)</f>
        <v>264</v>
      </c>
      <c r="QW827" s="175" t="s">
        <v>61</v>
      </c>
      <c r="QX827" s="10">
        <f>QV827*1.5*QU827</f>
        <v>396</v>
      </c>
      <c r="QY827" s="10"/>
      <c r="QZ827" s="229"/>
      <c r="RA827" s="175" t="s">
        <v>90</v>
      </c>
      <c r="RB827" s="341" t="s">
        <v>2039</v>
      </c>
      <c r="RD827" s="243">
        <f>IF(RC827="Kopman",1.6,1)</f>
        <v>1</v>
      </c>
      <c r="RE827" s="176">
        <f>VLOOKUP(RB827,$A$879:$F$2731,6,FALSE)</f>
        <v>218</v>
      </c>
      <c r="RF827" s="175" t="s">
        <v>61</v>
      </c>
      <c r="RG827" s="10">
        <f>RE827*1.5*RD827</f>
        <v>327</v>
      </c>
      <c r="RH827" s="10"/>
      <c r="RI827" s="229"/>
      <c r="RJ827" s="175" t="s">
        <v>90</v>
      </c>
      <c r="RK827" s="341" t="s">
        <v>1700</v>
      </c>
      <c r="RM827" s="243">
        <f>IF(RL827="Kopman",1.6,1)</f>
        <v>1</v>
      </c>
      <c r="RN827" s="176">
        <f>VLOOKUP(RK827,$A$879:$F$2731,6,FALSE)</f>
        <v>255</v>
      </c>
      <c r="RO827" s="175" t="s">
        <v>61</v>
      </c>
      <c r="RP827" s="10">
        <f>RN827*1.5*RM827</f>
        <v>382.5</v>
      </c>
      <c r="RQ827" s="10"/>
      <c r="RR827" s="229"/>
      <c r="RS827" s="175" t="s">
        <v>90</v>
      </c>
      <c r="RT827" s="349" t="s">
        <v>183</v>
      </c>
      <c r="RV827" s="243">
        <f>IF(RU827="Kopman",1.6,1)</f>
        <v>1</v>
      </c>
      <c r="RW827" s="176" t="e">
        <f>VLOOKUP(RT827,$A$879:$F$2731,6,FALSE)</f>
        <v>#N/A</v>
      </c>
      <c r="RX827" s="175" t="s">
        <v>61</v>
      </c>
      <c r="RY827" s="10" t="e">
        <f>RW827*1.5*RV827</f>
        <v>#N/A</v>
      </c>
      <c r="RZ827" s="10"/>
      <c r="SA827" s="235"/>
      <c r="SB827" s="175" t="s">
        <v>90</v>
      </c>
      <c r="SC827" s="341" t="s">
        <v>2044</v>
      </c>
      <c r="SE827" s="243">
        <f>IF(SD827="Kopman",1.6,1)</f>
        <v>1</v>
      </c>
      <c r="SF827" s="176">
        <f>VLOOKUP(SC827,$A$879:$F$2731,6,FALSE)</f>
        <v>323</v>
      </c>
      <c r="SG827" s="175" t="s">
        <v>61</v>
      </c>
      <c r="SH827" s="10">
        <f>SF827*1.5*SE827</f>
        <v>484.5</v>
      </c>
      <c r="SI827" s="10"/>
      <c r="SJ827" s="235"/>
      <c r="SK827" s="175" t="s">
        <v>90</v>
      </c>
      <c r="SL827" s="342" t="s">
        <v>2337</v>
      </c>
      <c r="SM827" s="14" t="s">
        <v>1662</v>
      </c>
      <c r="SN827" s="243">
        <f>IF(SM827="Kopman",1.6,1)</f>
        <v>1.6</v>
      </c>
      <c r="SO827" s="176">
        <f>VLOOKUP(SL827,$A$879:$F$2731,6,FALSE)</f>
        <v>398</v>
      </c>
      <c r="SP827" s="175" t="s">
        <v>61</v>
      </c>
      <c r="SQ827" s="10">
        <f>SO827*1.5*SN827</f>
        <v>955.2</v>
      </c>
      <c r="SR827" s="10"/>
      <c r="SS827" s="235"/>
      <c r="ST827" s="175" t="s">
        <v>90</v>
      </c>
      <c r="SU827" s="341" t="s">
        <v>959</v>
      </c>
      <c r="SW827" s="243">
        <f>IF(SV827="Kopman",1.6,1)</f>
        <v>1</v>
      </c>
      <c r="SX827" s="176">
        <f>VLOOKUP(SU827,$A$879:$F$2731,6,FALSE)</f>
        <v>595</v>
      </c>
      <c r="SY827" s="175" t="s">
        <v>61</v>
      </c>
      <c r="SZ827" s="10">
        <f>SX827*1.5*SW827</f>
        <v>892.5</v>
      </c>
      <c r="TA827" s="10"/>
      <c r="TB827" s="235"/>
      <c r="TC827" s="175" t="s">
        <v>90</v>
      </c>
      <c r="TD827" s="349" t="s">
        <v>183</v>
      </c>
      <c r="TF827" s="243">
        <f>IF(TE827="Kopman",1.6,1)</f>
        <v>1</v>
      </c>
      <c r="TG827" s="176" t="e">
        <f>VLOOKUP(TD827,$A$879:$F$2731,6,FALSE)</f>
        <v>#N/A</v>
      </c>
      <c r="TH827" s="175" t="s">
        <v>61</v>
      </c>
      <c r="TI827" s="10" t="e">
        <f>TG827*1.5*TF827</f>
        <v>#N/A</v>
      </c>
      <c r="TK827" s="235"/>
      <c r="TL827" s="175" t="s">
        <v>90</v>
      </c>
      <c r="TM827" s="341" t="s">
        <v>516</v>
      </c>
      <c r="TO827" s="243">
        <f>IF(TN827="Kopman",1.6,1)</f>
        <v>1</v>
      </c>
      <c r="TP827" s="176">
        <f>VLOOKUP(TM827,$A$879:$F$2731,6,FALSE)</f>
        <v>194</v>
      </c>
      <c r="TQ827" s="175" t="s">
        <v>61</v>
      </c>
      <c r="TR827" s="10">
        <f>TP827*1.5*TO827</f>
        <v>291</v>
      </c>
      <c r="TS827" s="10"/>
      <c r="TT827" s="235"/>
      <c r="TU827" s="175" t="s">
        <v>90</v>
      </c>
      <c r="TV827" s="341" t="s">
        <v>1005</v>
      </c>
      <c r="TX827" s="243">
        <f>IF(TW827="Kopman",1.6,1)</f>
        <v>1</v>
      </c>
      <c r="TY827" s="176">
        <f>VLOOKUP(TV827,$A$879:$F$2731,6,FALSE)</f>
        <v>16</v>
      </c>
      <c r="TZ827" s="175" t="s">
        <v>61</v>
      </c>
      <c r="UA827" s="10">
        <f>TY827*1.5*TX827</f>
        <v>24</v>
      </c>
      <c r="UB827" s="10"/>
      <c r="UC827" s="235"/>
      <c r="UD827" s="175" t="s">
        <v>90</v>
      </c>
      <c r="UE827" s="341" t="s">
        <v>516</v>
      </c>
      <c r="UG827" s="243">
        <f>IF(UF827="Kopman",1.6,1)</f>
        <v>1</v>
      </c>
      <c r="UH827" s="176">
        <f>VLOOKUP(UE827,$A$879:$F$2731,6,FALSE)</f>
        <v>194</v>
      </c>
      <c r="UI827" s="175" t="s">
        <v>61</v>
      </c>
      <c r="UJ827" s="10">
        <f>UH827*1.5*UG827</f>
        <v>291</v>
      </c>
      <c r="UK827" s="10"/>
      <c r="UL827" s="235"/>
      <c r="UM827" s="175" t="s">
        <v>90</v>
      </c>
      <c r="UN827" s="349" t="s">
        <v>183</v>
      </c>
      <c r="UP827" s="243">
        <f>IF(UO827="Kopman",1.6,1)</f>
        <v>1</v>
      </c>
      <c r="UQ827" s="176" t="e">
        <f>VLOOKUP(UN827,$A$879:$F$2731,6,FALSE)</f>
        <v>#N/A</v>
      </c>
      <c r="UR827" s="175" t="s">
        <v>61</v>
      </c>
      <c r="US827" s="10" t="e">
        <f>UQ827*1.5*UP827</f>
        <v>#N/A</v>
      </c>
      <c r="UT827" s="10"/>
      <c r="UU827" s="235"/>
      <c r="UV827" s="175" t="s">
        <v>90</v>
      </c>
      <c r="UW827" s="341" t="s">
        <v>956</v>
      </c>
      <c r="UY827" s="243">
        <f>IF(UX827="Kopman",1.6,1)</f>
        <v>1</v>
      </c>
      <c r="UZ827" s="176">
        <f>VLOOKUP(UW827,$A$879:$F$2731,6,FALSE)</f>
        <v>36</v>
      </c>
      <c r="VA827" s="175" t="s">
        <v>61</v>
      </c>
      <c r="VB827" s="10">
        <f>UZ827*1.5*UY827</f>
        <v>54</v>
      </c>
      <c r="VC827" s="10"/>
      <c r="VD827" s="235"/>
      <c r="VE827" s="175" t="s">
        <v>90</v>
      </c>
      <c r="VF827" s="349" t="s">
        <v>183</v>
      </c>
      <c r="VH827" s="243">
        <f>IF(VG827="Kopman",1.6,1)</f>
        <v>1</v>
      </c>
      <c r="VI827" s="176" t="e">
        <f>VLOOKUP(VF827,$A$879:$F$2731,6,FALSE)</f>
        <v>#N/A</v>
      </c>
      <c r="VJ827" s="175" t="s">
        <v>61</v>
      </c>
      <c r="VK827" s="10" t="e">
        <f>VI827*1.5*VH827</f>
        <v>#N/A</v>
      </c>
      <c r="VL827" s="10"/>
      <c r="VM827" s="235"/>
      <c r="VN827" s="175" t="s">
        <v>90</v>
      </c>
      <c r="VO827" s="341" t="s">
        <v>1005</v>
      </c>
      <c r="VQ827" s="243">
        <f>IF(VP827="Kopman",1.6,1)</f>
        <v>1</v>
      </c>
      <c r="VR827" s="176">
        <f>VLOOKUP(VO827,$A$879:$F$2731,6,FALSE)</f>
        <v>16</v>
      </c>
      <c r="VS827" s="175" t="s">
        <v>61</v>
      </c>
      <c r="VT827" s="10">
        <f>VR827*1.5*VQ827</f>
        <v>24</v>
      </c>
      <c r="VU827" s="10"/>
      <c r="VV827" s="235"/>
      <c r="VW827" s="175" t="s">
        <v>90</v>
      </c>
      <c r="VX827" s="349" t="s">
        <v>183</v>
      </c>
      <c r="VZ827" s="243">
        <f>IF(VY827="Kopman",1.6,1)</f>
        <v>1</v>
      </c>
      <c r="WA827" s="176" t="e">
        <f>VLOOKUP(VX827,$A$879:$F$2731,6,FALSE)</f>
        <v>#N/A</v>
      </c>
      <c r="WB827" s="175" t="s">
        <v>61</v>
      </c>
      <c r="WC827" s="10" t="e">
        <f>WA827*1.5*VZ827</f>
        <v>#N/A</v>
      </c>
      <c r="WE827" s="235"/>
      <c r="WF827" s="175" t="s">
        <v>90</v>
      </c>
      <c r="WG827" s="341" t="s">
        <v>2623</v>
      </c>
      <c r="WI827" s="243">
        <f>IF(WH827="Kopman",1.6,1)</f>
        <v>1</v>
      </c>
      <c r="WJ827" s="176">
        <f>VLOOKUP(WG827,$A$879:$F$2731,6,FALSE)</f>
        <v>385</v>
      </c>
      <c r="WK827" s="175" t="s">
        <v>61</v>
      </c>
      <c r="WL827" s="10">
        <f>WJ827*1.5*WI827</f>
        <v>577.5</v>
      </c>
      <c r="WN827" s="235"/>
      <c r="WO827" s="175" t="s">
        <v>90</v>
      </c>
      <c r="WP827" s="341" t="s">
        <v>2591</v>
      </c>
      <c r="WQ827" s="354"/>
      <c r="WR827" s="243">
        <f>IF(WQ827="Kopman",1.6,1)</f>
        <v>1</v>
      </c>
      <c r="WS827" s="176">
        <f>VLOOKUP(WP827,$A$879:$F$2731,6,FALSE)</f>
        <v>229</v>
      </c>
      <c r="WT827" s="175" t="s">
        <v>61</v>
      </c>
      <c r="WU827" s="10">
        <f>WS827*1.5*WR827</f>
        <v>343.5</v>
      </c>
      <c r="WV827" s="10"/>
      <c r="WW827" s="235"/>
      <c r="WX827" s="175" t="s">
        <v>90</v>
      </c>
      <c r="WY827" s="341" t="s">
        <v>1403</v>
      </c>
      <c r="XA827" s="243">
        <f>IF(WZ827="Kopman",1.6,1)</f>
        <v>1</v>
      </c>
      <c r="XB827" s="176">
        <f>VLOOKUP(WY827,$A$879:$F$2731,6,FALSE)</f>
        <v>0</v>
      </c>
      <c r="XC827" s="175" t="s">
        <v>61</v>
      </c>
      <c r="XD827" s="10">
        <f>XB827*1.5*XA827</f>
        <v>0</v>
      </c>
      <c r="XF827" s="235"/>
      <c r="XG827" s="175" t="s">
        <v>90</v>
      </c>
      <c r="XH827" s="351" t="s">
        <v>516</v>
      </c>
      <c r="XJ827" s="243">
        <f>IF(XI827="Kopman",1.6,1)</f>
        <v>1</v>
      </c>
      <c r="XK827" s="176">
        <f>VLOOKUP(XH827,$A$879:$F$2731,6,FALSE)</f>
        <v>194</v>
      </c>
      <c r="XL827" s="175" t="s">
        <v>61</v>
      </c>
      <c r="XM827" s="10">
        <f>XK827*1.5*XJ827</f>
        <v>291</v>
      </c>
      <c r="XO827" s="235"/>
      <c r="XP827" s="175" t="s">
        <v>90</v>
      </c>
      <c r="XQ827" s="341" t="s">
        <v>424</v>
      </c>
      <c r="XS827" s="243">
        <f>IF(XR827="Kopman",1.6,1)</f>
        <v>1</v>
      </c>
      <c r="XT827" s="176">
        <f>VLOOKUP(XQ827,$A$879:$F$2731,6,FALSE)</f>
        <v>212</v>
      </c>
      <c r="XU827" s="175" t="s">
        <v>61</v>
      </c>
      <c r="XV827" s="10">
        <f>XT827*1.5*XS827</f>
        <v>318</v>
      </c>
      <c r="XW827" s="10"/>
      <c r="XX827" s="235"/>
      <c r="XY827" s="175" t="s">
        <v>90</v>
      </c>
      <c r="XZ827" s="341" t="s">
        <v>540</v>
      </c>
      <c r="YB827" s="243">
        <f>IF(YA827="Kopman",1.6,1)</f>
        <v>1</v>
      </c>
      <c r="YC827" s="176">
        <f>VLOOKUP(XZ827,$A$879:$F$2731,6,FALSE)</f>
        <v>264</v>
      </c>
      <c r="YD827" s="175" t="s">
        <v>61</v>
      </c>
      <c r="YE827" s="10">
        <f>YC827*1.5*YB827</f>
        <v>396</v>
      </c>
      <c r="YG827" s="235"/>
      <c r="YH827" s="175" t="s">
        <v>90</v>
      </c>
      <c r="YI827" s="341" t="s">
        <v>2500</v>
      </c>
      <c r="YK827" s="243">
        <f>IF(YJ827="Kopman",1.6,1)</f>
        <v>1</v>
      </c>
      <c r="YL827" s="176">
        <f>VLOOKUP(YI827,$A$879:$F$2731,6,FALSE)</f>
        <v>618</v>
      </c>
      <c r="YM827" s="175" t="s">
        <v>61</v>
      </c>
      <c r="YN827" s="10">
        <f>YL827*1.5*YK827</f>
        <v>927</v>
      </c>
      <c r="YO827" s="10"/>
      <c r="YP827" s="235"/>
      <c r="YQ827" s="175" t="s">
        <v>90</v>
      </c>
      <c r="YR827" s="341" t="s">
        <v>2623</v>
      </c>
      <c r="YT827" s="243">
        <f>IF(YS827="Kopman",1.6,1)</f>
        <v>1</v>
      </c>
      <c r="YU827" s="176">
        <f>VLOOKUP(YR827,$A$879:$F$2731,6,FALSE)</f>
        <v>385</v>
      </c>
      <c r="YV827" s="175" t="s">
        <v>61</v>
      </c>
      <c r="YW827" s="10">
        <f>YU827*1.5*YT827</f>
        <v>577.5</v>
      </c>
      <c r="YY827" s="235"/>
      <c r="YZ827" s="175" t="s">
        <v>90</v>
      </c>
      <c r="ZA827" s="341" t="s">
        <v>2464</v>
      </c>
      <c r="ZC827" s="243">
        <f>IF(ZB827="Kopman",1.6,1)</f>
        <v>1</v>
      </c>
      <c r="ZD827" s="176">
        <f>VLOOKUP(ZA827,$A$879:$F$2731,6,FALSE)</f>
        <v>125</v>
      </c>
      <c r="ZE827" s="175" t="s">
        <v>61</v>
      </c>
      <c r="ZF827" s="10">
        <f>ZD827*1.5*ZC827</f>
        <v>187.5</v>
      </c>
      <c r="ZH827" s="235"/>
      <c r="ZI827" s="175" t="s">
        <v>90</v>
      </c>
      <c r="ZJ827" s="341" t="s">
        <v>2464</v>
      </c>
      <c r="ZL827" s="243">
        <f>IF(ZK827="Kopman",1.6,1)</f>
        <v>1</v>
      </c>
      <c r="ZM827" s="176">
        <f>VLOOKUP(ZJ827,$A$879:$F$2731,6,FALSE)</f>
        <v>125</v>
      </c>
      <c r="ZN827" s="175" t="s">
        <v>61</v>
      </c>
      <c r="ZO827" s="10">
        <f>ZM827*1.5*ZL827</f>
        <v>187.5</v>
      </c>
      <c r="ZQ827" s="235"/>
      <c r="ZR827" s="175" t="s">
        <v>90</v>
      </c>
      <c r="ZS827" s="341" t="s">
        <v>540</v>
      </c>
      <c r="ZU827" s="243">
        <f>IF(ZT827="Kopman",1.6,1)</f>
        <v>1</v>
      </c>
      <c r="ZV827" s="176">
        <f>VLOOKUP(ZS827,$A$879:$F$2731,6,FALSE)</f>
        <v>264</v>
      </c>
      <c r="ZW827" s="175" t="s">
        <v>61</v>
      </c>
      <c r="ZX827" s="10">
        <f>ZV827*1.5*ZU827</f>
        <v>396</v>
      </c>
      <c r="ZY827" s="10"/>
      <c r="ZZ827" s="235"/>
      <c r="AAA827" s="175" t="s">
        <v>90</v>
      </c>
      <c r="AAB827" s="341" t="s">
        <v>422</v>
      </c>
      <c r="AAD827" s="243">
        <f>IF(AAC827="Kopman",1.6,1)</f>
        <v>1</v>
      </c>
      <c r="AAE827" s="176">
        <f>VLOOKUP(AAB827,$A$879:$F$2731,6,FALSE)</f>
        <v>92</v>
      </c>
      <c r="AAF827" s="175" t="s">
        <v>61</v>
      </c>
      <c r="AAG827" s="10">
        <f>AAE827*1.5*AAD827</f>
        <v>138</v>
      </c>
      <c r="AAH827" s="10"/>
      <c r="AAI827" s="235"/>
      <c r="AAJ827" s="175" t="s">
        <v>90</v>
      </c>
      <c r="AAK827" s="75" t="s">
        <v>183</v>
      </c>
      <c r="AAM827" s="243">
        <f>IF(AAL827="Kopman",1.6,1)</f>
        <v>1</v>
      </c>
      <c r="AAN827" s="176" t="e">
        <f>VLOOKUP(AAK827,$A$879:$F$2731,6,FALSE)</f>
        <v>#N/A</v>
      </c>
      <c r="AAO827" s="175" t="s">
        <v>61</v>
      </c>
      <c r="AAP827" s="10" t="e">
        <f>AAN827*1.5*AAM827</f>
        <v>#N/A</v>
      </c>
      <c r="AAQ827" s="10"/>
      <c r="AAR827" s="235"/>
      <c r="AAS827" s="175" t="s">
        <v>90</v>
      </c>
      <c r="AAT827" s="341" t="s">
        <v>1700</v>
      </c>
      <c r="AAV827" s="243">
        <f>IF(AAU827="Kopman",1.6,1)</f>
        <v>1</v>
      </c>
      <c r="AAW827" s="176">
        <f>VLOOKUP(AAT827,$A$879:$F$2731,6,FALSE)</f>
        <v>255</v>
      </c>
      <c r="AAX827" s="175" t="s">
        <v>61</v>
      </c>
      <c r="AAY827" s="10">
        <f>AAW827*1.5*AAV827</f>
        <v>382.5</v>
      </c>
      <c r="AAZ827" s="10"/>
      <c r="ABA827" s="235"/>
      <c r="ABB827" s="175" t="s">
        <v>90</v>
      </c>
      <c r="ABC827" s="356" t="s">
        <v>1403</v>
      </c>
      <c r="ABD827" s="14" t="s">
        <v>1662</v>
      </c>
      <c r="ABE827" s="243">
        <f>IF(ABD827="Kopman",1.6,1)</f>
        <v>1.6</v>
      </c>
      <c r="ABF827" s="176">
        <f>VLOOKUP(ABC827,$A$879:$F$2731,6,FALSE)</f>
        <v>0</v>
      </c>
      <c r="ABG827" s="175" t="s">
        <v>61</v>
      </c>
      <c r="ABH827" s="10">
        <f>ABF827*1.5*ABE827</f>
        <v>0</v>
      </c>
      <c r="ABI827" s="10"/>
      <c r="ABJ827" s="235"/>
      <c r="ABK827" s="175" t="s">
        <v>90</v>
      </c>
      <c r="ABL827" s="341" t="s">
        <v>1713</v>
      </c>
      <c r="ABN827" s="243">
        <f>IF(ABM827="Kopman",1.6,1)</f>
        <v>1</v>
      </c>
      <c r="ABO827" s="176">
        <f>VLOOKUP(ABL827,$A$879:$F$2731,6,FALSE)</f>
        <v>318</v>
      </c>
      <c r="ABP827" s="175" t="s">
        <v>61</v>
      </c>
      <c r="ABQ827" s="10">
        <f>ABO827*1.5*ABN827</f>
        <v>477</v>
      </c>
      <c r="ABR827" s="10"/>
      <c r="ABS827" s="235"/>
      <c r="ABT827" s="175" t="s">
        <v>90</v>
      </c>
      <c r="ABU827" s="75" t="s">
        <v>183</v>
      </c>
      <c r="ABW827" s="243">
        <f>IF(ABV827="Kopman",1.6,1)</f>
        <v>1</v>
      </c>
      <c r="ABX827" s="176" t="e">
        <f>VLOOKUP(ABU827,$A$879:$F$2731,6,FALSE)</f>
        <v>#N/A</v>
      </c>
      <c r="ABY827" s="175" t="s">
        <v>61</v>
      </c>
      <c r="ABZ827" s="10" t="e">
        <f>ABX827*1.5*ABW827</f>
        <v>#N/A</v>
      </c>
      <c r="ACA827" s="10"/>
      <c r="ACB827" s="235"/>
      <c r="ACC827" s="175" t="s">
        <v>90</v>
      </c>
      <c r="ACD827" s="75" t="s">
        <v>183</v>
      </c>
      <c r="ACF827" s="243">
        <f>IF(ACE827="Kopman",1.6,1)</f>
        <v>1</v>
      </c>
      <c r="ACG827" s="176" t="e">
        <f>VLOOKUP(ACD827,$A$879:$F$2731,6,FALSE)</f>
        <v>#N/A</v>
      </c>
      <c r="ACH827" s="175" t="s">
        <v>61</v>
      </c>
      <c r="ACI827" s="10" t="e">
        <f>ACG827*1.5*ACF827</f>
        <v>#N/A</v>
      </c>
      <c r="ACJ827" s="10"/>
      <c r="ACK827" s="235"/>
      <c r="ACL827" s="175" t="s">
        <v>90</v>
      </c>
      <c r="ACM827" s="75" t="s">
        <v>183</v>
      </c>
      <c r="ACO827" s="243">
        <f>IF(ACN827="Kopman",1.6,1)</f>
        <v>1</v>
      </c>
      <c r="ACP827" s="176" t="e">
        <f>VLOOKUP(ACM827,$A$879:$F$2731,6,FALSE)</f>
        <v>#N/A</v>
      </c>
      <c r="ACQ827" s="175" t="s">
        <v>61</v>
      </c>
      <c r="ACR827" s="10" t="e">
        <f>ACP827*1.5*ACO827</f>
        <v>#N/A</v>
      </c>
      <c r="ACS827" s="10"/>
      <c r="ACT827" s="235"/>
      <c r="ACU827" s="175" t="s">
        <v>90</v>
      </c>
      <c r="ACV827" s="75" t="s">
        <v>183</v>
      </c>
      <c r="ACX827" s="243">
        <f>IF(ACW827="Kopman",1.6,1)</f>
        <v>1</v>
      </c>
      <c r="ACY827" s="176" t="e">
        <f>VLOOKUP(ACV827,$A$879:$F$2731,6,FALSE)</f>
        <v>#N/A</v>
      </c>
      <c r="ACZ827" s="175" t="s">
        <v>61</v>
      </c>
      <c r="ADA827" s="10" t="e">
        <f>ACY827*1.5*ACX827</f>
        <v>#N/A</v>
      </c>
      <c r="ADB827" s="10"/>
      <c r="ADC827" s="235"/>
      <c r="ADD827" s="175" t="s">
        <v>90</v>
      </c>
      <c r="ADE827" s="341" t="s">
        <v>422</v>
      </c>
      <c r="ADG827" s="243">
        <f>IF(ADF827="Kopman",1.6,1)</f>
        <v>1</v>
      </c>
      <c r="ADH827" s="176">
        <f>VLOOKUP(ADE827,$A$879:$F$2731,6,FALSE)</f>
        <v>92</v>
      </c>
      <c r="ADI827" s="175" t="s">
        <v>61</v>
      </c>
      <c r="ADJ827" s="10">
        <f>ADH827*1.5*ADG827</f>
        <v>138</v>
      </c>
      <c r="ADL827" s="235"/>
      <c r="ADM827" s="175" t="s">
        <v>90</v>
      </c>
      <c r="ADN827" s="75" t="s">
        <v>183</v>
      </c>
      <c r="ADP827" s="243">
        <f>IF(ADO827="Kopman",1.6,1)</f>
        <v>1</v>
      </c>
      <c r="ADQ827" s="176" t="e">
        <f>VLOOKUP(ADN827,$A$879:$F$2731,6,FALSE)</f>
        <v>#N/A</v>
      </c>
      <c r="ADR827" s="175" t="s">
        <v>61</v>
      </c>
      <c r="ADS827" s="10" t="e">
        <f>ADQ827*1.5*ADP827</f>
        <v>#N/A</v>
      </c>
      <c r="ADT827" s="10"/>
      <c r="ADU827" s="235"/>
      <c r="ADV827" s="175" t="s">
        <v>90</v>
      </c>
      <c r="ADW827" s="341" t="s">
        <v>1012</v>
      </c>
      <c r="ADY827" s="243">
        <f>IF(ADX827="Kopman",1.6,1)</f>
        <v>1</v>
      </c>
      <c r="ADZ827" s="176">
        <f>VLOOKUP(ADW827,$A$879:$F$2731,6,FALSE)</f>
        <v>48</v>
      </c>
      <c r="AEA827" s="175" t="s">
        <v>61</v>
      </c>
      <c r="AEB827" s="10">
        <f>ADZ827*1.5*ADY827</f>
        <v>72</v>
      </c>
      <c r="AED827" s="235"/>
      <c r="AEE827" s="175" t="s">
        <v>90</v>
      </c>
      <c r="AEF827" s="75" t="s">
        <v>183</v>
      </c>
      <c r="AEH827" s="243">
        <f>IF(AEG827="Kopman",1.6,1)</f>
        <v>1</v>
      </c>
      <c r="AEI827" s="176" t="e">
        <f>VLOOKUP(AEF827,$A$879:$F$2731,6,FALSE)</f>
        <v>#N/A</v>
      </c>
      <c r="AEJ827" s="175" t="s">
        <v>61</v>
      </c>
      <c r="AEK827" s="10" t="e">
        <f>AEI827*1.5*AEH827</f>
        <v>#N/A</v>
      </c>
      <c r="AEM827" s="235"/>
      <c r="AEN827" s="175" t="s">
        <v>90</v>
      </c>
      <c r="AEO827" s="75" t="s">
        <v>183</v>
      </c>
      <c r="AEQ827" s="243">
        <f>IF(AEP827="Kopman",1.6,1)</f>
        <v>1</v>
      </c>
      <c r="AER827" s="176" t="e">
        <f>VLOOKUP(AEO827,$A$879:$F$2731,6,FALSE)</f>
        <v>#N/A</v>
      </c>
      <c r="AES827" s="175" t="s">
        <v>61</v>
      </c>
      <c r="AET827" s="10" t="e">
        <f>AER827*1.5*AEQ827</f>
        <v>#N/A</v>
      </c>
      <c r="AEV827" s="235"/>
      <c r="AEW827" s="175" t="s">
        <v>90</v>
      </c>
      <c r="AEX827" s="75" t="s">
        <v>183</v>
      </c>
      <c r="AEZ827" s="243">
        <f>IF(AEY827="Kopman",1.6,1)</f>
        <v>1</v>
      </c>
      <c r="AFA827" s="176" t="e">
        <f>VLOOKUP(AEX827,$A$879:$F$2731,6,FALSE)</f>
        <v>#N/A</v>
      </c>
      <c r="AFB827" s="175" t="s">
        <v>61</v>
      </c>
      <c r="AFC827" s="10" t="e">
        <f>AFA827*1.5*AEZ827</f>
        <v>#N/A</v>
      </c>
      <c r="AFD827" s="10"/>
      <c r="AFE827" s="235"/>
      <c r="AFF827" s="175" t="s">
        <v>90</v>
      </c>
      <c r="AFG827" s="75" t="s">
        <v>183</v>
      </c>
      <c r="AFI827" s="243">
        <f>IF(AFH827="Kopman",1.6,1)</f>
        <v>1</v>
      </c>
      <c r="AFJ827" s="176" t="e">
        <f>VLOOKUP(AFG827,$A$879:$F$2731,6,FALSE)</f>
        <v>#N/A</v>
      </c>
      <c r="AFK827" s="175" t="s">
        <v>61</v>
      </c>
      <c r="AFL827" s="10" t="e">
        <f>AFJ827*1.5*AFI827</f>
        <v>#N/A</v>
      </c>
      <c r="AFM827" s="10"/>
      <c r="AFN827" s="235"/>
      <c r="AFO827" s="175" t="s">
        <v>90</v>
      </c>
      <c r="AFP827" s="75" t="s">
        <v>183</v>
      </c>
      <c r="AFR827" s="243">
        <f>IF(AFQ827="Kopman",1.6,1)</f>
        <v>1</v>
      </c>
      <c r="AFS827" s="176" t="e">
        <f>VLOOKUP(AFP827,$A$879:$F$2731,6,FALSE)</f>
        <v>#N/A</v>
      </c>
      <c r="AFT827" s="175" t="s">
        <v>61</v>
      </c>
      <c r="AFU827" s="10" t="e">
        <f>AFS827*1.5*AFR827</f>
        <v>#N/A</v>
      </c>
      <c r="AFV827" s="10"/>
      <c r="AFW827" s="235"/>
      <c r="AFX827" s="175" t="s">
        <v>90</v>
      </c>
      <c r="AFY827" s="341" t="s">
        <v>959</v>
      </c>
      <c r="AGA827" s="243">
        <f>IF(AFZ827="Kopman",1.6,1)</f>
        <v>1</v>
      </c>
      <c r="AGB827" s="176">
        <f>VLOOKUP(AFY827,$A$879:$F$2731,6,FALSE)</f>
        <v>595</v>
      </c>
      <c r="AGC827" s="175" t="s">
        <v>61</v>
      </c>
      <c r="AGD827" s="10">
        <f>AGB827*1.5*AGA827</f>
        <v>892.5</v>
      </c>
      <c r="AGE827" s="10"/>
      <c r="AGF827" s="235"/>
      <c r="AGG827" s="175" t="s">
        <v>90</v>
      </c>
      <c r="AGH827" s="341" t="s">
        <v>2464</v>
      </c>
      <c r="AGJ827" s="243">
        <f>IF(AGI827="Kopman",1.6,1)</f>
        <v>1</v>
      </c>
      <c r="AGK827" s="176">
        <f>VLOOKUP(AGH827,$A$879:$F$2731,6,FALSE)</f>
        <v>125</v>
      </c>
      <c r="AGL827" s="175" t="s">
        <v>61</v>
      </c>
      <c r="AGM827" s="10">
        <f>AGK827*1.5*AGJ827</f>
        <v>187.5</v>
      </c>
      <c r="AGN827" s="10"/>
      <c r="AGO827" s="235"/>
      <c r="AGP827" s="175" t="s">
        <v>90</v>
      </c>
      <c r="AGQ827" s="341" t="s">
        <v>516</v>
      </c>
      <c r="AGS827" s="243">
        <f>IF(AGR827="Kopman",1.6,1)</f>
        <v>1</v>
      </c>
      <c r="AGT827" s="176">
        <f>VLOOKUP(AGQ827,$A$879:$F$2731,6,FALSE)</f>
        <v>194</v>
      </c>
      <c r="AGU827" s="175" t="s">
        <v>61</v>
      </c>
      <c r="AGV827" s="10">
        <f>AGT827*1.5*AGS827</f>
        <v>291</v>
      </c>
      <c r="AGW827" s="10"/>
      <c r="AGX827" s="235"/>
      <c r="AGY827" s="175" t="s">
        <v>90</v>
      </c>
      <c r="AGZ827" s="341" t="s">
        <v>1012</v>
      </c>
      <c r="AHB827" s="243">
        <f>IF(AHA827="Kopman",1.6,1)</f>
        <v>1</v>
      </c>
      <c r="AHC827" s="176">
        <f>VLOOKUP(AGZ827,$A$879:$F$2731,6,FALSE)</f>
        <v>48</v>
      </c>
      <c r="AHD827" s="175" t="s">
        <v>61</v>
      </c>
      <c r="AHE827" s="10">
        <f>AHC827*1.5*AHB827</f>
        <v>72</v>
      </c>
      <c r="AHF827" s="10"/>
      <c r="AHG827" s="235"/>
      <c r="AHH827" s="175" t="s">
        <v>90</v>
      </c>
      <c r="AHI827" s="398" t="s">
        <v>2500</v>
      </c>
      <c r="AHK827" s="243">
        <f>IF(AHJ827="Kopman",1.6,1)</f>
        <v>1</v>
      </c>
      <c r="AHL827" s="176">
        <f>VLOOKUP(AHI827,$A$879:$F$2731,6,FALSE)</f>
        <v>618</v>
      </c>
      <c r="AHM827" s="175" t="s">
        <v>61</v>
      </c>
      <c r="AHN827" s="10">
        <f>AHL827*1.5*AHK827</f>
        <v>927</v>
      </c>
      <c r="AHO827" s="10"/>
      <c r="AHP827" s="235"/>
      <c r="AHQ827" s="175" t="s">
        <v>90</v>
      </c>
      <c r="AHR827" s="341" t="s">
        <v>1745</v>
      </c>
      <c r="AHT827" s="243">
        <f>IF(AHS827="Kopman",1.6,1)</f>
        <v>1</v>
      </c>
      <c r="AHU827" s="176">
        <f>VLOOKUP(AHR827,$A$879:$F$2731,6,FALSE)</f>
        <v>450</v>
      </c>
      <c r="AHV827" s="175" t="s">
        <v>61</v>
      </c>
      <c r="AHW827" s="10">
        <f>AHU827*1.5*AHT827</f>
        <v>675</v>
      </c>
      <c r="AHX827" s="10"/>
      <c r="AHY827" s="235"/>
      <c r="AHZ827" s="175" t="s">
        <v>90</v>
      </c>
      <c r="AIA827" s="341" t="s">
        <v>2464</v>
      </c>
      <c r="AIC827" s="243">
        <f>IF(AIB827="Kopman",1.6,1)</f>
        <v>1</v>
      </c>
      <c r="AID827" s="176">
        <f>VLOOKUP(AIA827,$A$879:$F$2731,6,FALSE)</f>
        <v>125</v>
      </c>
      <c r="AIE827" s="175" t="s">
        <v>61</v>
      </c>
      <c r="AIF827" s="10">
        <f>AID827*1.5*AIC827</f>
        <v>187.5</v>
      </c>
      <c r="AIG827" s="10"/>
      <c r="AIH827" s="235"/>
      <c r="AII827" s="175" t="s">
        <v>90</v>
      </c>
      <c r="AIJ827" s="341" t="s">
        <v>516</v>
      </c>
      <c r="AIL827" s="243">
        <f>IF(AIK827="Kopman",1.6,1)</f>
        <v>1</v>
      </c>
      <c r="AIM827" s="176">
        <f>VLOOKUP(AIJ827,$A$879:$F$2731,6,FALSE)</f>
        <v>194</v>
      </c>
      <c r="AIN827" s="175" t="s">
        <v>61</v>
      </c>
      <c r="AIO827" s="10">
        <f>AIM827*1.5*AIL827</f>
        <v>291</v>
      </c>
      <c r="AIP827" s="10"/>
      <c r="AIQ827" s="235"/>
      <c r="AIR827" s="175" t="s">
        <v>90</v>
      </c>
      <c r="AIS827" s="342" t="s">
        <v>959</v>
      </c>
      <c r="AIT827" s="14" t="s">
        <v>1662</v>
      </c>
      <c r="AIU827" s="243">
        <f>IF(AIT827="Kopman",1.6,1)</f>
        <v>1.6</v>
      </c>
      <c r="AIV827" s="176">
        <f>VLOOKUP(AIS827,$A$879:$F$2731,6,FALSE)</f>
        <v>595</v>
      </c>
      <c r="AIW827" s="175" t="s">
        <v>61</v>
      </c>
      <c r="AIX827" s="10">
        <f>AIV827*1.5*AIU827</f>
        <v>1428</v>
      </c>
      <c r="AIY827" s="10"/>
      <c r="AIZ827" s="235"/>
      <c r="AJA827" s="175" t="s">
        <v>90</v>
      </c>
      <c r="AJB827" s="351" t="s">
        <v>1386</v>
      </c>
      <c r="AJD827" s="243">
        <f>IF(AJC827="Kopman",1.6,1)</f>
        <v>1</v>
      </c>
      <c r="AJE827" s="176">
        <f>VLOOKUP(AJB827,$A$879:$F$2731,6,FALSE)</f>
        <v>74</v>
      </c>
      <c r="AJF827" s="175" t="s">
        <v>61</v>
      </c>
      <c r="AJG827" s="10">
        <f>AJE827*1.5*AJD827</f>
        <v>111</v>
      </c>
      <c r="AJH827" s="10"/>
      <c r="AJI827" s="235"/>
      <c r="AJJ827" s="175" t="s">
        <v>90</v>
      </c>
      <c r="AJK827" s="341" t="s">
        <v>1745</v>
      </c>
      <c r="AJM827" s="243">
        <f>IF(AJL827="Kopman",1.6,1)</f>
        <v>1</v>
      </c>
      <c r="AJN827" s="176">
        <f>VLOOKUP(AJK827,$A$879:$F$2731,6,FALSE)</f>
        <v>450</v>
      </c>
      <c r="AJO827" s="175" t="s">
        <v>61</v>
      </c>
      <c r="AJP827" s="10">
        <f>AJN827*1.5*AJM827</f>
        <v>675</v>
      </c>
      <c r="AJQ827" s="10"/>
      <c r="AJR827" s="235"/>
      <c r="AJS827" s="175" t="s">
        <v>90</v>
      </c>
      <c r="AJT827" s="347" t="s">
        <v>1957</v>
      </c>
      <c r="AJV827" s="243">
        <f>IF(AJU827="Kopman",1.6,1)</f>
        <v>1</v>
      </c>
      <c r="AJW827" s="176">
        <f>VLOOKUP(AJT827,$A$879:$F$2731,6,FALSE)</f>
        <v>189</v>
      </c>
      <c r="AJX827" s="175" t="s">
        <v>61</v>
      </c>
      <c r="AJY827" s="10">
        <f>AJW827*1.5*AJV827</f>
        <v>283.5</v>
      </c>
      <c r="AJZ827" s="10"/>
      <c r="AKA827" s="235"/>
      <c r="AKB827" s="175" t="s">
        <v>90</v>
      </c>
      <c r="AKC827" s="341" t="s">
        <v>2464</v>
      </c>
      <c r="AKE827" s="243">
        <f>IF(AKD827="Kopman",1.6,1)</f>
        <v>1</v>
      </c>
      <c r="AKF827" s="176">
        <f>VLOOKUP(AKC827,$A$879:$F$2731,6,FALSE)</f>
        <v>125</v>
      </c>
      <c r="AKG827" s="175" t="s">
        <v>61</v>
      </c>
      <c r="AKH827" s="10">
        <f>AKF827*1.5*AKE827</f>
        <v>187.5</v>
      </c>
      <c r="AKI827" s="10"/>
      <c r="AKJ827" s="235"/>
      <c r="AKK827" s="175" t="s">
        <v>90</v>
      </c>
      <c r="AKL827" s="342" t="s">
        <v>2500</v>
      </c>
      <c r="AKM827" s="14" t="s">
        <v>1662</v>
      </c>
      <c r="AKN827" s="243">
        <f>IF(AKM827="Kopman",1.6,1)</f>
        <v>1.6</v>
      </c>
      <c r="AKO827" s="176">
        <f>VLOOKUP(AKL827,$A$879:$F$2731,6,FALSE)</f>
        <v>618</v>
      </c>
      <c r="AKP827" s="175" t="s">
        <v>61</v>
      </c>
      <c r="AKQ827" s="10">
        <f>AKO827*1.5*AKN827</f>
        <v>1483.2</v>
      </c>
      <c r="AKR827" s="10"/>
      <c r="AKS827" s="235"/>
      <c r="AKT827" s="175" t="s">
        <v>90</v>
      </c>
      <c r="AKU827" s="341" t="s">
        <v>2623</v>
      </c>
      <c r="AKW827" s="243">
        <f>IF(AKV827="Kopman",1.6,1)</f>
        <v>1</v>
      </c>
      <c r="AKX827" s="176">
        <f>VLOOKUP(AKU827,$A$879:$F$2731,6,FALSE)</f>
        <v>385</v>
      </c>
      <c r="AKY827" s="175" t="s">
        <v>61</v>
      </c>
      <c r="AKZ827" s="10">
        <f>AKX827*1.5*AKW827</f>
        <v>577.5</v>
      </c>
      <c r="ALA827" s="10"/>
      <c r="ALB827" s="235"/>
      <c r="ALC827" s="175" t="s">
        <v>90</v>
      </c>
      <c r="ALD827" s="341" t="s">
        <v>2337</v>
      </c>
      <c r="ALF827" s="243">
        <f>IF(ALE827="Kopman",1.6,1)</f>
        <v>1</v>
      </c>
      <c r="ALG827" s="176">
        <f>VLOOKUP(ALD827,$A$879:$F$2731,6,FALSE)</f>
        <v>398</v>
      </c>
      <c r="ALH827" s="175" t="s">
        <v>61</v>
      </c>
      <c r="ALI827" s="10">
        <f>ALG827*1.5*ALF827</f>
        <v>597</v>
      </c>
      <c r="ALJ827" s="10"/>
      <c r="ALK827" s="235"/>
      <c r="ALL827" s="175" t="s">
        <v>90</v>
      </c>
      <c r="ALM827" s="342" t="s">
        <v>2607</v>
      </c>
      <c r="ALN827" s="14" t="s">
        <v>1662</v>
      </c>
      <c r="ALO827" s="243">
        <f>IF(ALN827="Kopman",1.6,1)</f>
        <v>1.6</v>
      </c>
      <c r="ALP827" s="176">
        <f>VLOOKUP(ALM827,$A$879:$F$2731,6,FALSE)</f>
        <v>733</v>
      </c>
      <c r="ALQ827" s="175" t="s">
        <v>61</v>
      </c>
      <c r="ALR827" s="10">
        <f>ALP827*1.5*ALO827</f>
        <v>1759.2</v>
      </c>
      <c r="ALS827" s="10"/>
      <c r="ALT827" s="235"/>
      <c r="ALU827" s="175" t="s">
        <v>90</v>
      </c>
      <c r="ALV827" s="342" t="s">
        <v>2500</v>
      </c>
      <c r="ALW827" s="14" t="s">
        <v>1662</v>
      </c>
      <c r="ALX827" s="243">
        <f>IF(ALW827="Kopman",1.6,1)</f>
        <v>1.6</v>
      </c>
      <c r="ALY827" s="176">
        <f>VLOOKUP(ALV827,$A$879:$F$2731,6,FALSE)</f>
        <v>618</v>
      </c>
      <c r="ALZ827" s="175" t="s">
        <v>61</v>
      </c>
      <c r="AMA827" s="10">
        <f>ALY827*1.5*ALX827</f>
        <v>1483.2</v>
      </c>
      <c r="AMB827" s="10"/>
      <c r="AMC827" s="235"/>
      <c r="AMD827" s="175" t="s">
        <v>90</v>
      </c>
      <c r="AME827" s="401" t="s">
        <v>2008</v>
      </c>
      <c r="AMG827" s="243">
        <f>IF(AMF827="Kopman",1.6,1)</f>
        <v>1</v>
      </c>
      <c r="AMH827" s="176">
        <f>VLOOKUP(AME827,$A$879:$F$2731,6,FALSE)</f>
        <v>169</v>
      </c>
      <c r="AMI827" s="175" t="s">
        <v>61</v>
      </c>
      <c r="AMJ827" s="10">
        <f>AMH827*1.5*AMG827</f>
        <v>253.5</v>
      </c>
      <c r="AMK827" s="10"/>
      <c r="AML827" s="235"/>
      <c r="AMM827" s="175" t="s">
        <v>90</v>
      </c>
      <c r="AMN827" s="343" t="s">
        <v>1012</v>
      </c>
      <c r="AMP827" s="243">
        <f>IF(AMO827="Kopman",1.6,1)</f>
        <v>1</v>
      </c>
      <c r="AMQ827" s="176">
        <f>VLOOKUP(AMN827,$A$879:$F$2731,6,FALSE)</f>
        <v>48</v>
      </c>
      <c r="AMR827" s="175" t="s">
        <v>61</v>
      </c>
      <c r="AMS827" s="10">
        <f>AMQ827*1.5*AMP827</f>
        <v>72</v>
      </c>
      <c r="AMT827" s="10"/>
      <c r="AMU827" s="235"/>
      <c r="AMV827" s="175" t="s">
        <v>90</v>
      </c>
      <c r="AMW827" s="341" t="s">
        <v>1012</v>
      </c>
      <c r="AMY827" s="243">
        <f>IF(AMX827="Kopman",1.6,1)</f>
        <v>1</v>
      </c>
      <c r="AMZ827" s="176">
        <f>VLOOKUP(AMW827,$A$879:$F$2731,6,FALSE)</f>
        <v>48</v>
      </c>
      <c r="ANA827" s="175" t="s">
        <v>61</v>
      </c>
      <c r="ANB827" s="10">
        <f>AMZ827*1.5*AMY827</f>
        <v>72</v>
      </c>
      <c r="ANC827" s="10"/>
      <c r="AND827" s="235"/>
      <c r="ANE827" s="175" t="s">
        <v>90</v>
      </c>
      <c r="ANF827" s="341" t="s">
        <v>2474</v>
      </c>
      <c r="ANH827" s="243">
        <f>IF(ANG827="Kopman",1.6,1)</f>
        <v>1</v>
      </c>
      <c r="ANI827" s="176">
        <f>VLOOKUP(ANF827,$A$879:$F$2731,6,FALSE)</f>
        <v>23</v>
      </c>
      <c r="ANJ827" s="175" t="s">
        <v>61</v>
      </c>
      <c r="ANK827" s="10">
        <f>ANI827*1.5*ANH827</f>
        <v>34.5</v>
      </c>
      <c r="ANL827" s="10"/>
      <c r="ANM827" s="235"/>
      <c r="ANN827" s="175" t="s">
        <v>90</v>
      </c>
      <c r="ANO827" s="351" t="s">
        <v>2464</v>
      </c>
      <c r="ANQ827" s="243">
        <f>IF(ANP827="Kopman",1.6,1)</f>
        <v>1</v>
      </c>
      <c r="ANR827" s="176">
        <f>VLOOKUP(ANO827,$A$879:$F$2731,6,FALSE)</f>
        <v>125</v>
      </c>
      <c r="ANS827" s="175" t="s">
        <v>61</v>
      </c>
      <c r="ANT827" s="10">
        <f>ANR827*1.5*ANQ827</f>
        <v>187.5</v>
      </c>
      <c r="ANU827" s="10"/>
      <c r="ANV827" s="235"/>
      <c r="ANW827" s="175" t="s">
        <v>90</v>
      </c>
      <c r="ANX827" s="341" t="s">
        <v>516</v>
      </c>
      <c r="ANZ827" s="243">
        <f>IF(ANY827="Kopman",1.6,1)</f>
        <v>1</v>
      </c>
      <c r="AOA827" s="176">
        <f>VLOOKUP(ANX827,$A$879:$F$2731,6,FALSE)</f>
        <v>194</v>
      </c>
      <c r="AOB827" s="175" t="s">
        <v>61</v>
      </c>
      <c r="AOC827" s="10">
        <f>AOA827*1.5*ANZ827</f>
        <v>291</v>
      </c>
      <c r="AOD827" s="10"/>
      <c r="AOE827" s="235"/>
      <c r="AOF827" s="175" t="s">
        <v>90</v>
      </c>
      <c r="AOG827" s="75" t="s">
        <v>183</v>
      </c>
      <c r="AOI827" s="243">
        <f>IF(AOH827="Kopman",1.6,1)</f>
        <v>1</v>
      </c>
      <c r="AOJ827" s="176" t="e">
        <f>VLOOKUP(AOG827,$A$879:$F$2731,6,FALSE)</f>
        <v>#N/A</v>
      </c>
      <c r="AOK827" s="175" t="s">
        <v>61</v>
      </c>
      <c r="AOL827" s="10" t="e">
        <f>AOJ827*1.5*AOI827</f>
        <v>#N/A</v>
      </c>
      <c r="AOM827" s="10"/>
      <c r="AON827" s="235"/>
      <c r="AOO827" s="175" t="s">
        <v>90</v>
      </c>
      <c r="AOP827" s="341" t="s">
        <v>1403</v>
      </c>
      <c r="AOR827" s="243">
        <f>IF(AOQ827="Kopman",1.6,1)</f>
        <v>1</v>
      </c>
      <c r="AOS827" s="176">
        <f>VLOOKUP(AOP827,$A$879:$F$2731,6,FALSE)</f>
        <v>0</v>
      </c>
      <c r="AOT827" s="175" t="s">
        <v>61</v>
      </c>
      <c r="AOU827" s="10">
        <f>AOS827*1.5*AOR827</f>
        <v>0</v>
      </c>
      <c r="AOV827" s="10"/>
      <c r="AOW827" s="235"/>
      <c r="AOX827" s="175" t="s">
        <v>90</v>
      </c>
      <c r="AOY827" s="404" t="s">
        <v>2039</v>
      </c>
      <c r="APA827" s="243">
        <f>IF(AOZ827="Kopman",1.6,1)</f>
        <v>1</v>
      </c>
      <c r="APB827" s="176">
        <f>VLOOKUP(AOY827,$A$879:$F$2731,6,FALSE)</f>
        <v>218</v>
      </c>
      <c r="APC827" s="175" t="s">
        <v>61</v>
      </c>
      <c r="APD827" s="10">
        <f>APB827*1.5*APA827</f>
        <v>327</v>
      </c>
      <c r="APE827" s="10"/>
      <c r="APF827" s="235"/>
      <c r="APG827" s="175" t="s">
        <v>90</v>
      </c>
      <c r="APH827" s="341" t="s">
        <v>958</v>
      </c>
      <c r="APJ827" s="243">
        <f>IF(API827="Kopman",1.6,1)</f>
        <v>1</v>
      </c>
      <c r="APK827" s="176">
        <f>VLOOKUP(APH827,$A$879:$F$2731,6,FALSE)</f>
        <v>117</v>
      </c>
      <c r="APL827" s="175" t="s">
        <v>61</v>
      </c>
      <c r="APM827" s="10">
        <f>APK827*1.5*APJ827</f>
        <v>175.5</v>
      </c>
      <c r="APN827" s="10"/>
      <c r="APO827" s="235"/>
      <c r="APP827" s="175" t="s">
        <v>90</v>
      </c>
      <c r="APQ827" s="75" t="s">
        <v>183</v>
      </c>
      <c r="APS827" s="243">
        <f>IF(APR827="Kopman",1.6,1)</f>
        <v>1</v>
      </c>
      <c r="APT827" s="176" t="e">
        <f>VLOOKUP(APQ827,$A$879:$F$2731,6,FALSE)</f>
        <v>#N/A</v>
      </c>
      <c r="APU827" s="175" t="s">
        <v>61</v>
      </c>
      <c r="APV827" s="10" t="e">
        <f>APT827*1.5*APS827</f>
        <v>#N/A</v>
      </c>
      <c r="APW827" s="10"/>
      <c r="APX827" s="235"/>
      <c r="APY827" s="175" t="s">
        <v>90</v>
      </c>
      <c r="APZ827" s="341" t="s">
        <v>1012</v>
      </c>
      <c r="AQB827" s="243">
        <f>IF(AQA827="Kopman",1.6,1)</f>
        <v>1</v>
      </c>
      <c r="AQC827" s="176">
        <f>VLOOKUP(APZ827,$A$879:$F$2731,6,FALSE)</f>
        <v>48</v>
      </c>
      <c r="AQD827" s="175" t="s">
        <v>61</v>
      </c>
      <c r="AQE827" s="10">
        <f>AQC827*1.5*AQB827</f>
        <v>72</v>
      </c>
      <c r="AQF827" s="10"/>
      <c r="AQG827" s="235"/>
      <c r="AQH827" s="175" t="s">
        <v>90</v>
      </c>
      <c r="AQI827" s="341" t="s">
        <v>994</v>
      </c>
      <c r="AQK827" s="243">
        <f>IF(AQJ827="Kopman",1.6,1)</f>
        <v>1</v>
      </c>
      <c r="AQL827" s="176">
        <f>VLOOKUP(AQI827,$A$879:$F$2731,6,FALSE)</f>
        <v>34</v>
      </c>
      <c r="AQM827" s="175" t="s">
        <v>61</v>
      </c>
      <c r="AQN827" s="10">
        <f>AQL827*1.5*AQK827</f>
        <v>51</v>
      </c>
      <c r="AQO827" s="10"/>
      <c r="AQP827" s="235"/>
      <c r="AQQ827" s="175" t="s">
        <v>90</v>
      </c>
      <c r="AQR827" s="75" t="s">
        <v>183</v>
      </c>
      <c r="AQT827" s="243">
        <f>IF(AQS827="Kopman",1.6,1)</f>
        <v>1</v>
      </c>
      <c r="AQU827" s="176" t="e">
        <f>VLOOKUP(AQR827,$A$879:$F$2731,6,FALSE)</f>
        <v>#N/A</v>
      </c>
      <c r="AQV827" s="175" t="s">
        <v>61</v>
      </c>
      <c r="AQW827" s="10" t="e">
        <f>AQU827*1.5*AQT827</f>
        <v>#N/A</v>
      </c>
      <c r="AQX827" s="10"/>
      <c r="AQY827" s="235"/>
      <c r="AQZ827" s="175" t="s">
        <v>90</v>
      </c>
      <c r="ARA827" s="75" t="s">
        <v>183</v>
      </c>
      <c r="ARC827" s="243">
        <f>IF(ARB827="Kopman",1.6,1)</f>
        <v>1</v>
      </c>
      <c r="ARD827" s="176" t="e">
        <f>VLOOKUP(ARA827,$A$879:$F$2731,6,FALSE)</f>
        <v>#N/A</v>
      </c>
      <c r="ARE827" s="175" t="s">
        <v>61</v>
      </c>
      <c r="ARF827" s="10" t="e">
        <f>ARD827*1.5*ARC827</f>
        <v>#N/A</v>
      </c>
      <c r="ARG827" s="10"/>
      <c r="ARH827" s="235"/>
      <c r="ARI827" s="175" t="s">
        <v>90</v>
      </c>
      <c r="ARJ827" s="75" t="s">
        <v>183</v>
      </c>
      <c r="ARL827" s="243">
        <f>IF(ARK827="Kopman",1.6,1)</f>
        <v>1</v>
      </c>
      <c r="ARM827" s="176" t="e">
        <f>VLOOKUP(ARJ827,$A$879:$F$2731,6,FALSE)</f>
        <v>#N/A</v>
      </c>
      <c r="ARN827" s="175" t="s">
        <v>61</v>
      </c>
      <c r="ARO827" s="10" t="e">
        <f>ARM827*1.5*ARL827</f>
        <v>#N/A</v>
      </c>
      <c r="ARP827" s="10"/>
      <c r="ARQ827" s="235"/>
      <c r="ARR827" s="175" t="s">
        <v>90</v>
      </c>
      <c r="ARS827" s="75" t="s">
        <v>183</v>
      </c>
      <c r="ARU827" s="243">
        <f>IF(ART827="Kopman",1.6,1)</f>
        <v>1</v>
      </c>
      <c r="ARV827" s="176" t="e">
        <f>VLOOKUP(ARS827,$A$879:$F$2731,6,FALSE)</f>
        <v>#N/A</v>
      </c>
      <c r="ARW827" s="175" t="s">
        <v>61</v>
      </c>
      <c r="ARX827" s="10" t="e">
        <f>ARV827*1.5*ARU827</f>
        <v>#N/A</v>
      </c>
      <c r="ARY827" s="10"/>
      <c r="ARZ827" s="235"/>
      <c r="ASA827" s="175" t="s">
        <v>90</v>
      </c>
      <c r="ASB827" s="341" t="s">
        <v>513</v>
      </c>
      <c r="ASD827" s="243">
        <f>IF(ASC827="Kopman",1.6,1)</f>
        <v>1</v>
      </c>
      <c r="ASE827" s="176">
        <f>VLOOKUP(ASB827,$A$879:$F$2731,6,FALSE)</f>
        <v>89</v>
      </c>
      <c r="ASF827" s="175" t="s">
        <v>61</v>
      </c>
      <c r="ASG827" s="10">
        <f>ASE827*1.5*ASD827</f>
        <v>133.5</v>
      </c>
      <c r="ASH827" s="10"/>
      <c r="ASI827" s="235"/>
      <c r="ASJ827" s="175" t="s">
        <v>90</v>
      </c>
      <c r="ASK827" s="75" t="s">
        <v>183</v>
      </c>
      <c r="ASM827" s="243">
        <f>IF(ASL827="Kopman",1.6,1)</f>
        <v>1</v>
      </c>
      <c r="ASN827" s="176" t="e">
        <f>VLOOKUP(ASK827,$A$879:$F$2731,6,FALSE)</f>
        <v>#N/A</v>
      </c>
      <c r="ASO827" s="175" t="s">
        <v>61</v>
      </c>
      <c r="ASP827" s="10" t="e">
        <f>ASN827*1.5*ASM827</f>
        <v>#N/A</v>
      </c>
      <c r="ASQ827" s="10"/>
      <c r="ASR827" s="235"/>
      <c r="ASS827" s="175" t="s">
        <v>90</v>
      </c>
      <c r="AST827" s="341" t="s">
        <v>956</v>
      </c>
      <c r="ASV827" s="243">
        <f>IF(ASU827="Kopman",1.6,1)</f>
        <v>1</v>
      </c>
      <c r="ASW827" s="176">
        <f>VLOOKUP(AST827,$A$879:$F$2731,6,FALSE)</f>
        <v>36</v>
      </c>
      <c r="ASX827" s="175" t="s">
        <v>61</v>
      </c>
      <c r="ASY827" s="10">
        <f>ASW827*1.5*ASV827</f>
        <v>54</v>
      </c>
      <c r="ASZ827" s="10"/>
      <c r="ATA827" s="235"/>
      <c r="ATB827" s="175" t="s">
        <v>90</v>
      </c>
      <c r="ATC827" s="75" t="s">
        <v>183</v>
      </c>
      <c r="ATE827" s="243">
        <f>IF(ATD827="Kopman",1.5,1)</f>
        <v>1</v>
      </c>
      <c r="ATF827" s="176" t="e">
        <f>VLOOKUP(ATC827,$A$879:$F$2731,6,FALSE)</f>
        <v>#N/A</v>
      </c>
      <c r="ATG827" s="175" t="s">
        <v>61</v>
      </c>
      <c r="ATH827" s="10" t="e">
        <f>ATF827*1.5*ATE827</f>
        <v>#N/A</v>
      </c>
      <c r="ATI827" s="10"/>
      <c r="ATJ827" s="235"/>
      <c r="ATK827" s="175" t="s">
        <v>90</v>
      </c>
      <c r="ATL827" s="75" t="s">
        <v>183</v>
      </c>
      <c r="ATN827" s="243">
        <f>IF(ATM827="Kopman",1.6,1)</f>
        <v>1</v>
      </c>
      <c r="ATO827" s="176" t="e">
        <f>VLOOKUP(ATL827,$A$879:$F$2731,6,FALSE)</f>
        <v>#N/A</v>
      </c>
      <c r="ATP827" s="175" t="s">
        <v>61</v>
      </c>
      <c r="ATQ827" s="10" t="e">
        <f>ATO827*1.5*ATN827</f>
        <v>#N/A</v>
      </c>
      <c r="ATR827" s="10"/>
      <c r="ATS827" s="235"/>
      <c r="ATT827" s="175" t="s">
        <v>90</v>
      </c>
      <c r="ATU827" s="75" t="s">
        <v>183</v>
      </c>
      <c r="ATW827" s="243">
        <f>IF(ATV827="Kopman",1.6,1)</f>
        <v>1</v>
      </c>
      <c r="ATX827" s="176" t="e">
        <f>VLOOKUP(ATU827,$A$879:$F$2731,6,FALSE)</f>
        <v>#N/A</v>
      </c>
      <c r="ATY827" s="175" t="s">
        <v>61</v>
      </c>
      <c r="ATZ827" s="10" t="e">
        <f>ATX827*1.5*ATW827</f>
        <v>#N/A</v>
      </c>
      <c r="AUA827" s="10"/>
      <c r="AUB827" s="235"/>
      <c r="AUC827" s="175" t="s">
        <v>90</v>
      </c>
      <c r="AUD827" s="75" t="s">
        <v>183</v>
      </c>
      <c r="AUF827" s="243">
        <f>IF(AUE827="Kopman",1.6,1)</f>
        <v>1</v>
      </c>
      <c r="AUG827" s="176" t="e">
        <f>VLOOKUP(AUD827,$A$879:$F$2731,6,FALSE)</f>
        <v>#N/A</v>
      </c>
      <c r="AUH827" s="175" t="s">
        <v>61</v>
      </c>
      <c r="AUI827" s="10" t="e">
        <f>AUG827*1.5*AUF827</f>
        <v>#N/A</v>
      </c>
      <c r="AUJ827" s="10"/>
      <c r="AUK827" s="235"/>
      <c r="AUL827" s="175" t="s">
        <v>90</v>
      </c>
      <c r="AUM827" s="75" t="s">
        <v>183</v>
      </c>
      <c r="AUO827" s="243">
        <f>IF(AUN827="Kopman",1.6,1)</f>
        <v>1</v>
      </c>
      <c r="AUP827" s="176" t="e">
        <f>VLOOKUP(AUM827,$A$879:$F$2731,6,FALSE)</f>
        <v>#N/A</v>
      </c>
      <c r="AUQ827" s="175" t="s">
        <v>61</v>
      </c>
      <c r="AUR827" s="10" t="e">
        <f>AUP827*1.5*AUO827</f>
        <v>#N/A</v>
      </c>
      <c r="AUS827" s="10"/>
      <c r="AUT827" s="235"/>
      <c r="AUU827" s="175" t="s">
        <v>90</v>
      </c>
      <c r="AUV827" s="75" t="s">
        <v>183</v>
      </c>
      <c r="AUX827" s="243">
        <f>IF(AUW827="Kopman",1.6,1)</f>
        <v>1</v>
      </c>
      <c r="AUY827" s="176" t="e">
        <f>VLOOKUP(AUV827,$A$879:$F$2731,6,FALSE)</f>
        <v>#N/A</v>
      </c>
      <c r="AUZ827" s="175" t="s">
        <v>61</v>
      </c>
      <c r="AVA827" s="10" t="e">
        <f>AUY827*1.5*AUX827</f>
        <v>#N/A</v>
      </c>
      <c r="AVB827" s="10"/>
      <c r="AVC827" s="235"/>
      <c r="AVD827" s="175" t="s">
        <v>90</v>
      </c>
      <c r="AVE827" s="75" t="s">
        <v>183</v>
      </c>
      <c r="AVG827" s="243">
        <f>IF(AVF827="Kopman",1.6,1)</f>
        <v>1</v>
      </c>
      <c r="AVH827" s="176" t="e">
        <f>VLOOKUP(AVE827,$A$879:$F$2731,6,FALSE)</f>
        <v>#N/A</v>
      </c>
      <c r="AVI827" s="175" t="s">
        <v>61</v>
      </c>
      <c r="AVJ827" s="10" t="e">
        <f>AVH827*1.5*AVG827</f>
        <v>#N/A</v>
      </c>
      <c r="AVK827" s="10"/>
      <c r="AVL827" s="235"/>
      <c r="AVM827" s="175" t="s">
        <v>90</v>
      </c>
      <c r="AVN827" s="75" t="s">
        <v>183</v>
      </c>
      <c r="AVP827" s="243">
        <f>IF(AVO827="Kopman",1.6,1)</f>
        <v>1</v>
      </c>
      <c r="AVQ827" s="176" t="e">
        <f>VLOOKUP(AVN827,$A$879:$F$2731,6,FALSE)</f>
        <v>#N/A</v>
      </c>
      <c r="AVR827" s="175" t="s">
        <v>61</v>
      </c>
      <c r="AVS827" s="10" t="e">
        <f>AVQ827*1.5*AVP827</f>
        <v>#N/A</v>
      </c>
      <c r="AVT827" s="10"/>
      <c r="AVU827" s="235"/>
      <c r="AVV827" s="175" t="s">
        <v>90</v>
      </c>
      <c r="AVW827" s="75" t="s">
        <v>183</v>
      </c>
      <c r="AVY827" s="243">
        <f>IF(AVX827="Kopman",1.6,1)</f>
        <v>1</v>
      </c>
      <c r="AVZ827" s="176" t="e">
        <f>VLOOKUP(AVW827,$A$879:$F$2731,6,FALSE)</f>
        <v>#N/A</v>
      </c>
      <c r="AWA827" s="175" t="s">
        <v>61</v>
      </c>
      <c r="AWB827" s="10" t="e">
        <f>AVZ827*1.5*AVY827</f>
        <v>#N/A</v>
      </c>
      <c r="AWC827" s="10"/>
      <c r="AWD827" s="235"/>
      <c r="AWE827" s="175" t="s">
        <v>90</v>
      </c>
      <c r="AWF827" s="75" t="s">
        <v>183</v>
      </c>
      <c r="AWH827" s="243">
        <f>IF(AWG827="Kopman",1.6,1)</f>
        <v>1</v>
      </c>
      <c r="AWI827" s="176" t="e">
        <f>VLOOKUP(AWF827,$A$879:$F$2731,6,FALSE)</f>
        <v>#N/A</v>
      </c>
      <c r="AWJ827" s="175" t="s">
        <v>61</v>
      </c>
      <c r="AWK827" s="10" t="e">
        <f>AWI827*1.5*AWH827</f>
        <v>#N/A</v>
      </c>
      <c r="AWL827" s="10"/>
      <c r="AWM827" s="235"/>
      <c r="AWN827" s="175" t="s">
        <v>90</v>
      </c>
      <c r="AWO827" s="341" t="s">
        <v>1403</v>
      </c>
      <c r="AWQ827" s="243">
        <f>IF(AWP827="Kopman",1.6,1)</f>
        <v>1</v>
      </c>
      <c r="AWR827" s="176">
        <f>VLOOKUP(AWO827,$A$879:$F$2731,6,FALSE)</f>
        <v>0</v>
      </c>
      <c r="AWS827" s="175" t="s">
        <v>61</v>
      </c>
      <c r="AWT827" s="10">
        <f>AWR827*1.5*AWQ827</f>
        <v>0</v>
      </c>
      <c r="AWU827" s="10"/>
      <c r="AWV827" s="235"/>
      <c r="AWW827" s="175" t="s">
        <v>90</v>
      </c>
      <c r="AWX827" s="341" t="s">
        <v>1403</v>
      </c>
      <c r="AWZ827" s="243">
        <f>IF(AWY827="Kopman",1.6,1)</f>
        <v>1</v>
      </c>
      <c r="AXA827" s="176">
        <f>VLOOKUP(AWX827,$A$879:$F$2731,6,FALSE)</f>
        <v>0</v>
      </c>
      <c r="AXB827" s="175" t="s">
        <v>61</v>
      </c>
      <c r="AXC827" s="10">
        <f>AXA827*1.5*AWZ827</f>
        <v>0</v>
      </c>
      <c r="AXD827" s="10"/>
      <c r="AXE827" s="235"/>
      <c r="AXF827" s="175" t="s">
        <v>90</v>
      </c>
      <c r="AXG827" s="341" t="s">
        <v>540</v>
      </c>
      <c r="AXI827" s="243">
        <f>IF(AXH827="Kopman",1.6,1)</f>
        <v>1</v>
      </c>
      <c r="AXJ827" s="176">
        <f>VLOOKUP(AXG827,$A$879:$F$2731,6,FALSE)</f>
        <v>264</v>
      </c>
      <c r="AXK827" s="175" t="s">
        <v>61</v>
      </c>
      <c r="AXL827" s="10">
        <f>AXJ827*1.5*AXI827</f>
        <v>396</v>
      </c>
      <c r="AXM827" s="10"/>
      <c r="AXN827" s="235"/>
      <c r="AXO827" s="175" t="s">
        <v>90</v>
      </c>
      <c r="AXP827" s="341" t="s">
        <v>461</v>
      </c>
      <c r="AXR827" s="243">
        <f>IF(AXQ827="Kopman",1.6,1)</f>
        <v>1</v>
      </c>
      <c r="AXS827" s="176">
        <f>VLOOKUP(AXP827,$A$879:$F$2731,6,FALSE)</f>
        <v>224</v>
      </c>
      <c r="AXT827" s="175" t="s">
        <v>61</v>
      </c>
      <c r="AXU827" s="10">
        <f>AXS827*1.5*AXR827</f>
        <v>336</v>
      </c>
      <c r="AXV827" s="10"/>
      <c r="AXW827" s="235"/>
      <c r="AXX827" s="175" t="s">
        <v>90</v>
      </c>
      <c r="AXY827" s="341" t="s">
        <v>1745</v>
      </c>
      <c r="AYA827" s="243">
        <f>IF(AXZ827="Kopman",1.6,1)</f>
        <v>1</v>
      </c>
      <c r="AYB827" s="176">
        <f>VLOOKUP(AXY827,$A$879:$F$2731,6,FALSE)</f>
        <v>450</v>
      </c>
      <c r="AYC827" s="175" t="s">
        <v>61</v>
      </c>
      <c r="AYD827" s="10">
        <f>AYB827*1.5*AYA827</f>
        <v>675</v>
      </c>
      <c r="AYE827" s="10"/>
      <c r="AYF827" s="235"/>
      <c r="AYG827" s="175" t="s">
        <v>90</v>
      </c>
      <c r="AYH827" s="341" t="s">
        <v>424</v>
      </c>
      <c r="AYJ827" s="243">
        <f>IF(AYI827="Kopman",1.6,1)</f>
        <v>1</v>
      </c>
      <c r="AYK827" s="176">
        <f>VLOOKUP(AYH827,$A$879:$F$2731,6,FALSE)</f>
        <v>212</v>
      </c>
      <c r="AYL827" s="175" t="s">
        <v>61</v>
      </c>
      <c r="AYM827" s="10">
        <f>AYK827*1.5*AYJ827</f>
        <v>318</v>
      </c>
      <c r="AYN827" s="10"/>
      <c r="AYO827" s="235"/>
      <c r="AYP827" s="175" t="s">
        <v>90</v>
      </c>
      <c r="AYQ827" s="341" t="s">
        <v>2464</v>
      </c>
      <c r="AYS827" s="243">
        <f>IF(AYR827="Kopman",1.6,1)</f>
        <v>1</v>
      </c>
      <c r="AYT827" s="176">
        <f>VLOOKUP(AYQ827,$A$879:$F$2731,6,FALSE)</f>
        <v>125</v>
      </c>
      <c r="AYU827" s="175" t="s">
        <v>61</v>
      </c>
      <c r="AYV827" s="10">
        <f>AYT827*1.5*AYS827</f>
        <v>187.5</v>
      </c>
      <c r="AYW827" s="10"/>
      <c r="AYX827" s="235"/>
      <c r="AYY827" s="175" t="s">
        <v>90</v>
      </c>
      <c r="AYZ827" s="341" t="s">
        <v>1745</v>
      </c>
      <c r="AZB827" s="243">
        <f>IF(AZA827="Kopman",1.6,1)</f>
        <v>1</v>
      </c>
      <c r="AZC827" s="176">
        <f>VLOOKUP(AYZ827,$A$879:$F$2731,6,FALSE)</f>
        <v>450</v>
      </c>
      <c r="AZD827" s="175" t="s">
        <v>61</v>
      </c>
      <c r="AZE827" s="10">
        <f>AZC827*1.5*AZB827</f>
        <v>675</v>
      </c>
      <c r="AZF827" s="10"/>
      <c r="AZG827" s="235"/>
      <c r="AZH827" s="175" t="s">
        <v>90</v>
      </c>
      <c r="AZI827" s="341" t="s">
        <v>959</v>
      </c>
      <c r="AZK827" s="243">
        <f>IF(AZJ827="Kopman",1.6,1)</f>
        <v>1</v>
      </c>
      <c r="AZL827" s="176">
        <f>VLOOKUP(AZI827,$A$879:$F$2731,6,FALSE)</f>
        <v>595</v>
      </c>
      <c r="AZM827" s="175" t="s">
        <v>61</v>
      </c>
      <c r="AZN827" s="10">
        <f>AZL827*1.5*AZK827</f>
        <v>892.5</v>
      </c>
      <c r="AZO827" s="10"/>
      <c r="AZP827" s="235"/>
      <c r="AZQ827" s="175" t="s">
        <v>90</v>
      </c>
      <c r="AZR827" s="341" t="s">
        <v>424</v>
      </c>
      <c r="AZT827" s="243">
        <f>IF(AZS827="Kopman",1.6,1)</f>
        <v>1</v>
      </c>
      <c r="AZU827" s="176">
        <f>VLOOKUP(AZR827,$A$879:$F$2731,6,FALSE)</f>
        <v>212</v>
      </c>
      <c r="AZV827" s="175" t="s">
        <v>61</v>
      </c>
      <c r="AZW827" s="10">
        <f>AZU827*1.5*AZT827</f>
        <v>318</v>
      </c>
      <c r="AZX827" s="10"/>
      <c r="AZY827" s="235"/>
      <c r="AZZ827" s="175" t="s">
        <v>90</v>
      </c>
      <c r="BAA827" s="341" t="s">
        <v>2623</v>
      </c>
      <c r="BAC827" s="243">
        <f>IF(BAB827="Kopman",1.6,1)</f>
        <v>1</v>
      </c>
      <c r="BAD827" s="176">
        <f>VLOOKUP(BAA827,$A$879:$F$2731,6,FALSE)</f>
        <v>385</v>
      </c>
      <c r="BAE827" s="175" t="s">
        <v>61</v>
      </c>
      <c r="BAF827" s="10">
        <f>BAD827*1.5*BAC827</f>
        <v>577.5</v>
      </c>
      <c r="BAG827" s="10"/>
      <c r="BAH827" s="235"/>
      <c r="BAI827" s="175" t="s">
        <v>90</v>
      </c>
      <c r="BAJ827" s="400" t="s">
        <v>2500</v>
      </c>
      <c r="BAK827" s="14" t="s">
        <v>1662</v>
      </c>
      <c r="BAL827" s="243">
        <f>IF(BAK827="Kopman",1.6,1)</f>
        <v>1.6</v>
      </c>
      <c r="BAM827" s="176">
        <f>VLOOKUP(BAJ827,$A$879:$F$2731,6,FALSE)</f>
        <v>618</v>
      </c>
      <c r="BAN827" s="175" t="s">
        <v>61</v>
      </c>
      <c r="BAO827" s="10">
        <f>BAM827*1.5*BAL827</f>
        <v>1483.2</v>
      </c>
      <c r="BAP827" s="10"/>
      <c r="BAQ827" s="235"/>
      <c r="BAR827" s="175" t="s">
        <v>90</v>
      </c>
      <c r="BAS827" s="341" t="s">
        <v>1745</v>
      </c>
      <c r="BAU827" s="243">
        <f>IF(BAT827="Kopman",1.6,1)</f>
        <v>1</v>
      </c>
      <c r="BAV827" s="176">
        <f>VLOOKUP(BAS827,$A$879:$F$2731,6,FALSE)</f>
        <v>450</v>
      </c>
      <c r="BAW827" s="175" t="s">
        <v>61</v>
      </c>
      <c r="BAX827" s="10">
        <f>BAV827*1.5*BAU827</f>
        <v>675</v>
      </c>
      <c r="BAY827" s="10"/>
      <c r="BAZ827" s="235"/>
      <c r="BBA827" s="175" t="s">
        <v>90</v>
      </c>
      <c r="BBB827" s="341" t="s">
        <v>1957</v>
      </c>
      <c r="BBD827" s="243">
        <f>IF(BBC827="Kopman",1.6,1)</f>
        <v>1</v>
      </c>
      <c r="BBE827" s="176">
        <f>VLOOKUP(BBB827,$A$879:$F$2731,6,FALSE)</f>
        <v>189</v>
      </c>
      <c r="BBF827" s="175" t="s">
        <v>61</v>
      </c>
      <c r="BBG827" s="10">
        <f>BBE827*1.5*BBD827</f>
        <v>283.5</v>
      </c>
      <c r="BBH827" s="10"/>
      <c r="BBI827" s="235"/>
      <c r="BBJ827" s="175" t="s">
        <v>90</v>
      </c>
      <c r="BBK827" s="341" t="s">
        <v>959</v>
      </c>
      <c r="BBM827" s="243">
        <f>IF(BBL827="Kopman",1.6,1)</f>
        <v>1</v>
      </c>
      <c r="BBN827" s="176">
        <f>VLOOKUP(BBK827,$A$879:$F$2731,6,FALSE)</f>
        <v>595</v>
      </c>
      <c r="BBO827" s="175" t="s">
        <v>61</v>
      </c>
      <c r="BBP827" s="10">
        <f>BBN827*1.5*BBM827</f>
        <v>892.5</v>
      </c>
      <c r="BBQ827" s="10"/>
      <c r="BBR827" s="235"/>
      <c r="BBS827" s="175" t="s">
        <v>90</v>
      </c>
      <c r="BBT827" s="347" t="s">
        <v>2607</v>
      </c>
      <c r="BBV827" s="243">
        <f>IF(BBU827="Kopman",1.6,1)</f>
        <v>1</v>
      </c>
      <c r="BBW827" s="176">
        <f>VLOOKUP(BBT827,$A$879:$F$2731,6,FALSE)</f>
        <v>733</v>
      </c>
      <c r="BBX827" s="175" t="s">
        <v>61</v>
      </c>
      <c r="BBY827" s="10">
        <f>BBW827*1.5*BBV827</f>
        <v>1099.5</v>
      </c>
      <c r="BBZ827" s="10"/>
      <c r="BCA827" s="235"/>
      <c r="BCB827" s="175" t="s">
        <v>90</v>
      </c>
      <c r="BCC827" s="341" t="s">
        <v>2623</v>
      </c>
      <c r="BCE827" s="243">
        <f>IF(BCD827="Kopman",1.6,1)</f>
        <v>1</v>
      </c>
      <c r="BCF827" s="176">
        <f>VLOOKUP(BCC827,$A$879:$F$2731,6,FALSE)</f>
        <v>385</v>
      </c>
      <c r="BCG827" s="175" t="s">
        <v>61</v>
      </c>
      <c r="BCH827" s="10">
        <f>BCF827*1.5*BCE827</f>
        <v>577.5</v>
      </c>
      <c r="BCI827" s="10"/>
      <c r="BCJ827" s="235"/>
      <c r="BCK827" s="175" t="s">
        <v>90</v>
      </c>
      <c r="BCL827" s="341" t="s">
        <v>445</v>
      </c>
      <c r="BCN827" s="243">
        <f>IF(BCM827="Kopman",1.6,1)</f>
        <v>1</v>
      </c>
      <c r="BCO827" s="176">
        <f>VLOOKUP(BCL827,$A$879:$F$2731,6,FALSE)</f>
        <v>196</v>
      </c>
      <c r="BCP827" s="175" t="s">
        <v>61</v>
      </c>
      <c r="BCQ827" s="10">
        <f>BCO827*1.5*BCN827</f>
        <v>294</v>
      </c>
      <c r="BCR827" s="10"/>
      <c r="BCS827" s="235"/>
      <c r="BCT827" s="175" t="s">
        <v>90</v>
      </c>
      <c r="BCU827" s="351" t="s">
        <v>994</v>
      </c>
      <c r="BCW827" s="243">
        <f>IF(BCV827="Kopman",1.6,1)</f>
        <v>1</v>
      </c>
      <c r="BCX827" s="176">
        <f>VLOOKUP(BCU827,$A$879:$F$2731,6,FALSE)</f>
        <v>34</v>
      </c>
      <c r="BCY827" s="175" t="s">
        <v>61</v>
      </c>
      <c r="BCZ827" s="10">
        <f>BCX827*1.5*BCW827</f>
        <v>51</v>
      </c>
      <c r="BDA827" s="10"/>
      <c r="BDB827" s="235"/>
      <c r="BDC827" s="175" t="s">
        <v>90</v>
      </c>
      <c r="BDD827" s="347" t="s">
        <v>2623</v>
      </c>
      <c r="BDF827" s="243">
        <f>IF(BDE827="Kopman",1.6,1)</f>
        <v>1</v>
      </c>
      <c r="BDG827" s="176">
        <f>VLOOKUP(BDD827,$A$879:$F$2731,6,FALSE)</f>
        <v>385</v>
      </c>
      <c r="BDH827" s="175" t="s">
        <v>61</v>
      </c>
      <c r="BDI827" s="10">
        <f>BDG827*1.5*BDF827</f>
        <v>577.5</v>
      </c>
      <c r="BDJ827" s="10"/>
      <c r="BDK827" s="235"/>
      <c r="BDL827" s="175" t="s">
        <v>90</v>
      </c>
      <c r="BDM827" s="341" t="s">
        <v>2607</v>
      </c>
      <c r="BDO827" s="243">
        <f>IF(BDN827="Kopman",1.6,1)</f>
        <v>1</v>
      </c>
      <c r="BDP827" s="176">
        <f>VLOOKUP(BDM827,$A$879:$F$2731,6,FALSE)</f>
        <v>733</v>
      </c>
      <c r="BDQ827" s="175" t="s">
        <v>61</v>
      </c>
      <c r="BDR827" s="10">
        <f>BDP827*1.5*BDO827</f>
        <v>1099.5</v>
      </c>
      <c r="BDS827" s="10"/>
      <c r="BDT827" s="235"/>
      <c r="BDU827" s="175" t="s">
        <v>90</v>
      </c>
      <c r="BDV827" s="341" t="s">
        <v>540</v>
      </c>
      <c r="BDX827" s="243">
        <f>IF(BDW827="Kopman",1.6,1)</f>
        <v>1</v>
      </c>
      <c r="BDY827" s="176">
        <f>VLOOKUP(BDV827,$A$879:$F$2731,6,FALSE)</f>
        <v>264</v>
      </c>
      <c r="BDZ827" s="175" t="s">
        <v>61</v>
      </c>
      <c r="BEA827" s="10">
        <f>BDY827*1.5*BDX827</f>
        <v>396</v>
      </c>
      <c r="BEB827" s="10"/>
      <c r="BEC827" s="235"/>
      <c r="BED827" s="175" t="s">
        <v>90</v>
      </c>
      <c r="BEE827" s="341" t="s">
        <v>2464</v>
      </c>
      <c r="BEG827" s="243">
        <f>IF(BEF827="Kopman",1.6,1)</f>
        <v>1</v>
      </c>
      <c r="BEH827" s="176">
        <f>VLOOKUP(BEE827,$A$879:$F$2731,6,FALSE)</f>
        <v>125</v>
      </c>
      <c r="BEI827" s="175" t="s">
        <v>61</v>
      </c>
      <c r="BEJ827" s="10">
        <f>BEH827*1.5*BEG827</f>
        <v>187.5</v>
      </c>
      <c r="BEK827" s="10"/>
      <c r="BEL827" s="235"/>
      <c r="BEM827" s="175" t="s">
        <v>90</v>
      </c>
      <c r="BEN827" s="341" t="s">
        <v>618</v>
      </c>
      <c r="BEP827" s="243">
        <f>IF(BEO827="Kopman",1.6,1)</f>
        <v>1</v>
      </c>
      <c r="BEQ827" s="176">
        <f>VLOOKUP(BEN827,$A$879:$F$2731,6,FALSE)</f>
        <v>70</v>
      </c>
      <c r="BER827" s="175" t="s">
        <v>61</v>
      </c>
      <c r="BES827" s="10">
        <f>BEQ827*1.5*BEP827</f>
        <v>105</v>
      </c>
      <c r="BET827" s="10"/>
      <c r="BEU827" s="235"/>
      <c r="BEV827" s="175" t="s">
        <v>90</v>
      </c>
      <c r="BEW827" s="341" t="s">
        <v>739</v>
      </c>
      <c r="BEY827" s="243">
        <f>IF(BEX827="Kopman",1.6,1)</f>
        <v>1</v>
      </c>
      <c r="BEZ827" s="176">
        <f>VLOOKUP(BEW827,$A$879:$F$2731,6,FALSE)</f>
        <v>172</v>
      </c>
      <c r="BFA827" s="175" t="s">
        <v>61</v>
      </c>
      <c r="BFB827" s="10">
        <f>BEZ827*1.5*BEY827</f>
        <v>258</v>
      </c>
      <c r="BFC827" s="10"/>
      <c r="BFD827" s="235"/>
      <c r="BFE827" s="175" t="s">
        <v>90</v>
      </c>
      <c r="BFF827" s="341" t="s">
        <v>1713</v>
      </c>
      <c r="BFH827" s="243">
        <f>IF(BFG827="Kopman",1.6,1)</f>
        <v>1</v>
      </c>
      <c r="BFI827" s="176">
        <f>VLOOKUP(BFF827,$A$879:$F$2731,6,FALSE)</f>
        <v>318</v>
      </c>
      <c r="BFJ827" s="175" t="s">
        <v>61</v>
      </c>
      <c r="BFK827" s="10">
        <f>BFI827*1.5*BFH827</f>
        <v>477</v>
      </c>
      <c r="BFL827" s="10"/>
      <c r="BFM827" s="235"/>
      <c r="BFN827" s="175" t="s">
        <v>90</v>
      </c>
      <c r="BFO827" s="341" t="s">
        <v>1012</v>
      </c>
      <c r="BFQ827" s="243">
        <f>IF(BFP827="Kopman",1.6,1)</f>
        <v>1</v>
      </c>
      <c r="BFR827" s="176">
        <f>VLOOKUP(BFO827,$A$879:$F$2731,6,FALSE)</f>
        <v>48</v>
      </c>
      <c r="BFS827" s="175" t="s">
        <v>61</v>
      </c>
      <c r="BFT827" s="10">
        <f>BFR827*1.5*BFQ827</f>
        <v>72</v>
      </c>
      <c r="BFU827" s="10"/>
      <c r="BFV827" s="235"/>
      <c r="BFW827" s="175" t="s">
        <v>90</v>
      </c>
      <c r="BFX827" s="351" t="s">
        <v>2044</v>
      </c>
      <c r="BFZ827" s="243">
        <f>IF(BFY827="Kopman",1.6,1)</f>
        <v>1</v>
      </c>
      <c r="BGA827" s="176">
        <f>VLOOKUP(BFX827,$A$879:$F$2731,6,FALSE)</f>
        <v>323</v>
      </c>
      <c r="BGB827" s="175" t="s">
        <v>61</v>
      </c>
      <c r="BGC827" s="10">
        <f>BGA827*1.5*BFZ827</f>
        <v>484.5</v>
      </c>
      <c r="BGD827" s="10"/>
      <c r="BGE827" s="235"/>
      <c r="BGF827" s="175" t="s">
        <v>90</v>
      </c>
      <c r="BGG827" s="341" t="s">
        <v>2039</v>
      </c>
      <c r="BGI827" s="243">
        <f>IF(BGH827="Kopman",1.6,1)</f>
        <v>1</v>
      </c>
      <c r="BGJ827" s="176">
        <f>VLOOKUP(BGG827,$A$879:$F$2731,6,FALSE)</f>
        <v>218</v>
      </c>
      <c r="BGK827" s="175" t="s">
        <v>61</v>
      </c>
      <c r="BGL827" s="10">
        <f>BGJ827*1.5*BGI827</f>
        <v>327</v>
      </c>
      <c r="BGM827" s="10"/>
      <c r="BGN827" s="235"/>
      <c r="BGO827" s="175" t="s">
        <v>90</v>
      </c>
      <c r="BGP827" s="351" t="s">
        <v>540</v>
      </c>
      <c r="BGR827" s="243">
        <f>IF(BGQ827="Kopman",1.6,1)</f>
        <v>1</v>
      </c>
      <c r="BGS827" s="176">
        <f>VLOOKUP(BGP827,$A$879:$F$2731,6,FALSE)</f>
        <v>264</v>
      </c>
      <c r="BGT827" s="175" t="s">
        <v>61</v>
      </c>
      <c r="BGU827" s="10">
        <f>BGS827*1.5*BGR827</f>
        <v>396</v>
      </c>
      <c r="BGV827" s="10"/>
      <c r="BGW827" s="235"/>
      <c r="BGX827" s="175" t="s">
        <v>90</v>
      </c>
      <c r="BGY827" s="341" t="s">
        <v>2337</v>
      </c>
      <c r="BHA827" s="243">
        <f>IF(BGZ827="Kopman",1.6,1)</f>
        <v>1</v>
      </c>
      <c r="BHB827" s="176">
        <f>VLOOKUP(BGY827,$A$879:$F$2731,6,FALSE)</f>
        <v>398</v>
      </c>
      <c r="BHC827" s="175" t="s">
        <v>61</v>
      </c>
      <c r="BHD827" s="10">
        <f>BHB827*1.5*BHA827</f>
        <v>597</v>
      </c>
      <c r="BHE827" s="10"/>
    </row>
    <row r="828" spans="1:1565" s="14" customFormat="1" ht="15">
      <c r="A828" s="175" t="s">
        <v>91</v>
      </c>
      <c r="B828" s="343" t="s">
        <v>1713</v>
      </c>
      <c r="D828" s="176"/>
      <c r="E828" s="176">
        <f>VLOOKUP(B828,$A$879:$F$2731,6,FALSE)</f>
        <v>318</v>
      </c>
      <c r="F828" s="175" t="s">
        <v>63</v>
      </c>
      <c r="G828" s="10">
        <f>E828*1.4</f>
        <v>445.2</v>
      </c>
      <c r="H828" s="10"/>
      <c r="I828" s="229"/>
      <c r="J828" s="175" t="s">
        <v>91</v>
      </c>
      <c r="K828" s="341" t="s">
        <v>2474</v>
      </c>
      <c r="M828" s="176"/>
      <c r="N828" s="176">
        <f>VLOOKUP(K828,$A$879:$F$2731,6,FALSE)</f>
        <v>23</v>
      </c>
      <c r="O828" s="175" t="s">
        <v>63</v>
      </c>
      <c r="P828" s="10">
        <f>N828*1.4</f>
        <v>32.199999999999996</v>
      </c>
      <c r="Q828" s="10"/>
      <c r="R828" s="229"/>
      <c r="S828" s="175" t="s">
        <v>91</v>
      </c>
      <c r="T828" s="341" t="s">
        <v>959</v>
      </c>
      <c r="V828" s="176"/>
      <c r="W828" s="176">
        <f>VLOOKUP(T828,$A$879:$F$2731,6,FALSE)</f>
        <v>595</v>
      </c>
      <c r="X828" s="175" t="s">
        <v>63</v>
      </c>
      <c r="Y828" s="10">
        <f>W828*1.4</f>
        <v>833</v>
      </c>
      <c r="Z828" s="10"/>
      <c r="AA828" s="229"/>
      <c r="AB828" s="175" t="s">
        <v>91</v>
      </c>
      <c r="AC828" s="341" t="s">
        <v>540</v>
      </c>
      <c r="AE828" s="176"/>
      <c r="AF828" s="176">
        <f>VLOOKUP(AC828,$A$879:$F$2731,6,FALSE)</f>
        <v>264</v>
      </c>
      <c r="AG828" s="175" t="s">
        <v>63</v>
      </c>
      <c r="AH828" s="10">
        <f>AF828*1.4</f>
        <v>369.59999999999997</v>
      </c>
      <c r="AI828" s="10"/>
      <c r="AJ828" s="229"/>
      <c r="AK828" s="175" t="s">
        <v>91</v>
      </c>
      <c r="AL828" s="341" t="s">
        <v>1700</v>
      </c>
      <c r="AN828" s="176"/>
      <c r="AO828" s="176">
        <f>VLOOKUP(AL828,$A$879:$F$2731,6,FALSE)</f>
        <v>255</v>
      </c>
      <c r="AP828" s="175" t="s">
        <v>63</v>
      </c>
      <c r="AQ828" s="10">
        <f>AO828*1.4</f>
        <v>357</v>
      </c>
      <c r="AR828" s="10"/>
      <c r="AS828" s="229"/>
      <c r="AT828" s="175" t="s">
        <v>91</v>
      </c>
      <c r="AU828" s="341" t="s">
        <v>2500</v>
      </c>
      <c r="AW828" s="176"/>
      <c r="AX828" s="176">
        <f>VLOOKUP(AU828,$A$879:$F$2731,6,FALSE)</f>
        <v>618</v>
      </c>
      <c r="AY828" s="175" t="s">
        <v>63</v>
      </c>
      <c r="AZ828" s="10">
        <f>AX828*1.4</f>
        <v>865.19999999999993</v>
      </c>
      <c r="BA828" s="10"/>
      <c r="BB828" s="229"/>
      <c r="BC828" s="175" t="s">
        <v>91</v>
      </c>
      <c r="BD828" s="341" t="s">
        <v>3310</v>
      </c>
      <c r="BF828" s="176"/>
      <c r="BG828" s="176">
        <f>VLOOKUP(BD828,$A$879:$F$2731,6,FALSE)</f>
        <v>171</v>
      </c>
      <c r="BH828" s="175" t="s">
        <v>63</v>
      </c>
      <c r="BI828" s="10">
        <f>BG828*1.4</f>
        <v>239.39999999999998</v>
      </c>
      <c r="BJ828" s="10"/>
      <c r="BK828" s="229"/>
      <c r="BL828" s="175" t="s">
        <v>91</v>
      </c>
      <c r="BM828" s="341" t="s">
        <v>2500</v>
      </c>
      <c r="BO828" s="176"/>
      <c r="BP828" s="176">
        <f>VLOOKUP(BM828,$A$879:$F$2731,6,FALSE)</f>
        <v>618</v>
      </c>
      <c r="BQ828" s="175" t="s">
        <v>63</v>
      </c>
      <c r="BR828" s="10">
        <f>BP828*1.4</f>
        <v>865.19999999999993</v>
      </c>
      <c r="BS828" s="10"/>
      <c r="BT828" s="229"/>
      <c r="BU828" s="175" t="s">
        <v>91</v>
      </c>
      <c r="BV828" s="341" t="s">
        <v>959</v>
      </c>
      <c r="BX828" s="176"/>
      <c r="BY828" s="176">
        <f>VLOOKUP(BV828,$A$879:$F$2731,6,FALSE)</f>
        <v>595</v>
      </c>
      <c r="BZ828" s="175" t="s">
        <v>63</v>
      </c>
      <c r="CA828" s="10">
        <f>BY828*1.4</f>
        <v>833</v>
      </c>
      <c r="CB828" s="10"/>
      <c r="CC828" s="229"/>
      <c r="CD828" s="175" t="s">
        <v>91</v>
      </c>
      <c r="CE828" s="341" t="s">
        <v>1700</v>
      </c>
      <c r="CG828" s="176"/>
      <c r="CH828" s="176">
        <f>VLOOKUP(CE828,$A$879:$F$2731,6,FALSE)</f>
        <v>255</v>
      </c>
      <c r="CI828" s="175" t="s">
        <v>63</v>
      </c>
      <c r="CJ828" s="10">
        <f>CH828*1.4</f>
        <v>357</v>
      </c>
      <c r="CK828" s="10"/>
      <c r="CL828" s="229"/>
      <c r="CM828" s="175" t="s">
        <v>91</v>
      </c>
      <c r="CN828" s="341" t="s">
        <v>2464</v>
      </c>
      <c r="CP828" s="176"/>
      <c r="CQ828" s="176">
        <f>VLOOKUP(CN828,$A$879:$F$2731,6,FALSE)</f>
        <v>125</v>
      </c>
      <c r="CR828" s="175" t="s">
        <v>63</v>
      </c>
      <c r="CS828" s="10">
        <f>CQ828*1.4</f>
        <v>175</v>
      </c>
      <c r="CT828" s="10"/>
      <c r="CU828" s="229"/>
      <c r="CV828" s="175" t="s">
        <v>91</v>
      </c>
      <c r="CW828" s="341" t="s">
        <v>1957</v>
      </c>
      <c r="CY828" s="176"/>
      <c r="CZ828" s="176">
        <f>VLOOKUP(CW828,$A$879:$F$2731,6,FALSE)</f>
        <v>189</v>
      </c>
      <c r="DA828" s="175" t="s">
        <v>63</v>
      </c>
      <c r="DB828" s="10">
        <f>CZ828*1.4</f>
        <v>264.59999999999997</v>
      </c>
      <c r="DC828" s="10"/>
      <c r="DD828" s="229"/>
      <c r="DE828" s="175" t="s">
        <v>91</v>
      </c>
      <c r="DF828" s="341" t="s">
        <v>2607</v>
      </c>
      <c r="DH828" s="176"/>
      <c r="DI828" s="176">
        <f>VLOOKUP(DF828,$A$879:$F$2731,6,FALSE)</f>
        <v>733</v>
      </c>
      <c r="DJ828" s="175" t="s">
        <v>63</v>
      </c>
      <c r="DK828" s="10">
        <f>DI828*1.4</f>
        <v>1026.2</v>
      </c>
      <c r="DL828" s="10"/>
      <c r="DM828" s="229"/>
      <c r="DN828" s="175" t="s">
        <v>91</v>
      </c>
      <c r="DO828" s="341" t="s">
        <v>1745</v>
      </c>
      <c r="DQ828" s="176"/>
      <c r="DR828" s="176">
        <f>VLOOKUP(DO828,$A$879:$F$2731,6,FALSE)</f>
        <v>450</v>
      </c>
      <c r="DS828" s="175" t="s">
        <v>63</v>
      </c>
      <c r="DT828" s="10">
        <f>DR828*1.4</f>
        <v>630</v>
      </c>
      <c r="DU828" s="10"/>
      <c r="DV828" s="229"/>
      <c r="DW828" s="175" t="s">
        <v>91</v>
      </c>
      <c r="DX828" s="341" t="s">
        <v>540</v>
      </c>
      <c r="DZ828" s="176"/>
      <c r="EA828" s="176">
        <f>VLOOKUP(DX828,$A$879:$F$2731,6,FALSE)</f>
        <v>264</v>
      </c>
      <c r="EB828" s="175" t="s">
        <v>63</v>
      </c>
      <c r="EC828" s="10">
        <f>EA828*1.4</f>
        <v>369.59999999999997</v>
      </c>
      <c r="ED828" s="10"/>
      <c r="EE828" s="229"/>
      <c r="EF828" s="175" t="s">
        <v>91</v>
      </c>
      <c r="EG828" s="341" t="s">
        <v>3310</v>
      </c>
      <c r="EI828" s="176"/>
      <c r="EJ828" s="176">
        <f>VLOOKUP(EG828,$A$879:$F$2731,6,FALSE)</f>
        <v>171</v>
      </c>
      <c r="EK828" s="175" t="s">
        <v>63</v>
      </c>
      <c r="EL828" s="10">
        <f>EJ828*1.4</f>
        <v>239.39999999999998</v>
      </c>
      <c r="EM828" s="10"/>
      <c r="EN828" s="229"/>
      <c r="EO828" s="175" t="s">
        <v>91</v>
      </c>
      <c r="EP828" s="341" t="s">
        <v>2044</v>
      </c>
      <c r="ER828" s="176"/>
      <c r="ES828" s="176">
        <f>VLOOKUP(EP828,$A$879:$F$2731,6,FALSE)</f>
        <v>323</v>
      </c>
      <c r="ET828" s="175" t="s">
        <v>63</v>
      </c>
      <c r="EU828" s="10">
        <f>ES828*1.4</f>
        <v>452.2</v>
      </c>
      <c r="EV828" s="10"/>
      <c r="EW828" s="229"/>
      <c r="EX828" s="175" t="s">
        <v>91</v>
      </c>
      <c r="EY828" s="341" t="s">
        <v>1700</v>
      </c>
      <c r="FA828" s="176"/>
      <c r="FB828" s="176">
        <f>VLOOKUP(EY828,$A$879:$F$2731,6,FALSE)</f>
        <v>255</v>
      </c>
      <c r="FC828" s="175" t="s">
        <v>63</v>
      </c>
      <c r="FD828" s="10">
        <f>FB828*1.4</f>
        <v>357</v>
      </c>
      <c r="FE828" s="10"/>
      <c r="FF828" s="229"/>
      <c r="FG828" s="175" t="s">
        <v>91</v>
      </c>
      <c r="FH828" s="341" t="s">
        <v>2500</v>
      </c>
      <c r="FJ828" s="176"/>
      <c r="FK828" s="176">
        <f>VLOOKUP(FH828,$A$879:$F$2731,6,FALSE)</f>
        <v>618</v>
      </c>
      <c r="FL828" s="175" t="s">
        <v>63</v>
      </c>
      <c r="FM828" s="10">
        <f>FK828*1.4</f>
        <v>865.19999999999993</v>
      </c>
      <c r="FN828" s="10"/>
      <c r="FO828" s="229"/>
      <c r="FP828" s="175" t="s">
        <v>91</v>
      </c>
      <c r="FQ828" s="341" t="s">
        <v>540</v>
      </c>
      <c r="FS828" s="176"/>
      <c r="FT828" s="176">
        <f>VLOOKUP(FQ828,$A$879:$F$2731,6,FALSE)</f>
        <v>264</v>
      </c>
      <c r="FU828" s="175" t="s">
        <v>63</v>
      </c>
      <c r="FV828" s="10">
        <f>FT828*1.4</f>
        <v>369.59999999999997</v>
      </c>
      <c r="FW828" s="10"/>
      <c r="FX828" s="229"/>
      <c r="FY828" s="175" t="s">
        <v>91</v>
      </c>
      <c r="FZ828" s="349" t="s">
        <v>183</v>
      </c>
      <c r="GB828" s="176"/>
      <c r="GC828" s="176" t="e">
        <f>VLOOKUP(FZ828,$A$879:$F$2731,6,FALSE)</f>
        <v>#N/A</v>
      </c>
      <c r="GD828" s="175" t="s">
        <v>63</v>
      </c>
      <c r="GE828" s="10" t="e">
        <f>GC828*1.4</f>
        <v>#N/A</v>
      </c>
      <c r="GF828" s="10"/>
      <c r="GG828" s="229"/>
      <c r="GH828" s="175" t="s">
        <v>91</v>
      </c>
      <c r="GI828" s="341" t="s">
        <v>2464</v>
      </c>
      <c r="GK828" s="176"/>
      <c r="GL828" s="176">
        <f>VLOOKUP(GI828,$A$879:$F$2731,6,FALSE)</f>
        <v>125</v>
      </c>
      <c r="GM828" s="175" t="s">
        <v>63</v>
      </c>
      <c r="GN828" s="10">
        <f>GL828*1.4</f>
        <v>175</v>
      </c>
      <c r="GO828" s="10"/>
      <c r="GP828" s="229"/>
      <c r="GQ828" s="175" t="s">
        <v>91</v>
      </c>
      <c r="GR828" s="341" t="s">
        <v>2591</v>
      </c>
      <c r="GT828" s="176"/>
      <c r="GU828" s="176">
        <f>VLOOKUP(GR828,$A$879:$F$2731,6,FALSE)</f>
        <v>229</v>
      </c>
      <c r="GV828" s="175" t="s">
        <v>63</v>
      </c>
      <c r="GW828" s="10">
        <f>GU828*1.4</f>
        <v>320.59999999999997</v>
      </c>
      <c r="GX828" s="10"/>
      <c r="GY828" s="229"/>
      <c r="GZ828" s="175" t="s">
        <v>91</v>
      </c>
      <c r="HA828" s="341" t="s">
        <v>2039</v>
      </c>
      <c r="HC828" s="176"/>
      <c r="HD828" s="176">
        <f>VLOOKUP(HA828,$A$879:$F$2731,6,FALSE)</f>
        <v>218</v>
      </c>
      <c r="HE828" s="175" t="s">
        <v>63</v>
      </c>
      <c r="HF828" s="10">
        <f>HD828*1.4</f>
        <v>305.2</v>
      </c>
      <c r="HG828" s="10"/>
      <c r="HH828" s="229"/>
      <c r="HI828" s="175" t="s">
        <v>91</v>
      </c>
      <c r="HJ828" s="341" t="s">
        <v>2464</v>
      </c>
      <c r="HL828" s="176"/>
      <c r="HM828" s="176">
        <f>VLOOKUP(HJ828,$A$879:$F$2731,6,FALSE)</f>
        <v>125</v>
      </c>
      <c r="HN828" s="175" t="s">
        <v>63</v>
      </c>
      <c r="HO828" s="10">
        <f>HM828*1.4</f>
        <v>175</v>
      </c>
      <c r="HP828" s="10"/>
      <c r="HQ828" s="229"/>
      <c r="HR828" s="175" t="s">
        <v>91</v>
      </c>
      <c r="HS828" s="341" t="s">
        <v>2591</v>
      </c>
      <c r="HU828" s="176"/>
      <c r="HV828" s="176">
        <f>VLOOKUP(HS828,$A$879:$F$2731,6,FALSE)</f>
        <v>229</v>
      </c>
      <c r="HW828" s="175" t="s">
        <v>63</v>
      </c>
      <c r="HX828" s="10">
        <f>HV828*1.4</f>
        <v>320.59999999999997</v>
      </c>
      <c r="HY828" s="10"/>
      <c r="HZ828" s="229"/>
      <c r="IA828" s="175" t="s">
        <v>91</v>
      </c>
      <c r="IB828" s="341" t="s">
        <v>1012</v>
      </c>
      <c r="ID828" s="176"/>
      <c r="IE828" s="176">
        <f>VLOOKUP(IB828,$A$879:$F$2731,6,FALSE)</f>
        <v>48</v>
      </c>
      <c r="IF828" s="175" t="s">
        <v>63</v>
      </c>
      <c r="IG828" s="10">
        <f>IE828*1.4</f>
        <v>67.199999999999989</v>
      </c>
      <c r="IH828" s="10"/>
      <c r="II828" s="229"/>
      <c r="IJ828" s="175" t="s">
        <v>91</v>
      </c>
      <c r="IK828" s="341" t="s">
        <v>1012</v>
      </c>
      <c r="IM828" s="176"/>
      <c r="IN828" s="176">
        <f>VLOOKUP(IK828,$A$879:$F$2731,6,FALSE)</f>
        <v>48</v>
      </c>
      <c r="IO828" s="175" t="s">
        <v>63</v>
      </c>
      <c r="IP828" s="10">
        <f>IN828*1.4</f>
        <v>67.199999999999989</v>
      </c>
      <c r="IQ828" s="10"/>
      <c r="IR828" s="229"/>
      <c r="IS828" s="175" t="s">
        <v>91</v>
      </c>
      <c r="IT828" s="341" t="s">
        <v>2623</v>
      </c>
      <c r="IV828" s="176"/>
      <c r="IW828" s="176">
        <f>VLOOKUP(IT828,$A$879:$F$2731,6,FALSE)</f>
        <v>385</v>
      </c>
      <c r="IX828" s="175" t="s">
        <v>63</v>
      </c>
      <c r="IY828" s="10">
        <f>IW828*1.4</f>
        <v>539</v>
      </c>
      <c r="IZ828" s="10"/>
      <c r="JA828" s="229"/>
      <c r="JB828" s="175" t="s">
        <v>91</v>
      </c>
      <c r="JC828" s="341" t="s">
        <v>1740</v>
      </c>
      <c r="JE828" s="176"/>
      <c r="JF828" s="176">
        <f>VLOOKUP(JC828,$A$879:$F$2731,6,FALSE)</f>
        <v>105</v>
      </c>
      <c r="JG828" s="175" t="s">
        <v>63</v>
      </c>
      <c r="JH828" s="10">
        <f>JF828*1.4</f>
        <v>147</v>
      </c>
      <c r="JI828" s="10"/>
      <c r="JJ828" s="229"/>
      <c r="JK828" s="175" t="s">
        <v>91</v>
      </c>
      <c r="JL828" s="341" t="s">
        <v>1700</v>
      </c>
      <c r="JN828" s="176"/>
      <c r="JO828" s="176">
        <f>VLOOKUP(JL828,$A$879:$F$2731,6,FALSE)</f>
        <v>255</v>
      </c>
      <c r="JP828" s="175" t="s">
        <v>63</v>
      </c>
      <c r="JQ828" s="10">
        <f>JO828*1.4</f>
        <v>357</v>
      </c>
      <c r="JR828" s="10"/>
      <c r="JS828" s="229"/>
      <c r="JT828" s="175" t="s">
        <v>91</v>
      </c>
      <c r="JU828" s="341" t="s">
        <v>2623</v>
      </c>
      <c r="JW828" s="176"/>
      <c r="JX828" s="176">
        <f>VLOOKUP(JU828,$A$879:$F$2731,6,FALSE)</f>
        <v>385</v>
      </c>
      <c r="JY828" s="175" t="s">
        <v>63</v>
      </c>
      <c r="JZ828" s="10">
        <f>JX828*1.4</f>
        <v>539</v>
      </c>
      <c r="KA828" s="10"/>
      <c r="KB828" s="229"/>
      <c r="KC828" s="175" t="s">
        <v>91</v>
      </c>
      <c r="KD828" s="349" t="s">
        <v>183</v>
      </c>
      <c r="KF828" s="176"/>
      <c r="KG828" s="176" t="e">
        <f>VLOOKUP(KD828,$A$879:$F$2731,6,FALSE)</f>
        <v>#N/A</v>
      </c>
      <c r="KH828" s="175" t="s">
        <v>63</v>
      </c>
      <c r="KI828" s="10" t="e">
        <f>KG828*1.4</f>
        <v>#N/A</v>
      </c>
      <c r="KJ828" s="10"/>
      <c r="KK828" s="229"/>
      <c r="KL828" s="175" t="s">
        <v>91</v>
      </c>
      <c r="KM828" s="341" t="s">
        <v>2607</v>
      </c>
      <c r="KO828" s="176"/>
      <c r="KP828" s="176">
        <f>VLOOKUP(KM828,$A$879:$F$2731,6,FALSE)</f>
        <v>733</v>
      </c>
      <c r="KQ828" s="175" t="s">
        <v>63</v>
      </c>
      <c r="KR828" s="10">
        <f>KP828*1.4</f>
        <v>1026.2</v>
      </c>
      <c r="KS828" s="10"/>
      <c r="KT828" s="229"/>
      <c r="KU828" s="175" t="s">
        <v>91</v>
      </c>
      <c r="KV828" s="341" t="s">
        <v>434</v>
      </c>
      <c r="KX828" s="176"/>
      <c r="KY828" s="176">
        <f>VLOOKUP(KV828,$A$879:$F$2731,6,FALSE)</f>
        <v>83</v>
      </c>
      <c r="KZ828" s="175" t="s">
        <v>63</v>
      </c>
      <c r="LA828" s="10">
        <f>KY828*1.4</f>
        <v>116.19999999999999</v>
      </c>
      <c r="LB828" s="10"/>
      <c r="LC828" s="229"/>
      <c r="LD828" s="175" t="s">
        <v>91</v>
      </c>
      <c r="LE828" s="349" t="s">
        <v>183</v>
      </c>
      <c r="LG828" s="176"/>
      <c r="LH828" s="176" t="e">
        <f>VLOOKUP(LE828,$A$879:$F$2731,6,FALSE)</f>
        <v>#N/A</v>
      </c>
      <c r="LI828" s="175" t="s">
        <v>63</v>
      </c>
      <c r="LJ828" s="10" t="e">
        <f>LH828*1.4</f>
        <v>#N/A</v>
      </c>
      <c r="LK828" s="10"/>
      <c r="LL828" s="229"/>
      <c r="LM828" s="175" t="s">
        <v>91</v>
      </c>
      <c r="LN828" s="341" t="s">
        <v>540</v>
      </c>
      <c r="LP828" s="176"/>
      <c r="LQ828" s="176">
        <f>VLOOKUP(LN828,$A$879:$F$2731,6,FALSE)</f>
        <v>264</v>
      </c>
      <c r="LR828" s="175" t="s">
        <v>63</v>
      </c>
      <c r="LS828" s="10">
        <f>LQ828*1.4</f>
        <v>369.59999999999997</v>
      </c>
      <c r="LT828" s="10"/>
      <c r="LU828" s="229"/>
      <c r="LV828" s="175" t="s">
        <v>91</v>
      </c>
      <c r="LW828" s="341" t="s">
        <v>434</v>
      </c>
      <c r="LY828" s="176"/>
      <c r="LZ828" s="176">
        <f>VLOOKUP(LW828,$A$879:$F$2731,6,FALSE)</f>
        <v>83</v>
      </c>
      <c r="MA828" s="175" t="s">
        <v>63</v>
      </c>
      <c r="MB828" s="10">
        <f>LZ828*1.4</f>
        <v>116.19999999999999</v>
      </c>
      <c r="MC828" s="10"/>
      <c r="MD828" s="229"/>
      <c r="ME828" s="175" t="s">
        <v>91</v>
      </c>
      <c r="MF828" s="341" t="s">
        <v>3310</v>
      </c>
      <c r="MH828" s="176"/>
      <c r="MI828" s="176">
        <f>VLOOKUP(MF828,$A$879:$F$2731,6,FALSE)</f>
        <v>171</v>
      </c>
      <c r="MJ828" s="175" t="s">
        <v>63</v>
      </c>
      <c r="MK828" s="10">
        <f>MI828*1.4</f>
        <v>239.39999999999998</v>
      </c>
      <c r="ML828" s="10"/>
      <c r="MM828" s="229"/>
      <c r="MN828" s="175" t="s">
        <v>91</v>
      </c>
      <c r="MO828" s="349" t="s">
        <v>183</v>
      </c>
      <c r="MQ828" s="176"/>
      <c r="MR828" s="176" t="e">
        <f>VLOOKUP(MO828,$A$879:$F$2731,6,FALSE)</f>
        <v>#N/A</v>
      </c>
      <c r="MS828" s="175" t="s">
        <v>63</v>
      </c>
      <c r="MT828" s="10" t="e">
        <f>MR828*1.4</f>
        <v>#N/A</v>
      </c>
      <c r="MU828" s="10"/>
      <c r="MV828" s="229"/>
      <c r="MW828" s="175" t="s">
        <v>91</v>
      </c>
      <c r="MX828" s="341" t="s">
        <v>2607</v>
      </c>
      <c r="MZ828" s="176"/>
      <c r="NA828" s="176">
        <f>VLOOKUP(MX828,$A$879:$F$2731,6,FALSE)</f>
        <v>733</v>
      </c>
      <c r="NB828" s="175" t="s">
        <v>63</v>
      </c>
      <c r="NC828" s="10">
        <f>NA828*1.4</f>
        <v>1026.2</v>
      </c>
      <c r="ND828" s="10"/>
      <c r="NE828" s="229"/>
      <c r="NF828" s="175" t="s">
        <v>91</v>
      </c>
      <c r="NG828" s="341" t="s">
        <v>1012</v>
      </c>
      <c r="NI828" s="176"/>
      <c r="NJ828" s="176">
        <f>VLOOKUP(NG828,$A$879:$F$2731,6,FALSE)</f>
        <v>48</v>
      </c>
      <c r="NK828" s="175" t="s">
        <v>63</v>
      </c>
      <c r="NL828" s="10">
        <f>NJ828*1.4</f>
        <v>67.199999999999989</v>
      </c>
      <c r="NM828" s="10"/>
      <c r="NN828" s="229"/>
      <c r="NO828" s="175" t="s">
        <v>91</v>
      </c>
      <c r="NP828" s="341" t="s">
        <v>2337</v>
      </c>
      <c r="NR828" s="176"/>
      <c r="NS828" s="176">
        <f>VLOOKUP(NP828,$A$879:$F$2731,6,FALSE)</f>
        <v>398</v>
      </c>
      <c r="NT828" s="175" t="s">
        <v>63</v>
      </c>
      <c r="NU828" s="10">
        <f>NS828*1.4</f>
        <v>557.19999999999993</v>
      </c>
      <c r="NV828" s="10"/>
      <c r="NW828" s="229"/>
      <c r="NX828" s="175" t="s">
        <v>91</v>
      </c>
      <c r="NY828" s="341" t="s">
        <v>2607</v>
      </c>
      <c r="OA828" s="176"/>
      <c r="OB828" s="176">
        <f>VLOOKUP(NY828,$A$879:$F$2731,6,FALSE)</f>
        <v>733</v>
      </c>
      <c r="OC828" s="175" t="s">
        <v>63</v>
      </c>
      <c r="OD828" s="10">
        <f>OB828*1.4</f>
        <v>1026.2</v>
      </c>
      <c r="OE828" s="10"/>
      <c r="OF828" s="229"/>
      <c r="OG828" s="175" t="s">
        <v>91</v>
      </c>
      <c r="OH828" s="341" t="s">
        <v>424</v>
      </c>
      <c r="OJ828" s="176"/>
      <c r="OK828" s="176">
        <f>VLOOKUP(OH828,$A$879:$F$2731,6,FALSE)</f>
        <v>212</v>
      </c>
      <c r="OL828" s="175" t="s">
        <v>63</v>
      </c>
      <c r="OM828" s="10">
        <f>OK828*1.4</f>
        <v>296.79999999999995</v>
      </c>
      <c r="ON828" s="10"/>
      <c r="OO828" s="229"/>
      <c r="OP828" s="175" t="s">
        <v>91</v>
      </c>
      <c r="OQ828" s="341" t="s">
        <v>1149</v>
      </c>
      <c r="OS828" s="176"/>
      <c r="OT828" s="176">
        <f>VLOOKUP(OQ828,$A$879:$F$2731,6,FALSE)</f>
        <v>206</v>
      </c>
      <c r="OU828" s="175" t="s">
        <v>63</v>
      </c>
      <c r="OV828" s="10">
        <f>OT828*1.4</f>
        <v>288.39999999999998</v>
      </c>
      <c r="OW828" s="10"/>
      <c r="OX828" s="229"/>
      <c r="OY828" s="175" t="s">
        <v>91</v>
      </c>
      <c r="OZ828" s="351" t="s">
        <v>1745</v>
      </c>
      <c r="PB828" s="176"/>
      <c r="PC828" s="176">
        <f>VLOOKUP(OZ828,$A$879:$F$2731,6,FALSE)</f>
        <v>450</v>
      </c>
      <c r="PD828" s="175" t="s">
        <v>63</v>
      </c>
      <c r="PE828" s="10">
        <f>PC828*1.4</f>
        <v>630</v>
      </c>
      <c r="PF828" s="10"/>
      <c r="PG828" s="229"/>
      <c r="PH828" s="175" t="s">
        <v>91</v>
      </c>
      <c r="PI828" s="341" t="s">
        <v>1403</v>
      </c>
      <c r="PK828" s="176"/>
      <c r="PL828" s="176">
        <f>VLOOKUP(PI828,$A$879:$F$2731,6,FALSE)</f>
        <v>0</v>
      </c>
      <c r="PM828" s="175" t="s">
        <v>63</v>
      </c>
      <c r="PN828" s="10">
        <f>PL828*1.4</f>
        <v>0</v>
      </c>
      <c r="PO828" s="10"/>
      <c r="PP828" s="229"/>
      <c r="PQ828" s="175" t="s">
        <v>91</v>
      </c>
      <c r="PR828" s="341" t="s">
        <v>618</v>
      </c>
      <c r="PT828" s="176"/>
      <c r="PU828" s="176">
        <f>VLOOKUP(PR828,$A$879:$F$2731,6,FALSE)</f>
        <v>70</v>
      </c>
      <c r="PV828" s="175" t="s">
        <v>63</v>
      </c>
      <c r="PW828" s="10">
        <f>PU828*1.4</f>
        <v>98</v>
      </c>
      <c r="PX828" s="10"/>
      <c r="PY828" s="229"/>
      <c r="PZ828" s="175" t="s">
        <v>91</v>
      </c>
      <c r="QA828" s="343" t="s">
        <v>959</v>
      </c>
      <c r="QC828" s="176"/>
      <c r="QD828" s="176">
        <f>VLOOKUP(QA828,$A$879:$F$2731,6,FALSE)</f>
        <v>595</v>
      </c>
      <c r="QE828" s="175" t="s">
        <v>63</v>
      </c>
      <c r="QF828" s="10">
        <f>QD828*1.4</f>
        <v>833</v>
      </c>
      <c r="QG828" s="10"/>
      <c r="QH828" s="229"/>
      <c r="QI828" s="175" t="s">
        <v>91</v>
      </c>
      <c r="QJ828" s="349" t="s">
        <v>183</v>
      </c>
      <c r="QL828" s="176"/>
      <c r="QM828" s="176" t="e">
        <f>VLOOKUP(QJ828,$A$879:$F$2731,6,FALSE)</f>
        <v>#N/A</v>
      </c>
      <c r="QN828" s="175" t="s">
        <v>63</v>
      </c>
      <c r="QO828" s="10" t="e">
        <f>QM828*1.4</f>
        <v>#N/A</v>
      </c>
      <c r="QP828" s="10"/>
      <c r="QQ828" s="229"/>
      <c r="QR828" s="175" t="s">
        <v>91</v>
      </c>
      <c r="QS828" s="341" t="s">
        <v>1700</v>
      </c>
      <c r="QU828" s="176"/>
      <c r="QV828" s="176">
        <f>VLOOKUP(QS828,$A$879:$F$2731,6,FALSE)</f>
        <v>255</v>
      </c>
      <c r="QW828" s="175" t="s">
        <v>63</v>
      </c>
      <c r="QX828" s="10">
        <f>QV828*1.4</f>
        <v>357</v>
      </c>
      <c r="QY828" s="10"/>
      <c r="QZ828" s="229"/>
      <c r="RA828" s="175" t="s">
        <v>91</v>
      </c>
      <c r="RB828" s="341" t="s">
        <v>994</v>
      </c>
      <c r="RD828" s="176"/>
      <c r="RE828" s="176">
        <f>VLOOKUP(RB828,$A$879:$F$2731,6,FALSE)</f>
        <v>34</v>
      </c>
      <c r="RF828" s="175" t="s">
        <v>63</v>
      </c>
      <c r="RG828" s="10">
        <f>RE828*1.4</f>
        <v>47.599999999999994</v>
      </c>
      <c r="RH828" s="10"/>
      <c r="RI828" s="229"/>
      <c r="RJ828" s="175" t="s">
        <v>91</v>
      </c>
      <c r="RK828" s="341" t="s">
        <v>2007</v>
      </c>
      <c r="RM828" s="176"/>
      <c r="RN828" s="176">
        <f>VLOOKUP(RK828,$A$879:$F$2731,6,FALSE)</f>
        <v>41</v>
      </c>
      <c r="RO828" s="175" t="s">
        <v>63</v>
      </c>
      <c r="RP828" s="10">
        <f>RN828*1.4</f>
        <v>57.4</v>
      </c>
      <c r="RQ828" s="10"/>
      <c r="RR828" s="229"/>
      <c r="RS828" s="175" t="s">
        <v>91</v>
      </c>
      <c r="RT828" s="349" t="s">
        <v>183</v>
      </c>
      <c r="RV828" s="176"/>
      <c r="RW828" s="176" t="e">
        <f>VLOOKUP(RT828,$A$879:$F$2731,6,FALSE)</f>
        <v>#N/A</v>
      </c>
      <c r="RX828" s="175" t="s">
        <v>63</v>
      </c>
      <c r="RY828" s="10" t="e">
        <f>RW828*1.4</f>
        <v>#N/A</v>
      </c>
      <c r="RZ828" s="10"/>
      <c r="SA828" s="235"/>
      <c r="SB828" s="175" t="s">
        <v>91</v>
      </c>
      <c r="SC828" s="341" t="s">
        <v>1386</v>
      </c>
      <c r="SE828" s="176"/>
      <c r="SF828" s="176">
        <f>VLOOKUP(SC828,$A$879:$F$2731,6,FALSE)</f>
        <v>74</v>
      </c>
      <c r="SG828" s="175" t="s">
        <v>63</v>
      </c>
      <c r="SH828" s="10">
        <f>SF828*1.4</f>
        <v>103.6</v>
      </c>
      <c r="SI828" s="10"/>
      <c r="SJ828" s="235"/>
      <c r="SK828" s="175" t="s">
        <v>91</v>
      </c>
      <c r="SL828" s="341" t="s">
        <v>1012</v>
      </c>
      <c r="SN828" s="176"/>
      <c r="SO828" s="176">
        <f>VLOOKUP(SL828,$A$879:$F$2731,6,FALSE)</f>
        <v>48</v>
      </c>
      <c r="SP828" s="175" t="s">
        <v>63</v>
      </c>
      <c r="SQ828" s="10">
        <f>SO828*1.4</f>
        <v>67.199999999999989</v>
      </c>
      <c r="SR828" s="10"/>
      <c r="SS828" s="235"/>
      <c r="ST828" s="175" t="s">
        <v>91</v>
      </c>
      <c r="SU828" s="341" t="s">
        <v>2607</v>
      </c>
      <c r="SW828" s="176"/>
      <c r="SX828" s="176">
        <f>VLOOKUP(SU828,$A$879:$F$2731,6,FALSE)</f>
        <v>733</v>
      </c>
      <c r="SY828" s="175" t="s">
        <v>63</v>
      </c>
      <c r="SZ828" s="10">
        <f>SX828*1.4</f>
        <v>1026.2</v>
      </c>
      <c r="TA828" s="10"/>
      <c r="TB828" s="235"/>
      <c r="TC828" s="175" t="s">
        <v>91</v>
      </c>
      <c r="TD828" s="349" t="s">
        <v>183</v>
      </c>
      <c r="TF828" s="176"/>
      <c r="TG828" s="176" t="e">
        <f>VLOOKUP(TD828,$A$879:$F$2731,6,FALSE)</f>
        <v>#N/A</v>
      </c>
      <c r="TH828" s="175" t="s">
        <v>63</v>
      </c>
      <c r="TI828" s="10" t="e">
        <f>TG828*1.4</f>
        <v>#N/A</v>
      </c>
      <c r="TK828" s="235"/>
      <c r="TL828" s="175" t="s">
        <v>91</v>
      </c>
      <c r="TM828" s="341" t="s">
        <v>2044</v>
      </c>
      <c r="TO828" s="176"/>
      <c r="TP828" s="176">
        <f>VLOOKUP(TM828,$A$879:$F$2731,6,FALSE)</f>
        <v>323</v>
      </c>
      <c r="TQ828" s="175" t="s">
        <v>63</v>
      </c>
      <c r="TR828" s="10">
        <f>TP828*1.4</f>
        <v>452.2</v>
      </c>
      <c r="TS828" s="10"/>
      <c r="TT828" s="235"/>
      <c r="TU828" s="175" t="s">
        <v>91</v>
      </c>
      <c r="TV828" s="341" t="s">
        <v>2464</v>
      </c>
      <c r="TX828" s="176"/>
      <c r="TY828" s="176">
        <f>VLOOKUP(TV828,$A$879:$F$2731,6,FALSE)</f>
        <v>125</v>
      </c>
      <c r="TZ828" s="175" t="s">
        <v>63</v>
      </c>
      <c r="UA828" s="10">
        <f>TY828*1.4</f>
        <v>175</v>
      </c>
      <c r="UB828" s="10"/>
      <c r="UC828" s="235"/>
      <c r="UD828" s="175" t="s">
        <v>91</v>
      </c>
      <c r="UE828" s="341" t="s">
        <v>461</v>
      </c>
      <c r="UG828" s="176"/>
      <c r="UH828" s="176">
        <f>VLOOKUP(UE828,$A$879:$F$2731,6,FALSE)</f>
        <v>224</v>
      </c>
      <c r="UI828" s="175" t="s">
        <v>63</v>
      </c>
      <c r="UJ828" s="10">
        <f>UH828*1.4</f>
        <v>313.59999999999997</v>
      </c>
      <c r="UK828" s="10"/>
      <c r="UL828" s="235"/>
      <c r="UM828" s="175" t="s">
        <v>91</v>
      </c>
      <c r="UN828" s="349" t="s">
        <v>183</v>
      </c>
      <c r="UP828" s="176"/>
      <c r="UQ828" s="176" t="e">
        <f>VLOOKUP(UN828,$A$879:$F$2731,6,FALSE)</f>
        <v>#N/A</v>
      </c>
      <c r="UR828" s="175" t="s">
        <v>63</v>
      </c>
      <c r="US828" s="10" t="e">
        <f>UQ828*1.4</f>
        <v>#N/A</v>
      </c>
      <c r="UT828" s="10"/>
      <c r="UU828" s="235"/>
      <c r="UV828" s="175" t="s">
        <v>91</v>
      </c>
      <c r="UW828" s="341" t="s">
        <v>516</v>
      </c>
      <c r="UY828" s="176"/>
      <c r="UZ828" s="176">
        <f>VLOOKUP(UW828,$A$879:$F$2731,6,FALSE)</f>
        <v>194</v>
      </c>
      <c r="VA828" s="175" t="s">
        <v>63</v>
      </c>
      <c r="VB828" s="10">
        <f>UZ828*1.4</f>
        <v>271.59999999999997</v>
      </c>
      <c r="VC828" s="10"/>
      <c r="VD828" s="235"/>
      <c r="VE828" s="175" t="s">
        <v>91</v>
      </c>
      <c r="VF828" s="349" t="s">
        <v>183</v>
      </c>
      <c r="VH828" s="176"/>
      <c r="VI828" s="176" t="e">
        <f>VLOOKUP(VF828,$A$879:$F$2731,6,FALSE)</f>
        <v>#N/A</v>
      </c>
      <c r="VJ828" s="175" t="s">
        <v>63</v>
      </c>
      <c r="VK828" s="10" t="e">
        <f>VI828*1.4</f>
        <v>#N/A</v>
      </c>
      <c r="VL828" s="10"/>
      <c r="VM828" s="235"/>
      <c r="VN828" s="175" t="s">
        <v>91</v>
      </c>
      <c r="VO828" s="341" t="s">
        <v>2591</v>
      </c>
      <c r="VQ828" s="176"/>
      <c r="VR828" s="176">
        <f>VLOOKUP(VO828,$A$879:$F$2731,6,FALSE)</f>
        <v>229</v>
      </c>
      <c r="VS828" s="175" t="s">
        <v>63</v>
      </c>
      <c r="VT828" s="10">
        <f>VR828*1.4</f>
        <v>320.59999999999997</v>
      </c>
      <c r="VU828" s="10"/>
      <c r="VV828" s="235"/>
      <c r="VW828" s="175" t="s">
        <v>91</v>
      </c>
      <c r="VX828" s="349" t="s">
        <v>183</v>
      </c>
      <c r="VZ828" s="176"/>
      <c r="WA828" s="176" t="e">
        <f>VLOOKUP(VX828,$A$879:$F$2731,6,FALSE)</f>
        <v>#N/A</v>
      </c>
      <c r="WB828" s="175" t="s">
        <v>63</v>
      </c>
      <c r="WC828" s="10" t="e">
        <f>WA828*1.4</f>
        <v>#N/A</v>
      </c>
      <c r="WE828" s="235"/>
      <c r="WF828" s="175" t="s">
        <v>91</v>
      </c>
      <c r="WG828" s="341" t="s">
        <v>1700</v>
      </c>
      <c r="WI828" s="176"/>
      <c r="WJ828" s="176">
        <f>VLOOKUP(WG828,$A$879:$F$2731,6,FALSE)</f>
        <v>255</v>
      </c>
      <c r="WK828" s="175" t="s">
        <v>63</v>
      </c>
      <c r="WL828" s="10">
        <f>WJ828*1.4</f>
        <v>357</v>
      </c>
      <c r="WN828" s="235"/>
      <c r="WO828" s="175" t="s">
        <v>91</v>
      </c>
      <c r="WP828" s="341" t="s">
        <v>1012</v>
      </c>
      <c r="WQ828" s="176"/>
      <c r="WR828" s="176"/>
      <c r="WS828" s="176">
        <f>VLOOKUP(WP828,$A$879:$F$2731,6,FALSE)</f>
        <v>48</v>
      </c>
      <c r="WT828" s="175" t="s">
        <v>63</v>
      </c>
      <c r="WU828" s="10">
        <f>WS828*1.4</f>
        <v>67.199999999999989</v>
      </c>
      <c r="WV828" s="10"/>
      <c r="WW828" s="235"/>
      <c r="WX828" s="175" t="s">
        <v>91</v>
      </c>
      <c r="WY828" s="341" t="s">
        <v>959</v>
      </c>
      <c r="XA828" s="176"/>
      <c r="XB828" s="176">
        <f>VLOOKUP(WY828,$A$879:$F$2731,6,FALSE)</f>
        <v>595</v>
      </c>
      <c r="XC828" s="175" t="s">
        <v>63</v>
      </c>
      <c r="XD828" s="10">
        <f>XB828*1.4</f>
        <v>833</v>
      </c>
      <c r="XF828" s="235"/>
      <c r="XG828" s="175" t="s">
        <v>91</v>
      </c>
      <c r="XH828" s="351" t="s">
        <v>2464</v>
      </c>
      <c r="XJ828" s="176"/>
      <c r="XK828" s="176">
        <f>VLOOKUP(XH828,$A$879:$F$2731,6,FALSE)</f>
        <v>125</v>
      </c>
      <c r="XL828" s="175" t="s">
        <v>63</v>
      </c>
      <c r="XM828" s="10">
        <f>XK828*1.4</f>
        <v>175</v>
      </c>
      <c r="XO828" s="235"/>
      <c r="XP828" s="175" t="s">
        <v>91</v>
      </c>
      <c r="XQ828" s="341" t="s">
        <v>1386</v>
      </c>
      <c r="XS828" s="176"/>
      <c r="XT828" s="176">
        <f>VLOOKUP(XQ828,$A$879:$F$2731,6,FALSE)</f>
        <v>74</v>
      </c>
      <c r="XU828" s="175" t="s">
        <v>63</v>
      </c>
      <c r="XV828" s="10">
        <f>XT828*1.4</f>
        <v>103.6</v>
      </c>
      <c r="XW828" s="10"/>
      <c r="XX828" s="235"/>
      <c r="XY828" s="175" t="s">
        <v>91</v>
      </c>
      <c r="XZ828" s="341" t="s">
        <v>1700</v>
      </c>
      <c r="YB828" s="176"/>
      <c r="YC828" s="176">
        <f>VLOOKUP(XZ828,$A$879:$F$2731,6,FALSE)</f>
        <v>255</v>
      </c>
      <c r="YD828" s="175" t="s">
        <v>63</v>
      </c>
      <c r="YE828" s="10">
        <f>YC828*1.4</f>
        <v>357</v>
      </c>
      <c r="YG828" s="235"/>
      <c r="YH828" s="175" t="s">
        <v>91</v>
      </c>
      <c r="YI828" s="341" t="s">
        <v>1700</v>
      </c>
      <c r="YK828" s="176"/>
      <c r="YL828" s="176">
        <f>VLOOKUP(YI828,$A$879:$F$2731,6,FALSE)</f>
        <v>255</v>
      </c>
      <c r="YM828" s="175" t="s">
        <v>63</v>
      </c>
      <c r="YN828" s="10">
        <f>YL828*1.4</f>
        <v>357</v>
      </c>
      <c r="YO828" s="10"/>
      <c r="YP828" s="235"/>
      <c r="YQ828" s="175" t="s">
        <v>91</v>
      </c>
      <c r="YR828" s="341" t="s">
        <v>2008</v>
      </c>
      <c r="YT828" s="176"/>
      <c r="YU828" s="176">
        <f>VLOOKUP(YR828,$A$879:$F$2731,6,FALSE)</f>
        <v>169</v>
      </c>
      <c r="YV828" s="175" t="s">
        <v>63</v>
      </c>
      <c r="YW828" s="10">
        <f>YU828*1.4</f>
        <v>236.6</v>
      </c>
      <c r="YY828" s="235"/>
      <c r="YZ828" s="175" t="s">
        <v>91</v>
      </c>
      <c r="ZA828" s="341" t="s">
        <v>2623</v>
      </c>
      <c r="ZC828" s="176"/>
      <c r="ZD828" s="176">
        <f>VLOOKUP(ZA828,$A$879:$F$2731,6,FALSE)</f>
        <v>385</v>
      </c>
      <c r="ZE828" s="175" t="s">
        <v>63</v>
      </c>
      <c r="ZF828" s="10">
        <f>ZD828*1.4</f>
        <v>539</v>
      </c>
      <c r="ZH828" s="235"/>
      <c r="ZI828" s="175" t="s">
        <v>91</v>
      </c>
      <c r="ZJ828" s="341" t="s">
        <v>2044</v>
      </c>
      <c r="ZL828" s="176"/>
      <c r="ZM828" s="176">
        <f>VLOOKUP(ZJ828,$A$879:$F$2731,6,FALSE)</f>
        <v>323</v>
      </c>
      <c r="ZN828" s="175" t="s">
        <v>63</v>
      </c>
      <c r="ZO828" s="10">
        <f>ZM828*1.4</f>
        <v>452.2</v>
      </c>
      <c r="ZQ828" s="235"/>
      <c r="ZR828" s="175" t="s">
        <v>91</v>
      </c>
      <c r="ZS828" s="341" t="s">
        <v>422</v>
      </c>
      <c r="ZU828" s="176"/>
      <c r="ZV828" s="176">
        <f>VLOOKUP(ZS828,$A$879:$F$2731,6,FALSE)</f>
        <v>92</v>
      </c>
      <c r="ZW828" s="175" t="s">
        <v>63</v>
      </c>
      <c r="ZX828" s="10">
        <f>ZV828*1.4</f>
        <v>128.79999999999998</v>
      </c>
      <c r="ZY828" s="10"/>
      <c r="ZZ828" s="235"/>
      <c r="AAA828" s="175" t="s">
        <v>91</v>
      </c>
      <c r="AAB828" s="341" t="s">
        <v>1700</v>
      </c>
      <c r="AAD828" s="176"/>
      <c r="AAE828" s="176">
        <f>VLOOKUP(AAB828,$A$879:$F$2731,6,FALSE)</f>
        <v>255</v>
      </c>
      <c r="AAF828" s="175" t="s">
        <v>63</v>
      </c>
      <c r="AAG828" s="10">
        <f>AAE828*1.4</f>
        <v>357</v>
      </c>
      <c r="AAH828" s="10"/>
      <c r="AAI828" s="235"/>
      <c r="AAJ828" s="175" t="s">
        <v>91</v>
      </c>
      <c r="AAK828" s="75" t="s">
        <v>183</v>
      </c>
      <c r="AAM828" s="176"/>
      <c r="AAN828" s="176" t="e">
        <f>VLOOKUP(AAK828,$A$879:$F$2731,6,FALSE)</f>
        <v>#N/A</v>
      </c>
      <c r="AAO828" s="175" t="s">
        <v>63</v>
      </c>
      <c r="AAP828" s="10" t="e">
        <f>AAN828*1.4</f>
        <v>#N/A</v>
      </c>
      <c r="AAQ828" s="10"/>
      <c r="AAR828" s="235"/>
      <c r="AAS828" s="175" t="s">
        <v>91</v>
      </c>
      <c r="AAT828" s="341" t="s">
        <v>1012</v>
      </c>
      <c r="AAV828" s="176"/>
      <c r="AAW828" s="176">
        <f>VLOOKUP(AAT828,$A$879:$F$2731,6,FALSE)</f>
        <v>48</v>
      </c>
      <c r="AAX828" s="175" t="s">
        <v>63</v>
      </c>
      <c r="AAY828" s="10">
        <f>AAW828*1.4</f>
        <v>67.199999999999989</v>
      </c>
      <c r="AAZ828" s="10"/>
      <c r="ABA828" s="235"/>
      <c r="ABB828" s="175" t="s">
        <v>91</v>
      </c>
      <c r="ABC828" s="355" t="s">
        <v>1386</v>
      </c>
      <c r="ABE828" s="176"/>
      <c r="ABF828" s="176">
        <f>VLOOKUP(ABC828,$A$879:$F$2731,6,FALSE)</f>
        <v>74</v>
      </c>
      <c r="ABG828" s="175" t="s">
        <v>63</v>
      </c>
      <c r="ABH828" s="10">
        <f>ABF828*1.4</f>
        <v>103.6</v>
      </c>
      <c r="ABI828" s="10"/>
      <c r="ABJ828" s="235"/>
      <c r="ABK828" s="175" t="s">
        <v>91</v>
      </c>
      <c r="ABL828" s="341" t="s">
        <v>739</v>
      </c>
      <c r="ABN828" s="176"/>
      <c r="ABO828" s="176">
        <f>VLOOKUP(ABL828,$A$879:$F$2731,6,FALSE)</f>
        <v>172</v>
      </c>
      <c r="ABP828" s="175" t="s">
        <v>63</v>
      </c>
      <c r="ABQ828" s="10">
        <f>ABO828*1.4</f>
        <v>240.79999999999998</v>
      </c>
      <c r="ABR828" s="10"/>
      <c r="ABS828" s="235"/>
      <c r="ABT828" s="175" t="s">
        <v>91</v>
      </c>
      <c r="ABU828" s="75" t="s">
        <v>183</v>
      </c>
      <c r="ABW828" s="176"/>
      <c r="ABX828" s="176" t="e">
        <f>VLOOKUP(ABU828,$A$879:$F$2731,6,FALSE)</f>
        <v>#N/A</v>
      </c>
      <c r="ABY828" s="175" t="s">
        <v>63</v>
      </c>
      <c r="ABZ828" s="10" t="e">
        <f>ABX828*1.4</f>
        <v>#N/A</v>
      </c>
      <c r="ACA828" s="10"/>
      <c r="ACB828" s="235"/>
      <c r="ACC828" s="175" t="s">
        <v>91</v>
      </c>
      <c r="ACD828" s="75" t="s">
        <v>183</v>
      </c>
      <c r="ACF828" s="176"/>
      <c r="ACG828" s="176" t="e">
        <f>VLOOKUP(ACD828,$A$879:$F$2731,6,FALSE)</f>
        <v>#N/A</v>
      </c>
      <c r="ACH828" s="175" t="s">
        <v>63</v>
      </c>
      <c r="ACI828" s="10" t="e">
        <f>ACG828*1.4</f>
        <v>#N/A</v>
      </c>
      <c r="ACJ828" s="10"/>
      <c r="ACK828" s="235"/>
      <c r="ACL828" s="175" t="s">
        <v>91</v>
      </c>
      <c r="ACM828" s="75" t="s">
        <v>183</v>
      </c>
      <c r="ACO828" s="176"/>
      <c r="ACP828" s="176" t="e">
        <f>VLOOKUP(ACM828,$A$879:$F$2731,6,FALSE)</f>
        <v>#N/A</v>
      </c>
      <c r="ACQ828" s="175" t="s">
        <v>63</v>
      </c>
      <c r="ACR828" s="10" t="e">
        <f>ACP828*1.4</f>
        <v>#N/A</v>
      </c>
      <c r="ACS828" s="10"/>
      <c r="ACT828" s="235"/>
      <c r="ACU828" s="175" t="s">
        <v>91</v>
      </c>
      <c r="ACV828" s="75" t="s">
        <v>183</v>
      </c>
      <c r="ACX828" s="176"/>
      <c r="ACY828" s="176" t="e">
        <f>VLOOKUP(ACV828,$A$879:$F$2731,6,FALSE)</f>
        <v>#N/A</v>
      </c>
      <c r="ACZ828" s="175" t="s">
        <v>63</v>
      </c>
      <c r="ADA828" s="10" t="e">
        <f>ACY828*1.4</f>
        <v>#N/A</v>
      </c>
      <c r="ADB828" s="10"/>
      <c r="ADC828" s="235"/>
      <c r="ADD828" s="175" t="s">
        <v>91</v>
      </c>
      <c r="ADE828" s="341" t="s">
        <v>540</v>
      </c>
      <c r="ADG828" s="176"/>
      <c r="ADH828" s="176">
        <f>VLOOKUP(ADE828,$A$879:$F$2731,6,FALSE)</f>
        <v>264</v>
      </c>
      <c r="ADI828" s="175" t="s">
        <v>63</v>
      </c>
      <c r="ADJ828" s="10">
        <f>ADH828*1.4</f>
        <v>369.59999999999997</v>
      </c>
      <c r="ADL828" s="235"/>
      <c r="ADM828" s="175" t="s">
        <v>91</v>
      </c>
      <c r="ADN828" s="75" t="s">
        <v>183</v>
      </c>
      <c r="ADP828" s="176"/>
      <c r="ADQ828" s="176" t="e">
        <f>VLOOKUP(ADN828,$A$879:$F$2731,6,FALSE)</f>
        <v>#N/A</v>
      </c>
      <c r="ADR828" s="175" t="s">
        <v>63</v>
      </c>
      <c r="ADS828" s="10" t="e">
        <f>ADQ828*1.4</f>
        <v>#N/A</v>
      </c>
      <c r="ADT828" s="10"/>
      <c r="ADU828" s="235"/>
      <c r="ADV828" s="175" t="s">
        <v>91</v>
      </c>
      <c r="ADW828" s="341" t="s">
        <v>513</v>
      </c>
      <c r="ADY828" s="176"/>
      <c r="ADZ828" s="176">
        <f>VLOOKUP(ADW828,$A$879:$F$2731,6,FALSE)</f>
        <v>89</v>
      </c>
      <c r="AEA828" s="175" t="s">
        <v>63</v>
      </c>
      <c r="AEB828" s="10">
        <f>ADZ828*1.4</f>
        <v>124.6</v>
      </c>
      <c r="AED828" s="235"/>
      <c r="AEE828" s="175" t="s">
        <v>91</v>
      </c>
      <c r="AEF828" s="75" t="s">
        <v>183</v>
      </c>
      <c r="AEH828" s="176"/>
      <c r="AEI828" s="176" t="e">
        <f>VLOOKUP(AEF828,$A$879:$F$2731,6,FALSE)</f>
        <v>#N/A</v>
      </c>
      <c r="AEJ828" s="175" t="s">
        <v>63</v>
      </c>
      <c r="AEK828" s="10" t="e">
        <f>AEI828*1.4</f>
        <v>#N/A</v>
      </c>
      <c r="AEM828" s="235"/>
      <c r="AEN828" s="175" t="s">
        <v>91</v>
      </c>
      <c r="AEO828" s="75" t="s">
        <v>183</v>
      </c>
      <c r="AEQ828" s="176"/>
      <c r="AER828" s="176" t="e">
        <f>VLOOKUP(AEO828,$A$879:$F$2731,6,FALSE)</f>
        <v>#N/A</v>
      </c>
      <c r="AES828" s="175" t="s">
        <v>63</v>
      </c>
      <c r="AET828" s="10" t="e">
        <f>AER828*1.4</f>
        <v>#N/A</v>
      </c>
      <c r="AEV828" s="235"/>
      <c r="AEW828" s="175" t="s">
        <v>91</v>
      </c>
      <c r="AEX828" s="75" t="s">
        <v>183</v>
      </c>
      <c r="AEZ828" s="176"/>
      <c r="AFA828" s="176" t="e">
        <f>VLOOKUP(AEX828,$A$879:$F$2731,6,FALSE)</f>
        <v>#N/A</v>
      </c>
      <c r="AFB828" s="175" t="s">
        <v>63</v>
      </c>
      <c r="AFC828" s="10" t="e">
        <f>AFA828*1.4</f>
        <v>#N/A</v>
      </c>
      <c r="AFD828" s="10"/>
      <c r="AFE828" s="235"/>
      <c r="AFF828" s="175" t="s">
        <v>91</v>
      </c>
      <c r="AFG828" s="75" t="s">
        <v>183</v>
      </c>
      <c r="AFI828" s="176"/>
      <c r="AFJ828" s="176" t="e">
        <f>VLOOKUP(AFG828,$A$879:$F$2731,6,FALSE)</f>
        <v>#N/A</v>
      </c>
      <c r="AFK828" s="175" t="s">
        <v>63</v>
      </c>
      <c r="AFL828" s="10" t="e">
        <f>AFJ828*1.4</f>
        <v>#N/A</v>
      </c>
      <c r="AFM828" s="10"/>
      <c r="AFN828" s="235"/>
      <c r="AFO828" s="175" t="s">
        <v>91</v>
      </c>
      <c r="AFP828" s="75" t="s">
        <v>183</v>
      </c>
      <c r="AFR828" s="176"/>
      <c r="AFS828" s="176" t="e">
        <f>VLOOKUP(AFP828,$A$879:$F$2731,6,FALSE)</f>
        <v>#N/A</v>
      </c>
      <c r="AFT828" s="175" t="s">
        <v>63</v>
      </c>
      <c r="AFU828" s="10" t="e">
        <f>AFS828*1.4</f>
        <v>#N/A</v>
      </c>
      <c r="AFV828" s="10"/>
      <c r="AFW828" s="235"/>
      <c r="AFX828" s="175" t="s">
        <v>91</v>
      </c>
      <c r="AFY828" s="341" t="s">
        <v>540</v>
      </c>
      <c r="AGA828" s="176"/>
      <c r="AGB828" s="176">
        <f>VLOOKUP(AFY828,$A$879:$F$2731,6,FALSE)</f>
        <v>264</v>
      </c>
      <c r="AGC828" s="175" t="s">
        <v>63</v>
      </c>
      <c r="AGD828" s="10">
        <f>AGB828*1.4</f>
        <v>369.59999999999997</v>
      </c>
      <c r="AGE828" s="10"/>
      <c r="AGF828" s="235"/>
      <c r="AGG828" s="175" t="s">
        <v>91</v>
      </c>
      <c r="AGH828" s="341" t="s">
        <v>1149</v>
      </c>
      <c r="AGJ828" s="176"/>
      <c r="AGK828" s="176">
        <f>VLOOKUP(AGH828,$A$879:$F$2731,6,FALSE)</f>
        <v>206</v>
      </c>
      <c r="AGL828" s="175" t="s">
        <v>63</v>
      </c>
      <c r="AGM828" s="10">
        <f>AGK828*1.4</f>
        <v>288.39999999999998</v>
      </c>
      <c r="AGN828" s="10"/>
      <c r="AGO828" s="235"/>
      <c r="AGP828" s="175" t="s">
        <v>91</v>
      </c>
      <c r="AGQ828" s="341" t="s">
        <v>956</v>
      </c>
      <c r="AGS828" s="176"/>
      <c r="AGT828" s="176">
        <f>VLOOKUP(AGQ828,$A$879:$F$2731,6,FALSE)</f>
        <v>36</v>
      </c>
      <c r="AGU828" s="175" t="s">
        <v>63</v>
      </c>
      <c r="AGV828" s="10">
        <f>AGT828*1.4</f>
        <v>50.4</v>
      </c>
      <c r="AGW828" s="10"/>
      <c r="AGX828" s="235"/>
      <c r="AGY828" s="175" t="s">
        <v>91</v>
      </c>
      <c r="AGZ828" s="341" t="s">
        <v>2500</v>
      </c>
      <c r="AHB828" s="176"/>
      <c r="AHC828" s="176">
        <f>VLOOKUP(AGZ828,$A$879:$F$2731,6,FALSE)</f>
        <v>618</v>
      </c>
      <c r="AHD828" s="175" t="s">
        <v>63</v>
      </c>
      <c r="AHE828" s="10">
        <f>AHC828*1.4</f>
        <v>865.19999999999993</v>
      </c>
      <c r="AHF828" s="10"/>
      <c r="AHG828" s="235"/>
      <c r="AHH828" s="175" t="s">
        <v>91</v>
      </c>
      <c r="AHI828" s="398" t="s">
        <v>3310</v>
      </c>
      <c r="AHK828" s="176"/>
      <c r="AHL828" s="176">
        <f>VLOOKUP(AHI828,$A$879:$F$2731,6,FALSE)</f>
        <v>171</v>
      </c>
      <c r="AHM828" s="175" t="s">
        <v>63</v>
      </c>
      <c r="AHN828" s="10">
        <f>AHL828*1.4</f>
        <v>239.39999999999998</v>
      </c>
      <c r="AHO828" s="10"/>
      <c r="AHP828" s="235"/>
      <c r="AHQ828" s="175" t="s">
        <v>91</v>
      </c>
      <c r="AHR828" s="341" t="s">
        <v>540</v>
      </c>
      <c r="AHT828" s="176"/>
      <c r="AHU828" s="176">
        <f>VLOOKUP(AHR828,$A$879:$F$2731,6,FALSE)</f>
        <v>264</v>
      </c>
      <c r="AHV828" s="175" t="s">
        <v>63</v>
      </c>
      <c r="AHW828" s="10">
        <f>AHU828*1.4</f>
        <v>369.59999999999997</v>
      </c>
      <c r="AHX828" s="10"/>
      <c r="AHY828" s="235"/>
      <c r="AHZ828" s="175" t="s">
        <v>91</v>
      </c>
      <c r="AIA828" s="341" t="s">
        <v>3310</v>
      </c>
      <c r="AIC828" s="176"/>
      <c r="AID828" s="176">
        <f>VLOOKUP(AIA828,$A$879:$F$2731,6,FALSE)</f>
        <v>171</v>
      </c>
      <c r="AIE828" s="175" t="s">
        <v>63</v>
      </c>
      <c r="AIF828" s="10">
        <f>AID828*1.4</f>
        <v>239.39999999999998</v>
      </c>
      <c r="AIG828" s="10"/>
      <c r="AIH828" s="235"/>
      <c r="AII828" s="175" t="s">
        <v>91</v>
      </c>
      <c r="AIJ828" s="341" t="s">
        <v>959</v>
      </c>
      <c r="AIL828" s="176"/>
      <c r="AIM828" s="176">
        <f>VLOOKUP(AIJ828,$A$879:$F$2731,6,FALSE)</f>
        <v>595</v>
      </c>
      <c r="AIN828" s="175" t="s">
        <v>63</v>
      </c>
      <c r="AIO828" s="10">
        <f>AIM828*1.4</f>
        <v>833</v>
      </c>
      <c r="AIP828" s="10"/>
      <c r="AIQ828" s="235"/>
      <c r="AIR828" s="175" t="s">
        <v>91</v>
      </c>
      <c r="AIS828" s="341" t="s">
        <v>1700</v>
      </c>
      <c r="AIU828" s="176"/>
      <c r="AIV828" s="176">
        <f>VLOOKUP(AIS828,$A$879:$F$2731,6,FALSE)</f>
        <v>255</v>
      </c>
      <c r="AIW828" s="175" t="s">
        <v>63</v>
      </c>
      <c r="AIX828" s="10">
        <f>AIV828*1.4</f>
        <v>357</v>
      </c>
      <c r="AIY828" s="10"/>
      <c r="AIZ828" s="235"/>
      <c r="AJA828" s="175" t="s">
        <v>91</v>
      </c>
      <c r="AJB828" s="351" t="s">
        <v>959</v>
      </c>
      <c r="AJD828" s="176"/>
      <c r="AJE828" s="176">
        <f>VLOOKUP(AJB828,$A$879:$F$2731,6,FALSE)</f>
        <v>595</v>
      </c>
      <c r="AJF828" s="175" t="s">
        <v>63</v>
      </c>
      <c r="AJG828" s="10">
        <f>AJE828*1.4</f>
        <v>833</v>
      </c>
      <c r="AJH828" s="10"/>
      <c r="AJI828" s="235"/>
      <c r="AJJ828" s="175" t="s">
        <v>91</v>
      </c>
      <c r="AJK828" s="341" t="s">
        <v>2464</v>
      </c>
      <c r="AJM828" s="176"/>
      <c r="AJN828" s="176">
        <f>VLOOKUP(AJK828,$A$879:$F$2731,6,FALSE)</f>
        <v>125</v>
      </c>
      <c r="AJO828" s="175" t="s">
        <v>63</v>
      </c>
      <c r="AJP828" s="10">
        <f>AJN828*1.4</f>
        <v>175</v>
      </c>
      <c r="AJQ828" s="10"/>
      <c r="AJR828" s="235"/>
      <c r="AJS828" s="175" t="s">
        <v>91</v>
      </c>
      <c r="AJT828" s="347" t="s">
        <v>2464</v>
      </c>
      <c r="AJV828" s="176"/>
      <c r="AJW828" s="176">
        <f>VLOOKUP(AJT828,$A$879:$F$2731,6,FALSE)</f>
        <v>125</v>
      </c>
      <c r="AJX828" s="175" t="s">
        <v>63</v>
      </c>
      <c r="AJY828" s="10">
        <f>AJW828*1.4</f>
        <v>175</v>
      </c>
      <c r="AJZ828" s="10"/>
      <c r="AKA828" s="235"/>
      <c r="AKB828" s="175" t="s">
        <v>91</v>
      </c>
      <c r="AKC828" s="341" t="s">
        <v>1713</v>
      </c>
      <c r="AKE828" s="176"/>
      <c r="AKF828" s="176">
        <f>VLOOKUP(AKC828,$A$879:$F$2731,6,FALSE)</f>
        <v>318</v>
      </c>
      <c r="AKG828" s="175" t="s">
        <v>63</v>
      </c>
      <c r="AKH828" s="10">
        <f>AKF828*1.4</f>
        <v>445.2</v>
      </c>
      <c r="AKI828" s="10"/>
      <c r="AKJ828" s="235"/>
      <c r="AKK828" s="175" t="s">
        <v>91</v>
      </c>
      <c r="AKL828" s="341" t="s">
        <v>516</v>
      </c>
      <c r="AKN828" s="176"/>
      <c r="AKO828" s="176">
        <f>VLOOKUP(AKL828,$A$879:$F$2731,6,FALSE)</f>
        <v>194</v>
      </c>
      <c r="AKP828" s="175" t="s">
        <v>63</v>
      </c>
      <c r="AKQ828" s="10">
        <f>AKO828*1.4</f>
        <v>271.59999999999997</v>
      </c>
      <c r="AKR828" s="10"/>
      <c r="AKS828" s="235"/>
      <c r="AKT828" s="175" t="s">
        <v>91</v>
      </c>
      <c r="AKU828" s="341" t="s">
        <v>1713</v>
      </c>
      <c r="AKW828" s="176"/>
      <c r="AKX828" s="176">
        <f>VLOOKUP(AKU828,$A$879:$F$2731,6,FALSE)</f>
        <v>318</v>
      </c>
      <c r="AKY828" s="175" t="s">
        <v>63</v>
      </c>
      <c r="AKZ828" s="10">
        <f>AKX828*1.4</f>
        <v>445.2</v>
      </c>
      <c r="ALA828" s="10"/>
      <c r="ALB828" s="235"/>
      <c r="ALC828" s="175" t="s">
        <v>91</v>
      </c>
      <c r="ALD828" s="341" t="s">
        <v>2500</v>
      </c>
      <c r="ALF828" s="176"/>
      <c r="ALG828" s="176">
        <f>VLOOKUP(ALD828,$A$879:$F$2731,6,FALSE)</f>
        <v>618</v>
      </c>
      <c r="ALH828" s="175" t="s">
        <v>63</v>
      </c>
      <c r="ALI828" s="10">
        <f>ALG828*1.4</f>
        <v>865.19999999999993</v>
      </c>
      <c r="ALJ828" s="10"/>
      <c r="ALK828" s="235"/>
      <c r="ALL828" s="175" t="s">
        <v>91</v>
      </c>
      <c r="ALM828" s="341" t="s">
        <v>1403</v>
      </c>
      <c r="ALO828" s="176"/>
      <c r="ALP828" s="176">
        <f>VLOOKUP(ALM828,$A$879:$F$2731,6,FALSE)</f>
        <v>0</v>
      </c>
      <c r="ALQ828" s="175" t="s">
        <v>63</v>
      </c>
      <c r="ALR828" s="10">
        <f>ALP828*1.4</f>
        <v>0</v>
      </c>
      <c r="ALS828" s="10"/>
      <c r="ALT828" s="235"/>
      <c r="ALU828" s="175" t="s">
        <v>91</v>
      </c>
      <c r="ALV828" s="341" t="s">
        <v>3310</v>
      </c>
      <c r="ALX828" s="176"/>
      <c r="ALY828" s="176">
        <f>VLOOKUP(ALV828,$A$879:$F$2731,6,FALSE)</f>
        <v>171</v>
      </c>
      <c r="ALZ828" s="175" t="s">
        <v>63</v>
      </c>
      <c r="AMA828" s="10">
        <f>ALY828*1.4</f>
        <v>239.39999999999998</v>
      </c>
      <c r="AMB828" s="10"/>
      <c r="AMC828" s="235"/>
      <c r="AMD828" s="175" t="s">
        <v>91</v>
      </c>
      <c r="AME828" s="401" t="s">
        <v>2464</v>
      </c>
      <c r="AMG828" s="176"/>
      <c r="AMH828" s="176">
        <f>VLOOKUP(AME828,$A$879:$F$2731,6,FALSE)</f>
        <v>125</v>
      </c>
      <c r="AMI828" s="175" t="s">
        <v>63</v>
      </c>
      <c r="AMJ828" s="10">
        <f>AMH828*1.4</f>
        <v>175</v>
      </c>
      <c r="AMK828" s="10"/>
      <c r="AML828" s="235"/>
      <c r="AMM828" s="175" t="s">
        <v>91</v>
      </c>
      <c r="AMN828" s="343" t="s">
        <v>2500</v>
      </c>
      <c r="AMP828" s="176"/>
      <c r="AMQ828" s="176">
        <f>VLOOKUP(AMN828,$A$879:$F$2731,6,FALSE)</f>
        <v>618</v>
      </c>
      <c r="AMR828" s="175" t="s">
        <v>63</v>
      </c>
      <c r="AMS828" s="10">
        <f>AMQ828*1.4</f>
        <v>865.19999999999993</v>
      </c>
      <c r="AMT828" s="10"/>
      <c r="AMU828" s="235"/>
      <c r="AMV828" s="175" t="s">
        <v>91</v>
      </c>
      <c r="AMW828" s="341" t="s">
        <v>994</v>
      </c>
      <c r="AMY828" s="176"/>
      <c r="AMZ828" s="176">
        <f>VLOOKUP(AMW828,$A$879:$F$2731,6,FALSE)</f>
        <v>34</v>
      </c>
      <c r="ANA828" s="175" t="s">
        <v>63</v>
      </c>
      <c r="ANB828" s="10">
        <f>AMZ828*1.4</f>
        <v>47.599999999999994</v>
      </c>
      <c r="ANC828" s="10"/>
      <c r="AND828" s="235"/>
      <c r="ANE828" s="175" t="s">
        <v>91</v>
      </c>
      <c r="ANF828" s="341" t="s">
        <v>1740</v>
      </c>
      <c r="ANH828" s="176"/>
      <c r="ANI828" s="176">
        <f>VLOOKUP(ANF828,$A$879:$F$2731,6,FALSE)</f>
        <v>105</v>
      </c>
      <c r="ANJ828" s="175" t="s">
        <v>63</v>
      </c>
      <c r="ANK828" s="10">
        <f>ANI828*1.4</f>
        <v>147</v>
      </c>
      <c r="ANL828" s="10"/>
      <c r="ANM828" s="235"/>
      <c r="ANN828" s="175" t="s">
        <v>91</v>
      </c>
      <c r="ANO828" s="351" t="s">
        <v>2623</v>
      </c>
      <c r="ANQ828" s="176"/>
      <c r="ANR828" s="176">
        <f>VLOOKUP(ANO828,$A$879:$F$2731,6,FALSE)</f>
        <v>385</v>
      </c>
      <c r="ANS828" s="175" t="s">
        <v>63</v>
      </c>
      <c r="ANT828" s="10">
        <f>ANR828*1.4</f>
        <v>539</v>
      </c>
      <c r="ANU828" s="10"/>
      <c r="ANV828" s="235"/>
      <c r="ANW828" s="175" t="s">
        <v>91</v>
      </c>
      <c r="ANX828" s="341" t="s">
        <v>1700</v>
      </c>
      <c r="ANZ828" s="176"/>
      <c r="AOA828" s="176">
        <f>VLOOKUP(ANX828,$A$879:$F$2731,6,FALSE)</f>
        <v>255</v>
      </c>
      <c r="AOB828" s="175" t="s">
        <v>63</v>
      </c>
      <c r="AOC828" s="10">
        <f>AOA828*1.4</f>
        <v>357</v>
      </c>
      <c r="AOD828" s="10"/>
      <c r="AOE828" s="235"/>
      <c r="AOF828" s="175" t="s">
        <v>91</v>
      </c>
      <c r="AOG828" s="75" t="s">
        <v>183</v>
      </c>
      <c r="AOI828" s="176"/>
      <c r="AOJ828" s="176" t="e">
        <f>VLOOKUP(AOG828,$A$879:$F$2731,6,FALSE)</f>
        <v>#N/A</v>
      </c>
      <c r="AOK828" s="175" t="s">
        <v>63</v>
      </c>
      <c r="AOL828" s="10" t="e">
        <f>AOJ828*1.4</f>
        <v>#N/A</v>
      </c>
      <c r="AOM828" s="10"/>
      <c r="AON828" s="235"/>
      <c r="AOO828" s="175" t="s">
        <v>91</v>
      </c>
      <c r="AOP828" s="341" t="s">
        <v>1700</v>
      </c>
      <c r="AOR828" s="176"/>
      <c r="AOS828" s="176">
        <f>VLOOKUP(AOP828,$A$879:$F$2731,6,FALSE)</f>
        <v>255</v>
      </c>
      <c r="AOT828" s="175" t="s">
        <v>63</v>
      </c>
      <c r="AOU828" s="10">
        <f>AOS828*1.4</f>
        <v>357</v>
      </c>
      <c r="AOV828" s="10"/>
      <c r="AOW828" s="235"/>
      <c r="AOX828" s="175" t="s">
        <v>91</v>
      </c>
      <c r="AOY828" s="404" t="s">
        <v>994</v>
      </c>
      <c r="APA828" s="176"/>
      <c r="APB828" s="176">
        <f>VLOOKUP(AOY828,$A$879:$F$2731,6,FALSE)</f>
        <v>34</v>
      </c>
      <c r="APC828" s="175" t="s">
        <v>63</v>
      </c>
      <c r="APD828" s="10">
        <f>APB828*1.4</f>
        <v>47.599999999999994</v>
      </c>
      <c r="APE828" s="10"/>
      <c r="APF828" s="235"/>
      <c r="APG828" s="175" t="s">
        <v>91</v>
      </c>
      <c r="APH828" s="341" t="s">
        <v>434</v>
      </c>
      <c r="APJ828" s="176"/>
      <c r="APK828" s="176">
        <f>VLOOKUP(APH828,$A$879:$F$2731,6,FALSE)</f>
        <v>83</v>
      </c>
      <c r="APL828" s="175" t="s">
        <v>63</v>
      </c>
      <c r="APM828" s="10">
        <f>APK828*1.4</f>
        <v>116.19999999999999</v>
      </c>
      <c r="APN828" s="10"/>
      <c r="APO828" s="235"/>
      <c r="APP828" s="175" t="s">
        <v>91</v>
      </c>
      <c r="APQ828" s="75" t="s">
        <v>183</v>
      </c>
      <c r="APS828" s="176"/>
      <c r="APT828" s="176" t="e">
        <f>VLOOKUP(APQ828,$A$879:$F$2731,6,FALSE)</f>
        <v>#N/A</v>
      </c>
      <c r="APU828" s="175" t="s">
        <v>63</v>
      </c>
      <c r="APV828" s="10" t="e">
        <f>APT828*1.4</f>
        <v>#N/A</v>
      </c>
      <c r="APW828" s="10"/>
      <c r="APX828" s="235"/>
      <c r="APY828" s="175" t="s">
        <v>91</v>
      </c>
      <c r="APZ828" s="341" t="s">
        <v>959</v>
      </c>
      <c r="AQB828" s="176"/>
      <c r="AQC828" s="176">
        <f>VLOOKUP(APZ828,$A$879:$F$2731,6,FALSE)</f>
        <v>595</v>
      </c>
      <c r="AQD828" s="175" t="s">
        <v>63</v>
      </c>
      <c r="AQE828" s="10">
        <f>AQC828*1.4</f>
        <v>833</v>
      </c>
      <c r="AQF828" s="10"/>
      <c r="AQG828" s="235"/>
      <c r="AQH828" s="175" t="s">
        <v>91</v>
      </c>
      <c r="AQI828" s="341" t="s">
        <v>958</v>
      </c>
      <c r="AQK828" s="176"/>
      <c r="AQL828" s="176">
        <f>VLOOKUP(AQI828,$A$879:$F$2731,6,FALSE)</f>
        <v>117</v>
      </c>
      <c r="AQM828" s="175" t="s">
        <v>63</v>
      </c>
      <c r="AQN828" s="10">
        <f>AQL828*1.4</f>
        <v>163.79999999999998</v>
      </c>
      <c r="AQO828" s="10"/>
      <c r="AQP828" s="235"/>
      <c r="AQQ828" s="175" t="s">
        <v>91</v>
      </c>
      <c r="AQR828" s="75" t="s">
        <v>183</v>
      </c>
      <c r="AQT828" s="176"/>
      <c r="AQU828" s="176" t="e">
        <f>VLOOKUP(AQR828,$A$879:$F$2731,6,FALSE)</f>
        <v>#N/A</v>
      </c>
      <c r="AQV828" s="175" t="s">
        <v>63</v>
      </c>
      <c r="AQW828" s="10" t="e">
        <f>AQU828*1.4</f>
        <v>#N/A</v>
      </c>
      <c r="AQX828" s="10"/>
      <c r="AQY828" s="235"/>
      <c r="AQZ828" s="175" t="s">
        <v>91</v>
      </c>
      <c r="ARA828" s="75" t="s">
        <v>183</v>
      </c>
      <c r="ARC828" s="176"/>
      <c r="ARD828" s="176" t="e">
        <f>VLOOKUP(ARA828,$A$879:$F$2731,6,FALSE)</f>
        <v>#N/A</v>
      </c>
      <c r="ARE828" s="175" t="s">
        <v>63</v>
      </c>
      <c r="ARF828" s="10" t="e">
        <f>ARD828*1.4</f>
        <v>#N/A</v>
      </c>
      <c r="ARG828" s="10"/>
      <c r="ARH828" s="235"/>
      <c r="ARI828" s="175" t="s">
        <v>91</v>
      </c>
      <c r="ARJ828" s="75" t="s">
        <v>183</v>
      </c>
      <c r="ARL828" s="176"/>
      <c r="ARM828" s="176" t="e">
        <f>VLOOKUP(ARJ828,$A$879:$F$2731,6,FALSE)</f>
        <v>#N/A</v>
      </c>
      <c r="ARN828" s="175" t="s">
        <v>63</v>
      </c>
      <c r="ARO828" s="10" t="e">
        <f>ARM828*1.4</f>
        <v>#N/A</v>
      </c>
      <c r="ARP828" s="10"/>
      <c r="ARQ828" s="235"/>
      <c r="ARR828" s="175" t="s">
        <v>91</v>
      </c>
      <c r="ARS828" s="75" t="s">
        <v>183</v>
      </c>
      <c r="ARU828" s="176"/>
      <c r="ARV828" s="176" t="e">
        <f>VLOOKUP(ARS828,$A$879:$F$2731,6,FALSE)</f>
        <v>#N/A</v>
      </c>
      <c r="ARW828" s="175" t="s">
        <v>63</v>
      </c>
      <c r="ARX828" s="10" t="e">
        <f>ARV828*1.4</f>
        <v>#N/A</v>
      </c>
      <c r="ARY828" s="10"/>
      <c r="ARZ828" s="235"/>
      <c r="ASA828" s="175" t="s">
        <v>91</v>
      </c>
      <c r="ASB828" s="341" t="s">
        <v>424</v>
      </c>
      <c r="ASD828" s="176"/>
      <c r="ASE828" s="176">
        <f>VLOOKUP(ASB828,$A$879:$F$2731,6,FALSE)</f>
        <v>212</v>
      </c>
      <c r="ASF828" s="175" t="s">
        <v>63</v>
      </c>
      <c r="ASG828" s="10">
        <f>ASE828*1.4</f>
        <v>296.79999999999995</v>
      </c>
      <c r="ASH828" s="10"/>
      <c r="ASI828" s="235"/>
      <c r="ASJ828" s="175" t="s">
        <v>91</v>
      </c>
      <c r="ASK828" s="75" t="s">
        <v>183</v>
      </c>
      <c r="ASM828" s="176"/>
      <c r="ASN828" s="176" t="e">
        <f>VLOOKUP(ASK828,$A$879:$F$2731,6,FALSE)</f>
        <v>#N/A</v>
      </c>
      <c r="ASO828" s="175" t="s">
        <v>63</v>
      </c>
      <c r="ASP828" s="10" t="e">
        <f>ASN828*1.4</f>
        <v>#N/A</v>
      </c>
      <c r="ASQ828" s="10"/>
      <c r="ASR828" s="235"/>
      <c r="ASS828" s="175" t="s">
        <v>91</v>
      </c>
      <c r="AST828" s="341" t="s">
        <v>1012</v>
      </c>
      <c r="ASV828" s="176"/>
      <c r="ASW828" s="176">
        <f>VLOOKUP(AST828,$A$879:$F$2731,6,FALSE)</f>
        <v>48</v>
      </c>
      <c r="ASX828" s="175" t="s">
        <v>63</v>
      </c>
      <c r="ASY828" s="10">
        <f>ASW828*1.4</f>
        <v>67.199999999999989</v>
      </c>
      <c r="ASZ828" s="10"/>
      <c r="ATA828" s="235"/>
      <c r="ATB828" s="175" t="s">
        <v>91</v>
      </c>
      <c r="ATC828" s="75" t="s">
        <v>183</v>
      </c>
      <c r="ATE828" s="176"/>
      <c r="ATF828" s="176" t="e">
        <f>VLOOKUP(ATC828,$A$879:$F$2731,6,FALSE)</f>
        <v>#N/A</v>
      </c>
      <c r="ATG828" s="175" t="s">
        <v>63</v>
      </c>
      <c r="ATH828" s="10" t="e">
        <f>ATF828*1.4</f>
        <v>#N/A</v>
      </c>
      <c r="ATI828" s="10"/>
      <c r="ATJ828" s="235"/>
      <c r="ATK828" s="175" t="s">
        <v>91</v>
      </c>
      <c r="ATL828" s="75" t="s">
        <v>183</v>
      </c>
      <c r="ATN828" s="176"/>
      <c r="ATO828" s="176" t="e">
        <f>VLOOKUP(ATL828,$A$879:$F$2731,6,FALSE)</f>
        <v>#N/A</v>
      </c>
      <c r="ATP828" s="175" t="s">
        <v>63</v>
      </c>
      <c r="ATQ828" s="10" t="e">
        <f>ATO828*1.4</f>
        <v>#N/A</v>
      </c>
      <c r="ATR828" s="10"/>
      <c r="ATS828" s="235"/>
      <c r="ATT828" s="175" t="s">
        <v>91</v>
      </c>
      <c r="ATU828" s="75" t="s">
        <v>183</v>
      </c>
      <c r="ATW828" s="176"/>
      <c r="ATX828" s="176" t="e">
        <f>VLOOKUP(ATU828,$A$879:$F$2731,6,FALSE)</f>
        <v>#N/A</v>
      </c>
      <c r="ATY828" s="175" t="s">
        <v>63</v>
      </c>
      <c r="ATZ828" s="10" t="e">
        <f>ATX828*1.4</f>
        <v>#N/A</v>
      </c>
      <c r="AUA828" s="10"/>
      <c r="AUB828" s="235"/>
      <c r="AUC828" s="175" t="s">
        <v>91</v>
      </c>
      <c r="AUD828" s="75" t="s">
        <v>183</v>
      </c>
      <c r="AUF828" s="176"/>
      <c r="AUG828" s="176" t="e">
        <f>VLOOKUP(AUD828,$A$879:$F$2731,6,FALSE)</f>
        <v>#N/A</v>
      </c>
      <c r="AUH828" s="175" t="s">
        <v>63</v>
      </c>
      <c r="AUI828" s="10" t="e">
        <f>AUG828*1.4</f>
        <v>#N/A</v>
      </c>
      <c r="AUJ828" s="10"/>
      <c r="AUK828" s="235"/>
      <c r="AUL828" s="175" t="s">
        <v>91</v>
      </c>
      <c r="AUM828" s="75" t="s">
        <v>183</v>
      </c>
      <c r="AUO828" s="176"/>
      <c r="AUP828" s="176" t="e">
        <f>VLOOKUP(AUM828,$A$879:$F$2731,6,FALSE)</f>
        <v>#N/A</v>
      </c>
      <c r="AUQ828" s="175" t="s">
        <v>63</v>
      </c>
      <c r="AUR828" s="10" t="e">
        <f>AUP828*1.4</f>
        <v>#N/A</v>
      </c>
      <c r="AUS828" s="10"/>
      <c r="AUT828" s="235"/>
      <c r="AUU828" s="175" t="s">
        <v>91</v>
      </c>
      <c r="AUV828" s="75" t="s">
        <v>183</v>
      </c>
      <c r="AUX828" s="176"/>
      <c r="AUY828" s="176" t="e">
        <f>VLOOKUP(AUV828,$A$879:$F$2731,6,FALSE)</f>
        <v>#N/A</v>
      </c>
      <c r="AUZ828" s="175" t="s">
        <v>63</v>
      </c>
      <c r="AVA828" s="10" t="e">
        <f>AUY828*1.4</f>
        <v>#N/A</v>
      </c>
      <c r="AVB828" s="10"/>
      <c r="AVC828" s="235"/>
      <c r="AVD828" s="175" t="s">
        <v>91</v>
      </c>
      <c r="AVE828" s="75" t="s">
        <v>183</v>
      </c>
      <c r="AVG828" s="176"/>
      <c r="AVH828" s="176" t="e">
        <f>VLOOKUP(AVE828,$A$879:$F$2731,6,FALSE)</f>
        <v>#N/A</v>
      </c>
      <c r="AVI828" s="175" t="s">
        <v>63</v>
      </c>
      <c r="AVJ828" s="10" t="e">
        <f>AVH828*1.4</f>
        <v>#N/A</v>
      </c>
      <c r="AVK828" s="10"/>
      <c r="AVL828" s="235"/>
      <c r="AVM828" s="175" t="s">
        <v>91</v>
      </c>
      <c r="AVN828" s="75" t="s">
        <v>183</v>
      </c>
      <c r="AVP828" s="176"/>
      <c r="AVQ828" s="176" t="e">
        <f>VLOOKUP(AVN828,$A$879:$F$2731,6,FALSE)</f>
        <v>#N/A</v>
      </c>
      <c r="AVR828" s="175" t="s">
        <v>63</v>
      </c>
      <c r="AVS828" s="10" t="e">
        <f>AVQ828*1.4</f>
        <v>#N/A</v>
      </c>
      <c r="AVT828" s="10"/>
      <c r="AVU828" s="235"/>
      <c r="AVV828" s="175" t="s">
        <v>91</v>
      </c>
      <c r="AVW828" s="75" t="s">
        <v>183</v>
      </c>
      <c r="AVY828" s="176"/>
      <c r="AVZ828" s="176" t="e">
        <f>VLOOKUP(AVW828,$A$879:$F$2731,6,FALSE)</f>
        <v>#N/A</v>
      </c>
      <c r="AWA828" s="175" t="s">
        <v>63</v>
      </c>
      <c r="AWB828" s="10" t="e">
        <f>AVZ828*1.4</f>
        <v>#N/A</v>
      </c>
      <c r="AWC828" s="10"/>
      <c r="AWD828" s="235"/>
      <c r="AWE828" s="175" t="s">
        <v>91</v>
      </c>
      <c r="AWF828" s="75" t="s">
        <v>183</v>
      </c>
      <c r="AWH828" s="176"/>
      <c r="AWI828" s="176" t="e">
        <f>VLOOKUP(AWF828,$A$879:$F$2731,6,FALSE)</f>
        <v>#N/A</v>
      </c>
      <c r="AWJ828" s="175" t="s">
        <v>63</v>
      </c>
      <c r="AWK828" s="10" t="e">
        <f>AWI828*1.4</f>
        <v>#N/A</v>
      </c>
      <c r="AWL828" s="10"/>
      <c r="AWM828" s="235"/>
      <c r="AWN828" s="175" t="s">
        <v>91</v>
      </c>
      <c r="AWO828" s="341" t="s">
        <v>424</v>
      </c>
      <c r="AWQ828" s="176"/>
      <c r="AWR828" s="176">
        <f>VLOOKUP(AWO828,$A$879:$F$2731,6,FALSE)</f>
        <v>212</v>
      </c>
      <c r="AWS828" s="175" t="s">
        <v>63</v>
      </c>
      <c r="AWT828" s="10">
        <f>AWR828*1.4</f>
        <v>296.79999999999995</v>
      </c>
      <c r="AWU828" s="10"/>
      <c r="AWV828" s="235"/>
      <c r="AWW828" s="175" t="s">
        <v>91</v>
      </c>
      <c r="AWX828" s="341" t="s">
        <v>959</v>
      </c>
      <c r="AWZ828" s="176"/>
      <c r="AXA828" s="176">
        <f>VLOOKUP(AWX828,$A$879:$F$2731,6,FALSE)</f>
        <v>595</v>
      </c>
      <c r="AXB828" s="175" t="s">
        <v>63</v>
      </c>
      <c r="AXC828" s="10">
        <f>AXA828*1.4</f>
        <v>833</v>
      </c>
      <c r="AXD828" s="10"/>
      <c r="AXE828" s="235"/>
      <c r="AXF828" s="175" t="s">
        <v>91</v>
      </c>
      <c r="AXG828" s="341" t="s">
        <v>959</v>
      </c>
      <c r="AXI828" s="176"/>
      <c r="AXJ828" s="176">
        <f>VLOOKUP(AXG828,$A$879:$F$2731,6,FALSE)</f>
        <v>595</v>
      </c>
      <c r="AXK828" s="175" t="s">
        <v>63</v>
      </c>
      <c r="AXL828" s="10">
        <f>AXJ828*1.4</f>
        <v>833</v>
      </c>
      <c r="AXM828" s="10"/>
      <c r="AXN828" s="235"/>
      <c r="AXO828" s="175" t="s">
        <v>91</v>
      </c>
      <c r="AXP828" s="341" t="s">
        <v>513</v>
      </c>
      <c r="AXR828" s="176"/>
      <c r="AXS828" s="176">
        <f>VLOOKUP(AXP828,$A$879:$F$2731,6,FALSE)</f>
        <v>89</v>
      </c>
      <c r="AXT828" s="175" t="s">
        <v>63</v>
      </c>
      <c r="AXU828" s="10">
        <f>AXS828*1.4</f>
        <v>124.6</v>
      </c>
      <c r="AXV828" s="10"/>
      <c r="AXW828" s="235"/>
      <c r="AXX828" s="175" t="s">
        <v>91</v>
      </c>
      <c r="AXY828" s="341" t="s">
        <v>2337</v>
      </c>
      <c r="AYA828" s="176"/>
      <c r="AYB828" s="176">
        <f>VLOOKUP(AXY828,$A$879:$F$2731,6,FALSE)</f>
        <v>398</v>
      </c>
      <c r="AYC828" s="175" t="s">
        <v>63</v>
      </c>
      <c r="AYD828" s="10">
        <f>AYB828*1.4</f>
        <v>557.19999999999993</v>
      </c>
      <c r="AYE828" s="10"/>
      <c r="AYF828" s="235"/>
      <c r="AYG828" s="175" t="s">
        <v>91</v>
      </c>
      <c r="AYH828" s="341" t="s">
        <v>1403</v>
      </c>
      <c r="AYJ828" s="176"/>
      <c r="AYK828" s="176">
        <f>VLOOKUP(AYH828,$A$879:$F$2731,6,FALSE)</f>
        <v>0</v>
      </c>
      <c r="AYL828" s="175" t="s">
        <v>63</v>
      </c>
      <c r="AYM828" s="10">
        <f>AYK828*1.4</f>
        <v>0</v>
      </c>
      <c r="AYN828" s="10"/>
      <c r="AYO828" s="235"/>
      <c r="AYP828" s="175" t="s">
        <v>91</v>
      </c>
      <c r="AYQ828" s="341" t="s">
        <v>2500</v>
      </c>
      <c r="AYS828" s="176"/>
      <c r="AYT828" s="176">
        <f>VLOOKUP(AYQ828,$A$879:$F$2731,6,FALSE)</f>
        <v>618</v>
      </c>
      <c r="AYU828" s="175" t="s">
        <v>63</v>
      </c>
      <c r="AYV828" s="10">
        <f>AYT828*1.4</f>
        <v>865.19999999999993</v>
      </c>
      <c r="AYW828" s="10"/>
      <c r="AYX828" s="235"/>
      <c r="AYY828" s="175" t="s">
        <v>91</v>
      </c>
      <c r="AYZ828" s="341" t="s">
        <v>959</v>
      </c>
      <c r="AZB828" s="176"/>
      <c r="AZC828" s="176">
        <f>VLOOKUP(AYZ828,$A$879:$F$2731,6,FALSE)</f>
        <v>595</v>
      </c>
      <c r="AZD828" s="175" t="s">
        <v>63</v>
      </c>
      <c r="AZE828" s="10">
        <f>AZC828*1.4</f>
        <v>833</v>
      </c>
      <c r="AZF828" s="10"/>
      <c r="AZG828" s="235"/>
      <c r="AZH828" s="175" t="s">
        <v>91</v>
      </c>
      <c r="AZI828" s="341" t="s">
        <v>540</v>
      </c>
      <c r="AZK828" s="176"/>
      <c r="AZL828" s="176">
        <f>VLOOKUP(AZI828,$A$879:$F$2731,6,FALSE)</f>
        <v>264</v>
      </c>
      <c r="AZM828" s="175" t="s">
        <v>63</v>
      </c>
      <c r="AZN828" s="10">
        <f>AZL828*1.4</f>
        <v>369.59999999999997</v>
      </c>
      <c r="AZO828" s="10"/>
      <c r="AZP828" s="235"/>
      <c r="AZQ828" s="175" t="s">
        <v>91</v>
      </c>
      <c r="AZR828" s="341" t="s">
        <v>994</v>
      </c>
      <c r="AZT828" s="176"/>
      <c r="AZU828" s="176">
        <f>VLOOKUP(AZR828,$A$879:$F$2731,6,FALSE)</f>
        <v>34</v>
      </c>
      <c r="AZV828" s="175" t="s">
        <v>63</v>
      </c>
      <c r="AZW828" s="10">
        <f>AZU828*1.4</f>
        <v>47.599999999999994</v>
      </c>
      <c r="AZX828" s="10"/>
      <c r="AZY828" s="235"/>
      <c r="AZZ828" s="175" t="s">
        <v>91</v>
      </c>
      <c r="BAA828" s="341" t="s">
        <v>2591</v>
      </c>
      <c r="BAC828" s="176"/>
      <c r="BAD828" s="176">
        <f>VLOOKUP(BAA828,$A$879:$F$2731,6,FALSE)</f>
        <v>229</v>
      </c>
      <c r="BAE828" s="175" t="s">
        <v>63</v>
      </c>
      <c r="BAF828" s="10">
        <f>BAD828*1.4</f>
        <v>320.59999999999997</v>
      </c>
      <c r="BAG828" s="10"/>
      <c r="BAH828" s="235"/>
      <c r="BAI828" s="175" t="s">
        <v>91</v>
      </c>
      <c r="BAJ828" s="398" t="s">
        <v>1012</v>
      </c>
      <c r="BAL828" s="176"/>
      <c r="BAM828" s="176">
        <f>VLOOKUP(BAJ828,$A$879:$F$2731,6,FALSE)</f>
        <v>48</v>
      </c>
      <c r="BAN828" s="175" t="s">
        <v>63</v>
      </c>
      <c r="BAO828" s="10">
        <f>BAM828*1.4</f>
        <v>67.199999999999989</v>
      </c>
      <c r="BAP828" s="10"/>
      <c r="BAQ828" s="235"/>
      <c r="BAR828" s="175" t="s">
        <v>91</v>
      </c>
      <c r="BAS828" s="341" t="s">
        <v>2008</v>
      </c>
      <c r="BAU828" s="176"/>
      <c r="BAV828" s="176">
        <f>VLOOKUP(BAS828,$A$879:$F$2731,6,FALSE)</f>
        <v>169</v>
      </c>
      <c r="BAW828" s="175" t="s">
        <v>63</v>
      </c>
      <c r="BAX828" s="10">
        <f>BAV828*1.4</f>
        <v>236.6</v>
      </c>
      <c r="BAY828" s="10"/>
      <c r="BAZ828" s="235"/>
      <c r="BBA828" s="175" t="s">
        <v>91</v>
      </c>
      <c r="BBB828" s="341" t="s">
        <v>959</v>
      </c>
      <c r="BBD828" s="176"/>
      <c r="BBE828" s="176">
        <f>VLOOKUP(BBB828,$A$879:$F$2731,6,FALSE)</f>
        <v>595</v>
      </c>
      <c r="BBF828" s="175" t="s">
        <v>63</v>
      </c>
      <c r="BBG828" s="10">
        <f>BBE828*1.4</f>
        <v>833</v>
      </c>
      <c r="BBH828" s="10"/>
      <c r="BBI828" s="235"/>
      <c r="BBJ828" s="175" t="s">
        <v>91</v>
      </c>
      <c r="BBK828" s="341" t="s">
        <v>2591</v>
      </c>
      <c r="BBM828" s="176"/>
      <c r="BBN828" s="176">
        <f>VLOOKUP(BBK828,$A$879:$F$2731,6,FALSE)</f>
        <v>229</v>
      </c>
      <c r="BBO828" s="175" t="s">
        <v>63</v>
      </c>
      <c r="BBP828" s="10">
        <f>BBN828*1.4</f>
        <v>320.59999999999997</v>
      </c>
      <c r="BBQ828" s="10"/>
      <c r="BBR828" s="235"/>
      <c r="BBS828" s="175" t="s">
        <v>91</v>
      </c>
      <c r="BBT828" s="347" t="s">
        <v>424</v>
      </c>
      <c r="BBV828" s="176"/>
      <c r="BBW828" s="176">
        <f>VLOOKUP(BBT828,$A$879:$F$2731,6,FALSE)</f>
        <v>212</v>
      </c>
      <c r="BBX828" s="175" t="s">
        <v>63</v>
      </c>
      <c r="BBY828" s="10">
        <f>BBW828*1.4</f>
        <v>296.79999999999995</v>
      </c>
      <c r="BBZ828" s="10"/>
      <c r="BCA828" s="235"/>
      <c r="BCB828" s="175" t="s">
        <v>91</v>
      </c>
      <c r="BCC828" s="341" t="s">
        <v>540</v>
      </c>
      <c r="BCE828" s="176"/>
      <c r="BCF828" s="176">
        <f>VLOOKUP(BCC828,$A$879:$F$2731,6,FALSE)</f>
        <v>264</v>
      </c>
      <c r="BCG828" s="175" t="s">
        <v>63</v>
      </c>
      <c r="BCH828" s="10">
        <f>BCF828*1.4</f>
        <v>369.59999999999997</v>
      </c>
      <c r="BCI828" s="10"/>
      <c r="BCJ828" s="235"/>
      <c r="BCK828" s="175" t="s">
        <v>91</v>
      </c>
      <c r="BCL828" s="341" t="s">
        <v>959</v>
      </c>
      <c r="BCN828" s="176"/>
      <c r="BCO828" s="176">
        <f>VLOOKUP(BCL828,$A$879:$F$2731,6,FALSE)</f>
        <v>595</v>
      </c>
      <c r="BCP828" s="175" t="s">
        <v>63</v>
      </c>
      <c r="BCQ828" s="10">
        <f>BCO828*1.4</f>
        <v>833</v>
      </c>
      <c r="BCR828" s="10"/>
      <c r="BCS828" s="235"/>
      <c r="BCT828" s="175" t="s">
        <v>91</v>
      </c>
      <c r="BCU828" s="351" t="s">
        <v>516</v>
      </c>
      <c r="BCW828" s="176"/>
      <c r="BCX828" s="176">
        <f>VLOOKUP(BCU828,$A$879:$F$2731,6,FALSE)</f>
        <v>194</v>
      </c>
      <c r="BCY828" s="175" t="s">
        <v>63</v>
      </c>
      <c r="BCZ828" s="10">
        <f>BCX828*1.4</f>
        <v>271.59999999999997</v>
      </c>
      <c r="BDA828" s="10"/>
      <c r="BDB828" s="235"/>
      <c r="BDC828" s="175" t="s">
        <v>91</v>
      </c>
      <c r="BDD828" s="347" t="s">
        <v>2591</v>
      </c>
      <c r="BDF828" s="176"/>
      <c r="BDG828" s="176">
        <f>VLOOKUP(BDD828,$A$879:$F$2731,6,FALSE)</f>
        <v>229</v>
      </c>
      <c r="BDH828" s="175" t="s">
        <v>63</v>
      </c>
      <c r="BDI828" s="10">
        <f>BDG828*1.4</f>
        <v>320.59999999999997</v>
      </c>
      <c r="BDJ828" s="10"/>
      <c r="BDK828" s="235"/>
      <c r="BDL828" s="175" t="s">
        <v>91</v>
      </c>
      <c r="BDM828" s="341" t="s">
        <v>1740</v>
      </c>
      <c r="BDO828" s="176"/>
      <c r="BDP828" s="176">
        <f>VLOOKUP(BDM828,$A$879:$F$2731,6,FALSE)</f>
        <v>105</v>
      </c>
      <c r="BDQ828" s="175" t="s">
        <v>63</v>
      </c>
      <c r="BDR828" s="10">
        <f>BDP828*1.4</f>
        <v>147</v>
      </c>
      <c r="BDS828" s="10"/>
      <c r="BDT828" s="235"/>
      <c r="BDU828" s="175" t="s">
        <v>91</v>
      </c>
      <c r="BDV828" s="341" t="s">
        <v>445</v>
      </c>
      <c r="BDX828" s="176"/>
      <c r="BDY828" s="176">
        <f>VLOOKUP(BDV828,$A$879:$F$2731,6,FALSE)</f>
        <v>196</v>
      </c>
      <c r="BDZ828" s="175" t="s">
        <v>63</v>
      </c>
      <c r="BEA828" s="10">
        <f>BDY828*1.4</f>
        <v>274.39999999999998</v>
      </c>
      <c r="BEB828" s="10"/>
      <c r="BEC828" s="235"/>
      <c r="BED828" s="175" t="s">
        <v>91</v>
      </c>
      <c r="BEE828" s="341" t="s">
        <v>1957</v>
      </c>
      <c r="BEG828" s="176"/>
      <c r="BEH828" s="176">
        <f>VLOOKUP(BEE828,$A$879:$F$2731,6,FALSE)</f>
        <v>189</v>
      </c>
      <c r="BEI828" s="175" t="s">
        <v>63</v>
      </c>
      <c r="BEJ828" s="10">
        <f>BEH828*1.4</f>
        <v>264.59999999999997</v>
      </c>
      <c r="BEK828" s="10"/>
      <c r="BEL828" s="235"/>
      <c r="BEM828" s="175" t="s">
        <v>91</v>
      </c>
      <c r="BEN828" s="341" t="s">
        <v>540</v>
      </c>
      <c r="BEP828" s="176"/>
      <c r="BEQ828" s="176">
        <f>VLOOKUP(BEN828,$A$879:$F$2731,6,FALSE)</f>
        <v>264</v>
      </c>
      <c r="BER828" s="175" t="s">
        <v>63</v>
      </c>
      <c r="BES828" s="10">
        <f>BEQ828*1.4</f>
        <v>369.59999999999997</v>
      </c>
      <c r="BET828" s="10"/>
      <c r="BEU828" s="235"/>
      <c r="BEV828" s="175" t="s">
        <v>91</v>
      </c>
      <c r="BEW828" s="341" t="s">
        <v>602</v>
      </c>
      <c r="BEY828" s="176"/>
      <c r="BEZ828" s="176">
        <f>VLOOKUP(BEW828,$A$879:$F$2731,6,FALSE)</f>
        <v>135</v>
      </c>
      <c r="BFA828" s="175" t="s">
        <v>63</v>
      </c>
      <c r="BFB828" s="10">
        <f>BEZ828*1.4</f>
        <v>189</v>
      </c>
      <c r="BFC828" s="10"/>
      <c r="BFD828" s="235"/>
      <c r="BFE828" s="175" t="s">
        <v>91</v>
      </c>
      <c r="BFF828" s="341" t="s">
        <v>540</v>
      </c>
      <c r="BFH828" s="176"/>
      <c r="BFI828" s="176">
        <f>VLOOKUP(BFF828,$A$879:$F$2731,6,FALSE)</f>
        <v>264</v>
      </c>
      <c r="BFJ828" s="175" t="s">
        <v>63</v>
      </c>
      <c r="BFK828" s="10">
        <f>BFI828*1.4</f>
        <v>369.59999999999997</v>
      </c>
      <c r="BFL828" s="10"/>
      <c r="BFM828" s="235"/>
      <c r="BFN828" s="175" t="s">
        <v>91</v>
      </c>
      <c r="BFO828" s="341" t="s">
        <v>2044</v>
      </c>
      <c r="BFQ828" s="176"/>
      <c r="BFR828" s="176">
        <f>VLOOKUP(BFO828,$A$879:$F$2731,6,FALSE)</f>
        <v>323</v>
      </c>
      <c r="BFS828" s="175" t="s">
        <v>63</v>
      </c>
      <c r="BFT828" s="10">
        <f>BFR828*1.4</f>
        <v>452.2</v>
      </c>
      <c r="BFU828" s="10"/>
      <c r="BFV828" s="235"/>
      <c r="BFW828" s="175" t="s">
        <v>91</v>
      </c>
      <c r="BFX828" s="351" t="s">
        <v>1403</v>
      </c>
      <c r="BFZ828" s="176"/>
      <c r="BGA828" s="176">
        <f>VLOOKUP(BFX828,$A$879:$F$2731,6,FALSE)</f>
        <v>0</v>
      </c>
      <c r="BGB828" s="175" t="s">
        <v>63</v>
      </c>
      <c r="BGC828" s="10">
        <f>BGA828*1.4</f>
        <v>0</v>
      </c>
      <c r="BGD828" s="10"/>
      <c r="BGE828" s="235"/>
      <c r="BGF828" s="175" t="s">
        <v>91</v>
      </c>
      <c r="BGG828" s="341" t="s">
        <v>994</v>
      </c>
      <c r="BGI828" s="176"/>
      <c r="BGJ828" s="176">
        <f>VLOOKUP(BGG828,$A$879:$F$2731,6,FALSE)</f>
        <v>34</v>
      </c>
      <c r="BGK828" s="175" t="s">
        <v>63</v>
      </c>
      <c r="BGL828" s="10">
        <f>BGJ828*1.4</f>
        <v>47.599999999999994</v>
      </c>
      <c r="BGM828" s="10"/>
      <c r="BGN828" s="235"/>
      <c r="BGO828" s="175" t="s">
        <v>91</v>
      </c>
      <c r="BGP828" s="351" t="s">
        <v>2607</v>
      </c>
      <c r="BGR828" s="176"/>
      <c r="BGS828" s="176">
        <f>VLOOKUP(BGP828,$A$879:$F$2731,6,FALSE)</f>
        <v>733</v>
      </c>
      <c r="BGT828" s="175" t="s">
        <v>63</v>
      </c>
      <c r="BGU828" s="10">
        <f>BGS828*1.4</f>
        <v>1026.2</v>
      </c>
      <c r="BGV828" s="10"/>
      <c r="BGW828" s="235"/>
      <c r="BGX828" s="175" t="s">
        <v>91</v>
      </c>
      <c r="BGY828" s="341" t="s">
        <v>994</v>
      </c>
      <c r="BHA828" s="176"/>
      <c r="BHB828" s="176">
        <f>VLOOKUP(BGY828,$A$879:$F$2731,6,FALSE)</f>
        <v>34</v>
      </c>
      <c r="BHC828" s="175" t="s">
        <v>63</v>
      </c>
      <c r="BHD828" s="10">
        <f>BHB828*1.4</f>
        <v>47.599999999999994</v>
      </c>
      <c r="BHE828" s="10"/>
    </row>
    <row r="829" spans="1:1565" s="14" customFormat="1" ht="15">
      <c r="A829" s="175" t="s">
        <v>92</v>
      </c>
      <c r="B829" s="343" t="s">
        <v>2464</v>
      </c>
      <c r="D829" s="176"/>
      <c r="E829" s="176">
        <f>VLOOKUP(B829,$A$879:$F$2731,6,FALSE)</f>
        <v>125</v>
      </c>
      <c r="F829" s="175" t="s">
        <v>65</v>
      </c>
      <c r="G829" s="10">
        <f>E829*1.3</f>
        <v>162.5</v>
      </c>
      <c r="H829" s="10"/>
      <c r="I829" s="229"/>
      <c r="J829" s="175" t="s">
        <v>92</v>
      </c>
      <c r="K829" s="341" t="s">
        <v>959</v>
      </c>
      <c r="M829" s="176"/>
      <c r="N829" s="176">
        <f>VLOOKUP(K829,$A$879:$F$2731,6,FALSE)</f>
        <v>595</v>
      </c>
      <c r="O829" s="175" t="s">
        <v>65</v>
      </c>
      <c r="P829" s="10">
        <f>N829*1.3</f>
        <v>773.5</v>
      </c>
      <c r="Q829" s="10"/>
      <c r="R829" s="229"/>
      <c r="S829" s="175" t="s">
        <v>92</v>
      </c>
      <c r="T829" s="341" t="s">
        <v>445</v>
      </c>
      <c r="V829" s="176"/>
      <c r="W829" s="176">
        <f>VLOOKUP(T829,$A$879:$F$2731,6,FALSE)</f>
        <v>196</v>
      </c>
      <c r="X829" s="175" t="s">
        <v>65</v>
      </c>
      <c r="Y829" s="10">
        <f>W829*1.3</f>
        <v>254.8</v>
      </c>
      <c r="Z829" s="10"/>
      <c r="AA829" s="229"/>
      <c r="AB829" s="175" t="s">
        <v>92</v>
      </c>
      <c r="AC829" s="341" t="s">
        <v>2607</v>
      </c>
      <c r="AE829" s="176"/>
      <c r="AF829" s="176">
        <f>VLOOKUP(AC829,$A$879:$F$2731,6,FALSE)</f>
        <v>733</v>
      </c>
      <c r="AG829" s="175" t="s">
        <v>65</v>
      </c>
      <c r="AH829" s="10">
        <f>AF829*1.3</f>
        <v>952.9</v>
      </c>
      <c r="AI829" s="10"/>
      <c r="AJ829" s="229"/>
      <c r="AK829" s="175" t="s">
        <v>92</v>
      </c>
      <c r="AL829" s="341" t="s">
        <v>2464</v>
      </c>
      <c r="AN829" s="176"/>
      <c r="AO829" s="176">
        <f>VLOOKUP(AL829,$A$879:$F$2731,6,FALSE)</f>
        <v>125</v>
      </c>
      <c r="AP829" s="175" t="s">
        <v>65</v>
      </c>
      <c r="AQ829" s="10">
        <f>AO829*1.3</f>
        <v>162.5</v>
      </c>
      <c r="AR829" s="10"/>
      <c r="AS829" s="229"/>
      <c r="AT829" s="175" t="s">
        <v>92</v>
      </c>
      <c r="AU829" s="341" t="s">
        <v>2474</v>
      </c>
      <c r="AW829" s="176"/>
      <c r="AX829" s="176">
        <f>VLOOKUP(AU829,$A$879:$F$2731,6,FALSE)</f>
        <v>23</v>
      </c>
      <c r="AY829" s="175" t="s">
        <v>65</v>
      </c>
      <c r="AZ829" s="10">
        <f>AX829*1.3</f>
        <v>29.900000000000002</v>
      </c>
      <c r="BA829" s="10"/>
      <c r="BB829" s="229"/>
      <c r="BC829" s="175" t="s">
        <v>92</v>
      </c>
      <c r="BD829" s="341" t="s">
        <v>1745</v>
      </c>
      <c r="BF829" s="176"/>
      <c r="BG829" s="176">
        <f>VLOOKUP(BD829,$A$879:$F$2731,6,FALSE)</f>
        <v>450</v>
      </c>
      <c r="BH829" s="175" t="s">
        <v>65</v>
      </c>
      <c r="BI829" s="10">
        <f>BG829*1.3</f>
        <v>585</v>
      </c>
      <c r="BJ829" s="10"/>
      <c r="BK829" s="229"/>
      <c r="BL829" s="175" t="s">
        <v>92</v>
      </c>
      <c r="BM829" s="341" t="s">
        <v>540</v>
      </c>
      <c r="BO829" s="176"/>
      <c r="BP829" s="176">
        <f>VLOOKUP(BM829,$A$879:$F$2731,6,FALSE)</f>
        <v>264</v>
      </c>
      <c r="BQ829" s="175" t="s">
        <v>65</v>
      </c>
      <c r="BR829" s="10">
        <f>BP829*1.3</f>
        <v>343.2</v>
      </c>
      <c r="BS829" s="10"/>
      <c r="BT829" s="229"/>
      <c r="BU829" s="175" t="s">
        <v>92</v>
      </c>
      <c r="BV829" s="341" t="s">
        <v>2464</v>
      </c>
      <c r="BX829" s="176"/>
      <c r="BY829" s="176">
        <f>VLOOKUP(BV829,$A$879:$F$2731,6,FALSE)</f>
        <v>125</v>
      </c>
      <c r="BZ829" s="175" t="s">
        <v>65</v>
      </c>
      <c r="CA829" s="10">
        <f>BY829*1.3</f>
        <v>162.5</v>
      </c>
      <c r="CB829" s="10"/>
      <c r="CC829" s="229"/>
      <c r="CD829" s="175" t="s">
        <v>92</v>
      </c>
      <c r="CE829" s="341" t="s">
        <v>3310</v>
      </c>
      <c r="CG829" s="176"/>
      <c r="CH829" s="176">
        <f>VLOOKUP(CE829,$A$879:$F$2731,6,FALSE)</f>
        <v>171</v>
      </c>
      <c r="CI829" s="175" t="s">
        <v>65</v>
      </c>
      <c r="CJ829" s="10">
        <f>CH829*1.3</f>
        <v>222.3</v>
      </c>
      <c r="CK829" s="10"/>
      <c r="CL829" s="229"/>
      <c r="CM829" s="175" t="s">
        <v>92</v>
      </c>
      <c r="CN829" s="341" t="s">
        <v>2623</v>
      </c>
      <c r="CP829" s="176"/>
      <c r="CQ829" s="176">
        <f>VLOOKUP(CN829,$A$879:$F$2731,6,FALSE)</f>
        <v>385</v>
      </c>
      <c r="CR829" s="175" t="s">
        <v>65</v>
      </c>
      <c r="CS829" s="10">
        <f>CQ829*1.3</f>
        <v>500.5</v>
      </c>
      <c r="CT829" s="10"/>
      <c r="CU829" s="229"/>
      <c r="CV829" s="175" t="s">
        <v>92</v>
      </c>
      <c r="CW829" s="341" t="s">
        <v>2500</v>
      </c>
      <c r="CY829" s="176"/>
      <c r="CZ829" s="176">
        <f>VLOOKUP(CW829,$A$879:$F$2731,6,FALSE)</f>
        <v>618</v>
      </c>
      <c r="DA829" s="175" t="s">
        <v>65</v>
      </c>
      <c r="DB829" s="10">
        <f>CZ829*1.3</f>
        <v>803.4</v>
      </c>
      <c r="DC829" s="10"/>
      <c r="DD829" s="229"/>
      <c r="DE829" s="175" t="s">
        <v>92</v>
      </c>
      <c r="DF829" s="341" t="s">
        <v>2464</v>
      </c>
      <c r="DH829" s="176"/>
      <c r="DI829" s="176">
        <f>VLOOKUP(DF829,$A$879:$F$2731,6,FALSE)</f>
        <v>125</v>
      </c>
      <c r="DJ829" s="175" t="s">
        <v>65</v>
      </c>
      <c r="DK829" s="10">
        <f>DI829*1.3</f>
        <v>162.5</v>
      </c>
      <c r="DL829" s="10"/>
      <c r="DM829" s="229"/>
      <c r="DN829" s="175" t="s">
        <v>92</v>
      </c>
      <c r="DO829" s="341" t="s">
        <v>2044</v>
      </c>
      <c r="DQ829" s="176"/>
      <c r="DR829" s="176">
        <f>VLOOKUP(DO829,$A$879:$F$2731,6,FALSE)</f>
        <v>323</v>
      </c>
      <c r="DS829" s="175" t="s">
        <v>65</v>
      </c>
      <c r="DT829" s="10">
        <f>DR829*1.3</f>
        <v>419.90000000000003</v>
      </c>
      <c r="DU829" s="10"/>
      <c r="DV829" s="229"/>
      <c r="DW829" s="175" t="s">
        <v>92</v>
      </c>
      <c r="DX829" s="341" t="s">
        <v>2121</v>
      </c>
      <c r="DZ829" s="176"/>
      <c r="EA829" s="176">
        <f>VLOOKUP(DX829,$A$879:$F$2731,6,FALSE)</f>
        <v>145</v>
      </c>
      <c r="EB829" s="175" t="s">
        <v>65</v>
      </c>
      <c r="EC829" s="10">
        <f>EA829*1.3</f>
        <v>188.5</v>
      </c>
      <c r="ED829" s="10"/>
      <c r="EE829" s="229"/>
      <c r="EF829" s="175" t="s">
        <v>92</v>
      </c>
      <c r="EG829" s="341" t="s">
        <v>1713</v>
      </c>
      <c r="EI829" s="176"/>
      <c r="EJ829" s="176">
        <f>VLOOKUP(EG829,$A$879:$F$2731,6,FALSE)</f>
        <v>318</v>
      </c>
      <c r="EK829" s="175" t="s">
        <v>65</v>
      </c>
      <c r="EL829" s="10">
        <f>EJ829*1.3</f>
        <v>413.40000000000003</v>
      </c>
      <c r="EM829" s="10"/>
      <c r="EN829" s="229"/>
      <c r="EO829" s="175" t="s">
        <v>92</v>
      </c>
      <c r="EP829" s="341" t="s">
        <v>2607</v>
      </c>
      <c r="ER829" s="176"/>
      <c r="ES829" s="176">
        <f>VLOOKUP(EP829,$A$879:$F$2731,6,FALSE)</f>
        <v>733</v>
      </c>
      <c r="ET829" s="175" t="s">
        <v>65</v>
      </c>
      <c r="EU829" s="10">
        <f>ES829*1.3</f>
        <v>952.9</v>
      </c>
      <c r="EV829" s="10"/>
      <c r="EW829" s="229"/>
      <c r="EX829" s="175" t="s">
        <v>92</v>
      </c>
      <c r="EY829" s="341" t="s">
        <v>2607</v>
      </c>
      <c r="FA829" s="176"/>
      <c r="FB829" s="176">
        <f>VLOOKUP(EY829,$A$879:$F$2731,6,FALSE)</f>
        <v>733</v>
      </c>
      <c r="FC829" s="175" t="s">
        <v>65</v>
      </c>
      <c r="FD829" s="10">
        <f>FB829*1.3</f>
        <v>952.9</v>
      </c>
      <c r="FE829" s="10"/>
      <c r="FF829" s="229"/>
      <c r="FG829" s="175" t="s">
        <v>92</v>
      </c>
      <c r="FH829" s="341" t="s">
        <v>2118</v>
      </c>
      <c r="FJ829" s="176"/>
      <c r="FK829" s="176">
        <f>VLOOKUP(FH829,$A$879:$F$2731,6,FALSE)</f>
        <v>281</v>
      </c>
      <c r="FL829" s="175" t="s">
        <v>65</v>
      </c>
      <c r="FM829" s="10">
        <f>FK829*1.3</f>
        <v>365.3</v>
      </c>
      <c r="FN829" s="10"/>
      <c r="FO829" s="229"/>
      <c r="FP829" s="175" t="s">
        <v>92</v>
      </c>
      <c r="FQ829" s="341" t="s">
        <v>2337</v>
      </c>
      <c r="FS829" s="176"/>
      <c r="FT829" s="176">
        <f>VLOOKUP(FQ829,$A$879:$F$2731,6,FALSE)</f>
        <v>398</v>
      </c>
      <c r="FU829" s="175" t="s">
        <v>65</v>
      </c>
      <c r="FV829" s="10">
        <f>FT829*1.3</f>
        <v>517.4</v>
      </c>
      <c r="FW829" s="10"/>
      <c r="FX829" s="229"/>
      <c r="FY829" s="175" t="s">
        <v>92</v>
      </c>
      <c r="FZ829" s="349" t="s">
        <v>183</v>
      </c>
      <c r="GB829" s="176"/>
      <c r="GC829" s="176" t="e">
        <f>VLOOKUP(FZ829,$A$879:$F$2731,6,FALSE)</f>
        <v>#N/A</v>
      </c>
      <c r="GD829" s="175" t="s">
        <v>65</v>
      </c>
      <c r="GE829" s="10" t="e">
        <f>GC829*1.3</f>
        <v>#N/A</v>
      </c>
      <c r="GF829" s="10"/>
      <c r="GG829" s="229"/>
      <c r="GH829" s="175" t="s">
        <v>92</v>
      </c>
      <c r="GI829" s="341" t="s">
        <v>3310</v>
      </c>
      <c r="GK829" s="176"/>
      <c r="GL829" s="176">
        <f>VLOOKUP(GI829,$A$879:$F$2731,6,FALSE)</f>
        <v>171</v>
      </c>
      <c r="GM829" s="175" t="s">
        <v>65</v>
      </c>
      <c r="GN829" s="10">
        <f>GL829*1.3</f>
        <v>222.3</v>
      </c>
      <c r="GO829" s="10"/>
      <c r="GP829" s="229"/>
      <c r="GQ829" s="175" t="s">
        <v>92</v>
      </c>
      <c r="GR829" s="341" t="s">
        <v>1957</v>
      </c>
      <c r="GT829" s="176"/>
      <c r="GU829" s="176">
        <f>VLOOKUP(GR829,$A$879:$F$2731,6,FALSE)</f>
        <v>189</v>
      </c>
      <c r="GV829" s="175" t="s">
        <v>65</v>
      </c>
      <c r="GW829" s="10">
        <f>GU829*1.3</f>
        <v>245.70000000000002</v>
      </c>
      <c r="GX829" s="10"/>
      <c r="GY829" s="229"/>
      <c r="GZ829" s="175" t="s">
        <v>92</v>
      </c>
      <c r="HA829" s="341" t="s">
        <v>1957</v>
      </c>
      <c r="HC829" s="176"/>
      <c r="HD829" s="176">
        <f>VLOOKUP(HA829,$A$879:$F$2731,6,FALSE)</f>
        <v>189</v>
      </c>
      <c r="HE829" s="175" t="s">
        <v>65</v>
      </c>
      <c r="HF829" s="10">
        <f>HD829*1.3</f>
        <v>245.70000000000002</v>
      </c>
      <c r="HG829" s="10"/>
      <c r="HH829" s="229"/>
      <c r="HI829" s="175" t="s">
        <v>92</v>
      </c>
      <c r="HJ829" s="341" t="s">
        <v>2500</v>
      </c>
      <c r="HL829" s="176"/>
      <c r="HM829" s="176">
        <f>VLOOKUP(HJ829,$A$879:$F$2731,6,FALSE)</f>
        <v>618</v>
      </c>
      <c r="HN829" s="175" t="s">
        <v>65</v>
      </c>
      <c r="HO829" s="10">
        <f>HM829*1.3</f>
        <v>803.4</v>
      </c>
      <c r="HP829" s="10"/>
      <c r="HQ829" s="229"/>
      <c r="HR829" s="175" t="s">
        <v>92</v>
      </c>
      <c r="HS829" s="341" t="s">
        <v>2121</v>
      </c>
      <c r="HU829" s="176"/>
      <c r="HV829" s="176">
        <f>VLOOKUP(HS829,$A$879:$F$2731,6,FALSE)</f>
        <v>145</v>
      </c>
      <c r="HW829" s="175" t="s">
        <v>65</v>
      </c>
      <c r="HX829" s="10">
        <f>HV829*1.3</f>
        <v>188.5</v>
      </c>
      <c r="HY829" s="10"/>
      <c r="HZ829" s="229"/>
      <c r="IA829" s="175" t="s">
        <v>92</v>
      </c>
      <c r="IB829" s="341" t="s">
        <v>1957</v>
      </c>
      <c r="ID829" s="176"/>
      <c r="IE829" s="176">
        <f>VLOOKUP(IB829,$A$879:$F$2731,6,FALSE)</f>
        <v>189</v>
      </c>
      <c r="IF829" s="175" t="s">
        <v>65</v>
      </c>
      <c r="IG829" s="10">
        <f>IE829*1.3</f>
        <v>245.70000000000002</v>
      </c>
      <c r="IH829" s="10"/>
      <c r="II829" s="229"/>
      <c r="IJ829" s="175" t="s">
        <v>92</v>
      </c>
      <c r="IK829" s="341" t="s">
        <v>1700</v>
      </c>
      <c r="IM829" s="176"/>
      <c r="IN829" s="176">
        <f>VLOOKUP(IK829,$A$879:$F$2731,6,FALSE)</f>
        <v>255</v>
      </c>
      <c r="IO829" s="175" t="s">
        <v>65</v>
      </c>
      <c r="IP829" s="10">
        <f>IN829*1.3</f>
        <v>331.5</v>
      </c>
      <c r="IQ829" s="10"/>
      <c r="IR829" s="229"/>
      <c r="IS829" s="175" t="s">
        <v>92</v>
      </c>
      <c r="IT829" s="341" t="s">
        <v>1713</v>
      </c>
      <c r="IV829" s="176"/>
      <c r="IW829" s="176">
        <f>VLOOKUP(IT829,$A$879:$F$2731,6,FALSE)</f>
        <v>318</v>
      </c>
      <c r="IX829" s="175" t="s">
        <v>65</v>
      </c>
      <c r="IY829" s="10">
        <f>IW829*1.3</f>
        <v>413.40000000000003</v>
      </c>
      <c r="IZ829" s="10"/>
      <c r="JA829" s="229"/>
      <c r="JB829" s="175" t="s">
        <v>92</v>
      </c>
      <c r="JC829" s="341" t="s">
        <v>2044</v>
      </c>
      <c r="JE829" s="176"/>
      <c r="JF829" s="176">
        <f>VLOOKUP(JC829,$A$879:$F$2731,6,FALSE)</f>
        <v>323</v>
      </c>
      <c r="JG829" s="175" t="s">
        <v>65</v>
      </c>
      <c r="JH829" s="10">
        <f>JF829*1.3</f>
        <v>419.90000000000003</v>
      </c>
      <c r="JI829" s="10"/>
      <c r="JJ829" s="229"/>
      <c r="JK829" s="175" t="s">
        <v>92</v>
      </c>
      <c r="JL829" s="341" t="s">
        <v>2500</v>
      </c>
      <c r="JN829" s="176"/>
      <c r="JO829" s="176">
        <f>VLOOKUP(JL829,$A$879:$F$2731,6,FALSE)</f>
        <v>618</v>
      </c>
      <c r="JP829" s="175" t="s">
        <v>65</v>
      </c>
      <c r="JQ829" s="10">
        <f>JO829*1.3</f>
        <v>803.4</v>
      </c>
      <c r="JR829" s="10"/>
      <c r="JS829" s="229"/>
      <c r="JT829" s="175" t="s">
        <v>92</v>
      </c>
      <c r="JU829" s="341" t="s">
        <v>1700</v>
      </c>
      <c r="JW829" s="176"/>
      <c r="JX829" s="176">
        <f>VLOOKUP(JU829,$A$879:$F$2731,6,FALSE)</f>
        <v>255</v>
      </c>
      <c r="JY829" s="175" t="s">
        <v>65</v>
      </c>
      <c r="JZ829" s="10">
        <f>JX829*1.3</f>
        <v>331.5</v>
      </c>
      <c r="KA829" s="10"/>
      <c r="KB829" s="229"/>
      <c r="KC829" s="175" t="s">
        <v>92</v>
      </c>
      <c r="KD829" s="349" t="s">
        <v>183</v>
      </c>
      <c r="KF829" s="176"/>
      <c r="KG829" s="176" t="e">
        <f>VLOOKUP(KD829,$A$879:$F$2731,6,FALSE)</f>
        <v>#N/A</v>
      </c>
      <c r="KH829" s="175" t="s">
        <v>65</v>
      </c>
      <c r="KI829" s="10" t="e">
        <f>KG829*1.3</f>
        <v>#N/A</v>
      </c>
      <c r="KJ829" s="10"/>
      <c r="KK829" s="229"/>
      <c r="KL829" s="175" t="s">
        <v>92</v>
      </c>
      <c r="KM829" s="341" t="s">
        <v>1700</v>
      </c>
      <c r="KO829" s="176"/>
      <c r="KP829" s="176">
        <f>VLOOKUP(KM829,$A$879:$F$2731,6,FALSE)</f>
        <v>255</v>
      </c>
      <c r="KQ829" s="175" t="s">
        <v>65</v>
      </c>
      <c r="KR829" s="10">
        <f>KP829*1.3</f>
        <v>331.5</v>
      </c>
      <c r="KS829" s="10"/>
      <c r="KT829" s="229"/>
      <c r="KU829" s="175" t="s">
        <v>92</v>
      </c>
      <c r="KV829" s="341" t="s">
        <v>513</v>
      </c>
      <c r="KX829" s="176"/>
      <c r="KY829" s="176">
        <f>VLOOKUP(KV829,$A$879:$F$2731,6,FALSE)</f>
        <v>89</v>
      </c>
      <c r="KZ829" s="175" t="s">
        <v>65</v>
      </c>
      <c r="LA829" s="10">
        <f>KY829*1.3</f>
        <v>115.7</v>
      </c>
      <c r="LB829" s="10"/>
      <c r="LC829" s="229"/>
      <c r="LD829" s="175" t="s">
        <v>92</v>
      </c>
      <c r="LE829" s="349" t="s">
        <v>183</v>
      </c>
      <c r="LG829" s="176"/>
      <c r="LH829" s="176" t="e">
        <f>VLOOKUP(LE829,$A$879:$F$2731,6,FALSE)</f>
        <v>#N/A</v>
      </c>
      <c r="LI829" s="175" t="s">
        <v>65</v>
      </c>
      <c r="LJ829" s="10" t="e">
        <f>LH829*1.3</f>
        <v>#N/A</v>
      </c>
      <c r="LK829" s="10"/>
      <c r="LL829" s="229"/>
      <c r="LM829" s="175" t="s">
        <v>92</v>
      </c>
      <c r="LN829" s="341" t="s">
        <v>1403</v>
      </c>
      <c r="LP829" s="176"/>
      <c r="LQ829" s="176">
        <f>VLOOKUP(LN829,$A$879:$F$2731,6,FALSE)</f>
        <v>0</v>
      </c>
      <c r="LR829" s="175" t="s">
        <v>65</v>
      </c>
      <c r="LS829" s="10">
        <f>LQ829*1.3</f>
        <v>0</v>
      </c>
      <c r="LT829" s="10"/>
      <c r="LU829" s="229"/>
      <c r="LV829" s="175" t="s">
        <v>92</v>
      </c>
      <c r="LW829" s="341" t="s">
        <v>445</v>
      </c>
      <c r="LY829" s="176"/>
      <c r="LZ829" s="176">
        <f>VLOOKUP(LW829,$A$879:$F$2731,6,FALSE)</f>
        <v>196</v>
      </c>
      <c r="MA829" s="175" t="s">
        <v>65</v>
      </c>
      <c r="MB829" s="10">
        <f>LZ829*1.3</f>
        <v>254.8</v>
      </c>
      <c r="MC829" s="10"/>
      <c r="MD829" s="229"/>
      <c r="ME829" s="175" t="s">
        <v>92</v>
      </c>
      <c r="MF829" s="341" t="s">
        <v>1149</v>
      </c>
      <c r="MH829" s="176"/>
      <c r="MI829" s="176">
        <f>VLOOKUP(MF829,$A$879:$F$2731,6,FALSE)</f>
        <v>206</v>
      </c>
      <c r="MJ829" s="175" t="s">
        <v>65</v>
      </c>
      <c r="MK829" s="10">
        <f>MI829*1.3</f>
        <v>267.8</v>
      </c>
      <c r="ML829" s="10"/>
      <c r="MM829" s="229"/>
      <c r="MN829" s="175" t="s">
        <v>92</v>
      </c>
      <c r="MO829" s="349" t="s">
        <v>183</v>
      </c>
      <c r="MQ829" s="176"/>
      <c r="MR829" s="176" t="e">
        <f>VLOOKUP(MO829,$A$879:$F$2731,6,FALSE)</f>
        <v>#N/A</v>
      </c>
      <c r="MS829" s="175" t="s">
        <v>65</v>
      </c>
      <c r="MT829" s="10" t="e">
        <f>MR829*1.3</f>
        <v>#N/A</v>
      </c>
      <c r="MU829" s="10"/>
      <c r="MV829" s="229"/>
      <c r="MW829" s="175" t="s">
        <v>92</v>
      </c>
      <c r="MX829" s="341" t="s">
        <v>2044</v>
      </c>
      <c r="MZ829" s="176"/>
      <c r="NA829" s="176">
        <f>VLOOKUP(MX829,$A$879:$F$2731,6,FALSE)</f>
        <v>323</v>
      </c>
      <c r="NB829" s="175" t="s">
        <v>65</v>
      </c>
      <c r="NC829" s="10">
        <f>NA829*1.3</f>
        <v>419.90000000000003</v>
      </c>
      <c r="ND829" s="10"/>
      <c r="NE829" s="229"/>
      <c r="NF829" s="175" t="s">
        <v>92</v>
      </c>
      <c r="NG829" s="341" t="s">
        <v>1745</v>
      </c>
      <c r="NI829" s="176"/>
      <c r="NJ829" s="176">
        <f>VLOOKUP(NG829,$A$879:$F$2731,6,FALSE)</f>
        <v>450</v>
      </c>
      <c r="NK829" s="175" t="s">
        <v>65</v>
      </c>
      <c r="NL829" s="10">
        <f>NJ829*1.3</f>
        <v>585</v>
      </c>
      <c r="NM829" s="10"/>
      <c r="NN829" s="229"/>
      <c r="NO829" s="175" t="s">
        <v>92</v>
      </c>
      <c r="NP829" s="341" t="s">
        <v>461</v>
      </c>
      <c r="NR829" s="176"/>
      <c r="NS829" s="176">
        <f>VLOOKUP(NP829,$A$879:$F$2731,6,FALSE)</f>
        <v>224</v>
      </c>
      <c r="NT829" s="175" t="s">
        <v>65</v>
      </c>
      <c r="NU829" s="10">
        <f>NS829*1.3</f>
        <v>291.2</v>
      </c>
      <c r="NV829" s="10"/>
      <c r="NW829" s="229"/>
      <c r="NX829" s="175" t="s">
        <v>92</v>
      </c>
      <c r="NY829" s="341" t="s">
        <v>2464</v>
      </c>
      <c r="OA829" s="176"/>
      <c r="OB829" s="176">
        <f>VLOOKUP(NY829,$A$879:$F$2731,6,FALSE)</f>
        <v>125</v>
      </c>
      <c r="OC829" s="175" t="s">
        <v>65</v>
      </c>
      <c r="OD829" s="10">
        <f>OB829*1.3</f>
        <v>162.5</v>
      </c>
      <c r="OE829" s="10"/>
      <c r="OF829" s="229"/>
      <c r="OG829" s="175" t="s">
        <v>92</v>
      </c>
      <c r="OH829" s="341" t="s">
        <v>2464</v>
      </c>
      <c r="OJ829" s="176"/>
      <c r="OK829" s="176">
        <f>VLOOKUP(OH829,$A$879:$F$2731,6,FALSE)</f>
        <v>125</v>
      </c>
      <c r="OL829" s="175" t="s">
        <v>65</v>
      </c>
      <c r="OM829" s="10">
        <f>OK829*1.3</f>
        <v>162.5</v>
      </c>
      <c r="ON829" s="10"/>
      <c r="OO829" s="229"/>
      <c r="OP829" s="175" t="s">
        <v>92</v>
      </c>
      <c r="OQ829" s="341" t="s">
        <v>424</v>
      </c>
      <c r="OS829" s="176"/>
      <c r="OT829" s="176">
        <f>VLOOKUP(OQ829,$A$879:$F$2731,6,FALSE)</f>
        <v>212</v>
      </c>
      <c r="OU829" s="175" t="s">
        <v>65</v>
      </c>
      <c r="OV829" s="10">
        <f>OT829*1.3</f>
        <v>275.60000000000002</v>
      </c>
      <c r="OW829" s="10"/>
      <c r="OX829" s="229"/>
      <c r="OY829" s="175" t="s">
        <v>92</v>
      </c>
      <c r="OZ829" s="351" t="s">
        <v>1700</v>
      </c>
      <c r="PB829" s="176"/>
      <c r="PC829" s="176">
        <f>VLOOKUP(OZ829,$A$879:$F$2731,6,FALSE)</f>
        <v>255</v>
      </c>
      <c r="PD829" s="175" t="s">
        <v>65</v>
      </c>
      <c r="PE829" s="10">
        <f>PC829*1.3</f>
        <v>331.5</v>
      </c>
      <c r="PF829" s="10"/>
      <c r="PG829" s="229"/>
      <c r="PH829" s="175" t="s">
        <v>92</v>
      </c>
      <c r="PI829" s="341" t="s">
        <v>2464</v>
      </c>
      <c r="PK829" s="176"/>
      <c r="PL829" s="176">
        <f>VLOOKUP(PI829,$A$879:$F$2731,6,FALSE)</f>
        <v>125</v>
      </c>
      <c r="PM829" s="175" t="s">
        <v>65</v>
      </c>
      <c r="PN829" s="10">
        <f>PL829*1.3</f>
        <v>162.5</v>
      </c>
      <c r="PO829" s="10"/>
      <c r="PP829" s="229"/>
      <c r="PQ829" s="175" t="s">
        <v>92</v>
      </c>
      <c r="PR829" s="341" t="s">
        <v>2474</v>
      </c>
      <c r="PT829" s="176"/>
      <c r="PU829" s="176">
        <f>VLOOKUP(PR829,$A$879:$F$2731,6,FALSE)</f>
        <v>23</v>
      </c>
      <c r="PV829" s="175" t="s">
        <v>65</v>
      </c>
      <c r="PW829" s="10">
        <f>PU829*1.3</f>
        <v>29.900000000000002</v>
      </c>
      <c r="PX829" s="10"/>
      <c r="PY829" s="229"/>
      <c r="PZ829" s="175" t="s">
        <v>92</v>
      </c>
      <c r="QA829" s="343" t="s">
        <v>2474</v>
      </c>
      <c r="QC829" s="176"/>
      <c r="QD829" s="176">
        <f>VLOOKUP(QA829,$A$879:$F$2731,6,FALSE)</f>
        <v>23</v>
      </c>
      <c r="QE829" s="175" t="s">
        <v>65</v>
      </c>
      <c r="QF829" s="10">
        <f>QD829*1.3</f>
        <v>29.900000000000002</v>
      </c>
      <c r="QG829" s="10"/>
      <c r="QH829" s="229"/>
      <c r="QI829" s="175" t="s">
        <v>92</v>
      </c>
      <c r="QJ829" s="349" t="s">
        <v>183</v>
      </c>
      <c r="QL829" s="176"/>
      <c r="QM829" s="176" t="e">
        <f>VLOOKUP(QJ829,$A$879:$F$2731,6,FALSE)</f>
        <v>#N/A</v>
      </c>
      <c r="QN829" s="175" t="s">
        <v>65</v>
      </c>
      <c r="QO829" s="10" t="e">
        <f>QM829*1.3</f>
        <v>#N/A</v>
      </c>
      <c r="QP829" s="10"/>
      <c r="QQ829" s="229"/>
      <c r="QR829" s="175" t="s">
        <v>92</v>
      </c>
      <c r="QS829" s="341" t="s">
        <v>1740</v>
      </c>
      <c r="QU829" s="176"/>
      <c r="QV829" s="176">
        <f>VLOOKUP(QS829,$A$879:$F$2731,6,FALSE)</f>
        <v>105</v>
      </c>
      <c r="QW829" s="175" t="s">
        <v>65</v>
      </c>
      <c r="QX829" s="10">
        <f>QV829*1.3</f>
        <v>136.5</v>
      </c>
      <c r="QY829" s="10"/>
      <c r="QZ829" s="229"/>
      <c r="RA829" s="175" t="s">
        <v>92</v>
      </c>
      <c r="RB829" s="341" t="s">
        <v>2337</v>
      </c>
      <c r="RD829" s="176"/>
      <c r="RE829" s="176">
        <f>VLOOKUP(RB829,$A$879:$F$2731,6,FALSE)</f>
        <v>398</v>
      </c>
      <c r="RF829" s="175" t="s">
        <v>65</v>
      </c>
      <c r="RG829" s="10">
        <f>RE829*1.3</f>
        <v>517.4</v>
      </c>
      <c r="RH829" s="10"/>
      <c r="RI829" s="229"/>
      <c r="RJ829" s="175" t="s">
        <v>92</v>
      </c>
      <c r="RK829" s="341" t="s">
        <v>2044</v>
      </c>
      <c r="RM829" s="176"/>
      <c r="RN829" s="176">
        <f>VLOOKUP(RK829,$A$879:$F$2731,6,FALSE)</f>
        <v>323</v>
      </c>
      <c r="RO829" s="175" t="s">
        <v>65</v>
      </c>
      <c r="RP829" s="10">
        <f>RN829*1.3</f>
        <v>419.90000000000003</v>
      </c>
      <c r="RQ829" s="10"/>
      <c r="RR829" s="229"/>
      <c r="RS829" s="175" t="s">
        <v>92</v>
      </c>
      <c r="RT829" s="349" t="s">
        <v>183</v>
      </c>
      <c r="RV829" s="176"/>
      <c r="RW829" s="176" t="e">
        <f>VLOOKUP(RT829,$A$879:$F$2731,6,FALSE)</f>
        <v>#N/A</v>
      </c>
      <c r="RX829" s="175" t="s">
        <v>65</v>
      </c>
      <c r="RY829" s="10" t="e">
        <f>RW829*1.3</f>
        <v>#N/A</v>
      </c>
      <c r="RZ829" s="10"/>
      <c r="SA829" s="235"/>
      <c r="SB829" s="175" t="s">
        <v>92</v>
      </c>
      <c r="SC829" s="341" t="s">
        <v>516</v>
      </c>
      <c r="SE829" s="176"/>
      <c r="SF829" s="176">
        <f>VLOOKUP(SC829,$A$879:$F$2731,6,FALSE)</f>
        <v>194</v>
      </c>
      <c r="SG829" s="175" t="s">
        <v>65</v>
      </c>
      <c r="SH829" s="10">
        <f>SF829*1.3</f>
        <v>252.20000000000002</v>
      </c>
      <c r="SI829" s="10"/>
      <c r="SJ829" s="235"/>
      <c r="SK829" s="175" t="s">
        <v>92</v>
      </c>
      <c r="SL829" s="341" t="s">
        <v>2039</v>
      </c>
      <c r="SN829" s="176"/>
      <c r="SO829" s="176">
        <f>VLOOKUP(SL829,$A$879:$F$2731,6,FALSE)</f>
        <v>218</v>
      </c>
      <c r="SP829" s="175" t="s">
        <v>65</v>
      </c>
      <c r="SQ829" s="10">
        <f>SO829*1.3</f>
        <v>283.40000000000003</v>
      </c>
      <c r="SR829" s="10"/>
      <c r="SS829" s="235"/>
      <c r="ST829" s="175" t="s">
        <v>92</v>
      </c>
      <c r="SU829" s="341" t="s">
        <v>2623</v>
      </c>
      <c r="SW829" s="176"/>
      <c r="SX829" s="176">
        <f>VLOOKUP(SU829,$A$879:$F$2731,6,FALSE)</f>
        <v>385</v>
      </c>
      <c r="SY829" s="175" t="s">
        <v>65</v>
      </c>
      <c r="SZ829" s="10">
        <f>SX829*1.3</f>
        <v>500.5</v>
      </c>
      <c r="TA829" s="10"/>
      <c r="TB829" s="235"/>
      <c r="TC829" s="175" t="s">
        <v>92</v>
      </c>
      <c r="TD829" s="349" t="s">
        <v>183</v>
      </c>
      <c r="TF829" s="176"/>
      <c r="TG829" s="176" t="e">
        <f>VLOOKUP(TD829,$A$879:$F$2731,6,FALSE)</f>
        <v>#N/A</v>
      </c>
      <c r="TH829" s="175" t="s">
        <v>65</v>
      </c>
      <c r="TI829" s="10" t="e">
        <f>TG829*1.3</f>
        <v>#N/A</v>
      </c>
      <c r="TK829" s="235"/>
      <c r="TL829" s="175" t="s">
        <v>92</v>
      </c>
      <c r="TM829" s="341" t="s">
        <v>1957</v>
      </c>
      <c r="TO829" s="176"/>
      <c r="TP829" s="176">
        <f>VLOOKUP(TM829,$A$879:$F$2731,6,FALSE)</f>
        <v>189</v>
      </c>
      <c r="TQ829" s="175" t="s">
        <v>65</v>
      </c>
      <c r="TR829" s="10">
        <f>TP829*1.3</f>
        <v>245.70000000000002</v>
      </c>
      <c r="TS829" s="10"/>
      <c r="TT829" s="235"/>
      <c r="TU829" s="175" t="s">
        <v>92</v>
      </c>
      <c r="TV829" s="341" t="s">
        <v>618</v>
      </c>
      <c r="TX829" s="176"/>
      <c r="TY829" s="176">
        <f>VLOOKUP(TV829,$A$879:$F$2731,6,FALSE)</f>
        <v>70</v>
      </c>
      <c r="TZ829" s="175" t="s">
        <v>65</v>
      </c>
      <c r="UA829" s="10">
        <f>TY829*1.3</f>
        <v>91</v>
      </c>
      <c r="UB829" s="10"/>
      <c r="UC829" s="235"/>
      <c r="UD829" s="175" t="s">
        <v>92</v>
      </c>
      <c r="UE829" s="341" t="s">
        <v>2044</v>
      </c>
      <c r="UG829" s="176"/>
      <c r="UH829" s="176">
        <f>VLOOKUP(UE829,$A$879:$F$2731,6,FALSE)</f>
        <v>323</v>
      </c>
      <c r="UI829" s="175" t="s">
        <v>65</v>
      </c>
      <c r="UJ829" s="10">
        <f>UH829*1.3</f>
        <v>419.90000000000003</v>
      </c>
      <c r="UK829" s="10"/>
      <c r="UL829" s="235"/>
      <c r="UM829" s="175" t="s">
        <v>92</v>
      </c>
      <c r="UN829" s="349" t="s">
        <v>183</v>
      </c>
      <c r="UP829" s="176"/>
      <c r="UQ829" s="176" t="e">
        <f>VLOOKUP(UN829,$A$879:$F$2731,6,FALSE)</f>
        <v>#N/A</v>
      </c>
      <c r="UR829" s="175" t="s">
        <v>65</v>
      </c>
      <c r="US829" s="10" t="e">
        <f>UQ829*1.3</f>
        <v>#N/A</v>
      </c>
      <c r="UT829" s="10"/>
      <c r="UU829" s="235"/>
      <c r="UV829" s="175" t="s">
        <v>92</v>
      </c>
      <c r="UW829" s="341" t="s">
        <v>424</v>
      </c>
      <c r="UY829" s="176"/>
      <c r="UZ829" s="176">
        <f>VLOOKUP(UW829,$A$879:$F$2731,6,FALSE)</f>
        <v>212</v>
      </c>
      <c r="VA829" s="175" t="s">
        <v>65</v>
      </c>
      <c r="VB829" s="10">
        <f>UZ829*1.3</f>
        <v>275.60000000000002</v>
      </c>
      <c r="VC829" s="10"/>
      <c r="VD829" s="235"/>
      <c r="VE829" s="175" t="s">
        <v>92</v>
      </c>
      <c r="VF829" s="349" t="s">
        <v>183</v>
      </c>
      <c r="VH829" s="176"/>
      <c r="VI829" s="176" t="e">
        <f>VLOOKUP(VF829,$A$879:$F$2731,6,FALSE)</f>
        <v>#N/A</v>
      </c>
      <c r="VJ829" s="175" t="s">
        <v>65</v>
      </c>
      <c r="VK829" s="10" t="e">
        <f>VI829*1.3</f>
        <v>#N/A</v>
      </c>
      <c r="VL829" s="10"/>
      <c r="VM829" s="235"/>
      <c r="VN829" s="175" t="s">
        <v>92</v>
      </c>
      <c r="VO829" s="341" t="s">
        <v>2623</v>
      </c>
      <c r="VQ829" s="176"/>
      <c r="VR829" s="176">
        <f>VLOOKUP(VO829,$A$879:$F$2731,6,FALSE)</f>
        <v>385</v>
      </c>
      <c r="VS829" s="175" t="s">
        <v>65</v>
      </c>
      <c r="VT829" s="10">
        <f>VR829*1.3</f>
        <v>500.5</v>
      </c>
      <c r="VU829" s="10"/>
      <c r="VV829" s="235"/>
      <c r="VW829" s="175" t="s">
        <v>92</v>
      </c>
      <c r="VX829" s="349" t="s">
        <v>183</v>
      </c>
      <c r="VZ829" s="176"/>
      <c r="WA829" s="176" t="e">
        <f>VLOOKUP(VX829,$A$879:$F$2731,6,FALSE)</f>
        <v>#N/A</v>
      </c>
      <c r="WB829" s="175" t="s">
        <v>65</v>
      </c>
      <c r="WC829" s="10" t="e">
        <f>WA829*1.3</f>
        <v>#N/A</v>
      </c>
      <c r="WE829" s="235"/>
      <c r="WF829" s="175" t="s">
        <v>92</v>
      </c>
      <c r="WG829" s="341" t="s">
        <v>2500</v>
      </c>
      <c r="WI829" s="176"/>
      <c r="WJ829" s="176">
        <f>VLOOKUP(WG829,$A$879:$F$2731,6,FALSE)</f>
        <v>618</v>
      </c>
      <c r="WK829" s="175" t="s">
        <v>65</v>
      </c>
      <c r="WL829" s="10">
        <f>WJ829*1.3</f>
        <v>803.4</v>
      </c>
      <c r="WN829" s="235"/>
      <c r="WO829" s="175" t="s">
        <v>92</v>
      </c>
      <c r="WP829" s="341" t="s">
        <v>540</v>
      </c>
      <c r="WQ829" s="176"/>
      <c r="WR829" s="176"/>
      <c r="WS829" s="176">
        <f>VLOOKUP(WP829,$A$879:$F$2731,6,FALSE)</f>
        <v>264</v>
      </c>
      <c r="WT829" s="175" t="s">
        <v>65</v>
      </c>
      <c r="WU829" s="10">
        <f>WS829*1.3</f>
        <v>343.2</v>
      </c>
      <c r="WV829" s="10"/>
      <c r="WW829" s="235"/>
      <c r="WX829" s="175" t="s">
        <v>92</v>
      </c>
      <c r="WY829" s="341" t="s">
        <v>3310</v>
      </c>
      <c r="XA829" s="176"/>
      <c r="XB829" s="176">
        <f>VLOOKUP(WY829,$A$879:$F$2731,6,FALSE)</f>
        <v>171</v>
      </c>
      <c r="XC829" s="175" t="s">
        <v>65</v>
      </c>
      <c r="XD829" s="10">
        <f>XB829*1.3</f>
        <v>222.3</v>
      </c>
      <c r="XF829" s="235"/>
      <c r="XG829" s="175" t="s">
        <v>92</v>
      </c>
      <c r="XH829" s="351" t="s">
        <v>1012</v>
      </c>
      <c r="XJ829" s="176"/>
      <c r="XK829" s="176">
        <f>VLOOKUP(XH829,$A$879:$F$2731,6,FALSE)</f>
        <v>48</v>
      </c>
      <c r="XL829" s="175" t="s">
        <v>65</v>
      </c>
      <c r="XM829" s="10">
        <f>XK829*1.3</f>
        <v>62.400000000000006</v>
      </c>
      <c r="XO829" s="235"/>
      <c r="XP829" s="175" t="s">
        <v>92</v>
      </c>
      <c r="XQ829" s="341" t="s">
        <v>2337</v>
      </c>
      <c r="XS829" s="176"/>
      <c r="XT829" s="176">
        <f>VLOOKUP(XQ829,$A$879:$F$2731,6,FALSE)</f>
        <v>398</v>
      </c>
      <c r="XU829" s="175" t="s">
        <v>65</v>
      </c>
      <c r="XV829" s="10">
        <f>XT829*1.3</f>
        <v>517.4</v>
      </c>
      <c r="XW829" s="10"/>
      <c r="XX829" s="235"/>
      <c r="XY829" s="175" t="s">
        <v>92</v>
      </c>
      <c r="XZ829" s="341" t="s">
        <v>1957</v>
      </c>
      <c r="YB829" s="176"/>
      <c r="YC829" s="176">
        <f>VLOOKUP(XZ829,$A$879:$F$2731,6,FALSE)</f>
        <v>189</v>
      </c>
      <c r="YD829" s="175" t="s">
        <v>65</v>
      </c>
      <c r="YE829" s="10">
        <f>YC829*1.3</f>
        <v>245.70000000000002</v>
      </c>
      <c r="YG829" s="235"/>
      <c r="YH829" s="175" t="s">
        <v>92</v>
      </c>
      <c r="YI829" s="341" t="s">
        <v>2623</v>
      </c>
      <c r="YK829" s="176"/>
      <c r="YL829" s="176">
        <f>VLOOKUP(YI829,$A$879:$F$2731,6,FALSE)</f>
        <v>385</v>
      </c>
      <c r="YM829" s="175" t="s">
        <v>65</v>
      </c>
      <c r="YN829" s="10">
        <f>YL829*1.3</f>
        <v>500.5</v>
      </c>
      <c r="YO829" s="10"/>
      <c r="YP829" s="235"/>
      <c r="YQ829" s="175" t="s">
        <v>92</v>
      </c>
      <c r="YR829" s="341" t="s">
        <v>516</v>
      </c>
      <c r="YT829" s="176"/>
      <c r="YU829" s="176">
        <f>VLOOKUP(YR829,$A$879:$F$2731,6,FALSE)</f>
        <v>194</v>
      </c>
      <c r="YV829" s="175" t="s">
        <v>65</v>
      </c>
      <c r="YW829" s="10">
        <f>YU829*1.3</f>
        <v>252.20000000000002</v>
      </c>
      <c r="YY829" s="235"/>
      <c r="YZ829" s="175" t="s">
        <v>92</v>
      </c>
      <c r="ZA829" s="341" t="s">
        <v>1740</v>
      </c>
      <c r="ZC829" s="176"/>
      <c r="ZD829" s="176">
        <f>VLOOKUP(ZA829,$A$879:$F$2731,6,FALSE)</f>
        <v>105</v>
      </c>
      <c r="ZE829" s="175" t="s">
        <v>65</v>
      </c>
      <c r="ZF829" s="10">
        <f>ZD829*1.3</f>
        <v>136.5</v>
      </c>
      <c r="ZH829" s="235"/>
      <c r="ZI829" s="175" t="s">
        <v>92</v>
      </c>
      <c r="ZJ829" s="341" t="s">
        <v>2607</v>
      </c>
      <c r="ZL829" s="176"/>
      <c r="ZM829" s="176">
        <f>VLOOKUP(ZJ829,$A$879:$F$2731,6,FALSE)</f>
        <v>733</v>
      </c>
      <c r="ZN829" s="175" t="s">
        <v>65</v>
      </c>
      <c r="ZO829" s="10">
        <f>ZM829*1.3</f>
        <v>952.9</v>
      </c>
      <c r="ZQ829" s="235"/>
      <c r="ZR829" s="175" t="s">
        <v>92</v>
      </c>
      <c r="ZS829" s="341" t="s">
        <v>1403</v>
      </c>
      <c r="ZU829" s="176"/>
      <c r="ZV829" s="176">
        <f>VLOOKUP(ZS829,$A$879:$F$2731,6,FALSE)</f>
        <v>0</v>
      </c>
      <c r="ZW829" s="175" t="s">
        <v>65</v>
      </c>
      <c r="ZX829" s="10">
        <f>ZV829*1.3</f>
        <v>0</v>
      </c>
      <c r="ZY829" s="10"/>
      <c r="ZZ829" s="235"/>
      <c r="AAA829" s="175" t="s">
        <v>92</v>
      </c>
      <c r="AAB829" s="341" t="s">
        <v>461</v>
      </c>
      <c r="AAD829" s="176"/>
      <c r="AAE829" s="176">
        <f>VLOOKUP(AAB829,$A$879:$F$2731,6,FALSE)</f>
        <v>224</v>
      </c>
      <c r="AAF829" s="175" t="s">
        <v>65</v>
      </c>
      <c r="AAG829" s="10">
        <f>AAE829*1.3</f>
        <v>291.2</v>
      </c>
      <c r="AAH829" s="10"/>
      <c r="AAI829" s="235"/>
      <c r="AAJ829" s="175" t="s">
        <v>92</v>
      </c>
      <c r="AAK829" s="75" t="s">
        <v>183</v>
      </c>
      <c r="AAM829" s="176"/>
      <c r="AAN829" s="176" t="e">
        <f>VLOOKUP(AAK829,$A$879:$F$2731,6,FALSE)</f>
        <v>#N/A</v>
      </c>
      <c r="AAO829" s="175" t="s">
        <v>65</v>
      </c>
      <c r="AAP829" s="10" t="e">
        <f>AAN829*1.3</f>
        <v>#N/A</v>
      </c>
      <c r="AAQ829" s="10"/>
      <c r="AAR829" s="235"/>
      <c r="AAS829" s="175" t="s">
        <v>92</v>
      </c>
      <c r="AAT829" s="341" t="s">
        <v>618</v>
      </c>
      <c r="AAV829" s="176"/>
      <c r="AAW829" s="176">
        <f>VLOOKUP(AAT829,$A$879:$F$2731,6,FALSE)</f>
        <v>70</v>
      </c>
      <c r="AAX829" s="175" t="s">
        <v>65</v>
      </c>
      <c r="AAY829" s="10">
        <f>AAW829*1.3</f>
        <v>91</v>
      </c>
      <c r="AAZ829" s="10"/>
      <c r="ABA829" s="235"/>
      <c r="ABB829" s="175" t="s">
        <v>92</v>
      </c>
      <c r="ABC829" s="355" t="s">
        <v>2500</v>
      </c>
      <c r="ABE829" s="176"/>
      <c r="ABF829" s="176">
        <f>VLOOKUP(ABC829,$A$879:$F$2731,6,FALSE)</f>
        <v>618</v>
      </c>
      <c r="ABG829" s="175" t="s">
        <v>65</v>
      </c>
      <c r="ABH829" s="10">
        <f>ABF829*1.3</f>
        <v>803.4</v>
      </c>
      <c r="ABI829" s="10"/>
      <c r="ABJ829" s="235"/>
      <c r="ABK829" s="175" t="s">
        <v>92</v>
      </c>
      <c r="ABL829" s="341" t="s">
        <v>1149</v>
      </c>
      <c r="ABN829" s="176"/>
      <c r="ABO829" s="176">
        <f>VLOOKUP(ABL829,$A$879:$F$2731,6,FALSE)</f>
        <v>206</v>
      </c>
      <c r="ABP829" s="175" t="s">
        <v>65</v>
      </c>
      <c r="ABQ829" s="10">
        <f>ABO829*1.3</f>
        <v>267.8</v>
      </c>
      <c r="ABR829" s="10"/>
      <c r="ABS829" s="235"/>
      <c r="ABT829" s="175" t="s">
        <v>92</v>
      </c>
      <c r="ABU829" s="75" t="s">
        <v>183</v>
      </c>
      <c r="ABW829" s="176"/>
      <c r="ABX829" s="176" t="e">
        <f>VLOOKUP(ABU829,$A$879:$F$2731,6,FALSE)</f>
        <v>#N/A</v>
      </c>
      <c r="ABY829" s="175" t="s">
        <v>65</v>
      </c>
      <c r="ABZ829" s="10" t="e">
        <f>ABX829*1.3</f>
        <v>#N/A</v>
      </c>
      <c r="ACA829" s="10"/>
      <c r="ACB829" s="235"/>
      <c r="ACC829" s="175" t="s">
        <v>92</v>
      </c>
      <c r="ACD829" s="75" t="s">
        <v>183</v>
      </c>
      <c r="ACF829" s="176"/>
      <c r="ACG829" s="176" t="e">
        <f>VLOOKUP(ACD829,$A$879:$F$2731,6,FALSE)</f>
        <v>#N/A</v>
      </c>
      <c r="ACH829" s="175" t="s">
        <v>65</v>
      </c>
      <c r="ACI829" s="10" t="e">
        <f>ACG829*1.3</f>
        <v>#N/A</v>
      </c>
      <c r="ACJ829" s="10"/>
      <c r="ACK829" s="235"/>
      <c r="ACL829" s="175" t="s">
        <v>92</v>
      </c>
      <c r="ACM829" s="75" t="s">
        <v>183</v>
      </c>
      <c r="ACO829" s="176"/>
      <c r="ACP829" s="176" t="e">
        <f>VLOOKUP(ACM829,$A$879:$F$2731,6,FALSE)</f>
        <v>#N/A</v>
      </c>
      <c r="ACQ829" s="175" t="s">
        <v>65</v>
      </c>
      <c r="ACR829" s="10" t="e">
        <f>ACP829*1.3</f>
        <v>#N/A</v>
      </c>
      <c r="ACS829" s="10"/>
      <c r="ACT829" s="235"/>
      <c r="ACU829" s="175" t="s">
        <v>92</v>
      </c>
      <c r="ACV829" s="75" t="s">
        <v>183</v>
      </c>
      <c r="ACX829" s="176"/>
      <c r="ACY829" s="176" t="e">
        <f>VLOOKUP(ACV829,$A$879:$F$2731,6,FALSE)</f>
        <v>#N/A</v>
      </c>
      <c r="ACZ829" s="175" t="s">
        <v>65</v>
      </c>
      <c r="ADA829" s="10" t="e">
        <f>ACY829*1.3</f>
        <v>#N/A</v>
      </c>
      <c r="ADB829" s="10"/>
      <c r="ADC829" s="235"/>
      <c r="ADD829" s="175" t="s">
        <v>92</v>
      </c>
      <c r="ADE829" s="341" t="s">
        <v>516</v>
      </c>
      <c r="ADG829" s="176"/>
      <c r="ADH829" s="176">
        <f>VLOOKUP(ADE829,$A$879:$F$2731,6,FALSE)</f>
        <v>194</v>
      </c>
      <c r="ADI829" s="175" t="s">
        <v>65</v>
      </c>
      <c r="ADJ829" s="10">
        <f>ADH829*1.3</f>
        <v>252.20000000000002</v>
      </c>
      <c r="ADL829" s="235"/>
      <c r="ADM829" s="175" t="s">
        <v>92</v>
      </c>
      <c r="ADN829" s="75" t="s">
        <v>183</v>
      </c>
      <c r="ADP829" s="176"/>
      <c r="ADQ829" s="176" t="e">
        <f>VLOOKUP(ADN829,$A$879:$F$2731,6,FALSE)</f>
        <v>#N/A</v>
      </c>
      <c r="ADR829" s="175" t="s">
        <v>65</v>
      </c>
      <c r="ADS829" s="10" t="e">
        <f>ADQ829*1.3</f>
        <v>#N/A</v>
      </c>
      <c r="ADT829" s="10"/>
      <c r="ADU829" s="235"/>
      <c r="ADV829" s="175" t="s">
        <v>92</v>
      </c>
      <c r="ADW829" s="341" t="s">
        <v>839</v>
      </c>
      <c r="ADY829" s="176"/>
      <c r="ADZ829" s="176">
        <f>VLOOKUP(ADW829,$A$879:$F$2731,6,FALSE)</f>
        <v>264</v>
      </c>
      <c r="AEA829" s="175" t="s">
        <v>65</v>
      </c>
      <c r="AEB829" s="10">
        <f>ADZ829*1.3</f>
        <v>343.2</v>
      </c>
      <c r="AED829" s="235"/>
      <c r="AEE829" s="175" t="s">
        <v>92</v>
      </c>
      <c r="AEF829" s="75" t="s">
        <v>183</v>
      </c>
      <c r="AEH829" s="176"/>
      <c r="AEI829" s="176" t="e">
        <f>VLOOKUP(AEF829,$A$879:$F$2731,6,FALSE)</f>
        <v>#N/A</v>
      </c>
      <c r="AEJ829" s="175" t="s">
        <v>65</v>
      </c>
      <c r="AEK829" s="10" t="e">
        <f>AEI829*1.3</f>
        <v>#N/A</v>
      </c>
      <c r="AEM829" s="235"/>
      <c r="AEN829" s="175" t="s">
        <v>92</v>
      </c>
      <c r="AEO829" s="75" t="s">
        <v>183</v>
      </c>
      <c r="AEQ829" s="176"/>
      <c r="AER829" s="176" t="e">
        <f>VLOOKUP(AEO829,$A$879:$F$2731,6,FALSE)</f>
        <v>#N/A</v>
      </c>
      <c r="AES829" s="175" t="s">
        <v>65</v>
      </c>
      <c r="AET829" s="10" t="e">
        <f>AER829*1.3</f>
        <v>#N/A</v>
      </c>
      <c r="AEV829" s="235"/>
      <c r="AEW829" s="175" t="s">
        <v>92</v>
      </c>
      <c r="AEX829" s="75" t="s">
        <v>183</v>
      </c>
      <c r="AEZ829" s="176"/>
      <c r="AFA829" s="176" t="e">
        <f>VLOOKUP(AEX829,$A$879:$F$2731,6,FALSE)</f>
        <v>#N/A</v>
      </c>
      <c r="AFB829" s="175" t="s">
        <v>65</v>
      </c>
      <c r="AFC829" s="10" t="e">
        <f>AFA829*1.3</f>
        <v>#N/A</v>
      </c>
      <c r="AFD829" s="10"/>
      <c r="AFE829" s="235"/>
      <c r="AFF829" s="175" t="s">
        <v>92</v>
      </c>
      <c r="AFG829" s="75" t="s">
        <v>183</v>
      </c>
      <c r="AFI829" s="176"/>
      <c r="AFJ829" s="176" t="e">
        <f>VLOOKUP(AFG829,$A$879:$F$2731,6,FALSE)</f>
        <v>#N/A</v>
      </c>
      <c r="AFK829" s="175" t="s">
        <v>65</v>
      </c>
      <c r="AFL829" s="10" t="e">
        <f>AFJ829*1.3</f>
        <v>#N/A</v>
      </c>
      <c r="AFM829" s="10"/>
      <c r="AFN829" s="235"/>
      <c r="AFO829" s="175" t="s">
        <v>92</v>
      </c>
      <c r="AFP829" s="75" t="s">
        <v>183</v>
      </c>
      <c r="AFR829" s="176"/>
      <c r="AFS829" s="176" t="e">
        <f>VLOOKUP(AFP829,$A$879:$F$2731,6,FALSE)</f>
        <v>#N/A</v>
      </c>
      <c r="AFT829" s="175" t="s">
        <v>65</v>
      </c>
      <c r="AFU829" s="10" t="e">
        <f>AFS829*1.3</f>
        <v>#N/A</v>
      </c>
      <c r="AFV829" s="10"/>
      <c r="AFW829" s="235"/>
      <c r="AFX829" s="175" t="s">
        <v>92</v>
      </c>
      <c r="AFY829" s="341" t="s">
        <v>2607</v>
      </c>
      <c r="AGA829" s="176"/>
      <c r="AGB829" s="176">
        <f>VLOOKUP(AFY829,$A$879:$F$2731,6,FALSE)</f>
        <v>733</v>
      </c>
      <c r="AGC829" s="175" t="s">
        <v>65</v>
      </c>
      <c r="AGD829" s="10">
        <f>AGB829*1.3</f>
        <v>952.9</v>
      </c>
      <c r="AGE829" s="10"/>
      <c r="AGF829" s="235"/>
      <c r="AGG829" s="175" t="s">
        <v>92</v>
      </c>
      <c r="AGH829" s="341" t="s">
        <v>2591</v>
      </c>
      <c r="AGJ829" s="176"/>
      <c r="AGK829" s="176">
        <f>VLOOKUP(AGH829,$A$879:$F$2731,6,FALSE)</f>
        <v>229</v>
      </c>
      <c r="AGL829" s="175" t="s">
        <v>65</v>
      </c>
      <c r="AGM829" s="10">
        <f>AGK829*1.3</f>
        <v>297.7</v>
      </c>
      <c r="AGN829" s="10"/>
      <c r="AGO829" s="235"/>
      <c r="AGP829" s="175" t="s">
        <v>92</v>
      </c>
      <c r="AGQ829" s="341" t="s">
        <v>959</v>
      </c>
      <c r="AGS829" s="176"/>
      <c r="AGT829" s="176">
        <f>VLOOKUP(AGQ829,$A$879:$F$2731,6,FALSE)</f>
        <v>595</v>
      </c>
      <c r="AGU829" s="175" t="s">
        <v>65</v>
      </c>
      <c r="AGV829" s="10">
        <f>AGT829*1.3</f>
        <v>773.5</v>
      </c>
      <c r="AGW829" s="10"/>
      <c r="AGX829" s="235"/>
      <c r="AGY829" s="175" t="s">
        <v>92</v>
      </c>
      <c r="AGZ829" s="341" t="s">
        <v>2464</v>
      </c>
      <c r="AHB829" s="176"/>
      <c r="AHC829" s="176">
        <f>VLOOKUP(AGZ829,$A$879:$F$2731,6,FALSE)</f>
        <v>125</v>
      </c>
      <c r="AHD829" s="175" t="s">
        <v>65</v>
      </c>
      <c r="AHE829" s="10">
        <f>AHC829*1.3</f>
        <v>162.5</v>
      </c>
      <c r="AHF829" s="10"/>
      <c r="AHG829" s="235"/>
      <c r="AHH829" s="175" t="s">
        <v>92</v>
      </c>
      <c r="AHI829" s="398" t="s">
        <v>2464</v>
      </c>
      <c r="AHK829" s="176"/>
      <c r="AHL829" s="176">
        <f>VLOOKUP(AHI829,$A$879:$F$2731,6,FALSE)</f>
        <v>125</v>
      </c>
      <c r="AHM829" s="175" t="s">
        <v>65</v>
      </c>
      <c r="AHN829" s="10">
        <f>AHL829*1.3</f>
        <v>162.5</v>
      </c>
      <c r="AHO829" s="10"/>
      <c r="AHP829" s="235"/>
      <c r="AHQ829" s="175" t="s">
        <v>92</v>
      </c>
      <c r="AHR829" s="341" t="s">
        <v>2607</v>
      </c>
      <c r="AHT829" s="176"/>
      <c r="AHU829" s="176">
        <f>VLOOKUP(AHR829,$A$879:$F$2731,6,FALSE)</f>
        <v>733</v>
      </c>
      <c r="AHV829" s="175" t="s">
        <v>65</v>
      </c>
      <c r="AHW829" s="10">
        <f>AHU829*1.3</f>
        <v>952.9</v>
      </c>
      <c r="AHX829" s="10"/>
      <c r="AHY829" s="235"/>
      <c r="AHZ829" s="175" t="s">
        <v>92</v>
      </c>
      <c r="AIA829" s="341" t="s">
        <v>2118</v>
      </c>
      <c r="AIC829" s="176"/>
      <c r="AID829" s="176">
        <f>VLOOKUP(AIA829,$A$879:$F$2731,6,FALSE)</f>
        <v>281</v>
      </c>
      <c r="AIE829" s="175" t="s">
        <v>65</v>
      </c>
      <c r="AIF829" s="10">
        <f>AID829*1.3</f>
        <v>365.3</v>
      </c>
      <c r="AIG829" s="10"/>
      <c r="AIH829" s="235"/>
      <c r="AII829" s="175" t="s">
        <v>92</v>
      </c>
      <c r="AIJ829" s="341" t="s">
        <v>2607</v>
      </c>
      <c r="AIL829" s="176"/>
      <c r="AIM829" s="176">
        <f>VLOOKUP(AIJ829,$A$879:$F$2731,6,FALSE)</f>
        <v>733</v>
      </c>
      <c r="AIN829" s="175" t="s">
        <v>65</v>
      </c>
      <c r="AIO829" s="10">
        <f>AIM829*1.3</f>
        <v>952.9</v>
      </c>
      <c r="AIP829" s="10"/>
      <c r="AIQ829" s="235"/>
      <c r="AIR829" s="175" t="s">
        <v>92</v>
      </c>
      <c r="AIS829" s="341" t="s">
        <v>540</v>
      </c>
      <c r="AIU829" s="176"/>
      <c r="AIV829" s="176">
        <f>VLOOKUP(AIS829,$A$879:$F$2731,6,FALSE)</f>
        <v>264</v>
      </c>
      <c r="AIW829" s="175" t="s">
        <v>65</v>
      </c>
      <c r="AIX829" s="10">
        <f>AIV829*1.3</f>
        <v>343.2</v>
      </c>
      <c r="AIY829" s="10"/>
      <c r="AIZ829" s="235"/>
      <c r="AJA829" s="175" t="s">
        <v>92</v>
      </c>
      <c r="AJB829" s="351" t="s">
        <v>1957</v>
      </c>
      <c r="AJD829" s="176"/>
      <c r="AJE829" s="176">
        <f>VLOOKUP(AJB829,$A$879:$F$2731,6,FALSE)</f>
        <v>189</v>
      </c>
      <c r="AJF829" s="175" t="s">
        <v>65</v>
      </c>
      <c r="AJG829" s="10">
        <f>AJE829*1.3</f>
        <v>245.70000000000002</v>
      </c>
      <c r="AJH829" s="10"/>
      <c r="AJI829" s="235"/>
      <c r="AJJ829" s="175" t="s">
        <v>92</v>
      </c>
      <c r="AJK829" s="341" t="s">
        <v>1700</v>
      </c>
      <c r="AJM829" s="176"/>
      <c r="AJN829" s="176">
        <f>VLOOKUP(AJK829,$A$879:$F$2731,6,FALSE)</f>
        <v>255</v>
      </c>
      <c r="AJO829" s="175" t="s">
        <v>65</v>
      </c>
      <c r="AJP829" s="10">
        <f>AJN829*1.3</f>
        <v>331.5</v>
      </c>
      <c r="AJQ829" s="10"/>
      <c r="AJR829" s="235"/>
      <c r="AJS829" s="175" t="s">
        <v>92</v>
      </c>
      <c r="AJT829" s="347" t="s">
        <v>2607</v>
      </c>
      <c r="AJV829" s="176"/>
      <c r="AJW829" s="176">
        <f>VLOOKUP(AJT829,$A$879:$F$2731,6,FALSE)</f>
        <v>733</v>
      </c>
      <c r="AJX829" s="175" t="s">
        <v>65</v>
      </c>
      <c r="AJY829" s="10">
        <f>AJW829*1.3</f>
        <v>952.9</v>
      </c>
      <c r="AJZ829" s="10"/>
      <c r="AKA829" s="235"/>
      <c r="AKB829" s="175" t="s">
        <v>92</v>
      </c>
      <c r="AKC829" s="341" t="s">
        <v>2591</v>
      </c>
      <c r="AKE829" s="176"/>
      <c r="AKF829" s="176">
        <f>VLOOKUP(AKC829,$A$879:$F$2731,6,FALSE)</f>
        <v>229</v>
      </c>
      <c r="AKG829" s="175" t="s">
        <v>65</v>
      </c>
      <c r="AKH829" s="10">
        <f>AKF829*1.3</f>
        <v>297.7</v>
      </c>
      <c r="AKI829" s="10"/>
      <c r="AKJ829" s="235"/>
      <c r="AKK829" s="175" t="s">
        <v>92</v>
      </c>
      <c r="AKL829" s="341" t="s">
        <v>1745</v>
      </c>
      <c r="AKN829" s="176"/>
      <c r="AKO829" s="176">
        <f>VLOOKUP(AKL829,$A$879:$F$2731,6,FALSE)</f>
        <v>450</v>
      </c>
      <c r="AKP829" s="175" t="s">
        <v>65</v>
      </c>
      <c r="AKQ829" s="10">
        <f>AKO829*1.3</f>
        <v>585</v>
      </c>
      <c r="AKR829" s="10"/>
      <c r="AKS829" s="235"/>
      <c r="AKT829" s="175" t="s">
        <v>92</v>
      </c>
      <c r="AKU829" s="341" t="s">
        <v>2044</v>
      </c>
      <c r="AKW829" s="176"/>
      <c r="AKX829" s="176">
        <f>VLOOKUP(AKU829,$A$879:$F$2731,6,FALSE)</f>
        <v>323</v>
      </c>
      <c r="AKY829" s="175" t="s">
        <v>65</v>
      </c>
      <c r="AKZ829" s="10">
        <f>AKX829*1.3</f>
        <v>419.90000000000003</v>
      </c>
      <c r="ALA829" s="10"/>
      <c r="ALB829" s="235"/>
      <c r="ALC829" s="175" t="s">
        <v>92</v>
      </c>
      <c r="ALD829" s="341" t="s">
        <v>1740</v>
      </c>
      <c r="ALF829" s="176"/>
      <c r="ALG829" s="176">
        <f>VLOOKUP(ALD829,$A$879:$F$2731,6,FALSE)</f>
        <v>105</v>
      </c>
      <c r="ALH829" s="175" t="s">
        <v>65</v>
      </c>
      <c r="ALI829" s="10">
        <f>ALG829*1.3</f>
        <v>136.5</v>
      </c>
      <c r="ALJ829" s="10"/>
      <c r="ALK829" s="235"/>
      <c r="ALL829" s="175" t="s">
        <v>92</v>
      </c>
      <c r="ALM829" s="341" t="s">
        <v>1012</v>
      </c>
      <c r="ALO829" s="176"/>
      <c r="ALP829" s="176">
        <f>VLOOKUP(ALM829,$A$879:$F$2731,6,FALSE)</f>
        <v>48</v>
      </c>
      <c r="ALQ829" s="175" t="s">
        <v>65</v>
      </c>
      <c r="ALR829" s="10">
        <f>ALP829*1.3</f>
        <v>62.400000000000006</v>
      </c>
      <c r="ALS829" s="10"/>
      <c r="ALT829" s="235"/>
      <c r="ALU829" s="175" t="s">
        <v>92</v>
      </c>
      <c r="ALV829" s="341" t="s">
        <v>959</v>
      </c>
      <c r="ALX829" s="176"/>
      <c r="ALY829" s="176">
        <f>VLOOKUP(ALV829,$A$879:$F$2731,6,FALSE)</f>
        <v>595</v>
      </c>
      <c r="ALZ829" s="175" t="s">
        <v>65</v>
      </c>
      <c r="AMA829" s="10">
        <f>ALY829*1.3</f>
        <v>773.5</v>
      </c>
      <c r="AMB829" s="10"/>
      <c r="AMC829" s="235"/>
      <c r="AMD829" s="175" t="s">
        <v>92</v>
      </c>
      <c r="AME829" s="401" t="s">
        <v>2607</v>
      </c>
      <c r="AMG829" s="176"/>
      <c r="AMH829" s="176">
        <f>VLOOKUP(AME829,$A$879:$F$2731,6,FALSE)</f>
        <v>733</v>
      </c>
      <c r="AMI829" s="175" t="s">
        <v>65</v>
      </c>
      <c r="AMJ829" s="10">
        <f>AMH829*1.3</f>
        <v>952.9</v>
      </c>
      <c r="AMK829" s="10"/>
      <c r="AML829" s="235"/>
      <c r="AMM829" s="175" t="s">
        <v>92</v>
      </c>
      <c r="AMN829" s="343" t="s">
        <v>1403</v>
      </c>
      <c r="AMP829" s="176"/>
      <c r="AMQ829" s="176">
        <f>VLOOKUP(AMN829,$A$879:$F$2731,6,FALSE)</f>
        <v>0</v>
      </c>
      <c r="AMR829" s="175" t="s">
        <v>65</v>
      </c>
      <c r="AMS829" s="10">
        <f>AMQ829*1.3</f>
        <v>0</v>
      </c>
      <c r="AMT829" s="10"/>
      <c r="AMU829" s="235"/>
      <c r="AMV829" s="175" t="s">
        <v>92</v>
      </c>
      <c r="AMW829" s="341" t="s">
        <v>516</v>
      </c>
      <c r="AMY829" s="176"/>
      <c r="AMZ829" s="176">
        <f>VLOOKUP(AMW829,$A$879:$F$2731,6,FALSE)</f>
        <v>194</v>
      </c>
      <c r="ANA829" s="175" t="s">
        <v>65</v>
      </c>
      <c r="ANB829" s="10">
        <f>AMZ829*1.3</f>
        <v>252.20000000000002</v>
      </c>
      <c r="ANC829" s="10"/>
      <c r="AND829" s="235"/>
      <c r="ANE829" s="175" t="s">
        <v>92</v>
      </c>
      <c r="ANF829" s="341" t="s">
        <v>2607</v>
      </c>
      <c r="ANH829" s="176"/>
      <c r="ANI829" s="176">
        <f>VLOOKUP(ANF829,$A$879:$F$2731,6,FALSE)</f>
        <v>733</v>
      </c>
      <c r="ANJ829" s="175" t="s">
        <v>65</v>
      </c>
      <c r="ANK829" s="10">
        <f>ANI829*1.3</f>
        <v>952.9</v>
      </c>
      <c r="ANL829" s="10"/>
      <c r="ANM829" s="235"/>
      <c r="ANN829" s="175" t="s">
        <v>92</v>
      </c>
      <c r="ANO829" s="351" t="s">
        <v>1740</v>
      </c>
      <c r="ANQ829" s="176"/>
      <c r="ANR829" s="176">
        <f>VLOOKUP(ANO829,$A$879:$F$2731,6,FALSE)</f>
        <v>105</v>
      </c>
      <c r="ANS829" s="175" t="s">
        <v>65</v>
      </c>
      <c r="ANT829" s="10">
        <f>ANR829*1.3</f>
        <v>136.5</v>
      </c>
      <c r="ANU829" s="10"/>
      <c r="ANV829" s="235"/>
      <c r="ANW829" s="175" t="s">
        <v>92</v>
      </c>
      <c r="ANX829" s="341" t="s">
        <v>2607</v>
      </c>
      <c r="ANZ829" s="176"/>
      <c r="AOA829" s="176">
        <f>VLOOKUP(ANX829,$A$879:$F$2731,6,FALSE)</f>
        <v>733</v>
      </c>
      <c r="AOB829" s="175" t="s">
        <v>65</v>
      </c>
      <c r="AOC829" s="10">
        <f>AOA829*1.3</f>
        <v>952.9</v>
      </c>
      <c r="AOD829" s="10"/>
      <c r="AOE829" s="235"/>
      <c r="AOF829" s="175" t="s">
        <v>92</v>
      </c>
      <c r="AOG829" s="75" t="s">
        <v>183</v>
      </c>
      <c r="AOI829" s="176"/>
      <c r="AOJ829" s="176" t="e">
        <f>VLOOKUP(AOG829,$A$879:$F$2731,6,FALSE)</f>
        <v>#N/A</v>
      </c>
      <c r="AOK829" s="175" t="s">
        <v>65</v>
      </c>
      <c r="AOL829" s="10" t="e">
        <f>AOJ829*1.3</f>
        <v>#N/A</v>
      </c>
      <c r="AOM829" s="10"/>
      <c r="AON829" s="235"/>
      <c r="AOO829" s="175" t="s">
        <v>92</v>
      </c>
      <c r="AOP829" s="341" t="s">
        <v>2607</v>
      </c>
      <c r="AOR829" s="176"/>
      <c r="AOS829" s="176">
        <f>VLOOKUP(AOP829,$A$879:$F$2731,6,FALSE)</f>
        <v>733</v>
      </c>
      <c r="AOT829" s="175" t="s">
        <v>65</v>
      </c>
      <c r="AOU829" s="10">
        <f>AOS829*1.3</f>
        <v>952.9</v>
      </c>
      <c r="AOV829" s="10"/>
      <c r="AOW829" s="235"/>
      <c r="AOX829" s="175" t="s">
        <v>92</v>
      </c>
      <c r="AOY829" s="404" t="s">
        <v>1012</v>
      </c>
      <c r="APA829" s="176"/>
      <c r="APB829" s="176">
        <f>VLOOKUP(AOY829,$A$879:$F$2731,6,FALSE)</f>
        <v>48</v>
      </c>
      <c r="APC829" s="175" t="s">
        <v>65</v>
      </c>
      <c r="APD829" s="10">
        <f>APB829*1.3</f>
        <v>62.400000000000006</v>
      </c>
      <c r="APE829" s="10"/>
      <c r="APF829" s="235"/>
      <c r="APG829" s="175" t="s">
        <v>92</v>
      </c>
      <c r="APH829" s="341" t="s">
        <v>424</v>
      </c>
      <c r="APJ829" s="176"/>
      <c r="APK829" s="176">
        <f>VLOOKUP(APH829,$A$879:$F$2731,6,FALSE)</f>
        <v>212</v>
      </c>
      <c r="APL829" s="175" t="s">
        <v>65</v>
      </c>
      <c r="APM829" s="10">
        <f>APK829*1.3</f>
        <v>275.60000000000002</v>
      </c>
      <c r="APN829" s="10"/>
      <c r="APO829" s="235"/>
      <c r="APP829" s="175" t="s">
        <v>92</v>
      </c>
      <c r="APQ829" s="75" t="s">
        <v>183</v>
      </c>
      <c r="APS829" s="176"/>
      <c r="APT829" s="176" t="e">
        <f>VLOOKUP(APQ829,$A$879:$F$2731,6,FALSE)</f>
        <v>#N/A</v>
      </c>
      <c r="APU829" s="175" t="s">
        <v>65</v>
      </c>
      <c r="APV829" s="10" t="e">
        <f>APT829*1.3</f>
        <v>#N/A</v>
      </c>
      <c r="APW829" s="10"/>
      <c r="APX829" s="235"/>
      <c r="APY829" s="175" t="s">
        <v>92</v>
      </c>
      <c r="APZ829" s="341" t="s">
        <v>1700</v>
      </c>
      <c r="AQB829" s="176"/>
      <c r="AQC829" s="176">
        <f>VLOOKUP(APZ829,$A$879:$F$2731,6,FALSE)</f>
        <v>255</v>
      </c>
      <c r="AQD829" s="175" t="s">
        <v>65</v>
      </c>
      <c r="AQE829" s="10">
        <f>AQC829*1.3</f>
        <v>331.5</v>
      </c>
      <c r="AQF829" s="10"/>
      <c r="AQG829" s="235"/>
      <c r="AQH829" s="175" t="s">
        <v>92</v>
      </c>
      <c r="AQI829" s="341" t="s">
        <v>2464</v>
      </c>
      <c r="AQK829" s="176"/>
      <c r="AQL829" s="176">
        <f>VLOOKUP(AQI829,$A$879:$F$2731,6,FALSE)</f>
        <v>125</v>
      </c>
      <c r="AQM829" s="175" t="s">
        <v>65</v>
      </c>
      <c r="AQN829" s="10">
        <f>AQL829*1.3</f>
        <v>162.5</v>
      </c>
      <c r="AQO829" s="10"/>
      <c r="AQP829" s="235"/>
      <c r="AQQ829" s="175" t="s">
        <v>92</v>
      </c>
      <c r="AQR829" s="75" t="s">
        <v>183</v>
      </c>
      <c r="AQT829" s="176"/>
      <c r="AQU829" s="176" t="e">
        <f>VLOOKUP(AQR829,$A$879:$F$2731,6,FALSE)</f>
        <v>#N/A</v>
      </c>
      <c r="AQV829" s="175" t="s">
        <v>65</v>
      </c>
      <c r="AQW829" s="10" t="e">
        <f>AQU829*1.3</f>
        <v>#N/A</v>
      </c>
      <c r="AQX829" s="10"/>
      <c r="AQY829" s="235"/>
      <c r="AQZ829" s="175" t="s">
        <v>92</v>
      </c>
      <c r="ARA829" s="75" t="s">
        <v>183</v>
      </c>
      <c r="ARC829" s="176"/>
      <c r="ARD829" s="176" t="e">
        <f>VLOOKUP(ARA829,$A$879:$F$2731,6,FALSE)</f>
        <v>#N/A</v>
      </c>
      <c r="ARE829" s="175" t="s">
        <v>65</v>
      </c>
      <c r="ARF829" s="10" t="e">
        <f>ARD829*1.3</f>
        <v>#N/A</v>
      </c>
      <c r="ARG829" s="10"/>
      <c r="ARH829" s="235"/>
      <c r="ARI829" s="175" t="s">
        <v>92</v>
      </c>
      <c r="ARJ829" s="75" t="s">
        <v>183</v>
      </c>
      <c r="ARL829" s="176"/>
      <c r="ARM829" s="176" t="e">
        <f>VLOOKUP(ARJ829,$A$879:$F$2731,6,FALSE)</f>
        <v>#N/A</v>
      </c>
      <c r="ARN829" s="175" t="s">
        <v>65</v>
      </c>
      <c r="ARO829" s="10" t="e">
        <f>ARM829*1.3</f>
        <v>#N/A</v>
      </c>
      <c r="ARP829" s="10"/>
      <c r="ARQ829" s="235"/>
      <c r="ARR829" s="175" t="s">
        <v>92</v>
      </c>
      <c r="ARS829" s="75" t="s">
        <v>183</v>
      </c>
      <c r="ARU829" s="176"/>
      <c r="ARV829" s="176" t="e">
        <f>VLOOKUP(ARS829,$A$879:$F$2731,6,FALSE)</f>
        <v>#N/A</v>
      </c>
      <c r="ARW829" s="175" t="s">
        <v>65</v>
      </c>
      <c r="ARX829" s="10" t="e">
        <f>ARV829*1.3</f>
        <v>#N/A</v>
      </c>
      <c r="ARY829" s="10"/>
      <c r="ARZ829" s="235"/>
      <c r="ASA829" s="175" t="s">
        <v>92</v>
      </c>
      <c r="ASB829" s="341" t="s">
        <v>1149</v>
      </c>
      <c r="ASD829" s="176"/>
      <c r="ASE829" s="176">
        <f>VLOOKUP(ASB829,$A$879:$F$2731,6,FALSE)</f>
        <v>206</v>
      </c>
      <c r="ASF829" s="175" t="s">
        <v>65</v>
      </c>
      <c r="ASG829" s="10">
        <f>ASE829*1.3</f>
        <v>267.8</v>
      </c>
      <c r="ASH829" s="10"/>
      <c r="ASI829" s="235"/>
      <c r="ASJ829" s="175" t="s">
        <v>92</v>
      </c>
      <c r="ASK829" s="75" t="s">
        <v>183</v>
      </c>
      <c r="ASM829" s="176"/>
      <c r="ASN829" s="176" t="e">
        <f>VLOOKUP(ASK829,$A$879:$F$2731,6,FALSE)</f>
        <v>#N/A</v>
      </c>
      <c r="ASO829" s="175" t="s">
        <v>65</v>
      </c>
      <c r="ASP829" s="10" t="e">
        <f>ASN829*1.3</f>
        <v>#N/A</v>
      </c>
      <c r="ASQ829" s="10"/>
      <c r="ASR829" s="235"/>
      <c r="ASS829" s="175" t="s">
        <v>92</v>
      </c>
      <c r="AST829" s="341" t="s">
        <v>959</v>
      </c>
      <c r="ASV829" s="176"/>
      <c r="ASW829" s="176">
        <f>VLOOKUP(AST829,$A$879:$F$2731,6,FALSE)</f>
        <v>595</v>
      </c>
      <c r="ASX829" s="175" t="s">
        <v>65</v>
      </c>
      <c r="ASY829" s="10">
        <f>ASW829*1.3</f>
        <v>773.5</v>
      </c>
      <c r="ASZ829" s="10"/>
      <c r="ATA829" s="235"/>
      <c r="ATB829" s="175" t="s">
        <v>92</v>
      </c>
      <c r="ATC829" s="75" t="s">
        <v>183</v>
      </c>
      <c r="ATE829" s="176"/>
      <c r="ATF829" s="176" t="e">
        <f>VLOOKUP(ATC829,$A$879:$F$2731,6,FALSE)</f>
        <v>#N/A</v>
      </c>
      <c r="ATG829" s="175" t="s">
        <v>65</v>
      </c>
      <c r="ATH829" s="10" t="e">
        <f>ATF829*1.3</f>
        <v>#N/A</v>
      </c>
      <c r="ATI829" s="10"/>
      <c r="ATJ829" s="235"/>
      <c r="ATK829" s="175" t="s">
        <v>92</v>
      </c>
      <c r="ATL829" s="75" t="s">
        <v>183</v>
      </c>
      <c r="ATN829" s="176"/>
      <c r="ATO829" s="176" t="e">
        <f>VLOOKUP(ATL829,$A$879:$F$2731,6,FALSE)</f>
        <v>#N/A</v>
      </c>
      <c r="ATP829" s="175" t="s">
        <v>65</v>
      </c>
      <c r="ATQ829" s="10" t="e">
        <f>ATO829*1.3</f>
        <v>#N/A</v>
      </c>
      <c r="ATR829" s="10"/>
      <c r="ATS829" s="235"/>
      <c r="ATT829" s="175" t="s">
        <v>92</v>
      </c>
      <c r="ATU829" s="75" t="s">
        <v>183</v>
      </c>
      <c r="ATW829" s="176"/>
      <c r="ATX829" s="176" t="e">
        <f>VLOOKUP(ATU829,$A$879:$F$2731,6,FALSE)</f>
        <v>#N/A</v>
      </c>
      <c r="ATY829" s="175" t="s">
        <v>65</v>
      </c>
      <c r="ATZ829" s="10" t="e">
        <f>ATX829*1.3</f>
        <v>#N/A</v>
      </c>
      <c r="AUA829" s="10"/>
      <c r="AUB829" s="235"/>
      <c r="AUC829" s="175" t="s">
        <v>92</v>
      </c>
      <c r="AUD829" s="75" t="s">
        <v>183</v>
      </c>
      <c r="AUF829" s="176"/>
      <c r="AUG829" s="176" t="e">
        <f>VLOOKUP(AUD829,$A$879:$F$2731,6,FALSE)</f>
        <v>#N/A</v>
      </c>
      <c r="AUH829" s="175" t="s">
        <v>65</v>
      </c>
      <c r="AUI829" s="10" t="e">
        <f>AUG829*1.3</f>
        <v>#N/A</v>
      </c>
      <c r="AUJ829" s="10"/>
      <c r="AUK829" s="235"/>
      <c r="AUL829" s="175" t="s">
        <v>92</v>
      </c>
      <c r="AUM829" s="75" t="s">
        <v>183</v>
      </c>
      <c r="AUO829" s="176"/>
      <c r="AUP829" s="176" t="e">
        <f>VLOOKUP(AUM829,$A$879:$F$2731,6,FALSE)</f>
        <v>#N/A</v>
      </c>
      <c r="AUQ829" s="175" t="s">
        <v>65</v>
      </c>
      <c r="AUR829" s="10" t="e">
        <f>AUP829*1.3</f>
        <v>#N/A</v>
      </c>
      <c r="AUS829" s="10"/>
      <c r="AUT829" s="235"/>
      <c r="AUU829" s="175" t="s">
        <v>92</v>
      </c>
      <c r="AUV829" s="75" t="s">
        <v>183</v>
      </c>
      <c r="AUX829" s="176"/>
      <c r="AUY829" s="176" t="e">
        <f>VLOOKUP(AUV829,$A$879:$F$2731,6,FALSE)</f>
        <v>#N/A</v>
      </c>
      <c r="AUZ829" s="175" t="s">
        <v>65</v>
      </c>
      <c r="AVA829" s="10" t="e">
        <f>AUY829*1.3</f>
        <v>#N/A</v>
      </c>
      <c r="AVB829" s="10"/>
      <c r="AVC829" s="235"/>
      <c r="AVD829" s="175" t="s">
        <v>92</v>
      </c>
      <c r="AVE829" s="75" t="s">
        <v>183</v>
      </c>
      <c r="AVG829" s="176"/>
      <c r="AVH829" s="176" t="e">
        <f>VLOOKUP(AVE829,$A$879:$F$2731,6,FALSE)</f>
        <v>#N/A</v>
      </c>
      <c r="AVI829" s="175" t="s">
        <v>65</v>
      </c>
      <c r="AVJ829" s="10" t="e">
        <f>AVH829*1.3</f>
        <v>#N/A</v>
      </c>
      <c r="AVK829" s="10"/>
      <c r="AVL829" s="235"/>
      <c r="AVM829" s="175" t="s">
        <v>92</v>
      </c>
      <c r="AVN829" s="75" t="s">
        <v>183</v>
      </c>
      <c r="AVP829" s="176"/>
      <c r="AVQ829" s="176" t="e">
        <f>VLOOKUP(AVN829,$A$879:$F$2731,6,FALSE)</f>
        <v>#N/A</v>
      </c>
      <c r="AVR829" s="175" t="s">
        <v>65</v>
      </c>
      <c r="AVS829" s="10" t="e">
        <f>AVQ829*1.3</f>
        <v>#N/A</v>
      </c>
      <c r="AVT829" s="10"/>
      <c r="AVU829" s="235"/>
      <c r="AVV829" s="175" t="s">
        <v>92</v>
      </c>
      <c r="AVW829" s="75" t="s">
        <v>183</v>
      </c>
      <c r="AVY829" s="176"/>
      <c r="AVZ829" s="176" t="e">
        <f>VLOOKUP(AVW829,$A$879:$F$2731,6,FALSE)</f>
        <v>#N/A</v>
      </c>
      <c r="AWA829" s="175" t="s">
        <v>65</v>
      </c>
      <c r="AWB829" s="10" t="e">
        <f>AVZ829*1.3</f>
        <v>#N/A</v>
      </c>
      <c r="AWC829" s="10"/>
      <c r="AWD829" s="235"/>
      <c r="AWE829" s="175" t="s">
        <v>92</v>
      </c>
      <c r="AWF829" s="75" t="s">
        <v>183</v>
      </c>
      <c r="AWH829" s="176"/>
      <c r="AWI829" s="176" t="e">
        <f>VLOOKUP(AWF829,$A$879:$F$2731,6,FALSE)</f>
        <v>#N/A</v>
      </c>
      <c r="AWJ829" s="175" t="s">
        <v>65</v>
      </c>
      <c r="AWK829" s="10" t="e">
        <f>AWI829*1.3</f>
        <v>#N/A</v>
      </c>
      <c r="AWL829" s="10"/>
      <c r="AWM829" s="235"/>
      <c r="AWN829" s="175" t="s">
        <v>92</v>
      </c>
      <c r="AWO829" s="341" t="s">
        <v>2464</v>
      </c>
      <c r="AWQ829" s="176"/>
      <c r="AWR829" s="176">
        <f>VLOOKUP(AWO829,$A$879:$F$2731,6,FALSE)</f>
        <v>125</v>
      </c>
      <c r="AWS829" s="175" t="s">
        <v>65</v>
      </c>
      <c r="AWT829" s="10">
        <f>AWR829*1.3</f>
        <v>162.5</v>
      </c>
      <c r="AWU829" s="10"/>
      <c r="AWV829" s="235"/>
      <c r="AWW829" s="175" t="s">
        <v>92</v>
      </c>
      <c r="AWX829" s="341" t="s">
        <v>2607</v>
      </c>
      <c r="AWZ829" s="176"/>
      <c r="AXA829" s="176">
        <f>VLOOKUP(AWX829,$A$879:$F$2731,6,FALSE)</f>
        <v>733</v>
      </c>
      <c r="AXB829" s="175" t="s">
        <v>65</v>
      </c>
      <c r="AXC829" s="10">
        <f>AXA829*1.3</f>
        <v>952.9</v>
      </c>
      <c r="AXD829" s="10"/>
      <c r="AXE829" s="235"/>
      <c r="AXF829" s="175" t="s">
        <v>92</v>
      </c>
      <c r="AXG829" s="341" t="s">
        <v>516</v>
      </c>
      <c r="AXI829" s="176"/>
      <c r="AXJ829" s="176">
        <f>VLOOKUP(AXG829,$A$879:$F$2731,6,FALSE)</f>
        <v>194</v>
      </c>
      <c r="AXK829" s="175" t="s">
        <v>65</v>
      </c>
      <c r="AXL829" s="10">
        <f>AXJ829*1.3</f>
        <v>252.20000000000002</v>
      </c>
      <c r="AXM829" s="10"/>
      <c r="AXN829" s="235"/>
      <c r="AXO829" s="175" t="s">
        <v>92</v>
      </c>
      <c r="AXP829" s="341" t="s">
        <v>434</v>
      </c>
      <c r="AXR829" s="176"/>
      <c r="AXS829" s="176">
        <f>VLOOKUP(AXP829,$A$879:$F$2731,6,FALSE)</f>
        <v>83</v>
      </c>
      <c r="AXT829" s="175" t="s">
        <v>65</v>
      </c>
      <c r="AXU829" s="10">
        <f>AXS829*1.3</f>
        <v>107.9</v>
      </c>
      <c r="AXV829" s="10"/>
      <c r="AXW829" s="235"/>
      <c r="AXX829" s="175" t="s">
        <v>92</v>
      </c>
      <c r="AXY829" s="341" t="s">
        <v>516</v>
      </c>
      <c r="AYA829" s="176"/>
      <c r="AYB829" s="176">
        <f>VLOOKUP(AXY829,$A$879:$F$2731,6,FALSE)</f>
        <v>194</v>
      </c>
      <c r="AYC829" s="175" t="s">
        <v>65</v>
      </c>
      <c r="AYD829" s="10">
        <f>AYB829*1.3</f>
        <v>252.20000000000002</v>
      </c>
      <c r="AYE829" s="10"/>
      <c r="AYF829" s="235"/>
      <c r="AYG829" s="175" t="s">
        <v>92</v>
      </c>
      <c r="AYH829" s="341" t="s">
        <v>2044</v>
      </c>
      <c r="AYJ829" s="176"/>
      <c r="AYK829" s="176">
        <f>VLOOKUP(AYH829,$A$879:$F$2731,6,FALSE)</f>
        <v>323</v>
      </c>
      <c r="AYL829" s="175" t="s">
        <v>65</v>
      </c>
      <c r="AYM829" s="10">
        <f>AYK829*1.3</f>
        <v>419.90000000000003</v>
      </c>
      <c r="AYN829" s="10"/>
      <c r="AYO829" s="235"/>
      <c r="AYP829" s="175" t="s">
        <v>92</v>
      </c>
      <c r="AYQ829" s="341" t="s">
        <v>1700</v>
      </c>
      <c r="AYS829" s="176"/>
      <c r="AYT829" s="176">
        <f>VLOOKUP(AYQ829,$A$879:$F$2731,6,FALSE)</f>
        <v>255</v>
      </c>
      <c r="AYU829" s="175" t="s">
        <v>65</v>
      </c>
      <c r="AYV829" s="10">
        <f>AYT829*1.3</f>
        <v>331.5</v>
      </c>
      <c r="AYW829" s="10"/>
      <c r="AYX829" s="235"/>
      <c r="AYY829" s="175" t="s">
        <v>92</v>
      </c>
      <c r="AYZ829" s="341" t="s">
        <v>2500</v>
      </c>
      <c r="AZB829" s="176"/>
      <c r="AZC829" s="176">
        <f>VLOOKUP(AYZ829,$A$879:$F$2731,6,FALSE)</f>
        <v>618</v>
      </c>
      <c r="AZD829" s="175" t="s">
        <v>65</v>
      </c>
      <c r="AZE829" s="10">
        <f>AZC829*1.3</f>
        <v>803.4</v>
      </c>
      <c r="AZF829" s="10"/>
      <c r="AZG829" s="235"/>
      <c r="AZH829" s="175" t="s">
        <v>92</v>
      </c>
      <c r="AZI829" s="341" t="s">
        <v>2337</v>
      </c>
      <c r="AZK829" s="176"/>
      <c r="AZL829" s="176">
        <f>VLOOKUP(AZI829,$A$879:$F$2731,6,FALSE)</f>
        <v>398</v>
      </c>
      <c r="AZM829" s="175" t="s">
        <v>65</v>
      </c>
      <c r="AZN829" s="10">
        <f>AZL829*1.3</f>
        <v>517.4</v>
      </c>
      <c r="AZO829" s="10"/>
      <c r="AZP829" s="235"/>
      <c r="AZQ829" s="175" t="s">
        <v>92</v>
      </c>
      <c r="AZR829" s="341" t="s">
        <v>2008</v>
      </c>
      <c r="AZT829" s="176"/>
      <c r="AZU829" s="176">
        <f>VLOOKUP(AZR829,$A$879:$F$2731,6,FALSE)</f>
        <v>169</v>
      </c>
      <c r="AZV829" s="175" t="s">
        <v>65</v>
      </c>
      <c r="AZW829" s="10">
        <f>AZU829*1.3</f>
        <v>219.70000000000002</v>
      </c>
      <c r="AZX829" s="10"/>
      <c r="AZY829" s="235"/>
      <c r="AZZ829" s="175" t="s">
        <v>92</v>
      </c>
      <c r="BAA829" s="341" t="s">
        <v>1957</v>
      </c>
      <c r="BAC829" s="176"/>
      <c r="BAD829" s="176">
        <f>VLOOKUP(BAA829,$A$879:$F$2731,6,FALSE)</f>
        <v>189</v>
      </c>
      <c r="BAE829" s="175" t="s">
        <v>65</v>
      </c>
      <c r="BAF829" s="10">
        <f>BAD829*1.3</f>
        <v>245.70000000000002</v>
      </c>
      <c r="BAG829" s="10"/>
      <c r="BAH829" s="235"/>
      <c r="BAI829" s="175" t="s">
        <v>92</v>
      </c>
      <c r="BAJ829" s="398" t="s">
        <v>2464</v>
      </c>
      <c r="BAL829" s="176"/>
      <c r="BAM829" s="176">
        <f>VLOOKUP(BAJ829,$A$879:$F$2731,6,FALSE)</f>
        <v>125</v>
      </c>
      <c r="BAN829" s="175" t="s">
        <v>65</v>
      </c>
      <c r="BAO829" s="10">
        <f>BAM829*1.3</f>
        <v>162.5</v>
      </c>
      <c r="BAP829" s="10"/>
      <c r="BAQ829" s="235"/>
      <c r="BAR829" s="175" t="s">
        <v>92</v>
      </c>
      <c r="BAS829" s="341" t="s">
        <v>2044</v>
      </c>
      <c r="BAU829" s="176"/>
      <c r="BAV829" s="176">
        <f>VLOOKUP(BAS829,$A$879:$F$2731,6,FALSE)</f>
        <v>323</v>
      </c>
      <c r="BAW829" s="175" t="s">
        <v>65</v>
      </c>
      <c r="BAX829" s="10">
        <f>BAV829*1.3</f>
        <v>419.90000000000003</v>
      </c>
      <c r="BAY829" s="10"/>
      <c r="BAZ829" s="235"/>
      <c r="BBA829" s="175" t="s">
        <v>92</v>
      </c>
      <c r="BBB829" s="341" t="s">
        <v>516</v>
      </c>
      <c r="BBD829" s="176"/>
      <c r="BBE829" s="176">
        <f>VLOOKUP(BBB829,$A$879:$F$2731,6,FALSE)</f>
        <v>194</v>
      </c>
      <c r="BBF829" s="175" t="s">
        <v>65</v>
      </c>
      <c r="BBG829" s="10">
        <f>BBE829*1.3</f>
        <v>252.20000000000002</v>
      </c>
      <c r="BBH829" s="10"/>
      <c r="BBI829" s="235"/>
      <c r="BBJ829" s="175" t="s">
        <v>92</v>
      </c>
      <c r="BBK829" s="341" t="s">
        <v>1740</v>
      </c>
      <c r="BBM829" s="176"/>
      <c r="BBN829" s="176">
        <f>VLOOKUP(BBK829,$A$879:$F$2731,6,FALSE)</f>
        <v>105</v>
      </c>
      <c r="BBO829" s="175" t="s">
        <v>65</v>
      </c>
      <c r="BBP829" s="10">
        <f>BBN829*1.3</f>
        <v>136.5</v>
      </c>
      <c r="BBQ829" s="10"/>
      <c r="BBR829" s="235"/>
      <c r="BBS829" s="175" t="s">
        <v>92</v>
      </c>
      <c r="BBT829" s="347" t="s">
        <v>1403</v>
      </c>
      <c r="BBV829" s="176"/>
      <c r="BBW829" s="176">
        <f>VLOOKUP(BBT829,$A$879:$F$2731,6,FALSE)</f>
        <v>0</v>
      </c>
      <c r="BBX829" s="175" t="s">
        <v>65</v>
      </c>
      <c r="BBY829" s="10">
        <f>BBW829*1.3</f>
        <v>0</v>
      </c>
      <c r="BBZ829" s="10"/>
      <c r="BCA829" s="235"/>
      <c r="BCB829" s="175" t="s">
        <v>92</v>
      </c>
      <c r="BCC829" s="341" t="s">
        <v>2474</v>
      </c>
      <c r="BCE829" s="176"/>
      <c r="BCF829" s="176">
        <f>VLOOKUP(BCC829,$A$879:$F$2731,6,FALSE)</f>
        <v>23</v>
      </c>
      <c r="BCG829" s="175" t="s">
        <v>65</v>
      </c>
      <c r="BCH829" s="10">
        <f>BCF829*1.3</f>
        <v>29.900000000000002</v>
      </c>
      <c r="BCI829" s="10"/>
      <c r="BCJ829" s="235"/>
      <c r="BCK829" s="175" t="s">
        <v>92</v>
      </c>
      <c r="BCL829" s="341" t="s">
        <v>516</v>
      </c>
      <c r="BCN829" s="176"/>
      <c r="BCO829" s="176">
        <f>VLOOKUP(BCL829,$A$879:$F$2731,6,FALSE)</f>
        <v>194</v>
      </c>
      <c r="BCP829" s="175" t="s">
        <v>65</v>
      </c>
      <c r="BCQ829" s="10">
        <f>BCO829*1.3</f>
        <v>252.20000000000002</v>
      </c>
      <c r="BCR829" s="10"/>
      <c r="BCS829" s="235"/>
      <c r="BCT829" s="175" t="s">
        <v>92</v>
      </c>
      <c r="BCU829" s="351" t="s">
        <v>2607</v>
      </c>
      <c r="BCW829" s="176"/>
      <c r="BCX829" s="176">
        <f>VLOOKUP(BCU829,$A$879:$F$2731,6,FALSE)</f>
        <v>733</v>
      </c>
      <c r="BCY829" s="175" t="s">
        <v>65</v>
      </c>
      <c r="BCZ829" s="10">
        <f>BCX829*1.3</f>
        <v>952.9</v>
      </c>
      <c r="BDA829" s="10"/>
      <c r="BDB829" s="235"/>
      <c r="BDC829" s="175" t="s">
        <v>92</v>
      </c>
      <c r="BDD829" s="347" t="s">
        <v>3310</v>
      </c>
      <c r="BDF829" s="176"/>
      <c r="BDG829" s="176">
        <f>VLOOKUP(BDD829,$A$879:$F$2731,6,FALSE)</f>
        <v>171</v>
      </c>
      <c r="BDH829" s="175" t="s">
        <v>65</v>
      </c>
      <c r="BDI829" s="10">
        <f>BDG829*1.3</f>
        <v>222.3</v>
      </c>
      <c r="BDJ829" s="10"/>
      <c r="BDK829" s="235"/>
      <c r="BDL829" s="175" t="s">
        <v>92</v>
      </c>
      <c r="BDM829" s="341" t="s">
        <v>1957</v>
      </c>
      <c r="BDO829" s="176"/>
      <c r="BDP829" s="176">
        <f>VLOOKUP(BDM829,$A$879:$F$2731,6,FALSE)</f>
        <v>189</v>
      </c>
      <c r="BDQ829" s="175" t="s">
        <v>65</v>
      </c>
      <c r="BDR829" s="10">
        <f>BDP829*1.3</f>
        <v>245.70000000000002</v>
      </c>
      <c r="BDS829" s="10"/>
      <c r="BDT829" s="235"/>
      <c r="BDU829" s="175" t="s">
        <v>92</v>
      </c>
      <c r="BDV829" s="341" t="s">
        <v>461</v>
      </c>
      <c r="BDX829" s="176"/>
      <c r="BDY829" s="176">
        <f>VLOOKUP(BDV829,$A$879:$F$2731,6,FALSE)</f>
        <v>224</v>
      </c>
      <c r="BDZ829" s="175" t="s">
        <v>65</v>
      </c>
      <c r="BEA829" s="10">
        <f>BDY829*1.3</f>
        <v>291.2</v>
      </c>
      <c r="BEB829" s="10"/>
      <c r="BEC829" s="235"/>
      <c r="BED829" s="175" t="s">
        <v>92</v>
      </c>
      <c r="BEE829" s="341" t="s">
        <v>2607</v>
      </c>
      <c r="BEG829" s="176"/>
      <c r="BEH829" s="176">
        <f>VLOOKUP(BEE829,$A$879:$F$2731,6,FALSE)</f>
        <v>733</v>
      </c>
      <c r="BEI829" s="175" t="s">
        <v>65</v>
      </c>
      <c r="BEJ829" s="10">
        <f>BEH829*1.3</f>
        <v>952.9</v>
      </c>
      <c r="BEK829" s="10"/>
      <c r="BEL829" s="235"/>
      <c r="BEM829" s="175" t="s">
        <v>92</v>
      </c>
      <c r="BEN829" s="341" t="s">
        <v>739</v>
      </c>
      <c r="BEP829" s="176"/>
      <c r="BEQ829" s="176">
        <f>VLOOKUP(BEN829,$A$879:$F$2731,6,FALSE)</f>
        <v>172</v>
      </c>
      <c r="BER829" s="175" t="s">
        <v>65</v>
      </c>
      <c r="BES829" s="10">
        <f>BEQ829*1.3</f>
        <v>223.6</v>
      </c>
      <c r="BET829" s="10"/>
      <c r="BEU829" s="235"/>
      <c r="BEV829" s="175" t="s">
        <v>92</v>
      </c>
      <c r="BEW829" s="341" t="s">
        <v>445</v>
      </c>
      <c r="BEY829" s="176"/>
      <c r="BEZ829" s="176">
        <f>VLOOKUP(BEW829,$A$879:$F$2731,6,FALSE)</f>
        <v>196</v>
      </c>
      <c r="BFA829" s="175" t="s">
        <v>65</v>
      </c>
      <c r="BFB829" s="10">
        <f>BEZ829*1.3</f>
        <v>254.8</v>
      </c>
      <c r="BFC829" s="10"/>
      <c r="BFD829" s="235"/>
      <c r="BFE829" s="175" t="s">
        <v>92</v>
      </c>
      <c r="BFF829" s="341" t="s">
        <v>445</v>
      </c>
      <c r="BFH829" s="176"/>
      <c r="BFI829" s="176">
        <f>VLOOKUP(BFF829,$A$879:$F$2731,6,FALSE)</f>
        <v>196</v>
      </c>
      <c r="BFJ829" s="175" t="s">
        <v>65</v>
      </c>
      <c r="BFK829" s="10">
        <f>BFI829*1.3</f>
        <v>254.8</v>
      </c>
      <c r="BFL829" s="10"/>
      <c r="BFM829" s="235"/>
      <c r="BFN829" s="175" t="s">
        <v>92</v>
      </c>
      <c r="BFO829" s="341" t="s">
        <v>516</v>
      </c>
      <c r="BFQ829" s="176"/>
      <c r="BFR829" s="176">
        <f>VLOOKUP(BFO829,$A$879:$F$2731,6,FALSE)</f>
        <v>194</v>
      </c>
      <c r="BFS829" s="175" t="s">
        <v>65</v>
      </c>
      <c r="BFT829" s="10">
        <f>BFR829*1.3</f>
        <v>252.20000000000002</v>
      </c>
      <c r="BFU829" s="10"/>
      <c r="BFV829" s="235"/>
      <c r="BFW829" s="175" t="s">
        <v>92</v>
      </c>
      <c r="BFX829" s="351" t="s">
        <v>1700</v>
      </c>
      <c r="BFZ829" s="176"/>
      <c r="BGA829" s="176">
        <f>VLOOKUP(BFX829,$A$879:$F$2731,6,FALSE)</f>
        <v>255</v>
      </c>
      <c r="BGB829" s="175" t="s">
        <v>65</v>
      </c>
      <c r="BGC829" s="10">
        <f>BGA829*1.3</f>
        <v>331.5</v>
      </c>
      <c r="BGD829" s="10"/>
      <c r="BGE829" s="235"/>
      <c r="BGF829" s="175" t="s">
        <v>92</v>
      </c>
      <c r="BGG829" s="341" t="s">
        <v>1745</v>
      </c>
      <c r="BGI829" s="176"/>
      <c r="BGJ829" s="176">
        <f>VLOOKUP(BGG829,$A$879:$F$2731,6,FALSE)</f>
        <v>450</v>
      </c>
      <c r="BGK829" s="175" t="s">
        <v>65</v>
      </c>
      <c r="BGL829" s="10">
        <f>BGJ829*1.3</f>
        <v>585</v>
      </c>
      <c r="BGM829" s="10"/>
      <c r="BGN829" s="235"/>
      <c r="BGO829" s="175" t="s">
        <v>92</v>
      </c>
      <c r="BGP829" s="351" t="s">
        <v>1713</v>
      </c>
      <c r="BGR829" s="176"/>
      <c r="BGS829" s="176">
        <f>VLOOKUP(BGP829,$A$879:$F$2731,6,FALSE)</f>
        <v>318</v>
      </c>
      <c r="BGT829" s="175" t="s">
        <v>65</v>
      </c>
      <c r="BGU829" s="10">
        <f>BGS829*1.3</f>
        <v>413.40000000000003</v>
      </c>
      <c r="BGV829" s="10"/>
      <c r="BGW829" s="235"/>
      <c r="BGX829" s="175" t="s">
        <v>92</v>
      </c>
      <c r="BGY829" s="341" t="s">
        <v>2039</v>
      </c>
      <c r="BHA829" s="176"/>
      <c r="BHB829" s="176">
        <f>VLOOKUP(BGY829,$A$879:$F$2731,6,FALSE)</f>
        <v>218</v>
      </c>
      <c r="BHC829" s="175" t="s">
        <v>65</v>
      </c>
      <c r="BHD829" s="10">
        <f>BHB829*1.3</f>
        <v>283.40000000000003</v>
      </c>
      <c r="BHE829" s="10"/>
    </row>
    <row r="830" spans="1:1565" s="14" customFormat="1" ht="15">
      <c r="A830" s="175" t="s">
        <v>93</v>
      </c>
      <c r="B830" s="343" t="s">
        <v>1149</v>
      </c>
      <c r="D830" s="176"/>
      <c r="E830" s="176">
        <f>VLOOKUP(B830,$A$879:$F$2731,6,FALSE)</f>
        <v>206</v>
      </c>
      <c r="F830" s="175" t="s">
        <v>67</v>
      </c>
      <c r="G830" s="10">
        <f>E830*1.2</f>
        <v>247.2</v>
      </c>
      <c r="H830" s="10"/>
      <c r="I830" s="229"/>
      <c r="J830" s="175" t="s">
        <v>93</v>
      </c>
      <c r="K830" s="341" t="s">
        <v>2623</v>
      </c>
      <c r="M830" s="176"/>
      <c r="N830" s="176">
        <f>VLOOKUP(K830,$A$879:$F$2731,6,FALSE)</f>
        <v>385</v>
      </c>
      <c r="O830" s="175" t="s">
        <v>67</v>
      </c>
      <c r="P830" s="10">
        <f>N830*1.2</f>
        <v>462</v>
      </c>
      <c r="Q830" s="10"/>
      <c r="R830" s="229"/>
      <c r="S830" s="175" t="s">
        <v>93</v>
      </c>
      <c r="T830" s="341" t="s">
        <v>2623</v>
      </c>
      <c r="V830" s="176"/>
      <c r="W830" s="176">
        <f>VLOOKUP(T830,$A$879:$F$2731,6,FALSE)</f>
        <v>385</v>
      </c>
      <c r="X830" s="175" t="s">
        <v>67</v>
      </c>
      <c r="Y830" s="10">
        <f>W830*1.2</f>
        <v>462</v>
      </c>
      <c r="Z830" s="10"/>
      <c r="AA830" s="229"/>
      <c r="AB830" s="175" t="s">
        <v>93</v>
      </c>
      <c r="AC830" s="341" t="s">
        <v>1403</v>
      </c>
      <c r="AE830" s="176"/>
      <c r="AF830" s="176">
        <f>VLOOKUP(AC830,$A$879:$F$2731,6,FALSE)</f>
        <v>0</v>
      </c>
      <c r="AG830" s="175" t="s">
        <v>67</v>
      </c>
      <c r="AH830" s="10">
        <f>AF830*1.2</f>
        <v>0</v>
      </c>
      <c r="AI830" s="10"/>
      <c r="AJ830" s="229"/>
      <c r="AK830" s="175" t="s">
        <v>93</v>
      </c>
      <c r="AL830" s="341" t="s">
        <v>2500</v>
      </c>
      <c r="AN830" s="176"/>
      <c r="AO830" s="176">
        <f>VLOOKUP(AL830,$A$879:$F$2731,6,FALSE)</f>
        <v>618</v>
      </c>
      <c r="AP830" s="175" t="s">
        <v>67</v>
      </c>
      <c r="AQ830" s="10">
        <f>AO830*1.2</f>
        <v>741.6</v>
      </c>
      <c r="AR830" s="10"/>
      <c r="AS830" s="229"/>
      <c r="AT830" s="175" t="s">
        <v>93</v>
      </c>
      <c r="AU830" s="341" t="s">
        <v>2623</v>
      </c>
      <c r="AW830" s="176"/>
      <c r="AX830" s="176">
        <f>VLOOKUP(AU830,$A$879:$F$2731,6,FALSE)</f>
        <v>385</v>
      </c>
      <c r="AY830" s="175" t="s">
        <v>67</v>
      </c>
      <c r="AZ830" s="10">
        <f>AX830*1.2</f>
        <v>462</v>
      </c>
      <c r="BA830" s="10"/>
      <c r="BB830" s="229"/>
      <c r="BC830" s="175" t="s">
        <v>93</v>
      </c>
      <c r="BD830" s="341" t="s">
        <v>2623</v>
      </c>
      <c r="BF830" s="176"/>
      <c r="BG830" s="176">
        <f>VLOOKUP(BD830,$A$879:$F$2731,6,FALSE)</f>
        <v>385</v>
      </c>
      <c r="BH830" s="175" t="s">
        <v>67</v>
      </c>
      <c r="BI830" s="10">
        <f>BG830*1.2</f>
        <v>462</v>
      </c>
      <c r="BJ830" s="10"/>
      <c r="BK830" s="229"/>
      <c r="BL830" s="175" t="s">
        <v>93</v>
      </c>
      <c r="BM830" s="341" t="s">
        <v>2337</v>
      </c>
      <c r="BO830" s="176"/>
      <c r="BP830" s="176">
        <f>VLOOKUP(BM830,$A$879:$F$2731,6,FALSE)</f>
        <v>398</v>
      </c>
      <c r="BQ830" s="175" t="s">
        <v>67</v>
      </c>
      <c r="BR830" s="10">
        <f>BP830*1.2</f>
        <v>477.59999999999997</v>
      </c>
      <c r="BS830" s="10"/>
      <c r="BT830" s="229"/>
      <c r="BU830" s="175" t="s">
        <v>93</v>
      </c>
      <c r="BV830" s="341" t="s">
        <v>2121</v>
      </c>
      <c r="BX830" s="176"/>
      <c r="BY830" s="176">
        <f>VLOOKUP(BV830,$A$879:$F$2731,6,FALSE)</f>
        <v>145</v>
      </c>
      <c r="BZ830" s="175" t="s">
        <v>67</v>
      </c>
      <c r="CA830" s="10">
        <f>BY830*1.2</f>
        <v>174</v>
      </c>
      <c r="CB830" s="10"/>
      <c r="CC830" s="229"/>
      <c r="CD830" s="175" t="s">
        <v>93</v>
      </c>
      <c r="CE830" s="341" t="s">
        <v>2623</v>
      </c>
      <c r="CG830" s="176"/>
      <c r="CH830" s="176">
        <f>VLOOKUP(CE830,$A$879:$F$2731,6,FALSE)</f>
        <v>385</v>
      </c>
      <c r="CI830" s="175" t="s">
        <v>67</v>
      </c>
      <c r="CJ830" s="10">
        <f>CH830*1.2</f>
        <v>462</v>
      </c>
      <c r="CK830" s="10"/>
      <c r="CL830" s="229"/>
      <c r="CM830" s="175" t="s">
        <v>93</v>
      </c>
      <c r="CN830" s="341" t="s">
        <v>2500</v>
      </c>
      <c r="CP830" s="176"/>
      <c r="CQ830" s="176">
        <f>VLOOKUP(CN830,$A$879:$F$2731,6,FALSE)</f>
        <v>618</v>
      </c>
      <c r="CR830" s="175" t="s">
        <v>67</v>
      </c>
      <c r="CS830" s="10">
        <f>CQ830*1.2</f>
        <v>741.6</v>
      </c>
      <c r="CT830" s="10"/>
      <c r="CU830" s="229"/>
      <c r="CV830" s="175" t="s">
        <v>93</v>
      </c>
      <c r="CW830" s="341" t="s">
        <v>2607</v>
      </c>
      <c r="CY830" s="176"/>
      <c r="CZ830" s="176">
        <f>VLOOKUP(CW830,$A$879:$F$2731,6,FALSE)</f>
        <v>733</v>
      </c>
      <c r="DA830" s="175" t="s">
        <v>67</v>
      </c>
      <c r="DB830" s="10">
        <f>CZ830*1.2</f>
        <v>879.6</v>
      </c>
      <c r="DC830" s="10"/>
      <c r="DD830" s="229"/>
      <c r="DE830" s="175" t="s">
        <v>93</v>
      </c>
      <c r="DF830" s="341" t="s">
        <v>1745</v>
      </c>
      <c r="DH830" s="176"/>
      <c r="DI830" s="176">
        <f>VLOOKUP(DF830,$A$879:$F$2731,6,FALSE)</f>
        <v>450</v>
      </c>
      <c r="DJ830" s="175" t="s">
        <v>67</v>
      </c>
      <c r="DK830" s="10">
        <f>DI830*1.2</f>
        <v>540</v>
      </c>
      <c r="DL830" s="10"/>
      <c r="DM830" s="229"/>
      <c r="DN830" s="175" t="s">
        <v>93</v>
      </c>
      <c r="DO830" s="341" t="s">
        <v>3310</v>
      </c>
      <c r="DQ830" s="176"/>
      <c r="DR830" s="176">
        <f>VLOOKUP(DO830,$A$879:$F$2731,6,FALSE)</f>
        <v>171</v>
      </c>
      <c r="DS830" s="175" t="s">
        <v>67</v>
      </c>
      <c r="DT830" s="10">
        <f>DR830*1.2</f>
        <v>205.2</v>
      </c>
      <c r="DU830" s="10"/>
      <c r="DV830" s="229"/>
      <c r="DW830" s="175" t="s">
        <v>93</v>
      </c>
      <c r="DX830" s="341" t="s">
        <v>3846</v>
      </c>
      <c r="DZ830" s="176"/>
      <c r="EA830" s="176">
        <f>VLOOKUP(DX830,$A$879:$F$2731,6,FALSE)</f>
        <v>23</v>
      </c>
      <c r="EB830" s="175" t="s">
        <v>67</v>
      </c>
      <c r="EC830" s="10">
        <f>EA830*1.2</f>
        <v>27.599999999999998</v>
      </c>
      <c r="ED830" s="10"/>
      <c r="EE830" s="229"/>
      <c r="EF830" s="175" t="s">
        <v>93</v>
      </c>
      <c r="EG830" s="341" t="s">
        <v>1700</v>
      </c>
      <c r="EI830" s="176"/>
      <c r="EJ830" s="176">
        <f>VLOOKUP(EG830,$A$879:$F$2731,6,FALSE)</f>
        <v>255</v>
      </c>
      <c r="EK830" s="175" t="s">
        <v>67</v>
      </c>
      <c r="EL830" s="10">
        <f>EJ830*1.2</f>
        <v>306</v>
      </c>
      <c r="EM830" s="10"/>
      <c r="EN830" s="229"/>
      <c r="EO830" s="175" t="s">
        <v>93</v>
      </c>
      <c r="EP830" s="341" t="s">
        <v>2121</v>
      </c>
      <c r="ER830" s="176"/>
      <c r="ES830" s="176">
        <f>VLOOKUP(EP830,$A$879:$F$2731,6,FALSE)</f>
        <v>145</v>
      </c>
      <c r="ET830" s="175" t="s">
        <v>67</v>
      </c>
      <c r="EU830" s="10">
        <f>ES830*1.2</f>
        <v>174</v>
      </c>
      <c r="EV830" s="10"/>
      <c r="EW830" s="229"/>
      <c r="EX830" s="175" t="s">
        <v>93</v>
      </c>
      <c r="EY830" s="341" t="s">
        <v>2464</v>
      </c>
      <c r="FA830" s="176"/>
      <c r="FB830" s="176">
        <f>VLOOKUP(EY830,$A$879:$F$2731,6,FALSE)</f>
        <v>125</v>
      </c>
      <c r="FC830" s="175" t="s">
        <v>67</v>
      </c>
      <c r="FD830" s="10">
        <f>FB830*1.2</f>
        <v>150</v>
      </c>
      <c r="FE830" s="10"/>
      <c r="FF830" s="229"/>
      <c r="FG830" s="175" t="s">
        <v>93</v>
      </c>
      <c r="FH830" s="341" t="s">
        <v>2623</v>
      </c>
      <c r="FJ830" s="176"/>
      <c r="FK830" s="176">
        <f>VLOOKUP(FH830,$A$879:$F$2731,6,FALSE)</f>
        <v>385</v>
      </c>
      <c r="FL830" s="175" t="s">
        <v>67</v>
      </c>
      <c r="FM830" s="10">
        <f>FK830*1.2</f>
        <v>462</v>
      </c>
      <c r="FN830" s="10"/>
      <c r="FO830" s="229"/>
      <c r="FP830" s="175" t="s">
        <v>93</v>
      </c>
      <c r="FQ830" s="341" t="s">
        <v>2474</v>
      </c>
      <c r="FS830" s="176"/>
      <c r="FT830" s="176">
        <f>VLOOKUP(FQ830,$A$879:$F$2731,6,FALSE)</f>
        <v>23</v>
      </c>
      <c r="FU830" s="175" t="s">
        <v>67</v>
      </c>
      <c r="FV830" s="10">
        <f>FT830*1.2</f>
        <v>27.599999999999998</v>
      </c>
      <c r="FW830" s="10"/>
      <c r="FX830" s="229"/>
      <c r="FY830" s="175" t="s">
        <v>93</v>
      </c>
      <c r="FZ830" s="349" t="s">
        <v>183</v>
      </c>
      <c r="GB830" s="176"/>
      <c r="GC830" s="176" t="e">
        <f>VLOOKUP(FZ830,$A$879:$F$2731,6,FALSE)</f>
        <v>#N/A</v>
      </c>
      <c r="GD830" s="175" t="s">
        <v>67</v>
      </c>
      <c r="GE830" s="10" t="e">
        <f>GC830*1.2</f>
        <v>#N/A</v>
      </c>
      <c r="GF830" s="10"/>
      <c r="GG830" s="229"/>
      <c r="GH830" s="175" t="s">
        <v>93</v>
      </c>
      <c r="GI830" s="341" t="s">
        <v>2500</v>
      </c>
      <c r="GK830" s="176"/>
      <c r="GL830" s="176">
        <f>VLOOKUP(GI830,$A$879:$F$2731,6,FALSE)</f>
        <v>618</v>
      </c>
      <c r="GM830" s="175" t="s">
        <v>67</v>
      </c>
      <c r="GN830" s="10">
        <f>GL830*1.2</f>
        <v>741.6</v>
      </c>
      <c r="GO830" s="10"/>
      <c r="GP830" s="229"/>
      <c r="GQ830" s="175" t="s">
        <v>93</v>
      </c>
      <c r="GR830" s="341" t="s">
        <v>1403</v>
      </c>
      <c r="GT830" s="176"/>
      <c r="GU830" s="176">
        <f>VLOOKUP(GR830,$A$879:$F$2731,6,FALSE)</f>
        <v>0</v>
      </c>
      <c r="GV830" s="175" t="s">
        <v>67</v>
      </c>
      <c r="GW830" s="10">
        <f>GU830*1.2</f>
        <v>0</v>
      </c>
      <c r="GX830" s="10"/>
      <c r="GY830" s="229"/>
      <c r="GZ830" s="175" t="s">
        <v>93</v>
      </c>
      <c r="HA830" s="341" t="s">
        <v>516</v>
      </c>
      <c r="HC830" s="176"/>
      <c r="HD830" s="176">
        <f>VLOOKUP(HA830,$A$879:$F$2731,6,FALSE)</f>
        <v>194</v>
      </c>
      <c r="HE830" s="175" t="s">
        <v>67</v>
      </c>
      <c r="HF830" s="10">
        <f>HD830*1.2</f>
        <v>232.79999999999998</v>
      </c>
      <c r="HG830" s="10"/>
      <c r="HH830" s="229"/>
      <c r="HI830" s="175" t="s">
        <v>93</v>
      </c>
      <c r="HJ830" s="341" t="s">
        <v>2607</v>
      </c>
      <c r="HL830" s="176"/>
      <c r="HM830" s="176">
        <f>VLOOKUP(HJ830,$A$879:$F$2731,6,FALSE)</f>
        <v>733</v>
      </c>
      <c r="HN830" s="175" t="s">
        <v>67</v>
      </c>
      <c r="HO830" s="10">
        <f>HM830*1.2</f>
        <v>879.6</v>
      </c>
      <c r="HP830" s="10"/>
      <c r="HQ830" s="229"/>
      <c r="HR830" s="175" t="s">
        <v>93</v>
      </c>
      <c r="HS830" s="341" t="s">
        <v>2623</v>
      </c>
      <c r="HU830" s="176"/>
      <c r="HV830" s="176">
        <f>VLOOKUP(HS830,$A$879:$F$2731,6,FALSE)</f>
        <v>385</v>
      </c>
      <c r="HW830" s="175" t="s">
        <v>67</v>
      </c>
      <c r="HX830" s="10">
        <f>HV830*1.2</f>
        <v>462</v>
      </c>
      <c r="HY830" s="10"/>
      <c r="HZ830" s="229"/>
      <c r="IA830" s="175" t="s">
        <v>93</v>
      </c>
      <c r="IB830" s="341" t="s">
        <v>1403</v>
      </c>
      <c r="ID830" s="176"/>
      <c r="IE830" s="176">
        <f>VLOOKUP(IB830,$A$879:$F$2731,6,FALSE)</f>
        <v>0</v>
      </c>
      <c r="IF830" s="175" t="s">
        <v>67</v>
      </c>
      <c r="IG830" s="10">
        <f>IE830*1.2</f>
        <v>0</v>
      </c>
      <c r="IH830" s="10"/>
      <c r="II830" s="229"/>
      <c r="IJ830" s="175" t="s">
        <v>93</v>
      </c>
      <c r="IK830" s="341" t="s">
        <v>2607</v>
      </c>
      <c r="IM830" s="176"/>
      <c r="IN830" s="176">
        <f>VLOOKUP(IK830,$A$879:$F$2731,6,FALSE)</f>
        <v>733</v>
      </c>
      <c r="IO830" s="175" t="s">
        <v>67</v>
      </c>
      <c r="IP830" s="10">
        <f>IN830*1.2</f>
        <v>879.6</v>
      </c>
      <c r="IQ830" s="10"/>
      <c r="IR830" s="229"/>
      <c r="IS830" s="175" t="s">
        <v>93</v>
      </c>
      <c r="IT830" s="341" t="s">
        <v>959</v>
      </c>
      <c r="IV830" s="176"/>
      <c r="IW830" s="176">
        <f>VLOOKUP(IT830,$A$879:$F$2731,6,FALSE)</f>
        <v>595</v>
      </c>
      <c r="IX830" s="175" t="s">
        <v>67</v>
      </c>
      <c r="IY830" s="10">
        <f>IW830*1.2</f>
        <v>714</v>
      </c>
      <c r="IZ830" s="10"/>
      <c r="JA830" s="229"/>
      <c r="JB830" s="175" t="s">
        <v>93</v>
      </c>
      <c r="JC830" s="341" t="s">
        <v>1745</v>
      </c>
      <c r="JE830" s="176"/>
      <c r="JF830" s="176">
        <f>VLOOKUP(JC830,$A$879:$F$2731,6,FALSE)</f>
        <v>450</v>
      </c>
      <c r="JG830" s="175" t="s">
        <v>67</v>
      </c>
      <c r="JH830" s="10">
        <f>JF830*1.2</f>
        <v>540</v>
      </c>
      <c r="JI830" s="10"/>
      <c r="JJ830" s="229"/>
      <c r="JK830" s="175" t="s">
        <v>93</v>
      </c>
      <c r="JL830" s="341" t="s">
        <v>2464</v>
      </c>
      <c r="JN830" s="176"/>
      <c r="JO830" s="176">
        <f>VLOOKUP(JL830,$A$879:$F$2731,6,FALSE)</f>
        <v>125</v>
      </c>
      <c r="JP830" s="175" t="s">
        <v>67</v>
      </c>
      <c r="JQ830" s="10">
        <f>JO830*1.2</f>
        <v>150</v>
      </c>
      <c r="JR830" s="10"/>
      <c r="JS830" s="229"/>
      <c r="JT830" s="175" t="s">
        <v>93</v>
      </c>
      <c r="JU830" s="341" t="s">
        <v>2007</v>
      </c>
      <c r="JW830" s="176"/>
      <c r="JX830" s="176">
        <f>VLOOKUP(JU830,$A$879:$F$2731,6,FALSE)</f>
        <v>41</v>
      </c>
      <c r="JY830" s="175" t="s">
        <v>67</v>
      </c>
      <c r="JZ830" s="10">
        <f>JX830*1.2</f>
        <v>49.199999999999996</v>
      </c>
      <c r="KA830" s="10"/>
      <c r="KB830" s="229"/>
      <c r="KC830" s="175" t="s">
        <v>93</v>
      </c>
      <c r="KD830" s="349" t="s">
        <v>183</v>
      </c>
      <c r="KF830" s="176"/>
      <c r="KG830" s="176" t="e">
        <f>VLOOKUP(KD830,$A$879:$F$2731,6,FALSE)</f>
        <v>#N/A</v>
      </c>
      <c r="KH830" s="175" t="s">
        <v>67</v>
      </c>
      <c r="KI830" s="10" t="e">
        <f>KG830*1.2</f>
        <v>#N/A</v>
      </c>
      <c r="KJ830" s="10"/>
      <c r="KK830" s="229"/>
      <c r="KL830" s="175" t="s">
        <v>93</v>
      </c>
      <c r="KM830" s="341" t="s">
        <v>2121</v>
      </c>
      <c r="KO830" s="176"/>
      <c r="KP830" s="176">
        <f>VLOOKUP(KM830,$A$879:$F$2731,6,FALSE)</f>
        <v>145</v>
      </c>
      <c r="KQ830" s="175" t="s">
        <v>67</v>
      </c>
      <c r="KR830" s="10">
        <f>KP830*1.2</f>
        <v>174</v>
      </c>
      <c r="KS830" s="10"/>
      <c r="KT830" s="229"/>
      <c r="KU830" s="175" t="s">
        <v>93</v>
      </c>
      <c r="KV830" s="341" t="s">
        <v>540</v>
      </c>
      <c r="KX830" s="176"/>
      <c r="KY830" s="176">
        <f>VLOOKUP(KV830,$A$879:$F$2731,6,FALSE)</f>
        <v>264</v>
      </c>
      <c r="KZ830" s="175" t="s">
        <v>67</v>
      </c>
      <c r="LA830" s="10">
        <f>KY830*1.2</f>
        <v>316.8</v>
      </c>
      <c r="LB830" s="10"/>
      <c r="LC830" s="229"/>
      <c r="LD830" s="175" t="s">
        <v>93</v>
      </c>
      <c r="LE830" s="349" t="s">
        <v>183</v>
      </c>
      <c r="LG830" s="176"/>
      <c r="LH830" s="176" t="e">
        <f>VLOOKUP(LE830,$A$879:$F$2731,6,FALSE)</f>
        <v>#N/A</v>
      </c>
      <c r="LI830" s="175" t="s">
        <v>67</v>
      </c>
      <c r="LJ830" s="10" t="e">
        <f>LH830*1.2</f>
        <v>#N/A</v>
      </c>
      <c r="LK830" s="10"/>
      <c r="LL830" s="229"/>
      <c r="LM830" s="175" t="s">
        <v>93</v>
      </c>
      <c r="LN830" s="341" t="s">
        <v>2623</v>
      </c>
      <c r="LP830" s="176"/>
      <c r="LQ830" s="176">
        <f>VLOOKUP(LN830,$A$879:$F$2731,6,FALSE)</f>
        <v>385</v>
      </c>
      <c r="LR830" s="175" t="s">
        <v>67</v>
      </c>
      <c r="LS830" s="10">
        <f>LQ830*1.2</f>
        <v>462</v>
      </c>
      <c r="LT830" s="10"/>
      <c r="LU830" s="229"/>
      <c r="LV830" s="175" t="s">
        <v>93</v>
      </c>
      <c r="LW830" s="341" t="s">
        <v>1386</v>
      </c>
      <c r="LY830" s="176"/>
      <c r="LZ830" s="176">
        <f>VLOOKUP(LW830,$A$879:$F$2731,6,FALSE)</f>
        <v>74</v>
      </c>
      <c r="MA830" s="175" t="s">
        <v>67</v>
      </c>
      <c r="MB830" s="10">
        <f>LZ830*1.2</f>
        <v>88.8</v>
      </c>
      <c r="MC830" s="10"/>
      <c r="MD830" s="229"/>
      <c r="ME830" s="175" t="s">
        <v>93</v>
      </c>
      <c r="MF830" s="341" t="s">
        <v>1740</v>
      </c>
      <c r="MH830" s="176"/>
      <c r="MI830" s="176">
        <f>VLOOKUP(MF830,$A$879:$F$2731,6,FALSE)</f>
        <v>105</v>
      </c>
      <c r="MJ830" s="175" t="s">
        <v>67</v>
      </c>
      <c r="MK830" s="10">
        <f>MI830*1.2</f>
        <v>126</v>
      </c>
      <c r="ML830" s="10"/>
      <c r="MM830" s="229"/>
      <c r="MN830" s="175" t="s">
        <v>93</v>
      </c>
      <c r="MO830" s="349" t="s">
        <v>183</v>
      </c>
      <c r="MQ830" s="176"/>
      <c r="MR830" s="176" t="e">
        <f>VLOOKUP(MO830,$A$879:$F$2731,6,FALSE)</f>
        <v>#N/A</v>
      </c>
      <c r="MS830" s="175" t="s">
        <v>67</v>
      </c>
      <c r="MT830" s="10" t="e">
        <f>MR830*1.2</f>
        <v>#N/A</v>
      </c>
      <c r="MU830" s="10"/>
      <c r="MV830" s="229"/>
      <c r="MW830" s="175" t="s">
        <v>93</v>
      </c>
      <c r="MX830" s="341" t="s">
        <v>540</v>
      </c>
      <c r="MZ830" s="176"/>
      <c r="NA830" s="176">
        <f>VLOOKUP(MX830,$A$879:$F$2731,6,FALSE)</f>
        <v>264</v>
      </c>
      <c r="NB830" s="175" t="s">
        <v>67</v>
      </c>
      <c r="NC830" s="10">
        <f>NA830*1.2</f>
        <v>316.8</v>
      </c>
      <c r="ND830" s="10"/>
      <c r="NE830" s="229"/>
      <c r="NF830" s="175" t="s">
        <v>93</v>
      </c>
      <c r="NG830" s="341" t="s">
        <v>2607</v>
      </c>
      <c r="NI830" s="176"/>
      <c r="NJ830" s="176">
        <f>VLOOKUP(NG830,$A$879:$F$2731,6,FALSE)</f>
        <v>733</v>
      </c>
      <c r="NK830" s="175" t="s">
        <v>67</v>
      </c>
      <c r="NL830" s="10">
        <f>NJ830*1.2</f>
        <v>879.6</v>
      </c>
      <c r="NM830" s="10"/>
      <c r="NN830" s="229"/>
      <c r="NO830" s="175" t="s">
        <v>93</v>
      </c>
      <c r="NP830" s="341" t="s">
        <v>424</v>
      </c>
      <c r="NR830" s="176"/>
      <c r="NS830" s="176">
        <f>VLOOKUP(NP830,$A$879:$F$2731,6,FALSE)</f>
        <v>212</v>
      </c>
      <c r="NT830" s="175" t="s">
        <v>67</v>
      </c>
      <c r="NU830" s="10">
        <f>NS830*1.2</f>
        <v>254.39999999999998</v>
      </c>
      <c r="NV830" s="10"/>
      <c r="NW830" s="229"/>
      <c r="NX830" s="175" t="s">
        <v>93</v>
      </c>
      <c r="NY830" s="341" t="s">
        <v>1403</v>
      </c>
      <c r="OA830" s="176"/>
      <c r="OB830" s="176">
        <f>VLOOKUP(NY830,$A$879:$F$2731,6,FALSE)</f>
        <v>0</v>
      </c>
      <c r="OC830" s="175" t="s">
        <v>67</v>
      </c>
      <c r="OD830" s="10">
        <f>OB830*1.2</f>
        <v>0</v>
      </c>
      <c r="OE830" s="10"/>
      <c r="OF830" s="229"/>
      <c r="OG830" s="175" t="s">
        <v>93</v>
      </c>
      <c r="OH830" s="341" t="s">
        <v>2500</v>
      </c>
      <c r="OJ830" s="176"/>
      <c r="OK830" s="176">
        <f>VLOOKUP(OH830,$A$879:$F$2731,6,FALSE)</f>
        <v>618</v>
      </c>
      <c r="OL830" s="175" t="s">
        <v>67</v>
      </c>
      <c r="OM830" s="10">
        <f>OK830*1.2</f>
        <v>741.6</v>
      </c>
      <c r="ON830" s="10"/>
      <c r="OO830" s="229"/>
      <c r="OP830" s="175" t="s">
        <v>93</v>
      </c>
      <c r="OQ830" s="341" t="s">
        <v>2008</v>
      </c>
      <c r="OS830" s="176"/>
      <c r="OT830" s="176">
        <f>VLOOKUP(OQ830,$A$879:$F$2731,6,FALSE)</f>
        <v>169</v>
      </c>
      <c r="OU830" s="175" t="s">
        <v>67</v>
      </c>
      <c r="OV830" s="10">
        <f>OT830*1.2</f>
        <v>202.79999999999998</v>
      </c>
      <c r="OW830" s="10"/>
      <c r="OX830" s="229"/>
      <c r="OY830" s="175" t="s">
        <v>93</v>
      </c>
      <c r="OZ830" s="351" t="s">
        <v>540</v>
      </c>
      <c r="PB830" s="176"/>
      <c r="PC830" s="176">
        <f>VLOOKUP(OZ830,$A$879:$F$2731,6,FALSE)</f>
        <v>264</v>
      </c>
      <c r="PD830" s="175" t="s">
        <v>67</v>
      </c>
      <c r="PE830" s="10">
        <f>PC830*1.2</f>
        <v>316.8</v>
      </c>
      <c r="PF830" s="10"/>
      <c r="PG830" s="229"/>
      <c r="PH830" s="175" t="s">
        <v>93</v>
      </c>
      <c r="PI830" s="341" t="s">
        <v>3310</v>
      </c>
      <c r="PK830" s="176"/>
      <c r="PL830" s="176">
        <f>VLOOKUP(PI830,$A$879:$F$2731,6,FALSE)</f>
        <v>171</v>
      </c>
      <c r="PM830" s="175" t="s">
        <v>67</v>
      </c>
      <c r="PN830" s="10">
        <f>PL830*1.2</f>
        <v>205.2</v>
      </c>
      <c r="PO830" s="10"/>
      <c r="PP830" s="229"/>
      <c r="PQ830" s="175" t="s">
        <v>93</v>
      </c>
      <c r="PR830" s="341" t="s">
        <v>445</v>
      </c>
      <c r="PT830" s="176"/>
      <c r="PU830" s="176">
        <f>VLOOKUP(PR830,$A$879:$F$2731,6,FALSE)</f>
        <v>196</v>
      </c>
      <c r="PV830" s="175" t="s">
        <v>67</v>
      </c>
      <c r="PW830" s="10">
        <f>PU830*1.2</f>
        <v>235.2</v>
      </c>
      <c r="PX830" s="10"/>
      <c r="PY830" s="229"/>
      <c r="PZ830" s="175" t="s">
        <v>93</v>
      </c>
      <c r="QA830" s="343" t="s">
        <v>540</v>
      </c>
      <c r="QC830" s="176"/>
      <c r="QD830" s="176">
        <f>VLOOKUP(QA830,$A$879:$F$2731,6,FALSE)</f>
        <v>264</v>
      </c>
      <c r="QE830" s="175" t="s">
        <v>67</v>
      </c>
      <c r="QF830" s="10">
        <f>QD830*1.2</f>
        <v>316.8</v>
      </c>
      <c r="QG830" s="10"/>
      <c r="QH830" s="229"/>
      <c r="QI830" s="175" t="s">
        <v>93</v>
      </c>
      <c r="QJ830" s="349" t="s">
        <v>183</v>
      </c>
      <c r="QL830" s="176"/>
      <c r="QM830" s="176" t="e">
        <f>VLOOKUP(QJ830,$A$879:$F$2731,6,FALSE)</f>
        <v>#N/A</v>
      </c>
      <c r="QN830" s="175" t="s">
        <v>67</v>
      </c>
      <c r="QO830" s="10" t="e">
        <f>QM830*1.2</f>
        <v>#N/A</v>
      </c>
      <c r="QP830" s="10"/>
      <c r="QQ830" s="229"/>
      <c r="QR830" s="175" t="s">
        <v>93</v>
      </c>
      <c r="QS830" s="341" t="s">
        <v>958</v>
      </c>
      <c r="QU830" s="176"/>
      <c r="QV830" s="176">
        <f>VLOOKUP(QS830,$A$879:$F$2731,6,FALSE)</f>
        <v>117</v>
      </c>
      <c r="QW830" s="175" t="s">
        <v>67</v>
      </c>
      <c r="QX830" s="10">
        <f>QV830*1.2</f>
        <v>140.4</v>
      </c>
      <c r="QY830" s="10"/>
      <c r="QZ830" s="229"/>
      <c r="RA830" s="175" t="s">
        <v>93</v>
      </c>
      <c r="RB830" s="341" t="s">
        <v>1740</v>
      </c>
      <c r="RD830" s="176"/>
      <c r="RE830" s="176">
        <f>VLOOKUP(RB830,$A$879:$F$2731,6,FALSE)</f>
        <v>105</v>
      </c>
      <c r="RF830" s="175" t="s">
        <v>67</v>
      </c>
      <c r="RG830" s="10">
        <f>RE830*1.2</f>
        <v>126</v>
      </c>
      <c r="RH830" s="10"/>
      <c r="RI830" s="229"/>
      <c r="RJ830" s="175" t="s">
        <v>93</v>
      </c>
      <c r="RK830" s="341" t="s">
        <v>2607</v>
      </c>
      <c r="RM830" s="176"/>
      <c r="RN830" s="176">
        <f>VLOOKUP(RK830,$A$879:$F$2731,6,FALSE)</f>
        <v>733</v>
      </c>
      <c r="RO830" s="175" t="s">
        <v>67</v>
      </c>
      <c r="RP830" s="10">
        <f>RN830*1.2</f>
        <v>879.6</v>
      </c>
      <c r="RQ830" s="10"/>
      <c r="RR830" s="229"/>
      <c r="RS830" s="175" t="s">
        <v>93</v>
      </c>
      <c r="RT830" s="349" t="s">
        <v>183</v>
      </c>
      <c r="RV830" s="176"/>
      <c r="RW830" s="176" t="e">
        <f>VLOOKUP(RT830,$A$879:$F$2731,6,FALSE)</f>
        <v>#N/A</v>
      </c>
      <c r="RX830" s="175" t="s">
        <v>67</v>
      </c>
      <c r="RY830" s="10" t="e">
        <f>RW830*1.2</f>
        <v>#N/A</v>
      </c>
      <c r="RZ830" s="10"/>
      <c r="SA830" s="235"/>
      <c r="SB830" s="175" t="s">
        <v>93</v>
      </c>
      <c r="SC830" s="341" t="s">
        <v>1012</v>
      </c>
      <c r="SE830" s="176"/>
      <c r="SF830" s="176">
        <f>VLOOKUP(SC830,$A$879:$F$2731,6,FALSE)</f>
        <v>48</v>
      </c>
      <c r="SG830" s="175" t="s">
        <v>67</v>
      </c>
      <c r="SH830" s="10">
        <f>SF830*1.2</f>
        <v>57.599999999999994</v>
      </c>
      <c r="SI830" s="10"/>
      <c r="SJ830" s="235"/>
      <c r="SK830" s="175" t="s">
        <v>93</v>
      </c>
      <c r="SL830" s="341" t="s">
        <v>1957</v>
      </c>
      <c r="SN830" s="176"/>
      <c r="SO830" s="176">
        <f>VLOOKUP(SL830,$A$879:$F$2731,6,FALSE)</f>
        <v>189</v>
      </c>
      <c r="SP830" s="175" t="s">
        <v>67</v>
      </c>
      <c r="SQ830" s="10">
        <f>SO830*1.2</f>
        <v>226.79999999999998</v>
      </c>
      <c r="SR830" s="10"/>
      <c r="SS830" s="235"/>
      <c r="ST830" s="175" t="s">
        <v>93</v>
      </c>
      <c r="SU830" s="341" t="s">
        <v>1403</v>
      </c>
      <c r="SW830" s="176"/>
      <c r="SX830" s="176">
        <f>VLOOKUP(SU830,$A$879:$F$2731,6,FALSE)</f>
        <v>0</v>
      </c>
      <c r="SY830" s="175" t="s">
        <v>67</v>
      </c>
      <c r="SZ830" s="10">
        <f>SX830*1.2</f>
        <v>0</v>
      </c>
      <c r="TA830" s="10"/>
      <c r="TB830" s="235"/>
      <c r="TC830" s="175" t="s">
        <v>93</v>
      </c>
      <c r="TD830" s="349" t="s">
        <v>183</v>
      </c>
      <c r="TF830" s="176"/>
      <c r="TG830" s="176" t="e">
        <f>VLOOKUP(TD830,$A$879:$F$2731,6,FALSE)</f>
        <v>#N/A</v>
      </c>
      <c r="TH830" s="175" t="s">
        <v>67</v>
      </c>
      <c r="TI830" s="10" t="e">
        <f>TG830*1.2</f>
        <v>#N/A</v>
      </c>
      <c r="TK830" s="235"/>
      <c r="TL830" s="175" t="s">
        <v>93</v>
      </c>
      <c r="TM830" s="341" t="s">
        <v>2623</v>
      </c>
      <c r="TO830" s="176"/>
      <c r="TP830" s="176">
        <f>VLOOKUP(TM830,$A$879:$F$2731,6,FALSE)</f>
        <v>385</v>
      </c>
      <c r="TQ830" s="175" t="s">
        <v>67</v>
      </c>
      <c r="TR830" s="10">
        <f>TP830*1.2</f>
        <v>462</v>
      </c>
      <c r="TS830" s="10"/>
      <c r="TT830" s="235"/>
      <c r="TU830" s="175" t="s">
        <v>93</v>
      </c>
      <c r="TV830" s="341" t="s">
        <v>1957</v>
      </c>
      <c r="TX830" s="176"/>
      <c r="TY830" s="176">
        <f>VLOOKUP(TV830,$A$879:$F$2731,6,FALSE)</f>
        <v>189</v>
      </c>
      <c r="TZ830" s="175" t="s">
        <v>67</v>
      </c>
      <c r="UA830" s="10">
        <f>TY830*1.2</f>
        <v>226.79999999999998</v>
      </c>
      <c r="UB830" s="10"/>
      <c r="UC830" s="235"/>
      <c r="UD830" s="175" t="s">
        <v>93</v>
      </c>
      <c r="UE830" s="341" t="s">
        <v>424</v>
      </c>
      <c r="UG830" s="176"/>
      <c r="UH830" s="176">
        <f>VLOOKUP(UE830,$A$879:$F$2731,6,FALSE)</f>
        <v>212</v>
      </c>
      <c r="UI830" s="175" t="s">
        <v>67</v>
      </c>
      <c r="UJ830" s="10">
        <f>UH830*1.2</f>
        <v>254.39999999999998</v>
      </c>
      <c r="UK830" s="10"/>
      <c r="UL830" s="235"/>
      <c r="UM830" s="175" t="s">
        <v>93</v>
      </c>
      <c r="UN830" s="349" t="s">
        <v>183</v>
      </c>
      <c r="UP830" s="176"/>
      <c r="UQ830" s="176" t="e">
        <f>VLOOKUP(UN830,$A$879:$F$2731,6,FALSE)</f>
        <v>#N/A</v>
      </c>
      <c r="UR830" s="175" t="s">
        <v>67</v>
      </c>
      <c r="US830" s="10" t="e">
        <f>UQ830*1.2</f>
        <v>#N/A</v>
      </c>
      <c r="UT830" s="10"/>
      <c r="UU830" s="235"/>
      <c r="UV830" s="175" t="s">
        <v>93</v>
      </c>
      <c r="UW830" s="341" t="s">
        <v>994</v>
      </c>
      <c r="UY830" s="176"/>
      <c r="UZ830" s="176">
        <f>VLOOKUP(UW830,$A$879:$F$2731,6,FALSE)</f>
        <v>34</v>
      </c>
      <c r="VA830" s="175" t="s">
        <v>67</v>
      </c>
      <c r="VB830" s="10">
        <f>UZ830*1.2</f>
        <v>40.799999999999997</v>
      </c>
      <c r="VC830" s="10"/>
      <c r="VD830" s="235"/>
      <c r="VE830" s="175" t="s">
        <v>93</v>
      </c>
      <c r="VF830" s="349" t="s">
        <v>183</v>
      </c>
      <c r="VH830" s="176"/>
      <c r="VI830" s="176" t="e">
        <f>VLOOKUP(VF830,$A$879:$F$2731,6,FALSE)</f>
        <v>#N/A</v>
      </c>
      <c r="VJ830" s="175" t="s">
        <v>67</v>
      </c>
      <c r="VK830" s="10" t="e">
        <f>VI830*1.2</f>
        <v>#N/A</v>
      </c>
      <c r="VL830" s="10"/>
      <c r="VM830" s="235"/>
      <c r="VN830" s="175" t="s">
        <v>93</v>
      </c>
      <c r="VO830" s="341" t="s">
        <v>1700</v>
      </c>
      <c r="VQ830" s="176"/>
      <c r="VR830" s="176">
        <f>VLOOKUP(VO830,$A$879:$F$2731,6,FALSE)</f>
        <v>255</v>
      </c>
      <c r="VS830" s="175" t="s">
        <v>67</v>
      </c>
      <c r="VT830" s="10">
        <f>VR830*1.2</f>
        <v>306</v>
      </c>
      <c r="VU830" s="10"/>
      <c r="VV830" s="235"/>
      <c r="VW830" s="175" t="s">
        <v>93</v>
      </c>
      <c r="VX830" s="349" t="s">
        <v>183</v>
      </c>
      <c r="VZ830" s="176"/>
      <c r="WA830" s="176" t="e">
        <f>VLOOKUP(VX830,$A$879:$F$2731,6,FALSE)</f>
        <v>#N/A</v>
      </c>
      <c r="WB830" s="175" t="s">
        <v>67</v>
      </c>
      <c r="WC830" s="10" t="e">
        <f>WA830*1.2</f>
        <v>#N/A</v>
      </c>
      <c r="WE830" s="235"/>
      <c r="WF830" s="175" t="s">
        <v>93</v>
      </c>
      <c r="WG830" s="341" t="s">
        <v>2118</v>
      </c>
      <c r="WI830" s="176"/>
      <c r="WJ830" s="176">
        <f>VLOOKUP(WG830,$A$879:$F$2731,6,FALSE)</f>
        <v>281</v>
      </c>
      <c r="WK830" s="175" t="s">
        <v>67</v>
      </c>
      <c r="WL830" s="10">
        <f>WJ830*1.2</f>
        <v>337.2</v>
      </c>
      <c r="WN830" s="235"/>
      <c r="WO830" s="175" t="s">
        <v>93</v>
      </c>
      <c r="WP830" s="341" t="s">
        <v>2607</v>
      </c>
      <c r="WQ830" s="176"/>
      <c r="WR830" s="176"/>
      <c r="WS830" s="176">
        <f>VLOOKUP(WP830,$A$879:$F$2731,6,FALSE)</f>
        <v>733</v>
      </c>
      <c r="WT830" s="175" t="s">
        <v>67</v>
      </c>
      <c r="WU830" s="10">
        <f>WS830*1.2</f>
        <v>879.6</v>
      </c>
      <c r="WV830" s="10"/>
      <c r="WW830" s="235"/>
      <c r="WX830" s="175" t="s">
        <v>93</v>
      </c>
      <c r="WY830" s="341" t="s">
        <v>2044</v>
      </c>
      <c r="XA830" s="176"/>
      <c r="XB830" s="176">
        <f>VLOOKUP(WY830,$A$879:$F$2731,6,FALSE)</f>
        <v>323</v>
      </c>
      <c r="XC830" s="175" t="s">
        <v>67</v>
      </c>
      <c r="XD830" s="10">
        <f>XB830*1.2</f>
        <v>387.59999999999997</v>
      </c>
      <c r="XF830" s="235"/>
      <c r="XG830" s="175" t="s">
        <v>93</v>
      </c>
      <c r="XH830" s="351" t="s">
        <v>2337</v>
      </c>
      <c r="XJ830" s="176"/>
      <c r="XK830" s="176">
        <f>VLOOKUP(XH830,$A$879:$F$2731,6,FALSE)</f>
        <v>398</v>
      </c>
      <c r="XL830" s="175" t="s">
        <v>67</v>
      </c>
      <c r="XM830" s="10">
        <f>XK830*1.2</f>
        <v>477.59999999999997</v>
      </c>
      <c r="XO830" s="235"/>
      <c r="XP830" s="175" t="s">
        <v>93</v>
      </c>
      <c r="XQ830" s="341" t="s">
        <v>2008</v>
      </c>
      <c r="XS830" s="176"/>
      <c r="XT830" s="176">
        <f>VLOOKUP(XQ830,$A$879:$F$2731,6,FALSE)</f>
        <v>169</v>
      </c>
      <c r="XU830" s="175" t="s">
        <v>67</v>
      </c>
      <c r="XV830" s="10">
        <f>XT830*1.2</f>
        <v>202.79999999999998</v>
      </c>
      <c r="XW830" s="10"/>
      <c r="XX830" s="235"/>
      <c r="XY830" s="175" t="s">
        <v>93</v>
      </c>
      <c r="XZ830" s="341" t="s">
        <v>959</v>
      </c>
      <c r="YB830" s="176"/>
      <c r="YC830" s="176">
        <f>VLOOKUP(XZ830,$A$879:$F$2731,6,FALSE)</f>
        <v>595</v>
      </c>
      <c r="YD830" s="175" t="s">
        <v>67</v>
      </c>
      <c r="YE830" s="10">
        <f>YC830*1.2</f>
        <v>714</v>
      </c>
      <c r="YG830" s="235"/>
      <c r="YH830" s="175" t="s">
        <v>93</v>
      </c>
      <c r="YI830" s="341" t="s">
        <v>2121</v>
      </c>
      <c r="YK830" s="176"/>
      <c r="YL830" s="176">
        <f>VLOOKUP(YI830,$A$879:$F$2731,6,FALSE)</f>
        <v>145</v>
      </c>
      <c r="YM830" s="175" t="s">
        <v>67</v>
      </c>
      <c r="YN830" s="10">
        <f>YL830*1.2</f>
        <v>174</v>
      </c>
      <c r="YO830" s="10"/>
      <c r="YP830" s="235"/>
      <c r="YQ830" s="175" t="s">
        <v>93</v>
      </c>
      <c r="YR830" s="341" t="s">
        <v>2464</v>
      </c>
      <c r="YT830" s="176"/>
      <c r="YU830" s="176">
        <f>VLOOKUP(YR830,$A$879:$F$2731,6,FALSE)</f>
        <v>125</v>
      </c>
      <c r="YV830" s="175" t="s">
        <v>67</v>
      </c>
      <c r="YW830" s="10">
        <f>YU830*1.2</f>
        <v>150</v>
      </c>
      <c r="YY830" s="235"/>
      <c r="YZ830" s="175" t="s">
        <v>93</v>
      </c>
      <c r="ZA830" s="341" t="s">
        <v>540</v>
      </c>
      <c r="ZC830" s="176"/>
      <c r="ZD830" s="176">
        <f>VLOOKUP(ZA830,$A$879:$F$2731,6,FALSE)</f>
        <v>264</v>
      </c>
      <c r="ZE830" s="175" t="s">
        <v>67</v>
      </c>
      <c r="ZF830" s="10">
        <f>ZD830*1.2</f>
        <v>316.8</v>
      </c>
      <c r="ZH830" s="235"/>
      <c r="ZI830" s="175" t="s">
        <v>93</v>
      </c>
      <c r="ZJ830" s="341" t="s">
        <v>1403</v>
      </c>
      <c r="ZL830" s="176"/>
      <c r="ZM830" s="176">
        <f>VLOOKUP(ZJ830,$A$879:$F$2731,6,FALSE)</f>
        <v>0</v>
      </c>
      <c r="ZN830" s="175" t="s">
        <v>67</v>
      </c>
      <c r="ZO830" s="10">
        <f>ZM830*1.2</f>
        <v>0</v>
      </c>
      <c r="ZQ830" s="235"/>
      <c r="ZR830" s="175" t="s">
        <v>93</v>
      </c>
      <c r="ZS830" s="341" t="s">
        <v>1713</v>
      </c>
      <c r="ZU830" s="176"/>
      <c r="ZV830" s="176">
        <f>VLOOKUP(ZS830,$A$879:$F$2731,6,FALSE)</f>
        <v>318</v>
      </c>
      <c r="ZW830" s="175" t="s">
        <v>67</v>
      </c>
      <c r="ZX830" s="10">
        <f>ZV830*1.2</f>
        <v>381.59999999999997</v>
      </c>
      <c r="ZY830" s="10"/>
      <c r="ZZ830" s="235"/>
      <c r="AAA830" s="175" t="s">
        <v>93</v>
      </c>
      <c r="AAB830" s="341" t="s">
        <v>2474</v>
      </c>
      <c r="AAD830" s="176"/>
      <c r="AAE830" s="176">
        <f>VLOOKUP(AAB830,$A$879:$F$2731,6,FALSE)</f>
        <v>23</v>
      </c>
      <c r="AAF830" s="175" t="s">
        <v>67</v>
      </c>
      <c r="AAG830" s="10">
        <f>AAE830*1.2</f>
        <v>27.599999999999998</v>
      </c>
      <c r="AAH830" s="10"/>
      <c r="AAI830" s="235"/>
      <c r="AAJ830" s="175" t="s">
        <v>93</v>
      </c>
      <c r="AAK830" s="75" t="s">
        <v>183</v>
      </c>
      <c r="AAM830" s="176"/>
      <c r="AAN830" s="176" t="e">
        <f>VLOOKUP(AAK830,$A$879:$F$2731,6,FALSE)</f>
        <v>#N/A</v>
      </c>
      <c r="AAO830" s="175" t="s">
        <v>67</v>
      </c>
      <c r="AAP830" s="10" t="e">
        <f>AAN830*1.2</f>
        <v>#N/A</v>
      </c>
      <c r="AAQ830" s="10"/>
      <c r="AAR830" s="235"/>
      <c r="AAS830" s="175" t="s">
        <v>93</v>
      </c>
      <c r="AAT830" s="341" t="s">
        <v>2474</v>
      </c>
      <c r="AAV830" s="176"/>
      <c r="AAW830" s="176">
        <f>VLOOKUP(AAT830,$A$879:$F$2731,6,FALSE)</f>
        <v>23</v>
      </c>
      <c r="AAX830" s="175" t="s">
        <v>67</v>
      </c>
      <c r="AAY830" s="10">
        <f>AAW830*1.2</f>
        <v>27.599999999999998</v>
      </c>
      <c r="AAZ830" s="10"/>
      <c r="ABA830" s="235"/>
      <c r="ABB830" s="175" t="s">
        <v>93</v>
      </c>
      <c r="ABC830" s="355" t="s">
        <v>2591</v>
      </c>
      <c r="ABE830" s="176"/>
      <c r="ABF830" s="176">
        <f>VLOOKUP(ABC830,$A$879:$F$2731,6,FALSE)</f>
        <v>229</v>
      </c>
      <c r="ABG830" s="175" t="s">
        <v>67</v>
      </c>
      <c r="ABH830" s="10">
        <f>ABF830*1.2</f>
        <v>274.8</v>
      </c>
      <c r="ABI830" s="10"/>
      <c r="ABJ830" s="235"/>
      <c r="ABK830" s="175" t="s">
        <v>93</v>
      </c>
      <c r="ABL830" s="341" t="s">
        <v>1012</v>
      </c>
      <c r="ABN830" s="176"/>
      <c r="ABO830" s="176">
        <f>VLOOKUP(ABL830,$A$879:$F$2731,6,FALSE)</f>
        <v>48</v>
      </c>
      <c r="ABP830" s="175" t="s">
        <v>67</v>
      </c>
      <c r="ABQ830" s="10">
        <f>ABO830*1.2</f>
        <v>57.599999999999994</v>
      </c>
      <c r="ABR830" s="10"/>
      <c r="ABS830" s="235"/>
      <c r="ABT830" s="175" t="s">
        <v>93</v>
      </c>
      <c r="ABU830" s="75" t="s">
        <v>183</v>
      </c>
      <c r="ABW830" s="176"/>
      <c r="ABX830" s="176" t="e">
        <f>VLOOKUP(ABU830,$A$879:$F$2731,6,FALSE)</f>
        <v>#N/A</v>
      </c>
      <c r="ABY830" s="175" t="s">
        <v>67</v>
      </c>
      <c r="ABZ830" s="10" t="e">
        <f>ABX830*1.2</f>
        <v>#N/A</v>
      </c>
      <c r="ACA830" s="10"/>
      <c r="ACB830" s="235"/>
      <c r="ACC830" s="175" t="s">
        <v>93</v>
      </c>
      <c r="ACD830" s="75" t="s">
        <v>183</v>
      </c>
      <c r="ACF830" s="176"/>
      <c r="ACG830" s="176" t="e">
        <f>VLOOKUP(ACD830,$A$879:$F$2731,6,FALSE)</f>
        <v>#N/A</v>
      </c>
      <c r="ACH830" s="175" t="s">
        <v>67</v>
      </c>
      <c r="ACI830" s="10" t="e">
        <f>ACG830*1.2</f>
        <v>#N/A</v>
      </c>
      <c r="ACJ830" s="10"/>
      <c r="ACK830" s="235"/>
      <c r="ACL830" s="175" t="s">
        <v>93</v>
      </c>
      <c r="ACM830" s="75" t="s">
        <v>183</v>
      </c>
      <c r="ACO830" s="176"/>
      <c r="ACP830" s="176" t="e">
        <f>VLOOKUP(ACM830,$A$879:$F$2731,6,FALSE)</f>
        <v>#N/A</v>
      </c>
      <c r="ACQ830" s="175" t="s">
        <v>67</v>
      </c>
      <c r="ACR830" s="10" t="e">
        <f>ACP830*1.2</f>
        <v>#N/A</v>
      </c>
      <c r="ACS830" s="10"/>
      <c r="ACT830" s="235"/>
      <c r="ACU830" s="175" t="s">
        <v>93</v>
      </c>
      <c r="ACV830" s="75" t="s">
        <v>183</v>
      </c>
      <c r="ACX830" s="176"/>
      <c r="ACY830" s="176" t="e">
        <f>VLOOKUP(ACV830,$A$879:$F$2731,6,FALSE)</f>
        <v>#N/A</v>
      </c>
      <c r="ACZ830" s="175" t="s">
        <v>67</v>
      </c>
      <c r="ADA830" s="10" t="e">
        <f>ACY830*1.2</f>
        <v>#N/A</v>
      </c>
      <c r="ADB830" s="10"/>
      <c r="ADC830" s="235"/>
      <c r="ADD830" s="175" t="s">
        <v>93</v>
      </c>
      <c r="ADE830" s="341" t="s">
        <v>1386</v>
      </c>
      <c r="ADG830" s="176"/>
      <c r="ADH830" s="176">
        <f>VLOOKUP(ADE830,$A$879:$F$2731,6,FALSE)</f>
        <v>74</v>
      </c>
      <c r="ADI830" s="175" t="s">
        <v>67</v>
      </c>
      <c r="ADJ830" s="10">
        <f>ADH830*1.2</f>
        <v>88.8</v>
      </c>
      <c r="ADL830" s="235"/>
      <c r="ADM830" s="175" t="s">
        <v>93</v>
      </c>
      <c r="ADN830" s="75" t="s">
        <v>183</v>
      </c>
      <c r="ADP830" s="176"/>
      <c r="ADQ830" s="176" t="e">
        <f>VLOOKUP(ADN830,$A$879:$F$2731,6,FALSE)</f>
        <v>#N/A</v>
      </c>
      <c r="ADR830" s="175" t="s">
        <v>67</v>
      </c>
      <c r="ADS830" s="10" t="e">
        <f>ADQ830*1.2</f>
        <v>#N/A</v>
      </c>
      <c r="ADT830" s="10"/>
      <c r="ADU830" s="235"/>
      <c r="ADV830" s="175" t="s">
        <v>93</v>
      </c>
      <c r="ADW830" s="341" t="s">
        <v>2007</v>
      </c>
      <c r="ADY830" s="176"/>
      <c r="ADZ830" s="176">
        <f>VLOOKUP(ADW830,$A$879:$F$2731,6,FALSE)</f>
        <v>41</v>
      </c>
      <c r="AEA830" s="175" t="s">
        <v>67</v>
      </c>
      <c r="AEB830" s="10">
        <f>ADZ830*1.2</f>
        <v>49.199999999999996</v>
      </c>
      <c r="AED830" s="235"/>
      <c r="AEE830" s="175" t="s">
        <v>93</v>
      </c>
      <c r="AEF830" s="75" t="s">
        <v>183</v>
      </c>
      <c r="AEH830" s="176"/>
      <c r="AEI830" s="176" t="e">
        <f>VLOOKUP(AEF830,$A$879:$F$2731,6,FALSE)</f>
        <v>#N/A</v>
      </c>
      <c r="AEJ830" s="175" t="s">
        <v>67</v>
      </c>
      <c r="AEK830" s="10" t="e">
        <f>AEI830*1.2</f>
        <v>#N/A</v>
      </c>
      <c r="AEM830" s="235"/>
      <c r="AEN830" s="175" t="s">
        <v>93</v>
      </c>
      <c r="AEO830" s="75" t="s">
        <v>183</v>
      </c>
      <c r="AEQ830" s="176"/>
      <c r="AER830" s="176" t="e">
        <f>VLOOKUP(AEO830,$A$879:$F$2731,6,FALSE)</f>
        <v>#N/A</v>
      </c>
      <c r="AES830" s="175" t="s">
        <v>67</v>
      </c>
      <c r="AET830" s="10" t="e">
        <f>AER830*1.2</f>
        <v>#N/A</v>
      </c>
      <c r="AEV830" s="235"/>
      <c r="AEW830" s="175" t="s">
        <v>93</v>
      </c>
      <c r="AEX830" s="75" t="s">
        <v>183</v>
      </c>
      <c r="AEZ830" s="176"/>
      <c r="AFA830" s="176" t="e">
        <f>VLOOKUP(AEX830,$A$879:$F$2731,6,FALSE)</f>
        <v>#N/A</v>
      </c>
      <c r="AFB830" s="175" t="s">
        <v>67</v>
      </c>
      <c r="AFC830" s="10" t="e">
        <f>AFA830*1.2</f>
        <v>#N/A</v>
      </c>
      <c r="AFD830" s="10"/>
      <c r="AFE830" s="235"/>
      <c r="AFF830" s="175" t="s">
        <v>93</v>
      </c>
      <c r="AFG830" s="75" t="s">
        <v>183</v>
      </c>
      <c r="AFI830" s="176"/>
      <c r="AFJ830" s="176" t="e">
        <f>VLOOKUP(AFG830,$A$879:$F$2731,6,FALSE)</f>
        <v>#N/A</v>
      </c>
      <c r="AFK830" s="175" t="s">
        <v>67</v>
      </c>
      <c r="AFL830" s="10" t="e">
        <f>AFJ830*1.2</f>
        <v>#N/A</v>
      </c>
      <c r="AFM830" s="10"/>
      <c r="AFN830" s="235"/>
      <c r="AFO830" s="175" t="s">
        <v>93</v>
      </c>
      <c r="AFP830" s="75" t="s">
        <v>183</v>
      </c>
      <c r="AFR830" s="176"/>
      <c r="AFS830" s="176" t="e">
        <f>VLOOKUP(AFP830,$A$879:$F$2731,6,FALSE)</f>
        <v>#N/A</v>
      </c>
      <c r="AFT830" s="175" t="s">
        <v>67</v>
      </c>
      <c r="AFU830" s="10" t="e">
        <f>AFS830*1.2</f>
        <v>#N/A</v>
      </c>
      <c r="AFV830" s="10"/>
      <c r="AFW830" s="235"/>
      <c r="AFX830" s="175" t="s">
        <v>93</v>
      </c>
      <c r="AFY830" s="341" t="s">
        <v>1745</v>
      </c>
      <c r="AGA830" s="176"/>
      <c r="AGB830" s="176">
        <f>VLOOKUP(AFY830,$A$879:$F$2731,6,FALSE)</f>
        <v>450</v>
      </c>
      <c r="AGC830" s="175" t="s">
        <v>67</v>
      </c>
      <c r="AGD830" s="10">
        <f>AGB830*1.2</f>
        <v>540</v>
      </c>
      <c r="AGE830" s="10"/>
      <c r="AGF830" s="235"/>
      <c r="AGG830" s="175" t="s">
        <v>93</v>
      </c>
      <c r="AGH830" s="341" t="s">
        <v>2500</v>
      </c>
      <c r="AGJ830" s="176"/>
      <c r="AGK830" s="176">
        <f>VLOOKUP(AGH830,$A$879:$F$2731,6,FALSE)</f>
        <v>618</v>
      </c>
      <c r="AGL830" s="175" t="s">
        <v>67</v>
      </c>
      <c r="AGM830" s="10">
        <f>AGK830*1.2</f>
        <v>741.6</v>
      </c>
      <c r="AGN830" s="10"/>
      <c r="AGO830" s="235"/>
      <c r="AGP830" s="175" t="s">
        <v>93</v>
      </c>
      <c r="AGQ830" s="341" t="s">
        <v>540</v>
      </c>
      <c r="AGS830" s="176"/>
      <c r="AGT830" s="176">
        <f>VLOOKUP(AGQ830,$A$879:$F$2731,6,FALSE)</f>
        <v>264</v>
      </c>
      <c r="AGU830" s="175" t="s">
        <v>67</v>
      </c>
      <c r="AGV830" s="10">
        <f>AGT830*1.2</f>
        <v>316.8</v>
      </c>
      <c r="AGW830" s="10"/>
      <c r="AGX830" s="235"/>
      <c r="AGY830" s="175" t="s">
        <v>93</v>
      </c>
      <c r="AGZ830" s="341" t="s">
        <v>1957</v>
      </c>
      <c r="AHB830" s="176"/>
      <c r="AHC830" s="176">
        <f>VLOOKUP(AGZ830,$A$879:$F$2731,6,FALSE)</f>
        <v>189</v>
      </c>
      <c r="AHD830" s="175" t="s">
        <v>67</v>
      </c>
      <c r="AHE830" s="10">
        <f>AHC830*1.2</f>
        <v>226.79999999999998</v>
      </c>
      <c r="AHF830" s="10"/>
      <c r="AHG830" s="235"/>
      <c r="AHH830" s="175" t="s">
        <v>93</v>
      </c>
      <c r="AHI830" s="398" t="s">
        <v>2623</v>
      </c>
      <c r="AHK830" s="176"/>
      <c r="AHL830" s="176">
        <f>VLOOKUP(AHI830,$A$879:$F$2731,6,FALSE)</f>
        <v>385</v>
      </c>
      <c r="AHM830" s="175" t="s">
        <v>67</v>
      </c>
      <c r="AHN830" s="10">
        <f>AHL830*1.2</f>
        <v>462</v>
      </c>
      <c r="AHO830" s="10"/>
      <c r="AHP830" s="235"/>
      <c r="AHQ830" s="175" t="s">
        <v>93</v>
      </c>
      <c r="AHR830" s="341" t="s">
        <v>2121</v>
      </c>
      <c r="AHT830" s="176"/>
      <c r="AHU830" s="176">
        <f>VLOOKUP(AHR830,$A$879:$F$2731,6,FALSE)</f>
        <v>145</v>
      </c>
      <c r="AHV830" s="175" t="s">
        <v>67</v>
      </c>
      <c r="AHW830" s="10">
        <f>AHU830*1.2</f>
        <v>174</v>
      </c>
      <c r="AHX830" s="10"/>
      <c r="AHY830" s="235"/>
      <c r="AHZ830" s="175" t="s">
        <v>93</v>
      </c>
      <c r="AIA830" s="341" t="s">
        <v>2121</v>
      </c>
      <c r="AIC830" s="176"/>
      <c r="AID830" s="176">
        <f>VLOOKUP(AIA830,$A$879:$F$2731,6,FALSE)</f>
        <v>145</v>
      </c>
      <c r="AIE830" s="175" t="s">
        <v>67</v>
      </c>
      <c r="AIF830" s="10">
        <f>AID830*1.2</f>
        <v>174</v>
      </c>
      <c r="AIG830" s="10"/>
      <c r="AIH830" s="235"/>
      <c r="AII830" s="175" t="s">
        <v>93</v>
      </c>
      <c r="AIJ830" s="341" t="s">
        <v>2337</v>
      </c>
      <c r="AIL830" s="176"/>
      <c r="AIM830" s="176">
        <f>VLOOKUP(AIJ830,$A$879:$F$2731,6,FALSE)</f>
        <v>398</v>
      </c>
      <c r="AIN830" s="175" t="s">
        <v>67</v>
      </c>
      <c r="AIO830" s="10">
        <f>AIM830*1.2</f>
        <v>477.59999999999997</v>
      </c>
      <c r="AIP830" s="10"/>
      <c r="AIQ830" s="235"/>
      <c r="AIR830" s="175" t="s">
        <v>93</v>
      </c>
      <c r="AIS830" s="341" t="s">
        <v>2607</v>
      </c>
      <c r="AIU830" s="176"/>
      <c r="AIV830" s="176">
        <f>VLOOKUP(AIS830,$A$879:$F$2731,6,FALSE)</f>
        <v>733</v>
      </c>
      <c r="AIW830" s="175" t="s">
        <v>67</v>
      </c>
      <c r="AIX830" s="10">
        <f>AIV830*1.2</f>
        <v>879.6</v>
      </c>
      <c r="AIY830" s="10"/>
      <c r="AIZ830" s="235"/>
      <c r="AJA830" s="175" t="s">
        <v>93</v>
      </c>
      <c r="AJB830" s="351" t="s">
        <v>2464</v>
      </c>
      <c r="AJD830" s="176"/>
      <c r="AJE830" s="176">
        <f>VLOOKUP(AJB830,$A$879:$F$2731,6,FALSE)</f>
        <v>125</v>
      </c>
      <c r="AJF830" s="175" t="s">
        <v>67</v>
      </c>
      <c r="AJG830" s="10">
        <f>AJE830*1.2</f>
        <v>150</v>
      </c>
      <c r="AJH830" s="10"/>
      <c r="AJI830" s="235"/>
      <c r="AJJ830" s="175" t="s">
        <v>93</v>
      </c>
      <c r="AJK830" s="341" t="s">
        <v>2623</v>
      </c>
      <c r="AJM830" s="176"/>
      <c r="AJN830" s="176">
        <f>VLOOKUP(AJK830,$A$879:$F$2731,6,FALSE)</f>
        <v>385</v>
      </c>
      <c r="AJO830" s="175" t="s">
        <v>67</v>
      </c>
      <c r="AJP830" s="10">
        <f>AJN830*1.2</f>
        <v>462</v>
      </c>
      <c r="AJQ830" s="10"/>
      <c r="AJR830" s="235"/>
      <c r="AJS830" s="175" t="s">
        <v>93</v>
      </c>
      <c r="AJT830" s="347" t="s">
        <v>2500</v>
      </c>
      <c r="AJV830" s="176"/>
      <c r="AJW830" s="176">
        <f>VLOOKUP(AJT830,$A$879:$F$2731,6,FALSE)</f>
        <v>618</v>
      </c>
      <c r="AJX830" s="175" t="s">
        <v>67</v>
      </c>
      <c r="AJY830" s="10">
        <f>AJW830*1.2</f>
        <v>741.6</v>
      </c>
      <c r="AJZ830" s="10"/>
      <c r="AKA830" s="235"/>
      <c r="AKB830" s="175" t="s">
        <v>93</v>
      </c>
      <c r="AKC830" s="341" t="s">
        <v>2623</v>
      </c>
      <c r="AKE830" s="176"/>
      <c r="AKF830" s="176">
        <f>VLOOKUP(AKC830,$A$879:$F$2731,6,FALSE)</f>
        <v>385</v>
      </c>
      <c r="AKG830" s="175" t="s">
        <v>67</v>
      </c>
      <c r="AKH830" s="10">
        <f>AKF830*1.2</f>
        <v>462</v>
      </c>
      <c r="AKI830" s="10"/>
      <c r="AKJ830" s="235"/>
      <c r="AKK830" s="175" t="s">
        <v>93</v>
      </c>
      <c r="AKL830" s="341" t="s">
        <v>2044</v>
      </c>
      <c r="AKN830" s="176"/>
      <c r="AKO830" s="176">
        <f>VLOOKUP(AKL830,$A$879:$F$2731,6,FALSE)</f>
        <v>323</v>
      </c>
      <c r="AKP830" s="175" t="s">
        <v>67</v>
      </c>
      <c r="AKQ830" s="10">
        <f>AKO830*1.2</f>
        <v>387.59999999999997</v>
      </c>
      <c r="AKR830" s="10"/>
      <c r="AKS830" s="235"/>
      <c r="AKT830" s="175" t="s">
        <v>93</v>
      </c>
      <c r="AKU830" s="341" t="s">
        <v>2007</v>
      </c>
      <c r="AKW830" s="176"/>
      <c r="AKX830" s="176">
        <f>VLOOKUP(AKU830,$A$879:$F$2731,6,FALSE)</f>
        <v>41</v>
      </c>
      <c r="AKY830" s="175" t="s">
        <v>67</v>
      </c>
      <c r="AKZ830" s="10">
        <f>AKX830*1.2</f>
        <v>49.199999999999996</v>
      </c>
      <c r="ALA830" s="10"/>
      <c r="ALB830" s="235"/>
      <c r="ALC830" s="175" t="s">
        <v>93</v>
      </c>
      <c r="ALD830" s="341" t="s">
        <v>516</v>
      </c>
      <c r="ALF830" s="176"/>
      <c r="ALG830" s="176">
        <f>VLOOKUP(ALD830,$A$879:$F$2731,6,FALSE)</f>
        <v>194</v>
      </c>
      <c r="ALH830" s="175" t="s">
        <v>67</v>
      </c>
      <c r="ALI830" s="10">
        <f>ALG830*1.2</f>
        <v>232.79999999999998</v>
      </c>
      <c r="ALJ830" s="10"/>
      <c r="ALK830" s="235"/>
      <c r="ALL830" s="175" t="s">
        <v>93</v>
      </c>
      <c r="ALM830" s="341" t="s">
        <v>1700</v>
      </c>
      <c r="ALO830" s="176"/>
      <c r="ALP830" s="176">
        <f>VLOOKUP(ALM830,$A$879:$F$2731,6,FALSE)</f>
        <v>255</v>
      </c>
      <c r="ALQ830" s="175" t="s">
        <v>67</v>
      </c>
      <c r="ALR830" s="10">
        <f>ALP830*1.2</f>
        <v>306</v>
      </c>
      <c r="ALS830" s="10"/>
      <c r="ALT830" s="235"/>
      <c r="ALU830" s="175" t="s">
        <v>93</v>
      </c>
      <c r="ALV830" s="341" t="s">
        <v>2607</v>
      </c>
      <c r="ALX830" s="176"/>
      <c r="ALY830" s="176">
        <f>VLOOKUP(ALV830,$A$879:$F$2731,6,FALSE)</f>
        <v>733</v>
      </c>
      <c r="ALZ830" s="175" t="s">
        <v>67</v>
      </c>
      <c r="AMA830" s="10">
        <f>ALY830*1.2</f>
        <v>879.6</v>
      </c>
      <c r="AMB830" s="10"/>
      <c r="AMC830" s="235"/>
      <c r="AMD830" s="175" t="s">
        <v>93</v>
      </c>
      <c r="AME830" s="401" t="s">
        <v>1713</v>
      </c>
      <c r="AMG830" s="176"/>
      <c r="AMH830" s="176">
        <f>VLOOKUP(AME830,$A$879:$F$2731,6,FALSE)</f>
        <v>318</v>
      </c>
      <c r="AMI830" s="175" t="s">
        <v>67</v>
      </c>
      <c r="AMJ830" s="10">
        <f>AMH830*1.2</f>
        <v>381.59999999999997</v>
      </c>
      <c r="AMK830" s="10"/>
      <c r="AML830" s="235"/>
      <c r="AMM830" s="175" t="s">
        <v>93</v>
      </c>
      <c r="AMN830" s="343" t="s">
        <v>2607</v>
      </c>
      <c r="AMP830" s="176"/>
      <c r="AMQ830" s="176">
        <f>VLOOKUP(AMN830,$A$879:$F$2731,6,FALSE)</f>
        <v>733</v>
      </c>
      <c r="AMR830" s="175" t="s">
        <v>67</v>
      </c>
      <c r="AMS830" s="10">
        <f>AMQ830*1.2</f>
        <v>879.6</v>
      </c>
      <c r="AMT830" s="10"/>
      <c r="AMU830" s="235"/>
      <c r="AMV830" s="175" t="s">
        <v>93</v>
      </c>
      <c r="AMW830" s="341" t="s">
        <v>2044</v>
      </c>
      <c r="AMY830" s="176"/>
      <c r="AMZ830" s="176">
        <f>VLOOKUP(AMW830,$A$879:$F$2731,6,FALSE)</f>
        <v>323</v>
      </c>
      <c r="ANA830" s="175" t="s">
        <v>67</v>
      </c>
      <c r="ANB830" s="10">
        <f>AMZ830*1.2</f>
        <v>387.59999999999997</v>
      </c>
      <c r="ANC830" s="10"/>
      <c r="AND830" s="235"/>
      <c r="ANE830" s="175" t="s">
        <v>93</v>
      </c>
      <c r="ANF830" s="341" t="s">
        <v>2007</v>
      </c>
      <c r="ANH830" s="176"/>
      <c r="ANI830" s="176">
        <f>VLOOKUP(ANF830,$A$879:$F$2731,6,FALSE)</f>
        <v>41</v>
      </c>
      <c r="ANJ830" s="175" t="s">
        <v>67</v>
      </c>
      <c r="ANK830" s="10">
        <f>ANI830*1.2</f>
        <v>49.199999999999996</v>
      </c>
      <c r="ANL830" s="10"/>
      <c r="ANM830" s="235"/>
      <c r="ANN830" s="175" t="s">
        <v>93</v>
      </c>
      <c r="ANO830" s="351" t="s">
        <v>1403</v>
      </c>
      <c r="ANQ830" s="176"/>
      <c r="ANR830" s="176">
        <f>VLOOKUP(ANO830,$A$879:$F$2731,6,FALSE)</f>
        <v>0</v>
      </c>
      <c r="ANS830" s="175" t="s">
        <v>67</v>
      </c>
      <c r="ANT830" s="10">
        <f>ANR830*1.2</f>
        <v>0</v>
      </c>
      <c r="ANU830" s="10"/>
      <c r="ANV830" s="235"/>
      <c r="ANW830" s="175" t="s">
        <v>93</v>
      </c>
      <c r="ANX830" s="341" t="s">
        <v>1012</v>
      </c>
      <c r="ANZ830" s="176"/>
      <c r="AOA830" s="176">
        <f>VLOOKUP(ANX830,$A$879:$F$2731,6,FALSE)</f>
        <v>48</v>
      </c>
      <c r="AOB830" s="175" t="s">
        <v>67</v>
      </c>
      <c r="AOC830" s="10">
        <f>AOA830*1.2</f>
        <v>57.599999999999994</v>
      </c>
      <c r="AOD830" s="10"/>
      <c r="AOE830" s="235"/>
      <c r="AOF830" s="175" t="s">
        <v>93</v>
      </c>
      <c r="AOG830" s="75" t="s">
        <v>183</v>
      </c>
      <c r="AOI830" s="176"/>
      <c r="AOJ830" s="176" t="e">
        <f>VLOOKUP(AOG830,$A$879:$F$2731,6,FALSE)</f>
        <v>#N/A</v>
      </c>
      <c r="AOK830" s="175" t="s">
        <v>67</v>
      </c>
      <c r="AOL830" s="10" t="e">
        <f>AOJ830*1.2</f>
        <v>#N/A</v>
      </c>
      <c r="AOM830" s="10"/>
      <c r="AON830" s="235"/>
      <c r="AOO830" s="175" t="s">
        <v>93</v>
      </c>
      <c r="AOP830" s="341" t="s">
        <v>1745</v>
      </c>
      <c r="AOR830" s="176"/>
      <c r="AOS830" s="176">
        <f>VLOOKUP(AOP830,$A$879:$F$2731,6,FALSE)</f>
        <v>450</v>
      </c>
      <c r="AOT830" s="175" t="s">
        <v>67</v>
      </c>
      <c r="AOU830" s="10">
        <f>AOS830*1.2</f>
        <v>540</v>
      </c>
      <c r="AOV830" s="10"/>
      <c r="AOW830" s="235"/>
      <c r="AOX830" s="175" t="s">
        <v>93</v>
      </c>
      <c r="AOY830" s="404" t="s">
        <v>2623</v>
      </c>
      <c r="APA830" s="176"/>
      <c r="APB830" s="176">
        <f>VLOOKUP(AOY830,$A$879:$F$2731,6,FALSE)</f>
        <v>385</v>
      </c>
      <c r="APC830" s="175" t="s">
        <v>67</v>
      </c>
      <c r="APD830" s="10">
        <f>APB830*1.2</f>
        <v>462</v>
      </c>
      <c r="APE830" s="10"/>
      <c r="APF830" s="235"/>
      <c r="APG830" s="175" t="s">
        <v>93</v>
      </c>
      <c r="APH830" s="341" t="s">
        <v>422</v>
      </c>
      <c r="APJ830" s="176"/>
      <c r="APK830" s="176">
        <f>VLOOKUP(APH830,$A$879:$F$2731,6,FALSE)</f>
        <v>92</v>
      </c>
      <c r="APL830" s="175" t="s">
        <v>67</v>
      </c>
      <c r="APM830" s="10">
        <f>APK830*1.2</f>
        <v>110.39999999999999</v>
      </c>
      <c r="APN830" s="10"/>
      <c r="APO830" s="235"/>
      <c r="APP830" s="175" t="s">
        <v>93</v>
      </c>
      <c r="APQ830" s="75" t="s">
        <v>183</v>
      </c>
      <c r="APS830" s="176"/>
      <c r="APT830" s="176" t="e">
        <f>VLOOKUP(APQ830,$A$879:$F$2731,6,FALSE)</f>
        <v>#N/A</v>
      </c>
      <c r="APU830" s="175" t="s">
        <v>67</v>
      </c>
      <c r="APV830" s="10" t="e">
        <f>APT830*1.2</f>
        <v>#N/A</v>
      </c>
      <c r="APW830" s="10"/>
      <c r="APX830" s="235"/>
      <c r="APY830" s="175" t="s">
        <v>93</v>
      </c>
      <c r="APZ830" s="341" t="s">
        <v>1957</v>
      </c>
      <c r="AQB830" s="176"/>
      <c r="AQC830" s="176">
        <f>VLOOKUP(APZ830,$A$879:$F$2731,6,FALSE)</f>
        <v>189</v>
      </c>
      <c r="AQD830" s="175" t="s">
        <v>67</v>
      </c>
      <c r="AQE830" s="10">
        <f>AQC830*1.2</f>
        <v>226.79999999999998</v>
      </c>
      <c r="AQF830" s="10"/>
      <c r="AQG830" s="235"/>
      <c r="AQH830" s="175" t="s">
        <v>93</v>
      </c>
      <c r="AQI830" s="341" t="s">
        <v>959</v>
      </c>
      <c r="AQK830" s="176"/>
      <c r="AQL830" s="176">
        <f>VLOOKUP(AQI830,$A$879:$F$2731,6,FALSE)</f>
        <v>595</v>
      </c>
      <c r="AQM830" s="175" t="s">
        <v>67</v>
      </c>
      <c r="AQN830" s="10">
        <f>AQL830*1.2</f>
        <v>714</v>
      </c>
      <c r="AQO830" s="10"/>
      <c r="AQP830" s="235"/>
      <c r="AQQ830" s="175" t="s">
        <v>93</v>
      </c>
      <c r="AQR830" s="75" t="s">
        <v>183</v>
      </c>
      <c r="AQT830" s="176"/>
      <c r="AQU830" s="176" t="e">
        <f>VLOOKUP(AQR830,$A$879:$F$2731,6,FALSE)</f>
        <v>#N/A</v>
      </c>
      <c r="AQV830" s="175" t="s">
        <v>67</v>
      </c>
      <c r="AQW830" s="10" t="e">
        <f>AQU830*1.2</f>
        <v>#N/A</v>
      </c>
      <c r="AQX830" s="10"/>
      <c r="AQY830" s="235"/>
      <c r="AQZ830" s="175" t="s">
        <v>93</v>
      </c>
      <c r="ARA830" s="75" t="s">
        <v>183</v>
      </c>
      <c r="ARC830" s="176"/>
      <c r="ARD830" s="176" t="e">
        <f>VLOOKUP(ARA830,$A$879:$F$2731,6,FALSE)</f>
        <v>#N/A</v>
      </c>
      <c r="ARE830" s="175" t="s">
        <v>67</v>
      </c>
      <c r="ARF830" s="10" t="e">
        <f>ARD830*1.2</f>
        <v>#N/A</v>
      </c>
      <c r="ARG830" s="10"/>
      <c r="ARH830" s="235"/>
      <c r="ARI830" s="175" t="s">
        <v>93</v>
      </c>
      <c r="ARJ830" s="75" t="s">
        <v>183</v>
      </c>
      <c r="ARL830" s="176"/>
      <c r="ARM830" s="176" t="e">
        <f>VLOOKUP(ARJ830,$A$879:$F$2731,6,FALSE)</f>
        <v>#N/A</v>
      </c>
      <c r="ARN830" s="175" t="s">
        <v>67</v>
      </c>
      <c r="ARO830" s="10" t="e">
        <f>ARM830*1.2</f>
        <v>#N/A</v>
      </c>
      <c r="ARP830" s="10"/>
      <c r="ARQ830" s="235"/>
      <c r="ARR830" s="175" t="s">
        <v>93</v>
      </c>
      <c r="ARS830" s="75" t="s">
        <v>183</v>
      </c>
      <c r="ARU830" s="176"/>
      <c r="ARV830" s="176" t="e">
        <f>VLOOKUP(ARS830,$A$879:$F$2731,6,FALSE)</f>
        <v>#N/A</v>
      </c>
      <c r="ARW830" s="175" t="s">
        <v>67</v>
      </c>
      <c r="ARX830" s="10" t="e">
        <f>ARV830*1.2</f>
        <v>#N/A</v>
      </c>
      <c r="ARY830" s="10"/>
      <c r="ARZ830" s="235"/>
      <c r="ASA830" s="175" t="s">
        <v>93</v>
      </c>
      <c r="ASB830" s="341" t="s">
        <v>959</v>
      </c>
      <c r="ASD830" s="176"/>
      <c r="ASE830" s="176">
        <f>VLOOKUP(ASB830,$A$879:$F$2731,6,FALSE)</f>
        <v>595</v>
      </c>
      <c r="ASF830" s="175" t="s">
        <v>67</v>
      </c>
      <c r="ASG830" s="10">
        <f>ASE830*1.2</f>
        <v>714</v>
      </c>
      <c r="ASH830" s="10"/>
      <c r="ASI830" s="235"/>
      <c r="ASJ830" s="175" t="s">
        <v>93</v>
      </c>
      <c r="ASK830" s="75" t="s">
        <v>183</v>
      </c>
      <c r="ASM830" s="176"/>
      <c r="ASN830" s="176" t="e">
        <f>VLOOKUP(ASK830,$A$879:$F$2731,6,FALSE)</f>
        <v>#N/A</v>
      </c>
      <c r="ASO830" s="175" t="s">
        <v>67</v>
      </c>
      <c r="ASP830" s="10" t="e">
        <f>ASN830*1.2</f>
        <v>#N/A</v>
      </c>
      <c r="ASQ830" s="10"/>
      <c r="ASR830" s="235"/>
      <c r="ASS830" s="175" t="s">
        <v>93</v>
      </c>
      <c r="AST830" s="341" t="s">
        <v>602</v>
      </c>
      <c r="ASV830" s="176"/>
      <c r="ASW830" s="176">
        <f>VLOOKUP(AST830,$A$879:$F$2731,6,FALSE)</f>
        <v>135</v>
      </c>
      <c r="ASX830" s="175" t="s">
        <v>67</v>
      </c>
      <c r="ASY830" s="10">
        <f>ASW830*1.2</f>
        <v>162</v>
      </c>
      <c r="ASZ830" s="10"/>
      <c r="ATA830" s="235"/>
      <c r="ATB830" s="175" t="s">
        <v>93</v>
      </c>
      <c r="ATC830" s="75" t="s">
        <v>183</v>
      </c>
      <c r="ATE830" s="176"/>
      <c r="ATF830" s="176" t="e">
        <f>VLOOKUP(ATC830,$A$879:$F$2731,6,FALSE)</f>
        <v>#N/A</v>
      </c>
      <c r="ATG830" s="175" t="s">
        <v>67</v>
      </c>
      <c r="ATH830" s="10" t="e">
        <f>ATF830*1.2</f>
        <v>#N/A</v>
      </c>
      <c r="ATI830" s="10"/>
      <c r="ATJ830" s="235"/>
      <c r="ATK830" s="175" t="s">
        <v>93</v>
      </c>
      <c r="ATL830" s="75" t="s">
        <v>183</v>
      </c>
      <c r="ATN830" s="176"/>
      <c r="ATO830" s="176" t="e">
        <f>VLOOKUP(ATL830,$A$879:$F$2731,6,FALSE)</f>
        <v>#N/A</v>
      </c>
      <c r="ATP830" s="175" t="s">
        <v>67</v>
      </c>
      <c r="ATQ830" s="10" t="e">
        <f>ATO830*1.2</f>
        <v>#N/A</v>
      </c>
      <c r="ATR830" s="10"/>
      <c r="ATS830" s="235"/>
      <c r="ATT830" s="175" t="s">
        <v>93</v>
      </c>
      <c r="ATU830" s="75" t="s">
        <v>183</v>
      </c>
      <c r="ATW830" s="176"/>
      <c r="ATX830" s="176" t="e">
        <f>VLOOKUP(ATU830,$A$879:$F$2731,6,FALSE)</f>
        <v>#N/A</v>
      </c>
      <c r="ATY830" s="175" t="s">
        <v>67</v>
      </c>
      <c r="ATZ830" s="10" t="e">
        <f>ATX830*1.2</f>
        <v>#N/A</v>
      </c>
      <c r="AUA830" s="10"/>
      <c r="AUB830" s="235"/>
      <c r="AUC830" s="175" t="s">
        <v>93</v>
      </c>
      <c r="AUD830" s="75" t="s">
        <v>183</v>
      </c>
      <c r="AUF830" s="176"/>
      <c r="AUG830" s="176" t="e">
        <f>VLOOKUP(AUD830,$A$879:$F$2731,6,FALSE)</f>
        <v>#N/A</v>
      </c>
      <c r="AUH830" s="175" t="s">
        <v>67</v>
      </c>
      <c r="AUI830" s="10" t="e">
        <f>AUG830*1.2</f>
        <v>#N/A</v>
      </c>
      <c r="AUJ830" s="10"/>
      <c r="AUK830" s="235"/>
      <c r="AUL830" s="175" t="s">
        <v>93</v>
      </c>
      <c r="AUM830" s="75" t="s">
        <v>183</v>
      </c>
      <c r="AUO830" s="176"/>
      <c r="AUP830" s="176" t="e">
        <f>VLOOKUP(AUM830,$A$879:$F$2731,6,FALSE)</f>
        <v>#N/A</v>
      </c>
      <c r="AUQ830" s="175" t="s">
        <v>67</v>
      </c>
      <c r="AUR830" s="10" t="e">
        <f>AUP830*1.2</f>
        <v>#N/A</v>
      </c>
      <c r="AUS830" s="10"/>
      <c r="AUT830" s="235"/>
      <c r="AUU830" s="175" t="s">
        <v>93</v>
      </c>
      <c r="AUV830" s="75" t="s">
        <v>183</v>
      </c>
      <c r="AUX830" s="176"/>
      <c r="AUY830" s="176" t="e">
        <f>VLOOKUP(AUV830,$A$879:$F$2731,6,FALSE)</f>
        <v>#N/A</v>
      </c>
      <c r="AUZ830" s="175" t="s">
        <v>67</v>
      </c>
      <c r="AVA830" s="10" t="e">
        <f>AUY830*1.2</f>
        <v>#N/A</v>
      </c>
      <c r="AVB830" s="10"/>
      <c r="AVC830" s="235"/>
      <c r="AVD830" s="175" t="s">
        <v>93</v>
      </c>
      <c r="AVE830" s="75" t="s">
        <v>183</v>
      </c>
      <c r="AVG830" s="176"/>
      <c r="AVH830" s="176" t="e">
        <f>VLOOKUP(AVE830,$A$879:$F$2731,6,FALSE)</f>
        <v>#N/A</v>
      </c>
      <c r="AVI830" s="175" t="s">
        <v>67</v>
      </c>
      <c r="AVJ830" s="10" t="e">
        <f>AVH830*1.2</f>
        <v>#N/A</v>
      </c>
      <c r="AVK830" s="10"/>
      <c r="AVL830" s="235"/>
      <c r="AVM830" s="175" t="s">
        <v>93</v>
      </c>
      <c r="AVN830" s="75" t="s">
        <v>183</v>
      </c>
      <c r="AVP830" s="176"/>
      <c r="AVQ830" s="176" t="e">
        <f>VLOOKUP(AVN830,$A$879:$F$2731,6,FALSE)</f>
        <v>#N/A</v>
      </c>
      <c r="AVR830" s="175" t="s">
        <v>67</v>
      </c>
      <c r="AVS830" s="10" t="e">
        <f>AVQ830*1.2</f>
        <v>#N/A</v>
      </c>
      <c r="AVT830" s="10"/>
      <c r="AVU830" s="235"/>
      <c r="AVV830" s="175" t="s">
        <v>93</v>
      </c>
      <c r="AVW830" s="75" t="s">
        <v>183</v>
      </c>
      <c r="AVY830" s="176"/>
      <c r="AVZ830" s="176" t="e">
        <f>VLOOKUP(AVW830,$A$879:$F$2731,6,FALSE)</f>
        <v>#N/A</v>
      </c>
      <c r="AWA830" s="175" t="s">
        <v>67</v>
      </c>
      <c r="AWB830" s="10" t="e">
        <f>AVZ830*1.2</f>
        <v>#N/A</v>
      </c>
      <c r="AWC830" s="10"/>
      <c r="AWD830" s="235"/>
      <c r="AWE830" s="175" t="s">
        <v>93</v>
      </c>
      <c r="AWF830" s="75" t="s">
        <v>183</v>
      </c>
      <c r="AWH830" s="176"/>
      <c r="AWI830" s="176" t="e">
        <f>VLOOKUP(AWF830,$A$879:$F$2731,6,FALSE)</f>
        <v>#N/A</v>
      </c>
      <c r="AWJ830" s="175" t="s">
        <v>67</v>
      </c>
      <c r="AWK830" s="10" t="e">
        <f>AWI830*1.2</f>
        <v>#N/A</v>
      </c>
      <c r="AWL830" s="10"/>
      <c r="AWM830" s="235"/>
      <c r="AWN830" s="175" t="s">
        <v>93</v>
      </c>
      <c r="AWO830" s="341" t="s">
        <v>1745</v>
      </c>
      <c r="AWQ830" s="176"/>
      <c r="AWR830" s="176">
        <f>VLOOKUP(AWO830,$A$879:$F$2731,6,FALSE)</f>
        <v>450</v>
      </c>
      <c r="AWS830" s="175" t="s">
        <v>67</v>
      </c>
      <c r="AWT830" s="10">
        <f>AWR830*1.2</f>
        <v>540</v>
      </c>
      <c r="AWU830" s="10"/>
      <c r="AWV830" s="235"/>
      <c r="AWW830" s="175" t="s">
        <v>93</v>
      </c>
      <c r="AWX830" s="341" t="s">
        <v>2623</v>
      </c>
      <c r="AWZ830" s="176"/>
      <c r="AXA830" s="176">
        <f>VLOOKUP(AWX830,$A$879:$F$2731,6,FALSE)</f>
        <v>385</v>
      </c>
      <c r="AXB830" s="175" t="s">
        <v>67</v>
      </c>
      <c r="AXC830" s="10">
        <f>AXA830*1.2</f>
        <v>462</v>
      </c>
      <c r="AXD830" s="10"/>
      <c r="AXE830" s="235"/>
      <c r="AXF830" s="175" t="s">
        <v>93</v>
      </c>
      <c r="AXG830" s="341" t="s">
        <v>618</v>
      </c>
      <c r="AXI830" s="176"/>
      <c r="AXJ830" s="176">
        <f>VLOOKUP(AXG830,$A$879:$F$2731,6,FALSE)</f>
        <v>70</v>
      </c>
      <c r="AXK830" s="175" t="s">
        <v>67</v>
      </c>
      <c r="AXL830" s="10">
        <f>AXJ830*1.2</f>
        <v>84</v>
      </c>
      <c r="AXM830" s="10"/>
      <c r="AXN830" s="235"/>
      <c r="AXO830" s="175" t="s">
        <v>93</v>
      </c>
      <c r="AXP830" s="341" t="s">
        <v>1700</v>
      </c>
      <c r="AXR830" s="176"/>
      <c r="AXS830" s="176">
        <f>VLOOKUP(AXP830,$A$879:$F$2731,6,FALSE)</f>
        <v>255</v>
      </c>
      <c r="AXT830" s="175" t="s">
        <v>67</v>
      </c>
      <c r="AXU830" s="10">
        <f>AXS830*1.2</f>
        <v>306</v>
      </c>
      <c r="AXV830" s="10"/>
      <c r="AXW830" s="235"/>
      <c r="AXX830" s="175" t="s">
        <v>93</v>
      </c>
      <c r="AXY830" s="341" t="s">
        <v>1012</v>
      </c>
      <c r="AYA830" s="176"/>
      <c r="AYB830" s="176">
        <f>VLOOKUP(AXY830,$A$879:$F$2731,6,FALSE)</f>
        <v>48</v>
      </c>
      <c r="AYC830" s="175" t="s">
        <v>67</v>
      </c>
      <c r="AYD830" s="10">
        <f>AYB830*1.2</f>
        <v>57.599999999999994</v>
      </c>
      <c r="AYE830" s="10"/>
      <c r="AYF830" s="235"/>
      <c r="AYG830" s="175" t="s">
        <v>93</v>
      </c>
      <c r="AYH830" s="341" t="s">
        <v>540</v>
      </c>
      <c r="AYJ830" s="176"/>
      <c r="AYK830" s="176">
        <f>VLOOKUP(AYH830,$A$879:$F$2731,6,FALSE)</f>
        <v>264</v>
      </c>
      <c r="AYL830" s="175" t="s">
        <v>67</v>
      </c>
      <c r="AYM830" s="10">
        <f>AYK830*1.2</f>
        <v>316.8</v>
      </c>
      <c r="AYN830" s="10"/>
      <c r="AYO830" s="235"/>
      <c r="AYP830" s="175" t="s">
        <v>93</v>
      </c>
      <c r="AYQ830" s="341" t="s">
        <v>540</v>
      </c>
      <c r="AYS830" s="176"/>
      <c r="AYT830" s="176">
        <f>VLOOKUP(AYQ830,$A$879:$F$2731,6,FALSE)</f>
        <v>264</v>
      </c>
      <c r="AYU830" s="175" t="s">
        <v>67</v>
      </c>
      <c r="AYV830" s="10">
        <f>AYT830*1.2</f>
        <v>316.8</v>
      </c>
      <c r="AYW830" s="10"/>
      <c r="AYX830" s="235"/>
      <c r="AYY830" s="175" t="s">
        <v>93</v>
      </c>
      <c r="AYZ830" s="341" t="s">
        <v>2591</v>
      </c>
      <c r="AZB830" s="176"/>
      <c r="AZC830" s="176">
        <f>VLOOKUP(AYZ830,$A$879:$F$2731,6,FALSE)</f>
        <v>229</v>
      </c>
      <c r="AZD830" s="175" t="s">
        <v>67</v>
      </c>
      <c r="AZE830" s="10">
        <f>AZC830*1.2</f>
        <v>274.8</v>
      </c>
      <c r="AZF830" s="10"/>
      <c r="AZG830" s="235"/>
      <c r="AZH830" s="175" t="s">
        <v>93</v>
      </c>
      <c r="AZI830" s="341" t="s">
        <v>2121</v>
      </c>
      <c r="AZK830" s="176"/>
      <c r="AZL830" s="176">
        <f>VLOOKUP(AZI830,$A$879:$F$2731,6,FALSE)</f>
        <v>145</v>
      </c>
      <c r="AZM830" s="175" t="s">
        <v>67</v>
      </c>
      <c r="AZN830" s="10">
        <f>AZL830*1.2</f>
        <v>174</v>
      </c>
      <c r="AZO830" s="10"/>
      <c r="AZP830" s="235"/>
      <c r="AZQ830" s="175" t="s">
        <v>93</v>
      </c>
      <c r="AZR830" s="341" t="s">
        <v>959</v>
      </c>
      <c r="AZT830" s="176"/>
      <c r="AZU830" s="176">
        <f>VLOOKUP(AZR830,$A$879:$F$2731,6,FALSE)</f>
        <v>595</v>
      </c>
      <c r="AZV830" s="175" t="s">
        <v>67</v>
      </c>
      <c r="AZW830" s="10">
        <f>AZU830*1.2</f>
        <v>714</v>
      </c>
      <c r="AZX830" s="10"/>
      <c r="AZY830" s="235"/>
      <c r="AZZ830" s="175" t="s">
        <v>93</v>
      </c>
      <c r="BAA830" s="341" t="s">
        <v>2500</v>
      </c>
      <c r="BAC830" s="176"/>
      <c r="BAD830" s="176">
        <f>VLOOKUP(BAA830,$A$879:$F$2731,6,FALSE)</f>
        <v>618</v>
      </c>
      <c r="BAE830" s="175" t="s">
        <v>67</v>
      </c>
      <c r="BAF830" s="10">
        <f>BAD830*1.2</f>
        <v>741.6</v>
      </c>
      <c r="BAG830" s="10"/>
      <c r="BAH830" s="235"/>
      <c r="BAI830" s="175" t="s">
        <v>93</v>
      </c>
      <c r="BAJ830" s="398" t="s">
        <v>2623</v>
      </c>
      <c r="BAL830" s="176"/>
      <c r="BAM830" s="176">
        <f>VLOOKUP(BAJ830,$A$879:$F$2731,6,FALSE)</f>
        <v>385</v>
      </c>
      <c r="BAN830" s="175" t="s">
        <v>67</v>
      </c>
      <c r="BAO830" s="10">
        <f>BAM830*1.2</f>
        <v>462</v>
      </c>
      <c r="BAP830" s="10"/>
      <c r="BAQ830" s="235"/>
      <c r="BAR830" s="175" t="s">
        <v>93</v>
      </c>
      <c r="BAS830" s="341" t="s">
        <v>1957</v>
      </c>
      <c r="BAU830" s="176"/>
      <c r="BAV830" s="176">
        <f>VLOOKUP(BAS830,$A$879:$F$2731,6,FALSE)</f>
        <v>189</v>
      </c>
      <c r="BAW830" s="175" t="s">
        <v>67</v>
      </c>
      <c r="BAX830" s="10">
        <f>BAV830*1.2</f>
        <v>226.79999999999998</v>
      </c>
      <c r="BAY830" s="10"/>
      <c r="BAZ830" s="235"/>
      <c r="BBA830" s="175" t="s">
        <v>93</v>
      </c>
      <c r="BBB830" s="341" t="s">
        <v>1713</v>
      </c>
      <c r="BBD830" s="176"/>
      <c r="BBE830" s="176">
        <f>VLOOKUP(BBB830,$A$879:$F$2731,6,FALSE)</f>
        <v>318</v>
      </c>
      <c r="BBF830" s="175" t="s">
        <v>67</v>
      </c>
      <c r="BBG830" s="10">
        <f>BBE830*1.2</f>
        <v>381.59999999999997</v>
      </c>
      <c r="BBH830" s="10"/>
      <c r="BBI830" s="235"/>
      <c r="BBJ830" s="175" t="s">
        <v>93</v>
      </c>
      <c r="BBK830" s="341" t="s">
        <v>2623</v>
      </c>
      <c r="BBM830" s="176"/>
      <c r="BBN830" s="176">
        <f>VLOOKUP(BBK830,$A$879:$F$2731,6,FALSE)</f>
        <v>385</v>
      </c>
      <c r="BBO830" s="175" t="s">
        <v>67</v>
      </c>
      <c r="BBP830" s="10">
        <f>BBN830*1.2</f>
        <v>462</v>
      </c>
      <c r="BBQ830" s="10"/>
      <c r="BBR830" s="235"/>
      <c r="BBS830" s="175" t="s">
        <v>93</v>
      </c>
      <c r="BBT830" s="347" t="s">
        <v>540</v>
      </c>
      <c r="BBV830" s="176"/>
      <c r="BBW830" s="176">
        <f>VLOOKUP(BBT830,$A$879:$F$2731,6,FALSE)</f>
        <v>264</v>
      </c>
      <c r="BBX830" s="175" t="s">
        <v>67</v>
      </c>
      <c r="BBY830" s="10">
        <f>BBW830*1.2</f>
        <v>316.8</v>
      </c>
      <c r="BBZ830" s="10"/>
      <c r="BCA830" s="235"/>
      <c r="BCB830" s="175" t="s">
        <v>93</v>
      </c>
      <c r="BCC830" s="341" t="s">
        <v>739</v>
      </c>
      <c r="BCE830" s="176"/>
      <c r="BCF830" s="176">
        <f>VLOOKUP(BCC830,$A$879:$F$2731,6,FALSE)</f>
        <v>172</v>
      </c>
      <c r="BCG830" s="175" t="s">
        <v>67</v>
      </c>
      <c r="BCH830" s="10">
        <f>BCF830*1.2</f>
        <v>206.4</v>
      </c>
      <c r="BCI830" s="10"/>
      <c r="BCJ830" s="235"/>
      <c r="BCK830" s="175" t="s">
        <v>93</v>
      </c>
      <c r="BCL830" s="341" t="s">
        <v>1403</v>
      </c>
      <c r="BCN830" s="176"/>
      <c r="BCO830" s="176">
        <f>VLOOKUP(BCL830,$A$879:$F$2731,6,FALSE)</f>
        <v>0</v>
      </c>
      <c r="BCP830" s="175" t="s">
        <v>67</v>
      </c>
      <c r="BCQ830" s="10">
        <f>BCO830*1.2</f>
        <v>0</v>
      </c>
      <c r="BCR830" s="10"/>
      <c r="BCS830" s="235"/>
      <c r="BCT830" s="175" t="s">
        <v>93</v>
      </c>
      <c r="BCU830" s="351" t="s">
        <v>1713</v>
      </c>
      <c r="BCW830" s="176"/>
      <c r="BCX830" s="176">
        <f>VLOOKUP(BCU830,$A$879:$F$2731,6,FALSE)</f>
        <v>318</v>
      </c>
      <c r="BCY830" s="175" t="s">
        <v>67</v>
      </c>
      <c r="BCZ830" s="10">
        <f>BCX830*1.2</f>
        <v>381.59999999999997</v>
      </c>
      <c r="BDA830" s="10"/>
      <c r="BDB830" s="235"/>
      <c r="BDC830" s="175" t="s">
        <v>93</v>
      </c>
      <c r="BDD830" s="347" t="s">
        <v>959</v>
      </c>
      <c r="BDF830" s="176"/>
      <c r="BDG830" s="176">
        <f>VLOOKUP(BDD830,$A$879:$F$2731,6,FALSE)</f>
        <v>595</v>
      </c>
      <c r="BDH830" s="175" t="s">
        <v>67</v>
      </c>
      <c r="BDI830" s="10">
        <f>BDG830*1.2</f>
        <v>714</v>
      </c>
      <c r="BDJ830" s="10"/>
      <c r="BDK830" s="235"/>
      <c r="BDL830" s="175" t="s">
        <v>93</v>
      </c>
      <c r="BDM830" s="341" t="s">
        <v>2623</v>
      </c>
      <c r="BDO830" s="176"/>
      <c r="BDP830" s="176">
        <f>VLOOKUP(BDM830,$A$879:$F$2731,6,FALSE)</f>
        <v>385</v>
      </c>
      <c r="BDQ830" s="175" t="s">
        <v>67</v>
      </c>
      <c r="BDR830" s="10">
        <f>BDP830*1.2</f>
        <v>462</v>
      </c>
      <c r="BDS830" s="10"/>
      <c r="BDT830" s="235"/>
      <c r="BDU830" s="175" t="s">
        <v>93</v>
      </c>
      <c r="BDV830" s="341" t="s">
        <v>424</v>
      </c>
      <c r="BDX830" s="176"/>
      <c r="BDY830" s="176">
        <f>VLOOKUP(BDV830,$A$879:$F$2731,6,FALSE)</f>
        <v>212</v>
      </c>
      <c r="BDZ830" s="175" t="s">
        <v>67</v>
      </c>
      <c r="BEA830" s="10">
        <f>BDY830*1.2</f>
        <v>254.39999999999998</v>
      </c>
      <c r="BEB830" s="10"/>
      <c r="BEC830" s="235"/>
      <c r="BED830" s="175" t="s">
        <v>93</v>
      </c>
      <c r="BEE830" s="341" t="s">
        <v>1386</v>
      </c>
      <c r="BEG830" s="176"/>
      <c r="BEH830" s="176">
        <f>VLOOKUP(BEE830,$A$879:$F$2731,6,FALSE)</f>
        <v>74</v>
      </c>
      <c r="BEI830" s="175" t="s">
        <v>67</v>
      </c>
      <c r="BEJ830" s="10">
        <f>BEH830*1.2</f>
        <v>88.8</v>
      </c>
      <c r="BEK830" s="10"/>
      <c r="BEL830" s="235"/>
      <c r="BEM830" s="175" t="s">
        <v>93</v>
      </c>
      <c r="BEN830" s="341" t="s">
        <v>2474</v>
      </c>
      <c r="BEP830" s="176"/>
      <c r="BEQ830" s="176">
        <f>VLOOKUP(BEN830,$A$879:$F$2731,6,FALSE)</f>
        <v>23</v>
      </c>
      <c r="BER830" s="175" t="s">
        <v>67</v>
      </c>
      <c r="BES830" s="10">
        <f>BEQ830*1.2</f>
        <v>27.599999999999998</v>
      </c>
      <c r="BET830" s="10"/>
      <c r="BEU830" s="235"/>
      <c r="BEV830" s="175" t="s">
        <v>93</v>
      </c>
      <c r="BEW830" s="341" t="s">
        <v>422</v>
      </c>
      <c r="BEY830" s="176"/>
      <c r="BEZ830" s="176">
        <f>VLOOKUP(BEW830,$A$879:$F$2731,6,FALSE)</f>
        <v>92</v>
      </c>
      <c r="BFA830" s="175" t="s">
        <v>67</v>
      </c>
      <c r="BFB830" s="10">
        <f>BEZ830*1.2</f>
        <v>110.39999999999999</v>
      </c>
      <c r="BFC830" s="10"/>
      <c r="BFD830" s="235"/>
      <c r="BFE830" s="175" t="s">
        <v>93</v>
      </c>
      <c r="BFF830" s="341" t="s">
        <v>1149</v>
      </c>
      <c r="BFH830" s="176"/>
      <c r="BFI830" s="176">
        <f>VLOOKUP(BFF830,$A$879:$F$2731,6,FALSE)</f>
        <v>206</v>
      </c>
      <c r="BFJ830" s="175" t="s">
        <v>67</v>
      </c>
      <c r="BFK830" s="10">
        <f>BFI830*1.2</f>
        <v>247.2</v>
      </c>
      <c r="BFL830" s="10"/>
      <c r="BFM830" s="235"/>
      <c r="BFN830" s="175" t="s">
        <v>93</v>
      </c>
      <c r="BFO830" s="341" t="s">
        <v>445</v>
      </c>
      <c r="BFQ830" s="176"/>
      <c r="BFR830" s="176">
        <f>VLOOKUP(BFO830,$A$879:$F$2731,6,FALSE)</f>
        <v>196</v>
      </c>
      <c r="BFS830" s="175" t="s">
        <v>67</v>
      </c>
      <c r="BFT830" s="10">
        <f>BFR830*1.2</f>
        <v>235.2</v>
      </c>
      <c r="BFU830" s="10"/>
      <c r="BFV830" s="235"/>
      <c r="BFW830" s="175" t="s">
        <v>93</v>
      </c>
      <c r="BFX830" s="351" t="s">
        <v>1386</v>
      </c>
      <c r="BFZ830" s="176"/>
      <c r="BGA830" s="176">
        <f>VLOOKUP(BFX830,$A$879:$F$2731,6,FALSE)</f>
        <v>74</v>
      </c>
      <c r="BGB830" s="175" t="s">
        <v>67</v>
      </c>
      <c r="BGC830" s="10">
        <f>BGA830*1.2</f>
        <v>88.8</v>
      </c>
      <c r="BGD830" s="10"/>
      <c r="BGE830" s="235"/>
      <c r="BGF830" s="175" t="s">
        <v>93</v>
      </c>
      <c r="BGG830" s="341" t="s">
        <v>1403</v>
      </c>
      <c r="BGI830" s="176"/>
      <c r="BGJ830" s="176">
        <f>VLOOKUP(BGG830,$A$879:$F$2731,6,FALSE)</f>
        <v>0</v>
      </c>
      <c r="BGK830" s="175" t="s">
        <v>67</v>
      </c>
      <c r="BGL830" s="10">
        <f>BGJ830*1.2</f>
        <v>0</v>
      </c>
      <c r="BGM830" s="10"/>
      <c r="BGN830" s="235"/>
      <c r="BGO830" s="175" t="s">
        <v>93</v>
      </c>
      <c r="BGP830" s="351" t="s">
        <v>1700</v>
      </c>
      <c r="BGR830" s="176"/>
      <c r="BGS830" s="176">
        <f>VLOOKUP(BGP830,$A$879:$F$2731,6,FALSE)</f>
        <v>255</v>
      </c>
      <c r="BGT830" s="175" t="s">
        <v>67</v>
      </c>
      <c r="BGU830" s="10">
        <f>BGS830*1.2</f>
        <v>306</v>
      </c>
      <c r="BGV830" s="10"/>
      <c r="BGW830" s="235"/>
      <c r="BGX830" s="175" t="s">
        <v>93</v>
      </c>
      <c r="BGY830" s="341" t="s">
        <v>516</v>
      </c>
      <c r="BHA830" s="176"/>
      <c r="BHB830" s="176">
        <f>VLOOKUP(BGY830,$A$879:$F$2731,6,FALSE)</f>
        <v>194</v>
      </c>
      <c r="BHC830" s="175" t="s">
        <v>67</v>
      </c>
      <c r="BHD830" s="10">
        <f>BHB830*1.2</f>
        <v>232.79999999999998</v>
      </c>
      <c r="BHE830" s="10"/>
    </row>
    <row r="831" spans="1:1565" s="14" customFormat="1" ht="15">
      <c r="A831" s="175" t="s">
        <v>94</v>
      </c>
      <c r="B831" s="343" t="s">
        <v>2623</v>
      </c>
      <c r="D831" s="176"/>
      <c r="E831" s="176">
        <f>VLOOKUP(B831,$A$879:$F$2731,6,FALSE)</f>
        <v>385</v>
      </c>
      <c r="F831" s="175" t="s">
        <v>69</v>
      </c>
      <c r="G831" s="10">
        <f>E831*1.1</f>
        <v>423.50000000000006</v>
      </c>
      <c r="H831" s="10"/>
      <c r="I831" s="229"/>
      <c r="J831" s="175" t="s">
        <v>94</v>
      </c>
      <c r="K831" s="341" t="s">
        <v>3310</v>
      </c>
      <c r="M831" s="176"/>
      <c r="N831" s="176">
        <f>VLOOKUP(K831,$A$879:$F$2731,6,FALSE)</f>
        <v>171</v>
      </c>
      <c r="O831" s="175" t="s">
        <v>69</v>
      </c>
      <c r="P831" s="10">
        <f>N831*1.1</f>
        <v>188.10000000000002</v>
      </c>
      <c r="Q831" s="10"/>
      <c r="R831" s="229"/>
      <c r="S831" s="175" t="s">
        <v>94</v>
      </c>
      <c r="T831" s="341" t="s">
        <v>2008</v>
      </c>
      <c r="V831" s="176"/>
      <c r="W831" s="176">
        <f>VLOOKUP(T831,$A$879:$F$2731,6,FALSE)</f>
        <v>169</v>
      </c>
      <c r="X831" s="175" t="s">
        <v>69</v>
      </c>
      <c r="Y831" s="10">
        <f>W831*1.1</f>
        <v>185.9</v>
      </c>
      <c r="Z831" s="10"/>
      <c r="AA831" s="229"/>
      <c r="AB831" s="175" t="s">
        <v>94</v>
      </c>
      <c r="AC831" s="341" t="s">
        <v>2623</v>
      </c>
      <c r="AE831" s="176"/>
      <c r="AF831" s="176">
        <f>VLOOKUP(AC831,$A$879:$F$2731,6,FALSE)</f>
        <v>385</v>
      </c>
      <c r="AG831" s="175" t="s">
        <v>69</v>
      </c>
      <c r="AH831" s="10">
        <f>AF831*1.1</f>
        <v>423.50000000000006</v>
      </c>
      <c r="AI831" s="10"/>
      <c r="AJ831" s="229"/>
      <c r="AK831" s="175" t="s">
        <v>94</v>
      </c>
      <c r="AL831" s="341" t="s">
        <v>2623</v>
      </c>
      <c r="AN831" s="176"/>
      <c r="AO831" s="176">
        <f>VLOOKUP(AL831,$A$879:$F$2731,6,FALSE)</f>
        <v>385</v>
      </c>
      <c r="AP831" s="175" t="s">
        <v>69</v>
      </c>
      <c r="AQ831" s="10">
        <f>AO831*1.1</f>
        <v>423.50000000000006</v>
      </c>
      <c r="AR831" s="10"/>
      <c r="AS831" s="229"/>
      <c r="AT831" s="175" t="s">
        <v>94</v>
      </c>
      <c r="AU831" s="341" t="s">
        <v>2464</v>
      </c>
      <c r="AW831" s="176"/>
      <c r="AX831" s="176">
        <f>VLOOKUP(AU831,$A$879:$F$2731,6,FALSE)</f>
        <v>125</v>
      </c>
      <c r="AY831" s="175" t="s">
        <v>69</v>
      </c>
      <c r="AZ831" s="10">
        <f>AX831*1.1</f>
        <v>137.5</v>
      </c>
      <c r="BA831" s="10"/>
      <c r="BB831" s="229"/>
      <c r="BC831" s="175" t="s">
        <v>94</v>
      </c>
      <c r="BD831" s="341" t="s">
        <v>2044</v>
      </c>
      <c r="BF831" s="176"/>
      <c r="BG831" s="176">
        <f>VLOOKUP(BD831,$A$879:$F$2731,6,FALSE)</f>
        <v>323</v>
      </c>
      <c r="BH831" s="175" t="s">
        <v>69</v>
      </c>
      <c r="BI831" s="10">
        <f>BG831*1.1</f>
        <v>355.3</v>
      </c>
      <c r="BJ831" s="10"/>
      <c r="BK831" s="229"/>
      <c r="BL831" s="175" t="s">
        <v>94</v>
      </c>
      <c r="BM831" s="341" t="s">
        <v>2607</v>
      </c>
      <c r="BO831" s="176"/>
      <c r="BP831" s="176">
        <f>VLOOKUP(BM831,$A$879:$F$2731,6,FALSE)</f>
        <v>733</v>
      </c>
      <c r="BQ831" s="175" t="s">
        <v>69</v>
      </c>
      <c r="BR831" s="10">
        <f>BP831*1.1</f>
        <v>806.30000000000007</v>
      </c>
      <c r="BS831" s="10"/>
      <c r="BT831" s="229"/>
      <c r="BU831" s="175" t="s">
        <v>94</v>
      </c>
      <c r="BV831" s="341" t="s">
        <v>3310</v>
      </c>
      <c r="BX831" s="176"/>
      <c r="BY831" s="176">
        <f>VLOOKUP(BV831,$A$879:$F$2731,6,FALSE)</f>
        <v>171</v>
      </c>
      <c r="BZ831" s="175" t="s">
        <v>69</v>
      </c>
      <c r="CA831" s="10">
        <f>BY831*1.1</f>
        <v>188.10000000000002</v>
      </c>
      <c r="CB831" s="10"/>
      <c r="CC831" s="229"/>
      <c r="CD831" s="175" t="s">
        <v>94</v>
      </c>
      <c r="CE831" s="341" t="s">
        <v>2464</v>
      </c>
      <c r="CG831" s="176"/>
      <c r="CH831" s="176">
        <f>VLOOKUP(CE831,$A$879:$F$2731,6,FALSE)</f>
        <v>125</v>
      </c>
      <c r="CI831" s="175" t="s">
        <v>69</v>
      </c>
      <c r="CJ831" s="10">
        <f>CH831*1.1</f>
        <v>137.5</v>
      </c>
      <c r="CK831" s="10"/>
      <c r="CL831" s="229"/>
      <c r="CM831" s="175" t="s">
        <v>94</v>
      </c>
      <c r="CN831" s="341" t="s">
        <v>2591</v>
      </c>
      <c r="CP831" s="176"/>
      <c r="CQ831" s="176">
        <f>VLOOKUP(CN831,$A$879:$F$2731,6,FALSE)</f>
        <v>229</v>
      </c>
      <c r="CR831" s="175" t="s">
        <v>69</v>
      </c>
      <c r="CS831" s="10">
        <f>CQ831*1.1</f>
        <v>251.90000000000003</v>
      </c>
      <c r="CT831" s="10"/>
      <c r="CU831" s="229"/>
      <c r="CV831" s="175" t="s">
        <v>94</v>
      </c>
      <c r="CW831" s="341" t="s">
        <v>1700</v>
      </c>
      <c r="CY831" s="176"/>
      <c r="CZ831" s="176">
        <f>VLOOKUP(CW831,$A$879:$F$2731,6,FALSE)</f>
        <v>255</v>
      </c>
      <c r="DA831" s="175" t="s">
        <v>69</v>
      </c>
      <c r="DB831" s="10">
        <f>CZ831*1.1</f>
        <v>280.5</v>
      </c>
      <c r="DC831" s="10"/>
      <c r="DD831" s="229"/>
      <c r="DE831" s="175" t="s">
        <v>94</v>
      </c>
      <c r="DF831" s="341" t="s">
        <v>1700</v>
      </c>
      <c r="DH831" s="176"/>
      <c r="DI831" s="176">
        <f>VLOOKUP(DF831,$A$879:$F$2731,6,FALSE)</f>
        <v>255</v>
      </c>
      <c r="DJ831" s="175" t="s">
        <v>69</v>
      </c>
      <c r="DK831" s="10">
        <f>DI831*1.1</f>
        <v>280.5</v>
      </c>
      <c r="DL831" s="10"/>
      <c r="DM831" s="229"/>
      <c r="DN831" s="175" t="s">
        <v>94</v>
      </c>
      <c r="DO831" s="341" t="s">
        <v>1386</v>
      </c>
      <c r="DQ831" s="176"/>
      <c r="DR831" s="176">
        <f>VLOOKUP(DO831,$A$879:$F$2731,6,FALSE)</f>
        <v>74</v>
      </c>
      <c r="DS831" s="175" t="s">
        <v>69</v>
      </c>
      <c r="DT831" s="10">
        <f>DR831*1.1</f>
        <v>81.400000000000006</v>
      </c>
      <c r="DU831" s="10"/>
      <c r="DV831" s="229"/>
      <c r="DW831" s="175" t="s">
        <v>94</v>
      </c>
      <c r="DX831" s="341" t="s">
        <v>445</v>
      </c>
      <c r="DZ831" s="176"/>
      <c r="EA831" s="176">
        <f>VLOOKUP(DX831,$A$879:$F$2731,6,FALSE)</f>
        <v>196</v>
      </c>
      <c r="EB831" s="175" t="s">
        <v>69</v>
      </c>
      <c r="EC831" s="10">
        <f>EA831*1.1</f>
        <v>215.60000000000002</v>
      </c>
      <c r="ED831" s="10"/>
      <c r="EE831" s="229"/>
      <c r="EF831" s="175" t="s">
        <v>94</v>
      </c>
      <c r="EG831" s="341" t="s">
        <v>2337</v>
      </c>
      <c r="EI831" s="176"/>
      <c r="EJ831" s="176">
        <f>VLOOKUP(EG831,$A$879:$F$2731,6,FALSE)</f>
        <v>398</v>
      </c>
      <c r="EK831" s="175" t="s">
        <v>69</v>
      </c>
      <c r="EL831" s="10">
        <f>EJ831*1.1</f>
        <v>437.8</v>
      </c>
      <c r="EM831" s="10"/>
      <c r="EN831" s="229"/>
      <c r="EO831" s="175" t="s">
        <v>94</v>
      </c>
      <c r="EP831" s="341" t="s">
        <v>1700</v>
      </c>
      <c r="ER831" s="176"/>
      <c r="ES831" s="176">
        <f>VLOOKUP(EP831,$A$879:$F$2731,6,FALSE)</f>
        <v>255</v>
      </c>
      <c r="ET831" s="175" t="s">
        <v>69</v>
      </c>
      <c r="EU831" s="10">
        <f>ES831*1.1</f>
        <v>280.5</v>
      </c>
      <c r="EV831" s="10"/>
      <c r="EW831" s="229"/>
      <c r="EX831" s="175" t="s">
        <v>94</v>
      </c>
      <c r="EY831" s="341" t="s">
        <v>1745</v>
      </c>
      <c r="FA831" s="176"/>
      <c r="FB831" s="176">
        <f>VLOOKUP(EY831,$A$879:$F$2731,6,FALSE)</f>
        <v>450</v>
      </c>
      <c r="FC831" s="175" t="s">
        <v>69</v>
      </c>
      <c r="FD831" s="10">
        <f>FB831*1.1</f>
        <v>495.00000000000006</v>
      </c>
      <c r="FE831" s="10"/>
      <c r="FF831" s="229"/>
      <c r="FG831" s="175" t="s">
        <v>94</v>
      </c>
      <c r="FH831" s="341" t="s">
        <v>540</v>
      </c>
      <c r="FJ831" s="176"/>
      <c r="FK831" s="176">
        <f>VLOOKUP(FH831,$A$879:$F$2731,6,FALSE)</f>
        <v>264</v>
      </c>
      <c r="FL831" s="175" t="s">
        <v>69</v>
      </c>
      <c r="FM831" s="10">
        <f>FK831*1.1</f>
        <v>290.40000000000003</v>
      </c>
      <c r="FN831" s="10"/>
      <c r="FO831" s="229"/>
      <c r="FP831" s="175" t="s">
        <v>94</v>
      </c>
      <c r="FQ831" s="341" t="s">
        <v>2623</v>
      </c>
      <c r="FS831" s="176"/>
      <c r="FT831" s="176">
        <f>VLOOKUP(FQ831,$A$879:$F$2731,6,FALSE)</f>
        <v>385</v>
      </c>
      <c r="FU831" s="175" t="s">
        <v>69</v>
      </c>
      <c r="FV831" s="10">
        <f>FT831*1.1</f>
        <v>423.50000000000006</v>
      </c>
      <c r="FW831" s="10"/>
      <c r="FX831" s="229"/>
      <c r="FY831" s="175" t="s">
        <v>94</v>
      </c>
      <c r="FZ831" s="349" t="s">
        <v>183</v>
      </c>
      <c r="GB831" s="176"/>
      <c r="GC831" s="176" t="e">
        <f>VLOOKUP(FZ831,$A$879:$F$2731,6,FALSE)</f>
        <v>#N/A</v>
      </c>
      <c r="GD831" s="175" t="s">
        <v>69</v>
      </c>
      <c r="GE831" s="10" t="e">
        <f>GC831*1.1</f>
        <v>#N/A</v>
      </c>
      <c r="GF831" s="10"/>
      <c r="GG831" s="229"/>
      <c r="GH831" s="175" t="s">
        <v>94</v>
      </c>
      <c r="GI831" s="341" t="s">
        <v>2121</v>
      </c>
      <c r="GK831" s="176"/>
      <c r="GL831" s="176">
        <f>VLOOKUP(GI831,$A$879:$F$2731,6,FALSE)</f>
        <v>145</v>
      </c>
      <c r="GM831" s="175" t="s">
        <v>69</v>
      </c>
      <c r="GN831" s="10">
        <f>GL831*1.1</f>
        <v>159.5</v>
      </c>
      <c r="GO831" s="10"/>
      <c r="GP831" s="229"/>
      <c r="GQ831" s="175" t="s">
        <v>94</v>
      </c>
      <c r="GR831" s="341" t="s">
        <v>959</v>
      </c>
      <c r="GT831" s="176"/>
      <c r="GU831" s="176">
        <f>VLOOKUP(GR831,$A$879:$F$2731,6,FALSE)</f>
        <v>595</v>
      </c>
      <c r="GV831" s="175" t="s">
        <v>69</v>
      </c>
      <c r="GW831" s="10">
        <f>GU831*1.1</f>
        <v>654.5</v>
      </c>
      <c r="GX831" s="10"/>
      <c r="GY831" s="229"/>
      <c r="GZ831" s="175" t="s">
        <v>94</v>
      </c>
      <c r="HA831" s="341" t="s">
        <v>445</v>
      </c>
      <c r="HC831" s="176"/>
      <c r="HD831" s="176">
        <f>VLOOKUP(HA831,$A$879:$F$2731,6,FALSE)</f>
        <v>196</v>
      </c>
      <c r="HE831" s="175" t="s">
        <v>69</v>
      </c>
      <c r="HF831" s="10">
        <f>HD831*1.1</f>
        <v>215.60000000000002</v>
      </c>
      <c r="HG831" s="10"/>
      <c r="HH831" s="229"/>
      <c r="HI831" s="175" t="s">
        <v>94</v>
      </c>
      <c r="HJ831" s="341" t="s">
        <v>2121</v>
      </c>
      <c r="HL831" s="176"/>
      <c r="HM831" s="176">
        <f>VLOOKUP(HJ831,$A$879:$F$2731,6,FALSE)</f>
        <v>145</v>
      </c>
      <c r="HN831" s="175" t="s">
        <v>69</v>
      </c>
      <c r="HO831" s="10">
        <f>HM831*1.1</f>
        <v>159.5</v>
      </c>
      <c r="HP831" s="10"/>
      <c r="HQ831" s="229"/>
      <c r="HR831" s="175" t="s">
        <v>94</v>
      </c>
      <c r="HS831" s="341" t="s">
        <v>3310</v>
      </c>
      <c r="HU831" s="176"/>
      <c r="HV831" s="176">
        <f>VLOOKUP(HS831,$A$879:$F$2731,6,FALSE)</f>
        <v>171</v>
      </c>
      <c r="HW831" s="175" t="s">
        <v>69</v>
      </c>
      <c r="HX831" s="10">
        <f>HV831*1.1</f>
        <v>188.10000000000002</v>
      </c>
      <c r="HY831" s="10"/>
      <c r="HZ831" s="229"/>
      <c r="IA831" s="175" t="s">
        <v>94</v>
      </c>
      <c r="IB831" s="341" t="s">
        <v>2607</v>
      </c>
      <c r="ID831" s="176"/>
      <c r="IE831" s="176">
        <f>VLOOKUP(IB831,$A$879:$F$2731,6,FALSE)</f>
        <v>733</v>
      </c>
      <c r="IF831" s="175" t="s">
        <v>69</v>
      </c>
      <c r="IG831" s="10">
        <f>IE831*1.1</f>
        <v>806.30000000000007</v>
      </c>
      <c r="IH831" s="10"/>
      <c r="II831" s="229"/>
      <c r="IJ831" s="175" t="s">
        <v>94</v>
      </c>
      <c r="IK831" s="341" t="s">
        <v>424</v>
      </c>
      <c r="IM831" s="176"/>
      <c r="IN831" s="176">
        <f>VLOOKUP(IK831,$A$879:$F$2731,6,FALSE)</f>
        <v>212</v>
      </c>
      <c r="IO831" s="175" t="s">
        <v>69</v>
      </c>
      <c r="IP831" s="10">
        <f>IN831*1.1</f>
        <v>233.20000000000002</v>
      </c>
      <c r="IQ831" s="10"/>
      <c r="IR831" s="229"/>
      <c r="IS831" s="175" t="s">
        <v>94</v>
      </c>
      <c r="IT831" s="341" t="s">
        <v>2500</v>
      </c>
      <c r="IV831" s="176"/>
      <c r="IW831" s="176">
        <f>VLOOKUP(IT831,$A$879:$F$2731,6,FALSE)</f>
        <v>618</v>
      </c>
      <c r="IX831" s="175" t="s">
        <v>69</v>
      </c>
      <c r="IY831" s="10">
        <f>IW831*1.1</f>
        <v>679.80000000000007</v>
      </c>
      <c r="IZ831" s="10"/>
      <c r="JA831" s="229"/>
      <c r="JB831" s="175" t="s">
        <v>94</v>
      </c>
      <c r="JC831" s="341" t="s">
        <v>2607</v>
      </c>
      <c r="JE831" s="176"/>
      <c r="JF831" s="176">
        <f>VLOOKUP(JC831,$A$879:$F$2731,6,FALSE)</f>
        <v>733</v>
      </c>
      <c r="JG831" s="175" t="s">
        <v>69</v>
      </c>
      <c r="JH831" s="10">
        <f>JF831*1.1</f>
        <v>806.30000000000007</v>
      </c>
      <c r="JI831" s="10"/>
      <c r="JJ831" s="229"/>
      <c r="JK831" s="175" t="s">
        <v>94</v>
      </c>
      <c r="JL831" s="341" t="s">
        <v>2044</v>
      </c>
      <c r="JN831" s="176"/>
      <c r="JO831" s="176">
        <f>VLOOKUP(JL831,$A$879:$F$2731,6,FALSE)</f>
        <v>323</v>
      </c>
      <c r="JP831" s="175" t="s">
        <v>69</v>
      </c>
      <c r="JQ831" s="10">
        <f>JO831*1.1</f>
        <v>355.3</v>
      </c>
      <c r="JR831" s="10"/>
      <c r="JS831" s="229"/>
      <c r="JT831" s="175" t="s">
        <v>94</v>
      </c>
      <c r="JU831" s="341" t="s">
        <v>540</v>
      </c>
      <c r="JW831" s="176"/>
      <c r="JX831" s="176">
        <f>VLOOKUP(JU831,$A$879:$F$2731,6,FALSE)</f>
        <v>264</v>
      </c>
      <c r="JY831" s="175" t="s">
        <v>69</v>
      </c>
      <c r="JZ831" s="10">
        <f>JX831*1.1</f>
        <v>290.40000000000003</v>
      </c>
      <c r="KA831" s="10"/>
      <c r="KB831" s="229"/>
      <c r="KC831" s="175" t="s">
        <v>94</v>
      </c>
      <c r="KD831" s="349" t="s">
        <v>183</v>
      </c>
      <c r="KF831" s="176"/>
      <c r="KG831" s="176" t="e">
        <f>VLOOKUP(KD831,$A$879:$F$2731,6,FALSE)</f>
        <v>#N/A</v>
      </c>
      <c r="KH831" s="175" t="s">
        <v>69</v>
      </c>
      <c r="KI831" s="10" t="e">
        <f>KG831*1.1</f>
        <v>#N/A</v>
      </c>
      <c r="KJ831" s="10"/>
      <c r="KK831" s="229"/>
      <c r="KL831" s="175" t="s">
        <v>94</v>
      </c>
      <c r="KM831" s="341" t="s">
        <v>1713</v>
      </c>
      <c r="KO831" s="176"/>
      <c r="KP831" s="176">
        <f>VLOOKUP(KM831,$A$879:$F$2731,6,FALSE)</f>
        <v>318</v>
      </c>
      <c r="KQ831" s="175" t="s">
        <v>69</v>
      </c>
      <c r="KR831" s="10">
        <f>KP831*1.1</f>
        <v>349.8</v>
      </c>
      <c r="KS831" s="10"/>
      <c r="KT831" s="229"/>
      <c r="KU831" s="175" t="s">
        <v>94</v>
      </c>
      <c r="KV831" s="341" t="s">
        <v>1700</v>
      </c>
      <c r="KX831" s="176"/>
      <c r="KY831" s="176">
        <f>VLOOKUP(KV831,$A$879:$F$2731,6,FALSE)</f>
        <v>255</v>
      </c>
      <c r="KZ831" s="175" t="s">
        <v>69</v>
      </c>
      <c r="LA831" s="10">
        <f>KY831*1.1</f>
        <v>280.5</v>
      </c>
      <c r="LB831" s="10"/>
      <c r="LC831" s="229"/>
      <c r="LD831" s="175" t="s">
        <v>94</v>
      </c>
      <c r="LE831" s="349" t="s">
        <v>183</v>
      </c>
      <c r="LG831" s="176"/>
      <c r="LH831" s="176" t="e">
        <f>VLOOKUP(LE831,$A$879:$F$2731,6,FALSE)</f>
        <v>#N/A</v>
      </c>
      <c r="LI831" s="175" t="s">
        <v>69</v>
      </c>
      <c r="LJ831" s="10" t="e">
        <f>LH831*1.1</f>
        <v>#N/A</v>
      </c>
      <c r="LK831" s="10"/>
      <c r="LL831" s="229"/>
      <c r="LM831" s="175" t="s">
        <v>94</v>
      </c>
      <c r="LN831" s="341" t="s">
        <v>2607</v>
      </c>
      <c r="LP831" s="176"/>
      <c r="LQ831" s="176">
        <f>VLOOKUP(LN831,$A$879:$F$2731,6,FALSE)</f>
        <v>733</v>
      </c>
      <c r="LR831" s="175" t="s">
        <v>69</v>
      </c>
      <c r="LS831" s="10">
        <f>LQ831*1.1</f>
        <v>806.30000000000007</v>
      </c>
      <c r="LT831" s="10"/>
      <c r="LU831" s="229"/>
      <c r="LV831" s="175" t="s">
        <v>94</v>
      </c>
      <c r="LW831" s="341" t="s">
        <v>540</v>
      </c>
      <c r="LY831" s="176"/>
      <c r="LZ831" s="176">
        <f>VLOOKUP(LW831,$A$879:$F$2731,6,FALSE)</f>
        <v>264</v>
      </c>
      <c r="MA831" s="175" t="s">
        <v>69</v>
      </c>
      <c r="MB831" s="10">
        <f>LZ831*1.1</f>
        <v>290.40000000000003</v>
      </c>
      <c r="MC831" s="10"/>
      <c r="MD831" s="229"/>
      <c r="ME831" s="175" t="s">
        <v>94</v>
      </c>
      <c r="MF831" s="341" t="s">
        <v>959</v>
      </c>
      <c r="MH831" s="176"/>
      <c r="MI831" s="176">
        <f>VLOOKUP(MF831,$A$879:$F$2731,6,FALSE)</f>
        <v>595</v>
      </c>
      <c r="MJ831" s="175" t="s">
        <v>69</v>
      </c>
      <c r="MK831" s="10">
        <f>MI831*1.1</f>
        <v>654.5</v>
      </c>
      <c r="ML831" s="10"/>
      <c r="MM831" s="229"/>
      <c r="MN831" s="175" t="s">
        <v>94</v>
      </c>
      <c r="MO831" s="349" t="s">
        <v>183</v>
      </c>
      <c r="MQ831" s="176"/>
      <c r="MR831" s="176" t="e">
        <f>VLOOKUP(MO831,$A$879:$F$2731,6,FALSE)</f>
        <v>#N/A</v>
      </c>
      <c r="MS831" s="175" t="s">
        <v>69</v>
      </c>
      <c r="MT831" s="10" t="e">
        <f>MR831*1.1</f>
        <v>#N/A</v>
      </c>
      <c r="MU831" s="10"/>
      <c r="MV831" s="229"/>
      <c r="MW831" s="175" t="s">
        <v>94</v>
      </c>
      <c r="MX831" s="341" t="s">
        <v>1745</v>
      </c>
      <c r="MZ831" s="176"/>
      <c r="NA831" s="176">
        <f>VLOOKUP(MX831,$A$879:$F$2731,6,FALSE)</f>
        <v>450</v>
      </c>
      <c r="NB831" s="175" t="s">
        <v>69</v>
      </c>
      <c r="NC831" s="10">
        <f>NA831*1.1</f>
        <v>495.00000000000006</v>
      </c>
      <c r="ND831" s="10"/>
      <c r="NE831" s="229"/>
      <c r="NF831" s="175" t="s">
        <v>94</v>
      </c>
      <c r="NG831" s="341" t="s">
        <v>2464</v>
      </c>
      <c r="NI831" s="176"/>
      <c r="NJ831" s="176">
        <f>VLOOKUP(NG831,$A$879:$F$2731,6,FALSE)</f>
        <v>125</v>
      </c>
      <c r="NK831" s="175" t="s">
        <v>69</v>
      </c>
      <c r="NL831" s="10">
        <f>NJ831*1.1</f>
        <v>137.5</v>
      </c>
      <c r="NM831" s="10"/>
      <c r="NN831" s="229"/>
      <c r="NO831" s="175" t="s">
        <v>94</v>
      </c>
      <c r="NP831" s="341" t="s">
        <v>422</v>
      </c>
      <c r="NR831" s="176"/>
      <c r="NS831" s="176">
        <f>VLOOKUP(NP831,$A$879:$F$2731,6,FALSE)</f>
        <v>92</v>
      </c>
      <c r="NT831" s="175" t="s">
        <v>69</v>
      </c>
      <c r="NU831" s="10">
        <f>NS831*1.1</f>
        <v>101.2</v>
      </c>
      <c r="NV831" s="10"/>
      <c r="NW831" s="229"/>
      <c r="NX831" s="175" t="s">
        <v>94</v>
      </c>
      <c r="NY831" s="341" t="s">
        <v>2500</v>
      </c>
      <c r="OA831" s="176"/>
      <c r="OB831" s="176">
        <f>VLOOKUP(NY831,$A$879:$F$2731,6,FALSE)</f>
        <v>618</v>
      </c>
      <c r="OC831" s="175" t="s">
        <v>69</v>
      </c>
      <c r="OD831" s="10">
        <f>OB831*1.1</f>
        <v>679.80000000000007</v>
      </c>
      <c r="OE831" s="10"/>
      <c r="OF831" s="229"/>
      <c r="OG831" s="175" t="s">
        <v>94</v>
      </c>
      <c r="OH831" s="341" t="s">
        <v>445</v>
      </c>
      <c r="OJ831" s="176"/>
      <c r="OK831" s="176">
        <f>VLOOKUP(OH831,$A$879:$F$2731,6,FALSE)</f>
        <v>196</v>
      </c>
      <c r="OL831" s="175" t="s">
        <v>69</v>
      </c>
      <c r="OM831" s="10">
        <f>OK831*1.1</f>
        <v>215.60000000000002</v>
      </c>
      <c r="ON831" s="10"/>
      <c r="OO831" s="229"/>
      <c r="OP831" s="175" t="s">
        <v>94</v>
      </c>
      <c r="OQ831" s="341" t="s">
        <v>2337</v>
      </c>
      <c r="OS831" s="176"/>
      <c r="OT831" s="176">
        <f>VLOOKUP(OQ831,$A$879:$F$2731,6,FALSE)</f>
        <v>398</v>
      </c>
      <c r="OU831" s="175" t="s">
        <v>69</v>
      </c>
      <c r="OV831" s="10">
        <f>OT831*1.1</f>
        <v>437.8</v>
      </c>
      <c r="OW831" s="10"/>
      <c r="OX831" s="229"/>
      <c r="OY831" s="175" t="s">
        <v>94</v>
      </c>
      <c r="OZ831" s="351" t="s">
        <v>1740</v>
      </c>
      <c r="PB831" s="176"/>
      <c r="PC831" s="176">
        <f>VLOOKUP(OZ831,$A$879:$F$2731,6,FALSE)</f>
        <v>105</v>
      </c>
      <c r="PD831" s="175" t="s">
        <v>69</v>
      </c>
      <c r="PE831" s="10">
        <f>PC831*1.1</f>
        <v>115.50000000000001</v>
      </c>
      <c r="PF831" s="10"/>
      <c r="PG831" s="229"/>
      <c r="PH831" s="175" t="s">
        <v>94</v>
      </c>
      <c r="PI831" s="341" t="s">
        <v>1012</v>
      </c>
      <c r="PK831" s="176"/>
      <c r="PL831" s="176">
        <f>VLOOKUP(PI831,$A$879:$F$2731,6,FALSE)</f>
        <v>48</v>
      </c>
      <c r="PM831" s="175" t="s">
        <v>69</v>
      </c>
      <c r="PN831" s="10">
        <f>PL831*1.1</f>
        <v>52.800000000000004</v>
      </c>
      <c r="PO831" s="10"/>
      <c r="PP831" s="229"/>
      <c r="PQ831" s="175" t="s">
        <v>94</v>
      </c>
      <c r="PR831" s="341" t="s">
        <v>540</v>
      </c>
      <c r="PT831" s="176"/>
      <c r="PU831" s="176">
        <f>VLOOKUP(PR831,$A$879:$F$2731,6,FALSE)</f>
        <v>264</v>
      </c>
      <c r="PV831" s="175" t="s">
        <v>69</v>
      </c>
      <c r="PW831" s="10">
        <f>PU831*1.1</f>
        <v>290.40000000000003</v>
      </c>
      <c r="PX831" s="10"/>
      <c r="PY831" s="229"/>
      <c r="PZ831" s="175" t="s">
        <v>94</v>
      </c>
      <c r="QA831" s="343" t="s">
        <v>1713</v>
      </c>
      <c r="QC831" s="176"/>
      <c r="QD831" s="176">
        <f>VLOOKUP(QA831,$A$879:$F$2731,6,FALSE)</f>
        <v>318</v>
      </c>
      <c r="QE831" s="175" t="s">
        <v>69</v>
      </c>
      <c r="QF831" s="10">
        <f>QD831*1.1</f>
        <v>349.8</v>
      </c>
      <c r="QG831" s="10"/>
      <c r="QH831" s="229"/>
      <c r="QI831" s="175" t="s">
        <v>94</v>
      </c>
      <c r="QJ831" s="349" t="s">
        <v>183</v>
      </c>
      <c r="QL831" s="176"/>
      <c r="QM831" s="176" t="e">
        <f>VLOOKUP(QJ831,$A$879:$F$2731,6,FALSE)</f>
        <v>#N/A</v>
      </c>
      <c r="QN831" s="175" t="s">
        <v>69</v>
      </c>
      <c r="QO831" s="10" t="e">
        <f>QM831*1.1</f>
        <v>#N/A</v>
      </c>
      <c r="QP831" s="10"/>
      <c r="QQ831" s="229"/>
      <c r="QR831" s="175" t="s">
        <v>94</v>
      </c>
      <c r="QS831" s="341" t="s">
        <v>516</v>
      </c>
      <c r="QU831" s="176"/>
      <c r="QV831" s="176">
        <f>VLOOKUP(QS831,$A$879:$F$2731,6,FALSE)</f>
        <v>194</v>
      </c>
      <c r="QW831" s="175" t="s">
        <v>69</v>
      </c>
      <c r="QX831" s="10">
        <f>QV831*1.1</f>
        <v>213.4</v>
      </c>
      <c r="QY831" s="10"/>
      <c r="QZ831" s="229"/>
      <c r="RA831" s="175" t="s">
        <v>94</v>
      </c>
      <c r="RB831" s="341" t="s">
        <v>1386</v>
      </c>
      <c r="RD831" s="176"/>
      <c r="RE831" s="176">
        <f>VLOOKUP(RB831,$A$879:$F$2731,6,FALSE)</f>
        <v>74</v>
      </c>
      <c r="RF831" s="175" t="s">
        <v>69</v>
      </c>
      <c r="RG831" s="10">
        <f>RE831*1.1</f>
        <v>81.400000000000006</v>
      </c>
      <c r="RH831" s="10"/>
      <c r="RI831" s="229"/>
      <c r="RJ831" s="175" t="s">
        <v>94</v>
      </c>
      <c r="RK831" s="341" t="s">
        <v>1740</v>
      </c>
      <c r="RM831" s="176"/>
      <c r="RN831" s="176">
        <f>VLOOKUP(RK831,$A$879:$F$2731,6,FALSE)</f>
        <v>105</v>
      </c>
      <c r="RO831" s="175" t="s">
        <v>69</v>
      </c>
      <c r="RP831" s="10">
        <f>RN831*1.1</f>
        <v>115.50000000000001</v>
      </c>
      <c r="RQ831" s="10"/>
      <c r="RR831" s="229"/>
      <c r="RS831" s="175" t="s">
        <v>94</v>
      </c>
      <c r="RT831" s="349" t="s">
        <v>183</v>
      </c>
      <c r="RV831" s="176"/>
      <c r="RW831" s="176" t="e">
        <f>VLOOKUP(RT831,$A$879:$F$2731,6,FALSE)</f>
        <v>#N/A</v>
      </c>
      <c r="RX831" s="175" t="s">
        <v>69</v>
      </c>
      <c r="RY831" s="10" t="e">
        <f>RW831*1.1</f>
        <v>#N/A</v>
      </c>
      <c r="RZ831" s="10"/>
      <c r="SA831" s="235"/>
      <c r="SB831" s="175" t="s">
        <v>94</v>
      </c>
      <c r="SC831" s="341" t="s">
        <v>2607</v>
      </c>
      <c r="SE831" s="176"/>
      <c r="SF831" s="176">
        <f>VLOOKUP(SC831,$A$879:$F$2731,6,FALSE)</f>
        <v>733</v>
      </c>
      <c r="SG831" s="175" t="s">
        <v>69</v>
      </c>
      <c r="SH831" s="10">
        <f>SF831*1.1</f>
        <v>806.30000000000007</v>
      </c>
      <c r="SI831" s="10"/>
      <c r="SJ831" s="235"/>
      <c r="SK831" s="175" t="s">
        <v>94</v>
      </c>
      <c r="SL831" s="341" t="s">
        <v>1386</v>
      </c>
      <c r="SN831" s="176"/>
      <c r="SO831" s="176">
        <f>VLOOKUP(SL831,$A$879:$F$2731,6,FALSE)</f>
        <v>74</v>
      </c>
      <c r="SP831" s="175" t="s">
        <v>69</v>
      </c>
      <c r="SQ831" s="10">
        <f>SO831*1.1</f>
        <v>81.400000000000006</v>
      </c>
      <c r="SR831" s="10"/>
      <c r="SS831" s="235"/>
      <c r="ST831" s="175" t="s">
        <v>94</v>
      </c>
      <c r="SU831" s="341" t="s">
        <v>540</v>
      </c>
      <c r="SW831" s="176"/>
      <c r="SX831" s="176">
        <f>VLOOKUP(SU831,$A$879:$F$2731,6,FALSE)</f>
        <v>264</v>
      </c>
      <c r="SY831" s="175" t="s">
        <v>69</v>
      </c>
      <c r="SZ831" s="10">
        <f>SX831*1.1</f>
        <v>290.40000000000003</v>
      </c>
      <c r="TA831" s="10"/>
      <c r="TB831" s="235"/>
      <c r="TC831" s="175" t="s">
        <v>94</v>
      </c>
      <c r="TD831" s="349" t="s">
        <v>183</v>
      </c>
      <c r="TF831" s="176"/>
      <c r="TG831" s="176" t="e">
        <f>VLOOKUP(TD831,$A$879:$F$2731,6,FALSE)</f>
        <v>#N/A</v>
      </c>
      <c r="TH831" s="175" t="s">
        <v>69</v>
      </c>
      <c r="TI831" s="10" t="e">
        <f>TG831*1.1</f>
        <v>#N/A</v>
      </c>
      <c r="TK831" s="235"/>
      <c r="TL831" s="175" t="s">
        <v>94</v>
      </c>
      <c r="TM831" s="341" t="s">
        <v>3310</v>
      </c>
      <c r="TO831" s="176"/>
      <c r="TP831" s="176">
        <f>VLOOKUP(TM831,$A$879:$F$2731,6,FALSE)</f>
        <v>171</v>
      </c>
      <c r="TQ831" s="175" t="s">
        <v>69</v>
      </c>
      <c r="TR831" s="10">
        <f>TP831*1.1</f>
        <v>188.10000000000002</v>
      </c>
      <c r="TS831" s="10"/>
      <c r="TT831" s="235"/>
      <c r="TU831" s="175" t="s">
        <v>94</v>
      </c>
      <c r="TV831" s="341" t="s">
        <v>1403</v>
      </c>
      <c r="TX831" s="176"/>
      <c r="TY831" s="176">
        <f>VLOOKUP(TV831,$A$879:$F$2731,6,FALSE)</f>
        <v>0</v>
      </c>
      <c r="TZ831" s="175" t="s">
        <v>69</v>
      </c>
      <c r="UA831" s="10">
        <f>TY831*1.1</f>
        <v>0</v>
      </c>
      <c r="UB831" s="10"/>
      <c r="UC831" s="235"/>
      <c r="UD831" s="175" t="s">
        <v>94</v>
      </c>
      <c r="UE831" s="341" t="s">
        <v>2008</v>
      </c>
      <c r="UG831" s="176"/>
      <c r="UH831" s="176">
        <f>VLOOKUP(UE831,$A$879:$F$2731,6,FALSE)</f>
        <v>169</v>
      </c>
      <c r="UI831" s="175" t="s">
        <v>69</v>
      </c>
      <c r="UJ831" s="10">
        <f>UH831*1.1</f>
        <v>185.9</v>
      </c>
      <c r="UK831" s="10"/>
      <c r="UL831" s="235"/>
      <c r="UM831" s="175" t="s">
        <v>94</v>
      </c>
      <c r="UN831" s="349" t="s">
        <v>183</v>
      </c>
      <c r="UP831" s="176"/>
      <c r="UQ831" s="176" t="e">
        <f>VLOOKUP(UN831,$A$879:$F$2731,6,FALSE)</f>
        <v>#N/A</v>
      </c>
      <c r="UR831" s="175" t="s">
        <v>69</v>
      </c>
      <c r="US831" s="10" t="e">
        <f>UQ831*1.1</f>
        <v>#N/A</v>
      </c>
      <c r="UT831" s="10"/>
      <c r="UU831" s="235"/>
      <c r="UV831" s="175" t="s">
        <v>94</v>
      </c>
      <c r="UW831" s="341" t="s">
        <v>3310</v>
      </c>
      <c r="UY831" s="176"/>
      <c r="UZ831" s="176">
        <f>VLOOKUP(UW831,$A$879:$F$2731,6,FALSE)</f>
        <v>171</v>
      </c>
      <c r="VA831" s="175" t="s">
        <v>69</v>
      </c>
      <c r="VB831" s="10">
        <f>UZ831*1.1</f>
        <v>188.10000000000002</v>
      </c>
      <c r="VC831" s="10"/>
      <c r="VD831" s="235"/>
      <c r="VE831" s="175" t="s">
        <v>94</v>
      </c>
      <c r="VF831" s="349" t="s">
        <v>183</v>
      </c>
      <c r="VH831" s="176"/>
      <c r="VI831" s="176" t="e">
        <f>VLOOKUP(VF831,$A$879:$F$2731,6,FALSE)</f>
        <v>#N/A</v>
      </c>
      <c r="VJ831" s="175" t="s">
        <v>69</v>
      </c>
      <c r="VK831" s="10" t="e">
        <f>VI831*1.1</f>
        <v>#N/A</v>
      </c>
      <c r="VL831" s="10"/>
      <c r="VM831" s="235"/>
      <c r="VN831" s="175" t="s">
        <v>94</v>
      </c>
      <c r="VO831" s="341" t="s">
        <v>2008</v>
      </c>
      <c r="VQ831" s="176"/>
      <c r="VR831" s="176">
        <f>VLOOKUP(VO831,$A$879:$F$2731,6,FALSE)</f>
        <v>169</v>
      </c>
      <c r="VS831" s="175" t="s">
        <v>69</v>
      </c>
      <c r="VT831" s="10">
        <f>VR831*1.1</f>
        <v>185.9</v>
      </c>
      <c r="VU831" s="10"/>
      <c r="VV831" s="235"/>
      <c r="VW831" s="175" t="s">
        <v>94</v>
      </c>
      <c r="VX831" s="349" t="s">
        <v>183</v>
      </c>
      <c r="VZ831" s="176"/>
      <c r="WA831" s="176" t="e">
        <f>VLOOKUP(VX831,$A$879:$F$2731,6,FALSE)</f>
        <v>#N/A</v>
      </c>
      <c r="WB831" s="175" t="s">
        <v>69</v>
      </c>
      <c r="WC831" s="10" t="e">
        <f>WA831*1.1</f>
        <v>#N/A</v>
      </c>
      <c r="WE831" s="235"/>
      <c r="WF831" s="175" t="s">
        <v>94</v>
      </c>
      <c r="WG831" s="341" t="s">
        <v>2464</v>
      </c>
      <c r="WI831" s="176"/>
      <c r="WJ831" s="176">
        <f>VLOOKUP(WG831,$A$879:$F$2731,6,FALSE)</f>
        <v>125</v>
      </c>
      <c r="WK831" s="175" t="s">
        <v>69</v>
      </c>
      <c r="WL831" s="10">
        <f>WJ831*1.1</f>
        <v>137.5</v>
      </c>
      <c r="WN831" s="235"/>
      <c r="WO831" s="175" t="s">
        <v>94</v>
      </c>
      <c r="WP831" s="341" t="s">
        <v>2464</v>
      </c>
      <c r="WQ831" s="176"/>
      <c r="WR831" s="176"/>
      <c r="WS831" s="176">
        <f>VLOOKUP(WP831,$A$879:$F$2731,6,FALSE)</f>
        <v>125</v>
      </c>
      <c r="WT831" s="175" t="s">
        <v>69</v>
      </c>
      <c r="WU831" s="10">
        <f>WS831*1.1</f>
        <v>137.5</v>
      </c>
      <c r="WV831" s="10"/>
      <c r="WW831" s="235"/>
      <c r="WX831" s="175" t="s">
        <v>94</v>
      </c>
      <c r="WY831" s="341" t="s">
        <v>956</v>
      </c>
      <c r="XA831" s="176"/>
      <c r="XB831" s="176">
        <f>VLOOKUP(WY831,$A$879:$F$2731,6,FALSE)</f>
        <v>36</v>
      </c>
      <c r="XC831" s="175" t="s">
        <v>69</v>
      </c>
      <c r="XD831" s="10">
        <f>XB831*1.1</f>
        <v>39.6</v>
      </c>
      <c r="XF831" s="235"/>
      <c r="XG831" s="175" t="s">
        <v>94</v>
      </c>
      <c r="XH831" s="351" t="s">
        <v>1957</v>
      </c>
      <c r="XJ831" s="176"/>
      <c r="XK831" s="176">
        <f>VLOOKUP(XH831,$A$879:$F$2731,6,FALSE)</f>
        <v>189</v>
      </c>
      <c r="XL831" s="175" t="s">
        <v>69</v>
      </c>
      <c r="XM831" s="10">
        <f>XK831*1.1</f>
        <v>207.9</v>
      </c>
      <c r="XO831" s="235"/>
      <c r="XP831" s="175" t="s">
        <v>94</v>
      </c>
      <c r="XQ831" s="341" t="s">
        <v>2039</v>
      </c>
      <c r="XS831" s="176"/>
      <c r="XT831" s="176">
        <f>VLOOKUP(XQ831,$A$879:$F$2731,6,FALSE)</f>
        <v>218</v>
      </c>
      <c r="XU831" s="175" t="s">
        <v>69</v>
      </c>
      <c r="XV831" s="10">
        <f>XT831*1.1</f>
        <v>239.8</v>
      </c>
      <c r="XW831" s="10"/>
      <c r="XX831" s="235"/>
      <c r="XY831" s="175" t="s">
        <v>94</v>
      </c>
      <c r="XZ831" s="341" t="s">
        <v>1403</v>
      </c>
      <c r="YB831" s="176"/>
      <c r="YC831" s="176">
        <f>VLOOKUP(XZ831,$A$879:$F$2731,6,FALSE)</f>
        <v>0</v>
      </c>
      <c r="YD831" s="175" t="s">
        <v>69</v>
      </c>
      <c r="YE831" s="10">
        <f>YC831*1.1</f>
        <v>0</v>
      </c>
      <c r="YG831" s="235"/>
      <c r="YH831" s="175" t="s">
        <v>94</v>
      </c>
      <c r="YI831" s="341" t="s">
        <v>2118</v>
      </c>
      <c r="YK831" s="176"/>
      <c r="YL831" s="176">
        <f>VLOOKUP(YI831,$A$879:$F$2731,6,FALSE)</f>
        <v>281</v>
      </c>
      <c r="YM831" s="175" t="s">
        <v>69</v>
      </c>
      <c r="YN831" s="10">
        <f>YL831*1.1</f>
        <v>309.10000000000002</v>
      </c>
      <c r="YO831" s="10"/>
      <c r="YP831" s="235"/>
      <c r="YQ831" s="175" t="s">
        <v>94</v>
      </c>
      <c r="YR831" s="341" t="s">
        <v>1745</v>
      </c>
      <c r="YT831" s="176"/>
      <c r="YU831" s="176">
        <f>VLOOKUP(YR831,$A$879:$F$2731,6,FALSE)</f>
        <v>450</v>
      </c>
      <c r="YV831" s="175" t="s">
        <v>69</v>
      </c>
      <c r="YW831" s="10">
        <f>YU831*1.1</f>
        <v>495.00000000000006</v>
      </c>
      <c r="YY831" s="235"/>
      <c r="YZ831" s="175" t="s">
        <v>94</v>
      </c>
      <c r="ZA831" s="341" t="s">
        <v>1700</v>
      </c>
      <c r="ZC831" s="176"/>
      <c r="ZD831" s="176">
        <f>VLOOKUP(ZA831,$A$879:$F$2731,6,FALSE)</f>
        <v>255</v>
      </c>
      <c r="ZE831" s="175" t="s">
        <v>69</v>
      </c>
      <c r="ZF831" s="10">
        <f>ZD831*1.1</f>
        <v>280.5</v>
      </c>
      <c r="ZH831" s="235"/>
      <c r="ZI831" s="175" t="s">
        <v>94</v>
      </c>
      <c r="ZJ831" s="341" t="s">
        <v>1700</v>
      </c>
      <c r="ZL831" s="176"/>
      <c r="ZM831" s="176">
        <f>VLOOKUP(ZJ831,$A$879:$F$2731,6,FALSE)</f>
        <v>255</v>
      </c>
      <c r="ZN831" s="175" t="s">
        <v>69</v>
      </c>
      <c r="ZO831" s="10">
        <f>ZM831*1.1</f>
        <v>280.5</v>
      </c>
      <c r="ZQ831" s="235"/>
      <c r="ZR831" s="175" t="s">
        <v>94</v>
      </c>
      <c r="ZS831" s="341" t="s">
        <v>959</v>
      </c>
      <c r="ZU831" s="176"/>
      <c r="ZV831" s="176">
        <f>VLOOKUP(ZS831,$A$879:$F$2731,6,FALSE)</f>
        <v>595</v>
      </c>
      <c r="ZW831" s="175" t="s">
        <v>69</v>
      </c>
      <c r="ZX831" s="10">
        <f>ZV831*1.1</f>
        <v>654.5</v>
      </c>
      <c r="ZY831" s="10"/>
      <c r="ZZ831" s="235"/>
      <c r="AAA831" s="175" t="s">
        <v>94</v>
      </c>
      <c r="AAB831" s="341" t="s">
        <v>2007</v>
      </c>
      <c r="AAD831" s="176"/>
      <c r="AAE831" s="176">
        <f>VLOOKUP(AAB831,$A$879:$F$2731,6,FALSE)</f>
        <v>41</v>
      </c>
      <c r="AAF831" s="175" t="s">
        <v>69</v>
      </c>
      <c r="AAG831" s="10">
        <f>AAE831*1.1</f>
        <v>45.1</v>
      </c>
      <c r="AAH831" s="10"/>
      <c r="AAI831" s="235"/>
      <c r="AAJ831" s="175" t="s">
        <v>94</v>
      </c>
      <c r="AAK831" s="75" t="s">
        <v>183</v>
      </c>
      <c r="AAM831" s="176"/>
      <c r="AAN831" s="176" t="e">
        <f>VLOOKUP(AAK831,$A$879:$F$2731,6,FALSE)</f>
        <v>#N/A</v>
      </c>
      <c r="AAO831" s="175" t="s">
        <v>69</v>
      </c>
      <c r="AAP831" s="10" t="e">
        <f>AAN831*1.1</f>
        <v>#N/A</v>
      </c>
      <c r="AAQ831" s="10"/>
      <c r="AAR831" s="235"/>
      <c r="AAS831" s="175" t="s">
        <v>94</v>
      </c>
      <c r="AAT831" s="341" t="s">
        <v>959</v>
      </c>
      <c r="AAV831" s="176"/>
      <c r="AAW831" s="176">
        <f>VLOOKUP(AAT831,$A$879:$F$2731,6,FALSE)</f>
        <v>595</v>
      </c>
      <c r="AAX831" s="175" t="s">
        <v>69</v>
      </c>
      <c r="AAY831" s="10">
        <f>AAW831*1.1</f>
        <v>654.5</v>
      </c>
      <c r="AAZ831" s="10"/>
      <c r="ABA831" s="235"/>
      <c r="ABB831" s="175" t="s">
        <v>94</v>
      </c>
      <c r="ABC831" s="355" t="s">
        <v>2121</v>
      </c>
      <c r="ABE831" s="176"/>
      <c r="ABF831" s="176">
        <f>VLOOKUP(ABC831,$A$879:$F$2731,6,FALSE)</f>
        <v>145</v>
      </c>
      <c r="ABG831" s="175" t="s">
        <v>69</v>
      </c>
      <c r="ABH831" s="10">
        <f>ABF831*1.1</f>
        <v>159.5</v>
      </c>
      <c r="ABI831" s="10"/>
      <c r="ABJ831" s="235"/>
      <c r="ABK831" s="175" t="s">
        <v>94</v>
      </c>
      <c r="ABL831" s="341" t="s">
        <v>958</v>
      </c>
      <c r="ABN831" s="176"/>
      <c r="ABO831" s="176">
        <f>VLOOKUP(ABL831,$A$879:$F$2731,6,FALSE)</f>
        <v>117</v>
      </c>
      <c r="ABP831" s="175" t="s">
        <v>69</v>
      </c>
      <c r="ABQ831" s="10">
        <f>ABO831*1.1</f>
        <v>128.70000000000002</v>
      </c>
      <c r="ABR831" s="10"/>
      <c r="ABS831" s="235"/>
      <c r="ABT831" s="175" t="s">
        <v>94</v>
      </c>
      <c r="ABU831" s="75" t="s">
        <v>183</v>
      </c>
      <c r="ABW831" s="176"/>
      <c r="ABX831" s="176" t="e">
        <f>VLOOKUP(ABU831,$A$879:$F$2731,6,FALSE)</f>
        <v>#N/A</v>
      </c>
      <c r="ABY831" s="175" t="s">
        <v>69</v>
      </c>
      <c r="ABZ831" s="10" t="e">
        <f>ABX831*1.1</f>
        <v>#N/A</v>
      </c>
      <c r="ACA831" s="10"/>
      <c r="ACB831" s="235"/>
      <c r="ACC831" s="175" t="s">
        <v>94</v>
      </c>
      <c r="ACD831" s="75" t="s">
        <v>183</v>
      </c>
      <c r="ACF831" s="176"/>
      <c r="ACG831" s="176" t="e">
        <f>VLOOKUP(ACD831,$A$879:$F$2731,6,FALSE)</f>
        <v>#N/A</v>
      </c>
      <c r="ACH831" s="175" t="s">
        <v>69</v>
      </c>
      <c r="ACI831" s="10" t="e">
        <f>ACG831*1.1</f>
        <v>#N/A</v>
      </c>
      <c r="ACJ831" s="10"/>
      <c r="ACK831" s="235"/>
      <c r="ACL831" s="175" t="s">
        <v>94</v>
      </c>
      <c r="ACM831" s="75" t="s">
        <v>183</v>
      </c>
      <c r="ACO831" s="176"/>
      <c r="ACP831" s="176" t="e">
        <f>VLOOKUP(ACM831,$A$879:$F$2731,6,FALSE)</f>
        <v>#N/A</v>
      </c>
      <c r="ACQ831" s="175" t="s">
        <v>69</v>
      </c>
      <c r="ACR831" s="10" t="e">
        <f>ACP831*1.1</f>
        <v>#N/A</v>
      </c>
      <c r="ACS831" s="10"/>
      <c r="ACT831" s="235"/>
      <c r="ACU831" s="175" t="s">
        <v>94</v>
      </c>
      <c r="ACV831" s="75" t="s">
        <v>183</v>
      </c>
      <c r="ACX831" s="176"/>
      <c r="ACY831" s="176" t="e">
        <f>VLOOKUP(ACV831,$A$879:$F$2731,6,FALSE)</f>
        <v>#N/A</v>
      </c>
      <c r="ACZ831" s="175" t="s">
        <v>69</v>
      </c>
      <c r="ADA831" s="10" t="e">
        <f>ACY831*1.1</f>
        <v>#N/A</v>
      </c>
      <c r="ADB831" s="10"/>
      <c r="ADC831" s="235"/>
      <c r="ADD831" s="175" t="s">
        <v>94</v>
      </c>
      <c r="ADE831" s="341" t="s">
        <v>2607</v>
      </c>
      <c r="ADG831" s="176"/>
      <c r="ADH831" s="176">
        <f>VLOOKUP(ADE831,$A$879:$F$2731,6,FALSE)</f>
        <v>733</v>
      </c>
      <c r="ADI831" s="175" t="s">
        <v>69</v>
      </c>
      <c r="ADJ831" s="10">
        <f>ADH831*1.1</f>
        <v>806.30000000000007</v>
      </c>
      <c r="ADL831" s="235"/>
      <c r="ADM831" s="175" t="s">
        <v>94</v>
      </c>
      <c r="ADN831" s="75" t="s">
        <v>183</v>
      </c>
      <c r="ADP831" s="176"/>
      <c r="ADQ831" s="176" t="e">
        <f>VLOOKUP(ADN831,$A$879:$F$2731,6,FALSE)</f>
        <v>#N/A</v>
      </c>
      <c r="ADR831" s="175" t="s">
        <v>69</v>
      </c>
      <c r="ADS831" s="10" t="e">
        <f>ADQ831*1.1</f>
        <v>#N/A</v>
      </c>
      <c r="ADT831" s="10"/>
      <c r="ADU831" s="235"/>
      <c r="ADV831" s="175" t="s">
        <v>94</v>
      </c>
      <c r="ADW831" s="341" t="s">
        <v>434</v>
      </c>
      <c r="ADY831" s="176"/>
      <c r="ADZ831" s="176">
        <f>VLOOKUP(ADW831,$A$879:$F$2731,6,FALSE)</f>
        <v>83</v>
      </c>
      <c r="AEA831" s="175" t="s">
        <v>69</v>
      </c>
      <c r="AEB831" s="10">
        <f>ADZ831*1.1</f>
        <v>91.300000000000011</v>
      </c>
      <c r="AED831" s="235"/>
      <c r="AEE831" s="175" t="s">
        <v>94</v>
      </c>
      <c r="AEF831" s="75" t="s">
        <v>183</v>
      </c>
      <c r="AEH831" s="176"/>
      <c r="AEI831" s="176" t="e">
        <f>VLOOKUP(AEF831,$A$879:$F$2731,6,FALSE)</f>
        <v>#N/A</v>
      </c>
      <c r="AEJ831" s="175" t="s">
        <v>69</v>
      </c>
      <c r="AEK831" s="10" t="e">
        <f>AEI831*1.1</f>
        <v>#N/A</v>
      </c>
      <c r="AEM831" s="235"/>
      <c r="AEN831" s="175" t="s">
        <v>94</v>
      </c>
      <c r="AEO831" s="75" t="s">
        <v>183</v>
      </c>
      <c r="AEQ831" s="176"/>
      <c r="AER831" s="176" t="e">
        <f>VLOOKUP(AEO831,$A$879:$F$2731,6,FALSE)</f>
        <v>#N/A</v>
      </c>
      <c r="AES831" s="175" t="s">
        <v>69</v>
      </c>
      <c r="AET831" s="10" t="e">
        <f>AER831*1.1</f>
        <v>#N/A</v>
      </c>
      <c r="AEV831" s="235"/>
      <c r="AEW831" s="175" t="s">
        <v>94</v>
      </c>
      <c r="AEX831" s="75" t="s">
        <v>183</v>
      </c>
      <c r="AEZ831" s="176"/>
      <c r="AFA831" s="176" t="e">
        <f>VLOOKUP(AEX831,$A$879:$F$2731,6,FALSE)</f>
        <v>#N/A</v>
      </c>
      <c r="AFB831" s="175" t="s">
        <v>69</v>
      </c>
      <c r="AFC831" s="10" t="e">
        <f>AFA831*1.1</f>
        <v>#N/A</v>
      </c>
      <c r="AFD831" s="10"/>
      <c r="AFE831" s="235"/>
      <c r="AFF831" s="175" t="s">
        <v>94</v>
      </c>
      <c r="AFG831" s="75" t="s">
        <v>183</v>
      </c>
      <c r="AFI831" s="176"/>
      <c r="AFJ831" s="176" t="e">
        <f>VLOOKUP(AFG831,$A$879:$F$2731,6,FALSE)</f>
        <v>#N/A</v>
      </c>
      <c r="AFK831" s="175" t="s">
        <v>69</v>
      </c>
      <c r="AFL831" s="10" t="e">
        <f>AFJ831*1.1</f>
        <v>#N/A</v>
      </c>
      <c r="AFM831" s="10"/>
      <c r="AFN831" s="235"/>
      <c r="AFO831" s="175" t="s">
        <v>94</v>
      </c>
      <c r="AFP831" s="75" t="s">
        <v>183</v>
      </c>
      <c r="AFR831" s="176"/>
      <c r="AFS831" s="176" t="e">
        <f>VLOOKUP(AFP831,$A$879:$F$2731,6,FALSE)</f>
        <v>#N/A</v>
      </c>
      <c r="AFT831" s="175" t="s">
        <v>69</v>
      </c>
      <c r="AFU831" s="10" t="e">
        <f>AFS831*1.1</f>
        <v>#N/A</v>
      </c>
      <c r="AFV831" s="10"/>
      <c r="AFW831" s="235"/>
      <c r="AFX831" s="175" t="s">
        <v>94</v>
      </c>
      <c r="AFY831" s="341" t="s">
        <v>1713</v>
      </c>
      <c r="AGA831" s="176"/>
      <c r="AGB831" s="176">
        <f>VLOOKUP(AFY831,$A$879:$F$2731,6,FALSE)</f>
        <v>318</v>
      </c>
      <c r="AGC831" s="175" t="s">
        <v>69</v>
      </c>
      <c r="AGD831" s="10">
        <f>AGB831*1.1</f>
        <v>349.8</v>
      </c>
      <c r="AGE831" s="10"/>
      <c r="AGF831" s="235"/>
      <c r="AGG831" s="175" t="s">
        <v>94</v>
      </c>
      <c r="AGH831" s="341" t="s">
        <v>2623</v>
      </c>
      <c r="AGJ831" s="176"/>
      <c r="AGK831" s="176">
        <f>VLOOKUP(AGH831,$A$879:$F$2731,6,FALSE)</f>
        <v>385</v>
      </c>
      <c r="AGL831" s="175" t="s">
        <v>69</v>
      </c>
      <c r="AGM831" s="10">
        <f>AGK831*1.1</f>
        <v>423.50000000000006</v>
      </c>
      <c r="AGN831" s="10"/>
      <c r="AGO831" s="235"/>
      <c r="AGP831" s="175" t="s">
        <v>94</v>
      </c>
      <c r="AGQ831" s="341" t="s">
        <v>445</v>
      </c>
      <c r="AGS831" s="176"/>
      <c r="AGT831" s="176">
        <f>VLOOKUP(AGQ831,$A$879:$F$2731,6,FALSE)</f>
        <v>196</v>
      </c>
      <c r="AGU831" s="175" t="s">
        <v>69</v>
      </c>
      <c r="AGV831" s="10">
        <f>AGT831*1.1</f>
        <v>215.60000000000002</v>
      </c>
      <c r="AGW831" s="10"/>
      <c r="AGX831" s="235"/>
      <c r="AGY831" s="175" t="s">
        <v>94</v>
      </c>
      <c r="AGZ831" s="341" t="s">
        <v>2337</v>
      </c>
      <c r="AHB831" s="176"/>
      <c r="AHC831" s="176">
        <f>VLOOKUP(AGZ831,$A$879:$F$2731,6,FALSE)</f>
        <v>398</v>
      </c>
      <c r="AHD831" s="175" t="s">
        <v>69</v>
      </c>
      <c r="AHE831" s="10">
        <f>AHC831*1.1</f>
        <v>437.8</v>
      </c>
      <c r="AHF831" s="10"/>
      <c r="AHG831" s="235"/>
      <c r="AHH831" s="175" t="s">
        <v>94</v>
      </c>
      <c r="AHI831" s="398" t="s">
        <v>2118</v>
      </c>
      <c r="AHK831" s="176"/>
      <c r="AHL831" s="176">
        <f>VLOOKUP(AHI831,$A$879:$F$2731,6,FALSE)</f>
        <v>281</v>
      </c>
      <c r="AHM831" s="175" t="s">
        <v>69</v>
      </c>
      <c r="AHN831" s="10">
        <f>AHL831*1.1</f>
        <v>309.10000000000002</v>
      </c>
      <c r="AHO831" s="10"/>
      <c r="AHP831" s="235"/>
      <c r="AHQ831" s="175" t="s">
        <v>94</v>
      </c>
      <c r="AHR831" s="341" t="s">
        <v>2007</v>
      </c>
      <c r="AHT831" s="176"/>
      <c r="AHU831" s="176">
        <f>VLOOKUP(AHR831,$A$879:$F$2731,6,FALSE)</f>
        <v>41</v>
      </c>
      <c r="AHV831" s="175" t="s">
        <v>69</v>
      </c>
      <c r="AHW831" s="10">
        <f>AHU831*1.1</f>
        <v>45.1</v>
      </c>
      <c r="AHX831" s="10"/>
      <c r="AHY831" s="235"/>
      <c r="AHZ831" s="175" t="s">
        <v>94</v>
      </c>
      <c r="AIA831" s="341" t="s">
        <v>2591</v>
      </c>
      <c r="AIC831" s="176"/>
      <c r="AID831" s="176">
        <f>VLOOKUP(AIA831,$A$879:$F$2731,6,FALSE)</f>
        <v>229</v>
      </c>
      <c r="AIE831" s="175" t="s">
        <v>69</v>
      </c>
      <c r="AIF831" s="10">
        <f>AID831*1.1</f>
        <v>251.90000000000003</v>
      </c>
      <c r="AIG831" s="10"/>
      <c r="AIH831" s="235"/>
      <c r="AII831" s="175" t="s">
        <v>94</v>
      </c>
      <c r="AIJ831" s="341" t="s">
        <v>2464</v>
      </c>
      <c r="AIL831" s="176"/>
      <c r="AIM831" s="176">
        <f>VLOOKUP(AIJ831,$A$879:$F$2731,6,FALSE)</f>
        <v>125</v>
      </c>
      <c r="AIN831" s="175" t="s">
        <v>69</v>
      </c>
      <c r="AIO831" s="10">
        <f>AIM831*1.1</f>
        <v>137.5</v>
      </c>
      <c r="AIP831" s="10"/>
      <c r="AIQ831" s="235"/>
      <c r="AIR831" s="175" t="s">
        <v>94</v>
      </c>
      <c r="AIS831" s="341" t="s">
        <v>2623</v>
      </c>
      <c r="AIU831" s="176"/>
      <c r="AIV831" s="176">
        <f>VLOOKUP(AIS831,$A$879:$F$2731,6,FALSE)</f>
        <v>385</v>
      </c>
      <c r="AIW831" s="175" t="s">
        <v>69</v>
      </c>
      <c r="AIX831" s="10">
        <f>AIV831*1.1</f>
        <v>423.50000000000006</v>
      </c>
      <c r="AIY831" s="10"/>
      <c r="AIZ831" s="235"/>
      <c r="AJA831" s="175" t="s">
        <v>94</v>
      </c>
      <c r="AJB831" s="351" t="s">
        <v>2044</v>
      </c>
      <c r="AJD831" s="176"/>
      <c r="AJE831" s="176">
        <f>VLOOKUP(AJB831,$A$879:$F$2731,6,FALSE)</f>
        <v>323</v>
      </c>
      <c r="AJF831" s="175" t="s">
        <v>69</v>
      </c>
      <c r="AJG831" s="10">
        <f>AJE831*1.1</f>
        <v>355.3</v>
      </c>
      <c r="AJH831" s="10"/>
      <c r="AJI831" s="235"/>
      <c r="AJJ831" s="175" t="s">
        <v>94</v>
      </c>
      <c r="AJK831" s="341" t="s">
        <v>2607</v>
      </c>
      <c r="AJM831" s="176"/>
      <c r="AJN831" s="176">
        <f>VLOOKUP(AJK831,$A$879:$F$2731,6,FALSE)</f>
        <v>733</v>
      </c>
      <c r="AJO831" s="175" t="s">
        <v>69</v>
      </c>
      <c r="AJP831" s="10">
        <f>AJN831*1.1</f>
        <v>806.30000000000007</v>
      </c>
      <c r="AJQ831" s="10"/>
      <c r="AJR831" s="235"/>
      <c r="AJS831" s="175" t="s">
        <v>94</v>
      </c>
      <c r="AJT831" s="347" t="s">
        <v>2623</v>
      </c>
      <c r="AJV831" s="176"/>
      <c r="AJW831" s="176">
        <f>VLOOKUP(AJT831,$A$879:$F$2731,6,FALSE)</f>
        <v>385</v>
      </c>
      <c r="AJX831" s="175" t="s">
        <v>69</v>
      </c>
      <c r="AJY831" s="10">
        <f>AJW831*1.1</f>
        <v>423.50000000000006</v>
      </c>
      <c r="AJZ831" s="10"/>
      <c r="AKA831" s="235"/>
      <c r="AKB831" s="175" t="s">
        <v>94</v>
      </c>
      <c r="AKC831" s="341" t="s">
        <v>959</v>
      </c>
      <c r="AKE831" s="176"/>
      <c r="AKF831" s="176">
        <f>VLOOKUP(AKC831,$A$879:$F$2731,6,FALSE)</f>
        <v>595</v>
      </c>
      <c r="AKG831" s="175" t="s">
        <v>69</v>
      </c>
      <c r="AKH831" s="10">
        <f>AKF831*1.1</f>
        <v>654.5</v>
      </c>
      <c r="AKI831" s="10"/>
      <c r="AKJ831" s="235"/>
      <c r="AKK831" s="175" t="s">
        <v>94</v>
      </c>
      <c r="AKL831" s="341" t="s">
        <v>2607</v>
      </c>
      <c r="AKN831" s="176"/>
      <c r="AKO831" s="176">
        <f>VLOOKUP(AKL831,$A$879:$F$2731,6,FALSE)</f>
        <v>733</v>
      </c>
      <c r="AKP831" s="175" t="s">
        <v>69</v>
      </c>
      <c r="AKQ831" s="10">
        <f>AKO831*1.1</f>
        <v>806.30000000000007</v>
      </c>
      <c r="AKR831" s="10"/>
      <c r="AKS831" s="235"/>
      <c r="AKT831" s="175" t="s">
        <v>94</v>
      </c>
      <c r="AKU831" s="341" t="s">
        <v>959</v>
      </c>
      <c r="AKW831" s="176"/>
      <c r="AKX831" s="176">
        <f>VLOOKUP(AKU831,$A$879:$F$2731,6,FALSE)</f>
        <v>595</v>
      </c>
      <c r="AKY831" s="175" t="s">
        <v>69</v>
      </c>
      <c r="AKZ831" s="10">
        <f>AKX831*1.1</f>
        <v>654.5</v>
      </c>
      <c r="ALA831" s="10"/>
      <c r="ALB831" s="235"/>
      <c r="ALC831" s="175" t="s">
        <v>94</v>
      </c>
      <c r="ALD831" s="341" t="s">
        <v>1745</v>
      </c>
      <c r="ALF831" s="176"/>
      <c r="ALG831" s="176">
        <f>VLOOKUP(ALD831,$A$879:$F$2731,6,FALSE)</f>
        <v>450</v>
      </c>
      <c r="ALH831" s="175" t="s">
        <v>69</v>
      </c>
      <c r="ALI831" s="10">
        <f>ALG831*1.1</f>
        <v>495.00000000000006</v>
      </c>
      <c r="ALJ831" s="10"/>
      <c r="ALK831" s="235"/>
      <c r="ALL831" s="175" t="s">
        <v>94</v>
      </c>
      <c r="ALM831" s="341" t="s">
        <v>2464</v>
      </c>
      <c r="ALO831" s="176"/>
      <c r="ALP831" s="176">
        <f>VLOOKUP(ALM831,$A$879:$F$2731,6,FALSE)</f>
        <v>125</v>
      </c>
      <c r="ALQ831" s="175" t="s">
        <v>69</v>
      </c>
      <c r="ALR831" s="10">
        <f>ALP831*1.1</f>
        <v>137.5</v>
      </c>
      <c r="ALS831" s="10"/>
      <c r="ALT831" s="235"/>
      <c r="ALU831" s="175" t="s">
        <v>94</v>
      </c>
      <c r="ALV831" s="341" t="s">
        <v>994</v>
      </c>
      <c r="ALX831" s="176"/>
      <c r="ALY831" s="176">
        <f>VLOOKUP(ALV831,$A$879:$F$2731,6,FALSE)</f>
        <v>34</v>
      </c>
      <c r="ALZ831" s="175" t="s">
        <v>69</v>
      </c>
      <c r="AMA831" s="10">
        <f>ALY831*1.1</f>
        <v>37.400000000000006</v>
      </c>
      <c r="AMB831" s="10"/>
      <c r="AMC831" s="235"/>
      <c r="AMD831" s="175" t="s">
        <v>94</v>
      </c>
      <c r="AME831" s="401" t="s">
        <v>461</v>
      </c>
      <c r="AMG831" s="176"/>
      <c r="AMH831" s="176">
        <f>VLOOKUP(AME831,$A$879:$F$2731,6,FALSE)</f>
        <v>224</v>
      </c>
      <c r="AMI831" s="175" t="s">
        <v>69</v>
      </c>
      <c r="AMJ831" s="10">
        <f>AMH831*1.1</f>
        <v>246.40000000000003</v>
      </c>
      <c r="AMK831" s="10"/>
      <c r="AML831" s="235"/>
      <c r="AMM831" s="175" t="s">
        <v>94</v>
      </c>
      <c r="AMN831" s="343" t="s">
        <v>2464</v>
      </c>
      <c r="AMP831" s="176"/>
      <c r="AMQ831" s="176">
        <f>VLOOKUP(AMN831,$A$879:$F$2731,6,FALSE)</f>
        <v>125</v>
      </c>
      <c r="AMR831" s="175" t="s">
        <v>69</v>
      </c>
      <c r="AMS831" s="10">
        <f>AMQ831*1.1</f>
        <v>137.5</v>
      </c>
      <c r="AMT831" s="10"/>
      <c r="AMU831" s="235"/>
      <c r="AMV831" s="175" t="s">
        <v>94</v>
      </c>
      <c r="AMW831" s="341" t="s">
        <v>2607</v>
      </c>
      <c r="AMY831" s="176"/>
      <c r="AMZ831" s="176">
        <f>VLOOKUP(AMW831,$A$879:$F$2731,6,FALSE)</f>
        <v>733</v>
      </c>
      <c r="ANA831" s="175" t="s">
        <v>69</v>
      </c>
      <c r="ANB831" s="10">
        <f>AMZ831*1.1</f>
        <v>806.30000000000007</v>
      </c>
      <c r="ANC831" s="10"/>
      <c r="AND831" s="235"/>
      <c r="ANE831" s="175" t="s">
        <v>94</v>
      </c>
      <c r="ANF831" s="341" t="s">
        <v>2118</v>
      </c>
      <c r="ANH831" s="176"/>
      <c r="ANI831" s="176">
        <f>VLOOKUP(ANF831,$A$879:$F$2731,6,FALSE)</f>
        <v>281</v>
      </c>
      <c r="ANJ831" s="175" t="s">
        <v>69</v>
      </c>
      <c r="ANK831" s="10">
        <f>ANI831*1.1</f>
        <v>309.10000000000002</v>
      </c>
      <c r="ANL831" s="10"/>
      <c r="ANM831" s="235"/>
      <c r="ANN831" s="175" t="s">
        <v>94</v>
      </c>
      <c r="ANO831" s="351" t="s">
        <v>2607</v>
      </c>
      <c r="ANQ831" s="176"/>
      <c r="ANR831" s="176">
        <f>VLOOKUP(ANO831,$A$879:$F$2731,6,FALSE)</f>
        <v>733</v>
      </c>
      <c r="ANS831" s="175" t="s">
        <v>69</v>
      </c>
      <c r="ANT831" s="10">
        <f>ANR831*1.1</f>
        <v>806.30000000000007</v>
      </c>
      <c r="ANU831" s="10"/>
      <c r="ANV831" s="235"/>
      <c r="ANW831" s="175" t="s">
        <v>94</v>
      </c>
      <c r="ANX831" s="341" t="s">
        <v>994</v>
      </c>
      <c r="ANZ831" s="176"/>
      <c r="AOA831" s="176">
        <f>VLOOKUP(ANX831,$A$879:$F$2731,6,FALSE)</f>
        <v>34</v>
      </c>
      <c r="AOB831" s="175" t="s">
        <v>69</v>
      </c>
      <c r="AOC831" s="10">
        <f>AOA831*1.1</f>
        <v>37.400000000000006</v>
      </c>
      <c r="AOD831" s="10"/>
      <c r="AOE831" s="235"/>
      <c r="AOF831" s="175" t="s">
        <v>94</v>
      </c>
      <c r="AOG831" s="75" t="s">
        <v>183</v>
      </c>
      <c r="AOI831" s="176"/>
      <c r="AOJ831" s="176" t="e">
        <f>VLOOKUP(AOG831,$A$879:$F$2731,6,FALSE)</f>
        <v>#N/A</v>
      </c>
      <c r="AOK831" s="175" t="s">
        <v>69</v>
      </c>
      <c r="AOL831" s="10" t="e">
        <f>AOJ831*1.1</f>
        <v>#N/A</v>
      </c>
      <c r="AOM831" s="10"/>
      <c r="AON831" s="235"/>
      <c r="AOO831" s="175" t="s">
        <v>94</v>
      </c>
      <c r="AOP831" s="341" t="s">
        <v>1957</v>
      </c>
      <c r="AOR831" s="176"/>
      <c r="AOS831" s="176">
        <f>VLOOKUP(AOP831,$A$879:$F$2731,6,FALSE)</f>
        <v>189</v>
      </c>
      <c r="AOT831" s="175" t="s">
        <v>69</v>
      </c>
      <c r="AOU831" s="10">
        <f>AOS831*1.1</f>
        <v>207.9</v>
      </c>
      <c r="AOV831" s="10"/>
      <c r="AOW831" s="235"/>
      <c r="AOX831" s="175" t="s">
        <v>94</v>
      </c>
      <c r="AOY831" s="404" t="s">
        <v>2044</v>
      </c>
      <c r="APA831" s="176"/>
      <c r="APB831" s="176">
        <f>VLOOKUP(AOY831,$A$879:$F$2731,6,FALSE)</f>
        <v>323</v>
      </c>
      <c r="APC831" s="175" t="s">
        <v>69</v>
      </c>
      <c r="APD831" s="10">
        <f>APB831*1.1</f>
        <v>355.3</v>
      </c>
      <c r="APE831" s="10"/>
      <c r="APF831" s="235"/>
      <c r="APG831" s="175" t="s">
        <v>94</v>
      </c>
      <c r="APH831" s="341" t="s">
        <v>1403</v>
      </c>
      <c r="APJ831" s="176"/>
      <c r="APK831" s="176">
        <f>VLOOKUP(APH831,$A$879:$F$2731,6,FALSE)</f>
        <v>0</v>
      </c>
      <c r="APL831" s="175" t="s">
        <v>69</v>
      </c>
      <c r="APM831" s="10">
        <f>APK831*1.1</f>
        <v>0</v>
      </c>
      <c r="APN831" s="10"/>
      <c r="APO831" s="235"/>
      <c r="APP831" s="175" t="s">
        <v>94</v>
      </c>
      <c r="APQ831" s="75" t="s">
        <v>183</v>
      </c>
      <c r="APS831" s="176"/>
      <c r="APT831" s="176" t="e">
        <f>VLOOKUP(APQ831,$A$879:$F$2731,6,FALSE)</f>
        <v>#N/A</v>
      </c>
      <c r="APU831" s="175" t="s">
        <v>69</v>
      </c>
      <c r="APV831" s="10" t="e">
        <f>APT831*1.1</f>
        <v>#N/A</v>
      </c>
      <c r="APW831" s="10"/>
      <c r="APX831" s="235"/>
      <c r="APY831" s="175" t="s">
        <v>94</v>
      </c>
      <c r="APZ831" s="341" t="s">
        <v>424</v>
      </c>
      <c r="AQB831" s="176"/>
      <c r="AQC831" s="176">
        <f>VLOOKUP(APZ831,$A$879:$F$2731,6,FALSE)</f>
        <v>212</v>
      </c>
      <c r="AQD831" s="175" t="s">
        <v>69</v>
      </c>
      <c r="AQE831" s="10">
        <f>AQC831*1.1</f>
        <v>233.20000000000002</v>
      </c>
      <c r="AQF831" s="10"/>
      <c r="AQG831" s="235"/>
      <c r="AQH831" s="175" t="s">
        <v>94</v>
      </c>
      <c r="AQI831" s="341" t="s">
        <v>1957</v>
      </c>
      <c r="AQK831" s="176"/>
      <c r="AQL831" s="176">
        <f>VLOOKUP(AQI831,$A$879:$F$2731,6,FALSE)</f>
        <v>189</v>
      </c>
      <c r="AQM831" s="175" t="s">
        <v>69</v>
      </c>
      <c r="AQN831" s="10">
        <f>AQL831*1.1</f>
        <v>207.9</v>
      </c>
      <c r="AQO831" s="10"/>
      <c r="AQP831" s="235"/>
      <c r="AQQ831" s="175" t="s">
        <v>94</v>
      </c>
      <c r="AQR831" s="75" t="s">
        <v>183</v>
      </c>
      <c r="AQT831" s="176"/>
      <c r="AQU831" s="176" t="e">
        <f>VLOOKUP(AQR831,$A$879:$F$2731,6,FALSE)</f>
        <v>#N/A</v>
      </c>
      <c r="AQV831" s="175" t="s">
        <v>69</v>
      </c>
      <c r="AQW831" s="10" t="e">
        <f>AQU831*1.1</f>
        <v>#N/A</v>
      </c>
      <c r="AQX831" s="10"/>
      <c r="AQY831" s="235"/>
      <c r="AQZ831" s="175" t="s">
        <v>94</v>
      </c>
      <c r="ARA831" s="75" t="s">
        <v>183</v>
      </c>
      <c r="ARC831" s="176"/>
      <c r="ARD831" s="176" t="e">
        <f>VLOOKUP(ARA831,$A$879:$F$2731,6,FALSE)</f>
        <v>#N/A</v>
      </c>
      <c r="ARE831" s="175" t="s">
        <v>69</v>
      </c>
      <c r="ARF831" s="10" t="e">
        <f>ARD831*1.1</f>
        <v>#N/A</v>
      </c>
      <c r="ARG831" s="10"/>
      <c r="ARH831" s="235"/>
      <c r="ARI831" s="175" t="s">
        <v>94</v>
      </c>
      <c r="ARJ831" s="75" t="s">
        <v>183</v>
      </c>
      <c r="ARL831" s="176"/>
      <c r="ARM831" s="176" t="e">
        <f>VLOOKUP(ARJ831,$A$879:$F$2731,6,FALSE)</f>
        <v>#N/A</v>
      </c>
      <c r="ARN831" s="175" t="s">
        <v>69</v>
      </c>
      <c r="ARO831" s="10" t="e">
        <f>ARM831*1.1</f>
        <v>#N/A</v>
      </c>
      <c r="ARP831" s="10"/>
      <c r="ARQ831" s="235"/>
      <c r="ARR831" s="175" t="s">
        <v>94</v>
      </c>
      <c r="ARS831" s="75" t="s">
        <v>183</v>
      </c>
      <c r="ARU831" s="176"/>
      <c r="ARV831" s="176" t="e">
        <f>VLOOKUP(ARS831,$A$879:$F$2731,6,FALSE)</f>
        <v>#N/A</v>
      </c>
      <c r="ARW831" s="175" t="s">
        <v>69</v>
      </c>
      <c r="ARX831" s="10" t="e">
        <f>ARV831*1.1</f>
        <v>#N/A</v>
      </c>
      <c r="ARY831" s="10"/>
      <c r="ARZ831" s="235"/>
      <c r="ASA831" s="175" t="s">
        <v>94</v>
      </c>
      <c r="ASB831" s="341" t="s">
        <v>1700</v>
      </c>
      <c r="ASD831" s="176"/>
      <c r="ASE831" s="176">
        <f>VLOOKUP(ASB831,$A$879:$F$2731,6,FALSE)</f>
        <v>255</v>
      </c>
      <c r="ASF831" s="175" t="s">
        <v>69</v>
      </c>
      <c r="ASG831" s="10">
        <f>ASE831*1.1</f>
        <v>280.5</v>
      </c>
      <c r="ASH831" s="10"/>
      <c r="ASI831" s="235"/>
      <c r="ASJ831" s="175" t="s">
        <v>94</v>
      </c>
      <c r="ASK831" s="75" t="s">
        <v>183</v>
      </c>
      <c r="ASM831" s="176"/>
      <c r="ASN831" s="176" t="e">
        <f>VLOOKUP(ASK831,$A$879:$F$2731,6,FALSE)</f>
        <v>#N/A</v>
      </c>
      <c r="ASO831" s="175" t="s">
        <v>69</v>
      </c>
      <c r="ASP831" s="10" t="e">
        <f>ASN831*1.1</f>
        <v>#N/A</v>
      </c>
      <c r="ASQ831" s="10"/>
      <c r="ASR831" s="235"/>
      <c r="ASS831" s="175" t="s">
        <v>94</v>
      </c>
      <c r="AST831" s="341" t="s">
        <v>994</v>
      </c>
      <c r="ASV831" s="176"/>
      <c r="ASW831" s="176">
        <f>VLOOKUP(AST831,$A$879:$F$2731,6,FALSE)</f>
        <v>34</v>
      </c>
      <c r="ASX831" s="175" t="s">
        <v>69</v>
      </c>
      <c r="ASY831" s="10">
        <f>ASW831*1.1</f>
        <v>37.400000000000006</v>
      </c>
      <c r="ASZ831" s="10"/>
      <c r="ATA831" s="235"/>
      <c r="ATB831" s="175" t="s">
        <v>94</v>
      </c>
      <c r="ATC831" s="75" t="s">
        <v>183</v>
      </c>
      <c r="ATE831" s="176"/>
      <c r="ATF831" s="176" t="e">
        <f>VLOOKUP(ATC831,$A$879:$F$2731,6,FALSE)</f>
        <v>#N/A</v>
      </c>
      <c r="ATG831" s="175" t="s">
        <v>69</v>
      </c>
      <c r="ATH831" s="10" t="e">
        <f>ATF831*1.1</f>
        <v>#N/A</v>
      </c>
      <c r="ATI831" s="10"/>
      <c r="ATJ831" s="235"/>
      <c r="ATK831" s="175" t="s">
        <v>94</v>
      </c>
      <c r="ATL831" s="75" t="s">
        <v>183</v>
      </c>
      <c r="ATN831" s="176"/>
      <c r="ATO831" s="176" t="e">
        <f>VLOOKUP(ATL831,$A$879:$F$2731,6,FALSE)</f>
        <v>#N/A</v>
      </c>
      <c r="ATP831" s="175" t="s">
        <v>69</v>
      </c>
      <c r="ATQ831" s="10" t="e">
        <f>ATO831*1.1</f>
        <v>#N/A</v>
      </c>
      <c r="ATR831" s="10"/>
      <c r="ATS831" s="235"/>
      <c r="ATT831" s="175" t="s">
        <v>94</v>
      </c>
      <c r="ATU831" s="75" t="s">
        <v>183</v>
      </c>
      <c r="ATW831" s="176"/>
      <c r="ATX831" s="176" t="e">
        <f>VLOOKUP(ATU831,$A$879:$F$2731,6,FALSE)</f>
        <v>#N/A</v>
      </c>
      <c r="ATY831" s="175" t="s">
        <v>69</v>
      </c>
      <c r="ATZ831" s="10" t="e">
        <f>ATX831*1.1</f>
        <v>#N/A</v>
      </c>
      <c r="AUA831" s="10"/>
      <c r="AUB831" s="235"/>
      <c r="AUC831" s="175" t="s">
        <v>94</v>
      </c>
      <c r="AUD831" s="75" t="s">
        <v>183</v>
      </c>
      <c r="AUF831" s="176"/>
      <c r="AUG831" s="176" t="e">
        <f>VLOOKUP(AUD831,$A$879:$F$2731,6,FALSE)</f>
        <v>#N/A</v>
      </c>
      <c r="AUH831" s="175" t="s">
        <v>69</v>
      </c>
      <c r="AUI831" s="10" t="e">
        <f>AUG831*1.1</f>
        <v>#N/A</v>
      </c>
      <c r="AUJ831" s="10"/>
      <c r="AUK831" s="235"/>
      <c r="AUL831" s="175" t="s">
        <v>94</v>
      </c>
      <c r="AUM831" s="75" t="s">
        <v>183</v>
      </c>
      <c r="AUO831" s="176"/>
      <c r="AUP831" s="176" t="e">
        <f>VLOOKUP(AUM831,$A$879:$F$2731,6,FALSE)</f>
        <v>#N/A</v>
      </c>
      <c r="AUQ831" s="175" t="s">
        <v>69</v>
      </c>
      <c r="AUR831" s="10" t="e">
        <f>AUP831*1.1</f>
        <v>#N/A</v>
      </c>
      <c r="AUS831" s="10"/>
      <c r="AUT831" s="235"/>
      <c r="AUU831" s="175" t="s">
        <v>94</v>
      </c>
      <c r="AUV831" s="75" t="s">
        <v>183</v>
      </c>
      <c r="AUX831" s="176"/>
      <c r="AUY831" s="176" t="e">
        <f>VLOOKUP(AUV831,$A$879:$F$2731,6,FALSE)</f>
        <v>#N/A</v>
      </c>
      <c r="AUZ831" s="175" t="s">
        <v>69</v>
      </c>
      <c r="AVA831" s="10" t="e">
        <f>AUY831*1.1</f>
        <v>#N/A</v>
      </c>
      <c r="AVB831" s="10"/>
      <c r="AVC831" s="235"/>
      <c r="AVD831" s="175" t="s">
        <v>94</v>
      </c>
      <c r="AVE831" s="75" t="s">
        <v>183</v>
      </c>
      <c r="AVG831" s="176"/>
      <c r="AVH831" s="176" t="e">
        <f>VLOOKUP(AVE831,$A$879:$F$2731,6,FALSE)</f>
        <v>#N/A</v>
      </c>
      <c r="AVI831" s="175" t="s">
        <v>69</v>
      </c>
      <c r="AVJ831" s="10" t="e">
        <f>AVH831*1.1</f>
        <v>#N/A</v>
      </c>
      <c r="AVK831" s="10"/>
      <c r="AVL831" s="235"/>
      <c r="AVM831" s="175" t="s">
        <v>94</v>
      </c>
      <c r="AVN831" s="75" t="s">
        <v>183</v>
      </c>
      <c r="AVP831" s="176"/>
      <c r="AVQ831" s="176" t="e">
        <f>VLOOKUP(AVN831,$A$879:$F$2731,6,FALSE)</f>
        <v>#N/A</v>
      </c>
      <c r="AVR831" s="175" t="s">
        <v>69</v>
      </c>
      <c r="AVS831" s="10" t="e">
        <f>AVQ831*1.1</f>
        <v>#N/A</v>
      </c>
      <c r="AVT831" s="10"/>
      <c r="AVU831" s="235"/>
      <c r="AVV831" s="175" t="s">
        <v>94</v>
      </c>
      <c r="AVW831" s="75" t="s">
        <v>183</v>
      </c>
      <c r="AVY831" s="176"/>
      <c r="AVZ831" s="176" t="e">
        <f>VLOOKUP(AVW831,$A$879:$F$2731,6,FALSE)</f>
        <v>#N/A</v>
      </c>
      <c r="AWA831" s="175" t="s">
        <v>69</v>
      </c>
      <c r="AWB831" s="10" t="e">
        <f>AVZ831*1.1</f>
        <v>#N/A</v>
      </c>
      <c r="AWC831" s="10"/>
      <c r="AWD831" s="235"/>
      <c r="AWE831" s="175" t="s">
        <v>94</v>
      </c>
      <c r="AWF831" s="75" t="s">
        <v>183</v>
      </c>
      <c r="AWH831" s="176"/>
      <c r="AWI831" s="176" t="e">
        <f>VLOOKUP(AWF831,$A$879:$F$2731,6,FALSE)</f>
        <v>#N/A</v>
      </c>
      <c r="AWJ831" s="175" t="s">
        <v>69</v>
      </c>
      <c r="AWK831" s="10" t="e">
        <f>AWI831*1.1</f>
        <v>#N/A</v>
      </c>
      <c r="AWL831" s="10"/>
      <c r="AWM831" s="235"/>
      <c r="AWN831" s="175" t="s">
        <v>94</v>
      </c>
      <c r="AWO831" s="341" t="s">
        <v>2121</v>
      </c>
      <c r="AWQ831" s="176"/>
      <c r="AWR831" s="176">
        <f>VLOOKUP(AWO831,$A$879:$F$2731,6,FALSE)</f>
        <v>145</v>
      </c>
      <c r="AWS831" s="175" t="s">
        <v>69</v>
      </c>
      <c r="AWT831" s="10">
        <f>AWR831*1.1</f>
        <v>159.5</v>
      </c>
      <c r="AWU831" s="10"/>
      <c r="AWV831" s="235"/>
      <c r="AWW831" s="175" t="s">
        <v>94</v>
      </c>
      <c r="AWX831" s="341" t="s">
        <v>1957</v>
      </c>
      <c r="AWZ831" s="176"/>
      <c r="AXA831" s="176">
        <f>VLOOKUP(AWX831,$A$879:$F$2731,6,FALSE)</f>
        <v>189</v>
      </c>
      <c r="AXB831" s="175" t="s">
        <v>69</v>
      </c>
      <c r="AXC831" s="10">
        <f>AXA831*1.1</f>
        <v>207.9</v>
      </c>
      <c r="AXD831" s="10"/>
      <c r="AXE831" s="235"/>
      <c r="AXF831" s="175" t="s">
        <v>94</v>
      </c>
      <c r="AXG831" s="341" t="s">
        <v>424</v>
      </c>
      <c r="AXI831" s="176"/>
      <c r="AXJ831" s="176">
        <f>VLOOKUP(AXG831,$A$879:$F$2731,6,FALSE)</f>
        <v>212</v>
      </c>
      <c r="AXK831" s="175" t="s">
        <v>69</v>
      </c>
      <c r="AXL831" s="10">
        <f>AXJ831*1.1</f>
        <v>233.20000000000002</v>
      </c>
      <c r="AXM831" s="10"/>
      <c r="AXN831" s="235"/>
      <c r="AXO831" s="175" t="s">
        <v>94</v>
      </c>
      <c r="AXP831" s="341" t="s">
        <v>956</v>
      </c>
      <c r="AXR831" s="176"/>
      <c r="AXS831" s="176">
        <f>VLOOKUP(AXP831,$A$879:$F$2731,6,FALSE)</f>
        <v>36</v>
      </c>
      <c r="AXT831" s="175" t="s">
        <v>69</v>
      </c>
      <c r="AXU831" s="10">
        <f>AXS831*1.1</f>
        <v>39.6</v>
      </c>
      <c r="AXV831" s="10"/>
      <c r="AXW831" s="235"/>
      <c r="AXX831" s="175" t="s">
        <v>94</v>
      </c>
      <c r="AXY831" s="341" t="s">
        <v>2607</v>
      </c>
      <c r="AYA831" s="176"/>
      <c r="AYB831" s="176">
        <f>VLOOKUP(AXY831,$A$879:$F$2731,6,FALSE)</f>
        <v>733</v>
      </c>
      <c r="AYC831" s="175" t="s">
        <v>69</v>
      </c>
      <c r="AYD831" s="10">
        <f>AYB831*1.1</f>
        <v>806.30000000000007</v>
      </c>
      <c r="AYE831" s="10"/>
      <c r="AYF831" s="235"/>
      <c r="AYG831" s="175" t="s">
        <v>94</v>
      </c>
      <c r="AYH831" s="341" t="s">
        <v>994</v>
      </c>
      <c r="AYJ831" s="176"/>
      <c r="AYK831" s="176">
        <f>VLOOKUP(AYH831,$A$879:$F$2731,6,FALSE)</f>
        <v>34</v>
      </c>
      <c r="AYL831" s="175" t="s">
        <v>69</v>
      </c>
      <c r="AYM831" s="10">
        <f>AYK831*1.1</f>
        <v>37.400000000000006</v>
      </c>
      <c r="AYN831" s="10"/>
      <c r="AYO831" s="235"/>
      <c r="AYP831" s="175" t="s">
        <v>94</v>
      </c>
      <c r="AYQ831" s="341" t="s">
        <v>2044</v>
      </c>
      <c r="AYS831" s="176"/>
      <c r="AYT831" s="176">
        <f>VLOOKUP(AYQ831,$A$879:$F$2731,6,FALSE)</f>
        <v>323</v>
      </c>
      <c r="AYU831" s="175" t="s">
        <v>69</v>
      </c>
      <c r="AYV831" s="10">
        <f>AYT831*1.1</f>
        <v>355.3</v>
      </c>
      <c r="AYW831" s="10"/>
      <c r="AYX831" s="235"/>
      <c r="AYY831" s="175" t="s">
        <v>94</v>
      </c>
      <c r="AYZ831" s="341" t="s">
        <v>2464</v>
      </c>
      <c r="AZB831" s="176"/>
      <c r="AZC831" s="176">
        <f>VLOOKUP(AYZ831,$A$879:$F$2731,6,FALSE)</f>
        <v>125</v>
      </c>
      <c r="AZD831" s="175" t="s">
        <v>69</v>
      </c>
      <c r="AZE831" s="10">
        <f>AZC831*1.1</f>
        <v>137.5</v>
      </c>
      <c r="AZF831" s="10"/>
      <c r="AZG831" s="235"/>
      <c r="AZH831" s="175" t="s">
        <v>94</v>
      </c>
      <c r="AZI831" s="341" t="s">
        <v>1149</v>
      </c>
      <c r="AZK831" s="176"/>
      <c r="AZL831" s="176">
        <f>VLOOKUP(AZI831,$A$879:$F$2731,6,FALSE)</f>
        <v>206</v>
      </c>
      <c r="AZM831" s="175" t="s">
        <v>69</v>
      </c>
      <c r="AZN831" s="10">
        <f>AZL831*1.1</f>
        <v>226.60000000000002</v>
      </c>
      <c r="AZO831" s="10"/>
      <c r="AZP831" s="235"/>
      <c r="AZQ831" s="175" t="s">
        <v>94</v>
      </c>
      <c r="AZR831" s="341" t="s">
        <v>540</v>
      </c>
      <c r="AZT831" s="176"/>
      <c r="AZU831" s="176">
        <f>VLOOKUP(AZR831,$A$879:$F$2731,6,FALSE)</f>
        <v>264</v>
      </c>
      <c r="AZV831" s="175" t="s">
        <v>69</v>
      </c>
      <c r="AZW831" s="10">
        <f>AZU831*1.1</f>
        <v>290.40000000000003</v>
      </c>
      <c r="AZX831" s="10"/>
      <c r="AZY831" s="235"/>
      <c r="AZZ831" s="175" t="s">
        <v>94</v>
      </c>
      <c r="BAA831" s="341" t="s">
        <v>3310</v>
      </c>
      <c r="BAC831" s="176"/>
      <c r="BAD831" s="176">
        <f>VLOOKUP(BAA831,$A$879:$F$2731,6,FALSE)</f>
        <v>171</v>
      </c>
      <c r="BAE831" s="175" t="s">
        <v>69</v>
      </c>
      <c r="BAF831" s="10">
        <f>BAD831*1.1</f>
        <v>188.10000000000002</v>
      </c>
      <c r="BAG831" s="10"/>
      <c r="BAH831" s="235"/>
      <c r="BAI831" s="175" t="s">
        <v>94</v>
      </c>
      <c r="BAJ831" s="398" t="s">
        <v>2607</v>
      </c>
      <c r="BAL831" s="176"/>
      <c r="BAM831" s="176">
        <f>VLOOKUP(BAJ831,$A$879:$F$2731,6,FALSE)</f>
        <v>733</v>
      </c>
      <c r="BAN831" s="175" t="s">
        <v>69</v>
      </c>
      <c r="BAO831" s="10">
        <f>BAM831*1.1</f>
        <v>806.30000000000007</v>
      </c>
      <c r="BAP831" s="10"/>
      <c r="BAQ831" s="235"/>
      <c r="BAR831" s="175" t="s">
        <v>94</v>
      </c>
      <c r="BAS831" s="341" t="s">
        <v>1700</v>
      </c>
      <c r="BAU831" s="176"/>
      <c r="BAV831" s="176">
        <f>VLOOKUP(BAS831,$A$879:$F$2731,6,FALSE)</f>
        <v>255</v>
      </c>
      <c r="BAW831" s="175" t="s">
        <v>69</v>
      </c>
      <c r="BAX831" s="10">
        <f>BAV831*1.1</f>
        <v>280.5</v>
      </c>
      <c r="BAY831" s="10"/>
      <c r="BAZ831" s="235"/>
      <c r="BBA831" s="175" t="s">
        <v>94</v>
      </c>
      <c r="BBB831" s="341" t="s">
        <v>1386</v>
      </c>
      <c r="BBD831" s="176"/>
      <c r="BBE831" s="176">
        <f>VLOOKUP(BBB831,$A$879:$F$2731,6,FALSE)</f>
        <v>74</v>
      </c>
      <c r="BBF831" s="175" t="s">
        <v>69</v>
      </c>
      <c r="BBG831" s="10">
        <f>BBE831*1.1</f>
        <v>81.400000000000006</v>
      </c>
      <c r="BBH831" s="10"/>
      <c r="BBI831" s="235"/>
      <c r="BBJ831" s="175" t="s">
        <v>94</v>
      </c>
      <c r="BBK831" s="341" t="s">
        <v>1957</v>
      </c>
      <c r="BBM831" s="176"/>
      <c r="BBN831" s="176">
        <f>VLOOKUP(BBK831,$A$879:$F$2731,6,FALSE)</f>
        <v>189</v>
      </c>
      <c r="BBO831" s="175" t="s">
        <v>69</v>
      </c>
      <c r="BBP831" s="10">
        <f>BBN831*1.1</f>
        <v>207.9</v>
      </c>
      <c r="BBQ831" s="10"/>
      <c r="BBR831" s="235"/>
      <c r="BBS831" s="175" t="s">
        <v>94</v>
      </c>
      <c r="BBT831" s="347" t="s">
        <v>2121</v>
      </c>
      <c r="BBV831" s="176"/>
      <c r="BBW831" s="176">
        <f>VLOOKUP(BBT831,$A$879:$F$2731,6,FALSE)</f>
        <v>145</v>
      </c>
      <c r="BBX831" s="175" t="s">
        <v>69</v>
      </c>
      <c r="BBY831" s="10">
        <f>BBW831*1.1</f>
        <v>159.5</v>
      </c>
      <c r="BBZ831" s="10"/>
      <c r="BCA831" s="235"/>
      <c r="BCB831" s="175" t="s">
        <v>94</v>
      </c>
      <c r="BCC831" s="341" t="s">
        <v>3310</v>
      </c>
      <c r="BCE831" s="176"/>
      <c r="BCF831" s="176">
        <f>VLOOKUP(BCC831,$A$879:$F$2731,6,FALSE)</f>
        <v>171</v>
      </c>
      <c r="BCG831" s="175" t="s">
        <v>69</v>
      </c>
      <c r="BCH831" s="10">
        <f>BCF831*1.1</f>
        <v>188.10000000000002</v>
      </c>
      <c r="BCI831" s="10"/>
      <c r="BCJ831" s="235"/>
      <c r="BCK831" s="175" t="s">
        <v>94</v>
      </c>
      <c r="BCL831" s="341" t="s">
        <v>1745</v>
      </c>
      <c r="BCN831" s="176"/>
      <c r="BCO831" s="176">
        <f>VLOOKUP(BCL831,$A$879:$F$2731,6,FALSE)</f>
        <v>450</v>
      </c>
      <c r="BCP831" s="175" t="s">
        <v>69</v>
      </c>
      <c r="BCQ831" s="10">
        <f>BCO831*1.1</f>
        <v>495.00000000000006</v>
      </c>
      <c r="BCR831" s="10"/>
      <c r="BCS831" s="235"/>
      <c r="BCT831" s="175" t="s">
        <v>94</v>
      </c>
      <c r="BCU831" s="351" t="s">
        <v>959</v>
      </c>
      <c r="BCW831" s="176"/>
      <c r="BCX831" s="176">
        <f>VLOOKUP(BCU831,$A$879:$F$2731,6,FALSE)</f>
        <v>595</v>
      </c>
      <c r="BCY831" s="175" t="s">
        <v>69</v>
      </c>
      <c r="BCZ831" s="10">
        <f>BCX831*1.1</f>
        <v>654.5</v>
      </c>
      <c r="BDA831" s="10"/>
      <c r="BDB831" s="235"/>
      <c r="BDC831" s="175" t="s">
        <v>94</v>
      </c>
      <c r="BDD831" s="347" t="s">
        <v>1012</v>
      </c>
      <c r="BDF831" s="176"/>
      <c r="BDG831" s="176">
        <f>VLOOKUP(BDD831,$A$879:$F$2731,6,FALSE)</f>
        <v>48</v>
      </c>
      <c r="BDH831" s="175" t="s">
        <v>69</v>
      </c>
      <c r="BDI831" s="10">
        <f>BDG831*1.1</f>
        <v>52.800000000000004</v>
      </c>
      <c r="BDJ831" s="10"/>
      <c r="BDK831" s="235"/>
      <c r="BDL831" s="175" t="s">
        <v>94</v>
      </c>
      <c r="BDM831" s="341" t="s">
        <v>1700</v>
      </c>
      <c r="BDO831" s="176"/>
      <c r="BDP831" s="176">
        <f>VLOOKUP(BDM831,$A$879:$F$2731,6,FALSE)</f>
        <v>255</v>
      </c>
      <c r="BDQ831" s="175" t="s">
        <v>69</v>
      </c>
      <c r="BDR831" s="10">
        <f>BDP831*1.1</f>
        <v>280.5</v>
      </c>
      <c r="BDS831" s="10"/>
      <c r="BDT831" s="235"/>
      <c r="BDU831" s="175" t="s">
        <v>94</v>
      </c>
      <c r="BDV831" s="341" t="s">
        <v>513</v>
      </c>
      <c r="BDX831" s="176"/>
      <c r="BDY831" s="176">
        <f>VLOOKUP(BDV831,$A$879:$F$2731,6,FALSE)</f>
        <v>89</v>
      </c>
      <c r="BDZ831" s="175" t="s">
        <v>69</v>
      </c>
      <c r="BEA831" s="10">
        <f>BDY831*1.1</f>
        <v>97.9</v>
      </c>
      <c r="BEB831" s="10"/>
      <c r="BEC831" s="235"/>
      <c r="BED831" s="175" t="s">
        <v>94</v>
      </c>
      <c r="BEE831" s="341" t="s">
        <v>1700</v>
      </c>
      <c r="BEG831" s="176"/>
      <c r="BEH831" s="176">
        <f>VLOOKUP(BEE831,$A$879:$F$2731,6,FALSE)</f>
        <v>255</v>
      </c>
      <c r="BEI831" s="175" t="s">
        <v>69</v>
      </c>
      <c r="BEJ831" s="10">
        <f>BEH831*1.1</f>
        <v>280.5</v>
      </c>
      <c r="BEK831" s="10"/>
      <c r="BEL831" s="235"/>
      <c r="BEM831" s="175" t="s">
        <v>94</v>
      </c>
      <c r="BEN831" s="341" t="s">
        <v>959</v>
      </c>
      <c r="BEP831" s="176"/>
      <c r="BEQ831" s="176">
        <f>VLOOKUP(BEN831,$A$879:$F$2731,6,FALSE)</f>
        <v>595</v>
      </c>
      <c r="BER831" s="175" t="s">
        <v>69</v>
      </c>
      <c r="BES831" s="10">
        <f>BEQ831*1.1</f>
        <v>654.5</v>
      </c>
      <c r="BET831" s="10"/>
      <c r="BEU831" s="235"/>
      <c r="BEV831" s="175" t="s">
        <v>94</v>
      </c>
      <c r="BEW831" s="341" t="s">
        <v>540</v>
      </c>
      <c r="BEY831" s="176"/>
      <c r="BEZ831" s="176">
        <f>VLOOKUP(BEW831,$A$879:$F$2731,6,FALSE)</f>
        <v>264</v>
      </c>
      <c r="BFA831" s="175" t="s">
        <v>69</v>
      </c>
      <c r="BFB831" s="10">
        <f>BEZ831*1.1</f>
        <v>290.40000000000003</v>
      </c>
      <c r="BFC831" s="10"/>
      <c r="BFD831" s="235"/>
      <c r="BFE831" s="175" t="s">
        <v>94</v>
      </c>
      <c r="BFF831" s="341" t="s">
        <v>424</v>
      </c>
      <c r="BFH831" s="176"/>
      <c r="BFI831" s="176">
        <f>VLOOKUP(BFF831,$A$879:$F$2731,6,FALSE)</f>
        <v>212</v>
      </c>
      <c r="BFJ831" s="175" t="s">
        <v>69</v>
      </c>
      <c r="BFK831" s="10">
        <f>BFI831*1.1</f>
        <v>233.20000000000002</v>
      </c>
      <c r="BFL831" s="10"/>
      <c r="BFM831" s="235"/>
      <c r="BFN831" s="175" t="s">
        <v>94</v>
      </c>
      <c r="BFO831" s="341" t="s">
        <v>1745</v>
      </c>
      <c r="BFQ831" s="176"/>
      <c r="BFR831" s="176">
        <f>VLOOKUP(BFO831,$A$879:$F$2731,6,FALSE)</f>
        <v>450</v>
      </c>
      <c r="BFS831" s="175" t="s">
        <v>69</v>
      </c>
      <c r="BFT831" s="10">
        <f>BFR831*1.1</f>
        <v>495.00000000000006</v>
      </c>
      <c r="BFU831" s="10"/>
      <c r="BFV831" s="235"/>
      <c r="BFW831" s="175" t="s">
        <v>94</v>
      </c>
      <c r="BFX831" s="351" t="s">
        <v>1745</v>
      </c>
      <c r="BFZ831" s="176"/>
      <c r="BGA831" s="176">
        <f>VLOOKUP(BFX831,$A$879:$F$2731,6,FALSE)</f>
        <v>450</v>
      </c>
      <c r="BGB831" s="175" t="s">
        <v>69</v>
      </c>
      <c r="BGC831" s="10">
        <f>BGA831*1.1</f>
        <v>495.00000000000006</v>
      </c>
      <c r="BGD831" s="10"/>
      <c r="BGE831" s="235"/>
      <c r="BGF831" s="175" t="s">
        <v>94</v>
      </c>
      <c r="BGG831" s="341" t="s">
        <v>1957</v>
      </c>
      <c r="BGI831" s="176"/>
      <c r="BGJ831" s="176">
        <f>VLOOKUP(BGG831,$A$879:$F$2731,6,FALSE)</f>
        <v>189</v>
      </c>
      <c r="BGK831" s="175" t="s">
        <v>69</v>
      </c>
      <c r="BGL831" s="10">
        <f>BGJ831*1.1</f>
        <v>207.9</v>
      </c>
      <c r="BGM831" s="10"/>
      <c r="BGN831" s="235"/>
      <c r="BGO831" s="175" t="s">
        <v>94</v>
      </c>
      <c r="BGP831" s="351" t="s">
        <v>1012</v>
      </c>
      <c r="BGR831" s="176"/>
      <c r="BGS831" s="176">
        <f>VLOOKUP(BGP831,$A$879:$F$2731,6,FALSE)</f>
        <v>48</v>
      </c>
      <c r="BGT831" s="175" t="s">
        <v>69</v>
      </c>
      <c r="BGU831" s="10">
        <f>BGS831*1.1</f>
        <v>52.800000000000004</v>
      </c>
      <c r="BGV831" s="10"/>
      <c r="BGW831" s="235"/>
      <c r="BGX831" s="175" t="s">
        <v>94</v>
      </c>
      <c r="BGY831" s="341" t="s">
        <v>2044</v>
      </c>
      <c r="BHA831" s="176"/>
      <c r="BHB831" s="176">
        <f>VLOOKUP(BGY831,$A$879:$F$2731,6,FALSE)</f>
        <v>323</v>
      </c>
      <c r="BHC831" s="175" t="s">
        <v>69</v>
      </c>
      <c r="BHD831" s="10">
        <f>BHB831*1.1</f>
        <v>355.3</v>
      </c>
      <c r="BHE831" s="10"/>
    </row>
    <row r="832" spans="1:1565" s="14" customFormat="1" ht="15">
      <c r="A832" s="175"/>
      <c r="B832" s="344"/>
      <c r="D832" s="175"/>
      <c r="E832" s="175"/>
      <c r="F832" s="175"/>
      <c r="G832" s="10"/>
      <c r="H832" s="10">
        <f>SUM(G827:G831)</f>
        <v>1660.9</v>
      </c>
      <c r="I832" s="229"/>
      <c r="J832" s="175"/>
      <c r="K832" s="395"/>
      <c r="M832" s="175"/>
      <c r="N832" s="175"/>
      <c r="O832" s="175"/>
      <c r="P832" s="10"/>
      <c r="Q832" s="10">
        <f>SUM(P827:P831)</f>
        <v>1838.3000000000002</v>
      </c>
      <c r="R832" s="229"/>
      <c r="S832" s="175"/>
      <c r="T832" s="395"/>
      <c r="V832" s="175"/>
      <c r="W832" s="175"/>
      <c r="X832" s="175"/>
      <c r="Y832" s="10"/>
      <c r="Z832" s="10">
        <f>SUM(Y827:Y831)</f>
        <v>2044.7</v>
      </c>
      <c r="AA832" s="229"/>
      <c r="AB832" s="175"/>
      <c r="AC832" s="395"/>
      <c r="AE832" s="175"/>
      <c r="AF832" s="175"/>
      <c r="AG832" s="175"/>
      <c r="AH832" s="10"/>
      <c r="AI832" s="10">
        <f>SUM(AH827:AH831)</f>
        <v>2638.5</v>
      </c>
      <c r="AJ832" s="229"/>
      <c r="AK832" s="175"/>
      <c r="AL832" s="395"/>
      <c r="AN832" s="175"/>
      <c r="AO832" s="175"/>
      <c r="AP832" s="175"/>
      <c r="AQ832" s="10"/>
      <c r="AR832" s="10">
        <f>SUM(AQ827:AQ831)</f>
        <v>2784.1</v>
      </c>
      <c r="AS832" s="229"/>
      <c r="AT832" s="175"/>
      <c r="AU832" s="395"/>
      <c r="AW832" s="175"/>
      <c r="AX832" s="175"/>
      <c r="AY832" s="175"/>
      <c r="AZ832" s="10"/>
      <c r="BA832" s="10">
        <f>SUM(AZ827:AZ831)</f>
        <v>1652.1</v>
      </c>
      <c r="BB832" s="229"/>
      <c r="BC832" s="175"/>
      <c r="BD832" s="395"/>
      <c r="BF832" s="175"/>
      <c r="BG832" s="175"/>
      <c r="BH832" s="175"/>
      <c r="BI832" s="10"/>
      <c r="BJ832" s="10">
        <f>SUM(BI827:BI831)</f>
        <v>1829.2</v>
      </c>
      <c r="BK832" s="229"/>
      <c r="BL832" s="175"/>
      <c r="BM832" s="395"/>
      <c r="BO832" s="175"/>
      <c r="BP832" s="175"/>
      <c r="BQ832" s="175"/>
      <c r="BR832" s="10"/>
      <c r="BS832" s="10">
        <f>SUM(BR827:BR831)</f>
        <v>2913.8</v>
      </c>
      <c r="BT832" s="229"/>
      <c r="BU832" s="175"/>
      <c r="BV832" s="395"/>
      <c r="BX832" s="175"/>
      <c r="BY832" s="175"/>
      <c r="BZ832" s="175"/>
      <c r="CA832" s="10"/>
      <c r="CB832" s="10">
        <f>SUM(CA827:CA831)</f>
        <v>1779.1</v>
      </c>
      <c r="CC832" s="229"/>
      <c r="CD832" s="175"/>
      <c r="CE832" s="395"/>
      <c r="CG832" s="175"/>
      <c r="CH832" s="175"/>
      <c r="CI832" s="175"/>
      <c r="CJ832" s="10"/>
      <c r="CK832" s="10">
        <f>SUM(CJ827:CJ831)</f>
        <v>2105.8000000000002</v>
      </c>
      <c r="CL832" s="229"/>
      <c r="CM832" s="175"/>
      <c r="CN832" s="395"/>
      <c r="CP832" s="175"/>
      <c r="CQ832" s="175"/>
      <c r="CR832" s="175"/>
      <c r="CS832" s="10"/>
      <c r="CT832" s="10">
        <f>SUM(CS827:CS831)</f>
        <v>1925.5</v>
      </c>
      <c r="CU832" s="229"/>
      <c r="CV832" s="175"/>
      <c r="CW832" s="395"/>
      <c r="CY832" s="175"/>
      <c r="CZ832" s="175"/>
      <c r="DA832" s="175"/>
      <c r="DB832" s="10"/>
      <c r="DC832" s="10">
        <f>SUM(DB827:DB831)</f>
        <v>3152.1</v>
      </c>
      <c r="DD832" s="229"/>
      <c r="DE832" s="175"/>
      <c r="DF832" s="395"/>
      <c r="DH832" s="175"/>
      <c r="DI832" s="175"/>
      <c r="DJ832" s="175"/>
      <c r="DK832" s="10"/>
      <c r="DL832" s="10">
        <f>SUM(DK827:DK831)</f>
        <v>2901.7</v>
      </c>
      <c r="DM832" s="229"/>
      <c r="DN832" s="175"/>
      <c r="DO832" s="395"/>
      <c r="DQ832" s="175"/>
      <c r="DR832" s="175"/>
      <c r="DS832" s="175"/>
      <c r="DT832" s="10"/>
      <c r="DU832" s="10">
        <f>SUM(DT827:DT831)</f>
        <v>2229</v>
      </c>
      <c r="DV832" s="229"/>
      <c r="DW832" s="175"/>
      <c r="DX832" s="395"/>
      <c r="DZ832" s="175"/>
      <c r="EA832" s="175"/>
      <c r="EB832" s="175"/>
      <c r="EC832" s="10"/>
      <c r="ED832" s="10">
        <f>SUM(EC827:EC831)</f>
        <v>1900.7999999999997</v>
      </c>
      <c r="EE832" s="229"/>
      <c r="EF832" s="175"/>
      <c r="EG832" s="395"/>
      <c r="EI832" s="175"/>
      <c r="EJ832" s="175"/>
      <c r="EK832" s="175"/>
      <c r="EL832" s="10"/>
      <c r="EM832" s="10">
        <f>SUM(EL827:EL831)</f>
        <v>1974.1</v>
      </c>
      <c r="EN832" s="229"/>
      <c r="EO832" s="175"/>
      <c r="EP832" s="395"/>
      <c r="ER832" s="175"/>
      <c r="ES832" s="175"/>
      <c r="ET832" s="175"/>
      <c r="EU832" s="10"/>
      <c r="EV832" s="10">
        <f>SUM(EU827:EU831)</f>
        <v>2437.1</v>
      </c>
      <c r="EW832" s="229"/>
      <c r="EX832" s="175"/>
      <c r="EY832" s="395"/>
      <c r="FA832" s="175"/>
      <c r="FB832" s="175"/>
      <c r="FC832" s="175"/>
      <c r="FD832" s="10"/>
      <c r="FE832" s="10">
        <f>SUM(FD827:FD831)</f>
        <v>2881.9</v>
      </c>
      <c r="FF832" s="229"/>
      <c r="FG832" s="175"/>
      <c r="FH832" s="395"/>
      <c r="FJ832" s="175"/>
      <c r="FK832" s="175"/>
      <c r="FL832" s="175"/>
      <c r="FM832" s="10"/>
      <c r="FN832" s="10">
        <f>SUM(FM827:FM831)</f>
        <v>2365.4</v>
      </c>
      <c r="FO832" s="229"/>
      <c r="FP832" s="175"/>
      <c r="FQ832" s="395"/>
      <c r="FS832" s="175"/>
      <c r="FT832" s="175"/>
      <c r="FU832" s="175"/>
      <c r="FV832" s="10"/>
      <c r="FW832" s="10">
        <f>SUM(FV827:FV831)</f>
        <v>1720.6</v>
      </c>
      <c r="FX832" s="229"/>
      <c r="FY832" s="175"/>
      <c r="FZ832" s="350"/>
      <c r="GB832" s="175"/>
      <c r="GC832" s="175"/>
      <c r="GD832" s="175"/>
      <c r="GE832" s="10"/>
      <c r="GF832" s="10" t="e">
        <f>SUM(GE827:GE831)</f>
        <v>#N/A</v>
      </c>
      <c r="GG832" s="229"/>
      <c r="GH832" s="175"/>
      <c r="GI832" s="395"/>
      <c r="GK832" s="175"/>
      <c r="GL832" s="175"/>
      <c r="GM832" s="175"/>
      <c r="GN832" s="10"/>
      <c r="GO832" s="10">
        <f>SUM(GN827:GN831)</f>
        <v>2190.9</v>
      </c>
      <c r="GP832" s="229"/>
      <c r="GQ832" s="175"/>
      <c r="GR832" s="395"/>
      <c r="GT832" s="175"/>
      <c r="GU832" s="175"/>
      <c r="GV832" s="175"/>
      <c r="GW832" s="175"/>
      <c r="GX832" s="10">
        <f>SUM(GW827:GW831)</f>
        <v>2704</v>
      </c>
      <c r="GY832" s="229"/>
      <c r="GZ832" s="175"/>
      <c r="HA832" s="395"/>
      <c r="HC832" s="175"/>
      <c r="HD832" s="175"/>
      <c r="HE832" s="175"/>
      <c r="HF832" s="10"/>
      <c r="HG832" s="10">
        <f>SUM(HF827:HF831)</f>
        <v>1774.5</v>
      </c>
      <c r="HH832" s="229"/>
      <c r="HI832" s="175"/>
      <c r="HJ832" s="395"/>
      <c r="HL832" s="175"/>
      <c r="HM832" s="175"/>
      <c r="HN832" s="175"/>
      <c r="HO832" s="175"/>
      <c r="HP832" s="10">
        <f>SUM(HO827:HO831)</f>
        <v>2595</v>
      </c>
      <c r="HQ832" s="229"/>
      <c r="HR832" s="175"/>
      <c r="HS832" s="395"/>
      <c r="HU832" s="175"/>
      <c r="HV832" s="175"/>
      <c r="HW832" s="175"/>
      <c r="HX832" s="175"/>
      <c r="HY832" s="10">
        <f>SUM(HX827:HX831)</f>
        <v>1459.1999999999998</v>
      </c>
      <c r="HZ832" s="229"/>
      <c r="IA832" s="175"/>
      <c r="IB832" s="395"/>
      <c r="ID832" s="175"/>
      <c r="IE832" s="175"/>
      <c r="IF832" s="175"/>
      <c r="IG832" s="175"/>
      <c r="IH832" s="10">
        <f>SUM(IG827:IG831)</f>
        <v>1603.7000000000003</v>
      </c>
      <c r="II832" s="229"/>
      <c r="IJ832" s="175"/>
      <c r="IK832" s="395"/>
      <c r="IM832" s="175"/>
      <c r="IN832" s="175"/>
      <c r="IO832" s="175"/>
      <c r="IP832" s="10"/>
      <c r="IQ832" s="10">
        <f>SUM(IP827:IP831)</f>
        <v>2404</v>
      </c>
      <c r="IR832" s="229"/>
      <c r="IS832" s="175"/>
      <c r="IT832" s="395"/>
      <c r="IV832" s="175"/>
      <c r="IW832" s="175"/>
      <c r="IX832" s="175"/>
      <c r="IY832" s="10"/>
      <c r="IZ832" s="10">
        <f>SUM(IY827:IY831)</f>
        <v>2958.2000000000003</v>
      </c>
      <c r="JA832" s="229"/>
      <c r="JB832" s="175"/>
      <c r="JC832" s="395"/>
      <c r="JE832" s="175"/>
      <c r="JF832" s="175"/>
      <c r="JG832" s="175"/>
      <c r="JH832" s="10"/>
      <c r="JI832" s="10">
        <f>SUM(JH827:JH831)</f>
        <v>2196.7000000000003</v>
      </c>
      <c r="JJ832" s="229"/>
      <c r="JK832" s="175"/>
      <c r="JL832" s="395"/>
      <c r="JN832" s="175"/>
      <c r="JO832" s="175"/>
      <c r="JP832" s="175"/>
      <c r="JQ832" s="10"/>
      <c r="JR832" s="10">
        <f>SUM(JQ827:JQ831)</f>
        <v>1922.2</v>
      </c>
      <c r="JS832" s="229"/>
      <c r="JT832" s="175"/>
      <c r="JU832" s="395"/>
      <c r="JW832" s="175"/>
      <c r="JX832" s="175"/>
      <c r="JY832" s="175"/>
      <c r="JZ832" s="10"/>
      <c r="KA832" s="10">
        <f>SUM(JZ827:JZ831)</f>
        <v>1504.1000000000001</v>
      </c>
      <c r="KB832" s="229"/>
      <c r="KC832" s="175"/>
      <c r="KD832" s="350"/>
      <c r="KF832" s="175"/>
      <c r="KG832" s="175"/>
      <c r="KH832" s="175"/>
      <c r="KI832" s="10"/>
      <c r="KJ832" s="10" t="e">
        <f>SUM(KI827:KI831)</f>
        <v>#N/A</v>
      </c>
      <c r="KK832" s="229"/>
      <c r="KL832" s="175"/>
      <c r="KM832" s="395"/>
      <c r="KO832" s="175"/>
      <c r="KP832" s="175"/>
      <c r="KQ832" s="175"/>
      <c r="KR832" s="175"/>
      <c r="KS832" s="10">
        <f>SUM(KR827:KR831)</f>
        <v>2069</v>
      </c>
      <c r="KT832" s="229"/>
      <c r="KU832" s="175"/>
      <c r="KV832" s="395"/>
      <c r="KX832" s="175"/>
      <c r="KY832" s="175"/>
      <c r="KZ832" s="175"/>
      <c r="LA832" s="10"/>
      <c r="LB832" s="10">
        <f>SUM(LA827:LA831)</f>
        <v>1406.7</v>
      </c>
      <c r="LC832" s="229"/>
      <c r="LD832" s="175"/>
      <c r="LE832" s="350"/>
      <c r="LG832" s="175"/>
      <c r="LH832" s="175"/>
      <c r="LI832" s="175"/>
      <c r="LJ832" s="10"/>
      <c r="LK832" s="10" t="e">
        <f>SUM(LJ827:LJ831)</f>
        <v>#N/A</v>
      </c>
      <c r="LL832" s="229"/>
      <c r="LM832" s="175"/>
      <c r="LN832" s="395"/>
      <c r="LP832" s="175"/>
      <c r="LQ832" s="175"/>
      <c r="LR832" s="175"/>
      <c r="LS832" s="10"/>
      <c r="LT832" s="10">
        <f>SUM(LS827:LS831)</f>
        <v>2530.4</v>
      </c>
      <c r="LU832" s="229"/>
      <c r="LV832" s="175"/>
      <c r="LW832" s="395"/>
      <c r="LY832" s="175"/>
      <c r="LZ832" s="175"/>
      <c r="MA832" s="175"/>
      <c r="MB832" s="10"/>
      <c r="MC832" s="10">
        <f>SUM(MB827:MB831)</f>
        <v>801.2</v>
      </c>
      <c r="MD832" s="229"/>
      <c r="ME832" s="175"/>
      <c r="MF832" s="395"/>
      <c r="MH832" s="175"/>
      <c r="MI832" s="175"/>
      <c r="MJ832" s="175"/>
      <c r="MK832" s="10"/>
      <c r="ML832" s="10">
        <f>SUM(MK827:MK831)</f>
        <v>1670.2</v>
      </c>
      <c r="MM832" s="229"/>
      <c r="MN832" s="175"/>
      <c r="MO832" s="350"/>
      <c r="MQ832" s="175"/>
      <c r="MR832" s="175"/>
      <c r="MS832" s="175"/>
      <c r="MT832" s="10"/>
      <c r="MU832" s="10" t="e">
        <f>SUM(MT827:MT831)</f>
        <v>#N/A</v>
      </c>
      <c r="MV832" s="229"/>
      <c r="MW832" s="175"/>
      <c r="MX832" s="395"/>
      <c r="MZ832" s="175"/>
      <c r="NA832" s="175"/>
      <c r="NB832" s="175"/>
      <c r="NC832" s="10"/>
      <c r="ND832" s="10">
        <f>SUM(NC827:NC831)</f>
        <v>3150.4</v>
      </c>
      <c r="NE832" s="229"/>
      <c r="NF832" s="175"/>
      <c r="NG832" s="395"/>
      <c r="NI832" s="175"/>
      <c r="NJ832" s="175"/>
      <c r="NK832" s="175"/>
      <c r="NL832" s="10"/>
      <c r="NM832" s="10">
        <f>SUM(NL827:NL831)</f>
        <v>2012.8000000000002</v>
      </c>
      <c r="NN832" s="229"/>
      <c r="NO832" s="175"/>
      <c r="NP832" s="395"/>
      <c r="NR832" s="175"/>
      <c r="NS832" s="175"/>
      <c r="NT832" s="175"/>
      <c r="NU832" s="10"/>
      <c r="NV832" s="10">
        <f>SUM(NU827:NU831)</f>
        <v>1275.9999999999998</v>
      </c>
      <c r="NW832" s="229"/>
      <c r="NX832" s="175"/>
      <c r="NY832" s="395"/>
      <c r="OA832" s="175"/>
      <c r="OB832" s="175"/>
      <c r="OC832" s="175"/>
      <c r="OD832" s="175"/>
      <c r="OE832" s="10">
        <f>SUM(OD827:OD831)</f>
        <v>2446</v>
      </c>
      <c r="OF832" s="229"/>
      <c r="OG832" s="175"/>
      <c r="OH832" s="395"/>
      <c r="OJ832" s="175"/>
      <c r="OK832" s="175"/>
      <c r="OL832" s="175"/>
      <c r="OM832" s="10"/>
      <c r="ON832" s="10">
        <f>SUM(OM827:OM831)</f>
        <v>1812.5</v>
      </c>
      <c r="OO832" s="229"/>
      <c r="OP832" s="175"/>
      <c r="OQ832" s="395"/>
      <c r="OS832" s="175"/>
      <c r="OT832" s="175"/>
      <c r="OU832" s="175"/>
      <c r="OV832" s="10"/>
      <c r="OW832" s="10">
        <f>SUM(OV827:OV831)</f>
        <v>1329.1</v>
      </c>
      <c r="OX832" s="229"/>
      <c r="OY832" s="175"/>
      <c r="OZ832" s="352"/>
      <c r="PB832" s="175"/>
      <c r="PC832" s="175"/>
      <c r="PD832" s="175"/>
      <c r="PE832" s="10"/>
      <c r="PF832" s="10">
        <f>SUM(PE827:PE831)</f>
        <v>1581.3</v>
      </c>
      <c r="PG832" s="229"/>
      <c r="PH832" s="175"/>
      <c r="PI832" s="395"/>
      <c r="PK832" s="175"/>
      <c r="PL832" s="175"/>
      <c r="PM832" s="175"/>
      <c r="PN832" s="10"/>
      <c r="PO832" s="10">
        <f>SUM(PN827:PN831)</f>
        <v>998</v>
      </c>
      <c r="PP832" s="229"/>
      <c r="PQ832" s="175"/>
      <c r="PR832" s="395"/>
      <c r="PT832" s="175"/>
      <c r="PU832" s="175"/>
      <c r="PV832" s="175"/>
      <c r="PW832" s="10"/>
      <c r="PX832" s="10">
        <f>SUM(PW827:PW831)</f>
        <v>1130.5</v>
      </c>
      <c r="PY832" s="229"/>
      <c r="PZ832" s="175"/>
      <c r="QA832" s="344"/>
      <c r="QC832" s="175"/>
      <c r="QD832" s="175"/>
      <c r="QE832" s="175"/>
      <c r="QF832" s="10"/>
      <c r="QG832" s="10">
        <f>SUM(QF827:QF831)</f>
        <v>1786</v>
      </c>
      <c r="QH832" s="229"/>
      <c r="QI832" s="175"/>
      <c r="QJ832" s="350"/>
      <c r="QL832" s="175"/>
      <c r="QM832" s="175"/>
      <c r="QN832" s="175"/>
      <c r="QO832" s="10"/>
      <c r="QP832" s="10" t="e">
        <f>SUM(QO827:QO831)</f>
        <v>#N/A</v>
      </c>
      <c r="QQ832" s="229"/>
      <c r="QR832" s="175"/>
      <c r="QS832" s="396"/>
      <c r="QU832" s="175"/>
      <c r="QV832" s="175"/>
      <c r="QW832" s="175"/>
      <c r="QX832" s="10"/>
      <c r="QY832" s="10">
        <f>SUM(QX827:QX831)</f>
        <v>1243.3000000000002</v>
      </c>
      <c r="QZ832" s="229"/>
      <c r="RA832" s="175"/>
      <c r="RB832" s="395"/>
      <c r="RD832" s="175"/>
      <c r="RE832" s="175"/>
      <c r="RF832" s="175"/>
      <c r="RG832" s="10"/>
      <c r="RH832" s="10">
        <f>SUM(RG827:RG831)</f>
        <v>1099.4000000000001</v>
      </c>
      <c r="RI832" s="229"/>
      <c r="RJ832" s="175"/>
      <c r="RK832" s="395"/>
      <c r="RM832" s="175"/>
      <c r="RN832" s="175"/>
      <c r="RO832" s="175"/>
      <c r="RP832" s="175"/>
      <c r="RQ832" s="10">
        <f>SUM(RP827:RP831)</f>
        <v>1854.9</v>
      </c>
      <c r="RR832" s="229"/>
      <c r="RS832" s="175"/>
      <c r="RT832" s="350"/>
      <c r="RV832" s="175"/>
      <c r="RW832" s="175"/>
      <c r="RX832" s="175"/>
      <c r="RY832" s="10"/>
      <c r="RZ832" s="10" t="e">
        <f>SUM(RY827:RY831)</f>
        <v>#N/A</v>
      </c>
      <c r="SA832" s="235"/>
      <c r="SB832" s="175"/>
      <c r="SC832" s="395"/>
      <c r="SE832" s="175"/>
      <c r="SF832" s="175"/>
      <c r="SG832" s="175"/>
      <c r="SH832" s="10"/>
      <c r="SI832" s="10">
        <f>SUM(SH827:SH831)</f>
        <v>1704.2000000000003</v>
      </c>
      <c r="SJ832" s="235"/>
      <c r="SK832" s="175"/>
      <c r="SL832" s="395"/>
      <c r="SN832" s="175"/>
      <c r="SO832" s="175"/>
      <c r="SP832" s="175"/>
      <c r="SQ832" s="10"/>
      <c r="SR832" s="10">
        <f>SUM(SQ827:SQ831)</f>
        <v>1614.0000000000002</v>
      </c>
      <c r="SS832" s="235"/>
      <c r="ST832" s="175"/>
      <c r="SU832" s="395"/>
      <c r="SW832" s="175"/>
      <c r="SX832" s="175"/>
      <c r="SY832" s="175"/>
      <c r="SZ832" s="10"/>
      <c r="TA832" s="10">
        <f>SUM(SZ827:SZ831)</f>
        <v>2709.6</v>
      </c>
      <c r="TB832" s="235"/>
      <c r="TC832" s="175"/>
      <c r="TD832" s="350"/>
      <c r="TF832" s="175"/>
      <c r="TG832" s="175"/>
      <c r="TH832" s="175"/>
      <c r="TI832" s="175"/>
      <c r="TJ832" s="10" t="e">
        <f>SUM(TI827:TI831)</f>
        <v>#N/A</v>
      </c>
      <c r="TK832" s="235"/>
      <c r="TL832" s="175"/>
      <c r="TM832" s="396"/>
      <c r="TO832" s="175"/>
      <c r="TP832" s="175"/>
      <c r="TQ832" s="175"/>
      <c r="TR832" s="10"/>
      <c r="TS832" s="10">
        <f>SUM(TR827:TR831)</f>
        <v>1639</v>
      </c>
      <c r="TT832" s="235"/>
      <c r="TU832" s="175"/>
      <c r="TV832" s="396"/>
      <c r="TX832" s="175"/>
      <c r="TY832" s="175"/>
      <c r="TZ832" s="175"/>
      <c r="UA832" s="10"/>
      <c r="UB832" s="10">
        <f>SUM(UA827:UA831)</f>
        <v>516.79999999999995</v>
      </c>
      <c r="UC832" s="235"/>
      <c r="UD832" s="175"/>
      <c r="UE832" s="396"/>
      <c r="UG832" s="175"/>
      <c r="UH832" s="175"/>
      <c r="UI832" s="175"/>
      <c r="UJ832" s="10"/>
      <c r="UK832" s="10">
        <f>SUM(UJ827:UJ831)</f>
        <v>1464.8000000000002</v>
      </c>
      <c r="UL832" s="235"/>
      <c r="UM832" s="175"/>
      <c r="UN832" s="350"/>
      <c r="UP832" s="175"/>
      <c r="UQ832" s="175"/>
      <c r="UR832" s="175"/>
      <c r="US832" s="10"/>
      <c r="UT832" s="10" t="e">
        <f>SUM(US827:US831)</f>
        <v>#N/A</v>
      </c>
      <c r="UU832" s="235"/>
      <c r="UV832" s="175"/>
      <c r="UW832" s="396"/>
      <c r="UY832" s="175"/>
      <c r="UZ832" s="175"/>
      <c r="VA832" s="175"/>
      <c r="VB832" s="10"/>
      <c r="VC832" s="10">
        <f>SUM(VB827:VB831)</f>
        <v>830.1</v>
      </c>
      <c r="VD832" s="235"/>
      <c r="VE832" s="175"/>
      <c r="VF832" s="350"/>
      <c r="VH832" s="175"/>
      <c r="VI832" s="175"/>
      <c r="VJ832" s="175"/>
      <c r="VK832" s="10"/>
      <c r="VL832" s="10" t="e">
        <f>SUM(VK827:VK831)</f>
        <v>#N/A</v>
      </c>
      <c r="VM832" s="235"/>
      <c r="VN832" s="175"/>
      <c r="VO832" s="396"/>
      <c r="VQ832" s="175"/>
      <c r="VR832" s="175"/>
      <c r="VS832" s="175"/>
      <c r="VT832" s="10"/>
      <c r="VU832" s="10">
        <f>SUM(VT827:VT831)</f>
        <v>1337</v>
      </c>
      <c r="VV832" s="235"/>
      <c r="VW832" s="175"/>
      <c r="VX832" s="350"/>
      <c r="VZ832" s="175"/>
      <c r="WA832" s="175"/>
      <c r="WB832" s="175"/>
      <c r="WC832" s="175"/>
      <c r="WD832" s="10" t="e">
        <f>SUM(WC827:WC831)</f>
        <v>#N/A</v>
      </c>
      <c r="WE832" s="235"/>
      <c r="WF832" s="175"/>
      <c r="WG832" s="396"/>
      <c r="WI832" s="175"/>
      <c r="WJ832" s="175"/>
      <c r="WK832" s="175"/>
      <c r="WL832" s="175"/>
      <c r="WM832" s="10">
        <f>SUM(WL827:WL831)</f>
        <v>2212.6</v>
      </c>
      <c r="WN832" s="235"/>
      <c r="WO832" s="175"/>
      <c r="WP832" s="396"/>
      <c r="WQ832" s="175"/>
      <c r="WR832" s="175"/>
      <c r="WS832" s="175"/>
      <c r="WT832" s="175"/>
      <c r="WU832" s="10"/>
      <c r="WV832" s="10">
        <f>SUM(WU827:WU831)</f>
        <v>1771</v>
      </c>
      <c r="WW832" s="235"/>
      <c r="WX832" s="175"/>
      <c r="WY832" s="396"/>
      <c r="XA832" s="175"/>
      <c r="XB832" s="175"/>
      <c r="XC832" s="175"/>
      <c r="XD832" s="175"/>
      <c r="XE832" s="10">
        <f>SUM(XD827:XD831)</f>
        <v>1482.4999999999998</v>
      </c>
      <c r="XF832" s="235"/>
      <c r="XG832" s="175"/>
      <c r="XH832" s="352"/>
      <c r="XJ832" s="175"/>
      <c r="XK832" s="175"/>
      <c r="XL832" s="175"/>
      <c r="XM832" s="175"/>
      <c r="XN832" s="10">
        <f>SUM(XM827:XM831)</f>
        <v>1213.9000000000001</v>
      </c>
      <c r="XO832" s="235"/>
      <c r="XP832" s="175"/>
      <c r="XQ832" s="396"/>
      <c r="XS832" s="175"/>
      <c r="XT832" s="175"/>
      <c r="XU832" s="175"/>
      <c r="XV832" s="10"/>
      <c r="XW832" s="10">
        <f>SUM(XV827:XV831)</f>
        <v>1381.6</v>
      </c>
      <c r="XX832" s="235"/>
      <c r="XY832" s="175"/>
      <c r="XZ832" s="396"/>
      <c r="YB832" s="175"/>
      <c r="YC832" s="175"/>
      <c r="YD832" s="175"/>
      <c r="YE832" s="10"/>
      <c r="YF832" s="10">
        <f>SUM(YE827:YE831)</f>
        <v>1712.7</v>
      </c>
      <c r="YG832" s="235"/>
      <c r="YH832" s="175"/>
      <c r="YI832" s="396"/>
      <c r="YK832" s="175"/>
      <c r="YL832" s="175"/>
      <c r="YM832" s="175"/>
      <c r="YN832" s="10"/>
      <c r="YO832" s="10">
        <f>SUM(YN827:YN831)</f>
        <v>2267.6</v>
      </c>
      <c r="YP832" s="235"/>
      <c r="YQ832" s="175"/>
      <c r="YR832" s="396"/>
      <c r="YT832" s="175"/>
      <c r="YU832" s="175"/>
      <c r="YV832" s="175"/>
      <c r="YW832" s="10"/>
      <c r="YX832" s="10">
        <f>SUM(YW827:YW831)</f>
        <v>1711.3</v>
      </c>
      <c r="YY832" s="235"/>
      <c r="YZ832" s="175"/>
      <c r="ZA832" s="396"/>
      <c r="ZC832" s="175"/>
      <c r="ZD832" s="175"/>
      <c r="ZE832" s="175"/>
      <c r="ZF832" s="10"/>
      <c r="ZG832" s="10">
        <f>SUM(ZF827:ZF831)</f>
        <v>1460.3</v>
      </c>
      <c r="ZH832" s="235"/>
      <c r="ZI832" s="175"/>
      <c r="ZJ832" s="396"/>
      <c r="ZL832" s="175"/>
      <c r="ZM832" s="175"/>
      <c r="ZN832" s="175"/>
      <c r="ZO832" s="10"/>
      <c r="ZP832" s="10">
        <f>SUM(ZO827:ZO831)</f>
        <v>1873.1</v>
      </c>
      <c r="ZQ832" s="235"/>
      <c r="ZR832" s="175"/>
      <c r="ZS832" s="396"/>
      <c r="ZU832" s="175"/>
      <c r="ZV832" s="175"/>
      <c r="ZW832" s="175"/>
      <c r="ZX832" s="10"/>
      <c r="ZY832" s="10">
        <f>SUM(ZX827:ZX831)</f>
        <v>1560.8999999999999</v>
      </c>
      <c r="ZZ832" s="235"/>
      <c r="AAA832" s="175"/>
      <c r="AAB832" s="396"/>
      <c r="AAD832" s="175"/>
      <c r="AAE832" s="175"/>
      <c r="AAF832" s="175"/>
      <c r="AAG832" s="10"/>
      <c r="AAH832" s="10">
        <f>SUM(AAG827:AAG831)</f>
        <v>858.90000000000009</v>
      </c>
      <c r="AAI832" s="235"/>
      <c r="AAJ832" s="175"/>
      <c r="AAK832" s="232"/>
      <c r="AAM832" s="175"/>
      <c r="AAN832" s="175"/>
      <c r="AAO832" s="175"/>
      <c r="AAP832" s="10"/>
      <c r="AAQ832" s="10" t="e">
        <f>SUM(AAP827:AAP831)</f>
        <v>#N/A</v>
      </c>
      <c r="AAR832" s="235"/>
      <c r="AAS832" s="175"/>
      <c r="AAT832" s="396"/>
      <c r="AAV832" s="175"/>
      <c r="AAW832" s="175"/>
      <c r="AAX832" s="175"/>
      <c r="AAY832" s="10"/>
      <c r="AAZ832" s="10">
        <f>SUM(AAY827:AAY831)</f>
        <v>1222.8000000000002</v>
      </c>
      <c r="ABA832" s="235"/>
      <c r="ABB832" s="175"/>
      <c r="ABC832" s="397"/>
      <c r="ABE832" s="175"/>
      <c r="ABF832" s="175"/>
      <c r="ABG832" s="175"/>
      <c r="ABH832" s="10"/>
      <c r="ABI832" s="10">
        <f>SUM(ABH827:ABH831)</f>
        <v>1341.3</v>
      </c>
      <c r="ABJ832" s="235"/>
      <c r="ABK832" s="175"/>
      <c r="ABL832" s="396"/>
      <c r="ABN832" s="175"/>
      <c r="ABO832" s="175"/>
      <c r="ABP832" s="175"/>
      <c r="ABQ832" s="10"/>
      <c r="ABR832" s="10">
        <f>SUM(ABQ827:ABQ831)</f>
        <v>1171.8999999999999</v>
      </c>
      <c r="ABS832" s="235"/>
      <c r="ABT832" s="175"/>
      <c r="ABU832" s="232"/>
      <c r="ABW832" s="175"/>
      <c r="ABX832" s="175"/>
      <c r="ABY832" s="175"/>
      <c r="ABZ832" s="10"/>
      <c r="ACA832" s="10" t="e">
        <f>SUM(ABZ827:ABZ831)</f>
        <v>#N/A</v>
      </c>
      <c r="ACB832" s="235"/>
      <c r="ACC832" s="175"/>
      <c r="ACD832" s="232"/>
      <c r="ACF832" s="175"/>
      <c r="ACG832" s="175"/>
      <c r="ACH832" s="175"/>
      <c r="ACI832" s="10"/>
      <c r="ACJ832" s="10" t="e">
        <f>SUM(ACI827:ACI831)</f>
        <v>#N/A</v>
      </c>
      <c r="ACK832" s="235"/>
      <c r="ACL832" s="175"/>
      <c r="ACM832" s="232"/>
      <c r="ACO832" s="175"/>
      <c r="ACP832" s="175"/>
      <c r="ACQ832" s="175"/>
      <c r="ACR832" s="10"/>
      <c r="ACS832" s="10" t="e">
        <f>SUM(ACR827:ACR831)</f>
        <v>#N/A</v>
      </c>
      <c r="ACT832" s="235"/>
      <c r="ACU832" s="175"/>
      <c r="ACV832" s="232"/>
      <c r="ACX832" s="175"/>
      <c r="ACY832" s="175"/>
      <c r="ACZ832" s="175"/>
      <c r="ADA832" s="10"/>
      <c r="ADB832" s="10" t="e">
        <f>SUM(ADA827:ADA831)</f>
        <v>#N/A</v>
      </c>
      <c r="ADC832" s="235"/>
      <c r="ADD832" s="175"/>
      <c r="ADE832" s="396"/>
      <c r="ADG832" s="175"/>
      <c r="ADH832" s="175"/>
      <c r="ADI832" s="175"/>
      <c r="ADJ832" s="10"/>
      <c r="ADK832" s="10">
        <f>SUM(ADJ827:ADJ831)</f>
        <v>1654.9</v>
      </c>
      <c r="ADL832" s="235"/>
      <c r="ADM832" s="175"/>
      <c r="ADN832" s="232"/>
      <c r="ADP832" s="175"/>
      <c r="ADQ832" s="175"/>
      <c r="ADR832" s="175"/>
      <c r="ADS832" s="10"/>
      <c r="ADT832" s="10" t="e">
        <f>SUM(ADS827:ADS831)</f>
        <v>#N/A</v>
      </c>
      <c r="ADU832" s="235"/>
      <c r="ADV832" s="175"/>
      <c r="ADW832" s="396"/>
      <c r="ADY832" s="175"/>
      <c r="ADZ832" s="175"/>
      <c r="AEA832" s="175"/>
      <c r="AEB832" s="10"/>
      <c r="AEC832" s="10">
        <f>SUM(AEB827:AEB831)</f>
        <v>680.3</v>
      </c>
      <c r="AED832" s="235"/>
      <c r="AEE832" s="175"/>
      <c r="AEF832" s="232"/>
      <c r="AEH832" s="175"/>
      <c r="AEI832" s="175"/>
      <c r="AEJ832" s="175"/>
      <c r="AEK832" s="10"/>
      <c r="AEL832" s="10" t="e">
        <f>SUM(AEK827:AEK831)</f>
        <v>#N/A</v>
      </c>
      <c r="AEM832" s="235"/>
      <c r="AEN832" s="175"/>
      <c r="AEO832" s="232"/>
      <c r="AEQ832" s="175"/>
      <c r="AER832" s="175"/>
      <c r="AES832" s="175"/>
      <c r="AET832" s="10"/>
      <c r="AEU832" s="10" t="e">
        <f>SUM(AET827:AET831)</f>
        <v>#N/A</v>
      </c>
      <c r="AEV832" s="235"/>
      <c r="AEW832" s="175"/>
      <c r="AEX832" s="232"/>
      <c r="AEZ832" s="175"/>
      <c r="AFA832" s="175"/>
      <c r="AFB832" s="175"/>
      <c r="AFC832" s="10"/>
      <c r="AFD832" s="10" t="e">
        <f>SUM(AFC827:AFC831)</f>
        <v>#N/A</v>
      </c>
      <c r="AFE832" s="235"/>
      <c r="AFF832" s="175"/>
      <c r="AFG832" s="232"/>
      <c r="AFI832" s="175"/>
      <c r="AFJ832" s="175"/>
      <c r="AFK832" s="175"/>
      <c r="AFL832" s="10"/>
      <c r="AFM832" s="10" t="e">
        <f>SUM(AFL827:AFL831)</f>
        <v>#N/A</v>
      </c>
      <c r="AFN832" s="235"/>
      <c r="AFO832" s="175"/>
      <c r="AFP832" s="232"/>
      <c r="AFR832" s="175"/>
      <c r="AFS832" s="175"/>
      <c r="AFT832" s="175"/>
      <c r="AFU832" s="10"/>
      <c r="AFV832" s="10" t="e">
        <f>SUM(AFU827:AFU831)</f>
        <v>#N/A</v>
      </c>
      <c r="AFW832" s="235"/>
      <c r="AFX832" s="175"/>
      <c r="AFY832" s="396"/>
      <c r="AGA832" s="175"/>
      <c r="AGB832" s="175"/>
      <c r="AGC832" s="175"/>
      <c r="AGD832" s="10"/>
      <c r="AGE832" s="10">
        <f>SUM(AGD827:AGD831)</f>
        <v>3104.8</v>
      </c>
      <c r="AGF832" s="235"/>
      <c r="AGG832" s="175"/>
      <c r="AGH832" s="396"/>
      <c r="AGJ832" s="175"/>
      <c r="AGK832" s="175"/>
      <c r="AGL832" s="175"/>
      <c r="AGM832" s="10"/>
      <c r="AGN832" s="10">
        <f>SUM(AGM827:AGM831)</f>
        <v>1938.6999999999998</v>
      </c>
      <c r="AGO832" s="235"/>
      <c r="AGP832" s="175"/>
      <c r="AGQ832" s="396"/>
      <c r="AGS832" s="175"/>
      <c r="AGT832" s="175"/>
      <c r="AGU832" s="175"/>
      <c r="AGV832" s="10"/>
      <c r="AGW832" s="10">
        <f>SUM(AGV827:AGV831)</f>
        <v>1647.3000000000002</v>
      </c>
      <c r="AGX832" s="235"/>
      <c r="AGY832" s="175"/>
      <c r="AGZ832" s="396"/>
      <c r="AHB832" s="175"/>
      <c r="AHC832" s="175"/>
      <c r="AHD832" s="175"/>
      <c r="AHE832" s="10"/>
      <c r="AHF832" s="10">
        <f>SUM(AHE827:AHE831)</f>
        <v>1764.2999999999997</v>
      </c>
      <c r="AHG832" s="235"/>
      <c r="AHH832" s="175"/>
      <c r="AHI832" s="399"/>
      <c r="AHK832" s="175"/>
      <c r="AHL832" s="175"/>
      <c r="AHM832" s="175"/>
      <c r="AHN832" s="10"/>
      <c r="AHO832" s="10">
        <f>SUM(AHN827:AHN831)</f>
        <v>2100</v>
      </c>
      <c r="AHP832" s="235"/>
      <c r="AHQ832" s="175"/>
      <c r="AHR832" s="396"/>
      <c r="AHT832" s="175"/>
      <c r="AHU832" s="175"/>
      <c r="AHV832" s="175"/>
      <c r="AHW832" s="10"/>
      <c r="AHX832" s="10">
        <f>SUM(AHW827:AHW831)</f>
        <v>2216.6</v>
      </c>
      <c r="AHY832" s="235"/>
      <c r="AHZ832" s="175"/>
      <c r="AIA832" s="396"/>
      <c r="AIC832" s="175"/>
      <c r="AID832" s="175"/>
      <c r="AIE832" s="175"/>
      <c r="AIF832" s="10"/>
      <c r="AIG832" s="10">
        <f>SUM(AIF827:AIF831)</f>
        <v>1218.1000000000001</v>
      </c>
      <c r="AIH832" s="235"/>
      <c r="AII832" s="175"/>
      <c r="AIJ832" s="396"/>
      <c r="AIL832" s="175"/>
      <c r="AIM832" s="175"/>
      <c r="AIN832" s="175"/>
      <c r="AIO832" s="10"/>
      <c r="AIP832" s="10">
        <f>SUM(AIO827:AIO831)</f>
        <v>2692</v>
      </c>
      <c r="AIQ832" s="235"/>
      <c r="AIR832" s="175"/>
      <c r="AIS832" s="396"/>
      <c r="AIU832" s="175"/>
      <c r="AIV832" s="175"/>
      <c r="AIW832" s="175"/>
      <c r="AIX832" s="10"/>
      <c r="AIY832" s="10">
        <f>SUM(AIX827:AIX831)</f>
        <v>3431.2999999999997</v>
      </c>
      <c r="AIZ832" s="235"/>
      <c r="AJA832" s="175"/>
      <c r="AJB832" s="352"/>
      <c r="AJD832" s="175"/>
      <c r="AJE832" s="175"/>
      <c r="AJF832" s="175"/>
      <c r="AJG832" s="10"/>
      <c r="AJH832" s="10">
        <f>SUM(AJG827:AJG831)</f>
        <v>1695</v>
      </c>
      <c r="AJI832" s="235"/>
      <c r="AJJ832" s="175"/>
      <c r="AJK832" s="396"/>
      <c r="AJM832" s="175"/>
      <c r="AJN832" s="175"/>
      <c r="AJO832" s="175"/>
      <c r="AJP832" s="10"/>
      <c r="AJQ832" s="10">
        <f>SUM(AJP827:AJP831)</f>
        <v>2449.8000000000002</v>
      </c>
      <c r="AJR832" s="235"/>
      <c r="AJS832" s="175"/>
      <c r="AJT832" s="347"/>
      <c r="AJV832" s="175"/>
      <c r="AJW832" s="175"/>
      <c r="AJX832" s="175"/>
      <c r="AJY832" s="10"/>
      <c r="AJZ832" s="10">
        <f>SUM(AJY827:AJY831)</f>
        <v>2576.5</v>
      </c>
      <c r="AKA832" s="235"/>
      <c r="AKB832" s="175"/>
      <c r="AKC832" s="396"/>
      <c r="AKE832" s="175"/>
      <c r="AKF832" s="175"/>
      <c r="AKG832" s="175"/>
      <c r="AKH832" s="10"/>
      <c r="AKI832" s="10">
        <f>SUM(AKH827:AKH831)</f>
        <v>2046.9</v>
      </c>
      <c r="AKJ832" s="235"/>
      <c r="AKK832" s="175"/>
      <c r="AKL832" s="396"/>
      <c r="AKN832" s="175"/>
      <c r="AKO832" s="175"/>
      <c r="AKP832" s="175"/>
      <c r="AKQ832" s="10"/>
      <c r="AKR832" s="10">
        <f>SUM(AKQ827:AKQ831)</f>
        <v>3533.7000000000003</v>
      </c>
      <c r="AKS832" s="235"/>
      <c r="AKT832" s="175"/>
      <c r="AKU832" s="396"/>
      <c r="AKW832" s="175"/>
      <c r="AKX832" s="175"/>
      <c r="AKY832" s="175"/>
      <c r="AKZ832" s="10"/>
      <c r="ALA832" s="10">
        <f>SUM(AKZ827:AKZ831)</f>
        <v>2146.3000000000002</v>
      </c>
      <c r="ALB832" s="235"/>
      <c r="ALC832" s="175"/>
      <c r="ALD832" s="396"/>
      <c r="ALF832" s="175"/>
      <c r="ALG832" s="175"/>
      <c r="ALH832" s="175"/>
      <c r="ALI832" s="10"/>
      <c r="ALJ832" s="10">
        <f>SUM(ALI827:ALI831)</f>
        <v>2326.5</v>
      </c>
      <c r="ALK832" s="235"/>
      <c r="ALL832" s="175"/>
      <c r="ALM832" s="396"/>
      <c r="ALO832" s="175"/>
      <c r="ALP832" s="175"/>
      <c r="ALQ832" s="175"/>
      <c r="ALR832" s="10"/>
      <c r="ALS832" s="10">
        <f>SUM(ALR827:ALR831)</f>
        <v>2265.1000000000004</v>
      </c>
      <c r="ALT832" s="235"/>
      <c r="ALU832" s="175"/>
      <c r="ALV832" s="396"/>
      <c r="ALX832" s="175"/>
      <c r="ALY832" s="175"/>
      <c r="ALZ832" s="175"/>
      <c r="AMA832" s="10"/>
      <c r="AMB832" s="10">
        <f>SUM(AMA827:AMA831)</f>
        <v>3413.1</v>
      </c>
      <c r="AMC832" s="235"/>
      <c r="AMD832" s="175"/>
      <c r="AME832" s="402"/>
      <c r="AMG832" s="175"/>
      <c r="AMH832" s="175"/>
      <c r="AMI832" s="175"/>
      <c r="AMJ832" s="10"/>
      <c r="AMK832" s="10">
        <f>SUM(AMJ827:AMJ831)</f>
        <v>2009.4</v>
      </c>
      <c r="AML832" s="235"/>
      <c r="AMM832" s="175"/>
      <c r="AMN832" s="344"/>
      <c r="AMP832" s="175"/>
      <c r="AMQ832" s="175"/>
      <c r="AMR832" s="175"/>
      <c r="AMS832" s="10"/>
      <c r="AMT832" s="10">
        <f>SUM(AMS827:AMS831)</f>
        <v>1954.3</v>
      </c>
      <c r="AMU832" s="235"/>
      <c r="AMV832" s="175"/>
      <c r="AMW832" s="396"/>
      <c r="AMY832" s="175"/>
      <c r="AMZ832" s="175"/>
      <c r="ANA832" s="175"/>
      <c r="ANB832" s="10"/>
      <c r="ANC832" s="10">
        <f>SUM(ANB827:ANB831)</f>
        <v>1565.7</v>
      </c>
      <c r="AND832" s="235"/>
      <c r="ANE832" s="175"/>
      <c r="ANF832" s="396"/>
      <c r="ANH832" s="175"/>
      <c r="ANI832" s="175"/>
      <c r="ANJ832" s="175"/>
      <c r="ANK832" s="10"/>
      <c r="ANL832" s="10">
        <f>SUM(ANK827:ANK831)</f>
        <v>1492.7000000000003</v>
      </c>
      <c r="ANM832" s="235"/>
      <c r="ANN832" s="175"/>
      <c r="ANO832" s="352"/>
      <c r="ANQ832" s="175"/>
      <c r="ANR832" s="175"/>
      <c r="ANS832" s="175"/>
      <c r="ANT832" s="10"/>
      <c r="ANU832" s="10">
        <f>SUM(ANT827:ANT831)</f>
        <v>1669.3000000000002</v>
      </c>
      <c r="ANV832" s="235"/>
      <c r="ANW832" s="175"/>
      <c r="ANX832" s="396"/>
      <c r="ANZ832" s="175"/>
      <c r="AOA832" s="175"/>
      <c r="AOB832" s="175"/>
      <c r="AOC832" s="10"/>
      <c r="AOD832" s="10">
        <f>SUM(AOC827:AOC831)</f>
        <v>1695.9</v>
      </c>
      <c r="AOE832" s="235"/>
      <c r="AOF832" s="175"/>
      <c r="AOG832" s="232"/>
      <c r="AOI832" s="175"/>
      <c r="AOJ832" s="175"/>
      <c r="AOK832" s="175"/>
      <c r="AOL832" s="10"/>
      <c r="AOM832" s="10" t="e">
        <f>SUM(AOL827:AOL831)</f>
        <v>#N/A</v>
      </c>
      <c r="AON832" s="235"/>
      <c r="AOO832" s="175"/>
      <c r="AOP832" s="396"/>
      <c r="AOR832" s="175"/>
      <c r="AOS832" s="175"/>
      <c r="AOT832" s="175"/>
      <c r="AOU832" s="10"/>
      <c r="AOV832" s="10">
        <f>SUM(AOU827:AOU831)</f>
        <v>2057.8000000000002</v>
      </c>
      <c r="AOW832" s="235"/>
      <c r="AOX832" s="175"/>
      <c r="AOY832" s="344"/>
      <c r="APA832" s="175"/>
      <c r="APB832" s="175"/>
      <c r="APC832" s="175"/>
      <c r="APD832" s="10"/>
      <c r="APE832" s="10">
        <f>SUM(APD827:APD831)</f>
        <v>1254.3</v>
      </c>
      <c r="APF832" s="235"/>
      <c r="APG832" s="175"/>
      <c r="APH832" s="396"/>
      <c r="APJ832" s="175"/>
      <c r="APK832" s="175"/>
      <c r="APL832" s="175"/>
      <c r="APM832" s="10"/>
      <c r="APN832" s="10">
        <f>SUM(APM827:APM831)</f>
        <v>677.69999999999993</v>
      </c>
      <c r="APO832" s="235"/>
      <c r="APP832" s="175"/>
      <c r="APQ832" s="232"/>
      <c r="APS832" s="175"/>
      <c r="APT832" s="175"/>
      <c r="APU832" s="175"/>
      <c r="APV832" s="10"/>
      <c r="APW832" s="10" t="e">
        <f>SUM(APV827:APV831)</f>
        <v>#N/A</v>
      </c>
      <c r="APX832" s="235"/>
      <c r="APY832" s="175"/>
      <c r="APZ832" s="396"/>
      <c r="AQB832" s="175"/>
      <c r="AQC832" s="175"/>
      <c r="AQD832" s="175"/>
      <c r="AQE832" s="10"/>
      <c r="AQF832" s="10">
        <f>SUM(AQE827:AQE831)</f>
        <v>1696.5</v>
      </c>
      <c r="AQG832" s="235"/>
      <c r="AQH832" s="175"/>
      <c r="AQI832" s="396"/>
      <c r="AQK832" s="175"/>
      <c r="AQL832" s="175"/>
      <c r="AQM832" s="175"/>
      <c r="AQN832" s="10"/>
      <c r="AQO832" s="10">
        <f>SUM(AQN827:AQN831)</f>
        <v>1299.2</v>
      </c>
      <c r="AQP832" s="235"/>
      <c r="AQQ832" s="175"/>
      <c r="AQR832" s="232"/>
      <c r="AQT832" s="175"/>
      <c r="AQU832" s="175"/>
      <c r="AQV832" s="175"/>
      <c r="AQW832" s="10"/>
      <c r="AQX832" s="10" t="e">
        <f>SUM(AQW827:AQW831)</f>
        <v>#N/A</v>
      </c>
      <c r="AQY832" s="235"/>
      <c r="AQZ832" s="175"/>
      <c r="ARA832" s="232"/>
      <c r="ARC832" s="175"/>
      <c r="ARD832" s="175"/>
      <c r="ARE832" s="175"/>
      <c r="ARF832" s="10"/>
      <c r="ARG832" s="10" t="e">
        <f>SUM(ARF827:ARF831)</f>
        <v>#N/A</v>
      </c>
      <c r="ARH832" s="235"/>
      <c r="ARI832" s="175"/>
      <c r="ARJ832" s="232"/>
      <c r="ARL832" s="175"/>
      <c r="ARM832" s="175"/>
      <c r="ARN832" s="175"/>
      <c r="ARO832" s="10"/>
      <c r="ARP832" s="10" t="e">
        <f>SUM(ARO827:ARO831)</f>
        <v>#N/A</v>
      </c>
      <c r="ARQ832" s="235"/>
      <c r="ARR832" s="175"/>
      <c r="ARS832" s="232"/>
      <c r="ARU832" s="175"/>
      <c r="ARV832" s="175"/>
      <c r="ARW832" s="175"/>
      <c r="ARX832" s="10"/>
      <c r="ARY832" s="10" t="e">
        <f>SUM(ARX827:ARX831)</f>
        <v>#N/A</v>
      </c>
      <c r="ARZ832" s="235"/>
      <c r="ASA832" s="175"/>
      <c r="ASB832" s="396"/>
      <c r="ASD832" s="175"/>
      <c r="ASE832" s="175"/>
      <c r="ASF832" s="175"/>
      <c r="ASG832" s="10"/>
      <c r="ASH832" s="10">
        <f>SUM(ASG827:ASG831)</f>
        <v>1692.6</v>
      </c>
      <c r="ASI832" s="235"/>
      <c r="ASJ832" s="175"/>
      <c r="ASK832" s="232"/>
      <c r="ASM832" s="175"/>
      <c r="ASN832" s="175"/>
      <c r="ASO832" s="175"/>
      <c r="ASP832" s="10"/>
      <c r="ASQ832" s="10" t="e">
        <f>SUM(ASP827:ASP831)</f>
        <v>#N/A</v>
      </c>
      <c r="ASR832" s="235"/>
      <c r="ASS832" s="175"/>
      <c r="AST832" s="396"/>
      <c r="ASV832" s="175"/>
      <c r="ASW832" s="175"/>
      <c r="ASX832" s="175"/>
      <c r="ASY832" s="10"/>
      <c r="ASZ832" s="10">
        <f>SUM(ASY827:ASY831)</f>
        <v>1094.1000000000001</v>
      </c>
      <c r="ATA832" s="235"/>
      <c r="ATB832" s="175"/>
      <c r="ATC832" s="232"/>
      <c r="ATE832" s="175"/>
      <c r="ATF832" s="175"/>
      <c r="ATG832" s="175"/>
      <c r="ATH832" s="10"/>
      <c r="ATI832" s="10" t="e">
        <f>SUM(ATH827:ATH831)</f>
        <v>#N/A</v>
      </c>
      <c r="ATJ832" s="235"/>
      <c r="ATK832" s="175"/>
      <c r="ATL832" s="232"/>
      <c r="ATN832" s="175"/>
      <c r="ATO832" s="175"/>
      <c r="ATP832" s="175"/>
      <c r="ATQ832" s="10"/>
      <c r="ATR832" s="10" t="e">
        <f>SUM(ATQ827:ATQ831)</f>
        <v>#N/A</v>
      </c>
      <c r="ATS832" s="235"/>
      <c r="ATT832" s="175"/>
      <c r="ATU832" s="232"/>
      <c r="ATW832" s="175"/>
      <c r="ATX832" s="175"/>
      <c r="ATY832" s="175"/>
      <c r="ATZ832" s="10"/>
      <c r="AUA832" s="10" t="e">
        <f>SUM(ATZ827:ATZ831)</f>
        <v>#N/A</v>
      </c>
      <c r="AUB832" s="235"/>
      <c r="AUC832" s="175"/>
      <c r="AUD832" s="232"/>
      <c r="AUF832" s="175"/>
      <c r="AUG832" s="175"/>
      <c r="AUH832" s="175"/>
      <c r="AUI832" s="10"/>
      <c r="AUJ832" s="10" t="e">
        <f>SUM(AUI827:AUI831)</f>
        <v>#N/A</v>
      </c>
      <c r="AUK832" s="235"/>
      <c r="AUL832" s="175"/>
      <c r="AUM832" s="232"/>
      <c r="AUO832" s="175"/>
      <c r="AUP832" s="175"/>
      <c r="AUQ832" s="175"/>
      <c r="AUR832" s="10"/>
      <c r="AUS832" s="10" t="e">
        <f>SUM(AUR827:AUR831)</f>
        <v>#N/A</v>
      </c>
      <c r="AUT832" s="235"/>
      <c r="AUU832" s="175"/>
      <c r="AUV832" s="232"/>
      <c r="AUX832" s="175"/>
      <c r="AUY832" s="175"/>
      <c r="AUZ832" s="175"/>
      <c r="AVA832" s="10"/>
      <c r="AVB832" s="10" t="e">
        <f>SUM(AVA827:AVA831)</f>
        <v>#N/A</v>
      </c>
      <c r="AVC832" s="235"/>
      <c r="AVD832" s="175"/>
      <c r="AVE832" s="232"/>
      <c r="AVG832" s="175"/>
      <c r="AVH832" s="175"/>
      <c r="AVI832" s="175"/>
      <c r="AVJ832" s="10"/>
      <c r="AVK832" s="10" t="e">
        <f>SUM(AVJ827:AVJ831)</f>
        <v>#N/A</v>
      </c>
      <c r="AVL832" s="235"/>
      <c r="AVM832" s="175"/>
      <c r="AVN832" s="232"/>
      <c r="AVP832" s="175"/>
      <c r="AVQ832" s="175"/>
      <c r="AVR832" s="175"/>
      <c r="AVS832" s="10"/>
      <c r="AVT832" s="10" t="e">
        <f>SUM(AVS827:AVS831)</f>
        <v>#N/A</v>
      </c>
      <c r="AVU832" s="235"/>
      <c r="AVV832" s="175"/>
      <c r="AVW832" s="232"/>
      <c r="AVY832" s="175"/>
      <c r="AVZ832" s="175"/>
      <c r="AWA832" s="175"/>
      <c r="AWB832" s="10"/>
      <c r="AWC832" s="10" t="e">
        <f>SUM(AWB827:AWB831)</f>
        <v>#N/A</v>
      </c>
      <c r="AWD832" s="235"/>
      <c r="AWE832" s="175"/>
      <c r="AWF832" s="232"/>
      <c r="AWH832" s="175"/>
      <c r="AWI832" s="175"/>
      <c r="AWJ832" s="175"/>
      <c r="AWK832" s="10"/>
      <c r="AWL832" s="10" t="e">
        <f>SUM(AWK827:AWK831)</f>
        <v>#N/A</v>
      </c>
      <c r="AWM832" s="235"/>
      <c r="AWN832" s="175"/>
      <c r="AWO832" s="396"/>
      <c r="AWQ832" s="175"/>
      <c r="AWR832" s="175"/>
      <c r="AWS832" s="175"/>
      <c r="AWT832" s="10"/>
      <c r="AWU832" s="10">
        <f>SUM(AWT827:AWT831)</f>
        <v>1158.8</v>
      </c>
      <c r="AWV832" s="235"/>
      <c r="AWW832" s="175"/>
      <c r="AWX832" s="396"/>
      <c r="AWZ832" s="175"/>
      <c r="AXA832" s="175"/>
      <c r="AXB832" s="175"/>
      <c r="AXC832" s="10"/>
      <c r="AXD832" s="10">
        <f>SUM(AXC827:AXC831)</f>
        <v>2455.8000000000002</v>
      </c>
      <c r="AXE832" s="235"/>
      <c r="AXF832" s="175"/>
      <c r="AXG832" s="396"/>
      <c r="AXI832" s="175"/>
      <c r="AXJ832" s="175"/>
      <c r="AXK832" s="175"/>
      <c r="AXL832" s="10"/>
      <c r="AXM832" s="10">
        <f>SUM(AXL827:AXL831)</f>
        <v>1798.4</v>
      </c>
      <c r="AXN832" s="235"/>
      <c r="AXO832" s="175"/>
      <c r="AXP832" s="396"/>
      <c r="AXR832" s="175"/>
      <c r="AXS832" s="175"/>
      <c r="AXT832" s="175"/>
      <c r="AXU832" s="10"/>
      <c r="AXV832" s="10">
        <f>SUM(AXU827:AXU831)</f>
        <v>914.1</v>
      </c>
      <c r="AXW832" s="235"/>
      <c r="AXX832" s="175"/>
      <c r="AXY832" s="396"/>
      <c r="AYA832" s="175"/>
      <c r="AYB832" s="175"/>
      <c r="AYC832" s="175"/>
      <c r="AYD832" s="10"/>
      <c r="AYE832" s="10">
        <f>SUM(AYD827:AYD831)</f>
        <v>2348.2999999999997</v>
      </c>
      <c r="AYF832" s="235"/>
      <c r="AYG832" s="175"/>
      <c r="AYH832" s="396"/>
      <c r="AYJ832" s="175"/>
      <c r="AYK832" s="175"/>
      <c r="AYL832" s="175"/>
      <c r="AYM832" s="10"/>
      <c r="AYN832" s="10">
        <f>SUM(AYM827:AYM831)</f>
        <v>1092.1000000000001</v>
      </c>
      <c r="AYO832" s="235"/>
      <c r="AYP832" s="175"/>
      <c r="AYQ832" s="396"/>
      <c r="AYS832" s="175"/>
      <c r="AYT832" s="175"/>
      <c r="AYU832" s="175"/>
      <c r="AYV832" s="10"/>
      <c r="AYW832" s="10">
        <f>SUM(AYV827:AYV831)</f>
        <v>2056.2999999999997</v>
      </c>
      <c r="AYX832" s="235"/>
      <c r="AYY832" s="175"/>
      <c r="AYZ832" s="396"/>
      <c r="AZB832" s="175"/>
      <c r="AZC832" s="175"/>
      <c r="AZD832" s="175"/>
      <c r="AZE832" s="10"/>
      <c r="AZF832" s="10">
        <f>SUM(AZE827:AZE831)</f>
        <v>2723.7000000000003</v>
      </c>
      <c r="AZG832" s="235"/>
      <c r="AZH832" s="175"/>
      <c r="AZI832" s="396"/>
      <c r="AZK832" s="175"/>
      <c r="AZL832" s="175"/>
      <c r="AZM832" s="175"/>
      <c r="AZN832" s="10"/>
      <c r="AZO832" s="10">
        <f>SUM(AZN827:AZN831)</f>
        <v>2180.1</v>
      </c>
      <c r="AZP832" s="235"/>
      <c r="AZQ832" s="175"/>
      <c r="AZR832" s="396"/>
      <c r="AZT832" s="175"/>
      <c r="AZU832" s="175"/>
      <c r="AZV832" s="175"/>
      <c r="AZW832" s="10"/>
      <c r="AZX832" s="10">
        <f>SUM(AZW827:AZW831)</f>
        <v>1589.7000000000003</v>
      </c>
      <c r="AZY832" s="235"/>
      <c r="AZZ832" s="175"/>
      <c r="BAA832" s="396"/>
      <c r="BAC832" s="175"/>
      <c r="BAD832" s="175"/>
      <c r="BAE832" s="175"/>
      <c r="BAF832" s="10"/>
      <c r="BAG832" s="10">
        <f>SUM(BAF827:BAF831)</f>
        <v>2073.5</v>
      </c>
      <c r="BAH832" s="235"/>
      <c r="BAI832" s="175"/>
      <c r="BAJ832" s="399"/>
      <c r="BAL832" s="175"/>
      <c r="BAM832" s="175"/>
      <c r="BAN832" s="175"/>
      <c r="BAO832" s="10"/>
      <c r="BAP832" s="10">
        <f>SUM(BAO827:BAO831)</f>
        <v>2981.2000000000003</v>
      </c>
      <c r="BAQ832" s="235"/>
      <c r="BAR832" s="175"/>
      <c r="BAS832" s="396"/>
      <c r="BAU832" s="175"/>
      <c r="BAV832" s="175"/>
      <c r="BAW832" s="175"/>
      <c r="BAX832" s="10"/>
      <c r="BAY832" s="10">
        <f>SUM(BAX827:BAX831)</f>
        <v>1838.8</v>
      </c>
      <c r="BAZ832" s="235"/>
      <c r="BBA832" s="175"/>
      <c r="BBB832" s="396"/>
      <c r="BBD832" s="175"/>
      <c r="BBE832" s="175"/>
      <c r="BBF832" s="175"/>
      <c r="BBG832" s="10"/>
      <c r="BBH832" s="10">
        <f>SUM(BBG827:BBG831)</f>
        <v>1831.7</v>
      </c>
      <c r="BBI832" s="235"/>
      <c r="BBJ832" s="175"/>
      <c r="BBK832" s="396"/>
      <c r="BBM832" s="175"/>
      <c r="BBN832" s="175"/>
      <c r="BBO832" s="175"/>
      <c r="BBP832" s="10"/>
      <c r="BBQ832" s="10">
        <f>SUM(BBP827:BBP831)</f>
        <v>2019.5</v>
      </c>
      <c r="BBR832" s="235"/>
      <c r="BBS832" s="175"/>
      <c r="BBT832" s="347"/>
      <c r="BBV832" s="175"/>
      <c r="BBW832" s="175"/>
      <c r="BBX832" s="175"/>
      <c r="BBY832" s="10"/>
      <c r="BBZ832" s="10">
        <f>SUM(BBY827:BBY831)</f>
        <v>1872.6</v>
      </c>
      <c r="BCA832" s="235"/>
      <c r="BCB832" s="175"/>
      <c r="BCC832" s="396"/>
      <c r="BCE832" s="175"/>
      <c r="BCF832" s="175"/>
      <c r="BCG832" s="175"/>
      <c r="BCH832" s="10"/>
      <c r="BCI832" s="10">
        <f>SUM(BCH827:BCH831)</f>
        <v>1371.5</v>
      </c>
      <c r="BCJ832" s="235"/>
      <c r="BCK832" s="175"/>
      <c r="BCL832" s="396"/>
      <c r="BCN832" s="175"/>
      <c r="BCO832" s="175"/>
      <c r="BCP832" s="175"/>
      <c r="BCQ832" s="10"/>
      <c r="BCR832" s="10">
        <f>SUM(BCQ827:BCQ831)</f>
        <v>1874.2</v>
      </c>
      <c r="BCS832" s="235"/>
      <c r="BCT832" s="175"/>
      <c r="BCU832" s="352"/>
      <c r="BCW832" s="175"/>
      <c r="BCX832" s="175"/>
      <c r="BCY832" s="175"/>
      <c r="BCZ832" s="10"/>
      <c r="BDA832" s="10">
        <f>SUM(BCZ827:BCZ831)</f>
        <v>2311.6</v>
      </c>
      <c r="BDB832" s="235"/>
      <c r="BDC832" s="175"/>
      <c r="BDD832" s="347"/>
      <c r="BDF832" s="175"/>
      <c r="BDG832" s="175"/>
      <c r="BDH832" s="175"/>
      <c r="BDI832" s="10"/>
      <c r="BDJ832" s="10">
        <f>SUM(BDI827:BDI831)</f>
        <v>1887.1999999999998</v>
      </c>
      <c r="BDK832" s="235"/>
      <c r="BDL832" s="175"/>
      <c r="BDM832" s="396"/>
      <c r="BDO832" s="175"/>
      <c r="BDP832" s="175"/>
      <c r="BDQ832" s="175"/>
      <c r="BDR832" s="10"/>
      <c r="BDS832" s="10">
        <f>SUM(BDR827:BDR831)</f>
        <v>2234.6999999999998</v>
      </c>
      <c r="BDT832" s="235"/>
      <c r="BDU832" s="175"/>
      <c r="BDV832" s="396"/>
      <c r="BDX832" s="175"/>
      <c r="BDY832" s="175"/>
      <c r="BDZ832" s="175"/>
      <c r="BEA832" s="10"/>
      <c r="BEB832" s="10">
        <f>SUM(BEA827:BEA831)</f>
        <v>1313.9</v>
      </c>
      <c r="BEC832" s="235"/>
      <c r="BED832" s="175"/>
      <c r="BEE832" s="396"/>
      <c r="BEG832" s="175"/>
      <c r="BEH832" s="175"/>
      <c r="BEI832" s="175"/>
      <c r="BEJ832" s="10"/>
      <c r="BEK832" s="10">
        <f>SUM(BEJ827:BEJ831)</f>
        <v>1774.3</v>
      </c>
      <c r="BEL832" s="235"/>
      <c r="BEM832" s="175"/>
      <c r="BEN832" s="396"/>
      <c r="BEP832" s="175"/>
      <c r="BEQ832" s="175"/>
      <c r="BER832" s="175"/>
      <c r="BES832" s="10"/>
      <c r="BET832" s="10">
        <f>SUM(BES827:BES831)</f>
        <v>1380.3</v>
      </c>
      <c r="BEU832" s="235"/>
      <c r="BEV832" s="175"/>
      <c r="BEW832" s="396"/>
      <c r="BEY832" s="175"/>
      <c r="BEZ832" s="175"/>
      <c r="BFA832" s="175"/>
      <c r="BFB832" s="10"/>
      <c r="BFC832" s="10">
        <f>SUM(BFB827:BFB831)</f>
        <v>1102.5999999999999</v>
      </c>
      <c r="BFD832" s="235"/>
      <c r="BFE832" s="175"/>
      <c r="BFF832" s="396"/>
      <c r="BFH832" s="175"/>
      <c r="BFI832" s="175"/>
      <c r="BFJ832" s="175"/>
      <c r="BFK832" s="10"/>
      <c r="BFL832" s="10">
        <f>SUM(BFK827:BFK831)</f>
        <v>1581.8</v>
      </c>
      <c r="BFM832" s="235"/>
      <c r="BFN832" s="175"/>
      <c r="BFO832" s="396"/>
      <c r="BFQ832" s="175"/>
      <c r="BFR832" s="175"/>
      <c r="BFS832" s="175"/>
      <c r="BFT832" s="10"/>
      <c r="BFU832" s="10">
        <f>SUM(BFT827:BFT831)</f>
        <v>1506.6000000000001</v>
      </c>
      <c r="BFV832" s="235"/>
      <c r="BFW832" s="175"/>
      <c r="BFX832" s="352"/>
      <c r="BFZ832" s="175"/>
      <c r="BGA832" s="175"/>
      <c r="BGB832" s="175"/>
      <c r="BGC832" s="10"/>
      <c r="BGD832" s="10">
        <f>SUM(BGC827:BGC831)</f>
        <v>1399.8</v>
      </c>
      <c r="BGE832" s="235"/>
      <c r="BGF832" s="175"/>
      <c r="BGG832" s="396"/>
      <c r="BGI832" s="175"/>
      <c r="BGJ832" s="175"/>
      <c r="BGK832" s="175"/>
      <c r="BGL832" s="10"/>
      <c r="BGM832" s="10">
        <f>SUM(BGL827:BGL831)</f>
        <v>1167.5</v>
      </c>
      <c r="BGN832" s="235"/>
      <c r="BGO832" s="175"/>
      <c r="BGP832" s="352"/>
      <c r="BGR832" s="175"/>
      <c r="BGS832" s="175"/>
      <c r="BGT832" s="175"/>
      <c r="BGU832" s="10"/>
      <c r="BGV832" s="10">
        <f>SUM(BGU827:BGU831)</f>
        <v>2194.4000000000005</v>
      </c>
      <c r="BGW832" s="235"/>
      <c r="BGX832" s="175"/>
      <c r="BGY832" s="396"/>
      <c r="BHA832" s="175"/>
      <c r="BHB832" s="175"/>
      <c r="BHC832" s="175"/>
      <c r="BHD832" s="10"/>
      <c r="BHE832" s="10">
        <f>SUM(BHD827:BHD831)</f>
        <v>1516.1</v>
      </c>
    </row>
    <row r="833" spans="1:1565" s="14" customFormat="1" ht="15">
      <c r="A833" s="175" t="s">
        <v>95</v>
      </c>
      <c r="B833" s="343" t="s">
        <v>1991</v>
      </c>
      <c r="D833" s="243">
        <f>IF(C833="Kopman",1.7,1)</f>
        <v>1</v>
      </c>
      <c r="E833" s="176">
        <f>VLOOKUP(B833,$A$879:$F$2731,6,FALSE)</f>
        <v>265</v>
      </c>
      <c r="F833" s="175" t="s">
        <v>61</v>
      </c>
      <c r="G833" s="10">
        <f>E833*1.5*D833</f>
        <v>397.5</v>
      </c>
      <c r="H833" s="10"/>
      <c r="I833" s="229"/>
      <c r="J833" s="175" t="s">
        <v>95</v>
      </c>
      <c r="K833" s="341" t="s">
        <v>1991</v>
      </c>
      <c r="M833" s="243">
        <f>IF(L833="Kopman",1.7,1)</f>
        <v>1</v>
      </c>
      <c r="N833" s="176">
        <f>VLOOKUP(K833,$A$879:$F$2731,6,FALSE)</f>
        <v>265</v>
      </c>
      <c r="O833" s="175" t="s">
        <v>61</v>
      </c>
      <c r="P833" s="10">
        <f>N833*1.5*M833</f>
        <v>397.5</v>
      </c>
      <c r="Q833" s="10"/>
      <c r="R833" s="229"/>
      <c r="S833" s="175" t="s">
        <v>95</v>
      </c>
      <c r="T833" s="342" t="s">
        <v>1991</v>
      </c>
      <c r="U833" s="14" t="s">
        <v>1662</v>
      </c>
      <c r="V833" s="243">
        <f>IF(U833="Kopman",1.7,1)</f>
        <v>1.7</v>
      </c>
      <c r="W833" s="176">
        <f>VLOOKUP(T833,$A$879:$F$2731,6,FALSE)</f>
        <v>265</v>
      </c>
      <c r="X833" s="175" t="s">
        <v>61</v>
      </c>
      <c r="Y833" s="10">
        <f>W833*1.5*V833</f>
        <v>675.75</v>
      </c>
      <c r="Z833" s="10"/>
      <c r="AA833" s="229"/>
      <c r="AB833" s="175" t="s">
        <v>95</v>
      </c>
      <c r="AC833" s="342" t="s">
        <v>1991</v>
      </c>
      <c r="AD833" s="14" t="s">
        <v>1662</v>
      </c>
      <c r="AE833" s="243">
        <f>IF(AD833="Kopman",1.7,1)</f>
        <v>1.7</v>
      </c>
      <c r="AF833" s="176">
        <f>VLOOKUP(AC833,$A$879:$F$2731,6,FALSE)</f>
        <v>265</v>
      </c>
      <c r="AG833" s="175" t="s">
        <v>61</v>
      </c>
      <c r="AH833" s="10">
        <f>AF833*1.5*AE833</f>
        <v>675.75</v>
      </c>
      <c r="AI833" s="10"/>
      <c r="AJ833" s="229"/>
      <c r="AK833" s="175" t="s">
        <v>95</v>
      </c>
      <c r="AL833" s="341" t="s">
        <v>1799</v>
      </c>
      <c r="AN833" s="243">
        <f>IF(AM833="Kopman",1.7,1)</f>
        <v>1</v>
      </c>
      <c r="AO833" s="176">
        <f>VLOOKUP(AL833,$A$879:$F$2731,6,FALSE)</f>
        <v>140</v>
      </c>
      <c r="AP833" s="175" t="s">
        <v>61</v>
      </c>
      <c r="AQ833" s="10">
        <f>AO833*1.5*AN833</f>
        <v>210</v>
      </c>
      <c r="AR833" s="10"/>
      <c r="AS833" s="229"/>
      <c r="AT833" s="175" t="s">
        <v>95</v>
      </c>
      <c r="AU833" s="341" t="s">
        <v>1991</v>
      </c>
      <c r="AW833" s="243">
        <f>IF(AV833="Kopman",1.7,1)</f>
        <v>1</v>
      </c>
      <c r="AX833" s="176">
        <f>VLOOKUP(AU833,$A$879:$F$2731,6,FALSE)</f>
        <v>265</v>
      </c>
      <c r="AY833" s="175" t="s">
        <v>61</v>
      </c>
      <c r="AZ833" s="10">
        <f>AX833*1.5*AW833</f>
        <v>397.5</v>
      </c>
      <c r="BA833" s="10"/>
      <c r="BB833" s="229"/>
      <c r="BC833" s="175" t="s">
        <v>95</v>
      </c>
      <c r="BD833" s="341" t="s">
        <v>1991</v>
      </c>
      <c r="BF833" s="243">
        <f>IF(BE833="Kopman",1.7,1)</f>
        <v>1</v>
      </c>
      <c r="BG833" s="176">
        <f>VLOOKUP(BD833,$A$879:$F$2731,6,FALSE)</f>
        <v>265</v>
      </c>
      <c r="BH833" s="175" t="s">
        <v>61</v>
      </c>
      <c r="BI833" s="10">
        <f>BG833*1.5*BF833</f>
        <v>397.5</v>
      </c>
      <c r="BJ833" s="10"/>
      <c r="BK833" s="229"/>
      <c r="BL833" s="175" t="s">
        <v>95</v>
      </c>
      <c r="BM833" s="341" t="s">
        <v>2036</v>
      </c>
      <c r="BO833" s="243">
        <f>IF(BN833="Kopman",1.7,1)</f>
        <v>1</v>
      </c>
      <c r="BP833" s="176">
        <f>VLOOKUP(BM833,$A$879:$F$2731,6,FALSE)</f>
        <v>113</v>
      </c>
      <c r="BQ833" s="175" t="s">
        <v>61</v>
      </c>
      <c r="BR833" s="10">
        <f>BP833*1.5*BO833</f>
        <v>169.5</v>
      </c>
      <c r="BS833" s="10"/>
      <c r="BT833" s="229"/>
      <c r="BU833" s="175" t="s">
        <v>95</v>
      </c>
      <c r="BV833" s="341" t="s">
        <v>1991</v>
      </c>
      <c r="BX833" s="243">
        <f>IF(BW833="Kopman",1.7,1)</f>
        <v>1</v>
      </c>
      <c r="BY833" s="176">
        <f>VLOOKUP(BV833,$A$879:$F$2731,6,FALSE)</f>
        <v>265</v>
      </c>
      <c r="BZ833" s="175" t="s">
        <v>61</v>
      </c>
      <c r="CA833" s="10">
        <f>BY833*1.5*BX833</f>
        <v>397.5</v>
      </c>
      <c r="CB833" s="10"/>
      <c r="CC833" s="229"/>
      <c r="CD833" s="175" t="s">
        <v>95</v>
      </c>
      <c r="CE833" s="341" t="s">
        <v>1991</v>
      </c>
      <c r="CG833" s="243">
        <f>IF(CF833="Kopman",1.7,1)</f>
        <v>1</v>
      </c>
      <c r="CH833" s="176">
        <f>VLOOKUP(CE833,$A$879:$F$2731,6,FALSE)</f>
        <v>265</v>
      </c>
      <c r="CI833" s="175" t="s">
        <v>61</v>
      </c>
      <c r="CJ833" s="10">
        <f>CH833*1.5*CG833</f>
        <v>397.5</v>
      </c>
      <c r="CK833" s="10"/>
      <c r="CL833" s="229"/>
      <c r="CM833" s="175" t="s">
        <v>95</v>
      </c>
      <c r="CN833" s="342" t="s">
        <v>3125</v>
      </c>
      <c r="CO833" s="14" t="s">
        <v>1662</v>
      </c>
      <c r="CP833" s="243">
        <f>IF(CO833="Kopman",1.7,1)</f>
        <v>1.7</v>
      </c>
      <c r="CQ833" s="176">
        <f>VLOOKUP(CN833,$A$879:$F$2731,6,FALSE)</f>
        <v>85</v>
      </c>
      <c r="CR833" s="175" t="s">
        <v>61</v>
      </c>
      <c r="CS833" s="10">
        <f>CQ833*1.5*CP833</f>
        <v>216.75</v>
      </c>
      <c r="CT833" s="10"/>
      <c r="CU833" s="229"/>
      <c r="CV833" s="175" t="s">
        <v>95</v>
      </c>
      <c r="CW833" s="341" t="s">
        <v>1991</v>
      </c>
      <c r="CY833" s="243">
        <f>IF(CX833="Kopman",1.7,1)</f>
        <v>1</v>
      </c>
      <c r="CZ833" s="176">
        <f>VLOOKUP(CW833,$A$879:$F$2731,6,FALSE)</f>
        <v>265</v>
      </c>
      <c r="DA833" s="175" t="s">
        <v>61</v>
      </c>
      <c r="DB833" s="10">
        <f>CZ833*1.5*CY833</f>
        <v>397.5</v>
      </c>
      <c r="DC833" s="10"/>
      <c r="DD833" s="229"/>
      <c r="DE833" s="175" t="s">
        <v>95</v>
      </c>
      <c r="DF833" s="341" t="s">
        <v>1991</v>
      </c>
      <c r="DH833" s="243">
        <f>IF(DG833="Kopman",1.7,1)</f>
        <v>1</v>
      </c>
      <c r="DI833" s="176">
        <f>VLOOKUP(DF833,$A$879:$F$2731,6,FALSE)</f>
        <v>265</v>
      </c>
      <c r="DJ833" s="175" t="s">
        <v>61</v>
      </c>
      <c r="DK833" s="10">
        <f>DI833*1.5*DH833</f>
        <v>397.5</v>
      </c>
      <c r="DL833" s="10"/>
      <c r="DM833" s="229"/>
      <c r="DN833" s="175" t="s">
        <v>95</v>
      </c>
      <c r="DO833" s="341" t="s">
        <v>3125</v>
      </c>
      <c r="DQ833" s="243">
        <f>IF(DP833="Kopman",1.7,1)</f>
        <v>1</v>
      </c>
      <c r="DR833" s="176">
        <f>VLOOKUP(DO833,$A$879:$F$2731,6,FALSE)</f>
        <v>85</v>
      </c>
      <c r="DS833" s="175" t="s">
        <v>61</v>
      </c>
      <c r="DT833" s="10">
        <f>DR833*1.5*DQ833</f>
        <v>127.5</v>
      </c>
      <c r="DU833" s="10"/>
      <c r="DV833" s="229"/>
      <c r="DW833" s="175" t="s">
        <v>95</v>
      </c>
      <c r="DX833" s="341" t="s">
        <v>1991</v>
      </c>
      <c r="DZ833" s="243">
        <f>IF(DY833="Kopman",1.7,1)</f>
        <v>1</v>
      </c>
      <c r="EA833" s="176">
        <f>VLOOKUP(DX833,$A$879:$F$2731,6,FALSE)</f>
        <v>265</v>
      </c>
      <c r="EB833" s="175" t="s">
        <v>61</v>
      </c>
      <c r="EC833" s="10">
        <f>EA833*1.5*DZ833</f>
        <v>397.5</v>
      </c>
      <c r="ED833" s="10"/>
      <c r="EE833" s="229"/>
      <c r="EF833" s="175" t="s">
        <v>95</v>
      </c>
      <c r="EG833" s="341" t="s">
        <v>1991</v>
      </c>
      <c r="EI833" s="243">
        <f>IF(EH833="Kopman",1.7,1)</f>
        <v>1</v>
      </c>
      <c r="EJ833" s="176">
        <f>VLOOKUP(EG833,$A$879:$F$2731,6,FALSE)</f>
        <v>265</v>
      </c>
      <c r="EK833" s="175" t="s">
        <v>61</v>
      </c>
      <c r="EL833" s="10">
        <f>EJ833*1.5*EI833</f>
        <v>397.5</v>
      </c>
      <c r="EM833" s="10"/>
      <c r="EN833" s="229"/>
      <c r="EO833" s="175" t="s">
        <v>95</v>
      </c>
      <c r="EP833" s="342" t="s">
        <v>1799</v>
      </c>
      <c r="EQ833" s="14" t="s">
        <v>1662</v>
      </c>
      <c r="ER833" s="243">
        <f>IF(EQ833="Kopman",1.7,1)</f>
        <v>1.7</v>
      </c>
      <c r="ES833" s="176">
        <f>VLOOKUP(EP833,$A$879:$F$2731,6,FALSE)</f>
        <v>140</v>
      </c>
      <c r="ET833" s="175" t="s">
        <v>61</v>
      </c>
      <c r="EU833" s="10">
        <f>ES833*1.5*ER833</f>
        <v>357</v>
      </c>
      <c r="EV833" s="10"/>
      <c r="EW833" s="229"/>
      <c r="EX833" s="175" t="s">
        <v>95</v>
      </c>
      <c r="EY833" s="341" t="s">
        <v>1715</v>
      </c>
      <c r="FA833" s="243">
        <f>IF(EZ833="Kopman",1.7,1)</f>
        <v>1</v>
      </c>
      <c r="FB833" s="176">
        <f>VLOOKUP(EY833,$A$879:$F$2731,6,FALSE)</f>
        <v>244</v>
      </c>
      <c r="FC833" s="175" t="s">
        <v>61</v>
      </c>
      <c r="FD833" s="10">
        <f>FB833*1.5*FA833</f>
        <v>366</v>
      </c>
      <c r="FE833" s="10"/>
      <c r="FF833" s="229"/>
      <c r="FG833" s="175" t="s">
        <v>95</v>
      </c>
      <c r="FH833" s="341" t="s">
        <v>2641</v>
      </c>
      <c r="FJ833" s="243">
        <f>IF(FI833="Kopman",1.7,1)</f>
        <v>1</v>
      </c>
      <c r="FK833" s="176">
        <f>VLOOKUP(FH833,$A$879:$F$2731,6,FALSE)</f>
        <v>217</v>
      </c>
      <c r="FL833" s="175" t="s">
        <v>61</v>
      </c>
      <c r="FM833" s="10">
        <f>FK833*1.5*FJ833</f>
        <v>325.5</v>
      </c>
      <c r="FN833" s="10"/>
      <c r="FO833" s="229"/>
      <c r="FP833" s="175" t="s">
        <v>95</v>
      </c>
      <c r="FQ833" s="341" t="s">
        <v>1991</v>
      </c>
      <c r="FS833" s="243">
        <f>IF(FR833="Kopman",1.7,1)</f>
        <v>1</v>
      </c>
      <c r="FT833" s="176">
        <f>VLOOKUP(FQ833,$A$879:$F$2731,6,FALSE)</f>
        <v>265</v>
      </c>
      <c r="FU833" s="175" t="s">
        <v>61</v>
      </c>
      <c r="FV833" s="10">
        <f>FT833*1.5*FS833</f>
        <v>397.5</v>
      </c>
      <c r="FW833" s="10"/>
      <c r="FX833" s="229"/>
      <c r="FY833" s="175" t="s">
        <v>95</v>
      </c>
      <c r="FZ833" s="349" t="s">
        <v>183</v>
      </c>
      <c r="GB833" s="243">
        <f>IF(GA833="Kopman",1.7,1)</f>
        <v>1</v>
      </c>
      <c r="GC833" s="176" t="e">
        <f>VLOOKUP(FZ833,$A$879:$F$2731,6,FALSE)</f>
        <v>#N/A</v>
      </c>
      <c r="GD833" s="175" t="s">
        <v>61</v>
      </c>
      <c r="GE833" s="10" t="e">
        <f>GC833*1.5*GB833</f>
        <v>#N/A</v>
      </c>
      <c r="GF833" s="10"/>
      <c r="GG833" s="229"/>
      <c r="GH833" s="175" t="s">
        <v>95</v>
      </c>
      <c r="GI833" s="342" t="s">
        <v>1991</v>
      </c>
      <c r="GJ833" s="14" t="s">
        <v>1662</v>
      </c>
      <c r="GK833" s="243">
        <f>IF(GJ833="Kopman",1.7,1)</f>
        <v>1.7</v>
      </c>
      <c r="GL833" s="176">
        <f>VLOOKUP(GI833,$A$879:$F$2731,6,FALSE)</f>
        <v>265</v>
      </c>
      <c r="GM833" s="175" t="s">
        <v>61</v>
      </c>
      <c r="GN833" s="10">
        <f>GL833*1.5*GK833</f>
        <v>675.75</v>
      </c>
      <c r="GO833" s="10"/>
      <c r="GP833" s="229"/>
      <c r="GQ833" s="175" t="s">
        <v>95</v>
      </c>
      <c r="GR833" s="341" t="s">
        <v>2641</v>
      </c>
      <c r="GT833" s="243">
        <f>IF(GS833="Kopman",1.7,1)</f>
        <v>1</v>
      </c>
      <c r="GU833" s="176">
        <f>VLOOKUP(GR833,$A$879:$F$2731,6,FALSE)</f>
        <v>217</v>
      </c>
      <c r="GV833" s="175" t="s">
        <v>149</v>
      </c>
      <c r="GW833" s="10">
        <f>GU833*1.5*GT833</f>
        <v>325.5</v>
      </c>
      <c r="GX833" s="10"/>
      <c r="GY833" s="229"/>
      <c r="GZ833" s="175" t="s">
        <v>95</v>
      </c>
      <c r="HA833" s="341" t="s">
        <v>611</v>
      </c>
      <c r="HC833" s="243">
        <f>IF(HB833="Kopman",1.7,1)</f>
        <v>1</v>
      </c>
      <c r="HD833" s="176">
        <f>VLOOKUP(HA833,$A$879:$F$2731,6,FALSE)</f>
        <v>43</v>
      </c>
      <c r="HE833" s="175" t="s">
        <v>61</v>
      </c>
      <c r="HF833" s="10">
        <f>HD833*1.5*HC833</f>
        <v>64.5</v>
      </c>
      <c r="HG833" s="10"/>
      <c r="HH833" s="229"/>
      <c r="HI833" s="175" t="s">
        <v>95</v>
      </c>
      <c r="HJ833" s="341" t="s">
        <v>1991</v>
      </c>
      <c r="HL833" s="243">
        <f>IF(HK833="Kopman",1.7,1)</f>
        <v>1</v>
      </c>
      <c r="HM833" s="176">
        <f>VLOOKUP(HJ833,$A$879:$F$2731,6,FALSE)</f>
        <v>265</v>
      </c>
      <c r="HN833" s="175" t="s">
        <v>149</v>
      </c>
      <c r="HO833" s="10">
        <f>HM833*1.5*HL833</f>
        <v>397.5</v>
      </c>
      <c r="HP833" s="10"/>
      <c r="HQ833" s="229"/>
      <c r="HR833" s="175" t="s">
        <v>95</v>
      </c>
      <c r="HS833" s="341" t="s">
        <v>3125</v>
      </c>
      <c r="HU833" s="243">
        <f>IF(HT833="Kopman",1.7,1)</f>
        <v>1</v>
      </c>
      <c r="HV833" s="176">
        <f>VLOOKUP(HS833,$A$879:$F$2731,6,FALSE)</f>
        <v>85</v>
      </c>
      <c r="HW833" s="175" t="s">
        <v>61</v>
      </c>
      <c r="HX833" s="10">
        <f>HV833*1.5*HU833</f>
        <v>127.5</v>
      </c>
      <c r="HY833" s="10"/>
      <c r="HZ833" s="229"/>
      <c r="IA833" s="175" t="s">
        <v>95</v>
      </c>
      <c r="IB833" s="341" t="s">
        <v>1991</v>
      </c>
      <c r="ID833" s="243">
        <f>IF(IC833="Kopman",1.7,1)</f>
        <v>1</v>
      </c>
      <c r="IE833" s="176">
        <f>VLOOKUP(IB833,$A$879:$F$2731,6,FALSE)</f>
        <v>265</v>
      </c>
      <c r="IF833" s="175" t="s">
        <v>149</v>
      </c>
      <c r="IG833" s="10">
        <f>IE833*1.5*ID833</f>
        <v>397.5</v>
      </c>
      <c r="IH833" s="10"/>
      <c r="II833" s="229"/>
      <c r="IJ833" s="175" t="s">
        <v>95</v>
      </c>
      <c r="IK833" s="341" t="s">
        <v>1991</v>
      </c>
      <c r="IM833" s="243">
        <f>IF(IL833="Kopman",1.7,1)</f>
        <v>1</v>
      </c>
      <c r="IN833" s="176">
        <f>VLOOKUP(IK833,$A$879:$F$2731,6,FALSE)</f>
        <v>265</v>
      </c>
      <c r="IO833" s="175" t="s">
        <v>61</v>
      </c>
      <c r="IP833" s="10">
        <f>IN833*1.5*IM833</f>
        <v>397.5</v>
      </c>
      <c r="IQ833" s="10"/>
      <c r="IR833" s="229"/>
      <c r="IS833" s="175" t="s">
        <v>95</v>
      </c>
      <c r="IT833" s="341" t="s">
        <v>1991</v>
      </c>
      <c r="IV833" s="243">
        <f>IF(IU833="Kopman",1.7,1)</f>
        <v>1</v>
      </c>
      <c r="IW833" s="176">
        <f>VLOOKUP(IT833,$A$879:$F$2731,6,FALSE)</f>
        <v>265</v>
      </c>
      <c r="IX833" s="175" t="s">
        <v>61</v>
      </c>
      <c r="IY833" s="10">
        <f>IW833*1.5*IV833</f>
        <v>397.5</v>
      </c>
      <c r="IZ833" s="10"/>
      <c r="JA833" s="229"/>
      <c r="JB833" s="175" t="s">
        <v>95</v>
      </c>
      <c r="JC833" s="341" t="s">
        <v>2346</v>
      </c>
      <c r="JE833" s="243">
        <f>IF(JD833="Kopman",1.7,1)</f>
        <v>1</v>
      </c>
      <c r="JF833" s="176">
        <f>VLOOKUP(JC833,$A$879:$F$2731,6,FALSE)</f>
        <v>369</v>
      </c>
      <c r="JG833" s="175" t="s">
        <v>61</v>
      </c>
      <c r="JH833" s="10">
        <f>JF833*1.5*JE833</f>
        <v>553.5</v>
      </c>
      <c r="JI833" s="10"/>
      <c r="JJ833" s="229"/>
      <c r="JK833" s="175" t="s">
        <v>95</v>
      </c>
      <c r="JL833" s="341" t="s">
        <v>983</v>
      </c>
      <c r="JN833" s="243">
        <f>IF(JM833="Kopman",1.7,1)</f>
        <v>1</v>
      </c>
      <c r="JO833" s="176">
        <f>VLOOKUP(JL833,$A$879:$F$2731,6,FALSE)</f>
        <v>66</v>
      </c>
      <c r="JP833" s="175" t="s">
        <v>61</v>
      </c>
      <c r="JQ833" s="10">
        <f>JO833*1.5*JN833</f>
        <v>99</v>
      </c>
      <c r="JR833" s="10"/>
      <c r="JS833" s="229"/>
      <c r="JT833" s="175" t="s">
        <v>95</v>
      </c>
      <c r="JU833" s="341" t="s">
        <v>2641</v>
      </c>
      <c r="JW833" s="243">
        <f>IF(JV833="Kopman",1.7,1)</f>
        <v>1</v>
      </c>
      <c r="JX833" s="176">
        <f>VLOOKUP(JU833,$A$879:$F$2731,6,FALSE)</f>
        <v>217</v>
      </c>
      <c r="JY833" s="175" t="s">
        <v>61</v>
      </c>
      <c r="JZ833" s="10">
        <f>JX833*1.5*JW833</f>
        <v>325.5</v>
      </c>
      <c r="KA833" s="10"/>
      <c r="KB833" s="229"/>
      <c r="KC833" s="175" t="s">
        <v>95</v>
      </c>
      <c r="KD833" s="349" t="s">
        <v>183</v>
      </c>
      <c r="KF833" s="243">
        <f>IF(KE833="Kopman",1.7,1)</f>
        <v>1</v>
      </c>
      <c r="KG833" s="176" t="e">
        <f>VLOOKUP(KD833,$A$879:$F$2731,6,FALSE)</f>
        <v>#N/A</v>
      </c>
      <c r="KH833" s="175" t="s">
        <v>61</v>
      </c>
      <c r="KI833" s="10" t="e">
        <f>KG833*1.5*KF833</f>
        <v>#N/A</v>
      </c>
      <c r="KJ833" s="10"/>
      <c r="KK833" s="229"/>
      <c r="KL833" s="175" t="s">
        <v>95</v>
      </c>
      <c r="KM833" s="342" t="s">
        <v>3125</v>
      </c>
      <c r="KN833" s="14" t="s">
        <v>1662</v>
      </c>
      <c r="KO833" s="243">
        <f>IF(KN833="Kopman",1.7,1)</f>
        <v>1.7</v>
      </c>
      <c r="KP833" s="176">
        <f>VLOOKUP(KM833,$A$879:$F$2731,6,FALSE)</f>
        <v>85</v>
      </c>
      <c r="KQ833" s="175" t="s">
        <v>149</v>
      </c>
      <c r="KR833" s="10">
        <f>KP833*1.5*KO833</f>
        <v>216.75</v>
      </c>
      <c r="KS833" s="10"/>
      <c r="KT833" s="229"/>
      <c r="KU833" s="175" t="s">
        <v>95</v>
      </c>
      <c r="KV833" s="341" t="s">
        <v>426</v>
      </c>
      <c r="KX833" s="243">
        <f>IF(KW833="Kopman",1.7,1)</f>
        <v>1</v>
      </c>
      <c r="KY833" s="176">
        <f>VLOOKUP(KV833,$A$879:$F$2731,6,FALSE)</f>
        <v>44</v>
      </c>
      <c r="KZ833" s="175" t="s">
        <v>61</v>
      </c>
      <c r="LA833" s="10">
        <f>KY833*1.5*KX833</f>
        <v>66</v>
      </c>
      <c r="LB833" s="10"/>
      <c r="LC833" s="229"/>
      <c r="LD833" s="175" t="s">
        <v>95</v>
      </c>
      <c r="LE833" s="349" t="s">
        <v>183</v>
      </c>
      <c r="LG833" s="243">
        <f>IF(LF833="Kopman",1.7,1)</f>
        <v>1</v>
      </c>
      <c r="LH833" s="176" t="e">
        <f>VLOOKUP(LE833,$A$879:$F$2731,6,FALSE)</f>
        <v>#N/A</v>
      </c>
      <c r="LI833" s="175" t="s">
        <v>61</v>
      </c>
      <c r="LJ833" s="10" t="e">
        <f>LH833*1.5*LG833</f>
        <v>#N/A</v>
      </c>
      <c r="LK833" s="10"/>
      <c r="LL833" s="229"/>
      <c r="LM833" s="175" t="s">
        <v>95</v>
      </c>
      <c r="LN833" s="341" t="s">
        <v>1991</v>
      </c>
      <c r="LP833" s="243">
        <f>IF(LO833="Kopman",1.7,1)</f>
        <v>1</v>
      </c>
      <c r="LQ833" s="176">
        <f>VLOOKUP(LN833,$A$879:$F$2731,6,FALSE)</f>
        <v>265</v>
      </c>
      <c r="LR833" s="175" t="s">
        <v>61</v>
      </c>
      <c r="LS833" s="10">
        <f>LQ833*1.5*LP833</f>
        <v>397.5</v>
      </c>
      <c r="LT833" s="10"/>
      <c r="LU833" s="229"/>
      <c r="LV833" s="175" t="s">
        <v>95</v>
      </c>
      <c r="LW833" s="341" t="s">
        <v>494</v>
      </c>
      <c r="LY833" s="243">
        <f>IF(LX833="Kopman",1.7,1)</f>
        <v>1</v>
      </c>
      <c r="LZ833" s="176">
        <f>VLOOKUP(LW833,$A$879:$F$2731,6,FALSE)</f>
        <v>220</v>
      </c>
      <c r="MA833" s="175" t="s">
        <v>61</v>
      </c>
      <c r="MB833" s="10">
        <f>LZ833*1.5*LY833</f>
        <v>330</v>
      </c>
      <c r="MC833" s="10"/>
      <c r="MD833" s="229"/>
      <c r="ME833" s="175" t="s">
        <v>95</v>
      </c>
      <c r="MF833" s="341" t="s">
        <v>2641</v>
      </c>
      <c r="MH833" s="243">
        <f>IF(MG833="Kopman",1.7,1)</f>
        <v>1</v>
      </c>
      <c r="MI833" s="176">
        <f>VLOOKUP(MF833,$A$879:$F$2731,6,FALSE)</f>
        <v>217</v>
      </c>
      <c r="MJ833" s="175" t="s">
        <v>61</v>
      </c>
      <c r="MK833" s="10">
        <f>MI833*1.5*MH833</f>
        <v>325.5</v>
      </c>
      <c r="ML833" s="10"/>
      <c r="MM833" s="229"/>
      <c r="MN833" s="175" t="s">
        <v>95</v>
      </c>
      <c r="MO833" s="349" t="s">
        <v>183</v>
      </c>
      <c r="MQ833" s="243">
        <f>IF(MP833="Kopman",1.7,1)</f>
        <v>1</v>
      </c>
      <c r="MR833" s="176" t="e">
        <f>VLOOKUP(MO833,$A$879:$F$2731,6,FALSE)</f>
        <v>#N/A</v>
      </c>
      <c r="MS833" s="175" t="s">
        <v>61</v>
      </c>
      <c r="MT833" s="10" t="e">
        <f>MR833*1.5*MQ833</f>
        <v>#N/A</v>
      </c>
      <c r="MU833" s="10"/>
      <c r="MV833" s="229"/>
      <c r="MW833" s="175" t="s">
        <v>95</v>
      </c>
      <c r="MX833" s="341" t="s">
        <v>1991</v>
      </c>
      <c r="MZ833" s="243">
        <f>IF(MY833="Kopman",1.7,1)</f>
        <v>1</v>
      </c>
      <c r="NA833" s="176">
        <f>VLOOKUP(MX833,$A$879:$F$2731,6,FALSE)</f>
        <v>265</v>
      </c>
      <c r="NB833" s="175" t="s">
        <v>61</v>
      </c>
      <c r="NC833" s="10">
        <f>NA833*1.5*MZ833</f>
        <v>397.5</v>
      </c>
      <c r="ND833" s="10"/>
      <c r="NE833" s="229"/>
      <c r="NF833" s="175" t="s">
        <v>95</v>
      </c>
      <c r="NG833" s="341" t="s">
        <v>3125</v>
      </c>
      <c r="NI833" s="243">
        <f>IF(NH833="Kopman",1.7,1)</f>
        <v>1</v>
      </c>
      <c r="NJ833" s="176">
        <f>VLOOKUP(NG833,$A$879:$F$2731,6,FALSE)</f>
        <v>85</v>
      </c>
      <c r="NK833" s="175" t="s">
        <v>61</v>
      </c>
      <c r="NL833" s="10">
        <f>NJ833*1.5*NI833</f>
        <v>127.5</v>
      </c>
      <c r="NM833" s="10"/>
      <c r="NN833" s="229"/>
      <c r="NO833" s="175" t="s">
        <v>95</v>
      </c>
      <c r="NP833" s="341" t="s">
        <v>1714</v>
      </c>
      <c r="NR833" s="243">
        <f>IF(NQ833="Kopman",1.7,1)</f>
        <v>1</v>
      </c>
      <c r="NS833" s="176">
        <f>VLOOKUP(NP833,$A$879:$F$2731,6,FALSE)</f>
        <v>151</v>
      </c>
      <c r="NT833" s="175" t="s">
        <v>61</v>
      </c>
      <c r="NU833" s="10">
        <f>NS833*1.5*NR833</f>
        <v>226.5</v>
      </c>
      <c r="NV833" s="10"/>
      <c r="NW833" s="229"/>
      <c r="NX833" s="175" t="s">
        <v>95</v>
      </c>
      <c r="NY833" s="341" t="s">
        <v>2641</v>
      </c>
      <c r="OA833" s="243">
        <f>IF(NZ833="Kopman",1.7,1)</f>
        <v>1</v>
      </c>
      <c r="OB833" s="176">
        <f>VLOOKUP(NY833,$A$879:$F$2731,6,FALSE)</f>
        <v>217</v>
      </c>
      <c r="OC833" s="175" t="s">
        <v>149</v>
      </c>
      <c r="OD833" s="10">
        <f>OB833*1.5*OA833</f>
        <v>325.5</v>
      </c>
      <c r="OE833" s="10"/>
      <c r="OF833" s="229"/>
      <c r="OG833" s="175" t="s">
        <v>95</v>
      </c>
      <c r="OH833" s="341" t="s">
        <v>611</v>
      </c>
      <c r="OJ833" s="243">
        <f>IF(OI833="Kopman",1.7,1)</f>
        <v>1</v>
      </c>
      <c r="OK833" s="176">
        <f>VLOOKUP(OH833,$A$879:$F$2731,6,FALSE)</f>
        <v>43</v>
      </c>
      <c r="OL833" s="175" t="s">
        <v>61</v>
      </c>
      <c r="OM833" s="10">
        <f>OK833*1.5*OJ833</f>
        <v>64.5</v>
      </c>
      <c r="ON833" s="10"/>
      <c r="OO833" s="229"/>
      <c r="OP833" s="175" t="s">
        <v>95</v>
      </c>
      <c r="OQ833" s="341" t="s">
        <v>431</v>
      </c>
      <c r="OS833" s="243">
        <f>IF(OR833="Kopman",1.7,1)</f>
        <v>1</v>
      </c>
      <c r="OT833" s="176">
        <f>VLOOKUP(OQ833,$A$879:$F$2731,6,FALSE)</f>
        <v>64</v>
      </c>
      <c r="OU833" s="175" t="s">
        <v>61</v>
      </c>
      <c r="OV833" s="10">
        <f>OT833*1.5*OS833</f>
        <v>96</v>
      </c>
      <c r="OW833" s="10"/>
      <c r="OX833" s="229"/>
      <c r="OY833" s="175" t="s">
        <v>95</v>
      </c>
      <c r="OZ833" s="351" t="s">
        <v>2465</v>
      </c>
      <c r="PB833" s="243">
        <f>IF(PA833="Kopman",1.7,1)</f>
        <v>1</v>
      </c>
      <c r="PC833" s="176">
        <f>VLOOKUP(OZ833,$A$879:$F$2731,6,FALSE)</f>
        <v>98</v>
      </c>
      <c r="PD833" s="175" t="s">
        <v>61</v>
      </c>
      <c r="PE833" s="10">
        <f>PC833*1.5*PB833</f>
        <v>147</v>
      </c>
      <c r="PF833" s="10"/>
      <c r="PG833" s="229"/>
      <c r="PH833" s="175" t="s">
        <v>95</v>
      </c>
      <c r="PI833" s="341" t="s">
        <v>1991</v>
      </c>
      <c r="PK833" s="243">
        <f>IF(PJ833="Kopman",1.7,1)</f>
        <v>1</v>
      </c>
      <c r="PL833" s="176">
        <f>VLOOKUP(PI833,$A$879:$F$2731,6,FALSE)</f>
        <v>265</v>
      </c>
      <c r="PM833" s="175" t="s">
        <v>61</v>
      </c>
      <c r="PN833" s="10">
        <f>PL833*1.5*PK833</f>
        <v>397.5</v>
      </c>
      <c r="PO833" s="10"/>
      <c r="PP833" s="229"/>
      <c r="PQ833" s="175" t="s">
        <v>95</v>
      </c>
      <c r="PR833" s="341" t="s">
        <v>494</v>
      </c>
      <c r="PT833" s="243">
        <f>IF(PS833="Kopman",1.7,1)</f>
        <v>1</v>
      </c>
      <c r="PU833" s="176">
        <f>VLOOKUP(PR833,$A$879:$F$2731,6,FALSE)</f>
        <v>220</v>
      </c>
      <c r="PV833" s="175" t="s">
        <v>61</v>
      </c>
      <c r="PW833" s="10">
        <f>PU833*1.5*PT833</f>
        <v>330</v>
      </c>
      <c r="PX833" s="10"/>
      <c r="PY833" s="229"/>
      <c r="PZ833" s="175" t="s">
        <v>95</v>
      </c>
      <c r="QA833" s="343" t="s">
        <v>1991</v>
      </c>
      <c r="QC833" s="243">
        <f>IF(QB833="Kopman",1.7,1)</f>
        <v>1</v>
      </c>
      <c r="QD833" s="176">
        <f>VLOOKUP(QA833,$A$879:$F$2731,6,FALSE)</f>
        <v>265</v>
      </c>
      <c r="QE833" s="175" t="s">
        <v>61</v>
      </c>
      <c r="QF833" s="10">
        <f>QD833*1.5*QC833</f>
        <v>397.5</v>
      </c>
      <c r="QG833" s="10"/>
      <c r="QH833" s="229"/>
      <c r="QI833" s="175" t="s">
        <v>95</v>
      </c>
      <c r="QJ833" s="349" t="s">
        <v>183</v>
      </c>
      <c r="QL833" s="243">
        <f>IF(QK833="Kopman",1.7,1)</f>
        <v>1</v>
      </c>
      <c r="QM833" s="176" t="e">
        <f>VLOOKUP(QJ833,$A$879:$F$2731,6,FALSE)</f>
        <v>#N/A</v>
      </c>
      <c r="QN833" s="175" t="s">
        <v>61</v>
      </c>
      <c r="QO833" s="10" t="e">
        <f>QM833*1.5*QL833</f>
        <v>#N/A</v>
      </c>
      <c r="QP833" s="10"/>
      <c r="QQ833" s="229"/>
      <c r="QR833" s="175" t="s">
        <v>95</v>
      </c>
      <c r="QS833" s="341" t="s">
        <v>1991</v>
      </c>
      <c r="QU833" s="243">
        <f>IF(QT833="Kopman",1.7,1)</f>
        <v>1</v>
      </c>
      <c r="QV833" s="176">
        <f>VLOOKUP(QS833,$A$879:$F$2731,6,FALSE)</f>
        <v>265</v>
      </c>
      <c r="QW833" s="175" t="s">
        <v>61</v>
      </c>
      <c r="QX833" s="10">
        <f>QV833*1.5*QU833</f>
        <v>397.5</v>
      </c>
      <c r="QY833" s="10"/>
      <c r="QZ833" s="229"/>
      <c r="RA833" s="175" t="s">
        <v>95</v>
      </c>
      <c r="RB833" s="341" t="s">
        <v>2641</v>
      </c>
      <c r="RD833" s="243">
        <f>IF(RC833="Kopman",1.7,1)</f>
        <v>1</v>
      </c>
      <c r="RE833" s="176">
        <f>VLOOKUP(RB833,$A$879:$F$2731,6,FALSE)</f>
        <v>217</v>
      </c>
      <c r="RF833" s="175" t="s">
        <v>61</v>
      </c>
      <c r="RG833" s="10">
        <f>RE833*1.5*RD833</f>
        <v>325.5</v>
      </c>
      <c r="RH833" s="10"/>
      <c r="RI833" s="229"/>
      <c r="RJ833" s="175" t="s">
        <v>95</v>
      </c>
      <c r="RK833" s="341" t="s">
        <v>1991</v>
      </c>
      <c r="RM833" s="243">
        <f>IF(RL833="Kopman",1.7,1)</f>
        <v>1</v>
      </c>
      <c r="RN833" s="176">
        <f>VLOOKUP(RK833,$A$879:$F$2731,6,FALSE)</f>
        <v>265</v>
      </c>
      <c r="RO833" s="175" t="s">
        <v>149</v>
      </c>
      <c r="RP833" s="10">
        <f>RN833*1.5*RM833</f>
        <v>397.5</v>
      </c>
      <c r="RQ833" s="10"/>
      <c r="RR833" s="229"/>
      <c r="RS833" s="175" t="s">
        <v>95</v>
      </c>
      <c r="RT833" s="349" t="s">
        <v>183</v>
      </c>
      <c r="RV833" s="243">
        <f>IF(RU833="Kopman",1.7,1)</f>
        <v>1</v>
      </c>
      <c r="RW833" s="176" t="e">
        <f>VLOOKUP(RT833,$A$879:$F$2731,6,FALSE)</f>
        <v>#N/A</v>
      </c>
      <c r="RX833" s="175" t="s">
        <v>61</v>
      </c>
      <c r="RY833" s="10" t="e">
        <f>RW833*1.5*RV833</f>
        <v>#N/A</v>
      </c>
      <c r="RZ833" s="10"/>
      <c r="SA833" s="235"/>
      <c r="SB833" s="175" t="s">
        <v>95</v>
      </c>
      <c r="SC833" s="341" t="s">
        <v>2346</v>
      </c>
      <c r="SE833" s="243">
        <f>IF(SD833="Kopman",1.7,1)</f>
        <v>1</v>
      </c>
      <c r="SF833" s="176">
        <f>VLOOKUP(SC833,$A$879:$F$2731,6,FALSE)</f>
        <v>369</v>
      </c>
      <c r="SG833" s="175" t="s">
        <v>61</v>
      </c>
      <c r="SH833" s="10">
        <f>SF833*1.5*SE833</f>
        <v>553.5</v>
      </c>
      <c r="SI833" s="10"/>
      <c r="SJ833" s="235"/>
      <c r="SK833" s="175" t="s">
        <v>95</v>
      </c>
      <c r="SL833" s="341" t="s">
        <v>531</v>
      </c>
      <c r="SN833" s="243">
        <f>IF(SM833="Kopman",1.7,1)</f>
        <v>1</v>
      </c>
      <c r="SO833" s="176">
        <f>VLOOKUP(SL833,$A$879:$F$2731,6,FALSE)</f>
        <v>80</v>
      </c>
      <c r="SP833" s="175" t="s">
        <v>61</v>
      </c>
      <c r="SQ833" s="10">
        <f>SO833*1.5*SN833</f>
        <v>120</v>
      </c>
      <c r="SR833" s="10"/>
      <c r="SS833" s="235"/>
      <c r="ST833" s="175" t="s">
        <v>95</v>
      </c>
      <c r="SU833" s="341" t="s">
        <v>1991</v>
      </c>
      <c r="SW833" s="243">
        <f>IF(SV833="Kopman",1.7,1)</f>
        <v>1</v>
      </c>
      <c r="SX833" s="176">
        <f>VLOOKUP(SU833,$A$879:$F$2731,6,FALSE)</f>
        <v>265</v>
      </c>
      <c r="SY833" s="175" t="s">
        <v>61</v>
      </c>
      <c r="SZ833" s="10">
        <f>SX833*1.5*SW833</f>
        <v>397.5</v>
      </c>
      <c r="TA833" s="10"/>
      <c r="TB833" s="235"/>
      <c r="TC833" s="175" t="s">
        <v>95</v>
      </c>
      <c r="TD833" s="349" t="s">
        <v>183</v>
      </c>
      <c r="TF833" s="243">
        <f>IF(TE833="Kopman",1.7,1)</f>
        <v>1</v>
      </c>
      <c r="TG833" s="176" t="e">
        <f>VLOOKUP(TD833,$A$879:$F$2731,6,FALSE)</f>
        <v>#N/A</v>
      </c>
      <c r="TH833" s="175" t="s">
        <v>149</v>
      </c>
      <c r="TI833" s="10" t="e">
        <f>TG833*1.5*TF833</f>
        <v>#N/A</v>
      </c>
      <c r="TK833" s="235"/>
      <c r="TL833" s="175" t="s">
        <v>95</v>
      </c>
      <c r="TM833" s="341" t="s">
        <v>444</v>
      </c>
      <c r="TO833" s="243">
        <f>IF(TN833="Kopman",1.7,1)</f>
        <v>1</v>
      </c>
      <c r="TP833" s="176">
        <f>VLOOKUP(TM833,$A$879:$F$2731,6,FALSE)</f>
        <v>56</v>
      </c>
      <c r="TQ833" s="175" t="s">
        <v>61</v>
      </c>
      <c r="TR833" s="10">
        <f>TP833*1.5*TO833</f>
        <v>84</v>
      </c>
      <c r="TS833" s="10"/>
      <c r="TT833" s="235"/>
      <c r="TU833" s="175" t="s">
        <v>95</v>
      </c>
      <c r="TV833" s="341" t="s">
        <v>465</v>
      </c>
      <c r="TX833" s="243">
        <f>IF(TW833="Kopman",1.7,1)</f>
        <v>1</v>
      </c>
      <c r="TY833" s="176">
        <f>VLOOKUP(TV833,$A$879:$F$2731,6,FALSE)</f>
        <v>53</v>
      </c>
      <c r="TZ833" s="175" t="s">
        <v>61</v>
      </c>
      <c r="UA833" s="10">
        <f>TY833*1.5*TX833</f>
        <v>79.5</v>
      </c>
      <c r="UB833" s="10"/>
      <c r="UC833" s="235"/>
      <c r="UD833" s="175" t="s">
        <v>95</v>
      </c>
      <c r="UE833" s="341" t="s">
        <v>2346</v>
      </c>
      <c r="UG833" s="243">
        <f>IF(UF833="Kopman",1.7,1)</f>
        <v>1</v>
      </c>
      <c r="UH833" s="176">
        <f>VLOOKUP(UE833,$A$879:$F$2731,6,FALSE)</f>
        <v>369</v>
      </c>
      <c r="UI833" s="175" t="s">
        <v>61</v>
      </c>
      <c r="UJ833" s="10">
        <f>UH833*1.5*UG833</f>
        <v>553.5</v>
      </c>
      <c r="UK833" s="10"/>
      <c r="UL833" s="235"/>
      <c r="UM833" s="175" t="s">
        <v>95</v>
      </c>
      <c r="UN833" s="349" t="s">
        <v>183</v>
      </c>
      <c r="UP833" s="243">
        <f>IF(UO833="Kopman",1.7,1)</f>
        <v>1</v>
      </c>
      <c r="UQ833" s="176" t="e">
        <f>VLOOKUP(UN833,$A$879:$F$2731,6,FALSE)</f>
        <v>#N/A</v>
      </c>
      <c r="UR833" s="175" t="s">
        <v>61</v>
      </c>
      <c r="US833" s="10" t="e">
        <f>UQ833*1.5*UP833</f>
        <v>#N/A</v>
      </c>
      <c r="UT833" s="10"/>
      <c r="UU833" s="235"/>
      <c r="UV833" s="175" t="s">
        <v>95</v>
      </c>
      <c r="UW833" s="341" t="s">
        <v>435</v>
      </c>
      <c r="UY833" s="243">
        <f>IF(UX833="Kopman",1.7,1)</f>
        <v>1</v>
      </c>
      <c r="UZ833" s="176">
        <f>VLOOKUP(UW833,$A$879:$F$2731,6,FALSE)</f>
        <v>60</v>
      </c>
      <c r="VA833" s="175" t="s">
        <v>61</v>
      </c>
      <c r="VB833" s="10">
        <f>UZ833*1.5*UY833</f>
        <v>90</v>
      </c>
      <c r="VC833" s="10"/>
      <c r="VD833" s="235"/>
      <c r="VE833" s="175" t="s">
        <v>95</v>
      </c>
      <c r="VF833" s="349" t="s">
        <v>183</v>
      </c>
      <c r="VH833" s="243">
        <f>IF(VG833="Kopman",1.7,1)</f>
        <v>1</v>
      </c>
      <c r="VI833" s="176" t="e">
        <f>VLOOKUP(VF833,$A$879:$F$2731,6,FALSE)</f>
        <v>#N/A</v>
      </c>
      <c r="VJ833" s="175" t="s">
        <v>61</v>
      </c>
      <c r="VK833" s="10" t="e">
        <f>VI833*1.5*VH833</f>
        <v>#N/A</v>
      </c>
      <c r="VL833" s="10"/>
      <c r="VM833" s="235"/>
      <c r="VN833" s="175" t="s">
        <v>95</v>
      </c>
      <c r="VO833" s="341" t="s">
        <v>611</v>
      </c>
      <c r="VQ833" s="243">
        <f>IF(VP833="Kopman",1.7,1)</f>
        <v>1</v>
      </c>
      <c r="VR833" s="176">
        <f>VLOOKUP(VO833,$A$879:$F$2731,6,FALSE)</f>
        <v>43</v>
      </c>
      <c r="VS833" s="175" t="s">
        <v>61</v>
      </c>
      <c r="VT833" s="10">
        <f>VR833*1.5*VQ833</f>
        <v>64.5</v>
      </c>
      <c r="VU833" s="10"/>
      <c r="VV833" s="235"/>
      <c r="VW833" s="175" t="s">
        <v>95</v>
      </c>
      <c r="VX833" s="349" t="s">
        <v>183</v>
      </c>
      <c r="VZ833" s="243">
        <f>IF(VY833="Kopman",1.7,1)</f>
        <v>1</v>
      </c>
      <c r="WA833" s="176" t="e">
        <f>VLOOKUP(VX833,$A$879:$F$2731,6,FALSE)</f>
        <v>#N/A</v>
      </c>
      <c r="WB833" s="175" t="s">
        <v>149</v>
      </c>
      <c r="WC833" s="10" t="e">
        <f>WA833*1.5*VZ833</f>
        <v>#N/A</v>
      </c>
      <c r="WE833" s="235"/>
      <c r="WF833" s="175" t="s">
        <v>95</v>
      </c>
      <c r="WG833" s="342" t="s">
        <v>2641</v>
      </c>
      <c r="WH833" s="14" t="s">
        <v>1662</v>
      </c>
      <c r="WI833" s="243">
        <f>IF(WH833="Kopman",1.7,1)</f>
        <v>1.7</v>
      </c>
      <c r="WJ833" s="176">
        <f>VLOOKUP(WG833,$A$879:$F$2731,6,FALSE)</f>
        <v>217</v>
      </c>
      <c r="WK833" s="175" t="s">
        <v>149</v>
      </c>
      <c r="WL833" s="10">
        <f>WJ833*1.5*WI833</f>
        <v>553.35</v>
      </c>
      <c r="WN833" s="235"/>
      <c r="WO833" s="175" t="s">
        <v>95</v>
      </c>
      <c r="WP833" s="341" t="s">
        <v>3125</v>
      </c>
      <c r="WQ833" s="176"/>
      <c r="WR833" s="243">
        <f>IF(WQ833="Kopman",1.7,1)</f>
        <v>1</v>
      </c>
      <c r="WS833" s="176">
        <f>VLOOKUP(WP833,$A$879:$F$2731,6,FALSE)</f>
        <v>85</v>
      </c>
      <c r="WT833" s="175" t="s">
        <v>61</v>
      </c>
      <c r="WU833" s="10">
        <f>WS833*1.5*WR833</f>
        <v>127.5</v>
      </c>
      <c r="WV833" s="10"/>
      <c r="WW833" s="235"/>
      <c r="WX833" s="175" t="s">
        <v>95</v>
      </c>
      <c r="WY833" s="342" t="s">
        <v>2641</v>
      </c>
      <c r="WZ833" s="14" t="s">
        <v>1662</v>
      </c>
      <c r="XA833" s="243">
        <f>IF(WZ833="Kopman",1.7,1)</f>
        <v>1.7</v>
      </c>
      <c r="XB833" s="176">
        <f>VLOOKUP(WY833,$A$879:$F$2731,6,FALSE)</f>
        <v>217</v>
      </c>
      <c r="XC833" s="175" t="s">
        <v>149</v>
      </c>
      <c r="XD833" s="10">
        <f>XB833*1.5*XA833</f>
        <v>553.35</v>
      </c>
      <c r="XF833" s="235"/>
      <c r="XG833" s="175" t="s">
        <v>95</v>
      </c>
      <c r="XH833" s="351" t="s">
        <v>524</v>
      </c>
      <c r="XJ833" s="243">
        <f>IF(XI833="Kopman",1.7,1)</f>
        <v>1</v>
      </c>
      <c r="XK833" s="176">
        <f>VLOOKUP(XH833,$A$879:$F$2731,6,FALSE)</f>
        <v>148</v>
      </c>
      <c r="XL833" s="175" t="s">
        <v>149</v>
      </c>
      <c r="XM833" s="10">
        <f>XK833*1.5*XJ833</f>
        <v>222</v>
      </c>
      <c r="XO833" s="235"/>
      <c r="XP833" s="175" t="s">
        <v>95</v>
      </c>
      <c r="XQ833" s="341" t="s">
        <v>3125</v>
      </c>
      <c r="XS833" s="243">
        <f>IF(XR833="Kopman",1.7,1)</f>
        <v>1</v>
      </c>
      <c r="XT833" s="176">
        <f>VLOOKUP(XQ833,$A$879:$F$2731,6,FALSE)</f>
        <v>85</v>
      </c>
      <c r="XU833" s="175" t="s">
        <v>61</v>
      </c>
      <c r="XV833" s="10">
        <f>XT833*1.5*XS833</f>
        <v>127.5</v>
      </c>
      <c r="XW833" s="10"/>
      <c r="XX833" s="235"/>
      <c r="XY833" s="175" t="s">
        <v>95</v>
      </c>
      <c r="XZ833" s="341" t="s">
        <v>531</v>
      </c>
      <c r="YB833" s="243">
        <f>IF(YA833="Kopman",1.7,1)</f>
        <v>1</v>
      </c>
      <c r="YC833" s="176">
        <f>VLOOKUP(XZ833,$A$879:$F$2731,6,FALSE)</f>
        <v>80</v>
      </c>
      <c r="YD833" s="175" t="s">
        <v>149</v>
      </c>
      <c r="YE833" s="10">
        <f>YC833*1.5*YB833</f>
        <v>120</v>
      </c>
      <c r="YG833" s="235"/>
      <c r="YH833" s="175" t="s">
        <v>95</v>
      </c>
      <c r="YI833" s="342" t="s">
        <v>2641</v>
      </c>
      <c r="YJ833" s="14" t="s">
        <v>1662</v>
      </c>
      <c r="YK833" s="243">
        <f>IF(YJ833="Kopman",1.7,1)</f>
        <v>1.7</v>
      </c>
      <c r="YL833" s="176">
        <f>VLOOKUP(YI833,$A$879:$F$2731,6,FALSE)</f>
        <v>217</v>
      </c>
      <c r="YM833" s="175" t="s">
        <v>61</v>
      </c>
      <c r="YN833" s="10">
        <f>YL833*1.5*YK833</f>
        <v>553.35</v>
      </c>
      <c r="YO833" s="10"/>
      <c r="YP833" s="235"/>
      <c r="YQ833" s="175" t="s">
        <v>95</v>
      </c>
      <c r="YR833" s="341" t="s">
        <v>2641</v>
      </c>
      <c r="YT833" s="243">
        <f>IF(YS833="Kopman",1.7,1)</f>
        <v>1</v>
      </c>
      <c r="YU833" s="176">
        <f>VLOOKUP(YR833,$A$879:$F$2731,6,FALSE)</f>
        <v>217</v>
      </c>
      <c r="YV833" s="175" t="s">
        <v>149</v>
      </c>
      <c r="YW833" s="10">
        <f>YU833*1.5*YT833</f>
        <v>325.5</v>
      </c>
      <c r="YY833" s="235"/>
      <c r="YZ833" s="175" t="s">
        <v>95</v>
      </c>
      <c r="ZA833" s="341" t="s">
        <v>611</v>
      </c>
      <c r="ZC833" s="243">
        <f>IF(ZB833="Kopman",1.7,1)</f>
        <v>1</v>
      </c>
      <c r="ZD833" s="176">
        <f>VLOOKUP(ZA833,$A$879:$F$2731,6,FALSE)</f>
        <v>43</v>
      </c>
      <c r="ZE833" s="175" t="s">
        <v>149</v>
      </c>
      <c r="ZF833" s="10">
        <f>ZD833*1.5*ZC833</f>
        <v>64.5</v>
      </c>
      <c r="ZH833" s="235"/>
      <c r="ZI833" s="175" t="s">
        <v>95</v>
      </c>
      <c r="ZJ833" s="341" t="s">
        <v>1448</v>
      </c>
      <c r="ZL833" s="243">
        <f>IF(ZK833="Kopman",1.7,1)</f>
        <v>1</v>
      </c>
      <c r="ZM833" s="176">
        <f>VLOOKUP(ZJ833,$A$879:$F$2731,6,FALSE)</f>
        <v>362</v>
      </c>
      <c r="ZN833" s="175" t="s">
        <v>149</v>
      </c>
      <c r="ZO833" s="10">
        <f>ZM833*1.5*ZL833</f>
        <v>543</v>
      </c>
      <c r="ZQ833" s="235"/>
      <c r="ZR833" s="175" t="s">
        <v>95</v>
      </c>
      <c r="ZS833" s="341" t="s">
        <v>1991</v>
      </c>
      <c r="ZU833" s="243">
        <f>IF(ZT833="Kopman",1.7,1)</f>
        <v>1</v>
      </c>
      <c r="ZV833" s="176">
        <f>VLOOKUP(ZS833,$A$879:$F$2731,6,FALSE)</f>
        <v>265</v>
      </c>
      <c r="ZW833" s="175" t="s">
        <v>61</v>
      </c>
      <c r="ZX833" s="10">
        <f>ZV833*1.5*ZU833</f>
        <v>397.5</v>
      </c>
      <c r="ZY833" s="10"/>
      <c r="ZZ833" s="235"/>
      <c r="AAA833" s="175" t="s">
        <v>95</v>
      </c>
      <c r="AAB833" s="341" t="s">
        <v>611</v>
      </c>
      <c r="AAD833" s="243">
        <f>IF(AAC833="Kopman",1.7,1)</f>
        <v>1</v>
      </c>
      <c r="AAE833" s="176">
        <f>VLOOKUP(AAB833,$A$879:$F$2731,6,FALSE)</f>
        <v>43</v>
      </c>
      <c r="AAF833" s="175" t="s">
        <v>61</v>
      </c>
      <c r="AAG833" s="10">
        <f>AAE833*1.5*AAD833</f>
        <v>64.5</v>
      </c>
      <c r="AAH833" s="10"/>
      <c r="AAI833" s="235"/>
      <c r="AAJ833" s="175" t="s">
        <v>95</v>
      </c>
      <c r="AAK833" s="75" t="s">
        <v>183</v>
      </c>
      <c r="AAM833" s="243">
        <f>IF(AAL833="Kopman",1.7,1)</f>
        <v>1</v>
      </c>
      <c r="AAN833" s="176" t="e">
        <f>VLOOKUP(AAK833,$A$879:$F$2731,6,FALSE)</f>
        <v>#N/A</v>
      </c>
      <c r="AAO833" s="175" t="s">
        <v>61</v>
      </c>
      <c r="AAP833" s="10" t="e">
        <f>AAN833*1.5*AAM833</f>
        <v>#N/A</v>
      </c>
      <c r="AAQ833" s="10"/>
      <c r="AAR833" s="235"/>
      <c r="AAS833" s="175" t="s">
        <v>95</v>
      </c>
      <c r="AAT833" s="341" t="s">
        <v>1991</v>
      </c>
      <c r="AAV833" s="243">
        <f>IF(AAU833="Kopman",1.7,1)</f>
        <v>1</v>
      </c>
      <c r="AAW833" s="176">
        <f>VLOOKUP(AAT833,$A$879:$F$2731,6,FALSE)</f>
        <v>265</v>
      </c>
      <c r="AAX833" s="175" t="s">
        <v>61</v>
      </c>
      <c r="AAY833" s="10">
        <f>AAW833*1.5*AAV833</f>
        <v>397.5</v>
      </c>
      <c r="AAZ833" s="10"/>
      <c r="ABA833" s="235"/>
      <c r="ABB833" s="175" t="s">
        <v>95</v>
      </c>
      <c r="ABC833" s="355" t="s">
        <v>444</v>
      </c>
      <c r="ABE833" s="243">
        <f>IF(ABD833="Kopman",1.7,1)</f>
        <v>1</v>
      </c>
      <c r="ABF833" s="176">
        <f>VLOOKUP(ABC833,$A$879:$F$2731,6,FALSE)</f>
        <v>56</v>
      </c>
      <c r="ABG833" s="175" t="s">
        <v>61</v>
      </c>
      <c r="ABH833" s="10">
        <f>ABF833*1.5*ABE833</f>
        <v>84</v>
      </c>
      <c r="ABI833" s="10"/>
      <c r="ABJ833" s="235"/>
      <c r="ABK833" s="175" t="s">
        <v>95</v>
      </c>
      <c r="ABL833" s="341" t="s">
        <v>604</v>
      </c>
      <c r="ABN833" s="243">
        <f>IF(ABM833="Kopman",1.7,1)</f>
        <v>1</v>
      </c>
      <c r="ABO833" s="176">
        <f>VLOOKUP(ABL833,$A$879:$F$2731,6,FALSE)</f>
        <v>97</v>
      </c>
      <c r="ABP833" s="175" t="s">
        <v>61</v>
      </c>
      <c r="ABQ833" s="10">
        <f>ABO833*1.5*ABN833</f>
        <v>145.5</v>
      </c>
      <c r="ABR833" s="10"/>
      <c r="ABS833" s="235"/>
      <c r="ABT833" s="175" t="s">
        <v>95</v>
      </c>
      <c r="ABU833" s="75" t="s">
        <v>183</v>
      </c>
      <c r="ABW833" s="243">
        <f>IF(ABV833="Kopman",1.7,1)</f>
        <v>1</v>
      </c>
      <c r="ABX833" s="176" t="e">
        <f>VLOOKUP(ABU833,$A$879:$F$2731,6,FALSE)</f>
        <v>#N/A</v>
      </c>
      <c r="ABY833" s="175" t="s">
        <v>61</v>
      </c>
      <c r="ABZ833" s="10" t="e">
        <f>ABX833*1.5*ABW833</f>
        <v>#N/A</v>
      </c>
      <c r="ACA833" s="10"/>
      <c r="ACB833" s="235"/>
      <c r="ACC833" s="175" t="s">
        <v>95</v>
      </c>
      <c r="ACD833" s="75" t="s">
        <v>183</v>
      </c>
      <c r="ACF833" s="243">
        <f>IF(ACE833="Kopman",1.7,1)</f>
        <v>1</v>
      </c>
      <c r="ACG833" s="176" t="e">
        <f>VLOOKUP(ACD833,$A$879:$F$2731,6,FALSE)</f>
        <v>#N/A</v>
      </c>
      <c r="ACH833" s="175" t="s">
        <v>61</v>
      </c>
      <c r="ACI833" s="10" t="e">
        <f>ACG833*1.5*ACF833</f>
        <v>#N/A</v>
      </c>
      <c r="ACJ833" s="10"/>
      <c r="ACK833" s="235"/>
      <c r="ACL833" s="175" t="s">
        <v>95</v>
      </c>
      <c r="ACM833" s="75" t="s">
        <v>183</v>
      </c>
      <c r="ACO833" s="243">
        <f>IF(ACN833="Kopman",1.7,1)</f>
        <v>1</v>
      </c>
      <c r="ACP833" s="176" t="e">
        <f>VLOOKUP(ACM833,$A$879:$F$2731,6,FALSE)</f>
        <v>#N/A</v>
      </c>
      <c r="ACQ833" s="175" t="s">
        <v>61</v>
      </c>
      <c r="ACR833" s="10" t="e">
        <f>ACP833*1.5*ACO833</f>
        <v>#N/A</v>
      </c>
      <c r="ACS833" s="10"/>
      <c r="ACT833" s="235"/>
      <c r="ACU833" s="175" t="s">
        <v>95</v>
      </c>
      <c r="ACV833" s="75" t="s">
        <v>183</v>
      </c>
      <c r="ACX833" s="243">
        <f>IF(ACW833="Kopman",1.7,1)</f>
        <v>1</v>
      </c>
      <c r="ACY833" s="176" t="e">
        <f>VLOOKUP(ACV833,$A$879:$F$2731,6,FALSE)</f>
        <v>#N/A</v>
      </c>
      <c r="ACZ833" s="175" t="s">
        <v>61</v>
      </c>
      <c r="ADA833" s="10" t="e">
        <f>ACY833*1.5*ACX833</f>
        <v>#N/A</v>
      </c>
      <c r="ADB833" s="10"/>
      <c r="ADC833" s="235"/>
      <c r="ADD833" s="175" t="s">
        <v>95</v>
      </c>
      <c r="ADE833" s="341" t="s">
        <v>444</v>
      </c>
      <c r="ADG833" s="243">
        <f>IF(ADF833="Kopman",1.7,1)</f>
        <v>1</v>
      </c>
      <c r="ADH833" s="176">
        <f>VLOOKUP(ADE833,$A$879:$F$2731,6,FALSE)</f>
        <v>56</v>
      </c>
      <c r="ADI833" s="175" t="s">
        <v>149</v>
      </c>
      <c r="ADJ833" s="10">
        <f>ADH833*1.5*ADG833</f>
        <v>84</v>
      </c>
      <c r="ADL833" s="235"/>
      <c r="ADM833" s="175" t="s">
        <v>95</v>
      </c>
      <c r="ADN833" s="75" t="s">
        <v>183</v>
      </c>
      <c r="ADP833" s="243">
        <f>IF(ADO833="Kopman",1.7,1)</f>
        <v>1</v>
      </c>
      <c r="ADQ833" s="176" t="e">
        <f>VLOOKUP(ADN833,$A$879:$F$2731,6,FALSE)</f>
        <v>#N/A</v>
      </c>
      <c r="ADR833" s="175" t="s">
        <v>61</v>
      </c>
      <c r="ADS833" s="10" t="e">
        <f>ADQ833*1.5*ADP833</f>
        <v>#N/A</v>
      </c>
      <c r="ADT833" s="10"/>
      <c r="ADU833" s="235"/>
      <c r="ADV833" s="175" t="s">
        <v>95</v>
      </c>
      <c r="ADW833" s="342" t="s">
        <v>585</v>
      </c>
      <c r="ADX833" s="14" t="s">
        <v>1662</v>
      </c>
      <c r="ADY833" s="243">
        <f>IF(ADX833="Kopman",1.7,1)</f>
        <v>1.7</v>
      </c>
      <c r="ADZ833" s="176">
        <f>VLOOKUP(ADW833,$A$879:$F$2731,6,FALSE)</f>
        <v>281</v>
      </c>
      <c r="AEA833" s="175" t="s">
        <v>149</v>
      </c>
      <c r="AEB833" s="10">
        <f>ADZ833*1.5*ADY833</f>
        <v>716.55</v>
      </c>
      <c r="AED833" s="235"/>
      <c r="AEE833" s="175" t="s">
        <v>95</v>
      </c>
      <c r="AEF833" s="75" t="s">
        <v>183</v>
      </c>
      <c r="AEH833" s="243">
        <f>IF(AEG833="Kopman",1.7,1)</f>
        <v>1</v>
      </c>
      <c r="AEI833" s="176" t="e">
        <f>VLOOKUP(AEF833,$A$879:$F$2731,6,FALSE)</f>
        <v>#N/A</v>
      </c>
      <c r="AEJ833" s="175" t="s">
        <v>149</v>
      </c>
      <c r="AEK833" s="10" t="e">
        <f>AEI833*1.5*AEH833</f>
        <v>#N/A</v>
      </c>
      <c r="AEM833" s="235"/>
      <c r="AEN833" s="175" t="s">
        <v>95</v>
      </c>
      <c r="AEO833" s="75" t="s">
        <v>183</v>
      </c>
      <c r="AEQ833" s="243">
        <f>IF(AEP833="Kopman",1.7,1)</f>
        <v>1</v>
      </c>
      <c r="AER833" s="176" t="e">
        <f>VLOOKUP(AEO833,$A$879:$F$2731,6,FALSE)</f>
        <v>#N/A</v>
      </c>
      <c r="AES833" s="175" t="s">
        <v>149</v>
      </c>
      <c r="AET833" s="10" t="e">
        <f>AER833*1.5*AEQ833</f>
        <v>#N/A</v>
      </c>
      <c r="AEV833" s="235"/>
      <c r="AEW833" s="175" t="s">
        <v>95</v>
      </c>
      <c r="AEX833" s="75" t="s">
        <v>183</v>
      </c>
      <c r="AEZ833" s="243">
        <f>IF(AEY833="Kopman",1.7,1)</f>
        <v>1</v>
      </c>
      <c r="AFA833" s="176" t="e">
        <f>VLOOKUP(AEX833,$A$879:$F$2731,6,FALSE)</f>
        <v>#N/A</v>
      </c>
      <c r="AFB833" s="175" t="s">
        <v>61</v>
      </c>
      <c r="AFC833" s="10" t="e">
        <f>AFA833*1.5*AEZ833</f>
        <v>#N/A</v>
      </c>
      <c r="AFD833" s="10"/>
      <c r="AFE833" s="235"/>
      <c r="AFF833" s="175" t="s">
        <v>95</v>
      </c>
      <c r="AFG833" s="75" t="s">
        <v>183</v>
      </c>
      <c r="AFI833" s="243">
        <f>IF(AFH833="Kopman",1.7,1)</f>
        <v>1</v>
      </c>
      <c r="AFJ833" s="176" t="e">
        <f>VLOOKUP(AFG833,$A$879:$F$2731,6,FALSE)</f>
        <v>#N/A</v>
      </c>
      <c r="AFK833" s="175" t="s">
        <v>61</v>
      </c>
      <c r="AFL833" s="10" t="e">
        <f>AFJ833*1.5*AFI833</f>
        <v>#N/A</v>
      </c>
      <c r="AFM833" s="10"/>
      <c r="AFN833" s="235"/>
      <c r="AFO833" s="175" t="s">
        <v>95</v>
      </c>
      <c r="AFP833" s="75" t="s">
        <v>183</v>
      </c>
      <c r="AFR833" s="243">
        <f>IF(AFQ833="Kopman",1.7,1)</f>
        <v>1</v>
      </c>
      <c r="AFS833" s="176" t="e">
        <f>VLOOKUP(AFP833,$A$879:$F$2731,6,FALSE)</f>
        <v>#N/A</v>
      </c>
      <c r="AFT833" s="175" t="s">
        <v>61</v>
      </c>
      <c r="AFU833" s="10" t="e">
        <f>AFS833*1.5*AFR833</f>
        <v>#N/A</v>
      </c>
      <c r="AFV833" s="10"/>
      <c r="AFW833" s="235"/>
      <c r="AFX833" s="175" t="s">
        <v>95</v>
      </c>
      <c r="AFY833" s="341" t="s">
        <v>1991</v>
      </c>
      <c r="AGA833" s="243">
        <f>IF(AFZ833="Kopman",1.7,1)</f>
        <v>1</v>
      </c>
      <c r="AGB833" s="176">
        <f>VLOOKUP(AFY833,$A$879:$F$2731,6,FALSE)</f>
        <v>265</v>
      </c>
      <c r="AGC833" s="175" t="s">
        <v>61</v>
      </c>
      <c r="AGD833" s="10">
        <f>AGB833*1.5*AGA833</f>
        <v>397.5</v>
      </c>
      <c r="AGE833" s="10"/>
      <c r="AGF833" s="235"/>
      <c r="AGG833" s="175" t="s">
        <v>95</v>
      </c>
      <c r="AGH833" s="342" t="s">
        <v>1991</v>
      </c>
      <c r="AGI833" s="14" t="s">
        <v>1662</v>
      </c>
      <c r="AGJ833" s="243">
        <f>IF(AGI833="Kopman",1.7,1)</f>
        <v>1.7</v>
      </c>
      <c r="AGK833" s="176">
        <f>VLOOKUP(AGH833,$A$879:$F$2731,6,FALSE)</f>
        <v>265</v>
      </c>
      <c r="AGL833" s="175" t="s">
        <v>61</v>
      </c>
      <c r="AGM833" s="10">
        <f>AGK833*1.5*AGJ833</f>
        <v>675.75</v>
      </c>
      <c r="AGN833" s="10"/>
      <c r="AGO833" s="235"/>
      <c r="AGP833" s="175" t="s">
        <v>95</v>
      </c>
      <c r="AGQ833" s="341" t="s">
        <v>465</v>
      </c>
      <c r="AGS833" s="243">
        <f>IF(AGR833="Kopman",1.7,1)</f>
        <v>1</v>
      </c>
      <c r="AGT833" s="176">
        <f>VLOOKUP(AGQ833,$A$879:$F$2731,6,FALSE)</f>
        <v>53</v>
      </c>
      <c r="AGU833" s="175" t="s">
        <v>61</v>
      </c>
      <c r="AGV833" s="10">
        <f>AGT833*1.5*AGS833</f>
        <v>79.5</v>
      </c>
      <c r="AGW833" s="10"/>
      <c r="AGX833" s="235"/>
      <c r="AGY833" s="175" t="s">
        <v>95</v>
      </c>
      <c r="AGZ833" s="341" t="s">
        <v>1991</v>
      </c>
      <c r="AHB833" s="243">
        <f>IF(AHA833="Kopman",1.7,1)</f>
        <v>1</v>
      </c>
      <c r="AHC833" s="176">
        <f>VLOOKUP(AGZ833,$A$879:$F$2731,6,FALSE)</f>
        <v>265</v>
      </c>
      <c r="AHD833" s="175" t="s">
        <v>61</v>
      </c>
      <c r="AHE833" s="10">
        <f>AHC833*1.5*AHB833</f>
        <v>397.5</v>
      </c>
      <c r="AHF833" s="10"/>
      <c r="AHG833" s="235"/>
      <c r="AHH833" s="175" t="s">
        <v>95</v>
      </c>
      <c r="AHI833" s="398" t="s">
        <v>2036</v>
      </c>
      <c r="AHK833" s="243">
        <f>IF(AHJ833="Kopman",1.7,1)</f>
        <v>1</v>
      </c>
      <c r="AHL833" s="176">
        <f>VLOOKUP(AHI833,$A$879:$F$2731,6,FALSE)</f>
        <v>113</v>
      </c>
      <c r="AHM833" s="175" t="s">
        <v>61</v>
      </c>
      <c r="AHN833" s="10">
        <f>AHL833*1.5*AHK833</f>
        <v>169.5</v>
      </c>
      <c r="AHO833" s="10"/>
      <c r="AHP833" s="235"/>
      <c r="AHQ833" s="175" t="s">
        <v>95</v>
      </c>
      <c r="AHR833" s="341" t="s">
        <v>1991</v>
      </c>
      <c r="AHT833" s="243">
        <f>IF(AHS833="Kopman",1.7,1)</f>
        <v>1</v>
      </c>
      <c r="AHU833" s="176">
        <f>VLOOKUP(AHR833,$A$879:$F$2731,6,FALSE)</f>
        <v>265</v>
      </c>
      <c r="AHV833" s="175" t="s">
        <v>61</v>
      </c>
      <c r="AHW833" s="10">
        <f>AHU833*1.5*AHT833</f>
        <v>397.5</v>
      </c>
      <c r="AHX833" s="10"/>
      <c r="AHY833" s="235"/>
      <c r="AHZ833" s="175" t="s">
        <v>95</v>
      </c>
      <c r="AIA833" s="341" t="s">
        <v>1991</v>
      </c>
      <c r="AIC833" s="243">
        <f>IF(AIB833="Kopman",1.7,1)</f>
        <v>1</v>
      </c>
      <c r="AID833" s="176">
        <f>VLOOKUP(AIA833,$A$879:$F$2731,6,FALSE)</f>
        <v>265</v>
      </c>
      <c r="AIE833" s="175" t="s">
        <v>61</v>
      </c>
      <c r="AIF833" s="10">
        <f>AID833*1.5*AIC833</f>
        <v>397.5</v>
      </c>
      <c r="AIG833" s="10"/>
      <c r="AIH833" s="235"/>
      <c r="AII833" s="175" t="s">
        <v>95</v>
      </c>
      <c r="AIJ833" s="341" t="s">
        <v>1714</v>
      </c>
      <c r="AIL833" s="243">
        <f>IF(AIK833="Kopman",1.7,1)</f>
        <v>1</v>
      </c>
      <c r="AIM833" s="176">
        <f>VLOOKUP(AIJ833,$A$879:$F$2731,6,FALSE)</f>
        <v>151</v>
      </c>
      <c r="AIN833" s="175" t="s">
        <v>61</v>
      </c>
      <c r="AIO833" s="10">
        <f>AIM833*1.5*AIL833</f>
        <v>226.5</v>
      </c>
      <c r="AIP833" s="10"/>
      <c r="AIQ833" s="235"/>
      <c r="AIR833" s="175" t="s">
        <v>95</v>
      </c>
      <c r="AIS833" s="341" t="s">
        <v>1991</v>
      </c>
      <c r="AIU833" s="243">
        <f>IF(AIT833="Kopman",1.7,1)</f>
        <v>1</v>
      </c>
      <c r="AIV833" s="176">
        <f>VLOOKUP(AIS833,$A$879:$F$2731,6,FALSE)</f>
        <v>265</v>
      </c>
      <c r="AIW833" s="175" t="s">
        <v>61</v>
      </c>
      <c r="AIX833" s="10">
        <f>AIV833*1.5*AIU833</f>
        <v>397.5</v>
      </c>
      <c r="AIY833" s="10"/>
      <c r="AIZ833" s="235"/>
      <c r="AJA833" s="175" t="s">
        <v>95</v>
      </c>
      <c r="AJB833" s="351" t="s">
        <v>2634</v>
      </c>
      <c r="AJD833" s="243">
        <f>IF(AJC833="Kopman",1.7,1)</f>
        <v>1</v>
      </c>
      <c r="AJE833" s="176">
        <f>VLOOKUP(AJB833,$A$879:$F$2731,6,FALSE)</f>
        <v>119</v>
      </c>
      <c r="AJF833" s="175" t="s">
        <v>61</v>
      </c>
      <c r="AJG833" s="10">
        <f>AJE833*1.5*AJD833</f>
        <v>178.5</v>
      </c>
      <c r="AJH833" s="10"/>
      <c r="AJI833" s="235"/>
      <c r="AJJ833" s="175" t="s">
        <v>95</v>
      </c>
      <c r="AJK833" s="341" t="s">
        <v>1991</v>
      </c>
      <c r="AJM833" s="243">
        <f>IF(AJL833="Kopman",1.7,1)</f>
        <v>1</v>
      </c>
      <c r="AJN833" s="176">
        <f>VLOOKUP(AJK833,$A$879:$F$2731,6,FALSE)</f>
        <v>265</v>
      </c>
      <c r="AJO833" s="175" t="s">
        <v>61</v>
      </c>
      <c r="AJP833" s="10">
        <f>AJN833*1.5*AJM833</f>
        <v>397.5</v>
      </c>
      <c r="AJQ833" s="10"/>
      <c r="AJR833" s="235"/>
      <c r="AJS833" s="175" t="s">
        <v>95</v>
      </c>
      <c r="AJT833" s="347" t="s">
        <v>2036</v>
      </c>
      <c r="AJV833" s="243">
        <f>IF(AJU833="Kopman",1.7,1)</f>
        <v>1</v>
      </c>
      <c r="AJW833" s="176">
        <f>VLOOKUP(AJT833,$A$879:$F$2731,6,FALSE)</f>
        <v>113</v>
      </c>
      <c r="AJX833" s="175" t="s">
        <v>61</v>
      </c>
      <c r="AJY833" s="10">
        <f>AJW833*1.5*AJV833</f>
        <v>169.5</v>
      </c>
      <c r="AJZ833" s="10"/>
      <c r="AKA833" s="235"/>
      <c r="AKB833" s="175" t="s">
        <v>95</v>
      </c>
      <c r="AKC833" s="341" t="s">
        <v>1448</v>
      </c>
      <c r="AKE833" s="243">
        <f>IF(AKD833="Kopman",1.7,1)</f>
        <v>1</v>
      </c>
      <c r="AKF833" s="176">
        <f>VLOOKUP(AKC833,$A$879:$F$2731,6,FALSE)</f>
        <v>362</v>
      </c>
      <c r="AKG833" s="175" t="s">
        <v>61</v>
      </c>
      <c r="AKH833" s="10">
        <f>AKF833*1.5*AKE833</f>
        <v>543</v>
      </c>
      <c r="AKI833" s="10"/>
      <c r="AKJ833" s="235"/>
      <c r="AKK833" s="175" t="s">
        <v>95</v>
      </c>
      <c r="AKL833" s="341" t="s">
        <v>435</v>
      </c>
      <c r="AKN833" s="243">
        <f>IF(AKM833="Kopman",1.7,1)</f>
        <v>1</v>
      </c>
      <c r="AKO833" s="176">
        <f>VLOOKUP(AKL833,$A$879:$F$2731,6,FALSE)</f>
        <v>60</v>
      </c>
      <c r="AKP833" s="175" t="s">
        <v>61</v>
      </c>
      <c r="AKQ833" s="10">
        <f>AKO833*1.5*AKN833</f>
        <v>90</v>
      </c>
      <c r="AKR833" s="10"/>
      <c r="AKS833" s="235"/>
      <c r="AKT833" s="175" t="s">
        <v>95</v>
      </c>
      <c r="AKU833" s="341" t="s">
        <v>1991</v>
      </c>
      <c r="AKW833" s="243">
        <f>IF(AKV833="Kopman",1.7,1)</f>
        <v>1</v>
      </c>
      <c r="AKX833" s="176">
        <f>VLOOKUP(AKU833,$A$879:$F$2731,6,FALSE)</f>
        <v>265</v>
      </c>
      <c r="AKY833" s="175" t="s">
        <v>61</v>
      </c>
      <c r="AKZ833" s="10">
        <f>AKX833*1.5*AKW833</f>
        <v>397.5</v>
      </c>
      <c r="ALA833" s="10"/>
      <c r="ALB833" s="235"/>
      <c r="ALC833" s="175" t="s">
        <v>95</v>
      </c>
      <c r="ALD833" s="341" t="s">
        <v>2641</v>
      </c>
      <c r="ALF833" s="243">
        <f>IF(ALE833="Kopman",1.7,1)</f>
        <v>1</v>
      </c>
      <c r="ALG833" s="176">
        <f>VLOOKUP(ALD833,$A$879:$F$2731,6,FALSE)</f>
        <v>217</v>
      </c>
      <c r="ALH833" s="175" t="s">
        <v>61</v>
      </c>
      <c r="ALI833" s="10">
        <f>ALG833*1.5*ALF833</f>
        <v>325.5</v>
      </c>
      <c r="ALJ833" s="10"/>
      <c r="ALK833" s="235"/>
      <c r="ALL833" s="175" t="s">
        <v>95</v>
      </c>
      <c r="ALM833" s="341" t="s">
        <v>2346</v>
      </c>
      <c r="ALO833" s="243">
        <f>IF(ALN833="Kopman",1.7,1)</f>
        <v>1</v>
      </c>
      <c r="ALP833" s="176">
        <f>VLOOKUP(ALM833,$A$879:$F$2731,6,FALSE)</f>
        <v>369</v>
      </c>
      <c r="ALQ833" s="175" t="s">
        <v>61</v>
      </c>
      <c r="ALR833" s="10">
        <f>ALP833*1.5*ALO833</f>
        <v>553.5</v>
      </c>
      <c r="ALS833" s="10"/>
      <c r="ALT833" s="235"/>
      <c r="ALU833" s="175" t="s">
        <v>95</v>
      </c>
      <c r="ALV833" s="341" t="s">
        <v>1708</v>
      </c>
      <c r="ALX833" s="243">
        <f>IF(ALW833="Kopman",1.7,1)</f>
        <v>1</v>
      </c>
      <c r="ALY833" s="176">
        <f>VLOOKUP(ALV833,$A$879:$F$2731,6,FALSE)</f>
        <v>245</v>
      </c>
      <c r="ALZ833" s="175" t="s">
        <v>61</v>
      </c>
      <c r="AMA833" s="10">
        <f>ALY833*1.5*ALX833</f>
        <v>367.5</v>
      </c>
      <c r="AMB833" s="10"/>
      <c r="AMC833" s="235"/>
      <c r="AMD833" s="175" t="s">
        <v>95</v>
      </c>
      <c r="AME833" s="401" t="s">
        <v>1799</v>
      </c>
      <c r="AMG833" s="243">
        <f>IF(AMF833="Kopman",1.7,1)</f>
        <v>1</v>
      </c>
      <c r="AMH833" s="176">
        <f>VLOOKUP(AME833,$A$879:$F$2731,6,FALSE)</f>
        <v>140</v>
      </c>
      <c r="AMI833" s="175" t="s">
        <v>61</v>
      </c>
      <c r="AMJ833" s="10">
        <f>AMH833*1.5*AMG833</f>
        <v>210</v>
      </c>
      <c r="AMK833" s="10"/>
      <c r="AML833" s="235"/>
      <c r="AMM833" s="175" t="s">
        <v>95</v>
      </c>
      <c r="AMN833" s="343" t="s">
        <v>611</v>
      </c>
      <c r="AMP833" s="243">
        <f>IF(AMO833="Kopman",1.7,1)</f>
        <v>1</v>
      </c>
      <c r="AMQ833" s="176">
        <f>VLOOKUP(AMN833,$A$879:$F$2731,6,FALSE)</f>
        <v>43</v>
      </c>
      <c r="AMR833" s="175" t="s">
        <v>61</v>
      </c>
      <c r="AMS833" s="10">
        <f>AMQ833*1.5*AMP833</f>
        <v>64.5</v>
      </c>
      <c r="AMT833" s="10"/>
      <c r="AMU833" s="235"/>
      <c r="AMV833" s="175" t="s">
        <v>95</v>
      </c>
      <c r="AMW833" s="341" t="s">
        <v>435</v>
      </c>
      <c r="AMY833" s="243">
        <f>IF(AMX833="Kopman",1.7,1)</f>
        <v>1</v>
      </c>
      <c r="AMZ833" s="176">
        <f>VLOOKUP(AMW833,$A$879:$F$2731,6,FALSE)</f>
        <v>60</v>
      </c>
      <c r="ANA833" s="175" t="s">
        <v>61</v>
      </c>
      <c r="ANB833" s="10">
        <f>AMZ833*1.5*AMY833</f>
        <v>90</v>
      </c>
      <c r="ANC833" s="10"/>
      <c r="AND833" s="235"/>
      <c r="ANE833" s="175" t="s">
        <v>95</v>
      </c>
      <c r="ANF833" s="341" t="s">
        <v>1991</v>
      </c>
      <c r="ANH833" s="243">
        <f>IF(ANG833="Kopman",1.7,1)</f>
        <v>1</v>
      </c>
      <c r="ANI833" s="176">
        <f>VLOOKUP(ANF833,$A$879:$F$2731,6,FALSE)</f>
        <v>265</v>
      </c>
      <c r="ANJ833" s="175" t="s">
        <v>61</v>
      </c>
      <c r="ANK833" s="10">
        <f>ANI833*1.5*ANH833</f>
        <v>397.5</v>
      </c>
      <c r="ANL833" s="10"/>
      <c r="ANM833" s="235"/>
      <c r="ANN833" s="175" t="s">
        <v>95</v>
      </c>
      <c r="ANO833" s="351" t="s">
        <v>524</v>
      </c>
      <c r="ANQ833" s="243">
        <f>IF(ANP833="Kopman",1.7,1)</f>
        <v>1</v>
      </c>
      <c r="ANR833" s="176">
        <f>VLOOKUP(ANO833,$A$879:$F$2731,6,FALSE)</f>
        <v>148</v>
      </c>
      <c r="ANS833" s="175" t="s">
        <v>61</v>
      </c>
      <c r="ANT833" s="10">
        <f>ANR833*1.5*ANQ833</f>
        <v>222</v>
      </c>
      <c r="ANU833" s="10"/>
      <c r="ANV833" s="235"/>
      <c r="ANW833" s="175" t="s">
        <v>95</v>
      </c>
      <c r="ANX833" s="341" t="s">
        <v>435</v>
      </c>
      <c r="ANZ833" s="243">
        <f>IF(ANY833="Kopman",1.7,1)</f>
        <v>1</v>
      </c>
      <c r="AOA833" s="176">
        <f>VLOOKUP(ANX833,$A$879:$F$2731,6,FALSE)</f>
        <v>60</v>
      </c>
      <c r="AOB833" s="175" t="s">
        <v>61</v>
      </c>
      <c r="AOC833" s="10">
        <f>AOA833*1.5*ANZ833</f>
        <v>90</v>
      </c>
      <c r="AOD833" s="10"/>
      <c r="AOE833" s="235"/>
      <c r="AOF833" s="175" t="s">
        <v>95</v>
      </c>
      <c r="AOG833" s="75" t="s">
        <v>183</v>
      </c>
      <c r="AOI833" s="243">
        <f>IF(AOH833="Kopman",1.7,1)</f>
        <v>1</v>
      </c>
      <c r="AOJ833" s="176" t="e">
        <f>VLOOKUP(AOG833,$A$879:$F$2731,6,FALSE)</f>
        <v>#N/A</v>
      </c>
      <c r="AOK833" s="175" t="s">
        <v>61</v>
      </c>
      <c r="AOL833" s="10" t="e">
        <f>AOJ833*1.5*AOI833</f>
        <v>#N/A</v>
      </c>
      <c r="AOM833" s="10"/>
      <c r="AON833" s="235"/>
      <c r="AOO833" s="175" t="s">
        <v>95</v>
      </c>
      <c r="AOP833" s="342" t="s">
        <v>1991</v>
      </c>
      <c r="AOQ833" s="14" t="s">
        <v>1662</v>
      </c>
      <c r="AOR833" s="243">
        <f>IF(AOQ833="Kopman",1.7,1)</f>
        <v>1.7</v>
      </c>
      <c r="AOS833" s="176">
        <f>VLOOKUP(AOP833,$A$879:$F$2731,6,FALSE)</f>
        <v>265</v>
      </c>
      <c r="AOT833" s="175" t="s">
        <v>61</v>
      </c>
      <c r="AOU833" s="10">
        <f>AOS833*1.5*AOR833</f>
        <v>675.75</v>
      </c>
      <c r="AOV833" s="10"/>
      <c r="AOW833" s="235"/>
      <c r="AOX833" s="175" t="s">
        <v>95</v>
      </c>
      <c r="AOY833" s="404" t="s">
        <v>2036</v>
      </c>
      <c r="APA833" s="243">
        <f>IF(AOZ833="Kopman",1.7,1)</f>
        <v>1</v>
      </c>
      <c r="APB833" s="176">
        <f>VLOOKUP(AOY833,$A$879:$F$2731,6,FALSE)</f>
        <v>113</v>
      </c>
      <c r="APC833" s="175" t="s">
        <v>61</v>
      </c>
      <c r="APD833" s="10">
        <f>APB833*1.5*APA833</f>
        <v>169.5</v>
      </c>
      <c r="APE833" s="10"/>
      <c r="APF833" s="235"/>
      <c r="APG833" s="175" t="s">
        <v>95</v>
      </c>
      <c r="APH833" s="341" t="s">
        <v>611</v>
      </c>
      <c r="APJ833" s="243">
        <f>IF(API833="Kopman",1.7,1)</f>
        <v>1</v>
      </c>
      <c r="APK833" s="176">
        <f>VLOOKUP(APH833,$A$879:$F$2731,6,FALSE)</f>
        <v>43</v>
      </c>
      <c r="APL833" s="175" t="s">
        <v>61</v>
      </c>
      <c r="APM833" s="10">
        <f>APK833*1.5*APJ833</f>
        <v>64.5</v>
      </c>
      <c r="APN833" s="10"/>
      <c r="APO833" s="235"/>
      <c r="APP833" s="175" t="s">
        <v>95</v>
      </c>
      <c r="APQ833" s="75" t="s">
        <v>183</v>
      </c>
      <c r="APS833" s="243">
        <f>IF(APR833="Kopman",1.7,1)</f>
        <v>1</v>
      </c>
      <c r="APT833" s="176" t="e">
        <f>VLOOKUP(APQ833,$A$879:$F$2731,6,FALSE)</f>
        <v>#N/A</v>
      </c>
      <c r="APU833" s="175" t="s">
        <v>61</v>
      </c>
      <c r="APV833" s="10" t="e">
        <f>APT833*1.5*APS833</f>
        <v>#N/A</v>
      </c>
      <c r="APW833" s="10"/>
      <c r="APX833" s="235"/>
      <c r="APY833" s="175" t="s">
        <v>95</v>
      </c>
      <c r="APZ833" s="341" t="s">
        <v>1991</v>
      </c>
      <c r="AQB833" s="243">
        <f>IF(AQA833="Kopman",1.7,1)</f>
        <v>1</v>
      </c>
      <c r="AQC833" s="176">
        <f>VLOOKUP(APZ833,$A$879:$F$2731,6,FALSE)</f>
        <v>265</v>
      </c>
      <c r="AQD833" s="175" t="s">
        <v>61</v>
      </c>
      <c r="AQE833" s="10">
        <f>AQC833*1.5*AQB833</f>
        <v>397.5</v>
      </c>
      <c r="AQF833" s="10"/>
      <c r="AQG833" s="235"/>
      <c r="AQH833" s="175" t="s">
        <v>95</v>
      </c>
      <c r="AQI833" s="341" t="s">
        <v>556</v>
      </c>
      <c r="AQK833" s="243">
        <f>IF(AQJ833="Kopman",1.7,1)</f>
        <v>1</v>
      </c>
      <c r="AQL833" s="176">
        <f>VLOOKUP(AQI833,$A$879:$F$2731,6,FALSE)</f>
        <v>252</v>
      </c>
      <c r="AQM833" s="175" t="s">
        <v>61</v>
      </c>
      <c r="AQN833" s="10">
        <f>AQL833*1.5*AQK833</f>
        <v>378</v>
      </c>
      <c r="AQO833" s="10"/>
      <c r="AQP833" s="235"/>
      <c r="AQQ833" s="175" t="s">
        <v>95</v>
      </c>
      <c r="AQR833" s="75" t="s">
        <v>183</v>
      </c>
      <c r="AQT833" s="243">
        <f>IF(AQS833="Kopman",1.7,1)</f>
        <v>1</v>
      </c>
      <c r="AQU833" s="176" t="e">
        <f>VLOOKUP(AQR833,$A$879:$F$2731,6,FALSE)</f>
        <v>#N/A</v>
      </c>
      <c r="AQV833" s="175" t="s">
        <v>61</v>
      </c>
      <c r="AQW833" s="10" t="e">
        <f>AQU833*1.5*AQT833</f>
        <v>#N/A</v>
      </c>
      <c r="AQX833" s="10"/>
      <c r="AQY833" s="235"/>
      <c r="AQZ833" s="175" t="s">
        <v>95</v>
      </c>
      <c r="ARA833" s="75" t="s">
        <v>183</v>
      </c>
      <c r="ARC833" s="243">
        <f>IF(ARB833="Kopman",1.7,1)</f>
        <v>1</v>
      </c>
      <c r="ARD833" s="176" t="e">
        <f>VLOOKUP(ARA833,$A$879:$F$2731,6,FALSE)</f>
        <v>#N/A</v>
      </c>
      <c r="ARE833" s="175" t="s">
        <v>61</v>
      </c>
      <c r="ARF833" s="10" t="e">
        <f>ARD833*1.5*ARC833</f>
        <v>#N/A</v>
      </c>
      <c r="ARG833" s="10"/>
      <c r="ARH833" s="235"/>
      <c r="ARI833" s="175" t="s">
        <v>95</v>
      </c>
      <c r="ARJ833" s="75" t="s">
        <v>183</v>
      </c>
      <c r="ARL833" s="243">
        <f>IF(ARK833="Kopman",1.7,1)</f>
        <v>1</v>
      </c>
      <c r="ARM833" s="176" t="e">
        <f>VLOOKUP(ARJ833,$A$879:$F$2731,6,FALSE)</f>
        <v>#N/A</v>
      </c>
      <c r="ARN833" s="175" t="s">
        <v>61</v>
      </c>
      <c r="ARO833" s="10" t="e">
        <f>ARM833*1.5*ARL833</f>
        <v>#N/A</v>
      </c>
      <c r="ARP833" s="10"/>
      <c r="ARQ833" s="235"/>
      <c r="ARR833" s="175" t="s">
        <v>95</v>
      </c>
      <c r="ARS833" s="75" t="s">
        <v>183</v>
      </c>
      <c r="ARU833" s="243">
        <f>IF(ART833="Kopman",1.7,1)</f>
        <v>1</v>
      </c>
      <c r="ARV833" s="176" t="e">
        <f>VLOOKUP(ARS833,$A$879:$F$2731,6,FALSE)</f>
        <v>#N/A</v>
      </c>
      <c r="ARW833" s="175" t="s">
        <v>61</v>
      </c>
      <c r="ARX833" s="10" t="e">
        <f>ARV833*1.5*ARU833</f>
        <v>#N/A</v>
      </c>
      <c r="ARY833" s="10"/>
      <c r="ARZ833" s="235"/>
      <c r="ASA833" s="175" t="s">
        <v>95</v>
      </c>
      <c r="ASB833" s="341" t="s">
        <v>2346</v>
      </c>
      <c r="ASD833" s="243">
        <f>IF(ASC833="Kopman",1.7,1)</f>
        <v>1</v>
      </c>
      <c r="ASE833" s="176">
        <f>VLOOKUP(ASB833,$A$879:$F$2731,6,FALSE)</f>
        <v>369</v>
      </c>
      <c r="ASF833" s="175" t="s">
        <v>61</v>
      </c>
      <c r="ASG833" s="10">
        <f>ASE833*1.5*ASD833</f>
        <v>553.5</v>
      </c>
      <c r="ASH833" s="10"/>
      <c r="ASI833" s="235"/>
      <c r="ASJ833" s="175" t="s">
        <v>95</v>
      </c>
      <c r="ASK833" s="75" t="s">
        <v>183</v>
      </c>
      <c r="ASM833" s="243">
        <f>IF(ASL833="Kopman",1.7,1)</f>
        <v>1</v>
      </c>
      <c r="ASN833" s="176" t="e">
        <f>VLOOKUP(ASK833,$A$879:$F$2731,6,FALSE)</f>
        <v>#N/A</v>
      </c>
      <c r="ASO833" s="175" t="s">
        <v>61</v>
      </c>
      <c r="ASP833" s="10" t="e">
        <f>ASN833*1.5*ASM833</f>
        <v>#N/A</v>
      </c>
      <c r="ASQ833" s="10"/>
      <c r="ASR833" s="235"/>
      <c r="ASS833" s="175" t="s">
        <v>95</v>
      </c>
      <c r="AST833" s="341" t="s">
        <v>444</v>
      </c>
      <c r="ASV833" s="243">
        <f>IF(ASU833="Kopman",1.7,1)</f>
        <v>1</v>
      </c>
      <c r="ASW833" s="176">
        <f>VLOOKUP(AST833,$A$879:$F$2731,6,FALSE)</f>
        <v>56</v>
      </c>
      <c r="ASX833" s="175" t="s">
        <v>61</v>
      </c>
      <c r="ASY833" s="10">
        <f>ASW833*1.5*ASV833</f>
        <v>84</v>
      </c>
      <c r="ASZ833" s="10"/>
      <c r="ATA833" s="235"/>
      <c r="ATB833" s="175" t="s">
        <v>95</v>
      </c>
      <c r="ATC833" s="75" t="s">
        <v>183</v>
      </c>
      <c r="ATE833" s="243">
        <f>IF(ATD833="Kopman",1.7,1)</f>
        <v>1</v>
      </c>
      <c r="ATF833" s="176" t="e">
        <f>VLOOKUP(ATC833,$A$879:$F$2731,6,FALSE)</f>
        <v>#N/A</v>
      </c>
      <c r="ATG833" s="175" t="s">
        <v>61</v>
      </c>
      <c r="ATH833" s="10" t="e">
        <f>ATF833*1.5*ATE833</f>
        <v>#N/A</v>
      </c>
      <c r="ATI833" s="10"/>
      <c r="ATJ833" s="235"/>
      <c r="ATK833" s="175" t="s">
        <v>95</v>
      </c>
      <c r="ATL833" s="75" t="s">
        <v>183</v>
      </c>
      <c r="ATN833" s="243">
        <f>IF(ATM833="Kopman",1.7,1)</f>
        <v>1</v>
      </c>
      <c r="ATO833" s="176" t="e">
        <f>VLOOKUP(ATL833,$A$879:$F$2731,6,FALSE)</f>
        <v>#N/A</v>
      </c>
      <c r="ATP833" s="175" t="s">
        <v>61</v>
      </c>
      <c r="ATQ833" s="10" t="e">
        <f>ATO833*1.5*ATN833</f>
        <v>#N/A</v>
      </c>
      <c r="ATR833" s="10"/>
      <c r="ATS833" s="235"/>
      <c r="ATT833" s="175" t="s">
        <v>95</v>
      </c>
      <c r="ATU833" s="75" t="s">
        <v>183</v>
      </c>
      <c r="ATW833" s="243">
        <f>IF(ATV833="Kopman",1.7,1)</f>
        <v>1</v>
      </c>
      <c r="ATX833" s="176" t="e">
        <f>VLOOKUP(ATU833,$A$879:$F$2731,6,FALSE)</f>
        <v>#N/A</v>
      </c>
      <c r="ATY833" s="175" t="s">
        <v>61</v>
      </c>
      <c r="ATZ833" s="10" t="e">
        <f>ATX833*1.5*ATW833</f>
        <v>#N/A</v>
      </c>
      <c r="AUA833" s="10"/>
      <c r="AUB833" s="235"/>
      <c r="AUC833" s="175" t="s">
        <v>95</v>
      </c>
      <c r="AUD833" s="75" t="s">
        <v>183</v>
      </c>
      <c r="AUF833" s="243">
        <f>IF(AUE833="Kopman",1.7,1)</f>
        <v>1</v>
      </c>
      <c r="AUG833" s="176" t="e">
        <f>VLOOKUP(AUD833,$A$879:$F$2731,6,FALSE)</f>
        <v>#N/A</v>
      </c>
      <c r="AUH833" s="175" t="s">
        <v>61</v>
      </c>
      <c r="AUI833" s="10" t="e">
        <f>AUG833*1.5*AUF833</f>
        <v>#N/A</v>
      </c>
      <c r="AUJ833" s="10"/>
      <c r="AUK833" s="235"/>
      <c r="AUL833" s="175" t="s">
        <v>95</v>
      </c>
      <c r="AUM833" s="75" t="s">
        <v>183</v>
      </c>
      <c r="AUO833" s="243">
        <f>IF(AUN833="Kopman",1.7,1)</f>
        <v>1</v>
      </c>
      <c r="AUP833" s="176" t="e">
        <f>VLOOKUP(AUM833,$A$879:$F$2731,6,FALSE)</f>
        <v>#N/A</v>
      </c>
      <c r="AUQ833" s="175" t="s">
        <v>61</v>
      </c>
      <c r="AUR833" s="10" t="e">
        <f>AUP833*1.5*AUO833</f>
        <v>#N/A</v>
      </c>
      <c r="AUS833" s="10"/>
      <c r="AUT833" s="235"/>
      <c r="AUU833" s="175" t="s">
        <v>95</v>
      </c>
      <c r="AUV833" s="75" t="s">
        <v>183</v>
      </c>
      <c r="AUX833" s="243">
        <f>IF(AUW833="Kopman",1.7,1)</f>
        <v>1</v>
      </c>
      <c r="AUY833" s="176" t="e">
        <f>VLOOKUP(AUV833,$A$879:$F$2731,6,FALSE)</f>
        <v>#N/A</v>
      </c>
      <c r="AUZ833" s="175" t="s">
        <v>61</v>
      </c>
      <c r="AVA833" s="10" t="e">
        <f>AUY833*1.5*AUX833</f>
        <v>#N/A</v>
      </c>
      <c r="AVB833" s="10"/>
      <c r="AVC833" s="235"/>
      <c r="AVD833" s="175" t="s">
        <v>95</v>
      </c>
      <c r="AVE833" s="75" t="s">
        <v>183</v>
      </c>
      <c r="AVG833" s="243">
        <f>IF(AVF833="Kopman",1.7,1)</f>
        <v>1</v>
      </c>
      <c r="AVH833" s="176" t="e">
        <f>VLOOKUP(AVE833,$A$879:$F$2731,6,FALSE)</f>
        <v>#N/A</v>
      </c>
      <c r="AVI833" s="175" t="s">
        <v>61</v>
      </c>
      <c r="AVJ833" s="10" t="e">
        <f>AVH833*1.5*AVG833</f>
        <v>#N/A</v>
      </c>
      <c r="AVK833" s="10"/>
      <c r="AVL833" s="235"/>
      <c r="AVM833" s="175" t="s">
        <v>95</v>
      </c>
      <c r="AVN833" s="75" t="s">
        <v>183</v>
      </c>
      <c r="AVP833" s="243">
        <f>IF(AVO833="Kopman",1.7,1)</f>
        <v>1</v>
      </c>
      <c r="AVQ833" s="176" t="e">
        <f>VLOOKUP(AVN833,$A$879:$F$2731,6,FALSE)</f>
        <v>#N/A</v>
      </c>
      <c r="AVR833" s="175" t="s">
        <v>61</v>
      </c>
      <c r="AVS833" s="10" t="e">
        <f>AVQ833*1.5*AVP833</f>
        <v>#N/A</v>
      </c>
      <c r="AVT833" s="10"/>
      <c r="AVU833" s="235"/>
      <c r="AVV833" s="175" t="s">
        <v>95</v>
      </c>
      <c r="AVW833" s="75" t="s">
        <v>183</v>
      </c>
      <c r="AVY833" s="243">
        <f>IF(AVX833="Kopman",1.7,1)</f>
        <v>1</v>
      </c>
      <c r="AVZ833" s="176" t="e">
        <f>VLOOKUP(AVW833,$A$879:$F$2731,6,FALSE)</f>
        <v>#N/A</v>
      </c>
      <c r="AWA833" s="175" t="s">
        <v>61</v>
      </c>
      <c r="AWB833" s="10" t="e">
        <f>AVZ833*1.5*AVY833</f>
        <v>#N/A</v>
      </c>
      <c r="AWC833" s="10"/>
      <c r="AWD833" s="235"/>
      <c r="AWE833" s="175" t="s">
        <v>95</v>
      </c>
      <c r="AWF833" s="75" t="s">
        <v>183</v>
      </c>
      <c r="AWH833" s="243">
        <f>IF(AWG833="Kopman",1.7,1)</f>
        <v>1</v>
      </c>
      <c r="AWI833" s="176" t="e">
        <f>VLOOKUP(AWF833,$A$879:$F$2731,6,FALSE)</f>
        <v>#N/A</v>
      </c>
      <c r="AWJ833" s="175" t="s">
        <v>61</v>
      </c>
      <c r="AWK833" s="10" t="e">
        <f>AWI833*1.5*AWH833</f>
        <v>#N/A</v>
      </c>
      <c r="AWL833" s="10"/>
      <c r="AWM833" s="235"/>
      <c r="AWN833" s="175" t="s">
        <v>95</v>
      </c>
      <c r="AWO833" s="341" t="s">
        <v>1799</v>
      </c>
      <c r="AWQ833" s="243">
        <f>IF(AWP833="Kopman",1.7,1)</f>
        <v>1</v>
      </c>
      <c r="AWR833" s="176">
        <f>VLOOKUP(AWO833,$A$879:$F$2731,6,FALSE)</f>
        <v>140</v>
      </c>
      <c r="AWS833" s="175" t="s">
        <v>61</v>
      </c>
      <c r="AWT833" s="10">
        <f>AWR833*1.5*AWQ833</f>
        <v>210</v>
      </c>
      <c r="AWU833" s="10"/>
      <c r="AWV833" s="235"/>
      <c r="AWW833" s="175" t="s">
        <v>95</v>
      </c>
      <c r="AWX833" s="341" t="s">
        <v>440</v>
      </c>
      <c r="AWZ833" s="243">
        <f>IF(AWY833="Kopman",1.7,1)</f>
        <v>1</v>
      </c>
      <c r="AXA833" s="176">
        <f>VLOOKUP(AWX833,$A$879:$F$2731,6,FALSE)</f>
        <v>37</v>
      </c>
      <c r="AXB833" s="175" t="s">
        <v>61</v>
      </c>
      <c r="AXC833" s="10">
        <f>AXA833*1.5*AWZ833</f>
        <v>55.5</v>
      </c>
      <c r="AXD833" s="10"/>
      <c r="AXE833" s="235"/>
      <c r="AXF833" s="175" t="s">
        <v>95</v>
      </c>
      <c r="AXG833" s="341" t="s">
        <v>1991</v>
      </c>
      <c r="AXI833" s="243">
        <f>IF(AXH833="Kopman",1.7,1)</f>
        <v>1</v>
      </c>
      <c r="AXJ833" s="176">
        <f>VLOOKUP(AXG833,$A$879:$F$2731,6,FALSE)</f>
        <v>265</v>
      </c>
      <c r="AXK833" s="175" t="s">
        <v>61</v>
      </c>
      <c r="AXL833" s="10">
        <f>AXJ833*1.5*AXI833</f>
        <v>397.5</v>
      </c>
      <c r="AXM833" s="10"/>
      <c r="AXN833" s="235"/>
      <c r="AXO833" s="175" t="s">
        <v>95</v>
      </c>
      <c r="AXP833" s="341" t="s">
        <v>435</v>
      </c>
      <c r="AXR833" s="243">
        <f>IF(AXQ833="Kopman",1.7,1)</f>
        <v>1</v>
      </c>
      <c r="AXS833" s="176">
        <f>VLOOKUP(AXP833,$A$879:$F$2731,6,FALSE)</f>
        <v>60</v>
      </c>
      <c r="AXT833" s="175" t="s">
        <v>61</v>
      </c>
      <c r="AXU833" s="10">
        <f>AXS833*1.5*AXR833</f>
        <v>90</v>
      </c>
      <c r="AXV833" s="10"/>
      <c r="AXW833" s="235"/>
      <c r="AXX833" s="175" t="s">
        <v>95</v>
      </c>
      <c r="AXY833" s="341" t="s">
        <v>435</v>
      </c>
      <c r="AYA833" s="243">
        <f>IF(AXZ833="Kopman",1.7,1)</f>
        <v>1</v>
      </c>
      <c r="AYB833" s="176">
        <f>VLOOKUP(AXY833,$A$879:$F$2731,6,FALSE)</f>
        <v>60</v>
      </c>
      <c r="AYC833" s="175" t="s">
        <v>61</v>
      </c>
      <c r="AYD833" s="10">
        <f>AYB833*1.5*AYA833</f>
        <v>90</v>
      </c>
      <c r="AYE833" s="10"/>
      <c r="AYF833" s="235"/>
      <c r="AYG833" s="175" t="s">
        <v>95</v>
      </c>
      <c r="AYH833" s="341" t="s">
        <v>531</v>
      </c>
      <c r="AYJ833" s="243">
        <f>IF(AYI833="Kopman",1.7,1)</f>
        <v>1</v>
      </c>
      <c r="AYK833" s="176">
        <f>VLOOKUP(AYH833,$A$879:$F$2731,6,FALSE)</f>
        <v>80</v>
      </c>
      <c r="AYL833" s="175" t="s">
        <v>61</v>
      </c>
      <c r="AYM833" s="10">
        <f>AYK833*1.5*AYJ833</f>
        <v>120</v>
      </c>
      <c r="AYN833" s="10"/>
      <c r="AYO833" s="235"/>
      <c r="AYP833" s="175" t="s">
        <v>95</v>
      </c>
      <c r="AYQ833" s="342" t="s">
        <v>1991</v>
      </c>
      <c r="AYR833" s="14" t="s">
        <v>1662</v>
      </c>
      <c r="AYS833" s="243">
        <f>IF(AYR833="Kopman",1.7,1)</f>
        <v>1.7</v>
      </c>
      <c r="AYT833" s="176">
        <f>VLOOKUP(AYQ833,$A$879:$F$2731,6,FALSE)</f>
        <v>265</v>
      </c>
      <c r="AYU833" s="175" t="s">
        <v>61</v>
      </c>
      <c r="AYV833" s="10">
        <f>AYT833*1.5*AYS833</f>
        <v>675.75</v>
      </c>
      <c r="AYW833" s="10"/>
      <c r="AYX833" s="235"/>
      <c r="AYY833" s="175" t="s">
        <v>95</v>
      </c>
      <c r="AYZ833" s="341" t="s">
        <v>2346</v>
      </c>
      <c r="AZB833" s="243">
        <f>IF(AZA833="Kopman",1.7,1)</f>
        <v>1</v>
      </c>
      <c r="AZC833" s="176">
        <f>VLOOKUP(AYZ833,$A$879:$F$2731,6,FALSE)</f>
        <v>369</v>
      </c>
      <c r="AZD833" s="175" t="s">
        <v>61</v>
      </c>
      <c r="AZE833" s="10">
        <f>AZC833*1.5*AZB833</f>
        <v>553.5</v>
      </c>
      <c r="AZF833" s="10"/>
      <c r="AZG833" s="235"/>
      <c r="AZH833" s="175" t="s">
        <v>95</v>
      </c>
      <c r="AZI833" s="342" t="s">
        <v>1991</v>
      </c>
      <c r="AZJ833" s="14" t="s">
        <v>1662</v>
      </c>
      <c r="AZK833" s="243">
        <f>IF(AZJ833="Kopman",1.7,1)</f>
        <v>1.7</v>
      </c>
      <c r="AZL833" s="176">
        <f>VLOOKUP(AZI833,$A$879:$F$2731,6,FALSE)</f>
        <v>265</v>
      </c>
      <c r="AZM833" s="175" t="s">
        <v>61</v>
      </c>
      <c r="AZN833" s="10">
        <f>AZL833*1.5*AZK833</f>
        <v>675.75</v>
      </c>
      <c r="AZO833" s="10"/>
      <c r="AZP833" s="235"/>
      <c r="AZQ833" s="175" t="s">
        <v>95</v>
      </c>
      <c r="AZR833" s="341" t="s">
        <v>851</v>
      </c>
      <c r="AZT833" s="243">
        <f>IF(AZS833="Kopman",1.7,1)</f>
        <v>1</v>
      </c>
      <c r="AZU833" s="176">
        <f>VLOOKUP(AZR833,$A$879:$F$2731,6,FALSE)</f>
        <v>80</v>
      </c>
      <c r="AZV833" s="175" t="s">
        <v>61</v>
      </c>
      <c r="AZW833" s="10">
        <f>AZU833*1.5*AZT833</f>
        <v>120</v>
      </c>
      <c r="AZX833" s="10"/>
      <c r="AZY833" s="235"/>
      <c r="AZZ833" s="175" t="s">
        <v>95</v>
      </c>
      <c r="BAA833" s="341" t="s">
        <v>2346</v>
      </c>
      <c r="BAC833" s="243">
        <f>IF(BAB833="Kopman",1.7,1)</f>
        <v>1</v>
      </c>
      <c r="BAD833" s="176">
        <f>VLOOKUP(BAA833,$A$879:$F$2731,6,FALSE)</f>
        <v>369</v>
      </c>
      <c r="BAE833" s="175" t="s">
        <v>61</v>
      </c>
      <c r="BAF833" s="10">
        <f>BAD833*1.5*BAC833</f>
        <v>553.5</v>
      </c>
      <c r="BAG833" s="10"/>
      <c r="BAH833" s="235"/>
      <c r="BAI833" s="175" t="s">
        <v>95</v>
      </c>
      <c r="BAJ833" s="398" t="s">
        <v>2036</v>
      </c>
      <c r="BAL833" s="243">
        <f>IF(BAK833="Kopman",1.7,1)</f>
        <v>1</v>
      </c>
      <c r="BAM833" s="176">
        <f>VLOOKUP(BAJ833,$A$879:$F$2731,6,FALSE)</f>
        <v>113</v>
      </c>
      <c r="BAN833" s="175" t="s">
        <v>61</v>
      </c>
      <c r="BAO833" s="10">
        <f>BAM833*1.5*BAL833</f>
        <v>169.5</v>
      </c>
      <c r="BAP833" s="10"/>
      <c r="BAQ833" s="235"/>
      <c r="BAR833" s="175" t="s">
        <v>95</v>
      </c>
      <c r="BAS833" s="341" t="s">
        <v>971</v>
      </c>
      <c r="BAU833" s="243">
        <f>IF(BAT833="Kopman",1.7,1)</f>
        <v>1</v>
      </c>
      <c r="BAV833" s="176">
        <f>VLOOKUP(BAS833,$A$879:$F$2731,6,FALSE)</f>
        <v>94</v>
      </c>
      <c r="BAW833" s="175" t="s">
        <v>61</v>
      </c>
      <c r="BAX833" s="10">
        <f>BAV833*1.5*BAU833</f>
        <v>141</v>
      </c>
      <c r="BAY833" s="10"/>
      <c r="BAZ833" s="235"/>
      <c r="BBA833" s="175" t="s">
        <v>95</v>
      </c>
      <c r="BBB833" s="341" t="s">
        <v>435</v>
      </c>
      <c r="BBD833" s="243">
        <f>IF(BBC833="Kopman",1.7,1)</f>
        <v>1</v>
      </c>
      <c r="BBE833" s="176">
        <f>VLOOKUP(BBB833,$A$879:$F$2731,6,FALSE)</f>
        <v>60</v>
      </c>
      <c r="BBF833" s="175" t="s">
        <v>61</v>
      </c>
      <c r="BBG833" s="10">
        <f>BBE833*1.5*BBD833</f>
        <v>90</v>
      </c>
      <c r="BBH833" s="10"/>
      <c r="BBI833" s="235"/>
      <c r="BBJ833" s="175" t="s">
        <v>95</v>
      </c>
      <c r="BBK833" s="341" t="s">
        <v>750</v>
      </c>
      <c r="BBM833" s="243">
        <f>IF(BBL833="Kopman",1.7,1)</f>
        <v>1</v>
      </c>
      <c r="BBN833" s="176">
        <f>VLOOKUP(BBK833,$A$879:$F$2731,6,FALSE)</f>
        <v>31</v>
      </c>
      <c r="BBO833" s="175" t="s">
        <v>61</v>
      </c>
      <c r="BBP833" s="10">
        <f>BBN833*1.5*BBM833</f>
        <v>46.5</v>
      </c>
      <c r="BBQ833" s="10"/>
      <c r="BBR833" s="235"/>
      <c r="BBS833" s="175" t="s">
        <v>95</v>
      </c>
      <c r="BBT833" s="347" t="s">
        <v>1991</v>
      </c>
      <c r="BBV833" s="243">
        <f>IF(BBU833="Kopman",1.7,1)</f>
        <v>1</v>
      </c>
      <c r="BBW833" s="176">
        <f>VLOOKUP(BBT833,$A$879:$F$2731,6,FALSE)</f>
        <v>265</v>
      </c>
      <c r="BBX833" s="175" t="s">
        <v>61</v>
      </c>
      <c r="BBY833" s="10">
        <f>BBW833*1.5*BBV833</f>
        <v>397.5</v>
      </c>
      <c r="BBZ833" s="10"/>
      <c r="BCA833" s="235"/>
      <c r="BCB833" s="175" t="s">
        <v>95</v>
      </c>
      <c r="BCC833" s="341" t="s">
        <v>440</v>
      </c>
      <c r="BCE833" s="243">
        <f>IF(BCD833="Kopman",1.7,1)</f>
        <v>1</v>
      </c>
      <c r="BCF833" s="176">
        <f>VLOOKUP(BCC833,$A$879:$F$2731,6,FALSE)</f>
        <v>37</v>
      </c>
      <c r="BCG833" s="175" t="s">
        <v>61</v>
      </c>
      <c r="BCH833" s="10">
        <f>BCF833*1.5*BCE833</f>
        <v>55.5</v>
      </c>
      <c r="BCI833" s="10"/>
      <c r="BCJ833" s="235"/>
      <c r="BCK833" s="175" t="s">
        <v>95</v>
      </c>
      <c r="BCL833" s="341" t="s">
        <v>524</v>
      </c>
      <c r="BCN833" s="243">
        <f>IF(BCM833="Kopman",1.7,1)</f>
        <v>1</v>
      </c>
      <c r="BCO833" s="176">
        <f>VLOOKUP(BCL833,$A$879:$F$2731,6,FALSE)</f>
        <v>148</v>
      </c>
      <c r="BCP833" s="175" t="s">
        <v>61</v>
      </c>
      <c r="BCQ833" s="10">
        <f>BCO833*1.5*BCN833</f>
        <v>222</v>
      </c>
      <c r="BCR833" s="10"/>
      <c r="BCS833" s="235"/>
      <c r="BCT833" s="175" t="s">
        <v>95</v>
      </c>
      <c r="BCU833" s="351" t="s">
        <v>1799</v>
      </c>
      <c r="BCW833" s="243">
        <f>IF(BCV833="Kopman",1.7,1)</f>
        <v>1</v>
      </c>
      <c r="BCX833" s="176">
        <f>VLOOKUP(BCU833,$A$879:$F$2731,6,FALSE)</f>
        <v>140</v>
      </c>
      <c r="BCY833" s="175" t="s">
        <v>61</v>
      </c>
      <c r="BCZ833" s="10">
        <f>BCX833*1.5*BCW833</f>
        <v>210</v>
      </c>
      <c r="BDA833" s="10"/>
      <c r="BDB833" s="235"/>
      <c r="BDC833" s="175" t="s">
        <v>95</v>
      </c>
      <c r="BDD833" s="347" t="s">
        <v>440</v>
      </c>
      <c r="BDF833" s="243">
        <f>IF(BDE833="Kopman",1.7,1)</f>
        <v>1</v>
      </c>
      <c r="BDG833" s="176">
        <f>VLOOKUP(BDD833,$A$879:$F$2731,6,FALSE)</f>
        <v>37</v>
      </c>
      <c r="BDH833" s="175" t="s">
        <v>61</v>
      </c>
      <c r="BDI833" s="10">
        <f>BDG833*1.5*BDF833</f>
        <v>55.5</v>
      </c>
      <c r="BDJ833" s="10"/>
      <c r="BDK833" s="235"/>
      <c r="BDL833" s="175" t="s">
        <v>95</v>
      </c>
      <c r="BDM833" s="341" t="s">
        <v>1799</v>
      </c>
      <c r="BDO833" s="243">
        <f>IF(BDN833="Kopman",1.7,1)</f>
        <v>1</v>
      </c>
      <c r="BDP833" s="176">
        <f>VLOOKUP(BDM833,$A$879:$F$2731,6,FALSE)</f>
        <v>140</v>
      </c>
      <c r="BDQ833" s="175" t="s">
        <v>61</v>
      </c>
      <c r="BDR833" s="10">
        <f>BDP833*1.5*BDO833</f>
        <v>210</v>
      </c>
      <c r="BDS833" s="10"/>
      <c r="BDT833" s="235"/>
      <c r="BDU833" s="175" t="s">
        <v>95</v>
      </c>
      <c r="BDV833" s="341" t="s">
        <v>611</v>
      </c>
      <c r="BDX833" s="243">
        <f>IF(BDW833="Kopman",1.7,1)</f>
        <v>1</v>
      </c>
      <c r="BDY833" s="176">
        <f>VLOOKUP(BDV833,$A$879:$F$2731,6,FALSE)</f>
        <v>43</v>
      </c>
      <c r="BDZ833" s="175" t="s">
        <v>61</v>
      </c>
      <c r="BEA833" s="10">
        <f>BDY833*1.5*BDX833</f>
        <v>64.5</v>
      </c>
      <c r="BEB833" s="10"/>
      <c r="BEC833" s="235"/>
      <c r="BED833" s="175" t="s">
        <v>95</v>
      </c>
      <c r="BEE833" s="341" t="s">
        <v>2036</v>
      </c>
      <c r="BEG833" s="243">
        <f>IF(BEF833="Kopman",1.7,1)</f>
        <v>1</v>
      </c>
      <c r="BEH833" s="176">
        <f>VLOOKUP(BEE833,$A$879:$F$2731,6,FALSE)</f>
        <v>113</v>
      </c>
      <c r="BEI833" s="175" t="s">
        <v>61</v>
      </c>
      <c r="BEJ833" s="10">
        <f>BEH833*1.5*BEG833</f>
        <v>169.5</v>
      </c>
      <c r="BEK833" s="10"/>
      <c r="BEL833" s="235"/>
      <c r="BEM833" s="175" t="s">
        <v>95</v>
      </c>
      <c r="BEN833" s="341" t="s">
        <v>975</v>
      </c>
      <c r="BEP833" s="243">
        <f>IF(BEO833="Kopman",1.7,1)</f>
        <v>1</v>
      </c>
      <c r="BEQ833" s="176">
        <f>VLOOKUP(BEN833,$A$879:$F$2731,6,FALSE)</f>
        <v>143</v>
      </c>
      <c r="BER833" s="175" t="s">
        <v>61</v>
      </c>
      <c r="BES833" s="10">
        <f>BEQ833*1.5*BEP833</f>
        <v>214.5</v>
      </c>
      <c r="BET833" s="10"/>
      <c r="BEU833" s="235"/>
      <c r="BEV833" s="175" t="s">
        <v>95</v>
      </c>
      <c r="BEW833" s="341" t="s">
        <v>465</v>
      </c>
      <c r="BEY833" s="243">
        <f>IF(BEX833="Kopman",1.7,1)</f>
        <v>1</v>
      </c>
      <c r="BEZ833" s="176">
        <f>VLOOKUP(BEW833,$A$879:$F$2731,6,FALSE)</f>
        <v>53</v>
      </c>
      <c r="BFA833" s="175" t="s">
        <v>61</v>
      </c>
      <c r="BFB833" s="10">
        <f>BEZ833*1.5*BEY833</f>
        <v>79.5</v>
      </c>
      <c r="BFC833" s="10"/>
      <c r="BFD833" s="235"/>
      <c r="BFE833" s="175" t="s">
        <v>95</v>
      </c>
      <c r="BFF833" s="341" t="s">
        <v>524</v>
      </c>
      <c r="BFH833" s="243">
        <f>IF(BFG833="Kopman",1.7,1)</f>
        <v>1</v>
      </c>
      <c r="BFI833" s="176">
        <f>VLOOKUP(BFF833,$A$879:$F$2731,6,FALSE)</f>
        <v>148</v>
      </c>
      <c r="BFJ833" s="175" t="s">
        <v>61</v>
      </c>
      <c r="BFK833" s="10">
        <f>BFI833*1.5*BFH833</f>
        <v>222</v>
      </c>
      <c r="BFL833" s="10"/>
      <c r="BFM833" s="235"/>
      <c r="BFN833" s="175" t="s">
        <v>95</v>
      </c>
      <c r="BFO833" s="341" t="s">
        <v>2346</v>
      </c>
      <c r="BFQ833" s="243">
        <f>IF(BFP833="Kopman",1.7,1)</f>
        <v>1</v>
      </c>
      <c r="BFR833" s="176">
        <f>VLOOKUP(BFO833,$A$879:$F$2731,6,FALSE)</f>
        <v>369</v>
      </c>
      <c r="BFS833" s="175" t="s">
        <v>61</v>
      </c>
      <c r="BFT833" s="10">
        <f>BFR833*1.5*BFQ833</f>
        <v>553.5</v>
      </c>
      <c r="BFU833" s="10"/>
      <c r="BFV833" s="235"/>
      <c r="BFW833" s="175" t="s">
        <v>95</v>
      </c>
      <c r="BFX833" s="353" t="s">
        <v>1991</v>
      </c>
      <c r="BFY833" s="14" t="s">
        <v>1662</v>
      </c>
      <c r="BFZ833" s="243">
        <f>IF(BFY833="Kopman",1.7,1)</f>
        <v>1.7</v>
      </c>
      <c r="BGA833" s="176">
        <f>VLOOKUP(BFX833,$A$879:$F$2731,6,FALSE)</f>
        <v>265</v>
      </c>
      <c r="BGB833" s="175" t="s">
        <v>61</v>
      </c>
      <c r="BGC833" s="10">
        <f>BGA833*1.5*BFZ833</f>
        <v>675.75</v>
      </c>
      <c r="BGD833" s="10"/>
      <c r="BGE833" s="235"/>
      <c r="BGF833" s="175" t="s">
        <v>95</v>
      </c>
      <c r="BGG833" s="341" t="s">
        <v>1710</v>
      </c>
      <c r="BGI833" s="243">
        <f>IF(BGH833="Kopman",1.7,1)</f>
        <v>1</v>
      </c>
      <c r="BGJ833" s="176">
        <f>VLOOKUP(BGG833,$A$879:$F$2731,6,FALSE)</f>
        <v>118</v>
      </c>
      <c r="BGK833" s="175" t="s">
        <v>61</v>
      </c>
      <c r="BGL833" s="10">
        <f>BGJ833*1.5*BGI833</f>
        <v>177</v>
      </c>
      <c r="BGM833" s="10"/>
      <c r="BGN833" s="235"/>
      <c r="BGO833" s="175" t="s">
        <v>95</v>
      </c>
      <c r="BGP833" s="351" t="s">
        <v>435</v>
      </c>
      <c r="BGR833" s="243">
        <f>IF(BGQ833="Kopman",1.7,1)</f>
        <v>1</v>
      </c>
      <c r="BGS833" s="176">
        <f>VLOOKUP(BGP833,$A$879:$F$2731,6,FALSE)</f>
        <v>60</v>
      </c>
      <c r="BGT833" s="175" t="s">
        <v>61</v>
      </c>
      <c r="BGU833" s="10">
        <f>BGS833*1.5*BGR833</f>
        <v>90</v>
      </c>
      <c r="BGV833" s="10"/>
      <c r="BGW833" s="235"/>
      <c r="BGX833" s="175" t="s">
        <v>95</v>
      </c>
      <c r="BGY833" s="341" t="s">
        <v>1799</v>
      </c>
      <c r="BHA833" s="243">
        <f>IF(BGZ833="Kopman",1.7,1)</f>
        <v>1</v>
      </c>
      <c r="BHB833" s="176">
        <f>VLOOKUP(BGY833,$A$879:$F$2731,6,FALSE)</f>
        <v>140</v>
      </c>
      <c r="BHC833" s="175" t="s">
        <v>61</v>
      </c>
      <c r="BHD833" s="10">
        <f>BHB833*1.5*BHA833</f>
        <v>210</v>
      </c>
      <c r="BHE833" s="10"/>
    </row>
    <row r="834" spans="1:1565" s="14" customFormat="1" ht="15">
      <c r="A834" s="175" t="s">
        <v>96</v>
      </c>
      <c r="B834" s="343" t="s">
        <v>1448</v>
      </c>
      <c r="D834" s="176"/>
      <c r="E834" s="176">
        <f>VLOOKUP(B834,$A$879:$F$2731,6,FALSE)</f>
        <v>362</v>
      </c>
      <c r="F834" s="175" t="s">
        <v>63</v>
      </c>
      <c r="G834" s="10">
        <f>E834*1.4</f>
        <v>506.79999999999995</v>
      </c>
      <c r="H834" s="10"/>
      <c r="I834" s="229"/>
      <c r="J834" s="175" t="s">
        <v>96</v>
      </c>
      <c r="K834" s="341" t="s">
        <v>3125</v>
      </c>
      <c r="M834" s="176"/>
      <c r="N834" s="176">
        <f>VLOOKUP(K834,$A$879:$F$2731,6,FALSE)</f>
        <v>85</v>
      </c>
      <c r="O834" s="175" t="s">
        <v>63</v>
      </c>
      <c r="P834" s="10">
        <f>N834*1.4</f>
        <v>118.99999999999999</v>
      </c>
      <c r="Q834" s="10"/>
      <c r="R834" s="229"/>
      <c r="S834" s="175" t="s">
        <v>96</v>
      </c>
      <c r="T834" s="341" t="s">
        <v>2036</v>
      </c>
      <c r="V834" s="176"/>
      <c r="W834" s="176">
        <f>VLOOKUP(T834,$A$879:$F$2731,6,FALSE)</f>
        <v>113</v>
      </c>
      <c r="X834" s="175" t="s">
        <v>63</v>
      </c>
      <c r="Y834" s="10">
        <f>W834*1.4</f>
        <v>158.19999999999999</v>
      </c>
      <c r="Z834" s="10"/>
      <c r="AA834" s="229"/>
      <c r="AB834" s="175" t="s">
        <v>96</v>
      </c>
      <c r="AC834" s="341" t="s">
        <v>2641</v>
      </c>
      <c r="AE834" s="176"/>
      <c r="AF834" s="176">
        <f>VLOOKUP(AC834,$A$879:$F$2731,6,FALSE)</f>
        <v>217</v>
      </c>
      <c r="AG834" s="175" t="s">
        <v>63</v>
      </c>
      <c r="AH834" s="10">
        <f>AF834*1.4</f>
        <v>303.79999999999995</v>
      </c>
      <c r="AI834" s="10"/>
      <c r="AJ834" s="229"/>
      <c r="AK834" s="175" t="s">
        <v>96</v>
      </c>
      <c r="AL834" s="341" t="s">
        <v>1991</v>
      </c>
      <c r="AN834" s="176"/>
      <c r="AO834" s="176">
        <f>VLOOKUP(AL834,$A$879:$F$2731,6,FALSE)</f>
        <v>265</v>
      </c>
      <c r="AP834" s="175" t="s">
        <v>63</v>
      </c>
      <c r="AQ834" s="10">
        <f>AO834*1.4</f>
        <v>371</v>
      </c>
      <c r="AR834" s="10"/>
      <c r="AS834" s="229"/>
      <c r="AT834" s="175" t="s">
        <v>96</v>
      </c>
      <c r="AU834" s="341" t="s">
        <v>1714</v>
      </c>
      <c r="AW834" s="176"/>
      <c r="AX834" s="176">
        <f>VLOOKUP(AU834,$A$879:$F$2731,6,FALSE)</f>
        <v>151</v>
      </c>
      <c r="AY834" s="175" t="s">
        <v>63</v>
      </c>
      <c r="AZ834" s="10">
        <f>AX834*1.4</f>
        <v>211.39999999999998</v>
      </c>
      <c r="BA834" s="10"/>
      <c r="BB834" s="229"/>
      <c r="BC834" s="175" t="s">
        <v>96</v>
      </c>
      <c r="BD834" s="341" t="s">
        <v>3125</v>
      </c>
      <c r="BF834" s="176"/>
      <c r="BG834" s="176">
        <f>VLOOKUP(BD834,$A$879:$F$2731,6,FALSE)</f>
        <v>85</v>
      </c>
      <c r="BH834" s="175" t="s">
        <v>63</v>
      </c>
      <c r="BI834" s="10">
        <f>BG834*1.4</f>
        <v>118.99999999999999</v>
      </c>
      <c r="BJ834" s="10"/>
      <c r="BK834" s="229"/>
      <c r="BL834" s="175" t="s">
        <v>96</v>
      </c>
      <c r="BM834" s="341" t="s">
        <v>2346</v>
      </c>
      <c r="BO834" s="176"/>
      <c r="BP834" s="176">
        <f>VLOOKUP(BM834,$A$879:$F$2731,6,FALSE)</f>
        <v>369</v>
      </c>
      <c r="BQ834" s="175" t="s">
        <v>63</v>
      </c>
      <c r="BR834" s="10">
        <f>BP834*1.4</f>
        <v>516.6</v>
      </c>
      <c r="BS834" s="10"/>
      <c r="BT834" s="229"/>
      <c r="BU834" s="175" t="s">
        <v>96</v>
      </c>
      <c r="BV834" s="341" t="s">
        <v>1392</v>
      </c>
      <c r="BX834" s="176"/>
      <c r="BY834" s="176">
        <f>VLOOKUP(BV834,$A$879:$F$2731,6,FALSE)</f>
        <v>289</v>
      </c>
      <c r="BZ834" s="175" t="s">
        <v>63</v>
      </c>
      <c r="CA834" s="10">
        <f>BY834*1.4</f>
        <v>404.59999999999997</v>
      </c>
      <c r="CB834" s="10"/>
      <c r="CC834" s="229"/>
      <c r="CD834" s="175" t="s">
        <v>96</v>
      </c>
      <c r="CE834" s="341" t="s">
        <v>2465</v>
      </c>
      <c r="CG834" s="176"/>
      <c r="CH834" s="176">
        <f>VLOOKUP(CE834,$A$879:$F$2731,6,FALSE)</f>
        <v>98</v>
      </c>
      <c r="CI834" s="175" t="s">
        <v>63</v>
      </c>
      <c r="CJ834" s="10">
        <f>CH834*1.4</f>
        <v>137.19999999999999</v>
      </c>
      <c r="CK834" s="10"/>
      <c r="CL834" s="229"/>
      <c r="CM834" s="175" t="s">
        <v>96</v>
      </c>
      <c r="CN834" s="341" t="s">
        <v>1991</v>
      </c>
      <c r="CP834" s="176"/>
      <c r="CQ834" s="176">
        <f>VLOOKUP(CN834,$A$879:$F$2731,6,FALSE)</f>
        <v>265</v>
      </c>
      <c r="CR834" s="175" t="s">
        <v>63</v>
      </c>
      <c r="CS834" s="10">
        <f>CQ834*1.4</f>
        <v>371</v>
      </c>
      <c r="CT834" s="10"/>
      <c r="CU834" s="229"/>
      <c r="CV834" s="175" t="s">
        <v>96</v>
      </c>
      <c r="CW834" s="341" t="s">
        <v>2641</v>
      </c>
      <c r="CY834" s="176"/>
      <c r="CZ834" s="176">
        <f>VLOOKUP(CW834,$A$879:$F$2731,6,FALSE)</f>
        <v>217</v>
      </c>
      <c r="DA834" s="175" t="s">
        <v>63</v>
      </c>
      <c r="DB834" s="10">
        <f>CZ834*1.4</f>
        <v>303.79999999999995</v>
      </c>
      <c r="DC834" s="10"/>
      <c r="DD834" s="229"/>
      <c r="DE834" s="175" t="s">
        <v>96</v>
      </c>
      <c r="DF834" s="341" t="s">
        <v>1448</v>
      </c>
      <c r="DH834" s="176"/>
      <c r="DI834" s="176">
        <f>VLOOKUP(DF834,$A$879:$F$2731,6,FALSE)</f>
        <v>362</v>
      </c>
      <c r="DJ834" s="175" t="s">
        <v>63</v>
      </c>
      <c r="DK834" s="10">
        <f>DI834*1.4</f>
        <v>506.79999999999995</v>
      </c>
      <c r="DL834" s="10"/>
      <c r="DM834" s="229"/>
      <c r="DN834" s="175" t="s">
        <v>96</v>
      </c>
      <c r="DO834" s="341" t="s">
        <v>1991</v>
      </c>
      <c r="DQ834" s="176"/>
      <c r="DR834" s="176">
        <f>VLOOKUP(DO834,$A$879:$F$2731,6,FALSE)</f>
        <v>265</v>
      </c>
      <c r="DS834" s="175" t="s">
        <v>63</v>
      </c>
      <c r="DT834" s="10">
        <f>DR834*1.4</f>
        <v>371</v>
      </c>
      <c r="DU834" s="10"/>
      <c r="DV834" s="229"/>
      <c r="DW834" s="175" t="s">
        <v>96</v>
      </c>
      <c r="DX834" s="341" t="s">
        <v>531</v>
      </c>
      <c r="DZ834" s="176"/>
      <c r="EA834" s="176">
        <f>VLOOKUP(DX834,$A$879:$F$2731,6,FALSE)</f>
        <v>80</v>
      </c>
      <c r="EB834" s="175" t="s">
        <v>63</v>
      </c>
      <c r="EC834" s="10">
        <f>EA834*1.4</f>
        <v>112</v>
      </c>
      <c r="ED834" s="10"/>
      <c r="EE834" s="229"/>
      <c r="EF834" s="175" t="s">
        <v>96</v>
      </c>
      <c r="EG834" s="341" t="s">
        <v>3125</v>
      </c>
      <c r="EI834" s="176"/>
      <c r="EJ834" s="176">
        <f>VLOOKUP(EG834,$A$879:$F$2731,6,FALSE)</f>
        <v>85</v>
      </c>
      <c r="EK834" s="175" t="s">
        <v>63</v>
      </c>
      <c r="EL834" s="10">
        <f>EJ834*1.4</f>
        <v>118.99999999999999</v>
      </c>
      <c r="EM834" s="10"/>
      <c r="EN834" s="229"/>
      <c r="EO834" s="175" t="s">
        <v>96</v>
      </c>
      <c r="EP834" s="341" t="s">
        <v>1991</v>
      </c>
      <c r="ER834" s="176"/>
      <c r="ES834" s="176">
        <f>VLOOKUP(EP834,$A$879:$F$2731,6,FALSE)</f>
        <v>265</v>
      </c>
      <c r="ET834" s="175" t="s">
        <v>63</v>
      </c>
      <c r="EU834" s="10">
        <f>ES834*1.4</f>
        <v>371</v>
      </c>
      <c r="EV834" s="10"/>
      <c r="EW834" s="229"/>
      <c r="EX834" s="175" t="s">
        <v>96</v>
      </c>
      <c r="EY834" s="341" t="s">
        <v>1991</v>
      </c>
      <c r="FA834" s="176"/>
      <c r="FB834" s="176">
        <f>VLOOKUP(EY834,$A$879:$F$2731,6,FALSE)</f>
        <v>265</v>
      </c>
      <c r="FC834" s="175" t="s">
        <v>63</v>
      </c>
      <c r="FD834" s="10">
        <f>FB834*1.4</f>
        <v>371</v>
      </c>
      <c r="FE834" s="10"/>
      <c r="FF834" s="229"/>
      <c r="FG834" s="175" t="s">
        <v>96</v>
      </c>
      <c r="FH834" s="341" t="s">
        <v>1991</v>
      </c>
      <c r="FJ834" s="176"/>
      <c r="FK834" s="176">
        <f>VLOOKUP(FH834,$A$879:$F$2731,6,FALSE)</f>
        <v>265</v>
      </c>
      <c r="FL834" s="175" t="s">
        <v>63</v>
      </c>
      <c r="FM834" s="10">
        <f>FK834*1.4</f>
        <v>371</v>
      </c>
      <c r="FN834" s="10"/>
      <c r="FO834" s="229"/>
      <c r="FP834" s="175" t="s">
        <v>96</v>
      </c>
      <c r="FQ834" s="341" t="s">
        <v>531</v>
      </c>
      <c r="FS834" s="176"/>
      <c r="FT834" s="176">
        <f>VLOOKUP(FQ834,$A$879:$F$2731,6,FALSE)</f>
        <v>80</v>
      </c>
      <c r="FU834" s="175" t="s">
        <v>63</v>
      </c>
      <c r="FV834" s="10">
        <f>FT834*1.4</f>
        <v>112</v>
      </c>
      <c r="FW834" s="10"/>
      <c r="FX834" s="229"/>
      <c r="FY834" s="175" t="s">
        <v>96</v>
      </c>
      <c r="FZ834" s="349" t="s">
        <v>183</v>
      </c>
      <c r="GB834" s="176"/>
      <c r="GC834" s="176" t="e">
        <f>VLOOKUP(FZ834,$A$879:$F$2731,6,FALSE)</f>
        <v>#N/A</v>
      </c>
      <c r="GD834" s="175" t="s">
        <v>63</v>
      </c>
      <c r="GE834" s="10" t="e">
        <f>GC834*1.4</f>
        <v>#N/A</v>
      </c>
      <c r="GF834" s="10"/>
      <c r="GG834" s="229"/>
      <c r="GH834" s="175" t="s">
        <v>96</v>
      </c>
      <c r="GI834" s="341" t="s">
        <v>3125</v>
      </c>
      <c r="GK834" s="176"/>
      <c r="GL834" s="176">
        <f>VLOOKUP(GI834,$A$879:$F$2731,6,FALSE)</f>
        <v>85</v>
      </c>
      <c r="GM834" s="175" t="s">
        <v>63</v>
      </c>
      <c r="GN834" s="10">
        <f>GL834*1.4</f>
        <v>118.99999999999999</v>
      </c>
      <c r="GO834" s="10"/>
      <c r="GP834" s="229"/>
      <c r="GQ834" s="175" t="s">
        <v>96</v>
      </c>
      <c r="GR834" s="341" t="s">
        <v>3125</v>
      </c>
      <c r="GT834" s="176"/>
      <c r="GU834" s="176">
        <f>VLOOKUP(GR834,$A$879:$F$2731,6,FALSE)</f>
        <v>85</v>
      </c>
      <c r="GV834" s="175" t="s">
        <v>63</v>
      </c>
      <c r="GW834" s="10">
        <f>GU834*1.4</f>
        <v>118.99999999999999</v>
      </c>
      <c r="GX834" s="10"/>
      <c r="GY834" s="229"/>
      <c r="GZ834" s="175" t="s">
        <v>96</v>
      </c>
      <c r="HA834" s="341" t="s">
        <v>465</v>
      </c>
      <c r="HC834" s="176"/>
      <c r="HD834" s="176">
        <f>VLOOKUP(HA834,$A$879:$F$2731,6,FALSE)</f>
        <v>53</v>
      </c>
      <c r="HE834" s="175" t="s">
        <v>63</v>
      </c>
      <c r="HF834" s="10">
        <f>HD834*1.4</f>
        <v>74.199999999999989</v>
      </c>
      <c r="HG834" s="10"/>
      <c r="HH834" s="229"/>
      <c r="HI834" s="175" t="s">
        <v>96</v>
      </c>
      <c r="HJ834" s="341" t="s">
        <v>3125</v>
      </c>
      <c r="HL834" s="176"/>
      <c r="HM834" s="176">
        <f>VLOOKUP(HJ834,$A$879:$F$2731,6,FALSE)</f>
        <v>85</v>
      </c>
      <c r="HN834" s="175" t="s">
        <v>63</v>
      </c>
      <c r="HO834" s="10">
        <f>HM834*1.4</f>
        <v>118.99999999999999</v>
      </c>
      <c r="HP834" s="10"/>
      <c r="HQ834" s="229"/>
      <c r="HR834" s="175" t="s">
        <v>96</v>
      </c>
      <c r="HS834" s="341" t="s">
        <v>1991</v>
      </c>
      <c r="HU834" s="176"/>
      <c r="HV834" s="176">
        <f>VLOOKUP(HS834,$A$879:$F$2731,6,FALSE)</f>
        <v>265</v>
      </c>
      <c r="HW834" s="175" t="s">
        <v>63</v>
      </c>
      <c r="HX834" s="10">
        <f>HV834*1.4</f>
        <v>371</v>
      </c>
      <c r="HY834" s="10"/>
      <c r="HZ834" s="229"/>
      <c r="IA834" s="175" t="s">
        <v>96</v>
      </c>
      <c r="IB834" s="341" t="s">
        <v>531</v>
      </c>
      <c r="ID834" s="176"/>
      <c r="IE834" s="176">
        <f>VLOOKUP(IB834,$A$879:$F$2731,6,FALSE)</f>
        <v>80</v>
      </c>
      <c r="IF834" s="175" t="s">
        <v>63</v>
      </c>
      <c r="IG834" s="10">
        <f>IE834*1.4</f>
        <v>112</v>
      </c>
      <c r="IH834" s="10"/>
      <c r="II834" s="229"/>
      <c r="IJ834" s="175" t="s">
        <v>96</v>
      </c>
      <c r="IK834" s="341" t="s">
        <v>1392</v>
      </c>
      <c r="IM834" s="176"/>
      <c r="IN834" s="176">
        <f>VLOOKUP(IK834,$A$879:$F$2731,6,FALSE)</f>
        <v>289</v>
      </c>
      <c r="IO834" s="175" t="s">
        <v>63</v>
      </c>
      <c r="IP834" s="10">
        <f>IN834*1.4</f>
        <v>404.59999999999997</v>
      </c>
      <c r="IQ834" s="10"/>
      <c r="IR834" s="229"/>
      <c r="IS834" s="175" t="s">
        <v>96</v>
      </c>
      <c r="IT834" s="341" t="s">
        <v>1448</v>
      </c>
      <c r="IV834" s="176"/>
      <c r="IW834" s="176">
        <f>VLOOKUP(IT834,$A$879:$F$2731,6,FALSE)</f>
        <v>362</v>
      </c>
      <c r="IX834" s="175" t="s">
        <v>63</v>
      </c>
      <c r="IY834" s="10">
        <f>IW834*1.4</f>
        <v>506.79999999999995</v>
      </c>
      <c r="IZ834" s="10"/>
      <c r="JA834" s="229"/>
      <c r="JB834" s="175" t="s">
        <v>96</v>
      </c>
      <c r="JC834" s="341" t="s">
        <v>1392</v>
      </c>
      <c r="JE834" s="176"/>
      <c r="JF834" s="176">
        <f>VLOOKUP(JC834,$A$879:$F$2731,6,FALSE)</f>
        <v>289</v>
      </c>
      <c r="JG834" s="175" t="s">
        <v>63</v>
      </c>
      <c r="JH834" s="10">
        <f>JF834*1.4</f>
        <v>404.59999999999997</v>
      </c>
      <c r="JI834" s="10"/>
      <c r="JJ834" s="229"/>
      <c r="JK834" s="175" t="s">
        <v>96</v>
      </c>
      <c r="JL834" s="341" t="s">
        <v>1991</v>
      </c>
      <c r="JN834" s="176"/>
      <c r="JO834" s="176">
        <f>VLOOKUP(JL834,$A$879:$F$2731,6,FALSE)</f>
        <v>265</v>
      </c>
      <c r="JP834" s="175" t="s">
        <v>63</v>
      </c>
      <c r="JQ834" s="10">
        <f>JO834*1.4</f>
        <v>371</v>
      </c>
      <c r="JR834" s="10"/>
      <c r="JS834" s="229"/>
      <c r="JT834" s="175" t="s">
        <v>96</v>
      </c>
      <c r="JU834" s="341" t="s">
        <v>1448</v>
      </c>
      <c r="JW834" s="176"/>
      <c r="JX834" s="176">
        <f>VLOOKUP(JU834,$A$879:$F$2731,6,FALSE)</f>
        <v>362</v>
      </c>
      <c r="JY834" s="175" t="s">
        <v>63</v>
      </c>
      <c r="JZ834" s="10">
        <f>JX834*1.4</f>
        <v>506.79999999999995</v>
      </c>
      <c r="KA834" s="10"/>
      <c r="KB834" s="229"/>
      <c r="KC834" s="175" t="s">
        <v>96</v>
      </c>
      <c r="KD834" s="349" t="s">
        <v>183</v>
      </c>
      <c r="KF834" s="176"/>
      <c r="KG834" s="176" t="e">
        <f>VLOOKUP(KD834,$A$879:$F$2731,6,FALSE)</f>
        <v>#N/A</v>
      </c>
      <c r="KH834" s="175" t="s">
        <v>63</v>
      </c>
      <c r="KI834" s="10" t="e">
        <f>KG834*1.4</f>
        <v>#N/A</v>
      </c>
      <c r="KJ834" s="10"/>
      <c r="KK834" s="229"/>
      <c r="KL834" s="175" t="s">
        <v>96</v>
      </c>
      <c r="KM834" s="341" t="s">
        <v>1715</v>
      </c>
      <c r="KO834" s="176"/>
      <c r="KP834" s="176">
        <f>VLOOKUP(KM834,$A$879:$F$2731,6,FALSE)</f>
        <v>244</v>
      </c>
      <c r="KQ834" s="175" t="s">
        <v>63</v>
      </c>
      <c r="KR834" s="10">
        <f>KP834*1.4</f>
        <v>341.59999999999997</v>
      </c>
      <c r="KS834" s="10"/>
      <c r="KT834" s="229"/>
      <c r="KU834" s="175" t="s">
        <v>96</v>
      </c>
      <c r="KV834" s="341" t="s">
        <v>2641</v>
      </c>
      <c r="KX834" s="176"/>
      <c r="KY834" s="176">
        <f>VLOOKUP(KV834,$A$879:$F$2731,6,FALSE)</f>
        <v>217</v>
      </c>
      <c r="KZ834" s="175" t="s">
        <v>63</v>
      </c>
      <c r="LA834" s="10">
        <f>KY834*1.4</f>
        <v>303.79999999999995</v>
      </c>
      <c r="LB834" s="10"/>
      <c r="LC834" s="229"/>
      <c r="LD834" s="175" t="s">
        <v>96</v>
      </c>
      <c r="LE834" s="349" t="s">
        <v>183</v>
      </c>
      <c r="LG834" s="176"/>
      <c r="LH834" s="176" t="e">
        <f>VLOOKUP(LE834,$A$879:$F$2731,6,FALSE)</f>
        <v>#N/A</v>
      </c>
      <c r="LI834" s="175" t="s">
        <v>63</v>
      </c>
      <c r="LJ834" s="10" t="e">
        <f>LH834*1.4</f>
        <v>#N/A</v>
      </c>
      <c r="LK834" s="10"/>
      <c r="LL834" s="229"/>
      <c r="LM834" s="175" t="s">
        <v>96</v>
      </c>
      <c r="LN834" s="341" t="s">
        <v>2641</v>
      </c>
      <c r="LP834" s="176"/>
      <c r="LQ834" s="176">
        <f>VLOOKUP(LN834,$A$879:$F$2731,6,FALSE)</f>
        <v>217</v>
      </c>
      <c r="LR834" s="175" t="s">
        <v>63</v>
      </c>
      <c r="LS834" s="10">
        <f>LQ834*1.4</f>
        <v>303.79999999999995</v>
      </c>
      <c r="LT834" s="10"/>
      <c r="LU834" s="229"/>
      <c r="LV834" s="175" t="s">
        <v>96</v>
      </c>
      <c r="LW834" s="341" t="s">
        <v>1714</v>
      </c>
      <c r="LY834" s="176"/>
      <c r="LZ834" s="176">
        <f>VLOOKUP(LW834,$A$879:$F$2731,6,FALSE)</f>
        <v>151</v>
      </c>
      <c r="MA834" s="175" t="s">
        <v>63</v>
      </c>
      <c r="MB834" s="10">
        <f>LZ834*1.4</f>
        <v>211.39999999999998</v>
      </c>
      <c r="MC834" s="10"/>
      <c r="MD834" s="229"/>
      <c r="ME834" s="175" t="s">
        <v>96</v>
      </c>
      <c r="MF834" s="341" t="s">
        <v>3125</v>
      </c>
      <c r="MH834" s="176"/>
      <c r="MI834" s="176">
        <f>VLOOKUP(MF834,$A$879:$F$2731,6,FALSE)</f>
        <v>85</v>
      </c>
      <c r="MJ834" s="175" t="s">
        <v>63</v>
      </c>
      <c r="MK834" s="10">
        <f>MI834*1.4</f>
        <v>118.99999999999999</v>
      </c>
      <c r="ML834" s="10"/>
      <c r="MM834" s="229"/>
      <c r="MN834" s="175" t="s">
        <v>96</v>
      </c>
      <c r="MO834" s="349" t="s">
        <v>183</v>
      </c>
      <c r="MQ834" s="176"/>
      <c r="MR834" s="176" t="e">
        <f>VLOOKUP(MO834,$A$879:$F$2731,6,FALSE)</f>
        <v>#N/A</v>
      </c>
      <c r="MS834" s="175" t="s">
        <v>63</v>
      </c>
      <c r="MT834" s="10" t="e">
        <f>MR834*1.4</f>
        <v>#N/A</v>
      </c>
      <c r="MU834" s="10"/>
      <c r="MV834" s="229"/>
      <c r="MW834" s="175" t="s">
        <v>96</v>
      </c>
      <c r="MX834" s="341" t="s">
        <v>2046</v>
      </c>
      <c r="MZ834" s="176"/>
      <c r="NA834" s="176">
        <f>VLOOKUP(MX834,$A$879:$F$2731,6,FALSE)</f>
        <v>171</v>
      </c>
      <c r="NB834" s="175" t="s">
        <v>63</v>
      </c>
      <c r="NC834" s="10">
        <f>NA834*1.4</f>
        <v>239.39999999999998</v>
      </c>
      <c r="ND834" s="10"/>
      <c r="NE834" s="229"/>
      <c r="NF834" s="175" t="s">
        <v>96</v>
      </c>
      <c r="NG834" s="341" t="s">
        <v>1799</v>
      </c>
      <c r="NI834" s="176"/>
      <c r="NJ834" s="176">
        <f>VLOOKUP(NG834,$A$879:$F$2731,6,FALSE)</f>
        <v>140</v>
      </c>
      <c r="NK834" s="175" t="s">
        <v>63</v>
      </c>
      <c r="NL834" s="10">
        <f>NJ834*1.4</f>
        <v>196</v>
      </c>
      <c r="NM834" s="10"/>
      <c r="NN834" s="229"/>
      <c r="NO834" s="175" t="s">
        <v>96</v>
      </c>
      <c r="NP834" s="341" t="s">
        <v>1392</v>
      </c>
      <c r="NR834" s="176"/>
      <c r="NS834" s="176">
        <f>VLOOKUP(NP834,$A$879:$F$2731,6,FALSE)</f>
        <v>289</v>
      </c>
      <c r="NT834" s="175" t="s">
        <v>63</v>
      </c>
      <c r="NU834" s="10">
        <f>NS834*1.4</f>
        <v>404.59999999999997</v>
      </c>
      <c r="NV834" s="10"/>
      <c r="NW834" s="229"/>
      <c r="NX834" s="175" t="s">
        <v>96</v>
      </c>
      <c r="NY834" s="341" t="s">
        <v>1991</v>
      </c>
      <c r="OA834" s="176"/>
      <c r="OB834" s="176">
        <f>VLOOKUP(NY834,$A$879:$F$2731,6,FALSE)</f>
        <v>265</v>
      </c>
      <c r="OC834" s="175" t="s">
        <v>63</v>
      </c>
      <c r="OD834" s="10">
        <f>OB834*1.4</f>
        <v>371</v>
      </c>
      <c r="OE834" s="10"/>
      <c r="OF834" s="229"/>
      <c r="OG834" s="175" t="s">
        <v>96</v>
      </c>
      <c r="OH834" s="341" t="s">
        <v>491</v>
      </c>
      <c r="OJ834" s="176"/>
      <c r="OK834" s="176">
        <f>VLOOKUP(OH834,$A$879:$F$2731,6,FALSE)</f>
        <v>97</v>
      </c>
      <c r="OL834" s="175" t="s">
        <v>63</v>
      </c>
      <c r="OM834" s="10">
        <f>OK834*1.4</f>
        <v>135.79999999999998</v>
      </c>
      <c r="ON834" s="10"/>
      <c r="OO834" s="229"/>
      <c r="OP834" s="175" t="s">
        <v>96</v>
      </c>
      <c r="OQ834" s="341" t="s">
        <v>1448</v>
      </c>
      <c r="OS834" s="176"/>
      <c r="OT834" s="176">
        <f>VLOOKUP(OQ834,$A$879:$F$2731,6,FALSE)</f>
        <v>362</v>
      </c>
      <c r="OU834" s="175" t="s">
        <v>63</v>
      </c>
      <c r="OV834" s="10">
        <f>OT834*1.4</f>
        <v>506.79999999999995</v>
      </c>
      <c r="OW834" s="10"/>
      <c r="OX834" s="229"/>
      <c r="OY834" s="175" t="s">
        <v>96</v>
      </c>
      <c r="OZ834" s="351" t="s">
        <v>1715</v>
      </c>
      <c r="PB834" s="176"/>
      <c r="PC834" s="176">
        <f>VLOOKUP(OZ834,$A$879:$F$2731,6,FALSE)</f>
        <v>244</v>
      </c>
      <c r="PD834" s="175" t="s">
        <v>63</v>
      </c>
      <c r="PE834" s="10">
        <f>PC834*1.4</f>
        <v>341.59999999999997</v>
      </c>
      <c r="PF834" s="10"/>
      <c r="PG834" s="229"/>
      <c r="PH834" s="175" t="s">
        <v>96</v>
      </c>
      <c r="PI834" s="341" t="s">
        <v>440</v>
      </c>
      <c r="PK834" s="176"/>
      <c r="PL834" s="176">
        <f>VLOOKUP(PI834,$A$879:$F$2731,6,FALSE)</f>
        <v>37</v>
      </c>
      <c r="PM834" s="175" t="s">
        <v>63</v>
      </c>
      <c r="PN834" s="10">
        <f>PL834*1.4</f>
        <v>51.8</v>
      </c>
      <c r="PO834" s="10"/>
      <c r="PP834" s="229"/>
      <c r="PQ834" s="175" t="s">
        <v>96</v>
      </c>
      <c r="PR834" s="341" t="s">
        <v>1708</v>
      </c>
      <c r="PT834" s="176"/>
      <c r="PU834" s="176">
        <f>VLOOKUP(PR834,$A$879:$F$2731,6,FALSE)</f>
        <v>245</v>
      </c>
      <c r="PV834" s="175" t="s">
        <v>63</v>
      </c>
      <c r="PW834" s="10">
        <f>PU834*1.4</f>
        <v>343</v>
      </c>
      <c r="PX834" s="10"/>
      <c r="PY834" s="229"/>
      <c r="PZ834" s="175" t="s">
        <v>96</v>
      </c>
      <c r="QA834" s="343" t="s">
        <v>531</v>
      </c>
      <c r="QC834" s="176"/>
      <c r="QD834" s="176">
        <f>VLOOKUP(QA834,$A$879:$F$2731,6,FALSE)</f>
        <v>80</v>
      </c>
      <c r="QE834" s="175" t="s">
        <v>63</v>
      </c>
      <c r="QF834" s="10">
        <f>QD834*1.4</f>
        <v>112</v>
      </c>
      <c r="QG834" s="10"/>
      <c r="QH834" s="229"/>
      <c r="QI834" s="175" t="s">
        <v>96</v>
      </c>
      <c r="QJ834" s="349" t="s">
        <v>183</v>
      </c>
      <c r="QL834" s="176"/>
      <c r="QM834" s="176" t="e">
        <f>VLOOKUP(QJ834,$A$879:$F$2731,6,FALSE)</f>
        <v>#N/A</v>
      </c>
      <c r="QN834" s="175" t="s">
        <v>63</v>
      </c>
      <c r="QO834" s="10" t="e">
        <f>QM834*1.4</f>
        <v>#N/A</v>
      </c>
      <c r="QP834" s="10"/>
      <c r="QQ834" s="229"/>
      <c r="QR834" s="175" t="s">
        <v>96</v>
      </c>
      <c r="QS834" s="341" t="s">
        <v>1714</v>
      </c>
      <c r="QU834" s="176"/>
      <c r="QV834" s="176">
        <f>VLOOKUP(QS834,$A$879:$F$2731,6,FALSE)</f>
        <v>151</v>
      </c>
      <c r="QW834" s="175" t="s">
        <v>63</v>
      </c>
      <c r="QX834" s="10">
        <f>QV834*1.4</f>
        <v>211.39999999999998</v>
      </c>
      <c r="QY834" s="10"/>
      <c r="QZ834" s="229"/>
      <c r="RA834" s="175" t="s">
        <v>96</v>
      </c>
      <c r="RB834" s="341" t="s">
        <v>604</v>
      </c>
      <c r="RD834" s="176"/>
      <c r="RE834" s="176">
        <f>VLOOKUP(RB834,$A$879:$F$2731,6,FALSE)</f>
        <v>97</v>
      </c>
      <c r="RF834" s="175" t="s">
        <v>63</v>
      </c>
      <c r="RG834" s="10">
        <f>RE834*1.4</f>
        <v>135.79999999999998</v>
      </c>
      <c r="RH834" s="10"/>
      <c r="RI834" s="229"/>
      <c r="RJ834" s="175" t="s">
        <v>96</v>
      </c>
      <c r="RK834" s="341" t="s">
        <v>3125</v>
      </c>
      <c r="RM834" s="176"/>
      <c r="RN834" s="176">
        <f>VLOOKUP(RK834,$A$879:$F$2731,6,FALSE)</f>
        <v>85</v>
      </c>
      <c r="RO834" s="175" t="s">
        <v>63</v>
      </c>
      <c r="RP834" s="10">
        <f>RN834*1.4</f>
        <v>118.99999999999999</v>
      </c>
      <c r="RQ834" s="10"/>
      <c r="RR834" s="229"/>
      <c r="RS834" s="175" t="s">
        <v>96</v>
      </c>
      <c r="RT834" s="349" t="s">
        <v>183</v>
      </c>
      <c r="RV834" s="176"/>
      <c r="RW834" s="176" t="e">
        <f>VLOOKUP(RT834,$A$879:$F$2731,6,FALSE)</f>
        <v>#N/A</v>
      </c>
      <c r="RX834" s="175" t="s">
        <v>63</v>
      </c>
      <c r="RY834" s="10" t="e">
        <f>RW834*1.4</f>
        <v>#N/A</v>
      </c>
      <c r="RZ834" s="10"/>
      <c r="SA834" s="235"/>
      <c r="SB834" s="175" t="s">
        <v>96</v>
      </c>
      <c r="SC834" s="341" t="s">
        <v>2046</v>
      </c>
      <c r="SE834" s="176"/>
      <c r="SF834" s="176">
        <f>VLOOKUP(SC834,$A$879:$F$2731,6,FALSE)</f>
        <v>171</v>
      </c>
      <c r="SG834" s="175" t="s">
        <v>63</v>
      </c>
      <c r="SH834" s="10">
        <f>SF834*1.4</f>
        <v>239.39999999999998</v>
      </c>
      <c r="SI834" s="10"/>
      <c r="SJ834" s="235"/>
      <c r="SK834" s="175" t="s">
        <v>96</v>
      </c>
      <c r="SL834" s="341" t="s">
        <v>2090</v>
      </c>
      <c r="SN834" s="176"/>
      <c r="SO834" s="176">
        <f>VLOOKUP(SL834,$A$879:$F$2731,6,FALSE)</f>
        <v>43</v>
      </c>
      <c r="SP834" s="175" t="s">
        <v>63</v>
      </c>
      <c r="SQ834" s="10">
        <f>SO834*1.4</f>
        <v>60.199999999999996</v>
      </c>
      <c r="SR834" s="10"/>
      <c r="SS834" s="235"/>
      <c r="ST834" s="175" t="s">
        <v>96</v>
      </c>
      <c r="SU834" s="341" t="s">
        <v>3125</v>
      </c>
      <c r="SW834" s="176"/>
      <c r="SX834" s="176">
        <f>VLOOKUP(SU834,$A$879:$F$2731,6,FALSE)</f>
        <v>85</v>
      </c>
      <c r="SY834" s="175" t="s">
        <v>63</v>
      </c>
      <c r="SZ834" s="10">
        <f>SX834*1.4</f>
        <v>118.99999999999999</v>
      </c>
      <c r="TA834" s="10"/>
      <c r="TB834" s="235"/>
      <c r="TC834" s="175" t="s">
        <v>96</v>
      </c>
      <c r="TD834" s="349" t="s">
        <v>183</v>
      </c>
      <c r="TF834" s="176"/>
      <c r="TG834" s="176" t="e">
        <f>VLOOKUP(TD834,$A$879:$F$2731,6,FALSE)</f>
        <v>#N/A</v>
      </c>
      <c r="TH834" s="175" t="s">
        <v>63</v>
      </c>
      <c r="TI834" s="10" t="e">
        <f>TG834*1.4</f>
        <v>#N/A</v>
      </c>
      <c r="TK834" s="235"/>
      <c r="TL834" s="175" t="s">
        <v>96</v>
      </c>
      <c r="TM834" s="341" t="s">
        <v>1710</v>
      </c>
      <c r="TO834" s="176"/>
      <c r="TP834" s="176">
        <f>VLOOKUP(TM834,$A$879:$F$2731,6,FALSE)</f>
        <v>118</v>
      </c>
      <c r="TQ834" s="175" t="s">
        <v>63</v>
      </c>
      <c r="TR834" s="10">
        <f>TP834*1.4</f>
        <v>165.2</v>
      </c>
      <c r="TS834" s="10"/>
      <c r="TT834" s="235"/>
      <c r="TU834" s="175" t="s">
        <v>96</v>
      </c>
      <c r="TV834" s="341" t="s">
        <v>1746</v>
      </c>
      <c r="TX834" s="176"/>
      <c r="TY834" s="176">
        <f>VLOOKUP(TV834,$A$879:$F$2731,6,FALSE)</f>
        <v>512</v>
      </c>
      <c r="TZ834" s="175" t="s">
        <v>63</v>
      </c>
      <c r="UA834" s="10">
        <f>TY834*1.4</f>
        <v>716.8</v>
      </c>
      <c r="UB834" s="10"/>
      <c r="UC834" s="235"/>
      <c r="UD834" s="175" t="s">
        <v>96</v>
      </c>
      <c r="UE834" s="341" t="s">
        <v>1710</v>
      </c>
      <c r="UG834" s="176"/>
      <c r="UH834" s="176">
        <f>VLOOKUP(UE834,$A$879:$F$2731,6,FALSE)</f>
        <v>118</v>
      </c>
      <c r="UI834" s="175" t="s">
        <v>63</v>
      </c>
      <c r="UJ834" s="10">
        <f>UH834*1.4</f>
        <v>165.2</v>
      </c>
      <c r="UK834" s="10"/>
      <c r="UL834" s="235"/>
      <c r="UM834" s="175" t="s">
        <v>96</v>
      </c>
      <c r="UN834" s="349" t="s">
        <v>183</v>
      </c>
      <c r="UP834" s="176"/>
      <c r="UQ834" s="176" t="e">
        <f>VLOOKUP(UN834,$A$879:$F$2731,6,FALSE)</f>
        <v>#N/A</v>
      </c>
      <c r="UR834" s="175" t="s">
        <v>63</v>
      </c>
      <c r="US834" s="10" t="e">
        <f>UQ834*1.4</f>
        <v>#N/A</v>
      </c>
      <c r="UT834" s="10"/>
      <c r="UU834" s="235"/>
      <c r="UV834" s="175" t="s">
        <v>96</v>
      </c>
      <c r="UW834" s="341" t="s">
        <v>611</v>
      </c>
      <c r="UY834" s="176"/>
      <c r="UZ834" s="176">
        <f>VLOOKUP(UW834,$A$879:$F$2731,6,FALSE)</f>
        <v>43</v>
      </c>
      <c r="VA834" s="175" t="s">
        <v>63</v>
      </c>
      <c r="VB834" s="10">
        <f>UZ834*1.4</f>
        <v>60.199999999999996</v>
      </c>
      <c r="VC834" s="10"/>
      <c r="VD834" s="235"/>
      <c r="VE834" s="175" t="s">
        <v>96</v>
      </c>
      <c r="VF834" s="349" t="s">
        <v>183</v>
      </c>
      <c r="VH834" s="176"/>
      <c r="VI834" s="176" t="e">
        <f>VLOOKUP(VF834,$A$879:$F$2731,6,FALSE)</f>
        <v>#N/A</v>
      </c>
      <c r="VJ834" s="175" t="s">
        <v>63</v>
      </c>
      <c r="VK834" s="10" t="e">
        <f>VI834*1.4</f>
        <v>#N/A</v>
      </c>
      <c r="VL834" s="10"/>
      <c r="VM834" s="235"/>
      <c r="VN834" s="175" t="s">
        <v>96</v>
      </c>
      <c r="VO834" s="341" t="s">
        <v>1746</v>
      </c>
      <c r="VQ834" s="176"/>
      <c r="VR834" s="176">
        <f>VLOOKUP(VO834,$A$879:$F$2731,6,FALSE)</f>
        <v>512</v>
      </c>
      <c r="VS834" s="175" t="s">
        <v>63</v>
      </c>
      <c r="VT834" s="10">
        <f>VR834*1.4</f>
        <v>716.8</v>
      </c>
      <c r="VU834" s="10"/>
      <c r="VV834" s="235"/>
      <c r="VW834" s="175" t="s">
        <v>96</v>
      </c>
      <c r="VX834" s="349" t="s">
        <v>183</v>
      </c>
      <c r="VZ834" s="176"/>
      <c r="WA834" s="176" t="e">
        <f>VLOOKUP(VX834,$A$879:$F$2731,6,FALSE)</f>
        <v>#N/A</v>
      </c>
      <c r="WB834" s="175" t="s">
        <v>63</v>
      </c>
      <c r="WC834" s="10" t="e">
        <f>WA834*1.4</f>
        <v>#N/A</v>
      </c>
      <c r="WE834" s="235"/>
      <c r="WF834" s="175" t="s">
        <v>96</v>
      </c>
      <c r="WG834" s="341" t="s">
        <v>3125</v>
      </c>
      <c r="WI834" s="176"/>
      <c r="WJ834" s="176">
        <f>VLOOKUP(WG834,$A$879:$F$2731,6,FALSE)</f>
        <v>85</v>
      </c>
      <c r="WK834" s="175" t="s">
        <v>63</v>
      </c>
      <c r="WL834" s="10">
        <f>WJ834*1.4</f>
        <v>118.99999999999999</v>
      </c>
      <c r="WN834" s="235"/>
      <c r="WO834" s="175" t="s">
        <v>96</v>
      </c>
      <c r="WP834" s="341" t="s">
        <v>440</v>
      </c>
      <c r="WQ834" s="176"/>
      <c r="WR834" s="176"/>
      <c r="WS834" s="176">
        <f>VLOOKUP(WP834,$A$879:$F$2731,6,FALSE)</f>
        <v>37</v>
      </c>
      <c r="WT834" s="175" t="s">
        <v>63</v>
      </c>
      <c r="WU834" s="10">
        <f>WS834*1.4</f>
        <v>51.8</v>
      </c>
      <c r="WV834" s="10"/>
      <c r="WW834" s="235"/>
      <c r="WX834" s="175" t="s">
        <v>96</v>
      </c>
      <c r="WY834" s="341" t="s">
        <v>3125</v>
      </c>
      <c r="XA834" s="176"/>
      <c r="XB834" s="176">
        <f>VLOOKUP(WY834,$A$879:$F$2731,6,FALSE)</f>
        <v>85</v>
      </c>
      <c r="XC834" s="175" t="s">
        <v>63</v>
      </c>
      <c r="XD834" s="10">
        <f>XB834*1.4</f>
        <v>118.99999999999999</v>
      </c>
      <c r="XF834" s="235"/>
      <c r="XG834" s="175" t="s">
        <v>96</v>
      </c>
      <c r="XH834" s="351" t="s">
        <v>1715</v>
      </c>
      <c r="XJ834" s="176"/>
      <c r="XK834" s="176">
        <f>VLOOKUP(XH834,$A$879:$F$2731,6,FALSE)</f>
        <v>244</v>
      </c>
      <c r="XL834" s="175" t="s">
        <v>63</v>
      </c>
      <c r="XM834" s="10">
        <f>XK834*1.4</f>
        <v>341.59999999999997</v>
      </c>
      <c r="XO834" s="235"/>
      <c r="XP834" s="175" t="s">
        <v>96</v>
      </c>
      <c r="XQ834" s="341" t="s">
        <v>435</v>
      </c>
      <c r="XS834" s="176"/>
      <c r="XT834" s="176">
        <f>VLOOKUP(XQ834,$A$879:$F$2731,6,FALSE)</f>
        <v>60</v>
      </c>
      <c r="XU834" s="175" t="s">
        <v>63</v>
      </c>
      <c r="XV834" s="10">
        <f>XT834*1.4</f>
        <v>84</v>
      </c>
      <c r="XW834" s="10"/>
      <c r="XX834" s="235"/>
      <c r="XY834" s="175" t="s">
        <v>96</v>
      </c>
      <c r="XZ834" s="341" t="s">
        <v>567</v>
      </c>
      <c r="YB834" s="176"/>
      <c r="YC834" s="176">
        <f>VLOOKUP(XZ834,$A$879:$F$2731,6,FALSE)</f>
        <v>121</v>
      </c>
      <c r="YD834" s="175" t="s">
        <v>63</v>
      </c>
      <c r="YE834" s="10">
        <f>YC834*1.4</f>
        <v>169.39999999999998</v>
      </c>
      <c r="YG834" s="235"/>
      <c r="YH834" s="175" t="s">
        <v>96</v>
      </c>
      <c r="YI834" s="341" t="s">
        <v>3125</v>
      </c>
      <c r="YK834" s="176"/>
      <c r="YL834" s="176">
        <f>VLOOKUP(YI834,$A$879:$F$2731,6,FALSE)</f>
        <v>85</v>
      </c>
      <c r="YM834" s="175" t="s">
        <v>63</v>
      </c>
      <c r="YN834" s="10">
        <f>YL834*1.4</f>
        <v>118.99999999999999</v>
      </c>
      <c r="YO834" s="10"/>
      <c r="YP834" s="235"/>
      <c r="YQ834" s="175" t="s">
        <v>96</v>
      </c>
      <c r="YR834" s="341" t="s">
        <v>3125</v>
      </c>
      <c r="YT834" s="176"/>
      <c r="YU834" s="176">
        <f>VLOOKUP(YR834,$A$879:$F$2731,6,FALSE)</f>
        <v>85</v>
      </c>
      <c r="YV834" s="175" t="s">
        <v>63</v>
      </c>
      <c r="YW834" s="10">
        <f>YU834*1.4</f>
        <v>118.99999999999999</v>
      </c>
      <c r="YY834" s="235"/>
      <c r="YZ834" s="175" t="s">
        <v>96</v>
      </c>
      <c r="ZA834" s="341" t="s">
        <v>465</v>
      </c>
      <c r="ZC834" s="176"/>
      <c r="ZD834" s="176">
        <f>VLOOKUP(ZA834,$A$879:$F$2731,6,FALSE)</f>
        <v>53</v>
      </c>
      <c r="ZE834" s="175" t="s">
        <v>63</v>
      </c>
      <c r="ZF834" s="10">
        <f>ZD834*1.4</f>
        <v>74.199999999999989</v>
      </c>
      <c r="ZH834" s="235"/>
      <c r="ZI834" s="175" t="s">
        <v>96</v>
      </c>
      <c r="ZJ834" s="341" t="s">
        <v>2641</v>
      </c>
      <c r="ZL834" s="176"/>
      <c r="ZM834" s="176">
        <f>VLOOKUP(ZJ834,$A$879:$F$2731,6,FALSE)</f>
        <v>217</v>
      </c>
      <c r="ZN834" s="175" t="s">
        <v>63</v>
      </c>
      <c r="ZO834" s="10">
        <f>ZM834*1.4</f>
        <v>303.79999999999995</v>
      </c>
      <c r="ZQ834" s="235"/>
      <c r="ZR834" s="175" t="s">
        <v>96</v>
      </c>
      <c r="ZS834" s="341" t="s">
        <v>975</v>
      </c>
      <c r="ZU834" s="176"/>
      <c r="ZV834" s="176">
        <f>VLOOKUP(ZS834,$A$879:$F$2731,6,FALSE)</f>
        <v>143</v>
      </c>
      <c r="ZW834" s="175" t="s">
        <v>63</v>
      </c>
      <c r="ZX834" s="10">
        <f>ZV834*1.4</f>
        <v>200.2</v>
      </c>
      <c r="ZY834" s="10"/>
      <c r="ZZ834" s="235"/>
      <c r="AAA834" s="175" t="s">
        <v>96</v>
      </c>
      <c r="AAB834" s="341" t="s">
        <v>491</v>
      </c>
      <c r="AAD834" s="176"/>
      <c r="AAE834" s="176">
        <f>VLOOKUP(AAB834,$A$879:$F$2731,6,FALSE)</f>
        <v>97</v>
      </c>
      <c r="AAF834" s="175" t="s">
        <v>63</v>
      </c>
      <c r="AAG834" s="10">
        <f>AAE834*1.4</f>
        <v>135.79999999999998</v>
      </c>
      <c r="AAH834" s="10"/>
      <c r="AAI834" s="235"/>
      <c r="AAJ834" s="175" t="s">
        <v>96</v>
      </c>
      <c r="AAK834" s="75" t="s">
        <v>183</v>
      </c>
      <c r="AAM834" s="176"/>
      <c r="AAN834" s="176" t="e">
        <f>VLOOKUP(AAK834,$A$879:$F$2731,6,FALSE)</f>
        <v>#N/A</v>
      </c>
      <c r="AAO834" s="175" t="s">
        <v>63</v>
      </c>
      <c r="AAP834" s="10" t="e">
        <f>AAN834*1.4</f>
        <v>#N/A</v>
      </c>
      <c r="AAQ834" s="10"/>
      <c r="AAR834" s="235"/>
      <c r="AAS834" s="175" t="s">
        <v>96</v>
      </c>
      <c r="AAT834" s="341" t="s">
        <v>611</v>
      </c>
      <c r="AAV834" s="176"/>
      <c r="AAW834" s="176">
        <f>VLOOKUP(AAT834,$A$879:$F$2731,6,FALSE)</f>
        <v>43</v>
      </c>
      <c r="AAX834" s="175" t="s">
        <v>63</v>
      </c>
      <c r="AAY834" s="10">
        <f>AAW834*1.4</f>
        <v>60.199999999999996</v>
      </c>
      <c r="AAZ834" s="10"/>
      <c r="ABA834" s="235"/>
      <c r="ABB834" s="175" t="s">
        <v>96</v>
      </c>
      <c r="ABC834" s="355" t="s">
        <v>1448</v>
      </c>
      <c r="ABE834" s="176"/>
      <c r="ABF834" s="176">
        <f>VLOOKUP(ABC834,$A$879:$F$2731,6,FALSE)</f>
        <v>362</v>
      </c>
      <c r="ABG834" s="175" t="s">
        <v>63</v>
      </c>
      <c r="ABH834" s="10">
        <f>ABF834*1.4</f>
        <v>506.79999999999995</v>
      </c>
      <c r="ABI834" s="10"/>
      <c r="ABJ834" s="235"/>
      <c r="ABK834" s="175" t="s">
        <v>96</v>
      </c>
      <c r="ABL834" s="341" t="s">
        <v>444</v>
      </c>
      <c r="ABN834" s="176"/>
      <c r="ABO834" s="176">
        <f>VLOOKUP(ABL834,$A$879:$F$2731,6,FALSE)</f>
        <v>56</v>
      </c>
      <c r="ABP834" s="175" t="s">
        <v>63</v>
      </c>
      <c r="ABQ834" s="10">
        <f>ABO834*1.4</f>
        <v>78.399999999999991</v>
      </c>
      <c r="ABR834" s="10"/>
      <c r="ABS834" s="235"/>
      <c r="ABT834" s="175" t="s">
        <v>96</v>
      </c>
      <c r="ABU834" s="75" t="s">
        <v>183</v>
      </c>
      <c r="ABW834" s="176"/>
      <c r="ABX834" s="176" t="e">
        <f>VLOOKUP(ABU834,$A$879:$F$2731,6,FALSE)</f>
        <v>#N/A</v>
      </c>
      <c r="ABY834" s="175" t="s">
        <v>63</v>
      </c>
      <c r="ABZ834" s="10" t="e">
        <f>ABX834*1.4</f>
        <v>#N/A</v>
      </c>
      <c r="ACA834" s="10"/>
      <c r="ACB834" s="235"/>
      <c r="ACC834" s="175" t="s">
        <v>96</v>
      </c>
      <c r="ACD834" s="75" t="s">
        <v>183</v>
      </c>
      <c r="ACF834" s="176"/>
      <c r="ACG834" s="176" t="e">
        <f>VLOOKUP(ACD834,$A$879:$F$2731,6,FALSE)</f>
        <v>#N/A</v>
      </c>
      <c r="ACH834" s="175" t="s">
        <v>63</v>
      </c>
      <c r="ACI834" s="10" t="e">
        <f>ACG834*1.4</f>
        <v>#N/A</v>
      </c>
      <c r="ACJ834" s="10"/>
      <c r="ACK834" s="235"/>
      <c r="ACL834" s="175" t="s">
        <v>96</v>
      </c>
      <c r="ACM834" s="75" t="s">
        <v>183</v>
      </c>
      <c r="ACO834" s="176"/>
      <c r="ACP834" s="176" t="e">
        <f>VLOOKUP(ACM834,$A$879:$F$2731,6,FALSE)</f>
        <v>#N/A</v>
      </c>
      <c r="ACQ834" s="175" t="s">
        <v>63</v>
      </c>
      <c r="ACR834" s="10" t="e">
        <f>ACP834*1.4</f>
        <v>#N/A</v>
      </c>
      <c r="ACS834" s="10"/>
      <c r="ACT834" s="235"/>
      <c r="ACU834" s="175" t="s">
        <v>96</v>
      </c>
      <c r="ACV834" s="75" t="s">
        <v>183</v>
      </c>
      <c r="ACX834" s="176"/>
      <c r="ACY834" s="176" t="e">
        <f>VLOOKUP(ACV834,$A$879:$F$2731,6,FALSE)</f>
        <v>#N/A</v>
      </c>
      <c r="ACZ834" s="175" t="s">
        <v>63</v>
      </c>
      <c r="ADA834" s="10" t="e">
        <f>ACY834*1.4</f>
        <v>#N/A</v>
      </c>
      <c r="ADB834" s="10"/>
      <c r="ADC834" s="235"/>
      <c r="ADD834" s="175" t="s">
        <v>96</v>
      </c>
      <c r="ADE834" s="341" t="s">
        <v>611</v>
      </c>
      <c r="ADG834" s="176"/>
      <c r="ADH834" s="176">
        <f>VLOOKUP(ADE834,$A$879:$F$2731,6,FALSE)</f>
        <v>43</v>
      </c>
      <c r="ADI834" s="175" t="s">
        <v>63</v>
      </c>
      <c r="ADJ834" s="10">
        <f>ADH834*1.4</f>
        <v>60.199999999999996</v>
      </c>
      <c r="ADL834" s="235"/>
      <c r="ADM834" s="175" t="s">
        <v>96</v>
      </c>
      <c r="ADN834" s="75" t="s">
        <v>183</v>
      </c>
      <c r="ADP834" s="176"/>
      <c r="ADQ834" s="176" t="e">
        <f>VLOOKUP(ADN834,$A$879:$F$2731,6,FALSE)</f>
        <v>#N/A</v>
      </c>
      <c r="ADR834" s="175" t="s">
        <v>63</v>
      </c>
      <c r="ADS834" s="10" t="e">
        <f>ADQ834*1.4</f>
        <v>#N/A</v>
      </c>
      <c r="ADT834" s="10"/>
      <c r="ADU834" s="235"/>
      <c r="ADV834" s="175" t="s">
        <v>96</v>
      </c>
      <c r="ADW834" s="341" t="s">
        <v>465</v>
      </c>
      <c r="ADY834" s="176"/>
      <c r="ADZ834" s="176">
        <f>VLOOKUP(ADW834,$A$879:$F$2731,6,FALSE)</f>
        <v>53</v>
      </c>
      <c r="AEA834" s="175" t="s">
        <v>63</v>
      </c>
      <c r="AEB834" s="10">
        <f>ADZ834*1.4</f>
        <v>74.199999999999989</v>
      </c>
      <c r="AED834" s="235"/>
      <c r="AEE834" s="175" t="s">
        <v>96</v>
      </c>
      <c r="AEF834" s="75" t="s">
        <v>183</v>
      </c>
      <c r="AEH834" s="176"/>
      <c r="AEI834" s="176" t="e">
        <f>VLOOKUP(AEF834,$A$879:$F$2731,6,FALSE)</f>
        <v>#N/A</v>
      </c>
      <c r="AEJ834" s="175" t="s">
        <v>63</v>
      </c>
      <c r="AEK834" s="10" t="e">
        <f>AEI834*1.4</f>
        <v>#N/A</v>
      </c>
      <c r="AEM834" s="235"/>
      <c r="AEN834" s="175" t="s">
        <v>96</v>
      </c>
      <c r="AEO834" s="75" t="s">
        <v>183</v>
      </c>
      <c r="AEQ834" s="176"/>
      <c r="AER834" s="176" t="e">
        <f>VLOOKUP(AEO834,$A$879:$F$2731,6,FALSE)</f>
        <v>#N/A</v>
      </c>
      <c r="AES834" s="175" t="s">
        <v>63</v>
      </c>
      <c r="AET834" s="10" t="e">
        <f>AER834*1.4</f>
        <v>#N/A</v>
      </c>
      <c r="AEV834" s="235"/>
      <c r="AEW834" s="175" t="s">
        <v>96</v>
      </c>
      <c r="AEX834" s="75" t="s">
        <v>183</v>
      </c>
      <c r="AEZ834" s="176"/>
      <c r="AFA834" s="176" t="e">
        <f>VLOOKUP(AEX834,$A$879:$F$2731,6,FALSE)</f>
        <v>#N/A</v>
      </c>
      <c r="AFB834" s="175" t="s">
        <v>63</v>
      </c>
      <c r="AFC834" s="10" t="e">
        <f>AFA834*1.4</f>
        <v>#N/A</v>
      </c>
      <c r="AFD834" s="10"/>
      <c r="AFE834" s="235"/>
      <c r="AFF834" s="175" t="s">
        <v>96</v>
      </c>
      <c r="AFG834" s="75" t="s">
        <v>183</v>
      </c>
      <c r="AFI834" s="176"/>
      <c r="AFJ834" s="176" t="e">
        <f>VLOOKUP(AFG834,$A$879:$F$2731,6,FALSE)</f>
        <v>#N/A</v>
      </c>
      <c r="AFK834" s="175" t="s">
        <v>63</v>
      </c>
      <c r="AFL834" s="10" t="e">
        <f>AFJ834*1.4</f>
        <v>#N/A</v>
      </c>
      <c r="AFM834" s="10"/>
      <c r="AFN834" s="235"/>
      <c r="AFO834" s="175" t="s">
        <v>96</v>
      </c>
      <c r="AFP834" s="75" t="s">
        <v>183</v>
      </c>
      <c r="AFR834" s="176"/>
      <c r="AFS834" s="176" t="e">
        <f>VLOOKUP(AFP834,$A$879:$F$2731,6,FALSE)</f>
        <v>#N/A</v>
      </c>
      <c r="AFT834" s="175" t="s">
        <v>63</v>
      </c>
      <c r="AFU834" s="10" t="e">
        <f>AFS834*1.4</f>
        <v>#N/A</v>
      </c>
      <c r="AFV834" s="10"/>
      <c r="AFW834" s="235"/>
      <c r="AFX834" s="175" t="s">
        <v>96</v>
      </c>
      <c r="AFY834" s="341" t="s">
        <v>531</v>
      </c>
      <c r="AGA834" s="176"/>
      <c r="AGB834" s="176">
        <f>VLOOKUP(AFY834,$A$879:$F$2731,6,FALSE)</f>
        <v>80</v>
      </c>
      <c r="AGC834" s="175" t="s">
        <v>63</v>
      </c>
      <c r="AGD834" s="10">
        <f>AGB834*1.4</f>
        <v>112</v>
      </c>
      <c r="AGE834" s="10"/>
      <c r="AGF834" s="235"/>
      <c r="AGG834" s="175" t="s">
        <v>96</v>
      </c>
      <c r="AGH834" s="341" t="s">
        <v>2036</v>
      </c>
      <c r="AGJ834" s="176"/>
      <c r="AGK834" s="176">
        <f>VLOOKUP(AGH834,$A$879:$F$2731,6,FALSE)</f>
        <v>113</v>
      </c>
      <c r="AGL834" s="175" t="s">
        <v>63</v>
      </c>
      <c r="AGM834" s="10">
        <f>AGK834*1.4</f>
        <v>158.19999999999999</v>
      </c>
      <c r="AGN834" s="10"/>
      <c r="AGO834" s="235"/>
      <c r="AGP834" s="175" t="s">
        <v>96</v>
      </c>
      <c r="AGQ834" s="341" t="s">
        <v>589</v>
      </c>
      <c r="AGS834" s="176"/>
      <c r="AGT834" s="176">
        <f>VLOOKUP(AGQ834,$A$879:$F$2731,6,FALSE)</f>
        <v>0</v>
      </c>
      <c r="AGU834" s="175" t="s">
        <v>63</v>
      </c>
      <c r="AGV834" s="10">
        <f>AGT834*1.4</f>
        <v>0</v>
      </c>
      <c r="AGW834" s="10"/>
      <c r="AGX834" s="235"/>
      <c r="AGY834" s="175" t="s">
        <v>96</v>
      </c>
      <c r="AGZ834" s="341" t="s">
        <v>971</v>
      </c>
      <c r="AHB834" s="176"/>
      <c r="AHC834" s="176">
        <f>VLOOKUP(AGZ834,$A$879:$F$2731,6,FALSE)</f>
        <v>94</v>
      </c>
      <c r="AHD834" s="175" t="s">
        <v>63</v>
      </c>
      <c r="AHE834" s="10">
        <f>AHC834*1.4</f>
        <v>131.6</v>
      </c>
      <c r="AHF834" s="10"/>
      <c r="AHG834" s="235"/>
      <c r="AHH834" s="175" t="s">
        <v>96</v>
      </c>
      <c r="AHI834" s="398" t="s">
        <v>2641</v>
      </c>
      <c r="AHK834" s="176"/>
      <c r="AHL834" s="176">
        <f>VLOOKUP(AHI834,$A$879:$F$2731,6,FALSE)</f>
        <v>217</v>
      </c>
      <c r="AHM834" s="175" t="s">
        <v>63</v>
      </c>
      <c r="AHN834" s="10">
        <f>AHL834*1.4</f>
        <v>303.79999999999995</v>
      </c>
      <c r="AHO834" s="10"/>
      <c r="AHP834" s="235"/>
      <c r="AHQ834" s="175" t="s">
        <v>96</v>
      </c>
      <c r="AHR834" s="341" t="s">
        <v>1708</v>
      </c>
      <c r="AHT834" s="176"/>
      <c r="AHU834" s="176">
        <f>VLOOKUP(AHR834,$A$879:$F$2731,6,FALSE)</f>
        <v>245</v>
      </c>
      <c r="AHV834" s="175" t="s">
        <v>63</v>
      </c>
      <c r="AHW834" s="10">
        <f>AHU834*1.4</f>
        <v>343</v>
      </c>
      <c r="AHX834" s="10"/>
      <c r="AHY834" s="235"/>
      <c r="AHZ834" s="175" t="s">
        <v>96</v>
      </c>
      <c r="AIA834" s="341" t="s">
        <v>3125</v>
      </c>
      <c r="AIC834" s="176"/>
      <c r="AID834" s="176">
        <f>VLOOKUP(AIA834,$A$879:$F$2731,6,FALSE)</f>
        <v>85</v>
      </c>
      <c r="AIE834" s="175" t="s">
        <v>63</v>
      </c>
      <c r="AIF834" s="10">
        <f>AID834*1.4</f>
        <v>118.99999999999999</v>
      </c>
      <c r="AIG834" s="10"/>
      <c r="AIH834" s="235"/>
      <c r="AII834" s="175" t="s">
        <v>96</v>
      </c>
      <c r="AIJ834" s="341" t="s">
        <v>1799</v>
      </c>
      <c r="AIL834" s="176"/>
      <c r="AIM834" s="176">
        <f>VLOOKUP(AIJ834,$A$879:$F$2731,6,FALSE)</f>
        <v>140</v>
      </c>
      <c r="AIN834" s="175" t="s">
        <v>63</v>
      </c>
      <c r="AIO834" s="10">
        <f>AIM834*1.4</f>
        <v>196</v>
      </c>
      <c r="AIP834" s="10"/>
      <c r="AIQ834" s="235"/>
      <c r="AIR834" s="175" t="s">
        <v>96</v>
      </c>
      <c r="AIS834" s="341" t="s">
        <v>531</v>
      </c>
      <c r="AIU834" s="176"/>
      <c r="AIV834" s="176">
        <f>VLOOKUP(AIS834,$A$879:$F$2731,6,FALSE)</f>
        <v>80</v>
      </c>
      <c r="AIW834" s="175" t="s">
        <v>63</v>
      </c>
      <c r="AIX834" s="10">
        <f>AIV834*1.4</f>
        <v>112</v>
      </c>
      <c r="AIY834" s="10"/>
      <c r="AIZ834" s="235"/>
      <c r="AJA834" s="175" t="s">
        <v>96</v>
      </c>
      <c r="AJB834" s="351" t="s">
        <v>2036</v>
      </c>
      <c r="AJD834" s="176"/>
      <c r="AJE834" s="176">
        <f>VLOOKUP(AJB834,$A$879:$F$2731,6,FALSE)</f>
        <v>113</v>
      </c>
      <c r="AJF834" s="175" t="s">
        <v>63</v>
      </c>
      <c r="AJG834" s="10">
        <f>AJE834*1.4</f>
        <v>158.19999999999999</v>
      </c>
      <c r="AJH834" s="10"/>
      <c r="AJI834" s="235"/>
      <c r="AJJ834" s="175" t="s">
        <v>96</v>
      </c>
      <c r="AJK834" s="341" t="s">
        <v>2036</v>
      </c>
      <c r="AJM834" s="176"/>
      <c r="AJN834" s="176">
        <f>VLOOKUP(AJK834,$A$879:$F$2731,6,FALSE)</f>
        <v>113</v>
      </c>
      <c r="AJO834" s="175" t="s">
        <v>63</v>
      </c>
      <c r="AJP834" s="10">
        <f>AJN834*1.4</f>
        <v>158.19999999999999</v>
      </c>
      <c r="AJQ834" s="10"/>
      <c r="AJR834" s="235"/>
      <c r="AJS834" s="175" t="s">
        <v>96</v>
      </c>
      <c r="AJT834" s="347" t="s">
        <v>1448</v>
      </c>
      <c r="AJV834" s="176"/>
      <c r="AJW834" s="176">
        <f>VLOOKUP(AJT834,$A$879:$F$2731,6,FALSE)</f>
        <v>362</v>
      </c>
      <c r="AJX834" s="175" t="s">
        <v>63</v>
      </c>
      <c r="AJY834" s="10">
        <f>AJW834*1.4</f>
        <v>506.79999999999995</v>
      </c>
      <c r="AJZ834" s="10"/>
      <c r="AKA834" s="235"/>
      <c r="AKB834" s="175" t="s">
        <v>96</v>
      </c>
      <c r="AKC834" s="341" t="s">
        <v>3125</v>
      </c>
      <c r="AKE834" s="176"/>
      <c r="AKF834" s="176">
        <f>VLOOKUP(AKC834,$A$879:$F$2731,6,FALSE)</f>
        <v>85</v>
      </c>
      <c r="AKG834" s="175" t="s">
        <v>63</v>
      </c>
      <c r="AKH834" s="10">
        <f>AKF834*1.4</f>
        <v>118.99999999999999</v>
      </c>
      <c r="AKI834" s="10"/>
      <c r="AKJ834" s="235"/>
      <c r="AKK834" s="175" t="s">
        <v>96</v>
      </c>
      <c r="AKL834" s="341" t="s">
        <v>444</v>
      </c>
      <c r="AKN834" s="176"/>
      <c r="AKO834" s="176">
        <f>VLOOKUP(AKL834,$A$879:$F$2731,6,FALSE)</f>
        <v>56</v>
      </c>
      <c r="AKP834" s="175" t="s">
        <v>63</v>
      </c>
      <c r="AKQ834" s="10">
        <f>AKO834*1.4</f>
        <v>78.399999999999991</v>
      </c>
      <c r="AKR834" s="10"/>
      <c r="AKS834" s="235"/>
      <c r="AKT834" s="175" t="s">
        <v>96</v>
      </c>
      <c r="AKU834" s="341" t="s">
        <v>2346</v>
      </c>
      <c r="AKW834" s="176"/>
      <c r="AKX834" s="176">
        <f>VLOOKUP(AKU834,$A$879:$F$2731,6,FALSE)</f>
        <v>369</v>
      </c>
      <c r="AKY834" s="175" t="s">
        <v>63</v>
      </c>
      <c r="AKZ834" s="10">
        <f>AKX834*1.4</f>
        <v>516.6</v>
      </c>
      <c r="ALA834" s="10"/>
      <c r="ALB834" s="235"/>
      <c r="ALC834" s="175" t="s">
        <v>96</v>
      </c>
      <c r="ALD834" s="341" t="s">
        <v>440</v>
      </c>
      <c r="ALF834" s="176"/>
      <c r="ALG834" s="176">
        <f>VLOOKUP(ALD834,$A$879:$F$2731,6,FALSE)</f>
        <v>37</v>
      </c>
      <c r="ALH834" s="175" t="s">
        <v>63</v>
      </c>
      <c r="ALI834" s="10">
        <f>ALG834*1.4</f>
        <v>51.8</v>
      </c>
      <c r="ALJ834" s="10"/>
      <c r="ALK834" s="235"/>
      <c r="ALL834" s="175" t="s">
        <v>96</v>
      </c>
      <c r="ALM834" s="341" t="s">
        <v>2641</v>
      </c>
      <c r="ALO834" s="176"/>
      <c r="ALP834" s="176">
        <f>VLOOKUP(ALM834,$A$879:$F$2731,6,FALSE)</f>
        <v>217</v>
      </c>
      <c r="ALQ834" s="175" t="s">
        <v>63</v>
      </c>
      <c r="ALR834" s="10">
        <f>ALP834*1.4</f>
        <v>303.79999999999995</v>
      </c>
      <c r="ALS834" s="10"/>
      <c r="ALT834" s="235"/>
      <c r="ALU834" s="175" t="s">
        <v>96</v>
      </c>
      <c r="ALV834" s="341" t="s">
        <v>2641</v>
      </c>
      <c r="ALX834" s="176"/>
      <c r="ALY834" s="176">
        <f>VLOOKUP(ALV834,$A$879:$F$2731,6,FALSE)</f>
        <v>217</v>
      </c>
      <c r="ALZ834" s="175" t="s">
        <v>63</v>
      </c>
      <c r="AMA834" s="10">
        <f>ALY834*1.4</f>
        <v>303.79999999999995</v>
      </c>
      <c r="AMB834" s="10"/>
      <c r="AMC834" s="235"/>
      <c r="AMD834" s="175" t="s">
        <v>96</v>
      </c>
      <c r="AME834" s="401" t="s">
        <v>1991</v>
      </c>
      <c r="AMG834" s="176"/>
      <c r="AMH834" s="176">
        <f>VLOOKUP(AME834,$A$879:$F$2731,6,FALSE)</f>
        <v>265</v>
      </c>
      <c r="AMI834" s="175" t="s">
        <v>63</v>
      </c>
      <c r="AMJ834" s="10">
        <f>AMH834*1.4</f>
        <v>371</v>
      </c>
      <c r="AMK834" s="10"/>
      <c r="AML834" s="235"/>
      <c r="AMM834" s="175" t="s">
        <v>96</v>
      </c>
      <c r="AMN834" s="343" t="s">
        <v>426</v>
      </c>
      <c r="AMP834" s="176"/>
      <c r="AMQ834" s="176">
        <f>VLOOKUP(AMN834,$A$879:$F$2731,6,FALSE)</f>
        <v>44</v>
      </c>
      <c r="AMR834" s="175" t="s">
        <v>63</v>
      </c>
      <c r="AMS834" s="10">
        <f>AMQ834*1.4</f>
        <v>61.599999999999994</v>
      </c>
      <c r="AMT834" s="10"/>
      <c r="AMU834" s="235"/>
      <c r="AMV834" s="175" t="s">
        <v>96</v>
      </c>
      <c r="AMW834" s="341" t="s">
        <v>444</v>
      </c>
      <c r="AMY834" s="176"/>
      <c r="AMZ834" s="176">
        <f>VLOOKUP(AMW834,$A$879:$F$2731,6,FALSE)</f>
        <v>56</v>
      </c>
      <c r="ANA834" s="175" t="s">
        <v>63</v>
      </c>
      <c r="ANB834" s="10">
        <f>AMZ834*1.4</f>
        <v>78.399999999999991</v>
      </c>
      <c r="ANC834" s="10"/>
      <c r="AND834" s="235"/>
      <c r="ANE834" s="175" t="s">
        <v>96</v>
      </c>
      <c r="ANF834" s="341" t="s">
        <v>2465</v>
      </c>
      <c r="ANH834" s="176"/>
      <c r="ANI834" s="176">
        <f>VLOOKUP(ANF834,$A$879:$F$2731,6,FALSE)</f>
        <v>98</v>
      </c>
      <c r="ANJ834" s="175" t="s">
        <v>63</v>
      </c>
      <c r="ANK834" s="10">
        <f>ANI834*1.4</f>
        <v>137.19999999999999</v>
      </c>
      <c r="ANL834" s="10"/>
      <c r="ANM834" s="235"/>
      <c r="ANN834" s="175" t="s">
        <v>96</v>
      </c>
      <c r="ANO834" s="351" t="s">
        <v>1708</v>
      </c>
      <c r="ANQ834" s="176"/>
      <c r="ANR834" s="176">
        <f>VLOOKUP(ANO834,$A$879:$F$2731,6,FALSE)</f>
        <v>245</v>
      </c>
      <c r="ANS834" s="175" t="s">
        <v>63</v>
      </c>
      <c r="ANT834" s="10">
        <f>ANR834*1.4</f>
        <v>343</v>
      </c>
      <c r="ANU834" s="10"/>
      <c r="ANV834" s="235"/>
      <c r="ANW834" s="175" t="s">
        <v>96</v>
      </c>
      <c r="ANX834" s="341" t="s">
        <v>444</v>
      </c>
      <c r="ANZ834" s="176"/>
      <c r="AOA834" s="176">
        <f>VLOOKUP(ANX834,$A$879:$F$2731,6,FALSE)</f>
        <v>56</v>
      </c>
      <c r="AOB834" s="175" t="s">
        <v>63</v>
      </c>
      <c r="AOC834" s="10">
        <f>AOA834*1.4</f>
        <v>78.399999999999991</v>
      </c>
      <c r="AOD834" s="10"/>
      <c r="AOE834" s="235"/>
      <c r="AOF834" s="175" t="s">
        <v>96</v>
      </c>
      <c r="AOG834" s="75" t="s">
        <v>183</v>
      </c>
      <c r="AOI834" s="176"/>
      <c r="AOJ834" s="176" t="e">
        <f>VLOOKUP(AOG834,$A$879:$F$2731,6,FALSE)</f>
        <v>#N/A</v>
      </c>
      <c r="AOK834" s="175" t="s">
        <v>63</v>
      </c>
      <c r="AOL834" s="10" t="e">
        <f>AOJ834*1.4</f>
        <v>#N/A</v>
      </c>
      <c r="AOM834" s="10"/>
      <c r="AON834" s="235"/>
      <c r="AOO834" s="175" t="s">
        <v>96</v>
      </c>
      <c r="AOP834" s="341" t="s">
        <v>1448</v>
      </c>
      <c r="AOR834" s="176"/>
      <c r="AOS834" s="176">
        <f>VLOOKUP(AOP834,$A$879:$F$2731,6,FALSE)</f>
        <v>362</v>
      </c>
      <c r="AOT834" s="175" t="s">
        <v>63</v>
      </c>
      <c r="AOU834" s="10">
        <f>AOS834*1.4</f>
        <v>506.79999999999995</v>
      </c>
      <c r="AOV834" s="10"/>
      <c r="AOW834" s="235"/>
      <c r="AOX834" s="175" t="s">
        <v>96</v>
      </c>
      <c r="AOY834" s="404" t="s">
        <v>1799</v>
      </c>
      <c r="APA834" s="176"/>
      <c r="APB834" s="176">
        <f>VLOOKUP(AOY834,$A$879:$F$2731,6,FALSE)</f>
        <v>140</v>
      </c>
      <c r="APC834" s="175" t="s">
        <v>63</v>
      </c>
      <c r="APD834" s="10">
        <f>APB834*1.4</f>
        <v>196</v>
      </c>
      <c r="APE834" s="10"/>
      <c r="APF834" s="235"/>
      <c r="APG834" s="175" t="s">
        <v>96</v>
      </c>
      <c r="APH834" s="341" t="s">
        <v>491</v>
      </c>
      <c r="APJ834" s="176"/>
      <c r="APK834" s="176">
        <f>VLOOKUP(APH834,$A$879:$F$2731,6,FALSE)</f>
        <v>97</v>
      </c>
      <c r="APL834" s="175" t="s">
        <v>63</v>
      </c>
      <c r="APM834" s="10">
        <f>APK834*1.4</f>
        <v>135.79999999999998</v>
      </c>
      <c r="APN834" s="10"/>
      <c r="APO834" s="235"/>
      <c r="APP834" s="175" t="s">
        <v>96</v>
      </c>
      <c r="APQ834" s="75" t="s">
        <v>183</v>
      </c>
      <c r="APS834" s="176"/>
      <c r="APT834" s="176" t="e">
        <f>VLOOKUP(APQ834,$A$879:$F$2731,6,FALSE)</f>
        <v>#N/A</v>
      </c>
      <c r="APU834" s="175" t="s">
        <v>63</v>
      </c>
      <c r="APV834" s="10" t="e">
        <f>APT834*1.4</f>
        <v>#N/A</v>
      </c>
      <c r="APW834" s="10"/>
      <c r="APX834" s="235"/>
      <c r="APY834" s="175" t="s">
        <v>96</v>
      </c>
      <c r="APZ834" s="341" t="s">
        <v>448</v>
      </c>
      <c r="AQB834" s="176"/>
      <c r="AQC834" s="176">
        <f>VLOOKUP(APZ834,$A$879:$F$2731,6,FALSE)</f>
        <v>93</v>
      </c>
      <c r="AQD834" s="175" t="s">
        <v>63</v>
      </c>
      <c r="AQE834" s="10">
        <f>AQC834*1.4</f>
        <v>130.19999999999999</v>
      </c>
      <c r="AQF834" s="10"/>
      <c r="AQG834" s="235"/>
      <c r="AQH834" s="175" t="s">
        <v>96</v>
      </c>
      <c r="AQI834" s="341" t="s">
        <v>971</v>
      </c>
      <c r="AQK834" s="176"/>
      <c r="AQL834" s="176">
        <f>VLOOKUP(AQI834,$A$879:$F$2731,6,FALSE)</f>
        <v>94</v>
      </c>
      <c r="AQM834" s="175" t="s">
        <v>63</v>
      </c>
      <c r="AQN834" s="10">
        <f>AQL834*1.4</f>
        <v>131.6</v>
      </c>
      <c r="AQO834" s="10"/>
      <c r="AQP834" s="235"/>
      <c r="AQQ834" s="175" t="s">
        <v>96</v>
      </c>
      <c r="AQR834" s="75" t="s">
        <v>183</v>
      </c>
      <c r="AQT834" s="176"/>
      <c r="AQU834" s="176" t="e">
        <f>VLOOKUP(AQR834,$A$879:$F$2731,6,FALSE)</f>
        <v>#N/A</v>
      </c>
      <c r="AQV834" s="175" t="s">
        <v>63</v>
      </c>
      <c r="AQW834" s="10" t="e">
        <f>AQU834*1.4</f>
        <v>#N/A</v>
      </c>
      <c r="AQX834" s="10"/>
      <c r="AQY834" s="235"/>
      <c r="AQZ834" s="175" t="s">
        <v>96</v>
      </c>
      <c r="ARA834" s="75" t="s">
        <v>183</v>
      </c>
      <c r="ARC834" s="176"/>
      <c r="ARD834" s="176" t="e">
        <f>VLOOKUP(ARA834,$A$879:$F$2731,6,FALSE)</f>
        <v>#N/A</v>
      </c>
      <c r="ARE834" s="175" t="s">
        <v>63</v>
      </c>
      <c r="ARF834" s="10" t="e">
        <f>ARD834*1.4</f>
        <v>#N/A</v>
      </c>
      <c r="ARG834" s="10"/>
      <c r="ARH834" s="235"/>
      <c r="ARI834" s="175" t="s">
        <v>96</v>
      </c>
      <c r="ARJ834" s="75" t="s">
        <v>183</v>
      </c>
      <c r="ARL834" s="176"/>
      <c r="ARM834" s="176" t="e">
        <f>VLOOKUP(ARJ834,$A$879:$F$2731,6,FALSE)</f>
        <v>#N/A</v>
      </c>
      <c r="ARN834" s="175" t="s">
        <v>63</v>
      </c>
      <c r="ARO834" s="10" t="e">
        <f>ARM834*1.4</f>
        <v>#N/A</v>
      </c>
      <c r="ARP834" s="10"/>
      <c r="ARQ834" s="235"/>
      <c r="ARR834" s="175" t="s">
        <v>96</v>
      </c>
      <c r="ARS834" s="75" t="s">
        <v>183</v>
      </c>
      <c r="ARU834" s="176"/>
      <c r="ARV834" s="176" t="e">
        <f>VLOOKUP(ARS834,$A$879:$F$2731,6,FALSE)</f>
        <v>#N/A</v>
      </c>
      <c r="ARW834" s="175" t="s">
        <v>63</v>
      </c>
      <c r="ARX834" s="10" t="e">
        <f>ARV834*1.4</f>
        <v>#N/A</v>
      </c>
      <c r="ARY834" s="10"/>
      <c r="ARZ834" s="235"/>
      <c r="ASA834" s="175" t="s">
        <v>96</v>
      </c>
      <c r="ASB834" s="341" t="s">
        <v>531</v>
      </c>
      <c r="ASD834" s="176"/>
      <c r="ASE834" s="176">
        <f>VLOOKUP(ASB834,$A$879:$F$2731,6,FALSE)</f>
        <v>80</v>
      </c>
      <c r="ASF834" s="175" t="s">
        <v>63</v>
      </c>
      <c r="ASG834" s="10">
        <f>ASE834*1.4</f>
        <v>112</v>
      </c>
      <c r="ASH834" s="10"/>
      <c r="ASI834" s="235"/>
      <c r="ASJ834" s="175" t="s">
        <v>96</v>
      </c>
      <c r="ASK834" s="75" t="s">
        <v>183</v>
      </c>
      <c r="ASM834" s="176"/>
      <c r="ASN834" s="176" t="e">
        <f>VLOOKUP(ASK834,$A$879:$F$2731,6,FALSE)</f>
        <v>#N/A</v>
      </c>
      <c r="ASO834" s="175" t="s">
        <v>63</v>
      </c>
      <c r="ASP834" s="10" t="e">
        <f>ASN834*1.4</f>
        <v>#N/A</v>
      </c>
      <c r="ASQ834" s="10"/>
      <c r="ASR834" s="235"/>
      <c r="ASS834" s="175" t="s">
        <v>96</v>
      </c>
      <c r="AST834" s="341" t="s">
        <v>955</v>
      </c>
      <c r="ASV834" s="176"/>
      <c r="ASW834" s="176">
        <f>VLOOKUP(AST834,$A$879:$F$2731,6,FALSE)</f>
        <v>65</v>
      </c>
      <c r="ASX834" s="175" t="s">
        <v>63</v>
      </c>
      <c r="ASY834" s="10">
        <f>ASW834*1.4</f>
        <v>91</v>
      </c>
      <c r="ASZ834" s="10"/>
      <c r="ATA834" s="235"/>
      <c r="ATB834" s="175" t="s">
        <v>96</v>
      </c>
      <c r="ATC834" s="75" t="s">
        <v>183</v>
      </c>
      <c r="ATE834" s="176"/>
      <c r="ATF834" s="176" t="e">
        <f>VLOOKUP(ATC834,$A$879:$F$2731,6,FALSE)</f>
        <v>#N/A</v>
      </c>
      <c r="ATG834" s="175" t="s">
        <v>63</v>
      </c>
      <c r="ATH834" s="10" t="e">
        <f>ATF834*1.4</f>
        <v>#N/A</v>
      </c>
      <c r="ATI834" s="10"/>
      <c r="ATJ834" s="235"/>
      <c r="ATK834" s="175" t="s">
        <v>96</v>
      </c>
      <c r="ATL834" s="75" t="s">
        <v>183</v>
      </c>
      <c r="ATN834" s="176"/>
      <c r="ATO834" s="176" t="e">
        <f>VLOOKUP(ATL834,$A$879:$F$2731,6,FALSE)</f>
        <v>#N/A</v>
      </c>
      <c r="ATP834" s="175" t="s">
        <v>63</v>
      </c>
      <c r="ATQ834" s="10" t="e">
        <f>ATO834*1.4</f>
        <v>#N/A</v>
      </c>
      <c r="ATR834" s="10"/>
      <c r="ATS834" s="235"/>
      <c r="ATT834" s="175" t="s">
        <v>96</v>
      </c>
      <c r="ATU834" s="75" t="s">
        <v>183</v>
      </c>
      <c r="ATW834" s="176"/>
      <c r="ATX834" s="176" t="e">
        <f>VLOOKUP(ATU834,$A$879:$F$2731,6,FALSE)</f>
        <v>#N/A</v>
      </c>
      <c r="ATY834" s="175" t="s">
        <v>63</v>
      </c>
      <c r="ATZ834" s="10" t="e">
        <f>ATX834*1.4</f>
        <v>#N/A</v>
      </c>
      <c r="AUA834" s="10"/>
      <c r="AUB834" s="235"/>
      <c r="AUC834" s="175" t="s">
        <v>96</v>
      </c>
      <c r="AUD834" s="75" t="s">
        <v>183</v>
      </c>
      <c r="AUF834" s="176"/>
      <c r="AUG834" s="176" t="e">
        <f>VLOOKUP(AUD834,$A$879:$F$2731,6,FALSE)</f>
        <v>#N/A</v>
      </c>
      <c r="AUH834" s="175" t="s">
        <v>63</v>
      </c>
      <c r="AUI834" s="10" t="e">
        <f>AUG834*1.4</f>
        <v>#N/A</v>
      </c>
      <c r="AUJ834" s="10"/>
      <c r="AUK834" s="235"/>
      <c r="AUL834" s="175" t="s">
        <v>96</v>
      </c>
      <c r="AUM834" s="75" t="s">
        <v>183</v>
      </c>
      <c r="AUO834" s="176"/>
      <c r="AUP834" s="176" t="e">
        <f>VLOOKUP(AUM834,$A$879:$F$2731,6,FALSE)</f>
        <v>#N/A</v>
      </c>
      <c r="AUQ834" s="175" t="s">
        <v>63</v>
      </c>
      <c r="AUR834" s="10" t="e">
        <f>AUP834*1.4</f>
        <v>#N/A</v>
      </c>
      <c r="AUS834" s="10"/>
      <c r="AUT834" s="235"/>
      <c r="AUU834" s="175" t="s">
        <v>96</v>
      </c>
      <c r="AUV834" s="75" t="s">
        <v>183</v>
      </c>
      <c r="AUX834" s="176"/>
      <c r="AUY834" s="176" t="e">
        <f>VLOOKUP(AUV834,$A$879:$F$2731,6,FALSE)</f>
        <v>#N/A</v>
      </c>
      <c r="AUZ834" s="175" t="s">
        <v>63</v>
      </c>
      <c r="AVA834" s="10" t="e">
        <f>AUY834*1.4</f>
        <v>#N/A</v>
      </c>
      <c r="AVB834" s="10"/>
      <c r="AVC834" s="235"/>
      <c r="AVD834" s="175" t="s">
        <v>96</v>
      </c>
      <c r="AVE834" s="75" t="s">
        <v>183</v>
      </c>
      <c r="AVG834" s="176"/>
      <c r="AVH834" s="176" t="e">
        <f>VLOOKUP(AVE834,$A$879:$F$2731,6,FALSE)</f>
        <v>#N/A</v>
      </c>
      <c r="AVI834" s="175" t="s">
        <v>63</v>
      </c>
      <c r="AVJ834" s="10" t="e">
        <f>AVH834*1.4</f>
        <v>#N/A</v>
      </c>
      <c r="AVK834" s="10"/>
      <c r="AVL834" s="235"/>
      <c r="AVM834" s="175" t="s">
        <v>96</v>
      </c>
      <c r="AVN834" s="75" t="s">
        <v>183</v>
      </c>
      <c r="AVP834" s="176"/>
      <c r="AVQ834" s="176" t="e">
        <f>VLOOKUP(AVN834,$A$879:$F$2731,6,FALSE)</f>
        <v>#N/A</v>
      </c>
      <c r="AVR834" s="175" t="s">
        <v>63</v>
      </c>
      <c r="AVS834" s="10" t="e">
        <f>AVQ834*1.4</f>
        <v>#N/A</v>
      </c>
      <c r="AVT834" s="10"/>
      <c r="AVU834" s="235"/>
      <c r="AVV834" s="175" t="s">
        <v>96</v>
      </c>
      <c r="AVW834" s="75" t="s">
        <v>183</v>
      </c>
      <c r="AVY834" s="176"/>
      <c r="AVZ834" s="176" t="e">
        <f>VLOOKUP(AVW834,$A$879:$F$2731,6,FALSE)</f>
        <v>#N/A</v>
      </c>
      <c r="AWA834" s="175" t="s">
        <v>63</v>
      </c>
      <c r="AWB834" s="10" t="e">
        <f>AVZ834*1.4</f>
        <v>#N/A</v>
      </c>
      <c r="AWC834" s="10"/>
      <c r="AWD834" s="235"/>
      <c r="AWE834" s="175" t="s">
        <v>96</v>
      </c>
      <c r="AWF834" s="75" t="s">
        <v>183</v>
      </c>
      <c r="AWH834" s="176"/>
      <c r="AWI834" s="176" t="e">
        <f>VLOOKUP(AWF834,$A$879:$F$2731,6,FALSE)</f>
        <v>#N/A</v>
      </c>
      <c r="AWJ834" s="175" t="s">
        <v>63</v>
      </c>
      <c r="AWK834" s="10" t="e">
        <f>AWI834*1.4</f>
        <v>#N/A</v>
      </c>
      <c r="AWL834" s="10"/>
      <c r="AWM834" s="235"/>
      <c r="AWN834" s="175" t="s">
        <v>96</v>
      </c>
      <c r="AWO834" s="341" t="s">
        <v>2641</v>
      </c>
      <c r="AWQ834" s="176"/>
      <c r="AWR834" s="176">
        <f>VLOOKUP(AWO834,$A$879:$F$2731,6,FALSE)</f>
        <v>217</v>
      </c>
      <c r="AWS834" s="175" t="s">
        <v>63</v>
      </c>
      <c r="AWT834" s="10">
        <f>AWR834*1.4</f>
        <v>303.79999999999995</v>
      </c>
      <c r="AWU834" s="10"/>
      <c r="AWV834" s="235"/>
      <c r="AWW834" s="175" t="s">
        <v>96</v>
      </c>
      <c r="AWX834" s="341" t="s">
        <v>2641</v>
      </c>
      <c r="AWZ834" s="176"/>
      <c r="AXA834" s="176">
        <f>VLOOKUP(AWX834,$A$879:$F$2731,6,FALSE)</f>
        <v>217</v>
      </c>
      <c r="AXB834" s="175" t="s">
        <v>63</v>
      </c>
      <c r="AXC834" s="10">
        <f>AXA834*1.4</f>
        <v>303.79999999999995</v>
      </c>
      <c r="AXD834" s="10"/>
      <c r="AXE834" s="235"/>
      <c r="AXF834" s="175" t="s">
        <v>96</v>
      </c>
      <c r="AXG834" s="341" t="s">
        <v>1448</v>
      </c>
      <c r="AXI834" s="176"/>
      <c r="AXJ834" s="176">
        <f>VLOOKUP(AXG834,$A$879:$F$2731,6,FALSE)</f>
        <v>362</v>
      </c>
      <c r="AXK834" s="175" t="s">
        <v>63</v>
      </c>
      <c r="AXL834" s="10">
        <f>AXJ834*1.4</f>
        <v>506.79999999999995</v>
      </c>
      <c r="AXM834" s="10"/>
      <c r="AXN834" s="235"/>
      <c r="AXO834" s="175" t="s">
        <v>96</v>
      </c>
      <c r="AXP834" s="341" t="s">
        <v>611</v>
      </c>
      <c r="AXR834" s="176"/>
      <c r="AXS834" s="176">
        <f>VLOOKUP(AXP834,$A$879:$F$2731,6,FALSE)</f>
        <v>43</v>
      </c>
      <c r="AXT834" s="175" t="s">
        <v>63</v>
      </c>
      <c r="AXU834" s="10">
        <f>AXS834*1.4</f>
        <v>60.199999999999996</v>
      </c>
      <c r="AXV834" s="10"/>
      <c r="AXW834" s="235"/>
      <c r="AXX834" s="175" t="s">
        <v>96</v>
      </c>
      <c r="AXY834" s="341" t="s">
        <v>1799</v>
      </c>
      <c r="AYA834" s="176"/>
      <c r="AYB834" s="176">
        <f>VLOOKUP(AXY834,$A$879:$F$2731,6,FALSE)</f>
        <v>140</v>
      </c>
      <c r="AYC834" s="175" t="s">
        <v>63</v>
      </c>
      <c r="AYD834" s="10">
        <f>AYB834*1.4</f>
        <v>196</v>
      </c>
      <c r="AYE834" s="10"/>
      <c r="AYF834" s="235"/>
      <c r="AYG834" s="175" t="s">
        <v>96</v>
      </c>
      <c r="AYH834" s="341" t="s">
        <v>440</v>
      </c>
      <c r="AYJ834" s="176"/>
      <c r="AYK834" s="176">
        <f>VLOOKUP(AYH834,$A$879:$F$2731,6,FALSE)</f>
        <v>37</v>
      </c>
      <c r="AYL834" s="175" t="s">
        <v>63</v>
      </c>
      <c r="AYM834" s="10">
        <f>AYK834*1.4</f>
        <v>51.8</v>
      </c>
      <c r="AYN834" s="10"/>
      <c r="AYO834" s="235"/>
      <c r="AYP834" s="175" t="s">
        <v>96</v>
      </c>
      <c r="AYQ834" s="341" t="s">
        <v>2346</v>
      </c>
      <c r="AYS834" s="176"/>
      <c r="AYT834" s="176">
        <f>VLOOKUP(AYQ834,$A$879:$F$2731,6,FALSE)</f>
        <v>369</v>
      </c>
      <c r="AYU834" s="175" t="s">
        <v>63</v>
      </c>
      <c r="AYV834" s="10">
        <f>AYT834*1.4</f>
        <v>516.6</v>
      </c>
      <c r="AYW834" s="10"/>
      <c r="AYX834" s="235"/>
      <c r="AYY834" s="175" t="s">
        <v>96</v>
      </c>
      <c r="AYZ834" s="341" t="s">
        <v>1991</v>
      </c>
      <c r="AZB834" s="176"/>
      <c r="AZC834" s="176">
        <f>VLOOKUP(AYZ834,$A$879:$F$2731,6,FALSE)</f>
        <v>265</v>
      </c>
      <c r="AZD834" s="175" t="s">
        <v>63</v>
      </c>
      <c r="AZE834" s="10">
        <f>AZC834*1.4</f>
        <v>371</v>
      </c>
      <c r="AZF834" s="10"/>
      <c r="AZG834" s="235"/>
      <c r="AZH834" s="175" t="s">
        <v>96</v>
      </c>
      <c r="AZI834" s="341" t="s">
        <v>531</v>
      </c>
      <c r="AZK834" s="176"/>
      <c r="AZL834" s="176">
        <f>VLOOKUP(AZI834,$A$879:$F$2731,6,FALSE)</f>
        <v>80</v>
      </c>
      <c r="AZM834" s="175" t="s">
        <v>63</v>
      </c>
      <c r="AZN834" s="10">
        <f>AZL834*1.4</f>
        <v>112</v>
      </c>
      <c r="AZO834" s="10"/>
      <c r="AZP834" s="235"/>
      <c r="AZQ834" s="175" t="s">
        <v>96</v>
      </c>
      <c r="AZR834" s="341" t="s">
        <v>975</v>
      </c>
      <c r="AZT834" s="176"/>
      <c r="AZU834" s="176">
        <f>VLOOKUP(AZR834,$A$879:$F$2731,6,FALSE)</f>
        <v>143</v>
      </c>
      <c r="AZV834" s="175" t="s">
        <v>63</v>
      </c>
      <c r="AZW834" s="10">
        <f>AZU834*1.4</f>
        <v>200.2</v>
      </c>
      <c r="AZX834" s="10"/>
      <c r="AZY834" s="235"/>
      <c r="AZZ834" s="175" t="s">
        <v>96</v>
      </c>
      <c r="BAA834" s="341" t="s">
        <v>2641</v>
      </c>
      <c r="BAC834" s="176"/>
      <c r="BAD834" s="176">
        <f>VLOOKUP(BAA834,$A$879:$F$2731,6,FALSE)</f>
        <v>217</v>
      </c>
      <c r="BAE834" s="175" t="s">
        <v>63</v>
      </c>
      <c r="BAF834" s="10">
        <f>BAD834*1.4</f>
        <v>303.79999999999995</v>
      </c>
      <c r="BAG834" s="10"/>
      <c r="BAH834" s="235"/>
      <c r="BAI834" s="175" t="s">
        <v>96</v>
      </c>
      <c r="BAJ834" s="398" t="s">
        <v>1714</v>
      </c>
      <c r="BAL834" s="176"/>
      <c r="BAM834" s="176">
        <f>VLOOKUP(BAJ834,$A$879:$F$2731,6,FALSE)</f>
        <v>151</v>
      </c>
      <c r="BAN834" s="175" t="s">
        <v>63</v>
      </c>
      <c r="BAO834" s="10">
        <f>BAM834*1.4</f>
        <v>211.39999999999998</v>
      </c>
      <c r="BAP834" s="10"/>
      <c r="BAQ834" s="235"/>
      <c r="BAR834" s="175" t="s">
        <v>96</v>
      </c>
      <c r="BAS834" s="341" t="s">
        <v>524</v>
      </c>
      <c r="BAU834" s="176"/>
      <c r="BAV834" s="176">
        <f>VLOOKUP(BAS834,$A$879:$F$2731,6,FALSE)</f>
        <v>148</v>
      </c>
      <c r="BAW834" s="175" t="s">
        <v>63</v>
      </c>
      <c r="BAX834" s="10">
        <f>BAV834*1.4</f>
        <v>207.2</v>
      </c>
      <c r="BAY834" s="10"/>
      <c r="BAZ834" s="235"/>
      <c r="BBA834" s="175" t="s">
        <v>96</v>
      </c>
      <c r="BBB834" s="341" t="s">
        <v>971</v>
      </c>
      <c r="BBD834" s="176"/>
      <c r="BBE834" s="176">
        <f>VLOOKUP(BBB834,$A$879:$F$2731,6,FALSE)</f>
        <v>94</v>
      </c>
      <c r="BBF834" s="175" t="s">
        <v>63</v>
      </c>
      <c r="BBG834" s="10">
        <f>BBE834*1.4</f>
        <v>131.6</v>
      </c>
      <c r="BBH834" s="10"/>
      <c r="BBI834" s="235"/>
      <c r="BBJ834" s="175" t="s">
        <v>96</v>
      </c>
      <c r="BBK834" s="341" t="s">
        <v>1799</v>
      </c>
      <c r="BBM834" s="176"/>
      <c r="BBN834" s="176">
        <f>VLOOKUP(BBK834,$A$879:$F$2731,6,FALSE)</f>
        <v>140</v>
      </c>
      <c r="BBO834" s="175" t="s">
        <v>63</v>
      </c>
      <c r="BBP834" s="10">
        <f>BBN834*1.4</f>
        <v>196</v>
      </c>
      <c r="BBQ834" s="10"/>
      <c r="BBR834" s="235"/>
      <c r="BBS834" s="175" t="s">
        <v>96</v>
      </c>
      <c r="BBT834" s="347" t="s">
        <v>531</v>
      </c>
      <c r="BBV834" s="176"/>
      <c r="BBW834" s="176">
        <f>VLOOKUP(BBT834,$A$879:$F$2731,6,FALSE)</f>
        <v>80</v>
      </c>
      <c r="BBX834" s="175" t="s">
        <v>63</v>
      </c>
      <c r="BBY834" s="10">
        <f>BBW834*1.4</f>
        <v>112</v>
      </c>
      <c r="BBZ834" s="10"/>
      <c r="BCA834" s="235"/>
      <c r="BCB834" s="175" t="s">
        <v>96</v>
      </c>
      <c r="BCC834" s="341" t="s">
        <v>1991</v>
      </c>
      <c r="BCE834" s="176"/>
      <c r="BCF834" s="176">
        <f>VLOOKUP(BCC834,$A$879:$F$2731,6,FALSE)</f>
        <v>265</v>
      </c>
      <c r="BCG834" s="175" t="s">
        <v>63</v>
      </c>
      <c r="BCH834" s="10">
        <f>BCF834*1.4</f>
        <v>371</v>
      </c>
      <c r="BCI834" s="10"/>
      <c r="BCJ834" s="235"/>
      <c r="BCK834" s="175" t="s">
        <v>96</v>
      </c>
      <c r="BCL834" s="341" t="s">
        <v>435</v>
      </c>
      <c r="BCN834" s="176"/>
      <c r="BCO834" s="176">
        <f>VLOOKUP(BCL834,$A$879:$F$2731,6,FALSE)</f>
        <v>60</v>
      </c>
      <c r="BCP834" s="175" t="s">
        <v>63</v>
      </c>
      <c r="BCQ834" s="10">
        <f>BCO834*1.4</f>
        <v>84</v>
      </c>
      <c r="BCR834" s="10"/>
      <c r="BCS834" s="235"/>
      <c r="BCT834" s="175" t="s">
        <v>96</v>
      </c>
      <c r="BCU834" s="351" t="s">
        <v>1448</v>
      </c>
      <c r="BCW834" s="176"/>
      <c r="BCX834" s="176">
        <f>VLOOKUP(BCU834,$A$879:$F$2731,6,FALSE)</f>
        <v>362</v>
      </c>
      <c r="BCY834" s="175" t="s">
        <v>63</v>
      </c>
      <c r="BCZ834" s="10">
        <f>BCX834*1.4</f>
        <v>506.79999999999995</v>
      </c>
      <c r="BDA834" s="10"/>
      <c r="BDB834" s="235"/>
      <c r="BDC834" s="175" t="s">
        <v>96</v>
      </c>
      <c r="BDD834" s="347" t="s">
        <v>2036</v>
      </c>
      <c r="BDF834" s="176"/>
      <c r="BDG834" s="176">
        <f>VLOOKUP(BDD834,$A$879:$F$2731,6,FALSE)</f>
        <v>113</v>
      </c>
      <c r="BDH834" s="175" t="s">
        <v>63</v>
      </c>
      <c r="BDI834" s="10">
        <f>BDG834*1.4</f>
        <v>158.19999999999999</v>
      </c>
      <c r="BDJ834" s="10"/>
      <c r="BDK834" s="235"/>
      <c r="BDL834" s="175" t="s">
        <v>96</v>
      </c>
      <c r="BDM834" s="341" t="s">
        <v>2036</v>
      </c>
      <c r="BDO834" s="176"/>
      <c r="BDP834" s="176">
        <f>VLOOKUP(BDM834,$A$879:$F$2731,6,FALSE)</f>
        <v>113</v>
      </c>
      <c r="BDQ834" s="175" t="s">
        <v>63</v>
      </c>
      <c r="BDR834" s="10">
        <f>BDP834*1.4</f>
        <v>158.19999999999999</v>
      </c>
      <c r="BDS834" s="10"/>
      <c r="BDT834" s="235"/>
      <c r="BDU834" s="175" t="s">
        <v>96</v>
      </c>
      <c r="BDV834" s="341" t="s">
        <v>465</v>
      </c>
      <c r="BDX834" s="176"/>
      <c r="BDY834" s="176">
        <f>VLOOKUP(BDV834,$A$879:$F$2731,6,FALSE)</f>
        <v>53</v>
      </c>
      <c r="BDZ834" s="175" t="s">
        <v>63</v>
      </c>
      <c r="BEA834" s="10">
        <f>BDY834*1.4</f>
        <v>74.199999999999989</v>
      </c>
      <c r="BEB834" s="10"/>
      <c r="BEC834" s="235"/>
      <c r="BED834" s="175" t="s">
        <v>96</v>
      </c>
      <c r="BEE834" s="341" t="s">
        <v>1708</v>
      </c>
      <c r="BEG834" s="176"/>
      <c r="BEH834" s="176">
        <f>VLOOKUP(BEE834,$A$879:$F$2731,6,FALSE)</f>
        <v>245</v>
      </c>
      <c r="BEI834" s="175" t="s">
        <v>63</v>
      </c>
      <c r="BEJ834" s="10">
        <f>BEH834*1.4</f>
        <v>343</v>
      </c>
      <c r="BEK834" s="10"/>
      <c r="BEL834" s="235"/>
      <c r="BEM834" s="175" t="s">
        <v>96</v>
      </c>
      <c r="BEN834" s="341" t="s">
        <v>585</v>
      </c>
      <c r="BEP834" s="176"/>
      <c r="BEQ834" s="176">
        <f>VLOOKUP(BEN834,$A$879:$F$2731,6,FALSE)</f>
        <v>281</v>
      </c>
      <c r="BER834" s="175" t="s">
        <v>63</v>
      </c>
      <c r="BES834" s="10">
        <f>BEQ834*1.4</f>
        <v>393.4</v>
      </c>
      <c r="BET834" s="10"/>
      <c r="BEU834" s="235"/>
      <c r="BEV834" s="175" t="s">
        <v>96</v>
      </c>
      <c r="BEW834" s="341" t="s">
        <v>535</v>
      </c>
      <c r="BEY834" s="176"/>
      <c r="BEZ834" s="176">
        <f>VLOOKUP(BEW834,$A$879:$F$2731,6,FALSE)</f>
        <v>191</v>
      </c>
      <c r="BFA834" s="175" t="s">
        <v>63</v>
      </c>
      <c r="BFB834" s="10">
        <f>BEZ834*1.4</f>
        <v>267.39999999999998</v>
      </c>
      <c r="BFC834" s="10"/>
      <c r="BFD834" s="235"/>
      <c r="BFE834" s="175" t="s">
        <v>96</v>
      </c>
      <c r="BFF834" s="341" t="s">
        <v>448</v>
      </c>
      <c r="BFH834" s="176"/>
      <c r="BFI834" s="176">
        <f>VLOOKUP(BFF834,$A$879:$F$2731,6,FALSE)</f>
        <v>93</v>
      </c>
      <c r="BFJ834" s="175" t="s">
        <v>63</v>
      </c>
      <c r="BFK834" s="10">
        <f>BFI834*1.4</f>
        <v>130.19999999999999</v>
      </c>
      <c r="BFL834" s="10"/>
      <c r="BFM834" s="235"/>
      <c r="BFN834" s="175" t="s">
        <v>96</v>
      </c>
      <c r="BFO834" s="341" t="s">
        <v>444</v>
      </c>
      <c r="BFQ834" s="176"/>
      <c r="BFR834" s="176">
        <f>VLOOKUP(BFO834,$A$879:$F$2731,6,FALSE)</f>
        <v>56</v>
      </c>
      <c r="BFS834" s="175" t="s">
        <v>63</v>
      </c>
      <c r="BFT834" s="10">
        <f>BFR834*1.4</f>
        <v>78.399999999999991</v>
      </c>
      <c r="BFU834" s="10"/>
      <c r="BFV834" s="235"/>
      <c r="BFW834" s="175" t="s">
        <v>96</v>
      </c>
      <c r="BFX834" s="351" t="s">
        <v>524</v>
      </c>
      <c r="BFZ834" s="176"/>
      <c r="BGA834" s="176">
        <f>VLOOKUP(BFX834,$A$879:$F$2731,6,FALSE)</f>
        <v>148</v>
      </c>
      <c r="BGB834" s="175" t="s">
        <v>63</v>
      </c>
      <c r="BGC834" s="10">
        <f>BGA834*1.4</f>
        <v>207.2</v>
      </c>
      <c r="BGD834" s="10"/>
      <c r="BGE834" s="235"/>
      <c r="BGF834" s="175" t="s">
        <v>96</v>
      </c>
      <c r="BGG834" s="341" t="s">
        <v>1708</v>
      </c>
      <c r="BGI834" s="176"/>
      <c r="BGJ834" s="176">
        <f>VLOOKUP(BGG834,$A$879:$F$2731,6,FALSE)</f>
        <v>245</v>
      </c>
      <c r="BGK834" s="175" t="s">
        <v>63</v>
      </c>
      <c r="BGL834" s="10">
        <f>BGJ834*1.4</f>
        <v>343</v>
      </c>
      <c r="BGM834" s="10"/>
      <c r="BGN834" s="235"/>
      <c r="BGO834" s="175" t="s">
        <v>96</v>
      </c>
      <c r="BGP834" s="351" t="s">
        <v>3125</v>
      </c>
      <c r="BGR834" s="176"/>
      <c r="BGS834" s="176">
        <f>VLOOKUP(BGP834,$A$879:$F$2731,6,FALSE)</f>
        <v>85</v>
      </c>
      <c r="BGT834" s="175" t="s">
        <v>63</v>
      </c>
      <c r="BGU834" s="10">
        <f>BGS834*1.4</f>
        <v>118.99999999999999</v>
      </c>
      <c r="BGV834" s="10"/>
      <c r="BGW834" s="235"/>
      <c r="BGX834" s="175" t="s">
        <v>96</v>
      </c>
      <c r="BGY834" s="341" t="s">
        <v>1714</v>
      </c>
      <c r="BHA834" s="176"/>
      <c r="BHB834" s="176">
        <f>VLOOKUP(BGY834,$A$879:$F$2731,6,FALSE)</f>
        <v>151</v>
      </c>
      <c r="BHC834" s="175" t="s">
        <v>63</v>
      </c>
      <c r="BHD834" s="10">
        <f>BHB834*1.4</f>
        <v>211.39999999999998</v>
      </c>
      <c r="BHE834" s="10"/>
    </row>
    <row r="835" spans="1:1565" s="14" customFormat="1" ht="15">
      <c r="A835" s="175" t="s">
        <v>97</v>
      </c>
      <c r="B835" s="343" t="s">
        <v>1714</v>
      </c>
      <c r="D835" s="176"/>
      <c r="E835" s="176">
        <f>VLOOKUP(B835,$A$879:$F$2731,6,FALSE)</f>
        <v>151</v>
      </c>
      <c r="F835" s="175" t="s">
        <v>65</v>
      </c>
      <c r="G835" s="10">
        <f>E835*1.3</f>
        <v>196.3</v>
      </c>
      <c r="H835" s="10"/>
      <c r="I835" s="229"/>
      <c r="J835" s="175" t="s">
        <v>97</v>
      </c>
      <c r="K835" s="341" t="s">
        <v>2641</v>
      </c>
      <c r="M835" s="176"/>
      <c r="N835" s="176">
        <f>VLOOKUP(K835,$A$879:$F$2731,6,FALSE)</f>
        <v>217</v>
      </c>
      <c r="O835" s="175" t="s">
        <v>65</v>
      </c>
      <c r="P835" s="10">
        <f>N835*1.3</f>
        <v>282.10000000000002</v>
      </c>
      <c r="Q835" s="10"/>
      <c r="R835" s="229"/>
      <c r="S835" s="175" t="s">
        <v>97</v>
      </c>
      <c r="T835" s="341" t="s">
        <v>1448</v>
      </c>
      <c r="V835" s="176"/>
      <c r="W835" s="176">
        <f>VLOOKUP(T835,$A$879:$F$2731,6,FALSE)</f>
        <v>362</v>
      </c>
      <c r="X835" s="175" t="s">
        <v>65</v>
      </c>
      <c r="Y835" s="10">
        <f>W835*1.3</f>
        <v>470.6</v>
      </c>
      <c r="Z835" s="10"/>
      <c r="AA835" s="229"/>
      <c r="AB835" s="175" t="s">
        <v>97</v>
      </c>
      <c r="AC835" s="341" t="s">
        <v>3125</v>
      </c>
      <c r="AE835" s="176"/>
      <c r="AF835" s="176">
        <f>VLOOKUP(AC835,$A$879:$F$2731,6,FALSE)</f>
        <v>85</v>
      </c>
      <c r="AG835" s="175" t="s">
        <v>65</v>
      </c>
      <c r="AH835" s="10">
        <f>AF835*1.3</f>
        <v>110.5</v>
      </c>
      <c r="AI835" s="10"/>
      <c r="AJ835" s="229"/>
      <c r="AK835" s="175" t="s">
        <v>97</v>
      </c>
      <c r="AL835" s="341" t="s">
        <v>1708</v>
      </c>
      <c r="AN835" s="176"/>
      <c r="AO835" s="176">
        <f>VLOOKUP(AL835,$A$879:$F$2731,6,FALSE)</f>
        <v>245</v>
      </c>
      <c r="AP835" s="175" t="s">
        <v>65</v>
      </c>
      <c r="AQ835" s="10">
        <f>AO835*1.3</f>
        <v>318.5</v>
      </c>
      <c r="AR835" s="10"/>
      <c r="AS835" s="229"/>
      <c r="AT835" s="175" t="s">
        <v>97</v>
      </c>
      <c r="AU835" s="341" t="s">
        <v>3125</v>
      </c>
      <c r="AW835" s="176"/>
      <c r="AX835" s="176">
        <f>VLOOKUP(AU835,$A$879:$F$2731,6,FALSE)</f>
        <v>85</v>
      </c>
      <c r="AY835" s="175" t="s">
        <v>65</v>
      </c>
      <c r="AZ835" s="10">
        <f>AX835*1.3</f>
        <v>110.5</v>
      </c>
      <c r="BA835" s="10"/>
      <c r="BB835" s="229"/>
      <c r="BC835" s="175" t="s">
        <v>97</v>
      </c>
      <c r="BD835" s="341" t="s">
        <v>2036</v>
      </c>
      <c r="BF835" s="176"/>
      <c r="BG835" s="176">
        <f>VLOOKUP(BD835,$A$879:$F$2731,6,FALSE)</f>
        <v>113</v>
      </c>
      <c r="BH835" s="175" t="s">
        <v>65</v>
      </c>
      <c r="BI835" s="10">
        <f>BG835*1.3</f>
        <v>146.9</v>
      </c>
      <c r="BJ835" s="10"/>
      <c r="BK835" s="229"/>
      <c r="BL835" s="175" t="s">
        <v>97</v>
      </c>
      <c r="BM835" s="341" t="s">
        <v>2641</v>
      </c>
      <c r="BO835" s="176"/>
      <c r="BP835" s="176">
        <f>VLOOKUP(BM835,$A$879:$F$2731,6,FALSE)</f>
        <v>217</v>
      </c>
      <c r="BQ835" s="175" t="s">
        <v>65</v>
      </c>
      <c r="BR835" s="10">
        <f>BP835*1.3</f>
        <v>282.10000000000002</v>
      </c>
      <c r="BS835" s="10"/>
      <c r="BT835" s="229"/>
      <c r="BU835" s="175" t="s">
        <v>97</v>
      </c>
      <c r="BV835" s="341" t="s">
        <v>2090</v>
      </c>
      <c r="BX835" s="176"/>
      <c r="BY835" s="176">
        <f>VLOOKUP(BV835,$A$879:$F$2731,6,FALSE)</f>
        <v>43</v>
      </c>
      <c r="BZ835" s="175" t="s">
        <v>65</v>
      </c>
      <c r="CA835" s="10">
        <f>BY835*1.3</f>
        <v>55.9</v>
      </c>
      <c r="CB835" s="10"/>
      <c r="CC835" s="229"/>
      <c r="CD835" s="175" t="s">
        <v>97</v>
      </c>
      <c r="CE835" s="341" t="s">
        <v>2128</v>
      </c>
      <c r="CG835" s="176"/>
      <c r="CH835" s="176">
        <f>VLOOKUP(CE835,$A$879:$F$2731,6,FALSE)</f>
        <v>107</v>
      </c>
      <c r="CI835" s="175" t="s">
        <v>65</v>
      </c>
      <c r="CJ835" s="10">
        <f>CH835*1.3</f>
        <v>139.1</v>
      </c>
      <c r="CK835" s="10"/>
      <c r="CL835" s="229"/>
      <c r="CM835" s="175" t="s">
        <v>97</v>
      </c>
      <c r="CN835" s="341" t="s">
        <v>1708</v>
      </c>
      <c r="CP835" s="176"/>
      <c r="CQ835" s="176">
        <f>VLOOKUP(CN835,$A$879:$F$2731,6,FALSE)</f>
        <v>245</v>
      </c>
      <c r="CR835" s="175" t="s">
        <v>65</v>
      </c>
      <c r="CS835" s="10">
        <f>CQ835*1.3</f>
        <v>318.5</v>
      </c>
      <c r="CT835" s="10"/>
      <c r="CU835" s="229"/>
      <c r="CV835" s="175" t="s">
        <v>97</v>
      </c>
      <c r="CW835" s="341" t="s">
        <v>1714</v>
      </c>
      <c r="CY835" s="176"/>
      <c r="CZ835" s="176">
        <f>VLOOKUP(CW835,$A$879:$F$2731,6,FALSE)</f>
        <v>151</v>
      </c>
      <c r="DA835" s="175" t="s">
        <v>65</v>
      </c>
      <c r="DB835" s="10">
        <f>CZ835*1.3</f>
        <v>196.3</v>
      </c>
      <c r="DC835" s="10"/>
      <c r="DD835" s="229"/>
      <c r="DE835" s="175" t="s">
        <v>97</v>
      </c>
      <c r="DF835" s="341" t="s">
        <v>1708</v>
      </c>
      <c r="DH835" s="176"/>
      <c r="DI835" s="176">
        <f>VLOOKUP(DF835,$A$879:$F$2731,6,FALSE)</f>
        <v>245</v>
      </c>
      <c r="DJ835" s="175" t="s">
        <v>65</v>
      </c>
      <c r="DK835" s="10">
        <f>DI835*1.3</f>
        <v>318.5</v>
      </c>
      <c r="DL835" s="10"/>
      <c r="DM835" s="229"/>
      <c r="DN835" s="175" t="s">
        <v>97</v>
      </c>
      <c r="DO835" s="341" t="s">
        <v>2090</v>
      </c>
      <c r="DQ835" s="176"/>
      <c r="DR835" s="176">
        <f>VLOOKUP(DO835,$A$879:$F$2731,6,FALSE)</f>
        <v>43</v>
      </c>
      <c r="DS835" s="175" t="s">
        <v>65</v>
      </c>
      <c r="DT835" s="10">
        <f>DR835*1.3</f>
        <v>55.9</v>
      </c>
      <c r="DU835" s="10"/>
      <c r="DV835" s="229"/>
      <c r="DW835" s="175" t="s">
        <v>97</v>
      </c>
      <c r="DX835" s="341" t="s">
        <v>750</v>
      </c>
      <c r="DZ835" s="176"/>
      <c r="EA835" s="176">
        <f>VLOOKUP(DX835,$A$879:$F$2731,6,FALSE)</f>
        <v>31</v>
      </c>
      <c r="EB835" s="175" t="s">
        <v>65</v>
      </c>
      <c r="EC835" s="10">
        <f>EA835*1.3</f>
        <v>40.300000000000004</v>
      </c>
      <c r="ED835" s="10"/>
      <c r="EE835" s="229"/>
      <c r="EF835" s="175" t="s">
        <v>97</v>
      </c>
      <c r="EG835" s="341" t="s">
        <v>1708</v>
      </c>
      <c r="EI835" s="176"/>
      <c r="EJ835" s="176">
        <f>VLOOKUP(EG835,$A$879:$F$2731,6,FALSE)</f>
        <v>245</v>
      </c>
      <c r="EK835" s="175" t="s">
        <v>65</v>
      </c>
      <c r="EL835" s="10">
        <f>EJ835*1.3</f>
        <v>318.5</v>
      </c>
      <c r="EM835" s="10"/>
      <c r="EN835" s="229"/>
      <c r="EO835" s="175" t="s">
        <v>97</v>
      </c>
      <c r="EP835" s="341" t="s">
        <v>2346</v>
      </c>
      <c r="ER835" s="176"/>
      <c r="ES835" s="176">
        <f>VLOOKUP(EP835,$A$879:$F$2731,6,FALSE)</f>
        <v>369</v>
      </c>
      <c r="ET835" s="175" t="s">
        <v>65</v>
      </c>
      <c r="EU835" s="10">
        <f>ES835*1.3</f>
        <v>479.7</v>
      </c>
      <c r="EV835" s="10"/>
      <c r="EW835" s="229"/>
      <c r="EX835" s="175" t="s">
        <v>97</v>
      </c>
      <c r="EY835" s="341" t="s">
        <v>1799</v>
      </c>
      <c r="FA835" s="176"/>
      <c r="FB835" s="176">
        <f>VLOOKUP(EY835,$A$879:$F$2731,6,FALSE)</f>
        <v>140</v>
      </c>
      <c r="FC835" s="175" t="s">
        <v>65</v>
      </c>
      <c r="FD835" s="10">
        <f>FB835*1.3</f>
        <v>182</v>
      </c>
      <c r="FE835" s="10"/>
      <c r="FF835" s="229"/>
      <c r="FG835" s="175" t="s">
        <v>97</v>
      </c>
      <c r="FH835" s="341" t="s">
        <v>3125</v>
      </c>
      <c r="FJ835" s="176"/>
      <c r="FK835" s="176">
        <f>VLOOKUP(FH835,$A$879:$F$2731,6,FALSE)</f>
        <v>85</v>
      </c>
      <c r="FL835" s="175" t="s">
        <v>65</v>
      </c>
      <c r="FM835" s="10">
        <f>FK835*1.3</f>
        <v>110.5</v>
      </c>
      <c r="FN835" s="10"/>
      <c r="FO835" s="229"/>
      <c r="FP835" s="175" t="s">
        <v>97</v>
      </c>
      <c r="FQ835" s="341" t="s">
        <v>750</v>
      </c>
      <c r="FS835" s="176"/>
      <c r="FT835" s="176">
        <f>VLOOKUP(FQ835,$A$879:$F$2731,6,FALSE)</f>
        <v>31</v>
      </c>
      <c r="FU835" s="175" t="s">
        <v>65</v>
      </c>
      <c r="FV835" s="10">
        <f>FT835*1.3</f>
        <v>40.300000000000004</v>
      </c>
      <c r="FW835" s="10"/>
      <c r="FX835" s="229"/>
      <c r="FY835" s="175" t="s">
        <v>97</v>
      </c>
      <c r="FZ835" s="349" t="s">
        <v>183</v>
      </c>
      <c r="GB835" s="176"/>
      <c r="GC835" s="176" t="e">
        <f>VLOOKUP(FZ835,$A$879:$F$2731,6,FALSE)</f>
        <v>#N/A</v>
      </c>
      <c r="GD835" s="175" t="s">
        <v>65</v>
      </c>
      <c r="GE835" s="10" t="e">
        <f>GC835*1.3</f>
        <v>#N/A</v>
      </c>
      <c r="GF835" s="10"/>
      <c r="GG835" s="229"/>
      <c r="GH835" s="175" t="s">
        <v>97</v>
      </c>
      <c r="GI835" s="341" t="s">
        <v>524</v>
      </c>
      <c r="GK835" s="176"/>
      <c r="GL835" s="176">
        <f>VLOOKUP(GI835,$A$879:$F$2731,6,FALSE)</f>
        <v>148</v>
      </c>
      <c r="GM835" s="175" t="s">
        <v>65</v>
      </c>
      <c r="GN835" s="10">
        <f>GL835*1.3</f>
        <v>192.4</v>
      </c>
      <c r="GO835" s="10"/>
      <c r="GP835" s="229"/>
      <c r="GQ835" s="175" t="s">
        <v>97</v>
      </c>
      <c r="GR835" s="341" t="s">
        <v>1991</v>
      </c>
      <c r="GT835" s="176"/>
      <c r="GU835" s="176">
        <f>VLOOKUP(GR835,$A$879:$F$2731,6,FALSE)</f>
        <v>265</v>
      </c>
      <c r="GV835" s="175" t="s">
        <v>65</v>
      </c>
      <c r="GW835" s="10">
        <f>GU835*1.3</f>
        <v>344.5</v>
      </c>
      <c r="GX835" s="10"/>
      <c r="GY835" s="229"/>
      <c r="GZ835" s="175" t="s">
        <v>97</v>
      </c>
      <c r="HA835" s="341" t="s">
        <v>750</v>
      </c>
      <c r="HC835" s="176"/>
      <c r="HD835" s="176">
        <f>VLOOKUP(HA835,$A$879:$F$2731,6,FALSE)</f>
        <v>31</v>
      </c>
      <c r="HE835" s="175" t="s">
        <v>65</v>
      </c>
      <c r="HF835" s="10">
        <f>HD835*1.3</f>
        <v>40.300000000000004</v>
      </c>
      <c r="HG835" s="10"/>
      <c r="HH835" s="229"/>
      <c r="HI835" s="175" t="s">
        <v>97</v>
      </c>
      <c r="HJ835" s="341" t="s">
        <v>1448</v>
      </c>
      <c r="HL835" s="176"/>
      <c r="HM835" s="176">
        <f>VLOOKUP(HJ835,$A$879:$F$2731,6,FALSE)</f>
        <v>362</v>
      </c>
      <c r="HN835" s="175" t="s">
        <v>65</v>
      </c>
      <c r="HO835" s="10">
        <f>HM835*1.3</f>
        <v>470.6</v>
      </c>
      <c r="HP835" s="10"/>
      <c r="HQ835" s="229"/>
      <c r="HR835" s="175" t="s">
        <v>97</v>
      </c>
      <c r="HS835" s="341" t="s">
        <v>2090</v>
      </c>
      <c r="HU835" s="176"/>
      <c r="HV835" s="176">
        <f>VLOOKUP(HS835,$A$879:$F$2731,6,FALSE)</f>
        <v>43</v>
      </c>
      <c r="HW835" s="175" t="s">
        <v>65</v>
      </c>
      <c r="HX835" s="10">
        <f>HV835*1.3</f>
        <v>55.9</v>
      </c>
      <c r="HY835" s="10"/>
      <c r="HZ835" s="229"/>
      <c r="IA835" s="175" t="s">
        <v>97</v>
      </c>
      <c r="IB835" s="341" t="s">
        <v>524</v>
      </c>
      <c r="ID835" s="176"/>
      <c r="IE835" s="176">
        <f>VLOOKUP(IB835,$A$879:$F$2731,6,FALSE)</f>
        <v>148</v>
      </c>
      <c r="IF835" s="175" t="s">
        <v>65</v>
      </c>
      <c r="IG835" s="10">
        <f>IE835*1.3</f>
        <v>192.4</v>
      </c>
      <c r="IH835" s="10"/>
      <c r="II835" s="229"/>
      <c r="IJ835" s="175" t="s">
        <v>97</v>
      </c>
      <c r="IK835" s="341" t="s">
        <v>531</v>
      </c>
      <c r="IM835" s="176"/>
      <c r="IN835" s="176">
        <f>VLOOKUP(IK835,$A$879:$F$2731,6,FALSE)</f>
        <v>80</v>
      </c>
      <c r="IO835" s="175" t="s">
        <v>65</v>
      </c>
      <c r="IP835" s="10">
        <f>IN835*1.3</f>
        <v>104</v>
      </c>
      <c r="IQ835" s="10"/>
      <c r="IR835" s="229"/>
      <c r="IS835" s="175" t="s">
        <v>97</v>
      </c>
      <c r="IT835" s="341" t="s">
        <v>1708</v>
      </c>
      <c r="IV835" s="176"/>
      <c r="IW835" s="176">
        <f>VLOOKUP(IT835,$A$879:$F$2731,6,FALSE)</f>
        <v>245</v>
      </c>
      <c r="IX835" s="175" t="s">
        <v>65</v>
      </c>
      <c r="IY835" s="10">
        <f>IW835*1.3</f>
        <v>318.5</v>
      </c>
      <c r="IZ835" s="10"/>
      <c r="JA835" s="229"/>
      <c r="JB835" s="175" t="s">
        <v>97</v>
      </c>
      <c r="JC835" s="341" t="s">
        <v>1717</v>
      </c>
      <c r="JE835" s="176"/>
      <c r="JF835" s="176">
        <f>VLOOKUP(JC835,$A$879:$F$2731,6,FALSE)</f>
        <v>49</v>
      </c>
      <c r="JG835" s="175" t="s">
        <v>65</v>
      </c>
      <c r="JH835" s="10">
        <f>JF835*1.3</f>
        <v>63.7</v>
      </c>
      <c r="JI835" s="10"/>
      <c r="JJ835" s="229"/>
      <c r="JK835" s="175" t="s">
        <v>97</v>
      </c>
      <c r="JL835" s="341" t="s">
        <v>2641</v>
      </c>
      <c r="JN835" s="176"/>
      <c r="JO835" s="176">
        <f>VLOOKUP(JL835,$A$879:$F$2731,6,FALSE)</f>
        <v>217</v>
      </c>
      <c r="JP835" s="175" t="s">
        <v>65</v>
      </c>
      <c r="JQ835" s="10">
        <f>JO835*1.3</f>
        <v>282.10000000000002</v>
      </c>
      <c r="JR835" s="10"/>
      <c r="JS835" s="229"/>
      <c r="JT835" s="175" t="s">
        <v>97</v>
      </c>
      <c r="JU835" s="341" t="s">
        <v>1991</v>
      </c>
      <c r="JW835" s="176"/>
      <c r="JX835" s="176">
        <f>VLOOKUP(JU835,$A$879:$F$2731,6,FALSE)</f>
        <v>265</v>
      </c>
      <c r="JY835" s="175" t="s">
        <v>65</v>
      </c>
      <c r="JZ835" s="10">
        <f>JX835*1.3</f>
        <v>344.5</v>
      </c>
      <c r="KA835" s="10"/>
      <c r="KB835" s="229"/>
      <c r="KC835" s="175" t="s">
        <v>97</v>
      </c>
      <c r="KD835" s="349" t="s">
        <v>183</v>
      </c>
      <c r="KF835" s="176"/>
      <c r="KG835" s="176" t="e">
        <f>VLOOKUP(KD835,$A$879:$F$2731,6,FALSE)</f>
        <v>#N/A</v>
      </c>
      <c r="KH835" s="175" t="s">
        <v>65</v>
      </c>
      <c r="KI835" s="10" t="e">
        <f>KG835*1.3</f>
        <v>#N/A</v>
      </c>
      <c r="KJ835" s="10"/>
      <c r="KK835" s="229"/>
      <c r="KL835" s="175" t="s">
        <v>97</v>
      </c>
      <c r="KM835" s="341" t="s">
        <v>531</v>
      </c>
      <c r="KO835" s="176"/>
      <c r="KP835" s="176">
        <f>VLOOKUP(KM835,$A$879:$F$2731,6,FALSE)</f>
        <v>80</v>
      </c>
      <c r="KQ835" s="175" t="s">
        <v>65</v>
      </c>
      <c r="KR835" s="10">
        <f>KP835*1.3</f>
        <v>104</v>
      </c>
      <c r="KS835" s="10"/>
      <c r="KT835" s="229"/>
      <c r="KU835" s="175" t="s">
        <v>97</v>
      </c>
      <c r="KV835" s="341" t="s">
        <v>1714</v>
      </c>
      <c r="KX835" s="176"/>
      <c r="KY835" s="176">
        <f>VLOOKUP(KV835,$A$879:$F$2731,6,FALSE)</f>
        <v>151</v>
      </c>
      <c r="KZ835" s="175" t="s">
        <v>65</v>
      </c>
      <c r="LA835" s="10">
        <f>KY835*1.3</f>
        <v>196.3</v>
      </c>
      <c r="LB835" s="10"/>
      <c r="LC835" s="229"/>
      <c r="LD835" s="175" t="s">
        <v>97</v>
      </c>
      <c r="LE835" s="349" t="s">
        <v>183</v>
      </c>
      <c r="LG835" s="176"/>
      <c r="LH835" s="176" t="e">
        <f>VLOOKUP(LE835,$A$879:$F$2731,6,FALSE)</f>
        <v>#N/A</v>
      </c>
      <c r="LI835" s="175" t="s">
        <v>65</v>
      </c>
      <c r="LJ835" s="10" t="e">
        <f>LH835*1.3</f>
        <v>#N/A</v>
      </c>
      <c r="LK835" s="10"/>
      <c r="LL835" s="229"/>
      <c r="LM835" s="175" t="s">
        <v>97</v>
      </c>
      <c r="LN835" s="341" t="s">
        <v>2046</v>
      </c>
      <c r="LP835" s="176"/>
      <c r="LQ835" s="176">
        <f>VLOOKUP(LN835,$A$879:$F$2731,6,FALSE)</f>
        <v>171</v>
      </c>
      <c r="LR835" s="175" t="s">
        <v>65</v>
      </c>
      <c r="LS835" s="10">
        <f>LQ835*1.3</f>
        <v>222.3</v>
      </c>
      <c r="LT835" s="10"/>
      <c r="LU835" s="229"/>
      <c r="LV835" s="175" t="s">
        <v>97</v>
      </c>
      <c r="LW835" s="341" t="s">
        <v>975</v>
      </c>
      <c r="LY835" s="176"/>
      <c r="LZ835" s="176">
        <f>VLOOKUP(LW835,$A$879:$F$2731,6,FALSE)</f>
        <v>143</v>
      </c>
      <c r="MA835" s="175" t="s">
        <v>65</v>
      </c>
      <c r="MB835" s="10">
        <f>LZ835*1.3</f>
        <v>185.9</v>
      </c>
      <c r="MC835" s="10"/>
      <c r="MD835" s="229"/>
      <c r="ME835" s="175" t="s">
        <v>97</v>
      </c>
      <c r="MF835" s="341" t="s">
        <v>1991</v>
      </c>
      <c r="MH835" s="176"/>
      <c r="MI835" s="176">
        <f>VLOOKUP(MF835,$A$879:$F$2731,6,FALSE)</f>
        <v>265</v>
      </c>
      <c r="MJ835" s="175" t="s">
        <v>65</v>
      </c>
      <c r="MK835" s="10">
        <f>MI835*1.3</f>
        <v>344.5</v>
      </c>
      <c r="ML835" s="10"/>
      <c r="MM835" s="229"/>
      <c r="MN835" s="175" t="s">
        <v>97</v>
      </c>
      <c r="MO835" s="349" t="s">
        <v>183</v>
      </c>
      <c r="MQ835" s="176"/>
      <c r="MR835" s="176" t="e">
        <f>VLOOKUP(MO835,$A$879:$F$2731,6,FALSE)</f>
        <v>#N/A</v>
      </c>
      <c r="MS835" s="175" t="s">
        <v>65</v>
      </c>
      <c r="MT835" s="10" t="e">
        <f>MR835*1.3</f>
        <v>#N/A</v>
      </c>
      <c r="MU835" s="10"/>
      <c r="MV835" s="229"/>
      <c r="MW835" s="175" t="s">
        <v>97</v>
      </c>
      <c r="MX835" s="341" t="s">
        <v>2641</v>
      </c>
      <c r="MZ835" s="176"/>
      <c r="NA835" s="176">
        <f>VLOOKUP(MX835,$A$879:$F$2731,6,FALSE)</f>
        <v>217</v>
      </c>
      <c r="NB835" s="175" t="s">
        <v>65</v>
      </c>
      <c r="NC835" s="10">
        <f>NA835*1.3</f>
        <v>282.10000000000002</v>
      </c>
      <c r="ND835" s="10"/>
      <c r="NE835" s="229"/>
      <c r="NF835" s="175" t="s">
        <v>97</v>
      </c>
      <c r="NG835" s="341" t="s">
        <v>440</v>
      </c>
      <c r="NI835" s="176"/>
      <c r="NJ835" s="176">
        <f>VLOOKUP(NG835,$A$879:$F$2731,6,FALSE)</f>
        <v>37</v>
      </c>
      <c r="NK835" s="175" t="s">
        <v>65</v>
      </c>
      <c r="NL835" s="10">
        <f>NJ835*1.3</f>
        <v>48.1</v>
      </c>
      <c r="NM835" s="10"/>
      <c r="NN835" s="229"/>
      <c r="NO835" s="175" t="s">
        <v>97</v>
      </c>
      <c r="NP835" s="341" t="s">
        <v>444</v>
      </c>
      <c r="NR835" s="176"/>
      <c r="NS835" s="176">
        <f>VLOOKUP(NP835,$A$879:$F$2731,6,FALSE)</f>
        <v>56</v>
      </c>
      <c r="NT835" s="175" t="s">
        <v>65</v>
      </c>
      <c r="NU835" s="10">
        <f>NS835*1.3</f>
        <v>72.8</v>
      </c>
      <c r="NV835" s="10"/>
      <c r="NW835" s="229"/>
      <c r="NX835" s="175" t="s">
        <v>97</v>
      </c>
      <c r="NY835" s="341" t="s">
        <v>2346</v>
      </c>
      <c r="OA835" s="176"/>
      <c r="OB835" s="176">
        <f>VLOOKUP(NY835,$A$879:$F$2731,6,FALSE)</f>
        <v>369</v>
      </c>
      <c r="OC835" s="175" t="s">
        <v>65</v>
      </c>
      <c r="OD835" s="10">
        <f>OB835*1.3</f>
        <v>479.7</v>
      </c>
      <c r="OE835" s="10"/>
      <c r="OF835" s="229"/>
      <c r="OG835" s="175" t="s">
        <v>97</v>
      </c>
      <c r="OH835" s="341" t="s">
        <v>426</v>
      </c>
      <c r="OJ835" s="176"/>
      <c r="OK835" s="176">
        <f>VLOOKUP(OH835,$A$879:$F$2731,6,FALSE)</f>
        <v>44</v>
      </c>
      <c r="OL835" s="175" t="s">
        <v>65</v>
      </c>
      <c r="OM835" s="10">
        <f>OK835*1.3</f>
        <v>57.2</v>
      </c>
      <c r="ON835" s="10"/>
      <c r="OO835" s="229"/>
      <c r="OP835" s="175" t="s">
        <v>97</v>
      </c>
      <c r="OQ835" s="341" t="s">
        <v>1714</v>
      </c>
      <c r="OS835" s="176"/>
      <c r="OT835" s="176">
        <f>VLOOKUP(OQ835,$A$879:$F$2731,6,FALSE)</f>
        <v>151</v>
      </c>
      <c r="OU835" s="175" t="s">
        <v>65</v>
      </c>
      <c r="OV835" s="10">
        <f>OT835*1.3</f>
        <v>196.3</v>
      </c>
      <c r="OW835" s="10"/>
      <c r="OX835" s="229"/>
      <c r="OY835" s="175" t="s">
        <v>97</v>
      </c>
      <c r="OZ835" s="351" t="s">
        <v>531</v>
      </c>
      <c r="PB835" s="176"/>
      <c r="PC835" s="176">
        <f>VLOOKUP(OZ835,$A$879:$F$2731,6,FALSE)</f>
        <v>80</v>
      </c>
      <c r="PD835" s="175" t="s">
        <v>65</v>
      </c>
      <c r="PE835" s="10">
        <f>PC835*1.3</f>
        <v>104</v>
      </c>
      <c r="PF835" s="10"/>
      <c r="PG835" s="229"/>
      <c r="PH835" s="175" t="s">
        <v>97</v>
      </c>
      <c r="PI835" s="341" t="s">
        <v>3125</v>
      </c>
      <c r="PK835" s="176"/>
      <c r="PL835" s="176">
        <f>VLOOKUP(PI835,$A$879:$F$2731,6,FALSE)</f>
        <v>85</v>
      </c>
      <c r="PM835" s="175" t="s">
        <v>65</v>
      </c>
      <c r="PN835" s="10">
        <f>PL835*1.3</f>
        <v>110.5</v>
      </c>
      <c r="PO835" s="10"/>
      <c r="PP835" s="229"/>
      <c r="PQ835" s="175" t="s">
        <v>97</v>
      </c>
      <c r="PR835" s="341" t="s">
        <v>444</v>
      </c>
      <c r="PT835" s="176"/>
      <c r="PU835" s="176">
        <f>VLOOKUP(PR835,$A$879:$F$2731,6,FALSE)</f>
        <v>56</v>
      </c>
      <c r="PV835" s="175" t="s">
        <v>65</v>
      </c>
      <c r="PW835" s="10">
        <f>PU835*1.3</f>
        <v>72.8</v>
      </c>
      <c r="PX835" s="10"/>
      <c r="PY835" s="229"/>
      <c r="PZ835" s="175" t="s">
        <v>97</v>
      </c>
      <c r="QA835" s="343" t="s">
        <v>1717</v>
      </c>
      <c r="QC835" s="176"/>
      <c r="QD835" s="176">
        <f>VLOOKUP(QA835,$A$879:$F$2731,6,FALSE)</f>
        <v>49</v>
      </c>
      <c r="QE835" s="175" t="s">
        <v>65</v>
      </c>
      <c r="QF835" s="10">
        <f>QD835*1.3</f>
        <v>63.7</v>
      </c>
      <c r="QG835" s="10"/>
      <c r="QH835" s="229"/>
      <c r="QI835" s="175" t="s">
        <v>97</v>
      </c>
      <c r="QJ835" s="349" t="s">
        <v>183</v>
      </c>
      <c r="QL835" s="176"/>
      <c r="QM835" s="176" t="e">
        <f>VLOOKUP(QJ835,$A$879:$F$2731,6,FALSE)</f>
        <v>#N/A</v>
      </c>
      <c r="QN835" s="175" t="s">
        <v>65</v>
      </c>
      <c r="QO835" s="10" t="e">
        <f>QM835*1.3</f>
        <v>#N/A</v>
      </c>
      <c r="QP835" s="10"/>
      <c r="QQ835" s="229"/>
      <c r="QR835" s="175" t="s">
        <v>97</v>
      </c>
      <c r="QS835" s="341" t="s">
        <v>531</v>
      </c>
      <c r="QU835" s="176"/>
      <c r="QV835" s="176">
        <f>VLOOKUP(QS835,$A$879:$F$2731,6,FALSE)</f>
        <v>80</v>
      </c>
      <c r="QW835" s="175" t="s">
        <v>65</v>
      </c>
      <c r="QX835" s="10">
        <f>QV835*1.3</f>
        <v>104</v>
      </c>
      <c r="QY835" s="10"/>
      <c r="QZ835" s="229"/>
      <c r="RA835" s="175" t="s">
        <v>97</v>
      </c>
      <c r="RB835" s="341" t="s">
        <v>620</v>
      </c>
      <c r="RD835" s="176"/>
      <c r="RE835" s="176">
        <f>VLOOKUP(RB835,$A$879:$F$2731,6,FALSE)</f>
        <v>226</v>
      </c>
      <c r="RF835" s="175" t="s">
        <v>65</v>
      </c>
      <c r="RG835" s="10">
        <f>RE835*1.3</f>
        <v>293.8</v>
      </c>
      <c r="RH835" s="10"/>
      <c r="RI835" s="229"/>
      <c r="RJ835" s="175" t="s">
        <v>97</v>
      </c>
      <c r="RK835" s="341" t="s">
        <v>1714</v>
      </c>
      <c r="RM835" s="176"/>
      <c r="RN835" s="176">
        <f>VLOOKUP(RK835,$A$879:$F$2731,6,FALSE)</f>
        <v>151</v>
      </c>
      <c r="RO835" s="175" t="s">
        <v>65</v>
      </c>
      <c r="RP835" s="10">
        <f>RN835*1.3</f>
        <v>196.3</v>
      </c>
      <c r="RQ835" s="10"/>
      <c r="RR835" s="229"/>
      <c r="RS835" s="175" t="s">
        <v>97</v>
      </c>
      <c r="RT835" s="349" t="s">
        <v>183</v>
      </c>
      <c r="RV835" s="176"/>
      <c r="RW835" s="176" t="e">
        <f>VLOOKUP(RT835,$A$879:$F$2731,6,FALSE)</f>
        <v>#N/A</v>
      </c>
      <c r="RX835" s="175" t="s">
        <v>65</v>
      </c>
      <c r="RY835" s="10" t="e">
        <f>RW835*1.3</f>
        <v>#N/A</v>
      </c>
      <c r="RZ835" s="10"/>
      <c r="SA835" s="235"/>
      <c r="SB835" s="175" t="s">
        <v>97</v>
      </c>
      <c r="SC835" s="341" t="s">
        <v>435</v>
      </c>
      <c r="SE835" s="176"/>
      <c r="SF835" s="176">
        <f>VLOOKUP(SC835,$A$879:$F$2731,6,FALSE)</f>
        <v>60</v>
      </c>
      <c r="SG835" s="175" t="s">
        <v>65</v>
      </c>
      <c r="SH835" s="10">
        <f>SF835*1.3</f>
        <v>78</v>
      </c>
      <c r="SI835" s="10"/>
      <c r="SJ835" s="235"/>
      <c r="SK835" s="175" t="s">
        <v>97</v>
      </c>
      <c r="SL835" s="341" t="s">
        <v>1715</v>
      </c>
      <c r="SN835" s="176"/>
      <c r="SO835" s="176">
        <f>VLOOKUP(SL835,$A$879:$F$2731,6,FALSE)</f>
        <v>244</v>
      </c>
      <c r="SP835" s="175" t="s">
        <v>65</v>
      </c>
      <c r="SQ835" s="10">
        <f>SO835*1.3</f>
        <v>317.2</v>
      </c>
      <c r="SR835" s="10"/>
      <c r="SS835" s="235"/>
      <c r="ST835" s="175" t="s">
        <v>97</v>
      </c>
      <c r="SU835" s="341" t="s">
        <v>2346</v>
      </c>
      <c r="SW835" s="176"/>
      <c r="SX835" s="176">
        <f>VLOOKUP(SU835,$A$879:$F$2731,6,FALSE)</f>
        <v>369</v>
      </c>
      <c r="SY835" s="175" t="s">
        <v>65</v>
      </c>
      <c r="SZ835" s="10">
        <f>SX835*1.3</f>
        <v>479.7</v>
      </c>
      <c r="TA835" s="10"/>
      <c r="TB835" s="235"/>
      <c r="TC835" s="175" t="s">
        <v>97</v>
      </c>
      <c r="TD835" s="349" t="s">
        <v>183</v>
      </c>
      <c r="TF835" s="176"/>
      <c r="TG835" s="176" t="e">
        <f>VLOOKUP(TD835,$A$879:$F$2731,6,FALSE)</f>
        <v>#N/A</v>
      </c>
      <c r="TH835" s="175" t="s">
        <v>65</v>
      </c>
      <c r="TI835" s="10" t="e">
        <f>TG835*1.3</f>
        <v>#N/A</v>
      </c>
      <c r="TK835" s="235"/>
      <c r="TL835" s="175" t="s">
        <v>97</v>
      </c>
      <c r="TM835" s="341" t="s">
        <v>435</v>
      </c>
      <c r="TO835" s="176"/>
      <c r="TP835" s="176">
        <f>VLOOKUP(TM835,$A$879:$F$2731,6,FALSE)</f>
        <v>60</v>
      </c>
      <c r="TQ835" s="175" t="s">
        <v>65</v>
      </c>
      <c r="TR835" s="10">
        <f>TP835*1.3</f>
        <v>78</v>
      </c>
      <c r="TS835" s="10"/>
      <c r="TT835" s="235"/>
      <c r="TU835" s="175" t="s">
        <v>97</v>
      </c>
      <c r="TV835" s="341" t="s">
        <v>567</v>
      </c>
      <c r="TX835" s="176"/>
      <c r="TY835" s="176">
        <f>VLOOKUP(TV835,$A$879:$F$2731,6,FALSE)</f>
        <v>121</v>
      </c>
      <c r="TZ835" s="175" t="s">
        <v>65</v>
      </c>
      <c r="UA835" s="10">
        <f>TY835*1.3</f>
        <v>157.30000000000001</v>
      </c>
      <c r="UB835" s="10"/>
      <c r="UC835" s="235"/>
      <c r="UD835" s="175" t="s">
        <v>97</v>
      </c>
      <c r="UE835" s="341" t="s">
        <v>2036</v>
      </c>
      <c r="UG835" s="176"/>
      <c r="UH835" s="176">
        <f>VLOOKUP(UE835,$A$879:$F$2731,6,FALSE)</f>
        <v>113</v>
      </c>
      <c r="UI835" s="175" t="s">
        <v>65</v>
      </c>
      <c r="UJ835" s="10">
        <f>UH835*1.3</f>
        <v>146.9</v>
      </c>
      <c r="UK835" s="10"/>
      <c r="UL835" s="235"/>
      <c r="UM835" s="175" t="s">
        <v>97</v>
      </c>
      <c r="UN835" s="349" t="s">
        <v>183</v>
      </c>
      <c r="UP835" s="176"/>
      <c r="UQ835" s="176" t="e">
        <f>VLOOKUP(UN835,$A$879:$F$2731,6,FALSE)</f>
        <v>#N/A</v>
      </c>
      <c r="UR835" s="175" t="s">
        <v>65</v>
      </c>
      <c r="US835" s="10" t="e">
        <f>UQ835*1.3</f>
        <v>#N/A</v>
      </c>
      <c r="UT835" s="10"/>
      <c r="UU835" s="235"/>
      <c r="UV835" s="175" t="s">
        <v>97</v>
      </c>
      <c r="UW835" s="341" t="s">
        <v>1710</v>
      </c>
      <c r="UY835" s="176"/>
      <c r="UZ835" s="176">
        <f>VLOOKUP(UW835,$A$879:$F$2731,6,FALSE)</f>
        <v>118</v>
      </c>
      <c r="VA835" s="175" t="s">
        <v>65</v>
      </c>
      <c r="VB835" s="10">
        <f>UZ835*1.3</f>
        <v>153.4</v>
      </c>
      <c r="VC835" s="10"/>
      <c r="VD835" s="235"/>
      <c r="VE835" s="175" t="s">
        <v>97</v>
      </c>
      <c r="VF835" s="349" t="s">
        <v>183</v>
      </c>
      <c r="VH835" s="176"/>
      <c r="VI835" s="176" t="e">
        <f>VLOOKUP(VF835,$A$879:$F$2731,6,FALSE)</f>
        <v>#N/A</v>
      </c>
      <c r="VJ835" s="175" t="s">
        <v>65</v>
      </c>
      <c r="VK835" s="10" t="e">
        <f>VI835*1.3</f>
        <v>#N/A</v>
      </c>
      <c r="VL835" s="10"/>
      <c r="VM835" s="235"/>
      <c r="VN835" s="175" t="s">
        <v>97</v>
      </c>
      <c r="VO835" s="341" t="s">
        <v>1717</v>
      </c>
      <c r="VQ835" s="176"/>
      <c r="VR835" s="176">
        <f>VLOOKUP(VO835,$A$879:$F$2731,6,FALSE)</f>
        <v>49</v>
      </c>
      <c r="VS835" s="175" t="s">
        <v>65</v>
      </c>
      <c r="VT835" s="10">
        <f>VR835*1.3</f>
        <v>63.7</v>
      </c>
      <c r="VU835" s="10"/>
      <c r="VV835" s="235"/>
      <c r="VW835" s="175" t="s">
        <v>97</v>
      </c>
      <c r="VX835" s="349" t="s">
        <v>183</v>
      </c>
      <c r="VZ835" s="176"/>
      <c r="WA835" s="176" t="e">
        <f>VLOOKUP(VX835,$A$879:$F$2731,6,FALSE)</f>
        <v>#N/A</v>
      </c>
      <c r="WB835" s="175" t="s">
        <v>65</v>
      </c>
      <c r="WC835" s="10" t="e">
        <f>WA835*1.3</f>
        <v>#N/A</v>
      </c>
      <c r="WE835" s="235"/>
      <c r="WF835" s="175" t="s">
        <v>97</v>
      </c>
      <c r="WG835" s="341" t="s">
        <v>1708</v>
      </c>
      <c r="WI835" s="176"/>
      <c r="WJ835" s="176">
        <f>VLOOKUP(WG835,$A$879:$F$2731,6,FALSE)</f>
        <v>245</v>
      </c>
      <c r="WK835" s="175" t="s">
        <v>65</v>
      </c>
      <c r="WL835" s="10">
        <f>WJ835*1.3</f>
        <v>318.5</v>
      </c>
      <c r="WN835" s="235"/>
      <c r="WO835" s="175" t="s">
        <v>97</v>
      </c>
      <c r="WP835" s="341" t="s">
        <v>535</v>
      </c>
      <c r="WQ835" s="176"/>
      <c r="WR835" s="176"/>
      <c r="WS835" s="176">
        <f>VLOOKUP(WP835,$A$879:$F$2731,6,FALSE)</f>
        <v>191</v>
      </c>
      <c r="WT835" s="175" t="s">
        <v>65</v>
      </c>
      <c r="WU835" s="10">
        <f>WS835*1.3</f>
        <v>248.3</v>
      </c>
      <c r="WV835" s="10"/>
      <c r="WW835" s="235"/>
      <c r="WX835" s="175" t="s">
        <v>97</v>
      </c>
      <c r="WY835" s="341" t="s">
        <v>1991</v>
      </c>
      <c r="XA835" s="176"/>
      <c r="XB835" s="176">
        <f>VLOOKUP(WY835,$A$879:$F$2731,6,FALSE)</f>
        <v>265</v>
      </c>
      <c r="XC835" s="175" t="s">
        <v>65</v>
      </c>
      <c r="XD835" s="10">
        <f>XB835*1.3</f>
        <v>344.5</v>
      </c>
      <c r="XF835" s="235"/>
      <c r="XG835" s="175" t="s">
        <v>97</v>
      </c>
      <c r="XH835" s="351" t="s">
        <v>2046</v>
      </c>
      <c r="XJ835" s="176"/>
      <c r="XK835" s="176">
        <f>VLOOKUP(XH835,$A$879:$F$2731,6,FALSE)</f>
        <v>171</v>
      </c>
      <c r="XL835" s="175" t="s">
        <v>65</v>
      </c>
      <c r="XM835" s="10">
        <f>XK835*1.3</f>
        <v>222.3</v>
      </c>
      <c r="XO835" s="235"/>
      <c r="XP835" s="175" t="s">
        <v>97</v>
      </c>
      <c r="XQ835" s="341" t="s">
        <v>2346</v>
      </c>
      <c r="XS835" s="176"/>
      <c r="XT835" s="176">
        <f>VLOOKUP(XQ835,$A$879:$F$2731,6,FALSE)</f>
        <v>369</v>
      </c>
      <c r="XU835" s="175" t="s">
        <v>65</v>
      </c>
      <c r="XV835" s="10">
        <f>XT835*1.3</f>
        <v>479.7</v>
      </c>
      <c r="XW835" s="10"/>
      <c r="XX835" s="235"/>
      <c r="XY835" s="175" t="s">
        <v>97</v>
      </c>
      <c r="XZ835" s="341" t="s">
        <v>1799</v>
      </c>
      <c r="YB835" s="176"/>
      <c r="YC835" s="176">
        <f>VLOOKUP(XZ835,$A$879:$F$2731,6,FALSE)</f>
        <v>140</v>
      </c>
      <c r="YD835" s="175" t="s">
        <v>65</v>
      </c>
      <c r="YE835" s="10">
        <f>YC835*1.3</f>
        <v>182</v>
      </c>
      <c r="YG835" s="235"/>
      <c r="YH835" s="175" t="s">
        <v>97</v>
      </c>
      <c r="YI835" s="341" t="s">
        <v>2465</v>
      </c>
      <c r="YK835" s="176"/>
      <c r="YL835" s="176">
        <f>VLOOKUP(YI835,$A$879:$F$2731,6,FALSE)</f>
        <v>98</v>
      </c>
      <c r="YM835" s="175" t="s">
        <v>65</v>
      </c>
      <c r="YN835" s="10">
        <f>YL835*1.3</f>
        <v>127.4</v>
      </c>
      <c r="YO835" s="10"/>
      <c r="YP835" s="235"/>
      <c r="YQ835" s="175" t="s">
        <v>97</v>
      </c>
      <c r="YR835" s="341" t="s">
        <v>494</v>
      </c>
      <c r="YT835" s="176"/>
      <c r="YU835" s="176">
        <f>VLOOKUP(YR835,$A$879:$F$2731,6,FALSE)</f>
        <v>220</v>
      </c>
      <c r="YV835" s="175" t="s">
        <v>65</v>
      </c>
      <c r="YW835" s="10">
        <f>YU835*1.3</f>
        <v>286</v>
      </c>
      <c r="YY835" s="235"/>
      <c r="YZ835" s="175" t="s">
        <v>97</v>
      </c>
      <c r="ZA835" s="341" t="s">
        <v>1991</v>
      </c>
      <c r="ZC835" s="176"/>
      <c r="ZD835" s="176">
        <f>VLOOKUP(ZA835,$A$879:$F$2731,6,FALSE)</f>
        <v>265</v>
      </c>
      <c r="ZE835" s="175" t="s">
        <v>65</v>
      </c>
      <c r="ZF835" s="10">
        <f>ZD835*1.3</f>
        <v>344.5</v>
      </c>
      <c r="ZH835" s="235"/>
      <c r="ZI835" s="175" t="s">
        <v>97</v>
      </c>
      <c r="ZJ835" s="341" t="s">
        <v>3125</v>
      </c>
      <c r="ZL835" s="176"/>
      <c r="ZM835" s="176">
        <f>VLOOKUP(ZJ835,$A$879:$F$2731,6,FALSE)</f>
        <v>85</v>
      </c>
      <c r="ZN835" s="175" t="s">
        <v>65</v>
      </c>
      <c r="ZO835" s="10">
        <f>ZM835*1.3</f>
        <v>110.5</v>
      </c>
      <c r="ZQ835" s="235"/>
      <c r="ZR835" s="175" t="s">
        <v>97</v>
      </c>
      <c r="ZS835" s="341" t="s">
        <v>440</v>
      </c>
      <c r="ZU835" s="176"/>
      <c r="ZV835" s="176">
        <f>VLOOKUP(ZS835,$A$879:$F$2731,6,FALSE)</f>
        <v>37</v>
      </c>
      <c r="ZW835" s="175" t="s">
        <v>65</v>
      </c>
      <c r="ZX835" s="10">
        <f>ZV835*1.3</f>
        <v>48.1</v>
      </c>
      <c r="ZY835" s="10"/>
      <c r="ZZ835" s="235"/>
      <c r="AAA835" s="175" t="s">
        <v>97</v>
      </c>
      <c r="AAB835" s="341" t="s">
        <v>426</v>
      </c>
      <c r="AAD835" s="176"/>
      <c r="AAE835" s="176">
        <f>VLOOKUP(AAB835,$A$879:$F$2731,6,FALSE)</f>
        <v>44</v>
      </c>
      <c r="AAF835" s="175" t="s">
        <v>65</v>
      </c>
      <c r="AAG835" s="10">
        <f>AAE835*1.3</f>
        <v>57.2</v>
      </c>
      <c r="AAH835" s="10"/>
      <c r="AAI835" s="235"/>
      <c r="AAJ835" s="175" t="s">
        <v>97</v>
      </c>
      <c r="AAK835" s="75" t="s">
        <v>183</v>
      </c>
      <c r="AAM835" s="176"/>
      <c r="AAN835" s="176" t="e">
        <f>VLOOKUP(AAK835,$A$879:$F$2731,6,FALSE)</f>
        <v>#N/A</v>
      </c>
      <c r="AAO835" s="175" t="s">
        <v>65</v>
      </c>
      <c r="AAP835" s="10" t="e">
        <f>AAN835*1.3</f>
        <v>#N/A</v>
      </c>
      <c r="AAQ835" s="10"/>
      <c r="AAR835" s="235"/>
      <c r="AAS835" s="175" t="s">
        <v>97</v>
      </c>
      <c r="AAT835" s="341" t="s">
        <v>491</v>
      </c>
      <c r="AAV835" s="176"/>
      <c r="AAW835" s="176">
        <f>VLOOKUP(AAT835,$A$879:$F$2731,6,FALSE)</f>
        <v>97</v>
      </c>
      <c r="AAX835" s="175" t="s">
        <v>65</v>
      </c>
      <c r="AAY835" s="10">
        <f>AAW835*1.3</f>
        <v>126.10000000000001</v>
      </c>
      <c r="AAZ835" s="10"/>
      <c r="ABA835" s="235"/>
      <c r="ABB835" s="175" t="s">
        <v>97</v>
      </c>
      <c r="ABC835" s="355" t="s">
        <v>2641</v>
      </c>
      <c r="ABE835" s="176"/>
      <c r="ABF835" s="176">
        <f>VLOOKUP(ABC835,$A$879:$F$2731,6,FALSE)</f>
        <v>217</v>
      </c>
      <c r="ABG835" s="175" t="s">
        <v>65</v>
      </c>
      <c r="ABH835" s="10">
        <f>ABF835*1.3</f>
        <v>282.10000000000002</v>
      </c>
      <c r="ABI835" s="10"/>
      <c r="ABJ835" s="235"/>
      <c r="ABK835" s="175" t="s">
        <v>97</v>
      </c>
      <c r="ABL835" s="341" t="s">
        <v>589</v>
      </c>
      <c r="ABN835" s="176"/>
      <c r="ABO835" s="176">
        <f>VLOOKUP(ABL835,$A$879:$F$2731,6,FALSE)</f>
        <v>0</v>
      </c>
      <c r="ABP835" s="175" t="s">
        <v>65</v>
      </c>
      <c r="ABQ835" s="10">
        <f>ABO835*1.3</f>
        <v>0</v>
      </c>
      <c r="ABR835" s="10"/>
      <c r="ABS835" s="235"/>
      <c r="ABT835" s="175" t="s">
        <v>97</v>
      </c>
      <c r="ABU835" s="75" t="s">
        <v>183</v>
      </c>
      <c r="ABW835" s="176"/>
      <c r="ABX835" s="176" t="e">
        <f>VLOOKUP(ABU835,$A$879:$F$2731,6,FALSE)</f>
        <v>#N/A</v>
      </c>
      <c r="ABY835" s="175" t="s">
        <v>65</v>
      </c>
      <c r="ABZ835" s="10" t="e">
        <f>ABX835*1.3</f>
        <v>#N/A</v>
      </c>
      <c r="ACA835" s="10"/>
      <c r="ACB835" s="235"/>
      <c r="ACC835" s="175" t="s">
        <v>97</v>
      </c>
      <c r="ACD835" s="75" t="s">
        <v>183</v>
      </c>
      <c r="ACF835" s="176"/>
      <c r="ACG835" s="176" t="e">
        <f>VLOOKUP(ACD835,$A$879:$F$2731,6,FALSE)</f>
        <v>#N/A</v>
      </c>
      <c r="ACH835" s="175" t="s">
        <v>65</v>
      </c>
      <c r="ACI835" s="10" t="e">
        <f>ACG835*1.3</f>
        <v>#N/A</v>
      </c>
      <c r="ACJ835" s="10"/>
      <c r="ACK835" s="235"/>
      <c r="ACL835" s="175" t="s">
        <v>97</v>
      </c>
      <c r="ACM835" s="75" t="s">
        <v>183</v>
      </c>
      <c r="ACO835" s="176"/>
      <c r="ACP835" s="176" t="e">
        <f>VLOOKUP(ACM835,$A$879:$F$2731,6,FALSE)</f>
        <v>#N/A</v>
      </c>
      <c r="ACQ835" s="175" t="s">
        <v>65</v>
      </c>
      <c r="ACR835" s="10" t="e">
        <f>ACP835*1.3</f>
        <v>#N/A</v>
      </c>
      <c r="ACS835" s="10"/>
      <c r="ACT835" s="235"/>
      <c r="ACU835" s="175" t="s">
        <v>97</v>
      </c>
      <c r="ACV835" s="75" t="s">
        <v>183</v>
      </c>
      <c r="ACX835" s="176"/>
      <c r="ACY835" s="176" t="e">
        <f>VLOOKUP(ACV835,$A$879:$F$2731,6,FALSE)</f>
        <v>#N/A</v>
      </c>
      <c r="ACZ835" s="175" t="s">
        <v>65</v>
      </c>
      <c r="ADA835" s="10" t="e">
        <f>ACY835*1.3</f>
        <v>#N/A</v>
      </c>
      <c r="ADB835" s="10"/>
      <c r="ADC835" s="235"/>
      <c r="ADD835" s="175" t="s">
        <v>97</v>
      </c>
      <c r="ADE835" s="341" t="s">
        <v>431</v>
      </c>
      <c r="ADG835" s="176"/>
      <c r="ADH835" s="176">
        <f>VLOOKUP(ADE835,$A$879:$F$2731,6,FALSE)</f>
        <v>64</v>
      </c>
      <c r="ADI835" s="175" t="s">
        <v>65</v>
      </c>
      <c r="ADJ835" s="10">
        <f>ADH835*1.3</f>
        <v>83.2</v>
      </c>
      <c r="ADL835" s="235"/>
      <c r="ADM835" s="175" t="s">
        <v>97</v>
      </c>
      <c r="ADN835" s="75" t="s">
        <v>183</v>
      </c>
      <c r="ADP835" s="176"/>
      <c r="ADQ835" s="176" t="e">
        <f>VLOOKUP(ADN835,$A$879:$F$2731,6,FALSE)</f>
        <v>#N/A</v>
      </c>
      <c r="ADR835" s="175" t="s">
        <v>65</v>
      </c>
      <c r="ADS835" s="10" t="e">
        <f>ADQ835*1.3</f>
        <v>#N/A</v>
      </c>
      <c r="ADT835" s="10"/>
      <c r="ADU835" s="235"/>
      <c r="ADV835" s="175" t="s">
        <v>97</v>
      </c>
      <c r="ADW835" s="341" t="s">
        <v>549</v>
      </c>
      <c r="ADY835" s="176"/>
      <c r="ADZ835" s="176">
        <f>VLOOKUP(ADW835,$A$879:$F$2731,6,FALSE)</f>
        <v>10</v>
      </c>
      <c r="AEA835" s="175" t="s">
        <v>65</v>
      </c>
      <c r="AEB835" s="10">
        <f>ADZ835*1.3</f>
        <v>13</v>
      </c>
      <c r="AED835" s="235"/>
      <c r="AEE835" s="175" t="s">
        <v>97</v>
      </c>
      <c r="AEF835" s="75" t="s">
        <v>183</v>
      </c>
      <c r="AEH835" s="176"/>
      <c r="AEI835" s="176" t="e">
        <f>VLOOKUP(AEF835,$A$879:$F$2731,6,FALSE)</f>
        <v>#N/A</v>
      </c>
      <c r="AEJ835" s="175" t="s">
        <v>65</v>
      </c>
      <c r="AEK835" s="10" t="e">
        <f>AEI835*1.3</f>
        <v>#N/A</v>
      </c>
      <c r="AEM835" s="235"/>
      <c r="AEN835" s="175" t="s">
        <v>97</v>
      </c>
      <c r="AEO835" s="75" t="s">
        <v>183</v>
      </c>
      <c r="AEQ835" s="176"/>
      <c r="AER835" s="176" t="e">
        <f>VLOOKUP(AEO835,$A$879:$F$2731,6,FALSE)</f>
        <v>#N/A</v>
      </c>
      <c r="AES835" s="175" t="s">
        <v>65</v>
      </c>
      <c r="AET835" s="10" t="e">
        <f>AER835*1.3</f>
        <v>#N/A</v>
      </c>
      <c r="AEV835" s="235"/>
      <c r="AEW835" s="175" t="s">
        <v>97</v>
      </c>
      <c r="AEX835" s="75" t="s">
        <v>183</v>
      </c>
      <c r="AEZ835" s="176"/>
      <c r="AFA835" s="176" t="e">
        <f>VLOOKUP(AEX835,$A$879:$F$2731,6,FALSE)</f>
        <v>#N/A</v>
      </c>
      <c r="AFB835" s="175" t="s">
        <v>65</v>
      </c>
      <c r="AFC835" s="10" t="e">
        <f>AFA835*1.3</f>
        <v>#N/A</v>
      </c>
      <c r="AFD835" s="10"/>
      <c r="AFE835" s="235"/>
      <c r="AFF835" s="175" t="s">
        <v>97</v>
      </c>
      <c r="AFG835" s="75" t="s">
        <v>183</v>
      </c>
      <c r="AFI835" s="176"/>
      <c r="AFJ835" s="176" t="e">
        <f>VLOOKUP(AFG835,$A$879:$F$2731,6,FALSE)</f>
        <v>#N/A</v>
      </c>
      <c r="AFK835" s="175" t="s">
        <v>65</v>
      </c>
      <c r="AFL835" s="10" t="e">
        <f>AFJ835*1.3</f>
        <v>#N/A</v>
      </c>
      <c r="AFM835" s="10"/>
      <c r="AFN835" s="235"/>
      <c r="AFO835" s="175" t="s">
        <v>97</v>
      </c>
      <c r="AFP835" s="75" t="s">
        <v>183</v>
      </c>
      <c r="AFR835" s="176"/>
      <c r="AFS835" s="176" t="e">
        <f>VLOOKUP(AFP835,$A$879:$F$2731,6,FALSE)</f>
        <v>#N/A</v>
      </c>
      <c r="AFT835" s="175" t="s">
        <v>65</v>
      </c>
      <c r="AFU835" s="10" t="e">
        <f>AFS835*1.3</f>
        <v>#N/A</v>
      </c>
      <c r="AFV835" s="10"/>
      <c r="AFW835" s="235"/>
      <c r="AFX835" s="175" t="s">
        <v>97</v>
      </c>
      <c r="AFY835" s="341" t="s">
        <v>1448</v>
      </c>
      <c r="AGA835" s="176"/>
      <c r="AGB835" s="176">
        <f>VLOOKUP(AFY835,$A$879:$F$2731,6,FALSE)</f>
        <v>362</v>
      </c>
      <c r="AGC835" s="175" t="s">
        <v>65</v>
      </c>
      <c r="AGD835" s="10">
        <f>AGB835*1.3</f>
        <v>470.6</v>
      </c>
      <c r="AGE835" s="10"/>
      <c r="AGF835" s="235"/>
      <c r="AGG835" s="175" t="s">
        <v>97</v>
      </c>
      <c r="AGH835" s="341" t="s">
        <v>2641</v>
      </c>
      <c r="AGJ835" s="176"/>
      <c r="AGK835" s="176">
        <f>VLOOKUP(AGH835,$A$879:$F$2731,6,FALSE)</f>
        <v>217</v>
      </c>
      <c r="AGL835" s="175" t="s">
        <v>65</v>
      </c>
      <c r="AGM835" s="10">
        <f>AGK835*1.3</f>
        <v>282.10000000000002</v>
      </c>
      <c r="AGN835" s="10"/>
      <c r="AGO835" s="235"/>
      <c r="AGP835" s="175" t="s">
        <v>97</v>
      </c>
      <c r="AGQ835" s="341" t="s">
        <v>444</v>
      </c>
      <c r="AGS835" s="176"/>
      <c r="AGT835" s="176">
        <f>VLOOKUP(AGQ835,$A$879:$F$2731,6,FALSE)</f>
        <v>56</v>
      </c>
      <c r="AGU835" s="175" t="s">
        <v>65</v>
      </c>
      <c r="AGV835" s="10">
        <f>AGT835*1.3</f>
        <v>72.8</v>
      </c>
      <c r="AGW835" s="10"/>
      <c r="AGX835" s="235"/>
      <c r="AGY835" s="175" t="s">
        <v>97</v>
      </c>
      <c r="AGZ835" s="341" t="s">
        <v>1448</v>
      </c>
      <c r="AHB835" s="176"/>
      <c r="AHC835" s="176">
        <f>VLOOKUP(AGZ835,$A$879:$F$2731,6,FALSE)</f>
        <v>362</v>
      </c>
      <c r="AHD835" s="175" t="s">
        <v>65</v>
      </c>
      <c r="AHE835" s="10">
        <f>AHC835*1.3</f>
        <v>470.6</v>
      </c>
      <c r="AHF835" s="10"/>
      <c r="AHG835" s="235"/>
      <c r="AHH835" s="175" t="s">
        <v>97</v>
      </c>
      <c r="AHI835" s="398" t="s">
        <v>1991</v>
      </c>
      <c r="AHK835" s="176"/>
      <c r="AHL835" s="176">
        <f>VLOOKUP(AHI835,$A$879:$F$2731,6,FALSE)</f>
        <v>265</v>
      </c>
      <c r="AHM835" s="175" t="s">
        <v>65</v>
      </c>
      <c r="AHN835" s="10">
        <f>AHL835*1.3</f>
        <v>344.5</v>
      </c>
      <c r="AHO835" s="10"/>
      <c r="AHP835" s="235"/>
      <c r="AHQ835" s="175" t="s">
        <v>97</v>
      </c>
      <c r="AHR835" s="341" t="s">
        <v>2346</v>
      </c>
      <c r="AHT835" s="176"/>
      <c r="AHU835" s="176">
        <f>VLOOKUP(AHR835,$A$879:$F$2731,6,FALSE)</f>
        <v>369</v>
      </c>
      <c r="AHV835" s="175" t="s">
        <v>65</v>
      </c>
      <c r="AHW835" s="10">
        <f>AHU835*1.3</f>
        <v>479.7</v>
      </c>
      <c r="AHX835" s="10"/>
      <c r="AHY835" s="235"/>
      <c r="AHZ835" s="175" t="s">
        <v>97</v>
      </c>
      <c r="AIA835" s="341" t="s">
        <v>2641</v>
      </c>
      <c r="AIC835" s="176"/>
      <c r="AID835" s="176">
        <f>VLOOKUP(AIA835,$A$879:$F$2731,6,FALSE)</f>
        <v>217</v>
      </c>
      <c r="AIE835" s="175" t="s">
        <v>65</v>
      </c>
      <c r="AIF835" s="10">
        <f>AID835*1.3</f>
        <v>282.10000000000002</v>
      </c>
      <c r="AIG835" s="10"/>
      <c r="AIH835" s="235"/>
      <c r="AII835" s="175" t="s">
        <v>97</v>
      </c>
      <c r="AIJ835" s="341" t="s">
        <v>1991</v>
      </c>
      <c r="AIL835" s="176"/>
      <c r="AIM835" s="176">
        <f>VLOOKUP(AIJ835,$A$879:$F$2731,6,FALSE)</f>
        <v>265</v>
      </c>
      <c r="AIN835" s="175" t="s">
        <v>65</v>
      </c>
      <c r="AIO835" s="10">
        <f>AIM835*1.3</f>
        <v>344.5</v>
      </c>
      <c r="AIP835" s="10"/>
      <c r="AIQ835" s="235"/>
      <c r="AIR835" s="175" t="s">
        <v>97</v>
      </c>
      <c r="AIS835" s="341" t="s">
        <v>1448</v>
      </c>
      <c r="AIU835" s="176"/>
      <c r="AIV835" s="176">
        <f>VLOOKUP(AIS835,$A$879:$F$2731,6,FALSE)</f>
        <v>362</v>
      </c>
      <c r="AIW835" s="175" t="s">
        <v>65</v>
      </c>
      <c r="AIX835" s="10">
        <f>AIV835*1.3</f>
        <v>470.6</v>
      </c>
      <c r="AIY835" s="10"/>
      <c r="AIZ835" s="235"/>
      <c r="AJA835" s="175" t="s">
        <v>97</v>
      </c>
      <c r="AJB835" s="351" t="s">
        <v>2641</v>
      </c>
      <c r="AJD835" s="176"/>
      <c r="AJE835" s="176">
        <f>VLOOKUP(AJB835,$A$879:$F$2731,6,FALSE)</f>
        <v>217</v>
      </c>
      <c r="AJF835" s="175" t="s">
        <v>65</v>
      </c>
      <c r="AJG835" s="10">
        <f>AJE835*1.3</f>
        <v>282.10000000000002</v>
      </c>
      <c r="AJH835" s="10"/>
      <c r="AJI835" s="235"/>
      <c r="AJJ835" s="175" t="s">
        <v>97</v>
      </c>
      <c r="AJK835" s="341" t="s">
        <v>2346</v>
      </c>
      <c r="AJM835" s="176"/>
      <c r="AJN835" s="176">
        <f>VLOOKUP(AJK835,$A$879:$F$2731,6,FALSE)</f>
        <v>369</v>
      </c>
      <c r="AJO835" s="175" t="s">
        <v>65</v>
      </c>
      <c r="AJP835" s="10">
        <f>AJN835*1.3</f>
        <v>479.7</v>
      </c>
      <c r="AJQ835" s="10"/>
      <c r="AJR835" s="235"/>
      <c r="AJS835" s="175" t="s">
        <v>97</v>
      </c>
      <c r="AJT835" s="347" t="s">
        <v>524</v>
      </c>
      <c r="AJV835" s="176"/>
      <c r="AJW835" s="176">
        <f>VLOOKUP(AJT835,$A$879:$F$2731,6,FALSE)</f>
        <v>148</v>
      </c>
      <c r="AJX835" s="175" t="s">
        <v>65</v>
      </c>
      <c r="AJY835" s="10">
        <f>AJW835*1.3</f>
        <v>192.4</v>
      </c>
      <c r="AJZ835" s="10"/>
      <c r="AKA835" s="235"/>
      <c r="AKB835" s="175" t="s">
        <v>97</v>
      </c>
      <c r="AKC835" s="341" t="s">
        <v>444</v>
      </c>
      <c r="AKE835" s="176"/>
      <c r="AKF835" s="176">
        <f>VLOOKUP(AKC835,$A$879:$F$2731,6,FALSE)</f>
        <v>56</v>
      </c>
      <c r="AKG835" s="175" t="s">
        <v>65</v>
      </c>
      <c r="AKH835" s="10">
        <f>AKF835*1.3</f>
        <v>72.8</v>
      </c>
      <c r="AKI835" s="10"/>
      <c r="AKJ835" s="235"/>
      <c r="AKK835" s="175" t="s">
        <v>97</v>
      </c>
      <c r="AKL835" s="341" t="s">
        <v>535</v>
      </c>
      <c r="AKN835" s="176"/>
      <c r="AKO835" s="176">
        <f>VLOOKUP(AKL835,$A$879:$F$2731,6,FALSE)</f>
        <v>191</v>
      </c>
      <c r="AKP835" s="175" t="s">
        <v>65</v>
      </c>
      <c r="AKQ835" s="10">
        <f>AKO835*1.3</f>
        <v>248.3</v>
      </c>
      <c r="AKR835" s="10"/>
      <c r="AKS835" s="235"/>
      <c r="AKT835" s="175" t="s">
        <v>97</v>
      </c>
      <c r="AKU835" s="341" t="s">
        <v>1714</v>
      </c>
      <c r="AKW835" s="176"/>
      <c r="AKX835" s="176">
        <f>VLOOKUP(AKU835,$A$879:$F$2731,6,FALSE)</f>
        <v>151</v>
      </c>
      <c r="AKY835" s="175" t="s">
        <v>65</v>
      </c>
      <c r="AKZ835" s="10">
        <f>AKX835*1.3</f>
        <v>196.3</v>
      </c>
      <c r="ALA835" s="10"/>
      <c r="ALB835" s="235"/>
      <c r="ALC835" s="175" t="s">
        <v>97</v>
      </c>
      <c r="ALD835" s="341" t="s">
        <v>1708</v>
      </c>
      <c r="ALF835" s="176"/>
      <c r="ALG835" s="176">
        <f>VLOOKUP(ALD835,$A$879:$F$2731,6,FALSE)</f>
        <v>245</v>
      </c>
      <c r="ALH835" s="175" t="s">
        <v>65</v>
      </c>
      <c r="ALI835" s="10">
        <f>ALG835*1.3</f>
        <v>318.5</v>
      </c>
      <c r="ALJ835" s="10"/>
      <c r="ALK835" s="235"/>
      <c r="ALL835" s="175" t="s">
        <v>97</v>
      </c>
      <c r="ALM835" s="341" t="s">
        <v>1448</v>
      </c>
      <c r="ALO835" s="176"/>
      <c r="ALP835" s="176">
        <f>VLOOKUP(ALM835,$A$879:$F$2731,6,FALSE)</f>
        <v>362</v>
      </c>
      <c r="ALQ835" s="175" t="s">
        <v>65</v>
      </c>
      <c r="ALR835" s="10">
        <f>ALP835*1.3</f>
        <v>470.6</v>
      </c>
      <c r="ALS835" s="10"/>
      <c r="ALT835" s="235"/>
      <c r="ALU835" s="175" t="s">
        <v>97</v>
      </c>
      <c r="ALV835" s="341" t="s">
        <v>2090</v>
      </c>
      <c r="ALX835" s="176"/>
      <c r="ALY835" s="176">
        <f>VLOOKUP(ALV835,$A$879:$F$2731,6,FALSE)</f>
        <v>43</v>
      </c>
      <c r="ALZ835" s="175" t="s">
        <v>65</v>
      </c>
      <c r="AMA835" s="10">
        <f>ALY835*1.3</f>
        <v>55.9</v>
      </c>
      <c r="AMB835" s="10"/>
      <c r="AMC835" s="235"/>
      <c r="AMD835" s="175" t="s">
        <v>97</v>
      </c>
      <c r="AME835" s="401" t="s">
        <v>2346</v>
      </c>
      <c r="AMG835" s="176"/>
      <c r="AMH835" s="176">
        <f>VLOOKUP(AME835,$A$879:$F$2731,6,FALSE)</f>
        <v>369</v>
      </c>
      <c r="AMI835" s="175" t="s">
        <v>65</v>
      </c>
      <c r="AMJ835" s="10">
        <f>AMH835*1.3</f>
        <v>479.7</v>
      </c>
      <c r="AMK835" s="10"/>
      <c r="AML835" s="235"/>
      <c r="AMM835" s="175" t="s">
        <v>97</v>
      </c>
      <c r="AMN835" s="343" t="s">
        <v>531</v>
      </c>
      <c r="AMP835" s="176"/>
      <c r="AMQ835" s="176">
        <f>VLOOKUP(AMN835,$A$879:$F$2731,6,FALSE)</f>
        <v>80</v>
      </c>
      <c r="AMR835" s="175" t="s">
        <v>65</v>
      </c>
      <c r="AMS835" s="10">
        <f>AMQ835*1.3</f>
        <v>104</v>
      </c>
      <c r="AMT835" s="10"/>
      <c r="AMU835" s="235"/>
      <c r="AMV835" s="175" t="s">
        <v>97</v>
      </c>
      <c r="AMW835" s="341" t="s">
        <v>1714</v>
      </c>
      <c r="AMY835" s="176"/>
      <c r="AMZ835" s="176">
        <f>VLOOKUP(AMW835,$A$879:$F$2731,6,FALSE)</f>
        <v>151</v>
      </c>
      <c r="ANA835" s="175" t="s">
        <v>65</v>
      </c>
      <c r="ANB835" s="10">
        <f>AMZ835*1.3</f>
        <v>196.3</v>
      </c>
      <c r="ANC835" s="10"/>
      <c r="AND835" s="235"/>
      <c r="ANE835" s="175" t="s">
        <v>97</v>
      </c>
      <c r="ANF835" s="341" t="s">
        <v>2036</v>
      </c>
      <c r="ANH835" s="176"/>
      <c r="ANI835" s="176">
        <f>VLOOKUP(ANF835,$A$879:$F$2731,6,FALSE)</f>
        <v>113</v>
      </c>
      <c r="ANJ835" s="175" t="s">
        <v>65</v>
      </c>
      <c r="ANK835" s="10">
        <f>ANI835*1.3</f>
        <v>146.9</v>
      </c>
      <c r="ANL835" s="10"/>
      <c r="ANM835" s="235"/>
      <c r="ANN835" s="175" t="s">
        <v>97</v>
      </c>
      <c r="ANO835" s="351" t="s">
        <v>2641</v>
      </c>
      <c r="ANQ835" s="176"/>
      <c r="ANR835" s="176">
        <f>VLOOKUP(ANO835,$A$879:$F$2731,6,FALSE)</f>
        <v>217</v>
      </c>
      <c r="ANS835" s="175" t="s">
        <v>65</v>
      </c>
      <c r="ANT835" s="10">
        <f>ANR835*1.3</f>
        <v>282.10000000000002</v>
      </c>
      <c r="ANU835" s="10"/>
      <c r="ANV835" s="235"/>
      <c r="ANW835" s="175" t="s">
        <v>97</v>
      </c>
      <c r="ANX835" s="341" t="s">
        <v>971</v>
      </c>
      <c r="ANZ835" s="176"/>
      <c r="AOA835" s="176">
        <f>VLOOKUP(ANX835,$A$879:$F$2731,6,FALSE)</f>
        <v>94</v>
      </c>
      <c r="AOB835" s="175" t="s">
        <v>65</v>
      </c>
      <c r="AOC835" s="10">
        <f>AOA835*1.3</f>
        <v>122.2</v>
      </c>
      <c r="AOD835" s="10"/>
      <c r="AOE835" s="235"/>
      <c r="AOF835" s="175" t="s">
        <v>97</v>
      </c>
      <c r="AOG835" s="75" t="s">
        <v>183</v>
      </c>
      <c r="AOI835" s="176"/>
      <c r="AOJ835" s="176" t="e">
        <f>VLOOKUP(AOG835,$A$879:$F$2731,6,FALSE)</f>
        <v>#N/A</v>
      </c>
      <c r="AOK835" s="175" t="s">
        <v>65</v>
      </c>
      <c r="AOL835" s="10" t="e">
        <f>AOJ835*1.3</f>
        <v>#N/A</v>
      </c>
      <c r="AOM835" s="10"/>
      <c r="AON835" s="235"/>
      <c r="AOO835" s="175" t="s">
        <v>97</v>
      </c>
      <c r="AOP835" s="341" t="s">
        <v>2641</v>
      </c>
      <c r="AOR835" s="176"/>
      <c r="AOS835" s="176">
        <f>VLOOKUP(AOP835,$A$879:$F$2731,6,FALSE)</f>
        <v>217</v>
      </c>
      <c r="AOT835" s="175" t="s">
        <v>65</v>
      </c>
      <c r="AOU835" s="10">
        <f>AOS835*1.3</f>
        <v>282.10000000000002</v>
      </c>
      <c r="AOV835" s="10"/>
      <c r="AOW835" s="235"/>
      <c r="AOX835" s="175" t="s">
        <v>97</v>
      </c>
      <c r="AOY835" s="404" t="s">
        <v>1991</v>
      </c>
      <c r="APA835" s="176"/>
      <c r="APB835" s="176">
        <f>VLOOKUP(AOY835,$A$879:$F$2731,6,FALSE)</f>
        <v>265</v>
      </c>
      <c r="APC835" s="175" t="s">
        <v>65</v>
      </c>
      <c r="APD835" s="10">
        <f>APB835*1.3</f>
        <v>344.5</v>
      </c>
      <c r="APE835" s="10"/>
      <c r="APF835" s="235"/>
      <c r="APG835" s="175" t="s">
        <v>97</v>
      </c>
      <c r="APH835" s="341" t="s">
        <v>435</v>
      </c>
      <c r="APJ835" s="176"/>
      <c r="APK835" s="176">
        <f>VLOOKUP(APH835,$A$879:$F$2731,6,FALSE)</f>
        <v>60</v>
      </c>
      <c r="APL835" s="175" t="s">
        <v>65</v>
      </c>
      <c r="APM835" s="10">
        <f>APK835*1.3</f>
        <v>78</v>
      </c>
      <c r="APN835" s="10"/>
      <c r="APO835" s="235"/>
      <c r="APP835" s="175" t="s">
        <v>97</v>
      </c>
      <c r="APQ835" s="75" t="s">
        <v>183</v>
      </c>
      <c r="APS835" s="176"/>
      <c r="APT835" s="176" t="e">
        <f>VLOOKUP(APQ835,$A$879:$F$2731,6,FALSE)</f>
        <v>#N/A</v>
      </c>
      <c r="APU835" s="175" t="s">
        <v>65</v>
      </c>
      <c r="APV835" s="10" t="e">
        <f>APT835*1.3</f>
        <v>#N/A</v>
      </c>
      <c r="APW835" s="10"/>
      <c r="APX835" s="235"/>
      <c r="APY835" s="175" t="s">
        <v>97</v>
      </c>
      <c r="APZ835" s="341" t="s">
        <v>524</v>
      </c>
      <c r="AQB835" s="176"/>
      <c r="AQC835" s="176">
        <f>VLOOKUP(APZ835,$A$879:$F$2731,6,FALSE)</f>
        <v>148</v>
      </c>
      <c r="AQD835" s="175" t="s">
        <v>65</v>
      </c>
      <c r="AQE835" s="10">
        <f>AQC835*1.3</f>
        <v>192.4</v>
      </c>
      <c r="AQF835" s="10"/>
      <c r="AQG835" s="235"/>
      <c r="AQH835" s="175" t="s">
        <v>97</v>
      </c>
      <c r="AQI835" s="341" t="s">
        <v>1708</v>
      </c>
      <c r="AQK835" s="176"/>
      <c r="AQL835" s="176">
        <f>VLOOKUP(AQI835,$A$879:$F$2731,6,FALSE)</f>
        <v>245</v>
      </c>
      <c r="AQM835" s="175" t="s">
        <v>65</v>
      </c>
      <c r="AQN835" s="10">
        <f>AQL835*1.3</f>
        <v>318.5</v>
      </c>
      <c r="AQO835" s="10"/>
      <c r="AQP835" s="235"/>
      <c r="AQQ835" s="175" t="s">
        <v>97</v>
      </c>
      <c r="AQR835" s="75" t="s">
        <v>183</v>
      </c>
      <c r="AQT835" s="176"/>
      <c r="AQU835" s="176" t="e">
        <f>VLOOKUP(AQR835,$A$879:$F$2731,6,FALSE)</f>
        <v>#N/A</v>
      </c>
      <c r="AQV835" s="175" t="s">
        <v>65</v>
      </c>
      <c r="AQW835" s="10" t="e">
        <f>AQU835*1.3</f>
        <v>#N/A</v>
      </c>
      <c r="AQX835" s="10"/>
      <c r="AQY835" s="235"/>
      <c r="AQZ835" s="175" t="s">
        <v>97</v>
      </c>
      <c r="ARA835" s="75" t="s">
        <v>183</v>
      </c>
      <c r="ARC835" s="176"/>
      <c r="ARD835" s="176" t="e">
        <f>VLOOKUP(ARA835,$A$879:$F$2731,6,FALSE)</f>
        <v>#N/A</v>
      </c>
      <c r="ARE835" s="175" t="s">
        <v>65</v>
      </c>
      <c r="ARF835" s="10" t="e">
        <f>ARD835*1.3</f>
        <v>#N/A</v>
      </c>
      <c r="ARG835" s="10"/>
      <c r="ARH835" s="235"/>
      <c r="ARI835" s="175" t="s">
        <v>97</v>
      </c>
      <c r="ARJ835" s="75" t="s">
        <v>183</v>
      </c>
      <c r="ARL835" s="176"/>
      <c r="ARM835" s="176" t="e">
        <f>VLOOKUP(ARJ835,$A$879:$F$2731,6,FALSE)</f>
        <v>#N/A</v>
      </c>
      <c r="ARN835" s="175" t="s">
        <v>65</v>
      </c>
      <c r="ARO835" s="10" t="e">
        <f>ARM835*1.3</f>
        <v>#N/A</v>
      </c>
      <c r="ARP835" s="10"/>
      <c r="ARQ835" s="235"/>
      <c r="ARR835" s="175" t="s">
        <v>97</v>
      </c>
      <c r="ARS835" s="75" t="s">
        <v>183</v>
      </c>
      <c r="ARU835" s="176"/>
      <c r="ARV835" s="176" t="e">
        <f>VLOOKUP(ARS835,$A$879:$F$2731,6,FALSE)</f>
        <v>#N/A</v>
      </c>
      <c r="ARW835" s="175" t="s">
        <v>65</v>
      </c>
      <c r="ARX835" s="10" t="e">
        <f>ARV835*1.3</f>
        <v>#N/A</v>
      </c>
      <c r="ARY835" s="10"/>
      <c r="ARZ835" s="235"/>
      <c r="ASA835" s="175" t="s">
        <v>97</v>
      </c>
      <c r="ASB835" s="341" t="s">
        <v>448</v>
      </c>
      <c r="ASD835" s="176"/>
      <c r="ASE835" s="176">
        <f>VLOOKUP(ASB835,$A$879:$F$2731,6,FALSE)</f>
        <v>93</v>
      </c>
      <c r="ASF835" s="175" t="s">
        <v>65</v>
      </c>
      <c r="ASG835" s="10">
        <f>ASE835*1.3</f>
        <v>120.9</v>
      </c>
      <c r="ASH835" s="10"/>
      <c r="ASI835" s="235"/>
      <c r="ASJ835" s="175" t="s">
        <v>97</v>
      </c>
      <c r="ASK835" s="75" t="s">
        <v>183</v>
      </c>
      <c r="ASM835" s="176"/>
      <c r="ASN835" s="176" t="e">
        <f>VLOOKUP(ASK835,$A$879:$F$2731,6,FALSE)</f>
        <v>#N/A</v>
      </c>
      <c r="ASO835" s="175" t="s">
        <v>65</v>
      </c>
      <c r="ASP835" s="10" t="e">
        <f>ASN835*1.3</f>
        <v>#N/A</v>
      </c>
      <c r="ASQ835" s="10"/>
      <c r="ASR835" s="235"/>
      <c r="ASS835" s="175" t="s">
        <v>97</v>
      </c>
      <c r="AST835" s="341" t="s">
        <v>567</v>
      </c>
      <c r="ASV835" s="176"/>
      <c r="ASW835" s="176">
        <f>VLOOKUP(AST835,$A$879:$F$2731,6,FALSE)</f>
        <v>121</v>
      </c>
      <c r="ASX835" s="175" t="s">
        <v>65</v>
      </c>
      <c r="ASY835" s="10">
        <f>ASW835*1.3</f>
        <v>157.30000000000001</v>
      </c>
      <c r="ASZ835" s="10"/>
      <c r="ATA835" s="235"/>
      <c r="ATB835" s="175" t="s">
        <v>97</v>
      </c>
      <c r="ATC835" s="75" t="s">
        <v>183</v>
      </c>
      <c r="ATE835" s="176"/>
      <c r="ATF835" s="176" t="e">
        <f>VLOOKUP(ATC835,$A$879:$F$2731,6,FALSE)</f>
        <v>#N/A</v>
      </c>
      <c r="ATG835" s="175" t="s">
        <v>65</v>
      </c>
      <c r="ATH835" s="10" t="e">
        <f>ATF835*1.3</f>
        <v>#N/A</v>
      </c>
      <c r="ATI835" s="10"/>
      <c r="ATJ835" s="235"/>
      <c r="ATK835" s="175" t="s">
        <v>97</v>
      </c>
      <c r="ATL835" s="75" t="s">
        <v>183</v>
      </c>
      <c r="ATN835" s="176"/>
      <c r="ATO835" s="176" t="e">
        <f>VLOOKUP(ATL835,$A$879:$F$2731,6,FALSE)</f>
        <v>#N/A</v>
      </c>
      <c r="ATP835" s="175" t="s">
        <v>65</v>
      </c>
      <c r="ATQ835" s="10" t="e">
        <f>ATO835*1.3</f>
        <v>#N/A</v>
      </c>
      <c r="ATR835" s="10"/>
      <c r="ATS835" s="235"/>
      <c r="ATT835" s="175" t="s">
        <v>97</v>
      </c>
      <c r="ATU835" s="75" t="s">
        <v>183</v>
      </c>
      <c r="ATW835" s="176"/>
      <c r="ATX835" s="176" t="e">
        <f>VLOOKUP(ATU835,$A$879:$F$2731,6,FALSE)</f>
        <v>#N/A</v>
      </c>
      <c r="ATY835" s="175" t="s">
        <v>65</v>
      </c>
      <c r="ATZ835" s="10" t="e">
        <f>ATX835*1.3</f>
        <v>#N/A</v>
      </c>
      <c r="AUA835" s="10"/>
      <c r="AUB835" s="235"/>
      <c r="AUC835" s="175" t="s">
        <v>97</v>
      </c>
      <c r="AUD835" s="75" t="s">
        <v>183</v>
      </c>
      <c r="AUF835" s="176"/>
      <c r="AUG835" s="176" t="e">
        <f>VLOOKUP(AUD835,$A$879:$F$2731,6,FALSE)</f>
        <v>#N/A</v>
      </c>
      <c r="AUH835" s="175" t="s">
        <v>65</v>
      </c>
      <c r="AUI835" s="10" t="e">
        <f>AUG835*1.3</f>
        <v>#N/A</v>
      </c>
      <c r="AUJ835" s="10"/>
      <c r="AUK835" s="235"/>
      <c r="AUL835" s="175" t="s">
        <v>97</v>
      </c>
      <c r="AUM835" s="75" t="s">
        <v>183</v>
      </c>
      <c r="AUO835" s="176"/>
      <c r="AUP835" s="176" t="e">
        <f>VLOOKUP(AUM835,$A$879:$F$2731,6,FALSE)</f>
        <v>#N/A</v>
      </c>
      <c r="AUQ835" s="175" t="s">
        <v>65</v>
      </c>
      <c r="AUR835" s="10" t="e">
        <f>AUP835*1.3</f>
        <v>#N/A</v>
      </c>
      <c r="AUS835" s="10"/>
      <c r="AUT835" s="235"/>
      <c r="AUU835" s="175" t="s">
        <v>97</v>
      </c>
      <c r="AUV835" s="75" t="s">
        <v>183</v>
      </c>
      <c r="AUX835" s="176"/>
      <c r="AUY835" s="176" t="e">
        <f>VLOOKUP(AUV835,$A$879:$F$2731,6,FALSE)</f>
        <v>#N/A</v>
      </c>
      <c r="AUZ835" s="175" t="s">
        <v>65</v>
      </c>
      <c r="AVA835" s="10" t="e">
        <f>AUY835*1.3</f>
        <v>#N/A</v>
      </c>
      <c r="AVB835" s="10"/>
      <c r="AVC835" s="235"/>
      <c r="AVD835" s="175" t="s">
        <v>97</v>
      </c>
      <c r="AVE835" s="75" t="s">
        <v>183</v>
      </c>
      <c r="AVG835" s="176"/>
      <c r="AVH835" s="176" t="e">
        <f>VLOOKUP(AVE835,$A$879:$F$2731,6,FALSE)</f>
        <v>#N/A</v>
      </c>
      <c r="AVI835" s="175" t="s">
        <v>65</v>
      </c>
      <c r="AVJ835" s="10" t="e">
        <f>AVH835*1.3</f>
        <v>#N/A</v>
      </c>
      <c r="AVK835" s="10"/>
      <c r="AVL835" s="235"/>
      <c r="AVM835" s="175" t="s">
        <v>97</v>
      </c>
      <c r="AVN835" s="75" t="s">
        <v>183</v>
      </c>
      <c r="AVP835" s="176"/>
      <c r="AVQ835" s="176" t="e">
        <f>VLOOKUP(AVN835,$A$879:$F$2731,6,FALSE)</f>
        <v>#N/A</v>
      </c>
      <c r="AVR835" s="175" t="s">
        <v>65</v>
      </c>
      <c r="AVS835" s="10" t="e">
        <f>AVQ835*1.3</f>
        <v>#N/A</v>
      </c>
      <c r="AVT835" s="10"/>
      <c r="AVU835" s="235"/>
      <c r="AVV835" s="175" t="s">
        <v>97</v>
      </c>
      <c r="AVW835" s="75" t="s">
        <v>183</v>
      </c>
      <c r="AVY835" s="176"/>
      <c r="AVZ835" s="176" t="e">
        <f>VLOOKUP(AVW835,$A$879:$F$2731,6,FALSE)</f>
        <v>#N/A</v>
      </c>
      <c r="AWA835" s="175" t="s">
        <v>65</v>
      </c>
      <c r="AWB835" s="10" t="e">
        <f>AVZ835*1.3</f>
        <v>#N/A</v>
      </c>
      <c r="AWC835" s="10"/>
      <c r="AWD835" s="235"/>
      <c r="AWE835" s="175" t="s">
        <v>97</v>
      </c>
      <c r="AWF835" s="75" t="s">
        <v>183</v>
      </c>
      <c r="AWH835" s="176"/>
      <c r="AWI835" s="176" t="e">
        <f>VLOOKUP(AWF835,$A$879:$F$2731,6,FALSE)</f>
        <v>#N/A</v>
      </c>
      <c r="AWJ835" s="175" t="s">
        <v>65</v>
      </c>
      <c r="AWK835" s="10" t="e">
        <f>AWI835*1.3</f>
        <v>#N/A</v>
      </c>
      <c r="AWL835" s="10"/>
      <c r="AWM835" s="235"/>
      <c r="AWN835" s="175" t="s">
        <v>97</v>
      </c>
      <c r="AWO835" s="341" t="s">
        <v>2465</v>
      </c>
      <c r="AWQ835" s="176"/>
      <c r="AWR835" s="176">
        <f>VLOOKUP(AWO835,$A$879:$F$2731,6,FALSE)</f>
        <v>98</v>
      </c>
      <c r="AWS835" s="175" t="s">
        <v>65</v>
      </c>
      <c r="AWT835" s="10">
        <f>AWR835*1.3</f>
        <v>127.4</v>
      </c>
      <c r="AWU835" s="10"/>
      <c r="AWV835" s="235"/>
      <c r="AWW835" s="175" t="s">
        <v>97</v>
      </c>
      <c r="AWX835" s="341" t="s">
        <v>1991</v>
      </c>
      <c r="AWZ835" s="176"/>
      <c r="AXA835" s="176">
        <f>VLOOKUP(AWX835,$A$879:$F$2731,6,FALSE)</f>
        <v>265</v>
      </c>
      <c r="AXB835" s="175" t="s">
        <v>65</v>
      </c>
      <c r="AXC835" s="10">
        <f>AXA835*1.3</f>
        <v>344.5</v>
      </c>
      <c r="AXD835" s="10"/>
      <c r="AXE835" s="235"/>
      <c r="AXF835" s="175" t="s">
        <v>97</v>
      </c>
      <c r="AXG835" s="341" t="s">
        <v>524</v>
      </c>
      <c r="AXI835" s="176"/>
      <c r="AXJ835" s="176">
        <f>VLOOKUP(AXG835,$A$879:$F$2731,6,FALSE)</f>
        <v>148</v>
      </c>
      <c r="AXK835" s="175" t="s">
        <v>65</v>
      </c>
      <c r="AXL835" s="10">
        <f>AXJ835*1.3</f>
        <v>192.4</v>
      </c>
      <c r="AXM835" s="10"/>
      <c r="AXN835" s="235"/>
      <c r="AXO835" s="175" t="s">
        <v>97</v>
      </c>
      <c r="AXP835" s="341" t="s">
        <v>465</v>
      </c>
      <c r="AXR835" s="176"/>
      <c r="AXS835" s="176">
        <f>VLOOKUP(AXP835,$A$879:$F$2731,6,FALSE)</f>
        <v>53</v>
      </c>
      <c r="AXT835" s="175" t="s">
        <v>65</v>
      </c>
      <c r="AXU835" s="10">
        <f>AXS835*1.3</f>
        <v>68.900000000000006</v>
      </c>
      <c r="AXV835" s="10"/>
      <c r="AXW835" s="235"/>
      <c r="AXX835" s="175" t="s">
        <v>97</v>
      </c>
      <c r="AXY835" s="341" t="s">
        <v>524</v>
      </c>
      <c r="AYA835" s="176"/>
      <c r="AYB835" s="176">
        <f>VLOOKUP(AXY835,$A$879:$F$2731,6,FALSE)</f>
        <v>148</v>
      </c>
      <c r="AYC835" s="175" t="s">
        <v>65</v>
      </c>
      <c r="AYD835" s="10">
        <f>AYB835*1.3</f>
        <v>192.4</v>
      </c>
      <c r="AYE835" s="10"/>
      <c r="AYF835" s="235"/>
      <c r="AYG835" s="175" t="s">
        <v>97</v>
      </c>
      <c r="AYH835" s="341" t="s">
        <v>1991</v>
      </c>
      <c r="AYJ835" s="176"/>
      <c r="AYK835" s="176">
        <f>VLOOKUP(AYH835,$A$879:$F$2731,6,FALSE)</f>
        <v>265</v>
      </c>
      <c r="AYL835" s="175" t="s">
        <v>65</v>
      </c>
      <c r="AYM835" s="10">
        <f>AYK835*1.3</f>
        <v>344.5</v>
      </c>
      <c r="AYN835" s="10"/>
      <c r="AYO835" s="235"/>
      <c r="AYP835" s="175" t="s">
        <v>97</v>
      </c>
      <c r="AYQ835" s="341" t="s">
        <v>535</v>
      </c>
      <c r="AYS835" s="176"/>
      <c r="AYT835" s="176">
        <f>VLOOKUP(AYQ835,$A$879:$F$2731,6,FALSE)</f>
        <v>191</v>
      </c>
      <c r="AYU835" s="175" t="s">
        <v>65</v>
      </c>
      <c r="AYV835" s="10">
        <f>AYT835*1.3</f>
        <v>248.3</v>
      </c>
      <c r="AYW835" s="10"/>
      <c r="AYX835" s="235"/>
      <c r="AYY835" s="175" t="s">
        <v>97</v>
      </c>
      <c r="AYZ835" s="341" t="s">
        <v>1448</v>
      </c>
      <c r="AZB835" s="176"/>
      <c r="AZC835" s="176">
        <f>VLOOKUP(AYZ835,$A$879:$F$2731,6,FALSE)</f>
        <v>362</v>
      </c>
      <c r="AZD835" s="175" t="s">
        <v>65</v>
      </c>
      <c r="AZE835" s="10">
        <f>AZC835*1.3</f>
        <v>470.6</v>
      </c>
      <c r="AZF835" s="10"/>
      <c r="AZG835" s="235"/>
      <c r="AZH835" s="175" t="s">
        <v>97</v>
      </c>
      <c r="AZI835" s="341" t="s">
        <v>444</v>
      </c>
      <c r="AZK835" s="176"/>
      <c r="AZL835" s="176">
        <f>VLOOKUP(AZI835,$A$879:$F$2731,6,FALSE)</f>
        <v>56</v>
      </c>
      <c r="AZM835" s="175" t="s">
        <v>65</v>
      </c>
      <c r="AZN835" s="10">
        <f>AZL835*1.3</f>
        <v>72.8</v>
      </c>
      <c r="AZO835" s="10"/>
      <c r="AZP835" s="235"/>
      <c r="AZQ835" s="175" t="s">
        <v>97</v>
      </c>
      <c r="AZR835" s="341" t="s">
        <v>444</v>
      </c>
      <c r="AZT835" s="176"/>
      <c r="AZU835" s="176">
        <f>VLOOKUP(AZR835,$A$879:$F$2731,6,FALSE)</f>
        <v>56</v>
      </c>
      <c r="AZV835" s="175" t="s">
        <v>65</v>
      </c>
      <c r="AZW835" s="10">
        <f>AZU835*1.3</f>
        <v>72.8</v>
      </c>
      <c r="AZX835" s="10"/>
      <c r="AZY835" s="235"/>
      <c r="AZZ835" s="175" t="s">
        <v>97</v>
      </c>
      <c r="BAA835" s="341" t="s">
        <v>1708</v>
      </c>
      <c r="BAC835" s="176"/>
      <c r="BAD835" s="176">
        <f>VLOOKUP(BAA835,$A$879:$F$2731,6,FALSE)</f>
        <v>245</v>
      </c>
      <c r="BAE835" s="175" t="s">
        <v>65</v>
      </c>
      <c r="BAF835" s="10">
        <f>BAD835*1.3</f>
        <v>318.5</v>
      </c>
      <c r="BAG835" s="10"/>
      <c r="BAH835" s="235"/>
      <c r="BAI835" s="175" t="s">
        <v>97</v>
      </c>
      <c r="BAJ835" s="398" t="s">
        <v>2046</v>
      </c>
      <c r="BAL835" s="176"/>
      <c r="BAM835" s="176">
        <f>VLOOKUP(BAJ835,$A$879:$F$2731,6,FALSE)</f>
        <v>171</v>
      </c>
      <c r="BAN835" s="175" t="s">
        <v>65</v>
      </c>
      <c r="BAO835" s="10">
        <f>BAM835*1.3</f>
        <v>222.3</v>
      </c>
      <c r="BAP835" s="10"/>
      <c r="BAQ835" s="235"/>
      <c r="BAR835" s="175" t="s">
        <v>97</v>
      </c>
      <c r="BAS835" s="341" t="s">
        <v>604</v>
      </c>
      <c r="BAU835" s="176"/>
      <c r="BAV835" s="176">
        <f>VLOOKUP(BAS835,$A$879:$F$2731,6,FALSE)</f>
        <v>97</v>
      </c>
      <c r="BAW835" s="175" t="s">
        <v>65</v>
      </c>
      <c r="BAX835" s="10">
        <f>BAV835*1.3</f>
        <v>126.10000000000001</v>
      </c>
      <c r="BAY835" s="10"/>
      <c r="BAZ835" s="235"/>
      <c r="BBA835" s="175" t="s">
        <v>97</v>
      </c>
      <c r="BBB835" s="341" t="s">
        <v>524</v>
      </c>
      <c r="BBD835" s="176"/>
      <c r="BBE835" s="176">
        <f>VLOOKUP(BBB835,$A$879:$F$2731,6,FALSE)</f>
        <v>148</v>
      </c>
      <c r="BBF835" s="175" t="s">
        <v>65</v>
      </c>
      <c r="BBG835" s="10">
        <f>BBE835*1.3</f>
        <v>192.4</v>
      </c>
      <c r="BBH835" s="10"/>
      <c r="BBI835" s="235"/>
      <c r="BBJ835" s="175" t="s">
        <v>97</v>
      </c>
      <c r="BBK835" s="341" t="s">
        <v>2046</v>
      </c>
      <c r="BBM835" s="176"/>
      <c r="BBN835" s="176">
        <f>VLOOKUP(BBK835,$A$879:$F$2731,6,FALSE)</f>
        <v>171</v>
      </c>
      <c r="BBO835" s="175" t="s">
        <v>65</v>
      </c>
      <c r="BBP835" s="10">
        <f>BBN835*1.3</f>
        <v>222.3</v>
      </c>
      <c r="BBQ835" s="10"/>
      <c r="BBR835" s="235"/>
      <c r="BBS835" s="175" t="s">
        <v>97</v>
      </c>
      <c r="BBT835" s="347" t="s">
        <v>2641</v>
      </c>
      <c r="BBV835" s="176"/>
      <c r="BBW835" s="176">
        <f>VLOOKUP(BBT835,$A$879:$F$2731,6,FALSE)</f>
        <v>217</v>
      </c>
      <c r="BBX835" s="175" t="s">
        <v>65</v>
      </c>
      <c r="BBY835" s="10">
        <f>BBW835*1.3</f>
        <v>282.10000000000002</v>
      </c>
      <c r="BBZ835" s="10"/>
      <c r="BCA835" s="235"/>
      <c r="BCB835" s="175" t="s">
        <v>97</v>
      </c>
      <c r="BCC835" s="341" t="s">
        <v>1392</v>
      </c>
      <c r="BCE835" s="176"/>
      <c r="BCF835" s="176">
        <f>VLOOKUP(BCC835,$A$879:$F$2731,6,FALSE)</f>
        <v>289</v>
      </c>
      <c r="BCG835" s="175" t="s">
        <v>65</v>
      </c>
      <c r="BCH835" s="10">
        <f>BCF835*1.3</f>
        <v>375.7</v>
      </c>
      <c r="BCI835" s="10"/>
      <c r="BCJ835" s="235"/>
      <c r="BCK835" s="175" t="s">
        <v>97</v>
      </c>
      <c r="BCL835" s="341" t="s">
        <v>2046</v>
      </c>
      <c r="BCN835" s="176"/>
      <c r="BCO835" s="176">
        <f>VLOOKUP(BCL835,$A$879:$F$2731,6,FALSE)</f>
        <v>171</v>
      </c>
      <c r="BCP835" s="175" t="s">
        <v>65</v>
      </c>
      <c r="BCQ835" s="10">
        <f>BCO835*1.3</f>
        <v>222.3</v>
      </c>
      <c r="BCR835" s="10"/>
      <c r="BCS835" s="235"/>
      <c r="BCT835" s="175" t="s">
        <v>97</v>
      </c>
      <c r="BCU835" s="351" t="s">
        <v>2128</v>
      </c>
      <c r="BCW835" s="176"/>
      <c r="BCX835" s="176">
        <f>VLOOKUP(BCU835,$A$879:$F$2731,6,FALSE)</f>
        <v>107</v>
      </c>
      <c r="BCY835" s="175" t="s">
        <v>65</v>
      </c>
      <c r="BCZ835" s="10">
        <f>BCX835*1.3</f>
        <v>139.1</v>
      </c>
      <c r="BDA835" s="10"/>
      <c r="BDB835" s="235"/>
      <c r="BDC835" s="175" t="s">
        <v>97</v>
      </c>
      <c r="BDD835" s="347" t="s">
        <v>2641</v>
      </c>
      <c r="BDF835" s="176"/>
      <c r="BDG835" s="176">
        <f>VLOOKUP(BDD835,$A$879:$F$2731,6,FALSE)</f>
        <v>217</v>
      </c>
      <c r="BDH835" s="175" t="s">
        <v>65</v>
      </c>
      <c r="BDI835" s="10">
        <f>BDG835*1.3</f>
        <v>282.10000000000002</v>
      </c>
      <c r="BDJ835" s="10"/>
      <c r="BDK835" s="235"/>
      <c r="BDL835" s="175" t="s">
        <v>97</v>
      </c>
      <c r="BDM835" s="341" t="s">
        <v>1708</v>
      </c>
      <c r="BDO835" s="176"/>
      <c r="BDP835" s="176">
        <f>VLOOKUP(BDM835,$A$879:$F$2731,6,FALSE)</f>
        <v>245</v>
      </c>
      <c r="BDQ835" s="175" t="s">
        <v>65</v>
      </c>
      <c r="BDR835" s="10">
        <f>BDP835*1.3</f>
        <v>318.5</v>
      </c>
      <c r="BDS835" s="10"/>
      <c r="BDT835" s="235"/>
      <c r="BDU835" s="175" t="s">
        <v>97</v>
      </c>
      <c r="BDV835" s="341" t="s">
        <v>494</v>
      </c>
      <c r="BDX835" s="176"/>
      <c r="BDY835" s="176">
        <f>VLOOKUP(BDV835,$A$879:$F$2731,6,FALSE)</f>
        <v>220</v>
      </c>
      <c r="BDZ835" s="175" t="s">
        <v>65</v>
      </c>
      <c r="BEA835" s="10">
        <f>BDY835*1.3</f>
        <v>286</v>
      </c>
      <c r="BEB835" s="10"/>
      <c r="BEC835" s="235"/>
      <c r="BED835" s="175" t="s">
        <v>97</v>
      </c>
      <c r="BEE835" s="341" t="s">
        <v>2641</v>
      </c>
      <c r="BEG835" s="176"/>
      <c r="BEH835" s="176">
        <f>VLOOKUP(BEE835,$A$879:$F$2731,6,FALSE)</f>
        <v>217</v>
      </c>
      <c r="BEI835" s="175" t="s">
        <v>65</v>
      </c>
      <c r="BEJ835" s="10">
        <f>BEH835*1.3</f>
        <v>282.10000000000002</v>
      </c>
      <c r="BEK835" s="10"/>
      <c r="BEL835" s="235"/>
      <c r="BEM835" s="175" t="s">
        <v>97</v>
      </c>
      <c r="BEN835" s="341" t="s">
        <v>494</v>
      </c>
      <c r="BEP835" s="176"/>
      <c r="BEQ835" s="176">
        <f>VLOOKUP(BEN835,$A$879:$F$2731,6,FALSE)</f>
        <v>220</v>
      </c>
      <c r="BER835" s="175" t="s">
        <v>65</v>
      </c>
      <c r="BES835" s="10">
        <f>BEQ835*1.3</f>
        <v>286</v>
      </c>
      <c r="BET835" s="10"/>
      <c r="BEU835" s="235"/>
      <c r="BEV835" s="175" t="s">
        <v>97</v>
      </c>
      <c r="BEW835" s="341" t="s">
        <v>1991</v>
      </c>
      <c r="BEY835" s="176"/>
      <c r="BEZ835" s="176">
        <f>VLOOKUP(BEW835,$A$879:$F$2731,6,FALSE)</f>
        <v>265</v>
      </c>
      <c r="BFA835" s="175" t="s">
        <v>65</v>
      </c>
      <c r="BFB835" s="10">
        <f>BEZ835*1.3</f>
        <v>344.5</v>
      </c>
      <c r="BFC835" s="10"/>
      <c r="BFD835" s="235"/>
      <c r="BFE835" s="175" t="s">
        <v>97</v>
      </c>
      <c r="BFF835" s="341" t="s">
        <v>440</v>
      </c>
      <c r="BFH835" s="176"/>
      <c r="BFI835" s="176">
        <f>VLOOKUP(BFF835,$A$879:$F$2731,6,FALSE)</f>
        <v>37</v>
      </c>
      <c r="BFJ835" s="175" t="s">
        <v>65</v>
      </c>
      <c r="BFK835" s="10">
        <f>BFI835*1.3</f>
        <v>48.1</v>
      </c>
      <c r="BFL835" s="10"/>
      <c r="BFM835" s="235"/>
      <c r="BFN835" s="175" t="s">
        <v>97</v>
      </c>
      <c r="BFO835" s="341" t="s">
        <v>524</v>
      </c>
      <c r="BFQ835" s="176"/>
      <c r="BFR835" s="176">
        <f>VLOOKUP(BFO835,$A$879:$F$2731,6,FALSE)</f>
        <v>148</v>
      </c>
      <c r="BFS835" s="175" t="s">
        <v>65</v>
      </c>
      <c r="BFT835" s="10">
        <f>BFR835*1.3</f>
        <v>192.4</v>
      </c>
      <c r="BFU835" s="10"/>
      <c r="BFV835" s="235"/>
      <c r="BFW835" s="175" t="s">
        <v>97</v>
      </c>
      <c r="BFX835" s="351" t="s">
        <v>444</v>
      </c>
      <c r="BFZ835" s="176"/>
      <c r="BGA835" s="176">
        <f>VLOOKUP(BFX835,$A$879:$F$2731,6,FALSE)</f>
        <v>56</v>
      </c>
      <c r="BGB835" s="175" t="s">
        <v>65</v>
      </c>
      <c r="BGC835" s="10">
        <f>BGA835*1.3</f>
        <v>72.8</v>
      </c>
      <c r="BGD835" s="10"/>
      <c r="BGE835" s="235"/>
      <c r="BGF835" s="175" t="s">
        <v>97</v>
      </c>
      <c r="BGG835" s="341" t="s">
        <v>1448</v>
      </c>
      <c r="BGI835" s="176"/>
      <c r="BGJ835" s="176">
        <f>VLOOKUP(BGG835,$A$879:$F$2731,6,FALSE)</f>
        <v>362</v>
      </c>
      <c r="BGK835" s="175" t="s">
        <v>65</v>
      </c>
      <c r="BGL835" s="10">
        <f>BGJ835*1.3</f>
        <v>470.6</v>
      </c>
      <c r="BGM835" s="10"/>
      <c r="BGN835" s="235"/>
      <c r="BGO835" s="175" t="s">
        <v>97</v>
      </c>
      <c r="BGP835" s="351" t="s">
        <v>1991</v>
      </c>
      <c r="BGR835" s="176"/>
      <c r="BGS835" s="176">
        <f>VLOOKUP(BGP835,$A$879:$F$2731,6,FALSE)</f>
        <v>265</v>
      </c>
      <c r="BGT835" s="175" t="s">
        <v>65</v>
      </c>
      <c r="BGU835" s="10">
        <f>BGS835*1.3</f>
        <v>344.5</v>
      </c>
      <c r="BGV835" s="10"/>
      <c r="BGW835" s="235"/>
      <c r="BGX835" s="175" t="s">
        <v>97</v>
      </c>
      <c r="BGY835" s="341" t="s">
        <v>1715</v>
      </c>
      <c r="BHA835" s="176"/>
      <c r="BHB835" s="176">
        <f>VLOOKUP(BGY835,$A$879:$F$2731,6,FALSE)</f>
        <v>244</v>
      </c>
      <c r="BHC835" s="175" t="s">
        <v>65</v>
      </c>
      <c r="BHD835" s="10">
        <f>BHB835*1.3</f>
        <v>317.2</v>
      </c>
      <c r="BHE835" s="10"/>
    </row>
    <row r="836" spans="1:1565" s="14" customFormat="1" ht="15">
      <c r="A836" s="175" t="s">
        <v>98</v>
      </c>
      <c r="B836" s="343" t="s">
        <v>3125</v>
      </c>
      <c r="D836" s="176"/>
      <c r="E836" s="176">
        <f>VLOOKUP(B836,$A$879:$F$2731,6,FALSE)</f>
        <v>85</v>
      </c>
      <c r="F836" s="175" t="s">
        <v>67</v>
      </c>
      <c r="G836" s="10">
        <f>E836*1.2</f>
        <v>102</v>
      </c>
      <c r="H836" s="10"/>
      <c r="I836" s="229"/>
      <c r="J836" s="175" t="s">
        <v>98</v>
      </c>
      <c r="K836" s="341" t="s">
        <v>1392</v>
      </c>
      <c r="M836" s="176"/>
      <c r="N836" s="176">
        <f>VLOOKUP(K836,$A$879:$F$2731,6,FALSE)</f>
        <v>289</v>
      </c>
      <c r="O836" s="175" t="s">
        <v>67</v>
      </c>
      <c r="P836" s="10">
        <f>N836*1.2</f>
        <v>346.8</v>
      </c>
      <c r="Q836" s="10"/>
      <c r="R836" s="229"/>
      <c r="S836" s="175" t="s">
        <v>98</v>
      </c>
      <c r="T836" s="341" t="s">
        <v>1714</v>
      </c>
      <c r="V836" s="176"/>
      <c r="W836" s="176">
        <f>VLOOKUP(T836,$A$879:$F$2731,6,FALSE)</f>
        <v>151</v>
      </c>
      <c r="X836" s="175" t="s">
        <v>67</v>
      </c>
      <c r="Y836" s="10">
        <f>W836*1.2</f>
        <v>181.2</v>
      </c>
      <c r="Z836" s="10"/>
      <c r="AA836" s="229"/>
      <c r="AB836" s="175" t="s">
        <v>98</v>
      </c>
      <c r="AC836" s="341" t="s">
        <v>2046</v>
      </c>
      <c r="AE836" s="176"/>
      <c r="AF836" s="176">
        <f>VLOOKUP(AC836,$A$879:$F$2731,6,FALSE)</f>
        <v>171</v>
      </c>
      <c r="AG836" s="175" t="s">
        <v>67</v>
      </c>
      <c r="AH836" s="10">
        <f>AF836*1.2</f>
        <v>205.2</v>
      </c>
      <c r="AI836" s="10"/>
      <c r="AJ836" s="229"/>
      <c r="AK836" s="175" t="s">
        <v>98</v>
      </c>
      <c r="AL836" s="341" t="s">
        <v>2346</v>
      </c>
      <c r="AN836" s="176"/>
      <c r="AO836" s="176">
        <f>VLOOKUP(AL836,$A$879:$F$2731,6,FALSE)</f>
        <v>369</v>
      </c>
      <c r="AP836" s="175" t="s">
        <v>67</v>
      </c>
      <c r="AQ836" s="10">
        <f>AO836*1.2</f>
        <v>442.8</v>
      </c>
      <c r="AR836" s="10"/>
      <c r="AS836" s="229"/>
      <c r="AT836" s="175" t="s">
        <v>98</v>
      </c>
      <c r="AU836" s="341" t="s">
        <v>2046</v>
      </c>
      <c r="AW836" s="176"/>
      <c r="AX836" s="176">
        <f>VLOOKUP(AU836,$A$879:$F$2731,6,FALSE)</f>
        <v>171</v>
      </c>
      <c r="AY836" s="175" t="s">
        <v>67</v>
      </c>
      <c r="AZ836" s="10">
        <f>AX836*1.2</f>
        <v>205.2</v>
      </c>
      <c r="BA836" s="10"/>
      <c r="BB836" s="229"/>
      <c r="BC836" s="175" t="s">
        <v>98</v>
      </c>
      <c r="BD836" s="341" t="s">
        <v>1708</v>
      </c>
      <c r="BF836" s="176"/>
      <c r="BG836" s="176">
        <f>VLOOKUP(BD836,$A$879:$F$2731,6,FALSE)</f>
        <v>245</v>
      </c>
      <c r="BH836" s="175" t="s">
        <v>67</v>
      </c>
      <c r="BI836" s="10">
        <f>BG836*1.2</f>
        <v>294</v>
      </c>
      <c r="BJ836" s="10"/>
      <c r="BK836" s="229"/>
      <c r="BL836" s="175" t="s">
        <v>98</v>
      </c>
      <c r="BM836" s="341" t="s">
        <v>2128</v>
      </c>
      <c r="BO836" s="176"/>
      <c r="BP836" s="176">
        <f>VLOOKUP(BM836,$A$879:$F$2731,6,FALSE)</f>
        <v>107</v>
      </c>
      <c r="BQ836" s="175" t="s">
        <v>67</v>
      </c>
      <c r="BR836" s="10">
        <f>BP836*1.2</f>
        <v>128.4</v>
      </c>
      <c r="BS836" s="10"/>
      <c r="BT836" s="229"/>
      <c r="BU836" s="175" t="s">
        <v>98</v>
      </c>
      <c r="BV836" s="341" t="s">
        <v>3125</v>
      </c>
      <c r="BX836" s="176"/>
      <c r="BY836" s="176">
        <f>VLOOKUP(BV836,$A$879:$F$2731,6,FALSE)</f>
        <v>85</v>
      </c>
      <c r="BZ836" s="175" t="s">
        <v>67</v>
      </c>
      <c r="CA836" s="10">
        <f>BY836*1.2</f>
        <v>102</v>
      </c>
      <c r="CB836" s="10"/>
      <c r="CC836" s="229"/>
      <c r="CD836" s="175" t="s">
        <v>98</v>
      </c>
      <c r="CE836" s="341" t="s">
        <v>2111</v>
      </c>
      <c r="CG836" s="176"/>
      <c r="CH836" s="176">
        <f>VLOOKUP(CE836,$A$879:$F$2731,6,FALSE)</f>
        <v>212</v>
      </c>
      <c r="CI836" s="175" t="s">
        <v>67</v>
      </c>
      <c r="CJ836" s="10">
        <f>CH836*1.2</f>
        <v>254.39999999999998</v>
      </c>
      <c r="CK836" s="10"/>
      <c r="CL836" s="229"/>
      <c r="CM836" s="175" t="s">
        <v>98</v>
      </c>
      <c r="CN836" s="341" t="s">
        <v>2641</v>
      </c>
      <c r="CP836" s="176"/>
      <c r="CQ836" s="176">
        <f>VLOOKUP(CN836,$A$879:$F$2731,6,FALSE)</f>
        <v>217</v>
      </c>
      <c r="CR836" s="175" t="s">
        <v>67</v>
      </c>
      <c r="CS836" s="10">
        <f>CQ836*1.2</f>
        <v>260.39999999999998</v>
      </c>
      <c r="CT836" s="10"/>
      <c r="CU836" s="229"/>
      <c r="CV836" s="175" t="s">
        <v>98</v>
      </c>
      <c r="CW836" s="341" t="s">
        <v>426</v>
      </c>
      <c r="CY836" s="176"/>
      <c r="CZ836" s="176">
        <f>VLOOKUP(CW836,$A$879:$F$2731,6,FALSE)</f>
        <v>44</v>
      </c>
      <c r="DA836" s="175" t="s">
        <v>67</v>
      </c>
      <c r="DB836" s="10">
        <f>CZ836*1.2</f>
        <v>52.8</v>
      </c>
      <c r="DC836" s="10"/>
      <c r="DD836" s="229"/>
      <c r="DE836" s="175" t="s">
        <v>98</v>
      </c>
      <c r="DF836" s="341" t="s">
        <v>531</v>
      </c>
      <c r="DH836" s="176"/>
      <c r="DI836" s="176">
        <f>VLOOKUP(DF836,$A$879:$F$2731,6,FALSE)</f>
        <v>80</v>
      </c>
      <c r="DJ836" s="175" t="s">
        <v>67</v>
      </c>
      <c r="DK836" s="10">
        <f>DI836*1.2</f>
        <v>96</v>
      </c>
      <c r="DL836" s="10"/>
      <c r="DM836" s="229"/>
      <c r="DN836" s="175" t="s">
        <v>98</v>
      </c>
      <c r="DO836" s="341" t="s">
        <v>2346</v>
      </c>
      <c r="DQ836" s="176"/>
      <c r="DR836" s="176">
        <f>VLOOKUP(DO836,$A$879:$F$2731,6,FALSE)</f>
        <v>369</v>
      </c>
      <c r="DS836" s="175" t="s">
        <v>67</v>
      </c>
      <c r="DT836" s="10">
        <f>DR836*1.2</f>
        <v>442.8</v>
      </c>
      <c r="DU836" s="10"/>
      <c r="DV836" s="229"/>
      <c r="DW836" s="175" t="s">
        <v>98</v>
      </c>
      <c r="DX836" s="341" t="s">
        <v>2046</v>
      </c>
      <c r="DZ836" s="176"/>
      <c r="EA836" s="176">
        <f>VLOOKUP(DX836,$A$879:$F$2731,6,FALSE)</f>
        <v>171</v>
      </c>
      <c r="EB836" s="175" t="s">
        <v>67</v>
      </c>
      <c r="EC836" s="10">
        <f>EA836*1.2</f>
        <v>205.2</v>
      </c>
      <c r="ED836" s="10"/>
      <c r="EE836" s="229"/>
      <c r="EF836" s="175" t="s">
        <v>98</v>
      </c>
      <c r="EG836" s="341" t="s">
        <v>2346</v>
      </c>
      <c r="EI836" s="176"/>
      <c r="EJ836" s="176">
        <f>VLOOKUP(EG836,$A$879:$F$2731,6,FALSE)</f>
        <v>369</v>
      </c>
      <c r="EK836" s="175" t="s">
        <v>67</v>
      </c>
      <c r="EL836" s="10">
        <f>EJ836*1.2</f>
        <v>442.8</v>
      </c>
      <c r="EM836" s="10"/>
      <c r="EN836" s="229"/>
      <c r="EO836" s="175" t="s">
        <v>98</v>
      </c>
      <c r="EP836" s="341" t="s">
        <v>2046</v>
      </c>
      <c r="ER836" s="176"/>
      <c r="ES836" s="176">
        <f>VLOOKUP(EP836,$A$879:$F$2731,6,FALSE)</f>
        <v>171</v>
      </c>
      <c r="ET836" s="175" t="s">
        <v>67</v>
      </c>
      <c r="EU836" s="10">
        <f>ES836*1.2</f>
        <v>205.2</v>
      </c>
      <c r="EV836" s="10"/>
      <c r="EW836" s="229"/>
      <c r="EX836" s="175" t="s">
        <v>98</v>
      </c>
      <c r="EY836" s="341" t="s">
        <v>3125</v>
      </c>
      <c r="FA836" s="176"/>
      <c r="FB836" s="176">
        <f>VLOOKUP(EY836,$A$879:$F$2731,6,FALSE)</f>
        <v>85</v>
      </c>
      <c r="FC836" s="175" t="s">
        <v>67</v>
      </c>
      <c r="FD836" s="10">
        <f>FB836*1.2</f>
        <v>102</v>
      </c>
      <c r="FE836" s="10"/>
      <c r="FF836" s="229"/>
      <c r="FG836" s="175" t="s">
        <v>98</v>
      </c>
      <c r="FH836" s="341" t="s">
        <v>1448</v>
      </c>
      <c r="FJ836" s="176"/>
      <c r="FK836" s="176">
        <f>VLOOKUP(FH836,$A$879:$F$2731,6,FALSE)</f>
        <v>362</v>
      </c>
      <c r="FL836" s="175" t="s">
        <v>67</v>
      </c>
      <c r="FM836" s="10">
        <f>FK836*1.2</f>
        <v>434.4</v>
      </c>
      <c r="FN836" s="10"/>
      <c r="FO836" s="229"/>
      <c r="FP836" s="175" t="s">
        <v>98</v>
      </c>
      <c r="FQ836" s="341" t="s">
        <v>2046</v>
      </c>
      <c r="FS836" s="176"/>
      <c r="FT836" s="176">
        <f>VLOOKUP(FQ836,$A$879:$F$2731,6,FALSE)</f>
        <v>171</v>
      </c>
      <c r="FU836" s="175" t="s">
        <v>67</v>
      </c>
      <c r="FV836" s="10">
        <f>FT836*1.2</f>
        <v>205.2</v>
      </c>
      <c r="FW836" s="10"/>
      <c r="FX836" s="229"/>
      <c r="FY836" s="175" t="s">
        <v>98</v>
      </c>
      <c r="FZ836" s="349" t="s">
        <v>183</v>
      </c>
      <c r="GB836" s="176"/>
      <c r="GC836" s="176" t="e">
        <f>VLOOKUP(FZ836,$A$879:$F$2731,6,FALSE)</f>
        <v>#N/A</v>
      </c>
      <c r="GD836" s="175" t="s">
        <v>67</v>
      </c>
      <c r="GE836" s="10" t="e">
        <f>GC836*1.2</f>
        <v>#N/A</v>
      </c>
      <c r="GF836" s="10"/>
      <c r="GG836" s="229"/>
      <c r="GH836" s="175" t="s">
        <v>98</v>
      </c>
      <c r="GI836" s="341" t="s">
        <v>1448</v>
      </c>
      <c r="GK836" s="176"/>
      <c r="GL836" s="176">
        <f>VLOOKUP(GI836,$A$879:$F$2731,6,FALSE)</f>
        <v>362</v>
      </c>
      <c r="GM836" s="175" t="s">
        <v>67</v>
      </c>
      <c r="GN836" s="10">
        <f>GL836*1.2</f>
        <v>434.4</v>
      </c>
      <c r="GO836" s="10"/>
      <c r="GP836" s="229"/>
      <c r="GQ836" s="175" t="s">
        <v>98</v>
      </c>
      <c r="GR836" s="341" t="s">
        <v>524</v>
      </c>
      <c r="GT836" s="176"/>
      <c r="GU836" s="176">
        <f>VLOOKUP(GR836,$A$879:$F$2731,6,FALSE)</f>
        <v>148</v>
      </c>
      <c r="GV836" s="175" t="s">
        <v>67</v>
      </c>
      <c r="GW836" s="10">
        <f>GU836*1.2</f>
        <v>177.6</v>
      </c>
      <c r="GX836" s="10"/>
      <c r="GY836" s="229"/>
      <c r="GZ836" s="175" t="s">
        <v>98</v>
      </c>
      <c r="HA836" s="341" t="s">
        <v>1991</v>
      </c>
      <c r="HC836" s="176"/>
      <c r="HD836" s="176">
        <f>VLOOKUP(HA836,$A$879:$F$2731,6,FALSE)</f>
        <v>265</v>
      </c>
      <c r="HE836" s="175" t="s">
        <v>67</v>
      </c>
      <c r="HF836" s="10">
        <f>HD836*1.2</f>
        <v>318</v>
      </c>
      <c r="HG836" s="10"/>
      <c r="HH836" s="229"/>
      <c r="HI836" s="175" t="s">
        <v>98</v>
      </c>
      <c r="HJ836" s="341" t="s">
        <v>2046</v>
      </c>
      <c r="HL836" s="176"/>
      <c r="HM836" s="176">
        <f>VLOOKUP(HJ836,$A$879:$F$2731,6,FALSE)</f>
        <v>171</v>
      </c>
      <c r="HN836" s="175" t="s">
        <v>67</v>
      </c>
      <c r="HO836" s="10">
        <f>HM836*1.2</f>
        <v>205.2</v>
      </c>
      <c r="HP836" s="10"/>
      <c r="HQ836" s="229"/>
      <c r="HR836" s="175" t="s">
        <v>98</v>
      </c>
      <c r="HS836" s="341" t="s">
        <v>983</v>
      </c>
      <c r="HU836" s="176"/>
      <c r="HV836" s="176">
        <f>VLOOKUP(HS836,$A$879:$F$2731,6,FALSE)</f>
        <v>66</v>
      </c>
      <c r="HW836" s="175" t="s">
        <v>67</v>
      </c>
      <c r="HX836" s="10">
        <f>HV836*1.2</f>
        <v>79.2</v>
      </c>
      <c r="HY836" s="10"/>
      <c r="HZ836" s="229"/>
      <c r="IA836" s="175" t="s">
        <v>98</v>
      </c>
      <c r="IB836" s="341" t="s">
        <v>2641</v>
      </c>
      <c r="ID836" s="176"/>
      <c r="IE836" s="176">
        <f>VLOOKUP(IB836,$A$879:$F$2731,6,FALSE)</f>
        <v>217</v>
      </c>
      <c r="IF836" s="175" t="s">
        <v>67</v>
      </c>
      <c r="IG836" s="10">
        <f>IE836*1.2</f>
        <v>260.39999999999998</v>
      </c>
      <c r="IH836" s="10"/>
      <c r="II836" s="229"/>
      <c r="IJ836" s="175" t="s">
        <v>98</v>
      </c>
      <c r="IK836" s="341" t="s">
        <v>1715</v>
      </c>
      <c r="IM836" s="176"/>
      <c r="IN836" s="176">
        <f>VLOOKUP(IK836,$A$879:$F$2731,6,FALSE)</f>
        <v>244</v>
      </c>
      <c r="IO836" s="175" t="s">
        <v>67</v>
      </c>
      <c r="IP836" s="10">
        <f>IN836*1.2</f>
        <v>292.8</v>
      </c>
      <c r="IQ836" s="10"/>
      <c r="IR836" s="229"/>
      <c r="IS836" s="175" t="s">
        <v>98</v>
      </c>
      <c r="IT836" s="341" t="s">
        <v>531</v>
      </c>
      <c r="IV836" s="176"/>
      <c r="IW836" s="176">
        <f>VLOOKUP(IT836,$A$879:$F$2731,6,FALSE)</f>
        <v>80</v>
      </c>
      <c r="IX836" s="175" t="s">
        <v>67</v>
      </c>
      <c r="IY836" s="10">
        <f>IW836*1.2</f>
        <v>96</v>
      </c>
      <c r="IZ836" s="10"/>
      <c r="JA836" s="229"/>
      <c r="JB836" s="175" t="s">
        <v>98</v>
      </c>
      <c r="JC836" s="341" t="s">
        <v>2641</v>
      </c>
      <c r="JE836" s="176"/>
      <c r="JF836" s="176">
        <f>VLOOKUP(JC836,$A$879:$F$2731,6,FALSE)</f>
        <v>217</v>
      </c>
      <c r="JG836" s="175" t="s">
        <v>67</v>
      </c>
      <c r="JH836" s="10">
        <f>JF836*1.2</f>
        <v>260.39999999999998</v>
      </c>
      <c r="JI836" s="10"/>
      <c r="JJ836" s="229"/>
      <c r="JK836" s="175" t="s">
        <v>98</v>
      </c>
      <c r="JL836" s="341" t="s">
        <v>3125</v>
      </c>
      <c r="JN836" s="176"/>
      <c r="JO836" s="176">
        <f>VLOOKUP(JL836,$A$879:$F$2731,6,FALSE)</f>
        <v>85</v>
      </c>
      <c r="JP836" s="175" t="s">
        <v>67</v>
      </c>
      <c r="JQ836" s="10">
        <f>JO836*1.2</f>
        <v>102</v>
      </c>
      <c r="JR836" s="10"/>
      <c r="JS836" s="229"/>
      <c r="JT836" s="175" t="s">
        <v>98</v>
      </c>
      <c r="JU836" s="341" t="s">
        <v>3125</v>
      </c>
      <c r="JW836" s="176"/>
      <c r="JX836" s="176">
        <f>VLOOKUP(JU836,$A$879:$F$2731,6,FALSE)</f>
        <v>85</v>
      </c>
      <c r="JY836" s="175" t="s">
        <v>67</v>
      </c>
      <c r="JZ836" s="10">
        <f>JX836*1.2</f>
        <v>102</v>
      </c>
      <c r="KA836" s="10"/>
      <c r="KB836" s="229"/>
      <c r="KC836" s="175" t="s">
        <v>98</v>
      </c>
      <c r="KD836" s="349" t="s">
        <v>183</v>
      </c>
      <c r="KF836" s="176"/>
      <c r="KG836" s="176" t="e">
        <f>VLOOKUP(KD836,$A$879:$F$2731,6,FALSE)</f>
        <v>#N/A</v>
      </c>
      <c r="KH836" s="175" t="s">
        <v>67</v>
      </c>
      <c r="KI836" s="10" t="e">
        <f>KG836*1.2</f>
        <v>#N/A</v>
      </c>
      <c r="KJ836" s="10"/>
      <c r="KK836" s="229"/>
      <c r="KL836" s="175" t="s">
        <v>98</v>
      </c>
      <c r="KM836" s="341" t="s">
        <v>1448</v>
      </c>
      <c r="KO836" s="176"/>
      <c r="KP836" s="176">
        <f>VLOOKUP(KM836,$A$879:$F$2731,6,FALSE)</f>
        <v>362</v>
      </c>
      <c r="KQ836" s="175" t="s">
        <v>67</v>
      </c>
      <c r="KR836" s="10">
        <f>KP836*1.2</f>
        <v>434.4</v>
      </c>
      <c r="KS836" s="10"/>
      <c r="KT836" s="229"/>
      <c r="KU836" s="175" t="s">
        <v>98</v>
      </c>
      <c r="KV836" s="341" t="s">
        <v>444</v>
      </c>
      <c r="KX836" s="176"/>
      <c r="KY836" s="176">
        <f>VLOOKUP(KV836,$A$879:$F$2731,6,FALSE)</f>
        <v>56</v>
      </c>
      <c r="KZ836" s="175" t="s">
        <v>67</v>
      </c>
      <c r="LA836" s="10">
        <f>KY836*1.2</f>
        <v>67.2</v>
      </c>
      <c r="LB836" s="10"/>
      <c r="LC836" s="229"/>
      <c r="LD836" s="175" t="s">
        <v>98</v>
      </c>
      <c r="LE836" s="349" t="s">
        <v>183</v>
      </c>
      <c r="LG836" s="176"/>
      <c r="LH836" s="176" t="e">
        <f>VLOOKUP(LE836,$A$879:$F$2731,6,FALSE)</f>
        <v>#N/A</v>
      </c>
      <c r="LI836" s="175" t="s">
        <v>67</v>
      </c>
      <c r="LJ836" s="10" t="e">
        <f>LH836*1.2</f>
        <v>#N/A</v>
      </c>
      <c r="LK836" s="10"/>
      <c r="LL836" s="229"/>
      <c r="LM836" s="175" t="s">
        <v>98</v>
      </c>
      <c r="LN836" s="341" t="s">
        <v>440</v>
      </c>
      <c r="LP836" s="176"/>
      <c r="LQ836" s="176">
        <f>VLOOKUP(LN836,$A$879:$F$2731,6,FALSE)</f>
        <v>37</v>
      </c>
      <c r="LR836" s="175" t="s">
        <v>67</v>
      </c>
      <c r="LS836" s="10">
        <f>LQ836*1.2</f>
        <v>44.4</v>
      </c>
      <c r="LT836" s="10"/>
      <c r="LU836" s="229"/>
      <c r="LV836" s="175" t="s">
        <v>98</v>
      </c>
      <c r="LW836" s="341" t="s">
        <v>524</v>
      </c>
      <c r="LY836" s="176"/>
      <c r="LZ836" s="176">
        <f>VLOOKUP(LW836,$A$879:$F$2731,6,FALSE)</f>
        <v>148</v>
      </c>
      <c r="MA836" s="175" t="s">
        <v>67</v>
      </c>
      <c r="MB836" s="10">
        <f>LZ836*1.2</f>
        <v>177.6</v>
      </c>
      <c r="MC836" s="10"/>
      <c r="MD836" s="229"/>
      <c r="ME836" s="175" t="s">
        <v>98</v>
      </c>
      <c r="MF836" s="341" t="s">
        <v>531</v>
      </c>
      <c r="MH836" s="176"/>
      <c r="MI836" s="176">
        <f>VLOOKUP(MF836,$A$879:$F$2731,6,FALSE)</f>
        <v>80</v>
      </c>
      <c r="MJ836" s="175" t="s">
        <v>67</v>
      </c>
      <c r="MK836" s="10">
        <f>MI836*1.2</f>
        <v>96</v>
      </c>
      <c r="ML836" s="10"/>
      <c r="MM836" s="229"/>
      <c r="MN836" s="175" t="s">
        <v>98</v>
      </c>
      <c r="MO836" s="349" t="s">
        <v>183</v>
      </c>
      <c r="MQ836" s="176"/>
      <c r="MR836" s="176" t="e">
        <f>VLOOKUP(MO836,$A$879:$F$2731,6,FALSE)</f>
        <v>#N/A</v>
      </c>
      <c r="MS836" s="175" t="s">
        <v>67</v>
      </c>
      <c r="MT836" s="10" t="e">
        <f>MR836*1.2</f>
        <v>#N/A</v>
      </c>
      <c r="MU836" s="10"/>
      <c r="MV836" s="229"/>
      <c r="MW836" s="175" t="s">
        <v>98</v>
      </c>
      <c r="MX836" s="341" t="s">
        <v>2346</v>
      </c>
      <c r="MZ836" s="176"/>
      <c r="NA836" s="176">
        <f>VLOOKUP(MX836,$A$879:$F$2731,6,FALSE)</f>
        <v>369</v>
      </c>
      <c r="NB836" s="175" t="s">
        <v>67</v>
      </c>
      <c r="NC836" s="10">
        <f>NA836*1.2</f>
        <v>442.8</v>
      </c>
      <c r="ND836" s="10"/>
      <c r="NE836" s="229"/>
      <c r="NF836" s="175" t="s">
        <v>98</v>
      </c>
      <c r="NG836" s="341" t="s">
        <v>1991</v>
      </c>
      <c r="NI836" s="176"/>
      <c r="NJ836" s="176">
        <f>VLOOKUP(NG836,$A$879:$F$2731,6,FALSE)</f>
        <v>265</v>
      </c>
      <c r="NK836" s="175" t="s">
        <v>67</v>
      </c>
      <c r="NL836" s="10">
        <f>NJ836*1.2</f>
        <v>318</v>
      </c>
      <c r="NM836" s="10"/>
      <c r="NN836" s="229"/>
      <c r="NO836" s="175" t="s">
        <v>98</v>
      </c>
      <c r="NP836" s="341" t="s">
        <v>524</v>
      </c>
      <c r="NR836" s="176"/>
      <c r="NS836" s="176">
        <f>VLOOKUP(NP836,$A$879:$F$2731,6,FALSE)</f>
        <v>148</v>
      </c>
      <c r="NT836" s="175" t="s">
        <v>67</v>
      </c>
      <c r="NU836" s="10">
        <f>NS836*1.2</f>
        <v>177.6</v>
      </c>
      <c r="NV836" s="10"/>
      <c r="NW836" s="229"/>
      <c r="NX836" s="175" t="s">
        <v>98</v>
      </c>
      <c r="NY836" s="341" t="s">
        <v>2036</v>
      </c>
      <c r="OA836" s="176"/>
      <c r="OB836" s="176">
        <f>VLOOKUP(NY836,$A$879:$F$2731,6,FALSE)</f>
        <v>113</v>
      </c>
      <c r="OC836" s="175" t="s">
        <v>67</v>
      </c>
      <c r="OD836" s="10">
        <f>OB836*1.2</f>
        <v>135.6</v>
      </c>
      <c r="OE836" s="10"/>
      <c r="OF836" s="229"/>
      <c r="OG836" s="175" t="s">
        <v>98</v>
      </c>
      <c r="OH836" s="341" t="s">
        <v>494</v>
      </c>
      <c r="OJ836" s="176"/>
      <c r="OK836" s="176">
        <f>VLOOKUP(OH836,$A$879:$F$2731,6,FALSE)</f>
        <v>220</v>
      </c>
      <c r="OL836" s="175" t="s">
        <v>67</v>
      </c>
      <c r="OM836" s="10">
        <f>OK836*1.2</f>
        <v>264</v>
      </c>
      <c r="ON836" s="10"/>
      <c r="OO836" s="229"/>
      <c r="OP836" s="175" t="s">
        <v>98</v>
      </c>
      <c r="OQ836" s="341" t="s">
        <v>524</v>
      </c>
      <c r="OS836" s="176"/>
      <c r="OT836" s="176">
        <f>VLOOKUP(OQ836,$A$879:$F$2731,6,FALSE)</f>
        <v>148</v>
      </c>
      <c r="OU836" s="175" t="s">
        <v>67</v>
      </c>
      <c r="OV836" s="10">
        <f>OT836*1.2</f>
        <v>177.6</v>
      </c>
      <c r="OW836" s="10"/>
      <c r="OX836" s="229"/>
      <c r="OY836" s="175" t="s">
        <v>98</v>
      </c>
      <c r="OZ836" s="351" t="s">
        <v>2090</v>
      </c>
      <c r="PB836" s="176"/>
      <c r="PC836" s="176">
        <f>VLOOKUP(OZ836,$A$879:$F$2731,6,FALSE)</f>
        <v>43</v>
      </c>
      <c r="PD836" s="175" t="s">
        <v>67</v>
      </c>
      <c r="PE836" s="10">
        <f>PC836*1.2</f>
        <v>51.6</v>
      </c>
      <c r="PF836" s="10"/>
      <c r="PG836" s="229"/>
      <c r="PH836" s="175" t="s">
        <v>98</v>
      </c>
      <c r="PI836" s="341" t="s">
        <v>2346</v>
      </c>
      <c r="PK836" s="176"/>
      <c r="PL836" s="176">
        <f>VLOOKUP(PI836,$A$879:$F$2731,6,FALSE)</f>
        <v>369</v>
      </c>
      <c r="PM836" s="175" t="s">
        <v>67</v>
      </c>
      <c r="PN836" s="10">
        <f>PL836*1.2</f>
        <v>442.8</v>
      </c>
      <c r="PO836" s="10"/>
      <c r="PP836" s="229"/>
      <c r="PQ836" s="175" t="s">
        <v>98</v>
      </c>
      <c r="PR836" s="341" t="s">
        <v>2090</v>
      </c>
      <c r="PT836" s="176"/>
      <c r="PU836" s="176">
        <f>VLOOKUP(PR836,$A$879:$F$2731,6,FALSE)</f>
        <v>43</v>
      </c>
      <c r="PV836" s="175" t="s">
        <v>67</v>
      </c>
      <c r="PW836" s="10">
        <f>PU836*1.2</f>
        <v>51.6</v>
      </c>
      <c r="PX836" s="10"/>
      <c r="PY836" s="229"/>
      <c r="PZ836" s="175" t="s">
        <v>98</v>
      </c>
      <c r="QA836" s="343" t="s">
        <v>1392</v>
      </c>
      <c r="QC836" s="176"/>
      <c r="QD836" s="176">
        <f>VLOOKUP(QA836,$A$879:$F$2731,6,FALSE)</f>
        <v>289</v>
      </c>
      <c r="QE836" s="175" t="s">
        <v>67</v>
      </c>
      <c r="QF836" s="10">
        <f>QD836*1.2</f>
        <v>346.8</v>
      </c>
      <c r="QG836" s="10"/>
      <c r="QH836" s="229"/>
      <c r="QI836" s="175" t="s">
        <v>98</v>
      </c>
      <c r="QJ836" s="349" t="s">
        <v>183</v>
      </c>
      <c r="QL836" s="176"/>
      <c r="QM836" s="176" t="e">
        <f>VLOOKUP(QJ836,$A$879:$F$2731,6,FALSE)</f>
        <v>#N/A</v>
      </c>
      <c r="QN836" s="175" t="s">
        <v>67</v>
      </c>
      <c r="QO836" s="10" t="e">
        <f>QM836*1.2</f>
        <v>#N/A</v>
      </c>
      <c r="QP836" s="10"/>
      <c r="QQ836" s="229"/>
      <c r="QR836" s="175" t="s">
        <v>98</v>
      </c>
      <c r="QS836" s="341" t="s">
        <v>426</v>
      </c>
      <c r="QU836" s="176"/>
      <c r="QV836" s="176">
        <f>VLOOKUP(QS836,$A$879:$F$2731,6,FALSE)</f>
        <v>44</v>
      </c>
      <c r="QW836" s="175" t="s">
        <v>67</v>
      </c>
      <c r="QX836" s="10">
        <f>QV836*1.2</f>
        <v>52.8</v>
      </c>
      <c r="QY836" s="10"/>
      <c r="QZ836" s="229"/>
      <c r="RA836" s="175" t="s">
        <v>98</v>
      </c>
      <c r="RB836" s="341" t="s">
        <v>1799</v>
      </c>
      <c r="RD836" s="176"/>
      <c r="RE836" s="176">
        <f>VLOOKUP(RB836,$A$879:$F$2731,6,FALSE)</f>
        <v>140</v>
      </c>
      <c r="RF836" s="175" t="s">
        <v>67</v>
      </c>
      <c r="RG836" s="10">
        <f>RE836*1.2</f>
        <v>168</v>
      </c>
      <c r="RH836" s="10"/>
      <c r="RI836" s="229"/>
      <c r="RJ836" s="175" t="s">
        <v>98</v>
      </c>
      <c r="RK836" s="341" t="s">
        <v>983</v>
      </c>
      <c r="RM836" s="176"/>
      <c r="RN836" s="176">
        <f>VLOOKUP(RK836,$A$879:$F$2731,6,FALSE)</f>
        <v>66</v>
      </c>
      <c r="RO836" s="175" t="s">
        <v>67</v>
      </c>
      <c r="RP836" s="10">
        <f>RN836*1.2</f>
        <v>79.2</v>
      </c>
      <c r="RQ836" s="10"/>
      <c r="RR836" s="229"/>
      <c r="RS836" s="175" t="s">
        <v>98</v>
      </c>
      <c r="RT836" s="349" t="s">
        <v>183</v>
      </c>
      <c r="RV836" s="176"/>
      <c r="RW836" s="176" t="e">
        <f>VLOOKUP(RT836,$A$879:$F$2731,6,FALSE)</f>
        <v>#N/A</v>
      </c>
      <c r="RX836" s="175" t="s">
        <v>67</v>
      </c>
      <c r="RY836" s="10" t="e">
        <f>RW836*1.2</f>
        <v>#N/A</v>
      </c>
      <c r="RZ836" s="10"/>
      <c r="SA836" s="235"/>
      <c r="SB836" s="175" t="s">
        <v>98</v>
      </c>
      <c r="SC836" s="341" t="s">
        <v>1799</v>
      </c>
      <c r="SE836" s="176"/>
      <c r="SF836" s="176">
        <f>VLOOKUP(SC836,$A$879:$F$2731,6,FALSE)</f>
        <v>140</v>
      </c>
      <c r="SG836" s="175" t="s">
        <v>67</v>
      </c>
      <c r="SH836" s="10">
        <f>SF836*1.2</f>
        <v>168</v>
      </c>
      <c r="SI836" s="10"/>
      <c r="SJ836" s="235"/>
      <c r="SK836" s="175" t="s">
        <v>98</v>
      </c>
      <c r="SL836" s="341" t="s">
        <v>1448</v>
      </c>
      <c r="SN836" s="176"/>
      <c r="SO836" s="176">
        <f>VLOOKUP(SL836,$A$879:$F$2731,6,FALSE)</f>
        <v>362</v>
      </c>
      <c r="SP836" s="175" t="s">
        <v>67</v>
      </c>
      <c r="SQ836" s="10">
        <f>SO836*1.2</f>
        <v>434.4</v>
      </c>
      <c r="SR836" s="10"/>
      <c r="SS836" s="235"/>
      <c r="ST836" s="175" t="s">
        <v>98</v>
      </c>
      <c r="SU836" s="341" t="s">
        <v>2046</v>
      </c>
      <c r="SW836" s="176"/>
      <c r="SX836" s="176">
        <f>VLOOKUP(SU836,$A$879:$F$2731,6,FALSE)</f>
        <v>171</v>
      </c>
      <c r="SY836" s="175" t="s">
        <v>67</v>
      </c>
      <c r="SZ836" s="10">
        <f>SX836*1.2</f>
        <v>205.2</v>
      </c>
      <c r="TA836" s="10"/>
      <c r="TB836" s="235"/>
      <c r="TC836" s="175" t="s">
        <v>98</v>
      </c>
      <c r="TD836" s="349" t="s">
        <v>183</v>
      </c>
      <c r="TF836" s="176"/>
      <c r="TG836" s="176" t="e">
        <f>VLOOKUP(TD836,$A$879:$F$2731,6,FALSE)</f>
        <v>#N/A</v>
      </c>
      <c r="TH836" s="175" t="s">
        <v>67</v>
      </c>
      <c r="TI836" s="10" t="e">
        <f>TG836*1.2</f>
        <v>#N/A</v>
      </c>
      <c r="TK836" s="235"/>
      <c r="TL836" s="175" t="s">
        <v>98</v>
      </c>
      <c r="TM836" s="341" t="s">
        <v>2046</v>
      </c>
      <c r="TO836" s="176"/>
      <c r="TP836" s="176">
        <f>VLOOKUP(TM836,$A$879:$F$2731,6,FALSE)</f>
        <v>171</v>
      </c>
      <c r="TQ836" s="175" t="s">
        <v>67</v>
      </c>
      <c r="TR836" s="10">
        <f>TP836*1.2</f>
        <v>205.2</v>
      </c>
      <c r="TS836" s="10"/>
      <c r="TT836" s="235"/>
      <c r="TU836" s="175" t="s">
        <v>98</v>
      </c>
      <c r="TV836" s="341" t="s">
        <v>556</v>
      </c>
      <c r="TX836" s="176"/>
      <c r="TY836" s="176">
        <f>VLOOKUP(TV836,$A$879:$F$2731,6,FALSE)</f>
        <v>252</v>
      </c>
      <c r="TZ836" s="175" t="s">
        <v>67</v>
      </c>
      <c r="UA836" s="10">
        <f>TY836*1.2</f>
        <v>302.39999999999998</v>
      </c>
      <c r="UB836" s="10"/>
      <c r="UC836" s="235"/>
      <c r="UD836" s="175" t="s">
        <v>98</v>
      </c>
      <c r="UE836" s="341" t="s">
        <v>448</v>
      </c>
      <c r="UG836" s="176"/>
      <c r="UH836" s="176">
        <f>VLOOKUP(UE836,$A$879:$F$2731,6,FALSE)</f>
        <v>93</v>
      </c>
      <c r="UI836" s="175" t="s">
        <v>67</v>
      </c>
      <c r="UJ836" s="10">
        <f>UH836*1.2</f>
        <v>111.6</v>
      </c>
      <c r="UK836" s="10"/>
      <c r="UL836" s="235"/>
      <c r="UM836" s="175" t="s">
        <v>98</v>
      </c>
      <c r="UN836" s="349" t="s">
        <v>183</v>
      </c>
      <c r="UP836" s="176"/>
      <c r="UQ836" s="176" t="e">
        <f>VLOOKUP(UN836,$A$879:$F$2731,6,FALSE)</f>
        <v>#N/A</v>
      </c>
      <c r="UR836" s="175" t="s">
        <v>67</v>
      </c>
      <c r="US836" s="10" t="e">
        <f>UQ836*1.2</f>
        <v>#N/A</v>
      </c>
      <c r="UT836" s="10"/>
      <c r="UU836" s="235"/>
      <c r="UV836" s="175" t="s">
        <v>98</v>
      </c>
      <c r="UW836" s="341" t="s">
        <v>851</v>
      </c>
      <c r="UY836" s="176"/>
      <c r="UZ836" s="176">
        <f>VLOOKUP(UW836,$A$879:$F$2731,6,FALSE)</f>
        <v>80</v>
      </c>
      <c r="VA836" s="175" t="s">
        <v>67</v>
      </c>
      <c r="VB836" s="10">
        <f>UZ836*1.2</f>
        <v>96</v>
      </c>
      <c r="VC836" s="10"/>
      <c r="VD836" s="235"/>
      <c r="VE836" s="175" t="s">
        <v>98</v>
      </c>
      <c r="VF836" s="349" t="s">
        <v>183</v>
      </c>
      <c r="VH836" s="176"/>
      <c r="VI836" s="176" t="e">
        <f>VLOOKUP(VF836,$A$879:$F$2731,6,FALSE)</f>
        <v>#N/A</v>
      </c>
      <c r="VJ836" s="175" t="s">
        <v>67</v>
      </c>
      <c r="VK836" s="10" t="e">
        <f>VI836*1.2</f>
        <v>#N/A</v>
      </c>
      <c r="VL836" s="10"/>
      <c r="VM836" s="235"/>
      <c r="VN836" s="175" t="s">
        <v>98</v>
      </c>
      <c r="VO836" s="341" t="s">
        <v>440</v>
      </c>
      <c r="VQ836" s="176"/>
      <c r="VR836" s="176">
        <f>VLOOKUP(VO836,$A$879:$F$2731,6,FALSE)</f>
        <v>37</v>
      </c>
      <c r="VS836" s="175" t="s">
        <v>67</v>
      </c>
      <c r="VT836" s="10">
        <f>VR836*1.2</f>
        <v>44.4</v>
      </c>
      <c r="VU836" s="10"/>
      <c r="VV836" s="235"/>
      <c r="VW836" s="175" t="s">
        <v>98</v>
      </c>
      <c r="VX836" s="349" t="s">
        <v>183</v>
      </c>
      <c r="VZ836" s="176"/>
      <c r="WA836" s="176" t="e">
        <f>VLOOKUP(VX836,$A$879:$F$2731,6,FALSE)</f>
        <v>#N/A</v>
      </c>
      <c r="WB836" s="175" t="s">
        <v>67</v>
      </c>
      <c r="WC836" s="10" t="e">
        <f>WA836*1.2</f>
        <v>#N/A</v>
      </c>
      <c r="WE836" s="235"/>
      <c r="WF836" s="175" t="s">
        <v>98</v>
      </c>
      <c r="WG836" s="341" t="s">
        <v>2346</v>
      </c>
      <c r="WI836" s="176"/>
      <c r="WJ836" s="176">
        <f>VLOOKUP(WG836,$A$879:$F$2731,6,FALSE)</f>
        <v>369</v>
      </c>
      <c r="WK836" s="175" t="s">
        <v>67</v>
      </c>
      <c r="WL836" s="10">
        <f>WJ836*1.2</f>
        <v>442.8</v>
      </c>
      <c r="WN836" s="235"/>
      <c r="WO836" s="175" t="s">
        <v>98</v>
      </c>
      <c r="WP836" s="341" t="s">
        <v>1991</v>
      </c>
      <c r="WQ836" s="176"/>
      <c r="WR836" s="176"/>
      <c r="WS836" s="176">
        <f>VLOOKUP(WP836,$A$879:$F$2731,6,FALSE)</f>
        <v>265</v>
      </c>
      <c r="WT836" s="175" t="s">
        <v>67</v>
      </c>
      <c r="WU836" s="10">
        <f>WS836*1.2</f>
        <v>318</v>
      </c>
      <c r="WV836" s="10"/>
      <c r="WW836" s="235"/>
      <c r="WX836" s="175" t="s">
        <v>98</v>
      </c>
      <c r="WY836" s="341" t="s">
        <v>1710</v>
      </c>
      <c r="XA836" s="176"/>
      <c r="XB836" s="176">
        <f>VLOOKUP(WY836,$A$879:$F$2731,6,FALSE)</f>
        <v>118</v>
      </c>
      <c r="XC836" s="175" t="s">
        <v>67</v>
      </c>
      <c r="XD836" s="10">
        <f>XB836*1.2</f>
        <v>141.6</v>
      </c>
      <c r="XF836" s="235"/>
      <c r="XG836" s="175" t="s">
        <v>98</v>
      </c>
      <c r="XH836" s="351" t="s">
        <v>1991</v>
      </c>
      <c r="XJ836" s="176"/>
      <c r="XK836" s="176">
        <f>VLOOKUP(XH836,$A$879:$F$2731,6,FALSE)</f>
        <v>265</v>
      </c>
      <c r="XL836" s="175" t="s">
        <v>67</v>
      </c>
      <c r="XM836" s="10">
        <f>XK836*1.2</f>
        <v>318</v>
      </c>
      <c r="XO836" s="235"/>
      <c r="XP836" s="175" t="s">
        <v>98</v>
      </c>
      <c r="XQ836" s="341" t="s">
        <v>556</v>
      </c>
      <c r="XS836" s="176"/>
      <c r="XT836" s="176">
        <f>VLOOKUP(XQ836,$A$879:$F$2731,6,FALSE)</f>
        <v>252</v>
      </c>
      <c r="XU836" s="175" t="s">
        <v>67</v>
      </c>
      <c r="XV836" s="10">
        <f>XT836*1.2</f>
        <v>302.39999999999998</v>
      </c>
      <c r="XW836" s="10"/>
      <c r="XX836" s="235"/>
      <c r="XY836" s="175" t="s">
        <v>98</v>
      </c>
      <c r="XZ836" s="341" t="s">
        <v>611</v>
      </c>
      <c r="YB836" s="176"/>
      <c r="YC836" s="176">
        <f>VLOOKUP(XZ836,$A$879:$F$2731,6,FALSE)</f>
        <v>43</v>
      </c>
      <c r="YD836" s="175" t="s">
        <v>67</v>
      </c>
      <c r="YE836" s="10">
        <f>YC836*1.2</f>
        <v>51.6</v>
      </c>
      <c r="YG836" s="235"/>
      <c r="YH836" s="175" t="s">
        <v>98</v>
      </c>
      <c r="YI836" s="341" t="s">
        <v>1991</v>
      </c>
      <c r="YK836" s="176"/>
      <c r="YL836" s="176">
        <f>VLOOKUP(YI836,$A$879:$F$2731,6,FALSE)</f>
        <v>265</v>
      </c>
      <c r="YM836" s="175" t="s">
        <v>67</v>
      </c>
      <c r="YN836" s="10">
        <f>YL836*1.2</f>
        <v>318</v>
      </c>
      <c r="YO836" s="10"/>
      <c r="YP836" s="235"/>
      <c r="YQ836" s="175" t="s">
        <v>98</v>
      </c>
      <c r="YR836" s="341" t="s">
        <v>620</v>
      </c>
      <c r="YT836" s="176"/>
      <c r="YU836" s="176">
        <f>VLOOKUP(YR836,$A$879:$F$2731,6,FALSE)</f>
        <v>226</v>
      </c>
      <c r="YV836" s="175" t="s">
        <v>67</v>
      </c>
      <c r="YW836" s="10">
        <f>YU836*1.2</f>
        <v>271.2</v>
      </c>
      <c r="YY836" s="235"/>
      <c r="YZ836" s="175" t="s">
        <v>98</v>
      </c>
      <c r="ZA836" s="341" t="s">
        <v>983</v>
      </c>
      <c r="ZC836" s="176"/>
      <c r="ZD836" s="176">
        <f>VLOOKUP(ZA836,$A$879:$F$2731,6,FALSE)</f>
        <v>66</v>
      </c>
      <c r="ZE836" s="175" t="s">
        <v>67</v>
      </c>
      <c r="ZF836" s="10">
        <f>ZD836*1.2</f>
        <v>79.2</v>
      </c>
      <c r="ZH836" s="235"/>
      <c r="ZI836" s="175" t="s">
        <v>98</v>
      </c>
      <c r="ZJ836" s="341" t="s">
        <v>465</v>
      </c>
      <c r="ZL836" s="176"/>
      <c r="ZM836" s="176">
        <f>VLOOKUP(ZJ836,$A$879:$F$2731,6,FALSE)</f>
        <v>53</v>
      </c>
      <c r="ZN836" s="175" t="s">
        <v>67</v>
      </c>
      <c r="ZO836" s="10">
        <f>ZM836*1.2</f>
        <v>63.599999999999994</v>
      </c>
      <c r="ZQ836" s="235"/>
      <c r="ZR836" s="175" t="s">
        <v>98</v>
      </c>
      <c r="ZS836" s="341" t="s">
        <v>1392</v>
      </c>
      <c r="ZU836" s="176"/>
      <c r="ZV836" s="176">
        <f>VLOOKUP(ZS836,$A$879:$F$2731,6,FALSE)</f>
        <v>289</v>
      </c>
      <c r="ZW836" s="175" t="s">
        <v>67</v>
      </c>
      <c r="ZX836" s="10">
        <f>ZV836*1.2</f>
        <v>346.8</v>
      </c>
      <c r="ZY836" s="10"/>
      <c r="ZZ836" s="235"/>
      <c r="AAA836" s="175" t="s">
        <v>98</v>
      </c>
      <c r="AAB836" s="341" t="s">
        <v>440</v>
      </c>
      <c r="AAD836" s="176"/>
      <c r="AAE836" s="176">
        <f>VLOOKUP(AAB836,$A$879:$F$2731,6,FALSE)</f>
        <v>37</v>
      </c>
      <c r="AAF836" s="175" t="s">
        <v>67</v>
      </c>
      <c r="AAG836" s="10">
        <f>AAE836*1.2</f>
        <v>44.4</v>
      </c>
      <c r="AAH836" s="10"/>
      <c r="AAI836" s="235"/>
      <c r="AAJ836" s="175" t="s">
        <v>98</v>
      </c>
      <c r="AAK836" s="75" t="s">
        <v>183</v>
      </c>
      <c r="AAM836" s="176"/>
      <c r="AAN836" s="176" t="e">
        <f>VLOOKUP(AAK836,$A$879:$F$2731,6,FALSE)</f>
        <v>#N/A</v>
      </c>
      <c r="AAO836" s="175" t="s">
        <v>67</v>
      </c>
      <c r="AAP836" s="10" t="e">
        <f>AAN836*1.2</f>
        <v>#N/A</v>
      </c>
      <c r="AAQ836" s="10"/>
      <c r="AAR836" s="235"/>
      <c r="AAS836" s="175" t="s">
        <v>98</v>
      </c>
      <c r="AAT836" s="341" t="s">
        <v>604</v>
      </c>
      <c r="AAV836" s="176"/>
      <c r="AAW836" s="176">
        <f>VLOOKUP(AAT836,$A$879:$F$2731,6,FALSE)</f>
        <v>97</v>
      </c>
      <c r="AAX836" s="175" t="s">
        <v>67</v>
      </c>
      <c r="AAY836" s="10">
        <f>AAW836*1.2</f>
        <v>116.39999999999999</v>
      </c>
      <c r="AAZ836" s="10"/>
      <c r="ABA836" s="235"/>
      <c r="ABB836" s="175" t="s">
        <v>98</v>
      </c>
      <c r="ABC836" s="355" t="s">
        <v>971</v>
      </c>
      <c r="ABE836" s="176"/>
      <c r="ABF836" s="176">
        <f>VLOOKUP(ABC836,$A$879:$F$2731,6,FALSE)</f>
        <v>94</v>
      </c>
      <c r="ABG836" s="175" t="s">
        <v>67</v>
      </c>
      <c r="ABH836" s="10">
        <f>ABF836*1.2</f>
        <v>112.8</v>
      </c>
      <c r="ABI836" s="10"/>
      <c r="ABJ836" s="235"/>
      <c r="ABK836" s="175" t="s">
        <v>98</v>
      </c>
      <c r="ABL836" s="341" t="s">
        <v>553</v>
      </c>
      <c r="ABN836" s="176"/>
      <c r="ABO836" s="176">
        <f>VLOOKUP(ABL836,$A$879:$F$2731,6,FALSE)</f>
        <v>113</v>
      </c>
      <c r="ABP836" s="175" t="s">
        <v>67</v>
      </c>
      <c r="ABQ836" s="10">
        <f>ABO836*1.2</f>
        <v>135.6</v>
      </c>
      <c r="ABR836" s="10"/>
      <c r="ABS836" s="235"/>
      <c r="ABT836" s="175" t="s">
        <v>98</v>
      </c>
      <c r="ABU836" s="75" t="s">
        <v>183</v>
      </c>
      <c r="ABW836" s="176"/>
      <c r="ABX836" s="176" t="e">
        <f>VLOOKUP(ABU836,$A$879:$F$2731,6,FALSE)</f>
        <v>#N/A</v>
      </c>
      <c r="ABY836" s="175" t="s">
        <v>67</v>
      </c>
      <c r="ABZ836" s="10" t="e">
        <f>ABX836*1.2</f>
        <v>#N/A</v>
      </c>
      <c r="ACA836" s="10"/>
      <c r="ACB836" s="235"/>
      <c r="ACC836" s="175" t="s">
        <v>98</v>
      </c>
      <c r="ACD836" s="75" t="s">
        <v>183</v>
      </c>
      <c r="ACF836" s="176"/>
      <c r="ACG836" s="176" t="e">
        <f>VLOOKUP(ACD836,$A$879:$F$2731,6,FALSE)</f>
        <v>#N/A</v>
      </c>
      <c r="ACH836" s="175" t="s">
        <v>67</v>
      </c>
      <c r="ACI836" s="10" t="e">
        <f>ACG836*1.2</f>
        <v>#N/A</v>
      </c>
      <c r="ACJ836" s="10"/>
      <c r="ACK836" s="235"/>
      <c r="ACL836" s="175" t="s">
        <v>98</v>
      </c>
      <c r="ACM836" s="75" t="s">
        <v>183</v>
      </c>
      <c r="ACO836" s="176"/>
      <c r="ACP836" s="176" t="e">
        <f>VLOOKUP(ACM836,$A$879:$F$2731,6,FALSE)</f>
        <v>#N/A</v>
      </c>
      <c r="ACQ836" s="175" t="s">
        <v>67</v>
      </c>
      <c r="ACR836" s="10" t="e">
        <f>ACP836*1.2</f>
        <v>#N/A</v>
      </c>
      <c r="ACS836" s="10"/>
      <c r="ACT836" s="235"/>
      <c r="ACU836" s="175" t="s">
        <v>98</v>
      </c>
      <c r="ACV836" s="75" t="s">
        <v>183</v>
      </c>
      <c r="ACX836" s="176"/>
      <c r="ACY836" s="176" t="e">
        <f>VLOOKUP(ACV836,$A$879:$F$2731,6,FALSE)</f>
        <v>#N/A</v>
      </c>
      <c r="ACZ836" s="175" t="s">
        <v>67</v>
      </c>
      <c r="ADA836" s="10" t="e">
        <f>ACY836*1.2</f>
        <v>#N/A</v>
      </c>
      <c r="ADB836" s="10"/>
      <c r="ADC836" s="235"/>
      <c r="ADD836" s="175" t="s">
        <v>98</v>
      </c>
      <c r="ADE836" s="341" t="s">
        <v>524</v>
      </c>
      <c r="ADG836" s="176"/>
      <c r="ADH836" s="176">
        <f>VLOOKUP(ADE836,$A$879:$F$2731,6,FALSE)</f>
        <v>148</v>
      </c>
      <c r="ADI836" s="175" t="s">
        <v>67</v>
      </c>
      <c r="ADJ836" s="10">
        <f>ADH836*1.2</f>
        <v>177.6</v>
      </c>
      <c r="ADL836" s="235"/>
      <c r="ADM836" s="175" t="s">
        <v>98</v>
      </c>
      <c r="ADN836" s="75" t="s">
        <v>183</v>
      </c>
      <c r="ADP836" s="176"/>
      <c r="ADQ836" s="176" t="e">
        <f>VLOOKUP(ADN836,$A$879:$F$2731,6,FALSE)</f>
        <v>#N/A</v>
      </c>
      <c r="ADR836" s="175" t="s">
        <v>67</v>
      </c>
      <c r="ADS836" s="10" t="e">
        <f>ADQ836*1.2</f>
        <v>#N/A</v>
      </c>
      <c r="ADT836" s="10"/>
      <c r="ADU836" s="235"/>
      <c r="ADV836" s="175" t="s">
        <v>98</v>
      </c>
      <c r="ADW836" s="341" t="s">
        <v>1991</v>
      </c>
      <c r="ADY836" s="176"/>
      <c r="ADZ836" s="176">
        <f>VLOOKUP(ADW836,$A$879:$F$2731,6,FALSE)</f>
        <v>265</v>
      </c>
      <c r="AEA836" s="175" t="s">
        <v>67</v>
      </c>
      <c r="AEB836" s="10">
        <f>ADZ836*1.2</f>
        <v>318</v>
      </c>
      <c r="AED836" s="235"/>
      <c r="AEE836" s="175" t="s">
        <v>98</v>
      </c>
      <c r="AEF836" s="75" t="s">
        <v>183</v>
      </c>
      <c r="AEH836" s="176"/>
      <c r="AEI836" s="176" t="e">
        <f>VLOOKUP(AEF836,$A$879:$F$2731,6,FALSE)</f>
        <v>#N/A</v>
      </c>
      <c r="AEJ836" s="175" t="s">
        <v>67</v>
      </c>
      <c r="AEK836" s="10" t="e">
        <f>AEI836*1.2</f>
        <v>#N/A</v>
      </c>
      <c r="AEM836" s="235"/>
      <c r="AEN836" s="175" t="s">
        <v>98</v>
      </c>
      <c r="AEO836" s="75" t="s">
        <v>183</v>
      </c>
      <c r="AEQ836" s="176"/>
      <c r="AER836" s="176" t="e">
        <f>VLOOKUP(AEO836,$A$879:$F$2731,6,FALSE)</f>
        <v>#N/A</v>
      </c>
      <c r="AES836" s="175" t="s">
        <v>67</v>
      </c>
      <c r="AET836" s="10" t="e">
        <f>AER836*1.2</f>
        <v>#N/A</v>
      </c>
      <c r="AEV836" s="235"/>
      <c r="AEW836" s="175" t="s">
        <v>98</v>
      </c>
      <c r="AEX836" s="75" t="s">
        <v>183</v>
      </c>
      <c r="AEZ836" s="176"/>
      <c r="AFA836" s="176" t="e">
        <f>VLOOKUP(AEX836,$A$879:$F$2731,6,FALSE)</f>
        <v>#N/A</v>
      </c>
      <c r="AFB836" s="175" t="s">
        <v>67</v>
      </c>
      <c r="AFC836" s="10" t="e">
        <f>AFA836*1.2</f>
        <v>#N/A</v>
      </c>
      <c r="AFD836" s="10"/>
      <c r="AFE836" s="235"/>
      <c r="AFF836" s="175" t="s">
        <v>98</v>
      </c>
      <c r="AFG836" s="75" t="s">
        <v>183</v>
      </c>
      <c r="AFI836" s="176"/>
      <c r="AFJ836" s="176" t="e">
        <f>VLOOKUP(AFG836,$A$879:$F$2731,6,FALSE)</f>
        <v>#N/A</v>
      </c>
      <c r="AFK836" s="175" t="s">
        <v>67</v>
      </c>
      <c r="AFL836" s="10" t="e">
        <f>AFJ836*1.2</f>
        <v>#N/A</v>
      </c>
      <c r="AFM836" s="10"/>
      <c r="AFN836" s="235"/>
      <c r="AFO836" s="175" t="s">
        <v>98</v>
      </c>
      <c r="AFP836" s="75" t="s">
        <v>183</v>
      </c>
      <c r="AFR836" s="176"/>
      <c r="AFS836" s="176" t="e">
        <f>VLOOKUP(AFP836,$A$879:$F$2731,6,FALSE)</f>
        <v>#N/A</v>
      </c>
      <c r="AFT836" s="175" t="s">
        <v>67</v>
      </c>
      <c r="AFU836" s="10" t="e">
        <f>AFS836*1.2</f>
        <v>#N/A</v>
      </c>
      <c r="AFV836" s="10"/>
      <c r="AFW836" s="235"/>
      <c r="AFX836" s="175" t="s">
        <v>98</v>
      </c>
      <c r="AFY836" s="341" t="s">
        <v>1714</v>
      </c>
      <c r="AGA836" s="176"/>
      <c r="AGB836" s="176">
        <f>VLOOKUP(AFY836,$A$879:$F$2731,6,FALSE)</f>
        <v>151</v>
      </c>
      <c r="AGC836" s="175" t="s">
        <v>67</v>
      </c>
      <c r="AGD836" s="10">
        <f>AGB836*1.2</f>
        <v>181.2</v>
      </c>
      <c r="AGE836" s="10"/>
      <c r="AGF836" s="235"/>
      <c r="AGG836" s="175" t="s">
        <v>98</v>
      </c>
      <c r="AGH836" s="341" t="s">
        <v>1799</v>
      </c>
      <c r="AGJ836" s="176"/>
      <c r="AGK836" s="176">
        <f>VLOOKUP(AGH836,$A$879:$F$2731,6,FALSE)</f>
        <v>140</v>
      </c>
      <c r="AGL836" s="175" t="s">
        <v>67</v>
      </c>
      <c r="AGM836" s="10">
        <f>AGK836*1.2</f>
        <v>168</v>
      </c>
      <c r="AGN836" s="10"/>
      <c r="AGO836" s="235"/>
      <c r="AGP836" s="175" t="s">
        <v>98</v>
      </c>
      <c r="AGQ836" s="341" t="s">
        <v>524</v>
      </c>
      <c r="AGS836" s="176"/>
      <c r="AGT836" s="176">
        <f>VLOOKUP(AGQ836,$A$879:$F$2731,6,FALSE)</f>
        <v>148</v>
      </c>
      <c r="AGU836" s="175" t="s">
        <v>67</v>
      </c>
      <c r="AGV836" s="10">
        <f>AGT836*1.2</f>
        <v>177.6</v>
      </c>
      <c r="AGW836" s="10"/>
      <c r="AGX836" s="235"/>
      <c r="AGY836" s="175" t="s">
        <v>98</v>
      </c>
      <c r="AGZ836" s="341" t="s">
        <v>2036</v>
      </c>
      <c r="AHB836" s="176"/>
      <c r="AHC836" s="176">
        <f>VLOOKUP(AGZ836,$A$879:$F$2731,6,FALSE)</f>
        <v>113</v>
      </c>
      <c r="AHD836" s="175" t="s">
        <v>67</v>
      </c>
      <c r="AHE836" s="10">
        <f>AHC836*1.2</f>
        <v>135.6</v>
      </c>
      <c r="AHF836" s="10"/>
      <c r="AHG836" s="235"/>
      <c r="AHH836" s="175" t="s">
        <v>98</v>
      </c>
      <c r="AHI836" s="398" t="s">
        <v>3125</v>
      </c>
      <c r="AHK836" s="176"/>
      <c r="AHL836" s="176">
        <f>VLOOKUP(AHI836,$A$879:$F$2731,6,FALSE)</f>
        <v>85</v>
      </c>
      <c r="AHM836" s="175" t="s">
        <v>67</v>
      </c>
      <c r="AHN836" s="10">
        <f>AHL836*1.2</f>
        <v>102</v>
      </c>
      <c r="AHO836" s="10"/>
      <c r="AHP836" s="235"/>
      <c r="AHQ836" s="175" t="s">
        <v>98</v>
      </c>
      <c r="AHR836" s="341" t="s">
        <v>531</v>
      </c>
      <c r="AHT836" s="176"/>
      <c r="AHU836" s="176">
        <f>VLOOKUP(AHR836,$A$879:$F$2731,6,FALSE)</f>
        <v>80</v>
      </c>
      <c r="AHV836" s="175" t="s">
        <v>67</v>
      </c>
      <c r="AHW836" s="10">
        <f>AHU836*1.2</f>
        <v>96</v>
      </c>
      <c r="AHX836" s="10"/>
      <c r="AHY836" s="235"/>
      <c r="AHZ836" s="175" t="s">
        <v>98</v>
      </c>
      <c r="AIA836" s="341" t="s">
        <v>1799</v>
      </c>
      <c r="AIC836" s="176"/>
      <c r="AID836" s="176">
        <f>VLOOKUP(AIA836,$A$879:$F$2731,6,FALSE)</f>
        <v>140</v>
      </c>
      <c r="AIE836" s="175" t="s">
        <v>67</v>
      </c>
      <c r="AIF836" s="10">
        <f>AID836*1.2</f>
        <v>168</v>
      </c>
      <c r="AIG836" s="10"/>
      <c r="AIH836" s="235"/>
      <c r="AII836" s="175" t="s">
        <v>98</v>
      </c>
      <c r="AIJ836" s="341" t="s">
        <v>444</v>
      </c>
      <c r="AIL836" s="176"/>
      <c r="AIM836" s="176">
        <f>VLOOKUP(AIJ836,$A$879:$F$2731,6,FALSE)</f>
        <v>56</v>
      </c>
      <c r="AIN836" s="175" t="s">
        <v>67</v>
      </c>
      <c r="AIO836" s="10">
        <f>AIM836*1.2</f>
        <v>67.2</v>
      </c>
      <c r="AIP836" s="10"/>
      <c r="AIQ836" s="235"/>
      <c r="AIR836" s="175" t="s">
        <v>98</v>
      </c>
      <c r="AIS836" s="341" t="s">
        <v>1708</v>
      </c>
      <c r="AIU836" s="176"/>
      <c r="AIV836" s="176">
        <f>VLOOKUP(AIS836,$A$879:$F$2731,6,FALSE)</f>
        <v>245</v>
      </c>
      <c r="AIW836" s="175" t="s">
        <v>67</v>
      </c>
      <c r="AIX836" s="10">
        <f>AIV836*1.2</f>
        <v>294</v>
      </c>
      <c r="AIY836" s="10"/>
      <c r="AIZ836" s="235"/>
      <c r="AJA836" s="175" t="s">
        <v>98</v>
      </c>
      <c r="AJB836" s="351" t="s">
        <v>2046</v>
      </c>
      <c r="AJD836" s="176"/>
      <c r="AJE836" s="176">
        <f>VLOOKUP(AJB836,$A$879:$F$2731,6,FALSE)</f>
        <v>171</v>
      </c>
      <c r="AJF836" s="175" t="s">
        <v>67</v>
      </c>
      <c r="AJG836" s="10">
        <f>AJE836*1.2</f>
        <v>205.2</v>
      </c>
      <c r="AJH836" s="10"/>
      <c r="AJI836" s="235"/>
      <c r="AJJ836" s="175" t="s">
        <v>98</v>
      </c>
      <c r="AJK836" s="341" t="s">
        <v>3125</v>
      </c>
      <c r="AJM836" s="176"/>
      <c r="AJN836" s="176">
        <f>VLOOKUP(AJK836,$A$879:$F$2731,6,FALSE)</f>
        <v>85</v>
      </c>
      <c r="AJO836" s="175" t="s">
        <v>67</v>
      </c>
      <c r="AJP836" s="10">
        <f>AJN836*1.2</f>
        <v>102</v>
      </c>
      <c r="AJQ836" s="10"/>
      <c r="AJR836" s="235"/>
      <c r="AJS836" s="175" t="s">
        <v>98</v>
      </c>
      <c r="AJT836" s="347" t="s">
        <v>2346</v>
      </c>
      <c r="AJV836" s="176"/>
      <c r="AJW836" s="176">
        <f>VLOOKUP(AJT836,$A$879:$F$2731,6,FALSE)</f>
        <v>369</v>
      </c>
      <c r="AJX836" s="175" t="s">
        <v>67</v>
      </c>
      <c r="AJY836" s="10">
        <f>AJW836*1.2</f>
        <v>442.8</v>
      </c>
      <c r="AJZ836" s="10"/>
      <c r="AKA836" s="235"/>
      <c r="AKB836" s="175" t="s">
        <v>98</v>
      </c>
      <c r="AKC836" s="341" t="s">
        <v>2641</v>
      </c>
      <c r="AKE836" s="176"/>
      <c r="AKF836" s="176">
        <f>VLOOKUP(AKC836,$A$879:$F$2731,6,FALSE)</f>
        <v>217</v>
      </c>
      <c r="AKG836" s="175" t="s">
        <v>67</v>
      </c>
      <c r="AKH836" s="10">
        <f>AKF836*1.2</f>
        <v>260.39999999999998</v>
      </c>
      <c r="AKI836" s="10"/>
      <c r="AKJ836" s="235"/>
      <c r="AKK836" s="175" t="s">
        <v>98</v>
      </c>
      <c r="AKL836" s="341" t="s">
        <v>1708</v>
      </c>
      <c r="AKN836" s="176"/>
      <c r="AKO836" s="176">
        <f>VLOOKUP(AKL836,$A$879:$F$2731,6,FALSE)</f>
        <v>245</v>
      </c>
      <c r="AKP836" s="175" t="s">
        <v>67</v>
      </c>
      <c r="AKQ836" s="10">
        <f>AKO836*1.2</f>
        <v>294</v>
      </c>
      <c r="AKR836" s="10"/>
      <c r="AKS836" s="235"/>
      <c r="AKT836" s="175" t="s">
        <v>98</v>
      </c>
      <c r="AKU836" s="341" t="s">
        <v>1799</v>
      </c>
      <c r="AKW836" s="176"/>
      <c r="AKX836" s="176">
        <f>VLOOKUP(AKU836,$A$879:$F$2731,6,FALSE)</f>
        <v>140</v>
      </c>
      <c r="AKY836" s="175" t="s">
        <v>67</v>
      </c>
      <c r="AKZ836" s="10">
        <f>AKX836*1.2</f>
        <v>168</v>
      </c>
      <c r="ALA836" s="10"/>
      <c r="ALB836" s="235"/>
      <c r="ALC836" s="175" t="s">
        <v>98</v>
      </c>
      <c r="ALD836" s="341" t="s">
        <v>2046</v>
      </c>
      <c r="ALF836" s="176"/>
      <c r="ALG836" s="176">
        <f>VLOOKUP(ALD836,$A$879:$F$2731,6,FALSE)</f>
        <v>171</v>
      </c>
      <c r="ALH836" s="175" t="s">
        <v>67</v>
      </c>
      <c r="ALI836" s="10">
        <f>ALG836*1.2</f>
        <v>205.2</v>
      </c>
      <c r="ALJ836" s="10"/>
      <c r="ALK836" s="235"/>
      <c r="ALL836" s="175" t="s">
        <v>98</v>
      </c>
      <c r="ALM836" s="341" t="s">
        <v>535</v>
      </c>
      <c r="ALO836" s="176"/>
      <c r="ALP836" s="176">
        <f>VLOOKUP(ALM836,$A$879:$F$2731,6,FALSE)</f>
        <v>191</v>
      </c>
      <c r="ALQ836" s="175" t="s">
        <v>67</v>
      </c>
      <c r="ALR836" s="10">
        <f>ALP836*1.2</f>
        <v>229.2</v>
      </c>
      <c r="ALS836" s="10"/>
      <c r="ALT836" s="235"/>
      <c r="ALU836" s="175" t="s">
        <v>98</v>
      </c>
      <c r="ALV836" s="341" t="s">
        <v>3125</v>
      </c>
      <c r="ALX836" s="176"/>
      <c r="ALY836" s="176">
        <f>VLOOKUP(ALV836,$A$879:$F$2731,6,FALSE)</f>
        <v>85</v>
      </c>
      <c r="ALZ836" s="175" t="s">
        <v>67</v>
      </c>
      <c r="AMA836" s="10">
        <f>ALY836*1.2</f>
        <v>102</v>
      </c>
      <c r="AMB836" s="10"/>
      <c r="AMC836" s="235"/>
      <c r="AMD836" s="175" t="s">
        <v>98</v>
      </c>
      <c r="AME836" s="401" t="s">
        <v>2128</v>
      </c>
      <c r="AMG836" s="176"/>
      <c r="AMH836" s="176">
        <f>VLOOKUP(AME836,$A$879:$F$2731,6,FALSE)</f>
        <v>107</v>
      </c>
      <c r="AMI836" s="175" t="s">
        <v>67</v>
      </c>
      <c r="AMJ836" s="10">
        <f>AMH836*1.2</f>
        <v>128.4</v>
      </c>
      <c r="AMK836" s="10"/>
      <c r="AML836" s="235"/>
      <c r="AMM836" s="175" t="s">
        <v>98</v>
      </c>
      <c r="AMN836" s="343" t="s">
        <v>3125</v>
      </c>
      <c r="AMP836" s="176"/>
      <c r="AMQ836" s="176">
        <f>VLOOKUP(AMN836,$A$879:$F$2731,6,FALSE)</f>
        <v>85</v>
      </c>
      <c r="AMR836" s="175" t="s">
        <v>67</v>
      </c>
      <c r="AMS836" s="10">
        <f>AMQ836*1.2</f>
        <v>102</v>
      </c>
      <c r="AMT836" s="10"/>
      <c r="AMU836" s="235"/>
      <c r="AMV836" s="175" t="s">
        <v>98</v>
      </c>
      <c r="AMW836" s="341" t="s">
        <v>1715</v>
      </c>
      <c r="AMY836" s="176"/>
      <c r="AMZ836" s="176">
        <f>VLOOKUP(AMW836,$A$879:$F$2731,6,FALSE)</f>
        <v>244</v>
      </c>
      <c r="ANA836" s="175" t="s">
        <v>67</v>
      </c>
      <c r="ANB836" s="10">
        <f>AMZ836*1.2</f>
        <v>292.8</v>
      </c>
      <c r="ANC836" s="10"/>
      <c r="AND836" s="235"/>
      <c r="ANE836" s="175" t="s">
        <v>98</v>
      </c>
      <c r="ANF836" s="341" t="s">
        <v>2634</v>
      </c>
      <c r="ANH836" s="176"/>
      <c r="ANI836" s="176">
        <f>VLOOKUP(ANF836,$A$879:$F$2731,6,FALSE)</f>
        <v>119</v>
      </c>
      <c r="ANJ836" s="175" t="s">
        <v>67</v>
      </c>
      <c r="ANK836" s="10">
        <f>ANI836*1.2</f>
        <v>142.79999999999998</v>
      </c>
      <c r="ANL836" s="10"/>
      <c r="ANM836" s="235"/>
      <c r="ANN836" s="175" t="s">
        <v>98</v>
      </c>
      <c r="ANO836" s="351" t="s">
        <v>1799</v>
      </c>
      <c r="ANQ836" s="176"/>
      <c r="ANR836" s="176">
        <f>VLOOKUP(ANO836,$A$879:$F$2731,6,FALSE)</f>
        <v>140</v>
      </c>
      <c r="ANS836" s="175" t="s">
        <v>67</v>
      </c>
      <c r="ANT836" s="10">
        <f>ANR836*1.2</f>
        <v>168</v>
      </c>
      <c r="ANU836" s="10"/>
      <c r="ANV836" s="235"/>
      <c r="ANW836" s="175" t="s">
        <v>98</v>
      </c>
      <c r="ANX836" s="341" t="s">
        <v>535</v>
      </c>
      <c r="ANZ836" s="176"/>
      <c r="AOA836" s="176">
        <f>VLOOKUP(ANX836,$A$879:$F$2731,6,FALSE)</f>
        <v>191</v>
      </c>
      <c r="AOB836" s="175" t="s">
        <v>67</v>
      </c>
      <c r="AOC836" s="10">
        <f>AOA836*1.2</f>
        <v>229.2</v>
      </c>
      <c r="AOD836" s="10"/>
      <c r="AOE836" s="235"/>
      <c r="AOF836" s="175" t="s">
        <v>98</v>
      </c>
      <c r="AOG836" s="75" t="s">
        <v>183</v>
      </c>
      <c r="AOI836" s="176"/>
      <c r="AOJ836" s="176" t="e">
        <f>VLOOKUP(AOG836,$A$879:$F$2731,6,FALSE)</f>
        <v>#N/A</v>
      </c>
      <c r="AOK836" s="175" t="s">
        <v>67</v>
      </c>
      <c r="AOL836" s="10" t="e">
        <f>AOJ836*1.2</f>
        <v>#N/A</v>
      </c>
      <c r="AOM836" s="10"/>
      <c r="AON836" s="235"/>
      <c r="AOO836" s="175" t="s">
        <v>98</v>
      </c>
      <c r="AOP836" s="341" t="s">
        <v>1714</v>
      </c>
      <c r="AOR836" s="176"/>
      <c r="AOS836" s="176">
        <f>VLOOKUP(AOP836,$A$879:$F$2731,6,FALSE)</f>
        <v>151</v>
      </c>
      <c r="AOT836" s="175" t="s">
        <v>67</v>
      </c>
      <c r="AOU836" s="10">
        <f>AOS836*1.2</f>
        <v>181.2</v>
      </c>
      <c r="AOV836" s="10"/>
      <c r="AOW836" s="235"/>
      <c r="AOX836" s="175" t="s">
        <v>98</v>
      </c>
      <c r="AOY836" s="404" t="s">
        <v>2641</v>
      </c>
      <c r="APA836" s="176"/>
      <c r="APB836" s="176">
        <f>VLOOKUP(AOY836,$A$879:$F$2731,6,FALSE)</f>
        <v>217</v>
      </c>
      <c r="APC836" s="175" t="s">
        <v>67</v>
      </c>
      <c r="APD836" s="10">
        <f>APB836*1.2</f>
        <v>260.39999999999998</v>
      </c>
      <c r="APE836" s="10"/>
      <c r="APF836" s="235"/>
      <c r="APG836" s="175" t="s">
        <v>98</v>
      </c>
      <c r="APH836" s="341" t="s">
        <v>1392</v>
      </c>
      <c r="APJ836" s="176"/>
      <c r="APK836" s="176">
        <f>VLOOKUP(APH836,$A$879:$F$2731,6,FALSE)</f>
        <v>289</v>
      </c>
      <c r="APL836" s="175" t="s">
        <v>67</v>
      </c>
      <c r="APM836" s="10">
        <f>APK836*1.2</f>
        <v>346.8</v>
      </c>
      <c r="APN836" s="10"/>
      <c r="APO836" s="235"/>
      <c r="APP836" s="175" t="s">
        <v>98</v>
      </c>
      <c r="APQ836" s="75" t="s">
        <v>183</v>
      </c>
      <c r="APS836" s="176"/>
      <c r="APT836" s="176" t="e">
        <f>VLOOKUP(APQ836,$A$879:$F$2731,6,FALSE)</f>
        <v>#N/A</v>
      </c>
      <c r="APU836" s="175" t="s">
        <v>67</v>
      </c>
      <c r="APV836" s="10" t="e">
        <f>APT836*1.2</f>
        <v>#N/A</v>
      </c>
      <c r="APW836" s="10"/>
      <c r="APX836" s="235"/>
      <c r="APY836" s="175" t="s">
        <v>98</v>
      </c>
      <c r="APZ836" s="341" t="s">
        <v>440</v>
      </c>
      <c r="AQB836" s="176"/>
      <c r="AQC836" s="176">
        <f>VLOOKUP(APZ836,$A$879:$F$2731,6,FALSE)</f>
        <v>37</v>
      </c>
      <c r="AQD836" s="175" t="s">
        <v>67</v>
      </c>
      <c r="AQE836" s="10">
        <f>AQC836*1.2</f>
        <v>44.4</v>
      </c>
      <c r="AQF836" s="10"/>
      <c r="AQG836" s="235"/>
      <c r="AQH836" s="175" t="s">
        <v>98</v>
      </c>
      <c r="AQI836" s="341" t="s">
        <v>567</v>
      </c>
      <c r="AQK836" s="176"/>
      <c r="AQL836" s="176">
        <f>VLOOKUP(AQI836,$A$879:$F$2731,6,FALSE)</f>
        <v>121</v>
      </c>
      <c r="AQM836" s="175" t="s">
        <v>67</v>
      </c>
      <c r="AQN836" s="10">
        <f>AQL836*1.2</f>
        <v>145.19999999999999</v>
      </c>
      <c r="AQO836" s="10"/>
      <c r="AQP836" s="235"/>
      <c r="AQQ836" s="175" t="s">
        <v>98</v>
      </c>
      <c r="AQR836" s="75" t="s">
        <v>183</v>
      </c>
      <c r="AQT836" s="176"/>
      <c r="AQU836" s="176" t="e">
        <f>VLOOKUP(AQR836,$A$879:$F$2731,6,FALSE)</f>
        <v>#N/A</v>
      </c>
      <c r="AQV836" s="175" t="s">
        <v>67</v>
      </c>
      <c r="AQW836" s="10" t="e">
        <f>AQU836*1.2</f>
        <v>#N/A</v>
      </c>
      <c r="AQX836" s="10"/>
      <c r="AQY836" s="235"/>
      <c r="AQZ836" s="175" t="s">
        <v>98</v>
      </c>
      <c r="ARA836" s="75" t="s">
        <v>183</v>
      </c>
      <c r="ARC836" s="176"/>
      <c r="ARD836" s="176" t="e">
        <f>VLOOKUP(ARA836,$A$879:$F$2731,6,FALSE)</f>
        <v>#N/A</v>
      </c>
      <c r="ARE836" s="175" t="s">
        <v>67</v>
      </c>
      <c r="ARF836" s="10" t="e">
        <f>ARD836*1.2</f>
        <v>#N/A</v>
      </c>
      <c r="ARG836" s="10"/>
      <c r="ARH836" s="235"/>
      <c r="ARI836" s="175" t="s">
        <v>98</v>
      </c>
      <c r="ARJ836" s="75" t="s">
        <v>183</v>
      </c>
      <c r="ARL836" s="176"/>
      <c r="ARM836" s="176" t="e">
        <f>VLOOKUP(ARJ836,$A$879:$F$2731,6,FALSE)</f>
        <v>#N/A</v>
      </c>
      <c r="ARN836" s="175" t="s">
        <v>67</v>
      </c>
      <c r="ARO836" s="10" t="e">
        <f>ARM836*1.2</f>
        <v>#N/A</v>
      </c>
      <c r="ARP836" s="10"/>
      <c r="ARQ836" s="235"/>
      <c r="ARR836" s="175" t="s">
        <v>98</v>
      </c>
      <c r="ARS836" s="75" t="s">
        <v>183</v>
      </c>
      <c r="ARU836" s="176"/>
      <c r="ARV836" s="176" t="e">
        <f>VLOOKUP(ARS836,$A$879:$F$2731,6,FALSE)</f>
        <v>#N/A</v>
      </c>
      <c r="ARW836" s="175" t="s">
        <v>67</v>
      </c>
      <c r="ARX836" s="10" t="e">
        <f>ARV836*1.2</f>
        <v>#N/A</v>
      </c>
      <c r="ARY836" s="10"/>
      <c r="ARZ836" s="235"/>
      <c r="ASA836" s="175" t="s">
        <v>98</v>
      </c>
      <c r="ASB836" s="341" t="s">
        <v>1715</v>
      </c>
      <c r="ASD836" s="176"/>
      <c r="ASE836" s="176">
        <f>VLOOKUP(ASB836,$A$879:$F$2731,6,FALSE)</f>
        <v>244</v>
      </c>
      <c r="ASF836" s="175" t="s">
        <v>67</v>
      </c>
      <c r="ASG836" s="10">
        <f>ASE836*1.2</f>
        <v>292.8</v>
      </c>
      <c r="ASH836" s="10"/>
      <c r="ASI836" s="235"/>
      <c r="ASJ836" s="175" t="s">
        <v>98</v>
      </c>
      <c r="ASK836" s="75" t="s">
        <v>183</v>
      </c>
      <c r="ASM836" s="176"/>
      <c r="ASN836" s="176" t="e">
        <f>VLOOKUP(ASK836,$A$879:$F$2731,6,FALSE)</f>
        <v>#N/A</v>
      </c>
      <c r="ASO836" s="175" t="s">
        <v>67</v>
      </c>
      <c r="ASP836" s="10" t="e">
        <f>ASN836*1.2</f>
        <v>#N/A</v>
      </c>
      <c r="ASQ836" s="10"/>
      <c r="ASR836" s="235"/>
      <c r="ASS836" s="175" t="s">
        <v>98</v>
      </c>
      <c r="AST836" s="341" t="s">
        <v>491</v>
      </c>
      <c r="ASV836" s="176"/>
      <c r="ASW836" s="176">
        <f>VLOOKUP(AST836,$A$879:$F$2731,6,FALSE)</f>
        <v>97</v>
      </c>
      <c r="ASX836" s="175" t="s">
        <v>67</v>
      </c>
      <c r="ASY836" s="10">
        <f>ASW836*1.2</f>
        <v>116.39999999999999</v>
      </c>
      <c r="ASZ836" s="10"/>
      <c r="ATA836" s="235"/>
      <c r="ATB836" s="175" t="s">
        <v>98</v>
      </c>
      <c r="ATC836" s="75" t="s">
        <v>183</v>
      </c>
      <c r="ATE836" s="176"/>
      <c r="ATF836" s="176" t="e">
        <f>VLOOKUP(ATC836,$A$879:$F$2731,6,FALSE)</f>
        <v>#N/A</v>
      </c>
      <c r="ATG836" s="175" t="s">
        <v>67</v>
      </c>
      <c r="ATH836" s="10" t="e">
        <f>ATF836*1.2</f>
        <v>#N/A</v>
      </c>
      <c r="ATI836" s="10"/>
      <c r="ATJ836" s="235"/>
      <c r="ATK836" s="175" t="s">
        <v>98</v>
      </c>
      <c r="ATL836" s="75" t="s">
        <v>183</v>
      </c>
      <c r="ATN836" s="176"/>
      <c r="ATO836" s="176" t="e">
        <f>VLOOKUP(ATL836,$A$879:$F$2731,6,FALSE)</f>
        <v>#N/A</v>
      </c>
      <c r="ATP836" s="175" t="s">
        <v>67</v>
      </c>
      <c r="ATQ836" s="10" t="e">
        <f>ATO836*1.2</f>
        <v>#N/A</v>
      </c>
      <c r="ATR836" s="10"/>
      <c r="ATS836" s="235"/>
      <c r="ATT836" s="175" t="s">
        <v>98</v>
      </c>
      <c r="ATU836" s="75" t="s">
        <v>183</v>
      </c>
      <c r="ATW836" s="176"/>
      <c r="ATX836" s="176" t="e">
        <f>VLOOKUP(ATU836,$A$879:$F$2731,6,FALSE)</f>
        <v>#N/A</v>
      </c>
      <c r="ATY836" s="175" t="s">
        <v>67</v>
      </c>
      <c r="ATZ836" s="10" t="e">
        <f>ATX836*1.2</f>
        <v>#N/A</v>
      </c>
      <c r="AUA836" s="10"/>
      <c r="AUB836" s="235"/>
      <c r="AUC836" s="175" t="s">
        <v>98</v>
      </c>
      <c r="AUD836" s="75" t="s">
        <v>183</v>
      </c>
      <c r="AUF836" s="176"/>
      <c r="AUG836" s="176" t="e">
        <f>VLOOKUP(AUD836,$A$879:$F$2731,6,FALSE)</f>
        <v>#N/A</v>
      </c>
      <c r="AUH836" s="175" t="s">
        <v>67</v>
      </c>
      <c r="AUI836" s="10" t="e">
        <f>AUG836*1.2</f>
        <v>#N/A</v>
      </c>
      <c r="AUJ836" s="10"/>
      <c r="AUK836" s="235"/>
      <c r="AUL836" s="175" t="s">
        <v>98</v>
      </c>
      <c r="AUM836" s="75" t="s">
        <v>183</v>
      </c>
      <c r="AUO836" s="176"/>
      <c r="AUP836" s="176" t="e">
        <f>VLOOKUP(AUM836,$A$879:$F$2731,6,FALSE)</f>
        <v>#N/A</v>
      </c>
      <c r="AUQ836" s="175" t="s">
        <v>67</v>
      </c>
      <c r="AUR836" s="10" t="e">
        <f>AUP836*1.2</f>
        <v>#N/A</v>
      </c>
      <c r="AUS836" s="10"/>
      <c r="AUT836" s="235"/>
      <c r="AUU836" s="175" t="s">
        <v>98</v>
      </c>
      <c r="AUV836" s="75" t="s">
        <v>183</v>
      </c>
      <c r="AUX836" s="176"/>
      <c r="AUY836" s="176" t="e">
        <f>VLOOKUP(AUV836,$A$879:$F$2731,6,FALSE)</f>
        <v>#N/A</v>
      </c>
      <c r="AUZ836" s="175" t="s">
        <v>67</v>
      </c>
      <c r="AVA836" s="10" t="e">
        <f>AUY836*1.2</f>
        <v>#N/A</v>
      </c>
      <c r="AVB836" s="10"/>
      <c r="AVC836" s="235"/>
      <c r="AVD836" s="175" t="s">
        <v>98</v>
      </c>
      <c r="AVE836" s="75" t="s">
        <v>183</v>
      </c>
      <c r="AVG836" s="176"/>
      <c r="AVH836" s="176" t="e">
        <f>VLOOKUP(AVE836,$A$879:$F$2731,6,FALSE)</f>
        <v>#N/A</v>
      </c>
      <c r="AVI836" s="175" t="s">
        <v>67</v>
      </c>
      <c r="AVJ836" s="10" t="e">
        <f>AVH836*1.2</f>
        <v>#N/A</v>
      </c>
      <c r="AVK836" s="10"/>
      <c r="AVL836" s="235"/>
      <c r="AVM836" s="175" t="s">
        <v>98</v>
      </c>
      <c r="AVN836" s="75" t="s">
        <v>183</v>
      </c>
      <c r="AVP836" s="176"/>
      <c r="AVQ836" s="176" t="e">
        <f>VLOOKUP(AVN836,$A$879:$F$2731,6,FALSE)</f>
        <v>#N/A</v>
      </c>
      <c r="AVR836" s="175" t="s">
        <v>67</v>
      </c>
      <c r="AVS836" s="10" t="e">
        <f>AVQ836*1.2</f>
        <v>#N/A</v>
      </c>
      <c r="AVT836" s="10"/>
      <c r="AVU836" s="235"/>
      <c r="AVV836" s="175" t="s">
        <v>98</v>
      </c>
      <c r="AVW836" s="75" t="s">
        <v>183</v>
      </c>
      <c r="AVY836" s="176"/>
      <c r="AVZ836" s="176" t="e">
        <f>VLOOKUP(AVW836,$A$879:$F$2731,6,FALSE)</f>
        <v>#N/A</v>
      </c>
      <c r="AWA836" s="175" t="s">
        <v>67</v>
      </c>
      <c r="AWB836" s="10" t="e">
        <f>AVZ836*1.2</f>
        <v>#N/A</v>
      </c>
      <c r="AWC836" s="10"/>
      <c r="AWD836" s="235"/>
      <c r="AWE836" s="175" t="s">
        <v>98</v>
      </c>
      <c r="AWF836" s="75" t="s">
        <v>183</v>
      </c>
      <c r="AWH836" s="176"/>
      <c r="AWI836" s="176" t="e">
        <f>VLOOKUP(AWF836,$A$879:$F$2731,6,FALSE)</f>
        <v>#N/A</v>
      </c>
      <c r="AWJ836" s="175" t="s">
        <v>67</v>
      </c>
      <c r="AWK836" s="10" t="e">
        <f>AWI836*1.2</f>
        <v>#N/A</v>
      </c>
      <c r="AWL836" s="10"/>
      <c r="AWM836" s="235"/>
      <c r="AWN836" s="175" t="s">
        <v>98</v>
      </c>
      <c r="AWO836" s="341" t="s">
        <v>1991</v>
      </c>
      <c r="AWQ836" s="176"/>
      <c r="AWR836" s="176">
        <f>VLOOKUP(AWO836,$A$879:$F$2731,6,FALSE)</f>
        <v>265</v>
      </c>
      <c r="AWS836" s="175" t="s">
        <v>67</v>
      </c>
      <c r="AWT836" s="10">
        <f>AWR836*1.2</f>
        <v>318</v>
      </c>
      <c r="AWU836" s="10"/>
      <c r="AWV836" s="235"/>
      <c r="AWW836" s="175" t="s">
        <v>98</v>
      </c>
      <c r="AWX836" s="341" t="s">
        <v>1448</v>
      </c>
      <c r="AWZ836" s="176"/>
      <c r="AXA836" s="176">
        <f>VLOOKUP(AWX836,$A$879:$F$2731,6,FALSE)</f>
        <v>362</v>
      </c>
      <c r="AXB836" s="175" t="s">
        <v>67</v>
      </c>
      <c r="AXC836" s="10">
        <f>AXA836*1.2</f>
        <v>434.4</v>
      </c>
      <c r="AXD836" s="10"/>
      <c r="AXE836" s="235"/>
      <c r="AXF836" s="175" t="s">
        <v>98</v>
      </c>
      <c r="AXG836" s="341" t="s">
        <v>440</v>
      </c>
      <c r="AXI836" s="176"/>
      <c r="AXJ836" s="176">
        <f>VLOOKUP(AXG836,$A$879:$F$2731,6,FALSE)</f>
        <v>37</v>
      </c>
      <c r="AXK836" s="175" t="s">
        <v>67</v>
      </c>
      <c r="AXL836" s="10">
        <f>AXJ836*1.2</f>
        <v>44.4</v>
      </c>
      <c r="AXM836" s="10"/>
      <c r="AXN836" s="235"/>
      <c r="AXO836" s="175" t="s">
        <v>98</v>
      </c>
      <c r="AXP836" s="341" t="s">
        <v>448</v>
      </c>
      <c r="AXR836" s="176"/>
      <c r="AXS836" s="176">
        <f>VLOOKUP(AXP836,$A$879:$F$2731,6,FALSE)</f>
        <v>93</v>
      </c>
      <c r="AXT836" s="175" t="s">
        <v>67</v>
      </c>
      <c r="AXU836" s="10">
        <f>AXS836*1.2</f>
        <v>111.6</v>
      </c>
      <c r="AXV836" s="10"/>
      <c r="AXW836" s="235"/>
      <c r="AXX836" s="175" t="s">
        <v>98</v>
      </c>
      <c r="AXY836" s="341" t="s">
        <v>2465</v>
      </c>
      <c r="AYA836" s="176"/>
      <c r="AYB836" s="176">
        <f>VLOOKUP(AXY836,$A$879:$F$2731,6,FALSE)</f>
        <v>98</v>
      </c>
      <c r="AYC836" s="175" t="s">
        <v>67</v>
      </c>
      <c r="AYD836" s="10">
        <f>AYB836*1.2</f>
        <v>117.6</v>
      </c>
      <c r="AYE836" s="10"/>
      <c r="AYF836" s="235"/>
      <c r="AYG836" s="175" t="s">
        <v>98</v>
      </c>
      <c r="AYH836" s="341" t="s">
        <v>1714</v>
      </c>
      <c r="AYJ836" s="176"/>
      <c r="AYK836" s="176">
        <f>VLOOKUP(AYH836,$A$879:$F$2731,6,FALSE)</f>
        <v>151</v>
      </c>
      <c r="AYL836" s="175" t="s">
        <v>67</v>
      </c>
      <c r="AYM836" s="10">
        <f>AYK836*1.2</f>
        <v>181.2</v>
      </c>
      <c r="AYN836" s="10"/>
      <c r="AYO836" s="235"/>
      <c r="AYP836" s="175" t="s">
        <v>98</v>
      </c>
      <c r="AYQ836" s="341" t="s">
        <v>1799</v>
      </c>
      <c r="AYS836" s="176"/>
      <c r="AYT836" s="176">
        <f>VLOOKUP(AYQ836,$A$879:$F$2731,6,FALSE)</f>
        <v>140</v>
      </c>
      <c r="AYU836" s="175" t="s">
        <v>67</v>
      </c>
      <c r="AYV836" s="10">
        <f>AYT836*1.2</f>
        <v>168</v>
      </c>
      <c r="AYW836" s="10"/>
      <c r="AYX836" s="235"/>
      <c r="AYY836" s="175" t="s">
        <v>98</v>
      </c>
      <c r="AYZ836" s="341" t="s">
        <v>1714</v>
      </c>
      <c r="AZB836" s="176"/>
      <c r="AZC836" s="176">
        <f>VLOOKUP(AYZ836,$A$879:$F$2731,6,FALSE)</f>
        <v>151</v>
      </c>
      <c r="AZD836" s="175" t="s">
        <v>67</v>
      </c>
      <c r="AZE836" s="10">
        <f>AZC836*1.2</f>
        <v>181.2</v>
      </c>
      <c r="AZF836" s="10"/>
      <c r="AZG836" s="235"/>
      <c r="AZH836" s="175" t="s">
        <v>98</v>
      </c>
      <c r="AZI836" s="341" t="s">
        <v>2346</v>
      </c>
      <c r="AZK836" s="176"/>
      <c r="AZL836" s="176">
        <f>VLOOKUP(AZI836,$A$879:$F$2731,6,FALSE)</f>
        <v>369</v>
      </c>
      <c r="AZM836" s="175" t="s">
        <v>67</v>
      </c>
      <c r="AZN836" s="10">
        <f>AZL836*1.2</f>
        <v>442.8</v>
      </c>
      <c r="AZO836" s="10"/>
      <c r="AZP836" s="235"/>
      <c r="AZQ836" s="175" t="s">
        <v>98</v>
      </c>
      <c r="AZR836" s="341" t="s">
        <v>2128</v>
      </c>
      <c r="AZT836" s="176"/>
      <c r="AZU836" s="176">
        <f>VLOOKUP(AZR836,$A$879:$F$2731,6,FALSE)</f>
        <v>107</v>
      </c>
      <c r="AZV836" s="175" t="s">
        <v>67</v>
      </c>
      <c r="AZW836" s="10">
        <f>AZU836*1.2</f>
        <v>128.4</v>
      </c>
      <c r="AZX836" s="10"/>
      <c r="AZY836" s="235"/>
      <c r="AZZ836" s="175" t="s">
        <v>98</v>
      </c>
      <c r="BAA836" s="341" t="s">
        <v>1714</v>
      </c>
      <c r="BAC836" s="176"/>
      <c r="BAD836" s="176">
        <f>VLOOKUP(BAA836,$A$879:$F$2731,6,FALSE)</f>
        <v>151</v>
      </c>
      <c r="BAE836" s="175" t="s">
        <v>67</v>
      </c>
      <c r="BAF836" s="10">
        <f>BAD836*1.2</f>
        <v>181.2</v>
      </c>
      <c r="BAG836" s="10"/>
      <c r="BAH836" s="235"/>
      <c r="BAI836" s="175" t="s">
        <v>98</v>
      </c>
      <c r="BAJ836" s="398" t="s">
        <v>435</v>
      </c>
      <c r="BAL836" s="176"/>
      <c r="BAM836" s="176">
        <f>VLOOKUP(BAJ836,$A$879:$F$2731,6,FALSE)</f>
        <v>60</v>
      </c>
      <c r="BAN836" s="175" t="s">
        <v>67</v>
      </c>
      <c r="BAO836" s="10">
        <f>BAM836*1.2</f>
        <v>72</v>
      </c>
      <c r="BAP836" s="10"/>
      <c r="BAQ836" s="235"/>
      <c r="BAR836" s="175" t="s">
        <v>98</v>
      </c>
      <c r="BAS836" s="341" t="s">
        <v>1714</v>
      </c>
      <c r="BAU836" s="176"/>
      <c r="BAV836" s="176">
        <f>VLOOKUP(BAS836,$A$879:$F$2731,6,FALSE)</f>
        <v>151</v>
      </c>
      <c r="BAW836" s="175" t="s">
        <v>67</v>
      </c>
      <c r="BAX836" s="10">
        <f>BAV836*1.2</f>
        <v>181.2</v>
      </c>
      <c r="BAY836" s="10"/>
      <c r="BAZ836" s="235"/>
      <c r="BBA836" s="175" t="s">
        <v>98</v>
      </c>
      <c r="BBB836" s="341" t="s">
        <v>1991</v>
      </c>
      <c r="BBD836" s="176"/>
      <c r="BBE836" s="176">
        <f>VLOOKUP(BBB836,$A$879:$F$2731,6,FALSE)</f>
        <v>265</v>
      </c>
      <c r="BBF836" s="175" t="s">
        <v>67</v>
      </c>
      <c r="BBG836" s="10">
        <f>BBE836*1.2</f>
        <v>318</v>
      </c>
      <c r="BBH836" s="10"/>
      <c r="BBI836" s="235"/>
      <c r="BBJ836" s="175" t="s">
        <v>98</v>
      </c>
      <c r="BBK836" s="341" t="s">
        <v>1392</v>
      </c>
      <c r="BBM836" s="176"/>
      <c r="BBN836" s="176">
        <f>VLOOKUP(BBK836,$A$879:$F$2731,6,FALSE)</f>
        <v>289</v>
      </c>
      <c r="BBO836" s="175" t="s">
        <v>67</v>
      </c>
      <c r="BBP836" s="10">
        <f>BBN836*1.2</f>
        <v>346.8</v>
      </c>
      <c r="BBQ836" s="10"/>
      <c r="BBR836" s="235"/>
      <c r="BBS836" s="175" t="s">
        <v>98</v>
      </c>
      <c r="BBT836" s="347" t="s">
        <v>435</v>
      </c>
      <c r="BBV836" s="176"/>
      <c r="BBW836" s="176">
        <f>VLOOKUP(BBT836,$A$879:$F$2731,6,FALSE)</f>
        <v>60</v>
      </c>
      <c r="BBX836" s="175" t="s">
        <v>67</v>
      </c>
      <c r="BBY836" s="10">
        <f>BBW836*1.2</f>
        <v>72</v>
      </c>
      <c r="BBZ836" s="10"/>
      <c r="BCA836" s="235"/>
      <c r="BCB836" s="175" t="s">
        <v>98</v>
      </c>
      <c r="BCC836" s="341" t="s">
        <v>431</v>
      </c>
      <c r="BCE836" s="176"/>
      <c r="BCF836" s="176">
        <f>VLOOKUP(BCC836,$A$879:$F$2731,6,FALSE)</f>
        <v>64</v>
      </c>
      <c r="BCG836" s="175" t="s">
        <v>67</v>
      </c>
      <c r="BCH836" s="10">
        <f>BCF836*1.2</f>
        <v>76.8</v>
      </c>
      <c r="BCI836" s="10"/>
      <c r="BCJ836" s="235"/>
      <c r="BCK836" s="175" t="s">
        <v>98</v>
      </c>
      <c r="BCL836" s="341" t="s">
        <v>448</v>
      </c>
      <c r="BCN836" s="176"/>
      <c r="BCO836" s="176">
        <f>VLOOKUP(BCL836,$A$879:$F$2731,6,FALSE)</f>
        <v>93</v>
      </c>
      <c r="BCP836" s="175" t="s">
        <v>67</v>
      </c>
      <c r="BCQ836" s="10">
        <f>BCO836*1.2</f>
        <v>111.6</v>
      </c>
      <c r="BCR836" s="10"/>
      <c r="BCS836" s="235"/>
      <c r="BCT836" s="175" t="s">
        <v>98</v>
      </c>
      <c r="BCU836" s="351" t="s">
        <v>1991</v>
      </c>
      <c r="BCW836" s="176"/>
      <c r="BCX836" s="176">
        <f>VLOOKUP(BCU836,$A$879:$F$2731,6,FALSE)</f>
        <v>265</v>
      </c>
      <c r="BCY836" s="175" t="s">
        <v>67</v>
      </c>
      <c r="BCZ836" s="10">
        <f>BCX836*1.2</f>
        <v>318</v>
      </c>
      <c r="BDA836" s="10"/>
      <c r="BDB836" s="235"/>
      <c r="BDC836" s="175" t="s">
        <v>98</v>
      </c>
      <c r="BDD836" s="347" t="s">
        <v>1717</v>
      </c>
      <c r="BDF836" s="176"/>
      <c r="BDG836" s="176">
        <f>VLOOKUP(BDD836,$A$879:$F$2731,6,FALSE)</f>
        <v>49</v>
      </c>
      <c r="BDH836" s="175" t="s">
        <v>67</v>
      </c>
      <c r="BDI836" s="10">
        <f>BDG836*1.2</f>
        <v>58.8</v>
      </c>
      <c r="BDJ836" s="10"/>
      <c r="BDK836" s="235"/>
      <c r="BDL836" s="175" t="s">
        <v>98</v>
      </c>
      <c r="BDM836" s="341" t="s">
        <v>1448</v>
      </c>
      <c r="BDO836" s="176"/>
      <c r="BDP836" s="176">
        <f>VLOOKUP(BDM836,$A$879:$F$2731,6,FALSE)</f>
        <v>362</v>
      </c>
      <c r="BDQ836" s="175" t="s">
        <v>67</v>
      </c>
      <c r="BDR836" s="10">
        <f>BDP836*1.2</f>
        <v>434.4</v>
      </c>
      <c r="BDS836" s="10"/>
      <c r="BDT836" s="235"/>
      <c r="BDU836" s="175" t="s">
        <v>98</v>
      </c>
      <c r="BDV836" s="341" t="s">
        <v>1714</v>
      </c>
      <c r="BDX836" s="176"/>
      <c r="BDY836" s="176">
        <f>VLOOKUP(BDV836,$A$879:$F$2731,6,FALSE)</f>
        <v>151</v>
      </c>
      <c r="BDZ836" s="175" t="s">
        <v>67</v>
      </c>
      <c r="BEA836" s="10">
        <f>BDY836*1.2</f>
        <v>181.2</v>
      </c>
      <c r="BEB836" s="10"/>
      <c r="BEC836" s="235"/>
      <c r="BED836" s="175" t="s">
        <v>98</v>
      </c>
      <c r="BEE836" s="341" t="s">
        <v>1448</v>
      </c>
      <c r="BEG836" s="176"/>
      <c r="BEH836" s="176">
        <f>VLOOKUP(BEE836,$A$879:$F$2731,6,FALSE)</f>
        <v>362</v>
      </c>
      <c r="BEI836" s="175" t="s">
        <v>67</v>
      </c>
      <c r="BEJ836" s="10">
        <f>BEH836*1.2</f>
        <v>434.4</v>
      </c>
      <c r="BEK836" s="10"/>
      <c r="BEL836" s="235"/>
      <c r="BEM836" s="175" t="s">
        <v>98</v>
      </c>
      <c r="BEN836" s="341" t="s">
        <v>465</v>
      </c>
      <c r="BEP836" s="176"/>
      <c r="BEQ836" s="176">
        <f>VLOOKUP(BEN836,$A$879:$F$2731,6,FALSE)</f>
        <v>53</v>
      </c>
      <c r="BER836" s="175" t="s">
        <v>67</v>
      </c>
      <c r="BES836" s="10">
        <f>BEQ836*1.2</f>
        <v>63.599999999999994</v>
      </c>
      <c r="BET836" s="10"/>
      <c r="BEU836" s="235"/>
      <c r="BEV836" s="175" t="s">
        <v>98</v>
      </c>
      <c r="BEW836" s="341" t="s">
        <v>1392</v>
      </c>
      <c r="BEY836" s="176"/>
      <c r="BEZ836" s="176">
        <f>VLOOKUP(BEW836,$A$879:$F$2731,6,FALSE)</f>
        <v>289</v>
      </c>
      <c r="BFA836" s="175" t="s">
        <v>67</v>
      </c>
      <c r="BFB836" s="10">
        <f>BEZ836*1.2</f>
        <v>346.8</v>
      </c>
      <c r="BFC836" s="10"/>
      <c r="BFD836" s="235"/>
      <c r="BFE836" s="175" t="s">
        <v>98</v>
      </c>
      <c r="BFF836" s="341" t="s">
        <v>611</v>
      </c>
      <c r="BFH836" s="176"/>
      <c r="BFI836" s="176">
        <f>VLOOKUP(BFF836,$A$879:$F$2731,6,FALSE)</f>
        <v>43</v>
      </c>
      <c r="BFJ836" s="175" t="s">
        <v>67</v>
      </c>
      <c r="BFK836" s="10">
        <f>BFI836*1.2</f>
        <v>51.6</v>
      </c>
      <c r="BFL836" s="10"/>
      <c r="BFM836" s="235"/>
      <c r="BFN836" s="175" t="s">
        <v>98</v>
      </c>
      <c r="BFO836" s="341" t="s">
        <v>1448</v>
      </c>
      <c r="BFQ836" s="176"/>
      <c r="BFR836" s="176">
        <f>VLOOKUP(BFO836,$A$879:$F$2731,6,FALSE)</f>
        <v>362</v>
      </c>
      <c r="BFS836" s="175" t="s">
        <v>67</v>
      </c>
      <c r="BFT836" s="10">
        <f>BFR836*1.2</f>
        <v>434.4</v>
      </c>
      <c r="BFU836" s="10"/>
      <c r="BFV836" s="235"/>
      <c r="BFW836" s="175" t="s">
        <v>98</v>
      </c>
      <c r="BFX836" s="351" t="s">
        <v>1448</v>
      </c>
      <c r="BFZ836" s="176"/>
      <c r="BGA836" s="176">
        <f>VLOOKUP(BFX836,$A$879:$F$2731,6,FALSE)</f>
        <v>362</v>
      </c>
      <c r="BGB836" s="175" t="s">
        <v>67</v>
      </c>
      <c r="BGC836" s="10">
        <f>BGA836*1.2</f>
        <v>434.4</v>
      </c>
      <c r="BGD836" s="10"/>
      <c r="BGE836" s="235"/>
      <c r="BGF836" s="175" t="s">
        <v>98</v>
      </c>
      <c r="BGG836" s="341" t="s">
        <v>440</v>
      </c>
      <c r="BGI836" s="176"/>
      <c r="BGJ836" s="176">
        <f>VLOOKUP(BGG836,$A$879:$F$2731,6,FALSE)</f>
        <v>37</v>
      </c>
      <c r="BGK836" s="175" t="s">
        <v>67</v>
      </c>
      <c r="BGL836" s="10">
        <f>BGJ836*1.2</f>
        <v>44.4</v>
      </c>
      <c r="BGM836" s="10"/>
      <c r="BGN836" s="235"/>
      <c r="BGO836" s="175" t="s">
        <v>98</v>
      </c>
      <c r="BGP836" s="351" t="s">
        <v>2641</v>
      </c>
      <c r="BGR836" s="176"/>
      <c r="BGS836" s="176">
        <f>VLOOKUP(BGP836,$A$879:$F$2731,6,FALSE)</f>
        <v>217</v>
      </c>
      <c r="BGT836" s="175" t="s">
        <v>67</v>
      </c>
      <c r="BGU836" s="10">
        <f>BGS836*1.2</f>
        <v>260.39999999999998</v>
      </c>
      <c r="BGV836" s="10"/>
      <c r="BGW836" s="235"/>
      <c r="BGX836" s="175" t="s">
        <v>98</v>
      </c>
      <c r="BGY836" s="341" t="s">
        <v>971</v>
      </c>
      <c r="BHA836" s="176"/>
      <c r="BHB836" s="176">
        <f>VLOOKUP(BGY836,$A$879:$F$2731,6,FALSE)</f>
        <v>94</v>
      </c>
      <c r="BHC836" s="175" t="s">
        <v>67</v>
      </c>
      <c r="BHD836" s="10">
        <f>BHB836*1.2</f>
        <v>112.8</v>
      </c>
      <c r="BHE836" s="10"/>
    </row>
    <row r="837" spans="1:1565" s="14" customFormat="1" ht="15">
      <c r="A837" s="175" t="s">
        <v>99</v>
      </c>
      <c r="B837" s="343" t="s">
        <v>2090</v>
      </c>
      <c r="D837" s="176"/>
      <c r="E837" s="176">
        <f>VLOOKUP(B837,$A$879:$F$2731,6,FALSE)</f>
        <v>43</v>
      </c>
      <c r="F837" s="175" t="s">
        <v>69</v>
      </c>
      <c r="G837" s="10">
        <f>E837*1.1</f>
        <v>47.300000000000004</v>
      </c>
      <c r="H837" s="10"/>
      <c r="I837" s="229"/>
      <c r="J837" s="175" t="s">
        <v>99</v>
      </c>
      <c r="K837" s="341" t="s">
        <v>2346</v>
      </c>
      <c r="M837" s="176"/>
      <c r="N837" s="176">
        <f>VLOOKUP(K837,$A$879:$F$2731,6,FALSE)</f>
        <v>369</v>
      </c>
      <c r="O837" s="175" t="s">
        <v>69</v>
      </c>
      <c r="P837" s="10">
        <f>N837*1.1</f>
        <v>405.90000000000003</v>
      </c>
      <c r="Q837" s="10"/>
      <c r="R837" s="229"/>
      <c r="S837" s="175" t="s">
        <v>99</v>
      </c>
      <c r="T837" s="341" t="s">
        <v>3125</v>
      </c>
      <c r="V837" s="176"/>
      <c r="W837" s="176">
        <f>VLOOKUP(T837,$A$879:$F$2731,6,FALSE)</f>
        <v>85</v>
      </c>
      <c r="X837" s="175" t="s">
        <v>69</v>
      </c>
      <c r="Y837" s="10">
        <f>W837*1.1</f>
        <v>93.500000000000014</v>
      </c>
      <c r="Z837" s="10"/>
      <c r="AA837" s="229"/>
      <c r="AB837" s="175" t="s">
        <v>99</v>
      </c>
      <c r="AC837" s="341" t="s">
        <v>2346</v>
      </c>
      <c r="AE837" s="176"/>
      <c r="AF837" s="176">
        <f>VLOOKUP(AC837,$A$879:$F$2731,6,FALSE)</f>
        <v>369</v>
      </c>
      <c r="AG837" s="175" t="s">
        <v>69</v>
      </c>
      <c r="AH837" s="10">
        <f>AF837*1.1</f>
        <v>405.90000000000003</v>
      </c>
      <c r="AI837" s="10"/>
      <c r="AJ837" s="229"/>
      <c r="AK837" s="175" t="s">
        <v>99</v>
      </c>
      <c r="AL837" s="341" t="s">
        <v>2090</v>
      </c>
      <c r="AN837" s="176"/>
      <c r="AO837" s="176">
        <f>VLOOKUP(AL837,$A$879:$F$2731,6,FALSE)</f>
        <v>43</v>
      </c>
      <c r="AP837" s="175" t="s">
        <v>69</v>
      </c>
      <c r="AQ837" s="10">
        <f>AO837*1.1</f>
        <v>47.300000000000004</v>
      </c>
      <c r="AR837" s="10"/>
      <c r="AS837" s="229"/>
      <c r="AT837" s="175" t="s">
        <v>99</v>
      </c>
      <c r="AU837" s="341" t="s">
        <v>2641</v>
      </c>
      <c r="AW837" s="176"/>
      <c r="AX837" s="176">
        <f>VLOOKUP(AU837,$A$879:$F$2731,6,FALSE)</f>
        <v>217</v>
      </c>
      <c r="AY837" s="175" t="s">
        <v>69</v>
      </c>
      <c r="AZ837" s="10">
        <f>AX837*1.1</f>
        <v>238.70000000000002</v>
      </c>
      <c r="BA837" s="10"/>
      <c r="BB837" s="229"/>
      <c r="BC837" s="175" t="s">
        <v>99</v>
      </c>
      <c r="BD837" s="341" t="s">
        <v>2346</v>
      </c>
      <c r="BF837" s="176"/>
      <c r="BG837" s="176">
        <f>VLOOKUP(BD837,$A$879:$F$2731,6,FALSE)</f>
        <v>369</v>
      </c>
      <c r="BH837" s="175" t="s">
        <v>69</v>
      </c>
      <c r="BI837" s="10">
        <f>BG837*1.1</f>
        <v>405.90000000000003</v>
      </c>
      <c r="BJ837" s="10"/>
      <c r="BK837" s="229"/>
      <c r="BL837" s="175" t="s">
        <v>99</v>
      </c>
      <c r="BM837" s="341" t="s">
        <v>1991</v>
      </c>
      <c r="BO837" s="176"/>
      <c r="BP837" s="176">
        <f>VLOOKUP(BM837,$A$879:$F$2731,6,FALSE)</f>
        <v>265</v>
      </c>
      <c r="BQ837" s="175" t="s">
        <v>69</v>
      </c>
      <c r="BR837" s="10">
        <f>BP837*1.1</f>
        <v>291.5</v>
      </c>
      <c r="BS837" s="10"/>
      <c r="BT837" s="229"/>
      <c r="BU837" s="175" t="s">
        <v>99</v>
      </c>
      <c r="BV837" s="341" t="s">
        <v>1448</v>
      </c>
      <c r="BX837" s="176"/>
      <c r="BY837" s="176">
        <f>VLOOKUP(BV837,$A$879:$F$2731,6,FALSE)</f>
        <v>362</v>
      </c>
      <c r="BZ837" s="175" t="s">
        <v>69</v>
      </c>
      <c r="CA837" s="10">
        <f>BY837*1.1</f>
        <v>398.20000000000005</v>
      </c>
      <c r="CB837" s="10"/>
      <c r="CC837" s="229"/>
      <c r="CD837" s="175" t="s">
        <v>99</v>
      </c>
      <c r="CE837" s="341" t="s">
        <v>2641</v>
      </c>
      <c r="CG837" s="176"/>
      <c r="CH837" s="176">
        <f>VLOOKUP(CE837,$A$879:$F$2731,6,FALSE)</f>
        <v>217</v>
      </c>
      <c r="CI837" s="175" t="s">
        <v>69</v>
      </c>
      <c r="CJ837" s="10">
        <f>CH837*1.1</f>
        <v>238.70000000000002</v>
      </c>
      <c r="CK837" s="10"/>
      <c r="CL837" s="229"/>
      <c r="CM837" s="175" t="s">
        <v>99</v>
      </c>
      <c r="CN837" s="341" t="s">
        <v>2090</v>
      </c>
      <c r="CP837" s="176"/>
      <c r="CQ837" s="176">
        <f>VLOOKUP(CN837,$A$879:$F$2731,6,FALSE)</f>
        <v>43</v>
      </c>
      <c r="CR837" s="175" t="s">
        <v>69</v>
      </c>
      <c r="CS837" s="10">
        <f>CQ837*1.1</f>
        <v>47.300000000000004</v>
      </c>
      <c r="CT837" s="10"/>
      <c r="CU837" s="229"/>
      <c r="CV837" s="175" t="s">
        <v>99</v>
      </c>
      <c r="CW837" s="341" t="s">
        <v>440</v>
      </c>
      <c r="CY837" s="176"/>
      <c r="CZ837" s="176">
        <f>VLOOKUP(CW837,$A$879:$F$2731,6,FALSE)</f>
        <v>37</v>
      </c>
      <c r="DA837" s="175" t="s">
        <v>69</v>
      </c>
      <c r="DB837" s="10">
        <f>CZ837*1.1</f>
        <v>40.700000000000003</v>
      </c>
      <c r="DC837" s="10"/>
      <c r="DD837" s="229"/>
      <c r="DE837" s="175" t="s">
        <v>99</v>
      </c>
      <c r="DF837" s="341" t="s">
        <v>3125</v>
      </c>
      <c r="DH837" s="176"/>
      <c r="DI837" s="176">
        <f>VLOOKUP(DF837,$A$879:$F$2731,6,FALSE)</f>
        <v>85</v>
      </c>
      <c r="DJ837" s="175" t="s">
        <v>69</v>
      </c>
      <c r="DK837" s="10">
        <f>DI837*1.1</f>
        <v>93.500000000000014</v>
      </c>
      <c r="DL837" s="10"/>
      <c r="DM837" s="229"/>
      <c r="DN837" s="175" t="s">
        <v>99</v>
      </c>
      <c r="DO837" s="341" t="s">
        <v>1448</v>
      </c>
      <c r="DQ837" s="176"/>
      <c r="DR837" s="176">
        <f>VLOOKUP(DO837,$A$879:$F$2731,6,FALSE)</f>
        <v>362</v>
      </c>
      <c r="DS837" s="175" t="s">
        <v>69</v>
      </c>
      <c r="DT837" s="10">
        <f>DR837*1.1</f>
        <v>398.20000000000005</v>
      </c>
      <c r="DU837" s="10"/>
      <c r="DV837" s="229"/>
      <c r="DW837" s="175" t="s">
        <v>99</v>
      </c>
      <c r="DX837" s="341" t="s">
        <v>440</v>
      </c>
      <c r="DZ837" s="176"/>
      <c r="EA837" s="176">
        <f>VLOOKUP(DX837,$A$879:$F$2731,6,FALSE)</f>
        <v>37</v>
      </c>
      <c r="EB837" s="175" t="s">
        <v>69</v>
      </c>
      <c r="EC837" s="10">
        <f>EA837*1.1</f>
        <v>40.700000000000003</v>
      </c>
      <c r="ED837" s="10"/>
      <c r="EE837" s="229"/>
      <c r="EF837" s="175" t="s">
        <v>99</v>
      </c>
      <c r="EG837" s="341" t="s">
        <v>2465</v>
      </c>
      <c r="EI837" s="176"/>
      <c r="EJ837" s="176">
        <f>VLOOKUP(EG837,$A$879:$F$2731,6,FALSE)</f>
        <v>98</v>
      </c>
      <c r="EK837" s="175" t="s">
        <v>69</v>
      </c>
      <c r="EL837" s="10">
        <f>EJ837*1.1</f>
        <v>107.80000000000001</v>
      </c>
      <c r="EM837" s="10"/>
      <c r="EN837" s="229"/>
      <c r="EO837" s="175" t="s">
        <v>99</v>
      </c>
      <c r="EP837" s="341" t="s">
        <v>1717</v>
      </c>
      <c r="ER837" s="176"/>
      <c r="ES837" s="176">
        <f>VLOOKUP(EP837,$A$879:$F$2731,6,FALSE)</f>
        <v>49</v>
      </c>
      <c r="ET837" s="175" t="s">
        <v>69</v>
      </c>
      <c r="EU837" s="10">
        <f>ES837*1.1</f>
        <v>53.900000000000006</v>
      </c>
      <c r="EV837" s="10"/>
      <c r="EW837" s="229"/>
      <c r="EX837" s="175" t="s">
        <v>99</v>
      </c>
      <c r="EY837" s="341" t="s">
        <v>2036</v>
      </c>
      <c r="FA837" s="176"/>
      <c r="FB837" s="176">
        <f>VLOOKUP(EY837,$A$879:$F$2731,6,FALSE)</f>
        <v>113</v>
      </c>
      <c r="FC837" s="175" t="s">
        <v>69</v>
      </c>
      <c r="FD837" s="10">
        <f>FB837*1.1</f>
        <v>124.30000000000001</v>
      </c>
      <c r="FE837" s="10"/>
      <c r="FF837" s="229"/>
      <c r="FG837" s="175" t="s">
        <v>99</v>
      </c>
      <c r="FH837" s="341" t="s">
        <v>2046</v>
      </c>
      <c r="FJ837" s="176"/>
      <c r="FK837" s="176">
        <f>VLOOKUP(FH837,$A$879:$F$2731,6,FALSE)</f>
        <v>171</v>
      </c>
      <c r="FL837" s="175" t="s">
        <v>69</v>
      </c>
      <c r="FM837" s="10">
        <f>FK837*1.1</f>
        <v>188.10000000000002</v>
      </c>
      <c r="FN837" s="10"/>
      <c r="FO837" s="229"/>
      <c r="FP837" s="175" t="s">
        <v>99</v>
      </c>
      <c r="FQ837" s="341" t="s">
        <v>440</v>
      </c>
      <c r="FS837" s="176"/>
      <c r="FT837" s="176">
        <f>VLOOKUP(FQ837,$A$879:$F$2731,6,FALSE)</f>
        <v>37</v>
      </c>
      <c r="FU837" s="175" t="s">
        <v>69</v>
      </c>
      <c r="FV837" s="10">
        <f>FT837*1.1</f>
        <v>40.700000000000003</v>
      </c>
      <c r="FW837" s="10"/>
      <c r="FX837" s="229"/>
      <c r="FY837" s="175" t="s">
        <v>99</v>
      </c>
      <c r="FZ837" s="349" t="s">
        <v>183</v>
      </c>
      <c r="GB837" s="176"/>
      <c r="GC837" s="176" t="e">
        <f>VLOOKUP(FZ837,$A$879:$F$2731,6,FALSE)</f>
        <v>#N/A</v>
      </c>
      <c r="GD837" s="175" t="s">
        <v>69</v>
      </c>
      <c r="GE837" s="10" t="e">
        <f>GC837*1.1</f>
        <v>#N/A</v>
      </c>
      <c r="GF837" s="10"/>
      <c r="GG837" s="229"/>
      <c r="GH837" s="175" t="s">
        <v>99</v>
      </c>
      <c r="GI837" s="341" t="s">
        <v>435</v>
      </c>
      <c r="GK837" s="176"/>
      <c r="GL837" s="176">
        <f>VLOOKUP(GI837,$A$879:$F$2731,6,FALSE)</f>
        <v>60</v>
      </c>
      <c r="GM837" s="175" t="s">
        <v>69</v>
      </c>
      <c r="GN837" s="10">
        <f>GL837*1.1</f>
        <v>66</v>
      </c>
      <c r="GO837" s="10"/>
      <c r="GP837" s="229"/>
      <c r="GQ837" s="175" t="s">
        <v>99</v>
      </c>
      <c r="GR837" s="341" t="s">
        <v>2346</v>
      </c>
      <c r="GT837" s="176"/>
      <c r="GU837" s="176">
        <f>VLOOKUP(GR837,$A$879:$F$2731,6,FALSE)</f>
        <v>369</v>
      </c>
      <c r="GV837" s="175" t="s">
        <v>69</v>
      </c>
      <c r="GW837" s="10">
        <f>GU837*1.1</f>
        <v>405.90000000000003</v>
      </c>
      <c r="GX837" s="10"/>
      <c r="GY837" s="229"/>
      <c r="GZ837" s="175" t="s">
        <v>99</v>
      </c>
      <c r="HA837" s="341" t="s">
        <v>851</v>
      </c>
      <c r="HC837" s="176"/>
      <c r="HD837" s="176">
        <f>VLOOKUP(HA837,$A$879:$F$2731,6,FALSE)</f>
        <v>80</v>
      </c>
      <c r="HE837" s="175" t="s">
        <v>69</v>
      </c>
      <c r="HF837" s="10">
        <f>HD837*1.1</f>
        <v>88</v>
      </c>
      <c r="HG837" s="10"/>
      <c r="HH837" s="229"/>
      <c r="HI837" s="175" t="s">
        <v>99</v>
      </c>
      <c r="HJ837" s="341" t="s">
        <v>1708</v>
      </c>
      <c r="HL837" s="176"/>
      <c r="HM837" s="176">
        <f>VLOOKUP(HJ837,$A$879:$F$2731,6,FALSE)</f>
        <v>245</v>
      </c>
      <c r="HN837" s="175" t="s">
        <v>69</v>
      </c>
      <c r="HO837" s="10">
        <f>HM837*1.1</f>
        <v>269.5</v>
      </c>
      <c r="HP837" s="10"/>
      <c r="HQ837" s="229"/>
      <c r="HR837" s="175" t="s">
        <v>99</v>
      </c>
      <c r="HS837" s="341" t="s">
        <v>2036</v>
      </c>
      <c r="HU837" s="176"/>
      <c r="HV837" s="176">
        <f>VLOOKUP(HS837,$A$879:$F$2731,6,FALSE)</f>
        <v>113</v>
      </c>
      <c r="HW837" s="175" t="s">
        <v>69</v>
      </c>
      <c r="HX837" s="10">
        <f>HV837*1.1</f>
        <v>124.30000000000001</v>
      </c>
      <c r="HY837" s="10"/>
      <c r="HZ837" s="229"/>
      <c r="IA837" s="175" t="s">
        <v>99</v>
      </c>
      <c r="IB837" s="341" t="s">
        <v>1717</v>
      </c>
      <c r="ID837" s="176"/>
      <c r="IE837" s="176">
        <f>VLOOKUP(IB837,$A$879:$F$2731,6,FALSE)</f>
        <v>49</v>
      </c>
      <c r="IF837" s="175" t="s">
        <v>69</v>
      </c>
      <c r="IG837" s="10">
        <f>IE837*1.1</f>
        <v>53.900000000000006</v>
      </c>
      <c r="IH837" s="10"/>
      <c r="II837" s="229"/>
      <c r="IJ837" s="175" t="s">
        <v>99</v>
      </c>
      <c r="IK837" s="341" t="s">
        <v>444</v>
      </c>
      <c r="IM837" s="176"/>
      <c r="IN837" s="176">
        <f>VLOOKUP(IK837,$A$879:$F$2731,6,FALSE)</f>
        <v>56</v>
      </c>
      <c r="IO837" s="175" t="s">
        <v>69</v>
      </c>
      <c r="IP837" s="10">
        <f>IN837*1.1</f>
        <v>61.600000000000009</v>
      </c>
      <c r="IQ837" s="10"/>
      <c r="IR837" s="229"/>
      <c r="IS837" s="175" t="s">
        <v>99</v>
      </c>
      <c r="IT837" s="341" t="s">
        <v>2641</v>
      </c>
      <c r="IV837" s="176"/>
      <c r="IW837" s="176">
        <f>VLOOKUP(IT837,$A$879:$F$2731,6,FALSE)</f>
        <v>217</v>
      </c>
      <c r="IX837" s="175" t="s">
        <v>69</v>
      </c>
      <c r="IY837" s="10">
        <f>IW837*1.1</f>
        <v>238.70000000000002</v>
      </c>
      <c r="IZ837" s="10"/>
      <c r="JA837" s="229"/>
      <c r="JB837" s="175" t="s">
        <v>99</v>
      </c>
      <c r="JC837" s="341" t="s">
        <v>2046</v>
      </c>
      <c r="JE837" s="176"/>
      <c r="JF837" s="176">
        <f>VLOOKUP(JC837,$A$879:$F$2731,6,FALSE)</f>
        <v>171</v>
      </c>
      <c r="JG837" s="175" t="s">
        <v>69</v>
      </c>
      <c r="JH837" s="10">
        <f>JF837*1.1</f>
        <v>188.10000000000002</v>
      </c>
      <c r="JI837" s="10"/>
      <c r="JJ837" s="229"/>
      <c r="JK837" s="175" t="s">
        <v>99</v>
      </c>
      <c r="JL837" s="341" t="s">
        <v>1448</v>
      </c>
      <c r="JN837" s="176"/>
      <c r="JO837" s="176">
        <f>VLOOKUP(JL837,$A$879:$F$2731,6,FALSE)</f>
        <v>362</v>
      </c>
      <c r="JP837" s="175" t="s">
        <v>69</v>
      </c>
      <c r="JQ837" s="10">
        <f>JO837*1.1</f>
        <v>398.20000000000005</v>
      </c>
      <c r="JR837" s="10"/>
      <c r="JS837" s="229"/>
      <c r="JT837" s="175" t="s">
        <v>99</v>
      </c>
      <c r="JU837" s="341" t="s">
        <v>1392</v>
      </c>
      <c r="JW837" s="176"/>
      <c r="JX837" s="176">
        <f>VLOOKUP(JU837,$A$879:$F$2731,6,FALSE)</f>
        <v>289</v>
      </c>
      <c r="JY837" s="175" t="s">
        <v>69</v>
      </c>
      <c r="JZ837" s="10">
        <f>JX837*1.1</f>
        <v>317.90000000000003</v>
      </c>
      <c r="KA837" s="10"/>
      <c r="KB837" s="229"/>
      <c r="KC837" s="175" t="s">
        <v>99</v>
      </c>
      <c r="KD837" s="349" t="s">
        <v>183</v>
      </c>
      <c r="KF837" s="176"/>
      <c r="KG837" s="176" t="e">
        <f>VLOOKUP(KD837,$A$879:$F$2731,6,FALSE)</f>
        <v>#N/A</v>
      </c>
      <c r="KH837" s="175" t="s">
        <v>69</v>
      </c>
      <c r="KI837" s="10" t="e">
        <f>KG837*1.1</f>
        <v>#N/A</v>
      </c>
      <c r="KJ837" s="10"/>
      <c r="KK837" s="229"/>
      <c r="KL837" s="175" t="s">
        <v>99</v>
      </c>
      <c r="KM837" s="341" t="s">
        <v>1708</v>
      </c>
      <c r="KO837" s="176"/>
      <c r="KP837" s="176">
        <f>VLOOKUP(KM837,$A$879:$F$2731,6,FALSE)</f>
        <v>245</v>
      </c>
      <c r="KQ837" s="175" t="s">
        <v>69</v>
      </c>
      <c r="KR837" s="10">
        <f>KP837*1.1</f>
        <v>269.5</v>
      </c>
      <c r="KS837" s="10"/>
      <c r="KT837" s="229"/>
      <c r="KU837" s="175" t="s">
        <v>99</v>
      </c>
      <c r="KV837" s="341" t="s">
        <v>440</v>
      </c>
      <c r="KX837" s="176"/>
      <c r="KY837" s="176">
        <f>VLOOKUP(KV837,$A$879:$F$2731,6,FALSE)</f>
        <v>37</v>
      </c>
      <c r="KZ837" s="175" t="s">
        <v>69</v>
      </c>
      <c r="LA837" s="10">
        <f>KY837*1.1</f>
        <v>40.700000000000003</v>
      </c>
      <c r="LB837" s="10"/>
      <c r="LC837" s="229"/>
      <c r="LD837" s="175" t="s">
        <v>99</v>
      </c>
      <c r="LE837" s="349" t="s">
        <v>183</v>
      </c>
      <c r="LG837" s="176"/>
      <c r="LH837" s="176" t="e">
        <f>VLOOKUP(LE837,$A$879:$F$2731,6,FALSE)</f>
        <v>#N/A</v>
      </c>
      <c r="LI837" s="175" t="s">
        <v>69</v>
      </c>
      <c r="LJ837" s="10" t="e">
        <f>LH837*1.1</f>
        <v>#N/A</v>
      </c>
      <c r="LK837" s="10"/>
      <c r="LL837" s="229"/>
      <c r="LM837" s="175" t="s">
        <v>99</v>
      </c>
      <c r="LN837" s="341" t="s">
        <v>2346</v>
      </c>
      <c r="LP837" s="176"/>
      <c r="LQ837" s="176">
        <f>VLOOKUP(LN837,$A$879:$F$2731,6,FALSE)</f>
        <v>369</v>
      </c>
      <c r="LR837" s="175" t="s">
        <v>69</v>
      </c>
      <c r="LS837" s="10">
        <f>LQ837*1.1</f>
        <v>405.90000000000003</v>
      </c>
      <c r="LT837" s="10"/>
      <c r="LU837" s="229"/>
      <c r="LV837" s="175" t="s">
        <v>99</v>
      </c>
      <c r="LW837" s="341" t="s">
        <v>611</v>
      </c>
      <c r="LY837" s="176"/>
      <c r="LZ837" s="176">
        <f>VLOOKUP(LW837,$A$879:$F$2731,6,FALSE)</f>
        <v>43</v>
      </c>
      <c r="MA837" s="175" t="s">
        <v>69</v>
      </c>
      <c r="MB837" s="10">
        <f>LZ837*1.1</f>
        <v>47.300000000000004</v>
      </c>
      <c r="MC837" s="10"/>
      <c r="MD837" s="229"/>
      <c r="ME837" s="175" t="s">
        <v>99</v>
      </c>
      <c r="MF837" s="341" t="s">
        <v>1717</v>
      </c>
      <c r="MH837" s="176"/>
      <c r="MI837" s="176">
        <f>VLOOKUP(MF837,$A$879:$F$2731,6,FALSE)</f>
        <v>49</v>
      </c>
      <c r="MJ837" s="175" t="s">
        <v>69</v>
      </c>
      <c r="MK837" s="10">
        <f>MI837*1.1</f>
        <v>53.900000000000006</v>
      </c>
      <c r="ML837" s="10"/>
      <c r="MM837" s="229"/>
      <c r="MN837" s="175" t="s">
        <v>99</v>
      </c>
      <c r="MO837" s="349" t="s">
        <v>183</v>
      </c>
      <c r="MQ837" s="176"/>
      <c r="MR837" s="176" t="e">
        <f>VLOOKUP(MO837,$A$879:$F$2731,6,FALSE)</f>
        <v>#N/A</v>
      </c>
      <c r="MS837" s="175" t="s">
        <v>69</v>
      </c>
      <c r="MT837" s="10" t="e">
        <f>MR837*1.1</f>
        <v>#N/A</v>
      </c>
      <c r="MU837" s="10"/>
      <c r="MV837" s="229"/>
      <c r="MW837" s="175" t="s">
        <v>99</v>
      </c>
      <c r="MX837" s="341" t="s">
        <v>444</v>
      </c>
      <c r="MZ837" s="176"/>
      <c r="NA837" s="176">
        <f>VLOOKUP(MX837,$A$879:$F$2731,6,FALSE)</f>
        <v>56</v>
      </c>
      <c r="NB837" s="175" t="s">
        <v>69</v>
      </c>
      <c r="NC837" s="10">
        <f>NA837*1.1</f>
        <v>61.600000000000009</v>
      </c>
      <c r="ND837" s="10"/>
      <c r="NE837" s="229"/>
      <c r="NF837" s="175" t="s">
        <v>99</v>
      </c>
      <c r="NG837" s="341" t="s">
        <v>1715</v>
      </c>
      <c r="NI837" s="176"/>
      <c r="NJ837" s="176">
        <f>VLOOKUP(NG837,$A$879:$F$2731,6,FALSE)</f>
        <v>244</v>
      </c>
      <c r="NK837" s="175" t="s">
        <v>69</v>
      </c>
      <c r="NL837" s="10">
        <f>NJ837*1.1</f>
        <v>268.40000000000003</v>
      </c>
      <c r="NM837" s="10"/>
      <c r="NN837" s="229"/>
      <c r="NO837" s="175" t="s">
        <v>99</v>
      </c>
      <c r="NP837" s="341" t="s">
        <v>448</v>
      </c>
      <c r="NR837" s="176"/>
      <c r="NS837" s="176">
        <f>VLOOKUP(NP837,$A$879:$F$2731,6,FALSE)</f>
        <v>93</v>
      </c>
      <c r="NT837" s="175" t="s">
        <v>69</v>
      </c>
      <c r="NU837" s="10">
        <f>NS837*1.1</f>
        <v>102.30000000000001</v>
      </c>
      <c r="NV837" s="10"/>
      <c r="NW837" s="229"/>
      <c r="NX837" s="175" t="s">
        <v>99</v>
      </c>
      <c r="NY837" s="341" t="s">
        <v>1717</v>
      </c>
      <c r="OA837" s="176"/>
      <c r="OB837" s="176">
        <f>VLOOKUP(NY837,$A$879:$F$2731,6,FALSE)</f>
        <v>49</v>
      </c>
      <c r="OC837" s="175" t="s">
        <v>69</v>
      </c>
      <c r="OD837" s="10">
        <f>OB837*1.1</f>
        <v>53.900000000000006</v>
      </c>
      <c r="OE837" s="10"/>
      <c r="OF837" s="229"/>
      <c r="OG837" s="175" t="s">
        <v>99</v>
      </c>
      <c r="OH837" s="341" t="s">
        <v>465</v>
      </c>
      <c r="OJ837" s="176"/>
      <c r="OK837" s="176">
        <f>VLOOKUP(OH837,$A$879:$F$2731,6,FALSE)</f>
        <v>53</v>
      </c>
      <c r="OL837" s="175" t="s">
        <v>69</v>
      </c>
      <c r="OM837" s="10">
        <f>OK837*1.1</f>
        <v>58.300000000000004</v>
      </c>
      <c r="ON837" s="10"/>
      <c r="OO837" s="229"/>
      <c r="OP837" s="175" t="s">
        <v>99</v>
      </c>
      <c r="OQ837" s="341" t="s">
        <v>448</v>
      </c>
      <c r="OS837" s="176"/>
      <c r="OT837" s="176">
        <f>VLOOKUP(OQ837,$A$879:$F$2731,6,FALSE)</f>
        <v>93</v>
      </c>
      <c r="OU837" s="175" t="s">
        <v>69</v>
      </c>
      <c r="OV837" s="10">
        <f>OT837*1.1</f>
        <v>102.30000000000001</v>
      </c>
      <c r="OW837" s="10"/>
      <c r="OX837" s="229"/>
      <c r="OY837" s="175" t="s">
        <v>99</v>
      </c>
      <c r="OZ837" s="351" t="s">
        <v>1708</v>
      </c>
      <c r="PB837" s="176"/>
      <c r="PC837" s="176">
        <f>VLOOKUP(OZ837,$A$879:$F$2731,6,FALSE)</f>
        <v>245</v>
      </c>
      <c r="PD837" s="175" t="s">
        <v>69</v>
      </c>
      <c r="PE837" s="10">
        <f>PC837*1.1</f>
        <v>269.5</v>
      </c>
      <c r="PF837" s="10"/>
      <c r="PG837" s="229"/>
      <c r="PH837" s="175" t="s">
        <v>99</v>
      </c>
      <c r="PI837" s="341" t="s">
        <v>1714</v>
      </c>
      <c r="PK837" s="176"/>
      <c r="PL837" s="176">
        <f>VLOOKUP(PI837,$A$879:$F$2731,6,FALSE)</f>
        <v>151</v>
      </c>
      <c r="PM837" s="175" t="s">
        <v>69</v>
      </c>
      <c r="PN837" s="10">
        <f>PL837*1.1</f>
        <v>166.10000000000002</v>
      </c>
      <c r="PO837" s="10"/>
      <c r="PP837" s="229"/>
      <c r="PQ837" s="175" t="s">
        <v>99</v>
      </c>
      <c r="PR837" s="341" t="s">
        <v>3125</v>
      </c>
      <c r="PT837" s="176"/>
      <c r="PU837" s="176">
        <f>VLOOKUP(PR837,$A$879:$F$2731,6,FALSE)</f>
        <v>85</v>
      </c>
      <c r="PV837" s="175" t="s">
        <v>69</v>
      </c>
      <c r="PW837" s="10">
        <f>PU837*1.1</f>
        <v>93.500000000000014</v>
      </c>
      <c r="PX837" s="10"/>
      <c r="PY837" s="229"/>
      <c r="PZ837" s="175" t="s">
        <v>99</v>
      </c>
      <c r="QA837" s="343" t="s">
        <v>2346</v>
      </c>
      <c r="QC837" s="176"/>
      <c r="QD837" s="176">
        <f>VLOOKUP(QA837,$A$879:$F$2731,6,FALSE)</f>
        <v>369</v>
      </c>
      <c r="QE837" s="175" t="s">
        <v>69</v>
      </c>
      <c r="QF837" s="10">
        <f>QD837*1.1</f>
        <v>405.90000000000003</v>
      </c>
      <c r="QG837" s="10"/>
      <c r="QH837" s="229"/>
      <c r="QI837" s="175" t="s">
        <v>99</v>
      </c>
      <c r="QJ837" s="349" t="s">
        <v>183</v>
      </c>
      <c r="QL837" s="176"/>
      <c r="QM837" s="176" t="e">
        <f>VLOOKUP(QJ837,$A$879:$F$2731,6,FALSE)</f>
        <v>#N/A</v>
      </c>
      <c r="QN837" s="175" t="s">
        <v>69</v>
      </c>
      <c r="QO837" s="10" t="e">
        <f>QM837*1.1</f>
        <v>#N/A</v>
      </c>
      <c r="QP837" s="10"/>
      <c r="QQ837" s="229"/>
      <c r="QR837" s="175" t="s">
        <v>99</v>
      </c>
      <c r="QS837" s="341" t="s">
        <v>983</v>
      </c>
      <c r="QU837" s="176"/>
      <c r="QV837" s="176">
        <f>VLOOKUP(QS837,$A$879:$F$2731,6,FALSE)</f>
        <v>66</v>
      </c>
      <c r="QW837" s="175" t="s">
        <v>69</v>
      </c>
      <c r="QX837" s="10">
        <f>QV837*1.1</f>
        <v>72.600000000000009</v>
      </c>
      <c r="QY837" s="10"/>
      <c r="QZ837" s="229"/>
      <c r="RA837" s="175" t="s">
        <v>99</v>
      </c>
      <c r="RB837" s="341" t="s">
        <v>2036</v>
      </c>
      <c r="RD837" s="176"/>
      <c r="RE837" s="176">
        <f>VLOOKUP(RB837,$A$879:$F$2731,6,FALSE)</f>
        <v>113</v>
      </c>
      <c r="RF837" s="175" t="s">
        <v>69</v>
      </c>
      <c r="RG837" s="10">
        <f>RE837*1.1</f>
        <v>124.30000000000001</v>
      </c>
      <c r="RH837" s="10"/>
      <c r="RI837" s="229"/>
      <c r="RJ837" s="175" t="s">
        <v>99</v>
      </c>
      <c r="RK837" s="341" t="s">
        <v>2641</v>
      </c>
      <c r="RM837" s="176"/>
      <c r="RN837" s="176">
        <f>VLOOKUP(RK837,$A$879:$F$2731,6,FALSE)</f>
        <v>217</v>
      </c>
      <c r="RO837" s="175" t="s">
        <v>69</v>
      </c>
      <c r="RP837" s="10">
        <f>RN837*1.1</f>
        <v>238.70000000000002</v>
      </c>
      <c r="RQ837" s="10"/>
      <c r="RR837" s="229"/>
      <c r="RS837" s="175" t="s">
        <v>99</v>
      </c>
      <c r="RT837" s="349" t="s">
        <v>183</v>
      </c>
      <c r="RV837" s="176"/>
      <c r="RW837" s="176" t="e">
        <f>VLOOKUP(RT837,$A$879:$F$2731,6,FALSE)</f>
        <v>#N/A</v>
      </c>
      <c r="RX837" s="175" t="s">
        <v>69</v>
      </c>
      <c r="RY837" s="10" t="e">
        <f>RW837*1.1</f>
        <v>#N/A</v>
      </c>
      <c r="RZ837" s="10"/>
      <c r="SA837" s="235"/>
      <c r="SB837" s="175" t="s">
        <v>99</v>
      </c>
      <c r="SC837" s="341" t="s">
        <v>1715</v>
      </c>
      <c r="SE837" s="176"/>
      <c r="SF837" s="176">
        <f>VLOOKUP(SC837,$A$879:$F$2731,6,FALSE)</f>
        <v>244</v>
      </c>
      <c r="SG837" s="175" t="s">
        <v>69</v>
      </c>
      <c r="SH837" s="10">
        <f>SF837*1.1</f>
        <v>268.40000000000003</v>
      </c>
      <c r="SI837" s="10"/>
      <c r="SJ837" s="235"/>
      <c r="SK837" s="175" t="s">
        <v>99</v>
      </c>
      <c r="SL837" s="341" t="s">
        <v>1711</v>
      </c>
      <c r="SN837" s="176"/>
      <c r="SO837" s="176">
        <f>VLOOKUP(SL837,$A$879:$F$2731,6,FALSE)</f>
        <v>277</v>
      </c>
      <c r="SP837" s="175" t="s">
        <v>69</v>
      </c>
      <c r="SQ837" s="10">
        <f>SO837*1.1</f>
        <v>304.70000000000005</v>
      </c>
      <c r="SR837" s="10"/>
      <c r="SS837" s="235"/>
      <c r="ST837" s="175" t="s">
        <v>99</v>
      </c>
      <c r="SU837" s="341" t="s">
        <v>444</v>
      </c>
      <c r="SW837" s="176"/>
      <c r="SX837" s="176">
        <f>VLOOKUP(SU837,$A$879:$F$2731,6,FALSE)</f>
        <v>56</v>
      </c>
      <c r="SY837" s="175" t="s">
        <v>69</v>
      </c>
      <c r="SZ837" s="10">
        <f>SX837*1.1</f>
        <v>61.600000000000009</v>
      </c>
      <c r="TA837" s="10"/>
      <c r="TB837" s="235"/>
      <c r="TC837" s="175" t="s">
        <v>99</v>
      </c>
      <c r="TD837" s="349" t="s">
        <v>183</v>
      </c>
      <c r="TF837" s="176"/>
      <c r="TG837" s="176" t="e">
        <f>VLOOKUP(TD837,$A$879:$F$2731,6,FALSE)</f>
        <v>#N/A</v>
      </c>
      <c r="TH837" s="175" t="s">
        <v>69</v>
      </c>
      <c r="TI837" s="10" t="e">
        <f>TG837*1.1</f>
        <v>#N/A</v>
      </c>
      <c r="TK837" s="235"/>
      <c r="TL837" s="175" t="s">
        <v>99</v>
      </c>
      <c r="TM837" s="341" t="s">
        <v>524</v>
      </c>
      <c r="TO837" s="176"/>
      <c r="TP837" s="176">
        <f>VLOOKUP(TM837,$A$879:$F$2731,6,FALSE)</f>
        <v>148</v>
      </c>
      <c r="TQ837" s="175" t="s">
        <v>69</v>
      </c>
      <c r="TR837" s="10">
        <f>TP837*1.1</f>
        <v>162.80000000000001</v>
      </c>
      <c r="TS837" s="10"/>
      <c r="TT837" s="235"/>
      <c r="TU837" s="175" t="s">
        <v>99</v>
      </c>
      <c r="TV837" s="341" t="s">
        <v>1448</v>
      </c>
      <c r="TX837" s="176"/>
      <c r="TY837" s="176">
        <f>VLOOKUP(TV837,$A$879:$F$2731,6,FALSE)</f>
        <v>362</v>
      </c>
      <c r="TZ837" s="175" t="s">
        <v>69</v>
      </c>
      <c r="UA837" s="10">
        <f>TY837*1.1</f>
        <v>398.20000000000005</v>
      </c>
      <c r="UB837" s="10"/>
      <c r="UC837" s="235"/>
      <c r="UD837" s="175" t="s">
        <v>99</v>
      </c>
      <c r="UE837" s="341" t="s">
        <v>440</v>
      </c>
      <c r="UG837" s="176"/>
      <c r="UH837" s="176">
        <f>VLOOKUP(UE837,$A$879:$F$2731,6,FALSE)</f>
        <v>37</v>
      </c>
      <c r="UI837" s="175" t="s">
        <v>69</v>
      </c>
      <c r="UJ837" s="10">
        <f>UH837*1.1</f>
        <v>40.700000000000003</v>
      </c>
      <c r="UK837" s="10"/>
      <c r="UL837" s="235"/>
      <c r="UM837" s="175" t="s">
        <v>99</v>
      </c>
      <c r="UN837" s="349" t="s">
        <v>183</v>
      </c>
      <c r="UP837" s="176"/>
      <c r="UQ837" s="176" t="e">
        <f>VLOOKUP(UN837,$A$879:$F$2731,6,FALSE)</f>
        <v>#N/A</v>
      </c>
      <c r="UR837" s="175" t="s">
        <v>69</v>
      </c>
      <c r="US837" s="10" t="e">
        <f>UQ837*1.1</f>
        <v>#N/A</v>
      </c>
      <c r="UT837" s="10"/>
      <c r="UU837" s="235"/>
      <c r="UV837" s="175" t="s">
        <v>99</v>
      </c>
      <c r="UW837" s="341" t="s">
        <v>604</v>
      </c>
      <c r="UY837" s="176"/>
      <c r="UZ837" s="176">
        <f>VLOOKUP(UW837,$A$879:$F$2731,6,FALSE)</f>
        <v>97</v>
      </c>
      <c r="VA837" s="175" t="s">
        <v>69</v>
      </c>
      <c r="VB837" s="10">
        <f>UZ837*1.1</f>
        <v>106.7</v>
      </c>
      <c r="VC837" s="10"/>
      <c r="VD837" s="235"/>
      <c r="VE837" s="175" t="s">
        <v>99</v>
      </c>
      <c r="VF837" s="349" t="s">
        <v>183</v>
      </c>
      <c r="VH837" s="176"/>
      <c r="VI837" s="176" t="e">
        <f>VLOOKUP(VF837,$A$879:$F$2731,6,FALSE)</f>
        <v>#N/A</v>
      </c>
      <c r="VJ837" s="175" t="s">
        <v>69</v>
      </c>
      <c r="VK837" s="10" t="e">
        <f>VI837*1.1</f>
        <v>#N/A</v>
      </c>
      <c r="VL837" s="10"/>
      <c r="VM837" s="235"/>
      <c r="VN837" s="175" t="s">
        <v>99</v>
      </c>
      <c r="VO837" s="341" t="s">
        <v>2465</v>
      </c>
      <c r="VQ837" s="176"/>
      <c r="VR837" s="176">
        <f>VLOOKUP(VO837,$A$879:$F$2731,6,FALSE)</f>
        <v>98</v>
      </c>
      <c r="VS837" s="175" t="s">
        <v>69</v>
      </c>
      <c r="VT837" s="10">
        <f>VR837*1.1</f>
        <v>107.80000000000001</v>
      </c>
      <c r="VU837" s="10"/>
      <c r="VV837" s="235"/>
      <c r="VW837" s="175" t="s">
        <v>99</v>
      </c>
      <c r="VX837" s="349" t="s">
        <v>183</v>
      </c>
      <c r="VZ837" s="176"/>
      <c r="WA837" s="176" t="e">
        <f>VLOOKUP(VX837,$A$879:$F$2731,6,FALSE)</f>
        <v>#N/A</v>
      </c>
      <c r="WB837" s="175" t="s">
        <v>69</v>
      </c>
      <c r="WC837" s="10" t="e">
        <f>WA837*1.1</f>
        <v>#N/A</v>
      </c>
      <c r="WE837" s="235"/>
      <c r="WF837" s="175" t="s">
        <v>99</v>
      </c>
      <c r="WG837" s="341" t="s">
        <v>1448</v>
      </c>
      <c r="WI837" s="176"/>
      <c r="WJ837" s="176">
        <f>VLOOKUP(WG837,$A$879:$F$2731,6,FALSE)</f>
        <v>362</v>
      </c>
      <c r="WK837" s="175" t="s">
        <v>69</v>
      </c>
      <c r="WL837" s="10">
        <f>WJ837*1.1</f>
        <v>398.20000000000005</v>
      </c>
      <c r="WN837" s="235"/>
      <c r="WO837" s="175" t="s">
        <v>99</v>
      </c>
      <c r="WP837" s="341" t="s">
        <v>1715</v>
      </c>
      <c r="WQ837" s="176"/>
      <c r="WR837" s="176"/>
      <c r="WS837" s="176">
        <f>VLOOKUP(WP837,$A$879:$F$2731,6,FALSE)</f>
        <v>244</v>
      </c>
      <c r="WT837" s="175" t="s">
        <v>69</v>
      </c>
      <c r="WU837" s="10">
        <f>WS837*1.1</f>
        <v>268.40000000000003</v>
      </c>
      <c r="WV837" s="10"/>
      <c r="WW837" s="235"/>
      <c r="WX837" s="175" t="s">
        <v>99</v>
      </c>
      <c r="WY837" s="341" t="s">
        <v>465</v>
      </c>
      <c r="XA837" s="176"/>
      <c r="XB837" s="176">
        <f>VLOOKUP(WY837,$A$879:$F$2731,6,FALSE)</f>
        <v>53</v>
      </c>
      <c r="XC837" s="175" t="s">
        <v>69</v>
      </c>
      <c r="XD837" s="10">
        <f>XB837*1.1</f>
        <v>58.300000000000004</v>
      </c>
      <c r="XF837" s="235"/>
      <c r="XG837" s="175" t="s">
        <v>99</v>
      </c>
      <c r="XH837" s="351" t="s">
        <v>1714</v>
      </c>
      <c r="XJ837" s="176"/>
      <c r="XK837" s="176">
        <f>VLOOKUP(XH837,$A$879:$F$2731,6,FALSE)</f>
        <v>151</v>
      </c>
      <c r="XL837" s="175" t="s">
        <v>69</v>
      </c>
      <c r="XM837" s="10">
        <f>XK837*1.1</f>
        <v>166.10000000000002</v>
      </c>
      <c r="XO837" s="235"/>
      <c r="XP837" s="175" t="s">
        <v>99</v>
      </c>
      <c r="XQ837" s="341" t="s">
        <v>465</v>
      </c>
      <c r="XS837" s="176"/>
      <c r="XT837" s="176">
        <f>VLOOKUP(XQ837,$A$879:$F$2731,6,FALSE)</f>
        <v>53</v>
      </c>
      <c r="XU837" s="175" t="s">
        <v>69</v>
      </c>
      <c r="XV837" s="10">
        <f>XT837*1.1</f>
        <v>58.300000000000004</v>
      </c>
      <c r="XW837" s="10"/>
      <c r="XX837" s="235"/>
      <c r="XY837" s="175" t="s">
        <v>99</v>
      </c>
      <c r="XZ837" s="341" t="s">
        <v>1991</v>
      </c>
      <c r="YB837" s="176"/>
      <c r="YC837" s="176">
        <f>VLOOKUP(XZ837,$A$879:$F$2731,6,FALSE)</f>
        <v>265</v>
      </c>
      <c r="YD837" s="175" t="s">
        <v>69</v>
      </c>
      <c r="YE837" s="10">
        <f>YC837*1.1</f>
        <v>291.5</v>
      </c>
      <c r="YG837" s="235"/>
      <c r="YH837" s="175" t="s">
        <v>99</v>
      </c>
      <c r="YI837" s="341" t="s">
        <v>1708</v>
      </c>
      <c r="YK837" s="176"/>
      <c r="YL837" s="176">
        <f>VLOOKUP(YI837,$A$879:$F$2731,6,FALSE)</f>
        <v>245</v>
      </c>
      <c r="YM837" s="175" t="s">
        <v>69</v>
      </c>
      <c r="YN837" s="10">
        <f>YL837*1.1</f>
        <v>269.5</v>
      </c>
      <c r="YO837" s="10"/>
      <c r="YP837" s="235"/>
      <c r="YQ837" s="175" t="s">
        <v>99</v>
      </c>
      <c r="YR837" s="341" t="s">
        <v>491</v>
      </c>
      <c r="YT837" s="176"/>
      <c r="YU837" s="176">
        <f>VLOOKUP(YR837,$A$879:$F$2731,6,FALSE)</f>
        <v>97</v>
      </c>
      <c r="YV837" s="175" t="s">
        <v>69</v>
      </c>
      <c r="YW837" s="10">
        <f>YU837*1.1</f>
        <v>106.7</v>
      </c>
      <c r="YY837" s="235"/>
      <c r="YZ837" s="175" t="s">
        <v>99</v>
      </c>
      <c r="ZA837" s="341" t="s">
        <v>1392</v>
      </c>
      <c r="ZC837" s="176"/>
      <c r="ZD837" s="176">
        <f>VLOOKUP(ZA837,$A$879:$F$2731,6,FALSE)</f>
        <v>289</v>
      </c>
      <c r="ZE837" s="175" t="s">
        <v>69</v>
      </c>
      <c r="ZF837" s="10">
        <f>ZD837*1.1</f>
        <v>317.90000000000003</v>
      </c>
      <c r="ZH837" s="235"/>
      <c r="ZI837" s="175" t="s">
        <v>99</v>
      </c>
      <c r="ZJ837" s="341" t="s">
        <v>1991</v>
      </c>
      <c r="ZL837" s="176"/>
      <c r="ZM837" s="176">
        <f>VLOOKUP(ZJ837,$A$879:$F$2731,6,FALSE)</f>
        <v>265</v>
      </c>
      <c r="ZN837" s="175" t="s">
        <v>69</v>
      </c>
      <c r="ZO837" s="10">
        <f>ZM837*1.1</f>
        <v>291.5</v>
      </c>
      <c r="ZQ837" s="235"/>
      <c r="ZR837" s="175" t="s">
        <v>99</v>
      </c>
      <c r="ZS837" s="341" t="s">
        <v>524</v>
      </c>
      <c r="ZU837" s="176"/>
      <c r="ZV837" s="176">
        <f>VLOOKUP(ZS837,$A$879:$F$2731,6,FALSE)</f>
        <v>148</v>
      </c>
      <c r="ZW837" s="175" t="s">
        <v>69</v>
      </c>
      <c r="ZX837" s="10">
        <f>ZV837*1.1</f>
        <v>162.80000000000001</v>
      </c>
      <c r="ZY837" s="10"/>
      <c r="ZZ837" s="235"/>
      <c r="AAA837" s="175" t="s">
        <v>99</v>
      </c>
      <c r="AAB837" s="341" t="s">
        <v>604</v>
      </c>
      <c r="AAD837" s="176"/>
      <c r="AAE837" s="176">
        <f>VLOOKUP(AAB837,$A$879:$F$2731,6,FALSE)</f>
        <v>97</v>
      </c>
      <c r="AAF837" s="175" t="s">
        <v>69</v>
      </c>
      <c r="AAG837" s="10">
        <f>AAE837*1.1</f>
        <v>106.7</v>
      </c>
      <c r="AAH837" s="10"/>
      <c r="AAI837" s="235"/>
      <c r="AAJ837" s="175" t="s">
        <v>99</v>
      </c>
      <c r="AAK837" s="75" t="s">
        <v>183</v>
      </c>
      <c r="AAM837" s="176"/>
      <c r="AAN837" s="176" t="e">
        <f>VLOOKUP(AAK837,$A$879:$F$2731,6,FALSE)</f>
        <v>#N/A</v>
      </c>
      <c r="AAO837" s="175" t="s">
        <v>69</v>
      </c>
      <c r="AAP837" s="10" t="e">
        <f>AAN837*1.1</f>
        <v>#N/A</v>
      </c>
      <c r="AAQ837" s="10"/>
      <c r="AAR837" s="235"/>
      <c r="AAS837" s="175" t="s">
        <v>99</v>
      </c>
      <c r="AAT837" s="341" t="s">
        <v>971</v>
      </c>
      <c r="AAV837" s="176"/>
      <c r="AAW837" s="176">
        <f>VLOOKUP(AAT837,$A$879:$F$2731,6,FALSE)</f>
        <v>94</v>
      </c>
      <c r="AAX837" s="175" t="s">
        <v>69</v>
      </c>
      <c r="AAY837" s="10">
        <f>AAW837*1.1</f>
        <v>103.4</v>
      </c>
      <c r="AAZ837" s="10"/>
      <c r="ABA837" s="235"/>
      <c r="ABB837" s="175" t="s">
        <v>99</v>
      </c>
      <c r="ABC837" s="355" t="s">
        <v>3125</v>
      </c>
      <c r="ABE837" s="176"/>
      <c r="ABF837" s="176">
        <f>VLOOKUP(ABC837,$A$879:$F$2731,6,FALSE)</f>
        <v>85</v>
      </c>
      <c r="ABG837" s="175" t="s">
        <v>69</v>
      </c>
      <c r="ABH837" s="10">
        <f>ABF837*1.1</f>
        <v>93.500000000000014</v>
      </c>
      <c r="ABI837" s="10"/>
      <c r="ABJ837" s="235"/>
      <c r="ABK837" s="175" t="s">
        <v>99</v>
      </c>
      <c r="ABL837" s="341" t="s">
        <v>465</v>
      </c>
      <c r="ABN837" s="176"/>
      <c r="ABO837" s="176">
        <f>VLOOKUP(ABL837,$A$879:$F$2731,6,FALSE)</f>
        <v>53</v>
      </c>
      <c r="ABP837" s="175" t="s">
        <v>69</v>
      </c>
      <c r="ABQ837" s="10">
        <f>ABO837*1.1</f>
        <v>58.300000000000004</v>
      </c>
      <c r="ABR837" s="10"/>
      <c r="ABS837" s="235"/>
      <c r="ABT837" s="175" t="s">
        <v>99</v>
      </c>
      <c r="ABU837" s="75" t="s">
        <v>183</v>
      </c>
      <c r="ABW837" s="176"/>
      <c r="ABX837" s="176" t="e">
        <f>VLOOKUP(ABU837,$A$879:$F$2731,6,FALSE)</f>
        <v>#N/A</v>
      </c>
      <c r="ABY837" s="175" t="s">
        <v>69</v>
      </c>
      <c r="ABZ837" s="10" t="e">
        <f>ABX837*1.1</f>
        <v>#N/A</v>
      </c>
      <c r="ACA837" s="10"/>
      <c r="ACB837" s="235"/>
      <c r="ACC837" s="175" t="s">
        <v>99</v>
      </c>
      <c r="ACD837" s="75" t="s">
        <v>183</v>
      </c>
      <c r="ACF837" s="176"/>
      <c r="ACG837" s="176" t="e">
        <f>VLOOKUP(ACD837,$A$879:$F$2731,6,FALSE)</f>
        <v>#N/A</v>
      </c>
      <c r="ACH837" s="175" t="s">
        <v>69</v>
      </c>
      <c r="ACI837" s="10" t="e">
        <f>ACG837*1.1</f>
        <v>#N/A</v>
      </c>
      <c r="ACJ837" s="10"/>
      <c r="ACK837" s="235"/>
      <c r="ACL837" s="175" t="s">
        <v>99</v>
      </c>
      <c r="ACM837" s="75" t="s">
        <v>183</v>
      </c>
      <c r="ACO837" s="176"/>
      <c r="ACP837" s="176" t="e">
        <f>VLOOKUP(ACM837,$A$879:$F$2731,6,FALSE)</f>
        <v>#N/A</v>
      </c>
      <c r="ACQ837" s="175" t="s">
        <v>69</v>
      </c>
      <c r="ACR837" s="10" t="e">
        <f>ACP837*1.1</f>
        <v>#N/A</v>
      </c>
      <c r="ACS837" s="10"/>
      <c r="ACT837" s="235"/>
      <c r="ACU837" s="175" t="s">
        <v>99</v>
      </c>
      <c r="ACV837" s="75" t="s">
        <v>183</v>
      </c>
      <c r="ACX837" s="176"/>
      <c r="ACY837" s="176" t="e">
        <f>VLOOKUP(ACV837,$A$879:$F$2731,6,FALSE)</f>
        <v>#N/A</v>
      </c>
      <c r="ACZ837" s="175" t="s">
        <v>69</v>
      </c>
      <c r="ADA837" s="10" t="e">
        <f>ACY837*1.1</f>
        <v>#N/A</v>
      </c>
      <c r="ADB837" s="10"/>
      <c r="ADC837" s="235"/>
      <c r="ADD837" s="175" t="s">
        <v>99</v>
      </c>
      <c r="ADE837" s="341" t="s">
        <v>426</v>
      </c>
      <c r="ADG837" s="176"/>
      <c r="ADH837" s="176">
        <f>VLOOKUP(ADE837,$A$879:$F$2731,6,FALSE)</f>
        <v>44</v>
      </c>
      <c r="ADI837" s="175" t="s">
        <v>69</v>
      </c>
      <c r="ADJ837" s="10">
        <f>ADH837*1.1</f>
        <v>48.400000000000006</v>
      </c>
      <c r="ADL837" s="235"/>
      <c r="ADM837" s="175" t="s">
        <v>99</v>
      </c>
      <c r="ADN837" s="75" t="s">
        <v>183</v>
      </c>
      <c r="ADP837" s="176"/>
      <c r="ADQ837" s="176" t="e">
        <f>VLOOKUP(ADN837,$A$879:$F$2731,6,FALSE)</f>
        <v>#N/A</v>
      </c>
      <c r="ADR837" s="175" t="s">
        <v>69</v>
      </c>
      <c r="ADS837" s="10" t="e">
        <f>ADQ837*1.1</f>
        <v>#N/A</v>
      </c>
      <c r="ADT837" s="10"/>
      <c r="ADU837" s="235"/>
      <c r="ADV837" s="175" t="s">
        <v>99</v>
      </c>
      <c r="ADW837" s="341" t="s">
        <v>494</v>
      </c>
      <c r="ADY837" s="176"/>
      <c r="ADZ837" s="176">
        <f>VLOOKUP(ADW837,$A$879:$F$2731,6,FALSE)</f>
        <v>220</v>
      </c>
      <c r="AEA837" s="175" t="s">
        <v>69</v>
      </c>
      <c r="AEB837" s="10">
        <f>ADZ837*1.1</f>
        <v>242.00000000000003</v>
      </c>
      <c r="AED837" s="235"/>
      <c r="AEE837" s="175" t="s">
        <v>99</v>
      </c>
      <c r="AEF837" s="75" t="s">
        <v>183</v>
      </c>
      <c r="AEH837" s="176"/>
      <c r="AEI837" s="176" t="e">
        <f>VLOOKUP(AEF837,$A$879:$F$2731,6,FALSE)</f>
        <v>#N/A</v>
      </c>
      <c r="AEJ837" s="175" t="s">
        <v>69</v>
      </c>
      <c r="AEK837" s="10" t="e">
        <f>AEI837*1.1</f>
        <v>#N/A</v>
      </c>
      <c r="AEM837" s="235"/>
      <c r="AEN837" s="175" t="s">
        <v>99</v>
      </c>
      <c r="AEO837" s="75" t="s">
        <v>183</v>
      </c>
      <c r="AEQ837" s="176"/>
      <c r="AER837" s="176" t="e">
        <f>VLOOKUP(AEO837,$A$879:$F$2731,6,FALSE)</f>
        <v>#N/A</v>
      </c>
      <c r="AES837" s="175" t="s">
        <v>69</v>
      </c>
      <c r="AET837" s="10" t="e">
        <f>AER837*1.1</f>
        <v>#N/A</v>
      </c>
      <c r="AEV837" s="235"/>
      <c r="AEW837" s="175" t="s">
        <v>99</v>
      </c>
      <c r="AEX837" s="75" t="s">
        <v>183</v>
      </c>
      <c r="AEZ837" s="176"/>
      <c r="AFA837" s="176" t="e">
        <f>VLOOKUP(AEX837,$A$879:$F$2731,6,FALSE)</f>
        <v>#N/A</v>
      </c>
      <c r="AFB837" s="175" t="s">
        <v>69</v>
      </c>
      <c r="AFC837" s="10" t="e">
        <f>AFA837*1.1</f>
        <v>#N/A</v>
      </c>
      <c r="AFD837" s="10"/>
      <c r="AFE837" s="235"/>
      <c r="AFF837" s="175" t="s">
        <v>99</v>
      </c>
      <c r="AFG837" s="75" t="s">
        <v>183</v>
      </c>
      <c r="AFI837" s="176"/>
      <c r="AFJ837" s="176" t="e">
        <f>VLOOKUP(AFG837,$A$879:$F$2731,6,FALSE)</f>
        <v>#N/A</v>
      </c>
      <c r="AFK837" s="175" t="s">
        <v>69</v>
      </c>
      <c r="AFL837" s="10" t="e">
        <f>AFJ837*1.1</f>
        <v>#N/A</v>
      </c>
      <c r="AFM837" s="10"/>
      <c r="AFN837" s="235"/>
      <c r="AFO837" s="175" t="s">
        <v>99</v>
      </c>
      <c r="AFP837" s="75" t="s">
        <v>183</v>
      </c>
      <c r="AFR837" s="176"/>
      <c r="AFS837" s="176" t="e">
        <f>VLOOKUP(AFP837,$A$879:$F$2731,6,FALSE)</f>
        <v>#N/A</v>
      </c>
      <c r="AFT837" s="175" t="s">
        <v>69</v>
      </c>
      <c r="AFU837" s="10" t="e">
        <f>AFS837*1.1</f>
        <v>#N/A</v>
      </c>
      <c r="AFV837" s="10"/>
      <c r="AFW837" s="235"/>
      <c r="AFX837" s="175" t="s">
        <v>99</v>
      </c>
      <c r="AFY837" s="341" t="s">
        <v>3125</v>
      </c>
      <c r="AGA837" s="176"/>
      <c r="AGB837" s="176">
        <f>VLOOKUP(AFY837,$A$879:$F$2731,6,FALSE)</f>
        <v>85</v>
      </c>
      <c r="AGC837" s="175" t="s">
        <v>69</v>
      </c>
      <c r="AGD837" s="10">
        <f>AGB837*1.1</f>
        <v>93.500000000000014</v>
      </c>
      <c r="AGE837" s="10"/>
      <c r="AGF837" s="235"/>
      <c r="AGG837" s="175" t="s">
        <v>99</v>
      </c>
      <c r="AGH837" s="341" t="s">
        <v>1714</v>
      </c>
      <c r="AGJ837" s="176"/>
      <c r="AGK837" s="176">
        <f>VLOOKUP(AGH837,$A$879:$F$2731,6,FALSE)</f>
        <v>151</v>
      </c>
      <c r="AGL837" s="175" t="s">
        <v>69</v>
      </c>
      <c r="AGM837" s="10">
        <f>AGK837*1.1</f>
        <v>166.10000000000002</v>
      </c>
      <c r="AGN837" s="10"/>
      <c r="AGO837" s="235"/>
      <c r="AGP837" s="175" t="s">
        <v>99</v>
      </c>
      <c r="AGQ837" s="341" t="s">
        <v>435</v>
      </c>
      <c r="AGS837" s="176"/>
      <c r="AGT837" s="176">
        <f>VLOOKUP(AGQ837,$A$879:$F$2731,6,FALSE)</f>
        <v>60</v>
      </c>
      <c r="AGU837" s="175" t="s">
        <v>69</v>
      </c>
      <c r="AGV837" s="10">
        <f>AGT837*1.1</f>
        <v>66</v>
      </c>
      <c r="AGW837" s="10"/>
      <c r="AGX837" s="235"/>
      <c r="AGY837" s="175" t="s">
        <v>99</v>
      </c>
      <c r="AGZ837" s="341" t="s">
        <v>1799</v>
      </c>
      <c r="AHB837" s="176"/>
      <c r="AHC837" s="176">
        <f>VLOOKUP(AGZ837,$A$879:$F$2731,6,FALSE)</f>
        <v>140</v>
      </c>
      <c r="AHD837" s="175" t="s">
        <v>69</v>
      </c>
      <c r="AHE837" s="10">
        <f>AHC837*1.1</f>
        <v>154</v>
      </c>
      <c r="AHF837" s="10"/>
      <c r="AHG837" s="235"/>
      <c r="AHH837" s="175" t="s">
        <v>99</v>
      </c>
      <c r="AHI837" s="398" t="s">
        <v>1717</v>
      </c>
      <c r="AHK837" s="176"/>
      <c r="AHL837" s="176">
        <f>VLOOKUP(AHI837,$A$879:$F$2731,6,FALSE)</f>
        <v>49</v>
      </c>
      <c r="AHM837" s="175" t="s">
        <v>69</v>
      </c>
      <c r="AHN837" s="10">
        <f>AHL837*1.1</f>
        <v>53.900000000000006</v>
      </c>
      <c r="AHO837" s="10"/>
      <c r="AHP837" s="235"/>
      <c r="AHQ837" s="175" t="s">
        <v>99</v>
      </c>
      <c r="AHR837" s="341" t="s">
        <v>1715</v>
      </c>
      <c r="AHT837" s="176"/>
      <c r="AHU837" s="176">
        <f>VLOOKUP(AHR837,$A$879:$F$2731,6,FALSE)</f>
        <v>244</v>
      </c>
      <c r="AHV837" s="175" t="s">
        <v>69</v>
      </c>
      <c r="AHW837" s="10">
        <f>AHU837*1.1</f>
        <v>268.40000000000003</v>
      </c>
      <c r="AHX837" s="10"/>
      <c r="AHY837" s="235"/>
      <c r="AHZ837" s="175" t="s">
        <v>99</v>
      </c>
      <c r="AIA837" s="341" t="s">
        <v>611</v>
      </c>
      <c r="AIC837" s="176"/>
      <c r="AID837" s="176">
        <f>VLOOKUP(AIA837,$A$879:$F$2731,6,FALSE)</f>
        <v>43</v>
      </c>
      <c r="AIE837" s="175" t="s">
        <v>69</v>
      </c>
      <c r="AIF837" s="10">
        <f>AID837*1.1</f>
        <v>47.300000000000004</v>
      </c>
      <c r="AIG837" s="10"/>
      <c r="AIH837" s="235"/>
      <c r="AII837" s="175" t="s">
        <v>99</v>
      </c>
      <c r="AIJ837" s="341" t="s">
        <v>2036</v>
      </c>
      <c r="AIL837" s="176"/>
      <c r="AIM837" s="176">
        <f>VLOOKUP(AIJ837,$A$879:$F$2731,6,FALSE)</f>
        <v>113</v>
      </c>
      <c r="AIN837" s="175" t="s">
        <v>69</v>
      </c>
      <c r="AIO837" s="10">
        <f>AIM837*1.1</f>
        <v>124.30000000000001</v>
      </c>
      <c r="AIP837" s="10"/>
      <c r="AIQ837" s="235"/>
      <c r="AIR837" s="175" t="s">
        <v>99</v>
      </c>
      <c r="AIS837" s="341" t="s">
        <v>1714</v>
      </c>
      <c r="AIU837" s="176"/>
      <c r="AIV837" s="176">
        <f>VLOOKUP(AIS837,$A$879:$F$2731,6,FALSE)</f>
        <v>151</v>
      </c>
      <c r="AIW837" s="175" t="s">
        <v>69</v>
      </c>
      <c r="AIX837" s="10">
        <f>AIV837*1.1</f>
        <v>166.10000000000002</v>
      </c>
      <c r="AIY837" s="10"/>
      <c r="AIZ837" s="235"/>
      <c r="AJA837" s="175" t="s">
        <v>99</v>
      </c>
      <c r="AJB837" s="351" t="s">
        <v>1714</v>
      </c>
      <c r="AJD837" s="176"/>
      <c r="AJE837" s="176">
        <f>VLOOKUP(AJB837,$A$879:$F$2731,6,FALSE)</f>
        <v>151</v>
      </c>
      <c r="AJF837" s="175" t="s">
        <v>69</v>
      </c>
      <c r="AJG837" s="10">
        <f>AJE837*1.1</f>
        <v>166.10000000000002</v>
      </c>
      <c r="AJH837" s="10"/>
      <c r="AJI837" s="235"/>
      <c r="AJJ837" s="175" t="s">
        <v>99</v>
      </c>
      <c r="AJK837" s="341" t="s">
        <v>2641</v>
      </c>
      <c r="AJM837" s="176"/>
      <c r="AJN837" s="176">
        <f>VLOOKUP(AJK837,$A$879:$F$2731,6,FALSE)</f>
        <v>217</v>
      </c>
      <c r="AJO837" s="175" t="s">
        <v>69</v>
      </c>
      <c r="AJP837" s="10">
        <f>AJN837*1.1</f>
        <v>238.70000000000002</v>
      </c>
      <c r="AJQ837" s="10"/>
      <c r="AJR837" s="235"/>
      <c r="AJS837" s="175" t="s">
        <v>99</v>
      </c>
      <c r="AJT837" s="347" t="s">
        <v>2641</v>
      </c>
      <c r="AJV837" s="176"/>
      <c r="AJW837" s="176">
        <f>VLOOKUP(AJT837,$A$879:$F$2731,6,FALSE)</f>
        <v>217</v>
      </c>
      <c r="AJX837" s="175" t="s">
        <v>69</v>
      </c>
      <c r="AJY837" s="10">
        <f>AJW837*1.1</f>
        <v>238.70000000000002</v>
      </c>
      <c r="AJZ837" s="10"/>
      <c r="AKA837" s="235"/>
      <c r="AKB837" s="175" t="s">
        <v>99</v>
      </c>
      <c r="AKC837" s="341" t="s">
        <v>1799</v>
      </c>
      <c r="AKE837" s="176"/>
      <c r="AKF837" s="176">
        <f>VLOOKUP(AKC837,$A$879:$F$2731,6,FALSE)</f>
        <v>140</v>
      </c>
      <c r="AKG837" s="175" t="s">
        <v>69</v>
      </c>
      <c r="AKH837" s="10">
        <f>AKF837*1.1</f>
        <v>154</v>
      </c>
      <c r="AKI837" s="10"/>
      <c r="AKJ837" s="235"/>
      <c r="AKK837" s="175" t="s">
        <v>99</v>
      </c>
      <c r="AKL837" s="341" t="s">
        <v>2036</v>
      </c>
      <c r="AKN837" s="176"/>
      <c r="AKO837" s="176">
        <f>VLOOKUP(AKL837,$A$879:$F$2731,6,FALSE)</f>
        <v>113</v>
      </c>
      <c r="AKP837" s="175" t="s">
        <v>69</v>
      </c>
      <c r="AKQ837" s="10">
        <f>AKO837*1.1</f>
        <v>124.30000000000001</v>
      </c>
      <c r="AKR837" s="10"/>
      <c r="AKS837" s="235"/>
      <c r="AKT837" s="175" t="s">
        <v>99</v>
      </c>
      <c r="AKU837" s="341" t="s">
        <v>2641</v>
      </c>
      <c r="AKW837" s="176"/>
      <c r="AKX837" s="176">
        <f>VLOOKUP(AKU837,$A$879:$F$2731,6,FALSE)</f>
        <v>217</v>
      </c>
      <c r="AKY837" s="175" t="s">
        <v>69</v>
      </c>
      <c r="AKZ837" s="10">
        <f>AKX837*1.1</f>
        <v>238.70000000000002</v>
      </c>
      <c r="ALA837" s="10"/>
      <c r="ALB837" s="235"/>
      <c r="ALC837" s="175" t="s">
        <v>99</v>
      </c>
      <c r="ALD837" s="341" t="s">
        <v>3125</v>
      </c>
      <c r="ALF837" s="176"/>
      <c r="ALG837" s="176">
        <f>VLOOKUP(ALD837,$A$879:$F$2731,6,FALSE)</f>
        <v>85</v>
      </c>
      <c r="ALH837" s="175" t="s">
        <v>69</v>
      </c>
      <c r="ALI837" s="10">
        <f>ALG837*1.1</f>
        <v>93.500000000000014</v>
      </c>
      <c r="ALJ837" s="10"/>
      <c r="ALK837" s="235"/>
      <c r="ALL837" s="175" t="s">
        <v>99</v>
      </c>
      <c r="ALM837" s="341" t="s">
        <v>1991</v>
      </c>
      <c r="ALO837" s="176"/>
      <c r="ALP837" s="176">
        <f>VLOOKUP(ALM837,$A$879:$F$2731,6,FALSE)</f>
        <v>265</v>
      </c>
      <c r="ALQ837" s="175" t="s">
        <v>69</v>
      </c>
      <c r="ALR837" s="10">
        <f>ALP837*1.1</f>
        <v>291.5</v>
      </c>
      <c r="ALS837" s="10"/>
      <c r="ALT837" s="235"/>
      <c r="ALU837" s="175" t="s">
        <v>99</v>
      </c>
      <c r="ALV837" s="341" t="s">
        <v>2036</v>
      </c>
      <c r="ALX837" s="176"/>
      <c r="ALY837" s="176">
        <f>VLOOKUP(ALV837,$A$879:$F$2731,6,FALSE)</f>
        <v>113</v>
      </c>
      <c r="ALZ837" s="175" t="s">
        <v>69</v>
      </c>
      <c r="AMA837" s="10">
        <f>ALY837*1.1</f>
        <v>124.30000000000001</v>
      </c>
      <c r="AMB837" s="10"/>
      <c r="AMC837" s="235"/>
      <c r="AMD837" s="175" t="s">
        <v>99</v>
      </c>
      <c r="AME837" s="401" t="s">
        <v>1708</v>
      </c>
      <c r="AMG837" s="176"/>
      <c r="AMH837" s="176">
        <f>VLOOKUP(AME837,$A$879:$F$2731,6,FALSE)</f>
        <v>245</v>
      </c>
      <c r="AMI837" s="175" t="s">
        <v>69</v>
      </c>
      <c r="AMJ837" s="10">
        <f>AMH837*1.1</f>
        <v>269.5</v>
      </c>
      <c r="AMK837" s="10"/>
      <c r="AML837" s="235"/>
      <c r="AMM837" s="175" t="s">
        <v>99</v>
      </c>
      <c r="AMN837" s="343" t="s">
        <v>1708</v>
      </c>
      <c r="AMP837" s="176"/>
      <c r="AMQ837" s="176">
        <f>VLOOKUP(AMN837,$A$879:$F$2731,6,FALSE)</f>
        <v>245</v>
      </c>
      <c r="AMR837" s="175" t="s">
        <v>69</v>
      </c>
      <c r="AMS837" s="10">
        <f>AMQ837*1.1</f>
        <v>269.5</v>
      </c>
      <c r="AMT837" s="10"/>
      <c r="AMU837" s="235"/>
      <c r="AMV837" s="175" t="s">
        <v>99</v>
      </c>
      <c r="AMW837" s="341" t="s">
        <v>535</v>
      </c>
      <c r="AMY837" s="176"/>
      <c r="AMZ837" s="176">
        <f>VLOOKUP(AMW837,$A$879:$F$2731,6,FALSE)</f>
        <v>191</v>
      </c>
      <c r="ANA837" s="175" t="s">
        <v>69</v>
      </c>
      <c r="ANB837" s="10">
        <f>AMZ837*1.1</f>
        <v>210.10000000000002</v>
      </c>
      <c r="ANC837" s="10"/>
      <c r="AND837" s="235"/>
      <c r="ANE837" s="175" t="s">
        <v>99</v>
      </c>
      <c r="ANF837" s="341" t="s">
        <v>3125</v>
      </c>
      <c r="ANH837" s="176"/>
      <c r="ANI837" s="176">
        <f>VLOOKUP(ANF837,$A$879:$F$2731,6,FALSE)</f>
        <v>85</v>
      </c>
      <c r="ANJ837" s="175" t="s">
        <v>69</v>
      </c>
      <c r="ANK837" s="10">
        <f>ANI837*1.1</f>
        <v>93.500000000000014</v>
      </c>
      <c r="ANL837" s="10"/>
      <c r="ANM837" s="235"/>
      <c r="ANN837" s="175" t="s">
        <v>99</v>
      </c>
      <c r="ANO837" s="351" t="s">
        <v>1991</v>
      </c>
      <c r="ANQ837" s="176"/>
      <c r="ANR837" s="176">
        <f>VLOOKUP(ANO837,$A$879:$F$2731,6,FALSE)</f>
        <v>265</v>
      </c>
      <c r="ANS837" s="175" t="s">
        <v>69</v>
      </c>
      <c r="ANT837" s="10">
        <f>ANR837*1.1</f>
        <v>291.5</v>
      </c>
      <c r="ANU837" s="10"/>
      <c r="ANV837" s="235"/>
      <c r="ANW837" s="175" t="s">
        <v>99</v>
      </c>
      <c r="ANX837" s="341" t="s">
        <v>1714</v>
      </c>
      <c r="ANZ837" s="176"/>
      <c r="AOA837" s="176">
        <f>VLOOKUP(ANX837,$A$879:$F$2731,6,FALSE)</f>
        <v>151</v>
      </c>
      <c r="AOB837" s="175" t="s">
        <v>69</v>
      </c>
      <c r="AOC837" s="10">
        <f>AOA837*1.1</f>
        <v>166.10000000000002</v>
      </c>
      <c r="AOD837" s="10"/>
      <c r="AOE837" s="235"/>
      <c r="AOF837" s="175" t="s">
        <v>99</v>
      </c>
      <c r="AOG837" s="75" t="s">
        <v>183</v>
      </c>
      <c r="AOI837" s="176"/>
      <c r="AOJ837" s="176" t="e">
        <f>VLOOKUP(AOG837,$A$879:$F$2731,6,FALSE)</f>
        <v>#N/A</v>
      </c>
      <c r="AOK837" s="175" t="s">
        <v>69</v>
      </c>
      <c r="AOL837" s="10" t="e">
        <f>AOJ837*1.1</f>
        <v>#N/A</v>
      </c>
      <c r="AOM837" s="10"/>
      <c r="AON837" s="235"/>
      <c r="AOO837" s="175" t="s">
        <v>99</v>
      </c>
      <c r="AOP837" s="341" t="s">
        <v>440</v>
      </c>
      <c r="AOR837" s="176"/>
      <c r="AOS837" s="176">
        <f>VLOOKUP(AOP837,$A$879:$F$2731,6,FALSE)</f>
        <v>37</v>
      </c>
      <c r="AOT837" s="175" t="s">
        <v>69</v>
      </c>
      <c r="AOU837" s="10">
        <f>AOS837*1.1</f>
        <v>40.700000000000003</v>
      </c>
      <c r="AOV837" s="10"/>
      <c r="AOW837" s="235"/>
      <c r="AOX837" s="175" t="s">
        <v>99</v>
      </c>
      <c r="AOY837" s="404" t="s">
        <v>2046</v>
      </c>
      <c r="APA837" s="176"/>
      <c r="APB837" s="176">
        <f>VLOOKUP(AOY837,$A$879:$F$2731,6,FALSE)</f>
        <v>171</v>
      </c>
      <c r="APC837" s="175" t="s">
        <v>69</v>
      </c>
      <c r="APD837" s="10">
        <f>APB837*1.1</f>
        <v>188.10000000000002</v>
      </c>
      <c r="APE837" s="10"/>
      <c r="APF837" s="235"/>
      <c r="APG837" s="175" t="s">
        <v>99</v>
      </c>
      <c r="APH837" s="341" t="s">
        <v>975</v>
      </c>
      <c r="APJ837" s="176"/>
      <c r="APK837" s="176">
        <f>VLOOKUP(APH837,$A$879:$F$2731,6,FALSE)</f>
        <v>143</v>
      </c>
      <c r="APL837" s="175" t="s">
        <v>69</v>
      </c>
      <c r="APM837" s="10">
        <f>APK837*1.1</f>
        <v>157.30000000000001</v>
      </c>
      <c r="APN837" s="10"/>
      <c r="APO837" s="235"/>
      <c r="APP837" s="175" t="s">
        <v>99</v>
      </c>
      <c r="APQ837" s="75" t="s">
        <v>183</v>
      </c>
      <c r="APS837" s="176"/>
      <c r="APT837" s="176" t="e">
        <f>VLOOKUP(APQ837,$A$879:$F$2731,6,FALSE)</f>
        <v>#N/A</v>
      </c>
      <c r="APU837" s="175" t="s">
        <v>69</v>
      </c>
      <c r="APV837" s="10" t="e">
        <f>APT837*1.1</f>
        <v>#N/A</v>
      </c>
      <c r="APW837" s="10"/>
      <c r="APX837" s="235"/>
      <c r="APY837" s="175" t="s">
        <v>99</v>
      </c>
      <c r="APZ837" s="341" t="s">
        <v>435</v>
      </c>
      <c r="AQB837" s="176"/>
      <c r="AQC837" s="176">
        <f>VLOOKUP(APZ837,$A$879:$F$2731,6,FALSE)</f>
        <v>60</v>
      </c>
      <c r="AQD837" s="175" t="s">
        <v>69</v>
      </c>
      <c r="AQE837" s="10">
        <f>AQC837*1.1</f>
        <v>66</v>
      </c>
      <c r="AQF837" s="10"/>
      <c r="AQG837" s="235"/>
      <c r="AQH837" s="175" t="s">
        <v>99</v>
      </c>
      <c r="AQI837" s="341" t="s">
        <v>2641</v>
      </c>
      <c r="AQK837" s="176"/>
      <c r="AQL837" s="176">
        <f>VLOOKUP(AQI837,$A$879:$F$2731,6,FALSE)</f>
        <v>217</v>
      </c>
      <c r="AQM837" s="175" t="s">
        <v>69</v>
      </c>
      <c r="AQN837" s="10">
        <f>AQL837*1.1</f>
        <v>238.70000000000002</v>
      </c>
      <c r="AQO837" s="10"/>
      <c r="AQP837" s="235"/>
      <c r="AQQ837" s="175" t="s">
        <v>99</v>
      </c>
      <c r="AQR837" s="75" t="s">
        <v>183</v>
      </c>
      <c r="AQT837" s="176"/>
      <c r="AQU837" s="176" t="e">
        <f>VLOOKUP(AQR837,$A$879:$F$2731,6,FALSE)</f>
        <v>#N/A</v>
      </c>
      <c r="AQV837" s="175" t="s">
        <v>69</v>
      </c>
      <c r="AQW837" s="10" t="e">
        <f>AQU837*1.1</f>
        <v>#N/A</v>
      </c>
      <c r="AQX837" s="10"/>
      <c r="AQY837" s="235"/>
      <c r="AQZ837" s="175" t="s">
        <v>99</v>
      </c>
      <c r="ARA837" s="75" t="s">
        <v>183</v>
      </c>
      <c r="ARC837" s="176"/>
      <c r="ARD837" s="176" t="e">
        <f>VLOOKUP(ARA837,$A$879:$F$2731,6,FALSE)</f>
        <v>#N/A</v>
      </c>
      <c r="ARE837" s="175" t="s">
        <v>69</v>
      </c>
      <c r="ARF837" s="10" t="e">
        <f>ARD837*1.1</f>
        <v>#N/A</v>
      </c>
      <c r="ARG837" s="10"/>
      <c r="ARH837" s="235"/>
      <c r="ARI837" s="175" t="s">
        <v>99</v>
      </c>
      <c r="ARJ837" s="75" t="s">
        <v>183</v>
      </c>
      <c r="ARL837" s="176"/>
      <c r="ARM837" s="176" t="e">
        <f>VLOOKUP(ARJ837,$A$879:$F$2731,6,FALSE)</f>
        <v>#N/A</v>
      </c>
      <c r="ARN837" s="175" t="s">
        <v>69</v>
      </c>
      <c r="ARO837" s="10" t="e">
        <f>ARM837*1.1</f>
        <v>#N/A</v>
      </c>
      <c r="ARP837" s="10"/>
      <c r="ARQ837" s="235"/>
      <c r="ARR837" s="175" t="s">
        <v>99</v>
      </c>
      <c r="ARS837" s="75" t="s">
        <v>183</v>
      </c>
      <c r="ARU837" s="176"/>
      <c r="ARV837" s="176" t="e">
        <f>VLOOKUP(ARS837,$A$879:$F$2731,6,FALSE)</f>
        <v>#N/A</v>
      </c>
      <c r="ARW837" s="175" t="s">
        <v>69</v>
      </c>
      <c r="ARX837" s="10" t="e">
        <f>ARV837*1.1</f>
        <v>#N/A</v>
      </c>
      <c r="ARY837" s="10"/>
      <c r="ARZ837" s="235"/>
      <c r="ASA837" s="175" t="s">
        <v>99</v>
      </c>
      <c r="ASB837" s="341" t="s">
        <v>1991</v>
      </c>
      <c r="ASD837" s="176"/>
      <c r="ASE837" s="176">
        <f>VLOOKUP(ASB837,$A$879:$F$2731,6,FALSE)</f>
        <v>265</v>
      </c>
      <c r="ASF837" s="175" t="s">
        <v>69</v>
      </c>
      <c r="ASG837" s="10">
        <f>ASE837*1.1</f>
        <v>291.5</v>
      </c>
      <c r="ASH837" s="10"/>
      <c r="ASI837" s="235"/>
      <c r="ASJ837" s="175" t="s">
        <v>99</v>
      </c>
      <c r="ASK837" s="75" t="s">
        <v>183</v>
      </c>
      <c r="ASM837" s="176"/>
      <c r="ASN837" s="176" t="e">
        <f>VLOOKUP(ASK837,$A$879:$F$2731,6,FALSE)</f>
        <v>#N/A</v>
      </c>
      <c r="ASO837" s="175" t="s">
        <v>69</v>
      </c>
      <c r="ASP837" s="10" t="e">
        <f>ASN837*1.1</f>
        <v>#N/A</v>
      </c>
      <c r="ASQ837" s="10"/>
      <c r="ASR837" s="235"/>
      <c r="ASS837" s="175" t="s">
        <v>99</v>
      </c>
      <c r="AST837" s="341" t="s">
        <v>1392</v>
      </c>
      <c r="ASV837" s="176"/>
      <c r="ASW837" s="176">
        <f>VLOOKUP(AST837,$A$879:$F$2731,6,FALSE)</f>
        <v>289</v>
      </c>
      <c r="ASX837" s="175" t="s">
        <v>69</v>
      </c>
      <c r="ASY837" s="10">
        <f>ASW837*1.1</f>
        <v>317.90000000000003</v>
      </c>
      <c r="ASZ837" s="10"/>
      <c r="ATA837" s="235"/>
      <c r="ATB837" s="175" t="s">
        <v>99</v>
      </c>
      <c r="ATC837" s="75" t="s">
        <v>183</v>
      </c>
      <c r="ATE837" s="176"/>
      <c r="ATF837" s="176" t="e">
        <f>VLOOKUP(ATC837,$A$879:$F$2731,6,FALSE)</f>
        <v>#N/A</v>
      </c>
      <c r="ATG837" s="175" t="s">
        <v>69</v>
      </c>
      <c r="ATH837" s="10" t="e">
        <f>ATF837*1.1</f>
        <v>#N/A</v>
      </c>
      <c r="ATI837" s="10"/>
      <c r="ATJ837" s="235"/>
      <c r="ATK837" s="175" t="s">
        <v>99</v>
      </c>
      <c r="ATL837" s="75" t="s">
        <v>183</v>
      </c>
      <c r="ATN837" s="176"/>
      <c r="ATO837" s="176" t="e">
        <f>VLOOKUP(ATL837,$A$879:$F$2731,6,FALSE)</f>
        <v>#N/A</v>
      </c>
      <c r="ATP837" s="175" t="s">
        <v>69</v>
      </c>
      <c r="ATQ837" s="10" t="e">
        <f>ATO837*1.1</f>
        <v>#N/A</v>
      </c>
      <c r="ATR837" s="10"/>
      <c r="ATS837" s="235"/>
      <c r="ATT837" s="175" t="s">
        <v>99</v>
      </c>
      <c r="ATU837" s="75" t="s">
        <v>183</v>
      </c>
      <c r="ATW837" s="176"/>
      <c r="ATX837" s="176" t="e">
        <f>VLOOKUP(ATU837,$A$879:$F$2731,6,FALSE)</f>
        <v>#N/A</v>
      </c>
      <c r="ATY837" s="175" t="s">
        <v>69</v>
      </c>
      <c r="ATZ837" s="10" t="e">
        <f>ATX837*1.1</f>
        <v>#N/A</v>
      </c>
      <c r="AUA837" s="10"/>
      <c r="AUB837" s="235"/>
      <c r="AUC837" s="175" t="s">
        <v>99</v>
      </c>
      <c r="AUD837" s="75" t="s">
        <v>183</v>
      </c>
      <c r="AUF837" s="176"/>
      <c r="AUG837" s="176" t="e">
        <f>VLOOKUP(AUD837,$A$879:$F$2731,6,FALSE)</f>
        <v>#N/A</v>
      </c>
      <c r="AUH837" s="175" t="s">
        <v>69</v>
      </c>
      <c r="AUI837" s="10" t="e">
        <f>AUG837*1.1</f>
        <v>#N/A</v>
      </c>
      <c r="AUJ837" s="10"/>
      <c r="AUK837" s="235"/>
      <c r="AUL837" s="175" t="s">
        <v>99</v>
      </c>
      <c r="AUM837" s="75" t="s">
        <v>183</v>
      </c>
      <c r="AUO837" s="176"/>
      <c r="AUP837" s="176" t="e">
        <f>VLOOKUP(AUM837,$A$879:$F$2731,6,FALSE)</f>
        <v>#N/A</v>
      </c>
      <c r="AUQ837" s="175" t="s">
        <v>69</v>
      </c>
      <c r="AUR837" s="10" t="e">
        <f>AUP837*1.1</f>
        <v>#N/A</v>
      </c>
      <c r="AUS837" s="10"/>
      <c r="AUT837" s="235"/>
      <c r="AUU837" s="175" t="s">
        <v>99</v>
      </c>
      <c r="AUV837" s="75" t="s">
        <v>183</v>
      </c>
      <c r="AUX837" s="176"/>
      <c r="AUY837" s="176" t="e">
        <f>VLOOKUP(AUV837,$A$879:$F$2731,6,FALSE)</f>
        <v>#N/A</v>
      </c>
      <c r="AUZ837" s="175" t="s">
        <v>69</v>
      </c>
      <c r="AVA837" s="10" t="e">
        <f>AUY837*1.1</f>
        <v>#N/A</v>
      </c>
      <c r="AVB837" s="10"/>
      <c r="AVC837" s="235"/>
      <c r="AVD837" s="175" t="s">
        <v>99</v>
      </c>
      <c r="AVE837" s="75" t="s">
        <v>183</v>
      </c>
      <c r="AVG837" s="176"/>
      <c r="AVH837" s="176" t="e">
        <f>VLOOKUP(AVE837,$A$879:$F$2731,6,FALSE)</f>
        <v>#N/A</v>
      </c>
      <c r="AVI837" s="175" t="s">
        <v>69</v>
      </c>
      <c r="AVJ837" s="10" t="e">
        <f>AVH837*1.1</f>
        <v>#N/A</v>
      </c>
      <c r="AVK837" s="10"/>
      <c r="AVL837" s="235"/>
      <c r="AVM837" s="175" t="s">
        <v>99</v>
      </c>
      <c r="AVN837" s="75" t="s">
        <v>183</v>
      </c>
      <c r="AVP837" s="176"/>
      <c r="AVQ837" s="176" t="e">
        <f>VLOOKUP(AVN837,$A$879:$F$2731,6,FALSE)</f>
        <v>#N/A</v>
      </c>
      <c r="AVR837" s="175" t="s">
        <v>69</v>
      </c>
      <c r="AVS837" s="10" t="e">
        <f>AVQ837*1.1</f>
        <v>#N/A</v>
      </c>
      <c r="AVT837" s="10"/>
      <c r="AVU837" s="235"/>
      <c r="AVV837" s="175" t="s">
        <v>99</v>
      </c>
      <c r="AVW837" s="75" t="s">
        <v>183</v>
      </c>
      <c r="AVY837" s="176"/>
      <c r="AVZ837" s="176" t="e">
        <f>VLOOKUP(AVW837,$A$879:$F$2731,6,FALSE)</f>
        <v>#N/A</v>
      </c>
      <c r="AWA837" s="175" t="s">
        <v>69</v>
      </c>
      <c r="AWB837" s="10" t="e">
        <f>AVZ837*1.1</f>
        <v>#N/A</v>
      </c>
      <c r="AWC837" s="10"/>
      <c r="AWD837" s="235"/>
      <c r="AWE837" s="175" t="s">
        <v>99</v>
      </c>
      <c r="AWF837" s="75" t="s">
        <v>183</v>
      </c>
      <c r="AWH837" s="176"/>
      <c r="AWI837" s="176" t="e">
        <f>VLOOKUP(AWF837,$A$879:$F$2731,6,FALSE)</f>
        <v>#N/A</v>
      </c>
      <c r="AWJ837" s="175" t="s">
        <v>69</v>
      </c>
      <c r="AWK837" s="10" t="e">
        <f>AWI837*1.1</f>
        <v>#N/A</v>
      </c>
      <c r="AWL837" s="10"/>
      <c r="AWM837" s="235"/>
      <c r="AWN837" s="175" t="s">
        <v>99</v>
      </c>
      <c r="AWO837" s="341" t="s">
        <v>2036</v>
      </c>
      <c r="AWQ837" s="176"/>
      <c r="AWR837" s="176">
        <f>VLOOKUP(AWO837,$A$879:$F$2731,6,FALSE)</f>
        <v>113</v>
      </c>
      <c r="AWS837" s="175" t="s">
        <v>69</v>
      </c>
      <c r="AWT837" s="10">
        <f>AWR837*1.1</f>
        <v>124.30000000000001</v>
      </c>
      <c r="AWU837" s="10"/>
      <c r="AWV837" s="235"/>
      <c r="AWW837" s="175" t="s">
        <v>99</v>
      </c>
      <c r="AWX837" s="341" t="s">
        <v>1714</v>
      </c>
      <c r="AWZ837" s="176"/>
      <c r="AXA837" s="176">
        <f>VLOOKUP(AWX837,$A$879:$F$2731,6,FALSE)</f>
        <v>151</v>
      </c>
      <c r="AXB837" s="175" t="s">
        <v>69</v>
      </c>
      <c r="AXC837" s="10">
        <f>AXA837*1.1</f>
        <v>166.10000000000002</v>
      </c>
      <c r="AXD837" s="10"/>
      <c r="AXE837" s="235"/>
      <c r="AXF837" s="175" t="s">
        <v>99</v>
      </c>
      <c r="AXG837" s="341" t="s">
        <v>1715</v>
      </c>
      <c r="AXI837" s="176"/>
      <c r="AXJ837" s="176">
        <f>VLOOKUP(AXG837,$A$879:$F$2731,6,FALSE)</f>
        <v>244</v>
      </c>
      <c r="AXK837" s="175" t="s">
        <v>69</v>
      </c>
      <c r="AXL837" s="10">
        <f>AXJ837*1.1</f>
        <v>268.40000000000003</v>
      </c>
      <c r="AXM837" s="10"/>
      <c r="AXN837" s="235"/>
      <c r="AXO837" s="175" t="s">
        <v>99</v>
      </c>
      <c r="AXP837" s="341" t="s">
        <v>431</v>
      </c>
      <c r="AXR837" s="176"/>
      <c r="AXS837" s="176">
        <f>VLOOKUP(AXP837,$A$879:$F$2731,6,FALSE)</f>
        <v>64</v>
      </c>
      <c r="AXT837" s="175" t="s">
        <v>69</v>
      </c>
      <c r="AXU837" s="10">
        <f>AXS837*1.1</f>
        <v>70.400000000000006</v>
      </c>
      <c r="AXV837" s="10"/>
      <c r="AXW837" s="235"/>
      <c r="AXX837" s="175" t="s">
        <v>99</v>
      </c>
      <c r="AXY837" s="341" t="s">
        <v>3125</v>
      </c>
      <c r="AYA837" s="176"/>
      <c r="AYB837" s="176">
        <f>VLOOKUP(AXY837,$A$879:$F$2731,6,FALSE)</f>
        <v>85</v>
      </c>
      <c r="AYC837" s="175" t="s">
        <v>69</v>
      </c>
      <c r="AYD837" s="10">
        <f>AYB837*1.1</f>
        <v>93.500000000000014</v>
      </c>
      <c r="AYE837" s="10"/>
      <c r="AYF837" s="235"/>
      <c r="AYG837" s="175" t="s">
        <v>99</v>
      </c>
      <c r="AYH837" s="341" t="s">
        <v>435</v>
      </c>
      <c r="AYJ837" s="176"/>
      <c r="AYK837" s="176">
        <f>VLOOKUP(AYH837,$A$879:$F$2731,6,FALSE)</f>
        <v>60</v>
      </c>
      <c r="AYL837" s="175" t="s">
        <v>69</v>
      </c>
      <c r="AYM837" s="10">
        <f>AYK837*1.1</f>
        <v>66</v>
      </c>
      <c r="AYN837" s="10"/>
      <c r="AYO837" s="235"/>
      <c r="AYP837" s="175" t="s">
        <v>99</v>
      </c>
      <c r="AYQ837" s="341" t="s">
        <v>611</v>
      </c>
      <c r="AYS837" s="176"/>
      <c r="AYT837" s="176">
        <f>VLOOKUP(AYQ837,$A$879:$F$2731,6,FALSE)</f>
        <v>43</v>
      </c>
      <c r="AYU837" s="175" t="s">
        <v>69</v>
      </c>
      <c r="AYV837" s="10">
        <f>AYT837*1.1</f>
        <v>47.300000000000004</v>
      </c>
      <c r="AYW837" s="10"/>
      <c r="AYX837" s="235"/>
      <c r="AYY837" s="175" t="s">
        <v>99</v>
      </c>
      <c r="AYZ837" s="341" t="s">
        <v>2036</v>
      </c>
      <c r="AZB837" s="176"/>
      <c r="AZC837" s="176">
        <f>VLOOKUP(AYZ837,$A$879:$F$2731,6,FALSE)</f>
        <v>113</v>
      </c>
      <c r="AZD837" s="175" t="s">
        <v>69</v>
      </c>
      <c r="AZE837" s="10">
        <f>AZC837*1.1</f>
        <v>124.30000000000001</v>
      </c>
      <c r="AZF837" s="10"/>
      <c r="AZG837" s="235"/>
      <c r="AZH837" s="175" t="s">
        <v>99</v>
      </c>
      <c r="AZI837" s="341" t="s">
        <v>589</v>
      </c>
      <c r="AZK837" s="176"/>
      <c r="AZL837" s="176">
        <f>VLOOKUP(AZI837,$A$879:$F$2731,6,FALSE)</f>
        <v>0</v>
      </c>
      <c r="AZM837" s="175" t="s">
        <v>69</v>
      </c>
      <c r="AZN837" s="10">
        <f>AZL837*1.1</f>
        <v>0</v>
      </c>
      <c r="AZO837" s="10"/>
      <c r="AZP837" s="235"/>
      <c r="AZQ837" s="175" t="s">
        <v>99</v>
      </c>
      <c r="AZR837" s="341" t="s">
        <v>1708</v>
      </c>
      <c r="AZT837" s="176"/>
      <c r="AZU837" s="176">
        <f>VLOOKUP(AZR837,$A$879:$F$2731,6,FALSE)</f>
        <v>245</v>
      </c>
      <c r="AZV837" s="175" t="s">
        <v>69</v>
      </c>
      <c r="AZW837" s="10">
        <f>AZU837*1.1</f>
        <v>269.5</v>
      </c>
      <c r="AZX837" s="10"/>
      <c r="AZY837" s="235"/>
      <c r="AZZ837" s="175" t="s">
        <v>99</v>
      </c>
      <c r="BAA837" s="341" t="s">
        <v>3125</v>
      </c>
      <c r="BAC837" s="176"/>
      <c r="BAD837" s="176">
        <f>VLOOKUP(BAA837,$A$879:$F$2731,6,FALSE)</f>
        <v>85</v>
      </c>
      <c r="BAE837" s="175" t="s">
        <v>69</v>
      </c>
      <c r="BAF837" s="10">
        <f>BAD837*1.1</f>
        <v>93.500000000000014</v>
      </c>
      <c r="BAG837" s="10"/>
      <c r="BAH837" s="235"/>
      <c r="BAI837" s="175" t="s">
        <v>99</v>
      </c>
      <c r="BAJ837" s="398" t="s">
        <v>444</v>
      </c>
      <c r="BAL837" s="176"/>
      <c r="BAM837" s="176">
        <f>VLOOKUP(BAJ837,$A$879:$F$2731,6,FALSE)</f>
        <v>56</v>
      </c>
      <c r="BAN837" s="175" t="s">
        <v>69</v>
      </c>
      <c r="BAO837" s="10">
        <f>BAM837*1.1</f>
        <v>61.600000000000009</v>
      </c>
      <c r="BAP837" s="10"/>
      <c r="BAQ837" s="235"/>
      <c r="BAR837" s="175" t="s">
        <v>99</v>
      </c>
      <c r="BAS837" s="341" t="s">
        <v>1991</v>
      </c>
      <c r="BAU837" s="176"/>
      <c r="BAV837" s="176">
        <f>VLOOKUP(BAS837,$A$879:$F$2731,6,FALSE)</f>
        <v>265</v>
      </c>
      <c r="BAW837" s="175" t="s">
        <v>69</v>
      </c>
      <c r="BAX837" s="10">
        <f>BAV837*1.1</f>
        <v>291.5</v>
      </c>
      <c r="BAY837" s="10"/>
      <c r="BAZ837" s="235"/>
      <c r="BBA837" s="175" t="s">
        <v>99</v>
      </c>
      <c r="BBB837" s="341" t="s">
        <v>444</v>
      </c>
      <c r="BBD837" s="176"/>
      <c r="BBE837" s="176">
        <f>VLOOKUP(BBB837,$A$879:$F$2731,6,FALSE)</f>
        <v>56</v>
      </c>
      <c r="BBF837" s="175" t="s">
        <v>69</v>
      </c>
      <c r="BBG837" s="10">
        <f>BBE837*1.1</f>
        <v>61.600000000000009</v>
      </c>
      <c r="BBH837" s="10"/>
      <c r="BBI837" s="235"/>
      <c r="BBJ837" s="175" t="s">
        <v>99</v>
      </c>
      <c r="BBK837" s="341" t="s">
        <v>1717</v>
      </c>
      <c r="BBM837" s="176"/>
      <c r="BBN837" s="176">
        <f>VLOOKUP(BBK837,$A$879:$F$2731,6,FALSE)</f>
        <v>49</v>
      </c>
      <c r="BBO837" s="175" t="s">
        <v>69</v>
      </c>
      <c r="BBP837" s="10">
        <f>BBN837*1.1</f>
        <v>53.900000000000006</v>
      </c>
      <c r="BBQ837" s="10"/>
      <c r="BBR837" s="235"/>
      <c r="BBS837" s="175" t="s">
        <v>99</v>
      </c>
      <c r="BBT837" s="347" t="s">
        <v>2036</v>
      </c>
      <c r="BBV837" s="176"/>
      <c r="BBW837" s="176">
        <f>VLOOKUP(BBT837,$A$879:$F$2731,6,FALSE)</f>
        <v>113</v>
      </c>
      <c r="BBX837" s="175" t="s">
        <v>69</v>
      </c>
      <c r="BBY837" s="10">
        <f>BBW837*1.1</f>
        <v>124.30000000000001</v>
      </c>
      <c r="BBZ837" s="10"/>
      <c r="BCA837" s="235"/>
      <c r="BCB837" s="175" t="s">
        <v>99</v>
      </c>
      <c r="BCC837" s="341" t="s">
        <v>465</v>
      </c>
      <c r="BCE837" s="176"/>
      <c r="BCF837" s="176">
        <f>VLOOKUP(BCC837,$A$879:$F$2731,6,FALSE)</f>
        <v>53</v>
      </c>
      <c r="BCG837" s="175" t="s">
        <v>69</v>
      </c>
      <c r="BCH837" s="10">
        <f>BCF837*1.1</f>
        <v>58.300000000000004</v>
      </c>
      <c r="BCI837" s="10"/>
      <c r="BCJ837" s="235"/>
      <c r="BCK837" s="175" t="s">
        <v>99</v>
      </c>
      <c r="BCL837" s="341" t="s">
        <v>2641</v>
      </c>
      <c r="BCN837" s="176"/>
      <c r="BCO837" s="176">
        <f>VLOOKUP(BCL837,$A$879:$F$2731,6,FALSE)</f>
        <v>217</v>
      </c>
      <c r="BCP837" s="175" t="s">
        <v>69</v>
      </c>
      <c r="BCQ837" s="10">
        <f>BCO837*1.1</f>
        <v>238.70000000000002</v>
      </c>
      <c r="BCR837" s="10"/>
      <c r="BCS837" s="235"/>
      <c r="BCT837" s="175" t="s">
        <v>99</v>
      </c>
      <c r="BCU837" s="351" t="s">
        <v>1714</v>
      </c>
      <c r="BCW837" s="176"/>
      <c r="BCX837" s="176">
        <f>VLOOKUP(BCU837,$A$879:$F$2731,6,FALSE)</f>
        <v>151</v>
      </c>
      <c r="BCY837" s="175" t="s">
        <v>69</v>
      </c>
      <c r="BCZ837" s="10">
        <f>BCX837*1.1</f>
        <v>166.10000000000002</v>
      </c>
      <c r="BDA837" s="10"/>
      <c r="BDB837" s="235"/>
      <c r="BDC837" s="175" t="s">
        <v>99</v>
      </c>
      <c r="BDD837" s="347" t="s">
        <v>1448</v>
      </c>
      <c r="BDF837" s="176"/>
      <c r="BDG837" s="176">
        <f>VLOOKUP(BDD837,$A$879:$F$2731,6,FALSE)</f>
        <v>362</v>
      </c>
      <c r="BDH837" s="175" t="s">
        <v>69</v>
      </c>
      <c r="BDI837" s="10">
        <f>BDG837*1.1</f>
        <v>398.20000000000005</v>
      </c>
      <c r="BDJ837" s="10"/>
      <c r="BDK837" s="235"/>
      <c r="BDL837" s="175" t="s">
        <v>99</v>
      </c>
      <c r="BDM837" s="341" t="s">
        <v>1714</v>
      </c>
      <c r="BDO837" s="176"/>
      <c r="BDP837" s="176">
        <f>VLOOKUP(BDM837,$A$879:$F$2731,6,FALSE)</f>
        <v>151</v>
      </c>
      <c r="BDQ837" s="175" t="s">
        <v>69</v>
      </c>
      <c r="BDR837" s="10">
        <f>BDP837*1.1</f>
        <v>166.10000000000002</v>
      </c>
      <c r="BDS837" s="10"/>
      <c r="BDT837" s="235"/>
      <c r="BDU837" s="175" t="s">
        <v>99</v>
      </c>
      <c r="BDV837" s="341" t="s">
        <v>435</v>
      </c>
      <c r="BDX837" s="176"/>
      <c r="BDY837" s="176">
        <f>VLOOKUP(BDV837,$A$879:$F$2731,6,FALSE)</f>
        <v>60</v>
      </c>
      <c r="BDZ837" s="175" t="s">
        <v>69</v>
      </c>
      <c r="BEA837" s="10">
        <f>BDY837*1.1</f>
        <v>66</v>
      </c>
      <c r="BEB837" s="10"/>
      <c r="BEC837" s="235"/>
      <c r="BED837" s="175" t="s">
        <v>99</v>
      </c>
      <c r="BEE837" s="341" t="s">
        <v>1714</v>
      </c>
      <c r="BEG837" s="176"/>
      <c r="BEH837" s="176">
        <f>VLOOKUP(BEE837,$A$879:$F$2731,6,FALSE)</f>
        <v>151</v>
      </c>
      <c r="BEI837" s="175" t="s">
        <v>69</v>
      </c>
      <c r="BEJ837" s="10">
        <f>BEH837*1.1</f>
        <v>166.10000000000002</v>
      </c>
      <c r="BEK837" s="10"/>
      <c r="BEL837" s="235"/>
      <c r="BEM837" s="175" t="s">
        <v>99</v>
      </c>
      <c r="BEN837" s="341" t="s">
        <v>1991</v>
      </c>
      <c r="BEP837" s="176"/>
      <c r="BEQ837" s="176">
        <f>VLOOKUP(BEN837,$A$879:$F$2731,6,FALSE)</f>
        <v>265</v>
      </c>
      <c r="BER837" s="175" t="s">
        <v>69</v>
      </c>
      <c r="BES837" s="10">
        <f>BEQ837*1.1</f>
        <v>291.5</v>
      </c>
      <c r="BET837" s="10"/>
      <c r="BEU837" s="235"/>
      <c r="BEV837" s="175" t="s">
        <v>99</v>
      </c>
      <c r="BEW837" s="341" t="s">
        <v>1715</v>
      </c>
      <c r="BEY837" s="176"/>
      <c r="BEZ837" s="176">
        <f>VLOOKUP(BEW837,$A$879:$F$2731,6,FALSE)</f>
        <v>244</v>
      </c>
      <c r="BFA837" s="175" t="s">
        <v>69</v>
      </c>
      <c r="BFB837" s="10">
        <f>BEZ837*1.1</f>
        <v>268.40000000000003</v>
      </c>
      <c r="BFC837" s="10"/>
      <c r="BFD837" s="235"/>
      <c r="BFE837" s="175" t="s">
        <v>99</v>
      </c>
      <c r="BFF837" s="341" t="s">
        <v>1991</v>
      </c>
      <c r="BFH837" s="176"/>
      <c r="BFI837" s="176">
        <f>VLOOKUP(BFF837,$A$879:$F$2731,6,FALSE)</f>
        <v>265</v>
      </c>
      <c r="BFJ837" s="175" t="s">
        <v>69</v>
      </c>
      <c r="BFK837" s="10">
        <f>BFI837*1.1</f>
        <v>291.5</v>
      </c>
      <c r="BFL837" s="10"/>
      <c r="BFM837" s="235"/>
      <c r="BFN837" s="175" t="s">
        <v>99</v>
      </c>
      <c r="BFO837" s="341" t="s">
        <v>2465</v>
      </c>
      <c r="BFQ837" s="176"/>
      <c r="BFR837" s="176">
        <f>VLOOKUP(BFO837,$A$879:$F$2731,6,FALSE)</f>
        <v>98</v>
      </c>
      <c r="BFS837" s="175" t="s">
        <v>69</v>
      </c>
      <c r="BFT837" s="10">
        <f>BFR837*1.1</f>
        <v>107.80000000000001</v>
      </c>
      <c r="BFU837" s="10"/>
      <c r="BFV837" s="235"/>
      <c r="BFW837" s="175" t="s">
        <v>99</v>
      </c>
      <c r="BFX837" s="351" t="s">
        <v>1714</v>
      </c>
      <c r="BFZ837" s="176"/>
      <c r="BGA837" s="176">
        <f>VLOOKUP(BFX837,$A$879:$F$2731,6,FALSE)</f>
        <v>151</v>
      </c>
      <c r="BGB837" s="175" t="s">
        <v>69</v>
      </c>
      <c r="BGC837" s="10">
        <f>BGA837*1.1</f>
        <v>166.10000000000002</v>
      </c>
      <c r="BGD837" s="10"/>
      <c r="BGE837" s="235"/>
      <c r="BGF837" s="175" t="s">
        <v>99</v>
      </c>
      <c r="BGG837" s="341" t="s">
        <v>2634</v>
      </c>
      <c r="BGI837" s="176"/>
      <c r="BGJ837" s="176">
        <f>VLOOKUP(BGG837,$A$879:$F$2731,6,FALSE)</f>
        <v>119</v>
      </c>
      <c r="BGK837" s="175" t="s">
        <v>69</v>
      </c>
      <c r="BGL837" s="10">
        <f>BGJ837*1.1</f>
        <v>130.9</v>
      </c>
      <c r="BGM837" s="10"/>
      <c r="BGN837" s="235"/>
      <c r="BGO837" s="175" t="s">
        <v>99</v>
      </c>
      <c r="BGP837" s="351" t="s">
        <v>1714</v>
      </c>
      <c r="BGR837" s="176"/>
      <c r="BGS837" s="176">
        <f>VLOOKUP(BGP837,$A$879:$F$2731,6,FALSE)</f>
        <v>151</v>
      </c>
      <c r="BGT837" s="175" t="s">
        <v>69</v>
      </c>
      <c r="BGU837" s="10">
        <f>BGS837*1.1</f>
        <v>166.10000000000002</v>
      </c>
      <c r="BGV837" s="10"/>
      <c r="BGW837" s="235"/>
      <c r="BGX837" s="175" t="s">
        <v>99</v>
      </c>
      <c r="BGY837" s="341" t="s">
        <v>2036</v>
      </c>
      <c r="BHA837" s="176"/>
      <c r="BHB837" s="176">
        <f>VLOOKUP(BGY837,$A$879:$F$2731,6,FALSE)</f>
        <v>113</v>
      </c>
      <c r="BHC837" s="175" t="s">
        <v>69</v>
      </c>
      <c r="BHD837" s="10">
        <f>BHB837*1.1</f>
        <v>124.30000000000001</v>
      </c>
      <c r="BHE837" s="10"/>
    </row>
    <row r="838" spans="1:1565" s="14" customFormat="1" ht="15">
      <c r="A838" s="175"/>
      <c r="B838" s="344"/>
      <c r="D838" s="175"/>
      <c r="E838" s="175"/>
      <c r="F838" s="175"/>
      <c r="G838" s="10"/>
      <c r="H838" s="10">
        <f>SUM(G833:G837)</f>
        <v>1249.8999999999999</v>
      </c>
      <c r="I838" s="229"/>
      <c r="J838" s="175"/>
      <c r="K838" s="395"/>
      <c r="M838" s="175"/>
      <c r="N838" s="175"/>
      <c r="O838" s="175"/>
      <c r="P838" s="10"/>
      <c r="Q838" s="10">
        <f>SUM(P833:P837)</f>
        <v>1551.3000000000002</v>
      </c>
      <c r="R838" s="229"/>
      <c r="S838" s="175"/>
      <c r="T838" s="395"/>
      <c r="V838" s="175"/>
      <c r="W838" s="175"/>
      <c r="X838" s="175"/>
      <c r="Y838" s="10"/>
      <c r="Z838" s="10">
        <f>SUM(Y833:Y837)</f>
        <v>1579.2500000000002</v>
      </c>
      <c r="AA838" s="229"/>
      <c r="AB838" s="175"/>
      <c r="AC838" s="395"/>
      <c r="AE838" s="175"/>
      <c r="AF838" s="175"/>
      <c r="AG838" s="175"/>
      <c r="AH838" s="10"/>
      <c r="AI838" s="10">
        <f>SUM(AH833:AH837)</f>
        <v>1701.15</v>
      </c>
      <c r="AJ838" s="229"/>
      <c r="AK838" s="175"/>
      <c r="AL838" s="395"/>
      <c r="AN838" s="175"/>
      <c r="AO838" s="175"/>
      <c r="AP838" s="175"/>
      <c r="AQ838" s="10"/>
      <c r="AR838" s="10">
        <f>SUM(AQ833:AQ837)</f>
        <v>1389.6</v>
      </c>
      <c r="AS838" s="229"/>
      <c r="AT838" s="175"/>
      <c r="AU838" s="395"/>
      <c r="AW838" s="175"/>
      <c r="AX838" s="175"/>
      <c r="AY838" s="175"/>
      <c r="AZ838" s="10"/>
      <c r="BA838" s="10">
        <f>SUM(AZ833:AZ837)</f>
        <v>1163.3</v>
      </c>
      <c r="BB838" s="229"/>
      <c r="BC838" s="175"/>
      <c r="BD838" s="395"/>
      <c r="BF838" s="175"/>
      <c r="BG838" s="175"/>
      <c r="BH838" s="175"/>
      <c r="BI838" s="10"/>
      <c r="BJ838" s="10">
        <f>SUM(BI833:BI837)</f>
        <v>1363.3</v>
      </c>
      <c r="BK838" s="229"/>
      <c r="BL838" s="175"/>
      <c r="BM838" s="395"/>
      <c r="BO838" s="175"/>
      <c r="BP838" s="175"/>
      <c r="BQ838" s="175"/>
      <c r="BR838" s="10"/>
      <c r="BS838" s="10">
        <f>SUM(BR833:BR837)</f>
        <v>1388.1000000000001</v>
      </c>
      <c r="BT838" s="229"/>
      <c r="BU838" s="175"/>
      <c r="BV838" s="395"/>
      <c r="BX838" s="175"/>
      <c r="BY838" s="175"/>
      <c r="BZ838" s="175"/>
      <c r="CA838" s="10"/>
      <c r="CB838" s="10">
        <f>SUM(CA833:CA837)</f>
        <v>1358.1999999999998</v>
      </c>
      <c r="CC838" s="229"/>
      <c r="CD838" s="175"/>
      <c r="CE838" s="395"/>
      <c r="CG838" s="175"/>
      <c r="CH838" s="175"/>
      <c r="CI838" s="175"/>
      <c r="CJ838" s="10"/>
      <c r="CK838" s="10">
        <f>SUM(CJ833:CJ837)</f>
        <v>1166.9000000000001</v>
      </c>
      <c r="CL838" s="229"/>
      <c r="CM838" s="175"/>
      <c r="CN838" s="395"/>
      <c r="CP838" s="175"/>
      <c r="CQ838" s="175"/>
      <c r="CR838" s="175"/>
      <c r="CS838" s="10"/>
      <c r="CT838" s="10">
        <f>SUM(CS833:CS837)</f>
        <v>1213.95</v>
      </c>
      <c r="CU838" s="229"/>
      <c r="CV838" s="175"/>
      <c r="CW838" s="395"/>
      <c r="CY838" s="175"/>
      <c r="CZ838" s="175"/>
      <c r="DA838" s="175"/>
      <c r="DB838" s="10"/>
      <c r="DC838" s="10">
        <f>SUM(DB833:DB837)</f>
        <v>991.09999999999991</v>
      </c>
      <c r="DD838" s="229"/>
      <c r="DE838" s="175"/>
      <c r="DF838" s="395"/>
      <c r="DH838" s="175"/>
      <c r="DI838" s="175"/>
      <c r="DJ838" s="175"/>
      <c r="DK838" s="10"/>
      <c r="DL838" s="10">
        <f>SUM(DK833:DK837)</f>
        <v>1412.3</v>
      </c>
      <c r="DM838" s="229"/>
      <c r="DN838" s="175"/>
      <c r="DO838" s="395"/>
      <c r="DQ838" s="175"/>
      <c r="DR838" s="175"/>
      <c r="DS838" s="175"/>
      <c r="DT838" s="10"/>
      <c r="DU838" s="10">
        <f>SUM(DT833:DT837)</f>
        <v>1395.4</v>
      </c>
      <c r="DV838" s="229"/>
      <c r="DW838" s="175"/>
      <c r="DX838" s="395"/>
      <c r="DZ838" s="175"/>
      <c r="EA838" s="175"/>
      <c r="EB838" s="175"/>
      <c r="EC838" s="10"/>
      <c r="ED838" s="10">
        <f>SUM(EC833:EC837)</f>
        <v>795.7</v>
      </c>
      <c r="EE838" s="229"/>
      <c r="EF838" s="175"/>
      <c r="EG838" s="395"/>
      <c r="EI838" s="175"/>
      <c r="EJ838" s="175"/>
      <c r="EK838" s="175"/>
      <c r="EL838" s="10"/>
      <c r="EM838" s="10">
        <f>SUM(EL833:EL837)</f>
        <v>1385.6</v>
      </c>
      <c r="EN838" s="229"/>
      <c r="EO838" s="175"/>
      <c r="EP838" s="395"/>
      <c r="ER838" s="175"/>
      <c r="ES838" s="175"/>
      <c r="ET838" s="175"/>
      <c r="EU838" s="10"/>
      <c r="EV838" s="10">
        <f>SUM(EU833:EU837)</f>
        <v>1466.8000000000002</v>
      </c>
      <c r="EW838" s="229"/>
      <c r="EX838" s="175"/>
      <c r="EY838" s="395"/>
      <c r="FA838" s="175"/>
      <c r="FB838" s="175"/>
      <c r="FC838" s="175"/>
      <c r="FD838" s="10"/>
      <c r="FE838" s="10">
        <f>SUM(FD833:FD837)</f>
        <v>1145.3</v>
      </c>
      <c r="FF838" s="229"/>
      <c r="FG838" s="175"/>
      <c r="FH838" s="395"/>
      <c r="FJ838" s="175"/>
      <c r="FK838" s="175"/>
      <c r="FL838" s="175"/>
      <c r="FM838" s="10"/>
      <c r="FN838" s="10">
        <f>SUM(FM833:FM837)</f>
        <v>1429.5</v>
      </c>
      <c r="FO838" s="229"/>
      <c r="FP838" s="175"/>
      <c r="FQ838" s="395"/>
      <c r="FS838" s="175"/>
      <c r="FT838" s="175"/>
      <c r="FU838" s="175"/>
      <c r="FV838" s="10"/>
      <c r="FW838" s="10">
        <f>SUM(FV833:FV837)</f>
        <v>795.7</v>
      </c>
      <c r="FX838" s="229"/>
      <c r="FY838" s="175"/>
      <c r="FZ838" s="350"/>
      <c r="GB838" s="175"/>
      <c r="GC838" s="175"/>
      <c r="GD838" s="175"/>
      <c r="GE838" s="10"/>
      <c r="GF838" s="10" t="e">
        <f>SUM(GE833:GE837)</f>
        <v>#N/A</v>
      </c>
      <c r="GG838" s="229"/>
      <c r="GH838" s="175"/>
      <c r="GI838" s="395"/>
      <c r="GK838" s="175"/>
      <c r="GL838" s="175"/>
      <c r="GM838" s="175"/>
      <c r="GN838" s="10"/>
      <c r="GO838" s="10">
        <f>SUM(GN833:GN837)</f>
        <v>1487.55</v>
      </c>
      <c r="GP838" s="229"/>
      <c r="GQ838" s="175"/>
      <c r="GR838" s="395"/>
      <c r="GT838" s="175"/>
      <c r="GU838" s="175"/>
      <c r="GV838" s="175"/>
      <c r="GW838" s="175"/>
      <c r="GX838" s="10">
        <f>SUM(GW833:GW837)</f>
        <v>1372.5</v>
      </c>
      <c r="GY838" s="229"/>
      <c r="GZ838" s="175"/>
      <c r="HA838" s="395"/>
      <c r="HC838" s="175"/>
      <c r="HD838" s="175"/>
      <c r="HE838" s="175"/>
      <c r="HF838" s="10"/>
      <c r="HG838" s="10">
        <f>SUM(HF833:HF837)</f>
        <v>585</v>
      </c>
      <c r="HH838" s="229"/>
      <c r="HI838" s="175"/>
      <c r="HJ838" s="395"/>
      <c r="HL838" s="175"/>
      <c r="HM838" s="175"/>
      <c r="HN838" s="175"/>
      <c r="HO838" s="175"/>
      <c r="HP838" s="10">
        <f>SUM(HO833:HO837)</f>
        <v>1461.8</v>
      </c>
      <c r="HQ838" s="229"/>
      <c r="HR838" s="175"/>
      <c r="HS838" s="395"/>
      <c r="HU838" s="175"/>
      <c r="HV838" s="175"/>
      <c r="HW838" s="175"/>
      <c r="HX838" s="175"/>
      <c r="HY838" s="10">
        <f>SUM(HX833:HX837)</f>
        <v>757.90000000000009</v>
      </c>
      <c r="HZ838" s="229"/>
      <c r="IA838" s="175"/>
      <c r="IB838" s="395"/>
      <c r="ID838" s="175"/>
      <c r="IE838" s="175"/>
      <c r="IF838" s="175"/>
      <c r="IG838" s="175"/>
      <c r="IH838" s="10">
        <f>SUM(IG833:IG837)</f>
        <v>1016.1999999999999</v>
      </c>
      <c r="II838" s="229"/>
      <c r="IJ838" s="175"/>
      <c r="IK838" s="395"/>
      <c r="IM838" s="175"/>
      <c r="IN838" s="175"/>
      <c r="IO838" s="175"/>
      <c r="IP838" s="10"/>
      <c r="IQ838" s="10">
        <f>SUM(IP833:IP837)</f>
        <v>1260.4999999999998</v>
      </c>
      <c r="IR838" s="229"/>
      <c r="IS838" s="175"/>
      <c r="IT838" s="395"/>
      <c r="IV838" s="175"/>
      <c r="IW838" s="175"/>
      <c r="IX838" s="175"/>
      <c r="IY838" s="10"/>
      <c r="IZ838" s="10">
        <f>SUM(IY833:IY837)</f>
        <v>1557.5</v>
      </c>
      <c r="JA838" s="229"/>
      <c r="JB838" s="175"/>
      <c r="JC838" s="395"/>
      <c r="JE838" s="175"/>
      <c r="JF838" s="175"/>
      <c r="JG838" s="175"/>
      <c r="JH838" s="10"/>
      <c r="JI838" s="10">
        <f>SUM(JH833:JH837)</f>
        <v>1470.2999999999997</v>
      </c>
      <c r="JJ838" s="229"/>
      <c r="JK838" s="175"/>
      <c r="JL838" s="395"/>
      <c r="JN838" s="175"/>
      <c r="JO838" s="175"/>
      <c r="JP838" s="175"/>
      <c r="JQ838" s="10"/>
      <c r="JR838" s="10">
        <f>SUM(JQ833:JQ837)</f>
        <v>1252.3000000000002</v>
      </c>
      <c r="JS838" s="229"/>
      <c r="JT838" s="175"/>
      <c r="JU838" s="395"/>
      <c r="JW838" s="175"/>
      <c r="JX838" s="175"/>
      <c r="JY838" s="175"/>
      <c r="JZ838" s="10"/>
      <c r="KA838" s="10">
        <f>SUM(JZ833:JZ837)</f>
        <v>1596.7</v>
      </c>
      <c r="KB838" s="229"/>
      <c r="KC838" s="175"/>
      <c r="KD838" s="350"/>
      <c r="KF838" s="175"/>
      <c r="KG838" s="175"/>
      <c r="KH838" s="175"/>
      <c r="KI838" s="10"/>
      <c r="KJ838" s="10" t="e">
        <f>SUM(KI833:KI837)</f>
        <v>#N/A</v>
      </c>
      <c r="KK838" s="229"/>
      <c r="KL838" s="175"/>
      <c r="KM838" s="395"/>
      <c r="KO838" s="175"/>
      <c r="KP838" s="175"/>
      <c r="KQ838" s="175"/>
      <c r="KR838" s="175"/>
      <c r="KS838" s="10">
        <f>SUM(KR833:KR837)</f>
        <v>1366.25</v>
      </c>
      <c r="KT838" s="229"/>
      <c r="KU838" s="175"/>
      <c r="KV838" s="395"/>
      <c r="KX838" s="175"/>
      <c r="KY838" s="175"/>
      <c r="KZ838" s="175"/>
      <c r="LA838" s="10"/>
      <c r="LB838" s="10">
        <f>SUM(LA833:LA837)</f>
        <v>674</v>
      </c>
      <c r="LC838" s="229"/>
      <c r="LD838" s="175"/>
      <c r="LE838" s="350"/>
      <c r="LG838" s="175"/>
      <c r="LH838" s="175"/>
      <c r="LI838" s="175"/>
      <c r="LJ838" s="10"/>
      <c r="LK838" s="10" t="e">
        <f>SUM(LJ833:LJ837)</f>
        <v>#N/A</v>
      </c>
      <c r="LL838" s="229"/>
      <c r="LM838" s="175"/>
      <c r="LN838" s="395"/>
      <c r="LP838" s="175"/>
      <c r="LQ838" s="175"/>
      <c r="LR838" s="175"/>
      <c r="LS838" s="10"/>
      <c r="LT838" s="10">
        <f>SUM(LS833:LS837)</f>
        <v>1373.8999999999999</v>
      </c>
      <c r="LU838" s="229"/>
      <c r="LV838" s="175"/>
      <c r="LW838" s="395"/>
      <c r="LY838" s="175"/>
      <c r="LZ838" s="175"/>
      <c r="MA838" s="175"/>
      <c r="MB838" s="10"/>
      <c r="MC838" s="10">
        <f>SUM(MB833:MB837)</f>
        <v>952.19999999999993</v>
      </c>
      <c r="MD838" s="229"/>
      <c r="ME838" s="175"/>
      <c r="MF838" s="395"/>
      <c r="MH838" s="175"/>
      <c r="MI838" s="175"/>
      <c r="MJ838" s="175"/>
      <c r="MK838" s="10"/>
      <c r="ML838" s="10">
        <f>SUM(MK833:MK837)</f>
        <v>938.9</v>
      </c>
      <c r="MM838" s="229"/>
      <c r="MN838" s="175"/>
      <c r="MO838" s="350"/>
      <c r="MQ838" s="175"/>
      <c r="MR838" s="175"/>
      <c r="MS838" s="175"/>
      <c r="MT838" s="10"/>
      <c r="MU838" s="10" t="e">
        <f>SUM(MT833:MT837)</f>
        <v>#N/A</v>
      </c>
      <c r="MV838" s="229"/>
      <c r="MW838" s="175"/>
      <c r="MX838" s="395"/>
      <c r="MZ838" s="175"/>
      <c r="NA838" s="175"/>
      <c r="NB838" s="175"/>
      <c r="NC838" s="10"/>
      <c r="ND838" s="10">
        <f>SUM(NC833:NC837)</f>
        <v>1423.3999999999999</v>
      </c>
      <c r="NE838" s="229"/>
      <c r="NF838" s="175"/>
      <c r="NG838" s="395"/>
      <c r="NI838" s="175"/>
      <c r="NJ838" s="175"/>
      <c r="NK838" s="175"/>
      <c r="NL838" s="10"/>
      <c r="NM838" s="10">
        <f>SUM(NL833:NL837)</f>
        <v>958</v>
      </c>
      <c r="NN838" s="229"/>
      <c r="NO838" s="175"/>
      <c r="NP838" s="395"/>
      <c r="NR838" s="175"/>
      <c r="NS838" s="175"/>
      <c r="NT838" s="175"/>
      <c r="NU838" s="10"/>
      <c r="NV838" s="10">
        <f>SUM(NU833:NU837)</f>
        <v>983.8</v>
      </c>
      <c r="NW838" s="229"/>
      <c r="NX838" s="175"/>
      <c r="NY838" s="395"/>
      <c r="OA838" s="175"/>
      <c r="OB838" s="175"/>
      <c r="OC838" s="175"/>
      <c r="OD838" s="175"/>
      <c r="OE838" s="10">
        <f>SUM(OD833:OD837)</f>
        <v>1365.7</v>
      </c>
      <c r="OF838" s="229"/>
      <c r="OG838" s="175"/>
      <c r="OH838" s="395"/>
      <c r="OJ838" s="175"/>
      <c r="OK838" s="175"/>
      <c r="OL838" s="175"/>
      <c r="OM838" s="10"/>
      <c r="ON838" s="10">
        <f>SUM(OM833:OM837)</f>
        <v>579.79999999999995</v>
      </c>
      <c r="OO838" s="229"/>
      <c r="OP838" s="175"/>
      <c r="OQ838" s="395"/>
      <c r="OS838" s="175"/>
      <c r="OT838" s="175"/>
      <c r="OU838" s="175"/>
      <c r="OV838" s="10"/>
      <c r="OW838" s="10">
        <f>SUM(OV833:OV837)</f>
        <v>1079</v>
      </c>
      <c r="OX838" s="229"/>
      <c r="OY838" s="175"/>
      <c r="OZ838" s="352"/>
      <c r="PB838" s="175"/>
      <c r="PC838" s="175"/>
      <c r="PD838" s="175"/>
      <c r="PE838" s="10"/>
      <c r="PF838" s="10">
        <f>SUM(PE833:PE837)</f>
        <v>913.69999999999993</v>
      </c>
      <c r="PG838" s="229"/>
      <c r="PH838" s="175"/>
      <c r="PI838" s="395"/>
      <c r="PK838" s="175"/>
      <c r="PL838" s="175"/>
      <c r="PM838" s="175"/>
      <c r="PN838" s="10"/>
      <c r="PO838" s="10">
        <f>SUM(PN833:PN837)</f>
        <v>1168.6999999999998</v>
      </c>
      <c r="PP838" s="229"/>
      <c r="PQ838" s="175"/>
      <c r="PR838" s="395"/>
      <c r="PT838" s="175"/>
      <c r="PU838" s="175"/>
      <c r="PV838" s="175"/>
      <c r="PW838" s="10"/>
      <c r="PX838" s="10">
        <f>SUM(PW833:PW837)</f>
        <v>890.9</v>
      </c>
      <c r="PY838" s="229"/>
      <c r="PZ838" s="175"/>
      <c r="QA838" s="344"/>
      <c r="QC838" s="175"/>
      <c r="QD838" s="175"/>
      <c r="QE838" s="175"/>
      <c r="QF838" s="10"/>
      <c r="QG838" s="10">
        <f>SUM(QF833:QF837)</f>
        <v>1325.9</v>
      </c>
      <c r="QH838" s="229"/>
      <c r="QI838" s="175"/>
      <c r="QJ838" s="350"/>
      <c r="QL838" s="175"/>
      <c r="QM838" s="175"/>
      <c r="QN838" s="175"/>
      <c r="QO838" s="10"/>
      <c r="QP838" s="10" t="e">
        <f>SUM(QO833:QO837)</f>
        <v>#N/A</v>
      </c>
      <c r="QQ838" s="229"/>
      <c r="QR838" s="175"/>
      <c r="QS838" s="396"/>
      <c r="QU838" s="175"/>
      <c r="QV838" s="175"/>
      <c r="QW838" s="175"/>
      <c r="QX838" s="10"/>
      <c r="QY838" s="10">
        <f>SUM(QX833:QX837)</f>
        <v>838.3</v>
      </c>
      <c r="QZ838" s="229"/>
      <c r="RA838" s="175"/>
      <c r="RB838" s="395"/>
      <c r="RD838" s="175"/>
      <c r="RE838" s="175"/>
      <c r="RF838" s="175"/>
      <c r="RG838" s="10"/>
      <c r="RH838" s="10">
        <f>SUM(RG833:RG837)</f>
        <v>1047.3999999999999</v>
      </c>
      <c r="RI838" s="229"/>
      <c r="RJ838" s="175"/>
      <c r="RK838" s="395"/>
      <c r="RM838" s="175"/>
      <c r="RN838" s="175"/>
      <c r="RO838" s="175"/>
      <c r="RP838" s="175"/>
      <c r="RQ838" s="10">
        <f>SUM(RP833:RP837)</f>
        <v>1030.7</v>
      </c>
      <c r="RR838" s="229"/>
      <c r="RS838" s="175"/>
      <c r="RT838" s="350"/>
      <c r="RV838" s="175"/>
      <c r="RW838" s="175"/>
      <c r="RX838" s="175"/>
      <c r="RY838" s="10"/>
      <c r="RZ838" s="10" t="e">
        <f>SUM(RY833:RY837)</f>
        <v>#N/A</v>
      </c>
      <c r="SA838" s="235"/>
      <c r="SB838" s="175"/>
      <c r="SC838" s="395"/>
      <c r="SE838" s="175"/>
      <c r="SF838" s="175"/>
      <c r="SG838" s="175"/>
      <c r="SH838" s="10"/>
      <c r="SI838" s="10">
        <f>SUM(SH833:SH837)</f>
        <v>1307.3000000000002</v>
      </c>
      <c r="SJ838" s="235"/>
      <c r="SK838" s="175"/>
      <c r="SL838" s="395"/>
      <c r="SN838" s="175"/>
      <c r="SO838" s="175"/>
      <c r="SP838" s="175"/>
      <c r="SQ838" s="10"/>
      <c r="SR838" s="10">
        <f>SUM(SQ833:SQ837)</f>
        <v>1236.5</v>
      </c>
      <c r="SS838" s="235"/>
      <c r="ST838" s="175"/>
      <c r="SU838" s="395"/>
      <c r="SW838" s="175"/>
      <c r="SX838" s="175"/>
      <c r="SY838" s="175"/>
      <c r="SZ838" s="10"/>
      <c r="TA838" s="10">
        <f>SUM(SZ833:SZ837)</f>
        <v>1263</v>
      </c>
      <c r="TB838" s="235"/>
      <c r="TC838" s="175"/>
      <c r="TD838" s="350"/>
      <c r="TF838" s="175"/>
      <c r="TG838" s="175"/>
      <c r="TH838" s="175"/>
      <c r="TI838" s="175"/>
      <c r="TJ838" s="10" t="e">
        <f>SUM(TI833:TI837)</f>
        <v>#N/A</v>
      </c>
      <c r="TK838" s="235"/>
      <c r="TL838" s="175"/>
      <c r="TM838" s="396"/>
      <c r="TO838" s="175"/>
      <c r="TP838" s="175"/>
      <c r="TQ838" s="175"/>
      <c r="TR838" s="10"/>
      <c r="TS838" s="10">
        <f>SUM(TR833:TR837)</f>
        <v>695.2</v>
      </c>
      <c r="TT838" s="235"/>
      <c r="TU838" s="175"/>
      <c r="TV838" s="396"/>
      <c r="TX838" s="175"/>
      <c r="TY838" s="175"/>
      <c r="TZ838" s="175"/>
      <c r="UA838" s="10"/>
      <c r="UB838" s="10">
        <f>SUM(UA833:UA837)</f>
        <v>1654.2</v>
      </c>
      <c r="UC838" s="235"/>
      <c r="UD838" s="175"/>
      <c r="UE838" s="396"/>
      <c r="UG838" s="175"/>
      <c r="UH838" s="175"/>
      <c r="UI838" s="175"/>
      <c r="UJ838" s="10"/>
      <c r="UK838" s="10">
        <f>SUM(UJ833:UJ837)</f>
        <v>1017.9000000000001</v>
      </c>
      <c r="UL838" s="235"/>
      <c r="UM838" s="175"/>
      <c r="UN838" s="350"/>
      <c r="UP838" s="175"/>
      <c r="UQ838" s="175"/>
      <c r="UR838" s="175"/>
      <c r="US838" s="10"/>
      <c r="UT838" s="10" t="e">
        <f>SUM(US833:US837)</f>
        <v>#N/A</v>
      </c>
      <c r="UU838" s="235"/>
      <c r="UV838" s="175"/>
      <c r="UW838" s="396"/>
      <c r="UY838" s="175"/>
      <c r="UZ838" s="175"/>
      <c r="VA838" s="175"/>
      <c r="VB838" s="10"/>
      <c r="VC838" s="10">
        <f>SUM(VB833:VB837)</f>
        <v>506.3</v>
      </c>
      <c r="VD838" s="235"/>
      <c r="VE838" s="175"/>
      <c r="VF838" s="350"/>
      <c r="VH838" s="175"/>
      <c r="VI838" s="175"/>
      <c r="VJ838" s="175"/>
      <c r="VK838" s="10"/>
      <c r="VL838" s="10" t="e">
        <f>SUM(VK833:VK837)</f>
        <v>#N/A</v>
      </c>
      <c r="VM838" s="235"/>
      <c r="VN838" s="175"/>
      <c r="VO838" s="396"/>
      <c r="VQ838" s="175"/>
      <c r="VR838" s="175"/>
      <c r="VS838" s="175"/>
      <c r="VT838" s="10"/>
      <c r="VU838" s="10">
        <f>SUM(VT833:VT837)</f>
        <v>997.2</v>
      </c>
      <c r="VV838" s="235"/>
      <c r="VW838" s="175"/>
      <c r="VX838" s="350"/>
      <c r="VZ838" s="175"/>
      <c r="WA838" s="175"/>
      <c r="WB838" s="175"/>
      <c r="WC838" s="175"/>
      <c r="WD838" s="10" t="e">
        <f>SUM(WC833:WC837)</f>
        <v>#N/A</v>
      </c>
      <c r="WE838" s="235"/>
      <c r="WF838" s="175"/>
      <c r="WG838" s="396"/>
      <c r="WI838" s="175"/>
      <c r="WJ838" s="175"/>
      <c r="WK838" s="175"/>
      <c r="WL838" s="175"/>
      <c r="WM838" s="10">
        <f>SUM(WL833:WL837)</f>
        <v>1831.8500000000001</v>
      </c>
      <c r="WN838" s="235"/>
      <c r="WO838" s="175"/>
      <c r="WP838" s="396"/>
      <c r="WQ838" s="175"/>
      <c r="WR838" s="175"/>
      <c r="WS838" s="175"/>
      <c r="WT838" s="175"/>
      <c r="WU838" s="10"/>
      <c r="WV838" s="10">
        <f>SUM(WU833:WU837)</f>
        <v>1014</v>
      </c>
      <c r="WW838" s="235"/>
      <c r="WX838" s="175"/>
      <c r="WY838" s="396"/>
      <c r="XA838" s="175"/>
      <c r="XB838" s="175"/>
      <c r="XC838" s="175"/>
      <c r="XD838" s="175"/>
      <c r="XE838" s="10">
        <f>SUM(XD833:XD837)</f>
        <v>1216.75</v>
      </c>
      <c r="XF838" s="235"/>
      <c r="XG838" s="175"/>
      <c r="XH838" s="352"/>
      <c r="XJ838" s="175"/>
      <c r="XK838" s="175"/>
      <c r="XL838" s="175"/>
      <c r="XM838" s="175"/>
      <c r="XN838" s="10">
        <f>SUM(XM833:XM837)</f>
        <v>1270</v>
      </c>
      <c r="XO838" s="235"/>
      <c r="XP838" s="175"/>
      <c r="XQ838" s="396"/>
      <c r="XS838" s="175"/>
      <c r="XT838" s="175"/>
      <c r="XU838" s="175"/>
      <c r="XV838" s="10"/>
      <c r="XW838" s="10">
        <f>SUM(XV833:XV837)</f>
        <v>1051.9000000000001</v>
      </c>
      <c r="XX838" s="235"/>
      <c r="XY838" s="175"/>
      <c r="XZ838" s="396"/>
      <c r="YB838" s="175"/>
      <c r="YC838" s="175"/>
      <c r="YD838" s="175"/>
      <c r="YE838" s="10"/>
      <c r="YF838" s="10">
        <f>SUM(YE833:YE837)</f>
        <v>814.5</v>
      </c>
      <c r="YG838" s="235"/>
      <c r="YH838" s="175"/>
      <c r="YI838" s="396"/>
      <c r="YK838" s="175"/>
      <c r="YL838" s="175"/>
      <c r="YM838" s="175"/>
      <c r="YN838" s="10"/>
      <c r="YO838" s="10">
        <f>SUM(YN833:YN837)</f>
        <v>1387.25</v>
      </c>
      <c r="YP838" s="235"/>
      <c r="YQ838" s="175"/>
      <c r="YR838" s="396"/>
      <c r="YT838" s="175"/>
      <c r="YU838" s="175"/>
      <c r="YV838" s="175"/>
      <c r="YW838" s="10"/>
      <c r="YX838" s="10">
        <f>SUM(YW833:YW837)</f>
        <v>1108.4000000000001</v>
      </c>
      <c r="YY838" s="235"/>
      <c r="YZ838" s="175"/>
      <c r="ZA838" s="396"/>
      <c r="ZC838" s="175"/>
      <c r="ZD838" s="175"/>
      <c r="ZE838" s="175"/>
      <c r="ZF838" s="10"/>
      <c r="ZG838" s="10">
        <f>SUM(ZF833:ZF837)</f>
        <v>880.3</v>
      </c>
      <c r="ZH838" s="235"/>
      <c r="ZI838" s="175"/>
      <c r="ZJ838" s="396"/>
      <c r="ZL838" s="175"/>
      <c r="ZM838" s="175"/>
      <c r="ZN838" s="175"/>
      <c r="ZO838" s="10"/>
      <c r="ZP838" s="10">
        <f>SUM(ZO833:ZO837)</f>
        <v>1312.4</v>
      </c>
      <c r="ZQ838" s="235"/>
      <c r="ZR838" s="175"/>
      <c r="ZS838" s="396"/>
      <c r="ZU838" s="175"/>
      <c r="ZV838" s="175"/>
      <c r="ZW838" s="175"/>
      <c r="ZX838" s="10"/>
      <c r="ZY838" s="10">
        <f>SUM(ZX833:ZX837)</f>
        <v>1155.4000000000001</v>
      </c>
      <c r="ZZ838" s="235"/>
      <c r="AAA838" s="175"/>
      <c r="AAB838" s="396"/>
      <c r="AAD838" s="175"/>
      <c r="AAE838" s="175"/>
      <c r="AAF838" s="175"/>
      <c r="AAG838" s="10"/>
      <c r="AAH838" s="10">
        <f>SUM(AAG833:AAG837)</f>
        <v>408.59999999999997</v>
      </c>
      <c r="AAI838" s="235"/>
      <c r="AAJ838" s="175"/>
      <c r="AAK838" s="232"/>
      <c r="AAM838" s="175"/>
      <c r="AAN838" s="175"/>
      <c r="AAO838" s="175"/>
      <c r="AAP838" s="10"/>
      <c r="AAQ838" s="10" t="e">
        <f>SUM(AAP833:AAP837)</f>
        <v>#N/A</v>
      </c>
      <c r="AAR838" s="235"/>
      <c r="AAS838" s="175"/>
      <c r="AAT838" s="396"/>
      <c r="AAV838" s="175"/>
      <c r="AAW838" s="175"/>
      <c r="AAX838" s="175"/>
      <c r="AAY838" s="10"/>
      <c r="AAZ838" s="10">
        <f>SUM(AAY833:AAY837)</f>
        <v>803.59999999999991</v>
      </c>
      <c r="ABA838" s="235"/>
      <c r="ABB838" s="175"/>
      <c r="ABC838" s="397"/>
      <c r="ABE838" s="175"/>
      <c r="ABF838" s="175"/>
      <c r="ABG838" s="175"/>
      <c r="ABH838" s="10"/>
      <c r="ABI838" s="10">
        <f>SUM(ABH833:ABH837)</f>
        <v>1079.2</v>
      </c>
      <c r="ABJ838" s="235"/>
      <c r="ABK838" s="175"/>
      <c r="ABL838" s="396"/>
      <c r="ABN838" s="175"/>
      <c r="ABO838" s="175"/>
      <c r="ABP838" s="175"/>
      <c r="ABQ838" s="10"/>
      <c r="ABR838" s="10">
        <f>SUM(ABQ833:ABQ837)</f>
        <v>417.8</v>
      </c>
      <c r="ABS838" s="235"/>
      <c r="ABT838" s="175"/>
      <c r="ABU838" s="232"/>
      <c r="ABW838" s="175"/>
      <c r="ABX838" s="175"/>
      <c r="ABY838" s="175"/>
      <c r="ABZ838" s="10"/>
      <c r="ACA838" s="10" t="e">
        <f>SUM(ABZ833:ABZ837)</f>
        <v>#N/A</v>
      </c>
      <c r="ACB838" s="235"/>
      <c r="ACC838" s="175"/>
      <c r="ACD838" s="232"/>
      <c r="ACF838" s="175"/>
      <c r="ACG838" s="175"/>
      <c r="ACH838" s="175"/>
      <c r="ACI838" s="10"/>
      <c r="ACJ838" s="10" t="e">
        <f>SUM(ACI833:ACI837)</f>
        <v>#N/A</v>
      </c>
      <c r="ACK838" s="235"/>
      <c r="ACL838" s="175"/>
      <c r="ACM838" s="232"/>
      <c r="ACO838" s="175"/>
      <c r="ACP838" s="175"/>
      <c r="ACQ838" s="175"/>
      <c r="ACR838" s="10"/>
      <c r="ACS838" s="10" t="e">
        <f>SUM(ACR833:ACR837)</f>
        <v>#N/A</v>
      </c>
      <c r="ACT838" s="235"/>
      <c r="ACU838" s="175"/>
      <c r="ACV838" s="232"/>
      <c r="ACX838" s="175"/>
      <c r="ACY838" s="175"/>
      <c r="ACZ838" s="175"/>
      <c r="ADA838" s="10"/>
      <c r="ADB838" s="10" t="e">
        <f>SUM(ADA833:ADA837)</f>
        <v>#N/A</v>
      </c>
      <c r="ADC838" s="235"/>
      <c r="ADD838" s="175"/>
      <c r="ADE838" s="396"/>
      <c r="ADG838" s="175"/>
      <c r="ADH838" s="175"/>
      <c r="ADI838" s="175"/>
      <c r="ADJ838" s="10"/>
      <c r="ADK838" s="10">
        <f>SUM(ADJ833:ADJ837)</f>
        <v>453.4</v>
      </c>
      <c r="ADL838" s="235"/>
      <c r="ADM838" s="175"/>
      <c r="ADN838" s="232"/>
      <c r="ADP838" s="175"/>
      <c r="ADQ838" s="175"/>
      <c r="ADR838" s="175"/>
      <c r="ADS838" s="10"/>
      <c r="ADT838" s="10" t="e">
        <f>SUM(ADS833:ADS837)</f>
        <v>#N/A</v>
      </c>
      <c r="ADU838" s="235"/>
      <c r="ADV838" s="175"/>
      <c r="ADW838" s="396"/>
      <c r="ADY838" s="175"/>
      <c r="ADZ838" s="175"/>
      <c r="AEA838" s="175"/>
      <c r="AEB838" s="10"/>
      <c r="AEC838" s="10">
        <f>SUM(AEB833:AEB837)</f>
        <v>1363.75</v>
      </c>
      <c r="AED838" s="235"/>
      <c r="AEE838" s="175"/>
      <c r="AEF838" s="232"/>
      <c r="AEH838" s="175"/>
      <c r="AEI838" s="175"/>
      <c r="AEJ838" s="175"/>
      <c r="AEK838" s="10"/>
      <c r="AEL838" s="10" t="e">
        <f>SUM(AEK833:AEK837)</f>
        <v>#N/A</v>
      </c>
      <c r="AEM838" s="235"/>
      <c r="AEN838" s="175"/>
      <c r="AEO838" s="232"/>
      <c r="AEQ838" s="175"/>
      <c r="AER838" s="175"/>
      <c r="AES838" s="175"/>
      <c r="AET838" s="10"/>
      <c r="AEU838" s="10" t="e">
        <f>SUM(AET833:AET837)</f>
        <v>#N/A</v>
      </c>
      <c r="AEV838" s="235"/>
      <c r="AEW838" s="175"/>
      <c r="AEX838" s="232"/>
      <c r="AEZ838" s="175"/>
      <c r="AFA838" s="175"/>
      <c r="AFB838" s="175"/>
      <c r="AFC838" s="10"/>
      <c r="AFD838" s="10" t="e">
        <f>SUM(AFC833:AFC837)</f>
        <v>#N/A</v>
      </c>
      <c r="AFE838" s="235"/>
      <c r="AFF838" s="175"/>
      <c r="AFG838" s="232"/>
      <c r="AFI838" s="175"/>
      <c r="AFJ838" s="175"/>
      <c r="AFK838" s="175"/>
      <c r="AFL838" s="10"/>
      <c r="AFM838" s="10" t="e">
        <f>SUM(AFL833:AFL837)</f>
        <v>#N/A</v>
      </c>
      <c r="AFN838" s="235"/>
      <c r="AFO838" s="175"/>
      <c r="AFP838" s="232"/>
      <c r="AFR838" s="175"/>
      <c r="AFS838" s="175"/>
      <c r="AFT838" s="175"/>
      <c r="AFU838" s="10"/>
      <c r="AFV838" s="10" t="e">
        <f>SUM(AFU833:AFU837)</f>
        <v>#N/A</v>
      </c>
      <c r="AFW838" s="235"/>
      <c r="AFX838" s="175"/>
      <c r="AFY838" s="396"/>
      <c r="AGA838" s="175"/>
      <c r="AGB838" s="175"/>
      <c r="AGC838" s="175"/>
      <c r="AGD838" s="10"/>
      <c r="AGE838" s="10">
        <f>SUM(AGD833:AGD837)</f>
        <v>1254.8</v>
      </c>
      <c r="AGF838" s="235"/>
      <c r="AGG838" s="175"/>
      <c r="AGH838" s="396"/>
      <c r="AGJ838" s="175"/>
      <c r="AGK838" s="175"/>
      <c r="AGL838" s="175"/>
      <c r="AGM838" s="10"/>
      <c r="AGN838" s="10">
        <f>SUM(AGM833:AGM837)</f>
        <v>1450.15</v>
      </c>
      <c r="AGO838" s="235"/>
      <c r="AGP838" s="175"/>
      <c r="AGQ838" s="396"/>
      <c r="AGS838" s="175"/>
      <c r="AGT838" s="175"/>
      <c r="AGU838" s="175"/>
      <c r="AGV838" s="10"/>
      <c r="AGW838" s="10">
        <f>SUM(AGV833:AGV837)</f>
        <v>395.9</v>
      </c>
      <c r="AGX838" s="235"/>
      <c r="AGY838" s="175"/>
      <c r="AGZ838" s="396"/>
      <c r="AHB838" s="175"/>
      <c r="AHC838" s="175"/>
      <c r="AHD838" s="175"/>
      <c r="AHE838" s="10"/>
      <c r="AHF838" s="10">
        <f>SUM(AHE833:AHE837)</f>
        <v>1289.3</v>
      </c>
      <c r="AHG838" s="235"/>
      <c r="AHH838" s="175"/>
      <c r="AHI838" s="399"/>
      <c r="AHK838" s="175"/>
      <c r="AHL838" s="175"/>
      <c r="AHM838" s="175"/>
      <c r="AHN838" s="10"/>
      <c r="AHO838" s="10">
        <f>SUM(AHN833:AHN837)</f>
        <v>973.69999999999993</v>
      </c>
      <c r="AHP838" s="235"/>
      <c r="AHQ838" s="175"/>
      <c r="AHR838" s="396"/>
      <c r="AHT838" s="175"/>
      <c r="AHU838" s="175"/>
      <c r="AHV838" s="175"/>
      <c r="AHW838" s="10"/>
      <c r="AHX838" s="10">
        <f>SUM(AHW833:AHW837)</f>
        <v>1584.6000000000001</v>
      </c>
      <c r="AHY838" s="235"/>
      <c r="AHZ838" s="175"/>
      <c r="AIA838" s="396"/>
      <c r="AIC838" s="175"/>
      <c r="AID838" s="175"/>
      <c r="AIE838" s="175"/>
      <c r="AIF838" s="10"/>
      <c r="AIG838" s="10">
        <f>SUM(AIF833:AIF837)</f>
        <v>1013.9</v>
      </c>
      <c r="AIH838" s="235"/>
      <c r="AII838" s="175"/>
      <c r="AIJ838" s="396"/>
      <c r="AIL838" s="175"/>
      <c r="AIM838" s="175"/>
      <c r="AIN838" s="175"/>
      <c r="AIO838" s="10"/>
      <c r="AIP838" s="10">
        <f>SUM(AIO833:AIO837)</f>
        <v>958.5</v>
      </c>
      <c r="AIQ838" s="235"/>
      <c r="AIR838" s="175"/>
      <c r="AIS838" s="396"/>
      <c r="AIU838" s="175"/>
      <c r="AIV838" s="175"/>
      <c r="AIW838" s="175"/>
      <c r="AIX838" s="10"/>
      <c r="AIY838" s="10">
        <f>SUM(AIX833:AIX837)</f>
        <v>1440.1999999999998</v>
      </c>
      <c r="AIZ838" s="235"/>
      <c r="AJA838" s="175"/>
      <c r="AJB838" s="352"/>
      <c r="AJD838" s="175"/>
      <c r="AJE838" s="175"/>
      <c r="AJF838" s="175"/>
      <c r="AJG838" s="10"/>
      <c r="AJH838" s="10">
        <f>SUM(AJG833:AJG837)</f>
        <v>990.1</v>
      </c>
      <c r="AJI838" s="235"/>
      <c r="AJJ838" s="175"/>
      <c r="AJK838" s="396"/>
      <c r="AJM838" s="175"/>
      <c r="AJN838" s="175"/>
      <c r="AJO838" s="175"/>
      <c r="AJP838" s="10"/>
      <c r="AJQ838" s="10">
        <f>SUM(AJP833:AJP837)</f>
        <v>1376.1000000000001</v>
      </c>
      <c r="AJR838" s="235"/>
      <c r="AJS838" s="175"/>
      <c r="AJT838" s="347"/>
      <c r="AJV838" s="175"/>
      <c r="AJW838" s="175"/>
      <c r="AJX838" s="175"/>
      <c r="AJY838" s="10"/>
      <c r="AJZ838" s="10">
        <f>SUM(AJY833:AJY837)</f>
        <v>1550.2</v>
      </c>
      <c r="AKA838" s="235"/>
      <c r="AKB838" s="175"/>
      <c r="AKC838" s="396"/>
      <c r="AKE838" s="175"/>
      <c r="AKF838" s="175"/>
      <c r="AKG838" s="175"/>
      <c r="AKH838" s="10"/>
      <c r="AKI838" s="10">
        <f>SUM(AKH833:AKH837)</f>
        <v>1149.1999999999998</v>
      </c>
      <c r="AKJ838" s="235"/>
      <c r="AKK838" s="175"/>
      <c r="AKL838" s="396"/>
      <c r="AKN838" s="175"/>
      <c r="AKO838" s="175"/>
      <c r="AKP838" s="175"/>
      <c r="AKQ838" s="10"/>
      <c r="AKR838" s="10">
        <f>SUM(AKQ833:AKQ837)</f>
        <v>835</v>
      </c>
      <c r="AKS838" s="235"/>
      <c r="AKT838" s="175"/>
      <c r="AKU838" s="396"/>
      <c r="AKW838" s="175"/>
      <c r="AKX838" s="175"/>
      <c r="AKY838" s="175"/>
      <c r="AKZ838" s="10"/>
      <c r="ALA838" s="10">
        <f>SUM(AKZ833:AKZ837)</f>
        <v>1517.1000000000001</v>
      </c>
      <c r="ALB838" s="235"/>
      <c r="ALC838" s="175"/>
      <c r="ALD838" s="396"/>
      <c r="ALF838" s="175"/>
      <c r="ALG838" s="175"/>
      <c r="ALH838" s="175"/>
      <c r="ALI838" s="10"/>
      <c r="ALJ838" s="10">
        <f>SUM(ALI833:ALI837)</f>
        <v>994.5</v>
      </c>
      <c r="ALK838" s="235"/>
      <c r="ALL838" s="175"/>
      <c r="ALM838" s="396"/>
      <c r="ALO838" s="175"/>
      <c r="ALP838" s="175"/>
      <c r="ALQ838" s="175"/>
      <c r="ALR838" s="10"/>
      <c r="ALS838" s="10">
        <f>SUM(ALR833:ALR837)</f>
        <v>1848.6000000000001</v>
      </c>
      <c r="ALT838" s="235"/>
      <c r="ALU838" s="175"/>
      <c r="ALV838" s="396"/>
      <c r="ALX838" s="175"/>
      <c r="ALY838" s="175"/>
      <c r="ALZ838" s="175"/>
      <c r="AMA838" s="10"/>
      <c r="AMB838" s="10">
        <f>SUM(AMA833:AMA837)</f>
        <v>953.5</v>
      </c>
      <c r="AMC838" s="235"/>
      <c r="AMD838" s="175"/>
      <c r="AME838" s="402"/>
      <c r="AMG838" s="175"/>
      <c r="AMH838" s="175"/>
      <c r="AMI838" s="175"/>
      <c r="AMJ838" s="10"/>
      <c r="AMK838" s="10">
        <f>SUM(AMJ833:AMJ837)</f>
        <v>1458.6000000000001</v>
      </c>
      <c r="AML838" s="235"/>
      <c r="AMM838" s="175"/>
      <c r="AMN838" s="344"/>
      <c r="AMP838" s="175"/>
      <c r="AMQ838" s="175"/>
      <c r="AMR838" s="175"/>
      <c r="AMS838" s="10"/>
      <c r="AMT838" s="10">
        <f>SUM(AMS833:AMS837)</f>
        <v>601.6</v>
      </c>
      <c r="AMU838" s="235"/>
      <c r="AMV838" s="175"/>
      <c r="AMW838" s="396"/>
      <c r="AMY838" s="175"/>
      <c r="AMZ838" s="175"/>
      <c r="ANA838" s="175"/>
      <c r="ANB838" s="10"/>
      <c r="ANC838" s="10">
        <f>SUM(ANB833:ANB837)</f>
        <v>867.6</v>
      </c>
      <c r="AND838" s="235"/>
      <c r="ANE838" s="175"/>
      <c r="ANF838" s="396"/>
      <c r="ANH838" s="175"/>
      <c r="ANI838" s="175"/>
      <c r="ANJ838" s="175"/>
      <c r="ANK838" s="10"/>
      <c r="ANL838" s="10">
        <f>SUM(ANK833:ANK837)</f>
        <v>917.9</v>
      </c>
      <c r="ANM838" s="235"/>
      <c r="ANN838" s="175"/>
      <c r="ANO838" s="352"/>
      <c r="ANQ838" s="175"/>
      <c r="ANR838" s="175"/>
      <c r="ANS838" s="175"/>
      <c r="ANT838" s="10"/>
      <c r="ANU838" s="10">
        <f>SUM(ANT833:ANT837)</f>
        <v>1306.5999999999999</v>
      </c>
      <c r="ANV838" s="235"/>
      <c r="ANW838" s="175"/>
      <c r="ANX838" s="396"/>
      <c r="ANZ838" s="175"/>
      <c r="AOA838" s="175"/>
      <c r="AOB838" s="175"/>
      <c r="AOC838" s="10"/>
      <c r="AOD838" s="10">
        <f>SUM(AOC833:AOC837)</f>
        <v>685.9</v>
      </c>
      <c r="AOE838" s="235"/>
      <c r="AOF838" s="175"/>
      <c r="AOG838" s="232"/>
      <c r="AOI838" s="175"/>
      <c r="AOJ838" s="175"/>
      <c r="AOK838" s="175"/>
      <c r="AOL838" s="10"/>
      <c r="AOM838" s="10" t="e">
        <f>SUM(AOL833:AOL837)</f>
        <v>#N/A</v>
      </c>
      <c r="AON838" s="235"/>
      <c r="AOO838" s="175"/>
      <c r="AOP838" s="396"/>
      <c r="AOR838" s="175"/>
      <c r="AOS838" s="175"/>
      <c r="AOT838" s="175"/>
      <c r="AOU838" s="10"/>
      <c r="AOV838" s="10">
        <f>SUM(AOU833:AOU837)</f>
        <v>1686.5500000000002</v>
      </c>
      <c r="AOW838" s="235"/>
      <c r="AOX838" s="175"/>
      <c r="AOY838" s="344"/>
      <c r="APA838" s="175"/>
      <c r="APB838" s="175"/>
      <c r="APC838" s="175"/>
      <c r="APD838" s="10"/>
      <c r="APE838" s="10">
        <f>SUM(APD833:APD837)</f>
        <v>1158.5</v>
      </c>
      <c r="APF838" s="235"/>
      <c r="APG838" s="175"/>
      <c r="APH838" s="396"/>
      <c r="APJ838" s="175"/>
      <c r="APK838" s="175"/>
      <c r="APL838" s="175"/>
      <c r="APM838" s="10"/>
      <c r="APN838" s="10">
        <f>SUM(APM833:APM837)</f>
        <v>782.39999999999986</v>
      </c>
      <c r="APO838" s="235"/>
      <c r="APP838" s="175"/>
      <c r="APQ838" s="232"/>
      <c r="APS838" s="175"/>
      <c r="APT838" s="175"/>
      <c r="APU838" s="175"/>
      <c r="APV838" s="10"/>
      <c r="APW838" s="10" t="e">
        <f>SUM(APV833:APV837)</f>
        <v>#N/A</v>
      </c>
      <c r="APX838" s="235"/>
      <c r="APY838" s="175"/>
      <c r="APZ838" s="396"/>
      <c r="AQB838" s="175"/>
      <c r="AQC838" s="175"/>
      <c r="AQD838" s="175"/>
      <c r="AQE838" s="10"/>
      <c r="AQF838" s="10">
        <f>SUM(AQE833:AQE837)</f>
        <v>830.5</v>
      </c>
      <c r="AQG838" s="235"/>
      <c r="AQH838" s="175"/>
      <c r="AQI838" s="396"/>
      <c r="AQK838" s="175"/>
      <c r="AQL838" s="175"/>
      <c r="AQM838" s="175"/>
      <c r="AQN838" s="10"/>
      <c r="AQO838" s="10">
        <f>SUM(AQN833:AQN837)</f>
        <v>1212</v>
      </c>
      <c r="AQP838" s="235"/>
      <c r="AQQ838" s="175"/>
      <c r="AQR838" s="232"/>
      <c r="AQT838" s="175"/>
      <c r="AQU838" s="175"/>
      <c r="AQV838" s="175"/>
      <c r="AQW838" s="10"/>
      <c r="AQX838" s="10" t="e">
        <f>SUM(AQW833:AQW837)</f>
        <v>#N/A</v>
      </c>
      <c r="AQY838" s="235"/>
      <c r="AQZ838" s="175"/>
      <c r="ARA838" s="232"/>
      <c r="ARC838" s="175"/>
      <c r="ARD838" s="175"/>
      <c r="ARE838" s="175"/>
      <c r="ARF838" s="10"/>
      <c r="ARG838" s="10" t="e">
        <f>SUM(ARF833:ARF837)</f>
        <v>#N/A</v>
      </c>
      <c r="ARH838" s="235"/>
      <c r="ARI838" s="175"/>
      <c r="ARJ838" s="232"/>
      <c r="ARL838" s="175"/>
      <c r="ARM838" s="175"/>
      <c r="ARN838" s="175"/>
      <c r="ARO838" s="10"/>
      <c r="ARP838" s="10" t="e">
        <f>SUM(ARO833:ARO837)</f>
        <v>#N/A</v>
      </c>
      <c r="ARQ838" s="235"/>
      <c r="ARR838" s="175"/>
      <c r="ARS838" s="232"/>
      <c r="ARU838" s="175"/>
      <c r="ARV838" s="175"/>
      <c r="ARW838" s="175"/>
      <c r="ARX838" s="10"/>
      <c r="ARY838" s="10" t="e">
        <f>SUM(ARX833:ARX837)</f>
        <v>#N/A</v>
      </c>
      <c r="ARZ838" s="235"/>
      <c r="ASA838" s="175"/>
      <c r="ASB838" s="396"/>
      <c r="ASD838" s="175"/>
      <c r="ASE838" s="175"/>
      <c r="ASF838" s="175"/>
      <c r="ASG838" s="10"/>
      <c r="ASH838" s="10">
        <f>SUM(ASG833:ASG837)</f>
        <v>1370.7</v>
      </c>
      <c r="ASI838" s="235"/>
      <c r="ASJ838" s="175"/>
      <c r="ASK838" s="232"/>
      <c r="ASM838" s="175"/>
      <c r="ASN838" s="175"/>
      <c r="ASO838" s="175"/>
      <c r="ASP838" s="10"/>
      <c r="ASQ838" s="10" t="e">
        <f>SUM(ASP833:ASP837)</f>
        <v>#N/A</v>
      </c>
      <c r="ASR838" s="235"/>
      <c r="ASS838" s="175"/>
      <c r="AST838" s="396"/>
      <c r="ASV838" s="175"/>
      <c r="ASW838" s="175"/>
      <c r="ASX838" s="175"/>
      <c r="ASY838" s="10"/>
      <c r="ASZ838" s="10">
        <f>SUM(ASY833:ASY837)</f>
        <v>766.6</v>
      </c>
      <c r="ATA838" s="235"/>
      <c r="ATB838" s="175"/>
      <c r="ATC838" s="232"/>
      <c r="ATE838" s="175"/>
      <c r="ATF838" s="175"/>
      <c r="ATG838" s="175"/>
      <c r="ATH838" s="10"/>
      <c r="ATI838" s="10" t="e">
        <f>SUM(ATH833:ATH837)</f>
        <v>#N/A</v>
      </c>
      <c r="ATJ838" s="235"/>
      <c r="ATK838" s="175"/>
      <c r="ATL838" s="232"/>
      <c r="ATN838" s="175"/>
      <c r="ATO838" s="175"/>
      <c r="ATP838" s="175"/>
      <c r="ATQ838" s="10"/>
      <c r="ATR838" s="10" t="e">
        <f>SUM(ATQ833:ATQ837)</f>
        <v>#N/A</v>
      </c>
      <c r="ATS838" s="235"/>
      <c r="ATT838" s="175"/>
      <c r="ATU838" s="232"/>
      <c r="ATW838" s="175"/>
      <c r="ATX838" s="175"/>
      <c r="ATY838" s="175"/>
      <c r="ATZ838" s="10"/>
      <c r="AUA838" s="10" t="e">
        <f>SUM(ATZ833:ATZ837)</f>
        <v>#N/A</v>
      </c>
      <c r="AUB838" s="235"/>
      <c r="AUC838" s="175"/>
      <c r="AUD838" s="232"/>
      <c r="AUF838" s="175"/>
      <c r="AUG838" s="175"/>
      <c r="AUH838" s="175"/>
      <c r="AUI838" s="10"/>
      <c r="AUJ838" s="10" t="e">
        <f>SUM(AUI833:AUI837)</f>
        <v>#N/A</v>
      </c>
      <c r="AUK838" s="235"/>
      <c r="AUL838" s="175"/>
      <c r="AUM838" s="232"/>
      <c r="AUO838" s="175"/>
      <c r="AUP838" s="175"/>
      <c r="AUQ838" s="175"/>
      <c r="AUR838" s="10"/>
      <c r="AUS838" s="10" t="e">
        <f>SUM(AUR833:AUR837)</f>
        <v>#N/A</v>
      </c>
      <c r="AUT838" s="235"/>
      <c r="AUU838" s="175"/>
      <c r="AUV838" s="232"/>
      <c r="AUX838" s="175"/>
      <c r="AUY838" s="175"/>
      <c r="AUZ838" s="175"/>
      <c r="AVA838" s="10"/>
      <c r="AVB838" s="10" t="e">
        <f>SUM(AVA833:AVA837)</f>
        <v>#N/A</v>
      </c>
      <c r="AVC838" s="235"/>
      <c r="AVD838" s="175"/>
      <c r="AVE838" s="232"/>
      <c r="AVG838" s="175"/>
      <c r="AVH838" s="175"/>
      <c r="AVI838" s="175"/>
      <c r="AVJ838" s="10"/>
      <c r="AVK838" s="10" t="e">
        <f>SUM(AVJ833:AVJ837)</f>
        <v>#N/A</v>
      </c>
      <c r="AVL838" s="235"/>
      <c r="AVM838" s="175"/>
      <c r="AVN838" s="232"/>
      <c r="AVP838" s="175"/>
      <c r="AVQ838" s="175"/>
      <c r="AVR838" s="175"/>
      <c r="AVS838" s="10"/>
      <c r="AVT838" s="10" t="e">
        <f>SUM(AVS833:AVS837)</f>
        <v>#N/A</v>
      </c>
      <c r="AVU838" s="235"/>
      <c r="AVV838" s="175"/>
      <c r="AVW838" s="232"/>
      <c r="AVY838" s="175"/>
      <c r="AVZ838" s="175"/>
      <c r="AWA838" s="175"/>
      <c r="AWB838" s="10"/>
      <c r="AWC838" s="10" t="e">
        <f>SUM(AWB833:AWB837)</f>
        <v>#N/A</v>
      </c>
      <c r="AWD838" s="235"/>
      <c r="AWE838" s="175"/>
      <c r="AWF838" s="232"/>
      <c r="AWH838" s="175"/>
      <c r="AWI838" s="175"/>
      <c r="AWJ838" s="175"/>
      <c r="AWK838" s="10"/>
      <c r="AWL838" s="10" t="e">
        <f>SUM(AWK833:AWK837)</f>
        <v>#N/A</v>
      </c>
      <c r="AWM838" s="235"/>
      <c r="AWN838" s="175"/>
      <c r="AWO838" s="396"/>
      <c r="AWQ838" s="175"/>
      <c r="AWR838" s="175"/>
      <c r="AWS838" s="175"/>
      <c r="AWT838" s="10"/>
      <c r="AWU838" s="10">
        <f>SUM(AWT833:AWT837)</f>
        <v>1083.5</v>
      </c>
      <c r="AWV838" s="235"/>
      <c r="AWW838" s="175"/>
      <c r="AWX838" s="396"/>
      <c r="AWZ838" s="175"/>
      <c r="AXA838" s="175"/>
      <c r="AXB838" s="175"/>
      <c r="AXC838" s="10"/>
      <c r="AXD838" s="10">
        <f>SUM(AXC833:AXC837)</f>
        <v>1304.2999999999997</v>
      </c>
      <c r="AXE838" s="235"/>
      <c r="AXF838" s="175"/>
      <c r="AXG838" s="396"/>
      <c r="AXI838" s="175"/>
      <c r="AXJ838" s="175"/>
      <c r="AXK838" s="175"/>
      <c r="AXL838" s="10"/>
      <c r="AXM838" s="10">
        <f>SUM(AXL833:AXL837)</f>
        <v>1409.5000000000002</v>
      </c>
      <c r="AXN838" s="235"/>
      <c r="AXO838" s="175"/>
      <c r="AXP838" s="396"/>
      <c r="AXR838" s="175"/>
      <c r="AXS838" s="175"/>
      <c r="AXT838" s="175"/>
      <c r="AXU838" s="10"/>
      <c r="AXV838" s="10">
        <f>SUM(AXU833:AXU837)</f>
        <v>401.1</v>
      </c>
      <c r="AXW838" s="235"/>
      <c r="AXX838" s="175"/>
      <c r="AXY838" s="396"/>
      <c r="AYA838" s="175"/>
      <c r="AYB838" s="175"/>
      <c r="AYC838" s="175"/>
      <c r="AYD838" s="10"/>
      <c r="AYE838" s="10">
        <f>SUM(AYD833:AYD837)</f>
        <v>689.5</v>
      </c>
      <c r="AYF838" s="235"/>
      <c r="AYG838" s="175"/>
      <c r="AYH838" s="396"/>
      <c r="AYJ838" s="175"/>
      <c r="AYK838" s="175"/>
      <c r="AYL838" s="175"/>
      <c r="AYM838" s="10"/>
      <c r="AYN838" s="10">
        <f>SUM(AYM833:AYM837)</f>
        <v>763.5</v>
      </c>
      <c r="AYO838" s="235"/>
      <c r="AYP838" s="175"/>
      <c r="AYQ838" s="396"/>
      <c r="AYS838" s="175"/>
      <c r="AYT838" s="175"/>
      <c r="AYU838" s="175"/>
      <c r="AYV838" s="10"/>
      <c r="AYW838" s="10">
        <f>SUM(AYV833:AYV837)</f>
        <v>1655.9499999999998</v>
      </c>
      <c r="AYX838" s="235"/>
      <c r="AYY838" s="175"/>
      <c r="AYZ838" s="396"/>
      <c r="AZB838" s="175"/>
      <c r="AZC838" s="175"/>
      <c r="AZD838" s="175"/>
      <c r="AZE838" s="10"/>
      <c r="AZF838" s="10">
        <f>SUM(AZE833:AZE837)</f>
        <v>1700.6</v>
      </c>
      <c r="AZG838" s="235"/>
      <c r="AZH838" s="175"/>
      <c r="AZI838" s="396"/>
      <c r="AZK838" s="175"/>
      <c r="AZL838" s="175"/>
      <c r="AZM838" s="175"/>
      <c r="AZN838" s="10"/>
      <c r="AZO838" s="10">
        <f>SUM(AZN833:AZN837)</f>
        <v>1303.3499999999999</v>
      </c>
      <c r="AZP838" s="235"/>
      <c r="AZQ838" s="175"/>
      <c r="AZR838" s="396"/>
      <c r="AZT838" s="175"/>
      <c r="AZU838" s="175"/>
      <c r="AZV838" s="175"/>
      <c r="AZW838" s="10"/>
      <c r="AZX838" s="10">
        <f>SUM(AZW833:AZW837)</f>
        <v>790.9</v>
      </c>
      <c r="AZY838" s="235"/>
      <c r="AZZ838" s="175"/>
      <c r="BAA838" s="396"/>
      <c r="BAC838" s="175"/>
      <c r="BAD838" s="175"/>
      <c r="BAE838" s="175"/>
      <c r="BAF838" s="10"/>
      <c r="BAG838" s="10">
        <f>SUM(BAF833:BAF837)</f>
        <v>1450.5</v>
      </c>
      <c r="BAH838" s="235"/>
      <c r="BAI838" s="175"/>
      <c r="BAJ838" s="399"/>
      <c r="BAL838" s="175"/>
      <c r="BAM838" s="175"/>
      <c r="BAN838" s="175"/>
      <c r="BAO838" s="10"/>
      <c r="BAP838" s="10">
        <f>SUM(BAO833:BAO837)</f>
        <v>736.80000000000007</v>
      </c>
      <c r="BAQ838" s="235"/>
      <c r="BAR838" s="175"/>
      <c r="BAS838" s="396"/>
      <c r="BAU838" s="175"/>
      <c r="BAV838" s="175"/>
      <c r="BAW838" s="175"/>
      <c r="BAX838" s="10"/>
      <c r="BAY838" s="10">
        <f>SUM(BAX833:BAX837)</f>
        <v>947</v>
      </c>
      <c r="BAZ838" s="235"/>
      <c r="BBA838" s="175"/>
      <c r="BBB838" s="396"/>
      <c r="BBD838" s="175"/>
      <c r="BBE838" s="175"/>
      <c r="BBF838" s="175"/>
      <c r="BBG838" s="10"/>
      <c r="BBH838" s="10">
        <f>SUM(BBG833:BBG837)</f>
        <v>793.6</v>
      </c>
      <c r="BBI838" s="235"/>
      <c r="BBJ838" s="175"/>
      <c r="BBK838" s="396"/>
      <c r="BBM838" s="175"/>
      <c r="BBN838" s="175"/>
      <c r="BBO838" s="175"/>
      <c r="BBP838" s="10"/>
      <c r="BBQ838" s="10">
        <f>SUM(BBP833:BBP837)</f>
        <v>865.5</v>
      </c>
      <c r="BBR838" s="235"/>
      <c r="BBS838" s="175"/>
      <c r="BBT838" s="347"/>
      <c r="BBV838" s="175"/>
      <c r="BBW838" s="175"/>
      <c r="BBX838" s="175"/>
      <c r="BBY838" s="10"/>
      <c r="BBZ838" s="10">
        <f>SUM(BBY833:BBY837)</f>
        <v>987.90000000000009</v>
      </c>
      <c r="BCA838" s="235"/>
      <c r="BCB838" s="175"/>
      <c r="BCC838" s="396"/>
      <c r="BCE838" s="175"/>
      <c r="BCF838" s="175"/>
      <c r="BCG838" s="175"/>
      <c r="BCH838" s="10"/>
      <c r="BCI838" s="10">
        <f>SUM(BCH833:BCH837)</f>
        <v>937.3</v>
      </c>
      <c r="BCJ838" s="235"/>
      <c r="BCK838" s="175"/>
      <c r="BCL838" s="396"/>
      <c r="BCN838" s="175"/>
      <c r="BCO838" s="175"/>
      <c r="BCP838" s="175"/>
      <c r="BCQ838" s="10"/>
      <c r="BCR838" s="10">
        <f>SUM(BCQ833:BCQ837)</f>
        <v>878.6</v>
      </c>
      <c r="BCS838" s="235"/>
      <c r="BCT838" s="175"/>
      <c r="BCU838" s="352"/>
      <c r="BCW838" s="175"/>
      <c r="BCX838" s="175"/>
      <c r="BCY838" s="175"/>
      <c r="BCZ838" s="10"/>
      <c r="BDA838" s="10">
        <f>SUM(BCZ833:BCZ837)</f>
        <v>1340</v>
      </c>
      <c r="BDB838" s="235"/>
      <c r="BDC838" s="175"/>
      <c r="BDD838" s="347"/>
      <c r="BDF838" s="175"/>
      <c r="BDG838" s="175"/>
      <c r="BDH838" s="175"/>
      <c r="BDI838" s="10"/>
      <c r="BDJ838" s="10">
        <f>SUM(BDI833:BDI837)</f>
        <v>952.80000000000007</v>
      </c>
      <c r="BDK838" s="235"/>
      <c r="BDL838" s="175"/>
      <c r="BDM838" s="396"/>
      <c r="BDO838" s="175"/>
      <c r="BDP838" s="175"/>
      <c r="BDQ838" s="175"/>
      <c r="BDR838" s="10"/>
      <c r="BDS838" s="10">
        <f>SUM(BDR833:BDR837)</f>
        <v>1287.1999999999998</v>
      </c>
      <c r="BDT838" s="235"/>
      <c r="BDU838" s="175"/>
      <c r="BDV838" s="396"/>
      <c r="BDX838" s="175"/>
      <c r="BDY838" s="175"/>
      <c r="BDZ838" s="175"/>
      <c r="BEA838" s="10"/>
      <c r="BEB838" s="10">
        <f>SUM(BEA833:BEA837)</f>
        <v>671.9</v>
      </c>
      <c r="BEC838" s="235"/>
      <c r="BED838" s="175"/>
      <c r="BEE838" s="396"/>
      <c r="BEG838" s="175"/>
      <c r="BEH838" s="175"/>
      <c r="BEI838" s="175"/>
      <c r="BEJ838" s="10"/>
      <c r="BEK838" s="10">
        <f>SUM(BEJ833:BEJ837)</f>
        <v>1395.1</v>
      </c>
      <c r="BEL838" s="235"/>
      <c r="BEM838" s="175"/>
      <c r="BEN838" s="396"/>
      <c r="BEP838" s="175"/>
      <c r="BEQ838" s="175"/>
      <c r="BER838" s="175"/>
      <c r="BES838" s="10"/>
      <c r="BET838" s="10">
        <f>SUM(BES833:BES837)</f>
        <v>1249</v>
      </c>
      <c r="BEU838" s="235"/>
      <c r="BEV838" s="175"/>
      <c r="BEW838" s="396"/>
      <c r="BEY838" s="175"/>
      <c r="BEZ838" s="175"/>
      <c r="BFA838" s="175"/>
      <c r="BFB838" s="10"/>
      <c r="BFC838" s="10">
        <f>SUM(BFB833:BFB837)</f>
        <v>1306.6000000000001</v>
      </c>
      <c r="BFD838" s="235"/>
      <c r="BFE838" s="175"/>
      <c r="BFF838" s="396"/>
      <c r="BFH838" s="175"/>
      <c r="BFI838" s="175"/>
      <c r="BFJ838" s="175"/>
      <c r="BFK838" s="10"/>
      <c r="BFL838" s="10">
        <f>SUM(BFK833:BFK837)</f>
        <v>743.40000000000009</v>
      </c>
      <c r="BFM838" s="235"/>
      <c r="BFN838" s="175"/>
      <c r="BFO838" s="396"/>
      <c r="BFQ838" s="175"/>
      <c r="BFR838" s="175"/>
      <c r="BFS838" s="175"/>
      <c r="BFT838" s="10"/>
      <c r="BFU838" s="10">
        <f>SUM(BFT833:BFT837)</f>
        <v>1366.4999999999998</v>
      </c>
      <c r="BFV838" s="235"/>
      <c r="BFW838" s="175"/>
      <c r="BFX838" s="352"/>
      <c r="BFZ838" s="175"/>
      <c r="BGA838" s="175"/>
      <c r="BGB838" s="175"/>
      <c r="BGC838" s="10"/>
      <c r="BGD838" s="10">
        <f>SUM(BGC833:BGC837)</f>
        <v>1556.25</v>
      </c>
      <c r="BGE838" s="235"/>
      <c r="BGF838" s="175"/>
      <c r="BGG838" s="396"/>
      <c r="BGI838" s="175"/>
      <c r="BGJ838" s="175"/>
      <c r="BGK838" s="175"/>
      <c r="BGL838" s="10"/>
      <c r="BGM838" s="10">
        <f>SUM(BGL833:BGL837)</f>
        <v>1165.9000000000001</v>
      </c>
      <c r="BGN838" s="235"/>
      <c r="BGO838" s="175"/>
      <c r="BGP838" s="352"/>
      <c r="BGR838" s="175"/>
      <c r="BGS838" s="175"/>
      <c r="BGT838" s="175"/>
      <c r="BGU838" s="10"/>
      <c r="BGV838" s="10">
        <f>SUM(BGU833:BGU837)</f>
        <v>980</v>
      </c>
      <c r="BGW838" s="235"/>
      <c r="BGX838" s="175"/>
      <c r="BGY838" s="396"/>
      <c r="BHA838" s="175"/>
      <c r="BHB838" s="175"/>
      <c r="BHC838" s="175"/>
      <c r="BHD838" s="10"/>
      <c r="BHE838" s="10">
        <f>SUM(BHD833:BHD837)</f>
        <v>975.69999999999982</v>
      </c>
    </row>
    <row r="839" spans="1:1565" s="14" customFormat="1" ht="15">
      <c r="A839" s="175" t="s">
        <v>100</v>
      </c>
      <c r="B839" s="343" t="s">
        <v>1380</v>
      </c>
      <c r="D839" s="243">
        <f>IF(C839="Kopman",1.8,1)</f>
        <v>1</v>
      </c>
      <c r="E839" s="176">
        <f>VLOOKUP(B839,$A$879:$F$2731,6,FALSE)</f>
        <v>107</v>
      </c>
      <c r="F839" s="175" t="s">
        <v>61</v>
      </c>
      <c r="G839" s="10">
        <f>E839*1.5*D839</f>
        <v>160.5</v>
      </c>
      <c r="H839" s="10"/>
      <c r="I839" s="229"/>
      <c r="J839" s="175" t="s">
        <v>100</v>
      </c>
      <c r="K839" s="341" t="s">
        <v>1380</v>
      </c>
      <c r="M839" s="243">
        <f>IF(L839="Kopman",1.8,1)</f>
        <v>1</v>
      </c>
      <c r="N839" s="176">
        <f>VLOOKUP(K839,$A$879:$F$2731,6,FALSE)</f>
        <v>107</v>
      </c>
      <c r="O839" s="175" t="s">
        <v>61</v>
      </c>
      <c r="P839" s="10">
        <f>N839*1.5*M839</f>
        <v>160.5</v>
      </c>
      <c r="Q839" s="10"/>
      <c r="R839" s="229"/>
      <c r="S839" s="175" t="s">
        <v>100</v>
      </c>
      <c r="T839" s="341" t="s">
        <v>993</v>
      </c>
      <c r="V839" s="243">
        <f>IF(U839="Kopman",1.8,1)</f>
        <v>1</v>
      </c>
      <c r="W839" s="176">
        <f>VLOOKUP(T839,$A$879:$F$2731,6,FALSE)</f>
        <v>150</v>
      </c>
      <c r="X839" s="175" t="s">
        <v>61</v>
      </c>
      <c r="Y839" s="10">
        <f>W839*1.5*V839</f>
        <v>225</v>
      </c>
      <c r="Z839" s="10"/>
      <c r="AA839" s="229"/>
      <c r="AB839" s="175" t="s">
        <v>100</v>
      </c>
      <c r="AC839" s="341" t="s">
        <v>1961</v>
      </c>
      <c r="AE839" s="243">
        <f>IF(AD839="Kopman",1.8,1)</f>
        <v>1</v>
      </c>
      <c r="AF839" s="176">
        <f>VLOOKUP(AC839,$A$879:$F$2731,6,FALSE)</f>
        <v>172</v>
      </c>
      <c r="AG839" s="175" t="s">
        <v>61</v>
      </c>
      <c r="AH839" s="10">
        <f>AF839*1.5*AE839</f>
        <v>258</v>
      </c>
      <c r="AI839" s="10"/>
      <c r="AJ839" s="229"/>
      <c r="AK839" s="175" t="s">
        <v>100</v>
      </c>
      <c r="AL839" s="341" t="s">
        <v>1380</v>
      </c>
      <c r="AN839" s="243">
        <f>IF(AM839="Kopman",1.8,1)</f>
        <v>1</v>
      </c>
      <c r="AO839" s="176">
        <f>VLOOKUP(AL839,$A$879:$F$2731,6,FALSE)</f>
        <v>107</v>
      </c>
      <c r="AP839" s="175" t="s">
        <v>61</v>
      </c>
      <c r="AQ839" s="10">
        <f>AO839*1.5*AN839</f>
        <v>160.5</v>
      </c>
      <c r="AR839" s="10"/>
      <c r="AS839" s="229"/>
      <c r="AT839" s="175" t="s">
        <v>100</v>
      </c>
      <c r="AU839" s="341" t="s">
        <v>1984</v>
      </c>
      <c r="AW839" s="243">
        <f>IF(AV839="Kopman",1.8,1)</f>
        <v>1</v>
      </c>
      <c r="AX839" s="176">
        <f>VLOOKUP(AU839,$A$879:$F$2731,6,FALSE)</f>
        <v>135</v>
      </c>
      <c r="AY839" s="175" t="s">
        <v>61</v>
      </c>
      <c r="AZ839" s="10">
        <f>AX839*1.5*AW839</f>
        <v>202.5</v>
      </c>
      <c r="BA839" s="10"/>
      <c r="BB839" s="229"/>
      <c r="BC839" s="175" t="s">
        <v>100</v>
      </c>
      <c r="BD839" s="341" t="s">
        <v>993</v>
      </c>
      <c r="BF839" s="243">
        <f>IF(BE839="Kopman",1.8,1)</f>
        <v>1</v>
      </c>
      <c r="BG839" s="176">
        <f>VLOOKUP(BD839,$A$879:$F$2731,6,FALSE)</f>
        <v>150</v>
      </c>
      <c r="BH839" s="175" t="s">
        <v>61</v>
      </c>
      <c r="BI839" s="10">
        <f>BG839*1.5*BF839</f>
        <v>225</v>
      </c>
      <c r="BJ839" s="10"/>
      <c r="BK839" s="229"/>
      <c r="BL839" s="175" t="s">
        <v>100</v>
      </c>
      <c r="BM839" s="341" t="s">
        <v>3091</v>
      </c>
      <c r="BO839" s="243">
        <f>IF(BN839="Kopman",1.8,1)</f>
        <v>1</v>
      </c>
      <c r="BP839" s="176">
        <f>VLOOKUP(BM839,$A$879:$F$2731,6,FALSE)</f>
        <v>178</v>
      </c>
      <c r="BQ839" s="175" t="s">
        <v>61</v>
      </c>
      <c r="BR839" s="10">
        <f>BP839*1.5*BO839</f>
        <v>267</v>
      </c>
      <c r="BS839" s="10"/>
      <c r="BT839" s="229"/>
      <c r="BU839" s="175" t="s">
        <v>100</v>
      </c>
      <c r="BV839" s="341" t="s">
        <v>3089</v>
      </c>
      <c r="BX839" s="243">
        <f>IF(BW839="Kopman",1.8,1)</f>
        <v>1</v>
      </c>
      <c r="BY839" s="176">
        <f>VLOOKUP(BV839,$A$879:$F$2731,6,FALSE)</f>
        <v>40</v>
      </c>
      <c r="BZ839" s="175" t="s">
        <v>61</v>
      </c>
      <c r="CA839" s="10">
        <f>BY839*1.5*BX839</f>
        <v>60</v>
      </c>
      <c r="CB839" s="10"/>
      <c r="CC839" s="229"/>
      <c r="CD839" s="175" t="s">
        <v>100</v>
      </c>
      <c r="CE839" s="341" t="s">
        <v>473</v>
      </c>
      <c r="CG839" s="243">
        <f>IF(CF839="Kopman",1.8,1)</f>
        <v>1</v>
      </c>
      <c r="CH839" s="176">
        <f>VLOOKUP(CE839,$A$879:$F$2731,6,FALSE)</f>
        <v>36</v>
      </c>
      <c r="CI839" s="175" t="s">
        <v>61</v>
      </c>
      <c r="CJ839" s="10">
        <f>CH839*1.5*CG839</f>
        <v>54</v>
      </c>
      <c r="CK839" s="10"/>
      <c r="CL839" s="229"/>
      <c r="CM839" s="175" t="s">
        <v>100</v>
      </c>
      <c r="CN839" s="341" t="s">
        <v>2117</v>
      </c>
      <c r="CP839" s="243">
        <f>IF(CO839="Kopman",1.8,1)</f>
        <v>1</v>
      </c>
      <c r="CQ839" s="176">
        <f>VLOOKUP(CN839,$A$879:$F$2731,6,FALSE)</f>
        <v>401</v>
      </c>
      <c r="CR839" s="175" t="s">
        <v>61</v>
      </c>
      <c r="CS839" s="10">
        <f>CQ839*1.5*CP839</f>
        <v>601.5</v>
      </c>
      <c r="CT839" s="10"/>
      <c r="CU839" s="229"/>
      <c r="CV839" s="175" t="s">
        <v>100</v>
      </c>
      <c r="CW839" s="341" t="s">
        <v>473</v>
      </c>
      <c r="CY839" s="243">
        <f>IF(CX839="Kopman",1.8,1)</f>
        <v>1</v>
      </c>
      <c r="CZ839" s="176">
        <f>VLOOKUP(CW839,$A$879:$F$2731,6,FALSE)</f>
        <v>36</v>
      </c>
      <c r="DA839" s="175" t="s">
        <v>61</v>
      </c>
      <c r="DB839" s="10">
        <f>CZ839*1.5*CY839</f>
        <v>54</v>
      </c>
      <c r="DC839" s="10"/>
      <c r="DD839" s="229"/>
      <c r="DE839" s="175" t="s">
        <v>100</v>
      </c>
      <c r="DF839" s="341" t="s">
        <v>1984</v>
      </c>
      <c r="DH839" s="243">
        <f>IF(DG839="Kopman",1.8,1)</f>
        <v>1</v>
      </c>
      <c r="DI839" s="176">
        <f>VLOOKUP(DF839,$A$879:$F$2731,6,FALSE)</f>
        <v>135</v>
      </c>
      <c r="DJ839" s="175" t="s">
        <v>61</v>
      </c>
      <c r="DK839" s="10">
        <f>DI839*1.5*DH839</f>
        <v>202.5</v>
      </c>
      <c r="DL839" s="10"/>
      <c r="DM839" s="229"/>
      <c r="DN839" s="175" t="s">
        <v>100</v>
      </c>
      <c r="DO839" s="341" t="s">
        <v>993</v>
      </c>
      <c r="DQ839" s="243">
        <f>IF(DP839="Kopman",1.8,1)</f>
        <v>1</v>
      </c>
      <c r="DR839" s="176">
        <f>VLOOKUP(DO839,$A$879:$F$2731,6,FALSE)</f>
        <v>150</v>
      </c>
      <c r="DS839" s="175" t="s">
        <v>61</v>
      </c>
      <c r="DT839" s="10">
        <f>DR839*1.5*DQ839</f>
        <v>225</v>
      </c>
      <c r="DU839" s="10"/>
      <c r="DV839" s="229"/>
      <c r="DW839" s="175" t="s">
        <v>100</v>
      </c>
      <c r="DX839" s="341" t="s">
        <v>473</v>
      </c>
      <c r="DZ839" s="243">
        <f>IF(DY839="Kopman",1.8,1)</f>
        <v>1</v>
      </c>
      <c r="EA839" s="176">
        <f>VLOOKUP(DX839,$A$879:$F$2731,6,FALSE)</f>
        <v>36</v>
      </c>
      <c r="EB839" s="175" t="s">
        <v>61</v>
      </c>
      <c r="EC839" s="10">
        <f>EA839*1.5*DZ839</f>
        <v>54</v>
      </c>
      <c r="ED839" s="10"/>
      <c r="EE839" s="229"/>
      <c r="EF839" s="175" t="s">
        <v>100</v>
      </c>
      <c r="EG839" s="342" t="s">
        <v>1961</v>
      </c>
      <c r="EH839" s="14" t="s">
        <v>1662</v>
      </c>
      <c r="EI839" s="243">
        <f>IF(EH839="Kopman",1.8,1)</f>
        <v>1.8</v>
      </c>
      <c r="EJ839" s="176">
        <f>VLOOKUP(EG839,$A$879:$F$2731,6,FALSE)</f>
        <v>172</v>
      </c>
      <c r="EK839" s="175" t="s">
        <v>61</v>
      </c>
      <c r="EL839" s="10">
        <f>EJ839*1.5*EI839</f>
        <v>464.40000000000003</v>
      </c>
      <c r="EM839" s="10"/>
      <c r="EN839" s="229"/>
      <c r="EO839" s="175" t="s">
        <v>100</v>
      </c>
      <c r="EP839" s="341" t="s">
        <v>1961</v>
      </c>
      <c r="ER839" s="243">
        <f>IF(EQ839="Kopman",1.8,1)</f>
        <v>1</v>
      </c>
      <c r="ES839" s="176">
        <f>VLOOKUP(EP839,$A$879:$F$2731,6,FALSE)</f>
        <v>172</v>
      </c>
      <c r="ET839" s="175" t="s">
        <v>61</v>
      </c>
      <c r="EU839" s="10">
        <f>ES839*1.5*ER839</f>
        <v>258</v>
      </c>
      <c r="EV839" s="10"/>
      <c r="EW839" s="229"/>
      <c r="EX839" s="175" t="s">
        <v>100</v>
      </c>
      <c r="EY839" s="341" t="s">
        <v>993</v>
      </c>
      <c r="FA839" s="243">
        <f>IF(EZ839="Kopman",1.8,1)</f>
        <v>1</v>
      </c>
      <c r="FB839" s="176">
        <f>VLOOKUP(EY839,$A$879:$F$2731,6,FALSE)</f>
        <v>150</v>
      </c>
      <c r="FC839" s="175" t="s">
        <v>61</v>
      </c>
      <c r="FD839" s="10">
        <f>FB839*1.5*FA839</f>
        <v>225</v>
      </c>
      <c r="FE839" s="10"/>
      <c r="FF839" s="229"/>
      <c r="FG839" s="175" t="s">
        <v>100</v>
      </c>
      <c r="FH839" s="341" t="s">
        <v>1380</v>
      </c>
      <c r="FJ839" s="243">
        <f>IF(FI839="Kopman",1.8,1)</f>
        <v>1</v>
      </c>
      <c r="FK839" s="176">
        <f>VLOOKUP(FH839,$A$879:$F$2731,6,FALSE)</f>
        <v>107</v>
      </c>
      <c r="FL839" s="175" t="s">
        <v>61</v>
      </c>
      <c r="FM839" s="10">
        <f>FK839*1.5*FJ839</f>
        <v>160.5</v>
      </c>
      <c r="FN839" s="10"/>
      <c r="FO839" s="229"/>
      <c r="FP839" s="175" t="s">
        <v>100</v>
      </c>
      <c r="FQ839" s="341" t="s">
        <v>993</v>
      </c>
      <c r="FS839" s="243">
        <f>IF(FR839="Kopman",1.8,1)</f>
        <v>1</v>
      </c>
      <c r="FT839" s="176">
        <f>VLOOKUP(FQ839,$A$879:$F$2731,6,FALSE)</f>
        <v>150</v>
      </c>
      <c r="FU839" s="175" t="s">
        <v>61</v>
      </c>
      <c r="FV839" s="10">
        <f>FT839*1.5*FS839</f>
        <v>225</v>
      </c>
      <c r="FW839" s="10"/>
      <c r="FX839" s="229"/>
      <c r="FY839" s="175" t="s">
        <v>100</v>
      </c>
      <c r="FZ839" s="349" t="s">
        <v>183</v>
      </c>
      <c r="GB839" s="243">
        <f>IF(GA839="Kopman",1.8,1)</f>
        <v>1</v>
      </c>
      <c r="GC839" s="176" t="e">
        <f>VLOOKUP(FZ839,$A$879:$F$2731,6,FALSE)</f>
        <v>#N/A</v>
      </c>
      <c r="GD839" s="175" t="s">
        <v>61</v>
      </c>
      <c r="GE839" s="10" t="e">
        <f>GC839*1.5*GB839</f>
        <v>#N/A</v>
      </c>
      <c r="GF839" s="10"/>
      <c r="GG839" s="229"/>
      <c r="GH839" s="175" t="s">
        <v>100</v>
      </c>
      <c r="GI839" s="341" t="s">
        <v>852</v>
      </c>
      <c r="GK839" s="243">
        <f>IF(GJ839="Kopman",1.8,1)</f>
        <v>1</v>
      </c>
      <c r="GL839" s="176">
        <f>VLOOKUP(GI839,$A$879:$F$2731,6,FALSE)</f>
        <v>197</v>
      </c>
      <c r="GM839" s="175" t="s">
        <v>61</v>
      </c>
      <c r="GN839" s="10">
        <f>GL839*1.5*GK839</f>
        <v>295.5</v>
      </c>
      <c r="GO839" s="10"/>
      <c r="GP839" s="229"/>
      <c r="GQ839" s="175" t="s">
        <v>100</v>
      </c>
      <c r="GR839" s="341" t="s">
        <v>2333</v>
      </c>
      <c r="GT839" s="243">
        <f>IF(GS839="Kopman",1.8,1)</f>
        <v>1</v>
      </c>
      <c r="GU839" s="176">
        <f>VLOOKUP(GR839,$A$879:$F$2731,6,FALSE)</f>
        <v>0</v>
      </c>
      <c r="GV839" s="175" t="s">
        <v>61</v>
      </c>
      <c r="GW839" s="10">
        <f>GU839*1.5*GT839</f>
        <v>0</v>
      </c>
      <c r="GX839" s="10"/>
      <c r="GY839" s="229"/>
      <c r="GZ839" s="175" t="s">
        <v>100</v>
      </c>
      <c r="HA839" s="341" t="s">
        <v>1716</v>
      </c>
      <c r="HC839" s="243">
        <f>IF(HB839="Kopman",1.8,1)</f>
        <v>1</v>
      </c>
      <c r="HD839" s="176">
        <f>VLOOKUP(HA839,$A$879:$F$2731,6,FALSE)</f>
        <v>61</v>
      </c>
      <c r="HE839" s="175" t="s">
        <v>61</v>
      </c>
      <c r="HF839" s="10">
        <f>HD839*1.5*HC839</f>
        <v>91.5</v>
      </c>
      <c r="HG839" s="10"/>
      <c r="HH839" s="229"/>
      <c r="HI839" s="175" t="s">
        <v>100</v>
      </c>
      <c r="HJ839" s="341" t="s">
        <v>993</v>
      </c>
      <c r="HL839" s="243">
        <f>IF(HK839="Kopman",1.8,1)</f>
        <v>1</v>
      </c>
      <c r="HM839" s="176">
        <f>VLOOKUP(HJ839,$A$879:$F$2731,6,FALSE)</f>
        <v>150</v>
      </c>
      <c r="HN839" s="175" t="s">
        <v>61</v>
      </c>
      <c r="HO839" s="10">
        <f>HM839*1.5*HL839</f>
        <v>225</v>
      </c>
      <c r="HP839" s="10"/>
      <c r="HQ839" s="229"/>
      <c r="HR839" s="175" t="s">
        <v>100</v>
      </c>
      <c r="HS839" s="341" t="s">
        <v>3091</v>
      </c>
      <c r="HU839" s="243">
        <f>IF(HT839="Kopman",1.8,1)</f>
        <v>1</v>
      </c>
      <c r="HV839" s="176">
        <f>VLOOKUP(HS839,$A$879:$F$2731,6,FALSE)</f>
        <v>178</v>
      </c>
      <c r="HW839" s="175" t="s">
        <v>61</v>
      </c>
      <c r="HX839" s="10">
        <f>HV839*1.5*HU839</f>
        <v>267</v>
      </c>
      <c r="HY839" s="10"/>
      <c r="HZ839" s="229"/>
      <c r="IA839" s="175" t="s">
        <v>100</v>
      </c>
      <c r="IB839" s="341" t="s">
        <v>1984</v>
      </c>
      <c r="ID839" s="243">
        <f>IF(IC839="Kopman",1.8,1)</f>
        <v>1</v>
      </c>
      <c r="IE839" s="176">
        <f>VLOOKUP(IB839,$A$879:$F$2731,6,FALSE)</f>
        <v>135</v>
      </c>
      <c r="IF839" s="175" t="s">
        <v>61</v>
      </c>
      <c r="IG839" s="10">
        <f>IE839*1.5*ID839</f>
        <v>202.5</v>
      </c>
      <c r="IH839" s="10"/>
      <c r="II839" s="229"/>
      <c r="IJ839" s="175" t="s">
        <v>100</v>
      </c>
      <c r="IK839" s="342" t="s">
        <v>725</v>
      </c>
      <c r="IL839" s="14" t="s">
        <v>1662</v>
      </c>
      <c r="IM839" s="243">
        <f>IF(IL839="Kopman",1.8,1)</f>
        <v>1.8</v>
      </c>
      <c r="IN839" s="176">
        <f>VLOOKUP(IK839,$A$879:$F$2731,6,FALSE)</f>
        <v>153</v>
      </c>
      <c r="IO839" s="175" t="s">
        <v>61</v>
      </c>
      <c r="IP839" s="10">
        <f>IN839*1.5*IM839</f>
        <v>413.1</v>
      </c>
      <c r="IQ839" s="10"/>
      <c r="IR839" s="229"/>
      <c r="IS839" s="175" t="s">
        <v>100</v>
      </c>
      <c r="IT839" s="341" t="s">
        <v>1789</v>
      </c>
      <c r="IV839" s="243">
        <f>IF(IU839="Kopman",1.8,1)</f>
        <v>1</v>
      </c>
      <c r="IW839" s="176">
        <f>VLOOKUP(IT839,$A$879:$F$2731,6,FALSE)</f>
        <v>78</v>
      </c>
      <c r="IX839" s="175" t="s">
        <v>61</v>
      </c>
      <c r="IY839" s="10">
        <f>IW839*1.5*IV839</f>
        <v>117</v>
      </c>
      <c r="IZ839" s="10"/>
      <c r="JA839" s="229"/>
      <c r="JB839" s="175" t="s">
        <v>100</v>
      </c>
      <c r="JC839" s="342" t="s">
        <v>1961</v>
      </c>
      <c r="JD839" s="14" t="s">
        <v>1662</v>
      </c>
      <c r="JE839" s="243">
        <f>IF(JD839="Kopman",1.8,1)</f>
        <v>1.8</v>
      </c>
      <c r="JF839" s="176">
        <f>VLOOKUP(JC839,$A$879:$F$2731,6,FALSE)</f>
        <v>172</v>
      </c>
      <c r="JG839" s="175" t="s">
        <v>61</v>
      </c>
      <c r="JH839" s="10">
        <f>JF839*1.5*JE839</f>
        <v>464.40000000000003</v>
      </c>
      <c r="JI839" s="10"/>
      <c r="JJ839" s="229"/>
      <c r="JK839" s="175" t="s">
        <v>100</v>
      </c>
      <c r="JL839" s="341" t="s">
        <v>751</v>
      </c>
      <c r="JN839" s="243">
        <f>IF(JM839="Kopman",1.8,1)</f>
        <v>1</v>
      </c>
      <c r="JO839" s="176">
        <f>VLOOKUP(JL839,$A$879:$F$2731,6,FALSE)</f>
        <v>155</v>
      </c>
      <c r="JP839" s="175" t="s">
        <v>61</v>
      </c>
      <c r="JQ839" s="10">
        <f>JO839*1.5*JN839</f>
        <v>232.5</v>
      </c>
      <c r="JR839" s="10"/>
      <c r="JS839" s="229"/>
      <c r="JT839" s="175" t="s">
        <v>100</v>
      </c>
      <c r="JU839" s="341" t="s">
        <v>2122</v>
      </c>
      <c r="JW839" s="243">
        <f>IF(JV839="Kopman",1.8,1)</f>
        <v>1</v>
      </c>
      <c r="JX839" s="176">
        <f>VLOOKUP(JU839,$A$879:$F$2731,6,FALSE)</f>
        <v>94</v>
      </c>
      <c r="JY839" s="175" t="s">
        <v>61</v>
      </c>
      <c r="JZ839" s="10">
        <f>JX839*1.5*JW839</f>
        <v>141</v>
      </c>
      <c r="KA839" s="10"/>
      <c r="KB839" s="229"/>
      <c r="KC839" s="175" t="s">
        <v>100</v>
      </c>
      <c r="KD839" s="349" t="s">
        <v>183</v>
      </c>
      <c r="KF839" s="243">
        <f>IF(KE839="Kopman",1.8,1)</f>
        <v>1</v>
      </c>
      <c r="KG839" s="176" t="e">
        <f>VLOOKUP(KD839,$A$879:$F$2731,6,FALSE)</f>
        <v>#N/A</v>
      </c>
      <c r="KH839" s="175" t="s">
        <v>61</v>
      </c>
      <c r="KI839" s="10" t="e">
        <f>KG839*1.5*KF839</f>
        <v>#N/A</v>
      </c>
      <c r="KJ839" s="10"/>
      <c r="KK839" s="229"/>
      <c r="KL839" s="175" t="s">
        <v>100</v>
      </c>
      <c r="KM839" s="341" t="s">
        <v>993</v>
      </c>
      <c r="KO839" s="243">
        <f>IF(KN839="Kopman",1.8,1)</f>
        <v>1</v>
      </c>
      <c r="KP839" s="176">
        <f>VLOOKUP(KM839,$A$879:$F$2731,6,FALSE)</f>
        <v>150</v>
      </c>
      <c r="KQ839" s="175" t="s">
        <v>61</v>
      </c>
      <c r="KR839" s="10">
        <f>KP839*1.5*KO839</f>
        <v>225</v>
      </c>
      <c r="KS839" s="10"/>
      <c r="KT839" s="229"/>
      <c r="KU839" s="175" t="s">
        <v>100</v>
      </c>
      <c r="KV839" s="342" t="s">
        <v>993</v>
      </c>
      <c r="KW839" s="14" t="s">
        <v>1662</v>
      </c>
      <c r="KX839" s="243">
        <f>IF(KW839="Kopman",1.8,1)</f>
        <v>1.8</v>
      </c>
      <c r="KY839" s="176">
        <f>VLOOKUP(KV839,$A$879:$F$2731,6,FALSE)</f>
        <v>150</v>
      </c>
      <c r="KZ839" s="175" t="s">
        <v>61</v>
      </c>
      <c r="LA839" s="10">
        <f>KY839*1.5*KX839</f>
        <v>405</v>
      </c>
      <c r="LB839" s="10"/>
      <c r="LC839" s="229"/>
      <c r="LD839" s="175" t="s">
        <v>100</v>
      </c>
      <c r="LE839" s="349" t="s">
        <v>183</v>
      </c>
      <c r="LG839" s="243">
        <f>IF(LF839="Kopman",1.8,1)</f>
        <v>1</v>
      </c>
      <c r="LH839" s="176" t="e">
        <f>VLOOKUP(LE839,$A$879:$F$2731,6,FALSE)</f>
        <v>#N/A</v>
      </c>
      <c r="LI839" s="175" t="s">
        <v>61</v>
      </c>
      <c r="LJ839" s="10" t="e">
        <f>LH839*1.5*LG839</f>
        <v>#N/A</v>
      </c>
      <c r="LK839" s="10"/>
      <c r="LL839" s="229"/>
      <c r="LM839" s="175" t="s">
        <v>100</v>
      </c>
      <c r="LN839" s="341" t="s">
        <v>993</v>
      </c>
      <c r="LP839" s="243">
        <f>IF(LO839="Kopman",1.8,1)</f>
        <v>1</v>
      </c>
      <c r="LQ839" s="176">
        <f>VLOOKUP(LN839,$A$879:$F$2731,6,FALSE)</f>
        <v>150</v>
      </c>
      <c r="LR839" s="175" t="s">
        <v>61</v>
      </c>
      <c r="LS839" s="10">
        <f>LQ839*1.5*LP839</f>
        <v>225</v>
      </c>
      <c r="LT839" s="10"/>
      <c r="LU839" s="229"/>
      <c r="LV839" s="175" t="s">
        <v>100</v>
      </c>
      <c r="LW839" s="341" t="s">
        <v>470</v>
      </c>
      <c r="LY839" s="243">
        <f>IF(LX839="Kopman",1.8,1)</f>
        <v>1</v>
      </c>
      <c r="LZ839" s="176">
        <f>VLOOKUP(LW839,$A$879:$F$2731,6,FALSE)</f>
        <v>23</v>
      </c>
      <c r="MA839" s="175" t="s">
        <v>61</v>
      </c>
      <c r="MB839" s="10">
        <f>LZ839*1.5*LY839</f>
        <v>34.5</v>
      </c>
      <c r="MC839" s="10"/>
      <c r="MD839" s="229"/>
      <c r="ME839" s="175" t="s">
        <v>100</v>
      </c>
      <c r="MF839" s="341" t="s">
        <v>2117</v>
      </c>
      <c r="MH839" s="243">
        <f>IF(MG839="Kopman",1.8,1)</f>
        <v>1</v>
      </c>
      <c r="MI839" s="176">
        <f>VLOOKUP(MF839,$A$879:$F$2731,6,FALSE)</f>
        <v>401</v>
      </c>
      <c r="MJ839" s="175" t="s">
        <v>61</v>
      </c>
      <c r="MK839" s="10">
        <f>MI839*1.5*MH839</f>
        <v>601.5</v>
      </c>
      <c r="ML839" s="10"/>
      <c r="MM839" s="229"/>
      <c r="MN839" s="175" t="s">
        <v>100</v>
      </c>
      <c r="MO839" s="349" t="s">
        <v>183</v>
      </c>
      <c r="MQ839" s="243">
        <f>IF(MP839="Kopman",1.8,1)</f>
        <v>1</v>
      </c>
      <c r="MR839" s="176" t="e">
        <f>VLOOKUP(MO839,$A$879:$F$2731,6,FALSE)</f>
        <v>#N/A</v>
      </c>
      <c r="MS839" s="175" t="s">
        <v>61</v>
      </c>
      <c r="MT839" s="10" t="e">
        <f>MR839*1.5*MQ839</f>
        <v>#N/A</v>
      </c>
      <c r="MU839" s="10"/>
      <c r="MV839" s="229"/>
      <c r="MW839" s="175" t="s">
        <v>100</v>
      </c>
      <c r="MX839" s="341" t="s">
        <v>1984</v>
      </c>
      <c r="MZ839" s="243">
        <f>IF(MY839="Kopman",1.8,1)</f>
        <v>1</v>
      </c>
      <c r="NA839" s="176">
        <f>VLOOKUP(MX839,$A$879:$F$2731,6,FALSE)</f>
        <v>135</v>
      </c>
      <c r="NB839" s="175" t="s">
        <v>61</v>
      </c>
      <c r="NC839" s="10">
        <f>NA839*1.5*MZ839</f>
        <v>202.5</v>
      </c>
      <c r="ND839" s="10"/>
      <c r="NE839" s="229"/>
      <c r="NF839" s="175" t="s">
        <v>100</v>
      </c>
      <c r="NG839" s="341" t="s">
        <v>993</v>
      </c>
      <c r="NI839" s="243">
        <f>IF(NH839="Kopman",1.8,1)</f>
        <v>1</v>
      </c>
      <c r="NJ839" s="176">
        <f>VLOOKUP(NG839,$A$879:$F$2731,6,FALSE)</f>
        <v>150</v>
      </c>
      <c r="NK839" s="175" t="s">
        <v>61</v>
      </c>
      <c r="NL839" s="10">
        <f>NJ839*1.5*NI839</f>
        <v>225</v>
      </c>
      <c r="NM839" s="10"/>
      <c r="NN839" s="229"/>
      <c r="NO839" s="175" t="s">
        <v>100</v>
      </c>
      <c r="NP839" s="341" t="s">
        <v>470</v>
      </c>
      <c r="NR839" s="243">
        <f>IF(NQ839="Kopman",1.8,1)</f>
        <v>1</v>
      </c>
      <c r="NS839" s="176">
        <f>VLOOKUP(NP839,$A$879:$F$2731,6,FALSE)</f>
        <v>23</v>
      </c>
      <c r="NT839" s="175" t="s">
        <v>61</v>
      </c>
      <c r="NU839" s="10">
        <f>NS839*1.5*NR839</f>
        <v>34.5</v>
      </c>
      <c r="NV839" s="10"/>
      <c r="NW839" s="229"/>
      <c r="NX839" s="175" t="s">
        <v>100</v>
      </c>
      <c r="NY839" s="341" t="s">
        <v>1961</v>
      </c>
      <c r="OA839" s="243">
        <f>IF(NZ839="Kopman",1.8,1)</f>
        <v>1</v>
      </c>
      <c r="OB839" s="176">
        <f>VLOOKUP(NY839,$A$879:$F$2731,6,FALSE)</f>
        <v>172</v>
      </c>
      <c r="OC839" s="175" t="s">
        <v>61</v>
      </c>
      <c r="OD839" s="10">
        <f>OB839*1.5*OA839</f>
        <v>258</v>
      </c>
      <c r="OE839" s="10"/>
      <c r="OF839" s="229"/>
      <c r="OG839" s="175" t="s">
        <v>100</v>
      </c>
      <c r="OH839" s="341" t="s">
        <v>423</v>
      </c>
      <c r="OJ839" s="243">
        <f>IF(OI839="Kopman",1.8,1)</f>
        <v>1</v>
      </c>
      <c r="OK839" s="176">
        <f>VLOOKUP(OH839,$A$879:$F$2731,6,FALSE)</f>
        <v>157</v>
      </c>
      <c r="OL839" s="175" t="s">
        <v>61</v>
      </c>
      <c r="OM839" s="10">
        <f>OK839*1.5*OJ839</f>
        <v>235.5</v>
      </c>
      <c r="ON839" s="10"/>
      <c r="OO839" s="229"/>
      <c r="OP839" s="175" t="s">
        <v>100</v>
      </c>
      <c r="OQ839" s="341" t="s">
        <v>470</v>
      </c>
      <c r="OS839" s="243">
        <f>IF(OR839="Kopman",1.8,1)</f>
        <v>1</v>
      </c>
      <c r="OT839" s="176">
        <f>VLOOKUP(OQ839,$A$879:$F$2731,6,FALSE)</f>
        <v>23</v>
      </c>
      <c r="OU839" s="175" t="s">
        <v>61</v>
      </c>
      <c r="OV839" s="10">
        <f>OT839*1.5*OS839</f>
        <v>34.5</v>
      </c>
      <c r="OW839" s="10"/>
      <c r="OX839" s="229"/>
      <c r="OY839" s="175" t="s">
        <v>100</v>
      </c>
      <c r="OZ839" s="351" t="s">
        <v>993</v>
      </c>
      <c r="PB839" s="243">
        <f>IF(PA839="Kopman",1.8,1)</f>
        <v>1</v>
      </c>
      <c r="PC839" s="176">
        <f>VLOOKUP(OZ839,$A$879:$F$2731,6,FALSE)</f>
        <v>150</v>
      </c>
      <c r="PD839" s="175" t="s">
        <v>61</v>
      </c>
      <c r="PE839" s="10">
        <f>PC839*1.5*PB839</f>
        <v>225</v>
      </c>
      <c r="PF839" s="10"/>
      <c r="PG839" s="229"/>
      <c r="PH839" s="175" t="s">
        <v>100</v>
      </c>
      <c r="PI839" s="341" t="s">
        <v>993</v>
      </c>
      <c r="PK839" s="243">
        <f>IF(PJ839="Kopman",1.8,1)</f>
        <v>1</v>
      </c>
      <c r="PL839" s="176">
        <f>VLOOKUP(PI839,$A$879:$F$2731,6,FALSE)</f>
        <v>150</v>
      </c>
      <c r="PM839" s="175" t="s">
        <v>61</v>
      </c>
      <c r="PN839" s="10">
        <f>PL839*1.5*PK839</f>
        <v>225</v>
      </c>
      <c r="PO839" s="10"/>
      <c r="PP839" s="229"/>
      <c r="PQ839" s="175" t="s">
        <v>100</v>
      </c>
      <c r="PR839" s="341" t="s">
        <v>2839</v>
      </c>
      <c r="PT839" s="243">
        <f>IF(PS839="Kopman",1.8,1)</f>
        <v>1</v>
      </c>
      <c r="PU839" s="176">
        <f>VLOOKUP(PR839,$A$879:$F$2731,6,FALSE)</f>
        <v>160</v>
      </c>
      <c r="PV839" s="175" t="s">
        <v>61</v>
      </c>
      <c r="PW839" s="10">
        <f>PU839*1.5*PT839</f>
        <v>240</v>
      </c>
      <c r="PX839" s="10"/>
      <c r="PY839" s="229"/>
      <c r="PZ839" s="175" t="s">
        <v>100</v>
      </c>
      <c r="QA839" s="343" t="s">
        <v>1983</v>
      </c>
      <c r="QC839" s="243">
        <f>IF(QB839="Kopman",1.8,1)</f>
        <v>1</v>
      </c>
      <c r="QD839" s="176">
        <f>VLOOKUP(QA839,$A$879:$F$2731,6,FALSE)</f>
        <v>70</v>
      </c>
      <c r="QE839" s="175" t="s">
        <v>61</v>
      </c>
      <c r="QF839" s="10">
        <f>QD839*1.5*QC839</f>
        <v>105</v>
      </c>
      <c r="QG839" s="10"/>
      <c r="QH839" s="229"/>
      <c r="QI839" s="175" t="s">
        <v>100</v>
      </c>
      <c r="QJ839" s="349" t="s">
        <v>183</v>
      </c>
      <c r="QL839" s="243">
        <f>IF(QK839="Kopman",1.8,1)</f>
        <v>1</v>
      </c>
      <c r="QM839" s="176" t="e">
        <f>VLOOKUP(QJ839,$A$879:$F$2731,6,FALSE)</f>
        <v>#N/A</v>
      </c>
      <c r="QN839" s="175" t="s">
        <v>61</v>
      </c>
      <c r="QO839" s="10" t="e">
        <f>QM839*1.5*QL839</f>
        <v>#N/A</v>
      </c>
      <c r="QP839" s="10"/>
      <c r="QQ839" s="229"/>
      <c r="QR839" s="175" t="s">
        <v>100</v>
      </c>
      <c r="QS839" s="341" t="s">
        <v>615</v>
      </c>
      <c r="QU839" s="243">
        <f>IF(QT839="Kopman",1.8,1)</f>
        <v>1</v>
      </c>
      <c r="QV839" s="176">
        <f>VLOOKUP(QS839,$A$879:$F$2731,6,FALSE)</f>
        <v>66</v>
      </c>
      <c r="QW839" s="175" t="s">
        <v>61</v>
      </c>
      <c r="QX839" s="10">
        <f>QV839*1.5*QU839</f>
        <v>99</v>
      </c>
      <c r="QY839" s="10"/>
      <c r="QZ839" s="229"/>
      <c r="RA839" s="175" t="s">
        <v>100</v>
      </c>
      <c r="RB839" s="341" t="s">
        <v>423</v>
      </c>
      <c r="RD839" s="243">
        <f>IF(RC839="Kopman",1.8,1)</f>
        <v>1</v>
      </c>
      <c r="RE839" s="176">
        <f>VLOOKUP(RB839,$A$879:$F$2731,6,FALSE)</f>
        <v>157</v>
      </c>
      <c r="RF839" s="175" t="s">
        <v>61</v>
      </c>
      <c r="RG839" s="10">
        <f>RE839*1.5*RD839</f>
        <v>235.5</v>
      </c>
      <c r="RH839" s="10"/>
      <c r="RI839" s="229"/>
      <c r="RJ839" s="175" t="s">
        <v>100</v>
      </c>
      <c r="RK839" s="341" t="s">
        <v>1744</v>
      </c>
      <c r="RM839" s="243">
        <f>IF(RL839="Kopman",1.8,1)</f>
        <v>1</v>
      </c>
      <c r="RN839" s="176">
        <f>VLOOKUP(RK839,$A$879:$F$2731,6,FALSE)</f>
        <v>158</v>
      </c>
      <c r="RO839" s="175" t="s">
        <v>61</v>
      </c>
      <c r="RP839" s="10">
        <f>RN839*1.5*RM839</f>
        <v>237</v>
      </c>
      <c r="RQ839" s="10"/>
      <c r="RR839" s="229"/>
      <c r="RS839" s="175" t="s">
        <v>100</v>
      </c>
      <c r="RT839" s="349" t="s">
        <v>183</v>
      </c>
      <c r="RV839" s="243">
        <f>IF(RU839="Kopman",1.8,1)</f>
        <v>1</v>
      </c>
      <c r="RW839" s="176" t="e">
        <f>VLOOKUP(RT839,$A$879:$F$2731,6,FALSE)</f>
        <v>#N/A</v>
      </c>
      <c r="RX839" s="175" t="s">
        <v>61</v>
      </c>
      <c r="RY839" s="10" t="e">
        <f>RW839*1.5*RV839</f>
        <v>#N/A</v>
      </c>
      <c r="RZ839" s="10"/>
      <c r="SA839" s="235"/>
      <c r="SB839" s="175" t="s">
        <v>100</v>
      </c>
      <c r="SC839" s="341" t="s">
        <v>1984</v>
      </c>
      <c r="SE839" s="243">
        <f>IF(SD839="Kopman",1.8,1)</f>
        <v>1</v>
      </c>
      <c r="SF839" s="176">
        <f>VLOOKUP(SC839,$A$879:$F$2731,6,FALSE)</f>
        <v>135</v>
      </c>
      <c r="SG839" s="175" t="s">
        <v>61</v>
      </c>
      <c r="SH839" s="10">
        <f>SF839*1.5*SE839</f>
        <v>202.5</v>
      </c>
      <c r="SI839" s="10"/>
      <c r="SJ839" s="235"/>
      <c r="SK839" s="175" t="s">
        <v>100</v>
      </c>
      <c r="SL839" s="341" t="s">
        <v>725</v>
      </c>
      <c r="SN839" s="243">
        <f>IF(SM839="Kopman",1.8,1)</f>
        <v>1</v>
      </c>
      <c r="SO839" s="176">
        <f>VLOOKUP(SL839,$A$879:$F$2731,6,FALSE)</f>
        <v>153</v>
      </c>
      <c r="SP839" s="175" t="s">
        <v>61</v>
      </c>
      <c r="SQ839" s="10">
        <f>SO839*1.5*SN839</f>
        <v>229.5</v>
      </c>
      <c r="SR839" s="10"/>
      <c r="SS839" s="235"/>
      <c r="ST839" s="175" t="s">
        <v>100</v>
      </c>
      <c r="SU839" s="341" t="s">
        <v>1984</v>
      </c>
      <c r="SW839" s="243">
        <f>IF(SV839="Kopman",1.8,1)</f>
        <v>1</v>
      </c>
      <c r="SX839" s="176">
        <f>VLOOKUP(SU839,$A$879:$F$2731,6,FALSE)</f>
        <v>135</v>
      </c>
      <c r="SY839" s="175" t="s">
        <v>61</v>
      </c>
      <c r="SZ839" s="10">
        <f>SX839*1.5*SW839</f>
        <v>202.5</v>
      </c>
      <c r="TA839" s="10"/>
      <c r="TB839" s="235"/>
      <c r="TC839" s="175" t="s">
        <v>100</v>
      </c>
      <c r="TD839" s="349" t="s">
        <v>183</v>
      </c>
      <c r="TF839" s="243">
        <f>IF(TE839="Kopman",1.8,1)</f>
        <v>1</v>
      </c>
      <c r="TG839" s="176" t="e">
        <f>VLOOKUP(TD839,$A$879:$F$2731,6,FALSE)</f>
        <v>#N/A</v>
      </c>
      <c r="TH839" s="175" t="s">
        <v>61</v>
      </c>
      <c r="TI839" s="10" t="e">
        <f>TG839*1.5*TF839</f>
        <v>#N/A</v>
      </c>
      <c r="TK839" s="235"/>
      <c r="TL839" s="175" t="s">
        <v>100</v>
      </c>
      <c r="TM839" s="341" t="s">
        <v>2117</v>
      </c>
      <c r="TO839" s="243">
        <f>IF(TN839="Kopman",1.8,1)</f>
        <v>1</v>
      </c>
      <c r="TP839" s="176">
        <f>VLOOKUP(TM839,$A$879:$F$2731,6,FALSE)</f>
        <v>401</v>
      </c>
      <c r="TQ839" s="175" t="s">
        <v>61</v>
      </c>
      <c r="TR839" s="10">
        <f>TP839*1.5*TO839</f>
        <v>601.5</v>
      </c>
      <c r="TS839" s="10"/>
      <c r="TT839" s="235"/>
      <c r="TU839" s="175" t="s">
        <v>100</v>
      </c>
      <c r="TV839" s="341" t="s">
        <v>439</v>
      </c>
      <c r="TX839" s="243">
        <f>IF(TW839="Kopman",1.8,1)</f>
        <v>1</v>
      </c>
      <c r="TY839" s="176">
        <f>VLOOKUP(TV839,$A$879:$F$2731,6,FALSE)</f>
        <v>24</v>
      </c>
      <c r="TZ839" s="175" t="s">
        <v>61</v>
      </c>
      <c r="UA839" s="10">
        <f>TY839*1.5*TX839</f>
        <v>36</v>
      </c>
      <c r="UB839" s="10"/>
      <c r="UC839" s="235"/>
      <c r="UD839" s="175" t="s">
        <v>100</v>
      </c>
      <c r="UE839" s="341" t="s">
        <v>852</v>
      </c>
      <c r="UG839" s="243">
        <f>IF(UF839="Kopman",1.8,1)</f>
        <v>1</v>
      </c>
      <c r="UH839" s="176">
        <f>VLOOKUP(UE839,$A$879:$F$2731,6,FALSE)</f>
        <v>197</v>
      </c>
      <c r="UI839" s="175" t="s">
        <v>61</v>
      </c>
      <c r="UJ839" s="10">
        <f>UH839*1.5*UG839</f>
        <v>295.5</v>
      </c>
      <c r="UK839" s="10"/>
      <c r="UL839" s="235"/>
      <c r="UM839" s="175" t="s">
        <v>100</v>
      </c>
      <c r="UN839" s="349" t="s">
        <v>183</v>
      </c>
      <c r="UP839" s="243">
        <f>IF(UO839="Kopman",1.8,1)</f>
        <v>1</v>
      </c>
      <c r="UQ839" s="176" t="e">
        <f>VLOOKUP(UN839,$A$879:$F$2731,6,FALSE)</f>
        <v>#N/A</v>
      </c>
      <c r="UR839" s="175" t="s">
        <v>61</v>
      </c>
      <c r="US839" s="10" t="e">
        <f>UQ839*1.5*UP839</f>
        <v>#N/A</v>
      </c>
      <c r="UT839" s="10"/>
      <c r="UU839" s="235"/>
      <c r="UV839" s="175" t="s">
        <v>100</v>
      </c>
      <c r="UW839" s="341" t="s">
        <v>960</v>
      </c>
      <c r="UY839" s="243">
        <f>IF(UX839="Kopman",1.8,1)</f>
        <v>1</v>
      </c>
      <c r="UZ839" s="176">
        <f>VLOOKUP(UW839,$A$879:$F$2731,6,FALSE)</f>
        <v>181</v>
      </c>
      <c r="VA839" s="175" t="s">
        <v>61</v>
      </c>
      <c r="VB839" s="10">
        <f>UZ839*1.5*UY839</f>
        <v>271.5</v>
      </c>
      <c r="VC839" s="10"/>
      <c r="VD839" s="235"/>
      <c r="VE839" s="175" t="s">
        <v>100</v>
      </c>
      <c r="VF839" s="349" t="s">
        <v>183</v>
      </c>
      <c r="VH839" s="243">
        <f>IF(VG839="Kopman",1.8,1)</f>
        <v>1</v>
      </c>
      <c r="VI839" s="176" t="e">
        <f>VLOOKUP(VF839,$A$879:$F$2731,6,FALSE)</f>
        <v>#N/A</v>
      </c>
      <c r="VJ839" s="175" t="s">
        <v>61</v>
      </c>
      <c r="VK839" s="10" t="e">
        <f>VI839*1.5*VH839</f>
        <v>#N/A</v>
      </c>
      <c r="VL839" s="10"/>
      <c r="VM839" s="235"/>
      <c r="VN839" s="175" t="s">
        <v>100</v>
      </c>
      <c r="VO839" s="342" t="s">
        <v>852</v>
      </c>
      <c r="VP839" s="14" t="s">
        <v>1662</v>
      </c>
      <c r="VQ839" s="243">
        <f>IF(VP839="Kopman",1.8,1)</f>
        <v>1.8</v>
      </c>
      <c r="VR839" s="176">
        <f>VLOOKUP(VO839,$A$879:$F$2731,6,FALSE)</f>
        <v>197</v>
      </c>
      <c r="VS839" s="175" t="s">
        <v>61</v>
      </c>
      <c r="VT839" s="10">
        <f>VR839*1.5*VQ839</f>
        <v>531.9</v>
      </c>
      <c r="VU839" s="10"/>
      <c r="VV839" s="235"/>
      <c r="VW839" s="175" t="s">
        <v>100</v>
      </c>
      <c r="VX839" s="349" t="s">
        <v>183</v>
      </c>
      <c r="VZ839" s="243">
        <f>IF(VY839="Kopman",1.8,1)</f>
        <v>1</v>
      </c>
      <c r="WA839" s="176" t="e">
        <f>VLOOKUP(VX839,$A$879:$F$2731,6,FALSE)</f>
        <v>#N/A</v>
      </c>
      <c r="WB839" s="175" t="s">
        <v>61</v>
      </c>
      <c r="WC839" s="10" t="e">
        <f>WA839*1.5*VZ839</f>
        <v>#N/A</v>
      </c>
      <c r="WE839" s="235"/>
      <c r="WF839" s="175" t="s">
        <v>100</v>
      </c>
      <c r="WG839" s="341" t="s">
        <v>1961</v>
      </c>
      <c r="WI839" s="243">
        <f>IF(WH839="Kopman",1.8,1)</f>
        <v>1</v>
      </c>
      <c r="WJ839" s="176">
        <f>VLOOKUP(WG839,$A$879:$F$2731,6,FALSE)</f>
        <v>172</v>
      </c>
      <c r="WK839" s="175" t="s">
        <v>61</v>
      </c>
      <c r="WL839" s="10">
        <f>WJ839*1.5*WI839</f>
        <v>258</v>
      </c>
      <c r="WN839" s="235"/>
      <c r="WO839" s="175" t="s">
        <v>100</v>
      </c>
      <c r="WP839" s="341" t="s">
        <v>993</v>
      </c>
      <c r="WQ839" s="176"/>
      <c r="WR839" s="243">
        <f>IF(WQ839="Kopman",1.8,1)</f>
        <v>1</v>
      </c>
      <c r="WS839" s="176">
        <f>VLOOKUP(WP839,$A$879:$F$2731,6,FALSE)</f>
        <v>150</v>
      </c>
      <c r="WT839" s="175" t="s">
        <v>61</v>
      </c>
      <c r="WU839" s="10">
        <f>WS839*1.5*WR839</f>
        <v>225</v>
      </c>
      <c r="WV839" s="10"/>
      <c r="WW839" s="235"/>
      <c r="WX839" s="175" t="s">
        <v>100</v>
      </c>
      <c r="WY839" s="341" t="s">
        <v>1984</v>
      </c>
      <c r="XA839" s="243">
        <f>IF(WZ839="Kopman",1.8,1)</f>
        <v>1</v>
      </c>
      <c r="XB839" s="176">
        <f>VLOOKUP(WY839,$A$879:$F$2731,6,FALSE)</f>
        <v>135</v>
      </c>
      <c r="XC839" s="175" t="s">
        <v>61</v>
      </c>
      <c r="XD839" s="10">
        <f>XB839*1.5*XA839</f>
        <v>202.5</v>
      </c>
      <c r="XF839" s="235"/>
      <c r="XG839" s="175" t="s">
        <v>100</v>
      </c>
      <c r="XH839" s="351" t="s">
        <v>960</v>
      </c>
      <c r="XJ839" s="243">
        <f>IF(XI839="Kopman",1.8,1)</f>
        <v>1</v>
      </c>
      <c r="XK839" s="176">
        <f>VLOOKUP(XH839,$A$879:$F$2731,6,FALSE)</f>
        <v>181</v>
      </c>
      <c r="XL839" s="175" t="s">
        <v>61</v>
      </c>
      <c r="XM839" s="10">
        <f>XK839*1.5*XJ839</f>
        <v>271.5</v>
      </c>
      <c r="XO839" s="235"/>
      <c r="XP839" s="175" t="s">
        <v>100</v>
      </c>
      <c r="XQ839" s="341" t="s">
        <v>470</v>
      </c>
      <c r="XS839" s="243">
        <f>IF(XR839="Kopman",1.8,1)</f>
        <v>1</v>
      </c>
      <c r="XT839" s="176">
        <f>VLOOKUP(XQ839,$A$879:$F$2731,6,FALSE)</f>
        <v>23</v>
      </c>
      <c r="XU839" s="175" t="s">
        <v>61</v>
      </c>
      <c r="XV839" s="10">
        <f>XT839*1.5*XS839</f>
        <v>34.5</v>
      </c>
      <c r="XW839" s="10"/>
      <c r="XX839" s="235"/>
      <c r="XY839" s="175" t="s">
        <v>100</v>
      </c>
      <c r="XZ839" s="341" t="s">
        <v>423</v>
      </c>
      <c r="YB839" s="243">
        <f>IF(YA839="Kopman",1.8,1)</f>
        <v>1</v>
      </c>
      <c r="YC839" s="176">
        <f>VLOOKUP(XZ839,$A$879:$F$2731,6,FALSE)</f>
        <v>157</v>
      </c>
      <c r="YD839" s="175" t="s">
        <v>61</v>
      </c>
      <c r="YE839" s="10">
        <f>YC839*1.5*YB839</f>
        <v>235.5</v>
      </c>
      <c r="YG839" s="235"/>
      <c r="YH839" s="175" t="s">
        <v>100</v>
      </c>
      <c r="YI839" s="341" t="s">
        <v>3089</v>
      </c>
      <c r="YK839" s="243">
        <f>IF(YJ839="Kopman",1.8,1)</f>
        <v>1</v>
      </c>
      <c r="YL839" s="176">
        <f>VLOOKUP(YI839,$A$879:$F$2731,6,FALSE)</f>
        <v>40</v>
      </c>
      <c r="YM839" s="175" t="s">
        <v>61</v>
      </c>
      <c r="YN839" s="10">
        <f>YL839*1.5*YK839</f>
        <v>60</v>
      </c>
      <c r="YO839" s="10"/>
      <c r="YP839" s="235"/>
      <c r="YQ839" s="175" t="s">
        <v>100</v>
      </c>
      <c r="YR839" s="341" t="s">
        <v>1003</v>
      </c>
      <c r="YT839" s="243">
        <f>IF(YS839="Kopman",1.8,1)</f>
        <v>1</v>
      </c>
      <c r="YU839" s="176">
        <f>VLOOKUP(YR839,$A$879:$F$2731,6,FALSE)</f>
        <v>293</v>
      </c>
      <c r="YV839" s="175" t="s">
        <v>61</v>
      </c>
      <c r="YW839" s="10">
        <f>YU839*1.5*YT839</f>
        <v>439.5</v>
      </c>
      <c r="YY839" s="235"/>
      <c r="YZ839" s="175" t="s">
        <v>100</v>
      </c>
      <c r="ZA839" s="341" t="s">
        <v>439</v>
      </c>
      <c r="ZC839" s="243">
        <f>IF(ZB839="Kopman",1.8,1)</f>
        <v>1</v>
      </c>
      <c r="ZD839" s="176">
        <f>VLOOKUP(ZA839,$A$879:$F$2731,6,FALSE)</f>
        <v>24</v>
      </c>
      <c r="ZE839" s="175" t="s">
        <v>61</v>
      </c>
      <c r="ZF839" s="10">
        <f>ZD839*1.5*ZC839</f>
        <v>36</v>
      </c>
      <c r="ZH839" s="235"/>
      <c r="ZI839" s="175" t="s">
        <v>100</v>
      </c>
      <c r="ZJ839" s="341" t="s">
        <v>1984</v>
      </c>
      <c r="ZL839" s="243">
        <f>IF(ZK839="Kopman",1.8,1)</f>
        <v>1</v>
      </c>
      <c r="ZM839" s="176">
        <f>VLOOKUP(ZJ839,$A$879:$F$2731,6,FALSE)</f>
        <v>135</v>
      </c>
      <c r="ZN839" s="175" t="s">
        <v>61</v>
      </c>
      <c r="ZO839" s="10">
        <f>ZM839*1.5*ZL839</f>
        <v>202.5</v>
      </c>
      <c r="ZQ839" s="235"/>
      <c r="ZR839" s="175" t="s">
        <v>100</v>
      </c>
      <c r="ZS839" s="341" t="s">
        <v>536</v>
      </c>
      <c r="ZU839" s="243">
        <f>IF(ZT839="Kopman",1.8,1)</f>
        <v>1</v>
      </c>
      <c r="ZV839" s="176">
        <f>VLOOKUP(ZS839,$A$879:$F$2731,6,FALSE)</f>
        <v>197</v>
      </c>
      <c r="ZW839" s="175" t="s">
        <v>61</v>
      </c>
      <c r="ZX839" s="10">
        <f>ZV839*1.5*ZU839</f>
        <v>295.5</v>
      </c>
      <c r="ZY839" s="10"/>
      <c r="ZZ839" s="235"/>
      <c r="AAA839" s="175" t="s">
        <v>100</v>
      </c>
      <c r="AAB839" s="341" t="s">
        <v>1707</v>
      </c>
      <c r="AAD839" s="243">
        <f>IF(AAC839="Kopman",1.8,1)</f>
        <v>1</v>
      </c>
      <c r="AAE839" s="176">
        <f>VLOOKUP(AAB839,$A$879:$F$2731,6,FALSE)</f>
        <v>55</v>
      </c>
      <c r="AAF839" s="175" t="s">
        <v>61</v>
      </c>
      <c r="AAG839" s="10">
        <f>AAE839*1.5*AAD839</f>
        <v>82.5</v>
      </c>
      <c r="AAH839" s="10"/>
      <c r="AAI839" s="235"/>
      <c r="AAJ839" s="175" t="s">
        <v>100</v>
      </c>
      <c r="AAK839" s="75" t="s">
        <v>183</v>
      </c>
      <c r="AAM839" s="243">
        <f>IF(AAL839="Kopman",1.8,1)</f>
        <v>1</v>
      </c>
      <c r="AAN839" s="176" t="e">
        <f>VLOOKUP(AAK839,$A$879:$F$2731,6,FALSE)</f>
        <v>#N/A</v>
      </c>
      <c r="AAO839" s="175" t="s">
        <v>61</v>
      </c>
      <c r="AAP839" s="10" t="e">
        <f>AAN839*1.5*AAM839</f>
        <v>#N/A</v>
      </c>
      <c r="AAQ839" s="10"/>
      <c r="AAR839" s="235"/>
      <c r="AAS839" s="175" t="s">
        <v>100</v>
      </c>
      <c r="AAT839" s="341" t="s">
        <v>2577</v>
      </c>
      <c r="AAV839" s="243">
        <f>IF(AAU839="Kopman",1.8,1)</f>
        <v>1</v>
      </c>
      <c r="AAW839" s="176">
        <f>VLOOKUP(AAT839,$A$879:$F$2731,6,FALSE)</f>
        <v>101</v>
      </c>
      <c r="AAX839" s="175" t="s">
        <v>61</v>
      </c>
      <c r="AAY839" s="10">
        <f>AAW839*1.5*AAV839</f>
        <v>151.5</v>
      </c>
      <c r="AAZ839" s="10"/>
      <c r="ABA839" s="235"/>
      <c r="ABB839" s="175" t="s">
        <v>100</v>
      </c>
      <c r="ABC839" s="355" t="s">
        <v>1984</v>
      </c>
      <c r="ABE839" s="243">
        <f>IF(ABD839="Kopman",1.8,1)</f>
        <v>1</v>
      </c>
      <c r="ABF839" s="176">
        <f>VLOOKUP(ABC839,$A$879:$F$2731,6,FALSE)</f>
        <v>135</v>
      </c>
      <c r="ABG839" s="175" t="s">
        <v>61</v>
      </c>
      <c r="ABH839" s="10">
        <f>ABF839*1.5*ABE839</f>
        <v>202.5</v>
      </c>
      <c r="ABI839" s="10"/>
      <c r="ABJ839" s="235"/>
      <c r="ABK839" s="175" t="s">
        <v>100</v>
      </c>
      <c r="ABL839" s="341" t="s">
        <v>423</v>
      </c>
      <c r="ABN839" s="243">
        <f>IF(ABM839="Kopman",1.8,1)</f>
        <v>1</v>
      </c>
      <c r="ABO839" s="176">
        <f>VLOOKUP(ABL839,$A$879:$F$2731,6,FALSE)</f>
        <v>157</v>
      </c>
      <c r="ABP839" s="175" t="s">
        <v>61</v>
      </c>
      <c r="ABQ839" s="10">
        <f>ABO839*1.5*ABN839</f>
        <v>235.5</v>
      </c>
      <c r="ABR839" s="10"/>
      <c r="ABS839" s="235"/>
      <c r="ABT839" s="175" t="s">
        <v>100</v>
      </c>
      <c r="ABU839" s="75" t="s">
        <v>183</v>
      </c>
      <c r="ABW839" s="243">
        <f>IF(ABV839="Kopman",1.8,1)</f>
        <v>1</v>
      </c>
      <c r="ABX839" s="176" t="e">
        <f>VLOOKUP(ABU839,$A$879:$F$2731,6,FALSE)</f>
        <v>#N/A</v>
      </c>
      <c r="ABY839" s="175" t="s">
        <v>61</v>
      </c>
      <c r="ABZ839" s="10" t="e">
        <f>ABX839*1.5*ABW839</f>
        <v>#N/A</v>
      </c>
      <c r="ACA839" s="10"/>
      <c r="ACB839" s="235"/>
      <c r="ACC839" s="175" t="s">
        <v>100</v>
      </c>
      <c r="ACD839" s="75" t="s">
        <v>183</v>
      </c>
      <c r="ACF839" s="243">
        <f>IF(ACE839="Kopman",1.8,1)</f>
        <v>1</v>
      </c>
      <c r="ACG839" s="176" t="e">
        <f>VLOOKUP(ACD839,$A$879:$F$2731,6,FALSE)</f>
        <v>#N/A</v>
      </c>
      <c r="ACH839" s="175" t="s">
        <v>61</v>
      </c>
      <c r="ACI839" s="10" t="e">
        <f>ACG839*1.5*ACF839</f>
        <v>#N/A</v>
      </c>
      <c r="ACJ839" s="10"/>
      <c r="ACK839" s="235"/>
      <c r="ACL839" s="175" t="s">
        <v>100</v>
      </c>
      <c r="ACM839" s="75" t="s">
        <v>183</v>
      </c>
      <c r="ACO839" s="243">
        <f>IF(ACN839="Kopman",1.8,1)</f>
        <v>1</v>
      </c>
      <c r="ACP839" s="176" t="e">
        <f>VLOOKUP(ACM839,$A$879:$F$2731,6,FALSE)</f>
        <v>#N/A</v>
      </c>
      <c r="ACQ839" s="175" t="s">
        <v>61</v>
      </c>
      <c r="ACR839" s="10" t="e">
        <f>ACP839*1.5*ACO839</f>
        <v>#N/A</v>
      </c>
      <c r="ACS839" s="10"/>
      <c r="ACT839" s="235"/>
      <c r="ACU839" s="175" t="s">
        <v>100</v>
      </c>
      <c r="ACV839" s="75" t="s">
        <v>183</v>
      </c>
      <c r="ACX839" s="243">
        <f>IF(ACW839="Kopman",1.8,1)</f>
        <v>1</v>
      </c>
      <c r="ACY839" s="176" t="e">
        <f>VLOOKUP(ACV839,$A$879:$F$2731,6,FALSE)</f>
        <v>#N/A</v>
      </c>
      <c r="ACZ839" s="175" t="s">
        <v>61</v>
      </c>
      <c r="ADA839" s="10" t="e">
        <f>ACY839*1.5*ACX839</f>
        <v>#N/A</v>
      </c>
      <c r="ADB839" s="10"/>
      <c r="ADC839" s="235"/>
      <c r="ADD839" s="175" t="s">
        <v>100</v>
      </c>
      <c r="ADE839" s="341" t="s">
        <v>423</v>
      </c>
      <c r="ADG839" s="243">
        <f>IF(ADF839="Kopman",1.8,1)</f>
        <v>1</v>
      </c>
      <c r="ADH839" s="176">
        <f>VLOOKUP(ADE839,$A$879:$F$2731,6,FALSE)</f>
        <v>157</v>
      </c>
      <c r="ADI839" s="175" t="s">
        <v>61</v>
      </c>
      <c r="ADJ839" s="10">
        <f>ADH839*1.5*ADG839</f>
        <v>235.5</v>
      </c>
      <c r="ADL839" s="235"/>
      <c r="ADM839" s="175" t="s">
        <v>100</v>
      </c>
      <c r="ADN839" s="75" t="s">
        <v>183</v>
      </c>
      <c r="ADP839" s="243">
        <f>IF(ADO839="Kopman",1.8,1)</f>
        <v>1</v>
      </c>
      <c r="ADQ839" s="176" t="e">
        <f>VLOOKUP(ADN839,$A$879:$F$2731,6,FALSE)</f>
        <v>#N/A</v>
      </c>
      <c r="ADR839" s="175" t="s">
        <v>61</v>
      </c>
      <c r="ADS839" s="10" t="e">
        <f>ADQ839*1.5*ADP839</f>
        <v>#N/A</v>
      </c>
      <c r="ADT839" s="10"/>
      <c r="ADU839" s="235"/>
      <c r="ADV839" s="175" t="s">
        <v>100</v>
      </c>
      <c r="ADW839" s="341" t="s">
        <v>615</v>
      </c>
      <c r="ADY839" s="243">
        <f>IF(ADX839="Kopman",1.8,1)</f>
        <v>1</v>
      </c>
      <c r="ADZ839" s="176">
        <f>VLOOKUP(ADW839,$A$879:$F$2731,6,FALSE)</f>
        <v>66</v>
      </c>
      <c r="AEA839" s="175" t="s">
        <v>61</v>
      </c>
      <c r="AEB839" s="10">
        <f>ADZ839*1.5*ADY839</f>
        <v>99</v>
      </c>
      <c r="AED839" s="235"/>
      <c r="AEE839" s="175" t="s">
        <v>100</v>
      </c>
      <c r="AEF839" s="75" t="s">
        <v>183</v>
      </c>
      <c r="AEH839" s="243">
        <f>IF(AEG839="Kopman",1.8,1)</f>
        <v>1</v>
      </c>
      <c r="AEI839" s="176" t="e">
        <f>VLOOKUP(AEF839,$A$879:$F$2731,6,FALSE)</f>
        <v>#N/A</v>
      </c>
      <c r="AEJ839" s="175" t="s">
        <v>61</v>
      </c>
      <c r="AEK839" s="10" t="e">
        <f>AEI839*1.5*AEH839</f>
        <v>#N/A</v>
      </c>
      <c r="AEM839" s="235"/>
      <c r="AEN839" s="175" t="s">
        <v>100</v>
      </c>
      <c r="AEO839" s="75" t="s">
        <v>183</v>
      </c>
      <c r="AEQ839" s="243">
        <f>IF(AEP839="Kopman",1.8,1)</f>
        <v>1</v>
      </c>
      <c r="AER839" s="176" t="e">
        <f>VLOOKUP(AEO839,$A$879:$F$2731,6,FALSE)</f>
        <v>#N/A</v>
      </c>
      <c r="AES839" s="175" t="s">
        <v>61</v>
      </c>
      <c r="AET839" s="10" t="e">
        <f>AER839*1.5*AEQ839</f>
        <v>#N/A</v>
      </c>
      <c r="AEV839" s="235"/>
      <c r="AEW839" s="175" t="s">
        <v>100</v>
      </c>
      <c r="AEX839" s="75" t="s">
        <v>183</v>
      </c>
      <c r="AEZ839" s="243">
        <f>IF(AEY839="Kopman",1.8,1)</f>
        <v>1</v>
      </c>
      <c r="AFA839" s="176" t="e">
        <f>VLOOKUP(AEX839,$A$879:$F$2731,6,FALSE)</f>
        <v>#N/A</v>
      </c>
      <c r="AFB839" s="175" t="s">
        <v>61</v>
      </c>
      <c r="AFC839" s="10" t="e">
        <f>AFA839*1.5*AEZ839</f>
        <v>#N/A</v>
      </c>
      <c r="AFD839" s="10"/>
      <c r="AFE839" s="235"/>
      <c r="AFF839" s="175" t="s">
        <v>100</v>
      </c>
      <c r="AFG839" s="75" t="s">
        <v>183</v>
      </c>
      <c r="AFI839" s="243">
        <f>IF(AFH839="Kopman",1.8,1)</f>
        <v>1</v>
      </c>
      <c r="AFJ839" s="176" t="e">
        <f>VLOOKUP(AFG839,$A$879:$F$2731,6,FALSE)</f>
        <v>#N/A</v>
      </c>
      <c r="AFK839" s="175" t="s">
        <v>61</v>
      </c>
      <c r="AFL839" s="10" t="e">
        <f>AFJ839*1.5*AFI839</f>
        <v>#N/A</v>
      </c>
      <c r="AFM839" s="10"/>
      <c r="AFN839" s="235"/>
      <c r="AFO839" s="175" t="s">
        <v>100</v>
      </c>
      <c r="AFP839" s="75" t="s">
        <v>183</v>
      </c>
      <c r="AFR839" s="243">
        <f>IF(AFQ839="Kopman",1.8,1)</f>
        <v>1</v>
      </c>
      <c r="AFS839" s="176" t="e">
        <f>VLOOKUP(AFP839,$A$879:$F$2731,6,FALSE)</f>
        <v>#N/A</v>
      </c>
      <c r="AFT839" s="175" t="s">
        <v>61</v>
      </c>
      <c r="AFU839" s="10" t="e">
        <f>AFS839*1.5*AFR839</f>
        <v>#N/A</v>
      </c>
      <c r="AFV839" s="10"/>
      <c r="AFW839" s="235"/>
      <c r="AFX839" s="175" t="s">
        <v>100</v>
      </c>
      <c r="AFY839" s="341" t="s">
        <v>993</v>
      </c>
      <c r="AGA839" s="243">
        <f>IF(AFZ839="Kopman",1.8,1)</f>
        <v>1</v>
      </c>
      <c r="AGB839" s="176">
        <f>VLOOKUP(AFY839,$A$879:$F$2731,6,FALSE)</f>
        <v>150</v>
      </c>
      <c r="AGC839" s="175" t="s">
        <v>61</v>
      </c>
      <c r="AGD839" s="10">
        <f>AGB839*1.5*AGA839</f>
        <v>225</v>
      </c>
      <c r="AGE839" s="10"/>
      <c r="AGF839" s="235"/>
      <c r="AGG839" s="175" t="s">
        <v>100</v>
      </c>
      <c r="AGH839" s="341" t="s">
        <v>1961</v>
      </c>
      <c r="AGJ839" s="243">
        <f>IF(AGI839="Kopman",1.8,1)</f>
        <v>1</v>
      </c>
      <c r="AGK839" s="176">
        <f>VLOOKUP(AGH839,$A$879:$F$2731,6,FALSE)</f>
        <v>172</v>
      </c>
      <c r="AGL839" s="175" t="s">
        <v>61</v>
      </c>
      <c r="AGM839" s="10">
        <f>AGK839*1.5*AGJ839</f>
        <v>258</v>
      </c>
      <c r="AGN839" s="10"/>
      <c r="AGO839" s="235"/>
      <c r="AGP839" s="175" t="s">
        <v>100</v>
      </c>
      <c r="AGQ839" s="341" t="s">
        <v>485</v>
      </c>
      <c r="AGS839" s="243">
        <f>IF(AGR839="Kopman",1.8,1)</f>
        <v>1</v>
      </c>
      <c r="AGT839" s="176">
        <f>VLOOKUP(AGQ839,$A$879:$F$2731,6,FALSE)</f>
        <v>13</v>
      </c>
      <c r="AGU839" s="175" t="s">
        <v>61</v>
      </c>
      <c r="AGV839" s="10">
        <f>AGT839*1.5*AGS839</f>
        <v>19.5</v>
      </c>
      <c r="AGW839" s="10"/>
      <c r="AGX839" s="235"/>
      <c r="AGY839" s="175" t="s">
        <v>100</v>
      </c>
      <c r="AGZ839" s="341" t="s">
        <v>846</v>
      </c>
      <c r="AHB839" s="243">
        <f>IF(AHA839="Kopman",1.8,1)</f>
        <v>1</v>
      </c>
      <c r="AHC839" s="176">
        <f>VLOOKUP(AGZ839,$A$879:$F$2731,6,FALSE)</f>
        <v>208</v>
      </c>
      <c r="AHD839" s="175" t="s">
        <v>61</v>
      </c>
      <c r="AHE839" s="10">
        <f>AHC839*1.5*AHB839</f>
        <v>312</v>
      </c>
      <c r="AHF839" s="10"/>
      <c r="AHG839" s="235"/>
      <c r="AHH839" s="175" t="s">
        <v>100</v>
      </c>
      <c r="AHI839" s="400" t="s">
        <v>1961</v>
      </c>
      <c r="AHJ839" s="14" t="s">
        <v>1662</v>
      </c>
      <c r="AHK839" s="243">
        <f>IF(AHJ839="Kopman",1.8,1)</f>
        <v>1.8</v>
      </c>
      <c r="AHL839" s="176">
        <f>VLOOKUP(AHI839,$A$879:$F$2731,6,FALSE)</f>
        <v>172</v>
      </c>
      <c r="AHM839" s="175" t="s">
        <v>61</v>
      </c>
      <c r="AHN839" s="10">
        <f>AHL839*1.5*AHK839</f>
        <v>464.40000000000003</v>
      </c>
      <c r="AHO839" s="10"/>
      <c r="AHP839" s="235"/>
      <c r="AHQ839" s="175" t="s">
        <v>100</v>
      </c>
      <c r="AHR839" s="341" t="s">
        <v>2333</v>
      </c>
      <c r="AHT839" s="243">
        <f>IF(AHS839="Kopman",1.8,1)</f>
        <v>1</v>
      </c>
      <c r="AHU839" s="176">
        <f>VLOOKUP(AHR839,$A$879:$F$2731,6,FALSE)</f>
        <v>0</v>
      </c>
      <c r="AHV839" s="175" t="s">
        <v>61</v>
      </c>
      <c r="AHW839" s="10">
        <f>AHU839*1.5*AHT839</f>
        <v>0</v>
      </c>
      <c r="AHX839" s="10"/>
      <c r="AHY839" s="235"/>
      <c r="AHZ839" s="175" t="s">
        <v>100</v>
      </c>
      <c r="AIA839" s="341" t="s">
        <v>993</v>
      </c>
      <c r="AIC839" s="243">
        <f>IF(AIB839="Kopman",1.8,1)</f>
        <v>1</v>
      </c>
      <c r="AID839" s="176">
        <f>VLOOKUP(AIA839,$A$879:$F$2731,6,FALSE)</f>
        <v>150</v>
      </c>
      <c r="AIE839" s="175" t="s">
        <v>61</v>
      </c>
      <c r="AIF839" s="10">
        <f>AID839*1.5*AIC839</f>
        <v>225</v>
      </c>
      <c r="AIG839" s="10"/>
      <c r="AIH839" s="235"/>
      <c r="AII839" s="175" t="s">
        <v>100</v>
      </c>
      <c r="AIJ839" s="341" t="s">
        <v>1961</v>
      </c>
      <c r="AIL839" s="243">
        <f>IF(AIK839="Kopman",1.8,1)</f>
        <v>1</v>
      </c>
      <c r="AIM839" s="176">
        <f>VLOOKUP(AIJ839,$A$879:$F$2731,6,FALSE)</f>
        <v>172</v>
      </c>
      <c r="AIN839" s="175" t="s">
        <v>61</v>
      </c>
      <c r="AIO839" s="10">
        <f>AIM839*1.5*AIL839</f>
        <v>258</v>
      </c>
      <c r="AIP839" s="10"/>
      <c r="AIQ839" s="235"/>
      <c r="AIR839" s="175" t="s">
        <v>100</v>
      </c>
      <c r="AIS839" s="341" t="s">
        <v>993</v>
      </c>
      <c r="AIU839" s="243">
        <f>IF(AIT839="Kopman",1.8,1)</f>
        <v>1</v>
      </c>
      <c r="AIV839" s="176">
        <f>VLOOKUP(AIS839,$A$879:$F$2731,6,FALSE)</f>
        <v>150</v>
      </c>
      <c r="AIW839" s="175" t="s">
        <v>61</v>
      </c>
      <c r="AIX839" s="10">
        <f>AIV839*1.5*AIU839</f>
        <v>225</v>
      </c>
      <c r="AIY839" s="10"/>
      <c r="AIZ839" s="235"/>
      <c r="AJA839" s="175" t="s">
        <v>100</v>
      </c>
      <c r="AJB839" s="351" t="s">
        <v>1961</v>
      </c>
      <c r="AJD839" s="243">
        <f>IF(AJC839="Kopman",1.8,1)</f>
        <v>1</v>
      </c>
      <c r="AJE839" s="176">
        <f>VLOOKUP(AJB839,$A$879:$F$2731,6,FALSE)</f>
        <v>172</v>
      </c>
      <c r="AJF839" s="175" t="s">
        <v>61</v>
      </c>
      <c r="AJG839" s="10">
        <f>AJE839*1.5*AJD839</f>
        <v>258</v>
      </c>
      <c r="AJH839" s="10"/>
      <c r="AJI839" s="235"/>
      <c r="AJJ839" s="175" t="s">
        <v>100</v>
      </c>
      <c r="AJK839" s="341" t="s">
        <v>1961</v>
      </c>
      <c r="AJM839" s="243">
        <f>IF(AJL839="Kopman",1.8,1)</f>
        <v>1</v>
      </c>
      <c r="AJN839" s="176">
        <f>VLOOKUP(AJK839,$A$879:$F$2731,6,FALSE)</f>
        <v>172</v>
      </c>
      <c r="AJO839" s="175" t="s">
        <v>61</v>
      </c>
      <c r="AJP839" s="10">
        <f>AJN839*1.5*AJM839</f>
        <v>258</v>
      </c>
      <c r="AJQ839" s="10"/>
      <c r="AJR839" s="235"/>
      <c r="AJS839" s="175" t="s">
        <v>100</v>
      </c>
      <c r="AJT839" s="347" t="s">
        <v>2577</v>
      </c>
      <c r="AJV839" s="243">
        <f>IF(AJU839="Kopman",1.8,1)</f>
        <v>1</v>
      </c>
      <c r="AJW839" s="176">
        <f>VLOOKUP(AJT839,$A$879:$F$2731,6,FALSE)</f>
        <v>101</v>
      </c>
      <c r="AJX839" s="175" t="s">
        <v>61</v>
      </c>
      <c r="AJY839" s="10">
        <f>AJW839*1.5*AJV839</f>
        <v>151.5</v>
      </c>
      <c r="AJZ839" s="10"/>
      <c r="AKA839" s="235"/>
      <c r="AKB839" s="175" t="s">
        <v>100</v>
      </c>
      <c r="AKC839" s="341" t="s">
        <v>993</v>
      </c>
      <c r="AKE839" s="243">
        <f>IF(AKD839="Kopman",1.8,1)</f>
        <v>1</v>
      </c>
      <c r="AKF839" s="176">
        <f>VLOOKUP(AKC839,$A$879:$F$2731,6,FALSE)</f>
        <v>150</v>
      </c>
      <c r="AKG839" s="175" t="s">
        <v>61</v>
      </c>
      <c r="AKH839" s="10">
        <f>AKF839*1.5*AKE839</f>
        <v>225</v>
      </c>
      <c r="AKI839" s="10"/>
      <c r="AKJ839" s="235"/>
      <c r="AKK839" s="175" t="s">
        <v>100</v>
      </c>
      <c r="AKL839" s="341" t="s">
        <v>470</v>
      </c>
      <c r="AKN839" s="243">
        <f>IF(AKM839="Kopman",1.8,1)</f>
        <v>1</v>
      </c>
      <c r="AKO839" s="176">
        <f>VLOOKUP(AKL839,$A$879:$F$2731,6,FALSE)</f>
        <v>23</v>
      </c>
      <c r="AKP839" s="175" t="s">
        <v>61</v>
      </c>
      <c r="AKQ839" s="10">
        <f>AKO839*1.5*AKN839</f>
        <v>34.5</v>
      </c>
      <c r="AKR839" s="10"/>
      <c r="AKS839" s="235"/>
      <c r="AKT839" s="175" t="s">
        <v>100</v>
      </c>
      <c r="AKU839" s="341" t="s">
        <v>993</v>
      </c>
      <c r="AKW839" s="243">
        <f>IF(AKV839="Kopman",1.8,1)</f>
        <v>1</v>
      </c>
      <c r="AKX839" s="176">
        <f>VLOOKUP(AKU839,$A$879:$F$2731,6,FALSE)</f>
        <v>150</v>
      </c>
      <c r="AKY839" s="175" t="s">
        <v>61</v>
      </c>
      <c r="AKZ839" s="10">
        <f>AKX839*1.5*AKW839</f>
        <v>225</v>
      </c>
      <c r="ALA839" s="10"/>
      <c r="ALB839" s="235"/>
      <c r="ALC839" s="175" t="s">
        <v>100</v>
      </c>
      <c r="ALD839" s="341" t="s">
        <v>993</v>
      </c>
      <c r="ALF839" s="243">
        <f>IF(ALE839="Kopman",1.8,1)</f>
        <v>1</v>
      </c>
      <c r="ALG839" s="176">
        <f>VLOOKUP(ALD839,$A$879:$F$2731,6,FALSE)</f>
        <v>150</v>
      </c>
      <c r="ALH839" s="175" t="s">
        <v>61</v>
      </c>
      <c r="ALI839" s="10">
        <f>ALG839*1.5*ALF839</f>
        <v>225</v>
      </c>
      <c r="ALJ839" s="10"/>
      <c r="ALK839" s="235"/>
      <c r="ALL839" s="175" t="s">
        <v>100</v>
      </c>
      <c r="ALM839" s="341" t="s">
        <v>1984</v>
      </c>
      <c r="ALO839" s="243">
        <f>IF(ALN839="Kopman",1.8,1)</f>
        <v>1</v>
      </c>
      <c r="ALP839" s="176">
        <f>VLOOKUP(ALM839,$A$879:$F$2731,6,FALSE)</f>
        <v>135</v>
      </c>
      <c r="ALQ839" s="175" t="s">
        <v>61</v>
      </c>
      <c r="ALR839" s="10">
        <f>ALP839*1.5*ALO839</f>
        <v>202.5</v>
      </c>
      <c r="ALS839" s="10"/>
      <c r="ALT839" s="235"/>
      <c r="ALU839" s="175" t="s">
        <v>100</v>
      </c>
      <c r="ALV839" s="341" t="s">
        <v>2117</v>
      </c>
      <c r="ALX839" s="243">
        <f>IF(ALW839="Kopman",1.8,1)</f>
        <v>1</v>
      </c>
      <c r="ALY839" s="176">
        <f>VLOOKUP(ALV839,$A$879:$F$2731,6,FALSE)</f>
        <v>401</v>
      </c>
      <c r="ALZ839" s="175" t="s">
        <v>61</v>
      </c>
      <c r="AMA839" s="10">
        <f>ALY839*1.5*ALX839</f>
        <v>601.5</v>
      </c>
      <c r="AMB839" s="10"/>
      <c r="AMC839" s="235"/>
      <c r="AMD839" s="175" t="s">
        <v>100</v>
      </c>
      <c r="AME839" s="401" t="s">
        <v>1961</v>
      </c>
      <c r="AMG839" s="243">
        <f>IF(AMF839="Kopman",1.8,1)</f>
        <v>1</v>
      </c>
      <c r="AMH839" s="176">
        <f>VLOOKUP(AME839,$A$879:$F$2731,6,FALSE)</f>
        <v>172</v>
      </c>
      <c r="AMI839" s="175" t="s">
        <v>61</v>
      </c>
      <c r="AMJ839" s="10">
        <f>AMH839*1.5*AMG839</f>
        <v>258</v>
      </c>
      <c r="AMK839" s="10"/>
      <c r="AML839" s="235"/>
      <c r="AMM839" s="175" t="s">
        <v>100</v>
      </c>
      <c r="AMN839" s="343" t="s">
        <v>993</v>
      </c>
      <c r="AMP839" s="243">
        <f>IF(AMO839="Kopman",1.8,1)</f>
        <v>1</v>
      </c>
      <c r="AMQ839" s="176">
        <f>VLOOKUP(AMN839,$A$879:$F$2731,6,FALSE)</f>
        <v>150</v>
      </c>
      <c r="AMR839" s="175" t="s">
        <v>61</v>
      </c>
      <c r="AMS839" s="10">
        <f>AMQ839*1.5*AMP839</f>
        <v>225</v>
      </c>
      <c r="AMT839" s="10"/>
      <c r="AMU839" s="235"/>
      <c r="AMV839" s="175" t="s">
        <v>100</v>
      </c>
      <c r="AMW839" s="341" t="s">
        <v>993</v>
      </c>
      <c r="AMY839" s="243">
        <f>IF(AMX839="Kopman",1.8,1)</f>
        <v>1</v>
      </c>
      <c r="AMZ839" s="176">
        <f>VLOOKUP(AMW839,$A$879:$F$2731,6,FALSE)</f>
        <v>150</v>
      </c>
      <c r="ANA839" s="175" t="s">
        <v>61</v>
      </c>
      <c r="ANB839" s="10">
        <f>AMZ839*1.5*AMY839</f>
        <v>225</v>
      </c>
      <c r="ANC839" s="10"/>
      <c r="AND839" s="235"/>
      <c r="ANE839" s="175" t="s">
        <v>100</v>
      </c>
      <c r="ANF839" s="341" t="s">
        <v>993</v>
      </c>
      <c r="ANH839" s="243">
        <f>IF(ANG839="Kopman",1.8,1)</f>
        <v>1</v>
      </c>
      <c r="ANI839" s="176">
        <f>VLOOKUP(ANF839,$A$879:$F$2731,6,FALSE)</f>
        <v>150</v>
      </c>
      <c r="ANJ839" s="175" t="s">
        <v>61</v>
      </c>
      <c r="ANK839" s="10">
        <f>ANI839*1.5*ANH839</f>
        <v>225</v>
      </c>
      <c r="ANL839" s="10"/>
      <c r="ANM839" s="235"/>
      <c r="ANN839" s="175" t="s">
        <v>100</v>
      </c>
      <c r="ANO839" s="351" t="s">
        <v>993</v>
      </c>
      <c r="ANQ839" s="243">
        <f>IF(ANP839="Kopman",1.8,1)</f>
        <v>1</v>
      </c>
      <c r="ANR839" s="176">
        <f>VLOOKUP(ANO839,$A$879:$F$2731,6,FALSE)</f>
        <v>150</v>
      </c>
      <c r="ANS839" s="175" t="s">
        <v>61</v>
      </c>
      <c r="ANT839" s="10">
        <f>ANR839*1.5*ANQ839</f>
        <v>225</v>
      </c>
      <c r="ANU839" s="10"/>
      <c r="ANV839" s="235"/>
      <c r="ANW839" s="175" t="s">
        <v>100</v>
      </c>
      <c r="ANX839" s="341" t="s">
        <v>1984</v>
      </c>
      <c r="ANZ839" s="243">
        <f>IF(ANY839="Kopman",1.8,1)</f>
        <v>1</v>
      </c>
      <c r="AOA839" s="176">
        <f>VLOOKUP(ANX839,$A$879:$F$2731,6,FALSE)</f>
        <v>135</v>
      </c>
      <c r="AOB839" s="175" t="s">
        <v>61</v>
      </c>
      <c r="AOC839" s="10">
        <f>AOA839*1.5*ANZ839</f>
        <v>202.5</v>
      </c>
      <c r="AOD839" s="10"/>
      <c r="AOE839" s="235"/>
      <c r="AOF839" s="175" t="s">
        <v>100</v>
      </c>
      <c r="AOG839" s="75" t="s">
        <v>183</v>
      </c>
      <c r="AOI839" s="243">
        <f>IF(AOH839="Kopman",1.8,1)</f>
        <v>1</v>
      </c>
      <c r="AOJ839" s="176" t="e">
        <f>VLOOKUP(AOG839,$A$879:$F$2731,6,FALSE)</f>
        <v>#N/A</v>
      </c>
      <c r="AOK839" s="175" t="s">
        <v>61</v>
      </c>
      <c r="AOL839" s="10" t="e">
        <f>AOJ839*1.5*AOI839</f>
        <v>#N/A</v>
      </c>
      <c r="AOM839" s="10"/>
      <c r="AON839" s="235"/>
      <c r="AOO839" s="175" t="s">
        <v>100</v>
      </c>
      <c r="AOP839" s="341" t="s">
        <v>615</v>
      </c>
      <c r="AOR839" s="243">
        <f>IF(AOQ839="Kopman",1.8,1)</f>
        <v>1</v>
      </c>
      <c r="AOS839" s="176">
        <f>VLOOKUP(AOP839,$A$879:$F$2731,6,FALSE)</f>
        <v>66</v>
      </c>
      <c r="AOT839" s="175" t="s">
        <v>61</v>
      </c>
      <c r="AOU839" s="10">
        <f>AOS839*1.5*AOR839</f>
        <v>99</v>
      </c>
      <c r="AOV839" s="10"/>
      <c r="AOW839" s="235"/>
      <c r="AOX839" s="175" t="s">
        <v>100</v>
      </c>
      <c r="AOY839" s="404" t="s">
        <v>993</v>
      </c>
      <c r="APA839" s="243">
        <f>IF(AOZ839="Kopman",1.8,1)</f>
        <v>1</v>
      </c>
      <c r="APB839" s="176">
        <f>VLOOKUP(AOY839,$A$879:$F$2731,6,FALSE)</f>
        <v>150</v>
      </c>
      <c r="APC839" s="175" t="s">
        <v>61</v>
      </c>
      <c r="APD839" s="10">
        <f>APB839*1.5*APA839</f>
        <v>225</v>
      </c>
      <c r="APE839" s="10"/>
      <c r="APF839" s="235"/>
      <c r="APG839" s="175" t="s">
        <v>100</v>
      </c>
      <c r="APH839" s="341" t="s">
        <v>1744</v>
      </c>
      <c r="APJ839" s="243">
        <f>IF(API839="Kopman",1.8,1)</f>
        <v>1</v>
      </c>
      <c r="APK839" s="176">
        <f>VLOOKUP(APH839,$A$879:$F$2731,6,FALSE)</f>
        <v>158</v>
      </c>
      <c r="APL839" s="175" t="s">
        <v>61</v>
      </c>
      <c r="APM839" s="10">
        <f>APK839*1.5*APJ839</f>
        <v>237</v>
      </c>
      <c r="APN839" s="10"/>
      <c r="APO839" s="235"/>
      <c r="APP839" s="175" t="s">
        <v>100</v>
      </c>
      <c r="APQ839" s="75" t="s">
        <v>183</v>
      </c>
      <c r="APS839" s="243">
        <f>IF(APR839="Kopman",1.8,1)</f>
        <v>1</v>
      </c>
      <c r="APT839" s="176" t="e">
        <f>VLOOKUP(APQ839,$A$879:$F$2731,6,FALSE)</f>
        <v>#N/A</v>
      </c>
      <c r="APU839" s="175" t="s">
        <v>61</v>
      </c>
      <c r="APV839" s="10" t="e">
        <f>APT839*1.5*APS839</f>
        <v>#N/A</v>
      </c>
      <c r="APW839" s="10"/>
      <c r="APX839" s="235"/>
      <c r="APY839" s="175" t="s">
        <v>100</v>
      </c>
      <c r="APZ839" s="341" t="s">
        <v>423</v>
      </c>
      <c r="AQB839" s="243">
        <f>IF(AQA839="Kopman",1.8,1)</f>
        <v>1</v>
      </c>
      <c r="AQC839" s="176">
        <f>VLOOKUP(APZ839,$A$879:$F$2731,6,FALSE)</f>
        <v>157</v>
      </c>
      <c r="AQD839" s="175" t="s">
        <v>61</v>
      </c>
      <c r="AQE839" s="10">
        <f>AQC839*1.5*AQB839</f>
        <v>235.5</v>
      </c>
      <c r="AQF839" s="10"/>
      <c r="AQG839" s="235"/>
      <c r="AQH839" s="175" t="s">
        <v>100</v>
      </c>
      <c r="AQI839" s="341" t="s">
        <v>1380</v>
      </c>
      <c r="AQK839" s="243">
        <f>IF(AQJ839="Kopman",1.8,1)</f>
        <v>1</v>
      </c>
      <c r="AQL839" s="176">
        <f>VLOOKUP(AQI839,$A$879:$F$2731,6,FALSE)</f>
        <v>107</v>
      </c>
      <c r="AQM839" s="175" t="s">
        <v>61</v>
      </c>
      <c r="AQN839" s="10">
        <f>AQL839*1.5*AQK839</f>
        <v>160.5</v>
      </c>
      <c r="AQO839" s="10"/>
      <c r="AQP839" s="235"/>
      <c r="AQQ839" s="175" t="s">
        <v>100</v>
      </c>
      <c r="AQR839" s="75" t="s">
        <v>183</v>
      </c>
      <c r="AQT839" s="243">
        <f>IF(AQS839="Kopman",1.8,1)</f>
        <v>1</v>
      </c>
      <c r="AQU839" s="176" t="e">
        <f>VLOOKUP(AQR839,$A$879:$F$2731,6,FALSE)</f>
        <v>#N/A</v>
      </c>
      <c r="AQV839" s="175" t="s">
        <v>61</v>
      </c>
      <c r="AQW839" s="10" t="e">
        <f>AQU839*1.5*AQT839</f>
        <v>#N/A</v>
      </c>
      <c r="AQX839" s="10"/>
      <c r="AQY839" s="235"/>
      <c r="AQZ839" s="175" t="s">
        <v>100</v>
      </c>
      <c r="ARA839" s="75" t="s">
        <v>183</v>
      </c>
      <c r="ARC839" s="243">
        <f>IF(ARB839="Kopman",1.8,1)</f>
        <v>1</v>
      </c>
      <c r="ARD839" s="176" t="e">
        <f>VLOOKUP(ARA839,$A$879:$F$2731,6,FALSE)</f>
        <v>#N/A</v>
      </c>
      <c r="ARE839" s="175" t="s">
        <v>61</v>
      </c>
      <c r="ARF839" s="10" t="e">
        <f>ARD839*1.5*ARC839</f>
        <v>#N/A</v>
      </c>
      <c r="ARG839" s="10"/>
      <c r="ARH839" s="235"/>
      <c r="ARI839" s="175" t="s">
        <v>100</v>
      </c>
      <c r="ARJ839" s="75" t="s">
        <v>183</v>
      </c>
      <c r="ARL839" s="243">
        <f>IF(ARK839="Kopman",1.8,1)</f>
        <v>1</v>
      </c>
      <c r="ARM839" s="176" t="e">
        <f>VLOOKUP(ARJ839,$A$879:$F$2731,6,FALSE)</f>
        <v>#N/A</v>
      </c>
      <c r="ARN839" s="175" t="s">
        <v>61</v>
      </c>
      <c r="ARO839" s="10" t="e">
        <f>ARM839*1.5*ARL839</f>
        <v>#N/A</v>
      </c>
      <c r="ARP839" s="10"/>
      <c r="ARQ839" s="235"/>
      <c r="ARR839" s="175" t="s">
        <v>100</v>
      </c>
      <c r="ARS839" s="75" t="s">
        <v>183</v>
      </c>
      <c r="ARU839" s="243">
        <f>IF(ART839="Kopman",1.8,1)</f>
        <v>1</v>
      </c>
      <c r="ARV839" s="176" t="e">
        <f>VLOOKUP(ARS839,$A$879:$F$2731,6,FALSE)</f>
        <v>#N/A</v>
      </c>
      <c r="ARW839" s="175" t="s">
        <v>61</v>
      </c>
      <c r="ARX839" s="10" t="e">
        <f>ARV839*1.5*ARU839</f>
        <v>#N/A</v>
      </c>
      <c r="ARY839" s="10"/>
      <c r="ARZ839" s="235"/>
      <c r="ASA839" s="175" t="s">
        <v>100</v>
      </c>
      <c r="ASB839" s="341" t="s">
        <v>615</v>
      </c>
      <c r="ASD839" s="243">
        <f>IF(ASC839="Kopman",1.8,1)</f>
        <v>1</v>
      </c>
      <c r="ASE839" s="176">
        <f>VLOOKUP(ASB839,$A$879:$F$2731,6,FALSE)</f>
        <v>66</v>
      </c>
      <c r="ASF839" s="175" t="s">
        <v>61</v>
      </c>
      <c r="ASG839" s="10">
        <f>ASE839*1.5*ASD839</f>
        <v>99</v>
      </c>
      <c r="ASH839" s="10"/>
      <c r="ASI839" s="235"/>
      <c r="ASJ839" s="175" t="s">
        <v>100</v>
      </c>
      <c r="ASK839" s="75" t="s">
        <v>183</v>
      </c>
      <c r="ASM839" s="243">
        <f>IF(ASL839="Kopman",1.8,1)</f>
        <v>1</v>
      </c>
      <c r="ASN839" s="176" t="e">
        <f>VLOOKUP(ASK839,$A$879:$F$2731,6,FALSE)</f>
        <v>#N/A</v>
      </c>
      <c r="ASO839" s="175" t="s">
        <v>61</v>
      </c>
      <c r="ASP839" s="10" t="e">
        <f>ASN839*1.5*ASM839</f>
        <v>#N/A</v>
      </c>
      <c r="ASQ839" s="10"/>
      <c r="ASR839" s="235"/>
      <c r="ASS839" s="175" t="s">
        <v>100</v>
      </c>
      <c r="AST839" s="341" t="s">
        <v>853</v>
      </c>
      <c r="ASV839" s="243">
        <f>IF(ASU839="Kopman",1.8,1)</f>
        <v>1</v>
      </c>
      <c r="ASW839" s="176">
        <f>VLOOKUP(AST839,$A$879:$F$2731,6,FALSE)</f>
        <v>70</v>
      </c>
      <c r="ASX839" s="175" t="s">
        <v>61</v>
      </c>
      <c r="ASY839" s="10">
        <f>ASW839*1.5*ASV839</f>
        <v>105</v>
      </c>
      <c r="ASZ839" s="10"/>
      <c r="ATA839" s="235"/>
      <c r="ATB839" s="175" t="s">
        <v>100</v>
      </c>
      <c r="ATC839" s="75" t="s">
        <v>183</v>
      </c>
      <c r="ATE839" s="243">
        <f>IF(ATD839="Kopman",1.8,1)</f>
        <v>1</v>
      </c>
      <c r="ATF839" s="176" t="e">
        <f>VLOOKUP(ATC839,$A$879:$F$2731,6,FALSE)</f>
        <v>#N/A</v>
      </c>
      <c r="ATG839" s="175" t="s">
        <v>61</v>
      </c>
      <c r="ATH839" s="10" t="e">
        <f>ATF839*1.5*ATE839</f>
        <v>#N/A</v>
      </c>
      <c r="ATI839" s="10"/>
      <c r="ATJ839" s="235"/>
      <c r="ATK839" s="175" t="s">
        <v>100</v>
      </c>
      <c r="ATL839" s="75" t="s">
        <v>183</v>
      </c>
      <c r="ATN839" s="243">
        <f>IF(ATM839="Kopman",1.8,1)</f>
        <v>1</v>
      </c>
      <c r="ATO839" s="176" t="e">
        <f>VLOOKUP(ATL839,$A$879:$F$2731,6,FALSE)</f>
        <v>#N/A</v>
      </c>
      <c r="ATP839" s="175" t="s">
        <v>61</v>
      </c>
      <c r="ATQ839" s="10" t="e">
        <f>ATO839*1.5*ATN839</f>
        <v>#N/A</v>
      </c>
      <c r="ATR839" s="10"/>
      <c r="ATS839" s="235"/>
      <c r="ATT839" s="175" t="s">
        <v>100</v>
      </c>
      <c r="ATU839" s="75" t="s">
        <v>183</v>
      </c>
      <c r="ATW839" s="243">
        <f>IF(ATV839="Kopman",1.8,1)</f>
        <v>1</v>
      </c>
      <c r="ATX839" s="176" t="e">
        <f>VLOOKUP(ATU839,$A$879:$F$2731,6,FALSE)</f>
        <v>#N/A</v>
      </c>
      <c r="ATY839" s="175" t="s">
        <v>61</v>
      </c>
      <c r="ATZ839" s="10" t="e">
        <f>ATX839*1.5*ATW839</f>
        <v>#N/A</v>
      </c>
      <c r="AUA839" s="10"/>
      <c r="AUB839" s="235"/>
      <c r="AUC839" s="175" t="s">
        <v>100</v>
      </c>
      <c r="AUD839" s="75" t="s">
        <v>183</v>
      </c>
      <c r="AUF839" s="243">
        <f>IF(AUE839="Kopman",1.8,1)</f>
        <v>1</v>
      </c>
      <c r="AUG839" s="176" t="e">
        <f>VLOOKUP(AUD839,$A$879:$F$2731,6,FALSE)</f>
        <v>#N/A</v>
      </c>
      <c r="AUH839" s="175" t="s">
        <v>61</v>
      </c>
      <c r="AUI839" s="10" t="e">
        <f>AUG839*1.5*AUF839</f>
        <v>#N/A</v>
      </c>
      <c r="AUJ839" s="10"/>
      <c r="AUK839" s="235"/>
      <c r="AUL839" s="175" t="s">
        <v>100</v>
      </c>
      <c r="AUM839" s="75" t="s">
        <v>183</v>
      </c>
      <c r="AUO839" s="243">
        <f>IF(AUN839="Kopman",1.8,1)</f>
        <v>1</v>
      </c>
      <c r="AUP839" s="176" t="e">
        <f>VLOOKUP(AUM839,$A$879:$F$2731,6,FALSE)</f>
        <v>#N/A</v>
      </c>
      <c r="AUQ839" s="175" t="s">
        <v>61</v>
      </c>
      <c r="AUR839" s="10" t="e">
        <f>AUP839*1.5*AUO839</f>
        <v>#N/A</v>
      </c>
      <c r="AUS839" s="10"/>
      <c r="AUT839" s="235"/>
      <c r="AUU839" s="175" t="s">
        <v>100</v>
      </c>
      <c r="AUV839" s="75" t="s">
        <v>183</v>
      </c>
      <c r="AUX839" s="243">
        <f>IF(AUW839="Kopman",1.8,1)</f>
        <v>1</v>
      </c>
      <c r="AUY839" s="176" t="e">
        <f>VLOOKUP(AUV839,$A$879:$F$2731,6,FALSE)</f>
        <v>#N/A</v>
      </c>
      <c r="AUZ839" s="175" t="s">
        <v>61</v>
      </c>
      <c r="AVA839" s="10" t="e">
        <f>AUY839*1.5*AUX839</f>
        <v>#N/A</v>
      </c>
      <c r="AVB839" s="10"/>
      <c r="AVC839" s="235"/>
      <c r="AVD839" s="175" t="s">
        <v>100</v>
      </c>
      <c r="AVE839" s="75" t="s">
        <v>183</v>
      </c>
      <c r="AVG839" s="243">
        <f>IF(AVF839="Kopman",1.8,1)</f>
        <v>1</v>
      </c>
      <c r="AVH839" s="176" t="e">
        <f>VLOOKUP(AVE839,$A$879:$F$2731,6,FALSE)</f>
        <v>#N/A</v>
      </c>
      <c r="AVI839" s="175" t="s">
        <v>61</v>
      </c>
      <c r="AVJ839" s="10" t="e">
        <f>AVH839*1.5*AVG839</f>
        <v>#N/A</v>
      </c>
      <c r="AVK839" s="10"/>
      <c r="AVL839" s="235"/>
      <c r="AVM839" s="175" t="s">
        <v>100</v>
      </c>
      <c r="AVN839" s="75" t="s">
        <v>183</v>
      </c>
      <c r="AVP839" s="243">
        <f>IF(AVO839="Kopman",1.8,1)</f>
        <v>1</v>
      </c>
      <c r="AVQ839" s="176" t="e">
        <f>VLOOKUP(AVN839,$A$879:$F$2731,6,FALSE)</f>
        <v>#N/A</v>
      </c>
      <c r="AVR839" s="175" t="s">
        <v>61</v>
      </c>
      <c r="AVS839" s="10" t="e">
        <f>AVQ839*1.5*AVP839</f>
        <v>#N/A</v>
      </c>
      <c r="AVT839" s="10"/>
      <c r="AVU839" s="235"/>
      <c r="AVV839" s="175" t="s">
        <v>100</v>
      </c>
      <c r="AVW839" s="75" t="s">
        <v>183</v>
      </c>
      <c r="AVY839" s="243">
        <f>IF(AVX839="Kopman",1.8,1)</f>
        <v>1</v>
      </c>
      <c r="AVZ839" s="176" t="e">
        <f>VLOOKUP(AVW839,$A$879:$F$2731,6,FALSE)</f>
        <v>#N/A</v>
      </c>
      <c r="AWA839" s="175" t="s">
        <v>61</v>
      </c>
      <c r="AWB839" s="10" t="e">
        <f>AVZ839*1.5*AVY839</f>
        <v>#N/A</v>
      </c>
      <c r="AWC839" s="10"/>
      <c r="AWD839" s="235"/>
      <c r="AWE839" s="175" t="s">
        <v>100</v>
      </c>
      <c r="AWF839" s="75" t="s">
        <v>183</v>
      </c>
      <c r="AWH839" s="243">
        <f>IF(AWG839="Kopman",1.8,1)</f>
        <v>1</v>
      </c>
      <c r="AWI839" s="176" t="e">
        <f>VLOOKUP(AWF839,$A$879:$F$2731,6,FALSE)</f>
        <v>#N/A</v>
      </c>
      <c r="AWJ839" s="175" t="s">
        <v>61</v>
      </c>
      <c r="AWK839" s="10" t="e">
        <f>AWI839*1.5*AWH839</f>
        <v>#N/A</v>
      </c>
      <c r="AWL839" s="10"/>
      <c r="AWM839" s="235"/>
      <c r="AWN839" s="175" t="s">
        <v>100</v>
      </c>
      <c r="AWO839" s="341" t="s">
        <v>1041</v>
      </c>
      <c r="AWQ839" s="243">
        <f>IF(AWP839="Kopman",1.8,1)</f>
        <v>1</v>
      </c>
      <c r="AWR839" s="176">
        <f>VLOOKUP(AWO839,$A$879:$F$2731,6,FALSE)</f>
        <v>320</v>
      </c>
      <c r="AWS839" s="175" t="s">
        <v>61</v>
      </c>
      <c r="AWT839" s="10">
        <f>AWR839*1.5*AWQ839</f>
        <v>480</v>
      </c>
      <c r="AWU839" s="10"/>
      <c r="AWV839" s="235"/>
      <c r="AWW839" s="175" t="s">
        <v>100</v>
      </c>
      <c r="AWX839" s="341" t="s">
        <v>856</v>
      </c>
      <c r="AWZ839" s="243">
        <f>IF(AWY839="Kopman",1.8,1)</f>
        <v>1</v>
      </c>
      <c r="AXA839" s="176">
        <f>VLOOKUP(AWX839,$A$879:$F$2731,6,FALSE)</f>
        <v>86</v>
      </c>
      <c r="AXB839" s="175" t="s">
        <v>61</v>
      </c>
      <c r="AXC839" s="10">
        <f>AXA839*1.5*AWZ839</f>
        <v>129</v>
      </c>
      <c r="AXD839" s="10"/>
      <c r="AXE839" s="235"/>
      <c r="AXF839" s="175" t="s">
        <v>100</v>
      </c>
      <c r="AXG839" s="341" t="s">
        <v>993</v>
      </c>
      <c r="AXI839" s="243">
        <f>IF(AXH839="Kopman",1.8,1)</f>
        <v>1</v>
      </c>
      <c r="AXJ839" s="176">
        <f>VLOOKUP(AXG839,$A$879:$F$2731,6,FALSE)</f>
        <v>150</v>
      </c>
      <c r="AXK839" s="175" t="s">
        <v>61</v>
      </c>
      <c r="AXL839" s="10">
        <f>AXJ839*1.5*AXI839</f>
        <v>225</v>
      </c>
      <c r="AXM839" s="10"/>
      <c r="AXN839" s="235"/>
      <c r="AXO839" s="175" t="s">
        <v>100</v>
      </c>
      <c r="AXP839" s="341" t="s">
        <v>1041</v>
      </c>
      <c r="AXR839" s="243">
        <f>IF(AXQ839="Kopman",1.8,1)</f>
        <v>1</v>
      </c>
      <c r="AXS839" s="176">
        <f>VLOOKUP(AXP839,$A$879:$F$2731,6,FALSE)</f>
        <v>320</v>
      </c>
      <c r="AXT839" s="175" t="s">
        <v>61</v>
      </c>
      <c r="AXU839" s="10">
        <f>AXS839*1.5*AXR839</f>
        <v>480</v>
      </c>
      <c r="AXV839" s="10"/>
      <c r="AXW839" s="235"/>
      <c r="AXX839" s="175" t="s">
        <v>100</v>
      </c>
      <c r="AXY839" s="341" t="s">
        <v>536</v>
      </c>
      <c r="AYA839" s="243">
        <f>IF(AXZ839="Kopman",1.8,1)</f>
        <v>1</v>
      </c>
      <c r="AYB839" s="176">
        <f>VLOOKUP(AXY839,$A$879:$F$2731,6,FALSE)</f>
        <v>197</v>
      </c>
      <c r="AYC839" s="175" t="s">
        <v>61</v>
      </c>
      <c r="AYD839" s="10">
        <f>AYB839*1.5*AYA839</f>
        <v>295.5</v>
      </c>
      <c r="AYE839" s="10"/>
      <c r="AYF839" s="235"/>
      <c r="AYG839" s="175" t="s">
        <v>100</v>
      </c>
      <c r="AYH839" s="341" t="s">
        <v>473</v>
      </c>
      <c r="AYJ839" s="243">
        <f>IF(AYI839="Kopman",1.8,1)</f>
        <v>1</v>
      </c>
      <c r="AYK839" s="176">
        <f>VLOOKUP(AYH839,$A$879:$F$2731,6,FALSE)</f>
        <v>36</v>
      </c>
      <c r="AYL839" s="175" t="s">
        <v>61</v>
      </c>
      <c r="AYM839" s="10">
        <f>AYK839*1.5*AYJ839</f>
        <v>54</v>
      </c>
      <c r="AYN839" s="10"/>
      <c r="AYO839" s="235"/>
      <c r="AYP839" s="175" t="s">
        <v>100</v>
      </c>
      <c r="AYQ839" s="341" t="s">
        <v>993</v>
      </c>
      <c r="AYS839" s="243">
        <f>IF(AYR839="Kopman",1.8,1)</f>
        <v>1</v>
      </c>
      <c r="AYT839" s="176">
        <f>VLOOKUP(AYQ839,$A$879:$F$2731,6,FALSE)</f>
        <v>150</v>
      </c>
      <c r="AYU839" s="175" t="s">
        <v>61</v>
      </c>
      <c r="AYV839" s="10">
        <f>AYT839*1.5*AYS839</f>
        <v>225</v>
      </c>
      <c r="AYW839" s="10"/>
      <c r="AYX839" s="235"/>
      <c r="AYY839" s="175" t="s">
        <v>100</v>
      </c>
      <c r="AYZ839" s="341" t="s">
        <v>993</v>
      </c>
      <c r="AZB839" s="243">
        <f>IF(AZA839="Kopman",1.8,1)</f>
        <v>1</v>
      </c>
      <c r="AZC839" s="176">
        <f>VLOOKUP(AYZ839,$A$879:$F$2731,6,FALSE)</f>
        <v>150</v>
      </c>
      <c r="AZD839" s="175" t="s">
        <v>61</v>
      </c>
      <c r="AZE839" s="10">
        <f>AZC839*1.5*AZB839</f>
        <v>225</v>
      </c>
      <c r="AZF839" s="10"/>
      <c r="AZG839" s="235"/>
      <c r="AZH839" s="175" t="s">
        <v>100</v>
      </c>
      <c r="AZI839" s="341" t="s">
        <v>3091</v>
      </c>
      <c r="AZK839" s="243">
        <f>IF(AZJ839="Kopman",1.8,1)</f>
        <v>1</v>
      </c>
      <c r="AZL839" s="176">
        <f>VLOOKUP(AZI839,$A$879:$F$2731,6,FALSE)</f>
        <v>178</v>
      </c>
      <c r="AZM839" s="175" t="s">
        <v>61</v>
      </c>
      <c r="AZN839" s="10">
        <f>AZL839*1.5*AZK839</f>
        <v>267</v>
      </c>
      <c r="AZO839" s="10"/>
      <c r="AZP839" s="235"/>
      <c r="AZQ839" s="175" t="s">
        <v>100</v>
      </c>
      <c r="AZR839" s="341" t="s">
        <v>512</v>
      </c>
      <c r="AZT839" s="243">
        <f>IF(AZS839="Kopman",1.8,1)</f>
        <v>1</v>
      </c>
      <c r="AZU839" s="176">
        <f>VLOOKUP(AZR839,$A$879:$F$2731,6,FALSE)</f>
        <v>28</v>
      </c>
      <c r="AZV839" s="175" t="s">
        <v>61</v>
      </c>
      <c r="AZW839" s="10">
        <f>AZU839*1.5*AZT839</f>
        <v>42</v>
      </c>
      <c r="AZX839" s="10"/>
      <c r="AZY839" s="235"/>
      <c r="AZZ839" s="175" t="s">
        <v>100</v>
      </c>
      <c r="BAA839" s="341" t="s">
        <v>1961</v>
      </c>
      <c r="BAC839" s="243">
        <f>IF(BAB839="Kopman",1.8,1)</f>
        <v>1</v>
      </c>
      <c r="BAD839" s="176">
        <f>VLOOKUP(BAA839,$A$879:$F$2731,6,FALSE)</f>
        <v>172</v>
      </c>
      <c r="BAE839" s="175" t="s">
        <v>61</v>
      </c>
      <c r="BAF839" s="10">
        <f>BAD839*1.5*BAC839</f>
        <v>258</v>
      </c>
      <c r="BAG839" s="10"/>
      <c r="BAH839" s="235"/>
      <c r="BAI839" s="175" t="s">
        <v>100</v>
      </c>
      <c r="BAJ839" s="398" t="s">
        <v>1961</v>
      </c>
      <c r="BAL839" s="243">
        <f>IF(BAK839="Kopman",1.8,1)</f>
        <v>1</v>
      </c>
      <c r="BAM839" s="176">
        <f>VLOOKUP(BAJ839,$A$879:$F$2731,6,FALSE)</f>
        <v>172</v>
      </c>
      <c r="BAN839" s="175" t="s">
        <v>61</v>
      </c>
      <c r="BAO839" s="10">
        <f>BAM839*1.5*BAL839</f>
        <v>258</v>
      </c>
      <c r="BAP839" s="10"/>
      <c r="BAQ839" s="235"/>
      <c r="BAR839" s="175" t="s">
        <v>100</v>
      </c>
      <c r="BAS839" s="341" t="s">
        <v>1041</v>
      </c>
      <c r="BAU839" s="243">
        <f>IF(BAT839="Kopman",1.8,1)</f>
        <v>1</v>
      </c>
      <c r="BAV839" s="176">
        <f>VLOOKUP(BAS839,$A$879:$F$2731,6,FALSE)</f>
        <v>320</v>
      </c>
      <c r="BAW839" s="175" t="s">
        <v>61</v>
      </c>
      <c r="BAX839" s="10">
        <f>BAV839*1.5*BAU839</f>
        <v>480</v>
      </c>
      <c r="BAY839" s="10"/>
      <c r="BAZ839" s="235"/>
      <c r="BBA839" s="175" t="s">
        <v>100</v>
      </c>
      <c r="BBB839" s="341" t="s">
        <v>852</v>
      </c>
      <c r="BBD839" s="243">
        <f>IF(BBC839="Kopman",1.8,1)</f>
        <v>1</v>
      </c>
      <c r="BBE839" s="176">
        <f>VLOOKUP(BBB839,$A$879:$F$2731,6,FALSE)</f>
        <v>197</v>
      </c>
      <c r="BBF839" s="175" t="s">
        <v>61</v>
      </c>
      <c r="BBG839" s="10">
        <f>BBE839*1.5*BBD839</f>
        <v>295.5</v>
      </c>
      <c r="BBH839" s="10"/>
      <c r="BBI839" s="235"/>
      <c r="BBJ839" s="175" t="s">
        <v>100</v>
      </c>
      <c r="BBK839" s="342" t="s">
        <v>993</v>
      </c>
      <c r="BBL839" s="14" t="s">
        <v>1662</v>
      </c>
      <c r="BBM839" s="243">
        <f>IF(BBL839="Kopman",1.8,1)</f>
        <v>1.8</v>
      </c>
      <c r="BBN839" s="176">
        <f>VLOOKUP(BBK839,$A$879:$F$2731,6,FALSE)</f>
        <v>150</v>
      </c>
      <c r="BBO839" s="175" t="s">
        <v>61</v>
      </c>
      <c r="BBP839" s="10">
        <f>BBN839*1.5*BBM839</f>
        <v>405</v>
      </c>
      <c r="BBQ839" s="10"/>
      <c r="BBR839" s="235"/>
      <c r="BBS839" s="175" t="s">
        <v>100</v>
      </c>
      <c r="BBT839" s="347" t="s">
        <v>993</v>
      </c>
      <c r="BBV839" s="243">
        <f>IF(BBU839="Kopman",1.8,1)</f>
        <v>1</v>
      </c>
      <c r="BBW839" s="176">
        <f>VLOOKUP(BBT839,$A$879:$F$2731,6,FALSE)</f>
        <v>150</v>
      </c>
      <c r="BBX839" s="175" t="s">
        <v>61</v>
      </c>
      <c r="BBY839" s="10">
        <f>BBW839*1.5*BBV839</f>
        <v>225</v>
      </c>
      <c r="BBZ839" s="10"/>
      <c r="BCA839" s="235"/>
      <c r="BCB839" s="175" t="s">
        <v>100</v>
      </c>
      <c r="BCC839" s="341" t="s">
        <v>536</v>
      </c>
      <c r="BCE839" s="243">
        <f>IF(BCD839="Kopman",1.8,1)</f>
        <v>1</v>
      </c>
      <c r="BCF839" s="176">
        <f>VLOOKUP(BCC839,$A$879:$F$2731,6,FALSE)</f>
        <v>197</v>
      </c>
      <c r="BCG839" s="175" t="s">
        <v>61</v>
      </c>
      <c r="BCH839" s="10">
        <f>BCF839*1.5*BCE839</f>
        <v>295.5</v>
      </c>
      <c r="BCI839" s="10"/>
      <c r="BCJ839" s="235"/>
      <c r="BCK839" s="175" t="s">
        <v>100</v>
      </c>
      <c r="BCL839" s="341" t="s">
        <v>423</v>
      </c>
      <c r="BCN839" s="243">
        <f>IF(BCM839="Kopman",1.8,1)</f>
        <v>1</v>
      </c>
      <c r="BCO839" s="176">
        <f>VLOOKUP(BCL839,$A$879:$F$2731,6,FALSE)</f>
        <v>157</v>
      </c>
      <c r="BCP839" s="175" t="s">
        <v>61</v>
      </c>
      <c r="BCQ839" s="10">
        <f>BCO839*1.5*BCN839</f>
        <v>235.5</v>
      </c>
      <c r="BCR839" s="10"/>
      <c r="BCS839" s="235"/>
      <c r="BCT839" s="175" t="s">
        <v>100</v>
      </c>
      <c r="BCU839" s="351" t="s">
        <v>1984</v>
      </c>
      <c r="BCW839" s="243">
        <f>IF(BCV839="Kopman",1.8,1)</f>
        <v>1</v>
      </c>
      <c r="BCX839" s="176">
        <f>VLOOKUP(BCU839,$A$879:$F$2731,6,FALSE)</f>
        <v>135</v>
      </c>
      <c r="BCY839" s="175" t="s">
        <v>61</v>
      </c>
      <c r="BCZ839" s="10">
        <f>BCX839*1.5*BCW839</f>
        <v>202.5</v>
      </c>
      <c r="BDA839" s="10"/>
      <c r="BDB839" s="235"/>
      <c r="BDC839" s="175" t="s">
        <v>100</v>
      </c>
      <c r="BDD839" s="347" t="s">
        <v>1961</v>
      </c>
      <c r="BDF839" s="243">
        <f>IF(BDE839="Kopman",1.8,1)</f>
        <v>1</v>
      </c>
      <c r="BDG839" s="176">
        <f>VLOOKUP(BDD839,$A$879:$F$2731,6,FALSE)</f>
        <v>172</v>
      </c>
      <c r="BDH839" s="175" t="s">
        <v>61</v>
      </c>
      <c r="BDI839" s="10">
        <f>BDG839*1.5*BDF839</f>
        <v>258</v>
      </c>
      <c r="BDJ839" s="10"/>
      <c r="BDK839" s="235"/>
      <c r="BDL839" s="175" t="s">
        <v>100</v>
      </c>
      <c r="BDM839" s="341" t="s">
        <v>1961</v>
      </c>
      <c r="BDO839" s="243">
        <f>IF(BDN839="Kopman",1.8,1)</f>
        <v>1</v>
      </c>
      <c r="BDP839" s="176">
        <f>VLOOKUP(BDM839,$A$879:$F$2731,6,FALSE)</f>
        <v>172</v>
      </c>
      <c r="BDQ839" s="175" t="s">
        <v>61</v>
      </c>
      <c r="BDR839" s="10">
        <f>BDP839*1.5*BDO839</f>
        <v>258</v>
      </c>
      <c r="BDS839" s="10"/>
      <c r="BDT839" s="235"/>
      <c r="BDU839" s="175" t="s">
        <v>100</v>
      </c>
      <c r="BDV839" s="341" t="s">
        <v>439</v>
      </c>
      <c r="BDX839" s="243">
        <f>IF(BDW839="Kopman",1.8,1)</f>
        <v>1</v>
      </c>
      <c r="BDY839" s="176">
        <f>VLOOKUP(BDV839,$A$879:$F$2731,6,FALSE)</f>
        <v>24</v>
      </c>
      <c r="BDZ839" s="175" t="s">
        <v>61</v>
      </c>
      <c r="BEA839" s="10">
        <f>BDY839*1.5*BDX839</f>
        <v>36</v>
      </c>
      <c r="BEB839" s="10"/>
      <c r="BEC839" s="235"/>
      <c r="BED839" s="175" t="s">
        <v>100</v>
      </c>
      <c r="BEE839" s="341" t="s">
        <v>846</v>
      </c>
      <c r="BEG839" s="243">
        <f>IF(BEF839="Kopman",1.8,1)</f>
        <v>1</v>
      </c>
      <c r="BEH839" s="176">
        <f>VLOOKUP(BEE839,$A$879:$F$2731,6,FALSE)</f>
        <v>208</v>
      </c>
      <c r="BEI839" s="175" t="s">
        <v>61</v>
      </c>
      <c r="BEJ839" s="10">
        <f>BEH839*1.5*BEG839</f>
        <v>312</v>
      </c>
      <c r="BEK839" s="10"/>
      <c r="BEL839" s="235"/>
      <c r="BEM839" s="175" t="s">
        <v>100</v>
      </c>
      <c r="BEN839" s="341" t="s">
        <v>423</v>
      </c>
      <c r="BEP839" s="243">
        <f>IF(BEO839="Kopman",1.8,1)</f>
        <v>1</v>
      </c>
      <c r="BEQ839" s="176">
        <f>VLOOKUP(BEN839,$A$879:$F$2731,6,FALSE)</f>
        <v>157</v>
      </c>
      <c r="BER839" s="175" t="s">
        <v>61</v>
      </c>
      <c r="BES839" s="10">
        <f>BEQ839*1.5*BEP839</f>
        <v>235.5</v>
      </c>
      <c r="BET839" s="10"/>
      <c r="BEU839" s="235"/>
      <c r="BEV839" s="175" t="s">
        <v>100</v>
      </c>
      <c r="BEW839" s="341" t="s">
        <v>439</v>
      </c>
      <c r="BEY839" s="243">
        <f>IF(BEX839="Kopman",1.8,1)</f>
        <v>1</v>
      </c>
      <c r="BEZ839" s="176">
        <f>VLOOKUP(BEW839,$A$879:$F$2731,6,FALSE)</f>
        <v>24</v>
      </c>
      <c r="BFA839" s="175" t="s">
        <v>61</v>
      </c>
      <c r="BFB839" s="10">
        <f>BEZ839*1.5*BEY839</f>
        <v>36</v>
      </c>
      <c r="BFC839" s="10"/>
      <c r="BFD839" s="235"/>
      <c r="BFE839" s="175" t="s">
        <v>100</v>
      </c>
      <c r="BFF839" s="341" t="s">
        <v>473</v>
      </c>
      <c r="BFH839" s="243">
        <f>IF(BFG839="Kopman",1.8,1)</f>
        <v>1</v>
      </c>
      <c r="BFI839" s="176">
        <f>VLOOKUP(BFF839,$A$879:$F$2731,6,FALSE)</f>
        <v>36</v>
      </c>
      <c r="BFJ839" s="175" t="s">
        <v>61</v>
      </c>
      <c r="BFK839" s="10">
        <f>BFI839*1.5*BFH839</f>
        <v>54</v>
      </c>
      <c r="BFL839" s="10"/>
      <c r="BFM839" s="235"/>
      <c r="BFN839" s="175" t="s">
        <v>100</v>
      </c>
      <c r="BFO839" s="341" t="s">
        <v>1984</v>
      </c>
      <c r="BFQ839" s="243">
        <f>IF(BFP839="Kopman",1.8,1)</f>
        <v>1</v>
      </c>
      <c r="BFR839" s="176">
        <f>VLOOKUP(BFO839,$A$879:$F$2731,6,FALSE)</f>
        <v>135</v>
      </c>
      <c r="BFS839" s="175" t="s">
        <v>61</v>
      </c>
      <c r="BFT839" s="10">
        <f>BFR839*1.5*BFQ839</f>
        <v>202.5</v>
      </c>
      <c r="BFU839" s="10"/>
      <c r="BFV839" s="235"/>
      <c r="BFW839" s="175" t="s">
        <v>100</v>
      </c>
      <c r="BFX839" s="351" t="s">
        <v>993</v>
      </c>
      <c r="BFZ839" s="243">
        <f>IF(BFY839="Kopman",1.8,1)</f>
        <v>1</v>
      </c>
      <c r="BGA839" s="176">
        <f>VLOOKUP(BFX839,$A$879:$F$2731,6,FALSE)</f>
        <v>150</v>
      </c>
      <c r="BGB839" s="175" t="s">
        <v>61</v>
      </c>
      <c r="BGC839" s="10">
        <f>BGA839*1.5*BFZ839</f>
        <v>225</v>
      </c>
      <c r="BGD839" s="10"/>
      <c r="BGE839" s="235"/>
      <c r="BGF839" s="175" t="s">
        <v>100</v>
      </c>
      <c r="BGG839" s="341" t="s">
        <v>1989</v>
      </c>
      <c r="BGI839" s="243">
        <f>IF(BGH839="Kopman",1.8,1)</f>
        <v>1</v>
      </c>
      <c r="BGJ839" s="176">
        <f>VLOOKUP(BGG839,$A$879:$F$2731,6,FALSE)</f>
        <v>25</v>
      </c>
      <c r="BGK839" s="175" t="s">
        <v>61</v>
      </c>
      <c r="BGL839" s="10">
        <f>BGJ839*1.5*BGI839</f>
        <v>37.5</v>
      </c>
      <c r="BGM839" s="10"/>
      <c r="BGN839" s="235"/>
      <c r="BGO839" s="175" t="s">
        <v>100</v>
      </c>
      <c r="BGP839" s="351" t="s">
        <v>1716</v>
      </c>
      <c r="BGR839" s="243">
        <f>IF(BGQ839="Kopman",1.8,1)</f>
        <v>1</v>
      </c>
      <c r="BGS839" s="176">
        <f>VLOOKUP(BGP839,$A$879:$F$2731,6,FALSE)</f>
        <v>61</v>
      </c>
      <c r="BGT839" s="175" t="s">
        <v>61</v>
      </c>
      <c r="BGU839" s="10">
        <f>BGS839*1.5*BGR839</f>
        <v>91.5</v>
      </c>
      <c r="BGV839" s="10"/>
      <c r="BGW839" s="235"/>
      <c r="BGX839" s="175" t="s">
        <v>100</v>
      </c>
      <c r="BGY839" s="341" t="s">
        <v>1789</v>
      </c>
      <c r="BHA839" s="243">
        <f>IF(BGZ839="Kopman",1.8,1)</f>
        <v>1</v>
      </c>
      <c r="BHB839" s="176">
        <f>VLOOKUP(BGY839,$A$879:$F$2731,6,FALSE)</f>
        <v>78</v>
      </c>
      <c r="BHC839" s="175" t="s">
        <v>61</v>
      </c>
      <c r="BHD839" s="10">
        <f>BHB839*1.5*BHA839</f>
        <v>117</v>
      </c>
      <c r="BHE839" s="10"/>
    </row>
    <row r="840" spans="1:1565" s="14" customFormat="1" ht="15">
      <c r="A840" s="175" t="s">
        <v>101</v>
      </c>
      <c r="B840" s="343" t="s">
        <v>2117</v>
      </c>
      <c r="D840" s="176"/>
      <c r="E840" s="176">
        <f>VLOOKUP(B840,$A$879:$F$2731,6,FALSE)</f>
        <v>401</v>
      </c>
      <c r="F840" s="175" t="s">
        <v>63</v>
      </c>
      <c r="G840" s="10">
        <f>E840*1.4</f>
        <v>561.4</v>
      </c>
      <c r="H840" s="10"/>
      <c r="I840" s="229"/>
      <c r="J840" s="175" t="s">
        <v>101</v>
      </c>
      <c r="K840" s="341" t="s">
        <v>1961</v>
      </c>
      <c r="M840" s="176"/>
      <c r="N840" s="176">
        <f>VLOOKUP(K840,$A$879:$F$2731,6,FALSE)</f>
        <v>172</v>
      </c>
      <c r="O840" s="175" t="s">
        <v>63</v>
      </c>
      <c r="P840" s="10">
        <f>N840*1.4</f>
        <v>240.79999999999998</v>
      </c>
      <c r="Q840" s="10"/>
      <c r="R840" s="229"/>
      <c r="S840" s="175" t="s">
        <v>101</v>
      </c>
      <c r="T840" s="341" t="s">
        <v>423</v>
      </c>
      <c r="V840" s="176"/>
      <c r="W840" s="176">
        <f>VLOOKUP(T840,$A$879:$F$2731,6,FALSE)</f>
        <v>157</v>
      </c>
      <c r="X840" s="175" t="s">
        <v>63</v>
      </c>
      <c r="Y840" s="10">
        <f>W840*1.4</f>
        <v>219.79999999999998</v>
      </c>
      <c r="Z840" s="10"/>
      <c r="AA840" s="229"/>
      <c r="AB840" s="175" t="s">
        <v>101</v>
      </c>
      <c r="AC840" s="341" t="s">
        <v>993</v>
      </c>
      <c r="AE840" s="176"/>
      <c r="AF840" s="176">
        <f>VLOOKUP(AC840,$A$879:$F$2731,6,FALSE)</f>
        <v>150</v>
      </c>
      <c r="AG840" s="175" t="s">
        <v>63</v>
      </c>
      <c r="AH840" s="10">
        <f>AF840*1.4</f>
        <v>210</v>
      </c>
      <c r="AI840" s="10"/>
      <c r="AJ840" s="229"/>
      <c r="AK840" s="175" t="s">
        <v>101</v>
      </c>
      <c r="AL840" s="341" t="s">
        <v>1961</v>
      </c>
      <c r="AN840" s="176"/>
      <c r="AO840" s="176">
        <f>VLOOKUP(AL840,$A$879:$F$2731,6,FALSE)</f>
        <v>172</v>
      </c>
      <c r="AP840" s="175" t="s">
        <v>63</v>
      </c>
      <c r="AQ840" s="10">
        <f>AO840*1.4</f>
        <v>240.79999999999998</v>
      </c>
      <c r="AR840" s="10"/>
      <c r="AS840" s="229"/>
      <c r="AT840" s="175" t="s">
        <v>101</v>
      </c>
      <c r="AU840" s="341" t="s">
        <v>1961</v>
      </c>
      <c r="AW840" s="176"/>
      <c r="AX840" s="176">
        <f>VLOOKUP(AU840,$A$879:$F$2731,6,FALSE)</f>
        <v>172</v>
      </c>
      <c r="AY840" s="175" t="s">
        <v>63</v>
      </c>
      <c r="AZ840" s="10">
        <f>AX840*1.4</f>
        <v>240.79999999999998</v>
      </c>
      <c r="BA840" s="10"/>
      <c r="BB840" s="229"/>
      <c r="BC840" s="175" t="s">
        <v>101</v>
      </c>
      <c r="BD840" s="341" t="s">
        <v>2117</v>
      </c>
      <c r="BF840" s="176"/>
      <c r="BG840" s="176">
        <f>VLOOKUP(BD840,$A$879:$F$2731,6,FALSE)</f>
        <v>401</v>
      </c>
      <c r="BH840" s="175" t="s">
        <v>63</v>
      </c>
      <c r="BI840" s="10">
        <f>BG840*1.4</f>
        <v>561.4</v>
      </c>
      <c r="BJ840" s="10"/>
      <c r="BK840" s="229"/>
      <c r="BL840" s="175" t="s">
        <v>101</v>
      </c>
      <c r="BM840" s="341" t="s">
        <v>3428</v>
      </c>
      <c r="BO840" s="176"/>
      <c r="BP840" s="176">
        <f>VLOOKUP(BM840,$A$879:$F$2731,6,FALSE)</f>
        <v>2</v>
      </c>
      <c r="BQ840" s="175" t="s">
        <v>63</v>
      </c>
      <c r="BR840" s="10">
        <f>BP840*1.4</f>
        <v>2.8</v>
      </c>
      <c r="BS840" s="10"/>
      <c r="BT840" s="229"/>
      <c r="BU840" s="175" t="s">
        <v>101</v>
      </c>
      <c r="BV840" s="341" t="s">
        <v>993</v>
      </c>
      <c r="BX840" s="176"/>
      <c r="BY840" s="176">
        <f>VLOOKUP(BV840,$A$879:$F$2731,6,FALSE)</f>
        <v>150</v>
      </c>
      <c r="BZ840" s="175" t="s">
        <v>63</v>
      </c>
      <c r="CA840" s="10">
        <f>BY840*1.4</f>
        <v>210</v>
      </c>
      <c r="CB840" s="10"/>
      <c r="CC840" s="229"/>
      <c r="CD840" s="175" t="s">
        <v>101</v>
      </c>
      <c r="CE840" s="341" t="s">
        <v>2333</v>
      </c>
      <c r="CG840" s="176"/>
      <c r="CH840" s="176">
        <f>VLOOKUP(CE840,$A$879:$F$2731,6,FALSE)</f>
        <v>0</v>
      </c>
      <c r="CI840" s="175" t="s">
        <v>63</v>
      </c>
      <c r="CJ840" s="10">
        <f>CH840*1.4</f>
        <v>0</v>
      </c>
      <c r="CK840" s="10"/>
      <c r="CL840" s="229"/>
      <c r="CM840" s="175" t="s">
        <v>101</v>
      </c>
      <c r="CN840" s="341" t="s">
        <v>993</v>
      </c>
      <c r="CP840" s="176"/>
      <c r="CQ840" s="176">
        <f>VLOOKUP(CN840,$A$879:$F$2731,6,FALSE)</f>
        <v>150</v>
      </c>
      <c r="CR840" s="175" t="s">
        <v>63</v>
      </c>
      <c r="CS840" s="10">
        <f>CQ840*1.4</f>
        <v>210</v>
      </c>
      <c r="CT840" s="10"/>
      <c r="CU840" s="229"/>
      <c r="CV840" s="175" t="s">
        <v>101</v>
      </c>
      <c r="CW840" s="341" t="s">
        <v>1380</v>
      </c>
      <c r="CY840" s="176"/>
      <c r="CZ840" s="176">
        <f>VLOOKUP(CW840,$A$879:$F$2731,6,FALSE)</f>
        <v>107</v>
      </c>
      <c r="DA840" s="175" t="s">
        <v>63</v>
      </c>
      <c r="DB840" s="10">
        <f>CZ840*1.4</f>
        <v>149.79999999999998</v>
      </c>
      <c r="DC840" s="10"/>
      <c r="DD840" s="229"/>
      <c r="DE840" s="175" t="s">
        <v>101</v>
      </c>
      <c r="DF840" s="341" t="s">
        <v>993</v>
      </c>
      <c r="DH840" s="176"/>
      <c r="DI840" s="176">
        <f>VLOOKUP(DF840,$A$879:$F$2731,6,FALSE)</f>
        <v>150</v>
      </c>
      <c r="DJ840" s="175" t="s">
        <v>63</v>
      </c>
      <c r="DK840" s="10">
        <f>DI840*1.4</f>
        <v>210</v>
      </c>
      <c r="DL840" s="10"/>
      <c r="DM840" s="229"/>
      <c r="DN840" s="175" t="s">
        <v>101</v>
      </c>
      <c r="DO840" s="341" t="s">
        <v>423</v>
      </c>
      <c r="DQ840" s="176"/>
      <c r="DR840" s="176">
        <f>VLOOKUP(DO840,$A$879:$F$2731,6,FALSE)</f>
        <v>157</v>
      </c>
      <c r="DS840" s="175" t="s">
        <v>63</v>
      </c>
      <c r="DT840" s="10">
        <f>DR840*1.4</f>
        <v>219.79999999999998</v>
      </c>
      <c r="DU840" s="10"/>
      <c r="DV840" s="229"/>
      <c r="DW840" s="175" t="s">
        <v>101</v>
      </c>
      <c r="DX840" s="341" t="s">
        <v>993</v>
      </c>
      <c r="DZ840" s="176"/>
      <c r="EA840" s="176">
        <f>VLOOKUP(DX840,$A$879:$F$2731,6,FALSE)</f>
        <v>150</v>
      </c>
      <c r="EB840" s="175" t="s">
        <v>63</v>
      </c>
      <c r="EC840" s="10">
        <f>EA840*1.4</f>
        <v>210</v>
      </c>
      <c r="ED840" s="10"/>
      <c r="EE840" s="229"/>
      <c r="EF840" s="175" t="s">
        <v>101</v>
      </c>
      <c r="EG840" s="341" t="s">
        <v>993</v>
      </c>
      <c r="EI840" s="176"/>
      <c r="EJ840" s="176">
        <f>VLOOKUP(EG840,$A$879:$F$2731,6,FALSE)</f>
        <v>150</v>
      </c>
      <c r="EK840" s="175" t="s">
        <v>63</v>
      </c>
      <c r="EL840" s="10">
        <f>EJ840*1.4</f>
        <v>210</v>
      </c>
      <c r="EM840" s="10"/>
      <c r="EN840" s="229"/>
      <c r="EO840" s="175" t="s">
        <v>101</v>
      </c>
      <c r="EP840" s="341" t="s">
        <v>2015</v>
      </c>
      <c r="ER840" s="176"/>
      <c r="ES840" s="176">
        <f>VLOOKUP(EP840,$A$879:$F$2731,6,FALSE)</f>
        <v>95</v>
      </c>
      <c r="ET840" s="175" t="s">
        <v>63</v>
      </c>
      <c r="EU840" s="10">
        <f>ES840*1.4</f>
        <v>133</v>
      </c>
      <c r="EV840" s="10"/>
      <c r="EW840" s="229"/>
      <c r="EX840" s="175" t="s">
        <v>101</v>
      </c>
      <c r="EY840" s="341" t="s">
        <v>2117</v>
      </c>
      <c r="FA840" s="176"/>
      <c r="FB840" s="176">
        <f>VLOOKUP(EY840,$A$879:$F$2731,6,FALSE)</f>
        <v>401</v>
      </c>
      <c r="FC840" s="175" t="s">
        <v>63</v>
      </c>
      <c r="FD840" s="10">
        <f>FB840*1.4</f>
        <v>561.4</v>
      </c>
      <c r="FE840" s="10"/>
      <c r="FF840" s="229"/>
      <c r="FG840" s="175" t="s">
        <v>101</v>
      </c>
      <c r="FH840" s="341" t="s">
        <v>536</v>
      </c>
      <c r="FJ840" s="176"/>
      <c r="FK840" s="176">
        <f>VLOOKUP(FH840,$A$879:$F$2731,6,FALSE)</f>
        <v>197</v>
      </c>
      <c r="FL840" s="175" t="s">
        <v>63</v>
      </c>
      <c r="FM840" s="10">
        <f>FK840*1.4</f>
        <v>275.79999999999995</v>
      </c>
      <c r="FN840" s="10"/>
      <c r="FO840" s="229"/>
      <c r="FP840" s="175" t="s">
        <v>101</v>
      </c>
      <c r="FQ840" s="341" t="s">
        <v>473</v>
      </c>
      <c r="FS840" s="176"/>
      <c r="FT840" s="176">
        <f>VLOOKUP(FQ840,$A$879:$F$2731,6,FALSE)</f>
        <v>36</v>
      </c>
      <c r="FU840" s="175" t="s">
        <v>63</v>
      </c>
      <c r="FV840" s="10">
        <f>FT840*1.4</f>
        <v>50.4</v>
      </c>
      <c r="FW840" s="10"/>
      <c r="FX840" s="229"/>
      <c r="FY840" s="175" t="s">
        <v>101</v>
      </c>
      <c r="FZ840" s="349" t="s">
        <v>183</v>
      </c>
      <c r="GB840" s="176"/>
      <c r="GC840" s="176" t="e">
        <f>VLOOKUP(FZ840,$A$879:$F$2731,6,FALSE)</f>
        <v>#N/A</v>
      </c>
      <c r="GD840" s="175" t="s">
        <v>63</v>
      </c>
      <c r="GE840" s="10" t="e">
        <f>GC840*1.4</f>
        <v>#N/A</v>
      </c>
      <c r="GF840" s="10"/>
      <c r="GG840" s="229"/>
      <c r="GH840" s="175" t="s">
        <v>101</v>
      </c>
      <c r="GI840" s="341" t="s">
        <v>993</v>
      </c>
      <c r="GK840" s="176"/>
      <c r="GL840" s="176">
        <f>VLOOKUP(GI840,$A$879:$F$2731,6,FALSE)</f>
        <v>150</v>
      </c>
      <c r="GM840" s="175" t="s">
        <v>63</v>
      </c>
      <c r="GN840" s="10">
        <f>GL840*1.4</f>
        <v>210</v>
      </c>
      <c r="GO840" s="10"/>
      <c r="GP840" s="229"/>
      <c r="GQ840" s="175" t="s">
        <v>101</v>
      </c>
      <c r="GR840" s="341" t="s">
        <v>1984</v>
      </c>
      <c r="GT840" s="176"/>
      <c r="GU840" s="176">
        <f>VLOOKUP(GR840,$A$879:$F$2731,6,FALSE)</f>
        <v>135</v>
      </c>
      <c r="GV840" s="175" t="s">
        <v>63</v>
      </c>
      <c r="GW840" s="10">
        <f>GU840*1.4</f>
        <v>189</v>
      </c>
      <c r="GX840" s="10"/>
      <c r="GY840" s="229"/>
      <c r="GZ840" s="175" t="s">
        <v>101</v>
      </c>
      <c r="HA840" s="341" t="s">
        <v>423</v>
      </c>
      <c r="HC840" s="176"/>
      <c r="HD840" s="176">
        <f>VLOOKUP(HA840,$A$879:$F$2731,6,FALSE)</f>
        <v>157</v>
      </c>
      <c r="HE840" s="175" t="s">
        <v>63</v>
      </c>
      <c r="HF840" s="10">
        <f>HD840*1.4</f>
        <v>219.79999999999998</v>
      </c>
      <c r="HG840" s="10"/>
      <c r="HH840" s="229"/>
      <c r="HI840" s="175" t="s">
        <v>101</v>
      </c>
      <c r="HJ840" s="341" t="s">
        <v>1961</v>
      </c>
      <c r="HL840" s="176"/>
      <c r="HM840" s="176">
        <f>VLOOKUP(HJ840,$A$879:$F$2731,6,FALSE)</f>
        <v>172</v>
      </c>
      <c r="HN840" s="175" t="s">
        <v>63</v>
      </c>
      <c r="HO840" s="10">
        <f>HM840*1.4</f>
        <v>240.79999999999998</v>
      </c>
      <c r="HP840" s="10"/>
      <c r="HQ840" s="229"/>
      <c r="HR840" s="175" t="s">
        <v>101</v>
      </c>
      <c r="HS840" s="341" t="s">
        <v>1003</v>
      </c>
      <c r="HU840" s="176"/>
      <c r="HV840" s="176">
        <f>VLOOKUP(HS840,$A$879:$F$2731,6,FALSE)</f>
        <v>293</v>
      </c>
      <c r="HW840" s="175" t="s">
        <v>63</v>
      </c>
      <c r="HX840" s="10">
        <f>HV840*1.4</f>
        <v>410.2</v>
      </c>
      <c r="HY840" s="10"/>
      <c r="HZ840" s="229"/>
      <c r="IA840" s="175" t="s">
        <v>101</v>
      </c>
      <c r="IB840" s="341" t="s">
        <v>423</v>
      </c>
      <c r="ID840" s="176"/>
      <c r="IE840" s="176">
        <f>VLOOKUP(IB840,$A$879:$F$2731,6,FALSE)</f>
        <v>157</v>
      </c>
      <c r="IF840" s="175" t="s">
        <v>63</v>
      </c>
      <c r="IG840" s="10">
        <f>IE840*1.4</f>
        <v>219.79999999999998</v>
      </c>
      <c r="IH840" s="10"/>
      <c r="II840" s="229"/>
      <c r="IJ840" s="175" t="s">
        <v>101</v>
      </c>
      <c r="IK840" s="341" t="s">
        <v>993</v>
      </c>
      <c r="IM840" s="176"/>
      <c r="IN840" s="176">
        <f>VLOOKUP(IK840,$A$879:$F$2731,6,FALSE)</f>
        <v>150</v>
      </c>
      <c r="IO840" s="175" t="s">
        <v>63</v>
      </c>
      <c r="IP840" s="10">
        <f>IN840*1.4</f>
        <v>210</v>
      </c>
      <c r="IQ840" s="10"/>
      <c r="IR840" s="229"/>
      <c r="IS840" s="175" t="s">
        <v>101</v>
      </c>
      <c r="IT840" s="341" t="s">
        <v>2333</v>
      </c>
      <c r="IV840" s="176"/>
      <c r="IW840" s="176">
        <f>VLOOKUP(IT840,$A$879:$F$2731,6,FALSE)</f>
        <v>0</v>
      </c>
      <c r="IX840" s="175" t="s">
        <v>63</v>
      </c>
      <c r="IY840" s="10">
        <f>IW840*1.4</f>
        <v>0</v>
      </c>
      <c r="IZ840" s="10"/>
      <c r="JA840" s="229"/>
      <c r="JB840" s="175" t="s">
        <v>101</v>
      </c>
      <c r="JC840" s="341" t="s">
        <v>1380</v>
      </c>
      <c r="JE840" s="176"/>
      <c r="JF840" s="176">
        <f>VLOOKUP(JC840,$A$879:$F$2731,6,FALSE)</f>
        <v>107</v>
      </c>
      <c r="JG840" s="175" t="s">
        <v>63</v>
      </c>
      <c r="JH840" s="10">
        <f>JF840*1.4</f>
        <v>149.79999999999998</v>
      </c>
      <c r="JI840" s="10"/>
      <c r="JJ840" s="229"/>
      <c r="JK840" s="175" t="s">
        <v>101</v>
      </c>
      <c r="JL840" s="341" t="s">
        <v>2122</v>
      </c>
      <c r="JN840" s="176"/>
      <c r="JO840" s="176">
        <f>VLOOKUP(JL840,$A$879:$F$2731,6,FALSE)</f>
        <v>94</v>
      </c>
      <c r="JP840" s="175" t="s">
        <v>63</v>
      </c>
      <c r="JQ840" s="10">
        <f>JO840*1.4</f>
        <v>131.6</v>
      </c>
      <c r="JR840" s="10"/>
      <c r="JS840" s="229"/>
      <c r="JT840" s="175" t="s">
        <v>101</v>
      </c>
      <c r="JU840" s="341" t="s">
        <v>536</v>
      </c>
      <c r="JW840" s="176"/>
      <c r="JX840" s="176">
        <f>VLOOKUP(JU840,$A$879:$F$2731,6,FALSE)</f>
        <v>197</v>
      </c>
      <c r="JY840" s="175" t="s">
        <v>63</v>
      </c>
      <c r="JZ840" s="10">
        <f>JX840*1.4</f>
        <v>275.79999999999995</v>
      </c>
      <c r="KA840" s="10"/>
      <c r="KB840" s="229"/>
      <c r="KC840" s="175" t="s">
        <v>101</v>
      </c>
      <c r="KD840" s="349" t="s">
        <v>183</v>
      </c>
      <c r="KF840" s="176"/>
      <c r="KG840" s="176" t="e">
        <f>VLOOKUP(KD840,$A$879:$F$2731,6,FALSE)</f>
        <v>#N/A</v>
      </c>
      <c r="KH840" s="175" t="s">
        <v>63</v>
      </c>
      <c r="KI840" s="10" t="e">
        <f>KG840*1.4</f>
        <v>#N/A</v>
      </c>
      <c r="KJ840" s="10"/>
      <c r="KK840" s="229"/>
      <c r="KL840" s="175" t="s">
        <v>101</v>
      </c>
      <c r="KM840" s="341" t="s">
        <v>1961</v>
      </c>
      <c r="KO840" s="176"/>
      <c r="KP840" s="176">
        <f>VLOOKUP(KM840,$A$879:$F$2731,6,FALSE)</f>
        <v>172</v>
      </c>
      <c r="KQ840" s="175" t="s">
        <v>63</v>
      </c>
      <c r="KR840" s="10">
        <f>KP840*1.4</f>
        <v>240.79999999999998</v>
      </c>
      <c r="KS840" s="10"/>
      <c r="KT840" s="229"/>
      <c r="KU840" s="175" t="s">
        <v>101</v>
      </c>
      <c r="KV840" s="341" t="s">
        <v>1380</v>
      </c>
      <c r="KX840" s="176"/>
      <c r="KY840" s="176">
        <f>VLOOKUP(KV840,$A$879:$F$2731,6,FALSE)</f>
        <v>107</v>
      </c>
      <c r="KZ840" s="175" t="s">
        <v>63</v>
      </c>
      <c r="LA840" s="10">
        <f>KY840*1.4</f>
        <v>149.79999999999998</v>
      </c>
      <c r="LB840" s="10"/>
      <c r="LC840" s="229"/>
      <c r="LD840" s="175" t="s">
        <v>101</v>
      </c>
      <c r="LE840" s="349" t="s">
        <v>183</v>
      </c>
      <c r="LG840" s="176"/>
      <c r="LH840" s="176" t="e">
        <f>VLOOKUP(LE840,$A$879:$F$2731,6,FALSE)</f>
        <v>#N/A</v>
      </c>
      <c r="LI840" s="175" t="s">
        <v>63</v>
      </c>
      <c r="LJ840" s="10" t="e">
        <f>LH840*1.4</f>
        <v>#N/A</v>
      </c>
      <c r="LK840" s="10"/>
      <c r="LL840" s="229"/>
      <c r="LM840" s="175" t="s">
        <v>101</v>
      </c>
      <c r="LN840" s="341" t="s">
        <v>1984</v>
      </c>
      <c r="LP840" s="176"/>
      <c r="LQ840" s="176">
        <f>VLOOKUP(LN840,$A$879:$F$2731,6,FALSE)</f>
        <v>135</v>
      </c>
      <c r="LR840" s="175" t="s">
        <v>63</v>
      </c>
      <c r="LS840" s="10">
        <f>LQ840*1.4</f>
        <v>189</v>
      </c>
      <c r="LT840" s="10"/>
      <c r="LU840" s="229"/>
      <c r="LV840" s="175" t="s">
        <v>101</v>
      </c>
      <c r="LW840" s="341" t="s">
        <v>423</v>
      </c>
      <c r="LY840" s="176"/>
      <c r="LZ840" s="176">
        <f>VLOOKUP(LW840,$A$879:$F$2731,6,FALSE)</f>
        <v>157</v>
      </c>
      <c r="MA840" s="175" t="s">
        <v>63</v>
      </c>
      <c r="MB840" s="10">
        <f>LZ840*1.4</f>
        <v>219.79999999999998</v>
      </c>
      <c r="MC840" s="10"/>
      <c r="MD840" s="229"/>
      <c r="ME840" s="175" t="s">
        <v>101</v>
      </c>
      <c r="MF840" s="341" t="s">
        <v>2122</v>
      </c>
      <c r="MH840" s="176"/>
      <c r="MI840" s="176">
        <f>VLOOKUP(MF840,$A$879:$F$2731,6,FALSE)</f>
        <v>94</v>
      </c>
      <c r="MJ840" s="175" t="s">
        <v>63</v>
      </c>
      <c r="MK840" s="10">
        <f>MI840*1.4</f>
        <v>131.6</v>
      </c>
      <c r="ML840" s="10"/>
      <c r="MM840" s="229"/>
      <c r="MN840" s="175" t="s">
        <v>101</v>
      </c>
      <c r="MO840" s="349" t="s">
        <v>183</v>
      </c>
      <c r="MQ840" s="176"/>
      <c r="MR840" s="176" t="e">
        <f>VLOOKUP(MO840,$A$879:$F$2731,6,FALSE)</f>
        <v>#N/A</v>
      </c>
      <c r="MS840" s="175" t="s">
        <v>63</v>
      </c>
      <c r="MT840" s="10" t="e">
        <f>MR840*1.4</f>
        <v>#N/A</v>
      </c>
      <c r="MU840" s="10"/>
      <c r="MV840" s="229"/>
      <c r="MW840" s="175" t="s">
        <v>101</v>
      </c>
      <c r="MX840" s="341" t="s">
        <v>993</v>
      </c>
      <c r="MZ840" s="176"/>
      <c r="NA840" s="176">
        <f>VLOOKUP(MX840,$A$879:$F$2731,6,FALSE)</f>
        <v>150</v>
      </c>
      <c r="NB840" s="175" t="s">
        <v>63</v>
      </c>
      <c r="NC840" s="10">
        <f>NA840*1.4</f>
        <v>210</v>
      </c>
      <c r="ND840" s="10"/>
      <c r="NE840" s="229"/>
      <c r="NF840" s="175" t="s">
        <v>101</v>
      </c>
      <c r="NG840" s="341" t="s">
        <v>2117</v>
      </c>
      <c r="NI840" s="176"/>
      <c r="NJ840" s="176">
        <f>VLOOKUP(NG840,$A$879:$F$2731,6,FALSE)</f>
        <v>401</v>
      </c>
      <c r="NK840" s="175" t="s">
        <v>63</v>
      </c>
      <c r="NL840" s="10">
        <f>NJ840*1.4</f>
        <v>561.4</v>
      </c>
      <c r="NM840" s="10"/>
      <c r="NN840" s="229"/>
      <c r="NO840" s="175" t="s">
        <v>101</v>
      </c>
      <c r="NP840" s="341" t="s">
        <v>993</v>
      </c>
      <c r="NR840" s="176"/>
      <c r="NS840" s="176">
        <f>VLOOKUP(NP840,$A$879:$F$2731,6,FALSE)</f>
        <v>150</v>
      </c>
      <c r="NT840" s="175" t="s">
        <v>63</v>
      </c>
      <c r="NU840" s="10">
        <f>NS840*1.4</f>
        <v>210</v>
      </c>
      <c r="NV840" s="10"/>
      <c r="NW840" s="229"/>
      <c r="NX840" s="175" t="s">
        <v>101</v>
      </c>
      <c r="NY840" s="341" t="s">
        <v>2117</v>
      </c>
      <c r="OA840" s="176"/>
      <c r="OB840" s="176">
        <f>VLOOKUP(NY840,$A$879:$F$2731,6,FALSE)</f>
        <v>401</v>
      </c>
      <c r="OC840" s="175" t="s">
        <v>63</v>
      </c>
      <c r="OD840" s="10">
        <f>OB840*1.4</f>
        <v>561.4</v>
      </c>
      <c r="OE840" s="10"/>
      <c r="OF840" s="229"/>
      <c r="OG840" s="175" t="s">
        <v>101</v>
      </c>
      <c r="OH840" s="341" t="s">
        <v>470</v>
      </c>
      <c r="OJ840" s="176"/>
      <c r="OK840" s="176">
        <f>VLOOKUP(OH840,$A$879:$F$2731,6,FALSE)</f>
        <v>23</v>
      </c>
      <c r="OL840" s="175" t="s">
        <v>63</v>
      </c>
      <c r="OM840" s="10">
        <f>OK840*1.4</f>
        <v>32.199999999999996</v>
      </c>
      <c r="ON840" s="10"/>
      <c r="OO840" s="229"/>
      <c r="OP840" s="175" t="s">
        <v>101</v>
      </c>
      <c r="OQ840" s="341" t="s">
        <v>622</v>
      </c>
      <c r="OS840" s="176"/>
      <c r="OT840" s="176">
        <f>VLOOKUP(OQ840,$A$879:$F$2731,6,FALSE)</f>
        <v>132</v>
      </c>
      <c r="OU840" s="175" t="s">
        <v>63</v>
      </c>
      <c r="OV840" s="10">
        <f>OT840*1.4</f>
        <v>184.79999999999998</v>
      </c>
      <c r="OW840" s="10"/>
      <c r="OX840" s="229"/>
      <c r="OY840" s="175" t="s">
        <v>101</v>
      </c>
      <c r="OZ840" s="351" t="s">
        <v>729</v>
      </c>
      <c r="PB840" s="176"/>
      <c r="PC840" s="176">
        <f>VLOOKUP(OZ840,$A$879:$F$2731,6,FALSE)</f>
        <v>2</v>
      </c>
      <c r="PD840" s="175" t="s">
        <v>63</v>
      </c>
      <c r="PE840" s="10">
        <f>PC840*1.4</f>
        <v>2.8</v>
      </c>
      <c r="PF840" s="10"/>
      <c r="PG840" s="229"/>
      <c r="PH840" s="175" t="s">
        <v>101</v>
      </c>
      <c r="PI840" s="341" t="s">
        <v>2015</v>
      </c>
      <c r="PK840" s="176"/>
      <c r="PL840" s="176">
        <f>VLOOKUP(PI840,$A$879:$F$2731,6,FALSE)</f>
        <v>95</v>
      </c>
      <c r="PM840" s="175" t="s">
        <v>63</v>
      </c>
      <c r="PN840" s="10">
        <f>PL840*1.4</f>
        <v>133</v>
      </c>
      <c r="PO840" s="10"/>
      <c r="PP840" s="229"/>
      <c r="PQ840" s="175" t="s">
        <v>101</v>
      </c>
      <c r="PR840" s="341" t="s">
        <v>2015</v>
      </c>
      <c r="PT840" s="176"/>
      <c r="PU840" s="176">
        <f>VLOOKUP(PR840,$A$879:$F$2731,6,FALSE)</f>
        <v>95</v>
      </c>
      <c r="PV840" s="175" t="s">
        <v>63</v>
      </c>
      <c r="PW840" s="10">
        <f>PU840*1.4</f>
        <v>133</v>
      </c>
      <c r="PX840" s="10"/>
      <c r="PY840" s="229"/>
      <c r="PZ840" s="175" t="s">
        <v>101</v>
      </c>
      <c r="QA840" s="343" t="s">
        <v>2839</v>
      </c>
      <c r="QC840" s="176"/>
      <c r="QD840" s="176">
        <f>VLOOKUP(QA840,$A$879:$F$2731,6,FALSE)</f>
        <v>160</v>
      </c>
      <c r="QE840" s="175" t="s">
        <v>63</v>
      </c>
      <c r="QF840" s="10">
        <f>QD840*1.4</f>
        <v>224</v>
      </c>
      <c r="QG840" s="10"/>
      <c r="QH840" s="229"/>
      <c r="QI840" s="175" t="s">
        <v>101</v>
      </c>
      <c r="QJ840" s="349" t="s">
        <v>183</v>
      </c>
      <c r="QL840" s="176"/>
      <c r="QM840" s="176" t="e">
        <f>VLOOKUP(QJ840,$A$879:$F$2731,6,FALSE)</f>
        <v>#N/A</v>
      </c>
      <c r="QN840" s="175" t="s">
        <v>63</v>
      </c>
      <c r="QO840" s="10" t="e">
        <f>QM840*1.4</f>
        <v>#N/A</v>
      </c>
      <c r="QP840" s="10"/>
      <c r="QQ840" s="229"/>
      <c r="QR840" s="175" t="s">
        <v>101</v>
      </c>
      <c r="QS840" s="341" t="s">
        <v>485</v>
      </c>
      <c r="QU840" s="176"/>
      <c r="QV840" s="176">
        <f>VLOOKUP(QS840,$A$879:$F$2731,6,FALSE)</f>
        <v>13</v>
      </c>
      <c r="QW840" s="175" t="s">
        <v>63</v>
      </c>
      <c r="QX840" s="10">
        <f>QV840*1.4</f>
        <v>18.2</v>
      </c>
      <c r="QY840" s="10"/>
      <c r="QZ840" s="229"/>
      <c r="RA840" s="175" t="s">
        <v>101</v>
      </c>
      <c r="RB840" s="341" t="s">
        <v>1744</v>
      </c>
      <c r="RD840" s="176"/>
      <c r="RE840" s="176">
        <f>VLOOKUP(RB840,$A$879:$F$2731,6,FALSE)</f>
        <v>158</v>
      </c>
      <c r="RF840" s="175" t="s">
        <v>63</v>
      </c>
      <c r="RG840" s="10">
        <f>RE840*1.4</f>
        <v>221.2</v>
      </c>
      <c r="RH840" s="10"/>
      <c r="RI840" s="229"/>
      <c r="RJ840" s="175" t="s">
        <v>101</v>
      </c>
      <c r="RK840" s="341" t="s">
        <v>2117</v>
      </c>
      <c r="RM840" s="176"/>
      <c r="RN840" s="176">
        <f>VLOOKUP(RK840,$A$879:$F$2731,6,FALSE)</f>
        <v>401</v>
      </c>
      <c r="RO840" s="175" t="s">
        <v>63</v>
      </c>
      <c r="RP840" s="10">
        <f>RN840*1.4</f>
        <v>561.4</v>
      </c>
      <c r="RQ840" s="10"/>
      <c r="RR840" s="229"/>
      <c r="RS840" s="175" t="s">
        <v>101</v>
      </c>
      <c r="RT840" s="349" t="s">
        <v>183</v>
      </c>
      <c r="RV840" s="176"/>
      <c r="RW840" s="176" t="e">
        <f>VLOOKUP(RT840,$A$879:$F$2731,6,FALSE)</f>
        <v>#N/A</v>
      </c>
      <c r="RX840" s="175" t="s">
        <v>63</v>
      </c>
      <c r="RY840" s="10" t="e">
        <f>RW840*1.4</f>
        <v>#N/A</v>
      </c>
      <c r="RZ840" s="10"/>
      <c r="SA840" s="235"/>
      <c r="SB840" s="175" t="s">
        <v>101</v>
      </c>
      <c r="SC840" s="341" t="s">
        <v>2015</v>
      </c>
      <c r="SE840" s="176"/>
      <c r="SF840" s="176">
        <f>VLOOKUP(SC840,$A$879:$F$2731,6,FALSE)</f>
        <v>95</v>
      </c>
      <c r="SG840" s="175" t="s">
        <v>63</v>
      </c>
      <c r="SH840" s="10">
        <f>SF840*1.4</f>
        <v>133</v>
      </c>
      <c r="SI840" s="10"/>
      <c r="SJ840" s="235"/>
      <c r="SK840" s="175" t="s">
        <v>101</v>
      </c>
      <c r="SL840" s="341" t="s">
        <v>745</v>
      </c>
      <c r="SN840" s="176"/>
      <c r="SO840" s="176">
        <f>VLOOKUP(SL840,$A$879:$F$2731,6,FALSE)</f>
        <v>5</v>
      </c>
      <c r="SP840" s="175" t="s">
        <v>63</v>
      </c>
      <c r="SQ840" s="10">
        <f>SO840*1.4</f>
        <v>7</v>
      </c>
      <c r="SR840" s="10"/>
      <c r="SS840" s="235"/>
      <c r="ST840" s="175" t="s">
        <v>101</v>
      </c>
      <c r="SU840" s="341" t="s">
        <v>993</v>
      </c>
      <c r="SW840" s="176"/>
      <c r="SX840" s="176">
        <f>VLOOKUP(SU840,$A$879:$F$2731,6,FALSE)</f>
        <v>150</v>
      </c>
      <c r="SY840" s="175" t="s">
        <v>63</v>
      </c>
      <c r="SZ840" s="10">
        <f>SX840*1.4</f>
        <v>210</v>
      </c>
      <c r="TA840" s="10"/>
      <c r="TB840" s="235"/>
      <c r="TC840" s="175" t="s">
        <v>101</v>
      </c>
      <c r="TD840" s="349" t="s">
        <v>183</v>
      </c>
      <c r="TF840" s="176"/>
      <c r="TG840" s="176" t="e">
        <f>VLOOKUP(TD840,$A$879:$F$2731,6,FALSE)</f>
        <v>#N/A</v>
      </c>
      <c r="TH840" s="175" t="s">
        <v>63</v>
      </c>
      <c r="TI840" s="10" t="e">
        <f>TG840*1.4</f>
        <v>#N/A</v>
      </c>
      <c r="TK840" s="235"/>
      <c r="TL840" s="175" t="s">
        <v>101</v>
      </c>
      <c r="TM840" s="341" t="s">
        <v>730</v>
      </c>
      <c r="TO840" s="176"/>
      <c r="TP840" s="176">
        <f>VLOOKUP(TM840,$A$879:$F$2731,6,FALSE)</f>
        <v>11</v>
      </c>
      <c r="TQ840" s="175" t="s">
        <v>63</v>
      </c>
      <c r="TR840" s="10">
        <f>TP840*1.4</f>
        <v>15.399999999999999</v>
      </c>
      <c r="TS840" s="10"/>
      <c r="TT840" s="235"/>
      <c r="TU840" s="175" t="s">
        <v>101</v>
      </c>
      <c r="TV840" s="341" t="s">
        <v>2839</v>
      </c>
      <c r="TX840" s="176"/>
      <c r="TY840" s="176">
        <f>VLOOKUP(TV840,$A$879:$F$2731,6,FALSE)</f>
        <v>160</v>
      </c>
      <c r="TZ840" s="175" t="s">
        <v>63</v>
      </c>
      <c r="UA840" s="10">
        <f>TY840*1.4</f>
        <v>224</v>
      </c>
      <c r="UB840" s="10"/>
      <c r="UC840" s="235"/>
      <c r="UD840" s="175" t="s">
        <v>101</v>
      </c>
      <c r="UE840" s="341" t="s">
        <v>2122</v>
      </c>
      <c r="UG840" s="176"/>
      <c r="UH840" s="176">
        <f>VLOOKUP(UE840,$A$879:$F$2731,6,FALSE)</f>
        <v>94</v>
      </c>
      <c r="UI840" s="175" t="s">
        <v>63</v>
      </c>
      <c r="UJ840" s="10">
        <f>UH840*1.4</f>
        <v>131.6</v>
      </c>
      <c r="UK840" s="10"/>
      <c r="UL840" s="235"/>
      <c r="UM840" s="175" t="s">
        <v>101</v>
      </c>
      <c r="UN840" s="349" t="s">
        <v>183</v>
      </c>
      <c r="UP840" s="176"/>
      <c r="UQ840" s="176" t="e">
        <f>VLOOKUP(UN840,$A$879:$F$2731,6,FALSE)</f>
        <v>#N/A</v>
      </c>
      <c r="UR840" s="175" t="s">
        <v>63</v>
      </c>
      <c r="US840" s="10" t="e">
        <f>UQ840*1.4</f>
        <v>#N/A</v>
      </c>
      <c r="UT840" s="10"/>
      <c r="UU840" s="235"/>
      <c r="UV840" s="175" t="s">
        <v>101</v>
      </c>
      <c r="UW840" s="341" t="s">
        <v>846</v>
      </c>
      <c r="UY840" s="176"/>
      <c r="UZ840" s="176">
        <f>VLOOKUP(UW840,$A$879:$F$2731,6,FALSE)</f>
        <v>208</v>
      </c>
      <c r="VA840" s="175" t="s">
        <v>63</v>
      </c>
      <c r="VB840" s="10">
        <f>UZ840*1.4</f>
        <v>291.2</v>
      </c>
      <c r="VC840" s="10"/>
      <c r="VD840" s="235"/>
      <c r="VE840" s="175" t="s">
        <v>101</v>
      </c>
      <c r="VF840" s="349" t="s">
        <v>183</v>
      </c>
      <c r="VH840" s="176"/>
      <c r="VI840" s="176" t="e">
        <f>VLOOKUP(VF840,$A$879:$F$2731,6,FALSE)</f>
        <v>#N/A</v>
      </c>
      <c r="VJ840" s="175" t="s">
        <v>63</v>
      </c>
      <c r="VK840" s="10" t="e">
        <f>VI840*1.4</f>
        <v>#N/A</v>
      </c>
      <c r="VL840" s="10"/>
      <c r="VM840" s="235"/>
      <c r="VN840" s="175" t="s">
        <v>101</v>
      </c>
      <c r="VO840" s="341" t="s">
        <v>2108</v>
      </c>
      <c r="VQ840" s="176"/>
      <c r="VR840" s="176">
        <f>VLOOKUP(VO840,$A$879:$F$2731,6,FALSE)</f>
        <v>60</v>
      </c>
      <c r="VS840" s="175" t="s">
        <v>63</v>
      </c>
      <c r="VT840" s="10">
        <f>VR840*1.4</f>
        <v>84</v>
      </c>
      <c r="VU840" s="10"/>
      <c r="VV840" s="235"/>
      <c r="VW840" s="175" t="s">
        <v>101</v>
      </c>
      <c r="VX840" s="349" t="s">
        <v>183</v>
      </c>
      <c r="VZ840" s="176"/>
      <c r="WA840" s="176" t="e">
        <f>VLOOKUP(VX840,$A$879:$F$2731,6,FALSE)</f>
        <v>#N/A</v>
      </c>
      <c r="WB840" s="175" t="s">
        <v>63</v>
      </c>
      <c r="WC840" s="10" t="e">
        <f>WA840*1.4</f>
        <v>#N/A</v>
      </c>
      <c r="WE840" s="235"/>
      <c r="WF840" s="175" t="s">
        <v>101</v>
      </c>
      <c r="WG840" s="341" t="s">
        <v>3089</v>
      </c>
      <c r="WI840" s="176"/>
      <c r="WJ840" s="176">
        <f>VLOOKUP(WG840,$A$879:$F$2731,6,FALSE)</f>
        <v>40</v>
      </c>
      <c r="WK840" s="175" t="s">
        <v>63</v>
      </c>
      <c r="WL840" s="10">
        <f>WJ840*1.4</f>
        <v>56</v>
      </c>
      <c r="WN840" s="235"/>
      <c r="WO840" s="175" t="s">
        <v>101</v>
      </c>
      <c r="WP840" s="341" t="s">
        <v>2117</v>
      </c>
      <c r="WQ840" s="176"/>
      <c r="WR840" s="176"/>
      <c r="WS840" s="176">
        <f>VLOOKUP(WP840,$A$879:$F$2731,6,FALSE)</f>
        <v>401</v>
      </c>
      <c r="WT840" s="175" t="s">
        <v>63</v>
      </c>
      <c r="WU840" s="10">
        <f>WS840*1.4</f>
        <v>561.4</v>
      </c>
      <c r="WV840" s="10"/>
      <c r="WW840" s="235"/>
      <c r="WX840" s="175" t="s">
        <v>101</v>
      </c>
      <c r="WY840" s="341" t="s">
        <v>423</v>
      </c>
      <c r="XA840" s="176"/>
      <c r="XB840" s="176">
        <f>VLOOKUP(WY840,$A$879:$F$2731,6,FALSE)</f>
        <v>157</v>
      </c>
      <c r="XC840" s="175" t="s">
        <v>63</v>
      </c>
      <c r="XD840" s="10">
        <f>XB840*1.4</f>
        <v>219.79999999999998</v>
      </c>
      <c r="XF840" s="235"/>
      <c r="XG840" s="175" t="s">
        <v>101</v>
      </c>
      <c r="XH840" s="351" t="s">
        <v>852</v>
      </c>
      <c r="XJ840" s="176"/>
      <c r="XK840" s="176">
        <f>VLOOKUP(XH840,$A$879:$F$2731,6,FALSE)</f>
        <v>197</v>
      </c>
      <c r="XL840" s="175" t="s">
        <v>63</v>
      </c>
      <c r="XM840" s="10">
        <f>XK840*1.4</f>
        <v>275.79999999999995</v>
      </c>
      <c r="XO840" s="235"/>
      <c r="XP840" s="175" t="s">
        <v>101</v>
      </c>
      <c r="XQ840" s="341" t="s">
        <v>536</v>
      </c>
      <c r="XS840" s="176"/>
      <c r="XT840" s="176">
        <f>VLOOKUP(XQ840,$A$879:$F$2731,6,FALSE)</f>
        <v>197</v>
      </c>
      <c r="XU840" s="175" t="s">
        <v>63</v>
      </c>
      <c r="XV840" s="10">
        <f>XT840*1.4</f>
        <v>275.79999999999995</v>
      </c>
      <c r="XW840" s="10"/>
      <c r="XX840" s="235"/>
      <c r="XY840" s="175" t="s">
        <v>101</v>
      </c>
      <c r="XZ840" s="341" t="s">
        <v>554</v>
      </c>
      <c r="YB840" s="176"/>
      <c r="YC840" s="176">
        <f>VLOOKUP(XZ840,$A$879:$F$2731,6,FALSE)</f>
        <v>194</v>
      </c>
      <c r="YD840" s="175" t="s">
        <v>63</v>
      </c>
      <c r="YE840" s="10">
        <f>YC840*1.4</f>
        <v>271.59999999999997</v>
      </c>
      <c r="YG840" s="235"/>
      <c r="YH840" s="175" t="s">
        <v>101</v>
      </c>
      <c r="YI840" s="341" t="s">
        <v>2333</v>
      </c>
      <c r="YK840" s="176"/>
      <c r="YL840" s="176">
        <f>VLOOKUP(YI840,$A$879:$F$2731,6,FALSE)</f>
        <v>0</v>
      </c>
      <c r="YM840" s="175" t="s">
        <v>63</v>
      </c>
      <c r="YN840" s="10">
        <f>YL840*1.4</f>
        <v>0</v>
      </c>
      <c r="YO840" s="10"/>
      <c r="YP840" s="235"/>
      <c r="YQ840" s="175" t="s">
        <v>101</v>
      </c>
      <c r="YR840" s="341" t="s">
        <v>485</v>
      </c>
      <c r="YT840" s="176"/>
      <c r="YU840" s="176">
        <f>VLOOKUP(YR840,$A$879:$F$2731,6,FALSE)</f>
        <v>13</v>
      </c>
      <c r="YV840" s="175" t="s">
        <v>63</v>
      </c>
      <c r="YW840" s="10">
        <f>YU840*1.4</f>
        <v>18.2</v>
      </c>
      <c r="YY840" s="235"/>
      <c r="YZ840" s="175" t="s">
        <v>101</v>
      </c>
      <c r="ZA840" s="341" t="s">
        <v>2117</v>
      </c>
      <c r="ZC840" s="176"/>
      <c r="ZD840" s="176">
        <f>VLOOKUP(ZA840,$A$879:$F$2731,6,FALSE)</f>
        <v>401</v>
      </c>
      <c r="ZE840" s="175" t="s">
        <v>63</v>
      </c>
      <c r="ZF840" s="10">
        <f>ZD840*1.4</f>
        <v>561.4</v>
      </c>
      <c r="ZH840" s="235"/>
      <c r="ZI840" s="175" t="s">
        <v>101</v>
      </c>
      <c r="ZJ840" s="341" t="s">
        <v>1961</v>
      </c>
      <c r="ZL840" s="176"/>
      <c r="ZM840" s="176">
        <f>VLOOKUP(ZJ840,$A$879:$F$2731,6,FALSE)</f>
        <v>172</v>
      </c>
      <c r="ZN840" s="175" t="s">
        <v>63</v>
      </c>
      <c r="ZO840" s="10">
        <f>ZM840*1.4</f>
        <v>240.79999999999998</v>
      </c>
      <c r="ZQ840" s="235"/>
      <c r="ZR840" s="175" t="s">
        <v>101</v>
      </c>
      <c r="ZS840" s="341" t="s">
        <v>542</v>
      </c>
      <c r="ZU840" s="176"/>
      <c r="ZV840" s="176">
        <f>VLOOKUP(ZS840,$A$879:$F$2731,6,FALSE)</f>
        <v>90</v>
      </c>
      <c r="ZW840" s="175" t="s">
        <v>63</v>
      </c>
      <c r="ZX840" s="10">
        <f>ZV840*1.4</f>
        <v>125.99999999999999</v>
      </c>
      <c r="ZY840" s="10"/>
      <c r="ZZ840" s="235"/>
      <c r="AAA840" s="175" t="s">
        <v>101</v>
      </c>
      <c r="AAB840" s="341" t="s">
        <v>485</v>
      </c>
      <c r="AAD840" s="176"/>
      <c r="AAE840" s="176">
        <f>VLOOKUP(AAB840,$A$879:$F$2731,6,FALSE)</f>
        <v>13</v>
      </c>
      <c r="AAF840" s="175" t="s">
        <v>63</v>
      </c>
      <c r="AAG840" s="10">
        <f>AAE840*1.4</f>
        <v>18.2</v>
      </c>
      <c r="AAH840" s="10"/>
      <c r="AAI840" s="235"/>
      <c r="AAJ840" s="175" t="s">
        <v>101</v>
      </c>
      <c r="AAK840" s="75" t="s">
        <v>183</v>
      </c>
      <c r="AAM840" s="176"/>
      <c r="AAN840" s="176" t="e">
        <f>VLOOKUP(AAK840,$A$879:$F$2731,6,FALSE)</f>
        <v>#N/A</v>
      </c>
      <c r="AAO840" s="175" t="s">
        <v>63</v>
      </c>
      <c r="AAP840" s="10" t="e">
        <f>AAN840*1.4</f>
        <v>#N/A</v>
      </c>
      <c r="AAQ840" s="10"/>
      <c r="AAR840" s="235"/>
      <c r="AAS840" s="175" t="s">
        <v>101</v>
      </c>
      <c r="AAT840" s="341" t="s">
        <v>853</v>
      </c>
      <c r="AAV840" s="176"/>
      <c r="AAW840" s="176">
        <f>VLOOKUP(AAT840,$A$879:$F$2731,6,FALSE)</f>
        <v>70</v>
      </c>
      <c r="AAX840" s="175" t="s">
        <v>63</v>
      </c>
      <c r="AAY840" s="10">
        <f>AAW840*1.4</f>
        <v>98</v>
      </c>
      <c r="AAZ840" s="10"/>
      <c r="ABA840" s="235"/>
      <c r="ABB840" s="175" t="s">
        <v>101</v>
      </c>
      <c r="ABC840" s="355" t="s">
        <v>473</v>
      </c>
      <c r="ABE840" s="176"/>
      <c r="ABF840" s="176">
        <f>VLOOKUP(ABC840,$A$879:$F$2731,6,FALSE)</f>
        <v>36</v>
      </c>
      <c r="ABG840" s="175" t="s">
        <v>63</v>
      </c>
      <c r="ABH840" s="10">
        <f>ABF840*1.4</f>
        <v>50.4</v>
      </c>
      <c r="ABI840" s="10"/>
      <c r="ABJ840" s="235"/>
      <c r="ABK840" s="175" t="s">
        <v>101</v>
      </c>
      <c r="ABL840" s="341" t="s">
        <v>485</v>
      </c>
      <c r="ABN840" s="176"/>
      <c r="ABO840" s="176">
        <f>VLOOKUP(ABL840,$A$879:$F$2731,6,FALSE)</f>
        <v>13</v>
      </c>
      <c r="ABP840" s="175" t="s">
        <v>63</v>
      </c>
      <c r="ABQ840" s="10">
        <f>ABO840*1.4</f>
        <v>18.2</v>
      </c>
      <c r="ABR840" s="10"/>
      <c r="ABS840" s="235"/>
      <c r="ABT840" s="175" t="s">
        <v>101</v>
      </c>
      <c r="ABU840" s="75" t="s">
        <v>183</v>
      </c>
      <c r="ABW840" s="176"/>
      <c r="ABX840" s="176" t="e">
        <f>VLOOKUP(ABU840,$A$879:$F$2731,6,FALSE)</f>
        <v>#N/A</v>
      </c>
      <c r="ABY840" s="175" t="s">
        <v>63</v>
      </c>
      <c r="ABZ840" s="10" t="e">
        <f>ABX840*1.4</f>
        <v>#N/A</v>
      </c>
      <c r="ACA840" s="10"/>
      <c r="ACB840" s="235"/>
      <c r="ACC840" s="175" t="s">
        <v>101</v>
      </c>
      <c r="ACD840" s="75" t="s">
        <v>183</v>
      </c>
      <c r="ACF840" s="176"/>
      <c r="ACG840" s="176" t="e">
        <f>VLOOKUP(ACD840,$A$879:$F$2731,6,FALSE)</f>
        <v>#N/A</v>
      </c>
      <c r="ACH840" s="175" t="s">
        <v>63</v>
      </c>
      <c r="ACI840" s="10" t="e">
        <f>ACG840*1.4</f>
        <v>#N/A</v>
      </c>
      <c r="ACJ840" s="10"/>
      <c r="ACK840" s="235"/>
      <c r="ACL840" s="175" t="s">
        <v>101</v>
      </c>
      <c r="ACM840" s="75" t="s">
        <v>183</v>
      </c>
      <c r="ACO840" s="176"/>
      <c r="ACP840" s="176" t="e">
        <f>VLOOKUP(ACM840,$A$879:$F$2731,6,FALSE)</f>
        <v>#N/A</v>
      </c>
      <c r="ACQ840" s="175" t="s">
        <v>63</v>
      </c>
      <c r="ACR840" s="10" t="e">
        <f>ACP840*1.4</f>
        <v>#N/A</v>
      </c>
      <c r="ACS840" s="10"/>
      <c r="ACT840" s="235"/>
      <c r="ACU840" s="175" t="s">
        <v>101</v>
      </c>
      <c r="ACV840" s="75" t="s">
        <v>183</v>
      </c>
      <c r="ACX840" s="176"/>
      <c r="ACY840" s="176" t="e">
        <f>VLOOKUP(ACV840,$A$879:$F$2731,6,FALSE)</f>
        <v>#N/A</v>
      </c>
      <c r="ACZ840" s="175" t="s">
        <v>63</v>
      </c>
      <c r="ADA840" s="10" t="e">
        <f>ACY840*1.4</f>
        <v>#N/A</v>
      </c>
      <c r="ADB840" s="10"/>
      <c r="ADC840" s="235"/>
      <c r="ADD840" s="175" t="s">
        <v>101</v>
      </c>
      <c r="ADE840" s="341" t="s">
        <v>429</v>
      </c>
      <c r="ADG840" s="176"/>
      <c r="ADH840" s="176">
        <f>VLOOKUP(ADE840,$A$879:$F$2731,6,FALSE)</f>
        <v>49</v>
      </c>
      <c r="ADI840" s="175" t="s">
        <v>63</v>
      </c>
      <c r="ADJ840" s="10">
        <f>ADH840*1.4</f>
        <v>68.599999999999994</v>
      </c>
      <c r="ADL840" s="235"/>
      <c r="ADM840" s="175" t="s">
        <v>101</v>
      </c>
      <c r="ADN840" s="75" t="s">
        <v>183</v>
      </c>
      <c r="ADP840" s="176"/>
      <c r="ADQ840" s="176" t="e">
        <f>VLOOKUP(ADN840,$A$879:$F$2731,6,FALSE)</f>
        <v>#N/A</v>
      </c>
      <c r="ADR840" s="175" t="s">
        <v>63</v>
      </c>
      <c r="ADS840" s="10" t="e">
        <f>ADQ840*1.4</f>
        <v>#N/A</v>
      </c>
      <c r="ADT840" s="10"/>
      <c r="ADU840" s="235"/>
      <c r="ADV840" s="175" t="s">
        <v>101</v>
      </c>
      <c r="ADW840" s="341" t="s">
        <v>536</v>
      </c>
      <c r="ADY840" s="176"/>
      <c r="ADZ840" s="176">
        <f>VLOOKUP(ADW840,$A$879:$F$2731,6,FALSE)</f>
        <v>197</v>
      </c>
      <c r="AEA840" s="175" t="s">
        <v>63</v>
      </c>
      <c r="AEB840" s="10">
        <f>ADZ840*1.4</f>
        <v>275.79999999999995</v>
      </c>
      <c r="AED840" s="235"/>
      <c r="AEE840" s="175" t="s">
        <v>101</v>
      </c>
      <c r="AEF840" s="75" t="s">
        <v>183</v>
      </c>
      <c r="AEH840" s="176"/>
      <c r="AEI840" s="176" t="e">
        <f>VLOOKUP(AEF840,$A$879:$F$2731,6,FALSE)</f>
        <v>#N/A</v>
      </c>
      <c r="AEJ840" s="175" t="s">
        <v>63</v>
      </c>
      <c r="AEK840" s="10" t="e">
        <f>AEI840*1.4</f>
        <v>#N/A</v>
      </c>
      <c r="AEM840" s="235"/>
      <c r="AEN840" s="175" t="s">
        <v>101</v>
      </c>
      <c r="AEO840" s="75" t="s">
        <v>183</v>
      </c>
      <c r="AEQ840" s="176"/>
      <c r="AER840" s="176" t="e">
        <f>VLOOKUP(AEO840,$A$879:$F$2731,6,FALSE)</f>
        <v>#N/A</v>
      </c>
      <c r="AES840" s="175" t="s">
        <v>63</v>
      </c>
      <c r="AET840" s="10" t="e">
        <f>AER840*1.4</f>
        <v>#N/A</v>
      </c>
      <c r="AEV840" s="235"/>
      <c r="AEW840" s="175" t="s">
        <v>101</v>
      </c>
      <c r="AEX840" s="75" t="s">
        <v>183</v>
      </c>
      <c r="AEZ840" s="176"/>
      <c r="AFA840" s="176" t="e">
        <f>VLOOKUP(AEX840,$A$879:$F$2731,6,FALSE)</f>
        <v>#N/A</v>
      </c>
      <c r="AFB840" s="175" t="s">
        <v>63</v>
      </c>
      <c r="AFC840" s="10" t="e">
        <f>AFA840*1.4</f>
        <v>#N/A</v>
      </c>
      <c r="AFD840" s="10"/>
      <c r="AFE840" s="235"/>
      <c r="AFF840" s="175" t="s">
        <v>101</v>
      </c>
      <c r="AFG840" s="75" t="s">
        <v>183</v>
      </c>
      <c r="AFI840" s="176"/>
      <c r="AFJ840" s="176" t="e">
        <f>VLOOKUP(AFG840,$A$879:$F$2731,6,FALSE)</f>
        <v>#N/A</v>
      </c>
      <c r="AFK840" s="175" t="s">
        <v>63</v>
      </c>
      <c r="AFL840" s="10" t="e">
        <f>AFJ840*1.4</f>
        <v>#N/A</v>
      </c>
      <c r="AFM840" s="10"/>
      <c r="AFN840" s="235"/>
      <c r="AFO840" s="175" t="s">
        <v>101</v>
      </c>
      <c r="AFP840" s="75" t="s">
        <v>183</v>
      </c>
      <c r="AFR840" s="176"/>
      <c r="AFS840" s="176" t="e">
        <f>VLOOKUP(AFP840,$A$879:$F$2731,6,FALSE)</f>
        <v>#N/A</v>
      </c>
      <c r="AFT840" s="175" t="s">
        <v>63</v>
      </c>
      <c r="AFU840" s="10" t="e">
        <f>AFS840*1.4</f>
        <v>#N/A</v>
      </c>
      <c r="AFV840" s="10"/>
      <c r="AFW840" s="235"/>
      <c r="AFX840" s="175" t="s">
        <v>101</v>
      </c>
      <c r="AFY840" s="341" t="s">
        <v>423</v>
      </c>
      <c r="AGA840" s="176"/>
      <c r="AGB840" s="176">
        <f>VLOOKUP(AFY840,$A$879:$F$2731,6,FALSE)</f>
        <v>157</v>
      </c>
      <c r="AGC840" s="175" t="s">
        <v>63</v>
      </c>
      <c r="AGD840" s="10">
        <f>AGB840*1.4</f>
        <v>219.79999999999998</v>
      </c>
      <c r="AGE840" s="10"/>
      <c r="AGF840" s="235"/>
      <c r="AGG840" s="175" t="s">
        <v>101</v>
      </c>
      <c r="AGH840" s="341" t="s">
        <v>993</v>
      </c>
      <c r="AGJ840" s="176"/>
      <c r="AGK840" s="176">
        <f>VLOOKUP(AGH840,$A$879:$F$2731,6,FALSE)</f>
        <v>150</v>
      </c>
      <c r="AGL840" s="175" t="s">
        <v>63</v>
      </c>
      <c r="AGM840" s="10">
        <f>AGK840*1.4</f>
        <v>210</v>
      </c>
      <c r="AGN840" s="10"/>
      <c r="AGO840" s="235"/>
      <c r="AGP840" s="175" t="s">
        <v>101</v>
      </c>
      <c r="AGQ840" s="341" t="s">
        <v>1041</v>
      </c>
      <c r="AGS840" s="176"/>
      <c r="AGT840" s="176">
        <f>VLOOKUP(AGQ840,$A$879:$F$2731,6,FALSE)</f>
        <v>320</v>
      </c>
      <c r="AGU840" s="175" t="s">
        <v>63</v>
      </c>
      <c r="AGV840" s="10">
        <f>AGT840*1.4</f>
        <v>448</v>
      </c>
      <c r="AGW840" s="10"/>
      <c r="AGX840" s="235"/>
      <c r="AGY840" s="175" t="s">
        <v>101</v>
      </c>
      <c r="AGZ840" s="341" t="s">
        <v>1961</v>
      </c>
      <c r="AHB840" s="176"/>
      <c r="AHC840" s="176">
        <f>VLOOKUP(AGZ840,$A$879:$F$2731,6,FALSE)</f>
        <v>172</v>
      </c>
      <c r="AHD840" s="175" t="s">
        <v>63</v>
      </c>
      <c r="AHE840" s="10">
        <f>AHC840*1.4</f>
        <v>240.79999999999998</v>
      </c>
      <c r="AHF840" s="10"/>
      <c r="AHG840" s="235"/>
      <c r="AHH840" s="175" t="s">
        <v>101</v>
      </c>
      <c r="AHI840" s="398" t="s">
        <v>3428</v>
      </c>
      <c r="AHK840" s="176"/>
      <c r="AHL840" s="176">
        <f>VLOOKUP(AHI840,$A$879:$F$2731,6,FALSE)</f>
        <v>2</v>
      </c>
      <c r="AHM840" s="175" t="s">
        <v>63</v>
      </c>
      <c r="AHN840" s="10">
        <f>AHL840*1.4</f>
        <v>2.8</v>
      </c>
      <c r="AHO840" s="10"/>
      <c r="AHP840" s="235"/>
      <c r="AHQ840" s="175" t="s">
        <v>101</v>
      </c>
      <c r="AHR840" s="341" t="s">
        <v>583</v>
      </c>
      <c r="AHT840" s="176"/>
      <c r="AHU840" s="176">
        <f>VLOOKUP(AHR840,$A$879:$F$2731,6,FALSE)</f>
        <v>134</v>
      </c>
      <c r="AHV840" s="175" t="s">
        <v>63</v>
      </c>
      <c r="AHW840" s="10">
        <f>AHU840*1.4</f>
        <v>187.6</v>
      </c>
      <c r="AHX840" s="10"/>
      <c r="AHY840" s="235"/>
      <c r="AHZ840" s="175" t="s">
        <v>101</v>
      </c>
      <c r="AIA840" s="341" t="s">
        <v>846</v>
      </c>
      <c r="AIC840" s="176"/>
      <c r="AID840" s="176">
        <f>VLOOKUP(AIA840,$A$879:$F$2731,6,FALSE)</f>
        <v>208</v>
      </c>
      <c r="AIE840" s="175" t="s">
        <v>63</v>
      </c>
      <c r="AIF840" s="10">
        <f>AID840*1.4</f>
        <v>291.2</v>
      </c>
      <c r="AIG840" s="10"/>
      <c r="AIH840" s="235"/>
      <c r="AII840" s="175" t="s">
        <v>101</v>
      </c>
      <c r="AIJ840" s="341" t="s">
        <v>2015</v>
      </c>
      <c r="AIL840" s="176"/>
      <c r="AIM840" s="176">
        <f>VLOOKUP(AIJ840,$A$879:$F$2731,6,FALSE)</f>
        <v>95</v>
      </c>
      <c r="AIN840" s="175" t="s">
        <v>63</v>
      </c>
      <c r="AIO840" s="10">
        <f>AIM840*1.4</f>
        <v>133</v>
      </c>
      <c r="AIP840" s="10"/>
      <c r="AIQ840" s="235"/>
      <c r="AIR840" s="175" t="s">
        <v>101</v>
      </c>
      <c r="AIS840" s="341" t="s">
        <v>423</v>
      </c>
      <c r="AIU840" s="176"/>
      <c r="AIV840" s="176">
        <f>VLOOKUP(AIS840,$A$879:$F$2731,6,FALSE)</f>
        <v>157</v>
      </c>
      <c r="AIW840" s="175" t="s">
        <v>63</v>
      </c>
      <c r="AIX840" s="10">
        <f>AIV840*1.4</f>
        <v>219.79999999999998</v>
      </c>
      <c r="AIY840" s="10"/>
      <c r="AIZ840" s="235"/>
      <c r="AJA840" s="175" t="s">
        <v>101</v>
      </c>
      <c r="AJB840" s="351" t="s">
        <v>1744</v>
      </c>
      <c r="AJD840" s="176"/>
      <c r="AJE840" s="176">
        <f>VLOOKUP(AJB840,$A$879:$F$2731,6,FALSE)</f>
        <v>158</v>
      </c>
      <c r="AJF840" s="175" t="s">
        <v>63</v>
      </c>
      <c r="AJG840" s="10">
        <f>AJE840*1.4</f>
        <v>221.2</v>
      </c>
      <c r="AJH840" s="10"/>
      <c r="AJI840" s="235"/>
      <c r="AJJ840" s="175" t="s">
        <v>101</v>
      </c>
      <c r="AJK840" s="341" t="s">
        <v>1984</v>
      </c>
      <c r="AJM840" s="176"/>
      <c r="AJN840" s="176">
        <f>VLOOKUP(AJK840,$A$879:$F$2731,6,FALSE)</f>
        <v>135</v>
      </c>
      <c r="AJO840" s="175" t="s">
        <v>63</v>
      </c>
      <c r="AJP840" s="10">
        <f>AJN840*1.4</f>
        <v>189</v>
      </c>
      <c r="AJQ840" s="10"/>
      <c r="AJR840" s="235"/>
      <c r="AJS840" s="175" t="s">
        <v>101</v>
      </c>
      <c r="AJT840" s="347" t="s">
        <v>1961</v>
      </c>
      <c r="AJV840" s="176"/>
      <c r="AJW840" s="176">
        <f>VLOOKUP(AJT840,$A$879:$F$2731,6,FALSE)</f>
        <v>172</v>
      </c>
      <c r="AJX840" s="175" t="s">
        <v>63</v>
      </c>
      <c r="AJY840" s="10">
        <f>AJW840*1.4</f>
        <v>240.79999999999998</v>
      </c>
      <c r="AJZ840" s="10"/>
      <c r="AKA840" s="235"/>
      <c r="AKB840" s="175" t="s">
        <v>101</v>
      </c>
      <c r="AKC840" s="341" t="s">
        <v>1961</v>
      </c>
      <c r="AKE840" s="176"/>
      <c r="AKF840" s="176">
        <f>VLOOKUP(AKC840,$A$879:$F$2731,6,FALSE)</f>
        <v>172</v>
      </c>
      <c r="AKG840" s="175" t="s">
        <v>63</v>
      </c>
      <c r="AKH840" s="10">
        <f>AKF840*1.4</f>
        <v>240.79999999999998</v>
      </c>
      <c r="AKI840" s="10"/>
      <c r="AKJ840" s="235"/>
      <c r="AKK840" s="175" t="s">
        <v>101</v>
      </c>
      <c r="AKL840" s="341" t="s">
        <v>423</v>
      </c>
      <c r="AKN840" s="176"/>
      <c r="AKO840" s="176">
        <f>VLOOKUP(AKL840,$A$879:$F$2731,6,FALSE)</f>
        <v>157</v>
      </c>
      <c r="AKP840" s="175" t="s">
        <v>63</v>
      </c>
      <c r="AKQ840" s="10">
        <f>AKO840*1.4</f>
        <v>219.79999999999998</v>
      </c>
      <c r="AKR840" s="10"/>
      <c r="AKS840" s="235"/>
      <c r="AKT840" s="175" t="s">
        <v>101</v>
      </c>
      <c r="AKU840" s="341" t="s">
        <v>470</v>
      </c>
      <c r="AKW840" s="176"/>
      <c r="AKX840" s="176">
        <f>VLOOKUP(AKU840,$A$879:$F$2731,6,FALSE)</f>
        <v>23</v>
      </c>
      <c r="AKY840" s="175" t="s">
        <v>63</v>
      </c>
      <c r="AKZ840" s="10">
        <f>AKX840*1.4</f>
        <v>32.199999999999996</v>
      </c>
      <c r="ALA840" s="10"/>
      <c r="ALB840" s="235"/>
      <c r="ALC840" s="175" t="s">
        <v>101</v>
      </c>
      <c r="ALD840" s="341" t="s">
        <v>1984</v>
      </c>
      <c r="ALF840" s="176"/>
      <c r="ALG840" s="176">
        <f>VLOOKUP(ALD840,$A$879:$F$2731,6,FALSE)</f>
        <v>135</v>
      </c>
      <c r="ALH840" s="175" t="s">
        <v>63</v>
      </c>
      <c r="ALI840" s="10">
        <f>ALG840*1.4</f>
        <v>189</v>
      </c>
      <c r="ALJ840" s="10"/>
      <c r="ALK840" s="235"/>
      <c r="ALL840" s="175" t="s">
        <v>101</v>
      </c>
      <c r="ALM840" s="341" t="s">
        <v>2015</v>
      </c>
      <c r="ALO840" s="176"/>
      <c r="ALP840" s="176">
        <f>VLOOKUP(ALM840,$A$879:$F$2731,6,FALSE)</f>
        <v>95</v>
      </c>
      <c r="ALQ840" s="175" t="s">
        <v>63</v>
      </c>
      <c r="ALR840" s="10">
        <f>ALP840*1.4</f>
        <v>133</v>
      </c>
      <c r="ALS840" s="10"/>
      <c r="ALT840" s="235"/>
      <c r="ALU840" s="175" t="s">
        <v>101</v>
      </c>
      <c r="ALV840" s="341" t="s">
        <v>1984</v>
      </c>
      <c r="ALX840" s="176"/>
      <c r="ALY840" s="176">
        <f>VLOOKUP(ALV840,$A$879:$F$2731,6,FALSE)</f>
        <v>135</v>
      </c>
      <c r="ALZ840" s="175" t="s">
        <v>63</v>
      </c>
      <c r="AMA840" s="10">
        <f>ALY840*1.4</f>
        <v>189</v>
      </c>
      <c r="AMB840" s="10"/>
      <c r="AMC840" s="235"/>
      <c r="AMD840" s="175" t="s">
        <v>101</v>
      </c>
      <c r="AME840" s="401" t="s">
        <v>852</v>
      </c>
      <c r="AMG840" s="176"/>
      <c r="AMH840" s="176">
        <f>VLOOKUP(AME840,$A$879:$F$2731,6,FALSE)</f>
        <v>197</v>
      </c>
      <c r="AMI840" s="175" t="s">
        <v>63</v>
      </c>
      <c r="AMJ840" s="10">
        <f>AMH840*1.4</f>
        <v>275.79999999999995</v>
      </c>
      <c r="AMK840" s="10"/>
      <c r="AML840" s="235"/>
      <c r="AMM840" s="175" t="s">
        <v>101</v>
      </c>
      <c r="AMN840" s="343" t="s">
        <v>473</v>
      </c>
      <c r="AMP840" s="176"/>
      <c r="AMQ840" s="176">
        <f>VLOOKUP(AMN840,$A$879:$F$2731,6,FALSE)</f>
        <v>36</v>
      </c>
      <c r="AMR840" s="175" t="s">
        <v>63</v>
      </c>
      <c r="AMS840" s="10">
        <f>AMQ840*1.4</f>
        <v>50.4</v>
      </c>
      <c r="AMT840" s="10"/>
      <c r="AMU840" s="235"/>
      <c r="AMV840" s="175" t="s">
        <v>101</v>
      </c>
      <c r="AMW840" s="341" t="s">
        <v>423</v>
      </c>
      <c r="AMY840" s="176"/>
      <c r="AMZ840" s="176">
        <f>VLOOKUP(AMW840,$A$879:$F$2731,6,FALSE)</f>
        <v>157</v>
      </c>
      <c r="ANA840" s="175" t="s">
        <v>63</v>
      </c>
      <c r="ANB840" s="10">
        <f>AMZ840*1.4</f>
        <v>219.79999999999998</v>
      </c>
      <c r="ANC840" s="10"/>
      <c r="AND840" s="235"/>
      <c r="ANE840" s="175" t="s">
        <v>101</v>
      </c>
      <c r="ANF840" s="341" t="s">
        <v>2117</v>
      </c>
      <c r="ANH840" s="176"/>
      <c r="ANI840" s="176">
        <f>VLOOKUP(ANF840,$A$879:$F$2731,6,FALSE)</f>
        <v>401</v>
      </c>
      <c r="ANJ840" s="175" t="s">
        <v>63</v>
      </c>
      <c r="ANK840" s="10">
        <f>ANI840*1.4</f>
        <v>561.4</v>
      </c>
      <c r="ANL840" s="10"/>
      <c r="ANM840" s="235"/>
      <c r="ANN840" s="175" t="s">
        <v>101</v>
      </c>
      <c r="ANO840" s="351" t="s">
        <v>1961</v>
      </c>
      <c r="ANQ840" s="176"/>
      <c r="ANR840" s="176">
        <f>VLOOKUP(ANO840,$A$879:$F$2731,6,FALSE)</f>
        <v>172</v>
      </c>
      <c r="ANS840" s="175" t="s">
        <v>63</v>
      </c>
      <c r="ANT840" s="10">
        <f>ANR840*1.4</f>
        <v>240.79999999999998</v>
      </c>
      <c r="ANU840" s="10"/>
      <c r="ANV840" s="235"/>
      <c r="ANW840" s="175" t="s">
        <v>101</v>
      </c>
      <c r="ANX840" s="341" t="s">
        <v>470</v>
      </c>
      <c r="ANZ840" s="176"/>
      <c r="AOA840" s="176">
        <f>VLOOKUP(ANX840,$A$879:$F$2731,6,FALSE)</f>
        <v>23</v>
      </c>
      <c r="AOB840" s="175" t="s">
        <v>63</v>
      </c>
      <c r="AOC840" s="10">
        <f>AOA840*1.4</f>
        <v>32.199999999999996</v>
      </c>
      <c r="AOD840" s="10"/>
      <c r="AOE840" s="235"/>
      <c r="AOF840" s="175" t="s">
        <v>101</v>
      </c>
      <c r="AOG840" s="75" t="s">
        <v>183</v>
      </c>
      <c r="AOI840" s="176"/>
      <c r="AOJ840" s="176" t="e">
        <f>VLOOKUP(AOG840,$A$879:$F$2731,6,FALSE)</f>
        <v>#N/A</v>
      </c>
      <c r="AOK840" s="175" t="s">
        <v>63</v>
      </c>
      <c r="AOL840" s="10" t="e">
        <f>AOJ840*1.4</f>
        <v>#N/A</v>
      </c>
      <c r="AOM840" s="10"/>
      <c r="AON840" s="235"/>
      <c r="AOO840" s="175" t="s">
        <v>101</v>
      </c>
      <c r="AOP840" s="341" t="s">
        <v>2117</v>
      </c>
      <c r="AOR840" s="176"/>
      <c r="AOS840" s="176">
        <f>VLOOKUP(AOP840,$A$879:$F$2731,6,FALSE)</f>
        <v>401</v>
      </c>
      <c r="AOT840" s="175" t="s">
        <v>63</v>
      </c>
      <c r="AOU840" s="10">
        <f>AOS840*1.4</f>
        <v>561.4</v>
      </c>
      <c r="AOV840" s="10"/>
      <c r="AOW840" s="235"/>
      <c r="AOX840" s="175" t="s">
        <v>101</v>
      </c>
      <c r="AOY840" s="404" t="s">
        <v>1380</v>
      </c>
      <c r="APA840" s="176"/>
      <c r="APB840" s="176">
        <f>VLOOKUP(AOY840,$A$879:$F$2731,6,FALSE)</f>
        <v>107</v>
      </c>
      <c r="APC840" s="175" t="s">
        <v>63</v>
      </c>
      <c r="APD840" s="10">
        <f>APB840*1.4</f>
        <v>149.79999999999998</v>
      </c>
      <c r="APE840" s="10"/>
      <c r="APF840" s="235"/>
      <c r="APG840" s="175" t="s">
        <v>101</v>
      </c>
      <c r="APH840" s="341" t="s">
        <v>2577</v>
      </c>
      <c r="APJ840" s="176"/>
      <c r="APK840" s="176">
        <f>VLOOKUP(APH840,$A$879:$F$2731,6,FALSE)</f>
        <v>101</v>
      </c>
      <c r="APL840" s="175" t="s">
        <v>63</v>
      </c>
      <c r="APM840" s="10">
        <f>APK840*1.4</f>
        <v>141.39999999999998</v>
      </c>
      <c r="APN840" s="10"/>
      <c r="APO840" s="235"/>
      <c r="APP840" s="175" t="s">
        <v>101</v>
      </c>
      <c r="APQ840" s="75" t="s">
        <v>183</v>
      </c>
      <c r="APS840" s="176"/>
      <c r="APT840" s="176" t="e">
        <f>VLOOKUP(APQ840,$A$879:$F$2731,6,FALSE)</f>
        <v>#N/A</v>
      </c>
      <c r="APU840" s="175" t="s">
        <v>63</v>
      </c>
      <c r="APV840" s="10" t="e">
        <f>APT840*1.4</f>
        <v>#N/A</v>
      </c>
      <c r="APW840" s="10"/>
      <c r="APX840" s="235"/>
      <c r="APY840" s="175" t="s">
        <v>101</v>
      </c>
      <c r="APZ840" s="341" t="s">
        <v>1984</v>
      </c>
      <c r="AQB840" s="176"/>
      <c r="AQC840" s="176">
        <f>VLOOKUP(APZ840,$A$879:$F$2731,6,FALSE)</f>
        <v>135</v>
      </c>
      <c r="AQD840" s="175" t="s">
        <v>63</v>
      </c>
      <c r="AQE840" s="10">
        <f>AQC840*1.4</f>
        <v>189</v>
      </c>
      <c r="AQF840" s="10"/>
      <c r="AQG840" s="235"/>
      <c r="AQH840" s="175" t="s">
        <v>101</v>
      </c>
      <c r="AQI840" s="341" t="s">
        <v>993</v>
      </c>
      <c r="AQK840" s="176"/>
      <c r="AQL840" s="176">
        <f>VLOOKUP(AQI840,$A$879:$F$2731,6,FALSE)</f>
        <v>150</v>
      </c>
      <c r="AQM840" s="175" t="s">
        <v>63</v>
      </c>
      <c r="AQN840" s="10">
        <f>AQL840*1.4</f>
        <v>210</v>
      </c>
      <c r="AQO840" s="10"/>
      <c r="AQP840" s="235"/>
      <c r="AQQ840" s="175" t="s">
        <v>101</v>
      </c>
      <c r="AQR840" s="75" t="s">
        <v>183</v>
      </c>
      <c r="AQT840" s="176"/>
      <c r="AQU840" s="176" t="e">
        <f>VLOOKUP(AQR840,$A$879:$F$2731,6,FALSE)</f>
        <v>#N/A</v>
      </c>
      <c r="AQV840" s="175" t="s">
        <v>63</v>
      </c>
      <c r="AQW840" s="10" t="e">
        <f>AQU840*1.4</f>
        <v>#N/A</v>
      </c>
      <c r="AQX840" s="10"/>
      <c r="AQY840" s="235"/>
      <c r="AQZ840" s="175" t="s">
        <v>101</v>
      </c>
      <c r="ARA840" s="75" t="s">
        <v>183</v>
      </c>
      <c r="ARC840" s="176"/>
      <c r="ARD840" s="176" t="e">
        <f>VLOOKUP(ARA840,$A$879:$F$2731,6,FALSE)</f>
        <v>#N/A</v>
      </c>
      <c r="ARE840" s="175" t="s">
        <v>63</v>
      </c>
      <c r="ARF840" s="10" t="e">
        <f>ARD840*1.4</f>
        <v>#N/A</v>
      </c>
      <c r="ARG840" s="10"/>
      <c r="ARH840" s="235"/>
      <c r="ARI840" s="175" t="s">
        <v>101</v>
      </c>
      <c r="ARJ840" s="75" t="s">
        <v>183</v>
      </c>
      <c r="ARL840" s="176"/>
      <c r="ARM840" s="176" t="e">
        <f>VLOOKUP(ARJ840,$A$879:$F$2731,6,FALSE)</f>
        <v>#N/A</v>
      </c>
      <c r="ARN840" s="175" t="s">
        <v>63</v>
      </c>
      <c r="ARO840" s="10" t="e">
        <f>ARM840*1.4</f>
        <v>#N/A</v>
      </c>
      <c r="ARP840" s="10"/>
      <c r="ARQ840" s="235"/>
      <c r="ARR840" s="175" t="s">
        <v>101</v>
      </c>
      <c r="ARS840" s="75" t="s">
        <v>183</v>
      </c>
      <c r="ARU840" s="176"/>
      <c r="ARV840" s="176" t="e">
        <f>VLOOKUP(ARS840,$A$879:$F$2731,6,FALSE)</f>
        <v>#N/A</v>
      </c>
      <c r="ARW840" s="175" t="s">
        <v>63</v>
      </c>
      <c r="ARX840" s="10" t="e">
        <f>ARV840*1.4</f>
        <v>#N/A</v>
      </c>
      <c r="ARY840" s="10"/>
      <c r="ARZ840" s="235"/>
      <c r="ASA840" s="175" t="s">
        <v>101</v>
      </c>
      <c r="ASB840" s="341" t="s">
        <v>542</v>
      </c>
      <c r="ASD840" s="176"/>
      <c r="ASE840" s="176">
        <f>VLOOKUP(ASB840,$A$879:$F$2731,6,FALSE)</f>
        <v>90</v>
      </c>
      <c r="ASF840" s="175" t="s">
        <v>63</v>
      </c>
      <c r="ASG840" s="10">
        <f>ASE840*1.4</f>
        <v>125.99999999999999</v>
      </c>
      <c r="ASH840" s="10"/>
      <c r="ASI840" s="235"/>
      <c r="ASJ840" s="175" t="s">
        <v>101</v>
      </c>
      <c r="ASK840" s="75" t="s">
        <v>183</v>
      </c>
      <c r="ASM840" s="176"/>
      <c r="ASN840" s="176" t="e">
        <f>VLOOKUP(ASK840,$A$879:$F$2731,6,FALSE)</f>
        <v>#N/A</v>
      </c>
      <c r="ASO840" s="175" t="s">
        <v>63</v>
      </c>
      <c r="ASP840" s="10" t="e">
        <f>ASN840*1.4</f>
        <v>#N/A</v>
      </c>
      <c r="ASQ840" s="10"/>
      <c r="ASR840" s="235"/>
      <c r="ASS840" s="175" t="s">
        <v>101</v>
      </c>
      <c r="AST840" s="341" t="s">
        <v>846</v>
      </c>
      <c r="ASV840" s="176"/>
      <c r="ASW840" s="176">
        <f>VLOOKUP(AST840,$A$879:$F$2731,6,FALSE)</f>
        <v>208</v>
      </c>
      <c r="ASX840" s="175" t="s">
        <v>63</v>
      </c>
      <c r="ASY840" s="10">
        <f>ASW840*1.4</f>
        <v>291.2</v>
      </c>
      <c r="ASZ840" s="10"/>
      <c r="ATA840" s="235"/>
      <c r="ATB840" s="175" t="s">
        <v>101</v>
      </c>
      <c r="ATC840" s="75" t="s">
        <v>183</v>
      </c>
      <c r="ATE840" s="176"/>
      <c r="ATF840" s="176" t="e">
        <f>VLOOKUP(ATC840,$A$879:$F$2731,6,FALSE)</f>
        <v>#N/A</v>
      </c>
      <c r="ATG840" s="175" t="s">
        <v>63</v>
      </c>
      <c r="ATH840" s="10" t="e">
        <f>ATF840*1.4</f>
        <v>#N/A</v>
      </c>
      <c r="ATI840" s="10"/>
      <c r="ATJ840" s="235"/>
      <c r="ATK840" s="175" t="s">
        <v>101</v>
      </c>
      <c r="ATL840" s="75" t="s">
        <v>183</v>
      </c>
      <c r="ATN840" s="176"/>
      <c r="ATO840" s="176" t="e">
        <f>VLOOKUP(ATL840,$A$879:$F$2731,6,FALSE)</f>
        <v>#N/A</v>
      </c>
      <c r="ATP840" s="175" t="s">
        <v>63</v>
      </c>
      <c r="ATQ840" s="10" t="e">
        <f>ATO840*1.4</f>
        <v>#N/A</v>
      </c>
      <c r="ATR840" s="10"/>
      <c r="ATS840" s="235"/>
      <c r="ATT840" s="175" t="s">
        <v>101</v>
      </c>
      <c r="ATU840" s="75" t="s">
        <v>183</v>
      </c>
      <c r="ATW840" s="176"/>
      <c r="ATX840" s="176" t="e">
        <f>VLOOKUP(ATU840,$A$879:$F$2731,6,FALSE)</f>
        <v>#N/A</v>
      </c>
      <c r="ATY840" s="175" t="s">
        <v>63</v>
      </c>
      <c r="ATZ840" s="10" t="e">
        <f>ATX840*1.4</f>
        <v>#N/A</v>
      </c>
      <c r="AUA840" s="10"/>
      <c r="AUB840" s="235"/>
      <c r="AUC840" s="175" t="s">
        <v>101</v>
      </c>
      <c r="AUD840" s="75" t="s">
        <v>183</v>
      </c>
      <c r="AUF840" s="176"/>
      <c r="AUG840" s="176" t="e">
        <f>VLOOKUP(AUD840,$A$879:$F$2731,6,FALSE)</f>
        <v>#N/A</v>
      </c>
      <c r="AUH840" s="175" t="s">
        <v>63</v>
      </c>
      <c r="AUI840" s="10" t="e">
        <f>AUG840*1.4</f>
        <v>#N/A</v>
      </c>
      <c r="AUJ840" s="10"/>
      <c r="AUK840" s="235"/>
      <c r="AUL840" s="175" t="s">
        <v>101</v>
      </c>
      <c r="AUM840" s="75" t="s">
        <v>183</v>
      </c>
      <c r="AUO840" s="176"/>
      <c r="AUP840" s="176" t="e">
        <f>VLOOKUP(AUM840,$A$879:$F$2731,6,FALSE)</f>
        <v>#N/A</v>
      </c>
      <c r="AUQ840" s="175" t="s">
        <v>63</v>
      </c>
      <c r="AUR840" s="10" t="e">
        <f>AUP840*1.4</f>
        <v>#N/A</v>
      </c>
      <c r="AUS840" s="10"/>
      <c r="AUT840" s="235"/>
      <c r="AUU840" s="175" t="s">
        <v>101</v>
      </c>
      <c r="AUV840" s="75" t="s">
        <v>183</v>
      </c>
      <c r="AUX840" s="176"/>
      <c r="AUY840" s="176" t="e">
        <f>VLOOKUP(AUV840,$A$879:$F$2731,6,FALSE)</f>
        <v>#N/A</v>
      </c>
      <c r="AUZ840" s="175" t="s">
        <v>63</v>
      </c>
      <c r="AVA840" s="10" t="e">
        <f>AUY840*1.4</f>
        <v>#N/A</v>
      </c>
      <c r="AVB840" s="10"/>
      <c r="AVC840" s="235"/>
      <c r="AVD840" s="175" t="s">
        <v>101</v>
      </c>
      <c r="AVE840" s="75" t="s">
        <v>183</v>
      </c>
      <c r="AVG840" s="176"/>
      <c r="AVH840" s="176" t="e">
        <f>VLOOKUP(AVE840,$A$879:$F$2731,6,FALSE)</f>
        <v>#N/A</v>
      </c>
      <c r="AVI840" s="175" t="s">
        <v>63</v>
      </c>
      <c r="AVJ840" s="10" t="e">
        <f>AVH840*1.4</f>
        <v>#N/A</v>
      </c>
      <c r="AVK840" s="10"/>
      <c r="AVL840" s="235"/>
      <c r="AVM840" s="175" t="s">
        <v>101</v>
      </c>
      <c r="AVN840" s="75" t="s">
        <v>183</v>
      </c>
      <c r="AVP840" s="176"/>
      <c r="AVQ840" s="176" t="e">
        <f>VLOOKUP(AVN840,$A$879:$F$2731,6,FALSE)</f>
        <v>#N/A</v>
      </c>
      <c r="AVR840" s="175" t="s">
        <v>63</v>
      </c>
      <c r="AVS840" s="10" t="e">
        <f>AVQ840*1.4</f>
        <v>#N/A</v>
      </c>
      <c r="AVT840" s="10"/>
      <c r="AVU840" s="235"/>
      <c r="AVV840" s="175" t="s">
        <v>101</v>
      </c>
      <c r="AVW840" s="75" t="s">
        <v>183</v>
      </c>
      <c r="AVY840" s="176"/>
      <c r="AVZ840" s="176" t="e">
        <f>VLOOKUP(AVW840,$A$879:$F$2731,6,FALSE)</f>
        <v>#N/A</v>
      </c>
      <c r="AWA840" s="175" t="s">
        <v>63</v>
      </c>
      <c r="AWB840" s="10" t="e">
        <f>AVZ840*1.4</f>
        <v>#N/A</v>
      </c>
      <c r="AWC840" s="10"/>
      <c r="AWD840" s="235"/>
      <c r="AWE840" s="175" t="s">
        <v>101</v>
      </c>
      <c r="AWF840" s="75" t="s">
        <v>183</v>
      </c>
      <c r="AWH840" s="176"/>
      <c r="AWI840" s="176" t="e">
        <f>VLOOKUP(AWF840,$A$879:$F$2731,6,FALSE)</f>
        <v>#N/A</v>
      </c>
      <c r="AWJ840" s="175" t="s">
        <v>63</v>
      </c>
      <c r="AWK840" s="10" t="e">
        <f>AWI840*1.4</f>
        <v>#N/A</v>
      </c>
      <c r="AWL840" s="10"/>
      <c r="AWM840" s="235"/>
      <c r="AWN840" s="175" t="s">
        <v>101</v>
      </c>
      <c r="AWO840" s="341" t="s">
        <v>993</v>
      </c>
      <c r="AWQ840" s="176"/>
      <c r="AWR840" s="176">
        <f>VLOOKUP(AWO840,$A$879:$F$2731,6,FALSE)</f>
        <v>150</v>
      </c>
      <c r="AWS840" s="175" t="s">
        <v>63</v>
      </c>
      <c r="AWT840" s="10">
        <f>AWR840*1.4</f>
        <v>210</v>
      </c>
      <c r="AWU840" s="10"/>
      <c r="AWV840" s="235"/>
      <c r="AWW840" s="175" t="s">
        <v>101</v>
      </c>
      <c r="AWX840" s="341" t="s">
        <v>439</v>
      </c>
      <c r="AWZ840" s="176"/>
      <c r="AXA840" s="176">
        <f>VLOOKUP(AWX840,$A$879:$F$2731,6,FALSE)</f>
        <v>24</v>
      </c>
      <c r="AXB840" s="175" t="s">
        <v>63</v>
      </c>
      <c r="AXC840" s="10">
        <f>AXA840*1.4</f>
        <v>33.599999999999994</v>
      </c>
      <c r="AXD840" s="10"/>
      <c r="AXE840" s="235"/>
      <c r="AXF840" s="175" t="s">
        <v>101</v>
      </c>
      <c r="AXG840" s="341" t="s">
        <v>1961</v>
      </c>
      <c r="AXI840" s="176"/>
      <c r="AXJ840" s="176">
        <f>VLOOKUP(AXG840,$A$879:$F$2731,6,FALSE)</f>
        <v>172</v>
      </c>
      <c r="AXK840" s="175" t="s">
        <v>63</v>
      </c>
      <c r="AXL840" s="10">
        <f>AXJ840*1.4</f>
        <v>240.79999999999998</v>
      </c>
      <c r="AXM840" s="10"/>
      <c r="AXN840" s="235"/>
      <c r="AXO840" s="175" t="s">
        <v>101</v>
      </c>
      <c r="AXP840" s="341" t="s">
        <v>542</v>
      </c>
      <c r="AXR840" s="176"/>
      <c r="AXS840" s="176">
        <f>VLOOKUP(AXP840,$A$879:$F$2731,6,FALSE)</f>
        <v>90</v>
      </c>
      <c r="AXT840" s="175" t="s">
        <v>63</v>
      </c>
      <c r="AXU840" s="10">
        <f>AXS840*1.4</f>
        <v>125.99999999999999</v>
      </c>
      <c r="AXV840" s="10"/>
      <c r="AXW840" s="235"/>
      <c r="AXX840" s="175" t="s">
        <v>101</v>
      </c>
      <c r="AXY840" s="341" t="s">
        <v>1041</v>
      </c>
      <c r="AYA840" s="176"/>
      <c r="AYB840" s="176">
        <f>VLOOKUP(AXY840,$A$879:$F$2731,6,FALSE)</f>
        <v>320</v>
      </c>
      <c r="AYC840" s="175" t="s">
        <v>63</v>
      </c>
      <c r="AYD840" s="10">
        <f>AYB840*1.4</f>
        <v>448</v>
      </c>
      <c r="AYE840" s="10"/>
      <c r="AYF840" s="235"/>
      <c r="AYG840" s="175" t="s">
        <v>101</v>
      </c>
      <c r="AYH840" s="341" t="s">
        <v>993</v>
      </c>
      <c r="AYJ840" s="176"/>
      <c r="AYK840" s="176">
        <f>VLOOKUP(AYH840,$A$879:$F$2731,6,FALSE)</f>
        <v>150</v>
      </c>
      <c r="AYL840" s="175" t="s">
        <v>63</v>
      </c>
      <c r="AYM840" s="10">
        <f>AYK840*1.4</f>
        <v>210</v>
      </c>
      <c r="AYN840" s="10"/>
      <c r="AYO840" s="235"/>
      <c r="AYP840" s="175" t="s">
        <v>101</v>
      </c>
      <c r="AYQ840" s="341" t="s">
        <v>2015</v>
      </c>
      <c r="AYS840" s="176"/>
      <c r="AYT840" s="176">
        <f>VLOOKUP(AYQ840,$A$879:$F$2731,6,FALSE)</f>
        <v>95</v>
      </c>
      <c r="AYU840" s="175" t="s">
        <v>63</v>
      </c>
      <c r="AYV840" s="10">
        <f>AYT840*1.4</f>
        <v>133</v>
      </c>
      <c r="AYW840" s="10"/>
      <c r="AYX840" s="235"/>
      <c r="AYY840" s="175" t="s">
        <v>101</v>
      </c>
      <c r="AYZ840" s="341" t="s">
        <v>1984</v>
      </c>
      <c r="AZB840" s="176"/>
      <c r="AZC840" s="176">
        <f>VLOOKUP(AYZ840,$A$879:$F$2731,6,FALSE)</f>
        <v>135</v>
      </c>
      <c r="AZD840" s="175" t="s">
        <v>63</v>
      </c>
      <c r="AZE840" s="10">
        <f>AZC840*1.4</f>
        <v>189</v>
      </c>
      <c r="AZF840" s="10"/>
      <c r="AZG840" s="235"/>
      <c r="AZH840" s="175" t="s">
        <v>101</v>
      </c>
      <c r="AZI840" s="341" t="s">
        <v>2577</v>
      </c>
      <c r="AZK840" s="176"/>
      <c r="AZL840" s="176">
        <f>VLOOKUP(AZI840,$A$879:$F$2731,6,FALSE)</f>
        <v>101</v>
      </c>
      <c r="AZM840" s="175" t="s">
        <v>63</v>
      </c>
      <c r="AZN840" s="10">
        <f>AZL840*1.4</f>
        <v>141.39999999999998</v>
      </c>
      <c r="AZO840" s="10"/>
      <c r="AZP840" s="235"/>
      <c r="AZQ840" s="175" t="s">
        <v>101</v>
      </c>
      <c r="AZR840" s="341" t="s">
        <v>751</v>
      </c>
      <c r="AZT840" s="176"/>
      <c r="AZU840" s="176">
        <f>VLOOKUP(AZR840,$A$879:$F$2731,6,FALSE)</f>
        <v>155</v>
      </c>
      <c r="AZV840" s="175" t="s">
        <v>63</v>
      </c>
      <c r="AZW840" s="10">
        <f>AZU840*1.4</f>
        <v>217</v>
      </c>
      <c r="AZX840" s="10"/>
      <c r="AZY840" s="235"/>
      <c r="AZZ840" s="175" t="s">
        <v>101</v>
      </c>
      <c r="BAA840" s="341" t="s">
        <v>1984</v>
      </c>
      <c r="BAC840" s="176"/>
      <c r="BAD840" s="176">
        <f>VLOOKUP(BAA840,$A$879:$F$2731,6,FALSE)</f>
        <v>135</v>
      </c>
      <c r="BAE840" s="175" t="s">
        <v>63</v>
      </c>
      <c r="BAF840" s="10">
        <f>BAD840*1.4</f>
        <v>189</v>
      </c>
      <c r="BAG840" s="10"/>
      <c r="BAH840" s="235"/>
      <c r="BAI840" s="175" t="s">
        <v>101</v>
      </c>
      <c r="BAJ840" s="398" t="s">
        <v>2015</v>
      </c>
      <c r="BAL840" s="176"/>
      <c r="BAM840" s="176">
        <f>VLOOKUP(BAJ840,$A$879:$F$2731,6,FALSE)</f>
        <v>95</v>
      </c>
      <c r="BAN840" s="175" t="s">
        <v>63</v>
      </c>
      <c r="BAO840" s="10">
        <f>BAM840*1.4</f>
        <v>133</v>
      </c>
      <c r="BAP840" s="10"/>
      <c r="BAQ840" s="235"/>
      <c r="BAR840" s="175" t="s">
        <v>101</v>
      </c>
      <c r="BAS840" s="341" t="s">
        <v>852</v>
      </c>
      <c r="BAU840" s="176"/>
      <c r="BAV840" s="176">
        <f>VLOOKUP(BAS840,$A$879:$F$2731,6,FALSE)</f>
        <v>197</v>
      </c>
      <c r="BAW840" s="175" t="s">
        <v>63</v>
      </c>
      <c r="BAX840" s="10">
        <f>BAV840*1.4</f>
        <v>275.79999999999995</v>
      </c>
      <c r="BAY840" s="10"/>
      <c r="BAZ840" s="235"/>
      <c r="BBA840" s="175" t="s">
        <v>101</v>
      </c>
      <c r="BBB840" s="341" t="s">
        <v>470</v>
      </c>
      <c r="BBD840" s="176"/>
      <c r="BBE840" s="176">
        <f>VLOOKUP(BBB840,$A$879:$F$2731,6,FALSE)</f>
        <v>23</v>
      </c>
      <c r="BBF840" s="175" t="s">
        <v>63</v>
      </c>
      <c r="BBG840" s="10">
        <f>BBE840*1.4</f>
        <v>32.199999999999996</v>
      </c>
      <c r="BBH840" s="10"/>
      <c r="BBI840" s="235"/>
      <c r="BBJ840" s="175" t="s">
        <v>101</v>
      </c>
      <c r="BBK840" s="341" t="s">
        <v>1744</v>
      </c>
      <c r="BBM840" s="176"/>
      <c r="BBN840" s="176">
        <f>VLOOKUP(BBK840,$A$879:$F$2731,6,FALSE)</f>
        <v>158</v>
      </c>
      <c r="BBO840" s="175" t="s">
        <v>63</v>
      </c>
      <c r="BBP840" s="10">
        <f>BBN840*1.4</f>
        <v>221.2</v>
      </c>
      <c r="BBQ840" s="10"/>
      <c r="BBR840" s="235"/>
      <c r="BBS840" s="175" t="s">
        <v>101</v>
      </c>
      <c r="BBT840" s="347" t="s">
        <v>1744</v>
      </c>
      <c r="BBV840" s="176"/>
      <c r="BBW840" s="176">
        <f>VLOOKUP(BBT840,$A$879:$F$2731,6,FALSE)</f>
        <v>158</v>
      </c>
      <c r="BBX840" s="175" t="s">
        <v>63</v>
      </c>
      <c r="BBY840" s="10">
        <f>BBW840*1.4</f>
        <v>221.2</v>
      </c>
      <c r="BBZ840" s="10"/>
      <c r="BCA840" s="235"/>
      <c r="BCB840" s="175" t="s">
        <v>101</v>
      </c>
      <c r="BCC840" s="341" t="s">
        <v>1961</v>
      </c>
      <c r="BCE840" s="176"/>
      <c r="BCF840" s="176">
        <f>VLOOKUP(BCC840,$A$879:$F$2731,6,FALSE)</f>
        <v>172</v>
      </c>
      <c r="BCG840" s="175" t="s">
        <v>63</v>
      </c>
      <c r="BCH840" s="10">
        <f>BCF840*1.4</f>
        <v>240.79999999999998</v>
      </c>
      <c r="BCI840" s="10"/>
      <c r="BCJ840" s="235"/>
      <c r="BCK840" s="175" t="s">
        <v>101</v>
      </c>
      <c r="BCL840" s="341" t="s">
        <v>1961</v>
      </c>
      <c r="BCN840" s="176"/>
      <c r="BCO840" s="176">
        <f>VLOOKUP(BCL840,$A$879:$F$2731,6,FALSE)</f>
        <v>172</v>
      </c>
      <c r="BCP840" s="175" t="s">
        <v>63</v>
      </c>
      <c r="BCQ840" s="10">
        <f>BCO840*1.4</f>
        <v>240.79999999999998</v>
      </c>
      <c r="BCR840" s="10"/>
      <c r="BCS840" s="235"/>
      <c r="BCT840" s="175" t="s">
        <v>101</v>
      </c>
      <c r="BCU840" s="351" t="s">
        <v>536</v>
      </c>
      <c r="BCW840" s="176"/>
      <c r="BCX840" s="176">
        <f>VLOOKUP(BCU840,$A$879:$F$2731,6,FALSE)</f>
        <v>197</v>
      </c>
      <c r="BCY840" s="175" t="s">
        <v>63</v>
      </c>
      <c r="BCZ840" s="10">
        <f>BCX840*1.4</f>
        <v>275.79999999999995</v>
      </c>
      <c r="BDA840" s="10"/>
      <c r="BDB840" s="235"/>
      <c r="BDC840" s="175" t="s">
        <v>101</v>
      </c>
      <c r="BDD840" s="347" t="s">
        <v>2577</v>
      </c>
      <c r="BDF840" s="176"/>
      <c r="BDG840" s="176">
        <f>VLOOKUP(BDD840,$A$879:$F$2731,6,FALSE)</f>
        <v>101</v>
      </c>
      <c r="BDH840" s="175" t="s">
        <v>63</v>
      </c>
      <c r="BDI840" s="10">
        <f>BDG840*1.4</f>
        <v>141.39999999999998</v>
      </c>
      <c r="BDJ840" s="10"/>
      <c r="BDK840" s="235"/>
      <c r="BDL840" s="175" t="s">
        <v>101</v>
      </c>
      <c r="BDM840" s="341" t="s">
        <v>1380</v>
      </c>
      <c r="BDO840" s="176"/>
      <c r="BDP840" s="176">
        <f>VLOOKUP(BDM840,$A$879:$F$2731,6,FALSE)</f>
        <v>107</v>
      </c>
      <c r="BDQ840" s="175" t="s">
        <v>63</v>
      </c>
      <c r="BDR840" s="10">
        <f>BDP840*1.4</f>
        <v>149.79999999999998</v>
      </c>
      <c r="BDS840" s="10"/>
      <c r="BDT840" s="235"/>
      <c r="BDU840" s="175" t="s">
        <v>101</v>
      </c>
      <c r="BDV840" s="341" t="s">
        <v>2839</v>
      </c>
      <c r="BDX840" s="176"/>
      <c r="BDY840" s="176">
        <f>VLOOKUP(BDV840,$A$879:$F$2731,6,FALSE)</f>
        <v>160</v>
      </c>
      <c r="BDZ840" s="175" t="s">
        <v>63</v>
      </c>
      <c r="BEA840" s="10">
        <f>BDY840*1.4</f>
        <v>224</v>
      </c>
      <c r="BEB840" s="10"/>
      <c r="BEC840" s="235"/>
      <c r="BED840" s="175" t="s">
        <v>101</v>
      </c>
      <c r="BEE840" s="341" t="s">
        <v>470</v>
      </c>
      <c r="BEG840" s="176"/>
      <c r="BEH840" s="176">
        <f>VLOOKUP(BEE840,$A$879:$F$2731,6,FALSE)</f>
        <v>23</v>
      </c>
      <c r="BEI840" s="175" t="s">
        <v>63</v>
      </c>
      <c r="BEJ840" s="10">
        <f>BEH840*1.4</f>
        <v>32.199999999999996</v>
      </c>
      <c r="BEK840" s="10"/>
      <c r="BEL840" s="235"/>
      <c r="BEM840" s="175" t="s">
        <v>101</v>
      </c>
      <c r="BEN840" s="341" t="s">
        <v>599</v>
      </c>
      <c r="BEP840" s="176"/>
      <c r="BEQ840" s="176">
        <f>VLOOKUP(BEN840,$A$879:$F$2731,6,FALSE)</f>
        <v>168</v>
      </c>
      <c r="BER840" s="175" t="s">
        <v>63</v>
      </c>
      <c r="BES840" s="10">
        <f>BEQ840*1.4</f>
        <v>235.2</v>
      </c>
      <c r="BET840" s="10"/>
      <c r="BEU840" s="235"/>
      <c r="BEV840" s="175" t="s">
        <v>101</v>
      </c>
      <c r="BEW840" s="341" t="s">
        <v>1744</v>
      </c>
      <c r="BEY840" s="176"/>
      <c r="BEZ840" s="176">
        <f>VLOOKUP(BEW840,$A$879:$F$2731,6,FALSE)</f>
        <v>158</v>
      </c>
      <c r="BFA840" s="175" t="s">
        <v>63</v>
      </c>
      <c r="BFB840" s="10">
        <f>BEZ840*1.4</f>
        <v>221.2</v>
      </c>
      <c r="BFC840" s="10"/>
      <c r="BFD840" s="235"/>
      <c r="BFE840" s="175" t="s">
        <v>101</v>
      </c>
      <c r="BFF840" s="341" t="s">
        <v>423</v>
      </c>
      <c r="BFH840" s="176"/>
      <c r="BFI840" s="176">
        <f>VLOOKUP(BFF840,$A$879:$F$2731,6,FALSE)</f>
        <v>157</v>
      </c>
      <c r="BFJ840" s="175" t="s">
        <v>63</v>
      </c>
      <c r="BFK840" s="10">
        <f>BFI840*1.4</f>
        <v>219.79999999999998</v>
      </c>
      <c r="BFL840" s="10"/>
      <c r="BFM840" s="235"/>
      <c r="BFN840" s="175" t="s">
        <v>101</v>
      </c>
      <c r="BFO840" s="341" t="s">
        <v>1380</v>
      </c>
      <c r="BFQ840" s="176"/>
      <c r="BFR840" s="176">
        <f>VLOOKUP(BFO840,$A$879:$F$2731,6,FALSE)</f>
        <v>107</v>
      </c>
      <c r="BFS840" s="175" t="s">
        <v>63</v>
      </c>
      <c r="BFT840" s="10">
        <f>BFR840*1.4</f>
        <v>149.79999999999998</v>
      </c>
      <c r="BFU840" s="10"/>
      <c r="BFV840" s="235"/>
      <c r="BFW840" s="175" t="s">
        <v>101</v>
      </c>
      <c r="BFX840" s="351" t="s">
        <v>2577</v>
      </c>
      <c r="BFZ840" s="176"/>
      <c r="BGA840" s="176">
        <f>VLOOKUP(BFX840,$A$879:$F$2731,6,FALSE)</f>
        <v>101</v>
      </c>
      <c r="BGB840" s="175" t="s">
        <v>63</v>
      </c>
      <c r="BGC840" s="10">
        <f>BGA840*1.4</f>
        <v>141.39999999999998</v>
      </c>
      <c r="BGD840" s="10"/>
      <c r="BGE840" s="235"/>
      <c r="BGF840" s="175" t="s">
        <v>101</v>
      </c>
      <c r="BGG840" s="341" t="s">
        <v>1961</v>
      </c>
      <c r="BGI840" s="176"/>
      <c r="BGJ840" s="176">
        <f>VLOOKUP(BGG840,$A$879:$F$2731,6,FALSE)</f>
        <v>172</v>
      </c>
      <c r="BGK840" s="175" t="s">
        <v>63</v>
      </c>
      <c r="BGL840" s="10">
        <f>BGJ840*1.4</f>
        <v>240.79999999999998</v>
      </c>
      <c r="BGM840" s="10"/>
      <c r="BGN840" s="235"/>
      <c r="BGO840" s="175" t="s">
        <v>101</v>
      </c>
      <c r="BGP840" s="351" t="s">
        <v>2333</v>
      </c>
      <c r="BGR840" s="176"/>
      <c r="BGS840" s="176">
        <f>VLOOKUP(BGP840,$A$879:$F$2731,6,FALSE)</f>
        <v>0</v>
      </c>
      <c r="BGT840" s="175" t="s">
        <v>63</v>
      </c>
      <c r="BGU840" s="10">
        <f>BGS840*1.4</f>
        <v>0</v>
      </c>
      <c r="BGV840" s="10"/>
      <c r="BGW840" s="235"/>
      <c r="BGX840" s="175" t="s">
        <v>101</v>
      </c>
      <c r="BGY840" s="341" t="s">
        <v>2015</v>
      </c>
      <c r="BHA840" s="176"/>
      <c r="BHB840" s="176">
        <f>VLOOKUP(BGY840,$A$879:$F$2731,6,FALSE)</f>
        <v>95</v>
      </c>
      <c r="BHC840" s="175" t="s">
        <v>63</v>
      </c>
      <c r="BHD840" s="10">
        <f>BHB840*1.4</f>
        <v>133</v>
      </c>
      <c r="BHE840" s="10"/>
    </row>
    <row r="841" spans="1:1565" s="14" customFormat="1" ht="15">
      <c r="A841" s="175" t="s">
        <v>102</v>
      </c>
      <c r="B841" s="343" t="s">
        <v>1961</v>
      </c>
      <c r="D841" s="176"/>
      <c r="E841" s="176">
        <f>VLOOKUP(B841,$A$879:$F$2731,6,FALSE)</f>
        <v>172</v>
      </c>
      <c r="F841" s="175" t="s">
        <v>65</v>
      </c>
      <c r="G841" s="10">
        <f>E841*1.3</f>
        <v>223.6</v>
      </c>
      <c r="H841" s="10"/>
      <c r="I841" s="229"/>
      <c r="J841" s="175" t="s">
        <v>102</v>
      </c>
      <c r="K841" s="341" t="s">
        <v>1984</v>
      </c>
      <c r="M841" s="176"/>
      <c r="N841" s="176">
        <f>VLOOKUP(K841,$A$879:$F$2731,6,FALSE)</f>
        <v>135</v>
      </c>
      <c r="O841" s="175" t="s">
        <v>65</v>
      </c>
      <c r="P841" s="10">
        <f>N841*1.3</f>
        <v>175.5</v>
      </c>
      <c r="Q841" s="10"/>
      <c r="R841" s="229"/>
      <c r="S841" s="175" t="s">
        <v>102</v>
      </c>
      <c r="T841" s="341" t="s">
        <v>856</v>
      </c>
      <c r="V841" s="176"/>
      <c r="W841" s="176">
        <f>VLOOKUP(T841,$A$879:$F$2731,6,FALSE)</f>
        <v>86</v>
      </c>
      <c r="X841" s="175" t="s">
        <v>65</v>
      </c>
      <c r="Y841" s="10">
        <f>W841*1.3</f>
        <v>111.8</v>
      </c>
      <c r="Z841" s="10"/>
      <c r="AA841" s="229"/>
      <c r="AB841" s="175" t="s">
        <v>102</v>
      </c>
      <c r="AC841" s="341" t="s">
        <v>1984</v>
      </c>
      <c r="AE841" s="176"/>
      <c r="AF841" s="176">
        <f>VLOOKUP(AC841,$A$879:$F$2731,6,FALSE)</f>
        <v>135</v>
      </c>
      <c r="AG841" s="175" t="s">
        <v>65</v>
      </c>
      <c r="AH841" s="10">
        <f>AF841*1.3</f>
        <v>175.5</v>
      </c>
      <c r="AI841" s="10"/>
      <c r="AJ841" s="229"/>
      <c r="AK841" s="175" t="s">
        <v>102</v>
      </c>
      <c r="AL841" s="341" t="s">
        <v>993</v>
      </c>
      <c r="AN841" s="176"/>
      <c r="AO841" s="176">
        <f>VLOOKUP(AL841,$A$879:$F$2731,6,FALSE)</f>
        <v>150</v>
      </c>
      <c r="AP841" s="175" t="s">
        <v>65</v>
      </c>
      <c r="AQ841" s="10">
        <f>AO841*1.3</f>
        <v>195</v>
      </c>
      <c r="AR841" s="10"/>
      <c r="AS841" s="229"/>
      <c r="AT841" s="175" t="s">
        <v>102</v>
      </c>
      <c r="AU841" s="341" t="s">
        <v>856</v>
      </c>
      <c r="AW841" s="176"/>
      <c r="AX841" s="176">
        <f>VLOOKUP(AU841,$A$879:$F$2731,6,FALSE)</f>
        <v>86</v>
      </c>
      <c r="AY841" s="175" t="s">
        <v>65</v>
      </c>
      <c r="AZ841" s="10">
        <f>AX841*1.3</f>
        <v>111.8</v>
      </c>
      <c r="BA841" s="10"/>
      <c r="BB841" s="229"/>
      <c r="BC841" s="175" t="s">
        <v>102</v>
      </c>
      <c r="BD841" s="341" t="s">
        <v>1716</v>
      </c>
      <c r="BF841" s="176"/>
      <c r="BG841" s="176">
        <f>VLOOKUP(BD841,$A$879:$F$2731,6,FALSE)</f>
        <v>61</v>
      </c>
      <c r="BH841" s="175" t="s">
        <v>65</v>
      </c>
      <c r="BI841" s="10">
        <f>BG841*1.3</f>
        <v>79.3</v>
      </c>
      <c r="BJ841" s="10"/>
      <c r="BK841" s="229"/>
      <c r="BL841" s="175" t="s">
        <v>102</v>
      </c>
      <c r="BM841" s="341" t="s">
        <v>1961</v>
      </c>
      <c r="BO841" s="176"/>
      <c r="BP841" s="176">
        <f>VLOOKUP(BM841,$A$879:$F$2731,6,FALSE)</f>
        <v>172</v>
      </c>
      <c r="BQ841" s="175" t="s">
        <v>65</v>
      </c>
      <c r="BR841" s="10">
        <f>BP841*1.3</f>
        <v>223.6</v>
      </c>
      <c r="BS841" s="10"/>
      <c r="BT841" s="229"/>
      <c r="BU841" s="175" t="s">
        <v>102</v>
      </c>
      <c r="BV841" s="341" t="s">
        <v>2117</v>
      </c>
      <c r="BX841" s="176"/>
      <c r="BY841" s="176">
        <f>VLOOKUP(BV841,$A$879:$F$2731,6,FALSE)</f>
        <v>401</v>
      </c>
      <c r="BZ841" s="175" t="s">
        <v>65</v>
      </c>
      <c r="CA841" s="10">
        <f>BY841*1.3</f>
        <v>521.30000000000007</v>
      </c>
      <c r="CB841" s="10"/>
      <c r="CC841" s="229"/>
      <c r="CD841" s="175" t="s">
        <v>102</v>
      </c>
      <c r="CE841" s="341" t="s">
        <v>1961</v>
      </c>
      <c r="CG841" s="176"/>
      <c r="CH841" s="176">
        <f>VLOOKUP(CE841,$A$879:$F$2731,6,FALSE)</f>
        <v>172</v>
      </c>
      <c r="CI841" s="175" t="s">
        <v>65</v>
      </c>
      <c r="CJ841" s="10">
        <f>CH841*1.3</f>
        <v>223.6</v>
      </c>
      <c r="CK841" s="10"/>
      <c r="CL841" s="229"/>
      <c r="CM841" s="175" t="s">
        <v>102</v>
      </c>
      <c r="CN841" s="341" t="s">
        <v>3428</v>
      </c>
      <c r="CP841" s="176"/>
      <c r="CQ841" s="176">
        <f>VLOOKUP(CN841,$A$879:$F$2731,6,FALSE)</f>
        <v>2</v>
      </c>
      <c r="CR841" s="175" t="s">
        <v>65</v>
      </c>
      <c r="CS841" s="10">
        <f>CQ841*1.3</f>
        <v>2.6</v>
      </c>
      <c r="CT841" s="10"/>
      <c r="CU841" s="229"/>
      <c r="CV841" s="175" t="s">
        <v>102</v>
      </c>
      <c r="CW841" s="341" t="s">
        <v>1961</v>
      </c>
      <c r="CY841" s="176"/>
      <c r="CZ841" s="176">
        <f>VLOOKUP(CW841,$A$879:$F$2731,6,FALSE)</f>
        <v>172</v>
      </c>
      <c r="DA841" s="175" t="s">
        <v>65</v>
      </c>
      <c r="DB841" s="10">
        <f>CZ841*1.3</f>
        <v>223.6</v>
      </c>
      <c r="DC841" s="10"/>
      <c r="DD841" s="229"/>
      <c r="DE841" s="175" t="s">
        <v>102</v>
      </c>
      <c r="DF841" s="341" t="s">
        <v>473</v>
      </c>
      <c r="DH841" s="176"/>
      <c r="DI841" s="176">
        <f>VLOOKUP(DF841,$A$879:$F$2731,6,FALSE)</f>
        <v>36</v>
      </c>
      <c r="DJ841" s="175" t="s">
        <v>65</v>
      </c>
      <c r="DK841" s="10">
        <f>DI841*1.3</f>
        <v>46.800000000000004</v>
      </c>
      <c r="DL841" s="10"/>
      <c r="DM841" s="229"/>
      <c r="DN841" s="175" t="s">
        <v>102</v>
      </c>
      <c r="DO841" s="341" t="s">
        <v>473</v>
      </c>
      <c r="DQ841" s="176"/>
      <c r="DR841" s="176">
        <f>VLOOKUP(DO841,$A$879:$F$2731,6,FALSE)</f>
        <v>36</v>
      </c>
      <c r="DS841" s="175" t="s">
        <v>65</v>
      </c>
      <c r="DT841" s="10">
        <f>DR841*1.3</f>
        <v>46.800000000000004</v>
      </c>
      <c r="DU841" s="10"/>
      <c r="DV841" s="229"/>
      <c r="DW841" s="175" t="s">
        <v>102</v>
      </c>
      <c r="DX841" s="341" t="s">
        <v>1961</v>
      </c>
      <c r="DZ841" s="176"/>
      <c r="EA841" s="176">
        <f>VLOOKUP(DX841,$A$879:$F$2731,6,FALSE)</f>
        <v>172</v>
      </c>
      <c r="EB841" s="175" t="s">
        <v>65</v>
      </c>
      <c r="EC841" s="10">
        <f>EA841*1.3</f>
        <v>223.6</v>
      </c>
      <c r="ED841" s="10"/>
      <c r="EE841" s="229"/>
      <c r="EF841" s="175" t="s">
        <v>102</v>
      </c>
      <c r="EG841" s="341" t="s">
        <v>2333</v>
      </c>
      <c r="EI841" s="176"/>
      <c r="EJ841" s="176">
        <f>VLOOKUP(EG841,$A$879:$F$2731,6,FALSE)</f>
        <v>0</v>
      </c>
      <c r="EK841" s="175" t="s">
        <v>65</v>
      </c>
      <c r="EL841" s="10">
        <f>EJ841*1.3</f>
        <v>0</v>
      </c>
      <c r="EM841" s="10"/>
      <c r="EN841" s="229"/>
      <c r="EO841" s="175" t="s">
        <v>102</v>
      </c>
      <c r="EP841" s="341" t="s">
        <v>993</v>
      </c>
      <c r="ER841" s="176"/>
      <c r="ES841" s="176">
        <f>VLOOKUP(EP841,$A$879:$F$2731,6,FALSE)</f>
        <v>150</v>
      </c>
      <c r="ET841" s="175" t="s">
        <v>65</v>
      </c>
      <c r="EU841" s="10">
        <f>ES841*1.3</f>
        <v>195</v>
      </c>
      <c r="EV841" s="10"/>
      <c r="EW841" s="229"/>
      <c r="EX841" s="175" t="s">
        <v>102</v>
      </c>
      <c r="EY841" s="341" t="s">
        <v>1380</v>
      </c>
      <c r="FA841" s="176"/>
      <c r="FB841" s="176">
        <f>VLOOKUP(EY841,$A$879:$F$2731,6,FALSE)</f>
        <v>107</v>
      </c>
      <c r="FC841" s="175" t="s">
        <v>65</v>
      </c>
      <c r="FD841" s="10">
        <f>FB841*1.3</f>
        <v>139.1</v>
      </c>
      <c r="FE841" s="10"/>
      <c r="FF841" s="229"/>
      <c r="FG841" s="175" t="s">
        <v>102</v>
      </c>
      <c r="FH841" s="341" t="s">
        <v>2122</v>
      </c>
      <c r="FJ841" s="176"/>
      <c r="FK841" s="176">
        <f>VLOOKUP(FH841,$A$879:$F$2731,6,FALSE)</f>
        <v>94</v>
      </c>
      <c r="FL841" s="175" t="s">
        <v>65</v>
      </c>
      <c r="FM841" s="10">
        <f>FK841*1.3</f>
        <v>122.2</v>
      </c>
      <c r="FN841" s="10"/>
      <c r="FO841" s="229"/>
      <c r="FP841" s="175" t="s">
        <v>102</v>
      </c>
      <c r="FQ841" s="341" t="s">
        <v>1961</v>
      </c>
      <c r="FS841" s="176"/>
      <c r="FT841" s="176">
        <f>VLOOKUP(FQ841,$A$879:$F$2731,6,FALSE)</f>
        <v>172</v>
      </c>
      <c r="FU841" s="175" t="s">
        <v>65</v>
      </c>
      <c r="FV841" s="10">
        <f>FT841*1.3</f>
        <v>223.6</v>
      </c>
      <c r="FW841" s="10"/>
      <c r="FX841" s="229"/>
      <c r="FY841" s="175" t="s">
        <v>102</v>
      </c>
      <c r="FZ841" s="349" t="s">
        <v>183</v>
      </c>
      <c r="GB841" s="176"/>
      <c r="GC841" s="176" t="e">
        <f>VLOOKUP(FZ841,$A$879:$F$2731,6,FALSE)</f>
        <v>#N/A</v>
      </c>
      <c r="GD841" s="175" t="s">
        <v>65</v>
      </c>
      <c r="GE841" s="10" t="e">
        <f>GC841*1.3</f>
        <v>#N/A</v>
      </c>
      <c r="GF841" s="10"/>
      <c r="GG841" s="229"/>
      <c r="GH841" s="175" t="s">
        <v>102</v>
      </c>
      <c r="GI841" s="341" t="s">
        <v>1984</v>
      </c>
      <c r="GK841" s="176"/>
      <c r="GL841" s="176">
        <f>VLOOKUP(GI841,$A$879:$F$2731,6,FALSE)</f>
        <v>135</v>
      </c>
      <c r="GM841" s="175" t="s">
        <v>65</v>
      </c>
      <c r="GN841" s="10">
        <f>GL841*1.3</f>
        <v>175.5</v>
      </c>
      <c r="GO841" s="10"/>
      <c r="GP841" s="229"/>
      <c r="GQ841" s="175" t="s">
        <v>102</v>
      </c>
      <c r="GR841" s="341" t="s">
        <v>1961</v>
      </c>
      <c r="GT841" s="176"/>
      <c r="GU841" s="176">
        <f>VLOOKUP(GR841,$A$879:$F$2731,6,FALSE)</f>
        <v>172</v>
      </c>
      <c r="GV841" s="175" t="s">
        <v>65</v>
      </c>
      <c r="GW841" s="10">
        <f>GU841*1.3</f>
        <v>223.6</v>
      </c>
      <c r="GX841" s="10"/>
      <c r="GY841" s="229"/>
      <c r="GZ841" s="175" t="s">
        <v>102</v>
      </c>
      <c r="HA841" s="341" t="s">
        <v>993</v>
      </c>
      <c r="HC841" s="176"/>
      <c r="HD841" s="176">
        <f>VLOOKUP(HA841,$A$879:$F$2731,6,FALSE)</f>
        <v>150</v>
      </c>
      <c r="HE841" s="175" t="s">
        <v>65</v>
      </c>
      <c r="HF841" s="10">
        <f>HD841*1.3</f>
        <v>195</v>
      </c>
      <c r="HG841" s="10"/>
      <c r="HH841" s="229"/>
      <c r="HI841" s="175" t="s">
        <v>102</v>
      </c>
      <c r="HJ841" s="341" t="s">
        <v>2117</v>
      </c>
      <c r="HL841" s="176"/>
      <c r="HM841" s="176">
        <f>VLOOKUP(HJ841,$A$879:$F$2731,6,FALSE)</f>
        <v>401</v>
      </c>
      <c r="HN841" s="175" t="s">
        <v>65</v>
      </c>
      <c r="HO841" s="10">
        <f>HM841*1.3</f>
        <v>521.30000000000007</v>
      </c>
      <c r="HP841" s="10"/>
      <c r="HQ841" s="229"/>
      <c r="HR841" s="175" t="s">
        <v>102</v>
      </c>
      <c r="HS841" s="341" t="s">
        <v>2117</v>
      </c>
      <c r="HU841" s="176"/>
      <c r="HV841" s="176">
        <f>VLOOKUP(HS841,$A$879:$F$2731,6,FALSE)</f>
        <v>401</v>
      </c>
      <c r="HW841" s="175" t="s">
        <v>65</v>
      </c>
      <c r="HX841" s="10">
        <f>HV841*1.3</f>
        <v>521.30000000000007</v>
      </c>
      <c r="HY841" s="10"/>
      <c r="HZ841" s="229"/>
      <c r="IA841" s="175" t="s">
        <v>102</v>
      </c>
      <c r="IB841" s="341" t="s">
        <v>470</v>
      </c>
      <c r="ID841" s="176"/>
      <c r="IE841" s="176">
        <f>VLOOKUP(IB841,$A$879:$F$2731,6,FALSE)</f>
        <v>23</v>
      </c>
      <c r="IF841" s="175" t="s">
        <v>65</v>
      </c>
      <c r="IG841" s="10">
        <f>IE841*1.3</f>
        <v>29.900000000000002</v>
      </c>
      <c r="IH841" s="10"/>
      <c r="II841" s="229"/>
      <c r="IJ841" s="175" t="s">
        <v>102</v>
      </c>
      <c r="IK841" s="341" t="s">
        <v>1961</v>
      </c>
      <c r="IM841" s="176"/>
      <c r="IN841" s="176">
        <f>VLOOKUP(IK841,$A$879:$F$2731,6,FALSE)</f>
        <v>172</v>
      </c>
      <c r="IO841" s="175" t="s">
        <v>65</v>
      </c>
      <c r="IP841" s="10">
        <f>IN841*1.3</f>
        <v>223.6</v>
      </c>
      <c r="IQ841" s="10"/>
      <c r="IR841" s="229"/>
      <c r="IS841" s="175" t="s">
        <v>102</v>
      </c>
      <c r="IT841" s="341" t="s">
        <v>852</v>
      </c>
      <c r="IV841" s="176"/>
      <c r="IW841" s="176">
        <f>VLOOKUP(IT841,$A$879:$F$2731,6,FALSE)</f>
        <v>197</v>
      </c>
      <c r="IX841" s="175" t="s">
        <v>65</v>
      </c>
      <c r="IY841" s="10">
        <f>IW841*1.3</f>
        <v>256.10000000000002</v>
      </c>
      <c r="IZ841" s="10"/>
      <c r="JA841" s="229"/>
      <c r="JB841" s="175" t="s">
        <v>102</v>
      </c>
      <c r="JC841" s="341" t="s">
        <v>2015</v>
      </c>
      <c r="JE841" s="176"/>
      <c r="JF841" s="176">
        <f>VLOOKUP(JC841,$A$879:$F$2731,6,FALSE)</f>
        <v>95</v>
      </c>
      <c r="JG841" s="175" t="s">
        <v>65</v>
      </c>
      <c r="JH841" s="10">
        <f>JF841*1.3</f>
        <v>123.5</v>
      </c>
      <c r="JI841" s="10"/>
      <c r="JJ841" s="229"/>
      <c r="JK841" s="175" t="s">
        <v>102</v>
      </c>
      <c r="JL841" s="341" t="s">
        <v>1716</v>
      </c>
      <c r="JN841" s="176"/>
      <c r="JO841" s="176">
        <f>VLOOKUP(JL841,$A$879:$F$2731,6,FALSE)</f>
        <v>61</v>
      </c>
      <c r="JP841" s="175" t="s">
        <v>65</v>
      </c>
      <c r="JQ841" s="10">
        <f>JO841*1.3</f>
        <v>79.3</v>
      </c>
      <c r="JR841" s="10"/>
      <c r="JS841" s="229"/>
      <c r="JT841" s="175" t="s">
        <v>102</v>
      </c>
      <c r="JU841" s="341" t="s">
        <v>1984</v>
      </c>
      <c r="JW841" s="176"/>
      <c r="JX841" s="176">
        <f>VLOOKUP(JU841,$A$879:$F$2731,6,FALSE)</f>
        <v>135</v>
      </c>
      <c r="JY841" s="175" t="s">
        <v>65</v>
      </c>
      <c r="JZ841" s="10">
        <f>JX841*1.3</f>
        <v>175.5</v>
      </c>
      <c r="KA841" s="10"/>
      <c r="KB841" s="229"/>
      <c r="KC841" s="175" t="s">
        <v>102</v>
      </c>
      <c r="KD841" s="349" t="s">
        <v>183</v>
      </c>
      <c r="KF841" s="176"/>
      <c r="KG841" s="176" t="e">
        <f>VLOOKUP(KD841,$A$879:$F$2731,6,FALSE)</f>
        <v>#N/A</v>
      </c>
      <c r="KH841" s="175" t="s">
        <v>65</v>
      </c>
      <c r="KI841" s="10" t="e">
        <f>KG841*1.3</f>
        <v>#N/A</v>
      </c>
      <c r="KJ841" s="10"/>
      <c r="KK841" s="229"/>
      <c r="KL841" s="175" t="s">
        <v>102</v>
      </c>
      <c r="KM841" s="341" t="s">
        <v>1707</v>
      </c>
      <c r="KO841" s="176"/>
      <c r="KP841" s="176">
        <f>VLOOKUP(KM841,$A$879:$F$2731,6,FALSE)</f>
        <v>55</v>
      </c>
      <c r="KQ841" s="175" t="s">
        <v>65</v>
      </c>
      <c r="KR841" s="10">
        <f>KP841*1.3</f>
        <v>71.5</v>
      </c>
      <c r="KS841" s="10"/>
      <c r="KT841" s="229"/>
      <c r="KU841" s="175" t="s">
        <v>102</v>
      </c>
      <c r="KV841" s="341" t="s">
        <v>1961</v>
      </c>
      <c r="KX841" s="176"/>
      <c r="KY841" s="176">
        <f>VLOOKUP(KV841,$A$879:$F$2731,6,FALSE)</f>
        <v>172</v>
      </c>
      <c r="KZ841" s="175" t="s">
        <v>65</v>
      </c>
      <c r="LA841" s="10">
        <f>KY841*1.3</f>
        <v>223.6</v>
      </c>
      <c r="LB841" s="10"/>
      <c r="LC841" s="229"/>
      <c r="LD841" s="175" t="s">
        <v>102</v>
      </c>
      <c r="LE841" s="349" t="s">
        <v>183</v>
      </c>
      <c r="LG841" s="176"/>
      <c r="LH841" s="176" t="e">
        <f>VLOOKUP(LE841,$A$879:$F$2731,6,FALSE)</f>
        <v>#N/A</v>
      </c>
      <c r="LI841" s="175" t="s">
        <v>65</v>
      </c>
      <c r="LJ841" s="10" t="e">
        <f>LH841*1.3</f>
        <v>#N/A</v>
      </c>
      <c r="LK841" s="10"/>
      <c r="LL841" s="229"/>
      <c r="LM841" s="175" t="s">
        <v>102</v>
      </c>
      <c r="LN841" s="341" t="s">
        <v>1961</v>
      </c>
      <c r="LP841" s="176"/>
      <c r="LQ841" s="176">
        <f>VLOOKUP(LN841,$A$879:$F$2731,6,FALSE)</f>
        <v>172</v>
      </c>
      <c r="LR841" s="175" t="s">
        <v>65</v>
      </c>
      <c r="LS841" s="10">
        <f>LQ841*1.3</f>
        <v>223.6</v>
      </c>
      <c r="LT841" s="10"/>
      <c r="LU841" s="229"/>
      <c r="LV841" s="175" t="s">
        <v>102</v>
      </c>
      <c r="LW841" s="341" t="s">
        <v>542</v>
      </c>
      <c r="LY841" s="176"/>
      <c r="LZ841" s="176">
        <f>VLOOKUP(LW841,$A$879:$F$2731,6,FALSE)</f>
        <v>90</v>
      </c>
      <c r="MA841" s="175" t="s">
        <v>65</v>
      </c>
      <c r="MB841" s="10">
        <f>LZ841*1.3</f>
        <v>117</v>
      </c>
      <c r="MC841" s="10"/>
      <c r="MD841" s="229"/>
      <c r="ME841" s="175" t="s">
        <v>102</v>
      </c>
      <c r="MF841" s="341" t="s">
        <v>2333</v>
      </c>
      <c r="MH841" s="176"/>
      <c r="MI841" s="176">
        <f>VLOOKUP(MF841,$A$879:$F$2731,6,FALSE)</f>
        <v>0</v>
      </c>
      <c r="MJ841" s="175" t="s">
        <v>65</v>
      </c>
      <c r="MK841" s="10">
        <f>MI841*1.3</f>
        <v>0</v>
      </c>
      <c r="ML841" s="10"/>
      <c r="MM841" s="229"/>
      <c r="MN841" s="175" t="s">
        <v>102</v>
      </c>
      <c r="MO841" s="349" t="s">
        <v>183</v>
      </c>
      <c r="MQ841" s="176"/>
      <c r="MR841" s="176" t="e">
        <f>VLOOKUP(MO841,$A$879:$F$2731,6,FALSE)</f>
        <v>#N/A</v>
      </c>
      <c r="MS841" s="175" t="s">
        <v>65</v>
      </c>
      <c r="MT841" s="10" t="e">
        <f>MR841*1.3</f>
        <v>#N/A</v>
      </c>
      <c r="MU841" s="10"/>
      <c r="MV841" s="229"/>
      <c r="MW841" s="175" t="s">
        <v>102</v>
      </c>
      <c r="MX841" s="341" t="s">
        <v>423</v>
      </c>
      <c r="MZ841" s="176"/>
      <c r="NA841" s="176">
        <f>VLOOKUP(MX841,$A$879:$F$2731,6,FALSE)</f>
        <v>157</v>
      </c>
      <c r="NB841" s="175" t="s">
        <v>65</v>
      </c>
      <c r="NC841" s="10">
        <f>NA841*1.3</f>
        <v>204.1</v>
      </c>
      <c r="ND841" s="10"/>
      <c r="NE841" s="229"/>
      <c r="NF841" s="175" t="s">
        <v>102</v>
      </c>
      <c r="NG841" s="341" t="s">
        <v>1984</v>
      </c>
      <c r="NI841" s="176"/>
      <c r="NJ841" s="176">
        <f>VLOOKUP(NG841,$A$879:$F$2731,6,FALSE)</f>
        <v>135</v>
      </c>
      <c r="NK841" s="175" t="s">
        <v>65</v>
      </c>
      <c r="NL841" s="10">
        <f>NJ841*1.3</f>
        <v>175.5</v>
      </c>
      <c r="NM841" s="10"/>
      <c r="NN841" s="229"/>
      <c r="NO841" s="175" t="s">
        <v>102</v>
      </c>
      <c r="NP841" s="341" t="s">
        <v>2015</v>
      </c>
      <c r="NR841" s="176"/>
      <c r="NS841" s="176">
        <f>VLOOKUP(NP841,$A$879:$F$2731,6,FALSE)</f>
        <v>95</v>
      </c>
      <c r="NT841" s="175" t="s">
        <v>65</v>
      </c>
      <c r="NU841" s="10">
        <f>NS841*1.3</f>
        <v>123.5</v>
      </c>
      <c r="NV841" s="10"/>
      <c r="NW841" s="229"/>
      <c r="NX841" s="175" t="s">
        <v>102</v>
      </c>
      <c r="NY841" s="341" t="s">
        <v>2108</v>
      </c>
      <c r="OA841" s="176"/>
      <c r="OB841" s="176">
        <f>VLOOKUP(NY841,$A$879:$F$2731,6,FALSE)</f>
        <v>60</v>
      </c>
      <c r="OC841" s="175" t="s">
        <v>65</v>
      </c>
      <c r="OD841" s="10">
        <f>OB841*1.3</f>
        <v>78</v>
      </c>
      <c r="OE841" s="10"/>
      <c r="OF841" s="229"/>
      <c r="OG841" s="175" t="s">
        <v>102</v>
      </c>
      <c r="OH841" s="341" t="s">
        <v>1380</v>
      </c>
      <c r="OJ841" s="176"/>
      <c r="OK841" s="176">
        <f>VLOOKUP(OH841,$A$879:$F$2731,6,FALSE)</f>
        <v>107</v>
      </c>
      <c r="OL841" s="175" t="s">
        <v>65</v>
      </c>
      <c r="OM841" s="10">
        <f>OK841*1.3</f>
        <v>139.1</v>
      </c>
      <c r="ON841" s="10"/>
      <c r="OO841" s="229"/>
      <c r="OP841" s="175" t="s">
        <v>102</v>
      </c>
      <c r="OQ841" s="341" t="s">
        <v>1698</v>
      </c>
      <c r="OS841" s="176"/>
      <c r="OT841" s="176">
        <f>VLOOKUP(OQ841,$A$879:$F$2731,6,FALSE)</f>
        <v>23</v>
      </c>
      <c r="OU841" s="175" t="s">
        <v>65</v>
      </c>
      <c r="OV841" s="10">
        <f>OT841*1.3</f>
        <v>29.900000000000002</v>
      </c>
      <c r="OW841" s="10"/>
      <c r="OX841" s="229"/>
      <c r="OY841" s="175" t="s">
        <v>102</v>
      </c>
      <c r="OZ841" s="351" t="s">
        <v>1003</v>
      </c>
      <c r="PB841" s="176"/>
      <c r="PC841" s="176">
        <f>VLOOKUP(OZ841,$A$879:$F$2731,6,FALSE)</f>
        <v>293</v>
      </c>
      <c r="PD841" s="175" t="s">
        <v>65</v>
      </c>
      <c r="PE841" s="10">
        <f>PC841*1.3</f>
        <v>380.90000000000003</v>
      </c>
      <c r="PF841" s="10"/>
      <c r="PG841" s="229"/>
      <c r="PH841" s="175" t="s">
        <v>102</v>
      </c>
      <c r="PI841" s="341" t="s">
        <v>2577</v>
      </c>
      <c r="PK841" s="176"/>
      <c r="PL841" s="176">
        <f>VLOOKUP(PI841,$A$879:$F$2731,6,FALSE)</f>
        <v>101</v>
      </c>
      <c r="PM841" s="175" t="s">
        <v>65</v>
      </c>
      <c r="PN841" s="10">
        <f>PL841*1.3</f>
        <v>131.30000000000001</v>
      </c>
      <c r="PO841" s="10"/>
      <c r="PP841" s="229"/>
      <c r="PQ841" s="175" t="s">
        <v>102</v>
      </c>
      <c r="PR841" s="341" t="s">
        <v>1983</v>
      </c>
      <c r="PT841" s="176"/>
      <c r="PU841" s="176">
        <f>VLOOKUP(PR841,$A$879:$F$2731,6,FALSE)</f>
        <v>70</v>
      </c>
      <c r="PV841" s="175" t="s">
        <v>65</v>
      </c>
      <c r="PW841" s="10">
        <f>PU841*1.3</f>
        <v>91</v>
      </c>
      <c r="PX841" s="10"/>
      <c r="PY841" s="229"/>
      <c r="PZ841" s="175" t="s">
        <v>102</v>
      </c>
      <c r="QA841" s="343" t="s">
        <v>993</v>
      </c>
      <c r="QC841" s="176"/>
      <c r="QD841" s="176">
        <f>VLOOKUP(QA841,$A$879:$F$2731,6,FALSE)</f>
        <v>150</v>
      </c>
      <c r="QE841" s="175" t="s">
        <v>65</v>
      </c>
      <c r="QF841" s="10">
        <f>QD841*1.3</f>
        <v>195</v>
      </c>
      <c r="QG841" s="10"/>
      <c r="QH841" s="229"/>
      <c r="QI841" s="175" t="s">
        <v>102</v>
      </c>
      <c r="QJ841" s="349" t="s">
        <v>183</v>
      </c>
      <c r="QL841" s="176"/>
      <c r="QM841" s="176" t="e">
        <f>VLOOKUP(QJ841,$A$879:$F$2731,6,FALSE)</f>
        <v>#N/A</v>
      </c>
      <c r="QN841" s="175" t="s">
        <v>65</v>
      </c>
      <c r="QO841" s="10" t="e">
        <f>QM841*1.3</f>
        <v>#N/A</v>
      </c>
      <c r="QP841" s="10"/>
      <c r="QQ841" s="229"/>
      <c r="QR841" s="175" t="s">
        <v>102</v>
      </c>
      <c r="QS841" s="341" t="s">
        <v>1380</v>
      </c>
      <c r="QU841" s="176"/>
      <c r="QV841" s="176">
        <f>VLOOKUP(QS841,$A$879:$F$2731,6,FALSE)</f>
        <v>107</v>
      </c>
      <c r="QW841" s="175" t="s">
        <v>65</v>
      </c>
      <c r="QX841" s="10">
        <f>QV841*1.3</f>
        <v>139.1</v>
      </c>
      <c r="QY841" s="10"/>
      <c r="QZ841" s="229"/>
      <c r="RA841" s="175" t="s">
        <v>102</v>
      </c>
      <c r="RB841" s="341" t="s">
        <v>745</v>
      </c>
      <c r="RD841" s="176"/>
      <c r="RE841" s="176">
        <f>VLOOKUP(RB841,$A$879:$F$2731,6,FALSE)</f>
        <v>5</v>
      </c>
      <c r="RF841" s="175" t="s">
        <v>65</v>
      </c>
      <c r="RG841" s="10">
        <f>RE841*1.3</f>
        <v>6.5</v>
      </c>
      <c r="RH841" s="10"/>
      <c r="RI841" s="229"/>
      <c r="RJ841" s="175" t="s">
        <v>102</v>
      </c>
      <c r="RK841" s="341" t="s">
        <v>2015</v>
      </c>
      <c r="RM841" s="176"/>
      <c r="RN841" s="176">
        <f>VLOOKUP(RK841,$A$879:$F$2731,6,FALSE)</f>
        <v>95</v>
      </c>
      <c r="RO841" s="175" t="s">
        <v>65</v>
      </c>
      <c r="RP841" s="10">
        <f>RN841*1.3</f>
        <v>123.5</v>
      </c>
      <c r="RQ841" s="10"/>
      <c r="RR841" s="229"/>
      <c r="RS841" s="175" t="s">
        <v>102</v>
      </c>
      <c r="RT841" s="349" t="s">
        <v>183</v>
      </c>
      <c r="RV841" s="176"/>
      <c r="RW841" s="176" t="e">
        <f>VLOOKUP(RT841,$A$879:$F$2731,6,FALSE)</f>
        <v>#N/A</v>
      </c>
      <c r="RX841" s="175" t="s">
        <v>65</v>
      </c>
      <c r="RY841" s="10" t="e">
        <f>RW841*1.3</f>
        <v>#N/A</v>
      </c>
      <c r="RZ841" s="10"/>
      <c r="SA841" s="235"/>
      <c r="SB841" s="175" t="s">
        <v>102</v>
      </c>
      <c r="SC841" s="341" t="s">
        <v>960</v>
      </c>
      <c r="SE841" s="176"/>
      <c r="SF841" s="176">
        <f>VLOOKUP(SC841,$A$879:$F$2731,6,FALSE)</f>
        <v>181</v>
      </c>
      <c r="SG841" s="175" t="s">
        <v>65</v>
      </c>
      <c r="SH841" s="10">
        <f>SF841*1.3</f>
        <v>235.3</v>
      </c>
      <c r="SI841" s="10"/>
      <c r="SJ841" s="235"/>
      <c r="SK841" s="175" t="s">
        <v>102</v>
      </c>
      <c r="SL841" s="341" t="s">
        <v>993</v>
      </c>
      <c r="SN841" s="176"/>
      <c r="SO841" s="176">
        <f>VLOOKUP(SL841,$A$879:$F$2731,6,FALSE)</f>
        <v>150</v>
      </c>
      <c r="SP841" s="175" t="s">
        <v>65</v>
      </c>
      <c r="SQ841" s="10">
        <f>SO841*1.3</f>
        <v>195</v>
      </c>
      <c r="SR841" s="10"/>
      <c r="SS841" s="235"/>
      <c r="ST841" s="175" t="s">
        <v>102</v>
      </c>
      <c r="SU841" s="341" t="s">
        <v>423</v>
      </c>
      <c r="SW841" s="176"/>
      <c r="SX841" s="176">
        <f>VLOOKUP(SU841,$A$879:$F$2731,6,FALSE)</f>
        <v>157</v>
      </c>
      <c r="SY841" s="175" t="s">
        <v>65</v>
      </c>
      <c r="SZ841" s="10">
        <f>SX841*1.3</f>
        <v>204.1</v>
      </c>
      <c r="TA841" s="10"/>
      <c r="TB841" s="235"/>
      <c r="TC841" s="175" t="s">
        <v>102</v>
      </c>
      <c r="TD841" s="349" t="s">
        <v>183</v>
      </c>
      <c r="TF841" s="176"/>
      <c r="TG841" s="176" t="e">
        <f>VLOOKUP(TD841,$A$879:$F$2731,6,FALSE)</f>
        <v>#N/A</v>
      </c>
      <c r="TH841" s="175" t="s">
        <v>65</v>
      </c>
      <c r="TI841" s="10" t="e">
        <f>TG841*1.3</f>
        <v>#N/A</v>
      </c>
      <c r="TK841" s="235"/>
      <c r="TL841" s="175" t="s">
        <v>102</v>
      </c>
      <c r="TM841" s="341" t="s">
        <v>1744</v>
      </c>
      <c r="TO841" s="176"/>
      <c r="TP841" s="176">
        <f>VLOOKUP(TM841,$A$879:$F$2731,6,FALSE)</f>
        <v>158</v>
      </c>
      <c r="TQ841" s="175" t="s">
        <v>65</v>
      </c>
      <c r="TR841" s="10">
        <f>TP841*1.3</f>
        <v>205.4</v>
      </c>
      <c r="TS841" s="10"/>
      <c r="TT841" s="235"/>
      <c r="TU841" s="175" t="s">
        <v>102</v>
      </c>
      <c r="TV841" s="341" t="s">
        <v>3428</v>
      </c>
      <c r="TX841" s="176"/>
      <c r="TY841" s="176">
        <f>VLOOKUP(TV841,$A$879:$F$2731,6,FALSE)</f>
        <v>2</v>
      </c>
      <c r="TZ841" s="175" t="s">
        <v>65</v>
      </c>
      <c r="UA841" s="10">
        <f>TY841*1.3</f>
        <v>2.6</v>
      </c>
      <c r="UB841" s="10"/>
      <c r="UC841" s="235"/>
      <c r="UD841" s="175" t="s">
        <v>102</v>
      </c>
      <c r="UE841" s="341" t="s">
        <v>853</v>
      </c>
      <c r="UG841" s="176"/>
      <c r="UH841" s="176">
        <f>VLOOKUP(UE841,$A$879:$F$2731,6,FALSE)</f>
        <v>70</v>
      </c>
      <c r="UI841" s="175" t="s">
        <v>65</v>
      </c>
      <c r="UJ841" s="10">
        <f>UH841*1.3</f>
        <v>91</v>
      </c>
      <c r="UK841" s="10"/>
      <c r="UL841" s="235"/>
      <c r="UM841" s="175" t="s">
        <v>102</v>
      </c>
      <c r="UN841" s="349" t="s">
        <v>183</v>
      </c>
      <c r="UP841" s="176"/>
      <c r="UQ841" s="176" t="e">
        <f>VLOOKUP(UN841,$A$879:$F$2731,6,FALSE)</f>
        <v>#N/A</v>
      </c>
      <c r="UR841" s="175" t="s">
        <v>65</v>
      </c>
      <c r="US841" s="10" t="e">
        <f>UQ841*1.3</f>
        <v>#N/A</v>
      </c>
      <c r="UT841" s="10"/>
      <c r="UU841" s="235"/>
      <c r="UV841" s="175" t="s">
        <v>102</v>
      </c>
      <c r="UW841" s="341" t="s">
        <v>2577</v>
      </c>
      <c r="UY841" s="176"/>
      <c r="UZ841" s="176">
        <f>VLOOKUP(UW841,$A$879:$F$2731,6,FALSE)</f>
        <v>101</v>
      </c>
      <c r="VA841" s="175" t="s">
        <v>65</v>
      </c>
      <c r="VB841" s="10">
        <f>UZ841*1.3</f>
        <v>131.30000000000001</v>
      </c>
      <c r="VC841" s="10"/>
      <c r="VD841" s="235"/>
      <c r="VE841" s="175" t="s">
        <v>102</v>
      </c>
      <c r="VF841" s="349" t="s">
        <v>183</v>
      </c>
      <c r="VH841" s="176"/>
      <c r="VI841" s="176" t="e">
        <f>VLOOKUP(VF841,$A$879:$F$2731,6,FALSE)</f>
        <v>#N/A</v>
      </c>
      <c r="VJ841" s="175" t="s">
        <v>65</v>
      </c>
      <c r="VK841" s="10" t="e">
        <f>VI841*1.3</f>
        <v>#N/A</v>
      </c>
      <c r="VL841" s="10"/>
      <c r="VM841" s="235"/>
      <c r="VN841" s="175" t="s">
        <v>102</v>
      </c>
      <c r="VO841" s="341" t="s">
        <v>3428</v>
      </c>
      <c r="VQ841" s="176"/>
      <c r="VR841" s="176">
        <f>VLOOKUP(VO841,$A$879:$F$2731,6,FALSE)</f>
        <v>2</v>
      </c>
      <c r="VS841" s="175" t="s">
        <v>65</v>
      </c>
      <c r="VT841" s="10">
        <f>VR841*1.3</f>
        <v>2.6</v>
      </c>
      <c r="VU841" s="10"/>
      <c r="VV841" s="235"/>
      <c r="VW841" s="175" t="s">
        <v>102</v>
      </c>
      <c r="VX841" s="349" t="s">
        <v>183</v>
      </c>
      <c r="VZ841" s="176"/>
      <c r="WA841" s="176" t="e">
        <f>VLOOKUP(VX841,$A$879:$F$2731,6,FALSE)</f>
        <v>#N/A</v>
      </c>
      <c r="WB841" s="175" t="s">
        <v>65</v>
      </c>
      <c r="WC841" s="10" t="e">
        <f>WA841*1.3</f>
        <v>#N/A</v>
      </c>
      <c r="WE841" s="235"/>
      <c r="WF841" s="175" t="s">
        <v>102</v>
      </c>
      <c r="WG841" s="341" t="s">
        <v>2015</v>
      </c>
      <c r="WI841" s="176"/>
      <c r="WJ841" s="176">
        <f>VLOOKUP(WG841,$A$879:$F$2731,6,FALSE)</f>
        <v>95</v>
      </c>
      <c r="WK841" s="175" t="s">
        <v>65</v>
      </c>
      <c r="WL841" s="10">
        <f>WJ841*1.3</f>
        <v>123.5</v>
      </c>
      <c r="WN841" s="235"/>
      <c r="WO841" s="175" t="s">
        <v>102</v>
      </c>
      <c r="WP841" s="341" t="s">
        <v>1984</v>
      </c>
      <c r="WQ841" s="176"/>
      <c r="WR841" s="176"/>
      <c r="WS841" s="176">
        <f>VLOOKUP(WP841,$A$879:$F$2731,6,FALSE)</f>
        <v>135</v>
      </c>
      <c r="WT841" s="175" t="s">
        <v>65</v>
      </c>
      <c r="WU841" s="10">
        <f>WS841*1.3</f>
        <v>175.5</v>
      </c>
      <c r="WV841" s="10"/>
      <c r="WW841" s="235"/>
      <c r="WX841" s="175" t="s">
        <v>102</v>
      </c>
      <c r="WY841" s="341" t="s">
        <v>599</v>
      </c>
      <c r="XA841" s="176"/>
      <c r="XB841" s="176">
        <f>VLOOKUP(WY841,$A$879:$F$2731,6,FALSE)</f>
        <v>168</v>
      </c>
      <c r="XC841" s="175" t="s">
        <v>65</v>
      </c>
      <c r="XD841" s="10">
        <f>XB841*1.3</f>
        <v>218.4</v>
      </c>
      <c r="XF841" s="235"/>
      <c r="XG841" s="175" t="s">
        <v>102</v>
      </c>
      <c r="XH841" s="351" t="s">
        <v>470</v>
      </c>
      <c r="XJ841" s="176"/>
      <c r="XK841" s="176">
        <f>VLOOKUP(XH841,$A$879:$F$2731,6,FALSE)</f>
        <v>23</v>
      </c>
      <c r="XL841" s="175" t="s">
        <v>65</v>
      </c>
      <c r="XM841" s="10">
        <f>XK841*1.3</f>
        <v>29.900000000000002</v>
      </c>
      <c r="XO841" s="235"/>
      <c r="XP841" s="175" t="s">
        <v>102</v>
      </c>
      <c r="XQ841" s="341" t="s">
        <v>1984</v>
      </c>
      <c r="XS841" s="176"/>
      <c r="XT841" s="176">
        <f>VLOOKUP(XQ841,$A$879:$F$2731,6,FALSE)</f>
        <v>135</v>
      </c>
      <c r="XU841" s="175" t="s">
        <v>65</v>
      </c>
      <c r="XV841" s="10">
        <f>XT841*1.3</f>
        <v>175.5</v>
      </c>
      <c r="XW841" s="10"/>
      <c r="XX841" s="235"/>
      <c r="XY841" s="175" t="s">
        <v>102</v>
      </c>
      <c r="XZ841" s="341" t="s">
        <v>1984</v>
      </c>
      <c r="YB841" s="176"/>
      <c r="YC841" s="176">
        <f>VLOOKUP(XZ841,$A$879:$F$2731,6,FALSE)</f>
        <v>135</v>
      </c>
      <c r="YD841" s="175" t="s">
        <v>65</v>
      </c>
      <c r="YE841" s="10">
        <f>YC841*1.3</f>
        <v>175.5</v>
      </c>
      <c r="YG841" s="235"/>
      <c r="YH841" s="175" t="s">
        <v>102</v>
      </c>
      <c r="YI841" s="341" t="s">
        <v>3428</v>
      </c>
      <c r="YK841" s="176"/>
      <c r="YL841" s="176">
        <f>VLOOKUP(YI841,$A$879:$F$2731,6,FALSE)</f>
        <v>2</v>
      </c>
      <c r="YM841" s="175" t="s">
        <v>65</v>
      </c>
      <c r="YN841" s="10">
        <f>YL841*1.3</f>
        <v>2.6</v>
      </c>
      <c r="YO841" s="10"/>
      <c r="YP841" s="235"/>
      <c r="YQ841" s="175" t="s">
        <v>102</v>
      </c>
      <c r="YR841" s="341" t="s">
        <v>1707</v>
      </c>
      <c r="YT841" s="176"/>
      <c r="YU841" s="176">
        <f>VLOOKUP(YR841,$A$879:$F$2731,6,FALSE)</f>
        <v>55</v>
      </c>
      <c r="YV841" s="175" t="s">
        <v>65</v>
      </c>
      <c r="YW841" s="10">
        <f>YU841*1.3</f>
        <v>71.5</v>
      </c>
      <c r="YY841" s="235"/>
      <c r="YZ841" s="175" t="s">
        <v>102</v>
      </c>
      <c r="ZA841" s="341" t="s">
        <v>856</v>
      </c>
      <c r="ZC841" s="176"/>
      <c r="ZD841" s="176">
        <f>VLOOKUP(ZA841,$A$879:$F$2731,6,FALSE)</f>
        <v>86</v>
      </c>
      <c r="ZE841" s="175" t="s">
        <v>65</v>
      </c>
      <c r="ZF841" s="10">
        <f>ZD841*1.3</f>
        <v>111.8</v>
      </c>
      <c r="ZH841" s="235"/>
      <c r="ZI841" s="175" t="s">
        <v>102</v>
      </c>
      <c r="ZJ841" s="341" t="s">
        <v>1041</v>
      </c>
      <c r="ZL841" s="176"/>
      <c r="ZM841" s="176">
        <f>VLOOKUP(ZJ841,$A$879:$F$2731,6,FALSE)</f>
        <v>320</v>
      </c>
      <c r="ZN841" s="175" t="s">
        <v>65</v>
      </c>
      <c r="ZO841" s="10">
        <f>ZM841*1.3</f>
        <v>416</v>
      </c>
      <c r="ZQ841" s="235"/>
      <c r="ZR841" s="175" t="s">
        <v>102</v>
      </c>
      <c r="ZS841" s="341" t="s">
        <v>520</v>
      </c>
      <c r="ZU841" s="176"/>
      <c r="ZV841" s="176">
        <f>VLOOKUP(ZS841,$A$879:$F$2731,6,FALSE)</f>
        <v>101</v>
      </c>
      <c r="ZW841" s="175" t="s">
        <v>65</v>
      </c>
      <c r="ZX841" s="10">
        <f>ZV841*1.3</f>
        <v>131.30000000000001</v>
      </c>
      <c r="ZY841" s="10"/>
      <c r="ZZ841" s="235"/>
      <c r="AAA841" s="175" t="s">
        <v>102</v>
      </c>
      <c r="AAB841" s="341" t="s">
        <v>470</v>
      </c>
      <c r="AAD841" s="176"/>
      <c r="AAE841" s="176">
        <f>VLOOKUP(AAB841,$A$879:$F$2731,6,FALSE)</f>
        <v>23</v>
      </c>
      <c r="AAF841" s="175" t="s">
        <v>65</v>
      </c>
      <c r="AAG841" s="10">
        <f>AAE841*1.3</f>
        <v>29.900000000000002</v>
      </c>
      <c r="AAH841" s="10"/>
      <c r="AAI841" s="235"/>
      <c r="AAJ841" s="175" t="s">
        <v>102</v>
      </c>
      <c r="AAK841" s="75" t="s">
        <v>183</v>
      </c>
      <c r="AAM841" s="176"/>
      <c r="AAN841" s="176" t="e">
        <f>VLOOKUP(AAK841,$A$879:$F$2731,6,FALSE)</f>
        <v>#N/A</v>
      </c>
      <c r="AAO841" s="175" t="s">
        <v>65</v>
      </c>
      <c r="AAP841" s="10" t="e">
        <f>AAN841*1.3</f>
        <v>#N/A</v>
      </c>
      <c r="AAQ841" s="10"/>
      <c r="AAR841" s="235"/>
      <c r="AAS841" s="175" t="s">
        <v>102</v>
      </c>
      <c r="AAT841" s="341" t="s">
        <v>474</v>
      </c>
      <c r="AAV841" s="176"/>
      <c r="AAW841" s="176">
        <f>VLOOKUP(AAT841,$A$879:$F$2731,6,FALSE)</f>
        <v>64</v>
      </c>
      <c r="AAX841" s="175" t="s">
        <v>65</v>
      </c>
      <c r="AAY841" s="10">
        <f>AAW841*1.3</f>
        <v>83.2</v>
      </c>
      <c r="AAZ841" s="10"/>
      <c r="ABA841" s="235"/>
      <c r="ABB841" s="175" t="s">
        <v>102</v>
      </c>
      <c r="ABC841" s="355" t="s">
        <v>1744</v>
      </c>
      <c r="ABE841" s="176"/>
      <c r="ABF841" s="176">
        <f>VLOOKUP(ABC841,$A$879:$F$2731,6,FALSE)</f>
        <v>158</v>
      </c>
      <c r="ABG841" s="175" t="s">
        <v>65</v>
      </c>
      <c r="ABH841" s="10">
        <f>ABF841*1.3</f>
        <v>205.4</v>
      </c>
      <c r="ABI841" s="10"/>
      <c r="ABJ841" s="235"/>
      <c r="ABK841" s="175" t="s">
        <v>102</v>
      </c>
      <c r="ABL841" s="341" t="s">
        <v>1380</v>
      </c>
      <c r="ABN841" s="176"/>
      <c r="ABO841" s="176">
        <f>VLOOKUP(ABL841,$A$879:$F$2731,6,FALSE)</f>
        <v>107</v>
      </c>
      <c r="ABP841" s="175" t="s">
        <v>65</v>
      </c>
      <c r="ABQ841" s="10">
        <f>ABO841*1.3</f>
        <v>139.1</v>
      </c>
      <c r="ABR841" s="10"/>
      <c r="ABS841" s="235"/>
      <c r="ABT841" s="175" t="s">
        <v>102</v>
      </c>
      <c r="ABU841" s="75" t="s">
        <v>183</v>
      </c>
      <c r="ABW841" s="176"/>
      <c r="ABX841" s="176" t="e">
        <f>VLOOKUP(ABU841,$A$879:$F$2731,6,FALSE)</f>
        <v>#N/A</v>
      </c>
      <c r="ABY841" s="175" t="s">
        <v>65</v>
      </c>
      <c r="ABZ841" s="10" t="e">
        <f>ABX841*1.3</f>
        <v>#N/A</v>
      </c>
      <c r="ACA841" s="10"/>
      <c r="ACB841" s="235"/>
      <c r="ACC841" s="175" t="s">
        <v>102</v>
      </c>
      <c r="ACD841" s="75" t="s">
        <v>183</v>
      </c>
      <c r="ACF841" s="176"/>
      <c r="ACG841" s="176" t="e">
        <f>VLOOKUP(ACD841,$A$879:$F$2731,6,FALSE)</f>
        <v>#N/A</v>
      </c>
      <c r="ACH841" s="175" t="s">
        <v>65</v>
      </c>
      <c r="ACI841" s="10" t="e">
        <f>ACG841*1.3</f>
        <v>#N/A</v>
      </c>
      <c r="ACJ841" s="10"/>
      <c r="ACK841" s="235"/>
      <c r="ACL841" s="175" t="s">
        <v>102</v>
      </c>
      <c r="ACM841" s="75" t="s">
        <v>183</v>
      </c>
      <c r="ACO841" s="176"/>
      <c r="ACP841" s="176" t="e">
        <f>VLOOKUP(ACM841,$A$879:$F$2731,6,FALSE)</f>
        <v>#N/A</v>
      </c>
      <c r="ACQ841" s="175" t="s">
        <v>65</v>
      </c>
      <c r="ACR841" s="10" t="e">
        <f>ACP841*1.3</f>
        <v>#N/A</v>
      </c>
      <c r="ACS841" s="10"/>
      <c r="ACT841" s="235"/>
      <c r="ACU841" s="175" t="s">
        <v>102</v>
      </c>
      <c r="ACV841" s="75" t="s">
        <v>183</v>
      </c>
      <c r="ACX841" s="176"/>
      <c r="ACY841" s="176" t="e">
        <f>VLOOKUP(ACV841,$A$879:$F$2731,6,FALSE)</f>
        <v>#N/A</v>
      </c>
      <c r="ACZ841" s="175" t="s">
        <v>65</v>
      </c>
      <c r="ADA841" s="10" t="e">
        <f>ACY841*1.3</f>
        <v>#N/A</v>
      </c>
      <c r="ADB841" s="10"/>
      <c r="ADC841" s="235"/>
      <c r="ADD841" s="175" t="s">
        <v>102</v>
      </c>
      <c r="ADE841" s="341" t="s">
        <v>470</v>
      </c>
      <c r="ADG841" s="176"/>
      <c r="ADH841" s="176">
        <f>VLOOKUP(ADE841,$A$879:$F$2731,6,FALSE)</f>
        <v>23</v>
      </c>
      <c r="ADI841" s="175" t="s">
        <v>65</v>
      </c>
      <c r="ADJ841" s="10">
        <f>ADH841*1.3</f>
        <v>29.900000000000002</v>
      </c>
      <c r="ADL841" s="235"/>
      <c r="ADM841" s="175" t="s">
        <v>102</v>
      </c>
      <c r="ADN841" s="75" t="s">
        <v>183</v>
      </c>
      <c r="ADP841" s="176"/>
      <c r="ADQ841" s="176" t="e">
        <f>VLOOKUP(ADN841,$A$879:$F$2731,6,FALSE)</f>
        <v>#N/A</v>
      </c>
      <c r="ADR841" s="175" t="s">
        <v>65</v>
      </c>
      <c r="ADS841" s="10" t="e">
        <f>ADQ841*1.3</f>
        <v>#N/A</v>
      </c>
      <c r="ADT841" s="10"/>
      <c r="ADU841" s="235"/>
      <c r="ADV841" s="175" t="s">
        <v>102</v>
      </c>
      <c r="ADW841" s="341" t="s">
        <v>1389</v>
      </c>
      <c r="ADY841" s="176"/>
      <c r="ADZ841" s="176">
        <f>VLOOKUP(ADW841,$A$879:$F$2731,6,FALSE)</f>
        <v>59</v>
      </c>
      <c r="AEA841" s="175" t="s">
        <v>65</v>
      </c>
      <c r="AEB841" s="10">
        <f>ADZ841*1.3</f>
        <v>76.7</v>
      </c>
      <c r="AED841" s="235"/>
      <c r="AEE841" s="175" t="s">
        <v>102</v>
      </c>
      <c r="AEF841" s="75" t="s">
        <v>183</v>
      </c>
      <c r="AEH841" s="176"/>
      <c r="AEI841" s="176" t="e">
        <f>VLOOKUP(AEF841,$A$879:$F$2731,6,FALSE)</f>
        <v>#N/A</v>
      </c>
      <c r="AEJ841" s="175" t="s">
        <v>65</v>
      </c>
      <c r="AEK841" s="10" t="e">
        <f>AEI841*1.3</f>
        <v>#N/A</v>
      </c>
      <c r="AEM841" s="235"/>
      <c r="AEN841" s="175" t="s">
        <v>102</v>
      </c>
      <c r="AEO841" s="75" t="s">
        <v>183</v>
      </c>
      <c r="AEQ841" s="176"/>
      <c r="AER841" s="176" t="e">
        <f>VLOOKUP(AEO841,$A$879:$F$2731,6,FALSE)</f>
        <v>#N/A</v>
      </c>
      <c r="AES841" s="175" t="s">
        <v>65</v>
      </c>
      <c r="AET841" s="10" t="e">
        <f>AER841*1.3</f>
        <v>#N/A</v>
      </c>
      <c r="AEV841" s="235"/>
      <c r="AEW841" s="175" t="s">
        <v>102</v>
      </c>
      <c r="AEX841" s="75" t="s">
        <v>183</v>
      </c>
      <c r="AEZ841" s="176"/>
      <c r="AFA841" s="176" t="e">
        <f>VLOOKUP(AEX841,$A$879:$F$2731,6,FALSE)</f>
        <v>#N/A</v>
      </c>
      <c r="AFB841" s="175" t="s">
        <v>65</v>
      </c>
      <c r="AFC841" s="10" t="e">
        <f>AFA841*1.3</f>
        <v>#N/A</v>
      </c>
      <c r="AFD841" s="10"/>
      <c r="AFE841" s="235"/>
      <c r="AFF841" s="175" t="s">
        <v>102</v>
      </c>
      <c r="AFG841" s="75" t="s">
        <v>183</v>
      </c>
      <c r="AFI841" s="176"/>
      <c r="AFJ841" s="176" t="e">
        <f>VLOOKUP(AFG841,$A$879:$F$2731,6,FALSE)</f>
        <v>#N/A</v>
      </c>
      <c r="AFK841" s="175" t="s">
        <v>65</v>
      </c>
      <c r="AFL841" s="10" t="e">
        <f>AFJ841*1.3</f>
        <v>#N/A</v>
      </c>
      <c r="AFM841" s="10"/>
      <c r="AFN841" s="235"/>
      <c r="AFO841" s="175" t="s">
        <v>102</v>
      </c>
      <c r="AFP841" s="75" t="s">
        <v>183</v>
      </c>
      <c r="AFR841" s="176"/>
      <c r="AFS841" s="176" t="e">
        <f>VLOOKUP(AFP841,$A$879:$F$2731,6,FALSE)</f>
        <v>#N/A</v>
      </c>
      <c r="AFT841" s="175" t="s">
        <v>65</v>
      </c>
      <c r="AFU841" s="10" t="e">
        <f>AFS841*1.3</f>
        <v>#N/A</v>
      </c>
      <c r="AFV841" s="10"/>
      <c r="AFW841" s="235"/>
      <c r="AFX841" s="175" t="s">
        <v>102</v>
      </c>
      <c r="AFY841" s="341" t="s">
        <v>473</v>
      </c>
      <c r="AGA841" s="176"/>
      <c r="AGB841" s="176">
        <f>VLOOKUP(AFY841,$A$879:$F$2731,6,FALSE)</f>
        <v>36</v>
      </c>
      <c r="AGC841" s="175" t="s">
        <v>65</v>
      </c>
      <c r="AGD841" s="10">
        <f>AGB841*1.3</f>
        <v>46.800000000000004</v>
      </c>
      <c r="AGE841" s="10"/>
      <c r="AGF841" s="235"/>
      <c r="AGG841" s="175" t="s">
        <v>102</v>
      </c>
      <c r="AGH841" s="341" t="s">
        <v>2117</v>
      </c>
      <c r="AGJ841" s="176"/>
      <c r="AGK841" s="176">
        <f>VLOOKUP(AGH841,$A$879:$F$2731,6,FALSE)</f>
        <v>401</v>
      </c>
      <c r="AGL841" s="175" t="s">
        <v>65</v>
      </c>
      <c r="AGM841" s="10">
        <f>AGK841*1.3</f>
        <v>521.30000000000007</v>
      </c>
      <c r="AGN841" s="10"/>
      <c r="AGO841" s="235"/>
      <c r="AGP841" s="175" t="s">
        <v>102</v>
      </c>
      <c r="AGQ841" s="341" t="s">
        <v>470</v>
      </c>
      <c r="AGS841" s="176"/>
      <c r="AGT841" s="176">
        <f>VLOOKUP(AGQ841,$A$879:$F$2731,6,FALSE)</f>
        <v>23</v>
      </c>
      <c r="AGU841" s="175" t="s">
        <v>65</v>
      </c>
      <c r="AGV841" s="10">
        <f>AGT841*1.3</f>
        <v>29.900000000000002</v>
      </c>
      <c r="AGW841" s="10"/>
      <c r="AGX841" s="235"/>
      <c r="AGY841" s="175" t="s">
        <v>102</v>
      </c>
      <c r="AGZ841" s="341" t="s">
        <v>3428</v>
      </c>
      <c r="AHB841" s="176"/>
      <c r="AHC841" s="176">
        <f>VLOOKUP(AGZ841,$A$879:$F$2731,6,FALSE)</f>
        <v>2</v>
      </c>
      <c r="AHD841" s="175" t="s">
        <v>65</v>
      </c>
      <c r="AHE841" s="10">
        <f>AHC841*1.3</f>
        <v>2.6</v>
      </c>
      <c r="AHF841" s="10"/>
      <c r="AHG841" s="235"/>
      <c r="AHH841" s="175" t="s">
        <v>102</v>
      </c>
      <c r="AHI841" s="398" t="s">
        <v>2577</v>
      </c>
      <c r="AHK841" s="176"/>
      <c r="AHL841" s="176">
        <f>VLOOKUP(AHI841,$A$879:$F$2731,6,FALSE)</f>
        <v>101</v>
      </c>
      <c r="AHM841" s="175" t="s">
        <v>65</v>
      </c>
      <c r="AHN841" s="10">
        <f>AHL841*1.3</f>
        <v>131.30000000000001</v>
      </c>
      <c r="AHO841" s="10"/>
      <c r="AHP841" s="235"/>
      <c r="AHQ841" s="175" t="s">
        <v>102</v>
      </c>
      <c r="AHR841" s="341" t="s">
        <v>2015</v>
      </c>
      <c r="AHT841" s="176"/>
      <c r="AHU841" s="176">
        <f>VLOOKUP(AHR841,$A$879:$F$2731,6,FALSE)</f>
        <v>95</v>
      </c>
      <c r="AHV841" s="175" t="s">
        <v>65</v>
      </c>
      <c r="AHW841" s="10">
        <f>AHU841*1.3</f>
        <v>123.5</v>
      </c>
      <c r="AHX841" s="10"/>
      <c r="AHY841" s="235"/>
      <c r="AHZ841" s="175" t="s">
        <v>102</v>
      </c>
      <c r="AIA841" s="341" t="s">
        <v>2577</v>
      </c>
      <c r="AIC841" s="176"/>
      <c r="AID841" s="176">
        <f>VLOOKUP(AIA841,$A$879:$F$2731,6,FALSE)</f>
        <v>101</v>
      </c>
      <c r="AIE841" s="175" t="s">
        <v>65</v>
      </c>
      <c r="AIF841" s="10">
        <f>AID841*1.3</f>
        <v>131.30000000000001</v>
      </c>
      <c r="AIG841" s="10"/>
      <c r="AIH841" s="235"/>
      <c r="AII841" s="175" t="s">
        <v>102</v>
      </c>
      <c r="AIJ841" s="341" t="s">
        <v>2333</v>
      </c>
      <c r="AIL841" s="176"/>
      <c r="AIM841" s="176">
        <f>VLOOKUP(AIJ841,$A$879:$F$2731,6,FALSE)</f>
        <v>0</v>
      </c>
      <c r="AIN841" s="175" t="s">
        <v>65</v>
      </c>
      <c r="AIO841" s="10">
        <f>AIM841*1.3</f>
        <v>0</v>
      </c>
      <c r="AIP841" s="10"/>
      <c r="AIQ841" s="235"/>
      <c r="AIR841" s="175" t="s">
        <v>102</v>
      </c>
      <c r="AIS841" s="341" t="s">
        <v>1984</v>
      </c>
      <c r="AIU841" s="176"/>
      <c r="AIV841" s="176">
        <f>VLOOKUP(AIS841,$A$879:$F$2731,6,FALSE)</f>
        <v>135</v>
      </c>
      <c r="AIW841" s="175" t="s">
        <v>65</v>
      </c>
      <c r="AIX841" s="10">
        <f>AIV841*1.3</f>
        <v>175.5</v>
      </c>
      <c r="AIY841" s="10"/>
      <c r="AIZ841" s="235"/>
      <c r="AJA841" s="175" t="s">
        <v>102</v>
      </c>
      <c r="AJB841" s="351" t="s">
        <v>2480</v>
      </c>
      <c r="AJD841" s="176"/>
      <c r="AJE841" s="176">
        <f>VLOOKUP(AJB841,$A$879:$F$2731,6,FALSE)</f>
        <v>54</v>
      </c>
      <c r="AJF841" s="175" t="s">
        <v>65</v>
      </c>
      <c r="AJG841" s="10">
        <f>AJE841*1.3</f>
        <v>70.2</v>
      </c>
      <c r="AJH841" s="10"/>
      <c r="AJI841" s="235"/>
      <c r="AJJ841" s="175" t="s">
        <v>102</v>
      </c>
      <c r="AJK841" s="341" t="s">
        <v>2117</v>
      </c>
      <c r="AJM841" s="176"/>
      <c r="AJN841" s="176">
        <f>VLOOKUP(AJK841,$A$879:$F$2731,6,FALSE)</f>
        <v>401</v>
      </c>
      <c r="AJO841" s="175" t="s">
        <v>65</v>
      </c>
      <c r="AJP841" s="10">
        <f>AJN841*1.3</f>
        <v>521.30000000000007</v>
      </c>
      <c r="AJQ841" s="10"/>
      <c r="AJR841" s="235"/>
      <c r="AJS841" s="175" t="s">
        <v>102</v>
      </c>
      <c r="AJT841" s="347" t="s">
        <v>2122</v>
      </c>
      <c r="AJV841" s="176"/>
      <c r="AJW841" s="176">
        <f>VLOOKUP(AJT841,$A$879:$F$2731,6,FALSE)</f>
        <v>94</v>
      </c>
      <c r="AJX841" s="175" t="s">
        <v>65</v>
      </c>
      <c r="AJY841" s="10">
        <f>AJW841*1.3</f>
        <v>122.2</v>
      </c>
      <c r="AJZ841" s="10"/>
      <c r="AKA841" s="235"/>
      <c r="AKB841" s="175" t="s">
        <v>102</v>
      </c>
      <c r="AKC841" s="341" t="s">
        <v>1984</v>
      </c>
      <c r="AKE841" s="176"/>
      <c r="AKF841" s="176">
        <f>VLOOKUP(AKC841,$A$879:$F$2731,6,FALSE)</f>
        <v>135</v>
      </c>
      <c r="AKG841" s="175" t="s">
        <v>65</v>
      </c>
      <c r="AKH841" s="10">
        <f>AKF841*1.3</f>
        <v>175.5</v>
      </c>
      <c r="AKI841" s="10"/>
      <c r="AKJ841" s="235"/>
      <c r="AKK841" s="175" t="s">
        <v>102</v>
      </c>
      <c r="AKL841" s="341" t="s">
        <v>1380</v>
      </c>
      <c r="AKN841" s="176"/>
      <c r="AKO841" s="176">
        <f>VLOOKUP(AKL841,$A$879:$F$2731,6,FALSE)</f>
        <v>107</v>
      </c>
      <c r="AKP841" s="175" t="s">
        <v>65</v>
      </c>
      <c r="AKQ841" s="10">
        <f>AKO841*1.3</f>
        <v>139.1</v>
      </c>
      <c r="AKR841" s="10"/>
      <c r="AKS841" s="235"/>
      <c r="AKT841" s="175" t="s">
        <v>102</v>
      </c>
      <c r="AKU841" s="341" t="s">
        <v>1380</v>
      </c>
      <c r="AKW841" s="176"/>
      <c r="AKX841" s="176">
        <f>VLOOKUP(AKU841,$A$879:$F$2731,6,FALSE)</f>
        <v>107</v>
      </c>
      <c r="AKY841" s="175" t="s">
        <v>65</v>
      </c>
      <c r="AKZ841" s="10">
        <f>AKX841*1.3</f>
        <v>139.1</v>
      </c>
      <c r="ALA841" s="10"/>
      <c r="ALB841" s="235"/>
      <c r="ALC841" s="175" t="s">
        <v>102</v>
      </c>
      <c r="ALD841" s="341" t="s">
        <v>1789</v>
      </c>
      <c r="ALF841" s="176"/>
      <c r="ALG841" s="176">
        <f>VLOOKUP(ALD841,$A$879:$F$2731,6,FALSE)</f>
        <v>78</v>
      </c>
      <c r="ALH841" s="175" t="s">
        <v>65</v>
      </c>
      <c r="ALI841" s="10">
        <f>ALG841*1.3</f>
        <v>101.4</v>
      </c>
      <c r="ALJ841" s="10"/>
      <c r="ALK841" s="235"/>
      <c r="ALL841" s="175" t="s">
        <v>102</v>
      </c>
      <c r="ALM841" s="341" t="s">
        <v>1744</v>
      </c>
      <c r="ALO841" s="176"/>
      <c r="ALP841" s="176">
        <f>VLOOKUP(ALM841,$A$879:$F$2731,6,FALSE)</f>
        <v>158</v>
      </c>
      <c r="ALQ841" s="175" t="s">
        <v>65</v>
      </c>
      <c r="ALR841" s="10">
        <f>ALP841*1.3</f>
        <v>205.4</v>
      </c>
      <c r="ALS841" s="10"/>
      <c r="ALT841" s="235"/>
      <c r="ALU841" s="175" t="s">
        <v>102</v>
      </c>
      <c r="ALV841" s="341" t="s">
        <v>751</v>
      </c>
      <c r="ALX841" s="176"/>
      <c r="ALY841" s="176">
        <f>VLOOKUP(ALV841,$A$879:$F$2731,6,FALSE)</f>
        <v>155</v>
      </c>
      <c r="ALZ841" s="175" t="s">
        <v>65</v>
      </c>
      <c r="AMA841" s="10">
        <f>ALY841*1.3</f>
        <v>201.5</v>
      </c>
      <c r="AMB841" s="10"/>
      <c r="AMC841" s="235"/>
      <c r="AMD841" s="175" t="s">
        <v>102</v>
      </c>
      <c r="AME841" s="401" t="s">
        <v>1716</v>
      </c>
      <c r="AMG841" s="176"/>
      <c r="AMH841" s="176">
        <f>VLOOKUP(AME841,$A$879:$F$2731,6,FALSE)</f>
        <v>61</v>
      </c>
      <c r="AMI841" s="175" t="s">
        <v>65</v>
      </c>
      <c r="AMJ841" s="10">
        <f>AMH841*1.3</f>
        <v>79.3</v>
      </c>
      <c r="AMK841" s="10"/>
      <c r="AML841" s="235"/>
      <c r="AMM841" s="175" t="s">
        <v>102</v>
      </c>
      <c r="AMN841" s="343" t="s">
        <v>1984</v>
      </c>
      <c r="AMP841" s="176"/>
      <c r="AMQ841" s="176">
        <f>VLOOKUP(AMN841,$A$879:$F$2731,6,FALSE)</f>
        <v>135</v>
      </c>
      <c r="AMR841" s="175" t="s">
        <v>65</v>
      </c>
      <c r="AMS841" s="10">
        <f>AMQ841*1.3</f>
        <v>175.5</v>
      </c>
      <c r="AMT841" s="10"/>
      <c r="AMU841" s="235"/>
      <c r="AMV841" s="175" t="s">
        <v>102</v>
      </c>
      <c r="AMW841" s="341" t="s">
        <v>1984</v>
      </c>
      <c r="AMY841" s="176"/>
      <c r="AMZ841" s="176">
        <f>VLOOKUP(AMW841,$A$879:$F$2731,6,FALSE)</f>
        <v>135</v>
      </c>
      <c r="ANA841" s="175" t="s">
        <v>65</v>
      </c>
      <c r="ANB841" s="10">
        <f>AMZ841*1.3</f>
        <v>175.5</v>
      </c>
      <c r="ANC841" s="10"/>
      <c r="AND841" s="235"/>
      <c r="ANE841" s="175" t="s">
        <v>102</v>
      </c>
      <c r="ANF841" s="341" t="s">
        <v>1961</v>
      </c>
      <c r="ANH841" s="176"/>
      <c r="ANI841" s="176">
        <f>VLOOKUP(ANF841,$A$879:$F$2731,6,FALSE)</f>
        <v>172</v>
      </c>
      <c r="ANJ841" s="175" t="s">
        <v>65</v>
      </c>
      <c r="ANK841" s="10">
        <f>ANI841*1.3</f>
        <v>223.6</v>
      </c>
      <c r="ANL841" s="10"/>
      <c r="ANM841" s="235"/>
      <c r="ANN841" s="175" t="s">
        <v>102</v>
      </c>
      <c r="ANO841" s="351" t="s">
        <v>599</v>
      </c>
      <c r="ANQ841" s="176"/>
      <c r="ANR841" s="176">
        <f>VLOOKUP(ANO841,$A$879:$F$2731,6,FALSE)</f>
        <v>168</v>
      </c>
      <c r="ANS841" s="175" t="s">
        <v>65</v>
      </c>
      <c r="ANT841" s="10">
        <f>ANR841*1.3</f>
        <v>218.4</v>
      </c>
      <c r="ANU841" s="10"/>
      <c r="ANV841" s="235"/>
      <c r="ANW841" s="175" t="s">
        <v>102</v>
      </c>
      <c r="ANX841" s="341" t="s">
        <v>423</v>
      </c>
      <c r="ANZ841" s="176"/>
      <c r="AOA841" s="176">
        <f>VLOOKUP(ANX841,$A$879:$F$2731,6,FALSE)</f>
        <v>157</v>
      </c>
      <c r="AOB841" s="175" t="s">
        <v>65</v>
      </c>
      <c r="AOC841" s="10">
        <f>AOA841*1.3</f>
        <v>204.1</v>
      </c>
      <c r="AOD841" s="10"/>
      <c r="AOE841" s="235"/>
      <c r="AOF841" s="175" t="s">
        <v>102</v>
      </c>
      <c r="AOG841" s="75" t="s">
        <v>183</v>
      </c>
      <c r="AOI841" s="176"/>
      <c r="AOJ841" s="176" t="e">
        <f>VLOOKUP(AOG841,$A$879:$F$2731,6,FALSE)</f>
        <v>#N/A</v>
      </c>
      <c r="AOK841" s="175" t="s">
        <v>65</v>
      </c>
      <c r="AOL841" s="10" t="e">
        <f>AOJ841*1.3</f>
        <v>#N/A</v>
      </c>
      <c r="AOM841" s="10"/>
      <c r="AON841" s="235"/>
      <c r="AOO841" s="175" t="s">
        <v>102</v>
      </c>
      <c r="AOP841" s="341" t="s">
        <v>599</v>
      </c>
      <c r="AOR841" s="176"/>
      <c r="AOS841" s="176">
        <f>VLOOKUP(AOP841,$A$879:$F$2731,6,FALSE)</f>
        <v>168</v>
      </c>
      <c r="AOT841" s="175" t="s">
        <v>65</v>
      </c>
      <c r="AOU841" s="10">
        <f>AOS841*1.3</f>
        <v>218.4</v>
      </c>
      <c r="AOV841" s="10"/>
      <c r="AOW841" s="235"/>
      <c r="AOX841" s="175" t="s">
        <v>102</v>
      </c>
      <c r="AOY841" s="404" t="s">
        <v>2015</v>
      </c>
      <c r="APA841" s="176"/>
      <c r="APB841" s="176">
        <f>VLOOKUP(AOY841,$A$879:$F$2731,6,FALSE)</f>
        <v>95</v>
      </c>
      <c r="APC841" s="175" t="s">
        <v>65</v>
      </c>
      <c r="APD841" s="10">
        <f>APB841*1.3</f>
        <v>123.5</v>
      </c>
      <c r="APE841" s="10"/>
      <c r="APF841" s="235"/>
      <c r="APG841" s="175" t="s">
        <v>102</v>
      </c>
      <c r="APH841" s="341" t="s">
        <v>423</v>
      </c>
      <c r="APJ841" s="176"/>
      <c r="APK841" s="176">
        <f>VLOOKUP(APH841,$A$879:$F$2731,6,FALSE)</f>
        <v>157</v>
      </c>
      <c r="APL841" s="175" t="s">
        <v>65</v>
      </c>
      <c r="APM841" s="10">
        <f>APK841*1.3</f>
        <v>204.1</v>
      </c>
      <c r="APN841" s="10"/>
      <c r="APO841" s="235"/>
      <c r="APP841" s="175" t="s">
        <v>102</v>
      </c>
      <c r="APQ841" s="75" t="s">
        <v>183</v>
      </c>
      <c r="APS841" s="176"/>
      <c r="APT841" s="176" t="e">
        <f>VLOOKUP(APQ841,$A$879:$F$2731,6,FALSE)</f>
        <v>#N/A</v>
      </c>
      <c r="APU841" s="175" t="s">
        <v>65</v>
      </c>
      <c r="APV841" s="10" t="e">
        <f>APT841*1.3</f>
        <v>#N/A</v>
      </c>
      <c r="APW841" s="10"/>
      <c r="APX841" s="235"/>
      <c r="APY841" s="175" t="s">
        <v>102</v>
      </c>
      <c r="APZ841" s="341" t="s">
        <v>485</v>
      </c>
      <c r="AQB841" s="176"/>
      <c r="AQC841" s="176">
        <f>VLOOKUP(APZ841,$A$879:$F$2731,6,FALSE)</f>
        <v>13</v>
      </c>
      <c r="AQD841" s="175" t="s">
        <v>65</v>
      </c>
      <c r="AQE841" s="10">
        <f>AQC841*1.3</f>
        <v>16.900000000000002</v>
      </c>
      <c r="AQF841" s="10"/>
      <c r="AQG841" s="235"/>
      <c r="AQH841" s="175" t="s">
        <v>102</v>
      </c>
      <c r="AQI841" s="341" t="s">
        <v>485</v>
      </c>
      <c r="AQK841" s="176"/>
      <c r="AQL841" s="176">
        <f>VLOOKUP(AQI841,$A$879:$F$2731,6,FALSE)</f>
        <v>13</v>
      </c>
      <c r="AQM841" s="175" t="s">
        <v>65</v>
      </c>
      <c r="AQN841" s="10">
        <f>AQL841*1.3</f>
        <v>16.900000000000002</v>
      </c>
      <c r="AQO841" s="10"/>
      <c r="AQP841" s="235"/>
      <c r="AQQ841" s="175" t="s">
        <v>102</v>
      </c>
      <c r="AQR841" s="75" t="s">
        <v>183</v>
      </c>
      <c r="AQT841" s="176"/>
      <c r="AQU841" s="176" t="e">
        <f>VLOOKUP(AQR841,$A$879:$F$2731,6,FALSE)</f>
        <v>#N/A</v>
      </c>
      <c r="AQV841" s="175" t="s">
        <v>65</v>
      </c>
      <c r="AQW841" s="10" t="e">
        <f>AQU841*1.3</f>
        <v>#N/A</v>
      </c>
      <c r="AQX841" s="10"/>
      <c r="AQY841" s="235"/>
      <c r="AQZ841" s="175" t="s">
        <v>102</v>
      </c>
      <c r="ARA841" s="75" t="s">
        <v>183</v>
      </c>
      <c r="ARC841" s="176"/>
      <c r="ARD841" s="176" t="e">
        <f>VLOOKUP(ARA841,$A$879:$F$2731,6,FALSE)</f>
        <v>#N/A</v>
      </c>
      <c r="ARE841" s="175" t="s">
        <v>65</v>
      </c>
      <c r="ARF841" s="10" t="e">
        <f>ARD841*1.3</f>
        <v>#N/A</v>
      </c>
      <c r="ARG841" s="10"/>
      <c r="ARH841" s="235"/>
      <c r="ARI841" s="175" t="s">
        <v>102</v>
      </c>
      <c r="ARJ841" s="75" t="s">
        <v>183</v>
      </c>
      <c r="ARL841" s="176"/>
      <c r="ARM841" s="176" t="e">
        <f>VLOOKUP(ARJ841,$A$879:$F$2731,6,FALSE)</f>
        <v>#N/A</v>
      </c>
      <c r="ARN841" s="175" t="s">
        <v>65</v>
      </c>
      <c r="ARO841" s="10" t="e">
        <f>ARM841*1.3</f>
        <v>#N/A</v>
      </c>
      <c r="ARP841" s="10"/>
      <c r="ARQ841" s="235"/>
      <c r="ARR841" s="175" t="s">
        <v>102</v>
      </c>
      <c r="ARS841" s="75" t="s">
        <v>183</v>
      </c>
      <c r="ARU841" s="176"/>
      <c r="ARV841" s="176" t="e">
        <f>VLOOKUP(ARS841,$A$879:$F$2731,6,FALSE)</f>
        <v>#N/A</v>
      </c>
      <c r="ARW841" s="175" t="s">
        <v>65</v>
      </c>
      <c r="ARX841" s="10" t="e">
        <f>ARV841*1.3</f>
        <v>#N/A</v>
      </c>
      <c r="ARY841" s="10"/>
      <c r="ARZ841" s="235"/>
      <c r="ASA841" s="175" t="s">
        <v>102</v>
      </c>
      <c r="ASB841" s="341" t="s">
        <v>1003</v>
      </c>
      <c r="ASD841" s="176"/>
      <c r="ASE841" s="176">
        <f>VLOOKUP(ASB841,$A$879:$F$2731,6,FALSE)</f>
        <v>293</v>
      </c>
      <c r="ASF841" s="175" t="s">
        <v>65</v>
      </c>
      <c r="ASG841" s="10">
        <f>ASE841*1.3</f>
        <v>380.90000000000003</v>
      </c>
      <c r="ASH841" s="10"/>
      <c r="ASI841" s="235"/>
      <c r="ASJ841" s="175" t="s">
        <v>102</v>
      </c>
      <c r="ASK841" s="75" t="s">
        <v>183</v>
      </c>
      <c r="ASM841" s="176"/>
      <c r="ASN841" s="176" t="e">
        <f>VLOOKUP(ASK841,$A$879:$F$2731,6,FALSE)</f>
        <v>#N/A</v>
      </c>
      <c r="ASO841" s="175" t="s">
        <v>65</v>
      </c>
      <c r="ASP841" s="10" t="e">
        <f>ASN841*1.3</f>
        <v>#N/A</v>
      </c>
      <c r="ASQ841" s="10"/>
      <c r="ASR841" s="235"/>
      <c r="ASS841" s="175" t="s">
        <v>102</v>
      </c>
      <c r="AST841" s="341" t="s">
        <v>1961</v>
      </c>
      <c r="ASV841" s="176"/>
      <c r="ASW841" s="176">
        <f>VLOOKUP(AST841,$A$879:$F$2731,6,FALSE)</f>
        <v>172</v>
      </c>
      <c r="ASX841" s="175" t="s">
        <v>65</v>
      </c>
      <c r="ASY841" s="10">
        <f>ASW841*1.3</f>
        <v>223.6</v>
      </c>
      <c r="ASZ841" s="10"/>
      <c r="ATA841" s="235"/>
      <c r="ATB841" s="175" t="s">
        <v>102</v>
      </c>
      <c r="ATC841" s="75" t="s">
        <v>183</v>
      </c>
      <c r="ATE841" s="176"/>
      <c r="ATF841" s="176" t="e">
        <f>VLOOKUP(ATC841,$A$879:$F$2731,6,FALSE)</f>
        <v>#N/A</v>
      </c>
      <c r="ATG841" s="175" t="s">
        <v>65</v>
      </c>
      <c r="ATH841" s="10" t="e">
        <f>ATF841*1.3</f>
        <v>#N/A</v>
      </c>
      <c r="ATI841" s="10"/>
      <c r="ATJ841" s="235"/>
      <c r="ATK841" s="175" t="s">
        <v>102</v>
      </c>
      <c r="ATL841" s="75" t="s">
        <v>183</v>
      </c>
      <c r="ATN841" s="176"/>
      <c r="ATO841" s="176" t="e">
        <f>VLOOKUP(ATL841,$A$879:$F$2731,6,FALSE)</f>
        <v>#N/A</v>
      </c>
      <c r="ATP841" s="175" t="s">
        <v>65</v>
      </c>
      <c r="ATQ841" s="10" t="e">
        <f>ATO841*1.3</f>
        <v>#N/A</v>
      </c>
      <c r="ATR841" s="10"/>
      <c r="ATS841" s="235"/>
      <c r="ATT841" s="175" t="s">
        <v>102</v>
      </c>
      <c r="ATU841" s="75" t="s">
        <v>183</v>
      </c>
      <c r="ATW841" s="176"/>
      <c r="ATX841" s="176" t="e">
        <f>VLOOKUP(ATU841,$A$879:$F$2731,6,FALSE)</f>
        <v>#N/A</v>
      </c>
      <c r="ATY841" s="175" t="s">
        <v>65</v>
      </c>
      <c r="ATZ841" s="10" t="e">
        <f>ATX841*1.3</f>
        <v>#N/A</v>
      </c>
      <c r="AUA841" s="10"/>
      <c r="AUB841" s="235"/>
      <c r="AUC841" s="175" t="s">
        <v>102</v>
      </c>
      <c r="AUD841" s="75" t="s">
        <v>183</v>
      </c>
      <c r="AUF841" s="176"/>
      <c r="AUG841" s="176" t="e">
        <f>VLOOKUP(AUD841,$A$879:$F$2731,6,FALSE)</f>
        <v>#N/A</v>
      </c>
      <c r="AUH841" s="175" t="s">
        <v>65</v>
      </c>
      <c r="AUI841" s="10" t="e">
        <f>AUG841*1.3</f>
        <v>#N/A</v>
      </c>
      <c r="AUJ841" s="10"/>
      <c r="AUK841" s="235"/>
      <c r="AUL841" s="175" t="s">
        <v>102</v>
      </c>
      <c r="AUM841" s="75" t="s">
        <v>183</v>
      </c>
      <c r="AUO841" s="176"/>
      <c r="AUP841" s="176" t="e">
        <f>VLOOKUP(AUM841,$A$879:$F$2731,6,FALSE)</f>
        <v>#N/A</v>
      </c>
      <c r="AUQ841" s="175" t="s">
        <v>65</v>
      </c>
      <c r="AUR841" s="10" t="e">
        <f>AUP841*1.3</f>
        <v>#N/A</v>
      </c>
      <c r="AUS841" s="10"/>
      <c r="AUT841" s="235"/>
      <c r="AUU841" s="175" t="s">
        <v>102</v>
      </c>
      <c r="AUV841" s="75" t="s">
        <v>183</v>
      </c>
      <c r="AUX841" s="176"/>
      <c r="AUY841" s="176" t="e">
        <f>VLOOKUP(AUV841,$A$879:$F$2731,6,FALSE)</f>
        <v>#N/A</v>
      </c>
      <c r="AUZ841" s="175" t="s">
        <v>65</v>
      </c>
      <c r="AVA841" s="10" t="e">
        <f>AUY841*1.3</f>
        <v>#N/A</v>
      </c>
      <c r="AVB841" s="10"/>
      <c r="AVC841" s="235"/>
      <c r="AVD841" s="175" t="s">
        <v>102</v>
      </c>
      <c r="AVE841" s="75" t="s">
        <v>183</v>
      </c>
      <c r="AVG841" s="176"/>
      <c r="AVH841" s="176" t="e">
        <f>VLOOKUP(AVE841,$A$879:$F$2731,6,FALSE)</f>
        <v>#N/A</v>
      </c>
      <c r="AVI841" s="175" t="s">
        <v>65</v>
      </c>
      <c r="AVJ841" s="10" t="e">
        <f>AVH841*1.3</f>
        <v>#N/A</v>
      </c>
      <c r="AVK841" s="10"/>
      <c r="AVL841" s="235"/>
      <c r="AVM841" s="175" t="s">
        <v>102</v>
      </c>
      <c r="AVN841" s="75" t="s">
        <v>183</v>
      </c>
      <c r="AVP841" s="176"/>
      <c r="AVQ841" s="176" t="e">
        <f>VLOOKUP(AVN841,$A$879:$F$2731,6,FALSE)</f>
        <v>#N/A</v>
      </c>
      <c r="AVR841" s="175" t="s">
        <v>65</v>
      </c>
      <c r="AVS841" s="10" t="e">
        <f>AVQ841*1.3</f>
        <v>#N/A</v>
      </c>
      <c r="AVT841" s="10"/>
      <c r="AVU841" s="235"/>
      <c r="AVV841" s="175" t="s">
        <v>102</v>
      </c>
      <c r="AVW841" s="75" t="s">
        <v>183</v>
      </c>
      <c r="AVY841" s="176"/>
      <c r="AVZ841" s="176" t="e">
        <f>VLOOKUP(AVW841,$A$879:$F$2731,6,FALSE)</f>
        <v>#N/A</v>
      </c>
      <c r="AWA841" s="175" t="s">
        <v>65</v>
      </c>
      <c r="AWB841" s="10" t="e">
        <f>AVZ841*1.3</f>
        <v>#N/A</v>
      </c>
      <c r="AWC841" s="10"/>
      <c r="AWD841" s="235"/>
      <c r="AWE841" s="175" t="s">
        <v>102</v>
      </c>
      <c r="AWF841" s="75" t="s">
        <v>183</v>
      </c>
      <c r="AWH841" s="176"/>
      <c r="AWI841" s="176" t="e">
        <f>VLOOKUP(AWF841,$A$879:$F$2731,6,FALSE)</f>
        <v>#N/A</v>
      </c>
      <c r="AWJ841" s="175" t="s">
        <v>65</v>
      </c>
      <c r="AWK841" s="10" t="e">
        <f>AWI841*1.3</f>
        <v>#N/A</v>
      </c>
      <c r="AWL841" s="10"/>
      <c r="AWM841" s="235"/>
      <c r="AWN841" s="175" t="s">
        <v>102</v>
      </c>
      <c r="AWO841" s="341" t="s">
        <v>1961</v>
      </c>
      <c r="AWQ841" s="176"/>
      <c r="AWR841" s="176">
        <f>VLOOKUP(AWO841,$A$879:$F$2731,6,FALSE)</f>
        <v>172</v>
      </c>
      <c r="AWS841" s="175" t="s">
        <v>65</v>
      </c>
      <c r="AWT841" s="10">
        <f>AWR841*1.3</f>
        <v>223.6</v>
      </c>
      <c r="AWU841" s="10"/>
      <c r="AWV841" s="235"/>
      <c r="AWW841" s="175" t="s">
        <v>102</v>
      </c>
      <c r="AWX841" s="341" t="s">
        <v>993</v>
      </c>
      <c r="AWZ841" s="176"/>
      <c r="AXA841" s="176">
        <f>VLOOKUP(AWX841,$A$879:$F$2731,6,FALSE)</f>
        <v>150</v>
      </c>
      <c r="AXB841" s="175" t="s">
        <v>65</v>
      </c>
      <c r="AXC841" s="10">
        <f>AXA841*1.3</f>
        <v>195</v>
      </c>
      <c r="AXD841" s="10"/>
      <c r="AXE841" s="235"/>
      <c r="AXF841" s="175" t="s">
        <v>102</v>
      </c>
      <c r="AXG841" s="341" t="s">
        <v>622</v>
      </c>
      <c r="AXI841" s="176"/>
      <c r="AXJ841" s="176">
        <f>VLOOKUP(AXG841,$A$879:$F$2731,6,FALSE)</f>
        <v>132</v>
      </c>
      <c r="AXK841" s="175" t="s">
        <v>65</v>
      </c>
      <c r="AXL841" s="10">
        <f>AXJ841*1.3</f>
        <v>171.6</v>
      </c>
      <c r="AXM841" s="10"/>
      <c r="AXN841" s="235"/>
      <c r="AXO841" s="175" t="s">
        <v>102</v>
      </c>
      <c r="AXP841" s="341" t="s">
        <v>423</v>
      </c>
      <c r="AXR841" s="176"/>
      <c r="AXS841" s="176">
        <f>VLOOKUP(AXP841,$A$879:$F$2731,6,FALSE)</f>
        <v>157</v>
      </c>
      <c r="AXT841" s="175" t="s">
        <v>65</v>
      </c>
      <c r="AXU841" s="10">
        <f>AXS841*1.3</f>
        <v>204.1</v>
      </c>
      <c r="AXV841" s="10"/>
      <c r="AXW841" s="235"/>
      <c r="AXX841" s="175" t="s">
        <v>102</v>
      </c>
      <c r="AXY841" s="341" t="s">
        <v>1789</v>
      </c>
      <c r="AYA841" s="176"/>
      <c r="AYB841" s="176">
        <f>VLOOKUP(AXY841,$A$879:$F$2731,6,FALSE)</f>
        <v>78</v>
      </c>
      <c r="AYC841" s="175" t="s">
        <v>65</v>
      </c>
      <c r="AYD841" s="10">
        <f>AYB841*1.3</f>
        <v>101.4</v>
      </c>
      <c r="AYE841" s="10"/>
      <c r="AYF841" s="235"/>
      <c r="AYG841" s="175" t="s">
        <v>102</v>
      </c>
      <c r="AYH841" s="341" t="s">
        <v>2015</v>
      </c>
      <c r="AYJ841" s="176"/>
      <c r="AYK841" s="176">
        <f>VLOOKUP(AYH841,$A$879:$F$2731,6,FALSE)</f>
        <v>95</v>
      </c>
      <c r="AYL841" s="175" t="s">
        <v>65</v>
      </c>
      <c r="AYM841" s="10">
        <f>AYK841*1.3</f>
        <v>123.5</v>
      </c>
      <c r="AYN841" s="10"/>
      <c r="AYO841" s="235"/>
      <c r="AYP841" s="175" t="s">
        <v>102</v>
      </c>
      <c r="AYQ841" s="341" t="s">
        <v>1716</v>
      </c>
      <c r="AYS841" s="176"/>
      <c r="AYT841" s="176">
        <f>VLOOKUP(AYQ841,$A$879:$F$2731,6,FALSE)</f>
        <v>61</v>
      </c>
      <c r="AYU841" s="175" t="s">
        <v>65</v>
      </c>
      <c r="AYV841" s="10">
        <f>AYT841*1.3</f>
        <v>79.3</v>
      </c>
      <c r="AYW841" s="10"/>
      <c r="AYX841" s="235"/>
      <c r="AYY841" s="175" t="s">
        <v>102</v>
      </c>
      <c r="AYZ841" s="341" t="s">
        <v>536</v>
      </c>
      <c r="AZB841" s="176"/>
      <c r="AZC841" s="176">
        <f>VLOOKUP(AYZ841,$A$879:$F$2731,6,FALSE)</f>
        <v>197</v>
      </c>
      <c r="AZD841" s="175" t="s">
        <v>65</v>
      </c>
      <c r="AZE841" s="10">
        <f>AZC841*1.3</f>
        <v>256.10000000000002</v>
      </c>
      <c r="AZF841" s="10"/>
      <c r="AZG841" s="235"/>
      <c r="AZH841" s="175" t="s">
        <v>102</v>
      </c>
      <c r="AZI841" s="341" t="s">
        <v>852</v>
      </c>
      <c r="AZK841" s="176"/>
      <c r="AZL841" s="176">
        <f>VLOOKUP(AZI841,$A$879:$F$2731,6,FALSE)</f>
        <v>197</v>
      </c>
      <c r="AZM841" s="175" t="s">
        <v>65</v>
      </c>
      <c r="AZN841" s="10">
        <f>AZL841*1.3</f>
        <v>256.10000000000002</v>
      </c>
      <c r="AZO841" s="10"/>
      <c r="AZP841" s="235"/>
      <c r="AZQ841" s="175" t="s">
        <v>102</v>
      </c>
      <c r="AZR841" s="341" t="s">
        <v>976</v>
      </c>
      <c r="AZT841" s="176"/>
      <c r="AZU841" s="176">
        <f>VLOOKUP(AZR841,$A$879:$F$2731,6,FALSE)</f>
        <v>10</v>
      </c>
      <c r="AZV841" s="175" t="s">
        <v>65</v>
      </c>
      <c r="AZW841" s="10">
        <f>AZU841*1.3</f>
        <v>13</v>
      </c>
      <c r="AZX841" s="10"/>
      <c r="AZY841" s="235"/>
      <c r="AZZ841" s="175" t="s">
        <v>102</v>
      </c>
      <c r="BAA841" s="341" t="s">
        <v>2015</v>
      </c>
      <c r="BAC841" s="176"/>
      <c r="BAD841" s="176">
        <f>VLOOKUP(BAA841,$A$879:$F$2731,6,FALSE)</f>
        <v>95</v>
      </c>
      <c r="BAE841" s="175" t="s">
        <v>65</v>
      </c>
      <c r="BAF841" s="10">
        <f>BAD841*1.3</f>
        <v>123.5</v>
      </c>
      <c r="BAG841" s="10"/>
      <c r="BAH841" s="235"/>
      <c r="BAI841" s="175" t="s">
        <v>102</v>
      </c>
      <c r="BAJ841" s="398" t="s">
        <v>1698</v>
      </c>
      <c r="BAL841" s="176"/>
      <c r="BAM841" s="176">
        <f>VLOOKUP(BAJ841,$A$879:$F$2731,6,FALSE)</f>
        <v>23</v>
      </c>
      <c r="BAN841" s="175" t="s">
        <v>65</v>
      </c>
      <c r="BAO841" s="10">
        <f>BAM841*1.3</f>
        <v>29.900000000000002</v>
      </c>
      <c r="BAP841" s="10"/>
      <c r="BAQ841" s="235"/>
      <c r="BAR841" s="175" t="s">
        <v>102</v>
      </c>
      <c r="BAS841" s="341" t="s">
        <v>993</v>
      </c>
      <c r="BAU841" s="176"/>
      <c r="BAV841" s="176">
        <f>VLOOKUP(BAS841,$A$879:$F$2731,6,FALSE)</f>
        <v>150</v>
      </c>
      <c r="BAW841" s="175" t="s">
        <v>65</v>
      </c>
      <c r="BAX841" s="10">
        <f>BAV841*1.3</f>
        <v>195</v>
      </c>
      <c r="BAY841" s="10"/>
      <c r="BAZ841" s="235"/>
      <c r="BBA841" s="175" t="s">
        <v>102</v>
      </c>
      <c r="BBB841" s="341" t="s">
        <v>2839</v>
      </c>
      <c r="BBD841" s="176"/>
      <c r="BBE841" s="176">
        <f>VLOOKUP(BBB841,$A$879:$F$2731,6,FALSE)</f>
        <v>160</v>
      </c>
      <c r="BBF841" s="175" t="s">
        <v>65</v>
      </c>
      <c r="BBG841" s="10">
        <f>BBE841*1.3</f>
        <v>208</v>
      </c>
      <c r="BBH841" s="10"/>
      <c r="BBI841" s="235"/>
      <c r="BBJ841" s="175" t="s">
        <v>102</v>
      </c>
      <c r="BBK841" s="341" t="s">
        <v>2015</v>
      </c>
      <c r="BBM841" s="176"/>
      <c r="BBN841" s="176">
        <f>VLOOKUP(BBK841,$A$879:$F$2731,6,FALSE)</f>
        <v>95</v>
      </c>
      <c r="BBO841" s="175" t="s">
        <v>65</v>
      </c>
      <c r="BBP841" s="10">
        <f>BBN841*1.3</f>
        <v>123.5</v>
      </c>
      <c r="BBQ841" s="10"/>
      <c r="BBR841" s="235"/>
      <c r="BBS841" s="175" t="s">
        <v>102</v>
      </c>
      <c r="BBT841" s="347" t="s">
        <v>1961</v>
      </c>
      <c r="BBV841" s="176"/>
      <c r="BBW841" s="176">
        <f>VLOOKUP(BBT841,$A$879:$F$2731,6,FALSE)</f>
        <v>172</v>
      </c>
      <c r="BBX841" s="175" t="s">
        <v>65</v>
      </c>
      <c r="BBY841" s="10">
        <f>BBW841*1.3</f>
        <v>223.6</v>
      </c>
      <c r="BBZ841" s="10"/>
      <c r="BCA841" s="235"/>
      <c r="BCB841" s="175" t="s">
        <v>102</v>
      </c>
      <c r="BCC841" s="341" t="s">
        <v>2117</v>
      </c>
      <c r="BCE841" s="176"/>
      <c r="BCF841" s="176">
        <f>VLOOKUP(BCC841,$A$879:$F$2731,6,FALSE)</f>
        <v>401</v>
      </c>
      <c r="BCG841" s="175" t="s">
        <v>65</v>
      </c>
      <c r="BCH841" s="10">
        <f>BCF841*1.3</f>
        <v>521.30000000000007</v>
      </c>
      <c r="BCI841" s="10"/>
      <c r="BCJ841" s="235"/>
      <c r="BCK841" s="175" t="s">
        <v>102</v>
      </c>
      <c r="BCL841" s="341" t="s">
        <v>1984</v>
      </c>
      <c r="BCN841" s="176"/>
      <c r="BCO841" s="176">
        <f>VLOOKUP(BCL841,$A$879:$F$2731,6,FALSE)</f>
        <v>135</v>
      </c>
      <c r="BCP841" s="175" t="s">
        <v>65</v>
      </c>
      <c r="BCQ841" s="10">
        <f>BCO841*1.3</f>
        <v>175.5</v>
      </c>
      <c r="BCR841" s="10"/>
      <c r="BCS841" s="235"/>
      <c r="BCT841" s="175" t="s">
        <v>102</v>
      </c>
      <c r="BCU841" s="351" t="s">
        <v>1961</v>
      </c>
      <c r="BCW841" s="176"/>
      <c r="BCX841" s="176">
        <f>VLOOKUP(BCU841,$A$879:$F$2731,6,FALSE)</f>
        <v>172</v>
      </c>
      <c r="BCY841" s="175" t="s">
        <v>65</v>
      </c>
      <c r="BCZ841" s="10">
        <f>BCX841*1.3</f>
        <v>223.6</v>
      </c>
      <c r="BDA841" s="10"/>
      <c r="BDB841" s="235"/>
      <c r="BDC841" s="175" t="s">
        <v>102</v>
      </c>
      <c r="BDD841" s="347" t="s">
        <v>856</v>
      </c>
      <c r="BDF841" s="176"/>
      <c r="BDG841" s="176">
        <f>VLOOKUP(BDD841,$A$879:$F$2731,6,FALSE)</f>
        <v>86</v>
      </c>
      <c r="BDH841" s="175" t="s">
        <v>65</v>
      </c>
      <c r="BDI841" s="10">
        <f>BDG841*1.3</f>
        <v>111.8</v>
      </c>
      <c r="BDJ841" s="10"/>
      <c r="BDK841" s="235"/>
      <c r="BDL841" s="175" t="s">
        <v>102</v>
      </c>
      <c r="BDM841" s="341" t="s">
        <v>1984</v>
      </c>
      <c r="BDO841" s="176"/>
      <c r="BDP841" s="176">
        <f>VLOOKUP(BDM841,$A$879:$F$2731,6,FALSE)</f>
        <v>135</v>
      </c>
      <c r="BDQ841" s="175" t="s">
        <v>65</v>
      </c>
      <c r="BDR841" s="10">
        <f>BDP841*1.3</f>
        <v>175.5</v>
      </c>
      <c r="BDS841" s="10"/>
      <c r="BDT841" s="235"/>
      <c r="BDU841" s="175" t="s">
        <v>102</v>
      </c>
      <c r="BDV841" s="341" t="s">
        <v>1728</v>
      </c>
      <c r="BDX841" s="176"/>
      <c r="BDY841" s="176">
        <f>VLOOKUP(BDV841,$A$879:$F$2731,6,FALSE)</f>
        <v>108</v>
      </c>
      <c r="BDZ841" s="175" t="s">
        <v>65</v>
      </c>
      <c r="BEA841" s="10">
        <f>BDY841*1.3</f>
        <v>140.4</v>
      </c>
      <c r="BEB841" s="10"/>
      <c r="BEC841" s="235"/>
      <c r="BED841" s="175" t="s">
        <v>102</v>
      </c>
      <c r="BEE841" s="341" t="s">
        <v>745</v>
      </c>
      <c r="BEG841" s="176"/>
      <c r="BEH841" s="176">
        <f>VLOOKUP(BEE841,$A$879:$F$2731,6,FALSE)</f>
        <v>5</v>
      </c>
      <c r="BEI841" s="175" t="s">
        <v>65</v>
      </c>
      <c r="BEJ841" s="10">
        <f>BEH841*1.3</f>
        <v>6.5</v>
      </c>
      <c r="BEK841" s="10"/>
      <c r="BEL841" s="235"/>
      <c r="BEM841" s="175" t="s">
        <v>102</v>
      </c>
      <c r="BEN841" s="341" t="s">
        <v>473</v>
      </c>
      <c r="BEP841" s="176"/>
      <c r="BEQ841" s="176">
        <f>VLOOKUP(BEN841,$A$879:$F$2731,6,FALSE)</f>
        <v>36</v>
      </c>
      <c r="BER841" s="175" t="s">
        <v>65</v>
      </c>
      <c r="BES841" s="10">
        <f>BEQ841*1.3</f>
        <v>46.800000000000004</v>
      </c>
      <c r="BET841" s="10"/>
      <c r="BEU841" s="235"/>
      <c r="BEV841" s="175" t="s">
        <v>102</v>
      </c>
      <c r="BEW841" s="341" t="s">
        <v>1728</v>
      </c>
      <c r="BEY841" s="176"/>
      <c r="BEZ841" s="176">
        <f>VLOOKUP(BEW841,$A$879:$F$2731,6,FALSE)</f>
        <v>108</v>
      </c>
      <c r="BFA841" s="175" t="s">
        <v>65</v>
      </c>
      <c r="BFB841" s="10">
        <f>BEZ841*1.3</f>
        <v>140.4</v>
      </c>
      <c r="BFC841" s="10"/>
      <c r="BFD841" s="235"/>
      <c r="BFE841" s="175" t="s">
        <v>102</v>
      </c>
      <c r="BFF841" s="341" t="s">
        <v>993</v>
      </c>
      <c r="BFH841" s="176"/>
      <c r="BFI841" s="176">
        <f>VLOOKUP(BFF841,$A$879:$F$2731,6,FALSE)</f>
        <v>150</v>
      </c>
      <c r="BFJ841" s="175" t="s">
        <v>65</v>
      </c>
      <c r="BFK841" s="10">
        <f>BFI841*1.3</f>
        <v>195</v>
      </c>
      <c r="BFL841" s="10"/>
      <c r="BFM841" s="235"/>
      <c r="BFN841" s="175" t="s">
        <v>102</v>
      </c>
      <c r="BFO841" s="341" t="s">
        <v>470</v>
      </c>
      <c r="BFQ841" s="176"/>
      <c r="BFR841" s="176">
        <f>VLOOKUP(BFO841,$A$879:$F$2731,6,FALSE)</f>
        <v>23</v>
      </c>
      <c r="BFS841" s="175" t="s">
        <v>65</v>
      </c>
      <c r="BFT841" s="10">
        <f>BFR841*1.3</f>
        <v>29.900000000000002</v>
      </c>
      <c r="BFU841" s="10"/>
      <c r="BFV841" s="235"/>
      <c r="BFW841" s="175" t="s">
        <v>102</v>
      </c>
      <c r="BFX841" s="351" t="s">
        <v>615</v>
      </c>
      <c r="BFZ841" s="176"/>
      <c r="BGA841" s="176">
        <f>VLOOKUP(BFX841,$A$879:$F$2731,6,FALSE)</f>
        <v>66</v>
      </c>
      <c r="BGB841" s="175" t="s">
        <v>65</v>
      </c>
      <c r="BGC841" s="10">
        <f>BGA841*1.3</f>
        <v>85.8</v>
      </c>
      <c r="BGD841" s="10"/>
      <c r="BGE841" s="235"/>
      <c r="BGF841" s="175" t="s">
        <v>102</v>
      </c>
      <c r="BGG841" s="341" t="s">
        <v>1707</v>
      </c>
      <c r="BGI841" s="176"/>
      <c r="BGJ841" s="176">
        <f>VLOOKUP(BGG841,$A$879:$F$2731,6,FALSE)</f>
        <v>55</v>
      </c>
      <c r="BGK841" s="175" t="s">
        <v>65</v>
      </c>
      <c r="BGL841" s="10">
        <f>BGJ841*1.3</f>
        <v>71.5</v>
      </c>
      <c r="BGM841" s="10"/>
      <c r="BGN841" s="235"/>
      <c r="BGO841" s="175" t="s">
        <v>102</v>
      </c>
      <c r="BGP841" s="351" t="s">
        <v>439</v>
      </c>
      <c r="BGR841" s="176"/>
      <c r="BGS841" s="176">
        <f>VLOOKUP(BGP841,$A$879:$F$2731,6,FALSE)</f>
        <v>24</v>
      </c>
      <c r="BGT841" s="175" t="s">
        <v>65</v>
      </c>
      <c r="BGU841" s="10">
        <f>BGS841*1.3</f>
        <v>31.200000000000003</v>
      </c>
      <c r="BGV841" s="10"/>
      <c r="BGW841" s="235"/>
      <c r="BGX841" s="175" t="s">
        <v>102</v>
      </c>
      <c r="BGY841" s="341" t="s">
        <v>852</v>
      </c>
      <c r="BHA841" s="176"/>
      <c r="BHB841" s="176">
        <f>VLOOKUP(BGY841,$A$879:$F$2731,6,FALSE)</f>
        <v>197</v>
      </c>
      <c r="BHC841" s="175" t="s">
        <v>65</v>
      </c>
      <c r="BHD841" s="10">
        <f>BHB841*1.3</f>
        <v>256.10000000000002</v>
      </c>
      <c r="BHE841" s="10"/>
    </row>
    <row r="842" spans="1:1565" s="14" customFormat="1" ht="15">
      <c r="A842" s="175" t="s">
        <v>103</v>
      </c>
      <c r="B842" s="343" t="s">
        <v>1984</v>
      </c>
      <c r="D842" s="176"/>
      <c r="E842" s="176">
        <f>VLOOKUP(B842,$A$879:$F$2731,6,FALSE)</f>
        <v>135</v>
      </c>
      <c r="F842" s="175" t="s">
        <v>67</v>
      </c>
      <c r="G842" s="10">
        <f>E842*1.2</f>
        <v>162</v>
      </c>
      <c r="H842" s="10"/>
      <c r="I842" s="229"/>
      <c r="J842" s="175" t="s">
        <v>103</v>
      </c>
      <c r="K842" s="341" t="s">
        <v>3089</v>
      </c>
      <c r="M842" s="176"/>
      <c r="N842" s="176">
        <f>VLOOKUP(K842,$A$879:$F$2731,6,FALSE)</f>
        <v>40</v>
      </c>
      <c r="O842" s="175" t="s">
        <v>67</v>
      </c>
      <c r="P842" s="10">
        <f>N842*1.2</f>
        <v>48</v>
      </c>
      <c r="Q842" s="10"/>
      <c r="R842" s="229"/>
      <c r="S842" s="175" t="s">
        <v>103</v>
      </c>
      <c r="T842" s="341" t="s">
        <v>2577</v>
      </c>
      <c r="V842" s="176"/>
      <c r="W842" s="176">
        <f>VLOOKUP(T842,$A$879:$F$2731,6,FALSE)</f>
        <v>101</v>
      </c>
      <c r="X842" s="175" t="s">
        <v>67</v>
      </c>
      <c r="Y842" s="10">
        <f>W842*1.2</f>
        <v>121.19999999999999</v>
      </c>
      <c r="Z842" s="10"/>
      <c r="AA842" s="229"/>
      <c r="AB842" s="175" t="s">
        <v>103</v>
      </c>
      <c r="AC842" s="341" t="s">
        <v>423</v>
      </c>
      <c r="AE842" s="176"/>
      <c r="AF842" s="176">
        <f>VLOOKUP(AC842,$A$879:$F$2731,6,FALSE)</f>
        <v>157</v>
      </c>
      <c r="AG842" s="175" t="s">
        <v>67</v>
      </c>
      <c r="AH842" s="10">
        <f>AF842*1.2</f>
        <v>188.4</v>
      </c>
      <c r="AI842" s="10"/>
      <c r="AJ842" s="229"/>
      <c r="AK842" s="175" t="s">
        <v>103</v>
      </c>
      <c r="AL842" s="341" t="s">
        <v>2117</v>
      </c>
      <c r="AN842" s="176"/>
      <c r="AO842" s="176">
        <f>VLOOKUP(AL842,$A$879:$F$2731,6,FALSE)</f>
        <v>401</v>
      </c>
      <c r="AP842" s="175" t="s">
        <v>67</v>
      </c>
      <c r="AQ842" s="10">
        <f>AO842*1.2</f>
        <v>481.2</v>
      </c>
      <c r="AR842" s="10"/>
      <c r="AS842" s="229"/>
      <c r="AT842" s="175" t="s">
        <v>103</v>
      </c>
      <c r="AU842" s="341" t="s">
        <v>1716</v>
      </c>
      <c r="AW842" s="176"/>
      <c r="AX842" s="176">
        <f>VLOOKUP(AU842,$A$879:$F$2731,6,FALSE)</f>
        <v>61</v>
      </c>
      <c r="AY842" s="175" t="s">
        <v>67</v>
      </c>
      <c r="AZ842" s="10">
        <f>AX842*1.2</f>
        <v>73.2</v>
      </c>
      <c r="BA842" s="10"/>
      <c r="BB842" s="229"/>
      <c r="BC842" s="175" t="s">
        <v>103</v>
      </c>
      <c r="BD842" s="341" t="s">
        <v>2333</v>
      </c>
      <c r="BF842" s="176"/>
      <c r="BG842" s="176">
        <f>VLOOKUP(BD842,$A$879:$F$2731,6,FALSE)</f>
        <v>0</v>
      </c>
      <c r="BH842" s="175" t="s">
        <v>67</v>
      </c>
      <c r="BI842" s="10">
        <f>BG842*1.2</f>
        <v>0</v>
      </c>
      <c r="BJ842" s="10"/>
      <c r="BK842" s="229"/>
      <c r="BL842" s="175" t="s">
        <v>103</v>
      </c>
      <c r="BM842" s="341" t="s">
        <v>3089</v>
      </c>
      <c r="BO842" s="176"/>
      <c r="BP842" s="176">
        <f>VLOOKUP(BM842,$A$879:$F$2731,6,FALSE)</f>
        <v>40</v>
      </c>
      <c r="BQ842" s="175" t="s">
        <v>67</v>
      </c>
      <c r="BR842" s="10">
        <f>BP842*1.2</f>
        <v>48</v>
      </c>
      <c r="BS842" s="10"/>
      <c r="BT842" s="229"/>
      <c r="BU842" s="175" t="s">
        <v>103</v>
      </c>
      <c r="BV842" s="341" t="s">
        <v>1984</v>
      </c>
      <c r="BX842" s="176"/>
      <c r="BY842" s="176">
        <f>VLOOKUP(BV842,$A$879:$F$2731,6,FALSE)</f>
        <v>135</v>
      </c>
      <c r="BZ842" s="175" t="s">
        <v>67</v>
      </c>
      <c r="CA842" s="10">
        <f>BY842*1.2</f>
        <v>162</v>
      </c>
      <c r="CB842" s="10"/>
      <c r="CC842" s="229"/>
      <c r="CD842" s="175" t="s">
        <v>103</v>
      </c>
      <c r="CE842" s="341" t="s">
        <v>1003</v>
      </c>
      <c r="CG842" s="176"/>
      <c r="CH842" s="176">
        <f>VLOOKUP(CE842,$A$879:$F$2731,6,FALSE)</f>
        <v>293</v>
      </c>
      <c r="CI842" s="175" t="s">
        <v>67</v>
      </c>
      <c r="CJ842" s="10">
        <f>CH842*1.2</f>
        <v>351.59999999999997</v>
      </c>
      <c r="CK842" s="10"/>
      <c r="CL842" s="229"/>
      <c r="CM842" s="175" t="s">
        <v>103</v>
      </c>
      <c r="CN842" s="341" t="s">
        <v>2333</v>
      </c>
      <c r="CP842" s="176"/>
      <c r="CQ842" s="176">
        <f>VLOOKUP(CN842,$A$879:$F$2731,6,FALSE)</f>
        <v>0</v>
      </c>
      <c r="CR842" s="175" t="s">
        <v>67</v>
      </c>
      <c r="CS842" s="10">
        <f>CQ842*1.2</f>
        <v>0</v>
      </c>
      <c r="CT842" s="10"/>
      <c r="CU842" s="229"/>
      <c r="CV842" s="175" t="s">
        <v>103</v>
      </c>
      <c r="CW842" s="341" t="s">
        <v>1716</v>
      </c>
      <c r="CY842" s="176"/>
      <c r="CZ842" s="176">
        <f>VLOOKUP(CW842,$A$879:$F$2731,6,FALSE)</f>
        <v>61</v>
      </c>
      <c r="DA842" s="175" t="s">
        <v>67</v>
      </c>
      <c r="DB842" s="10">
        <f>CZ842*1.2</f>
        <v>73.2</v>
      </c>
      <c r="DC842" s="10"/>
      <c r="DD842" s="229"/>
      <c r="DE842" s="175" t="s">
        <v>103</v>
      </c>
      <c r="DF842" s="341" t="s">
        <v>1380</v>
      </c>
      <c r="DH842" s="176"/>
      <c r="DI842" s="176">
        <f>VLOOKUP(DF842,$A$879:$F$2731,6,FALSE)</f>
        <v>107</v>
      </c>
      <c r="DJ842" s="175" t="s">
        <v>67</v>
      </c>
      <c r="DK842" s="10">
        <f>DI842*1.2</f>
        <v>128.4</v>
      </c>
      <c r="DL842" s="10"/>
      <c r="DM842" s="229"/>
      <c r="DN842" s="175" t="s">
        <v>103</v>
      </c>
      <c r="DO842" s="341" t="s">
        <v>2015</v>
      </c>
      <c r="DQ842" s="176"/>
      <c r="DR842" s="176">
        <f>VLOOKUP(DO842,$A$879:$F$2731,6,FALSE)</f>
        <v>95</v>
      </c>
      <c r="DS842" s="175" t="s">
        <v>67</v>
      </c>
      <c r="DT842" s="10">
        <f>DR842*1.2</f>
        <v>114</v>
      </c>
      <c r="DU842" s="10"/>
      <c r="DV842" s="229"/>
      <c r="DW842" s="175" t="s">
        <v>103</v>
      </c>
      <c r="DX842" s="341" t="s">
        <v>751</v>
      </c>
      <c r="DZ842" s="176"/>
      <c r="EA842" s="176">
        <f>VLOOKUP(DX842,$A$879:$F$2731,6,FALSE)</f>
        <v>155</v>
      </c>
      <c r="EB842" s="175" t="s">
        <v>67</v>
      </c>
      <c r="EC842" s="10">
        <f>EA842*1.2</f>
        <v>186</v>
      </c>
      <c r="ED842" s="10"/>
      <c r="EE842" s="229"/>
      <c r="EF842" s="175" t="s">
        <v>103</v>
      </c>
      <c r="EG842" s="341" t="s">
        <v>3428</v>
      </c>
      <c r="EI842" s="176"/>
      <c r="EJ842" s="176">
        <f>VLOOKUP(EG842,$A$879:$F$2731,6,FALSE)</f>
        <v>2</v>
      </c>
      <c r="EK842" s="175" t="s">
        <v>67</v>
      </c>
      <c r="EL842" s="10">
        <f>EJ842*1.2</f>
        <v>2.4</v>
      </c>
      <c r="EM842" s="10"/>
      <c r="EN842" s="229"/>
      <c r="EO842" s="175" t="s">
        <v>103</v>
      </c>
      <c r="EP842" s="341" t="s">
        <v>1744</v>
      </c>
      <c r="ER842" s="176"/>
      <c r="ES842" s="176">
        <f>VLOOKUP(EP842,$A$879:$F$2731,6,FALSE)</f>
        <v>158</v>
      </c>
      <c r="ET842" s="175" t="s">
        <v>67</v>
      </c>
      <c r="EU842" s="10">
        <f>ES842*1.2</f>
        <v>189.6</v>
      </c>
      <c r="EV842" s="10"/>
      <c r="EW842" s="229"/>
      <c r="EX842" s="175" t="s">
        <v>103</v>
      </c>
      <c r="EY842" s="341" t="s">
        <v>3428</v>
      </c>
      <c r="FA842" s="176"/>
      <c r="FB842" s="176">
        <f>VLOOKUP(EY842,$A$879:$F$2731,6,FALSE)</f>
        <v>2</v>
      </c>
      <c r="FC842" s="175" t="s">
        <v>67</v>
      </c>
      <c r="FD842" s="10">
        <f>FB842*1.2</f>
        <v>2.4</v>
      </c>
      <c r="FE842" s="10"/>
      <c r="FF842" s="229"/>
      <c r="FG842" s="175" t="s">
        <v>103</v>
      </c>
      <c r="FH842" s="341" t="s">
        <v>3428</v>
      </c>
      <c r="FJ842" s="176"/>
      <c r="FK842" s="176">
        <f>VLOOKUP(FH842,$A$879:$F$2731,6,FALSE)</f>
        <v>2</v>
      </c>
      <c r="FL842" s="175" t="s">
        <v>67</v>
      </c>
      <c r="FM842" s="10">
        <f>FK842*1.2</f>
        <v>2.4</v>
      </c>
      <c r="FN842" s="10"/>
      <c r="FO842" s="229"/>
      <c r="FP842" s="175" t="s">
        <v>103</v>
      </c>
      <c r="FQ842" s="341" t="s">
        <v>751</v>
      </c>
      <c r="FS842" s="176"/>
      <c r="FT842" s="176">
        <f>VLOOKUP(FQ842,$A$879:$F$2731,6,FALSE)</f>
        <v>155</v>
      </c>
      <c r="FU842" s="175" t="s">
        <v>67</v>
      </c>
      <c r="FV842" s="10">
        <f>FT842*1.2</f>
        <v>186</v>
      </c>
      <c r="FW842" s="10"/>
      <c r="FX842" s="229"/>
      <c r="FY842" s="175" t="s">
        <v>103</v>
      </c>
      <c r="FZ842" s="349" t="s">
        <v>183</v>
      </c>
      <c r="GB842" s="176"/>
      <c r="GC842" s="176" t="e">
        <f>VLOOKUP(FZ842,$A$879:$F$2731,6,FALSE)</f>
        <v>#N/A</v>
      </c>
      <c r="GD842" s="175" t="s">
        <v>67</v>
      </c>
      <c r="GE842" s="10" t="e">
        <f>GC842*1.2</f>
        <v>#N/A</v>
      </c>
      <c r="GF842" s="10"/>
      <c r="GG842" s="229"/>
      <c r="GH842" s="175" t="s">
        <v>103</v>
      </c>
      <c r="GI842" s="341" t="s">
        <v>1003</v>
      </c>
      <c r="GK842" s="176"/>
      <c r="GL842" s="176">
        <f>VLOOKUP(GI842,$A$879:$F$2731,6,FALSE)</f>
        <v>293</v>
      </c>
      <c r="GM842" s="175" t="s">
        <v>67</v>
      </c>
      <c r="GN842" s="10">
        <f>GL842*1.2</f>
        <v>351.59999999999997</v>
      </c>
      <c r="GO842" s="10"/>
      <c r="GP842" s="229"/>
      <c r="GQ842" s="175" t="s">
        <v>103</v>
      </c>
      <c r="GR842" s="341" t="s">
        <v>852</v>
      </c>
      <c r="GT842" s="176"/>
      <c r="GU842" s="176">
        <f>VLOOKUP(GR842,$A$879:$F$2731,6,FALSE)</f>
        <v>197</v>
      </c>
      <c r="GV842" s="175" t="s">
        <v>67</v>
      </c>
      <c r="GW842" s="10">
        <f>GU842*1.2</f>
        <v>236.39999999999998</v>
      </c>
      <c r="GX842" s="10"/>
      <c r="GY842" s="229"/>
      <c r="GZ842" s="175" t="s">
        <v>103</v>
      </c>
      <c r="HA842" s="341" t="s">
        <v>485</v>
      </c>
      <c r="HC842" s="176"/>
      <c r="HD842" s="176">
        <f>VLOOKUP(HA842,$A$879:$F$2731,6,FALSE)</f>
        <v>13</v>
      </c>
      <c r="HE842" s="175" t="s">
        <v>67</v>
      </c>
      <c r="HF842" s="10">
        <f>HD842*1.2</f>
        <v>15.6</v>
      </c>
      <c r="HG842" s="10"/>
      <c r="HH842" s="229"/>
      <c r="HI842" s="175" t="s">
        <v>103</v>
      </c>
      <c r="HJ842" s="341" t="s">
        <v>1716</v>
      </c>
      <c r="HL842" s="176"/>
      <c r="HM842" s="176">
        <f>VLOOKUP(HJ842,$A$879:$F$2731,6,FALSE)</f>
        <v>61</v>
      </c>
      <c r="HN842" s="175" t="s">
        <v>67</v>
      </c>
      <c r="HO842" s="10">
        <f>HM842*1.2</f>
        <v>73.2</v>
      </c>
      <c r="HP842" s="10"/>
      <c r="HQ842" s="229"/>
      <c r="HR842" s="175" t="s">
        <v>103</v>
      </c>
      <c r="HS842" s="341" t="s">
        <v>1984</v>
      </c>
      <c r="HU842" s="176"/>
      <c r="HV842" s="176">
        <f>VLOOKUP(HS842,$A$879:$F$2731,6,FALSE)</f>
        <v>135</v>
      </c>
      <c r="HW842" s="175" t="s">
        <v>67</v>
      </c>
      <c r="HX842" s="10">
        <f>HV842*1.2</f>
        <v>162</v>
      </c>
      <c r="HY842" s="10"/>
      <c r="HZ842" s="229"/>
      <c r="IA842" s="175" t="s">
        <v>103</v>
      </c>
      <c r="IB842" s="341" t="s">
        <v>1789</v>
      </c>
      <c r="ID842" s="176"/>
      <c r="IE842" s="176">
        <f>VLOOKUP(IB842,$A$879:$F$2731,6,FALSE)</f>
        <v>78</v>
      </c>
      <c r="IF842" s="175" t="s">
        <v>67</v>
      </c>
      <c r="IG842" s="10">
        <f>IE842*1.2</f>
        <v>93.6</v>
      </c>
      <c r="IH842" s="10"/>
      <c r="II842" s="229"/>
      <c r="IJ842" s="175" t="s">
        <v>103</v>
      </c>
      <c r="IK842" s="341" t="s">
        <v>2117</v>
      </c>
      <c r="IM842" s="176"/>
      <c r="IN842" s="176">
        <f>VLOOKUP(IK842,$A$879:$F$2731,6,FALSE)</f>
        <v>401</v>
      </c>
      <c r="IO842" s="175" t="s">
        <v>67</v>
      </c>
      <c r="IP842" s="10">
        <f>IN842*1.2</f>
        <v>481.2</v>
      </c>
      <c r="IQ842" s="10"/>
      <c r="IR842" s="229"/>
      <c r="IS842" s="175" t="s">
        <v>103</v>
      </c>
      <c r="IT842" s="341" t="s">
        <v>1003</v>
      </c>
      <c r="IV842" s="176"/>
      <c r="IW842" s="176">
        <f>VLOOKUP(IT842,$A$879:$F$2731,6,FALSE)</f>
        <v>293</v>
      </c>
      <c r="IX842" s="175" t="s">
        <v>67</v>
      </c>
      <c r="IY842" s="10">
        <f>IW842*1.2</f>
        <v>351.59999999999997</v>
      </c>
      <c r="IZ842" s="10"/>
      <c r="JA842" s="229"/>
      <c r="JB842" s="175" t="s">
        <v>103</v>
      </c>
      <c r="JC842" s="341" t="s">
        <v>852</v>
      </c>
      <c r="JE842" s="176"/>
      <c r="JF842" s="176">
        <f>VLOOKUP(JC842,$A$879:$F$2731,6,FALSE)</f>
        <v>197</v>
      </c>
      <c r="JG842" s="175" t="s">
        <v>67</v>
      </c>
      <c r="JH842" s="10">
        <f>JF842*1.2</f>
        <v>236.39999999999998</v>
      </c>
      <c r="JI842" s="10"/>
      <c r="JJ842" s="229"/>
      <c r="JK842" s="175" t="s">
        <v>103</v>
      </c>
      <c r="JL842" s="341" t="s">
        <v>1961</v>
      </c>
      <c r="JN842" s="176"/>
      <c r="JO842" s="176">
        <f>VLOOKUP(JL842,$A$879:$F$2731,6,FALSE)</f>
        <v>172</v>
      </c>
      <c r="JP842" s="175" t="s">
        <v>67</v>
      </c>
      <c r="JQ842" s="10">
        <f>JO842*1.2</f>
        <v>206.4</v>
      </c>
      <c r="JR842" s="10"/>
      <c r="JS842" s="229"/>
      <c r="JT842" s="175" t="s">
        <v>103</v>
      </c>
      <c r="JU842" s="341" t="s">
        <v>1961</v>
      </c>
      <c r="JW842" s="176"/>
      <c r="JX842" s="176">
        <f>VLOOKUP(JU842,$A$879:$F$2731,6,FALSE)</f>
        <v>172</v>
      </c>
      <c r="JY842" s="175" t="s">
        <v>67</v>
      </c>
      <c r="JZ842" s="10">
        <f>JX842*1.2</f>
        <v>206.4</v>
      </c>
      <c r="KA842" s="10"/>
      <c r="KB842" s="229"/>
      <c r="KC842" s="175" t="s">
        <v>103</v>
      </c>
      <c r="KD842" s="349" t="s">
        <v>183</v>
      </c>
      <c r="KF842" s="176"/>
      <c r="KG842" s="176" t="e">
        <f>VLOOKUP(KD842,$A$879:$F$2731,6,FALSE)</f>
        <v>#N/A</v>
      </c>
      <c r="KH842" s="175" t="s">
        <v>67</v>
      </c>
      <c r="KI842" s="10" t="e">
        <f>KG842*1.2</f>
        <v>#N/A</v>
      </c>
      <c r="KJ842" s="10"/>
      <c r="KK842" s="229"/>
      <c r="KL842" s="175" t="s">
        <v>103</v>
      </c>
      <c r="KM842" s="341" t="s">
        <v>2117</v>
      </c>
      <c r="KO842" s="176"/>
      <c r="KP842" s="176">
        <f>VLOOKUP(KM842,$A$879:$F$2731,6,FALSE)</f>
        <v>401</v>
      </c>
      <c r="KQ842" s="175" t="s">
        <v>67</v>
      </c>
      <c r="KR842" s="10">
        <f>KP842*1.2</f>
        <v>481.2</v>
      </c>
      <c r="KS842" s="10"/>
      <c r="KT842" s="229"/>
      <c r="KU842" s="175" t="s">
        <v>103</v>
      </c>
      <c r="KV842" s="341" t="s">
        <v>583</v>
      </c>
      <c r="KX842" s="176"/>
      <c r="KY842" s="176">
        <f>VLOOKUP(KV842,$A$879:$F$2731,6,FALSE)</f>
        <v>134</v>
      </c>
      <c r="KZ842" s="175" t="s">
        <v>67</v>
      </c>
      <c r="LA842" s="10">
        <f>KY842*1.2</f>
        <v>160.79999999999998</v>
      </c>
      <c r="LB842" s="10"/>
      <c r="LC842" s="229"/>
      <c r="LD842" s="175" t="s">
        <v>103</v>
      </c>
      <c r="LE842" s="349" t="s">
        <v>183</v>
      </c>
      <c r="LG842" s="176"/>
      <c r="LH842" s="176" t="e">
        <f>VLOOKUP(LE842,$A$879:$F$2731,6,FALSE)</f>
        <v>#N/A</v>
      </c>
      <c r="LI842" s="175" t="s">
        <v>67</v>
      </c>
      <c r="LJ842" s="10" t="e">
        <f>LH842*1.2</f>
        <v>#N/A</v>
      </c>
      <c r="LK842" s="10"/>
      <c r="LL842" s="229"/>
      <c r="LM842" s="175" t="s">
        <v>103</v>
      </c>
      <c r="LN842" s="341" t="s">
        <v>423</v>
      </c>
      <c r="LP842" s="176"/>
      <c r="LQ842" s="176">
        <f>VLOOKUP(LN842,$A$879:$F$2731,6,FALSE)</f>
        <v>157</v>
      </c>
      <c r="LR842" s="175" t="s">
        <v>67</v>
      </c>
      <c r="LS842" s="10">
        <f>LQ842*1.2</f>
        <v>188.4</v>
      </c>
      <c r="LT842" s="10"/>
      <c r="LU842" s="229"/>
      <c r="LV842" s="175" t="s">
        <v>103</v>
      </c>
      <c r="LW842" s="341" t="s">
        <v>1380</v>
      </c>
      <c r="LY842" s="176"/>
      <c r="LZ842" s="176">
        <f>VLOOKUP(LW842,$A$879:$F$2731,6,FALSE)</f>
        <v>107</v>
      </c>
      <c r="MA842" s="175" t="s">
        <v>67</v>
      </c>
      <c r="MB842" s="10">
        <f>LZ842*1.2</f>
        <v>128.4</v>
      </c>
      <c r="MC842" s="10"/>
      <c r="MD842" s="229"/>
      <c r="ME842" s="175" t="s">
        <v>103</v>
      </c>
      <c r="MF842" s="341" t="s">
        <v>1789</v>
      </c>
      <c r="MH842" s="176"/>
      <c r="MI842" s="176">
        <f>VLOOKUP(MF842,$A$879:$F$2731,6,FALSE)</f>
        <v>78</v>
      </c>
      <c r="MJ842" s="175" t="s">
        <v>67</v>
      </c>
      <c r="MK842" s="10">
        <f>MI842*1.2</f>
        <v>93.6</v>
      </c>
      <c r="ML842" s="10"/>
      <c r="MM842" s="229"/>
      <c r="MN842" s="175" t="s">
        <v>103</v>
      </c>
      <c r="MO842" s="349" t="s">
        <v>183</v>
      </c>
      <c r="MQ842" s="176"/>
      <c r="MR842" s="176" t="e">
        <f>VLOOKUP(MO842,$A$879:$F$2731,6,FALSE)</f>
        <v>#N/A</v>
      </c>
      <c r="MS842" s="175" t="s">
        <v>67</v>
      </c>
      <c r="MT842" s="10" t="e">
        <f>MR842*1.2</f>
        <v>#N/A</v>
      </c>
      <c r="MU842" s="10"/>
      <c r="MV842" s="229"/>
      <c r="MW842" s="175" t="s">
        <v>103</v>
      </c>
      <c r="MX842" s="341" t="s">
        <v>1961</v>
      </c>
      <c r="MZ842" s="176"/>
      <c r="NA842" s="176">
        <f>VLOOKUP(MX842,$A$879:$F$2731,6,FALSE)</f>
        <v>172</v>
      </c>
      <c r="NB842" s="175" t="s">
        <v>67</v>
      </c>
      <c r="NC842" s="10">
        <f>NA842*1.2</f>
        <v>206.4</v>
      </c>
      <c r="ND842" s="10"/>
      <c r="NE842" s="229"/>
      <c r="NF842" s="175" t="s">
        <v>103</v>
      </c>
      <c r="NG842" s="341" t="s">
        <v>852</v>
      </c>
      <c r="NI842" s="176"/>
      <c r="NJ842" s="176">
        <f>VLOOKUP(NG842,$A$879:$F$2731,6,FALSE)</f>
        <v>197</v>
      </c>
      <c r="NK842" s="175" t="s">
        <v>67</v>
      </c>
      <c r="NL842" s="10">
        <f>NJ842*1.2</f>
        <v>236.39999999999998</v>
      </c>
      <c r="NM842" s="10"/>
      <c r="NN842" s="229"/>
      <c r="NO842" s="175" t="s">
        <v>103</v>
      </c>
      <c r="NP842" s="341" t="s">
        <v>439</v>
      </c>
      <c r="NR842" s="176"/>
      <c r="NS842" s="176">
        <f>VLOOKUP(NP842,$A$879:$F$2731,6,FALSE)</f>
        <v>24</v>
      </c>
      <c r="NT842" s="175" t="s">
        <v>67</v>
      </c>
      <c r="NU842" s="10">
        <f>NS842*1.2</f>
        <v>28.799999999999997</v>
      </c>
      <c r="NV842" s="10"/>
      <c r="NW842" s="229"/>
      <c r="NX842" s="175" t="s">
        <v>103</v>
      </c>
      <c r="NY842" s="341" t="s">
        <v>960</v>
      </c>
      <c r="OA842" s="176"/>
      <c r="OB842" s="176">
        <f>VLOOKUP(NY842,$A$879:$F$2731,6,FALSE)</f>
        <v>181</v>
      </c>
      <c r="OC842" s="175" t="s">
        <v>67</v>
      </c>
      <c r="OD842" s="10">
        <f>OB842*1.2</f>
        <v>217.2</v>
      </c>
      <c r="OE842" s="10"/>
      <c r="OF842" s="229"/>
      <c r="OG842" s="175" t="s">
        <v>103</v>
      </c>
      <c r="OH842" s="341" t="s">
        <v>485</v>
      </c>
      <c r="OJ842" s="176"/>
      <c r="OK842" s="176">
        <f>VLOOKUP(OH842,$A$879:$F$2731,6,FALSE)</f>
        <v>13</v>
      </c>
      <c r="OL842" s="175" t="s">
        <v>67</v>
      </c>
      <c r="OM842" s="10">
        <f>OK842*1.2</f>
        <v>15.6</v>
      </c>
      <c r="ON842" s="10"/>
      <c r="OO842" s="229"/>
      <c r="OP842" s="175" t="s">
        <v>103</v>
      </c>
      <c r="OQ842" s="341" t="s">
        <v>2839</v>
      </c>
      <c r="OS842" s="176"/>
      <c r="OT842" s="176">
        <f>VLOOKUP(OQ842,$A$879:$F$2731,6,FALSE)</f>
        <v>160</v>
      </c>
      <c r="OU842" s="175" t="s">
        <v>67</v>
      </c>
      <c r="OV842" s="10">
        <f>OT842*1.2</f>
        <v>192</v>
      </c>
      <c r="OW842" s="10"/>
      <c r="OX842" s="229"/>
      <c r="OY842" s="175" t="s">
        <v>103</v>
      </c>
      <c r="OZ842" s="351" t="s">
        <v>1984</v>
      </c>
      <c r="PB842" s="176"/>
      <c r="PC842" s="176">
        <f>VLOOKUP(OZ842,$A$879:$F$2731,6,FALSE)</f>
        <v>135</v>
      </c>
      <c r="PD842" s="175" t="s">
        <v>67</v>
      </c>
      <c r="PE842" s="10">
        <f>PC842*1.2</f>
        <v>162</v>
      </c>
      <c r="PF842" s="10"/>
      <c r="PG842" s="229"/>
      <c r="PH842" s="175" t="s">
        <v>103</v>
      </c>
      <c r="PI842" s="341" t="s">
        <v>1961</v>
      </c>
      <c r="PK842" s="176"/>
      <c r="PL842" s="176">
        <f>VLOOKUP(PI842,$A$879:$F$2731,6,FALSE)</f>
        <v>172</v>
      </c>
      <c r="PM842" s="175" t="s">
        <v>67</v>
      </c>
      <c r="PN842" s="10">
        <f>PL842*1.2</f>
        <v>206.4</v>
      </c>
      <c r="PO842" s="10"/>
      <c r="PP842" s="229"/>
      <c r="PQ842" s="175" t="s">
        <v>103</v>
      </c>
      <c r="PR842" s="341" t="s">
        <v>1744</v>
      </c>
      <c r="PT842" s="176"/>
      <c r="PU842" s="176">
        <f>VLOOKUP(PR842,$A$879:$F$2731,6,FALSE)</f>
        <v>158</v>
      </c>
      <c r="PV842" s="175" t="s">
        <v>67</v>
      </c>
      <c r="PW842" s="10">
        <f>PU842*1.2</f>
        <v>189.6</v>
      </c>
      <c r="PX842" s="10"/>
      <c r="PY842" s="229"/>
      <c r="PZ842" s="175" t="s">
        <v>103</v>
      </c>
      <c r="QA842" s="343" t="s">
        <v>473</v>
      </c>
      <c r="QC842" s="176"/>
      <c r="QD842" s="176">
        <f>VLOOKUP(QA842,$A$879:$F$2731,6,FALSE)</f>
        <v>36</v>
      </c>
      <c r="QE842" s="175" t="s">
        <v>67</v>
      </c>
      <c r="QF842" s="10">
        <f>QD842*1.2</f>
        <v>43.199999999999996</v>
      </c>
      <c r="QG842" s="10"/>
      <c r="QH842" s="229"/>
      <c r="QI842" s="175" t="s">
        <v>103</v>
      </c>
      <c r="QJ842" s="349" t="s">
        <v>183</v>
      </c>
      <c r="QL842" s="176"/>
      <c r="QM842" s="176" t="e">
        <f>VLOOKUP(QJ842,$A$879:$F$2731,6,FALSE)</f>
        <v>#N/A</v>
      </c>
      <c r="QN842" s="175" t="s">
        <v>67</v>
      </c>
      <c r="QO842" s="10" t="e">
        <f>QM842*1.2</f>
        <v>#N/A</v>
      </c>
      <c r="QP842" s="10"/>
      <c r="QQ842" s="229"/>
      <c r="QR842" s="175" t="s">
        <v>103</v>
      </c>
      <c r="QS842" s="341" t="s">
        <v>470</v>
      </c>
      <c r="QU842" s="176"/>
      <c r="QV842" s="176">
        <f>VLOOKUP(QS842,$A$879:$F$2731,6,FALSE)</f>
        <v>23</v>
      </c>
      <c r="QW842" s="175" t="s">
        <v>67</v>
      </c>
      <c r="QX842" s="10">
        <f>QV842*1.2</f>
        <v>27.599999999999998</v>
      </c>
      <c r="QY842" s="10"/>
      <c r="QZ842" s="229"/>
      <c r="RA842" s="175" t="s">
        <v>103</v>
      </c>
      <c r="RB842" s="341" t="s">
        <v>2015</v>
      </c>
      <c r="RD842" s="176"/>
      <c r="RE842" s="176">
        <f>VLOOKUP(RB842,$A$879:$F$2731,6,FALSE)</f>
        <v>95</v>
      </c>
      <c r="RF842" s="175" t="s">
        <v>67</v>
      </c>
      <c r="RG842" s="10">
        <f>RE842*1.2</f>
        <v>114</v>
      </c>
      <c r="RH842" s="10"/>
      <c r="RI842" s="229"/>
      <c r="RJ842" s="175" t="s">
        <v>103</v>
      </c>
      <c r="RK842" s="341" t="s">
        <v>3428</v>
      </c>
      <c r="RM842" s="176"/>
      <c r="RN842" s="176">
        <f>VLOOKUP(RK842,$A$879:$F$2731,6,FALSE)</f>
        <v>2</v>
      </c>
      <c r="RO842" s="175" t="s">
        <v>67</v>
      </c>
      <c r="RP842" s="10">
        <f>RN842*1.2</f>
        <v>2.4</v>
      </c>
      <c r="RQ842" s="10"/>
      <c r="RR842" s="229"/>
      <c r="RS842" s="175" t="s">
        <v>103</v>
      </c>
      <c r="RT842" s="349" t="s">
        <v>183</v>
      </c>
      <c r="RV842" s="176"/>
      <c r="RW842" s="176" t="e">
        <f>VLOOKUP(RT842,$A$879:$F$2731,6,FALSE)</f>
        <v>#N/A</v>
      </c>
      <c r="RX842" s="175" t="s">
        <v>67</v>
      </c>
      <c r="RY842" s="10" t="e">
        <f>RW842*1.2</f>
        <v>#N/A</v>
      </c>
      <c r="RZ842" s="10"/>
      <c r="SA842" s="235"/>
      <c r="SB842" s="175" t="s">
        <v>103</v>
      </c>
      <c r="SC842" s="341" t="s">
        <v>493</v>
      </c>
      <c r="SE842" s="176"/>
      <c r="SF842" s="176">
        <f>VLOOKUP(SC842,$A$879:$F$2731,6,FALSE)</f>
        <v>15</v>
      </c>
      <c r="SG842" s="175" t="s">
        <v>67</v>
      </c>
      <c r="SH842" s="10">
        <f>SF842*1.2</f>
        <v>18</v>
      </c>
      <c r="SI842" s="10"/>
      <c r="SJ842" s="235"/>
      <c r="SK842" s="175" t="s">
        <v>103</v>
      </c>
      <c r="SL842" s="341" t="s">
        <v>1984</v>
      </c>
      <c r="SN842" s="176"/>
      <c r="SO842" s="176">
        <f>VLOOKUP(SL842,$A$879:$F$2731,6,FALSE)</f>
        <v>135</v>
      </c>
      <c r="SP842" s="175" t="s">
        <v>67</v>
      </c>
      <c r="SQ842" s="10">
        <f>SO842*1.2</f>
        <v>162</v>
      </c>
      <c r="SR842" s="10"/>
      <c r="SS842" s="235"/>
      <c r="ST842" s="175" t="s">
        <v>103</v>
      </c>
      <c r="SU842" s="341" t="s">
        <v>1961</v>
      </c>
      <c r="SW842" s="176"/>
      <c r="SX842" s="176">
        <f>VLOOKUP(SU842,$A$879:$F$2731,6,FALSE)</f>
        <v>172</v>
      </c>
      <c r="SY842" s="175" t="s">
        <v>67</v>
      </c>
      <c r="SZ842" s="10">
        <f>SX842*1.2</f>
        <v>206.4</v>
      </c>
      <c r="TA842" s="10"/>
      <c r="TB842" s="235"/>
      <c r="TC842" s="175" t="s">
        <v>103</v>
      </c>
      <c r="TD842" s="349" t="s">
        <v>183</v>
      </c>
      <c r="TF842" s="176"/>
      <c r="TG842" s="176" t="e">
        <f>VLOOKUP(TD842,$A$879:$F$2731,6,FALSE)</f>
        <v>#N/A</v>
      </c>
      <c r="TH842" s="175" t="s">
        <v>67</v>
      </c>
      <c r="TI842" s="10" t="e">
        <f>TG842*1.2</f>
        <v>#N/A</v>
      </c>
      <c r="TK842" s="235"/>
      <c r="TL842" s="175" t="s">
        <v>103</v>
      </c>
      <c r="TM842" s="341" t="s">
        <v>1707</v>
      </c>
      <c r="TO842" s="176"/>
      <c r="TP842" s="176">
        <f>VLOOKUP(TM842,$A$879:$F$2731,6,FALSE)</f>
        <v>55</v>
      </c>
      <c r="TQ842" s="175" t="s">
        <v>67</v>
      </c>
      <c r="TR842" s="10">
        <f>TP842*1.2</f>
        <v>66</v>
      </c>
      <c r="TS842" s="10"/>
      <c r="TT842" s="235"/>
      <c r="TU842" s="175" t="s">
        <v>103</v>
      </c>
      <c r="TV842" s="341" t="s">
        <v>622</v>
      </c>
      <c r="TX842" s="176"/>
      <c r="TY842" s="176">
        <f>VLOOKUP(TV842,$A$879:$F$2731,6,FALSE)</f>
        <v>132</v>
      </c>
      <c r="TZ842" s="175" t="s">
        <v>67</v>
      </c>
      <c r="UA842" s="10">
        <f>TY842*1.2</f>
        <v>158.4</v>
      </c>
      <c r="UB842" s="10"/>
      <c r="UC842" s="235"/>
      <c r="UD842" s="175" t="s">
        <v>103</v>
      </c>
      <c r="UE842" s="341" t="s">
        <v>512</v>
      </c>
      <c r="UG842" s="176"/>
      <c r="UH842" s="176">
        <f>VLOOKUP(UE842,$A$879:$F$2731,6,FALSE)</f>
        <v>28</v>
      </c>
      <c r="UI842" s="175" t="s">
        <v>67</v>
      </c>
      <c r="UJ842" s="10">
        <f>UH842*1.2</f>
        <v>33.6</v>
      </c>
      <c r="UK842" s="10"/>
      <c r="UL842" s="235"/>
      <c r="UM842" s="175" t="s">
        <v>103</v>
      </c>
      <c r="UN842" s="349" t="s">
        <v>183</v>
      </c>
      <c r="UP842" s="176"/>
      <c r="UQ842" s="176" t="e">
        <f>VLOOKUP(UN842,$A$879:$F$2731,6,FALSE)</f>
        <v>#N/A</v>
      </c>
      <c r="UR842" s="175" t="s">
        <v>67</v>
      </c>
      <c r="US842" s="10" t="e">
        <f>UQ842*1.2</f>
        <v>#N/A</v>
      </c>
      <c r="UT842" s="10"/>
      <c r="UU842" s="235"/>
      <c r="UV842" s="175" t="s">
        <v>103</v>
      </c>
      <c r="UW842" s="341" t="s">
        <v>730</v>
      </c>
      <c r="UY842" s="176"/>
      <c r="UZ842" s="176">
        <f>VLOOKUP(UW842,$A$879:$F$2731,6,FALSE)</f>
        <v>11</v>
      </c>
      <c r="VA842" s="175" t="s">
        <v>67</v>
      </c>
      <c r="VB842" s="10">
        <f>UZ842*1.2</f>
        <v>13.2</v>
      </c>
      <c r="VC842" s="10"/>
      <c r="VD842" s="235"/>
      <c r="VE842" s="175" t="s">
        <v>103</v>
      </c>
      <c r="VF842" s="349" t="s">
        <v>183</v>
      </c>
      <c r="VH842" s="176"/>
      <c r="VI842" s="176" t="e">
        <f>VLOOKUP(VF842,$A$879:$F$2731,6,FALSE)</f>
        <v>#N/A</v>
      </c>
      <c r="VJ842" s="175" t="s">
        <v>67</v>
      </c>
      <c r="VK842" s="10" t="e">
        <f>VI842*1.2</f>
        <v>#N/A</v>
      </c>
      <c r="VL842" s="10"/>
      <c r="VM842" s="235"/>
      <c r="VN842" s="175" t="s">
        <v>103</v>
      </c>
      <c r="VO842" s="341" t="s">
        <v>725</v>
      </c>
      <c r="VQ842" s="176"/>
      <c r="VR842" s="176">
        <f>VLOOKUP(VO842,$A$879:$F$2731,6,FALSE)</f>
        <v>153</v>
      </c>
      <c r="VS842" s="175" t="s">
        <v>67</v>
      </c>
      <c r="VT842" s="10">
        <f>VR842*1.2</f>
        <v>183.6</v>
      </c>
      <c r="VU842" s="10"/>
      <c r="VV842" s="235"/>
      <c r="VW842" s="175" t="s">
        <v>103</v>
      </c>
      <c r="VX842" s="349" t="s">
        <v>183</v>
      </c>
      <c r="VZ842" s="176"/>
      <c r="WA842" s="176" t="e">
        <f>VLOOKUP(VX842,$A$879:$F$2731,6,FALSE)</f>
        <v>#N/A</v>
      </c>
      <c r="WB842" s="175" t="s">
        <v>67</v>
      </c>
      <c r="WC842" s="10" t="e">
        <f>WA842*1.2</f>
        <v>#N/A</v>
      </c>
      <c r="WE842" s="235"/>
      <c r="WF842" s="175" t="s">
        <v>103</v>
      </c>
      <c r="WG842" s="341" t="s">
        <v>3428</v>
      </c>
      <c r="WI842" s="176"/>
      <c r="WJ842" s="176">
        <f>VLOOKUP(WG842,$A$879:$F$2731,6,FALSE)</f>
        <v>2</v>
      </c>
      <c r="WK842" s="175" t="s">
        <v>67</v>
      </c>
      <c r="WL842" s="10">
        <f>WJ842*1.2</f>
        <v>2.4</v>
      </c>
      <c r="WN842" s="235"/>
      <c r="WO842" s="175" t="s">
        <v>103</v>
      </c>
      <c r="WP842" s="341" t="s">
        <v>852</v>
      </c>
      <c r="WQ842" s="176"/>
      <c r="WR842" s="176"/>
      <c r="WS842" s="176">
        <f>VLOOKUP(WP842,$A$879:$F$2731,6,FALSE)</f>
        <v>197</v>
      </c>
      <c r="WT842" s="175" t="s">
        <v>67</v>
      </c>
      <c r="WU842" s="10">
        <f>WS842*1.2</f>
        <v>236.39999999999998</v>
      </c>
      <c r="WV842" s="10"/>
      <c r="WW842" s="235"/>
      <c r="WX842" s="175" t="s">
        <v>103</v>
      </c>
      <c r="WY842" s="341" t="s">
        <v>470</v>
      </c>
      <c r="XA842" s="176"/>
      <c r="XB842" s="176">
        <f>VLOOKUP(WY842,$A$879:$F$2731,6,FALSE)</f>
        <v>23</v>
      </c>
      <c r="XC842" s="175" t="s">
        <v>67</v>
      </c>
      <c r="XD842" s="10">
        <f>XB842*1.2</f>
        <v>27.599999999999998</v>
      </c>
      <c r="XF842" s="235"/>
      <c r="XG842" s="175" t="s">
        <v>103</v>
      </c>
      <c r="XH842" s="351" t="s">
        <v>1961</v>
      </c>
      <c r="XJ842" s="176"/>
      <c r="XK842" s="176">
        <f>VLOOKUP(XH842,$A$879:$F$2731,6,FALSE)</f>
        <v>172</v>
      </c>
      <c r="XL842" s="175" t="s">
        <v>67</v>
      </c>
      <c r="XM842" s="10">
        <f>XK842*1.2</f>
        <v>206.4</v>
      </c>
      <c r="XO842" s="235"/>
      <c r="XP842" s="175" t="s">
        <v>103</v>
      </c>
      <c r="XQ842" s="341" t="s">
        <v>1698</v>
      </c>
      <c r="XS842" s="176"/>
      <c r="XT842" s="176">
        <f>VLOOKUP(XQ842,$A$879:$F$2731,6,FALSE)</f>
        <v>23</v>
      </c>
      <c r="XU842" s="175" t="s">
        <v>67</v>
      </c>
      <c r="XV842" s="10">
        <f>XT842*1.2</f>
        <v>27.599999999999998</v>
      </c>
      <c r="XW842" s="10"/>
      <c r="XX842" s="235"/>
      <c r="XY842" s="175" t="s">
        <v>103</v>
      </c>
      <c r="XZ842" s="341" t="s">
        <v>599</v>
      </c>
      <c r="YB842" s="176"/>
      <c r="YC842" s="176">
        <f>VLOOKUP(XZ842,$A$879:$F$2731,6,FALSE)</f>
        <v>168</v>
      </c>
      <c r="YD842" s="175" t="s">
        <v>67</v>
      </c>
      <c r="YE842" s="10">
        <f>YC842*1.2</f>
        <v>201.6</v>
      </c>
      <c r="YG842" s="235"/>
      <c r="YH842" s="175" t="s">
        <v>103</v>
      </c>
      <c r="YI842" s="341" t="s">
        <v>3091</v>
      </c>
      <c r="YK842" s="176"/>
      <c r="YL842" s="176">
        <f>VLOOKUP(YI842,$A$879:$F$2731,6,FALSE)</f>
        <v>178</v>
      </c>
      <c r="YM842" s="175" t="s">
        <v>67</v>
      </c>
      <c r="YN842" s="10">
        <f>YL842*1.2</f>
        <v>213.6</v>
      </c>
      <c r="YO842" s="10"/>
      <c r="YP842" s="235"/>
      <c r="YQ842" s="175" t="s">
        <v>103</v>
      </c>
      <c r="YR842" s="341" t="s">
        <v>725</v>
      </c>
      <c r="YT842" s="176"/>
      <c r="YU842" s="176">
        <f>VLOOKUP(YR842,$A$879:$F$2731,6,FALSE)</f>
        <v>153</v>
      </c>
      <c r="YV842" s="175" t="s">
        <v>67</v>
      </c>
      <c r="YW842" s="10">
        <f>YU842*1.2</f>
        <v>183.6</v>
      </c>
      <c r="YY842" s="235"/>
      <c r="YZ842" s="175" t="s">
        <v>103</v>
      </c>
      <c r="ZA842" s="341" t="s">
        <v>730</v>
      </c>
      <c r="ZC842" s="176"/>
      <c r="ZD842" s="176">
        <f>VLOOKUP(ZA842,$A$879:$F$2731,6,FALSE)</f>
        <v>11</v>
      </c>
      <c r="ZE842" s="175" t="s">
        <v>67</v>
      </c>
      <c r="ZF842" s="10">
        <f>ZD842*1.2</f>
        <v>13.2</v>
      </c>
      <c r="ZH842" s="235"/>
      <c r="ZI842" s="175" t="s">
        <v>103</v>
      </c>
      <c r="ZJ842" s="341" t="s">
        <v>599</v>
      </c>
      <c r="ZL842" s="176"/>
      <c r="ZM842" s="176">
        <f>VLOOKUP(ZJ842,$A$879:$F$2731,6,FALSE)</f>
        <v>168</v>
      </c>
      <c r="ZN842" s="175" t="s">
        <v>67</v>
      </c>
      <c r="ZO842" s="10">
        <f>ZM842*1.2</f>
        <v>201.6</v>
      </c>
      <c r="ZQ842" s="235"/>
      <c r="ZR842" s="175" t="s">
        <v>103</v>
      </c>
      <c r="ZS842" s="341" t="s">
        <v>615</v>
      </c>
      <c r="ZU842" s="176"/>
      <c r="ZV842" s="176">
        <f>VLOOKUP(ZS842,$A$879:$F$2731,6,FALSE)</f>
        <v>66</v>
      </c>
      <c r="ZW842" s="175" t="s">
        <v>67</v>
      </c>
      <c r="ZX842" s="10">
        <f>ZV842*1.2</f>
        <v>79.2</v>
      </c>
      <c r="ZY842" s="10"/>
      <c r="ZZ842" s="235"/>
      <c r="AAA842" s="175" t="s">
        <v>103</v>
      </c>
      <c r="AAB842" s="341" t="s">
        <v>429</v>
      </c>
      <c r="AAD842" s="176"/>
      <c r="AAE842" s="176">
        <f>VLOOKUP(AAB842,$A$879:$F$2731,6,FALSE)</f>
        <v>49</v>
      </c>
      <c r="AAF842" s="175" t="s">
        <v>67</v>
      </c>
      <c r="AAG842" s="10">
        <f>AAE842*1.2</f>
        <v>58.8</v>
      </c>
      <c r="AAH842" s="10"/>
      <c r="AAI842" s="235"/>
      <c r="AAJ842" s="175" t="s">
        <v>103</v>
      </c>
      <c r="AAK842" s="75" t="s">
        <v>183</v>
      </c>
      <c r="AAM842" s="176"/>
      <c r="AAN842" s="176" t="e">
        <f>VLOOKUP(AAK842,$A$879:$F$2731,6,FALSE)</f>
        <v>#N/A</v>
      </c>
      <c r="AAO842" s="175" t="s">
        <v>67</v>
      </c>
      <c r="AAP842" s="10" t="e">
        <f>AAN842*1.2</f>
        <v>#N/A</v>
      </c>
      <c r="AAQ842" s="10"/>
      <c r="AAR842" s="235"/>
      <c r="AAS842" s="175" t="s">
        <v>103</v>
      </c>
      <c r="AAT842" s="341" t="s">
        <v>729</v>
      </c>
      <c r="AAV842" s="176"/>
      <c r="AAW842" s="176">
        <f>VLOOKUP(AAT842,$A$879:$F$2731,6,FALSE)</f>
        <v>2</v>
      </c>
      <c r="AAX842" s="175" t="s">
        <v>67</v>
      </c>
      <c r="AAY842" s="10">
        <f>AAW842*1.2</f>
        <v>2.4</v>
      </c>
      <c r="AAZ842" s="10"/>
      <c r="ABA842" s="235"/>
      <c r="ABB842" s="175" t="s">
        <v>103</v>
      </c>
      <c r="ABC842" s="355" t="s">
        <v>470</v>
      </c>
      <c r="ABE842" s="176"/>
      <c r="ABF842" s="176">
        <f>VLOOKUP(ABC842,$A$879:$F$2731,6,FALSE)</f>
        <v>23</v>
      </c>
      <c r="ABG842" s="175" t="s">
        <v>67</v>
      </c>
      <c r="ABH842" s="10">
        <f>ABF842*1.2</f>
        <v>27.599999999999998</v>
      </c>
      <c r="ABI842" s="10"/>
      <c r="ABJ842" s="235"/>
      <c r="ABK842" s="175" t="s">
        <v>103</v>
      </c>
      <c r="ABL842" s="341" t="s">
        <v>2333</v>
      </c>
      <c r="ABN842" s="176"/>
      <c r="ABO842" s="176">
        <f>VLOOKUP(ABL842,$A$879:$F$2731,6,FALSE)</f>
        <v>0</v>
      </c>
      <c r="ABP842" s="175" t="s">
        <v>67</v>
      </c>
      <c r="ABQ842" s="10">
        <f>ABO842*1.2</f>
        <v>0</v>
      </c>
      <c r="ABR842" s="10"/>
      <c r="ABS842" s="235"/>
      <c r="ABT842" s="175" t="s">
        <v>103</v>
      </c>
      <c r="ABU842" s="75" t="s">
        <v>183</v>
      </c>
      <c r="ABW842" s="176"/>
      <c r="ABX842" s="176" t="e">
        <f>VLOOKUP(ABU842,$A$879:$F$2731,6,FALSE)</f>
        <v>#N/A</v>
      </c>
      <c r="ABY842" s="175" t="s">
        <v>67</v>
      </c>
      <c r="ABZ842" s="10" t="e">
        <f>ABX842*1.2</f>
        <v>#N/A</v>
      </c>
      <c r="ACA842" s="10"/>
      <c r="ACB842" s="235"/>
      <c r="ACC842" s="175" t="s">
        <v>103</v>
      </c>
      <c r="ACD842" s="75" t="s">
        <v>183</v>
      </c>
      <c r="ACF842" s="176"/>
      <c r="ACG842" s="176" t="e">
        <f>VLOOKUP(ACD842,$A$879:$F$2731,6,FALSE)</f>
        <v>#N/A</v>
      </c>
      <c r="ACH842" s="175" t="s">
        <v>67</v>
      </c>
      <c r="ACI842" s="10" t="e">
        <f>ACG842*1.2</f>
        <v>#N/A</v>
      </c>
      <c r="ACJ842" s="10"/>
      <c r="ACK842" s="235"/>
      <c r="ACL842" s="175" t="s">
        <v>103</v>
      </c>
      <c r="ACM842" s="75" t="s">
        <v>183</v>
      </c>
      <c r="ACO842" s="176"/>
      <c r="ACP842" s="176" t="e">
        <f>VLOOKUP(ACM842,$A$879:$F$2731,6,FALSE)</f>
        <v>#N/A</v>
      </c>
      <c r="ACQ842" s="175" t="s">
        <v>67</v>
      </c>
      <c r="ACR842" s="10" t="e">
        <f>ACP842*1.2</f>
        <v>#N/A</v>
      </c>
      <c r="ACS842" s="10"/>
      <c r="ACT842" s="235"/>
      <c r="ACU842" s="175" t="s">
        <v>103</v>
      </c>
      <c r="ACV842" s="75" t="s">
        <v>183</v>
      </c>
      <c r="ACX842" s="176"/>
      <c r="ACY842" s="176" t="e">
        <f>VLOOKUP(ACV842,$A$879:$F$2731,6,FALSE)</f>
        <v>#N/A</v>
      </c>
      <c r="ACZ842" s="175" t="s">
        <v>67</v>
      </c>
      <c r="ADA842" s="10" t="e">
        <f>ACY842*1.2</f>
        <v>#N/A</v>
      </c>
      <c r="ADB842" s="10"/>
      <c r="ADC842" s="235"/>
      <c r="ADD842" s="175" t="s">
        <v>103</v>
      </c>
      <c r="ADE842" s="341" t="s">
        <v>441</v>
      </c>
      <c r="ADG842" s="176"/>
      <c r="ADH842" s="176">
        <f>VLOOKUP(ADE842,$A$879:$F$2731,6,FALSE)</f>
        <v>156</v>
      </c>
      <c r="ADI842" s="175" t="s">
        <v>67</v>
      </c>
      <c r="ADJ842" s="10">
        <f>ADH842*1.2</f>
        <v>187.2</v>
      </c>
      <c r="ADL842" s="235"/>
      <c r="ADM842" s="175" t="s">
        <v>103</v>
      </c>
      <c r="ADN842" s="75" t="s">
        <v>183</v>
      </c>
      <c r="ADP842" s="176"/>
      <c r="ADQ842" s="176" t="e">
        <f>VLOOKUP(ADN842,$A$879:$F$2731,6,FALSE)</f>
        <v>#N/A</v>
      </c>
      <c r="ADR842" s="175" t="s">
        <v>67</v>
      </c>
      <c r="ADS842" s="10" t="e">
        <f>ADQ842*1.2</f>
        <v>#N/A</v>
      </c>
      <c r="ADT842" s="10"/>
      <c r="ADU842" s="235"/>
      <c r="ADV842" s="175" t="s">
        <v>103</v>
      </c>
      <c r="ADW842" s="341" t="s">
        <v>2598</v>
      </c>
      <c r="ADY842" s="176"/>
      <c r="ADZ842" s="176">
        <f>VLOOKUP(ADW842,$A$879:$F$2731,6,FALSE)</f>
        <v>163</v>
      </c>
      <c r="AEA842" s="175" t="s">
        <v>67</v>
      </c>
      <c r="AEB842" s="10">
        <f>ADZ842*1.2</f>
        <v>195.6</v>
      </c>
      <c r="AED842" s="235"/>
      <c r="AEE842" s="175" t="s">
        <v>103</v>
      </c>
      <c r="AEF842" s="75" t="s">
        <v>183</v>
      </c>
      <c r="AEH842" s="176"/>
      <c r="AEI842" s="176" t="e">
        <f>VLOOKUP(AEF842,$A$879:$F$2731,6,FALSE)</f>
        <v>#N/A</v>
      </c>
      <c r="AEJ842" s="175" t="s">
        <v>67</v>
      </c>
      <c r="AEK842" s="10" t="e">
        <f>AEI842*1.2</f>
        <v>#N/A</v>
      </c>
      <c r="AEM842" s="235"/>
      <c r="AEN842" s="175" t="s">
        <v>103</v>
      </c>
      <c r="AEO842" s="75" t="s">
        <v>183</v>
      </c>
      <c r="AEQ842" s="176"/>
      <c r="AER842" s="176" t="e">
        <f>VLOOKUP(AEO842,$A$879:$F$2731,6,FALSE)</f>
        <v>#N/A</v>
      </c>
      <c r="AES842" s="175" t="s">
        <v>67</v>
      </c>
      <c r="AET842" s="10" t="e">
        <f>AER842*1.2</f>
        <v>#N/A</v>
      </c>
      <c r="AEV842" s="235"/>
      <c r="AEW842" s="175" t="s">
        <v>103</v>
      </c>
      <c r="AEX842" s="75" t="s">
        <v>183</v>
      </c>
      <c r="AEZ842" s="176"/>
      <c r="AFA842" s="176" t="e">
        <f>VLOOKUP(AEX842,$A$879:$F$2731,6,FALSE)</f>
        <v>#N/A</v>
      </c>
      <c r="AFB842" s="175" t="s">
        <v>67</v>
      </c>
      <c r="AFC842" s="10" t="e">
        <f>AFA842*1.2</f>
        <v>#N/A</v>
      </c>
      <c r="AFD842" s="10"/>
      <c r="AFE842" s="235"/>
      <c r="AFF842" s="175" t="s">
        <v>103</v>
      </c>
      <c r="AFG842" s="75" t="s">
        <v>183</v>
      </c>
      <c r="AFI842" s="176"/>
      <c r="AFJ842" s="176" t="e">
        <f>VLOOKUP(AFG842,$A$879:$F$2731,6,FALSE)</f>
        <v>#N/A</v>
      </c>
      <c r="AFK842" s="175" t="s">
        <v>67</v>
      </c>
      <c r="AFL842" s="10" t="e">
        <f>AFJ842*1.2</f>
        <v>#N/A</v>
      </c>
      <c r="AFM842" s="10"/>
      <c r="AFN842" s="235"/>
      <c r="AFO842" s="175" t="s">
        <v>103</v>
      </c>
      <c r="AFP842" s="75" t="s">
        <v>183</v>
      </c>
      <c r="AFR842" s="176"/>
      <c r="AFS842" s="176" t="e">
        <f>VLOOKUP(AFP842,$A$879:$F$2731,6,FALSE)</f>
        <v>#N/A</v>
      </c>
      <c r="AFT842" s="175" t="s">
        <v>67</v>
      </c>
      <c r="AFU842" s="10" t="e">
        <f>AFS842*1.2</f>
        <v>#N/A</v>
      </c>
      <c r="AFV842" s="10"/>
      <c r="AFW842" s="235"/>
      <c r="AFX842" s="175" t="s">
        <v>103</v>
      </c>
      <c r="AFY842" s="341" t="s">
        <v>1984</v>
      </c>
      <c r="AGA842" s="176"/>
      <c r="AGB842" s="176">
        <f>VLOOKUP(AFY842,$A$879:$F$2731,6,FALSE)</f>
        <v>135</v>
      </c>
      <c r="AGC842" s="175" t="s">
        <v>67</v>
      </c>
      <c r="AGD842" s="10">
        <f>AGB842*1.2</f>
        <v>162</v>
      </c>
      <c r="AGE842" s="10"/>
      <c r="AGF842" s="235"/>
      <c r="AGG842" s="175" t="s">
        <v>103</v>
      </c>
      <c r="AGH842" s="341" t="s">
        <v>3428</v>
      </c>
      <c r="AGJ842" s="176"/>
      <c r="AGK842" s="176">
        <f>VLOOKUP(AGH842,$A$879:$F$2731,6,FALSE)</f>
        <v>2</v>
      </c>
      <c r="AGL842" s="175" t="s">
        <v>67</v>
      </c>
      <c r="AGM842" s="10">
        <f>AGK842*1.2</f>
        <v>2.4</v>
      </c>
      <c r="AGN842" s="10"/>
      <c r="AGO842" s="235"/>
      <c r="AGP842" s="175" t="s">
        <v>103</v>
      </c>
      <c r="AGQ842" s="341" t="s">
        <v>622</v>
      </c>
      <c r="AGS842" s="176"/>
      <c r="AGT842" s="176">
        <f>VLOOKUP(AGQ842,$A$879:$F$2731,6,FALSE)</f>
        <v>132</v>
      </c>
      <c r="AGU842" s="175" t="s">
        <v>67</v>
      </c>
      <c r="AGV842" s="10">
        <f>AGT842*1.2</f>
        <v>158.4</v>
      </c>
      <c r="AGW842" s="10"/>
      <c r="AGX842" s="235"/>
      <c r="AGY842" s="175" t="s">
        <v>103</v>
      </c>
      <c r="AGZ842" s="341" t="s">
        <v>1707</v>
      </c>
      <c r="AHB842" s="176"/>
      <c r="AHC842" s="176">
        <f>VLOOKUP(AGZ842,$A$879:$F$2731,6,FALSE)</f>
        <v>55</v>
      </c>
      <c r="AHD842" s="175" t="s">
        <v>67</v>
      </c>
      <c r="AHE842" s="10">
        <f>AHC842*1.2</f>
        <v>66</v>
      </c>
      <c r="AHF842" s="10"/>
      <c r="AHG842" s="235"/>
      <c r="AHH842" s="175" t="s">
        <v>103</v>
      </c>
      <c r="AHI842" s="398" t="s">
        <v>993</v>
      </c>
      <c r="AHK842" s="176"/>
      <c r="AHL842" s="176">
        <f>VLOOKUP(AHI842,$A$879:$F$2731,6,FALSE)</f>
        <v>150</v>
      </c>
      <c r="AHM842" s="175" t="s">
        <v>67</v>
      </c>
      <c r="AHN842" s="10">
        <f>AHL842*1.2</f>
        <v>180</v>
      </c>
      <c r="AHO842" s="10"/>
      <c r="AHP842" s="235"/>
      <c r="AHQ842" s="175" t="s">
        <v>103</v>
      </c>
      <c r="AHR842" s="341" t="s">
        <v>1789</v>
      </c>
      <c r="AHT842" s="176"/>
      <c r="AHU842" s="176">
        <f>VLOOKUP(AHR842,$A$879:$F$2731,6,FALSE)</f>
        <v>78</v>
      </c>
      <c r="AHV842" s="175" t="s">
        <v>67</v>
      </c>
      <c r="AHW842" s="10">
        <f>AHU842*1.2</f>
        <v>93.6</v>
      </c>
      <c r="AHX842" s="10"/>
      <c r="AHY842" s="235"/>
      <c r="AHZ842" s="175" t="s">
        <v>103</v>
      </c>
      <c r="AIA842" s="341" t="s">
        <v>3428</v>
      </c>
      <c r="AIC842" s="176"/>
      <c r="AID842" s="176">
        <f>VLOOKUP(AIA842,$A$879:$F$2731,6,FALSE)</f>
        <v>2</v>
      </c>
      <c r="AIE842" s="175" t="s">
        <v>67</v>
      </c>
      <c r="AIF842" s="10">
        <f>AID842*1.2</f>
        <v>2.4</v>
      </c>
      <c r="AIG842" s="10"/>
      <c r="AIH842" s="235"/>
      <c r="AII842" s="175" t="s">
        <v>103</v>
      </c>
      <c r="AIJ842" s="341" t="s">
        <v>2117</v>
      </c>
      <c r="AIL842" s="176"/>
      <c r="AIM842" s="176">
        <f>VLOOKUP(AIJ842,$A$879:$F$2731,6,FALSE)</f>
        <v>401</v>
      </c>
      <c r="AIN842" s="175" t="s">
        <v>67</v>
      </c>
      <c r="AIO842" s="10">
        <f>AIM842*1.2</f>
        <v>481.2</v>
      </c>
      <c r="AIP842" s="10"/>
      <c r="AIQ842" s="235"/>
      <c r="AIR842" s="175" t="s">
        <v>103</v>
      </c>
      <c r="AIS842" s="341" t="s">
        <v>473</v>
      </c>
      <c r="AIU842" s="176"/>
      <c r="AIV842" s="176">
        <f>VLOOKUP(AIS842,$A$879:$F$2731,6,FALSE)</f>
        <v>36</v>
      </c>
      <c r="AIW842" s="175" t="s">
        <v>67</v>
      </c>
      <c r="AIX842" s="10">
        <f>AIV842*1.2</f>
        <v>43.199999999999996</v>
      </c>
      <c r="AIY842" s="10"/>
      <c r="AIZ842" s="235"/>
      <c r="AJA842" s="175" t="s">
        <v>103</v>
      </c>
      <c r="AJB842" s="351" t="s">
        <v>960</v>
      </c>
      <c r="AJD842" s="176"/>
      <c r="AJE842" s="176">
        <f>VLOOKUP(AJB842,$A$879:$F$2731,6,FALSE)</f>
        <v>181</v>
      </c>
      <c r="AJF842" s="175" t="s">
        <v>67</v>
      </c>
      <c r="AJG842" s="10">
        <f>AJE842*1.2</f>
        <v>217.2</v>
      </c>
      <c r="AJH842" s="10"/>
      <c r="AJI842" s="235"/>
      <c r="AJJ842" s="175" t="s">
        <v>103</v>
      </c>
      <c r="AJK842" s="341" t="s">
        <v>3428</v>
      </c>
      <c r="AJM842" s="176"/>
      <c r="AJN842" s="176">
        <f>VLOOKUP(AJK842,$A$879:$F$2731,6,FALSE)</f>
        <v>2</v>
      </c>
      <c r="AJO842" s="175" t="s">
        <v>67</v>
      </c>
      <c r="AJP842" s="10">
        <f>AJN842*1.2</f>
        <v>2.4</v>
      </c>
      <c r="AJQ842" s="10"/>
      <c r="AJR842" s="235"/>
      <c r="AJS842" s="175" t="s">
        <v>103</v>
      </c>
      <c r="AJT842" s="347" t="s">
        <v>2333</v>
      </c>
      <c r="AJV842" s="176"/>
      <c r="AJW842" s="176">
        <f>VLOOKUP(AJT842,$A$879:$F$2731,6,FALSE)</f>
        <v>0</v>
      </c>
      <c r="AJX842" s="175" t="s">
        <v>67</v>
      </c>
      <c r="AJY842" s="10">
        <f>AJW842*1.2</f>
        <v>0</v>
      </c>
      <c r="AJZ842" s="10"/>
      <c r="AKA842" s="235"/>
      <c r="AKB842" s="175" t="s">
        <v>103</v>
      </c>
      <c r="AKC842" s="341" t="s">
        <v>1003</v>
      </c>
      <c r="AKE842" s="176"/>
      <c r="AKF842" s="176">
        <f>VLOOKUP(AKC842,$A$879:$F$2731,6,FALSE)</f>
        <v>293</v>
      </c>
      <c r="AKG842" s="175" t="s">
        <v>67</v>
      </c>
      <c r="AKH842" s="10">
        <f>AKF842*1.2</f>
        <v>351.59999999999997</v>
      </c>
      <c r="AKI842" s="10"/>
      <c r="AKJ842" s="235"/>
      <c r="AKK842" s="175" t="s">
        <v>103</v>
      </c>
      <c r="AKL842" s="341" t="s">
        <v>1984</v>
      </c>
      <c r="AKN842" s="176"/>
      <c r="AKO842" s="176">
        <f>VLOOKUP(AKL842,$A$879:$F$2731,6,FALSE)</f>
        <v>135</v>
      </c>
      <c r="AKP842" s="175" t="s">
        <v>67</v>
      </c>
      <c r="AKQ842" s="10">
        <f>AKO842*1.2</f>
        <v>162</v>
      </c>
      <c r="AKR842" s="10"/>
      <c r="AKS842" s="235"/>
      <c r="AKT842" s="175" t="s">
        <v>103</v>
      </c>
      <c r="AKU842" s="341" t="s">
        <v>2577</v>
      </c>
      <c r="AKW842" s="176"/>
      <c r="AKX842" s="176">
        <f>VLOOKUP(AKU842,$A$879:$F$2731,6,FALSE)</f>
        <v>101</v>
      </c>
      <c r="AKY842" s="175" t="s">
        <v>67</v>
      </c>
      <c r="AKZ842" s="10">
        <f>AKX842*1.2</f>
        <v>121.19999999999999</v>
      </c>
      <c r="ALA842" s="10"/>
      <c r="ALB842" s="235"/>
      <c r="ALC842" s="175" t="s">
        <v>103</v>
      </c>
      <c r="ALD842" s="341" t="s">
        <v>423</v>
      </c>
      <c r="ALF842" s="176"/>
      <c r="ALG842" s="176">
        <f>VLOOKUP(ALD842,$A$879:$F$2731,6,FALSE)</f>
        <v>157</v>
      </c>
      <c r="ALH842" s="175" t="s">
        <v>67</v>
      </c>
      <c r="ALI842" s="10">
        <f>ALG842*1.2</f>
        <v>188.4</v>
      </c>
      <c r="ALJ842" s="10"/>
      <c r="ALK842" s="235"/>
      <c r="ALL842" s="175" t="s">
        <v>103</v>
      </c>
      <c r="ALM842" s="341" t="s">
        <v>2117</v>
      </c>
      <c r="ALO842" s="176"/>
      <c r="ALP842" s="176">
        <f>VLOOKUP(ALM842,$A$879:$F$2731,6,FALSE)</f>
        <v>401</v>
      </c>
      <c r="ALQ842" s="175" t="s">
        <v>67</v>
      </c>
      <c r="ALR842" s="10">
        <f>ALP842*1.2</f>
        <v>481.2</v>
      </c>
      <c r="ALS842" s="10"/>
      <c r="ALT842" s="235"/>
      <c r="ALU842" s="175" t="s">
        <v>103</v>
      </c>
      <c r="ALV842" s="341" t="s">
        <v>2015</v>
      </c>
      <c r="ALX842" s="176"/>
      <c r="ALY842" s="176">
        <f>VLOOKUP(ALV842,$A$879:$F$2731,6,FALSE)</f>
        <v>95</v>
      </c>
      <c r="ALZ842" s="175" t="s">
        <v>67</v>
      </c>
      <c r="AMA842" s="10">
        <f>ALY842*1.2</f>
        <v>114</v>
      </c>
      <c r="AMB842" s="10"/>
      <c r="AMC842" s="235"/>
      <c r="AMD842" s="175" t="s">
        <v>103</v>
      </c>
      <c r="AME842" s="401" t="s">
        <v>993</v>
      </c>
      <c r="AMG842" s="176"/>
      <c r="AMH842" s="176">
        <f>VLOOKUP(AME842,$A$879:$F$2731,6,FALSE)</f>
        <v>150</v>
      </c>
      <c r="AMI842" s="175" t="s">
        <v>67</v>
      </c>
      <c r="AMJ842" s="10">
        <f>AMH842*1.2</f>
        <v>180</v>
      </c>
      <c r="AMK842" s="10"/>
      <c r="AML842" s="235"/>
      <c r="AMM842" s="175" t="s">
        <v>103</v>
      </c>
      <c r="AMN842" s="343" t="s">
        <v>2015</v>
      </c>
      <c r="AMP842" s="176"/>
      <c r="AMQ842" s="176">
        <f>VLOOKUP(AMN842,$A$879:$F$2731,6,FALSE)</f>
        <v>95</v>
      </c>
      <c r="AMR842" s="175" t="s">
        <v>67</v>
      </c>
      <c r="AMS842" s="10">
        <f>AMQ842*1.2</f>
        <v>114</v>
      </c>
      <c r="AMT842" s="10"/>
      <c r="AMU842" s="235"/>
      <c r="AMV842" s="175" t="s">
        <v>103</v>
      </c>
      <c r="AMW842" s="341" t="s">
        <v>852</v>
      </c>
      <c r="AMY842" s="176"/>
      <c r="AMZ842" s="176">
        <f>VLOOKUP(AMW842,$A$879:$F$2731,6,FALSE)</f>
        <v>197</v>
      </c>
      <c r="ANA842" s="175" t="s">
        <v>67</v>
      </c>
      <c r="ANB842" s="10">
        <f>AMZ842*1.2</f>
        <v>236.39999999999998</v>
      </c>
      <c r="ANC842" s="10"/>
      <c r="AND842" s="235"/>
      <c r="ANE842" s="175" t="s">
        <v>103</v>
      </c>
      <c r="ANF842" s="341" t="s">
        <v>615</v>
      </c>
      <c r="ANH842" s="176"/>
      <c r="ANI842" s="176">
        <f>VLOOKUP(ANF842,$A$879:$F$2731,6,FALSE)</f>
        <v>66</v>
      </c>
      <c r="ANJ842" s="175" t="s">
        <v>67</v>
      </c>
      <c r="ANK842" s="10">
        <f>ANI842*1.2</f>
        <v>79.2</v>
      </c>
      <c r="ANL842" s="10"/>
      <c r="ANM842" s="235"/>
      <c r="ANN842" s="175" t="s">
        <v>103</v>
      </c>
      <c r="ANO842" s="351" t="s">
        <v>1984</v>
      </c>
      <c r="ANQ842" s="176"/>
      <c r="ANR842" s="176">
        <f>VLOOKUP(ANO842,$A$879:$F$2731,6,FALSE)</f>
        <v>135</v>
      </c>
      <c r="ANS842" s="175" t="s">
        <v>67</v>
      </c>
      <c r="ANT842" s="10">
        <f>ANR842*1.2</f>
        <v>162</v>
      </c>
      <c r="ANU842" s="10"/>
      <c r="ANV842" s="235"/>
      <c r="ANW842" s="175" t="s">
        <v>103</v>
      </c>
      <c r="ANX842" s="341" t="s">
        <v>2015</v>
      </c>
      <c r="ANZ842" s="176"/>
      <c r="AOA842" s="176">
        <f>VLOOKUP(ANX842,$A$879:$F$2731,6,FALSE)</f>
        <v>95</v>
      </c>
      <c r="AOB842" s="175" t="s">
        <v>67</v>
      </c>
      <c r="AOC842" s="10">
        <f>AOA842*1.2</f>
        <v>114</v>
      </c>
      <c r="AOD842" s="10"/>
      <c r="AOE842" s="235"/>
      <c r="AOF842" s="175" t="s">
        <v>103</v>
      </c>
      <c r="AOG842" s="75" t="s">
        <v>183</v>
      </c>
      <c r="AOI842" s="176"/>
      <c r="AOJ842" s="176" t="e">
        <f>VLOOKUP(AOG842,$A$879:$F$2731,6,FALSE)</f>
        <v>#N/A</v>
      </c>
      <c r="AOK842" s="175" t="s">
        <v>67</v>
      </c>
      <c r="AOL842" s="10" t="e">
        <f>AOJ842*1.2</f>
        <v>#N/A</v>
      </c>
      <c r="AOM842" s="10"/>
      <c r="AON842" s="235"/>
      <c r="AOO842" s="175" t="s">
        <v>103</v>
      </c>
      <c r="AOP842" s="341" t="s">
        <v>1984</v>
      </c>
      <c r="AOR842" s="176"/>
      <c r="AOS842" s="176">
        <f>VLOOKUP(AOP842,$A$879:$F$2731,6,FALSE)</f>
        <v>135</v>
      </c>
      <c r="AOT842" s="175" t="s">
        <v>67</v>
      </c>
      <c r="AOU842" s="10">
        <f>AOS842*1.2</f>
        <v>162</v>
      </c>
      <c r="AOV842" s="10"/>
      <c r="AOW842" s="235"/>
      <c r="AOX842" s="175" t="s">
        <v>103</v>
      </c>
      <c r="AOY842" s="404" t="s">
        <v>423</v>
      </c>
      <c r="APA842" s="176"/>
      <c r="APB842" s="176">
        <f>VLOOKUP(AOY842,$A$879:$F$2731,6,FALSE)</f>
        <v>157</v>
      </c>
      <c r="APC842" s="175" t="s">
        <v>67</v>
      </c>
      <c r="APD842" s="10">
        <f>APB842*1.2</f>
        <v>188.4</v>
      </c>
      <c r="APE842" s="10"/>
      <c r="APF842" s="235"/>
      <c r="APG842" s="175" t="s">
        <v>103</v>
      </c>
      <c r="APH842" s="341" t="s">
        <v>1728</v>
      </c>
      <c r="APJ842" s="176"/>
      <c r="APK842" s="176">
        <f>VLOOKUP(APH842,$A$879:$F$2731,6,FALSE)</f>
        <v>108</v>
      </c>
      <c r="APL842" s="175" t="s">
        <v>67</v>
      </c>
      <c r="APM842" s="10">
        <f>APK842*1.2</f>
        <v>129.6</v>
      </c>
      <c r="APN842" s="10"/>
      <c r="APO842" s="235"/>
      <c r="APP842" s="175" t="s">
        <v>103</v>
      </c>
      <c r="APQ842" s="75" t="s">
        <v>183</v>
      </c>
      <c r="APS842" s="176"/>
      <c r="APT842" s="176" t="e">
        <f>VLOOKUP(APQ842,$A$879:$F$2731,6,FALSE)</f>
        <v>#N/A</v>
      </c>
      <c r="APU842" s="175" t="s">
        <v>67</v>
      </c>
      <c r="APV842" s="10" t="e">
        <f>APT842*1.2</f>
        <v>#N/A</v>
      </c>
      <c r="APW842" s="10"/>
      <c r="APX842" s="235"/>
      <c r="APY842" s="175" t="s">
        <v>103</v>
      </c>
      <c r="APZ842" s="341" t="s">
        <v>993</v>
      </c>
      <c r="AQB842" s="176"/>
      <c r="AQC842" s="176">
        <f>VLOOKUP(APZ842,$A$879:$F$2731,6,FALSE)</f>
        <v>150</v>
      </c>
      <c r="AQD842" s="175" t="s">
        <v>67</v>
      </c>
      <c r="AQE842" s="10">
        <f>AQC842*1.2</f>
        <v>180</v>
      </c>
      <c r="AQF842" s="10"/>
      <c r="AQG842" s="235"/>
      <c r="AQH842" s="175" t="s">
        <v>103</v>
      </c>
      <c r="AQI842" s="341" t="s">
        <v>3428</v>
      </c>
      <c r="AQK842" s="176"/>
      <c r="AQL842" s="176">
        <f>VLOOKUP(AQI842,$A$879:$F$2731,6,FALSE)</f>
        <v>2</v>
      </c>
      <c r="AQM842" s="175" t="s">
        <v>67</v>
      </c>
      <c r="AQN842" s="10">
        <f>AQL842*1.2</f>
        <v>2.4</v>
      </c>
      <c r="AQO842" s="10"/>
      <c r="AQP842" s="235"/>
      <c r="AQQ842" s="175" t="s">
        <v>103</v>
      </c>
      <c r="AQR842" s="75" t="s">
        <v>183</v>
      </c>
      <c r="AQT842" s="176"/>
      <c r="AQU842" s="176" t="e">
        <f>VLOOKUP(AQR842,$A$879:$F$2731,6,FALSE)</f>
        <v>#N/A</v>
      </c>
      <c r="AQV842" s="175" t="s">
        <v>67</v>
      </c>
      <c r="AQW842" s="10" t="e">
        <f>AQU842*1.2</f>
        <v>#N/A</v>
      </c>
      <c r="AQX842" s="10"/>
      <c r="AQY842" s="235"/>
      <c r="AQZ842" s="175" t="s">
        <v>103</v>
      </c>
      <c r="ARA842" s="75" t="s">
        <v>183</v>
      </c>
      <c r="ARC842" s="176"/>
      <c r="ARD842" s="176" t="e">
        <f>VLOOKUP(ARA842,$A$879:$F$2731,6,FALSE)</f>
        <v>#N/A</v>
      </c>
      <c r="ARE842" s="175" t="s">
        <v>67</v>
      </c>
      <c r="ARF842" s="10" t="e">
        <f>ARD842*1.2</f>
        <v>#N/A</v>
      </c>
      <c r="ARG842" s="10"/>
      <c r="ARH842" s="235"/>
      <c r="ARI842" s="175" t="s">
        <v>103</v>
      </c>
      <c r="ARJ842" s="75" t="s">
        <v>183</v>
      </c>
      <c r="ARL842" s="176"/>
      <c r="ARM842" s="176" t="e">
        <f>VLOOKUP(ARJ842,$A$879:$F$2731,6,FALSE)</f>
        <v>#N/A</v>
      </c>
      <c r="ARN842" s="175" t="s">
        <v>67</v>
      </c>
      <c r="ARO842" s="10" t="e">
        <f>ARM842*1.2</f>
        <v>#N/A</v>
      </c>
      <c r="ARP842" s="10"/>
      <c r="ARQ842" s="235"/>
      <c r="ARR842" s="175" t="s">
        <v>103</v>
      </c>
      <c r="ARS842" s="75" t="s">
        <v>183</v>
      </c>
      <c r="ARU842" s="176"/>
      <c r="ARV842" s="176" t="e">
        <f>VLOOKUP(ARS842,$A$879:$F$2731,6,FALSE)</f>
        <v>#N/A</v>
      </c>
      <c r="ARW842" s="175" t="s">
        <v>67</v>
      </c>
      <c r="ARX842" s="10" t="e">
        <f>ARV842*1.2</f>
        <v>#N/A</v>
      </c>
      <c r="ARY842" s="10"/>
      <c r="ARZ842" s="235"/>
      <c r="ASA842" s="175" t="s">
        <v>103</v>
      </c>
      <c r="ASB842" s="341" t="s">
        <v>485</v>
      </c>
      <c r="ASD842" s="176"/>
      <c r="ASE842" s="176">
        <f>VLOOKUP(ASB842,$A$879:$F$2731,6,FALSE)</f>
        <v>13</v>
      </c>
      <c r="ASF842" s="175" t="s">
        <v>67</v>
      </c>
      <c r="ASG842" s="10">
        <f>ASE842*1.2</f>
        <v>15.6</v>
      </c>
      <c r="ASH842" s="10"/>
      <c r="ASI842" s="235"/>
      <c r="ASJ842" s="175" t="s">
        <v>103</v>
      </c>
      <c r="ASK842" s="75" t="s">
        <v>183</v>
      </c>
      <c r="ASM842" s="176"/>
      <c r="ASN842" s="176" t="e">
        <f>VLOOKUP(ASK842,$A$879:$F$2731,6,FALSE)</f>
        <v>#N/A</v>
      </c>
      <c r="ASO842" s="175" t="s">
        <v>67</v>
      </c>
      <c r="ASP842" s="10" t="e">
        <f>ASN842*1.2</f>
        <v>#N/A</v>
      </c>
      <c r="ASQ842" s="10"/>
      <c r="ASR842" s="235"/>
      <c r="ASS842" s="175" t="s">
        <v>103</v>
      </c>
      <c r="AST842" s="341" t="s">
        <v>520</v>
      </c>
      <c r="ASV842" s="176"/>
      <c r="ASW842" s="176">
        <f>VLOOKUP(AST842,$A$879:$F$2731,6,FALSE)</f>
        <v>101</v>
      </c>
      <c r="ASX842" s="175" t="s">
        <v>67</v>
      </c>
      <c r="ASY842" s="10">
        <f>ASW842*1.2</f>
        <v>121.19999999999999</v>
      </c>
      <c r="ASZ842" s="10"/>
      <c r="ATA842" s="235"/>
      <c r="ATB842" s="175" t="s">
        <v>103</v>
      </c>
      <c r="ATC842" s="75" t="s">
        <v>183</v>
      </c>
      <c r="ATE842" s="176"/>
      <c r="ATF842" s="176" t="e">
        <f>VLOOKUP(ATC842,$A$879:$F$2731,6,FALSE)</f>
        <v>#N/A</v>
      </c>
      <c r="ATG842" s="175" t="s">
        <v>67</v>
      </c>
      <c r="ATH842" s="10" t="e">
        <f>ATF842*1.2</f>
        <v>#N/A</v>
      </c>
      <c r="ATI842" s="10"/>
      <c r="ATJ842" s="235"/>
      <c r="ATK842" s="175" t="s">
        <v>103</v>
      </c>
      <c r="ATL842" s="75" t="s">
        <v>183</v>
      </c>
      <c r="ATN842" s="176"/>
      <c r="ATO842" s="176" t="e">
        <f>VLOOKUP(ATL842,$A$879:$F$2731,6,FALSE)</f>
        <v>#N/A</v>
      </c>
      <c r="ATP842" s="175" t="s">
        <v>67</v>
      </c>
      <c r="ATQ842" s="10" t="e">
        <f>ATO842*1.2</f>
        <v>#N/A</v>
      </c>
      <c r="ATR842" s="10"/>
      <c r="ATS842" s="235"/>
      <c r="ATT842" s="175" t="s">
        <v>103</v>
      </c>
      <c r="ATU842" s="75" t="s">
        <v>183</v>
      </c>
      <c r="ATW842" s="176"/>
      <c r="ATX842" s="176" t="e">
        <f>VLOOKUP(ATU842,$A$879:$F$2731,6,FALSE)</f>
        <v>#N/A</v>
      </c>
      <c r="ATY842" s="175" t="s">
        <v>67</v>
      </c>
      <c r="ATZ842" s="10" t="e">
        <f>ATX842*1.2</f>
        <v>#N/A</v>
      </c>
      <c r="AUA842" s="10"/>
      <c r="AUB842" s="235"/>
      <c r="AUC842" s="175" t="s">
        <v>103</v>
      </c>
      <c r="AUD842" s="75" t="s">
        <v>183</v>
      </c>
      <c r="AUF842" s="176"/>
      <c r="AUG842" s="176" t="e">
        <f>VLOOKUP(AUD842,$A$879:$F$2731,6,FALSE)</f>
        <v>#N/A</v>
      </c>
      <c r="AUH842" s="175" t="s">
        <v>67</v>
      </c>
      <c r="AUI842" s="10" t="e">
        <f>AUG842*1.2</f>
        <v>#N/A</v>
      </c>
      <c r="AUJ842" s="10"/>
      <c r="AUK842" s="235"/>
      <c r="AUL842" s="175" t="s">
        <v>103</v>
      </c>
      <c r="AUM842" s="75" t="s">
        <v>183</v>
      </c>
      <c r="AUO842" s="176"/>
      <c r="AUP842" s="176" t="e">
        <f>VLOOKUP(AUM842,$A$879:$F$2731,6,FALSE)</f>
        <v>#N/A</v>
      </c>
      <c r="AUQ842" s="175" t="s">
        <v>67</v>
      </c>
      <c r="AUR842" s="10" t="e">
        <f>AUP842*1.2</f>
        <v>#N/A</v>
      </c>
      <c r="AUS842" s="10"/>
      <c r="AUT842" s="235"/>
      <c r="AUU842" s="175" t="s">
        <v>103</v>
      </c>
      <c r="AUV842" s="75" t="s">
        <v>183</v>
      </c>
      <c r="AUX842" s="176"/>
      <c r="AUY842" s="176" t="e">
        <f>VLOOKUP(AUV842,$A$879:$F$2731,6,FALSE)</f>
        <v>#N/A</v>
      </c>
      <c r="AUZ842" s="175" t="s">
        <v>67</v>
      </c>
      <c r="AVA842" s="10" t="e">
        <f>AUY842*1.2</f>
        <v>#N/A</v>
      </c>
      <c r="AVB842" s="10"/>
      <c r="AVC842" s="235"/>
      <c r="AVD842" s="175" t="s">
        <v>103</v>
      </c>
      <c r="AVE842" s="75" t="s">
        <v>183</v>
      </c>
      <c r="AVG842" s="176"/>
      <c r="AVH842" s="176" t="e">
        <f>VLOOKUP(AVE842,$A$879:$F$2731,6,FALSE)</f>
        <v>#N/A</v>
      </c>
      <c r="AVI842" s="175" t="s">
        <v>67</v>
      </c>
      <c r="AVJ842" s="10" t="e">
        <f>AVH842*1.2</f>
        <v>#N/A</v>
      </c>
      <c r="AVK842" s="10"/>
      <c r="AVL842" s="235"/>
      <c r="AVM842" s="175" t="s">
        <v>103</v>
      </c>
      <c r="AVN842" s="75" t="s">
        <v>183</v>
      </c>
      <c r="AVP842" s="176"/>
      <c r="AVQ842" s="176" t="e">
        <f>VLOOKUP(AVN842,$A$879:$F$2731,6,FALSE)</f>
        <v>#N/A</v>
      </c>
      <c r="AVR842" s="175" t="s">
        <v>67</v>
      </c>
      <c r="AVS842" s="10" t="e">
        <f>AVQ842*1.2</f>
        <v>#N/A</v>
      </c>
      <c r="AVT842" s="10"/>
      <c r="AVU842" s="235"/>
      <c r="AVV842" s="175" t="s">
        <v>103</v>
      </c>
      <c r="AVW842" s="75" t="s">
        <v>183</v>
      </c>
      <c r="AVY842" s="176"/>
      <c r="AVZ842" s="176" t="e">
        <f>VLOOKUP(AVW842,$A$879:$F$2731,6,FALSE)</f>
        <v>#N/A</v>
      </c>
      <c r="AWA842" s="175" t="s">
        <v>67</v>
      </c>
      <c r="AWB842" s="10" t="e">
        <f>AVZ842*1.2</f>
        <v>#N/A</v>
      </c>
      <c r="AWC842" s="10"/>
      <c r="AWD842" s="235"/>
      <c r="AWE842" s="175" t="s">
        <v>103</v>
      </c>
      <c r="AWF842" s="75" t="s">
        <v>183</v>
      </c>
      <c r="AWH842" s="176"/>
      <c r="AWI842" s="176" t="e">
        <f>VLOOKUP(AWF842,$A$879:$F$2731,6,FALSE)</f>
        <v>#N/A</v>
      </c>
      <c r="AWJ842" s="175" t="s">
        <v>67</v>
      </c>
      <c r="AWK842" s="10" t="e">
        <f>AWI842*1.2</f>
        <v>#N/A</v>
      </c>
      <c r="AWL842" s="10"/>
      <c r="AWM842" s="235"/>
      <c r="AWN842" s="175" t="s">
        <v>103</v>
      </c>
      <c r="AWO842" s="341" t="s">
        <v>473</v>
      </c>
      <c r="AWQ842" s="176"/>
      <c r="AWR842" s="176">
        <f>VLOOKUP(AWO842,$A$879:$F$2731,6,FALSE)</f>
        <v>36</v>
      </c>
      <c r="AWS842" s="175" t="s">
        <v>67</v>
      </c>
      <c r="AWT842" s="10">
        <f>AWR842*1.2</f>
        <v>43.199999999999996</v>
      </c>
      <c r="AWU842" s="10"/>
      <c r="AWV842" s="235"/>
      <c r="AWW842" s="175" t="s">
        <v>103</v>
      </c>
      <c r="AWX842" s="341" t="s">
        <v>1984</v>
      </c>
      <c r="AWZ842" s="176"/>
      <c r="AXA842" s="176">
        <f>VLOOKUP(AWX842,$A$879:$F$2731,6,FALSE)</f>
        <v>135</v>
      </c>
      <c r="AXB842" s="175" t="s">
        <v>67</v>
      </c>
      <c r="AXC842" s="10">
        <f>AXA842*1.2</f>
        <v>162</v>
      </c>
      <c r="AXD842" s="10"/>
      <c r="AXE842" s="235"/>
      <c r="AXF842" s="175" t="s">
        <v>103</v>
      </c>
      <c r="AXG842" s="341" t="s">
        <v>423</v>
      </c>
      <c r="AXI842" s="176"/>
      <c r="AXJ842" s="176">
        <f>VLOOKUP(AXG842,$A$879:$F$2731,6,FALSE)</f>
        <v>157</v>
      </c>
      <c r="AXK842" s="175" t="s">
        <v>67</v>
      </c>
      <c r="AXL842" s="10">
        <f>AXJ842*1.2</f>
        <v>188.4</v>
      </c>
      <c r="AXM842" s="10"/>
      <c r="AXN842" s="235"/>
      <c r="AXO842" s="175" t="s">
        <v>103</v>
      </c>
      <c r="AXP842" s="341" t="s">
        <v>441</v>
      </c>
      <c r="AXR842" s="176"/>
      <c r="AXS842" s="176">
        <f>VLOOKUP(AXP842,$A$879:$F$2731,6,FALSE)</f>
        <v>156</v>
      </c>
      <c r="AXT842" s="175" t="s">
        <v>67</v>
      </c>
      <c r="AXU842" s="10">
        <f>AXS842*1.2</f>
        <v>187.2</v>
      </c>
      <c r="AXV842" s="10"/>
      <c r="AXW842" s="235"/>
      <c r="AXX842" s="175" t="s">
        <v>103</v>
      </c>
      <c r="AXY842" s="341" t="s">
        <v>1380</v>
      </c>
      <c r="AYA842" s="176"/>
      <c r="AYB842" s="176">
        <f>VLOOKUP(AXY842,$A$879:$F$2731,6,FALSE)</f>
        <v>107</v>
      </c>
      <c r="AYC842" s="175" t="s">
        <v>67</v>
      </c>
      <c r="AYD842" s="10">
        <f>AYB842*1.2</f>
        <v>128.4</v>
      </c>
      <c r="AYE842" s="10"/>
      <c r="AYF842" s="235"/>
      <c r="AYG842" s="175" t="s">
        <v>103</v>
      </c>
      <c r="AYH842" s="341" t="s">
        <v>439</v>
      </c>
      <c r="AYJ842" s="176"/>
      <c r="AYK842" s="176">
        <f>VLOOKUP(AYH842,$A$879:$F$2731,6,FALSE)</f>
        <v>24</v>
      </c>
      <c r="AYL842" s="175" t="s">
        <v>67</v>
      </c>
      <c r="AYM842" s="10">
        <f>AYK842*1.2</f>
        <v>28.799999999999997</v>
      </c>
      <c r="AYN842" s="10"/>
      <c r="AYO842" s="235"/>
      <c r="AYP842" s="175" t="s">
        <v>103</v>
      </c>
      <c r="AYQ842" s="341" t="s">
        <v>2134</v>
      </c>
      <c r="AYS842" s="176"/>
      <c r="AYT842" s="176">
        <f>VLOOKUP(AYQ842,$A$879:$F$2731,6,FALSE)</f>
        <v>32</v>
      </c>
      <c r="AYU842" s="175" t="s">
        <v>67</v>
      </c>
      <c r="AYV842" s="10">
        <f>AYT842*1.2</f>
        <v>38.4</v>
      </c>
      <c r="AYW842" s="10"/>
      <c r="AYX842" s="235"/>
      <c r="AYY842" s="175" t="s">
        <v>103</v>
      </c>
      <c r="AYZ842" s="341" t="s">
        <v>960</v>
      </c>
      <c r="AZB842" s="176"/>
      <c r="AZC842" s="176">
        <f>VLOOKUP(AYZ842,$A$879:$F$2731,6,FALSE)</f>
        <v>181</v>
      </c>
      <c r="AZD842" s="175" t="s">
        <v>67</v>
      </c>
      <c r="AZE842" s="10">
        <f>AZC842*1.2</f>
        <v>217.2</v>
      </c>
      <c r="AZF842" s="10"/>
      <c r="AZG842" s="235"/>
      <c r="AZH842" s="175" t="s">
        <v>103</v>
      </c>
      <c r="AZI842" s="341" t="s">
        <v>2333</v>
      </c>
      <c r="AZK842" s="176"/>
      <c r="AZL842" s="176">
        <f>VLOOKUP(AZI842,$A$879:$F$2731,6,FALSE)</f>
        <v>0</v>
      </c>
      <c r="AZM842" s="175" t="s">
        <v>67</v>
      </c>
      <c r="AZN842" s="10">
        <f>AZL842*1.2</f>
        <v>0</v>
      </c>
      <c r="AZO842" s="10"/>
      <c r="AZP842" s="235"/>
      <c r="AZQ842" s="175" t="s">
        <v>103</v>
      </c>
      <c r="AZR842" s="341" t="s">
        <v>429</v>
      </c>
      <c r="AZT842" s="176"/>
      <c r="AZU842" s="176">
        <f>VLOOKUP(AZR842,$A$879:$F$2731,6,FALSE)</f>
        <v>49</v>
      </c>
      <c r="AZV842" s="175" t="s">
        <v>67</v>
      </c>
      <c r="AZW842" s="10">
        <f>AZU842*1.2</f>
        <v>58.8</v>
      </c>
      <c r="AZX842" s="10"/>
      <c r="AZY842" s="235"/>
      <c r="AZZ842" s="175" t="s">
        <v>103</v>
      </c>
      <c r="BAA842" s="341" t="s">
        <v>993</v>
      </c>
      <c r="BAC842" s="176"/>
      <c r="BAD842" s="176">
        <f>VLOOKUP(BAA842,$A$879:$F$2731,6,FALSE)</f>
        <v>150</v>
      </c>
      <c r="BAE842" s="175" t="s">
        <v>67</v>
      </c>
      <c r="BAF842" s="10">
        <f>BAD842*1.2</f>
        <v>180</v>
      </c>
      <c r="BAG842" s="10"/>
      <c r="BAH842" s="235"/>
      <c r="BAI842" s="175" t="s">
        <v>103</v>
      </c>
      <c r="BAJ842" s="398" t="s">
        <v>993</v>
      </c>
      <c r="BAL842" s="176"/>
      <c r="BAM842" s="176">
        <f>VLOOKUP(BAJ842,$A$879:$F$2731,6,FALSE)</f>
        <v>150</v>
      </c>
      <c r="BAN842" s="175" t="s">
        <v>67</v>
      </c>
      <c r="BAO842" s="10">
        <f>BAM842*1.2</f>
        <v>180</v>
      </c>
      <c r="BAP842" s="10"/>
      <c r="BAQ842" s="235"/>
      <c r="BAR842" s="175" t="s">
        <v>103</v>
      </c>
      <c r="BAS842" s="341" t="s">
        <v>1961</v>
      </c>
      <c r="BAU842" s="176"/>
      <c r="BAV842" s="176">
        <f>VLOOKUP(BAS842,$A$879:$F$2731,6,FALSE)</f>
        <v>172</v>
      </c>
      <c r="BAW842" s="175" t="s">
        <v>67</v>
      </c>
      <c r="BAX842" s="10">
        <f>BAV842*1.2</f>
        <v>206.4</v>
      </c>
      <c r="BAY842" s="10"/>
      <c r="BAZ842" s="235"/>
      <c r="BBA842" s="175" t="s">
        <v>103</v>
      </c>
      <c r="BBB842" s="341" t="s">
        <v>473</v>
      </c>
      <c r="BBD842" s="176"/>
      <c r="BBE842" s="176">
        <f>VLOOKUP(BBB842,$A$879:$F$2731,6,FALSE)</f>
        <v>36</v>
      </c>
      <c r="BBF842" s="175" t="s">
        <v>67</v>
      </c>
      <c r="BBG842" s="10">
        <f>BBE842*1.2</f>
        <v>43.199999999999996</v>
      </c>
      <c r="BBH842" s="10"/>
      <c r="BBI842" s="235"/>
      <c r="BBJ842" s="175" t="s">
        <v>103</v>
      </c>
      <c r="BBK842" s="341" t="s">
        <v>1961</v>
      </c>
      <c r="BBM842" s="176"/>
      <c r="BBN842" s="176">
        <f>VLOOKUP(BBK842,$A$879:$F$2731,6,FALSE)</f>
        <v>172</v>
      </c>
      <c r="BBO842" s="175" t="s">
        <v>67</v>
      </c>
      <c r="BBP842" s="10">
        <f>BBN842*1.2</f>
        <v>206.4</v>
      </c>
      <c r="BBQ842" s="10"/>
      <c r="BBR842" s="235"/>
      <c r="BBS842" s="175" t="s">
        <v>103</v>
      </c>
      <c r="BBT842" s="347" t="s">
        <v>1380</v>
      </c>
      <c r="BBV842" s="176"/>
      <c r="BBW842" s="176">
        <f>VLOOKUP(BBT842,$A$879:$F$2731,6,FALSE)</f>
        <v>107</v>
      </c>
      <c r="BBX842" s="175" t="s">
        <v>67</v>
      </c>
      <c r="BBY842" s="10">
        <f>BBW842*1.2</f>
        <v>128.4</v>
      </c>
      <c r="BBZ842" s="10"/>
      <c r="BCA842" s="235"/>
      <c r="BCB842" s="175" t="s">
        <v>103</v>
      </c>
      <c r="BCC842" s="341" t="s">
        <v>473</v>
      </c>
      <c r="BCE842" s="176"/>
      <c r="BCF842" s="176">
        <f>VLOOKUP(BCC842,$A$879:$F$2731,6,FALSE)</f>
        <v>36</v>
      </c>
      <c r="BCG842" s="175" t="s">
        <v>67</v>
      </c>
      <c r="BCH842" s="10">
        <f>BCF842*1.2</f>
        <v>43.199999999999996</v>
      </c>
      <c r="BCI842" s="10"/>
      <c r="BCJ842" s="235"/>
      <c r="BCK842" s="175" t="s">
        <v>103</v>
      </c>
      <c r="BCL842" s="341" t="s">
        <v>2015</v>
      </c>
      <c r="BCN842" s="176"/>
      <c r="BCO842" s="176">
        <f>VLOOKUP(BCL842,$A$879:$F$2731,6,FALSE)</f>
        <v>95</v>
      </c>
      <c r="BCP842" s="175" t="s">
        <v>67</v>
      </c>
      <c r="BCQ842" s="10">
        <f>BCO842*1.2</f>
        <v>114</v>
      </c>
      <c r="BCR842" s="10"/>
      <c r="BCS842" s="235"/>
      <c r="BCT842" s="175" t="s">
        <v>103</v>
      </c>
      <c r="BCU842" s="351" t="s">
        <v>993</v>
      </c>
      <c r="BCW842" s="176"/>
      <c r="BCX842" s="176">
        <f>VLOOKUP(BCU842,$A$879:$F$2731,6,FALSE)</f>
        <v>150</v>
      </c>
      <c r="BCY842" s="175" t="s">
        <v>67</v>
      </c>
      <c r="BCZ842" s="10">
        <f>BCX842*1.2</f>
        <v>180</v>
      </c>
      <c r="BDA842" s="10"/>
      <c r="BDB842" s="235"/>
      <c r="BDC842" s="175" t="s">
        <v>103</v>
      </c>
      <c r="BDD842" s="347" t="s">
        <v>1984</v>
      </c>
      <c r="BDF842" s="176"/>
      <c r="BDG842" s="176">
        <f>VLOOKUP(BDD842,$A$879:$F$2731,6,FALSE)</f>
        <v>135</v>
      </c>
      <c r="BDH842" s="175" t="s">
        <v>67</v>
      </c>
      <c r="BDI842" s="10">
        <f>BDG842*1.2</f>
        <v>162</v>
      </c>
      <c r="BDJ842" s="10"/>
      <c r="BDK842" s="235"/>
      <c r="BDL842" s="175" t="s">
        <v>103</v>
      </c>
      <c r="BDM842" s="341" t="s">
        <v>2577</v>
      </c>
      <c r="BDO842" s="176"/>
      <c r="BDP842" s="176">
        <f>VLOOKUP(BDM842,$A$879:$F$2731,6,FALSE)</f>
        <v>101</v>
      </c>
      <c r="BDQ842" s="175" t="s">
        <v>67</v>
      </c>
      <c r="BDR842" s="10">
        <f>BDP842*1.2</f>
        <v>121.19999999999999</v>
      </c>
      <c r="BDS842" s="10"/>
      <c r="BDT842" s="235"/>
      <c r="BDU842" s="175" t="s">
        <v>103</v>
      </c>
      <c r="BDV842" s="341" t="s">
        <v>520</v>
      </c>
      <c r="BDX842" s="176"/>
      <c r="BDY842" s="176">
        <f>VLOOKUP(BDV842,$A$879:$F$2731,6,FALSE)</f>
        <v>101</v>
      </c>
      <c r="BDZ842" s="175" t="s">
        <v>67</v>
      </c>
      <c r="BEA842" s="10">
        <f>BDY842*1.2</f>
        <v>121.19999999999999</v>
      </c>
      <c r="BEB842" s="10"/>
      <c r="BEC842" s="235"/>
      <c r="BED842" s="175" t="s">
        <v>103</v>
      </c>
      <c r="BEE842" s="341" t="s">
        <v>3428</v>
      </c>
      <c r="BEG842" s="176"/>
      <c r="BEH842" s="176">
        <f>VLOOKUP(BEE842,$A$879:$F$2731,6,FALSE)</f>
        <v>2</v>
      </c>
      <c r="BEI842" s="175" t="s">
        <v>67</v>
      </c>
      <c r="BEJ842" s="10">
        <f>BEH842*1.2</f>
        <v>2.4</v>
      </c>
      <c r="BEK842" s="10"/>
      <c r="BEL842" s="235"/>
      <c r="BEM842" s="175" t="s">
        <v>103</v>
      </c>
      <c r="BEN842" s="341" t="s">
        <v>439</v>
      </c>
      <c r="BEP842" s="176"/>
      <c r="BEQ842" s="176">
        <f>VLOOKUP(BEN842,$A$879:$F$2731,6,FALSE)</f>
        <v>24</v>
      </c>
      <c r="BER842" s="175" t="s">
        <v>67</v>
      </c>
      <c r="BES842" s="10">
        <f>BEQ842*1.2</f>
        <v>28.799999999999997</v>
      </c>
      <c r="BET842" s="10"/>
      <c r="BEU842" s="235"/>
      <c r="BEV842" s="175" t="s">
        <v>103</v>
      </c>
      <c r="BEW842" s="341" t="s">
        <v>528</v>
      </c>
      <c r="BEY842" s="176"/>
      <c r="BEZ842" s="176">
        <f>VLOOKUP(BEW842,$A$879:$F$2731,6,FALSE)</f>
        <v>58</v>
      </c>
      <c r="BFA842" s="175" t="s">
        <v>67</v>
      </c>
      <c r="BFB842" s="10">
        <f>BEZ842*1.2</f>
        <v>69.599999999999994</v>
      </c>
      <c r="BFC842" s="10"/>
      <c r="BFD842" s="235"/>
      <c r="BFE842" s="175" t="s">
        <v>103</v>
      </c>
      <c r="BFF842" s="341" t="s">
        <v>856</v>
      </c>
      <c r="BFH842" s="176"/>
      <c r="BFI842" s="176">
        <f>VLOOKUP(BFF842,$A$879:$F$2731,6,FALSE)</f>
        <v>86</v>
      </c>
      <c r="BFJ842" s="175" t="s">
        <v>67</v>
      </c>
      <c r="BFK842" s="10">
        <f>BFI842*1.2</f>
        <v>103.2</v>
      </c>
      <c r="BFL842" s="10"/>
      <c r="BFM842" s="235"/>
      <c r="BFN842" s="175" t="s">
        <v>103</v>
      </c>
      <c r="BFO842" s="341" t="s">
        <v>1789</v>
      </c>
      <c r="BFQ842" s="176"/>
      <c r="BFR842" s="176">
        <f>VLOOKUP(BFO842,$A$879:$F$2731,6,FALSE)</f>
        <v>78</v>
      </c>
      <c r="BFS842" s="175" t="s">
        <v>67</v>
      </c>
      <c r="BFT842" s="10">
        <f>BFR842*1.2</f>
        <v>93.6</v>
      </c>
      <c r="BFU842" s="10"/>
      <c r="BFV842" s="235"/>
      <c r="BFW842" s="175" t="s">
        <v>103</v>
      </c>
      <c r="BFX842" s="351" t="s">
        <v>1699</v>
      </c>
      <c r="BFZ842" s="176"/>
      <c r="BGA842" s="176">
        <f>VLOOKUP(BFX842,$A$879:$F$2731,6,FALSE)</f>
        <v>13</v>
      </c>
      <c r="BGB842" s="175" t="s">
        <v>67</v>
      </c>
      <c r="BGC842" s="10">
        <f>BGA842*1.2</f>
        <v>15.6</v>
      </c>
      <c r="BGD842" s="10"/>
      <c r="BGE842" s="235"/>
      <c r="BGF842" s="175" t="s">
        <v>103</v>
      </c>
      <c r="BGG842" s="341" t="s">
        <v>615</v>
      </c>
      <c r="BGI842" s="176"/>
      <c r="BGJ842" s="176">
        <f>VLOOKUP(BGG842,$A$879:$F$2731,6,FALSE)</f>
        <v>66</v>
      </c>
      <c r="BGK842" s="175" t="s">
        <v>67</v>
      </c>
      <c r="BGL842" s="10">
        <f>BGJ842*1.2</f>
        <v>79.2</v>
      </c>
      <c r="BGM842" s="10"/>
      <c r="BGN842" s="235"/>
      <c r="BGO842" s="175" t="s">
        <v>103</v>
      </c>
      <c r="BGP842" s="351" t="s">
        <v>993</v>
      </c>
      <c r="BGR842" s="176"/>
      <c r="BGS842" s="176">
        <f>VLOOKUP(BGP842,$A$879:$F$2731,6,FALSE)</f>
        <v>150</v>
      </c>
      <c r="BGT842" s="175" t="s">
        <v>67</v>
      </c>
      <c r="BGU842" s="10">
        <f>BGS842*1.2</f>
        <v>180</v>
      </c>
      <c r="BGV842" s="10"/>
      <c r="BGW842" s="235"/>
      <c r="BGX842" s="175" t="s">
        <v>103</v>
      </c>
      <c r="BGY842" s="341" t="s">
        <v>3428</v>
      </c>
      <c r="BHA842" s="176"/>
      <c r="BHB842" s="176">
        <f>VLOOKUP(BGY842,$A$879:$F$2731,6,FALSE)</f>
        <v>2</v>
      </c>
      <c r="BHC842" s="175" t="s">
        <v>67</v>
      </c>
      <c r="BHD842" s="10">
        <f>BHB842*1.2</f>
        <v>2.4</v>
      </c>
      <c r="BHE842" s="10"/>
    </row>
    <row r="843" spans="1:1565" s="14" customFormat="1" ht="15">
      <c r="A843" s="175" t="s">
        <v>104</v>
      </c>
      <c r="B843" s="343" t="s">
        <v>725</v>
      </c>
      <c r="D843" s="176"/>
      <c r="E843" s="176">
        <f>VLOOKUP(B843,$A$879:$F$2731,6,FALSE)</f>
        <v>153</v>
      </c>
      <c r="F843" s="175" t="s">
        <v>69</v>
      </c>
      <c r="G843" s="10">
        <f>E843*1.1</f>
        <v>168.3</v>
      </c>
      <c r="H843" s="10"/>
      <c r="I843" s="229"/>
      <c r="J843" s="175" t="s">
        <v>104</v>
      </c>
      <c r="K843" s="341" t="s">
        <v>852</v>
      </c>
      <c r="M843" s="176"/>
      <c r="N843" s="176">
        <f>VLOOKUP(K843,$A$879:$F$2731,6,FALSE)</f>
        <v>197</v>
      </c>
      <c r="O843" s="175" t="s">
        <v>69</v>
      </c>
      <c r="P843" s="10">
        <f>N843*1.1</f>
        <v>216.70000000000002</v>
      </c>
      <c r="Q843" s="10"/>
      <c r="R843" s="229"/>
      <c r="S843" s="175" t="s">
        <v>104</v>
      </c>
      <c r="T843" s="341" t="s">
        <v>2015</v>
      </c>
      <c r="V843" s="176"/>
      <c r="W843" s="176">
        <f>VLOOKUP(T843,$A$879:$F$2731,6,FALSE)</f>
        <v>95</v>
      </c>
      <c r="X843" s="175" t="s">
        <v>69</v>
      </c>
      <c r="Y843" s="10">
        <f>W843*1.1</f>
        <v>104.50000000000001</v>
      </c>
      <c r="Z843" s="10"/>
      <c r="AA843" s="229"/>
      <c r="AB843" s="175" t="s">
        <v>104</v>
      </c>
      <c r="AC843" s="341" t="s">
        <v>470</v>
      </c>
      <c r="AE843" s="176"/>
      <c r="AF843" s="176">
        <f>VLOOKUP(AC843,$A$879:$F$2731,6,FALSE)</f>
        <v>23</v>
      </c>
      <c r="AG843" s="175" t="s">
        <v>69</v>
      </c>
      <c r="AH843" s="10">
        <f>AF843*1.1</f>
        <v>25.3</v>
      </c>
      <c r="AI843" s="10"/>
      <c r="AJ843" s="229"/>
      <c r="AK843" s="175" t="s">
        <v>104</v>
      </c>
      <c r="AL843" s="341" t="s">
        <v>1984</v>
      </c>
      <c r="AN843" s="176"/>
      <c r="AO843" s="176">
        <f>VLOOKUP(AL843,$A$879:$F$2731,6,FALSE)</f>
        <v>135</v>
      </c>
      <c r="AP843" s="175" t="s">
        <v>69</v>
      </c>
      <c r="AQ843" s="10">
        <f>AO843*1.1</f>
        <v>148.5</v>
      </c>
      <c r="AR843" s="10"/>
      <c r="AS843" s="229"/>
      <c r="AT843" s="175" t="s">
        <v>104</v>
      </c>
      <c r="AU843" s="341" t="s">
        <v>2117</v>
      </c>
      <c r="AW843" s="176"/>
      <c r="AX843" s="176">
        <f>VLOOKUP(AU843,$A$879:$F$2731,6,FALSE)</f>
        <v>401</v>
      </c>
      <c r="AY843" s="175" t="s">
        <v>69</v>
      </c>
      <c r="AZ843" s="10">
        <f>AX843*1.1</f>
        <v>441.1</v>
      </c>
      <c r="BA843" s="10"/>
      <c r="BB843" s="229"/>
      <c r="BC843" s="175" t="s">
        <v>104</v>
      </c>
      <c r="BD843" s="341" t="s">
        <v>2015</v>
      </c>
      <c r="BF843" s="176"/>
      <c r="BG843" s="176">
        <f>VLOOKUP(BD843,$A$879:$F$2731,6,FALSE)</f>
        <v>95</v>
      </c>
      <c r="BH843" s="175" t="s">
        <v>69</v>
      </c>
      <c r="BI843" s="10">
        <f>BG843*1.1</f>
        <v>104.50000000000001</v>
      </c>
      <c r="BJ843" s="10"/>
      <c r="BK843" s="229"/>
      <c r="BL843" s="175" t="s">
        <v>104</v>
      </c>
      <c r="BM843" s="341" t="s">
        <v>2122</v>
      </c>
      <c r="BO843" s="176"/>
      <c r="BP843" s="176">
        <f>VLOOKUP(BM843,$A$879:$F$2731,6,FALSE)</f>
        <v>94</v>
      </c>
      <c r="BQ843" s="175" t="s">
        <v>69</v>
      </c>
      <c r="BR843" s="10">
        <f>BP843*1.1</f>
        <v>103.4</v>
      </c>
      <c r="BS843" s="10"/>
      <c r="BT843" s="229"/>
      <c r="BU843" s="175" t="s">
        <v>104</v>
      </c>
      <c r="BV843" s="341" t="s">
        <v>3091</v>
      </c>
      <c r="BX843" s="176"/>
      <c r="BY843" s="176">
        <f>VLOOKUP(BV843,$A$879:$F$2731,6,FALSE)</f>
        <v>178</v>
      </c>
      <c r="BZ843" s="175" t="s">
        <v>69</v>
      </c>
      <c r="CA843" s="10">
        <f>BY843*1.1</f>
        <v>195.8</v>
      </c>
      <c r="CB843" s="10"/>
      <c r="CC843" s="229"/>
      <c r="CD843" s="175" t="s">
        <v>104</v>
      </c>
      <c r="CE843" s="341" t="s">
        <v>1716</v>
      </c>
      <c r="CG843" s="176"/>
      <c r="CH843" s="176">
        <f>VLOOKUP(CE843,$A$879:$F$2731,6,FALSE)</f>
        <v>61</v>
      </c>
      <c r="CI843" s="175" t="s">
        <v>69</v>
      </c>
      <c r="CJ843" s="10">
        <f>CH843*1.1</f>
        <v>67.100000000000009</v>
      </c>
      <c r="CK843" s="10"/>
      <c r="CL843" s="229"/>
      <c r="CM843" s="175" t="s">
        <v>104</v>
      </c>
      <c r="CN843" s="341" t="s">
        <v>1716</v>
      </c>
      <c r="CP843" s="176"/>
      <c r="CQ843" s="176">
        <f>VLOOKUP(CN843,$A$879:$F$2731,6,FALSE)</f>
        <v>61</v>
      </c>
      <c r="CR843" s="175" t="s">
        <v>69</v>
      </c>
      <c r="CS843" s="10">
        <f>CQ843*1.1</f>
        <v>67.100000000000009</v>
      </c>
      <c r="CT843" s="10"/>
      <c r="CU843" s="229"/>
      <c r="CV843" s="175" t="s">
        <v>104</v>
      </c>
      <c r="CW843" s="341" t="s">
        <v>993</v>
      </c>
      <c r="CY843" s="176"/>
      <c r="CZ843" s="176">
        <f>VLOOKUP(CW843,$A$879:$F$2731,6,FALSE)</f>
        <v>150</v>
      </c>
      <c r="DA843" s="175" t="s">
        <v>69</v>
      </c>
      <c r="DB843" s="10">
        <f>CZ843*1.1</f>
        <v>165</v>
      </c>
      <c r="DC843" s="10"/>
      <c r="DD843" s="229"/>
      <c r="DE843" s="175" t="s">
        <v>104</v>
      </c>
      <c r="DF843" s="341" t="s">
        <v>423</v>
      </c>
      <c r="DH843" s="176"/>
      <c r="DI843" s="176">
        <f>VLOOKUP(DF843,$A$879:$F$2731,6,FALSE)</f>
        <v>157</v>
      </c>
      <c r="DJ843" s="175" t="s">
        <v>69</v>
      </c>
      <c r="DK843" s="10">
        <f>DI843*1.1</f>
        <v>172.70000000000002</v>
      </c>
      <c r="DL843" s="10"/>
      <c r="DM843" s="229"/>
      <c r="DN843" s="175" t="s">
        <v>104</v>
      </c>
      <c r="DO843" s="341" t="s">
        <v>856</v>
      </c>
      <c r="DQ843" s="176"/>
      <c r="DR843" s="176">
        <f>VLOOKUP(DO843,$A$879:$F$2731,6,FALSE)</f>
        <v>86</v>
      </c>
      <c r="DS843" s="175" t="s">
        <v>69</v>
      </c>
      <c r="DT843" s="10">
        <f>DR843*1.1</f>
        <v>94.600000000000009</v>
      </c>
      <c r="DU843" s="10"/>
      <c r="DV843" s="229"/>
      <c r="DW843" s="175" t="s">
        <v>104</v>
      </c>
      <c r="DX843" s="341" t="s">
        <v>3428</v>
      </c>
      <c r="DZ843" s="176"/>
      <c r="EA843" s="176">
        <f>VLOOKUP(DX843,$A$879:$F$2731,6,FALSE)</f>
        <v>2</v>
      </c>
      <c r="EB843" s="175" t="s">
        <v>69</v>
      </c>
      <c r="EC843" s="10">
        <f>EA843*1.1</f>
        <v>2.2000000000000002</v>
      </c>
      <c r="ED843" s="10"/>
      <c r="EE843" s="229"/>
      <c r="EF843" s="175" t="s">
        <v>104</v>
      </c>
      <c r="EG843" s="341" t="s">
        <v>856</v>
      </c>
      <c r="EI843" s="176"/>
      <c r="EJ843" s="176">
        <f>VLOOKUP(EG843,$A$879:$F$2731,6,FALSE)</f>
        <v>86</v>
      </c>
      <c r="EK843" s="175" t="s">
        <v>69</v>
      </c>
      <c r="EL843" s="10">
        <f>EJ843*1.1</f>
        <v>94.600000000000009</v>
      </c>
      <c r="EM843" s="10"/>
      <c r="EN843" s="229"/>
      <c r="EO843" s="175" t="s">
        <v>104</v>
      </c>
      <c r="EP843" s="341" t="s">
        <v>2577</v>
      </c>
      <c r="ER843" s="176"/>
      <c r="ES843" s="176">
        <f>VLOOKUP(EP843,$A$879:$F$2731,6,FALSE)</f>
        <v>101</v>
      </c>
      <c r="ET843" s="175" t="s">
        <v>69</v>
      </c>
      <c r="EU843" s="10">
        <f>ES843*1.1</f>
        <v>111.10000000000001</v>
      </c>
      <c r="EV843" s="10"/>
      <c r="EW843" s="229"/>
      <c r="EX843" s="175" t="s">
        <v>104</v>
      </c>
      <c r="EY843" s="341" t="s">
        <v>1984</v>
      </c>
      <c r="FA843" s="176"/>
      <c r="FB843" s="176">
        <f>VLOOKUP(EY843,$A$879:$F$2731,6,FALSE)</f>
        <v>135</v>
      </c>
      <c r="FC843" s="175" t="s">
        <v>69</v>
      </c>
      <c r="FD843" s="10">
        <f>FB843*1.1</f>
        <v>148.5</v>
      </c>
      <c r="FE843" s="10"/>
      <c r="FF843" s="229"/>
      <c r="FG843" s="175" t="s">
        <v>104</v>
      </c>
      <c r="FH843" s="341" t="s">
        <v>2577</v>
      </c>
      <c r="FJ843" s="176"/>
      <c r="FK843" s="176">
        <f>VLOOKUP(FH843,$A$879:$F$2731,6,FALSE)</f>
        <v>101</v>
      </c>
      <c r="FL843" s="175" t="s">
        <v>69</v>
      </c>
      <c r="FM843" s="10">
        <f>FK843*1.1</f>
        <v>111.10000000000001</v>
      </c>
      <c r="FN843" s="10"/>
      <c r="FO843" s="229"/>
      <c r="FP843" s="175" t="s">
        <v>104</v>
      </c>
      <c r="FQ843" s="341" t="s">
        <v>3428</v>
      </c>
      <c r="FS843" s="176"/>
      <c r="FT843" s="176">
        <f>VLOOKUP(FQ843,$A$879:$F$2731,6,FALSE)</f>
        <v>2</v>
      </c>
      <c r="FU843" s="175" t="s">
        <v>69</v>
      </c>
      <c r="FV843" s="10">
        <f>FT843*1.1</f>
        <v>2.2000000000000002</v>
      </c>
      <c r="FW843" s="10"/>
      <c r="FX843" s="229"/>
      <c r="FY843" s="175" t="s">
        <v>104</v>
      </c>
      <c r="FZ843" s="349" t="s">
        <v>183</v>
      </c>
      <c r="GB843" s="176"/>
      <c r="GC843" s="176" t="e">
        <f>VLOOKUP(FZ843,$A$879:$F$2731,6,FALSE)</f>
        <v>#N/A</v>
      </c>
      <c r="GD843" s="175" t="s">
        <v>69</v>
      </c>
      <c r="GE843" s="10" t="e">
        <f>GC843*1.1</f>
        <v>#N/A</v>
      </c>
      <c r="GF843" s="10"/>
      <c r="GG843" s="229"/>
      <c r="GH843" s="175" t="s">
        <v>104</v>
      </c>
      <c r="GI843" s="341" t="s">
        <v>423</v>
      </c>
      <c r="GK843" s="176"/>
      <c r="GL843" s="176">
        <f>VLOOKUP(GI843,$A$879:$F$2731,6,FALSE)</f>
        <v>157</v>
      </c>
      <c r="GM843" s="175" t="s">
        <v>69</v>
      </c>
      <c r="GN843" s="10">
        <f>GL843*1.1</f>
        <v>172.70000000000002</v>
      </c>
      <c r="GO843" s="10"/>
      <c r="GP843" s="229"/>
      <c r="GQ843" s="175" t="s">
        <v>104</v>
      </c>
      <c r="GR843" s="341" t="s">
        <v>1003</v>
      </c>
      <c r="GT843" s="176"/>
      <c r="GU843" s="176">
        <f>VLOOKUP(GR843,$A$879:$F$2731,6,FALSE)</f>
        <v>293</v>
      </c>
      <c r="GV843" s="175" t="s">
        <v>69</v>
      </c>
      <c r="GW843" s="10">
        <f>GU843*1.1</f>
        <v>322.3</v>
      </c>
      <c r="GX843" s="10"/>
      <c r="GY843" s="229"/>
      <c r="GZ843" s="175" t="s">
        <v>104</v>
      </c>
      <c r="HA843" s="341" t="s">
        <v>1789</v>
      </c>
      <c r="HC843" s="176"/>
      <c r="HD843" s="176">
        <f>VLOOKUP(HA843,$A$879:$F$2731,6,FALSE)</f>
        <v>78</v>
      </c>
      <c r="HE843" s="175" t="s">
        <v>69</v>
      </c>
      <c r="HF843" s="10">
        <f>HD843*1.1</f>
        <v>85.800000000000011</v>
      </c>
      <c r="HG843" s="10"/>
      <c r="HH843" s="229"/>
      <c r="HI843" s="175" t="s">
        <v>104</v>
      </c>
      <c r="HJ843" s="341" t="s">
        <v>1707</v>
      </c>
      <c r="HL843" s="176"/>
      <c r="HM843" s="176">
        <f>VLOOKUP(HJ843,$A$879:$F$2731,6,FALSE)</f>
        <v>55</v>
      </c>
      <c r="HN843" s="175" t="s">
        <v>69</v>
      </c>
      <c r="HO843" s="10">
        <f>HM843*1.1</f>
        <v>60.500000000000007</v>
      </c>
      <c r="HP843" s="10"/>
      <c r="HQ843" s="229"/>
      <c r="HR843" s="175" t="s">
        <v>104</v>
      </c>
      <c r="HS843" s="341" t="s">
        <v>3428</v>
      </c>
      <c r="HU843" s="176"/>
      <c r="HV843" s="176">
        <f>VLOOKUP(HS843,$A$879:$F$2731,6,FALSE)</f>
        <v>2</v>
      </c>
      <c r="HW843" s="175" t="s">
        <v>69</v>
      </c>
      <c r="HX843" s="10">
        <f>HV843*1.1</f>
        <v>2.2000000000000002</v>
      </c>
      <c r="HY843" s="10"/>
      <c r="HZ843" s="229"/>
      <c r="IA843" s="175" t="s">
        <v>104</v>
      </c>
      <c r="IB843" s="341" t="s">
        <v>2015</v>
      </c>
      <c r="ID843" s="176"/>
      <c r="IE843" s="176">
        <f>VLOOKUP(IB843,$A$879:$F$2731,6,FALSE)</f>
        <v>95</v>
      </c>
      <c r="IF843" s="175" t="s">
        <v>69</v>
      </c>
      <c r="IG843" s="10">
        <f>IE843*1.1</f>
        <v>104.50000000000001</v>
      </c>
      <c r="IH843" s="10"/>
      <c r="II843" s="229"/>
      <c r="IJ843" s="175" t="s">
        <v>104</v>
      </c>
      <c r="IK843" s="341" t="s">
        <v>473</v>
      </c>
      <c r="IM843" s="176"/>
      <c r="IN843" s="176">
        <f>VLOOKUP(IK843,$A$879:$F$2731,6,FALSE)</f>
        <v>36</v>
      </c>
      <c r="IO843" s="175" t="s">
        <v>69</v>
      </c>
      <c r="IP843" s="10">
        <f>IN843*1.1</f>
        <v>39.6</v>
      </c>
      <c r="IQ843" s="10"/>
      <c r="IR843" s="229"/>
      <c r="IS843" s="175" t="s">
        <v>104</v>
      </c>
      <c r="IT843" s="341" t="s">
        <v>856</v>
      </c>
      <c r="IV843" s="176"/>
      <c r="IW843" s="176">
        <f>VLOOKUP(IT843,$A$879:$F$2731,6,FALSE)</f>
        <v>86</v>
      </c>
      <c r="IX843" s="175" t="s">
        <v>69</v>
      </c>
      <c r="IY843" s="10">
        <f>IW843*1.1</f>
        <v>94.600000000000009</v>
      </c>
      <c r="IZ843" s="10"/>
      <c r="JA843" s="229"/>
      <c r="JB843" s="175" t="s">
        <v>104</v>
      </c>
      <c r="JC843" s="341" t="s">
        <v>993</v>
      </c>
      <c r="JE843" s="176"/>
      <c r="JF843" s="176">
        <f>VLOOKUP(JC843,$A$879:$F$2731,6,FALSE)</f>
        <v>150</v>
      </c>
      <c r="JG843" s="175" t="s">
        <v>69</v>
      </c>
      <c r="JH843" s="10">
        <f>JF843*1.1</f>
        <v>165</v>
      </c>
      <c r="JI843" s="10"/>
      <c r="JJ843" s="229"/>
      <c r="JK843" s="175" t="s">
        <v>104</v>
      </c>
      <c r="JL843" s="341" t="s">
        <v>3091</v>
      </c>
      <c r="JN843" s="176"/>
      <c r="JO843" s="176">
        <f>VLOOKUP(JL843,$A$879:$F$2731,6,FALSE)</f>
        <v>178</v>
      </c>
      <c r="JP843" s="175" t="s">
        <v>69</v>
      </c>
      <c r="JQ843" s="10">
        <f>JO843*1.1</f>
        <v>195.8</v>
      </c>
      <c r="JR843" s="10"/>
      <c r="JS843" s="229"/>
      <c r="JT843" s="175" t="s">
        <v>104</v>
      </c>
      <c r="JU843" s="341" t="s">
        <v>615</v>
      </c>
      <c r="JW843" s="176"/>
      <c r="JX843" s="176">
        <f>VLOOKUP(JU843,$A$879:$F$2731,6,FALSE)</f>
        <v>66</v>
      </c>
      <c r="JY843" s="175" t="s">
        <v>69</v>
      </c>
      <c r="JZ843" s="10">
        <f>JX843*1.1</f>
        <v>72.600000000000009</v>
      </c>
      <c r="KA843" s="10"/>
      <c r="KB843" s="229"/>
      <c r="KC843" s="175" t="s">
        <v>104</v>
      </c>
      <c r="KD843" s="349" t="s">
        <v>183</v>
      </c>
      <c r="KF843" s="176"/>
      <c r="KG843" s="176" t="e">
        <f>VLOOKUP(KD843,$A$879:$F$2731,6,FALSE)</f>
        <v>#N/A</v>
      </c>
      <c r="KH843" s="175" t="s">
        <v>69</v>
      </c>
      <c r="KI843" s="10" t="e">
        <f>KG843*1.1</f>
        <v>#N/A</v>
      </c>
      <c r="KJ843" s="10"/>
      <c r="KK843" s="229"/>
      <c r="KL843" s="175" t="s">
        <v>104</v>
      </c>
      <c r="KM843" s="341" t="s">
        <v>2015</v>
      </c>
      <c r="KO843" s="176"/>
      <c r="KP843" s="176">
        <f>VLOOKUP(KM843,$A$879:$F$2731,6,FALSE)</f>
        <v>95</v>
      </c>
      <c r="KQ843" s="175" t="s">
        <v>69</v>
      </c>
      <c r="KR843" s="10">
        <f>KP843*1.1</f>
        <v>104.50000000000001</v>
      </c>
      <c r="KS843" s="10"/>
      <c r="KT843" s="229"/>
      <c r="KU843" s="175" t="s">
        <v>104</v>
      </c>
      <c r="KV843" s="341" t="s">
        <v>473</v>
      </c>
      <c r="KX843" s="176"/>
      <c r="KY843" s="176">
        <f>VLOOKUP(KV843,$A$879:$F$2731,6,FALSE)</f>
        <v>36</v>
      </c>
      <c r="KZ843" s="175" t="s">
        <v>69</v>
      </c>
      <c r="LA843" s="10">
        <f>KY843*1.1</f>
        <v>39.6</v>
      </c>
      <c r="LB843" s="10"/>
      <c r="LC843" s="229"/>
      <c r="LD843" s="175" t="s">
        <v>104</v>
      </c>
      <c r="LE843" s="349" t="s">
        <v>183</v>
      </c>
      <c r="LG843" s="176"/>
      <c r="LH843" s="176" t="e">
        <f>VLOOKUP(LE843,$A$879:$F$2731,6,FALSE)</f>
        <v>#N/A</v>
      </c>
      <c r="LI843" s="175" t="s">
        <v>69</v>
      </c>
      <c r="LJ843" s="10" t="e">
        <f>LH843*1.1</f>
        <v>#N/A</v>
      </c>
      <c r="LK843" s="10"/>
      <c r="LL843" s="229"/>
      <c r="LM843" s="175" t="s">
        <v>104</v>
      </c>
      <c r="LN843" s="341" t="s">
        <v>470</v>
      </c>
      <c r="LP843" s="176"/>
      <c r="LQ843" s="176">
        <f>VLOOKUP(LN843,$A$879:$F$2731,6,FALSE)</f>
        <v>23</v>
      </c>
      <c r="LR843" s="175" t="s">
        <v>69</v>
      </c>
      <c r="LS843" s="10">
        <f>LQ843*1.1</f>
        <v>25.3</v>
      </c>
      <c r="LT843" s="10"/>
      <c r="LU843" s="229"/>
      <c r="LV843" s="175" t="s">
        <v>104</v>
      </c>
      <c r="LW843" s="341" t="s">
        <v>520</v>
      </c>
      <c r="LY843" s="176"/>
      <c r="LZ843" s="176">
        <f>VLOOKUP(LW843,$A$879:$F$2731,6,FALSE)</f>
        <v>101</v>
      </c>
      <c r="MA843" s="175" t="s">
        <v>69</v>
      </c>
      <c r="MB843" s="10">
        <f>LZ843*1.1</f>
        <v>111.10000000000001</v>
      </c>
      <c r="MC843" s="10"/>
      <c r="MD843" s="229"/>
      <c r="ME843" s="175" t="s">
        <v>104</v>
      </c>
      <c r="MF843" s="341" t="s">
        <v>1716</v>
      </c>
      <c r="MH843" s="176"/>
      <c r="MI843" s="176">
        <f>VLOOKUP(MF843,$A$879:$F$2731,6,FALSE)</f>
        <v>61</v>
      </c>
      <c r="MJ843" s="175" t="s">
        <v>69</v>
      </c>
      <c r="MK843" s="10">
        <f>MI843*1.1</f>
        <v>67.100000000000009</v>
      </c>
      <c r="ML843" s="10"/>
      <c r="MM843" s="229"/>
      <c r="MN843" s="175" t="s">
        <v>104</v>
      </c>
      <c r="MO843" s="349" t="s">
        <v>183</v>
      </c>
      <c r="MQ843" s="176"/>
      <c r="MR843" s="176" t="e">
        <f>VLOOKUP(MO843,$A$879:$F$2731,6,FALSE)</f>
        <v>#N/A</v>
      </c>
      <c r="MS843" s="175" t="s">
        <v>69</v>
      </c>
      <c r="MT843" s="10" t="e">
        <f>MR843*1.1</f>
        <v>#N/A</v>
      </c>
      <c r="MU843" s="10"/>
      <c r="MV843" s="229"/>
      <c r="MW843" s="175" t="s">
        <v>104</v>
      </c>
      <c r="MX843" s="341" t="s">
        <v>470</v>
      </c>
      <c r="MZ843" s="176"/>
      <c r="NA843" s="176">
        <f>VLOOKUP(MX843,$A$879:$F$2731,6,FALSE)</f>
        <v>23</v>
      </c>
      <c r="NB843" s="175" t="s">
        <v>69</v>
      </c>
      <c r="NC843" s="10">
        <f>NA843*1.1</f>
        <v>25.3</v>
      </c>
      <c r="ND843" s="10"/>
      <c r="NE843" s="229"/>
      <c r="NF843" s="175" t="s">
        <v>104</v>
      </c>
      <c r="NG843" s="341" t="s">
        <v>1961</v>
      </c>
      <c r="NI843" s="176"/>
      <c r="NJ843" s="176">
        <f>VLOOKUP(NG843,$A$879:$F$2731,6,FALSE)</f>
        <v>172</v>
      </c>
      <c r="NK843" s="175" t="s">
        <v>69</v>
      </c>
      <c r="NL843" s="10">
        <f>NJ843*1.1</f>
        <v>189.20000000000002</v>
      </c>
      <c r="NM843" s="10"/>
      <c r="NN843" s="229"/>
      <c r="NO843" s="175" t="s">
        <v>104</v>
      </c>
      <c r="NP843" s="341" t="s">
        <v>536</v>
      </c>
      <c r="NR843" s="176"/>
      <c r="NS843" s="176">
        <f>VLOOKUP(NP843,$A$879:$F$2731,6,FALSE)</f>
        <v>197</v>
      </c>
      <c r="NT843" s="175" t="s">
        <v>69</v>
      </c>
      <c r="NU843" s="10">
        <f>NS843*1.1</f>
        <v>216.70000000000002</v>
      </c>
      <c r="NV843" s="10"/>
      <c r="NW843" s="229"/>
      <c r="NX843" s="175" t="s">
        <v>104</v>
      </c>
      <c r="NY843" s="341" t="s">
        <v>2122</v>
      </c>
      <c r="OA843" s="176"/>
      <c r="OB843" s="176">
        <f>VLOOKUP(NY843,$A$879:$F$2731,6,FALSE)</f>
        <v>94</v>
      </c>
      <c r="OC843" s="175" t="s">
        <v>69</v>
      </c>
      <c r="OD843" s="10">
        <f>OB843*1.1</f>
        <v>103.4</v>
      </c>
      <c r="OE843" s="10"/>
      <c r="OF843" s="229"/>
      <c r="OG843" s="175" t="s">
        <v>104</v>
      </c>
      <c r="OH843" s="341" t="s">
        <v>441</v>
      </c>
      <c r="OJ843" s="176"/>
      <c r="OK843" s="176">
        <f>VLOOKUP(OH843,$A$879:$F$2731,6,FALSE)</f>
        <v>156</v>
      </c>
      <c r="OL843" s="175" t="s">
        <v>69</v>
      </c>
      <c r="OM843" s="10">
        <f>OK843*1.1</f>
        <v>171.60000000000002</v>
      </c>
      <c r="ON843" s="10"/>
      <c r="OO843" s="229"/>
      <c r="OP843" s="175" t="s">
        <v>104</v>
      </c>
      <c r="OQ843" s="341" t="s">
        <v>583</v>
      </c>
      <c r="OS843" s="176"/>
      <c r="OT843" s="176">
        <f>VLOOKUP(OQ843,$A$879:$F$2731,6,FALSE)</f>
        <v>134</v>
      </c>
      <c r="OU843" s="175" t="s">
        <v>69</v>
      </c>
      <c r="OV843" s="10">
        <f>OT843*1.1</f>
        <v>147.4</v>
      </c>
      <c r="OW843" s="10"/>
      <c r="OX843" s="229"/>
      <c r="OY843" s="175" t="s">
        <v>104</v>
      </c>
      <c r="OZ843" s="351" t="s">
        <v>846</v>
      </c>
      <c r="PB843" s="176"/>
      <c r="PC843" s="176">
        <f>VLOOKUP(OZ843,$A$879:$F$2731,6,FALSE)</f>
        <v>208</v>
      </c>
      <c r="PD843" s="175" t="s">
        <v>69</v>
      </c>
      <c r="PE843" s="10">
        <f>PC843*1.1</f>
        <v>228.8</v>
      </c>
      <c r="PF843" s="10"/>
      <c r="PG843" s="229"/>
      <c r="PH843" s="175" t="s">
        <v>104</v>
      </c>
      <c r="PI843" s="341" t="s">
        <v>3428</v>
      </c>
      <c r="PK843" s="176"/>
      <c r="PL843" s="176">
        <f>VLOOKUP(PI843,$A$879:$F$2731,6,FALSE)</f>
        <v>2</v>
      </c>
      <c r="PM843" s="175" t="s">
        <v>69</v>
      </c>
      <c r="PN843" s="10">
        <f>PL843*1.1</f>
        <v>2.2000000000000002</v>
      </c>
      <c r="PO843" s="10"/>
      <c r="PP843" s="229"/>
      <c r="PQ843" s="175" t="s">
        <v>104</v>
      </c>
      <c r="PR843" s="341" t="s">
        <v>856</v>
      </c>
      <c r="PT843" s="176"/>
      <c r="PU843" s="176">
        <f>VLOOKUP(PR843,$A$879:$F$2731,6,FALSE)</f>
        <v>86</v>
      </c>
      <c r="PV843" s="175" t="s">
        <v>69</v>
      </c>
      <c r="PW843" s="10">
        <f>PU843*1.1</f>
        <v>94.600000000000009</v>
      </c>
      <c r="PX843" s="10"/>
      <c r="PY843" s="229"/>
      <c r="PZ843" s="175" t="s">
        <v>104</v>
      </c>
      <c r="QA843" s="343" t="s">
        <v>1003</v>
      </c>
      <c r="QC843" s="176"/>
      <c r="QD843" s="176">
        <f>VLOOKUP(QA843,$A$879:$F$2731,6,FALSE)</f>
        <v>293</v>
      </c>
      <c r="QE843" s="175" t="s">
        <v>69</v>
      </c>
      <c r="QF843" s="10">
        <f>QD843*1.1</f>
        <v>322.3</v>
      </c>
      <c r="QG843" s="10"/>
      <c r="QH843" s="229"/>
      <c r="QI843" s="175" t="s">
        <v>104</v>
      </c>
      <c r="QJ843" s="349" t="s">
        <v>183</v>
      </c>
      <c r="QL843" s="176"/>
      <c r="QM843" s="176" t="e">
        <f>VLOOKUP(QJ843,$A$879:$F$2731,6,FALSE)</f>
        <v>#N/A</v>
      </c>
      <c r="QN843" s="175" t="s">
        <v>69</v>
      </c>
      <c r="QO843" s="10" t="e">
        <f>QM843*1.1</f>
        <v>#N/A</v>
      </c>
      <c r="QP843" s="10"/>
      <c r="QQ843" s="229"/>
      <c r="QR843" s="175" t="s">
        <v>104</v>
      </c>
      <c r="QS843" s="341" t="s">
        <v>960</v>
      </c>
      <c r="QU843" s="176"/>
      <c r="QV843" s="176">
        <f>VLOOKUP(QS843,$A$879:$F$2731,6,FALSE)</f>
        <v>181</v>
      </c>
      <c r="QW843" s="175" t="s">
        <v>69</v>
      </c>
      <c r="QX843" s="10">
        <f>QV843*1.1</f>
        <v>199.10000000000002</v>
      </c>
      <c r="QY843" s="10"/>
      <c r="QZ843" s="229"/>
      <c r="RA843" s="175" t="s">
        <v>104</v>
      </c>
      <c r="RB843" s="341" t="s">
        <v>852</v>
      </c>
      <c r="RD843" s="176"/>
      <c r="RE843" s="176">
        <f>VLOOKUP(RB843,$A$879:$F$2731,6,FALSE)</f>
        <v>197</v>
      </c>
      <c r="RF843" s="175" t="s">
        <v>69</v>
      </c>
      <c r="RG843" s="10">
        <f>RE843*1.1</f>
        <v>216.70000000000002</v>
      </c>
      <c r="RH843" s="10"/>
      <c r="RI843" s="229"/>
      <c r="RJ843" s="175" t="s">
        <v>104</v>
      </c>
      <c r="RK843" s="341" t="s">
        <v>1041</v>
      </c>
      <c r="RM843" s="176"/>
      <c r="RN843" s="176">
        <f>VLOOKUP(RK843,$A$879:$F$2731,6,FALSE)</f>
        <v>320</v>
      </c>
      <c r="RO843" s="175" t="s">
        <v>69</v>
      </c>
      <c r="RP843" s="10">
        <f>RN843*1.1</f>
        <v>352</v>
      </c>
      <c r="RQ843" s="10"/>
      <c r="RR843" s="229"/>
      <c r="RS843" s="175" t="s">
        <v>104</v>
      </c>
      <c r="RT843" s="349" t="s">
        <v>183</v>
      </c>
      <c r="RV843" s="176"/>
      <c r="RW843" s="176" t="e">
        <f>VLOOKUP(RT843,$A$879:$F$2731,6,FALSE)</f>
        <v>#N/A</v>
      </c>
      <c r="RX843" s="175" t="s">
        <v>69</v>
      </c>
      <c r="RY843" s="10" t="e">
        <f>RW843*1.1</f>
        <v>#N/A</v>
      </c>
      <c r="RZ843" s="10"/>
      <c r="SA843" s="235"/>
      <c r="SB843" s="175" t="s">
        <v>104</v>
      </c>
      <c r="SC843" s="341" t="s">
        <v>1989</v>
      </c>
      <c r="SE843" s="176"/>
      <c r="SF843" s="176">
        <f>VLOOKUP(SC843,$A$879:$F$2731,6,FALSE)</f>
        <v>25</v>
      </c>
      <c r="SG843" s="175" t="s">
        <v>69</v>
      </c>
      <c r="SH843" s="10">
        <f>SF843*1.1</f>
        <v>27.500000000000004</v>
      </c>
      <c r="SI843" s="10"/>
      <c r="SJ843" s="235"/>
      <c r="SK843" s="175" t="s">
        <v>104</v>
      </c>
      <c r="SL843" s="341" t="s">
        <v>512</v>
      </c>
      <c r="SN843" s="176"/>
      <c r="SO843" s="176">
        <f>VLOOKUP(SL843,$A$879:$F$2731,6,FALSE)</f>
        <v>28</v>
      </c>
      <c r="SP843" s="175" t="s">
        <v>69</v>
      </c>
      <c r="SQ843" s="10">
        <f>SO843*1.1</f>
        <v>30.800000000000004</v>
      </c>
      <c r="SR843" s="10"/>
      <c r="SS843" s="235"/>
      <c r="ST843" s="175" t="s">
        <v>104</v>
      </c>
      <c r="SU843" s="341" t="s">
        <v>470</v>
      </c>
      <c r="SW843" s="176"/>
      <c r="SX843" s="176">
        <f>VLOOKUP(SU843,$A$879:$F$2731,6,FALSE)</f>
        <v>23</v>
      </c>
      <c r="SY843" s="175" t="s">
        <v>69</v>
      </c>
      <c r="SZ843" s="10">
        <f>SX843*1.1</f>
        <v>25.3</v>
      </c>
      <c r="TA843" s="10"/>
      <c r="TB843" s="235"/>
      <c r="TC843" s="175" t="s">
        <v>104</v>
      </c>
      <c r="TD843" s="349" t="s">
        <v>183</v>
      </c>
      <c r="TF843" s="176"/>
      <c r="TG843" s="176" t="e">
        <f>VLOOKUP(TD843,$A$879:$F$2731,6,FALSE)</f>
        <v>#N/A</v>
      </c>
      <c r="TH843" s="175" t="s">
        <v>69</v>
      </c>
      <c r="TI843" s="10" t="e">
        <f>TG843*1.1</f>
        <v>#N/A</v>
      </c>
      <c r="TK843" s="235"/>
      <c r="TL843" s="175" t="s">
        <v>104</v>
      </c>
      <c r="TM843" s="341" t="s">
        <v>615</v>
      </c>
      <c r="TO843" s="176"/>
      <c r="TP843" s="176">
        <f>VLOOKUP(TM843,$A$879:$F$2731,6,FALSE)</f>
        <v>66</v>
      </c>
      <c r="TQ843" s="175" t="s">
        <v>69</v>
      </c>
      <c r="TR843" s="10">
        <f>TP843*1.1</f>
        <v>72.600000000000009</v>
      </c>
      <c r="TS843" s="10"/>
      <c r="TT843" s="235"/>
      <c r="TU843" s="175" t="s">
        <v>104</v>
      </c>
      <c r="TV843" s="341" t="s">
        <v>1984</v>
      </c>
      <c r="TX843" s="176"/>
      <c r="TY843" s="176">
        <f>VLOOKUP(TV843,$A$879:$F$2731,6,FALSE)</f>
        <v>135</v>
      </c>
      <c r="TZ843" s="175" t="s">
        <v>69</v>
      </c>
      <c r="UA843" s="10">
        <f>TY843*1.1</f>
        <v>148.5</v>
      </c>
      <c r="UB843" s="10"/>
      <c r="UC843" s="235"/>
      <c r="UD843" s="175" t="s">
        <v>104</v>
      </c>
      <c r="UE843" s="341" t="s">
        <v>730</v>
      </c>
      <c r="UG843" s="176"/>
      <c r="UH843" s="176">
        <f>VLOOKUP(UE843,$A$879:$F$2731,6,FALSE)</f>
        <v>11</v>
      </c>
      <c r="UI843" s="175" t="s">
        <v>69</v>
      </c>
      <c r="UJ843" s="10">
        <f>UH843*1.1</f>
        <v>12.100000000000001</v>
      </c>
      <c r="UK843" s="10"/>
      <c r="UL843" s="235"/>
      <c r="UM843" s="175" t="s">
        <v>104</v>
      </c>
      <c r="UN843" s="349" t="s">
        <v>183</v>
      </c>
      <c r="UP843" s="176"/>
      <c r="UQ843" s="176" t="e">
        <f>VLOOKUP(UN843,$A$879:$F$2731,6,FALSE)</f>
        <v>#N/A</v>
      </c>
      <c r="UR843" s="175" t="s">
        <v>69</v>
      </c>
      <c r="US843" s="10" t="e">
        <f>UQ843*1.1</f>
        <v>#N/A</v>
      </c>
      <c r="UT843" s="10"/>
      <c r="UU843" s="235"/>
      <c r="UV843" s="175" t="s">
        <v>104</v>
      </c>
      <c r="UW843" s="341" t="s">
        <v>528</v>
      </c>
      <c r="UY843" s="176"/>
      <c r="UZ843" s="176">
        <f>VLOOKUP(UW843,$A$879:$F$2731,6,FALSE)</f>
        <v>58</v>
      </c>
      <c r="VA843" s="175" t="s">
        <v>69</v>
      </c>
      <c r="VB843" s="10">
        <f>UZ843*1.1</f>
        <v>63.800000000000004</v>
      </c>
      <c r="VC843" s="10"/>
      <c r="VD843" s="235"/>
      <c r="VE843" s="175" t="s">
        <v>104</v>
      </c>
      <c r="VF843" s="349" t="s">
        <v>183</v>
      </c>
      <c r="VH843" s="176"/>
      <c r="VI843" s="176" t="e">
        <f>VLOOKUP(VF843,$A$879:$F$2731,6,FALSE)</f>
        <v>#N/A</v>
      </c>
      <c r="VJ843" s="175" t="s">
        <v>69</v>
      </c>
      <c r="VK843" s="10" t="e">
        <f>VI843*1.1</f>
        <v>#N/A</v>
      </c>
      <c r="VL843" s="10"/>
      <c r="VM843" s="235"/>
      <c r="VN843" s="175" t="s">
        <v>104</v>
      </c>
      <c r="VO843" s="341" t="s">
        <v>599</v>
      </c>
      <c r="VQ843" s="176"/>
      <c r="VR843" s="176">
        <f>VLOOKUP(VO843,$A$879:$F$2731,6,FALSE)</f>
        <v>168</v>
      </c>
      <c r="VS843" s="175" t="s">
        <v>69</v>
      </c>
      <c r="VT843" s="10">
        <f>VR843*1.1</f>
        <v>184.8</v>
      </c>
      <c r="VU843" s="10"/>
      <c r="VV843" s="235"/>
      <c r="VW843" s="175" t="s">
        <v>104</v>
      </c>
      <c r="VX843" s="349" t="s">
        <v>183</v>
      </c>
      <c r="VZ843" s="176"/>
      <c r="WA843" s="176" t="e">
        <f>VLOOKUP(VX843,$A$879:$F$2731,6,FALSE)</f>
        <v>#N/A</v>
      </c>
      <c r="WB843" s="175" t="s">
        <v>69</v>
      </c>
      <c r="WC843" s="10" t="e">
        <f>WA843*1.1</f>
        <v>#N/A</v>
      </c>
      <c r="WE843" s="235"/>
      <c r="WF843" s="175" t="s">
        <v>104</v>
      </c>
      <c r="WG843" s="341" t="s">
        <v>1380</v>
      </c>
      <c r="WI843" s="176"/>
      <c r="WJ843" s="176">
        <f>VLOOKUP(WG843,$A$879:$F$2731,6,FALSE)</f>
        <v>107</v>
      </c>
      <c r="WK843" s="175" t="s">
        <v>69</v>
      </c>
      <c r="WL843" s="10">
        <f>WJ843*1.1</f>
        <v>117.7</v>
      </c>
      <c r="WN843" s="235"/>
      <c r="WO843" s="175" t="s">
        <v>104</v>
      </c>
      <c r="WP843" s="341" t="s">
        <v>536</v>
      </c>
      <c r="WQ843" s="176"/>
      <c r="WR843" s="176"/>
      <c r="WS843" s="176">
        <f>VLOOKUP(WP843,$A$879:$F$2731,6,FALSE)</f>
        <v>197</v>
      </c>
      <c r="WT843" s="175" t="s">
        <v>69</v>
      </c>
      <c r="WU843" s="10">
        <f>WS843*1.1</f>
        <v>216.70000000000002</v>
      </c>
      <c r="WV843" s="10"/>
      <c r="WW843" s="235"/>
      <c r="WX843" s="175" t="s">
        <v>104</v>
      </c>
      <c r="WY843" s="341" t="s">
        <v>512</v>
      </c>
      <c r="XA843" s="176"/>
      <c r="XB843" s="176">
        <f>VLOOKUP(WY843,$A$879:$F$2731,6,FALSE)</f>
        <v>28</v>
      </c>
      <c r="XC843" s="175" t="s">
        <v>69</v>
      </c>
      <c r="XD843" s="10">
        <f>XB843*1.1</f>
        <v>30.800000000000004</v>
      </c>
      <c r="XF843" s="235"/>
      <c r="XG843" s="175" t="s">
        <v>104</v>
      </c>
      <c r="XH843" s="351" t="s">
        <v>1789</v>
      </c>
      <c r="XJ843" s="176"/>
      <c r="XK843" s="176">
        <f>VLOOKUP(XH843,$A$879:$F$2731,6,FALSE)</f>
        <v>78</v>
      </c>
      <c r="XL843" s="175" t="s">
        <v>69</v>
      </c>
      <c r="XM843" s="10">
        <f>XK843*1.1</f>
        <v>85.800000000000011</v>
      </c>
      <c r="XO843" s="235"/>
      <c r="XP843" s="175" t="s">
        <v>104</v>
      </c>
      <c r="XQ843" s="341" t="s">
        <v>1989</v>
      </c>
      <c r="XS843" s="176"/>
      <c r="XT843" s="176">
        <f>VLOOKUP(XQ843,$A$879:$F$2731,6,FALSE)</f>
        <v>25</v>
      </c>
      <c r="XU843" s="175" t="s">
        <v>69</v>
      </c>
      <c r="XV843" s="10">
        <f>XT843*1.1</f>
        <v>27.500000000000004</v>
      </c>
      <c r="XW843" s="10"/>
      <c r="XX843" s="235"/>
      <c r="XY843" s="175" t="s">
        <v>104</v>
      </c>
      <c r="XZ843" s="341" t="s">
        <v>1380</v>
      </c>
      <c r="YB843" s="176"/>
      <c r="YC843" s="176">
        <f>VLOOKUP(XZ843,$A$879:$F$2731,6,FALSE)</f>
        <v>107</v>
      </c>
      <c r="YD843" s="175" t="s">
        <v>69</v>
      </c>
      <c r="YE843" s="10">
        <f>YC843*1.1</f>
        <v>117.7</v>
      </c>
      <c r="YG843" s="235"/>
      <c r="YH843" s="175" t="s">
        <v>104</v>
      </c>
      <c r="YI843" s="341" t="s">
        <v>1728</v>
      </c>
      <c r="YK843" s="176"/>
      <c r="YL843" s="176">
        <f>VLOOKUP(YI843,$A$879:$F$2731,6,FALSE)</f>
        <v>108</v>
      </c>
      <c r="YM843" s="175" t="s">
        <v>69</v>
      </c>
      <c r="YN843" s="10">
        <f>YL843*1.1</f>
        <v>118.80000000000001</v>
      </c>
      <c r="YO843" s="10"/>
      <c r="YP843" s="235"/>
      <c r="YQ843" s="175" t="s">
        <v>104</v>
      </c>
      <c r="YR843" s="341" t="s">
        <v>846</v>
      </c>
      <c r="YT843" s="176"/>
      <c r="YU843" s="176">
        <f>VLOOKUP(YR843,$A$879:$F$2731,6,FALSE)</f>
        <v>208</v>
      </c>
      <c r="YV843" s="175" t="s">
        <v>69</v>
      </c>
      <c r="YW843" s="10">
        <f>YU843*1.1</f>
        <v>228.8</v>
      </c>
      <c r="YY843" s="235"/>
      <c r="YZ843" s="175" t="s">
        <v>104</v>
      </c>
      <c r="ZA843" s="341" t="s">
        <v>2015</v>
      </c>
      <c r="ZC843" s="176"/>
      <c r="ZD843" s="176">
        <f>VLOOKUP(ZA843,$A$879:$F$2731,6,FALSE)</f>
        <v>95</v>
      </c>
      <c r="ZE843" s="175" t="s">
        <v>69</v>
      </c>
      <c r="ZF843" s="10">
        <f>ZD843*1.1</f>
        <v>104.50000000000001</v>
      </c>
      <c r="ZH843" s="235"/>
      <c r="ZI843" s="175" t="s">
        <v>104</v>
      </c>
      <c r="ZJ843" s="341" t="s">
        <v>1001</v>
      </c>
      <c r="ZL843" s="176"/>
      <c r="ZM843" s="176">
        <f>VLOOKUP(ZJ843,$A$879:$F$2731,6,FALSE)</f>
        <v>273</v>
      </c>
      <c r="ZN843" s="175" t="s">
        <v>69</v>
      </c>
      <c r="ZO843" s="10">
        <f>ZM843*1.1</f>
        <v>300.3</v>
      </c>
      <c r="ZQ843" s="235"/>
      <c r="ZR843" s="175" t="s">
        <v>104</v>
      </c>
      <c r="ZS843" s="341" t="s">
        <v>423</v>
      </c>
      <c r="ZU843" s="176"/>
      <c r="ZV843" s="176">
        <f>VLOOKUP(ZS843,$A$879:$F$2731,6,FALSE)</f>
        <v>157</v>
      </c>
      <c r="ZW843" s="175" t="s">
        <v>69</v>
      </c>
      <c r="ZX843" s="10">
        <f>ZV843*1.1</f>
        <v>172.70000000000002</v>
      </c>
      <c r="ZY843" s="10"/>
      <c r="ZZ843" s="235"/>
      <c r="AAA843" s="175" t="s">
        <v>104</v>
      </c>
      <c r="AAB843" s="341" t="s">
        <v>512</v>
      </c>
      <c r="AAD843" s="176"/>
      <c r="AAE843" s="176">
        <f>VLOOKUP(AAB843,$A$879:$F$2731,6,FALSE)</f>
        <v>28</v>
      </c>
      <c r="AAF843" s="175" t="s">
        <v>69</v>
      </c>
      <c r="AAG843" s="10">
        <f>AAE843*1.1</f>
        <v>30.800000000000004</v>
      </c>
      <c r="AAH843" s="10"/>
      <c r="AAI843" s="235"/>
      <c r="AAJ843" s="175" t="s">
        <v>104</v>
      </c>
      <c r="AAK843" s="75" t="s">
        <v>183</v>
      </c>
      <c r="AAM843" s="176"/>
      <c r="AAN843" s="176" t="e">
        <f>VLOOKUP(AAK843,$A$879:$F$2731,6,FALSE)</f>
        <v>#N/A</v>
      </c>
      <c r="AAO843" s="175" t="s">
        <v>69</v>
      </c>
      <c r="AAP843" s="10" t="e">
        <f>AAN843*1.1</f>
        <v>#N/A</v>
      </c>
      <c r="AAQ843" s="10"/>
      <c r="AAR843" s="235"/>
      <c r="AAS843" s="175" t="s">
        <v>104</v>
      </c>
      <c r="AAT843" s="341" t="s">
        <v>1984</v>
      </c>
      <c r="AAV843" s="176"/>
      <c r="AAW843" s="176">
        <f>VLOOKUP(AAT843,$A$879:$F$2731,6,FALSE)</f>
        <v>135</v>
      </c>
      <c r="AAX843" s="175" t="s">
        <v>69</v>
      </c>
      <c r="AAY843" s="10">
        <f>AAW843*1.1</f>
        <v>148.5</v>
      </c>
      <c r="AAZ843" s="10"/>
      <c r="ABA843" s="235"/>
      <c r="ABB843" s="175" t="s">
        <v>104</v>
      </c>
      <c r="ABC843" s="355" t="s">
        <v>2117</v>
      </c>
      <c r="ABE843" s="176"/>
      <c r="ABF843" s="176">
        <f>VLOOKUP(ABC843,$A$879:$F$2731,6,FALSE)</f>
        <v>401</v>
      </c>
      <c r="ABG843" s="175" t="s">
        <v>69</v>
      </c>
      <c r="ABH843" s="10">
        <f>ABF843*1.1</f>
        <v>441.1</v>
      </c>
      <c r="ABI843" s="10"/>
      <c r="ABJ843" s="235"/>
      <c r="ABK843" s="175" t="s">
        <v>104</v>
      </c>
      <c r="ABL843" s="341" t="s">
        <v>429</v>
      </c>
      <c r="ABN843" s="176"/>
      <c r="ABO843" s="176">
        <f>VLOOKUP(ABL843,$A$879:$F$2731,6,FALSE)</f>
        <v>49</v>
      </c>
      <c r="ABP843" s="175" t="s">
        <v>69</v>
      </c>
      <c r="ABQ843" s="10">
        <f>ABO843*1.1</f>
        <v>53.900000000000006</v>
      </c>
      <c r="ABR843" s="10"/>
      <c r="ABS843" s="235"/>
      <c r="ABT843" s="175" t="s">
        <v>104</v>
      </c>
      <c r="ABU843" s="75" t="s">
        <v>183</v>
      </c>
      <c r="ABW843" s="176"/>
      <c r="ABX843" s="176" t="e">
        <f>VLOOKUP(ABU843,$A$879:$F$2731,6,FALSE)</f>
        <v>#N/A</v>
      </c>
      <c r="ABY843" s="175" t="s">
        <v>69</v>
      </c>
      <c r="ABZ843" s="10" t="e">
        <f>ABX843*1.1</f>
        <v>#N/A</v>
      </c>
      <c r="ACA843" s="10"/>
      <c r="ACB843" s="235"/>
      <c r="ACC843" s="175" t="s">
        <v>104</v>
      </c>
      <c r="ACD843" s="75" t="s">
        <v>183</v>
      </c>
      <c r="ACF843" s="176"/>
      <c r="ACG843" s="176" t="e">
        <f>VLOOKUP(ACD843,$A$879:$F$2731,6,FALSE)</f>
        <v>#N/A</v>
      </c>
      <c r="ACH843" s="175" t="s">
        <v>69</v>
      </c>
      <c r="ACI843" s="10" t="e">
        <f>ACG843*1.1</f>
        <v>#N/A</v>
      </c>
      <c r="ACJ843" s="10"/>
      <c r="ACK843" s="235"/>
      <c r="ACL843" s="175" t="s">
        <v>104</v>
      </c>
      <c r="ACM843" s="75" t="s">
        <v>183</v>
      </c>
      <c r="ACO843" s="176"/>
      <c r="ACP843" s="176" t="e">
        <f>VLOOKUP(ACM843,$A$879:$F$2731,6,FALSE)</f>
        <v>#N/A</v>
      </c>
      <c r="ACQ843" s="175" t="s">
        <v>69</v>
      </c>
      <c r="ACR843" s="10" t="e">
        <f>ACP843*1.1</f>
        <v>#N/A</v>
      </c>
      <c r="ACS843" s="10"/>
      <c r="ACT843" s="235"/>
      <c r="ACU843" s="175" t="s">
        <v>104</v>
      </c>
      <c r="ACV843" s="75" t="s">
        <v>183</v>
      </c>
      <c r="ACX843" s="176"/>
      <c r="ACY843" s="176" t="e">
        <f>VLOOKUP(ACV843,$A$879:$F$2731,6,FALSE)</f>
        <v>#N/A</v>
      </c>
      <c r="ACZ843" s="175" t="s">
        <v>69</v>
      </c>
      <c r="ADA843" s="10" t="e">
        <f>ACY843*1.1</f>
        <v>#N/A</v>
      </c>
      <c r="ADB843" s="10"/>
      <c r="ADC843" s="235"/>
      <c r="ADD843" s="175" t="s">
        <v>104</v>
      </c>
      <c r="ADE843" s="341" t="s">
        <v>729</v>
      </c>
      <c r="ADG843" s="176"/>
      <c r="ADH843" s="176">
        <f>VLOOKUP(ADE843,$A$879:$F$2731,6,FALSE)</f>
        <v>2</v>
      </c>
      <c r="ADI843" s="175" t="s">
        <v>69</v>
      </c>
      <c r="ADJ843" s="10">
        <f>ADH843*1.1</f>
        <v>2.2000000000000002</v>
      </c>
      <c r="ADL843" s="235"/>
      <c r="ADM843" s="175" t="s">
        <v>104</v>
      </c>
      <c r="ADN843" s="75" t="s">
        <v>183</v>
      </c>
      <c r="ADP843" s="176"/>
      <c r="ADQ843" s="176" t="e">
        <f>VLOOKUP(ADN843,$A$879:$F$2731,6,FALSE)</f>
        <v>#N/A</v>
      </c>
      <c r="ADR843" s="175" t="s">
        <v>69</v>
      </c>
      <c r="ADS843" s="10" t="e">
        <f>ADQ843*1.1</f>
        <v>#N/A</v>
      </c>
      <c r="ADT843" s="10"/>
      <c r="ADU843" s="235"/>
      <c r="ADV843" s="175" t="s">
        <v>104</v>
      </c>
      <c r="ADW843" s="341" t="s">
        <v>565</v>
      </c>
      <c r="ADY843" s="176"/>
      <c r="ADZ843" s="176">
        <f>VLOOKUP(ADW843,$A$879:$F$2731,6,FALSE)</f>
        <v>15</v>
      </c>
      <c r="AEA843" s="175" t="s">
        <v>69</v>
      </c>
      <c r="AEB843" s="10">
        <f>ADZ843*1.1</f>
        <v>16.5</v>
      </c>
      <c r="AED843" s="235"/>
      <c r="AEE843" s="175" t="s">
        <v>104</v>
      </c>
      <c r="AEF843" s="75" t="s">
        <v>183</v>
      </c>
      <c r="AEH843" s="176"/>
      <c r="AEI843" s="176" t="e">
        <f>VLOOKUP(AEF843,$A$879:$F$2731,6,FALSE)</f>
        <v>#N/A</v>
      </c>
      <c r="AEJ843" s="175" t="s">
        <v>69</v>
      </c>
      <c r="AEK843" s="10" t="e">
        <f>AEI843*1.1</f>
        <v>#N/A</v>
      </c>
      <c r="AEM843" s="235"/>
      <c r="AEN843" s="175" t="s">
        <v>104</v>
      </c>
      <c r="AEO843" s="75" t="s">
        <v>183</v>
      </c>
      <c r="AEQ843" s="176"/>
      <c r="AER843" s="176" t="e">
        <f>VLOOKUP(AEO843,$A$879:$F$2731,6,FALSE)</f>
        <v>#N/A</v>
      </c>
      <c r="AES843" s="175" t="s">
        <v>69</v>
      </c>
      <c r="AET843" s="10" t="e">
        <f>AER843*1.1</f>
        <v>#N/A</v>
      </c>
      <c r="AEV843" s="235"/>
      <c r="AEW843" s="175" t="s">
        <v>104</v>
      </c>
      <c r="AEX843" s="75" t="s">
        <v>183</v>
      </c>
      <c r="AEZ843" s="176"/>
      <c r="AFA843" s="176" t="e">
        <f>VLOOKUP(AEX843,$A$879:$F$2731,6,FALSE)</f>
        <v>#N/A</v>
      </c>
      <c r="AFB843" s="175" t="s">
        <v>69</v>
      </c>
      <c r="AFC843" s="10" t="e">
        <f>AFA843*1.1</f>
        <v>#N/A</v>
      </c>
      <c r="AFD843" s="10"/>
      <c r="AFE843" s="235"/>
      <c r="AFF843" s="175" t="s">
        <v>104</v>
      </c>
      <c r="AFG843" s="75" t="s">
        <v>183</v>
      </c>
      <c r="AFI843" s="176"/>
      <c r="AFJ843" s="176" t="e">
        <f>VLOOKUP(AFG843,$A$879:$F$2731,6,FALSE)</f>
        <v>#N/A</v>
      </c>
      <c r="AFK843" s="175" t="s">
        <v>69</v>
      </c>
      <c r="AFL843" s="10" t="e">
        <f>AFJ843*1.1</f>
        <v>#N/A</v>
      </c>
      <c r="AFM843" s="10"/>
      <c r="AFN843" s="235"/>
      <c r="AFO843" s="175" t="s">
        <v>104</v>
      </c>
      <c r="AFP843" s="75" t="s">
        <v>183</v>
      </c>
      <c r="AFR843" s="176"/>
      <c r="AFS843" s="176" t="e">
        <f>VLOOKUP(AFP843,$A$879:$F$2731,6,FALSE)</f>
        <v>#N/A</v>
      </c>
      <c r="AFT843" s="175" t="s">
        <v>69</v>
      </c>
      <c r="AFU843" s="10" t="e">
        <f>AFS843*1.1</f>
        <v>#N/A</v>
      </c>
      <c r="AFV843" s="10"/>
      <c r="AFW843" s="235"/>
      <c r="AFX843" s="175" t="s">
        <v>104</v>
      </c>
      <c r="AFY843" s="341" t="s">
        <v>1380</v>
      </c>
      <c r="AGA843" s="176"/>
      <c r="AGB843" s="176">
        <f>VLOOKUP(AFY843,$A$879:$F$2731,6,FALSE)</f>
        <v>107</v>
      </c>
      <c r="AGC843" s="175" t="s">
        <v>69</v>
      </c>
      <c r="AGD843" s="10">
        <f>AGB843*1.1</f>
        <v>117.7</v>
      </c>
      <c r="AGE843" s="10"/>
      <c r="AGF843" s="235"/>
      <c r="AGG843" s="175" t="s">
        <v>104</v>
      </c>
      <c r="AGH843" s="341" t="s">
        <v>470</v>
      </c>
      <c r="AGJ843" s="176"/>
      <c r="AGK843" s="176">
        <f>VLOOKUP(AGH843,$A$879:$F$2731,6,FALSE)</f>
        <v>23</v>
      </c>
      <c r="AGL843" s="175" t="s">
        <v>69</v>
      </c>
      <c r="AGM843" s="10">
        <f>AGK843*1.1</f>
        <v>25.3</v>
      </c>
      <c r="AGN843" s="10"/>
      <c r="AGO843" s="235"/>
      <c r="AGP843" s="175" t="s">
        <v>104</v>
      </c>
      <c r="AGQ843" s="341" t="s">
        <v>473</v>
      </c>
      <c r="AGS843" s="176"/>
      <c r="AGT843" s="176">
        <f>VLOOKUP(AGQ843,$A$879:$F$2731,6,FALSE)</f>
        <v>36</v>
      </c>
      <c r="AGU843" s="175" t="s">
        <v>69</v>
      </c>
      <c r="AGV843" s="10">
        <f>AGT843*1.1</f>
        <v>39.6</v>
      </c>
      <c r="AGW843" s="10"/>
      <c r="AGX843" s="235"/>
      <c r="AGY843" s="175" t="s">
        <v>104</v>
      </c>
      <c r="AGZ843" s="341" t="s">
        <v>1789</v>
      </c>
      <c r="AHB843" s="176"/>
      <c r="AHC843" s="176">
        <f>VLOOKUP(AGZ843,$A$879:$F$2731,6,FALSE)</f>
        <v>78</v>
      </c>
      <c r="AHD843" s="175" t="s">
        <v>69</v>
      </c>
      <c r="AHE843" s="10">
        <f>AHC843*1.1</f>
        <v>85.800000000000011</v>
      </c>
      <c r="AHF843" s="10"/>
      <c r="AHG843" s="235"/>
      <c r="AHH843" s="175" t="s">
        <v>104</v>
      </c>
      <c r="AHI843" s="398" t="s">
        <v>1984</v>
      </c>
      <c r="AHK843" s="176"/>
      <c r="AHL843" s="176">
        <f>VLOOKUP(AHI843,$A$879:$F$2731,6,FALSE)</f>
        <v>135</v>
      </c>
      <c r="AHM843" s="175" t="s">
        <v>69</v>
      </c>
      <c r="AHN843" s="10">
        <f>AHL843*1.1</f>
        <v>148.5</v>
      </c>
      <c r="AHO843" s="10"/>
      <c r="AHP843" s="235"/>
      <c r="AHQ843" s="175" t="s">
        <v>104</v>
      </c>
      <c r="AHR843" s="341" t="s">
        <v>993</v>
      </c>
      <c r="AHT843" s="176"/>
      <c r="AHU843" s="176">
        <f>VLOOKUP(AHR843,$A$879:$F$2731,6,FALSE)</f>
        <v>150</v>
      </c>
      <c r="AHV843" s="175" t="s">
        <v>69</v>
      </c>
      <c r="AHW843" s="10">
        <f>AHU843*1.1</f>
        <v>165</v>
      </c>
      <c r="AHX843" s="10"/>
      <c r="AHY843" s="235"/>
      <c r="AHZ843" s="175" t="s">
        <v>104</v>
      </c>
      <c r="AIA843" s="341" t="s">
        <v>1984</v>
      </c>
      <c r="AIC843" s="176"/>
      <c r="AID843" s="176">
        <f>VLOOKUP(AIA843,$A$879:$F$2731,6,FALSE)</f>
        <v>135</v>
      </c>
      <c r="AIE843" s="175" t="s">
        <v>69</v>
      </c>
      <c r="AIF843" s="10">
        <f>AID843*1.1</f>
        <v>148.5</v>
      </c>
      <c r="AIG843" s="10"/>
      <c r="AIH843" s="235"/>
      <c r="AII843" s="175" t="s">
        <v>104</v>
      </c>
      <c r="AIJ843" s="341" t="s">
        <v>1001</v>
      </c>
      <c r="AIL843" s="176"/>
      <c r="AIM843" s="176">
        <f>VLOOKUP(AIJ843,$A$879:$F$2731,6,FALSE)</f>
        <v>273</v>
      </c>
      <c r="AIN843" s="175" t="s">
        <v>69</v>
      </c>
      <c r="AIO843" s="10">
        <f>AIM843*1.1</f>
        <v>300.3</v>
      </c>
      <c r="AIP843" s="10"/>
      <c r="AIQ843" s="235"/>
      <c r="AIR843" s="175" t="s">
        <v>104</v>
      </c>
      <c r="AIS843" s="341" t="s">
        <v>470</v>
      </c>
      <c r="AIU843" s="176"/>
      <c r="AIV843" s="176">
        <f>VLOOKUP(AIS843,$A$879:$F$2731,6,FALSE)</f>
        <v>23</v>
      </c>
      <c r="AIW843" s="175" t="s">
        <v>69</v>
      </c>
      <c r="AIX843" s="10">
        <f>AIV843*1.1</f>
        <v>25.3</v>
      </c>
      <c r="AIY843" s="10"/>
      <c r="AIZ843" s="235"/>
      <c r="AJA843" s="175" t="s">
        <v>104</v>
      </c>
      <c r="AJB843" s="351" t="s">
        <v>1699</v>
      </c>
      <c r="AJD843" s="176"/>
      <c r="AJE843" s="176">
        <f>VLOOKUP(AJB843,$A$879:$F$2731,6,FALSE)</f>
        <v>13</v>
      </c>
      <c r="AJF843" s="175" t="s">
        <v>69</v>
      </c>
      <c r="AJG843" s="10">
        <f>AJE843*1.1</f>
        <v>14.3</v>
      </c>
      <c r="AJH843" s="10"/>
      <c r="AJI843" s="235"/>
      <c r="AJJ843" s="175" t="s">
        <v>104</v>
      </c>
      <c r="AJK843" s="341" t="s">
        <v>2015</v>
      </c>
      <c r="AJM843" s="176"/>
      <c r="AJN843" s="176">
        <f>VLOOKUP(AJK843,$A$879:$F$2731,6,FALSE)</f>
        <v>95</v>
      </c>
      <c r="AJO843" s="175" t="s">
        <v>69</v>
      </c>
      <c r="AJP843" s="10">
        <f>AJN843*1.1</f>
        <v>104.50000000000001</v>
      </c>
      <c r="AJQ843" s="10"/>
      <c r="AJR843" s="235"/>
      <c r="AJS843" s="175" t="s">
        <v>104</v>
      </c>
      <c r="AJT843" s="347" t="s">
        <v>1984</v>
      </c>
      <c r="AJV843" s="176"/>
      <c r="AJW843" s="176">
        <f>VLOOKUP(AJT843,$A$879:$F$2731,6,FALSE)</f>
        <v>135</v>
      </c>
      <c r="AJX843" s="175" t="s">
        <v>69</v>
      </c>
      <c r="AJY843" s="10">
        <f>AJW843*1.1</f>
        <v>148.5</v>
      </c>
      <c r="AJZ843" s="10"/>
      <c r="AKA843" s="235"/>
      <c r="AKB843" s="175" t="s">
        <v>104</v>
      </c>
      <c r="AKC843" s="341" t="s">
        <v>846</v>
      </c>
      <c r="AKE843" s="176"/>
      <c r="AKF843" s="176">
        <f>VLOOKUP(AKC843,$A$879:$F$2731,6,FALSE)</f>
        <v>208</v>
      </c>
      <c r="AKG843" s="175" t="s">
        <v>69</v>
      </c>
      <c r="AKH843" s="10">
        <f>AKF843*1.1</f>
        <v>228.8</v>
      </c>
      <c r="AKI843" s="10"/>
      <c r="AKJ843" s="235"/>
      <c r="AKK843" s="175" t="s">
        <v>104</v>
      </c>
      <c r="AKL843" s="341" t="s">
        <v>1789</v>
      </c>
      <c r="AKN843" s="176"/>
      <c r="AKO843" s="176">
        <f>VLOOKUP(AKL843,$A$879:$F$2731,6,FALSE)</f>
        <v>78</v>
      </c>
      <c r="AKP843" s="175" t="s">
        <v>69</v>
      </c>
      <c r="AKQ843" s="10">
        <f>AKO843*1.1</f>
        <v>85.800000000000011</v>
      </c>
      <c r="AKR843" s="10"/>
      <c r="AKS843" s="235"/>
      <c r="AKT843" s="175" t="s">
        <v>104</v>
      </c>
      <c r="AKU843" s="341" t="s">
        <v>1984</v>
      </c>
      <c r="AKW843" s="176"/>
      <c r="AKX843" s="176">
        <f>VLOOKUP(AKU843,$A$879:$F$2731,6,FALSE)</f>
        <v>135</v>
      </c>
      <c r="AKY843" s="175" t="s">
        <v>69</v>
      </c>
      <c r="AKZ843" s="10">
        <f>AKX843*1.1</f>
        <v>148.5</v>
      </c>
      <c r="ALA843" s="10"/>
      <c r="ALB843" s="235"/>
      <c r="ALC843" s="175" t="s">
        <v>104</v>
      </c>
      <c r="ALD843" s="341" t="s">
        <v>512</v>
      </c>
      <c r="ALF843" s="176"/>
      <c r="ALG843" s="176">
        <f>VLOOKUP(ALD843,$A$879:$F$2731,6,FALSE)</f>
        <v>28</v>
      </c>
      <c r="ALH843" s="175" t="s">
        <v>69</v>
      </c>
      <c r="ALI843" s="10">
        <f>ALG843*1.1</f>
        <v>30.800000000000004</v>
      </c>
      <c r="ALJ843" s="10"/>
      <c r="ALK843" s="235"/>
      <c r="ALL843" s="175" t="s">
        <v>104</v>
      </c>
      <c r="ALM843" s="341" t="s">
        <v>1961</v>
      </c>
      <c r="ALO843" s="176"/>
      <c r="ALP843" s="176">
        <f>VLOOKUP(ALM843,$A$879:$F$2731,6,FALSE)</f>
        <v>172</v>
      </c>
      <c r="ALQ843" s="175" t="s">
        <v>69</v>
      </c>
      <c r="ALR843" s="10">
        <f>ALP843*1.1</f>
        <v>189.20000000000002</v>
      </c>
      <c r="ALS843" s="10"/>
      <c r="ALT843" s="235"/>
      <c r="ALU843" s="175" t="s">
        <v>104</v>
      </c>
      <c r="ALV843" s="341" t="s">
        <v>1716</v>
      </c>
      <c r="ALX843" s="176"/>
      <c r="ALY843" s="176">
        <f>VLOOKUP(ALV843,$A$879:$F$2731,6,FALSE)</f>
        <v>61</v>
      </c>
      <c r="ALZ843" s="175" t="s">
        <v>69</v>
      </c>
      <c r="AMA843" s="10">
        <f>ALY843*1.1</f>
        <v>67.100000000000009</v>
      </c>
      <c r="AMB843" s="10"/>
      <c r="AMC843" s="235"/>
      <c r="AMD843" s="175" t="s">
        <v>104</v>
      </c>
      <c r="AME843" s="401" t="s">
        <v>2577</v>
      </c>
      <c r="AMG843" s="176"/>
      <c r="AMH843" s="176">
        <f>VLOOKUP(AME843,$A$879:$F$2731,6,FALSE)</f>
        <v>101</v>
      </c>
      <c r="AMI843" s="175" t="s">
        <v>69</v>
      </c>
      <c r="AMJ843" s="10">
        <f>AMH843*1.1</f>
        <v>111.10000000000001</v>
      </c>
      <c r="AMK843" s="10"/>
      <c r="AML843" s="235"/>
      <c r="AMM843" s="175" t="s">
        <v>104</v>
      </c>
      <c r="AMN843" s="343" t="s">
        <v>423</v>
      </c>
      <c r="AMP843" s="176"/>
      <c r="AMQ843" s="176">
        <f>VLOOKUP(AMN843,$A$879:$F$2731,6,FALSE)</f>
        <v>157</v>
      </c>
      <c r="AMR843" s="175" t="s">
        <v>69</v>
      </c>
      <c r="AMS843" s="10">
        <f>AMQ843*1.1</f>
        <v>172.70000000000002</v>
      </c>
      <c r="AMT843" s="10"/>
      <c r="AMU843" s="235"/>
      <c r="AMV843" s="175" t="s">
        <v>104</v>
      </c>
      <c r="AMW843" s="341" t="s">
        <v>2015</v>
      </c>
      <c r="AMY843" s="176"/>
      <c r="AMZ843" s="176">
        <f>VLOOKUP(AMW843,$A$879:$F$2731,6,FALSE)</f>
        <v>95</v>
      </c>
      <c r="ANA843" s="175" t="s">
        <v>69</v>
      </c>
      <c r="ANB843" s="10">
        <f>AMZ843*1.1</f>
        <v>104.50000000000001</v>
      </c>
      <c r="ANC843" s="10"/>
      <c r="AND843" s="235"/>
      <c r="ANE843" s="175" t="s">
        <v>104</v>
      </c>
      <c r="ANF843" s="341" t="s">
        <v>2015</v>
      </c>
      <c r="ANH843" s="176"/>
      <c r="ANI843" s="176">
        <f>VLOOKUP(ANF843,$A$879:$F$2731,6,FALSE)</f>
        <v>95</v>
      </c>
      <c r="ANJ843" s="175" t="s">
        <v>69</v>
      </c>
      <c r="ANK843" s="10">
        <f>ANI843*1.1</f>
        <v>104.50000000000001</v>
      </c>
      <c r="ANL843" s="10"/>
      <c r="ANM843" s="235"/>
      <c r="ANN843" s="175" t="s">
        <v>104</v>
      </c>
      <c r="ANO843" s="351" t="s">
        <v>846</v>
      </c>
      <c r="ANQ843" s="176"/>
      <c r="ANR843" s="176">
        <f>VLOOKUP(ANO843,$A$879:$F$2731,6,FALSE)</f>
        <v>208</v>
      </c>
      <c r="ANS843" s="175" t="s">
        <v>69</v>
      </c>
      <c r="ANT843" s="10">
        <f>ANR843*1.1</f>
        <v>228.8</v>
      </c>
      <c r="ANU843" s="10"/>
      <c r="ANV843" s="235"/>
      <c r="ANW843" s="175" t="s">
        <v>104</v>
      </c>
      <c r="ANX843" s="341" t="s">
        <v>745</v>
      </c>
      <c r="ANZ843" s="176"/>
      <c r="AOA843" s="176">
        <f>VLOOKUP(ANX843,$A$879:$F$2731,6,FALSE)</f>
        <v>5</v>
      </c>
      <c r="AOB843" s="175" t="s">
        <v>69</v>
      </c>
      <c r="AOC843" s="10">
        <f>AOA843*1.1</f>
        <v>5.5</v>
      </c>
      <c r="AOD843" s="10"/>
      <c r="AOE843" s="235"/>
      <c r="AOF843" s="175" t="s">
        <v>104</v>
      </c>
      <c r="AOG843" s="75" t="s">
        <v>183</v>
      </c>
      <c r="AOI843" s="176"/>
      <c r="AOJ843" s="176" t="e">
        <f>VLOOKUP(AOG843,$A$879:$F$2731,6,FALSE)</f>
        <v>#N/A</v>
      </c>
      <c r="AOK843" s="175" t="s">
        <v>69</v>
      </c>
      <c r="AOL843" s="10" t="e">
        <f>AOJ843*1.1</f>
        <v>#N/A</v>
      </c>
      <c r="AOM843" s="10"/>
      <c r="AON843" s="235"/>
      <c r="AOO843" s="175" t="s">
        <v>104</v>
      </c>
      <c r="AOP843" s="341" t="s">
        <v>1699</v>
      </c>
      <c r="AOR843" s="176"/>
      <c r="AOS843" s="176">
        <f>VLOOKUP(AOP843,$A$879:$F$2731,6,FALSE)</f>
        <v>13</v>
      </c>
      <c r="AOT843" s="175" t="s">
        <v>69</v>
      </c>
      <c r="AOU843" s="10">
        <f>AOS843*1.1</f>
        <v>14.3</v>
      </c>
      <c r="AOV843" s="10"/>
      <c r="AOW843" s="235"/>
      <c r="AOX843" s="175" t="s">
        <v>104</v>
      </c>
      <c r="AOY843" s="404" t="s">
        <v>730</v>
      </c>
      <c r="APA843" s="176"/>
      <c r="APB843" s="176">
        <f>VLOOKUP(AOY843,$A$879:$F$2731,6,FALSE)</f>
        <v>11</v>
      </c>
      <c r="APC843" s="175" t="s">
        <v>69</v>
      </c>
      <c r="APD843" s="10">
        <f>APB843*1.1</f>
        <v>12.100000000000001</v>
      </c>
      <c r="APE843" s="10"/>
      <c r="APF843" s="235"/>
      <c r="APG843" s="175" t="s">
        <v>104</v>
      </c>
      <c r="APH843" s="341" t="s">
        <v>439</v>
      </c>
      <c r="APJ843" s="176"/>
      <c r="APK843" s="176">
        <f>VLOOKUP(APH843,$A$879:$F$2731,6,FALSE)</f>
        <v>24</v>
      </c>
      <c r="APL843" s="175" t="s">
        <v>69</v>
      </c>
      <c r="APM843" s="10">
        <f>APK843*1.1</f>
        <v>26.400000000000002</v>
      </c>
      <c r="APN843" s="10"/>
      <c r="APO843" s="235"/>
      <c r="APP843" s="175" t="s">
        <v>104</v>
      </c>
      <c r="APQ843" s="75" t="s">
        <v>183</v>
      </c>
      <c r="APS843" s="176"/>
      <c r="APT843" s="176" t="e">
        <f>VLOOKUP(APQ843,$A$879:$F$2731,6,FALSE)</f>
        <v>#N/A</v>
      </c>
      <c r="APU843" s="175" t="s">
        <v>69</v>
      </c>
      <c r="APV843" s="10" t="e">
        <f>APT843*1.1</f>
        <v>#N/A</v>
      </c>
      <c r="APW843" s="10"/>
      <c r="APX843" s="235"/>
      <c r="APY843" s="175" t="s">
        <v>104</v>
      </c>
      <c r="APZ843" s="341" t="s">
        <v>470</v>
      </c>
      <c r="AQB843" s="176"/>
      <c r="AQC843" s="176">
        <f>VLOOKUP(APZ843,$A$879:$F$2731,6,FALSE)</f>
        <v>23</v>
      </c>
      <c r="AQD843" s="175" t="s">
        <v>69</v>
      </c>
      <c r="AQE843" s="10">
        <f>AQC843*1.1</f>
        <v>25.3</v>
      </c>
      <c r="AQF843" s="10"/>
      <c r="AQG843" s="235"/>
      <c r="AQH843" s="175" t="s">
        <v>104</v>
      </c>
      <c r="AQI843" s="341" t="s">
        <v>622</v>
      </c>
      <c r="AQK843" s="176"/>
      <c r="AQL843" s="176">
        <f>VLOOKUP(AQI843,$A$879:$F$2731,6,FALSE)</f>
        <v>132</v>
      </c>
      <c r="AQM843" s="175" t="s">
        <v>69</v>
      </c>
      <c r="AQN843" s="10">
        <f>AQL843*1.1</f>
        <v>145.20000000000002</v>
      </c>
      <c r="AQO843" s="10"/>
      <c r="AQP843" s="235"/>
      <c r="AQQ843" s="175" t="s">
        <v>104</v>
      </c>
      <c r="AQR843" s="75" t="s">
        <v>183</v>
      </c>
      <c r="AQT843" s="176"/>
      <c r="AQU843" s="176" t="e">
        <f>VLOOKUP(AQR843,$A$879:$F$2731,6,FALSE)</f>
        <v>#N/A</v>
      </c>
      <c r="AQV843" s="175" t="s">
        <v>69</v>
      </c>
      <c r="AQW843" s="10" t="e">
        <f>AQU843*1.1</f>
        <v>#N/A</v>
      </c>
      <c r="AQX843" s="10"/>
      <c r="AQY843" s="235"/>
      <c r="AQZ843" s="175" t="s">
        <v>104</v>
      </c>
      <c r="ARA843" s="75" t="s">
        <v>183</v>
      </c>
      <c r="ARC843" s="176"/>
      <c r="ARD843" s="176" t="e">
        <f>VLOOKUP(ARA843,$A$879:$F$2731,6,FALSE)</f>
        <v>#N/A</v>
      </c>
      <c r="ARE843" s="175" t="s">
        <v>69</v>
      </c>
      <c r="ARF843" s="10" t="e">
        <f>ARD843*1.1</f>
        <v>#N/A</v>
      </c>
      <c r="ARG843" s="10"/>
      <c r="ARH843" s="235"/>
      <c r="ARI843" s="175" t="s">
        <v>104</v>
      </c>
      <c r="ARJ843" s="75" t="s">
        <v>183</v>
      </c>
      <c r="ARL843" s="176"/>
      <c r="ARM843" s="176" t="e">
        <f>VLOOKUP(ARJ843,$A$879:$F$2731,6,FALSE)</f>
        <v>#N/A</v>
      </c>
      <c r="ARN843" s="175" t="s">
        <v>69</v>
      </c>
      <c r="ARO843" s="10" t="e">
        <f>ARM843*1.1</f>
        <v>#N/A</v>
      </c>
      <c r="ARP843" s="10"/>
      <c r="ARQ843" s="235"/>
      <c r="ARR843" s="175" t="s">
        <v>104</v>
      </c>
      <c r="ARS843" s="75" t="s">
        <v>183</v>
      </c>
      <c r="ARU843" s="176"/>
      <c r="ARV843" s="176" t="e">
        <f>VLOOKUP(ARS843,$A$879:$F$2731,6,FALSE)</f>
        <v>#N/A</v>
      </c>
      <c r="ARW843" s="175" t="s">
        <v>69</v>
      </c>
      <c r="ARX843" s="10" t="e">
        <f>ARV843*1.1</f>
        <v>#N/A</v>
      </c>
      <c r="ARY843" s="10"/>
      <c r="ARZ843" s="235"/>
      <c r="ASA843" s="175" t="s">
        <v>104</v>
      </c>
      <c r="ASB843" s="341" t="s">
        <v>473</v>
      </c>
      <c r="ASD843" s="176"/>
      <c r="ASE843" s="176">
        <f>VLOOKUP(ASB843,$A$879:$F$2731,6,FALSE)</f>
        <v>36</v>
      </c>
      <c r="ASF843" s="175" t="s">
        <v>69</v>
      </c>
      <c r="ASG843" s="10">
        <f>ASE843*1.1</f>
        <v>39.6</v>
      </c>
      <c r="ASH843" s="10"/>
      <c r="ASI843" s="235"/>
      <c r="ASJ843" s="175" t="s">
        <v>104</v>
      </c>
      <c r="ASK843" s="75" t="s">
        <v>183</v>
      </c>
      <c r="ASM843" s="176"/>
      <c r="ASN843" s="176" t="e">
        <f>VLOOKUP(ASK843,$A$879:$F$2731,6,FALSE)</f>
        <v>#N/A</v>
      </c>
      <c r="ASO843" s="175" t="s">
        <v>69</v>
      </c>
      <c r="ASP843" s="10" t="e">
        <f>ASN843*1.1</f>
        <v>#N/A</v>
      </c>
      <c r="ASQ843" s="10"/>
      <c r="ASR843" s="235"/>
      <c r="ASS843" s="175" t="s">
        <v>104</v>
      </c>
      <c r="AST843" s="341" t="s">
        <v>2134</v>
      </c>
      <c r="ASV843" s="176"/>
      <c r="ASW843" s="176">
        <f>VLOOKUP(AST843,$A$879:$F$2731,6,FALSE)</f>
        <v>32</v>
      </c>
      <c r="ASX843" s="175" t="s">
        <v>69</v>
      </c>
      <c r="ASY843" s="10">
        <f>ASW843*1.1</f>
        <v>35.200000000000003</v>
      </c>
      <c r="ASZ843" s="10"/>
      <c r="ATA843" s="235"/>
      <c r="ATB843" s="175" t="s">
        <v>104</v>
      </c>
      <c r="ATC843" s="75" t="s">
        <v>183</v>
      </c>
      <c r="ATE843" s="176"/>
      <c r="ATF843" s="176" t="e">
        <f>VLOOKUP(ATC843,$A$879:$F$2731,6,FALSE)</f>
        <v>#N/A</v>
      </c>
      <c r="ATG843" s="175" t="s">
        <v>69</v>
      </c>
      <c r="ATH843" s="10" t="e">
        <f>ATF843*1.1</f>
        <v>#N/A</v>
      </c>
      <c r="ATI843" s="10"/>
      <c r="ATJ843" s="235"/>
      <c r="ATK843" s="175" t="s">
        <v>104</v>
      </c>
      <c r="ATL843" s="75" t="s">
        <v>183</v>
      </c>
      <c r="ATN843" s="176"/>
      <c r="ATO843" s="176" t="e">
        <f>VLOOKUP(ATL843,$A$879:$F$2731,6,FALSE)</f>
        <v>#N/A</v>
      </c>
      <c r="ATP843" s="175" t="s">
        <v>69</v>
      </c>
      <c r="ATQ843" s="10" t="e">
        <f>ATO843*1.1</f>
        <v>#N/A</v>
      </c>
      <c r="ATR843" s="10"/>
      <c r="ATS843" s="235"/>
      <c r="ATT843" s="175" t="s">
        <v>104</v>
      </c>
      <c r="ATU843" s="75" t="s">
        <v>183</v>
      </c>
      <c r="ATW843" s="176"/>
      <c r="ATX843" s="176" t="e">
        <f>VLOOKUP(ATU843,$A$879:$F$2731,6,FALSE)</f>
        <v>#N/A</v>
      </c>
      <c r="ATY843" s="175" t="s">
        <v>69</v>
      </c>
      <c r="ATZ843" s="10" t="e">
        <f>ATX843*1.1</f>
        <v>#N/A</v>
      </c>
      <c r="AUA843" s="10"/>
      <c r="AUB843" s="235"/>
      <c r="AUC843" s="175" t="s">
        <v>104</v>
      </c>
      <c r="AUD843" s="75" t="s">
        <v>183</v>
      </c>
      <c r="AUF843" s="176"/>
      <c r="AUG843" s="176" t="e">
        <f>VLOOKUP(AUD843,$A$879:$F$2731,6,FALSE)</f>
        <v>#N/A</v>
      </c>
      <c r="AUH843" s="175" t="s">
        <v>69</v>
      </c>
      <c r="AUI843" s="10" t="e">
        <f>AUG843*1.1</f>
        <v>#N/A</v>
      </c>
      <c r="AUJ843" s="10"/>
      <c r="AUK843" s="235"/>
      <c r="AUL843" s="175" t="s">
        <v>104</v>
      </c>
      <c r="AUM843" s="75" t="s">
        <v>183</v>
      </c>
      <c r="AUO843" s="176"/>
      <c r="AUP843" s="176" t="e">
        <f>VLOOKUP(AUM843,$A$879:$F$2731,6,FALSE)</f>
        <v>#N/A</v>
      </c>
      <c r="AUQ843" s="175" t="s">
        <v>69</v>
      </c>
      <c r="AUR843" s="10" t="e">
        <f>AUP843*1.1</f>
        <v>#N/A</v>
      </c>
      <c r="AUS843" s="10"/>
      <c r="AUT843" s="235"/>
      <c r="AUU843" s="175" t="s">
        <v>104</v>
      </c>
      <c r="AUV843" s="75" t="s">
        <v>183</v>
      </c>
      <c r="AUX843" s="176"/>
      <c r="AUY843" s="176" t="e">
        <f>VLOOKUP(AUV843,$A$879:$F$2731,6,FALSE)</f>
        <v>#N/A</v>
      </c>
      <c r="AUZ843" s="175" t="s">
        <v>69</v>
      </c>
      <c r="AVA843" s="10" t="e">
        <f>AUY843*1.1</f>
        <v>#N/A</v>
      </c>
      <c r="AVB843" s="10"/>
      <c r="AVC843" s="235"/>
      <c r="AVD843" s="175" t="s">
        <v>104</v>
      </c>
      <c r="AVE843" s="75" t="s">
        <v>183</v>
      </c>
      <c r="AVG843" s="176"/>
      <c r="AVH843" s="176" t="e">
        <f>VLOOKUP(AVE843,$A$879:$F$2731,6,FALSE)</f>
        <v>#N/A</v>
      </c>
      <c r="AVI843" s="175" t="s">
        <v>69</v>
      </c>
      <c r="AVJ843" s="10" t="e">
        <f>AVH843*1.1</f>
        <v>#N/A</v>
      </c>
      <c r="AVK843" s="10"/>
      <c r="AVL843" s="235"/>
      <c r="AVM843" s="175" t="s">
        <v>104</v>
      </c>
      <c r="AVN843" s="75" t="s">
        <v>183</v>
      </c>
      <c r="AVP843" s="176"/>
      <c r="AVQ843" s="176" t="e">
        <f>VLOOKUP(AVN843,$A$879:$F$2731,6,FALSE)</f>
        <v>#N/A</v>
      </c>
      <c r="AVR843" s="175" t="s">
        <v>69</v>
      </c>
      <c r="AVS843" s="10" t="e">
        <f>AVQ843*1.1</f>
        <v>#N/A</v>
      </c>
      <c r="AVT843" s="10"/>
      <c r="AVU843" s="235"/>
      <c r="AVV843" s="175" t="s">
        <v>104</v>
      </c>
      <c r="AVW843" s="75" t="s">
        <v>183</v>
      </c>
      <c r="AVY843" s="176"/>
      <c r="AVZ843" s="176" t="e">
        <f>VLOOKUP(AVW843,$A$879:$F$2731,6,FALSE)</f>
        <v>#N/A</v>
      </c>
      <c r="AWA843" s="175" t="s">
        <v>69</v>
      </c>
      <c r="AWB843" s="10" t="e">
        <f>AVZ843*1.1</f>
        <v>#N/A</v>
      </c>
      <c r="AWC843" s="10"/>
      <c r="AWD843" s="235"/>
      <c r="AWE843" s="175" t="s">
        <v>104</v>
      </c>
      <c r="AWF843" s="75" t="s">
        <v>183</v>
      </c>
      <c r="AWH843" s="176"/>
      <c r="AWI843" s="176" t="e">
        <f>VLOOKUP(AWF843,$A$879:$F$2731,6,FALSE)</f>
        <v>#N/A</v>
      </c>
      <c r="AWJ843" s="175" t="s">
        <v>69</v>
      </c>
      <c r="AWK843" s="10" t="e">
        <f>AWI843*1.1</f>
        <v>#N/A</v>
      </c>
      <c r="AWL843" s="10"/>
      <c r="AWM843" s="235"/>
      <c r="AWN843" s="175" t="s">
        <v>104</v>
      </c>
      <c r="AWO843" s="341" t="s">
        <v>1984</v>
      </c>
      <c r="AWQ843" s="176"/>
      <c r="AWR843" s="176">
        <f>VLOOKUP(AWO843,$A$879:$F$2731,6,FALSE)</f>
        <v>135</v>
      </c>
      <c r="AWS843" s="175" t="s">
        <v>69</v>
      </c>
      <c r="AWT843" s="10">
        <f>AWR843*1.1</f>
        <v>148.5</v>
      </c>
      <c r="AWU843" s="10"/>
      <c r="AWV843" s="235"/>
      <c r="AWW843" s="175" t="s">
        <v>104</v>
      </c>
      <c r="AWX843" s="341" t="s">
        <v>2015</v>
      </c>
      <c r="AWZ843" s="176"/>
      <c r="AXA843" s="176">
        <f>VLOOKUP(AWX843,$A$879:$F$2731,6,FALSE)</f>
        <v>95</v>
      </c>
      <c r="AXB843" s="175" t="s">
        <v>69</v>
      </c>
      <c r="AXC843" s="10">
        <f>AXA843*1.1</f>
        <v>104.50000000000001</v>
      </c>
      <c r="AXD843" s="10"/>
      <c r="AXE843" s="235"/>
      <c r="AXF843" s="175" t="s">
        <v>104</v>
      </c>
      <c r="AXG843" s="341" t="s">
        <v>1984</v>
      </c>
      <c r="AXI843" s="176"/>
      <c r="AXJ843" s="176">
        <f>VLOOKUP(AXG843,$A$879:$F$2731,6,FALSE)</f>
        <v>135</v>
      </c>
      <c r="AXK843" s="175" t="s">
        <v>69</v>
      </c>
      <c r="AXL843" s="10">
        <f>AXJ843*1.1</f>
        <v>148.5</v>
      </c>
      <c r="AXM843" s="10"/>
      <c r="AXN843" s="235"/>
      <c r="AXO843" s="175" t="s">
        <v>104</v>
      </c>
      <c r="AXP843" s="341" t="s">
        <v>622</v>
      </c>
      <c r="AXR843" s="176"/>
      <c r="AXS843" s="176">
        <f>VLOOKUP(AXP843,$A$879:$F$2731,6,FALSE)</f>
        <v>132</v>
      </c>
      <c r="AXT843" s="175" t="s">
        <v>69</v>
      </c>
      <c r="AXU843" s="10">
        <f>AXS843*1.1</f>
        <v>145.20000000000002</v>
      </c>
      <c r="AXV843" s="10"/>
      <c r="AXW843" s="235"/>
      <c r="AXX843" s="175" t="s">
        <v>104</v>
      </c>
      <c r="AXY843" s="341" t="s">
        <v>3091</v>
      </c>
      <c r="AYA843" s="176"/>
      <c r="AYB843" s="176">
        <f>VLOOKUP(AXY843,$A$879:$F$2731,6,FALSE)</f>
        <v>178</v>
      </c>
      <c r="AYC843" s="175" t="s">
        <v>69</v>
      </c>
      <c r="AYD843" s="10">
        <f>AYB843*1.1</f>
        <v>195.8</v>
      </c>
      <c r="AYE843" s="10"/>
      <c r="AYF843" s="235"/>
      <c r="AYG843" s="175" t="s">
        <v>104</v>
      </c>
      <c r="AYH843" s="341" t="s">
        <v>1003</v>
      </c>
      <c r="AYJ843" s="176"/>
      <c r="AYK843" s="176">
        <f>VLOOKUP(AYH843,$A$879:$F$2731,6,FALSE)</f>
        <v>293</v>
      </c>
      <c r="AYL843" s="175" t="s">
        <v>69</v>
      </c>
      <c r="AYM843" s="10">
        <f>AYK843*1.1</f>
        <v>322.3</v>
      </c>
      <c r="AYN843" s="10"/>
      <c r="AYO843" s="235"/>
      <c r="AYP843" s="175" t="s">
        <v>104</v>
      </c>
      <c r="AYQ843" s="341" t="s">
        <v>1984</v>
      </c>
      <c r="AYS843" s="176"/>
      <c r="AYT843" s="176">
        <f>VLOOKUP(AYQ843,$A$879:$F$2731,6,FALSE)</f>
        <v>135</v>
      </c>
      <c r="AYU843" s="175" t="s">
        <v>69</v>
      </c>
      <c r="AYV843" s="10">
        <f>AYT843*1.1</f>
        <v>148.5</v>
      </c>
      <c r="AYW843" s="10"/>
      <c r="AYX843" s="235"/>
      <c r="AYY843" s="175" t="s">
        <v>104</v>
      </c>
      <c r="AYZ843" s="341" t="s">
        <v>852</v>
      </c>
      <c r="AZB843" s="176"/>
      <c r="AZC843" s="176">
        <f>VLOOKUP(AYZ843,$A$879:$F$2731,6,FALSE)</f>
        <v>197</v>
      </c>
      <c r="AZD843" s="175" t="s">
        <v>69</v>
      </c>
      <c r="AZE843" s="10">
        <f>AZC843*1.1</f>
        <v>216.70000000000002</v>
      </c>
      <c r="AZF843" s="10"/>
      <c r="AZG843" s="235"/>
      <c r="AZH843" s="175" t="s">
        <v>104</v>
      </c>
      <c r="AZI843" s="341" t="s">
        <v>725</v>
      </c>
      <c r="AZK843" s="176"/>
      <c r="AZL843" s="176">
        <f>VLOOKUP(AZI843,$A$879:$F$2731,6,FALSE)</f>
        <v>153</v>
      </c>
      <c r="AZM843" s="175" t="s">
        <v>69</v>
      </c>
      <c r="AZN843" s="10">
        <f>AZL843*1.1</f>
        <v>168.3</v>
      </c>
      <c r="AZO843" s="10"/>
      <c r="AZP843" s="235"/>
      <c r="AZQ843" s="175" t="s">
        <v>104</v>
      </c>
      <c r="AZR843" s="341" t="s">
        <v>1744</v>
      </c>
      <c r="AZT843" s="176"/>
      <c r="AZU843" s="176">
        <f>VLOOKUP(AZR843,$A$879:$F$2731,6,FALSE)</f>
        <v>158</v>
      </c>
      <c r="AZV843" s="175" t="s">
        <v>69</v>
      </c>
      <c r="AZW843" s="10">
        <f>AZU843*1.1</f>
        <v>173.8</v>
      </c>
      <c r="AZX843" s="10"/>
      <c r="AZY843" s="235"/>
      <c r="AZZ843" s="175" t="s">
        <v>104</v>
      </c>
      <c r="BAA843" s="341" t="s">
        <v>852</v>
      </c>
      <c r="BAC843" s="176"/>
      <c r="BAD843" s="176">
        <f>VLOOKUP(BAA843,$A$879:$F$2731,6,FALSE)</f>
        <v>197</v>
      </c>
      <c r="BAE843" s="175" t="s">
        <v>69</v>
      </c>
      <c r="BAF843" s="10">
        <f>BAD843*1.1</f>
        <v>216.70000000000002</v>
      </c>
      <c r="BAG843" s="10"/>
      <c r="BAH843" s="235"/>
      <c r="BAI843" s="175" t="s">
        <v>104</v>
      </c>
      <c r="BAJ843" s="398" t="s">
        <v>1984</v>
      </c>
      <c r="BAL843" s="176"/>
      <c r="BAM843" s="176">
        <f>VLOOKUP(BAJ843,$A$879:$F$2731,6,FALSE)</f>
        <v>135</v>
      </c>
      <c r="BAN843" s="175" t="s">
        <v>69</v>
      </c>
      <c r="BAO843" s="10">
        <f>BAM843*1.1</f>
        <v>148.5</v>
      </c>
      <c r="BAP843" s="10"/>
      <c r="BAQ843" s="235"/>
      <c r="BAR843" s="175" t="s">
        <v>104</v>
      </c>
      <c r="BAS843" s="341" t="s">
        <v>1984</v>
      </c>
      <c r="BAU843" s="176"/>
      <c r="BAV843" s="176">
        <f>VLOOKUP(BAS843,$A$879:$F$2731,6,FALSE)</f>
        <v>135</v>
      </c>
      <c r="BAW843" s="175" t="s">
        <v>69</v>
      </c>
      <c r="BAX843" s="10">
        <f>BAV843*1.1</f>
        <v>148.5</v>
      </c>
      <c r="BAY843" s="10"/>
      <c r="BAZ843" s="235"/>
      <c r="BBA843" s="175" t="s">
        <v>104</v>
      </c>
      <c r="BBB843" s="341" t="s">
        <v>423</v>
      </c>
      <c r="BBD843" s="176"/>
      <c r="BBE843" s="176">
        <f>VLOOKUP(BBB843,$A$879:$F$2731,6,FALSE)</f>
        <v>157</v>
      </c>
      <c r="BBF843" s="175" t="s">
        <v>69</v>
      </c>
      <c r="BBG843" s="10">
        <f>BBE843*1.1</f>
        <v>172.70000000000002</v>
      </c>
      <c r="BBH843" s="10"/>
      <c r="BBI843" s="235"/>
      <c r="BBJ843" s="175" t="s">
        <v>104</v>
      </c>
      <c r="BBK843" s="341" t="s">
        <v>1716</v>
      </c>
      <c r="BBM843" s="176"/>
      <c r="BBN843" s="176">
        <f>VLOOKUP(BBK843,$A$879:$F$2731,6,FALSE)</f>
        <v>61</v>
      </c>
      <c r="BBO843" s="175" t="s">
        <v>69</v>
      </c>
      <c r="BBP843" s="10">
        <f>BBN843*1.1</f>
        <v>67.100000000000009</v>
      </c>
      <c r="BBQ843" s="10"/>
      <c r="BBR843" s="235"/>
      <c r="BBS843" s="175" t="s">
        <v>104</v>
      </c>
      <c r="BBT843" s="347" t="s">
        <v>3428</v>
      </c>
      <c r="BBV843" s="176"/>
      <c r="BBW843" s="176">
        <f>VLOOKUP(BBT843,$A$879:$F$2731,6,FALSE)</f>
        <v>2</v>
      </c>
      <c r="BBX843" s="175" t="s">
        <v>69</v>
      </c>
      <c r="BBY843" s="10">
        <f>BBW843*1.1</f>
        <v>2.2000000000000002</v>
      </c>
      <c r="BBZ843" s="10"/>
      <c r="BCA843" s="235"/>
      <c r="BCB843" s="175" t="s">
        <v>104</v>
      </c>
      <c r="BCC843" s="341" t="s">
        <v>1041</v>
      </c>
      <c r="BCE843" s="176"/>
      <c r="BCF843" s="176">
        <f>VLOOKUP(BCC843,$A$879:$F$2731,6,FALSE)</f>
        <v>320</v>
      </c>
      <c r="BCG843" s="175" t="s">
        <v>69</v>
      </c>
      <c r="BCH843" s="10">
        <f>BCF843*1.1</f>
        <v>352</v>
      </c>
      <c r="BCI843" s="10"/>
      <c r="BCJ843" s="235"/>
      <c r="BCK843" s="175" t="s">
        <v>104</v>
      </c>
      <c r="BCL843" s="341" t="s">
        <v>993</v>
      </c>
      <c r="BCN843" s="176"/>
      <c r="BCO843" s="176">
        <f>VLOOKUP(BCL843,$A$879:$F$2731,6,FALSE)</f>
        <v>150</v>
      </c>
      <c r="BCP843" s="175" t="s">
        <v>69</v>
      </c>
      <c r="BCQ843" s="10">
        <f>BCO843*1.1</f>
        <v>165</v>
      </c>
      <c r="BCR843" s="10"/>
      <c r="BCS843" s="235"/>
      <c r="BCT843" s="175" t="s">
        <v>104</v>
      </c>
      <c r="BCU843" s="351" t="s">
        <v>2015</v>
      </c>
      <c r="BCW843" s="176"/>
      <c r="BCX843" s="176">
        <f>VLOOKUP(BCU843,$A$879:$F$2731,6,FALSE)</f>
        <v>95</v>
      </c>
      <c r="BCY843" s="175" t="s">
        <v>69</v>
      </c>
      <c r="BCZ843" s="10">
        <f>BCX843*1.1</f>
        <v>104.50000000000001</v>
      </c>
      <c r="BDA843" s="10"/>
      <c r="BDB843" s="235"/>
      <c r="BDC843" s="175" t="s">
        <v>104</v>
      </c>
      <c r="BDD843" s="347" t="s">
        <v>993</v>
      </c>
      <c r="BDF843" s="176"/>
      <c r="BDG843" s="176">
        <f>VLOOKUP(BDD843,$A$879:$F$2731,6,FALSE)</f>
        <v>150</v>
      </c>
      <c r="BDH843" s="175" t="s">
        <v>69</v>
      </c>
      <c r="BDI843" s="10">
        <f>BDG843*1.1</f>
        <v>165</v>
      </c>
      <c r="BDJ843" s="10"/>
      <c r="BDK843" s="235"/>
      <c r="BDL843" s="175" t="s">
        <v>104</v>
      </c>
      <c r="BDM843" s="341" t="s">
        <v>993</v>
      </c>
      <c r="BDO843" s="176"/>
      <c r="BDP843" s="176">
        <f>VLOOKUP(BDM843,$A$879:$F$2731,6,FALSE)</f>
        <v>150</v>
      </c>
      <c r="BDQ843" s="175" t="s">
        <v>69</v>
      </c>
      <c r="BDR843" s="10">
        <f>BDP843*1.1</f>
        <v>165</v>
      </c>
      <c r="BDS843" s="10"/>
      <c r="BDT843" s="235"/>
      <c r="BDU843" s="175" t="s">
        <v>104</v>
      </c>
      <c r="BDV843" s="341" t="s">
        <v>599</v>
      </c>
      <c r="BDX843" s="176"/>
      <c r="BDY843" s="176">
        <f>VLOOKUP(BDV843,$A$879:$F$2731,6,FALSE)</f>
        <v>168</v>
      </c>
      <c r="BDZ843" s="175" t="s">
        <v>69</v>
      </c>
      <c r="BEA843" s="10">
        <f>BDY843*1.1</f>
        <v>184.8</v>
      </c>
      <c r="BEB843" s="10"/>
      <c r="BEC843" s="235"/>
      <c r="BED843" s="175" t="s">
        <v>104</v>
      </c>
      <c r="BEE843" s="341" t="s">
        <v>730</v>
      </c>
      <c r="BEG843" s="176"/>
      <c r="BEH843" s="176">
        <f>VLOOKUP(BEE843,$A$879:$F$2731,6,FALSE)</f>
        <v>11</v>
      </c>
      <c r="BEI843" s="175" t="s">
        <v>69</v>
      </c>
      <c r="BEJ843" s="10">
        <f>BEH843*1.1</f>
        <v>12.100000000000001</v>
      </c>
      <c r="BEK843" s="10"/>
      <c r="BEL843" s="235"/>
      <c r="BEM843" s="175" t="s">
        <v>104</v>
      </c>
      <c r="BEN843" s="341" t="s">
        <v>429</v>
      </c>
      <c r="BEP843" s="176"/>
      <c r="BEQ843" s="176">
        <f>VLOOKUP(BEN843,$A$879:$F$2731,6,FALSE)</f>
        <v>49</v>
      </c>
      <c r="BER843" s="175" t="s">
        <v>69</v>
      </c>
      <c r="BES843" s="10">
        <f>BEQ843*1.1</f>
        <v>53.900000000000006</v>
      </c>
      <c r="BET843" s="10"/>
      <c r="BEU843" s="235"/>
      <c r="BEV843" s="175" t="s">
        <v>104</v>
      </c>
      <c r="BEW843" s="341" t="s">
        <v>521</v>
      </c>
      <c r="BEY843" s="176"/>
      <c r="BEZ843" s="176">
        <f>VLOOKUP(BEW843,$A$879:$F$2731,6,FALSE)</f>
        <v>12</v>
      </c>
      <c r="BFA843" s="175" t="s">
        <v>69</v>
      </c>
      <c r="BFB843" s="10">
        <f>BEZ843*1.1</f>
        <v>13.200000000000001</v>
      </c>
      <c r="BFC843" s="10"/>
      <c r="BFD843" s="235"/>
      <c r="BFE843" s="175" t="s">
        <v>104</v>
      </c>
      <c r="BFF843" s="341" t="s">
        <v>599</v>
      </c>
      <c r="BFH843" s="176"/>
      <c r="BFI843" s="176">
        <f>VLOOKUP(BFF843,$A$879:$F$2731,6,FALSE)</f>
        <v>168</v>
      </c>
      <c r="BFJ843" s="175" t="s">
        <v>69</v>
      </c>
      <c r="BFK843" s="10">
        <f>BFI843*1.1</f>
        <v>184.8</v>
      </c>
      <c r="BFL843" s="10"/>
      <c r="BFM843" s="235"/>
      <c r="BFN843" s="175" t="s">
        <v>104</v>
      </c>
      <c r="BFO843" s="341" t="s">
        <v>536</v>
      </c>
      <c r="BFQ843" s="176"/>
      <c r="BFR843" s="176">
        <f>VLOOKUP(BFO843,$A$879:$F$2731,6,FALSE)</f>
        <v>197</v>
      </c>
      <c r="BFS843" s="175" t="s">
        <v>69</v>
      </c>
      <c r="BFT843" s="10">
        <f>BFR843*1.1</f>
        <v>216.70000000000002</v>
      </c>
      <c r="BFU843" s="10"/>
      <c r="BFV843" s="235"/>
      <c r="BFW843" s="175" t="s">
        <v>104</v>
      </c>
      <c r="BFX843" s="351" t="s">
        <v>2333</v>
      </c>
      <c r="BFZ843" s="176"/>
      <c r="BGA843" s="176">
        <f>VLOOKUP(BFX843,$A$879:$F$2731,6,FALSE)</f>
        <v>0</v>
      </c>
      <c r="BGB843" s="175" t="s">
        <v>69</v>
      </c>
      <c r="BGC843" s="10">
        <f>BGA843*1.1</f>
        <v>0</v>
      </c>
      <c r="BGD843" s="10"/>
      <c r="BGE843" s="235"/>
      <c r="BGF843" s="175" t="s">
        <v>104</v>
      </c>
      <c r="BGG843" s="341" t="s">
        <v>751</v>
      </c>
      <c r="BGI843" s="176"/>
      <c r="BGJ843" s="176">
        <f>VLOOKUP(BGG843,$A$879:$F$2731,6,FALSE)</f>
        <v>155</v>
      </c>
      <c r="BGK843" s="175" t="s">
        <v>69</v>
      </c>
      <c r="BGL843" s="10">
        <f>BGJ843*1.1</f>
        <v>170.5</v>
      </c>
      <c r="BGM843" s="10"/>
      <c r="BGN843" s="235"/>
      <c r="BGO843" s="175" t="s">
        <v>104</v>
      </c>
      <c r="BGP843" s="351" t="s">
        <v>536</v>
      </c>
      <c r="BGR843" s="176"/>
      <c r="BGS843" s="176">
        <f>VLOOKUP(BGP843,$A$879:$F$2731,6,FALSE)</f>
        <v>197</v>
      </c>
      <c r="BGT843" s="175" t="s">
        <v>69</v>
      </c>
      <c r="BGU843" s="10">
        <f>BGS843*1.1</f>
        <v>216.70000000000002</v>
      </c>
      <c r="BGV843" s="10"/>
      <c r="BGW843" s="235"/>
      <c r="BGX843" s="175" t="s">
        <v>104</v>
      </c>
      <c r="BGY843" s="341" t="s">
        <v>1961</v>
      </c>
      <c r="BHA843" s="176"/>
      <c r="BHB843" s="176">
        <f>VLOOKUP(BGY843,$A$879:$F$2731,6,FALSE)</f>
        <v>172</v>
      </c>
      <c r="BHC843" s="175" t="s">
        <v>69</v>
      </c>
      <c r="BHD843" s="10">
        <f>BHB843*1.1</f>
        <v>189.20000000000002</v>
      </c>
      <c r="BHE843" s="10"/>
    </row>
    <row r="844" spans="1:1565" s="14" customFormat="1" ht="15">
      <c r="A844" s="175"/>
      <c r="B844" s="344"/>
      <c r="D844" s="175"/>
      <c r="E844" s="175"/>
      <c r="F844" s="175"/>
      <c r="G844" s="10"/>
      <c r="H844" s="10">
        <f>SUM(G839:G843)</f>
        <v>1275.8</v>
      </c>
      <c r="I844" s="229"/>
      <c r="J844" s="175"/>
      <c r="K844" s="395"/>
      <c r="M844" s="175"/>
      <c r="N844" s="175"/>
      <c r="O844" s="175"/>
      <c r="P844" s="10"/>
      <c r="Q844" s="10">
        <f>SUM(P839:P843)</f>
        <v>841.5</v>
      </c>
      <c r="R844" s="229"/>
      <c r="S844" s="175"/>
      <c r="T844" s="395"/>
      <c r="V844" s="175"/>
      <c r="W844" s="175"/>
      <c r="X844" s="175"/>
      <c r="Y844" s="10"/>
      <c r="Z844" s="10">
        <f>SUM(Y839:Y843)</f>
        <v>782.3</v>
      </c>
      <c r="AA844" s="229"/>
      <c r="AB844" s="175"/>
      <c r="AC844" s="395"/>
      <c r="AE844" s="175"/>
      <c r="AF844" s="175"/>
      <c r="AG844" s="175"/>
      <c r="AH844" s="10"/>
      <c r="AI844" s="10">
        <f>SUM(AH839:AH843)</f>
        <v>857.19999999999993</v>
      </c>
      <c r="AJ844" s="229"/>
      <c r="AK844" s="175"/>
      <c r="AL844" s="395"/>
      <c r="AN844" s="175"/>
      <c r="AO844" s="175"/>
      <c r="AP844" s="175"/>
      <c r="AQ844" s="10"/>
      <c r="AR844" s="10">
        <f>SUM(AQ839:AQ843)</f>
        <v>1226</v>
      </c>
      <c r="AS844" s="229"/>
      <c r="AT844" s="175"/>
      <c r="AU844" s="395"/>
      <c r="AW844" s="175"/>
      <c r="AX844" s="175"/>
      <c r="AY844" s="175"/>
      <c r="AZ844" s="10"/>
      <c r="BA844" s="10">
        <f>SUM(AZ839:AZ843)</f>
        <v>1069.4000000000001</v>
      </c>
      <c r="BB844" s="229"/>
      <c r="BC844" s="175"/>
      <c r="BD844" s="395"/>
      <c r="BF844" s="175"/>
      <c r="BG844" s="175"/>
      <c r="BH844" s="175"/>
      <c r="BI844" s="10"/>
      <c r="BJ844" s="10">
        <f>SUM(BI839:BI843)</f>
        <v>970.19999999999993</v>
      </c>
      <c r="BK844" s="229"/>
      <c r="BL844" s="175"/>
      <c r="BM844" s="395"/>
      <c r="BO844" s="175"/>
      <c r="BP844" s="175"/>
      <c r="BQ844" s="175"/>
      <c r="BR844" s="10"/>
      <c r="BS844" s="10">
        <f>SUM(BR839:BR843)</f>
        <v>644.79999999999995</v>
      </c>
      <c r="BT844" s="229"/>
      <c r="BU844" s="175"/>
      <c r="BV844" s="395"/>
      <c r="BX844" s="175"/>
      <c r="BY844" s="175"/>
      <c r="BZ844" s="175"/>
      <c r="CA844" s="10"/>
      <c r="CB844" s="10">
        <f>SUM(CA839:CA843)</f>
        <v>1149.1000000000001</v>
      </c>
      <c r="CC844" s="229"/>
      <c r="CD844" s="175"/>
      <c r="CE844" s="395"/>
      <c r="CG844" s="175"/>
      <c r="CH844" s="175"/>
      <c r="CI844" s="175"/>
      <c r="CJ844" s="10"/>
      <c r="CK844" s="10">
        <f>SUM(CJ839:CJ843)</f>
        <v>696.30000000000007</v>
      </c>
      <c r="CL844" s="229"/>
      <c r="CM844" s="175"/>
      <c r="CN844" s="395"/>
      <c r="CP844" s="175"/>
      <c r="CQ844" s="175"/>
      <c r="CR844" s="175"/>
      <c r="CS844" s="10"/>
      <c r="CT844" s="10">
        <f>SUM(CS839:CS843)</f>
        <v>881.2</v>
      </c>
      <c r="CU844" s="229"/>
      <c r="CV844" s="175"/>
      <c r="CW844" s="395"/>
      <c r="CY844" s="175"/>
      <c r="CZ844" s="175"/>
      <c r="DA844" s="175"/>
      <c r="DB844" s="10"/>
      <c r="DC844" s="10">
        <f>SUM(DB839:DB843)</f>
        <v>665.59999999999991</v>
      </c>
      <c r="DD844" s="229"/>
      <c r="DE844" s="175"/>
      <c r="DF844" s="395"/>
      <c r="DH844" s="175"/>
      <c r="DI844" s="175"/>
      <c r="DJ844" s="175"/>
      <c r="DK844" s="10"/>
      <c r="DL844" s="10">
        <f>SUM(DK839:DK843)</f>
        <v>760.40000000000009</v>
      </c>
      <c r="DM844" s="229"/>
      <c r="DN844" s="175"/>
      <c r="DO844" s="395"/>
      <c r="DQ844" s="175"/>
      <c r="DR844" s="175"/>
      <c r="DS844" s="175"/>
      <c r="DT844" s="10"/>
      <c r="DU844" s="10">
        <f>SUM(DT839:DT843)</f>
        <v>700.19999999999993</v>
      </c>
      <c r="DV844" s="229"/>
      <c r="DW844" s="175"/>
      <c r="DX844" s="395"/>
      <c r="DZ844" s="175"/>
      <c r="EA844" s="175"/>
      <c r="EB844" s="175"/>
      <c r="EC844" s="10"/>
      <c r="ED844" s="10">
        <f>SUM(EC839:EC843)</f>
        <v>675.80000000000007</v>
      </c>
      <c r="EE844" s="229"/>
      <c r="EF844" s="175"/>
      <c r="EG844" s="395"/>
      <c r="EI844" s="175"/>
      <c r="EJ844" s="175"/>
      <c r="EK844" s="175"/>
      <c r="EL844" s="10"/>
      <c r="EM844" s="10">
        <f>SUM(EL839:EL843)</f>
        <v>771.40000000000009</v>
      </c>
      <c r="EN844" s="229"/>
      <c r="EO844" s="175"/>
      <c r="EP844" s="395"/>
      <c r="ER844" s="175"/>
      <c r="ES844" s="175"/>
      <c r="ET844" s="175"/>
      <c r="EU844" s="10"/>
      <c r="EV844" s="10">
        <f>SUM(EU839:EU843)</f>
        <v>886.7</v>
      </c>
      <c r="EW844" s="229"/>
      <c r="EX844" s="175"/>
      <c r="EY844" s="395"/>
      <c r="FA844" s="175"/>
      <c r="FB844" s="175"/>
      <c r="FC844" s="175"/>
      <c r="FD844" s="10"/>
      <c r="FE844" s="10">
        <f>SUM(FD839:FD843)</f>
        <v>1076.4000000000001</v>
      </c>
      <c r="FF844" s="229"/>
      <c r="FG844" s="175"/>
      <c r="FH844" s="395"/>
      <c r="FJ844" s="175"/>
      <c r="FK844" s="175"/>
      <c r="FL844" s="175"/>
      <c r="FM844" s="10"/>
      <c r="FN844" s="10">
        <f>SUM(FM839:FM843)</f>
        <v>672</v>
      </c>
      <c r="FO844" s="229"/>
      <c r="FP844" s="175"/>
      <c r="FQ844" s="395"/>
      <c r="FS844" s="175"/>
      <c r="FT844" s="175"/>
      <c r="FU844" s="175"/>
      <c r="FV844" s="10"/>
      <c r="FW844" s="10">
        <f>SUM(FV839:FV843)</f>
        <v>687.2</v>
      </c>
      <c r="FX844" s="229"/>
      <c r="FY844" s="175"/>
      <c r="FZ844" s="350"/>
      <c r="GB844" s="175"/>
      <c r="GC844" s="175"/>
      <c r="GD844" s="175"/>
      <c r="GE844" s="10"/>
      <c r="GF844" s="10" t="e">
        <f>SUM(GE839:GE843)</f>
        <v>#N/A</v>
      </c>
      <c r="GG844" s="229"/>
      <c r="GH844" s="175"/>
      <c r="GI844" s="395"/>
      <c r="GK844" s="175"/>
      <c r="GL844" s="175"/>
      <c r="GM844" s="175"/>
      <c r="GN844" s="10"/>
      <c r="GO844" s="10">
        <f>SUM(GN839:GN843)</f>
        <v>1205.3</v>
      </c>
      <c r="GP844" s="229"/>
      <c r="GQ844" s="175"/>
      <c r="GR844" s="395"/>
      <c r="GT844" s="175"/>
      <c r="GU844" s="175"/>
      <c r="GV844" s="175"/>
      <c r="GW844" s="175"/>
      <c r="GX844" s="10">
        <f>SUM(GW839:GW843)</f>
        <v>971.3</v>
      </c>
      <c r="GY844" s="229"/>
      <c r="GZ844" s="175"/>
      <c r="HA844" s="395"/>
      <c r="HC844" s="175"/>
      <c r="HD844" s="175"/>
      <c r="HE844" s="175"/>
      <c r="HF844" s="10"/>
      <c r="HG844" s="10">
        <f>SUM(HF839:HF843)</f>
        <v>607.70000000000005</v>
      </c>
      <c r="HH844" s="229"/>
      <c r="HI844" s="175"/>
      <c r="HJ844" s="395"/>
      <c r="HL844" s="175"/>
      <c r="HM844" s="175"/>
      <c r="HN844" s="175"/>
      <c r="HO844" s="175"/>
      <c r="HP844" s="10">
        <f>SUM(HO839:HO843)</f>
        <v>1120.8</v>
      </c>
      <c r="HQ844" s="229"/>
      <c r="HR844" s="175"/>
      <c r="HS844" s="395"/>
      <c r="HU844" s="175"/>
      <c r="HV844" s="175"/>
      <c r="HW844" s="175"/>
      <c r="HX844" s="175"/>
      <c r="HY844" s="10">
        <f>SUM(HX839:HX843)</f>
        <v>1362.7</v>
      </c>
      <c r="HZ844" s="229"/>
      <c r="IA844" s="175"/>
      <c r="IB844" s="395"/>
      <c r="ID844" s="175"/>
      <c r="IE844" s="175"/>
      <c r="IF844" s="175"/>
      <c r="IG844" s="175"/>
      <c r="IH844" s="10">
        <f>SUM(IG839:IG843)</f>
        <v>650.29999999999995</v>
      </c>
      <c r="II844" s="229"/>
      <c r="IJ844" s="175"/>
      <c r="IK844" s="395"/>
      <c r="IM844" s="175"/>
      <c r="IN844" s="175"/>
      <c r="IO844" s="175"/>
      <c r="IP844" s="10"/>
      <c r="IQ844" s="10">
        <f>SUM(IP839:IP843)</f>
        <v>1367.5</v>
      </c>
      <c r="IR844" s="229"/>
      <c r="IS844" s="175"/>
      <c r="IT844" s="395"/>
      <c r="IV844" s="175"/>
      <c r="IW844" s="175"/>
      <c r="IX844" s="175"/>
      <c r="IY844" s="10"/>
      <c r="IZ844" s="10">
        <f>SUM(IY839:IY843)</f>
        <v>819.30000000000007</v>
      </c>
      <c r="JA844" s="229"/>
      <c r="JB844" s="175"/>
      <c r="JC844" s="395"/>
      <c r="JE844" s="175"/>
      <c r="JF844" s="175"/>
      <c r="JG844" s="175"/>
      <c r="JH844" s="10"/>
      <c r="JI844" s="10">
        <f>SUM(JH839:JH843)</f>
        <v>1139.0999999999999</v>
      </c>
      <c r="JJ844" s="229"/>
      <c r="JK844" s="175"/>
      <c r="JL844" s="395"/>
      <c r="JN844" s="175"/>
      <c r="JO844" s="175"/>
      <c r="JP844" s="175"/>
      <c r="JQ844" s="10"/>
      <c r="JR844" s="10">
        <f>SUM(JQ839:JQ843)</f>
        <v>845.60000000000014</v>
      </c>
      <c r="JS844" s="229"/>
      <c r="JT844" s="175"/>
      <c r="JU844" s="395"/>
      <c r="JW844" s="175"/>
      <c r="JX844" s="175"/>
      <c r="JY844" s="175"/>
      <c r="JZ844" s="10"/>
      <c r="KA844" s="10">
        <f>SUM(JZ839:JZ843)</f>
        <v>871.3</v>
      </c>
      <c r="KB844" s="229"/>
      <c r="KC844" s="175"/>
      <c r="KD844" s="350"/>
      <c r="KF844" s="175"/>
      <c r="KG844" s="175"/>
      <c r="KH844" s="175"/>
      <c r="KI844" s="10"/>
      <c r="KJ844" s="10" t="e">
        <f>SUM(KI839:KI843)</f>
        <v>#N/A</v>
      </c>
      <c r="KK844" s="229"/>
      <c r="KL844" s="175"/>
      <c r="KM844" s="395"/>
      <c r="KO844" s="175"/>
      <c r="KP844" s="175"/>
      <c r="KQ844" s="175"/>
      <c r="KR844" s="175"/>
      <c r="KS844" s="10">
        <f>SUM(KR839:KR843)</f>
        <v>1123</v>
      </c>
      <c r="KT844" s="229"/>
      <c r="KU844" s="175"/>
      <c r="KV844" s="395"/>
      <c r="KX844" s="175"/>
      <c r="KY844" s="175"/>
      <c r="KZ844" s="175"/>
      <c r="LA844" s="10"/>
      <c r="LB844" s="10">
        <f>SUM(LA839:LA843)</f>
        <v>978.8</v>
      </c>
      <c r="LC844" s="229"/>
      <c r="LD844" s="175"/>
      <c r="LE844" s="350"/>
      <c r="LG844" s="175"/>
      <c r="LH844" s="175"/>
      <c r="LI844" s="175"/>
      <c r="LJ844" s="10"/>
      <c r="LK844" s="10" t="e">
        <f>SUM(LJ839:LJ843)</f>
        <v>#N/A</v>
      </c>
      <c r="LL844" s="229"/>
      <c r="LM844" s="175"/>
      <c r="LN844" s="395"/>
      <c r="LP844" s="175"/>
      <c r="LQ844" s="175"/>
      <c r="LR844" s="175"/>
      <c r="LS844" s="10"/>
      <c r="LT844" s="10">
        <f>SUM(LS839:LS843)</f>
        <v>851.3</v>
      </c>
      <c r="LU844" s="229"/>
      <c r="LV844" s="175"/>
      <c r="LW844" s="395"/>
      <c r="LY844" s="175"/>
      <c r="LZ844" s="175"/>
      <c r="MA844" s="175"/>
      <c r="MB844" s="10"/>
      <c r="MC844" s="10">
        <f>SUM(MB839:MB843)</f>
        <v>610.79999999999995</v>
      </c>
      <c r="MD844" s="229"/>
      <c r="ME844" s="175"/>
      <c r="MF844" s="395"/>
      <c r="MH844" s="175"/>
      <c r="MI844" s="175"/>
      <c r="MJ844" s="175"/>
      <c r="MK844" s="10"/>
      <c r="ML844" s="10">
        <f>SUM(MK839:MK843)</f>
        <v>893.80000000000007</v>
      </c>
      <c r="MM844" s="229"/>
      <c r="MN844" s="175"/>
      <c r="MO844" s="350"/>
      <c r="MQ844" s="175"/>
      <c r="MR844" s="175"/>
      <c r="MS844" s="175"/>
      <c r="MT844" s="10"/>
      <c r="MU844" s="10" t="e">
        <f>SUM(MT839:MT843)</f>
        <v>#N/A</v>
      </c>
      <c r="MV844" s="229"/>
      <c r="MW844" s="175"/>
      <c r="MX844" s="395"/>
      <c r="MZ844" s="175"/>
      <c r="NA844" s="175"/>
      <c r="NB844" s="175"/>
      <c r="NC844" s="10"/>
      <c r="ND844" s="10">
        <f>SUM(NC839:NC843)</f>
        <v>848.3</v>
      </c>
      <c r="NE844" s="229"/>
      <c r="NF844" s="175"/>
      <c r="NG844" s="395"/>
      <c r="NI844" s="175"/>
      <c r="NJ844" s="175"/>
      <c r="NK844" s="175"/>
      <c r="NL844" s="10"/>
      <c r="NM844" s="10">
        <f>SUM(NL839:NL843)</f>
        <v>1387.5</v>
      </c>
      <c r="NN844" s="229"/>
      <c r="NO844" s="175"/>
      <c r="NP844" s="395"/>
      <c r="NR844" s="175"/>
      <c r="NS844" s="175"/>
      <c r="NT844" s="175"/>
      <c r="NU844" s="10"/>
      <c r="NV844" s="10">
        <f>SUM(NU839:NU843)</f>
        <v>613.5</v>
      </c>
      <c r="NW844" s="229"/>
      <c r="NX844" s="175"/>
      <c r="NY844" s="395"/>
      <c r="OA844" s="175"/>
      <c r="OB844" s="175"/>
      <c r="OC844" s="175"/>
      <c r="OD844" s="175"/>
      <c r="OE844" s="10">
        <f>SUM(OD839:OD843)</f>
        <v>1218</v>
      </c>
      <c r="OF844" s="229"/>
      <c r="OG844" s="175"/>
      <c r="OH844" s="395"/>
      <c r="OJ844" s="175"/>
      <c r="OK844" s="175"/>
      <c r="OL844" s="175"/>
      <c r="OM844" s="10"/>
      <c r="ON844" s="10">
        <f>SUM(OM839:OM843)</f>
        <v>594</v>
      </c>
      <c r="OO844" s="229"/>
      <c r="OP844" s="175"/>
      <c r="OQ844" s="395"/>
      <c r="OS844" s="175"/>
      <c r="OT844" s="175"/>
      <c r="OU844" s="175"/>
      <c r="OV844" s="10"/>
      <c r="OW844" s="10">
        <f>SUM(OV839:OV843)</f>
        <v>588.6</v>
      </c>
      <c r="OX844" s="229"/>
      <c r="OY844" s="175"/>
      <c r="OZ844" s="352"/>
      <c r="PB844" s="175"/>
      <c r="PC844" s="175"/>
      <c r="PD844" s="175"/>
      <c r="PE844" s="10"/>
      <c r="PF844" s="10">
        <f>SUM(PE839:PE843)</f>
        <v>999.5</v>
      </c>
      <c r="PG844" s="229"/>
      <c r="PH844" s="175"/>
      <c r="PI844" s="395"/>
      <c r="PK844" s="175"/>
      <c r="PL844" s="175"/>
      <c r="PM844" s="175"/>
      <c r="PN844" s="10"/>
      <c r="PO844" s="10">
        <f>SUM(PN839:PN843)</f>
        <v>697.90000000000009</v>
      </c>
      <c r="PP844" s="229"/>
      <c r="PQ844" s="175"/>
      <c r="PR844" s="395"/>
      <c r="PT844" s="175"/>
      <c r="PU844" s="175"/>
      <c r="PV844" s="175"/>
      <c r="PW844" s="10"/>
      <c r="PX844" s="10">
        <f>SUM(PW839:PW843)</f>
        <v>748.2</v>
      </c>
      <c r="PY844" s="229"/>
      <c r="PZ844" s="175"/>
      <c r="QA844" s="344"/>
      <c r="QC844" s="175"/>
      <c r="QD844" s="175"/>
      <c r="QE844" s="175"/>
      <c r="QF844" s="10"/>
      <c r="QG844" s="10">
        <f>SUM(QF839:QF843)</f>
        <v>889.5</v>
      </c>
      <c r="QH844" s="229"/>
      <c r="QI844" s="175"/>
      <c r="QJ844" s="350"/>
      <c r="QL844" s="175"/>
      <c r="QM844" s="175"/>
      <c r="QN844" s="175"/>
      <c r="QO844" s="10"/>
      <c r="QP844" s="10" t="e">
        <f>SUM(QO839:QO843)</f>
        <v>#N/A</v>
      </c>
      <c r="QQ844" s="229"/>
      <c r="QR844" s="175"/>
      <c r="QS844" s="396"/>
      <c r="QU844" s="175"/>
      <c r="QV844" s="175"/>
      <c r="QW844" s="175"/>
      <c r="QX844" s="10"/>
      <c r="QY844" s="10">
        <f>SUM(QX839:QX843)</f>
        <v>483.00000000000006</v>
      </c>
      <c r="QZ844" s="229"/>
      <c r="RA844" s="175"/>
      <c r="RB844" s="395"/>
      <c r="RD844" s="175"/>
      <c r="RE844" s="175"/>
      <c r="RF844" s="175"/>
      <c r="RG844" s="10"/>
      <c r="RH844" s="10">
        <f>SUM(RG839:RG843)</f>
        <v>793.90000000000009</v>
      </c>
      <c r="RI844" s="229"/>
      <c r="RJ844" s="175"/>
      <c r="RK844" s="395"/>
      <c r="RM844" s="175"/>
      <c r="RN844" s="175"/>
      <c r="RO844" s="175"/>
      <c r="RP844" s="175"/>
      <c r="RQ844" s="10">
        <f>SUM(RP839:RP843)</f>
        <v>1276.3</v>
      </c>
      <c r="RR844" s="229"/>
      <c r="RS844" s="175"/>
      <c r="RT844" s="350"/>
      <c r="RV844" s="175"/>
      <c r="RW844" s="175"/>
      <c r="RX844" s="175"/>
      <c r="RY844" s="10"/>
      <c r="RZ844" s="10" t="e">
        <f>SUM(RY839:RY843)</f>
        <v>#N/A</v>
      </c>
      <c r="SA844" s="235"/>
      <c r="SB844" s="175"/>
      <c r="SC844" s="395"/>
      <c r="SE844" s="175"/>
      <c r="SF844" s="175"/>
      <c r="SG844" s="175"/>
      <c r="SH844" s="10"/>
      <c r="SI844" s="10">
        <f>SUM(SH839:SH843)</f>
        <v>616.29999999999995</v>
      </c>
      <c r="SJ844" s="235"/>
      <c r="SK844" s="175"/>
      <c r="SL844" s="395"/>
      <c r="SN844" s="175"/>
      <c r="SO844" s="175"/>
      <c r="SP844" s="175"/>
      <c r="SQ844" s="10"/>
      <c r="SR844" s="10">
        <f>SUM(SQ839:SQ843)</f>
        <v>624.29999999999995</v>
      </c>
      <c r="SS844" s="235"/>
      <c r="ST844" s="175"/>
      <c r="SU844" s="395"/>
      <c r="SW844" s="175"/>
      <c r="SX844" s="175"/>
      <c r="SY844" s="175"/>
      <c r="SZ844" s="10"/>
      <c r="TA844" s="10">
        <f>SUM(SZ839:SZ843)</f>
        <v>848.3</v>
      </c>
      <c r="TB844" s="235"/>
      <c r="TC844" s="175"/>
      <c r="TD844" s="350"/>
      <c r="TF844" s="175"/>
      <c r="TG844" s="175"/>
      <c r="TH844" s="175"/>
      <c r="TI844" s="175"/>
      <c r="TJ844" s="10" t="e">
        <f>SUM(TI839:TI843)</f>
        <v>#N/A</v>
      </c>
      <c r="TK844" s="235"/>
      <c r="TL844" s="175"/>
      <c r="TM844" s="396"/>
      <c r="TO844" s="175"/>
      <c r="TP844" s="175"/>
      <c r="TQ844" s="175"/>
      <c r="TR844" s="10"/>
      <c r="TS844" s="10">
        <f>SUM(TR839:TR843)</f>
        <v>960.9</v>
      </c>
      <c r="TT844" s="235"/>
      <c r="TU844" s="175"/>
      <c r="TV844" s="396"/>
      <c r="TX844" s="175"/>
      <c r="TY844" s="175"/>
      <c r="TZ844" s="175"/>
      <c r="UA844" s="10"/>
      <c r="UB844" s="10">
        <f>SUM(UA839:UA843)</f>
        <v>569.5</v>
      </c>
      <c r="UC844" s="235"/>
      <c r="UD844" s="175"/>
      <c r="UE844" s="396"/>
      <c r="UG844" s="175"/>
      <c r="UH844" s="175"/>
      <c r="UI844" s="175"/>
      <c r="UJ844" s="10"/>
      <c r="UK844" s="10">
        <f>SUM(UJ839:UJ843)</f>
        <v>563.80000000000007</v>
      </c>
      <c r="UL844" s="235"/>
      <c r="UM844" s="175"/>
      <c r="UN844" s="350"/>
      <c r="UP844" s="175"/>
      <c r="UQ844" s="175"/>
      <c r="UR844" s="175"/>
      <c r="US844" s="10"/>
      <c r="UT844" s="10" t="e">
        <f>SUM(US839:US843)</f>
        <v>#N/A</v>
      </c>
      <c r="UU844" s="235"/>
      <c r="UV844" s="175"/>
      <c r="UW844" s="396"/>
      <c r="UY844" s="175"/>
      <c r="UZ844" s="175"/>
      <c r="VA844" s="175"/>
      <c r="VB844" s="10"/>
      <c r="VC844" s="10">
        <f>SUM(VB839:VB843)</f>
        <v>771</v>
      </c>
      <c r="VD844" s="235"/>
      <c r="VE844" s="175"/>
      <c r="VF844" s="350"/>
      <c r="VH844" s="175"/>
      <c r="VI844" s="175"/>
      <c r="VJ844" s="175"/>
      <c r="VK844" s="10"/>
      <c r="VL844" s="10" t="e">
        <f>SUM(VK839:VK843)</f>
        <v>#N/A</v>
      </c>
      <c r="VM844" s="235"/>
      <c r="VN844" s="175"/>
      <c r="VO844" s="396"/>
      <c r="VQ844" s="175"/>
      <c r="VR844" s="175"/>
      <c r="VS844" s="175"/>
      <c r="VT844" s="10"/>
      <c r="VU844" s="10">
        <f>SUM(VT839:VT843)</f>
        <v>986.90000000000009</v>
      </c>
      <c r="VV844" s="235"/>
      <c r="VW844" s="175"/>
      <c r="VX844" s="350"/>
      <c r="VZ844" s="175"/>
      <c r="WA844" s="175"/>
      <c r="WB844" s="175"/>
      <c r="WC844" s="175"/>
      <c r="WD844" s="10" t="e">
        <f>SUM(WC839:WC843)</f>
        <v>#N/A</v>
      </c>
      <c r="WE844" s="235"/>
      <c r="WF844" s="175"/>
      <c r="WG844" s="396"/>
      <c r="WI844" s="175"/>
      <c r="WJ844" s="175"/>
      <c r="WK844" s="175"/>
      <c r="WL844" s="175"/>
      <c r="WM844" s="10">
        <f>SUM(WL839:WL843)</f>
        <v>557.6</v>
      </c>
      <c r="WN844" s="235"/>
      <c r="WO844" s="175"/>
      <c r="WP844" s="396"/>
      <c r="WQ844" s="175"/>
      <c r="WR844" s="175"/>
      <c r="WS844" s="175"/>
      <c r="WT844" s="175"/>
      <c r="WU844" s="10"/>
      <c r="WV844" s="10">
        <f>SUM(WU839:WU843)</f>
        <v>1415</v>
      </c>
      <c r="WW844" s="235"/>
      <c r="WX844" s="175"/>
      <c r="WY844" s="396"/>
      <c r="XA844" s="175"/>
      <c r="XB844" s="175"/>
      <c r="XC844" s="175"/>
      <c r="XD844" s="175"/>
      <c r="XE844" s="10">
        <f>SUM(XD839:XD843)</f>
        <v>699.09999999999991</v>
      </c>
      <c r="XF844" s="235"/>
      <c r="XG844" s="175"/>
      <c r="XH844" s="352"/>
      <c r="XJ844" s="175"/>
      <c r="XK844" s="175"/>
      <c r="XL844" s="175"/>
      <c r="XM844" s="175"/>
      <c r="XN844" s="10">
        <f>SUM(XM839:XM843)</f>
        <v>869.39999999999986</v>
      </c>
      <c r="XO844" s="235"/>
      <c r="XP844" s="175"/>
      <c r="XQ844" s="396"/>
      <c r="XS844" s="175"/>
      <c r="XT844" s="175"/>
      <c r="XU844" s="175"/>
      <c r="XV844" s="10"/>
      <c r="XW844" s="10">
        <f>SUM(XV839:XV843)</f>
        <v>540.9</v>
      </c>
      <c r="XX844" s="235"/>
      <c r="XY844" s="175"/>
      <c r="XZ844" s="396"/>
      <c r="YB844" s="175"/>
      <c r="YC844" s="175"/>
      <c r="YD844" s="175"/>
      <c r="YE844" s="10"/>
      <c r="YF844" s="10">
        <f>SUM(YE839:YE843)</f>
        <v>1001.9</v>
      </c>
      <c r="YG844" s="235"/>
      <c r="YH844" s="175"/>
      <c r="YI844" s="396"/>
      <c r="YK844" s="175"/>
      <c r="YL844" s="175"/>
      <c r="YM844" s="175"/>
      <c r="YN844" s="10"/>
      <c r="YO844" s="10">
        <f>SUM(YN839:YN843)</f>
        <v>395</v>
      </c>
      <c r="YP844" s="235"/>
      <c r="YQ844" s="175"/>
      <c r="YR844" s="396"/>
      <c r="YT844" s="175"/>
      <c r="YU844" s="175"/>
      <c r="YV844" s="175"/>
      <c r="YW844" s="10"/>
      <c r="YX844" s="10">
        <f>SUM(YW839:YW843)</f>
        <v>941.60000000000014</v>
      </c>
      <c r="YY844" s="235"/>
      <c r="YZ844" s="175"/>
      <c r="ZA844" s="396"/>
      <c r="ZC844" s="175"/>
      <c r="ZD844" s="175"/>
      <c r="ZE844" s="175"/>
      <c r="ZF844" s="10"/>
      <c r="ZG844" s="10">
        <f>SUM(ZF839:ZF843)</f>
        <v>826.9</v>
      </c>
      <c r="ZH844" s="235"/>
      <c r="ZI844" s="175"/>
      <c r="ZJ844" s="396"/>
      <c r="ZL844" s="175"/>
      <c r="ZM844" s="175"/>
      <c r="ZN844" s="175"/>
      <c r="ZO844" s="10"/>
      <c r="ZP844" s="10">
        <f>SUM(ZO839:ZO843)</f>
        <v>1361.1999999999998</v>
      </c>
      <c r="ZQ844" s="235"/>
      <c r="ZR844" s="175"/>
      <c r="ZS844" s="396"/>
      <c r="ZU844" s="175"/>
      <c r="ZV844" s="175"/>
      <c r="ZW844" s="175"/>
      <c r="ZX844" s="10"/>
      <c r="ZY844" s="10">
        <f>SUM(ZX839:ZX843)</f>
        <v>804.7</v>
      </c>
      <c r="ZZ844" s="235"/>
      <c r="AAA844" s="175"/>
      <c r="AAB844" s="396"/>
      <c r="AAD844" s="175"/>
      <c r="AAE844" s="175"/>
      <c r="AAF844" s="175"/>
      <c r="AAG844" s="10"/>
      <c r="AAH844" s="10">
        <f>SUM(AAG839:AAG843)</f>
        <v>220.2</v>
      </c>
      <c r="AAI844" s="235"/>
      <c r="AAJ844" s="175"/>
      <c r="AAK844" s="232"/>
      <c r="AAM844" s="175"/>
      <c r="AAN844" s="175"/>
      <c r="AAO844" s="175"/>
      <c r="AAP844" s="10"/>
      <c r="AAQ844" s="10" t="e">
        <f>SUM(AAP839:AAP843)</f>
        <v>#N/A</v>
      </c>
      <c r="AAR844" s="235"/>
      <c r="AAS844" s="175"/>
      <c r="AAT844" s="396"/>
      <c r="AAV844" s="175"/>
      <c r="AAW844" s="175"/>
      <c r="AAX844" s="175"/>
      <c r="AAY844" s="10"/>
      <c r="AAZ844" s="10">
        <f>SUM(AAY839:AAY843)</f>
        <v>483.59999999999997</v>
      </c>
      <c r="ABA844" s="235"/>
      <c r="ABB844" s="175"/>
      <c r="ABC844" s="397"/>
      <c r="ABE844" s="175"/>
      <c r="ABF844" s="175"/>
      <c r="ABG844" s="175"/>
      <c r="ABH844" s="10"/>
      <c r="ABI844" s="10">
        <f>SUM(ABH839:ABH843)</f>
        <v>927</v>
      </c>
      <c r="ABJ844" s="235"/>
      <c r="ABK844" s="175"/>
      <c r="ABL844" s="396"/>
      <c r="ABN844" s="175"/>
      <c r="ABO844" s="175"/>
      <c r="ABP844" s="175"/>
      <c r="ABQ844" s="10"/>
      <c r="ABR844" s="10">
        <f>SUM(ABQ839:ABQ843)</f>
        <v>446.69999999999993</v>
      </c>
      <c r="ABS844" s="235"/>
      <c r="ABT844" s="175"/>
      <c r="ABU844" s="232"/>
      <c r="ABW844" s="175"/>
      <c r="ABX844" s="175"/>
      <c r="ABY844" s="175"/>
      <c r="ABZ844" s="10"/>
      <c r="ACA844" s="10" t="e">
        <f>SUM(ABZ839:ABZ843)</f>
        <v>#N/A</v>
      </c>
      <c r="ACB844" s="235"/>
      <c r="ACC844" s="175"/>
      <c r="ACD844" s="232"/>
      <c r="ACF844" s="175"/>
      <c r="ACG844" s="175"/>
      <c r="ACH844" s="175"/>
      <c r="ACI844" s="10"/>
      <c r="ACJ844" s="10" t="e">
        <f>SUM(ACI839:ACI843)</f>
        <v>#N/A</v>
      </c>
      <c r="ACK844" s="235"/>
      <c r="ACL844" s="175"/>
      <c r="ACM844" s="232"/>
      <c r="ACO844" s="175"/>
      <c r="ACP844" s="175"/>
      <c r="ACQ844" s="175"/>
      <c r="ACR844" s="10"/>
      <c r="ACS844" s="10" t="e">
        <f>SUM(ACR839:ACR843)</f>
        <v>#N/A</v>
      </c>
      <c r="ACT844" s="235"/>
      <c r="ACU844" s="175"/>
      <c r="ACV844" s="232"/>
      <c r="ACX844" s="175"/>
      <c r="ACY844" s="175"/>
      <c r="ACZ844" s="175"/>
      <c r="ADA844" s="10"/>
      <c r="ADB844" s="10" t="e">
        <f>SUM(ADA839:ADA843)</f>
        <v>#N/A</v>
      </c>
      <c r="ADC844" s="235"/>
      <c r="ADD844" s="175"/>
      <c r="ADE844" s="396"/>
      <c r="ADG844" s="175"/>
      <c r="ADH844" s="175"/>
      <c r="ADI844" s="175"/>
      <c r="ADJ844" s="10"/>
      <c r="ADK844" s="10">
        <f>SUM(ADJ839:ADJ843)</f>
        <v>523.40000000000009</v>
      </c>
      <c r="ADL844" s="235"/>
      <c r="ADM844" s="175"/>
      <c r="ADN844" s="232"/>
      <c r="ADP844" s="175"/>
      <c r="ADQ844" s="175"/>
      <c r="ADR844" s="175"/>
      <c r="ADS844" s="10"/>
      <c r="ADT844" s="10" t="e">
        <f>SUM(ADS839:ADS843)</f>
        <v>#N/A</v>
      </c>
      <c r="ADU844" s="235"/>
      <c r="ADV844" s="175"/>
      <c r="ADW844" s="396"/>
      <c r="ADY844" s="175"/>
      <c r="ADZ844" s="175"/>
      <c r="AEA844" s="175"/>
      <c r="AEB844" s="10"/>
      <c r="AEC844" s="10">
        <f>SUM(AEB839:AEB843)</f>
        <v>663.59999999999991</v>
      </c>
      <c r="AED844" s="235"/>
      <c r="AEE844" s="175"/>
      <c r="AEF844" s="232"/>
      <c r="AEH844" s="175"/>
      <c r="AEI844" s="175"/>
      <c r="AEJ844" s="175"/>
      <c r="AEK844" s="10"/>
      <c r="AEL844" s="10" t="e">
        <f>SUM(AEK839:AEK843)</f>
        <v>#N/A</v>
      </c>
      <c r="AEM844" s="235"/>
      <c r="AEN844" s="175"/>
      <c r="AEO844" s="232"/>
      <c r="AEQ844" s="175"/>
      <c r="AER844" s="175"/>
      <c r="AES844" s="175"/>
      <c r="AET844" s="10"/>
      <c r="AEU844" s="10" t="e">
        <f>SUM(AET839:AET843)</f>
        <v>#N/A</v>
      </c>
      <c r="AEV844" s="235"/>
      <c r="AEW844" s="175"/>
      <c r="AEX844" s="232"/>
      <c r="AEZ844" s="175"/>
      <c r="AFA844" s="175"/>
      <c r="AFB844" s="175"/>
      <c r="AFC844" s="10"/>
      <c r="AFD844" s="10" t="e">
        <f>SUM(AFC839:AFC843)</f>
        <v>#N/A</v>
      </c>
      <c r="AFE844" s="235"/>
      <c r="AFF844" s="175"/>
      <c r="AFG844" s="232"/>
      <c r="AFI844" s="175"/>
      <c r="AFJ844" s="175"/>
      <c r="AFK844" s="175"/>
      <c r="AFL844" s="10"/>
      <c r="AFM844" s="10" t="e">
        <f>SUM(AFL839:AFL843)</f>
        <v>#N/A</v>
      </c>
      <c r="AFN844" s="235"/>
      <c r="AFO844" s="175"/>
      <c r="AFP844" s="232"/>
      <c r="AFR844" s="175"/>
      <c r="AFS844" s="175"/>
      <c r="AFT844" s="175"/>
      <c r="AFU844" s="10"/>
      <c r="AFV844" s="10" t="e">
        <f>SUM(AFU839:AFU843)</f>
        <v>#N/A</v>
      </c>
      <c r="AFW844" s="235"/>
      <c r="AFX844" s="175"/>
      <c r="AFY844" s="396"/>
      <c r="AGA844" s="175"/>
      <c r="AGB844" s="175"/>
      <c r="AGC844" s="175"/>
      <c r="AGD844" s="10"/>
      <c r="AGE844" s="10">
        <f>SUM(AGD839:AGD843)</f>
        <v>771.3</v>
      </c>
      <c r="AGF844" s="235"/>
      <c r="AGG844" s="175"/>
      <c r="AGH844" s="396"/>
      <c r="AGJ844" s="175"/>
      <c r="AGK844" s="175"/>
      <c r="AGL844" s="175"/>
      <c r="AGM844" s="10"/>
      <c r="AGN844" s="10">
        <f>SUM(AGM839:AGM843)</f>
        <v>1017</v>
      </c>
      <c r="AGO844" s="235"/>
      <c r="AGP844" s="175"/>
      <c r="AGQ844" s="396"/>
      <c r="AGS844" s="175"/>
      <c r="AGT844" s="175"/>
      <c r="AGU844" s="175"/>
      <c r="AGV844" s="10"/>
      <c r="AGW844" s="10">
        <f>SUM(AGV839:AGV843)</f>
        <v>695.4</v>
      </c>
      <c r="AGX844" s="235"/>
      <c r="AGY844" s="175"/>
      <c r="AGZ844" s="396"/>
      <c r="AHB844" s="175"/>
      <c r="AHC844" s="175"/>
      <c r="AHD844" s="175"/>
      <c r="AHE844" s="10"/>
      <c r="AHF844" s="10">
        <f>SUM(AHE839:AHE843)</f>
        <v>707.2</v>
      </c>
      <c r="AHG844" s="235"/>
      <c r="AHH844" s="175"/>
      <c r="AHI844" s="399"/>
      <c r="AHK844" s="175"/>
      <c r="AHL844" s="175"/>
      <c r="AHM844" s="175"/>
      <c r="AHN844" s="10"/>
      <c r="AHO844" s="10">
        <f>SUM(AHN839:AHN843)</f>
        <v>927</v>
      </c>
      <c r="AHP844" s="235"/>
      <c r="AHQ844" s="175"/>
      <c r="AHR844" s="396"/>
      <c r="AHT844" s="175"/>
      <c r="AHU844" s="175"/>
      <c r="AHV844" s="175"/>
      <c r="AHW844" s="10"/>
      <c r="AHX844" s="10">
        <f>SUM(AHW839:AHW843)</f>
        <v>569.70000000000005</v>
      </c>
      <c r="AHY844" s="235"/>
      <c r="AHZ844" s="175"/>
      <c r="AIA844" s="396"/>
      <c r="AIC844" s="175"/>
      <c r="AID844" s="175"/>
      <c r="AIE844" s="175"/>
      <c r="AIF844" s="10"/>
      <c r="AIG844" s="10">
        <f>SUM(AIF839:AIF843)</f>
        <v>798.4</v>
      </c>
      <c r="AIH844" s="235"/>
      <c r="AII844" s="175"/>
      <c r="AIJ844" s="396"/>
      <c r="AIL844" s="175"/>
      <c r="AIM844" s="175"/>
      <c r="AIN844" s="175"/>
      <c r="AIO844" s="10"/>
      <c r="AIP844" s="10">
        <f>SUM(AIO839:AIO843)</f>
        <v>1172.5</v>
      </c>
      <c r="AIQ844" s="235"/>
      <c r="AIR844" s="175"/>
      <c r="AIS844" s="396"/>
      <c r="AIU844" s="175"/>
      <c r="AIV844" s="175"/>
      <c r="AIW844" s="175"/>
      <c r="AIX844" s="10"/>
      <c r="AIY844" s="10">
        <f>SUM(AIX839:AIX843)</f>
        <v>688.8</v>
      </c>
      <c r="AIZ844" s="235"/>
      <c r="AJA844" s="175"/>
      <c r="AJB844" s="352"/>
      <c r="AJD844" s="175"/>
      <c r="AJE844" s="175"/>
      <c r="AJF844" s="175"/>
      <c r="AJG844" s="10"/>
      <c r="AJH844" s="10">
        <f>SUM(AJG839:AJG843)</f>
        <v>780.89999999999986</v>
      </c>
      <c r="AJI844" s="235"/>
      <c r="AJJ844" s="175"/>
      <c r="AJK844" s="396"/>
      <c r="AJM844" s="175"/>
      <c r="AJN844" s="175"/>
      <c r="AJO844" s="175"/>
      <c r="AJP844" s="10"/>
      <c r="AJQ844" s="10">
        <f>SUM(AJP839:AJP843)</f>
        <v>1075.2</v>
      </c>
      <c r="AJR844" s="235"/>
      <c r="AJS844" s="175"/>
      <c r="AJT844" s="347"/>
      <c r="AJV844" s="175"/>
      <c r="AJW844" s="175"/>
      <c r="AJX844" s="175"/>
      <c r="AJY844" s="10"/>
      <c r="AJZ844" s="10">
        <f>SUM(AJY839:AJY843)</f>
        <v>663</v>
      </c>
      <c r="AKA844" s="235"/>
      <c r="AKB844" s="175"/>
      <c r="AKC844" s="396"/>
      <c r="AKE844" s="175"/>
      <c r="AKF844" s="175"/>
      <c r="AKG844" s="175"/>
      <c r="AKH844" s="10"/>
      <c r="AKI844" s="10">
        <f>SUM(AKH839:AKH843)</f>
        <v>1221.6999999999998</v>
      </c>
      <c r="AKJ844" s="235"/>
      <c r="AKK844" s="175"/>
      <c r="AKL844" s="396"/>
      <c r="AKN844" s="175"/>
      <c r="AKO844" s="175"/>
      <c r="AKP844" s="175"/>
      <c r="AKQ844" s="10"/>
      <c r="AKR844" s="10">
        <f>SUM(AKQ839:AKQ843)</f>
        <v>641.20000000000005</v>
      </c>
      <c r="AKS844" s="235"/>
      <c r="AKT844" s="175"/>
      <c r="AKU844" s="396"/>
      <c r="AKW844" s="175"/>
      <c r="AKX844" s="175"/>
      <c r="AKY844" s="175"/>
      <c r="AKZ844" s="10"/>
      <c r="ALA844" s="10">
        <f>SUM(AKZ839:AKZ843)</f>
        <v>666</v>
      </c>
      <c r="ALB844" s="235"/>
      <c r="ALC844" s="175"/>
      <c r="ALD844" s="396"/>
      <c r="ALF844" s="175"/>
      <c r="ALG844" s="175"/>
      <c r="ALH844" s="175"/>
      <c r="ALI844" s="10"/>
      <c r="ALJ844" s="10">
        <f>SUM(ALI839:ALI843)</f>
        <v>734.59999999999991</v>
      </c>
      <c r="ALK844" s="235"/>
      <c r="ALL844" s="175"/>
      <c r="ALM844" s="396"/>
      <c r="ALO844" s="175"/>
      <c r="ALP844" s="175"/>
      <c r="ALQ844" s="175"/>
      <c r="ALR844" s="10"/>
      <c r="ALS844" s="10">
        <f>SUM(ALR839:ALR843)</f>
        <v>1211.3</v>
      </c>
      <c r="ALT844" s="235"/>
      <c r="ALU844" s="175"/>
      <c r="ALV844" s="396"/>
      <c r="ALX844" s="175"/>
      <c r="ALY844" s="175"/>
      <c r="ALZ844" s="175"/>
      <c r="AMA844" s="10"/>
      <c r="AMB844" s="10">
        <f>SUM(AMA839:AMA843)</f>
        <v>1173.0999999999999</v>
      </c>
      <c r="AMC844" s="235"/>
      <c r="AMD844" s="175"/>
      <c r="AME844" s="402"/>
      <c r="AMG844" s="175"/>
      <c r="AMH844" s="175"/>
      <c r="AMI844" s="175"/>
      <c r="AMJ844" s="10"/>
      <c r="AMK844" s="10">
        <f>SUM(AMJ839:AMJ843)</f>
        <v>904.19999999999993</v>
      </c>
      <c r="AML844" s="235"/>
      <c r="AMM844" s="175"/>
      <c r="AMN844" s="344"/>
      <c r="AMP844" s="175"/>
      <c r="AMQ844" s="175"/>
      <c r="AMR844" s="175"/>
      <c r="AMS844" s="10"/>
      <c r="AMT844" s="10">
        <f>SUM(AMS839:AMS843)</f>
        <v>737.6</v>
      </c>
      <c r="AMU844" s="235"/>
      <c r="AMV844" s="175"/>
      <c r="AMW844" s="396"/>
      <c r="AMY844" s="175"/>
      <c r="AMZ844" s="175"/>
      <c r="ANA844" s="175"/>
      <c r="ANB844" s="10"/>
      <c r="ANC844" s="10">
        <f>SUM(ANB839:ANB843)</f>
        <v>961.19999999999993</v>
      </c>
      <c r="AND844" s="235"/>
      <c r="ANE844" s="175"/>
      <c r="ANF844" s="396"/>
      <c r="ANH844" s="175"/>
      <c r="ANI844" s="175"/>
      <c r="ANJ844" s="175"/>
      <c r="ANK844" s="10"/>
      <c r="ANL844" s="10">
        <f>SUM(ANK839:ANK843)</f>
        <v>1193.7</v>
      </c>
      <c r="ANM844" s="235"/>
      <c r="ANN844" s="175"/>
      <c r="ANO844" s="352"/>
      <c r="ANQ844" s="175"/>
      <c r="ANR844" s="175"/>
      <c r="ANS844" s="175"/>
      <c r="ANT844" s="10"/>
      <c r="ANU844" s="10">
        <f>SUM(ANT839:ANT843)</f>
        <v>1075</v>
      </c>
      <c r="ANV844" s="235"/>
      <c r="ANW844" s="175"/>
      <c r="ANX844" s="396"/>
      <c r="ANZ844" s="175"/>
      <c r="AOA844" s="175"/>
      <c r="AOB844" s="175"/>
      <c r="AOC844" s="10"/>
      <c r="AOD844" s="10">
        <f>SUM(AOC839:AOC843)</f>
        <v>558.29999999999995</v>
      </c>
      <c r="AOE844" s="235"/>
      <c r="AOF844" s="175"/>
      <c r="AOG844" s="232"/>
      <c r="AOI844" s="175"/>
      <c r="AOJ844" s="175"/>
      <c r="AOK844" s="175"/>
      <c r="AOL844" s="10"/>
      <c r="AOM844" s="10" t="e">
        <f>SUM(AOL839:AOL843)</f>
        <v>#N/A</v>
      </c>
      <c r="AON844" s="235"/>
      <c r="AOO844" s="175"/>
      <c r="AOP844" s="396"/>
      <c r="AOR844" s="175"/>
      <c r="AOS844" s="175"/>
      <c r="AOT844" s="175"/>
      <c r="AOU844" s="10"/>
      <c r="AOV844" s="10">
        <f>SUM(AOU839:AOU843)</f>
        <v>1055.0999999999999</v>
      </c>
      <c r="AOW844" s="235"/>
      <c r="AOX844" s="175"/>
      <c r="AOY844" s="344"/>
      <c r="APA844" s="175"/>
      <c r="APB844" s="175"/>
      <c r="APC844" s="175"/>
      <c r="APD844" s="10"/>
      <c r="APE844" s="10">
        <f>SUM(APD839:APD843)</f>
        <v>698.8</v>
      </c>
      <c r="APF844" s="235"/>
      <c r="APG844" s="175"/>
      <c r="APH844" s="396"/>
      <c r="APJ844" s="175"/>
      <c r="APK844" s="175"/>
      <c r="APL844" s="175"/>
      <c r="APM844" s="10"/>
      <c r="APN844" s="10">
        <f>SUM(APM839:APM843)</f>
        <v>738.5</v>
      </c>
      <c r="APO844" s="235"/>
      <c r="APP844" s="175"/>
      <c r="APQ844" s="232"/>
      <c r="APS844" s="175"/>
      <c r="APT844" s="175"/>
      <c r="APU844" s="175"/>
      <c r="APV844" s="10"/>
      <c r="APW844" s="10" t="e">
        <f>SUM(APV839:APV843)</f>
        <v>#N/A</v>
      </c>
      <c r="APX844" s="235"/>
      <c r="APY844" s="175"/>
      <c r="APZ844" s="396"/>
      <c r="AQB844" s="175"/>
      <c r="AQC844" s="175"/>
      <c r="AQD844" s="175"/>
      <c r="AQE844" s="10"/>
      <c r="AQF844" s="10">
        <f>SUM(AQE839:AQE843)</f>
        <v>646.69999999999993</v>
      </c>
      <c r="AQG844" s="235"/>
      <c r="AQH844" s="175"/>
      <c r="AQI844" s="396"/>
      <c r="AQK844" s="175"/>
      <c r="AQL844" s="175"/>
      <c r="AQM844" s="175"/>
      <c r="AQN844" s="10"/>
      <c r="AQO844" s="10">
        <f>SUM(AQN839:AQN843)</f>
        <v>535</v>
      </c>
      <c r="AQP844" s="235"/>
      <c r="AQQ844" s="175"/>
      <c r="AQR844" s="232"/>
      <c r="AQT844" s="175"/>
      <c r="AQU844" s="175"/>
      <c r="AQV844" s="175"/>
      <c r="AQW844" s="10"/>
      <c r="AQX844" s="10" t="e">
        <f>SUM(AQW839:AQW843)</f>
        <v>#N/A</v>
      </c>
      <c r="AQY844" s="235"/>
      <c r="AQZ844" s="175"/>
      <c r="ARA844" s="232"/>
      <c r="ARC844" s="175"/>
      <c r="ARD844" s="175"/>
      <c r="ARE844" s="175"/>
      <c r="ARF844" s="10"/>
      <c r="ARG844" s="10" t="e">
        <f>SUM(ARF839:ARF843)</f>
        <v>#N/A</v>
      </c>
      <c r="ARH844" s="235"/>
      <c r="ARI844" s="175"/>
      <c r="ARJ844" s="232"/>
      <c r="ARL844" s="175"/>
      <c r="ARM844" s="175"/>
      <c r="ARN844" s="175"/>
      <c r="ARO844" s="10"/>
      <c r="ARP844" s="10" t="e">
        <f>SUM(ARO839:ARO843)</f>
        <v>#N/A</v>
      </c>
      <c r="ARQ844" s="235"/>
      <c r="ARR844" s="175"/>
      <c r="ARS844" s="232"/>
      <c r="ARU844" s="175"/>
      <c r="ARV844" s="175"/>
      <c r="ARW844" s="175"/>
      <c r="ARX844" s="10"/>
      <c r="ARY844" s="10" t="e">
        <f>SUM(ARX839:ARX843)</f>
        <v>#N/A</v>
      </c>
      <c r="ARZ844" s="235"/>
      <c r="ASA844" s="175"/>
      <c r="ASB844" s="396"/>
      <c r="ASD844" s="175"/>
      <c r="ASE844" s="175"/>
      <c r="ASF844" s="175"/>
      <c r="ASG844" s="10"/>
      <c r="ASH844" s="10">
        <f>SUM(ASG839:ASG843)</f>
        <v>661.10000000000014</v>
      </c>
      <c r="ASI844" s="235"/>
      <c r="ASJ844" s="175"/>
      <c r="ASK844" s="232"/>
      <c r="ASM844" s="175"/>
      <c r="ASN844" s="175"/>
      <c r="ASO844" s="175"/>
      <c r="ASP844" s="10"/>
      <c r="ASQ844" s="10" t="e">
        <f>SUM(ASP839:ASP843)</f>
        <v>#N/A</v>
      </c>
      <c r="ASR844" s="235"/>
      <c r="ASS844" s="175"/>
      <c r="AST844" s="396"/>
      <c r="ASV844" s="175"/>
      <c r="ASW844" s="175"/>
      <c r="ASX844" s="175"/>
      <c r="ASY844" s="10"/>
      <c r="ASZ844" s="10">
        <f>SUM(ASY839:ASY843)</f>
        <v>776.2</v>
      </c>
      <c r="ATA844" s="235"/>
      <c r="ATB844" s="175"/>
      <c r="ATC844" s="232"/>
      <c r="ATE844" s="175"/>
      <c r="ATF844" s="175"/>
      <c r="ATG844" s="175"/>
      <c r="ATH844" s="10"/>
      <c r="ATI844" s="10" t="e">
        <f>SUM(ATH839:ATH843)</f>
        <v>#N/A</v>
      </c>
      <c r="ATJ844" s="235"/>
      <c r="ATK844" s="175"/>
      <c r="ATL844" s="232"/>
      <c r="ATN844" s="175"/>
      <c r="ATO844" s="175"/>
      <c r="ATP844" s="175"/>
      <c r="ATQ844" s="10"/>
      <c r="ATR844" s="10" t="e">
        <f>SUM(ATQ839:ATQ843)</f>
        <v>#N/A</v>
      </c>
      <c r="ATS844" s="235"/>
      <c r="ATT844" s="175"/>
      <c r="ATU844" s="232"/>
      <c r="ATW844" s="175"/>
      <c r="ATX844" s="175"/>
      <c r="ATY844" s="175"/>
      <c r="ATZ844" s="10"/>
      <c r="AUA844" s="10" t="e">
        <f>SUM(ATZ839:ATZ843)</f>
        <v>#N/A</v>
      </c>
      <c r="AUB844" s="235"/>
      <c r="AUC844" s="175"/>
      <c r="AUD844" s="232"/>
      <c r="AUF844" s="175"/>
      <c r="AUG844" s="175"/>
      <c r="AUH844" s="175"/>
      <c r="AUI844" s="10"/>
      <c r="AUJ844" s="10" t="e">
        <f>SUM(AUI839:AUI843)</f>
        <v>#N/A</v>
      </c>
      <c r="AUK844" s="235"/>
      <c r="AUL844" s="175"/>
      <c r="AUM844" s="232"/>
      <c r="AUO844" s="175"/>
      <c r="AUP844" s="175"/>
      <c r="AUQ844" s="175"/>
      <c r="AUR844" s="10"/>
      <c r="AUS844" s="10" t="e">
        <f>SUM(AUR839:AUR843)</f>
        <v>#N/A</v>
      </c>
      <c r="AUT844" s="235"/>
      <c r="AUU844" s="175"/>
      <c r="AUV844" s="232"/>
      <c r="AUX844" s="175"/>
      <c r="AUY844" s="175"/>
      <c r="AUZ844" s="175"/>
      <c r="AVA844" s="10"/>
      <c r="AVB844" s="10" t="e">
        <f>SUM(AVA839:AVA843)</f>
        <v>#N/A</v>
      </c>
      <c r="AVC844" s="235"/>
      <c r="AVD844" s="175"/>
      <c r="AVE844" s="232"/>
      <c r="AVG844" s="175"/>
      <c r="AVH844" s="175"/>
      <c r="AVI844" s="175"/>
      <c r="AVJ844" s="10"/>
      <c r="AVK844" s="10" t="e">
        <f>SUM(AVJ839:AVJ843)</f>
        <v>#N/A</v>
      </c>
      <c r="AVL844" s="235"/>
      <c r="AVM844" s="175"/>
      <c r="AVN844" s="232"/>
      <c r="AVP844" s="175"/>
      <c r="AVQ844" s="175"/>
      <c r="AVR844" s="175"/>
      <c r="AVS844" s="10"/>
      <c r="AVT844" s="10" t="e">
        <f>SUM(AVS839:AVS843)</f>
        <v>#N/A</v>
      </c>
      <c r="AVU844" s="235"/>
      <c r="AVV844" s="175"/>
      <c r="AVW844" s="232"/>
      <c r="AVY844" s="175"/>
      <c r="AVZ844" s="175"/>
      <c r="AWA844" s="175"/>
      <c r="AWB844" s="10"/>
      <c r="AWC844" s="10" t="e">
        <f>SUM(AWB839:AWB843)</f>
        <v>#N/A</v>
      </c>
      <c r="AWD844" s="235"/>
      <c r="AWE844" s="175"/>
      <c r="AWF844" s="232"/>
      <c r="AWH844" s="175"/>
      <c r="AWI844" s="175"/>
      <c r="AWJ844" s="175"/>
      <c r="AWK844" s="10"/>
      <c r="AWL844" s="10" t="e">
        <f>SUM(AWK839:AWK843)</f>
        <v>#N/A</v>
      </c>
      <c r="AWM844" s="235"/>
      <c r="AWN844" s="175"/>
      <c r="AWO844" s="396"/>
      <c r="AWQ844" s="175"/>
      <c r="AWR844" s="175"/>
      <c r="AWS844" s="175"/>
      <c r="AWT844" s="10"/>
      <c r="AWU844" s="10">
        <f>SUM(AWT839:AWT843)</f>
        <v>1105.3000000000002</v>
      </c>
      <c r="AWV844" s="235"/>
      <c r="AWW844" s="175"/>
      <c r="AWX844" s="396"/>
      <c r="AWZ844" s="175"/>
      <c r="AXA844" s="175"/>
      <c r="AXB844" s="175"/>
      <c r="AXC844" s="10"/>
      <c r="AXD844" s="10">
        <f>SUM(AXC839:AXC843)</f>
        <v>624.1</v>
      </c>
      <c r="AXE844" s="235"/>
      <c r="AXF844" s="175"/>
      <c r="AXG844" s="396"/>
      <c r="AXI844" s="175"/>
      <c r="AXJ844" s="175"/>
      <c r="AXK844" s="175"/>
      <c r="AXL844" s="10"/>
      <c r="AXM844" s="10">
        <f>SUM(AXL839:AXL843)</f>
        <v>974.3</v>
      </c>
      <c r="AXN844" s="235"/>
      <c r="AXO844" s="175"/>
      <c r="AXP844" s="396"/>
      <c r="AXR844" s="175"/>
      <c r="AXS844" s="175"/>
      <c r="AXT844" s="175"/>
      <c r="AXU844" s="10"/>
      <c r="AXV844" s="10">
        <f>SUM(AXU839:AXU843)</f>
        <v>1142.5</v>
      </c>
      <c r="AXW844" s="235"/>
      <c r="AXX844" s="175"/>
      <c r="AXY844" s="396"/>
      <c r="AYA844" s="175"/>
      <c r="AYB844" s="175"/>
      <c r="AYC844" s="175"/>
      <c r="AYD844" s="10"/>
      <c r="AYE844" s="10">
        <f>SUM(AYD839:AYD843)</f>
        <v>1169.0999999999999</v>
      </c>
      <c r="AYF844" s="235"/>
      <c r="AYG844" s="175"/>
      <c r="AYH844" s="396"/>
      <c r="AYJ844" s="175"/>
      <c r="AYK844" s="175"/>
      <c r="AYL844" s="175"/>
      <c r="AYM844" s="10"/>
      <c r="AYN844" s="10">
        <f>SUM(AYM839:AYM843)</f>
        <v>738.6</v>
      </c>
      <c r="AYO844" s="235"/>
      <c r="AYP844" s="175"/>
      <c r="AYQ844" s="396"/>
      <c r="AYS844" s="175"/>
      <c r="AYT844" s="175"/>
      <c r="AYU844" s="175"/>
      <c r="AYV844" s="10"/>
      <c r="AYW844" s="10">
        <f>SUM(AYV839:AYV843)</f>
        <v>624.20000000000005</v>
      </c>
      <c r="AYX844" s="235"/>
      <c r="AYY844" s="175"/>
      <c r="AYZ844" s="396"/>
      <c r="AZB844" s="175"/>
      <c r="AZC844" s="175"/>
      <c r="AZD844" s="175"/>
      <c r="AZE844" s="10"/>
      <c r="AZF844" s="10">
        <f>SUM(AZE839:AZE843)</f>
        <v>1104</v>
      </c>
      <c r="AZG844" s="235"/>
      <c r="AZH844" s="175"/>
      <c r="AZI844" s="396"/>
      <c r="AZK844" s="175"/>
      <c r="AZL844" s="175"/>
      <c r="AZM844" s="175"/>
      <c r="AZN844" s="10"/>
      <c r="AZO844" s="10">
        <f>SUM(AZN839:AZN843)</f>
        <v>832.8</v>
      </c>
      <c r="AZP844" s="235"/>
      <c r="AZQ844" s="175"/>
      <c r="AZR844" s="396"/>
      <c r="AZT844" s="175"/>
      <c r="AZU844" s="175"/>
      <c r="AZV844" s="175"/>
      <c r="AZW844" s="10"/>
      <c r="AZX844" s="10">
        <f>SUM(AZW839:AZW843)</f>
        <v>504.6</v>
      </c>
      <c r="AZY844" s="235"/>
      <c r="AZZ844" s="175"/>
      <c r="BAA844" s="396"/>
      <c r="BAC844" s="175"/>
      <c r="BAD844" s="175"/>
      <c r="BAE844" s="175"/>
      <c r="BAF844" s="10"/>
      <c r="BAG844" s="10">
        <f>SUM(BAF839:BAF843)</f>
        <v>967.2</v>
      </c>
      <c r="BAH844" s="235"/>
      <c r="BAI844" s="175"/>
      <c r="BAJ844" s="399"/>
      <c r="BAL844" s="175"/>
      <c r="BAM844" s="175"/>
      <c r="BAN844" s="175"/>
      <c r="BAO844" s="10"/>
      <c r="BAP844" s="10">
        <f>SUM(BAO839:BAO843)</f>
        <v>749.4</v>
      </c>
      <c r="BAQ844" s="235"/>
      <c r="BAR844" s="175"/>
      <c r="BAS844" s="396"/>
      <c r="BAU844" s="175"/>
      <c r="BAV844" s="175"/>
      <c r="BAW844" s="175"/>
      <c r="BAX844" s="10"/>
      <c r="BAY844" s="10">
        <f>SUM(BAX839:BAX843)</f>
        <v>1305.7</v>
      </c>
      <c r="BAZ844" s="235"/>
      <c r="BBA844" s="175"/>
      <c r="BBB844" s="396"/>
      <c r="BBD844" s="175"/>
      <c r="BBE844" s="175"/>
      <c r="BBF844" s="175"/>
      <c r="BBG844" s="10"/>
      <c r="BBH844" s="10">
        <f>SUM(BBG839:BBG843)</f>
        <v>751.60000000000014</v>
      </c>
      <c r="BBI844" s="235"/>
      <c r="BBJ844" s="175"/>
      <c r="BBK844" s="396"/>
      <c r="BBM844" s="175"/>
      <c r="BBN844" s="175"/>
      <c r="BBO844" s="175"/>
      <c r="BBP844" s="10"/>
      <c r="BBQ844" s="10">
        <f>SUM(BBP839:BBP843)</f>
        <v>1023.2</v>
      </c>
      <c r="BBR844" s="235"/>
      <c r="BBS844" s="175"/>
      <c r="BBT844" s="347"/>
      <c r="BBV844" s="175"/>
      <c r="BBW844" s="175"/>
      <c r="BBX844" s="175"/>
      <c r="BBY844" s="10"/>
      <c r="BBZ844" s="10">
        <f>SUM(BBY839:BBY843)</f>
        <v>800.4</v>
      </c>
      <c r="BCA844" s="235"/>
      <c r="BCB844" s="175"/>
      <c r="BCC844" s="396"/>
      <c r="BCE844" s="175"/>
      <c r="BCF844" s="175"/>
      <c r="BCG844" s="175"/>
      <c r="BCH844" s="10"/>
      <c r="BCI844" s="10">
        <f>SUM(BCH839:BCH843)</f>
        <v>1452.8</v>
      </c>
      <c r="BCJ844" s="235"/>
      <c r="BCK844" s="175"/>
      <c r="BCL844" s="396"/>
      <c r="BCN844" s="175"/>
      <c r="BCO844" s="175"/>
      <c r="BCP844" s="175"/>
      <c r="BCQ844" s="10"/>
      <c r="BCR844" s="10">
        <f>SUM(BCQ839:BCQ843)</f>
        <v>930.8</v>
      </c>
      <c r="BCS844" s="235"/>
      <c r="BCT844" s="175"/>
      <c r="BCU844" s="352"/>
      <c r="BCW844" s="175"/>
      <c r="BCX844" s="175"/>
      <c r="BCY844" s="175"/>
      <c r="BCZ844" s="10"/>
      <c r="BDA844" s="10">
        <f>SUM(BCZ839:BCZ843)</f>
        <v>986.4</v>
      </c>
      <c r="BDB844" s="235"/>
      <c r="BDC844" s="175"/>
      <c r="BDD844" s="347"/>
      <c r="BDF844" s="175"/>
      <c r="BDG844" s="175"/>
      <c r="BDH844" s="175"/>
      <c r="BDI844" s="10"/>
      <c r="BDJ844" s="10">
        <f>SUM(BDI839:BDI843)</f>
        <v>838.2</v>
      </c>
      <c r="BDK844" s="235"/>
      <c r="BDL844" s="175"/>
      <c r="BDM844" s="396"/>
      <c r="BDO844" s="175"/>
      <c r="BDP844" s="175"/>
      <c r="BDQ844" s="175"/>
      <c r="BDR844" s="10"/>
      <c r="BDS844" s="10">
        <f>SUM(BDR839:BDR843)</f>
        <v>869.5</v>
      </c>
      <c r="BDT844" s="235"/>
      <c r="BDU844" s="175"/>
      <c r="BDV844" s="396"/>
      <c r="BDX844" s="175"/>
      <c r="BDY844" s="175"/>
      <c r="BDZ844" s="175"/>
      <c r="BEA844" s="10"/>
      <c r="BEB844" s="10">
        <f>SUM(BEA839:BEA843)</f>
        <v>706.39999999999986</v>
      </c>
      <c r="BEC844" s="235"/>
      <c r="BED844" s="175"/>
      <c r="BEE844" s="396"/>
      <c r="BEG844" s="175"/>
      <c r="BEH844" s="175"/>
      <c r="BEI844" s="175"/>
      <c r="BEJ844" s="10"/>
      <c r="BEK844" s="10">
        <f>SUM(BEJ839:BEJ843)</f>
        <v>365.2</v>
      </c>
      <c r="BEL844" s="235"/>
      <c r="BEM844" s="175"/>
      <c r="BEN844" s="396"/>
      <c r="BEP844" s="175"/>
      <c r="BEQ844" s="175"/>
      <c r="BER844" s="175"/>
      <c r="BES844" s="10"/>
      <c r="BET844" s="10">
        <f>SUM(BES839:BES843)</f>
        <v>600.19999999999993</v>
      </c>
      <c r="BEU844" s="235"/>
      <c r="BEV844" s="175"/>
      <c r="BEW844" s="396"/>
      <c r="BEY844" s="175"/>
      <c r="BEZ844" s="175"/>
      <c r="BFA844" s="175"/>
      <c r="BFB844" s="10"/>
      <c r="BFC844" s="10">
        <f>SUM(BFB839:BFB843)</f>
        <v>480.40000000000003</v>
      </c>
      <c r="BFD844" s="235"/>
      <c r="BFE844" s="175"/>
      <c r="BFF844" s="396"/>
      <c r="BFH844" s="175"/>
      <c r="BFI844" s="175"/>
      <c r="BFJ844" s="175"/>
      <c r="BFK844" s="10"/>
      <c r="BFL844" s="10">
        <f>SUM(BFK839:BFK843)</f>
        <v>756.8</v>
      </c>
      <c r="BFM844" s="235"/>
      <c r="BFN844" s="175"/>
      <c r="BFO844" s="396"/>
      <c r="BFQ844" s="175"/>
      <c r="BFR844" s="175"/>
      <c r="BFS844" s="175"/>
      <c r="BFT844" s="10"/>
      <c r="BFU844" s="10">
        <f>SUM(BFT839:BFT843)</f>
        <v>692.5</v>
      </c>
      <c r="BFV844" s="235"/>
      <c r="BFW844" s="175"/>
      <c r="BFX844" s="352"/>
      <c r="BFZ844" s="175"/>
      <c r="BGA844" s="175"/>
      <c r="BGB844" s="175"/>
      <c r="BGC844" s="10"/>
      <c r="BGD844" s="10">
        <f>SUM(BGC839:BGC843)</f>
        <v>467.8</v>
      </c>
      <c r="BGE844" s="235"/>
      <c r="BGF844" s="175"/>
      <c r="BGG844" s="396"/>
      <c r="BGI844" s="175"/>
      <c r="BGJ844" s="175"/>
      <c r="BGK844" s="175"/>
      <c r="BGL844" s="10"/>
      <c r="BGM844" s="10">
        <f>SUM(BGL839:BGL843)</f>
        <v>599.5</v>
      </c>
      <c r="BGN844" s="235"/>
      <c r="BGO844" s="175"/>
      <c r="BGP844" s="352"/>
      <c r="BGR844" s="175"/>
      <c r="BGS844" s="175"/>
      <c r="BGT844" s="175"/>
      <c r="BGU844" s="10"/>
      <c r="BGV844" s="10">
        <f>SUM(BGU839:BGU843)</f>
        <v>519.4</v>
      </c>
      <c r="BGW844" s="235"/>
      <c r="BGX844" s="175"/>
      <c r="BGY844" s="396"/>
      <c r="BHA844" s="175"/>
      <c r="BHB844" s="175"/>
      <c r="BHC844" s="175"/>
      <c r="BHD844" s="10"/>
      <c r="BHE844" s="10">
        <f>SUM(BHD839:BHD843)</f>
        <v>697.7</v>
      </c>
    </row>
    <row r="845" spans="1:1565" s="14" customFormat="1" ht="15">
      <c r="A845" s="175" t="s">
        <v>105</v>
      </c>
      <c r="B845" s="343" t="s">
        <v>726</v>
      </c>
      <c r="D845" s="243">
        <f>IF(C845="Kopman",1.9,1)</f>
        <v>1</v>
      </c>
      <c r="E845" s="176">
        <f>VLOOKUP(B845,$A$879:$F$2731,6,FALSE)</f>
        <v>138</v>
      </c>
      <c r="F845" s="175" t="s">
        <v>61</v>
      </c>
      <c r="G845" s="10">
        <f>E845*1.5*D845</f>
        <v>207</v>
      </c>
      <c r="H845" s="10"/>
      <c r="I845" s="229"/>
      <c r="J845" s="175" t="s">
        <v>105</v>
      </c>
      <c r="K845" s="341" t="s">
        <v>1803</v>
      </c>
      <c r="M845" s="243">
        <f>IF(L845="Kopman",1.9,1)</f>
        <v>1</v>
      </c>
      <c r="N845" s="176">
        <f>VLOOKUP(K845,$A$879:$F$2731,6,FALSE)</f>
        <v>88</v>
      </c>
      <c r="O845" s="175" t="s">
        <v>61</v>
      </c>
      <c r="P845" s="10">
        <f>N845*1.5*M845</f>
        <v>132</v>
      </c>
      <c r="Q845" s="10"/>
      <c r="R845" s="229"/>
      <c r="S845" s="175" t="s">
        <v>105</v>
      </c>
      <c r="T845" s="341" t="s">
        <v>469</v>
      </c>
      <c r="V845" s="243">
        <f>IF(U845="Kopman",1.9,1)</f>
        <v>1</v>
      </c>
      <c r="W845" s="176">
        <f>VLOOKUP(T845,$A$879:$F$2731,6,FALSE)</f>
        <v>7</v>
      </c>
      <c r="X845" s="175" t="s">
        <v>61</v>
      </c>
      <c r="Y845" s="10">
        <f>W845*1.5*V845</f>
        <v>10.5</v>
      </c>
      <c r="Z845" s="10"/>
      <c r="AA845" s="229"/>
      <c r="AB845" s="175" t="s">
        <v>105</v>
      </c>
      <c r="AC845" s="341" t="s">
        <v>469</v>
      </c>
      <c r="AE845" s="243">
        <f>IF(AD845="Kopman",1.9,1)</f>
        <v>1</v>
      </c>
      <c r="AF845" s="176">
        <f>VLOOKUP(AC845,$A$879:$F$2731,6,FALSE)</f>
        <v>7</v>
      </c>
      <c r="AG845" s="175" t="s">
        <v>61</v>
      </c>
      <c r="AH845" s="10">
        <f>AF845*1.5*AE845</f>
        <v>10.5</v>
      </c>
      <c r="AI845" s="10"/>
      <c r="AJ845" s="229"/>
      <c r="AK845" s="175" t="s">
        <v>105</v>
      </c>
      <c r="AL845" s="341" t="s">
        <v>1803</v>
      </c>
      <c r="AN845" s="243">
        <f>IF(AM845="Kopman",1.9,1)</f>
        <v>1</v>
      </c>
      <c r="AO845" s="176">
        <f>VLOOKUP(AL845,$A$879:$F$2731,6,FALSE)</f>
        <v>88</v>
      </c>
      <c r="AP845" s="175" t="s">
        <v>61</v>
      </c>
      <c r="AQ845" s="10">
        <f>AO845*1.5*AN845</f>
        <v>132</v>
      </c>
      <c r="AR845" s="10"/>
      <c r="AS845" s="229"/>
      <c r="AT845" s="175" t="s">
        <v>105</v>
      </c>
      <c r="AU845" s="341" t="s">
        <v>469</v>
      </c>
      <c r="AW845" s="243">
        <f>IF(AV845="Kopman",1.9,1)</f>
        <v>1</v>
      </c>
      <c r="AX845" s="176">
        <f>VLOOKUP(AU845,$A$879:$F$2731,6,FALSE)</f>
        <v>7</v>
      </c>
      <c r="AY845" s="175" t="s">
        <v>61</v>
      </c>
      <c r="AZ845" s="10">
        <f>AX845*1.5*AW845</f>
        <v>10.5</v>
      </c>
      <c r="BA845" s="10"/>
      <c r="BB845" s="229"/>
      <c r="BC845" s="175" t="s">
        <v>105</v>
      </c>
      <c r="BD845" s="341" t="s">
        <v>3312</v>
      </c>
      <c r="BF845" s="243">
        <f>IF(BE845="Kopman",1.9,1)</f>
        <v>1</v>
      </c>
      <c r="BG845" s="176">
        <f>VLOOKUP(BD845,$A$879:$F$2731,6,FALSE)</f>
        <v>108</v>
      </c>
      <c r="BH845" s="175" t="s">
        <v>61</v>
      </c>
      <c r="BI845" s="10">
        <f>BG845*1.5*BF845</f>
        <v>162</v>
      </c>
      <c r="BJ845" s="10"/>
      <c r="BK845" s="229"/>
      <c r="BL845" s="175" t="s">
        <v>105</v>
      </c>
      <c r="BM845" s="341" t="s">
        <v>2620</v>
      </c>
      <c r="BO845" s="243">
        <f>IF(BN845="Kopman",1.9,1)</f>
        <v>1</v>
      </c>
      <c r="BP845" s="176">
        <f>VLOOKUP(BM845,$A$879:$F$2731,6,FALSE)</f>
        <v>210</v>
      </c>
      <c r="BQ845" s="175" t="s">
        <v>61</v>
      </c>
      <c r="BR845" s="10">
        <f>BP845*1.5*BO845</f>
        <v>315</v>
      </c>
      <c r="BS845" s="10"/>
      <c r="BT845" s="229"/>
      <c r="BU845" s="175" t="s">
        <v>105</v>
      </c>
      <c r="BV845" s="341" t="s">
        <v>1803</v>
      </c>
      <c r="BX845" s="243">
        <f>IF(BW845="Kopman",1.9,1)</f>
        <v>1</v>
      </c>
      <c r="BY845" s="176">
        <f>VLOOKUP(BV845,$A$879:$F$2731,6,FALSE)</f>
        <v>88</v>
      </c>
      <c r="BZ845" s="175" t="s">
        <v>61</v>
      </c>
      <c r="CA845" s="10">
        <f>BY845*1.5*BX845</f>
        <v>132</v>
      </c>
      <c r="CB845" s="10"/>
      <c r="CC845" s="229"/>
      <c r="CD845" s="175" t="s">
        <v>105</v>
      </c>
      <c r="CE845" s="341" t="s">
        <v>1737</v>
      </c>
      <c r="CG845" s="243">
        <f>IF(CF845="Kopman",1.9,1)</f>
        <v>1</v>
      </c>
      <c r="CH845" s="176">
        <f>VLOOKUP(CE845,$A$879:$F$2731,6,FALSE)</f>
        <v>36</v>
      </c>
      <c r="CI845" s="175" t="s">
        <v>61</v>
      </c>
      <c r="CJ845" s="10">
        <f>CH845*1.5*CG845</f>
        <v>54</v>
      </c>
      <c r="CK845" s="10"/>
      <c r="CL845" s="229"/>
      <c r="CM845" s="175" t="s">
        <v>105</v>
      </c>
      <c r="CN845" s="341" t="s">
        <v>3312</v>
      </c>
      <c r="CP845" s="243">
        <f>IF(CO845="Kopman",1.9,1)</f>
        <v>1</v>
      </c>
      <c r="CQ845" s="176">
        <f>VLOOKUP(CN845,$A$879:$F$2731,6,FALSE)</f>
        <v>108</v>
      </c>
      <c r="CR845" s="175" t="s">
        <v>61</v>
      </c>
      <c r="CS845" s="10">
        <f>CQ845*1.5*CP845</f>
        <v>162</v>
      </c>
      <c r="CT845" s="10"/>
      <c r="CU845" s="229"/>
      <c r="CV845" s="175" t="s">
        <v>105</v>
      </c>
      <c r="CW845" s="341" t="s">
        <v>726</v>
      </c>
      <c r="CY845" s="243">
        <f>IF(CX845="Kopman",1.9,1)</f>
        <v>1</v>
      </c>
      <c r="CZ845" s="176">
        <f>VLOOKUP(CW845,$A$879:$F$2731,6,FALSE)</f>
        <v>138</v>
      </c>
      <c r="DA845" s="175" t="s">
        <v>61</v>
      </c>
      <c r="DB845" s="10">
        <f>CZ845*1.5*CY845</f>
        <v>207</v>
      </c>
      <c r="DC845" s="10"/>
      <c r="DD845" s="229"/>
      <c r="DE845" s="175" t="s">
        <v>105</v>
      </c>
      <c r="DF845" s="341" t="s">
        <v>469</v>
      </c>
      <c r="DH845" s="243">
        <f>IF(DG845="Kopman",1.9,1)</f>
        <v>1</v>
      </c>
      <c r="DI845" s="176">
        <f>VLOOKUP(DF845,$A$879:$F$2731,6,FALSE)</f>
        <v>7</v>
      </c>
      <c r="DJ845" s="175" t="s">
        <v>61</v>
      </c>
      <c r="DK845" s="10">
        <f>DI845*1.5*DH845</f>
        <v>10.5</v>
      </c>
      <c r="DL845" s="10"/>
      <c r="DM845" s="229"/>
      <c r="DN845" s="175" t="s">
        <v>105</v>
      </c>
      <c r="DO845" s="341" t="s">
        <v>469</v>
      </c>
      <c r="DQ845" s="243">
        <f>IF(DP845="Kopman",1.9,1)</f>
        <v>1</v>
      </c>
      <c r="DR845" s="176">
        <f>VLOOKUP(DO845,$A$879:$F$2731,6,FALSE)</f>
        <v>7</v>
      </c>
      <c r="DS845" s="175" t="s">
        <v>61</v>
      </c>
      <c r="DT845" s="10">
        <f>DR845*1.5*DQ845</f>
        <v>10.5</v>
      </c>
      <c r="DU845" s="10"/>
      <c r="DV845" s="229"/>
      <c r="DW845" s="175" t="s">
        <v>105</v>
      </c>
      <c r="DX845" s="341" t="s">
        <v>1803</v>
      </c>
      <c r="DZ845" s="243">
        <f>IF(DY845="Kopman",1.9,1)</f>
        <v>1</v>
      </c>
      <c r="EA845" s="176">
        <f>VLOOKUP(DX845,$A$879:$F$2731,6,FALSE)</f>
        <v>88</v>
      </c>
      <c r="EB845" s="175" t="s">
        <v>61</v>
      </c>
      <c r="EC845" s="10">
        <f>EA845*1.5*DZ845</f>
        <v>132</v>
      </c>
      <c r="ED845" s="10"/>
      <c r="EE845" s="229"/>
      <c r="EF845" s="175" t="s">
        <v>105</v>
      </c>
      <c r="EG845" s="341" t="s">
        <v>1803</v>
      </c>
      <c r="EI845" s="243">
        <f>IF(EH845="Kopman",1.9,1)</f>
        <v>1</v>
      </c>
      <c r="EJ845" s="176">
        <f>VLOOKUP(EG845,$A$879:$F$2731,6,FALSE)</f>
        <v>88</v>
      </c>
      <c r="EK845" s="175" t="s">
        <v>61</v>
      </c>
      <c r="EL845" s="10">
        <f>EJ845*1.5*EI845</f>
        <v>132</v>
      </c>
      <c r="EM845" s="10"/>
      <c r="EN845" s="229"/>
      <c r="EO845" s="175" t="s">
        <v>105</v>
      </c>
      <c r="EP845" s="341" t="s">
        <v>469</v>
      </c>
      <c r="ER845" s="243">
        <f>IF(EQ845="Kopman",1.9,1)</f>
        <v>1</v>
      </c>
      <c r="ES845" s="176">
        <f>VLOOKUP(EP845,$A$879:$F$2731,6,FALSE)</f>
        <v>7</v>
      </c>
      <c r="ET845" s="175" t="s">
        <v>61</v>
      </c>
      <c r="EU845" s="10">
        <f>ES845*1.5*ER845</f>
        <v>10.5</v>
      </c>
      <c r="EV845" s="10"/>
      <c r="EW845" s="229"/>
      <c r="EX845" s="175" t="s">
        <v>105</v>
      </c>
      <c r="EY845" s="341" t="s">
        <v>726</v>
      </c>
      <c r="FA845" s="243">
        <f>IF(EZ845="Kopman",1.9,1)</f>
        <v>1</v>
      </c>
      <c r="FB845" s="176">
        <f>VLOOKUP(EY845,$A$879:$F$2731,6,FALSE)</f>
        <v>138</v>
      </c>
      <c r="FC845" s="175" t="s">
        <v>61</v>
      </c>
      <c r="FD845" s="10">
        <f>FB845*1.5*FA845</f>
        <v>207</v>
      </c>
      <c r="FE845" s="10"/>
      <c r="FF845" s="229"/>
      <c r="FG845" s="175" t="s">
        <v>105</v>
      </c>
      <c r="FH845" s="341" t="s">
        <v>472</v>
      </c>
      <c r="FJ845" s="243">
        <f>IF(FI845="Kopman",1.9,1)</f>
        <v>1</v>
      </c>
      <c r="FK845" s="176">
        <f>VLOOKUP(FH845,$A$879:$F$2731,6,FALSE)</f>
        <v>50</v>
      </c>
      <c r="FL845" s="175" t="s">
        <v>61</v>
      </c>
      <c r="FM845" s="10">
        <f>FK845*1.5*FJ845</f>
        <v>75</v>
      </c>
      <c r="FN845" s="10"/>
      <c r="FO845" s="229"/>
      <c r="FP845" s="175" t="s">
        <v>105</v>
      </c>
      <c r="FQ845" s="341" t="s">
        <v>1803</v>
      </c>
      <c r="FS845" s="243">
        <f>IF(FR845="Kopman",1.9,1)</f>
        <v>1</v>
      </c>
      <c r="FT845" s="176">
        <f>VLOOKUP(FQ845,$A$879:$F$2731,6,FALSE)</f>
        <v>88</v>
      </c>
      <c r="FU845" s="175" t="s">
        <v>61</v>
      </c>
      <c r="FV845" s="10">
        <f>FT845*1.5*FS845</f>
        <v>132</v>
      </c>
      <c r="FW845" s="10"/>
      <c r="FX845" s="229"/>
      <c r="FY845" s="175" t="s">
        <v>105</v>
      </c>
      <c r="FZ845" s="349" t="s">
        <v>183</v>
      </c>
      <c r="GB845" s="243">
        <f>IF(GA845="Kopman",1.9,1)</f>
        <v>1</v>
      </c>
      <c r="GC845" s="176" t="e">
        <f>VLOOKUP(FZ845,$A$879:$F$2731,6,FALSE)</f>
        <v>#N/A</v>
      </c>
      <c r="GD845" s="175" t="s">
        <v>61</v>
      </c>
      <c r="GE845" s="10" t="e">
        <f>GC845*1.5*GB845</f>
        <v>#N/A</v>
      </c>
      <c r="GF845" s="10"/>
      <c r="GG845" s="229"/>
      <c r="GH845" s="175" t="s">
        <v>105</v>
      </c>
      <c r="GI845" s="341" t="s">
        <v>454</v>
      </c>
      <c r="GK845" s="243">
        <f>IF(GJ845="Kopman",1.9,1)</f>
        <v>1</v>
      </c>
      <c r="GL845" s="176">
        <f>VLOOKUP(GI845,$A$879:$F$2731,6,FALSE)</f>
        <v>18</v>
      </c>
      <c r="GM845" s="175" t="s">
        <v>61</v>
      </c>
      <c r="GN845" s="10">
        <f>GL845*1.5*GK845</f>
        <v>27</v>
      </c>
      <c r="GO845" s="10"/>
      <c r="GP845" s="229"/>
      <c r="GQ845" s="175" t="s">
        <v>105</v>
      </c>
      <c r="GR845" s="341" t="s">
        <v>2042</v>
      </c>
      <c r="GT845" s="243">
        <f>IF(GS845="Kopman",1.9,1)</f>
        <v>1</v>
      </c>
      <c r="GU845" s="176">
        <f>VLOOKUP(GR845,$A$879:$F$2731,6,FALSE)</f>
        <v>272</v>
      </c>
      <c r="GV845" s="175" t="s">
        <v>61</v>
      </c>
      <c r="GW845" s="10">
        <f>GU845*1.5*GT845</f>
        <v>408</v>
      </c>
      <c r="GX845" s="10"/>
      <c r="GY845" s="229"/>
      <c r="GZ845" s="175" t="s">
        <v>105</v>
      </c>
      <c r="HA845" s="341" t="s">
        <v>469</v>
      </c>
      <c r="HC845" s="243">
        <f>IF(HB845="Kopman",1.9,1)</f>
        <v>1</v>
      </c>
      <c r="HD845" s="176">
        <f>VLOOKUP(HA845,$A$879:$F$2731,6,FALSE)</f>
        <v>7</v>
      </c>
      <c r="HE845" s="175" t="s">
        <v>61</v>
      </c>
      <c r="HF845" s="10">
        <f>HD845*1.5*HC845</f>
        <v>10.5</v>
      </c>
      <c r="HG845" s="10"/>
      <c r="HH845" s="229"/>
      <c r="HI845" s="175" t="s">
        <v>105</v>
      </c>
      <c r="HJ845" s="341" t="s">
        <v>469</v>
      </c>
      <c r="HL845" s="243">
        <f>IF(HK845="Kopman",1.9,1)</f>
        <v>1</v>
      </c>
      <c r="HM845" s="176">
        <f>VLOOKUP(HJ845,$A$879:$F$2731,6,FALSE)</f>
        <v>7</v>
      </c>
      <c r="HN845" s="175" t="s">
        <v>61</v>
      </c>
      <c r="HO845" s="10">
        <f>HM845*1.5*HL845</f>
        <v>10.5</v>
      </c>
      <c r="HP845" s="10"/>
      <c r="HQ845" s="229"/>
      <c r="HR845" s="175" t="s">
        <v>105</v>
      </c>
      <c r="HS845" s="341" t="s">
        <v>3312</v>
      </c>
      <c r="HU845" s="243">
        <f>IF(HT845="Kopman",1.9,1)</f>
        <v>1</v>
      </c>
      <c r="HV845" s="176">
        <f>VLOOKUP(HS845,$A$879:$F$2731,6,FALSE)</f>
        <v>108</v>
      </c>
      <c r="HW845" s="175" t="s">
        <v>61</v>
      </c>
      <c r="HX845" s="10">
        <f>HV845*1.5*HU845</f>
        <v>162</v>
      </c>
      <c r="HY845" s="10"/>
      <c r="HZ845" s="229"/>
      <c r="IA845" s="175" t="s">
        <v>105</v>
      </c>
      <c r="IB845" s="341" t="s">
        <v>996</v>
      </c>
      <c r="ID845" s="243">
        <f>IF(IC845="Kopman",1.9,1)</f>
        <v>1</v>
      </c>
      <c r="IE845" s="176">
        <f>VLOOKUP(IB845,$A$879:$F$2731,6,FALSE)</f>
        <v>108</v>
      </c>
      <c r="IF845" s="175" t="s">
        <v>61</v>
      </c>
      <c r="IG845" s="10">
        <f>IE845*1.5*ID845</f>
        <v>162</v>
      </c>
      <c r="IH845" s="10"/>
      <c r="II845" s="229"/>
      <c r="IJ845" s="175" t="s">
        <v>105</v>
      </c>
      <c r="IK845" s="341" t="s">
        <v>469</v>
      </c>
      <c r="IM845" s="243">
        <f>IF(IL845="Kopman",1.9,1)</f>
        <v>1</v>
      </c>
      <c r="IN845" s="176">
        <f>VLOOKUP(IK845,$A$879:$F$2731,6,FALSE)</f>
        <v>7</v>
      </c>
      <c r="IO845" s="175" t="s">
        <v>61</v>
      </c>
      <c r="IP845" s="10">
        <f>IN845*1.5*IM845</f>
        <v>10.5</v>
      </c>
      <c r="IQ845" s="10"/>
      <c r="IR845" s="229"/>
      <c r="IS845" s="175" t="s">
        <v>105</v>
      </c>
      <c r="IT845" s="341" t="s">
        <v>1695</v>
      </c>
      <c r="IV845" s="243">
        <f>IF(IU845="Kopman",1.9,1)</f>
        <v>1</v>
      </c>
      <c r="IW845" s="176">
        <f>VLOOKUP(IT845,$A$879:$F$2731,6,FALSE)</f>
        <v>0</v>
      </c>
      <c r="IX845" s="175" t="s">
        <v>61</v>
      </c>
      <c r="IY845" s="10">
        <f>IW845*1.5*IV845</f>
        <v>0</v>
      </c>
      <c r="IZ845" s="10"/>
      <c r="JA845" s="229"/>
      <c r="JB845" s="175" t="s">
        <v>105</v>
      </c>
      <c r="JC845" s="341" t="s">
        <v>1803</v>
      </c>
      <c r="JE845" s="243">
        <f>IF(JD845="Kopman",1.9,1)</f>
        <v>1</v>
      </c>
      <c r="JF845" s="176">
        <f>VLOOKUP(JC845,$A$879:$F$2731,6,FALSE)</f>
        <v>88</v>
      </c>
      <c r="JG845" s="175" t="s">
        <v>61</v>
      </c>
      <c r="JH845" s="10">
        <f>JF845*1.5*JE845</f>
        <v>132</v>
      </c>
      <c r="JI845" s="10"/>
      <c r="JJ845" s="229"/>
      <c r="JK845" s="175" t="s">
        <v>105</v>
      </c>
      <c r="JL845" s="341" t="s">
        <v>3312</v>
      </c>
      <c r="JN845" s="243">
        <f>IF(JM845="Kopman",1.9,1)</f>
        <v>1</v>
      </c>
      <c r="JO845" s="176">
        <f>VLOOKUP(JL845,$A$879:$F$2731,6,FALSE)</f>
        <v>108</v>
      </c>
      <c r="JP845" s="175" t="s">
        <v>61</v>
      </c>
      <c r="JQ845" s="10">
        <f>JO845*1.5*JN845</f>
        <v>162</v>
      </c>
      <c r="JR845" s="10"/>
      <c r="JS845" s="229"/>
      <c r="JT845" s="175" t="s">
        <v>105</v>
      </c>
      <c r="JU845" s="341" t="s">
        <v>1803</v>
      </c>
      <c r="JW845" s="243">
        <f>IF(JV845="Kopman",1.9,1)</f>
        <v>1</v>
      </c>
      <c r="JX845" s="176">
        <f>VLOOKUP(JU845,$A$879:$F$2731,6,FALSE)</f>
        <v>88</v>
      </c>
      <c r="JY845" s="175" t="s">
        <v>61</v>
      </c>
      <c r="JZ845" s="10">
        <f>JX845*1.5*JW845</f>
        <v>132</v>
      </c>
      <c r="KA845" s="10"/>
      <c r="KB845" s="229"/>
      <c r="KC845" s="175" t="s">
        <v>105</v>
      </c>
      <c r="KD845" s="349" t="s">
        <v>183</v>
      </c>
      <c r="KF845" s="243">
        <f>IF(KE845="Kopman",1.9,1)</f>
        <v>1</v>
      </c>
      <c r="KG845" s="176" t="e">
        <f>VLOOKUP(KD845,$A$879:$F$2731,6,FALSE)</f>
        <v>#N/A</v>
      </c>
      <c r="KH845" s="175" t="s">
        <v>61</v>
      </c>
      <c r="KI845" s="10" t="e">
        <f>KG845*1.5*KF845</f>
        <v>#N/A</v>
      </c>
      <c r="KJ845" s="10"/>
      <c r="KK845" s="229"/>
      <c r="KL845" s="175" t="s">
        <v>105</v>
      </c>
      <c r="KM845" s="341" t="s">
        <v>2042</v>
      </c>
      <c r="KO845" s="243">
        <f>IF(KN845="Kopman",1.9,1)</f>
        <v>1</v>
      </c>
      <c r="KP845" s="176">
        <f>VLOOKUP(KM845,$A$879:$F$2731,6,FALSE)</f>
        <v>272</v>
      </c>
      <c r="KQ845" s="175" t="s">
        <v>61</v>
      </c>
      <c r="KR845" s="10">
        <f>KP845*1.5*KO845</f>
        <v>408</v>
      </c>
      <c r="KS845" s="10"/>
      <c r="KT845" s="229"/>
      <c r="KU845" s="175" t="s">
        <v>105</v>
      </c>
      <c r="KV845" s="341" t="s">
        <v>3312</v>
      </c>
      <c r="KX845" s="243">
        <f>IF(KW845="Kopman",1.9,1)</f>
        <v>1</v>
      </c>
      <c r="KY845" s="176">
        <f>VLOOKUP(KV845,$A$879:$F$2731,6,FALSE)</f>
        <v>108</v>
      </c>
      <c r="KZ845" s="175" t="s">
        <v>61</v>
      </c>
      <c r="LA845" s="10">
        <f>KY845*1.5*KX845</f>
        <v>162</v>
      </c>
      <c r="LB845" s="10"/>
      <c r="LC845" s="229"/>
      <c r="LD845" s="175" t="s">
        <v>105</v>
      </c>
      <c r="LE845" s="349" t="s">
        <v>183</v>
      </c>
      <c r="LG845" s="243">
        <f>IF(LF845="Kopman",1.9,1)</f>
        <v>1</v>
      </c>
      <c r="LH845" s="176" t="e">
        <f>VLOOKUP(LE845,$A$879:$F$2731,6,FALSE)</f>
        <v>#N/A</v>
      </c>
      <c r="LI845" s="175" t="s">
        <v>61</v>
      </c>
      <c r="LJ845" s="10" t="e">
        <f>LH845*1.5*LG845</f>
        <v>#N/A</v>
      </c>
      <c r="LK845" s="10"/>
      <c r="LL845" s="229"/>
      <c r="LM845" s="175" t="s">
        <v>105</v>
      </c>
      <c r="LN845" s="341" t="s">
        <v>469</v>
      </c>
      <c r="LP845" s="243">
        <f>IF(LO845="Kopman",1.9,1)</f>
        <v>1</v>
      </c>
      <c r="LQ845" s="176">
        <f>VLOOKUP(LN845,$A$879:$F$2731,6,FALSE)</f>
        <v>7</v>
      </c>
      <c r="LR845" s="175" t="s">
        <v>61</v>
      </c>
      <c r="LS845" s="10">
        <f>LQ845*1.5*LP845</f>
        <v>10.5</v>
      </c>
      <c r="LT845" s="10"/>
      <c r="LU845" s="229"/>
      <c r="LV845" s="175" t="s">
        <v>105</v>
      </c>
      <c r="LW845" s="342" t="s">
        <v>469</v>
      </c>
      <c r="LX845" s="14" t="s">
        <v>1662</v>
      </c>
      <c r="LY845" s="243">
        <f>IF(LX845="Kopman",1.9,1)</f>
        <v>1.9</v>
      </c>
      <c r="LZ845" s="176">
        <f>VLOOKUP(LW845,$A$879:$F$2731,6,FALSE)</f>
        <v>7</v>
      </c>
      <c r="MA845" s="175" t="s">
        <v>61</v>
      </c>
      <c r="MB845" s="10">
        <f>LZ845*1.5*LY845</f>
        <v>19.95</v>
      </c>
      <c r="MC845" s="10"/>
      <c r="MD845" s="229"/>
      <c r="ME845" s="175" t="s">
        <v>105</v>
      </c>
      <c r="MF845" s="341" t="s">
        <v>3312</v>
      </c>
      <c r="MH845" s="243">
        <f>IF(MG845="Kopman",1.9,1)</f>
        <v>1</v>
      </c>
      <c r="MI845" s="176">
        <f>VLOOKUP(MF845,$A$879:$F$2731,6,FALSE)</f>
        <v>108</v>
      </c>
      <c r="MJ845" s="175" t="s">
        <v>61</v>
      </c>
      <c r="MK845" s="10">
        <f>MI845*1.5*MH845</f>
        <v>162</v>
      </c>
      <c r="ML845" s="10"/>
      <c r="MM845" s="229"/>
      <c r="MN845" s="175" t="s">
        <v>105</v>
      </c>
      <c r="MO845" s="349" t="s">
        <v>183</v>
      </c>
      <c r="MQ845" s="243">
        <f>IF(MP845="Kopman",1.9,1)</f>
        <v>1</v>
      </c>
      <c r="MR845" s="176" t="e">
        <f>VLOOKUP(MO845,$A$879:$F$2731,6,FALSE)</f>
        <v>#N/A</v>
      </c>
      <c r="MS845" s="175" t="s">
        <v>61</v>
      </c>
      <c r="MT845" s="10" t="e">
        <f>MR845*1.5*MQ845</f>
        <v>#N/A</v>
      </c>
      <c r="MU845" s="10"/>
      <c r="MV845" s="229"/>
      <c r="MW845" s="175" t="s">
        <v>105</v>
      </c>
      <c r="MX845" s="342" t="s">
        <v>469</v>
      </c>
      <c r="MY845" s="14" t="s">
        <v>1662</v>
      </c>
      <c r="MZ845" s="243">
        <f>IF(MY845="Kopman",1.9,1)</f>
        <v>1.9</v>
      </c>
      <c r="NA845" s="176">
        <f>VLOOKUP(MX845,$A$879:$F$2731,6,FALSE)</f>
        <v>7</v>
      </c>
      <c r="NB845" s="175" t="s">
        <v>61</v>
      </c>
      <c r="NC845" s="10">
        <f>NA845*1.5*MZ845</f>
        <v>19.95</v>
      </c>
      <c r="ND845" s="10"/>
      <c r="NE845" s="229"/>
      <c r="NF845" s="175" t="s">
        <v>105</v>
      </c>
      <c r="NG845" s="341" t="s">
        <v>2151</v>
      </c>
      <c r="NI845" s="243">
        <f>IF(NH845="Kopman",1.9,1)</f>
        <v>1</v>
      </c>
      <c r="NJ845" s="176">
        <f>VLOOKUP(NG845,$A$879:$F$2731,6,FALSE)</f>
        <v>54</v>
      </c>
      <c r="NK845" s="175" t="s">
        <v>61</v>
      </c>
      <c r="NL845" s="10">
        <f>NJ845*1.5*NI845</f>
        <v>81</v>
      </c>
      <c r="NM845" s="10"/>
      <c r="NN845" s="229"/>
      <c r="NO845" s="175" t="s">
        <v>105</v>
      </c>
      <c r="NP845" s="341" t="s">
        <v>469</v>
      </c>
      <c r="NR845" s="243">
        <f>IF(NQ845="Kopman",1.9,1)</f>
        <v>1</v>
      </c>
      <c r="NS845" s="176">
        <f>VLOOKUP(NP845,$A$879:$F$2731,6,FALSE)</f>
        <v>7</v>
      </c>
      <c r="NT845" s="175" t="s">
        <v>61</v>
      </c>
      <c r="NU845" s="10">
        <f>NS845*1.5*NR845</f>
        <v>10.5</v>
      </c>
      <c r="NV845" s="10"/>
      <c r="NW845" s="229"/>
      <c r="NX845" s="175" t="s">
        <v>105</v>
      </c>
      <c r="NY845" s="341" t="s">
        <v>2151</v>
      </c>
      <c r="OA845" s="243">
        <f>IF(NZ845="Kopman",1.9,1)</f>
        <v>1</v>
      </c>
      <c r="OB845" s="176">
        <f>VLOOKUP(NY845,$A$879:$F$2731,6,FALSE)</f>
        <v>54</v>
      </c>
      <c r="OC845" s="175" t="s">
        <v>61</v>
      </c>
      <c r="OD845" s="10">
        <f>OB845*1.5*OA845</f>
        <v>81</v>
      </c>
      <c r="OE845" s="10"/>
      <c r="OF845" s="229"/>
      <c r="OG845" s="175" t="s">
        <v>105</v>
      </c>
      <c r="OH845" s="341" t="s">
        <v>454</v>
      </c>
      <c r="OJ845" s="243">
        <f>IF(OI845="Kopman",1.9,1)</f>
        <v>1</v>
      </c>
      <c r="OK845" s="176">
        <f>VLOOKUP(OH845,$A$879:$F$2731,6,FALSE)</f>
        <v>18</v>
      </c>
      <c r="OL845" s="175" t="s">
        <v>61</v>
      </c>
      <c r="OM845" s="10">
        <f>OK845*1.5*OJ845</f>
        <v>27</v>
      </c>
      <c r="ON845" s="10"/>
      <c r="OO845" s="229"/>
      <c r="OP845" s="175" t="s">
        <v>105</v>
      </c>
      <c r="OQ845" s="341" t="s">
        <v>2123</v>
      </c>
      <c r="OS845" s="243">
        <f>IF(OR845="Kopman",1.9,1)</f>
        <v>1</v>
      </c>
      <c r="OT845" s="176">
        <f>VLOOKUP(OQ845,$A$879:$F$2731,6,FALSE)</f>
        <v>266</v>
      </c>
      <c r="OU845" s="175" t="s">
        <v>61</v>
      </c>
      <c r="OV845" s="10">
        <f>OT845*1.5*OS845</f>
        <v>399</v>
      </c>
      <c r="OW845" s="10"/>
      <c r="OX845" s="229"/>
      <c r="OY845" s="175" t="s">
        <v>105</v>
      </c>
      <c r="OZ845" s="351" t="s">
        <v>2042</v>
      </c>
      <c r="PB845" s="243">
        <f>IF(PA845="Kopman",1.9,1)</f>
        <v>1</v>
      </c>
      <c r="PC845" s="176">
        <f>VLOOKUP(OZ845,$A$879:$F$2731,6,FALSE)</f>
        <v>272</v>
      </c>
      <c r="PD845" s="175" t="s">
        <v>61</v>
      </c>
      <c r="PE845" s="10">
        <f>PC845*1.5*PB845</f>
        <v>408</v>
      </c>
      <c r="PF845" s="10"/>
      <c r="PG845" s="229"/>
      <c r="PH845" s="175" t="s">
        <v>105</v>
      </c>
      <c r="PI845" s="341" t="s">
        <v>469</v>
      </c>
      <c r="PK845" s="243">
        <f>IF(PJ845="Kopman",1.9,1)</f>
        <v>1</v>
      </c>
      <c r="PL845" s="176">
        <f>VLOOKUP(PI845,$A$879:$F$2731,6,FALSE)</f>
        <v>7</v>
      </c>
      <c r="PM845" s="175" t="s">
        <v>61</v>
      </c>
      <c r="PN845" s="10">
        <f>PL845*1.5*PK845</f>
        <v>10.5</v>
      </c>
      <c r="PO845" s="10"/>
      <c r="PP845" s="229"/>
      <c r="PQ845" s="175" t="s">
        <v>105</v>
      </c>
      <c r="PR845" s="341" t="s">
        <v>1726</v>
      </c>
      <c r="PT845" s="243">
        <f>IF(PS845="Kopman",1.9,1)</f>
        <v>1</v>
      </c>
      <c r="PU845" s="176">
        <f>VLOOKUP(PR845,$A$879:$F$2731,6,FALSE)</f>
        <v>34</v>
      </c>
      <c r="PV845" s="175" t="s">
        <v>61</v>
      </c>
      <c r="PW845" s="10">
        <f>PU845*1.5*PT845</f>
        <v>51</v>
      </c>
      <c r="PX845" s="10"/>
      <c r="PY845" s="229"/>
      <c r="PZ845" s="175" t="s">
        <v>105</v>
      </c>
      <c r="QA845" s="343" t="s">
        <v>1803</v>
      </c>
      <c r="QC845" s="243">
        <f>IF(QB845="Kopman",1.9,1)</f>
        <v>1</v>
      </c>
      <c r="QD845" s="176">
        <f>VLOOKUP(QA845,$A$879:$F$2731,6,FALSE)</f>
        <v>88</v>
      </c>
      <c r="QE845" s="175" t="s">
        <v>61</v>
      </c>
      <c r="QF845" s="10">
        <f>QD845*1.5*QC845</f>
        <v>132</v>
      </c>
      <c r="QG845" s="10"/>
      <c r="QH845" s="229"/>
      <c r="QI845" s="175" t="s">
        <v>105</v>
      </c>
      <c r="QJ845" s="349" t="s">
        <v>183</v>
      </c>
      <c r="QL845" s="243">
        <f>IF(QK845="Kopman",1.9,1)</f>
        <v>1</v>
      </c>
      <c r="QM845" s="176" t="e">
        <f>VLOOKUP(QJ845,$A$879:$F$2731,6,FALSE)</f>
        <v>#N/A</v>
      </c>
      <c r="QN845" s="175" t="s">
        <v>61</v>
      </c>
      <c r="QO845" s="10" t="e">
        <f>QM845*1.5*QL845</f>
        <v>#N/A</v>
      </c>
      <c r="QP845" s="10"/>
      <c r="QQ845" s="229"/>
      <c r="QR845" s="175" t="s">
        <v>105</v>
      </c>
      <c r="QS845" s="341" t="s">
        <v>454</v>
      </c>
      <c r="QU845" s="243">
        <f>IF(QT845="Kopman",1.9,1)</f>
        <v>1</v>
      </c>
      <c r="QV845" s="176">
        <f>VLOOKUP(QS845,$A$879:$F$2731,6,FALSE)</f>
        <v>18</v>
      </c>
      <c r="QW845" s="175" t="s">
        <v>61</v>
      </c>
      <c r="QX845" s="10">
        <f>QV845*1.5*QU845</f>
        <v>27</v>
      </c>
      <c r="QY845" s="10"/>
      <c r="QZ845" s="229"/>
      <c r="RA845" s="175" t="s">
        <v>105</v>
      </c>
      <c r="RB845" s="341" t="s">
        <v>2973</v>
      </c>
      <c r="RD845" s="243">
        <f>IF(RC845="Kopman",1.9,1)</f>
        <v>1</v>
      </c>
      <c r="RE845" s="176">
        <f>VLOOKUP(RB845,$A$879:$F$2731,6,FALSE)</f>
        <v>31</v>
      </c>
      <c r="RF845" s="175" t="s">
        <v>61</v>
      </c>
      <c r="RG845" s="10">
        <f>RE845*1.5*RD845</f>
        <v>46.5</v>
      </c>
      <c r="RH845" s="10"/>
      <c r="RI845" s="229"/>
      <c r="RJ845" s="175" t="s">
        <v>105</v>
      </c>
      <c r="RK845" s="341" t="s">
        <v>3116</v>
      </c>
      <c r="RM845" s="243">
        <f>IF(RL845="Kopman",1.9,1)</f>
        <v>1</v>
      </c>
      <c r="RN845" s="176">
        <f>VLOOKUP(RK845,$A$879:$F$2731,6,FALSE)</f>
        <v>20</v>
      </c>
      <c r="RO845" s="175" t="s">
        <v>61</v>
      </c>
      <c r="RP845" s="10">
        <f>RN845*1.5*RM845</f>
        <v>30</v>
      </c>
      <c r="RQ845" s="10"/>
      <c r="RR845" s="229"/>
      <c r="RS845" s="175" t="s">
        <v>105</v>
      </c>
      <c r="RT845" s="349" t="s">
        <v>183</v>
      </c>
      <c r="RV845" s="243">
        <f>IF(RU845="Kopman",1.9,1)</f>
        <v>1</v>
      </c>
      <c r="RW845" s="176" t="e">
        <f>VLOOKUP(RT845,$A$879:$F$2731,6,FALSE)</f>
        <v>#N/A</v>
      </c>
      <c r="RX845" s="175" t="s">
        <v>61</v>
      </c>
      <c r="RY845" s="10" t="e">
        <f>RW845*1.5*RV845</f>
        <v>#N/A</v>
      </c>
      <c r="RZ845" s="10"/>
      <c r="SA845" s="235"/>
      <c r="SB845" s="175" t="s">
        <v>105</v>
      </c>
      <c r="SC845" s="341" t="s">
        <v>518</v>
      </c>
      <c r="SE845" s="243">
        <f>IF(SD845="Kopman",1.9,1)</f>
        <v>1</v>
      </c>
      <c r="SF845" s="176">
        <f>VLOOKUP(SC845,$A$879:$F$2731,6,FALSE)</f>
        <v>77</v>
      </c>
      <c r="SG845" s="175" t="s">
        <v>61</v>
      </c>
      <c r="SH845" s="10">
        <f>SF845*1.5*SE845</f>
        <v>115.5</v>
      </c>
      <c r="SI845" s="10"/>
      <c r="SJ845" s="235"/>
      <c r="SK845" s="175" t="s">
        <v>105</v>
      </c>
      <c r="SL845" s="341" t="s">
        <v>996</v>
      </c>
      <c r="SN845" s="243">
        <f>IF(SM845="Kopman",1.9,1)</f>
        <v>1</v>
      </c>
      <c r="SO845" s="176">
        <f>VLOOKUP(SL845,$A$879:$F$2731,6,FALSE)</f>
        <v>108</v>
      </c>
      <c r="SP845" s="175" t="s">
        <v>61</v>
      </c>
      <c r="SQ845" s="10">
        <f>SO845*1.5*SN845</f>
        <v>162</v>
      </c>
      <c r="SR845" s="10"/>
      <c r="SS845" s="235"/>
      <c r="ST845" s="175" t="s">
        <v>105</v>
      </c>
      <c r="SU845" s="341" t="s">
        <v>454</v>
      </c>
      <c r="SW845" s="243">
        <f>IF(SV845="Kopman",1.9,1)</f>
        <v>1</v>
      </c>
      <c r="SX845" s="176">
        <f>VLOOKUP(SU845,$A$879:$F$2731,6,FALSE)</f>
        <v>18</v>
      </c>
      <c r="SY845" s="175" t="s">
        <v>61</v>
      </c>
      <c r="SZ845" s="10">
        <f>SX845*1.5*SW845</f>
        <v>27</v>
      </c>
      <c r="TA845" s="10"/>
      <c r="TB845" s="235"/>
      <c r="TC845" s="175" t="s">
        <v>105</v>
      </c>
      <c r="TD845" s="349" t="s">
        <v>183</v>
      </c>
      <c r="TF845" s="243">
        <f>IF(TE845="Kopman",1.9,1)</f>
        <v>1</v>
      </c>
      <c r="TG845" s="176" t="e">
        <f>VLOOKUP(TD845,$A$879:$F$2731,6,FALSE)</f>
        <v>#N/A</v>
      </c>
      <c r="TH845" s="175" t="s">
        <v>61</v>
      </c>
      <c r="TI845" s="10" t="e">
        <f>TG845*1.5*TF845</f>
        <v>#N/A</v>
      </c>
      <c r="TK845" s="235"/>
      <c r="TL845" s="175" t="s">
        <v>105</v>
      </c>
      <c r="TM845" s="342" t="s">
        <v>860</v>
      </c>
      <c r="TN845" s="14" t="s">
        <v>1662</v>
      </c>
      <c r="TO845" s="243">
        <f>IF(TN845="Kopman",1.9,1)</f>
        <v>1.9</v>
      </c>
      <c r="TP845" s="176">
        <f>VLOOKUP(TM845,$A$879:$F$2731,6,FALSE)</f>
        <v>33</v>
      </c>
      <c r="TQ845" s="175" t="s">
        <v>61</v>
      </c>
      <c r="TR845" s="10">
        <f>TP845*1.5*TO845</f>
        <v>94.05</v>
      </c>
      <c r="TS845" s="10"/>
      <c r="TT845" s="235"/>
      <c r="TU845" s="175" t="s">
        <v>105</v>
      </c>
      <c r="TV845" s="341" t="s">
        <v>2151</v>
      </c>
      <c r="TX845" s="243">
        <f>IF(TW845="Kopman",1.9,1)</f>
        <v>1</v>
      </c>
      <c r="TY845" s="176">
        <f>VLOOKUP(TV845,$A$879:$F$2731,6,FALSE)</f>
        <v>54</v>
      </c>
      <c r="TZ845" s="175" t="s">
        <v>61</v>
      </c>
      <c r="UA845" s="10">
        <f>TY845*1.5*TX845</f>
        <v>81</v>
      </c>
      <c r="UB845" s="10"/>
      <c r="UC845" s="235"/>
      <c r="UD845" s="175" t="s">
        <v>105</v>
      </c>
      <c r="UE845" s="341" t="s">
        <v>736</v>
      </c>
      <c r="UG845" s="243">
        <f>IF(UF845="Kopman",1.9,1)</f>
        <v>1</v>
      </c>
      <c r="UH845" s="176">
        <f>VLOOKUP(UE845,$A$879:$F$2731,6,FALSE)</f>
        <v>48</v>
      </c>
      <c r="UI845" s="175" t="s">
        <v>61</v>
      </c>
      <c r="UJ845" s="10">
        <f>UH845*1.5*UG845</f>
        <v>72</v>
      </c>
      <c r="UK845" s="10"/>
      <c r="UL845" s="235"/>
      <c r="UM845" s="175" t="s">
        <v>105</v>
      </c>
      <c r="UN845" s="349" t="s">
        <v>183</v>
      </c>
      <c r="UP845" s="243">
        <f>IF(UO845="Kopman",1.9,1)</f>
        <v>1</v>
      </c>
      <c r="UQ845" s="176" t="e">
        <f>VLOOKUP(UN845,$A$879:$F$2731,6,FALSE)</f>
        <v>#N/A</v>
      </c>
      <c r="UR845" s="175" t="s">
        <v>61</v>
      </c>
      <c r="US845" s="10" t="e">
        <f>UQ845*1.5*UP845</f>
        <v>#N/A</v>
      </c>
      <c r="UT845" s="10"/>
      <c r="UU845" s="235"/>
      <c r="UV845" s="175" t="s">
        <v>105</v>
      </c>
      <c r="UW845" s="341" t="s">
        <v>2018</v>
      </c>
      <c r="UY845" s="243">
        <f>IF(UX845="Kopman",1.9,1)</f>
        <v>1</v>
      </c>
      <c r="UZ845" s="176">
        <f>VLOOKUP(UW845,$A$879:$F$2731,6,FALSE)</f>
        <v>13</v>
      </c>
      <c r="VA845" s="175" t="s">
        <v>61</v>
      </c>
      <c r="VB845" s="10">
        <f>UZ845*1.5*UY845</f>
        <v>19.5</v>
      </c>
      <c r="VC845" s="10"/>
      <c r="VD845" s="235"/>
      <c r="VE845" s="175" t="s">
        <v>105</v>
      </c>
      <c r="VF845" s="349" t="s">
        <v>183</v>
      </c>
      <c r="VH845" s="243">
        <f>IF(VG845="Kopman",1.9,1)</f>
        <v>1</v>
      </c>
      <c r="VI845" s="176" t="e">
        <f>VLOOKUP(VF845,$A$879:$F$2731,6,FALSE)</f>
        <v>#N/A</v>
      </c>
      <c r="VJ845" s="175" t="s">
        <v>61</v>
      </c>
      <c r="VK845" s="10" t="e">
        <f>VI845*1.5*VH845</f>
        <v>#N/A</v>
      </c>
      <c r="VL845" s="10"/>
      <c r="VM845" s="235"/>
      <c r="VN845" s="175" t="s">
        <v>105</v>
      </c>
      <c r="VO845" s="341" t="s">
        <v>3312</v>
      </c>
      <c r="VQ845" s="243">
        <f>IF(VP845="Kopman",1.9,1)</f>
        <v>1</v>
      </c>
      <c r="VR845" s="176">
        <f>VLOOKUP(VO845,$A$879:$F$2731,6,FALSE)</f>
        <v>108</v>
      </c>
      <c r="VS845" s="175" t="s">
        <v>61</v>
      </c>
      <c r="VT845" s="10">
        <f>VR845*1.5*VQ845</f>
        <v>162</v>
      </c>
      <c r="VU845" s="10"/>
      <c r="VV845" s="235"/>
      <c r="VW845" s="175" t="s">
        <v>105</v>
      </c>
      <c r="VX845" s="349" t="s">
        <v>183</v>
      </c>
      <c r="VZ845" s="243">
        <f>IF(VY845="Kopman",1.9,1)</f>
        <v>1</v>
      </c>
      <c r="WA845" s="176" t="e">
        <f>VLOOKUP(VX845,$A$879:$F$2731,6,FALSE)</f>
        <v>#N/A</v>
      </c>
      <c r="WB845" s="175" t="s">
        <v>61</v>
      </c>
      <c r="WC845" s="10" t="e">
        <f>WA845*1.5*VZ845</f>
        <v>#N/A</v>
      </c>
      <c r="WE845" s="235"/>
      <c r="WF845" s="175" t="s">
        <v>105</v>
      </c>
      <c r="WG845" s="341" t="s">
        <v>2151</v>
      </c>
      <c r="WI845" s="243">
        <f>IF(WH845="Kopman",1.9,1)</f>
        <v>1</v>
      </c>
      <c r="WJ845" s="176">
        <f>VLOOKUP(WG845,$A$879:$F$2731,6,FALSE)</f>
        <v>54</v>
      </c>
      <c r="WK845" s="175" t="s">
        <v>61</v>
      </c>
      <c r="WL845" s="10">
        <f>WJ845*1.5*WI845</f>
        <v>81</v>
      </c>
      <c r="WN845" s="235"/>
      <c r="WO845" s="175" t="s">
        <v>105</v>
      </c>
      <c r="WP845" s="341" t="s">
        <v>2151</v>
      </c>
      <c r="WQ845" s="176"/>
      <c r="WR845" s="243">
        <f>IF(WQ845="Kopman",1.9,1)</f>
        <v>1</v>
      </c>
      <c r="WS845" s="176">
        <f>VLOOKUP(WP845,$A$879:$F$2731,6,FALSE)</f>
        <v>54</v>
      </c>
      <c r="WT845" s="175" t="s">
        <v>61</v>
      </c>
      <c r="WU845" s="10">
        <f>WS845*1.5*WR845</f>
        <v>81</v>
      </c>
      <c r="WV845" s="10"/>
      <c r="WW845" s="235"/>
      <c r="WX845" s="175" t="s">
        <v>105</v>
      </c>
      <c r="WY845" s="341" t="s">
        <v>492</v>
      </c>
      <c r="XA845" s="243">
        <f>IF(WZ845="Kopman",1.9,1)</f>
        <v>1</v>
      </c>
      <c r="XB845" s="176">
        <f>VLOOKUP(WY845,$A$879:$F$2731,6,FALSE)</f>
        <v>147</v>
      </c>
      <c r="XC845" s="175" t="s">
        <v>61</v>
      </c>
      <c r="XD845" s="10">
        <f>XB845*1.5*XA845</f>
        <v>220.5</v>
      </c>
      <c r="XF845" s="235"/>
      <c r="XG845" s="175" t="s">
        <v>105</v>
      </c>
      <c r="XH845" s="351" t="s">
        <v>3312</v>
      </c>
      <c r="XJ845" s="243">
        <f>IF(XI845="Kopman",1.9,1)</f>
        <v>1</v>
      </c>
      <c r="XK845" s="176">
        <f>VLOOKUP(XH845,$A$879:$F$2731,6,FALSE)</f>
        <v>108</v>
      </c>
      <c r="XL845" s="175" t="s">
        <v>61</v>
      </c>
      <c r="XM845" s="10">
        <f>XK845*1.5*XJ845</f>
        <v>162</v>
      </c>
      <c r="XO845" s="235"/>
      <c r="XP845" s="175" t="s">
        <v>105</v>
      </c>
      <c r="XQ845" s="341" t="s">
        <v>469</v>
      </c>
      <c r="XS845" s="243">
        <f>IF(XR845="Kopman",1.9,1)</f>
        <v>1</v>
      </c>
      <c r="XT845" s="176">
        <f>VLOOKUP(XQ845,$A$879:$F$2731,6,FALSE)</f>
        <v>7</v>
      </c>
      <c r="XU845" s="175" t="s">
        <v>61</v>
      </c>
      <c r="XV845" s="10">
        <f>XT845*1.5*XS845</f>
        <v>10.5</v>
      </c>
      <c r="XW845" s="10"/>
      <c r="XX845" s="235"/>
      <c r="XY845" s="175" t="s">
        <v>105</v>
      </c>
      <c r="XZ845" s="341" t="s">
        <v>454</v>
      </c>
      <c r="YB845" s="243">
        <f>IF(YA845="Kopman",1.9,1)</f>
        <v>1</v>
      </c>
      <c r="YC845" s="176">
        <f>VLOOKUP(XZ845,$A$879:$F$2731,6,FALSE)</f>
        <v>18</v>
      </c>
      <c r="YD845" s="175" t="s">
        <v>61</v>
      </c>
      <c r="YE845" s="10">
        <f>YC845*1.5*YB845</f>
        <v>27</v>
      </c>
      <c r="YG845" s="235"/>
      <c r="YH845" s="175" t="s">
        <v>105</v>
      </c>
      <c r="YI845" s="341" t="s">
        <v>1726</v>
      </c>
      <c r="YK845" s="243">
        <f>IF(YJ845="Kopman",1.9,1)</f>
        <v>1</v>
      </c>
      <c r="YL845" s="176">
        <f>VLOOKUP(YI845,$A$879:$F$2731,6,FALSE)</f>
        <v>34</v>
      </c>
      <c r="YM845" s="175" t="s">
        <v>61</v>
      </c>
      <c r="YN845" s="10">
        <f>YL845*1.5*YK845</f>
        <v>51</v>
      </c>
      <c r="YO845" s="10"/>
      <c r="YP845" s="235"/>
      <c r="YQ845" s="175" t="s">
        <v>105</v>
      </c>
      <c r="YR845" s="341" t="s">
        <v>1695</v>
      </c>
      <c r="YT845" s="243">
        <f>IF(YS845="Kopman",1.9,1)</f>
        <v>1</v>
      </c>
      <c r="YU845" s="176">
        <f>VLOOKUP(YR845,$A$879:$F$2731,6,FALSE)</f>
        <v>0</v>
      </c>
      <c r="YV845" s="175" t="s">
        <v>61</v>
      </c>
      <c r="YW845" s="10">
        <f>YU845*1.5*YT845</f>
        <v>0</v>
      </c>
      <c r="YY845" s="235"/>
      <c r="YZ845" s="175" t="s">
        <v>105</v>
      </c>
      <c r="ZA845" s="341" t="s">
        <v>1790</v>
      </c>
      <c r="ZC845" s="243">
        <f>IF(ZB845="Kopman",1.9,1)</f>
        <v>1</v>
      </c>
      <c r="ZD845" s="176">
        <f>VLOOKUP(ZA845,$A$879:$F$2731,6,FALSE)</f>
        <v>210</v>
      </c>
      <c r="ZE845" s="175" t="s">
        <v>61</v>
      </c>
      <c r="ZF845" s="10">
        <f>ZD845*1.5*ZC845</f>
        <v>315</v>
      </c>
      <c r="ZH845" s="235"/>
      <c r="ZI845" s="175" t="s">
        <v>105</v>
      </c>
      <c r="ZJ845" s="341" t="s">
        <v>1726</v>
      </c>
      <c r="ZL845" s="243">
        <f>IF(ZK845="Kopman",1.9,1)</f>
        <v>1</v>
      </c>
      <c r="ZM845" s="176">
        <f>VLOOKUP(ZJ845,$A$879:$F$2731,6,FALSE)</f>
        <v>34</v>
      </c>
      <c r="ZN845" s="175" t="s">
        <v>61</v>
      </c>
      <c r="ZO845" s="10">
        <f>ZM845*1.5*ZL845</f>
        <v>51</v>
      </c>
      <c r="ZQ845" s="235"/>
      <c r="ZR845" s="175" t="s">
        <v>105</v>
      </c>
      <c r="ZS845" s="341" t="s">
        <v>607</v>
      </c>
      <c r="ZU845" s="243">
        <f>IF(ZT845="Kopman",1.9,1)</f>
        <v>1</v>
      </c>
      <c r="ZV845" s="176">
        <f>VLOOKUP(ZS845,$A$879:$F$2731,6,FALSE)</f>
        <v>129</v>
      </c>
      <c r="ZW845" s="175" t="s">
        <v>61</v>
      </c>
      <c r="ZX845" s="10">
        <f>ZV845*1.5*ZU845</f>
        <v>193.5</v>
      </c>
      <c r="ZY845" s="10"/>
      <c r="ZZ845" s="235"/>
      <c r="AAA845" s="175" t="s">
        <v>105</v>
      </c>
      <c r="AAB845" s="341" t="s">
        <v>1723</v>
      </c>
      <c r="AAD845" s="243">
        <f>IF(AAC845="Kopman",1.9,1)</f>
        <v>1</v>
      </c>
      <c r="AAE845" s="176">
        <f>VLOOKUP(AAB845,$A$879:$F$2731,6,FALSE)</f>
        <v>192</v>
      </c>
      <c r="AAF845" s="175" t="s">
        <v>61</v>
      </c>
      <c r="AAG845" s="10">
        <f>AAE845*1.5*AAD845</f>
        <v>288</v>
      </c>
      <c r="AAH845" s="10"/>
      <c r="AAI845" s="235"/>
      <c r="AAJ845" s="175" t="s">
        <v>105</v>
      </c>
      <c r="AAK845" s="75" t="s">
        <v>183</v>
      </c>
      <c r="AAM845" s="243">
        <f>IF(AAL845="Kopman",1.9,1)</f>
        <v>1</v>
      </c>
      <c r="AAN845" s="176" t="e">
        <f>VLOOKUP(AAK845,$A$879:$F$2731,6,FALSE)</f>
        <v>#N/A</v>
      </c>
      <c r="AAO845" s="175" t="s">
        <v>61</v>
      </c>
      <c r="AAP845" s="10" t="e">
        <f>AAN845*1.5*AAM845</f>
        <v>#N/A</v>
      </c>
      <c r="AAQ845" s="10"/>
      <c r="AAR845" s="235"/>
      <c r="AAS845" s="175" t="s">
        <v>105</v>
      </c>
      <c r="AAT845" s="341" t="s">
        <v>469</v>
      </c>
      <c r="AAV845" s="243">
        <f>IF(AAU845="Kopman",1.9,1)</f>
        <v>1</v>
      </c>
      <c r="AAW845" s="176">
        <f>VLOOKUP(AAT845,$A$879:$F$2731,6,FALSE)</f>
        <v>7</v>
      </c>
      <c r="AAX845" s="175" t="s">
        <v>61</v>
      </c>
      <c r="AAY845" s="10">
        <f>AAW845*1.5*AAV845</f>
        <v>10.5</v>
      </c>
      <c r="AAZ845" s="10"/>
      <c r="ABA845" s="235"/>
      <c r="ABB845" s="175" t="s">
        <v>105</v>
      </c>
      <c r="ABC845" s="355" t="s">
        <v>469</v>
      </c>
      <c r="ABE845" s="243">
        <f>IF(ABD845="Kopman",1.9,1)</f>
        <v>1</v>
      </c>
      <c r="ABF845" s="176">
        <f>VLOOKUP(ABC845,$A$879:$F$2731,6,FALSE)</f>
        <v>7</v>
      </c>
      <c r="ABG845" s="175" t="s">
        <v>61</v>
      </c>
      <c r="ABH845" s="10">
        <f>ABF845*1.5*ABE845</f>
        <v>10.5</v>
      </c>
      <c r="ABI845" s="10"/>
      <c r="ABJ845" s="235"/>
      <c r="ABK845" s="175" t="s">
        <v>105</v>
      </c>
      <c r="ABL845" s="341" t="s">
        <v>469</v>
      </c>
      <c r="ABN845" s="243">
        <f>IF(ABM845="Kopman",1.9,1)</f>
        <v>1</v>
      </c>
      <c r="ABO845" s="176">
        <f>VLOOKUP(ABL845,$A$879:$F$2731,6,FALSE)</f>
        <v>7</v>
      </c>
      <c r="ABP845" s="175" t="s">
        <v>61</v>
      </c>
      <c r="ABQ845" s="10">
        <f>ABO845*1.5*ABN845</f>
        <v>10.5</v>
      </c>
      <c r="ABR845" s="10"/>
      <c r="ABS845" s="235"/>
      <c r="ABT845" s="175" t="s">
        <v>105</v>
      </c>
      <c r="ABU845" s="75" t="s">
        <v>183</v>
      </c>
      <c r="ABW845" s="243">
        <f>IF(ABV845="Kopman",1.9,1)</f>
        <v>1</v>
      </c>
      <c r="ABX845" s="176" t="e">
        <f>VLOOKUP(ABU845,$A$879:$F$2731,6,FALSE)</f>
        <v>#N/A</v>
      </c>
      <c r="ABY845" s="175" t="s">
        <v>61</v>
      </c>
      <c r="ABZ845" s="10" t="e">
        <f>ABX845*1.5*ABW845</f>
        <v>#N/A</v>
      </c>
      <c r="ACA845" s="10"/>
      <c r="ACB845" s="235"/>
      <c r="ACC845" s="175" t="s">
        <v>105</v>
      </c>
      <c r="ACD845" s="75" t="s">
        <v>183</v>
      </c>
      <c r="ACF845" s="243">
        <f>IF(ACE845="Kopman",1.9,1)</f>
        <v>1</v>
      </c>
      <c r="ACG845" s="176" t="e">
        <f>VLOOKUP(ACD845,$A$879:$F$2731,6,FALSE)</f>
        <v>#N/A</v>
      </c>
      <c r="ACH845" s="175" t="s">
        <v>61</v>
      </c>
      <c r="ACI845" s="10" t="e">
        <f>ACG845*1.5*ACF845</f>
        <v>#N/A</v>
      </c>
      <c r="ACJ845" s="10"/>
      <c r="ACK845" s="235"/>
      <c r="ACL845" s="175" t="s">
        <v>105</v>
      </c>
      <c r="ACM845" s="75" t="s">
        <v>183</v>
      </c>
      <c r="ACO845" s="243">
        <f>IF(ACN845="Kopman",1.9,1)</f>
        <v>1</v>
      </c>
      <c r="ACP845" s="176" t="e">
        <f>VLOOKUP(ACM845,$A$879:$F$2731,6,FALSE)</f>
        <v>#N/A</v>
      </c>
      <c r="ACQ845" s="175" t="s">
        <v>61</v>
      </c>
      <c r="ACR845" s="10" t="e">
        <f>ACP845*1.5*ACO845</f>
        <v>#N/A</v>
      </c>
      <c r="ACS845" s="10"/>
      <c r="ACT845" s="235"/>
      <c r="ACU845" s="175" t="s">
        <v>105</v>
      </c>
      <c r="ACV845" s="75" t="s">
        <v>183</v>
      </c>
      <c r="ACX845" s="243">
        <f>IF(ACW845="Kopman",1.9,1)</f>
        <v>1</v>
      </c>
      <c r="ACY845" s="176" t="e">
        <f>VLOOKUP(ACV845,$A$879:$F$2731,6,FALSE)</f>
        <v>#N/A</v>
      </c>
      <c r="ACZ845" s="175" t="s">
        <v>61</v>
      </c>
      <c r="ADA845" s="10" t="e">
        <f>ACY845*1.5*ACX845</f>
        <v>#N/A</v>
      </c>
      <c r="ADB845" s="10"/>
      <c r="ADC845" s="235"/>
      <c r="ADD845" s="175" t="s">
        <v>105</v>
      </c>
      <c r="ADE845" s="341" t="s">
        <v>486</v>
      </c>
      <c r="ADG845" s="243">
        <f>IF(ADF845="Kopman",1.9,1)</f>
        <v>1</v>
      </c>
      <c r="ADH845" s="176">
        <f>VLOOKUP(ADE845,$A$879:$F$2731,6,FALSE)</f>
        <v>95</v>
      </c>
      <c r="ADI845" s="175" t="s">
        <v>61</v>
      </c>
      <c r="ADJ845" s="10">
        <f>ADH845*1.5*ADG845</f>
        <v>142.5</v>
      </c>
      <c r="ADL845" s="235"/>
      <c r="ADM845" s="175" t="s">
        <v>105</v>
      </c>
      <c r="ADN845" s="75" t="s">
        <v>183</v>
      </c>
      <c r="ADP845" s="243">
        <f>IF(ADO845="Kopman",1.9,1)</f>
        <v>1</v>
      </c>
      <c r="ADQ845" s="176" t="e">
        <f>VLOOKUP(ADN845,$A$879:$F$2731,6,FALSE)</f>
        <v>#N/A</v>
      </c>
      <c r="ADR845" s="175" t="s">
        <v>61</v>
      </c>
      <c r="ADS845" s="10" t="e">
        <f>ADQ845*1.5*ADP845</f>
        <v>#N/A</v>
      </c>
      <c r="ADT845" s="10"/>
      <c r="ADU845" s="235"/>
      <c r="ADV845" s="175" t="s">
        <v>105</v>
      </c>
      <c r="ADW845" s="341" t="s">
        <v>2105</v>
      </c>
      <c r="ADY845" s="243">
        <f>IF(ADX845="Kopman",1.9,1)</f>
        <v>1</v>
      </c>
      <c r="ADZ845" s="176">
        <f>VLOOKUP(ADW845,$A$879:$F$2731,6,FALSE)</f>
        <v>12</v>
      </c>
      <c r="AEA845" s="175" t="s">
        <v>61</v>
      </c>
      <c r="AEB845" s="10">
        <f>ADZ845*1.5*ADY845</f>
        <v>18</v>
      </c>
      <c r="AED845" s="235"/>
      <c r="AEE845" s="175" t="s">
        <v>105</v>
      </c>
      <c r="AEF845" s="75" t="s">
        <v>183</v>
      </c>
      <c r="AEH845" s="243">
        <f>IF(AEG845="Kopman",1.9,1)</f>
        <v>1</v>
      </c>
      <c r="AEI845" s="176" t="e">
        <f>VLOOKUP(AEF845,$A$879:$F$2731,6,FALSE)</f>
        <v>#N/A</v>
      </c>
      <c r="AEJ845" s="175" t="s">
        <v>61</v>
      </c>
      <c r="AEK845" s="10" t="e">
        <f>AEI845*1.5*AEH845</f>
        <v>#N/A</v>
      </c>
      <c r="AEM845" s="235"/>
      <c r="AEN845" s="175" t="s">
        <v>105</v>
      </c>
      <c r="AEO845" s="75" t="s">
        <v>183</v>
      </c>
      <c r="AEQ845" s="243">
        <f>IF(AEP845="Kopman",1.9,1)</f>
        <v>1</v>
      </c>
      <c r="AER845" s="176" t="e">
        <f>VLOOKUP(AEO845,$A$879:$F$2731,6,FALSE)</f>
        <v>#N/A</v>
      </c>
      <c r="AES845" s="175" t="s">
        <v>61</v>
      </c>
      <c r="AET845" s="10" t="e">
        <f>AER845*1.5*AEQ845</f>
        <v>#N/A</v>
      </c>
      <c r="AEV845" s="235"/>
      <c r="AEW845" s="175" t="s">
        <v>105</v>
      </c>
      <c r="AEX845" s="75" t="s">
        <v>183</v>
      </c>
      <c r="AEZ845" s="243">
        <f>IF(AEY845="Kopman",1.9,1)</f>
        <v>1</v>
      </c>
      <c r="AFA845" s="176" t="e">
        <f>VLOOKUP(AEX845,$A$879:$F$2731,6,FALSE)</f>
        <v>#N/A</v>
      </c>
      <c r="AFB845" s="175" t="s">
        <v>61</v>
      </c>
      <c r="AFC845" s="10" t="e">
        <f>AFA845*1.5*AEZ845</f>
        <v>#N/A</v>
      </c>
      <c r="AFD845" s="10"/>
      <c r="AFE845" s="235"/>
      <c r="AFF845" s="175" t="s">
        <v>105</v>
      </c>
      <c r="AFG845" s="75" t="s">
        <v>183</v>
      </c>
      <c r="AFI845" s="243">
        <f>IF(AFH845="Kopman",1.9,1)</f>
        <v>1</v>
      </c>
      <c r="AFJ845" s="176" t="e">
        <f>VLOOKUP(AFG845,$A$879:$F$2731,6,FALSE)</f>
        <v>#N/A</v>
      </c>
      <c r="AFK845" s="175" t="s">
        <v>61</v>
      </c>
      <c r="AFL845" s="10" t="e">
        <f>AFJ845*1.5*AFI845</f>
        <v>#N/A</v>
      </c>
      <c r="AFM845" s="10"/>
      <c r="AFN845" s="235"/>
      <c r="AFO845" s="175" t="s">
        <v>105</v>
      </c>
      <c r="AFP845" s="75" t="s">
        <v>183</v>
      </c>
      <c r="AFR845" s="243">
        <f>IF(AFQ845="Kopman",1.9,1)</f>
        <v>1</v>
      </c>
      <c r="AFS845" s="176" t="e">
        <f>VLOOKUP(AFP845,$A$879:$F$2731,6,FALSE)</f>
        <v>#N/A</v>
      </c>
      <c r="AFT845" s="175" t="s">
        <v>61</v>
      </c>
      <c r="AFU845" s="10" t="e">
        <f>AFS845*1.5*AFR845</f>
        <v>#N/A</v>
      </c>
      <c r="AFV845" s="10"/>
      <c r="AFW845" s="235"/>
      <c r="AFX845" s="175" t="s">
        <v>105</v>
      </c>
      <c r="AFY845" s="341" t="s">
        <v>469</v>
      </c>
      <c r="AGA845" s="243">
        <f>IF(AFZ845="Kopman",1.9,1)</f>
        <v>1</v>
      </c>
      <c r="AGB845" s="176">
        <f>VLOOKUP(AFY845,$A$879:$F$2731,6,FALSE)</f>
        <v>7</v>
      </c>
      <c r="AGC845" s="175" t="s">
        <v>61</v>
      </c>
      <c r="AGD845" s="10">
        <f>AGB845*1.5*AGA845</f>
        <v>10.5</v>
      </c>
      <c r="AGE845" s="10"/>
      <c r="AGF845" s="235"/>
      <c r="AGG845" s="175" t="s">
        <v>105</v>
      </c>
      <c r="AGH845" s="341" t="s">
        <v>726</v>
      </c>
      <c r="AGJ845" s="243">
        <f>IF(AGI845="Kopman",1.9,1)</f>
        <v>1</v>
      </c>
      <c r="AGK845" s="176">
        <f>VLOOKUP(AGH845,$A$879:$F$2731,6,FALSE)</f>
        <v>138</v>
      </c>
      <c r="AGL845" s="175" t="s">
        <v>61</v>
      </c>
      <c r="AGM845" s="10">
        <f>AGK845*1.5*AGJ845</f>
        <v>207</v>
      </c>
      <c r="AGN845" s="10"/>
      <c r="AGO845" s="235"/>
      <c r="AGP845" s="175" t="s">
        <v>105</v>
      </c>
      <c r="AGQ845" s="341" t="s">
        <v>450</v>
      </c>
      <c r="AGS845" s="243">
        <f>IF(AGR845="Kopman",1.9,1)</f>
        <v>1</v>
      </c>
      <c r="AGT845" s="176">
        <f>VLOOKUP(AGQ845,$A$879:$F$2731,6,FALSE)</f>
        <v>61</v>
      </c>
      <c r="AGU845" s="175" t="s">
        <v>61</v>
      </c>
      <c r="AGV845" s="10">
        <f>AGT845*1.5*AGS845</f>
        <v>91.5</v>
      </c>
      <c r="AGW845" s="10"/>
      <c r="AGX845" s="235"/>
      <c r="AGY845" s="175" t="s">
        <v>105</v>
      </c>
      <c r="AGZ845" s="341" t="s">
        <v>726</v>
      </c>
      <c r="AHB845" s="243">
        <f>IF(AHA845="Kopman",1.9,1)</f>
        <v>1</v>
      </c>
      <c r="AHC845" s="176">
        <f>VLOOKUP(AGZ845,$A$879:$F$2731,6,FALSE)</f>
        <v>138</v>
      </c>
      <c r="AHD845" s="175" t="s">
        <v>61</v>
      </c>
      <c r="AHE845" s="10">
        <f>AHC845*1.5*AHB845</f>
        <v>207</v>
      </c>
      <c r="AHF845" s="10"/>
      <c r="AHG845" s="235"/>
      <c r="AHH845" s="175" t="s">
        <v>105</v>
      </c>
      <c r="AHI845" s="398" t="s">
        <v>469</v>
      </c>
      <c r="AHK845" s="243">
        <f>IF(AHJ845="Kopman",1.9,1)</f>
        <v>1</v>
      </c>
      <c r="AHL845" s="176">
        <f>VLOOKUP(AHI845,$A$879:$F$2731,6,FALSE)</f>
        <v>7</v>
      </c>
      <c r="AHM845" s="175" t="s">
        <v>61</v>
      </c>
      <c r="AHN845" s="10">
        <f>AHL845*1.5*AHK845</f>
        <v>10.5</v>
      </c>
      <c r="AHO845" s="10"/>
      <c r="AHP845" s="235"/>
      <c r="AHQ845" s="175" t="s">
        <v>105</v>
      </c>
      <c r="AHR845" s="341" t="s">
        <v>1404</v>
      </c>
      <c r="AHT845" s="243">
        <f>IF(AHS845="Kopman",1.9,1)</f>
        <v>1</v>
      </c>
      <c r="AHU845" s="176">
        <f>VLOOKUP(AHR845,$A$879:$F$2731,6,FALSE)</f>
        <v>123</v>
      </c>
      <c r="AHV845" s="175" t="s">
        <v>61</v>
      </c>
      <c r="AHW845" s="10">
        <f>AHU845*1.5*AHT845</f>
        <v>184.5</v>
      </c>
      <c r="AHX845" s="10"/>
      <c r="AHY845" s="235"/>
      <c r="AHZ845" s="175" t="s">
        <v>105</v>
      </c>
      <c r="AIA845" s="341" t="s">
        <v>1803</v>
      </c>
      <c r="AIC845" s="243">
        <f>IF(AIB845="Kopman",1.9,1)</f>
        <v>1</v>
      </c>
      <c r="AID845" s="176">
        <f>VLOOKUP(AIA845,$A$879:$F$2731,6,FALSE)</f>
        <v>88</v>
      </c>
      <c r="AIE845" s="175" t="s">
        <v>61</v>
      </c>
      <c r="AIF845" s="10">
        <f>AID845*1.5*AIC845</f>
        <v>132</v>
      </c>
      <c r="AIG845" s="10"/>
      <c r="AIH845" s="235"/>
      <c r="AII845" s="175" t="s">
        <v>105</v>
      </c>
      <c r="AIJ845" s="341" t="s">
        <v>2973</v>
      </c>
      <c r="AIL845" s="243">
        <f>IF(AIK845="Kopman",1.9,1)</f>
        <v>1</v>
      </c>
      <c r="AIM845" s="176">
        <f>VLOOKUP(AIJ845,$A$879:$F$2731,6,FALSE)</f>
        <v>31</v>
      </c>
      <c r="AIN845" s="175" t="s">
        <v>61</v>
      </c>
      <c r="AIO845" s="10">
        <f>AIM845*1.5*AIL845</f>
        <v>46.5</v>
      </c>
      <c r="AIP845" s="10"/>
      <c r="AIQ845" s="235"/>
      <c r="AIR845" s="175" t="s">
        <v>105</v>
      </c>
      <c r="AIS845" s="341" t="s">
        <v>469</v>
      </c>
      <c r="AIU845" s="243">
        <f>IF(AIT845="Kopman",1.9,1)</f>
        <v>1</v>
      </c>
      <c r="AIV845" s="176">
        <f>VLOOKUP(AIS845,$A$879:$F$2731,6,FALSE)</f>
        <v>7</v>
      </c>
      <c r="AIW845" s="175" t="s">
        <v>61</v>
      </c>
      <c r="AIX845" s="10">
        <f>AIV845*1.5*AIU845</f>
        <v>10.5</v>
      </c>
      <c r="AIY845" s="10"/>
      <c r="AIZ845" s="235"/>
      <c r="AJA845" s="175" t="s">
        <v>105</v>
      </c>
      <c r="AJB845" s="351" t="s">
        <v>1016</v>
      </c>
      <c r="AJD845" s="243">
        <f>IF(AJC845="Kopman",1.9,1)</f>
        <v>1</v>
      </c>
      <c r="AJE845" s="176">
        <f>VLOOKUP(AJB845,$A$879:$F$2731,6,FALSE)</f>
        <v>141</v>
      </c>
      <c r="AJF845" s="175" t="s">
        <v>61</v>
      </c>
      <c r="AJG845" s="10">
        <f>AJE845*1.5*AJD845</f>
        <v>211.5</v>
      </c>
      <c r="AJH845" s="10"/>
      <c r="AJI845" s="235"/>
      <c r="AJJ845" s="175" t="s">
        <v>105</v>
      </c>
      <c r="AJK845" s="341" t="s">
        <v>1803</v>
      </c>
      <c r="AJM845" s="243">
        <f>IF(AJL845="Kopman",1.9,1)</f>
        <v>1</v>
      </c>
      <c r="AJN845" s="176">
        <f>VLOOKUP(AJK845,$A$879:$F$2731,6,FALSE)</f>
        <v>88</v>
      </c>
      <c r="AJO845" s="175" t="s">
        <v>61</v>
      </c>
      <c r="AJP845" s="10">
        <f>AJN845*1.5*AJM845</f>
        <v>132</v>
      </c>
      <c r="AJQ845" s="10"/>
      <c r="AJR845" s="235"/>
      <c r="AJS845" s="175" t="s">
        <v>105</v>
      </c>
      <c r="AJT845" s="347" t="s">
        <v>2063</v>
      </c>
      <c r="AJV845" s="243">
        <f>IF(AJU845="Kopman",1.9,1)</f>
        <v>1</v>
      </c>
      <c r="AJW845" s="176">
        <f>VLOOKUP(AJT845,$A$879:$F$2731,6,FALSE)</f>
        <v>88</v>
      </c>
      <c r="AJX845" s="175" t="s">
        <v>61</v>
      </c>
      <c r="AJY845" s="10">
        <f>AJW845*1.5*AJV845</f>
        <v>132</v>
      </c>
      <c r="AJZ845" s="10"/>
      <c r="AKA845" s="235"/>
      <c r="AKB845" s="175" t="s">
        <v>105</v>
      </c>
      <c r="AKC845" s="341" t="s">
        <v>469</v>
      </c>
      <c r="AKE845" s="243">
        <f>IF(AKD845="Kopman",1.9,1)</f>
        <v>1</v>
      </c>
      <c r="AKF845" s="176">
        <f>VLOOKUP(AKC845,$A$879:$F$2731,6,FALSE)</f>
        <v>7</v>
      </c>
      <c r="AKG845" s="175" t="s">
        <v>61</v>
      </c>
      <c r="AKH845" s="10">
        <f>AKF845*1.5*AKE845</f>
        <v>10.5</v>
      </c>
      <c r="AKI845" s="10"/>
      <c r="AKJ845" s="235"/>
      <c r="AKK845" s="175" t="s">
        <v>105</v>
      </c>
      <c r="AKL845" s="341" t="s">
        <v>469</v>
      </c>
      <c r="AKN845" s="243">
        <f>IF(AKM845="Kopman",1.9,1)</f>
        <v>1</v>
      </c>
      <c r="AKO845" s="176">
        <f>VLOOKUP(AKL845,$A$879:$F$2731,6,FALSE)</f>
        <v>7</v>
      </c>
      <c r="AKP845" s="175" t="s">
        <v>61</v>
      </c>
      <c r="AKQ845" s="10">
        <f>AKO845*1.5*AKN845</f>
        <v>10.5</v>
      </c>
      <c r="AKR845" s="10"/>
      <c r="AKS845" s="235"/>
      <c r="AKT845" s="175" t="s">
        <v>105</v>
      </c>
      <c r="AKU845" s="341" t="s">
        <v>1726</v>
      </c>
      <c r="AKW845" s="243">
        <f>IF(AKV845="Kopman",1.9,1)</f>
        <v>1</v>
      </c>
      <c r="AKX845" s="176">
        <f>VLOOKUP(AKU845,$A$879:$F$2731,6,FALSE)</f>
        <v>34</v>
      </c>
      <c r="AKY845" s="175" t="s">
        <v>61</v>
      </c>
      <c r="AKZ845" s="10">
        <f>AKX845*1.5*AKW845</f>
        <v>51</v>
      </c>
      <c r="ALA845" s="10"/>
      <c r="ALB845" s="235"/>
      <c r="ALC845" s="175" t="s">
        <v>105</v>
      </c>
      <c r="ALD845" s="342" t="s">
        <v>1803</v>
      </c>
      <c r="ALE845" s="14" t="s">
        <v>1662</v>
      </c>
      <c r="ALF845" s="243">
        <f>IF(ALE845="Kopman",1.9,1)</f>
        <v>1.9</v>
      </c>
      <c r="ALG845" s="176">
        <f>VLOOKUP(ALD845,$A$879:$F$2731,6,FALSE)</f>
        <v>88</v>
      </c>
      <c r="ALH845" s="175" t="s">
        <v>61</v>
      </c>
      <c r="ALI845" s="10">
        <f>ALG845*1.5*ALF845</f>
        <v>250.79999999999998</v>
      </c>
      <c r="ALJ845" s="10"/>
      <c r="ALK845" s="235"/>
      <c r="ALL845" s="175" t="s">
        <v>105</v>
      </c>
      <c r="ALM845" s="341" t="s">
        <v>2319</v>
      </c>
      <c r="ALO845" s="243">
        <f>IF(ALN845="Kopman",1.9,1)</f>
        <v>1</v>
      </c>
      <c r="ALP845" s="176">
        <f>VLOOKUP(ALM845,$A$879:$F$2731,6,FALSE)</f>
        <v>84</v>
      </c>
      <c r="ALQ845" s="175" t="s">
        <v>61</v>
      </c>
      <c r="ALR845" s="10">
        <f>ALP845*1.5*ALO845</f>
        <v>126</v>
      </c>
      <c r="ALS845" s="10"/>
      <c r="ALT845" s="235"/>
      <c r="ALU845" s="175" t="s">
        <v>105</v>
      </c>
      <c r="ALV845" s="341" t="s">
        <v>1394</v>
      </c>
      <c r="ALX845" s="243">
        <f>IF(ALW845="Kopman",1.9,1)</f>
        <v>1</v>
      </c>
      <c r="ALY845" s="176">
        <f>VLOOKUP(ALV845,$A$879:$F$2731,6,FALSE)</f>
        <v>122</v>
      </c>
      <c r="ALZ845" s="175" t="s">
        <v>61</v>
      </c>
      <c r="AMA845" s="10">
        <f>ALY845*1.5*ALX845</f>
        <v>183</v>
      </c>
      <c r="AMB845" s="10"/>
      <c r="AMC845" s="235"/>
      <c r="AMD845" s="175" t="s">
        <v>105</v>
      </c>
      <c r="AME845" s="401" t="s">
        <v>726</v>
      </c>
      <c r="AMG845" s="243">
        <f>IF(AMF845="Kopman",1.9,1)</f>
        <v>1</v>
      </c>
      <c r="AMH845" s="176">
        <f>VLOOKUP(AME845,$A$879:$F$2731,6,FALSE)</f>
        <v>138</v>
      </c>
      <c r="AMI845" s="175" t="s">
        <v>61</v>
      </c>
      <c r="AMJ845" s="10">
        <f>AMH845*1.5*AMG845</f>
        <v>207</v>
      </c>
      <c r="AMK845" s="10"/>
      <c r="AML845" s="235"/>
      <c r="AMM845" s="175" t="s">
        <v>105</v>
      </c>
      <c r="AMN845" s="343" t="s">
        <v>3312</v>
      </c>
      <c r="AMP845" s="243">
        <f>IF(AMO845="Kopman",1.9,1)</f>
        <v>1</v>
      </c>
      <c r="AMQ845" s="176">
        <f>VLOOKUP(AMN845,$A$879:$F$2731,6,FALSE)</f>
        <v>108</v>
      </c>
      <c r="AMR845" s="175" t="s">
        <v>61</v>
      </c>
      <c r="AMS845" s="10">
        <f>AMQ845*1.5*AMP845</f>
        <v>162</v>
      </c>
      <c r="AMT845" s="10"/>
      <c r="AMU845" s="235"/>
      <c r="AMV845" s="175" t="s">
        <v>105</v>
      </c>
      <c r="AMW845" s="341" t="s">
        <v>469</v>
      </c>
      <c r="AMY845" s="243">
        <f>IF(AMX845="Kopman",1.9,1)</f>
        <v>1</v>
      </c>
      <c r="AMZ845" s="176">
        <f>VLOOKUP(AMW845,$A$879:$F$2731,6,FALSE)</f>
        <v>7</v>
      </c>
      <c r="ANA845" s="175" t="s">
        <v>61</v>
      </c>
      <c r="ANB845" s="10">
        <f>AMZ845*1.5*AMY845</f>
        <v>10.5</v>
      </c>
      <c r="ANC845" s="10"/>
      <c r="AND845" s="235"/>
      <c r="ANE845" s="175" t="s">
        <v>105</v>
      </c>
      <c r="ANF845" s="341" t="s">
        <v>726</v>
      </c>
      <c r="ANH845" s="243">
        <f>IF(ANG845="Kopman",1.9,1)</f>
        <v>1</v>
      </c>
      <c r="ANI845" s="176">
        <f>VLOOKUP(ANF845,$A$879:$F$2731,6,FALSE)</f>
        <v>138</v>
      </c>
      <c r="ANJ845" s="175" t="s">
        <v>61</v>
      </c>
      <c r="ANK845" s="10">
        <f>ANI845*1.5*ANH845</f>
        <v>207</v>
      </c>
      <c r="ANL845" s="10"/>
      <c r="ANM845" s="235"/>
      <c r="ANN845" s="175" t="s">
        <v>105</v>
      </c>
      <c r="ANO845" s="351" t="s">
        <v>478</v>
      </c>
      <c r="ANQ845" s="243">
        <f>IF(ANP845="Kopman",1.9,1)</f>
        <v>1</v>
      </c>
      <c r="ANR845" s="176">
        <f>VLOOKUP(ANO845,$A$879:$F$2731,6,FALSE)</f>
        <v>226</v>
      </c>
      <c r="ANS845" s="175" t="s">
        <v>61</v>
      </c>
      <c r="ANT845" s="10">
        <f>ANR845*1.5*ANQ845</f>
        <v>339</v>
      </c>
      <c r="ANU845" s="10"/>
      <c r="ANV845" s="235"/>
      <c r="ANW845" s="175" t="s">
        <v>105</v>
      </c>
      <c r="ANX845" s="341" t="s">
        <v>996</v>
      </c>
      <c r="ANZ845" s="243">
        <f>IF(ANY845="Kopman",1.9,1)</f>
        <v>1</v>
      </c>
      <c r="AOA845" s="176">
        <f>VLOOKUP(ANX845,$A$879:$F$2731,6,FALSE)</f>
        <v>108</v>
      </c>
      <c r="AOB845" s="175" t="s">
        <v>61</v>
      </c>
      <c r="AOC845" s="10">
        <f>AOA845*1.5*ANZ845</f>
        <v>162</v>
      </c>
      <c r="AOD845" s="10"/>
      <c r="AOE845" s="235"/>
      <c r="AOF845" s="175" t="s">
        <v>105</v>
      </c>
      <c r="AOG845" s="75" t="s">
        <v>183</v>
      </c>
      <c r="AOI845" s="243">
        <f>IF(AOH845="Kopman",1.9,1)</f>
        <v>1</v>
      </c>
      <c r="AOJ845" s="176" t="e">
        <f>VLOOKUP(AOG845,$A$879:$F$2731,6,FALSE)</f>
        <v>#N/A</v>
      </c>
      <c r="AOK845" s="175" t="s">
        <v>61</v>
      </c>
      <c r="AOL845" s="10" t="e">
        <f>AOJ845*1.5*AOI845</f>
        <v>#N/A</v>
      </c>
      <c r="AOM845" s="10"/>
      <c r="AON845" s="235"/>
      <c r="AOO845" s="175" t="s">
        <v>105</v>
      </c>
      <c r="AOP845" s="341" t="s">
        <v>1798</v>
      </c>
      <c r="AOR845" s="243">
        <f>IF(AOQ845="Kopman",1.9,1)</f>
        <v>1</v>
      </c>
      <c r="AOS845" s="176">
        <f>VLOOKUP(AOP845,$A$879:$F$2731,6,FALSE)</f>
        <v>142</v>
      </c>
      <c r="AOT845" s="175" t="s">
        <v>61</v>
      </c>
      <c r="AOU845" s="10">
        <f>AOS845*1.5*AOR845</f>
        <v>213</v>
      </c>
      <c r="AOV845" s="10"/>
      <c r="AOW845" s="235"/>
      <c r="AOX845" s="175" t="s">
        <v>105</v>
      </c>
      <c r="AOY845" s="404" t="s">
        <v>2620</v>
      </c>
      <c r="APA845" s="243">
        <f>IF(AOZ845="Kopman",1.9,1)</f>
        <v>1</v>
      </c>
      <c r="APB845" s="176">
        <f>VLOOKUP(AOY845,$A$879:$F$2731,6,FALSE)</f>
        <v>210</v>
      </c>
      <c r="APC845" s="175" t="s">
        <v>61</v>
      </c>
      <c r="APD845" s="10">
        <f>APB845*1.5*APA845</f>
        <v>315</v>
      </c>
      <c r="APE845" s="10"/>
      <c r="APF845" s="235"/>
      <c r="APG845" s="175" t="s">
        <v>105</v>
      </c>
      <c r="APH845" s="341" t="s">
        <v>472</v>
      </c>
      <c r="APJ845" s="243">
        <f>IF(API845="Kopman",1.9,1)</f>
        <v>1</v>
      </c>
      <c r="APK845" s="176">
        <f>VLOOKUP(APH845,$A$879:$F$2731,6,FALSE)</f>
        <v>50</v>
      </c>
      <c r="APL845" s="175" t="s">
        <v>61</v>
      </c>
      <c r="APM845" s="10">
        <f>APK845*1.5*APJ845</f>
        <v>75</v>
      </c>
      <c r="APN845" s="10"/>
      <c r="APO845" s="235"/>
      <c r="APP845" s="175" t="s">
        <v>105</v>
      </c>
      <c r="APQ845" s="75" t="s">
        <v>183</v>
      </c>
      <c r="APS845" s="243">
        <f>IF(APR845="Kopman",1.9,1)</f>
        <v>1</v>
      </c>
      <c r="APT845" s="176" t="e">
        <f>VLOOKUP(APQ845,$A$879:$F$2731,6,FALSE)</f>
        <v>#N/A</v>
      </c>
      <c r="APU845" s="175" t="s">
        <v>61</v>
      </c>
      <c r="APV845" s="10" t="e">
        <f>APT845*1.5*APS845</f>
        <v>#N/A</v>
      </c>
      <c r="APW845" s="10"/>
      <c r="APX845" s="235"/>
      <c r="APY845" s="175" t="s">
        <v>105</v>
      </c>
      <c r="APZ845" s="341" t="s">
        <v>996</v>
      </c>
      <c r="AQB845" s="243">
        <f>IF(AQA845="Kopman",1.9,1)</f>
        <v>1</v>
      </c>
      <c r="AQC845" s="176">
        <f>VLOOKUP(APZ845,$A$879:$F$2731,6,FALSE)</f>
        <v>108</v>
      </c>
      <c r="AQD845" s="175" t="s">
        <v>61</v>
      </c>
      <c r="AQE845" s="10">
        <f>AQC845*1.5*AQB845</f>
        <v>162</v>
      </c>
      <c r="AQF845" s="10"/>
      <c r="AQG845" s="235"/>
      <c r="AQH845" s="175" t="s">
        <v>105</v>
      </c>
      <c r="AQI845" s="341" t="s">
        <v>996</v>
      </c>
      <c r="AQK845" s="243">
        <f>IF(AQJ845="Kopman",1.9,1)</f>
        <v>1</v>
      </c>
      <c r="AQL845" s="176">
        <f>VLOOKUP(AQI845,$A$879:$F$2731,6,FALSE)</f>
        <v>108</v>
      </c>
      <c r="AQM845" s="175" t="s">
        <v>61</v>
      </c>
      <c r="AQN845" s="10">
        <f>AQL845*1.5*AQK845</f>
        <v>162</v>
      </c>
      <c r="AQO845" s="10"/>
      <c r="AQP845" s="235"/>
      <c r="AQQ845" s="175" t="s">
        <v>105</v>
      </c>
      <c r="AQR845" s="75" t="s">
        <v>183</v>
      </c>
      <c r="AQT845" s="243">
        <f>IF(AQS845="Kopman",1.9,1)</f>
        <v>1</v>
      </c>
      <c r="AQU845" s="176" t="e">
        <f>VLOOKUP(AQR845,$A$879:$F$2731,6,FALSE)</f>
        <v>#N/A</v>
      </c>
      <c r="AQV845" s="175" t="s">
        <v>61</v>
      </c>
      <c r="AQW845" s="10" t="e">
        <f>AQU845*1.5*AQT845</f>
        <v>#N/A</v>
      </c>
      <c r="AQX845" s="10"/>
      <c r="AQY845" s="235"/>
      <c r="AQZ845" s="175" t="s">
        <v>105</v>
      </c>
      <c r="ARA845" s="75" t="s">
        <v>183</v>
      </c>
      <c r="ARC845" s="243">
        <f>IF(ARB845="Kopman",1.9,1)</f>
        <v>1</v>
      </c>
      <c r="ARD845" s="176" t="e">
        <f>VLOOKUP(ARA845,$A$879:$F$2731,6,FALSE)</f>
        <v>#N/A</v>
      </c>
      <c r="ARE845" s="175" t="s">
        <v>61</v>
      </c>
      <c r="ARF845" s="10" t="e">
        <f>ARD845*1.5*ARC845</f>
        <v>#N/A</v>
      </c>
      <c r="ARG845" s="10"/>
      <c r="ARH845" s="235"/>
      <c r="ARI845" s="175" t="s">
        <v>105</v>
      </c>
      <c r="ARJ845" s="75" t="s">
        <v>183</v>
      </c>
      <c r="ARL845" s="243">
        <f>IF(ARK845="Kopman",1.9,1)</f>
        <v>1</v>
      </c>
      <c r="ARM845" s="176" t="e">
        <f>VLOOKUP(ARJ845,$A$879:$F$2731,6,FALSE)</f>
        <v>#N/A</v>
      </c>
      <c r="ARN845" s="175" t="s">
        <v>61</v>
      </c>
      <c r="ARO845" s="10" t="e">
        <f>ARM845*1.5*ARL845</f>
        <v>#N/A</v>
      </c>
      <c r="ARP845" s="10"/>
      <c r="ARQ845" s="235"/>
      <c r="ARR845" s="175" t="s">
        <v>105</v>
      </c>
      <c r="ARS845" s="75" t="s">
        <v>183</v>
      </c>
      <c r="ARU845" s="243">
        <f>IF(ART845="Kopman",1.9,1)</f>
        <v>1</v>
      </c>
      <c r="ARV845" s="176" t="e">
        <f>VLOOKUP(ARS845,$A$879:$F$2731,6,FALSE)</f>
        <v>#N/A</v>
      </c>
      <c r="ARW845" s="175" t="s">
        <v>61</v>
      </c>
      <c r="ARX845" s="10" t="e">
        <f>ARV845*1.5*ARU845</f>
        <v>#N/A</v>
      </c>
      <c r="ARY845" s="10"/>
      <c r="ARZ845" s="235"/>
      <c r="ASA845" s="175" t="s">
        <v>105</v>
      </c>
      <c r="ASB845" s="341" t="s">
        <v>478</v>
      </c>
      <c r="ASD845" s="243">
        <f>IF(ASC845="Kopman",1.9,1)</f>
        <v>1</v>
      </c>
      <c r="ASE845" s="176">
        <f>VLOOKUP(ASB845,$A$879:$F$2731,6,FALSE)</f>
        <v>226</v>
      </c>
      <c r="ASF845" s="175" t="s">
        <v>61</v>
      </c>
      <c r="ASG845" s="10">
        <f>ASE845*1.5*ASD845</f>
        <v>339</v>
      </c>
      <c r="ASH845" s="10"/>
      <c r="ASI845" s="235"/>
      <c r="ASJ845" s="175" t="s">
        <v>105</v>
      </c>
      <c r="ASK845" s="75" t="s">
        <v>183</v>
      </c>
      <c r="ASM845" s="243">
        <f>IF(ASL845="Kopman",1.9,1)</f>
        <v>1</v>
      </c>
      <c r="ASN845" s="176" t="e">
        <f>VLOOKUP(ASK845,$A$879:$F$2731,6,FALSE)</f>
        <v>#N/A</v>
      </c>
      <c r="ASO845" s="175" t="s">
        <v>61</v>
      </c>
      <c r="ASP845" s="10" t="e">
        <f>ASN845*1.5*ASM845</f>
        <v>#N/A</v>
      </c>
      <c r="ASQ845" s="10"/>
      <c r="ASR845" s="235"/>
      <c r="ASS845" s="175" t="s">
        <v>105</v>
      </c>
      <c r="AST845" s="341" t="s">
        <v>3312</v>
      </c>
      <c r="ASV845" s="243">
        <f>IF(ASU845="Kopman",1.9,1)</f>
        <v>1</v>
      </c>
      <c r="ASW845" s="176">
        <f>VLOOKUP(AST845,$A$879:$F$2731,6,FALSE)</f>
        <v>108</v>
      </c>
      <c r="ASX845" s="175" t="s">
        <v>61</v>
      </c>
      <c r="ASY845" s="10">
        <f>ASW845*1.5*ASV845</f>
        <v>162</v>
      </c>
      <c r="ASZ845" s="10"/>
      <c r="ATA845" s="235"/>
      <c r="ATB845" s="175" t="s">
        <v>105</v>
      </c>
      <c r="ATC845" s="75" t="s">
        <v>183</v>
      </c>
      <c r="ATE845" s="243">
        <f>IF(ATD845="Kopman",1.9,1)</f>
        <v>1</v>
      </c>
      <c r="ATF845" s="176" t="e">
        <f>VLOOKUP(ATC845,$A$879:$F$2731,6,FALSE)</f>
        <v>#N/A</v>
      </c>
      <c r="ATG845" s="175" t="s">
        <v>61</v>
      </c>
      <c r="ATH845" s="10" t="e">
        <f>ATF845*1.5*ATE845</f>
        <v>#N/A</v>
      </c>
      <c r="ATI845" s="10"/>
      <c r="ATJ845" s="235"/>
      <c r="ATK845" s="175" t="s">
        <v>105</v>
      </c>
      <c r="ATL845" s="75" t="s">
        <v>183</v>
      </c>
      <c r="ATN845" s="243">
        <f>IF(ATM845="Kopman",1.9,1)</f>
        <v>1</v>
      </c>
      <c r="ATO845" s="176" t="e">
        <f>VLOOKUP(ATL845,$A$879:$F$2731,6,FALSE)</f>
        <v>#N/A</v>
      </c>
      <c r="ATP845" s="175" t="s">
        <v>61</v>
      </c>
      <c r="ATQ845" s="10" t="e">
        <f>ATO845*1.5*ATN845</f>
        <v>#N/A</v>
      </c>
      <c r="ATR845" s="10"/>
      <c r="ATS845" s="235"/>
      <c r="ATT845" s="175" t="s">
        <v>105</v>
      </c>
      <c r="ATU845" s="75" t="s">
        <v>183</v>
      </c>
      <c r="ATW845" s="243">
        <f>IF(ATV845="Kopman",1.9,1)</f>
        <v>1</v>
      </c>
      <c r="ATX845" s="176" t="e">
        <f>VLOOKUP(ATU845,$A$879:$F$2731,6,FALSE)</f>
        <v>#N/A</v>
      </c>
      <c r="ATY845" s="175" t="s">
        <v>61</v>
      </c>
      <c r="ATZ845" s="10" t="e">
        <f>ATX845*1.5*ATW845</f>
        <v>#N/A</v>
      </c>
      <c r="AUA845" s="10"/>
      <c r="AUB845" s="235"/>
      <c r="AUC845" s="175" t="s">
        <v>105</v>
      </c>
      <c r="AUD845" s="75" t="s">
        <v>183</v>
      </c>
      <c r="AUF845" s="243">
        <f>IF(AUE845="Kopman",1.9,1)</f>
        <v>1</v>
      </c>
      <c r="AUG845" s="176" t="e">
        <f>VLOOKUP(AUD845,$A$879:$F$2731,6,FALSE)</f>
        <v>#N/A</v>
      </c>
      <c r="AUH845" s="175" t="s">
        <v>61</v>
      </c>
      <c r="AUI845" s="10" t="e">
        <f>AUG845*1.5*AUF845</f>
        <v>#N/A</v>
      </c>
      <c r="AUJ845" s="10"/>
      <c r="AUK845" s="235"/>
      <c r="AUL845" s="175" t="s">
        <v>105</v>
      </c>
      <c r="AUM845" s="75" t="s">
        <v>183</v>
      </c>
      <c r="AUO845" s="243">
        <f>IF(AUN845="Kopman",1.9,1)</f>
        <v>1</v>
      </c>
      <c r="AUP845" s="176" t="e">
        <f>VLOOKUP(AUM845,$A$879:$F$2731,6,FALSE)</f>
        <v>#N/A</v>
      </c>
      <c r="AUQ845" s="175" t="s">
        <v>61</v>
      </c>
      <c r="AUR845" s="10" t="e">
        <f>AUP845*1.5*AUO845</f>
        <v>#N/A</v>
      </c>
      <c r="AUS845" s="10"/>
      <c r="AUT845" s="235"/>
      <c r="AUU845" s="175" t="s">
        <v>105</v>
      </c>
      <c r="AUV845" s="75" t="s">
        <v>183</v>
      </c>
      <c r="AUX845" s="243">
        <f>IF(AUW845="Kopman",1.9,1)</f>
        <v>1</v>
      </c>
      <c r="AUY845" s="176" t="e">
        <f>VLOOKUP(AUV845,$A$879:$F$2731,6,FALSE)</f>
        <v>#N/A</v>
      </c>
      <c r="AUZ845" s="175" t="s">
        <v>61</v>
      </c>
      <c r="AVA845" s="10" t="e">
        <f>AUY845*1.5*AUX845</f>
        <v>#N/A</v>
      </c>
      <c r="AVB845" s="10"/>
      <c r="AVC845" s="235"/>
      <c r="AVD845" s="175" t="s">
        <v>105</v>
      </c>
      <c r="AVE845" s="75" t="s">
        <v>183</v>
      </c>
      <c r="AVG845" s="243">
        <f>IF(AVF845="Kopman",1.9,1)</f>
        <v>1</v>
      </c>
      <c r="AVH845" s="176" t="e">
        <f>VLOOKUP(AVE845,$A$879:$F$2731,6,FALSE)</f>
        <v>#N/A</v>
      </c>
      <c r="AVI845" s="175" t="s">
        <v>61</v>
      </c>
      <c r="AVJ845" s="10" t="e">
        <f>AVH845*1.5*AVG845</f>
        <v>#N/A</v>
      </c>
      <c r="AVK845" s="10"/>
      <c r="AVL845" s="235"/>
      <c r="AVM845" s="175" t="s">
        <v>105</v>
      </c>
      <c r="AVN845" s="75" t="s">
        <v>183</v>
      </c>
      <c r="AVP845" s="243">
        <f>IF(AVO845="Kopman",1.9,1)</f>
        <v>1</v>
      </c>
      <c r="AVQ845" s="176" t="e">
        <f>VLOOKUP(AVN845,$A$879:$F$2731,6,FALSE)</f>
        <v>#N/A</v>
      </c>
      <c r="AVR845" s="175" t="s">
        <v>61</v>
      </c>
      <c r="AVS845" s="10" t="e">
        <f>AVQ845*1.5*AVP845</f>
        <v>#N/A</v>
      </c>
      <c r="AVT845" s="10"/>
      <c r="AVU845" s="235"/>
      <c r="AVV845" s="175" t="s">
        <v>105</v>
      </c>
      <c r="AVW845" s="75" t="s">
        <v>183</v>
      </c>
      <c r="AVY845" s="243">
        <f>IF(AVX845="Kopman",1.9,1)</f>
        <v>1</v>
      </c>
      <c r="AVZ845" s="176" t="e">
        <f>VLOOKUP(AVW845,$A$879:$F$2731,6,FALSE)</f>
        <v>#N/A</v>
      </c>
      <c r="AWA845" s="175" t="s">
        <v>61</v>
      </c>
      <c r="AWB845" s="10" t="e">
        <f>AVZ845*1.5*AVY845</f>
        <v>#N/A</v>
      </c>
      <c r="AWC845" s="10"/>
      <c r="AWD845" s="235"/>
      <c r="AWE845" s="175" t="s">
        <v>105</v>
      </c>
      <c r="AWF845" s="75" t="s">
        <v>183</v>
      </c>
      <c r="AWH845" s="243">
        <f>IF(AWG845="Kopman",1.9,1)</f>
        <v>1</v>
      </c>
      <c r="AWI845" s="176" t="e">
        <f>VLOOKUP(AWF845,$A$879:$F$2731,6,FALSE)</f>
        <v>#N/A</v>
      </c>
      <c r="AWJ845" s="175" t="s">
        <v>61</v>
      </c>
      <c r="AWK845" s="10" t="e">
        <f>AWI845*1.5*AWH845</f>
        <v>#N/A</v>
      </c>
      <c r="AWL845" s="10"/>
      <c r="AWM845" s="235"/>
      <c r="AWN845" s="175" t="s">
        <v>105</v>
      </c>
      <c r="AWO845" s="341" t="s">
        <v>2620</v>
      </c>
      <c r="AWQ845" s="243">
        <f>IF(AWP845="Kopman",1.9,1)</f>
        <v>1</v>
      </c>
      <c r="AWR845" s="176">
        <f>VLOOKUP(AWO845,$A$879:$F$2731,6,FALSE)</f>
        <v>210</v>
      </c>
      <c r="AWS845" s="175" t="s">
        <v>61</v>
      </c>
      <c r="AWT845" s="10">
        <f>AWR845*1.5*AWQ845</f>
        <v>315</v>
      </c>
      <c r="AWU845" s="10"/>
      <c r="AWV845" s="235"/>
      <c r="AWW845" s="175" t="s">
        <v>105</v>
      </c>
      <c r="AWX845" s="341" t="s">
        <v>518</v>
      </c>
      <c r="AWZ845" s="243">
        <f>IF(AWY845="Kopman",1.9,1)</f>
        <v>1</v>
      </c>
      <c r="AXA845" s="176">
        <f>VLOOKUP(AWX845,$A$879:$F$2731,6,FALSE)</f>
        <v>77</v>
      </c>
      <c r="AXB845" s="175" t="s">
        <v>61</v>
      </c>
      <c r="AXC845" s="10">
        <f>AXA845*1.5*AWZ845</f>
        <v>115.5</v>
      </c>
      <c r="AXD845" s="10"/>
      <c r="AXE845" s="235"/>
      <c r="AXF845" s="175" t="s">
        <v>105</v>
      </c>
      <c r="AXG845" s="341" t="s">
        <v>469</v>
      </c>
      <c r="AXI845" s="243">
        <f>IF(AXH845="Kopman",1.9,1)</f>
        <v>1</v>
      </c>
      <c r="AXJ845" s="176">
        <f>VLOOKUP(AXG845,$A$879:$F$2731,6,FALSE)</f>
        <v>7</v>
      </c>
      <c r="AXK845" s="175" t="s">
        <v>61</v>
      </c>
      <c r="AXL845" s="10">
        <f>AXJ845*1.5*AXI845</f>
        <v>10.5</v>
      </c>
      <c r="AXM845" s="10"/>
      <c r="AXN845" s="235"/>
      <c r="AXO845" s="175" t="s">
        <v>105</v>
      </c>
      <c r="AXP845" s="341" t="s">
        <v>486</v>
      </c>
      <c r="AXR845" s="243">
        <f>IF(AXQ845="Kopman",1.9,1)</f>
        <v>1</v>
      </c>
      <c r="AXS845" s="176">
        <f>VLOOKUP(AXP845,$A$879:$F$2731,6,FALSE)</f>
        <v>95</v>
      </c>
      <c r="AXT845" s="175" t="s">
        <v>61</v>
      </c>
      <c r="AXU845" s="10">
        <f>AXS845*1.5*AXR845</f>
        <v>142.5</v>
      </c>
      <c r="AXV845" s="10"/>
      <c r="AXW845" s="235"/>
      <c r="AXX845" s="175" t="s">
        <v>105</v>
      </c>
      <c r="AXY845" s="341" t="s">
        <v>607</v>
      </c>
      <c r="AYA845" s="243">
        <f>IF(AXZ845="Kopman",1.9,1)</f>
        <v>1</v>
      </c>
      <c r="AYB845" s="176">
        <f>VLOOKUP(AXY845,$A$879:$F$2731,6,FALSE)</f>
        <v>129</v>
      </c>
      <c r="AYC845" s="175" t="s">
        <v>61</v>
      </c>
      <c r="AYD845" s="10">
        <f>AYB845*1.5*AYA845</f>
        <v>193.5</v>
      </c>
      <c r="AYE845" s="10"/>
      <c r="AYF845" s="235"/>
      <c r="AYG845" s="175" t="s">
        <v>105</v>
      </c>
      <c r="AYH845" s="341" t="s">
        <v>469</v>
      </c>
      <c r="AYJ845" s="243">
        <f>IF(AYI845="Kopman",1.9,1)</f>
        <v>1</v>
      </c>
      <c r="AYK845" s="176">
        <f>VLOOKUP(AYH845,$A$879:$F$2731,6,FALSE)</f>
        <v>7</v>
      </c>
      <c r="AYL845" s="175" t="s">
        <v>61</v>
      </c>
      <c r="AYM845" s="10">
        <f>AYK845*1.5*AYJ845</f>
        <v>10.5</v>
      </c>
      <c r="AYN845" s="10"/>
      <c r="AYO845" s="235"/>
      <c r="AYP845" s="175" t="s">
        <v>105</v>
      </c>
      <c r="AYQ845" s="341" t="s">
        <v>1803</v>
      </c>
      <c r="AYS845" s="243">
        <f>IF(AYR845="Kopman",1.9,1)</f>
        <v>1</v>
      </c>
      <c r="AYT845" s="176">
        <f>VLOOKUP(AYQ845,$A$879:$F$2731,6,FALSE)</f>
        <v>88</v>
      </c>
      <c r="AYU845" s="175" t="s">
        <v>61</v>
      </c>
      <c r="AYV845" s="10">
        <f>AYT845*1.5*AYS845</f>
        <v>132</v>
      </c>
      <c r="AYW845" s="10"/>
      <c r="AYX845" s="235"/>
      <c r="AYY845" s="175" t="s">
        <v>105</v>
      </c>
      <c r="AYZ845" s="341" t="s">
        <v>469</v>
      </c>
      <c r="AZB845" s="243">
        <f>IF(AZA845="Kopman",1.9,1)</f>
        <v>1</v>
      </c>
      <c r="AZC845" s="176">
        <f>VLOOKUP(AYZ845,$A$879:$F$2731,6,FALSE)</f>
        <v>7</v>
      </c>
      <c r="AZD845" s="175" t="s">
        <v>61</v>
      </c>
      <c r="AZE845" s="10">
        <f>AZC845*1.5*AZB845</f>
        <v>10.5</v>
      </c>
      <c r="AZF845" s="10"/>
      <c r="AZG845" s="235"/>
      <c r="AZH845" s="175" t="s">
        <v>105</v>
      </c>
      <c r="AZI845" s="341" t="s">
        <v>726</v>
      </c>
      <c r="AZK845" s="243">
        <f>IF(AZJ845="Kopman",1.9,1)</f>
        <v>1</v>
      </c>
      <c r="AZL845" s="176">
        <f>VLOOKUP(AZI845,$A$879:$F$2731,6,FALSE)</f>
        <v>138</v>
      </c>
      <c r="AZM845" s="175" t="s">
        <v>61</v>
      </c>
      <c r="AZN845" s="10">
        <f>AZL845*1.5*AZK845</f>
        <v>207</v>
      </c>
      <c r="AZO845" s="10"/>
      <c r="AZP845" s="235"/>
      <c r="AZQ845" s="175" t="s">
        <v>105</v>
      </c>
      <c r="AZR845" s="341" t="s">
        <v>753</v>
      </c>
      <c r="AZT845" s="243">
        <f>IF(AZS845="Kopman",1.9,1)</f>
        <v>1</v>
      </c>
      <c r="AZU845" s="176">
        <f>VLOOKUP(AZR845,$A$879:$F$2731,6,FALSE)</f>
        <v>47</v>
      </c>
      <c r="AZV845" s="175" t="s">
        <v>61</v>
      </c>
      <c r="AZW845" s="10">
        <f>AZU845*1.5*AZT845</f>
        <v>70.5</v>
      </c>
      <c r="AZX845" s="10"/>
      <c r="AZY845" s="235"/>
      <c r="AZZ845" s="175" t="s">
        <v>105</v>
      </c>
      <c r="BAA845" s="341" t="s">
        <v>1726</v>
      </c>
      <c r="BAC845" s="243">
        <f>IF(BAB845="Kopman",1.9,1)</f>
        <v>1</v>
      </c>
      <c r="BAD845" s="176">
        <f>VLOOKUP(BAA845,$A$879:$F$2731,6,FALSE)</f>
        <v>34</v>
      </c>
      <c r="BAE845" s="175" t="s">
        <v>61</v>
      </c>
      <c r="BAF845" s="10">
        <f>BAD845*1.5*BAC845</f>
        <v>51</v>
      </c>
      <c r="BAG845" s="10"/>
      <c r="BAH845" s="235"/>
      <c r="BAI845" s="175" t="s">
        <v>105</v>
      </c>
      <c r="BAJ845" s="398" t="s">
        <v>469</v>
      </c>
      <c r="BAL845" s="243">
        <f>IF(BAK845="Kopman",1.9,1)</f>
        <v>1</v>
      </c>
      <c r="BAM845" s="176">
        <f>VLOOKUP(BAJ845,$A$879:$F$2731,6,FALSE)</f>
        <v>7</v>
      </c>
      <c r="BAN845" s="175" t="s">
        <v>61</v>
      </c>
      <c r="BAO845" s="10">
        <f>BAM845*1.5*BAL845</f>
        <v>10.5</v>
      </c>
      <c r="BAP845" s="10"/>
      <c r="BAQ845" s="235"/>
      <c r="BAR845" s="175" t="s">
        <v>105</v>
      </c>
      <c r="BAS845" s="341" t="s">
        <v>996</v>
      </c>
      <c r="BAU845" s="243">
        <f>IF(BAT845="Kopman",1.9,1)</f>
        <v>1</v>
      </c>
      <c r="BAV845" s="176">
        <f>VLOOKUP(BAS845,$A$879:$F$2731,6,FALSE)</f>
        <v>108</v>
      </c>
      <c r="BAW845" s="175" t="s">
        <v>61</v>
      </c>
      <c r="BAX845" s="10">
        <f>BAV845*1.5*BAU845</f>
        <v>162</v>
      </c>
      <c r="BAY845" s="10"/>
      <c r="BAZ845" s="235"/>
      <c r="BBA845" s="175" t="s">
        <v>105</v>
      </c>
      <c r="BBB845" s="341" t="s">
        <v>996</v>
      </c>
      <c r="BBD845" s="243">
        <f>IF(BBC845="Kopman",1.9,1)</f>
        <v>1</v>
      </c>
      <c r="BBE845" s="176">
        <f>VLOOKUP(BBB845,$A$879:$F$2731,6,FALSE)</f>
        <v>108</v>
      </c>
      <c r="BBF845" s="175" t="s">
        <v>61</v>
      </c>
      <c r="BBG845" s="10">
        <f>BBE845*1.5*BBD845</f>
        <v>162</v>
      </c>
      <c r="BBH845" s="10"/>
      <c r="BBI845" s="235"/>
      <c r="BBJ845" s="175" t="s">
        <v>105</v>
      </c>
      <c r="BBK845" s="341" t="s">
        <v>1803</v>
      </c>
      <c r="BBM845" s="243">
        <f>IF(BBL845="Kopman",1.9,1)</f>
        <v>1</v>
      </c>
      <c r="BBN845" s="176">
        <f>VLOOKUP(BBK845,$A$879:$F$2731,6,FALSE)</f>
        <v>88</v>
      </c>
      <c r="BBO845" s="175" t="s">
        <v>61</v>
      </c>
      <c r="BBP845" s="10">
        <f>BBN845*1.5*BBM845</f>
        <v>132</v>
      </c>
      <c r="BBQ845" s="10"/>
      <c r="BBR845" s="235"/>
      <c r="BBS845" s="175" t="s">
        <v>105</v>
      </c>
      <c r="BBT845" s="347" t="s">
        <v>492</v>
      </c>
      <c r="BBV845" s="243">
        <f>IF(BBU845="Kopman",1.9,1)</f>
        <v>1</v>
      </c>
      <c r="BBW845" s="176">
        <f>VLOOKUP(BBT845,$A$879:$F$2731,6,FALSE)</f>
        <v>147</v>
      </c>
      <c r="BBX845" s="175" t="s">
        <v>61</v>
      </c>
      <c r="BBY845" s="10">
        <f>BBW845*1.5*BBV845</f>
        <v>220.5</v>
      </c>
      <c r="BBZ845" s="10"/>
      <c r="BCA845" s="235"/>
      <c r="BCB845" s="175" t="s">
        <v>105</v>
      </c>
      <c r="BCC845" s="341" t="s">
        <v>1016</v>
      </c>
      <c r="BCE845" s="243">
        <f>IF(BCD845="Kopman",1.9,1)</f>
        <v>1</v>
      </c>
      <c r="BCF845" s="176">
        <f>VLOOKUP(BCC845,$A$879:$F$2731,6,FALSE)</f>
        <v>141</v>
      </c>
      <c r="BCG845" s="175" t="s">
        <v>61</v>
      </c>
      <c r="BCH845" s="10">
        <f>BCF845*1.5*BCE845</f>
        <v>211.5</v>
      </c>
      <c r="BCI845" s="10"/>
      <c r="BCJ845" s="235"/>
      <c r="BCK845" s="175" t="s">
        <v>105</v>
      </c>
      <c r="BCL845" s="341" t="s">
        <v>726</v>
      </c>
      <c r="BCN845" s="243">
        <f>IF(BCM845="Kopman",1.9,1)</f>
        <v>1</v>
      </c>
      <c r="BCO845" s="176">
        <f>VLOOKUP(BCL845,$A$879:$F$2731,6,FALSE)</f>
        <v>138</v>
      </c>
      <c r="BCP845" s="175" t="s">
        <v>61</v>
      </c>
      <c r="BCQ845" s="10">
        <f>BCO845*1.5*BCN845</f>
        <v>207</v>
      </c>
      <c r="BCR845" s="10"/>
      <c r="BCS845" s="235"/>
      <c r="BCT845" s="175" t="s">
        <v>105</v>
      </c>
      <c r="BCU845" s="351" t="s">
        <v>2973</v>
      </c>
      <c r="BCW845" s="243">
        <f>IF(BCV845="Kopman",1.9,1)</f>
        <v>1</v>
      </c>
      <c r="BCX845" s="176">
        <f>VLOOKUP(BCU845,$A$879:$F$2731,6,FALSE)</f>
        <v>31</v>
      </c>
      <c r="BCY845" s="175" t="s">
        <v>61</v>
      </c>
      <c r="BCZ845" s="10">
        <f>BCX845*1.5*BCW845</f>
        <v>46.5</v>
      </c>
      <c r="BDA845" s="10"/>
      <c r="BDB845" s="235"/>
      <c r="BDC845" s="175" t="s">
        <v>105</v>
      </c>
      <c r="BDD845" s="347" t="s">
        <v>454</v>
      </c>
      <c r="BDF845" s="243">
        <f>IF(BDE845="Kopman",1.9,1)</f>
        <v>1</v>
      </c>
      <c r="BDG845" s="176">
        <f>VLOOKUP(BDD845,$A$879:$F$2731,6,FALSE)</f>
        <v>18</v>
      </c>
      <c r="BDH845" s="175" t="s">
        <v>61</v>
      </c>
      <c r="BDI845" s="10">
        <f>BDG845*1.5*BDF845</f>
        <v>27</v>
      </c>
      <c r="BDJ845" s="10"/>
      <c r="BDK845" s="235"/>
      <c r="BDL845" s="175" t="s">
        <v>105</v>
      </c>
      <c r="BDM845" s="341" t="s">
        <v>726</v>
      </c>
      <c r="BDO845" s="243">
        <f>IF(BDN845="Kopman",1.9,1)</f>
        <v>1</v>
      </c>
      <c r="BDP845" s="176">
        <f>VLOOKUP(BDM845,$A$879:$F$2731,6,FALSE)</f>
        <v>138</v>
      </c>
      <c r="BDQ845" s="175" t="s">
        <v>61</v>
      </c>
      <c r="BDR845" s="10">
        <f>BDP845*1.5*BDO845</f>
        <v>207</v>
      </c>
      <c r="BDS845" s="10"/>
      <c r="BDT845" s="235"/>
      <c r="BDU845" s="175" t="s">
        <v>105</v>
      </c>
      <c r="BDV845" s="341" t="s">
        <v>469</v>
      </c>
      <c r="BDX845" s="243">
        <f>IF(BDW845="Kopman",1.9,1)</f>
        <v>1</v>
      </c>
      <c r="BDY845" s="176">
        <f>VLOOKUP(BDV845,$A$879:$F$2731,6,FALSE)</f>
        <v>7</v>
      </c>
      <c r="BDZ845" s="175" t="s">
        <v>61</v>
      </c>
      <c r="BEA845" s="10">
        <f>BDY845*1.5*BDX845</f>
        <v>10.5</v>
      </c>
      <c r="BEB845" s="10"/>
      <c r="BEC845" s="235"/>
      <c r="BED845" s="175" t="s">
        <v>105</v>
      </c>
      <c r="BEE845" s="341" t="s">
        <v>2151</v>
      </c>
      <c r="BEG845" s="243">
        <f>IF(BEF845="Kopman",1.9,1)</f>
        <v>1</v>
      </c>
      <c r="BEH845" s="176">
        <f>VLOOKUP(BEE845,$A$879:$F$2731,6,FALSE)</f>
        <v>54</v>
      </c>
      <c r="BEI845" s="175" t="s">
        <v>61</v>
      </c>
      <c r="BEJ845" s="10">
        <f>BEH845*1.5*BEG845</f>
        <v>81</v>
      </c>
      <c r="BEK845" s="10"/>
      <c r="BEL845" s="235"/>
      <c r="BEM845" s="175" t="s">
        <v>105</v>
      </c>
      <c r="BEN845" s="341" t="s">
        <v>1016</v>
      </c>
      <c r="BEP845" s="243">
        <f>IF(BEO845="Kopman",1.9,1)</f>
        <v>1</v>
      </c>
      <c r="BEQ845" s="176">
        <f>VLOOKUP(BEN845,$A$879:$F$2731,6,FALSE)</f>
        <v>141</v>
      </c>
      <c r="BER845" s="175" t="s">
        <v>61</v>
      </c>
      <c r="BES845" s="10">
        <f>BEQ845*1.5*BEP845</f>
        <v>211.5</v>
      </c>
      <c r="BET845" s="10"/>
      <c r="BEU845" s="235"/>
      <c r="BEV845" s="175" t="s">
        <v>105</v>
      </c>
      <c r="BEW845" s="341" t="s">
        <v>1798</v>
      </c>
      <c r="BEY845" s="243">
        <f>IF(BEX845="Kopman",1.9,1)</f>
        <v>1</v>
      </c>
      <c r="BEZ845" s="176">
        <f>VLOOKUP(BEW845,$A$879:$F$2731,6,FALSE)</f>
        <v>142</v>
      </c>
      <c r="BFA845" s="175" t="s">
        <v>61</v>
      </c>
      <c r="BFB845" s="10">
        <f>BEZ845*1.5*BEY845</f>
        <v>213</v>
      </c>
      <c r="BFC845" s="10"/>
      <c r="BFD845" s="235"/>
      <c r="BFE845" s="175" t="s">
        <v>105</v>
      </c>
      <c r="BFF845" s="341" t="s">
        <v>469</v>
      </c>
      <c r="BFH845" s="243">
        <f>IF(BFG845="Kopman",1.9,1)</f>
        <v>1</v>
      </c>
      <c r="BFI845" s="176">
        <f>VLOOKUP(BFF845,$A$879:$F$2731,6,FALSE)</f>
        <v>7</v>
      </c>
      <c r="BFJ845" s="175" t="s">
        <v>61</v>
      </c>
      <c r="BFK845" s="10">
        <f>BFI845*1.5*BFH845</f>
        <v>10.5</v>
      </c>
      <c r="BFL845" s="10"/>
      <c r="BFM845" s="235"/>
      <c r="BFN845" s="175" t="s">
        <v>105</v>
      </c>
      <c r="BFO845" s="341" t="s">
        <v>1695</v>
      </c>
      <c r="BFQ845" s="243">
        <f>IF(BFP845="Kopman",1.9,1)</f>
        <v>1</v>
      </c>
      <c r="BFR845" s="176">
        <f>VLOOKUP(BFO845,$A$879:$F$2731,6,FALSE)</f>
        <v>0</v>
      </c>
      <c r="BFS845" s="175" t="s">
        <v>61</v>
      </c>
      <c r="BFT845" s="10">
        <f>BFR845*1.5*BFQ845</f>
        <v>0</v>
      </c>
      <c r="BFU845" s="10"/>
      <c r="BFV845" s="235"/>
      <c r="BFW845" s="175" t="s">
        <v>105</v>
      </c>
      <c r="BFX845" s="351" t="s">
        <v>1726</v>
      </c>
      <c r="BFZ845" s="243">
        <f>IF(BFY845="Kopman",1.9,1)</f>
        <v>1</v>
      </c>
      <c r="BGA845" s="176">
        <f>VLOOKUP(BFX845,$A$879:$F$2731,6,FALSE)</f>
        <v>34</v>
      </c>
      <c r="BGB845" s="175" t="s">
        <v>61</v>
      </c>
      <c r="BGC845" s="10">
        <f>BGA845*1.5*BFZ845</f>
        <v>51</v>
      </c>
      <c r="BGD845" s="10"/>
      <c r="BGE845" s="235"/>
      <c r="BGF845" s="175" t="s">
        <v>105</v>
      </c>
      <c r="BGG845" s="341" t="s">
        <v>454</v>
      </c>
      <c r="BGI845" s="243">
        <f>IF(BGH845="Kopman",1.9,1)</f>
        <v>1</v>
      </c>
      <c r="BGJ845" s="176">
        <f>VLOOKUP(BGG845,$A$879:$F$2731,6,FALSE)</f>
        <v>18</v>
      </c>
      <c r="BGK845" s="175" t="s">
        <v>61</v>
      </c>
      <c r="BGL845" s="10">
        <f>BGJ845*1.5*BGI845</f>
        <v>27</v>
      </c>
      <c r="BGM845" s="10"/>
      <c r="BGN845" s="235"/>
      <c r="BGO845" s="175" t="s">
        <v>105</v>
      </c>
      <c r="BGP845" s="351" t="s">
        <v>472</v>
      </c>
      <c r="BGR845" s="243">
        <f>IF(BGQ845="Kopman",1.9,1)</f>
        <v>1</v>
      </c>
      <c r="BGS845" s="176">
        <f>VLOOKUP(BGP845,$A$879:$F$2731,6,FALSE)</f>
        <v>50</v>
      </c>
      <c r="BGT845" s="175" t="s">
        <v>61</v>
      </c>
      <c r="BGU845" s="10">
        <f>BGS845*1.5*BGR845</f>
        <v>75</v>
      </c>
      <c r="BGV845" s="10"/>
      <c r="BGW845" s="235"/>
      <c r="BGX845" s="175" t="s">
        <v>105</v>
      </c>
      <c r="BGY845" s="341" t="s">
        <v>2103</v>
      </c>
      <c r="BHA845" s="243">
        <f>IF(BGZ845="Kopman",1.9,1)</f>
        <v>1</v>
      </c>
      <c r="BHB845" s="176">
        <f>VLOOKUP(BGY845,$A$879:$F$2731,6,FALSE)</f>
        <v>13</v>
      </c>
      <c r="BHC845" s="175" t="s">
        <v>61</v>
      </c>
      <c r="BHD845" s="10">
        <f>BHB845*1.5*BHA845</f>
        <v>19.5</v>
      </c>
      <c r="BHE845" s="10"/>
    </row>
    <row r="846" spans="1:1565" s="14" customFormat="1" ht="15">
      <c r="A846" s="175" t="s">
        <v>106</v>
      </c>
      <c r="B846" s="343" t="s">
        <v>1803</v>
      </c>
      <c r="D846" s="176"/>
      <c r="E846" s="176">
        <f>VLOOKUP(B846,$A$879:$F$2731,6,FALSE)</f>
        <v>88</v>
      </c>
      <c r="F846" s="175" t="s">
        <v>63</v>
      </c>
      <c r="G846" s="10">
        <f>E846*1.4</f>
        <v>123.19999999999999</v>
      </c>
      <c r="H846" s="10"/>
      <c r="I846" s="229"/>
      <c r="J846" s="175" t="s">
        <v>106</v>
      </c>
      <c r="K846" s="341" t="s">
        <v>2151</v>
      </c>
      <c r="M846" s="176"/>
      <c r="N846" s="176">
        <f>VLOOKUP(K846,$A$879:$F$2731,6,FALSE)</f>
        <v>54</v>
      </c>
      <c r="O846" s="175" t="s">
        <v>63</v>
      </c>
      <c r="P846" s="10">
        <f>N846*1.4</f>
        <v>75.599999999999994</v>
      </c>
      <c r="Q846" s="10"/>
      <c r="R846" s="229"/>
      <c r="S846" s="175" t="s">
        <v>106</v>
      </c>
      <c r="T846" s="341" t="s">
        <v>472</v>
      </c>
      <c r="V846" s="176"/>
      <c r="W846" s="176">
        <f>VLOOKUP(T846,$A$879:$F$2731,6,FALSE)</f>
        <v>50</v>
      </c>
      <c r="X846" s="175" t="s">
        <v>63</v>
      </c>
      <c r="Y846" s="10">
        <f>W846*1.4</f>
        <v>70</v>
      </c>
      <c r="Z846" s="10"/>
      <c r="AA846" s="229"/>
      <c r="AB846" s="175" t="s">
        <v>106</v>
      </c>
      <c r="AC846" s="341" t="s">
        <v>454</v>
      </c>
      <c r="AE846" s="176"/>
      <c r="AF846" s="176">
        <f>VLOOKUP(AC846,$A$879:$F$2731,6,FALSE)</f>
        <v>18</v>
      </c>
      <c r="AG846" s="175" t="s">
        <v>63</v>
      </c>
      <c r="AH846" s="10">
        <f>AF846*1.4</f>
        <v>25.2</v>
      </c>
      <c r="AI846" s="10"/>
      <c r="AJ846" s="229"/>
      <c r="AK846" s="175" t="s">
        <v>106</v>
      </c>
      <c r="AL846" s="341" t="s">
        <v>469</v>
      </c>
      <c r="AN846" s="176"/>
      <c r="AO846" s="176">
        <f>VLOOKUP(AL846,$A$879:$F$2731,6,FALSE)</f>
        <v>7</v>
      </c>
      <c r="AP846" s="175" t="s">
        <v>63</v>
      </c>
      <c r="AQ846" s="10">
        <f>AO846*1.4</f>
        <v>9.7999999999999989</v>
      </c>
      <c r="AR846" s="10"/>
      <c r="AS846" s="229"/>
      <c r="AT846" s="175" t="s">
        <v>106</v>
      </c>
      <c r="AU846" s="341" t="s">
        <v>1803</v>
      </c>
      <c r="AW846" s="176"/>
      <c r="AX846" s="176">
        <f>VLOOKUP(AU846,$A$879:$F$2731,6,FALSE)</f>
        <v>88</v>
      </c>
      <c r="AY846" s="175" t="s">
        <v>63</v>
      </c>
      <c r="AZ846" s="10">
        <f>AX846*1.4</f>
        <v>123.19999999999999</v>
      </c>
      <c r="BA846" s="10"/>
      <c r="BB846" s="229"/>
      <c r="BC846" s="175" t="s">
        <v>106</v>
      </c>
      <c r="BD846" s="341" t="s">
        <v>1803</v>
      </c>
      <c r="BF846" s="176"/>
      <c r="BG846" s="176">
        <f>VLOOKUP(BD846,$A$879:$F$2731,6,FALSE)</f>
        <v>88</v>
      </c>
      <c r="BH846" s="175" t="s">
        <v>63</v>
      </c>
      <c r="BI846" s="10">
        <f>BG846*1.4</f>
        <v>123.19999999999999</v>
      </c>
      <c r="BJ846" s="10"/>
      <c r="BK846" s="229"/>
      <c r="BL846" s="175" t="s">
        <v>106</v>
      </c>
      <c r="BM846" s="341" t="s">
        <v>1803</v>
      </c>
      <c r="BO846" s="176"/>
      <c r="BP846" s="176">
        <f>VLOOKUP(BM846,$A$879:$F$2731,6,FALSE)</f>
        <v>88</v>
      </c>
      <c r="BQ846" s="175" t="s">
        <v>63</v>
      </c>
      <c r="BR846" s="10">
        <f>BP846*1.4</f>
        <v>123.19999999999999</v>
      </c>
      <c r="BS846" s="10"/>
      <c r="BT846" s="229"/>
      <c r="BU846" s="175" t="s">
        <v>106</v>
      </c>
      <c r="BV846" s="341" t="s">
        <v>472</v>
      </c>
      <c r="BX846" s="176"/>
      <c r="BY846" s="176">
        <f>VLOOKUP(BV846,$A$879:$F$2731,6,FALSE)</f>
        <v>50</v>
      </c>
      <c r="BZ846" s="175" t="s">
        <v>63</v>
      </c>
      <c r="CA846" s="10">
        <f>BY846*1.4</f>
        <v>70</v>
      </c>
      <c r="CB846" s="10"/>
      <c r="CC846" s="229"/>
      <c r="CD846" s="175" t="s">
        <v>106</v>
      </c>
      <c r="CE846" s="341" t="s">
        <v>1803</v>
      </c>
      <c r="CG846" s="176"/>
      <c r="CH846" s="176">
        <f>VLOOKUP(CE846,$A$879:$F$2731,6,FALSE)</f>
        <v>88</v>
      </c>
      <c r="CI846" s="175" t="s">
        <v>63</v>
      </c>
      <c r="CJ846" s="10">
        <f>CH846*1.4</f>
        <v>123.19999999999999</v>
      </c>
      <c r="CK846" s="10"/>
      <c r="CL846" s="229"/>
      <c r="CM846" s="175" t="s">
        <v>106</v>
      </c>
      <c r="CN846" s="341" t="s">
        <v>1803</v>
      </c>
      <c r="CP846" s="176"/>
      <c r="CQ846" s="176">
        <f>VLOOKUP(CN846,$A$879:$F$2731,6,FALSE)</f>
        <v>88</v>
      </c>
      <c r="CR846" s="175" t="s">
        <v>63</v>
      </c>
      <c r="CS846" s="10">
        <f>CQ846*1.4</f>
        <v>123.19999999999999</v>
      </c>
      <c r="CT846" s="10"/>
      <c r="CU846" s="229"/>
      <c r="CV846" s="175" t="s">
        <v>106</v>
      </c>
      <c r="CW846" s="341" t="s">
        <v>1726</v>
      </c>
      <c r="CY846" s="176"/>
      <c r="CZ846" s="176">
        <f>VLOOKUP(CW846,$A$879:$F$2731,6,FALSE)</f>
        <v>34</v>
      </c>
      <c r="DA846" s="175" t="s">
        <v>63</v>
      </c>
      <c r="DB846" s="10">
        <f>CZ846*1.4</f>
        <v>47.599999999999994</v>
      </c>
      <c r="DC846" s="10"/>
      <c r="DD846" s="229"/>
      <c r="DE846" s="175" t="s">
        <v>106</v>
      </c>
      <c r="DF846" s="341" t="s">
        <v>478</v>
      </c>
      <c r="DH846" s="176"/>
      <c r="DI846" s="176">
        <f>VLOOKUP(DF846,$A$879:$F$2731,6,FALSE)</f>
        <v>226</v>
      </c>
      <c r="DJ846" s="175" t="s">
        <v>63</v>
      </c>
      <c r="DK846" s="10">
        <f>DI846*1.4</f>
        <v>316.39999999999998</v>
      </c>
      <c r="DL846" s="10"/>
      <c r="DM846" s="229"/>
      <c r="DN846" s="175" t="s">
        <v>106</v>
      </c>
      <c r="DO846" s="341" t="s">
        <v>726</v>
      </c>
      <c r="DQ846" s="176"/>
      <c r="DR846" s="176">
        <f>VLOOKUP(DO846,$A$879:$F$2731,6,FALSE)</f>
        <v>138</v>
      </c>
      <c r="DS846" s="175" t="s">
        <v>63</v>
      </c>
      <c r="DT846" s="10">
        <f>DR846*1.4</f>
        <v>193.2</v>
      </c>
      <c r="DU846" s="10"/>
      <c r="DV846" s="229"/>
      <c r="DW846" s="175" t="s">
        <v>106</v>
      </c>
      <c r="DX846" s="341" t="s">
        <v>469</v>
      </c>
      <c r="DZ846" s="176"/>
      <c r="EA846" s="176">
        <f>VLOOKUP(DX846,$A$879:$F$2731,6,FALSE)</f>
        <v>7</v>
      </c>
      <c r="EB846" s="175" t="s">
        <v>63</v>
      </c>
      <c r="EC846" s="10">
        <f>EA846*1.4</f>
        <v>9.7999999999999989</v>
      </c>
      <c r="ED846" s="10"/>
      <c r="EE846" s="229"/>
      <c r="EF846" s="175" t="s">
        <v>106</v>
      </c>
      <c r="EG846" s="341" t="s">
        <v>726</v>
      </c>
      <c r="EI846" s="176"/>
      <c r="EJ846" s="176">
        <f>VLOOKUP(EG846,$A$879:$F$2731,6,FALSE)</f>
        <v>138</v>
      </c>
      <c r="EK846" s="175" t="s">
        <v>63</v>
      </c>
      <c r="EL846" s="10">
        <f>EJ846*1.4</f>
        <v>193.2</v>
      </c>
      <c r="EM846" s="10"/>
      <c r="EN846" s="229"/>
      <c r="EO846" s="175" t="s">
        <v>106</v>
      </c>
      <c r="EP846" s="341" t="s">
        <v>1803</v>
      </c>
      <c r="ER846" s="176"/>
      <c r="ES846" s="176">
        <f>VLOOKUP(EP846,$A$879:$F$2731,6,FALSE)</f>
        <v>88</v>
      </c>
      <c r="ET846" s="175" t="s">
        <v>63</v>
      </c>
      <c r="EU846" s="10">
        <f>ES846*1.4</f>
        <v>123.19999999999999</v>
      </c>
      <c r="EV846" s="10"/>
      <c r="EW846" s="229"/>
      <c r="EX846" s="175" t="s">
        <v>106</v>
      </c>
      <c r="EY846" s="341" t="s">
        <v>469</v>
      </c>
      <c r="FA846" s="176"/>
      <c r="FB846" s="176">
        <f>VLOOKUP(EY846,$A$879:$F$2731,6,FALSE)</f>
        <v>7</v>
      </c>
      <c r="FC846" s="175" t="s">
        <v>63</v>
      </c>
      <c r="FD846" s="10">
        <f>FB846*1.4</f>
        <v>9.7999999999999989</v>
      </c>
      <c r="FE846" s="10"/>
      <c r="FF846" s="229"/>
      <c r="FG846" s="175" t="s">
        <v>106</v>
      </c>
      <c r="FH846" s="341" t="s">
        <v>2620</v>
      </c>
      <c r="FJ846" s="176"/>
      <c r="FK846" s="176">
        <f>VLOOKUP(FH846,$A$879:$F$2731,6,FALSE)</f>
        <v>210</v>
      </c>
      <c r="FL846" s="175" t="s">
        <v>63</v>
      </c>
      <c r="FM846" s="10">
        <f>FK846*1.4</f>
        <v>294</v>
      </c>
      <c r="FN846" s="10"/>
      <c r="FO846" s="229"/>
      <c r="FP846" s="175" t="s">
        <v>106</v>
      </c>
      <c r="FQ846" s="341" t="s">
        <v>469</v>
      </c>
      <c r="FS846" s="176"/>
      <c r="FT846" s="176">
        <f>VLOOKUP(FQ846,$A$879:$F$2731,6,FALSE)</f>
        <v>7</v>
      </c>
      <c r="FU846" s="175" t="s">
        <v>63</v>
      </c>
      <c r="FV846" s="10">
        <f>FT846*1.4</f>
        <v>9.7999999999999989</v>
      </c>
      <c r="FW846" s="10"/>
      <c r="FX846" s="229"/>
      <c r="FY846" s="175" t="s">
        <v>106</v>
      </c>
      <c r="FZ846" s="349" t="s">
        <v>183</v>
      </c>
      <c r="GB846" s="176"/>
      <c r="GC846" s="176" t="e">
        <f>VLOOKUP(FZ846,$A$879:$F$2731,6,FALSE)</f>
        <v>#N/A</v>
      </c>
      <c r="GD846" s="175" t="s">
        <v>63</v>
      </c>
      <c r="GE846" s="10" t="e">
        <f>GC846*1.4</f>
        <v>#N/A</v>
      </c>
      <c r="GF846" s="10"/>
      <c r="GG846" s="229"/>
      <c r="GH846" s="175" t="s">
        <v>106</v>
      </c>
      <c r="GI846" s="341" t="s">
        <v>726</v>
      </c>
      <c r="GK846" s="176"/>
      <c r="GL846" s="176">
        <f>VLOOKUP(GI846,$A$879:$F$2731,6,FALSE)</f>
        <v>138</v>
      </c>
      <c r="GM846" s="175" t="s">
        <v>63</v>
      </c>
      <c r="GN846" s="10">
        <f>GL846*1.4</f>
        <v>193.2</v>
      </c>
      <c r="GO846" s="10"/>
      <c r="GP846" s="229"/>
      <c r="GQ846" s="175" t="s">
        <v>106</v>
      </c>
      <c r="GR846" s="341" t="s">
        <v>726</v>
      </c>
      <c r="GT846" s="176"/>
      <c r="GU846" s="176">
        <f>VLOOKUP(GR846,$A$879:$F$2731,6,FALSE)</f>
        <v>138</v>
      </c>
      <c r="GV846" s="175" t="s">
        <v>63</v>
      </c>
      <c r="GW846" s="10">
        <f>GU846*1.4</f>
        <v>193.2</v>
      </c>
      <c r="GX846" s="10"/>
      <c r="GY846" s="229"/>
      <c r="GZ846" s="175" t="s">
        <v>106</v>
      </c>
      <c r="HA846" s="341" t="s">
        <v>530</v>
      </c>
      <c r="HC846" s="176"/>
      <c r="HD846" s="176">
        <f>VLOOKUP(HA846,$A$879:$F$2731,6,FALSE)</f>
        <v>7</v>
      </c>
      <c r="HE846" s="175" t="s">
        <v>63</v>
      </c>
      <c r="HF846" s="10">
        <f>HD846*1.4</f>
        <v>9.7999999999999989</v>
      </c>
      <c r="HG846" s="10"/>
      <c r="HH846" s="229"/>
      <c r="HI846" s="175" t="s">
        <v>106</v>
      </c>
      <c r="HJ846" s="341" t="s">
        <v>1803</v>
      </c>
      <c r="HL846" s="176"/>
      <c r="HM846" s="176">
        <f>VLOOKUP(HJ846,$A$879:$F$2731,6,FALSE)</f>
        <v>88</v>
      </c>
      <c r="HN846" s="175" t="s">
        <v>63</v>
      </c>
      <c r="HO846" s="10">
        <f>HM846*1.4</f>
        <v>123.19999999999999</v>
      </c>
      <c r="HP846" s="10"/>
      <c r="HQ846" s="229"/>
      <c r="HR846" s="175" t="s">
        <v>106</v>
      </c>
      <c r="HS846" s="341" t="s">
        <v>454</v>
      </c>
      <c r="HU846" s="176"/>
      <c r="HV846" s="176">
        <f>VLOOKUP(HS846,$A$879:$F$2731,6,FALSE)</f>
        <v>18</v>
      </c>
      <c r="HW846" s="175" t="s">
        <v>63</v>
      </c>
      <c r="HX846" s="10">
        <f>HV846*1.4</f>
        <v>25.2</v>
      </c>
      <c r="HY846" s="10"/>
      <c r="HZ846" s="229"/>
      <c r="IA846" s="175" t="s">
        <v>106</v>
      </c>
      <c r="IB846" s="341" t="s">
        <v>469</v>
      </c>
      <c r="ID846" s="176"/>
      <c r="IE846" s="176">
        <f>VLOOKUP(IB846,$A$879:$F$2731,6,FALSE)</f>
        <v>7</v>
      </c>
      <c r="IF846" s="175" t="s">
        <v>63</v>
      </c>
      <c r="IG846" s="10">
        <f>IE846*1.4</f>
        <v>9.7999999999999989</v>
      </c>
      <c r="IH846" s="10"/>
      <c r="II846" s="229"/>
      <c r="IJ846" s="175" t="s">
        <v>106</v>
      </c>
      <c r="IK846" s="341" t="s">
        <v>1803</v>
      </c>
      <c r="IM846" s="176"/>
      <c r="IN846" s="176">
        <f>VLOOKUP(IK846,$A$879:$F$2731,6,FALSE)</f>
        <v>88</v>
      </c>
      <c r="IO846" s="175" t="s">
        <v>63</v>
      </c>
      <c r="IP846" s="10">
        <f>IN846*1.4</f>
        <v>123.19999999999999</v>
      </c>
      <c r="IQ846" s="10"/>
      <c r="IR846" s="229"/>
      <c r="IS846" s="175" t="s">
        <v>106</v>
      </c>
      <c r="IT846" s="341" t="s">
        <v>598</v>
      </c>
      <c r="IV846" s="176"/>
      <c r="IW846" s="176">
        <f>VLOOKUP(IT846,$A$879:$F$2731,6,FALSE)</f>
        <v>0</v>
      </c>
      <c r="IX846" s="175" t="s">
        <v>63</v>
      </c>
      <c r="IY846" s="10">
        <f>IW846*1.4</f>
        <v>0</v>
      </c>
      <c r="IZ846" s="10"/>
      <c r="JA846" s="229"/>
      <c r="JB846" s="175" t="s">
        <v>106</v>
      </c>
      <c r="JC846" s="341" t="s">
        <v>606</v>
      </c>
      <c r="JE846" s="176"/>
      <c r="JF846" s="176">
        <f>VLOOKUP(JC846,$A$879:$F$2731,6,FALSE)</f>
        <v>193</v>
      </c>
      <c r="JG846" s="175" t="s">
        <v>63</v>
      </c>
      <c r="JH846" s="10">
        <f>JF846*1.4</f>
        <v>270.2</v>
      </c>
      <c r="JI846" s="10"/>
      <c r="JJ846" s="229"/>
      <c r="JK846" s="175" t="s">
        <v>106</v>
      </c>
      <c r="JL846" s="341" t="s">
        <v>996</v>
      </c>
      <c r="JN846" s="176"/>
      <c r="JO846" s="176">
        <f>VLOOKUP(JL846,$A$879:$F$2731,6,FALSE)</f>
        <v>108</v>
      </c>
      <c r="JP846" s="175" t="s">
        <v>63</v>
      </c>
      <c r="JQ846" s="10">
        <f>JO846*1.4</f>
        <v>151.19999999999999</v>
      </c>
      <c r="JR846" s="10"/>
      <c r="JS846" s="229"/>
      <c r="JT846" s="175" t="s">
        <v>106</v>
      </c>
      <c r="JU846" s="341" t="s">
        <v>472</v>
      </c>
      <c r="JW846" s="176"/>
      <c r="JX846" s="176">
        <f>VLOOKUP(JU846,$A$879:$F$2731,6,FALSE)</f>
        <v>50</v>
      </c>
      <c r="JY846" s="175" t="s">
        <v>63</v>
      </c>
      <c r="JZ846" s="10">
        <f>JX846*1.4</f>
        <v>70</v>
      </c>
      <c r="KA846" s="10"/>
      <c r="KB846" s="229"/>
      <c r="KC846" s="175" t="s">
        <v>106</v>
      </c>
      <c r="KD846" s="349" t="s">
        <v>183</v>
      </c>
      <c r="KF846" s="176"/>
      <c r="KG846" s="176" t="e">
        <f>VLOOKUP(KD846,$A$879:$F$2731,6,FALSE)</f>
        <v>#N/A</v>
      </c>
      <c r="KH846" s="175" t="s">
        <v>63</v>
      </c>
      <c r="KI846" s="10" t="e">
        <f>KG846*1.4</f>
        <v>#N/A</v>
      </c>
      <c r="KJ846" s="10"/>
      <c r="KK846" s="229"/>
      <c r="KL846" s="175" t="s">
        <v>106</v>
      </c>
      <c r="KM846" s="341" t="s">
        <v>1737</v>
      </c>
      <c r="KO846" s="176"/>
      <c r="KP846" s="176">
        <f>VLOOKUP(KM846,$A$879:$F$2731,6,FALSE)</f>
        <v>36</v>
      </c>
      <c r="KQ846" s="175" t="s">
        <v>63</v>
      </c>
      <c r="KR846" s="10">
        <f>KP846*1.4</f>
        <v>50.4</v>
      </c>
      <c r="KS846" s="10"/>
      <c r="KT846" s="229"/>
      <c r="KU846" s="175" t="s">
        <v>106</v>
      </c>
      <c r="KV846" s="341" t="s">
        <v>1726</v>
      </c>
      <c r="KX846" s="176"/>
      <c r="KY846" s="176">
        <f>VLOOKUP(KV846,$A$879:$F$2731,6,FALSE)</f>
        <v>34</v>
      </c>
      <c r="KZ846" s="175" t="s">
        <v>63</v>
      </c>
      <c r="LA846" s="10">
        <f>KY846*1.4</f>
        <v>47.599999999999994</v>
      </c>
      <c r="LB846" s="10"/>
      <c r="LC846" s="229"/>
      <c r="LD846" s="175" t="s">
        <v>106</v>
      </c>
      <c r="LE846" s="349" t="s">
        <v>183</v>
      </c>
      <c r="LG846" s="176"/>
      <c r="LH846" s="176" t="e">
        <f>VLOOKUP(LE846,$A$879:$F$2731,6,FALSE)</f>
        <v>#N/A</v>
      </c>
      <c r="LI846" s="175" t="s">
        <v>63</v>
      </c>
      <c r="LJ846" s="10" t="e">
        <f>LH846*1.4</f>
        <v>#N/A</v>
      </c>
      <c r="LK846" s="10"/>
      <c r="LL846" s="229"/>
      <c r="LM846" s="175" t="s">
        <v>106</v>
      </c>
      <c r="LN846" s="341" t="s">
        <v>454</v>
      </c>
      <c r="LP846" s="176"/>
      <c r="LQ846" s="176">
        <f>VLOOKUP(LN846,$A$879:$F$2731,6,FALSE)</f>
        <v>18</v>
      </c>
      <c r="LR846" s="175" t="s">
        <v>63</v>
      </c>
      <c r="LS846" s="10">
        <f>LQ846*1.4</f>
        <v>25.2</v>
      </c>
      <c r="LT846" s="10"/>
      <c r="LU846" s="229"/>
      <c r="LV846" s="175" t="s">
        <v>106</v>
      </c>
      <c r="LW846" s="341" t="s">
        <v>472</v>
      </c>
      <c r="LY846" s="176"/>
      <c r="LZ846" s="176">
        <f>VLOOKUP(LW846,$A$879:$F$2731,6,FALSE)</f>
        <v>50</v>
      </c>
      <c r="MA846" s="175" t="s">
        <v>63</v>
      </c>
      <c r="MB846" s="10">
        <f>LZ846*1.4</f>
        <v>70</v>
      </c>
      <c r="MC846" s="10"/>
      <c r="MD846" s="229"/>
      <c r="ME846" s="175" t="s">
        <v>106</v>
      </c>
      <c r="MF846" s="341" t="s">
        <v>1723</v>
      </c>
      <c r="MH846" s="176"/>
      <c r="MI846" s="176">
        <f>VLOOKUP(MF846,$A$879:$F$2731,6,FALSE)</f>
        <v>192</v>
      </c>
      <c r="MJ846" s="175" t="s">
        <v>63</v>
      </c>
      <c r="MK846" s="10">
        <f>MI846*1.4</f>
        <v>268.79999999999995</v>
      </c>
      <c r="ML846" s="10"/>
      <c r="MM846" s="229"/>
      <c r="MN846" s="175" t="s">
        <v>106</v>
      </c>
      <c r="MO846" s="349" t="s">
        <v>183</v>
      </c>
      <c r="MQ846" s="176"/>
      <c r="MR846" s="176" t="e">
        <f>VLOOKUP(MO846,$A$879:$F$2731,6,FALSE)</f>
        <v>#N/A</v>
      </c>
      <c r="MS846" s="175" t="s">
        <v>63</v>
      </c>
      <c r="MT846" s="10" t="e">
        <f>MR846*1.4</f>
        <v>#N/A</v>
      </c>
      <c r="MU846" s="10"/>
      <c r="MV846" s="229"/>
      <c r="MW846" s="175" t="s">
        <v>106</v>
      </c>
      <c r="MX846" s="341" t="s">
        <v>454</v>
      </c>
      <c r="MZ846" s="176"/>
      <c r="NA846" s="176">
        <f>VLOOKUP(MX846,$A$879:$F$2731,6,FALSE)</f>
        <v>18</v>
      </c>
      <c r="NB846" s="175" t="s">
        <v>63</v>
      </c>
      <c r="NC846" s="10">
        <f>NA846*1.4</f>
        <v>25.2</v>
      </c>
      <c r="ND846" s="10"/>
      <c r="NE846" s="229"/>
      <c r="NF846" s="175" t="s">
        <v>106</v>
      </c>
      <c r="NG846" s="341" t="s">
        <v>469</v>
      </c>
      <c r="NI846" s="176"/>
      <c r="NJ846" s="176">
        <f>VLOOKUP(NG846,$A$879:$F$2731,6,FALSE)</f>
        <v>7</v>
      </c>
      <c r="NK846" s="175" t="s">
        <v>63</v>
      </c>
      <c r="NL846" s="10">
        <f>NJ846*1.4</f>
        <v>9.7999999999999989</v>
      </c>
      <c r="NM846" s="10"/>
      <c r="NN846" s="229"/>
      <c r="NO846" s="175" t="s">
        <v>106</v>
      </c>
      <c r="NP846" s="341" t="s">
        <v>996</v>
      </c>
      <c r="NR846" s="176"/>
      <c r="NS846" s="176">
        <f>VLOOKUP(NP846,$A$879:$F$2731,6,FALSE)</f>
        <v>108</v>
      </c>
      <c r="NT846" s="175" t="s">
        <v>63</v>
      </c>
      <c r="NU846" s="10">
        <f>NS846*1.4</f>
        <v>151.19999999999999</v>
      </c>
      <c r="NV846" s="10"/>
      <c r="NW846" s="229"/>
      <c r="NX846" s="175" t="s">
        <v>106</v>
      </c>
      <c r="NY846" s="341" t="s">
        <v>2620</v>
      </c>
      <c r="OA846" s="176"/>
      <c r="OB846" s="176">
        <f>VLOOKUP(NY846,$A$879:$F$2731,6,FALSE)</f>
        <v>210</v>
      </c>
      <c r="OC846" s="175" t="s">
        <v>63</v>
      </c>
      <c r="OD846" s="10">
        <f>OB846*1.4</f>
        <v>294</v>
      </c>
      <c r="OE846" s="10"/>
      <c r="OF846" s="229"/>
      <c r="OG846" s="175" t="s">
        <v>106</v>
      </c>
      <c r="OH846" s="341" t="s">
        <v>1723</v>
      </c>
      <c r="OJ846" s="176"/>
      <c r="OK846" s="176">
        <f>VLOOKUP(OH846,$A$879:$F$2731,6,FALSE)</f>
        <v>192</v>
      </c>
      <c r="OL846" s="175" t="s">
        <v>63</v>
      </c>
      <c r="OM846" s="10">
        <f>OK846*1.4</f>
        <v>268.79999999999995</v>
      </c>
      <c r="ON846" s="10"/>
      <c r="OO846" s="229"/>
      <c r="OP846" s="175" t="s">
        <v>106</v>
      </c>
      <c r="OQ846" s="341" t="s">
        <v>1404</v>
      </c>
      <c r="OS846" s="176"/>
      <c r="OT846" s="176">
        <f>VLOOKUP(OQ846,$A$879:$F$2731,6,FALSE)</f>
        <v>123</v>
      </c>
      <c r="OU846" s="175" t="s">
        <v>63</v>
      </c>
      <c r="OV846" s="10">
        <f>OT846*1.4</f>
        <v>172.2</v>
      </c>
      <c r="OW846" s="10"/>
      <c r="OX846" s="229"/>
      <c r="OY846" s="175" t="s">
        <v>106</v>
      </c>
      <c r="OZ846" s="351" t="s">
        <v>1798</v>
      </c>
      <c r="PB846" s="176"/>
      <c r="PC846" s="176">
        <f>VLOOKUP(OZ846,$A$879:$F$2731,6,FALSE)</f>
        <v>142</v>
      </c>
      <c r="PD846" s="175" t="s">
        <v>63</v>
      </c>
      <c r="PE846" s="10">
        <f>PC846*1.4</f>
        <v>198.79999999999998</v>
      </c>
      <c r="PF846" s="10"/>
      <c r="PG846" s="229"/>
      <c r="PH846" s="175" t="s">
        <v>106</v>
      </c>
      <c r="PI846" s="341" t="s">
        <v>492</v>
      </c>
      <c r="PK846" s="176"/>
      <c r="PL846" s="176">
        <f>VLOOKUP(PI846,$A$879:$F$2731,6,FALSE)</f>
        <v>147</v>
      </c>
      <c r="PM846" s="175" t="s">
        <v>63</v>
      </c>
      <c r="PN846" s="10">
        <f>PL846*1.4</f>
        <v>205.79999999999998</v>
      </c>
      <c r="PO846" s="10"/>
      <c r="PP846" s="229"/>
      <c r="PQ846" s="175" t="s">
        <v>106</v>
      </c>
      <c r="PR846" s="341" t="s">
        <v>482</v>
      </c>
      <c r="PT846" s="176"/>
      <c r="PU846" s="176">
        <f>VLOOKUP(PR846,$A$879:$F$2731,6,FALSE)</f>
        <v>106</v>
      </c>
      <c r="PV846" s="175" t="s">
        <v>63</v>
      </c>
      <c r="PW846" s="10">
        <f>PU846*1.4</f>
        <v>148.39999999999998</v>
      </c>
      <c r="PX846" s="10"/>
      <c r="PY846" s="229"/>
      <c r="PZ846" s="175" t="s">
        <v>106</v>
      </c>
      <c r="QA846" s="343" t="s">
        <v>726</v>
      </c>
      <c r="QC846" s="176"/>
      <c r="QD846" s="176">
        <f>VLOOKUP(QA846,$A$879:$F$2731,6,FALSE)</f>
        <v>138</v>
      </c>
      <c r="QE846" s="175" t="s">
        <v>63</v>
      </c>
      <c r="QF846" s="10">
        <f>QD846*1.4</f>
        <v>193.2</v>
      </c>
      <c r="QG846" s="10"/>
      <c r="QH846" s="229"/>
      <c r="QI846" s="175" t="s">
        <v>106</v>
      </c>
      <c r="QJ846" s="349" t="s">
        <v>183</v>
      </c>
      <c r="QL846" s="176"/>
      <c r="QM846" s="176" t="e">
        <f>VLOOKUP(QJ846,$A$879:$F$2731,6,FALSE)</f>
        <v>#N/A</v>
      </c>
      <c r="QN846" s="175" t="s">
        <v>63</v>
      </c>
      <c r="QO846" s="10" t="e">
        <f>QM846*1.4</f>
        <v>#N/A</v>
      </c>
      <c r="QP846" s="10"/>
      <c r="QQ846" s="229"/>
      <c r="QR846" s="175" t="s">
        <v>106</v>
      </c>
      <c r="QS846" s="341" t="s">
        <v>1803</v>
      </c>
      <c r="QU846" s="176"/>
      <c r="QV846" s="176">
        <f>VLOOKUP(QS846,$A$879:$F$2731,6,FALSE)</f>
        <v>88</v>
      </c>
      <c r="QW846" s="175" t="s">
        <v>63</v>
      </c>
      <c r="QX846" s="10">
        <f>QV846*1.4</f>
        <v>123.19999999999999</v>
      </c>
      <c r="QY846" s="10"/>
      <c r="QZ846" s="229"/>
      <c r="RA846" s="175" t="s">
        <v>106</v>
      </c>
      <c r="RB846" s="341" t="s">
        <v>469</v>
      </c>
      <c r="RD846" s="176"/>
      <c r="RE846" s="176">
        <f>VLOOKUP(RB846,$A$879:$F$2731,6,FALSE)</f>
        <v>7</v>
      </c>
      <c r="RF846" s="175" t="s">
        <v>63</v>
      </c>
      <c r="RG846" s="10">
        <f>RE846*1.4</f>
        <v>9.7999999999999989</v>
      </c>
      <c r="RH846" s="10"/>
      <c r="RI846" s="229"/>
      <c r="RJ846" s="175" t="s">
        <v>106</v>
      </c>
      <c r="RK846" s="341" t="s">
        <v>472</v>
      </c>
      <c r="RM846" s="176"/>
      <c r="RN846" s="176">
        <f>VLOOKUP(RK846,$A$879:$F$2731,6,FALSE)</f>
        <v>50</v>
      </c>
      <c r="RO846" s="175" t="s">
        <v>63</v>
      </c>
      <c r="RP846" s="10">
        <f>RN846*1.4</f>
        <v>70</v>
      </c>
      <c r="RQ846" s="10"/>
      <c r="RR846" s="229"/>
      <c r="RS846" s="175" t="s">
        <v>106</v>
      </c>
      <c r="RT846" s="349" t="s">
        <v>183</v>
      </c>
      <c r="RV846" s="176"/>
      <c r="RW846" s="176" t="e">
        <f>VLOOKUP(RT846,$A$879:$F$2731,6,FALSE)</f>
        <v>#N/A</v>
      </c>
      <c r="RX846" s="175" t="s">
        <v>63</v>
      </c>
      <c r="RY846" s="10" t="e">
        <f>RW846*1.4</f>
        <v>#N/A</v>
      </c>
      <c r="RZ846" s="10"/>
      <c r="SA846" s="235"/>
      <c r="SB846" s="175" t="s">
        <v>106</v>
      </c>
      <c r="SC846" s="341" t="s">
        <v>619</v>
      </c>
      <c r="SE846" s="176"/>
      <c r="SF846" s="176">
        <f>VLOOKUP(SC846,$A$879:$F$2731,6,FALSE)</f>
        <v>155</v>
      </c>
      <c r="SG846" s="175" t="s">
        <v>63</v>
      </c>
      <c r="SH846" s="10">
        <f>SF846*1.4</f>
        <v>217</v>
      </c>
      <c r="SI846" s="10"/>
      <c r="SJ846" s="235"/>
      <c r="SK846" s="175" t="s">
        <v>106</v>
      </c>
      <c r="SL846" s="341" t="s">
        <v>454</v>
      </c>
      <c r="SN846" s="176"/>
      <c r="SO846" s="176">
        <f>VLOOKUP(SL846,$A$879:$F$2731,6,FALSE)</f>
        <v>18</v>
      </c>
      <c r="SP846" s="175" t="s">
        <v>63</v>
      </c>
      <c r="SQ846" s="10">
        <f>SO846*1.4</f>
        <v>25.2</v>
      </c>
      <c r="SR846" s="10"/>
      <c r="SS846" s="235"/>
      <c r="ST846" s="175" t="s">
        <v>106</v>
      </c>
      <c r="SU846" s="341" t="s">
        <v>469</v>
      </c>
      <c r="SW846" s="176"/>
      <c r="SX846" s="176">
        <f>VLOOKUP(SU846,$A$879:$F$2731,6,FALSE)</f>
        <v>7</v>
      </c>
      <c r="SY846" s="175" t="s">
        <v>63</v>
      </c>
      <c r="SZ846" s="10">
        <f>SX846*1.4</f>
        <v>9.7999999999999989</v>
      </c>
      <c r="TA846" s="10"/>
      <c r="TB846" s="235"/>
      <c r="TC846" s="175" t="s">
        <v>106</v>
      </c>
      <c r="TD846" s="349" t="s">
        <v>183</v>
      </c>
      <c r="TF846" s="176"/>
      <c r="TG846" s="176" t="e">
        <f>VLOOKUP(TD846,$A$879:$F$2731,6,FALSE)</f>
        <v>#N/A</v>
      </c>
      <c r="TH846" s="175" t="s">
        <v>63</v>
      </c>
      <c r="TI846" s="10" t="e">
        <f>TG846*1.4</f>
        <v>#N/A</v>
      </c>
      <c r="TK846" s="235"/>
      <c r="TL846" s="175" t="s">
        <v>106</v>
      </c>
      <c r="TM846" s="341" t="s">
        <v>2151</v>
      </c>
      <c r="TO846" s="176"/>
      <c r="TP846" s="176">
        <f>VLOOKUP(TM846,$A$879:$F$2731,6,FALSE)</f>
        <v>54</v>
      </c>
      <c r="TQ846" s="175" t="s">
        <v>63</v>
      </c>
      <c r="TR846" s="10">
        <f>TP846*1.4</f>
        <v>75.599999999999994</v>
      </c>
      <c r="TS846" s="10"/>
      <c r="TT846" s="235"/>
      <c r="TU846" s="175" t="s">
        <v>106</v>
      </c>
      <c r="TV846" s="341" t="s">
        <v>1803</v>
      </c>
      <c r="TX846" s="176"/>
      <c r="TY846" s="176">
        <f>VLOOKUP(TV846,$A$879:$F$2731,6,FALSE)</f>
        <v>88</v>
      </c>
      <c r="TZ846" s="175" t="s">
        <v>63</v>
      </c>
      <c r="UA846" s="10">
        <f>TY846*1.4</f>
        <v>123.19999999999999</v>
      </c>
      <c r="UB846" s="10"/>
      <c r="UC846" s="235"/>
      <c r="UD846" s="175" t="s">
        <v>106</v>
      </c>
      <c r="UE846" s="341" t="s">
        <v>530</v>
      </c>
      <c r="UG846" s="176"/>
      <c r="UH846" s="176">
        <f>VLOOKUP(UE846,$A$879:$F$2731,6,FALSE)</f>
        <v>7</v>
      </c>
      <c r="UI846" s="175" t="s">
        <v>63</v>
      </c>
      <c r="UJ846" s="10">
        <f>UH846*1.4</f>
        <v>9.7999999999999989</v>
      </c>
      <c r="UK846" s="10"/>
      <c r="UL846" s="235"/>
      <c r="UM846" s="175" t="s">
        <v>106</v>
      </c>
      <c r="UN846" s="349" t="s">
        <v>183</v>
      </c>
      <c r="UP846" s="176"/>
      <c r="UQ846" s="176" t="e">
        <f>VLOOKUP(UN846,$A$879:$F$2731,6,FALSE)</f>
        <v>#N/A</v>
      </c>
      <c r="UR846" s="175" t="s">
        <v>63</v>
      </c>
      <c r="US846" s="10" t="e">
        <f>UQ846*1.4</f>
        <v>#N/A</v>
      </c>
      <c r="UT846" s="10"/>
      <c r="UU846" s="235"/>
      <c r="UV846" s="175" t="s">
        <v>106</v>
      </c>
      <c r="UW846" s="341" t="s">
        <v>736</v>
      </c>
      <c r="UY846" s="176"/>
      <c r="UZ846" s="176">
        <f>VLOOKUP(UW846,$A$879:$F$2731,6,FALSE)</f>
        <v>48</v>
      </c>
      <c r="VA846" s="175" t="s">
        <v>63</v>
      </c>
      <c r="VB846" s="10">
        <f>UZ846*1.4</f>
        <v>67.199999999999989</v>
      </c>
      <c r="VC846" s="10"/>
      <c r="VD846" s="235"/>
      <c r="VE846" s="175" t="s">
        <v>106</v>
      </c>
      <c r="VF846" s="349" t="s">
        <v>183</v>
      </c>
      <c r="VH846" s="176"/>
      <c r="VI846" s="176" t="e">
        <f>VLOOKUP(VF846,$A$879:$F$2731,6,FALSE)</f>
        <v>#N/A</v>
      </c>
      <c r="VJ846" s="175" t="s">
        <v>63</v>
      </c>
      <c r="VK846" s="10" t="e">
        <f>VI846*1.4</f>
        <v>#N/A</v>
      </c>
      <c r="VL846" s="10"/>
      <c r="VM846" s="235"/>
      <c r="VN846" s="175" t="s">
        <v>106</v>
      </c>
      <c r="VO846" s="341" t="s">
        <v>3116</v>
      </c>
      <c r="VQ846" s="176"/>
      <c r="VR846" s="176">
        <f>VLOOKUP(VO846,$A$879:$F$2731,6,FALSE)</f>
        <v>20</v>
      </c>
      <c r="VS846" s="175" t="s">
        <v>63</v>
      </c>
      <c r="VT846" s="10">
        <f>VR846*1.4</f>
        <v>28</v>
      </c>
      <c r="VU846" s="10"/>
      <c r="VV846" s="235"/>
      <c r="VW846" s="175" t="s">
        <v>106</v>
      </c>
      <c r="VX846" s="349" t="s">
        <v>183</v>
      </c>
      <c r="VZ846" s="176"/>
      <c r="WA846" s="176" t="e">
        <f>VLOOKUP(VX846,$A$879:$F$2731,6,FALSE)</f>
        <v>#N/A</v>
      </c>
      <c r="WB846" s="175" t="s">
        <v>63</v>
      </c>
      <c r="WC846" s="10" t="e">
        <f>WA846*1.4</f>
        <v>#N/A</v>
      </c>
      <c r="WE846" s="235"/>
      <c r="WF846" s="175" t="s">
        <v>106</v>
      </c>
      <c r="WG846" s="341" t="s">
        <v>469</v>
      </c>
      <c r="WI846" s="176"/>
      <c r="WJ846" s="176">
        <f>VLOOKUP(WG846,$A$879:$F$2731,6,FALSE)</f>
        <v>7</v>
      </c>
      <c r="WK846" s="175" t="s">
        <v>63</v>
      </c>
      <c r="WL846" s="10">
        <f>WJ846*1.4</f>
        <v>9.7999999999999989</v>
      </c>
      <c r="WN846" s="235"/>
      <c r="WO846" s="175" t="s">
        <v>106</v>
      </c>
      <c r="WP846" s="341" t="s">
        <v>469</v>
      </c>
      <c r="WQ846" s="176"/>
      <c r="WR846" s="176"/>
      <c r="WS846" s="176">
        <f>VLOOKUP(WP846,$A$879:$F$2731,6,FALSE)</f>
        <v>7</v>
      </c>
      <c r="WT846" s="175" t="s">
        <v>63</v>
      </c>
      <c r="WU846" s="10">
        <f>WS846*1.4</f>
        <v>9.7999999999999989</v>
      </c>
      <c r="WV846" s="10"/>
      <c r="WW846" s="235"/>
      <c r="WX846" s="175" t="s">
        <v>106</v>
      </c>
      <c r="WY846" s="341" t="s">
        <v>607</v>
      </c>
      <c r="XA846" s="176"/>
      <c r="XB846" s="176">
        <f>VLOOKUP(WY846,$A$879:$F$2731,6,FALSE)</f>
        <v>129</v>
      </c>
      <c r="XC846" s="175" t="s">
        <v>63</v>
      </c>
      <c r="XD846" s="10">
        <f>XB846*1.4</f>
        <v>180.6</v>
      </c>
      <c r="XF846" s="235"/>
      <c r="XG846" s="175" t="s">
        <v>106</v>
      </c>
      <c r="XH846" s="351" t="s">
        <v>2151</v>
      </c>
      <c r="XJ846" s="176"/>
      <c r="XK846" s="176">
        <f>VLOOKUP(XH846,$A$879:$F$2731,6,FALSE)</f>
        <v>54</v>
      </c>
      <c r="XL846" s="175" t="s">
        <v>63</v>
      </c>
      <c r="XM846" s="10">
        <f>XK846*1.4</f>
        <v>75.599999999999994</v>
      </c>
      <c r="XO846" s="235"/>
      <c r="XP846" s="175" t="s">
        <v>106</v>
      </c>
      <c r="XQ846" s="341" t="s">
        <v>454</v>
      </c>
      <c r="XS846" s="176"/>
      <c r="XT846" s="176">
        <f>VLOOKUP(XQ846,$A$879:$F$2731,6,FALSE)</f>
        <v>18</v>
      </c>
      <c r="XU846" s="175" t="s">
        <v>63</v>
      </c>
      <c r="XV846" s="10">
        <f>XT846*1.4</f>
        <v>25.2</v>
      </c>
      <c r="XW846" s="10"/>
      <c r="XX846" s="235"/>
      <c r="XY846" s="175" t="s">
        <v>106</v>
      </c>
      <c r="XZ846" s="341" t="s">
        <v>486</v>
      </c>
      <c r="YB846" s="176"/>
      <c r="YC846" s="176">
        <f>VLOOKUP(XZ846,$A$879:$F$2731,6,FALSE)</f>
        <v>95</v>
      </c>
      <c r="YD846" s="175" t="s">
        <v>63</v>
      </c>
      <c r="YE846" s="10">
        <f>YC846*1.4</f>
        <v>133</v>
      </c>
      <c r="YG846" s="235"/>
      <c r="YH846" s="175" t="s">
        <v>106</v>
      </c>
      <c r="YI846" s="341" t="s">
        <v>2151</v>
      </c>
      <c r="YK846" s="176"/>
      <c r="YL846" s="176">
        <f>VLOOKUP(YI846,$A$879:$F$2731,6,FALSE)</f>
        <v>54</v>
      </c>
      <c r="YM846" s="175" t="s">
        <v>63</v>
      </c>
      <c r="YN846" s="10">
        <f>YL846*1.4</f>
        <v>75.599999999999994</v>
      </c>
      <c r="YO846" s="10"/>
      <c r="YP846" s="235"/>
      <c r="YQ846" s="175" t="s">
        <v>106</v>
      </c>
      <c r="YR846" s="341" t="s">
        <v>1737</v>
      </c>
      <c r="YT846" s="176"/>
      <c r="YU846" s="176">
        <f>VLOOKUP(YR846,$A$879:$F$2731,6,FALSE)</f>
        <v>36</v>
      </c>
      <c r="YV846" s="175" t="s">
        <v>63</v>
      </c>
      <c r="YW846" s="10">
        <f>YU846*1.4</f>
        <v>50.4</v>
      </c>
      <c r="YY846" s="235"/>
      <c r="YZ846" s="175" t="s">
        <v>106</v>
      </c>
      <c r="ZA846" s="341" t="s">
        <v>2151</v>
      </c>
      <c r="ZC846" s="176"/>
      <c r="ZD846" s="176">
        <f>VLOOKUP(ZA846,$A$879:$F$2731,6,FALSE)</f>
        <v>54</v>
      </c>
      <c r="ZE846" s="175" t="s">
        <v>63</v>
      </c>
      <c r="ZF846" s="10">
        <f>ZD846*1.4</f>
        <v>75.599999999999994</v>
      </c>
      <c r="ZH846" s="235"/>
      <c r="ZI846" s="175" t="s">
        <v>106</v>
      </c>
      <c r="ZJ846" s="341" t="s">
        <v>469</v>
      </c>
      <c r="ZL846" s="176"/>
      <c r="ZM846" s="176">
        <f>VLOOKUP(ZJ846,$A$879:$F$2731,6,FALSE)</f>
        <v>7</v>
      </c>
      <c r="ZN846" s="175" t="s">
        <v>63</v>
      </c>
      <c r="ZO846" s="10">
        <f>ZM846*1.4</f>
        <v>9.7999999999999989</v>
      </c>
      <c r="ZQ846" s="235"/>
      <c r="ZR846" s="175" t="s">
        <v>106</v>
      </c>
      <c r="ZS846" s="341" t="s">
        <v>469</v>
      </c>
      <c r="ZU846" s="176"/>
      <c r="ZV846" s="176">
        <f>VLOOKUP(ZS846,$A$879:$F$2731,6,FALSE)</f>
        <v>7</v>
      </c>
      <c r="ZW846" s="175" t="s">
        <v>63</v>
      </c>
      <c r="ZX846" s="10">
        <f>ZV846*1.4</f>
        <v>9.7999999999999989</v>
      </c>
      <c r="ZY846" s="10"/>
      <c r="ZZ846" s="235"/>
      <c r="AAA846" s="175" t="s">
        <v>106</v>
      </c>
      <c r="AAB846" s="341" t="s">
        <v>736</v>
      </c>
      <c r="AAD846" s="176"/>
      <c r="AAE846" s="176">
        <f>VLOOKUP(AAB846,$A$879:$F$2731,6,FALSE)</f>
        <v>48</v>
      </c>
      <c r="AAF846" s="175" t="s">
        <v>63</v>
      </c>
      <c r="AAG846" s="10">
        <f>AAE846*1.4</f>
        <v>67.199999999999989</v>
      </c>
      <c r="AAH846" s="10"/>
      <c r="AAI846" s="235"/>
      <c r="AAJ846" s="175" t="s">
        <v>106</v>
      </c>
      <c r="AAK846" s="75" t="s">
        <v>183</v>
      </c>
      <c r="AAM846" s="176"/>
      <c r="AAN846" s="176" t="e">
        <f>VLOOKUP(AAK846,$A$879:$F$2731,6,FALSE)</f>
        <v>#N/A</v>
      </c>
      <c r="AAO846" s="175" t="s">
        <v>63</v>
      </c>
      <c r="AAP846" s="10" t="e">
        <f>AAN846*1.4</f>
        <v>#N/A</v>
      </c>
      <c r="AAQ846" s="10"/>
      <c r="AAR846" s="235"/>
      <c r="AAS846" s="175" t="s">
        <v>106</v>
      </c>
      <c r="AAT846" s="341" t="s">
        <v>482</v>
      </c>
      <c r="AAV846" s="176"/>
      <c r="AAW846" s="176">
        <f>VLOOKUP(AAT846,$A$879:$F$2731,6,FALSE)</f>
        <v>106</v>
      </c>
      <c r="AAX846" s="175" t="s">
        <v>63</v>
      </c>
      <c r="AAY846" s="10">
        <f>AAW846*1.4</f>
        <v>148.39999999999998</v>
      </c>
      <c r="AAZ846" s="10"/>
      <c r="ABA846" s="235"/>
      <c r="ABB846" s="175" t="s">
        <v>106</v>
      </c>
      <c r="ABC846" s="355" t="s">
        <v>2042</v>
      </c>
      <c r="ABE846" s="176"/>
      <c r="ABF846" s="176">
        <f>VLOOKUP(ABC846,$A$879:$F$2731,6,FALSE)</f>
        <v>272</v>
      </c>
      <c r="ABG846" s="175" t="s">
        <v>63</v>
      </c>
      <c r="ABH846" s="10">
        <f>ABF846*1.4</f>
        <v>380.79999999999995</v>
      </c>
      <c r="ABI846" s="10"/>
      <c r="ABJ846" s="235"/>
      <c r="ABK846" s="175" t="s">
        <v>106</v>
      </c>
      <c r="ABL846" s="341" t="s">
        <v>1798</v>
      </c>
      <c r="ABN846" s="176"/>
      <c r="ABO846" s="176">
        <f>VLOOKUP(ABL846,$A$879:$F$2731,6,FALSE)</f>
        <v>142</v>
      </c>
      <c r="ABP846" s="175" t="s">
        <v>63</v>
      </c>
      <c r="ABQ846" s="10">
        <f>ABO846*1.4</f>
        <v>198.79999999999998</v>
      </c>
      <c r="ABR846" s="10"/>
      <c r="ABS846" s="235"/>
      <c r="ABT846" s="175" t="s">
        <v>106</v>
      </c>
      <c r="ABU846" s="75" t="s">
        <v>183</v>
      </c>
      <c r="ABW846" s="176"/>
      <c r="ABX846" s="176" t="e">
        <f>VLOOKUP(ABU846,$A$879:$F$2731,6,FALSE)</f>
        <v>#N/A</v>
      </c>
      <c r="ABY846" s="175" t="s">
        <v>63</v>
      </c>
      <c r="ABZ846" s="10" t="e">
        <f>ABX846*1.4</f>
        <v>#N/A</v>
      </c>
      <c r="ACA846" s="10"/>
      <c r="ACB846" s="235"/>
      <c r="ACC846" s="175" t="s">
        <v>106</v>
      </c>
      <c r="ACD846" s="75" t="s">
        <v>183</v>
      </c>
      <c r="ACF846" s="176"/>
      <c r="ACG846" s="176" t="e">
        <f>VLOOKUP(ACD846,$A$879:$F$2731,6,FALSE)</f>
        <v>#N/A</v>
      </c>
      <c r="ACH846" s="175" t="s">
        <v>63</v>
      </c>
      <c r="ACI846" s="10" t="e">
        <f>ACG846*1.4</f>
        <v>#N/A</v>
      </c>
      <c r="ACJ846" s="10"/>
      <c r="ACK846" s="235"/>
      <c r="ACL846" s="175" t="s">
        <v>106</v>
      </c>
      <c r="ACM846" s="75" t="s">
        <v>183</v>
      </c>
      <c r="ACO846" s="176"/>
      <c r="ACP846" s="176" t="e">
        <f>VLOOKUP(ACM846,$A$879:$F$2731,6,FALSE)</f>
        <v>#N/A</v>
      </c>
      <c r="ACQ846" s="175" t="s">
        <v>63</v>
      </c>
      <c r="ACR846" s="10" t="e">
        <f>ACP846*1.4</f>
        <v>#N/A</v>
      </c>
      <c r="ACS846" s="10"/>
      <c r="ACT846" s="235"/>
      <c r="ACU846" s="175" t="s">
        <v>106</v>
      </c>
      <c r="ACV846" s="75" t="s">
        <v>183</v>
      </c>
      <c r="ACX846" s="176"/>
      <c r="ACY846" s="176" t="e">
        <f>VLOOKUP(ACV846,$A$879:$F$2731,6,FALSE)</f>
        <v>#N/A</v>
      </c>
      <c r="ACZ846" s="175" t="s">
        <v>63</v>
      </c>
      <c r="ADA846" s="10" t="e">
        <f>ACY846*1.4</f>
        <v>#N/A</v>
      </c>
      <c r="ADB846" s="10"/>
      <c r="ADC846" s="235"/>
      <c r="ADD846" s="175" t="s">
        <v>106</v>
      </c>
      <c r="ADE846" s="341" t="s">
        <v>476</v>
      </c>
      <c r="ADG846" s="176"/>
      <c r="ADH846" s="176">
        <f>VLOOKUP(ADE846,$A$879:$F$2731,6,FALSE)</f>
        <v>42</v>
      </c>
      <c r="ADI846" s="175" t="s">
        <v>63</v>
      </c>
      <c r="ADJ846" s="10">
        <f>ADH846*1.4</f>
        <v>58.8</v>
      </c>
      <c r="ADL846" s="235"/>
      <c r="ADM846" s="175" t="s">
        <v>106</v>
      </c>
      <c r="ADN846" s="75" t="s">
        <v>183</v>
      </c>
      <c r="ADP846" s="176"/>
      <c r="ADQ846" s="176" t="e">
        <f>VLOOKUP(ADN846,$A$879:$F$2731,6,FALSE)</f>
        <v>#N/A</v>
      </c>
      <c r="ADR846" s="175" t="s">
        <v>63</v>
      </c>
      <c r="ADS846" s="10" t="e">
        <f>ADQ846*1.4</f>
        <v>#N/A</v>
      </c>
      <c r="ADT846" s="10"/>
      <c r="ADU846" s="235"/>
      <c r="ADV846" s="175" t="s">
        <v>106</v>
      </c>
      <c r="ADW846" s="341" t="s">
        <v>1695</v>
      </c>
      <c r="ADY846" s="176"/>
      <c r="ADZ846" s="176">
        <f>VLOOKUP(ADW846,$A$879:$F$2731,6,FALSE)</f>
        <v>0</v>
      </c>
      <c r="AEA846" s="175" t="s">
        <v>63</v>
      </c>
      <c r="AEB846" s="10">
        <f>ADZ846*1.4</f>
        <v>0</v>
      </c>
      <c r="AED846" s="235"/>
      <c r="AEE846" s="175" t="s">
        <v>106</v>
      </c>
      <c r="AEF846" s="75" t="s">
        <v>183</v>
      </c>
      <c r="AEH846" s="176"/>
      <c r="AEI846" s="176" t="e">
        <f>VLOOKUP(AEF846,$A$879:$F$2731,6,FALSE)</f>
        <v>#N/A</v>
      </c>
      <c r="AEJ846" s="175" t="s">
        <v>63</v>
      </c>
      <c r="AEK846" s="10" t="e">
        <f>AEI846*1.4</f>
        <v>#N/A</v>
      </c>
      <c r="AEM846" s="235"/>
      <c r="AEN846" s="175" t="s">
        <v>106</v>
      </c>
      <c r="AEO846" s="75" t="s">
        <v>183</v>
      </c>
      <c r="AEQ846" s="176"/>
      <c r="AER846" s="176" t="e">
        <f>VLOOKUP(AEO846,$A$879:$F$2731,6,FALSE)</f>
        <v>#N/A</v>
      </c>
      <c r="AES846" s="175" t="s">
        <v>63</v>
      </c>
      <c r="AET846" s="10" t="e">
        <f>AER846*1.4</f>
        <v>#N/A</v>
      </c>
      <c r="AEV846" s="235"/>
      <c r="AEW846" s="175" t="s">
        <v>106</v>
      </c>
      <c r="AEX846" s="75" t="s">
        <v>183</v>
      </c>
      <c r="AEZ846" s="176"/>
      <c r="AFA846" s="176" t="e">
        <f>VLOOKUP(AEX846,$A$879:$F$2731,6,FALSE)</f>
        <v>#N/A</v>
      </c>
      <c r="AFB846" s="175" t="s">
        <v>63</v>
      </c>
      <c r="AFC846" s="10" t="e">
        <f>AFA846*1.4</f>
        <v>#N/A</v>
      </c>
      <c r="AFD846" s="10"/>
      <c r="AFE846" s="235"/>
      <c r="AFF846" s="175" t="s">
        <v>106</v>
      </c>
      <c r="AFG846" s="75" t="s">
        <v>183</v>
      </c>
      <c r="AFI846" s="176"/>
      <c r="AFJ846" s="176" t="e">
        <f>VLOOKUP(AFG846,$A$879:$F$2731,6,FALSE)</f>
        <v>#N/A</v>
      </c>
      <c r="AFK846" s="175" t="s">
        <v>63</v>
      </c>
      <c r="AFL846" s="10" t="e">
        <f>AFJ846*1.4</f>
        <v>#N/A</v>
      </c>
      <c r="AFM846" s="10"/>
      <c r="AFN846" s="235"/>
      <c r="AFO846" s="175" t="s">
        <v>106</v>
      </c>
      <c r="AFP846" s="75" t="s">
        <v>183</v>
      </c>
      <c r="AFR846" s="176"/>
      <c r="AFS846" s="176" t="e">
        <f>VLOOKUP(AFP846,$A$879:$F$2731,6,FALSE)</f>
        <v>#N/A</v>
      </c>
      <c r="AFT846" s="175" t="s">
        <v>63</v>
      </c>
      <c r="AFU846" s="10" t="e">
        <f>AFS846*1.4</f>
        <v>#N/A</v>
      </c>
      <c r="AFV846" s="10"/>
      <c r="AFW846" s="235"/>
      <c r="AFX846" s="175" t="s">
        <v>106</v>
      </c>
      <c r="AFY846" s="341" t="s">
        <v>1737</v>
      </c>
      <c r="AGA846" s="176"/>
      <c r="AGB846" s="176">
        <f>VLOOKUP(AFY846,$A$879:$F$2731,6,FALSE)</f>
        <v>36</v>
      </c>
      <c r="AGC846" s="175" t="s">
        <v>63</v>
      </c>
      <c r="AGD846" s="10">
        <f>AGB846*1.4</f>
        <v>50.4</v>
      </c>
      <c r="AGE846" s="10"/>
      <c r="AGF846" s="235"/>
      <c r="AGG846" s="175" t="s">
        <v>106</v>
      </c>
      <c r="AGH846" s="341" t="s">
        <v>1737</v>
      </c>
      <c r="AGJ846" s="176"/>
      <c r="AGK846" s="176">
        <f>VLOOKUP(AGH846,$A$879:$F$2731,6,FALSE)</f>
        <v>36</v>
      </c>
      <c r="AGL846" s="175" t="s">
        <v>63</v>
      </c>
      <c r="AGM846" s="10">
        <f>AGK846*1.4</f>
        <v>50.4</v>
      </c>
      <c r="AGN846" s="10"/>
      <c r="AGO846" s="235"/>
      <c r="AGP846" s="175" t="s">
        <v>106</v>
      </c>
      <c r="AGQ846" s="341" t="s">
        <v>482</v>
      </c>
      <c r="AGS846" s="176"/>
      <c r="AGT846" s="176">
        <f>VLOOKUP(AGQ846,$A$879:$F$2731,6,FALSE)</f>
        <v>106</v>
      </c>
      <c r="AGU846" s="175" t="s">
        <v>63</v>
      </c>
      <c r="AGV846" s="10">
        <f>AGT846*1.4</f>
        <v>148.39999999999998</v>
      </c>
      <c r="AGW846" s="10"/>
      <c r="AGX846" s="235"/>
      <c r="AGY846" s="175" t="s">
        <v>106</v>
      </c>
      <c r="AGZ846" s="341" t="s">
        <v>860</v>
      </c>
      <c r="AHB846" s="176"/>
      <c r="AHC846" s="176">
        <f>VLOOKUP(AGZ846,$A$879:$F$2731,6,FALSE)</f>
        <v>33</v>
      </c>
      <c r="AHD846" s="175" t="s">
        <v>63</v>
      </c>
      <c r="AHE846" s="10">
        <f>AHC846*1.4</f>
        <v>46.199999999999996</v>
      </c>
      <c r="AHF846" s="10"/>
      <c r="AHG846" s="235"/>
      <c r="AHH846" s="175" t="s">
        <v>106</v>
      </c>
      <c r="AHI846" s="398" t="s">
        <v>1803</v>
      </c>
      <c r="AHK846" s="176"/>
      <c r="AHL846" s="176">
        <f>VLOOKUP(AHI846,$A$879:$F$2731,6,FALSE)</f>
        <v>88</v>
      </c>
      <c r="AHM846" s="175" t="s">
        <v>63</v>
      </c>
      <c r="AHN846" s="10">
        <f>AHL846*1.4</f>
        <v>123.19999999999999</v>
      </c>
      <c r="AHO846" s="10"/>
      <c r="AHP846" s="235"/>
      <c r="AHQ846" s="175" t="s">
        <v>106</v>
      </c>
      <c r="AHR846" s="341" t="s">
        <v>601</v>
      </c>
      <c r="AHT846" s="176"/>
      <c r="AHU846" s="176">
        <f>VLOOKUP(AHR846,$A$879:$F$2731,6,FALSE)</f>
        <v>24</v>
      </c>
      <c r="AHV846" s="175" t="s">
        <v>63</v>
      </c>
      <c r="AHW846" s="10">
        <f>AHU846*1.4</f>
        <v>33.599999999999994</v>
      </c>
      <c r="AHX846" s="10"/>
      <c r="AHY846" s="235"/>
      <c r="AHZ846" s="175" t="s">
        <v>106</v>
      </c>
      <c r="AIA846" s="341" t="s">
        <v>469</v>
      </c>
      <c r="AIC846" s="176"/>
      <c r="AID846" s="176">
        <f>VLOOKUP(AIA846,$A$879:$F$2731,6,FALSE)</f>
        <v>7</v>
      </c>
      <c r="AIE846" s="175" t="s">
        <v>63</v>
      </c>
      <c r="AIF846" s="10">
        <f>AID846*1.4</f>
        <v>9.7999999999999989</v>
      </c>
      <c r="AIG846" s="10"/>
      <c r="AIH846" s="235"/>
      <c r="AII846" s="175" t="s">
        <v>106</v>
      </c>
      <c r="AIJ846" s="341" t="s">
        <v>996</v>
      </c>
      <c r="AIL846" s="176"/>
      <c r="AIM846" s="176">
        <f>VLOOKUP(AIJ846,$A$879:$F$2731,6,FALSE)</f>
        <v>108</v>
      </c>
      <c r="AIN846" s="175" t="s">
        <v>63</v>
      </c>
      <c r="AIO846" s="10">
        <f>AIM846*1.4</f>
        <v>151.19999999999999</v>
      </c>
      <c r="AIP846" s="10"/>
      <c r="AIQ846" s="235"/>
      <c r="AIR846" s="175" t="s">
        <v>106</v>
      </c>
      <c r="AIS846" s="341" t="s">
        <v>1803</v>
      </c>
      <c r="AIU846" s="176"/>
      <c r="AIV846" s="176">
        <f>VLOOKUP(AIS846,$A$879:$F$2731,6,FALSE)</f>
        <v>88</v>
      </c>
      <c r="AIW846" s="175" t="s">
        <v>63</v>
      </c>
      <c r="AIX846" s="10">
        <f>AIV846*1.4</f>
        <v>123.19999999999999</v>
      </c>
      <c r="AIY846" s="10"/>
      <c r="AIZ846" s="235"/>
      <c r="AJA846" s="175" t="s">
        <v>106</v>
      </c>
      <c r="AJB846" s="351" t="s">
        <v>1726</v>
      </c>
      <c r="AJD846" s="176"/>
      <c r="AJE846" s="176">
        <f>VLOOKUP(AJB846,$A$879:$F$2731,6,FALSE)</f>
        <v>34</v>
      </c>
      <c r="AJF846" s="175" t="s">
        <v>63</v>
      </c>
      <c r="AJG846" s="10">
        <f>AJE846*1.4</f>
        <v>47.599999999999994</v>
      </c>
      <c r="AJH846" s="10"/>
      <c r="AJI846" s="235"/>
      <c r="AJJ846" s="175" t="s">
        <v>106</v>
      </c>
      <c r="AJK846" s="341" t="s">
        <v>469</v>
      </c>
      <c r="AJM846" s="176"/>
      <c r="AJN846" s="176">
        <f>VLOOKUP(AJK846,$A$879:$F$2731,6,FALSE)</f>
        <v>7</v>
      </c>
      <c r="AJO846" s="175" t="s">
        <v>63</v>
      </c>
      <c r="AJP846" s="10">
        <f>AJN846*1.4</f>
        <v>9.7999999999999989</v>
      </c>
      <c r="AJQ846" s="10"/>
      <c r="AJR846" s="235"/>
      <c r="AJS846" s="175" t="s">
        <v>106</v>
      </c>
      <c r="AJT846" s="347" t="s">
        <v>1721</v>
      </c>
      <c r="AJV846" s="176"/>
      <c r="AJW846" s="176">
        <f>VLOOKUP(AJT846,$A$879:$F$2731,6,FALSE)</f>
        <v>195</v>
      </c>
      <c r="AJX846" s="175" t="s">
        <v>63</v>
      </c>
      <c r="AJY846" s="10">
        <f>AJW846*1.4</f>
        <v>273</v>
      </c>
      <c r="AJZ846" s="10"/>
      <c r="AKA846" s="235"/>
      <c r="AKB846" s="175" t="s">
        <v>106</v>
      </c>
      <c r="AKC846" s="341" t="s">
        <v>1737</v>
      </c>
      <c r="AKE846" s="176"/>
      <c r="AKF846" s="176">
        <f>VLOOKUP(AKC846,$A$879:$F$2731,6,FALSE)</f>
        <v>36</v>
      </c>
      <c r="AKG846" s="175" t="s">
        <v>63</v>
      </c>
      <c r="AKH846" s="10">
        <f>AKF846*1.4</f>
        <v>50.4</v>
      </c>
      <c r="AKI846" s="10"/>
      <c r="AKJ846" s="235"/>
      <c r="AKK846" s="175" t="s">
        <v>106</v>
      </c>
      <c r="AKL846" s="341" t="s">
        <v>454</v>
      </c>
      <c r="AKN846" s="176"/>
      <c r="AKO846" s="176">
        <f>VLOOKUP(AKL846,$A$879:$F$2731,6,FALSE)</f>
        <v>18</v>
      </c>
      <c r="AKP846" s="175" t="s">
        <v>63</v>
      </c>
      <c r="AKQ846" s="10">
        <f>AKO846*1.4</f>
        <v>25.2</v>
      </c>
      <c r="AKR846" s="10"/>
      <c r="AKS846" s="235"/>
      <c r="AKT846" s="175" t="s">
        <v>106</v>
      </c>
      <c r="AKU846" s="341" t="s">
        <v>469</v>
      </c>
      <c r="AKW846" s="176"/>
      <c r="AKX846" s="176">
        <f>VLOOKUP(AKU846,$A$879:$F$2731,6,FALSE)</f>
        <v>7</v>
      </c>
      <c r="AKY846" s="175" t="s">
        <v>63</v>
      </c>
      <c r="AKZ846" s="10">
        <f>AKX846*1.4</f>
        <v>9.7999999999999989</v>
      </c>
      <c r="ALA846" s="10"/>
      <c r="ALB846" s="235"/>
      <c r="ALC846" s="175" t="s">
        <v>106</v>
      </c>
      <c r="ALD846" s="341" t="s">
        <v>478</v>
      </c>
      <c r="ALF846" s="176"/>
      <c r="ALG846" s="176">
        <f>VLOOKUP(ALD846,$A$879:$F$2731,6,FALSE)</f>
        <v>226</v>
      </c>
      <c r="ALH846" s="175" t="s">
        <v>63</v>
      </c>
      <c r="ALI846" s="10">
        <f>ALG846*1.4</f>
        <v>316.39999999999998</v>
      </c>
      <c r="ALJ846" s="10"/>
      <c r="ALK846" s="235"/>
      <c r="ALL846" s="175" t="s">
        <v>106</v>
      </c>
      <c r="ALM846" s="341" t="s">
        <v>597</v>
      </c>
      <c r="ALO846" s="176"/>
      <c r="ALP846" s="176">
        <f>VLOOKUP(ALM846,$A$879:$F$2731,6,FALSE)</f>
        <v>0</v>
      </c>
      <c r="ALQ846" s="175" t="s">
        <v>63</v>
      </c>
      <c r="ALR846" s="10">
        <f>ALP846*1.4</f>
        <v>0</v>
      </c>
      <c r="ALS846" s="10"/>
      <c r="ALT846" s="235"/>
      <c r="ALU846" s="175" t="s">
        <v>106</v>
      </c>
      <c r="ALV846" s="341" t="s">
        <v>1737</v>
      </c>
      <c r="ALX846" s="176"/>
      <c r="ALY846" s="176">
        <f>VLOOKUP(ALV846,$A$879:$F$2731,6,FALSE)</f>
        <v>36</v>
      </c>
      <c r="ALZ846" s="175" t="s">
        <v>63</v>
      </c>
      <c r="AMA846" s="10">
        <f>ALY846*1.4</f>
        <v>50.4</v>
      </c>
      <c r="AMB846" s="10"/>
      <c r="AMC846" s="235"/>
      <c r="AMD846" s="175" t="s">
        <v>106</v>
      </c>
      <c r="AME846" s="401" t="s">
        <v>2151</v>
      </c>
      <c r="AMG846" s="176"/>
      <c r="AMH846" s="176">
        <f>VLOOKUP(AME846,$A$879:$F$2731,6,FALSE)</f>
        <v>54</v>
      </c>
      <c r="AMI846" s="175" t="s">
        <v>63</v>
      </c>
      <c r="AMJ846" s="10">
        <f>AMH846*1.4</f>
        <v>75.599999999999994</v>
      </c>
      <c r="AMK846" s="10"/>
      <c r="AML846" s="235"/>
      <c r="AMM846" s="175" t="s">
        <v>106</v>
      </c>
      <c r="AMN846" s="343" t="s">
        <v>1726</v>
      </c>
      <c r="AMP846" s="176"/>
      <c r="AMQ846" s="176">
        <f>VLOOKUP(AMN846,$A$879:$F$2731,6,FALSE)</f>
        <v>34</v>
      </c>
      <c r="AMR846" s="175" t="s">
        <v>63</v>
      </c>
      <c r="AMS846" s="10">
        <f>AMQ846*1.4</f>
        <v>47.599999999999994</v>
      </c>
      <c r="AMT846" s="10"/>
      <c r="AMU846" s="235"/>
      <c r="AMV846" s="175" t="s">
        <v>106</v>
      </c>
      <c r="AMW846" s="341" t="s">
        <v>454</v>
      </c>
      <c r="AMY846" s="176"/>
      <c r="AMZ846" s="176">
        <f>VLOOKUP(AMW846,$A$879:$F$2731,6,FALSE)</f>
        <v>18</v>
      </c>
      <c r="ANA846" s="175" t="s">
        <v>63</v>
      </c>
      <c r="ANB846" s="10">
        <f>AMZ846*1.4</f>
        <v>25.2</v>
      </c>
      <c r="ANC846" s="10"/>
      <c r="AND846" s="235"/>
      <c r="ANE846" s="175" t="s">
        <v>106</v>
      </c>
      <c r="ANF846" s="341" t="s">
        <v>1803</v>
      </c>
      <c r="ANH846" s="176"/>
      <c r="ANI846" s="176">
        <f>VLOOKUP(ANF846,$A$879:$F$2731,6,FALSE)</f>
        <v>88</v>
      </c>
      <c r="ANJ846" s="175" t="s">
        <v>63</v>
      </c>
      <c r="ANK846" s="10">
        <f>ANI846*1.4</f>
        <v>123.19999999999999</v>
      </c>
      <c r="ANL846" s="10"/>
      <c r="ANM846" s="235"/>
      <c r="ANN846" s="175" t="s">
        <v>106</v>
      </c>
      <c r="ANO846" s="351" t="s">
        <v>996</v>
      </c>
      <c r="ANQ846" s="176"/>
      <c r="ANR846" s="176">
        <f>VLOOKUP(ANO846,$A$879:$F$2731,6,FALSE)</f>
        <v>108</v>
      </c>
      <c r="ANS846" s="175" t="s">
        <v>63</v>
      </c>
      <c r="ANT846" s="10">
        <f>ANR846*1.4</f>
        <v>151.19999999999999</v>
      </c>
      <c r="ANU846" s="10"/>
      <c r="ANV846" s="235"/>
      <c r="ANW846" s="175" t="s">
        <v>106</v>
      </c>
      <c r="ANX846" s="341" t="s">
        <v>1737</v>
      </c>
      <c r="ANZ846" s="176"/>
      <c r="AOA846" s="176">
        <f>VLOOKUP(ANX846,$A$879:$F$2731,6,FALSE)</f>
        <v>36</v>
      </c>
      <c r="AOB846" s="175" t="s">
        <v>63</v>
      </c>
      <c r="AOC846" s="10">
        <f>AOA846*1.4</f>
        <v>50.4</v>
      </c>
      <c r="AOD846" s="10"/>
      <c r="AOE846" s="235"/>
      <c r="AOF846" s="175" t="s">
        <v>106</v>
      </c>
      <c r="AOG846" s="75" t="s">
        <v>183</v>
      </c>
      <c r="AOI846" s="176"/>
      <c r="AOJ846" s="176" t="e">
        <f>VLOOKUP(AOG846,$A$879:$F$2731,6,FALSE)</f>
        <v>#N/A</v>
      </c>
      <c r="AOK846" s="175" t="s">
        <v>63</v>
      </c>
      <c r="AOL846" s="10" t="e">
        <f>AOJ846*1.4</f>
        <v>#N/A</v>
      </c>
      <c r="AOM846" s="10"/>
      <c r="AON846" s="235"/>
      <c r="AOO846" s="175" t="s">
        <v>106</v>
      </c>
      <c r="AOP846" s="341" t="s">
        <v>1803</v>
      </c>
      <c r="AOR846" s="176"/>
      <c r="AOS846" s="176">
        <f>VLOOKUP(AOP846,$A$879:$F$2731,6,FALSE)</f>
        <v>88</v>
      </c>
      <c r="AOT846" s="175" t="s">
        <v>63</v>
      </c>
      <c r="AOU846" s="10">
        <f>AOS846*1.4</f>
        <v>123.19999999999999</v>
      </c>
      <c r="AOV846" s="10"/>
      <c r="AOW846" s="235"/>
      <c r="AOX846" s="175" t="s">
        <v>106</v>
      </c>
      <c r="AOY846" s="404" t="s">
        <v>726</v>
      </c>
      <c r="APA846" s="176"/>
      <c r="APB846" s="176">
        <f>VLOOKUP(AOY846,$A$879:$F$2731,6,FALSE)</f>
        <v>138</v>
      </c>
      <c r="APC846" s="175" t="s">
        <v>63</v>
      </c>
      <c r="APD846" s="10">
        <f>APB846*1.4</f>
        <v>193.2</v>
      </c>
      <c r="APE846" s="10"/>
      <c r="APF846" s="235"/>
      <c r="APG846" s="175" t="s">
        <v>106</v>
      </c>
      <c r="APH846" s="341" t="s">
        <v>562</v>
      </c>
      <c r="APJ846" s="176"/>
      <c r="APK846" s="176">
        <f>VLOOKUP(APH846,$A$879:$F$2731,6,FALSE)</f>
        <v>28</v>
      </c>
      <c r="APL846" s="175" t="s">
        <v>63</v>
      </c>
      <c r="APM846" s="10">
        <f>APK846*1.4</f>
        <v>39.199999999999996</v>
      </c>
      <c r="APN846" s="10"/>
      <c r="APO846" s="235"/>
      <c r="APP846" s="175" t="s">
        <v>106</v>
      </c>
      <c r="APQ846" s="75" t="s">
        <v>183</v>
      </c>
      <c r="APS846" s="176"/>
      <c r="APT846" s="176" t="e">
        <f>VLOOKUP(APQ846,$A$879:$F$2731,6,FALSE)</f>
        <v>#N/A</v>
      </c>
      <c r="APU846" s="175" t="s">
        <v>63</v>
      </c>
      <c r="APV846" s="10" t="e">
        <f>APT846*1.4</f>
        <v>#N/A</v>
      </c>
      <c r="APW846" s="10"/>
      <c r="APX846" s="235"/>
      <c r="APY846" s="175" t="s">
        <v>106</v>
      </c>
      <c r="APZ846" s="341" t="s">
        <v>472</v>
      </c>
      <c r="AQB846" s="176"/>
      <c r="AQC846" s="176">
        <f>VLOOKUP(APZ846,$A$879:$F$2731,6,FALSE)</f>
        <v>50</v>
      </c>
      <c r="AQD846" s="175" t="s">
        <v>63</v>
      </c>
      <c r="AQE846" s="10">
        <f>AQC846*1.4</f>
        <v>70</v>
      </c>
      <c r="AQF846" s="10"/>
      <c r="AQG846" s="235"/>
      <c r="AQH846" s="175" t="s">
        <v>106</v>
      </c>
      <c r="AQI846" s="341" t="s">
        <v>472</v>
      </c>
      <c r="AQK846" s="176"/>
      <c r="AQL846" s="176">
        <f>VLOOKUP(AQI846,$A$879:$F$2731,6,FALSE)</f>
        <v>50</v>
      </c>
      <c r="AQM846" s="175" t="s">
        <v>63</v>
      </c>
      <c r="AQN846" s="10">
        <f>AQL846*1.4</f>
        <v>70</v>
      </c>
      <c r="AQO846" s="10"/>
      <c r="AQP846" s="235"/>
      <c r="AQQ846" s="175" t="s">
        <v>106</v>
      </c>
      <c r="AQR846" s="75" t="s">
        <v>183</v>
      </c>
      <c r="AQT846" s="176"/>
      <c r="AQU846" s="176" t="e">
        <f>VLOOKUP(AQR846,$A$879:$F$2731,6,FALSE)</f>
        <v>#N/A</v>
      </c>
      <c r="AQV846" s="175" t="s">
        <v>63</v>
      </c>
      <c r="AQW846" s="10" t="e">
        <f>AQU846*1.4</f>
        <v>#N/A</v>
      </c>
      <c r="AQX846" s="10"/>
      <c r="AQY846" s="235"/>
      <c r="AQZ846" s="175" t="s">
        <v>106</v>
      </c>
      <c r="ARA846" s="75" t="s">
        <v>183</v>
      </c>
      <c r="ARC846" s="176"/>
      <c r="ARD846" s="176" t="e">
        <f>VLOOKUP(ARA846,$A$879:$F$2731,6,FALSE)</f>
        <v>#N/A</v>
      </c>
      <c r="ARE846" s="175" t="s">
        <v>63</v>
      </c>
      <c r="ARF846" s="10" t="e">
        <f>ARD846*1.4</f>
        <v>#N/A</v>
      </c>
      <c r="ARG846" s="10"/>
      <c r="ARH846" s="235"/>
      <c r="ARI846" s="175" t="s">
        <v>106</v>
      </c>
      <c r="ARJ846" s="75" t="s">
        <v>183</v>
      </c>
      <c r="ARL846" s="176"/>
      <c r="ARM846" s="176" t="e">
        <f>VLOOKUP(ARJ846,$A$879:$F$2731,6,FALSE)</f>
        <v>#N/A</v>
      </c>
      <c r="ARN846" s="175" t="s">
        <v>63</v>
      </c>
      <c r="ARO846" s="10" t="e">
        <f>ARM846*1.4</f>
        <v>#N/A</v>
      </c>
      <c r="ARP846" s="10"/>
      <c r="ARQ846" s="235"/>
      <c r="ARR846" s="175" t="s">
        <v>106</v>
      </c>
      <c r="ARS846" s="75" t="s">
        <v>183</v>
      </c>
      <c r="ARU846" s="176"/>
      <c r="ARV846" s="176" t="e">
        <f>VLOOKUP(ARS846,$A$879:$F$2731,6,FALSE)</f>
        <v>#N/A</v>
      </c>
      <c r="ARW846" s="175" t="s">
        <v>63</v>
      </c>
      <c r="ARX846" s="10" t="e">
        <f>ARV846*1.4</f>
        <v>#N/A</v>
      </c>
      <c r="ARY846" s="10"/>
      <c r="ARZ846" s="235"/>
      <c r="ASA846" s="175" t="s">
        <v>106</v>
      </c>
      <c r="ASB846" s="341" t="s">
        <v>454</v>
      </c>
      <c r="ASD846" s="176"/>
      <c r="ASE846" s="176">
        <f>VLOOKUP(ASB846,$A$879:$F$2731,6,FALSE)</f>
        <v>18</v>
      </c>
      <c r="ASF846" s="175" t="s">
        <v>63</v>
      </c>
      <c r="ASG846" s="10">
        <f>ASE846*1.4</f>
        <v>25.2</v>
      </c>
      <c r="ASH846" s="10"/>
      <c r="ASI846" s="235"/>
      <c r="ASJ846" s="175" t="s">
        <v>106</v>
      </c>
      <c r="ASK846" s="75" t="s">
        <v>183</v>
      </c>
      <c r="ASM846" s="176"/>
      <c r="ASN846" s="176" t="e">
        <f>VLOOKUP(ASK846,$A$879:$F$2731,6,FALSE)</f>
        <v>#N/A</v>
      </c>
      <c r="ASO846" s="175" t="s">
        <v>63</v>
      </c>
      <c r="ASP846" s="10" t="e">
        <f>ASN846*1.4</f>
        <v>#N/A</v>
      </c>
      <c r="ASQ846" s="10"/>
      <c r="ASR846" s="235"/>
      <c r="ASS846" s="175" t="s">
        <v>106</v>
      </c>
      <c r="AST846" s="341" t="s">
        <v>996</v>
      </c>
      <c r="ASV846" s="176"/>
      <c r="ASW846" s="176">
        <f>VLOOKUP(AST846,$A$879:$F$2731,6,FALSE)</f>
        <v>108</v>
      </c>
      <c r="ASX846" s="175" t="s">
        <v>63</v>
      </c>
      <c r="ASY846" s="10">
        <f>ASW846*1.4</f>
        <v>151.19999999999999</v>
      </c>
      <c r="ASZ846" s="10"/>
      <c r="ATA846" s="235"/>
      <c r="ATB846" s="175" t="s">
        <v>106</v>
      </c>
      <c r="ATC846" s="75" t="s">
        <v>183</v>
      </c>
      <c r="ATE846" s="176"/>
      <c r="ATF846" s="176" t="e">
        <f>VLOOKUP(ATC846,$A$879:$F$2731,6,FALSE)</f>
        <v>#N/A</v>
      </c>
      <c r="ATG846" s="175" t="s">
        <v>63</v>
      </c>
      <c r="ATH846" s="10" t="e">
        <f>ATF846*1.4</f>
        <v>#N/A</v>
      </c>
      <c r="ATI846" s="10"/>
      <c r="ATJ846" s="235"/>
      <c r="ATK846" s="175" t="s">
        <v>106</v>
      </c>
      <c r="ATL846" s="75" t="s">
        <v>183</v>
      </c>
      <c r="ATN846" s="176"/>
      <c r="ATO846" s="176" t="e">
        <f>VLOOKUP(ATL846,$A$879:$F$2731,6,FALSE)</f>
        <v>#N/A</v>
      </c>
      <c r="ATP846" s="175" t="s">
        <v>63</v>
      </c>
      <c r="ATQ846" s="10" t="e">
        <f>ATO846*1.4</f>
        <v>#N/A</v>
      </c>
      <c r="ATR846" s="10"/>
      <c r="ATS846" s="235"/>
      <c r="ATT846" s="175" t="s">
        <v>106</v>
      </c>
      <c r="ATU846" s="75" t="s">
        <v>183</v>
      </c>
      <c r="ATW846" s="176"/>
      <c r="ATX846" s="176" t="e">
        <f>VLOOKUP(ATU846,$A$879:$F$2731,6,FALSE)</f>
        <v>#N/A</v>
      </c>
      <c r="ATY846" s="175" t="s">
        <v>63</v>
      </c>
      <c r="ATZ846" s="10" t="e">
        <f>ATX846*1.4</f>
        <v>#N/A</v>
      </c>
      <c r="AUA846" s="10"/>
      <c r="AUB846" s="235"/>
      <c r="AUC846" s="175" t="s">
        <v>106</v>
      </c>
      <c r="AUD846" s="75" t="s">
        <v>183</v>
      </c>
      <c r="AUF846" s="176"/>
      <c r="AUG846" s="176" t="e">
        <f>VLOOKUP(AUD846,$A$879:$F$2731,6,FALSE)</f>
        <v>#N/A</v>
      </c>
      <c r="AUH846" s="175" t="s">
        <v>63</v>
      </c>
      <c r="AUI846" s="10" t="e">
        <f>AUG846*1.4</f>
        <v>#N/A</v>
      </c>
      <c r="AUJ846" s="10"/>
      <c r="AUK846" s="235"/>
      <c r="AUL846" s="175" t="s">
        <v>106</v>
      </c>
      <c r="AUM846" s="75" t="s">
        <v>183</v>
      </c>
      <c r="AUO846" s="176"/>
      <c r="AUP846" s="176" t="e">
        <f>VLOOKUP(AUM846,$A$879:$F$2731,6,FALSE)</f>
        <v>#N/A</v>
      </c>
      <c r="AUQ846" s="175" t="s">
        <v>63</v>
      </c>
      <c r="AUR846" s="10" t="e">
        <f>AUP846*1.4</f>
        <v>#N/A</v>
      </c>
      <c r="AUS846" s="10"/>
      <c r="AUT846" s="235"/>
      <c r="AUU846" s="175" t="s">
        <v>106</v>
      </c>
      <c r="AUV846" s="75" t="s">
        <v>183</v>
      </c>
      <c r="AUX846" s="176"/>
      <c r="AUY846" s="176" t="e">
        <f>VLOOKUP(AUV846,$A$879:$F$2731,6,FALSE)</f>
        <v>#N/A</v>
      </c>
      <c r="AUZ846" s="175" t="s">
        <v>63</v>
      </c>
      <c r="AVA846" s="10" t="e">
        <f>AUY846*1.4</f>
        <v>#N/A</v>
      </c>
      <c r="AVB846" s="10"/>
      <c r="AVC846" s="235"/>
      <c r="AVD846" s="175" t="s">
        <v>106</v>
      </c>
      <c r="AVE846" s="75" t="s">
        <v>183</v>
      </c>
      <c r="AVG846" s="176"/>
      <c r="AVH846" s="176" t="e">
        <f>VLOOKUP(AVE846,$A$879:$F$2731,6,FALSE)</f>
        <v>#N/A</v>
      </c>
      <c r="AVI846" s="175" t="s">
        <v>63</v>
      </c>
      <c r="AVJ846" s="10" t="e">
        <f>AVH846*1.4</f>
        <v>#N/A</v>
      </c>
      <c r="AVK846" s="10"/>
      <c r="AVL846" s="235"/>
      <c r="AVM846" s="175" t="s">
        <v>106</v>
      </c>
      <c r="AVN846" s="75" t="s">
        <v>183</v>
      </c>
      <c r="AVP846" s="176"/>
      <c r="AVQ846" s="176" t="e">
        <f>VLOOKUP(AVN846,$A$879:$F$2731,6,FALSE)</f>
        <v>#N/A</v>
      </c>
      <c r="AVR846" s="175" t="s">
        <v>63</v>
      </c>
      <c r="AVS846" s="10" t="e">
        <f>AVQ846*1.4</f>
        <v>#N/A</v>
      </c>
      <c r="AVT846" s="10"/>
      <c r="AVU846" s="235"/>
      <c r="AVV846" s="175" t="s">
        <v>106</v>
      </c>
      <c r="AVW846" s="75" t="s">
        <v>183</v>
      </c>
      <c r="AVY846" s="176"/>
      <c r="AVZ846" s="176" t="e">
        <f>VLOOKUP(AVW846,$A$879:$F$2731,6,FALSE)</f>
        <v>#N/A</v>
      </c>
      <c r="AWA846" s="175" t="s">
        <v>63</v>
      </c>
      <c r="AWB846" s="10" t="e">
        <f>AVZ846*1.4</f>
        <v>#N/A</v>
      </c>
      <c r="AWC846" s="10"/>
      <c r="AWD846" s="235"/>
      <c r="AWE846" s="175" t="s">
        <v>106</v>
      </c>
      <c r="AWF846" s="75" t="s">
        <v>183</v>
      </c>
      <c r="AWH846" s="176"/>
      <c r="AWI846" s="176" t="e">
        <f>VLOOKUP(AWF846,$A$879:$F$2731,6,FALSE)</f>
        <v>#N/A</v>
      </c>
      <c r="AWJ846" s="175" t="s">
        <v>63</v>
      </c>
      <c r="AWK846" s="10" t="e">
        <f>AWI846*1.4</f>
        <v>#N/A</v>
      </c>
      <c r="AWL846" s="10"/>
      <c r="AWM846" s="235"/>
      <c r="AWN846" s="175" t="s">
        <v>106</v>
      </c>
      <c r="AWO846" s="341" t="s">
        <v>469</v>
      </c>
      <c r="AWQ846" s="176"/>
      <c r="AWR846" s="176">
        <f>VLOOKUP(AWO846,$A$879:$F$2731,6,FALSE)</f>
        <v>7</v>
      </c>
      <c r="AWS846" s="175" t="s">
        <v>63</v>
      </c>
      <c r="AWT846" s="10">
        <f>AWR846*1.4</f>
        <v>9.7999999999999989</v>
      </c>
      <c r="AWU846" s="10"/>
      <c r="AWV846" s="235"/>
      <c r="AWW846" s="175" t="s">
        <v>106</v>
      </c>
      <c r="AWX846" s="341" t="s">
        <v>1695</v>
      </c>
      <c r="AWZ846" s="176"/>
      <c r="AXA846" s="176">
        <f>VLOOKUP(AWX846,$A$879:$F$2731,6,FALSE)</f>
        <v>0</v>
      </c>
      <c r="AXB846" s="175" t="s">
        <v>63</v>
      </c>
      <c r="AXC846" s="10">
        <f>AXA846*1.4</f>
        <v>0</v>
      </c>
      <c r="AXD846" s="10"/>
      <c r="AXE846" s="235"/>
      <c r="AXF846" s="175" t="s">
        <v>106</v>
      </c>
      <c r="AXG846" s="341" t="s">
        <v>726</v>
      </c>
      <c r="AXI846" s="176"/>
      <c r="AXJ846" s="176">
        <f>VLOOKUP(AXG846,$A$879:$F$2731,6,FALSE)</f>
        <v>138</v>
      </c>
      <c r="AXK846" s="175" t="s">
        <v>63</v>
      </c>
      <c r="AXL846" s="10">
        <f>AXJ846*1.4</f>
        <v>193.2</v>
      </c>
      <c r="AXM846" s="10"/>
      <c r="AXN846" s="235"/>
      <c r="AXO846" s="175" t="s">
        <v>106</v>
      </c>
      <c r="AXP846" s="341" t="s">
        <v>454</v>
      </c>
      <c r="AXR846" s="176"/>
      <c r="AXS846" s="176">
        <f>VLOOKUP(AXP846,$A$879:$F$2731,6,FALSE)</f>
        <v>18</v>
      </c>
      <c r="AXT846" s="175" t="s">
        <v>63</v>
      </c>
      <c r="AXU846" s="10">
        <f>AXS846*1.4</f>
        <v>25.2</v>
      </c>
      <c r="AXV846" s="10"/>
      <c r="AXW846" s="235"/>
      <c r="AXX846" s="175" t="s">
        <v>106</v>
      </c>
      <c r="AXY846" s="341" t="s">
        <v>1803</v>
      </c>
      <c r="AYA846" s="176"/>
      <c r="AYB846" s="176">
        <f>VLOOKUP(AXY846,$A$879:$F$2731,6,FALSE)</f>
        <v>88</v>
      </c>
      <c r="AYC846" s="175" t="s">
        <v>63</v>
      </c>
      <c r="AYD846" s="10">
        <f>AYB846*1.4</f>
        <v>123.19999999999999</v>
      </c>
      <c r="AYE846" s="10"/>
      <c r="AYF846" s="235"/>
      <c r="AYG846" s="175" t="s">
        <v>106</v>
      </c>
      <c r="AYH846" s="341" t="s">
        <v>562</v>
      </c>
      <c r="AYJ846" s="176"/>
      <c r="AYK846" s="176">
        <f>VLOOKUP(AYH846,$A$879:$F$2731,6,FALSE)</f>
        <v>28</v>
      </c>
      <c r="AYL846" s="175" t="s">
        <v>63</v>
      </c>
      <c r="AYM846" s="10">
        <f>AYK846*1.4</f>
        <v>39.199999999999996</v>
      </c>
      <c r="AYN846" s="10"/>
      <c r="AYO846" s="235"/>
      <c r="AYP846" s="175" t="s">
        <v>106</v>
      </c>
      <c r="AYQ846" s="341" t="s">
        <v>469</v>
      </c>
      <c r="AYS846" s="176"/>
      <c r="AYT846" s="176">
        <f>VLOOKUP(AYQ846,$A$879:$F$2731,6,FALSE)</f>
        <v>7</v>
      </c>
      <c r="AYU846" s="175" t="s">
        <v>63</v>
      </c>
      <c r="AYV846" s="10">
        <f>AYT846*1.4</f>
        <v>9.7999999999999989</v>
      </c>
      <c r="AYW846" s="10"/>
      <c r="AYX846" s="235"/>
      <c r="AYY846" s="175" t="s">
        <v>106</v>
      </c>
      <c r="AYZ846" s="341" t="s">
        <v>2123</v>
      </c>
      <c r="AZB846" s="176"/>
      <c r="AZC846" s="176">
        <f>VLOOKUP(AYZ846,$A$879:$F$2731,6,FALSE)</f>
        <v>266</v>
      </c>
      <c r="AZD846" s="175" t="s">
        <v>63</v>
      </c>
      <c r="AZE846" s="10">
        <f>AZC846*1.4</f>
        <v>372.4</v>
      </c>
      <c r="AZF846" s="10"/>
      <c r="AZG846" s="235"/>
      <c r="AZH846" s="175" t="s">
        <v>106</v>
      </c>
      <c r="AZI846" s="341" t="s">
        <v>2620</v>
      </c>
      <c r="AZK846" s="176"/>
      <c r="AZL846" s="176">
        <f>VLOOKUP(AZI846,$A$879:$F$2731,6,FALSE)</f>
        <v>210</v>
      </c>
      <c r="AZM846" s="175" t="s">
        <v>63</v>
      </c>
      <c r="AZN846" s="10">
        <f>AZL846*1.4</f>
        <v>294</v>
      </c>
      <c r="AZO846" s="10"/>
      <c r="AZP846" s="235"/>
      <c r="AZQ846" s="175" t="s">
        <v>106</v>
      </c>
      <c r="AZR846" s="341" t="s">
        <v>1723</v>
      </c>
      <c r="AZT846" s="176"/>
      <c r="AZU846" s="176">
        <f>VLOOKUP(AZR846,$A$879:$F$2731,6,FALSE)</f>
        <v>192</v>
      </c>
      <c r="AZV846" s="175" t="s">
        <v>63</v>
      </c>
      <c r="AZW846" s="10">
        <f>AZU846*1.4</f>
        <v>268.79999999999995</v>
      </c>
      <c r="AZX846" s="10"/>
      <c r="AZY846" s="235"/>
      <c r="AZZ846" s="175" t="s">
        <v>106</v>
      </c>
      <c r="BAA846" s="341" t="s">
        <v>1737</v>
      </c>
      <c r="BAC846" s="176"/>
      <c r="BAD846" s="176">
        <f>VLOOKUP(BAA846,$A$879:$F$2731,6,FALSE)</f>
        <v>36</v>
      </c>
      <c r="BAE846" s="175" t="s">
        <v>63</v>
      </c>
      <c r="BAF846" s="10">
        <f>BAD846*1.4</f>
        <v>50.4</v>
      </c>
      <c r="BAG846" s="10"/>
      <c r="BAH846" s="235"/>
      <c r="BAI846" s="175" t="s">
        <v>106</v>
      </c>
      <c r="BAJ846" s="398" t="s">
        <v>607</v>
      </c>
      <c r="BAL846" s="176"/>
      <c r="BAM846" s="176">
        <f>VLOOKUP(BAJ846,$A$879:$F$2731,6,FALSE)</f>
        <v>129</v>
      </c>
      <c r="BAN846" s="175" t="s">
        <v>63</v>
      </c>
      <c r="BAO846" s="10">
        <f>BAM846*1.4</f>
        <v>180.6</v>
      </c>
      <c r="BAP846" s="10"/>
      <c r="BAQ846" s="235"/>
      <c r="BAR846" s="175" t="s">
        <v>106</v>
      </c>
      <c r="BAS846" s="341" t="s">
        <v>450</v>
      </c>
      <c r="BAU846" s="176"/>
      <c r="BAV846" s="176">
        <f>VLOOKUP(BAS846,$A$879:$F$2731,6,FALSE)</f>
        <v>61</v>
      </c>
      <c r="BAW846" s="175" t="s">
        <v>63</v>
      </c>
      <c r="BAX846" s="10">
        <f>BAV846*1.4</f>
        <v>85.399999999999991</v>
      </c>
      <c r="BAY846" s="10"/>
      <c r="BAZ846" s="235"/>
      <c r="BBA846" s="175" t="s">
        <v>106</v>
      </c>
      <c r="BBB846" s="341" t="s">
        <v>492</v>
      </c>
      <c r="BBD846" s="176"/>
      <c r="BBE846" s="176">
        <f>VLOOKUP(BBB846,$A$879:$F$2731,6,FALSE)</f>
        <v>147</v>
      </c>
      <c r="BBF846" s="175" t="s">
        <v>63</v>
      </c>
      <c r="BBG846" s="10">
        <f>BBE846*1.4</f>
        <v>205.79999999999998</v>
      </c>
      <c r="BBH846" s="10"/>
      <c r="BBI846" s="235"/>
      <c r="BBJ846" s="175" t="s">
        <v>106</v>
      </c>
      <c r="BBK846" s="341" t="s">
        <v>2546</v>
      </c>
      <c r="BBM846" s="176"/>
      <c r="BBN846" s="176">
        <f>VLOOKUP(BBK846,$A$879:$F$2731,6,FALSE)</f>
        <v>211</v>
      </c>
      <c r="BBO846" s="175" t="s">
        <v>63</v>
      </c>
      <c r="BBP846" s="10">
        <f>BBN846*1.4</f>
        <v>295.39999999999998</v>
      </c>
      <c r="BBQ846" s="10"/>
      <c r="BBR846" s="235"/>
      <c r="BBS846" s="175" t="s">
        <v>106</v>
      </c>
      <c r="BBT846" s="347" t="s">
        <v>996</v>
      </c>
      <c r="BBV846" s="176"/>
      <c r="BBW846" s="176">
        <f>VLOOKUP(BBT846,$A$879:$F$2731,6,FALSE)</f>
        <v>108</v>
      </c>
      <c r="BBX846" s="175" t="s">
        <v>63</v>
      </c>
      <c r="BBY846" s="10">
        <f>BBW846*1.4</f>
        <v>151.19999999999999</v>
      </c>
      <c r="BBZ846" s="10"/>
      <c r="BCA846" s="235"/>
      <c r="BCB846" s="175" t="s">
        <v>106</v>
      </c>
      <c r="BCC846" s="341" t="s">
        <v>753</v>
      </c>
      <c r="BCE846" s="176"/>
      <c r="BCF846" s="176">
        <f>VLOOKUP(BCC846,$A$879:$F$2731,6,FALSE)</f>
        <v>47</v>
      </c>
      <c r="BCG846" s="175" t="s">
        <v>63</v>
      </c>
      <c r="BCH846" s="10">
        <f>BCF846*1.4</f>
        <v>65.8</v>
      </c>
      <c r="BCI846" s="10"/>
      <c r="BCJ846" s="235"/>
      <c r="BCK846" s="175" t="s">
        <v>106</v>
      </c>
      <c r="BCL846" s="341" t="s">
        <v>469</v>
      </c>
      <c r="BCN846" s="176"/>
      <c r="BCO846" s="176">
        <f>VLOOKUP(BCL846,$A$879:$F$2731,6,FALSE)</f>
        <v>7</v>
      </c>
      <c r="BCP846" s="175" t="s">
        <v>63</v>
      </c>
      <c r="BCQ846" s="10">
        <f>BCO846*1.4</f>
        <v>9.7999999999999989</v>
      </c>
      <c r="BCR846" s="10"/>
      <c r="BCS846" s="235"/>
      <c r="BCT846" s="175" t="s">
        <v>106</v>
      </c>
      <c r="BCU846" s="351" t="s">
        <v>469</v>
      </c>
      <c r="BCW846" s="176"/>
      <c r="BCX846" s="176">
        <f>VLOOKUP(BCU846,$A$879:$F$2731,6,FALSE)</f>
        <v>7</v>
      </c>
      <c r="BCY846" s="175" t="s">
        <v>63</v>
      </c>
      <c r="BCZ846" s="10">
        <f>BCX846*1.4</f>
        <v>9.7999999999999989</v>
      </c>
      <c r="BDA846" s="10"/>
      <c r="BDB846" s="235"/>
      <c r="BDC846" s="175" t="s">
        <v>106</v>
      </c>
      <c r="BDD846" s="347" t="s">
        <v>996</v>
      </c>
      <c r="BDF846" s="176"/>
      <c r="BDG846" s="176">
        <f>VLOOKUP(BDD846,$A$879:$F$2731,6,FALSE)</f>
        <v>108</v>
      </c>
      <c r="BDH846" s="175" t="s">
        <v>63</v>
      </c>
      <c r="BDI846" s="10">
        <f>BDG846*1.4</f>
        <v>151.19999999999999</v>
      </c>
      <c r="BDJ846" s="10"/>
      <c r="BDK846" s="235"/>
      <c r="BDL846" s="175" t="s">
        <v>106</v>
      </c>
      <c r="BDM846" s="341" t="s">
        <v>607</v>
      </c>
      <c r="BDO846" s="176"/>
      <c r="BDP846" s="176">
        <f>VLOOKUP(BDM846,$A$879:$F$2731,6,FALSE)</f>
        <v>129</v>
      </c>
      <c r="BDQ846" s="175" t="s">
        <v>63</v>
      </c>
      <c r="BDR846" s="10">
        <f>BDP846*1.4</f>
        <v>180.6</v>
      </c>
      <c r="BDS846" s="10"/>
      <c r="BDT846" s="235"/>
      <c r="BDU846" s="175" t="s">
        <v>106</v>
      </c>
      <c r="BDV846" s="341" t="s">
        <v>478</v>
      </c>
      <c r="BDX846" s="176"/>
      <c r="BDY846" s="176">
        <f>VLOOKUP(BDV846,$A$879:$F$2731,6,FALSE)</f>
        <v>226</v>
      </c>
      <c r="BDZ846" s="175" t="s">
        <v>63</v>
      </c>
      <c r="BEA846" s="10">
        <f>BDY846*1.4</f>
        <v>316.39999999999998</v>
      </c>
      <c r="BEB846" s="10"/>
      <c r="BEC846" s="235"/>
      <c r="BED846" s="175" t="s">
        <v>106</v>
      </c>
      <c r="BEE846" s="341" t="s">
        <v>996</v>
      </c>
      <c r="BEG846" s="176"/>
      <c r="BEH846" s="176">
        <f>VLOOKUP(BEE846,$A$879:$F$2731,6,FALSE)</f>
        <v>108</v>
      </c>
      <c r="BEI846" s="175" t="s">
        <v>63</v>
      </c>
      <c r="BEJ846" s="10">
        <f>BEH846*1.4</f>
        <v>151.19999999999999</v>
      </c>
      <c r="BEK846" s="10"/>
      <c r="BEL846" s="235"/>
      <c r="BEM846" s="175" t="s">
        <v>106</v>
      </c>
      <c r="BEN846" s="341" t="s">
        <v>472</v>
      </c>
      <c r="BEP846" s="176"/>
      <c r="BEQ846" s="176">
        <f>VLOOKUP(BEN846,$A$879:$F$2731,6,FALSE)</f>
        <v>50</v>
      </c>
      <c r="BER846" s="175" t="s">
        <v>63</v>
      </c>
      <c r="BES846" s="10">
        <f>BEQ846*1.4</f>
        <v>70</v>
      </c>
      <c r="BET846" s="10"/>
      <c r="BEU846" s="235"/>
      <c r="BEV846" s="175" t="s">
        <v>106</v>
      </c>
      <c r="BEW846" s="341" t="s">
        <v>443</v>
      </c>
      <c r="BEY846" s="176"/>
      <c r="BEZ846" s="176">
        <f>VLOOKUP(BEW846,$A$879:$F$2731,6,FALSE)</f>
        <v>95</v>
      </c>
      <c r="BFA846" s="175" t="s">
        <v>63</v>
      </c>
      <c r="BFB846" s="10">
        <f>BEZ846*1.4</f>
        <v>133</v>
      </c>
      <c r="BFC846" s="10"/>
      <c r="BFD846" s="235"/>
      <c r="BFE846" s="175" t="s">
        <v>106</v>
      </c>
      <c r="BFF846" s="341" t="s">
        <v>996</v>
      </c>
      <c r="BFH846" s="176"/>
      <c r="BFI846" s="176">
        <f>VLOOKUP(BFF846,$A$879:$F$2731,6,FALSE)</f>
        <v>108</v>
      </c>
      <c r="BFJ846" s="175" t="s">
        <v>63</v>
      </c>
      <c r="BFK846" s="10">
        <f>BFI846*1.4</f>
        <v>151.19999999999999</v>
      </c>
      <c r="BFL846" s="10"/>
      <c r="BFM846" s="235"/>
      <c r="BFN846" s="175" t="s">
        <v>106</v>
      </c>
      <c r="BFO846" s="341" t="s">
        <v>996</v>
      </c>
      <c r="BFQ846" s="176"/>
      <c r="BFR846" s="176">
        <f>VLOOKUP(BFO846,$A$879:$F$2731,6,FALSE)</f>
        <v>108</v>
      </c>
      <c r="BFS846" s="175" t="s">
        <v>63</v>
      </c>
      <c r="BFT846" s="10">
        <f>BFR846*1.4</f>
        <v>151.19999999999999</v>
      </c>
      <c r="BFU846" s="10"/>
      <c r="BFV846" s="235"/>
      <c r="BFW846" s="175" t="s">
        <v>106</v>
      </c>
      <c r="BFX846" s="351" t="s">
        <v>469</v>
      </c>
      <c r="BFZ846" s="176"/>
      <c r="BGA846" s="176">
        <f>VLOOKUP(BFX846,$A$879:$F$2731,6,FALSE)</f>
        <v>7</v>
      </c>
      <c r="BGB846" s="175" t="s">
        <v>63</v>
      </c>
      <c r="BGC846" s="10">
        <f>BGA846*1.4</f>
        <v>9.7999999999999989</v>
      </c>
      <c r="BGD846" s="10"/>
      <c r="BGE846" s="235"/>
      <c r="BGF846" s="175" t="s">
        <v>106</v>
      </c>
      <c r="BGG846" s="341" t="s">
        <v>607</v>
      </c>
      <c r="BGI846" s="176"/>
      <c r="BGJ846" s="176">
        <f>VLOOKUP(BGG846,$A$879:$F$2731,6,FALSE)</f>
        <v>129</v>
      </c>
      <c r="BGK846" s="175" t="s">
        <v>63</v>
      </c>
      <c r="BGL846" s="10">
        <f>BGJ846*1.4</f>
        <v>180.6</v>
      </c>
      <c r="BGM846" s="10"/>
      <c r="BGN846" s="235"/>
      <c r="BGO846" s="175" t="s">
        <v>106</v>
      </c>
      <c r="BGP846" s="351" t="s">
        <v>2546</v>
      </c>
      <c r="BGR846" s="176"/>
      <c r="BGS846" s="176">
        <f>VLOOKUP(BGP846,$A$879:$F$2731,6,FALSE)</f>
        <v>211</v>
      </c>
      <c r="BGT846" s="175" t="s">
        <v>63</v>
      </c>
      <c r="BGU846" s="10">
        <f>BGS846*1.4</f>
        <v>295.39999999999998</v>
      </c>
      <c r="BGV846" s="10"/>
      <c r="BGW846" s="235"/>
      <c r="BGX846" s="175" t="s">
        <v>106</v>
      </c>
      <c r="BGY846" s="341" t="s">
        <v>469</v>
      </c>
      <c r="BHA846" s="176"/>
      <c r="BHB846" s="176">
        <f>VLOOKUP(BGY846,$A$879:$F$2731,6,FALSE)</f>
        <v>7</v>
      </c>
      <c r="BHC846" s="175" t="s">
        <v>63</v>
      </c>
      <c r="BHD846" s="10">
        <f>BHB846*1.4</f>
        <v>9.7999999999999989</v>
      </c>
      <c r="BHE846" s="10"/>
    </row>
    <row r="847" spans="1:1565" s="14" customFormat="1" ht="15">
      <c r="A847" s="175" t="s">
        <v>107</v>
      </c>
      <c r="B847" s="343" t="s">
        <v>3312</v>
      </c>
      <c r="D847" s="176"/>
      <c r="E847" s="176">
        <f>VLOOKUP(B847,$A$879:$F$2731,6,FALSE)</f>
        <v>108</v>
      </c>
      <c r="F847" s="175" t="s">
        <v>65</v>
      </c>
      <c r="G847" s="10">
        <f>E847*1.3</f>
        <v>140.4</v>
      </c>
      <c r="H847" s="10"/>
      <c r="I847" s="229"/>
      <c r="J847" s="175" t="s">
        <v>107</v>
      </c>
      <c r="K847" s="341" t="s">
        <v>469</v>
      </c>
      <c r="M847" s="176"/>
      <c r="N847" s="176">
        <f>VLOOKUP(K847,$A$879:$F$2731,6,FALSE)</f>
        <v>7</v>
      </c>
      <c r="O847" s="175" t="s">
        <v>65</v>
      </c>
      <c r="P847" s="10">
        <f>N847*1.3</f>
        <v>9.1</v>
      </c>
      <c r="Q847" s="10"/>
      <c r="R847" s="229"/>
      <c r="S847" s="175" t="s">
        <v>107</v>
      </c>
      <c r="T847" s="341" t="s">
        <v>2620</v>
      </c>
      <c r="V847" s="176"/>
      <c r="W847" s="176">
        <f>VLOOKUP(T847,$A$879:$F$2731,6,FALSE)</f>
        <v>210</v>
      </c>
      <c r="X847" s="175" t="s">
        <v>65</v>
      </c>
      <c r="Y847" s="10">
        <f>W847*1.3</f>
        <v>273</v>
      </c>
      <c r="Z847" s="10"/>
      <c r="AA847" s="229"/>
      <c r="AB847" s="175" t="s">
        <v>107</v>
      </c>
      <c r="AC847" s="341" t="s">
        <v>1803</v>
      </c>
      <c r="AE847" s="176"/>
      <c r="AF847" s="176">
        <f>VLOOKUP(AC847,$A$879:$F$2731,6,FALSE)</f>
        <v>88</v>
      </c>
      <c r="AG847" s="175" t="s">
        <v>65</v>
      </c>
      <c r="AH847" s="10">
        <f>AF847*1.3</f>
        <v>114.4</v>
      </c>
      <c r="AI847" s="10"/>
      <c r="AJ847" s="229"/>
      <c r="AK847" s="175" t="s">
        <v>107</v>
      </c>
      <c r="AL847" s="341" t="s">
        <v>1737</v>
      </c>
      <c r="AN847" s="176"/>
      <c r="AO847" s="176">
        <f>VLOOKUP(AL847,$A$879:$F$2731,6,FALSE)</f>
        <v>36</v>
      </c>
      <c r="AP847" s="175" t="s">
        <v>65</v>
      </c>
      <c r="AQ847" s="10">
        <f>AO847*1.3</f>
        <v>46.800000000000004</v>
      </c>
      <c r="AR847" s="10"/>
      <c r="AS847" s="229"/>
      <c r="AT847" s="175" t="s">
        <v>107</v>
      </c>
      <c r="AU847" s="341" t="s">
        <v>3312</v>
      </c>
      <c r="AW847" s="176"/>
      <c r="AX847" s="176">
        <f>VLOOKUP(AU847,$A$879:$F$2731,6,FALSE)</f>
        <v>108</v>
      </c>
      <c r="AY847" s="175" t="s">
        <v>65</v>
      </c>
      <c r="AZ847" s="10">
        <f>AX847*1.3</f>
        <v>140.4</v>
      </c>
      <c r="BA847" s="10"/>
      <c r="BB847" s="229"/>
      <c r="BC847" s="175" t="s">
        <v>107</v>
      </c>
      <c r="BD847" s="341" t="s">
        <v>469</v>
      </c>
      <c r="BF847" s="176"/>
      <c r="BG847" s="176">
        <f>VLOOKUP(BD847,$A$879:$F$2731,6,FALSE)</f>
        <v>7</v>
      </c>
      <c r="BH847" s="175" t="s">
        <v>65</v>
      </c>
      <c r="BI847" s="10">
        <f>BG847*1.3</f>
        <v>9.1</v>
      </c>
      <c r="BJ847" s="10"/>
      <c r="BK847" s="229"/>
      <c r="BL847" s="175" t="s">
        <v>107</v>
      </c>
      <c r="BM847" s="341" t="s">
        <v>2151</v>
      </c>
      <c r="BO847" s="176"/>
      <c r="BP847" s="176">
        <f>VLOOKUP(BM847,$A$879:$F$2731,6,FALSE)</f>
        <v>54</v>
      </c>
      <c r="BQ847" s="175" t="s">
        <v>65</v>
      </c>
      <c r="BR847" s="10">
        <f>BP847*1.3</f>
        <v>70.2</v>
      </c>
      <c r="BS847" s="10"/>
      <c r="BT847" s="229"/>
      <c r="BU847" s="175" t="s">
        <v>107</v>
      </c>
      <c r="BV847" s="341" t="s">
        <v>726</v>
      </c>
      <c r="BX847" s="176"/>
      <c r="BY847" s="176">
        <f>VLOOKUP(BV847,$A$879:$F$2731,6,FALSE)</f>
        <v>138</v>
      </c>
      <c r="BZ847" s="175" t="s">
        <v>65</v>
      </c>
      <c r="CA847" s="10">
        <f>BY847*1.3</f>
        <v>179.4</v>
      </c>
      <c r="CB847" s="10"/>
      <c r="CC847" s="229"/>
      <c r="CD847" s="175" t="s">
        <v>107</v>
      </c>
      <c r="CE847" s="341" t="s">
        <v>3312</v>
      </c>
      <c r="CG847" s="176"/>
      <c r="CH847" s="176">
        <f>VLOOKUP(CE847,$A$879:$F$2731,6,FALSE)</f>
        <v>108</v>
      </c>
      <c r="CI847" s="175" t="s">
        <v>65</v>
      </c>
      <c r="CJ847" s="10">
        <f>CH847*1.3</f>
        <v>140.4</v>
      </c>
      <c r="CK847" s="10"/>
      <c r="CL847" s="229"/>
      <c r="CM847" s="175" t="s">
        <v>107</v>
      </c>
      <c r="CN847" s="341" t="s">
        <v>726</v>
      </c>
      <c r="CP847" s="176"/>
      <c r="CQ847" s="176">
        <f>VLOOKUP(CN847,$A$879:$F$2731,6,FALSE)</f>
        <v>138</v>
      </c>
      <c r="CR847" s="175" t="s">
        <v>65</v>
      </c>
      <c r="CS847" s="10">
        <f>CQ847*1.3</f>
        <v>179.4</v>
      </c>
      <c r="CT847" s="10"/>
      <c r="CU847" s="229"/>
      <c r="CV847" s="175" t="s">
        <v>107</v>
      </c>
      <c r="CW847" s="341" t="s">
        <v>996</v>
      </c>
      <c r="CY847" s="176"/>
      <c r="CZ847" s="176">
        <f>VLOOKUP(CW847,$A$879:$F$2731,6,FALSE)</f>
        <v>108</v>
      </c>
      <c r="DA847" s="175" t="s">
        <v>65</v>
      </c>
      <c r="DB847" s="10">
        <f>CZ847*1.3</f>
        <v>140.4</v>
      </c>
      <c r="DC847" s="10"/>
      <c r="DD847" s="229"/>
      <c r="DE847" s="175" t="s">
        <v>107</v>
      </c>
      <c r="DF847" s="341" t="s">
        <v>726</v>
      </c>
      <c r="DH847" s="176"/>
      <c r="DI847" s="176">
        <f>VLOOKUP(DF847,$A$879:$F$2731,6,FALSE)</f>
        <v>138</v>
      </c>
      <c r="DJ847" s="175" t="s">
        <v>65</v>
      </c>
      <c r="DK847" s="10">
        <f>DI847*1.3</f>
        <v>179.4</v>
      </c>
      <c r="DL847" s="10"/>
      <c r="DM847" s="229"/>
      <c r="DN847" s="175" t="s">
        <v>107</v>
      </c>
      <c r="DO847" s="341" t="s">
        <v>3312</v>
      </c>
      <c r="DQ847" s="176"/>
      <c r="DR847" s="176">
        <f>VLOOKUP(DO847,$A$879:$F$2731,6,FALSE)</f>
        <v>108</v>
      </c>
      <c r="DS847" s="175" t="s">
        <v>65</v>
      </c>
      <c r="DT847" s="10">
        <f>DR847*1.3</f>
        <v>140.4</v>
      </c>
      <c r="DU847" s="10"/>
      <c r="DV847" s="229"/>
      <c r="DW847" s="175" t="s">
        <v>107</v>
      </c>
      <c r="DX847" s="341" t="s">
        <v>3312</v>
      </c>
      <c r="DZ847" s="176"/>
      <c r="EA847" s="176">
        <f>VLOOKUP(DX847,$A$879:$F$2731,6,FALSE)</f>
        <v>108</v>
      </c>
      <c r="EB847" s="175" t="s">
        <v>65</v>
      </c>
      <c r="EC847" s="10">
        <f>EA847*1.3</f>
        <v>140.4</v>
      </c>
      <c r="ED847" s="10"/>
      <c r="EE847" s="229"/>
      <c r="EF847" s="175" t="s">
        <v>107</v>
      </c>
      <c r="EG847" s="341" t="s">
        <v>1394</v>
      </c>
      <c r="EI847" s="176"/>
      <c r="EJ847" s="176">
        <f>VLOOKUP(EG847,$A$879:$F$2731,6,FALSE)</f>
        <v>122</v>
      </c>
      <c r="EK847" s="175" t="s">
        <v>65</v>
      </c>
      <c r="EL847" s="10">
        <f>EJ847*1.3</f>
        <v>158.6</v>
      </c>
      <c r="EM847" s="10"/>
      <c r="EN847" s="229"/>
      <c r="EO847" s="175" t="s">
        <v>107</v>
      </c>
      <c r="EP847" s="341" t="s">
        <v>2620</v>
      </c>
      <c r="ER847" s="176"/>
      <c r="ES847" s="176">
        <f>VLOOKUP(EP847,$A$879:$F$2731,6,FALSE)</f>
        <v>210</v>
      </c>
      <c r="ET847" s="175" t="s">
        <v>65</v>
      </c>
      <c r="EU847" s="10">
        <f>ES847*1.3</f>
        <v>273</v>
      </c>
      <c r="EV847" s="10"/>
      <c r="EW847" s="229"/>
      <c r="EX847" s="175" t="s">
        <v>107</v>
      </c>
      <c r="EY847" s="341" t="s">
        <v>472</v>
      </c>
      <c r="FA847" s="176"/>
      <c r="FB847" s="176">
        <f>VLOOKUP(EY847,$A$879:$F$2731,6,FALSE)</f>
        <v>50</v>
      </c>
      <c r="FC847" s="175" t="s">
        <v>65</v>
      </c>
      <c r="FD847" s="10">
        <f>FB847*1.3</f>
        <v>65</v>
      </c>
      <c r="FE847" s="10"/>
      <c r="FF847" s="229"/>
      <c r="FG847" s="175" t="s">
        <v>107</v>
      </c>
      <c r="FH847" s="341" t="s">
        <v>1803</v>
      </c>
      <c r="FJ847" s="176"/>
      <c r="FK847" s="176">
        <f>VLOOKUP(FH847,$A$879:$F$2731,6,FALSE)</f>
        <v>88</v>
      </c>
      <c r="FL847" s="175" t="s">
        <v>65</v>
      </c>
      <c r="FM847" s="10">
        <f>FK847*1.3</f>
        <v>114.4</v>
      </c>
      <c r="FN847" s="10"/>
      <c r="FO847" s="229"/>
      <c r="FP847" s="175" t="s">
        <v>107</v>
      </c>
      <c r="FQ847" s="341" t="s">
        <v>3312</v>
      </c>
      <c r="FS847" s="176"/>
      <c r="FT847" s="176">
        <f>VLOOKUP(FQ847,$A$879:$F$2731,6,FALSE)</f>
        <v>108</v>
      </c>
      <c r="FU847" s="175" t="s">
        <v>65</v>
      </c>
      <c r="FV847" s="10">
        <f>FT847*1.3</f>
        <v>140.4</v>
      </c>
      <c r="FW847" s="10"/>
      <c r="FX847" s="229"/>
      <c r="FY847" s="175" t="s">
        <v>107</v>
      </c>
      <c r="FZ847" s="349" t="s">
        <v>183</v>
      </c>
      <c r="GB847" s="176"/>
      <c r="GC847" s="176" t="e">
        <f>VLOOKUP(FZ847,$A$879:$F$2731,6,FALSE)</f>
        <v>#N/A</v>
      </c>
      <c r="GD847" s="175" t="s">
        <v>65</v>
      </c>
      <c r="GE847" s="10" t="e">
        <f>GC847*1.3</f>
        <v>#N/A</v>
      </c>
      <c r="GF847" s="10"/>
      <c r="GG847" s="229"/>
      <c r="GH847" s="175" t="s">
        <v>107</v>
      </c>
      <c r="GI847" s="341" t="s">
        <v>472</v>
      </c>
      <c r="GK847" s="176"/>
      <c r="GL847" s="176">
        <f>VLOOKUP(GI847,$A$879:$F$2731,6,FALSE)</f>
        <v>50</v>
      </c>
      <c r="GM847" s="175" t="s">
        <v>65</v>
      </c>
      <c r="GN847" s="10">
        <f>GL847*1.3</f>
        <v>65</v>
      </c>
      <c r="GO847" s="10"/>
      <c r="GP847" s="229"/>
      <c r="GQ847" s="175" t="s">
        <v>107</v>
      </c>
      <c r="GR847" s="341" t="s">
        <v>472</v>
      </c>
      <c r="GT847" s="176"/>
      <c r="GU847" s="176">
        <f>VLOOKUP(GR847,$A$879:$F$2731,6,FALSE)</f>
        <v>50</v>
      </c>
      <c r="GV847" s="175" t="s">
        <v>65</v>
      </c>
      <c r="GW847" s="10">
        <f>GU847*1.3</f>
        <v>65</v>
      </c>
      <c r="GX847" s="10"/>
      <c r="GY847" s="229"/>
      <c r="GZ847" s="175" t="s">
        <v>107</v>
      </c>
      <c r="HA847" s="341" t="s">
        <v>607</v>
      </c>
      <c r="HC847" s="176"/>
      <c r="HD847" s="176">
        <f>VLOOKUP(HA847,$A$879:$F$2731,6,FALSE)</f>
        <v>129</v>
      </c>
      <c r="HE847" s="175" t="s">
        <v>65</v>
      </c>
      <c r="HF847" s="10">
        <f>HD847*1.3</f>
        <v>167.70000000000002</v>
      </c>
      <c r="HG847" s="10"/>
      <c r="HH847" s="229"/>
      <c r="HI847" s="175" t="s">
        <v>107</v>
      </c>
      <c r="HJ847" s="341" t="s">
        <v>1737</v>
      </c>
      <c r="HL847" s="176"/>
      <c r="HM847" s="176">
        <f>VLOOKUP(HJ847,$A$879:$F$2731,6,FALSE)</f>
        <v>36</v>
      </c>
      <c r="HN847" s="175" t="s">
        <v>65</v>
      </c>
      <c r="HO847" s="10">
        <f>HM847*1.3</f>
        <v>46.800000000000004</v>
      </c>
      <c r="HP847" s="10"/>
      <c r="HQ847" s="229"/>
      <c r="HR847" s="175" t="s">
        <v>107</v>
      </c>
      <c r="HS847" s="341" t="s">
        <v>472</v>
      </c>
      <c r="HU847" s="176"/>
      <c r="HV847" s="176">
        <f>VLOOKUP(HS847,$A$879:$F$2731,6,FALSE)</f>
        <v>50</v>
      </c>
      <c r="HW847" s="175" t="s">
        <v>65</v>
      </c>
      <c r="HX847" s="10">
        <f>HV847*1.3</f>
        <v>65</v>
      </c>
      <c r="HY847" s="10"/>
      <c r="HZ847" s="229"/>
      <c r="IA847" s="175" t="s">
        <v>107</v>
      </c>
      <c r="IB847" s="341" t="s">
        <v>2319</v>
      </c>
      <c r="ID847" s="176"/>
      <c r="IE847" s="176">
        <f>VLOOKUP(IB847,$A$879:$F$2731,6,FALSE)</f>
        <v>84</v>
      </c>
      <c r="IF847" s="175" t="s">
        <v>65</v>
      </c>
      <c r="IG847" s="10">
        <f>IE847*1.3</f>
        <v>109.2</v>
      </c>
      <c r="IH847" s="10"/>
      <c r="II847" s="229"/>
      <c r="IJ847" s="175" t="s">
        <v>107</v>
      </c>
      <c r="IK847" s="341" t="s">
        <v>478</v>
      </c>
      <c r="IM847" s="176"/>
      <c r="IN847" s="176">
        <f>VLOOKUP(IK847,$A$879:$F$2731,6,FALSE)</f>
        <v>226</v>
      </c>
      <c r="IO847" s="175" t="s">
        <v>65</v>
      </c>
      <c r="IP847" s="10">
        <f>IN847*1.3</f>
        <v>293.8</v>
      </c>
      <c r="IQ847" s="10"/>
      <c r="IR847" s="229"/>
      <c r="IS847" s="175" t="s">
        <v>107</v>
      </c>
      <c r="IT847" s="341" t="s">
        <v>1803</v>
      </c>
      <c r="IV847" s="176"/>
      <c r="IW847" s="176">
        <f>VLOOKUP(IT847,$A$879:$F$2731,6,FALSE)</f>
        <v>88</v>
      </c>
      <c r="IX847" s="175" t="s">
        <v>65</v>
      </c>
      <c r="IY847" s="10">
        <f>IW847*1.3</f>
        <v>114.4</v>
      </c>
      <c r="IZ847" s="10"/>
      <c r="JA847" s="229"/>
      <c r="JB847" s="175" t="s">
        <v>107</v>
      </c>
      <c r="JC847" s="341" t="s">
        <v>1737</v>
      </c>
      <c r="JE847" s="176"/>
      <c r="JF847" s="176">
        <f>VLOOKUP(JC847,$A$879:$F$2731,6,FALSE)</f>
        <v>36</v>
      </c>
      <c r="JG847" s="175" t="s">
        <v>65</v>
      </c>
      <c r="JH847" s="10">
        <f>JF847*1.3</f>
        <v>46.800000000000004</v>
      </c>
      <c r="JI847" s="10"/>
      <c r="JJ847" s="229"/>
      <c r="JK847" s="175" t="s">
        <v>107</v>
      </c>
      <c r="JL847" s="341" t="s">
        <v>1803</v>
      </c>
      <c r="JN847" s="176"/>
      <c r="JO847" s="176">
        <f>VLOOKUP(JL847,$A$879:$F$2731,6,FALSE)</f>
        <v>88</v>
      </c>
      <c r="JP847" s="175" t="s">
        <v>65</v>
      </c>
      <c r="JQ847" s="10">
        <f>JO847*1.3</f>
        <v>114.4</v>
      </c>
      <c r="JR847" s="10"/>
      <c r="JS847" s="229"/>
      <c r="JT847" s="175" t="s">
        <v>107</v>
      </c>
      <c r="JU847" s="341" t="s">
        <v>1721</v>
      </c>
      <c r="JW847" s="176"/>
      <c r="JX847" s="176">
        <f>VLOOKUP(JU847,$A$879:$F$2731,6,FALSE)</f>
        <v>195</v>
      </c>
      <c r="JY847" s="175" t="s">
        <v>65</v>
      </c>
      <c r="JZ847" s="10">
        <f>JX847*1.3</f>
        <v>253.5</v>
      </c>
      <c r="KA847" s="10"/>
      <c r="KB847" s="229"/>
      <c r="KC847" s="175" t="s">
        <v>107</v>
      </c>
      <c r="KD847" s="349" t="s">
        <v>183</v>
      </c>
      <c r="KF847" s="176"/>
      <c r="KG847" s="176" t="e">
        <f>VLOOKUP(KD847,$A$879:$F$2731,6,FALSE)</f>
        <v>#N/A</v>
      </c>
      <c r="KH847" s="175" t="s">
        <v>65</v>
      </c>
      <c r="KI847" s="10" t="e">
        <f>KG847*1.3</f>
        <v>#N/A</v>
      </c>
      <c r="KJ847" s="10"/>
      <c r="KK847" s="229"/>
      <c r="KL847" s="175" t="s">
        <v>107</v>
      </c>
      <c r="KM847" s="341" t="s">
        <v>3116</v>
      </c>
      <c r="KO847" s="176"/>
      <c r="KP847" s="176">
        <f>VLOOKUP(KM847,$A$879:$F$2731,6,FALSE)</f>
        <v>20</v>
      </c>
      <c r="KQ847" s="175" t="s">
        <v>65</v>
      </c>
      <c r="KR847" s="10">
        <f>KP847*1.3</f>
        <v>26</v>
      </c>
      <c r="KS847" s="10"/>
      <c r="KT847" s="229"/>
      <c r="KU847" s="175" t="s">
        <v>107</v>
      </c>
      <c r="KV847" s="341" t="s">
        <v>454</v>
      </c>
      <c r="KX847" s="176"/>
      <c r="KY847" s="176">
        <f>VLOOKUP(KV847,$A$879:$F$2731,6,FALSE)</f>
        <v>18</v>
      </c>
      <c r="KZ847" s="175" t="s">
        <v>65</v>
      </c>
      <c r="LA847" s="10">
        <f>KY847*1.3</f>
        <v>23.400000000000002</v>
      </c>
      <c r="LB847" s="10"/>
      <c r="LC847" s="229"/>
      <c r="LD847" s="175" t="s">
        <v>107</v>
      </c>
      <c r="LE847" s="349" t="s">
        <v>183</v>
      </c>
      <c r="LG847" s="176"/>
      <c r="LH847" s="176" t="e">
        <f>VLOOKUP(LE847,$A$879:$F$2731,6,FALSE)</f>
        <v>#N/A</v>
      </c>
      <c r="LI847" s="175" t="s">
        <v>65</v>
      </c>
      <c r="LJ847" s="10" t="e">
        <f>LH847*1.3</f>
        <v>#N/A</v>
      </c>
      <c r="LK847" s="10"/>
      <c r="LL847" s="229"/>
      <c r="LM847" s="175" t="s">
        <v>107</v>
      </c>
      <c r="LN847" s="341" t="s">
        <v>472</v>
      </c>
      <c r="LP847" s="176"/>
      <c r="LQ847" s="176">
        <f>VLOOKUP(LN847,$A$879:$F$2731,6,FALSE)</f>
        <v>50</v>
      </c>
      <c r="LR847" s="175" t="s">
        <v>65</v>
      </c>
      <c r="LS847" s="10">
        <f>LQ847*1.3</f>
        <v>65</v>
      </c>
      <c r="LT847" s="10"/>
      <c r="LU847" s="229"/>
      <c r="LV847" s="175" t="s">
        <v>107</v>
      </c>
      <c r="LW847" s="341" t="s">
        <v>3456</v>
      </c>
      <c r="LY847" s="176"/>
      <c r="LZ847" s="176">
        <f>VLOOKUP(LW847,$A$879:$F$2731,6,FALSE)</f>
        <v>34</v>
      </c>
      <c r="MA847" s="175" t="s">
        <v>65</v>
      </c>
      <c r="MB847" s="10">
        <f>LZ847*1.3</f>
        <v>44.2</v>
      </c>
      <c r="MC847" s="10"/>
      <c r="MD847" s="229"/>
      <c r="ME847" s="175" t="s">
        <v>107</v>
      </c>
      <c r="MF847" s="341" t="s">
        <v>1798</v>
      </c>
      <c r="MH847" s="176"/>
      <c r="MI847" s="176">
        <f>VLOOKUP(MF847,$A$879:$F$2731,6,FALSE)</f>
        <v>142</v>
      </c>
      <c r="MJ847" s="175" t="s">
        <v>65</v>
      </c>
      <c r="MK847" s="10">
        <f>MI847*1.3</f>
        <v>184.6</v>
      </c>
      <c r="ML847" s="10"/>
      <c r="MM847" s="229"/>
      <c r="MN847" s="175" t="s">
        <v>107</v>
      </c>
      <c r="MO847" s="349" t="s">
        <v>183</v>
      </c>
      <c r="MQ847" s="176"/>
      <c r="MR847" s="176" t="e">
        <f>VLOOKUP(MO847,$A$879:$F$2731,6,FALSE)</f>
        <v>#N/A</v>
      </c>
      <c r="MS847" s="175" t="s">
        <v>65</v>
      </c>
      <c r="MT847" s="10" t="e">
        <f>MR847*1.3</f>
        <v>#N/A</v>
      </c>
      <c r="MU847" s="10"/>
      <c r="MV847" s="229"/>
      <c r="MW847" s="175" t="s">
        <v>107</v>
      </c>
      <c r="MX847" s="341" t="s">
        <v>1803</v>
      </c>
      <c r="MZ847" s="176"/>
      <c r="NA847" s="176">
        <f>VLOOKUP(MX847,$A$879:$F$2731,6,FALSE)</f>
        <v>88</v>
      </c>
      <c r="NB847" s="175" t="s">
        <v>65</v>
      </c>
      <c r="NC847" s="10">
        <f>NA847*1.3</f>
        <v>114.4</v>
      </c>
      <c r="ND847" s="10"/>
      <c r="NE847" s="229"/>
      <c r="NF847" s="175" t="s">
        <v>107</v>
      </c>
      <c r="NG847" s="341" t="s">
        <v>726</v>
      </c>
      <c r="NI847" s="176"/>
      <c r="NJ847" s="176">
        <f>VLOOKUP(NG847,$A$879:$F$2731,6,FALSE)</f>
        <v>138</v>
      </c>
      <c r="NK847" s="175" t="s">
        <v>65</v>
      </c>
      <c r="NL847" s="10">
        <f>NJ847*1.3</f>
        <v>179.4</v>
      </c>
      <c r="NM847" s="10"/>
      <c r="NN847" s="229"/>
      <c r="NO847" s="175" t="s">
        <v>107</v>
      </c>
      <c r="NP847" s="341" t="s">
        <v>472</v>
      </c>
      <c r="NR847" s="176"/>
      <c r="NS847" s="176">
        <f>VLOOKUP(NP847,$A$879:$F$2731,6,FALSE)</f>
        <v>50</v>
      </c>
      <c r="NT847" s="175" t="s">
        <v>65</v>
      </c>
      <c r="NU847" s="10">
        <f>NS847*1.3</f>
        <v>65</v>
      </c>
      <c r="NV847" s="10"/>
      <c r="NW847" s="229"/>
      <c r="NX847" s="175" t="s">
        <v>107</v>
      </c>
      <c r="NY847" s="341" t="s">
        <v>1803</v>
      </c>
      <c r="OA847" s="176"/>
      <c r="OB847" s="176">
        <f>VLOOKUP(NY847,$A$879:$F$2731,6,FALSE)</f>
        <v>88</v>
      </c>
      <c r="OC847" s="175" t="s">
        <v>65</v>
      </c>
      <c r="OD847" s="10">
        <f>OB847*1.3</f>
        <v>114.4</v>
      </c>
      <c r="OE847" s="10"/>
      <c r="OF847" s="229"/>
      <c r="OG847" s="175" t="s">
        <v>107</v>
      </c>
      <c r="OH847" s="341" t="s">
        <v>2123</v>
      </c>
      <c r="OJ847" s="176"/>
      <c r="OK847" s="176">
        <f>VLOOKUP(OH847,$A$879:$F$2731,6,FALSE)</f>
        <v>266</v>
      </c>
      <c r="OL847" s="175" t="s">
        <v>65</v>
      </c>
      <c r="OM847" s="10">
        <f>OK847*1.3</f>
        <v>345.8</v>
      </c>
      <c r="ON847" s="10"/>
      <c r="OO847" s="229"/>
      <c r="OP847" s="175" t="s">
        <v>107</v>
      </c>
      <c r="OQ847" s="341" t="s">
        <v>2063</v>
      </c>
      <c r="OS847" s="176"/>
      <c r="OT847" s="176">
        <f>VLOOKUP(OQ847,$A$879:$F$2731,6,FALSE)</f>
        <v>88</v>
      </c>
      <c r="OU847" s="175" t="s">
        <v>65</v>
      </c>
      <c r="OV847" s="10">
        <f>OT847*1.3</f>
        <v>114.4</v>
      </c>
      <c r="OW847" s="10"/>
      <c r="OX847" s="229"/>
      <c r="OY847" s="175" t="s">
        <v>107</v>
      </c>
      <c r="OZ847" s="351" t="s">
        <v>454</v>
      </c>
      <c r="PB847" s="176"/>
      <c r="PC847" s="176">
        <f>VLOOKUP(OZ847,$A$879:$F$2731,6,FALSE)</f>
        <v>18</v>
      </c>
      <c r="PD847" s="175" t="s">
        <v>65</v>
      </c>
      <c r="PE847" s="10">
        <f>PC847*1.3</f>
        <v>23.400000000000002</v>
      </c>
      <c r="PF847" s="10"/>
      <c r="PG847" s="229"/>
      <c r="PH847" s="175" t="s">
        <v>107</v>
      </c>
      <c r="PI847" s="341" t="s">
        <v>1726</v>
      </c>
      <c r="PK847" s="176"/>
      <c r="PL847" s="176">
        <f>VLOOKUP(PI847,$A$879:$F$2731,6,FALSE)</f>
        <v>34</v>
      </c>
      <c r="PM847" s="175" t="s">
        <v>65</v>
      </c>
      <c r="PN847" s="10">
        <f>PL847*1.3</f>
        <v>44.2</v>
      </c>
      <c r="PO847" s="10"/>
      <c r="PP847" s="229"/>
      <c r="PQ847" s="175" t="s">
        <v>107</v>
      </c>
      <c r="PR847" s="341" t="s">
        <v>736</v>
      </c>
      <c r="PT847" s="176"/>
      <c r="PU847" s="176">
        <f>VLOOKUP(PR847,$A$879:$F$2731,6,FALSE)</f>
        <v>48</v>
      </c>
      <c r="PV847" s="175" t="s">
        <v>65</v>
      </c>
      <c r="PW847" s="10">
        <f>PU847*1.3</f>
        <v>62.400000000000006</v>
      </c>
      <c r="PX847" s="10"/>
      <c r="PY847" s="229"/>
      <c r="PZ847" s="175" t="s">
        <v>107</v>
      </c>
      <c r="QA847" s="343" t="s">
        <v>469</v>
      </c>
      <c r="QC847" s="176"/>
      <c r="QD847" s="176">
        <f>VLOOKUP(QA847,$A$879:$F$2731,6,FALSE)</f>
        <v>7</v>
      </c>
      <c r="QE847" s="175" t="s">
        <v>65</v>
      </c>
      <c r="QF847" s="10">
        <f>QD847*1.3</f>
        <v>9.1</v>
      </c>
      <c r="QG847" s="10"/>
      <c r="QH847" s="229"/>
      <c r="QI847" s="175" t="s">
        <v>107</v>
      </c>
      <c r="QJ847" s="349" t="s">
        <v>183</v>
      </c>
      <c r="QL847" s="176"/>
      <c r="QM847" s="176" t="e">
        <f>VLOOKUP(QJ847,$A$879:$F$2731,6,FALSE)</f>
        <v>#N/A</v>
      </c>
      <c r="QN847" s="175" t="s">
        <v>65</v>
      </c>
      <c r="QO847" s="10" t="e">
        <f>QM847*1.3</f>
        <v>#N/A</v>
      </c>
      <c r="QP847" s="10"/>
      <c r="QQ847" s="229"/>
      <c r="QR847" s="175" t="s">
        <v>107</v>
      </c>
      <c r="QS847" s="341" t="s">
        <v>450</v>
      </c>
      <c r="QU847" s="176"/>
      <c r="QV847" s="176">
        <f>VLOOKUP(QS847,$A$879:$F$2731,6,FALSE)</f>
        <v>61</v>
      </c>
      <c r="QW847" s="175" t="s">
        <v>65</v>
      </c>
      <c r="QX847" s="10">
        <f>QV847*1.3</f>
        <v>79.3</v>
      </c>
      <c r="QY847" s="10"/>
      <c r="QZ847" s="229"/>
      <c r="RA847" s="175" t="s">
        <v>107</v>
      </c>
      <c r="RB847" s="341" t="s">
        <v>492</v>
      </c>
      <c r="RD847" s="176"/>
      <c r="RE847" s="176">
        <f>VLOOKUP(RB847,$A$879:$F$2731,6,FALSE)</f>
        <v>147</v>
      </c>
      <c r="RF847" s="175" t="s">
        <v>65</v>
      </c>
      <c r="RG847" s="10">
        <f>RE847*1.3</f>
        <v>191.1</v>
      </c>
      <c r="RH847" s="10"/>
      <c r="RI847" s="229"/>
      <c r="RJ847" s="175" t="s">
        <v>107</v>
      </c>
      <c r="RK847" s="341" t="s">
        <v>1726</v>
      </c>
      <c r="RM847" s="176"/>
      <c r="RN847" s="176">
        <f>VLOOKUP(RK847,$A$879:$F$2731,6,FALSE)</f>
        <v>34</v>
      </c>
      <c r="RO847" s="175" t="s">
        <v>65</v>
      </c>
      <c r="RP847" s="10">
        <f>RN847*1.3</f>
        <v>44.2</v>
      </c>
      <c r="RQ847" s="10"/>
      <c r="RR847" s="229"/>
      <c r="RS847" s="175" t="s">
        <v>107</v>
      </c>
      <c r="RT847" s="349" t="s">
        <v>183</v>
      </c>
      <c r="RV847" s="176"/>
      <c r="RW847" s="176" t="e">
        <f>VLOOKUP(RT847,$A$879:$F$2731,6,FALSE)</f>
        <v>#N/A</v>
      </c>
      <c r="RX847" s="175" t="s">
        <v>65</v>
      </c>
      <c r="RY847" s="10" t="e">
        <f>RW847*1.3</f>
        <v>#N/A</v>
      </c>
      <c r="RZ847" s="10"/>
      <c r="SA847" s="235"/>
      <c r="SB847" s="175" t="s">
        <v>107</v>
      </c>
      <c r="SC847" s="341" t="s">
        <v>607</v>
      </c>
      <c r="SE847" s="176"/>
      <c r="SF847" s="176">
        <f>VLOOKUP(SC847,$A$879:$F$2731,6,FALSE)</f>
        <v>129</v>
      </c>
      <c r="SG847" s="175" t="s">
        <v>65</v>
      </c>
      <c r="SH847" s="10">
        <f>SF847*1.3</f>
        <v>167.70000000000002</v>
      </c>
      <c r="SI847" s="10"/>
      <c r="SJ847" s="235"/>
      <c r="SK847" s="175" t="s">
        <v>107</v>
      </c>
      <c r="SL847" s="341" t="s">
        <v>469</v>
      </c>
      <c r="SN847" s="176"/>
      <c r="SO847" s="176">
        <f>VLOOKUP(SL847,$A$879:$F$2731,6,FALSE)</f>
        <v>7</v>
      </c>
      <c r="SP847" s="175" t="s">
        <v>65</v>
      </c>
      <c r="SQ847" s="10">
        <f>SO847*1.3</f>
        <v>9.1</v>
      </c>
      <c r="SR847" s="10"/>
      <c r="SS847" s="235"/>
      <c r="ST847" s="175" t="s">
        <v>107</v>
      </c>
      <c r="SU847" s="341" t="s">
        <v>3312</v>
      </c>
      <c r="SW847" s="176"/>
      <c r="SX847" s="176">
        <f>VLOOKUP(SU847,$A$879:$F$2731,6,FALSE)</f>
        <v>108</v>
      </c>
      <c r="SY847" s="175" t="s">
        <v>65</v>
      </c>
      <c r="SZ847" s="10">
        <f>SX847*1.3</f>
        <v>140.4</v>
      </c>
      <c r="TA847" s="10"/>
      <c r="TB847" s="235"/>
      <c r="TC847" s="175" t="s">
        <v>107</v>
      </c>
      <c r="TD847" s="349" t="s">
        <v>183</v>
      </c>
      <c r="TF847" s="176"/>
      <c r="TG847" s="176" t="e">
        <f>VLOOKUP(TD847,$A$879:$F$2731,6,FALSE)</f>
        <v>#N/A</v>
      </c>
      <c r="TH847" s="175" t="s">
        <v>65</v>
      </c>
      <c r="TI847" s="10" t="e">
        <f>TG847*1.3</f>
        <v>#N/A</v>
      </c>
      <c r="TK847" s="235"/>
      <c r="TL847" s="175" t="s">
        <v>107</v>
      </c>
      <c r="TM847" s="341" t="s">
        <v>1394</v>
      </c>
      <c r="TO847" s="176"/>
      <c r="TP847" s="176">
        <f>VLOOKUP(TM847,$A$879:$F$2731,6,FALSE)</f>
        <v>122</v>
      </c>
      <c r="TQ847" s="175" t="s">
        <v>65</v>
      </c>
      <c r="TR847" s="10">
        <f>TP847*1.3</f>
        <v>158.6</v>
      </c>
      <c r="TS847" s="10"/>
      <c r="TT847" s="235"/>
      <c r="TU847" s="175" t="s">
        <v>107</v>
      </c>
      <c r="TV847" s="341" t="s">
        <v>3224</v>
      </c>
      <c r="TX847" s="176"/>
      <c r="TY847" s="176">
        <f>VLOOKUP(TV847,$A$879:$F$2731,6,FALSE)</f>
        <v>40</v>
      </c>
      <c r="TZ847" s="175" t="s">
        <v>65</v>
      </c>
      <c r="UA847" s="10">
        <f>TY847*1.3</f>
        <v>52</v>
      </c>
      <c r="UB847" s="10"/>
      <c r="UC847" s="235"/>
      <c r="UD847" s="175" t="s">
        <v>107</v>
      </c>
      <c r="UE847" s="341" t="s">
        <v>2063</v>
      </c>
      <c r="UG847" s="176"/>
      <c r="UH847" s="176">
        <f>VLOOKUP(UE847,$A$879:$F$2731,6,FALSE)</f>
        <v>88</v>
      </c>
      <c r="UI847" s="175" t="s">
        <v>65</v>
      </c>
      <c r="UJ847" s="10">
        <f>UH847*1.3</f>
        <v>114.4</v>
      </c>
      <c r="UK847" s="10"/>
      <c r="UL847" s="235"/>
      <c r="UM847" s="175" t="s">
        <v>107</v>
      </c>
      <c r="UN847" s="349" t="s">
        <v>183</v>
      </c>
      <c r="UP847" s="176"/>
      <c r="UQ847" s="176" t="e">
        <f>VLOOKUP(UN847,$A$879:$F$2731,6,FALSE)</f>
        <v>#N/A</v>
      </c>
      <c r="UR847" s="175" t="s">
        <v>65</v>
      </c>
      <c r="US847" s="10" t="e">
        <f>UQ847*1.3</f>
        <v>#N/A</v>
      </c>
      <c r="UT847" s="10"/>
      <c r="UU847" s="235"/>
      <c r="UV847" s="175" t="s">
        <v>107</v>
      </c>
      <c r="UW847" s="341" t="s">
        <v>530</v>
      </c>
      <c r="UY847" s="176"/>
      <c r="UZ847" s="176">
        <f>VLOOKUP(UW847,$A$879:$F$2731,6,FALSE)</f>
        <v>7</v>
      </c>
      <c r="VA847" s="175" t="s">
        <v>65</v>
      </c>
      <c r="VB847" s="10">
        <f>UZ847*1.3</f>
        <v>9.1</v>
      </c>
      <c r="VC847" s="10"/>
      <c r="VD847" s="235"/>
      <c r="VE847" s="175" t="s">
        <v>107</v>
      </c>
      <c r="VF847" s="349" t="s">
        <v>183</v>
      </c>
      <c r="VH847" s="176"/>
      <c r="VI847" s="176" t="e">
        <f>VLOOKUP(VF847,$A$879:$F$2731,6,FALSE)</f>
        <v>#N/A</v>
      </c>
      <c r="VJ847" s="175" t="s">
        <v>65</v>
      </c>
      <c r="VK847" s="10" t="e">
        <f>VI847*1.3</f>
        <v>#N/A</v>
      </c>
      <c r="VL847" s="10"/>
      <c r="VM847" s="235"/>
      <c r="VN847" s="175" t="s">
        <v>107</v>
      </c>
      <c r="VO847" s="341" t="s">
        <v>2158</v>
      </c>
      <c r="VQ847" s="176"/>
      <c r="VR847" s="176">
        <f>VLOOKUP(VO847,$A$879:$F$2731,6,FALSE)</f>
        <v>33</v>
      </c>
      <c r="VS847" s="175" t="s">
        <v>65</v>
      </c>
      <c r="VT847" s="10">
        <f>VR847*1.3</f>
        <v>42.9</v>
      </c>
      <c r="VU847" s="10"/>
      <c r="VV847" s="235"/>
      <c r="VW847" s="175" t="s">
        <v>107</v>
      </c>
      <c r="VX847" s="349" t="s">
        <v>183</v>
      </c>
      <c r="VZ847" s="176"/>
      <c r="WA847" s="176" t="e">
        <f>VLOOKUP(VX847,$A$879:$F$2731,6,FALSE)</f>
        <v>#N/A</v>
      </c>
      <c r="WB847" s="175" t="s">
        <v>65</v>
      </c>
      <c r="WC847" s="10" t="e">
        <f>WA847*1.3</f>
        <v>#N/A</v>
      </c>
      <c r="WE847" s="235"/>
      <c r="WF847" s="175" t="s">
        <v>107</v>
      </c>
      <c r="WG847" s="341" t="s">
        <v>1726</v>
      </c>
      <c r="WI847" s="176"/>
      <c r="WJ847" s="176">
        <f>VLOOKUP(WG847,$A$879:$F$2731,6,FALSE)</f>
        <v>34</v>
      </c>
      <c r="WK847" s="175" t="s">
        <v>65</v>
      </c>
      <c r="WL847" s="10">
        <f>WJ847*1.3</f>
        <v>44.2</v>
      </c>
      <c r="WN847" s="235"/>
      <c r="WO847" s="175" t="s">
        <v>107</v>
      </c>
      <c r="WP847" s="341" t="s">
        <v>726</v>
      </c>
      <c r="WQ847" s="176"/>
      <c r="WR847" s="176"/>
      <c r="WS847" s="176">
        <f>VLOOKUP(WP847,$A$879:$F$2731,6,FALSE)</f>
        <v>138</v>
      </c>
      <c r="WT847" s="175" t="s">
        <v>65</v>
      </c>
      <c r="WU847" s="10">
        <f>WS847*1.3</f>
        <v>179.4</v>
      </c>
      <c r="WV847" s="10"/>
      <c r="WW847" s="235"/>
      <c r="WX847" s="175" t="s">
        <v>107</v>
      </c>
      <c r="WY847" s="341" t="s">
        <v>562</v>
      </c>
      <c r="XA847" s="176"/>
      <c r="XB847" s="176">
        <f>VLOOKUP(WY847,$A$879:$F$2731,6,FALSE)</f>
        <v>28</v>
      </c>
      <c r="XC847" s="175" t="s">
        <v>65</v>
      </c>
      <c r="XD847" s="10">
        <f>XB847*1.3</f>
        <v>36.4</v>
      </c>
      <c r="XF847" s="235"/>
      <c r="XG847" s="175" t="s">
        <v>107</v>
      </c>
      <c r="XH847" s="351" t="s">
        <v>2620</v>
      </c>
      <c r="XJ847" s="176"/>
      <c r="XK847" s="176">
        <f>VLOOKUP(XH847,$A$879:$F$2731,6,FALSE)</f>
        <v>210</v>
      </c>
      <c r="XL847" s="175" t="s">
        <v>65</v>
      </c>
      <c r="XM847" s="10">
        <f>XK847*1.3</f>
        <v>273</v>
      </c>
      <c r="XO847" s="235"/>
      <c r="XP847" s="175" t="s">
        <v>107</v>
      </c>
      <c r="XQ847" s="341" t="s">
        <v>2103</v>
      </c>
      <c r="XS847" s="176"/>
      <c r="XT847" s="176">
        <f>VLOOKUP(XQ847,$A$879:$F$2731,6,FALSE)</f>
        <v>13</v>
      </c>
      <c r="XU847" s="175" t="s">
        <v>65</v>
      </c>
      <c r="XV847" s="10">
        <f>XT847*1.3</f>
        <v>16.900000000000002</v>
      </c>
      <c r="XW847" s="10"/>
      <c r="XX847" s="235"/>
      <c r="XY847" s="175" t="s">
        <v>107</v>
      </c>
      <c r="XZ847" s="341" t="s">
        <v>607</v>
      </c>
      <c r="YB847" s="176"/>
      <c r="YC847" s="176">
        <f>VLOOKUP(XZ847,$A$879:$F$2731,6,FALSE)</f>
        <v>129</v>
      </c>
      <c r="YD847" s="175" t="s">
        <v>65</v>
      </c>
      <c r="YE847" s="10">
        <f>YC847*1.3</f>
        <v>167.70000000000002</v>
      </c>
      <c r="YG847" s="235"/>
      <c r="YH847" s="175" t="s">
        <v>107</v>
      </c>
      <c r="YI847" s="341" t="s">
        <v>472</v>
      </c>
      <c r="YK847" s="176"/>
      <c r="YL847" s="176">
        <f>VLOOKUP(YI847,$A$879:$F$2731,6,FALSE)</f>
        <v>50</v>
      </c>
      <c r="YM847" s="175" t="s">
        <v>65</v>
      </c>
      <c r="YN847" s="10">
        <f>YL847*1.3</f>
        <v>65</v>
      </c>
      <c r="YO847" s="10"/>
      <c r="YP847" s="235"/>
      <c r="YQ847" s="175" t="s">
        <v>107</v>
      </c>
      <c r="YR847" s="341" t="s">
        <v>478</v>
      </c>
      <c r="YT847" s="176"/>
      <c r="YU847" s="176">
        <f>VLOOKUP(YR847,$A$879:$F$2731,6,FALSE)</f>
        <v>226</v>
      </c>
      <c r="YV847" s="175" t="s">
        <v>65</v>
      </c>
      <c r="YW847" s="10">
        <f>YU847*1.3</f>
        <v>293.8</v>
      </c>
      <c r="YY847" s="235"/>
      <c r="YZ847" s="175" t="s">
        <v>107</v>
      </c>
      <c r="ZA847" s="341" t="s">
        <v>753</v>
      </c>
      <c r="ZC847" s="176"/>
      <c r="ZD847" s="176">
        <f>VLOOKUP(ZA847,$A$879:$F$2731,6,FALSE)</f>
        <v>47</v>
      </c>
      <c r="ZE847" s="175" t="s">
        <v>65</v>
      </c>
      <c r="ZF847" s="10">
        <f>ZD847*1.3</f>
        <v>61.1</v>
      </c>
      <c r="ZH847" s="235"/>
      <c r="ZI847" s="175" t="s">
        <v>107</v>
      </c>
      <c r="ZJ847" s="341" t="s">
        <v>1798</v>
      </c>
      <c r="ZL847" s="176"/>
      <c r="ZM847" s="176">
        <f>VLOOKUP(ZJ847,$A$879:$F$2731,6,FALSE)</f>
        <v>142</v>
      </c>
      <c r="ZN847" s="175" t="s">
        <v>65</v>
      </c>
      <c r="ZO847" s="10">
        <f>ZM847*1.3</f>
        <v>184.6</v>
      </c>
      <c r="ZQ847" s="235"/>
      <c r="ZR847" s="175" t="s">
        <v>107</v>
      </c>
      <c r="ZS847" s="341" t="s">
        <v>454</v>
      </c>
      <c r="ZU847" s="176"/>
      <c r="ZV847" s="176">
        <f>VLOOKUP(ZS847,$A$879:$F$2731,6,FALSE)</f>
        <v>18</v>
      </c>
      <c r="ZW847" s="175" t="s">
        <v>65</v>
      </c>
      <c r="ZX847" s="10">
        <f>ZV847*1.3</f>
        <v>23.400000000000002</v>
      </c>
      <c r="ZY847" s="10"/>
      <c r="ZZ847" s="235"/>
      <c r="AAA847" s="175" t="s">
        <v>107</v>
      </c>
      <c r="AAB847" s="341" t="s">
        <v>482</v>
      </c>
      <c r="AAD847" s="176"/>
      <c r="AAE847" s="176">
        <f>VLOOKUP(AAB847,$A$879:$F$2731,6,FALSE)</f>
        <v>106</v>
      </c>
      <c r="AAF847" s="175" t="s">
        <v>65</v>
      </c>
      <c r="AAG847" s="10">
        <f>AAE847*1.3</f>
        <v>137.80000000000001</v>
      </c>
      <c r="AAH847" s="10"/>
      <c r="AAI847" s="235"/>
      <c r="AAJ847" s="175" t="s">
        <v>107</v>
      </c>
      <c r="AAK847" s="75" t="s">
        <v>183</v>
      </c>
      <c r="AAM847" s="176"/>
      <c r="AAN847" s="176" t="e">
        <f>VLOOKUP(AAK847,$A$879:$F$2731,6,FALSE)</f>
        <v>#N/A</v>
      </c>
      <c r="AAO847" s="175" t="s">
        <v>65</v>
      </c>
      <c r="AAP847" s="10" t="e">
        <f>AAN847*1.3</f>
        <v>#N/A</v>
      </c>
      <c r="AAQ847" s="10"/>
      <c r="AAR847" s="235"/>
      <c r="AAS847" s="175" t="s">
        <v>107</v>
      </c>
      <c r="AAT847" s="341" t="s">
        <v>996</v>
      </c>
      <c r="AAV847" s="176"/>
      <c r="AAW847" s="176">
        <f>VLOOKUP(AAT847,$A$879:$F$2731,6,FALSE)</f>
        <v>108</v>
      </c>
      <c r="AAX847" s="175" t="s">
        <v>65</v>
      </c>
      <c r="AAY847" s="10">
        <f>AAW847*1.3</f>
        <v>140.4</v>
      </c>
      <c r="AAZ847" s="10"/>
      <c r="ABA847" s="235"/>
      <c r="ABB847" s="175" t="s">
        <v>107</v>
      </c>
      <c r="ABC847" s="355" t="s">
        <v>988</v>
      </c>
      <c r="ABE847" s="176"/>
      <c r="ABF847" s="176">
        <f>VLOOKUP(ABC847,$A$879:$F$2731,6,FALSE)</f>
        <v>155</v>
      </c>
      <c r="ABG847" s="175" t="s">
        <v>65</v>
      </c>
      <c r="ABH847" s="10">
        <f>ABF847*1.3</f>
        <v>201.5</v>
      </c>
      <c r="ABI847" s="10"/>
      <c r="ABJ847" s="235"/>
      <c r="ABK847" s="175" t="s">
        <v>107</v>
      </c>
      <c r="ABL847" s="341" t="s">
        <v>478</v>
      </c>
      <c r="ABN847" s="176"/>
      <c r="ABO847" s="176">
        <f>VLOOKUP(ABL847,$A$879:$F$2731,6,FALSE)</f>
        <v>226</v>
      </c>
      <c r="ABP847" s="175" t="s">
        <v>65</v>
      </c>
      <c r="ABQ847" s="10">
        <f>ABO847*1.3</f>
        <v>293.8</v>
      </c>
      <c r="ABR847" s="10"/>
      <c r="ABS847" s="235"/>
      <c r="ABT847" s="175" t="s">
        <v>107</v>
      </c>
      <c r="ABU847" s="75" t="s">
        <v>183</v>
      </c>
      <c r="ABW847" s="176"/>
      <c r="ABX847" s="176" t="e">
        <f>VLOOKUP(ABU847,$A$879:$F$2731,6,FALSE)</f>
        <v>#N/A</v>
      </c>
      <c r="ABY847" s="175" t="s">
        <v>65</v>
      </c>
      <c r="ABZ847" s="10" t="e">
        <f>ABX847*1.3</f>
        <v>#N/A</v>
      </c>
      <c r="ACA847" s="10"/>
      <c r="ACB847" s="235"/>
      <c r="ACC847" s="175" t="s">
        <v>107</v>
      </c>
      <c r="ACD847" s="75" t="s">
        <v>183</v>
      </c>
      <c r="ACF847" s="176"/>
      <c r="ACG847" s="176" t="e">
        <f>VLOOKUP(ACD847,$A$879:$F$2731,6,FALSE)</f>
        <v>#N/A</v>
      </c>
      <c r="ACH847" s="175" t="s">
        <v>65</v>
      </c>
      <c r="ACI847" s="10" t="e">
        <f>ACG847*1.3</f>
        <v>#N/A</v>
      </c>
      <c r="ACJ847" s="10"/>
      <c r="ACK847" s="235"/>
      <c r="ACL847" s="175" t="s">
        <v>107</v>
      </c>
      <c r="ACM847" s="75" t="s">
        <v>183</v>
      </c>
      <c r="ACO847" s="176"/>
      <c r="ACP847" s="176" t="e">
        <f>VLOOKUP(ACM847,$A$879:$F$2731,6,FALSE)</f>
        <v>#N/A</v>
      </c>
      <c r="ACQ847" s="175" t="s">
        <v>65</v>
      </c>
      <c r="ACR847" s="10" t="e">
        <f>ACP847*1.3</f>
        <v>#N/A</v>
      </c>
      <c r="ACS847" s="10"/>
      <c r="ACT847" s="235"/>
      <c r="ACU847" s="175" t="s">
        <v>107</v>
      </c>
      <c r="ACV847" s="75" t="s">
        <v>183</v>
      </c>
      <c r="ACX847" s="176"/>
      <c r="ACY847" s="176" t="e">
        <f>VLOOKUP(ACV847,$A$879:$F$2731,6,FALSE)</f>
        <v>#N/A</v>
      </c>
      <c r="ACZ847" s="175" t="s">
        <v>65</v>
      </c>
      <c r="ADA847" s="10" t="e">
        <f>ACY847*1.3</f>
        <v>#N/A</v>
      </c>
      <c r="ADB847" s="10"/>
      <c r="ADC847" s="235"/>
      <c r="ADD847" s="175" t="s">
        <v>107</v>
      </c>
      <c r="ADE847" s="341" t="s">
        <v>598</v>
      </c>
      <c r="ADG847" s="176"/>
      <c r="ADH847" s="176">
        <f>VLOOKUP(ADE847,$A$879:$F$2731,6,FALSE)</f>
        <v>0</v>
      </c>
      <c r="ADI847" s="175" t="s">
        <v>65</v>
      </c>
      <c r="ADJ847" s="10">
        <f>ADH847*1.3</f>
        <v>0</v>
      </c>
      <c r="ADL847" s="235"/>
      <c r="ADM847" s="175" t="s">
        <v>107</v>
      </c>
      <c r="ADN847" s="75" t="s">
        <v>183</v>
      </c>
      <c r="ADP847" s="176"/>
      <c r="ADQ847" s="176" t="e">
        <f>VLOOKUP(ADN847,$A$879:$F$2731,6,FALSE)</f>
        <v>#N/A</v>
      </c>
      <c r="ADR847" s="175" t="s">
        <v>65</v>
      </c>
      <c r="ADS847" s="10" t="e">
        <f>ADQ847*1.3</f>
        <v>#N/A</v>
      </c>
      <c r="ADT847" s="10"/>
      <c r="ADU847" s="235"/>
      <c r="ADV847" s="175" t="s">
        <v>107</v>
      </c>
      <c r="ADW847" s="341" t="s">
        <v>469</v>
      </c>
      <c r="ADY847" s="176"/>
      <c r="ADZ847" s="176">
        <f>VLOOKUP(ADW847,$A$879:$F$2731,6,FALSE)</f>
        <v>7</v>
      </c>
      <c r="AEA847" s="175" t="s">
        <v>65</v>
      </c>
      <c r="AEB847" s="10">
        <f>ADZ847*1.3</f>
        <v>9.1</v>
      </c>
      <c r="AED847" s="235"/>
      <c r="AEE847" s="175" t="s">
        <v>107</v>
      </c>
      <c r="AEF847" s="75" t="s">
        <v>183</v>
      </c>
      <c r="AEH847" s="176"/>
      <c r="AEI847" s="176" t="e">
        <f>VLOOKUP(AEF847,$A$879:$F$2731,6,FALSE)</f>
        <v>#N/A</v>
      </c>
      <c r="AEJ847" s="175" t="s">
        <v>65</v>
      </c>
      <c r="AEK847" s="10" t="e">
        <f>AEI847*1.3</f>
        <v>#N/A</v>
      </c>
      <c r="AEM847" s="235"/>
      <c r="AEN847" s="175" t="s">
        <v>107</v>
      </c>
      <c r="AEO847" s="75" t="s">
        <v>183</v>
      </c>
      <c r="AEQ847" s="176"/>
      <c r="AER847" s="176" t="e">
        <f>VLOOKUP(AEO847,$A$879:$F$2731,6,FALSE)</f>
        <v>#N/A</v>
      </c>
      <c r="AES847" s="175" t="s">
        <v>65</v>
      </c>
      <c r="AET847" s="10" t="e">
        <f>AER847*1.3</f>
        <v>#N/A</v>
      </c>
      <c r="AEV847" s="235"/>
      <c r="AEW847" s="175" t="s">
        <v>107</v>
      </c>
      <c r="AEX847" s="75" t="s">
        <v>183</v>
      </c>
      <c r="AEZ847" s="176"/>
      <c r="AFA847" s="176" t="e">
        <f>VLOOKUP(AEX847,$A$879:$F$2731,6,FALSE)</f>
        <v>#N/A</v>
      </c>
      <c r="AFB847" s="175" t="s">
        <v>65</v>
      </c>
      <c r="AFC847" s="10" t="e">
        <f>AFA847*1.3</f>
        <v>#N/A</v>
      </c>
      <c r="AFD847" s="10"/>
      <c r="AFE847" s="235"/>
      <c r="AFF847" s="175" t="s">
        <v>107</v>
      </c>
      <c r="AFG847" s="75" t="s">
        <v>183</v>
      </c>
      <c r="AFI847" s="176"/>
      <c r="AFJ847" s="176" t="e">
        <f>VLOOKUP(AFG847,$A$879:$F$2731,6,FALSE)</f>
        <v>#N/A</v>
      </c>
      <c r="AFK847" s="175" t="s">
        <v>65</v>
      </c>
      <c r="AFL847" s="10" t="e">
        <f>AFJ847*1.3</f>
        <v>#N/A</v>
      </c>
      <c r="AFM847" s="10"/>
      <c r="AFN847" s="235"/>
      <c r="AFO847" s="175" t="s">
        <v>107</v>
      </c>
      <c r="AFP847" s="75" t="s">
        <v>183</v>
      </c>
      <c r="AFR847" s="176"/>
      <c r="AFS847" s="176" t="e">
        <f>VLOOKUP(AFP847,$A$879:$F$2731,6,FALSE)</f>
        <v>#N/A</v>
      </c>
      <c r="AFT847" s="175" t="s">
        <v>65</v>
      </c>
      <c r="AFU847" s="10" t="e">
        <f>AFS847*1.3</f>
        <v>#N/A</v>
      </c>
      <c r="AFV847" s="10"/>
      <c r="AFW847" s="235"/>
      <c r="AFX847" s="175" t="s">
        <v>107</v>
      </c>
      <c r="AFY847" s="341" t="s">
        <v>726</v>
      </c>
      <c r="AGA847" s="176"/>
      <c r="AGB847" s="176">
        <f>VLOOKUP(AFY847,$A$879:$F$2731,6,FALSE)</f>
        <v>138</v>
      </c>
      <c r="AGC847" s="175" t="s">
        <v>65</v>
      </c>
      <c r="AGD847" s="10">
        <f>AGB847*1.3</f>
        <v>179.4</v>
      </c>
      <c r="AGE847" s="10"/>
      <c r="AGF847" s="235"/>
      <c r="AGG847" s="175" t="s">
        <v>107</v>
      </c>
      <c r="AGH847" s="341" t="s">
        <v>996</v>
      </c>
      <c r="AGJ847" s="176"/>
      <c r="AGK847" s="176">
        <f>VLOOKUP(AGH847,$A$879:$F$2731,6,FALSE)</f>
        <v>108</v>
      </c>
      <c r="AGL847" s="175" t="s">
        <v>65</v>
      </c>
      <c r="AGM847" s="10">
        <f>AGK847*1.3</f>
        <v>140.4</v>
      </c>
      <c r="AGN847" s="10"/>
      <c r="AGO847" s="235"/>
      <c r="AGP847" s="175" t="s">
        <v>107</v>
      </c>
      <c r="AGQ847" s="341" t="s">
        <v>2973</v>
      </c>
      <c r="AGS847" s="176"/>
      <c r="AGT847" s="176">
        <f>VLOOKUP(AGQ847,$A$879:$F$2731,6,FALSE)</f>
        <v>31</v>
      </c>
      <c r="AGU847" s="175" t="s">
        <v>65</v>
      </c>
      <c r="AGV847" s="10">
        <f>AGT847*1.3</f>
        <v>40.300000000000004</v>
      </c>
      <c r="AGW847" s="10"/>
      <c r="AGX847" s="235"/>
      <c r="AGY847" s="175" t="s">
        <v>107</v>
      </c>
      <c r="AGZ847" s="341" t="s">
        <v>2103</v>
      </c>
      <c r="AHB847" s="176"/>
      <c r="AHC847" s="176">
        <f>VLOOKUP(AGZ847,$A$879:$F$2731,6,FALSE)</f>
        <v>13</v>
      </c>
      <c r="AHD847" s="175" t="s">
        <v>65</v>
      </c>
      <c r="AHE847" s="10">
        <f>AHC847*1.3</f>
        <v>16.900000000000002</v>
      </c>
      <c r="AHF847" s="10"/>
      <c r="AHG847" s="235"/>
      <c r="AHH847" s="175" t="s">
        <v>107</v>
      </c>
      <c r="AHI847" s="398" t="s">
        <v>2042</v>
      </c>
      <c r="AHK847" s="176"/>
      <c r="AHL847" s="176">
        <f>VLOOKUP(AHI847,$A$879:$F$2731,6,FALSE)</f>
        <v>272</v>
      </c>
      <c r="AHM847" s="175" t="s">
        <v>65</v>
      </c>
      <c r="AHN847" s="10">
        <f>AHL847*1.3</f>
        <v>353.6</v>
      </c>
      <c r="AHO847" s="10"/>
      <c r="AHP847" s="235"/>
      <c r="AHQ847" s="175" t="s">
        <v>107</v>
      </c>
      <c r="AHR847" s="341" t="s">
        <v>469</v>
      </c>
      <c r="AHT847" s="176"/>
      <c r="AHU847" s="176">
        <f>VLOOKUP(AHR847,$A$879:$F$2731,6,FALSE)</f>
        <v>7</v>
      </c>
      <c r="AHV847" s="175" t="s">
        <v>65</v>
      </c>
      <c r="AHW847" s="10">
        <f>AHU847*1.3</f>
        <v>9.1</v>
      </c>
      <c r="AHX847" s="10"/>
      <c r="AHY847" s="235"/>
      <c r="AHZ847" s="175" t="s">
        <v>107</v>
      </c>
      <c r="AIA847" s="341" t="s">
        <v>472</v>
      </c>
      <c r="AIC847" s="176"/>
      <c r="AID847" s="176">
        <f>VLOOKUP(AIA847,$A$879:$F$2731,6,FALSE)</f>
        <v>50</v>
      </c>
      <c r="AIE847" s="175" t="s">
        <v>65</v>
      </c>
      <c r="AIF847" s="10">
        <f>AID847*1.3</f>
        <v>65</v>
      </c>
      <c r="AIG847" s="10"/>
      <c r="AIH847" s="235"/>
      <c r="AII847" s="175" t="s">
        <v>107</v>
      </c>
      <c r="AIJ847" s="341" t="s">
        <v>606</v>
      </c>
      <c r="AIL847" s="176"/>
      <c r="AIM847" s="176">
        <f>VLOOKUP(AIJ847,$A$879:$F$2731,6,FALSE)</f>
        <v>193</v>
      </c>
      <c r="AIN847" s="175" t="s">
        <v>65</v>
      </c>
      <c r="AIO847" s="10">
        <f>AIM847*1.3</f>
        <v>250.9</v>
      </c>
      <c r="AIP847" s="10"/>
      <c r="AIQ847" s="235"/>
      <c r="AIR847" s="175" t="s">
        <v>107</v>
      </c>
      <c r="AIS847" s="341" t="s">
        <v>726</v>
      </c>
      <c r="AIU847" s="176"/>
      <c r="AIV847" s="176">
        <f>VLOOKUP(AIS847,$A$879:$F$2731,6,FALSE)</f>
        <v>138</v>
      </c>
      <c r="AIW847" s="175" t="s">
        <v>65</v>
      </c>
      <c r="AIX847" s="10">
        <f>AIV847*1.3</f>
        <v>179.4</v>
      </c>
      <c r="AIY847" s="10"/>
      <c r="AIZ847" s="235"/>
      <c r="AJA847" s="175" t="s">
        <v>107</v>
      </c>
      <c r="AJB847" s="351" t="s">
        <v>1404</v>
      </c>
      <c r="AJD847" s="176"/>
      <c r="AJE847" s="176">
        <f>VLOOKUP(AJB847,$A$879:$F$2731,6,FALSE)</f>
        <v>123</v>
      </c>
      <c r="AJF847" s="175" t="s">
        <v>65</v>
      </c>
      <c r="AJG847" s="10">
        <f>AJE847*1.3</f>
        <v>159.9</v>
      </c>
      <c r="AJH847" s="10"/>
      <c r="AJI847" s="235"/>
      <c r="AJJ847" s="175" t="s">
        <v>107</v>
      </c>
      <c r="AJK847" s="341" t="s">
        <v>2151</v>
      </c>
      <c r="AJM847" s="176"/>
      <c r="AJN847" s="176">
        <f>VLOOKUP(AJK847,$A$879:$F$2731,6,FALSE)</f>
        <v>54</v>
      </c>
      <c r="AJO847" s="175" t="s">
        <v>65</v>
      </c>
      <c r="AJP847" s="10">
        <f>AJN847*1.3</f>
        <v>70.2</v>
      </c>
      <c r="AJQ847" s="10"/>
      <c r="AJR847" s="235"/>
      <c r="AJS847" s="175" t="s">
        <v>107</v>
      </c>
      <c r="AJT847" s="347" t="s">
        <v>450</v>
      </c>
      <c r="AJV847" s="176"/>
      <c r="AJW847" s="176">
        <f>VLOOKUP(AJT847,$A$879:$F$2731,6,FALSE)</f>
        <v>61</v>
      </c>
      <c r="AJX847" s="175" t="s">
        <v>65</v>
      </c>
      <c r="AJY847" s="10">
        <f>AJW847*1.3</f>
        <v>79.3</v>
      </c>
      <c r="AJZ847" s="10"/>
      <c r="AKA847" s="235"/>
      <c r="AKB847" s="175" t="s">
        <v>107</v>
      </c>
      <c r="AKC847" s="341" t="s">
        <v>454</v>
      </c>
      <c r="AKE847" s="176"/>
      <c r="AKF847" s="176">
        <f>VLOOKUP(AKC847,$A$879:$F$2731,6,FALSE)</f>
        <v>18</v>
      </c>
      <c r="AKG847" s="175" t="s">
        <v>65</v>
      </c>
      <c r="AKH847" s="10">
        <f>AKF847*1.3</f>
        <v>23.400000000000002</v>
      </c>
      <c r="AKI847" s="10"/>
      <c r="AKJ847" s="235"/>
      <c r="AKK847" s="175" t="s">
        <v>107</v>
      </c>
      <c r="AKL847" s="341" t="s">
        <v>478</v>
      </c>
      <c r="AKN847" s="176"/>
      <c r="AKO847" s="176">
        <f>VLOOKUP(AKL847,$A$879:$F$2731,6,FALSE)</f>
        <v>226</v>
      </c>
      <c r="AKP847" s="175" t="s">
        <v>65</v>
      </c>
      <c r="AKQ847" s="10">
        <f>AKO847*1.3</f>
        <v>293.8</v>
      </c>
      <c r="AKR847" s="10"/>
      <c r="AKS847" s="235"/>
      <c r="AKT847" s="175" t="s">
        <v>107</v>
      </c>
      <c r="AKU847" s="341" t="s">
        <v>472</v>
      </c>
      <c r="AKW847" s="176"/>
      <c r="AKX847" s="176">
        <f>VLOOKUP(AKU847,$A$879:$F$2731,6,FALSE)</f>
        <v>50</v>
      </c>
      <c r="AKY847" s="175" t="s">
        <v>65</v>
      </c>
      <c r="AKZ847" s="10">
        <f>AKX847*1.3</f>
        <v>65</v>
      </c>
      <c r="ALA847" s="10"/>
      <c r="ALB847" s="235"/>
      <c r="ALC847" s="175" t="s">
        <v>107</v>
      </c>
      <c r="ALD847" s="341" t="s">
        <v>996</v>
      </c>
      <c r="ALF847" s="176"/>
      <c r="ALG847" s="176">
        <f>VLOOKUP(ALD847,$A$879:$F$2731,6,FALSE)</f>
        <v>108</v>
      </c>
      <c r="ALH847" s="175" t="s">
        <v>65</v>
      </c>
      <c r="ALI847" s="10">
        <f>ALG847*1.3</f>
        <v>140.4</v>
      </c>
      <c r="ALJ847" s="10"/>
      <c r="ALK847" s="235"/>
      <c r="ALL847" s="175" t="s">
        <v>107</v>
      </c>
      <c r="ALM847" s="341" t="s">
        <v>1803</v>
      </c>
      <c r="ALO847" s="176"/>
      <c r="ALP847" s="176">
        <f>VLOOKUP(ALM847,$A$879:$F$2731,6,FALSE)</f>
        <v>88</v>
      </c>
      <c r="ALQ847" s="175" t="s">
        <v>65</v>
      </c>
      <c r="ALR847" s="10">
        <f>ALP847*1.3</f>
        <v>114.4</v>
      </c>
      <c r="ALS847" s="10"/>
      <c r="ALT847" s="235"/>
      <c r="ALU847" s="175" t="s">
        <v>107</v>
      </c>
      <c r="ALV847" s="341" t="s">
        <v>1803</v>
      </c>
      <c r="ALX847" s="176"/>
      <c r="ALY847" s="176">
        <f>VLOOKUP(ALV847,$A$879:$F$2731,6,FALSE)</f>
        <v>88</v>
      </c>
      <c r="ALZ847" s="175" t="s">
        <v>65</v>
      </c>
      <c r="AMA847" s="10">
        <f>ALY847*1.3</f>
        <v>114.4</v>
      </c>
      <c r="AMB847" s="10"/>
      <c r="AMC847" s="235"/>
      <c r="AMD847" s="175" t="s">
        <v>107</v>
      </c>
      <c r="AME847" s="401" t="s">
        <v>472</v>
      </c>
      <c r="AMG847" s="176"/>
      <c r="AMH847" s="176">
        <f>VLOOKUP(AME847,$A$879:$F$2731,6,FALSE)</f>
        <v>50</v>
      </c>
      <c r="AMI847" s="175" t="s">
        <v>65</v>
      </c>
      <c r="AMJ847" s="10">
        <f>AMH847*1.3</f>
        <v>65</v>
      </c>
      <c r="AMK847" s="10"/>
      <c r="AML847" s="235"/>
      <c r="AMM847" s="175" t="s">
        <v>107</v>
      </c>
      <c r="AMN847" s="343" t="s">
        <v>726</v>
      </c>
      <c r="AMP847" s="176"/>
      <c r="AMQ847" s="176">
        <f>VLOOKUP(AMN847,$A$879:$F$2731,6,FALSE)</f>
        <v>138</v>
      </c>
      <c r="AMR847" s="175" t="s">
        <v>65</v>
      </c>
      <c r="AMS847" s="10">
        <f>AMQ847*1.3</f>
        <v>179.4</v>
      </c>
      <c r="AMT847" s="10"/>
      <c r="AMU847" s="235"/>
      <c r="AMV847" s="175" t="s">
        <v>107</v>
      </c>
      <c r="AMW847" s="341" t="s">
        <v>518</v>
      </c>
      <c r="AMY847" s="176"/>
      <c r="AMZ847" s="176">
        <f>VLOOKUP(AMW847,$A$879:$F$2731,6,FALSE)</f>
        <v>77</v>
      </c>
      <c r="ANA847" s="175" t="s">
        <v>65</v>
      </c>
      <c r="ANB847" s="10">
        <f>AMZ847*1.3</f>
        <v>100.10000000000001</v>
      </c>
      <c r="ANC847" s="10"/>
      <c r="AND847" s="235"/>
      <c r="ANE847" s="175" t="s">
        <v>107</v>
      </c>
      <c r="ANF847" s="341" t="s">
        <v>3312</v>
      </c>
      <c r="ANH847" s="176"/>
      <c r="ANI847" s="176">
        <f>VLOOKUP(ANF847,$A$879:$F$2731,6,FALSE)</f>
        <v>108</v>
      </c>
      <c r="ANJ847" s="175" t="s">
        <v>65</v>
      </c>
      <c r="ANK847" s="10">
        <f>ANI847*1.3</f>
        <v>140.4</v>
      </c>
      <c r="ANL847" s="10"/>
      <c r="ANM847" s="235"/>
      <c r="ANN847" s="175" t="s">
        <v>107</v>
      </c>
      <c r="ANO847" s="351" t="s">
        <v>481</v>
      </c>
      <c r="ANQ847" s="176"/>
      <c r="ANR847" s="176">
        <f>VLOOKUP(ANO847,$A$879:$F$2731,6,FALSE)</f>
        <v>11</v>
      </c>
      <c r="ANS847" s="175" t="s">
        <v>65</v>
      </c>
      <c r="ANT847" s="10">
        <f>ANR847*1.3</f>
        <v>14.3</v>
      </c>
      <c r="ANU847" s="10"/>
      <c r="ANV847" s="235"/>
      <c r="ANW847" s="175" t="s">
        <v>107</v>
      </c>
      <c r="ANX847" s="341" t="s">
        <v>492</v>
      </c>
      <c r="ANZ847" s="176"/>
      <c r="AOA847" s="176">
        <f>VLOOKUP(ANX847,$A$879:$F$2731,6,FALSE)</f>
        <v>147</v>
      </c>
      <c r="AOB847" s="175" t="s">
        <v>65</v>
      </c>
      <c r="AOC847" s="10">
        <f>AOA847*1.3</f>
        <v>191.1</v>
      </c>
      <c r="AOD847" s="10"/>
      <c r="AOE847" s="235"/>
      <c r="AOF847" s="175" t="s">
        <v>107</v>
      </c>
      <c r="AOG847" s="75" t="s">
        <v>183</v>
      </c>
      <c r="AOI847" s="176"/>
      <c r="AOJ847" s="176" t="e">
        <f>VLOOKUP(AOG847,$A$879:$F$2731,6,FALSE)</f>
        <v>#N/A</v>
      </c>
      <c r="AOK847" s="175" t="s">
        <v>65</v>
      </c>
      <c r="AOL847" s="10" t="e">
        <f>AOJ847*1.3</f>
        <v>#N/A</v>
      </c>
      <c r="AOM847" s="10"/>
      <c r="AON847" s="235"/>
      <c r="AOO847" s="175" t="s">
        <v>107</v>
      </c>
      <c r="AOP847" s="341" t="s">
        <v>486</v>
      </c>
      <c r="AOR847" s="176"/>
      <c r="AOS847" s="176">
        <f>VLOOKUP(AOP847,$A$879:$F$2731,6,FALSE)</f>
        <v>95</v>
      </c>
      <c r="AOT847" s="175" t="s">
        <v>65</v>
      </c>
      <c r="AOU847" s="10">
        <f>AOS847*1.3</f>
        <v>123.5</v>
      </c>
      <c r="AOV847" s="10"/>
      <c r="AOW847" s="235"/>
      <c r="AOX847" s="175" t="s">
        <v>107</v>
      </c>
      <c r="AOY847" s="404" t="s">
        <v>1798</v>
      </c>
      <c r="APA847" s="176"/>
      <c r="APB847" s="176">
        <f>VLOOKUP(AOY847,$A$879:$F$2731,6,FALSE)</f>
        <v>142</v>
      </c>
      <c r="APC847" s="175" t="s">
        <v>65</v>
      </c>
      <c r="APD847" s="10">
        <f>APB847*1.3</f>
        <v>184.6</v>
      </c>
      <c r="APE847" s="10"/>
      <c r="APF847" s="235"/>
      <c r="APG847" s="175" t="s">
        <v>107</v>
      </c>
      <c r="APH847" s="341" t="s">
        <v>482</v>
      </c>
      <c r="APJ847" s="176"/>
      <c r="APK847" s="176">
        <f>VLOOKUP(APH847,$A$879:$F$2731,6,FALSE)</f>
        <v>106</v>
      </c>
      <c r="APL847" s="175" t="s">
        <v>65</v>
      </c>
      <c r="APM847" s="10">
        <f>APK847*1.3</f>
        <v>137.80000000000001</v>
      </c>
      <c r="APN847" s="10"/>
      <c r="APO847" s="235"/>
      <c r="APP847" s="175" t="s">
        <v>107</v>
      </c>
      <c r="APQ847" s="75" t="s">
        <v>183</v>
      </c>
      <c r="APS847" s="176"/>
      <c r="APT847" s="176" t="e">
        <f>VLOOKUP(APQ847,$A$879:$F$2731,6,FALSE)</f>
        <v>#N/A</v>
      </c>
      <c r="APU847" s="175" t="s">
        <v>65</v>
      </c>
      <c r="APV847" s="10" t="e">
        <f>APT847*1.3</f>
        <v>#N/A</v>
      </c>
      <c r="APW847" s="10"/>
      <c r="APX847" s="235"/>
      <c r="APY847" s="175" t="s">
        <v>107</v>
      </c>
      <c r="APZ847" s="341" t="s">
        <v>1798</v>
      </c>
      <c r="AQB847" s="176"/>
      <c r="AQC847" s="176">
        <f>VLOOKUP(APZ847,$A$879:$F$2731,6,FALSE)</f>
        <v>142</v>
      </c>
      <c r="AQD847" s="175" t="s">
        <v>65</v>
      </c>
      <c r="AQE847" s="10">
        <f>AQC847*1.3</f>
        <v>184.6</v>
      </c>
      <c r="AQF847" s="10"/>
      <c r="AQG847" s="235"/>
      <c r="AQH847" s="175" t="s">
        <v>107</v>
      </c>
      <c r="AQI847" s="341" t="s">
        <v>518</v>
      </c>
      <c r="AQK847" s="176"/>
      <c r="AQL847" s="176">
        <f>VLOOKUP(AQI847,$A$879:$F$2731,6,FALSE)</f>
        <v>77</v>
      </c>
      <c r="AQM847" s="175" t="s">
        <v>65</v>
      </c>
      <c r="AQN847" s="10">
        <f>AQL847*1.3</f>
        <v>100.10000000000001</v>
      </c>
      <c r="AQO847" s="10"/>
      <c r="AQP847" s="235"/>
      <c r="AQQ847" s="175" t="s">
        <v>107</v>
      </c>
      <c r="AQR847" s="75" t="s">
        <v>183</v>
      </c>
      <c r="AQT847" s="176"/>
      <c r="AQU847" s="176" t="e">
        <f>VLOOKUP(AQR847,$A$879:$F$2731,6,FALSE)</f>
        <v>#N/A</v>
      </c>
      <c r="AQV847" s="175" t="s">
        <v>65</v>
      </c>
      <c r="AQW847" s="10" t="e">
        <f>AQU847*1.3</f>
        <v>#N/A</v>
      </c>
      <c r="AQX847" s="10"/>
      <c r="AQY847" s="235"/>
      <c r="AQZ847" s="175" t="s">
        <v>107</v>
      </c>
      <c r="ARA847" s="75" t="s">
        <v>183</v>
      </c>
      <c r="ARC847" s="176"/>
      <c r="ARD847" s="176" t="e">
        <f>VLOOKUP(ARA847,$A$879:$F$2731,6,FALSE)</f>
        <v>#N/A</v>
      </c>
      <c r="ARE847" s="175" t="s">
        <v>65</v>
      </c>
      <c r="ARF847" s="10" t="e">
        <f>ARD847*1.3</f>
        <v>#N/A</v>
      </c>
      <c r="ARG847" s="10"/>
      <c r="ARH847" s="235"/>
      <c r="ARI847" s="175" t="s">
        <v>107</v>
      </c>
      <c r="ARJ847" s="75" t="s">
        <v>183</v>
      </c>
      <c r="ARL847" s="176"/>
      <c r="ARM847" s="176" t="e">
        <f>VLOOKUP(ARJ847,$A$879:$F$2731,6,FALSE)</f>
        <v>#N/A</v>
      </c>
      <c r="ARN847" s="175" t="s">
        <v>65</v>
      </c>
      <c r="ARO847" s="10" t="e">
        <f>ARM847*1.3</f>
        <v>#N/A</v>
      </c>
      <c r="ARP847" s="10"/>
      <c r="ARQ847" s="235"/>
      <c r="ARR847" s="175" t="s">
        <v>107</v>
      </c>
      <c r="ARS847" s="75" t="s">
        <v>183</v>
      </c>
      <c r="ARU847" s="176"/>
      <c r="ARV847" s="176" t="e">
        <f>VLOOKUP(ARS847,$A$879:$F$2731,6,FALSE)</f>
        <v>#N/A</v>
      </c>
      <c r="ARW847" s="175" t="s">
        <v>65</v>
      </c>
      <c r="ARX847" s="10" t="e">
        <f>ARV847*1.3</f>
        <v>#N/A</v>
      </c>
      <c r="ARY847" s="10"/>
      <c r="ARZ847" s="235"/>
      <c r="ASA847" s="175" t="s">
        <v>107</v>
      </c>
      <c r="ASB847" s="341" t="s">
        <v>562</v>
      </c>
      <c r="ASD847" s="176"/>
      <c r="ASE847" s="176">
        <f>VLOOKUP(ASB847,$A$879:$F$2731,6,FALSE)</f>
        <v>28</v>
      </c>
      <c r="ASF847" s="175" t="s">
        <v>65</v>
      </c>
      <c r="ASG847" s="10">
        <f>ASE847*1.3</f>
        <v>36.4</v>
      </c>
      <c r="ASH847" s="10"/>
      <c r="ASI847" s="235"/>
      <c r="ASJ847" s="175" t="s">
        <v>107</v>
      </c>
      <c r="ASK847" s="75" t="s">
        <v>183</v>
      </c>
      <c r="ASM847" s="176"/>
      <c r="ASN847" s="176" t="e">
        <f>VLOOKUP(ASK847,$A$879:$F$2731,6,FALSE)</f>
        <v>#N/A</v>
      </c>
      <c r="ASO847" s="175" t="s">
        <v>65</v>
      </c>
      <c r="ASP847" s="10" t="e">
        <f>ASN847*1.3</f>
        <v>#N/A</v>
      </c>
      <c r="ASQ847" s="10"/>
      <c r="ASR847" s="235"/>
      <c r="ASS847" s="175" t="s">
        <v>107</v>
      </c>
      <c r="AST847" s="341" t="s">
        <v>2546</v>
      </c>
      <c r="ASV847" s="176"/>
      <c r="ASW847" s="176">
        <f>VLOOKUP(AST847,$A$879:$F$2731,6,FALSE)</f>
        <v>211</v>
      </c>
      <c r="ASX847" s="175" t="s">
        <v>65</v>
      </c>
      <c r="ASY847" s="10">
        <f>ASW847*1.3</f>
        <v>274.3</v>
      </c>
      <c r="ASZ847" s="10"/>
      <c r="ATA847" s="235"/>
      <c r="ATB847" s="175" t="s">
        <v>107</v>
      </c>
      <c r="ATC847" s="75" t="s">
        <v>183</v>
      </c>
      <c r="ATE847" s="176"/>
      <c r="ATF847" s="176" t="e">
        <f>VLOOKUP(ATC847,$A$879:$F$2731,6,FALSE)</f>
        <v>#N/A</v>
      </c>
      <c r="ATG847" s="175" t="s">
        <v>65</v>
      </c>
      <c r="ATH847" s="10" t="e">
        <f>ATF847*1.3</f>
        <v>#N/A</v>
      </c>
      <c r="ATI847" s="10"/>
      <c r="ATJ847" s="235"/>
      <c r="ATK847" s="175" t="s">
        <v>107</v>
      </c>
      <c r="ATL847" s="75" t="s">
        <v>183</v>
      </c>
      <c r="ATN847" s="176"/>
      <c r="ATO847" s="176" t="e">
        <f>VLOOKUP(ATL847,$A$879:$F$2731,6,FALSE)</f>
        <v>#N/A</v>
      </c>
      <c r="ATP847" s="175" t="s">
        <v>65</v>
      </c>
      <c r="ATQ847" s="10" t="e">
        <f>ATO847*1.3</f>
        <v>#N/A</v>
      </c>
      <c r="ATR847" s="10"/>
      <c r="ATS847" s="235"/>
      <c r="ATT847" s="175" t="s">
        <v>107</v>
      </c>
      <c r="ATU847" s="75" t="s">
        <v>183</v>
      </c>
      <c r="ATW847" s="176"/>
      <c r="ATX847" s="176" t="e">
        <f>VLOOKUP(ATU847,$A$879:$F$2731,6,FALSE)</f>
        <v>#N/A</v>
      </c>
      <c r="ATY847" s="175" t="s">
        <v>65</v>
      </c>
      <c r="ATZ847" s="10" t="e">
        <f>ATX847*1.3</f>
        <v>#N/A</v>
      </c>
      <c r="AUA847" s="10"/>
      <c r="AUB847" s="235"/>
      <c r="AUC847" s="175" t="s">
        <v>107</v>
      </c>
      <c r="AUD847" s="75" t="s">
        <v>183</v>
      </c>
      <c r="AUF847" s="176"/>
      <c r="AUG847" s="176" t="e">
        <f>VLOOKUP(AUD847,$A$879:$F$2731,6,FALSE)</f>
        <v>#N/A</v>
      </c>
      <c r="AUH847" s="175" t="s">
        <v>65</v>
      </c>
      <c r="AUI847" s="10" t="e">
        <f>AUG847*1.3</f>
        <v>#N/A</v>
      </c>
      <c r="AUJ847" s="10"/>
      <c r="AUK847" s="235"/>
      <c r="AUL847" s="175" t="s">
        <v>107</v>
      </c>
      <c r="AUM847" s="75" t="s">
        <v>183</v>
      </c>
      <c r="AUO847" s="176"/>
      <c r="AUP847" s="176" t="e">
        <f>VLOOKUP(AUM847,$A$879:$F$2731,6,FALSE)</f>
        <v>#N/A</v>
      </c>
      <c r="AUQ847" s="175" t="s">
        <v>65</v>
      </c>
      <c r="AUR847" s="10" t="e">
        <f>AUP847*1.3</f>
        <v>#N/A</v>
      </c>
      <c r="AUS847" s="10"/>
      <c r="AUT847" s="235"/>
      <c r="AUU847" s="175" t="s">
        <v>107</v>
      </c>
      <c r="AUV847" s="75" t="s">
        <v>183</v>
      </c>
      <c r="AUX847" s="176"/>
      <c r="AUY847" s="176" t="e">
        <f>VLOOKUP(AUV847,$A$879:$F$2731,6,FALSE)</f>
        <v>#N/A</v>
      </c>
      <c r="AUZ847" s="175" t="s">
        <v>65</v>
      </c>
      <c r="AVA847" s="10" t="e">
        <f>AUY847*1.3</f>
        <v>#N/A</v>
      </c>
      <c r="AVB847" s="10"/>
      <c r="AVC847" s="235"/>
      <c r="AVD847" s="175" t="s">
        <v>107</v>
      </c>
      <c r="AVE847" s="75" t="s">
        <v>183</v>
      </c>
      <c r="AVG847" s="176"/>
      <c r="AVH847" s="176" t="e">
        <f>VLOOKUP(AVE847,$A$879:$F$2731,6,FALSE)</f>
        <v>#N/A</v>
      </c>
      <c r="AVI847" s="175" t="s">
        <v>65</v>
      </c>
      <c r="AVJ847" s="10" t="e">
        <f>AVH847*1.3</f>
        <v>#N/A</v>
      </c>
      <c r="AVK847" s="10"/>
      <c r="AVL847" s="235"/>
      <c r="AVM847" s="175" t="s">
        <v>107</v>
      </c>
      <c r="AVN847" s="75" t="s">
        <v>183</v>
      </c>
      <c r="AVP847" s="176"/>
      <c r="AVQ847" s="176" t="e">
        <f>VLOOKUP(AVN847,$A$879:$F$2731,6,FALSE)</f>
        <v>#N/A</v>
      </c>
      <c r="AVR847" s="175" t="s">
        <v>65</v>
      </c>
      <c r="AVS847" s="10" t="e">
        <f>AVQ847*1.3</f>
        <v>#N/A</v>
      </c>
      <c r="AVT847" s="10"/>
      <c r="AVU847" s="235"/>
      <c r="AVV847" s="175" t="s">
        <v>107</v>
      </c>
      <c r="AVW847" s="75" t="s">
        <v>183</v>
      </c>
      <c r="AVY847" s="176"/>
      <c r="AVZ847" s="176" t="e">
        <f>VLOOKUP(AVW847,$A$879:$F$2731,6,FALSE)</f>
        <v>#N/A</v>
      </c>
      <c r="AWA847" s="175" t="s">
        <v>65</v>
      </c>
      <c r="AWB847" s="10" t="e">
        <f>AVZ847*1.3</f>
        <v>#N/A</v>
      </c>
      <c r="AWC847" s="10"/>
      <c r="AWD847" s="235"/>
      <c r="AWE847" s="175" t="s">
        <v>107</v>
      </c>
      <c r="AWF847" s="75" t="s">
        <v>183</v>
      </c>
      <c r="AWH847" s="176"/>
      <c r="AWI847" s="176" t="e">
        <f>VLOOKUP(AWF847,$A$879:$F$2731,6,FALSE)</f>
        <v>#N/A</v>
      </c>
      <c r="AWJ847" s="175" t="s">
        <v>65</v>
      </c>
      <c r="AWK847" s="10" t="e">
        <f>AWI847*1.3</f>
        <v>#N/A</v>
      </c>
      <c r="AWL847" s="10"/>
      <c r="AWM847" s="235"/>
      <c r="AWN847" s="175" t="s">
        <v>107</v>
      </c>
      <c r="AWO847" s="341" t="s">
        <v>472</v>
      </c>
      <c r="AWQ847" s="176"/>
      <c r="AWR847" s="176">
        <f>VLOOKUP(AWO847,$A$879:$F$2731,6,FALSE)</f>
        <v>50</v>
      </c>
      <c r="AWS847" s="175" t="s">
        <v>65</v>
      </c>
      <c r="AWT847" s="10">
        <f>AWR847*1.3</f>
        <v>65</v>
      </c>
      <c r="AWU847" s="10"/>
      <c r="AWV847" s="235"/>
      <c r="AWW847" s="175" t="s">
        <v>107</v>
      </c>
      <c r="AWX847" s="341" t="s">
        <v>469</v>
      </c>
      <c r="AWZ847" s="176"/>
      <c r="AXA847" s="176">
        <f>VLOOKUP(AWX847,$A$879:$F$2731,6,FALSE)</f>
        <v>7</v>
      </c>
      <c r="AXB847" s="175" t="s">
        <v>65</v>
      </c>
      <c r="AXC847" s="10">
        <f>AXA847*1.3</f>
        <v>9.1</v>
      </c>
      <c r="AXD847" s="10"/>
      <c r="AXE847" s="235"/>
      <c r="AXF847" s="175" t="s">
        <v>107</v>
      </c>
      <c r="AXG847" s="341" t="s">
        <v>454</v>
      </c>
      <c r="AXI847" s="176"/>
      <c r="AXJ847" s="176">
        <f>VLOOKUP(AXG847,$A$879:$F$2731,6,FALSE)</f>
        <v>18</v>
      </c>
      <c r="AXK847" s="175" t="s">
        <v>65</v>
      </c>
      <c r="AXL847" s="10">
        <f>AXJ847*1.3</f>
        <v>23.400000000000002</v>
      </c>
      <c r="AXM847" s="10"/>
      <c r="AXN847" s="235"/>
      <c r="AXO847" s="175" t="s">
        <v>107</v>
      </c>
      <c r="AXP847" s="341" t="s">
        <v>469</v>
      </c>
      <c r="AXR847" s="176"/>
      <c r="AXS847" s="176">
        <f>VLOOKUP(AXP847,$A$879:$F$2731,6,FALSE)</f>
        <v>7</v>
      </c>
      <c r="AXT847" s="175" t="s">
        <v>65</v>
      </c>
      <c r="AXU847" s="10">
        <f>AXS847*1.3</f>
        <v>9.1</v>
      </c>
      <c r="AXV847" s="10"/>
      <c r="AXW847" s="235"/>
      <c r="AXX847" s="175" t="s">
        <v>107</v>
      </c>
      <c r="AXY847" s="341" t="s">
        <v>606</v>
      </c>
      <c r="AYA847" s="176"/>
      <c r="AYB847" s="176">
        <f>VLOOKUP(AXY847,$A$879:$F$2731,6,FALSE)</f>
        <v>193</v>
      </c>
      <c r="AYC847" s="175" t="s">
        <v>65</v>
      </c>
      <c r="AYD847" s="10">
        <f>AYB847*1.3</f>
        <v>250.9</v>
      </c>
      <c r="AYE847" s="10"/>
      <c r="AYF847" s="235"/>
      <c r="AYG847" s="175" t="s">
        <v>107</v>
      </c>
      <c r="AYH847" s="341" t="s">
        <v>2319</v>
      </c>
      <c r="AYJ847" s="176"/>
      <c r="AYK847" s="176">
        <f>VLOOKUP(AYH847,$A$879:$F$2731,6,FALSE)</f>
        <v>84</v>
      </c>
      <c r="AYL847" s="175" t="s">
        <v>65</v>
      </c>
      <c r="AYM847" s="10">
        <f>AYK847*1.3</f>
        <v>109.2</v>
      </c>
      <c r="AYN847" s="10"/>
      <c r="AYO847" s="235"/>
      <c r="AYP847" s="175" t="s">
        <v>107</v>
      </c>
      <c r="AYQ847" s="341" t="s">
        <v>1798</v>
      </c>
      <c r="AYS847" s="176"/>
      <c r="AYT847" s="176">
        <f>VLOOKUP(AYQ847,$A$879:$F$2731,6,FALSE)</f>
        <v>142</v>
      </c>
      <c r="AYU847" s="175" t="s">
        <v>65</v>
      </c>
      <c r="AYV847" s="10">
        <f>AYT847*1.3</f>
        <v>184.6</v>
      </c>
      <c r="AYW847" s="10"/>
      <c r="AYX847" s="235"/>
      <c r="AYY847" s="175" t="s">
        <v>107</v>
      </c>
      <c r="AYZ847" s="341" t="s">
        <v>607</v>
      </c>
      <c r="AZB847" s="176"/>
      <c r="AZC847" s="176">
        <f>VLOOKUP(AYZ847,$A$879:$F$2731,6,FALSE)</f>
        <v>129</v>
      </c>
      <c r="AZD847" s="175" t="s">
        <v>65</v>
      </c>
      <c r="AZE847" s="10">
        <f>AZC847*1.3</f>
        <v>167.70000000000002</v>
      </c>
      <c r="AZF847" s="10"/>
      <c r="AZG847" s="235"/>
      <c r="AZH847" s="175" t="s">
        <v>107</v>
      </c>
      <c r="AZI847" s="341" t="s">
        <v>1404</v>
      </c>
      <c r="AZK847" s="176"/>
      <c r="AZL847" s="176">
        <f>VLOOKUP(AZI847,$A$879:$F$2731,6,FALSE)</f>
        <v>123</v>
      </c>
      <c r="AZM847" s="175" t="s">
        <v>65</v>
      </c>
      <c r="AZN847" s="10">
        <f>AZL847*1.3</f>
        <v>159.9</v>
      </c>
      <c r="AZO847" s="10"/>
      <c r="AZP847" s="235"/>
      <c r="AZQ847" s="175" t="s">
        <v>107</v>
      </c>
      <c r="AZR847" s="341" t="s">
        <v>454</v>
      </c>
      <c r="AZT847" s="176"/>
      <c r="AZU847" s="176">
        <f>VLOOKUP(AZR847,$A$879:$F$2731,6,FALSE)</f>
        <v>18</v>
      </c>
      <c r="AZV847" s="175" t="s">
        <v>65</v>
      </c>
      <c r="AZW847" s="10">
        <f>AZU847*1.3</f>
        <v>23.400000000000002</v>
      </c>
      <c r="AZX847" s="10"/>
      <c r="AZY847" s="235"/>
      <c r="AZZ847" s="175" t="s">
        <v>107</v>
      </c>
      <c r="BAA847" s="341" t="s">
        <v>469</v>
      </c>
      <c r="BAC847" s="176"/>
      <c r="BAD847" s="176">
        <f>VLOOKUP(BAA847,$A$879:$F$2731,6,FALSE)</f>
        <v>7</v>
      </c>
      <c r="BAE847" s="175" t="s">
        <v>65</v>
      </c>
      <c r="BAF847" s="10">
        <f>BAD847*1.3</f>
        <v>9.1</v>
      </c>
      <c r="BAG847" s="10"/>
      <c r="BAH847" s="235"/>
      <c r="BAI847" s="175" t="s">
        <v>107</v>
      </c>
      <c r="BAJ847" s="398" t="s">
        <v>2042</v>
      </c>
      <c r="BAL847" s="176"/>
      <c r="BAM847" s="176">
        <f>VLOOKUP(BAJ847,$A$879:$F$2731,6,FALSE)</f>
        <v>272</v>
      </c>
      <c r="BAN847" s="175" t="s">
        <v>65</v>
      </c>
      <c r="BAO847" s="10">
        <f>BAM847*1.3</f>
        <v>353.6</v>
      </c>
      <c r="BAP847" s="10"/>
      <c r="BAQ847" s="235"/>
      <c r="BAR847" s="175" t="s">
        <v>107</v>
      </c>
      <c r="BAS847" s="341" t="s">
        <v>726</v>
      </c>
      <c r="BAU847" s="176"/>
      <c r="BAV847" s="176">
        <f>VLOOKUP(BAS847,$A$879:$F$2731,6,FALSE)</f>
        <v>138</v>
      </c>
      <c r="BAW847" s="175" t="s">
        <v>65</v>
      </c>
      <c r="BAX847" s="10">
        <f>BAV847*1.3</f>
        <v>179.4</v>
      </c>
      <c r="BAY847" s="10"/>
      <c r="BAZ847" s="235"/>
      <c r="BBA847" s="175" t="s">
        <v>107</v>
      </c>
      <c r="BBB847" s="341" t="s">
        <v>454</v>
      </c>
      <c r="BBD847" s="176"/>
      <c r="BBE847" s="176">
        <f>VLOOKUP(BBB847,$A$879:$F$2731,6,FALSE)</f>
        <v>18</v>
      </c>
      <c r="BBF847" s="175" t="s">
        <v>65</v>
      </c>
      <c r="BBG847" s="10">
        <f>BBE847*1.3</f>
        <v>23.400000000000002</v>
      </c>
      <c r="BBH847" s="10"/>
      <c r="BBI847" s="235"/>
      <c r="BBJ847" s="175" t="s">
        <v>107</v>
      </c>
      <c r="BBK847" s="341" t="s">
        <v>726</v>
      </c>
      <c r="BBM847" s="176"/>
      <c r="BBN847" s="176">
        <f>VLOOKUP(BBK847,$A$879:$F$2731,6,FALSE)</f>
        <v>138</v>
      </c>
      <c r="BBO847" s="175" t="s">
        <v>65</v>
      </c>
      <c r="BBP847" s="10">
        <f>BBN847*1.3</f>
        <v>179.4</v>
      </c>
      <c r="BBQ847" s="10"/>
      <c r="BBR847" s="235"/>
      <c r="BBS847" s="175" t="s">
        <v>107</v>
      </c>
      <c r="BBT847" s="347" t="s">
        <v>469</v>
      </c>
      <c r="BBV847" s="176"/>
      <c r="BBW847" s="176">
        <f>VLOOKUP(BBT847,$A$879:$F$2731,6,FALSE)</f>
        <v>7</v>
      </c>
      <c r="BBX847" s="175" t="s">
        <v>65</v>
      </c>
      <c r="BBY847" s="10">
        <f>BBW847*1.3</f>
        <v>9.1</v>
      </c>
      <c r="BBZ847" s="10"/>
      <c r="BCA847" s="235"/>
      <c r="BCB847" s="175" t="s">
        <v>107</v>
      </c>
      <c r="BCC847" s="341" t="s">
        <v>1726</v>
      </c>
      <c r="BCE847" s="176"/>
      <c r="BCF847" s="176">
        <f>VLOOKUP(BCC847,$A$879:$F$2731,6,FALSE)</f>
        <v>34</v>
      </c>
      <c r="BCG847" s="175" t="s">
        <v>65</v>
      </c>
      <c r="BCH847" s="10">
        <f>BCF847*1.3</f>
        <v>44.2</v>
      </c>
      <c r="BCI847" s="10"/>
      <c r="BCJ847" s="235"/>
      <c r="BCK847" s="175" t="s">
        <v>107</v>
      </c>
      <c r="BCL847" s="341" t="s">
        <v>492</v>
      </c>
      <c r="BCN847" s="176"/>
      <c r="BCO847" s="176">
        <f>VLOOKUP(BCL847,$A$879:$F$2731,6,FALSE)</f>
        <v>147</v>
      </c>
      <c r="BCP847" s="175" t="s">
        <v>65</v>
      </c>
      <c r="BCQ847" s="10">
        <f>BCO847*1.3</f>
        <v>191.1</v>
      </c>
      <c r="BCR847" s="10"/>
      <c r="BCS847" s="235"/>
      <c r="BCT847" s="175" t="s">
        <v>107</v>
      </c>
      <c r="BCU847" s="351" t="s">
        <v>1798</v>
      </c>
      <c r="BCW847" s="176"/>
      <c r="BCX847" s="176">
        <f>VLOOKUP(BCU847,$A$879:$F$2731,6,FALSE)</f>
        <v>142</v>
      </c>
      <c r="BCY847" s="175" t="s">
        <v>65</v>
      </c>
      <c r="BCZ847" s="10">
        <f>BCX847*1.3</f>
        <v>184.6</v>
      </c>
      <c r="BDA847" s="10"/>
      <c r="BDB847" s="235"/>
      <c r="BDC847" s="175" t="s">
        <v>107</v>
      </c>
      <c r="BDD847" s="347" t="s">
        <v>2151</v>
      </c>
      <c r="BDF847" s="176"/>
      <c r="BDG847" s="176">
        <f>VLOOKUP(BDD847,$A$879:$F$2731,6,FALSE)</f>
        <v>54</v>
      </c>
      <c r="BDH847" s="175" t="s">
        <v>65</v>
      </c>
      <c r="BDI847" s="10">
        <f>BDG847*1.3</f>
        <v>70.2</v>
      </c>
      <c r="BDJ847" s="10"/>
      <c r="BDK847" s="235"/>
      <c r="BDL847" s="175" t="s">
        <v>107</v>
      </c>
      <c r="BDM847" s="341" t="s">
        <v>469</v>
      </c>
      <c r="BDO847" s="176"/>
      <c r="BDP847" s="176">
        <f>VLOOKUP(BDM847,$A$879:$F$2731,6,FALSE)</f>
        <v>7</v>
      </c>
      <c r="BDQ847" s="175" t="s">
        <v>65</v>
      </c>
      <c r="BDR847" s="10">
        <f>BDP847*1.3</f>
        <v>9.1</v>
      </c>
      <c r="BDS847" s="10"/>
      <c r="BDT847" s="235"/>
      <c r="BDU847" s="175" t="s">
        <v>107</v>
      </c>
      <c r="BDV847" s="341" t="s">
        <v>450</v>
      </c>
      <c r="BDX847" s="176"/>
      <c r="BDY847" s="176">
        <f>VLOOKUP(BDV847,$A$879:$F$2731,6,FALSE)</f>
        <v>61</v>
      </c>
      <c r="BDZ847" s="175" t="s">
        <v>65</v>
      </c>
      <c r="BEA847" s="10">
        <f>BDY847*1.3</f>
        <v>79.3</v>
      </c>
      <c r="BEB847" s="10"/>
      <c r="BEC847" s="235"/>
      <c r="BED847" s="175" t="s">
        <v>107</v>
      </c>
      <c r="BEE847" s="341" t="s">
        <v>1734</v>
      </c>
      <c r="BEG847" s="176"/>
      <c r="BEH847" s="176">
        <f>VLOOKUP(BEE847,$A$879:$F$2731,6,FALSE)</f>
        <v>94</v>
      </c>
      <c r="BEI847" s="175" t="s">
        <v>65</v>
      </c>
      <c r="BEJ847" s="10">
        <f>BEH847*1.3</f>
        <v>122.2</v>
      </c>
      <c r="BEK847" s="10"/>
      <c r="BEL847" s="235"/>
      <c r="BEM847" s="175" t="s">
        <v>107</v>
      </c>
      <c r="BEN847" s="341" t="s">
        <v>1726</v>
      </c>
      <c r="BEP847" s="176"/>
      <c r="BEQ847" s="176">
        <f>VLOOKUP(BEN847,$A$879:$F$2731,6,FALSE)</f>
        <v>34</v>
      </c>
      <c r="BER847" s="175" t="s">
        <v>65</v>
      </c>
      <c r="BES847" s="10">
        <f>BEQ847*1.3</f>
        <v>44.2</v>
      </c>
      <c r="BET847" s="10"/>
      <c r="BEU847" s="235"/>
      <c r="BEV847" s="175" t="s">
        <v>107</v>
      </c>
      <c r="BEW847" s="341" t="s">
        <v>988</v>
      </c>
      <c r="BEY847" s="176"/>
      <c r="BEZ847" s="176">
        <f>VLOOKUP(BEW847,$A$879:$F$2731,6,FALSE)</f>
        <v>155</v>
      </c>
      <c r="BFA847" s="175" t="s">
        <v>65</v>
      </c>
      <c r="BFB847" s="10">
        <f>BEZ847*1.3</f>
        <v>201.5</v>
      </c>
      <c r="BFC847" s="10"/>
      <c r="BFD847" s="235"/>
      <c r="BFE847" s="175" t="s">
        <v>107</v>
      </c>
      <c r="BFF847" s="341" t="s">
        <v>454</v>
      </c>
      <c r="BFH847" s="176"/>
      <c r="BFI847" s="176">
        <f>VLOOKUP(BFF847,$A$879:$F$2731,6,FALSE)</f>
        <v>18</v>
      </c>
      <c r="BFJ847" s="175" t="s">
        <v>65</v>
      </c>
      <c r="BFK847" s="10">
        <f>BFI847*1.3</f>
        <v>23.400000000000002</v>
      </c>
      <c r="BFL847" s="10"/>
      <c r="BFM847" s="235"/>
      <c r="BFN847" s="175" t="s">
        <v>107</v>
      </c>
      <c r="BFO847" s="341" t="s">
        <v>607</v>
      </c>
      <c r="BFQ847" s="176"/>
      <c r="BFR847" s="176">
        <f>VLOOKUP(BFO847,$A$879:$F$2731,6,FALSE)</f>
        <v>129</v>
      </c>
      <c r="BFS847" s="175" t="s">
        <v>65</v>
      </c>
      <c r="BFT847" s="10">
        <f>BFR847*1.3</f>
        <v>167.70000000000002</v>
      </c>
      <c r="BFU847" s="10"/>
      <c r="BFV847" s="235"/>
      <c r="BFW847" s="175" t="s">
        <v>107</v>
      </c>
      <c r="BFX847" s="351" t="s">
        <v>492</v>
      </c>
      <c r="BFZ847" s="176"/>
      <c r="BGA847" s="176">
        <f>VLOOKUP(BFX847,$A$879:$F$2731,6,FALSE)</f>
        <v>147</v>
      </c>
      <c r="BGB847" s="175" t="s">
        <v>65</v>
      </c>
      <c r="BGC847" s="10">
        <f>BGA847*1.3</f>
        <v>191.1</v>
      </c>
      <c r="BGD847" s="10"/>
      <c r="BGE847" s="235"/>
      <c r="BGF847" s="175" t="s">
        <v>107</v>
      </c>
      <c r="BGG847" s="341" t="s">
        <v>1798</v>
      </c>
      <c r="BGI847" s="176"/>
      <c r="BGJ847" s="176">
        <f>VLOOKUP(BGG847,$A$879:$F$2731,6,FALSE)</f>
        <v>142</v>
      </c>
      <c r="BGK847" s="175" t="s">
        <v>65</v>
      </c>
      <c r="BGL847" s="10">
        <f>BGJ847*1.3</f>
        <v>184.6</v>
      </c>
      <c r="BGM847" s="10"/>
      <c r="BGN847" s="235"/>
      <c r="BGO847" s="175" t="s">
        <v>107</v>
      </c>
      <c r="BGP847" s="351" t="s">
        <v>1695</v>
      </c>
      <c r="BGR847" s="176"/>
      <c r="BGS847" s="176">
        <f>VLOOKUP(BGP847,$A$879:$F$2731,6,FALSE)</f>
        <v>0</v>
      </c>
      <c r="BGT847" s="175" t="s">
        <v>65</v>
      </c>
      <c r="BGU847" s="10">
        <f>BGS847*1.3</f>
        <v>0</v>
      </c>
      <c r="BGV847" s="10"/>
      <c r="BGW847" s="235"/>
      <c r="BGX847" s="175" t="s">
        <v>107</v>
      </c>
      <c r="BGY847" s="341" t="s">
        <v>606</v>
      </c>
      <c r="BHA847" s="176"/>
      <c r="BHB847" s="176">
        <f>VLOOKUP(BGY847,$A$879:$F$2731,6,FALSE)</f>
        <v>193</v>
      </c>
      <c r="BHC847" s="175" t="s">
        <v>65</v>
      </c>
      <c r="BHD847" s="10">
        <f>BHB847*1.3</f>
        <v>250.9</v>
      </c>
      <c r="BHE847" s="10"/>
    </row>
    <row r="848" spans="1:1565" s="14" customFormat="1" ht="15">
      <c r="A848" s="175" t="s">
        <v>108</v>
      </c>
      <c r="B848" s="343" t="s">
        <v>469</v>
      </c>
      <c r="D848" s="176"/>
      <c r="E848" s="176">
        <f>VLOOKUP(B848,$A$879:$F$2731,6,FALSE)</f>
        <v>7</v>
      </c>
      <c r="F848" s="175" t="s">
        <v>67</v>
      </c>
      <c r="G848" s="10">
        <f>E848*1.2</f>
        <v>8.4</v>
      </c>
      <c r="H848" s="10"/>
      <c r="I848" s="229"/>
      <c r="J848" s="175" t="s">
        <v>108</v>
      </c>
      <c r="K848" s="341" t="s">
        <v>726</v>
      </c>
      <c r="M848" s="176"/>
      <c r="N848" s="176">
        <f>VLOOKUP(K848,$A$879:$F$2731,6,FALSE)</f>
        <v>138</v>
      </c>
      <c r="O848" s="175" t="s">
        <v>67</v>
      </c>
      <c r="P848" s="10">
        <f>N848*1.2</f>
        <v>165.6</v>
      </c>
      <c r="Q848" s="10"/>
      <c r="R848" s="229"/>
      <c r="S848" s="175" t="s">
        <v>108</v>
      </c>
      <c r="T848" s="341" t="s">
        <v>726</v>
      </c>
      <c r="V848" s="176"/>
      <c r="W848" s="176">
        <f>VLOOKUP(T848,$A$879:$F$2731,6,FALSE)</f>
        <v>138</v>
      </c>
      <c r="X848" s="175" t="s">
        <v>67</v>
      </c>
      <c r="Y848" s="10">
        <f>W848*1.2</f>
        <v>165.6</v>
      </c>
      <c r="Z848" s="10"/>
      <c r="AA848" s="229"/>
      <c r="AB848" s="175" t="s">
        <v>108</v>
      </c>
      <c r="AC848" s="341" t="s">
        <v>472</v>
      </c>
      <c r="AE848" s="176"/>
      <c r="AF848" s="176">
        <f>VLOOKUP(AC848,$A$879:$F$2731,6,FALSE)</f>
        <v>50</v>
      </c>
      <c r="AG848" s="175" t="s">
        <v>67</v>
      </c>
      <c r="AH848" s="10">
        <f>AF848*1.2</f>
        <v>60</v>
      </c>
      <c r="AI848" s="10"/>
      <c r="AJ848" s="229"/>
      <c r="AK848" s="175" t="s">
        <v>108</v>
      </c>
      <c r="AL848" s="341" t="s">
        <v>2151</v>
      </c>
      <c r="AN848" s="176"/>
      <c r="AO848" s="176">
        <f>VLOOKUP(AL848,$A$879:$F$2731,6,FALSE)</f>
        <v>54</v>
      </c>
      <c r="AP848" s="175" t="s">
        <v>67</v>
      </c>
      <c r="AQ848" s="10">
        <f>AO848*1.2</f>
        <v>64.8</v>
      </c>
      <c r="AR848" s="10"/>
      <c r="AS848" s="229"/>
      <c r="AT848" s="175" t="s">
        <v>108</v>
      </c>
      <c r="AU848" s="341" t="s">
        <v>1737</v>
      </c>
      <c r="AW848" s="176"/>
      <c r="AX848" s="176">
        <f>VLOOKUP(AU848,$A$879:$F$2731,6,FALSE)</f>
        <v>36</v>
      </c>
      <c r="AY848" s="175" t="s">
        <v>67</v>
      </c>
      <c r="AZ848" s="10">
        <f>AX848*1.2</f>
        <v>43.199999999999996</v>
      </c>
      <c r="BA848" s="10"/>
      <c r="BB848" s="229"/>
      <c r="BC848" s="175" t="s">
        <v>108</v>
      </c>
      <c r="BD848" s="341" t="s">
        <v>726</v>
      </c>
      <c r="BF848" s="176"/>
      <c r="BG848" s="176">
        <f>VLOOKUP(BD848,$A$879:$F$2731,6,FALSE)</f>
        <v>138</v>
      </c>
      <c r="BH848" s="175" t="s">
        <v>67</v>
      </c>
      <c r="BI848" s="10">
        <f>BG848*1.2</f>
        <v>165.6</v>
      </c>
      <c r="BJ848" s="10"/>
      <c r="BK848" s="229"/>
      <c r="BL848" s="175" t="s">
        <v>108</v>
      </c>
      <c r="BM848" s="341" t="s">
        <v>726</v>
      </c>
      <c r="BO848" s="176"/>
      <c r="BP848" s="176">
        <f>VLOOKUP(BM848,$A$879:$F$2731,6,FALSE)</f>
        <v>138</v>
      </c>
      <c r="BQ848" s="175" t="s">
        <v>67</v>
      </c>
      <c r="BR848" s="10">
        <f>BP848*1.2</f>
        <v>165.6</v>
      </c>
      <c r="BS848" s="10"/>
      <c r="BT848" s="229"/>
      <c r="BU848" s="175" t="s">
        <v>108</v>
      </c>
      <c r="BV848" s="341" t="s">
        <v>2042</v>
      </c>
      <c r="BX848" s="176"/>
      <c r="BY848" s="176">
        <f>VLOOKUP(BV848,$A$879:$F$2731,6,FALSE)</f>
        <v>272</v>
      </c>
      <c r="BZ848" s="175" t="s">
        <v>67</v>
      </c>
      <c r="CA848" s="10">
        <f>BY848*1.2</f>
        <v>326.39999999999998</v>
      </c>
      <c r="CB848" s="10"/>
      <c r="CC848" s="229"/>
      <c r="CD848" s="175" t="s">
        <v>108</v>
      </c>
      <c r="CE848" s="341" t="s">
        <v>3224</v>
      </c>
      <c r="CG848" s="176"/>
      <c r="CH848" s="176">
        <f>VLOOKUP(CE848,$A$879:$F$2731,6,FALSE)</f>
        <v>40</v>
      </c>
      <c r="CI848" s="175" t="s">
        <v>67</v>
      </c>
      <c r="CJ848" s="10">
        <f>CH848*1.2</f>
        <v>48</v>
      </c>
      <c r="CK848" s="10"/>
      <c r="CL848" s="229"/>
      <c r="CM848" s="175" t="s">
        <v>108</v>
      </c>
      <c r="CN848" s="341" t="s">
        <v>469</v>
      </c>
      <c r="CP848" s="176"/>
      <c r="CQ848" s="176">
        <f>VLOOKUP(CN848,$A$879:$F$2731,6,FALSE)</f>
        <v>7</v>
      </c>
      <c r="CR848" s="175" t="s">
        <v>67</v>
      </c>
      <c r="CS848" s="10">
        <f>CQ848*1.2</f>
        <v>8.4</v>
      </c>
      <c r="CT848" s="10"/>
      <c r="CU848" s="229"/>
      <c r="CV848" s="175" t="s">
        <v>108</v>
      </c>
      <c r="CW848" s="341" t="s">
        <v>1798</v>
      </c>
      <c r="CY848" s="176"/>
      <c r="CZ848" s="176">
        <f>VLOOKUP(CW848,$A$879:$F$2731,6,FALSE)</f>
        <v>142</v>
      </c>
      <c r="DA848" s="175" t="s">
        <v>67</v>
      </c>
      <c r="DB848" s="10">
        <f>CZ848*1.2</f>
        <v>170.4</v>
      </c>
      <c r="DC848" s="10"/>
      <c r="DD848" s="229"/>
      <c r="DE848" s="175" t="s">
        <v>108</v>
      </c>
      <c r="DF848" s="341" t="s">
        <v>1737</v>
      </c>
      <c r="DH848" s="176"/>
      <c r="DI848" s="176">
        <f>VLOOKUP(DF848,$A$879:$F$2731,6,FALSE)</f>
        <v>36</v>
      </c>
      <c r="DJ848" s="175" t="s">
        <v>67</v>
      </c>
      <c r="DK848" s="10">
        <f>DI848*1.2</f>
        <v>43.199999999999996</v>
      </c>
      <c r="DL848" s="10"/>
      <c r="DM848" s="229"/>
      <c r="DN848" s="175" t="s">
        <v>108</v>
      </c>
      <c r="DO848" s="341" t="s">
        <v>996</v>
      </c>
      <c r="DQ848" s="176"/>
      <c r="DR848" s="176">
        <f>VLOOKUP(DO848,$A$879:$F$2731,6,FALSE)</f>
        <v>108</v>
      </c>
      <c r="DS848" s="175" t="s">
        <v>67</v>
      </c>
      <c r="DT848" s="10">
        <f>DR848*1.2</f>
        <v>129.6</v>
      </c>
      <c r="DU848" s="10"/>
      <c r="DV848" s="229"/>
      <c r="DW848" s="175" t="s">
        <v>108</v>
      </c>
      <c r="DX848" s="341" t="s">
        <v>472</v>
      </c>
      <c r="DZ848" s="176"/>
      <c r="EA848" s="176">
        <f>VLOOKUP(DX848,$A$879:$F$2731,6,FALSE)</f>
        <v>50</v>
      </c>
      <c r="EB848" s="175" t="s">
        <v>67</v>
      </c>
      <c r="EC848" s="10">
        <f>EA848*1.2</f>
        <v>60</v>
      </c>
      <c r="ED848" s="10"/>
      <c r="EE848" s="229"/>
      <c r="EF848" s="175" t="s">
        <v>108</v>
      </c>
      <c r="EG848" s="341" t="s">
        <v>3312</v>
      </c>
      <c r="EI848" s="176"/>
      <c r="EJ848" s="176">
        <f>VLOOKUP(EG848,$A$879:$F$2731,6,FALSE)</f>
        <v>108</v>
      </c>
      <c r="EK848" s="175" t="s">
        <v>67</v>
      </c>
      <c r="EL848" s="10">
        <f>EJ848*1.2</f>
        <v>129.6</v>
      </c>
      <c r="EM848" s="10"/>
      <c r="EN848" s="229"/>
      <c r="EO848" s="175" t="s">
        <v>108</v>
      </c>
      <c r="EP848" s="341" t="s">
        <v>1726</v>
      </c>
      <c r="ER848" s="176"/>
      <c r="ES848" s="176">
        <f>VLOOKUP(EP848,$A$879:$F$2731,6,FALSE)</f>
        <v>34</v>
      </c>
      <c r="ET848" s="175" t="s">
        <v>67</v>
      </c>
      <c r="EU848" s="10">
        <f>ES848*1.2</f>
        <v>40.799999999999997</v>
      </c>
      <c r="EV848" s="10"/>
      <c r="EW848" s="229"/>
      <c r="EX848" s="175" t="s">
        <v>108</v>
      </c>
      <c r="EY848" s="341" t="s">
        <v>2151</v>
      </c>
      <c r="FA848" s="176"/>
      <c r="FB848" s="176">
        <f>VLOOKUP(EY848,$A$879:$F$2731,6,FALSE)</f>
        <v>54</v>
      </c>
      <c r="FC848" s="175" t="s">
        <v>67</v>
      </c>
      <c r="FD848" s="10">
        <f>FB848*1.2</f>
        <v>64.8</v>
      </c>
      <c r="FE848" s="10"/>
      <c r="FF848" s="229"/>
      <c r="FG848" s="175" t="s">
        <v>108</v>
      </c>
      <c r="FH848" s="341" t="s">
        <v>1726</v>
      </c>
      <c r="FJ848" s="176"/>
      <c r="FK848" s="176">
        <f>VLOOKUP(FH848,$A$879:$F$2731,6,FALSE)</f>
        <v>34</v>
      </c>
      <c r="FL848" s="175" t="s">
        <v>67</v>
      </c>
      <c r="FM848" s="10">
        <f>FK848*1.2</f>
        <v>40.799999999999997</v>
      </c>
      <c r="FN848" s="10"/>
      <c r="FO848" s="229"/>
      <c r="FP848" s="175" t="s">
        <v>108</v>
      </c>
      <c r="FQ848" s="341" t="s">
        <v>472</v>
      </c>
      <c r="FS848" s="176"/>
      <c r="FT848" s="176">
        <f>VLOOKUP(FQ848,$A$879:$F$2731,6,FALSE)</f>
        <v>50</v>
      </c>
      <c r="FU848" s="175" t="s">
        <v>67</v>
      </c>
      <c r="FV848" s="10">
        <f>FT848*1.2</f>
        <v>60</v>
      </c>
      <c r="FW848" s="10"/>
      <c r="FX848" s="229"/>
      <c r="FY848" s="175" t="s">
        <v>108</v>
      </c>
      <c r="FZ848" s="349" t="s">
        <v>183</v>
      </c>
      <c r="GB848" s="176"/>
      <c r="GC848" s="176" t="e">
        <f>VLOOKUP(FZ848,$A$879:$F$2731,6,FALSE)</f>
        <v>#N/A</v>
      </c>
      <c r="GD848" s="175" t="s">
        <v>67</v>
      </c>
      <c r="GE848" s="10" t="e">
        <f>GC848*1.2</f>
        <v>#N/A</v>
      </c>
      <c r="GF848" s="10"/>
      <c r="GG848" s="229"/>
      <c r="GH848" s="175" t="s">
        <v>108</v>
      </c>
      <c r="GI848" s="341" t="s">
        <v>469</v>
      </c>
      <c r="GK848" s="176"/>
      <c r="GL848" s="176">
        <f>VLOOKUP(GI848,$A$879:$F$2731,6,FALSE)</f>
        <v>7</v>
      </c>
      <c r="GM848" s="175" t="s">
        <v>67</v>
      </c>
      <c r="GN848" s="10">
        <f>GL848*1.2</f>
        <v>8.4</v>
      </c>
      <c r="GO848" s="10"/>
      <c r="GP848" s="229"/>
      <c r="GQ848" s="175" t="s">
        <v>108</v>
      </c>
      <c r="GR848" s="341" t="s">
        <v>1695</v>
      </c>
      <c r="GT848" s="176"/>
      <c r="GU848" s="176">
        <f>VLOOKUP(GR848,$A$879:$F$2731,6,FALSE)</f>
        <v>0</v>
      </c>
      <c r="GV848" s="175" t="s">
        <v>67</v>
      </c>
      <c r="GW848" s="10">
        <f>GU848*1.2</f>
        <v>0</v>
      </c>
      <c r="GX848" s="10"/>
      <c r="GY848" s="229"/>
      <c r="GZ848" s="175" t="s">
        <v>108</v>
      </c>
      <c r="HA848" s="341" t="s">
        <v>1726</v>
      </c>
      <c r="HC848" s="176"/>
      <c r="HD848" s="176">
        <f>VLOOKUP(HA848,$A$879:$F$2731,6,FALSE)</f>
        <v>34</v>
      </c>
      <c r="HE848" s="175" t="s">
        <v>67</v>
      </c>
      <c r="HF848" s="10">
        <f>HD848*1.2</f>
        <v>40.799999999999997</v>
      </c>
      <c r="HG848" s="10"/>
      <c r="HH848" s="229"/>
      <c r="HI848" s="175" t="s">
        <v>108</v>
      </c>
      <c r="HJ848" s="341" t="s">
        <v>3312</v>
      </c>
      <c r="HL848" s="176"/>
      <c r="HM848" s="176">
        <f>VLOOKUP(HJ848,$A$879:$F$2731,6,FALSE)</f>
        <v>108</v>
      </c>
      <c r="HN848" s="175" t="s">
        <v>67</v>
      </c>
      <c r="HO848" s="10">
        <f>HM848*1.2</f>
        <v>129.6</v>
      </c>
      <c r="HP848" s="10"/>
      <c r="HQ848" s="229"/>
      <c r="HR848" s="175" t="s">
        <v>108</v>
      </c>
      <c r="HS848" s="341" t="s">
        <v>469</v>
      </c>
      <c r="HU848" s="176"/>
      <c r="HV848" s="176">
        <f>VLOOKUP(HS848,$A$879:$F$2731,6,FALSE)</f>
        <v>7</v>
      </c>
      <c r="HW848" s="175" t="s">
        <v>67</v>
      </c>
      <c r="HX848" s="10">
        <f>HV848*1.2</f>
        <v>8.4</v>
      </c>
      <c r="HY848" s="10"/>
      <c r="HZ848" s="229"/>
      <c r="IA848" s="175" t="s">
        <v>108</v>
      </c>
      <c r="IB848" s="341" t="s">
        <v>2620</v>
      </c>
      <c r="ID848" s="176"/>
      <c r="IE848" s="176">
        <f>VLOOKUP(IB848,$A$879:$F$2731,6,FALSE)</f>
        <v>210</v>
      </c>
      <c r="IF848" s="175" t="s">
        <v>67</v>
      </c>
      <c r="IG848" s="10">
        <f>IE848*1.2</f>
        <v>252</v>
      </c>
      <c r="IH848" s="10"/>
      <c r="II848" s="229"/>
      <c r="IJ848" s="175" t="s">
        <v>108</v>
      </c>
      <c r="IK848" s="341" t="s">
        <v>996</v>
      </c>
      <c r="IM848" s="176"/>
      <c r="IN848" s="176">
        <f>VLOOKUP(IK848,$A$879:$F$2731,6,FALSE)</f>
        <v>108</v>
      </c>
      <c r="IO848" s="175" t="s">
        <v>67</v>
      </c>
      <c r="IP848" s="10">
        <f>IN848*1.2</f>
        <v>129.6</v>
      </c>
      <c r="IQ848" s="10"/>
      <c r="IR848" s="229"/>
      <c r="IS848" s="175" t="s">
        <v>108</v>
      </c>
      <c r="IT848" s="341" t="s">
        <v>726</v>
      </c>
      <c r="IV848" s="176"/>
      <c r="IW848" s="176">
        <f>VLOOKUP(IT848,$A$879:$F$2731,6,FALSE)</f>
        <v>138</v>
      </c>
      <c r="IX848" s="175" t="s">
        <v>67</v>
      </c>
      <c r="IY848" s="10">
        <f>IW848*1.2</f>
        <v>165.6</v>
      </c>
      <c r="IZ848" s="10"/>
      <c r="JA848" s="229"/>
      <c r="JB848" s="175" t="s">
        <v>108</v>
      </c>
      <c r="JC848" s="341" t="s">
        <v>1723</v>
      </c>
      <c r="JE848" s="176"/>
      <c r="JF848" s="176">
        <f>VLOOKUP(JC848,$A$879:$F$2731,6,FALSE)</f>
        <v>192</v>
      </c>
      <c r="JG848" s="175" t="s">
        <v>67</v>
      </c>
      <c r="JH848" s="10">
        <f>JF848*1.2</f>
        <v>230.39999999999998</v>
      </c>
      <c r="JI848" s="10"/>
      <c r="JJ848" s="229"/>
      <c r="JK848" s="175" t="s">
        <v>108</v>
      </c>
      <c r="JL848" s="341" t="s">
        <v>619</v>
      </c>
      <c r="JN848" s="176"/>
      <c r="JO848" s="176">
        <f>VLOOKUP(JL848,$A$879:$F$2731,6,FALSE)</f>
        <v>155</v>
      </c>
      <c r="JP848" s="175" t="s">
        <v>67</v>
      </c>
      <c r="JQ848" s="10">
        <f>JO848*1.2</f>
        <v>186</v>
      </c>
      <c r="JR848" s="10"/>
      <c r="JS848" s="229"/>
      <c r="JT848" s="175" t="s">
        <v>108</v>
      </c>
      <c r="JU848" s="341" t="s">
        <v>1798</v>
      </c>
      <c r="JW848" s="176"/>
      <c r="JX848" s="176">
        <f>VLOOKUP(JU848,$A$879:$F$2731,6,FALSE)</f>
        <v>142</v>
      </c>
      <c r="JY848" s="175" t="s">
        <v>67</v>
      </c>
      <c r="JZ848" s="10">
        <f>JX848*1.2</f>
        <v>170.4</v>
      </c>
      <c r="KA848" s="10"/>
      <c r="KB848" s="229"/>
      <c r="KC848" s="175" t="s">
        <v>108</v>
      </c>
      <c r="KD848" s="349" t="s">
        <v>183</v>
      </c>
      <c r="KF848" s="176"/>
      <c r="KG848" s="176" t="e">
        <f>VLOOKUP(KD848,$A$879:$F$2731,6,FALSE)</f>
        <v>#N/A</v>
      </c>
      <c r="KH848" s="175" t="s">
        <v>67</v>
      </c>
      <c r="KI848" s="10" t="e">
        <f>KG848*1.2</f>
        <v>#N/A</v>
      </c>
      <c r="KJ848" s="10"/>
      <c r="KK848" s="229"/>
      <c r="KL848" s="175" t="s">
        <v>108</v>
      </c>
      <c r="KM848" s="341" t="s">
        <v>1803</v>
      </c>
      <c r="KO848" s="176"/>
      <c r="KP848" s="176">
        <f>VLOOKUP(KM848,$A$879:$F$2731,6,FALSE)</f>
        <v>88</v>
      </c>
      <c r="KQ848" s="175" t="s">
        <v>67</v>
      </c>
      <c r="KR848" s="10">
        <f>KP848*1.2</f>
        <v>105.6</v>
      </c>
      <c r="KS848" s="10"/>
      <c r="KT848" s="229"/>
      <c r="KU848" s="175" t="s">
        <v>108</v>
      </c>
      <c r="KV848" s="341" t="s">
        <v>1798</v>
      </c>
      <c r="KX848" s="176"/>
      <c r="KY848" s="176">
        <f>VLOOKUP(KV848,$A$879:$F$2731,6,FALSE)</f>
        <v>142</v>
      </c>
      <c r="KZ848" s="175" t="s">
        <v>67</v>
      </c>
      <c r="LA848" s="10">
        <f>KY848*1.2</f>
        <v>170.4</v>
      </c>
      <c r="LB848" s="10"/>
      <c r="LC848" s="229"/>
      <c r="LD848" s="175" t="s">
        <v>108</v>
      </c>
      <c r="LE848" s="349" t="s">
        <v>183</v>
      </c>
      <c r="LG848" s="176"/>
      <c r="LH848" s="176" t="e">
        <f>VLOOKUP(LE848,$A$879:$F$2731,6,FALSE)</f>
        <v>#N/A</v>
      </c>
      <c r="LI848" s="175" t="s">
        <v>67</v>
      </c>
      <c r="LJ848" s="10" t="e">
        <f>LH848*1.2</f>
        <v>#N/A</v>
      </c>
      <c r="LK848" s="10"/>
      <c r="LL848" s="229"/>
      <c r="LM848" s="175" t="s">
        <v>108</v>
      </c>
      <c r="LN848" s="341" t="s">
        <v>1803</v>
      </c>
      <c r="LP848" s="176"/>
      <c r="LQ848" s="176">
        <f>VLOOKUP(LN848,$A$879:$F$2731,6,FALSE)</f>
        <v>88</v>
      </c>
      <c r="LR848" s="175" t="s">
        <v>67</v>
      </c>
      <c r="LS848" s="10">
        <f>LQ848*1.2</f>
        <v>105.6</v>
      </c>
      <c r="LT848" s="10"/>
      <c r="LU848" s="229"/>
      <c r="LV848" s="175" t="s">
        <v>108</v>
      </c>
      <c r="LW848" s="341" t="s">
        <v>518</v>
      </c>
      <c r="LY848" s="176"/>
      <c r="LZ848" s="176">
        <f>VLOOKUP(LW848,$A$879:$F$2731,6,FALSE)</f>
        <v>77</v>
      </c>
      <c r="MA848" s="175" t="s">
        <v>67</v>
      </c>
      <c r="MB848" s="10">
        <f>LZ848*1.2</f>
        <v>92.399999999999991</v>
      </c>
      <c r="MC848" s="10"/>
      <c r="MD848" s="229"/>
      <c r="ME848" s="175" t="s">
        <v>108</v>
      </c>
      <c r="MF848" s="341" t="s">
        <v>2092</v>
      </c>
      <c r="MH848" s="176"/>
      <c r="MI848" s="176">
        <f>VLOOKUP(MF848,$A$879:$F$2731,6,FALSE)</f>
        <v>145</v>
      </c>
      <c r="MJ848" s="175" t="s">
        <v>67</v>
      </c>
      <c r="MK848" s="10">
        <f>MI848*1.2</f>
        <v>174</v>
      </c>
      <c r="ML848" s="10"/>
      <c r="MM848" s="229"/>
      <c r="MN848" s="175" t="s">
        <v>108</v>
      </c>
      <c r="MO848" s="349" t="s">
        <v>183</v>
      </c>
      <c r="MQ848" s="176"/>
      <c r="MR848" s="176" t="e">
        <f>VLOOKUP(MO848,$A$879:$F$2731,6,FALSE)</f>
        <v>#N/A</v>
      </c>
      <c r="MS848" s="175" t="s">
        <v>67</v>
      </c>
      <c r="MT848" s="10" t="e">
        <f>MR848*1.2</f>
        <v>#N/A</v>
      </c>
      <c r="MU848" s="10"/>
      <c r="MV848" s="229"/>
      <c r="MW848" s="175" t="s">
        <v>108</v>
      </c>
      <c r="MX848" s="341" t="s">
        <v>996</v>
      </c>
      <c r="MZ848" s="176"/>
      <c r="NA848" s="176">
        <f>VLOOKUP(MX848,$A$879:$F$2731,6,FALSE)</f>
        <v>108</v>
      </c>
      <c r="NB848" s="175" t="s">
        <v>67</v>
      </c>
      <c r="NC848" s="10">
        <f>NA848*1.2</f>
        <v>129.6</v>
      </c>
      <c r="ND848" s="10"/>
      <c r="NE848" s="229"/>
      <c r="NF848" s="175" t="s">
        <v>108</v>
      </c>
      <c r="NG848" s="341" t="s">
        <v>597</v>
      </c>
      <c r="NI848" s="176"/>
      <c r="NJ848" s="176">
        <f>VLOOKUP(NG848,$A$879:$F$2731,6,FALSE)</f>
        <v>0</v>
      </c>
      <c r="NK848" s="175" t="s">
        <v>67</v>
      </c>
      <c r="NL848" s="10">
        <f>NJ848*1.2</f>
        <v>0</v>
      </c>
      <c r="NM848" s="10"/>
      <c r="NN848" s="229"/>
      <c r="NO848" s="175" t="s">
        <v>108</v>
      </c>
      <c r="NP848" s="341" t="s">
        <v>454</v>
      </c>
      <c r="NR848" s="176"/>
      <c r="NS848" s="176">
        <f>VLOOKUP(NP848,$A$879:$F$2731,6,FALSE)</f>
        <v>18</v>
      </c>
      <c r="NT848" s="175" t="s">
        <v>67</v>
      </c>
      <c r="NU848" s="10">
        <f>NS848*1.2</f>
        <v>21.599999999999998</v>
      </c>
      <c r="NV848" s="10"/>
      <c r="NW848" s="229"/>
      <c r="NX848" s="175" t="s">
        <v>108</v>
      </c>
      <c r="NY848" s="341" t="s">
        <v>607</v>
      </c>
      <c r="OA848" s="176"/>
      <c r="OB848" s="176">
        <f>VLOOKUP(NY848,$A$879:$F$2731,6,FALSE)</f>
        <v>129</v>
      </c>
      <c r="OC848" s="175" t="s">
        <v>67</v>
      </c>
      <c r="OD848" s="10">
        <f>OB848*1.2</f>
        <v>154.79999999999998</v>
      </c>
      <c r="OE848" s="10"/>
      <c r="OF848" s="229"/>
      <c r="OG848" s="175" t="s">
        <v>108</v>
      </c>
      <c r="OH848" s="341" t="s">
        <v>726</v>
      </c>
      <c r="OJ848" s="176"/>
      <c r="OK848" s="176">
        <f>VLOOKUP(OH848,$A$879:$F$2731,6,FALSE)</f>
        <v>138</v>
      </c>
      <c r="OL848" s="175" t="s">
        <v>67</v>
      </c>
      <c r="OM848" s="10">
        <f>OK848*1.2</f>
        <v>165.6</v>
      </c>
      <c r="ON848" s="10"/>
      <c r="OO848" s="229"/>
      <c r="OP848" s="175" t="s">
        <v>108</v>
      </c>
      <c r="OQ848" s="341" t="s">
        <v>482</v>
      </c>
      <c r="OS848" s="176"/>
      <c r="OT848" s="176">
        <f>VLOOKUP(OQ848,$A$879:$F$2731,6,FALSE)</f>
        <v>106</v>
      </c>
      <c r="OU848" s="175" t="s">
        <v>67</v>
      </c>
      <c r="OV848" s="10">
        <f>OT848*1.2</f>
        <v>127.19999999999999</v>
      </c>
      <c r="OW848" s="10"/>
      <c r="OX848" s="229"/>
      <c r="OY848" s="175" t="s">
        <v>108</v>
      </c>
      <c r="OZ848" s="351" t="s">
        <v>1721</v>
      </c>
      <c r="PB848" s="176"/>
      <c r="PC848" s="176">
        <f>VLOOKUP(OZ848,$A$879:$F$2731,6,FALSE)</f>
        <v>195</v>
      </c>
      <c r="PD848" s="175" t="s">
        <v>67</v>
      </c>
      <c r="PE848" s="10">
        <f>PC848*1.2</f>
        <v>234</v>
      </c>
      <c r="PF848" s="10"/>
      <c r="PG848" s="229"/>
      <c r="PH848" s="175" t="s">
        <v>108</v>
      </c>
      <c r="PI848" s="341" t="s">
        <v>454</v>
      </c>
      <c r="PK848" s="176"/>
      <c r="PL848" s="176">
        <f>VLOOKUP(PI848,$A$879:$F$2731,6,FALSE)</f>
        <v>18</v>
      </c>
      <c r="PM848" s="175" t="s">
        <v>67</v>
      </c>
      <c r="PN848" s="10">
        <f>PL848*1.2</f>
        <v>21.599999999999998</v>
      </c>
      <c r="PO848" s="10"/>
      <c r="PP848" s="229"/>
      <c r="PQ848" s="175" t="s">
        <v>108</v>
      </c>
      <c r="PR848" s="341" t="s">
        <v>2466</v>
      </c>
      <c r="PT848" s="176"/>
      <c r="PU848" s="176">
        <f>VLOOKUP(PR848,$A$879:$F$2731,6,FALSE)</f>
        <v>58</v>
      </c>
      <c r="PV848" s="175" t="s">
        <v>67</v>
      </c>
      <c r="PW848" s="10">
        <f>PU848*1.2</f>
        <v>69.599999999999994</v>
      </c>
      <c r="PX848" s="10"/>
      <c r="PY848" s="229"/>
      <c r="PZ848" s="175" t="s">
        <v>108</v>
      </c>
      <c r="QA848" s="343" t="s">
        <v>996</v>
      </c>
      <c r="QC848" s="176"/>
      <c r="QD848" s="176">
        <f>VLOOKUP(QA848,$A$879:$F$2731,6,FALSE)</f>
        <v>108</v>
      </c>
      <c r="QE848" s="175" t="s">
        <v>67</v>
      </c>
      <c r="QF848" s="10">
        <f>QD848*1.2</f>
        <v>129.6</v>
      </c>
      <c r="QG848" s="10"/>
      <c r="QH848" s="229"/>
      <c r="QI848" s="175" t="s">
        <v>108</v>
      </c>
      <c r="QJ848" s="349" t="s">
        <v>183</v>
      </c>
      <c r="QL848" s="176"/>
      <c r="QM848" s="176" t="e">
        <f>VLOOKUP(QJ848,$A$879:$F$2731,6,FALSE)</f>
        <v>#N/A</v>
      </c>
      <c r="QN848" s="175" t="s">
        <v>67</v>
      </c>
      <c r="QO848" s="10" t="e">
        <f>QM848*1.2</f>
        <v>#N/A</v>
      </c>
      <c r="QP848" s="10"/>
      <c r="QQ848" s="229"/>
      <c r="QR848" s="175" t="s">
        <v>108</v>
      </c>
      <c r="QS848" s="341" t="s">
        <v>469</v>
      </c>
      <c r="QU848" s="176"/>
      <c r="QV848" s="176">
        <f>VLOOKUP(QS848,$A$879:$F$2731,6,FALSE)</f>
        <v>7</v>
      </c>
      <c r="QW848" s="175" t="s">
        <v>67</v>
      </c>
      <c r="QX848" s="10">
        <f>QV848*1.2</f>
        <v>8.4</v>
      </c>
      <c r="QY848" s="10"/>
      <c r="QZ848" s="229"/>
      <c r="RA848" s="175" t="s">
        <v>108</v>
      </c>
      <c r="RB848" s="341" t="s">
        <v>619</v>
      </c>
      <c r="RD848" s="176"/>
      <c r="RE848" s="176">
        <f>VLOOKUP(RB848,$A$879:$F$2731,6,FALSE)</f>
        <v>155</v>
      </c>
      <c r="RF848" s="175" t="s">
        <v>67</v>
      </c>
      <c r="RG848" s="10">
        <f>RE848*1.2</f>
        <v>186</v>
      </c>
      <c r="RH848" s="10"/>
      <c r="RI848" s="229"/>
      <c r="RJ848" s="175" t="s">
        <v>108</v>
      </c>
      <c r="RK848" s="341" t="s">
        <v>1798</v>
      </c>
      <c r="RM848" s="176"/>
      <c r="RN848" s="176">
        <f>VLOOKUP(RK848,$A$879:$F$2731,6,FALSE)</f>
        <v>142</v>
      </c>
      <c r="RO848" s="175" t="s">
        <v>67</v>
      </c>
      <c r="RP848" s="10">
        <f>RN848*1.2</f>
        <v>170.4</v>
      </c>
      <c r="RQ848" s="10"/>
      <c r="RR848" s="229"/>
      <c r="RS848" s="175" t="s">
        <v>108</v>
      </c>
      <c r="RT848" s="349" t="s">
        <v>183</v>
      </c>
      <c r="RV848" s="176"/>
      <c r="RW848" s="176" t="e">
        <f>VLOOKUP(RT848,$A$879:$F$2731,6,FALSE)</f>
        <v>#N/A</v>
      </c>
      <c r="RX848" s="175" t="s">
        <v>67</v>
      </c>
      <c r="RY848" s="10" t="e">
        <f>RW848*1.2</f>
        <v>#N/A</v>
      </c>
      <c r="RZ848" s="10"/>
      <c r="SA848" s="235"/>
      <c r="SB848" s="175" t="s">
        <v>108</v>
      </c>
      <c r="SC848" s="341" t="s">
        <v>1404</v>
      </c>
      <c r="SE848" s="176"/>
      <c r="SF848" s="176">
        <f>VLOOKUP(SC848,$A$879:$F$2731,6,FALSE)</f>
        <v>123</v>
      </c>
      <c r="SG848" s="175" t="s">
        <v>67</v>
      </c>
      <c r="SH848" s="10">
        <f>SF848*1.2</f>
        <v>147.6</v>
      </c>
      <c r="SI848" s="10"/>
      <c r="SJ848" s="235"/>
      <c r="SK848" s="175" t="s">
        <v>108</v>
      </c>
      <c r="SL848" s="341" t="s">
        <v>2103</v>
      </c>
      <c r="SN848" s="176"/>
      <c r="SO848" s="176">
        <f>VLOOKUP(SL848,$A$879:$F$2731,6,FALSE)</f>
        <v>13</v>
      </c>
      <c r="SP848" s="175" t="s">
        <v>67</v>
      </c>
      <c r="SQ848" s="10">
        <f>SO848*1.2</f>
        <v>15.6</v>
      </c>
      <c r="SR848" s="10"/>
      <c r="SS848" s="235"/>
      <c r="ST848" s="175" t="s">
        <v>108</v>
      </c>
      <c r="SU848" s="341" t="s">
        <v>1803</v>
      </c>
      <c r="SW848" s="176"/>
      <c r="SX848" s="176">
        <f>VLOOKUP(SU848,$A$879:$F$2731,6,FALSE)</f>
        <v>88</v>
      </c>
      <c r="SY848" s="175" t="s">
        <v>67</v>
      </c>
      <c r="SZ848" s="10">
        <f>SX848*1.2</f>
        <v>105.6</v>
      </c>
      <c r="TA848" s="10"/>
      <c r="TB848" s="235"/>
      <c r="TC848" s="175" t="s">
        <v>108</v>
      </c>
      <c r="TD848" s="349" t="s">
        <v>183</v>
      </c>
      <c r="TF848" s="176"/>
      <c r="TG848" s="176" t="e">
        <f>VLOOKUP(TD848,$A$879:$F$2731,6,FALSE)</f>
        <v>#N/A</v>
      </c>
      <c r="TH848" s="175" t="s">
        <v>67</v>
      </c>
      <c r="TI848" s="10" t="e">
        <f>TG848*1.2</f>
        <v>#N/A</v>
      </c>
      <c r="TK848" s="235"/>
      <c r="TL848" s="175" t="s">
        <v>108</v>
      </c>
      <c r="TM848" s="341" t="s">
        <v>562</v>
      </c>
      <c r="TO848" s="176"/>
      <c r="TP848" s="176">
        <f>VLOOKUP(TM848,$A$879:$F$2731,6,FALSE)</f>
        <v>28</v>
      </c>
      <c r="TQ848" s="175" t="s">
        <v>67</v>
      </c>
      <c r="TR848" s="10">
        <f>TP848*1.2</f>
        <v>33.6</v>
      </c>
      <c r="TS848" s="10"/>
      <c r="TT848" s="235"/>
      <c r="TU848" s="175" t="s">
        <v>108</v>
      </c>
      <c r="TV848" s="341" t="s">
        <v>2546</v>
      </c>
      <c r="TX848" s="176"/>
      <c r="TY848" s="176">
        <f>VLOOKUP(TV848,$A$879:$F$2731,6,FALSE)</f>
        <v>211</v>
      </c>
      <c r="TZ848" s="175" t="s">
        <v>67</v>
      </c>
      <c r="UA848" s="10">
        <f>TY848*1.2</f>
        <v>253.2</v>
      </c>
      <c r="UB848" s="10"/>
      <c r="UC848" s="235"/>
      <c r="UD848" s="175" t="s">
        <v>108</v>
      </c>
      <c r="UE848" s="341" t="s">
        <v>1369</v>
      </c>
      <c r="UG848" s="176"/>
      <c r="UH848" s="176">
        <f>VLOOKUP(UE848,$A$879:$F$2731,6,FALSE)</f>
        <v>16</v>
      </c>
      <c r="UI848" s="175" t="s">
        <v>67</v>
      </c>
      <c r="UJ848" s="10">
        <f>UH848*1.2</f>
        <v>19.2</v>
      </c>
      <c r="UK848" s="10"/>
      <c r="UL848" s="235"/>
      <c r="UM848" s="175" t="s">
        <v>108</v>
      </c>
      <c r="UN848" s="349" t="s">
        <v>183</v>
      </c>
      <c r="UP848" s="176"/>
      <c r="UQ848" s="176" t="e">
        <f>VLOOKUP(UN848,$A$879:$F$2731,6,FALSE)</f>
        <v>#N/A</v>
      </c>
      <c r="UR848" s="175" t="s">
        <v>67</v>
      </c>
      <c r="US848" s="10" t="e">
        <f>UQ848*1.2</f>
        <v>#N/A</v>
      </c>
      <c r="UT848" s="10"/>
      <c r="UU848" s="235"/>
      <c r="UV848" s="175" t="s">
        <v>108</v>
      </c>
      <c r="UW848" s="341" t="s">
        <v>443</v>
      </c>
      <c r="UY848" s="176"/>
      <c r="UZ848" s="176">
        <f>VLOOKUP(UW848,$A$879:$F$2731,6,FALSE)</f>
        <v>95</v>
      </c>
      <c r="VA848" s="175" t="s">
        <v>67</v>
      </c>
      <c r="VB848" s="10">
        <f>UZ848*1.2</f>
        <v>114</v>
      </c>
      <c r="VC848" s="10"/>
      <c r="VD848" s="235"/>
      <c r="VE848" s="175" t="s">
        <v>108</v>
      </c>
      <c r="VF848" s="349" t="s">
        <v>183</v>
      </c>
      <c r="VH848" s="176"/>
      <c r="VI848" s="176" t="e">
        <f>VLOOKUP(VF848,$A$879:$F$2731,6,FALSE)</f>
        <v>#N/A</v>
      </c>
      <c r="VJ848" s="175" t="s">
        <v>67</v>
      </c>
      <c r="VK848" s="10" t="e">
        <f>VI848*1.2</f>
        <v>#N/A</v>
      </c>
      <c r="VL848" s="10"/>
      <c r="VM848" s="235"/>
      <c r="VN848" s="175" t="s">
        <v>108</v>
      </c>
      <c r="VO848" s="341" t="s">
        <v>1722</v>
      </c>
      <c r="VQ848" s="176"/>
      <c r="VR848" s="176">
        <f>VLOOKUP(VO848,$A$879:$F$2731,6,FALSE)</f>
        <v>73</v>
      </c>
      <c r="VS848" s="175" t="s">
        <v>67</v>
      </c>
      <c r="VT848" s="10">
        <f>VR848*1.2</f>
        <v>87.6</v>
      </c>
      <c r="VU848" s="10"/>
      <c r="VV848" s="235"/>
      <c r="VW848" s="175" t="s">
        <v>108</v>
      </c>
      <c r="VX848" s="349" t="s">
        <v>183</v>
      </c>
      <c r="VZ848" s="176"/>
      <c r="WA848" s="176" t="e">
        <f>VLOOKUP(VX848,$A$879:$F$2731,6,FALSE)</f>
        <v>#N/A</v>
      </c>
      <c r="WB848" s="175" t="s">
        <v>67</v>
      </c>
      <c r="WC848" s="10" t="e">
        <f>WA848*1.2</f>
        <v>#N/A</v>
      </c>
      <c r="WE848" s="235"/>
      <c r="WF848" s="175" t="s">
        <v>108</v>
      </c>
      <c r="WG848" s="341" t="s">
        <v>2042</v>
      </c>
      <c r="WI848" s="176"/>
      <c r="WJ848" s="176">
        <f>VLOOKUP(WG848,$A$879:$F$2731,6,FALSE)</f>
        <v>272</v>
      </c>
      <c r="WK848" s="175" t="s">
        <v>67</v>
      </c>
      <c r="WL848" s="10">
        <f>WJ848*1.2</f>
        <v>326.39999999999998</v>
      </c>
      <c r="WN848" s="235"/>
      <c r="WO848" s="175" t="s">
        <v>108</v>
      </c>
      <c r="WP848" s="341" t="s">
        <v>597</v>
      </c>
      <c r="WQ848" s="176"/>
      <c r="WR848" s="176"/>
      <c r="WS848" s="176">
        <f>VLOOKUP(WP848,$A$879:$F$2731,6,FALSE)</f>
        <v>0</v>
      </c>
      <c r="WT848" s="175" t="s">
        <v>67</v>
      </c>
      <c r="WU848" s="10">
        <f>WS848*1.2</f>
        <v>0</v>
      </c>
      <c r="WV848" s="10"/>
      <c r="WW848" s="235"/>
      <c r="WX848" s="175" t="s">
        <v>108</v>
      </c>
      <c r="WY848" s="341" t="s">
        <v>450</v>
      </c>
      <c r="XA848" s="176"/>
      <c r="XB848" s="176">
        <f>VLOOKUP(WY848,$A$879:$F$2731,6,FALSE)</f>
        <v>61</v>
      </c>
      <c r="XC848" s="175" t="s">
        <v>67</v>
      </c>
      <c r="XD848" s="10">
        <f>XB848*1.2</f>
        <v>73.2</v>
      </c>
      <c r="XF848" s="235"/>
      <c r="XG848" s="175" t="s">
        <v>108</v>
      </c>
      <c r="XH848" s="351" t="s">
        <v>607</v>
      </c>
      <c r="XJ848" s="176"/>
      <c r="XK848" s="176">
        <f>VLOOKUP(XH848,$A$879:$F$2731,6,FALSE)</f>
        <v>129</v>
      </c>
      <c r="XL848" s="175" t="s">
        <v>67</v>
      </c>
      <c r="XM848" s="10">
        <f>XK848*1.2</f>
        <v>154.79999999999998</v>
      </c>
      <c r="XO848" s="235"/>
      <c r="XP848" s="175" t="s">
        <v>108</v>
      </c>
      <c r="XQ848" s="341" t="s">
        <v>1722</v>
      </c>
      <c r="XS848" s="176"/>
      <c r="XT848" s="176">
        <f>VLOOKUP(XQ848,$A$879:$F$2731,6,FALSE)</f>
        <v>73</v>
      </c>
      <c r="XU848" s="175" t="s">
        <v>67</v>
      </c>
      <c r="XV848" s="10">
        <f>XT848*1.2</f>
        <v>87.6</v>
      </c>
      <c r="XW848" s="10"/>
      <c r="XX848" s="235"/>
      <c r="XY848" s="175" t="s">
        <v>108</v>
      </c>
      <c r="XZ848" s="341" t="s">
        <v>481</v>
      </c>
      <c r="YB848" s="176"/>
      <c r="YC848" s="176">
        <f>VLOOKUP(XZ848,$A$879:$F$2731,6,FALSE)</f>
        <v>11</v>
      </c>
      <c r="YD848" s="175" t="s">
        <v>67</v>
      </c>
      <c r="YE848" s="10">
        <f>YC848*1.2</f>
        <v>13.2</v>
      </c>
      <c r="YG848" s="235"/>
      <c r="YH848" s="175" t="s">
        <v>108</v>
      </c>
      <c r="YI848" s="341" t="s">
        <v>2042</v>
      </c>
      <c r="YK848" s="176"/>
      <c r="YL848" s="176">
        <f>VLOOKUP(YI848,$A$879:$F$2731,6,FALSE)</f>
        <v>272</v>
      </c>
      <c r="YM848" s="175" t="s">
        <v>67</v>
      </c>
      <c r="YN848" s="10">
        <f>YL848*1.2</f>
        <v>326.39999999999998</v>
      </c>
      <c r="YO848" s="10"/>
      <c r="YP848" s="235"/>
      <c r="YQ848" s="175" t="s">
        <v>108</v>
      </c>
      <c r="YR848" s="341" t="s">
        <v>601</v>
      </c>
      <c r="YT848" s="176"/>
      <c r="YU848" s="176">
        <f>VLOOKUP(YR848,$A$879:$F$2731,6,FALSE)</f>
        <v>24</v>
      </c>
      <c r="YV848" s="175" t="s">
        <v>67</v>
      </c>
      <c r="YW848" s="10">
        <f>YU848*1.2</f>
        <v>28.799999999999997</v>
      </c>
      <c r="YY848" s="235"/>
      <c r="YZ848" s="175" t="s">
        <v>108</v>
      </c>
      <c r="ZA848" s="341" t="s">
        <v>469</v>
      </c>
      <c r="ZC848" s="176"/>
      <c r="ZD848" s="176">
        <f>VLOOKUP(ZA848,$A$879:$F$2731,6,FALSE)</f>
        <v>7</v>
      </c>
      <c r="ZE848" s="175" t="s">
        <v>67</v>
      </c>
      <c r="ZF848" s="10">
        <f>ZD848*1.2</f>
        <v>8.4</v>
      </c>
      <c r="ZH848" s="235"/>
      <c r="ZI848" s="175" t="s">
        <v>108</v>
      </c>
      <c r="ZJ848" s="341" t="s">
        <v>1695</v>
      </c>
      <c r="ZL848" s="176"/>
      <c r="ZM848" s="176">
        <f>VLOOKUP(ZJ848,$A$879:$F$2731,6,FALSE)</f>
        <v>0</v>
      </c>
      <c r="ZN848" s="175" t="s">
        <v>67</v>
      </c>
      <c r="ZO848" s="10">
        <f>ZM848*1.2</f>
        <v>0</v>
      </c>
      <c r="ZQ848" s="235"/>
      <c r="ZR848" s="175" t="s">
        <v>108</v>
      </c>
      <c r="ZS848" s="341" t="s">
        <v>1726</v>
      </c>
      <c r="ZU848" s="176"/>
      <c r="ZV848" s="176">
        <f>VLOOKUP(ZS848,$A$879:$F$2731,6,FALSE)</f>
        <v>34</v>
      </c>
      <c r="ZW848" s="175" t="s">
        <v>67</v>
      </c>
      <c r="ZX848" s="10">
        <f>ZV848*1.2</f>
        <v>40.799999999999997</v>
      </c>
      <c r="ZY848" s="10"/>
      <c r="ZZ848" s="235"/>
      <c r="AAA848" s="175" t="s">
        <v>108</v>
      </c>
      <c r="AAB848" s="341" t="s">
        <v>1803</v>
      </c>
      <c r="AAD848" s="176"/>
      <c r="AAE848" s="176">
        <f>VLOOKUP(AAB848,$A$879:$F$2731,6,FALSE)</f>
        <v>88</v>
      </c>
      <c r="AAF848" s="175" t="s">
        <v>67</v>
      </c>
      <c r="AAG848" s="10">
        <f>AAE848*1.2</f>
        <v>105.6</v>
      </c>
      <c r="AAH848" s="10"/>
      <c r="AAI848" s="235"/>
      <c r="AAJ848" s="175" t="s">
        <v>108</v>
      </c>
      <c r="AAK848" s="75" t="s">
        <v>183</v>
      </c>
      <c r="AAM848" s="176"/>
      <c r="AAN848" s="176" t="e">
        <f>VLOOKUP(AAK848,$A$879:$F$2731,6,FALSE)</f>
        <v>#N/A</v>
      </c>
      <c r="AAO848" s="175" t="s">
        <v>67</v>
      </c>
      <c r="AAP848" s="10" t="e">
        <f>AAN848*1.2</f>
        <v>#N/A</v>
      </c>
      <c r="AAQ848" s="10"/>
      <c r="AAR848" s="235"/>
      <c r="AAS848" s="175" t="s">
        <v>108</v>
      </c>
      <c r="AAT848" s="341" t="s">
        <v>472</v>
      </c>
      <c r="AAV848" s="176"/>
      <c r="AAW848" s="176">
        <f>VLOOKUP(AAT848,$A$879:$F$2731,6,FALSE)</f>
        <v>50</v>
      </c>
      <c r="AAX848" s="175" t="s">
        <v>67</v>
      </c>
      <c r="AAY848" s="10">
        <f>AAW848*1.2</f>
        <v>60</v>
      </c>
      <c r="AAZ848" s="10"/>
      <c r="ABA848" s="235"/>
      <c r="ABB848" s="175" t="s">
        <v>108</v>
      </c>
      <c r="ABC848" s="355" t="s">
        <v>607</v>
      </c>
      <c r="ABE848" s="176"/>
      <c r="ABF848" s="176">
        <f>VLOOKUP(ABC848,$A$879:$F$2731,6,FALSE)</f>
        <v>129</v>
      </c>
      <c r="ABG848" s="175" t="s">
        <v>67</v>
      </c>
      <c r="ABH848" s="10">
        <f>ABF848*1.2</f>
        <v>154.79999999999998</v>
      </c>
      <c r="ABI848" s="10"/>
      <c r="ABJ848" s="235"/>
      <c r="ABK848" s="175" t="s">
        <v>108</v>
      </c>
      <c r="ABL848" s="341" t="s">
        <v>454</v>
      </c>
      <c r="ABN848" s="176"/>
      <c r="ABO848" s="176">
        <f>VLOOKUP(ABL848,$A$879:$F$2731,6,FALSE)</f>
        <v>18</v>
      </c>
      <c r="ABP848" s="175" t="s">
        <v>67</v>
      </c>
      <c r="ABQ848" s="10">
        <f>ABO848*1.2</f>
        <v>21.599999999999998</v>
      </c>
      <c r="ABR848" s="10"/>
      <c r="ABS848" s="235"/>
      <c r="ABT848" s="175" t="s">
        <v>108</v>
      </c>
      <c r="ABU848" s="75" t="s">
        <v>183</v>
      </c>
      <c r="ABW848" s="176"/>
      <c r="ABX848" s="176" t="e">
        <f>VLOOKUP(ABU848,$A$879:$F$2731,6,FALSE)</f>
        <v>#N/A</v>
      </c>
      <c r="ABY848" s="175" t="s">
        <v>67</v>
      </c>
      <c r="ABZ848" s="10" t="e">
        <f>ABX848*1.2</f>
        <v>#N/A</v>
      </c>
      <c r="ACA848" s="10"/>
      <c r="ACB848" s="235"/>
      <c r="ACC848" s="175" t="s">
        <v>108</v>
      </c>
      <c r="ACD848" s="75" t="s">
        <v>183</v>
      </c>
      <c r="ACF848" s="176"/>
      <c r="ACG848" s="176" t="e">
        <f>VLOOKUP(ACD848,$A$879:$F$2731,6,FALSE)</f>
        <v>#N/A</v>
      </c>
      <c r="ACH848" s="175" t="s">
        <v>67</v>
      </c>
      <c r="ACI848" s="10" t="e">
        <f>ACG848*1.2</f>
        <v>#N/A</v>
      </c>
      <c r="ACJ848" s="10"/>
      <c r="ACK848" s="235"/>
      <c r="ACL848" s="175" t="s">
        <v>108</v>
      </c>
      <c r="ACM848" s="75" t="s">
        <v>183</v>
      </c>
      <c r="ACO848" s="176"/>
      <c r="ACP848" s="176" t="e">
        <f>VLOOKUP(ACM848,$A$879:$F$2731,6,FALSE)</f>
        <v>#N/A</v>
      </c>
      <c r="ACQ848" s="175" t="s">
        <v>67</v>
      </c>
      <c r="ACR848" s="10" t="e">
        <f>ACP848*1.2</f>
        <v>#N/A</v>
      </c>
      <c r="ACS848" s="10"/>
      <c r="ACT848" s="235"/>
      <c r="ACU848" s="175" t="s">
        <v>108</v>
      </c>
      <c r="ACV848" s="75" t="s">
        <v>183</v>
      </c>
      <c r="ACX848" s="176"/>
      <c r="ACY848" s="176" t="e">
        <f>VLOOKUP(ACV848,$A$879:$F$2731,6,FALSE)</f>
        <v>#N/A</v>
      </c>
      <c r="ACZ848" s="175" t="s">
        <v>67</v>
      </c>
      <c r="ADA848" s="10" t="e">
        <f>ACY848*1.2</f>
        <v>#N/A</v>
      </c>
      <c r="ADB848" s="10"/>
      <c r="ADC848" s="235"/>
      <c r="ADD848" s="175" t="s">
        <v>108</v>
      </c>
      <c r="ADE848" s="341" t="s">
        <v>1723</v>
      </c>
      <c r="ADG848" s="176"/>
      <c r="ADH848" s="176">
        <f>VLOOKUP(ADE848,$A$879:$F$2731,6,FALSE)</f>
        <v>192</v>
      </c>
      <c r="ADI848" s="175" t="s">
        <v>67</v>
      </c>
      <c r="ADJ848" s="10">
        <f>ADH848*1.2</f>
        <v>230.39999999999998</v>
      </c>
      <c r="ADL848" s="235"/>
      <c r="ADM848" s="175" t="s">
        <v>108</v>
      </c>
      <c r="ADN848" s="75" t="s">
        <v>183</v>
      </c>
      <c r="ADP848" s="176"/>
      <c r="ADQ848" s="176" t="e">
        <f>VLOOKUP(ADN848,$A$879:$F$2731,6,FALSE)</f>
        <v>#N/A</v>
      </c>
      <c r="ADR848" s="175" t="s">
        <v>67</v>
      </c>
      <c r="ADS848" s="10" t="e">
        <f>ADQ848*1.2</f>
        <v>#N/A</v>
      </c>
      <c r="ADT848" s="10"/>
      <c r="ADU848" s="235"/>
      <c r="ADV848" s="175" t="s">
        <v>108</v>
      </c>
      <c r="ADW848" s="341" t="s">
        <v>607</v>
      </c>
      <c r="ADY848" s="176"/>
      <c r="ADZ848" s="176">
        <f>VLOOKUP(ADW848,$A$879:$F$2731,6,FALSE)</f>
        <v>129</v>
      </c>
      <c r="AEA848" s="175" t="s">
        <v>67</v>
      </c>
      <c r="AEB848" s="10">
        <f>ADZ848*1.2</f>
        <v>154.79999999999998</v>
      </c>
      <c r="AED848" s="235"/>
      <c r="AEE848" s="175" t="s">
        <v>108</v>
      </c>
      <c r="AEF848" s="75" t="s">
        <v>183</v>
      </c>
      <c r="AEH848" s="176"/>
      <c r="AEI848" s="176" t="e">
        <f>VLOOKUP(AEF848,$A$879:$F$2731,6,FALSE)</f>
        <v>#N/A</v>
      </c>
      <c r="AEJ848" s="175" t="s">
        <v>67</v>
      </c>
      <c r="AEK848" s="10" t="e">
        <f>AEI848*1.2</f>
        <v>#N/A</v>
      </c>
      <c r="AEM848" s="235"/>
      <c r="AEN848" s="175" t="s">
        <v>108</v>
      </c>
      <c r="AEO848" s="75" t="s">
        <v>183</v>
      </c>
      <c r="AEQ848" s="176"/>
      <c r="AER848" s="176" t="e">
        <f>VLOOKUP(AEO848,$A$879:$F$2731,6,FALSE)</f>
        <v>#N/A</v>
      </c>
      <c r="AES848" s="175" t="s">
        <v>67</v>
      </c>
      <c r="AET848" s="10" t="e">
        <f>AER848*1.2</f>
        <v>#N/A</v>
      </c>
      <c r="AEV848" s="235"/>
      <c r="AEW848" s="175" t="s">
        <v>108</v>
      </c>
      <c r="AEX848" s="75" t="s">
        <v>183</v>
      </c>
      <c r="AEZ848" s="176"/>
      <c r="AFA848" s="176" t="e">
        <f>VLOOKUP(AEX848,$A$879:$F$2731,6,FALSE)</f>
        <v>#N/A</v>
      </c>
      <c r="AFB848" s="175" t="s">
        <v>67</v>
      </c>
      <c r="AFC848" s="10" t="e">
        <f>AFA848*1.2</f>
        <v>#N/A</v>
      </c>
      <c r="AFD848" s="10"/>
      <c r="AFE848" s="235"/>
      <c r="AFF848" s="175" t="s">
        <v>108</v>
      </c>
      <c r="AFG848" s="75" t="s">
        <v>183</v>
      </c>
      <c r="AFI848" s="176"/>
      <c r="AFJ848" s="176" t="e">
        <f>VLOOKUP(AFG848,$A$879:$F$2731,6,FALSE)</f>
        <v>#N/A</v>
      </c>
      <c r="AFK848" s="175" t="s">
        <v>67</v>
      </c>
      <c r="AFL848" s="10" t="e">
        <f>AFJ848*1.2</f>
        <v>#N/A</v>
      </c>
      <c r="AFM848" s="10"/>
      <c r="AFN848" s="235"/>
      <c r="AFO848" s="175" t="s">
        <v>108</v>
      </c>
      <c r="AFP848" s="75" t="s">
        <v>183</v>
      </c>
      <c r="AFR848" s="176"/>
      <c r="AFS848" s="176" t="e">
        <f>VLOOKUP(AFP848,$A$879:$F$2731,6,FALSE)</f>
        <v>#N/A</v>
      </c>
      <c r="AFT848" s="175" t="s">
        <v>67</v>
      </c>
      <c r="AFU848" s="10" t="e">
        <f>AFS848*1.2</f>
        <v>#N/A</v>
      </c>
      <c r="AFV848" s="10"/>
      <c r="AFW848" s="235"/>
      <c r="AFX848" s="175" t="s">
        <v>108</v>
      </c>
      <c r="AFY848" s="341" t="s">
        <v>478</v>
      </c>
      <c r="AGA848" s="176"/>
      <c r="AGB848" s="176">
        <f>VLOOKUP(AFY848,$A$879:$F$2731,6,FALSE)</f>
        <v>226</v>
      </c>
      <c r="AGC848" s="175" t="s">
        <v>67</v>
      </c>
      <c r="AGD848" s="10">
        <f>AGB848*1.2</f>
        <v>271.2</v>
      </c>
      <c r="AGE848" s="10"/>
      <c r="AGF848" s="235"/>
      <c r="AGG848" s="175" t="s">
        <v>108</v>
      </c>
      <c r="AGH848" s="341" t="s">
        <v>1803</v>
      </c>
      <c r="AGJ848" s="176"/>
      <c r="AGK848" s="176">
        <f>VLOOKUP(AGH848,$A$879:$F$2731,6,FALSE)</f>
        <v>88</v>
      </c>
      <c r="AGL848" s="175" t="s">
        <v>67</v>
      </c>
      <c r="AGM848" s="10">
        <f>AGK848*1.2</f>
        <v>105.6</v>
      </c>
      <c r="AGN848" s="10"/>
      <c r="AGO848" s="235"/>
      <c r="AGP848" s="175" t="s">
        <v>108</v>
      </c>
      <c r="AGQ848" s="341" t="s">
        <v>472</v>
      </c>
      <c r="AGS848" s="176"/>
      <c r="AGT848" s="176">
        <f>VLOOKUP(AGQ848,$A$879:$F$2731,6,FALSE)</f>
        <v>50</v>
      </c>
      <c r="AGU848" s="175" t="s">
        <v>67</v>
      </c>
      <c r="AGV848" s="10">
        <f>AGT848*1.2</f>
        <v>60</v>
      </c>
      <c r="AGW848" s="10"/>
      <c r="AGX848" s="235"/>
      <c r="AGY848" s="175" t="s">
        <v>108</v>
      </c>
      <c r="AGZ848" s="341" t="s">
        <v>2151</v>
      </c>
      <c r="AHB848" s="176"/>
      <c r="AHC848" s="176">
        <f>VLOOKUP(AGZ848,$A$879:$F$2731,6,FALSE)</f>
        <v>54</v>
      </c>
      <c r="AHD848" s="175" t="s">
        <v>67</v>
      </c>
      <c r="AHE848" s="10">
        <f>AHC848*1.2</f>
        <v>64.8</v>
      </c>
      <c r="AHF848" s="10"/>
      <c r="AHG848" s="235"/>
      <c r="AHH848" s="175" t="s">
        <v>108</v>
      </c>
      <c r="AHI848" s="398" t="s">
        <v>3312</v>
      </c>
      <c r="AHK848" s="176"/>
      <c r="AHL848" s="176">
        <f>VLOOKUP(AHI848,$A$879:$F$2731,6,FALSE)</f>
        <v>108</v>
      </c>
      <c r="AHM848" s="175" t="s">
        <v>67</v>
      </c>
      <c r="AHN848" s="10">
        <f>AHL848*1.2</f>
        <v>129.6</v>
      </c>
      <c r="AHO848" s="10"/>
      <c r="AHP848" s="235"/>
      <c r="AHQ848" s="175" t="s">
        <v>108</v>
      </c>
      <c r="AHR848" s="341" t="s">
        <v>607</v>
      </c>
      <c r="AHT848" s="176"/>
      <c r="AHU848" s="176">
        <f>VLOOKUP(AHR848,$A$879:$F$2731,6,FALSE)</f>
        <v>129</v>
      </c>
      <c r="AHV848" s="175" t="s">
        <v>67</v>
      </c>
      <c r="AHW848" s="10">
        <f>AHU848*1.2</f>
        <v>154.79999999999998</v>
      </c>
      <c r="AHX848" s="10"/>
      <c r="AHY848" s="235"/>
      <c r="AHZ848" s="175" t="s">
        <v>108</v>
      </c>
      <c r="AIA848" s="341" t="s">
        <v>2620</v>
      </c>
      <c r="AIC848" s="176"/>
      <c r="AID848" s="176">
        <f>VLOOKUP(AIA848,$A$879:$F$2731,6,FALSE)</f>
        <v>210</v>
      </c>
      <c r="AIE848" s="175" t="s">
        <v>67</v>
      </c>
      <c r="AIF848" s="10">
        <f>AID848*1.2</f>
        <v>252</v>
      </c>
      <c r="AIG848" s="10"/>
      <c r="AIH848" s="235"/>
      <c r="AII848" s="175" t="s">
        <v>108</v>
      </c>
      <c r="AIJ848" s="341" t="s">
        <v>1803</v>
      </c>
      <c r="AIL848" s="176"/>
      <c r="AIM848" s="176">
        <f>VLOOKUP(AIJ848,$A$879:$F$2731,6,FALSE)</f>
        <v>88</v>
      </c>
      <c r="AIN848" s="175" t="s">
        <v>67</v>
      </c>
      <c r="AIO848" s="10">
        <f>AIM848*1.2</f>
        <v>105.6</v>
      </c>
      <c r="AIP848" s="10"/>
      <c r="AIQ848" s="235"/>
      <c r="AIR848" s="175" t="s">
        <v>108</v>
      </c>
      <c r="AIS848" s="341" t="s">
        <v>2042</v>
      </c>
      <c r="AIU848" s="176"/>
      <c r="AIV848" s="176">
        <f>VLOOKUP(AIS848,$A$879:$F$2731,6,FALSE)</f>
        <v>272</v>
      </c>
      <c r="AIW848" s="175" t="s">
        <v>67</v>
      </c>
      <c r="AIX848" s="10">
        <f>AIV848*1.2</f>
        <v>326.39999999999998</v>
      </c>
      <c r="AIY848" s="10"/>
      <c r="AIZ848" s="235"/>
      <c r="AJA848" s="175" t="s">
        <v>108</v>
      </c>
      <c r="AJB848" s="351" t="s">
        <v>607</v>
      </c>
      <c r="AJD848" s="176"/>
      <c r="AJE848" s="176">
        <f>VLOOKUP(AJB848,$A$879:$F$2731,6,FALSE)</f>
        <v>129</v>
      </c>
      <c r="AJF848" s="175" t="s">
        <v>67</v>
      </c>
      <c r="AJG848" s="10">
        <f>AJE848*1.2</f>
        <v>154.79999999999998</v>
      </c>
      <c r="AJH848" s="10"/>
      <c r="AJI848" s="235"/>
      <c r="AJJ848" s="175" t="s">
        <v>108</v>
      </c>
      <c r="AJK848" s="341" t="s">
        <v>2620</v>
      </c>
      <c r="AJM848" s="176"/>
      <c r="AJN848" s="176">
        <f>VLOOKUP(AJK848,$A$879:$F$2731,6,FALSE)</f>
        <v>210</v>
      </c>
      <c r="AJO848" s="175" t="s">
        <v>67</v>
      </c>
      <c r="AJP848" s="10">
        <f>AJN848*1.2</f>
        <v>252</v>
      </c>
      <c r="AJQ848" s="10"/>
      <c r="AJR848" s="235"/>
      <c r="AJS848" s="175" t="s">
        <v>108</v>
      </c>
      <c r="AJT848" s="347" t="s">
        <v>3312</v>
      </c>
      <c r="AJV848" s="176"/>
      <c r="AJW848" s="176">
        <f>VLOOKUP(AJT848,$A$879:$F$2731,6,FALSE)</f>
        <v>108</v>
      </c>
      <c r="AJX848" s="175" t="s">
        <v>67</v>
      </c>
      <c r="AJY848" s="10">
        <f>AJW848*1.2</f>
        <v>129.6</v>
      </c>
      <c r="AJZ848" s="10"/>
      <c r="AKA848" s="235"/>
      <c r="AKB848" s="175" t="s">
        <v>108</v>
      </c>
      <c r="AKC848" s="341" t="s">
        <v>996</v>
      </c>
      <c r="AKE848" s="176"/>
      <c r="AKF848" s="176">
        <f>VLOOKUP(AKC848,$A$879:$F$2731,6,FALSE)</f>
        <v>108</v>
      </c>
      <c r="AKG848" s="175" t="s">
        <v>67</v>
      </c>
      <c r="AKH848" s="10">
        <f>AKF848*1.2</f>
        <v>129.6</v>
      </c>
      <c r="AKI848" s="10"/>
      <c r="AKJ848" s="235"/>
      <c r="AKK848" s="175" t="s">
        <v>108</v>
      </c>
      <c r="AKL848" s="341" t="s">
        <v>472</v>
      </c>
      <c r="AKN848" s="176"/>
      <c r="AKO848" s="176">
        <f>VLOOKUP(AKL848,$A$879:$F$2731,6,FALSE)</f>
        <v>50</v>
      </c>
      <c r="AKP848" s="175" t="s">
        <v>67</v>
      </c>
      <c r="AKQ848" s="10">
        <f>AKO848*1.2</f>
        <v>60</v>
      </c>
      <c r="AKR848" s="10"/>
      <c r="AKS848" s="235"/>
      <c r="AKT848" s="175" t="s">
        <v>108</v>
      </c>
      <c r="AKU848" s="341" t="s">
        <v>1803</v>
      </c>
      <c r="AKW848" s="176"/>
      <c r="AKX848" s="176">
        <f>VLOOKUP(AKU848,$A$879:$F$2731,6,FALSE)</f>
        <v>88</v>
      </c>
      <c r="AKY848" s="175" t="s">
        <v>67</v>
      </c>
      <c r="AKZ848" s="10">
        <f>AKX848*1.2</f>
        <v>105.6</v>
      </c>
      <c r="ALA848" s="10"/>
      <c r="ALB848" s="235"/>
      <c r="ALC848" s="175" t="s">
        <v>108</v>
      </c>
      <c r="ALD848" s="341" t="s">
        <v>1798</v>
      </c>
      <c r="ALF848" s="176"/>
      <c r="ALG848" s="176">
        <f>VLOOKUP(ALD848,$A$879:$F$2731,6,FALSE)</f>
        <v>142</v>
      </c>
      <c r="ALH848" s="175" t="s">
        <v>67</v>
      </c>
      <c r="ALI848" s="10">
        <f>ALG848*1.2</f>
        <v>170.4</v>
      </c>
      <c r="ALJ848" s="10"/>
      <c r="ALK848" s="235"/>
      <c r="ALL848" s="175" t="s">
        <v>108</v>
      </c>
      <c r="ALM848" s="341" t="s">
        <v>472</v>
      </c>
      <c r="ALO848" s="176"/>
      <c r="ALP848" s="176">
        <f>VLOOKUP(ALM848,$A$879:$F$2731,6,FALSE)</f>
        <v>50</v>
      </c>
      <c r="ALQ848" s="175" t="s">
        <v>67</v>
      </c>
      <c r="ALR848" s="10">
        <f>ALP848*1.2</f>
        <v>60</v>
      </c>
      <c r="ALS848" s="10"/>
      <c r="ALT848" s="235"/>
      <c r="ALU848" s="175" t="s">
        <v>108</v>
      </c>
      <c r="ALV848" s="341" t="s">
        <v>3312</v>
      </c>
      <c r="ALX848" s="176"/>
      <c r="ALY848" s="176">
        <f>VLOOKUP(ALV848,$A$879:$F$2731,6,FALSE)</f>
        <v>108</v>
      </c>
      <c r="ALZ848" s="175" t="s">
        <v>67</v>
      </c>
      <c r="AMA848" s="10">
        <f>ALY848*1.2</f>
        <v>129.6</v>
      </c>
      <c r="AMB848" s="10"/>
      <c r="AMC848" s="235"/>
      <c r="AMD848" s="175" t="s">
        <v>108</v>
      </c>
      <c r="AME848" s="401" t="s">
        <v>2620</v>
      </c>
      <c r="AMG848" s="176"/>
      <c r="AMH848" s="176">
        <f>VLOOKUP(AME848,$A$879:$F$2731,6,FALSE)</f>
        <v>210</v>
      </c>
      <c r="AMI848" s="175" t="s">
        <v>67</v>
      </c>
      <c r="AMJ848" s="10">
        <f>AMH848*1.2</f>
        <v>252</v>
      </c>
      <c r="AMK848" s="10"/>
      <c r="AML848" s="235"/>
      <c r="AMM848" s="175" t="s">
        <v>108</v>
      </c>
      <c r="AMN848" s="343" t="s">
        <v>469</v>
      </c>
      <c r="AMP848" s="176"/>
      <c r="AMQ848" s="176">
        <f>VLOOKUP(AMN848,$A$879:$F$2731,6,FALSE)</f>
        <v>7</v>
      </c>
      <c r="AMR848" s="175" t="s">
        <v>67</v>
      </c>
      <c r="AMS848" s="10">
        <f>AMQ848*1.2</f>
        <v>8.4</v>
      </c>
      <c r="AMT848" s="10"/>
      <c r="AMU848" s="235"/>
      <c r="AMV848" s="175" t="s">
        <v>108</v>
      </c>
      <c r="AMW848" s="341" t="s">
        <v>2042</v>
      </c>
      <c r="AMY848" s="176"/>
      <c r="AMZ848" s="176">
        <f>VLOOKUP(AMW848,$A$879:$F$2731,6,FALSE)</f>
        <v>272</v>
      </c>
      <c r="ANA848" s="175" t="s">
        <v>67</v>
      </c>
      <c r="ANB848" s="10">
        <f>AMZ848*1.2</f>
        <v>326.39999999999998</v>
      </c>
      <c r="ANC848" s="10"/>
      <c r="AND848" s="235"/>
      <c r="ANE848" s="175" t="s">
        <v>108</v>
      </c>
      <c r="ANF848" s="341" t="s">
        <v>469</v>
      </c>
      <c r="ANH848" s="176"/>
      <c r="ANI848" s="176">
        <f>VLOOKUP(ANF848,$A$879:$F$2731,6,FALSE)</f>
        <v>7</v>
      </c>
      <c r="ANJ848" s="175" t="s">
        <v>67</v>
      </c>
      <c r="ANK848" s="10">
        <f>ANI848*1.2</f>
        <v>8.4</v>
      </c>
      <c r="ANL848" s="10"/>
      <c r="ANM848" s="235"/>
      <c r="ANN848" s="175" t="s">
        <v>108</v>
      </c>
      <c r="ANO848" s="351" t="s">
        <v>1404</v>
      </c>
      <c r="ANQ848" s="176"/>
      <c r="ANR848" s="176">
        <f>VLOOKUP(ANO848,$A$879:$F$2731,6,FALSE)</f>
        <v>123</v>
      </c>
      <c r="ANS848" s="175" t="s">
        <v>67</v>
      </c>
      <c r="ANT848" s="10">
        <f>ANR848*1.2</f>
        <v>147.6</v>
      </c>
      <c r="ANU848" s="10"/>
      <c r="ANV848" s="235"/>
      <c r="ANW848" s="175" t="s">
        <v>108</v>
      </c>
      <c r="ANX848" s="341" t="s">
        <v>469</v>
      </c>
      <c r="ANZ848" s="176"/>
      <c r="AOA848" s="176">
        <f>VLOOKUP(ANX848,$A$879:$F$2731,6,FALSE)</f>
        <v>7</v>
      </c>
      <c r="AOB848" s="175" t="s">
        <v>67</v>
      </c>
      <c r="AOC848" s="10">
        <f>AOA848*1.2</f>
        <v>8.4</v>
      </c>
      <c r="AOD848" s="10"/>
      <c r="AOE848" s="235"/>
      <c r="AOF848" s="175" t="s">
        <v>108</v>
      </c>
      <c r="AOG848" s="75" t="s">
        <v>183</v>
      </c>
      <c r="AOI848" s="176"/>
      <c r="AOJ848" s="176" t="e">
        <f>VLOOKUP(AOG848,$A$879:$F$2731,6,FALSE)</f>
        <v>#N/A</v>
      </c>
      <c r="AOK848" s="175" t="s">
        <v>67</v>
      </c>
      <c r="AOL848" s="10" t="e">
        <f>AOJ848*1.2</f>
        <v>#N/A</v>
      </c>
      <c r="AOM848" s="10"/>
      <c r="AON848" s="235"/>
      <c r="AOO848" s="175" t="s">
        <v>108</v>
      </c>
      <c r="AOP848" s="341" t="s">
        <v>607</v>
      </c>
      <c r="AOR848" s="176"/>
      <c r="AOS848" s="176">
        <f>VLOOKUP(AOP848,$A$879:$F$2731,6,FALSE)</f>
        <v>129</v>
      </c>
      <c r="AOT848" s="175" t="s">
        <v>67</v>
      </c>
      <c r="AOU848" s="10">
        <f>AOS848*1.2</f>
        <v>154.79999999999998</v>
      </c>
      <c r="AOV848" s="10"/>
      <c r="AOW848" s="235"/>
      <c r="AOX848" s="175" t="s">
        <v>108</v>
      </c>
      <c r="AOY848" s="404" t="s">
        <v>597</v>
      </c>
      <c r="APA848" s="176"/>
      <c r="APB848" s="176">
        <f>VLOOKUP(AOY848,$A$879:$F$2731,6,FALSE)</f>
        <v>0</v>
      </c>
      <c r="APC848" s="175" t="s">
        <v>67</v>
      </c>
      <c r="APD848" s="10">
        <f>APB848*1.2</f>
        <v>0</v>
      </c>
      <c r="APE848" s="10"/>
      <c r="APF848" s="235"/>
      <c r="APG848" s="175" t="s">
        <v>108</v>
      </c>
      <c r="APH848" s="341" t="s">
        <v>469</v>
      </c>
      <c r="APJ848" s="176"/>
      <c r="APK848" s="176">
        <f>VLOOKUP(APH848,$A$879:$F$2731,6,FALSE)</f>
        <v>7</v>
      </c>
      <c r="APL848" s="175" t="s">
        <v>67</v>
      </c>
      <c r="APM848" s="10">
        <f>APK848*1.2</f>
        <v>8.4</v>
      </c>
      <c r="APN848" s="10"/>
      <c r="APO848" s="235"/>
      <c r="APP848" s="175" t="s">
        <v>108</v>
      </c>
      <c r="APQ848" s="75" t="s">
        <v>183</v>
      </c>
      <c r="APS848" s="176"/>
      <c r="APT848" s="176" t="e">
        <f>VLOOKUP(APQ848,$A$879:$F$2731,6,FALSE)</f>
        <v>#N/A</v>
      </c>
      <c r="APU848" s="175" t="s">
        <v>67</v>
      </c>
      <c r="APV848" s="10" t="e">
        <f>APT848*1.2</f>
        <v>#N/A</v>
      </c>
      <c r="APW848" s="10"/>
      <c r="APX848" s="235"/>
      <c r="APY848" s="175" t="s">
        <v>108</v>
      </c>
      <c r="APZ848" s="341" t="s">
        <v>450</v>
      </c>
      <c r="AQB848" s="176"/>
      <c r="AQC848" s="176">
        <f>VLOOKUP(APZ848,$A$879:$F$2731,6,FALSE)</f>
        <v>61</v>
      </c>
      <c r="AQD848" s="175" t="s">
        <v>67</v>
      </c>
      <c r="AQE848" s="10">
        <f>AQC848*1.2</f>
        <v>73.2</v>
      </c>
      <c r="AQF848" s="10"/>
      <c r="AQG848" s="235"/>
      <c r="AQH848" s="175" t="s">
        <v>108</v>
      </c>
      <c r="AQI848" s="341" t="s">
        <v>1695</v>
      </c>
      <c r="AQK848" s="176"/>
      <c r="AQL848" s="176">
        <f>VLOOKUP(AQI848,$A$879:$F$2731,6,FALSE)</f>
        <v>0</v>
      </c>
      <c r="AQM848" s="175" t="s">
        <v>67</v>
      </c>
      <c r="AQN848" s="10">
        <f>AQL848*1.2</f>
        <v>0</v>
      </c>
      <c r="AQO848" s="10"/>
      <c r="AQP848" s="235"/>
      <c r="AQQ848" s="175" t="s">
        <v>108</v>
      </c>
      <c r="AQR848" s="75" t="s">
        <v>183</v>
      </c>
      <c r="AQT848" s="176"/>
      <c r="AQU848" s="176" t="e">
        <f>VLOOKUP(AQR848,$A$879:$F$2731,6,FALSE)</f>
        <v>#N/A</v>
      </c>
      <c r="AQV848" s="175" t="s">
        <v>67</v>
      </c>
      <c r="AQW848" s="10" t="e">
        <f>AQU848*1.2</f>
        <v>#N/A</v>
      </c>
      <c r="AQX848" s="10"/>
      <c r="AQY848" s="235"/>
      <c r="AQZ848" s="175" t="s">
        <v>108</v>
      </c>
      <c r="ARA848" s="75" t="s">
        <v>183</v>
      </c>
      <c r="ARC848" s="176"/>
      <c r="ARD848" s="176" t="e">
        <f>VLOOKUP(ARA848,$A$879:$F$2731,6,FALSE)</f>
        <v>#N/A</v>
      </c>
      <c r="ARE848" s="175" t="s">
        <v>67</v>
      </c>
      <c r="ARF848" s="10" t="e">
        <f>ARD848*1.2</f>
        <v>#N/A</v>
      </c>
      <c r="ARG848" s="10"/>
      <c r="ARH848" s="235"/>
      <c r="ARI848" s="175" t="s">
        <v>108</v>
      </c>
      <c r="ARJ848" s="75" t="s">
        <v>183</v>
      </c>
      <c r="ARL848" s="176"/>
      <c r="ARM848" s="176" t="e">
        <f>VLOOKUP(ARJ848,$A$879:$F$2731,6,FALSE)</f>
        <v>#N/A</v>
      </c>
      <c r="ARN848" s="175" t="s">
        <v>67</v>
      </c>
      <c r="ARO848" s="10" t="e">
        <f>ARM848*1.2</f>
        <v>#N/A</v>
      </c>
      <c r="ARP848" s="10"/>
      <c r="ARQ848" s="235"/>
      <c r="ARR848" s="175" t="s">
        <v>108</v>
      </c>
      <c r="ARS848" s="75" t="s">
        <v>183</v>
      </c>
      <c r="ARU848" s="176"/>
      <c r="ARV848" s="176" t="e">
        <f>VLOOKUP(ARS848,$A$879:$F$2731,6,FALSE)</f>
        <v>#N/A</v>
      </c>
      <c r="ARW848" s="175" t="s">
        <v>67</v>
      </c>
      <c r="ARX848" s="10" t="e">
        <f>ARV848*1.2</f>
        <v>#N/A</v>
      </c>
      <c r="ARY848" s="10"/>
      <c r="ARZ848" s="235"/>
      <c r="ASA848" s="175" t="s">
        <v>108</v>
      </c>
      <c r="ASB848" s="341" t="s">
        <v>1726</v>
      </c>
      <c r="ASD848" s="176"/>
      <c r="ASE848" s="176">
        <f>VLOOKUP(ASB848,$A$879:$F$2731,6,FALSE)</f>
        <v>34</v>
      </c>
      <c r="ASF848" s="175" t="s">
        <v>67</v>
      </c>
      <c r="ASG848" s="10">
        <f>ASE848*1.2</f>
        <v>40.799999999999997</v>
      </c>
      <c r="ASH848" s="10"/>
      <c r="ASI848" s="235"/>
      <c r="ASJ848" s="175" t="s">
        <v>108</v>
      </c>
      <c r="ASK848" s="75" t="s">
        <v>183</v>
      </c>
      <c r="ASM848" s="176"/>
      <c r="ASN848" s="176" t="e">
        <f>VLOOKUP(ASK848,$A$879:$F$2731,6,FALSE)</f>
        <v>#N/A</v>
      </c>
      <c r="ASO848" s="175" t="s">
        <v>67</v>
      </c>
      <c r="ASP848" s="10" t="e">
        <f>ASN848*1.2</f>
        <v>#N/A</v>
      </c>
      <c r="ASQ848" s="10"/>
      <c r="ASR848" s="235"/>
      <c r="ASS848" s="175" t="s">
        <v>108</v>
      </c>
      <c r="AST848" s="341" t="s">
        <v>2158</v>
      </c>
      <c r="ASV848" s="176"/>
      <c r="ASW848" s="176">
        <f>VLOOKUP(AST848,$A$879:$F$2731,6,FALSE)</f>
        <v>33</v>
      </c>
      <c r="ASX848" s="175" t="s">
        <v>67</v>
      </c>
      <c r="ASY848" s="10">
        <f>ASW848*1.2</f>
        <v>39.6</v>
      </c>
      <c r="ASZ848" s="10"/>
      <c r="ATA848" s="235"/>
      <c r="ATB848" s="175" t="s">
        <v>108</v>
      </c>
      <c r="ATC848" s="75" t="s">
        <v>183</v>
      </c>
      <c r="ATE848" s="176"/>
      <c r="ATF848" s="176" t="e">
        <f>VLOOKUP(ATC848,$A$879:$F$2731,6,FALSE)</f>
        <v>#N/A</v>
      </c>
      <c r="ATG848" s="175" t="s">
        <v>67</v>
      </c>
      <c r="ATH848" s="10" t="e">
        <f>ATF848*1.2</f>
        <v>#N/A</v>
      </c>
      <c r="ATI848" s="10"/>
      <c r="ATJ848" s="235"/>
      <c r="ATK848" s="175" t="s">
        <v>108</v>
      </c>
      <c r="ATL848" s="75" t="s">
        <v>183</v>
      </c>
      <c r="ATN848" s="176"/>
      <c r="ATO848" s="176" t="e">
        <f>VLOOKUP(ATL848,$A$879:$F$2731,6,FALSE)</f>
        <v>#N/A</v>
      </c>
      <c r="ATP848" s="175" t="s">
        <v>67</v>
      </c>
      <c r="ATQ848" s="10" t="e">
        <f>ATO848*1.2</f>
        <v>#N/A</v>
      </c>
      <c r="ATR848" s="10"/>
      <c r="ATS848" s="235"/>
      <c r="ATT848" s="175" t="s">
        <v>108</v>
      </c>
      <c r="ATU848" s="75" t="s">
        <v>183</v>
      </c>
      <c r="ATW848" s="176"/>
      <c r="ATX848" s="176" t="e">
        <f>VLOOKUP(ATU848,$A$879:$F$2731,6,FALSE)</f>
        <v>#N/A</v>
      </c>
      <c r="ATY848" s="175" t="s">
        <v>67</v>
      </c>
      <c r="ATZ848" s="10" t="e">
        <f>ATX848*1.2</f>
        <v>#N/A</v>
      </c>
      <c r="AUA848" s="10"/>
      <c r="AUB848" s="235"/>
      <c r="AUC848" s="175" t="s">
        <v>108</v>
      </c>
      <c r="AUD848" s="75" t="s">
        <v>183</v>
      </c>
      <c r="AUF848" s="176"/>
      <c r="AUG848" s="176" t="e">
        <f>VLOOKUP(AUD848,$A$879:$F$2731,6,FALSE)</f>
        <v>#N/A</v>
      </c>
      <c r="AUH848" s="175" t="s">
        <v>67</v>
      </c>
      <c r="AUI848" s="10" t="e">
        <f>AUG848*1.2</f>
        <v>#N/A</v>
      </c>
      <c r="AUJ848" s="10"/>
      <c r="AUK848" s="235"/>
      <c r="AUL848" s="175" t="s">
        <v>108</v>
      </c>
      <c r="AUM848" s="75" t="s">
        <v>183</v>
      </c>
      <c r="AUO848" s="176"/>
      <c r="AUP848" s="176" t="e">
        <f>VLOOKUP(AUM848,$A$879:$F$2731,6,FALSE)</f>
        <v>#N/A</v>
      </c>
      <c r="AUQ848" s="175" t="s">
        <v>67</v>
      </c>
      <c r="AUR848" s="10" t="e">
        <f>AUP848*1.2</f>
        <v>#N/A</v>
      </c>
      <c r="AUS848" s="10"/>
      <c r="AUT848" s="235"/>
      <c r="AUU848" s="175" t="s">
        <v>108</v>
      </c>
      <c r="AUV848" s="75" t="s">
        <v>183</v>
      </c>
      <c r="AUX848" s="176"/>
      <c r="AUY848" s="176" t="e">
        <f>VLOOKUP(AUV848,$A$879:$F$2731,6,FALSE)</f>
        <v>#N/A</v>
      </c>
      <c r="AUZ848" s="175" t="s">
        <v>67</v>
      </c>
      <c r="AVA848" s="10" t="e">
        <f>AUY848*1.2</f>
        <v>#N/A</v>
      </c>
      <c r="AVB848" s="10"/>
      <c r="AVC848" s="235"/>
      <c r="AVD848" s="175" t="s">
        <v>108</v>
      </c>
      <c r="AVE848" s="75" t="s">
        <v>183</v>
      </c>
      <c r="AVG848" s="176"/>
      <c r="AVH848" s="176" t="e">
        <f>VLOOKUP(AVE848,$A$879:$F$2731,6,FALSE)</f>
        <v>#N/A</v>
      </c>
      <c r="AVI848" s="175" t="s">
        <v>67</v>
      </c>
      <c r="AVJ848" s="10" t="e">
        <f>AVH848*1.2</f>
        <v>#N/A</v>
      </c>
      <c r="AVK848" s="10"/>
      <c r="AVL848" s="235"/>
      <c r="AVM848" s="175" t="s">
        <v>108</v>
      </c>
      <c r="AVN848" s="75" t="s">
        <v>183</v>
      </c>
      <c r="AVP848" s="176"/>
      <c r="AVQ848" s="176" t="e">
        <f>VLOOKUP(AVN848,$A$879:$F$2731,6,FALSE)</f>
        <v>#N/A</v>
      </c>
      <c r="AVR848" s="175" t="s">
        <v>67</v>
      </c>
      <c r="AVS848" s="10" t="e">
        <f>AVQ848*1.2</f>
        <v>#N/A</v>
      </c>
      <c r="AVT848" s="10"/>
      <c r="AVU848" s="235"/>
      <c r="AVV848" s="175" t="s">
        <v>108</v>
      </c>
      <c r="AVW848" s="75" t="s">
        <v>183</v>
      </c>
      <c r="AVY848" s="176"/>
      <c r="AVZ848" s="176" t="e">
        <f>VLOOKUP(AVW848,$A$879:$F$2731,6,FALSE)</f>
        <v>#N/A</v>
      </c>
      <c r="AWA848" s="175" t="s">
        <v>67</v>
      </c>
      <c r="AWB848" s="10" t="e">
        <f>AVZ848*1.2</f>
        <v>#N/A</v>
      </c>
      <c r="AWC848" s="10"/>
      <c r="AWD848" s="235"/>
      <c r="AWE848" s="175" t="s">
        <v>108</v>
      </c>
      <c r="AWF848" s="75" t="s">
        <v>183</v>
      </c>
      <c r="AWH848" s="176"/>
      <c r="AWI848" s="176" t="e">
        <f>VLOOKUP(AWF848,$A$879:$F$2731,6,FALSE)</f>
        <v>#N/A</v>
      </c>
      <c r="AWJ848" s="175" t="s">
        <v>67</v>
      </c>
      <c r="AWK848" s="10" t="e">
        <f>AWI848*1.2</f>
        <v>#N/A</v>
      </c>
      <c r="AWL848" s="10"/>
      <c r="AWM848" s="235"/>
      <c r="AWN848" s="175" t="s">
        <v>108</v>
      </c>
      <c r="AWO848" s="341" t="s">
        <v>606</v>
      </c>
      <c r="AWQ848" s="176"/>
      <c r="AWR848" s="176">
        <f>VLOOKUP(AWO848,$A$879:$F$2731,6,FALSE)</f>
        <v>193</v>
      </c>
      <c r="AWS848" s="175" t="s">
        <v>67</v>
      </c>
      <c r="AWT848" s="10">
        <f>AWR848*1.2</f>
        <v>231.6</v>
      </c>
      <c r="AWU848" s="10"/>
      <c r="AWV848" s="235"/>
      <c r="AWW848" s="175" t="s">
        <v>108</v>
      </c>
      <c r="AWX848" s="341" t="s">
        <v>472</v>
      </c>
      <c r="AWZ848" s="176"/>
      <c r="AXA848" s="176">
        <f>VLOOKUP(AWX848,$A$879:$F$2731,6,FALSE)</f>
        <v>50</v>
      </c>
      <c r="AXB848" s="175" t="s">
        <v>67</v>
      </c>
      <c r="AXC848" s="10">
        <f>AXA848*1.2</f>
        <v>60</v>
      </c>
      <c r="AXD848" s="10"/>
      <c r="AXE848" s="235"/>
      <c r="AXF848" s="175" t="s">
        <v>108</v>
      </c>
      <c r="AXG848" s="341" t="s">
        <v>472</v>
      </c>
      <c r="AXI848" s="176"/>
      <c r="AXJ848" s="176">
        <f>VLOOKUP(AXG848,$A$879:$F$2731,6,FALSE)</f>
        <v>50</v>
      </c>
      <c r="AXK848" s="175" t="s">
        <v>67</v>
      </c>
      <c r="AXL848" s="10">
        <f>AXJ848*1.2</f>
        <v>60</v>
      </c>
      <c r="AXM848" s="10"/>
      <c r="AXN848" s="235"/>
      <c r="AXO848" s="175" t="s">
        <v>108</v>
      </c>
      <c r="AXP848" s="341" t="s">
        <v>428</v>
      </c>
      <c r="AXR848" s="176"/>
      <c r="AXS848" s="176">
        <f>VLOOKUP(AXP848,$A$879:$F$2731,6,FALSE)</f>
        <v>3</v>
      </c>
      <c r="AXT848" s="175" t="s">
        <v>67</v>
      </c>
      <c r="AXU848" s="10">
        <f>AXS848*1.2</f>
        <v>3.5999999999999996</v>
      </c>
      <c r="AXV848" s="10"/>
      <c r="AXW848" s="235"/>
      <c r="AXX848" s="175" t="s">
        <v>108</v>
      </c>
      <c r="AXY848" s="341" t="s">
        <v>996</v>
      </c>
      <c r="AYA848" s="176"/>
      <c r="AYB848" s="176">
        <f>VLOOKUP(AXY848,$A$879:$F$2731,6,FALSE)</f>
        <v>108</v>
      </c>
      <c r="AYC848" s="175" t="s">
        <v>67</v>
      </c>
      <c r="AYD848" s="10">
        <f>AYB848*1.2</f>
        <v>129.6</v>
      </c>
      <c r="AYE848" s="10"/>
      <c r="AYF848" s="235"/>
      <c r="AYG848" s="175" t="s">
        <v>108</v>
      </c>
      <c r="AYH848" s="341" t="s">
        <v>619</v>
      </c>
      <c r="AYJ848" s="176"/>
      <c r="AYK848" s="176">
        <f>VLOOKUP(AYH848,$A$879:$F$2731,6,FALSE)</f>
        <v>155</v>
      </c>
      <c r="AYL848" s="175" t="s">
        <v>67</v>
      </c>
      <c r="AYM848" s="10">
        <f>AYK848*1.2</f>
        <v>186</v>
      </c>
      <c r="AYN848" s="10"/>
      <c r="AYO848" s="235"/>
      <c r="AYP848" s="175" t="s">
        <v>108</v>
      </c>
      <c r="AYQ848" s="341" t="s">
        <v>472</v>
      </c>
      <c r="AYS848" s="176"/>
      <c r="AYT848" s="176">
        <f>VLOOKUP(AYQ848,$A$879:$F$2731,6,FALSE)</f>
        <v>50</v>
      </c>
      <c r="AYU848" s="175" t="s">
        <v>67</v>
      </c>
      <c r="AYV848" s="10">
        <f>AYT848*1.2</f>
        <v>60</v>
      </c>
      <c r="AYW848" s="10"/>
      <c r="AYX848" s="235"/>
      <c r="AYY848" s="175" t="s">
        <v>108</v>
      </c>
      <c r="AYZ848" s="341" t="s">
        <v>857</v>
      </c>
      <c r="AZB848" s="176"/>
      <c r="AZC848" s="176">
        <f>VLOOKUP(AYZ848,$A$879:$F$2731,6,FALSE)</f>
        <v>71</v>
      </c>
      <c r="AZD848" s="175" t="s">
        <v>67</v>
      </c>
      <c r="AZE848" s="10">
        <f>AZC848*1.2</f>
        <v>85.2</v>
      </c>
      <c r="AZF848" s="10"/>
      <c r="AZG848" s="235"/>
      <c r="AZH848" s="175" t="s">
        <v>108</v>
      </c>
      <c r="AZI848" s="341" t="s">
        <v>1369</v>
      </c>
      <c r="AZK848" s="176"/>
      <c r="AZL848" s="176">
        <f>VLOOKUP(AZI848,$A$879:$F$2731,6,FALSE)</f>
        <v>16</v>
      </c>
      <c r="AZM848" s="175" t="s">
        <v>67</v>
      </c>
      <c r="AZN848" s="10">
        <f>AZL848*1.2</f>
        <v>19.2</v>
      </c>
      <c r="AZO848" s="10"/>
      <c r="AZP848" s="235"/>
      <c r="AZQ848" s="175" t="s">
        <v>108</v>
      </c>
      <c r="AZR848" s="341" t="s">
        <v>2343</v>
      </c>
      <c r="AZT848" s="176"/>
      <c r="AZU848" s="176">
        <f>VLOOKUP(AZR848,$A$879:$F$2731,6,FALSE)</f>
        <v>119</v>
      </c>
      <c r="AZV848" s="175" t="s">
        <v>67</v>
      </c>
      <c r="AZW848" s="10">
        <f>AZU848*1.2</f>
        <v>142.79999999999998</v>
      </c>
      <c r="AZX848" s="10"/>
      <c r="AZY848" s="235"/>
      <c r="AZZ848" s="175" t="s">
        <v>108</v>
      </c>
      <c r="BAA848" s="341" t="s">
        <v>3312</v>
      </c>
      <c r="BAC848" s="176"/>
      <c r="BAD848" s="176">
        <f>VLOOKUP(BAA848,$A$879:$F$2731,6,FALSE)</f>
        <v>108</v>
      </c>
      <c r="BAE848" s="175" t="s">
        <v>67</v>
      </c>
      <c r="BAF848" s="10">
        <f>BAD848*1.2</f>
        <v>129.6</v>
      </c>
      <c r="BAG848" s="10"/>
      <c r="BAH848" s="235"/>
      <c r="BAI848" s="175" t="s">
        <v>108</v>
      </c>
      <c r="BAJ848" s="398" t="s">
        <v>996</v>
      </c>
      <c r="BAL848" s="176"/>
      <c r="BAM848" s="176">
        <f>VLOOKUP(BAJ848,$A$879:$F$2731,6,FALSE)</f>
        <v>108</v>
      </c>
      <c r="BAN848" s="175" t="s">
        <v>67</v>
      </c>
      <c r="BAO848" s="10">
        <f>BAM848*1.2</f>
        <v>129.6</v>
      </c>
      <c r="BAP848" s="10"/>
      <c r="BAQ848" s="235"/>
      <c r="BAR848" s="175" t="s">
        <v>108</v>
      </c>
      <c r="BAS848" s="341" t="s">
        <v>1737</v>
      </c>
      <c r="BAU848" s="176"/>
      <c r="BAV848" s="176">
        <f>VLOOKUP(BAS848,$A$879:$F$2731,6,FALSE)</f>
        <v>36</v>
      </c>
      <c r="BAW848" s="175" t="s">
        <v>67</v>
      </c>
      <c r="BAX848" s="10">
        <f>BAV848*1.2</f>
        <v>43.199999999999996</v>
      </c>
      <c r="BAY848" s="10"/>
      <c r="BAZ848" s="235"/>
      <c r="BBA848" s="175" t="s">
        <v>108</v>
      </c>
      <c r="BBB848" s="341" t="s">
        <v>726</v>
      </c>
      <c r="BBD848" s="176"/>
      <c r="BBE848" s="176">
        <f>VLOOKUP(BBB848,$A$879:$F$2731,6,FALSE)</f>
        <v>138</v>
      </c>
      <c r="BBF848" s="175" t="s">
        <v>67</v>
      </c>
      <c r="BBG848" s="10">
        <f>BBE848*1.2</f>
        <v>165.6</v>
      </c>
      <c r="BBH848" s="10"/>
      <c r="BBI848" s="235"/>
      <c r="BBJ848" s="175" t="s">
        <v>108</v>
      </c>
      <c r="BBK848" s="341" t="s">
        <v>469</v>
      </c>
      <c r="BBM848" s="176"/>
      <c r="BBN848" s="176">
        <f>VLOOKUP(BBK848,$A$879:$F$2731,6,FALSE)</f>
        <v>7</v>
      </c>
      <c r="BBO848" s="175" t="s">
        <v>67</v>
      </c>
      <c r="BBP848" s="10">
        <f>BBN848*1.2</f>
        <v>8.4</v>
      </c>
      <c r="BBQ848" s="10"/>
      <c r="BBR848" s="235"/>
      <c r="BBS848" s="175" t="s">
        <v>108</v>
      </c>
      <c r="BBT848" s="347" t="s">
        <v>1737</v>
      </c>
      <c r="BBV848" s="176"/>
      <c r="BBW848" s="176">
        <f>VLOOKUP(BBT848,$A$879:$F$2731,6,FALSE)</f>
        <v>36</v>
      </c>
      <c r="BBX848" s="175" t="s">
        <v>67</v>
      </c>
      <c r="BBY848" s="10">
        <f>BBW848*1.2</f>
        <v>43.199999999999996</v>
      </c>
      <c r="BBZ848" s="10"/>
      <c r="BCA848" s="235"/>
      <c r="BCB848" s="175" t="s">
        <v>108</v>
      </c>
      <c r="BCC848" s="341" t="s">
        <v>450</v>
      </c>
      <c r="BCE848" s="176"/>
      <c r="BCF848" s="176">
        <f>VLOOKUP(BCC848,$A$879:$F$2731,6,FALSE)</f>
        <v>61</v>
      </c>
      <c r="BCG848" s="175" t="s">
        <v>67</v>
      </c>
      <c r="BCH848" s="10">
        <f>BCF848*1.2</f>
        <v>73.2</v>
      </c>
      <c r="BCI848" s="10"/>
      <c r="BCJ848" s="235"/>
      <c r="BCK848" s="175" t="s">
        <v>108</v>
      </c>
      <c r="BCL848" s="341" t="s">
        <v>1726</v>
      </c>
      <c r="BCN848" s="176"/>
      <c r="BCO848" s="176">
        <f>VLOOKUP(BCL848,$A$879:$F$2731,6,FALSE)</f>
        <v>34</v>
      </c>
      <c r="BCP848" s="175" t="s">
        <v>67</v>
      </c>
      <c r="BCQ848" s="10">
        <f>BCO848*1.2</f>
        <v>40.799999999999997</v>
      </c>
      <c r="BCR848" s="10"/>
      <c r="BCS848" s="235"/>
      <c r="BCT848" s="175" t="s">
        <v>108</v>
      </c>
      <c r="BCU848" s="351" t="s">
        <v>607</v>
      </c>
      <c r="BCW848" s="176"/>
      <c r="BCX848" s="176">
        <f>VLOOKUP(BCU848,$A$879:$F$2731,6,FALSE)</f>
        <v>129</v>
      </c>
      <c r="BCY848" s="175" t="s">
        <v>67</v>
      </c>
      <c r="BCZ848" s="10">
        <f>BCX848*1.2</f>
        <v>154.79999999999998</v>
      </c>
      <c r="BDA848" s="10"/>
      <c r="BDB848" s="235"/>
      <c r="BDC848" s="175" t="s">
        <v>108</v>
      </c>
      <c r="BDD848" s="347" t="s">
        <v>1726</v>
      </c>
      <c r="BDF848" s="176"/>
      <c r="BDG848" s="176">
        <f>VLOOKUP(BDD848,$A$879:$F$2731,6,FALSE)</f>
        <v>34</v>
      </c>
      <c r="BDH848" s="175" t="s">
        <v>67</v>
      </c>
      <c r="BDI848" s="10">
        <f>BDG848*1.2</f>
        <v>40.799999999999997</v>
      </c>
      <c r="BDJ848" s="10"/>
      <c r="BDK848" s="235"/>
      <c r="BDL848" s="175" t="s">
        <v>108</v>
      </c>
      <c r="BDM848" s="341" t="s">
        <v>454</v>
      </c>
      <c r="BDO848" s="176"/>
      <c r="BDP848" s="176">
        <f>VLOOKUP(BDM848,$A$879:$F$2731,6,FALSE)</f>
        <v>18</v>
      </c>
      <c r="BDQ848" s="175" t="s">
        <v>67</v>
      </c>
      <c r="BDR848" s="10">
        <f>BDP848*1.2</f>
        <v>21.599999999999998</v>
      </c>
      <c r="BDS848" s="10"/>
      <c r="BDT848" s="235"/>
      <c r="BDU848" s="175" t="s">
        <v>108</v>
      </c>
      <c r="BDV848" s="341" t="s">
        <v>472</v>
      </c>
      <c r="BDX848" s="176"/>
      <c r="BDY848" s="176">
        <f>VLOOKUP(BDV848,$A$879:$F$2731,6,FALSE)</f>
        <v>50</v>
      </c>
      <c r="BDZ848" s="175" t="s">
        <v>67</v>
      </c>
      <c r="BEA848" s="10">
        <f>BDY848*1.2</f>
        <v>60</v>
      </c>
      <c r="BEB848" s="10"/>
      <c r="BEC848" s="235"/>
      <c r="BED848" s="175" t="s">
        <v>108</v>
      </c>
      <c r="BEE848" s="341" t="s">
        <v>469</v>
      </c>
      <c r="BEG848" s="176"/>
      <c r="BEH848" s="176">
        <f>VLOOKUP(BEE848,$A$879:$F$2731,6,FALSE)</f>
        <v>7</v>
      </c>
      <c r="BEI848" s="175" t="s">
        <v>67</v>
      </c>
      <c r="BEJ848" s="10">
        <f>BEH848*1.2</f>
        <v>8.4</v>
      </c>
      <c r="BEK848" s="10"/>
      <c r="BEL848" s="235"/>
      <c r="BEM848" s="175" t="s">
        <v>108</v>
      </c>
      <c r="BEN848" s="341" t="s">
        <v>428</v>
      </c>
      <c r="BEP848" s="176"/>
      <c r="BEQ848" s="176">
        <f>VLOOKUP(BEN848,$A$879:$F$2731,6,FALSE)</f>
        <v>3</v>
      </c>
      <c r="BER848" s="175" t="s">
        <v>67</v>
      </c>
      <c r="BES848" s="10">
        <f>BEQ848*1.2</f>
        <v>3.5999999999999996</v>
      </c>
      <c r="BET848" s="10"/>
      <c r="BEU848" s="235"/>
      <c r="BEV848" s="175" t="s">
        <v>108</v>
      </c>
      <c r="BEW848" s="351" t="s">
        <v>472</v>
      </c>
      <c r="BEY848" s="176"/>
      <c r="BEZ848" s="176">
        <f>VLOOKUP(BEW848,$A$879:$F$2731,6,FALSE)</f>
        <v>50</v>
      </c>
      <c r="BFA848" s="175" t="s">
        <v>67</v>
      </c>
      <c r="BFB848" s="10">
        <f>BEZ848*1.2</f>
        <v>60</v>
      </c>
      <c r="BFC848" s="10"/>
      <c r="BFD848" s="235"/>
      <c r="BFE848" s="175" t="s">
        <v>108</v>
      </c>
      <c r="BFF848" s="341" t="s">
        <v>726</v>
      </c>
      <c r="BFH848" s="176"/>
      <c r="BFI848" s="176">
        <f>VLOOKUP(BFF848,$A$879:$F$2731,6,FALSE)</f>
        <v>138</v>
      </c>
      <c r="BFJ848" s="175" t="s">
        <v>67</v>
      </c>
      <c r="BFK848" s="10">
        <f>BFI848*1.2</f>
        <v>165.6</v>
      </c>
      <c r="BFL848" s="10"/>
      <c r="BFM848" s="235"/>
      <c r="BFN848" s="175" t="s">
        <v>108</v>
      </c>
      <c r="BFO848" s="341" t="s">
        <v>606</v>
      </c>
      <c r="BFQ848" s="176"/>
      <c r="BFR848" s="176">
        <f>VLOOKUP(BFO848,$A$879:$F$2731,6,FALSE)</f>
        <v>193</v>
      </c>
      <c r="BFS848" s="175" t="s">
        <v>67</v>
      </c>
      <c r="BFT848" s="10">
        <f>BFR848*1.2</f>
        <v>231.6</v>
      </c>
      <c r="BFU848" s="10"/>
      <c r="BFV848" s="235"/>
      <c r="BFW848" s="175" t="s">
        <v>108</v>
      </c>
      <c r="BFX848" s="351" t="s">
        <v>472</v>
      </c>
      <c r="BFZ848" s="176"/>
      <c r="BGA848" s="176">
        <f>VLOOKUP(BFX848,$A$879:$F$2731,6,FALSE)</f>
        <v>50</v>
      </c>
      <c r="BGB848" s="175" t="s">
        <v>67</v>
      </c>
      <c r="BGC848" s="10">
        <f>BGA848*1.2</f>
        <v>60</v>
      </c>
      <c r="BGD848" s="10"/>
      <c r="BGE848" s="235"/>
      <c r="BGF848" s="175" t="s">
        <v>108</v>
      </c>
      <c r="BGG848" s="341" t="s">
        <v>486</v>
      </c>
      <c r="BGI848" s="176"/>
      <c r="BGJ848" s="176">
        <f>VLOOKUP(BGG848,$A$879:$F$2731,6,FALSE)</f>
        <v>95</v>
      </c>
      <c r="BGK848" s="175" t="s">
        <v>67</v>
      </c>
      <c r="BGL848" s="10">
        <f>BGJ848*1.2</f>
        <v>114</v>
      </c>
      <c r="BGM848" s="10"/>
      <c r="BGN848" s="235"/>
      <c r="BGO848" s="175" t="s">
        <v>108</v>
      </c>
      <c r="BGP848" s="351" t="s">
        <v>996</v>
      </c>
      <c r="BGR848" s="176"/>
      <c r="BGS848" s="176">
        <f>VLOOKUP(BGP848,$A$879:$F$2731,6,FALSE)</f>
        <v>108</v>
      </c>
      <c r="BGT848" s="175" t="s">
        <v>67</v>
      </c>
      <c r="BGU848" s="10">
        <f>BGS848*1.2</f>
        <v>129.6</v>
      </c>
      <c r="BGV848" s="10"/>
      <c r="BGW848" s="235"/>
      <c r="BGX848" s="175" t="s">
        <v>108</v>
      </c>
      <c r="BGY848" s="341" t="s">
        <v>996</v>
      </c>
      <c r="BHA848" s="176"/>
      <c r="BHB848" s="176">
        <f>VLOOKUP(BGY848,$A$879:$F$2731,6,FALSE)</f>
        <v>108</v>
      </c>
      <c r="BHC848" s="175" t="s">
        <v>67</v>
      </c>
      <c r="BHD848" s="10">
        <f>BHB848*1.2</f>
        <v>129.6</v>
      </c>
      <c r="BHE848" s="10"/>
    </row>
    <row r="849" spans="1:1565" s="14" customFormat="1" ht="15">
      <c r="A849" s="175" t="s">
        <v>109</v>
      </c>
      <c r="B849" s="343" t="s">
        <v>1737</v>
      </c>
      <c r="D849" s="176"/>
      <c r="E849" s="176">
        <f>VLOOKUP(B849,$A$879:$F$2731,6,FALSE)</f>
        <v>36</v>
      </c>
      <c r="F849" s="175" t="s">
        <v>69</v>
      </c>
      <c r="G849" s="10">
        <f>E849*1.1</f>
        <v>39.6</v>
      </c>
      <c r="H849" s="10"/>
      <c r="I849" s="229"/>
      <c r="J849" s="175" t="s">
        <v>109</v>
      </c>
      <c r="K849" s="341" t="s">
        <v>3312</v>
      </c>
      <c r="M849" s="176"/>
      <c r="N849" s="176">
        <f>VLOOKUP(K849,$A$879:$F$2731,6,FALSE)</f>
        <v>108</v>
      </c>
      <c r="O849" s="175" t="s">
        <v>69</v>
      </c>
      <c r="P849" s="10">
        <f>N849*1.1</f>
        <v>118.80000000000001</v>
      </c>
      <c r="Q849" s="10"/>
      <c r="R849" s="229"/>
      <c r="S849" s="175" t="s">
        <v>109</v>
      </c>
      <c r="T849" s="341" t="s">
        <v>3312</v>
      </c>
      <c r="V849" s="176"/>
      <c r="W849" s="176">
        <f>VLOOKUP(T849,$A$879:$F$2731,6,FALSE)</f>
        <v>108</v>
      </c>
      <c r="X849" s="175" t="s">
        <v>69</v>
      </c>
      <c r="Y849" s="10">
        <f>W849*1.1</f>
        <v>118.80000000000001</v>
      </c>
      <c r="Z849" s="10"/>
      <c r="AA849" s="229"/>
      <c r="AB849" s="175" t="s">
        <v>109</v>
      </c>
      <c r="AC849" s="341" t="s">
        <v>726</v>
      </c>
      <c r="AE849" s="176"/>
      <c r="AF849" s="176">
        <f>VLOOKUP(AC849,$A$879:$F$2731,6,FALSE)</f>
        <v>138</v>
      </c>
      <c r="AG849" s="175" t="s">
        <v>69</v>
      </c>
      <c r="AH849" s="10">
        <f>AF849*1.1</f>
        <v>151.80000000000001</v>
      </c>
      <c r="AI849" s="10"/>
      <c r="AJ849" s="229"/>
      <c r="AK849" s="175" t="s">
        <v>109</v>
      </c>
      <c r="AL849" s="341" t="s">
        <v>2620</v>
      </c>
      <c r="AN849" s="176"/>
      <c r="AO849" s="176">
        <f>VLOOKUP(AL849,$A$879:$F$2731,6,FALSE)</f>
        <v>210</v>
      </c>
      <c r="AP849" s="175" t="s">
        <v>69</v>
      </c>
      <c r="AQ849" s="10">
        <f>AO849*1.1</f>
        <v>231.00000000000003</v>
      </c>
      <c r="AR849" s="10"/>
      <c r="AS849" s="229"/>
      <c r="AT849" s="175" t="s">
        <v>109</v>
      </c>
      <c r="AU849" s="341" t="s">
        <v>2620</v>
      </c>
      <c r="AW849" s="176"/>
      <c r="AX849" s="176">
        <f>VLOOKUP(AU849,$A$879:$F$2731,6,FALSE)</f>
        <v>210</v>
      </c>
      <c r="AY849" s="175" t="s">
        <v>69</v>
      </c>
      <c r="AZ849" s="10">
        <f>AX849*1.1</f>
        <v>231.00000000000003</v>
      </c>
      <c r="BA849" s="10"/>
      <c r="BB849" s="229"/>
      <c r="BC849" s="175" t="s">
        <v>109</v>
      </c>
      <c r="BD849" s="341" t="s">
        <v>3224</v>
      </c>
      <c r="BF849" s="176"/>
      <c r="BG849" s="176">
        <f>VLOOKUP(BD849,$A$879:$F$2731,6,FALSE)</f>
        <v>40</v>
      </c>
      <c r="BH849" s="175" t="s">
        <v>69</v>
      </c>
      <c r="BI849" s="10">
        <f>BG849*1.1</f>
        <v>44</v>
      </c>
      <c r="BJ849" s="10"/>
      <c r="BK849" s="229"/>
      <c r="BL849" s="175" t="s">
        <v>109</v>
      </c>
      <c r="BM849" s="341" t="s">
        <v>472</v>
      </c>
      <c r="BO849" s="176"/>
      <c r="BP849" s="176">
        <f>VLOOKUP(BM849,$A$879:$F$2731,6,FALSE)</f>
        <v>50</v>
      </c>
      <c r="BQ849" s="175" t="s">
        <v>69</v>
      </c>
      <c r="BR849" s="10">
        <f>BP849*1.1</f>
        <v>55.000000000000007</v>
      </c>
      <c r="BS849" s="10"/>
      <c r="BT849" s="229"/>
      <c r="BU849" s="175" t="s">
        <v>109</v>
      </c>
      <c r="BV849" s="341" t="s">
        <v>3312</v>
      </c>
      <c r="BX849" s="176"/>
      <c r="BY849" s="176">
        <f>VLOOKUP(BV849,$A$879:$F$2731,6,FALSE)</f>
        <v>108</v>
      </c>
      <c r="BZ849" s="175" t="s">
        <v>69</v>
      </c>
      <c r="CA849" s="10">
        <f>BY849*1.1</f>
        <v>118.80000000000001</v>
      </c>
      <c r="CB849" s="10"/>
      <c r="CC849" s="229"/>
      <c r="CD849" s="175" t="s">
        <v>109</v>
      </c>
      <c r="CE849" s="341" t="s">
        <v>469</v>
      </c>
      <c r="CG849" s="176"/>
      <c r="CH849" s="176">
        <f>VLOOKUP(CE849,$A$879:$F$2731,6,FALSE)</f>
        <v>7</v>
      </c>
      <c r="CI849" s="175" t="s">
        <v>69</v>
      </c>
      <c r="CJ849" s="10">
        <f>CH849*1.1</f>
        <v>7.7000000000000011</v>
      </c>
      <c r="CK849" s="10"/>
      <c r="CL849" s="229"/>
      <c r="CM849" s="175" t="s">
        <v>109</v>
      </c>
      <c r="CN849" s="341" t="s">
        <v>454</v>
      </c>
      <c r="CP849" s="176"/>
      <c r="CQ849" s="176">
        <f>VLOOKUP(CN849,$A$879:$F$2731,6,FALSE)</f>
        <v>18</v>
      </c>
      <c r="CR849" s="175" t="s">
        <v>69</v>
      </c>
      <c r="CS849" s="10">
        <f>CQ849*1.1</f>
        <v>19.8</v>
      </c>
      <c r="CT849" s="10"/>
      <c r="CU849" s="229"/>
      <c r="CV849" s="175" t="s">
        <v>109</v>
      </c>
      <c r="CW849" s="341" t="s">
        <v>1803</v>
      </c>
      <c r="CY849" s="176"/>
      <c r="CZ849" s="176">
        <f>VLOOKUP(CW849,$A$879:$F$2731,6,FALSE)</f>
        <v>88</v>
      </c>
      <c r="DA849" s="175" t="s">
        <v>69</v>
      </c>
      <c r="DB849" s="10">
        <f>CZ849*1.1</f>
        <v>96.800000000000011</v>
      </c>
      <c r="DC849" s="10"/>
      <c r="DD849" s="229"/>
      <c r="DE849" s="175" t="s">
        <v>109</v>
      </c>
      <c r="DF849" s="341" t="s">
        <v>1803</v>
      </c>
      <c r="DH849" s="176"/>
      <c r="DI849" s="176">
        <f>VLOOKUP(DF849,$A$879:$F$2731,6,FALSE)</f>
        <v>88</v>
      </c>
      <c r="DJ849" s="175" t="s">
        <v>69</v>
      </c>
      <c r="DK849" s="10">
        <f>DI849*1.1</f>
        <v>96.800000000000011</v>
      </c>
      <c r="DL849" s="10"/>
      <c r="DM849" s="229"/>
      <c r="DN849" s="175" t="s">
        <v>109</v>
      </c>
      <c r="DO849" s="341" t="s">
        <v>1803</v>
      </c>
      <c r="DQ849" s="176"/>
      <c r="DR849" s="176">
        <f>VLOOKUP(DO849,$A$879:$F$2731,6,FALSE)</f>
        <v>88</v>
      </c>
      <c r="DS849" s="175" t="s">
        <v>69</v>
      </c>
      <c r="DT849" s="10">
        <f>DR849*1.1</f>
        <v>96.800000000000011</v>
      </c>
      <c r="DU849" s="10"/>
      <c r="DV849" s="229"/>
      <c r="DW849" s="175" t="s">
        <v>109</v>
      </c>
      <c r="DX849" s="341" t="s">
        <v>1798</v>
      </c>
      <c r="DZ849" s="176"/>
      <c r="EA849" s="176">
        <f>VLOOKUP(DX849,$A$879:$F$2731,6,FALSE)</f>
        <v>142</v>
      </c>
      <c r="EB849" s="175" t="s">
        <v>69</v>
      </c>
      <c r="EC849" s="10">
        <f>EA849*1.1</f>
        <v>156.20000000000002</v>
      </c>
      <c r="ED849" s="10"/>
      <c r="EE849" s="229"/>
      <c r="EF849" s="175" t="s">
        <v>109</v>
      </c>
      <c r="EG849" s="341" t="s">
        <v>469</v>
      </c>
      <c r="EI849" s="176"/>
      <c r="EJ849" s="176">
        <f>VLOOKUP(EG849,$A$879:$F$2731,6,FALSE)</f>
        <v>7</v>
      </c>
      <c r="EK849" s="175" t="s">
        <v>69</v>
      </c>
      <c r="EL849" s="10">
        <f>EJ849*1.1</f>
        <v>7.7000000000000011</v>
      </c>
      <c r="EM849" s="10"/>
      <c r="EN849" s="229"/>
      <c r="EO849" s="175" t="s">
        <v>109</v>
      </c>
      <c r="EP849" s="341" t="s">
        <v>726</v>
      </c>
      <c r="ER849" s="176"/>
      <c r="ES849" s="176">
        <f>VLOOKUP(EP849,$A$879:$F$2731,6,FALSE)</f>
        <v>138</v>
      </c>
      <c r="ET849" s="175" t="s">
        <v>69</v>
      </c>
      <c r="EU849" s="10">
        <f>ES849*1.1</f>
        <v>151.80000000000001</v>
      </c>
      <c r="EV849" s="10"/>
      <c r="EW849" s="229"/>
      <c r="EX849" s="175" t="s">
        <v>109</v>
      </c>
      <c r="EY849" s="341" t="s">
        <v>1803</v>
      </c>
      <c r="FA849" s="176"/>
      <c r="FB849" s="176">
        <f>VLOOKUP(EY849,$A$879:$F$2731,6,FALSE)</f>
        <v>88</v>
      </c>
      <c r="FC849" s="175" t="s">
        <v>69</v>
      </c>
      <c r="FD849" s="10">
        <f>FB849*1.1</f>
        <v>96.800000000000011</v>
      </c>
      <c r="FE849" s="10"/>
      <c r="FF849" s="229"/>
      <c r="FG849" s="175" t="s">
        <v>109</v>
      </c>
      <c r="FH849" s="341" t="s">
        <v>1721</v>
      </c>
      <c r="FJ849" s="176"/>
      <c r="FK849" s="176">
        <f>VLOOKUP(FH849,$A$879:$F$2731,6,FALSE)</f>
        <v>195</v>
      </c>
      <c r="FL849" s="175" t="s">
        <v>69</v>
      </c>
      <c r="FM849" s="10">
        <f>FK849*1.1</f>
        <v>214.50000000000003</v>
      </c>
      <c r="FN849" s="10"/>
      <c r="FO849" s="229"/>
      <c r="FP849" s="175" t="s">
        <v>109</v>
      </c>
      <c r="FQ849" s="341" t="s">
        <v>857</v>
      </c>
      <c r="FS849" s="176"/>
      <c r="FT849" s="176">
        <f>VLOOKUP(FQ849,$A$879:$F$2731,6,FALSE)</f>
        <v>71</v>
      </c>
      <c r="FU849" s="175" t="s">
        <v>69</v>
      </c>
      <c r="FV849" s="10">
        <f>FT849*1.1</f>
        <v>78.100000000000009</v>
      </c>
      <c r="FW849" s="10"/>
      <c r="FX849" s="229"/>
      <c r="FY849" s="175" t="s">
        <v>109</v>
      </c>
      <c r="FZ849" s="349" t="s">
        <v>183</v>
      </c>
      <c r="GB849" s="176"/>
      <c r="GC849" s="176" t="e">
        <f>VLOOKUP(FZ849,$A$879:$F$2731,6,FALSE)</f>
        <v>#N/A</v>
      </c>
      <c r="GD849" s="175" t="s">
        <v>69</v>
      </c>
      <c r="GE849" s="10" t="e">
        <f>GC849*1.1</f>
        <v>#N/A</v>
      </c>
      <c r="GF849" s="10"/>
      <c r="GG849" s="229"/>
      <c r="GH849" s="175" t="s">
        <v>109</v>
      </c>
      <c r="GI849" s="341" t="s">
        <v>996</v>
      </c>
      <c r="GK849" s="176"/>
      <c r="GL849" s="176">
        <f>VLOOKUP(GI849,$A$879:$F$2731,6,FALSE)</f>
        <v>108</v>
      </c>
      <c r="GM849" s="175" t="s">
        <v>69</v>
      </c>
      <c r="GN849" s="10">
        <f>GL849*1.1</f>
        <v>118.80000000000001</v>
      </c>
      <c r="GO849" s="10"/>
      <c r="GP849" s="229"/>
      <c r="GQ849" s="175" t="s">
        <v>109</v>
      </c>
      <c r="GR849" s="341" t="s">
        <v>3312</v>
      </c>
      <c r="GT849" s="176"/>
      <c r="GU849" s="176">
        <f>VLOOKUP(GR849,$A$879:$F$2731,6,FALSE)</f>
        <v>108</v>
      </c>
      <c r="GV849" s="175" t="s">
        <v>69</v>
      </c>
      <c r="GW849" s="10">
        <f>GU849*1.1</f>
        <v>118.80000000000001</v>
      </c>
      <c r="GX849" s="10"/>
      <c r="GY849" s="229"/>
      <c r="GZ849" s="175" t="s">
        <v>109</v>
      </c>
      <c r="HA849" s="341" t="s">
        <v>601</v>
      </c>
      <c r="HC849" s="176"/>
      <c r="HD849" s="176">
        <f>VLOOKUP(HA849,$A$879:$F$2731,6,FALSE)</f>
        <v>24</v>
      </c>
      <c r="HE849" s="175" t="s">
        <v>69</v>
      </c>
      <c r="HF849" s="10">
        <f>HD849*1.1</f>
        <v>26.400000000000002</v>
      </c>
      <c r="HG849" s="10"/>
      <c r="HH849" s="229"/>
      <c r="HI849" s="175" t="s">
        <v>109</v>
      </c>
      <c r="HJ849" s="341" t="s">
        <v>2063</v>
      </c>
      <c r="HL849" s="176"/>
      <c r="HM849" s="176">
        <f>VLOOKUP(HJ849,$A$879:$F$2731,6,FALSE)</f>
        <v>88</v>
      </c>
      <c r="HN849" s="175" t="s">
        <v>69</v>
      </c>
      <c r="HO849" s="10">
        <f>HM849*1.1</f>
        <v>96.800000000000011</v>
      </c>
      <c r="HP849" s="10"/>
      <c r="HQ849" s="229"/>
      <c r="HR849" s="175" t="s">
        <v>109</v>
      </c>
      <c r="HS849" s="341" t="s">
        <v>1803</v>
      </c>
      <c r="HU849" s="176"/>
      <c r="HV849" s="176">
        <f>VLOOKUP(HS849,$A$879:$F$2731,6,FALSE)</f>
        <v>88</v>
      </c>
      <c r="HW849" s="175" t="s">
        <v>69</v>
      </c>
      <c r="HX849" s="10">
        <f>HV849*1.1</f>
        <v>96.800000000000011</v>
      </c>
      <c r="HY849" s="10"/>
      <c r="HZ849" s="229"/>
      <c r="IA849" s="175" t="s">
        <v>109</v>
      </c>
      <c r="IB849" s="341" t="s">
        <v>454</v>
      </c>
      <c r="ID849" s="176"/>
      <c r="IE849" s="176">
        <f>VLOOKUP(IB849,$A$879:$F$2731,6,FALSE)</f>
        <v>18</v>
      </c>
      <c r="IF849" s="175" t="s">
        <v>69</v>
      </c>
      <c r="IG849" s="10">
        <f>IE849*1.1</f>
        <v>19.8</v>
      </c>
      <c r="IH849" s="10"/>
      <c r="II849" s="229"/>
      <c r="IJ849" s="175" t="s">
        <v>109</v>
      </c>
      <c r="IK849" s="341" t="s">
        <v>472</v>
      </c>
      <c r="IM849" s="176"/>
      <c r="IN849" s="176">
        <f>VLOOKUP(IK849,$A$879:$F$2731,6,FALSE)</f>
        <v>50</v>
      </c>
      <c r="IO849" s="175" t="s">
        <v>69</v>
      </c>
      <c r="IP849" s="10">
        <f>IN849*1.1</f>
        <v>55.000000000000007</v>
      </c>
      <c r="IQ849" s="10"/>
      <c r="IR849" s="229"/>
      <c r="IS849" s="175" t="s">
        <v>109</v>
      </c>
      <c r="IT849" s="341" t="s">
        <v>2123</v>
      </c>
      <c r="IV849" s="176"/>
      <c r="IW849" s="176">
        <f>VLOOKUP(IT849,$A$879:$F$2731,6,FALSE)</f>
        <v>266</v>
      </c>
      <c r="IX849" s="175" t="s">
        <v>69</v>
      </c>
      <c r="IY849" s="10">
        <f>IW849*1.1</f>
        <v>292.60000000000002</v>
      </c>
      <c r="IZ849" s="10"/>
      <c r="JA849" s="229"/>
      <c r="JB849" s="175" t="s">
        <v>109</v>
      </c>
      <c r="JC849" s="341" t="s">
        <v>469</v>
      </c>
      <c r="JE849" s="176"/>
      <c r="JF849" s="176">
        <f>VLOOKUP(JC849,$A$879:$F$2731,6,FALSE)</f>
        <v>7</v>
      </c>
      <c r="JG849" s="175" t="s">
        <v>69</v>
      </c>
      <c r="JH849" s="10">
        <f>JF849*1.1</f>
        <v>7.7000000000000011</v>
      </c>
      <c r="JI849" s="10"/>
      <c r="JJ849" s="229"/>
      <c r="JK849" s="175" t="s">
        <v>109</v>
      </c>
      <c r="JL849" s="341" t="s">
        <v>726</v>
      </c>
      <c r="JN849" s="176"/>
      <c r="JO849" s="176">
        <f>VLOOKUP(JL849,$A$879:$F$2731,6,FALSE)</f>
        <v>138</v>
      </c>
      <c r="JP849" s="175" t="s">
        <v>69</v>
      </c>
      <c r="JQ849" s="10">
        <f>JO849*1.1</f>
        <v>151.80000000000001</v>
      </c>
      <c r="JR849" s="10"/>
      <c r="JS849" s="229"/>
      <c r="JT849" s="175" t="s">
        <v>109</v>
      </c>
      <c r="JU849" s="341" t="s">
        <v>1726</v>
      </c>
      <c r="JW849" s="176"/>
      <c r="JX849" s="176">
        <f>VLOOKUP(JU849,$A$879:$F$2731,6,FALSE)</f>
        <v>34</v>
      </c>
      <c r="JY849" s="175" t="s">
        <v>69</v>
      </c>
      <c r="JZ849" s="10">
        <f>JX849*1.1</f>
        <v>37.400000000000006</v>
      </c>
      <c r="KA849" s="10"/>
      <c r="KB849" s="229"/>
      <c r="KC849" s="175" t="s">
        <v>109</v>
      </c>
      <c r="KD849" s="349" t="s">
        <v>183</v>
      </c>
      <c r="KF849" s="176"/>
      <c r="KG849" s="176" t="e">
        <f>VLOOKUP(KD849,$A$879:$F$2731,6,FALSE)</f>
        <v>#N/A</v>
      </c>
      <c r="KH849" s="175" t="s">
        <v>69</v>
      </c>
      <c r="KI849" s="10" t="e">
        <f>KG849*1.1</f>
        <v>#N/A</v>
      </c>
      <c r="KJ849" s="10"/>
      <c r="KK849" s="229"/>
      <c r="KL849" s="175" t="s">
        <v>109</v>
      </c>
      <c r="KM849" s="341" t="s">
        <v>1726</v>
      </c>
      <c r="KO849" s="176"/>
      <c r="KP849" s="176">
        <f>VLOOKUP(KM849,$A$879:$F$2731,6,FALSE)</f>
        <v>34</v>
      </c>
      <c r="KQ849" s="175" t="s">
        <v>69</v>
      </c>
      <c r="KR849" s="10">
        <f>KP849*1.1</f>
        <v>37.400000000000006</v>
      </c>
      <c r="KS849" s="10"/>
      <c r="KT849" s="229"/>
      <c r="KU849" s="175" t="s">
        <v>109</v>
      </c>
      <c r="KV849" s="341" t="s">
        <v>1803</v>
      </c>
      <c r="KX849" s="176"/>
      <c r="KY849" s="176">
        <f>VLOOKUP(KV849,$A$879:$F$2731,6,FALSE)</f>
        <v>88</v>
      </c>
      <c r="KZ849" s="175" t="s">
        <v>69</v>
      </c>
      <c r="LA849" s="10">
        <f>KY849*1.1</f>
        <v>96.800000000000011</v>
      </c>
      <c r="LB849" s="10"/>
      <c r="LC849" s="229"/>
      <c r="LD849" s="175" t="s">
        <v>109</v>
      </c>
      <c r="LE849" s="349" t="s">
        <v>183</v>
      </c>
      <c r="LG849" s="176"/>
      <c r="LH849" s="176" t="e">
        <f>VLOOKUP(LE849,$A$879:$F$2731,6,FALSE)</f>
        <v>#N/A</v>
      </c>
      <c r="LI849" s="175" t="s">
        <v>69</v>
      </c>
      <c r="LJ849" s="10" t="e">
        <f>LH849*1.1</f>
        <v>#N/A</v>
      </c>
      <c r="LK849" s="10"/>
      <c r="LL849" s="229"/>
      <c r="LM849" s="175" t="s">
        <v>109</v>
      </c>
      <c r="LN849" s="341" t="s">
        <v>3312</v>
      </c>
      <c r="LP849" s="176"/>
      <c r="LQ849" s="176">
        <f>VLOOKUP(LN849,$A$879:$F$2731,6,FALSE)</f>
        <v>108</v>
      </c>
      <c r="LR849" s="175" t="s">
        <v>69</v>
      </c>
      <c r="LS849" s="10">
        <f>LQ849*1.1</f>
        <v>118.80000000000001</v>
      </c>
      <c r="LT849" s="10"/>
      <c r="LU849" s="229"/>
      <c r="LV849" s="175" t="s">
        <v>109</v>
      </c>
      <c r="LW849" s="341" t="s">
        <v>597</v>
      </c>
      <c r="LY849" s="176"/>
      <c r="LZ849" s="176">
        <f>VLOOKUP(LW849,$A$879:$F$2731,6,FALSE)</f>
        <v>0</v>
      </c>
      <c r="MA849" s="175" t="s">
        <v>69</v>
      </c>
      <c r="MB849" s="10">
        <f>LZ849*1.1</f>
        <v>0</v>
      </c>
      <c r="MC849" s="10"/>
      <c r="MD849" s="229"/>
      <c r="ME849" s="175" t="s">
        <v>109</v>
      </c>
      <c r="MF849" s="341" t="s">
        <v>2319</v>
      </c>
      <c r="MH849" s="176"/>
      <c r="MI849" s="176">
        <f>VLOOKUP(MF849,$A$879:$F$2731,6,FALSE)</f>
        <v>84</v>
      </c>
      <c r="MJ849" s="175" t="s">
        <v>69</v>
      </c>
      <c r="MK849" s="10">
        <f>MI849*1.1</f>
        <v>92.4</v>
      </c>
      <c r="ML849" s="10"/>
      <c r="MM849" s="229"/>
      <c r="MN849" s="175" t="s">
        <v>109</v>
      </c>
      <c r="MO849" s="349" t="s">
        <v>183</v>
      </c>
      <c r="MQ849" s="176"/>
      <c r="MR849" s="176" t="e">
        <f>VLOOKUP(MO849,$A$879:$F$2731,6,FALSE)</f>
        <v>#N/A</v>
      </c>
      <c r="MS849" s="175" t="s">
        <v>69</v>
      </c>
      <c r="MT849" s="10" t="e">
        <f>MR849*1.1</f>
        <v>#N/A</v>
      </c>
      <c r="MU849" s="10"/>
      <c r="MV849" s="229"/>
      <c r="MW849" s="175" t="s">
        <v>109</v>
      </c>
      <c r="MX849" s="341" t="s">
        <v>472</v>
      </c>
      <c r="MZ849" s="176"/>
      <c r="NA849" s="176">
        <f>VLOOKUP(MX849,$A$879:$F$2731,6,FALSE)</f>
        <v>50</v>
      </c>
      <c r="NB849" s="175" t="s">
        <v>69</v>
      </c>
      <c r="NC849" s="10">
        <f>NA849*1.1</f>
        <v>55.000000000000007</v>
      </c>
      <c r="ND849" s="10"/>
      <c r="NE849" s="229"/>
      <c r="NF849" s="175" t="s">
        <v>109</v>
      </c>
      <c r="NG849" s="341" t="s">
        <v>2103</v>
      </c>
      <c r="NI849" s="176"/>
      <c r="NJ849" s="176">
        <f>VLOOKUP(NG849,$A$879:$F$2731,6,FALSE)</f>
        <v>13</v>
      </c>
      <c r="NK849" s="175" t="s">
        <v>69</v>
      </c>
      <c r="NL849" s="10">
        <f>NJ849*1.1</f>
        <v>14.3</v>
      </c>
      <c r="NM849" s="10"/>
      <c r="NN849" s="229"/>
      <c r="NO849" s="175" t="s">
        <v>109</v>
      </c>
      <c r="NP849" s="341" t="s">
        <v>598</v>
      </c>
      <c r="NR849" s="176"/>
      <c r="NS849" s="176">
        <f>VLOOKUP(NP849,$A$879:$F$2731,6,FALSE)</f>
        <v>0</v>
      </c>
      <c r="NT849" s="175" t="s">
        <v>69</v>
      </c>
      <c r="NU849" s="10">
        <f>NS849*1.1</f>
        <v>0</v>
      </c>
      <c r="NV849" s="10"/>
      <c r="NW849" s="229"/>
      <c r="NX849" s="175" t="s">
        <v>109</v>
      </c>
      <c r="NY849" s="341" t="s">
        <v>1737</v>
      </c>
      <c r="OA849" s="176"/>
      <c r="OB849" s="176">
        <f>VLOOKUP(NY849,$A$879:$F$2731,6,FALSE)</f>
        <v>36</v>
      </c>
      <c r="OC849" s="175" t="s">
        <v>69</v>
      </c>
      <c r="OD849" s="10">
        <f>OB849*1.1</f>
        <v>39.6</v>
      </c>
      <c r="OE849" s="10"/>
      <c r="OF849" s="229"/>
      <c r="OG849" s="175" t="s">
        <v>109</v>
      </c>
      <c r="OH849" s="341" t="s">
        <v>486</v>
      </c>
      <c r="OJ849" s="176"/>
      <c r="OK849" s="176">
        <f>VLOOKUP(OH849,$A$879:$F$2731,6,FALSE)</f>
        <v>95</v>
      </c>
      <c r="OL849" s="175" t="s">
        <v>69</v>
      </c>
      <c r="OM849" s="10">
        <f>OK849*1.1</f>
        <v>104.50000000000001</v>
      </c>
      <c r="ON849" s="10"/>
      <c r="OO849" s="229"/>
      <c r="OP849" s="175" t="s">
        <v>109</v>
      </c>
      <c r="OQ849" s="341" t="s">
        <v>454</v>
      </c>
      <c r="OS849" s="176"/>
      <c r="OT849" s="176">
        <f>VLOOKUP(OQ849,$A$879:$F$2731,6,FALSE)</f>
        <v>18</v>
      </c>
      <c r="OU849" s="175" t="s">
        <v>69</v>
      </c>
      <c r="OV849" s="10">
        <f>OT849*1.1</f>
        <v>19.8</v>
      </c>
      <c r="OW849" s="10"/>
      <c r="OX849" s="229"/>
      <c r="OY849" s="175" t="s">
        <v>109</v>
      </c>
      <c r="OZ849" s="351" t="s">
        <v>595</v>
      </c>
      <c r="PB849" s="176"/>
      <c r="PC849" s="176">
        <f>VLOOKUP(OZ849,$A$879:$F$2731,6,FALSE)</f>
        <v>63</v>
      </c>
      <c r="PD849" s="175" t="s">
        <v>69</v>
      </c>
      <c r="PE849" s="10">
        <f>PC849*1.1</f>
        <v>69.300000000000011</v>
      </c>
      <c r="PF849" s="10"/>
      <c r="PG849" s="229"/>
      <c r="PH849" s="175" t="s">
        <v>109</v>
      </c>
      <c r="PI849" s="341" t="s">
        <v>996</v>
      </c>
      <c r="PK849" s="176"/>
      <c r="PL849" s="176">
        <f>VLOOKUP(PI849,$A$879:$F$2731,6,FALSE)</f>
        <v>108</v>
      </c>
      <c r="PM849" s="175" t="s">
        <v>69</v>
      </c>
      <c r="PN849" s="10">
        <f>PL849*1.1</f>
        <v>118.80000000000001</v>
      </c>
      <c r="PO849" s="10"/>
      <c r="PP849" s="229"/>
      <c r="PQ849" s="175" t="s">
        <v>109</v>
      </c>
      <c r="PR849" s="341" t="s">
        <v>597</v>
      </c>
      <c r="PT849" s="176"/>
      <c r="PU849" s="176">
        <f>VLOOKUP(PR849,$A$879:$F$2731,6,FALSE)</f>
        <v>0</v>
      </c>
      <c r="PV849" s="175" t="s">
        <v>69</v>
      </c>
      <c r="PW849" s="10">
        <f>PU849*1.1</f>
        <v>0</v>
      </c>
      <c r="PX849" s="10"/>
      <c r="PY849" s="229"/>
      <c r="PZ849" s="175" t="s">
        <v>109</v>
      </c>
      <c r="QA849" s="343" t="s">
        <v>1723</v>
      </c>
      <c r="QC849" s="176"/>
      <c r="QD849" s="176">
        <f>VLOOKUP(QA849,$A$879:$F$2731,6,FALSE)</f>
        <v>192</v>
      </c>
      <c r="QE849" s="175" t="s">
        <v>69</v>
      </c>
      <c r="QF849" s="10">
        <f>QD849*1.1</f>
        <v>211.20000000000002</v>
      </c>
      <c r="QG849" s="10"/>
      <c r="QH849" s="229"/>
      <c r="QI849" s="175" t="s">
        <v>109</v>
      </c>
      <c r="QJ849" s="349" t="s">
        <v>183</v>
      </c>
      <c r="QL849" s="176"/>
      <c r="QM849" s="176" t="e">
        <f>VLOOKUP(QJ849,$A$879:$F$2731,6,FALSE)</f>
        <v>#N/A</v>
      </c>
      <c r="QN849" s="175" t="s">
        <v>69</v>
      </c>
      <c r="QO849" s="10" t="e">
        <f>QM849*1.1</f>
        <v>#N/A</v>
      </c>
      <c r="QP849" s="10"/>
      <c r="QQ849" s="229"/>
      <c r="QR849" s="175" t="s">
        <v>109</v>
      </c>
      <c r="QS849" s="341" t="s">
        <v>562</v>
      </c>
      <c r="QU849" s="176"/>
      <c r="QV849" s="176">
        <f>VLOOKUP(QS849,$A$879:$F$2731,6,FALSE)</f>
        <v>28</v>
      </c>
      <c r="QW849" s="175" t="s">
        <v>69</v>
      </c>
      <c r="QX849" s="10">
        <f>QV849*1.1</f>
        <v>30.800000000000004</v>
      </c>
      <c r="QY849" s="10"/>
      <c r="QZ849" s="229"/>
      <c r="RA849" s="175" t="s">
        <v>109</v>
      </c>
      <c r="RB849" s="341" t="s">
        <v>1404</v>
      </c>
      <c r="RD849" s="176"/>
      <c r="RE849" s="176">
        <f>VLOOKUP(RB849,$A$879:$F$2731,6,FALSE)</f>
        <v>123</v>
      </c>
      <c r="RF849" s="175" t="s">
        <v>69</v>
      </c>
      <c r="RG849" s="10">
        <f>RE849*1.1</f>
        <v>135.30000000000001</v>
      </c>
      <c r="RH849" s="10"/>
      <c r="RI849" s="229"/>
      <c r="RJ849" s="175" t="s">
        <v>109</v>
      </c>
      <c r="RK849" s="341" t="s">
        <v>1734</v>
      </c>
      <c r="RM849" s="176"/>
      <c r="RN849" s="176">
        <f>VLOOKUP(RK849,$A$879:$F$2731,6,FALSE)</f>
        <v>94</v>
      </c>
      <c r="RO849" s="175" t="s">
        <v>69</v>
      </c>
      <c r="RP849" s="10">
        <f>RN849*1.1</f>
        <v>103.4</v>
      </c>
      <c r="RQ849" s="10"/>
      <c r="RR849" s="229"/>
      <c r="RS849" s="175" t="s">
        <v>109</v>
      </c>
      <c r="RT849" s="349" t="s">
        <v>183</v>
      </c>
      <c r="RV849" s="176"/>
      <c r="RW849" s="176" t="e">
        <f>VLOOKUP(RT849,$A$879:$F$2731,6,FALSE)</f>
        <v>#N/A</v>
      </c>
      <c r="RX849" s="175" t="s">
        <v>69</v>
      </c>
      <c r="RY849" s="10" t="e">
        <f>RW849*1.1</f>
        <v>#N/A</v>
      </c>
      <c r="RZ849" s="10"/>
      <c r="SA849" s="235"/>
      <c r="SB849" s="175" t="s">
        <v>109</v>
      </c>
      <c r="SC849" s="341" t="s">
        <v>1737</v>
      </c>
      <c r="SE849" s="176"/>
      <c r="SF849" s="176">
        <f>VLOOKUP(SC849,$A$879:$F$2731,6,FALSE)</f>
        <v>36</v>
      </c>
      <c r="SG849" s="175" t="s">
        <v>69</v>
      </c>
      <c r="SH849" s="10">
        <f>SF849*1.1</f>
        <v>39.6</v>
      </c>
      <c r="SI849" s="10"/>
      <c r="SJ849" s="235"/>
      <c r="SK849" s="175" t="s">
        <v>109</v>
      </c>
      <c r="SL849" s="341" t="s">
        <v>1737</v>
      </c>
      <c r="SN849" s="176"/>
      <c r="SO849" s="176">
        <f>VLOOKUP(SL849,$A$879:$F$2731,6,FALSE)</f>
        <v>36</v>
      </c>
      <c r="SP849" s="175" t="s">
        <v>69</v>
      </c>
      <c r="SQ849" s="10">
        <f>SO849*1.1</f>
        <v>39.6</v>
      </c>
      <c r="SR849" s="10"/>
      <c r="SS849" s="235"/>
      <c r="ST849" s="175" t="s">
        <v>109</v>
      </c>
      <c r="SU849" s="341" t="s">
        <v>996</v>
      </c>
      <c r="SW849" s="176"/>
      <c r="SX849" s="176">
        <f>VLOOKUP(SU849,$A$879:$F$2731,6,FALSE)</f>
        <v>108</v>
      </c>
      <c r="SY849" s="175" t="s">
        <v>69</v>
      </c>
      <c r="SZ849" s="10">
        <f>SX849*1.1</f>
        <v>118.80000000000001</v>
      </c>
      <c r="TA849" s="10"/>
      <c r="TB849" s="235"/>
      <c r="TC849" s="175" t="s">
        <v>109</v>
      </c>
      <c r="TD849" s="349" t="s">
        <v>183</v>
      </c>
      <c r="TF849" s="176"/>
      <c r="TG849" s="176" t="e">
        <f>VLOOKUP(TD849,$A$879:$F$2731,6,FALSE)</f>
        <v>#N/A</v>
      </c>
      <c r="TH849" s="175" t="s">
        <v>69</v>
      </c>
      <c r="TI849" s="10" t="e">
        <f>TG849*1.1</f>
        <v>#N/A</v>
      </c>
      <c r="TK849" s="235"/>
      <c r="TL849" s="175" t="s">
        <v>109</v>
      </c>
      <c r="TM849" s="341" t="s">
        <v>1803</v>
      </c>
      <c r="TO849" s="176"/>
      <c r="TP849" s="176">
        <f>VLOOKUP(TM849,$A$879:$F$2731,6,FALSE)</f>
        <v>88</v>
      </c>
      <c r="TQ849" s="175" t="s">
        <v>69</v>
      </c>
      <c r="TR849" s="10">
        <f>TP849*1.1</f>
        <v>96.800000000000011</v>
      </c>
      <c r="TS849" s="10"/>
      <c r="TT849" s="235"/>
      <c r="TU849" s="175" t="s">
        <v>109</v>
      </c>
      <c r="TV849" s="341" t="s">
        <v>2092</v>
      </c>
      <c r="TX849" s="176"/>
      <c r="TY849" s="176">
        <f>VLOOKUP(TV849,$A$879:$F$2731,6,FALSE)</f>
        <v>145</v>
      </c>
      <c r="TZ849" s="175" t="s">
        <v>69</v>
      </c>
      <c r="UA849" s="10">
        <f>TY849*1.1</f>
        <v>159.5</v>
      </c>
      <c r="UB849" s="10"/>
      <c r="UC849" s="235"/>
      <c r="UD849" s="175" t="s">
        <v>109</v>
      </c>
      <c r="UE849" s="341" t="s">
        <v>2103</v>
      </c>
      <c r="UG849" s="176"/>
      <c r="UH849" s="176">
        <f>VLOOKUP(UE849,$A$879:$F$2731,6,FALSE)</f>
        <v>13</v>
      </c>
      <c r="UI849" s="175" t="s">
        <v>69</v>
      </c>
      <c r="UJ849" s="10">
        <f>UH849*1.1</f>
        <v>14.3</v>
      </c>
      <c r="UK849" s="10"/>
      <c r="UL849" s="235"/>
      <c r="UM849" s="175" t="s">
        <v>109</v>
      </c>
      <c r="UN849" s="349" t="s">
        <v>183</v>
      </c>
      <c r="UP849" s="176"/>
      <c r="UQ849" s="176" t="e">
        <f>VLOOKUP(UN849,$A$879:$F$2731,6,FALSE)</f>
        <v>#N/A</v>
      </c>
      <c r="UR849" s="175" t="s">
        <v>69</v>
      </c>
      <c r="US849" s="10" t="e">
        <f>UQ849*1.1</f>
        <v>#N/A</v>
      </c>
      <c r="UT849" s="10"/>
      <c r="UU849" s="235"/>
      <c r="UV849" s="175" t="s">
        <v>109</v>
      </c>
      <c r="UW849" s="341" t="s">
        <v>2042</v>
      </c>
      <c r="UY849" s="176"/>
      <c r="UZ849" s="176">
        <f>VLOOKUP(UW849,$A$879:$F$2731,6,FALSE)</f>
        <v>272</v>
      </c>
      <c r="VA849" s="175" t="s">
        <v>69</v>
      </c>
      <c r="VB849" s="10">
        <f>UZ849*1.1</f>
        <v>299.20000000000005</v>
      </c>
      <c r="VC849" s="10"/>
      <c r="VD849" s="235"/>
      <c r="VE849" s="175" t="s">
        <v>109</v>
      </c>
      <c r="VF849" s="349" t="s">
        <v>183</v>
      </c>
      <c r="VH849" s="176"/>
      <c r="VI849" s="176" t="e">
        <f>VLOOKUP(VF849,$A$879:$F$2731,6,FALSE)</f>
        <v>#N/A</v>
      </c>
      <c r="VJ849" s="175" t="s">
        <v>69</v>
      </c>
      <c r="VK849" s="10" t="e">
        <f>VI849*1.1</f>
        <v>#N/A</v>
      </c>
      <c r="VL849" s="10"/>
      <c r="VM849" s="235"/>
      <c r="VN849" s="175" t="s">
        <v>109</v>
      </c>
      <c r="VO849" s="341" t="s">
        <v>1790</v>
      </c>
      <c r="VQ849" s="176"/>
      <c r="VR849" s="176">
        <f>VLOOKUP(VO849,$A$879:$F$2731,6,FALSE)</f>
        <v>210</v>
      </c>
      <c r="VS849" s="175" t="s">
        <v>69</v>
      </c>
      <c r="VT849" s="10">
        <f>VR849*1.1</f>
        <v>231.00000000000003</v>
      </c>
      <c r="VU849" s="10"/>
      <c r="VV849" s="235"/>
      <c r="VW849" s="175" t="s">
        <v>109</v>
      </c>
      <c r="VX849" s="349" t="s">
        <v>183</v>
      </c>
      <c r="VZ849" s="176"/>
      <c r="WA849" s="176" t="e">
        <f>VLOOKUP(VX849,$A$879:$F$2731,6,FALSE)</f>
        <v>#N/A</v>
      </c>
      <c r="WB849" s="175" t="s">
        <v>69</v>
      </c>
      <c r="WC849" s="10" t="e">
        <f>WA849*1.1</f>
        <v>#N/A</v>
      </c>
      <c r="WE849" s="235"/>
      <c r="WF849" s="175" t="s">
        <v>109</v>
      </c>
      <c r="WG849" s="341" t="s">
        <v>996</v>
      </c>
      <c r="WI849" s="176"/>
      <c r="WJ849" s="176">
        <f>VLOOKUP(WG849,$A$879:$F$2731,6,FALSE)</f>
        <v>108</v>
      </c>
      <c r="WK849" s="175" t="s">
        <v>69</v>
      </c>
      <c r="WL849" s="10">
        <f>WJ849*1.1</f>
        <v>118.80000000000001</v>
      </c>
      <c r="WN849" s="235"/>
      <c r="WO849" s="175" t="s">
        <v>109</v>
      </c>
      <c r="WP849" s="341" t="s">
        <v>2103</v>
      </c>
      <c r="WQ849" s="176"/>
      <c r="WR849" s="176"/>
      <c r="WS849" s="176">
        <f>VLOOKUP(WP849,$A$879:$F$2731,6,FALSE)</f>
        <v>13</v>
      </c>
      <c r="WT849" s="175" t="s">
        <v>69</v>
      </c>
      <c r="WU849" s="10">
        <f>WS849*1.1</f>
        <v>14.3</v>
      </c>
      <c r="WV849" s="10"/>
      <c r="WW849" s="235"/>
      <c r="WX849" s="175" t="s">
        <v>109</v>
      </c>
      <c r="WY849" s="341" t="s">
        <v>1803</v>
      </c>
      <c r="XA849" s="176"/>
      <c r="XB849" s="176">
        <f>VLOOKUP(WY849,$A$879:$F$2731,6,FALSE)</f>
        <v>88</v>
      </c>
      <c r="XC849" s="175" t="s">
        <v>69</v>
      </c>
      <c r="XD849" s="10">
        <f>XB849*1.1</f>
        <v>96.800000000000011</v>
      </c>
      <c r="XF849" s="235"/>
      <c r="XG849" s="175" t="s">
        <v>109</v>
      </c>
      <c r="XH849" s="351" t="s">
        <v>1721</v>
      </c>
      <c r="XJ849" s="176"/>
      <c r="XK849" s="176">
        <f>VLOOKUP(XH849,$A$879:$F$2731,6,FALSE)</f>
        <v>195</v>
      </c>
      <c r="XL849" s="175" t="s">
        <v>69</v>
      </c>
      <c r="XM849" s="10">
        <f>XK849*1.1</f>
        <v>214.50000000000003</v>
      </c>
      <c r="XO849" s="235"/>
      <c r="XP849" s="175" t="s">
        <v>109</v>
      </c>
      <c r="XQ849" s="341" t="s">
        <v>1803</v>
      </c>
      <c r="XS849" s="176"/>
      <c r="XT849" s="176">
        <f>VLOOKUP(XQ849,$A$879:$F$2731,6,FALSE)</f>
        <v>88</v>
      </c>
      <c r="XU849" s="175" t="s">
        <v>69</v>
      </c>
      <c r="XV849" s="10">
        <f>XT849*1.1</f>
        <v>96.800000000000011</v>
      </c>
      <c r="XW849" s="10"/>
      <c r="XX849" s="235"/>
      <c r="XY849" s="175" t="s">
        <v>109</v>
      </c>
      <c r="XZ849" s="341" t="s">
        <v>726</v>
      </c>
      <c r="YB849" s="176"/>
      <c r="YC849" s="176">
        <f>VLOOKUP(XZ849,$A$879:$F$2731,6,FALSE)</f>
        <v>138</v>
      </c>
      <c r="YD849" s="175" t="s">
        <v>69</v>
      </c>
      <c r="YE849" s="10">
        <f>YC849*1.1</f>
        <v>151.80000000000001</v>
      </c>
      <c r="YG849" s="235"/>
      <c r="YH849" s="175" t="s">
        <v>109</v>
      </c>
      <c r="YI849" s="341" t="s">
        <v>469</v>
      </c>
      <c r="YK849" s="176"/>
      <c r="YL849" s="176">
        <f>VLOOKUP(YI849,$A$879:$F$2731,6,FALSE)</f>
        <v>7</v>
      </c>
      <c r="YM849" s="175" t="s">
        <v>69</v>
      </c>
      <c r="YN849" s="10">
        <f>YL849*1.1</f>
        <v>7.7000000000000011</v>
      </c>
      <c r="YO849" s="10"/>
      <c r="YP849" s="235"/>
      <c r="YQ849" s="175" t="s">
        <v>109</v>
      </c>
      <c r="YR849" s="341" t="s">
        <v>726</v>
      </c>
      <c r="YT849" s="176"/>
      <c r="YU849" s="176">
        <f>VLOOKUP(YR849,$A$879:$F$2731,6,FALSE)</f>
        <v>138</v>
      </c>
      <c r="YV849" s="175" t="s">
        <v>69</v>
      </c>
      <c r="YW849" s="10">
        <f>YU849*1.1</f>
        <v>151.80000000000001</v>
      </c>
      <c r="YY849" s="235"/>
      <c r="YZ849" s="175" t="s">
        <v>109</v>
      </c>
      <c r="ZA849" s="341" t="s">
        <v>2158</v>
      </c>
      <c r="ZC849" s="176"/>
      <c r="ZD849" s="176">
        <f>VLOOKUP(ZA849,$A$879:$F$2731,6,FALSE)</f>
        <v>33</v>
      </c>
      <c r="ZE849" s="175" t="s">
        <v>69</v>
      </c>
      <c r="ZF849" s="10">
        <f>ZD849*1.1</f>
        <v>36.300000000000004</v>
      </c>
      <c r="ZH849" s="235"/>
      <c r="ZI849" s="175" t="s">
        <v>109</v>
      </c>
      <c r="ZJ849" s="341" t="s">
        <v>1803</v>
      </c>
      <c r="ZL849" s="176"/>
      <c r="ZM849" s="176">
        <f>VLOOKUP(ZJ849,$A$879:$F$2731,6,FALSE)</f>
        <v>88</v>
      </c>
      <c r="ZN849" s="175" t="s">
        <v>69</v>
      </c>
      <c r="ZO849" s="10">
        <f>ZM849*1.1</f>
        <v>96.800000000000011</v>
      </c>
      <c r="ZQ849" s="235"/>
      <c r="ZR849" s="175" t="s">
        <v>109</v>
      </c>
      <c r="ZS849" s="341" t="s">
        <v>996</v>
      </c>
      <c r="ZU849" s="176"/>
      <c r="ZV849" s="176">
        <f>VLOOKUP(ZS849,$A$879:$F$2731,6,FALSE)</f>
        <v>108</v>
      </c>
      <c r="ZW849" s="175" t="s">
        <v>69</v>
      </c>
      <c r="ZX849" s="10">
        <f>ZV849*1.1</f>
        <v>118.80000000000001</v>
      </c>
      <c r="ZY849" s="10"/>
      <c r="ZZ849" s="235"/>
      <c r="AAA849" s="175" t="s">
        <v>109</v>
      </c>
      <c r="AAB849" s="341" t="s">
        <v>1798</v>
      </c>
      <c r="AAD849" s="176"/>
      <c r="AAE849" s="176">
        <f>VLOOKUP(AAB849,$A$879:$F$2731,6,FALSE)</f>
        <v>142</v>
      </c>
      <c r="AAF849" s="175" t="s">
        <v>69</v>
      </c>
      <c r="AAG849" s="10">
        <f>AAE849*1.1</f>
        <v>156.20000000000002</v>
      </c>
      <c r="AAH849" s="10"/>
      <c r="AAI849" s="235"/>
      <c r="AAJ849" s="175" t="s">
        <v>109</v>
      </c>
      <c r="AAK849" s="75" t="s">
        <v>183</v>
      </c>
      <c r="AAM849" s="176"/>
      <c r="AAN849" s="176" t="e">
        <f>VLOOKUP(AAK849,$A$879:$F$2731,6,FALSE)</f>
        <v>#N/A</v>
      </c>
      <c r="AAO849" s="175" t="s">
        <v>69</v>
      </c>
      <c r="AAP849" s="10" t="e">
        <f>AAN849*1.1</f>
        <v>#N/A</v>
      </c>
      <c r="AAQ849" s="10"/>
      <c r="AAR849" s="235"/>
      <c r="AAS849" s="175" t="s">
        <v>109</v>
      </c>
      <c r="AAT849" s="341" t="s">
        <v>607</v>
      </c>
      <c r="AAV849" s="176"/>
      <c r="AAW849" s="176">
        <f>VLOOKUP(AAT849,$A$879:$F$2731,6,FALSE)</f>
        <v>129</v>
      </c>
      <c r="AAX849" s="175" t="s">
        <v>69</v>
      </c>
      <c r="AAY849" s="10">
        <f>AAW849*1.1</f>
        <v>141.9</v>
      </c>
      <c r="AAZ849" s="10"/>
      <c r="ABA849" s="235"/>
      <c r="ABB849" s="175" t="s">
        <v>109</v>
      </c>
      <c r="ABC849" s="355" t="s">
        <v>1016</v>
      </c>
      <c r="ABE849" s="176"/>
      <c r="ABF849" s="176">
        <f>VLOOKUP(ABC849,$A$879:$F$2731,6,FALSE)</f>
        <v>141</v>
      </c>
      <c r="ABG849" s="175" t="s">
        <v>69</v>
      </c>
      <c r="ABH849" s="10">
        <f>ABF849*1.1</f>
        <v>155.10000000000002</v>
      </c>
      <c r="ABI849" s="10"/>
      <c r="ABJ849" s="235"/>
      <c r="ABK849" s="175" t="s">
        <v>109</v>
      </c>
      <c r="ABL849" s="341" t="s">
        <v>472</v>
      </c>
      <c r="ABN849" s="176"/>
      <c r="ABO849" s="176">
        <f>VLOOKUP(ABL849,$A$879:$F$2731,6,FALSE)</f>
        <v>50</v>
      </c>
      <c r="ABP849" s="175" t="s">
        <v>69</v>
      </c>
      <c r="ABQ849" s="10">
        <f>ABO849*1.1</f>
        <v>55.000000000000007</v>
      </c>
      <c r="ABR849" s="10"/>
      <c r="ABS849" s="235"/>
      <c r="ABT849" s="175" t="s">
        <v>109</v>
      </c>
      <c r="ABU849" s="75" t="s">
        <v>183</v>
      </c>
      <c r="ABW849" s="176"/>
      <c r="ABX849" s="176" t="e">
        <f>VLOOKUP(ABU849,$A$879:$F$2731,6,FALSE)</f>
        <v>#N/A</v>
      </c>
      <c r="ABY849" s="175" t="s">
        <v>69</v>
      </c>
      <c r="ABZ849" s="10" t="e">
        <f>ABX849*1.1</f>
        <v>#N/A</v>
      </c>
      <c r="ACA849" s="10"/>
      <c r="ACB849" s="235"/>
      <c r="ACC849" s="175" t="s">
        <v>109</v>
      </c>
      <c r="ACD849" s="75" t="s">
        <v>183</v>
      </c>
      <c r="ACF849" s="176"/>
      <c r="ACG849" s="176" t="e">
        <f>VLOOKUP(ACD849,$A$879:$F$2731,6,FALSE)</f>
        <v>#N/A</v>
      </c>
      <c r="ACH849" s="175" t="s">
        <v>69</v>
      </c>
      <c r="ACI849" s="10" t="e">
        <f>ACG849*1.1</f>
        <v>#N/A</v>
      </c>
      <c r="ACJ849" s="10"/>
      <c r="ACK849" s="235"/>
      <c r="ACL849" s="175" t="s">
        <v>109</v>
      </c>
      <c r="ACM849" s="75" t="s">
        <v>183</v>
      </c>
      <c r="ACO849" s="176"/>
      <c r="ACP849" s="176" t="e">
        <f>VLOOKUP(ACM849,$A$879:$F$2731,6,FALSE)</f>
        <v>#N/A</v>
      </c>
      <c r="ACQ849" s="175" t="s">
        <v>69</v>
      </c>
      <c r="ACR849" s="10" t="e">
        <f>ACP849*1.1</f>
        <v>#N/A</v>
      </c>
      <c r="ACS849" s="10"/>
      <c r="ACT849" s="235"/>
      <c r="ACU849" s="175" t="s">
        <v>109</v>
      </c>
      <c r="ACV849" s="75" t="s">
        <v>183</v>
      </c>
      <c r="ACX849" s="176"/>
      <c r="ACY849" s="176" t="e">
        <f>VLOOKUP(ACV849,$A$879:$F$2731,6,FALSE)</f>
        <v>#N/A</v>
      </c>
      <c r="ACZ849" s="175" t="s">
        <v>69</v>
      </c>
      <c r="ADA849" s="10" t="e">
        <f>ACY849*1.1</f>
        <v>#N/A</v>
      </c>
      <c r="ADB849" s="10"/>
      <c r="ADC849" s="235"/>
      <c r="ADD849" s="175" t="s">
        <v>109</v>
      </c>
      <c r="ADE849" s="341" t="s">
        <v>736</v>
      </c>
      <c r="ADG849" s="176"/>
      <c r="ADH849" s="176">
        <f>VLOOKUP(ADE849,$A$879:$F$2731,6,FALSE)</f>
        <v>48</v>
      </c>
      <c r="ADI849" s="175" t="s">
        <v>69</v>
      </c>
      <c r="ADJ849" s="10">
        <f>ADH849*1.1</f>
        <v>52.800000000000004</v>
      </c>
      <c r="ADL849" s="235"/>
      <c r="ADM849" s="175" t="s">
        <v>109</v>
      </c>
      <c r="ADN849" s="75" t="s">
        <v>183</v>
      </c>
      <c r="ADP849" s="176"/>
      <c r="ADQ849" s="176" t="e">
        <f>VLOOKUP(ADN849,$A$879:$F$2731,6,FALSE)</f>
        <v>#N/A</v>
      </c>
      <c r="ADR849" s="175" t="s">
        <v>69</v>
      </c>
      <c r="ADS849" s="10" t="e">
        <f>ADQ849*1.1</f>
        <v>#N/A</v>
      </c>
      <c r="ADT849" s="10"/>
      <c r="ADU849" s="235"/>
      <c r="ADV849" s="175" t="s">
        <v>109</v>
      </c>
      <c r="ADW849" s="341" t="s">
        <v>2513</v>
      </c>
      <c r="ADY849" s="176"/>
      <c r="ADZ849" s="176">
        <f>VLOOKUP(ADW849,$A$879:$F$2731,6,FALSE)</f>
        <v>61</v>
      </c>
      <c r="AEA849" s="175" t="s">
        <v>69</v>
      </c>
      <c r="AEB849" s="10">
        <f>ADZ849*1.1</f>
        <v>67.100000000000009</v>
      </c>
      <c r="AED849" s="235"/>
      <c r="AEE849" s="175" t="s">
        <v>109</v>
      </c>
      <c r="AEF849" s="75" t="s">
        <v>183</v>
      </c>
      <c r="AEH849" s="176"/>
      <c r="AEI849" s="176" t="e">
        <f>VLOOKUP(AEF849,$A$879:$F$2731,6,FALSE)</f>
        <v>#N/A</v>
      </c>
      <c r="AEJ849" s="175" t="s">
        <v>69</v>
      </c>
      <c r="AEK849" s="10" t="e">
        <f>AEI849*1.1</f>
        <v>#N/A</v>
      </c>
      <c r="AEM849" s="235"/>
      <c r="AEN849" s="175" t="s">
        <v>109</v>
      </c>
      <c r="AEO849" s="75" t="s">
        <v>183</v>
      </c>
      <c r="AEQ849" s="176"/>
      <c r="AER849" s="176" t="e">
        <f>VLOOKUP(AEO849,$A$879:$F$2731,6,FALSE)</f>
        <v>#N/A</v>
      </c>
      <c r="AES849" s="175" t="s">
        <v>69</v>
      </c>
      <c r="AET849" s="10" t="e">
        <f>AER849*1.1</f>
        <v>#N/A</v>
      </c>
      <c r="AEV849" s="235"/>
      <c r="AEW849" s="175" t="s">
        <v>109</v>
      </c>
      <c r="AEX849" s="75" t="s">
        <v>183</v>
      </c>
      <c r="AEZ849" s="176"/>
      <c r="AFA849" s="176" t="e">
        <f>VLOOKUP(AEX849,$A$879:$F$2731,6,FALSE)</f>
        <v>#N/A</v>
      </c>
      <c r="AFB849" s="175" t="s">
        <v>69</v>
      </c>
      <c r="AFC849" s="10" t="e">
        <f>AFA849*1.1</f>
        <v>#N/A</v>
      </c>
      <c r="AFD849" s="10"/>
      <c r="AFE849" s="235"/>
      <c r="AFF849" s="175" t="s">
        <v>109</v>
      </c>
      <c r="AFG849" s="75" t="s">
        <v>183</v>
      </c>
      <c r="AFI849" s="176"/>
      <c r="AFJ849" s="176" t="e">
        <f>VLOOKUP(AFG849,$A$879:$F$2731,6,FALSE)</f>
        <v>#N/A</v>
      </c>
      <c r="AFK849" s="175" t="s">
        <v>69</v>
      </c>
      <c r="AFL849" s="10" t="e">
        <f>AFJ849*1.1</f>
        <v>#N/A</v>
      </c>
      <c r="AFM849" s="10"/>
      <c r="AFN849" s="235"/>
      <c r="AFO849" s="175" t="s">
        <v>109</v>
      </c>
      <c r="AFP849" s="75" t="s">
        <v>183</v>
      </c>
      <c r="AFR849" s="176"/>
      <c r="AFS849" s="176" t="e">
        <f>VLOOKUP(AFP849,$A$879:$F$2731,6,FALSE)</f>
        <v>#N/A</v>
      </c>
      <c r="AFT849" s="175" t="s">
        <v>69</v>
      </c>
      <c r="AFU849" s="10" t="e">
        <f>AFS849*1.1</f>
        <v>#N/A</v>
      </c>
      <c r="AFV849" s="10"/>
      <c r="AFW849" s="235"/>
      <c r="AFX849" s="175" t="s">
        <v>109</v>
      </c>
      <c r="AFY849" s="341" t="s">
        <v>1803</v>
      </c>
      <c r="AGA849" s="176"/>
      <c r="AGB849" s="176">
        <f>VLOOKUP(AFY849,$A$879:$F$2731,6,FALSE)</f>
        <v>88</v>
      </c>
      <c r="AGC849" s="175" t="s">
        <v>69</v>
      </c>
      <c r="AGD849" s="10">
        <f>AGB849*1.1</f>
        <v>96.800000000000011</v>
      </c>
      <c r="AGE849" s="10"/>
      <c r="AGF849" s="235"/>
      <c r="AGG849" s="175" t="s">
        <v>109</v>
      </c>
      <c r="AGH849" s="341" t="s">
        <v>2151</v>
      </c>
      <c r="AGJ849" s="176"/>
      <c r="AGK849" s="176">
        <f>VLOOKUP(AGH849,$A$879:$F$2731,6,FALSE)</f>
        <v>54</v>
      </c>
      <c r="AGL849" s="175" t="s">
        <v>69</v>
      </c>
      <c r="AGM849" s="10">
        <f>AGK849*1.1</f>
        <v>59.400000000000006</v>
      </c>
      <c r="AGN849" s="10"/>
      <c r="AGO849" s="235"/>
      <c r="AGP849" s="175" t="s">
        <v>109</v>
      </c>
      <c r="AGQ849" s="341" t="s">
        <v>469</v>
      </c>
      <c r="AGS849" s="176"/>
      <c r="AGT849" s="176">
        <f>VLOOKUP(AGQ849,$A$879:$F$2731,6,FALSE)</f>
        <v>7</v>
      </c>
      <c r="AGU849" s="175" t="s">
        <v>69</v>
      </c>
      <c r="AGV849" s="10">
        <f>AGT849*1.1</f>
        <v>7.7000000000000011</v>
      </c>
      <c r="AGW849" s="10"/>
      <c r="AGX849" s="235"/>
      <c r="AGY849" s="175" t="s">
        <v>109</v>
      </c>
      <c r="AGZ849" s="341" t="s">
        <v>607</v>
      </c>
      <c r="AHB849" s="176"/>
      <c r="AHC849" s="176">
        <f>VLOOKUP(AGZ849,$A$879:$F$2731,6,FALSE)</f>
        <v>129</v>
      </c>
      <c r="AHD849" s="175" t="s">
        <v>69</v>
      </c>
      <c r="AHE849" s="10">
        <f>AHC849*1.1</f>
        <v>141.9</v>
      </c>
      <c r="AHF849" s="10"/>
      <c r="AHG849" s="235"/>
      <c r="AHH849" s="175" t="s">
        <v>109</v>
      </c>
      <c r="AHI849" s="398" t="s">
        <v>1726</v>
      </c>
      <c r="AHK849" s="176"/>
      <c r="AHL849" s="176">
        <f>VLOOKUP(AHI849,$A$879:$F$2731,6,FALSE)</f>
        <v>34</v>
      </c>
      <c r="AHM849" s="175" t="s">
        <v>69</v>
      </c>
      <c r="AHN849" s="10">
        <f>AHL849*1.1</f>
        <v>37.400000000000006</v>
      </c>
      <c r="AHO849" s="10"/>
      <c r="AHP849" s="235"/>
      <c r="AHQ849" s="175" t="s">
        <v>109</v>
      </c>
      <c r="AHR849" s="341" t="s">
        <v>619</v>
      </c>
      <c r="AHT849" s="176"/>
      <c r="AHU849" s="176">
        <f>VLOOKUP(AHR849,$A$879:$F$2731,6,FALSE)</f>
        <v>155</v>
      </c>
      <c r="AHV849" s="175" t="s">
        <v>69</v>
      </c>
      <c r="AHW849" s="10">
        <f>AHU849*1.1</f>
        <v>170.5</v>
      </c>
      <c r="AHX849" s="10"/>
      <c r="AHY849" s="235"/>
      <c r="AHZ849" s="175" t="s">
        <v>109</v>
      </c>
      <c r="AIA849" s="341" t="s">
        <v>607</v>
      </c>
      <c r="AIC849" s="176"/>
      <c r="AID849" s="176">
        <f>VLOOKUP(AIA849,$A$879:$F$2731,6,FALSE)</f>
        <v>129</v>
      </c>
      <c r="AIE849" s="175" t="s">
        <v>69</v>
      </c>
      <c r="AIF849" s="10">
        <f>AID849*1.1</f>
        <v>141.9</v>
      </c>
      <c r="AIG849" s="10"/>
      <c r="AIH849" s="235"/>
      <c r="AII849" s="175" t="s">
        <v>109</v>
      </c>
      <c r="AIJ849" s="341" t="s">
        <v>469</v>
      </c>
      <c r="AIL849" s="176"/>
      <c r="AIM849" s="176">
        <f>VLOOKUP(AIJ849,$A$879:$F$2731,6,FALSE)</f>
        <v>7</v>
      </c>
      <c r="AIN849" s="175" t="s">
        <v>69</v>
      </c>
      <c r="AIO849" s="10">
        <f>AIM849*1.1</f>
        <v>7.7000000000000011</v>
      </c>
      <c r="AIP849" s="10"/>
      <c r="AIQ849" s="235"/>
      <c r="AIR849" s="175" t="s">
        <v>109</v>
      </c>
      <c r="AIS849" s="341" t="s">
        <v>518</v>
      </c>
      <c r="AIU849" s="176"/>
      <c r="AIV849" s="176">
        <f>VLOOKUP(AIS849,$A$879:$F$2731,6,FALSE)</f>
        <v>77</v>
      </c>
      <c r="AIW849" s="175" t="s">
        <v>69</v>
      </c>
      <c r="AIX849" s="10">
        <f>AIV849*1.1</f>
        <v>84.7</v>
      </c>
      <c r="AIY849" s="10"/>
      <c r="AIZ849" s="235"/>
      <c r="AJA849" s="175" t="s">
        <v>109</v>
      </c>
      <c r="AJB849" s="351" t="s">
        <v>1803</v>
      </c>
      <c r="AJD849" s="176"/>
      <c r="AJE849" s="176">
        <f>VLOOKUP(AJB849,$A$879:$F$2731,6,FALSE)</f>
        <v>88</v>
      </c>
      <c r="AJF849" s="175" t="s">
        <v>69</v>
      </c>
      <c r="AJG849" s="10">
        <f>AJE849*1.1</f>
        <v>96.800000000000011</v>
      </c>
      <c r="AJH849" s="10"/>
      <c r="AJI849" s="235"/>
      <c r="AJJ849" s="175" t="s">
        <v>109</v>
      </c>
      <c r="AJK849" s="341" t="s">
        <v>3312</v>
      </c>
      <c r="AJM849" s="176"/>
      <c r="AJN849" s="176">
        <f>VLOOKUP(AJK849,$A$879:$F$2731,6,FALSE)</f>
        <v>108</v>
      </c>
      <c r="AJO849" s="175" t="s">
        <v>69</v>
      </c>
      <c r="AJP849" s="10">
        <f>AJN849*1.1</f>
        <v>118.80000000000001</v>
      </c>
      <c r="AJQ849" s="10"/>
      <c r="AJR849" s="235"/>
      <c r="AJS849" s="175" t="s">
        <v>109</v>
      </c>
      <c r="AJT849" s="347" t="s">
        <v>1394</v>
      </c>
      <c r="AJV849" s="176"/>
      <c r="AJW849" s="176">
        <f>VLOOKUP(AJT849,$A$879:$F$2731,6,FALSE)</f>
        <v>122</v>
      </c>
      <c r="AJX849" s="175" t="s">
        <v>69</v>
      </c>
      <c r="AJY849" s="10">
        <f>AJW849*1.1</f>
        <v>134.20000000000002</v>
      </c>
      <c r="AJZ849" s="10"/>
      <c r="AKA849" s="235"/>
      <c r="AKB849" s="175" t="s">
        <v>109</v>
      </c>
      <c r="AKC849" s="341" t="s">
        <v>860</v>
      </c>
      <c r="AKE849" s="176"/>
      <c r="AKF849" s="176">
        <f>VLOOKUP(AKC849,$A$879:$F$2731,6,FALSE)</f>
        <v>33</v>
      </c>
      <c r="AKG849" s="175" t="s">
        <v>69</v>
      </c>
      <c r="AKH849" s="10">
        <f>AKF849*1.1</f>
        <v>36.300000000000004</v>
      </c>
      <c r="AKI849" s="10"/>
      <c r="AKJ849" s="235"/>
      <c r="AKK849" s="175" t="s">
        <v>109</v>
      </c>
      <c r="AKL849" s="341" t="s">
        <v>857</v>
      </c>
      <c r="AKN849" s="176"/>
      <c r="AKO849" s="176">
        <f>VLOOKUP(AKL849,$A$879:$F$2731,6,FALSE)</f>
        <v>71</v>
      </c>
      <c r="AKP849" s="175" t="s">
        <v>69</v>
      </c>
      <c r="AKQ849" s="10">
        <f>AKO849*1.1</f>
        <v>78.100000000000009</v>
      </c>
      <c r="AKR849" s="10"/>
      <c r="AKS849" s="235"/>
      <c r="AKT849" s="175" t="s">
        <v>109</v>
      </c>
      <c r="AKU849" s="341" t="s">
        <v>1798</v>
      </c>
      <c r="AKW849" s="176"/>
      <c r="AKX849" s="176">
        <f>VLOOKUP(AKU849,$A$879:$F$2731,6,FALSE)</f>
        <v>142</v>
      </c>
      <c r="AKY849" s="175" t="s">
        <v>69</v>
      </c>
      <c r="AKZ849" s="10">
        <f>AKX849*1.1</f>
        <v>156.20000000000002</v>
      </c>
      <c r="ALA849" s="10"/>
      <c r="ALB849" s="235"/>
      <c r="ALC849" s="175" t="s">
        <v>109</v>
      </c>
      <c r="ALD849" s="341" t="s">
        <v>469</v>
      </c>
      <c r="ALF849" s="176"/>
      <c r="ALG849" s="176">
        <f>VLOOKUP(ALD849,$A$879:$F$2731,6,FALSE)</f>
        <v>7</v>
      </c>
      <c r="ALH849" s="175" t="s">
        <v>69</v>
      </c>
      <c r="ALI849" s="10">
        <f>ALG849*1.1</f>
        <v>7.7000000000000011</v>
      </c>
      <c r="ALJ849" s="10"/>
      <c r="ALK849" s="235"/>
      <c r="ALL849" s="175" t="s">
        <v>109</v>
      </c>
      <c r="ALM849" s="341" t="s">
        <v>3312</v>
      </c>
      <c r="ALO849" s="176"/>
      <c r="ALP849" s="176">
        <f>VLOOKUP(ALM849,$A$879:$F$2731,6,FALSE)</f>
        <v>108</v>
      </c>
      <c r="ALQ849" s="175" t="s">
        <v>69</v>
      </c>
      <c r="ALR849" s="10">
        <f>ALP849*1.1</f>
        <v>118.80000000000001</v>
      </c>
      <c r="ALS849" s="10"/>
      <c r="ALT849" s="235"/>
      <c r="ALU849" s="175" t="s">
        <v>109</v>
      </c>
      <c r="ALV849" s="341" t="s">
        <v>2042</v>
      </c>
      <c r="ALX849" s="176"/>
      <c r="ALY849" s="176">
        <f>VLOOKUP(ALV849,$A$879:$F$2731,6,FALSE)</f>
        <v>272</v>
      </c>
      <c r="ALZ849" s="175" t="s">
        <v>69</v>
      </c>
      <c r="AMA849" s="10">
        <f>ALY849*1.1</f>
        <v>299.20000000000005</v>
      </c>
      <c r="AMB849" s="10"/>
      <c r="AMC849" s="235"/>
      <c r="AMD849" s="175" t="s">
        <v>109</v>
      </c>
      <c r="AME849" s="401" t="s">
        <v>857</v>
      </c>
      <c r="AMG849" s="176"/>
      <c r="AMH849" s="176">
        <f>VLOOKUP(AME849,$A$879:$F$2731,6,FALSE)</f>
        <v>71</v>
      </c>
      <c r="AMI849" s="175" t="s">
        <v>69</v>
      </c>
      <c r="AMJ849" s="10">
        <f>AMH849*1.1</f>
        <v>78.100000000000009</v>
      </c>
      <c r="AMK849" s="10"/>
      <c r="AML849" s="235"/>
      <c r="AMM849" s="175" t="s">
        <v>109</v>
      </c>
      <c r="AMN849" s="343" t="s">
        <v>996</v>
      </c>
      <c r="AMP849" s="176"/>
      <c r="AMQ849" s="176">
        <f>VLOOKUP(AMN849,$A$879:$F$2731,6,FALSE)</f>
        <v>108</v>
      </c>
      <c r="AMR849" s="175" t="s">
        <v>69</v>
      </c>
      <c r="AMS849" s="10">
        <f>AMQ849*1.1</f>
        <v>118.80000000000001</v>
      </c>
      <c r="AMT849" s="10"/>
      <c r="AMU849" s="235"/>
      <c r="AMV849" s="175" t="s">
        <v>109</v>
      </c>
      <c r="AMW849" s="341" t="s">
        <v>1737</v>
      </c>
      <c r="AMY849" s="176"/>
      <c r="AMZ849" s="176">
        <f>VLOOKUP(AMW849,$A$879:$F$2731,6,FALSE)</f>
        <v>36</v>
      </c>
      <c r="ANA849" s="175" t="s">
        <v>69</v>
      </c>
      <c r="ANB849" s="10">
        <f>AMZ849*1.1</f>
        <v>39.6</v>
      </c>
      <c r="ANC849" s="10"/>
      <c r="AND849" s="235"/>
      <c r="ANE849" s="175" t="s">
        <v>109</v>
      </c>
      <c r="ANF849" s="341" t="s">
        <v>454</v>
      </c>
      <c r="ANH849" s="176"/>
      <c r="ANI849" s="176">
        <f>VLOOKUP(ANF849,$A$879:$F$2731,6,FALSE)</f>
        <v>18</v>
      </c>
      <c r="ANJ849" s="175" t="s">
        <v>69</v>
      </c>
      <c r="ANK849" s="10">
        <f>ANI849*1.1</f>
        <v>19.8</v>
      </c>
      <c r="ANL849" s="10"/>
      <c r="ANM849" s="235"/>
      <c r="ANN849" s="175" t="s">
        <v>109</v>
      </c>
      <c r="ANO849" s="351" t="s">
        <v>607</v>
      </c>
      <c r="ANQ849" s="176"/>
      <c r="ANR849" s="176">
        <f>VLOOKUP(ANO849,$A$879:$F$2731,6,FALSE)</f>
        <v>129</v>
      </c>
      <c r="ANS849" s="175" t="s">
        <v>69</v>
      </c>
      <c r="ANT849" s="10">
        <f>ANR849*1.1</f>
        <v>141.9</v>
      </c>
      <c r="ANU849" s="10"/>
      <c r="ANV849" s="235"/>
      <c r="ANW849" s="175" t="s">
        <v>109</v>
      </c>
      <c r="ANX849" s="341" t="s">
        <v>726</v>
      </c>
      <c r="ANZ849" s="176"/>
      <c r="AOA849" s="176">
        <f>VLOOKUP(ANX849,$A$879:$F$2731,6,FALSE)</f>
        <v>138</v>
      </c>
      <c r="AOB849" s="175" t="s">
        <v>69</v>
      </c>
      <c r="AOC849" s="10">
        <f>AOA849*1.1</f>
        <v>151.80000000000001</v>
      </c>
      <c r="AOD849" s="10"/>
      <c r="AOE849" s="235"/>
      <c r="AOF849" s="175" t="s">
        <v>109</v>
      </c>
      <c r="AOG849" s="75" t="s">
        <v>183</v>
      </c>
      <c r="AOI849" s="176"/>
      <c r="AOJ849" s="176" t="e">
        <f>VLOOKUP(AOG849,$A$879:$F$2731,6,FALSE)</f>
        <v>#N/A</v>
      </c>
      <c r="AOK849" s="175" t="s">
        <v>69</v>
      </c>
      <c r="AOL849" s="10" t="e">
        <f>AOJ849*1.1</f>
        <v>#N/A</v>
      </c>
      <c r="AOM849" s="10"/>
      <c r="AON849" s="235"/>
      <c r="AOO849" s="175" t="s">
        <v>109</v>
      </c>
      <c r="AOP849" s="341" t="s">
        <v>469</v>
      </c>
      <c r="AOR849" s="176"/>
      <c r="AOS849" s="176">
        <f>VLOOKUP(AOP849,$A$879:$F$2731,6,FALSE)</f>
        <v>7</v>
      </c>
      <c r="AOT849" s="175" t="s">
        <v>69</v>
      </c>
      <c r="AOU849" s="10">
        <f>AOS849*1.1</f>
        <v>7.7000000000000011</v>
      </c>
      <c r="AOV849" s="10"/>
      <c r="AOW849" s="235"/>
      <c r="AOX849" s="175" t="s">
        <v>109</v>
      </c>
      <c r="AOY849" s="404" t="s">
        <v>996</v>
      </c>
      <c r="APA849" s="176"/>
      <c r="APB849" s="176">
        <f>VLOOKUP(AOY849,$A$879:$F$2731,6,FALSE)</f>
        <v>108</v>
      </c>
      <c r="APC849" s="175" t="s">
        <v>69</v>
      </c>
      <c r="APD849" s="10">
        <f>APB849*1.1</f>
        <v>118.80000000000001</v>
      </c>
      <c r="APE849" s="10"/>
      <c r="APF849" s="235"/>
      <c r="APG849" s="175" t="s">
        <v>109</v>
      </c>
      <c r="APH849" s="341" t="s">
        <v>1798</v>
      </c>
      <c r="APJ849" s="176"/>
      <c r="APK849" s="176">
        <f>VLOOKUP(APH849,$A$879:$F$2731,6,FALSE)</f>
        <v>142</v>
      </c>
      <c r="APL849" s="175" t="s">
        <v>69</v>
      </c>
      <c r="APM849" s="10">
        <f>APK849*1.1</f>
        <v>156.20000000000002</v>
      </c>
      <c r="APN849" s="10"/>
      <c r="APO849" s="235"/>
      <c r="APP849" s="175" t="s">
        <v>109</v>
      </c>
      <c r="APQ849" s="75" t="s">
        <v>183</v>
      </c>
      <c r="APS849" s="176"/>
      <c r="APT849" s="176" t="e">
        <f>VLOOKUP(APQ849,$A$879:$F$2731,6,FALSE)</f>
        <v>#N/A</v>
      </c>
      <c r="APU849" s="175" t="s">
        <v>69</v>
      </c>
      <c r="APV849" s="10" t="e">
        <f>APT849*1.1</f>
        <v>#N/A</v>
      </c>
      <c r="APW849" s="10"/>
      <c r="APX849" s="235"/>
      <c r="APY849" s="175" t="s">
        <v>109</v>
      </c>
      <c r="APZ849" s="341" t="s">
        <v>469</v>
      </c>
      <c r="AQB849" s="176"/>
      <c r="AQC849" s="176">
        <f>VLOOKUP(APZ849,$A$879:$F$2731,6,FALSE)</f>
        <v>7</v>
      </c>
      <c r="AQD849" s="175" t="s">
        <v>69</v>
      </c>
      <c r="AQE849" s="10">
        <f>AQC849*1.1</f>
        <v>7.7000000000000011</v>
      </c>
      <c r="AQF849" s="10"/>
      <c r="AQG849" s="235"/>
      <c r="AQH849" s="175" t="s">
        <v>109</v>
      </c>
      <c r="AQI849" s="341" t="s">
        <v>454</v>
      </c>
      <c r="AQK849" s="176"/>
      <c r="AQL849" s="176">
        <f>VLOOKUP(AQI849,$A$879:$F$2731,6,FALSE)</f>
        <v>18</v>
      </c>
      <c r="AQM849" s="175" t="s">
        <v>69</v>
      </c>
      <c r="AQN849" s="10">
        <f>AQL849*1.1</f>
        <v>19.8</v>
      </c>
      <c r="AQO849" s="10"/>
      <c r="AQP849" s="235"/>
      <c r="AQQ849" s="175" t="s">
        <v>109</v>
      </c>
      <c r="AQR849" s="75" t="s">
        <v>183</v>
      </c>
      <c r="AQT849" s="176"/>
      <c r="AQU849" s="176" t="e">
        <f>VLOOKUP(AQR849,$A$879:$F$2731,6,FALSE)</f>
        <v>#N/A</v>
      </c>
      <c r="AQV849" s="175" t="s">
        <v>69</v>
      </c>
      <c r="AQW849" s="10" t="e">
        <f>AQU849*1.1</f>
        <v>#N/A</v>
      </c>
      <c r="AQX849" s="10"/>
      <c r="AQY849" s="235"/>
      <c r="AQZ849" s="175" t="s">
        <v>109</v>
      </c>
      <c r="ARA849" s="75" t="s">
        <v>183</v>
      </c>
      <c r="ARC849" s="176"/>
      <c r="ARD849" s="176" t="e">
        <f>VLOOKUP(ARA849,$A$879:$F$2731,6,FALSE)</f>
        <v>#N/A</v>
      </c>
      <c r="ARE849" s="175" t="s">
        <v>69</v>
      </c>
      <c r="ARF849" s="10" t="e">
        <f>ARD849*1.1</f>
        <v>#N/A</v>
      </c>
      <c r="ARG849" s="10"/>
      <c r="ARH849" s="235"/>
      <c r="ARI849" s="175" t="s">
        <v>109</v>
      </c>
      <c r="ARJ849" s="75" t="s">
        <v>183</v>
      </c>
      <c r="ARL849" s="176"/>
      <c r="ARM849" s="176" t="e">
        <f>VLOOKUP(ARJ849,$A$879:$F$2731,6,FALSE)</f>
        <v>#N/A</v>
      </c>
      <c r="ARN849" s="175" t="s">
        <v>69</v>
      </c>
      <c r="ARO849" s="10" t="e">
        <f>ARM849*1.1</f>
        <v>#N/A</v>
      </c>
      <c r="ARP849" s="10"/>
      <c r="ARQ849" s="235"/>
      <c r="ARR849" s="175" t="s">
        <v>109</v>
      </c>
      <c r="ARS849" s="75" t="s">
        <v>183</v>
      </c>
      <c r="ARU849" s="176"/>
      <c r="ARV849" s="176" t="e">
        <f>VLOOKUP(ARS849,$A$879:$F$2731,6,FALSE)</f>
        <v>#N/A</v>
      </c>
      <c r="ARW849" s="175" t="s">
        <v>69</v>
      </c>
      <c r="ARX849" s="10" t="e">
        <f>ARV849*1.1</f>
        <v>#N/A</v>
      </c>
      <c r="ARY849" s="10"/>
      <c r="ARZ849" s="235"/>
      <c r="ASA849" s="175" t="s">
        <v>109</v>
      </c>
      <c r="ASB849" s="341" t="s">
        <v>1798</v>
      </c>
      <c r="ASD849" s="176"/>
      <c r="ASE849" s="176">
        <f>VLOOKUP(ASB849,$A$879:$F$2731,6,FALSE)</f>
        <v>142</v>
      </c>
      <c r="ASF849" s="175" t="s">
        <v>69</v>
      </c>
      <c r="ASG849" s="10">
        <f>ASE849*1.1</f>
        <v>156.20000000000002</v>
      </c>
      <c r="ASH849" s="10"/>
      <c r="ASI849" s="235"/>
      <c r="ASJ849" s="175" t="s">
        <v>109</v>
      </c>
      <c r="ASK849" s="75" t="s">
        <v>183</v>
      </c>
      <c r="ASM849" s="176"/>
      <c r="ASN849" s="176" t="e">
        <f>VLOOKUP(ASK849,$A$879:$F$2731,6,FALSE)</f>
        <v>#N/A</v>
      </c>
      <c r="ASO849" s="175" t="s">
        <v>69</v>
      </c>
      <c r="ASP849" s="10" t="e">
        <f>ASN849*1.1</f>
        <v>#N/A</v>
      </c>
      <c r="ASQ849" s="10"/>
      <c r="ASR849" s="235"/>
      <c r="ASS849" s="175" t="s">
        <v>109</v>
      </c>
      <c r="AST849" s="341" t="s">
        <v>1722</v>
      </c>
      <c r="ASV849" s="176"/>
      <c r="ASW849" s="176">
        <f>VLOOKUP(AST849,$A$879:$F$2731,6,FALSE)</f>
        <v>73</v>
      </c>
      <c r="ASX849" s="175" t="s">
        <v>69</v>
      </c>
      <c r="ASY849" s="10">
        <f>ASW849*1.1</f>
        <v>80.300000000000011</v>
      </c>
      <c r="ASZ849" s="10"/>
      <c r="ATA849" s="235"/>
      <c r="ATB849" s="175" t="s">
        <v>109</v>
      </c>
      <c r="ATC849" s="75" t="s">
        <v>183</v>
      </c>
      <c r="ATE849" s="176"/>
      <c r="ATF849" s="176" t="e">
        <f>VLOOKUP(ATC849,$A$879:$F$2731,6,FALSE)</f>
        <v>#N/A</v>
      </c>
      <c r="ATG849" s="175" t="s">
        <v>69</v>
      </c>
      <c r="ATH849" s="10" t="e">
        <f>ATF849*1.1</f>
        <v>#N/A</v>
      </c>
      <c r="ATI849" s="10"/>
      <c r="ATJ849" s="235"/>
      <c r="ATK849" s="175" t="s">
        <v>109</v>
      </c>
      <c r="ATL849" s="75" t="s">
        <v>183</v>
      </c>
      <c r="ATN849" s="176"/>
      <c r="ATO849" s="176" t="e">
        <f>VLOOKUP(ATL849,$A$879:$F$2731,6,FALSE)</f>
        <v>#N/A</v>
      </c>
      <c r="ATP849" s="175" t="s">
        <v>69</v>
      </c>
      <c r="ATQ849" s="10" t="e">
        <f>ATO849*1.1</f>
        <v>#N/A</v>
      </c>
      <c r="ATR849" s="10"/>
      <c r="ATS849" s="235"/>
      <c r="ATT849" s="175" t="s">
        <v>109</v>
      </c>
      <c r="ATU849" s="75" t="s">
        <v>183</v>
      </c>
      <c r="ATW849" s="176"/>
      <c r="ATX849" s="176" t="e">
        <f>VLOOKUP(ATU849,$A$879:$F$2731,6,FALSE)</f>
        <v>#N/A</v>
      </c>
      <c r="ATY849" s="175" t="s">
        <v>69</v>
      </c>
      <c r="ATZ849" s="10" t="e">
        <f>ATX849*1.1</f>
        <v>#N/A</v>
      </c>
      <c r="AUA849" s="10"/>
      <c r="AUB849" s="235"/>
      <c r="AUC849" s="175" t="s">
        <v>109</v>
      </c>
      <c r="AUD849" s="75" t="s">
        <v>183</v>
      </c>
      <c r="AUF849" s="176"/>
      <c r="AUG849" s="176" t="e">
        <f>VLOOKUP(AUD849,$A$879:$F$2731,6,FALSE)</f>
        <v>#N/A</v>
      </c>
      <c r="AUH849" s="175" t="s">
        <v>69</v>
      </c>
      <c r="AUI849" s="10" t="e">
        <f>AUG849*1.1</f>
        <v>#N/A</v>
      </c>
      <c r="AUJ849" s="10"/>
      <c r="AUK849" s="235"/>
      <c r="AUL849" s="175" t="s">
        <v>109</v>
      </c>
      <c r="AUM849" s="75" t="s">
        <v>183</v>
      </c>
      <c r="AUO849" s="176"/>
      <c r="AUP849" s="176" t="e">
        <f>VLOOKUP(AUM849,$A$879:$F$2731,6,FALSE)</f>
        <v>#N/A</v>
      </c>
      <c r="AUQ849" s="175" t="s">
        <v>69</v>
      </c>
      <c r="AUR849" s="10" t="e">
        <f>AUP849*1.1</f>
        <v>#N/A</v>
      </c>
      <c r="AUS849" s="10"/>
      <c r="AUT849" s="235"/>
      <c r="AUU849" s="175" t="s">
        <v>109</v>
      </c>
      <c r="AUV849" s="75" t="s">
        <v>183</v>
      </c>
      <c r="AUX849" s="176"/>
      <c r="AUY849" s="176" t="e">
        <f>VLOOKUP(AUV849,$A$879:$F$2731,6,FALSE)</f>
        <v>#N/A</v>
      </c>
      <c r="AUZ849" s="175" t="s">
        <v>69</v>
      </c>
      <c r="AVA849" s="10" t="e">
        <f>AUY849*1.1</f>
        <v>#N/A</v>
      </c>
      <c r="AVB849" s="10"/>
      <c r="AVC849" s="235"/>
      <c r="AVD849" s="175" t="s">
        <v>109</v>
      </c>
      <c r="AVE849" s="75" t="s">
        <v>183</v>
      </c>
      <c r="AVG849" s="176"/>
      <c r="AVH849" s="176" t="e">
        <f>VLOOKUP(AVE849,$A$879:$F$2731,6,FALSE)</f>
        <v>#N/A</v>
      </c>
      <c r="AVI849" s="175" t="s">
        <v>69</v>
      </c>
      <c r="AVJ849" s="10" t="e">
        <f>AVH849*1.1</f>
        <v>#N/A</v>
      </c>
      <c r="AVK849" s="10"/>
      <c r="AVL849" s="235"/>
      <c r="AVM849" s="175" t="s">
        <v>109</v>
      </c>
      <c r="AVN849" s="75" t="s">
        <v>183</v>
      </c>
      <c r="AVP849" s="176"/>
      <c r="AVQ849" s="176" t="e">
        <f>VLOOKUP(AVN849,$A$879:$F$2731,6,FALSE)</f>
        <v>#N/A</v>
      </c>
      <c r="AVR849" s="175" t="s">
        <v>69</v>
      </c>
      <c r="AVS849" s="10" t="e">
        <f>AVQ849*1.1</f>
        <v>#N/A</v>
      </c>
      <c r="AVT849" s="10"/>
      <c r="AVU849" s="235"/>
      <c r="AVV849" s="175" t="s">
        <v>109</v>
      </c>
      <c r="AVW849" s="75" t="s">
        <v>183</v>
      </c>
      <c r="AVY849" s="176"/>
      <c r="AVZ849" s="176" t="e">
        <f>VLOOKUP(AVW849,$A$879:$F$2731,6,FALSE)</f>
        <v>#N/A</v>
      </c>
      <c r="AWA849" s="175" t="s">
        <v>69</v>
      </c>
      <c r="AWB849" s="10" t="e">
        <f>AVZ849*1.1</f>
        <v>#N/A</v>
      </c>
      <c r="AWC849" s="10"/>
      <c r="AWD849" s="235"/>
      <c r="AWE849" s="175" t="s">
        <v>109</v>
      </c>
      <c r="AWF849" s="75" t="s">
        <v>183</v>
      </c>
      <c r="AWH849" s="176"/>
      <c r="AWI849" s="176" t="e">
        <f>VLOOKUP(AWF849,$A$879:$F$2731,6,FALSE)</f>
        <v>#N/A</v>
      </c>
      <c r="AWJ849" s="175" t="s">
        <v>69</v>
      </c>
      <c r="AWK849" s="10" t="e">
        <f>AWI849*1.1</f>
        <v>#N/A</v>
      </c>
      <c r="AWL849" s="10"/>
      <c r="AWM849" s="235"/>
      <c r="AWN849" s="175" t="s">
        <v>109</v>
      </c>
      <c r="AWO849" s="341" t="s">
        <v>1726</v>
      </c>
      <c r="AWQ849" s="176"/>
      <c r="AWR849" s="176">
        <f>VLOOKUP(AWO849,$A$879:$F$2731,6,FALSE)</f>
        <v>34</v>
      </c>
      <c r="AWS849" s="175" t="s">
        <v>69</v>
      </c>
      <c r="AWT849" s="10">
        <f>AWR849*1.1</f>
        <v>37.400000000000006</v>
      </c>
      <c r="AWU849" s="10"/>
      <c r="AWV849" s="235"/>
      <c r="AWW849" s="175" t="s">
        <v>109</v>
      </c>
      <c r="AWX849" s="341" t="s">
        <v>1803</v>
      </c>
      <c r="AWZ849" s="176"/>
      <c r="AXA849" s="176">
        <f>VLOOKUP(AWX849,$A$879:$F$2731,6,FALSE)</f>
        <v>88</v>
      </c>
      <c r="AXB849" s="175" t="s">
        <v>69</v>
      </c>
      <c r="AXC849" s="10">
        <f>AXA849*1.1</f>
        <v>96.800000000000011</v>
      </c>
      <c r="AXD849" s="10"/>
      <c r="AXE849" s="235"/>
      <c r="AXF849" s="175" t="s">
        <v>109</v>
      </c>
      <c r="AXG849" s="341" t="s">
        <v>443</v>
      </c>
      <c r="AXI849" s="176"/>
      <c r="AXJ849" s="176">
        <f>VLOOKUP(AXG849,$A$879:$F$2731,6,FALSE)</f>
        <v>95</v>
      </c>
      <c r="AXK849" s="175" t="s">
        <v>69</v>
      </c>
      <c r="AXL849" s="10">
        <f>AXJ849*1.1</f>
        <v>104.50000000000001</v>
      </c>
      <c r="AXM849" s="10"/>
      <c r="AXN849" s="235"/>
      <c r="AXO849" s="175" t="s">
        <v>109</v>
      </c>
      <c r="AXP849" s="341" t="s">
        <v>1798</v>
      </c>
      <c r="AXR849" s="176"/>
      <c r="AXS849" s="176">
        <f>VLOOKUP(AXP849,$A$879:$F$2731,6,FALSE)</f>
        <v>142</v>
      </c>
      <c r="AXT849" s="175" t="s">
        <v>69</v>
      </c>
      <c r="AXU849" s="10">
        <f>AXS849*1.1</f>
        <v>156.20000000000002</v>
      </c>
      <c r="AXV849" s="10"/>
      <c r="AXW849" s="235"/>
      <c r="AXX849" s="175" t="s">
        <v>109</v>
      </c>
      <c r="AXY849" s="341" t="s">
        <v>1394</v>
      </c>
      <c r="AYA849" s="176"/>
      <c r="AYB849" s="176">
        <f>VLOOKUP(AXY849,$A$879:$F$2731,6,FALSE)</f>
        <v>122</v>
      </c>
      <c r="AYC849" s="175" t="s">
        <v>69</v>
      </c>
      <c r="AYD849" s="10">
        <f>AYB849*1.1</f>
        <v>134.20000000000002</v>
      </c>
      <c r="AYE849" s="10"/>
      <c r="AYF849" s="235"/>
      <c r="AYG849" s="175" t="s">
        <v>109</v>
      </c>
      <c r="AYH849" s="341" t="s">
        <v>726</v>
      </c>
      <c r="AYJ849" s="176"/>
      <c r="AYK849" s="176">
        <f>VLOOKUP(AYH849,$A$879:$F$2731,6,FALSE)</f>
        <v>138</v>
      </c>
      <c r="AYL849" s="175" t="s">
        <v>69</v>
      </c>
      <c r="AYM849" s="10">
        <f>AYK849*1.1</f>
        <v>151.80000000000001</v>
      </c>
      <c r="AYN849" s="10"/>
      <c r="AYO849" s="235"/>
      <c r="AYP849" s="175" t="s">
        <v>109</v>
      </c>
      <c r="AYQ849" s="341" t="s">
        <v>726</v>
      </c>
      <c r="AYS849" s="176"/>
      <c r="AYT849" s="176">
        <f>VLOOKUP(AYQ849,$A$879:$F$2731,6,FALSE)</f>
        <v>138</v>
      </c>
      <c r="AYU849" s="175" t="s">
        <v>69</v>
      </c>
      <c r="AYV849" s="10">
        <f>AYT849*1.1</f>
        <v>151.80000000000001</v>
      </c>
      <c r="AYW849" s="10"/>
      <c r="AYX849" s="235"/>
      <c r="AYY849" s="175" t="s">
        <v>109</v>
      </c>
      <c r="AYZ849" s="341" t="s">
        <v>2620</v>
      </c>
      <c r="AZB849" s="176"/>
      <c r="AZC849" s="176">
        <f>VLOOKUP(AYZ849,$A$879:$F$2731,6,FALSE)</f>
        <v>210</v>
      </c>
      <c r="AZD849" s="175" t="s">
        <v>69</v>
      </c>
      <c r="AZE849" s="10">
        <f>AZC849*1.1</f>
        <v>231.00000000000003</v>
      </c>
      <c r="AZF849" s="10"/>
      <c r="AZG849" s="235"/>
      <c r="AZH849" s="175" t="s">
        <v>109</v>
      </c>
      <c r="AZI849" s="341" t="s">
        <v>598</v>
      </c>
      <c r="AZK849" s="176"/>
      <c r="AZL849" s="176">
        <f>VLOOKUP(AZI849,$A$879:$F$2731,6,FALSE)</f>
        <v>0</v>
      </c>
      <c r="AZM849" s="175" t="s">
        <v>69</v>
      </c>
      <c r="AZN849" s="10">
        <f>AZL849*1.1</f>
        <v>0</v>
      </c>
      <c r="AZO849" s="10"/>
      <c r="AZP849" s="235"/>
      <c r="AZQ849" s="175" t="s">
        <v>109</v>
      </c>
      <c r="AZR849" s="341" t="s">
        <v>1016</v>
      </c>
      <c r="AZT849" s="176"/>
      <c r="AZU849" s="176">
        <f>VLOOKUP(AZR849,$A$879:$F$2731,6,FALSE)</f>
        <v>141</v>
      </c>
      <c r="AZV849" s="175" t="s">
        <v>69</v>
      </c>
      <c r="AZW849" s="10">
        <f>AZU849*1.1</f>
        <v>155.10000000000002</v>
      </c>
      <c r="AZX849" s="10"/>
      <c r="AZY849" s="235"/>
      <c r="AZZ849" s="175" t="s">
        <v>109</v>
      </c>
      <c r="BAA849" s="341" t="s">
        <v>1803</v>
      </c>
      <c r="BAC849" s="176"/>
      <c r="BAD849" s="176">
        <f>VLOOKUP(BAA849,$A$879:$F$2731,6,FALSE)</f>
        <v>88</v>
      </c>
      <c r="BAE849" s="175" t="s">
        <v>69</v>
      </c>
      <c r="BAF849" s="10">
        <f>BAD849*1.1</f>
        <v>96.800000000000011</v>
      </c>
      <c r="BAG849" s="10"/>
      <c r="BAH849" s="235"/>
      <c r="BAI849" s="175" t="s">
        <v>109</v>
      </c>
      <c r="BAJ849" s="398" t="s">
        <v>1726</v>
      </c>
      <c r="BAL849" s="176"/>
      <c r="BAM849" s="176">
        <f>VLOOKUP(BAJ849,$A$879:$F$2731,6,FALSE)</f>
        <v>34</v>
      </c>
      <c r="BAN849" s="175" t="s">
        <v>69</v>
      </c>
      <c r="BAO849" s="10">
        <f>BAM849*1.1</f>
        <v>37.400000000000006</v>
      </c>
      <c r="BAP849" s="10"/>
      <c r="BAQ849" s="235"/>
      <c r="BAR849" s="175" t="s">
        <v>109</v>
      </c>
      <c r="BAS849" s="341" t="s">
        <v>1803</v>
      </c>
      <c r="BAU849" s="176"/>
      <c r="BAV849" s="176">
        <f>VLOOKUP(BAS849,$A$879:$F$2731,6,FALSE)</f>
        <v>88</v>
      </c>
      <c r="BAW849" s="175" t="s">
        <v>69</v>
      </c>
      <c r="BAX849" s="10">
        <f>BAV849*1.1</f>
        <v>96.800000000000011</v>
      </c>
      <c r="BAY849" s="10"/>
      <c r="BAZ849" s="235"/>
      <c r="BBA849" s="175" t="s">
        <v>109</v>
      </c>
      <c r="BBB849" s="341" t="s">
        <v>1722</v>
      </c>
      <c r="BBD849" s="176"/>
      <c r="BBE849" s="176">
        <f>VLOOKUP(BBB849,$A$879:$F$2731,6,FALSE)</f>
        <v>73</v>
      </c>
      <c r="BBF849" s="175" t="s">
        <v>69</v>
      </c>
      <c r="BBG849" s="10">
        <f>BBE849*1.1</f>
        <v>80.300000000000011</v>
      </c>
      <c r="BBH849" s="10"/>
      <c r="BBI849" s="235"/>
      <c r="BBJ849" s="175" t="s">
        <v>109</v>
      </c>
      <c r="BBK849" s="341" t="s">
        <v>1798</v>
      </c>
      <c r="BBM849" s="176"/>
      <c r="BBN849" s="176">
        <f>VLOOKUP(BBK849,$A$879:$F$2731,6,FALSE)</f>
        <v>142</v>
      </c>
      <c r="BBO849" s="175" t="s">
        <v>69</v>
      </c>
      <c r="BBP849" s="10">
        <f>BBN849*1.1</f>
        <v>156.20000000000002</v>
      </c>
      <c r="BBQ849" s="10"/>
      <c r="BBR849" s="235"/>
      <c r="BBS849" s="175" t="s">
        <v>109</v>
      </c>
      <c r="BBT849" s="347" t="s">
        <v>1394</v>
      </c>
      <c r="BBV849" s="176"/>
      <c r="BBW849" s="176">
        <f>VLOOKUP(BBT849,$A$879:$F$2731,6,FALSE)</f>
        <v>122</v>
      </c>
      <c r="BBX849" s="175" t="s">
        <v>69</v>
      </c>
      <c r="BBY849" s="10">
        <f>BBW849*1.1</f>
        <v>134.20000000000002</v>
      </c>
      <c r="BBZ849" s="10"/>
      <c r="BCA849" s="235"/>
      <c r="BCB849" s="175" t="s">
        <v>109</v>
      </c>
      <c r="BCC849" s="341" t="s">
        <v>472</v>
      </c>
      <c r="BCE849" s="176"/>
      <c r="BCF849" s="176">
        <f>VLOOKUP(BCC849,$A$879:$F$2731,6,FALSE)</f>
        <v>50</v>
      </c>
      <c r="BCG849" s="175" t="s">
        <v>69</v>
      </c>
      <c r="BCH849" s="10">
        <f>BCF849*1.1</f>
        <v>55.000000000000007</v>
      </c>
      <c r="BCI849" s="10"/>
      <c r="BCJ849" s="235"/>
      <c r="BCK849" s="175" t="s">
        <v>109</v>
      </c>
      <c r="BCL849" s="341" t="s">
        <v>1803</v>
      </c>
      <c r="BCN849" s="176"/>
      <c r="BCO849" s="176">
        <f>VLOOKUP(BCL849,$A$879:$F$2731,6,FALSE)</f>
        <v>88</v>
      </c>
      <c r="BCP849" s="175" t="s">
        <v>69</v>
      </c>
      <c r="BCQ849" s="10">
        <f>BCO849*1.1</f>
        <v>96.800000000000011</v>
      </c>
      <c r="BCR849" s="10"/>
      <c r="BCS849" s="235"/>
      <c r="BCT849" s="175" t="s">
        <v>109</v>
      </c>
      <c r="BCU849" s="351" t="s">
        <v>2042</v>
      </c>
      <c r="BCW849" s="176"/>
      <c r="BCX849" s="176">
        <f>VLOOKUP(BCU849,$A$879:$F$2731,6,FALSE)</f>
        <v>272</v>
      </c>
      <c r="BCY849" s="175" t="s">
        <v>69</v>
      </c>
      <c r="BCZ849" s="10">
        <f>BCX849*1.1</f>
        <v>299.20000000000005</v>
      </c>
      <c r="BDA849" s="10"/>
      <c r="BDB849" s="235"/>
      <c r="BDC849" s="175" t="s">
        <v>109</v>
      </c>
      <c r="BDD849" s="347" t="s">
        <v>469</v>
      </c>
      <c r="BDF849" s="176"/>
      <c r="BDG849" s="176">
        <f>VLOOKUP(BDD849,$A$879:$F$2731,6,FALSE)</f>
        <v>7</v>
      </c>
      <c r="BDH849" s="175" t="s">
        <v>69</v>
      </c>
      <c r="BDI849" s="10">
        <f>BDG849*1.1</f>
        <v>7.7000000000000011</v>
      </c>
      <c r="BDJ849" s="10"/>
      <c r="BDK849" s="235"/>
      <c r="BDL849" s="175" t="s">
        <v>109</v>
      </c>
      <c r="BDM849" s="341" t="s">
        <v>1798</v>
      </c>
      <c r="BDO849" s="176"/>
      <c r="BDP849" s="176">
        <f>VLOOKUP(BDM849,$A$879:$F$2731,6,FALSE)</f>
        <v>142</v>
      </c>
      <c r="BDQ849" s="175" t="s">
        <v>69</v>
      </c>
      <c r="BDR849" s="10">
        <f>BDP849*1.1</f>
        <v>156.20000000000002</v>
      </c>
      <c r="BDS849" s="10"/>
      <c r="BDT849" s="235"/>
      <c r="BDU849" s="175" t="s">
        <v>109</v>
      </c>
      <c r="BDV849" s="341" t="s">
        <v>486</v>
      </c>
      <c r="BDX849" s="176"/>
      <c r="BDY849" s="176">
        <f>VLOOKUP(BDV849,$A$879:$F$2731,6,FALSE)</f>
        <v>95</v>
      </c>
      <c r="BDZ849" s="175" t="s">
        <v>69</v>
      </c>
      <c r="BEA849" s="10">
        <f>BDY849*1.1</f>
        <v>104.50000000000001</v>
      </c>
      <c r="BEB849" s="10"/>
      <c r="BEC849" s="235"/>
      <c r="BED849" s="175" t="s">
        <v>109</v>
      </c>
      <c r="BEE849" s="341" t="s">
        <v>607</v>
      </c>
      <c r="BEG849" s="176"/>
      <c r="BEH849" s="176">
        <f>VLOOKUP(BEE849,$A$879:$F$2731,6,FALSE)</f>
        <v>129</v>
      </c>
      <c r="BEI849" s="175" t="s">
        <v>69</v>
      </c>
      <c r="BEJ849" s="10">
        <f>BEH849*1.1</f>
        <v>141.9</v>
      </c>
      <c r="BEK849" s="10"/>
      <c r="BEL849" s="235"/>
      <c r="BEM849" s="175" t="s">
        <v>109</v>
      </c>
      <c r="BEN849" s="341" t="s">
        <v>469</v>
      </c>
      <c r="BEP849" s="176"/>
      <c r="BEQ849" s="176">
        <f>VLOOKUP(BEN849,$A$879:$F$2731,6,FALSE)</f>
        <v>7</v>
      </c>
      <c r="BER849" s="175" t="s">
        <v>69</v>
      </c>
      <c r="BES849" s="10">
        <f>BEQ849*1.1</f>
        <v>7.7000000000000011</v>
      </c>
      <c r="BET849" s="10"/>
      <c r="BEU849" s="235"/>
      <c r="BEV849" s="175" t="s">
        <v>109</v>
      </c>
      <c r="BEW849" s="341" t="s">
        <v>469</v>
      </c>
      <c r="BEY849" s="176"/>
      <c r="BEZ849" s="176">
        <f>VLOOKUP(BEW849,$A$879:$F$2731,6,FALSE)</f>
        <v>7</v>
      </c>
      <c r="BFA849" s="175" t="s">
        <v>69</v>
      </c>
      <c r="BFB849" s="10">
        <f>BEZ849*1.1</f>
        <v>7.7000000000000011</v>
      </c>
      <c r="BFC849" s="10"/>
      <c r="BFD849" s="235"/>
      <c r="BFE849" s="175" t="s">
        <v>109</v>
      </c>
      <c r="BFF849" s="341" t="s">
        <v>478</v>
      </c>
      <c r="BFH849" s="176"/>
      <c r="BFI849" s="176">
        <f>VLOOKUP(BFF849,$A$879:$F$2731,6,FALSE)</f>
        <v>226</v>
      </c>
      <c r="BFJ849" s="175" t="s">
        <v>69</v>
      </c>
      <c r="BFK849" s="10">
        <f>BFI849*1.1</f>
        <v>248.60000000000002</v>
      </c>
      <c r="BFL849" s="10"/>
      <c r="BFM849" s="235"/>
      <c r="BFN849" s="175" t="s">
        <v>109</v>
      </c>
      <c r="BFO849" s="341" t="s">
        <v>1394</v>
      </c>
      <c r="BFQ849" s="176"/>
      <c r="BFR849" s="176">
        <f>VLOOKUP(BFO849,$A$879:$F$2731,6,FALSE)</f>
        <v>122</v>
      </c>
      <c r="BFS849" s="175" t="s">
        <v>69</v>
      </c>
      <c r="BFT849" s="10">
        <f>BFR849*1.1</f>
        <v>134.20000000000002</v>
      </c>
      <c r="BFU849" s="10"/>
      <c r="BFV849" s="235"/>
      <c r="BFW849" s="175" t="s">
        <v>109</v>
      </c>
      <c r="BFX849" s="351" t="s">
        <v>607</v>
      </c>
      <c r="BFZ849" s="176"/>
      <c r="BGA849" s="176">
        <f>VLOOKUP(BFX849,$A$879:$F$2731,6,FALSE)</f>
        <v>129</v>
      </c>
      <c r="BGB849" s="175" t="s">
        <v>69</v>
      </c>
      <c r="BGC849" s="10">
        <f>BGA849*1.1</f>
        <v>141.9</v>
      </c>
      <c r="BGD849" s="10"/>
      <c r="BGE849" s="235"/>
      <c r="BGF849" s="175" t="s">
        <v>109</v>
      </c>
      <c r="BGG849" s="341" t="s">
        <v>860</v>
      </c>
      <c r="BGI849" s="176"/>
      <c r="BGJ849" s="176">
        <f>VLOOKUP(BGG849,$A$879:$F$2731,6,FALSE)</f>
        <v>33</v>
      </c>
      <c r="BGK849" s="175" t="s">
        <v>69</v>
      </c>
      <c r="BGL849" s="10">
        <f>BGJ849*1.1</f>
        <v>36.300000000000004</v>
      </c>
      <c r="BGM849" s="10"/>
      <c r="BGN849" s="235"/>
      <c r="BGO849" s="175" t="s">
        <v>109</v>
      </c>
      <c r="BGP849" s="351" t="s">
        <v>1798</v>
      </c>
      <c r="BGR849" s="176"/>
      <c r="BGS849" s="176">
        <f>VLOOKUP(BGP849,$A$879:$F$2731,6,FALSE)</f>
        <v>142</v>
      </c>
      <c r="BGT849" s="175" t="s">
        <v>69</v>
      </c>
      <c r="BGU849" s="10">
        <f>BGS849*1.1</f>
        <v>156.20000000000002</v>
      </c>
      <c r="BGV849" s="10"/>
      <c r="BGW849" s="235"/>
      <c r="BGX849" s="175" t="s">
        <v>109</v>
      </c>
      <c r="BGY849" s="341" t="s">
        <v>454</v>
      </c>
      <c r="BHA849" s="176"/>
      <c r="BHB849" s="176">
        <f>VLOOKUP(BGY849,$A$879:$F$2731,6,FALSE)</f>
        <v>18</v>
      </c>
      <c r="BHC849" s="175" t="s">
        <v>69</v>
      </c>
      <c r="BHD849" s="10">
        <f>BHB849*1.1</f>
        <v>19.8</v>
      </c>
      <c r="BHE849" s="10"/>
    </row>
    <row r="850" spans="1:1565" s="14" customFormat="1" ht="15">
      <c r="A850" s="175"/>
      <c r="B850" s="344"/>
      <c r="D850" s="175"/>
      <c r="E850" s="175"/>
      <c r="F850" s="175"/>
      <c r="G850" s="10"/>
      <c r="H850" s="10">
        <f>SUM(G845:G849)</f>
        <v>518.6</v>
      </c>
      <c r="I850" s="229"/>
      <c r="J850" s="175"/>
      <c r="K850" s="395"/>
      <c r="M850" s="175"/>
      <c r="N850" s="175"/>
      <c r="O850" s="175"/>
      <c r="P850" s="10"/>
      <c r="Q850" s="10">
        <f>SUM(P845:P849)</f>
        <v>501.09999999999997</v>
      </c>
      <c r="R850" s="229"/>
      <c r="S850" s="175"/>
      <c r="T850" s="395"/>
      <c r="V850" s="175"/>
      <c r="W850" s="175"/>
      <c r="X850" s="175"/>
      <c r="Y850" s="10"/>
      <c r="Z850" s="10">
        <f>SUM(Y845:Y849)</f>
        <v>637.90000000000009</v>
      </c>
      <c r="AA850" s="229"/>
      <c r="AB850" s="175"/>
      <c r="AC850" s="395"/>
      <c r="AE850" s="175"/>
      <c r="AF850" s="175"/>
      <c r="AG850" s="175"/>
      <c r="AH850" s="10"/>
      <c r="AI850" s="10">
        <f>SUM(AH845:AH849)</f>
        <v>361.90000000000003</v>
      </c>
      <c r="AJ850" s="229"/>
      <c r="AK850" s="175"/>
      <c r="AL850" s="395"/>
      <c r="AN850" s="175"/>
      <c r="AO850" s="175"/>
      <c r="AP850" s="175"/>
      <c r="AQ850" s="10"/>
      <c r="AR850" s="10">
        <f>SUM(AQ845:AQ849)</f>
        <v>484.40000000000009</v>
      </c>
      <c r="AS850" s="229"/>
      <c r="AT850" s="175"/>
      <c r="AU850" s="395"/>
      <c r="AW850" s="175"/>
      <c r="AX850" s="175"/>
      <c r="AY850" s="175"/>
      <c r="AZ850" s="10"/>
      <c r="BA850" s="10">
        <f>SUM(AZ845:AZ849)</f>
        <v>548.30000000000007</v>
      </c>
      <c r="BB850" s="229"/>
      <c r="BC850" s="175"/>
      <c r="BD850" s="395"/>
      <c r="BF850" s="175"/>
      <c r="BG850" s="175"/>
      <c r="BH850" s="175"/>
      <c r="BI850" s="10"/>
      <c r="BJ850" s="10">
        <f>SUM(BI845:BI849)</f>
        <v>503.9</v>
      </c>
      <c r="BK850" s="229"/>
      <c r="BL850" s="175"/>
      <c r="BM850" s="395"/>
      <c r="BO850" s="175"/>
      <c r="BP850" s="175"/>
      <c r="BQ850" s="175"/>
      <c r="BR850" s="10"/>
      <c r="BS850" s="10">
        <f>SUM(BR845:BR849)</f>
        <v>729</v>
      </c>
      <c r="BT850" s="229"/>
      <c r="BU850" s="175"/>
      <c r="BV850" s="395"/>
      <c r="BX850" s="175"/>
      <c r="BY850" s="175"/>
      <c r="BZ850" s="175"/>
      <c r="CA850" s="10"/>
      <c r="CB850" s="10">
        <f>SUM(CA845:CA849)</f>
        <v>826.59999999999991</v>
      </c>
      <c r="CC850" s="229"/>
      <c r="CD850" s="175"/>
      <c r="CE850" s="395"/>
      <c r="CG850" s="175"/>
      <c r="CH850" s="175"/>
      <c r="CI850" s="175"/>
      <c r="CJ850" s="10"/>
      <c r="CK850" s="10">
        <f>SUM(CJ845:CJ849)</f>
        <v>373.3</v>
      </c>
      <c r="CL850" s="229"/>
      <c r="CM850" s="175"/>
      <c r="CN850" s="395"/>
      <c r="CP850" s="175"/>
      <c r="CQ850" s="175"/>
      <c r="CR850" s="175"/>
      <c r="CS850" s="10"/>
      <c r="CT850" s="10">
        <f>SUM(CS845:CS849)</f>
        <v>492.8</v>
      </c>
      <c r="CU850" s="229"/>
      <c r="CV850" s="175"/>
      <c r="CW850" s="395"/>
      <c r="CY850" s="175"/>
      <c r="CZ850" s="175"/>
      <c r="DA850" s="175"/>
      <c r="DB850" s="10"/>
      <c r="DC850" s="10">
        <f>SUM(DB845:DB849)</f>
        <v>662.2</v>
      </c>
      <c r="DD850" s="229"/>
      <c r="DE850" s="175"/>
      <c r="DF850" s="395"/>
      <c r="DH850" s="175"/>
      <c r="DI850" s="175"/>
      <c r="DJ850" s="175"/>
      <c r="DK850" s="10"/>
      <c r="DL850" s="10">
        <f>SUM(DK845:DK849)</f>
        <v>646.29999999999995</v>
      </c>
      <c r="DM850" s="229"/>
      <c r="DN850" s="175"/>
      <c r="DO850" s="395"/>
      <c r="DQ850" s="175"/>
      <c r="DR850" s="175"/>
      <c r="DS850" s="175"/>
      <c r="DT850" s="10"/>
      <c r="DU850" s="10">
        <f>SUM(DT845:DT849)</f>
        <v>570.5</v>
      </c>
      <c r="DV850" s="229"/>
      <c r="DW850" s="175"/>
      <c r="DX850" s="395"/>
      <c r="DZ850" s="175"/>
      <c r="EA850" s="175"/>
      <c r="EB850" s="175"/>
      <c r="EC850" s="10"/>
      <c r="ED850" s="10">
        <f>SUM(EC845:EC849)</f>
        <v>498.40000000000009</v>
      </c>
      <c r="EE850" s="229"/>
      <c r="EF850" s="175"/>
      <c r="EG850" s="395"/>
      <c r="EI850" s="175"/>
      <c r="EJ850" s="175"/>
      <c r="EK850" s="175"/>
      <c r="EL850" s="10"/>
      <c r="EM850" s="10">
        <f>SUM(EL845:EL849)</f>
        <v>621.1</v>
      </c>
      <c r="EN850" s="229"/>
      <c r="EO850" s="175"/>
      <c r="EP850" s="395"/>
      <c r="ER850" s="175"/>
      <c r="ES850" s="175"/>
      <c r="ET850" s="175"/>
      <c r="EU850" s="10"/>
      <c r="EV850" s="10">
        <f>SUM(EU845:EU849)</f>
        <v>599.29999999999995</v>
      </c>
      <c r="EW850" s="229"/>
      <c r="EX850" s="175"/>
      <c r="EY850" s="395"/>
      <c r="FA850" s="175"/>
      <c r="FB850" s="175"/>
      <c r="FC850" s="175"/>
      <c r="FD850" s="10"/>
      <c r="FE850" s="10">
        <f>SUM(FD845:FD849)</f>
        <v>443.40000000000003</v>
      </c>
      <c r="FF850" s="229"/>
      <c r="FG850" s="175"/>
      <c r="FH850" s="395"/>
      <c r="FJ850" s="175"/>
      <c r="FK850" s="175"/>
      <c r="FL850" s="175"/>
      <c r="FM850" s="10"/>
      <c r="FN850" s="10">
        <f>SUM(FM845:FM849)</f>
        <v>738.69999999999993</v>
      </c>
      <c r="FO850" s="229"/>
      <c r="FP850" s="175"/>
      <c r="FQ850" s="395"/>
      <c r="FS850" s="175"/>
      <c r="FT850" s="175"/>
      <c r="FU850" s="175"/>
      <c r="FV850" s="10"/>
      <c r="FW850" s="10">
        <f>SUM(FV845:FV849)</f>
        <v>420.30000000000007</v>
      </c>
      <c r="FX850" s="229"/>
      <c r="FY850" s="175"/>
      <c r="FZ850" s="350"/>
      <c r="GB850" s="175"/>
      <c r="GC850" s="175"/>
      <c r="GD850" s="175"/>
      <c r="GE850" s="10"/>
      <c r="GF850" s="10" t="e">
        <f>SUM(GE845:GE849)</f>
        <v>#N/A</v>
      </c>
      <c r="GG850" s="229"/>
      <c r="GH850" s="175"/>
      <c r="GI850" s="395"/>
      <c r="GK850" s="175"/>
      <c r="GL850" s="175"/>
      <c r="GM850" s="175"/>
      <c r="GN850" s="10"/>
      <c r="GO850" s="10">
        <f>SUM(GN845:GN849)</f>
        <v>412.4</v>
      </c>
      <c r="GP850" s="229"/>
      <c r="GQ850" s="175"/>
      <c r="GR850" s="395"/>
      <c r="GT850" s="175"/>
      <c r="GU850" s="175"/>
      <c r="GV850" s="175"/>
      <c r="GW850" s="175"/>
      <c r="GX850" s="10">
        <f>SUM(GW845:GW849)</f>
        <v>785</v>
      </c>
      <c r="GY850" s="229"/>
      <c r="GZ850" s="175"/>
      <c r="HA850" s="395"/>
      <c r="HC850" s="175"/>
      <c r="HD850" s="175"/>
      <c r="HE850" s="175"/>
      <c r="HF850" s="10"/>
      <c r="HG850" s="10">
        <f>SUM(HF845:HF849)</f>
        <v>255.20000000000002</v>
      </c>
      <c r="HH850" s="229"/>
      <c r="HI850" s="175"/>
      <c r="HJ850" s="395"/>
      <c r="HL850" s="175"/>
      <c r="HM850" s="175"/>
      <c r="HN850" s="175"/>
      <c r="HO850" s="175"/>
      <c r="HP850" s="10">
        <f>SUM(HO845:HO849)</f>
        <v>406.90000000000003</v>
      </c>
      <c r="HQ850" s="229"/>
      <c r="HR850" s="175"/>
      <c r="HS850" s="395"/>
      <c r="HU850" s="175"/>
      <c r="HV850" s="175"/>
      <c r="HW850" s="175"/>
      <c r="HX850" s="175"/>
      <c r="HY850" s="10">
        <f>SUM(HX845:HX849)</f>
        <v>357.4</v>
      </c>
      <c r="HZ850" s="229"/>
      <c r="IA850" s="175"/>
      <c r="IB850" s="395"/>
      <c r="ID850" s="175"/>
      <c r="IE850" s="175"/>
      <c r="IF850" s="175"/>
      <c r="IG850" s="175"/>
      <c r="IH850" s="10">
        <f>SUM(IG845:IG849)</f>
        <v>552.79999999999995</v>
      </c>
      <c r="II850" s="229"/>
      <c r="IJ850" s="175"/>
      <c r="IK850" s="395"/>
      <c r="IM850" s="175"/>
      <c r="IN850" s="175"/>
      <c r="IO850" s="175"/>
      <c r="IP850" s="10"/>
      <c r="IQ850" s="10">
        <f>SUM(IP845:IP849)</f>
        <v>612.1</v>
      </c>
      <c r="IR850" s="229"/>
      <c r="IS850" s="175"/>
      <c r="IT850" s="395"/>
      <c r="IV850" s="175"/>
      <c r="IW850" s="175"/>
      <c r="IX850" s="175"/>
      <c r="IY850" s="10"/>
      <c r="IZ850" s="10">
        <f>SUM(IY845:IY849)</f>
        <v>572.6</v>
      </c>
      <c r="JA850" s="229"/>
      <c r="JB850" s="175"/>
      <c r="JC850" s="395"/>
      <c r="JE850" s="175"/>
      <c r="JF850" s="175"/>
      <c r="JG850" s="175"/>
      <c r="JH850" s="10"/>
      <c r="JI850" s="10">
        <f>SUM(JH845:JH849)</f>
        <v>687.1</v>
      </c>
      <c r="JJ850" s="229"/>
      <c r="JK850" s="175"/>
      <c r="JL850" s="395"/>
      <c r="JN850" s="175"/>
      <c r="JO850" s="175"/>
      <c r="JP850" s="175"/>
      <c r="JQ850" s="10"/>
      <c r="JR850" s="10">
        <f>SUM(JQ845:JQ849)</f>
        <v>765.40000000000009</v>
      </c>
      <c r="JS850" s="229"/>
      <c r="JT850" s="175"/>
      <c r="JU850" s="395"/>
      <c r="JW850" s="175"/>
      <c r="JX850" s="175"/>
      <c r="JY850" s="175"/>
      <c r="JZ850" s="10"/>
      <c r="KA850" s="10">
        <f>SUM(JZ845:JZ849)</f>
        <v>663.3</v>
      </c>
      <c r="KB850" s="229"/>
      <c r="KC850" s="175"/>
      <c r="KD850" s="350"/>
      <c r="KF850" s="175"/>
      <c r="KG850" s="175"/>
      <c r="KH850" s="175"/>
      <c r="KI850" s="10"/>
      <c r="KJ850" s="10" t="e">
        <f>SUM(KI845:KI849)</f>
        <v>#N/A</v>
      </c>
      <c r="KK850" s="229"/>
      <c r="KL850" s="175"/>
      <c r="KM850" s="395"/>
      <c r="KO850" s="175"/>
      <c r="KP850" s="175"/>
      <c r="KQ850" s="175"/>
      <c r="KR850" s="175"/>
      <c r="KS850" s="10">
        <f>SUM(KR845:KR849)</f>
        <v>627.4</v>
      </c>
      <c r="KT850" s="229"/>
      <c r="KU850" s="175"/>
      <c r="KV850" s="395"/>
      <c r="KX850" s="175"/>
      <c r="KY850" s="175"/>
      <c r="KZ850" s="175"/>
      <c r="LA850" s="10"/>
      <c r="LB850" s="10">
        <f>SUM(LA845:LA849)</f>
        <v>500.2</v>
      </c>
      <c r="LC850" s="229"/>
      <c r="LD850" s="175"/>
      <c r="LE850" s="350"/>
      <c r="LG850" s="175"/>
      <c r="LH850" s="175"/>
      <c r="LI850" s="175"/>
      <c r="LJ850" s="10"/>
      <c r="LK850" s="10" t="e">
        <f>SUM(LJ845:LJ849)</f>
        <v>#N/A</v>
      </c>
      <c r="LL850" s="229"/>
      <c r="LM850" s="175"/>
      <c r="LN850" s="395"/>
      <c r="LP850" s="175"/>
      <c r="LQ850" s="175"/>
      <c r="LR850" s="175"/>
      <c r="LS850" s="10"/>
      <c r="LT850" s="10">
        <f>SUM(LS845:LS849)</f>
        <v>325.10000000000002</v>
      </c>
      <c r="LU850" s="229"/>
      <c r="LV850" s="175"/>
      <c r="LW850" s="395"/>
      <c r="LY850" s="175"/>
      <c r="LZ850" s="175"/>
      <c r="MA850" s="175"/>
      <c r="MB850" s="10"/>
      <c r="MC850" s="10">
        <f>SUM(MB845:MB849)</f>
        <v>226.55</v>
      </c>
      <c r="MD850" s="229"/>
      <c r="ME850" s="175"/>
      <c r="MF850" s="395"/>
      <c r="MH850" s="175"/>
      <c r="MI850" s="175"/>
      <c r="MJ850" s="175"/>
      <c r="MK850" s="10"/>
      <c r="ML850" s="10">
        <f>SUM(MK845:MK849)</f>
        <v>881.8</v>
      </c>
      <c r="MM850" s="229"/>
      <c r="MN850" s="175"/>
      <c r="MO850" s="350"/>
      <c r="MQ850" s="175"/>
      <c r="MR850" s="175"/>
      <c r="MS850" s="175"/>
      <c r="MT850" s="10"/>
      <c r="MU850" s="10" t="e">
        <f>SUM(MT845:MT849)</f>
        <v>#N/A</v>
      </c>
      <c r="MV850" s="229"/>
      <c r="MW850" s="175"/>
      <c r="MX850" s="395"/>
      <c r="MZ850" s="175"/>
      <c r="NA850" s="175"/>
      <c r="NB850" s="175"/>
      <c r="NC850" s="10"/>
      <c r="ND850" s="10">
        <f>SUM(NC845:NC849)</f>
        <v>344.15</v>
      </c>
      <c r="NE850" s="229"/>
      <c r="NF850" s="175"/>
      <c r="NG850" s="395"/>
      <c r="NI850" s="175"/>
      <c r="NJ850" s="175"/>
      <c r="NK850" s="175"/>
      <c r="NL850" s="10"/>
      <c r="NM850" s="10">
        <f>SUM(NL845:NL849)</f>
        <v>284.5</v>
      </c>
      <c r="NN850" s="229"/>
      <c r="NO850" s="175"/>
      <c r="NP850" s="395"/>
      <c r="NR850" s="175"/>
      <c r="NS850" s="175"/>
      <c r="NT850" s="175"/>
      <c r="NU850" s="10"/>
      <c r="NV850" s="10">
        <f>SUM(NU845:NU849)</f>
        <v>248.29999999999998</v>
      </c>
      <c r="NW850" s="229"/>
      <c r="NX850" s="175"/>
      <c r="NY850" s="395"/>
      <c r="OA850" s="175"/>
      <c r="OB850" s="175"/>
      <c r="OC850" s="175"/>
      <c r="OD850" s="175"/>
      <c r="OE850" s="10">
        <f>SUM(OD845:OD849)</f>
        <v>683.8</v>
      </c>
      <c r="OF850" s="229"/>
      <c r="OG850" s="175"/>
      <c r="OH850" s="395"/>
      <c r="OJ850" s="175"/>
      <c r="OK850" s="175"/>
      <c r="OL850" s="175"/>
      <c r="OM850" s="10"/>
      <c r="ON850" s="10">
        <f>SUM(OM845:OM849)</f>
        <v>911.69999999999993</v>
      </c>
      <c r="OO850" s="229"/>
      <c r="OP850" s="175"/>
      <c r="OQ850" s="395"/>
      <c r="OS850" s="175"/>
      <c r="OT850" s="175"/>
      <c r="OU850" s="175"/>
      <c r="OV850" s="10"/>
      <c r="OW850" s="10">
        <f>SUM(OV845:OV849)</f>
        <v>832.59999999999991</v>
      </c>
      <c r="OX850" s="229"/>
      <c r="OY850" s="175"/>
      <c r="OZ850" s="352"/>
      <c r="PB850" s="175"/>
      <c r="PC850" s="175"/>
      <c r="PD850" s="175"/>
      <c r="PE850" s="10"/>
      <c r="PF850" s="10">
        <f>SUM(PE845:PE849)</f>
        <v>933.5</v>
      </c>
      <c r="PG850" s="229"/>
      <c r="PH850" s="175"/>
      <c r="PI850" s="395"/>
      <c r="PK850" s="175"/>
      <c r="PL850" s="175"/>
      <c r="PM850" s="175"/>
      <c r="PN850" s="10"/>
      <c r="PO850" s="10">
        <f>SUM(PN845:PN849)</f>
        <v>400.90000000000003</v>
      </c>
      <c r="PP850" s="229"/>
      <c r="PQ850" s="175"/>
      <c r="PR850" s="395"/>
      <c r="PT850" s="175"/>
      <c r="PU850" s="175"/>
      <c r="PV850" s="175"/>
      <c r="PW850" s="10"/>
      <c r="PX850" s="10">
        <f>SUM(PW845:PW849)</f>
        <v>331.4</v>
      </c>
      <c r="PY850" s="229"/>
      <c r="PZ850" s="175"/>
      <c r="QA850" s="344"/>
      <c r="QC850" s="175"/>
      <c r="QD850" s="175"/>
      <c r="QE850" s="175"/>
      <c r="QF850" s="10"/>
      <c r="QG850" s="10">
        <f>SUM(QF845:QF849)</f>
        <v>675.1</v>
      </c>
      <c r="QH850" s="229"/>
      <c r="QI850" s="175"/>
      <c r="QJ850" s="350"/>
      <c r="QL850" s="175"/>
      <c r="QM850" s="175"/>
      <c r="QN850" s="175"/>
      <c r="QO850" s="10"/>
      <c r="QP850" s="10" t="e">
        <f>SUM(QO845:QO849)</f>
        <v>#N/A</v>
      </c>
      <c r="QQ850" s="229"/>
      <c r="QR850" s="175"/>
      <c r="QS850" s="396"/>
      <c r="QU850" s="175"/>
      <c r="QV850" s="175"/>
      <c r="QW850" s="175"/>
      <c r="QX850" s="10"/>
      <c r="QY850" s="10">
        <f>SUM(QX845:QX849)</f>
        <v>268.7</v>
      </c>
      <c r="QZ850" s="229"/>
      <c r="RA850" s="175"/>
      <c r="RB850" s="395"/>
      <c r="RD850" s="175"/>
      <c r="RE850" s="175"/>
      <c r="RF850" s="175"/>
      <c r="RG850" s="10"/>
      <c r="RH850" s="10">
        <f>SUM(RG845:RG849)</f>
        <v>568.70000000000005</v>
      </c>
      <c r="RI850" s="229"/>
      <c r="RJ850" s="175"/>
      <c r="RK850" s="395"/>
      <c r="RM850" s="175"/>
      <c r="RN850" s="175"/>
      <c r="RO850" s="175"/>
      <c r="RP850" s="175"/>
      <c r="RQ850" s="10">
        <f>SUM(RP845:RP849)</f>
        <v>418</v>
      </c>
      <c r="RR850" s="229"/>
      <c r="RS850" s="175"/>
      <c r="RT850" s="350"/>
      <c r="RV850" s="175"/>
      <c r="RW850" s="175"/>
      <c r="RX850" s="175"/>
      <c r="RY850" s="10"/>
      <c r="RZ850" s="10" t="e">
        <f>SUM(RY845:RY849)</f>
        <v>#N/A</v>
      </c>
      <c r="SA850" s="235"/>
      <c r="SB850" s="175"/>
      <c r="SC850" s="395"/>
      <c r="SE850" s="175"/>
      <c r="SF850" s="175"/>
      <c r="SG850" s="175"/>
      <c r="SH850" s="10"/>
      <c r="SI850" s="10">
        <f>SUM(SH845:SH849)</f>
        <v>687.40000000000009</v>
      </c>
      <c r="SJ850" s="235"/>
      <c r="SK850" s="175"/>
      <c r="SL850" s="395"/>
      <c r="SN850" s="175"/>
      <c r="SO850" s="175"/>
      <c r="SP850" s="175"/>
      <c r="SQ850" s="10"/>
      <c r="SR850" s="10">
        <f>SUM(SQ845:SQ849)</f>
        <v>251.49999999999997</v>
      </c>
      <c r="SS850" s="235"/>
      <c r="ST850" s="175"/>
      <c r="SU850" s="395"/>
      <c r="SW850" s="175"/>
      <c r="SX850" s="175"/>
      <c r="SY850" s="175"/>
      <c r="SZ850" s="10"/>
      <c r="TA850" s="10">
        <f>SUM(SZ845:SZ849)</f>
        <v>401.59999999999997</v>
      </c>
      <c r="TB850" s="235"/>
      <c r="TC850" s="175"/>
      <c r="TD850" s="350"/>
      <c r="TF850" s="175"/>
      <c r="TG850" s="175"/>
      <c r="TH850" s="175"/>
      <c r="TI850" s="175"/>
      <c r="TJ850" s="10" t="e">
        <f>SUM(TI845:TI849)</f>
        <v>#N/A</v>
      </c>
      <c r="TK850" s="235"/>
      <c r="TL850" s="175"/>
      <c r="TM850" s="396"/>
      <c r="TO850" s="175"/>
      <c r="TP850" s="175"/>
      <c r="TQ850" s="175"/>
      <c r="TR850" s="10"/>
      <c r="TS850" s="10">
        <f>SUM(TR845:TR849)</f>
        <v>458.65000000000003</v>
      </c>
      <c r="TT850" s="235"/>
      <c r="TU850" s="175"/>
      <c r="TV850" s="396"/>
      <c r="TX850" s="175"/>
      <c r="TY850" s="175"/>
      <c r="TZ850" s="175"/>
      <c r="UA850" s="10"/>
      <c r="UB850" s="10">
        <f>SUM(UA845:UA849)</f>
        <v>668.9</v>
      </c>
      <c r="UC850" s="235"/>
      <c r="UD850" s="175"/>
      <c r="UE850" s="396"/>
      <c r="UG850" s="175"/>
      <c r="UH850" s="175"/>
      <c r="UI850" s="175"/>
      <c r="UJ850" s="10"/>
      <c r="UK850" s="10">
        <f>SUM(UJ845:UJ849)</f>
        <v>229.7</v>
      </c>
      <c r="UL850" s="235"/>
      <c r="UM850" s="175"/>
      <c r="UN850" s="350"/>
      <c r="UP850" s="175"/>
      <c r="UQ850" s="175"/>
      <c r="UR850" s="175"/>
      <c r="US850" s="10"/>
      <c r="UT850" s="10" t="e">
        <f>SUM(US845:US849)</f>
        <v>#N/A</v>
      </c>
      <c r="UU850" s="235"/>
      <c r="UV850" s="175"/>
      <c r="UW850" s="396"/>
      <c r="UY850" s="175"/>
      <c r="UZ850" s="175"/>
      <c r="VA850" s="175"/>
      <c r="VB850" s="10"/>
      <c r="VC850" s="10">
        <f>SUM(VB845:VB849)</f>
        <v>509</v>
      </c>
      <c r="VD850" s="235"/>
      <c r="VE850" s="175"/>
      <c r="VF850" s="350"/>
      <c r="VH850" s="175"/>
      <c r="VI850" s="175"/>
      <c r="VJ850" s="175"/>
      <c r="VK850" s="10"/>
      <c r="VL850" s="10" t="e">
        <f>SUM(VK845:VK849)</f>
        <v>#N/A</v>
      </c>
      <c r="VM850" s="235"/>
      <c r="VN850" s="175"/>
      <c r="VO850" s="396"/>
      <c r="VQ850" s="175"/>
      <c r="VR850" s="175"/>
      <c r="VS850" s="175"/>
      <c r="VT850" s="10"/>
      <c r="VU850" s="10">
        <f>SUM(VT845:VT849)</f>
        <v>551.5</v>
      </c>
      <c r="VV850" s="235"/>
      <c r="VW850" s="175"/>
      <c r="VX850" s="350"/>
      <c r="VZ850" s="175"/>
      <c r="WA850" s="175"/>
      <c r="WB850" s="175"/>
      <c r="WC850" s="175"/>
      <c r="WD850" s="10" t="e">
        <f>SUM(WC845:WC849)</f>
        <v>#N/A</v>
      </c>
      <c r="WE850" s="235"/>
      <c r="WF850" s="175"/>
      <c r="WG850" s="396"/>
      <c r="WI850" s="175"/>
      <c r="WJ850" s="175"/>
      <c r="WK850" s="175"/>
      <c r="WL850" s="175"/>
      <c r="WM850" s="10">
        <f>SUM(WL845:WL849)</f>
        <v>580.20000000000005</v>
      </c>
      <c r="WN850" s="235"/>
      <c r="WO850" s="175"/>
      <c r="WP850" s="396"/>
      <c r="WQ850" s="175"/>
      <c r="WR850" s="175"/>
      <c r="WS850" s="175"/>
      <c r="WT850" s="175"/>
      <c r="WU850" s="10"/>
      <c r="WV850" s="10">
        <f>SUM(WU845:WU849)</f>
        <v>284.5</v>
      </c>
      <c r="WW850" s="235"/>
      <c r="WX850" s="175"/>
      <c r="WY850" s="396"/>
      <c r="XA850" s="175"/>
      <c r="XB850" s="175"/>
      <c r="XC850" s="175"/>
      <c r="XD850" s="175"/>
      <c r="XE850" s="10">
        <f>SUM(XD845:XD849)</f>
        <v>607.5</v>
      </c>
      <c r="XF850" s="235"/>
      <c r="XG850" s="175"/>
      <c r="XH850" s="352"/>
      <c r="XJ850" s="175"/>
      <c r="XK850" s="175"/>
      <c r="XL850" s="175"/>
      <c r="XM850" s="175"/>
      <c r="XN850" s="10">
        <f>SUM(XM845:XM849)</f>
        <v>879.9</v>
      </c>
      <c r="XO850" s="235"/>
      <c r="XP850" s="175"/>
      <c r="XQ850" s="396"/>
      <c r="XS850" s="175"/>
      <c r="XT850" s="175"/>
      <c r="XU850" s="175"/>
      <c r="XV850" s="10"/>
      <c r="XW850" s="10">
        <f>SUM(XV845:XV849)</f>
        <v>237</v>
      </c>
      <c r="XX850" s="235"/>
      <c r="XY850" s="175"/>
      <c r="XZ850" s="396"/>
      <c r="YB850" s="175"/>
      <c r="YC850" s="175"/>
      <c r="YD850" s="175"/>
      <c r="YE850" s="10"/>
      <c r="YF850" s="10">
        <f>SUM(YE845:YE849)</f>
        <v>492.70000000000005</v>
      </c>
      <c r="YG850" s="235"/>
      <c r="YH850" s="175"/>
      <c r="YI850" s="396"/>
      <c r="YK850" s="175"/>
      <c r="YL850" s="175"/>
      <c r="YM850" s="175"/>
      <c r="YN850" s="10"/>
      <c r="YO850" s="10">
        <f>SUM(YN845:YN849)</f>
        <v>525.70000000000005</v>
      </c>
      <c r="YP850" s="235"/>
      <c r="YQ850" s="175"/>
      <c r="YR850" s="396"/>
      <c r="YT850" s="175"/>
      <c r="YU850" s="175"/>
      <c r="YV850" s="175"/>
      <c r="YW850" s="10"/>
      <c r="YX850" s="10">
        <f>SUM(YW845:YW849)</f>
        <v>524.79999999999995</v>
      </c>
      <c r="YY850" s="235"/>
      <c r="YZ850" s="175"/>
      <c r="ZA850" s="396"/>
      <c r="ZC850" s="175"/>
      <c r="ZD850" s="175"/>
      <c r="ZE850" s="175"/>
      <c r="ZF850" s="10"/>
      <c r="ZG850" s="10">
        <f>SUM(ZF845:ZF849)</f>
        <v>496.40000000000003</v>
      </c>
      <c r="ZH850" s="235"/>
      <c r="ZI850" s="175"/>
      <c r="ZJ850" s="396"/>
      <c r="ZL850" s="175"/>
      <c r="ZM850" s="175"/>
      <c r="ZN850" s="175"/>
      <c r="ZO850" s="10"/>
      <c r="ZP850" s="10">
        <f>SUM(ZO845:ZO849)</f>
        <v>342.2</v>
      </c>
      <c r="ZQ850" s="235"/>
      <c r="ZR850" s="175"/>
      <c r="ZS850" s="396"/>
      <c r="ZU850" s="175"/>
      <c r="ZV850" s="175"/>
      <c r="ZW850" s="175"/>
      <c r="ZX850" s="10"/>
      <c r="ZY850" s="10">
        <f>SUM(ZX845:ZX849)</f>
        <v>386.3</v>
      </c>
      <c r="ZZ850" s="235"/>
      <c r="AAA850" s="175"/>
      <c r="AAB850" s="396"/>
      <c r="AAD850" s="175"/>
      <c r="AAE850" s="175"/>
      <c r="AAF850" s="175"/>
      <c r="AAG850" s="10"/>
      <c r="AAH850" s="10">
        <f>SUM(AAG845:AAG849)</f>
        <v>754.80000000000007</v>
      </c>
      <c r="AAI850" s="235"/>
      <c r="AAJ850" s="175"/>
      <c r="AAK850" s="232"/>
      <c r="AAM850" s="175"/>
      <c r="AAN850" s="175"/>
      <c r="AAO850" s="175"/>
      <c r="AAP850" s="10"/>
      <c r="AAQ850" s="10" t="e">
        <f>SUM(AAP845:AAP849)</f>
        <v>#N/A</v>
      </c>
      <c r="AAR850" s="235"/>
      <c r="AAS850" s="175"/>
      <c r="AAT850" s="396"/>
      <c r="AAV850" s="175"/>
      <c r="AAW850" s="175"/>
      <c r="AAX850" s="175"/>
      <c r="AAY850" s="10"/>
      <c r="AAZ850" s="10">
        <f>SUM(AAY845:AAY849)</f>
        <v>501.19999999999993</v>
      </c>
      <c r="ABA850" s="235"/>
      <c r="ABB850" s="175"/>
      <c r="ABC850" s="397"/>
      <c r="ABE850" s="175"/>
      <c r="ABF850" s="175"/>
      <c r="ABG850" s="175"/>
      <c r="ABH850" s="10"/>
      <c r="ABI850" s="10">
        <f>SUM(ABH845:ABH849)</f>
        <v>902.69999999999993</v>
      </c>
      <c r="ABJ850" s="235"/>
      <c r="ABK850" s="175"/>
      <c r="ABL850" s="396"/>
      <c r="ABN850" s="175"/>
      <c r="ABO850" s="175"/>
      <c r="ABP850" s="175"/>
      <c r="ABQ850" s="10"/>
      <c r="ABR850" s="10">
        <f>SUM(ABQ845:ABQ849)</f>
        <v>579.70000000000005</v>
      </c>
      <c r="ABS850" s="235"/>
      <c r="ABT850" s="175"/>
      <c r="ABU850" s="232"/>
      <c r="ABW850" s="175"/>
      <c r="ABX850" s="175"/>
      <c r="ABY850" s="175"/>
      <c r="ABZ850" s="10"/>
      <c r="ACA850" s="10" t="e">
        <f>SUM(ABZ845:ABZ849)</f>
        <v>#N/A</v>
      </c>
      <c r="ACB850" s="235"/>
      <c r="ACC850" s="175"/>
      <c r="ACD850" s="232"/>
      <c r="ACF850" s="175"/>
      <c r="ACG850" s="175"/>
      <c r="ACH850" s="175"/>
      <c r="ACI850" s="10"/>
      <c r="ACJ850" s="10" t="e">
        <f>SUM(ACI845:ACI849)</f>
        <v>#N/A</v>
      </c>
      <c r="ACK850" s="235"/>
      <c r="ACL850" s="175"/>
      <c r="ACM850" s="232"/>
      <c r="ACO850" s="175"/>
      <c r="ACP850" s="175"/>
      <c r="ACQ850" s="175"/>
      <c r="ACR850" s="10"/>
      <c r="ACS850" s="10" t="e">
        <f>SUM(ACR845:ACR849)</f>
        <v>#N/A</v>
      </c>
      <c r="ACT850" s="235"/>
      <c r="ACU850" s="175"/>
      <c r="ACV850" s="232"/>
      <c r="ACX850" s="175"/>
      <c r="ACY850" s="175"/>
      <c r="ACZ850" s="175"/>
      <c r="ADA850" s="10"/>
      <c r="ADB850" s="10" t="e">
        <f>SUM(ADA845:ADA849)</f>
        <v>#N/A</v>
      </c>
      <c r="ADC850" s="235"/>
      <c r="ADD850" s="175"/>
      <c r="ADE850" s="396"/>
      <c r="ADG850" s="175"/>
      <c r="ADH850" s="175"/>
      <c r="ADI850" s="175"/>
      <c r="ADJ850" s="10"/>
      <c r="ADK850" s="10">
        <f>SUM(ADJ845:ADJ849)</f>
        <v>484.5</v>
      </c>
      <c r="ADL850" s="235"/>
      <c r="ADM850" s="175"/>
      <c r="ADN850" s="232"/>
      <c r="ADP850" s="175"/>
      <c r="ADQ850" s="175"/>
      <c r="ADR850" s="175"/>
      <c r="ADS850" s="10"/>
      <c r="ADT850" s="10" t="e">
        <f>SUM(ADS845:ADS849)</f>
        <v>#N/A</v>
      </c>
      <c r="ADU850" s="235"/>
      <c r="ADV850" s="175"/>
      <c r="ADW850" s="396"/>
      <c r="ADY850" s="175"/>
      <c r="ADZ850" s="175"/>
      <c r="AEA850" s="175"/>
      <c r="AEB850" s="10"/>
      <c r="AEC850" s="10">
        <f>SUM(AEB845:AEB849)</f>
        <v>249</v>
      </c>
      <c r="AED850" s="235"/>
      <c r="AEE850" s="175"/>
      <c r="AEF850" s="232"/>
      <c r="AEH850" s="175"/>
      <c r="AEI850" s="175"/>
      <c r="AEJ850" s="175"/>
      <c r="AEK850" s="10"/>
      <c r="AEL850" s="10" t="e">
        <f>SUM(AEK845:AEK849)</f>
        <v>#N/A</v>
      </c>
      <c r="AEM850" s="235"/>
      <c r="AEN850" s="175"/>
      <c r="AEO850" s="232"/>
      <c r="AEQ850" s="175"/>
      <c r="AER850" s="175"/>
      <c r="AES850" s="175"/>
      <c r="AET850" s="10"/>
      <c r="AEU850" s="10" t="e">
        <f>SUM(AET845:AET849)</f>
        <v>#N/A</v>
      </c>
      <c r="AEV850" s="235"/>
      <c r="AEW850" s="175"/>
      <c r="AEX850" s="232"/>
      <c r="AEZ850" s="175"/>
      <c r="AFA850" s="175"/>
      <c r="AFB850" s="175"/>
      <c r="AFC850" s="10"/>
      <c r="AFD850" s="10" t="e">
        <f>SUM(AFC845:AFC849)</f>
        <v>#N/A</v>
      </c>
      <c r="AFE850" s="235"/>
      <c r="AFF850" s="175"/>
      <c r="AFG850" s="232"/>
      <c r="AFI850" s="175"/>
      <c r="AFJ850" s="175"/>
      <c r="AFK850" s="175"/>
      <c r="AFL850" s="10"/>
      <c r="AFM850" s="10" t="e">
        <f>SUM(AFL845:AFL849)</f>
        <v>#N/A</v>
      </c>
      <c r="AFN850" s="235"/>
      <c r="AFO850" s="175"/>
      <c r="AFP850" s="232"/>
      <c r="AFR850" s="175"/>
      <c r="AFS850" s="175"/>
      <c r="AFT850" s="175"/>
      <c r="AFU850" s="10"/>
      <c r="AFV850" s="10" t="e">
        <f>SUM(AFU845:AFU849)</f>
        <v>#N/A</v>
      </c>
      <c r="AFW850" s="235"/>
      <c r="AFX850" s="175"/>
      <c r="AFY850" s="396"/>
      <c r="AGA850" s="175"/>
      <c r="AGB850" s="175"/>
      <c r="AGC850" s="175"/>
      <c r="AGD850" s="10"/>
      <c r="AGE850" s="10">
        <f>SUM(AGD845:AGD849)</f>
        <v>608.29999999999995</v>
      </c>
      <c r="AGF850" s="235"/>
      <c r="AGG850" s="175"/>
      <c r="AGH850" s="396"/>
      <c r="AGJ850" s="175"/>
      <c r="AGK850" s="175"/>
      <c r="AGL850" s="175"/>
      <c r="AGM850" s="10"/>
      <c r="AGN850" s="10">
        <f>SUM(AGM845:AGM849)</f>
        <v>562.79999999999995</v>
      </c>
      <c r="AGO850" s="235"/>
      <c r="AGP850" s="175"/>
      <c r="AGQ850" s="396"/>
      <c r="AGS850" s="175"/>
      <c r="AGT850" s="175"/>
      <c r="AGU850" s="175"/>
      <c r="AGV850" s="10"/>
      <c r="AGW850" s="10">
        <f>SUM(AGV845:AGV849)</f>
        <v>347.9</v>
      </c>
      <c r="AGX850" s="235"/>
      <c r="AGY850" s="175"/>
      <c r="AGZ850" s="396"/>
      <c r="AHB850" s="175"/>
      <c r="AHC850" s="175"/>
      <c r="AHD850" s="175"/>
      <c r="AHE850" s="10"/>
      <c r="AHF850" s="10">
        <f>SUM(AHE845:AHE849)</f>
        <v>476.79999999999995</v>
      </c>
      <c r="AHG850" s="235"/>
      <c r="AHH850" s="175"/>
      <c r="AHI850" s="399"/>
      <c r="AHK850" s="175"/>
      <c r="AHL850" s="175"/>
      <c r="AHM850" s="175"/>
      <c r="AHN850" s="10"/>
      <c r="AHO850" s="10">
        <f>SUM(AHN845:AHN849)</f>
        <v>654.29999999999995</v>
      </c>
      <c r="AHP850" s="235"/>
      <c r="AHQ850" s="175"/>
      <c r="AHR850" s="396"/>
      <c r="AHT850" s="175"/>
      <c r="AHU850" s="175"/>
      <c r="AHV850" s="175"/>
      <c r="AHW850" s="10"/>
      <c r="AHX850" s="10">
        <f>SUM(AHW845:AHW849)</f>
        <v>552.5</v>
      </c>
      <c r="AHY850" s="235"/>
      <c r="AHZ850" s="175"/>
      <c r="AIA850" s="396"/>
      <c r="AIC850" s="175"/>
      <c r="AID850" s="175"/>
      <c r="AIE850" s="175"/>
      <c r="AIF850" s="10"/>
      <c r="AIG850" s="10">
        <f>SUM(AIF845:AIF849)</f>
        <v>600.70000000000005</v>
      </c>
      <c r="AIH850" s="235"/>
      <c r="AII850" s="175"/>
      <c r="AIJ850" s="396"/>
      <c r="AIL850" s="175"/>
      <c r="AIM850" s="175"/>
      <c r="AIN850" s="175"/>
      <c r="AIO850" s="10"/>
      <c r="AIP850" s="10">
        <f>SUM(AIO845:AIO849)</f>
        <v>561.90000000000009</v>
      </c>
      <c r="AIQ850" s="235"/>
      <c r="AIR850" s="175"/>
      <c r="AIS850" s="396"/>
      <c r="AIU850" s="175"/>
      <c r="AIV850" s="175"/>
      <c r="AIW850" s="175"/>
      <c r="AIX850" s="10"/>
      <c r="AIY850" s="10">
        <f>SUM(AIX845:AIX849)</f>
        <v>724.2</v>
      </c>
      <c r="AIZ850" s="235"/>
      <c r="AJA850" s="175"/>
      <c r="AJB850" s="352"/>
      <c r="AJD850" s="175"/>
      <c r="AJE850" s="175"/>
      <c r="AJF850" s="175"/>
      <c r="AJG850" s="10"/>
      <c r="AJH850" s="10">
        <f>SUM(AJG845:AJG849)</f>
        <v>670.59999999999991</v>
      </c>
      <c r="AJI850" s="235"/>
      <c r="AJJ850" s="175"/>
      <c r="AJK850" s="396"/>
      <c r="AJM850" s="175"/>
      <c r="AJN850" s="175"/>
      <c r="AJO850" s="175"/>
      <c r="AJP850" s="10"/>
      <c r="AJQ850" s="10">
        <f>SUM(AJP845:AJP849)</f>
        <v>582.79999999999995</v>
      </c>
      <c r="AJR850" s="235"/>
      <c r="AJS850" s="175"/>
      <c r="AJT850" s="347"/>
      <c r="AJV850" s="175"/>
      <c r="AJW850" s="175"/>
      <c r="AJX850" s="175"/>
      <c r="AJY850" s="10"/>
      <c r="AJZ850" s="10">
        <f>SUM(AJY845:AJY849)</f>
        <v>748.1</v>
      </c>
      <c r="AKA850" s="235"/>
      <c r="AKB850" s="175"/>
      <c r="AKC850" s="396"/>
      <c r="AKE850" s="175"/>
      <c r="AKF850" s="175"/>
      <c r="AKG850" s="175"/>
      <c r="AKH850" s="10"/>
      <c r="AKI850" s="10">
        <f>SUM(AKH845:AKH849)</f>
        <v>250.2</v>
      </c>
      <c r="AKJ850" s="235"/>
      <c r="AKK850" s="175"/>
      <c r="AKL850" s="396"/>
      <c r="AKN850" s="175"/>
      <c r="AKO850" s="175"/>
      <c r="AKP850" s="175"/>
      <c r="AKQ850" s="10"/>
      <c r="AKR850" s="10">
        <f>SUM(AKQ845:AKQ849)</f>
        <v>467.6</v>
      </c>
      <c r="AKS850" s="235"/>
      <c r="AKT850" s="175"/>
      <c r="AKU850" s="396"/>
      <c r="AKW850" s="175"/>
      <c r="AKX850" s="175"/>
      <c r="AKY850" s="175"/>
      <c r="AKZ850" s="10"/>
      <c r="ALA850" s="10">
        <f>SUM(AKZ845:AKZ849)</f>
        <v>387.6</v>
      </c>
      <c r="ALB850" s="235"/>
      <c r="ALC850" s="175"/>
      <c r="ALD850" s="396"/>
      <c r="ALF850" s="175"/>
      <c r="ALG850" s="175"/>
      <c r="ALH850" s="175"/>
      <c r="ALI850" s="10"/>
      <c r="ALJ850" s="10">
        <f>SUM(ALI845:ALI849)</f>
        <v>885.69999999999993</v>
      </c>
      <c r="ALK850" s="235"/>
      <c r="ALL850" s="175"/>
      <c r="ALM850" s="396"/>
      <c r="ALO850" s="175"/>
      <c r="ALP850" s="175"/>
      <c r="ALQ850" s="175"/>
      <c r="ALR850" s="10"/>
      <c r="ALS850" s="10">
        <f>SUM(ALR845:ALR849)</f>
        <v>419.2</v>
      </c>
      <c r="ALT850" s="235"/>
      <c r="ALU850" s="175"/>
      <c r="ALV850" s="396"/>
      <c r="ALX850" s="175"/>
      <c r="ALY850" s="175"/>
      <c r="ALZ850" s="175"/>
      <c r="AMA850" s="10"/>
      <c r="AMB850" s="10">
        <f>SUM(AMA845:AMA849)</f>
        <v>776.6</v>
      </c>
      <c r="AMC850" s="235"/>
      <c r="AMD850" s="175"/>
      <c r="AME850" s="402"/>
      <c r="AMG850" s="175"/>
      <c r="AMH850" s="175"/>
      <c r="AMI850" s="175"/>
      <c r="AMJ850" s="10"/>
      <c r="AMK850" s="10">
        <f>SUM(AMJ845:AMJ849)</f>
        <v>677.7</v>
      </c>
      <c r="AML850" s="235"/>
      <c r="AMM850" s="175"/>
      <c r="AMN850" s="344"/>
      <c r="AMP850" s="175"/>
      <c r="AMQ850" s="175"/>
      <c r="AMR850" s="175"/>
      <c r="AMS850" s="10"/>
      <c r="AMT850" s="10">
        <f>SUM(AMS845:AMS849)</f>
        <v>516.20000000000005</v>
      </c>
      <c r="AMU850" s="235"/>
      <c r="AMV850" s="175"/>
      <c r="AMW850" s="396"/>
      <c r="AMY850" s="175"/>
      <c r="AMZ850" s="175"/>
      <c r="ANA850" s="175"/>
      <c r="ANB850" s="10"/>
      <c r="ANC850" s="10">
        <f>SUM(ANB845:ANB849)</f>
        <v>501.8</v>
      </c>
      <c r="AND850" s="235"/>
      <c r="ANE850" s="175"/>
      <c r="ANF850" s="396"/>
      <c r="ANH850" s="175"/>
      <c r="ANI850" s="175"/>
      <c r="ANJ850" s="175"/>
      <c r="ANK850" s="10"/>
      <c r="ANL850" s="10">
        <f>SUM(ANK845:ANK849)</f>
        <v>498.8</v>
      </c>
      <c r="ANM850" s="235"/>
      <c r="ANN850" s="175"/>
      <c r="ANO850" s="352"/>
      <c r="ANQ850" s="175"/>
      <c r="ANR850" s="175"/>
      <c r="ANS850" s="175"/>
      <c r="ANT850" s="10"/>
      <c r="ANU850" s="10">
        <f>SUM(ANT845:ANT849)</f>
        <v>794</v>
      </c>
      <c r="ANV850" s="235"/>
      <c r="ANW850" s="175"/>
      <c r="ANX850" s="396"/>
      <c r="ANZ850" s="175"/>
      <c r="AOA850" s="175"/>
      <c r="AOB850" s="175"/>
      <c r="AOC850" s="10"/>
      <c r="AOD850" s="10">
        <f>SUM(AOC845:AOC849)</f>
        <v>563.70000000000005</v>
      </c>
      <c r="AOE850" s="235"/>
      <c r="AOF850" s="175"/>
      <c r="AOG850" s="232"/>
      <c r="AOI850" s="175"/>
      <c r="AOJ850" s="175"/>
      <c r="AOK850" s="175"/>
      <c r="AOL850" s="10"/>
      <c r="AOM850" s="10" t="e">
        <f>SUM(AOL845:AOL849)</f>
        <v>#N/A</v>
      </c>
      <c r="AON850" s="235"/>
      <c r="AOO850" s="175"/>
      <c r="AOP850" s="396"/>
      <c r="AOR850" s="175"/>
      <c r="AOS850" s="175"/>
      <c r="AOT850" s="175"/>
      <c r="AOU850" s="10"/>
      <c r="AOV850" s="10">
        <f>SUM(AOU845:AOU849)</f>
        <v>622.20000000000005</v>
      </c>
      <c r="AOW850" s="235"/>
      <c r="AOX850" s="175"/>
      <c r="AOY850" s="344"/>
      <c r="APA850" s="175"/>
      <c r="APB850" s="175"/>
      <c r="APC850" s="175"/>
      <c r="APD850" s="10"/>
      <c r="APE850" s="10">
        <f>SUM(APD845:APD849)</f>
        <v>811.59999999999991</v>
      </c>
      <c r="APF850" s="235"/>
      <c r="APG850" s="175"/>
      <c r="APH850" s="396"/>
      <c r="APJ850" s="175"/>
      <c r="APK850" s="175"/>
      <c r="APL850" s="175"/>
      <c r="APM850" s="10"/>
      <c r="APN850" s="10">
        <f>SUM(APM845:APM849)</f>
        <v>416.6</v>
      </c>
      <c r="APO850" s="235"/>
      <c r="APP850" s="175"/>
      <c r="APQ850" s="232"/>
      <c r="APS850" s="175"/>
      <c r="APT850" s="175"/>
      <c r="APU850" s="175"/>
      <c r="APV850" s="10"/>
      <c r="APW850" s="10" t="e">
        <f>SUM(APV845:APV849)</f>
        <v>#N/A</v>
      </c>
      <c r="APX850" s="235"/>
      <c r="APY850" s="175"/>
      <c r="APZ850" s="396"/>
      <c r="AQB850" s="175"/>
      <c r="AQC850" s="175"/>
      <c r="AQD850" s="175"/>
      <c r="AQE850" s="10"/>
      <c r="AQF850" s="10">
        <f>SUM(AQE845:AQE849)</f>
        <v>497.5</v>
      </c>
      <c r="AQG850" s="235"/>
      <c r="AQH850" s="175"/>
      <c r="AQI850" s="396"/>
      <c r="AQK850" s="175"/>
      <c r="AQL850" s="175"/>
      <c r="AQM850" s="175"/>
      <c r="AQN850" s="10"/>
      <c r="AQO850" s="10">
        <f>SUM(AQN845:AQN849)</f>
        <v>351.90000000000003</v>
      </c>
      <c r="AQP850" s="235"/>
      <c r="AQQ850" s="175"/>
      <c r="AQR850" s="232"/>
      <c r="AQT850" s="175"/>
      <c r="AQU850" s="175"/>
      <c r="AQV850" s="175"/>
      <c r="AQW850" s="10"/>
      <c r="AQX850" s="10" t="e">
        <f>SUM(AQW845:AQW849)</f>
        <v>#N/A</v>
      </c>
      <c r="AQY850" s="235"/>
      <c r="AQZ850" s="175"/>
      <c r="ARA850" s="232"/>
      <c r="ARC850" s="175"/>
      <c r="ARD850" s="175"/>
      <c r="ARE850" s="175"/>
      <c r="ARF850" s="10"/>
      <c r="ARG850" s="10" t="e">
        <f>SUM(ARF845:ARF849)</f>
        <v>#N/A</v>
      </c>
      <c r="ARH850" s="235"/>
      <c r="ARI850" s="175"/>
      <c r="ARJ850" s="232"/>
      <c r="ARL850" s="175"/>
      <c r="ARM850" s="175"/>
      <c r="ARN850" s="175"/>
      <c r="ARO850" s="10"/>
      <c r="ARP850" s="10" t="e">
        <f>SUM(ARO845:ARO849)</f>
        <v>#N/A</v>
      </c>
      <c r="ARQ850" s="235"/>
      <c r="ARR850" s="175"/>
      <c r="ARS850" s="232"/>
      <c r="ARU850" s="175"/>
      <c r="ARV850" s="175"/>
      <c r="ARW850" s="175"/>
      <c r="ARX850" s="10"/>
      <c r="ARY850" s="10" t="e">
        <f>SUM(ARX845:ARX849)</f>
        <v>#N/A</v>
      </c>
      <c r="ARZ850" s="235"/>
      <c r="ASA850" s="175"/>
      <c r="ASB850" s="396"/>
      <c r="ASD850" s="175"/>
      <c r="ASE850" s="175"/>
      <c r="ASF850" s="175"/>
      <c r="ASG850" s="10"/>
      <c r="ASH850" s="10">
        <f>SUM(ASG845:ASG849)</f>
        <v>597.6</v>
      </c>
      <c r="ASI850" s="235"/>
      <c r="ASJ850" s="175"/>
      <c r="ASK850" s="232"/>
      <c r="ASM850" s="175"/>
      <c r="ASN850" s="175"/>
      <c r="ASO850" s="175"/>
      <c r="ASP850" s="10"/>
      <c r="ASQ850" s="10" t="e">
        <f>SUM(ASP845:ASP849)</f>
        <v>#N/A</v>
      </c>
      <c r="ASR850" s="235"/>
      <c r="ASS850" s="175"/>
      <c r="AST850" s="396"/>
      <c r="ASV850" s="175"/>
      <c r="ASW850" s="175"/>
      <c r="ASX850" s="175"/>
      <c r="ASY850" s="10"/>
      <c r="ASZ850" s="10">
        <f>SUM(ASY845:ASY849)</f>
        <v>707.40000000000009</v>
      </c>
      <c r="ATA850" s="235"/>
      <c r="ATB850" s="175"/>
      <c r="ATC850" s="232"/>
      <c r="ATE850" s="175"/>
      <c r="ATF850" s="175"/>
      <c r="ATG850" s="175"/>
      <c r="ATH850" s="10"/>
      <c r="ATI850" s="10" t="e">
        <f>SUM(ATH845:ATH849)</f>
        <v>#N/A</v>
      </c>
      <c r="ATJ850" s="235"/>
      <c r="ATK850" s="175"/>
      <c r="ATL850" s="232"/>
      <c r="ATN850" s="175"/>
      <c r="ATO850" s="175"/>
      <c r="ATP850" s="175"/>
      <c r="ATQ850" s="10"/>
      <c r="ATR850" s="10" t="e">
        <f>SUM(ATQ845:ATQ849)</f>
        <v>#N/A</v>
      </c>
      <c r="ATS850" s="235"/>
      <c r="ATT850" s="175"/>
      <c r="ATU850" s="232"/>
      <c r="ATW850" s="175"/>
      <c r="ATX850" s="175"/>
      <c r="ATY850" s="175"/>
      <c r="ATZ850" s="10"/>
      <c r="AUA850" s="10" t="e">
        <f>SUM(ATZ845:ATZ849)</f>
        <v>#N/A</v>
      </c>
      <c r="AUB850" s="235"/>
      <c r="AUC850" s="175"/>
      <c r="AUD850" s="232"/>
      <c r="AUF850" s="175"/>
      <c r="AUG850" s="175"/>
      <c r="AUH850" s="175"/>
      <c r="AUI850" s="10"/>
      <c r="AUJ850" s="10" t="e">
        <f>SUM(AUI845:AUI849)</f>
        <v>#N/A</v>
      </c>
      <c r="AUK850" s="235"/>
      <c r="AUL850" s="175"/>
      <c r="AUM850" s="232"/>
      <c r="AUO850" s="175"/>
      <c r="AUP850" s="175"/>
      <c r="AUQ850" s="175"/>
      <c r="AUR850" s="10"/>
      <c r="AUS850" s="10" t="e">
        <f>SUM(AUR845:AUR849)</f>
        <v>#N/A</v>
      </c>
      <c r="AUT850" s="235"/>
      <c r="AUU850" s="175"/>
      <c r="AUV850" s="232"/>
      <c r="AUX850" s="175"/>
      <c r="AUY850" s="175"/>
      <c r="AUZ850" s="175"/>
      <c r="AVA850" s="10"/>
      <c r="AVB850" s="10" t="e">
        <f>SUM(AVA845:AVA849)</f>
        <v>#N/A</v>
      </c>
      <c r="AVC850" s="235"/>
      <c r="AVD850" s="175"/>
      <c r="AVE850" s="232"/>
      <c r="AVG850" s="175"/>
      <c r="AVH850" s="175"/>
      <c r="AVI850" s="175"/>
      <c r="AVJ850" s="10"/>
      <c r="AVK850" s="10" t="e">
        <f>SUM(AVJ845:AVJ849)</f>
        <v>#N/A</v>
      </c>
      <c r="AVL850" s="235"/>
      <c r="AVM850" s="175"/>
      <c r="AVN850" s="232"/>
      <c r="AVP850" s="175"/>
      <c r="AVQ850" s="175"/>
      <c r="AVR850" s="175"/>
      <c r="AVS850" s="10"/>
      <c r="AVT850" s="10" t="e">
        <f>SUM(AVS845:AVS849)</f>
        <v>#N/A</v>
      </c>
      <c r="AVU850" s="235"/>
      <c r="AVV850" s="175"/>
      <c r="AVW850" s="232"/>
      <c r="AVY850" s="175"/>
      <c r="AVZ850" s="175"/>
      <c r="AWA850" s="175"/>
      <c r="AWB850" s="10"/>
      <c r="AWC850" s="10" t="e">
        <f>SUM(AWB845:AWB849)</f>
        <v>#N/A</v>
      </c>
      <c r="AWD850" s="235"/>
      <c r="AWE850" s="175"/>
      <c r="AWF850" s="232"/>
      <c r="AWH850" s="175"/>
      <c r="AWI850" s="175"/>
      <c r="AWJ850" s="175"/>
      <c r="AWK850" s="10"/>
      <c r="AWL850" s="10" t="e">
        <f>SUM(AWK845:AWK849)</f>
        <v>#N/A</v>
      </c>
      <c r="AWM850" s="235"/>
      <c r="AWN850" s="175"/>
      <c r="AWO850" s="396"/>
      <c r="AWQ850" s="175"/>
      <c r="AWR850" s="175"/>
      <c r="AWS850" s="175"/>
      <c r="AWT850" s="10"/>
      <c r="AWU850" s="10">
        <f>SUM(AWT845:AWT849)</f>
        <v>658.8</v>
      </c>
      <c r="AWV850" s="235"/>
      <c r="AWW850" s="175"/>
      <c r="AWX850" s="396"/>
      <c r="AWZ850" s="175"/>
      <c r="AXA850" s="175"/>
      <c r="AXB850" s="175"/>
      <c r="AXC850" s="10"/>
      <c r="AXD850" s="10">
        <f>SUM(AXC845:AXC849)</f>
        <v>281.39999999999998</v>
      </c>
      <c r="AXE850" s="235"/>
      <c r="AXF850" s="175"/>
      <c r="AXG850" s="396"/>
      <c r="AXI850" s="175"/>
      <c r="AXJ850" s="175"/>
      <c r="AXK850" s="175"/>
      <c r="AXL850" s="10"/>
      <c r="AXM850" s="10">
        <f>SUM(AXL845:AXL849)</f>
        <v>391.6</v>
      </c>
      <c r="AXN850" s="235"/>
      <c r="AXO850" s="175"/>
      <c r="AXP850" s="396"/>
      <c r="AXR850" s="175"/>
      <c r="AXS850" s="175"/>
      <c r="AXT850" s="175"/>
      <c r="AXU850" s="10"/>
      <c r="AXV850" s="10">
        <f>SUM(AXU845:AXU849)</f>
        <v>336.6</v>
      </c>
      <c r="AXW850" s="235"/>
      <c r="AXX850" s="175"/>
      <c r="AXY850" s="396"/>
      <c r="AYA850" s="175"/>
      <c r="AYB850" s="175"/>
      <c r="AYC850" s="175"/>
      <c r="AYD850" s="10"/>
      <c r="AYE850" s="10">
        <f>SUM(AYD845:AYD849)</f>
        <v>831.40000000000009</v>
      </c>
      <c r="AYF850" s="235"/>
      <c r="AYG850" s="175"/>
      <c r="AYH850" s="396"/>
      <c r="AYJ850" s="175"/>
      <c r="AYK850" s="175"/>
      <c r="AYL850" s="175"/>
      <c r="AYM850" s="10"/>
      <c r="AYN850" s="10">
        <f>SUM(AYM845:AYM849)</f>
        <v>496.7</v>
      </c>
      <c r="AYO850" s="235"/>
      <c r="AYP850" s="175"/>
      <c r="AYQ850" s="396"/>
      <c r="AYS850" s="175"/>
      <c r="AYT850" s="175"/>
      <c r="AYU850" s="175"/>
      <c r="AYV850" s="10"/>
      <c r="AYW850" s="10">
        <f>SUM(AYV845:AYV849)</f>
        <v>538.20000000000005</v>
      </c>
      <c r="AYX850" s="235"/>
      <c r="AYY850" s="175"/>
      <c r="AYZ850" s="396"/>
      <c r="AZB850" s="175"/>
      <c r="AZC850" s="175"/>
      <c r="AZD850" s="175"/>
      <c r="AZE850" s="10"/>
      <c r="AZF850" s="10">
        <f>SUM(AZE845:AZE849)</f>
        <v>866.80000000000007</v>
      </c>
      <c r="AZG850" s="235"/>
      <c r="AZH850" s="175"/>
      <c r="AZI850" s="396"/>
      <c r="AZK850" s="175"/>
      <c r="AZL850" s="175"/>
      <c r="AZM850" s="175"/>
      <c r="AZN850" s="10"/>
      <c r="AZO850" s="10">
        <f>SUM(AZN845:AZN849)</f>
        <v>680.1</v>
      </c>
      <c r="AZP850" s="235"/>
      <c r="AZQ850" s="175"/>
      <c r="AZR850" s="396"/>
      <c r="AZT850" s="175"/>
      <c r="AZU850" s="175"/>
      <c r="AZV850" s="175"/>
      <c r="AZW850" s="10"/>
      <c r="AZX850" s="10">
        <f>SUM(AZW845:AZW849)</f>
        <v>660.59999999999991</v>
      </c>
      <c r="AZY850" s="235"/>
      <c r="AZZ850" s="175"/>
      <c r="BAA850" s="396"/>
      <c r="BAC850" s="175"/>
      <c r="BAD850" s="175"/>
      <c r="BAE850" s="175"/>
      <c r="BAF850" s="10"/>
      <c r="BAG850" s="10">
        <f>SUM(BAF845:BAF849)</f>
        <v>336.9</v>
      </c>
      <c r="BAH850" s="235"/>
      <c r="BAI850" s="175"/>
      <c r="BAJ850" s="399"/>
      <c r="BAL850" s="175"/>
      <c r="BAM850" s="175"/>
      <c r="BAN850" s="175"/>
      <c r="BAO850" s="10"/>
      <c r="BAP850" s="10">
        <f>SUM(BAO845:BAO849)</f>
        <v>711.7</v>
      </c>
      <c r="BAQ850" s="235"/>
      <c r="BAR850" s="175"/>
      <c r="BAS850" s="396"/>
      <c r="BAU850" s="175"/>
      <c r="BAV850" s="175"/>
      <c r="BAW850" s="175"/>
      <c r="BAX850" s="10"/>
      <c r="BAY850" s="10">
        <f>SUM(BAX845:BAX849)</f>
        <v>566.79999999999995</v>
      </c>
      <c r="BAZ850" s="235"/>
      <c r="BBA850" s="175"/>
      <c r="BBB850" s="396"/>
      <c r="BBD850" s="175"/>
      <c r="BBE850" s="175"/>
      <c r="BBF850" s="175"/>
      <c r="BBG850" s="10"/>
      <c r="BBH850" s="10">
        <f>SUM(BBG845:BBG849)</f>
        <v>637.09999999999991</v>
      </c>
      <c r="BBI850" s="235"/>
      <c r="BBJ850" s="175"/>
      <c r="BBK850" s="396"/>
      <c r="BBM850" s="175"/>
      <c r="BBN850" s="175"/>
      <c r="BBO850" s="175"/>
      <c r="BBP850" s="10"/>
      <c r="BBQ850" s="10">
        <f>SUM(BBP845:BBP849)</f>
        <v>771.4</v>
      </c>
      <c r="BBR850" s="235"/>
      <c r="BBS850" s="175"/>
      <c r="BBT850" s="347"/>
      <c r="BBV850" s="175"/>
      <c r="BBW850" s="175"/>
      <c r="BBX850" s="175"/>
      <c r="BBY850" s="10"/>
      <c r="BBZ850" s="10">
        <f>SUM(BBY845:BBY849)</f>
        <v>558.20000000000005</v>
      </c>
      <c r="BCA850" s="235"/>
      <c r="BCB850" s="175"/>
      <c r="BCC850" s="396"/>
      <c r="BCE850" s="175"/>
      <c r="BCF850" s="175"/>
      <c r="BCG850" s="175"/>
      <c r="BCH850" s="10"/>
      <c r="BCI850" s="10">
        <f>SUM(BCH845:BCH849)</f>
        <v>449.7</v>
      </c>
      <c r="BCJ850" s="235"/>
      <c r="BCK850" s="175"/>
      <c r="BCL850" s="396"/>
      <c r="BCN850" s="175"/>
      <c r="BCO850" s="175"/>
      <c r="BCP850" s="175"/>
      <c r="BCQ850" s="10"/>
      <c r="BCR850" s="10">
        <f>SUM(BCQ845:BCQ849)</f>
        <v>545.5</v>
      </c>
      <c r="BCS850" s="235"/>
      <c r="BCT850" s="175"/>
      <c r="BCU850" s="352"/>
      <c r="BCW850" s="175"/>
      <c r="BCX850" s="175"/>
      <c r="BCY850" s="175"/>
      <c r="BCZ850" s="10"/>
      <c r="BDA850" s="10">
        <f>SUM(BCZ845:BCZ849)</f>
        <v>694.9</v>
      </c>
      <c r="BDB850" s="235"/>
      <c r="BDC850" s="175"/>
      <c r="BDD850" s="347"/>
      <c r="BDF850" s="175"/>
      <c r="BDG850" s="175"/>
      <c r="BDH850" s="175"/>
      <c r="BDI850" s="10"/>
      <c r="BDJ850" s="10">
        <f>SUM(BDI845:BDI849)</f>
        <v>296.89999999999998</v>
      </c>
      <c r="BDK850" s="235"/>
      <c r="BDL850" s="175"/>
      <c r="BDM850" s="396"/>
      <c r="BDO850" s="175"/>
      <c r="BDP850" s="175"/>
      <c r="BDQ850" s="175"/>
      <c r="BDR850" s="10"/>
      <c r="BDS850" s="10">
        <f>SUM(BDR845:BDR849)</f>
        <v>574.50000000000011</v>
      </c>
      <c r="BDT850" s="235"/>
      <c r="BDU850" s="175"/>
      <c r="BDV850" s="396"/>
      <c r="BDX850" s="175"/>
      <c r="BDY850" s="175"/>
      <c r="BDZ850" s="175"/>
      <c r="BEA850" s="10"/>
      <c r="BEB850" s="10">
        <f>SUM(BEA845:BEA849)</f>
        <v>570.70000000000005</v>
      </c>
      <c r="BEC850" s="235"/>
      <c r="BED850" s="175"/>
      <c r="BEE850" s="396"/>
      <c r="BEG850" s="175"/>
      <c r="BEH850" s="175"/>
      <c r="BEI850" s="175"/>
      <c r="BEJ850" s="10"/>
      <c r="BEK850" s="10">
        <f>SUM(BEJ845:BEJ849)</f>
        <v>504.69999999999993</v>
      </c>
      <c r="BEL850" s="235"/>
      <c r="BEM850" s="175"/>
      <c r="BEN850" s="396"/>
      <c r="BEP850" s="175"/>
      <c r="BEQ850" s="175"/>
      <c r="BER850" s="175"/>
      <c r="BES850" s="10"/>
      <c r="BET850" s="10">
        <f>SUM(BES845:BES849)</f>
        <v>337</v>
      </c>
      <c r="BEU850" s="235"/>
      <c r="BEV850" s="175"/>
      <c r="BEW850" s="396"/>
      <c r="BEY850" s="175"/>
      <c r="BEZ850" s="175"/>
      <c r="BFA850" s="175"/>
      <c r="BFB850" s="10"/>
      <c r="BFC850" s="10">
        <f>SUM(BFB845:BFB849)</f>
        <v>615.20000000000005</v>
      </c>
      <c r="BFD850" s="235"/>
      <c r="BFE850" s="175"/>
      <c r="BFF850" s="396"/>
      <c r="BFH850" s="175"/>
      <c r="BFI850" s="175"/>
      <c r="BFJ850" s="175"/>
      <c r="BFK850" s="10"/>
      <c r="BFL850" s="10">
        <f>SUM(BFK845:BFK849)</f>
        <v>599.29999999999995</v>
      </c>
      <c r="BFM850" s="235"/>
      <c r="BFN850" s="175"/>
      <c r="BFO850" s="396"/>
      <c r="BFQ850" s="175"/>
      <c r="BFR850" s="175"/>
      <c r="BFS850" s="175"/>
      <c r="BFT850" s="10"/>
      <c r="BFU850" s="10">
        <f>SUM(BFT845:BFT849)</f>
        <v>684.7</v>
      </c>
      <c r="BFV850" s="235"/>
      <c r="BFW850" s="175"/>
      <c r="BFX850" s="352"/>
      <c r="BFZ850" s="175"/>
      <c r="BGA850" s="175"/>
      <c r="BGB850" s="175"/>
      <c r="BGC850" s="10"/>
      <c r="BGD850" s="10">
        <f>SUM(BGC845:BGC849)</f>
        <v>453.79999999999995</v>
      </c>
      <c r="BGE850" s="235"/>
      <c r="BGF850" s="175"/>
      <c r="BGG850" s="396"/>
      <c r="BGI850" s="175"/>
      <c r="BGJ850" s="175"/>
      <c r="BGK850" s="175"/>
      <c r="BGL850" s="10"/>
      <c r="BGM850" s="10">
        <f>SUM(BGL845:BGL849)</f>
        <v>542.5</v>
      </c>
      <c r="BGN850" s="235"/>
      <c r="BGO850" s="175"/>
      <c r="BGP850" s="352"/>
      <c r="BGR850" s="175"/>
      <c r="BGS850" s="175"/>
      <c r="BGT850" s="175"/>
      <c r="BGU850" s="10"/>
      <c r="BGV850" s="10">
        <f>SUM(BGU845:BGU849)</f>
        <v>656.2</v>
      </c>
      <c r="BGW850" s="235"/>
      <c r="BGX850" s="175"/>
      <c r="BGY850" s="396"/>
      <c r="BHA850" s="175"/>
      <c r="BHB850" s="175"/>
      <c r="BHC850" s="175"/>
      <c r="BHD850" s="10"/>
      <c r="BHE850" s="10">
        <f>SUM(BHD845:BHD849)</f>
        <v>429.59999999999997</v>
      </c>
    </row>
    <row r="851" spans="1:1565" s="14" customFormat="1" ht="15">
      <c r="A851" s="175" t="s">
        <v>110</v>
      </c>
      <c r="B851" s="343" t="s">
        <v>980</v>
      </c>
      <c r="D851" s="243">
        <f>IF(C851="Kopman",2,1)</f>
        <v>1</v>
      </c>
      <c r="E851" s="176">
        <f>VLOOKUP(B851,$A$879:$F$2731,6,FALSE)</f>
        <v>144</v>
      </c>
      <c r="F851" s="175" t="s">
        <v>61</v>
      </c>
      <c r="G851" s="10">
        <f>E851*1.5*D851</f>
        <v>216</v>
      </c>
      <c r="H851" s="10"/>
      <c r="I851" s="229"/>
      <c r="J851" s="175" t="s">
        <v>110</v>
      </c>
      <c r="K851" s="341" t="s">
        <v>502</v>
      </c>
      <c r="M851" s="243">
        <f>IF(L851="Kopman",2,1)</f>
        <v>1</v>
      </c>
      <c r="N851" s="176">
        <f>VLOOKUP(K851,$A$879:$F$2731,6,FALSE)</f>
        <v>70</v>
      </c>
      <c r="O851" s="175" t="s">
        <v>61</v>
      </c>
      <c r="P851" s="10">
        <f>N851*1.5*M851</f>
        <v>105</v>
      </c>
      <c r="Q851" s="10"/>
      <c r="R851" s="229"/>
      <c r="S851" s="175" t="s">
        <v>110</v>
      </c>
      <c r="T851" s="341" t="s">
        <v>980</v>
      </c>
      <c r="V851" s="243">
        <f>IF(U851="Kopman",2,1)</f>
        <v>1</v>
      </c>
      <c r="W851" s="176">
        <f>VLOOKUP(T851,$A$879:$F$2731,6,FALSE)</f>
        <v>144</v>
      </c>
      <c r="X851" s="175" t="s">
        <v>61</v>
      </c>
      <c r="Y851" s="10">
        <f>W851*1.5*V851</f>
        <v>216</v>
      </c>
      <c r="Z851" s="10"/>
      <c r="AA851" s="229"/>
      <c r="AB851" s="175" t="s">
        <v>110</v>
      </c>
      <c r="AC851" s="341" t="s">
        <v>502</v>
      </c>
      <c r="AE851" s="243">
        <f>IF(AD851="Kopman",2,1)</f>
        <v>1</v>
      </c>
      <c r="AF851" s="176">
        <f>VLOOKUP(AC851,$A$879:$F$2731,6,FALSE)</f>
        <v>70</v>
      </c>
      <c r="AG851" s="175" t="s">
        <v>61</v>
      </c>
      <c r="AH851" s="10">
        <f>AF851*1.5*AE851</f>
        <v>105</v>
      </c>
      <c r="AI851" s="10"/>
      <c r="AJ851" s="229"/>
      <c r="AK851" s="175" t="s">
        <v>110</v>
      </c>
      <c r="AL851" s="341" t="s">
        <v>970</v>
      </c>
      <c r="AN851" s="243">
        <f>IF(AM851="Kopman",2,1)</f>
        <v>1</v>
      </c>
      <c r="AO851" s="176">
        <f>VLOOKUP(AL851,$A$879:$F$2731,6,FALSE)</f>
        <v>65</v>
      </c>
      <c r="AP851" s="175" t="s">
        <v>61</v>
      </c>
      <c r="AQ851" s="10">
        <f>AO851*1.5*AN851</f>
        <v>97.5</v>
      </c>
      <c r="AR851" s="10"/>
      <c r="AS851" s="229"/>
      <c r="AT851" s="175" t="s">
        <v>110</v>
      </c>
      <c r="AU851" s="341" t="s">
        <v>970</v>
      </c>
      <c r="AW851" s="243">
        <f>IF(AV851="Kopman",2,1)</f>
        <v>1</v>
      </c>
      <c r="AX851" s="176">
        <f>VLOOKUP(AU851,$A$879:$F$2731,6,FALSE)</f>
        <v>65</v>
      </c>
      <c r="AY851" s="175" t="s">
        <v>61</v>
      </c>
      <c r="AZ851" s="10">
        <f>AX851*1.5*AW851</f>
        <v>97.5</v>
      </c>
      <c r="BA851" s="10"/>
      <c r="BB851" s="229"/>
      <c r="BC851" s="175" t="s">
        <v>110</v>
      </c>
      <c r="BD851" s="341" t="s">
        <v>502</v>
      </c>
      <c r="BF851" s="243">
        <f>IF(BE851="Kopman",2,1)</f>
        <v>1</v>
      </c>
      <c r="BG851" s="176">
        <f>VLOOKUP(BD851,$A$879:$F$2731,6,FALSE)</f>
        <v>70</v>
      </c>
      <c r="BH851" s="175" t="s">
        <v>61</v>
      </c>
      <c r="BI851" s="10">
        <f>BG851*1.5*BF851</f>
        <v>105</v>
      </c>
      <c r="BJ851" s="10"/>
      <c r="BK851" s="229"/>
      <c r="BL851" s="175" t="s">
        <v>110</v>
      </c>
      <c r="BM851" s="341" t="s">
        <v>502</v>
      </c>
      <c r="BO851" s="243">
        <f>IF(BN851="Kopman",2,1)</f>
        <v>1</v>
      </c>
      <c r="BP851" s="176">
        <f>VLOOKUP(BM851,$A$879:$F$2731,6,FALSE)</f>
        <v>70</v>
      </c>
      <c r="BQ851" s="175" t="s">
        <v>61</v>
      </c>
      <c r="BR851" s="10">
        <f>BP851*1.5*BO851</f>
        <v>105</v>
      </c>
      <c r="BS851" s="10"/>
      <c r="BT851" s="229"/>
      <c r="BU851" s="175" t="s">
        <v>110</v>
      </c>
      <c r="BV851" s="341" t="s">
        <v>502</v>
      </c>
      <c r="BX851" s="243">
        <f>IF(BW851="Kopman",2,1)</f>
        <v>1</v>
      </c>
      <c r="BY851" s="176">
        <f>VLOOKUP(BV851,$A$879:$F$2731,6,FALSE)</f>
        <v>70</v>
      </c>
      <c r="BZ851" s="175" t="s">
        <v>61</v>
      </c>
      <c r="CA851" s="10">
        <f>BY851*1.5*BX851</f>
        <v>105</v>
      </c>
      <c r="CB851" s="10"/>
      <c r="CC851" s="229"/>
      <c r="CD851" s="175" t="s">
        <v>110</v>
      </c>
      <c r="CE851" s="341" t="s">
        <v>502</v>
      </c>
      <c r="CG851" s="243">
        <f>IF(CF851="Kopman",2,1)</f>
        <v>1</v>
      </c>
      <c r="CH851" s="176">
        <f>VLOOKUP(CE851,$A$879:$F$2731,6,FALSE)</f>
        <v>70</v>
      </c>
      <c r="CI851" s="175" t="s">
        <v>61</v>
      </c>
      <c r="CJ851" s="10">
        <f>CH851*1.5*CG851</f>
        <v>105</v>
      </c>
      <c r="CK851" s="10"/>
      <c r="CL851" s="229"/>
      <c r="CM851" s="175" t="s">
        <v>110</v>
      </c>
      <c r="CN851" s="341" t="s">
        <v>1959</v>
      </c>
      <c r="CP851" s="243">
        <f>IF(CO851="Kopman",2,1)</f>
        <v>1</v>
      </c>
      <c r="CQ851" s="176">
        <f>VLOOKUP(CN851,$A$879:$F$2731,6,FALSE)</f>
        <v>72</v>
      </c>
      <c r="CR851" s="175" t="s">
        <v>61</v>
      </c>
      <c r="CS851" s="10">
        <f>CQ851*1.5*CP851</f>
        <v>108</v>
      </c>
      <c r="CT851" s="10"/>
      <c r="CU851" s="229"/>
      <c r="CV851" s="175" t="s">
        <v>110</v>
      </c>
      <c r="CW851" s="341" t="s">
        <v>502</v>
      </c>
      <c r="CY851" s="243">
        <f>IF(CX851="Kopman",2,1)</f>
        <v>1</v>
      </c>
      <c r="CZ851" s="176">
        <f>VLOOKUP(CW851,$A$879:$F$2731,6,FALSE)</f>
        <v>70</v>
      </c>
      <c r="DA851" s="175" t="s">
        <v>61</v>
      </c>
      <c r="DB851" s="10">
        <f>CZ851*1.5*CY851</f>
        <v>105</v>
      </c>
      <c r="DC851" s="10"/>
      <c r="DD851" s="229"/>
      <c r="DE851" s="175" t="s">
        <v>110</v>
      </c>
      <c r="DF851" s="342" t="s">
        <v>502</v>
      </c>
      <c r="DG851" s="14" t="s">
        <v>1662</v>
      </c>
      <c r="DH851" s="243">
        <f>IF(DG851="Kopman",2,1)</f>
        <v>2</v>
      </c>
      <c r="DI851" s="176">
        <f>VLOOKUP(DF851,$A$879:$F$2731,6,FALSE)</f>
        <v>70</v>
      </c>
      <c r="DJ851" s="175" t="s">
        <v>61</v>
      </c>
      <c r="DK851" s="10">
        <f>DI851*1.5*DH851</f>
        <v>210</v>
      </c>
      <c r="DL851" s="10"/>
      <c r="DM851" s="229"/>
      <c r="DN851" s="175" t="s">
        <v>110</v>
      </c>
      <c r="DO851" s="341" t="s">
        <v>970</v>
      </c>
      <c r="DQ851" s="243">
        <f>IF(DP851="Kopman",2,1)</f>
        <v>1</v>
      </c>
      <c r="DR851" s="176">
        <f>VLOOKUP(DO851,$A$879:$F$2731,6,FALSE)</f>
        <v>65</v>
      </c>
      <c r="DS851" s="175" t="s">
        <v>61</v>
      </c>
      <c r="DT851" s="10">
        <f>DR851*1.5*DQ851</f>
        <v>97.5</v>
      </c>
      <c r="DU851" s="10"/>
      <c r="DV851" s="229"/>
      <c r="DW851" s="175" t="s">
        <v>110</v>
      </c>
      <c r="DX851" s="341" t="s">
        <v>502</v>
      </c>
      <c r="DZ851" s="243">
        <f>IF(DY851="Kopman",2,1)</f>
        <v>1</v>
      </c>
      <c r="EA851" s="176">
        <f>VLOOKUP(DX851,$A$879:$F$2731,6,FALSE)</f>
        <v>70</v>
      </c>
      <c r="EB851" s="175" t="s">
        <v>61</v>
      </c>
      <c r="EC851" s="10">
        <f>EA851*1.5*DZ851</f>
        <v>105</v>
      </c>
      <c r="ED851" s="10"/>
      <c r="EE851" s="229"/>
      <c r="EF851" s="175" t="s">
        <v>110</v>
      </c>
      <c r="EG851" s="341" t="s">
        <v>970</v>
      </c>
      <c r="EI851" s="243">
        <f>IF(EH851="Kopman",2,1)</f>
        <v>1</v>
      </c>
      <c r="EJ851" s="176">
        <f>VLOOKUP(EG851,$A$879:$F$2731,6,FALSE)</f>
        <v>65</v>
      </c>
      <c r="EK851" s="175" t="s">
        <v>61</v>
      </c>
      <c r="EL851" s="10">
        <f>EJ851*1.5*EI851</f>
        <v>97.5</v>
      </c>
      <c r="EM851" s="10"/>
      <c r="EN851" s="229"/>
      <c r="EO851" s="175" t="s">
        <v>110</v>
      </c>
      <c r="EP851" s="341" t="s">
        <v>502</v>
      </c>
      <c r="ER851" s="243">
        <f>IF(EQ851="Kopman",2,1)</f>
        <v>1</v>
      </c>
      <c r="ES851" s="176">
        <f>VLOOKUP(EP851,$A$879:$F$2731,6,FALSE)</f>
        <v>70</v>
      </c>
      <c r="ET851" s="175" t="s">
        <v>61</v>
      </c>
      <c r="EU851" s="10">
        <f>ES851*1.5*ER851</f>
        <v>105</v>
      </c>
      <c r="EV851" s="10"/>
      <c r="EW851" s="229"/>
      <c r="EX851" s="175" t="s">
        <v>110</v>
      </c>
      <c r="EY851" s="341" t="s">
        <v>502</v>
      </c>
      <c r="FA851" s="243">
        <f>IF(EZ851="Kopman",2,1)</f>
        <v>1</v>
      </c>
      <c r="FB851" s="176">
        <f>VLOOKUP(EY851,$A$879:$F$2731,6,FALSE)</f>
        <v>70</v>
      </c>
      <c r="FC851" s="175" t="s">
        <v>61</v>
      </c>
      <c r="FD851" s="10">
        <f>FB851*1.5*FA851</f>
        <v>105</v>
      </c>
      <c r="FE851" s="10"/>
      <c r="FF851" s="229"/>
      <c r="FG851" s="175" t="s">
        <v>110</v>
      </c>
      <c r="FH851" s="341" t="s">
        <v>502</v>
      </c>
      <c r="FJ851" s="243">
        <f>IF(FI851="Kopman",2,1)</f>
        <v>1</v>
      </c>
      <c r="FK851" s="176">
        <f>VLOOKUP(FH851,$A$879:$F$2731,6,FALSE)</f>
        <v>70</v>
      </c>
      <c r="FL851" s="175" t="s">
        <v>61</v>
      </c>
      <c r="FM851" s="10">
        <f>FK851*1.5*FJ851</f>
        <v>105</v>
      </c>
      <c r="FN851" s="10"/>
      <c r="FO851" s="229"/>
      <c r="FP851" s="175" t="s">
        <v>110</v>
      </c>
      <c r="FQ851" s="341" t="s">
        <v>502</v>
      </c>
      <c r="FS851" s="243">
        <f>IF(FR851="Kopman",2,1)</f>
        <v>1</v>
      </c>
      <c r="FT851" s="176">
        <f>VLOOKUP(FQ851,$A$879:$F$2731,6,FALSE)</f>
        <v>70</v>
      </c>
      <c r="FU851" s="175" t="s">
        <v>61</v>
      </c>
      <c r="FV851" s="10">
        <f>FT851*1.5*FS851</f>
        <v>105</v>
      </c>
      <c r="FW851" s="10"/>
      <c r="FX851" s="229"/>
      <c r="FY851" s="175" t="s">
        <v>110</v>
      </c>
      <c r="FZ851" s="349" t="s">
        <v>183</v>
      </c>
      <c r="GB851" s="243">
        <f>IF(GA851="Kopman",2,1)</f>
        <v>1</v>
      </c>
      <c r="GC851" s="176" t="e">
        <f>VLOOKUP(FZ851,$A$879:$F$2731,6,FALSE)</f>
        <v>#N/A</v>
      </c>
      <c r="GD851" s="175" t="s">
        <v>61</v>
      </c>
      <c r="GE851" s="10" t="e">
        <f>GC851*1.5*GB851</f>
        <v>#N/A</v>
      </c>
      <c r="GF851" s="10"/>
      <c r="GG851" s="229"/>
      <c r="GH851" s="175" t="s">
        <v>110</v>
      </c>
      <c r="GI851" s="341" t="s">
        <v>970</v>
      </c>
      <c r="GK851" s="243">
        <f>IF(GJ851="Kopman",2,1)</f>
        <v>1</v>
      </c>
      <c r="GL851" s="176">
        <f>VLOOKUP(GI851,$A$879:$F$2731,6,FALSE)</f>
        <v>65</v>
      </c>
      <c r="GM851" s="175" t="s">
        <v>61</v>
      </c>
      <c r="GN851" s="10">
        <f>GL851*1.5*GK851</f>
        <v>97.5</v>
      </c>
      <c r="GO851" s="10"/>
      <c r="GP851" s="229"/>
      <c r="GQ851" s="175" t="s">
        <v>110</v>
      </c>
      <c r="GR851" s="341" t="s">
        <v>1959</v>
      </c>
      <c r="GT851" s="243">
        <f>IF(GS851="Kopman",2,1)</f>
        <v>1</v>
      </c>
      <c r="GU851" s="176">
        <f>VLOOKUP(GR851,$A$879:$F$2731,6,FALSE)</f>
        <v>72</v>
      </c>
      <c r="GV851" s="175" t="s">
        <v>61</v>
      </c>
      <c r="GW851" s="10">
        <f>GU851*1.5*GT851</f>
        <v>108</v>
      </c>
      <c r="GX851" s="10"/>
      <c r="GY851" s="229"/>
      <c r="GZ851" s="175" t="s">
        <v>110</v>
      </c>
      <c r="HA851" s="341" t="s">
        <v>502</v>
      </c>
      <c r="HC851" s="243">
        <f>IF(HB851="Kopman",2,1)</f>
        <v>1</v>
      </c>
      <c r="HD851" s="176">
        <f>VLOOKUP(HA851,$A$879:$F$2731,6,FALSE)</f>
        <v>70</v>
      </c>
      <c r="HE851" s="175" t="s">
        <v>61</v>
      </c>
      <c r="HF851" s="10">
        <f>HD851*1.5*HC851</f>
        <v>105</v>
      </c>
      <c r="HG851" s="10"/>
      <c r="HH851" s="229"/>
      <c r="HI851" s="175" t="s">
        <v>110</v>
      </c>
      <c r="HJ851" s="341" t="s">
        <v>502</v>
      </c>
      <c r="HL851" s="243">
        <f>IF(HK851="Kopman",2,1)</f>
        <v>1</v>
      </c>
      <c r="HM851" s="176">
        <f>VLOOKUP(HJ851,$A$879:$F$2731,6,FALSE)</f>
        <v>70</v>
      </c>
      <c r="HN851" s="175" t="s">
        <v>61</v>
      </c>
      <c r="HO851" s="10">
        <f>HM851*1.5*HL851</f>
        <v>105</v>
      </c>
      <c r="HP851" s="10"/>
      <c r="HQ851" s="229"/>
      <c r="HR851" s="175" t="s">
        <v>110</v>
      </c>
      <c r="HS851" s="341" t="s">
        <v>2588</v>
      </c>
      <c r="HU851" s="243">
        <f>IF(HT851="Kopman",2,1)</f>
        <v>1</v>
      </c>
      <c r="HV851" s="176">
        <f>VLOOKUP(HS851,$A$879:$F$2731,6,FALSE)</f>
        <v>19</v>
      </c>
      <c r="HW851" s="175" t="s">
        <v>61</v>
      </c>
      <c r="HX851" s="10">
        <f>HV851*1.5*HU851</f>
        <v>28.5</v>
      </c>
      <c r="HY851" s="10"/>
      <c r="HZ851" s="229"/>
      <c r="IA851" s="175" t="s">
        <v>110</v>
      </c>
      <c r="IB851" s="342" t="s">
        <v>502</v>
      </c>
      <c r="IC851" s="14" t="s">
        <v>1662</v>
      </c>
      <c r="ID851" s="243">
        <f>IF(IC851="Kopman",2,1)</f>
        <v>2</v>
      </c>
      <c r="IE851" s="176">
        <f>VLOOKUP(IB851,$A$879:$F$2731,6,FALSE)</f>
        <v>70</v>
      </c>
      <c r="IF851" s="175" t="s">
        <v>61</v>
      </c>
      <c r="IG851" s="10">
        <f>IE851*1.5*ID851</f>
        <v>210</v>
      </c>
      <c r="IH851" s="10"/>
      <c r="II851" s="229"/>
      <c r="IJ851" s="175" t="s">
        <v>110</v>
      </c>
      <c r="IK851" s="341" t="s">
        <v>970</v>
      </c>
      <c r="IM851" s="243">
        <f>IF(IL851="Kopman",2,1)</f>
        <v>1</v>
      </c>
      <c r="IN851" s="176">
        <f>VLOOKUP(IK851,$A$879:$F$2731,6,FALSE)</f>
        <v>65</v>
      </c>
      <c r="IO851" s="175" t="s">
        <v>61</v>
      </c>
      <c r="IP851" s="10">
        <f>IN851*1.5*IM851</f>
        <v>97.5</v>
      </c>
      <c r="IQ851" s="10"/>
      <c r="IR851" s="229"/>
      <c r="IS851" s="175" t="s">
        <v>110</v>
      </c>
      <c r="IT851" s="341" t="s">
        <v>502</v>
      </c>
      <c r="IV851" s="243">
        <f>IF(IU851="Kopman",2,1)</f>
        <v>1</v>
      </c>
      <c r="IW851" s="176">
        <f>VLOOKUP(IT851,$A$879:$F$2731,6,FALSE)</f>
        <v>70</v>
      </c>
      <c r="IX851" s="175" t="s">
        <v>61</v>
      </c>
      <c r="IY851" s="10">
        <f>IW851*1.5*IV851</f>
        <v>105</v>
      </c>
      <c r="IZ851" s="10"/>
      <c r="JA851" s="229"/>
      <c r="JB851" s="175" t="s">
        <v>110</v>
      </c>
      <c r="JC851" s="341" t="s">
        <v>2567</v>
      </c>
      <c r="JE851" s="243">
        <f>IF(JD851="Kopman",2,1)</f>
        <v>1</v>
      </c>
      <c r="JF851" s="176">
        <f>VLOOKUP(JC851,$A$879:$F$2731,6,FALSE)</f>
        <v>0</v>
      </c>
      <c r="JG851" s="175" t="s">
        <v>61</v>
      </c>
      <c r="JH851" s="10">
        <f>JF851*1.5*JE851</f>
        <v>0</v>
      </c>
      <c r="JI851" s="10"/>
      <c r="JJ851" s="229"/>
      <c r="JK851" s="175" t="s">
        <v>110</v>
      </c>
      <c r="JL851" s="341" t="s">
        <v>3104</v>
      </c>
      <c r="JN851" s="243">
        <f>IF(JM851="Kopman",2,1)</f>
        <v>1</v>
      </c>
      <c r="JO851" s="176">
        <f>VLOOKUP(JL851,$A$879:$F$2731,6,FALSE)</f>
        <v>47</v>
      </c>
      <c r="JP851" s="175" t="s">
        <v>61</v>
      </c>
      <c r="JQ851" s="10">
        <f>JO851*1.5*JN851</f>
        <v>70.5</v>
      </c>
      <c r="JR851" s="10"/>
      <c r="JS851" s="229"/>
      <c r="JT851" s="175" t="s">
        <v>110</v>
      </c>
      <c r="JU851" s="341" t="s">
        <v>502</v>
      </c>
      <c r="JW851" s="243">
        <f>IF(JV851="Kopman",2,1)</f>
        <v>1</v>
      </c>
      <c r="JX851" s="176">
        <f>VLOOKUP(JU851,$A$879:$F$2731,6,FALSE)</f>
        <v>70</v>
      </c>
      <c r="JY851" s="175" t="s">
        <v>61</v>
      </c>
      <c r="JZ851" s="10">
        <f>JX851*1.5*JW851</f>
        <v>105</v>
      </c>
      <c r="KA851" s="10"/>
      <c r="KB851" s="229"/>
      <c r="KC851" s="175" t="s">
        <v>110</v>
      </c>
      <c r="KD851" s="349" t="s">
        <v>183</v>
      </c>
      <c r="KF851" s="243">
        <f>IF(KE851="Kopman",2,1)</f>
        <v>1</v>
      </c>
      <c r="KG851" s="176" t="e">
        <f>VLOOKUP(KD851,$A$879:$F$2731,6,FALSE)</f>
        <v>#N/A</v>
      </c>
      <c r="KH851" s="175" t="s">
        <v>61</v>
      </c>
      <c r="KI851" s="10" t="e">
        <f>KG851*1.5*KF851</f>
        <v>#N/A</v>
      </c>
      <c r="KJ851" s="10"/>
      <c r="KK851" s="229"/>
      <c r="KL851" s="175" t="s">
        <v>110</v>
      </c>
      <c r="KM851" s="341" t="s">
        <v>502</v>
      </c>
      <c r="KO851" s="243">
        <f>IF(KN851="Kopman",2,1)</f>
        <v>1</v>
      </c>
      <c r="KP851" s="176">
        <f>VLOOKUP(KM851,$A$879:$F$2731,6,FALSE)</f>
        <v>70</v>
      </c>
      <c r="KQ851" s="175" t="s">
        <v>61</v>
      </c>
      <c r="KR851" s="10">
        <f>KP851*1.5*KO851</f>
        <v>105</v>
      </c>
      <c r="KS851" s="10"/>
      <c r="KT851" s="229"/>
      <c r="KU851" s="175" t="s">
        <v>110</v>
      </c>
      <c r="KV851" s="341" t="s">
        <v>502</v>
      </c>
      <c r="KX851" s="243">
        <f>IF(KW851="Kopman",2,1)</f>
        <v>1</v>
      </c>
      <c r="KY851" s="176">
        <f>VLOOKUP(KV851,$A$879:$F$2731,6,FALSE)</f>
        <v>70</v>
      </c>
      <c r="KZ851" s="175" t="s">
        <v>61</v>
      </c>
      <c r="LA851" s="10">
        <f>KY851*1.5*KX851</f>
        <v>105</v>
      </c>
      <c r="LB851" s="10"/>
      <c r="LC851" s="229"/>
      <c r="LD851" s="175" t="s">
        <v>110</v>
      </c>
      <c r="LE851" s="349" t="s">
        <v>183</v>
      </c>
      <c r="LG851" s="243">
        <f>IF(LF851="Kopman",2,1)</f>
        <v>1</v>
      </c>
      <c r="LH851" s="176" t="e">
        <f>VLOOKUP(LE851,$A$879:$F$2731,6,FALSE)</f>
        <v>#N/A</v>
      </c>
      <c r="LI851" s="175" t="s">
        <v>61</v>
      </c>
      <c r="LJ851" s="10" t="e">
        <f>LH851*1.5*LG851</f>
        <v>#N/A</v>
      </c>
      <c r="LK851" s="10"/>
      <c r="LL851" s="229"/>
      <c r="LM851" s="175" t="s">
        <v>110</v>
      </c>
      <c r="LN851" s="341" t="s">
        <v>502</v>
      </c>
      <c r="LP851" s="243">
        <f>IF(LO851="Kopman",2,1)</f>
        <v>1</v>
      </c>
      <c r="LQ851" s="176">
        <f>VLOOKUP(LN851,$A$879:$F$2731,6,FALSE)</f>
        <v>70</v>
      </c>
      <c r="LR851" s="175" t="s">
        <v>61</v>
      </c>
      <c r="LS851" s="10">
        <f>LQ851*1.5*LP851</f>
        <v>105</v>
      </c>
      <c r="LT851" s="10"/>
      <c r="LU851" s="229"/>
      <c r="LV851" s="175" t="s">
        <v>110</v>
      </c>
      <c r="LW851" s="341" t="s">
        <v>449</v>
      </c>
      <c r="LY851" s="243">
        <f>IF(LX851="Kopman",2,1)</f>
        <v>1</v>
      </c>
      <c r="LZ851" s="176">
        <f>VLOOKUP(LW851,$A$879:$F$2731,6,FALSE)</f>
        <v>30</v>
      </c>
      <c r="MA851" s="175" t="s">
        <v>61</v>
      </c>
      <c r="MB851" s="10">
        <f>LZ851*1.5*LY851</f>
        <v>45</v>
      </c>
      <c r="MC851" s="10"/>
      <c r="MD851" s="229"/>
      <c r="ME851" s="175" t="s">
        <v>110</v>
      </c>
      <c r="MF851" s="341" t="s">
        <v>3319</v>
      </c>
      <c r="MH851" s="243">
        <f>IF(MG851="Kopman",2,1)</f>
        <v>1</v>
      </c>
      <c r="MI851" s="176">
        <f>VLOOKUP(MF851,$A$879:$F$2731,6,FALSE)</f>
        <v>73</v>
      </c>
      <c r="MJ851" s="175" t="s">
        <v>61</v>
      </c>
      <c r="MK851" s="10">
        <f>MI851*1.5*MH851</f>
        <v>109.5</v>
      </c>
      <c r="ML851" s="10"/>
      <c r="MM851" s="229"/>
      <c r="MN851" s="175" t="s">
        <v>110</v>
      </c>
      <c r="MO851" s="349" t="s">
        <v>183</v>
      </c>
      <c r="MQ851" s="243">
        <f>IF(MP851="Kopman",2,1)</f>
        <v>1</v>
      </c>
      <c r="MR851" s="176" t="e">
        <f>VLOOKUP(MO851,$A$879:$F$2731,6,FALSE)</f>
        <v>#N/A</v>
      </c>
      <c r="MS851" s="175" t="s">
        <v>61</v>
      </c>
      <c r="MT851" s="10" t="e">
        <f>MR851*1.5*MQ851</f>
        <v>#N/A</v>
      </c>
      <c r="MU851" s="10"/>
      <c r="MV851" s="229"/>
      <c r="MW851" s="175" t="s">
        <v>110</v>
      </c>
      <c r="MX851" s="341" t="s">
        <v>502</v>
      </c>
      <c r="MZ851" s="243">
        <f>IF(MY851="Kopman",2,1)</f>
        <v>1</v>
      </c>
      <c r="NA851" s="176">
        <f>VLOOKUP(MX851,$A$879:$F$2731,6,FALSE)</f>
        <v>70</v>
      </c>
      <c r="NB851" s="175" t="s">
        <v>61</v>
      </c>
      <c r="NC851" s="10">
        <f>NA851*1.5*MZ851</f>
        <v>105</v>
      </c>
      <c r="ND851" s="10"/>
      <c r="NE851" s="229"/>
      <c r="NF851" s="175" t="s">
        <v>110</v>
      </c>
      <c r="NG851" s="341" t="s">
        <v>2511</v>
      </c>
      <c r="NI851" s="243">
        <f>IF(NH851="Kopman",2,1)</f>
        <v>1</v>
      </c>
      <c r="NJ851" s="176">
        <f>VLOOKUP(NG851,$A$879:$F$2731,6,FALSE)</f>
        <v>65</v>
      </c>
      <c r="NK851" s="175" t="s">
        <v>61</v>
      </c>
      <c r="NL851" s="10">
        <f>NJ851*1.5*NI851</f>
        <v>97.5</v>
      </c>
      <c r="NM851" s="10"/>
      <c r="NN851" s="229"/>
      <c r="NO851" s="175" t="s">
        <v>110</v>
      </c>
      <c r="NP851" s="341" t="s">
        <v>1024</v>
      </c>
      <c r="NR851" s="243">
        <f>IF(NQ851="Kopman",2,1)</f>
        <v>1</v>
      </c>
      <c r="NS851" s="176">
        <f>VLOOKUP(NP851,$A$879:$F$2731,6,FALSE)</f>
        <v>91</v>
      </c>
      <c r="NT851" s="175" t="s">
        <v>61</v>
      </c>
      <c r="NU851" s="10">
        <f>NS851*1.5*NR851</f>
        <v>136.5</v>
      </c>
      <c r="NV851" s="10"/>
      <c r="NW851" s="229"/>
      <c r="NX851" s="175" t="s">
        <v>110</v>
      </c>
      <c r="NY851" s="341" t="s">
        <v>502</v>
      </c>
      <c r="OA851" s="243">
        <f>IF(NZ851="Kopman",2,1)</f>
        <v>1</v>
      </c>
      <c r="OB851" s="176">
        <f>VLOOKUP(NY851,$A$879:$F$2731,6,FALSE)</f>
        <v>70</v>
      </c>
      <c r="OC851" s="175" t="s">
        <v>61</v>
      </c>
      <c r="OD851" s="10">
        <f>OB851*1.5*OA851</f>
        <v>105</v>
      </c>
      <c r="OE851" s="10"/>
      <c r="OF851" s="229"/>
      <c r="OG851" s="175" t="s">
        <v>110</v>
      </c>
      <c r="OH851" s="341" t="s">
        <v>489</v>
      </c>
      <c r="OJ851" s="243">
        <f>IF(OI851="Kopman",2,1)</f>
        <v>1</v>
      </c>
      <c r="OK851" s="176">
        <f>VLOOKUP(OH851,$A$879:$F$2731,6,FALSE)</f>
        <v>150</v>
      </c>
      <c r="OL851" s="175" t="s">
        <v>61</v>
      </c>
      <c r="OM851" s="10">
        <f>OK851*1.5*OJ851</f>
        <v>225</v>
      </c>
      <c r="ON851" s="10"/>
      <c r="OO851" s="229"/>
      <c r="OP851" s="175" t="s">
        <v>110</v>
      </c>
      <c r="OQ851" s="341" t="s">
        <v>2024</v>
      </c>
      <c r="OS851" s="243">
        <f>IF(OR851="Kopman",2,1)</f>
        <v>1</v>
      </c>
      <c r="OT851" s="176">
        <f>VLOOKUP(OQ851,$A$879:$F$2731,6,FALSE)</f>
        <v>63</v>
      </c>
      <c r="OU851" s="175" t="s">
        <v>61</v>
      </c>
      <c r="OV851" s="10">
        <f>OT851*1.5*OS851</f>
        <v>94.5</v>
      </c>
      <c r="OW851" s="10"/>
      <c r="OX851" s="229"/>
      <c r="OY851" s="175" t="s">
        <v>110</v>
      </c>
      <c r="OZ851" s="351" t="s">
        <v>502</v>
      </c>
      <c r="PB851" s="243">
        <f>IF(PA851="Kopman",2,1)</f>
        <v>1</v>
      </c>
      <c r="PC851" s="176">
        <f>VLOOKUP(OZ851,$A$879:$F$2731,6,FALSE)</f>
        <v>70</v>
      </c>
      <c r="PD851" s="175" t="s">
        <v>61</v>
      </c>
      <c r="PE851" s="10">
        <f>PC851*1.5*PB851</f>
        <v>105</v>
      </c>
      <c r="PF851" s="10"/>
      <c r="PG851" s="229"/>
      <c r="PH851" s="175" t="s">
        <v>110</v>
      </c>
      <c r="PI851" s="341" t="s">
        <v>2643</v>
      </c>
      <c r="PK851" s="243">
        <f>IF(PJ851="Kopman",2,1)</f>
        <v>1</v>
      </c>
      <c r="PL851" s="176">
        <f>VLOOKUP(PI851,$A$879:$F$2731,6,FALSE)</f>
        <v>54</v>
      </c>
      <c r="PM851" s="175" t="s">
        <v>61</v>
      </c>
      <c r="PN851" s="10">
        <f>PL851*1.5*PK851</f>
        <v>81</v>
      </c>
      <c r="PO851" s="10"/>
      <c r="PP851" s="229"/>
      <c r="PQ851" s="175" t="s">
        <v>110</v>
      </c>
      <c r="PR851" s="341" t="s">
        <v>2137</v>
      </c>
      <c r="PT851" s="243">
        <f>IF(PS851="Kopman",2,1)</f>
        <v>1</v>
      </c>
      <c r="PU851" s="176">
        <f>VLOOKUP(PR851,$A$879:$F$2731,6,FALSE)</f>
        <v>123</v>
      </c>
      <c r="PV851" s="175" t="s">
        <v>61</v>
      </c>
      <c r="PW851" s="10">
        <f>PU851*1.5*PT851</f>
        <v>184.5</v>
      </c>
      <c r="PX851" s="10"/>
      <c r="PY851" s="229"/>
      <c r="PZ851" s="175" t="s">
        <v>110</v>
      </c>
      <c r="QA851" s="345" t="s">
        <v>970</v>
      </c>
      <c r="QB851" s="14" t="s">
        <v>1662</v>
      </c>
      <c r="QC851" s="243">
        <f>IF(QB851="Kopman",2,1)</f>
        <v>2</v>
      </c>
      <c r="QD851" s="176">
        <f>VLOOKUP(QA851,$A$879:$F$2731,6,FALSE)</f>
        <v>65</v>
      </c>
      <c r="QE851" s="175" t="s">
        <v>61</v>
      </c>
      <c r="QF851" s="10">
        <f>QD851*1.5*QC851</f>
        <v>195</v>
      </c>
      <c r="QG851" s="10"/>
      <c r="QH851" s="229"/>
      <c r="QI851" s="175" t="s">
        <v>110</v>
      </c>
      <c r="QJ851" s="349" t="s">
        <v>183</v>
      </c>
      <c r="QL851" s="243">
        <f>IF(QK851="Kopman",2,1)</f>
        <v>1</v>
      </c>
      <c r="QM851" s="176" t="e">
        <f>VLOOKUP(QJ851,$A$879:$F$2731,6,FALSE)</f>
        <v>#N/A</v>
      </c>
      <c r="QN851" s="175" t="s">
        <v>61</v>
      </c>
      <c r="QO851" s="10" t="e">
        <f>QM851*1.5*QL851</f>
        <v>#N/A</v>
      </c>
      <c r="QP851" s="10"/>
      <c r="QQ851" s="229"/>
      <c r="QR851" s="175" t="s">
        <v>110</v>
      </c>
      <c r="QS851" s="341" t="s">
        <v>502</v>
      </c>
      <c r="QU851" s="243">
        <f>IF(QT851="Kopman",2,1)</f>
        <v>1</v>
      </c>
      <c r="QV851" s="176">
        <f>VLOOKUP(QS851,$A$879:$F$2731,6,FALSE)</f>
        <v>70</v>
      </c>
      <c r="QW851" s="175" t="s">
        <v>61</v>
      </c>
      <c r="QX851" s="10">
        <f>QV851*1.5*QU851</f>
        <v>105</v>
      </c>
      <c r="QY851" s="10"/>
      <c r="QZ851" s="229"/>
      <c r="RA851" s="175" t="s">
        <v>110</v>
      </c>
      <c r="RB851" s="341" t="s">
        <v>2334</v>
      </c>
      <c r="RD851" s="243">
        <f>IF(RC851="Kopman",2,1)</f>
        <v>1</v>
      </c>
      <c r="RE851" s="176">
        <f>VLOOKUP(RB851,$A$879:$F$2731,6,FALSE)</f>
        <v>0</v>
      </c>
      <c r="RF851" s="175" t="s">
        <v>61</v>
      </c>
      <c r="RG851" s="10">
        <f>RE851*1.5*RD851</f>
        <v>0</v>
      </c>
      <c r="RH851" s="10"/>
      <c r="RI851" s="229"/>
      <c r="RJ851" s="175" t="s">
        <v>110</v>
      </c>
      <c r="RK851" s="341" t="s">
        <v>2588</v>
      </c>
      <c r="RM851" s="243">
        <f>IF(RL851="Kopman",2,1)</f>
        <v>1</v>
      </c>
      <c r="RN851" s="176">
        <f>VLOOKUP(RK851,$A$879:$F$2731,6,FALSE)</f>
        <v>19</v>
      </c>
      <c r="RO851" s="175" t="s">
        <v>61</v>
      </c>
      <c r="RP851" s="10">
        <f>RN851*1.5*RM851</f>
        <v>28.5</v>
      </c>
      <c r="RQ851" s="10"/>
      <c r="RR851" s="229"/>
      <c r="RS851" s="175" t="s">
        <v>110</v>
      </c>
      <c r="RT851" s="349" t="s">
        <v>183</v>
      </c>
      <c r="RV851" s="243">
        <f>IF(RU851="Kopman",2,1)</f>
        <v>1</v>
      </c>
      <c r="RW851" s="176" t="e">
        <f>VLOOKUP(RT851,$A$879:$F$2731,6,FALSE)</f>
        <v>#N/A</v>
      </c>
      <c r="RX851" s="175" t="s">
        <v>61</v>
      </c>
      <c r="RY851" s="10" t="e">
        <f>RW851*1.5*RV851</f>
        <v>#N/A</v>
      </c>
      <c r="RZ851" s="10"/>
      <c r="SA851" s="235"/>
      <c r="SB851" s="175" t="s">
        <v>110</v>
      </c>
      <c r="SC851" s="341" t="s">
        <v>1010</v>
      </c>
      <c r="SE851" s="243">
        <f>IF(SD851="Kopman",2,1)</f>
        <v>1</v>
      </c>
      <c r="SF851" s="176">
        <f>VLOOKUP(SC851,$A$879:$F$2731,6,FALSE)</f>
        <v>0</v>
      </c>
      <c r="SG851" s="175" t="s">
        <v>61</v>
      </c>
      <c r="SH851" s="10">
        <f>SF851*1.5*SE851</f>
        <v>0</v>
      </c>
      <c r="SI851" s="10"/>
      <c r="SJ851" s="235"/>
      <c r="SK851" s="175" t="s">
        <v>110</v>
      </c>
      <c r="SL851" s="341" t="s">
        <v>2520</v>
      </c>
      <c r="SN851" s="243">
        <f>IF(SM851="Kopman",2,1)</f>
        <v>1</v>
      </c>
      <c r="SO851" s="176">
        <f>VLOOKUP(SL851,$A$879:$F$2731,6,FALSE)</f>
        <v>64</v>
      </c>
      <c r="SP851" s="175" t="s">
        <v>61</v>
      </c>
      <c r="SQ851" s="10">
        <f>SO851*1.5*SN851</f>
        <v>96</v>
      </c>
      <c r="SR851" s="10"/>
      <c r="SS851" s="235"/>
      <c r="ST851" s="175" t="s">
        <v>110</v>
      </c>
      <c r="SU851" s="341" t="s">
        <v>502</v>
      </c>
      <c r="SW851" s="243">
        <f>IF(SV851="Kopman",2,1)</f>
        <v>1</v>
      </c>
      <c r="SX851" s="176">
        <f>VLOOKUP(SU851,$A$879:$F$2731,6,FALSE)</f>
        <v>70</v>
      </c>
      <c r="SY851" s="175" t="s">
        <v>61</v>
      </c>
      <c r="SZ851" s="10">
        <f>SX851*1.5*SW851</f>
        <v>105</v>
      </c>
      <c r="TA851" s="10"/>
      <c r="TB851" s="235"/>
      <c r="TC851" s="175" t="s">
        <v>110</v>
      </c>
      <c r="TD851" s="349" t="s">
        <v>183</v>
      </c>
      <c r="TF851" s="243">
        <f>IF(TE851="Kopman",2,1)</f>
        <v>1</v>
      </c>
      <c r="TG851" s="176" t="e">
        <f>VLOOKUP(TD851,$A$879:$F$2731,6,FALSE)</f>
        <v>#N/A</v>
      </c>
      <c r="TH851" s="175" t="s">
        <v>61</v>
      </c>
      <c r="TI851" s="10" t="e">
        <f>TG851*1.5*TF851</f>
        <v>#N/A</v>
      </c>
      <c r="TK851" s="235"/>
      <c r="TL851" s="175" t="s">
        <v>110</v>
      </c>
      <c r="TM851" s="341" t="s">
        <v>1982</v>
      </c>
      <c r="TO851" s="243">
        <f>IF(TN851="Kopman",2,1)</f>
        <v>1</v>
      </c>
      <c r="TP851" s="176">
        <f>VLOOKUP(TM851,$A$879:$F$2731,6,FALSE)</f>
        <v>179</v>
      </c>
      <c r="TQ851" s="175" t="s">
        <v>61</v>
      </c>
      <c r="TR851" s="10">
        <f>TP851*1.5*TO851</f>
        <v>268.5</v>
      </c>
      <c r="TS851" s="10"/>
      <c r="TT851" s="235"/>
      <c r="TU851" s="175" t="s">
        <v>110</v>
      </c>
      <c r="TV851" s="341" t="s">
        <v>489</v>
      </c>
      <c r="TX851" s="243">
        <f>IF(TW851="Kopman",2,1)</f>
        <v>1</v>
      </c>
      <c r="TY851" s="176">
        <f>VLOOKUP(TV851,$A$879:$F$2731,6,FALSE)</f>
        <v>150</v>
      </c>
      <c r="TZ851" s="175" t="s">
        <v>61</v>
      </c>
      <c r="UA851" s="10">
        <f>TY851*1.5*TX851</f>
        <v>225</v>
      </c>
      <c r="UB851" s="10"/>
      <c r="UC851" s="235"/>
      <c r="UD851" s="175" t="s">
        <v>110</v>
      </c>
      <c r="UE851" s="341" t="s">
        <v>1982</v>
      </c>
      <c r="UG851" s="243">
        <f>IF(UF851="Kopman",2,1)</f>
        <v>1</v>
      </c>
      <c r="UH851" s="176">
        <f>VLOOKUP(UE851,$A$879:$F$2731,6,FALSE)</f>
        <v>179</v>
      </c>
      <c r="UI851" s="175" t="s">
        <v>61</v>
      </c>
      <c r="UJ851" s="10">
        <f>UH851*1.5*UG851</f>
        <v>268.5</v>
      </c>
      <c r="UK851" s="10"/>
      <c r="UL851" s="235"/>
      <c r="UM851" s="175" t="s">
        <v>110</v>
      </c>
      <c r="UN851" s="349" t="s">
        <v>183</v>
      </c>
      <c r="UP851" s="243">
        <f>IF(UO851="Kopman",2,1)</f>
        <v>1</v>
      </c>
      <c r="UQ851" s="176" t="e">
        <f>VLOOKUP(UN851,$A$879:$F$2731,6,FALSE)</f>
        <v>#N/A</v>
      </c>
      <c r="UR851" s="175" t="s">
        <v>61</v>
      </c>
      <c r="US851" s="10" t="e">
        <f>UQ851*1.5*UP851</f>
        <v>#N/A</v>
      </c>
      <c r="UT851" s="10"/>
      <c r="UU851" s="235"/>
      <c r="UV851" s="175" t="s">
        <v>110</v>
      </c>
      <c r="UW851" s="342" t="s">
        <v>980</v>
      </c>
      <c r="UX851" s="14" t="s">
        <v>1662</v>
      </c>
      <c r="UY851" s="243">
        <f>IF(UX851="Kopman",2,1)</f>
        <v>2</v>
      </c>
      <c r="UZ851" s="176">
        <f>VLOOKUP(UW851,$A$879:$F$2731,6,FALSE)</f>
        <v>144</v>
      </c>
      <c r="VA851" s="175" t="s">
        <v>61</v>
      </c>
      <c r="VB851" s="10">
        <f>UZ851*1.5*UY851</f>
        <v>432</v>
      </c>
      <c r="VC851" s="10"/>
      <c r="VD851" s="235"/>
      <c r="VE851" s="175" t="s">
        <v>110</v>
      </c>
      <c r="VF851" s="349" t="s">
        <v>183</v>
      </c>
      <c r="VH851" s="243">
        <f>IF(VG851="Kopman",2,1)</f>
        <v>1</v>
      </c>
      <c r="VI851" s="176" t="e">
        <f>VLOOKUP(VF851,$A$879:$F$2731,6,FALSE)</f>
        <v>#N/A</v>
      </c>
      <c r="VJ851" s="175" t="s">
        <v>61</v>
      </c>
      <c r="VK851" s="10" t="e">
        <f>VI851*1.5*VH851</f>
        <v>#N/A</v>
      </c>
      <c r="VL851" s="10"/>
      <c r="VM851" s="235"/>
      <c r="VN851" s="175" t="s">
        <v>110</v>
      </c>
      <c r="VO851" s="341" t="s">
        <v>997</v>
      </c>
      <c r="VQ851" s="243">
        <f>IF(VP851="Kopman",2,1)</f>
        <v>1</v>
      </c>
      <c r="VR851" s="176">
        <f>VLOOKUP(VO851,$A$879:$F$2731,6,FALSE)</f>
        <v>59</v>
      </c>
      <c r="VS851" s="175" t="s">
        <v>61</v>
      </c>
      <c r="VT851" s="10">
        <f>VR851*1.5*VQ851</f>
        <v>88.5</v>
      </c>
      <c r="VU851" s="10"/>
      <c r="VV851" s="235"/>
      <c r="VW851" s="175" t="s">
        <v>110</v>
      </c>
      <c r="VX851" s="349" t="s">
        <v>183</v>
      </c>
      <c r="VZ851" s="243">
        <f>IF(VY851="Kopman",2,1)</f>
        <v>1</v>
      </c>
      <c r="WA851" s="176" t="e">
        <f>VLOOKUP(VX851,$A$879:$F$2731,6,FALSE)</f>
        <v>#N/A</v>
      </c>
      <c r="WB851" s="175" t="s">
        <v>61</v>
      </c>
      <c r="WC851" s="10" t="e">
        <f>WA851*1.5*VZ851</f>
        <v>#N/A</v>
      </c>
      <c r="WE851" s="235"/>
      <c r="WF851" s="175" t="s">
        <v>110</v>
      </c>
      <c r="WG851" s="341" t="s">
        <v>502</v>
      </c>
      <c r="WI851" s="243">
        <f>IF(WH851="Kopman",2,1)</f>
        <v>1</v>
      </c>
      <c r="WJ851" s="176">
        <f>VLOOKUP(WG851,$A$879:$F$2731,6,FALSE)</f>
        <v>70</v>
      </c>
      <c r="WK851" s="175" t="s">
        <v>61</v>
      </c>
      <c r="WL851" s="10">
        <f>WJ851*1.5*WI851</f>
        <v>105</v>
      </c>
      <c r="WN851" s="235"/>
      <c r="WO851" s="175" t="s">
        <v>110</v>
      </c>
      <c r="WP851" s="341" t="s">
        <v>970</v>
      </c>
      <c r="WQ851" s="176"/>
      <c r="WR851" s="243">
        <f>IF(WQ851="Kopman",2,1)</f>
        <v>1</v>
      </c>
      <c r="WS851" s="176">
        <f>VLOOKUP(WP851,$A$879:$F$2731,6,FALSE)</f>
        <v>65</v>
      </c>
      <c r="WT851" s="175" t="s">
        <v>61</v>
      </c>
      <c r="WU851" s="10">
        <f>WS851*1.5*WR851</f>
        <v>97.5</v>
      </c>
      <c r="WV851" s="10"/>
      <c r="WW851" s="235"/>
      <c r="WX851" s="175" t="s">
        <v>110</v>
      </c>
      <c r="WY851" s="341" t="s">
        <v>2588</v>
      </c>
      <c r="XA851" s="243">
        <f>IF(WZ851="Kopman",2,1)</f>
        <v>1</v>
      </c>
      <c r="XB851" s="176">
        <f>VLOOKUP(WY851,$A$879:$F$2731,6,FALSE)</f>
        <v>19</v>
      </c>
      <c r="XC851" s="175" t="s">
        <v>61</v>
      </c>
      <c r="XD851" s="10">
        <f>XB851*1.5*XA851</f>
        <v>28.5</v>
      </c>
      <c r="XF851" s="235"/>
      <c r="XG851" s="175" t="s">
        <v>110</v>
      </c>
      <c r="XH851" s="351" t="s">
        <v>3319</v>
      </c>
      <c r="XJ851" s="243">
        <f>IF(XI851="Kopman",2,1)</f>
        <v>1</v>
      </c>
      <c r="XK851" s="176">
        <f>VLOOKUP(XH851,$A$879:$F$2731,6,FALSE)</f>
        <v>73</v>
      </c>
      <c r="XL851" s="175" t="s">
        <v>61</v>
      </c>
      <c r="XM851" s="10">
        <f>XK851*1.5*XJ851</f>
        <v>109.5</v>
      </c>
      <c r="XO851" s="235"/>
      <c r="XP851" s="175" t="s">
        <v>110</v>
      </c>
      <c r="XQ851" s="341" t="s">
        <v>2114</v>
      </c>
      <c r="XS851" s="243">
        <f>IF(XR851="Kopman",2,1)</f>
        <v>1</v>
      </c>
      <c r="XT851" s="176">
        <f>VLOOKUP(XQ851,$A$879:$F$2731,6,FALSE)</f>
        <v>80</v>
      </c>
      <c r="XU851" s="175" t="s">
        <v>61</v>
      </c>
      <c r="XV851" s="10">
        <f>XT851*1.5*XS851</f>
        <v>120</v>
      </c>
      <c r="XW851" s="10"/>
      <c r="XX851" s="235"/>
      <c r="XY851" s="175" t="s">
        <v>110</v>
      </c>
      <c r="XZ851" s="341" t="s">
        <v>628</v>
      </c>
      <c r="YB851" s="243">
        <f>IF(YA851="Kopman",2,1)</f>
        <v>1</v>
      </c>
      <c r="YC851" s="176">
        <f>VLOOKUP(XZ851,$A$879:$F$2731,6,FALSE)</f>
        <v>117</v>
      </c>
      <c r="YD851" s="175" t="s">
        <v>61</v>
      </c>
      <c r="YE851" s="10">
        <f>YC851*1.5*YB851</f>
        <v>175.5</v>
      </c>
      <c r="YG851" s="235"/>
      <c r="YH851" s="175" t="s">
        <v>110</v>
      </c>
      <c r="YI851" s="341" t="s">
        <v>2137</v>
      </c>
      <c r="YK851" s="243">
        <f>IF(YJ851="Kopman",2,1)</f>
        <v>1</v>
      </c>
      <c r="YL851" s="176">
        <f>VLOOKUP(YI851,$A$879:$F$2731,6,FALSE)</f>
        <v>123</v>
      </c>
      <c r="YM851" s="175" t="s">
        <v>61</v>
      </c>
      <c r="YN851" s="10">
        <f>YL851*1.5*YK851</f>
        <v>184.5</v>
      </c>
      <c r="YO851" s="10"/>
      <c r="YP851" s="235"/>
      <c r="YQ851" s="175" t="s">
        <v>110</v>
      </c>
      <c r="YR851" s="341" t="s">
        <v>1997</v>
      </c>
      <c r="YT851" s="243">
        <f>IF(YS851="Kopman",2,1)</f>
        <v>1</v>
      </c>
      <c r="YU851" s="176">
        <f>VLOOKUP(YR851,$A$879:$F$2731,6,FALSE)</f>
        <v>63</v>
      </c>
      <c r="YV851" s="175" t="s">
        <v>61</v>
      </c>
      <c r="YW851" s="10">
        <f>YU851*1.5*YT851</f>
        <v>94.5</v>
      </c>
      <c r="YY851" s="235"/>
      <c r="YZ851" s="175" t="s">
        <v>110</v>
      </c>
      <c r="ZA851" s="341" t="s">
        <v>1982</v>
      </c>
      <c r="ZC851" s="243">
        <f>IF(ZB851="Kopman",2,1)</f>
        <v>1</v>
      </c>
      <c r="ZD851" s="176">
        <f>VLOOKUP(ZA851,$A$879:$F$2731,6,FALSE)</f>
        <v>179</v>
      </c>
      <c r="ZE851" s="175" t="s">
        <v>61</v>
      </c>
      <c r="ZF851" s="10">
        <f>ZD851*1.5*ZC851</f>
        <v>268.5</v>
      </c>
      <c r="ZH851" s="235"/>
      <c r="ZI851" s="175" t="s">
        <v>110</v>
      </c>
      <c r="ZJ851" s="341" t="s">
        <v>1959</v>
      </c>
      <c r="ZL851" s="243">
        <f>IF(ZK851="Kopman",2,1)</f>
        <v>1</v>
      </c>
      <c r="ZM851" s="176">
        <f>VLOOKUP(ZJ851,$A$879:$F$2731,6,FALSE)</f>
        <v>72</v>
      </c>
      <c r="ZN851" s="175" t="s">
        <v>61</v>
      </c>
      <c r="ZO851" s="10">
        <f>ZM851*1.5*ZL851</f>
        <v>108</v>
      </c>
      <c r="ZQ851" s="235"/>
      <c r="ZR851" s="175" t="s">
        <v>110</v>
      </c>
      <c r="ZS851" s="341" t="s">
        <v>489</v>
      </c>
      <c r="ZU851" s="243">
        <f>IF(ZT851="Kopman",2,1)</f>
        <v>1</v>
      </c>
      <c r="ZV851" s="176">
        <f>VLOOKUP(ZS851,$A$879:$F$2731,6,FALSE)</f>
        <v>150</v>
      </c>
      <c r="ZW851" s="175" t="s">
        <v>61</v>
      </c>
      <c r="ZX851" s="10">
        <f>ZV851*1.5*ZU851</f>
        <v>225</v>
      </c>
      <c r="ZY851" s="10"/>
      <c r="ZZ851" s="235"/>
      <c r="AAA851" s="175" t="s">
        <v>110</v>
      </c>
      <c r="AAB851" s="341" t="s">
        <v>2613</v>
      </c>
      <c r="AAD851" s="243">
        <f>IF(AAC851="Kopman",2,1)</f>
        <v>1</v>
      </c>
      <c r="AAE851" s="176">
        <f>VLOOKUP(AAB851,$A$879:$F$2731,6,FALSE)</f>
        <v>147</v>
      </c>
      <c r="AAF851" s="175" t="s">
        <v>61</v>
      </c>
      <c r="AAG851" s="10">
        <f>AAE851*1.5*AAD851</f>
        <v>220.5</v>
      </c>
      <c r="AAH851" s="10"/>
      <c r="AAI851" s="235"/>
      <c r="AAJ851" s="175" t="s">
        <v>110</v>
      </c>
      <c r="AAK851" s="75" t="s">
        <v>183</v>
      </c>
      <c r="AAM851" s="243">
        <f>IF(AAL851="Kopman",2,1)</f>
        <v>1</v>
      </c>
      <c r="AAN851" s="176" t="e">
        <f>VLOOKUP(AAK851,$A$879:$F$2731,6,FALSE)</f>
        <v>#N/A</v>
      </c>
      <c r="AAO851" s="175" t="s">
        <v>61</v>
      </c>
      <c r="AAP851" s="10" t="e">
        <f>AAN851*1.5*AAM851</f>
        <v>#N/A</v>
      </c>
      <c r="AAQ851" s="10"/>
      <c r="AAR851" s="235"/>
      <c r="AAS851" s="175" t="s">
        <v>110</v>
      </c>
      <c r="AAT851" s="341" t="s">
        <v>2559</v>
      </c>
      <c r="AAV851" s="243">
        <f>IF(AAU851="Kopman",2,1)</f>
        <v>1</v>
      </c>
      <c r="AAW851" s="176">
        <f>VLOOKUP(AAT851,$A$879:$F$2731,6,FALSE)</f>
        <v>3</v>
      </c>
      <c r="AAX851" s="175" t="s">
        <v>61</v>
      </c>
      <c r="AAY851" s="10">
        <f>AAW851*1.5*AAV851</f>
        <v>4.5</v>
      </c>
      <c r="AAZ851" s="10"/>
      <c r="ABA851" s="235"/>
      <c r="ABB851" s="175" t="s">
        <v>110</v>
      </c>
      <c r="ABC851" s="355" t="s">
        <v>502</v>
      </c>
      <c r="ABE851" s="243">
        <f>IF(ABD851="Kopman",2,1)</f>
        <v>1</v>
      </c>
      <c r="ABF851" s="176">
        <f>VLOOKUP(ABC851,$A$879:$F$2731,6,FALSE)</f>
        <v>70</v>
      </c>
      <c r="ABG851" s="175" t="s">
        <v>61</v>
      </c>
      <c r="ABH851" s="10">
        <f>ABF851*1.5*ABE851</f>
        <v>105</v>
      </c>
      <c r="ABI851" s="10"/>
      <c r="ABJ851" s="235"/>
      <c r="ABK851" s="175" t="s">
        <v>110</v>
      </c>
      <c r="ABL851" s="341" t="s">
        <v>534</v>
      </c>
      <c r="ABN851" s="243">
        <f>IF(ABM851="Kopman",2,1)</f>
        <v>1</v>
      </c>
      <c r="ABO851" s="176">
        <f>VLOOKUP(ABL851,$A$879:$F$2731,6,FALSE)</f>
        <v>18</v>
      </c>
      <c r="ABP851" s="175" t="s">
        <v>61</v>
      </c>
      <c r="ABQ851" s="10">
        <f>ABO851*1.5*ABN851</f>
        <v>27</v>
      </c>
      <c r="ABR851" s="10"/>
      <c r="ABS851" s="235"/>
      <c r="ABT851" s="175" t="s">
        <v>110</v>
      </c>
      <c r="ABU851" s="75" t="s">
        <v>183</v>
      </c>
      <c r="ABW851" s="243">
        <f>IF(ABV851="Kopman",2,1)</f>
        <v>1</v>
      </c>
      <c r="ABX851" s="176" t="e">
        <f>VLOOKUP(ABU851,$A$879:$F$2731,6,FALSE)</f>
        <v>#N/A</v>
      </c>
      <c r="ABY851" s="175" t="s">
        <v>61</v>
      </c>
      <c r="ABZ851" s="10" t="e">
        <f>ABX851*1.5*ABW851</f>
        <v>#N/A</v>
      </c>
      <c r="ACA851" s="10"/>
      <c r="ACB851" s="235"/>
      <c r="ACC851" s="175" t="s">
        <v>110</v>
      </c>
      <c r="ACD851" s="75" t="s">
        <v>183</v>
      </c>
      <c r="ACF851" s="243">
        <f>IF(ACE851="Kopman",2,1)</f>
        <v>1</v>
      </c>
      <c r="ACG851" s="176" t="e">
        <f>VLOOKUP(ACD851,$A$879:$F$2731,6,FALSE)</f>
        <v>#N/A</v>
      </c>
      <c r="ACH851" s="175" t="s">
        <v>61</v>
      </c>
      <c r="ACI851" s="10" t="e">
        <f>ACG851*1.5*ACF851</f>
        <v>#N/A</v>
      </c>
      <c r="ACJ851" s="10"/>
      <c r="ACK851" s="235"/>
      <c r="ACL851" s="175" t="s">
        <v>110</v>
      </c>
      <c r="ACM851" s="75" t="s">
        <v>183</v>
      </c>
      <c r="ACO851" s="243">
        <f>IF(ACN851="Kopman",2,1)</f>
        <v>1</v>
      </c>
      <c r="ACP851" s="176" t="e">
        <f>VLOOKUP(ACM851,$A$879:$F$2731,6,FALSE)</f>
        <v>#N/A</v>
      </c>
      <c r="ACQ851" s="175" t="s">
        <v>61</v>
      </c>
      <c r="ACR851" s="10" t="e">
        <f>ACP851*1.5*ACO851</f>
        <v>#N/A</v>
      </c>
      <c r="ACS851" s="10"/>
      <c r="ACT851" s="235"/>
      <c r="ACU851" s="175" t="s">
        <v>110</v>
      </c>
      <c r="ACV851" s="75" t="s">
        <v>183</v>
      </c>
      <c r="ACX851" s="243">
        <f>IF(ACW851="Kopman",2,1)</f>
        <v>1</v>
      </c>
      <c r="ACY851" s="176" t="e">
        <f>VLOOKUP(ACV851,$A$879:$F$2731,6,FALSE)</f>
        <v>#N/A</v>
      </c>
      <c r="ACZ851" s="175" t="s">
        <v>61</v>
      </c>
      <c r="ADA851" s="10" t="e">
        <f>ACY851*1.5*ACX851</f>
        <v>#N/A</v>
      </c>
      <c r="ADB851" s="10"/>
      <c r="ADC851" s="235"/>
      <c r="ADD851" s="175" t="s">
        <v>110</v>
      </c>
      <c r="ADE851" s="341" t="s">
        <v>449</v>
      </c>
      <c r="ADG851" s="243">
        <f>IF(ADF851="Kopman",2,1)</f>
        <v>1</v>
      </c>
      <c r="ADH851" s="176">
        <f>VLOOKUP(ADE851,$A$879:$F$2731,6,FALSE)</f>
        <v>30</v>
      </c>
      <c r="ADI851" s="175" t="s">
        <v>61</v>
      </c>
      <c r="ADJ851" s="10">
        <f>ADH851*1.5*ADG851</f>
        <v>45</v>
      </c>
      <c r="ADL851" s="235"/>
      <c r="ADM851" s="175" t="s">
        <v>110</v>
      </c>
      <c r="ADN851" s="75" t="s">
        <v>183</v>
      </c>
      <c r="ADP851" s="243">
        <f>IF(ADO851="Kopman",2,1)</f>
        <v>1</v>
      </c>
      <c r="ADQ851" s="176" t="e">
        <f>VLOOKUP(ADN851,$A$879:$F$2731,6,FALSE)</f>
        <v>#N/A</v>
      </c>
      <c r="ADR851" s="175" t="s">
        <v>61</v>
      </c>
      <c r="ADS851" s="10" t="e">
        <f>ADQ851*1.5*ADP851</f>
        <v>#N/A</v>
      </c>
      <c r="ADT851" s="10"/>
      <c r="ADU851" s="235"/>
      <c r="ADV851" s="175" t="s">
        <v>110</v>
      </c>
      <c r="ADW851" s="341" t="s">
        <v>613</v>
      </c>
      <c r="ADY851" s="243">
        <f>IF(ADX851="Kopman",2,1)</f>
        <v>1</v>
      </c>
      <c r="ADZ851" s="176">
        <f>VLOOKUP(ADW851,$A$879:$F$2731,6,FALSE)</f>
        <v>81</v>
      </c>
      <c r="AEA851" s="175" t="s">
        <v>61</v>
      </c>
      <c r="AEB851" s="10">
        <f>ADZ851*1.5*ADY851</f>
        <v>121.5</v>
      </c>
      <c r="AED851" s="235"/>
      <c r="AEE851" s="175" t="s">
        <v>110</v>
      </c>
      <c r="AEF851" s="75" t="s">
        <v>183</v>
      </c>
      <c r="AEH851" s="243">
        <f>IF(AEG851="Kopman",2,1)</f>
        <v>1</v>
      </c>
      <c r="AEI851" s="176" t="e">
        <f>VLOOKUP(AEF851,$A$879:$F$2731,6,FALSE)</f>
        <v>#N/A</v>
      </c>
      <c r="AEJ851" s="175" t="s">
        <v>61</v>
      </c>
      <c r="AEK851" s="10" t="e">
        <f>AEI851*1.5*AEH851</f>
        <v>#N/A</v>
      </c>
      <c r="AEM851" s="235"/>
      <c r="AEN851" s="175" t="s">
        <v>110</v>
      </c>
      <c r="AEO851" s="75" t="s">
        <v>183</v>
      </c>
      <c r="AEQ851" s="243">
        <f>IF(AEP851="Kopman",2,1)</f>
        <v>1</v>
      </c>
      <c r="AER851" s="176" t="e">
        <f>VLOOKUP(AEO851,$A$879:$F$2731,6,FALSE)</f>
        <v>#N/A</v>
      </c>
      <c r="AES851" s="175" t="s">
        <v>61</v>
      </c>
      <c r="AET851" s="10" t="e">
        <f>AER851*1.5*AEQ851</f>
        <v>#N/A</v>
      </c>
      <c r="AEV851" s="235"/>
      <c r="AEW851" s="175" t="s">
        <v>110</v>
      </c>
      <c r="AEX851" s="75" t="s">
        <v>183</v>
      </c>
      <c r="AEZ851" s="243">
        <f>IF(AEY851="Kopman",2,1)</f>
        <v>1</v>
      </c>
      <c r="AFA851" s="176" t="e">
        <f>VLOOKUP(AEX851,$A$879:$F$2731,6,FALSE)</f>
        <v>#N/A</v>
      </c>
      <c r="AFB851" s="175" t="s">
        <v>61</v>
      </c>
      <c r="AFC851" s="10" t="e">
        <f>AFA851*1.5*AEZ851</f>
        <v>#N/A</v>
      </c>
      <c r="AFD851" s="10"/>
      <c r="AFE851" s="235"/>
      <c r="AFF851" s="175" t="s">
        <v>110</v>
      </c>
      <c r="AFG851" s="75" t="s">
        <v>183</v>
      </c>
      <c r="AFI851" s="243">
        <f>IF(AFH851="Kopman",2,1)</f>
        <v>1</v>
      </c>
      <c r="AFJ851" s="176" t="e">
        <f>VLOOKUP(AFG851,$A$879:$F$2731,6,FALSE)</f>
        <v>#N/A</v>
      </c>
      <c r="AFK851" s="175" t="s">
        <v>61</v>
      </c>
      <c r="AFL851" s="10" t="e">
        <f>AFJ851*1.5*AFI851</f>
        <v>#N/A</v>
      </c>
      <c r="AFM851" s="10"/>
      <c r="AFN851" s="235"/>
      <c r="AFO851" s="175" t="s">
        <v>110</v>
      </c>
      <c r="AFP851" s="75" t="s">
        <v>183</v>
      </c>
      <c r="AFR851" s="243">
        <f>IF(AFQ851="Kopman",2,1)</f>
        <v>1</v>
      </c>
      <c r="AFS851" s="176" t="e">
        <f>VLOOKUP(AFP851,$A$879:$F$2731,6,FALSE)</f>
        <v>#N/A</v>
      </c>
      <c r="AFT851" s="175" t="s">
        <v>61</v>
      </c>
      <c r="AFU851" s="10" t="e">
        <f>AFS851*1.5*AFR851</f>
        <v>#N/A</v>
      </c>
      <c r="AFV851" s="10"/>
      <c r="AFW851" s="235"/>
      <c r="AFX851" s="175" t="s">
        <v>110</v>
      </c>
      <c r="AFY851" s="341" t="s">
        <v>502</v>
      </c>
      <c r="AGA851" s="243">
        <f>IF(AFZ851="Kopman",2,1)</f>
        <v>1</v>
      </c>
      <c r="AGB851" s="176">
        <f>VLOOKUP(AFY851,$A$879:$F$2731,6,FALSE)</f>
        <v>70</v>
      </c>
      <c r="AGC851" s="175" t="s">
        <v>61</v>
      </c>
      <c r="AGD851" s="10">
        <f>AGB851*1.5*AGA851</f>
        <v>105</v>
      </c>
      <c r="AGE851" s="10"/>
      <c r="AGF851" s="235"/>
      <c r="AGG851" s="175" t="s">
        <v>110</v>
      </c>
      <c r="AGH851" s="341" t="s">
        <v>970</v>
      </c>
      <c r="AGJ851" s="243">
        <f>IF(AGI851="Kopman",2,1)</f>
        <v>1</v>
      </c>
      <c r="AGK851" s="176">
        <f>VLOOKUP(AGH851,$A$879:$F$2731,6,FALSE)</f>
        <v>65</v>
      </c>
      <c r="AGL851" s="175" t="s">
        <v>61</v>
      </c>
      <c r="AGM851" s="10">
        <f>AGK851*1.5*AGJ851</f>
        <v>97.5</v>
      </c>
      <c r="AGN851" s="10"/>
      <c r="AGO851" s="235"/>
      <c r="AGP851" s="175" t="s">
        <v>110</v>
      </c>
      <c r="AGQ851" s="342" t="s">
        <v>502</v>
      </c>
      <c r="AGR851" s="14" t="s">
        <v>1662</v>
      </c>
      <c r="AGS851" s="243">
        <f>IF(AGR851="Kopman",2,1)</f>
        <v>2</v>
      </c>
      <c r="AGT851" s="176">
        <f>VLOOKUP(AGQ851,$A$879:$F$2731,6,FALSE)</f>
        <v>70</v>
      </c>
      <c r="AGU851" s="175" t="s">
        <v>61</v>
      </c>
      <c r="AGV851" s="10">
        <f>AGT851*1.5*AGS851</f>
        <v>210</v>
      </c>
      <c r="AGW851" s="10"/>
      <c r="AGX851" s="235"/>
      <c r="AGY851" s="175" t="s">
        <v>110</v>
      </c>
      <c r="AGZ851" s="341" t="s">
        <v>628</v>
      </c>
      <c r="AHB851" s="243">
        <f>IF(AHA851="Kopman",2,1)</f>
        <v>1</v>
      </c>
      <c r="AHC851" s="176">
        <f>VLOOKUP(AGZ851,$A$879:$F$2731,6,FALSE)</f>
        <v>117</v>
      </c>
      <c r="AHD851" s="175" t="s">
        <v>61</v>
      </c>
      <c r="AHE851" s="10">
        <f>AHC851*1.5*AHB851</f>
        <v>175.5</v>
      </c>
      <c r="AHF851" s="10"/>
      <c r="AHG851" s="235"/>
      <c r="AHH851" s="175" t="s">
        <v>110</v>
      </c>
      <c r="AHI851" s="398" t="s">
        <v>970</v>
      </c>
      <c r="AHK851" s="243">
        <f>IF(AHJ851="Kopman",2,1)</f>
        <v>1</v>
      </c>
      <c r="AHL851" s="176">
        <f>VLOOKUP(AHI851,$A$879:$F$2731,6,FALSE)</f>
        <v>65</v>
      </c>
      <c r="AHM851" s="175" t="s">
        <v>61</v>
      </c>
      <c r="AHN851" s="10">
        <f>AHL851*1.5*AHK851</f>
        <v>97.5</v>
      </c>
      <c r="AHO851" s="10"/>
      <c r="AHP851" s="235"/>
      <c r="AHQ851" s="175" t="s">
        <v>110</v>
      </c>
      <c r="AHR851" s="341" t="s">
        <v>502</v>
      </c>
      <c r="AHT851" s="243">
        <f>IF(AHS851="Kopman",2,1)</f>
        <v>1</v>
      </c>
      <c r="AHU851" s="176">
        <f>VLOOKUP(AHR851,$A$879:$F$2731,6,FALSE)</f>
        <v>70</v>
      </c>
      <c r="AHV851" s="175" t="s">
        <v>61</v>
      </c>
      <c r="AHW851" s="10">
        <f>AHU851*1.5*AHT851</f>
        <v>105</v>
      </c>
      <c r="AHX851" s="10"/>
      <c r="AHY851" s="235"/>
      <c r="AHZ851" s="175" t="s">
        <v>110</v>
      </c>
      <c r="AIA851" s="341" t="s">
        <v>502</v>
      </c>
      <c r="AIC851" s="243">
        <f>IF(AIB851="Kopman",2,1)</f>
        <v>1</v>
      </c>
      <c r="AID851" s="176">
        <f>VLOOKUP(AIA851,$A$879:$F$2731,6,FALSE)</f>
        <v>70</v>
      </c>
      <c r="AIE851" s="175" t="s">
        <v>61</v>
      </c>
      <c r="AIF851" s="10">
        <f>AID851*1.5*AIC851</f>
        <v>105</v>
      </c>
      <c r="AIG851" s="10"/>
      <c r="AIH851" s="235"/>
      <c r="AII851" s="175" t="s">
        <v>110</v>
      </c>
      <c r="AIJ851" s="341" t="s">
        <v>2137</v>
      </c>
      <c r="AIL851" s="243">
        <f>IF(AIK851="Kopman",2,1)</f>
        <v>1</v>
      </c>
      <c r="AIM851" s="176">
        <f>VLOOKUP(AIJ851,$A$879:$F$2731,6,FALSE)</f>
        <v>123</v>
      </c>
      <c r="AIN851" s="175" t="s">
        <v>61</v>
      </c>
      <c r="AIO851" s="10">
        <f>AIM851*1.5*AIL851</f>
        <v>184.5</v>
      </c>
      <c r="AIP851" s="10"/>
      <c r="AIQ851" s="235"/>
      <c r="AIR851" s="175" t="s">
        <v>110</v>
      </c>
      <c r="AIS851" s="341" t="s">
        <v>502</v>
      </c>
      <c r="AIU851" s="243">
        <f>IF(AIT851="Kopman",2,1)</f>
        <v>1</v>
      </c>
      <c r="AIV851" s="176">
        <f>VLOOKUP(AIS851,$A$879:$F$2731,6,FALSE)</f>
        <v>70</v>
      </c>
      <c r="AIW851" s="175" t="s">
        <v>61</v>
      </c>
      <c r="AIX851" s="10">
        <f>AIV851*1.5*AIU851</f>
        <v>105</v>
      </c>
      <c r="AIY851" s="10"/>
      <c r="AIZ851" s="235"/>
      <c r="AJA851" s="175" t="s">
        <v>110</v>
      </c>
      <c r="AJB851" s="351" t="s">
        <v>502</v>
      </c>
      <c r="AJD851" s="243">
        <f>IF(AJC851="Kopman",2,1)</f>
        <v>1</v>
      </c>
      <c r="AJE851" s="176">
        <f>VLOOKUP(AJB851,$A$879:$F$2731,6,FALSE)</f>
        <v>70</v>
      </c>
      <c r="AJF851" s="175" t="s">
        <v>61</v>
      </c>
      <c r="AJG851" s="10">
        <f>AJE851*1.5*AJD851</f>
        <v>105</v>
      </c>
      <c r="AJH851" s="10"/>
      <c r="AJI851" s="235"/>
      <c r="AJJ851" s="175" t="s">
        <v>110</v>
      </c>
      <c r="AJK851" s="341" t="s">
        <v>502</v>
      </c>
      <c r="AJM851" s="243">
        <f>IF(AJL851="Kopman",2,1)</f>
        <v>1</v>
      </c>
      <c r="AJN851" s="176">
        <f>VLOOKUP(AJK851,$A$879:$F$2731,6,FALSE)</f>
        <v>70</v>
      </c>
      <c r="AJO851" s="175" t="s">
        <v>61</v>
      </c>
      <c r="AJP851" s="10">
        <f>AJN851*1.5*AJM851</f>
        <v>105</v>
      </c>
      <c r="AJQ851" s="10"/>
      <c r="AJR851" s="235"/>
      <c r="AJS851" s="175" t="s">
        <v>110</v>
      </c>
      <c r="AJT851" s="347" t="s">
        <v>2613</v>
      </c>
      <c r="AJV851" s="243">
        <f>IF(AJU851="Kopman",2,1)</f>
        <v>1</v>
      </c>
      <c r="AJW851" s="176">
        <f>VLOOKUP(AJT851,$A$879:$F$2731,6,FALSE)</f>
        <v>147</v>
      </c>
      <c r="AJX851" s="175" t="s">
        <v>61</v>
      </c>
      <c r="AJY851" s="10">
        <f>AJW851*1.5*AJV851</f>
        <v>220.5</v>
      </c>
      <c r="AJZ851" s="10"/>
      <c r="AKA851" s="235"/>
      <c r="AKB851" s="175" t="s">
        <v>110</v>
      </c>
      <c r="AKC851" s="341" t="s">
        <v>502</v>
      </c>
      <c r="AKE851" s="243">
        <f>IF(AKD851="Kopman",2,1)</f>
        <v>1</v>
      </c>
      <c r="AKF851" s="176">
        <f>VLOOKUP(AKC851,$A$879:$F$2731,6,FALSE)</f>
        <v>70</v>
      </c>
      <c r="AKG851" s="175" t="s">
        <v>61</v>
      </c>
      <c r="AKH851" s="10">
        <f>AKF851*1.5*AKE851</f>
        <v>105</v>
      </c>
      <c r="AKI851" s="10"/>
      <c r="AKJ851" s="235"/>
      <c r="AKK851" s="175" t="s">
        <v>110</v>
      </c>
      <c r="AKL851" s="341" t="s">
        <v>970</v>
      </c>
      <c r="AKN851" s="243">
        <f>IF(AKM851="Kopman",2,1)</f>
        <v>1</v>
      </c>
      <c r="AKO851" s="176">
        <f>VLOOKUP(AKL851,$A$879:$F$2731,6,FALSE)</f>
        <v>65</v>
      </c>
      <c r="AKP851" s="175" t="s">
        <v>61</v>
      </c>
      <c r="AKQ851" s="10">
        <f>AKO851*1.5*AKN851</f>
        <v>97.5</v>
      </c>
      <c r="AKR851" s="10"/>
      <c r="AKS851" s="235"/>
      <c r="AKT851" s="175" t="s">
        <v>110</v>
      </c>
      <c r="AKU851" s="341" t="s">
        <v>970</v>
      </c>
      <c r="AKW851" s="243">
        <f>IF(AKV851="Kopman",2,1)</f>
        <v>1</v>
      </c>
      <c r="AKX851" s="176">
        <f>VLOOKUP(AKU851,$A$879:$F$2731,6,FALSE)</f>
        <v>65</v>
      </c>
      <c r="AKY851" s="175" t="s">
        <v>61</v>
      </c>
      <c r="AKZ851" s="10">
        <f>AKX851*1.5*AKW851</f>
        <v>97.5</v>
      </c>
      <c r="ALA851" s="10"/>
      <c r="ALB851" s="235"/>
      <c r="ALC851" s="175" t="s">
        <v>110</v>
      </c>
      <c r="ALD851" s="341" t="s">
        <v>1982</v>
      </c>
      <c r="ALF851" s="243">
        <f>IF(ALE851="Kopman",2,1)</f>
        <v>1</v>
      </c>
      <c r="ALG851" s="176">
        <f>VLOOKUP(ALD851,$A$879:$F$2731,6,FALSE)</f>
        <v>179</v>
      </c>
      <c r="ALH851" s="175" t="s">
        <v>61</v>
      </c>
      <c r="ALI851" s="10">
        <f>ALG851*1.5*ALF851</f>
        <v>268.5</v>
      </c>
      <c r="ALJ851" s="10"/>
      <c r="ALK851" s="235"/>
      <c r="ALL851" s="175" t="s">
        <v>110</v>
      </c>
      <c r="ALM851" s="341" t="s">
        <v>502</v>
      </c>
      <c r="ALO851" s="243">
        <f>IF(ALN851="Kopman",2,1)</f>
        <v>1</v>
      </c>
      <c r="ALP851" s="176">
        <f>VLOOKUP(ALM851,$A$879:$F$2731,6,FALSE)</f>
        <v>70</v>
      </c>
      <c r="ALQ851" s="175" t="s">
        <v>61</v>
      </c>
      <c r="ALR851" s="10">
        <f>ALP851*1.5*ALO851</f>
        <v>105</v>
      </c>
      <c r="ALS851" s="10"/>
      <c r="ALT851" s="235"/>
      <c r="ALU851" s="175" t="s">
        <v>110</v>
      </c>
      <c r="ALV851" s="341" t="s">
        <v>502</v>
      </c>
      <c r="ALX851" s="243">
        <f>IF(ALW851="Kopman",2,1)</f>
        <v>1</v>
      </c>
      <c r="ALY851" s="176">
        <f>VLOOKUP(ALV851,$A$879:$F$2731,6,FALSE)</f>
        <v>70</v>
      </c>
      <c r="ALZ851" s="175" t="s">
        <v>61</v>
      </c>
      <c r="AMA851" s="10">
        <f>ALY851*1.5*ALX851</f>
        <v>105</v>
      </c>
      <c r="AMB851" s="10"/>
      <c r="AMC851" s="235"/>
      <c r="AMD851" s="175" t="s">
        <v>110</v>
      </c>
      <c r="AME851" s="401" t="s">
        <v>502</v>
      </c>
      <c r="AMG851" s="243">
        <f>IF(AMF851="Kopman",2,1)</f>
        <v>1</v>
      </c>
      <c r="AMH851" s="176">
        <f>VLOOKUP(AME851,$A$879:$F$2731,6,FALSE)</f>
        <v>70</v>
      </c>
      <c r="AMI851" s="175" t="s">
        <v>61</v>
      </c>
      <c r="AMJ851" s="10">
        <f>AMH851*1.5*AMG851</f>
        <v>105</v>
      </c>
      <c r="AMK851" s="10"/>
      <c r="AML851" s="235"/>
      <c r="AMM851" s="175" t="s">
        <v>110</v>
      </c>
      <c r="AMN851" s="343" t="s">
        <v>501</v>
      </c>
      <c r="AMP851" s="243">
        <f>IF(AMO851="Kopman",2,1)</f>
        <v>1</v>
      </c>
      <c r="AMQ851" s="176">
        <f>VLOOKUP(AMN851,$A$879:$F$2731,6,FALSE)</f>
        <v>49</v>
      </c>
      <c r="AMR851" s="175" t="s">
        <v>61</v>
      </c>
      <c r="AMS851" s="10">
        <f>AMQ851*1.5*AMP851</f>
        <v>73.5</v>
      </c>
      <c r="AMT851" s="10"/>
      <c r="AMU851" s="235"/>
      <c r="AMV851" s="175" t="s">
        <v>110</v>
      </c>
      <c r="AMW851" s="341" t="s">
        <v>502</v>
      </c>
      <c r="AMY851" s="243">
        <f>IF(AMX851="Kopman",2,1)</f>
        <v>1</v>
      </c>
      <c r="AMZ851" s="176">
        <f>VLOOKUP(AMW851,$A$879:$F$2731,6,FALSE)</f>
        <v>70</v>
      </c>
      <c r="ANA851" s="175" t="s">
        <v>61</v>
      </c>
      <c r="ANB851" s="10">
        <f>AMZ851*1.5*AMY851</f>
        <v>105</v>
      </c>
      <c r="ANC851" s="10"/>
      <c r="AND851" s="235"/>
      <c r="ANE851" s="175" t="s">
        <v>110</v>
      </c>
      <c r="ANF851" s="341" t="s">
        <v>970</v>
      </c>
      <c r="ANH851" s="243">
        <f>IF(ANG851="Kopman",2,1)</f>
        <v>1</v>
      </c>
      <c r="ANI851" s="176">
        <f>VLOOKUP(ANF851,$A$879:$F$2731,6,FALSE)</f>
        <v>65</v>
      </c>
      <c r="ANJ851" s="175" t="s">
        <v>61</v>
      </c>
      <c r="ANK851" s="10">
        <f>ANI851*1.5*ANH851</f>
        <v>97.5</v>
      </c>
      <c r="ANL851" s="10"/>
      <c r="ANM851" s="235"/>
      <c r="ANN851" s="175" t="s">
        <v>110</v>
      </c>
      <c r="ANO851" s="351" t="s">
        <v>970</v>
      </c>
      <c r="ANQ851" s="243">
        <f>IF(ANP851="Kopman",2,1)</f>
        <v>1</v>
      </c>
      <c r="ANR851" s="176">
        <f>VLOOKUP(ANO851,$A$879:$F$2731,6,FALSE)</f>
        <v>65</v>
      </c>
      <c r="ANS851" s="175" t="s">
        <v>61</v>
      </c>
      <c r="ANT851" s="10">
        <f>ANR851*1.5*ANQ851</f>
        <v>97.5</v>
      </c>
      <c r="ANU851" s="10"/>
      <c r="ANV851" s="235"/>
      <c r="ANW851" s="175" t="s">
        <v>110</v>
      </c>
      <c r="ANX851" s="341" t="s">
        <v>502</v>
      </c>
      <c r="ANZ851" s="243">
        <f>IF(ANY851="Kopman",2,1)</f>
        <v>1</v>
      </c>
      <c r="AOA851" s="176">
        <f>VLOOKUP(ANX851,$A$879:$F$2731,6,FALSE)</f>
        <v>70</v>
      </c>
      <c r="AOB851" s="175" t="s">
        <v>61</v>
      </c>
      <c r="AOC851" s="10">
        <f>AOA851*1.5*ANZ851</f>
        <v>105</v>
      </c>
      <c r="AOD851" s="10"/>
      <c r="AOE851" s="235"/>
      <c r="AOF851" s="175" t="s">
        <v>110</v>
      </c>
      <c r="AOG851" s="75" t="s">
        <v>183</v>
      </c>
      <c r="AOI851" s="243">
        <f>IF(AOH851="Kopman",2,1)</f>
        <v>1</v>
      </c>
      <c r="AOJ851" s="176" t="e">
        <f>VLOOKUP(AOG851,$A$879:$F$2731,6,FALSE)</f>
        <v>#N/A</v>
      </c>
      <c r="AOK851" s="175" t="s">
        <v>61</v>
      </c>
      <c r="AOL851" s="10" t="e">
        <f>AOJ851*1.5*AOI851</f>
        <v>#N/A</v>
      </c>
      <c r="AOM851" s="10"/>
      <c r="AON851" s="235"/>
      <c r="AOO851" s="175" t="s">
        <v>110</v>
      </c>
      <c r="AOP851" s="341" t="s">
        <v>970</v>
      </c>
      <c r="AOR851" s="243">
        <f>IF(AOQ851="Kopman",2,1)</f>
        <v>1</v>
      </c>
      <c r="AOS851" s="176">
        <f>VLOOKUP(AOP851,$A$879:$F$2731,6,FALSE)</f>
        <v>65</v>
      </c>
      <c r="AOT851" s="175" t="s">
        <v>61</v>
      </c>
      <c r="AOU851" s="10">
        <f>AOS851*1.5*AOR851</f>
        <v>97.5</v>
      </c>
      <c r="AOV851" s="10"/>
      <c r="AOW851" s="235"/>
      <c r="AOX851" s="175" t="s">
        <v>110</v>
      </c>
      <c r="AOY851" s="404" t="s">
        <v>970</v>
      </c>
      <c r="APA851" s="243">
        <f>IF(AOZ851="Kopman",2,1)</f>
        <v>1</v>
      </c>
      <c r="APB851" s="176">
        <f>VLOOKUP(AOY851,$A$879:$F$2731,6,FALSE)</f>
        <v>65</v>
      </c>
      <c r="APC851" s="175" t="s">
        <v>61</v>
      </c>
      <c r="APD851" s="10">
        <f>APB851*1.5*APA851</f>
        <v>97.5</v>
      </c>
      <c r="APE851" s="10"/>
      <c r="APF851" s="235"/>
      <c r="APG851" s="175" t="s">
        <v>110</v>
      </c>
      <c r="APH851" s="341" t="s">
        <v>502</v>
      </c>
      <c r="APJ851" s="243">
        <f>IF(API851="Kopman",2,1)</f>
        <v>1</v>
      </c>
      <c r="APK851" s="176">
        <f>VLOOKUP(APH851,$A$879:$F$2731,6,FALSE)</f>
        <v>70</v>
      </c>
      <c r="APL851" s="175" t="s">
        <v>61</v>
      </c>
      <c r="APM851" s="10">
        <f>APK851*1.5*APJ851</f>
        <v>105</v>
      </c>
      <c r="APN851" s="10"/>
      <c r="APO851" s="235"/>
      <c r="APP851" s="175" t="s">
        <v>110</v>
      </c>
      <c r="APQ851" s="75" t="s">
        <v>183</v>
      </c>
      <c r="APS851" s="243">
        <f>IF(APR851="Kopman",2,1)</f>
        <v>1</v>
      </c>
      <c r="APT851" s="176" t="e">
        <f>VLOOKUP(APQ851,$A$879:$F$2731,6,FALSE)</f>
        <v>#N/A</v>
      </c>
      <c r="APU851" s="175" t="s">
        <v>61</v>
      </c>
      <c r="APV851" s="10" t="e">
        <f>APT851*1.5*APS851</f>
        <v>#N/A</v>
      </c>
      <c r="APW851" s="10"/>
      <c r="APX851" s="235"/>
      <c r="APY851" s="175" t="s">
        <v>110</v>
      </c>
      <c r="APZ851" s="407" t="s">
        <v>502</v>
      </c>
      <c r="AQA851" s="14" t="s">
        <v>1662</v>
      </c>
      <c r="AQB851" s="243">
        <f>IF(AQA851="Kopman",2,1)</f>
        <v>2</v>
      </c>
      <c r="AQC851" s="176">
        <f>VLOOKUP(APZ851,$A$879:$F$2731,6,FALSE)</f>
        <v>70</v>
      </c>
      <c r="AQD851" s="175" t="s">
        <v>61</v>
      </c>
      <c r="AQE851" s="10">
        <f>AQC851*1.5*AQB851</f>
        <v>210</v>
      </c>
      <c r="AQF851" s="10"/>
      <c r="AQG851" s="235"/>
      <c r="AQH851" s="175" t="s">
        <v>110</v>
      </c>
      <c r="AQI851" s="341" t="s">
        <v>3352</v>
      </c>
      <c r="AQK851" s="243">
        <f>IF(AQJ851="Kopman",2,1)</f>
        <v>1</v>
      </c>
      <c r="AQL851" s="176">
        <f>VLOOKUP(AQI851,$A$879:$F$2731,6,FALSE)</f>
        <v>21</v>
      </c>
      <c r="AQM851" s="175" t="s">
        <v>61</v>
      </c>
      <c r="AQN851" s="10">
        <f>AQL851*1.5*AQK851</f>
        <v>31.5</v>
      </c>
      <c r="AQO851" s="10"/>
      <c r="AQP851" s="235"/>
      <c r="AQQ851" s="175" t="s">
        <v>110</v>
      </c>
      <c r="AQR851" s="75" t="s">
        <v>183</v>
      </c>
      <c r="AQT851" s="243">
        <f>IF(AQS851="Kopman",2,1)</f>
        <v>1</v>
      </c>
      <c r="AQU851" s="176" t="e">
        <f>VLOOKUP(AQR851,$A$879:$F$2731,6,FALSE)</f>
        <v>#N/A</v>
      </c>
      <c r="AQV851" s="175" t="s">
        <v>61</v>
      </c>
      <c r="AQW851" s="10" t="e">
        <f>AQU851*1.5*AQT851</f>
        <v>#N/A</v>
      </c>
      <c r="AQX851" s="10"/>
      <c r="AQY851" s="235"/>
      <c r="AQZ851" s="175" t="s">
        <v>110</v>
      </c>
      <c r="ARA851" s="75" t="s">
        <v>183</v>
      </c>
      <c r="ARC851" s="243">
        <f>IF(ARB851="Kopman",2,1)</f>
        <v>1</v>
      </c>
      <c r="ARD851" s="176" t="e">
        <f>VLOOKUP(ARA851,$A$879:$F$2731,6,FALSE)</f>
        <v>#N/A</v>
      </c>
      <c r="ARE851" s="175" t="s">
        <v>61</v>
      </c>
      <c r="ARF851" s="10" t="e">
        <f>ARD851*1.5*ARC851</f>
        <v>#N/A</v>
      </c>
      <c r="ARG851" s="10"/>
      <c r="ARH851" s="235"/>
      <c r="ARI851" s="175" t="s">
        <v>110</v>
      </c>
      <c r="ARJ851" s="75" t="s">
        <v>183</v>
      </c>
      <c r="ARL851" s="243">
        <f>IF(ARK851="Kopman",2,1)</f>
        <v>1</v>
      </c>
      <c r="ARM851" s="176" t="e">
        <f>VLOOKUP(ARJ851,$A$879:$F$2731,6,FALSE)</f>
        <v>#N/A</v>
      </c>
      <c r="ARN851" s="175" t="s">
        <v>61</v>
      </c>
      <c r="ARO851" s="10" t="e">
        <f>ARM851*1.5*ARL851</f>
        <v>#N/A</v>
      </c>
      <c r="ARP851" s="10"/>
      <c r="ARQ851" s="235"/>
      <c r="ARR851" s="175" t="s">
        <v>110</v>
      </c>
      <c r="ARS851" s="75" t="s">
        <v>183</v>
      </c>
      <c r="ARU851" s="243">
        <f>IF(ART851="Kopman",2,1)</f>
        <v>1</v>
      </c>
      <c r="ARV851" s="176" t="e">
        <f>VLOOKUP(ARS851,$A$879:$F$2731,6,FALSE)</f>
        <v>#N/A</v>
      </c>
      <c r="ARW851" s="175" t="s">
        <v>61</v>
      </c>
      <c r="ARX851" s="10" t="e">
        <f>ARV851*1.5*ARU851</f>
        <v>#N/A</v>
      </c>
      <c r="ARY851" s="10"/>
      <c r="ARZ851" s="235"/>
      <c r="ASA851" s="175" t="s">
        <v>110</v>
      </c>
      <c r="ASB851" s="341" t="s">
        <v>502</v>
      </c>
      <c r="ASD851" s="243">
        <f>IF(ASC851="Kopman",2,1)</f>
        <v>1</v>
      </c>
      <c r="ASE851" s="176">
        <f>VLOOKUP(ASB851,$A$879:$F$2731,6,FALSE)</f>
        <v>70</v>
      </c>
      <c r="ASF851" s="175" t="s">
        <v>61</v>
      </c>
      <c r="ASG851" s="10">
        <f>ASE851*1.5*ASD851</f>
        <v>105</v>
      </c>
      <c r="ASH851" s="10"/>
      <c r="ASI851" s="235"/>
      <c r="ASJ851" s="175" t="s">
        <v>110</v>
      </c>
      <c r="ASK851" s="75" t="s">
        <v>183</v>
      </c>
      <c r="ASM851" s="243">
        <f>IF(ASL851="Kopman",2,1)</f>
        <v>1</v>
      </c>
      <c r="ASN851" s="176" t="e">
        <f>VLOOKUP(ASK851,$A$879:$F$2731,6,FALSE)</f>
        <v>#N/A</v>
      </c>
      <c r="ASO851" s="175" t="s">
        <v>61</v>
      </c>
      <c r="ASP851" s="10" t="e">
        <f>ASN851*1.5*ASM851</f>
        <v>#N/A</v>
      </c>
      <c r="ASQ851" s="10"/>
      <c r="ASR851" s="235"/>
      <c r="ASS851" s="175" t="s">
        <v>110</v>
      </c>
      <c r="AST851" s="342" t="s">
        <v>1959</v>
      </c>
      <c r="ASU851" s="14" t="s">
        <v>1662</v>
      </c>
      <c r="ASV851" s="243">
        <f>IF(ASU851="Kopman",2,1)</f>
        <v>2</v>
      </c>
      <c r="ASW851" s="176">
        <f>VLOOKUP(AST851,$A$879:$F$2731,6,FALSE)</f>
        <v>72</v>
      </c>
      <c r="ASX851" s="175" t="s">
        <v>61</v>
      </c>
      <c r="ASY851" s="10">
        <f>ASW851*1.5*ASV851</f>
        <v>216</v>
      </c>
      <c r="ASZ851" s="10"/>
      <c r="ATA851" s="235"/>
      <c r="ATB851" s="175" t="s">
        <v>110</v>
      </c>
      <c r="ATC851" s="75" t="s">
        <v>183</v>
      </c>
      <c r="ATE851" s="243">
        <f>IF(ATD851="Kopman",2,1)</f>
        <v>1</v>
      </c>
      <c r="ATF851" s="176" t="e">
        <f>VLOOKUP(ATC851,$A$879:$F$2731,6,FALSE)</f>
        <v>#N/A</v>
      </c>
      <c r="ATG851" s="175" t="s">
        <v>61</v>
      </c>
      <c r="ATH851" s="10" t="e">
        <f>ATF851*1.5*ATE851</f>
        <v>#N/A</v>
      </c>
      <c r="ATI851" s="10"/>
      <c r="ATJ851" s="235"/>
      <c r="ATK851" s="175" t="s">
        <v>110</v>
      </c>
      <c r="ATL851" s="75" t="s">
        <v>183</v>
      </c>
      <c r="ATN851" s="243">
        <f>IF(ATM851="Kopman",2,1)</f>
        <v>1</v>
      </c>
      <c r="ATO851" s="176" t="e">
        <f>VLOOKUP(ATL851,$A$879:$F$2731,6,FALSE)</f>
        <v>#N/A</v>
      </c>
      <c r="ATP851" s="175" t="s">
        <v>61</v>
      </c>
      <c r="ATQ851" s="10" t="e">
        <f>ATO851*1.5*ATN851</f>
        <v>#N/A</v>
      </c>
      <c r="ATR851" s="10"/>
      <c r="ATS851" s="235"/>
      <c r="ATT851" s="175" t="s">
        <v>110</v>
      </c>
      <c r="ATU851" s="75" t="s">
        <v>183</v>
      </c>
      <c r="ATW851" s="243">
        <f>IF(ATV851="Kopman",2,1)</f>
        <v>1</v>
      </c>
      <c r="ATX851" s="176" t="e">
        <f>VLOOKUP(ATU851,$A$879:$F$2731,6,FALSE)</f>
        <v>#N/A</v>
      </c>
      <c r="ATY851" s="175" t="s">
        <v>61</v>
      </c>
      <c r="ATZ851" s="10" t="e">
        <f>ATX851*1.5*ATW851</f>
        <v>#N/A</v>
      </c>
      <c r="AUA851" s="10"/>
      <c r="AUB851" s="235"/>
      <c r="AUC851" s="175" t="s">
        <v>110</v>
      </c>
      <c r="AUD851" s="75" t="s">
        <v>183</v>
      </c>
      <c r="AUF851" s="243">
        <f>IF(AUE851="Kopman",2,1)</f>
        <v>1</v>
      </c>
      <c r="AUG851" s="176" t="e">
        <f>VLOOKUP(AUD851,$A$879:$F$2731,6,FALSE)</f>
        <v>#N/A</v>
      </c>
      <c r="AUH851" s="175" t="s">
        <v>61</v>
      </c>
      <c r="AUI851" s="10" t="e">
        <f>AUG851*1.5*AUF851</f>
        <v>#N/A</v>
      </c>
      <c r="AUJ851" s="10"/>
      <c r="AUK851" s="235"/>
      <c r="AUL851" s="175" t="s">
        <v>110</v>
      </c>
      <c r="AUM851" s="75" t="s">
        <v>183</v>
      </c>
      <c r="AUO851" s="243">
        <f>IF(AUN851="Kopman",2,1)</f>
        <v>1</v>
      </c>
      <c r="AUP851" s="176" t="e">
        <f>VLOOKUP(AUM851,$A$879:$F$2731,6,FALSE)</f>
        <v>#N/A</v>
      </c>
      <c r="AUQ851" s="175" t="s">
        <v>61</v>
      </c>
      <c r="AUR851" s="10" t="e">
        <f>AUP851*1.5*AUO851</f>
        <v>#N/A</v>
      </c>
      <c r="AUS851" s="10"/>
      <c r="AUT851" s="235"/>
      <c r="AUU851" s="175" t="s">
        <v>110</v>
      </c>
      <c r="AUV851" s="75" t="s">
        <v>183</v>
      </c>
      <c r="AUX851" s="243">
        <f>IF(AUW851="Kopman",2,1)</f>
        <v>1</v>
      </c>
      <c r="AUY851" s="176" t="e">
        <f>VLOOKUP(AUV851,$A$879:$F$2731,6,FALSE)</f>
        <v>#N/A</v>
      </c>
      <c r="AUZ851" s="175" t="s">
        <v>61</v>
      </c>
      <c r="AVA851" s="10" t="e">
        <f>AUY851*1.5*AUX851</f>
        <v>#N/A</v>
      </c>
      <c r="AVB851" s="10"/>
      <c r="AVC851" s="235"/>
      <c r="AVD851" s="175" t="s">
        <v>110</v>
      </c>
      <c r="AVE851" s="75" t="s">
        <v>183</v>
      </c>
      <c r="AVG851" s="243">
        <f>IF(AVF851="Kopman",2,1)</f>
        <v>1</v>
      </c>
      <c r="AVH851" s="176" t="e">
        <f>VLOOKUP(AVE851,$A$879:$F$2731,6,FALSE)</f>
        <v>#N/A</v>
      </c>
      <c r="AVI851" s="175" t="s">
        <v>61</v>
      </c>
      <c r="AVJ851" s="10" t="e">
        <f>AVH851*1.5*AVG851</f>
        <v>#N/A</v>
      </c>
      <c r="AVK851" s="10"/>
      <c r="AVL851" s="235"/>
      <c r="AVM851" s="175" t="s">
        <v>110</v>
      </c>
      <c r="AVN851" s="75" t="s">
        <v>183</v>
      </c>
      <c r="AVP851" s="243">
        <f>IF(AVO851="Kopman",2,1)</f>
        <v>1</v>
      </c>
      <c r="AVQ851" s="176" t="e">
        <f>VLOOKUP(AVN851,$A$879:$F$2731,6,FALSE)</f>
        <v>#N/A</v>
      </c>
      <c r="AVR851" s="175" t="s">
        <v>61</v>
      </c>
      <c r="AVS851" s="10" t="e">
        <f>AVQ851*1.5*AVP851</f>
        <v>#N/A</v>
      </c>
      <c r="AVT851" s="10"/>
      <c r="AVU851" s="235"/>
      <c r="AVV851" s="175" t="s">
        <v>110</v>
      </c>
      <c r="AVW851" s="75" t="s">
        <v>183</v>
      </c>
      <c r="AVY851" s="243">
        <f>IF(AVX851="Kopman",2,1)</f>
        <v>1</v>
      </c>
      <c r="AVZ851" s="176" t="e">
        <f>VLOOKUP(AVW851,$A$879:$F$2731,6,FALSE)</f>
        <v>#N/A</v>
      </c>
      <c r="AWA851" s="175" t="s">
        <v>61</v>
      </c>
      <c r="AWB851" s="10" t="e">
        <f>AVZ851*1.5*AVY851</f>
        <v>#N/A</v>
      </c>
      <c r="AWC851" s="10"/>
      <c r="AWD851" s="235"/>
      <c r="AWE851" s="175" t="s">
        <v>110</v>
      </c>
      <c r="AWF851" s="75" t="s">
        <v>183</v>
      </c>
      <c r="AWH851" s="243">
        <f>IF(AWG851="Kopman",2,1)</f>
        <v>1</v>
      </c>
      <c r="AWI851" s="176" t="e">
        <f>VLOOKUP(AWF851,$A$879:$F$2731,6,FALSE)</f>
        <v>#N/A</v>
      </c>
      <c r="AWJ851" s="175" t="s">
        <v>61</v>
      </c>
      <c r="AWK851" s="10" t="e">
        <f>AWI851*1.5*AWH851</f>
        <v>#N/A</v>
      </c>
      <c r="AWL851" s="10"/>
      <c r="AWM851" s="235"/>
      <c r="AWN851" s="175" t="s">
        <v>110</v>
      </c>
      <c r="AWO851" s="341" t="s">
        <v>464</v>
      </c>
      <c r="AWQ851" s="243">
        <f>IF(AWP851="Kopman",2,1)</f>
        <v>1</v>
      </c>
      <c r="AWR851" s="176">
        <f>VLOOKUP(AWO851,$A$879:$F$2731,6,FALSE)</f>
        <v>18</v>
      </c>
      <c r="AWS851" s="175" t="s">
        <v>61</v>
      </c>
      <c r="AWT851" s="10">
        <f>AWR851*1.5*AWQ851</f>
        <v>27</v>
      </c>
      <c r="AWU851" s="10"/>
      <c r="AWV851" s="235"/>
      <c r="AWW851" s="175" t="s">
        <v>110</v>
      </c>
      <c r="AWX851" s="341" t="s">
        <v>970</v>
      </c>
      <c r="AWZ851" s="243">
        <f>IF(AWY851="Kopman",2,1)</f>
        <v>1</v>
      </c>
      <c r="AXA851" s="176">
        <f>VLOOKUP(AWX851,$A$879:$F$2731,6,FALSE)</f>
        <v>65</v>
      </c>
      <c r="AXB851" s="175" t="s">
        <v>61</v>
      </c>
      <c r="AXC851" s="10">
        <f>AXA851*1.5*AWZ851</f>
        <v>97.5</v>
      </c>
      <c r="AXD851" s="10"/>
      <c r="AXE851" s="235"/>
      <c r="AXF851" s="175" t="s">
        <v>110</v>
      </c>
      <c r="AXG851" s="341" t="s">
        <v>970</v>
      </c>
      <c r="AXI851" s="243">
        <f>IF(AXH851="Kopman",2,1)</f>
        <v>1</v>
      </c>
      <c r="AXJ851" s="176">
        <f>VLOOKUP(AXG851,$A$879:$F$2731,6,FALSE)</f>
        <v>65</v>
      </c>
      <c r="AXK851" s="175" t="s">
        <v>61</v>
      </c>
      <c r="AXL851" s="10">
        <f>AXJ851*1.5*AXI851</f>
        <v>97.5</v>
      </c>
      <c r="AXM851" s="10"/>
      <c r="AXN851" s="235"/>
      <c r="AXO851" s="175" t="s">
        <v>110</v>
      </c>
      <c r="AXP851" s="341" t="s">
        <v>489</v>
      </c>
      <c r="AXR851" s="243">
        <f>IF(AXQ851="Kopman",2,1)</f>
        <v>1</v>
      </c>
      <c r="AXS851" s="176">
        <f>VLOOKUP(AXP851,$A$879:$F$2731,6,FALSE)</f>
        <v>150</v>
      </c>
      <c r="AXT851" s="175" t="s">
        <v>61</v>
      </c>
      <c r="AXU851" s="10">
        <f>AXS851*1.5*AXR851</f>
        <v>225</v>
      </c>
      <c r="AXV851" s="10"/>
      <c r="AXW851" s="235"/>
      <c r="AXX851" s="175" t="s">
        <v>110</v>
      </c>
      <c r="AXY851" s="341" t="s">
        <v>2485</v>
      </c>
      <c r="AYA851" s="243">
        <f>IF(AXZ851="Kopman",2,1)</f>
        <v>1</v>
      </c>
      <c r="AYB851" s="176">
        <f>VLOOKUP(AXY851,$A$879:$F$2731,6,FALSE)</f>
        <v>33</v>
      </c>
      <c r="AYC851" s="175" t="s">
        <v>61</v>
      </c>
      <c r="AYD851" s="10">
        <f>AYB851*1.5*AYA851</f>
        <v>49.5</v>
      </c>
      <c r="AYE851" s="10"/>
      <c r="AYF851" s="235"/>
      <c r="AYG851" s="175" t="s">
        <v>110</v>
      </c>
      <c r="AYH851" s="341" t="s">
        <v>628</v>
      </c>
      <c r="AYJ851" s="243">
        <f>IF(AYI851="Kopman",2,1)</f>
        <v>1</v>
      </c>
      <c r="AYK851" s="176">
        <f>VLOOKUP(AYH851,$A$879:$F$2731,6,FALSE)</f>
        <v>117</v>
      </c>
      <c r="AYL851" s="175" t="s">
        <v>61</v>
      </c>
      <c r="AYM851" s="10">
        <f>AYK851*1.5*AYJ851</f>
        <v>175.5</v>
      </c>
      <c r="AYN851" s="10"/>
      <c r="AYO851" s="235"/>
      <c r="AYP851" s="175" t="s">
        <v>110</v>
      </c>
      <c r="AYQ851" s="341" t="s">
        <v>502</v>
      </c>
      <c r="AYS851" s="243">
        <f>IF(AYR851="Kopman",2,1)</f>
        <v>1</v>
      </c>
      <c r="AYT851" s="176">
        <f>VLOOKUP(AYQ851,$A$879:$F$2731,6,FALSE)</f>
        <v>70</v>
      </c>
      <c r="AYU851" s="175" t="s">
        <v>61</v>
      </c>
      <c r="AYV851" s="10">
        <f>AYT851*1.5*AYS851</f>
        <v>105</v>
      </c>
      <c r="AYW851" s="10"/>
      <c r="AYX851" s="235"/>
      <c r="AYY851" s="175" t="s">
        <v>110</v>
      </c>
      <c r="AYZ851" s="341" t="s">
        <v>502</v>
      </c>
      <c r="AZB851" s="243">
        <f>IF(AZA851="Kopman",2,1)</f>
        <v>1</v>
      </c>
      <c r="AZC851" s="176">
        <f>VLOOKUP(AYZ851,$A$879:$F$2731,6,FALSE)</f>
        <v>70</v>
      </c>
      <c r="AZD851" s="175" t="s">
        <v>61</v>
      </c>
      <c r="AZE851" s="10">
        <f>AZC851*1.5*AZB851</f>
        <v>105</v>
      </c>
      <c r="AZF851" s="10"/>
      <c r="AZG851" s="235"/>
      <c r="AZH851" s="175" t="s">
        <v>110</v>
      </c>
      <c r="AZI851" s="341" t="s">
        <v>3319</v>
      </c>
      <c r="AZK851" s="243">
        <f>IF(AZJ851="Kopman",2,1)</f>
        <v>1</v>
      </c>
      <c r="AZL851" s="176">
        <f>VLOOKUP(AZI851,$A$879:$F$2731,6,FALSE)</f>
        <v>73</v>
      </c>
      <c r="AZM851" s="175" t="s">
        <v>61</v>
      </c>
      <c r="AZN851" s="10">
        <f>AZL851*1.5*AZK851</f>
        <v>109.5</v>
      </c>
      <c r="AZO851" s="10"/>
      <c r="AZP851" s="235"/>
      <c r="AZQ851" s="175" t="s">
        <v>110</v>
      </c>
      <c r="AZR851" s="341" t="s">
        <v>2149</v>
      </c>
      <c r="AZT851" s="243">
        <f>IF(AZS851="Kopman",2,1)</f>
        <v>1</v>
      </c>
      <c r="AZU851" s="176">
        <f>VLOOKUP(AZR851,$A$879:$F$2731,6,FALSE)</f>
        <v>43</v>
      </c>
      <c r="AZV851" s="175" t="s">
        <v>61</v>
      </c>
      <c r="AZW851" s="10">
        <f>AZU851*1.5*AZT851</f>
        <v>64.5</v>
      </c>
      <c r="AZX851" s="10"/>
      <c r="AZY851" s="235"/>
      <c r="AZZ851" s="175" t="s">
        <v>110</v>
      </c>
      <c r="BAA851" s="341" t="s">
        <v>2137</v>
      </c>
      <c r="BAC851" s="243">
        <f>IF(BAB851="Kopman",2,1)</f>
        <v>1</v>
      </c>
      <c r="BAD851" s="176">
        <f>VLOOKUP(BAA851,$A$879:$F$2731,6,FALSE)</f>
        <v>123</v>
      </c>
      <c r="BAE851" s="175" t="s">
        <v>61</v>
      </c>
      <c r="BAF851" s="10">
        <f>BAD851*1.5*BAC851</f>
        <v>184.5</v>
      </c>
      <c r="BAG851" s="10"/>
      <c r="BAH851" s="235"/>
      <c r="BAI851" s="175" t="s">
        <v>110</v>
      </c>
      <c r="BAJ851" s="398" t="s">
        <v>2334</v>
      </c>
      <c r="BAL851" s="243">
        <f>IF(BAK851="Kopman",2,1)</f>
        <v>1</v>
      </c>
      <c r="BAM851" s="176">
        <f>VLOOKUP(BAJ851,$A$879:$F$2731,6,FALSE)</f>
        <v>0</v>
      </c>
      <c r="BAN851" s="175" t="s">
        <v>61</v>
      </c>
      <c r="BAO851" s="10">
        <f>BAM851*1.5*BAL851</f>
        <v>0</v>
      </c>
      <c r="BAP851" s="10"/>
      <c r="BAQ851" s="235"/>
      <c r="BAR851" s="175" t="s">
        <v>110</v>
      </c>
      <c r="BAS851" s="341" t="s">
        <v>489</v>
      </c>
      <c r="BAU851" s="243">
        <f>IF(BAT851="Kopman",2,1)</f>
        <v>1</v>
      </c>
      <c r="BAV851" s="176">
        <f>VLOOKUP(BAS851,$A$879:$F$2731,6,FALSE)</f>
        <v>150</v>
      </c>
      <c r="BAW851" s="175" t="s">
        <v>61</v>
      </c>
      <c r="BAX851" s="10">
        <f>BAV851*1.5*BAU851</f>
        <v>225</v>
      </c>
      <c r="BAY851" s="10"/>
      <c r="BAZ851" s="235"/>
      <c r="BBA851" s="175" t="s">
        <v>110</v>
      </c>
      <c r="BBB851" s="341" t="s">
        <v>3238</v>
      </c>
      <c r="BBD851" s="243">
        <f>IF(BBC851="Kopman",2,1)</f>
        <v>1</v>
      </c>
      <c r="BBE851" s="176">
        <f>VLOOKUP(BBB851,$A$879:$F$2731,6,FALSE)</f>
        <v>1</v>
      </c>
      <c r="BBF851" s="175" t="s">
        <v>61</v>
      </c>
      <c r="BBG851" s="10">
        <f>BBE851*1.5*BBD851</f>
        <v>1.5</v>
      </c>
      <c r="BBH851" s="10"/>
      <c r="BBI851" s="235"/>
      <c r="BBJ851" s="175" t="s">
        <v>110</v>
      </c>
      <c r="BBK851" s="341" t="s">
        <v>1959</v>
      </c>
      <c r="BBM851" s="243">
        <f>IF(BBL851="Kopman",2,1)</f>
        <v>1</v>
      </c>
      <c r="BBN851" s="176">
        <f>VLOOKUP(BBK851,$A$879:$F$2731,6,FALSE)</f>
        <v>72</v>
      </c>
      <c r="BBO851" s="175" t="s">
        <v>61</v>
      </c>
      <c r="BBP851" s="10">
        <f>BBN851*1.5*BBM851</f>
        <v>108</v>
      </c>
      <c r="BBQ851" s="10"/>
      <c r="BBR851" s="235"/>
      <c r="BBS851" s="175" t="s">
        <v>110</v>
      </c>
      <c r="BBT851" s="347" t="s">
        <v>464</v>
      </c>
      <c r="BBV851" s="243">
        <f>IF(BBU851="Kopman",2,1)</f>
        <v>1</v>
      </c>
      <c r="BBW851" s="176">
        <f>VLOOKUP(BBT851,$A$879:$F$2731,6,FALSE)</f>
        <v>18</v>
      </c>
      <c r="BBX851" s="175" t="s">
        <v>61</v>
      </c>
      <c r="BBY851" s="10">
        <f>BBW851*1.5*BBV851</f>
        <v>27</v>
      </c>
      <c r="BBZ851" s="10"/>
      <c r="BCA851" s="235"/>
      <c r="BCB851" s="175" t="s">
        <v>110</v>
      </c>
      <c r="BCC851" s="341" t="s">
        <v>1024</v>
      </c>
      <c r="BCE851" s="243">
        <f>IF(BCD851="Kopman",2,1)</f>
        <v>1</v>
      </c>
      <c r="BCF851" s="176">
        <f>VLOOKUP(BCC851,$A$879:$F$2731,6,FALSE)</f>
        <v>91</v>
      </c>
      <c r="BCG851" s="175" t="s">
        <v>61</v>
      </c>
      <c r="BCH851" s="10">
        <f>BCF851*1.5*BCE851</f>
        <v>136.5</v>
      </c>
      <c r="BCI851" s="10"/>
      <c r="BCJ851" s="235"/>
      <c r="BCK851" s="175" t="s">
        <v>110</v>
      </c>
      <c r="BCL851" s="341" t="s">
        <v>502</v>
      </c>
      <c r="BCN851" s="243">
        <f>IF(BCM851="Kopman",2,1)</f>
        <v>1</v>
      </c>
      <c r="BCO851" s="176">
        <f>VLOOKUP(BCL851,$A$879:$F$2731,6,FALSE)</f>
        <v>70</v>
      </c>
      <c r="BCP851" s="175" t="s">
        <v>61</v>
      </c>
      <c r="BCQ851" s="10">
        <f>BCO851*1.5*BCN851</f>
        <v>105</v>
      </c>
      <c r="BCR851" s="10"/>
      <c r="BCS851" s="235"/>
      <c r="BCT851" s="175" t="s">
        <v>110</v>
      </c>
      <c r="BCU851" s="353" t="s">
        <v>502</v>
      </c>
      <c r="BCV851" s="14" t="s">
        <v>1662</v>
      </c>
      <c r="BCW851" s="243">
        <f>IF(BCV851="Kopman",2,1)</f>
        <v>2</v>
      </c>
      <c r="BCX851" s="176">
        <f>VLOOKUP(BCU851,$A$879:$F$2731,6,FALSE)</f>
        <v>70</v>
      </c>
      <c r="BCY851" s="175" t="s">
        <v>61</v>
      </c>
      <c r="BCZ851" s="10">
        <f>BCX851*1.5*BCW851</f>
        <v>210</v>
      </c>
      <c r="BDA851" s="10"/>
      <c r="BDB851" s="235"/>
      <c r="BDC851" s="175" t="s">
        <v>110</v>
      </c>
      <c r="BDD851" s="347" t="s">
        <v>970</v>
      </c>
      <c r="BDF851" s="243">
        <f>IF(BDE851="Kopman",2,1)</f>
        <v>1</v>
      </c>
      <c r="BDG851" s="176">
        <f>VLOOKUP(BDD851,$A$879:$F$2731,6,FALSE)</f>
        <v>65</v>
      </c>
      <c r="BDH851" s="175" t="s">
        <v>61</v>
      </c>
      <c r="BDI851" s="10">
        <f>BDG851*1.5*BDF851</f>
        <v>97.5</v>
      </c>
      <c r="BDJ851" s="10"/>
      <c r="BDK851" s="235"/>
      <c r="BDL851" s="175" t="s">
        <v>110</v>
      </c>
      <c r="BDM851" s="341" t="s">
        <v>502</v>
      </c>
      <c r="BDO851" s="243">
        <f>IF(BDN851="Kopman",2,1)</f>
        <v>1</v>
      </c>
      <c r="BDP851" s="176">
        <f>VLOOKUP(BDM851,$A$879:$F$2731,6,FALSE)</f>
        <v>70</v>
      </c>
      <c r="BDQ851" s="175" t="s">
        <v>61</v>
      </c>
      <c r="BDR851" s="10">
        <f>BDP851*1.5*BDO851</f>
        <v>105</v>
      </c>
      <c r="BDS851" s="10"/>
      <c r="BDT851" s="235"/>
      <c r="BDU851" s="175" t="s">
        <v>110</v>
      </c>
      <c r="BDV851" s="341" t="s">
        <v>3223</v>
      </c>
      <c r="BDX851" s="243">
        <f>IF(BDW851="Kopman",2,1)</f>
        <v>1</v>
      </c>
      <c r="BDY851" s="176">
        <f>VLOOKUP(BDV851,$A$879:$F$2731,6,FALSE)</f>
        <v>40</v>
      </c>
      <c r="BDZ851" s="175" t="s">
        <v>61</v>
      </c>
      <c r="BEA851" s="10">
        <f>BDY851*1.5*BDX851</f>
        <v>60</v>
      </c>
      <c r="BEB851" s="10"/>
      <c r="BEC851" s="235"/>
      <c r="BED851" s="175" t="s">
        <v>110</v>
      </c>
      <c r="BEE851" s="341" t="s">
        <v>1959</v>
      </c>
      <c r="BEG851" s="243">
        <f>IF(BEF851="Kopman",2,1)</f>
        <v>1</v>
      </c>
      <c r="BEH851" s="176">
        <f>VLOOKUP(BEE851,$A$879:$F$2731,6,FALSE)</f>
        <v>72</v>
      </c>
      <c r="BEI851" s="175" t="s">
        <v>61</v>
      </c>
      <c r="BEJ851" s="10">
        <f>BEH851*1.5*BEG851</f>
        <v>108</v>
      </c>
      <c r="BEK851" s="10"/>
      <c r="BEL851" s="235"/>
      <c r="BEM851" s="175" t="s">
        <v>110</v>
      </c>
      <c r="BEN851" s="341" t="s">
        <v>1024</v>
      </c>
      <c r="BEP851" s="243">
        <f>IF(BEO851="Kopman",2,1)</f>
        <v>1</v>
      </c>
      <c r="BEQ851" s="176">
        <f>VLOOKUP(BEN851,$A$879:$F$2731,6,FALSE)</f>
        <v>91</v>
      </c>
      <c r="BER851" s="175" t="s">
        <v>61</v>
      </c>
      <c r="BES851" s="10">
        <f>BEQ851*1.5*BEP851</f>
        <v>136.5</v>
      </c>
      <c r="BET851" s="10"/>
      <c r="BEU851" s="235"/>
      <c r="BEV851" s="175" t="s">
        <v>110</v>
      </c>
      <c r="BEW851" s="341" t="s">
        <v>489</v>
      </c>
      <c r="BEY851" s="243">
        <f>IF(BEX851="Kopman",2,1)</f>
        <v>1</v>
      </c>
      <c r="BEZ851" s="176">
        <f>VLOOKUP(BEW851,$A$879:$F$2731,6,FALSE)</f>
        <v>150</v>
      </c>
      <c r="BFA851" s="175" t="s">
        <v>61</v>
      </c>
      <c r="BFB851" s="10">
        <f>BEZ851*1.5*BEY851</f>
        <v>225</v>
      </c>
      <c r="BFC851" s="10"/>
      <c r="BFD851" s="235"/>
      <c r="BFE851" s="175" t="s">
        <v>110</v>
      </c>
      <c r="BFF851" s="341" t="s">
        <v>534</v>
      </c>
      <c r="BFH851" s="243">
        <f>IF(BFG851="Kopman",2,1)</f>
        <v>1</v>
      </c>
      <c r="BFI851" s="176">
        <f>VLOOKUP(BFF851,$A$879:$F$2731,6,FALSE)</f>
        <v>18</v>
      </c>
      <c r="BFJ851" s="175" t="s">
        <v>61</v>
      </c>
      <c r="BFK851" s="10">
        <f>BFI851*1.5*BFH851</f>
        <v>27</v>
      </c>
      <c r="BFL851" s="10"/>
      <c r="BFM851" s="235"/>
      <c r="BFN851" s="175" t="s">
        <v>110</v>
      </c>
      <c r="BFO851" s="341" t="s">
        <v>2485</v>
      </c>
      <c r="BFQ851" s="243">
        <f>IF(BFP851="Kopman",2,1)</f>
        <v>1</v>
      </c>
      <c r="BFR851" s="176">
        <f>VLOOKUP(BFO851,$A$879:$F$2731,6,FALSE)</f>
        <v>33</v>
      </c>
      <c r="BFS851" s="175" t="s">
        <v>61</v>
      </c>
      <c r="BFT851" s="10">
        <f>BFR851*1.5*BFQ851</f>
        <v>49.5</v>
      </c>
      <c r="BFU851" s="10"/>
      <c r="BFV851" s="235"/>
      <c r="BFW851" s="175" t="s">
        <v>110</v>
      </c>
      <c r="BFX851" s="351" t="s">
        <v>502</v>
      </c>
      <c r="BFZ851" s="243">
        <f>IF(BFY851="Kopman",2,1)</f>
        <v>1</v>
      </c>
      <c r="BGA851" s="176">
        <f>VLOOKUP(BFX851,$A$879:$F$2731,6,FALSE)</f>
        <v>70</v>
      </c>
      <c r="BGB851" s="175" t="s">
        <v>61</v>
      </c>
      <c r="BGC851" s="10">
        <f>BGA851*1.5*BFZ851</f>
        <v>105</v>
      </c>
      <c r="BGD851" s="10"/>
      <c r="BGE851" s="235"/>
      <c r="BGF851" s="175" t="s">
        <v>110</v>
      </c>
      <c r="BGG851" s="341" t="s">
        <v>502</v>
      </c>
      <c r="BGI851" s="243">
        <f>IF(BGH851="Kopman",2,1)</f>
        <v>1</v>
      </c>
      <c r="BGJ851" s="176">
        <f>VLOOKUP(BGG851,$A$879:$F$2731,6,FALSE)</f>
        <v>70</v>
      </c>
      <c r="BGK851" s="175" t="s">
        <v>61</v>
      </c>
      <c r="BGL851" s="10">
        <f>BGJ851*1.5*BGI851</f>
        <v>105</v>
      </c>
      <c r="BGM851" s="10"/>
      <c r="BGN851" s="235"/>
      <c r="BGO851" s="175" t="s">
        <v>110</v>
      </c>
      <c r="BGP851" s="351" t="s">
        <v>502</v>
      </c>
      <c r="BGR851" s="243">
        <f>IF(BGQ851="Kopman",2,1)</f>
        <v>1</v>
      </c>
      <c r="BGS851" s="176">
        <f>VLOOKUP(BGP851,$A$879:$F$2731,6,FALSE)</f>
        <v>70</v>
      </c>
      <c r="BGT851" s="175" t="s">
        <v>61</v>
      </c>
      <c r="BGU851" s="10">
        <f>BGS851*1.5*BGR851</f>
        <v>105</v>
      </c>
      <c r="BGV851" s="10"/>
      <c r="BGW851" s="235"/>
      <c r="BGX851" s="175" t="s">
        <v>110</v>
      </c>
      <c r="BGY851" s="341" t="s">
        <v>970</v>
      </c>
      <c r="BHA851" s="243">
        <f>IF(BGZ851="Kopman",2,1)</f>
        <v>1</v>
      </c>
      <c r="BHB851" s="176">
        <f>VLOOKUP(BGY851,$A$879:$F$2731,6,FALSE)</f>
        <v>65</v>
      </c>
      <c r="BHC851" s="175" t="s">
        <v>61</v>
      </c>
      <c r="BHD851" s="10">
        <f>BHB851*1.5*BHA851</f>
        <v>97.5</v>
      </c>
      <c r="BHE851" s="10"/>
    </row>
    <row r="852" spans="1:1565" s="14" customFormat="1" ht="15">
      <c r="A852" s="175" t="s">
        <v>111</v>
      </c>
      <c r="B852" s="343" t="s">
        <v>970</v>
      </c>
      <c r="D852" s="176"/>
      <c r="E852" s="176">
        <f>VLOOKUP(B852,$A$879:$F$2731,6,FALSE)</f>
        <v>65</v>
      </c>
      <c r="F852" s="175" t="s">
        <v>63</v>
      </c>
      <c r="G852" s="10">
        <f>E852*1.4</f>
        <v>91</v>
      </c>
      <c r="H852" s="10"/>
      <c r="I852" s="229"/>
      <c r="J852" s="175" t="s">
        <v>111</v>
      </c>
      <c r="K852" s="341" t="s">
        <v>970</v>
      </c>
      <c r="M852" s="176"/>
      <c r="N852" s="176">
        <f>VLOOKUP(K852,$A$879:$F$2731,6,FALSE)</f>
        <v>65</v>
      </c>
      <c r="O852" s="175" t="s">
        <v>63</v>
      </c>
      <c r="P852" s="10">
        <f>N852*1.4</f>
        <v>91</v>
      </c>
      <c r="Q852" s="10"/>
      <c r="R852" s="229"/>
      <c r="S852" s="175" t="s">
        <v>111</v>
      </c>
      <c r="T852" s="341" t="s">
        <v>502</v>
      </c>
      <c r="V852" s="176"/>
      <c r="W852" s="176">
        <f>VLOOKUP(T852,$A$879:$F$2731,6,FALSE)</f>
        <v>70</v>
      </c>
      <c r="X852" s="175" t="s">
        <v>63</v>
      </c>
      <c r="Y852" s="10">
        <f>W852*1.4</f>
        <v>98</v>
      </c>
      <c r="Z852" s="10"/>
      <c r="AA852" s="229"/>
      <c r="AB852" s="175" t="s">
        <v>111</v>
      </c>
      <c r="AC852" s="341" t="s">
        <v>970</v>
      </c>
      <c r="AE852" s="176"/>
      <c r="AF852" s="176">
        <f>VLOOKUP(AC852,$A$879:$F$2731,6,FALSE)</f>
        <v>65</v>
      </c>
      <c r="AG852" s="175" t="s">
        <v>63</v>
      </c>
      <c r="AH852" s="10">
        <f>AF852*1.4</f>
        <v>91</v>
      </c>
      <c r="AI852" s="10"/>
      <c r="AJ852" s="229"/>
      <c r="AK852" s="175" t="s">
        <v>111</v>
      </c>
      <c r="AL852" s="341" t="s">
        <v>502</v>
      </c>
      <c r="AN852" s="176"/>
      <c r="AO852" s="176">
        <f>VLOOKUP(AL852,$A$879:$F$2731,6,FALSE)</f>
        <v>70</v>
      </c>
      <c r="AP852" s="175" t="s">
        <v>63</v>
      </c>
      <c r="AQ852" s="10">
        <f>AO852*1.4</f>
        <v>98</v>
      </c>
      <c r="AR852" s="10"/>
      <c r="AS852" s="229"/>
      <c r="AT852" s="175" t="s">
        <v>111</v>
      </c>
      <c r="AU852" s="341" t="s">
        <v>502</v>
      </c>
      <c r="AW852" s="176"/>
      <c r="AX852" s="176">
        <f>VLOOKUP(AU852,$A$879:$F$2731,6,FALSE)</f>
        <v>70</v>
      </c>
      <c r="AY852" s="175" t="s">
        <v>63</v>
      </c>
      <c r="AZ852" s="10">
        <f>AX852*1.4</f>
        <v>98</v>
      </c>
      <c r="BA852" s="10"/>
      <c r="BB852" s="229"/>
      <c r="BC852" s="175" t="s">
        <v>111</v>
      </c>
      <c r="BD852" s="341" t="s">
        <v>3315</v>
      </c>
      <c r="BF852" s="176"/>
      <c r="BG852" s="176">
        <f>VLOOKUP(BD852,$A$879:$F$2731,6,FALSE)</f>
        <v>7</v>
      </c>
      <c r="BH852" s="175" t="s">
        <v>63</v>
      </c>
      <c r="BI852" s="10">
        <f>BG852*1.4</f>
        <v>9.7999999999999989</v>
      </c>
      <c r="BJ852" s="10"/>
      <c r="BK852" s="229"/>
      <c r="BL852" s="175" t="s">
        <v>111</v>
      </c>
      <c r="BM852" s="341" t="s">
        <v>628</v>
      </c>
      <c r="BO852" s="176"/>
      <c r="BP852" s="176">
        <f>VLOOKUP(BM852,$A$879:$F$2731,6,FALSE)</f>
        <v>117</v>
      </c>
      <c r="BQ852" s="175" t="s">
        <v>63</v>
      </c>
      <c r="BR852" s="10">
        <f>BP852*1.4</f>
        <v>163.79999999999998</v>
      </c>
      <c r="BS852" s="10"/>
      <c r="BT852" s="229"/>
      <c r="BU852" s="175" t="s">
        <v>111</v>
      </c>
      <c r="BV852" s="341" t="s">
        <v>2127</v>
      </c>
      <c r="BX852" s="176"/>
      <c r="BY852" s="176">
        <f>VLOOKUP(BV852,$A$879:$F$2731,6,FALSE)</f>
        <v>11</v>
      </c>
      <c r="BZ852" s="175" t="s">
        <v>63</v>
      </c>
      <c r="CA852" s="10">
        <f>BY852*1.4</f>
        <v>15.399999999999999</v>
      </c>
      <c r="CB852" s="10"/>
      <c r="CC852" s="229"/>
      <c r="CD852" s="175" t="s">
        <v>111</v>
      </c>
      <c r="CE852" s="341" t="s">
        <v>2516</v>
      </c>
      <c r="CG852" s="176"/>
      <c r="CH852" s="176">
        <f>VLOOKUP(CE852,$A$879:$F$2731,6,FALSE)</f>
        <v>144</v>
      </c>
      <c r="CI852" s="175" t="s">
        <v>63</v>
      </c>
      <c r="CJ852" s="10">
        <f>CH852*1.4</f>
        <v>201.6</v>
      </c>
      <c r="CK852" s="10"/>
      <c r="CL852" s="229"/>
      <c r="CM852" s="175" t="s">
        <v>111</v>
      </c>
      <c r="CN852" s="341" t="s">
        <v>502</v>
      </c>
      <c r="CO852" s="176"/>
      <c r="CP852" s="176"/>
      <c r="CQ852" s="176">
        <f>VLOOKUP(CN852,$A$879:$F$2731,6,FALSE)</f>
        <v>70</v>
      </c>
      <c r="CR852" s="175" t="s">
        <v>63</v>
      </c>
      <c r="CS852" s="10">
        <f>CQ852*1.4</f>
        <v>98</v>
      </c>
      <c r="CT852" s="10"/>
      <c r="CU852" s="229"/>
      <c r="CV852" s="175" t="s">
        <v>111</v>
      </c>
      <c r="CW852" s="341" t="s">
        <v>2127</v>
      </c>
      <c r="CY852" s="176"/>
      <c r="CZ852" s="176">
        <f>VLOOKUP(CW852,$A$879:$F$2731,6,FALSE)</f>
        <v>11</v>
      </c>
      <c r="DA852" s="175" t="s">
        <v>63</v>
      </c>
      <c r="DB852" s="10">
        <f>CZ852*1.4</f>
        <v>15.399999999999999</v>
      </c>
      <c r="DC852" s="10"/>
      <c r="DD852" s="229"/>
      <c r="DE852" s="175" t="s">
        <v>111</v>
      </c>
      <c r="DF852" s="341" t="s">
        <v>970</v>
      </c>
      <c r="DH852" s="176"/>
      <c r="DI852" s="176">
        <f>VLOOKUP(DF852,$A$879:$F$2731,6,FALSE)</f>
        <v>65</v>
      </c>
      <c r="DJ852" s="175" t="s">
        <v>63</v>
      </c>
      <c r="DK852" s="10">
        <f>DI852*1.4</f>
        <v>91</v>
      </c>
      <c r="DL852" s="10"/>
      <c r="DM852" s="229"/>
      <c r="DN852" s="175" t="s">
        <v>111</v>
      </c>
      <c r="DO852" s="341" t="s">
        <v>502</v>
      </c>
      <c r="DQ852" s="176"/>
      <c r="DR852" s="176">
        <f>VLOOKUP(DO852,$A$879:$F$2731,6,FALSE)</f>
        <v>70</v>
      </c>
      <c r="DS852" s="175" t="s">
        <v>63</v>
      </c>
      <c r="DT852" s="10">
        <f>DR852*1.4</f>
        <v>98</v>
      </c>
      <c r="DU852" s="10"/>
      <c r="DV852" s="229"/>
      <c r="DW852" s="175" t="s">
        <v>111</v>
      </c>
      <c r="DX852" s="341" t="s">
        <v>970</v>
      </c>
      <c r="DZ852" s="176"/>
      <c r="EA852" s="176">
        <f>VLOOKUP(DX852,$A$879:$F$2731,6,FALSE)</f>
        <v>65</v>
      </c>
      <c r="EB852" s="175" t="s">
        <v>63</v>
      </c>
      <c r="EC852" s="10">
        <f>EA852*1.4</f>
        <v>91</v>
      </c>
      <c r="ED852" s="10"/>
      <c r="EE852" s="229"/>
      <c r="EF852" s="175" t="s">
        <v>111</v>
      </c>
      <c r="EG852" s="341" t="s">
        <v>628</v>
      </c>
      <c r="EI852" s="176"/>
      <c r="EJ852" s="176">
        <f>VLOOKUP(EG852,$A$879:$F$2731,6,FALSE)</f>
        <v>117</v>
      </c>
      <c r="EK852" s="175" t="s">
        <v>63</v>
      </c>
      <c r="EL852" s="10">
        <f>EJ852*1.4</f>
        <v>163.79999999999998</v>
      </c>
      <c r="EM852" s="10"/>
      <c r="EN852" s="229"/>
      <c r="EO852" s="175" t="s">
        <v>111</v>
      </c>
      <c r="EP852" s="341" t="s">
        <v>2588</v>
      </c>
      <c r="ER852" s="176"/>
      <c r="ES852" s="176">
        <f>VLOOKUP(EP852,$A$879:$F$2731,6,FALSE)</f>
        <v>19</v>
      </c>
      <c r="ET852" s="175" t="s">
        <v>63</v>
      </c>
      <c r="EU852" s="10">
        <f>ES852*1.4</f>
        <v>26.599999999999998</v>
      </c>
      <c r="EV852" s="10"/>
      <c r="EW852" s="229"/>
      <c r="EX852" s="175" t="s">
        <v>111</v>
      </c>
      <c r="EY852" s="341" t="s">
        <v>489</v>
      </c>
      <c r="FA852" s="176"/>
      <c r="FB852" s="176">
        <f>VLOOKUP(EY852,$A$879:$F$2731,6,FALSE)</f>
        <v>150</v>
      </c>
      <c r="FC852" s="175" t="s">
        <v>63</v>
      </c>
      <c r="FD852" s="10">
        <f>FB852*1.4</f>
        <v>210</v>
      </c>
      <c r="FE852" s="10"/>
      <c r="FF852" s="229"/>
      <c r="FG852" s="175" t="s">
        <v>111</v>
      </c>
      <c r="FH852" s="341" t="s">
        <v>2588</v>
      </c>
      <c r="FJ852" s="176"/>
      <c r="FK852" s="176">
        <f>VLOOKUP(FH852,$A$879:$F$2731,6,FALSE)</f>
        <v>19</v>
      </c>
      <c r="FL852" s="175" t="s">
        <v>63</v>
      </c>
      <c r="FM852" s="10">
        <f>FK852*1.4</f>
        <v>26.599999999999998</v>
      </c>
      <c r="FN852" s="10"/>
      <c r="FO852" s="229"/>
      <c r="FP852" s="175" t="s">
        <v>111</v>
      </c>
      <c r="FQ852" s="341" t="s">
        <v>970</v>
      </c>
      <c r="FS852" s="176"/>
      <c r="FT852" s="176">
        <f>VLOOKUP(FQ852,$A$879:$F$2731,6,FALSE)</f>
        <v>65</v>
      </c>
      <c r="FU852" s="175" t="s">
        <v>63</v>
      </c>
      <c r="FV852" s="10">
        <f>FT852*1.4</f>
        <v>91</v>
      </c>
      <c r="FW852" s="10"/>
      <c r="FX852" s="229"/>
      <c r="FY852" s="175" t="s">
        <v>111</v>
      </c>
      <c r="FZ852" s="349" t="s">
        <v>183</v>
      </c>
      <c r="GB852" s="176"/>
      <c r="GC852" s="176" t="e">
        <f>VLOOKUP(FZ852,$A$879:$F$2731,6,FALSE)</f>
        <v>#N/A</v>
      </c>
      <c r="GD852" s="175" t="s">
        <v>63</v>
      </c>
      <c r="GE852" s="10" t="e">
        <f>GC852*1.4</f>
        <v>#N/A</v>
      </c>
      <c r="GF852" s="10"/>
      <c r="GG852" s="229"/>
      <c r="GH852" s="175" t="s">
        <v>111</v>
      </c>
      <c r="GI852" s="341" t="s">
        <v>502</v>
      </c>
      <c r="GK852" s="176"/>
      <c r="GL852" s="176">
        <f>VLOOKUP(GI852,$A$879:$F$2731,6,FALSE)</f>
        <v>70</v>
      </c>
      <c r="GM852" s="175" t="s">
        <v>63</v>
      </c>
      <c r="GN852" s="10">
        <f>GL852*1.4</f>
        <v>98</v>
      </c>
      <c r="GO852" s="10"/>
      <c r="GP852" s="229"/>
      <c r="GQ852" s="175" t="s">
        <v>111</v>
      </c>
      <c r="GR852" s="341" t="s">
        <v>2137</v>
      </c>
      <c r="GT852" s="176"/>
      <c r="GU852" s="176">
        <f>VLOOKUP(GR852,$A$879:$F$2731,6,FALSE)</f>
        <v>123</v>
      </c>
      <c r="GV852" s="175" t="s">
        <v>63</v>
      </c>
      <c r="GW852" s="10">
        <f>GU852*1.4</f>
        <v>172.2</v>
      </c>
      <c r="GX852" s="10"/>
      <c r="GY852" s="229"/>
      <c r="GZ852" s="175" t="s">
        <v>111</v>
      </c>
      <c r="HA852" s="341" t="s">
        <v>449</v>
      </c>
      <c r="HC852" s="176"/>
      <c r="HD852" s="176">
        <f>VLOOKUP(HA852,$A$879:$F$2731,6,FALSE)</f>
        <v>30</v>
      </c>
      <c r="HE852" s="175" t="s">
        <v>63</v>
      </c>
      <c r="HF852" s="10">
        <f>HD852*1.4</f>
        <v>42</v>
      </c>
      <c r="HG852" s="10"/>
      <c r="HH852" s="229"/>
      <c r="HI852" s="175" t="s">
        <v>111</v>
      </c>
      <c r="HJ852" s="341" t="s">
        <v>1493</v>
      </c>
      <c r="HL852" s="176"/>
      <c r="HM852" s="176">
        <f>VLOOKUP(HJ852,$A$879:$F$2731,6,FALSE)</f>
        <v>35</v>
      </c>
      <c r="HN852" s="175" t="s">
        <v>63</v>
      </c>
      <c r="HO852" s="10">
        <f>HM852*1.4</f>
        <v>49</v>
      </c>
      <c r="HP852" s="10"/>
      <c r="HQ852" s="229"/>
      <c r="HR852" s="175" t="s">
        <v>111</v>
      </c>
      <c r="HS852" s="341" t="s">
        <v>3315</v>
      </c>
      <c r="HU852" s="176"/>
      <c r="HV852" s="176">
        <f>VLOOKUP(HS852,$A$879:$F$2731,6,FALSE)</f>
        <v>7</v>
      </c>
      <c r="HW852" s="175" t="s">
        <v>63</v>
      </c>
      <c r="HX852" s="10">
        <f>HV852*1.4</f>
        <v>9.7999999999999989</v>
      </c>
      <c r="HY852" s="10"/>
      <c r="HZ852" s="229"/>
      <c r="IA852" s="175" t="s">
        <v>111</v>
      </c>
      <c r="IB852" s="341" t="s">
        <v>1966</v>
      </c>
      <c r="ID852" s="176"/>
      <c r="IE852" s="176">
        <f>VLOOKUP(IB852,$A$879:$F$2731,6,FALSE)</f>
        <v>26</v>
      </c>
      <c r="IF852" s="175" t="s">
        <v>63</v>
      </c>
      <c r="IG852" s="10">
        <f>IE852*1.4</f>
        <v>36.4</v>
      </c>
      <c r="IH852" s="10"/>
      <c r="II852" s="229"/>
      <c r="IJ852" s="175" t="s">
        <v>111</v>
      </c>
      <c r="IK852" s="341" t="s">
        <v>464</v>
      </c>
      <c r="IM852" s="176"/>
      <c r="IN852" s="176">
        <f>VLOOKUP(IK852,$A$879:$F$2731,6,FALSE)</f>
        <v>18</v>
      </c>
      <c r="IO852" s="175" t="s">
        <v>63</v>
      </c>
      <c r="IP852" s="10">
        <f>IN852*1.4</f>
        <v>25.2</v>
      </c>
      <c r="IQ852" s="10"/>
      <c r="IR852" s="229"/>
      <c r="IS852" s="175" t="s">
        <v>111</v>
      </c>
      <c r="IT852" s="341" t="s">
        <v>2132</v>
      </c>
      <c r="IV852" s="176"/>
      <c r="IW852" s="176">
        <f>VLOOKUP(IT852,$A$879:$F$2731,6,FALSE)</f>
        <v>4</v>
      </c>
      <c r="IX852" s="175" t="s">
        <v>63</v>
      </c>
      <c r="IY852" s="10">
        <f>IW852*1.4</f>
        <v>5.6</v>
      </c>
      <c r="IZ852" s="10"/>
      <c r="JA852" s="229"/>
      <c r="JB852" s="175" t="s">
        <v>111</v>
      </c>
      <c r="JC852" s="341" t="s">
        <v>970</v>
      </c>
      <c r="JE852" s="176"/>
      <c r="JF852" s="176">
        <f>VLOOKUP(JC852,$A$879:$F$2731,6,FALSE)</f>
        <v>65</v>
      </c>
      <c r="JG852" s="175" t="s">
        <v>63</v>
      </c>
      <c r="JH852" s="10">
        <f>JF852*1.4</f>
        <v>91</v>
      </c>
      <c r="JI852" s="10"/>
      <c r="JJ852" s="229"/>
      <c r="JK852" s="175" t="s">
        <v>111</v>
      </c>
      <c r="JL852" s="341" t="s">
        <v>3319</v>
      </c>
      <c r="JN852" s="176"/>
      <c r="JO852" s="176">
        <f>VLOOKUP(JL852,$A$879:$F$2731,6,FALSE)</f>
        <v>73</v>
      </c>
      <c r="JP852" s="175" t="s">
        <v>63</v>
      </c>
      <c r="JQ852" s="10">
        <f>JO852*1.4</f>
        <v>102.19999999999999</v>
      </c>
      <c r="JR852" s="10"/>
      <c r="JS852" s="229"/>
      <c r="JT852" s="175" t="s">
        <v>111</v>
      </c>
      <c r="JU852" s="341" t="s">
        <v>3319</v>
      </c>
      <c r="JW852" s="176"/>
      <c r="JX852" s="176">
        <f>VLOOKUP(JU852,$A$879:$F$2731,6,FALSE)</f>
        <v>73</v>
      </c>
      <c r="JY852" s="175" t="s">
        <v>63</v>
      </c>
      <c r="JZ852" s="10">
        <f>JX852*1.4</f>
        <v>102.19999999999999</v>
      </c>
      <c r="KA852" s="10"/>
      <c r="KB852" s="229"/>
      <c r="KC852" s="175" t="s">
        <v>111</v>
      </c>
      <c r="KD852" s="349" t="s">
        <v>183</v>
      </c>
      <c r="KF852" s="176"/>
      <c r="KG852" s="176" t="e">
        <f>VLOOKUP(KD852,$A$879:$F$2731,6,FALSE)</f>
        <v>#N/A</v>
      </c>
      <c r="KH852" s="175" t="s">
        <v>63</v>
      </c>
      <c r="KI852" s="10" t="e">
        <f>KG852*1.4</f>
        <v>#N/A</v>
      </c>
      <c r="KJ852" s="10"/>
      <c r="KK852" s="229"/>
      <c r="KL852" s="175" t="s">
        <v>111</v>
      </c>
      <c r="KM852" s="341" t="s">
        <v>970</v>
      </c>
      <c r="KO852" s="176"/>
      <c r="KP852" s="176">
        <f>VLOOKUP(KM852,$A$879:$F$2731,6,FALSE)</f>
        <v>65</v>
      </c>
      <c r="KQ852" s="175" t="s">
        <v>63</v>
      </c>
      <c r="KR852" s="10">
        <f>KP852*1.4</f>
        <v>91</v>
      </c>
      <c r="KS852" s="10"/>
      <c r="KT852" s="229"/>
      <c r="KU852" s="175" t="s">
        <v>111</v>
      </c>
      <c r="KV852" s="341" t="s">
        <v>986</v>
      </c>
      <c r="KX852" s="176"/>
      <c r="KY852" s="176">
        <f>VLOOKUP(KV852,$A$879:$F$2731,6,FALSE)</f>
        <v>0</v>
      </c>
      <c r="KZ852" s="175" t="s">
        <v>63</v>
      </c>
      <c r="LA852" s="10">
        <f>KY852*1.4</f>
        <v>0</v>
      </c>
      <c r="LB852" s="10"/>
      <c r="LC852" s="229"/>
      <c r="LD852" s="175" t="s">
        <v>111</v>
      </c>
      <c r="LE852" s="349" t="s">
        <v>183</v>
      </c>
      <c r="LG852" s="176"/>
      <c r="LH852" s="176" t="e">
        <f>VLOOKUP(LE852,$A$879:$F$2731,6,FALSE)</f>
        <v>#N/A</v>
      </c>
      <c r="LI852" s="175" t="s">
        <v>63</v>
      </c>
      <c r="LJ852" s="10" t="e">
        <f>LH852*1.4</f>
        <v>#N/A</v>
      </c>
      <c r="LK852" s="10"/>
      <c r="LL852" s="229"/>
      <c r="LM852" s="175" t="s">
        <v>111</v>
      </c>
      <c r="LN852" s="341" t="s">
        <v>970</v>
      </c>
      <c r="LP852" s="176"/>
      <c r="LQ852" s="176">
        <f>VLOOKUP(LN852,$A$879:$F$2731,6,FALSE)</f>
        <v>65</v>
      </c>
      <c r="LR852" s="175" t="s">
        <v>63</v>
      </c>
      <c r="LS852" s="10">
        <f>LQ852*1.4</f>
        <v>91</v>
      </c>
      <c r="LT852" s="10"/>
      <c r="LU852" s="229"/>
      <c r="LV852" s="175" t="s">
        <v>111</v>
      </c>
      <c r="LW852" s="341" t="s">
        <v>502</v>
      </c>
      <c r="LY852" s="176"/>
      <c r="LZ852" s="176">
        <f>VLOOKUP(LW852,$A$879:$F$2731,6,FALSE)</f>
        <v>70</v>
      </c>
      <c r="MA852" s="175" t="s">
        <v>63</v>
      </c>
      <c r="MB852" s="10">
        <f>LZ852*1.4</f>
        <v>98</v>
      </c>
      <c r="MC852" s="10"/>
      <c r="MD852" s="229"/>
      <c r="ME852" s="175" t="s">
        <v>111</v>
      </c>
      <c r="MF852" s="341" t="s">
        <v>1960</v>
      </c>
      <c r="MH852" s="176"/>
      <c r="MI852" s="176">
        <f>VLOOKUP(MF852,$A$879:$F$2731,6,FALSE)</f>
        <v>133</v>
      </c>
      <c r="MJ852" s="175" t="s">
        <v>63</v>
      </c>
      <c r="MK852" s="10">
        <f>MI852*1.4</f>
        <v>186.2</v>
      </c>
      <c r="ML852" s="10"/>
      <c r="MM852" s="229"/>
      <c r="MN852" s="175" t="s">
        <v>111</v>
      </c>
      <c r="MO852" s="349" t="s">
        <v>183</v>
      </c>
      <c r="MQ852" s="176"/>
      <c r="MR852" s="176" t="e">
        <f>VLOOKUP(MO852,$A$879:$F$2731,6,FALSE)</f>
        <v>#N/A</v>
      </c>
      <c r="MS852" s="175" t="s">
        <v>63</v>
      </c>
      <c r="MT852" s="10" t="e">
        <f>MR852*1.4</f>
        <v>#N/A</v>
      </c>
      <c r="MU852" s="10"/>
      <c r="MV852" s="229"/>
      <c r="MW852" s="175" t="s">
        <v>111</v>
      </c>
      <c r="MX852" s="341" t="s">
        <v>2137</v>
      </c>
      <c r="MZ852" s="176"/>
      <c r="NA852" s="176">
        <f>VLOOKUP(MX852,$A$879:$F$2731,6,FALSE)</f>
        <v>123</v>
      </c>
      <c r="NB852" s="175" t="s">
        <v>63</v>
      </c>
      <c r="NC852" s="10">
        <f>NA852*1.4</f>
        <v>172.2</v>
      </c>
      <c r="ND852" s="10"/>
      <c r="NE852" s="229"/>
      <c r="NF852" s="175" t="s">
        <v>111</v>
      </c>
      <c r="NG852" s="341" t="s">
        <v>970</v>
      </c>
      <c r="NI852" s="176"/>
      <c r="NJ852" s="176">
        <f>VLOOKUP(NG852,$A$879:$F$2731,6,FALSE)</f>
        <v>65</v>
      </c>
      <c r="NK852" s="175" t="s">
        <v>63</v>
      </c>
      <c r="NL852" s="10">
        <f>NJ852*1.4</f>
        <v>91</v>
      </c>
      <c r="NM852" s="10"/>
      <c r="NN852" s="229"/>
      <c r="NO852" s="175" t="s">
        <v>111</v>
      </c>
      <c r="NP852" s="341" t="s">
        <v>502</v>
      </c>
      <c r="NR852" s="176"/>
      <c r="NS852" s="176">
        <f>VLOOKUP(NP852,$A$879:$F$2731,6,FALSE)</f>
        <v>70</v>
      </c>
      <c r="NT852" s="175" t="s">
        <v>63</v>
      </c>
      <c r="NU852" s="10">
        <f>NS852*1.4</f>
        <v>98</v>
      </c>
      <c r="NV852" s="10"/>
      <c r="NW852" s="229"/>
      <c r="NX852" s="175" t="s">
        <v>111</v>
      </c>
      <c r="NY852" s="341" t="s">
        <v>970</v>
      </c>
      <c r="OA852" s="176"/>
      <c r="OB852" s="176">
        <f>VLOOKUP(NY852,$A$879:$F$2731,6,FALSE)</f>
        <v>65</v>
      </c>
      <c r="OC852" s="175" t="s">
        <v>63</v>
      </c>
      <c r="OD852" s="10">
        <f>OB852*1.4</f>
        <v>91</v>
      </c>
      <c r="OE852" s="10"/>
      <c r="OF852" s="229"/>
      <c r="OG852" s="175" t="s">
        <v>111</v>
      </c>
      <c r="OH852" s="341" t="s">
        <v>501</v>
      </c>
      <c r="OJ852" s="176"/>
      <c r="OK852" s="176">
        <f>VLOOKUP(OH852,$A$879:$F$2731,6,FALSE)</f>
        <v>49</v>
      </c>
      <c r="OL852" s="175" t="s">
        <v>63</v>
      </c>
      <c r="OM852" s="10">
        <f>OK852*1.4</f>
        <v>68.599999999999994</v>
      </c>
      <c r="ON852" s="10"/>
      <c r="OO852" s="229"/>
      <c r="OP852" s="175" t="s">
        <v>111</v>
      </c>
      <c r="OQ852" s="341" t="s">
        <v>850</v>
      </c>
      <c r="OS852" s="176"/>
      <c r="OT852" s="176">
        <f>VLOOKUP(OQ852,$A$879:$F$2731,6,FALSE)</f>
        <v>14</v>
      </c>
      <c r="OU852" s="175" t="s">
        <v>63</v>
      </c>
      <c r="OV852" s="10">
        <f>OT852*1.4</f>
        <v>19.599999999999998</v>
      </c>
      <c r="OW852" s="10"/>
      <c r="OX852" s="229"/>
      <c r="OY852" s="175" t="s">
        <v>111</v>
      </c>
      <c r="OZ852" s="351" t="s">
        <v>3294</v>
      </c>
      <c r="PB852" s="176"/>
      <c r="PC852" s="176">
        <f>VLOOKUP(OZ852,$A$879:$F$2731,6,FALSE)</f>
        <v>3</v>
      </c>
      <c r="PD852" s="175" t="s">
        <v>63</v>
      </c>
      <c r="PE852" s="10">
        <f>PC852*1.4</f>
        <v>4.1999999999999993</v>
      </c>
      <c r="PF852" s="10"/>
      <c r="PG852" s="229"/>
      <c r="PH852" s="175" t="s">
        <v>111</v>
      </c>
      <c r="PI852" s="341" t="s">
        <v>628</v>
      </c>
      <c r="PK852" s="176"/>
      <c r="PL852" s="176">
        <f>VLOOKUP(PI852,$A$879:$F$2731,6,FALSE)</f>
        <v>117</v>
      </c>
      <c r="PM852" s="175" t="s">
        <v>63</v>
      </c>
      <c r="PN852" s="10">
        <f>PL852*1.4</f>
        <v>163.79999999999998</v>
      </c>
      <c r="PO852" s="10"/>
      <c r="PP852" s="229"/>
      <c r="PQ852" s="175" t="s">
        <v>111</v>
      </c>
      <c r="PR852" s="341" t="s">
        <v>2642</v>
      </c>
      <c r="PT852" s="176"/>
      <c r="PU852" s="176">
        <f>VLOOKUP(PR852,$A$879:$F$2731,6,FALSE)</f>
        <v>1</v>
      </c>
      <c r="PV852" s="175" t="s">
        <v>63</v>
      </c>
      <c r="PW852" s="10">
        <f>PU852*1.4</f>
        <v>1.4</v>
      </c>
      <c r="PX852" s="10"/>
      <c r="PY852" s="229"/>
      <c r="PZ852" s="175" t="s">
        <v>111</v>
      </c>
      <c r="QA852" s="343" t="s">
        <v>980</v>
      </c>
      <c r="QC852" s="176"/>
      <c r="QD852" s="176">
        <f>VLOOKUP(QA852,$A$879:$F$2731,6,FALSE)</f>
        <v>144</v>
      </c>
      <c r="QE852" s="175" t="s">
        <v>63</v>
      </c>
      <c r="QF852" s="10">
        <f>QD852*1.4</f>
        <v>201.6</v>
      </c>
      <c r="QG852" s="10"/>
      <c r="QH852" s="229"/>
      <c r="QI852" s="175" t="s">
        <v>111</v>
      </c>
      <c r="QJ852" s="349" t="s">
        <v>183</v>
      </c>
      <c r="QL852" s="176"/>
      <c r="QM852" s="176" t="e">
        <f>VLOOKUP(QJ852,$A$879:$F$2731,6,FALSE)</f>
        <v>#N/A</v>
      </c>
      <c r="QN852" s="175" t="s">
        <v>63</v>
      </c>
      <c r="QO852" s="10" t="e">
        <f>QM852*1.4</f>
        <v>#N/A</v>
      </c>
      <c r="QP852" s="10"/>
      <c r="QQ852" s="229"/>
      <c r="QR852" s="175" t="s">
        <v>111</v>
      </c>
      <c r="QS852" s="341" t="s">
        <v>1956</v>
      </c>
      <c r="QU852" s="176"/>
      <c r="QV852" s="176">
        <f>VLOOKUP(QS852,$A$879:$F$2731,6,FALSE)</f>
        <v>60</v>
      </c>
      <c r="QW852" s="175" t="s">
        <v>63</v>
      </c>
      <c r="QX852" s="10">
        <f>QV852*1.4</f>
        <v>84</v>
      </c>
      <c r="QY852" s="10"/>
      <c r="QZ852" s="229"/>
      <c r="RA852" s="175" t="s">
        <v>111</v>
      </c>
      <c r="RB852" s="341" t="s">
        <v>2643</v>
      </c>
      <c r="RD852" s="176"/>
      <c r="RE852" s="176">
        <f>VLOOKUP(RB852,$A$879:$F$2731,6,FALSE)</f>
        <v>54</v>
      </c>
      <c r="RF852" s="175" t="s">
        <v>63</v>
      </c>
      <c r="RG852" s="10">
        <f>RE852*1.4</f>
        <v>75.599999999999994</v>
      </c>
      <c r="RH852" s="10"/>
      <c r="RI852" s="229"/>
      <c r="RJ852" s="175" t="s">
        <v>111</v>
      </c>
      <c r="RK852" s="341" t="s">
        <v>970</v>
      </c>
      <c r="RM852" s="176"/>
      <c r="RN852" s="176">
        <f>VLOOKUP(RK852,$A$879:$F$2731,6,FALSE)</f>
        <v>65</v>
      </c>
      <c r="RO852" s="175" t="s">
        <v>63</v>
      </c>
      <c r="RP852" s="10">
        <f>RN852*1.4</f>
        <v>91</v>
      </c>
      <c r="RQ852" s="10"/>
      <c r="RR852" s="229"/>
      <c r="RS852" s="175" t="s">
        <v>111</v>
      </c>
      <c r="RT852" s="349" t="s">
        <v>183</v>
      </c>
      <c r="RV852" s="176"/>
      <c r="RW852" s="176" t="e">
        <f>VLOOKUP(RT852,$A$879:$F$2731,6,FALSE)</f>
        <v>#N/A</v>
      </c>
      <c r="RX852" s="175" t="s">
        <v>63</v>
      </c>
      <c r="RY852" s="10" t="e">
        <f>RW852*1.4</f>
        <v>#N/A</v>
      </c>
      <c r="RZ852" s="10"/>
      <c r="SA852" s="235"/>
      <c r="SB852" s="175" t="s">
        <v>111</v>
      </c>
      <c r="SC852" s="341" t="s">
        <v>3319</v>
      </c>
      <c r="SE852" s="176"/>
      <c r="SF852" s="176">
        <f>VLOOKUP(SC852,$A$879:$F$2731,6,FALSE)</f>
        <v>73</v>
      </c>
      <c r="SG852" s="175" t="s">
        <v>63</v>
      </c>
      <c r="SH852" s="10">
        <f>SF852*1.4</f>
        <v>102.19999999999999</v>
      </c>
      <c r="SI852" s="10"/>
      <c r="SJ852" s="235"/>
      <c r="SK852" s="175" t="s">
        <v>111</v>
      </c>
      <c r="SL852" s="341" t="s">
        <v>464</v>
      </c>
      <c r="SN852" s="176"/>
      <c r="SO852" s="176">
        <f>VLOOKUP(SL852,$A$879:$F$2731,6,FALSE)</f>
        <v>18</v>
      </c>
      <c r="SP852" s="175" t="s">
        <v>63</v>
      </c>
      <c r="SQ852" s="10">
        <f>SO852*1.4</f>
        <v>25.2</v>
      </c>
      <c r="SR852" s="10"/>
      <c r="SS852" s="235"/>
      <c r="ST852" s="175" t="s">
        <v>111</v>
      </c>
      <c r="SU852" s="341" t="s">
        <v>970</v>
      </c>
      <c r="SW852" s="176"/>
      <c r="SX852" s="176">
        <f>VLOOKUP(SU852,$A$879:$F$2731,6,FALSE)</f>
        <v>65</v>
      </c>
      <c r="SY852" s="175" t="s">
        <v>63</v>
      </c>
      <c r="SZ852" s="10">
        <f>SX852*1.4</f>
        <v>91</v>
      </c>
      <c r="TA852" s="10"/>
      <c r="TB852" s="235"/>
      <c r="TC852" s="175" t="s">
        <v>111</v>
      </c>
      <c r="TD852" s="349" t="s">
        <v>183</v>
      </c>
      <c r="TF852" s="176"/>
      <c r="TG852" s="176" t="e">
        <f>VLOOKUP(TD852,$A$879:$F$2731,6,FALSE)</f>
        <v>#N/A</v>
      </c>
      <c r="TH852" s="175" t="s">
        <v>63</v>
      </c>
      <c r="TI852" s="10" t="e">
        <f>TG852*1.4</f>
        <v>#N/A</v>
      </c>
      <c r="TK852" s="235"/>
      <c r="TL852" s="175" t="s">
        <v>111</v>
      </c>
      <c r="TM852" s="341" t="s">
        <v>2567</v>
      </c>
      <c r="TO852" s="176"/>
      <c r="TP852" s="176">
        <f>VLOOKUP(TM852,$A$879:$F$2731,6,FALSE)</f>
        <v>0</v>
      </c>
      <c r="TQ852" s="175" t="s">
        <v>63</v>
      </c>
      <c r="TR852" s="10">
        <f>TP852*1.4</f>
        <v>0</v>
      </c>
      <c r="TS852" s="10"/>
      <c r="TT852" s="235"/>
      <c r="TU852" s="175" t="s">
        <v>111</v>
      </c>
      <c r="TV852" s="341" t="s">
        <v>3352</v>
      </c>
      <c r="TX852" s="176"/>
      <c r="TY852" s="176">
        <f>VLOOKUP(TV852,$A$879:$F$2731,6,FALSE)</f>
        <v>21</v>
      </c>
      <c r="TZ852" s="175" t="s">
        <v>63</v>
      </c>
      <c r="UA852" s="10">
        <f>TY852*1.4</f>
        <v>29.4</v>
      </c>
      <c r="UB852" s="10"/>
      <c r="UC852" s="235"/>
      <c r="UD852" s="175" t="s">
        <v>111</v>
      </c>
      <c r="UE852" s="341" t="s">
        <v>2567</v>
      </c>
      <c r="UG852" s="176"/>
      <c r="UH852" s="176">
        <f>VLOOKUP(UE852,$A$879:$F$2731,6,FALSE)</f>
        <v>0</v>
      </c>
      <c r="UI852" s="175" t="s">
        <v>63</v>
      </c>
      <c r="UJ852" s="10">
        <f>UH852*1.4</f>
        <v>0</v>
      </c>
      <c r="UK852" s="10"/>
      <c r="UL852" s="235"/>
      <c r="UM852" s="175" t="s">
        <v>111</v>
      </c>
      <c r="UN852" s="349" t="s">
        <v>183</v>
      </c>
      <c r="UP852" s="176"/>
      <c r="UQ852" s="176" t="e">
        <f>VLOOKUP(UN852,$A$879:$F$2731,6,FALSE)</f>
        <v>#N/A</v>
      </c>
      <c r="UR852" s="175" t="s">
        <v>63</v>
      </c>
      <c r="US852" s="10" t="e">
        <f>UQ852*1.4</f>
        <v>#N/A</v>
      </c>
      <c r="UT852" s="10"/>
      <c r="UU852" s="235"/>
      <c r="UV852" s="175" t="s">
        <v>111</v>
      </c>
      <c r="UW852" s="341" t="s">
        <v>489</v>
      </c>
      <c r="UY852" s="176"/>
      <c r="UZ852" s="176">
        <f>VLOOKUP(UW852,$A$879:$F$2731,6,FALSE)</f>
        <v>150</v>
      </c>
      <c r="VA852" s="175" t="s">
        <v>63</v>
      </c>
      <c r="VB852" s="10">
        <f>UZ852*1.4</f>
        <v>210</v>
      </c>
      <c r="VC852" s="10"/>
      <c r="VD852" s="235"/>
      <c r="VE852" s="175" t="s">
        <v>111</v>
      </c>
      <c r="VF852" s="349" t="s">
        <v>183</v>
      </c>
      <c r="VH852" s="176"/>
      <c r="VI852" s="176" t="e">
        <f>VLOOKUP(VF852,$A$879:$F$2731,6,FALSE)</f>
        <v>#N/A</v>
      </c>
      <c r="VJ852" s="175" t="s">
        <v>63</v>
      </c>
      <c r="VK852" s="10" t="e">
        <f>VI852*1.4</f>
        <v>#N/A</v>
      </c>
      <c r="VL852" s="10"/>
      <c r="VM852" s="235"/>
      <c r="VN852" s="175" t="s">
        <v>111</v>
      </c>
      <c r="VO852" s="341" t="s">
        <v>2659</v>
      </c>
      <c r="VQ852" s="176"/>
      <c r="VR852" s="176">
        <f>VLOOKUP(VO852,$A$879:$F$2731,6,FALSE)</f>
        <v>0</v>
      </c>
      <c r="VS852" s="175" t="s">
        <v>63</v>
      </c>
      <c r="VT852" s="10">
        <f>VR852*1.4</f>
        <v>0</v>
      </c>
      <c r="VU852" s="10"/>
      <c r="VV852" s="235"/>
      <c r="VW852" s="175" t="s">
        <v>111</v>
      </c>
      <c r="VX852" s="349" t="s">
        <v>183</v>
      </c>
      <c r="VZ852" s="176"/>
      <c r="WA852" s="176" t="e">
        <f>VLOOKUP(VX852,$A$879:$F$2731,6,FALSE)</f>
        <v>#N/A</v>
      </c>
      <c r="WB852" s="175" t="s">
        <v>63</v>
      </c>
      <c r="WC852" s="10" t="e">
        <f>WA852*1.4</f>
        <v>#N/A</v>
      </c>
      <c r="WE852" s="235"/>
      <c r="WF852" s="175" t="s">
        <v>111</v>
      </c>
      <c r="WG852" s="341" t="s">
        <v>970</v>
      </c>
      <c r="WI852" s="176"/>
      <c r="WJ852" s="176">
        <f>VLOOKUP(WG852,$A$879:$F$2731,6,FALSE)</f>
        <v>65</v>
      </c>
      <c r="WK852" s="175" t="s">
        <v>63</v>
      </c>
      <c r="WL852" s="10">
        <f>WJ852*1.4</f>
        <v>91</v>
      </c>
      <c r="WN852" s="235"/>
      <c r="WO852" s="175" t="s">
        <v>111</v>
      </c>
      <c r="WP852" s="341" t="s">
        <v>2511</v>
      </c>
      <c r="WQ852" s="176"/>
      <c r="WR852" s="176"/>
      <c r="WS852" s="176">
        <f>VLOOKUP(WP852,$A$879:$F$2731,6,FALSE)</f>
        <v>65</v>
      </c>
      <c r="WT852" s="175" t="s">
        <v>63</v>
      </c>
      <c r="WU852" s="10">
        <f>WS852*1.4</f>
        <v>91</v>
      </c>
      <c r="WV852" s="10"/>
      <c r="WW852" s="235"/>
      <c r="WX852" s="175" t="s">
        <v>111</v>
      </c>
      <c r="WY852" s="341" t="s">
        <v>970</v>
      </c>
      <c r="XA852" s="176"/>
      <c r="XB852" s="176">
        <f>VLOOKUP(WY852,$A$879:$F$2731,6,FALSE)</f>
        <v>65</v>
      </c>
      <c r="XC852" s="175" t="s">
        <v>63</v>
      </c>
      <c r="XD852" s="10">
        <f>XB852*1.4</f>
        <v>91</v>
      </c>
      <c r="XF852" s="235"/>
      <c r="XG852" s="175" t="s">
        <v>111</v>
      </c>
      <c r="XH852" s="341" t="s">
        <v>970</v>
      </c>
      <c r="XJ852" s="176"/>
      <c r="XK852" s="176">
        <f>VLOOKUP(XH852,$A$879:$F$2731,6,FALSE)</f>
        <v>65</v>
      </c>
      <c r="XL852" s="175" t="s">
        <v>63</v>
      </c>
      <c r="XM852" s="10">
        <f>XK852*1.4</f>
        <v>91</v>
      </c>
      <c r="XO852" s="235"/>
      <c r="XP852" s="175" t="s">
        <v>111</v>
      </c>
      <c r="XQ852" s="341" t="s">
        <v>3294</v>
      </c>
      <c r="XS852" s="176"/>
      <c r="XT852" s="176">
        <f>VLOOKUP(XQ852,$A$879:$F$2731,6,FALSE)</f>
        <v>3</v>
      </c>
      <c r="XU852" s="175" t="s">
        <v>63</v>
      </c>
      <c r="XV852" s="10">
        <f>XT852*1.4</f>
        <v>4.1999999999999993</v>
      </c>
      <c r="XW852" s="10"/>
      <c r="XX852" s="235"/>
      <c r="XY852" s="175" t="s">
        <v>111</v>
      </c>
      <c r="XZ852" s="341" t="s">
        <v>2335</v>
      </c>
      <c r="YB852" s="176"/>
      <c r="YC852" s="176">
        <f>VLOOKUP(XZ852,$A$879:$F$2731,6,FALSE)</f>
        <v>98</v>
      </c>
      <c r="YD852" s="175" t="s">
        <v>63</v>
      </c>
      <c r="YE852" s="10">
        <f>YC852*1.4</f>
        <v>137.19999999999999</v>
      </c>
      <c r="YG852" s="235"/>
      <c r="YH852" s="175" t="s">
        <v>111</v>
      </c>
      <c r="YI852" s="341" t="s">
        <v>502</v>
      </c>
      <c r="YK852" s="176"/>
      <c r="YL852" s="176">
        <f>VLOOKUP(YI852,$A$879:$F$2731,6,FALSE)</f>
        <v>70</v>
      </c>
      <c r="YM852" s="175" t="s">
        <v>63</v>
      </c>
      <c r="YN852" s="10">
        <f>YL852*1.4</f>
        <v>98</v>
      </c>
      <c r="YO852" s="10"/>
      <c r="YP852" s="235"/>
      <c r="YQ852" s="175" t="s">
        <v>111</v>
      </c>
      <c r="YR852" s="341" t="s">
        <v>1959</v>
      </c>
      <c r="YT852" s="176"/>
      <c r="YU852" s="176">
        <f>VLOOKUP(YR852,$A$879:$F$2731,6,FALSE)</f>
        <v>72</v>
      </c>
      <c r="YV852" s="175" t="s">
        <v>63</v>
      </c>
      <c r="YW852" s="10">
        <f>YU852*1.4</f>
        <v>100.8</v>
      </c>
      <c r="YY852" s="235"/>
      <c r="YZ852" s="175" t="s">
        <v>111</v>
      </c>
      <c r="ZA852" s="341" t="s">
        <v>613</v>
      </c>
      <c r="ZC852" s="176"/>
      <c r="ZD852" s="176">
        <f>VLOOKUP(ZA852,$A$879:$F$2731,6,FALSE)</f>
        <v>81</v>
      </c>
      <c r="ZE852" s="175" t="s">
        <v>63</v>
      </c>
      <c r="ZF852" s="10">
        <f>ZD852*1.4</f>
        <v>113.39999999999999</v>
      </c>
      <c r="ZH852" s="235"/>
      <c r="ZI852" s="175" t="s">
        <v>111</v>
      </c>
      <c r="ZJ852" s="341" t="s">
        <v>566</v>
      </c>
      <c r="ZL852" s="176"/>
      <c r="ZM852" s="176">
        <f>VLOOKUP(ZJ852,$A$879:$F$2731,6,FALSE)</f>
        <v>0</v>
      </c>
      <c r="ZN852" s="175" t="s">
        <v>63</v>
      </c>
      <c r="ZO852" s="10">
        <f>ZM852*1.4</f>
        <v>0</v>
      </c>
      <c r="ZQ852" s="235"/>
      <c r="ZR852" s="175" t="s">
        <v>111</v>
      </c>
      <c r="ZS852" s="341" t="s">
        <v>613</v>
      </c>
      <c r="ZU852" s="176"/>
      <c r="ZV852" s="176">
        <f>VLOOKUP(ZS852,$A$879:$F$2731,6,FALSE)</f>
        <v>81</v>
      </c>
      <c r="ZW852" s="175" t="s">
        <v>63</v>
      </c>
      <c r="ZX852" s="10">
        <f>ZV852*1.4</f>
        <v>113.39999999999999</v>
      </c>
      <c r="ZY852" s="10"/>
      <c r="ZZ852" s="235"/>
      <c r="AAA852" s="175" t="s">
        <v>111</v>
      </c>
      <c r="AAB852" s="341" t="s">
        <v>1491</v>
      </c>
      <c r="AAD852" s="176"/>
      <c r="AAE852" s="176">
        <f>VLOOKUP(AAB852,$A$879:$F$2731,6,FALSE)</f>
        <v>9</v>
      </c>
      <c r="AAF852" s="175" t="s">
        <v>63</v>
      </c>
      <c r="AAG852" s="10">
        <f>AAE852*1.4</f>
        <v>12.6</v>
      </c>
      <c r="AAH852" s="10"/>
      <c r="AAI852" s="235"/>
      <c r="AAJ852" s="175" t="s">
        <v>111</v>
      </c>
      <c r="AAK852" s="75" t="s">
        <v>183</v>
      </c>
      <c r="AAM852" s="176"/>
      <c r="AAN852" s="176" t="e">
        <f>VLOOKUP(AAK852,$A$879:$F$2731,6,FALSE)</f>
        <v>#N/A</v>
      </c>
      <c r="AAO852" s="175" t="s">
        <v>63</v>
      </c>
      <c r="AAP852" s="10" t="e">
        <f>AAN852*1.4</f>
        <v>#N/A</v>
      </c>
      <c r="AAQ852" s="10"/>
      <c r="AAR852" s="235"/>
      <c r="AAS852" s="175" t="s">
        <v>111</v>
      </c>
      <c r="AAT852" s="341" t="s">
        <v>1724</v>
      </c>
      <c r="AAV852" s="176"/>
      <c r="AAW852" s="176">
        <f>VLOOKUP(AAT852,$A$879:$F$2731,6,FALSE)</f>
        <v>3</v>
      </c>
      <c r="AAX852" s="175" t="s">
        <v>63</v>
      </c>
      <c r="AAY852" s="10">
        <f>AAW852*1.4</f>
        <v>4.1999999999999993</v>
      </c>
      <c r="AAZ852" s="10"/>
      <c r="ABA852" s="235"/>
      <c r="ABB852" s="175" t="s">
        <v>111</v>
      </c>
      <c r="ABC852" s="355" t="s">
        <v>464</v>
      </c>
      <c r="ABE852" s="176"/>
      <c r="ABF852" s="176">
        <f>VLOOKUP(ABC852,$A$879:$F$2731,6,FALSE)</f>
        <v>18</v>
      </c>
      <c r="ABG852" s="175" t="s">
        <v>63</v>
      </c>
      <c r="ABH852" s="10">
        <f>ABF852*1.4</f>
        <v>25.2</v>
      </c>
      <c r="ABI852" s="10"/>
      <c r="ABJ852" s="235"/>
      <c r="ABK852" s="175" t="s">
        <v>111</v>
      </c>
      <c r="ABL852" s="341" t="s">
        <v>526</v>
      </c>
      <c r="ABN852" s="176"/>
      <c r="ABO852" s="176">
        <f>VLOOKUP(ABL852,$A$879:$F$2731,6,FALSE)</f>
        <v>0</v>
      </c>
      <c r="ABP852" s="175" t="s">
        <v>63</v>
      </c>
      <c r="ABQ852" s="10">
        <f>ABO852*1.4</f>
        <v>0</v>
      </c>
      <c r="ABR852" s="10"/>
      <c r="ABS852" s="235"/>
      <c r="ABT852" s="175" t="s">
        <v>111</v>
      </c>
      <c r="ABU852" s="75" t="s">
        <v>183</v>
      </c>
      <c r="ABW852" s="176"/>
      <c r="ABX852" s="176" t="e">
        <f>VLOOKUP(ABU852,$A$879:$F$2731,6,FALSE)</f>
        <v>#N/A</v>
      </c>
      <c r="ABY852" s="175" t="s">
        <v>63</v>
      </c>
      <c r="ABZ852" s="10" t="e">
        <f>ABX852*1.4</f>
        <v>#N/A</v>
      </c>
      <c r="ACA852" s="10"/>
      <c r="ACB852" s="235"/>
      <c r="ACC852" s="175" t="s">
        <v>111</v>
      </c>
      <c r="ACD852" s="75" t="s">
        <v>183</v>
      </c>
      <c r="ACF852" s="176"/>
      <c r="ACG852" s="176" t="e">
        <f>VLOOKUP(ACD852,$A$879:$F$2731,6,FALSE)</f>
        <v>#N/A</v>
      </c>
      <c r="ACH852" s="175" t="s">
        <v>63</v>
      </c>
      <c r="ACI852" s="10" t="e">
        <f>ACG852*1.4</f>
        <v>#N/A</v>
      </c>
      <c r="ACJ852" s="10"/>
      <c r="ACK852" s="235"/>
      <c r="ACL852" s="175" t="s">
        <v>111</v>
      </c>
      <c r="ACM852" s="75" t="s">
        <v>183</v>
      </c>
      <c r="ACO852" s="176"/>
      <c r="ACP852" s="176" t="e">
        <f>VLOOKUP(ACM852,$A$879:$F$2731,6,FALSE)</f>
        <v>#N/A</v>
      </c>
      <c r="ACQ852" s="175" t="s">
        <v>63</v>
      </c>
      <c r="ACR852" s="10" t="e">
        <f>ACP852*1.4</f>
        <v>#N/A</v>
      </c>
      <c r="ACS852" s="10"/>
      <c r="ACT852" s="235"/>
      <c r="ACU852" s="175" t="s">
        <v>111</v>
      </c>
      <c r="ACV852" s="75" t="s">
        <v>183</v>
      </c>
      <c r="ACX852" s="176"/>
      <c r="ACY852" s="176" t="e">
        <f>VLOOKUP(ACV852,$A$879:$F$2731,6,FALSE)</f>
        <v>#N/A</v>
      </c>
      <c r="ACZ852" s="175" t="s">
        <v>63</v>
      </c>
      <c r="ADA852" s="10" t="e">
        <f>ACY852*1.4</f>
        <v>#N/A</v>
      </c>
      <c r="ADB852" s="10"/>
      <c r="ADC852" s="235"/>
      <c r="ADD852" s="175" t="s">
        <v>111</v>
      </c>
      <c r="ADE852" s="341" t="s">
        <v>467</v>
      </c>
      <c r="ADG852" s="176"/>
      <c r="ADH852" s="176">
        <f>VLOOKUP(ADE852,$A$879:$F$2731,6,FALSE)</f>
        <v>42</v>
      </c>
      <c r="ADI852" s="175" t="s">
        <v>63</v>
      </c>
      <c r="ADJ852" s="10">
        <f>ADH852*1.4</f>
        <v>58.8</v>
      </c>
      <c r="ADL852" s="235"/>
      <c r="ADM852" s="175" t="s">
        <v>111</v>
      </c>
      <c r="ADN852" s="75" t="s">
        <v>183</v>
      </c>
      <c r="ADP852" s="176"/>
      <c r="ADQ852" s="176" t="e">
        <f>VLOOKUP(ADN852,$A$879:$F$2731,6,FALSE)</f>
        <v>#N/A</v>
      </c>
      <c r="ADR852" s="175" t="s">
        <v>63</v>
      </c>
      <c r="ADS852" s="10" t="e">
        <f>ADQ852*1.4</f>
        <v>#N/A</v>
      </c>
      <c r="ADT852" s="10"/>
      <c r="ADU852" s="235"/>
      <c r="ADV852" s="175" t="s">
        <v>111</v>
      </c>
      <c r="ADW852" s="341" t="s">
        <v>2642</v>
      </c>
      <c r="ADY852" s="176"/>
      <c r="ADZ852" s="176">
        <f>VLOOKUP(ADW852,$A$879:$F$2731,6,FALSE)</f>
        <v>1</v>
      </c>
      <c r="AEA852" s="175" t="s">
        <v>63</v>
      </c>
      <c r="AEB852" s="10">
        <f>ADZ852*1.4</f>
        <v>1.4</v>
      </c>
      <c r="AED852" s="235"/>
      <c r="AEE852" s="175" t="s">
        <v>111</v>
      </c>
      <c r="AEF852" s="75" t="s">
        <v>183</v>
      </c>
      <c r="AEH852" s="176"/>
      <c r="AEI852" s="176" t="e">
        <f>VLOOKUP(AEF852,$A$879:$F$2731,6,FALSE)</f>
        <v>#N/A</v>
      </c>
      <c r="AEJ852" s="175" t="s">
        <v>63</v>
      </c>
      <c r="AEK852" s="10" t="e">
        <f>AEI852*1.4</f>
        <v>#N/A</v>
      </c>
      <c r="AEM852" s="235"/>
      <c r="AEN852" s="175" t="s">
        <v>111</v>
      </c>
      <c r="AEO852" s="75" t="s">
        <v>183</v>
      </c>
      <c r="AEQ852" s="176"/>
      <c r="AER852" s="176" t="e">
        <f>VLOOKUP(AEO852,$A$879:$F$2731,6,FALSE)</f>
        <v>#N/A</v>
      </c>
      <c r="AES852" s="175" t="s">
        <v>63</v>
      </c>
      <c r="AET852" s="10" t="e">
        <f>AER852*1.4</f>
        <v>#N/A</v>
      </c>
      <c r="AEV852" s="235"/>
      <c r="AEW852" s="175" t="s">
        <v>111</v>
      </c>
      <c r="AEX852" s="75" t="s">
        <v>183</v>
      </c>
      <c r="AEZ852" s="176"/>
      <c r="AFA852" s="176" t="e">
        <f>VLOOKUP(AEX852,$A$879:$F$2731,6,FALSE)</f>
        <v>#N/A</v>
      </c>
      <c r="AFB852" s="175" t="s">
        <v>63</v>
      </c>
      <c r="AFC852" s="10" t="e">
        <f>AFA852*1.4</f>
        <v>#N/A</v>
      </c>
      <c r="AFD852" s="10"/>
      <c r="AFE852" s="235"/>
      <c r="AFF852" s="175" t="s">
        <v>111</v>
      </c>
      <c r="AFG852" s="75" t="s">
        <v>183</v>
      </c>
      <c r="AFI852" s="176"/>
      <c r="AFJ852" s="176" t="e">
        <f>VLOOKUP(AFG852,$A$879:$F$2731,6,FALSE)</f>
        <v>#N/A</v>
      </c>
      <c r="AFK852" s="175" t="s">
        <v>63</v>
      </c>
      <c r="AFL852" s="10" t="e">
        <f>AFJ852*1.4</f>
        <v>#N/A</v>
      </c>
      <c r="AFM852" s="10"/>
      <c r="AFN852" s="235"/>
      <c r="AFO852" s="175" t="s">
        <v>111</v>
      </c>
      <c r="AFP852" s="75" t="s">
        <v>183</v>
      </c>
      <c r="AFR852" s="176"/>
      <c r="AFS852" s="176" t="e">
        <f>VLOOKUP(AFP852,$A$879:$F$2731,6,FALSE)</f>
        <v>#N/A</v>
      </c>
      <c r="AFT852" s="175" t="s">
        <v>63</v>
      </c>
      <c r="AFU852" s="10" t="e">
        <f>AFS852*1.4</f>
        <v>#N/A</v>
      </c>
      <c r="AFV852" s="10"/>
      <c r="AFW852" s="235"/>
      <c r="AFX852" s="175" t="s">
        <v>111</v>
      </c>
      <c r="AFY852" s="341" t="s">
        <v>970</v>
      </c>
      <c r="AGA852" s="176"/>
      <c r="AGB852" s="176">
        <f>VLOOKUP(AFY852,$A$879:$F$2731,6,FALSE)</f>
        <v>65</v>
      </c>
      <c r="AGC852" s="175" t="s">
        <v>63</v>
      </c>
      <c r="AGD852" s="10">
        <f>AGB852*1.4</f>
        <v>91</v>
      </c>
      <c r="AGE852" s="10"/>
      <c r="AGF852" s="235"/>
      <c r="AGG852" s="175" t="s">
        <v>111</v>
      </c>
      <c r="AGH852" s="341" t="s">
        <v>502</v>
      </c>
      <c r="AGJ852" s="176"/>
      <c r="AGK852" s="176">
        <f>VLOOKUP(AGH852,$A$879:$F$2731,6,FALSE)</f>
        <v>70</v>
      </c>
      <c r="AGL852" s="175" t="s">
        <v>63</v>
      </c>
      <c r="AGM852" s="10">
        <f>AGK852*1.4</f>
        <v>98</v>
      </c>
      <c r="AGN852" s="10"/>
      <c r="AGO852" s="235"/>
      <c r="AGP852" s="175" t="s">
        <v>111</v>
      </c>
      <c r="AGQ852" s="341" t="s">
        <v>489</v>
      </c>
      <c r="AGS852" s="176"/>
      <c r="AGT852" s="176">
        <f>VLOOKUP(AGQ852,$A$879:$F$2731,6,FALSE)</f>
        <v>150</v>
      </c>
      <c r="AGU852" s="175" t="s">
        <v>63</v>
      </c>
      <c r="AGV852" s="10">
        <f>AGT852*1.4</f>
        <v>210</v>
      </c>
      <c r="AGW852" s="10"/>
      <c r="AGX852" s="235"/>
      <c r="AGY852" s="175" t="s">
        <v>111</v>
      </c>
      <c r="AGZ852" s="341" t="s">
        <v>1966</v>
      </c>
      <c r="AHB852" s="176"/>
      <c r="AHC852" s="176">
        <f>VLOOKUP(AGZ852,$A$879:$F$2731,6,FALSE)</f>
        <v>26</v>
      </c>
      <c r="AHD852" s="175" t="s">
        <v>63</v>
      </c>
      <c r="AHE852" s="10">
        <f>AHC852*1.4</f>
        <v>36.4</v>
      </c>
      <c r="AHF852" s="10"/>
      <c r="AHG852" s="235"/>
      <c r="AHH852" s="175" t="s">
        <v>111</v>
      </c>
      <c r="AHI852" s="398" t="s">
        <v>2127</v>
      </c>
      <c r="AHK852" s="176"/>
      <c r="AHL852" s="176">
        <f>VLOOKUP(AHI852,$A$879:$F$2731,6,FALSE)</f>
        <v>11</v>
      </c>
      <c r="AHM852" s="175" t="s">
        <v>63</v>
      </c>
      <c r="AHN852" s="10">
        <f>AHL852*1.4</f>
        <v>15.399999999999999</v>
      </c>
      <c r="AHO852" s="10"/>
      <c r="AHP852" s="235"/>
      <c r="AHQ852" s="175" t="s">
        <v>111</v>
      </c>
      <c r="AHR852" s="341" t="s">
        <v>1982</v>
      </c>
      <c r="AHT852" s="176"/>
      <c r="AHU852" s="176">
        <f>VLOOKUP(AHR852,$A$879:$F$2731,6,FALSE)</f>
        <v>179</v>
      </c>
      <c r="AHV852" s="175" t="s">
        <v>63</v>
      </c>
      <c r="AHW852" s="10">
        <f>AHU852*1.4</f>
        <v>250.6</v>
      </c>
      <c r="AHX852" s="10"/>
      <c r="AHY852" s="235"/>
      <c r="AHZ852" s="175" t="s">
        <v>111</v>
      </c>
      <c r="AIA852" s="341" t="s">
        <v>2643</v>
      </c>
      <c r="AIC852" s="176"/>
      <c r="AID852" s="176">
        <f>VLOOKUP(AIA852,$A$879:$F$2731,6,FALSE)</f>
        <v>54</v>
      </c>
      <c r="AIE852" s="175" t="s">
        <v>63</v>
      </c>
      <c r="AIF852" s="10">
        <f>AID852*1.4</f>
        <v>75.599999999999994</v>
      </c>
      <c r="AIG852" s="10"/>
      <c r="AIH852" s="235"/>
      <c r="AII852" s="175" t="s">
        <v>111</v>
      </c>
      <c r="AIJ852" s="341" t="s">
        <v>2555</v>
      </c>
      <c r="AIL852" s="176"/>
      <c r="AIM852" s="176">
        <f>VLOOKUP(AIJ852,$A$879:$F$2731,6,FALSE)</f>
        <v>92</v>
      </c>
      <c r="AIN852" s="175" t="s">
        <v>63</v>
      </c>
      <c r="AIO852" s="10">
        <f>AIM852*1.4</f>
        <v>128.79999999999998</v>
      </c>
      <c r="AIP852" s="10"/>
      <c r="AIQ852" s="235"/>
      <c r="AIR852" s="175" t="s">
        <v>111</v>
      </c>
      <c r="AIS852" s="341" t="s">
        <v>970</v>
      </c>
      <c r="AIU852" s="176"/>
      <c r="AIV852" s="176">
        <f>VLOOKUP(AIS852,$A$879:$F$2731,6,FALSE)</f>
        <v>65</v>
      </c>
      <c r="AIW852" s="175" t="s">
        <v>63</v>
      </c>
      <c r="AIX852" s="10">
        <f>AIV852*1.4</f>
        <v>91</v>
      </c>
      <c r="AIY852" s="10"/>
      <c r="AIZ852" s="235"/>
      <c r="AJA852" s="175" t="s">
        <v>111</v>
      </c>
      <c r="AJB852" s="351" t="s">
        <v>628</v>
      </c>
      <c r="AJD852" s="176"/>
      <c r="AJE852" s="176">
        <f>VLOOKUP(AJB852,$A$879:$F$2731,6,FALSE)</f>
        <v>117</v>
      </c>
      <c r="AJF852" s="175" t="s">
        <v>63</v>
      </c>
      <c r="AJG852" s="10">
        <f>AJE852*1.4</f>
        <v>163.79999999999998</v>
      </c>
      <c r="AJH852" s="10"/>
      <c r="AJI852" s="235"/>
      <c r="AJJ852" s="175" t="s">
        <v>111</v>
      </c>
      <c r="AJK852" s="341" t="s">
        <v>970</v>
      </c>
      <c r="AJM852" s="176"/>
      <c r="AJN852" s="176">
        <f>VLOOKUP(AJK852,$A$879:$F$2731,6,FALSE)</f>
        <v>65</v>
      </c>
      <c r="AJO852" s="175" t="s">
        <v>63</v>
      </c>
      <c r="AJP852" s="10">
        <f>AJN852*1.4</f>
        <v>91</v>
      </c>
      <c r="AJQ852" s="10"/>
      <c r="AJR852" s="235"/>
      <c r="AJS852" s="175" t="s">
        <v>111</v>
      </c>
      <c r="AJT852" s="347" t="s">
        <v>2511</v>
      </c>
      <c r="AJV852" s="176"/>
      <c r="AJW852" s="176">
        <f>VLOOKUP(AJT852,$A$879:$F$2731,6,FALSE)</f>
        <v>65</v>
      </c>
      <c r="AJX852" s="175" t="s">
        <v>63</v>
      </c>
      <c r="AJY852" s="10">
        <f>AJW852*1.4</f>
        <v>91</v>
      </c>
      <c r="AJZ852" s="10"/>
      <c r="AKA852" s="235"/>
      <c r="AKB852" s="175" t="s">
        <v>111</v>
      </c>
      <c r="AKC852" s="341" t="s">
        <v>628</v>
      </c>
      <c r="AKE852" s="176"/>
      <c r="AKF852" s="176">
        <f>VLOOKUP(AKC852,$A$879:$F$2731,6,FALSE)</f>
        <v>117</v>
      </c>
      <c r="AKG852" s="175" t="s">
        <v>63</v>
      </c>
      <c r="AKH852" s="10">
        <f>AKF852*1.4</f>
        <v>163.79999999999998</v>
      </c>
      <c r="AKI852" s="10"/>
      <c r="AKJ852" s="235"/>
      <c r="AKK852" s="175" t="s">
        <v>111</v>
      </c>
      <c r="AKL852" s="341" t="s">
        <v>502</v>
      </c>
      <c r="AKN852" s="176"/>
      <c r="AKO852" s="176">
        <f>VLOOKUP(AKL852,$A$879:$F$2731,6,FALSE)</f>
        <v>70</v>
      </c>
      <c r="AKP852" s="175" t="s">
        <v>63</v>
      </c>
      <c r="AKQ852" s="10">
        <f>AKO852*1.4</f>
        <v>98</v>
      </c>
      <c r="AKR852" s="10"/>
      <c r="AKS852" s="235"/>
      <c r="AKT852" s="175" t="s">
        <v>111</v>
      </c>
      <c r="AKU852" s="341" t="s">
        <v>2137</v>
      </c>
      <c r="AKW852" s="176"/>
      <c r="AKX852" s="176">
        <f>VLOOKUP(AKU852,$A$879:$F$2731,6,FALSE)</f>
        <v>123</v>
      </c>
      <c r="AKY852" s="175" t="s">
        <v>63</v>
      </c>
      <c r="AKZ852" s="10">
        <f>AKX852*1.4</f>
        <v>172.2</v>
      </c>
      <c r="ALA852" s="10"/>
      <c r="ALB852" s="235"/>
      <c r="ALC852" s="175" t="s">
        <v>111</v>
      </c>
      <c r="ALD852" s="341" t="s">
        <v>502</v>
      </c>
      <c r="ALF852" s="176"/>
      <c r="ALG852" s="176">
        <f>VLOOKUP(ALD852,$A$879:$F$2731,6,FALSE)</f>
        <v>70</v>
      </c>
      <c r="ALH852" s="175" t="s">
        <v>63</v>
      </c>
      <c r="ALI852" s="10">
        <f>ALG852*1.4</f>
        <v>98</v>
      </c>
      <c r="ALJ852" s="10"/>
      <c r="ALK852" s="235"/>
      <c r="ALL852" s="175" t="s">
        <v>111</v>
      </c>
      <c r="ALM852" s="341" t="s">
        <v>2127</v>
      </c>
      <c r="ALO852" s="176"/>
      <c r="ALP852" s="176">
        <f>VLOOKUP(ALM852,$A$879:$F$2731,6,FALSE)</f>
        <v>11</v>
      </c>
      <c r="ALQ852" s="175" t="s">
        <v>63</v>
      </c>
      <c r="ALR852" s="10">
        <f>ALP852*1.4</f>
        <v>15.399999999999999</v>
      </c>
      <c r="ALS852" s="10"/>
      <c r="ALT852" s="235"/>
      <c r="ALU852" s="175" t="s">
        <v>111</v>
      </c>
      <c r="ALV852" s="341" t="s">
        <v>2137</v>
      </c>
      <c r="ALX852" s="176"/>
      <c r="ALY852" s="176">
        <f>VLOOKUP(ALV852,$A$879:$F$2731,6,FALSE)</f>
        <v>123</v>
      </c>
      <c r="ALZ852" s="175" t="s">
        <v>63</v>
      </c>
      <c r="AMA852" s="10">
        <f>ALY852*1.4</f>
        <v>172.2</v>
      </c>
      <c r="AMB852" s="10"/>
      <c r="AMC852" s="235"/>
      <c r="AMD852" s="175" t="s">
        <v>111</v>
      </c>
      <c r="AME852" s="401" t="s">
        <v>970</v>
      </c>
      <c r="AMG852" s="176"/>
      <c r="AMH852" s="176">
        <f>VLOOKUP(AME852,$A$879:$F$2731,6,FALSE)</f>
        <v>65</v>
      </c>
      <c r="AMI852" s="175" t="s">
        <v>63</v>
      </c>
      <c r="AMJ852" s="10">
        <f>AMH852*1.4</f>
        <v>91</v>
      </c>
      <c r="AMK852" s="10"/>
      <c r="AML852" s="235"/>
      <c r="AMM852" s="175" t="s">
        <v>111</v>
      </c>
      <c r="AMN852" s="343" t="s">
        <v>502</v>
      </c>
      <c r="AMP852" s="176"/>
      <c r="AMQ852" s="176">
        <f>VLOOKUP(AMN852,$A$879:$F$2731,6,FALSE)</f>
        <v>70</v>
      </c>
      <c r="AMR852" s="175" t="s">
        <v>63</v>
      </c>
      <c r="AMS852" s="10">
        <f>AMQ852*1.4</f>
        <v>98</v>
      </c>
      <c r="AMT852" s="10"/>
      <c r="AMU852" s="235"/>
      <c r="AMV852" s="175" t="s">
        <v>111</v>
      </c>
      <c r="AMW852" s="341" t="s">
        <v>970</v>
      </c>
      <c r="AMY852" s="176"/>
      <c r="AMZ852" s="176">
        <f>VLOOKUP(AMW852,$A$879:$F$2731,6,FALSE)</f>
        <v>65</v>
      </c>
      <c r="ANA852" s="175" t="s">
        <v>63</v>
      </c>
      <c r="ANB852" s="10">
        <f>AMZ852*1.4</f>
        <v>91</v>
      </c>
      <c r="ANC852" s="10"/>
      <c r="AND852" s="235"/>
      <c r="ANE852" s="175" t="s">
        <v>111</v>
      </c>
      <c r="ANF852" s="341" t="s">
        <v>502</v>
      </c>
      <c r="ANH852" s="176"/>
      <c r="ANI852" s="176">
        <f>VLOOKUP(ANF852,$A$879:$F$2731,6,FALSE)</f>
        <v>70</v>
      </c>
      <c r="ANJ852" s="175" t="s">
        <v>63</v>
      </c>
      <c r="ANK852" s="10">
        <f>ANI852*1.4</f>
        <v>98</v>
      </c>
      <c r="ANL852" s="10"/>
      <c r="ANM852" s="235"/>
      <c r="ANN852" s="175" t="s">
        <v>111</v>
      </c>
      <c r="ANO852" s="351" t="s">
        <v>628</v>
      </c>
      <c r="ANQ852" s="176"/>
      <c r="ANR852" s="176">
        <f>VLOOKUP(ANO852,$A$879:$F$2731,6,FALSE)</f>
        <v>117</v>
      </c>
      <c r="ANS852" s="175" t="s">
        <v>63</v>
      </c>
      <c r="ANT852" s="10">
        <f>ANR852*1.4</f>
        <v>163.79999999999998</v>
      </c>
      <c r="ANU852" s="10"/>
      <c r="ANV852" s="235"/>
      <c r="ANW852" s="175" t="s">
        <v>111</v>
      </c>
      <c r="ANX852" s="341" t="s">
        <v>1982</v>
      </c>
      <c r="ANZ852" s="176"/>
      <c r="AOA852" s="176">
        <f>VLOOKUP(ANX852,$A$879:$F$2731,6,FALSE)</f>
        <v>179</v>
      </c>
      <c r="AOB852" s="175" t="s">
        <v>63</v>
      </c>
      <c r="AOC852" s="10">
        <f>AOA852*1.4</f>
        <v>250.6</v>
      </c>
      <c r="AOD852" s="10"/>
      <c r="AOE852" s="235"/>
      <c r="AOF852" s="175" t="s">
        <v>111</v>
      </c>
      <c r="AOG852" s="75" t="s">
        <v>183</v>
      </c>
      <c r="AOI852" s="176"/>
      <c r="AOJ852" s="176" t="e">
        <f>VLOOKUP(AOG852,$A$879:$F$2731,6,FALSE)</f>
        <v>#N/A</v>
      </c>
      <c r="AOK852" s="175" t="s">
        <v>63</v>
      </c>
      <c r="AOL852" s="10" t="e">
        <f>AOJ852*1.4</f>
        <v>#N/A</v>
      </c>
      <c r="AOM852" s="10"/>
      <c r="AON852" s="235"/>
      <c r="AOO852" s="175" t="s">
        <v>111</v>
      </c>
      <c r="AOP852" s="341" t="s">
        <v>2119</v>
      </c>
      <c r="AOR852" s="176"/>
      <c r="AOS852" s="176">
        <f>VLOOKUP(AOP852,$A$879:$F$2731,6,FALSE)</f>
        <v>11</v>
      </c>
      <c r="AOT852" s="175" t="s">
        <v>63</v>
      </c>
      <c r="AOU852" s="10">
        <f>AOS852*1.4</f>
        <v>15.399999999999999</v>
      </c>
      <c r="AOV852" s="10"/>
      <c r="AOW852" s="235"/>
      <c r="AOX852" s="175" t="s">
        <v>111</v>
      </c>
      <c r="AOY852" s="404" t="s">
        <v>502</v>
      </c>
      <c r="APA852" s="176"/>
      <c r="APB852" s="176">
        <f>VLOOKUP(AOY852,$A$879:$F$2731,6,FALSE)</f>
        <v>70</v>
      </c>
      <c r="APC852" s="175" t="s">
        <v>63</v>
      </c>
      <c r="APD852" s="10">
        <f>APB852*1.4</f>
        <v>98</v>
      </c>
      <c r="APE852" s="10"/>
      <c r="APF852" s="235"/>
      <c r="APG852" s="175" t="s">
        <v>111</v>
      </c>
      <c r="APH852" s="341" t="s">
        <v>2137</v>
      </c>
      <c r="APJ852" s="176"/>
      <c r="APK852" s="176">
        <f>VLOOKUP(APH852,$A$879:$F$2731,6,FALSE)</f>
        <v>123</v>
      </c>
      <c r="APL852" s="175" t="s">
        <v>63</v>
      </c>
      <c r="APM852" s="10">
        <f>APK852*1.4</f>
        <v>172.2</v>
      </c>
      <c r="APN852" s="10"/>
      <c r="APO852" s="235"/>
      <c r="APP852" s="175" t="s">
        <v>111</v>
      </c>
      <c r="APQ852" s="75" t="s">
        <v>183</v>
      </c>
      <c r="APS852" s="176"/>
      <c r="APT852" s="176" t="e">
        <f>VLOOKUP(APQ852,$A$879:$F$2731,6,FALSE)</f>
        <v>#N/A</v>
      </c>
      <c r="APU852" s="175" t="s">
        <v>63</v>
      </c>
      <c r="APV852" s="10" t="e">
        <f>APT852*1.4</f>
        <v>#N/A</v>
      </c>
      <c r="APW852" s="10"/>
      <c r="APX852" s="235"/>
      <c r="APY852" s="175" t="s">
        <v>111</v>
      </c>
      <c r="APZ852" s="341" t="s">
        <v>534</v>
      </c>
      <c r="AQB852" s="346"/>
      <c r="AQC852" s="176">
        <f>VLOOKUP(APZ852,$A$879:$F$2731,6,FALSE)</f>
        <v>18</v>
      </c>
      <c r="AQD852" s="175" t="s">
        <v>63</v>
      </c>
      <c r="AQE852" s="10">
        <f>AQC852*1.4</f>
        <v>25.2</v>
      </c>
      <c r="AQF852" s="10"/>
      <c r="AQG852" s="235"/>
      <c r="AQH852" s="175" t="s">
        <v>111</v>
      </c>
      <c r="AQI852" s="341" t="s">
        <v>594</v>
      </c>
      <c r="AQK852" s="176"/>
      <c r="AQL852" s="176">
        <f>VLOOKUP(AQI852,$A$879:$F$2731,6,FALSE)</f>
        <v>23</v>
      </c>
      <c r="AQM852" s="175" t="s">
        <v>63</v>
      </c>
      <c r="AQN852" s="10">
        <f>AQL852*1.4</f>
        <v>32.199999999999996</v>
      </c>
      <c r="AQO852" s="10"/>
      <c r="AQP852" s="235"/>
      <c r="AQQ852" s="175" t="s">
        <v>111</v>
      </c>
      <c r="AQR852" s="75" t="s">
        <v>183</v>
      </c>
      <c r="AQT852" s="176"/>
      <c r="AQU852" s="176" t="e">
        <f>VLOOKUP(AQR852,$A$879:$F$2731,6,FALSE)</f>
        <v>#N/A</v>
      </c>
      <c r="AQV852" s="175" t="s">
        <v>63</v>
      </c>
      <c r="AQW852" s="10" t="e">
        <f>AQU852*1.4</f>
        <v>#N/A</v>
      </c>
      <c r="AQX852" s="10"/>
      <c r="AQY852" s="235"/>
      <c r="AQZ852" s="175" t="s">
        <v>111</v>
      </c>
      <c r="ARA852" s="75" t="s">
        <v>183</v>
      </c>
      <c r="ARC852" s="176"/>
      <c r="ARD852" s="176" t="e">
        <f>VLOOKUP(ARA852,$A$879:$F$2731,6,FALSE)</f>
        <v>#N/A</v>
      </c>
      <c r="ARE852" s="175" t="s">
        <v>63</v>
      </c>
      <c r="ARF852" s="10" t="e">
        <f>ARD852*1.4</f>
        <v>#N/A</v>
      </c>
      <c r="ARG852" s="10"/>
      <c r="ARH852" s="235"/>
      <c r="ARI852" s="175" t="s">
        <v>111</v>
      </c>
      <c r="ARJ852" s="75" t="s">
        <v>183</v>
      </c>
      <c r="ARL852" s="176"/>
      <c r="ARM852" s="176" t="e">
        <f>VLOOKUP(ARJ852,$A$879:$F$2731,6,FALSE)</f>
        <v>#N/A</v>
      </c>
      <c r="ARN852" s="175" t="s">
        <v>63</v>
      </c>
      <c r="ARO852" s="10" t="e">
        <f>ARM852*1.4</f>
        <v>#N/A</v>
      </c>
      <c r="ARP852" s="10"/>
      <c r="ARQ852" s="235"/>
      <c r="ARR852" s="175" t="s">
        <v>111</v>
      </c>
      <c r="ARS852" s="75" t="s">
        <v>183</v>
      </c>
      <c r="ARU852" s="176"/>
      <c r="ARV852" s="176" t="e">
        <f>VLOOKUP(ARS852,$A$879:$F$2731,6,FALSE)</f>
        <v>#N/A</v>
      </c>
      <c r="ARW852" s="175" t="s">
        <v>63</v>
      </c>
      <c r="ARX852" s="10" t="e">
        <f>ARV852*1.4</f>
        <v>#N/A</v>
      </c>
      <c r="ARY852" s="10"/>
      <c r="ARZ852" s="235"/>
      <c r="ASA852" s="175" t="s">
        <v>111</v>
      </c>
      <c r="ASB852" s="341" t="s">
        <v>1493</v>
      </c>
      <c r="ASD852" s="176"/>
      <c r="ASE852" s="176">
        <f>VLOOKUP(ASB852,$A$879:$F$2731,6,FALSE)</f>
        <v>35</v>
      </c>
      <c r="ASF852" s="175" t="s">
        <v>63</v>
      </c>
      <c r="ASG852" s="10">
        <f>ASE852*1.4</f>
        <v>49</v>
      </c>
      <c r="ASH852" s="10"/>
      <c r="ASI852" s="235"/>
      <c r="ASJ852" s="175" t="s">
        <v>111</v>
      </c>
      <c r="ASK852" s="75" t="s">
        <v>183</v>
      </c>
      <c r="ASM852" s="176"/>
      <c r="ASN852" s="176" t="e">
        <f>VLOOKUP(ASK852,$A$879:$F$2731,6,FALSE)</f>
        <v>#N/A</v>
      </c>
      <c r="ASO852" s="175" t="s">
        <v>63</v>
      </c>
      <c r="ASP852" s="10" t="e">
        <f>ASN852*1.4</f>
        <v>#N/A</v>
      </c>
      <c r="ASQ852" s="10"/>
      <c r="ASR852" s="235"/>
      <c r="ASS852" s="175" t="s">
        <v>111</v>
      </c>
      <c r="AST852" s="341" t="s">
        <v>3319</v>
      </c>
      <c r="ASV852" s="176"/>
      <c r="ASW852" s="176">
        <f>VLOOKUP(AST852,$A$879:$F$2731,6,FALSE)</f>
        <v>73</v>
      </c>
      <c r="ASX852" s="175" t="s">
        <v>63</v>
      </c>
      <c r="ASY852" s="10">
        <f>ASW852*1.4</f>
        <v>102.19999999999999</v>
      </c>
      <c r="ASZ852" s="10"/>
      <c r="ATA852" s="235"/>
      <c r="ATB852" s="175" t="s">
        <v>111</v>
      </c>
      <c r="ATC852" s="75" t="s">
        <v>183</v>
      </c>
      <c r="ATE852" s="176"/>
      <c r="ATF852" s="176" t="e">
        <f>VLOOKUP(ATC852,$A$879:$F$2731,6,FALSE)</f>
        <v>#N/A</v>
      </c>
      <c r="ATG852" s="175" t="s">
        <v>63</v>
      </c>
      <c r="ATH852" s="10" t="e">
        <f>ATF852*1.4</f>
        <v>#N/A</v>
      </c>
      <c r="ATI852" s="10"/>
      <c r="ATJ852" s="235"/>
      <c r="ATK852" s="175" t="s">
        <v>111</v>
      </c>
      <c r="ATL852" s="75" t="s">
        <v>183</v>
      </c>
      <c r="ATN852" s="176"/>
      <c r="ATO852" s="176" t="e">
        <f>VLOOKUP(ATL852,$A$879:$F$2731,6,FALSE)</f>
        <v>#N/A</v>
      </c>
      <c r="ATP852" s="175" t="s">
        <v>63</v>
      </c>
      <c r="ATQ852" s="10" t="e">
        <f>ATO852*1.4</f>
        <v>#N/A</v>
      </c>
      <c r="ATR852" s="10"/>
      <c r="ATS852" s="235"/>
      <c r="ATT852" s="175" t="s">
        <v>111</v>
      </c>
      <c r="ATU852" s="75" t="s">
        <v>183</v>
      </c>
      <c r="ATW852" s="176"/>
      <c r="ATX852" s="176" t="e">
        <f>VLOOKUP(ATU852,$A$879:$F$2731,6,FALSE)</f>
        <v>#N/A</v>
      </c>
      <c r="ATY852" s="175" t="s">
        <v>63</v>
      </c>
      <c r="ATZ852" s="10" t="e">
        <f>ATX852*1.4</f>
        <v>#N/A</v>
      </c>
      <c r="AUA852" s="10"/>
      <c r="AUB852" s="235"/>
      <c r="AUC852" s="175" t="s">
        <v>111</v>
      </c>
      <c r="AUD852" s="75" t="s">
        <v>183</v>
      </c>
      <c r="AUF852" s="176"/>
      <c r="AUG852" s="176" t="e">
        <f>VLOOKUP(AUD852,$A$879:$F$2731,6,FALSE)</f>
        <v>#N/A</v>
      </c>
      <c r="AUH852" s="175" t="s">
        <v>63</v>
      </c>
      <c r="AUI852" s="10" t="e">
        <f>AUG852*1.4</f>
        <v>#N/A</v>
      </c>
      <c r="AUJ852" s="10"/>
      <c r="AUK852" s="235"/>
      <c r="AUL852" s="175" t="s">
        <v>111</v>
      </c>
      <c r="AUM852" s="75" t="s">
        <v>183</v>
      </c>
      <c r="AUO852" s="176"/>
      <c r="AUP852" s="176" t="e">
        <f>VLOOKUP(AUM852,$A$879:$F$2731,6,FALSE)</f>
        <v>#N/A</v>
      </c>
      <c r="AUQ852" s="175" t="s">
        <v>63</v>
      </c>
      <c r="AUR852" s="10" t="e">
        <f>AUP852*1.4</f>
        <v>#N/A</v>
      </c>
      <c r="AUS852" s="10"/>
      <c r="AUT852" s="235"/>
      <c r="AUU852" s="175" t="s">
        <v>111</v>
      </c>
      <c r="AUV852" s="75" t="s">
        <v>183</v>
      </c>
      <c r="AUX852" s="176"/>
      <c r="AUY852" s="176" t="e">
        <f>VLOOKUP(AUV852,$A$879:$F$2731,6,FALSE)</f>
        <v>#N/A</v>
      </c>
      <c r="AUZ852" s="175" t="s">
        <v>63</v>
      </c>
      <c r="AVA852" s="10" t="e">
        <f>AUY852*1.4</f>
        <v>#N/A</v>
      </c>
      <c r="AVB852" s="10"/>
      <c r="AVC852" s="235"/>
      <c r="AVD852" s="175" t="s">
        <v>111</v>
      </c>
      <c r="AVE852" s="75" t="s">
        <v>183</v>
      </c>
      <c r="AVG852" s="176"/>
      <c r="AVH852" s="176" t="e">
        <f>VLOOKUP(AVE852,$A$879:$F$2731,6,FALSE)</f>
        <v>#N/A</v>
      </c>
      <c r="AVI852" s="175" t="s">
        <v>63</v>
      </c>
      <c r="AVJ852" s="10" t="e">
        <f>AVH852*1.4</f>
        <v>#N/A</v>
      </c>
      <c r="AVK852" s="10"/>
      <c r="AVL852" s="235"/>
      <c r="AVM852" s="175" t="s">
        <v>111</v>
      </c>
      <c r="AVN852" s="75" t="s">
        <v>183</v>
      </c>
      <c r="AVP852" s="176"/>
      <c r="AVQ852" s="176" t="e">
        <f>VLOOKUP(AVN852,$A$879:$F$2731,6,FALSE)</f>
        <v>#N/A</v>
      </c>
      <c r="AVR852" s="175" t="s">
        <v>63</v>
      </c>
      <c r="AVS852" s="10" t="e">
        <f>AVQ852*1.4</f>
        <v>#N/A</v>
      </c>
      <c r="AVT852" s="10"/>
      <c r="AVU852" s="235"/>
      <c r="AVV852" s="175" t="s">
        <v>111</v>
      </c>
      <c r="AVW852" s="75" t="s">
        <v>183</v>
      </c>
      <c r="AVY852" s="176"/>
      <c r="AVZ852" s="176" t="e">
        <f>VLOOKUP(AVW852,$A$879:$F$2731,6,FALSE)</f>
        <v>#N/A</v>
      </c>
      <c r="AWA852" s="175" t="s">
        <v>63</v>
      </c>
      <c r="AWB852" s="10" t="e">
        <f>AVZ852*1.4</f>
        <v>#N/A</v>
      </c>
      <c r="AWC852" s="10"/>
      <c r="AWD852" s="235"/>
      <c r="AWE852" s="175" t="s">
        <v>111</v>
      </c>
      <c r="AWF852" s="75" t="s">
        <v>183</v>
      </c>
      <c r="AWH852" s="176"/>
      <c r="AWI852" s="176" t="e">
        <f>VLOOKUP(AWF852,$A$879:$F$2731,6,FALSE)</f>
        <v>#N/A</v>
      </c>
      <c r="AWJ852" s="175" t="s">
        <v>63</v>
      </c>
      <c r="AWK852" s="10" t="e">
        <f>AWI852*1.4</f>
        <v>#N/A</v>
      </c>
      <c r="AWL852" s="10"/>
      <c r="AWM852" s="235"/>
      <c r="AWN852" s="175" t="s">
        <v>111</v>
      </c>
      <c r="AWO852" s="341" t="s">
        <v>2485</v>
      </c>
      <c r="AWQ852" s="176"/>
      <c r="AWR852" s="176">
        <f>VLOOKUP(AWO852,$A$879:$F$2731,6,FALSE)</f>
        <v>33</v>
      </c>
      <c r="AWS852" s="175" t="s">
        <v>63</v>
      </c>
      <c r="AWT852" s="10">
        <f>AWR852*1.4</f>
        <v>46.199999999999996</v>
      </c>
      <c r="AWU852" s="10"/>
      <c r="AWV852" s="235"/>
      <c r="AWW852" s="175" t="s">
        <v>111</v>
      </c>
      <c r="AWX852" s="341" t="s">
        <v>502</v>
      </c>
      <c r="AWZ852" s="176"/>
      <c r="AXA852" s="176">
        <f>VLOOKUP(AWX852,$A$879:$F$2731,6,FALSE)</f>
        <v>70</v>
      </c>
      <c r="AXB852" s="175" t="s">
        <v>63</v>
      </c>
      <c r="AXC852" s="10">
        <f>AXA852*1.4</f>
        <v>98</v>
      </c>
      <c r="AXD852" s="10"/>
      <c r="AXE852" s="235"/>
      <c r="AXF852" s="175" t="s">
        <v>111</v>
      </c>
      <c r="AXG852" s="341" t="s">
        <v>980</v>
      </c>
      <c r="AXI852" s="176"/>
      <c r="AXJ852" s="176">
        <f>VLOOKUP(AXG852,$A$879:$F$2731,6,FALSE)</f>
        <v>144</v>
      </c>
      <c r="AXK852" s="175" t="s">
        <v>63</v>
      </c>
      <c r="AXL852" s="10">
        <f>AXJ852*1.4</f>
        <v>201.6</v>
      </c>
      <c r="AXM852" s="10"/>
      <c r="AXN852" s="235"/>
      <c r="AXO852" s="175" t="s">
        <v>111</v>
      </c>
      <c r="AXP852" s="341" t="s">
        <v>467</v>
      </c>
      <c r="AXR852" s="176"/>
      <c r="AXS852" s="176">
        <f>VLOOKUP(AXP852,$A$879:$F$2731,6,FALSE)</f>
        <v>42</v>
      </c>
      <c r="AXT852" s="175" t="s">
        <v>63</v>
      </c>
      <c r="AXU852" s="10">
        <f>AXS852*1.4</f>
        <v>58.8</v>
      </c>
      <c r="AXV852" s="10"/>
      <c r="AXW852" s="235"/>
      <c r="AXX852" s="175" t="s">
        <v>111</v>
      </c>
      <c r="AXY852" s="341" t="s">
        <v>2137</v>
      </c>
      <c r="AYA852" s="176"/>
      <c r="AYB852" s="176">
        <f>VLOOKUP(AXY852,$A$879:$F$2731,6,FALSE)</f>
        <v>123</v>
      </c>
      <c r="AYC852" s="175" t="s">
        <v>63</v>
      </c>
      <c r="AYD852" s="10">
        <f>AYB852*1.4</f>
        <v>172.2</v>
      </c>
      <c r="AYE852" s="10"/>
      <c r="AYF852" s="235"/>
      <c r="AYG852" s="175" t="s">
        <v>111</v>
      </c>
      <c r="AYH852" s="341" t="s">
        <v>2485</v>
      </c>
      <c r="AYJ852" s="176"/>
      <c r="AYK852" s="176">
        <f>VLOOKUP(AYH852,$A$879:$F$2731,6,FALSE)</f>
        <v>33</v>
      </c>
      <c r="AYL852" s="175" t="s">
        <v>63</v>
      </c>
      <c r="AYM852" s="10">
        <f>AYK852*1.4</f>
        <v>46.199999999999996</v>
      </c>
      <c r="AYN852" s="10"/>
      <c r="AYO852" s="235"/>
      <c r="AYP852" s="175" t="s">
        <v>111</v>
      </c>
      <c r="AYQ852" s="341" t="s">
        <v>2555</v>
      </c>
      <c r="AYS852" s="176"/>
      <c r="AYT852" s="176">
        <f>VLOOKUP(AYQ852,$A$879:$F$2731,6,FALSE)</f>
        <v>92</v>
      </c>
      <c r="AYU852" s="175" t="s">
        <v>63</v>
      </c>
      <c r="AYV852" s="10">
        <f>AYT852*1.4</f>
        <v>128.79999999999998</v>
      </c>
      <c r="AYW852" s="10"/>
      <c r="AYX852" s="235"/>
      <c r="AYY852" s="175" t="s">
        <v>111</v>
      </c>
      <c r="AYZ852" s="341" t="s">
        <v>2137</v>
      </c>
      <c r="AZB852" s="176"/>
      <c r="AZC852" s="176">
        <f>VLOOKUP(AYZ852,$A$879:$F$2731,6,FALSE)</f>
        <v>123</v>
      </c>
      <c r="AZD852" s="175" t="s">
        <v>63</v>
      </c>
      <c r="AZE852" s="10">
        <f>AZC852*1.4</f>
        <v>172.2</v>
      </c>
      <c r="AZF852" s="10"/>
      <c r="AZG852" s="235"/>
      <c r="AZH852" s="175" t="s">
        <v>111</v>
      </c>
      <c r="AZI852" s="341" t="s">
        <v>970</v>
      </c>
      <c r="AZK852" s="176"/>
      <c r="AZL852" s="176">
        <f>VLOOKUP(AZI852,$A$879:$F$2731,6,FALSE)</f>
        <v>65</v>
      </c>
      <c r="AZM852" s="175" t="s">
        <v>63</v>
      </c>
      <c r="AZN852" s="10">
        <f>AZL852*1.4</f>
        <v>91</v>
      </c>
      <c r="AZO852" s="10"/>
      <c r="AZP852" s="235"/>
      <c r="AZQ852" s="175" t="s">
        <v>111</v>
      </c>
      <c r="AZR852" s="341" t="s">
        <v>2567</v>
      </c>
      <c r="AZT852" s="176"/>
      <c r="AZU852" s="176">
        <f>VLOOKUP(AZR852,$A$879:$F$2731,6,FALSE)</f>
        <v>0</v>
      </c>
      <c r="AZV852" s="175" t="s">
        <v>63</v>
      </c>
      <c r="AZW852" s="10">
        <f>AZU852*1.4</f>
        <v>0</v>
      </c>
      <c r="AZX852" s="10"/>
      <c r="AZY852" s="235"/>
      <c r="AZZ852" s="175" t="s">
        <v>111</v>
      </c>
      <c r="BAA852" s="341" t="s">
        <v>613</v>
      </c>
      <c r="BAC852" s="176"/>
      <c r="BAD852" s="176">
        <f>VLOOKUP(BAA852,$A$879:$F$2731,6,FALSE)</f>
        <v>81</v>
      </c>
      <c r="BAE852" s="175" t="s">
        <v>63</v>
      </c>
      <c r="BAF852" s="10">
        <f>BAD852*1.4</f>
        <v>113.39999999999999</v>
      </c>
      <c r="BAG852" s="10"/>
      <c r="BAH852" s="235"/>
      <c r="BAI852" s="175" t="s">
        <v>111</v>
      </c>
      <c r="BAJ852" s="398" t="s">
        <v>1982</v>
      </c>
      <c r="BAL852" s="176"/>
      <c r="BAM852" s="176">
        <f>VLOOKUP(BAJ852,$A$879:$F$2731,6,FALSE)</f>
        <v>179</v>
      </c>
      <c r="BAN852" s="175" t="s">
        <v>63</v>
      </c>
      <c r="BAO852" s="10">
        <f>BAM852*1.4</f>
        <v>250.6</v>
      </c>
      <c r="BAP852" s="10"/>
      <c r="BAQ852" s="235"/>
      <c r="BAR852" s="175" t="s">
        <v>111</v>
      </c>
      <c r="BAS852" s="341" t="s">
        <v>502</v>
      </c>
      <c r="BAU852" s="176"/>
      <c r="BAV852" s="176">
        <f>VLOOKUP(BAS852,$A$879:$F$2731,6,FALSE)</f>
        <v>70</v>
      </c>
      <c r="BAW852" s="175" t="s">
        <v>63</v>
      </c>
      <c r="BAX852" s="10">
        <f>BAV852*1.4</f>
        <v>98</v>
      </c>
      <c r="BAY852" s="10"/>
      <c r="BAZ852" s="235"/>
      <c r="BBA852" s="175" t="s">
        <v>111</v>
      </c>
      <c r="BBB852" s="341" t="s">
        <v>2643</v>
      </c>
      <c r="BBD852" s="176"/>
      <c r="BBE852" s="176">
        <f>VLOOKUP(BBB852,$A$879:$F$2731,6,FALSE)</f>
        <v>54</v>
      </c>
      <c r="BBF852" s="175" t="s">
        <v>63</v>
      </c>
      <c r="BBG852" s="10">
        <f>BBE852*1.4</f>
        <v>75.599999999999994</v>
      </c>
      <c r="BBH852" s="10"/>
      <c r="BBI852" s="235"/>
      <c r="BBJ852" s="175" t="s">
        <v>111</v>
      </c>
      <c r="BBK852" s="341" t="s">
        <v>1982</v>
      </c>
      <c r="BBM852" s="176"/>
      <c r="BBN852" s="176">
        <f>VLOOKUP(BBK852,$A$879:$F$2731,6,FALSE)</f>
        <v>179</v>
      </c>
      <c r="BBO852" s="175" t="s">
        <v>63</v>
      </c>
      <c r="BBP852" s="10">
        <f>BBN852*1.4</f>
        <v>250.6</v>
      </c>
      <c r="BBQ852" s="10"/>
      <c r="BBR852" s="235"/>
      <c r="BBS852" s="175" t="s">
        <v>111</v>
      </c>
      <c r="BBT852" s="347" t="s">
        <v>628</v>
      </c>
      <c r="BBV852" s="176"/>
      <c r="BBW852" s="176">
        <f>VLOOKUP(BBT852,$A$879:$F$2731,6,FALSE)</f>
        <v>117</v>
      </c>
      <c r="BBX852" s="175" t="s">
        <v>63</v>
      </c>
      <c r="BBY852" s="10">
        <f>BBW852*1.4</f>
        <v>163.79999999999998</v>
      </c>
      <c r="BBZ852" s="10"/>
      <c r="BCA852" s="235"/>
      <c r="BCB852" s="175" t="s">
        <v>111</v>
      </c>
      <c r="BCC852" s="341" t="s">
        <v>980</v>
      </c>
      <c r="BCE852" s="176"/>
      <c r="BCF852" s="176">
        <f>VLOOKUP(BCC852,$A$879:$F$2731,6,FALSE)</f>
        <v>144</v>
      </c>
      <c r="BCG852" s="175" t="s">
        <v>63</v>
      </c>
      <c r="BCH852" s="10">
        <f>BCF852*1.4</f>
        <v>201.6</v>
      </c>
      <c r="BCI852" s="10"/>
      <c r="BCJ852" s="235"/>
      <c r="BCK852" s="175" t="s">
        <v>111</v>
      </c>
      <c r="BCL852" s="341" t="s">
        <v>970</v>
      </c>
      <c r="BCN852" s="176"/>
      <c r="BCO852" s="176">
        <f>VLOOKUP(BCL852,$A$879:$F$2731,6,FALSE)</f>
        <v>65</v>
      </c>
      <c r="BCP852" s="175" t="s">
        <v>63</v>
      </c>
      <c r="BCQ852" s="10">
        <f>BCO852*1.4</f>
        <v>91</v>
      </c>
      <c r="BCR852" s="10"/>
      <c r="BCS852" s="235"/>
      <c r="BCT852" s="175" t="s">
        <v>111</v>
      </c>
      <c r="BCU852" s="351" t="s">
        <v>489</v>
      </c>
      <c r="BCW852" s="176"/>
      <c r="BCX852" s="176">
        <f>VLOOKUP(BCU852,$A$879:$F$2731,6,FALSE)</f>
        <v>150</v>
      </c>
      <c r="BCY852" s="175" t="s">
        <v>63</v>
      </c>
      <c r="BCZ852" s="10">
        <f>BCX852*1.4</f>
        <v>210</v>
      </c>
      <c r="BDA852" s="10"/>
      <c r="BDB852" s="235"/>
      <c r="BDC852" s="175" t="s">
        <v>111</v>
      </c>
      <c r="BDD852" s="347" t="s">
        <v>502</v>
      </c>
      <c r="BDF852" s="176"/>
      <c r="BDG852" s="176">
        <f>VLOOKUP(BDD852,$A$879:$F$2731,6,FALSE)</f>
        <v>70</v>
      </c>
      <c r="BDH852" s="175" t="s">
        <v>63</v>
      </c>
      <c r="BDI852" s="10">
        <f>BDG852*1.4</f>
        <v>98</v>
      </c>
      <c r="BDJ852" s="10"/>
      <c r="BDK852" s="235"/>
      <c r="BDL852" s="175" t="s">
        <v>111</v>
      </c>
      <c r="BDM852" s="341" t="s">
        <v>613</v>
      </c>
      <c r="BDO852" s="176"/>
      <c r="BDP852" s="176">
        <f>VLOOKUP(BDM852,$A$879:$F$2731,6,FALSE)</f>
        <v>81</v>
      </c>
      <c r="BDQ852" s="175" t="s">
        <v>63</v>
      </c>
      <c r="BDR852" s="10">
        <f>BDP852*1.4</f>
        <v>113.39999999999999</v>
      </c>
      <c r="BDS852" s="10"/>
      <c r="BDT852" s="235"/>
      <c r="BDU852" s="175" t="s">
        <v>111</v>
      </c>
      <c r="BDV852" s="341" t="s">
        <v>2335</v>
      </c>
      <c r="BDX852" s="176"/>
      <c r="BDY852" s="176">
        <f>VLOOKUP(BDV852,$A$879:$F$2731,6,FALSE)</f>
        <v>98</v>
      </c>
      <c r="BDZ852" s="175" t="s">
        <v>63</v>
      </c>
      <c r="BEA852" s="10">
        <f>BDY852*1.4</f>
        <v>137.19999999999999</v>
      </c>
      <c r="BEB852" s="10"/>
      <c r="BEC852" s="235"/>
      <c r="BED852" s="175" t="s">
        <v>111</v>
      </c>
      <c r="BEE852" s="341" t="s">
        <v>3238</v>
      </c>
      <c r="BEG852" s="176"/>
      <c r="BEH852" s="176">
        <f>VLOOKUP(BEE852,$A$879:$F$2731,6,FALSE)</f>
        <v>1</v>
      </c>
      <c r="BEI852" s="175" t="s">
        <v>63</v>
      </c>
      <c r="BEJ852" s="10">
        <f>BEH852*1.4</f>
        <v>1.4</v>
      </c>
      <c r="BEK852" s="10"/>
      <c r="BEL852" s="235"/>
      <c r="BEM852" s="175" t="s">
        <v>111</v>
      </c>
      <c r="BEN852" s="341" t="s">
        <v>2084</v>
      </c>
      <c r="BEP852" s="176"/>
      <c r="BEQ852" s="176">
        <f>VLOOKUP(BEN852,$A$879:$F$2731,6,FALSE)</f>
        <v>94</v>
      </c>
      <c r="BER852" s="175" t="s">
        <v>63</v>
      </c>
      <c r="BES852" s="10">
        <f>BEQ852*1.4</f>
        <v>131.6</v>
      </c>
      <c r="BET852" s="10"/>
      <c r="BEU852" s="235"/>
      <c r="BEV852" s="175" t="s">
        <v>111</v>
      </c>
      <c r="BEW852" s="341" t="s">
        <v>501</v>
      </c>
      <c r="BEY852" s="176"/>
      <c r="BEZ852" s="176">
        <f>VLOOKUP(BEW852,$A$879:$F$2731,6,FALSE)</f>
        <v>49</v>
      </c>
      <c r="BFA852" s="175" t="s">
        <v>63</v>
      </c>
      <c r="BFB852" s="10">
        <f>BEZ852*1.4</f>
        <v>68.599999999999994</v>
      </c>
      <c r="BFC852" s="10"/>
      <c r="BFD852" s="235"/>
      <c r="BFE852" s="175" t="s">
        <v>111</v>
      </c>
      <c r="BFF852" s="341" t="s">
        <v>502</v>
      </c>
      <c r="BFH852" s="176"/>
      <c r="BFI852" s="176">
        <f>VLOOKUP(BFF852,$A$879:$F$2731,6,FALSE)</f>
        <v>70</v>
      </c>
      <c r="BFJ852" s="175" t="s">
        <v>63</v>
      </c>
      <c r="BFK852" s="10">
        <f>BFI852*1.4</f>
        <v>98</v>
      </c>
      <c r="BFL852" s="10"/>
      <c r="BFM852" s="235"/>
      <c r="BFN852" s="175" t="s">
        <v>111</v>
      </c>
      <c r="BFO852" s="341" t="s">
        <v>2137</v>
      </c>
      <c r="BFQ852" s="176"/>
      <c r="BFR852" s="176">
        <f>VLOOKUP(BFO852,$A$879:$F$2731,6,FALSE)</f>
        <v>123</v>
      </c>
      <c r="BFS852" s="175" t="s">
        <v>63</v>
      </c>
      <c r="BFT852" s="10">
        <f>BFR852*1.4</f>
        <v>172.2</v>
      </c>
      <c r="BFU852" s="10"/>
      <c r="BFV852" s="235"/>
      <c r="BFW852" s="175" t="s">
        <v>111</v>
      </c>
      <c r="BFX852" s="351" t="s">
        <v>1982</v>
      </c>
      <c r="BFZ852" s="176"/>
      <c r="BGA852" s="176">
        <f>VLOOKUP(BFX852,$A$879:$F$2731,6,FALSE)</f>
        <v>179</v>
      </c>
      <c r="BGB852" s="175" t="s">
        <v>63</v>
      </c>
      <c r="BGC852" s="10">
        <f>BGA852*1.4</f>
        <v>250.6</v>
      </c>
      <c r="BGD852" s="10"/>
      <c r="BGE852" s="235"/>
      <c r="BGF852" s="175" t="s">
        <v>111</v>
      </c>
      <c r="BGG852" s="341" t="s">
        <v>628</v>
      </c>
      <c r="BGI852" s="176"/>
      <c r="BGJ852" s="176">
        <f>VLOOKUP(BGG852,$A$879:$F$2731,6,FALSE)</f>
        <v>117</v>
      </c>
      <c r="BGK852" s="175" t="s">
        <v>63</v>
      </c>
      <c r="BGL852" s="10">
        <f>BGJ852*1.4</f>
        <v>163.79999999999998</v>
      </c>
      <c r="BGM852" s="10"/>
      <c r="BGN852" s="235"/>
      <c r="BGO852" s="175" t="s">
        <v>111</v>
      </c>
      <c r="BGP852" s="351" t="s">
        <v>2137</v>
      </c>
      <c r="BGR852" s="176"/>
      <c r="BGS852" s="176">
        <f>VLOOKUP(BGP852,$A$879:$F$2731,6,FALSE)</f>
        <v>123</v>
      </c>
      <c r="BGT852" s="175" t="s">
        <v>63</v>
      </c>
      <c r="BGU852" s="10">
        <f>BGS852*1.4</f>
        <v>172.2</v>
      </c>
      <c r="BGV852" s="10"/>
      <c r="BGW852" s="235"/>
      <c r="BGX852" s="175" t="s">
        <v>111</v>
      </c>
      <c r="BGY852" s="341" t="s">
        <v>2485</v>
      </c>
      <c r="BHA852" s="176"/>
      <c r="BHB852" s="176">
        <f>VLOOKUP(BGY852,$A$879:$F$2731,6,FALSE)</f>
        <v>33</v>
      </c>
      <c r="BHC852" s="175" t="s">
        <v>63</v>
      </c>
      <c r="BHD852" s="10">
        <f>BHB852*1.4</f>
        <v>46.199999999999996</v>
      </c>
      <c r="BHE852" s="10"/>
    </row>
    <row r="853" spans="1:1565" s="14" customFormat="1" ht="15">
      <c r="A853" s="175" t="s">
        <v>112</v>
      </c>
      <c r="B853" s="343" t="s">
        <v>2588</v>
      </c>
      <c r="D853" s="176"/>
      <c r="E853" s="176">
        <f>VLOOKUP(B853,$A$879:$F$2731,6,FALSE)</f>
        <v>19</v>
      </c>
      <c r="F853" s="175" t="s">
        <v>65</v>
      </c>
      <c r="G853" s="10">
        <f>E853*1.3</f>
        <v>24.7</v>
      </c>
      <c r="H853" s="10"/>
      <c r="I853" s="229"/>
      <c r="J853" s="175" t="s">
        <v>112</v>
      </c>
      <c r="K853" s="341" t="s">
        <v>2137</v>
      </c>
      <c r="M853" s="176"/>
      <c r="N853" s="176">
        <f>VLOOKUP(K853,$A$879:$F$2731,6,FALSE)</f>
        <v>123</v>
      </c>
      <c r="O853" s="175" t="s">
        <v>65</v>
      </c>
      <c r="P853" s="10">
        <f>N853*1.3</f>
        <v>159.9</v>
      </c>
      <c r="Q853" s="10"/>
      <c r="R853" s="229"/>
      <c r="S853" s="175" t="s">
        <v>112</v>
      </c>
      <c r="T853" s="341" t="s">
        <v>970</v>
      </c>
      <c r="V853" s="176"/>
      <c r="W853" s="176">
        <f>VLOOKUP(T853,$A$879:$F$2731,6,FALSE)</f>
        <v>65</v>
      </c>
      <c r="X853" s="175" t="s">
        <v>65</v>
      </c>
      <c r="Y853" s="10">
        <f>W853*1.3</f>
        <v>84.5</v>
      </c>
      <c r="Z853" s="10"/>
      <c r="AA853" s="229"/>
      <c r="AB853" s="175" t="s">
        <v>112</v>
      </c>
      <c r="AC853" s="341" t="s">
        <v>2137</v>
      </c>
      <c r="AE853" s="176"/>
      <c r="AF853" s="176">
        <f>VLOOKUP(AC853,$A$879:$F$2731,6,FALSE)</f>
        <v>123</v>
      </c>
      <c r="AG853" s="175" t="s">
        <v>65</v>
      </c>
      <c r="AH853" s="10">
        <f>AF853*1.3</f>
        <v>159.9</v>
      </c>
      <c r="AI853" s="10"/>
      <c r="AJ853" s="229"/>
      <c r="AK853" s="175" t="s">
        <v>112</v>
      </c>
      <c r="AL853" s="341" t="s">
        <v>2588</v>
      </c>
      <c r="AN853" s="176"/>
      <c r="AO853" s="176">
        <f>VLOOKUP(AL853,$A$879:$F$2731,6,FALSE)</f>
        <v>19</v>
      </c>
      <c r="AP853" s="175" t="s">
        <v>65</v>
      </c>
      <c r="AQ853" s="10">
        <f>AO853*1.3</f>
        <v>24.7</v>
      </c>
      <c r="AR853" s="10"/>
      <c r="AS853" s="229"/>
      <c r="AT853" s="175" t="s">
        <v>112</v>
      </c>
      <c r="AU853" s="341" t="s">
        <v>2335</v>
      </c>
      <c r="AW853" s="176"/>
      <c r="AX853" s="176">
        <f>VLOOKUP(AU853,$A$879:$F$2731,6,FALSE)</f>
        <v>98</v>
      </c>
      <c r="AY853" s="175" t="s">
        <v>65</v>
      </c>
      <c r="AZ853" s="10">
        <f>AX853*1.3</f>
        <v>127.4</v>
      </c>
      <c r="BA853" s="10"/>
      <c r="BB853" s="229"/>
      <c r="BC853" s="175" t="s">
        <v>112</v>
      </c>
      <c r="BD853" s="341" t="s">
        <v>2588</v>
      </c>
      <c r="BF853" s="176"/>
      <c r="BG853" s="176">
        <f>VLOOKUP(BD853,$A$879:$F$2731,6,FALSE)</f>
        <v>19</v>
      </c>
      <c r="BH853" s="175" t="s">
        <v>65</v>
      </c>
      <c r="BI853" s="10">
        <f>BG853*1.3</f>
        <v>24.7</v>
      </c>
      <c r="BJ853" s="10"/>
      <c r="BK853" s="229"/>
      <c r="BL853" s="175" t="s">
        <v>112</v>
      </c>
      <c r="BM853" s="341" t="s">
        <v>970</v>
      </c>
      <c r="BO853" s="176"/>
      <c r="BP853" s="176">
        <f>VLOOKUP(BM853,$A$879:$F$2731,6,FALSE)</f>
        <v>65</v>
      </c>
      <c r="BQ853" s="175" t="s">
        <v>65</v>
      </c>
      <c r="BR853" s="10">
        <f>BP853*1.3</f>
        <v>84.5</v>
      </c>
      <c r="BS853" s="10"/>
      <c r="BT853" s="229"/>
      <c r="BU853" s="175" t="s">
        <v>112</v>
      </c>
      <c r="BV853" s="341" t="s">
        <v>2621</v>
      </c>
      <c r="BX853" s="176"/>
      <c r="BY853" s="176">
        <f>VLOOKUP(BV853,$A$879:$F$2731,6,FALSE)</f>
        <v>176</v>
      </c>
      <c r="BZ853" s="175" t="s">
        <v>65</v>
      </c>
      <c r="CA853" s="10">
        <f>BY853*1.3</f>
        <v>228.8</v>
      </c>
      <c r="CB853" s="10"/>
      <c r="CC853" s="229"/>
      <c r="CD853" s="175" t="s">
        <v>112</v>
      </c>
      <c r="CE853" s="341" t="s">
        <v>2511</v>
      </c>
      <c r="CG853" s="176"/>
      <c r="CH853" s="176">
        <f>VLOOKUP(CE853,$A$879:$F$2731,6,FALSE)</f>
        <v>65</v>
      </c>
      <c r="CI853" s="175" t="s">
        <v>65</v>
      </c>
      <c r="CJ853" s="10">
        <f>CH853*1.3</f>
        <v>84.5</v>
      </c>
      <c r="CK853" s="10"/>
      <c r="CL853" s="229"/>
      <c r="CM853" s="175" t="s">
        <v>112</v>
      </c>
      <c r="CN853" s="341" t="s">
        <v>2588</v>
      </c>
      <c r="CP853" s="176"/>
      <c r="CQ853" s="176">
        <f>VLOOKUP(CN853,$A$879:$F$2731,6,FALSE)</f>
        <v>19</v>
      </c>
      <c r="CR853" s="175" t="s">
        <v>65</v>
      </c>
      <c r="CS853" s="10">
        <f>CQ853*1.3</f>
        <v>24.7</v>
      </c>
      <c r="CT853" s="10"/>
      <c r="CU853" s="229"/>
      <c r="CV853" s="175" t="s">
        <v>112</v>
      </c>
      <c r="CW853" s="341" t="s">
        <v>970</v>
      </c>
      <c r="CY853" s="176"/>
      <c r="CZ853" s="176">
        <f>VLOOKUP(CW853,$A$879:$F$2731,6,FALSE)</f>
        <v>65</v>
      </c>
      <c r="DA853" s="175" t="s">
        <v>65</v>
      </c>
      <c r="DB853" s="10">
        <f>CZ853*1.3</f>
        <v>84.5</v>
      </c>
      <c r="DC853" s="10"/>
      <c r="DD853" s="229"/>
      <c r="DE853" s="175" t="s">
        <v>112</v>
      </c>
      <c r="DF853" s="341" t="s">
        <v>1982</v>
      </c>
      <c r="DH853" s="176"/>
      <c r="DI853" s="176">
        <f>VLOOKUP(DF853,$A$879:$F$2731,6,FALSE)</f>
        <v>179</v>
      </c>
      <c r="DJ853" s="175" t="s">
        <v>65</v>
      </c>
      <c r="DK853" s="10">
        <f>DI853*1.3</f>
        <v>232.70000000000002</v>
      </c>
      <c r="DL853" s="10"/>
      <c r="DM853" s="229"/>
      <c r="DN853" s="175" t="s">
        <v>112</v>
      </c>
      <c r="DO853" s="341" t="s">
        <v>1982</v>
      </c>
      <c r="DQ853" s="176"/>
      <c r="DR853" s="176">
        <f>VLOOKUP(DO853,$A$879:$F$2731,6,FALSE)</f>
        <v>179</v>
      </c>
      <c r="DS853" s="175" t="s">
        <v>65</v>
      </c>
      <c r="DT853" s="10">
        <f>DR853*1.3</f>
        <v>232.70000000000002</v>
      </c>
      <c r="DU853" s="10"/>
      <c r="DV853" s="229"/>
      <c r="DW853" s="175" t="s">
        <v>112</v>
      </c>
      <c r="DX853" s="341" t="s">
        <v>628</v>
      </c>
      <c r="DZ853" s="176"/>
      <c r="EA853" s="176">
        <f>VLOOKUP(DX853,$A$879:$F$2731,6,FALSE)</f>
        <v>117</v>
      </c>
      <c r="EB853" s="175" t="s">
        <v>65</v>
      </c>
      <c r="EC853" s="10">
        <f>EA853*1.3</f>
        <v>152.1</v>
      </c>
      <c r="ED853" s="10"/>
      <c r="EE853" s="229"/>
      <c r="EF853" s="175" t="s">
        <v>112</v>
      </c>
      <c r="EG853" s="341" t="s">
        <v>2479</v>
      </c>
      <c r="EI853" s="176"/>
      <c r="EJ853" s="176">
        <f>VLOOKUP(EG853,$A$879:$F$2731,6,FALSE)</f>
        <v>47</v>
      </c>
      <c r="EK853" s="175" t="s">
        <v>65</v>
      </c>
      <c r="EL853" s="10">
        <f>EJ853*1.3</f>
        <v>61.1</v>
      </c>
      <c r="EM853" s="10"/>
      <c r="EN853" s="229"/>
      <c r="EO853" s="175" t="s">
        <v>112</v>
      </c>
      <c r="EP853" s="341" t="s">
        <v>970</v>
      </c>
      <c r="ER853" s="176"/>
      <c r="ES853" s="176">
        <f>VLOOKUP(EP853,$A$879:$F$2731,6,FALSE)</f>
        <v>65</v>
      </c>
      <c r="ET853" s="175" t="s">
        <v>65</v>
      </c>
      <c r="EU853" s="10">
        <f>ES853*1.3</f>
        <v>84.5</v>
      </c>
      <c r="EV853" s="10"/>
      <c r="EW853" s="229"/>
      <c r="EX853" s="175" t="s">
        <v>112</v>
      </c>
      <c r="EY853" s="341" t="s">
        <v>970</v>
      </c>
      <c r="FA853" s="176"/>
      <c r="FB853" s="176">
        <f>VLOOKUP(EY853,$A$879:$F$2731,6,FALSE)</f>
        <v>65</v>
      </c>
      <c r="FC853" s="175" t="s">
        <v>65</v>
      </c>
      <c r="FD853" s="10">
        <f>FB853*1.3</f>
        <v>84.5</v>
      </c>
      <c r="FE853" s="10"/>
      <c r="FF853" s="229"/>
      <c r="FG853" s="175" t="s">
        <v>112</v>
      </c>
      <c r="FH853" s="341" t="s">
        <v>1982</v>
      </c>
      <c r="FJ853" s="176"/>
      <c r="FK853" s="176">
        <f>VLOOKUP(FH853,$A$879:$F$2731,6,FALSE)</f>
        <v>179</v>
      </c>
      <c r="FL853" s="175" t="s">
        <v>65</v>
      </c>
      <c r="FM853" s="10">
        <f>FK853*1.3</f>
        <v>232.70000000000002</v>
      </c>
      <c r="FN853" s="10"/>
      <c r="FO853" s="229"/>
      <c r="FP853" s="175" t="s">
        <v>112</v>
      </c>
      <c r="FQ853" s="341" t="s">
        <v>628</v>
      </c>
      <c r="FS853" s="176"/>
      <c r="FT853" s="176">
        <f>VLOOKUP(FQ853,$A$879:$F$2731,6,FALSE)</f>
        <v>117</v>
      </c>
      <c r="FU853" s="175" t="s">
        <v>65</v>
      </c>
      <c r="FV853" s="10">
        <f>FT853*1.3</f>
        <v>152.1</v>
      </c>
      <c r="FW853" s="10"/>
      <c r="FX853" s="229"/>
      <c r="FY853" s="175" t="s">
        <v>112</v>
      </c>
      <c r="FZ853" s="349" t="s">
        <v>183</v>
      </c>
      <c r="GB853" s="176"/>
      <c r="GC853" s="176" t="e">
        <f>VLOOKUP(FZ853,$A$879:$F$2731,6,FALSE)</f>
        <v>#N/A</v>
      </c>
      <c r="GD853" s="175" t="s">
        <v>65</v>
      </c>
      <c r="GE853" s="10" t="e">
        <f>GC853*1.3</f>
        <v>#N/A</v>
      </c>
      <c r="GF853" s="10"/>
      <c r="GG853" s="229"/>
      <c r="GH853" s="175" t="s">
        <v>112</v>
      </c>
      <c r="GI853" s="341" t="s">
        <v>2573</v>
      </c>
      <c r="GK853" s="176"/>
      <c r="GL853" s="176">
        <f>VLOOKUP(GI853,$A$879:$F$2731,6,FALSE)</f>
        <v>8</v>
      </c>
      <c r="GM853" s="175" t="s">
        <v>65</v>
      </c>
      <c r="GN853" s="10">
        <f>GL853*1.3</f>
        <v>10.4</v>
      </c>
      <c r="GO853" s="10"/>
      <c r="GP853" s="229"/>
      <c r="GQ853" s="175" t="s">
        <v>112</v>
      </c>
      <c r="GR853" s="341" t="s">
        <v>2516</v>
      </c>
      <c r="GT853" s="176"/>
      <c r="GU853" s="176">
        <f>VLOOKUP(GR853,$A$879:$F$2731,6,FALSE)</f>
        <v>144</v>
      </c>
      <c r="GV853" s="175" t="s">
        <v>65</v>
      </c>
      <c r="GW853" s="10">
        <f>GU853*1.3</f>
        <v>187.20000000000002</v>
      </c>
      <c r="GX853" s="10"/>
      <c r="GY853" s="229"/>
      <c r="GZ853" s="175" t="s">
        <v>112</v>
      </c>
      <c r="HA853" s="341" t="s">
        <v>3433</v>
      </c>
      <c r="HC853" s="176"/>
      <c r="HD853" s="176">
        <f>VLOOKUP(HA853,$A$879:$F$2731,6,FALSE)</f>
        <v>0</v>
      </c>
      <c r="HE853" s="175" t="s">
        <v>65</v>
      </c>
      <c r="HF853" s="10">
        <f>HD853*1.3</f>
        <v>0</v>
      </c>
      <c r="HG853" s="10"/>
      <c r="HH853" s="229"/>
      <c r="HI853" s="175" t="s">
        <v>112</v>
      </c>
      <c r="HJ853" s="341" t="s">
        <v>970</v>
      </c>
      <c r="HL853" s="176"/>
      <c r="HM853" s="176">
        <f>VLOOKUP(HJ853,$A$879:$F$2731,6,FALSE)</f>
        <v>65</v>
      </c>
      <c r="HN853" s="175" t="s">
        <v>65</v>
      </c>
      <c r="HO853" s="10">
        <f>HM853*1.3</f>
        <v>84.5</v>
      </c>
      <c r="HP853" s="10"/>
      <c r="HQ853" s="229"/>
      <c r="HR853" s="175" t="s">
        <v>112</v>
      </c>
      <c r="HS853" s="341" t="s">
        <v>2127</v>
      </c>
      <c r="HU853" s="176"/>
      <c r="HV853" s="176">
        <f>VLOOKUP(HS853,$A$879:$F$2731,6,FALSE)</f>
        <v>11</v>
      </c>
      <c r="HW853" s="175" t="s">
        <v>65</v>
      </c>
      <c r="HX853" s="10">
        <f>HV853*1.3</f>
        <v>14.3</v>
      </c>
      <c r="HY853" s="10"/>
      <c r="HZ853" s="229"/>
      <c r="IA853" s="175" t="s">
        <v>112</v>
      </c>
      <c r="IB853" s="341" t="s">
        <v>2511</v>
      </c>
      <c r="ID853" s="176"/>
      <c r="IE853" s="176">
        <f>VLOOKUP(IB853,$A$879:$F$2731,6,FALSE)</f>
        <v>65</v>
      </c>
      <c r="IF853" s="175" t="s">
        <v>65</v>
      </c>
      <c r="IG853" s="10">
        <f>IE853*1.3</f>
        <v>84.5</v>
      </c>
      <c r="IH853" s="10"/>
      <c r="II853" s="229"/>
      <c r="IJ853" s="175" t="s">
        <v>112</v>
      </c>
      <c r="IK853" s="341" t="s">
        <v>3223</v>
      </c>
      <c r="IM853" s="176"/>
      <c r="IN853" s="176">
        <f>VLOOKUP(IK853,$A$879:$F$2731,6,FALSE)</f>
        <v>40</v>
      </c>
      <c r="IO853" s="175" t="s">
        <v>65</v>
      </c>
      <c r="IP853" s="10">
        <f>IN853*1.3</f>
        <v>52</v>
      </c>
      <c r="IQ853" s="10"/>
      <c r="IR853" s="229"/>
      <c r="IS853" s="175" t="s">
        <v>112</v>
      </c>
      <c r="IT853" s="341" t="s">
        <v>980</v>
      </c>
      <c r="IV853" s="176"/>
      <c r="IW853" s="176">
        <f>VLOOKUP(IT853,$A$879:$F$2731,6,FALSE)</f>
        <v>144</v>
      </c>
      <c r="IX853" s="175" t="s">
        <v>65</v>
      </c>
      <c r="IY853" s="10">
        <f>IW853*1.3</f>
        <v>187.20000000000002</v>
      </c>
      <c r="IZ853" s="10"/>
      <c r="JA853" s="229"/>
      <c r="JB853" s="175" t="s">
        <v>112</v>
      </c>
      <c r="JC853" s="341" t="s">
        <v>502</v>
      </c>
      <c r="JE853" s="176"/>
      <c r="JF853" s="176">
        <f>VLOOKUP(JC853,$A$879:$F$2731,6,FALSE)</f>
        <v>70</v>
      </c>
      <c r="JG853" s="175" t="s">
        <v>65</v>
      </c>
      <c r="JH853" s="10">
        <f>JF853*1.3</f>
        <v>91</v>
      </c>
      <c r="JI853" s="10"/>
      <c r="JJ853" s="229"/>
      <c r="JK853" s="175" t="s">
        <v>112</v>
      </c>
      <c r="JL853" s="341" t="s">
        <v>628</v>
      </c>
      <c r="JN853" s="176"/>
      <c r="JO853" s="176">
        <f>VLOOKUP(JL853,$A$879:$F$2731,6,FALSE)</f>
        <v>117</v>
      </c>
      <c r="JP853" s="175" t="s">
        <v>65</v>
      </c>
      <c r="JQ853" s="10">
        <f>JO853*1.3</f>
        <v>152.1</v>
      </c>
      <c r="JR853" s="10"/>
      <c r="JS853" s="229"/>
      <c r="JT853" s="175" t="s">
        <v>112</v>
      </c>
      <c r="JU853" s="341" t="s">
        <v>2588</v>
      </c>
      <c r="JW853" s="176"/>
      <c r="JX853" s="176">
        <f>VLOOKUP(JU853,$A$879:$F$2731,6,FALSE)</f>
        <v>19</v>
      </c>
      <c r="JY853" s="175" t="s">
        <v>65</v>
      </c>
      <c r="JZ853" s="10">
        <f>JX853*1.3</f>
        <v>24.7</v>
      </c>
      <c r="KA853" s="10"/>
      <c r="KB853" s="229"/>
      <c r="KC853" s="175" t="s">
        <v>112</v>
      </c>
      <c r="KD853" s="349" t="s">
        <v>183</v>
      </c>
      <c r="KF853" s="176"/>
      <c r="KG853" s="176" t="e">
        <f>VLOOKUP(KD853,$A$879:$F$2731,6,FALSE)</f>
        <v>#N/A</v>
      </c>
      <c r="KH853" s="175" t="s">
        <v>65</v>
      </c>
      <c r="KI853" s="10" t="e">
        <f>KG853*1.3</f>
        <v>#N/A</v>
      </c>
      <c r="KJ853" s="10"/>
      <c r="KK853" s="229"/>
      <c r="KL853" s="175" t="s">
        <v>112</v>
      </c>
      <c r="KM853" s="341" t="s">
        <v>2529</v>
      </c>
      <c r="KO853" s="176"/>
      <c r="KP853" s="176">
        <f>VLOOKUP(KM853,$A$879:$F$2731,6,FALSE)</f>
        <v>88</v>
      </c>
      <c r="KQ853" s="175" t="s">
        <v>65</v>
      </c>
      <c r="KR853" s="10">
        <f>KP853*1.3</f>
        <v>114.4</v>
      </c>
      <c r="KS853" s="10"/>
      <c r="KT853" s="229"/>
      <c r="KU853" s="175" t="s">
        <v>112</v>
      </c>
      <c r="KV853" s="341" t="s">
        <v>970</v>
      </c>
      <c r="KX853" s="176"/>
      <c r="KY853" s="176">
        <f>VLOOKUP(KV853,$A$879:$F$2731,6,FALSE)</f>
        <v>65</v>
      </c>
      <c r="KZ853" s="175" t="s">
        <v>65</v>
      </c>
      <c r="LA853" s="10">
        <f>KY853*1.3</f>
        <v>84.5</v>
      </c>
      <c r="LB853" s="10"/>
      <c r="LC853" s="229"/>
      <c r="LD853" s="175" t="s">
        <v>112</v>
      </c>
      <c r="LE853" s="349" t="s">
        <v>183</v>
      </c>
      <c r="LG853" s="176"/>
      <c r="LH853" s="176" t="e">
        <f>VLOOKUP(LE853,$A$879:$F$2731,6,FALSE)</f>
        <v>#N/A</v>
      </c>
      <c r="LI853" s="175" t="s">
        <v>65</v>
      </c>
      <c r="LJ853" s="10" t="e">
        <f>LH853*1.3</f>
        <v>#N/A</v>
      </c>
      <c r="LK853" s="10"/>
      <c r="LL853" s="229"/>
      <c r="LM853" s="175" t="s">
        <v>112</v>
      </c>
      <c r="LN853" s="341" t="s">
        <v>489</v>
      </c>
      <c r="LP853" s="176"/>
      <c r="LQ853" s="176">
        <f>VLOOKUP(LN853,$A$879:$F$2731,6,FALSE)</f>
        <v>150</v>
      </c>
      <c r="LR853" s="175" t="s">
        <v>65</v>
      </c>
      <c r="LS853" s="10">
        <f>LQ853*1.3</f>
        <v>195</v>
      </c>
      <c r="LT853" s="10"/>
      <c r="LU853" s="229"/>
      <c r="LV853" s="175" t="s">
        <v>112</v>
      </c>
      <c r="LW853" s="341" t="s">
        <v>1024</v>
      </c>
      <c r="LY853" s="176"/>
      <c r="LZ853" s="176">
        <f>VLOOKUP(LW853,$A$879:$F$2731,6,FALSE)</f>
        <v>91</v>
      </c>
      <c r="MA853" s="175" t="s">
        <v>65</v>
      </c>
      <c r="MB853" s="10">
        <f>LZ853*1.3</f>
        <v>118.3</v>
      </c>
      <c r="MC853" s="10"/>
      <c r="MD853" s="229"/>
      <c r="ME853" s="175" t="s">
        <v>112</v>
      </c>
      <c r="MF853" s="341" t="s">
        <v>502</v>
      </c>
      <c r="MH853" s="176"/>
      <c r="MI853" s="176">
        <f>VLOOKUP(MF853,$A$879:$F$2731,6,FALSE)</f>
        <v>70</v>
      </c>
      <c r="MJ853" s="175" t="s">
        <v>65</v>
      </c>
      <c r="MK853" s="10">
        <f>MI853*1.3</f>
        <v>91</v>
      </c>
      <c r="ML853" s="10"/>
      <c r="MM853" s="229"/>
      <c r="MN853" s="175" t="s">
        <v>112</v>
      </c>
      <c r="MO853" s="349" t="s">
        <v>183</v>
      </c>
      <c r="MQ853" s="176"/>
      <c r="MR853" s="176" t="e">
        <f>VLOOKUP(MO853,$A$879:$F$2731,6,FALSE)</f>
        <v>#N/A</v>
      </c>
      <c r="MS853" s="175" t="s">
        <v>65</v>
      </c>
      <c r="MT853" s="10" t="e">
        <f>MR853*1.3</f>
        <v>#N/A</v>
      </c>
      <c r="MU853" s="10"/>
      <c r="MV853" s="229"/>
      <c r="MW853" s="175" t="s">
        <v>112</v>
      </c>
      <c r="MX853" s="341" t="s">
        <v>970</v>
      </c>
      <c r="MZ853" s="176"/>
      <c r="NA853" s="176">
        <f>VLOOKUP(MX853,$A$879:$F$2731,6,FALSE)</f>
        <v>65</v>
      </c>
      <c r="NB853" s="175" t="s">
        <v>65</v>
      </c>
      <c r="NC853" s="10">
        <f>NA853*1.3</f>
        <v>84.5</v>
      </c>
      <c r="ND853" s="10"/>
      <c r="NE853" s="229"/>
      <c r="NF853" s="175" t="s">
        <v>112</v>
      </c>
      <c r="NG853" s="341" t="s">
        <v>502</v>
      </c>
      <c r="NI853" s="176"/>
      <c r="NJ853" s="176">
        <f>VLOOKUP(NG853,$A$879:$F$2731,6,FALSE)</f>
        <v>70</v>
      </c>
      <c r="NK853" s="175" t="s">
        <v>65</v>
      </c>
      <c r="NL853" s="10">
        <f>NJ853*1.3</f>
        <v>91</v>
      </c>
      <c r="NM853" s="10"/>
      <c r="NN853" s="229"/>
      <c r="NO853" s="175" t="s">
        <v>112</v>
      </c>
      <c r="NP853" s="341" t="s">
        <v>464</v>
      </c>
      <c r="NR853" s="176"/>
      <c r="NS853" s="176">
        <f>VLOOKUP(NP853,$A$879:$F$2731,6,FALSE)</f>
        <v>18</v>
      </c>
      <c r="NT853" s="175" t="s">
        <v>65</v>
      </c>
      <c r="NU853" s="10">
        <f>NS853*1.3</f>
        <v>23.400000000000002</v>
      </c>
      <c r="NV853" s="10"/>
      <c r="NW853" s="229"/>
      <c r="NX853" s="175" t="s">
        <v>112</v>
      </c>
      <c r="NY853" s="341" t="s">
        <v>980</v>
      </c>
      <c r="OA853" s="176"/>
      <c r="OB853" s="176">
        <f>VLOOKUP(NY853,$A$879:$F$2731,6,FALSE)</f>
        <v>144</v>
      </c>
      <c r="OC853" s="175" t="s">
        <v>65</v>
      </c>
      <c r="OD853" s="10">
        <f>OB853*1.3</f>
        <v>187.20000000000002</v>
      </c>
      <c r="OE853" s="10"/>
      <c r="OF853" s="229"/>
      <c r="OG853" s="175" t="s">
        <v>112</v>
      </c>
      <c r="OH853" s="341" t="s">
        <v>502</v>
      </c>
      <c r="OJ853" s="176"/>
      <c r="OK853" s="176">
        <f>VLOOKUP(OH853,$A$879:$F$2731,6,FALSE)</f>
        <v>70</v>
      </c>
      <c r="OL853" s="175" t="s">
        <v>65</v>
      </c>
      <c r="OM853" s="10">
        <f>OK853*1.3</f>
        <v>91</v>
      </c>
      <c r="ON853" s="10"/>
      <c r="OO853" s="229"/>
      <c r="OP853" s="175" t="s">
        <v>112</v>
      </c>
      <c r="OQ853" s="341" t="s">
        <v>2114</v>
      </c>
      <c r="OS853" s="176"/>
      <c r="OT853" s="176">
        <f>VLOOKUP(OQ853,$A$879:$F$2731,6,FALSE)</f>
        <v>80</v>
      </c>
      <c r="OU853" s="175" t="s">
        <v>65</v>
      </c>
      <c r="OV853" s="10">
        <f>OT853*1.3</f>
        <v>104</v>
      </c>
      <c r="OW853" s="10"/>
      <c r="OX853" s="229"/>
      <c r="OY853" s="175" t="s">
        <v>112</v>
      </c>
      <c r="OZ853" s="351" t="s">
        <v>2127</v>
      </c>
      <c r="PB853" s="176"/>
      <c r="PC853" s="176">
        <f>VLOOKUP(OZ853,$A$879:$F$2731,6,FALSE)</f>
        <v>11</v>
      </c>
      <c r="PD853" s="175" t="s">
        <v>65</v>
      </c>
      <c r="PE853" s="10">
        <f>PC853*1.3</f>
        <v>14.3</v>
      </c>
      <c r="PF853" s="10"/>
      <c r="PG853" s="229"/>
      <c r="PH853" s="175" t="s">
        <v>112</v>
      </c>
      <c r="PI853" s="341" t="s">
        <v>2511</v>
      </c>
      <c r="PK853" s="176"/>
      <c r="PL853" s="176">
        <f>VLOOKUP(PI853,$A$879:$F$2731,6,FALSE)</f>
        <v>65</v>
      </c>
      <c r="PM853" s="175" t="s">
        <v>65</v>
      </c>
      <c r="PN853" s="10">
        <f>PL853*1.3</f>
        <v>84.5</v>
      </c>
      <c r="PO853" s="10"/>
      <c r="PP853" s="229"/>
      <c r="PQ853" s="175" t="s">
        <v>112</v>
      </c>
      <c r="PR853" s="341" t="s">
        <v>2335</v>
      </c>
      <c r="PT853" s="176"/>
      <c r="PU853" s="176">
        <f>VLOOKUP(PR853,$A$879:$F$2731,6,FALSE)</f>
        <v>98</v>
      </c>
      <c r="PV853" s="175" t="s">
        <v>65</v>
      </c>
      <c r="PW853" s="10">
        <f>PU853*1.3</f>
        <v>127.4</v>
      </c>
      <c r="PX853" s="10"/>
      <c r="PY853" s="229"/>
      <c r="PZ853" s="175" t="s">
        <v>112</v>
      </c>
      <c r="QA853" s="343" t="s">
        <v>1010</v>
      </c>
      <c r="QC853" s="176"/>
      <c r="QD853" s="176">
        <f>VLOOKUP(QA853,$A$879:$F$2731,6,FALSE)</f>
        <v>0</v>
      </c>
      <c r="QE853" s="175" t="s">
        <v>65</v>
      </c>
      <c r="QF853" s="10">
        <f>QD853*1.3</f>
        <v>0</v>
      </c>
      <c r="QG853" s="10"/>
      <c r="QH853" s="229"/>
      <c r="QI853" s="175" t="s">
        <v>112</v>
      </c>
      <c r="QJ853" s="349" t="s">
        <v>183</v>
      </c>
      <c r="QL853" s="176"/>
      <c r="QM853" s="176" t="e">
        <f>VLOOKUP(QJ853,$A$879:$F$2731,6,FALSE)</f>
        <v>#N/A</v>
      </c>
      <c r="QN853" s="175" t="s">
        <v>65</v>
      </c>
      <c r="QO853" s="10" t="e">
        <f>QM853*1.3</f>
        <v>#N/A</v>
      </c>
      <c r="QP853" s="10"/>
      <c r="QQ853" s="229"/>
      <c r="QR853" s="175" t="s">
        <v>112</v>
      </c>
      <c r="QS853" s="341" t="s">
        <v>467</v>
      </c>
      <c r="QU853" s="176"/>
      <c r="QV853" s="176">
        <f>VLOOKUP(QS853,$A$879:$F$2731,6,FALSE)</f>
        <v>42</v>
      </c>
      <c r="QW853" s="175" t="s">
        <v>65</v>
      </c>
      <c r="QX853" s="10">
        <f>QV853*1.3</f>
        <v>54.6</v>
      </c>
      <c r="QY853" s="10"/>
      <c r="QZ853" s="229"/>
      <c r="RA853" s="175" t="s">
        <v>112</v>
      </c>
      <c r="RB853" s="341" t="s">
        <v>628</v>
      </c>
      <c r="RD853" s="176"/>
      <c r="RE853" s="176">
        <f>VLOOKUP(RB853,$A$879:$F$2731,6,FALSE)</f>
        <v>117</v>
      </c>
      <c r="RF853" s="175" t="s">
        <v>65</v>
      </c>
      <c r="RG853" s="10">
        <f>RE853*1.3</f>
        <v>152.1</v>
      </c>
      <c r="RH853" s="10"/>
      <c r="RI853" s="229"/>
      <c r="RJ853" s="175" t="s">
        <v>112</v>
      </c>
      <c r="RK853" s="341" t="s">
        <v>1491</v>
      </c>
      <c r="RM853" s="176"/>
      <c r="RN853" s="176">
        <f>VLOOKUP(RK853,$A$879:$F$2731,6,FALSE)</f>
        <v>9</v>
      </c>
      <c r="RO853" s="175" t="s">
        <v>65</v>
      </c>
      <c r="RP853" s="10">
        <f>RN853*1.3</f>
        <v>11.700000000000001</v>
      </c>
      <c r="RQ853" s="10"/>
      <c r="RR853" s="229"/>
      <c r="RS853" s="175" t="s">
        <v>112</v>
      </c>
      <c r="RT853" s="349" t="s">
        <v>183</v>
      </c>
      <c r="RV853" s="176"/>
      <c r="RW853" s="176" t="e">
        <f>VLOOKUP(RT853,$A$879:$F$2731,6,FALSE)</f>
        <v>#N/A</v>
      </c>
      <c r="RX853" s="175" t="s">
        <v>65</v>
      </c>
      <c r="RY853" s="10" t="e">
        <f>RW853*1.3</f>
        <v>#N/A</v>
      </c>
      <c r="RZ853" s="10"/>
      <c r="SA853" s="235"/>
      <c r="SB853" s="175" t="s">
        <v>112</v>
      </c>
      <c r="SC853" s="341" t="s">
        <v>2334</v>
      </c>
      <c r="SE853" s="176"/>
      <c r="SF853" s="176">
        <f>VLOOKUP(SC853,$A$879:$F$2731,6,FALSE)</f>
        <v>0</v>
      </c>
      <c r="SG853" s="175" t="s">
        <v>65</v>
      </c>
      <c r="SH853" s="10">
        <f>SF853*1.3</f>
        <v>0</v>
      </c>
      <c r="SI853" s="10"/>
      <c r="SJ853" s="235"/>
      <c r="SK853" s="175" t="s">
        <v>112</v>
      </c>
      <c r="SL853" s="341" t="s">
        <v>449</v>
      </c>
      <c r="SN853" s="176"/>
      <c r="SO853" s="176">
        <f>VLOOKUP(SL853,$A$879:$F$2731,6,FALSE)</f>
        <v>30</v>
      </c>
      <c r="SP853" s="175" t="s">
        <v>65</v>
      </c>
      <c r="SQ853" s="10">
        <f>SO853*1.3</f>
        <v>39</v>
      </c>
      <c r="SR853" s="10"/>
      <c r="SS853" s="235"/>
      <c r="ST853" s="175" t="s">
        <v>112</v>
      </c>
      <c r="SU853" s="341" t="s">
        <v>489</v>
      </c>
      <c r="SW853" s="176"/>
      <c r="SX853" s="176">
        <f>VLOOKUP(SU853,$A$879:$F$2731,6,FALSE)</f>
        <v>150</v>
      </c>
      <c r="SY853" s="175" t="s">
        <v>65</v>
      </c>
      <c r="SZ853" s="10">
        <f>SX853*1.3</f>
        <v>195</v>
      </c>
      <c r="TA853" s="10"/>
      <c r="TB853" s="235"/>
      <c r="TC853" s="175" t="s">
        <v>112</v>
      </c>
      <c r="TD853" s="349" t="s">
        <v>183</v>
      </c>
      <c r="TF853" s="176"/>
      <c r="TG853" s="176" t="e">
        <f>VLOOKUP(TD853,$A$879:$F$2731,6,FALSE)</f>
        <v>#N/A</v>
      </c>
      <c r="TH853" s="175" t="s">
        <v>65</v>
      </c>
      <c r="TI853" s="10" t="e">
        <f>TG853*1.3</f>
        <v>#N/A</v>
      </c>
      <c r="TK853" s="235"/>
      <c r="TL853" s="175" t="s">
        <v>112</v>
      </c>
      <c r="TM853" s="341" t="s">
        <v>594</v>
      </c>
      <c r="TO853" s="176"/>
      <c r="TP853" s="176">
        <f>VLOOKUP(TM853,$A$879:$F$2731,6,FALSE)</f>
        <v>23</v>
      </c>
      <c r="TQ853" s="175" t="s">
        <v>65</v>
      </c>
      <c r="TR853" s="10">
        <f>TP853*1.3</f>
        <v>29.900000000000002</v>
      </c>
      <c r="TS853" s="10"/>
      <c r="TT853" s="235"/>
      <c r="TU853" s="175" t="s">
        <v>112</v>
      </c>
      <c r="TV853" s="341" t="s">
        <v>3319</v>
      </c>
      <c r="TX853" s="176"/>
      <c r="TY853" s="176">
        <f>VLOOKUP(TV853,$A$879:$F$2731,6,FALSE)</f>
        <v>73</v>
      </c>
      <c r="TZ853" s="175" t="s">
        <v>65</v>
      </c>
      <c r="UA853" s="10">
        <f>TY853*1.3</f>
        <v>94.9</v>
      </c>
      <c r="UB853" s="10"/>
      <c r="UC853" s="235"/>
      <c r="UD853" s="175" t="s">
        <v>112</v>
      </c>
      <c r="UE853" s="341" t="s">
        <v>2114</v>
      </c>
      <c r="UG853" s="176"/>
      <c r="UH853" s="176">
        <f>VLOOKUP(UE853,$A$879:$F$2731,6,FALSE)</f>
        <v>80</v>
      </c>
      <c r="UI853" s="175" t="s">
        <v>65</v>
      </c>
      <c r="UJ853" s="10">
        <f>UH853*1.3</f>
        <v>104</v>
      </c>
      <c r="UK853" s="10"/>
      <c r="UL853" s="235"/>
      <c r="UM853" s="175" t="s">
        <v>112</v>
      </c>
      <c r="UN853" s="349" t="s">
        <v>183</v>
      </c>
      <c r="UP853" s="176"/>
      <c r="UQ853" s="176" t="e">
        <f>VLOOKUP(UN853,$A$879:$F$2731,6,FALSE)</f>
        <v>#N/A</v>
      </c>
      <c r="UR853" s="175" t="s">
        <v>65</v>
      </c>
      <c r="US853" s="10" t="e">
        <f>UQ853*1.3</f>
        <v>#N/A</v>
      </c>
      <c r="UT853" s="10"/>
      <c r="UU853" s="235"/>
      <c r="UV853" s="175" t="s">
        <v>112</v>
      </c>
      <c r="UW853" s="341" t="s">
        <v>1982</v>
      </c>
      <c r="UY853" s="176"/>
      <c r="UZ853" s="176">
        <f>VLOOKUP(UW853,$A$879:$F$2731,6,FALSE)</f>
        <v>179</v>
      </c>
      <c r="VA853" s="175" t="s">
        <v>65</v>
      </c>
      <c r="VB853" s="10">
        <f>UZ853*1.3</f>
        <v>232.70000000000002</v>
      </c>
      <c r="VC853" s="10"/>
      <c r="VD853" s="235"/>
      <c r="VE853" s="175" t="s">
        <v>112</v>
      </c>
      <c r="VF853" s="349" t="s">
        <v>183</v>
      </c>
      <c r="VH853" s="176"/>
      <c r="VI853" s="176" t="e">
        <f>VLOOKUP(VF853,$A$879:$F$2731,6,FALSE)</f>
        <v>#N/A</v>
      </c>
      <c r="VJ853" s="175" t="s">
        <v>65</v>
      </c>
      <c r="VK853" s="10" t="e">
        <f>VI853*1.3</f>
        <v>#N/A</v>
      </c>
      <c r="VL853" s="10"/>
      <c r="VM853" s="235"/>
      <c r="VN853" s="175" t="s">
        <v>112</v>
      </c>
      <c r="VO853" s="341" t="s">
        <v>560</v>
      </c>
      <c r="VQ853" s="176"/>
      <c r="VR853" s="176">
        <f>VLOOKUP(VO853,$A$879:$F$2731,6,FALSE)</f>
        <v>15</v>
      </c>
      <c r="VS853" s="175" t="s">
        <v>65</v>
      </c>
      <c r="VT853" s="10">
        <f>VR853*1.3</f>
        <v>19.5</v>
      </c>
      <c r="VU853" s="10"/>
      <c r="VV853" s="235"/>
      <c r="VW853" s="175" t="s">
        <v>112</v>
      </c>
      <c r="VX853" s="349" t="s">
        <v>183</v>
      </c>
      <c r="VZ853" s="176"/>
      <c r="WA853" s="176" t="e">
        <f>VLOOKUP(VX853,$A$879:$F$2731,6,FALSE)</f>
        <v>#N/A</v>
      </c>
      <c r="WB853" s="175" t="s">
        <v>65</v>
      </c>
      <c r="WC853" s="10" t="e">
        <f>WA853*1.3</f>
        <v>#N/A</v>
      </c>
      <c r="WE853" s="235"/>
      <c r="WF853" s="175" t="s">
        <v>112</v>
      </c>
      <c r="WG853" s="341" t="s">
        <v>2588</v>
      </c>
      <c r="WI853" s="176"/>
      <c r="WJ853" s="176">
        <f>VLOOKUP(WG853,$A$879:$F$2731,6,FALSE)</f>
        <v>19</v>
      </c>
      <c r="WK853" s="175" t="s">
        <v>65</v>
      </c>
      <c r="WL853" s="10">
        <f>WJ853*1.3</f>
        <v>24.7</v>
      </c>
      <c r="WN853" s="235"/>
      <c r="WO853" s="175" t="s">
        <v>112</v>
      </c>
      <c r="WP853" s="341" t="s">
        <v>502</v>
      </c>
      <c r="WQ853" s="176"/>
      <c r="WR853" s="176"/>
      <c r="WS853" s="176">
        <f>VLOOKUP(WP853,$A$879:$F$2731,6,FALSE)</f>
        <v>70</v>
      </c>
      <c r="WT853" s="175" t="s">
        <v>65</v>
      </c>
      <c r="WU853" s="10">
        <f>WS853*1.3</f>
        <v>91</v>
      </c>
      <c r="WV853" s="10"/>
      <c r="WW853" s="235"/>
      <c r="WX853" s="175" t="s">
        <v>112</v>
      </c>
      <c r="WY853" s="341" t="s">
        <v>628</v>
      </c>
      <c r="XA853" s="176"/>
      <c r="XB853" s="176">
        <f>VLOOKUP(WY853,$A$879:$F$2731,6,FALSE)</f>
        <v>117</v>
      </c>
      <c r="XC853" s="175" t="s">
        <v>65</v>
      </c>
      <c r="XD853" s="10">
        <f>XB853*1.3</f>
        <v>152.1</v>
      </c>
      <c r="XF853" s="235"/>
      <c r="XG853" s="175" t="s">
        <v>112</v>
      </c>
      <c r="XH853" s="351" t="s">
        <v>2511</v>
      </c>
      <c r="XJ853" s="176"/>
      <c r="XK853" s="176">
        <f>VLOOKUP(XH853,$A$879:$F$2731,6,FALSE)</f>
        <v>65</v>
      </c>
      <c r="XL853" s="175" t="s">
        <v>65</v>
      </c>
      <c r="XM853" s="10">
        <f>XK853*1.3</f>
        <v>84.5</v>
      </c>
      <c r="XO853" s="235"/>
      <c r="XP853" s="175" t="s">
        <v>112</v>
      </c>
      <c r="XQ853" s="341" t="s">
        <v>2511</v>
      </c>
      <c r="XS853" s="176"/>
      <c r="XT853" s="176">
        <f>VLOOKUP(XQ853,$A$879:$F$2731,6,FALSE)</f>
        <v>65</v>
      </c>
      <c r="XU853" s="175" t="s">
        <v>65</v>
      </c>
      <c r="XV853" s="10">
        <f>XT853*1.3</f>
        <v>84.5</v>
      </c>
      <c r="XW853" s="10"/>
      <c r="XX853" s="235"/>
      <c r="XY853" s="175" t="s">
        <v>112</v>
      </c>
      <c r="XZ853" s="341" t="s">
        <v>980</v>
      </c>
      <c r="YB853" s="176"/>
      <c r="YC853" s="176">
        <f>VLOOKUP(XZ853,$A$879:$F$2731,6,FALSE)</f>
        <v>144</v>
      </c>
      <c r="YD853" s="175" t="s">
        <v>65</v>
      </c>
      <c r="YE853" s="10">
        <f>YC853*1.3</f>
        <v>187.20000000000002</v>
      </c>
      <c r="YG853" s="235"/>
      <c r="YH853" s="175" t="s">
        <v>112</v>
      </c>
      <c r="YI853" s="341" t="s">
        <v>449</v>
      </c>
      <c r="YK853" s="176"/>
      <c r="YL853" s="176">
        <f>VLOOKUP(YI853,$A$879:$F$2731,6,FALSE)</f>
        <v>30</v>
      </c>
      <c r="YM853" s="175" t="s">
        <v>65</v>
      </c>
      <c r="YN853" s="10">
        <f>YL853*1.3</f>
        <v>39</v>
      </c>
      <c r="YO853" s="10"/>
      <c r="YP853" s="235"/>
      <c r="YQ853" s="175" t="s">
        <v>112</v>
      </c>
      <c r="YR853" s="341" t="s">
        <v>613</v>
      </c>
      <c r="YT853" s="176"/>
      <c r="YU853" s="176">
        <f>VLOOKUP(YR853,$A$879:$F$2731,6,FALSE)</f>
        <v>81</v>
      </c>
      <c r="YV853" s="175" t="s">
        <v>65</v>
      </c>
      <c r="YW853" s="10">
        <f>YU853*1.3</f>
        <v>105.3</v>
      </c>
      <c r="YY853" s="235"/>
      <c r="YZ853" s="175" t="s">
        <v>112</v>
      </c>
      <c r="ZA853" s="341" t="s">
        <v>560</v>
      </c>
      <c r="ZC853" s="176"/>
      <c r="ZD853" s="176">
        <f>VLOOKUP(ZA853,$A$879:$F$2731,6,FALSE)</f>
        <v>15</v>
      </c>
      <c r="ZE853" s="175" t="s">
        <v>65</v>
      </c>
      <c r="ZF853" s="10">
        <f>ZD853*1.3</f>
        <v>19.5</v>
      </c>
      <c r="ZH853" s="235"/>
      <c r="ZI853" s="175" t="s">
        <v>112</v>
      </c>
      <c r="ZJ853" s="341" t="s">
        <v>502</v>
      </c>
      <c r="ZL853" s="176"/>
      <c r="ZM853" s="176">
        <f>VLOOKUP(ZJ853,$A$879:$F$2731,6,FALSE)</f>
        <v>70</v>
      </c>
      <c r="ZN853" s="175" t="s">
        <v>65</v>
      </c>
      <c r="ZO853" s="10">
        <f>ZM853*1.3</f>
        <v>91</v>
      </c>
      <c r="ZQ853" s="235"/>
      <c r="ZR853" s="175" t="s">
        <v>112</v>
      </c>
      <c r="ZS853" s="341" t="s">
        <v>2335</v>
      </c>
      <c r="ZU853" s="176"/>
      <c r="ZV853" s="176">
        <f>VLOOKUP(ZS853,$A$879:$F$2731,6,FALSE)</f>
        <v>98</v>
      </c>
      <c r="ZW853" s="175" t="s">
        <v>65</v>
      </c>
      <c r="ZX853" s="10">
        <f>ZV853*1.3</f>
        <v>127.4</v>
      </c>
      <c r="ZY853" s="10"/>
      <c r="ZZ853" s="235"/>
      <c r="AAA853" s="175" t="s">
        <v>112</v>
      </c>
      <c r="AAB853" s="341" t="s">
        <v>999</v>
      </c>
      <c r="AAD853" s="176"/>
      <c r="AAE853" s="176">
        <f>VLOOKUP(AAB853,$A$879:$F$2731,6,FALSE)</f>
        <v>0</v>
      </c>
      <c r="AAF853" s="175" t="s">
        <v>65</v>
      </c>
      <c r="AAG853" s="10">
        <f>AAE853*1.3</f>
        <v>0</v>
      </c>
      <c r="AAH853" s="10"/>
      <c r="AAI853" s="235"/>
      <c r="AAJ853" s="175" t="s">
        <v>112</v>
      </c>
      <c r="AAK853" s="75" t="s">
        <v>183</v>
      </c>
      <c r="AAM853" s="176"/>
      <c r="AAN853" s="176" t="e">
        <f>VLOOKUP(AAK853,$A$879:$F$2731,6,FALSE)</f>
        <v>#N/A</v>
      </c>
      <c r="AAO853" s="175" t="s">
        <v>65</v>
      </c>
      <c r="AAP853" s="10" t="e">
        <f>AAN853*1.3</f>
        <v>#N/A</v>
      </c>
      <c r="AAQ853" s="10"/>
      <c r="AAR853" s="235"/>
      <c r="AAS853" s="175" t="s">
        <v>112</v>
      </c>
      <c r="AAT853" s="341" t="s">
        <v>2114</v>
      </c>
      <c r="AAV853" s="176"/>
      <c r="AAW853" s="176">
        <f>VLOOKUP(AAT853,$A$879:$F$2731,6,FALSE)</f>
        <v>80</v>
      </c>
      <c r="AAX853" s="175" t="s">
        <v>65</v>
      </c>
      <c r="AAY853" s="10">
        <f>AAW853*1.3</f>
        <v>104</v>
      </c>
      <c r="AAZ853" s="10"/>
      <c r="ABA853" s="235"/>
      <c r="ABB853" s="175" t="s">
        <v>112</v>
      </c>
      <c r="ABC853" s="355" t="s">
        <v>2137</v>
      </c>
      <c r="ABE853" s="176"/>
      <c r="ABF853" s="176">
        <f>VLOOKUP(ABC853,$A$879:$F$2731,6,FALSE)</f>
        <v>123</v>
      </c>
      <c r="ABG853" s="175" t="s">
        <v>65</v>
      </c>
      <c r="ABH853" s="10">
        <f>ABF853*1.3</f>
        <v>159.9</v>
      </c>
      <c r="ABI853" s="10"/>
      <c r="ABJ853" s="235"/>
      <c r="ABK853" s="175" t="s">
        <v>112</v>
      </c>
      <c r="ABL853" s="341" t="s">
        <v>2455</v>
      </c>
      <c r="ABN853" s="176"/>
      <c r="ABO853" s="176">
        <f>VLOOKUP(ABL853,$A$879:$F$2731,6,FALSE)</f>
        <v>21</v>
      </c>
      <c r="ABP853" s="175" t="s">
        <v>65</v>
      </c>
      <c r="ABQ853" s="10">
        <f>ABO853*1.3</f>
        <v>27.3</v>
      </c>
      <c r="ABR853" s="10"/>
      <c r="ABS853" s="235"/>
      <c r="ABT853" s="175" t="s">
        <v>112</v>
      </c>
      <c r="ABU853" s="75" t="s">
        <v>183</v>
      </c>
      <c r="ABW853" s="176"/>
      <c r="ABX853" s="176" t="e">
        <f>VLOOKUP(ABU853,$A$879:$F$2731,6,FALSE)</f>
        <v>#N/A</v>
      </c>
      <c r="ABY853" s="175" t="s">
        <v>65</v>
      </c>
      <c r="ABZ853" s="10" t="e">
        <f>ABX853*1.3</f>
        <v>#N/A</v>
      </c>
      <c r="ACA853" s="10"/>
      <c r="ACB853" s="235"/>
      <c r="ACC853" s="175" t="s">
        <v>112</v>
      </c>
      <c r="ACD853" s="75" t="s">
        <v>183</v>
      </c>
      <c r="ACF853" s="176"/>
      <c r="ACG853" s="176" t="e">
        <f>VLOOKUP(ACD853,$A$879:$F$2731,6,FALSE)</f>
        <v>#N/A</v>
      </c>
      <c r="ACH853" s="175" t="s">
        <v>65</v>
      </c>
      <c r="ACI853" s="10" t="e">
        <f>ACG853*1.3</f>
        <v>#N/A</v>
      </c>
      <c r="ACJ853" s="10"/>
      <c r="ACK853" s="235"/>
      <c r="ACL853" s="175" t="s">
        <v>112</v>
      </c>
      <c r="ACM853" s="75" t="s">
        <v>183</v>
      </c>
      <c r="ACO853" s="176"/>
      <c r="ACP853" s="176" t="e">
        <f>VLOOKUP(ACM853,$A$879:$F$2731,6,FALSE)</f>
        <v>#N/A</v>
      </c>
      <c r="ACQ853" s="175" t="s">
        <v>65</v>
      </c>
      <c r="ACR853" s="10" t="e">
        <f>ACP853*1.3</f>
        <v>#N/A</v>
      </c>
      <c r="ACS853" s="10"/>
      <c r="ACT853" s="235"/>
      <c r="ACU853" s="175" t="s">
        <v>112</v>
      </c>
      <c r="ACV853" s="75" t="s">
        <v>183</v>
      </c>
      <c r="ACX853" s="176"/>
      <c r="ACY853" s="176" t="e">
        <f>VLOOKUP(ACV853,$A$879:$F$2731,6,FALSE)</f>
        <v>#N/A</v>
      </c>
      <c r="ACZ853" s="175" t="s">
        <v>65</v>
      </c>
      <c r="ADA853" s="10" t="e">
        <f>ACY853*1.3</f>
        <v>#N/A</v>
      </c>
      <c r="ADB853" s="10"/>
      <c r="ADC853" s="235"/>
      <c r="ADD853" s="175" t="s">
        <v>112</v>
      </c>
      <c r="ADE853" s="341" t="s">
        <v>489</v>
      </c>
      <c r="ADG853" s="176"/>
      <c r="ADH853" s="176">
        <f>VLOOKUP(ADE853,$A$879:$F$2731,6,FALSE)</f>
        <v>150</v>
      </c>
      <c r="ADI853" s="175" t="s">
        <v>65</v>
      </c>
      <c r="ADJ853" s="10">
        <f>ADH853*1.3</f>
        <v>195</v>
      </c>
      <c r="ADL853" s="235"/>
      <c r="ADM853" s="175" t="s">
        <v>112</v>
      </c>
      <c r="ADN853" s="75" t="s">
        <v>183</v>
      </c>
      <c r="ADP853" s="176"/>
      <c r="ADQ853" s="176" t="e">
        <f>VLOOKUP(ADN853,$A$879:$F$2731,6,FALSE)</f>
        <v>#N/A</v>
      </c>
      <c r="ADR853" s="175" t="s">
        <v>65</v>
      </c>
      <c r="ADS853" s="10" t="e">
        <f>ADQ853*1.3</f>
        <v>#N/A</v>
      </c>
      <c r="ADT853" s="10"/>
      <c r="ADU853" s="235"/>
      <c r="ADV853" s="175" t="s">
        <v>112</v>
      </c>
      <c r="ADW853" s="341" t="s">
        <v>2100</v>
      </c>
      <c r="ADY853" s="176"/>
      <c r="ADZ853" s="176">
        <f>VLOOKUP(ADW853,$A$879:$F$2731,6,FALSE)</f>
        <v>144</v>
      </c>
      <c r="AEA853" s="175" t="s">
        <v>65</v>
      </c>
      <c r="AEB853" s="10">
        <f>ADZ853*1.3</f>
        <v>187.20000000000002</v>
      </c>
      <c r="AED853" s="235"/>
      <c r="AEE853" s="175" t="s">
        <v>112</v>
      </c>
      <c r="AEF853" s="75" t="s">
        <v>183</v>
      </c>
      <c r="AEH853" s="176"/>
      <c r="AEI853" s="176" t="e">
        <f>VLOOKUP(AEF853,$A$879:$F$2731,6,FALSE)</f>
        <v>#N/A</v>
      </c>
      <c r="AEJ853" s="175" t="s">
        <v>65</v>
      </c>
      <c r="AEK853" s="10" t="e">
        <f>AEI853*1.3</f>
        <v>#N/A</v>
      </c>
      <c r="AEM853" s="235"/>
      <c r="AEN853" s="175" t="s">
        <v>112</v>
      </c>
      <c r="AEO853" s="75" t="s">
        <v>183</v>
      </c>
      <c r="AEQ853" s="176"/>
      <c r="AER853" s="176" t="e">
        <f>VLOOKUP(AEO853,$A$879:$F$2731,6,FALSE)</f>
        <v>#N/A</v>
      </c>
      <c r="AES853" s="175" t="s">
        <v>65</v>
      </c>
      <c r="AET853" s="10" t="e">
        <f>AER853*1.3</f>
        <v>#N/A</v>
      </c>
      <c r="AEV853" s="235"/>
      <c r="AEW853" s="175" t="s">
        <v>112</v>
      </c>
      <c r="AEX853" s="75" t="s">
        <v>183</v>
      </c>
      <c r="AEZ853" s="176"/>
      <c r="AFA853" s="176" t="e">
        <f>VLOOKUP(AEX853,$A$879:$F$2731,6,FALSE)</f>
        <v>#N/A</v>
      </c>
      <c r="AFB853" s="175" t="s">
        <v>65</v>
      </c>
      <c r="AFC853" s="10" t="e">
        <f>AFA853*1.3</f>
        <v>#N/A</v>
      </c>
      <c r="AFD853" s="10"/>
      <c r="AFE853" s="235"/>
      <c r="AFF853" s="175" t="s">
        <v>112</v>
      </c>
      <c r="AFG853" s="75" t="s">
        <v>183</v>
      </c>
      <c r="AFI853" s="176"/>
      <c r="AFJ853" s="176" t="e">
        <f>VLOOKUP(AFG853,$A$879:$F$2731,6,FALSE)</f>
        <v>#N/A</v>
      </c>
      <c r="AFK853" s="175" t="s">
        <v>65</v>
      </c>
      <c r="AFL853" s="10" t="e">
        <f>AFJ853*1.3</f>
        <v>#N/A</v>
      </c>
      <c r="AFM853" s="10"/>
      <c r="AFN853" s="235"/>
      <c r="AFO853" s="175" t="s">
        <v>112</v>
      </c>
      <c r="AFP853" s="75" t="s">
        <v>183</v>
      </c>
      <c r="AFR853" s="176"/>
      <c r="AFS853" s="176" t="e">
        <f>VLOOKUP(AFP853,$A$879:$F$2731,6,FALSE)</f>
        <v>#N/A</v>
      </c>
      <c r="AFT853" s="175" t="s">
        <v>65</v>
      </c>
      <c r="AFU853" s="10" t="e">
        <f>AFS853*1.3</f>
        <v>#N/A</v>
      </c>
      <c r="AFV853" s="10"/>
      <c r="AFW853" s="235"/>
      <c r="AFX853" s="175" t="s">
        <v>112</v>
      </c>
      <c r="AFY853" s="341" t="s">
        <v>1982</v>
      </c>
      <c r="AGA853" s="176"/>
      <c r="AGB853" s="176">
        <f>VLOOKUP(AFY853,$A$879:$F$2731,6,FALSE)</f>
        <v>179</v>
      </c>
      <c r="AGC853" s="175" t="s">
        <v>65</v>
      </c>
      <c r="AGD853" s="10">
        <f>AGB853*1.3</f>
        <v>232.70000000000002</v>
      </c>
      <c r="AGE853" s="10"/>
      <c r="AGF853" s="235"/>
      <c r="AGG853" s="175" t="s">
        <v>112</v>
      </c>
      <c r="AGH853" s="341" t="s">
        <v>464</v>
      </c>
      <c r="AGJ853" s="176"/>
      <c r="AGK853" s="176">
        <f>VLOOKUP(AGH853,$A$879:$F$2731,6,FALSE)</f>
        <v>18</v>
      </c>
      <c r="AGL853" s="175" t="s">
        <v>65</v>
      </c>
      <c r="AGM853" s="10">
        <f>AGK853*1.3</f>
        <v>23.400000000000002</v>
      </c>
      <c r="AGN853" s="10"/>
      <c r="AGO853" s="235"/>
      <c r="AGP853" s="175" t="s">
        <v>112</v>
      </c>
      <c r="AGQ853" s="341" t="s">
        <v>501</v>
      </c>
      <c r="AGS853" s="176"/>
      <c r="AGT853" s="176">
        <f>VLOOKUP(AGQ853,$A$879:$F$2731,6,FALSE)</f>
        <v>49</v>
      </c>
      <c r="AGU853" s="175" t="s">
        <v>65</v>
      </c>
      <c r="AGV853" s="10">
        <f>AGT853*1.3</f>
        <v>63.7</v>
      </c>
      <c r="AGW853" s="10"/>
      <c r="AGX853" s="235"/>
      <c r="AGY853" s="175" t="s">
        <v>112</v>
      </c>
      <c r="AGZ853" s="341" t="s">
        <v>3315</v>
      </c>
      <c r="AHB853" s="176"/>
      <c r="AHC853" s="176">
        <f>VLOOKUP(AGZ853,$A$879:$F$2731,6,FALSE)</f>
        <v>7</v>
      </c>
      <c r="AHD853" s="175" t="s">
        <v>65</v>
      </c>
      <c r="AHE853" s="10">
        <f>AHC853*1.3</f>
        <v>9.1</v>
      </c>
      <c r="AHF853" s="10"/>
      <c r="AHG853" s="235"/>
      <c r="AHH853" s="175" t="s">
        <v>112</v>
      </c>
      <c r="AHI853" s="398" t="s">
        <v>3104</v>
      </c>
      <c r="AHK853" s="176"/>
      <c r="AHL853" s="176">
        <f>VLOOKUP(AHI853,$A$879:$F$2731,6,FALSE)</f>
        <v>47</v>
      </c>
      <c r="AHM853" s="175" t="s">
        <v>65</v>
      </c>
      <c r="AHN853" s="10">
        <f>AHL853*1.3</f>
        <v>61.1</v>
      </c>
      <c r="AHO853" s="10"/>
      <c r="AHP853" s="235"/>
      <c r="AHQ853" s="175" t="s">
        <v>112</v>
      </c>
      <c r="AHR853" s="341" t="s">
        <v>1493</v>
      </c>
      <c r="AHT853" s="176"/>
      <c r="AHU853" s="176">
        <f>VLOOKUP(AHR853,$A$879:$F$2731,6,FALSE)</f>
        <v>35</v>
      </c>
      <c r="AHV853" s="175" t="s">
        <v>65</v>
      </c>
      <c r="AHW853" s="10">
        <f>AHU853*1.3</f>
        <v>45.5</v>
      </c>
      <c r="AHX853" s="10"/>
      <c r="AHY853" s="235"/>
      <c r="AHZ853" s="175" t="s">
        <v>112</v>
      </c>
      <c r="AIA853" s="341" t="s">
        <v>2621</v>
      </c>
      <c r="AIC853" s="176"/>
      <c r="AID853" s="176">
        <f>VLOOKUP(AIA853,$A$879:$F$2731,6,FALSE)</f>
        <v>176</v>
      </c>
      <c r="AIE853" s="175" t="s">
        <v>65</v>
      </c>
      <c r="AIF853" s="10">
        <f>AID853*1.3</f>
        <v>228.8</v>
      </c>
      <c r="AIG853" s="10"/>
      <c r="AIH853" s="235"/>
      <c r="AII853" s="175" t="s">
        <v>112</v>
      </c>
      <c r="AIJ853" s="341" t="s">
        <v>2643</v>
      </c>
      <c r="AIL853" s="176"/>
      <c r="AIM853" s="176">
        <f>VLOOKUP(AIJ853,$A$879:$F$2731,6,FALSE)</f>
        <v>54</v>
      </c>
      <c r="AIN853" s="175" t="s">
        <v>65</v>
      </c>
      <c r="AIO853" s="10">
        <f>AIM853*1.3</f>
        <v>70.2</v>
      </c>
      <c r="AIP853" s="10"/>
      <c r="AIQ853" s="235"/>
      <c r="AIR853" s="175" t="s">
        <v>112</v>
      </c>
      <c r="AIS853" s="341" t="s">
        <v>1982</v>
      </c>
      <c r="AIU853" s="176"/>
      <c r="AIV853" s="176">
        <f>VLOOKUP(AIS853,$A$879:$F$2731,6,FALSE)</f>
        <v>179</v>
      </c>
      <c r="AIW853" s="175" t="s">
        <v>65</v>
      </c>
      <c r="AIX853" s="10">
        <f>AIV853*1.3</f>
        <v>232.70000000000002</v>
      </c>
      <c r="AIY853" s="10"/>
      <c r="AIZ853" s="235"/>
      <c r="AJA853" s="175" t="s">
        <v>112</v>
      </c>
      <c r="AJB853" s="351" t="s">
        <v>2643</v>
      </c>
      <c r="AJD853" s="176"/>
      <c r="AJE853" s="176">
        <f>VLOOKUP(AJB853,$A$879:$F$2731,6,FALSE)</f>
        <v>54</v>
      </c>
      <c r="AJF853" s="175" t="s">
        <v>65</v>
      </c>
      <c r="AJG853" s="10">
        <f>AJE853*1.3</f>
        <v>70.2</v>
      </c>
      <c r="AJH853" s="10"/>
      <c r="AJI853" s="235"/>
      <c r="AJJ853" s="175" t="s">
        <v>112</v>
      </c>
      <c r="AJK853" s="341" t="s">
        <v>2588</v>
      </c>
      <c r="AJM853" s="176"/>
      <c r="AJN853" s="176">
        <f>VLOOKUP(AJK853,$A$879:$F$2731,6,FALSE)</f>
        <v>19</v>
      </c>
      <c r="AJO853" s="175" t="s">
        <v>65</v>
      </c>
      <c r="AJP853" s="10">
        <f>AJN853*1.3</f>
        <v>24.7</v>
      </c>
      <c r="AJQ853" s="10"/>
      <c r="AJR853" s="235"/>
      <c r="AJS853" s="175" t="s">
        <v>112</v>
      </c>
      <c r="AJT853" s="347" t="s">
        <v>2137</v>
      </c>
      <c r="AJV853" s="176"/>
      <c r="AJW853" s="176">
        <f>VLOOKUP(AJT853,$A$879:$F$2731,6,FALSE)</f>
        <v>123</v>
      </c>
      <c r="AJX853" s="175" t="s">
        <v>65</v>
      </c>
      <c r="AJY853" s="10">
        <f>AJW853*1.3</f>
        <v>159.9</v>
      </c>
      <c r="AJZ853" s="10"/>
      <c r="AKA853" s="235"/>
      <c r="AKB853" s="175" t="s">
        <v>112</v>
      </c>
      <c r="AKC853" s="341" t="s">
        <v>980</v>
      </c>
      <c r="AKE853" s="176"/>
      <c r="AKF853" s="176">
        <f>VLOOKUP(AKC853,$A$879:$F$2731,6,FALSE)</f>
        <v>144</v>
      </c>
      <c r="AKG853" s="175" t="s">
        <v>65</v>
      </c>
      <c r="AKH853" s="10">
        <f>AKF853*1.3</f>
        <v>187.20000000000002</v>
      </c>
      <c r="AKI853" s="10"/>
      <c r="AKJ853" s="235"/>
      <c r="AKK853" s="175" t="s">
        <v>112</v>
      </c>
      <c r="AKL853" s="341" t="s">
        <v>980</v>
      </c>
      <c r="AKN853" s="176"/>
      <c r="AKO853" s="176">
        <f>VLOOKUP(AKL853,$A$879:$F$2731,6,FALSE)</f>
        <v>144</v>
      </c>
      <c r="AKP853" s="175" t="s">
        <v>65</v>
      </c>
      <c r="AKQ853" s="10">
        <f>AKO853*1.3</f>
        <v>187.20000000000002</v>
      </c>
      <c r="AKR853" s="10"/>
      <c r="AKS853" s="235"/>
      <c r="AKT853" s="175" t="s">
        <v>112</v>
      </c>
      <c r="AKU853" s="341" t="s">
        <v>502</v>
      </c>
      <c r="AKW853" s="176"/>
      <c r="AKX853" s="176">
        <f>VLOOKUP(AKU853,$A$879:$F$2731,6,FALSE)</f>
        <v>70</v>
      </c>
      <c r="AKY853" s="175" t="s">
        <v>65</v>
      </c>
      <c r="AKZ853" s="10">
        <f>AKX853*1.3</f>
        <v>91</v>
      </c>
      <c r="ALA853" s="10"/>
      <c r="ALB853" s="235"/>
      <c r="ALC853" s="175" t="s">
        <v>112</v>
      </c>
      <c r="ALD853" s="341" t="s">
        <v>980</v>
      </c>
      <c r="ALF853" s="176"/>
      <c r="ALG853" s="176">
        <f>VLOOKUP(ALD853,$A$879:$F$2731,6,FALSE)</f>
        <v>144</v>
      </c>
      <c r="ALH853" s="175" t="s">
        <v>65</v>
      </c>
      <c r="ALI853" s="10">
        <f>ALG853*1.3</f>
        <v>187.20000000000002</v>
      </c>
      <c r="ALJ853" s="10"/>
      <c r="ALK853" s="235"/>
      <c r="ALL853" s="175" t="s">
        <v>112</v>
      </c>
      <c r="ALM853" s="341" t="s">
        <v>3315</v>
      </c>
      <c r="ALO853" s="176"/>
      <c r="ALP853" s="176">
        <f>VLOOKUP(ALM853,$A$879:$F$2731,6,FALSE)</f>
        <v>7</v>
      </c>
      <c r="ALQ853" s="175" t="s">
        <v>65</v>
      </c>
      <c r="ALR853" s="10">
        <f>ALP853*1.3</f>
        <v>9.1</v>
      </c>
      <c r="ALS853" s="10"/>
      <c r="ALT853" s="235"/>
      <c r="ALU853" s="175" t="s">
        <v>112</v>
      </c>
      <c r="ALV853" s="341" t="s">
        <v>2485</v>
      </c>
      <c r="ALX853" s="176"/>
      <c r="ALY853" s="176">
        <f>VLOOKUP(ALV853,$A$879:$F$2731,6,FALSE)</f>
        <v>33</v>
      </c>
      <c r="ALZ853" s="175" t="s">
        <v>65</v>
      </c>
      <c r="AMA853" s="10">
        <f>ALY853*1.3</f>
        <v>42.9</v>
      </c>
      <c r="AMB853" s="10"/>
      <c r="AMC853" s="235"/>
      <c r="AMD853" s="175" t="s">
        <v>112</v>
      </c>
      <c r="AME853" s="401" t="s">
        <v>467</v>
      </c>
      <c r="AMG853" s="176"/>
      <c r="AMH853" s="176">
        <f>VLOOKUP(AME853,$A$879:$F$2731,6,FALSE)</f>
        <v>42</v>
      </c>
      <c r="AMI853" s="175" t="s">
        <v>65</v>
      </c>
      <c r="AMJ853" s="10">
        <f>AMH853*1.3</f>
        <v>54.6</v>
      </c>
      <c r="AMK853" s="10"/>
      <c r="AML853" s="235"/>
      <c r="AMM853" s="175" t="s">
        <v>112</v>
      </c>
      <c r="AMN853" s="343" t="s">
        <v>628</v>
      </c>
      <c r="AMP853" s="176"/>
      <c r="AMQ853" s="176">
        <f>VLOOKUP(AMN853,$A$879:$F$2731,6,FALSE)</f>
        <v>117</v>
      </c>
      <c r="AMR853" s="175" t="s">
        <v>65</v>
      </c>
      <c r="AMS853" s="10">
        <f>AMQ853*1.3</f>
        <v>152.1</v>
      </c>
      <c r="AMT853" s="10"/>
      <c r="AMU853" s="235"/>
      <c r="AMV853" s="175" t="s">
        <v>112</v>
      </c>
      <c r="AMW853" s="341" t="s">
        <v>1982</v>
      </c>
      <c r="AMY853" s="176"/>
      <c r="AMZ853" s="176">
        <f>VLOOKUP(AMW853,$A$879:$F$2731,6,FALSE)</f>
        <v>179</v>
      </c>
      <c r="ANA853" s="175" t="s">
        <v>65</v>
      </c>
      <c r="ANB853" s="10">
        <f>AMZ853*1.3</f>
        <v>232.70000000000002</v>
      </c>
      <c r="ANC853" s="10"/>
      <c r="AND853" s="235"/>
      <c r="ANE853" s="175" t="s">
        <v>112</v>
      </c>
      <c r="ANF853" s="341" t="s">
        <v>2127</v>
      </c>
      <c r="ANH853" s="176"/>
      <c r="ANI853" s="176">
        <f>VLOOKUP(ANF853,$A$879:$F$2731,6,FALSE)</f>
        <v>11</v>
      </c>
      <c r="ANJ853" s="175" t="s">
        <v>65</v>
      </c>
      <c r="ANK853" s="10">
        <f>ANI853*1.3</f>
        <v>14.3</v>
      </c>
      <c r="ANL853" s="10"/>
      <c r="ANM853" s="235"/>
      <c r="ANN853" s="175" t="s">
        <v>112</v>
      </c>
      <c r="ANO853" s="351" t="s">
        <v>2137</v>
      </c>
      <c r="ANQ853" s="176"/>
      <c r="ANR853" s="176">
        <f>VLOOKUP(ANO853,$A$879:$F$2731,6,FALSE)</f>
        <v>123</v>
      </c>
      <c r="ANS853" s="175" t="s">
        <v>65</v>
      </c>
      <c r="ANT853" s="10">
        <f>ANR853*1.3</f>
        <v>159.9</v>
      </c>
      <c r="ANU853" s="10"/>
      <c r="ANV853" s="235"/>
      <c r="ANW853" s="175" t="s">
        <v>112</v>
      </c>
      <c r="ANX853" s="341" t="s">
        <v>970</v>
      </c>
      <c r="ANZ853" s="176"/>
      <c r="AOA853" s="176">
        <f>VLOOKUP(ANX853,$A$879:$F$2731,6,FALSE)</f>
        <v>65</v>
      </c>
      <c r="AOB853" s="175" t="s">
        <v>65</v>
      </c>
      <c r="AOC853" s="10">
        <f>AOA853*1.3</f>
        <v>84.5</v>
      </c>
      <c r="AOD853" s="10"/>
      <c r="AOE853" s="235"/>
      <c r="AOF853" s="175" t="s">
        <v>112</v>
      </c>
      <c r="AOG853" s="75" t="s">
        <v>183</v>
      </c>
      <c r="AOI853" s="176"/>
      <c r="AOJ853" s="176" t="e">
        <f>VLOOKUP(AOG853,$A$879:$F$2731,6,FALSE)</f>
        <v>#N/A</v>
      </c>
      <c r="AOK853" s="175" t="s">
        <v>65</v>
      </c>
      <c r="AOL853" s="10" t="e">
        <f>AOJ853*1.3</f>
        <v>#N/A</v>
      </c>
      <c r="AOM853" s="10"/>
      <c r="AON853" s="235"/>
      <c r="AOO853" s="175" t="s">
        <v>112</v>
      </c>
      <c r="AOP853" s="341" t="s">
        <v>2137</v>
      </c>
      <c r="AOR853" s="176"/>
      <c r="AOS853" s="176">
        <f>VLOOKUP(AOP853,$A$879:$F$2731,6,FALSE)</f>
        <v>123</v>
      </c>
      <c r="AOT853" s="175" t="s">
        <v>65</v>
      </c>
      <c r="AOU853" s="10">
        <f>AOS853*1.3</f>
        <v>159.9</v>
      </c>
      <c r="AOV853" s="10"/>
      <c r="AOW853" s="235"/>
      <c r="AOX853" s="175" t="s">
        <v>112</v>
      </c>
      <c r="AOY853" s="404" t="s">
        <v>628</v>
      </c>
      <c r="APA853" s="176"/>
      <c r="APB853" s="176">
        <f>VLOOKUP(AOY853,$A$879:$F$2731,6,FALSE)</f>
        <v>117</v>
      </c>
      <c r="APC853" s="175" t="s">
        <v>65</v>
      </c>
      <c r="APD853" s="10">
        <f>APB853*1.3</f>
        <v>152.1</v>
      </c>
      <c r="APE853" s="10"/>
      <c r="APF853" s="235"/>
      <c r="APG853" s="175" t="s">
        <v>112</v>
      </c>
      <c r="APH853" s="341" t="s">
        <v>970</v>
      </c>
      <c r="APJ853" s="176"/>
      <c r="APK853" s="176">
        <f>VLOOKUP(APH853,$A$879:$F$2731,6,FALSE)</f>
        <v>65</v>
      </c>
      <c r="APL853" s="175" t="s">
        <v>65</v>
      </c>
      <c r="APM853" s="10">
        <f>APK853*1.3</f>
        <v>84.5</v>
      </c>
      <c r="APN853" s="10"/>
      <c r="APO853" s="235"/>
      <c r="APP853" s="175" t="s">
        <v>112</v>
      </c>
      <c r="APQ853" s="75" t="s">
        <v>183</v>
      </c>
      <c r="APS853" s="176"/>
      <c r="APT853" s="176" t="e">
        <f>VLOOKUP(APQ853,$A$879:$F$2731,6,FALSE)</f>
        <v>#N/A</v>
      </c>
      <c r="APU853" s="175" t="s">
        <v>65</v>
      </c>
      <c r="APV853" s="10" t="e">
        <f>APT853*1.3</f>
        <v>#N/A</v>
      </c>
      <c r="APW853" s="10"/>
      <c r="APX853" s="235"/>
      <c r="APY853" s="175" t="s">
        <v>112</v>
      </c>
      <c r="APZ853" s="346" t="s">
        <v>979</v>
      </c>
      <c r="AQB853" s="176"/>
      <c r="AQC853" s="176">
        <f>VLOOKUP(APZ853,$A$879:$F$2731,6,FALSE)</f>
        <v>11</v>
      </c>
      <c r="AQD853" s="175" t="s">
        <v>65</v>
      </c>
      <c r="AQE853" s="10">
        <f>AQC853*1.3</f>
        <v>14.3</v>
      </c>
      <c r="AQF853" s="10"/>
      <c r="AQG853" s="235"/>
      <c r="AQH853" s="175" t="s">
        <v>112</v>
      </c>
      <c r="AQI853" s="341" t="s">
        <v>2114</v>
      </c>
      <c r="AQK853" s="176"/>
      <c r="AQL853" s="176">
        <f>VLOOKUP(AQI853,$A$879:$F$2731,6,FALSE)</f>
        <v>80</v>
      </c>
      <c r="AQM853" s="175" t="s">
        <v>65</v>
      </c>
      <c r="AQN853" s="10">
        <f>AQL853*1.3</f>
        <v>104</v>
      </c>
      <c r="AQO853" s="10"/>
      <c r="AQP853" s="235"/>
      <c r="AQQ853" s="175" t="s">
        <v>112</v>
      </c>
      <c r="AQR853" s="75" t="s">
        <v>183</v>
      </c>
      <c r="AQT853" s="176"/>
      <c r="AQU853" s="176" t="e">
        <f>VLOOKUP(AQR853,$A$879:$F$2731,6,FALSE)</f>
        <v>#N/A</v>
      </c>
      <c r="AQV853" s="175" t="s">
        <v>65</v>
      </c>
      <c r="AQW853" s="10" t="e">
        <f>AQU853*1.3</f>
        <v>#N/A</v>
      </c>
      <c r="AQX853" s="10"/>
      <c r="AQY853" s="235"/>
      <c r="AQZ853" s="175" t="s">
        <v>112</v>
      </c>
      <c r="ARA853" s="75" t="s">
        <v>183</v>
      </c>
      <c r="ARC853" s="176"/>
      <c r="ARD853" s="176" t="e">
        <f>VLOOKUP(ARA853,$A$879:$F$2731,6,FALSE)</f>
        <v>#N/A</v>
      </c>
      <c r="ARE853" s="175" t="s">
        <v>65</v>
      </c>
      <c r="ARF853" s="10" t="e">
        <f>ARD853*1.3</f>
        <v>#N/A</v>
      </c>
      <c r="ARG853" s="10"/>
      <c r="ARH853" s="235"/>
      <c r="ARI853" s="175" t="s">
        <v>112</v>
      </c>
      <c r="ARJ853" s="75" t="s">
        <v>183</v>
      </c>
      <c r="ARL853" s="176"/>
      <c r="ARM853" s="176" t="e">
        <f>VLOOKUP(ARJ853,$A$879:$F$2731,6,FALSE)</f>
        <v>#N/A</v>
      </c>
      <c r="ARN853" s="175" t="s">
        <v>65</v>
      </c>
      <c r="ARO853" s="10" t="e">
        <f>ARM853*1.3</f>
        <v>#N/A</v>
      </c>
      <c r="ARP853" s="10"/>
      <c r="ARQ853" s="235"/>
      <c r="ARR853" s="175" t="s">
        <v>112</v>
      </c>
      <c r="ARS853" s="75" t="s">
        <v>183</v>
      </c>
      <c r="ARU853" s="176"/>
      <c r="ARV853" s="176" t="e">
        <f>VLOOKUP(ARS853,$A$879:$F$2731,6,FALSE)</f>
        <v>#N/A</v>
      </c>
      <c r="ARW853" s="175" t="s">
        <v>65</v>
      </c>
      <c r="ARX853" s="10" t="e">
        <f>ARV853*1.3</f>
        <v>#N/A</v>
      </c>
      <c r="ARY853" s="10"/>
      <c r="ARZ853" s="235"/>
      <c r="ASA853" s="175" t="s">
        <v>112</v>
      </c>
      <c r="ASB853" s="341" t="s">
        <v>3294</v>
      </c>
      <c r="ASD853" s="176"/>
      <c r="ASE853" s="176">
        <f>VLOOKUP(ASB853,$A$879:$F$2731,6,FALSE)</f>
        <v>3</v>
      </c>
      <c r="ASF853" s="175" t="s">
        <v>65</v>
      </c>
      <c r="ASG853" s="10">
        <f>ASE853*1.3</f>
        <v>3.9000000000000004</v>
      </c>
      <c r="ASH853" s="10"/>
      <c r="ASI853" s="235"/>
      <c r="ASJ853" s="175" t="s">
        <v>112</v>
      </c>
      <c r="ASK853" s="75" t="s">
        <v>183</v>
      </c>
      <c r="ASM853" s="176"/>
      <c r="ASN853" s="176" t="e">
        <f>VLOOKUP(ASK853,$A$879:$F$2731,6,FALSE)</f>
        <v>#N/A</v>
      </c>
      <c r="ASO853" s="175" t="s">
        <v>65</v>
      </c>
      <c r="ASP853" s="10" t="e">
        <f>ASN853*1.3</f>
        <v>#N/A</v>
      </c>
      <c r="ASQ853" s="10"/>
      <c r="ASR853" s="235"/>
      <c r="ASS853" s="175" t="s">
        <v>112</v>
      </c>
      <c r="AST853" s="341" t="s">
        <v>2555</v>
      </c>
      <c r="ASV853" s="176"/>
      <c r="ASW853" s="176">
        <f>VLOOKUP(AST853,$A$879:$F$2731,6,FALSE)</f>
        <v>92</v>
      </c>
      <c r="ASX853" s="175" t="s">
        <v>65</v>
      </c>
      <c r="ASY853" s="10">
        <f>ASW853*1.3</f>
        <v>119.60000000000001</v>
      </c>
      <c r="ASZ853" s="10"/>
      <c r="ATA853" s="235"/>
      <c r="ATB853" s="175" t="s">
        <v>112</v>
      </c>
      <c r="ATC853" s="75" t="s">
        <v>183</v>
      </c>
      <c r="ATE853" s="176"/>
      <c r="ATF853" s="176" t="e">
        <f>VLOOKUP(ATC853,$A$879:$F$2731,6,FALSE)</f>
        <v>#N/A</v>
      </c>
      <c r="ATG853" s="175" t="s">
        <v>65</v>
      </c>
      <c r="ATH853" s="10" t="e">
        <f>ATF853*1.3</f>
        <v>#N/A</v>
      </c>
      <c r="ATI853" s="10"/>
      <c r="ATJ853" s="235"/>
      <c r="ATK853" s="175" t="s">
        <v>112</v>
      </c>
      <c r="ATL853" s="75" t="s">
        <v>183</v>
      </c>
      <c r="ATN853" s="176"/>
      <c r="ATO853" s="176" t="e">
        <f>VLOOKUP(ATL853,$A$879:$F$2731,6,FALSE)</f>
        <v>#N/A</v>
      </c>
      <c r="ATP853" s="175" t="s">
        <v>65</v>
      </c>
      <c r="ATQ853" s="10" t="e">
        <f>ATO853*1.3</f>
        <v>#N/A</v>
      </c>
      <c r="ATR853" s="10"/>
      <c r="ATS853" s="235"/>
      <c r="ATT853" s="175" t="s">
        <v>112</v>
      </c>
      <c r="ATU853" s="75" t="s">
        <v>183</v>
      </c>
      <c r="ATW853" s="176"/>
      <c r="ATX853" s="176" t="e">
        <f>VLOOKUP(ATU853,$A$879:$F$2731,6,FALSE)</f>
        <v>#N/A</v>
      </c>
      <c r="ATY853" s="175" t="s">
        <v>65</v>
      </c>
      <c r="ATZ853" s="10" t="e">
        <f>ATX853*1.3</f>
        <v>#N/A</v>
      </c>
      <c r="AUA853" s="10"/>
      <c r="AUB853" s="235"/>
      <c r="AUC853" s="175" t="s">
        <v>112</v>
      </c>
      <c r="AUD853" s="75" t="s">
        <v>183</v>
      </c>
      <c r="AUF853" s="176"/>
      <c r="AUG853" s="176" t="e">
        <f>VLOOKUP(AUD853,$A$879:$F$2731,6,FALSE)</f>
        <v>#N/A</v>
      </c>
      <c r="AUH853" s="175" t="s">
        <v>65</v>
      </c>
      <c r="AUI853" s="10" t="e">
        <f>AUG853*1.3</f>
        <v>#N/A</v>
      </c>
      <c r="AUJ853" s="10"/>
      <c r="AUK853" s="235"/>
      <c r="AUL853" s="175" t="s">
        <v>112</v>
      </c>
      <c r="AUM853" s="75" t="s">
        <v>183</v>
      </c>
      <c r="AUO853" s="176"/>
      <c r="AUP853" s="176" t="e">
        <f>VLOOKUP(AUM853,$A$879:$F$2731,6,FALSE)</f>
        <v>#N/A</v>
      </c>
      <c r="AUQ853" s="175" t="s">
        <v>65</v>
      </c>
      <c r="AUR853" s="10" t="e">
        <f>AUP853*1.3</f>
        <v>#N/A</v>
      </c>
      <c r="AUS853" s="10"/>
      <c r="AUT853" s="235"/>
      <c r="AUU853" s="175" t="s">
        <v>112</v>
      </c>
      <c r="AUV853" s="75" t="s">
        <v>183</v>
      </c>
      <c r="AUX853" s="176"/>
      <c r="AUY853" s="176" t="e">
        <f>VLOOKUP(AUV853,$A$879:$F$2731,6,FALSE)</f>
        <v>#N/A</v>
      </c>
      <c r="AUZ853" s="175" t="s">
        <v>65</v>
      </c>
      <c r="AVA853" s="10" t="e">
        <f>AUY853*1.3</f>
        <v>#N/A</v>
      </c>
      <c r="AVB853" s="10"/>
      <c r="AVC853" s="235"/>
      <c r="AVD853" s="175" t="s">
        <v>112</v>
      </c>
      <c r="AVE853" s="75" t="s">
        <v>183</v>
      </c>
      <c r="AVG853" s="176"/>
      <c r="AVH853" s="176" t="e">
        <f>VLOOKUP(AVE853,$A$879:$F$2731,6,FALSE)</f>
        <v>#N/A</v>
      </c>
      <c r="AVI853" s="175" t="s">
        <v>65</v>
      </c>
      <c r="AVJ853" s="10" t="e">
        <f>AVH853*1.3</f>
        <v>#N/A</v>
      </c>
      <c r="AVK853" s="10"/>
      <c r="AVL853" s="235"/>
      <c r="AVM853" s="175" t="s">
        <v>112</v>
      </c>
      <c r="AVN853" s="75" t="s">
        <v>183</v>
      </c>
      <c r="AVP853" s="176"/>
      <c r="AVQ853" s="176" t="e">
        <f>VLOOKUP(AVN853,$A$879:$F$2731,6,FALSE)</f>
        <v>#N/A</v>
      </c>
      <c r="AVR853" s="175" t="s">
        <v>65</v>
      </c>
      <c r="AVS853" s="10" t="e">
        <f>AVQ853*1.3</f>
        <v>#N/A</v>
      </c>
      <c r="AVT853" s="10"/>
      <c r="AVU853" s="235"/>
      <c r="AVV853" s="175" t="s">
        <v>112</v>
      </c>
      <c r="AVW853" s="75" t="s">
        <v>183</v>
      </c>
      <c r="AVY853" s="176"/>
      <c r="AVZ853" s="176" t="e">
        <f>VLOOKUP(AVW853,$A$879:$F$2731,6,FALSE)</f>
        <v>#N/A</v>
      </c>
      <c r="AWA853" s="175" t="s">
        <v>65</v>
      </c>
      <c r="AWB853" s="10" t="e">
        <f>AVZ853*1.3</f>
        <v>#N/A</v>
      </c>
      <c r="AWC853" s="10"/>
      <c r="AWD853" s="235"/>
      <c r="AWE853" s="175" t="s">
        <v>112</v>
      </c>
      <c r="AWF853" s="75" t="s">
        <v>183</v>
      </c>
      <c r="AWH853" s="176"/>
      <c r="AWI853" s="176" t="e">
        <f>VLOOKUP(AWF853,$A$879:$F$2731,6,FALSE)</f>
        <v>#N/A</v>
      </c>
      <c r="AWJ853" s="175" t="s">
        <v>65</v>
      </c>
      <c r="AWK853" s="10" t="e">
        <f>AWI853*1.3</f>
        <v>#N/A</v>
      </c>
      <c r="AWL853" s="10"/>
      <c r="AWM853" s="235"/>
      <c r="AWN853" s="175" t="s">
        <v>112</v>
      </c>
      <c r="AWO853" s="341" t="s">
        <v>970</v>
      </c>
      <c r="AWQ853" s="176"/>
      <c r="AWR853" s="176">
        <f>VLOOKUP(AWO853,$A$879:$F$2731,6,FALSE)</f>
        <v>65</v>
      </c>
      <c r="AWS853" s="175" t="s">
        <v>65</v>
      </c>
      <c r="AWT853" s="10">
        <f>AWR853*1.3</f>
        <v>84.5</v>
      </c>
      <c r="AWU853" s="10"/>
      <c r="AWV853" s="235"/>
      <c r="AWW853" s="175" t="s">
        <v>112</v>
      </c>
      <c r="AWX853" s="341" t="s">
        <v>1009</v>
      </c>
      <c r="AWZ853" s="176"/>
      <c r="AXA853" s="176">
        <f>VLOOKUP(AWX853,$A$879:$F$2731,6,FALSE)</f>
        <v>69</v>
      </c>
      <c r="AXB853" s="175" t="s">
        <v>65</v>
      </c>
      <c r="AXC853" s="10">
        <f>AXA853*1.3</f>
        <v>89.7</v>
      </c>
      <c r="AXD853" s="10"/>
      <c r="AXE853" s="235"/>
      <c r="AXF853" s="175" t="s">
        <v>112</v>
      </c>
      <c r="AXG853" s="341" t="s">
        <v>489</v>
      </c>
      <c r="AXI853" s="176"/>
      <c r="AXJ853" s="176">
        <f>VLOOKUP(AXG853,$A$879:$F$2731,6,FALSE)</f>
        <v>150</v>
      </c>
      <c r="AXK853" s="175" t="s">
        <v>65</v>
      </c>
      <c r="AXL853" s="10">
        <f>AXJ853*1.3</f>
        <v>195</v>
      </c>
      <c r="AXM853" s="10"/>
      <c r="AXN853" s="235"/>
      <c r="AXO853" s="175" t="s">
        <v>112</v>
      </c>
      <c r="AXP853" s="341" t="s">
        <v>449</v>
      </c>
      <c r="AXR853" s="176"/>
      <c r="AXS853" s="176">
        <f>VLOOKUP(AXP853,$A$879:$F$2731,6,FALSE)</f>
        <v>30</v>
      </c>
      <c r="AXT853" s="175" t="s">
        <v>65</v>
      </c>
      <c r="AXU853" s="10">
        <f>AXS853*1.3</f>
        <v>39</v>
      </c>
      <c r="AXV853" s="10"/>
      <c r="AXW853" s="235"/>
      <c r="AXX853" s="175" t="s">
        <v>112</v>
      </c>
      <c r="AXY853" s="341" t="s">
        <v>970</v>
      </c>
      <c r="AYA853" s="176"/>
      <c r="AYB853" s="176">
        <f>VLOOKUP(AXY853,$A$879:$F$2731,6,FALSE)</f>
        <v>65</v>
      </c>
      <c r="AYC853" s="175" t="s">
        <v>65</v>
      </c>
      <c r="AYD853" s="10">
        <f>AYB853*1.3</f>
        <v>84.5</v>
      </c>
      <c r="AYE853" s="10"/>
      <c r="AYF853" s="235"/>
      <c r="AYG853" s="175" t="s">
        <v>112</v>
      </c>
      <c r="AYH853" s="341" t="s">
        <v>2127</v>
      </c>
      <c r="AYJ853" s="176"/>
      <c r="AYK853" s="176">
        <f>VLOOKUP(AYH853,$A$879:$F$2731,6,FALSE)</f>
        <v>11</v>
      </c>
      <c r="AYL853" s="175" t="s">
        <v>65</v>
      </c>
      <c r="AYM853" s="10">
        <f>AYK853*1.3</f>
        <v>14.3</v>
      </c>
      <c r="AYN853" s="10"/>
      <c r="AYO853" s="235"/>
      <c r="AYP853" s="175" t="s">
        <v>112</v>
      </c>
      <c r="AYQ853" s="341" t="s">
        <v>2334</v>
      </c>
      <c r="AYS853" s="176"/>
      <c r="AYT853" s="176">
        <f>VLOOKUP(AYQ853,$A$879:$F$2731,6,FALSE)</f>
        <v>0</v>
      </c>
      <c r="AYU853" s="175" t="s">
        <v>65</v>
      </c>
      <c r="AYV853" s="10">
        <f>AYT853*1.3</f>
        <v>0</v>
      </c>
      <c r="AYW853" s="10"/>
      <c r="AYX853" s="235"/>
      <c r="AYY853" s="175" t="s">
        <v>112</v>
      </c>
      <c r="AYZ853" s="341" t="s">
        <v>464</v>
      </c>
      <c r="AZB853" s="176"/>
      <c r="AZC853" s="176">
        <f>VLOOKUP(AYZ853,$A$879:$F$2731,6,FALSE)</f>
        <v>18</v>
      </c>
      <c r="AZD853" s="175" t="s">
        <v>65</v>
      </c>
      <c r="AZE853" s="10">
        <f>AZC853*1.3</f>
        <v>23.400000000000002</v>
      </c>
      <c r="AZF853" s="10"/>
      <c r="AZG853" s="235"/>
      <c r="AZH853" s="175" t="s">
        <v>112</v>
      </c>
      <c r="AZI853" s="341" t="s">
        <v>502</v>
      </c>
      <c r="AZK853" s="176"/>
      <c r="AZL853" s="176">
        <f>VLOOKUP(AZI853,$A$879:$F$2731,6,FALSE)</f>
        <v>70</v>
      </c>
      <c r="AZM853" s="175" t="s">
        <v>65</v>
      </c>
      <c r="AZN853" s="10">
        <f>AZL853*1.3</f>
        <v>91</v>
      </c>
      <c r="AZO853" s="10"/>
      <c r="AZP853" s="235"/>
      <c r="AZQ853" s="175" t="s">
        <v>112</v>
      </c>
      <c r="AZR853" s="341" t="s">
        <v>594</v>
      </c>
      <c r="AZT853" s="176"/>
      <c r="AZU853" s="176">
        <f>VLOOKUP(AZR853,$A$879:$F$2731,6,FALSE)</f>
        <v>23</v>
      </c>
      <c r="AZV853" s="175" t="s">
        <v>65</v>
      </c>
      <c r="AZW853" s="10">
        <f>AZU853*1.3</f>
        <v>29.900000000000002</v>
      </c>
      <c r="AZX853" s="10"/>
      <c r="AZY853" s="235"/>
      <c r="AZZ853" s="175" t="s">
        <v>112</v>
      </c>
      <c r="BAA853" s="341" t="s">
        <v>3104</v>
      </c>
      <c r="BAC853" s="176"/>
      <c r="BAD853" s="176">
        <f>VLOOKUP(BAA853,$A$879:$F$2731,6,FALSE)</f>
        <v>47</v>
      </c>
      <c r="BAE853" s="175" t="s">
        <v>65</v>
      </c>
      <c r="BAF853" s="10">
        <f>BAD853*1.3</f>
        <v>61.1</v>
      </c>
      <c r="BAG853" s="10"/>
      <c r="BAH853" s="235"/>
      <c r="BAI853" s="175" t="s">
        <v>112</v>
      </c>
      <c r="BAJ853" s="398" t="s">
        <v>970</v>
      </c>
      <c r="BAL853" s="176"/>
      <c r="BAM853" s="176">
        <f>VLOOKUP(BAJ853,$A$879:$F$2731,6,FALSE)</f>
        <v>65</v>
      </c>
      <c r="BAN853" s="175" t="s">
        <v>65</v>
      </c>
      <c r="BAO853" s="10">
        <f>BAM853*1.3</f>
        <v>84.5</v>
      </c>
      <c r="BAP853" s="10"/>
      <c r="BAQ853" s="235"/>
      <c r="BAR853" s="175" t="s">
        <v>112</v>
      </c>
      <c r="BAS853" s="341" t="s">
        <v>613</v>
      </c>
      <c r="BAU853" s="176"/>
      <c r="BAV853" s="176">
        <f>VLOOKUP(BAS853,$A$879:$F$2731,6,FALSE)</f>
        <v>81</v>
      </c>
      <c r="BAW853" s="175" t="s">
        <v>65</v>
      </c>
      <c r="BAX853" s="10">
        <f>BAV853*1.3</f>
        <v>105.3</v>
      </c>
      <c r="BAY853" s="10"/>
      <c r="BAZ853" s="235"/>
      <c r="BBA853" s="175" t="s">
        <v>112</v>
      </c>
      <c r="BBB853" s="341" t="s">
        <v>1791</v>
      </c>
      <c r="BBD853" s="176"/>
      <c r="BBE853" s="176">
        <f>VLOOKUP(BBB853,$A$879:$F$2731,6,FALSE)</f>
        <v>33</v>
      </c>
      <c r="BBF853" s="175" t="s">
        <v>65</v>
      </c>
      <c r="BBG853" s="10">
        <f>BBE853*1.3</f>
        <v>42.9</v>
      </c>
      <c r="BBH853" s="10"/>
      <c r="BBI853" s="235"/>
      <c r="BBJ853" s="175" t="s">
        <v>112</v>
      </c>
      <c r="BBK853" s="341" t="s">
        <v>2516</v>
      </c>
      <c r="BBM853" s="176"/>
      <c r="BBN853" s="176">
        <f>VLOOKUP(BBK853,$A$879:$F$2731,6,FALSE)</f>
        <v>144</v>
      </c>
      <c r="BBO853" s="175" t="s">
        <v>65</v>
      </c>
      <c r="BBP853" s="10">
        <f>BBN853*1.3</f>
        <v>187.20000000000002</v>
      </c>
      <c r="BBQ853" s="10"/>
      <c r="BBR853" s="235"/>
      <c r="BBS853" s="175" t="s">
        <v>112</v>
      </c>
      <c r="BBT853" s="347" t="s">
        <v>970</v>
      </c>
      <c r="BBV853" s="176"/>
      <c r="BBW853" s="176">
        <f>VLOOKUP(BBT853,$A$879:$F$2731,6,FALSE)</f>
        <v>65</v>
      </c>
      <c r="BBX853" s="175" t="s">
        <v>65</v>
      </c>
      <c r="BBY853" s="10">
        <f>BBW853*1.3</f>
        <v>84.5</v>
      </c>
      <c r="BBZ853" s="10"/>
      <c r="BCA853" s="235"/>
      <c r="BCB853" s="175" t="s">
        <v>112</v>
      </c>
      <c r="BCC853" s="341" t="s">
        <v>464</v>
      </c>
      <c r="BCE853" s="176"/>
      <c r="BCF853" s="176">
        <f>VLOOKUP(BCC853,$A$879:$F$2731,6,FALSE)</f>
        <v>18</v>
      </c>
      <c r="BCG853" s="175" t="s">
        <v>65</v>
      </c>
      <c r="BCH853" s="10">
        <f>BCF853*1.3</f>
        <v>23.400000000000002</v>
      </c>
      <c r="BCI853" s="10"/>
      <c r="BCJ853" s="235"/>
      <c r="BCK853" s="175" t="s">
        <v>112</v>
      </c>
      <c r="BCL853" s="341" t="s">
        <v>534</v>
      </c>
      <c r="BCN853" s="176"/>
      <c r="BCO853" s="176">
        <f>VLOOKUP(BCL853,$A$879:$F$2731,6,FALSE)</f>
        <v>18</v>
      </c>
      <c r="BCP853" s="175" t="s">
        <v>65</v>
      </c>
      <c r="BCQ853" s="10">
        <f>BCO853*1.3</f>
        <v>23.400000000000002</v>
      </c>
      <c r="BCR853" s="10"/>
      <c r="BCS853" s="235"/>
      <c r="BCT853" s="175" t="s">
        <v>112</v>
      </c>
      <c r="BCU853" s="351" t="s">
        <v>970</v>
      </c>
      <c r="BCW853" s="176"/>
      <c r="BCX853" s="176">
        <f>VLOOKUP(BCU853,$A$879:$F$2731,6,FALSE)</f>
        <v>65</v>
      </c>
      <c r="BCY853" s="175" t="s">
        <v>65</v>
      </c>
      <c r="BCZ853" s="10">
        <f>BCX853*1.3</f>
        <v>84.5</v>
      </c>
      <c r="BDA853" s="10"/>
      <c r="BDB853" s="235"/>
      <c r="BDC853" s="175" t="s">
        <v>112</v>
      </c>
      <c r="BDD853" s="347" t="s">
        <v>489</v>
      </c>
      <c r="BDF853" s="176"/>
      <c r="BDG853" s="176">
        <f>VLOOKUP(BDD853,$A$879:$F$2731,6,FALSE)</f>
        <v>150</v>
      </c>
      <c r="BDH853" s="175" t="s">
        <v>65</v>
      </c>
      <c r="BDI853" s="10">
        <f>BDG853*1.3</f>
        <v>195</v>
      </c>
      <c r="BDJ853" s="10"/>
      <c r="BDK853" s="235"/>
      <c r="BDL853" s="175" t="s">
        <v>112</v>
      </c>
      <c r="BDM853" s="341" t="s">
        <v>2588</v>
      </c>
      <c r="BDO853" s="176"/>
      <c r="BDP853" s="176">
        <f>VLOOKUP(BDM853,$A$879:$F$2731,6,FALSE)</f>
        <v>19</v>
      </c>
      <c r="BDQ853" s="175" t="s">
        <v>65</v>
      </c>
      <c r="BDR853" s="10">
        <f>BDP853*1.3</f>
        <v>24.7</v>
      </c>
      <c r="BDS853" s="10"/>
      <c r="BDT853" s="235"/>
      <c r="BDU853" s="175" t="s">
        <v>112</v>
      </c>
      <c r="BDV853" s="341" t="s">
        <v>2137</v>
      </c>
      <c r="BDX853" s="176"/>
      <c r="BDY853" s="176">
        <f>VLOOKUP(BDV853,$A$879:$F$2731,6,FALSE)</f>
        <v>123</v>
      </c>
      <c r="BDZ853" s="175" t="s">
        <v>65</v>
      </c>
      <c r="BEA853" s="10">
        <f>BDY853*1.3</f>
        <v>159.9</v>
      </c>
      <c r="BEB853" s="10"/>
      <c r="BEC853" s="235"/>
      <c r="BED853" s="175" t="s">
        <v>112</v>
      </c>
      <c r="BEE853" s="341" t="s">
        <v>2643</v>
      </c>
      <c r="BEG853" s="176"/>
      <c r="BEH853" s="176">
        <f>VLOOKUP(BEE853,$A$879:$F$2731,6,FALSE)</f>
        <v>54</v>
      </c>
      <c r="BEI853" s="175" t="s">
        <v>65</v>
      </c>
      <c r="BEJ853" s="10">
        <f>BEH853*1.3</f>
        <v>70.2</v>
      </c>
      <c r="BEK853" s="10"/>
      <c r="BEL853" s="235"/>
      <c r="BEM853" s="175" t="s">
        <v>112</v>
      </c>
      <c r="BEN853" s="341" t="s">
        <v>2511</v>
      </c>
      <c r="BEP853" s="176"/>
      <c r="BEQ853" s="176">
        <f>VLOOKUP(BEN853,$A$879:$F$2731,6,FALSE)</f>
        <v>65</v>
      </c>
      <c r="BER853" s="175" t="s">
        <v>65</v>
      </c>
      <c r="BES853" s="10">
        <f>BEQ853*1.3</f>
        <v>84.5</v>
      </c>
      <c r="BET853" s="10"/>
      <c r="BEU853" s="235"/>
      <c r="BEV853" s="175" t="s">
        <v>112</v>
      </c>
      <c r="BEW853" s="341" t="s">
        <v>566</v>
      </c>
      <c r="BEY853" s="176"/>
      <c r="BEZ853" s="176">
        <f>VLOOKUP(BEW853,$A$879:$F$2731,6,FALSE)</f>
        <v>0</v>
      </c>
      <c r="BFA853" s="175" t="s">
        <v>65</v>
      </c>
      <c r="BFB853" s="10">
        <f>BEZ853*1.3</f>
        <v>0</v>
      </c>
      <c r="BFC853" s="10"/>
      <c r="BFD853" s="235"/>
      <c r="BFE853" s="175" t="s">
        <v>112</v>
      </c>
      <c r="BFF853" s="341" t="s">
        <v>970</v>
      </c>
      <c r="BFH853" s="176"/>
      <c r="BFI853" s="176">
        <f>VLOOKUP(BFF853,$A$879:$F$2731,6,FALSE)</f>
        <v>65</v>
      </c>
      <c r="BFJ853" s="175" t="s">
        <v>65</v>
      </c>
      <c r="BFK853" s="10">
        <f>BFI853*1.3</f>
        <v>84.5</v>
      </c>
      <c r="BFL853" s="10"/>
      <c r="BFM853" s="235"/>
      <c r="BFN853" s="175" t="s">
        <v>112</v>
      </c>
      <c r="BFO853" s="341" t="s">
        <v>1485</v>
      </c>
      <c r="BFQ853" s="176"/>
      <c r="BFR853" s="176">
        <f>VLOOKUP(BFO853,$A$879:$F$2731,6,FALSE)</f>
        <v>5</v>
      </c>
      <c r="BFS853" s="175" t="s">
        <v>65</v>
      </c>
      <c r="BFT853" s="10">
        <f>BFR853*1.3</f>
        <v>6.5</v>
      </c>
      <c r="BFU853" s="10"/>
      <c r="BFV853" s="235"/>
      <c r="BFW853" s="175" t="s">
        <v>112</v>
      </c>
      <c r="BFX853" s="351" t="s">
        <v>1960</v>
      </c>
      <c r="BFZ853" s="176"/>
      <c r="BGA853" s="176">
        <f>VLOOKUP(BFX853,$A$879:$F$2731,6,FALSE)</f>
        <v>133</v>
      </c>
      <c r="BGB853" s="175" t="s">
        <v>65</v>
      </c>
      <c r="BGC853" s="10">
        <f>BGA853*1.3</f>
        <v>172.9</v>
      </c>
      <c r="BGD853" s="10"/>
      <c r="BGE853" s="235"/>
      <c r="BGF853" s="175" t="s">
        <v>112</v>
      </c>
      <c r="BGG853" s="341" t="s">
        <v>980</v>
      </c>
      <c r="BGI853" s="176"/>
      <c r="BGJ853" s="176">
        <f>VLOOKUP(BGG853,$A$879:$F$2731,6,FALSE)</f>
        <v>144</v>
      </c>
      <c r="BGK853" s="175" t="s">
        <v>65</v>
      </c>
      <c r="BGL853" s="10">
        <f>BGJ853*1.3</f>
        <v>187.20000000000002</v>
      </c>
      <c r="BGM853" s="10"/>
      <c r="BGN853" s="235"/>
      <c r="BGO853" s="175" t="s">
        <v>112</v>
      </c>
      <c r="BGP853" s="351" t="s">
        <v>970</v>
      </c>
      <c r="BGR853" s="176"/>
      <c r="BGS853" s="176">
        <f>VLOOKUP(BGP853,$A$879:$F$2731,6,FALSE)</f>
        <v>65</v>
      </c>
      <c r="BGT853" s="175" t="s">
        <v>65</v>
      </c>
      <c r="BGU853" s="10">
        <f>BGS853*1.3</f>
        <v>84.5</v>
      </c>
      <c r="BGV853" s="10"/>
      <c r="BGW853" s="235"/>
      <c r="BGX853" s="175" t="s">
        <v>112</v>
      </c>
      <c r="BGY853" s="341" t="s">
        <v>1966</v>
      </c>
      <c r="BHA853" s="176"/>
      <c r="BHB853" s="176">
        <f>VLOOKUP(BGY853,$A$879:$F$2731,6,FALSE)</f>
        <v>26</v>
      </c>
      <c r="BHC853" s="175" t="s">
        <v>65</v>
      </c>
      <c r="BHD853" s="10">
        <f>BHB853*1.3</f>
        <v>33.800000000000004</v>
      </c>
      <c r="BHE853" s="10"/>
    </row>
    <row r="854" spans="1:1565" s="14" customFormat="1" ht="15">
      <c r="A854" s="175" t="s">
        <v>113</v>
      </c>
      <c r="B854" s="343" t="s">
        <v>502</v>
      </c>
      <c r="D854" s="176"/>
      <c r="E854" s="176">
        <f>VLOOKUP(B854,$A$879:$F$2731,6,FALSE)</f>
        <v>70</v>
      </c>
      <c r="F854" s="175" t="s">
        <v>67</v>
      </c>
      <c r="G854" s="10">
        <f>E854*1.2</f>
        <v>84</v>
      </c>
      <c r="H854" s="10"/>
      <c r="I854" s="229"/>
      <c r="J854" s="175" t="s">
        <v>113</v>
      </c>
      <c r="K854" s="341" t="s">
        <v>3319</v>
      </c>
      <c r="M854" s="176"/>
      <c r="N854" s="176">
        <f>VLOOKUP(K854,$A$879:$F$2731,6,FALSE)</f>
        <v>73</v>
      </c>
      <c r="O854" s="175" t="s">
        <v>67</v>
      </c>
      <c r="P854" s="10">
        <f>N854*1.2</f>
        <v>87.6</v>
      </c>
      <c r="Q854" s="10"/>
      <c r="R854" s="229"/>
      <c r="S854" s="175" t="s">
        <v>113</v>
      </c>
      <c r="T854" s="341" t="s">
        <v>464</v>
      </c>
      <c r="V854" s="176"/>
      <c r="W854" s="176">
        <f>VLOOKUP(T854,$A$879:$F$2731,6,FALSE)</f>
        <v>18</v>
      </c>
      <c r="X854" s="175" t="s">
        <v>67</v>
      </c>
      <c r="Y854" s="10">
        <f>W854*1.2</f>
        <v>21.599999999999998</v>
      </c>
      <c r="Z854" s="10"/>
      <c r="AA854" s="229"/>
      <c r="AB854" s="175" t="s">
        <v>113</v>
      </c>
      <c r="AC854" s="341" t="s">
        <v>980</v>
      </c>
      <c r="AE854" s="176"/>
      <c r="AF854" s="176">
        <f>VLOOKUP(AC854,$A$879:$F$2731,6,FALSE)</f>
        <v>144</v>
      </c>
      <c r="AG854" s="175" t="s">
        <v>67</v>
      </c>
      <c r="AH854" s="10">
        <f>AF854*1.2</f>
        <v>172.79999999999998</v>
      </c>
      <c r="AI854" s="10"/>
      <c r="AJ854" s="229"/>
      <c r="AK854" s="175" t="s">
        <v>113</v>
      </c>
      <c r="AL854" s="341" t="s">
        <v>2127</v>
      </c>
      <c r="AN854" s="176"/>
      <c r="AO854" s="176">
        <f>VLOOKUP(AL854,$A$879:$F$2731,6,FALSE)</f>
        <v>11</v>
      </c>
      <c r="AP854" s="175" t="s">
        <v>67</v>
      </c>
      <c r="AQ854" s="10">
        <f>AO854*1.2</f>
        <v>13.2</v>
      </c>
      <c r="AR854" s="10"/>
      <c r="AS854" s="229"/>
      <c r="AT854" s="175" t="s">
        <v>113</v>
      </c>
      <c r="AU854" s="341" t="s">
        <v>2511</v>
      </c>
      <c r="AW854" s="176"/>
      <c r="AX854" s="176">
        <f>VLOOKUP(AU854,$A$879:$F$2731,6,FALSE)</f>
        <v>65</v>
      </c>
      <c r="AY854" s="175" t="s">
        <v>67</v>
      </c>
      <c r="AZ854" s="10">
        <f>AX854*1.2</f>
        <v>78</v>
      </c>
      <c r="BA854" s="10"/>
      <c r="BB854" s="229"/>
      <c r="BC854" s="175" t="s">
        <v>113</v>
      </c>
      <c r="BD854" s="341" t="s">
        <v>2516</v>
      </c>
      <c r="BF854" s="176"/>
      <c r="BG854" s="176">
        <f>VLOOKUP(BD854,$A$879:$F$2731,6,FALSE)</f>
        <v>144</v>
      </c>
      <c r="BH854" s="175" t="s">
        <v>67</v>
      </c>
      <c r="BI854" s="10">
        <f>BG854*1.2</f>
        <v>172.79999999999998</v>
      </c>
      <c r="BJ854" s="10"/>
      <c r="BK854" s="229"/>
      <c r="BL854" s="175" t="s">
        <v>113</v>
      </c>
      <c r="BM854" s="341" t="s">
        <v>1491</v>
      </c>
      <c r="BO854" s="176"/>
      <c r="BP854" s="176">
        <f>VLOOKUP(BM854,$A$879:$F$2731,6,FALSE)</f>
        <v>9</v>
      </c>
      <c r="BQ854" s="175" t="s">
        <v>67</v>
      </c>
      <c r="BR854" s="10">
        <f>BP854*1.2</f>
        <v>10.799999999999999</v>
      </c>
      <c r="BS854" s="10"/>
      <c r="BT854" s="229"/>
      <c r="BU854" s="175" t="s">
        <v>113</v>
      </c>
      <c r="BV854" s="341" t="s">
        <v>970</v>
      </c>
      <c r="BX854" s="176"/>
      <c r="BY854" s="176">
        <f>VLOOKUP(BV854,$A$879:$F$2731,6,FALSE)</f>
        <v>65</v>
      </c>
      <c r="BZ854" s="175" t="s">
        <v>67</v>
      </c>
      <c r="CA854" s="10">
        <f>BY854*1.2</f>
        <v>78</v>
      </c>
      <c r="CB854" s="10"/>
      <c r="CC854" s="229"/>
      <c r="CD854" s="175" t="s">
        <v>113</v>
      </c>
      <c r="CE854" s="341" t="s">
        <v>2642</v>
      </c>
      <c r="CG854" s="176"/>
      <c r="CH854" s="176">
        <f>VLOOKUP(CE854,$A$879:$F$2731,6,FALSE)</f>
        <v>1</v>
      </c>
      <c r="CI854" s="175" t="s">
        <v>67</v>
      </c>
      <c r="CJ854" s="10">
        <f>CH854*1.2</f>
        <v>1.2</v>
      </c>
      <c r="CK854" s="10"/>
      <c r="CL854" s="229"/>
      <c r="CM854" s="175" t="s">
        <v>113</v>
      </c>
      <c r="CN854" s="341" t="s">
        <v>3315</v>
      </c>
      <c r="CP854" s="176"/>
      <c r="CQ854" s="176">
        <f>VLOOKUP(CN854,$A$879:$F$2731,6,FALSE)</f>
        <v>7</v>
      </c>
      <c r="CR854" s="175" t="s">
        <v>67</v>
      </c>
      <c r="CS854" s="10">
        <f>CQ854*1.2</f>
        <v>8.4</v>
      </c>
      <c r="CT854" s="10"/>
      <c r="CU854" s="229"/>
      <c r="CV854" s="175" t="s">
        <v>113</v>
      </c>
      <c r="CW854" s="341" t="s">
        <v>628</v>
      </c>
      <c r="CY854" s="176"/>
      <c r="CZ854" s="176">
        <f>VLOOKUP(CW854,$A$879:$F$2731,6,FALSE)</f>
        <v>117</v>
      </c>
      <c r="DA854" s="175" t="s">
        <v>67</v>
      </c>
      <c r="DB854" s="10">
        <f>CZ854*1.2</f>
        <v>140.4</v>
      </c>
      <c r="DC854" s="10"/>
      <c r="DD854" s="229"/>
      <c r="DE854" s="175" t="s">
        <v>113</v>
      </c>
      <c r="DF854" s="341" t="s">
        <v>628</v>
      </c>
      <c r="DH854" s="176"/>
      <c r="DI854" s="176">
        <f>VLOOKUP(DF854,$A$879:$F$2731,6,FALSE)</f>
        <v>117</v>
      </c>
      <c r="DJ854" s="175" t="s">
        <v>67</v>
      </c>
      <c r="DK854" s="10">
        <f>DI854*1.2</f>
        <v>140.4</v>
      </c>
      <c r="DL854" s="10"/>
      <c r="DM854" s="229"/>
      <c r="DN854" s="175" t="s">
        <v>113</v>
      </c>
      <c r="DO854" s="341" t="s">
        <v>489</v>
      </c>
      <c r="DQ854" s="176"/>
      <c r="DR854" s="176">
        <f>VLOOKUP(DO854,$A$879:$F$2731,6,FALSE)</f>
        <v>150</v>
      </c>
      <c r="DS854" s="175" t="s">
        <v>67</v>
      </c>
      <c r="DT854" s="10">
        <f>DR854*1.2</f>
        <v>180</v>
      </c>
      <c r="DU854" s="10"/>
      <c r="DV854" s="229"/>
      <c r="DW854" s="175" t="s">
        <v>113</v>
      </c>
      <c r="DX854" s="341" t="s">
        <v>980</v>
      </c>
      <c r="DZ854" s="176"/>
      <c r="EA854" s="176">
        <f>VLOOKUP(DX854,$A$879:$F$2731,6,FALSE)</f>
        <v>144</v>
      </c>
      <c r="EB854" s="175" t="s">
        <v>67</v>
      </c>
      <c r="EC854" s="10">
        <f>EA854*1.2</f>
        <v>172.79999999999998</v>
      </c>
      <c r="ED854" s="10"/>
      <c r="EE854" s="229"/>
      <c r="EF854" s="175" t="s">
        <v>113</v>
      </c>
      <c r="EG854" s="341" t="s">
        <v>1982</v>
      </c>
      <c r="EI854" s="176"/>
      <c r="EJ854" s="176">
        <f>VLOOKUP(EG854,$A$879:$F$2731,6,FALSE)</f>
        <v>179</v>
      </c>
      <c r="EK854" s="175" t="s">
        <v>67</v>
      </c>
      <c r="EL854" s="10">
        <f>EJ854*1.2</f>
        <v>214.79999999999998</v>
      </c>
      <c r="EM854" s="10"/>
      <c r="EN854" s="229"/>
      <c r="EO854" s="175" t="s">
        <v>113</v>
      </c>
      <c r="EP854" s="341" t="s">
        <v>1987</v>
      </c>
      <c r="ER854" s="176"/>
      <c r="ES854" s="176">
        <f>VLOOKUP(EP854,$A$879:$F$2731,6,FALSE)</f>
        <v>48</v>
      </c>
      <c r="ET854" s="175" t="s">
        <v>67</v>
      </c>
      <c r="EU854" s="10">
        <f>ES854*1.2</f>
        <v>57.599999999999994</v>
      </c>
      <c r="EV854" s="10"/>
      <c r="EW854" s="229"/>
      <c r="EX854" s="175" t="s">
        <v>113</v>
      </c>
      <c r="EY854" s="341" t="s">
        <v>2137</v>
      </c>
      <c r="FA854" s="176"/>
      <c r="FB854" s="176">
        <f>VLOOKUP(EY854,$A$879:$F$2731,6,FALSE)</f>
        <v>123</v>
      </c>
      <c r="FC854" s="175" t="s">
        <v>67</v>
      </c>
      <c r="FD854" s="10">
        <f>FB854*1.2</f>
        <v>147.6</v>
      </c>
      <c r="FE854" s="10"/>
      <c r="FF854" s="229"/>
      <c r="FG854" s="175" t="s">
        <v>113</v>
      </c>
      <c r="FH854" s="341" t="s">
        <v>970</v>
      </c>
      <c r="FJ854" s="176"/>
      <c r="FK854" s="176">
        <f>VLOOKUP(FH854,$A$879:$F$2731,6,FALSE)</f>
        <v>65</v>
      </c>
      <c r="FL854" s="175" t="s">
        <v>67</v>
      </c>
      <c r="FM854" s="10">
        <f>FK854*1.2</f>
        <v>78</v>
      </c>
      <c r="FN854" s="10"/>
      <c r="FO854" s="229"/>
      <c r="FP854" s="175" t="s">
        <v>113</v>
      </c>
      <c r="FQ854" s="341" t="s">
        <v>980</v>
      </c>
      <c r="FS854" s="176"/>
      <c r="FT854" s="176">
        <f>VLOOKUP(FQ854,$A$879:$F$2731,6,FALSE)</f>
        <v>144</v>
      </c>
      <c r="FU854" s="175" t="s">
        <v>67</v>
      </c>
      <c r="FV854" s="10">
        <f>FT854*1.2</f>
        <v>172.79999999999998</v>
      </c>
      <c r="FW854" s="10"/>
      <c r="FX854" s="229"/>
      <c r="FY854" s="175" t="s">
        <v>113</v>
      </c>
      <c r="FZ854" s="349" t="s">
        <v>183</v>
      </c>
      <c r="GB854" s="176"/>
      <c r="GC854" s="176" t="e">
        <f>VLOOKUP(FZ854,$A$879:$F$2731,6,FALSE)</f>
        <v>#N/A</v>
      </c>
      <c r="GD854" s="175" t="s">
        <v>67</v>
      </c>
      <c r="GE854" s="10" t="e">
        <f>GC854*1.2</f>
        <v>#N/A</v>
      </c>
      <c r="GF854" s="10"/>
      <c r="GG854" s="229"/>
      <c r="GH854" s="175" t="s">
        <v>113</v>
      </c>
      <c r="GI854" s="341" t="s">
        <v>2588</v>
      </c>
      <c r="GK854" s="176"/>
      <c r="GL854" s="176">
        <f>VLOOKUP(GI854,$A$879:$F$2731,6,FALSE)</f>
        <v>19</v>
      </c>
      <c r="GM854" s="175" t="s">
        <v>67</v>
      </c>
      <c r="GN854" s="10">
        <f>GL854*1.2</f>
        <v>22.8</v>
      </c>
      <c r="GO854" s="10"/>
      <c r="GP854" s="229"/>
      <c r="GQ854" s="175" t="s">
        <v>113</v>
      </c>
      <c r="GR854" s="341" t="s">
        <v>502</v>
      </c>
      <c r="GT854" s="176"/>
      <c r="GU854" s="176">
        <f>VLOOKUP(GR854,$A$879:$F$2731,6,FALSE)</f>
        <v>70</v>
      </c>
      <c r="GV854" s="175" t="s">
        <v>67</v>
      </c>
      <c r="GW854" s="10">
        <f>GU854*1.2</f>
        <v>84</v>
      </c>
      <c r="GX854" s="10"/>
      <c r="GY854" s="229"/>
      <c r="GZ854" s="175" t="s">
        <v>113</v>
      </c>
      <c r="HA854" s="341" t="s">
        <v>1982</v>
      </c>
      <c r="HC854" s="176"/>
      <c r="HD854" s="176">
        <f>VLOOKUP(HA854,$A$879:$F$2731,6,FALSE)</f>
        <v>179</v>
      </c>
      <c r="HE854" s="175" t="s">
        <v>67</v>
      </c>
      <c r="HF854" s="10">
        <f>HD854*1.2</f>
        <v>214.79999999999998</v>
      </c>
      <c r="HG854" s="10"/>
      <c r="HH854" s="229"/>
      <c r="HI854" s="175" t="s">
        <v>113</v>
      </c>
      <c r="HJ854" s="341" t="s">
        <v>1485</v>
      </c>
      <c r="HL854" s="176"/>
      <c r="HM854" s="176">
        <f>VLOOKUP(HJ854,$A$879:$F$2731,6,FALSE)</f>
        <v>5</v>
      </c>
      <c r="HN854" s="175" t="s">
        <v>67</v>
      </c>
      <c r="HO854" s="10">
        <f>HM854*1.2</f>
        <v>6</v>
      </c>
      <c r="HP854" s="10"/>
      <c r="HQ854" s="229"/>
      <c r="HR854" s="175" t="s">
        <v>113</v>
      </c>
      <c r="HS854" s="341" t="s">
        <v>2516</v>
      </c>
      <c r="HU854" s="176"/>
      <c r="HV854" s="176">
        <f>VLOOKUP(HS854,$A$879:$F$2731,6,FALSE)</f>
        <v>144</v>
      </c>
      <c r="HW854" s="175" t="s">
        <v>67</v>
      </c>
      <c r="HX854" s="10">
        <f>HV854*1.2</f>
        <v>172.79999999999998</v>
      </c>
      <c r="HY854" s="10"/>
      <c r="HZ854" s="229"/>
      <c r="IA854" s="175" t="s">
        <v>113</v>
      </c>
      <c r="IB854" s="341" t="s">
        <v>2137</v>
      </c>
      <c r="ID854" s="176"/>
      <c r="IE854" s="176">
        <f>VLOOKUP(IB854,$A$879:$F$2731,6,FALSE)</f>
        <v>123</v>
      </c>
      <c r="IF854" s="175" t="s">
        <v>67</v>
      </c>
      <c r="IG854" s="10">
        <f>IE854*1.2</f>
        <v>147.6</v>
      </c>
      <c r="IH854" s="10"/>
      <c r="II854" s="229"/>
      <c r="IJ854" s="175" t="s">
        <v>113</v>
      </c>
      <c r="IK854" s="341" t="s">
        <v>2137</v>
      </c>
      <c r="IM854" s="176"/>
      <c r="IN854" s="176">
        <f>VLOOKUP(IK854,$A$879:$F$2731,6,FALSE)</f>
        <v>123</v>
      </c>
      <c r="IO854" s="175" t="s">
        <v>67</v>
      </c>
      <c r="IP854" s="10">
        <f>IN854*1.2</f>
        <v>147.6</v>
      </c>
      <c r="IQ854" s="10"/>
      <c r="IR854" s="229"/>
      <c r="IS854" s="175" t="s">
        <v>113</v>
      </c>
      <c r="IT854" s="341" t="s">
        <v>501</v>
      </c>
      <c r="IV854" s="176"/>
      <c r="IW854" s="176">
        <f>VLOOKUP(IT854,$A$879:$F$2731,6,FALSE)</f>
        <v>49</v>
      </c>
      <c r="IX854" s="175" t="s">
        <v>67</v>
      </c>
      <c r="IY854" s="10">
        <f>IW854*1.2</f>
        <v>58.8</v>
      </c>
      <c r="IZ854" s="10"/>
      <c r="JA854" s="229"/>
      <c r="JB854" s="175" t="s">
        <v>113</v>
      </c>
      <c r="JC854" s="341" t="s">
        <v>2127</v>
      </c>
      <c r="JE854" s="176"/>
      <c r="JF854" s="176">
        <f>VLOOKUP(JC854,$A$879:$F$2731,6,FALSE)</f>
        <v>11</v>
      </c>
      <c r="JG854" s="175" t="s">
        <v>67</v>
      </c>
      <c r="JH854" s="10">
        <f>JF854*1.2</f>
        <v>13.2</v>
      </c>
      <c r="JI854" s="10"/>
      <c r="JJ854" s="229"/>
      <c r="JK854" s="175" t="s">
        <v>113</v>
      </c>
      <c r="JL854" s="341" t="s">
        <v>2588</v>
      </c>
      <c r="JN854" s="176"/>
      <c r="JO854" s="176">
        <f>VLOOKUP(JL854,$A$879:$F$2731,6,FALSE)</f>
        <v>19</v>
      </c>
      <c r="JP854" s="175" t="s">
        <v>67</v>
      </c>
      <c r="JQ854" s="10">
        <f>JO854*1.2</f>
        <v>22.8</v>
      </c>
      <c r="JR854" s="10"/>
      <c r="JS854" s="229"/>
      <c r="JT854" s="175" t="s">
        <v>113</v>
      </c>
      <c r="JU854" s="341" t="s">
        <v>464</v>
      </c>
      <c r="JW854" s="176"/>
      <c r="JX854" s="176">
        <f>VLOOKUP(JU854,$A$879:$F$2731,6,FALSE)</f>
        <v>18</v>
      </c>
      <c r="JY854" s="175" t="s">
        <v>67</v>
      </c>
      <c r="JZ854" s="10">
        <f>JX854*1.2</f>
        <v>21.599999999999998</v>
      </c>
      <c r="KA854" s="10"/>
      <c r="KB854" s="229"/>
      <c r="KC854" s="175" t="s">
        <v>113</v>
      </c>
      <c r="KD854" s="349" t="s">
        <v>183</v>
      </c>
      <c r="KF854" s="176"/>
      <c r="KG854" s="176" t="e">
        <f>VLOOKUP(KD854,$A$879:$F$2731,6,FALSE)</f>
        <v>#N/A</v>
      </c>
      <c r="KH854" s="175" t="s">
        <v>67</v>
      </c>
      <c r="KI854" s="10" t="e">
        <f>KG854*1.2</f>
        <v>#N/A</v>
      </c>
      <c r="KJ854" s="10"/>
      <c r="KK854" s="229"/>
      <c r="KL854" s="175" t="s">
        <v>113</v>
      </c>
      <c r="KM854" s="341" t="s">
        <v>1966</v>
      </c>
      <c r="KO854" s="176"/>
      <c r="KP854" s="176">
        <f>VLOOKUP(KM854,$A$879:$F$2731,6,FALSE)</f>
        <v>26</v>
      </c>
      <c r="KQ854" s="175" t="s">
        <v>67</v>
      </c>
      <c r="KR854" s="10">
        <f>KP854*1.2</f>
        <v>31.2</v>
      </c>
      <c r="KS854" s="10"/>
      <c r="KT854" s="229"/>
      <c r="KU854" s="175" t="s">
        <v>113</v>
      </c>
      <c r="KV854" s="341" t="s">
        <v>628</v>
      </c>
      <c r="KX854" s="176"/>
      <c r="KY854" s="176">
        <f>VLOOKUP(KV854,$A$879:$F$2731,6,FALSE)</f>
        <v>117</v>
      </c>
      <c r="KZ854" s="175" t="s">
        <v>67</v>
      </c>
      <c r="LA854" s="10">
        <f>KY854*1.2</f>
        <v>140.4</v>
      </c>
      <c r="LB854" s="10"/>
      <c r="LC854" s="229"/>
      <c r="LD854" s="175" t="s">
        <v>113</v>
      </c>
      <c r="LE854" s="349" t="s">
        <v>183</v>
      </c>
      <c r="LG854" s="176"/>
      <c r="LH854" s="176" t="e">
        <f>VLOOKUP(LE854,$A$879:$F$2731,6,FALSE)</f>
        <v>#N/A</v>
      </c>
      <c r="LI854" s="175" t="s">
        <v>67</v>
      </c>
      <c r="LJ854" s="10" t="e">
        <f>LH854*1.2</f>
        <v>#N/A</v>
      </c>
      <c r="LK854" s="10"/>
      <c r="LL854" s="229"/>
      <c r="LM854" s="175" t="s">
        <v>113</v>
      </c>
      <c r="LN854" s="341" t="s">
        <v>2137</v>
      </c>
      <c r="LP854" s="176"/>
      <c r="LQ854" s="176">
        <f>VLOOKUP(LN854,$A$879:$F$2731,6,FALSE)</f>
        <v>123</v>
      </c>
      <c r="LR854" s="175" t="s">
        <v>67</v>
      </c>
      <c r="LS854" s="10">
        <f>LQ854*1.2</f>
        <v>147.6</v>
      </c>
      <c r="LT854" s="10"/>
      <c r="LU854" s="229"/>
      <c r="LV854" s="175" t="s">
        <v>113</v>
      </c>
      <c r="LW854" s="341" t="s">
        <v>970</v>
      </c>
      <c r="LY854" s="176"/>
      <c r="LZ854" s="176">
        <f>VLOOKUP(LW854,$A$879:$F$2731,6,FALSE)</f>
        <v>65</v>
      </c>
      <c r="MA854" s="175" t="s">
        <v>67</v>
      </c>
      <c r="MB854" s="10">
        <f>LZ854*1.2</f>
        <v>78</v>
      </c>
      <c r="MC854" s="10"/>
      <c r="MD854" s="229"/>
      <c r="ME854" s="175" t="s">
        <v>113</v>
      </c>
      <c r="MF854" s="341" t="s">
        <v>3294</v>
      </c>
      <c r="MH854" s="176"/>
      <c r="MI854" s="176">
        <f>VLOOKUP(MF854,$A$879:$F$2731,6,FALSE)</f>
        <v>3</v>
      </c>
      <c r="MJ854" s="175" t="s">
        <v>67</v>
      </c>
      <c r="MK854" s="10">
        <f>MI854*1.2</f>
        <v>3.5999999999999996</v>
      </c>
      <c r="ML854" s="10"/>
      <c r="MM854" s="229"/>
      <c r="MN854" s="175" t="s">
        <v>113</v>
      </c>
      <c r="MO854" s="349" t="s">
        <v>183</v>
      </c>
      <c r="MQ854" s="176"/>
      <c r="MR854" s="176" t="e">
        <f>VLOOKUP(MO854,$A$879:$F$2731,6,FALSE)</f>
        <v>#N/A</v>
      </c>
      <c r="MS854" s="175" t="s">
        <v>67</v>
      </c>
      <c r="MT854" s="10" t="e">
        <f>MR854*1.2</f>
        <v>#N/A</v>
      </c>
      <c r="MU854" s="10"/>
      <c r="MV854" s="229"/>
      <c r="MW854" s="175" t="s">
        <v>113</v>
      </c>
      <c r="MX854" s="341" t="s">
        <v>489</v>
      </c>
      <c r="MZ854" s="176"/>
      <c r="NA854" s="176">
        <f>VLOOKUP(MX854,$A$879:$F$2731,6,FALSE)</f>
        <v>150</v>
      </c>
      <c r="NB854" s="175" t="s">
        <v>67</v>
      </c>
      <c r="NC854" s="10">
        <f>NA854*1.2</f>
        <v>180</v>
      </c>
      <c r="ND854" s="10"/>
      <c r="NE854" s="229"/>
      <c r="NF854" s="175" t="s">
        <v>113</v>
      </c>
      <c r="NG854" s="341" t="s">
        <v>2588</v>
      </c>
      <c r="NI854" s="176"/>
      <c r="NJ854" s="176">
        <f>VLOOKUP(NG854,$A$879:$F$2731,6,FALSE)</f>
        <v>19</v>
      </c>
      <c r="NK854" s="175" t="s">
        <v>67</v>
      </c>
      <c r="NL854" s="10">
        <f>NJ854*1.2</f>
        <v>22.8</v>
      </c>
      <c r="NM854" s="10"/>
      <c r="NN854" s="229"/>
      <c r="NO854" s="175" t="s">
        <v>113</v>
      </c>
      <c r="NP854" s="341" t="s">
        <v>1997</v>
      </c>
      <c r="NR854" s="176"/>
      <c r="NS854" s="176">
        <f>VLOOKUP(NP854,$A$879:$F$2731,6,FALSE)</f>
        <v>63</v>
      </c>
      <c r="NT854" s="175" t="s">
        <v>67</v>
      </c>
      <c r="NU854" s="10">
        <f>NS854*1.2</f>
        <v>75.599999999999994</v>
      </c>
      <c r="NV854" s="10"/>
      <c r="NW854" s="229"/>
      <c r="NX854" s="175" t="s">
        <v>113</v>
      </c>
      <c r="NY854" s="341" t="s">
        <v>2137</v>
      </c>
      <c r="OA854" s="176"/>
      <c r="OB854" s="176">
        <f>VLOOKUP(NY854,$A$879:$F$2731,6,FALSE)</f>
        <v>123</v>
      </c>
      <c r="OC854" s="175" t="s">
        <v>67</v>
      </c>
      <c r="OD854" s="10">
        <f>OB854*1.2</f>
        <v>147.6</v>
      </c>
      <c r="OE854" s="10"/>
      <c r="OF854" s="229"/>
      <c r="OG854" s="175" t="s">
        <v>113</v>
      </c>
      <c r="OH854" s="341" t="s">
        <v>970</v>
      </c>
      <c r="OJ854" s="176"/>
      <c r="OK854" s="176">
        <f>VLOOKUP(OH854,$A$879:$F$2731,6,FALSE)</f>
        <v>65</v>
      </c>
      <c r="OL854" s="175" t="s">
        <v>67</v>
      </c>
      <c r="OM854" s="10">
        <f>OK854*1.2</f>
        <v>78</v>
      </c>
      <c r="ON854" s="10"/>
      <c r="OO854" s="229"/>
      <c r="OP854" s="175" t="s">
        <v>113</v>
      </c>
      <c r="OQ854" s="341" t="s">
        <v>594</v>
      </c>
      <c r="OS854" s="176"/>
      <c r="OT854" s="176">
        <f>VLOOKUP(OQ854,$A$879:$F$2731,6,FALSE)</f>
        <v>23</v>
      </c>
      <c r="OU854" s="175" t="s">
        <v>67</v>
      </c>
      <c r="OV854" s="10">
        <f>OT854*1.2</f>
        <v>27.599999999999998</v>
      </c>
      <c r="OW854" s="10"/>
      <c r="OX854" s="229"/>
      <c r="OY854" s="175" t="s">
        <v>113</v>
      </c>
      <c r="OZ854" s="351" t="s">
        <v>1485</v>
      </c>
      <c r="PB854" s="176"/>
      <c r="PC854" s="176">
        <f>VLOOKUP(OZ854,$A$879:$F$2731,6,FALSE)</f>
        <v>5</v>
      </c>
      <c r="PD854" s="175" t="s">
        <v>67</v>
      </c>
      <c r="PE854" s="10">
        <f>PC854*1.2</f>
        <v>6</v>
      </c>
      <c r="PF854" s="10"/>
      <c r="PG854" s="229"/>
      <c r="PH854" s="175" t="s">
        <v>113</v>
      </c>
      <c r="PI854" s="341" t="s">
        <v>2137</v>
      </c>
      <c r="PK854" s="176"/>
      <c r="PL854" s="176">
        <f>VLOOKUP(PI854,$A$879:$F$2731,6,FALSE)</f>
        <v>123</v>
      </c>
      <c r="PM854" s="175" t="s">
        <v>67</v>
      </c>
      <c r="PN854" s="10">
        <f>PL854*1.2</f>
        <v>147.6</v>
      </c>
      <c r="PO854" s="10"/>
      <c r="PP854" s="229"/>
      <c r="PQ854" s="175" t="s">
        <v>113</v>
      </c>
      <c r="PR854" s="341" t="s">
        <v>999</v>
      </c>
      <c r="PT854" s="176"/>
      <c r="PU854" s="176">
        <f>VLOOKUP(PR854,$A$879:$F$2731,6,FALSE)</f>
        <v>0</v>
      </c>
      <c r="PV854" s="175" t="s">
        <v>67</v>
      </c>
      <c r="PW854" s="10">
        <f>PU854*1.2</f>
        <v>0</v>
      </c>
      <c r="PX854" s="10"/>
      <c r="PY854" s="229"/>
      <c r="PZ854" s="175" t="s">
        <v>113</v>
      </c>
      <c r="QA854" s="343" t="s">
        <v>502</v>
      </c>
      <c r="QC854" s="176"/>
      <c r="QD854" s="176">
        <f>VLOOKUP(QA854,$A$879:$F$2731,6,FALSE)</f>
        <v>70</v>
      </c>
      <c r="QE854" s="175" t="s">
        <v>67</v>
      </c>
      <c r="QF854" s="10">
        <f>QD854*1.2</f>
        <v>84</v>
      </c>
      <c r="QG854" s="10"/>
      <c r="QH854" s="229"/>
      <c r="QI854" s="175" t="s">
        <v>113</v>
      </c>
      <c r="QJ854" s="349" t="s">
        <v>183</v>
      </c>
      <c r="QL854" s="176"/>
      <c r="QM854" s="176" t="e">
        <f>VLOOKUP(QJ854,$A$879:$F$2731,6,FALSE)</f>
        <v>#N/A</v>
      </c>
      <c r="QN854" s="175" t="s">
        <v>67</v>
      </c>
      <c r="QO854" s="10" t="e">
        <f>QM854*1.2</f>
        <v>#N/A</v>
      </c>
      <c r="QP854" s="10"/>
      <c r="QQ854" s="229"/>
      <c r="QR854" s="175" t="s">
        <v>113</v>
      </c>
      <c r="QS854" s="341" t="s">
        <v>970</v>
      </c>
      <c r="QU854" s="176"/>
      <c r="QV854" s="176">
        <f>VLOOKUP(QS854,$A$879:$F$2731,6,FALSE)</f>
        <v>65</v>
      </c>
      <c r="QW854" s="175" t="s">
        <v>67</v>
      </c>
      <c r="QX854" s="10">
        <f>QV854*1.2</f>
        <v>78</v>
      </c>
      <c r="QY854" s="10"/>
      <c r="QZ854" s="229"/>
      <c r="RA854" s="175" t="s">
        <v>113</v>
      </c>
      <c r="RB854" s="341" t="s">
        <v>526</v>
      </c>
      <c r="RD854" s="176"/>
      <c r="RE854" s="176">
        <f>VLOOKUP(RB854,$A$879:$F$2731,6,FALSE)</f>
        <v>0</v>
      </c>
      <c r="RF854" s="175" t="s">
        <v>67</v>
      </c>
      <c r="RG854" s="10">
        <f>RE854*1.2</f>
        <v>0</v>
      </c>
      <c r="RH854" s="10"/>
      <c r="RI854" s="229"/>
      <c r="RJ854" s="175" t="s">
        <v>113</v>
      </c>
      <c r="RK854" s="341" t="s">
        <v>1024</v>
      </c>
      <c r="RM854" s="176"/>
      <c r="RN854" s="176">
        <f>VLOOKUP(RK854,$A$879:$F$2731,6,FALSE)</f>
        <v>91</v>
      </c>
      <c r="RO854" s="175" t="s">
        <v>67</v>
      </c>
      <c r="RP854" s="10">
        <f>RN854*1.2</f>
        <v>109.2</v>
      </c>
      <c r="RQ854" s="10"/>
      <c r="RR854" s="229"/>
      <c r="RS854" s="175" t="s">
        <v>113</v>
      </c>
      <c r="RT854" s="349" t="s">
        <v>183</v>
      </c>
      <c r="RV854" s="176"/>
      <c r="RW854" s="176" t="e">
        <f>VLOOKUP(RT854,$A$879:$F$2731,6,FALSE)</f>
        <v>#N/A</v>
      </c>
      <c r="RX854" s="175" t="s">
        <v>67</v>
      </c>
      <c r="RY854" s="10" t="e">
        <f>RW854*1.2</f>
        <v>#N/A</v>
      </c>
      <c r="RZ854" s="10"/>
      <c r="SA854" s="235"/>
      <c r="SB854" s="175" t="s">
        <v>113</v>
      </c>
      <c r="SC854" s="341" t="s">
        <v>2555</v>
      </c>
      <c r="SE854" s="176"/>
      <c r="SF854" s="176">
        <f>VLOOKUP(SC854,$A$879:$F$2731,6,FALSE)</f>
        <v>92</v>
      </c>
      <c r="SG854" s="175" t="s">
        <v>67</v>
      </c>
      <c r="SH854" s="10">
        <f>SF854*1.2</f>
        <v>110.39999999999999</v>
      </c>
      <c r="SI854" s="10"/>
      <c r="SJ854" s="235"/>
      <c r="SK854" s="175" t="s">
        <v>113</v>
      </c>
      <c r="SL854" s="341" t="s">
        <v>1010</v>
      </c>
      <c r="SN854" s="176"/>
      <c r="SO854" s="176">
        <f>VLOOKUP(SL854,$A$879:$F$2731,6,FALSE)</f>
        <v>0</v>
      </c>
      <c r="SP854" s="175" t="s">
        <v>67</v>
      </c>
      <c r="SQ854" s="10">
        <f>SO854*1.2</f>
        <v>0</v>
      </c>
      <c r="SR854" s="10"/>
      <c r="SS854" s="235"/>
      <c r="ST854" s="175" t="s">
        <v>113</v>
      </c>
      <c r="SU854" s="341" t="s">
        <v>2137</v>
      </c>
      <c r="SW854" s="176"/>
      <c r="SX854" s="176">
        <f>VLOOKUP(SU854,$A$879:$F$2731,6,FALSE)</f>
        <v>123</v>
      </c>
      <c r="SY854" s="175" t="s">
        <v>67</v>
      </c>
      <c r="SZ854" s="10">
        <f>SX854*1.2</f>
        <v>147.6</v>
      </c>
      <c r="TA854" s="10"/>
      <c r="TB854" s="235"/>
      <c r="TC854" s="175" t="s">
        <v>113</v>
      </c>
      <c r="TD854" s="349" t="s">
        <v>183</v>
      </c>
      <c r="TF854" s="176"/>
      <c r="TG854" s="176" t="e">
        <f>VLOOKUP(TD854,$A$879:$F$2731,6,FALSE)</f>
        <v>#N/A</v>
      </c>
      <c r="TH854" s="175" t="s">
        <v>67</v>
      </c>
      <c r="TI854" s="10" t="e">
        <f>TG854*1.2</f>
        <v>#N/A</v>
      </c>
      <c r="TK854" s="235"/>
      <c r="TL854" s="175" t="s">
        <v>113</v>
      </c>
      <c r="TM854" s="341" t="s">
        <v>2529</v>
      </c>
      <c r="TO854" s="176"/>
      <c r="TP854" s="176">
        <f>VLOOKUP(TM854,$A$879:$F$2731,6,FALSE)</f>
        <v>88</v>
      </c>
      <c r="TQ854" s="175" t="s">
        <v>67</v>
      </c>
      <c r="TR854" s="10">
        <f>TP854*1.2</f>
        <v>105.6</v>
      </c>
      <c r="TS854" s="10"/>
      <c r="TT854" s="235"/>
      <c r="TU854" s="175" t="s">
        <v>113</v>
      </c>
      <c r="TV854" s="341" t="s">
        <v>1009</v>
      </c>
      <c r="TX854" s="176"/>
      <c r="TY854" s="176">
        <f>VLOOKUP(TV854,$A$879:$F$2731,6,FALSE)</f>
        <v>69</v>
      </c>
      <c r="TZ854" s="175" t="s">
        <v>67</v>
      </c>
      <c r="UA854" s="10">
        <f>TY854*1.2</f>
        <v>82.8</v>
      </c>
      <c r="UB854" s="10"/>
      <c r="UC854" s="235"/>
      <c r="UD854" s="175" t="s">
        <v>113</v>
      </c>
      <c r="UE854" s="341" t="s">
        <v>2479</v>
      </c>
      <c r="UG854" s="176"/>
      <c r="UH854" s="176">
        <f>VLOOKUP(UE854,$A$879:$F$2731,6,FALSE)</f>
        <v>47</v>
      </c>
      <c r="UI854" s="175" t="s">
        <v>67</v>
      </c>
      <c r="UJ854" s="10">
        <f>UH854*1.2</f>
        <v>56.4</v>
      </c>
      <c r="UK854" s="10"/>
      <c r="UL854" s="235"/>
      <c r="UM854" s="175" t="s">
        <v>113</v>
      </c>
      <c r="UN854" s="349" t="s">
        <v>183</v>
      </c>
      <c r="UP854" s="176"/>
      <c r="UQ854" s="176" t="e">
        <f>VLOOKUP(UN854,$A$879:$F$2731,6,FALSE)</f>
        <v>#N/A</v>
      </c>
      <c r="UR854" s="175" t="s">
        <v>67</v>
      </c>
      <c r="US854" s="10" t="e">
        <f>UQ854*1.2</f>
        <v>#N/A</v>
      </c>
      <c r="UT854" s="10"/>
      <c r="UU854" s="235"/>
      <c r="UV854" s="175" t="s">
        <v>113</v>
      </c>
      <c r="UW854" s="341" t="s">
        <v>1959</v>
      </c>
      <c r="UY854" s="176"/>
      <c r="UZ854" s="176">
        <f>VLOOKUP(UW854,$A$879:$F$2731,6,FALSE)</f>
        <v>72</v>
      </c>
      <c r="VA854" s="175" t="s">
        <v>67</v>
      </c>
      <c r="VB854" s="10">
        <f>UZ854*1.2</f>
        <v>86.399999999999991</v>
      </c>
      <c r="VC854" s="10"/>
      <c r="VD854" s="235"/>
      <c r="VE854" s="175" t="s">
        <v>113</v>
      </c>
      <c r="VF854" s="349" t="s">
        <v>183</v>
      </c>
      <c r="VH854" s="176"/>
      <c r="VI854" s="176" t="e">
        <f>VLOOKUP(VF854,$A$879:$F$2731,6,FALSE)</f>
        <v>#N/A</v>
      </c>
      <c r="VJ854" s="175" t="s">
        <v>67</v>
      </c>
      <c r="VK854" s="10" t="e">
        <f>VI854*1.2</f>
        <v>#N/A</v>
      </c>
      <c r="VL854" s="10"/>
      <c r="VM854" s="235"/>
      <c r="VN854" s="175" t="s">
        <v>113</v>
      </c>
      <c r="VO854" s="341" t="s">
        <v>2137</v>
      </c>
      <c r="VQ854" s="176"/>
      <c r="VR854" s="176">
        <f>VLOOKUP(VO854,$A$879:$F$2731,6,FALSE)</f>
        <v>123</v>
      </c>
      <c r="VS854" s="175" t="s">
        <v>67</v>
      </c>
      <c r="VT854" s="10">
        <f>VR854*1.2</f>
        <v>147.6</v>
      </c>
      <c r="VU854" s="10"/>
      <c r="VV854" s="235"/>
      <c r="VW854" s="175" t="s">
        <v>113</v>
      </c>
      <c r="VX854" s="349" t="s">
        <v>183</v>
      </c>
      <c r="VZ854" s="176"/>
      <c r="WA854" s="176" t="e">
        <f>VLOOKUP(VX854,$A$879:$F$2731,6,FALSE)</f>
        <v>#N/A</v>
      </c>
      <c r="WB854" s="175" t="s">
        <v>67</v>
      </c>
      <c r="WC854" s="10" t="e">
        <f>WA854*1.2</f>
        <v>#N/A</v>
      </c>
      <c r="WE854" s="235"/>
      <c r="WF854" s="175" t="s">
        <v>113</v>
      </c>
      <c r="WG854" s="341" t="s">
        <v>2137</v>
      </c>
      <c r="WI854" s="176"/>
      <c r="WJ854" s="176">
        <f>VLOOKUP(WG854,$A$879:$F$2731,6,FALSE)</f>
        <v>123</v>
      </c>
      <c r="WK854" s="175" t="s">
        <v>67</v>
      </c>
      <c r="WL854" s="10">
        <f>WJ854*1.2</f>
        <v>147.6</v>
      </c>
      <c r="WN854" s="235"/>
      <c r="WO854" s="175" t="s">
        <v>113</v>
      </c>
      <c r="WP854" s="341" t="s">
        <v>2588</v>
      </c>
      <c r="WQ854" s="176"/>
      <c r="WR854" s="176"/>
      <c r="WS854" s="176">
        <f>VLOOKUP(WP854,$A$879:$F$2731,6,FALSE)</f>
        <v>19</v>
      </c>
      <c r="WT854" s="175" t="s">
        <v>67</v>
      </c>
      <c r="WU854" s="10">
        <f>WS854*1.2</f>
        <v>22.8</v>
      </c>
      <c r="WV854" s="10"/>
      <c r="WW854" s="235"/>
      <c r="WX854" s="175" t="s">
        <v>113</v>
      </c>
      <c r="WY854" s="341" t="s">
        <v>1724</v>
      </c>
      <c r="XA854" s="176"/>
      <c r="XB854" s="176">
        <f>VLOOKUP(WY854,$A$879:$F$2731,6,FALSE)</f>
        <v>3</v>
      </c>
      <c r="XC854" s="175" t="s">
        <v>67</v>
      </c>
      <c r="XD854" s="10">
        <f>XB854*1.2</f>
        <v>3.5999999999999996</v>
      </c>
      <c r="XF854" s="235"/>
      <c r="XG854" s="175" t="s">
        <v>113</v>
      </c>
      <c r="XH854" s="351" t="s">
        <v>1966</v>
      </c>
      <c r="XJ854" s="176"/>
      <c r="XK854" s="176">
        <f>VLOOKUP(XH854,$A$879:$F$2731,6,FALSE)</f>
        <v>26</v>
      </c>
      <c r="XL854" s="175" t="s">
        <v>67</v>
      </c>
      <c r="XM854" s="10">
        <f>XK854*1.2</f>
        <v>31.2</v>
      </c>
      <c r="XO854" s="235"/>
      <c r="XP854" s="175" t="s">
        <v>113</v>
      </c>
      <c r="XQ854" s="341" t="s">
        <v>1990</v>
      </c>
      <c r="XS854" s="176"/>
      <c r="XT854" s="176">
        <f>VLOOKUP(XQ854,$A$879:$F$2731,6,FALSE)</f>
        <v>5</v>
      </c>
      <c r="XU854" s="175" t="s">
        <v>67</v>
      </c>
      <c r="XV854" s="10">
        <f>XT854*1.2</f>
        <v>6</v>
      </c>
      <c r="XW854" s="10"/>
      <c r="XX854" s="235"/>
      <c r="XY854" s="175" t="s">
        <v>113</v>
      </c>
      <c r="XZ854" s="341" t="s">
        <v>1485</v>
      </c>
      <c r="YB854" s="176"/>
      <c r="YC854" s="176">
        <f>VLOOKUP(XZ854,$A$879:$F$2731,6,FALSE)</f>
        <v>5</v>
      </c>
      <c r="YD854" s="175" t="s">
        <v>67</v>
      </c>
      <c r="YE854" s="10">
        <f>YC854*1.2</f>
        <v>6</v>
      </c>
      <c r="YG854" s="235"/>
      <c r="YH854" s="175" t="s">
        <v>113</v>
      </c>
      <c r="YI854" s="341" t="s">
        <v>3104</v>
      </c>
      <c r="YK854" s="176"/>
      <c r="YL854" s="176">
        <f>VLOOKUP(YI854,$A$879:$F$2731,6,FALSE)</f>
        <v>47</v>
      </c>
      <c r="YM854" s="175" t="s">
        <v>67</v>
      </c>
      <c r="YN854" s="10">
        <f>YL854*1.2</f>
        <v>56.4</v>
      </c>
      <c r="YO854" s="10"/>
      <c r="YP854" s="235"/>
      <c r="YQ854" s="175" t="s">
        <v>113</v>
      </c>
      <c r="YR854" s="341" t="s">
        <v>489</v>
      </c>
      <c r="YT854" s="176"/>
      <c r="YU854" s="176">
        <f>VLOOKUP(YR854,$A$879:$F$2731,6,FALSE)</f>
        <v>150</v>
      </c>
      <c r="YV854" s="175" t="s">
        <v>67</v>
      </c>
      <c r="YW854" s="10">
        <f>YU854*1.2</f>
        <v>180</v>
      </c>
      <c r="YY854" s="235"/>
      <c r="YZ854" s="175" t="s">
        <v>113</v>
      </c>
      <c r="ZA854" s="341" t="s">
        <v>1784</v>
      </c>
      <c r="ZC854" s="176"/>
      <c r="ZD854" s="176">
        <f>VLOOKUP(ZA854,$A$879:$F$2731,6,FALSE)</f>
        <v>94</v>
      </c>
      <c r="ZE854" s="175" t="s">
        <v>67</v>
      </c>
      <c r="ZF854" s="10">
        <f>ZD854*1.2</f>
        <v>112.8</v>
      </c>
      <c r="ZH854" s="235"/>
      <c r="ZI854" s="175" t="s">
        <v>113</v>
      </c>
      <c r="ZJ854" s="341" t="s">
        <v>970</v>
      </c>
      <c r="ZL854" s="176"/>
      <c r="ZM854" s="176">
        <f>VLOOKUP(ZJ854,$A$879:$F$2731,6,FALSE)</f>
        <v>65</v>
      </c>
      <c r="ZN854" s="175" t="s">
        <v>67</v>
      </c>
      <c r="ZO854" s="10">
        <f>ZM854*1.2</f>
        <v>78</v>
      </c>
      <c r="ZQ854" s="235"/>
      <c r="ZR854" s="175" t="s">
        <v>113</v>
      </c>
      <c r="ZS854" s="341" t="s">
        <v>1009</v>
      </c>
      <c r="ZU854" s="176"/>
      <c r="ZV854" s="176">
        <f>VLOOKUP(ZS854,$A$879:$F$2731,6,FALSE)</f>
        <v>69</v>
      </c>
      <c r="ZW854" s="175" t="s">
        <v>67</v>
      </c>
      <c r="ZX854" s="10">
        <f>ZV854*1.2</f>
        <v>82.8</v>
      </c>
      <c r="ZY854" s="10"/>
      <c r="ZZ854" s="235"/>
      <c r="AAA854" s="175" t="s">
        <v>113</v>
      </c>
      <c r="AAB854" s="341" t="s">
        <v>1724</v>
      </c>
      <c r="AAD854" s="176"/>
      <c r="AAE854" s="176">
        <f>VLOOKUP(AAB854,$A$879:$F$2731,6,FALSE)</f>
        <v>3</v>
      </c>
      <c r="AAF854" s="175" t="s">
        <v>67</v>
      </c>
      <c r="AAG854" s="10">
        <f>AAE854*1.2</f>
        <v>3.5999999999999996</v>
      </c>
      <c r="AAH854" s="10"/>
      <c r="AAI854" s="235"/>
      <c r="AAJ854" s="175" t="s">
        <v>113</v>
      </c>
      <c r="AAK854" s="75" t="s">
        <v>183</v>
      </c>
      <c r="AAM854" s="176"/>
      <c r="AAN854" s="176" t="e">
        <f>VLOOKUP(AAK854,$A$879:$F$2731,6,FALSE)</f>
        <v>#N/A</v>
      </c>
      <c r="AAO854" s="175" t="s">
        <v>67</v>
      </c>
      <c r="AAP854" s="10" t="e">
        <f>AAN854*1.2</f>
        <v>#N/A</v>
      </c>
      <c r="AAQ854" s="10"/>
      <c r="AAR854" s="235"/>
      <c r="AAS854" s="175" t="s">
        <v>113</v>
      </c>
      <c r="AAT854" s="341" t="s">
        <v>970</v>
      </c>
      <c r="AAV854" s="176"/>
      <c r="AAW854" s="176">
        <f>VLOOKUP(AAT854,$A$879:$F$2731,6,FALSE)</f>
        <v>65</v>
      </c>
      <c r="AAX854" s="175" t="s">
        <v>67</v>
      </c>
      <c r="AAY854" s="10">
        <f>AAW854*1.2</f>
        <v>78</v>
      </c>
      <c r="AAZ854" s="10"/>
      <c r="ABA854" s="235"/>
      <c r="ABB854" s="175" t="s">
        <v>113</v>
      </c>
      <c r="ABC854" s="355" t="s">
        <v>2642</v>
      </c>
      <c r="ABE854" s="176"/>
      <c r="ABF854" s="176">
        <f>VLOOKUP(ABC854,$A$879:$F$2731,6,FALSE)</f>
        <v>1</v>
      </c>
      <c r="ABG854" s="175" t="s">
        <v>67</v>
      </c>
      <c r="ABH854" s="10">
        <f>ABF854*1.2</f>
        <v>1.2</v>
      </c>
      <c r="ABI854" s="10"/>
      <c r="ABJ854" s="235"/>
      <c r="ABK854" s="175" t="s">
        <v>113</v>
      </c>
      <c r="ABL854" s="341" t="s">
        <v>986</v>
      </c>
      <c r="ABN854" s="176"/>
      <c r="ABO854" s="176">
        <f>VLOOKUP(ABL854,$A$879:$F$2731,6,FALSE)</f>
        <v>0</v>
      </c>
      <c r="ABP854" s="175" t="s">
        <v>67</v>
      </c>
      <c r="ABQ854" s="10">
        <f>ABO854*1.2</f>
        <v>0</v>
      </c>
      <c r="ABR854" s="10"/>
      <c r="ABS854" s="235"/>
      <c r="ABT854" s="175" t="s">
        <v>113</v>
      </c>
      <c r="ABU854" s="75" t="s">
        <v>183</v>
      </c>
      <c r="ABW854" s="176"/>
      <c r="ABX854" s="176" t="e">
        <f>VLOOKUP(ABU854,$A$879:$F$2731,6,FALSE)</f>
        <v>#N/A</v>
      </c>
      <c r="ABY854" s="175" t="s">
        <v>67</v>
      </c>
      <c r="ABZ854" s="10" t="e">
        <f>ABX854*1.2</f>
        <v>#N/A</v>
      </c>
      <c r="ACA854" s="10"/>
      <c r="ACB854" s="235"/>
      <c r="ACC854" s="175" t="s">
        <v>113</v>
      </c>
      <c r="ACD854" s="75" t="s">
        <v>183</v>
      </c>
      <c r="ACF854" s="176"/>
      <c r="ACG854" s="176" t="e">
        <f>VLOOKUP(ACD854,$A$879:$F$2731,6,FALSE)</f>
        <v>#N/A</v>
      </c>
      <c r="ACH854" s="175" t="s">
        <v>67</v>
      </c>
      <c r="ACI854" s="10" t="e">
        <f>ACG854*1.2</f>
        <v>#N/A</v>
      </c>
      <c r="ACJ854" s="10"/>
      <c r="ACK854" s="235"/>
      <c r="ACL854" s="175" t="s">
        <v>113</v>
      </c>
      <c r="ACM854" s="75" t="s">
        <v>183</v>
      </c>
      <c r="ACO854" s="176"/>
      <c r="ACP854" s="176" t="e">
        <f>VLOOKUP(ACM854,$A$879:$F$2731,6,FALSE)</f>
        <v>#N/A</v>
      </c>
      <c r="ACQ854" s="175" t="s">
        <v>67</v>
      </c>
      <c r="ACR854" s="10" t="e">
        <f>ACP854*1.2</f>
        <v>#N/A</v>
      </c>
      <c r="ACS854" s="10"/>
      <c r="ACT854" s="235"/>
      <c r="ACU854" s="175" t="s">
        <v>113</v>
      </c>
      <c r="ACV854" s="75" t="s">
        <v>183</v>
      </c>
      <c r="ACX854" s="176"/>
      <c r="ACY854" s="176" t="e">
        <f>VLOOKUP(ACV854,$A$879:$F$2731,6,FALSE)</f>
        <v>#N/A</v>
      </c>
      <c r="ACZ854" s="175" t="s">
        <v>67</v>
      </c>
      <c r="ADA854" s="10" t="e">
        <f>ACY854*1.2</f>
        <v>#N/A</v>
      </c>
      <c r="ADB854" s="10"/>
      <c r="ADC854" s="235"/>
      <c r="ADD854" s="175" t="s">
        <v>113</v>
      </c>
      <c r="ADE854" s="341" t="s">
        <v>526</v>
      </c>
      <c r="ADG854" s="176"/>
      <c r="ADH854" s="176">
        <f>VLOOKUP(ADE854,$A$879:$F$2731,6,FALSE)</f>
        <v>0</v>
      </c>
      <c r="ADI854" s="175" t="s">
        <v>67</v>
      </c>
      <c r="ADJ854" s="10">
        <f>ADH854*1.2</f>
        <v>0</v>
      </c>
      <c r="ADL854" s="235"/>
      <c r="ADM854" s="175" t="s">
        <v>113</v>
      </c>
      <c r="ADN854" s="75" t="s">
        <v>183</v>
      </c>
      <c r="ADP854" s="176"/>
      <c r="ADQ854" s="176" t="e">
        <f>VLOOKUP(ADN854,$A$879:$F$2731,6,FALSE)</f>
        <v>#N/A</v>
      </c>
      <c r="ADR854" s="175" t="s">
        <v>67</v>
      </c>
      <c r="ADS854" s="10" t="e">
        <f>ADQ854*1.2</f>
        <v>#N/A</v>
      </c>
      <c r="ADT854" s="10"/>
      <c r="ADU854" s="235"/>
      <c r="ADV854" s="175" t="s">
        <v>113</v>
      </c>
      <c r="ADW854" s="341" t="s">
        <v>2643</v>
      </c>
      <c r="ADY854" s="176"/>
      <c r="ADZ854" s="176">
        <f>VLOOKUP(ADW854,$A$879:$F$2731,6,FALSE)</f>
        <v>54</v>
      </c>
      <c r="AEA854" s="175" t="s">
        <v>67</v>
      </c>
      <c r="AEB854" s="10">
        <f>ADZ854*1.2</f>
        <v>64.8</v>
      </c>
      <c r="AED854" s="235"/>
      <c r="AEE854" s="175" t="s">
        <v>113</v>
      </c>
      <c r="AEF854" s="75" t="s">
        <v>183</v>
      </c>
      <c r="AEH854" s="176"/>
      <c r="AEI854" s="176" t="e">
        <f>VLOOKUP(AEF854,$A$879:$F$2731,6,FALSE)</f>
        <v>#N/A</v>
      </c>
      <c r="AEJ854" s="175" t="s">
        <v>67</v>
      </c>
      <c r="AEK854" s="10" t="e">
        <f>AEI854*1.2</f>
        <v>#N/A</v>
      </c>
      <c r="AEM854" s="235"/>
      <c r="AEN854" s="175" t="s">
        <v>113</v>
      </c>
      <c r="AEO854" s="75" t="s">
        <v>183</v>
      </c>
      <c r="AEQ854" s="176"/>
      <c r="AER854" s="176" t="e">
        <f>VLOOKUP(AEO854,$A$879:$F$2731,6,FALSE)</f>
        <v>#N/A</v>
      </c>
      <c r="AES854" s="175" t="s">
        <v>67</v>
      </c>
      <c r="AET854" s="10" t="e">
        <f>AER854*1.2</f>
        <v>#N/A</v>
      </c>
      <c r="AEV854" s="235"/>
      <c r="AEW854" s="175" t="s">
        <v>113</v>
      </c>
      <c r="AEX854" s="75" t="s">
        <v>183</v>
      </c>
      <c r="AEZ854" s="176"/>
      <c r="AFA854" s="176" t="e">
        <f>VLOOKUP(AEX854,$A$879:$F$2731,6,FALSE)</f>
        <v>#N/A</v>
      </c>
      <c r="AFB854" s="175" t="s">
        <v>67</v>
      </c>
      <c r="AFC854" s="10" t="e">
        <f>AFA854*1.2</f>
        <v>#N/A</v>
      </c>
      <c r="AFD854" s="10"/>
      <c r="AFE854" s="235"/>
      <c r="AFF854" s="175" t="s">
        <v>113</v>
      </c>
      <c r="AFG854" s="75" t="s">
        <v>183</v>
      </c>
      <c r="AFI854" s="176"/>
      <c r="AFJ854" s="176" t="e">
        <f>VLOOKUP(AFG854,$A$879:$F$2731,6,FALSE)</f>
        <v>#N/A</v>
      </c>
      <c r="AFK854" s="175" t="s">
        <v>67</v>
      </c>
      <c r="AFL854" s="10" t="e">
        <f>AFJ854*1.2</f>
        <v>#N/A</v>
      </c>
      <c r="AFM854" s="10"/>
      <c r="AFN854" s="235"/>
      <c r="AFO854" s="175" t="s">
        <v>113</v>
      </c>
      <c r="AFP854" s="75" t="s">
        <v>183</v>
      </c>
      <c r="AFR854" s="176"/>
      <c r="AFS854" s="176" t="e">
        <f>VLOOKUP(AFP854,$A$879:$F$2731,6,FALSE)</f>
        <v>#N/A</v>
      </c>
      <c r="AFT854" s="175" t="s">
        <v>67</v>
      </c>
      <c r="AFU854" s="10" t="e">
        <f>AFS854*1.2</f>
        <v>#N/A</v>
      </c>
      <c r="AFV854" s="10"/>
      <c r="AFW854" s="235"/>
      <c r="AFX854" s="175" t="s">
        <v>113</v>
      </c>
      <c r="AFY854" s="341" t="s">
        <v>628</v>
      </c>
      <c r="AGA854" s="176"/>
      <c r="AGB854" s="176">
        <f>VLOOKUP(AFY854,$A$879:$F$2731,6,FALSE)</f>
        <v>117</v>
      </c>
      <c r="AGC854" s="175" t="s">
        <v>67</v>
      </c>
      <c r="AGD854" s="10">
        <f>AGB854*1.2</f>
        <v>140.4</v>
      </c>
      <c r="AGE854" s="10"/>
      <c r="AGF854" s="235"/>
      <c r="AGG854" s="175" t="s">
        <v>113</v>
      </c>
      <c r="AGH854" s="341" t="s">
        <v>2127</v>
      </c>
      <c r="AGJ854" s="176"/>
      <c r="AGK854" s="176">
        <f>VLOOKUP(AGH854,$A$879:$F$2731,6,FALSE)</f>
        <v>11</v>
      </c>
      <c r="AGL854" s="175" t="s">
        <v>67</v>
      </c>
      <c r="AGM854" s="10">
        <f>AGK854*1.2</f>
        <v>13.2</v>
      </c>
      <c r="AGN854" s="10"/>
      <c r="AGO854" s="235"/>
      <c r="AGP854" s="175" t="s">
        <v>113</v>
      </c>
      <c r="AGQ854" s="341" t="s">
        <v>543</v>
      </c>
      <c r="AGS854" s="176"/>
      <c r="AGT854" s="176">
        <f>VLOOKUP(AGQ854,$A$879:$F$2731,6,FALSE)</f>
        <v>15</v>
      </c>
      <c r="AGU854" s="175" t="s">
        <v>67</v>
      </c>
      <c r="AGV854" s="10">
        <f>AGT854*1.2</f>
        <v>18</v>
      </c>
      <c r="AGW854" s="10"/>
      <c r="AGX854" s="235"/>
      <c r="AGY854" s="175" t="s">
        <v>113</v>
      </c>
      <c r="AGZ854" s="341" t="s">
        <v>3223</v>
      </c>
      <c r="AHB854" s="176"/>
      <c r="AHC854" s="176">
        <f>VLOOKUP(AGZ854,$A$879:$F$2731,6,FALSE)</f>
        <v>40</v>
      </c>
      <c r="AHD854" s="175" t="s">
        <v>67</v>
      </c>
      <c r="AHE854" s="10">
        <f>AHC854*1.2</f>
        <v>48</v>
      </c>
      <c r="AHF854" s="10"/>
      <c r="AHG854" s="235"/>
      <c r="AHH854" s="175" t="s">
        <v>113</v>
      </c>
      <c r="AHI854" s="398" t="s">
        <v>1982</v>
      </c>
      <c r="AHK854" s="176"/>
      <c r="AHL854" s="176">
        <f>VLOOKUP(AHI854,$A$879:$F$2731,6,FALSE)</f>
        <v>179</v>
      </c>
      <c r="AHM854" s="175" t="s">
        <v>67</v>
      </c>
      <c r="AHN854" s="10">
        <f>AHL854*1.2</f>
        <v>214.79999999999998</v>
      </c>
      <c r="AHO854" s="10"/>
      <c r="AHP854" s="235"/>
      <c r="AHQ854" s="175" t="s">
        <v>113</v>
      </c>
      <c r="AHR854" s="341" t="s">
        <v>2335</v>
      </c>
      <c r="AHT854" s="176"/>
      <c r="AHU854" s="176">
        <f>VLOOKUP(AHR854,$A$879:$F$2731,6,FALSE)</f>
        <v>98</v>
      </c>
      <c r="AHV854" s="175" t="s">
        <v>67</v>
      </c>
      <c r="AHW854" s="10">
        <f>AHU854*1.2</f>
        <v>117.6</v>
      </c>
      <c r="AHX854" s="10"/>
      <c r="AHY854" s="235"/>
      <c r="AHZ854" s="175" t="s">
        <v>113</v>
      </c>
      <c r="AIA854" s="341" t="s">
        <v>2511</v>
      </c>
      <c r="AIC854" s="176"/>
      <c r="AID854" s="176">
        <f>VLOOKUP(AIA854,$A$879:$F$2731,6,FALSE)</f>
        <v>65</v>
      </c>
      <c r="AIE854" s="175" t="s">
        <v>67</v>
      </c>
      <c r="AIF854" s="10">
        <f>AID854*1.2</f>
        <v>78</v>
      </c>
      <c r="AIG854" s="10"/>
      <c r="AIH854" s="235"/>
      <c r="AII854" s="175" t="s">
        <v>113</v>
      </c>
      <c r="AIJ854" s="341" t="s">
        <v>2511</v>
      </c>
      <c r="AIL854" s="176"/>
      <c r="AIM854" s="176">
        <f>VLOOKUP(AIJ854,$A$879:$F$2731,6,FALSE)</f>
        <v>65</v>
      </c>
      <c r="AIN854" s="175" t="s">
        <v>67</v>
      </c>
      <c r="AIO854" s="10">
        <f>AIM854*1.2</f>
        <v>78</v>
      </c>
      <c r="AIP854" s="10"/>
      <c r="AIQ854" s="235"/>
      <c r="AIR854" s="175" t="s">
        <v>113</v>
      </c>
      <c r="AIS854" s="341" t="s">
        <v>628</v>
      </c>
      <c r="AIU854" s="176"/>
      <c r="AIV854" s="176">
        <f>VLOOKUP(AIS854,$A$879:$F$2731,6,FALSE)</f>
        <v>117</v>
      </c>
      <c r="AIW854" s="175" t="s">
        <v>67</v>
      </c>
      <c r="AIX854" s="10">
        <f>AIV854*1.2</f>
        <v>140.4</v>
      </c>
      <c r="AIY854" s="10"/>
      <c r="AIZ854" s="235"/>
      <c r="AJA854" s="175" t="s">
        <v>113</v>
      </c>
      <c r="AJB854" s="351" t="s">
        <v>1982</v>
      </c>
      <c r="AJD854" s="176"/>
      <c r="AJE854" s="176">
        <f>VLOOKUP(AJB854,$A$879:$F$2731,6,FALSE)</f>
        <v>179</v>
      </c>
      <c r="AJF854" s="175" t="s">
        <v>67</v>
      </c>
      <c r="AJG854" s="10">
        <f>AJE854*1.2</f>
        <v>214.79999999999998</v>
      </c>
      <c r="AJH854" s="10"/>
      <c r="AJI854" s="235"/>
      <c r="AJJ854" s="175" t="s">
        <v>113</v>
      </c>
      <c r="AJK854" s="341" t="s">
        <v>3315</v>
      </c>
      <c r="AJM854" s="176"/>
      <c r="AJN854" s="176">
        <f>VLOOKUP(AJK854,$A$879:$F$2731,6,FALSE)</f>
        <v>7</v>
      </c>
      <c r="AJO854" s="175" t="s">
        <v>67</v>
      </c>
      <c r="AJP854" s="10">
        <f>AJN854*1.2</f>
        <v>8.4</v>
      </c>
      <c r="AJQ854" s="10"/>
      <c r="AJR854" s="235"/>
      <c r="AJS854" s="175" t="s">
        <v>113</v>
      </c>
      <c r="AJT854" s="347" t="s">
        <v>2127</v>
      </c>
      <c r="AJV854" s="176"/>
      <c r="AJW854" s="176">
        <f>VLOOKUP(AJT854,$A$879:$F$2731,6,FALSE)</f>
        <v>11</v>
      </c>
      <c r="AJX854" s="175" t="s">
        <v>67</v>
      </c>
      <c r="AJY854" s="10">
        <f>AJW854*1.2</f>
        <v>13.2</v>
      </c>
      <c r="AJZ854" s="10"/>
      <c r="AKA854" s="235"/>
      <c r="AKB854" s="175" t="s">
        <v>113</v>
      </c>
      <c r="AKC854" s="341" t="s">
        <v>2114</v>
      </c>
      <c r="AKE854" s="176"/>
      <c r="AKF854" s="176">
        <f>VLOOKUP(AKC854,$A$879:$F$2731,6,FALSE)</f>
        <v>80</v>
      </c>
      <c r="AKG854" s="175" t="s">
        <v>67</v>
      </c>
      <c r="AKH854" s="10">
        <f>AKF854*1.2</f>
        <v>96</v>
      </c>
      <c r="AKI854" s="10"/>
      <c r="AKJ854" s="235"/>
      <c r="AKK854" s="175" t="s">
        <v>113</v>
      </c>
      <c r="AKL854" s="341" t="s">
        <v>1485</v>
      </c>
      <c r="AKN854" s="176"/>
      <c r="AKO854" s="176">
        <f>VLOOKUP(AKL854,$A$879:$F$2731,6,FALSE)</f>
        <v>5</v>
      </c>
      <c r="AKP854" s="175" t="s">
        <v>67</v>
      </c>
      <c r="AKQ854" s="10">
        <f>AKO854*1.2</f>
        <v>6</v>
      </c>
      <c r="AKR854" s="10"/>
      <c r="AKS854" s="235"/>
      <c r="AKT854" s="175" t="s">
        <v>113</v>
      </c>
      <c r="AKU854" s="341" t="s">
        <v>2588</v>
      </c>
      <c r="AKW854" s="176"/>
      <c r="AKX854" s="176">
        <f>VLOOKUP(AKU854,$A$879:$F$2731,6,FALSE)</f>
        <v>19</v>
      </c>
      <c r="AKY854" s="175" t="s">
        <v>67</v>
      </c>
      <c r="AKZ854" s="10">
        <f>AKX854*1.2</f>
        <v>22.8</v>
      </c>
      <c r="ALA854" s="10"/>
      <c r="ALB854" s="235"/>
      <c r="ALC854" s="175" t="s">
        <v>113</v>
      </c>
      <c r="ALD854" s="341" t="s">
        <v>970</v>
      </c>
      <c r="ALF854" s="176"/>
      <c r="ALG854" s="176">
        <f>VLOOKUP(ALD854,$A$879:$F$2731,6,FALSE)</f>
        <v>65</v>
      </c>
      <c r="ALH854" s="175" t="s">
        <v>67</v>
      </c>
      <c r="ALI854" s="10">
        <f>ALG854*1.2</f>
        <v>78</v>
      </c>
      <c r="ALJ854" s="10"/>
      <c r="ALK854" s="235"/>
      <c r="ALL854" s="175" t="s">
        <v>113</v>
      </c>
      <c r="ALM854" s="341" t="s">
        <v>1982</v>
      </c>
      <c r="ALO854" s="176"/>
      <c r="ALP854" s="176">
        <f>VLOOKUP(ALM854,$A$879:$F$2731,6,FALSE)</f>
        <v>179</v>
      </c>
      <c r="ALQ854" s="175" t="s">
        <v>67</v>
      </c>
      <c r="ALR854" s="10">
        <f>ALP854*1.2</f>
        <v>214.79999999999998</v>
      </c>
      <c r="ALS854" s="10"/>
      <c r="ALT854" s="235"/>
      <c r="ALU854" s="175" t="s">
        <v>113</v>
      </c>
      <c r="ALV854" s="341" t="s">
        <v>2511</v>
      </c>
      <c r="ALX854" s="176"/>
      <c r="ALY854" s="176">
        <f>VLOOKUP(ALV854,$A$879:$F$2731,6,FALSE)</f>
        <v>65</v>
      </c>
      <c r="ALZ854" s="175" t="s">
        <v>67</v>
      </c>
      <c r="AMA854" s="10">
        <f>ALY854*1.2</f>
        <v>78</v>
      </c>
      <c r="AMB854" s="10"/>
      <c r="AMC854" s="235"/>
      <c r="AMD854" s="175" t="s">
        <v>113</v>
      </c>
      <c r="AME854" s="401" t="s">
        <v>3104</v>
      </c>
      <c r="AMG854" s="176"/>
      <c r="AMH854" s="176">
        <f>VLOOKUP(AME854,$A$879:$F$2731,6,FALSE)</f>
        <v>47</v>
      </c>
      <c r="AMI854" s="175" t="s">
        <v>67</v>
      </c>
      <c r="AMJ854" s="10">
        <f>AMH854*1.2</f>
        <v>56.4</v>
      </c>
      <c r="AMK854" s="10"/>
      <c r="AML854" s="235"/>
      <c r="AMM854" s="175" t="s">
        <v>113</v>
      </c>
      <c r="AMN854" s="343" t="s">
        <v>1010</v>
      </c>
      <c r="AMP854" s="176"/>
      <c r="AMQ854" s="176">
        <f>VLOOKUP(AMN854,$A$879:$F$2731,6,FALSE)</f>
        <v>0</v>
      </c>
      <c r="AMR854" s="175" t="s">
        <v>67</v>
      </c>
      <c r="AMS854" s="10">
        <f>AMQ854*1.2</f>
        <v>0</v>
      </c>
      <c r="AMT854" s="10"/>
      <c r="AMU854" s="235"/>
      <c r="AMV854" s="175" t="s">
        <v>113</v>
      </c>
      <c r="AMW854" s="341" t="s">
        <v>628</v>
      </c>
      <c r="AMY854" s="176"/>
      <c r="AMZ854" s="176">
        <f>VLOOKUP(AMW854,$A$879:$F$2731,6,FALSE)</f>
        <v>117</v>
      </c>
      <c r="ANA854" s="175" t="s">
        <v>67</v>
      </c>
      <c r="ANB854" s="10">
        <f>AMZ854*1.2</f>
        <v>140.4</v>
      </c>
      <c r="ANC854" s="10"/>
      <c r="AND854" s="235"/>
      <c r="ANE854" s="175" t="s">
        <v>113</v>
      </c>
      <c r="ANF854" s="341" t="s">
        <v>980</v>
      </c>
      <c r="ANH854" s="176"/>
      <c r="ANI854" s="176">
        <f>VLOOKUP(ANF854,$A$879:$F$2731,6,FALSE)</f>
        <v>144</v>
      </c>
      <c r="ANJ854" s="175" t="s">
        <v>67</v>
      </c>
      <c r="ANK854" s="10">
        <f>ANI854*1.2</f>
        <v>172.79999999999998</v>
      </c>
      <c r="ANL854" s="10"/>
      <c r="ANM854" s="235"/>
      <c r="ANN854" s="175" t="s">
        <v>113</v>
      </c>
      <c r="ANO854" s="351" t="s">
        <v>2149</v>
      </c>
      <c r="ANQ854" s="176"/>
      <c r="ANR854" s="176">
        <f>VLOOKUP(ANO854,$A$879:$F$2731,6,FALSE)</f>
        <v>43</v>
      </c>
      <c r="ANS854" s="175" t="s">
        <v>67</v>
      </c>
      <c r="ANT854" s="10">
        <f>ANR854*1.2</f>
        <v>51.6</v>
      </c>
      <c r="ANU854" s="10"/>
      <c r="ANV854" s="235"/>
      <c r="ANW854" s="175" t="s">
        <v>113</v>
      </c>
      <c r="ANX854" s="341" t="s">
        <v>2137</v>
      </c>
      <c r="ANZ854" s="176"/>
      <c r="AOA854" s="176">
        <f>VLOOKUP(ANX854,$A$879:$F$2731,6,FALSE)</f>
        <v>123</v>
      </c>
      <c r="AOB854" s="175" t="s">
        <v>67</v>
      </c>
      <c r="AOC854" s="10">
        <f>AOA854*1.2</f>
        <v>147.6</v>
      </c>
      <c r="AOD854" s="10"/>
      <c r="AOE854" s="235"/>
      <c r="AOF854" s="175" t="s">
        <v>113</v>
      </c>
      <c r="AOG854" s="75" t="s">
        <v>183</v>
      </c>
      <c r="AOI854" s="176"/>
      <c r="AOJ854" s="176" t="e">
        <f>VLOOKUP(AOG854,$A$879:$F$2731,6,FALSE)</f>
        <v>#N/A</v>
      </c>
      <c r="AOK854" s="175" t="s">
        <v>67</v>
      </c>
      <c r="AOL854" s="10" t="e">
        <f>AOJ854*1.2</f>
        <v>#N/A</v>
      </c>
      <c r="AOM854" s="10"/>
      <c r="AON854" s="235"/>
      <c r="AOO854" s="175" t="s">
        <v>113</v>
      </c>
      <c r="AOP854" s="341" t="s">
        <v>1485</v>
      </c>
      <c r="AOR854" s="176"/>
      <c r="AOS854" s="176">
        <f>VLOOKUP(AOP854,$A$879:$F$2731,6,FALSE)</f>
        <v>5</v>
      </c>
      <c r="AOT854" s="175" t="s">
        <v>67</v>
      </c>
      <c r="AOU854" s="10">
        <f>AOS854*1.2</f>
        <v>6</v>
      </c>
      <c r="AOV854" s="10"/>
      <c r="AOW854" s="235"/>
      <c r="AOX854" s="175" t="s">
        <v>113</v>
      </c>
      <c r="AOY854" s="404" t="s">
        <v>2643</v>
      </c>
      <c r="APA854" s="176"/>
      <c r="APB854" s="176">
        <f>VLOOKUP(AOY854,$A$879:$F$2731,6,FALSE)</f>
        <v>54</v>
      </c>
      <c r="APC854" s="175" t="s">
        <v>67</v>
      </c>
      <c r="APD854" s="10">
        <f>APB854*1.2</f>
        <v>64.8</v>
      </c>
      <c r="APE854" s="10"/>
      <c r="APF854" s="235"/>
      <c r="APG854" s="175" t="s">
        <v>113</v>
      </c>
      <c r="APH854" s="341" t="s">
        <v>2559</v>
      </c>
      <c r="APJ854" s="176"/>
      <c r="APK854" s="176">
        <f>VLOOKUP(APH854,$A$879:$F$2731,6,FALSE)</f>
        <v>3</v>
      </c>
      <c r="APL854" s="175" t="s">
        <v>67</v>
      </c>
      <c r="APM854" s="10">
        <f>APK854*1.2</f>
        <v>3.5999999999999996</v>
      </c>
      <c r="APN854" s="10"/>
      <c r="APO854" s="235"/>
      <c r="APP854" s="175" t="s">
        <v>113</v>
      </c>
      <c r="APQ854" s="75" t="s">
        <v>183</v>
      </c>
      <c r="APS854" s="176"/>
      <c r="APT854" s="176" t="e">
        <f>VLOOKUP(APQ854,$A$879:$F$2731,6,FALSE)</f>
        <v>#N/A</v>
      </c>
      <c r="APU854" s="175" t="s">
        <v>67</v>
      </c>
      <c r="APV854" s="10" t="e">
        <f>APT854*1.2</f>
        <v>#N/A</v>
      </c>
      <c r="APW854" s="10"/>
      <c r="APX854" s="235"/>
      <c r="APY854" s="175" t="s">
        <v>113</v>
      </c>
      <c r="APZ854" s="341" t="s">
        <v>526</v>
      </c>
      <c r="AQB854" s="176"/>
      <c r="AQC854" s="176">
        <f>VLOOKUP(APZ854,$A$879:$F$2731,6,FALSE)</f>
        <v>0</v>
      </c>
      <c r="AQD854" s="175" t="s">
        <v>67</v>
      </c>
      <c r="AQE854" s="10">
        <f>AQC854*1.2</f>
        <v>0</v>
      </c>
      <c r="AQF854" s="10"/>
      <c r="AQG854" s="235"/>
      <c r="AQH854" s="175" t="s">
        <v>113</v>
      </c>
      <c r="AQI854" s="341" t="s">
        <v>1959</v>
      </c>
      <c r="AQK854" s="176"/>
      <c r="AQL854" s="176">
        <f>VLOOKUP(AQI854,$A$879:$F$2731,6,FALSE)</f>
        <v>72</v>
      </c>
      <c r="AQM854" s="175" t="s">
        <v>67</v>
      </c>
      <c r="AQN854" s="10">
        <f>AQL854*1.2</f>
        <v>86.399999999999991</v>
      </c>
      <c r="AQO854" s="10"/>
      <c r="AQP854" s="235"/>
      <c r="AQQ854" s="175" t="s">
        <v>113</v>
      </c>
      <c r="AQR854" s="75" t="s">
        <v>183</v>
      </c>
      <c r="AQT854" s="176"/>
      <c r="AQU854" s="176" t="e">
        <f>VLOOKUP(AQR854,$A$879:$F$2731,6,FALSE)</f>
        <v>#N/A</v>
      </c>
      <c r="AQV854" s="175" t="s">
        <v>67</v>
      </c>
      <c r="AQW854" s="10" t="e">
        <f>AQU854*1.2</f>
        <v>#N/A</v>
      </c>
      <c r="AQX854" s="10"/>
      <c r="AQY854" s="235"/>
      <c r="AQZ854" s="175" t="s">
        <v>113</v>
      </c>
      <c r="ARA854" s="75" t="s">
        <v>183</v>
      </c>
      <c r="ARC854" s="176"/>
      <c r="ARD854" s="176" t="e">
        <f>VLOOKUP(ARA854,$A$879:$F$2731,6,FALSE)</f>
        <v>#N/A</v>
      </c>
      <c r="ARE854" s="175" t="s">
        <v>67</v>
      </c>
      <c r="ARF854" s="10" t="e">
        <f>ARD854*1.2</f>
        <v>#N/A</v>
      </c>
      <c r="ARG854" s="10"/>
      <c r="ARH854" s="235"/>
      <c r="ARI854" s="175" t="s">
        <v>113</v>
      </c>
      <c r="ARJ854" s="75" t="s">
        <v>183</v>
      </c>
      <c r="ARL854" s="176"/>
      <c r="ARM854" s="176" t="e">
        <f>VLOOKUP(ARJ854,$A$879:$F$2731,6,FALSE)</f>
        <v>#N/A</v>
      </c>
      <c r="ARN854" s="175" t="s">
        <v>67</v>
      </c>
      <c r="ARO854" s="10" t="e">
        <f>ARM854*1.2</f>
        <v>#N/A</v>
      </c>
      <c r="ARP854" s="10"/>
      <c r="ARQ854" s="235"/>
      <c r="ARR854" s="175" t="s">
        <v>113</v>
      </c>
      <c r="ARS854" s="75" t="s">
        <v>183</v>
      </c>
      <c r="ARU854" s="176"/>
      <c r="ARV854" s="176" t="e">
        <f>VLOOKUP(ARS854,$A$879:$F$2731,6,FALSE)</f>
        <v>#N/A</v>
      </c>
      <c r="ARW854" s="175" t="s">
        <v>67</v>
      </c>
      <c r="ARX854" s="10" t="e">
        <f>ARV854*1.2</f>
        <v>#N/A</v>
      </c>
      <c r="ARY854" s="10"/>
      <c r="ARZ854" s="235"/>
      <c r="ASA854" s="175" t="s">
        <v>113</v>
      </c>
      <c r="ASB854" s="341" t="s">
        <v>560</v>
      </c>
      <c r="ASD854" s="176"/>
      <c r="ASE854" s="176">
        <f>VLOOKUP(ASB854,$A$879:$F$2731,6,FALSE)</f>
        <v>15</v>
      </c>
      <c r="ASF854" s="175" t="s">
        <v>67</v>
      </c>
      <c r="ASG854" s="10">
        <f>ASE854*1.2</f>
        <v>18</v>
      </c>
      <c r="ASH854" s="10"/>
      <c r="ASI854" s="235"/>
      <c r="ASJ854" s="175" t="s">
        <v>113</v>
      </c>
      <c r="ASK854" s="75" t="s">
        <v>183</v>
      </c>
      <c r="ASM854" s="176"/>
      <c r="ASN854" s="176" t="e">
        <f>VLOOKUP(ASK854,$A$879:$F$2731,6,FALSE)</f>
        <v>#N/A</v>
      </c>
      <c r="ASO854" s="175" t="s">
        <v>67</v>
      </c>
      <c r="ASP854" s="10" t="e">
        <f>ASN854*1.2</f>
        <v>#N/A</v>
      </c>
      <c r="ASQ854" s="10"/>
      <c r="ASR854" s="235"/>
      <c r="ASS854" s="175" t="s">
        <v>113</v>
      </c>
      <c r="AST854" s="341" t="s">
        <v>3223</v>
      </c>
      <c r="ASV854" s="176"/>
      <c r="ASW854" s="176">
        <f>VLOOKUP(AST854,$A$879:$F$2731,6,FALSE)</f>
        <v>40</v>
      </c>
      <c r="ASX854" s="175" t="s">
        <v>67</v>
      </c>
      <c r="ASY854" s="10">
        <f>ASW854*1.2</f>
        <v>48</v>
      </c>
      <c r="ASZ854" s="10"/>
      <c r="ATA854" s="235"/>
      <c r="ATB854" s="175" t="s">
        <v>113</v>
      </c>
      <c r="ATC854" s="75" t="s">
        <v>183</v>
      </c>
      <c r="ATE854" s="176"/>
      <c r="ATF854" s="176" t="e">
        <f>VLOOKUP(ATC854,$A$879:$F$2731,6,FALSE)</f>
        <v>#N/A</v>
      </c>
      <c r="ATG854" s="175" t="s">
        <v>67</v>
      </c>
      <c r="ATH854" s="10" t="e">
        <f>ATF854*1.2</f>
        <v>#N/A</v>
      </c>
      <c r="ATI854" s="10"/>
      <c r="ATJ854" s="235"/>
      <c r="ATK854" s="175" t="s">
        <v>113</v>
      </c>
      <c r="ATL854" s="75" t="s">
        <v>183</v>
      </c>
      <c r="ATN854" s="176"/>
      <c r="ATO854" s="176" t="e">
        <f>VLOOKUP(ATL854,$A$879:$F$2731,6,FALSE)</f>
        <v>#N/A</v>
      </c>
      <c r="ATP854" s="175" t="s">
        <v>67</v>
      </c>
      <c r="ATQ854" s="10" t="e">
        <f>ATO854*1.2</f>
        <v>#N/A</v>
      </c>
      <c r="ATR854" s="10"/>
      <c r="ATS854" s="235"/>
      <c r="ATT854" s="175" t="s">
        <v>113</v>
      </c>
      <c r="ATU854" s="75" t="s">
        <v>183</v>
      </c>
      <c r="ATW854" s="176"/>
      <c r="ATX854" s="176" t="e">
        <f>VLOOKUP(ATU854,$A$879:$F$2731,6,FALSE)</f>
        <v>#N/A</v>
      </c>
      <c r="ATY854" s="175" t="s">
        <v>67</v>
      </c>
      <c r="ATZ854" s="10" t="e">
        <f>ATX854*1.2</f>
        <v>#N/A</v>
      </c>
      <c r="AUA854" s="10"/>
      <c r="AUB854" s="235"/>
      <c r="AUC854" s="175" t="s">
        <v>113</v>
      </c>
      <c r="AUD854" s="75" t="s">
        <v>183</v>
      </c>
      <c r="AUF854" s="176"/>
      <c r="AUG854" s="176" t="e">
        <f>VLOOKUP(AUD854,$A$879:$F$2731,6,FALSE)</f>
        <v>#N/A</v>
      </c>
      <c r="AUH854" s="175" t="s">
        <v>67</v>
      </c>
      <c r="AUI854" s="10" t="e">
        <f>AUG854*1.2</f>
        <v>#N/A</v>
      </c>
      <c r="AUJ854" s="10"/>
      <c r="AUK854" s="235"/>
      <c r="AUL854" s="175" t="s">
        <v>113</v>
      </c>
      <c r="AUM854" s="75" t="s">
        <v>183</v>
      </c>
      <c r="AUO854" s="176"/>
      <c r="AUP854" s="176" t="e">
        <f>VLOOKUP(AUM854,$A$879:$F$2731,6,FALSE)</f>
        <v>#N/A</v>
      </c>
      <c r="AUQ854" s="175" t="s">
        <v>67</v>
      </c>
      <c r="AUR854" s="10" t="e">
        <f>AUP854*1.2</f>
        <v>#N/A</v>
      </c>
      <c r="AUS854" s="10"/>
      <c r="AUT854" s="235"/>
      <c r="AUU854" s="175" t="s">
        <v>113</v>
      </c>
      <c r="AUV854" s="75" t="s">
        <v>183</v>
      </c>
      <c r="AUX854" s="176"/>
      <c r="AUY854" s="176" t="e">
        <f>VLOOKUP(AUV854,$A$879:$F$2731,6,FALSE)</f>
        <v>#N/A</v>
      </c>
      <c r="AUZ854" s="175" t="s">
        <v>67</v>
      </c>
      <c r="AVA854" s="10" t="e">
        <f>AUY854*1.2</f>
        <v>#N/A</v>
      </c>
      <c r="AVB854" s="10"/>
      <c r="AVC854" s="235"/>
      <c r="AVD854" s="175" t="s">
        <v>113</v>
      </c>
      <c r="AVE854" s="75" t="s">
        <v>183</v>
      </c>
      <c r="AVG854" s="176"/>
      <c r="AVH854" s="176" t="e">
        <f>VLOOKUP(AVE854,$A$879:$F$2731,6,FALSE)</f>
        <v>#N/A</v>
      </c>
      <c r="AVI854" s="175" t="s">
        <v>67</v>
      </c>
      <c r="AVJ854" s="10" t="e">
        <f>AVH854*1.2</f>
        <v>#N/A</v>
      </c>
      <c r="AVK854" s="10"/>
      <c r="AVL854" s="235"/>
      <c r="AVM854" s="175" t="s">
        <v>113</v>
      </c>
      <c r="AVN854" s="75" t="s">
        <v>183</v>
      </c>
      <c r="AVP854" s="176"/>
      <c r="AVQ854" s="176" t="e">
        <f>VLOOKUP(AVN854,$A$879:$F$2731,6,FALSE)</f>
        <v>#N/A</v>
      </c>
      <c r="AVR854" s="175" t="s">
        <v>67</v>
      </c>
      <c r="AVS854" s="10" t="e">
        <f>AVQ854*1.2</f>
        <v>#N/A</v>
      </c>
      <c r="AVT854" s="10"/>
      <c r="AVU854" s="235"/>
      <c r="AVV854" s="175" t="s">
        <v>113</v>
      </c>
      <c r="AVW854" s="75" t="s">
        <v>183</v>
      </c>
      <c r="AVY854" s="176"/>
      <c r="AVZ854" s="176" t="e">
        <f>VLOOKUP(AVW854,$A$879:$F$2731,6,FALSE)</f>
        <v>#N/A</v>
      </c>
      <c r="AWA854" s="175" t="s">
        <v>67</v>
      </c>
      <c r="AWB854" s="10" t="e">
        <f>AVZ854*1.2</f>
        <v>#N/A</v>
      </c>
      <c r="AWC854" s="10"/>
      <c r="AWD854" s="235"/>
      <c r="AWE854" s="175" t="s">
        <v>113</v>
      </c>
      <c r="AWF854" s="75" t="s">
        <v>183</v>
      </c>
      <c r="AWH854" s="176"/>
      <c r="AWI854" s="176" t="e">
        <f>VLOOKUP(AWF854,$A$879:$F$2731,6,FALSE)</f>
        <v>#N/A</v>
      </c>
      <c r="AWJ854" s="175" t="s">
        <v>67</v>
      </c>
      <c r="AWK854" s="10" t="e">
        <f>AWI854*1.2</f>
        <v>#N/A</v>
      </c>
      <c r="AWL854" s="10"/>
      <c r="AWM854" s="235"/>
      <c r="AWN854" s="175" t="s">
        <v>113</v>
      </c>
      <c r="AWO854" s="341" t="s">
        <v>502</v>
      </c>
      <c r="AWQ854" s="176"/>
      <c r="AWR854" s="176">
        <f>VLOOKUP(AWO854,$A$879:$F$2731,6,FALSE)</f>
        <v>70</v>
      </c>
      <c r="AWS854" s="175" t="s">
        <v>67</v>
      </c>
      <c r="AWT854" s="10">
        <f>AWR854*1.2</f>
        <v>84</v>
      </c>
      <c r="AWU854" s="10"/>
      <c r="AWV854" s="235"/>
      <c r="AWW854" s="175" t="s">
        <v>113</v>
      </c>
      <c r="AWX854" s="341" t="s">
        <v>1491</v>
      </c>
      <c r="AWZ854" s="176"/>
      <c r="AXA854" s="176">
        <f>VLOOKUP(AWX854,$A$879:$F$2731,6,FALSE)</f>
        <v>9</v>
      </c>
      <c r="AXB854" s="175" t="s">
        <v>67</v>
      </c>
      <c r="AXC854" s="10">
        <f>AXA854*1.2</f>
        <v>10.799999999999999</v>
      </c>
      <c r="AXD854" s="10"/>
      <c r="AXE854" s="235"/>
      <c r="AXF854" s="175" t="s">
        <v>113</v>
      </c>
      <c r="AXG854" s="341" t="s">
        <v>464</v>
      </c>
      <c r="AXI854" s="176"/>
      <c r="AXJ854" s="176">
        <f>VLOOKUP(AXG854,$A$879:$F$2731,6,FALSE)</f>
        <v>18</v>
      </c>
      <c r="AXK854" s="175" t="s">
        <v>67</v>
      </c>
      <c r="AXL854" s="10">
        <f>AXJ854*1.2</f>
        <v>21.599999999999998</v>
      </c>
      <c r="AXM854" s="10"/>
      <c r="AXN854" s="235"/>
      <c r="AXO854" s="175" t="s">
        <v>113</v>
      </c>
      <c r="AXP854" s="341" t="s">
        <v>970</v>
      </c>
      <c r="AXR854" s="176"/>
      <c r="AXS854" s="176">
        <f>VLOOKUP(AXP854,$A$879:$F$2731,6,FALSE)</f>
        <v>65</v>
      </c>
      <c r="AXT854" s="175" t="s">
        <v>67</v>
      </c>
      <c r="AXU854" s="10">
        <f>AXS854*1.2</f>
        <v>78</v>
      </c>
      <c r="AXV854" s="10"/>
      <c r="AXW854" s="235"/>
      <c r="AXX854" s="175" t="s">
        <v>113</v>
      </c>
      <c r="AXY854" s="341" t="s">
        <v>534</v>
      </c>
      <c r="AYA854" s="176"/>
      <c r="AYB854" s="176">
        <f>VLOOKUP(AXY854,$A$879:$F$2731,6,FALSE)</f>
        <v>18</v>
      </c>
      <c r="AYC854" s="175" t="s">
        <v>67</v>
      </c>
      <c r="AYD854" s="10">
        <f>AYB854*1.2</f>
        <v>21.599999999999998</v>
      </c>
      <c r="AYE854" s="10"/>
      <c r="AYF854" s="235"/>
      <c r="AYG854" s="175" t="s">
        <v>113</v>
      </c>
      <c r="AYH854" s="341" t="s">
        <v>970</v>
      </c>
      <c r="AYJ854" s="176"/>
      <c r="AYK854" s="176">
        <f>VLOOKUP(AYH854,$A$879:$F$2731,6,FALSE)</f>
        <v>65</v>
      </c>
      <c r="AYL854" s="175" t="s">
        <v>67</v>
      </c>
      <c r="AYM854" s="10">
        <f>AYK854*1.2</f>
        <v>78</v>
      </c>
      <c r="AYN854" s="10"/>
      <c r="AYO854" s="235"/>
      <c r="AYP854" s="175" t="s">
        <v>113</v>
      </c>
      <c r="AYQ854" s="341" t="s">
        <v>2511</v>
      </c>
      <c r="AYS854" s="176"/>
      <c r="AYT854" s="176">
        <f>VLOOKUP(AYQ854,$A$879:$F$2731,6,FALSE)</f>
        <v>65</v>
      </c>
      <c r="AYU854" s="175" t="s">
        <v>67</v>
      </c>
      <c r="AYV854" s="10">
        <f>AYT854*1.2</f>
        <v>78</v>
      </c>
      <c r="AYW854" s="10"/>
      <c r="AYX854" s="235"/>
      <c r="AYY854" s="175" t="s">
        <v>113</v>
      </c>
      <c r="AYZ854" s="341" t="s">
        <v>2485</v>
      </c>
      <c r="AZB854" s="176"/>
      <c r="AZC854" s="176">
        <f>VLOOKUP(AYZ854,$A$879:$F$2731,6,FALSE)</f>
        <v>33</v>
      </c>
      <c r="AZD854" s="175" t="s">
        <v>67</v>
      </c>
      <c r="AZE854" s="10">
        <f>AZC854*1.2</f>
        <v>39.6</v>
      </c>
      <c r="AZF854" s="10"/>
      <c r="AZG854" s="235"/>
      <c r="AZH854" s="175" t="s">
        <v>113</v>
      </c>
      <c r="AZI854" s="341" t="s">
        <v>980</v>
      </c>
      <c r="AZK854" s="176"/>
      <c r="AZL854" s="176">
        <f>VLOOKUP(AZI854,$A$879:$F$2731,6,FALSE)</f>
        <v>144</v>
      </c>
      <c r="AZM854" s="175" t="s">
        <v>67</v>
      </c>
      <c r="AZN854" s="10">
        <f>AZL854*1.2</f>
        <v>172.79999999999998</v>
      </c>
      <c r="AZO854" s="10"/>
      <c r="AZP854" s="235"/>
      <c r="AZQ854" s="175" t="s">
        <v>113</v>
      </c>
      <c r="AZR854" s="341" t="s">
        <v>2127</v>
      </c>
      <c r="AZT854" s="176"/>
      <c r="AZU854" s="176">
        <f>VLOOKUP(AZR854,$A$879:$F$2731,6,FALSE)</f>
        <v>11</v>
      </c>
      <c r="AZV854" s="175" t="s">
        <v>67</v>
      </c>
      <c r="AZW854" s="10">
        <f>AZU854*1.2</f>
        <v>13.2</v>
      </c>
      <c r="AZX854" s="10"/>
      <c r="AZY854" s="235"/>
      <c r="AZZ854" s="175" t="s">
        <v>113</v>
      </c>
      <c r="BAA854" s="341" t="s">
        <v>970</v>
      </c>
      <c r="BAC854" s="176"/>
      <c r="BAD854" s="176">
        <f>VLOOKUP(BAA854,$A$879:$F$2731,6,FALSE)</f>
        <v>65</v>
      </c>
      <c r="BAE854" s="175" t="s">
        <v>67</v>
      </c>
      <c r="BAF854" s="10">
        <f>BAD854*1.2</f>
        <v>78</v>
      </c>
      <c r="BAG854" s="10"/>
      <c r="BAH854" s="235"/>
      <c r="BAI854" s="175" t="s">
        <v>113</v>
      </c>
      <c r="BAJ854" s="398" t="s">
        <v>2127</v>
      </c>
      <c r="BAL854" s="176"/>
      <c r="BAM854" s="176">
        <f>VLOOKUP(BAJ854,$A$879:$F$2731,6,FALSE)</f>
        <v>11</v>
      </c>
      <c r="BAN854" s="175" t="s">
        <v>67</v>
      </c>
      <c r="BAO854" s="10">
        <f>BAM854*1.2</f>
        <v>13.2</v>
      </c>
      <c r="BAP854" s="10"/>
      <c r="BAQ854" s="235"/>
      <c r="BAR854" s="175" t="s">
        <v>113</v>
      </c>
      <c r="BAS854" s="341" t="s">
        <v>2137</v>
      </c>
      <c r="BAU854" s="176"/>
      <c r="BAV854" s="176">
        <f>VLOOKUP(BAS854,$A$879:$F$2731,6,FALSE)</f>
        <v>123</v>
      </c>
      <c r="BAW854" s="175" t="s">
        <v>67</v>
      </c>
      <c r="BAX854" s="10">
        <f>BAV854*1.2</f>
        <v>147.6</v>
      </c>
      <c r="BAY854" s="10"/>
      <c r="BAZ854" s="235"/>
      <c r="BBA854" s="175" t="s">
        <v>113</v>
      </c>
      <c r="BBB854" s="341" t="s">
        <v>970</v>
      </c>
      <c r="BBD854" s="176"/>
      <c r="BBE854" s="176">
        <f>VLOOKUP(BBB854,$A$879:$F$2731,6,FALSE)</f>
        <v>65</v>
      </c>
      <c r="BBF854" s="175" t="s">
        <v>67</v>
      </c>
      <c r="BBG854" s="10">
        <f>BBE854*1.2</f>
        <v>78</v>
      </c>
      <c r="BBH854" s="10"/>
      <c r="BBI854" s="235"/>
      <c r="BBJ854" s="175" t="s">
        <v>113</v>
      </c>
      <c r="BBK854" s="341" t="s">
        <v>2335</v>
      </c>
      <c r="BBM854" s="176"/>
      <c r="BBN854" s="176">
        <f>VLOOKUP(BBK854,$A$879:$F$2731,6,FALSE)</f>
        <v>98</v>
      </c>
      <c r="BBO854" s="175" t="s">
        <v>67</v>
      </c>
      <c r="BBP854" s="10">
        <f>BBN854*1.2</f>
        <v>117.6</v>
      </c>
      <c r="BBQ854" s="10"/>
      <c r="BBR854" s="235"/>
      <c r="BBS854" s="175" t="s">
        <v>113</v>
      </c>
      <c r="BBT854" s="347" t="s">
        <v>502</v>
      </c>
      <c r="BBV854" s="176"/>
      <c r="BBW854" s="176">
        <f>VLOOKUP(BBT854,$A$879:$F$2731,6,FALSE)</f>
        <v>70</v>
      </c>
      <c r="BBX854" s="175" t="s">
        <v>67</v>
      </c>
      <c r="BBY854" s="10">
        <f>BBW854*1.2</f>
        <v>84</v>
      </c>
      <c r="BBZ854" s="10"/>
      <c r="BCA854" s="235"/>
      <c r="BCB854" s="175" t="s">
        <v>113</v>
      </c>
      <c r="BCC854" s="341" t="s">
        <v>582</v>
      </c>
      <c r="BCE854" s="176"/>
      <c r="BCF854" s="176">
        <f>VLOOKUP(BCC854,$A$879:$F$2731,6,FALSE)</f>
        <v>0</v>
      </c>
      <c r="BCG854" s="175" t="s">
        <v>67</v>
      </c>
      <c r="BCH854" s="10">
        <f>BCF854*1.2</f>
        <v>0</v>
      </c>
      <c r="BCI854" s="10"/>
      <c r="BCJ854" s="235"/>
      <c r="BCK854" s="175" t="s">
        <v>113</v>
      </c>
      <c r="BCL854" s="341" t="s">
        <v>2455</v>
      </c>
      <c r="BCN854" s="176"/>
      <c r="BCO854" s="176">
        <f>VLOOKUP(BCL854,$A$879:$F$2731,6,FALSE)</f>
        <v>21</v>
      </c>
      <c r="BCP854" s="175" t="s">
        <v>67</v>
      </c>
      <c r="BCQ854" s="10">
        <f>BCO854*1.2</f>
        <v>25.2</v>
      </c>
      <c r="BCR854" s="10"/>
      <c r="BCS854" s="235"/>
      <c r="BCT854" s="175" t="s">
        <v>113</v>
      </c>
      <c r="BCU854" s="351" t="s">
        <v>2511</v>
      </c>
      <c r="BCW854" s="176"/>
      <c r="BCX854" s="176">
        <f>VLOOKUP(BCU854,$A$879:$F$2731,6,FALSE)</f>
        <v>65</v>
      </c>
      <c r="BCY854" s="175" t="s">
        <v>67</v>
      </c>
      <c r="BCZ854" s="10">
        <f>BCX854*1.2</f>
        <v>78</v>
      </c>
      <c r="BDA854" s="10"/>
      <c r="BDB854" s="235"/>
      <c r="BDC854" s="175" t="s">
        <v>113</v>
      </c>
      <c r="BDD854" s="347" t="s">
        <v>1009</v>
      </c>
      <c r="BDF854" s="176"/>
      <c r="BDG854" s="176">
        <f>VLOOKUP(BDD854,$A$879:$F$2731,6,FALSE)</f>
        <v>69</v>
      </c>
      <c r="BDH854" s="175" t="s">
        <v>67</v>
      </c>
      <c r="BDI854" s="10">
        <f>BDG854*1.2</f>
        <v>82.8</v>
      </c>
      <c r="BDJ854" s="10"/>
      <c r="BDK854" s="235"/>
      <c r="BDL854" s="175" t="s">
        <v>113</v>
      </c>
      <c r="BDM854" s="341" t="s">
        <v>467</v>
      </c>
      <c r="BDO854" s="176"/>
      <c r="BDP854" s="176">
        <f>VLOOKUP(BDM854,$A$879:$F$2731,6,FALSE)</f>
        <v>42</v>
      </c>
      <c r="BDQ854" s="175" t="s">
        <v>67</v>
      </c>
      <c r="BDR854" s="10">
        <f>BDP854*1.2</f>
        <v>50.4</v>
      </c>
      <c r="BDS854" s="10"/>
      <c r="BDT854" s="235"/>
      <c r="BDU854" s="175" t="s">
        <v>113</v>
      </c>
      <c r="BDV854" s="341" t="s">
        <v>1959</v>
      </c>
      <c r="BDX854" s="176"/>
      <c r="BDY854" s="176">
        <f>VLOOKUP(BDV854,$A$879:$F$2731,6,FALSE)</f>
        <v>72</v>
      </c>
      <c r="BDZ854" s="175" t="s">
        <v>67</v>
      </c>
      <c r="BEA854" s="10">
        <f>BDY854*1.2</f>
        <v>86.399999999999991</v>
      </c>
      <c r="BEB854" s="10"/>
      <c r="BEC854" s="235"/>
      <c r="BED854" s="175" t="s">
        <v>113</v>
      </c>
      <c r="BEE854" s="341" t="s">
        <v>2511</v>
      </c>
      <c r="BEG854" s="176"/>
      <c r="BEH854" s="176">
        <f>VLOOKUP(BEE854,$A$879:$F$2731,6,FALSE)</f>
        <v>65</v>
      </c>
      <c r="BEI854" s="175" t="s">
        <v>67</v>
      </c>
      <c r="BEJ854" s="10">
        <f>BEH854*1.2</f>
        <v>78</v>
      </c>
      <c r="BEK854" s="10"/>
      <c r="BEL854" s="235"/>
      <c r="BEM854" s="175" t="s">
        <v>113</v>
      </c>
      <c r="BEN854" s="341" t="s">
        <v>464</v>
      </c>
      <c r="BEP854" s="176"/>
      <c r="BEQ854" s="176">
        <f>VLOOKUP(BEN854,$A$879:$F$2731,6,FALSE)</f>
        <v>18</v>
      </c>
      <c r="BER854" s="175" t="s">
        <v>67</v>
      </c>
      <c r="BES854" s="10">
        <f>BEQ854*1.2</f>
        <v>21.599999999999998</v>
      </c>
      <c r="BET854" s="10"/>
      <c r="BEU854" s="235"/>
      <c r="BEV854" s="175" t="s">
        <v>113</v>
      </c>
      <c r="BEW854" s="341" t="s">
        <v>560</v>
      </c>
      <c r="BEY854" s="176"/>
      <c r="BEZ854" s="176">
        <f>VLOOKUP(BEW854,$A$879:$F$2731,6,FALSE)</f>
        <v>15</v>
      </c>
      <c r="BFA854" s="175" t="s">
        <v>67</v>
      </c>
      <c r="BFB854" s="10">
        <f>BEZ854*1.2</f>
        <v>18</v>
      </c>
      <c r="BFC854" s="10"/>
      <c r="BFD854" s="235"/>
      <c r="BFE854" s="175" t="s">
        <v>113</v>
      </c>
      <c r="BFF854" s="341" t="s">
        <v>467</v>
      </c>
      <c r="BFH854" s="176"/>
      <c r="BFI854" s="176">
        <f>VLOOKUP(BFF854,$A$879:$F$2731,6,FALSE)</f>
        <v>42</v>
      </c>
      <c r="BFJ854" s="175" t="s">
        <v>67</v>
      </c>
      <c r="BFK854" s="10">
        <f>BFI854*1.2</f>
        <v>50.4</v>
      </c>
      <c r="BFL854" s="10"/>
      <c r="BFM854" s="235"/>
      <c r="BFN854" s="175" t="s">
        <v>113</v>
      </c>
      <c r="BFO854" s="341" t="s">
        <v>534</v>
      </c>
      <c r="BFQ854" s="176"/>
      <c r="BFR854" s="176">
        <f>VLOOKUP(BFO854,$A$879:$F$2731,6,FALSE)</f>
        <v>18</v>
      </c>
      <c r="BFS854" s="175" t="s">
        <v>67</v>
      </c>
      <c r="BFT854" s="10">
        <f>BFR854*1.2</f>
        <v>21.599999999999998</v>
      </c>
      <c r="BFU854" s="10"/>
      <c r="BFV854" s="235"/>
      <c r="BFW854" s="175" t="s">
        <v>113</v>
      </c>
      <c r="BFX854" s="351" t="s">
        <v>970</v>
      </c>
      <c r="BFZ854" s="176"/>
      <c r="BGA854" s="176">
        <f>VLOOKUP(BFX854,$A$879:$F$2731,6,FALSE)</f>
        <v>65</v>
      </c>
      <c r="BGB854" s="175" t="s">
        <v>67</v>
      </c>
      <c r="BGC854" s="10">
        <f>BGA854*1.2</f>
        <v>78</v>
      </c>
      <c r="BGD854" s="10"/>
      <c r="BGE854" s="235"/>
      <c r="BGF854" s="175" t="s">
        <v>113</v>
      </c>
      <c r="BGG854" s="341" t="s">
        <v>970</v>
      </c>
      <c r="BGI854" s="176"/>
      <c r="BGJ854" s="176">
        <f>VLOOKUP(BGG854,$A$879:$F$2731,6,FALSE)</f>
        <v>65</v>
      </c>
      <c r="BGK854" s="175" t="s">
        <v>67</v>
      </c>
      <c r="BGL854" s="10">
        <f>BGJ854*1.2</f>
        <v>78</v>
      </c>
      <c r="BGM854" s="10"/>
      <c r="BGN854" s="235"/>
      <c r="BGO854" s="175" t="s">
        <v>113</v>
      </c>
      <c r="BGP854" s="351" t="s">
        <v>534</v>
      </c>
      <c r="BGR854" s="176"/>
      <c r="BGS854" s="176">
        <f>VLOOKUP(BGP854,$A$879:$F$2731,6,FALSE)</f>
        <v>18</v>
      </c>
      <c r="BGT854" s="175" t="s">
        <v>67</v>
      </c>
      <c r="BGU854" s="10">
        <f>BGS854*1.2</f>
        <v>21.599999999999998</v>
      </c>
      <c r="BGV854" s="10"/>
      <c r="BGW854" s="235"/>
      <c r="BGX854" s="175" t="s">
        <v>113</v>
      </c>
      <c r="BGY854" s="341" t="s">
        <v>2613</v>
      </c>
      <c r="BHA854" s="176"/>
      <c r="BHB854" s="176">
        <f>VLOOKUP(BGY854,$A$879:$F$2731,6,FALSE)</f>
        <v>147</v>
      </c>
      <c r="BHC854" s="175" t="s">
        <v>67</v>
      </c>
      <c r="BHD854" s="10">
        <f>BHB854*1.2</f>
        <v>176.4</v>
      </c>
      <c r="BHE854" s="10"/>
    </row>
    <row r="855" spans="1:1565" s="14" customFormat="1" ht="15">
      <c r="A855" s="175" t="s">
        <v>114</v>
      </c>
      <c r="B855" s="343" t="s">
        <v>2137</v>
      </c>
      <c r="D855" s="176"/>
      <c r="E855" s="176">
        <f>VLOOKUP(B855,$A$879:$F$2731,6,FALSE)</f>
        <v>123</v>
      </c>
      <c r="F855" s="175" t="s">
        <v>69</v>
      </c>
      <c r="G855" s="10">
        <f>E855*1.1</f>
        <v>135.30000000000001</v>
      </c>
      <c r="H855" s="10"/>
      <c r="I855" s="229"/>
      <c r="J855" s="175" t="s">
        <v>114</v>
      </c>
      <c r="K855" s="341" t="s">
        <v>3315</v>
      </c>
      <c r="M855" s="176"/>
      <c r="N855" s="176">
        <f>VLOOKUP(K855,$A$879:$F$2731,6,FALSE)</f>
        <v>7</v>
      </c>
      <c r="O855" s="175" t="s">
        <v>69</v>
      </c>
      <c r="P855" s="10">
        <f>N855*1.1</f>
        <v>7.7000000000000011</v>
      </c>
      <c r="Q855" s="10"/>
      <c r="R855" s="229"/>
      <c r="S855" s="175" t="s">
        <v>114</v>
      </c>
      <c r="T855" s="341" t="s">
        <v>489</v>
      </c>
      <c r="V855" s="176"/>
      <c r="W855" s="176">
        <f>VLOOKUP(T855,$A$879:$F$2731,6,FALSE)</f>
        <v>150</v>
      </c>
      <c r="X855" s="175" t="s">
        <v>69</v>
      </c>
      <c r="Y855" s="10">
        <f>W855*1.1</f>
        <v>165</v>
      </c>
      <c r="Z855" s="10"/>
      <c r="AA855" s="229"/>
      <c r="AB855" s="175" t="s">
        <v>114</v>
      </c>
      <c r="AC855" s="341" t="s">
        <v>464</v>
      </c>
      <c r="AE855" s="176"/>
      <c r="AF855" s="176">
        <f>VLOOKUP(AC855,$A$879:$F$2731,6,FALSE)</f>
        <v>18</v>
      </c>
      <c r="AG855" s="175" t="s">
        <v>69</v>
      </c>
      <c r="AH855" s="10">
        <f>AF855*1.1</f>
        <v>19.8</v>
      </c>
      <c r="AI855" s="10"/>
      <c r="AJ855" s="229"/>
      <c r="AK855" s="175" t="s">
        <v>114</v>
      </c>
      <c r="AL855" s="341" t="s">
        <v>2137</v>
      </c>
      <c r="AN855" s="176"/>
      <c r="AO855" s="176">
        <f>VLOOKUP(AL855,$A$879:$F$2731,6,FALSE)</f>
        <v>123</v>
      </c>
      <c r="AP855" s="175" t="s">
        <v>69</v>
      </c>
      <c r="AQ855" s="10">
        <f>AO855*1.1</f>
        <v>135.30000000000001</v>
      </c>
      <c r="AR855" s="10"/>
      <c r="AS855" s="229"/>
      <c r="AT855" s="175" t="s">
        <v>114</v>
      </c>
      <c r="AU855" s="341" t="s">
        <v>2516</v>
      </c>
      <c r="AW855" s="176"/>
      <c r="AX855" s="176">
        <f>VLOOKUP(AU855,$A$879:$F$2731,6,FALSE)</f>
        <v>144</v>
      </c>
      <c r="AY855" s="175" t="s">
        <v>69</v>
      </c>
      <c r="AZ855" s="10">
        <f>AX855*1.1</f>
        <v>158.4</v>
      </c>
      <c r="BA855" s="10"/>
      <c r="BB855" s="229"/>
      <c r="BC855" s="175" t="s">
        <v>114</v>
      </c>
      <c r="BD855" s="341" t="s">
        <v>2137</v>
      </c>
      <c r="BF855" s="176"/>
      <c r="BG855" s="176">
        <f>VLOOKUP(BD855,$A$879:$F$2731,6,FALSE)</f>
        <v>123</v>
      </c>
      <c r="BH855" s="175" t="s">
        <v>69</v>
      </c>
      <c r="BI855" s="10">
        <f>BG855*1.1</f>
        <v>135.30000000000001</v>
      </c>
      <c r="BJ855" s="10"/>
      <c r="BK855" s="229"/>
      <c r="BL855" s="175" t="s">
        <v>114</v>
      </c>
      <c r="BM855" s="341" t="s">
        <v>3104</v>
      </c>
      <c r="BO855" s="176"/>
      <c r="BP855" s="176">
        <f>VLOOKUP(BM855,$A$879:$F$2731,6,FALSE)</f>
        <v>47</v>
      </c>
      <c r="BQ855" s="175" t="s">
        <v>69</v>
      </c>
      <c r="BR855" s="10">
        <f>BP855*1.1</f>
        <v>51.7</v>
      </c>
      <c r="BS855" s="10"/>
      <c r="BT855" s="229"/>
      <c r="BU855" s="175" t="s">
        <v>114</v>
      </c>
      <c r="BV855" s="341" t="s">
        <v>3104</v>
      </c>
      <c r="BX855" s="176"/>
      <c r="BY855" s="176">
        <f>VLOOKUP(BV855,$A$879:$F$2731,6,FALSE)</f>
        <v>47</v>
      </c>
      <c r="BZ855" s="175" t="s">
        <v>69</v>
      </c>
      <c r="CA855" s="10">
        <f>BY855*1.1</f>
        <v>51.7</v>
      </c>
      <c r="CB855" s="10"/>
      <c r="CC855" s="229"/>
      <c r="CD855" s="175" t="s">
        <v>114</v>
      </c>
      <c r="CE855" s="341" t="s">
        <v>970</v>
      </c>
      <c r="CG855" s="176"/>
      <c r="CH855" s="176">
        <f>VLOOKUP(CE855,$A$879:$F$2731,6,FALSE)</f>
        <v>65</v>
      </c>
      <c r="CI855" s="175" t="s">
        <v>69</v>
      </c>
      <c r="CJ855" s="10">
        <f>CH855*1.1</f>
        <v>71.5</v>
      </c>
      <c r="CK855" s="10"/>
      <c r="CL855" s="229"/>
      <c r="CM855" s="175" t="s">
        <v>114</v>
      </c>
      <c r="CN855" s="341" t="s">
        <v>2137</v>
      </c>
      <c r="CP855" s="176"/>
      <c r="CQ855" s="176">
        <f>VLOOKUP(CN855,$A$879:$F$2731,6,FALSE)</f>
        <v>123</v>
      </c>
      <c r="CR855" s="175" t="s">
        <v>69</v>
      </c>
      <c r="CS855" s="10">
        <f>CQ855*1.1</f>
        <v>135.30000000000001</v>
      </c>
      <c r="CT855" s="10"/>
      <c r="CU855" s="229"/>
      <c r="CV855" s="175" t="s">
        <v>114</v>
      </c>
      <c r="CW855" s="341" t="s">
        <v>2621</v>
      </c>
      <c r="CY855" s="176"/>
      <c r="CZ855" s="176">
        <f>VLOOKUP(CW855,$A$879:$F$2731,6,FALSE)</f>
        <v>176</v>
      </c>
      <c r="DA855" s="175" t="s">
        <v>69</v>
      </c>
      <c r="DB855" s="10">
        <f>CZ855*1.1</f>
        <v>193.60000000000002</v>
      </c>
      <c r="DC855" s="10"/>
      <c r="DD855" s="229"/>
      <c r="DE855" s="175" t="s">
        <v>114</v>
      </c>
      <c r="DF855" s="341" t="s">
        <v>1966</v>
      </c>
      <c r="DH855" s="176"/>
      <c r="DI855" s="176">
        <f>VLOOKUP(DF855,$A$879:$F$2731,6,FALSE)</f>
        <v>26</v>
      </c>
      <c r="DJ855" s="175" t="s">
        <v>69</v>
      </c>
      <c r="DK855" s="10">
        <f>DI855*1.1</f>
        <v>28.6</v>
      </c>
      <c r="DL855" s="10"/>
      <c r="DM855" s="229"/>
      <c r="DN855" s="175" t="s">
        <v>114</v>
      </c>
      <c r="DO855" s="341" t="s">
        <v>2127</v>
      </c>
      <c r="DQ855" s="176"/>
      <c r="DR855" s="176">
        <f>VLOOKUP(DO855,$A$879:$F$2731,6,FALSE)</f>
        <v>11</v>
      </c>
      <c r="DS855" s="175" t="s">
        <v>69</v>
      </c>
      <c r="DT855" s="10">
        <f>DR855*1.1</f>
        <v>12.100000000000001</v>
      </c>
      <c r="DU855" s="10"/>
      <c r="DV855" s="229"/>
      <c r="DW855" s="175" t="s">
        <v>114</v>
      </c>
      <c r="DX855" s="341" t="s">
        <v>464</v>
      </c>
      <c r="DZ855" s="176"/>
      <c r="EA855" s="176">
        <f>VLOOKUP(DX855,$A$879:$F$2731,6,FALSE)</f>
        <v>18</v>
      </c>
      <c r="EB855" s="175" t="s">
        <v>69</v>
      </c>
      <c r="EC855" s="10">
        <f>EA855*1.1</f>
        <v>19.8</v>
      </c>
      <c r="ED855" s="10"/>
      <c r="EE855" s="229"/>
      <c r="EF855" s="175" t="s">
        <v>114</v>
      </c>
      <c r="EG855" s="341" t="s">
        <v>502</v>
      </c>
      <c r="EI855" s="176"/>
      <c r="EJ855" s="176">
        <f>VLOOKUP(EG855,$A$879:$F$2731,6,FALSE)</f>
        <v>70</v>
      </c>
      <c r="EK855" s="175" t="s">
        <v>69</v>
      </c>
      <c r="EL855" s="10">
        <f>EJ855*1.1</f>
        <v>77</v>
      </c>
      <c r="EM855" s="10"/>
      <c r="EN855" s="229"/>
      <c r="EO855" s="175" t="s">
        <v>114</v>
      </c>
      <c r="EP855" s="341" t="s">
        <v>501</v>
      </c>
      <c r="ER855" s="176"/>
      <c r="ES855" s="176">
        <f>VLOOKUP(EP855,$A$879:$F$2731,6,FALSE)</f>
        <v>49</v>
      </c>
      <c r="ET855" s="175" t="s">
        <v>69</v>
      </c>
      <c r="EU855" s="10">
        <f>ES855*1.1</f>
        <v>53.900000000000006</v>
      </c>
      <c r="EV855" s="10"/>
      <c r="EW855" s="229"/>
      <c r="EX855" s="175" t="s">
        <v>114</v>
      </c>
      <c r="EY855" s="341" t="s">
        <v>2511</v>
      </c>
      <c r="FA855" s="176"/>
      <c r="FB855" s="176">
        <f>VLOOKUP(EY855,$A$879:$F$2731,6,FALSE)</f>
        <v>65</v>
      </c>
      <c r="FC855" s="175" t="s">
        <v>69</v>
      </c>
      <c r="FD855" s="10">
        <f>FB855*1.1</f>
        <v>71.5</v>
      </c>
      <c r="FE855" s="10"/>
      <c r="FF855" s="229"/>
      <c r="FG855" s="175" t="s">
        <v>114</v>
      </c>
      <c r="FH855" s="341" t="s">
        <v>1024</v>
      </c>
      <c r="FJ855" s="176"/>
      <c r="FK855" s="176">
        <f>VLOOKUP(FH855,$A$879:$F$2731,6,FALSE)</f>
        <v>91</v>
      </c>
      <c r="FL855" s="175" t="s">
        <v>69</v>
      </c>
      <c r="FM855" s="10">
        <f>FK855*1.1</f>
        <v>100.10000000000001</v>
      </c>
      <c r="FN855" s="10"/>
      <c r="FO855" s="229"/>
      <c r="FP855" s="175" t="s">
        <v>114</v>
      </c>
      <c r="FQ855" s="341" t="s">
        <v>464</v>
      </c>
      <c r="FS855" s="176"/>
      <c r="FT855" s="176">
        <f>VLOOKUP(FQ855,$A$879:$F$2731,6,FALSE)</f>
        <v>18</v>
      </c>
      <c r="FU855" s="175" t="s">
        <v>69</v>
      </c>
      <c r="FV855" s="10">
        <f>FT855*1.1</f>
        <v>19.8</v>
      </c>
      <c r="FW855" s="10"/>
      <c r="FX855" s="229"/>
      <c r="FY855" s="175" t="s">
        <v>114</v>
      </c>
      <c r="FZ855" s="349" t="s">
        <v>183</v>
      </c>
      <c r="GB855" s="176"/>
      <c r="GC855" s="176" t="e">
        <f>VLOOKUP(FZ855,$A$879:$F$2731,6,FALSE)</f>
        <v>#N/A</v>
      </c>
      <c r="GD855" s="175" t="s">
        <v>69</v>
      </c>
      <c r="GE855" s="10" t="e">
        <f>GC855*1.1</f>
        <v>#N/A</v>
      </c>
      <c r="GF855" s="10"/>
      <c r="GG855" s="229"/>
      <c r="GH855" s="175" t="s">
        <v>114</v>
      </c>
      <c r="GI855" s="341" t="s">
        <v>3315</v>
      </c>
      <c r="GK855" s="176"/>
      <c r="GL855" s="176">
        <f>VLOOKUP(GI855,$A$879:$F$2731,6,FALSE)</f>
        <v>7</v>
      </c>
      <c r="GM855" s="175" t="s">
        <v>69</v>
      </c>
      <c r="GN855" s="10">
        <f>GL855*1.1</f>
        <v>7.7000000000000011</v>
      </c>
      <c r="GO855" s="10"/>
      <c r="GP855" s="229"/>
      <c r="GQ855" s="175" t="s">
        <v>114</v>
      </c>
      <c r="GR855" s="341" t="s">
        <v>2588</v>
      </c>
      <c r="GT855" s="176"/>
      <c r="GU855" s="176">
        <f>VLOOKUP(GR855,$A$879:$F$2731,6,FALSE)</f>
        <v>19</v>
      </c>
      <c r="GV855" s="175" t="s">
        <v>69</v>
      </c>
      <c r="GW855" s="10">
        <f>GU855*1.1</f>
        <v>20.900000000000002</v>
      </c>
      <c r="GX855" s="10"/>
      <c r="GY855" s="229"/>
      <c r="GZ855" s="175" t="s">
        <v>114</v>
      </c>
      <c r="HA855" s="341" t="s">
        <v>464</v>
      </c>
      <c r="HC855" s="176"/>
      <c r="HD855" s="176">
        <f>VLOOKUP(HA855,$A$879:$F$2731,6,FALSE)</f>
        <v>18</v>
      </c>
      <c r="HE855" s="175" t="s">
        <v>69</v>
      </c>
      <c r="HF855" s="10">
        <f>HD855*1.1</f>
        <v>19.8</v>
      </c>
      <c r="HG855" s="10"/>
      <c r="HH855" s="229"/>
      <c r="HI855" s="175" t="s">
        <v>114</v>
      </c>
      <c r="HJ855" s="341" t="s">
        <v>2137</v>
      </c>
      <c r="HL855" s="176"/>
      <c r="HM855" s="176">
        <f>VLOOKUP(HJ855,$A$879:$F$2731,6,FALSE)</f>
        <v>123</v>
      </c>
      <c r="HN855" s="175" t="s">
        <v>69</v>
      </c>
      <c r="HO855" s="10">
        <f>HM855*1.1</f>
        <v>135.30000000000001</v>
      </c>
      <c r="HP855" s="10"/>
      <c r="HQ855" s="229"/>
      <c r="HR855" s="175" t="s">
        <v>114</v>
      </c>
      <c r="HS855" s="341" t="s">
        <v>502</v>
      </c>
      <c r="HU855" s="176"/>
      <c r="HV855" s="176">
        <f>VLOOKUP(HS855,$A$879:$F$2731,6,FALSE)</f>
        <v>70</v>
      </c>
      <c r="HW855" s="175" t="s">
        <v>69</v>
      </c>
      <c r="HX855" s="10">
        <f>HV855*1.1</f>
        <v>77</v>
      </c>
      <c r="HY855" s="10"/>
      <c r="HZ855" s="229"/>
      <c r="IA855" s="175" t="s">
        <v>114</v>
      </c>
      <c r="IB855" s="341" t="s">
        <v>970</v>
      </c>
      <c r="ID855" s="176"/>
      <c r="IE855" s="176">
        <f>VLOOKUP(IB855,$A$879:$F$2731,6,FALSE)</f>
        <v>65</v>
      </c>
      <c r="IF855" s="175" t="s">
        <v>69</v>
      </c>
      <c r="IG855" s="10">
        <f>IE855*1.1</f>
        <v>71.5</v>
      </c>
      <c r="IH855" s="10"/>
      <c r="II855" s="229"/>
      <c r="IJ855" s="175" t="s">
        <v>114</v>
      </c>
      <c r="IK855" s="341" t="s">
        <v>628</v>
      </c>
      <c r="IM855" s="176"/>
      <c r="IN855" s="176">
        <f>VLOOKUP(IK855,$A$879:$F$2731,6,FALSE)</f>
        <v>117</v>
      </c>
      <c r="IO855" s="175" t="s">
        <v>69</v>
      </c>
      <c r="IP855" s="10">
        <f>IN855*1.1</f>
        <v>128.70000000000002</v>
      </c>
      <c r="IQ855" s="10"/>
      <c r="IR855" s="229"/>
      <c r="IS855" s="175" t="s">
        <v>114</v>
      </c>
      <c r="IT855" s="341" t="s">
        <v>2643</v>
      </c>
      <c r="IV855" s="176"/>
      <c r="IW855" s="176">
        <f>VLOOKUP(IT855,$A$879:$F$2731,6,FALSE)</f>
        <v>54</v>
      </c>
      <c r="IX855" s="175" t="s">
        <v>69</v>
      </c>
      <c r="IY855" s="10">
        <f>IW855*1.1</f>
        <v>59.400000000000006</v>
      </c>
      <c r="IZ855" s="10"/>
      <c r="JA855" s="229"/>
      <c r="JB855" s="175" t="s">
        <v>114</v>
      </c>
      <c r="JC855" s="341" t="s">
        <v>980</v>
      </c>
      <c r="JE855" s="176"/>
      <c r="JF855" s="176">
        <f>VLOOKUP(JC855,$A$879:$F$2731,6,FALSE)</f>
        <v>144</v>
      </c>
      <c r="JG855" s="175" t="s">
        <v>69</v>
      </c>
      <c r="JH855" s="10">
        <f>JF855*1.1</f>
        <v>158.4</v>
      </c>
      <c r="JI855" s="10"/>
      <c r="JJ855" s="229"/>
      <c r="JK855" s="175" t="s">
        <v>114</v>
      </c>
      <c r="JL855" s="341" t="s">
        <v>2127</v>
      </c>
      <c r="JN855" s="176"/>
      <c r="JO855" s="176">
        <f>VLOOKUP(JL855,$A$879:$F$2731,6,FALSE)</f>
        <v>11</v>
      </c>
      <c r="JP855" s="175" t="s">
        <v>69</v>
      </c>
      <c r="JQ855" s="10">
        <f>JO855*1.1</f>
        <v>12.100000000000001</v>
      </c>
      <c r="JR855" s="10"/>
      <c r="JS855" s="229"/>
      <c r="JT855" s="175" t="s">
        <v>114</v>
      </c>
      <c r="JU855" s="341" t="s">
        <v>2511</v>
      </c>
      <c r="JW855" s="176"/>
      <c r="JX855" s="176">
        <f>VLOOKUP(JU855,$A$879:$F$2731,6,FALSE)</f>
        <v>65</v>
      </c>
      <c r="JY855" s="175" t="s">
        <v>69</v>
      </c>
      <c r="JZ855" s="10">
        <f>JX855*1.1</f>
        <v>71.5</v>
      </c>
      <c r="KA855" s="10"/>
      <c r="KB855" s="229"/>
      <c r="KC855" s="175" t="s">
        <v>114</v>
      </c>
      <c r="KD855" s="349" t="s">
        <v>183</v>
      </c>
      <c r="KF855" s="176"/>
      <c r="KG855" s="176" t="e">
        <f>VLOOKUP(KD855,$A$879:$F$2731,6,FALSE)</f>
        <v>#N/A</v>
      </c>
      <c r="KH855" s="175" t="s">
        <v>69</v>
      </c>
      <c r="KI855" s="10" t="e">
        <f>KG855*1.1</f>
        <v>#N/A</v>
      </c>
      <c r="KJ855" s="10"/>
      <c r="KK855" s="229"/>
      <c r="KL855" s="175" t="s">
        <v>114</v>
      </c>
      <c r="KM855" s="341" t="s">
        <v>1493</v>
      </c>
      <c r="KO855" s="176"/>
      <c r="KP855" s="176">
        <f>VLOOKUP(KM855,$A$879:$F$2731,6,FALSE)</f>
        <v>35</v>
      </c>
      <c r="KQ855" s="175" t="s">
        <v>69</v>
      </c>
      <c r="KR855" s="10">
        <f>KP855*1.1</f>
        <v>38.5</v>
      </c>
      <c r="KS855" s="10"/>
      <c r="KT855" s="229"/>
      <c r="KU855" s="175" t="s">
        <v>114</v>
      </c>
      <c r="KV855" s="341" t="s">
        <v>2621</v>
      </c>
      <c r="KX855" s="176"/>
      <c r="KY855" s="176">
        <f>VLOOKUP(KV855,$A$879:$F$2731,6,FALSE)</f>
        <v>176</v>
      </c>
      <c r="KZ855" s="175" t="s">
        <v>69</v>
      </c>
      <c r="LA855" s="10">
        <f>KY855*1.1</f>
        <v>193.60000000000002</v>
      </c>
      <c r="LB855" s="10"/>
      <c r="LC855" s="229"/>
      <c r="LD855" s="175" t="s">
        <v>114</v>
      </c>
      <c r="LE855" s="349" t="s">
        <v>183</v>
      </c>
      <c r="LG855" s="176"/>
      <c r="LH855" s="176" t="e">
        <f>VLOOKUP(LE855,$A$879:$F$2731,6,FALSE)</f>
        <v>#N/A</v>
      </c>
      <c r="LI855" s="175" t="s">
        <v>69</v>
      </c>
      <c r="LJ855" s="10" t="e">
        <f>LH855*1.1</f>
        <v>#N/A</v>
      </c>
      <c r="LK855" s="10"/>
      <c r="LL855" s="229"/>
      <c r="LM855" s="175" t="s">
        <v>114</v>
      </c>
      <c r="LN855" s="341" t="s">
        <v>464</v>
      </c>
      <c r="LP855" s="176"/>
      <c r="LQ855" s="176">
        <f>VLOOKUP(LN855,$A$879:$F$2731,6,FALSE)</f>
        <v>18</v>
      </c>
      <c r="LR855" s="175" t="s">
        <v>69</v>
      </c>
      <c r="LS855" s="10">
        <f>LQ855*1.1</f>
        <v>19.8</v>
      </c>
      <c r="LT855" s="10"/>
      <c r="LU855" s="229"/>
      <c r="LV855" s="175" t="s">
        <v>114</v>
      </c>
      <c r="LW855" s="341" t="s">
        <v>2588</v>
      </c>
      <c r="LY855" s="176"/>
      <c r="LZ855" s="176">
        <f>VLOOKUP(LW855,$A$879:$F$2731,6,FALSE)</f>
        <v>19</v>
      </c>
      <c r="MA855" s="175" t="s">
        <v>69</v>
      </c>
      <c r="MB855" s="10">
        <f>LZ855*1.1</f>
        <v>20.900000000000002</v>
      </c>
      <c r="MC855" s="10"/>
      <c r="MD855" s="229"/>
      <c r="ME855" s="175" t="s">
        <v>114</v>
      </c>
      <c r="MF855" s="341" t="s">
        <v>1010</v>
      </c>
      <c r="MH855" s="176"/>
      <c r="MI855" s="176">
        <f>VLOOKUP(MF855,$A$879:$F$2731,6,FALSE)</f>
        <v>0</v>
      </c>
      <c r="MJ855" s="175" t="s">
        <v>69</v>
      </c>
      <c r="MK855" s="10">
        <f>MI855*1.1</f>
        <v>0</v>
      </c>
      <c r="ML855" s="10"/>
      <c r="MM855" s="229"/>
      <c r="MN855" s="175" t="s">
        <v>114</v>
      </c>
      <c r="MO855" s="349" t="s">
        <v>183</v>
      </c>
      <c r="MQ855" s="176"/>
      <c r="MR855" s="176" t="e">
        <f>VLOOKUP(MO855,$A$879:$F$2731,6,FALSE)</f>
        <v>#N/A</v>
      </c>
      <c r="MS855" s="175" t="s">
        <v>69</v>
      </c>
      <c r="MT855" s="10" t="e">
        <f>MR855*1.1</f>
        <v>#N/A</v>
      </c>
      <c r="MU855" s="10"/>
      <c r="MV855" s="229"/>
      <c r="MW855" s="175" t="s">
        <v>114</v>
      </c>
      <c r="MX855" s="341" t="s">
        <v>2127</v>
      </c>
      <c r="MZ855" s="176"/>
      <c r="NA855" s="176">
        <f>VLOOKUP(MX855,$A$879:$F$2731,6,FALSE)</f>
        <v>11</v>
      </c>
      <c r="NB855" s="175" t="s">
        <v>69</v>
      </c>
      <c r="NC855" s="10">
        <f>NA855*1.1</f>
        <v>12.100000000000001</v>
      </c>
      <c r="ND855" s="10"/>
      <c r="NE855" s="229"/>
      <c r="NF855" s="175" t="s">
        <v>114</v>
      </c>
      <c r="NG855" s="341" t="s">
        <v>2137</v>
      </c>
      <c r="NI855" s="176"/>
      <c r="NJ855" s="176">
        <f>VLOOKUP(NG855,$A$879:$F$2731,6,FALSE)</f>
        <v>123</v>
      </c>
      <c r="NK855" s="175" t="s">
        <v>69</v>
      </c>
      <c r="NL855" s="10">
        <f>NJ855*1.1</f>
        <v>135.30000000000001</v>
      </c>
      <c r="NM855" s="10"/>
      <c r="NN855" s="229"/>
      <c r="NO855" s="175" t="s">
        <v>114</v>
      </c>
      <c r="NP855" s="341" t="s">
        <v>2555</v>
      </c>
      <c r="NR855" s="176"/>
      <c r="NS855" s="176">
        <f>VLOOKUP(NP855,$A$879:$F$2731,6,FALSE)</f>
        <v>92</v>
      </c>
      <c r="NT855" s="175" t="s">
        <v>69</v>
      </c>
      <c r="NU855" s="10">
        <f>NS855*1.1</f>
        <v>101.2</v>
      </c>
      <c r="NV855" s="10"/>
      <c r="NW855" s="229"/>
      <c r="NX855" s="175" t="s">
        <v>114</v>
      </c>
      <c r="NY855" s="341" t="s">
        <v>1491</v>
      </c>
      <c r="OA855" s="176"/>
      <c r="OB855" s="176">
        <f>VLOOKUP(NY855,$A$879:$F$2731,6,FALSE)</f>
        <v>9</v>
      </c>
      <c r="OC855" s="175" t="s">
        <v>69</v>
      </c>
      <c r="OD855" s="10">
        <f>OB855*1.1</f>
        <v>9.9</v>
      </c>
      <c r="OE855" s="10"/>
      <c r="OF855" s="229"/>
      <c r="OG855" s="175" t="s">
        <v>114</v>
      </c>
      <c r="OH855" s="341" t="s">
        <v>464</v>
      </c>
      <c r="OJ855" s="176"/>
      <c r="OK855" s="176">
        <f>VLOOKUP(OH855,$A$879:$F$2731,6,FALSE)</f>
        <v>18</v>
      </c>
      <c r="OL855" s="175" t="s">
        <v>69</v>
      </c>
      <c r="OM855" s="10">
        <f>OK855*1.1</f>
        <v>19.8</v>
      </c>
      <c r="ON855" s="10"/>
      <c r="OO855" s="229"/>
      <c r="OP855" s="175" t="s">
        <v>114</v>
      </c>
      <c r="OQ855" s="341" t="s">
        <v>1009</v>
      </c>
      <c r="OS855" s="176"/>
      <c r="OT855" s="176">
        <f>VLOOKUP(OQ855,$A$879:$F$2731,6,FALSE)</f>
        <v>69</v>
      </c>
      <c r="OU855" s="175" t="s">
        <v>69</v>
      </c>
      <c r="OV855" s="10">
        <f>OT855*1.1</f>
        <v>75.900000000000006</v>
      </c>
      <c r="OW855" s="10"/>
      <c r="OX855" s="229"/>
      <c r="OY855" s="175" t="s">
        <v>114</v>
      </c>
      <c r="OZ855" s="351" t="s">
        <v>1493</v>
      </c>
      <c r="PB855" s="176"/>
      <c r="PC855" s="176">
        <f>VLOOKUP(OZ855,$A$879:$F$2731,6,FALSE)</f>
        <v>35</v>
      </c>
      <c r="PD855" s="175" t="s">
        <v>69</v>
      </c>
      <c r="PE855" s="10">
        <f>PC855*1.1</f>
        <v>38.5</v>
      </c>
      <c r="PF855" s="10"/>
      <c r="PG855" s="229"/>
      <c r="PH855" s="175" t="s">
        <v>114</v>
      </c>
      <c r="PI855" s="341" t="s">
        <v>3319</v>
      </c>
      <c r="PK855" s="176"/>
      <c r="PL855" s="176">
        <f>VLOOKUP(PI855,$A$879:$F$2731,6,FALSE)</f>
        <v>73</v>
      </c>
      <c r="PM855" s="175" t="s">
        <v>69</v>
      </c>
      <c r="PN855" s="10">
        <f>PL855*1.1</f>
        <v>80.300000000000011</v>
      </c>
      <c r="PO855" s="10"/>
      <c r="PP855" s="229"/>
      <c r="PQ855" s="175" t="s">
        <v>114</v>
      </c>
      <c r="PR855" s="341" t="s">
        <v>501</v>
      </c>
      <c r="PT855" s="176"/>
      <c r="PU855" s="176">
        <f>VLOOKUP(PR855,$A$879:$F$2731,6,FALSE)</f>
        <v>49</v>
      </c>
      <c r="PV855" s="175" t="s">
        <v>69</v>
      </c>
      <c r="PW855" s="10">
        <f>PU855*1.1</f>
        <v>53.900000000000006</v>
      </c>
      <c r="PX855" s="10"/>
      <c r="PY855" s="229"/>
      <c r="PZ855" s="175" t="s">
        <v>114</v>
      </c>
      <c r="QA855" s="343" t="s">
        <v>1982</v>
      </c>
      <c r="QC855" s="176"/>
      <c r="QD855" s="176">
        <f>VLOOKUP(QA855,$A$879:$F$2731,6,FALSE)</f>
        <v>179</v>
      </c>
      <c r="QE855" s="175" t="s">
        <v>69</v>
      </c>
      <c r="QF855" s="10">
        <f>QD855*1.1</f>
        <v>196.9</v>
      </c>
      <c r="QG855" s="10"/>
      <c r="QH855" s="229"/>
      <c r="QI855" s="175" t="s">
        <v>114</v>
      </c>
      <c r="QJ855" s="349" t="s">
        <v>183</v>
      </c>
      <c r="QL855" s="176"/>
      <c r="QM855" s="176" t="e">
        <f>VLOOKUP(QJ855,$A$879:$F$2731,6,FALSE)</f>
        <v>#N/A</v>
      </c>
      <c r="QN855" s="175" t="s">
        <v>69</v>
      </c>
      <c r="QO855" s="10" t="e">
        <f>QM855*1.1</f>
        <v>#N/A</v>
      </c>
      <c r="QP855" s="10"/>
      <c r="QQ855" s="229"/>
      <c r="QR855" s="175" t="s">
        <v>114</v>
      </c>
      <c r="QS855" s="341" t="s">
        <v>534</v>
      </c>
      <c r="QU855" s="176"/>
      <c r="QV855" s="176">
        <f>VLOOKUP(QS855,$A$879:$F$2731,6,FALSE)</f>
        <v>18</v>
      </c>
      <c r="QW855" s="175" t="s">
        <v>69</v>
      </c>
      <c r="QX855" s="10">
        <f>QV855*1.1</f>
        <v>19.8</v>
      </c>
      <c r="QY855" s="10"/>
      <c r="QZ855" s="229"/>
      <c r="RA855" s="175" t="s">
        <v>114</v>
      </c>
      <c r="RB855" s="341" t="s">
        <v>2137</v>
      </c>
      <c r="RD855" s="176"/>
      <c r="RE855" s="176">
        <f>VLOOKUP(RB855,$A$879:$F$2731,6,FALSE)</f>
        <v>123</v>
      </c>
      <c r="RF855" s="175" t="s">
        <v>69</v>
      </c>
      <c r="RG855" s="10">
        <f>RE855*1.1</f>
        <v>135.30000000000001</v>
      </c>
      <c r="RH855" s="10"/>
      <c r="RI855" s="229"/>
      <c r="RJ855" s="175" t="s">
        <v>114</v>
      </c>
      <c r="RK855" s="341" t="s">
        <v>1966</v>
      </c>
      <c r="RM855" s="176"/>
      <c r="RN855" s="176">
        <f>VLOOKUP(RK855,$A$879:$F$2731,6,FALSE)</f>
        <v>26</v>
      </c>
      <c r="RO855" s="175" t="s">
        <v>69</v>
      </c>
      <c r="RP855" s="10">
        <f>RN855*1.1</f>
        <v>28.6</v>
      </c>
      <c r="RQ855" s="10"/>
      <c r="RR855" s="229"/>
      <c r="RS855" s="175" t="s">
        <v>114</v>
      </c>
      <c r="RT855" s="349" t="s">
        <v>183</v>
      </c>
      <c r="RV855" s="176"/>
      <c r="RW855" s="176" t="e">
        <f>VLOOKUP(RT855,$A$879:$F$2731,6,FALSE)</f>
        <v>#N/A</v>
      </c>
      <c r="RX855" s="175" t="s">
        <v>69</v>
      </c>
      <c r="RY855" s="10" t="e">
        <f>RW855*1.1</f>
        <v>#N/A</v>
      </c>
      <c r="RZ855" s="10"/>
      <c r="SA855" s="235"/>
      <c r="SB855" s="175" t="s">
        <v>114</v>
      </c>
      <c r="SC855" s="341" t="s">
        <v>1960</v>
      </c>
      <c r="SE855" s="176"/>
      <c r="SF855" s="176">
        <f>VLOOKUP(SC855,$A$879:$F$2731,6,FALSE)</f>
        <v>133</v>
      </c>
      <c r="SG855" s="175" t="s">
        <v>69</v>
      </c>
      <c r="SH855" s="10">
        <f>SF855*1.1</f>
        <v>146.30000000000001</v>
      </c>
      <c r="SI855" s="10"/>
      <c r="SJ855" s="235"/>
      <c r="SK855" s="175" t="s">
        <v>114</v>
      </c>
      <c r="SL855" s="341" t="s">
        <v>1982</v>
      </c>
      <c r="SN855" s="176"/>
      <c r="SO855" s="176">
        <f>VLOOKUP(SL855,$A$879:$F$2731,6,FALSE)</f>
        <v>179</v>
      </c>
      <c r="SP855" s="175" t="s">
        <v>69</v>
      </c>
      <c r="SQ855" s="10">
        <f>SO855*1.1</f>
        <v>196.9</v>
      </c>
      <c r="SR855" s="10"/>
      <c r="SS855" s="235"/>
      <c r="ST855" s="175" t="s">
        <v>114</v>
      </c>
      <c r="SU855" s="341" t="s">
        <v>2588</v>
      </c>
      <c r="SW855" s="176"/>
      <c r="SX855" s="176">
        <f>VLOOKUP(SU855,$A$879:$F$2731,6,FALSE)</f>
        <v>19</v>
      </c>
      <c r="SY855" s="175" t="s">
        <v>69</v>
      </c>
      <c r="SZ855" s="10">
        <f>SX855*1.1</f>
        <v>20.900000000000002</v>
      </c>
      <c r="TA855" s="10"/>
      <c r="TB855" s="235"/>
      <c r="TC855" s="175" t="s">
        <v>114</v>
      </c>
      <c r="TD855" s="349" t="s">
        <v>183</v>
      </c>
      <c r="TF855" s="176"/>
      <c r="TG855" s="176" t="e">
        <f>VLOOKUP(TD855,$A$879:$F$2731,6,FALSE)</f>
        <v>#N/A</v>
      </c>
      <c r="TH855" s="175" t="s">
        <v>69</v>
      </c>
      <c r="TI855" s="10" t="e">
        <f>TG855*1.1</f>
        <v>#N/A</v>
      </c>
      <c r="TK855" s="235"/>
      <c r="TL855" s="175" t="s">
        <v>114</v>
      </c>
      <c r="TM855" s="341" t="s">
        <v>2132</v>
      </c>
      <c r="TO855" s="176"/>
      <c r="TP855" s="176">
        <f>VLOOKUP(TM855,$A$879:$F$2731,6,FALSE)</f>
        <v>4</v>
      </c>
      <c r="TQ855" s="175" t="s">
        <v>69</v>
      </c>
      <c r="TR855" s="10">
        <f>TP855*1.1</f>
        <v>4.4000000000000004</v>
      </c>
      <c r="TS855" s="10"/>
      <c r="TT855" s="235"/>
      <c r="TU855" s="175" t="s">
        <v>114</v>
      </c>
      <c r="TV855" s="341" t="s">
        <v>1791</v>
      </c>
      <c r="TX855" s="176"/>
      <c r="TY855" s="176">
        <f>VLOOKUP(TV855,$A$879:$F$2731,6,FALSE)</f>
        <v>33</v>
      </c>
      <c r="TZ855" s="175" t="s">
        <v>69</v>
      </c>
      <c r="UA855" s="10">
        <f>TY855*1.1</f>
        <v>36.300000000000004</v>
      </c>
      <c r="UB855" s="10"/>
      <c r="UC855" s="235"/>
      <c r="UD855" s="175" t="s">
        <v>114</v>
      </c>
      <c r="UE855" s="341" t="s">
        <v>999</v>
      </c>
      <c r="UG855" s="176"/>
      <c r="UH855" s="176">
        <f>VLOOKUP(UE855,$A$879:$F$2731,6,FALSE)</f>
        <v>0</v>
      </c>
      <c r="UI855" s="175" t="s">
        <v>69</v>
      </c>
      <c r="UJ855" s="10">
        <f>UH855*1.1</f>
        <v>0</v>
      </c>
      <c r="UK855" s="10"/>
      <c r="UL855" s="235"/>
      <c r="UM855" s="175" t="s">
        <v>114</v>
      </c>
      <c r="UN855" s="349" t="s">
        <v>183</v>
      </c>
      <c r="UP855" s="176"/>
      <c r="UQ855" s="176" t="e">
        <f>VLOOKUP(UN855,$A$879:$F$2731,6,FALSE)</f>
        <v>#N/A</v>
      </c>
      <c r="UR855" s="175" t="s">
        <v>69</v>
      </c>
      <c r="US855" s="10" t="e">
        <f>UQ855*1.1</f>
        <v>#N/A</v>
      </c>
      <c r="UT855" s="10"/>
      <c r="UU855" s="235"/>
      <c r="UV855" s="175" t="s">
        <v>114</v>
      </c>
      <c r="UW855" s="341" t="s">
        <v>2567</v>
      </c>
      <c r="UY855" s="176"/>
      <c r="UZ855" s="176">
        <f>VLOOKUP(UW855,$A$879:$F$2731,6,FALSE)</f>
        <v>0</v>
      </c>
      <c r="VA855" s="175" t="s">
        <v>69</v>
      </c>
      <c r="VB855" s="10">
        <f>UZ855*1.1</f>
        <v>0</v>
      </c>
      <c r="VC855" s="10"/>
      <c r="VD855" s="235"/>
      <c r="VE855" s="175" t="s">
        <v>114</v>
      </c>
      <c r="VF855" s="349" t="s">
        <v>183</v>
      </c>
      <c r="VH855" s="176"/>
      <c r="VI855" s="176" t="e">
        <f>VLOOKUP(VF855,$A$879:$F$2731,6,FALSE)</f>
        <v>#N/A</v>
      </c>
      <c r="VJ855" s="175" t="s">
        <v>69</v>
      </c>
      <c r="VK855" s="10" t="e">
        <f>VI855*1.1</f>
        <v>#N/A</v>
      </c>
      <c r="VL855" s="10"/>
      <c r="VM855" s="235"/>
      <c r="VN855" s="175" t="s">
        <v>114</v>
      </c>
      <c r="VO855" s="341" t="s">
        <v>2485</v>
      </c>
      <c r="VQ855" s="176"/>
      <c r="VR855" s="176">
        <f>VLOOKUP(VO855,$A$879:$F$2731,6,FALSE)</f>
        <v>33</v>
      </c>
      <c r="VS855" s="175" t="s">
        <v>69</v>
      </c>
      <c r="VT855" s="10">
        <f>VR855*1.1</f>
        <v>36.300000000000004</v>
      </c>
      <c r="VU855" s="10"/>
      <c r="VV855" s="235"/>
      <c r="VW855" s="175" t="s">
        <v>114</v>
      </c>
      <c r="VX855" s="349" t="s">
        <v>183</v>
      </c>
      <c r="VZ855" s="176"/>
      <c r="WA855" s="176" t="e">
        <f>VLOOKUP(VX855,$A$879:$F$2731,6,FALSE)</f>
        <v>#N/A</v>
      </c>
      <c r="WB855" s="175" t="s">
        <v>69</v>
      </c>
      <c r="WC855" s="10" t="e">
        <f>WA855*1.1</f>
        <v>#N/A</v>
      </c>
      <c r="WE855" s="235"/>
      <c r="WF855" s="175" t="s">
        <v>114</v>
      </c>
      <c r="WG855" s="341" t="s">
        <v>2511</v>
      </c>
      <c r="WI855" s="243"/>
      <c r="WJ855" s="176">
        <f>VLOOKUP(WG855,$A$879:$F$2731,6,FALSE)</f>
        <v>65</v>
      </c>
      <c r="WK855" s="175" t="s">
        <v>69</v>
      </c>
      <c r="WL855" s="10">
        <f>WJ855*1.1</f>
        <v>71.5</v>
      </c>
      <c r="WN855" s="235"/>
      <c r="WO855" s="175" t="s">
        <v>114</v>
      </c>
      <c r="WP855" s="341" t="s">
        <v>2137</v>
      </c>
      <c r="WQ855" s="176"/>
      <c r="WR855" s="176"/>
      <c r="WS855" s="176">
        <f>VLOOKUP(WP855,$A$879:$F$2731,6,FALSE)</f>
        <v>123</v>
      </c>
      <c r="WT855" s="175" t="s">
        <v>69</v>
      </c>
      <c r="WU855" s="10">
        <f>WS855*1.1</f>
        <v>135.30000000000001</v>
      </c>
      <c r="WV855" s="10"/>
      <c r="WW855" s="235"/>
      <c r="WX855" s="175" t="s">
        <v>114</v>
      </c>
      <c r="WY855" s="341" t="s">
        <v>1491</v>
      </c>
      <c r="XA855" s="176"/>
      <c r="XB855" s="176">
        <f>VLOOKUP(WY855,$A$879:$F$2731,6,FALSE)</f>
        <v>9</v>
      </c>
      <c r="XC855" s="175" t="s">
        <v>69</v>
      </c>
      <c r="XD855" s="10">
        <f>XB855*1.1</f>
        <v>9.9</v>
      </c>
      <c r="XF855" s="235"/>
      <c r="XG855" s="175" t="s">
        <v>114</v>
      </c>
      <c r="XH855" s="351" t="s">
        <v>2137</v>
      </c>
      <c r="XJ855" s="176"/>
      <c r="XK855" s="176">
        <f>VLOOKUP(XH855,$A$879:$F$2731,6,FALSE)</f>
        <v>123</v>
      </c>
      <c r="XL855" s="175" t="s">
        <v>69</v>
      </c>
      <c r="XM855" s="10">
        <f>XK855*1.1</f>
        <v>135.30000000000001</v>
      </c>
      <c r="XO855" s="235"/>
      <c r="XP855" s="175" t="s">
        <v>114</v>
      </c>
      <c r="XQ855" s="341" t="s">
        <v>502</v>
      </c>
      <c r="XS855" s="176"/>
      <c r="XT855" s="176">
        <f>VLOOKUP(XQ855,$A$879:$F$2731,6,FALSE)</f>
        <v>70</v>
      </c>
      <c r="XU855" s="175" t="s">
        <v>69</v>
      </c>
      <c r="XV855" s="10">
        <f>XT855*1.1</f>
        <v>77</v>
      </c>
      <c r="XW855" s="10"/>
      <c r="XX855" s="235"/>
      <c r="XY855" s="175" t="s">
        <v>114</v>
      </c>
      <c r="XZ855" s="341" t="s">
        <v>3223</v>
      </c>
      <c r="YB855" s="176"/>
      <c r="YC855" s="176">
        <f>VLOOKUP(XZ855,$A$879:$F$2731,6,FALSE)</f>
        <v>40</v>
      </c>
      <c r="YD855" s="175" t="s">
        <v>69</v>
      </c>
      <c r="YE855" s="10">
        <f>YC855*1.1</f>
        <v>44</v>
      </c>
      <c r="YG855" s="235"/>
      <c r="YH855" s="175" t="s">
        <v>114</v>
      </c>
      <c r="YI855" s="341" t="s">
        <v>2588</v>
      </c>
      <c r="YK855" s="176"/>
      <c r="YL855" s="176">
        <f>VLOOKUP(YI855,$A$879:$F$2731,6,FALSE)</f>
        <v>19</v>
      </c>
      <c r="YM855" s="175" t="s">
        <v>69</v>
      </c>
      <c r="YN855" s="10">
        <f>YL855*1.1</f>
        <v>20.900000000000002</v>
      </c>
      <c r="YO855" s="10"/>
      <c r="YP855" s="235"/>
      <c r="YQ855" s="175" t="s">
        <v>114</v>
      </c>
      <c r="YR855" s="341" t="s">
        <v>3315</v>
      </c>
      <c r="YT855" s="176"/>
      <c r="YU855" s="176">
        <f>VLOOKUP(YR855,$A$879:$F$2731,6,FALSE)</f>
        <v>7</v>
      </c>
      <c r="YV855" s="175" t="s">
        <v>69</v>
      </c>
      <c r="YW855" s="10">
        <f>YU855*1.1</f>
        <v>7.7000000000000011</v>
      </c>
      <c r="YY855" s="235"/>
      <c r="YZ855" s="175" t="s">
        <v>114</v>
      </c>
      <c r="ZA855" s="341" t="s">
        <v>2334</v>
      </c>
      <c r="ZC855" s="176"/>
      <c r="ZD855" s="176">
        <f>VLOOKUP(ZA855,$A$879:$F$2731,6,FALSE)</f>
        <v>0</v>
      </c>
      <c r="ZE855" s="175" t="s">
        <v>69</v>
      </c>
      <c r="ZF855" s="10">
        <f>ZD855*1.1</f>
        <v>0</v>
      </c>
      <c r="ZH855" s="235"/>
      <c r="ZI855" s="175" t="s">
        <v>114</v>
      </c>
      <c r="ZJ855" s="341" t="s">
        <v>2127</v>
      </c>
      <c r="ZL855" s="176"/>
      <c r="ZM855" s="176">
        <f>VLOOKUP(ZJ855,$A$879:$F$2731,6,FALSE)</f>
        <v>11</v>
      </c>
      <c r="ZN855" s="175" t="s">
        <v>69</v>
      </c>
      <c r="ZO855" s="10">
        <f>ZM855*1.1</f>
        <v>12.100000000000001</v>
      </c>
      <c r="ZQ855" s="235"/>
      <c r="ZR855" s="175" t="s">
        <v>114</v>
      </c>
      <c r="ZS855" s="341" t="s">
        <v>502</v>
      </c>
      <c r="ZU855" s="176"/>
      <c r="ZV855" s="176">
        <f>VLOOKUP(ZS855,$A$879:$F$2731,6,FALSE)</f>
        <v>70</v>
      </c>
      <c r="ZW855" s="175" t="s">
        <v>69</v>
      </c>
      <c r="ZX855" s="10">
        <f>ZV855*1.1</f>
        <v>77</v>
      </c>
      <c r="ZY855" s="10"/>
      <c r="ZZ855" s="235"/>
      <c r="AAA855" s="175" t="s">
        <v>114</v>
      </c>
      <c r="AAB855" s="341" t="s">
        <v>566</v>
      </c>
      <c r="AAD855" s="176"/>
      <c r="AAE855" s="176">
        <f>VLOOKUP(AAB855,$A$879:$F$2731,6,FALSE)</f>
        <v>0</v>
      </c>
      <c r="AAF855" s="175" t="s">
        <v>69</v>
      </c>
      <c r="AAG855" s="10">
        <f>AAE855*1.1</f>
        <v>0</v>
      </c>
      <c r="AAH855" s="10"/>
      <c r="AAI855" s="235"/>
      <c r="AAJ855" s="175" t="s">
        <v>114</v>
      </c>
      <c r="AAK855" s="75" t="s">
        <v>183</v>
      </c>
      <c r="AAM855" s="176"/>
      <c r="AAN855" s="176" t="e">
        <f>VLOOKUP(AAK855,$A$879:$F$2731,6,FALSE)</f>
        <v>#N/A</v>
      </c>
      <c r="AAO855" s="175" t="s">
        <v>69</v>
      </c>
      <c r="AAP855" s="10" t="e">
        <f>AAN855*1.1</f>
        <v>#N/A</v>
      </c>
      <c r="AAQ855" s="10"/>
      <c r="AAR855" s="235"/>
      <c r="AAS855" s="175" t="s">
        <v>114</v>
      </c>
      <c r="AAT855" s="341" t="s">
        <v>3104</v>
      </c>
      <c r="AAV855" s="176"/>
      <c r="AAW855" s="176">
        <f>VLOOKUP(AAT855,$A$879:$F$2731,6,FALSE)</f>
        <v>47</v>
      </c>
      <c r="AAX855" s="175" t="s">
        <v>69</v>
      </c>
      <c r="AAY855" s="10">
        <f>AAW855*1.1</f>
        <v>51.7</v>
      </c>
      <c r="AAZ855" s="10"/>
      <c r="ABA855" s="235"/>
      <c r="ABB855" s="175" t="s">
        <v>114</v>
      </c>
      <c r="ABC855" s="355" t="s">
        <v>2588</v>
      </c>
      <c r="ABE855" s="176"/>
      <c r="ABF855" s="176">
        <f>VLOOKUP(ABC855,$A$879:$F$2731,6,FALSE)</f>
        <v>19</v>
      </c>
      <c r="ABG855" s="175" t="s">
        <v>69</v>
      </c>
      <c r="ABH855" s="10">
        <f>ABF855*1.1</f>
        <v>20.900000000000002</v>
      </c>
      <c r="ABI855" s="10"/>
      <c r="ABJ855" s="235"/>
      <c r="ABK855" s="175" t="s">
        <v>114</v>
      </c>
      <c r="ABL855" s="341" t="s">
        <v>501</v>
      </c>
      <c r="ABN855" s="176"/>
      <c r="ABO855" s="176">
        <f>VLOOKUP(ABL855,$A$879:$F$2731,6,FALSE)</f>
        <v>49</v>
      </c>
      <c r="ABP855" s="175" t="s">
        <v>69</v>
      </c>
      <c r="ABQ855" s="10">
        <f>ABO855*1.1</f>
        <v>53.900000000000006</v>
      </c>
      <c r="ABR855" s="10"/>
      <c r="ABS855" s="235"/>
      <c r="ABT855" s="175" t="s">
        <v>114</v>
      </c>
      <c r="ABU855" s="75" t="s">
        <v>183</v>
      </c>
      <c r="ABW855" s="176"/>
      <c r="ABX855" s="176" t="e">
        <f>VLOOKUP(ABU855,$A$879:$F$2731,6,FALSE)</f>
        <v>#N/A</v>
      </c>
      <c r="ABY855" s="175" t="s">
        <v>69</v>
      </c>
      <c r="ABZ855" s="10" t="e">
        <f>ABX855*1.1</f>
        <v>#N/A</v>
      </c>
      <c r="ACA855" s="10"/>
      <c r="ACB855" s="235"/>
      <c r="ACC855" s="175" t="s">
        <v>114</v>
      </c>
      <c r="ACD855" s="75" t="s">
        <v>183</v>
      </c>
      <c r="ACF855" s="176"/>
      <c r="ACG855" s="176" t="e">
        <f>VLOOKUP(ACD855,$A$879:$F$2731,6,FALSE)</f>
        <v>#N/A</v>
      </c>
      <c r="ACH855" s="175" t="s">
        <v>69</v>
      </c>
      <c r="ACI855" s="10" t="e">
        <f>ACG855*1.1</f>
        <v>#N/A</v>
      </c>
      <c r="ACJ855" s="10"/>
      <c r="ACK855" s="235"/>
      <c r="ACL855" s="175" t="s">
        <v>114</v>
      </c>
      <c r="ACM855" s="75" t="s">
        <v>183</v>
      </c>
      <c r="ACO855" s="176"/>
      <c r="ACP855" s="176" t="e">
        <f>VLOOKUP(ACM855,$A$879:$F$2731,6,FALSE)</f>
        <v>#N/A</v>
      </c>
      <c r="ACQ855" s="175" t="s">
        <v>69</v>
      </c>
      <c r="ACR855" s="10" t="e">
        <f>ACP855*1.1</f>
        <v>#N/A</v>
      </c>
      <c r="ACS855" s="10"/>
      <c r="ACT855" s="235"/>
      <c r="ACU855" s="175" t="s">
        <v>114</v>
      </c>
      <c r="ACV855" s="75" t="s">
        <v>183</v>
      </c>
      <c r="ACX855" s="176"/>
      <c r="ACY855" s="176" t="e">
        <f>VLOOKUP(ACV855,$A$879:$F$2731,6,FALSE)</f>
        <v>#N/A</v>
      </c>
      <c r="ACZ855" s="175" t="s">
        <v>69</v>
      </c>
      <c r="ADA855" s="10" t="e">
        <f>ACY855*1.1</f>
        <v>#N/A</v>
      </c>
      <c r="ADB855" s="10"/>
      <c r="ADC855" s="235"/>
      <c r="ADD855" s="175" t="s">
        <v>114</v>
      </c>
      <c r="ADE855" s="341" t="s">
        <v>2573</v>
      </c>
      <c r="ADG855" s="176"/>
      <c r="ADH855" s="176">
        <f>VLOOKUP(ADE855,$A$879:$F$2731,6,FALSE)</f>
        <v>8</v>
      </c>
      <c r="ADI855" s="175" t="s">
        <v>69</v>
      </c>
      <c r="ADJ855" s="10">
        <f>ADH855*1.1</f>
        <v>8.8000000000000007</v>
      </c>
      <c r="ADL855" s="235"/>
      <c r="ADM855" s="175" t="s">
        <v>114</v>
      </c>
      <c r="ADN855" s="75" t="s">
        <v>183</v>
      </c>
      <c r="ADP855" s="176"/>
      <c r="ADQ855" s="176" t="e">
        <f>VLOOKUP(ADN855,$A$879:$F$2731,6,FALSE)</f>
        <v>#N/A</v>
      </c>
      <c r="ADR855" s="175" t="s">
        <v>69</v>
      </c>
      <c r="ADS855" s="10" t="e">
        <f>ADQ855*1.1</f>
        <v>#N/A</v>
      </c>
      <c r="ADT855" s="10"/>
      <c r="ADU855" s="235"/>
      <c r="ADV855" s="175" t="s">
        <v>114</v>
      </c>
      <c r="ADW855" s="341" t="s">
        <v>2534</v>
      </c>
      <c r="ADY855" s="176"/>
      <c r="ADZ855" s="176">
        <f>VLOOKUP(ADW855,$A$879:$F$2731,6,FALSE)</f>
        <v>21</v>
      </c>
      <c r="AEA855" s="175" t="s">
        <v>69</v>
      </c>
      <c r="AEB855" s="10">
        <f>ADZ855*1.1</f>
        <v>23.1</v>
      </c>
      <c r="AED855" s="235"/>
      <c r="AEE855" s="175" t="s">
        <v>114</v>
      </c>
      <c r="AEF855" s="75" t="s">
        <v>183</v>
      </c>
      <c r="AEH855" s="176"/>
      <c r="AEI855" s="176" t="e">
        <f>VLOOKUP(AEF855,$A$879:$F$2731,6,FALSE)</f>
        <v>#N/A</v>
      </c>
      <c r="AEJ855" s="175" t="s">
        <v>69</v>
      </c>
      <c r="AEK855" s="10" t="e">
        <f>AEI855*1.1</f>
        <v>#N/A</v>
      </c>
      <c r="AEM855" s="235"/>
      <c r="AEN855" s="175" t="s">
        <v>114</v>
      </c>
      <c r="AEO855" s="75" t="s">
        <v>183</v>
      </c>
      <c r="AEQ855" s="176"/>
      <c r="AER855" s="176" t="e">
        <f>VLOOKUP(AEO855,$A$879:$F$2731,6,FALSE)</f>
        <v>#N/A</v>
      </c>
      <c r="AES855" s="175" t="s">
        <v>69</v>
      </c>
      <c r="AET855" s="10" t="e">
        <f>AER855*1.1</f>
        <v>#N/A</v>
      </c>
      <c r="AEV855" s="235"/>
      <c r="AEW855" s="175" t="s">
        <v>114</v>
      </c>
      <c r="AEX855" s="75" t="s">
        <v>183</v>
      </c>
      <c r="AEZ855" s="176"/>
      <c r="AFA855" s="176" t="e">
        <f>VLOOKUP(AEX855,$A$879:$F$2731,6,FALSE)</f>
        <v>#N/A</v>
      </c>
      <c r="AFB855" s="175" t="s">
        <v>69</v>
      </c>
      <c r="AFC855" s="10" t="e">
        <f>AFA855*1.1</f>
        <v>#N/A</v>
      </c>
      <c r="AFD855" s="10"/>
      <c r="AFE855" s="235"/>
      <c r="AFF855" s="175" t="s">
        <v>114</v>
      </c>
      <c r="AFG855" s="75" t="s">
        <v>183</v>
      </c>
      <c r="AFI855" s="176"/>
      <c r="AFJ855" s="176" t="e">
        <f>VLOOKUP(AFG855,$A$879:$F$2731,6,FALSE)</f>
        <v>#N/A</v>
      </c>
      <c r="AFK855" s="175" t="s">
        <v>69</v>
      </c>
      <c r="AFL855" s="10" t="e">
        <f>AFJ855*1.1</f>
        <v>#N/A</v>
      </c>
      <c r="AFM855" s="10"/>
      <c r="AFN855" s="235"/>
      <c r="AFO855" s="175" t="s">
        <v>114</v>
      </c>
      <c r="AFP855" s="75" t="s">
        <v>183</v>
      </c>
      <c r="AFR855" s="176"/>
      <c r="AFS855" s="176" t="e">
        <f>VLOOKUP(AFP855,$A$879:$F$2731,6,FALSE)</f>
        <v>#N/A</v>
      </c>
      <c r="AFT855" s="175" t="s">
        <v>69</v>
      </c>
      <c r="AFU855" s="10" t="e">
        <f>AFS855*1.1</f>
        <v>#N/A</v>
      </c>
      <c r="AFV855" s="10"/>
      <c r="AFW855" s="235"/>
      <c r="AFX855" s="175" t="s">
        <v>114</v>
      </c>
      <c r="AFY855" s="341" t="s">
        <v>1966</v>
      </c>
      <c r="AGA855" s="176"/>
      <c r="AGB855" s="176">
        <f>VLOOKUP(AFY855,$A$879:$F$2731,6,FALSE)</f>
        <v>26</v>
      </c>
      <c r="AGC855" s="175" t="s">
        <v>69</v>
      </c>
      <c r="AGD855" s="10">
        <f>AGB855*1.1</f>
        <v>28.6</v>
      </c>
      <c r="AGE855" s="10"/>
      <c r="AGF855" s="235"/>
      <c r="AGG855" s="175" t="s">
        <v>114</v>
      </c>
      <c r="AGH855" s="341" t="s">
        <v>2137</v>
      </c>
      <c r="AGJ855" s="176"/>
      <c r="AGK855" s="176">
        <f>VLOOKUP(AGH855,$A$879:$F$2731,6,FALSE)</f>
        <v>123</v>
      </c>
      <c r="AGL855" s="175" t="s">
        <v>69</v>
      </c>
      <c r="AGM855" s="10">
        <f>AGK855*1.1</f>
        <v>135.30000000000001</v>
      </c>
      <c r="AGN855" s="10"/>
      <c r="AGO855" s="235"/>
      <c r="AGP855" s="175" t="s">
        <v>114</v>
      </c>
      <c r="AGQ855" s="341" t="s">
        <v>490</v>
      </c>
      <c r="AGS855" s="176"/>
      <c r="AGT855" s="176">
        <f>VLOOKUP(AGQ855,$A$879:$F$2731,6,FALSE)</f>
        <v>14</v>
      </c>
      <c r="AGU855" s="175" t="s">
        <v>69</v>
      </c>
      <c r="AGV855" s="10">
        <f>AGT855*1.1</f>
        <v>15.400000000000002</v>
      </c>
      <c r="AGW855" s="10"/>
      <c r="AGX855" s="235"/>
      <c r="AGY855" s="175" t="s">
        <v>114</v>
      </c>
      <c r="AGZ855" s="341" t="s">
        <v>2588</v>
      </c>
      <c r="AHB855" s="176"/>
      <c r="AHC855" s="176">
        <f>VLOOKUP(AGZ855,$A$879:$F$2731,6,FALSE)</f>
        <v>19</v>
      </c>
      <c r="AHD855" s="175" t="s">
        <v>69</v>
      </c>
      <c r="AHE855" s="10">
        <f>AHC855*1.1</f>
        <v>20.900000000000002</v>
      </c>
      <c r="AHF855" s="10"/>
      <c r="AHG855" s="235"/>
      <c r="AHH855" s="175" t="s">
        <v>114</v>
      </c>
      <c r="AHI855" s="398" t="s">
        <v>2137</v>
      </c>
      <c r="AHK855" s="176"/>
      <c r="AHL855" s="176">
        <f>VLOOKUP(AHI855,$A$879:$F$2731,6,FALSE)</f>
        <v>123</v>
      </c>
      <c r="AHM855" s="175" t="s">
        <v>69</v>
      </c>
      <c r="AHN855" s="10">
        <f>AHL855*1.1</f>
        <v>135.30000000000001</v>
      </c>
      <c r="AHO855" s="10"/>
      <c r="AHP855" s="235"/>
      <c r="AHQ855" s="175" t="s">
        <v>114</v>
      </c>
      <c r="AHR855" s="341" t="s">
        <v>613</v>
      </c>
      <c r="AHT855" s="176"/>
      <c r="AHU855" s="176">
        <f>VLOOKUP(AHR855,$A$879:$F$2731,6,FALSE)</f>
        <v>81</v>
      </c>
      <c r="AHV855" s="175" t="s">
        <v>69</v>
      </c>
      <c r="AHW855" s="10">
        <f>AHU855*1.1</f>
        <v>89.100000000000009</v>
      </c>
      <c r="AHX855" s="10"/>
      <c r="AHY855" s="235"/>
      <c r="AHZ855" s="175" t="s">
        <v>114</v>
      </c>
      <c r="AIA855" s="341" t="s">
        <v>3319</v>
      </c>
      <c r="AIC855" s="176"/>
      <c r="AID855" s="176">
        <f>VLOOKUP(AIA855,$A$879:$F$2731,6,FALSE)</f>
        <v>73</v>
      </c>
      <c r="AIE855" s="175" t="s">
        <v>69</v>
      </c>
      <c r="AIF855" s="10">
        <f>AID855*1.1</f>
        <v>80.300000000000011</v>
      </c>
      <c r="AIG855" s="10"/>
      <c r="AIH855" s="235"/>
      <c r="AII855" s="175" t="s">
        <v>114</v>
      </c>
      <c r="AIJ855" s="341" t="s">
        <v>3238</v>
      </c>
      <c r="AIL855" s="176"/>
      <c r="AIM855" s="176">
        <f>VLOOKUP(AIJ855,$A$879:$F$2731,6,FALSE)</f>
        <v>1</v>
      </c>
      <c r="AIN855" s="175" t="s">
        <v>69</v>
      </c>
      <c r="AIO855" s="10">
        <f>AIM855*1.1</f>
        <v>1.1000000000000001</v>
      </c>
      <c r="AIP855" s="10"/>
      <c r="AIQ855" s="235"/>
      <c r="AIR855" s="175" t="s">
        <v>114</v>
      </c>
      <c r="AIS855" s="341" t="s">
        <v>1966</v>
      </c>
      <c r="AIU855" s="176"/>
      <c r="AIV855" s="176">
        <f>VLOOKUP(AIS855,$A$879:$F$2731,6,FALSE)</f>
        <v>26</v>
      </c>
      <c r="AIW855" s="175" t="s">
        <v>69</v>
      </c>
      <c r="AIX855" s="10">
        <f>AIV855*1.1</f>
        <v>28.6</v>
      </c>
      <c r="AIY855" s="10"/>
      <c r="AIZ855" s="235"/>
      <c r="AJA855" s="175" t="s">
        <v>114</v>
      </c>
      <c r="AJB855" s="351" t="s">
        <v>2137</v>
      </c>
      <c r="AJD855" s="176"/>
      <c r="AJE855" s="176">
        <f>VLOOKUP(AJB855,$A$879:$F$2731,6,FALSE)</f>
        <v>123</v>
      </c>
      <c r="AJF855" s="175" t="s">
        <v>69</v>
      </c>
      <c r="AJG855" s="10">
        <f>AJE855*1.1</f>
        <v>135.30000000000001</v>
      </c>
      <c r="AJH855" s="10"/>
      <c r="AJI855" s="235"/>
      <c r="AJJ855" s="175" t="s">
        <v>114</v>
      </c>
      <c r="AJK855" s="341" t="s">
        <v>2621</v>
      </c>
      <c r="AJM855" s="176"/>
      <c r="AJN855" s="176">
        <f>VLOOKUP(AJK855,$A$879:$F$2731,6,FALSE)</f>
        <v>176</v>
      </c>
      <c r="AJO855" s="175" t="s">
        <v>69</v>
      </c>
      <c r="AJP855" s="10">
        <f>AJN855*1.1</f>
        <v>193.60000000000002</v>
      </c>
      <c r="AJQ855" s="10"/>
      <c r="AJR855" s="235"/>
      <c r="AJS855" s="175" t="s">
        <v>114</v>
      </c>
      <c r="AJT855" s="347" t="s">
        <v>2642</v>
      </c>
      <c r="AJV855" s="176"/>
      <c r="AJW855" s="176">
        <f>VLOOKUP(AJT855,$A$879:$F$2731,6,FALSE)</f>
        <v>1</v>
      </c>
      <c r="AJX855" s="175" t="s">
        <v>69</v>
      </c>
      <c r="AJY855" s="10">
        <f>AJW855*1.1</f>
        <v>1.1000000000000001</v>
      </c>
      <c r="AJZ855" s="10"/>
      <c r="AKA855" s="235"/>
      <c r="AKB855" s="175" t="s">
        <v>114</v>
      </c>
      <c r="AKC855" s="341" t="s">
        <v>970</v>
      </c>
      <c r="AKE855" s="176"/>
      <c r="AKF855" s="176">
        <f>VLOOKUP(AKC855,$A$879:$F$2731,6,FALSE)</f>
        <v>65</v>
      </c>
      <c r="AKG855" s="175" t="s">
        <v>69</v>
      </c>
      <c r="AKH855" s="10">
        <f>AKF855*1.1</f>
        <v>71.5</v>
      </c>
      <c r="AKI855" s="10"/>
      <c r="AKJ855" s="235"/>
      <c r="AKK855" s="175" t="s">
        <v>114</v>
      </c>
      <c r="AKL855" s="341" t="s">
        <v>582</v>
      </c>
      <c r="AKN855" s="176"/>
      <c r="AKO855" s="176">
        <f>VLOOKUP(AKL855,$A$879:$F$2731,6,FALSE)</f>
        <v>0</v>
      </c>
      <c r="AKP855" s="175" t="s">
        <v>69</v>
      </c>
      <c r="AKQ855" s="10">
        <f>AKO855*1.1</f>
        <v>0</v>
      </c>
      <c r="AKR855" s="10"/>
      <c r="AKS855" s="235"/>
      <c r="AKT855" s="175" t="s">
        <v>114</v>
      </c>
      <c r="AKU855" s="341" t="s">
        <v>2516</v>
      </c>
      <c r="AKW855" s="176"/>
      <c r="AKX855" s="176">
        <f>VLOOKUP(AKU855,$A$879:$F$2731,6,FALSE)</f>
        <v>144</v>
      </c>
      <c r="AKY855" s="175" t="s">
        <v>69</v>
      </c>
      <c r="AKZ855" s="10">
        <f>AKX855*1.1</f>
        <v>158.4</v>
      </c>
      <c r="ALA855" s="10"/>
      <c r="ALB855" s="235"/>
      <c r="ALC855" s="175" t="s">
        <v>114</v>
      </c>
      <c r="ALD855" s="341" t="s">
        <v>2588</v>
      </c>
      <c r="ALF855" s="176"/>
      <c r="ALG855" s="176">
        <f>VLOOKUP(ALD855,$A$879:$F$2731,6,FALSE)</f>
        <v>19</v>
      </c>
      <c r="ALH855" s="175" t="s">
        <v>69</v>
      </c>
      <c r="ALI855" s="10">
        <f>ALG855*1.1</f>
        <v>20.900000000000002</v>
      </c>
      <c r="ALJ855" s="10"/>
      <c r="ALK855" s="235"/>
      <c r="ALL855" s="175" t="s">
        <v>114</v>
      </c>
      <c r="ALM855" s="341" t="s">
        <v>2137</v>
      </c>
      <c r="ALO855" s="176"/>
      <c r="ALP855" s="176">
        <f>VLOOKUP(ALM855,$A$879:$F$2731,6,FALSE)</f>
        <v>123</v>
      </c>
      <c r="ALQ855" s="175" t="s">
        <v>69</v>
      </c>
      <c r="ALR855" s="10">
        <f>ALP855*1.1</f>
        <v>135.30000000000001</v>
      </c>
      <c r="ALS855" s="10"/>
      <c r="ALT855" s="235"/>
      <c r="ALU855" s="175" t="s">
        <v>114</v>
      </c>
      <c r="ALV855" s="341" t="s">
        <v>970</v>
      </c>
      <c r="ALX855" s="176"/>
      <c r="ALY855" s="176">
        <f>VLOOKUP(ALV855,$A$879:$F$2731,6,FALSE)</f>
        <v>65</v>
      </c>
      <c r="ALZ855" s="175" t="s">
        <v>69</v>
      </c>
      <c r="AMA855" s="10">
        <f>ALY855*1.1</f>
        <v>71.5</v>
      </c>
      <c r="AMB855" s="10"/>
      <c r="AMC855" s="235"/>
      <c r="AMD855" s="175" t="s">
        <v>114</v>
      </c>
      <c r="AME855" s="401" t="s">
        <v>980</v>
      </c>
      <c r="AMG855" s="176"/>
      <c r="AMH855" s="176">
        <f>VLOOKUP(AME855,$A$879:$F$2731,6,FALSE)</f>
        <v>144</v>
      </c>
      <c r="AMI855" s="175" t="s">
        <v>69</v>
      </c>
      <c r="AMJ855" s="10">
        <f>AMH855*1.1</f>
        <v>158.4</v>
      </c>
      <c r="AMK855" s="10"/>
      <c r="AML855" s="235"/>
      <c r="AMM855" s="175" t="s">
        <v>114</v>
      </c>
      <c r="AMN855" s="343" t="s">
        <v>534</v>
      </c>
      <c r="AMP855" s="176"/>
      <c r="AMQ855" s="176">
        <f>VLOOKUP(AMN855,$A$879:$F$2731,6,FALSE)</f>
        <v>18</v>
      </c>
      <c r="AMR855" s="175" t="s">
        <v>69</v>
      </c>
      <c r="AMS855" s="10">
        <f>AMQ855*1.1</f>
        <v>19.8</v>
      </c>
      <c r="AMT855" s="10"/>
      <c r="AMU855" s="235"/>
      <c r="AMV855" s="175" t="s">
        <v>114</v>
      </c>
      <c r="AMW855" s="341" t="s">
        <v>1966</v>
      </c>
      <c r="AMY855" s="176"/>
      <c r="AMZ855" s="176">
        <f>VLOOKUP(AMW855,$A$879:$F$2731,6,FALSE)</f>
        <v>26</v>
      </c>
      <c r="ANA855" s="175" t="s">
        <v>69</v>
      </c>
      <c r="ANB855" s="10">
        <f>AMZ855*1.1</f>
        <v>28.6</v>
      </c>
      <c r="ANC855" s="10"/>
      <c r="AND855" s="235"/>
      <c r="ANE855" s="175" t="s">
        <v>114</v>
      </c>
      <c r="ANF855" s="341" t="s">
        <v>534</v>
      </c>
      <c r="ANH855" s="176"/>
      <c r="ANI855" s="176">
        <f>VLOOKUP(ANF855,$A$879:$F$2731,6,FALSE)</f>
        <v>18</v>
      </c>
      <c r="ANJ855" s="175" t="s">
        <v>69</v>
      </c>
      <c r="ANK855" s="10">
        <f>ANI855*1.1</f>
        <v>19.8</v>
      </c>
      <c r="ANL855" s="10"/>
      <c r="ANM855" s="235"/>
      <c r="ANN855" s="175" t="s">
        <v>114</v>
      </c>
      <c r="ANO855" s="351" t="s">
        <v>502</v>
      </c>
      <c r="ANQ855" s="176"/>
      <c r="ANR855" s="176">
        <f>VLOOKUP(ANO855,$A$879:$F$2731,6,FALSE)</f>
        <v>70</v>
      </c>
      <c r="ANS855" s="175" t="s">
        <v>69</v>
      </c>
      <c r="ANT855" s="10">
        <f>ANR855*1.1</f>
        <v>77</v>
      </c>
      <c r="ANU855" s="10"/>
      <c r="ANV855" s="235"/>
      <c r="ANW855" s="175" t="s">
        <v>114</v>
      </c>
      <c r="ANX855" s="341" t="s">
        <v>613</v>
      </c>
      <c r="ANZ855" s="176"/>
      <c r="AOA855" s="176">
        <f>VLOOKUP(ANX855,$A$879:$F$2731,6,FALSE)</f>
        <v>81</v>
      </c>
      <c r="AOB855" s="175" t="s">
        <v>69</v>
      </c>
      <c r="AOC855" s="10">
        <f>AOA855*1.1</f>
        <v>89.100000000000009</v>
      </c>
      <c r="AOD855" s="10"/>
      <c r="AOE855" s="235"/>
      <c r="AOF855" s="175" t="s">
        <v>114</v>
      </c>
      <c r="AOG855" s="75" t="s">
        <v>183</v>
      </c>
      <c r="AOI855" s="176"/>
      <c r="AOJ855" s="176" t="e">
        <f>VLOOKUP(AOG855,$A$879:$F$2731,6,FALSE)</f>
        <v>#N/A</v>
      </c>
      <c r="AOK855" s="175" t="s">
        <v>69</v>
      </c>
      <c r="AOL855" s="10" t="e">
        <f>AOJ855*1.1</f>
        <v>#N/A</v>
      </c>
      <c r="AOM855" s="10"/>
      <c r="AON855" s="235"/>
      <c r="AOO855" s="175" t="s">
        <v>114</v>
      </c>
      <c r="AOP855" s="341" t="s">
        <v>1724</v>
      </c>
      <c r="AOR855" s="176"/>
      <c r="AOS855" s="176">
        <f>VLOOKUP(AOP855,$A$879:$F$2731,6,FALSE)</f>
        <v>3</v>
      </c>
      <c r="AOT855" s="175" t="s">
        <v>69</v>
      </c>
      <c r="AOU855" s="10">
        <f>AOS855*1.1</f>
        <v>3.3000000000000003</v>
      </c>
      <c r="AOV855" s="10"/>
      <c r="AOW855" s="235"/>
      <c r="AOX855" s="175" t="s">
        <v>114</v>
      </c>
      <c r="AOY855" s="404" t="s">
        <v>3319</v>
      </c>
      <c r="APA855" s="176"/>
      <c r="APB855" s="176">
        <f>VLOOKUP(AOY855,$A$879:$F$2731,6,FALSE)</f>
        <v>73</v>
      </c>
      <c r="APC855" s="175" t="s">
        <v>69</v>
      </c>
      <c r="APD855" s="10">
        <f>APB855*1.1</f>
        <v>80.300000000000011</v>
      </c>
      <c r="APE855" s="10"/>
      <c r="APF855" s="235"/>
      <c r="APG855" s="175" t="s">
        <v>114</v>
      </c>
      <c r="APH855" s="341" t="s">
        <v>501</v>
      </c>
      <c r="APJ855" s="176"/>
      <c r="APK855" s="176">
        <f>VLOOKUP(APH855,$A$879:$F$2731,6,FALSE)</f>
        <v>49</v>
      </c>
      <c r="APL855" s="175" t="s">
        <v>69</v>
      </c>
      <c r="APM855" s="10">
        <f>APK855*1.1</f>
        <v>53.900000000000006</v>
      </c>
      <c r="APN855" s="10"/>
      <c r="APO855" s="235"/>
      <c r="APP855" s="175" t="s">
        <v>114</v>
      </c>
      <c r="APQ855" s="75" t="s">
        <v>183</v>
      </c>
      <c r="APS855" s="176"/>
      <c r="APT855" s="176" t="e">
        <f>VLOOKUP(APQ855,$A$879:$F$2731,6,FALSE)</f>
        <v>#N/A</v>
      </c>
      <c r="APU855" s="175" t="s">
        <v>69</v>
      </c>
      <c r="APV855" s="10" t="e">
        <f>APT855*1.1</f>
        <v>#N/A</v>
      </c>
      <c r="APW855" s="10"/>
      <c r="APX855" s="235"/>
      <c r="APY855" s="175" t="s">
        <v>114</v>
      </c>
      <c r="APZ855" s="341" t="s">
        <v>970</v>
      </c>
      <c r="AQB855" s="176"/>
      <c r="AQC855" s="176">
        <f>VLOOKUP(APZ855,$A$879:$F$2731,6,FALSE)</f>
        <v>65</v>
      </c>
      <c r="AQD855" s="175" t="s">
        <v>69</v>
      </c>
      <c r="AQE855" s="10">
        <f>AQC855*1.1</f>
        <v>71.5</v>
      </c>
      <c r="AQF855" s="10"/>
      <c r="AQG855" s="235"/>
      <c r="AQH855" s="175" t="s">
        <v>114</v>
      </c>
      <c r="AQI855" s="341" t="s">
        <v>2479</v>
      </c>
      <c r="AQK855" s="176"/>
      <c r="AQL855" s="176">
        <f>VLOOKUP(AQI855,$A$879:$F$2731,6,FALSE)</f>
        <v>47</v>
      </c>
      <c r="AQM855" s="175" t="s">
        <v>69</v>
      </c>
      <c r="AQN855" s="10">
        <f>AQL855*1.1</f>
        <v>51.7</v>
      </c>
      <c r="AQO855" s="10"/>
      <c r="AQP855" s="235"/>
      <c r="AQQ855" s="175" t="s">
        <v>114</v>
      </c>
      <c r="AQR855" s="75" t="s">
        <v>183</v>
      </c>
      <c r="AQT855" s="176"/>
      <c r="AQU855" s="176" t="e">
        <f>VLOOKUP(AQR855,$A$879:$F$2731,6,FALSE)</f>
        <v>#N/A</v>
      </c>
      <c r="AQV855" s="175" t="s">
        <v>69</v>
      </c>
      <c r="AQW855" s="10" t="e">
        <f>AQU855*1.1</f>
        <v>#N/A</v>
      </c>
      <c r="AQX855" s="10"/>
      <c r="AQY855" s="235"/>
      <c r="AQZ855" s="175" t="s">
        <v>114</v>
      </c>
      <c r="ARA855" s="75" t="s">
        <v>183</v>
      </c>
      <c r="ARC855" s="176"/>
      <c r="ARD855" s="176" t="e">
        <f>VLOOKUP(ARA855,$A$879:$F$2731,6,FALSE)</f>
        <v>#N/A</v>
      </c>
      <c r="ARE855" s="175" t="s">
        <v>69</v>
      </c>
      <c r="ARF855" s="10" t="e">
        <f>ARD855*1.1</f>
        <v>#N/A</v>
      </c>
      <c r="ARG855" s="10"/>
      <c r="ARH855" s="235"/>
      <c r="ARI855" s="175" t="s">
        <v>114</v>
      </c>
      <c r="ARJ855" s="75" t="s">
        <v>183</v>
      </c>
      <c r="ARL855" s="176"/>
      <c r="ARM855" s="176" t="e">
        <f>VLOOKUP(ARJ855,$A$879:$F$2731,6,FALSE)</f>
        <v>#N/A</v>
      </c>
      <c r="ARN855" s="175" t="s">
        <v>69</v>
      </c>
      <c r="ARO855" s="10" t="e">
        <f>ARM855*1.1</f>
        <v>#N/A</v>
      </c>
      <c r="ARP855" s="10"/>
      <c r="ARQ855" s="235"/>
      <c r="ARR855" s="175" t="s">
        <v>114</v>
      </c>
      <c r="ARS855" s="75" t="s">
        <v>183</v>
      </c>
      <c r="ARU855" s="176"/>
      <c r="ARV855" s="176" t="e">
        <f>VLOOKUP(ARS855,$A$879:$F$2731,6,FALSE)</f>
        <v>#N/A</v>
      </c>
      <c r="ARW855" s="175" t="s">
        <v>69</v>
      </c>
      <c r="ARX855" s="10" t="e">
        <f>ARV855*1.1</f>
        <v>#N/A</v>
      </c>
      <c r="ARY855" s="10"/>
      <c r="ARZ855" s="235"/>
      <c r="ASA855" s="175" t="s">
        <v>114</v>
      </c>
      <c r="ASB855" s="341" t="s">
        <v>1009</v>
      </c>
      <c r="ASD855" s="176"/>
      <c r="ASE855" s="176">
        <f>VLOOKUP(ASB855,$A$879:$F$2731,6,FALSE)</f>
        <v>69</v>
      </c>
      <c r="ASF855" s="175" t="s">
        <v>69</v>
      </c>
      <c r="ASG855" s="10">
        <f>ASE855*1.1</f>
        <v>75.900000000000006</v>
      </c>
      <c r="ASH855" s="10"/>
      <c r="ASI855" s="235"/>
      <c r="ASJ855" s="175" t="s">
        <v>114</v>
      </c>
      <c r="ASK855" s="75" t="s">
        <v>183</v>
      </c>
      <c r="ASM855" s="176"/>
      <c r="ASN855" s="176" t="e">
        <f>VLOOKUP(ASK855,$A$879:$F$2731,6,FALSE)</f>
        <v>#N/A</v>
      </c>
      <c r="ASO855" s="175" t="s">
        <v>69</v>
      </c>
      <c r="ASP855" s="10" t="e">
        <f>ASN855*1.1</f>
        <v>#N/A</v>
      </c>
      <c r="ASQ855" s="10"/>
      <c r="ASR855" s="235"/>
      <c r="ASS855" s="175" t="s">
        <v>114</v>
      </c>
      <c r="AST855" s="341" t="s">
        <v>2137</v>
      </c>
      <c r="ASV855" s="176"/>
      <c r="ASW855" s="176">
        <f>VLOOKUP(AST855,$A$879:$F$2731,6,FALSE)</f>
        <v>123</v>
      </c>
      <c r="ASX855" s="175" t="s">
        <v>69</v>
      </c>
      <c r="ASY855" s="10">
        <f>ASW855*1.1</f>
        <v>135.30000000000001</v>
      </c>
      <c r="ASZ855" s="10"/>
      <c r="ATA855" s="235"/>
      <c r="ATB855" s="175" t="s">
        <v>114</v>
      </c>
      <c r="ATC855" s="75" t="s">
        <v>183</v>
      </c>
      <c r="ATE855" s="176"/>
      <c r="ATF855" s="176" t="e">
        <f>VLOOKUP(ATC855,$A$879:$F$2731,6,FALSE)</f>
        <v>#N/A</v>
      </c>
      <c r="ATG855" s="175" t="s">
        <v>69</v>
      </c>
      <c r="ATH855" s="10" t="e">
        <f>ATF855*1.1</f>
        <v>#N/A</v>
      </c>
      <c r="ATI855" s="10"/>
      <c r="ATJ855" s="235"/>
      <c r="ATK855" s="175" t="s">
        <v>114</v>
      </c>
      <c r="ATL855" s="75" t="s">
        <v>183</v>
      </c>
      <c r="ATN855" s="176"/>
      <c r="ATO855" s="176" t="e">
        <f>VLOOKUP(ATL855,$A$879:$F$2731,6,FALSE)</f>
        <v>#N/A</v>
      </c>
      <c r="ATP855" s="175" t="s">
        <v>69</v>
      </c>
      <c r="ATQ855" s="10" t="e">
        <f>ATO855*1.1</f>
        <v>#N/A</v>
      </c>
      <c r="ATR855" s="10"/>
      <c r="ATS855" s="235"/>
      <c r="ATT855" s="175" t="s">
        <v>114</v>
      </c>
      <c r="ATU855" s="75" t="s">
        <v>183</v>
      </c>
      <c r="ATW855" s="176"/>
      <c r="ATX855" s="176" t="e">
        <f>VLOOKUP(ATU855,$A$879:$F$2731,6,FALSE)</f>
        <v>#N/A</v>
      </c>
      <c r="ATY855" s="175" t="s">
        <v>69</v>
      </c>
      <c r="ATZ855" s="10" t="e">
        <f>ATX855*1.1</f>
        <v>#N/A</v>
      </c>
      <c r="AUA855" s="10"/>
      <c r="AUB855" s="235"/>
      <c r="AUC855" s="175" t="s">
        <v>114</v>
      </c>
      <c r="AUD855" s="75" t="s">
        <v>183</v>
      </c>
      <c r="AUF855" s="176"/>
      <c r="AUG855" s="176" t="e">
        <f>VLOOKUP(AUD855,$A$879:$F$2731,6,FALSE)</f>
        <v>#N/A</v>
      </c>
      <c r="AUH855" s="175" t="s">
        <v>69</v>
      </c>
      <c r="AUI855" s="10" t="e">
        <f>AUG855*1.1</f>
        <v>#N/A</v>
      </c>
      <c r="AUJ855" s="10"/>
      <c r="AUK855" s="235"/>
      <c r="AUL855" s="175" t="s">
        <v>114</v>
      </c>
      <c r="AUM855" s="75" t="s">
        <v>183</v>
      </c>
      <c r="AUO855" s="176"/>
      <c r="AUP855" s="176" t="e">
        <f>VLOOKUP(AUM855,$A$879:$F$2731,6,FALSE)</f>
        <v>#N/A</v>
      </c>
      <c r="AUQ855" s="175" t="s">
        <v>69</v>
      </c>
      <c r="AUR855" s="10" t="e">
        <f>AUP855*1.1</f>
        <v>#N/A</v>
      </c>
      <c r="AUS855" s="10"/>
      <c r="AUT855" s="235"/>
      <c r="AUU855" s="175" t="s">
        <v>114</v>
      </c>
      <c r="AUV855" s="75" t="s">
        <v>183</v>
      </c>
      <c r="AUX855" s="176"/>
      <c r="AUY855" s="176" t="e">
        <f>VLOOKUP(AUV855,$A$879:$F$2731,6,FALSE)</f>
        <v>#N/A</v>
      </c>
      <c r="AUZ855" s="175" t="s">
        <v>69</v>
      </c>
      <c r="AVA855" s="10" t="e">
        <f>AUY855*1.1</f>
        <v>#N/A</v>
      </c>
      <c r="AVB855" s="10"/>
      <c r="AVC855" s="235"/>
      <c r="AVD855" s="175" t="s">
        <v>114</v>
      </c>
      <c r="AVE855" s="75" t="s">
        <v>183</v>
      </c>
      <c r="AVG855" s="176"/>
      <c r="AVH855" s="176" t="e">
        <f>VLOOKUP(AVE855,$A$879:$F$2731,6,FALSE)</f>
        <v>#N/A</v>
      </c>
      <c r="AVI855" s="175" t="s">
        <v>69</v>
      </c>
      <c r="AVJ855" s="10" t="e">
        <f>AVH855*1.1</f>
        <v>#N/A</v>
      </c>
      <c r="AVK855" s="10"/>
      <c r="AVL855" s="235"/>
      <c r="AVM855" s="175" t="s">
        <v>114</v>
      </c>
      <c r="AVN855" s="75" t="s">
        <v>183</v>
      </c>
      <c r="AVP855" s="176"/>
      <c r="AVQ855" s="176" t="e">
        <f>VLOOKUP(AVN855,$A$879:$F$2731,6,FALSE)</f>
        <v>#N/A</v>
      </c>
      <c r="AVR855" s="175" t="s">
        <v>69</v>
      </c>
      <c r="AVS855" s="10" t="e">
        <f>AVQ855*1.1</f>
        <v>#N/A</v>
      </c>
      <c r="AVT855" s="10"/>
      <c r="AVU855" s="235"/>
      <c r="AVV855" s="175" t="s">
        <v>114</v>
      </c>
      <c r="AVW855" s="75" t="s">
        <v>183</v>
      </c>
      <c r="AVY855" s="176"/>
      <c r="AVZ855" s="176" t="e">
        <f>VLOOKUP(AVW855,$A$879:$F$2731,6,FALSE)</f>
        <v>#N/A</v>
      </c>
      <c r="AWA855" s="175" t="s">
        <v>69</v>
      </c>
      <c r="AWB855" s="10" t="e">
        <f>AVZ855*1.1</f>
        <v>#N/A</v>
      </c>
      <c r="AWC855" s="10"/>
      <c r="AWD855" s="235"/>
      <c r="AWE855" s="175" t="s">
        <v>114</v>
      </c>
      <c r="AWF855" s="75" t="s">
        <v>183</v>
      </c>
      <c r="AWH855" s="176"/>
      <c r="AWI855" s="176" t="e">
        <f>VLOOKUP(AWF855,$A$879:$F$2731,6,FALSE)</f>
        <v>#N/A</v>
      </c>
      <c r="AWJ855" s="175" t="s">
        <v>69</v>
      </c>
      <c r="AWK855" s="10" t="e">
        <f>AWI855*1.1</f>
        <v>#N/A</v>
      </c>
      <c r="AWL855" s="10"/>
      <c r="AWM855" s="235"/>
      <c r="AWN855" s="175" t="s">
        <v>114</v>
      </c>
      <c r="AWO855" s="341" t="s">
        <v>543</v>
      </c>
      <c r="AWQ855" s="176"/>
      <c r="AWR855" s="176">
        <f>VLOOKUP(AWO855,$A$879:$F$2731,6,FALSE)</f>
        <v>15</v>
      </c>
      <c r="AWS855" s="175" t="s">
        <v>69</v>
      </c>
      <c r="AWT855" s="10">
        <f>AWR855*1.1</f>
        <v>16.5</v>
      </c>
      <c r="AWU855" s="10"/>
      <c r="AWV855" s="235"/>
      <c r="AWW855" s="175" t="s">
        <v>114</v>
      </c>
      <c r="AWX855" s="341" t="s">
        <v>980</v>
      </c>
      <c r="AWZ855" s="176"/>
      <c r="AXA855" s="176">
        <f>VLOOKUP(AWX855,$A$879:$F$2731,6,FALSE)</f>
        <v>144</v>
      </c>
      <c r="AXB855" s="175" t="s">
        <v>69</v>
      </c>
      <c r="AXC855" s="10">
        <f>AXA855*1.1</f>
        <v>158.4</v>
      </c>
      <c r="AXD855" s="10"/>
      <c r="AXE855" s="235"/>
      <c r="AXF855" s="175" t="s">
        <v>114</v>
      </c>
      <c r="AXG855" s="341" t="s">
        <v>502</v>
      </c>
      <c r="AXI855" s="176"/>
      <c r="AXJ855" s="176">
        <f>VLOOKUP(AXG855,$A$879:$F$2731,6,FALSE)</f>
        <v>70</v>
      </c>
      <c r="AXK855" s="175" t="s">
        <v>69</v>
      </c>
      <c r="AXL855" s="10">
        <f>AXJ855*1.1</f>
        <v>77</v>
      </c>
      <c r="AXM855" s="10"/>
      <c r="AXN855" s="235"/>
      <c r="AXO855" s="175" t="s">
        <v>114</v>
      </c>
      <c r="AXP855" s="341" t="s">
        <v>464</v>
      </c>
      <c r="AXR855" s="176"/>
      <c r="AXS855" s="176">
        <f>VLOOKUP(AXP855,$A$879:$F$2731,6,FALSE)</f>
        <v>18</v>
      </c>
      <c r="AXT855" s="175" t="s">
        <v>69</v>
      </c>
      <c r="AXU855" s="10">
        <f>AXS855*1.1</f>
        <v>19.8</v>
      </c>
      <c r="AXV855" s="10"/>
      <c r="AXW855" s="235"/>
      <c r="AXX855" s="175" t="s">
        <v>114</v>
      </c>
      <c r="AXY855" s="341" t="s">
        <v>980</v>
      </c>
      <c r="AYA855" s="176"/>
      <c r="AYB855" s="176">
        <f>VLOOKUP(AXY855,$A$879:$F$2731,6,FALSE)</f>
        <v>144</v>
      </c>
      <c r="AYC855" s="175" t="s">
        <v>69</v>
      </c>
      <c r="AYD855" s="10">
        <f>AYB855*1.1</f>
        <v>158.4</v>
      </c>
      <c r="AYE855" s="10"/>
      <c r="AYF855" s="235"/>
      <c r="AYG855" s="175" t="s">
        <v>114</v>
      </c>
      <c r="AYH855" s="341" t="s">
        <v>526</v>
      </c>
      <c r="AYJ855" s="176"/>
      <c r="AYK855" s="176">
        <f>VLOOKUP(AYH855,$A$879:$F$2731,6,FALSE)</f>
        <v>0</v>
      </c>
      <c r="AYL855" s="175" t="s">
        <v>69</v>
      </c>
      <c r="AYM855" s="10">
        <f>AYK855*1.1</f>
        <v>0</v>
      </c>
      <c r="AYN855" s="10"/>
      <c r="AYO855" s="235"/>
      <c r="AYP855" s="175" t="s">
        <v>114</v>
      </c>
      <c r="AYQ855" s="341" t="s">
        <v>3319</v>
      </c>
      <c r="AYS855" s="176"/>
      <c r="AYT855" s="176">
        <f>VLOOKUP(AYQ855,$A$879:$F$2731,6,FALSE)</f>
        <v>73</v>
      </c>
      <c r="AYU855" s="175" t="s">
        <v>69</v>
      </c>
      <c r="AYV855" s="10">
        <f>AYT855*1.1</f>
        <v>80.300000000000011</v>
      </c>
      <c r="AYW855" s="10"/>
      <c r="AYX855" s="235"/>
      <c r="AYY855" s="175" t="s">
        <v>114</v>
      </c>
      <c r="AYZ855" s="341" t="s">
        <v>490</v>
      </c>
      <c r="AZB855" s="176"/>
      <c r="AZC855" s="176">
        <f>VLOOKUP(AYZ855,$A$879:$F$2731,6,FALSE)</f>
        <v>14</v>
      </c>
      <c r="AZD855" s="175" t="s">
        <v>69</v>
      </c>
      <c r="AZE855" s="10">
        <f>AZC855*1.1</f>
        <v>15.400000000000002</v>
      </c>
      <c r="AZF855" s="10"/>
      <c r="AZG855" s="235"/>
      <c r="AZH855" s="175" t="s">
        <v>114</v>
      </c>
      <c r="AZI855" s="341" t="s">
        <v>2485</v>
      </c>
      <c r="AZK855" s="176"/>
      <c r="AZL855" s="176">
        <f>VLOOKUP(AZI855,$A$879:$F$2731,6,FALSE)</f>
        <v>33</v>
      </c>
      <c r="AZM855" s="175" t="s">
        <v>69</v>
      </c>
      <c r="AZN855" s="10">
        <f>AZL855*1.1</f>
        <v>36.300000000000004</v>
      </c>
      <c r="AZO855" s="10"/>
      <c r="AZP855" s="235"/>
      <c r="AZQ855" s="175" t="s">
        <v>114</v>
      </c>
      <c r="AZR855" s="341" t="s">
        <v>3433</v>
      </c>
      <c r="AZT855" s="176"/>
      <c r="AZU855" s="176">
        <f>VLOOKUP(AZR855,$A$879:$F$2731,6,FALSE)</f>
        <v>0</v>
      </c>
      <c r="AZV855" s="175" t="s">
        <v>69</v>
      </c>
      <c r="AZW855" s="10">
        <f>AZU855*1.1</f>
        <v>0</v>
      </c>
      <c r="AZX855" s="10"/>
      <c r="AZY855" s="235"/>
      <c r="AZZ855" s="175" t="s">
        <v>114</v>
      </c>
      <c r="BAA855" s="341" t="s">
        <v>2511</v>
      </c>
      <c r="BAC855" s="176"/>
      <c r="BAD855" s="176">
        <f>VLOOKUP(BAA855,$A$879:$F$2731,6,FALSE)</f>
        <v>65</v>
      </c>
      <c r="BAE855" s="175" t="s">
        <v>69</v>
      </c>
      <c r="BAF855" s="10">
        <f>BAD855*1.1</f>
        <v>71.5</v>
      </c>
      <c r="BAG855" s="10"/>
      <c r="BAH855" s="235"/>
      <c r="BAI855" s="175" t="s">
        <v>114</v>
      </c>
      <c r="BAJ855" s="398" t="s">
        <v>2137</v>
      </c>
      <c r="BAL855" s="176"/>
      <c r="BAM855" s="176">
        <f>VLOOKUP(BAJ855,$A$879:$F$2731,6,FALSE)</f>
        <v>123</v>
      </c>
      <c r="BAN855" s="175" t="s">
        <v>69</v>
      </c>
      <c r="BAO855" s="10">
        <f>BAM855*1.1</f>
        <v>135.30000000000001</v>
      </c>
      <c r="BAP855" s="10"/>
      <c r="BAQ855" s="235"/>
      <c r="BAR855" s="175" t="s">
        <v>114</v>
      </c>
      <c r="BAS855" s="341" t="s">
        <v>1966</v>
      </c>
      <c r="BAU855" s="176"/>
      <c r="BAV855" s="176">
        <f>VLOOKUP(BAS855,$A$879:$F$2731,6,FALSE)</f>
        <v>26</v>
      </c>
      <c r="BAW855" s="175" t="s">
        <v>69</v>
      </c>
      <c r="BAX855" s="10">
        <f>BAV855*1.1</f>
        <v>28.6</v>
      </c>
      <c r="BAY855" s="10"/>
      <c r="BAZ855" s="235"/>
      <c r="BBA855" s="175" t="s">
        <v>114</v>
      </c>
      <c r="BBB855" s="341" t="s">
        <v>628</v>
      </c>
      <c r="BBD855" s="176"/>
      <c r="BBE855" s="176">
        <f>VLOOKUP(BBB855,$A$879:$F$2731,6,FALSE)</f>
        <v>117</v>
      </c>
      <c r="BBF855" s="175" t="s">
        <v>69</v>
      </c>
      <c r="BBG855" s="10">
        <f>BBE855*1.1</f>
        <v>128.70000000000002</v>
      </c>
      <c r="BBH855" s="10"/>
      <c r="BBI855" s="235"/>
      <c r="BBJ855" s="175" t="s">
        <v>114</v>
      </c>
      <c r="BBK855" s="341" t="s">
        <v>628</v>
      </c>
      <c r="BBM855" s="176"/>
      <c r="BBN855" s="176">
        <f>VLOOKUP(BBK855,$A$879:$F$2731,6,FALSE)</f>
        <v>117</v>
      </c>
      <c r="BBO855" s="175" t="s">
        <v>69</v>
      </c>
      <c r="BBP855" s="10">
        <f>BBN855*1.1</f>
        <v>128.70000000000002</v>
      </c>
      <c r="BBQ855" s="10"/>
      <c r="BBR855" s="235"/>
      <c r="BBS855" s="175" t="s">
        <v>114</v>
      </c>
      <c r="BBT855" s="347" t="s">
        <v>2511</v>
      </c>
      <c r="BBV855" s="176"/>
      <c r="BBW855" s="176">
        <f>VLOOKUP(BBT855,$A$879:$F$2731,6,FALSE)</f>
        <v>65</v>
      </c>
      <c r="BBX855" s="175" t="s">
        <v>69</v>
      </c>
      <c r="BBY855" s="10">
        <f>BBW855*1.1</f>
        <v>71.5</v>
      </c>
      <c r="BBZ855" s="10"/>
      <c r="BCA855" s="235"/>
      <c r="BCB855" s="175" t="s">
        <v>114</v>
      </c>
      <c r="BCC855" s="341" t="s">
        <v>2119</v>
      </c>
      <c r="BCE855" s="176"/>
      <c r="BCF855" s="176">
        <f>VLOOKUP(BCC855,$A$879:$F$2731,6,FALSE)</f>
        <v>11</v>
      </c>
      <c r="BCG855" s="175" t="s">
        <v>69</v>
      </c>
      <c r="BCH855" s="10">
        <f>BCF855*1.1</f>
        <v>12.100000000000001</v>
      </c>
      <c r="BCI855" s="10"/>
      <c r="BCJ855" s="235"/>
      <c r="BCK855" s="175" t="s">
        <v>114</v>
      </c>
      <c r="BCL855" s="341" t="s">
        <v>628</v>
      </c>
      <c r="BCN855" s="176"/>
      <c r="BCO855" s="176">
        <f>VLOOKUP(BCL855,$A$879:$F$2731,6,FALSE)</f>
        <v>117</v>
      </c>
      <c r="BCP855" s="175" t="s">
        <v>69</v>
      </c>
      <c r="BCQ855" s="10">
        <f>BCO855*1.1</f>
        <v>128.70000000000002</v>
      </c>
      <c r="BCR855" s="10"/>
      <c r="BCS855" s="235"/>
      <c r="BCT855" s="175" t="s">
        <v>114</v>
      </c>
      <c r="BCU855" s="351" t="s">
        <v>2137</v>
      </c>
      <c r="BCW855" s="176"/>
      <c r="BCX855" s="176">
        <f>VLOOKUP(BCU855,$A$879:$F$2731,6,FALSE)</f>
        <v>123</v>
      </c>
      <c r="BCY855" s="175" t="s">
        <v>69</v>
      </c>
      <c r="BCZ855" s="10">
        <f>BCX855*1.1</f>
        <v>135.30000000000001</v>
      </c>
      <c r="BDA855" s="10"/>
      <c r="BDB855" s="235"/>
      <c r="BDC855" s="175" t="s">
        <v>114</v>
      </c>
      <c r="BDD855" s="347" t="s">
        <v>628</v>
      </c>
      <c r="BDF855" s="176"/>
      <c r="BDG855" s="176">
        <f>VLOOKUP(BDD855,$A$879:$F$2731,6,FALSE)</f>
        <v>117</v>
      </c>
      <c r="BDH855" s="175" t="s">
        <v>69</v>
      </c>
      <c r="BDI855" s="10">
        <f>BDG855*1.1</f>
        <v>128.70000000000002</v>
      </c>
      <c r="BDJ855" s="10"/>
      <c r="BDK855" s="235"/>
      <c r="BDL855" s="175" t="s">
        <v>114</v>
      </c>
      <c r="BDM855" s="341" t="s">
        <v>2643</v>
      </c>
      <c r="BDO855" s="176"/>
      <c r="BDP855" s="176">
        <f>VLOOKUP(BDM855,$A$879:$F$2731,6,FALSE)</f>
        <v>54</v>
      </c>
      <c r="BDQ855" s="175" t="s">
        <v>69</v>
      </c>
      <c r="BDR855" s="10">
        <f>BDP855*1.1</f>
        <v>59.400000000000006</v>
      </c>
      <c r="BDS855" s="10"/>
      <c r="BDT855" s="235"/>
      <c r="BDU855" s="175" t="s">
        <v>114</v>
      </c>
      <c r="BDV855" s="341" t="s">
        <v>489</v>
      </c>
      <c r="BDX855" s="176"/>
      <c r="BDY855" s="176">
        <f>VLOOKUP(BDV855,$A$879:$F$2731,6,FALSE)</f>
        <v>150</v>
      </c>
      <c r="BDZ855" s="175" t="s">
        <v>69</v>
      </c>
      <c r="BEA855" s="10">
        <f>BDY855*1.1</f>
        <v>165</v>
      </c>
      <c r="BEB855" s="10"/>
      <c r="BEC855" s="235"/>
      <c r="BED855" s="175" t="s">
        <v>114</v>
      </c>
      <c r="BEE855" s="341" t="s">
        <v>2137</v>
      </c>
      <c r="BEG855" s="176"/>
      <c r="BEH855" s="176">
        <f>VLOOKUP(BEE855,$A$879:$F$2731,6,FALSE)</f>
        <v>123</v>
      </c>
      <c r="BEI855" s="175" t="s">
        <v>69</v>
      </c>
      <c r="BEJ855" s="10">
        <f>BEH855*1.1</f>
        <v>135.30000000000001</v>
      </c>
      <c r="BEK855" s="10"/>
      <c r="BEL855" s="235"/>
      <c r="BEM855" s="175" t="s">
        <v>114</v>
      </c>
      <c r="BEN855" s="341" t="s">
        <v>543</v>
      </c>
      <c r="BEP855" s="176"/>
      <c r="BEQ855" s="176">
        <f>VLOOKUP(BEN855,$A$879:$F$2731,6,FALSE)</f>
        <v>15</v>
      </c>
      <c r="BER855" s="175" t="s">
        <v>69</v>
      </c>
      <c r="BES855" s="10">
        <f>BEQ855*1.1</f>
        <v>16.5</v>
      </c>
      <c r="BET855" s="10"/>
      <c r="BEU855" s="235"/>
      <c r="BEV855" s="175" t="s">
        <v>114</v>
      </c>
      <c r="BEW855" s="341" t="s">
        <v>970</v>
      </c>
      <c r="BEY855" s="176"/>
      <c r="BEZ855" s="176">
        <f>VLOOKUP(BEW855,$A$879:$F$2731,6,FALSE)</f>
        <v>65</v>
      </c>
      <c r="BFA855" s="175" t="s">
        <v>69</v>
      </c>
      <c r="BFB855" s="10">
        <f>BEZ855*1.1</f>
        <v>71.5</v>
      </c>
      <c r="BFC855" s="10"/>
      <c r="BFD855" s="235"/>
      <c r="BFE855" s="175" t="s">
        <v>114</v>
      </c>
      <c r="BFF855" s="341" t="s">
        <v>980</v>
      </c>
      <c r="BFH855" s="176"/>
      <c r="BFI855" s="176">
        <f>VLOOKUP(BFF855,$A$879:$F$2731,6,FALSE)</f>
        <v>144</v>
      </c>
      <c r="BFJ855" s="175" t="s">
        <v>69</v>
      </c>
      <c r="BFK855" s="10">
        <f>BFI855*1.1</f>
        <v>158.4</v>
      </c>
      <c r="BFL855" s="10"/>
      <c r="BFM855" s="235"/>
      <c r="BFN855" s="175" t="s">
        <v>114</v>
      </c>
      <c r="BFO855" s="341" t="s">
        <v>970</v>
      </c>
      <c r="BFQ855" s="176"/>
      <c r="BFR855" s="176">
        <f>VLOOKUP(BFO855,$A$879:$F$2731,6,FALSE)</f>
        <v>65</v>
      </c>
      <c r="BFS855" s="175" t="s">
        <v>69</v>
      </c>
      <c r="BFT855" s="10">
        <f>BFR855*1.1</f>
        <v>71.5</v>
      </c>
      <c r="BFU855" s="10"/>
      <c r="BFV855" s="235"/>
      <c r="BFW855" s="175" t="s">
        <v>114</v>
      </c>
      <c r="BFX855" s="351" t="s">
        <v>2479</v>
      </c>
      <c r="BFZ855" s="176"/>
      <c r="BGA855" s="176">
        <f>VLOOKUP(BFX855,$A$879:$F$2731,6,FALSE)</f>
        <v>47</v>
      </c>
      <c r="BGB855" s="175" t="s">
        <v>69</v>
      </c>
      <c r="BGC855" s="10">
        <f>BGA855*1.1</f>
        <v>51.7</v>
      </c>
      <c r="BGD855" s="10"/>
      <c r="BGE855" s="235"/>
      <c r="BGF855" s="175" t="s">
        <v>114</v>
      </c>
      <c r="BGG855" s="341" t="s">
        <v>489</v>
      </c>
      <c r="BGI855" s="176"/>
      <c r="BGJ855" s="176">
        <f>VLOOKUP(BGG855,$A$879:$F$2731,6,FALSE)</f>
        <v>150</v>
      </c>
      <c r="BGK855" s="175" t="s">
        <v>69</v>
      </c>
      <c r="BGL855" s="10">
        <f>BGJ855*1.1</f>
        <v>165</v>
      </c>
      <c r="BGM855" s="10"/>
      <c r="BGN855" s="235"/>
      <c r="BGO855" s="175" t="s">
        <v>114</v>
      </c>
      <c r="BGP855" s="351" t="s">
        <v>1982</v>
      </c>
      <c r="BGR855" s="176"/>
      <c r="BGS855" s="176">
        <f>VLOOKUP(BGP855,$A$879:$F$2731,6,FALSE)</f>
        <v>179</v>
      </c>
      <c r="BGT855" s="175" t="s">
        <v>69</v>
      </c>
      <c r="BGU855" s="10">
        <f>BGS855*1.1</f>
        <v>196.9</v>
      </c>
      <c r="BGV855" s="10"/>
      <c r="BGW855" s="235"/>
      <c r="BGX855" s="175" t="s">
        <v>114</v>
      </c>
      <c r="BGY855" s="341" t="s">
        <v>502</v>
      </c>
      <c r="BHA855" s="176"/>
      <c r="BHB855" s="176">
        <f>VLOOKUP(BGY855,$A$879:$F$2731,6,FALSE)</f>
        <v>70</v>
      </c>
      <c r="BHC855" s="175" t="s">
        <v>69</v>
      </c>
      <c r="BHD855" s="10">
        <f>BHB855*1.1</f>
        <v>77</v>
      </c>
      <c r="BHE855" s="10"/>
    </row>
    <row r="856" spans="1:1565" s="14" customFormat="1" ht="15">
      <c r="A856" s="175"/>
      <c r="B856" s="344"/>
      <c r="D856" s="175"/>
      <c r="E856" s="175"/>
      <c r="F856" s="175"/>
      <c r="G856" s="10"/>
      <c r="H856" s="10">
        <f>SUM(G851:G855)</f>
        <v>551</v>
      </c>
      <c r="I856" s="229"/>
      <c r="J856" s="175"/>
      <c r="K856" s="395"/>
      <c r="M856" s="175"/>
      <c r="N856" s="175"/>
      <c r="O856" s="175"/>
      <c r="P856" s="10"/>
      <c r="Q856" s="10">
        <f>SUM(P851:P855)</f>
        <v>451.2</v>
      </c>
      <c r="R856" s="229"/>
      <c r="S856" s="175"/>
      <c r="T856" s="395"/>
      <c r="V856" s="175"/>
      <c r="W856" s="175"/>
      <c r="X856" s="175"/>
      <c r="Y856" s="10"/>
      <c r="Z856" s="10">
        <f>SUM(Y851:Y855)</f>
        <v>585.1</v>
      </c>
      <c r="AA856" s="229"/>
      <c r="AB856" s="175"/>
      <c r="AC856" s="395"/>
      <c r="AE856" s="175"/>
      <c r="AF856" s="175"/>
      <c r="AG856" s="175"/>
      <c r="AH856" s="10"/>
      <c r="AI856" s="10">
        <f>SUM(AH851:AH855)</f>
        <v>548.49999999999989</v>
      </c>
      <c r="AJ856" s="229"/>
      <c r="AK856" s="175"/>
      <c r="AL856" s="395"/>
      <c r="AN856" s="175"/>
      <c r="AO856" s="175"/>
      <c r="AP856" s="175"/>
      <c r="AQ856" s="10"/>
      <c r="AR856" s="10">
        <f>SUM(AQ851:AQ855)</f>
        <v>368.7</v>
      </c>
      <c r="AS856" s="229"/>
      <c r="AT856" s="175"/>
      <c r="AU856" s="395"/>
      <c r="AW856" s="175"/>
      <c r="AX856" s="175"/>
      <c r="AY856" s="175"/>
      <c r="AZ856" s="10"/>
      <c r="BA856" s="10">
        <f>SUM(AZ851:AZ855)</f>
        <v>559.29999999999995</v>
      </c>
      <c r="BB856" s="229"/>
      <c r="BC856" s="175"/>
      <c r="BD856" s="395"/>
      <c r="BF856" s="175"/>
      <c r="BG856" s="175"/>
      <c r="BH856" s="175"/>
      <c r="BI856" s="10"/>
      <c r="BJ856" s="10">
        <f>SUM(BI851:BI855)</f>
        <v>447.59999999999997</v>
      </c>
      <c r="BK856" s="229"/>
      <c r="BL856" s="175"/>
      <c r="BM856" s="395"/>
      <c r="BO856" s="175"/>
      <c r="BP856" s="175"/>
      <c r="BQ856" s="175"/>
      <c r="BR856" s="10"/>
      <c r="BS856" s="10">
        <f>SUM(BR851:BR855)</f>
        <v>415.79999999999995</v>
      </c>
      <c r="BT856" s="229"/>
      <c r="BU856" s="175"/>
      <c r="BV856" s="395"/>
      <c r="BX856" s="175"/>
      <c r="BY856" s="175"/>
      <c r="BZ856" s="175"/>
      <c r="CA856" s="10"/>
      <c r="CB856" s="10">
        <f>SUM(CA851:CA855)</f>
        <v>478.90000000000003</v>
      </c>
      <c r="CC856" s="229"/>
      <c r="CD856" s="175"/>
      <c r="CE856" s="395"/>
      <c r="CG856" s="175"/>
      <c r="CH856" s="175"/>
      <c r="CI856" s="175"/>
      <c r="CJ856" s="10"/>
      <c r="CK856" s="10">
        <f>SUM(CJ851:CJ855)</f>
        <v>463.8</v>
      </c>
      <c r="CL856" s="229"/>
      <c r="CM856" s="175"/>
      <c r="CN856" s="395"/>
      <c r="CP856" s="175"/>
      <c r="CQ856" s="175"/>
      <c r="CR856" s="175"/>
      <c r="CS856" s="10"/>
      <c r="CT856" s="10">
        <f>SUM(CS851:CS855)</f>
        <v>374.4</v>
      </c>
      <c r="CU856" s="229"/>
      <c r="CV856" s="175"/>
      <c r="CW856" s="395"/>
      <c r="CY856" s="175"/>
      <c r="CZ856" s="175"/>
      <c r="DA856" s="175"/>
      <c r="DB856" s="10"/>
      <c r="DC856" s="10">
        <f>SUM(DB851:DB855)</f>
        <v>538.90000000000009</v>
      </c>
      <c r="DD856" s="229"/>
      <c r="DE856" s="175"/>
      <c r="DF856" s="395"/>
      <c r="DH856" s="175"/>
      <c r="DI856" s="175"/>
      <c r="DJ856" s="175"/>
      <c r="DK856" s="10"/>
      <c r="DL856" s="10">
        <f>SUM(DK851:DK855)</f>
        <v>702.7</v>
      </c>
      <c r="DM856" s="229"/>
      <c r="DN856" s="175"/>
      <c r="DO856" s="395"/>
      <c r="DQ856" s="175"/>
      <c r="DR856" s="175"/>
      <c r="DS856" s="175"/>
      <c r="DT856" s="10"/>
      <c r="DU856" s="10">
        <f>SUM(DT851:DT855)</f>
        <v>620.30000000000007</v>
      </c>
      <c r="DV856" s="229"/>
      <c r="DW856" s="175"/>
      <c r="DX856" s="395"/>
      <c r="DZ856" s="175"/>
      <c r="EA856" s="175"/>
      <c r="EB856" s="175"/>
      <c r="EC856" s="10"/>
      <c r="ED856" s="10">
        <f>SUM(EC851:EC855)</f>
        <v>540.69999999999993</v>
      </c>
      <c r="EE856" s="229"/>
      <c r="EF856" s="175"/>
      <c r="EG856" s="395"/>
      <c r="EI856" s="175"/>
      <c r="EJ856" s="175"/>
      <c r="EK856" s="175"/>
      <c r="EL856" s="10"/>
      <c r="EM856" s="10">
        <f>SUM(EL851:EL855)</f>
        <v>614.19999999999993</v>
      </c>
      <c r="EN856" s="229"/>
      <c r="EO856" s="175"/>
      <c r="EP856" s="395"/>
      <c r="ER856" s="175"/>
      <c r="ES856" s="175"/>
      <c r="ET856" s="175"/>
      <c r="EU856" s="10"/>
      <c r="EV856" s="10">
        <f>SUM(EU851:EU855)</f>
        <v>327.60000000000002</v>
      </c>
      <c r="EW856" s="229"/>
      <c r="EX856" s="175"/>
      <c r="EY856" s="395"/>
      <c r="FA856" s="175"/>
      <c r="FB856" s="175"/>
      <c r="FC856" s="175"/>
      <c r="FD856" s="10"/>
      <c r="FE856" s="10">
        <f>SUM(FD851:FD855)</f>
        <v>618.6</v>
      </c>
      <c r="FF856" s="229"/>
      <c r="FG856" s="175"/>
      <c r="FH856" s="395"/>
      <c r="FJ856" s="175"/>
      <c r="FK856" s="175"/>
      <c r="FL856" s="175"/>
      <c r="FM856" s="10"/>
      <c r="FN856" s="10">
        <f>SUM(FM851:FM855)</f>
        <v>542.4</v>
      </c>
      <c r="FO856" s="229"/>
      <c r="FP856" s="175"/>
      <c r="FQ856" s="395"/>
      <c r="FS856" s="175"/>
      <c r="FT856" s="175"/>
      <c r="FU856" s="175"/>
      <c r="FV856" s="10"/>
      <c r="FW856" s="10">
        <f>SUM(FV851:FV855)</f>
        <v>540.69999999999993</v>
      </c>
      <c r="FX856" s="229"/>
      <c r="FY856" s="175"/>
      <c r="FZ856" s="350"/>
      <c r="GB856" s="175"/>
      <c r="GC856" s="175"/>
      <c r="GD856" s="175"/>
      <c r="GE856" s="10"/>
      <c r="GF856" s="10" t="e">
        <f>SUM(GE851:GE855)</f>
        <v>#N/A</v>
      </c>
      <c r="GG856" s="229"/>
      <c r="GH856" s="175"/>
      <c r="GI856" s="395"/>
      <c r="GK856" s="175"/>
      <c r="GL856" s="175"/>
      <c r="GM856" s="175"/>
      <c r="GN856" s="10"/>
      <c r="GO856" s="10">
        <f>SUM(GN851:GN855)</f>
        <v>236.4</v>
      </c>
      <c r="GP856" s="229"/>
      <c r="GQ856" s="175"/>
      <c r="GR856" s="395"/>
      <c r="GT856" s="175"/>
      <c r="GU856" s="175"/>
      <c r="GV856" s="175"/>
      <c r="GW856" s="175"/>
      <c r="GX856" s="10">
        <f>SUM(GW851:GW855)</f>
        <v>572.29999999999995</v>
      </c>
      <c r="GY856" s="229"/>
      <c r="GZ856" s="175"/>
      <c r="HA856" s="395"/>
      <c r="HC856" s="175"/>
      <c r="HD856" s="175"/>
      <c r="HE856" s="175"/>
      <c r="HF856" s="10"/>
      <c r="HG856" s="10">
        <f>SUM(HF851:HF855)</f>
        <v>381.59999999999997</v>
      </c>
      <c r="HH856" s="229"/>
      <c r="HI856" s="175"/>
      <c r="HJ856" s="395"/>
      <c r="HL856" s="175"/>
      <c r="HM856" s="175"/>
      <c r="HN856" s="175"/>
      <c r="HO856" s="175"/>
      <c r="HP856" s="10">
        <f>SUM(HO851:HO855)</f>
        <v>379.8</v>
      </c>
      <c r="HQ856" s="229"/>
      <c r="HR856" s="175"/>
      <c r="HS856" s="395"/>
      <c r="HU856" s="175"/>
      <c r="HV856" s="175"/>
      <c r="HW856" s="175"/>
      <c r="HX856" s="175"/>
      <c r="HY856" s="10">
        <f>SUM(HX851:HX855)</f>
        <v>302.39999999999998</v>
      </c>
      <c r="HZ856" s="229"/>
      <c r="IA856" s="175"/>
      <c r="IB856" s="395"/>
      <c r="ID856" s="175"/>
      <c r="IE856" s="175"/>
      <c r="IF856" s="175"/>
      <c r="IG856" s="175"/>
      <c r="IH856" s="10">
        <f>SUM(IG851:IG855)</f>
        <v>550</v>
      </c>
      <c r="II856" s="229"/>
      <c r="IJ856" s="175"/>
      <c r="IK856" s="395"/>
      <c r="IM856" s="175"/>
      <c r="IN856" s="175"/>
      <c r="IO856" s="175"/>
      <c r="IP856" s="10"/>
      <c r="IQ856" s="10">
        <f>SUM(IP851:IP855)</f>
        <v>451</v>
      </c>
      <c r="IR856" s="229"/>
      <c r="IS856" s="175"/>
      <c r="IT856" s="395"/>
      <c r="IV856" s="175"/>
      <c r="IW856" s="175"/>
      <c r="IX856" s="175"/>
      <c r="IY856" s="10"/>
      <c r="IZ856" s="10">
        <f>SUM(IY851:IY855)</f>
        <v>416</v>
      </c>
      <c r="JA856" s="229"/>
      <c r="JB856" s="175"/>
      <c r="JC856" s="395"/>
      <c r="JE856" s="175"/>
      <c r="JF856" s="175"/>
      <c r="JG856" s="175"/>
      <c r="JH856" s="10"/>
      <c r="JI856" s="10">
        <f>SUM(JH851:JH855)</f>
        <v>353.6</v>
      </c>
      <c r="JJ856" s="229"/>
      <c r="JK856" s="175"/>
      <c r="JL856" s="395"/>
      <c r="JN856" s="175"/>
      <c r="JO856" s="175"/>
      <c r="JP856" s="175"/>
      <c r="JQ856" s="10"/>
      <c r="JR856" s="10">
        <f>SUM(JQ851:JQ855)</f>
        <v>359.7</v>
      </c>
      <c r="JS856" s="229"/>
      <c r="JT856" s="175"/>
      <c r="JU856" s="395"/>
      <c r="JW856" s="175"/>
      <c r="JX856" s="175"/>
      <c r="JY856" s="175"/>
      <c r="JZ856" s="10"/>
      <c r="KA856" s="10">
        <f>SUM(JZ851:JZ855)</f>
        <v>325</v>
      </c>
      <c r="KB856" s="229"/>
      <c r="KC856" s="175"/>
      <c r="KD856" s="350"/>
      <c r="KF856" s="175"/>
      <c r="KG856" s="175"/>
      <c r="KH856" s="175"/>
      <c r="KI856" s="10"/>
      <c r="KJ856" s="10" t="e">
        <f>SUM(KI851:KI855)</f>
        <v>#N/A</v>
      </c>
      <c r="KK856" s="229"/>
      <c r="KL856" s="175"/>
      <c r="KM856" s="395"/>
      <c r="KO856" s="175"/>
      <c r="KP856" s="175"/>
      <c r="KQ856" s="175"/>
      <c r="KR856" s="175"/>
      <c r="KS856" s="10">
        <f>SUM(KR851:KR855)</f>
        <v>380.09999999999997</v>
      </c>
      <c r="KT856" s="229"/>
      <c r="KU856" s="175"/>
      <c r="KV856" s="395"/>
      <c r="KX856" s="175"/>
      <c r="KY856" s="175"/>
      <c r="KZ856" s="175"/>
      <c r="LA856" s="10"/>
      <c r="LB856" s="10">
        <f>SUM(LA851:LA855)</f>
        <v>523.5</v>
      </c>
      <c r="LC856" s="229"/>
      <c r="LD856" s="175"/>
      <c r="LE856" s="350"/>
      <c r="LG856" s="175"/>
      <c r="LH856" s="175"/>
      <c r="LI856" s="175"/>
      <c r="LJ856" s="10"/>
      <c r="LK856" s="10" t="e">
        <f>SUM(LJ851:LJ855)</f>
        <v>#N/A</v>
      </c>
      <c r="LL856" s="229"/>
      <c r="LM856" s="175"/>
      <c r="LN856" s="395"/>
      <c r="LP856" s="175"/>
      <c r="LQ856" s="175"/>
      <c r="LR856" s="175"/>
      <c r="LS856" s="10"/>
      <c r="LT856" s="10">
        <f>SUM(LS851:LS855)</f>
        <v>558.4</v>
      </c>
      <c r="LU856" s="229"/>
      <c r="LV856" s="175"/>
      <c r="LW856" s="395"/>
      <c r="LY856" s="175"/>
      <c r="LZ856" s="175"/>
      <c r="MA856" s="175"/>
      <c r="MB856" s="10"/>
      <c r="MC856" s="10">
        <f>SUM(MB851:MB855)</f>
        <v>360.2</v>
      </c>
      <c r="MD856" s="229"/>
      <c r="ME856" s="175"/>
      <c r="MF856" s="395"/>
      <c r="MH856" s="175"/>
      <c r="MI856" s="175"/>
      <c r="MJ856" s="175"/>
      <c r="MK856" s="10"/>
      <c r="ML856" s="10">
        <f>SUM(MK851:MK855)</f>
        <v>390.3</v>
      </c>
      <c r="MM856" s="229"/>
      <c r="MN856" s="175"/>
      <c r="MO856" s="350"/>
      <c r="MQ856" s="175"/>
      <c r="MR856" s="175"/>
      <c r="MS856" s="175"/>
      <c r="MT856" s="10"/>
      <c r="MU856" s="10" t="e">
        <f>SUM(MT851:MT855)</f>
        <v>#N/A</v>
      </c>
      <c r="MV856" s="229"/>
      <c r="MW856" s="175"/>
      <c r="MX856" s="395"/>
      <c r="MZ856" s="175"/>
      <c r="NA856" s="175"/>
      <c r="NB856" s="175"/>
      <c r="NC856" s="10"/>
      <c r="ND856" s="10">
        <f>SUM(NC851:NC855)</f>
        <v>553.80000000000007</v>
      </c>
      <c r="NE856" s="229"/>
      <c r="NF856" s="175"/>
      <c r="NG856" s="395"/>
      <c r="NI856" s="175"/>
      <c r="NJ856" s="175"/>
      <c r="NK856" s="175"/>
      <c r="NL856" s="10"/>
      <c r="NM856" s="10">
        <f>SUM(NL851:NL855)</f>
        <v>437.6</v>
      </c>
      <c r="NN856" s="229"/>
      <c r="NO856" s="175"/>
      <c r="NP856" s="395"/>
      <c r="NR856" s="175"/>
      <c r="NS856" s="175"/>
      <c r="NT856" s="175"/>
      <c r="NU856" s="10"/>
      <c r="NV856" s="10">
        <f>SUM(NU851:NU855)</f>
        <v>434.7</v>
      </c>
      <c r="NW856" s="229"/>
      <c r="NX856" s="175"/>
      <c r="NY856" s="395"/>
      <c r="OA856" s="175"/>
      <c r="OB856" s="175"/>
      <c r="OC856" s="175"/>
      <c r="OD856" s="175"/>
      <c r="OE856" s="10">
        <f>SUM(OD851:OD855)</f>
        <v>540.70000000000005</v>
      </c>
      <c r="OF856" s="229"/>
      <c r="OG856" s="175"/>
      <c r="OH856" s="395"/>
      <c r="OJ856" s="175"/>
      <c r="OK856" s="175"/>
      <c r="OL856" s="175"/>
      <c r="OM856" s="10"/>
      <c r="ON856" s="10">
        <f>SUM(OM851:OM855)</f>
        <v>482.40000000000003</v>
      </c>
      <c r="OO856" s="229"/>
      <c r="OP856" s="175"/>
      <c r="OQ856" s="395"/>
      <c r="OS856" s="175"/>
      <c r="OT856" s="175"/>
      <c r="OU856" s="175"/>
      <c r="OV856" s="10"/>
      <c r="OW856" s="10">
        <f>SUM(OV851:OV855)</f>
        <v>321.60000000000002</v>
      </c>
      <c r="OX856" s="229"/>
      <c r="OY856" s="175"/>
      <c r="OZ856" s="352"/>
      <c r="PB856" s="175"/>
      <c r="PC856" s="175"/>
      <c r="PD856" s="175"/>
      <c r="PE856" s="10"/>
      <c r="PF856" s="10">
        <f>SUM(PE851:PE855)</f>
        <v>168</v>
      </c>
      <c r="PG856" s="229"/>
      <c r="PH856" s="175"/>
      <c r="PI856" s="395"/>
      <c r="PK856" s="175"/>
      <c r="PL856" s="175"/>
      <c r="PM856" s="175"/>
      <c r="PN856" s="10"/>
      <c r="PO856" s="10">
        <f>SUM(PN851:PN855)</f>
        <v>557.20000000000005</v>
      </c>
      <c r="PP856" s="229"/>
      <c r="PQ856" s="175"/>
      <c r="PR856" s="395"/>
      <c r="PT856" s="175"/>
      <c r="PU856" s="175"/>
      <c r="PV856" s="175"/>
      <c r="PW856" s="10"/>
      <c r="PX856" s="10">
        <f>SUM(PW851:PW855)</f>
        <v>367.20000000000005</v>
      </c>
      <c r="PY856" s="229"/>
      <c r="PZ856" s="175"/>
      <c r="QA856" s="344"/>
      <c r="QC856" s="175"/>
      <c r="QD856" s="175"/>
      <c r="QE856" s="175"/>
      <c r="QF856" s="10"/>
      <c r="QG856" s="10">
        <f>SUM(QF851:QF855)</f>
        <v>677.5</v>
      </c>
      <c r="QH856" s="229"/>
      <c r="QI856" s="175"/>
      <c r="QJ856" s="350"/>
      <c r="QL856" s="175"/>
      <c r="QM856" s="175"/>
      <c r="QN856" s="175"/>
      <c r="QO856" s="10"/>
      <c r="QP856" s="10" t="e">
        <f>SUM(QO851:QO855)</f>
        <v>#N/A</v>
      </c>
      <c r="QQ856" s="229"/>
      <c r="QR856" s="175"/>
      <c r="QS856" s="396"/>
      <c r="QU856" s="175"/>
      <c r="QV856" s="175"/>
      <c r="QW856" s="175"/>
      <c r="QX856" s="10"/>
      <c r="QY856" s="10">
        <f>SUM(QX851:QX855)</f>
        <v>341.40000000000003</v>
      </c>
      <c r="QZ856" s="229"/>
      <c r="RA856" s="175"/>
      <c r="RB856" s="395"/>
      <c r="RD856" s="175"/>
      <c r="RE856" s="175"/>
      <c r="RF856" s="175"/>
      <c r="RG856" s="10"/>
      <c r="RH856" s="10">
        <f>SUM(RG851:RG855)</f>
        <v>363</v>
      </c>
      <c r="RI856" s="229"/>
      <c r="RJ856" s="175"/>
      <c r="RK856" s="395"/>
      <c r="RM856" s="175"/>
      <c r="RN856" s="175"/>
      <c r="RO856" s="175"/>
      <c r="RP856" s="175"/>
      <c r="RQ856" s="10">
        <f>SUM(RP851:RP855)</f>
        <v>269</v>
      </c>
      <c r="RR856" s="229"/>
      <c r="RS856" s="175"/>
      <c r="RT856" s="350"/>
      <c r="RV856" s="175"/>
      <c r="RW856" s="175"/>
      <c r="RX856" s="175"/>
      <c r="RY856" s="10"/>
      <c r="RZ856" s="10" t="e">
        <f>SUM(RY851:RY855)</f>
        <v>#N/A</v>
      </c>
      <c r="SA856" s="235"/>
      <c r="SB856" s="175"/>
      <c r="SC856" s="395"/>
      <c r="SE856" s="175"/>
      <c r="SF856" s="175"/>
      <c r="SG856" s="175"/>
      <c r="SH856" s="10"/>
      <c r="SI856" s="10">
        <f>SUM(SH851:SH855)</f>
        <v>358.9</v>
      </c>
      <c r="SJ856" s="235"/>
      <c r="SK856" s="175"/>
      <c r="SL856" s="395"/>
      <c r="SN856" s="175"/>
      <c r="SO856" s="175"/>
      <c r="SP856" s="175"/>
      <c r="SQ856" s="10"/>
      <c r="SR856" s="10">
        <f>SUM(SQ851:SQ855)</f>
        <v>357.1</v>
      </c>
      <c r="SS856" s="235"/>
      <c r="ST856" s="175"/>
      <c r="SU856" s="395"/>
      <c r="SW856" s="175"/>
      <c r="SX856" s="175"/>
      <c r="SY856" s="175"/>
      <c r="SZ856" s="10"/>
      <c r="TA856" s="10">
        <f>SUM(SZ851:SZ855)</f>
        <v>559.5</v>
      </c>
      <c r="TB856" s="235"/>
      <c r="TC856" s="175"/>
      <c r="TD856" s="350"/>
      <c r="TF856" s="175"/>
      <c r="TG856" s="175"/>
      <c r="TH856" s="175"/>
      <c r="TI856" s="175"/>
      <c r="TJ856" s="10" t="e">
        <f>SUM(TI851:TI855)</f>
        <v>#N/A</v>
      </c>
      <c r="TK856" s="235"/>
      <c r="TL856" s="175"/>
      <c r="TM856" s="396"/>
      <c r="TO856" s="175"/>
      <c r="TP856" s="175"/>
      <c r="TQ856" s="175"/>
      <c r="TR856" s="10"/>
      <c r="TS856" s="10">
        <f>SUM(TR851:TR855)</f>
        <v>408.4</v>
      </c>
      <c r="TT856" s="235"/>
      <c r="TU856" s="175"/>
      <c r="TV856" s="396"/>
      <c r="TX856" s="175"/>
      <c r="TY856" s="175"/>
      <c r="TZ856" s="175"/>
      <c r="UA856" s="10"/>
      <c r="UB856" s="10">
        <f>SUM(UA851:UA855)</f>
        <v>468.40000000000003</v>
      </c>
      <c r="UC856" s="235"/>
      <c r="UD856" s="175"/>
      <c r="UE856" s="396"/>
      <c r="UG856" s="175"/>
      <c r="UH856" s="175"/>
      <c r="UI856" s="175"/>
      <c r="UJ856" s="10"/>
      <c r="UK856" s="10">
        <f>SUM(UJ851:UJ855)</f>
        <v>428.9</v>
      </c>
      <c r="UL856" s="235"/>
      <c r="UM856" s="175"/>
      <c r="UN856" s="350"/>
      <c r="UP856" s="175"/>
      <c r="UQ856" s="175"/>
      <c r="UR856" s="175"/>
      <c r="US856" s="10"/>
      <c r="UT856" s="10" t="e">
        <f>SUM(US851:US855)</f>
        <v>#N/A</v>
      </c>
      <c r="UU856" s="235"/>
      <c r="UV856" s="175"/>
      <c r="UW856" s="396"/>
      <c r="UY856" s="175"/>
      <c r="UZ856" s="175"/>
      <c r="VA856" s="175"/>
      <c r="VB856" s="10"/>
      <c r="VC856" s="10">
        <f>SUM(VB851:VB855)</f>
        <v>961.1</v>
      </c>
      <c r="VD856" s="235"/>
      <c r="VE856" s="175"/>
      <c r="VF856" s="350"/>
      <c r="VH856" s="175"/>
      <c r="VI856" s="175"/>
      <c r="VJ856" s="175"/>
      <c r="VK856" s="10"/>
      <c r="VL856" s="10" t="e">
        <f>SUM(VK851:VK855)</f>
        <v>#N/A</v>
      </c>
      <c r="VM856" s="235"/>
      <c r="VN856" s="175"/>
      <c r="VO856" s="396"/>
      <c r="VQ856" s="175"/>
      <c r="VR856" s="175"/>
      <c r="VS856" s="175"/>
      <c r="VT856" s="10"/>
      <c r="VU856" s="10">
        <f>SUM(VT851:VT855)</f>
        <v>291.89999999999998</v>
      </c>
      <c r="VV856" s="235"/>
      <c r="VW856" s="175"/>
      <c r="VX856" s="350"/>
      <c r="VZ856" s="175"/>
      <c r="WA856" s="175"/>
      <c r="WB856" s="175"/>
      <c r="WC856" s="175"/>
      <c r="WD856" s="10" t="e">
        <f>SUM(WC851:WC855)</f>
        <v>#N/A</v>
      </c>
      <c r="WE856" s="235"/>
      <c r="WF856" s="175"/>
      <c r="WG856" s="396"/>
      <c r="WI856" s="175"/>
      <c r="WJ856" s="175"/>
      <c r="WK856" s="175"/>
      <c r="WL856" s="175"/>
      <c r="WM856" s="10">
        <f>SUM(WL851:WL855)</f>
        <v>439.79999999999995</v>
      </c>
      <c r="WN856" s="235"/>
      <c r="WO856" s="175"/>
      <c r="WP856" s="396"/>
      <c r="WQ856" s="175"/>
      <c r="WR856" s="175"/>
      <c r="WS856" s="175"/>
      <c r="WT856" s="175"/>
      <c r="WU856" s="10"/>
      <c r="WV856" s="10">
        <f>SUM(WU851:WU855)</f>
        <v>437.6</v>
      </c>
      <c r="WW856" s="235"/>
      <c r="WX856" s="175"/>
      <c r="WY856" s="396"/>
      <c r="XA856" s="175"/>
      <c r="XB856" s="175"/>
      <c r="XC856" s="175"/>
      <c r="XD856" s="175"/>
      <c r="XE856" s="10">
        <f>SUM(XD851:XD855)</f>
        <v>285.10000000000002</v>
      </c>
      <c r="XF856" s="235"/>
      <c r="XG856" s="175"/>
      <c r="XH856" s="352"/>
      <c r="XJ856" s="175"/>
      <c r="XK856" s="175"/>
      <c r="XL856" s="175"/>
      <c r="XM856" s="175"/>
      <c r="XN856" s="10">
        <f>SUM(XM851:XM855)</f>
        <v>451.5</v>
      </c>
      <c r="XO856" s="235"/>
      <c r="XP856" s="175"/>
      <c r="XQ856" s="396"/>
      <c r="XS856" s="175"/>
      <c r="XT856" s="175"/>
      <c r="XU856" s="175"/>
      <c r="XV856" s="10"/>
      <c r="XW856" s="10">
        <f>SUM(XV851:XV855)</f>
        <v>291.7</v>
      </c>
      <c r="XX856" s="235"/>
      <c r="XY856" s="175"/>
      <c r="XZ856" s="396"/>
      <c r="YB856" s="175"/>
      <c r="YC856" s="175"/>
      <c r="YD856" s="175"/>
      <c r="YE856" s="10"/>
      <c r="YF856" s="10">
        <f>SUM(YE851:YE855)</f>
        <v>549.9</v>
      </c>
      <c r="YG856" s="235"/>
      <c r="YH856" s="175"/>
      <c r="YI856" s="396"/>
      <c r="YK856" s="175"/>
      <c r="YL856" s="175"/>
      <c r="YM856" s="175"/>
      <c r="YN856" s="10"/>
      <c r="YO856" s="10">
        <f>SUM(YN851:YN855)</f>
        <v>398.79999999999995</v>
      </c>
      <c r="YP856" s="235"/>
      <c r="YQ856" s="175"/>
      <c r="YR856" s="396"/>
      <c r="YT856" s="175"/>
      <c r="YU856" s="175"/>
      <c r="YV856" s="175"/>
      <c r="YW856" s="10"/>
      <c r="YX856" s="10">
        <f>SUM(YW851:YW855)</f>
        <v>488.3</v>
      </c>
      <c r="YY856" s="235"/>
      <c r="YZ856" s="175"/>
      <c r="ZA856" s="396"/>
      <c r="ZC856" s="175"/>
      <c r="ZD856" s="175"/>
      <c r="ZE856" s="175"/>
      <c r="ZF856" s="10"/>
      <c r="ZG856" s="10">
        <f>SUM(ZF851:ZF855)</f>
        <v>514.19999999999993</v>
      </c>
      <c r="ZH856" s="235"/>
      <c r="ZI856" s="175"/>
      <c r="ZJ856" s="396"/>
      <c r="ZL856" s="175"/>
      <c r="ZM856" s="175"/>
      <c r="ZN856" s="175"/>
      <c r="ZO856" s="10"/>
      <c r="ZP856" s="10">
        <f>SUM(ZO851:ZO855)</f>
        <v>289.10000000000002</v>
      </c>
      <c r="ZQ856" s="235"/>
      <c r="ZR856" s="175"/>
      <c r="ZS856" s="396"/>
      <c r="ZU856" s="175"/>
      <c r="ZV856" s="175"/>
      <c r="ZW856" s="175"/>
      <c r="ZX856" s="10"/>
      <c r="ZY856" s="10">
        <f>SUM(ZX851:ZX855)</f>
        <v>625.59999999999991</v>
      </c>
      <c r="ZZ856" s="235"/>
      <c r="AAA856" s="175"/>
      <c r="AAB856" s="396"/>
      <c r="AAD856" s="175"/>
      <c r="AAE856" s="175"/>
      <c r="AAF856" s="175"/>
      <c r="AAG856" s="10"/>
      <c r="AAH856" s="10">
        <f>SUM(AAG851:AAG855)</f>
        <v>236.7</v>
      </c>
      <c r="AAI856" s="235"/>
      <c r="AAJ856" s="175"/>
      <c r="AAK856" s="232"/>
      <c r="AAM856" s="175"/>
      <c r="AAN856" s="175"/>
      <c r="AAO856" s="175"/>
      <c r="AAP856" s="10"/>
      <c r="AAQ856" s="10" t="e">
        <f>SUM(AAP851:AAP855)</f>
        <v>#N/A</v>
      </c>
      <c r="AAR856" s="235"/>
      <c r="AAS856" s="175"/>
      <c r="AAT856" s="396"/>
      <c r="AAV856" s="175"/>
      <c r="AAW856" s="175"/>
      <c r="AAX856" s="175"/>
      <c r="AAY856" s="10"/>
      <c r="AAZ856" s="10">
        <f>SUM(AAY851:AAY855)</f>
        <v>242.39999999999998</v>
      </c>
      <c r="ABA856" s="235"/>
      <c r="ABB856" s="175"/>
      <c r="ABC856" s="397"/>
      <c r="ABE856" s="175"/>
      <c r="ABF856" s="175"/>
      <c r="ABG856" s="175"/>
      <c r="ABH856" s="10"/>
      <c r="ABI856" s="10">
        <f>SUM(ABH851:ABH855)</f>
        <v>312.2</v>
      </c>
      <c r="ABJ856" s="235"/>
      <c r="ABK856" s="175"/>
      <c r="ABL856" s="396"/>
      <c r="ABN856" s="175"/>
      <c r="ABO856" s="175"/>
      <c r="ABP856" s="175"/>
      <c r="ABQ856" s="10"/>
      <c r="ABR856" s="10">
        <f>SUM(ABQ851:ABQ855)</f>
        <v>108.2</v>
      </c>
      <c r="ABS856" s="235"/>
      <c r="ABT856" s="175"/>
      <c r="ABU856" s="232"/>
      <c r="ABW856" s="175"/>
      <c r="ABX856" s="175"/>
      <c r="ABY856" s="175"/>
      <c r="ABZ856" s="10"/>
      <c r="ACA856" s="10" t="e">
        <f>SUM(ABZ851:ABZ855)</f>
        <v>#N/A</v>
      </c>
      <c r="ACB856" s="235"/>
      <c r="ACC856" s="175"/>
      <c r="ACD856" s="232"/>
      <c r="ACF856" s="175"/>
      <c r="ACG856" s="175"/>
      <c r="ACH856" s="175"/>
      <c r="ACI856" s="10"/>
      <c r="ACJ856" s="10" t="e">
        <f>SUM(ACI851:ACI855)</f>
        <v>#N/A</v>
      </c>
      <c r="ACK856" s="235"/>
      <c r="ACL856" s="175"/>
      <c r="ACM856" s="232"/>
      <c r="ACO856" s="175"/>
      <c r="ACP856" s="175"/>
      <c r="ACQ856" s="175"/>
      <c r="ACR856" s="10"/>
      <c r="ACS856" s="10" t="e">
        <f>SUM(ACR851:ACR855)</f>
        <v>#N/A</v>
      </c>
      <c r="ACT856" s="235"/>
      <c r="ACU856" s="175"/>
      <c r="ACV856" s="232"/>
      <c r="ACX856" s="175"/>
      <c r="ACY856" s="175"/>
      <c r="ACZ856" s="175"/>
      <c r="ADA856" s="10"/>
      <c r="ADB856" s="10" t="e">
        <f>SUM(ADA851:ADA855)</f>
        <v>#N/A</v>
      </c>
      <c r="ADC856" s="235"/>
      <c r="ADD856" s="175"/>
      <c r="ADE856" s="396"/>
      <c r="ADG856" s="175"/>
      <c r="ADH856" s="175"/>
      <c r="ADI856" s="175"/>
      <c r="ADJ856" s="10"/>
      <c r="ADK856" s="10">
        <f>SUM(ADJ851:ADJ855)</f>
        <v>307.60000000000002</v>
      </c>
      <c r="ADL856" s="235"/>
      <c r="ADM856" s="175"/>
      <c r="ADN856" s="232"/>
      <c r="ADP856" s="175"/>
      <c r="ADQ856" s="175"/>
      <c r="ADR856" s="175"/>
      <c r="ADS856" s="10"/>
      <c r="ADT856" s="10" t="e">
        <f>SUM(ADS851:ADS855)</f>
        <v>#N/A</v>
      </c>
      <c r="ADU856" s="235"/>
      <c r="ADV856" s="175"/>
      <c r="ADW856" s="396"/>
      <c r="ADY856" s="175"/>
      <c r="ADZ856" s="175"/>
      <c r="AEA856" s="175"/>
      <c r="AEB856" s="10"/>
      <c r="AEC856" s="10">
        <f>SUM(AEB851:AEB855)</f>
        <v>398.00000000000006</v>
      </c>
      <c r="AED856" s="235"/>
      <c r="AEE856" s="175"/>
      <c r="AEF856" s="232"/>
      <c r="AEH856" s="175"/>
      <c r="AEI856" s="175"/>
      <c r="AEJ856" s="175"/>
      <c r="AEK856" s="10"/>
      <c r="AEL856" s="10" t="e">
        <f>SUM(AEK851:AEK855)</f>
        <v>#N/A</v>
      </c>
      <c r="AEM856" s="235"/>
      <c r="AEN856" s="175"/>
      <c r="AEO856" s="232"/>
      <c r="AEQ856" s="175"/>
      <c r="AER856" s="175"/>
      <c r="AES856" s="175"/>
      <c r="AET856" s="10"/>
      <c r="AEU856" s="10" t="e">
        <f>SUM(AET851:AET855)</f>
        <v>#N/A</v>
      </c>
      <c r="AEV856" s="235"/>
      <c r="AEW856" s="175"/>
      <c r="AEX856" s="232"/>
      <c r="AEZ856" s="175"/>
      <c r="AFA856" s="175"/>
      <c r="AFB856" s="175"/>
      <c r="AFC856" s="10"/>
      <c r="AFD856" s="10" t="e">
        <f>SUM(AFC851:AFC855)</f>
        <v>#N/A</v>
      </c>
      <c r="AFE856" s="235"/>
      <c r="AFF856" s="175"/>
      <c r="AFG856" s="232"/>
      <c r="AFI856" s="175"/>
      <c r="AFJ856" s="175"/>
      <c r="AFK856" s="175"/>
      <c r="AFL856" s="10"/>
      <c r="AFM856" s="10" t="e">
        <f>SUM(AFL851:AFL855)</f>
        <v>#N/A</v>
      </c>
      <c r="AFN856" s="235"/>
      <c r="AFO856" s="175"/>
      <c r="AFP856" s="232"/>
      <c r="AFR856" s="175"/>
      <c r="AFS856" s="175"/>
      <c r="AFT856" s="175"/>
      <c r="AFU856" s="10"/>
      <c r="AFV856" s="10" t="e">
        <f>SUM(AFU851:AFU855)</f>
        <v>#N/A</v>
      </c>
      <c r="AFW856" s="235"/>
      <c r="AFX856" s="175"/>
      <c r="AFY856" s="396"/>
      <c r="AGA856" s="175"/>
      <c r="AGB856" s="175"/>
      <c r="AGC856" s="175"/>
      <c r="AGD856" s="10"/>
      <c r="AGE856" s="10">
        <f>SUM(AGD851:AGD855)</f>
        <v>597.70000000000005</v>
      </c>
      <c r="AGF856" s="235"/>
      <c r="AGG856" s="175"/>
      <c r="AGH856" s="396"/>
      <c r="AGJ856" s="175"/>
      <c r="AGK856" s="175"/>
      <c r="AGL856" s="175"/>
      <c r="AGM856" s="10"/>
      <c r="AGN856" s="10">
        <f>SUM(AGM851:AGM855)</f>
        <v>367.4</v>
      </c>
      <c r="AGO856" s="235"/>
      <c r="AGP856" s="175"/>
      <c r="AGQ856" s="396"/>
      <c r="AGS856" s="175"/>
      <c r="AGT856" s="175"/>
      <c r="AGU856" s="175"/>
      <c r="AGV856" s="10"/>
      <c r="AGW856" s="10">
        <f>SUM(AGV851:AGV855)</f>
        <v>517.1</v>
      </c>
      <c r="AGX856" s="235"/>
      <c r="AGY856" s="175"/>
      <c r="AGZ856" s="396"/>
      <c r="AHB856" s="175"/>
      <c r="AHC856" s="175"/>
      <c r="AHD856" s="175"/>
      <c r="AHE856" s="10"/>
      <c r="AHF856" s="10">
        <f>SUM(AHE851:AHE855)</f>
        <v>289.89999999999998</v>
      </c>
      <c r="AHG856" s="235"/>
      <c r="AHH856" s="175"/>
      <c r="AHI856" s="399"/>
      <c r="AHK856" s="175"/>
      <c r="AHL856" s="175"/>
      <c r="AHM856" s="175"/>
      <c r="AHN856" s="10"/>
      <c r="AHO856" s="10">
        <f>SUM(AHN851:AHN855)</f>
        <v>524.09999999999991</v>
      </c>
      <c r="AHP856" s="235"/>
      <c r="AHQ856" s="175"/>
      <c r="AHR856" s="396"/>
      <c r="AHT856" s="175"/>
      <c r="AHU856" s="175"/>
      <c r="AHV856" s="175"/>
      <c r="AHW856" s="10"/>
      <c r="AHX856" s="10">
        <f>SUM(AHW851:AHW855)</f>
        <v>607.80000000000007</v>
      </c>
      <c r="AHY856" s="235"/>
      <c r="AHZ856" s="175"/>
      <c r="AIA856" s="396"/>
      <c r="AIC856" s="175"/>
      <c r="AID856" s="175"/>
      <c r="AIE856" s="175"/>
      <c r="AIF856" s="10"/>
      <c r="AIG856" s="10">
        <f>SUM(AIF851:AIF855)</f>
        <v>567.70000000000005</v>
      </c>
      <c r="AIH856" s="235"/>
      <c r="AII856" s="175"/>
      <c r="AIJ856" s="396"/>
      <c r="AIL856" s="175"/>
      <c r="AIM856" s="175"/>
      <c r="AIN856" s="175"/>
      <c r="AIO856" s="10"/>
      <c r="AIP856" s="10">
        <f>SUM(AIO851:AIO855)</f>
        <v>462.59999999999997</v>
      </c>
      <c r="AIQ856" s="235"/>
      <c r="AIR856" s="175"/>
      <c r="AIS856" s="396"/>
      <c r="AIU856" s="175"/>
      <c r="AIV856" s="175"/>
      <c r="AIW856" s="175"/>
      <c r="AIX856" s="10"/>
      <c r="AIY856" s="10">
        <f>SUM(AIX851:AIX855)</f>
        <v>597.70000000000005</v>
      </c>
      <c r="AIZ856" s="235"/>
      <c r="AJA856" s="175"/>
      <c r="AJB856" s="352"/>
      <c r="AJD856" s="175"/>
      <c r="AJE856" s="175"/>
      <c r="AJF856" s="175"/>
      <c r="AJG856" s="10"/>
      <c r="AJH856" s="10">
        <f>SUM(AJG851:AJG855)</f>
        <v>689.09999999999991</v>
      </c>
      <c r="AJI856" s="235"/>
      <c r="AJJ856" s="175"/>
      <c r="AJK856" s="396"/>
      <c r="AJM856" s="175"/>
      <c r="AJN856" s="175"/>
      <c r="AJO856" s="175"/>
      <c r="AJP856" s="10"/>
      <c r="AJQ856" s="10">
        <f>SUM(AJP851:AJP855)</f>
        <v>422.70000000000005</v>
      </c>
      <c r="AJR856" s="235"/>
      <c r="AJS856" s="175"/>
      <c r="AJT856" s="347"/>
      <c r="AJV856" s="175"/>
      <c r="AJW856" s="175"/>
      <c r="AJX856" s="175"/>
      <c r="AJY856" s="10"/>
      <c r="AJZ856" s="10">
        <f>SUM(AJY851:AJY855)</f>
        <v>485.7</v>
      </c>
      <c r="AKA856" s="235"/>
      <c r="AKB856" s="175"/>
      <c r="AKC856" s="396"/>
      <c r="AKE856" s="175"/>
      <c r="AKF856" s="175"/>
      <c r="AKG856" s="175"/>
      <c r="AKH856" s="10"/>
      <c r="AKI856" s="10">
        <f>SUM(AKH851:AKH855)</f>
        <v>623.5</v>
      </c>
      <c r="AKJ856" s="235"/>
      <c r="AKK856" s="175"/>
      <c r="AKL856" s="396"/>
      <c r="AKN856" s="175"/>
      <c r="AKO856" s="175"/>
      <c r="AKP856" s="175"/>
      <c r="AKQ856" s="10"/>
      <c r="AKR856" s="10">
        <f>SUM(AKQ851:AKQ855)</f>
        <v>388.70000000000005</v>
      </c>
      <c r="AKS856" s="235"/>
      <c r="AKT856" s="175"/>
      <c r="AKU856" s="396"/>
      <c r="AKW856" s="175"/>
      <c r="AKX856" s="175"/>
      <c r="AKY856" s="175"/>
      <c r="AKZ856" s="10"/>
      <c r="ALA856" s="10">
        <f>SUM(AKZ851:AKZ855)</f>
        <v>541.9</v>
      </c>
      <c r="ALB856" s="235"/>
      <c r="ALC856" s="175"/>
      <c r="ALD856" s="396"/>
      <c r="ALF856" s="175"/>
      <c r="ALG856" s="175"/>
      <c r="ALH856" s="175"/>
      <c r="ALI856" s="10"/>
      <c r="ALJ856" s="10">
        <f>SUM(ALI851:ALI855)</f>
        <v>652.6</v>
      </c>
      <c r="ALK856" s="235"/>
      <c r="ALL856" s="175"/>
      <c r="ALM856" s="396"/>
      <c r="ALO856" s="175"/>
      <c r="ALP856" s="175"/>
      <c r="ALQ856" s="175"/>
      <c r="ALR856" s="10"/>
      <c r="ALS856" s="10">
        <f>SUM(ALR851:ALR855)</f>
        <v>479.59999999999997</v>
      </c>
      <c r="ALT856" s="235"/>
      <c r="ALU856" s="175"/>
      <c r="ALV856" s="396"/>
      <c r="ALX856" s="175"/>
      <c r="ALY856" s="175"/>
      <c r="ALZ856" s="175"/>
      <c r="AMA856" s="10"/>
      <c r="AMB856" s="10">
        <f>SUM(AMA851:AMA855)</f>
        <v>469.59999999999997</v>
      </c>
      <c r="AMC856" s="235"/>
      <c r="AMD856" s="175"/>
      <c r="AME856" s="402"/>
      <c r="AMG856" s="175"/>
      <c r="AMH856" s="175"/>
      <c r="AMI856" s="175"/>
      <c r="AMJ856" s="10"/>
      <c r="AMK856" s="10">
        <f>SUM(AMJ851:AMJ855)</f>
        <v>465.4</v>
      </c>
      <c r="AML856" s="235"/>
      <c r="AMM856" s="175"/>
      <c r="AMN856" s="344"/>
      <c r="AMP856" s="175"/>
      <c r="AMQ856" s="175"/>
      <c r="AMR856" s="175"/>
      <c r="AMS856" s="10"/>
      <c r="AMT856" s="10">
        <f>SUM(AMS851:AMS855)</f>
        <v>343.40000000000003</v>
      </c>
      <c r="AMU856" s="235"/>
      <c r="AMV856" s="175"/>
      <c r="AMW856" s="396"/>
      <c r="AMY856" s="175"/>
      <c r="AMZ856" s="175"/>
      <c r="ANA856" s="175"/>
      <c r="ANB856" s="10"/>
      <c r="ANC856" s="10">
        <f>SUM(ANB851:ANB855)</f>
        <v>597.70000000000005</v>
      </c>
      <c r="AND856" s="235"/>
      <c r="ANE856" s="175"/>
      <c r="ANF856" s="396"/>
      <c r="ANH856" s="175"/>
      <c r="ANI856" s="175"/>
      <c r="ANJ856" s="175"/>
      <c r="ANK856" s="10"/>
      <c r="ANL856" s="10">
        <f>SUM(ANK851:ANK855)</f>
        <v>402.40000000000003</v>
      </c>
      <c r="ANM856" s="235"/>
      <c r="ANN856" s="175"/>
      <c r="ANO856" s="352"/>
      <c r="ANQ856" s="175"/>
      <c r="ANR856" s="175"/>
      <c r="ANS856" s="175"/>
      <c r="ANT856" s="10"/>
      <c r="ANU856" s="10">
        <f>SUM(ANT851:ANT855)</f>
        <v>549.79999999999995</v>
      </c>
      <c r="ANV856" s="235"/>
      <c r="ANW856" s="175"/>
      <c r="ANX856" s="396"/>
      <c r="ANZ856" s="175"/>
      <c r="AOA856" s="175"/>
      <c r="AOB856" s="175"/>
      <c r="AOC856" s="10"/>
      <c r="AOD856" s="10">
        <f>SUM(AOC851:AOC855)</f>
        <v>676.80000000000007</v>
      </c>
      <c r="AOE856" s="235"/>
      <c r="AOF856" s="175"/>
      <c r="AOG856" s="232"/>
      <c r="AOI856" s="175"/>
      <c r="AOJ856" s="175"/>
      <c r="AOK856" s="175"/>
      <c r="AOL856" s="10"/>
      <c r="AOM856" s="10" t="e">
        <f>SUM(AOL851:AOL855)</f>
        <v>#N/A</v>
      </c>
      <c r="AON856" s="235"/>
      <c r="AOO856" s="175"/>
      <c r="AOP856" s="396"/>
      <c r="AOR856" s="175"/>
      <c r="AOS856" s="175"/>
      <c r="AOT856" s="175"/>
      <c r="AOU856" s="10"/>
      <c r="AOV856" s="10">
        <f>SUM(AOU851:AOU855)</f>
        <v>282.10000000000002</v>
      </c>
      <c r="AOW856" s="235"/>
      <c r="AOX856" s="175"/>
      <c r="AOY856" s="344"/>
      <c r="APA856" s="175"/>
      <c r="APB856" s="175"/>
      <c r="APC856" s="175"/>
      <c r="APD856" s="10"/>
      <c r="APE856" s="10">
        <f>SUM(APD851:APD855)</f>
        <v>492.70000000000005</v>
      </c>
      <c r="APF856" s="235"/>
      <c r="APG856" s="175"/>
      <c r="APH856" s="396"/>
      <c r="APJ856" s="175"/>
      <c r="APK856" s="175"/>
      <c r="APL856" s="175"/>
      <c r="APM856" s="10"/>
      <c r="APN856" s="10">
        <f>SUM(APM851:APM855)</f>
        <v>419.20000000000005</v>
      </c>
      <c r="APO856" s="235"/>
      <c r="APP856" s="175"/>
      <c r="APQ856" s="232"/>
      <c r="APS856" s="175"/>
      <c r="APT856" s="175"/>
      <c r="APU856" s="175"/>
      <c r="APV856" s="10"/>
      <c r="APW856" s="10" t="e">
        <f>SUM(APV851:APV855)</f>
        <v>#N/A</v>
      </c>
      <c r="APX856" s="235"/>
      <c r="APY856" s="175"/>
      <c r="APZ856" s="396"/>
      <c r="AQB856" s="175"/>
      <c r="AQC856" s="175"/>
      <c r="AQD856" s="175"/>
      <c r="AQE856" s="10"/>
      <c r="AQF856" s="10">
        <f>SUM(AQE851:AQE855)</f>
        <v>321</v>
      </c>
      <c r="AQG856" s="235"/>
      <c r="AQH856" s="175"/>
      <c r="AQI856" s="396"/>
      <c r="AQK856" s="175"/>
      <c r="AQL856" s="175"/>
      <c r="AQM856" s="175"/>
      <c r="AQN856" s="10"/>
      <c r="AQO856" s="10">
        <f>SUM(AQN851:AQN855)</f>
        <v>305.79999999999995</v>
      </c>
      <c r="AQP856" s="235"/>
      <c r="AQQ856" s="175"/>
      <c r="AQR856" s="232"/>
      <c r="AQT856" s="175"/>
      <c r="AQU856" s="175"/>
      <c r="AQV856" s="175"/>
      <c r="AQW856" s="10"/>
      <c r="AQX856" s="10" t="e">
        <f>SUM(AQW851:AQW855)</f>
        <v>#N/A</v>
      </c>
      <c r="AQY856" s="235"/>
      <c r="AQZ856" s="175"/>
      <c r="ARA856" s="232"/>
      <c r="ARC856" s="175"/>
      <c r="ARD856" s="175"/>
      <c r="ARE856" s="175"/>
      <c r="ARF856" s="10"/>
      <c r="ARG856" s="10" t="e">
        <f>SUM(ARF851:ARF855)</f>
        <v>#N/A</v>
      </c>
      <c r="ARH856" s="235"/>
      <c r="ARI856" s="175"/>
      <c r="ARJ856" s="232"/>
      <c r="ARL856" s="175"/>
      <c r="ARM856" s="175"/>
      <c r="ARN856" s="175"/>
      <c r="ARO856" s="10"/>
      <c r="ARP856" s="10" t="e">
        <f>SUM(ARO851:ARO855)</f>
        <v>#N/A</v>
      </c>
      <c r="ARQ856" s="235"/>
      <c r="ARR856" s="175"/>
      <c r="ARS856" s="232"/>
      <c r="ARU856" s="175"/>
      <c r="ARV856" s="175"/>
      <c r="ARW856" s="175"/>
      <c r="ARX856" s="10"/>
      <c r="ARY856" s="10" t="e">
        <f>SUM(ARX851:ARX855)</f>
        <v>#N/A</v>
      </c>
      <c r="ARZ856" s="235"/>
      <c r="ASA856" s="175"/>
      <c r="ASB856" s="396"/>
      <c r="ASD856" s="175"/>
      <c r="ASE856" s="175"/>
      <c r="ASF856" s="175"/>
      <c r="ASG856" s="10"/>
      <c r="ASH856" s="10">
        <f>SUM(ASG851:ASG855)</f>
        <v>251.8</v>
      </c>
      <c r="ASI856" s="235"/>
      <c r="ASJ856" s="175"/>
      <c r="ASK856" s="232"/>
      <c r="ASM856" s="175"/>
      <c r="ASN856" s="175"/>
      <c r="ASO856" s="175"/>
      <c r="ASP856" s="10"/>
      <c r="ASQ856" s="10" t="e">
        <f>SUM(ASP851:ASP855)</f>
        <v>#N/A</v>
      </c>
      <c r="ASR856" s="235"/>
      <c r="ASS856" s="175"/>
      <c r="AST856" s="396"/>
      <c r="ASV856" s="175"/>
      <c r="ASW856" s="175"/>
      <c r="ASX856" s="175"/>
      <c r="ASY856" s="10"/>
      <c r="ASZ856" s="10">
        <f>SUM(ASY851:ASY855)</f>
        <v>621.1</v>
      </c>
      <c r="ATA856" s="235"/>
      <c r="ATB856" s="175"/>
      <c r="ATC856" s="232"/>
      <c r="ATE856" s="175"/>
      <c r="ATF856" s="175"/>
      <c r="ATG856" s="175"/>
      <c r="ATH856" s="10"/>
      <c r="ATI856" s="10" t="e">
        <f>SUM(ATH851:ATH855)</f>
        <v>#N/A</v>
      </c>
      <c r="ATJ856" s="235"/>
      <c r="ATK856" s="175"/>
      <c r="ATL856" s="232"/>
      <c r="ATN856" s="175"/>
      <c r="ATO856" s="175"/>
      <c r="ATP856" s="175"/>
      <c r="ATQ856" s="10"/>
      <c r="ATR856" s="10" t="e">
        <f>SUM(ATQ851:ATQ855)</f>
        <v>#N/A</v>
      </c>
      <c r="ATS856" s="235"/>
      <c r="ATT856" s="175"/>
      <c r="ATU856" s="232"/>
      <c r="ATW856" s="175"/>
      <c r="ATX856" s="175"/>
      <c r="ATY856" s="175"/>
      <c r="ATZ856" s="10"/>
      <c r="AUA856" s="10" t="e">
        <f>SUM(ATZ851:ATZ855)</f>
        <v>#N/A</v>
      </c>
      <c r="AUB856" s="235"/>
      <c r="AUC856" s="175"/>
      <c r="AUD856" s="232"/>
      <c r="AUF856" s="175"/>
      <c r="AUG856" s="175"/>
      <c r="AUH856" s="175"/>
      <c r="AUI856" s="10"/>
      <c r="AUJ856" s="10" t="e">
        <f>SUM(AUI851:AUI855)</f>
        <v>#N/A</v>
      </c>
      <c r="AUK856" s="235"/>
      <c r="AUL856" s="175"/>
      <c r="AUM856" s="232"/>
      <c r="AUO856" s="175"/>
      <c r="AUP856" s="175"/>
      <c r="AUQ856" s="175"/>
      <c r="AUR856" s="10"/>
      <c r="AUS856" s="10" t="e">
        <f>SUM(AUR851:AUR855)</f>
        <v>#N/A</v>
      </c>
      <c r="AUT856" s="235"/>
      <c r="AUU856" s="175"/>
      <c r="AUV856" s="232"/>
      <c r="AUX856" s="175"/>
      <c r="AUY856" s="175"/>
      <c r="AUZ856" s="175"/>
      <c r="AVA856" s="10"/>
      <c r="AVB856" s="10" t="e">
        <f>SUM(AVA851:AVA855)</f>
        <v>#N/A</v>
      </c>
      <c r="AVC856" s="235"/>
      <c r="AVD856" s="175"/>
      <c r="AVE856" s="232"/>
      <c r="AVG856" s="175"/>
      <c r="AVH856" s="175"/>
      <c r="AVI856" s="175"/>
      <c r="AVJ856" s="10"/>
      <c r="AVK856" s="10" t="e">
        <f>SUM(AVJ851:AVJ855)</f>
        <v>#N/A</v>
      </c>
      <c r="AVL856" s="235"/>
      <c r="AVM856" s="175"/>
      <c r="AVN856" s="232"/>
      <c r="AVP856" s="175"/>
      <c r="AVQ856" s="175"/>
      <c r="AVR856" s="175"/>
      <c r="AVS856" s="10"/>
      <c r="AVT856" s="10" t="e">
        <f>SUM(AVS851:AVS855)</f>
        <v>#N/A</v>
      </c>
      <c r="AVU856" s="235"/>
      <c r="AVV856" s="175"/>
      <c r="AVW856" s="232"/>
      <c r="AVY856" s="175"/>
      <c r="AVZ856" s="175"/>
      <c r="AWA856" s="175"/>
      <c r="AWB856" s="10"/>
      <c r="AWC856" s="10" t="e">
        <f>SUM(AWB851:AWB855)</f>
        <v>#N/A</v>
      </c>
      <c r="AWD856" s="235"/>
      <c r="AWE856" s="175"/>
      <c r="AWF856" s="232"/>
      <c r="AWH856" s="175"/>
      <c r="AWI856" s="175"/>
      <c r="AWJ856" s="175"/>
      <c r="AWK856" s="10"/>
      <c r="AWL856" s="10" t="e">
        <f>SUM(AWK851:AWK855)</f>
        <v>#N/A</v>
      </c>
      <c r="AWM856" s="235"/>
      <c r="AWN856" s="175"/>
      <c r="AWO856" s="396"/>
      <c r="AWQ856" s="175"/>
      <c r="AWR856" s="175"/>
      <c r="AWS856" s="175"/>
      <c r="AWT856" s="10"/>
      <c r="AWU856" s="10">
        <f>SUM(AWT851:AWT855)</f>
        <v>258.2</v>
      </c>
      <c r="AWV856" s="235"/>
      <c r="AWW856" s="175"/>
      <c r="AWX856" s="396"/>
      <c r="AWZ856" s="175"/>
      <c r="AXA856" s="175"/>
      <c r="AXB856" s="175"/>
      <c r="AXC856" s="10"/>
      <c r="AXD856" s="10">
        <f>SUM(AXC851:AXC855)</f>
        <v>454.4</v>
      </c>
      <c r="AXE856" s="235"/>
      <c r="AXF856" s="175"/>
      <c r="AXG856" s="396"/>
      <c r="AXI856" s="175"/>
      <c r="AXJ856" s="175"/>
      <c r="AXK856" s="175"/>
      <c r="AXL856" s="10"/>
      <c r="AXM856" s="10">
        <f>SUM(AXL851:AXL855)</f>
        <v>592.70000000000005</v>
      </c>
      <c r="AXN856" s="235"/>
      <c r="AXO856" s="175"/>
      <c r="AXP856" s="396"/>
      <c r="AXR856" s="175"/>
      <c r="AXS856" s="175"/>
      <c r="AXT856" s="175"/>
      <c r="AXU856" s="10"/>
      <c r="AXV856" s="10">
        <f>SUM(AXU851:AXU855)</f>
        <v>420.6</v>
      </c>
      <c r="AXW856" s="235"/>
      <c r="AXX856" s="175"/>
      <c r="AXY856" s="396"/>
      <c r="AYA856" s="175"/>
      <c r="AYB856" s="175"/>
      <c r="AYC856" s="175"/>
      <c r="AYD856" s="10"/>
      <c r="AYE856" s="10">
        <f>SUM(AYD851:AYD855)</f>
        <v>486.20000000000005</v>
      </c>
      <c r="AYF856" s="235"/>
      <c r="AYG856" s="175"/>
      <c r="AYH856" s="396"/>
      <c r="AYJ856" s="175"/>
      <c r="AYK856" s="175"/>
      <c r="AYL856" s="175"/>
      <c r="AYM856" s="10"/>
      <c r="AYN856" s="10">
        <f>SUM(AYM851:AYM855)</f>
        <v>314</v>
      </c>
      <c r="AYO856" s="235"/>
      <c r="AYP856" s="175"/>
      <c r="AYQ856" s="396"/>
      <c r="AYS856" s="175"/>
      <c r="AYT856" s="175"/>
      <c r="AYU856" s="175"/>
      <c r="AYV856" s="10"/>
      <c r="AYW856" s="10">
        <f>SUM(AYV851:AYV855)</f>
        <v>392.09999999999997</v>
      </c>
      <c r="AYX856" s="235"/>
      <c r="AYY856" s="175"/>
      <c r="AYZ856" s="396"/>
      <c r="AZB856" s="175"/>
      <c r="AZC856" s="175"/>
      <c r="AZD856" s="175"/>
      <c r="AZE856" s="10"/>
      <c r="AZF856" s="10">
        <f>SUM(AZE851:AZE855)</f>
        <v>355.59999999999997</v>
      </c>
      <c r="AZG856" s="235"/>
      <c r="AZH856" s="175"/>
      <c r="AZI856" s="396"/>
      <c r="AZK856" s="175"/>
      <c r="AZL856" s="175"/>
      <c r="AZM856" s="175"/>
      <c r="AZN856" s="10"/>
      <c r="AZO856" s="10">
        <f>SUM(AZN851:AZN855)</f>
        <v>500.59999999999997</v>
      </c>
      <c r="AZP856" s="235"/>
      <c r="AZQ856" s="175"/>
      <c r="AZR856" s="396"/>
      <c r="AZT856" s="175"/>
      <c r="AZU856" s="175"/>
      <c r="AZV856" s="175"/>
      <c r="AZW856" s="10"/>
      <c r="AZX856" s="10">
        <f>SUM(AZW851:AZW855)</f>
        <v>107.60000000000001</v>
      </c>
      <c r="AZY856" s="235"/>
      <c r="AZZ856" s="175"/>
      <c r="BAA856" s="396"/>
      <c r="BAC856" s="175"/>
      <c r="BAD856" s="175"/>
      <c r="BAE856" s="175"/>
      <c r="BAF856" s="10"/>
      <c r="BAG856" s="10">
        <f>SUM(BAF851:BAF855)</f>
        <v>508.5</v>
      </c>
      <c r="BAH856" s="235"/>
      <c r="BAI856" s="175"/>
      <c r="BAJ856" s="399"/>
      <c r="BAL856" s="175"/>
      <c r="BAM856" s="175"/>
      <c r="BAN856" s="175"/>
      <c r="BAO856" s="10"/>
      <c r="BAP856" s="10">
        <f>SUM(BAO851:BAO855)</f>
        <v>483.6</v>
      </c>
      <c r="BAQ856" s="235"/>
      <c r="BAR856" s="175"/>
      <c r="BAS856" s="396"/>
      <c r="BAU856" s="175"/>
      <c r="BAV856" s="175"/>
      <c r="BAW856" s="175"/>
      <c r="BAX856" s="10"/>
      <c r="BAY856" s="10">
        <f>SUM(BAX851:BAX855)</f>
        <v>604.5</v>
      </c>
      <c r="BAZ856" s="235"/>
      <c r="BBA856" s="175"/>
      <c r="BBB856" s="396"/>
      <c r="BBD856" s="175"/>
      <c r="BBE856" s="175"/>
      <c r="BBF856" s="175"/>
      <c r="BBG856" s="10"/>
      <c r="BBH856" s="10">
        <f>SUM(BBG851:BBG855)</f>
        <v>326.70000000000005</v>
      </c>
      <c r="BBI856" s="235"/>
      <c r="BBJ856" s="175"/>
      <c r="BBK856" s="396"/>
      <c r="BBM856" s="175"/>
      <c r="BBN856" s="175"/>
      <c r="BBO856" s="175"/>
      <c r="BBP856" s="10"/>
      <c r="BBQ856" s="10">
        <f>SUM(BBP851:BBP855)</f>
        <v>792.10000000000014</v>
      </c>
      <c r="BBR856" s="235"/>
      <c r="BBS856" s="175"/>
      <c r="BBT856" s="347"/>
      <c r="BBV856" s="175"/>
      <c r="BBW856" s="175"/>
      <c r="BBX856" s="175"/>
      <c r="BBY856" s="10"/>
      <c r="BBZ856" s="10">
        <f>SUM(BBY851:BBY855)</f>
        <v>430.79999999999995</v>
      </c>
      <c r="BCA856" s="235"/>
      <c r="BCB856" s="175"/>
      <c r="BCC856" s="396"/>
      <c r="BCE856" s="175"/>
      <c r="BCF856" s="175"/>
      <c r="BCG856" s="175"/>
      <c r="BCH856" s="10"/>
      <c r="BCI856" s="10">
        <f>SUM(BCH851:BCH855)</f>
        <v>373.6</v>
      </c>
      <c r="BCJ856" s="235"/>
      <c r="BCK856" s="175"/>
      <c r="BCL856" s="396"/>
      <c r="BCN856" s="175"/>
      <c r="BCO856" s="175"/>
      <c r="BCP856" s="175"/>
      <c r="BCQ856" s="10"/>
      <c r="BCR856" s="10">
        <f>SUM(BCQ851:BCQ855)</f>
        <v>373.3</v>
      </c>
      <c r="BCS856" s="235"/>
      <c r="BCT856" s="175"/>
      <c r="BCU856" s="352"/>
      <c r="BCW856" s="175"/>
      <c r="BCX856" s="175"/>
      <c r="BCY856" s="175"/>
      <c r="BCZ856" s="10"/>
      <c r="BDA856" s="10">
        <f>SUM(BCZ851:BCZ855)</f>
        <v>717.8</v>
      </c>
      <c r="BDB856" s="235"/>
      <c r="BDC856" s="175"/>
      <c r="BDD856" s="347"/>
      <c r="BDF856" s="175"/>
      <c r="BDG856" s="175"/>
      <c r="BDH856" s="175"/>
      <c r="BDI856" s="10"/>
      <c r="BDJ856" s="10">
        <f>SUM(BDI851:BDI855)</f>
        <v>602</v>
      </c>
      <c r="BDK856" s="235"/>
      <c r="BDL856" s="175"/>
      <c r="BDM856" s="396"/>
      <c r="BDO856" s="175"/>
      <c r="BDP856" s="175"/>
      <c r="BDQ856" s="175"/>
      <c r="BDR856" s="10"/>
      <c r="BDS856" s="10">
        <f>SUM(BDR851:BDR855)</f>
        <v>352.9</v>
      </c>
      <c r="BDT856" s="235"/>
      <c r="BDU856" s="175"/>
      <c r="BDV856" s="396"/>
      <c r="BDX856" s="175"/>
      <c r="BDY856" s="175"/>
      <c r="BDZ856" s="175"/>
      <c r="BEA856" s="10"/>
      <c r="BEB856" s="10">
        <f>SUM(BEA851:BEA855)</f>
        <v>608.5</v>
      </c>
      <c r="BEC856" s="235"/>
      <c r="BED856" s="175"/>
      <c r="BEE856" s="396"/>
      <c r="BEG856" s="175"/>
      <c r="BEH856" s="175"/>
      <c r="BEI856" s="175"/>
      <c r="BEJ856" s="10"/>
      <c r="BEK856" s="10">
        <f>SUM(BEJ851:BEJ855)</f>
        <v>392.90000000000003</v>
      </c>
      <c r="BEL856" s="235"/>
      <c r="BEM856" s="175"/>
      <c r="BEN856" s="396"/>
      <c r="BEP856" s="175"/>
      <c r="BEQ856" s="175"/>
      <c r="BER856" s="175"/>
      <c r="BES856" s="10"/>
      <c r="BET856" s="10">
        <f>SUM(BES851:BES855)</f>
        <v>390.70000000000005</v>
      </c>
      <c r="BEU856" s="235"/>
      <c r="BEV856" s="175"/>
      <c r="BEW856" s="396"/>
      <c r="BEY856" s="175"/>
      <c r="BEZ856" s="175"/>
      <c r="BFA856" s="175"/>
      <c r="BFB856" s="10"/>
      <c r="BFC856" s="10">
        <f>SUM(BFB851:BFB855)</f>
        <v>383.1</v>
      </c>
      <c r="BFD856" s="235"/>
      <c r="BFE856" s="175"/>
      <c r="BFF856" s="396"/>
      <c r="BFH856" s="175"/>
      <c r="BFI856" s="175"/>
      <c r="BFJ856" s="175"/>
      <c r="BFK856" s="10"/>
      <c r="BFL856" s="10">
        <f>SUM(BFK851:BFK855)</f>
        <v>418.29999999999995</v>
      </c>
      <c r="BFM856" s="235"/>
      <c r="BFN856" s="175"/>
      <c r="BFO856" s="396"/>
      <c r="BFQ856" s="175"/>
      <c r="BFR856" s="175"/>
      <c r="BFS856" s="175"/>
      <c r="BFT856" s="10"/>
      <c r="BFU856" s="10">
        <f>SUM(BFT851:BFT855)</f>
        <v>321.29999999999995</v>
      </c>
      <c r="BFV856" s="235"/>
      <c r="BFW856" s="175"/>
      <c r="BFX856" s="352"/>
      <c r="BFZ856" s="175"/>
      <c r="BGA856" s="175"/>
      <c r="BGB856" s="175"/>
      <c r="BGC856" s="10"/>
      <c r="BGD856" s="10">
        <f>SUM(BGC851:BGC855)</f>
        <v>658.2</v>
      </c>
      <c r="BGE856" s="235"/>
      <c r="BGF856" s="175"/>
      <c r="BGG856" s="396"/>
      <c r="BGI856" s="175"/>
      <c r="BGJ856" s="175"/>
      <c r="BGK856" s="175"/>
      <c r="BGL856" s="10"/>
      <c r="BGM856" s="10">
        <f>SUM(BGL851:BGL855)</f>
        <v>699</v>
      </c>
      <c r="BGN856" s="235"/>
      <c r="BGO856" s="175"/>
      <c r="BGP856" s="352"/>
      <c r="BGR856" s="175"/>
      <c r="BGS856" s="175"/>
      <c r="BGT856" s="175"/>
      <c r="BGU856" s="10"/>
      <c r="BGV856" s="10">
        <f>SUM(BGU851:BGU855)</f>
        <v>580.20000000000005</v>
      </c>
      <c r="BGW856" s="235"/>
      <c r="BGX856" s="175"/>
      <c r="BGY856" s="396"/>
      <c r="BHA856" s="175"/>
      <c r="BHB856" s="175"/>
      <c r="BHC856" s="175"/>
      <c r="BHD856" s="10"/>
      <c r="BHE856" s="10">
        <f>SUM(BHD851:BHD855)</f>
        <v>430.9</v>
      </c>
    </row>
    <row r="857" spans="1:1565" s="14" customFormat="1" ht="15">
      <c r="A857" s="175" t="s">
        <v>115</v>
      </c>
      <c r="B857" s="343" t="s">
        <v>1148</v>
      </c>
      <c r="D857" s="243">
        <f>IF(C857="Kopman",2.1,1)</f>
        <v>1</v>
      </c>
      <c r="E857" s="176">
        <f>VLOOKUP(B857,$A$879:$F$2731,6,FALSE)</f>
        <v>238</v>
      </c>
      <c r="F857" s="175" t="s">
        <v>61</v>
      </c>
      <c r="G857" s="10">
        <f>E857*1.5*D857</f>
        <v>357</v>
      </c>
      <c r="H857" s="10"/>
      <c r="I857" s="229"/>
      <c r="J857" s="175" t="s">
        <v>115</v>
      </c>
      <c r="K857" s="341" t="s">
        <v>3452</v>
      </c>
      <c r="M857" s="243">
        <f>IF(L857="Kopman",2.1,1)</f>
        <v>1</v>
      </c>
      <c r="N857" s="176">
        <f>VLOOKUP(K857,$A$879:$F$2731,6,FALSE)</f>
        <v>207</v>
      </c>
      <c r="O857" s="175" t="s">
        <v>61</v>
      </c>
      <c r="P857" s="10">
        <f>N857*1.5*M857</f>
        <v>310.5</v>
      </c>
      <c r="Q857" s="10"/>
      <c r="R857" s="229"/>
      <c r="S857" s="175" t="s">
        <v>115</v>
      </c>
      <c r="T857" s="341" t="s">
        <v>1148</v>
      </c>
      <c r="V857" s="243">
        <f>IF(U857="Kopman",2.1,1)</f>
        <v>1</v>
      </c>
      <c r="W857" s="176">
        <f>VLOOKUP(T857,$A$879:$F$2731,6,FALSE)</f>
        <v>238</v>
      </c>
      <c r="X857" s="175" t="s">
        <v>61</v>
      </c>
      <c r="Y857" s="10">
        <f>W857*1.5*V857</f>
        <v>357</v>
      </c>
      <c r="Z857" s="10"/>
      <c r="AA857" s="229"/>
      <c r="AB857" s="175" t="s">
        <v>115</v>
      </c>
      <c r="AC857" s="341" t="s">
        <v>1148</v>
      </c>
      <c r="AE857" s="243">
        <f>IF(AD857="Kopman",2.1,1)</f>
        <v>1</v>
      </c>
      <c r="AF857" s="176">
        <f>VLOOKUP(AC857,$A$879:$F$2731,6,FALSE)</f>
        <v>238</v>
      </c>
      <c r="AG857" s="175" t="s">
        <v>61</v>
      </c>
      <c r="AH857" s="10">
        <f>AF857*1.5*AE857</f>
        <v>357</v>
      </c>
      <c r="AI857" s="10"/>
      <c r="AJ857" s="229"/>
      <c r="AK857" s="175" t="s">
        <v>115</v>
      </c>
      <c r="AL857" s="341" t="s">
        <v>1148</v>
      </c>
      <c r="AN857" s="243">
        <f>IF(AM857="Kopman",2.1,1)</f>
        <v>1</v>
      </c>
      <c r="AO857" s="176">
        <f>VLOOKUP(AL857,$A$879:$F$2731,6,FALSE)</f>
        <v>238</v>
      </c>
      <c r="AP857" s="175" t="s">
        <v>61</v>
      </c>
      <c r="AQ857" s="10">
        <f>AO857*1.5*AN857</f>
        <v>357</v>
      </c>
      <c r="AR857" s="10"/>
      <c r="AS857" s="229"/>
      <c r="AT857" s="175" t="s">
        <v>115</v>
      </c>
      <c r="AU857" s="341" t="s">
        <v>2324</v>
      </c>
      <c r="AW857" s="243">
        <f>IF(AV857="Kopman",2.1,1)</f>
        <v>1</v>
      </c>
      <c r="AX857" s="176">
        <f>VLOOKUP(AU857,$A$879:$F$2731,6,FALSE)</f>
        <v>296</v>
      </c>
      <c r="AY857" s="175" t="s">
        <v>61</v>
      </c>
      <c r="AZ857" s="10">
        <f>AX857*1.5*AW857</f>
        <v>444</v>
      </c>
      <c r="BA857" s="10"/>
      <c r="BB857" s="229"/>
      <c r="BC857" s="175" t="s">
        <v>115</v>
      </c>
      <c r="BD857" s="342" t="s">
        <v>3122</v>
      </c>
      <c r="BE857" s="14" t="s">
        <v>1662</v>
      </c>
      <c r="BF857" s="243">
        <f>IF(BE857="Kopman",2.1,1)</f>
        <v>2.1</v>
      </c>
      <c r="BG857" s="176">
        <f>VLOOKUP(BD857,$A$879:$F$2731,6,FALSE)</f>
        <v>85</v>
      </c>
      <c r="BH857" s="175" t="s">
        <v>61</v>
      </c>
      <c r="BI857" s="10">
        <f>BG857*1.5*BF857</f>
        <v>267.75</v>
      </c>
      <c r="BJ857" s="10"/>
      <c r="BK857" s="229"/>
      <c r="BL857" s="175" t="s">
        <v>115</v>
      </c>
      <c r="BM857" s="342" t="s">
        <v>1148</v>
      </c>
      <c r="BN857" s="14" t="s">
        <v>1662</v>
      </c>
      <c r="BO857" s="243">
        <f>IF(BN857="Kopman",2.1,1)</f>
        <v>2.1</v>
      </c>
      <c r="BP857" s="176">
        <f>VLOOKUP(BM857,$A$879:$F$2731,6,FALSE)</f>
        <v>238</v>
      </c>
      <c r="BQ857" s="175" t="s">
        <v>61</v>
      </c>
      <c r="BR857" s="10">
        <f>BP857*1.5*BO857</f>
        <v>749.7</v>
      </c>
      <c r="BS857" s="10"/>
      <c r="BT857" s="229"/>
      <c r="BU857" s="175" t="s">
        <v>115</v>
      </c>
      <c r="BV857" s="341" t="s">
        <v>3452</v>
      </c>
      <c r="BX857" s="243">
        <f>IF(BW857="Kopman",2.1,1)</f>
        <v>1</v>
      </c>
      <c r="BY857" s="176">
        <f>VLOOKUP(BV857,$A$879:$F$2731,6,FALSE)</f>
        <v>207</v>
      </c>
      <c r="BZ857" s="175" t="s">
        <v>61</v>
      </c>
      <c r="CA857" s="10">
        <f>BY857*1.5*BX857</f>
        <v>310.5</v>
      </c>
      <c r="CB857" s="10"/>
      <c r="CC857" s="229"/>
      <c r="CD857" s="175" t="s">
        <v>115</v>
      </c>
      <c r="CE857" s="341" t="s">
        <v>2565</v>
      </c>
      <c r="CG857" s="243">
        <f>IF(CF857="Kopman",2.1,1)</f>
        <v>1</v>
      </c>
      <c r="CH857" s="176">
        <f>VLOOKUP(CE857,$A$879:$F$2731,6,FALSE)</f>
        <v>48</v>
      </c>
      <c r="CI857" s="175" t="s">
        <v>61</v>
      </c>
      <c r="CJ857" s="10">
        <f>CH857*1.5*CG857</f>
        <v>72</v>
      </c>
      <c r="CK857" s="10"/>
      <c r="CL857" s="229"/>
      <c r="CM857" s="175" t="s">
        <v>115</v>
      </c>
      <c r="CN857" s="341" t="s">
        <v>2324</v>
      </c>
      <c r="CP857" s="243">
        <f>IF(CO857="Kopman",2.1,1)</f>
        <v>1</v>
      </c>
      <c r="CQ857" s="176">
        <f>VLOOKUP(CN857,$A$879:$F$2731,6,FALSE)</f>
        <v>296</v>
      </c>
      <c r="CR857" s="175" t="s">
        <v>61</v>
      </c>
      <c r="CS857" s="10">
        <f>CQ857*1.5*CP857</f>
        <v>444</v>
      </c>
      <c r="CT857" s="10"/>
      <c r="CU857" s="229"/>
      <c r="CV857" s="175" t="s">
        <v>115</v>
      </c>
      <c r="CW857" s="341" t="s">
        <v>3240</v>
      </c>
      <c r="CY857" s="243">
        <f>IF(CX857="Kopman",2.1,1)</f>
        <v>1</v>
      </c>
      <c r="CZ857" s="176">
        <f>VLOOKUP(CW857,$A$879:$F$2731,6,FALSE)</f>
        <v>402</v>
      </c>
      <c r="DA857" s="175" t="s">
        <v>61</v>
      </c>
      <c r="DB857" s="10">
        <f>CZ857*1.5*CY857</f>
        <v>603</v>
      </c>
      <c r="DC857" s="10"/>
      <c r="DD857" s="229"/>
      <c r="DE857" s="175" t="s">
        <v>115</v>
      </c>
      <c r="DF857" s="341" t="s">
        <v>1148</v>
      </c>
      <c r="DH857" s="243">
        <f>IF(DG857="Kopman",2.1,1)</f>
        <v>1</v>
      </c>
      <c r="DI857" s="176">
        <f>VLOOKUP(DF857,$A$879:$F$2731,6,FALSE)</f>
        <v>238</v>
      </c>
      <c r="DJ857" s="175" t="s">
        <v>61</v>
      </c>
      <c r="DK857" s="10">
        <f>DI857*1.5*DH857</f>
        <v>357</v>
      </c>
      <c r="DL857" s="10"/>
      <c r="DM857" s="229"/>
      <c r="DN857" s="175" t="s">
        <v>115</v>
      </c>
      <c r="DO857" s="341" t="s">
        <v>3452</v>
      </c>
      <c r="DQ857" s="243">
        <f>IF(DP857="Kopman",2.1,1)</f>
        <v>1</v>
      </c>
      <c r="DR857" s="176">
        <f>VLOOKUP(DO857,$A$879:$F$2731,6,FALSE)</f>
        <v>207</v>
      </c>
      <c r="DS857" s="175" t="s">
        <v>61</v>
      </c>
      <c r="DT857" s="10">
        <f>DR857*1.5*DQ857</f>
        <v>310.5</v>
      </c>
      <c r="DU857" s="10"/>
      <c r="DV857" s="229"/>
      <c r="DW857" s="175" t="s">
        <v>115</v>
      </c>
      <c r="DX857" s="341" t="s">
        <v>1148</v>
      </c>
      <c r="DZ857" s="243">
        <f>IF(DY857="Kopman",2.1,1)</f>
        <v>1</v>
      </c>
      <c r="EA857" s="176">
        <f>VLOOKUP(DX857,$A$879:$F$2731,6,FALSE)</f>
        <v>238</v>
      </c>
      <c r="EB857" s="175" t="s">
        <v>61</v>
      </c>
      <c r="EC857" s="10">
        <f>EA857*1.5*DZ857</f>
        <v>357</v>
      </c>
      <c r="ED857" s="10"/>
      <c r="EE857" s="229"/>
      <c r="EF857" s="175" t="s">
        <v>115</v>
      </c>
      <c r="EG857" s="341" t="s">
        <v>2324</v>
      </c>
      <c r="EI857" s="243">
        <f>IF(EH857="Kopman",2.1,1)</f>
        <v>1</v>
      </c>
      <c r="EJ857" s="176">
        <f>VLOOKUP(EG857,$A$879:$F$2731,6,FALSE)</f>
        <v>296</v>
      </c>
      <c r="EK857" s="175" t="s">
        <v>61</v>
      </c>
      <c r="EL857" s="10">
        <f>EJ857*1.5*EI857</f>
        <v>444</v>
      </c>
      <c r="EM857" s="10"/>
      <c r="EN857" s="229"/>
      <c r="EO857" s="175" t="s">
        <v>115</v>
      </c>
      <c r="EP857" s="341" t="s">
        <v>3452</v>
      </c>
      <c r="ER857" s="243">
        <f>IF(EQ857="Kopman",2.1,1)</f>
        <v>1</v>
      </c>
      <c r="ES857" s="176">
        <f>VLOOKUP(EP857,$A$879:$F$2731,6,FALSE)</f>
        <v>207</v>
      </c>
      <c r="ET857" s="175" t="s">
        <v>61</v>
      </c>
      <c r="EU857" s="10">
        <f>ES857*1.5*ER857</f>
        <v>310.5</v>
      </c>
      <c r="EV857" s="10"/>
      <c r="EW857" s="229"/>
      <c r="EX857" s="175" t="s">
        <v>115</v>
      </c>
      <c r="EY857" s="341" t="s">
        <v>728</v>
      </c>
      <c r="FA857" s="243">
        <f>IF(EZ857="Kopman",2.1,1)</f>
        <v>1</v>
      </c>
      <c r="FB857" s="176">
        <f>VLOOKUP(EY857,$A$879:$F$2731,6,FALSE)</f>
        <v>0</v>
      </c>
      <c r="FC857" s="175" t="s">
        <v>61</v>
      </c>
      <c r="FD857" s="10">
        <f>FB857*1.5*FA857</f>
        <v>0</v>
      </c>
      <c r="FE857" s="10"/>
      <c r="FF857" s="229"/>
      <c r="FG857" s="175" t="s">
        <v>115</v>
      </c>
      <c r="FH857" s="342" t="s">
        <v>3452</v>
      </c>
      <c r="FI857" s="14" t="s">
        <v>1662</v>
      </c>
      <c r="FJ857" s="243">
        <f>IF(FI857="Kopman",2.1,1)</f>
        <v>2.1</v>
      </c>
      <c r="FK857" s="176">
        <f>VLOOKUP(FH857,$A$879:$F$2731,6,FALSE)</f>
        <v>207</v>
      </c>
      <c r="FL857" s="175" t="s">
        <v>61</v>
      </c>
      <c r="FM857" s="10">
        <f>FK857*1.5*FJ857</f>
        <v>652.05000000000007</v>
      </c>
      <c r="FN857" s="10"/>
      <c r="FO857" s="229"/>
      <c r="FP857" s="175" t="s">
        <v>115</v>
      </c>
      <c r="FQ857" s="341" t="s">
        <v>1148</v>
      </c>
      <c r="FS857" s="243">
        <f>IF(FR857="Kopman",2.1,1)</f>
        <v>1</v>
      </c>
      <c r="FT857" s="176">
        <f>VLOOKUP(FQ857,$A$879:$F$2731,6,FALSE)</f>
        <v>238</v>
      </c>
      <c r="FU857" s="175" t="s">
        <v>61</v>
      </c>
      <c r="FV857" s="10">
        <f>FT857*1.5*FS857</f>
        <v>357</v>
      </c>
      <c r="FW857" s="10"/>
      <c r="FX857" s="229"/>
      <c r="FY857" s="175" t="s">
        <v>115</v>
      </c>
      <c r="FZ857" s="349" t="s">
        <v>183</v>
      </c>
      <c r="GB857" s="243">
        <f>IF(GA857="Kopman",2.1,1)</f>
        <v>1</v>
      </c>
      <c r="GC857" s="176" t="e">
        <f>VLOOKUP(FZ857,$A$879:$F$2731,6,FALSE)</f>
        <v>#N/A</v>
      </c>
      <c r="GD857" s="175" t="s">
        <v>61</v>
      </c>
      <c r="GE857" s="10" t="e">
        <f>GC857*1.5*GB857</f>
        <v>#N/A</v>
      </c>
      <c r="GF857" s="10"/>
      <c r="GG857" s="229"/>
      <c r="GH857" s="175" t="s">
        <v>115</v>
      </c>
      <c r="GI857" s="341" t="s">
        <v>3284</v>
      </c>
      <c r="GK857" s="243">
        <f>IF(GJ857="Kopman",2.1,1)</f>
        <v>1</v>
      </c>
      <c r="GL857" s="176">
        <f>VLOOKUP(GI857,$A$879:$F$2731,6,FALSE)</f>
        <v>4</v>
      </c>
      <c r="GM857" s="175" t="s">
        <v>61</v>
      </c>
      <c r="GN857" s="10">
        <f>GL857*1.5*GK857</f>
        <v>6</v>
      </c>
      <c r="GO857" s="10"/>
      <c r="GP857" s="229"/>
      <c r="GQ857" s="175" t="s">
        <v>115</v>
      </c>
      <c r="GR857" s="341" t="s">
        <v>419</v>
      </c>
      <c r="GT857" s="243">
        <f>IF(GS857="Kopman",2.1,1)</f>
        <v>1</v>
      </c>
      <c r="GU857" s="176">
        <f>VLOOKUP(GR857,$A$879:$F$2731,6,FALSE)</f>
        <v>36</v>
      </c>
      <c r="GV857" s="175" t="s">
        <v>61</v>
      </c>
      <c r="GW857" s="10">
        <f>GU857*1.5*GT857</f>
        <v>54</v>
      </c>
      <c r="GX857" s="10"/>
      <c r="GY857" s="229"/>
      <c r="GZ857" s="175" t="s">
        <v>115</v>
      </c>
      <c r="HA857" s="341" t="s">
        <v>3240</v>
      </c>
      <c r="HC857" s="243">
        <f>IF(HB857="Kopman",2.1,1)</f>
        <v>1</v>
      </c>
      <c r="HD857" s="176">
        <f>VLOOKUP(HA857,$A$879:$F$2731,6,FALSE)</f>
        <v>402</v>
      </c>
      <c r="HE857" s="175" t="s">
        <v>61</v>
      </c>
      <c r="HF857" s="10">
        <f>HD857*1.5*HC857</f>
        <v>603</v>
      </c>
      <c r="HG857" s="10"/>
      <c r="HH857" s="229"/>
      <c r="HI857" s="175" t="s">
        <v>115</v>
      </c>
      <c r="HJ857" s="341" t="s">
        <v>3240</v>
      </c>
      <c r="HL857" s="243">
        <f>IF(HK857="Kopman",2.1,1)</f>
        <v>1</v>
      </c>
      <c r="HM857" s="176">
        <f>VLOOKUP(HJ857,$A$879:$F$2731,6,FALSE)</f>
        <v>402</v>
      </c>
      <c r="HN857" s="175" t="s">
        <v>61</v>
      </c>
      <c r="HO857" s="10">
        <f>HM857*1.5*HL857</f>
        <v>603</v>
      </c>
      <c r="HP857" s="10"/>
      <c r="HQ857" s="229"/>
      <c r="HR857" s="175" t="s">
        <v>115</v>
      </c>
      <c r="HS857" s="341" t="s">
        <v>2345</v>
      </c>
      <c r="HU857" s="243">
        <f>IF(HT857="Kopman",2.1,1)</f>
        <v>1</v>
      </c>
      <c r="HV857" s="176">
        <f>VLOOKUP(HS857,$A$879:$F$2731,6,FALSE)</f>
        <v>0</v>
      </c>
      <c r="HW857" s="175" t="s">
        <v>61</v>
      </c>
      <c r="HX857" s="10">
        <f>HV857*1.5*HU857</f>
        <v>0</v>
      </c>
      <c r="HY857" s="10"/>
      <c r="HZ857" s="229"/>
      <c r="IA857" s="175" t="s">
        <v>115</v>
      </c>
      <c r="IB857" s="341" t="s">
        <v>447</v>
      </c>
      <c r="ID857" s="243">
        <f>IF(IC857="Kopman",2.1,1)</f>
        <v>1</v>
      </c>
      <c r="IE857" s="176">
        <f>VLOOKUP(IB857,$A$879:$F$2731,6,FALSE)</f>
        <v>62</v>
      </c>
      <c r="IF857" s="175" t="s">
        <v>61</v>
      </c>
      <c r="IG857" s="10">
        <f>IE857*1.5*ID857</f>
        <v>93</v>
      </c>
      <c r="IH857" s="10"/>
      <c r="II857" s="229"/>
      <c r="IJ857" s="175" t="s">
        <v>115</v>
      </c>
      <c r="IK857" s="341" t="s">
        <v>447</v>
      </c>
      <c r="IM857" s="243">
        <f>IF(IL857="Kopman",2.1,1)</f>
        <v>1</v>
      </c>
      <c r="IN857" s="176">
        <f>VLOOKUP(IK857,$A$879:$F$2731,6,FALSE)</f>
        <v>62</v>
      </c>
      <c r="IO857" s="175" t="s">
        <v>61</v>
      </c>
      <c r="IP857" s="10">
        <f>IN857*1.5*IM857</f>
        <v>93</v>
      </c>
      <c r="IQ857" s="10"/>
      <c r="IR857" s="229"/>
      <c r="IS857" s="175" t="s">
        <v>115</v>
      </c>
      <c r="IT857" s="341" t="s">
        <v>1148</v>
      </c>
      <c r="IV857" s="243">
        <f>IF(IU857="Kopman",2.1,1)</f>
        <v>1</v>
      </c>
      <c r="IW857" s="176">
        <f>VLOOKUP(IT857,$A$879:$F$2731,6,FALSE)</f>
        <v>238</v>
      </c>
      <c r="IX857" s="175" t="s">
        <v>61</v>
      </c>
      <c r="IY857" s="10">
        <f>IW857*1.5*IV857</f>
        <v>357</v>
      </c>
      <c r="IZ857" s="10"/>
      <c r="JA857" s="229"/>
      <c r="JB857" s="175" t="s">
        <v>115</v>
      </c>
      <c r="JC857" s="341" t="s">
        <v>728</v>
      </c>
      <c r="JE857" s="243">
        <f>IF(JD857="Kopman",2.1,1)</f>
        <v>1</v>
      </c>
      <c r="JF857" s="176">
        <f>VLOOKUP(JC857,$A$879:$F$2731,6,FALSE)</f>
        <v>0</v>
      </c>
      <c r="JG857" s="175" t="s">
        <v>61</v>
      </c>
      <c r="JH857" s="10">
        <f>JF857*1.5*JE857</f>
        <v>0</v>
      </c>
      <c r="JI857" s="10"/>
      <c r="JJ857" s="229"/>
      <c r="JK857" s="175" t="s">
        <v>115</v>
      </c>
      <c r="JL857" s="341" t="s">
        <v>3452</v>
      </c>
      <c r="JN857" s="243">
        <f>IF(JM857="Kopman",2.1,1)</f>
        <v>1</v>
      </c>
      <c r="JO857" s="176">
        <f>VLOOKUP(JL857,$A$879:$F$2731,6,FALSE)</f>
        <v>207</v>
      </c>
      <c r="JP857" s="175" t="s">
        <v>61</v>
      </c>
      <c r="JQ857" s="10">
        <f>JO857*1.5*JN857</f>
        <v>310.5</v>
      </c>
      <c r="JR857" s="10"/>
      <c r="JS857" s="229"/>
      <c r="JT857" s="175" t="s">
        <v>115</v>
      </c>
      <c r="JU857" s="341" t="s">
        <v>2001</v>
      </c>
      <c r="JW857" s="243">
        <f>IF(JV857="Kopman",2.1,1)</f>
        <v>1</v>
      </c>
      <c r="JX857" s="176">
        <f>VLOOKUP(JU857,$A$879:$F$2731,6,FALSE)</f>
        <v>18</v>
      </c>
      <c r="JY857" s="175" t="s">
        <v>61</v>
      </c>
      <c r="JZ857" s="10">
        <f>JX857*1.5*JW857</f>
        <v>27</v>
      </c>
      <c r="KA857" s="10"/>
      <c r="KB857" s="229"/>
      <c r="KC857" s="175" t="s">
        <v>115</v>
      </c>
      <c r="KD857" s="349" t="s">
        <v>183</v>
      </c>
      <c r="KF857" s="243">
        <f>IF(KE857="Kopman",2.1,1)</f>
        <v>1</v>
      </c>
      <c r="KG857" s="176" t="e">
        <f>VLOOKUP(KD857,$A$879:$F$2731,6,FALSE)</f>
        <v>#N/A</v>
      </c>
      <c r="KH857" s="175" t="s">
        <v>61</v>
      </c>
      <c r="KI857" s="10" t="e">
        <f>KG857*1.5*KF857</f>
        <v>#N/A</v>
      </c>
      <c r="KJ857" s="10"/>
      <c r="KK857" s="229"/>
      <c r="KL857" s="175" t="s">
        <v>115</v>
      </c>
      <c r="KM857" s="341" t="s">
        <v>3240</v>
      </c>
      <c r="KO857" s="243">
        <f>IF(KN857="Kopman",2.1,1)</f>
        <v>1</v>
      </c>
      <c r="KP857" s="176">
        <f>VLOOKUP(KM857,$A$879:$F$2731,6,FALSE)</f>
        <v>402</v>
      </c>
      <c r="KQ857" s="175" t="s">
        <v>61</v>
      </c>
      <c r="KR857" s="10">
        <f>KP857*1.5*KO857</f>
        <v>603</v>
      </c>
      <c r="KS857" s="10"/>
      <c r="KT857" s="229"/>
      <c r="KU857" s="175" t="s">
        <v>115</v>
      </c>
      <c r="KV857" s="341" t="s">
        <v>3240</v>
      </c>
      <c r="KX857" s="243">
        <f>IF(KW857="Kopman",2.1,1)</f>
        <v>1</v>
      </c>
      <c r="KY857" s="176">
        <f>VLOOKUP(KV857,$A$879:$F$2731,6,FALSE)</f>
        <v>402</v>
      </c>
      <c r="KZ857" s="175" t="s">
        <v>61</v>
      </c>
      <c r="LA857" s="10">
        <f>KY857*1.5*KX857</f>
        <v>603</v>
      </c>
      <c r="LB857" s="10"/>
      <c r="LC857" s="229"/>
      <c r="LD857" s="175" t="s">
        <v>115</v>
      </c>
      <c r="LE857" s="349" t="s">
        <v>183</v>
      </c>
      <c r="LG857" s="243">
        <f>IF(LF857="Kopman",2.1,1)</f>
        <v>1</v>
      </c>
      <c r="LH857" s="176" t="e">
        <f>VLOOKUP(LE857,$A$879:$F$2731,6,FALSE)</f>
        <v>#N/A</v>
      </c>
      <c r="LI857" s="175" t="s">
        <v>61</v>
      </c>
      <c r="LJ857" s="10" t="e">
        <f>LH857*1.5*LG857</f>
        <v>#N/A</v>
      </c>
      <c r="LK857" s="10"/>
      <c r="LL857" s="229"/>
      <c r="LM857" s="175" t="s">
        <v>115</v>
      </c>
      <c r="LN857" s="341" t="s">
        <v>1148</v>
      </c>
      <c r="LP857" s="243">
        <f>IF(LO857="Kopman",2.1,1)</f>
        <v>1</v>
      </c>
      <c r="LQ857" s="176">
        <f>VLOOKUP(LN857,$A$879:$F$2731,6,FALSE)</f>
        <v>238</v>
      </c>
      <c r="LR857" s="175" t="s">
        <v>61</v>
      </c>
      <c r="LS857" s="10">
        <f>LQ857*1.5*LP857</f>
        <v>357</v>
      </c>
      <c r="LT857" s="10"/>
      <c r="LU857" s="229"/>
      <c r="LV857" s="175" t="s">
        <v>115</v>
      </c>
      <c r="LW857" s="341" t="s">
        <v>584</v>
      </c>
      <c r="LY857" s="243">
        <f>IF(LX857="Kopman",2.1,1)</f>
        <v>1</v>
      </c>
      <c r="LZ857" s="176">
        <f>VLOOKUP(LW857,$A$879:$F$2731,6,FALSE)</f>
        <v>97</v>
      </c>
      <c r="MA857" s="175" t="s">
        <v>61</v>
      </c>
      <c r="MB857" s="10">
        <f>LZ857*1.5*LY857</f>
        <v>145.5</v>
      </c>
      <c r="MC857" s="10"/>
      <c r="MD857" s="229"/>
      <c r="ME857" s="175" t="s">
        <v>115</v>
      </c>
      <c r="MF857" s="341" t="s">
        <v>3240</v>
      </c>
      <c r="MH857" s="243">
        <f>IF(MG857="Kopman",2.1,1)</f>
        <v>1</v>
      </c>
      <c r="MI857" s="176">
        <f>VLOOKUP(MF857,$A$879:$F$2731,6,FALSE)</f>
        <v>402</v>
      </c>
      <c r="MJ857" s="175" t="s">
        <v>61</v>
      </c>
      <c r="MK857" s="10">
        <f>MI857*1.5*MH857</f>
        <v>603</v>
      </c>
      <c r="ML857" s="10"/>
      <c r="MM857" s="229"/>
      <c r="MN857" s="175" t="s">
        <v>115</v>
      </c>
      <c r="MO857" s="349" t="s">
        <v>183</v>
      </c>
      <c r="MQ857" s="243">
        <f>IF(MP857="Kopman",2.1,1)</f>
        <v>1</v>
      </c>
      <c r="MR857" s="176" t="e">
        <f>VLOOKUP(MO857,$A$879:$F$2731,6,FALSE)</f>
        <v>#N/A</v>
      </c>
      <c r="MS857" s="175" t="s">
        <v>61</v>
      </c>
      <c r="MT857" s="10" t="e">
        <f>MR857*1.5*MQ857</f>
        <v>#N/A</v>
      </c>
      <c r="MU857" s="10"/>
      <c r="MV857" s="229"/>
      <c r="MW857" s="175" t="s">
        <v>115</v>
      </c>
      <c r="MX857" s="341" t="s">
        <v>1148</v>
      </c>
      <c r="MZ857" s="243">
        <f>IF(MY857="Kopman",2.1,1)</f>
        <v>1</v>
      </c>
      <c r="NA857" s="176">
        <f>VLOOKUP(MX857,$A$879:$F$2731,6,FALSE)</f>
        <v>238</v>
      </c>
      <c r="NB857" s="175" t="s">
        <v>61</v>
      </c>
      <c r="NC857" s="10">
        <f>NA857*1.5*MZ857</f>
        <v>357</v>
      </c>
      <c r="ND857" s="10"/>
      <c r="NE857" s="229"/>
      <c r="NF857" s="175" t="s">
        <v>115</v>
      </c>
      <c r="NG857" s="341" t="s">
        <v>2592</v>
      </c>
      <c r="NI857" s="243">
        <f>IF(NH857="Kopman",2.1,1)</f>
        <v>1</v>
      </c>
      <c r="NJ857" s="176">
        <f>VLOOKUP(NG857,$A$879:$F$2731,6,FALSE)</f>
        <v>106</v>
      </c>
      <c r="NK857" s="175" t="s">
        <v>61</v>
      </c>
      <c r="NL857" s="10">
        <f>NJ857*1.5*NI857</f>
        <v>159</v>
      </c>
      <c r="NM857" s="10"/>
      <c r="NN857" s="229"/>
      <c r="NO857" s="175" t="s">
        <v>115</v>
      </c>
      <c r="NP857" s="341" t="s">
        <v>414</v>
      </c>
      <c r="NR857" s="243">
        <f>IF(NQ857="Kopman",2.1,1)</f>
        <v>1</v>
      </c>
      <c r="NS857" s="176">
        <f>VLOOKUP(NP857,$A$879:$F$2731,6,FALSE)</f>
        <v>31</v>
      </c>
      <c r="NT857" s="175" t="s">
        <v>61</v>
      </c>
      <c r="NU857" s="10">
        <f>NS857*1.5*NR857</f>
        <v>46.5</v>
      </c>
      <c r="NV857" s="10"/>
      <c r="NW857" s="229"/>
      <c r="NX857" s="175" t="s">
        <v>115</v>
      </c>
      <c r="NY857" s="341" t="s">
        <v>1148</v>
      </c>
      <c r="OA857" s="243">
        <f>IF(NZ857="Kopman",2.1,1)</f>
        <v>1</v>
      </c>
      <c r="OB857" s="176">
        <f>VLOOKUP(NY857,$A$879:$F$2731,6,FALSE)</f>
        <v>238</v>
      </c>
      <c r="OC857" s="175" t="s">
        <v>61</v>
      </c>
      <c r="OD857" s="10">
        <f>OB857*1.5*OA857</f>
        <v>357</v>
      </c>
      <c r="OE857" s="10"/>
      <c r="OF857" s="229"/>
      <c r="OG857" s="175" t="s">
        <v>115</v>
      </c>
      <c r="OH857" s="341" t="s">
        <v>419</v>
      </c>
      <c r="OJ857" s="243">
        <f>IF(OI857="Kopman",2.1,1)</f>
        <v>1</v>
      </c>
      <c r="OK857" s="176">
        <f>VLOOKUP(OH857,$A$879:$F$2731,6,FALSE)</f>
        <v>36</v>
      </c>
      <c r="OL857" s="175" t="s">
        <v>61</v>
      </c>
      <c r="OM857" s="10">
        <f>OK857*1.5*OJ857</f>
        <v>54</v>
      </c>
      <c r="ON857" s="10"/>
      <c r="OO857" s="229"/>
      <c r="OP857" s="175" t="s">
        <v>115</v>
      </c>
      <c r="OQ857" s="341" t="s">
        <v>447</v>
      </c>
      <c r="OS857" s="243">
        <f>IF(OR857="Kopman",2.1,1)</f>
        <v>1</v>
      </c>
      <c r="OT857" s="176">
        <f>VLOOKUP(OQ857,$A$879:$F$2731,6,FALSE)</f>
        <v>62</v>
      </c>
      <c r="OU857" s="175" t="s">
        <v>61</v>
      </c>
      <c r="OV857" s="10">
        <f>OT857*1.5*OS857</f>
        <v>93</v>
      </c>
      <c r="OW857" s="10"/>
      <c r="OX857" s="229"/>
      <c r="OY857" s="175" t="s">
        <v>115</v>
      </c>
      <c r="OZ857" s="351" t="s">
        <v>3240</v>
      </c>
      <c r="PB857" s="243">
        <f>IF(PA857="Kopman",2.1,1)</f>
        <v>1</v>
      </c>
      <c r="PC857" s="176">
        <f>VLOOKUP(OZ857,$A$879:$F$2731,6,FALSE)</f>
        <v>402</v>
      </c>
      <c r="PD857" s="175" t="s">
        <v>61</v>
      </c>
      <c r="PE857" s="10">
        <f>PC857*1.5*PB857</f>
        <v>603</v>
      </c>
      <c r="PF857" s="10"/>
      <c r="PG857" s="229"/>
      <c r="PH857" s="175" t="s">
        <v>115</v>
      </c>
      <c r="PI857" s="341" t="s">
        <v>584</v>
      </c>
      <c r="PK857" s="243">
        <f>IF(PJ857="Kopman",2.1,1)</f>
        <v>1</v>
      </c>
      <c r="PL857" s="176">
        <f>VLOOKUP(PI857,$A$879:$F$2731,6,FALSE)</f>
        <v>97</v>
      </c>
      <c r="PM857" s="175" t="s">
        <v>61</v>
      </c>
      <c r="PN857" s="10">
        <f>PL857*1.5*PK857</f>
        <v>145.5</v>
      </c>
      <c r="PO857" s="10"/>
      <c r="PP857" s="229"/>
      <c r="PQ857" s="175" t="s">
        <v>115</v>
      </c>
      <c r="PR857" s="341" t="s">
        <v>2086</v>
      </c>
      <c r="PT857" s="243">
        <f>IF(PS857="Kopman",2.1,1)</f>
        <v>1</v>
      </c>
      <c r="PU857" s="176">
        <f>VLOOKUP(PR857,$A$879:$F$2731,6,FALSE)</f>
        <v>33</v>
      </c>
      <c r="PV857" s="175" t="s">
        <v>61</v>
      </c>
      <c r="PW857" s="10">
        <f>PU857*1.5*PT857</f>
        <v>49.5</v>
      </c>
      <c r="PX857" s="10"/>
      <c r="PY857" s="229"/>
      <c r="PZ857" s="175" t="s">
        <v>115</v>
      </c>
      <c r="QA857" s="343" t="s">
        <v>3452</v>
      </c>
      <c r="QC857" s="243">
        <f>IF(QB857="Kopman",2.1,1)</f>
        <v>1</v>
      </c>
      <c r="QD857" s="176">
        <f>VLOOKUP(QA857,$A$879:$F$2731,6,FALSE)</f>
        <v>207</v>
      </c>
      <c r="QE857" s="175" t="s">
        <v>61</v>
      </c>
      <c r="QF857" s="10">
        <f>QD857*1.5*QC857</f>
        <v>310.5</v>
      </c>
      <c r="QG857" s="10"/>
      <c r="QH857" s="229"/>
      <c r="QI857" s="175" t="s">
        <v>115</v>
      </c>
      <c r="QJ857" s="349" t="s">
        <v>183</v>
      </c>
      <c r="QL857" s="243">
        <f>IF(QK857="Kopman",2.1,1)</f>
        <v>1</v>
      </c>
      <c r="QM857" s="176" t="e">
        <f>VLOOKUP(QJ857,$A$879:$F$2731,6,FALSE)</f>
        <v>#N/A</v>
      </c>
      <c r="QN857" s="175" t="s">
        <v>61</v>
      </c>
      <c r="QO857" s="10" t="e">
        <f>QM857*1.5*QL857</f>
        <v>#N/A</v>
      </c>
      <c r="QP857" s="10"/>
      <c r="QQ857" s="229"/>
      <c r="QR857" s="175" t="s">
        <v>115</v>
      </c>
      <c r="QS857" s="341" t="s">
        <v>559</v>
      </c>
      <c r="QU857" s="243">
        <f>IF(QT857="Kopman",2.1,1)</f>
        <v>1</v>
      </c>
      <c r="QV857" s="176">
        <f>VLOOKUP(QS857,$A$879:$F$2731,6,FALSE)</f>
        <v>29</v>
      </c>
      <c r="QW857" s="175" t="s">
        <v>61</v>
      </c>
      <c r="QX857" s="10">
        <f>QV857*1.5*QU857</f>
        <v>43.5</v>
      </c>
      <c r="QY857" s="10"/>
      <c r="QZ857" s="229"/>
      <c r="RA857" s="175" t="s">
        <v>115</v>
      </c>
      <c r="RB857" s="341" t="s">
        <v>2045</v>
      </c>
      <c r="RD857" s="243">
        <f>IF(RC857="Kopman",2.1,1)</f>
        <v>1</v>
      </c>
      <c r="RE857" s="176">
        <f>VLOOKUP(RB857,$A$879:$F$2731,6,FALSE)</f>
        <v>108</v>
      </c>
      <c r="RF857" s="175" t="s">
        <v>61</v>
      </c>
      <c r="RG857" s="10">
        <f>RE857*1.5*RD857</f>
        <v>162</v>
      </c>
      <c r="RH857" s="10"/>
      <c r="RI857" s="229"/>
      <c r="RJ857" s="175" t="s">
        <v>115</v>
      </c>
      <c r="RK857" s="341" t="s">
        <v>3240</v>
      </c>
      <c r="RM857" s="243">
        <f>IF(RL857="Kopman",2.1,1)</f>
        <v>1</v>
      </c>
      <c r="RN857" s="176">
        <f>VLOOKUP(RK857,$A$879:$F$2731,6,FALSE)</f>
        <v>402</v>
      </c>
      <c r="RO857" s="175" t="s">
        <v>61</v>
      </c>
      <c r="RP857" s="10">
        <f>RN857*1.5*RM857</f>
        <v>603</v>
      </c>
      <c r="RQ857" s="10"/>
      <c r="RR857" s="229"/>
      <c r="RS857" s="175" t="s">
        <v>115</v>
      </c>
      <c r="RT857" s="349" t="s">
        <v>183</v>
      </c>
      <c r="RV857" s="243">
        <f>IF(RU857="Kopman",2.1,1)</f>
        <v>1</v>
      </c>
      <c r="RW857" s="176" t="e">
        <f>VLOOKUP(RT857,$A$879:$F$2731,6,FALSE)</f>
        <v>#N/A</v>
      </c>
      <c r="RX857" s="175" t="s">
        <v>61</v>
      </c>
      <c r="RY857" s="10" t="e">
        <f>RW857*1.5*RV857</f>
        <v>#N/A</v>
      </c>
      <c r="RZ857" s="10"/>
      <c r="SA857" s="235"/>
      <c r="SB857" s="175" t="s">
        <v>115</v>
      </c>
      <c r="SC857" s="341" t="s">
        <v>3240</v>
      </c>
      <c r="SE857" s="243">
        <f>IF(SD857="Kopman",2.1,1)</f>
        <v>1</v>
      </c>
      <c r="SF857" s="176">
        <f>VLOOKUP(SC857,$A$879:$F$2731,6,FALSE)</f>
        <v>402</v>
      </c>
      <c r="SG857" s="175" t="s">
        <v>61</v>
      </c>
      <c r="SH857" s="10">
        <f>SF857*1.5*SE857</f>
        <v>603</v>
      </c>
      <c r="SI857" s="10"/>
      <c r="SJ857" s="235"/>
      <c r="SK857" s="175" t="s">
        <v>115</v>
      </c>
      <c r="SL857" s="341" t="s">
        <v>2592</v>
      </c>
      <c r="SN857" s="243">
        <f>IF(SM857="Kopman",2.1,1)</f>
        <v>1</v>
      </c>
      <c r="SO857" s="176">
        <f>VLOOKUP(SL857,$A$879:$F$2731,6,FALSE)</f>
        <v>106</v>
      </c>
      <c r="SP857" s="175" t="s">
        <v>61</v>
      </c>
      <c r="SQ857" s="10">
        <f>SO857*1.5*SN857</f>
        <v>159</v>
      </c>
      <c r="SR857" s="10"/>
      <c r="SS857" s="235"/>
      <c r="ST857" s="175" t="s">
        <v>115</v>
      </c>
      <c r="SU857" s="341" t="s">
        <v>1148</v>
      </c>
      <c r="SW857" s="243">
        <f>IF(SV857="Kopman",2.1,1)</f>
        <v>1</v>
      </c>
      <c r="SX857" s="176">
        <f>VLOOKUP(SU857,$A$879:$F$2731,6,FALSE)</f>
        <v>238</v>
      </c>
      <c r="SY857" s="175" t="s">
        <v>61</v>
      </c>
      <c r="SZ857" s="10">
        <f>SX857*1.5*SW857</f>
        <v>357</v>
      </c>
      <c r="TA857" s="10"/>
      <c r="TB857" s="235"/>
      <c r="TC857" s="175" t="s">
        <v>115</v>
      </c>
      <c r="TD857" s="349" t="s">
        <v>183</v>
      </c>
      <c r="TF857" s="243">
        <f>IF(TE857="Kopman",2.1,1)</f>
        <v>1</v>
      </c>
      <c r="TG857" s="176" t="e">
        <f>VLOOKUP(TD857,$A$879:$F$2731,6,FALSE)</f>
        <v>#N/A</v>
      </c>
      <c r="TH857" s="175" t="s">
        <v>61</v>
      </c>
      <c r="TI857" s="10" t="e">
        <f>TG857*1.5*TF857</f>
        <v>#N/A</v>
      </c>
      <c r="TK857" s="235"/>
      <c r="TL857" s="175" t="s">
        <v>115</v>
      </c>
      <c r="TM857" s="341" t="s">
        <v>3454</v>
      </c>
      <c r="TO857" s="243">
        <f>IF(TN857="Kopman",2.1,1)</f>
        <v>1</v>
      </c>
      <c r="TP857" s="176">
        <f>VLOOKUP(TM857,$A$879:$F$2731,6,FALSE)</f>
        <v>1</v>
      </c>
      <c r="TQ857" s="175" t="s">
        <v>61</v>
      </c>
      <c r="TR857" s="10">
        <f>TP857*1.5*TO857</f>
        <v>1.5</v>
      </c>
      <c r="TS857" s="10"/>
      <c r="TT857" s="235"/>
      <c r="TU857" s="175" t="s">
        <v>115</v>
      </c>
      <c r="TV857" s="341" t="s">
        <v>514</v>
      </c>
      <c r="TX857" s="243">
        <f>IF(TW857="Kopman",2.1,1)</f>
        <v>1</v>
      </c>
      <c r="TY857" s="176">
        <f>VLOOKUP(TV857,$A$879:$F$2731,6,FALSE)</f>
        <v>0</v>
      </c>
      <c r="TZ857" s="175" t="s">
        <v>61</v>
      </c>
      <c r="UA857" s="10">
        <f>TY857*1.5*TX857</f>
        <v>0</v>
      </c>
      <c r="UB857" s="10"/>
      <c r="UC857" s="235"/>
      <c r="UD857" s="175" t="s">
        <v>115</v>
      </c>
      <c r="UE857" s="341" t="s">
        <v>2575</v>
      </c>
      <c r="UG857" s="243">
        <f>IF(UF857="Kopman",2.1,1)</f>
        <v>1</v>
      </c>
      <c r="UH857" s="176">
        <f>VLOOKUP(UE857,$A$879:$F$2731,6,FALSE)</f>
        <v>0</v>
      </c>
      <c r="UI857" s="175" t="s">
        <v>61</v>
      </c>
      <c r="UJ857" s="10">
        <f>UH857*1.5*UG857</f>
        <v>0</v>
      </c>
      <c r="UK857" s="10"/>
      <c r="UL857" s="235"/>
      <c r="UM857" s="175" t="s">
        <v>115</v>
      </c>
      <c r="UN857" s="349" t="s">
        <v>183</v>
      </c>
      <c r="UP857" s="243">
        <f>IF(UO857="Kopman",2.1,1)</f>
        <v>1</v>
      </c>
      <c r="UQ857" s="176" t="e">
        <f>VLOOKUP(UN857,$A$879:$F$2731,6,FALSE)</f>
        <v>#N/A</v>
      </c>
      <c r="UR857" s="175" t="s">
        <v>61</v>
      </c>
      <c r="US857" s="10" t="e">
        <f>UQ857*1.5*UP857</f>
        <v>#N/A</v>
      </c>
      <c r="UT857" s="10"/>
      <c r="UU857" s="235"/>
      <c r="UV857" s="175" t="s">
        <v>115</v>
      </c>
      <c r="UW857" s="341" t="s">
        <v>1730</v>
      </c>
      <c r="UY857" s="243">
        <f>IF(UX857="Kopman",2.1,1)</f>
        <v>1</v>
      </c>
      <c r="UZ857" s="176">
        <f>VLOOKUP(UW857,$A$879:$F$2731,6,FALSE)</f>
        <v>74</v>
      </c>
      <c r="VA857" s="175" t="s">
        <v>61</v>
      </c>
      <c r="VB857" s="10">
        <f>UZ857*1.5*UY857</f>
        <v>111</v>
      </c>
      <c r="VC857" s="10"/>
      <c r="VD857" s="235"/>
      <c r="VE857" s="175" t="s">
        <v>115</v>
      </c>
      <c r="VF857" s="349" t="s">
        <v>183</v>
      </c>
      <c r="VH857" s="243">
        <f>IF(VG857="Kopman",2.1,1)</f>
        <v>1</v>
      </c>
      <c r="VI857" s="176" t="e">
        <f>VLOOKUP(VF857,$A$879:$F$2731,6,FALSE)</f>
        <v>#N/A</v>
      </c>
      <c r="VJ857" s="175" t="s">
        <v>61</v>
      </c>
      <c r="VK857" s="10" t="e">
        <f>VI857*1.5*VH857</f>
        <v>#N/A</v>
      </c>
      <c r="VL857" s="10"/>
      <c r="VM857" s="235"/>
      <c r="VN857" s="175" t="s">
        <v>115</v>
      </c>
      <c r="VO857" s="341" t="s">
        <v>859</v>
      </c>
      <c r="VQ857" s="243">
        <f>IF(VP857="Kopman",2.1,1)</f>
        <v>1</v>
      </c>
      <c r="VR857" s="176">
        <f>VLOOKUP(VO857,$A$879:$F$2731,6,FALSE)</f>
        <v>68</v>
      </c>
      <c r="VS857" s="175" t="s">
        <v>61</v>
      </c>
      <c r="VT857" s="10">
        <f>VR857*1.5*VQ857</f>
        <v>102</v>
      </c>
      <c r="VU857" s="10"/>
      <c r="VV857" s="235"/>
      <c r="VW857" s="175" t="s">
        <v>115</v>
      </c>
      <c r="VX857" s="349" t="s">
        <v>183</v>
      </c>
      <c r="VZ857" s="243">
        <f>IF(VY857="Kopman",2.1,1)</f>
        <v>1</v>
      </c>
      <c r="WA857" s="176" t="e">
        <f>VLOOKUP(VX857,$A$879:$F$2731,6,FALSE)</f>
        <v>#N/A</v>
      </c>
      <c r="WB857" s="175" t="s">
        <v>61</v>
      </c>
      <c r="WC857" s="10" t="e">
        <f>WA857*1.5*VZ857</f>
        <v>#N/A</v>
      </c>
      <c r="WE857" s="235"/>
      <c r="WF857" s="175" t="s">
        <v>115</v>
      </c>
      <c r="WG857" s="341" t="s">
        <v>614</v>
      </c>
      <c r="WI857" s="243">
        <f>IF(WH857="Kopman",2.1,1)</f>
        <v>1</v>
      </c>
      <c r="WJ857" s="176">
        <f>VLOOKUP(WG857,$A$879:$F$2731,6,FALSE)</f>
        <v>13</v>
      </c>
      <c r="WK857" s="175" t="s">
        <v>61</v>
      </c>
      <c r="WL857" s="10">
        <f>WJ857*1.5*WI857</f>
        <v>19.5</v>
      </c>
      <c r="WN857" s="235"/>
      <c r="WO857" s="175" t="s">
        <v>115</v>
      </c>
      <c r="WP857" s="341" t="s">
        <v>2592</v>
      </c>
      <c r="WQ857" s="176"/>
      <c r="WR857" s="243">
        <f>IF(WQ857="Kopman",2.1,1)</f>
        <v>1</v>
      </c>
      <c r="WS857" s="176">
        <f>VLOOKUP(WP857,$A$879:$F$2731,6,FALSE)</f>
        <v>106</v>
      </c>
      <c r="WT857" s="175" t="s">
        <v>61</v>
      </c>
      <c r="WU857" s="10">
        <f>WS857*1.5*WR857</f>
        <v>159</v>
      </c>
      <c r="WV857" s="10"/>
      <c r="WW857" s="235"/>
      <c r="WX857" s="175" t="s">
        <v>115</v>
      </c>
      <c r="WY857" s="341" t="s">
        <v>559</v>
      </c>
      <c r="XA857" s="243">
        <f>IF(WZ857="Kopman",2.1,1)</f>
        <v>1</v>
      </c>
      <c r="XB857" s="176">
        <f>VLOOKUP(WY857,$A$879:$F$2731,6,FALSE)</f>
        <v>29</v>
      </c>
      <c r="XC857" s="175" t="s">
        <v>61</v>
      </c>
      <c r="XD857" s="10">
        <f>XB857*1.5*XA857</f>
        <v>43.5</v>
      </c>
      <c r="XF857" s="235"/>
      <c r="XG857" s="175" t="s">
        <v>115</v>
      </c>
      <c r="XH857" s="351" t="s">
        <v>1148</v>
      </c>
      <c r="XJ857" s="243">
        <f>IF(XI857="Kopman",2.1,1)</f>
        <v>1</v>
      </c>
      <c r="XK857" s="176">
        <f>VLOOKUP(XH857,$A$879:$F$2731,6,FALSE)</f>
        <v>238</v>
      </c>
      <c r="XL857" s="175" t="s">
        <v>61</v>
      </c>
      <c r="XM857" s="10">
        <f>XK857*1.5*XJ857</f>
        <v>357</v>
      </c>
      <c r="XO857" s="235"/>
      <c r="XP857" s="175" t="s">
        <v>115</v>
      </c>
      <c r="XQ857" s="341" t="s">
        <v>2061</v>
      </c>
      <c r="XS857" s="243">
        <f>IF(XR857="Kopman",2.1,1)</f>
        <v>1</v>
      </c>
      <c r="XT857" s="176">
        <f>VLOOKUP(XQ857,$A$879:$F$2731,6,FALSE)</f>
        <v>0</v>
      </c>
      <c r="XU857" s="175" t="s">
        <v>61</v>
      </c>
      <c r="XV857" s="10">
        <f>XT857*1.5*XS857</f>
        <v>0</v>
      </c>
      <c r="XW857" s="10"/>
      <c r="XX857" s="235"/>
      <c r="XY857" s="175" t="s">
        <v>115</v>
      </c>
      <c r="XZ857" s="341" t="s">
        <v>419</v>
      </c>
      <c r="YB857" s="243">
        <f>IF(YA857="Kopman",2.1,1)</f>
        <v>1</v>
      </c>
      <c r="YC857" s="176">
        <f>VLOOKUP(XZ857,$A$879:$F$2731,6,FALSE)</f>
        <v>36</v>
      </c>
      <c r="YD857" s="175" t="s">
        <v>61</v>
      </c>
      <c r="YE857" s="10">
        <f>YC857*1.5*YB857</f>
        <v>54</v>
      </c>
      <c r="YG857" s="235"/>
      <c r="YH857" s="175" t="s">
        <v>115</v>
      </c>
      <c r="YI857" s="341" t="s">
        <v>3452</v>
      </c>
      <c r="YK857" s="243">
        <f>IF(YJ857="Kopman",2.1,1)</f>
        <v>1</v>
      </c>
      <c r="YL857" s="176">
        <f>VLOOKUP(YI857,$A$879:$F$2731,6,FALSE)</f>
        <v>207</v>
      </c>
      <c r="YM857" s="175" t="s">
        <v>61</v>
      </c>
      <c r="YN857" s="10">
        <f>YL857*1.5*YK857</f>
        <v>310.5</v>
      </c>
      <c r="YO857" s="10"/>
      <c r="YP857" s="235"/>
      <c r="YQ857" s="175" t="s">
        <v>115</v>
      </c>
      <c r="YR857" s="341" t="s">
        <v>1013</v>
      </c>
      <c r="YT857" s="243">
        <f>IF(YS857="Kopman",2.1,1)</f>
        <v>1</v>
      </c>
      <c r="YU857" s="176">
        <f>VLOOKUP(YR857,$A$879:$F$2731,6,FALSE)</f>
        <v>203</v>
      </c>
      <c r="YV857" s="175" t="s">
        <v>61</v>
      </c>
      <c r="YW857" s="10">
        <f>YU857*1.5*YT857</f>
        <v>304.5</v>
      </c>
      <c r="YY857" s="235"/>
      <c r="YZ857" s="175" t="s">
        <v>115</v>
      </c>
      <c r="ZA857" s="341" t="s">
        <v>859</v>
      </c>
      <c r="ZC857" s="243">
        <f>IF(ZB857="Kopman",2.1,1)</f>
        <v>1</v>
      </c>
      <c r="ZD857" s="176">
        <f>VLOOKUP(ZA857,$A$879:$F$2731,6,FALSE)</f>
        <v>68</v>
      </c>
      <c r="ZE857" s="175" t="s">
        <v>61</v>
      </c>
      <c r="ZF857" s="10">
        <f>ZD857*1.5*ZC857</f>
        <v>102</v>
      </c>
      <c r="ZH857" s="235"/>
      <c r="ZI857" s="175" t="s">
        <v>115</v>
      </c>
      <c r="ZJ857" s="341" t="s">
        <v>623</v>
      </c>
      <c r="ZL857" s="243">
        <f>IF(ZK857="Kopman",2.1,1)</f>
        <v>1</v>
      </c>
      <c r="ZM857" s="176">
        <f>VLOOKUP(ZJ857,$A$879:$F$2731,6,FALSE)</f>
        <v>8</v>
      </c>
      <c r="ZN857" s="175" t="s">
        <v>61</v>
      </c>
      <c r="ZO857" s="10">
        <f>ZM857*1.5*ZL857</f>
        <v>12</v>
      </c>
      <c r="ZQ857" s="235"/>
      <c r="ZR857" s="175" t="s">
        <v>115</v>
      </c>
      <c r="ZS857" s="341" t="s">
        <v>419</v>
      </c>
      <c r="ZU857" s="243">
        <f>IF(ZT857="Kopman",2.1,1)</f>
        <v>1</v>
      </c>
      <c r="ZV857" s="176">
        <f>VLOOKUP(ZS857,$A$879:$F$2731,6,FALSE)</f>
        <v>36</v>
      </c>
      <c r="ZW857" s="175" t="s">
        <v>61</v>
      </c>
      <c r="ZX857" s="10">
        <f>ZV857*1.5*ZU857</f>
        <v>54</v>
      </c>
      <c r="ZY857" s="10"/>
      <c r="ZZ857" s="235"/>
      <c r="AAA857" s="175" t="s">
        <v>115</v>
      </c>
      <c r="AAB857" s="341" t="s">
        <v>2575</v>
      </c>
      <c r="AAD857" s="243">
        <f>IF(AAC857="Kopman",2.1,1)</f>
        <v>1</v>
      </c>
      <c r="AAE857" s="176">
        <f>VLOOKUP(AAB857,$A$879:$F$2731,6,FALSE)</f>
        <v>0</v>
      </c>
      <c r="AAF857" s="175" t="s">
        <v>61</v>
      </c>
      <c r="AAG857" s="10">
        <f>AAE857*1.5*AAD857</f>
        <v>0</v>
      </c>
      <c r="AAH857" s="10"/>
      <c r="AAI857" s="235"/>
      <c r="AAJ857" s="175" t="s">
        <v>115</v>
      </c>
      <c r="AAK857" s="75" t="s">
        <v>183</v>
      </c>
      <c r="AAM857" s="243">
        <f>IF(AAL857="Kopman",2.1,1)</f>
        <v>1</v>
      </c>
      <c r="AAN857" s="176" t="e">
        <f>VLOOKUP(AAK857,$A$879:$F$2731,6,FALSE)</f>
        <v>#N/A</v>
      </c>
      <c r="AAO857" s="175" t="s">
        <v>61</v>
      </c>
      <c r="AAP857" s="10" t="e">
        <f>AAN857*1.5*AAM857</f>
        <v>#N/A</v>
      </c>
      <c r="AAQ857" s="10"/>
      <c r="AAR857" s="235"/>
      <c r="AAS857" s="175" t="s">
        <v>115</v>
      </c>
      <c r="AAT857" s="341" t="s">
        <v>555</v>
      </c>
      <c r="AAV857" s="243">
        <f>IF(AAU857="Kopman",2.1,1)</f>
        <v>1</v>
      </c>
      <c r="AAW857" s="176">
        <f>VLOOKUP(AAT857,$A$879:$F$2731,6,FALSE)</f>
        <v>54</v>
      </c>
      <c r="AAX857" s="175" t="s">
        <v>61</v>
      </c>
      <c r="AAY857" s="10">
        <f>AAW857*1.5*AAV857</f>
        <v>81</v>
      </c>
      <c r="AAZ857" s="10"/>
      <c r="ABA857" s="235"/>
      <c r="ABB857" s="175" t="s">
        <v>115</v>
      </c>
      <c r="ABC857" s="355" t="s">
        <v>447</v>
      </c>
      <c r="ABE857" s="243">
        <f>IF(ABD857="Kopman",2.1,1)</f>
        <v>1</v>
      </c>
      <c r="ABF857" s="176">
        <f>VLOOKUP(ABC857,$A$879:$F$2731,6,FALSE)</f>
        <v>62</v>
      </c>
      <c r="ABG857" s="175" t="s">
        <v>61</v>
      </c>
      <c r="ABH857" s="10">
        <f>ABF857*1.5*ABE857</f>
        <v>93</v>
      </c>
      <c r="ABI857" s="10"/>
      <c r="ABJ857" s="235"/>
      <c r="ABK857" s="175" t="s">
        <v>115</v>
      </c>
      <c r="ABL857" s="341" t="s">
        <v>419</v>
      </c>
      <c r="ABN857" s="243">
        <f>IF(ABM857="Kopman",2.1,1)</f>
        <v>1</v>
      </c>
      <c r="ABO857" s="176">
        <f>VLOOKUP(ABL857,$A$879:$F$2731,6,FALSE)</f>
        <v>36</v>
      </c>
      <c r="ABP857" s="175" t="s">
        <v>61</v>
      </c>
      <c r="ABQ857" s="10">
        <f>ABO857*1.5*ABN857</f>
        <v>54</v>
      </c>
      <c r="ABR857" s="10"/>
      <c r="ABS857" s="235"/>
      <c r="ABT857" s="175" t="s">
        <v>115</v>
      </c>
      <c r="ABU857" s="75" t="s">
        <v>183</v>
      </c>
      <c r="ABW857" s="243">
        <f>IF(ABV857="Kopman",2.1,1)</f>
        <v>1</v>
      </c>
      <c r="ABX857" s="176" t="e">
        <f>VLOOKUP(ABU857,$A$879:$F$2731,6,FALSE)</f>
        <v>#N/A</v>
      </c>
      <c r="ABY857" s="175" t="s">
        <v>61</v>
      </c>
      <c r="ABZ857" s="10" t="e">
        <f>ABX857*1.5*ABW857</f>
        <v>#N/A</v>
      </c>
      <c r="ACA857" s="10"/>
      <c r="ACB857" s="235"/>
      <c r="ACC857" s="175" t="s">
        <v>115</v>
      </c>
      <c r="ACD857" s="75" t="s">
        <v>183</v>
      </c>
      <c r="ACF857" s="243">
        <f>IF(ACE857="Kopman",2.1,1)</f>
        <v>1</v>
      </c>
      <c r="ACG857" s="176" t="e">
        <f>VLOOKUP(ACD857,$A$879:$F$2731,6,FALSE)</f>
        <v>#N/A</v>
      </c>
      <c r="ACH857" s="175" t="s">
        <v>61</v>
      </c>
      <c r="ACI857" s="10" t="e">
        <f>ACG857*1.5*ACF857</f>
        <v>#N/A</v>
      </c>
      <c r="ACJ857" s="10"/>
      <c r="ACK857" s="235"/>
      <c r="ACL857" s="175" t="s">
        <v>115</v>
      </c>
      <c r="ACM857" s="75" t="s">
        <v>183</v>
      </c>
      <c r="ACO857" s="243">
        <f>IF(ACN857="Kopman",2.1,1)</f>
        <v>1</v>
      </c>
      <c r="ACP857" s="176" t="e">
        <f>VLOOKUP(ACM857,$A$879:$F$2731,6,FALSE)</f>
        <v>#N/A</v>
      </c>
      <c r="ACQ857" s="175" t="s">
        <v>61</v>
      </c>
      <c r="ACR857" s="10" t="e">
        <f>ACP857*1.5*ACO857</f>
        <v>#N/A</v>
      </c>
      <c r="ACS857" s="10"/>
      <c r="ACT857" s="235"/>
      <c r="ACU857" s="175" t="s">
        <v>115</v>
      </c>
      <c r="ACV857" s="75" t="s">
        <v>183</v>
      </c>
      <c r="ACX857" s="243">
        <f>IF(ACW857="Kopman",2.1,1)</f>
        <v>1</v>
      </c>
      <c r="ACY857" s="176" t="e">
        <f>VLOOKUP(ACV857,$A$879:$F$2731,6,FALSE)</f>
        <v>#N/A</v>
      </c>
      <c r="ACZ857" s="175" t="s">
        <v>61</v>
      </c>
      <c r="ADA857" s="10" t="e">
        <f>ACY857*1.5*ACX857</f>
        <v>#N/A</v>
      </c>
      <c r="ADB857" s="10"/>
      <c r="ADC857" s="235"/>
      <c r="ADD857" s="175" t="s">
        <v>115</v>
      </c>
      <c r="ADE857" s="341" t="s">
        <v>414</v>
      </c>
      <c r="ADG857" s="243">
        <f>IF(ADF857="Kopman",2.1,1)</f>
        <v>1</v>
      </c>
      <c r="ADH857" s="176">
        <f>VLOOKUP(ADE857,$A$879:$F$2731,6,FALSE)</f>
        <v>31</v>
      </c>
      <c r="ADI857" s="175" t="s">
        <v>61</v>
      </c>
      <c r="ADJ857" s="10">
        <f>ADH857*1.5*ADG857</f>
        <v>46.5</v>
      </c>
      <c r="ADL857" s="235"/>
      <c r="ADM857" s="175" t="s">
        <v>115</v>
      </c>
      <c r="ADN857" s="75" t="s">
        <v>183</v>
      </c>
      <c r="ADP857" s="243">
        <f>IF(ADO857="Kopman",2.1,1)</f>
        <v>1</v>
      </c>
      <c r="ADQ857" s="176" t="e">
        <f>VLOOKUP(ADN857,$A$879:$F$2731,6,FALSE)</f>
        <v>#N/A</v>
      </c>
      <c r="ADR857" s="175" t="s">
        <v>61</v>
      </c>
      <c r="ADS857" s="10" t="e">
        <f>ADQ857*1.5*ADP857</f>
        <v>#N/A</v>
      </c>
      <c r="ADT857" s="10"/>
      <c r="ADU857" s="235"/>
      <c r="ADV857" s="175" t="s">
        <v>115</v>
      </c>
      <c r="ADW857" s="341" t="s">
        <v>859</v>
      </c>
      <c r="ADY857" s="243">
        <f>IF(ADX857="Kopman",2.1,1)</f>
        <v>1</v>
      </c>
      <c r="ADZ857" s="176">
        <f>VLOOKUP(ADW857,$A$879:$F$2731,6,FALSE)</f>
        <v>68</v>
      </c>
      <c r="AEA857" s="175" t="s">
        <v>61</v>
      </c>
      <c r="AEB857" s="10">
        <f>ADZ857*1.5*ADY857</f>
        <v>102</v>
      </c>
      <c r="AED857" s="235"/>
      <c r="AEE857" s="175" t="s">
        <v>115</v>
      </c>
      <c r="AEF857" s="75" t="s">
        <v>183</v>
      </c>
      <c r="AEH857" s="243">
        <f>IF(AEG857="Kopman",2.1,1)</f>
        <v>1</v>
      </c>
      <c r="AEI857" s="176" t="e">
        <f>VLOOKUP(AEF857,$A$879:$F$2731,6,FALSE)</f>
        <v>#N/A</v>
      </c>
      <c r="AEJ857" s="175" t="s">
        <v>61</v>
      </c>
      <c r="AEK857" s="10" t="e">
        <f>AEI857*1.5*AEH857</f>
        <v>#N/A</v>
      </c>
      <c r="AEM857" s="235"/>
      <c r="AEN857" s="175" t="s">
        <v>115</v>
      </c>
      <c r="AEO857" s="75" t="s">
        <v>183</v>
      </c>
      <c r="AEQ857" s="243">
        <f>IF(AEP857="Kopman",2.1,1)</f>
        <v>1</v>
      </c>
      <c r="AER857" s="176" t="e">
        <f>VLOOKUP(AEO857,$A$879:$F$2731,6,FALSE)</f>
        <v>#N/A</v>
      </c>
      <c r="AES857" s="175" t="s">
        <v>61</v>
      </c>
      <c r="AET857" s="10" t="e">
        <f>AER857*1.5*AEQ857</f>
        <v>#N/A</v>
      </c>
      <c r="AEV857" s="235"/>
      <c r="AEW857" s="175" t="s">
        <v>115</v>
      </c>
      <c r="AEX857" s="75" t="s">
        <v>183</v>
      </c>
      <c r="AEZ857" s="243">
        <f>IF(AEY857="Kopman",2.1,1)</f>
        <v>1</v>
      </c>
      <c r="AFA857" s="176" t="e">
        <f>VLOOKUP(AEX857,$A$879:$F$2731,6,FALSE)</f>
        <v>#N/A</v>
      </c>
      <c r="AFB857" s="175" t="s">
        <v>61</v>
      </c>
      <c r="AFC857" s="10" t="e">
        <f>AFA857*1.5*AEZ857</f>
        <v>#N/A</v>
      </c>
      <c r="AFD857" s="10"/>
      <c r="AFE857" s="235"/>
      <c r="AFF857" s="175" t="s">
        <v>115</v>
      </c>
      <c r="AFG857" s="75" t="s">
        <v>183</v>
      </c>
      <c r="AFI857" s="243">
        <f>IF(AFH857="Kopman",2.1,1)</f>
        <v>1</v>
      </c>
      <c r="AFJ857" s="176" t="e">
        <f>VLOOKUP(AFG857,$A$879:$F$2731,6,FALSE)</f>
        <v>#N/A</v>
      </c>
      <c r="AFK857" s="175" t="s">
        <v>61</v>
      </c>
      <c r="AFL857" s="10" t="e">
        <f>AFJ857*1.5*AFI857</f>
        <v>#N/A</v>
      </c>
      <c r="AFM857" s="10"/>
      <c r="AFN857" s="235"/>
      <c r="AFO857" s="175" t="s">
        <v>115</v>
      </c>
      <c r="AFP857" s="75" t="s">
        <v>183</v>
      </c>
      <c r="AFR857" s="243">
        <f>IF(AFQ857="Kopman",2.1,1)</f>
        <v>1</v>
      </c>
      <c r="AFS857" s="176" t="e">
        <f>VLOOKUP(AFP857,$A$879:$F$2731,6,FALSE)</f>
        <v>#N/A</v>
      </c>
      <c r="AFT857" s="175" t="s">
        <v>61</v>
      </c>
      <c r="AFU857" s="10" t="e">
        <f>AFS857*1.5*AFR857</f>
        <v>#N/A</v>
      </c>
      <c r="AFV857" s="10"/>
      <c r="AFW857" s="235"/>
      <c r="AFX857" s="175" t="s">
        <v>115</v>
      </c>
      <c r="AFY857" s="342" t="s">
        <v>1148</v>
      </c>
      <c r="AFZ857" s="14" t="s">
        <v>1662</v>
      </c>
      <c r="AGA857" s="243">
        <f>IF(AFZ857="Kopman",2.1,1)</f>
        <v>2.1</v>
      </c>
      <c r="AGB857" s="176">
        <f>VLOOKUP(AFY857,$A$879:$F$2731,6,FALSE)</f>
        <v>238</v>
      </c>
      <c r="AGC857" s="175" t="s">
        <v>61</v>
      </c>
      <c r="AGD857" s="10">
        <f>AGB857*1.5*AGA857</f>
        <v>749.7</v>
      </c>
      <c r="AGE857" s="10"/>
      <c r="AGF857" s="235"/>
      <c r="AGG857" s="175" t="s">
        <v>115</v>
      </c>
      <c r="AGH857" s="341" t="s">
        <v>1148</v>
      </c>
      <c r="AGJ857" s="243">
        <f>IF(AGI857="Kopman",2.1,1)</f>
        <v>1</v>
      </c>
      <c r="AGK857" s="176">
        <f>VLOOKUP(AGH857,$A$879:$F$2731,6,FALSE)</f>
        <v>238</v>
      </c>
      <c r="AGL857" s="175" t="s">
        <v>61</v>
      </c>
      <c r="AGM857" s="10">
        <f>AGK857*1.5*AGJ857</f>
        <v>357</v>
      </c>
      <c r="AGN857" s="10"/>
      <c r="AGO857" s="235"/>
      <c r="AGP857" s="175" t="s">
        <v>115</v>
      </c>
      <c r="AGQ857" s="341" t="s">
        <v>442</v>
      </c>
      <c r="AGS857" s="243">
        <f>IF(AGR857="Kopman",2.1,1)</f>
        <v>1</v>
      </c>
      <c r="AGT857" s="176">
        <f>VLOOKUP(AGQ857,$A$879:$F$2731,6,FALSE)</f>
        <v>0</v>
      </c>
      <c r="AGU857" s="175" t="s">
        <v>61</v>
      </c>
      <c r="AGV857" s="10">
        <f>AGT857*1.5*AGS857</f>
        <v>0</v>
      </c>
      <c r="AGW857" s="10"/>
      <c r="AGX857" s="235"/>
      <c r="AGY857" s="175" t="s">
        <v>115</v>
      </c>
      <c r="AGZ857" s="341" t="s">
        <v>3452</v>
      </c>
      <c r="AHB857" s="243">
        <f>IF(AHA857="Kopman",2.1,1)</f>
        <v>1</v>
      </c>
      <c r="AHC857" s="176">
        <f>VLOOKUP(AGZ857,$A$879:$F$2731,6,FALSE)</f>
        <v>207</v>
      </c>
      <c r="AHD857" s="175" t="s">
        <v>61</v>
      </c>
      <c r="AHE857" s="10">
        <f>AHC857*1.5*AHB857</f>
        <v>310.5</v>
      </c>
      <c r="AHF857" s="10"/>
      <c r="AHG857" s="235"/>
      <c r="AHH857" s="175" t="s">
        <v>115</v>
      </c>
      <c r="AHI857" s="398" t="s">
        <v>3452</v>
      </c>
      <c r="AHK857" s="243">
        <f>IF(AHJ857="Kopman",2.1,1)</f>
        <v>1</v>
      </c>
      <c r="AHL857" s="176">
        <f>VLOOKUP(AHI857,$A$879:$F$2731,6,FALSE)</f>
        <v>207</v>
      </c>
      <c r="AHM857" s="175" t="s">
        <v>61</v>
      </c>
      <c r="AHN857" s="10">
        <f>AHL857*1.5*AHK857</f>
        <v>310.5</v>
      </c>
      <c r="AHO857" s="10"/>
      <c r="AHP857" s="235"/>
      <c r="AHQ857" s="175" t="s">
        <v>115</v>
      </c>
      <c r="AHR857" s="341" t="s">
        <v>1148</v>
      </c>
      <c r="AHT857" s="243">
        <f>IF(AHS857="Kopman",2.1,1)</f>
        <v>1</v>
      </c>
      <c r="AHU857" s="176">
        <f>VLOOKUP(AHR857,$A$879:$F$2731,6,FALSE)</f>
        <v>238</v>
      </c>
      <c r="AHV857" s="175" t="s">
        <v>61</v>
      </c>
      <c r="AHW857" s="10">
        <f>AHU857*1.5*AHT857</f>
        <v>357</v>
      </c>
      <c r="AHX857" s="10"/>
      <c r="AHY857" s="235"/>
      <c r="AHZ857" s="175" t="s">
        <v>115</v>
      </c>
      <c r="AIA857" s="341" t="s">
        <v>3452</v>
      </c>
      <c r="AIC857" s="243">
        <f>IF(AIB857="Kopman",2.1,1)</f>
        <v>1</v>
      </c>
      <c r="AID857" s="176">
        <f>VLOOKUP(AIA857,$A$879:$F$2731,6,FALSE)</f>
        <v>207</v>
      </c>
      <c r="AIE857" s="175" t="s">
        <v>61</v>
      </c>
      <c r="AIF857" s="10">
        <f>AID857*1.5*AIC857</f>
        <v>310.5</v>
      </c>
      <c r="AIG857" s="10"/>
      <c r="AIH857" s="235"/>
      <c r="AII857" s="175" t="s">
        <v>115</v>
      </c>
      <c r="AIJ857" s="341" t="s">
        <v>3240</v>
      </c>
      <c r="AIL857" s="243">
        <f>IF(AIK857="Kopman",2.1,1)</f>
        <v>1</v>
      </c>
      <c r="AIM857" s="176">
        <f>VLOOKUP(AIJ857,$A$879:$F$2731,6,FALSE)</f>
        <v>402</v>
      </c>
      <c r="AIN857" s="175" t="s">
        <v>61</v>
      </c>
      <c r="AIO857" s="10">
        <f>AIM857*1.5*AIL857</f>
        <v>603</v>
      </c>
      <c r="AIP857" s="10"/>
      <c r="AIQ857" s="235"/>
      <c r="AIR857" s="175" t="s">
        <v>115</v>
      </c>
      <c r="AIS857" s="341" t="s">
        <v>1148</v>
      </c>
      <c r="AIU857" s="243">
        <f>IF(AIT857="Kopman",2.1,1)</f>
        <v>1</v>
      </c>
      <c r="AIV857" s="176">
        <f>VLOOKUP(AIS857,$A$879:$F$2731,6,FALSE)</f>
        <v>238</v>
      </c>
      <c r="AIW857" s="175" t="s">
        <v>61</v>
      </c>
      <c r="AIX857" s="10">
        <f>AIV857*1.5*AIU857</f>
        <v>357</v>
      </c>
      <c r="AIY857" s="10"/>
      <c r="AIZ857" s="235"/>
      <c r="AJA857" s="175" t="s">
        <v>115</v>
      </c>
      <c r="AJB857" s="351" t="s">
        <v>1706</v>
      </c>
      <c r="AJD857" s="243">
        <f>IF(AJC857="Kopman",2.1,1)</f>
        <v>1</v>
      </c>
      <c r="AJE857" s="176">
        <f>VLOOKUP(AJB857,$A$879:$F$2731,6,FALSE)</f>
        <v>42</v>
      </c>
      <c r="AJF857" s="175" t="s">
        <v>61</v>
      </c>
      <c r="AJG857" s="10">
        <f>AJE857*1.5*AJD857</f>
        <v>63</v>
      </c>
      <c r="AJH857" s="10"/>
      <c r="AJI857" s="235"/>
      <c r="AJJ857" s="175" t="s">
        <v>115</v>
      </c>
      <c r="AJK857" s="341" t="s">
        <v>2324</v>
      </c>
      <c r="AJM857" s="243">
        <f>IF(AJL857="Kopman",2.1,1)</f>
        <v>1</v>
      </c>
      <c r="AJN857" s="176">
        <f>VLOOKUP(AJK857,$A$879:$F$2731,6,FALSE)</f>
        <v>296</v>
      </c>
      <c r="AJO857" s="175" t="s">
        <v>61</v>
      </c>
      <c r="AJP857" s="10">
        <f>AJN857*1.5*AJM857</f>
        <v>444</v>
      </c>
      <c r="AJQ857" s="10"/>
      <c r="AJR857" s="235"/>
      <c r="AJS857" s="175" t="s">
        <v>115</v>
      </c>
      <c r="AJT857" s="347" t="s">
        <v>614</v>
      </c>
      <c r="AJV857" s="243">
        <f>IF(AJU857="Kopman",2.1,1)</f>
        <v>1</v>
      </c>
      <c r="AJW857" s="176">
        <f>VLOOKUP(AJT857,$A$879:$F$2731,6,FALSE)</f>
        <v>13</v>
      </c>
      <c r="AJX857" s="175" t="s">
        <v>61</v>
      </c>
      <c r="AJY857" s="10">
        <f>AJW857*1.5*AJV857</f>
        <v>19.5</v>
      </c>
      <c r="AJZ857" s="10"/>
      <c r="AKA857" s="235"/>
      <c r="AKB857" s="175" t="s">
        <v>115</v>
      </c>
      <c r="AKC857" s="341" t="s">
        <v>2324</v>
      </c>
      <c r="AKE857" s="243">
        <f>IF(AKD857="Kopman",2.1,1)</f>
        <v>1</v>
      </c>
      <c r="AKF857" s="176">
        <f>VLOOKUP(AKC857,$A$879:$F$2731,6,FALSE)</f>
        <v>296</v>
      </c>
      <c r="AKG857" s="175" t="s">
        <v>61</v>
      </c>
      <c r="AKH857" s="10">
        <f>AKF857*1.5*AKE857</f>
        <v>444</v>
      </c>
      <c r="AKI857" s="10"/>
      <c r="AKJ857" s="235"/>
      <c r="AKK857" s="175" t="s">
        <v>115</v>
      </c>
      <c r="AKL857" s="341" t="s">
        <v>1395</v>
      </c>
      <c r="AKN857" s="243">
        <f>IF(AKM857="Kopman",2.1,1)</f>
        <v>1</v>
      </c>
      <c r="AKO857" s="176">
        <f>VLOOKUP(AKL857,$A$879:$F$2731,6,FALSE)</f>
        <v>61</v>
      </c>
      <c r="AKP857" s="175" t="s">
        <v>61</v>
      </c>
      <c r="AKQ857" s="10">
        <f>AKO857*1.5*AKN857</f>
        <v>91.5</v>
      </c>
      <c r="AKR857" s="10"/>
      <c r="AKS857" s="235"/>
      <c r="AKT857" s="175" t="s">
        <v>115</v>
      </c>
      <c r="AKU857" s="341" t="s">
        <v>1148</v>
      </c>
      <c r="AKW857" s="243">
        <f>IF(AKV857="Kopman",2.1,1)</f>
        <v>1</v>
      </c>
      <c r="AKX857" s="176">
        <f>VLOOKUP(AKU857,$A$879:$F$2731,6,FALSE)</f>
        <v>238</v>
      </c>
      <c r="AKY857" s="175" t="s">
        <v>61</v>
      </c>
      <c r="AKZ857" s="10">
        <f>AKX857*1.5*AKW857</f>
        <v>357</v>
      </c>
      <c r="ALA857" s="10"/>
      <c r="ALB857" s="235"/>
      <c r="ALC857" s="175" t="s">
        <v>115</v>
      </c>
      <c r="ALD857" s="341" t="s">
        <v>419</v>
      </c>
      <c r="ALF857" s="243">
        <f>IF(ALE857="Kopman",2.1,1)</f>
        <v>1</v>
      </c>
      <c r="ALG857" s="176">
        <f>VLOOKUP(ALD857,$A$879:$F$2731,6,FALSE)</f>
        <v>36</v>
      </c>
      <c r="ALH857" s="175" t="s">
        <v>61</v>
      </c>
      <c r="ALI857" s="10">
        <f>ALG857*1.5*ALF857</f>
        <v>54</v>
      </c>
      <c r="ALJ857" s="10"/>
      <c r="ALK857" s="235"/>
      <c r="ALL857" s="175" t="s">
        <v>115</v>
      </c>
      <c r="ALM857" s="341" t="s">
        <v>734</v>
      </c>
      <c r="ALO857" s="243">
        <f>IF(ALN857="Kopman",2.1,1)</f>
        <v>1</v>
      </c>
      <c r="ALP857" s="176">
        <f>VLOOKUP(ALM857,$A$879:$F$2731,6,FALSE)</f>
        <v>10</v>
      </c>
      <c r="ALQ857" s="175" t="s">
        <v>61</v>
      </c>
      <c r="ALR857" s="10">
        <f>ALP857*1.5*ALO857</f>
        <v>15</v>
      </c>
      <c r="ALS857" s="10"/>
      <c r="ALT857" s="235"/>
      <c r="ALU857" s="175" t="s">
        <v>115</v>
      </c>
      <c r="ALV857" s="341" t="s">
        <v>3452</v>
      </c>
      <c r="ALX857" s="243">
        <f>IF(ALW857="Kopman",2.1,1)</f>
        <v>1</v>
      </c>
      <c r="ALY857" s="176">
        <f>VLOOKUP(ALV857,$A$879:$F$2731,6,FALSE)</f>
        <v>207</v>
      </c>
      <c r="ALZ857" s="175" t="s">
        <v>61</v>
      </c>
      <c r="AMA857" s="10">
        <f>ALY857*1.5*ALX857</f>
        <v>310.5</v>
      </c>
      <c r="AMB857" s="10"/>
      <c r="AMC857" s="235"/>
      <c r="AMD857" s="175" t="s">
        <v>115</v>
      </c>
      <c r="AME857" s="401" t="s">
        <v>447</v>
      </c>
      <c r="AMG857" s="243">
        <f>IF(AMF857="Kopman",2.1,1)</f>
        <v>1</v>
      </c>
      <c r="AMH857" s="176">
        <f>VLOOKUP(AME857,$A$879:$F$2731,6,FALSE)</f>
        <v>62</v>
      </c>
      <c r="AMI857" s="175" t="s">
        <v>61</v>
      </c>
      <c r="AMJ857" s="10">
        <f>AMH857*1.5*AMG857</f>
        <v>93</v>
      </c>
      <c r="AMK857" s="10"/>
      <c r="AML857" s="235"/>
      <c r="AMM857" s="175" t="s">
        <v>115</v>
      </c>
      <c r="AMN857" s="343" t="s">
        <v>559</v>
      </c>
      <c r="AMP857" s="243">
        <f>IF(AMO857="Kopman",2.1,1)</f>
        <v>1</v>
      </c>
      <c r="AMQ857" s="176">
        <f>VLOOKUP(AMN857,$A$879:$F$2731,6,FALSE)</f>
        <v>29</v>
      </c>
      <c r="AMR857" s="175" t="s">
        <v>61</v>
      </c>
      <c r="AMS857" s="10">
        <f>AMQ857*1.5*AMP857</f>
        <v>43.5</v>
      </c>
      <c r="AMT857" s="10"/>
      <c r="AMU857" s="235"/>
      <c r="AMV857" s="175" t="s">
        <v>115</v>
      </c>
      <c r="AMW857" s="342" t="s">
        <v>1148</v>
      </c>
      <c r="AMX857" s="14" t="s">
        <v>1662</v>
      </c>
      <c r="AMY857" s="243">
        <f>IF(AMX857="Kopman",2.1,1)</f>
        <v>2.1</v>
      </c>
      <c r="AMZ857" s="176">
        <f>VLOOKUP(AMW857,$A$879:$F$2731,6,FALSE)</f>
        <v>238</v>
      </c>
      <c r="ANA857" s="175" t="s">
        <v>61</v>
      </c>
      <c r="ANB857" s="10">
        <f>AMZ857*1.5*AMY857</f>
        <v>749.7</v>
      </c>
      <c r="ANC857" s="10"/>
      <c r="AND857" s="235"/>
      <c r="ANE857" s="175" t="s">
        <v>115</v>
      </c>
      <c r="ANF857" s="341" t="s">
        <v>1148</v>
      </c>
      <c r="ANH857" s="243">
        <f>IF(ANG857="Kopman",2.1,1)</f>
        <v>1</v>
      </c>
      <c r="ANI857" s="176">
        <f>VLOOKUP(ANF857,$A$879:$F$2731,6,FALSE)</f>
        <v>238</v>
      </c>
      <c r="ANJ857" s="175" t="s">
        <v>61</v>
      </c>
      <c r="ANK857" s="10">
        <f>ANI857*1.5*ANH857</f>
        <v>357</v>
      </c>
      <c r="ANL857" s="10"/>
      <c r="ANM857" s="235"/>
      <c r="ANN857" s="175" t="s">
        <v>115</v>
      </c>
      <c r="ANO857" s="351" t="s">
        <v>584</v>
      </c>
      <c r="ANQ857" s="243">
        <f>IF(ANP857="Kopman",2.1,1)</f>
        <v>1</v>
      </c>
      <c r="ANR857" s="176">
        <f>VLOOKUP(ANO857,$A$879:$F$2731,6,FALSE)</f>
        <v>97</v>
      </c>
      <c r="ANS857" s="175" t="s">
        <v>61</v>
      </c>
      <c r="ANT857" s="10">
        <f>ANR857*1.5*ANQ857</f>
        <v>145.5</v>
      </c>
      <c r="ANU857" s="10"/>
      <c r="ANV857" s="235"/>
      <c r="ANW857" s="175" t="s">
        <v>115</v>
      </c>
      <c r="ANX857" s="341" t="s">
        <v>1696</v>
      </c>
      <c r="ANZ857" s="243">
        <f>IF(ANY857="Kopman",2.1,1)</f>
        <v>1</v>
      </c>
      <c r="AOA857" s="176">
        <f>VLOOKUP(ANX857,$A$879:$F$2731,6,FALSE)</f>
        <v>89</v>
      </c>
      <c r="AOB857" s="175" t="s">
        <v>61</v>
      </c>
      <c r="AOC857" s="10">
        <f>AOA857*1.5*ANZ857</f>
        <v>133.5</v>
      </c>
      <c r="AOD857" s="10"/>
      <c r="AOE857" s="235"/>
      <c r="AOF857" s="175" t="s">
        <v>115</v>
      </c>
      <c r="AOG857" s="75" t="s">
        <v>183</v>
      </c>
      <c r="AOI857" s="243">
        <f>IF(AOH857="Kopman",2.1,1)</f>
        <v>1</v>
      </c>
      <c r="AOJ857" s="176" t="e">
        <f>VLOOKUP(AOG857,$A$879:$F$2731,6,FALSE)</f>
        <v>#N/A</v>
      </c>
      <c r="AOK857" s="175" t="s">
        <v>61</v>
      </c>
      <c r="AOL857" s="10" t="e">
        <f>AOJ857*1.5*AOI857</f>
        <v>#N/A</v>
      </c>
      <c r="AOM857" s="10"/>
      <c r="AON857" s="235"/>
      <c r="AOO857" s="175" t="s">
        <v>115</v>
      </c>
      <c r="AOP857" s="341" t="s">
        <v>559</v>
      </c>
      <c r="AOR857" s="243">
        <f>IF(AOQ857="Kopman",2.1,1)</f>
        <v>1</v>
      </c>
      <c r="AOS857" s="176">
        <f>VLOOKUP(AOP857,$A$879:$F$2731,6,FALSE)</f>
        <v>29</v>
      </c>
      <c r="AOT857" s="175" t="s">
        <v>61</v>
      </c>
      <c r="AOU857" s="10">
        <f>AOS857*1.5*AOR857</f>
        <v>43.5</v>
      </c>
      <c r="AOV857" s="10"/>
      <c r="AOW857" s="235"/>
      <c r="AOX857" s="175" t="s">
        <v>115</v>
      </c>
      <c r="AOY857" s="404" t="s">
        <v>1148</v>
      </c>
      <c r="APA857" s="243">
        <f>IF(AOZ857="Kopman",2.1,1)</f>
        <v>1</v>
      </c>
      <c r="APB857" s="176">
        <f>VLOOKUP(AOY857,$A$879:$F$2731,6,FALSE)</f>
        <v>238</v>
      </c>
      <c r="APC857" s="175" t="s">
        <v>61</v>
      </c>
      <c r="APD857" s="10">
        <f>APB857*1.5*APA857</f>
        <v>357</v>
      </c>
      <c r="APE857" s="10"/>
      <c r="APF857" s="235"/>
      <c r="APG857" s="175" t="s">
        <v>115</v>
      </c>
      <c r="APH857" s="341" t="s">
        <v>419</v>
      </c>
      <c r="APJ857" s="243">
        <f>IF(API857="Kopman",2.1,1)</f>
        <v>1</v>
      </c>
      <c r="APK857" s="176">
        <f>VLOOKUP(APH857,$A$879:$F$2731,6,FALSE)</f>
        <v>36</v>
      </c>
      <c r="APL857" s="175" t="s">
        <v>61</v>
      </c>
      <c r="APM857" s="10">
        <f>APK857*1.5*APJ857</f>
        <v>54</v>
      </c>
      <c r="APN857" s="10"/>
      <c r="APO857" s="235"/>
      <c r="APP857" s="175" t="s">
        <v>115</v>
      </c>
      <c r="APQ857" s="75" t="s">
        <v>183</v>
      </c>
      <c r="APS857" s="243">
        <f>IF(APR857="Kopman",2.1,1)</f>
        <v>1</v>
      </c>
      <c r="APT857" s="176" t="e">
        <f>VLOOKUP(APQ857,$A$879:$F$2731,6,FALSE)</f>
        <v>#N/A</v>
      </c>
      <c r="APU857" s="175" t="s">
        <v>61</v>
      </c>
      <c r="APV857" s="10" t="e">
        <f>APT857*1.5*APS857</f>
        <v>#N/A</v>
      </c>
      <c r="APW857" s="10"/>
      <c r="APX857" s="235"/>
      <c r="APY857" s="175" t="s">
        <v>115</v>
      </c>
      <c r="APZ857" s="341" t="s">
        <v>2086</v>
      </c>
      <c r="AQB857" s="243">
        <f>IF(AQA857="Kopman",2.1,1)</f>
        <v>1</v>
      </c>
      <c r="AQC857" s="176">
        <f>VLOOKUP(APZ857,$A$879:$F$2731,6,FALSE)</f>
        <v>33</v>
      </c>
      <c r="AQD857" s="175" t="s">
        <v>61</v>
      </c>
      <c r="AQE857" s="10">
        <f>AQC857*1.5*AQB857</f>
        <v>49.5</v>
      </c>
      <c r="AQF857" s="10"/>
      <c r="AQG857" s="235"/>
      <c r="AQH857" s="175" t="s">
        <v>115</v>
      </c>
      <c r="AQI857" s="341" t="s">
        <v>2086</v>
      </c>
      <c r="AQK857" s="243">
        <f>IF(AQJ857="Kopman",2.1,1)</f>
        <v>1</v>
      </c>
      <c r="AQL857" s="176">
        <f>VLOOKUP(AQI857,$A$879:$F$2731,6,FALSE)</f>
        <v>33</v>
      </c>
      <c r="AQM857" s="175" t="s">
        <v>61</v>
      </c>
      <c r="AQN857" s="10">
        <f>AQL857*1.5*AQK857</f>
        <v>49.5</v>
      </c>
      <c r="AQO857" s="10"/>
      <c r="AQP857" s="235"/>
      <c r="AQQ857" s="175" t="s">
        <v>115</v>
      </c>
      <c r="AQR857" s="75" t="s">
        <v>183</v>
      </c>
      <c r="AQT857" s="243">
        <f>IF(AQS857="Kopman",2.1,1)</f>
        <v>1</v>
      </c>
      <c r="AQU857" s="176" t="e">
        <f>VLOOKUP(AQR857,$A$879:$F$2731,6,FALSE)</f>
        <v>#N/A</v>
      </c>
      <c r="AQV857" s="175" t="s">
        <v>61</v>
      </c>
      <c r="AQW857" s="10" t="e">
        <f>AQU857*1.5*AQT857</f>
        <v>#N/A</v>
      </c>
      <c r="AQX857" s="10"/>
      <c r="AQY857" s="235"/>
      <c r="AQZ857" s="175" t="s">
        <v>115</v>
      </c>
      <c r="ARA857" s="75" t="s">
        <v>183</v>
      </c>
      <c r="ARC857" s="243">
        <f>IF(ARB857="Kopman",2.1,1)</f>
        <v>1</v>
      </c>
      <c r="ARD857" s="176" t="e">
        <f>VLOOKUP(ARA857,$A$879:$F$2731,6,FALSE)</f>
        <v>#N/A</v>
      </c>
      <c r="ARE857" s="175" t="s">
        <v>61</v>
      </c>
      <c r="ARF857" s="10" t="e">
        <f>ARD857*1.5*ARC857</f>
        <v>#N/A</v>
      </c>
      <c r="ARG857" s="10"/>
      <c r="ARH857" s="235"/>
      <c r="ARI857" s="175" t="s">
        <v>115</v>
      </c>
      <c r="ARJ857" s="75" t="s">
        <v>183</v>
      </c>
      <c r="ARL857" s="243">
        <f>IF(ARK857="Kopman",2.1,1)</f>
        <v>1</v>
      </c>
      <c r="ARM857" s="176" t="e">
        <f>VLOOKUP(ARJ857,$A$879:$F$2731,6,FALSE)</f>
        <v>#N/A</v>
      </c>
      <c r="ARN857" s="175" t="s">
        <v>61</v>
      </c>
      <c r="ARO857" s="10" t="e">
        <f>ARM857*1.5*ARL857</f>
        <v>#N/A</v>
      </c>
      <c r="ARP857" s="10"/>
      <c r="ARQ857" s="235"/>
      <c r="ARR857" s="175" t="s">
        <v>115</v>
      </c>
      <c r="ARS857" s="75" t="s">
        <v>183</v>
      </c>
      <c r="ARU857" s="243">
        <f>IF(ART857="Kopman",2.1,1)</f>
        <v>1</v>
      </c>
      <c r="ARV857" s="176" t="e">
        <f>VLOOKUP(ARS857,$A$879:$F$2731,6,FALSE)</f>
        <v>#N/A</v>
      </c>
      <c r="ARW857" s="175" t="s">
        <v>61</v>
      </c>
      <c r="ARX857" s="10" t="e">
        <f>ARV857*1.5*ARU857</f>
        <v>#N/A</v>
      </c>
      <c r="ARY857" s="10"/>
      <c r="ARZ857" s="235"/>
      <c r="ASA857" s="175" t="s">
        <v>115</v>
      </c>
      <c r="ASB857" s="341" t="s">
        <v>1148</v>
      </c>
      <c r="ASD857" s="243">
        <f>IF(ASC857="Kopman",2.1,1)</f>
        <v>1</v>
      </c>
      <c r="ASE857" s="176">
        <f>VLOOKUP(ASB857,$A$879:$F$2731,6,FALSE)</f>
        <v>238</v>
      </c>
      <c r="ASF857" s="175" t="s">
        <v>61</v>
      </c>
      <c r="ASG857" s="10">
        <f>ASE857*1.5*ASD857</f>
        <v>357</v>
      </c>
      <c r="ASH857" s="10"/>
      <c r="ASI857" s="235"/>
      <c r="ASJ857" s="175" t="s">
        <v>115</v>
      </c>
      <c r="ASK857" s="75" t="s">
        <v>183</v>
      </c>
      <c r="ASM857" s="243">
        <f>IF(ASL857="Kopman",2.1,1)</f>
        <v>1</v>
      </c>
      <c r="ASN857" s="176" t="e">
        <f>VLOOKUP(ASK857,$A$879:$F$2731,6,FALSE)</f>
        <v>#N/A</v>
      </c>
      <c r="ASO857" s="175" t="s">
        <v>61</v>
      </c>
      <c r="ASP857" s="10" t="e">
        <f>ASN857*1.5*ASM857</f>
        <v>#N/A</v>
      </c>
      <c r="ASQ857" s="10"/>
      <c r="ASR857" s="235"/>
      <c r="ASS857" s="175" t="s">
        <v>115</v>
      </c>
      <c r="AST857" s="341" t="s">
        <v>2061</v>
      </c>
      <c r="ASV857" s="243">
        <f>IF(ASU857="Kopman",2.1,1)</f>
        <v>1</v>
      </c>
      <c r="ASW857" s="176">
        <f>VLOOKUP(AST857,$A$879:$F$2731,6,FALSE)</f>
        <v>0</v>
      </c>
      <c r="ASX857" s="175" t="s">
        <v>61</v>
      </c>
      <c r="ASY857" s="10">
        <f>ASW857*1.5*ASV857</f>
        <v>0</v>
      </c>
      <c r="ASZ857" s="10"/>
      <c r="ATA857" s="235"/>
      <c r="ATB857" s="175" t="s">
        <v>115</v>
      </c>
      <c r="ATC857" s="75" t="s">
        <v>183</v>
      </c>
      <c r="ATE857" s="243">
        <f>IF(ATD857="Kopman",2.1,1)</f>
        <v>1</v>
      </c>
      <c r="ATF857" s="176" t="e">
        <f>VLOOKUP(ATC857,$A$879:$F$2731,6,FALSE)</f>
        <v>#N/A</v>
      </c>
      <c r="ATG857" s="175" t="s">
        <v>61</v>
      </c>
      <c r="ATH857" s="10" t="e">
        <f>ATF857*1.5*ATE857</f>
        <v>#N/A</v>
      </c>
      <c r="ATI857" s="10"/>
      <c r="ATJ857" s="235"/>
      <c r="ATK857" s="175" t="s">
        <v>115</v>
      </c>
      <c r="ATL857" s="75" t="s">
        <v>183</v>
      </c>
      <c r="ATN857" s="243">
        <f>IF(ATM857="Kopman",2.1,1)</f>
        <v>1</v>
      </c>
      <c r="ATO857" s="176" t="e">
        <f>VLOOKUP(ATL857,$A$879:$F$2731,6,FALSE)</f>
        <v>#N/A</v>
      </c>
      <c r="ATP857" s="175" t="s">
        <v>61</v>
      </c>
      <c r="ATQ857" s="10" t="e">
        <f>ATO857*1.5*ATN857</f>
        <v>#N/A</v>
      </c>
      <c r="ATR857" s="10"/>
      <c r="ATS857" s="235"/>
      <c r="ATT857" s="175" t="s">
        <v>115</v>
      </c>
      <c r="ATU857" s="75" t="s">
        <v>183</v>
      </c>
      <c r="ATW857" s="243">
        <f>IF(ATV857="Kopman",2.1,1)</f>
        <v>1</v>
      </c>
      <c r="ATX857" s="176" t="e">
        <f>VLOOKUP(ATU857,$A$879:$F$2731,6,FALSE)</f>
        <v>#N/A</v>
      </c>
      <c r="ATY857" s="175" t="s">
        <v>61</v>
      </c>
      <c r="ATZ857" s="10" t="e">
        <f>ATX857*1.5*ATW857</f>
        <v>#N/A</v>
      </c>
      <c r="AUA857" s="10"/>
      <c r="AUB857" s="235"/>
      <c r="AUC857" s="175" t="s">
        <v>115</v>
      </c>
      <c r="AUD857" s="75" t="s">
        <v>183</v>
      </c>
      <c r="AUF857" s="243">
        <f>IF(AUE857="Kopman",2.1,1)</f>
        <v>1</v>
      </c>
      <c r="AUG857" s="176" t="e">
        <f>VLOOKUP(AUD857,$A$879:$F$2731,6,FALSE)</f>
        <v>#N/A</v>
      </c>
      <c r="AUH857" s="175" t="s">
        <v>61</v>
      </c>
      <c r="AUI857" s="10" t="e">
        <f>AUG857*1.5*AUF857</f>
        <v>#N/A</v>
      </c>
      <c r="AUJ857" s="10"/>
      <c r="AUK857" s="235"/>
      <c r="AUL857" s="175" t="s">
        <v>115</v>
      </c>
      <c r="AUM857" s="75" t="s">
        <v>183</v>
      </c>
      <c r="AUO857" s="243">
        <f>IF(AUN857="Kopman",2.1,1)</f>
        <v>1</v>
      </c>
      <c r="AUP857" s="176" t="e">
        <f>VLOOKUP(AUM857,$A$879:$F$2731,6,FALSE)</f>
        <v>#N/A</v>
      </c>
      <c r="AUQ857" s="175" t="s">
        <v>61</v>
      </c>
      <c r="AUR857" s="10" t="e">
        <f>AUP857*1.5*AUO857</f>
        <v>#N/A</v>
      </c>
      <c r="AUS857" s="10"/>
      <c r="AUT857" s="235"/>
      <c r="AUU857" s="175" t="s">
        <v>115</v>
      </c>
      <c r="AUV857" s="75" t="s">
        <v>183</v>
      </c>
      <c r="AUX857" s="243">
        <f>IF(AUW857="Kopman",2.1,1)</f>
        <v>1</v>
      </c>
      <c r="AUY857" s="176" t="e">
        <f>VLOOKUP(AUV857,$A$879:$F$2731,6,FALSE)</f>
        <v>#N/A</v>
      </c>
      <c r="AUZ857" s="175" t="s">
        <v>61</v>
      </c>
      <c r="AVA857" s="10" t="e">
        <f>AUY857*1.5*AUX857</f>
        <v>#N/A</v>
      </c>
      <c r="AVB857" s="10"/>
      <c r="AVC857" s="235"/>
      <c r="AVD857" s="175" t="s">
        <v>115</v>
      </c>
      <c r="AVE857" s="75" t="s">
        <v>183</v>
      </c>
      <c r="AVG857" s="243">
        <f>IF(AVF857="Kopman",2.1,1)</f>
        <v>1</v>
      </c>
      <c r="AVH857" s="176" t="e">
        <f>VLOOKUP(AVE857,$A$879:$F$2731,6,FALSE)</f>
        <v>#N/A</v>
      </c>
      <c r="AVI857" s="175" t="s">
        <v>61</v>
      </c>
      <c r="AVJ857" s="10" t="e">
        <f>AVH857*1.5*AVG857</f>
        <v>#N/A</v>
      </c>
      <c r="AVK857" s="10"/>
      <c r="AVL857" s="235"/>
      <c r="AVM857" s="175" t="s">
        <v>115</v>
      </c>
      <c r="AVN857" s="75" t="s">
        <v>183</v>
      </c>
      <c r="AVP857" s="243">
        <f>IF(AVO857="Kopman",2.1,1)</f>
        <v>1</v>
      </c>
      <c r="AVQ857" s="176" t="e">
        <f>VLOOKUP(AVN857,$A$879:$F$2731,6,FALSE)</f>
        <v>#N/A</v>
      </c>
      <c r="AVR857" s="175" t="s">
        <v>61</v>
      </c>
      <c r="AVS857" s="10" t="e">
        <f>AVQ857*1.5*AVP857</f>
        <v>#N/A</v>
      </c>
      <c r="AVT857" s="10"/>
      <c r="AVU857" s="235"/>
      <c r="AVV857" s="175" t="s">
        <v>115</v>
      </c>
      <c r="AVW857" s="75" t="s">
        <v>183</v>
      </c>
      <c r="AVY857" s="243">
        <f>IF(AVX857="Kopman",2.1,1)</f>
        <v>1</v>
      </c>
      <c r="AVZ857" s="176" t="e">
        <f>VLOOKUP(AVW857,$A$879:$F$2731,6,FALSE)</f>
        <v>#N/A</v>
      </c>
      <c r="AWA857" s="175" t="s">
        <v>61</v>
      </c>
      <c r="AWB857" s="10" t="e">
        <f>AVZ857*1.5*AVY857</f>
        <v>#N/A</v>
      </c>
      <c r="AWC857" s="10"/>
      <c r="AWD857" s="235"/>
      <c r="AWE857" s="175" t="s">
        <v>115</v>
      </c>
      <c r="AWF857" s="75" t="s">
        <v>183</v>
      </c>
      <c r="AWH857" s="243">
        <f>IF(AWG857="Kopman",2.1,1)</f>
        <v>1</v>
      </c>
      <c r="AWI857" s="176" t="e">
        <f>VLOOKUP(AWF857,$A$879:$F$2731,6,FALSE)</f>
        <v>#N/A</v>
      </c>
      <c r="AWJ857" s="175" t="s">
        <v>61</v>
      </c>
      <c r="AWK857" s="10" t="e">
        <f>AWI857*1.5*AWH857</f>
        <v>#N/A</v>
      </c>
      <c r="AWL857" s="10"/>
      <c r="AWM857" s="235"/>
      <c r="AWN857" s="175" t="s">
        <v>115</v>
      </c>
      <c r="AWO857" s="341" t="s">
        <v>1486</v>
      </c>
      <c r="AWQ857" s="243">
        <f>IF(AWP857="Kopman",2.1,1)</f>
        <v>1</v>
      </c>
      <c r="AWR857" s="176">
        <f>VLOOKUP(AWO857,$A$879:$F$2731,6,FALSE)</f>
        <v>59</v>
      </c>
      <c r="AWS857" s="175" t="s">
        <v>61</v>
      </c>
      <c r="AWT857" s="10">
        <f>AWR857*1.5*AWQ857</f>
        <v>88.5</v>
      </c>
      <c r="AWU857" s="10"/>
      <c r="AWV857" s="235"/>
      <c r="AWW857" s="175" t="s">
        <v>115</v>
      </c>
      <c r="AWX857" s="341" t="s">
        <v>1378</v>
      </c>
      <c r="AWZ857" s="243">
        <f>IF(AWY857="Kopman",2.1,1)</f>
        <v>1</v>
      </c>
      <c r="AXA857" s="176">
        <f>VLOOKUP(AWX857,$A$879:$F$2731,6,FALSE)</f>
        <v>26</v>
      </c>
      <c r="AXB857" s="175" t="s">
        <v>61</v>
      </c>
      <c r="AXC857" s="10">
        <f>AXA857*1.5*AWZ857</f>
        <v>39</v>
      </c>
      <c r="AXD857" s="10"/>
      <c r="AXE857" s="235"/>
      <c r="AXF857" s="175" t="s">
        <v>115</v>
      </c>
      <c r="AXG857" s="341" t="s">
        <v>419</v>
      </c>
      <c r="AXI857" s="243">
        <f>IF(AXH857="Kopman",2.1,1)</f>
        <v>1</v>
      </c>
      <c r="AXJ857" s="176">
        <f>VLOOKUP(AXG857,$A$879:$F$2731,6,FALSE)</f>
        <v>36</v>
      </c>
      <c r="AXK857" s="175" t="s">
        <v>61</v>
      </c>
      <c r="AXL857" s="10">
        <f>AXJ857*1.5*AXI857</f>
        <v>54</v>
      </c>
      <c r="AXM857" s="10"/>
      <c r="AXN857" s="235"/>
      <c r="AXO857" s="175" t="s">
        <v>115</v>
      </c>
      <c r="AXP857" s="341" t="s">
        <v>517</v>
      </c>
      <c r="AXR857" s="243">
        <f>IF(AXQ857="Kopman",2.1,1)</f>
        <v>1</v>
      </c>
      <c r="AXS857" s="176">
        <f>VLOOKUP(AXP857,$A$879:$F$2731,6,FALSE)</f>
        <v>0</v>
      </c>
      <c r="AXT857" s="175" t="s">
        <v>61</v>
      </c>
      <c r="AXU857" s="10">
        <f>AXS857*1.5*AXR857</f>
        <v>0</v>
      </c>
      <c r="AXV857" s="10"/>
      <c r="AXW857" s="235"/>
      <c r="AXX857" s="175" t="s">
        <v>115</v>
      </c>
      <c r="AXY857" s="341" t="s">
        <v>447</v>
      </c>
      <c r="AYA857" s="243">
        <f>IF(AXZ857="Kopman",2.1,1)</f>
        <v>1</v>
      </c>
      <c r="AYB857" s="176">
        <f>VLOOKUP(AXY857,$A$879:$F$2731,6,FALSE)</f>
        <v>62</v>
      </c>
      <c r="AYC857" s="175" t="s">
        <v>61</v>
      </c>
      <c r="AYD857" s="10">
        <f>AYB857*1.5*AYA857</f>
        <v>93</v>
      </c>
      <c r="AYE857" s="10"/>
      <c r="AYF857" s="235"/>
      <c r="AYG857" s="175" t="s">
        <v>115</v>
      </c>
      <c r="AYH857" s="341" t="s">
        <v>733</v>
      </c>
      <c r="AYJ857" s="243">
        <f>IF(AYI857="Kopman",2.1,1)</f>
        <v>1</v>
      </c>
      <c r="AYK857" s="176">
        <f>VLOOKUP(AYH857,$A$879:$F$2731,6,FALSE)</f>
        <v>119</v>
      </c>
      <c r="AYL857" s="175" t="s">
        <v>61</v>
      </c>
      <c r="AYM857" s="10">
        <f>AYK857*1.5*AYJ857</f>
        <v>178.5</v>
      </c>
      <c r="AYN857" s="10"/>
      <c r="AYO857" s="235"/>
      <c r="AYP857" s="175" t="s">
        <v>115</v>
      </c>
      <c r="AYQ857" s="341" t="s">
        <v>3452</v>
      </c>
      <c r="AYS857" s="243">
        <f>IF(AYR857="Kopman",2.1,1)</f>
        <v>1</v>
      </c>
      <c r="AYT857" s="176">
        <f>VLOOKUP(AYQ857,$A$879:$F$2731,6,FALSE)</f>
        <v>207</v>
      </c>
      <c r="AYU857" s="175" t="s">
        <v>61</v>
      </c>
      <c r="AYV857" s="10">
        <f>AYT857*1.5*AYS857</f>
        <v>310.5</v>
      </c>
      <c r="AYW857" s="10"/>
      <c r="AYX857" s="235"/>
      <c r="AYY857" s="175" t="s">
        <v>115</v>
      </c>
      <c r="AYZ857" s="341" t="s">
        <v>584</v>
      </c>
      <c r="AZB857" s="243">
        <f>IF(AZA857="Kopman",2.1,1)</f>
        <v>1</v>
      </c>
      <c r="AZC857" s="176">
        <f>VLOOKUP(AYZ857,$A$879:$F$2731,6,FALSE)</f>
        <v>97</v>
      </c>
      <c r="AZD857" s="175" t="s">
        <v>61</v>
      </c>
      <c r="AZE857" s="10">
        <f>AZC857*1.5*AZB857</f>
        <v>145.5</v>
      </c>
      <c r="AZF857" s="10"/>
      <c r="AZG857" s="235"/>
      <c r="AZH857" s="175" t="s">
        <v>115</v>
      </c>
      <c r="AZI857" s="341" t="s">
        <v>447</v>
      </c>
      <c r="AZK857" s="243">
        <f>IF(AZJ857="Kopman",2.1,1)</f>
        <v>1</v>
      </c>
      <c r="AZL857" s="176">
        <f>VLOOKUP(AZI857,$A$879:$F$2731,6,FALSE)</f>
        <v>62</v>
      </c>
      <c r="AZM857" s="175" t="s">
        <v>61</v>
      </c>
      <c r="AZN857" s="10">
        <f>AZL857*1.5*AZK857</f>
        <v>93</v>
      </c>
      <c r="AZO857" s="10"/>
      <c r="AZP857" s="235"/>
      <c r="AZQ857" s="175" t="s">
        <v>115</v>
      </c>
      <c r="AZR857" s="341" t="s">
        <v>1706</v>
      </c>
      <c r="AZT857" s="243">
        <f>IF(AZS857="Kopman",2.1,1)</f>
        <v>1</v>
      </c>
      <c r="AZU857" s="176">
        <f>VLOOKUP(AZR857,$A$879:$F$2731,6,FALSE)</f>
        <v>42</v>
      </c>
      <c r="AZV857" s="175" t="s">
        <v>61</v>
      </c>
      <c r="AZW857" s="10">
        <f>AZU857*1.5*AZT857</f>
        <v>63</v>
      </c>
      <c r="AZX857" s="10"/>
      <c r="AZY857" s="235"/>
      <c r="AZZ857" s="175" t="s">
        <v>115</v>
      </c>
      <c r="BAA857" s="341" t="s">
        <v>3103</v>
      </c>
      <c r="BAC857" s="243">
        <f>IF(BAB857="Kopman",2.1,1)</f>
        <v>1</v>
      </c>
      <c r="BAD857" s="176">
        <f>VLOOKUP(BAA857,$A$879:$F$2731,6,FALSE)</f>
        <v>34</v>
      </c>
      <c r="BAE857" s="175" t="s">
        <v>61</v>
      </c>
      <c r="BAF857" s="10">
        <f>BAD857*1.5*BAC857</f>
        <v>51</v>
      </c>
      <c r="BAG857" s="10"/>
      <c r="BAH857" s="235"/>
      <c r="BAI857" s="175" t="s">
        <v>115</v>
      </c>
      <c r="BAJ857" s="398" t="s">
        <v>3452</v>
      </c>
      <c r="BAL857" s="243">
        <f>IF(BAK857="Kopman",2.1,1)</f>
        <v>1</v>
      </c>
      <c r="BAM857" s="176">
        <f>VLOOKUP(BAJ857,$A$879:$F$2731,6,FALSE)</f>
        <v>207</v>
      </c>
      <c r="BAN857" s="175" t="s">
        <v>61</v>
      </c>
      <c r="BAO857" s="10">
        <f>BAM857*1.5*BAL857</f>
        <v>310.5</v>
      </c>
      <c r="BAP857" s="10"/>
      <c r="BAQ857" s="235"/>
      <c r="BAR857" s="175" t="s">
        <v>115</v>
      </c>
      <c r="BAS857" s="341" t="s">
        <v>1148</v>
      </c>
      <c r="BAU857" s="243">
        <f>IF(BAT857="Kopman",2.1,1)</f>
        <v>1</v>
      </c>
      <c r="BAV857" s="176">
        <f>VLOOKUP(BAS857,$A$879:$F$2731,6,FALSE)</f>
        <v>238</v>
      </c>
      <c r="BAW857" s="175" t="s">
        <v>61</v>
      </c>
      <c r="BAX857" s="10">
        <f>BAV857*1.5*BAU857</f>
        <v>357</v>
      </c>
      <c r="BAY857" s="10"/>
      <c r="BAZ857" s="235"/>
      <c r="BBA857" s="175" t="s">
        <v>115</v>
      </c>
      <c r="BBB857" s="341" t="s">
        <v>1148</v>
      </c>
      <c r="BBD857" s="243">
        <f>IF(BBC857="Kopman",2.1,1)</f>
        <v>1</v>
      </c>
      <c r="BBE857" s="176">
        <f>VLOOKUP(BBB857,$A$879:$F$2731,6,FALSE)</f>
        <v>238</v>
      </c>
      <c r="BBF857" s="175" t="s">
        <v>61</v>
      </c>
      <c r="BBG857" s="10">
        <f>BBE857*1.5*BBD857</f>
        <v>357</v>
      </c>
      <c r="BBH857" s="10"/>
      <c r="BBI857" s="235"/>
      <c r="BBJ857" s="175" t="s">
        <v>115</v>
      </c>
      <c r="BBK857" s="341" t="s">
        <v>1013</v>
      </c>
      <c r="BBM857" s="243">
        <f>IF(BBL857="Kopman",2.1,1)</f>
        <v>1</v>
      </c>
      <c r="BBN857" s="176">
        <f>VLOOKUP(BBK857,$A$879:$F$2731,6,FALSE)</f>
        <v>203</v>
      </c>
      <c r="BBO857" s="175" t="s">
        <v>61</v>
      </c>
      <c r="BBP857" s="10">
        <f>BBN857*1.5*BBM857</f>
        <v>304.5</v>
      </c>
      <c r="BBQ857" s="10"/>
      <c r="BBR857" s="235"/>
      <c r="BBS857" s="175" t="s">
        <v>115</v>
      </c>
      <c r="BBT857" s="347" t="s">
        <v>1148</v>
      </c>
      <c r="BBV857" s="243">
        <f>IF(BBU857="Kopman",2.1,1)</f>
        <v>1</v>
      </c>
      <c r="BBW857" s="176">
        <f>VLOOKUP(BBT857,$A$879:$F$2731,6,FALSE)</f>
        <v>238</v>
      </c>
      <c r="BBX857" s="175" t="s">
        <v>61</v>
      </c>
      <c r="BBY857" s="10">
        <f>BBW857*1.5*BBV857</f>
        <v>357</v>
      </c>
      <c r="BBZ857" s="10"/>
      <c r="BCA857" s="235"/>
      <c r="BCB857" s="175" t="s">
        <v>115</v>
      </c>
      <c r="BCC857" s="341" t="s">
        <v>838</v>
      </c>
      <c r="BCE857" s="243">
        <f>IF(BCD857="Kopman",2.1,1)</f>
        <v>1</v>
      </c>
      <c r="BCF857" s="176">
        <f>VLOOKUP(BCC857,$A$879:$F$2731,6,FALSE)</f>
        <v>22</v>
      </c>
      <c r="BCG857" s="175" t="s">
        <v>61</v>
      </c>
      <c r="BCH857" s="10">
        <f>BCF857*1.5*BCE857</f>
        <v>33</v>
      </c>
      <c r="BCI857" s="10"/>
      <c r="BCJ857" s="235"/>
      <c r="BCK857" s="175" t="s">
        <v>115</v>
      </c>
      <c r="BCL857" s="341" t="s">
        <v>1148</v>
      </c>
      <c r="BCN857" s="243">
        <f>IF(BCM857="Kopman",2.1,1)</f>
        <v>1</v>
      </c>
      <c r="BCO857" s="176">
        <f>VLOOKUP(BCL857,$A$879:$F$2731,6,FALSE)</f>
        <v>238</v>
      </c>
      <c r="BCP857" s="175" t="s">
        <v>61</v>
      </c>
      <c r="BCQ857" s="10">
        <f>BCO857*1.5*BCN857</f>
        <v>357</v>
      </c>
      <c r="BCR857" s="10"/>
      <c r="BCS857" s="235"/>
      <c r="BCT857" s="175" t="s">
        <v>115</v>
      </c>
      <c r="BCU857" s="351" t="s">
        <v>1148</v>
      </c>
      <c r="BCW857" s="243">
        <f>IF(BCV857="Kopman",2.1,1)</f>
        <v>1</v>
      </c>
      <c r="BCX857" s="176">
        <f>VLOOKUP(BCU857,$A$879:$F$2731,6,FALSE)</f>
        <v>238</v>
      </c>
      <c r="BCY857" s="175" t="s">
        <v>61</v>
      </c>
      <c r="BCZ857" s="10">
        <f>BCX857*1.5*BCW857</f>
        <v>357</v>
      </c>
      <c r="BDA857" s="10"/>
      <c r="BDB857" s="235"/>
      <c r="BDC857" s="175" t="s">
        <v>115</v>
      </c>
      <c r="BDD857" s="347" t="s">
        <v>614</v>
      </c>
      <c r="BDF857" s="243">
        <f>IF(BDE857="Kopman",2.1,1)</f>
        <v>1</v>
      </c>
      <c r="BDG857" s="176">
        <f>VLOOKUP(BDD857,$A$879:$F$2731,6,FALSE)</f>
        <v>13</v>
      </c>
      <c r="BDH857" s="175" t="s">
        <v>61</v>
      </c>
      <c r="BDI857" s="10">
        <f>BDG857*1.5*BDF857</f>
        <v>19.5</v>
      </c>
      <c r="BDJ857" s="10"/>
      <c r="BDK857" s="235"/>
      <c r="BDL857" s="175" t="s">
        <v>115</v>
      </c>
      <c r="BDM857" s="341" t="s">
        <v>1148</v>
      </c>
      <c r="BDO857" s="243">
        <f>IF(BDN857="Kopman",2.1,1)</f>
        <v>1</v>
      </c>
      <c r="BDP857" s="176">
        <f>VLOOKUP(BDM857,$A$879:$F$2731,6,FALSE)</f>
        <v>238</v>
      </c>
      <c r="BDQ857" s="175" t="s">
        <v>61</v>
      </c>
      <c r="BDR857" s="10">
        <f>BDP857*1.5*BDO857</f>
        <v>357</v>
      </c>
      <c r="BDS857" s="10"/>
      <c r="BDT857" s="235"/>
      <c r="BDU857" s="175" t="s">
        <v>115</v>
      </c>
      <c r="BDV857" s="341" t="s">
        <v>517</v>
      </c>
      <c r="BDX857" s="243">
        <f>IF(BDW857="Kopman",2.1,1)</f>
        <v>1</v>
      </c>
      <c r="BDY857" s="176">
        <f>VLOOKUP(BDV857,$A$879:$F$2731,6,FALSE)</f>
        <v>0</v>
      </c>
      <c r="BDZ857" s="175" t="s">
        <v>61</v>
      </c>
      <c r="BEA857" s="10">
        <f>BDY857*1.5*BDX857</f>
        <v>0</v>
      </c>
      <c r="BEB857" s="10"/>
      <c r="BEC857" s="235"/>
      <c r="BED857" s="175" t="s">
        <v>115</v>
      </c>
      <c r="BEE857" s="341" t="s">
        <v>623</v>
      </c>
      <c r="BEG857" s="243">
        <f>IF(BEF857="Kopman",2.1,1)</f>
        <v>1</v>
      </c>
      <c r="BEH857" s="176">
        <f>VLOOKUP(BEE857,$A$879:$F$2731,6,FALSE)</f>
        <v>8</v>
      </c>
      <c r="BEI857" s="175" t="s">
        <v>61</v>
      </c>
      <c r="BEJ857" s="10">
        <f>BEH857*1.5*BEG857</f>
        <v>12</v>
      </c>
      <c r="BEK857" s="10"/>
      <c r="BEL857" s="235"/>
      <c r="BEM857" s="175" t="s">
        <v>115</v>
      </c>
      <c r="BEN857" s="341" t="s">
        <v>559</v>
      </c>
      <c r="BEP857" s="243">
        <f>IF(BEO857="Kopman",2.1,1)</f>
        <v>1</v>
      </c>
      <c r="BEQ857" s="176">
        <f>VLOOKUP(BEN857,$A$879:$F$2731,6,FALSE)</f>
        <v>29</v>
      </c>
      <c r="BER857" s="175" t="s">
        <v>61</v>
      </c>
      <c r="BES857" s="10">
        <f>BEQ857*1.5*BEP857</f>
        <v>43.5</v>
      </c>
      <c r="BET857" s="10"/>
      <c r="BEU857" s="235"/>
      <c r="BEV857" s="175" t="s">
        <v>115</v>
      </c>
      <c r="BEW857" s="341" t="s">
        <v>414</v>
      </c>
      <c r="BEY857" s="243">
        <f>IF(BEX857="Kopman",2.1,1)</f>
        <v>1</v>
      </c>
      <c r="BEZ857" s="176">
        <f>VLOOKUP(BEW857,$A$879:$F$2731,6,FALSE)</f>
        <v>31</v>
      </c>
      <c r="BFA857" s="175" t="s">
        <v>61</v>
      </c>
      <c r="BFB857" s="10">
        <f>BEZ857*1.5*BEY857</f>
        <v>46.5</v>
      </c>
      <c r="BFC857" s="10"/>
      <c r="BFD857" s="235"/>
      <c r="BFE857" s="175" t="s">
        <v>115</v>
      </c>
      <c r="BFF857" s="341" t="s">
        <v>414</v>
      </c>
      <c r="BFH857" s="243">
        <f>IF(BFG857="Kopman",2.1,1)</f>
        <v>1</v>
      </c>
      <c r="BFI857" s="176">
        <f>VLOOKUP(BFF857,$A$879:$F$2731,6,FALSE)</f>
        <v>31</v>
      </c>
      <c r="BFJ857" s="175" t="s">
        <v>61</v>
      </c>
      <c r="BFK857" s="10">
        <f>BFI857*1.5*BFH857</f>
        <v>46.5</v>
      </c>
      <c r="BFL857" s="10"/>
      <c r="BFM857" s="235"/>
      <c r="BFN857" s="175" t="s">
        <v>115</v>
      </c>
      <c r="BFO857" s="341" t="s">
        <v>447</v>
      </c>
      <c r="BFQ857" s="243">
        <f>IF(BFP857="Kopman",2.1,1)</f>
        <v>1</v>
      </c>
      <c r="BFR857" s="176">
        <f>VLOOKUP(BFO857,$A$879:$F$2731,6,FALSE)</f>
        <v>62</v>
      </c>
      <c r="BFS857" s="175" t="s">
        <v>61</v>
      </c>
      <c r="BFT857" s="10">
        <f>BFR857*1.5*BFQ857</f>
        <v>93</v>
      </c>
      <c r="BFU857" s="10"/>
      <c r="BFV857" s="235"/>
      <c r="BFW857" s="175" t="s">
        <v>115</v>
      </c>
      <c r="BFX857" s="351" t="s">
        <v>614</v>
      </c>
      <c r="BFZ857" s="243">
        <f>IF(BFY857="Kopman",2.1,1)</f>
        <v>1</v>
      </c>
      <c r="BGA857" s="176">
        <f>VLOOKUP(BFX857,$A$879:$F$2731,6,FALSE)</f>
        <v>13</v>
      </c>
      <c r="BGB857" s="175" t="s">
        <v>61</v>
      </c>
      <c r="BGC857" s="10">
        <f>BGA857*1.5*BFZ857</f>
        <v>19.5</v>
      </c>
      <c r="BGD857" s="10"/>
      <c r="BGE857" s="235"/>
      <c r="BGF857" s="175" t="s">
        <v>115</v>
      </c>
      <c r="BGG857" s="341" t="s">
        <v>1702</v>
      </c>
      <c r="BGI857" s="243">
        <f>IF(BGH857="Kopman",2.1,1)</f>
        <v>1</v>
      </c>
      <c r="BGJ857" s="176">
        <f>VLOOKUP(BGG857,$A$879:$F$2731,6,FALSE)</f>
        <v>37</v>
      </c>
      <c r="BGK857" s="175" t="s">
        <v>61</v>
      </c>
      <c r="BGL857" s="10">
        <f>BGJ857*1.5*BGI857</f>
        <v>55.5</v>
      </c>
      <c r="BGM857" s="10"/>
      <c r="BGN857" s="235"/>
      <c r="BGO857" s="175" t="s">
        <v>115</v>
      </c>
      <c r="BGP857" s="351" t="s">
        <v>1696</v>
      </c>
      <c r="BGR857" s="243">
        <f>IF(BGQ857="Kopman",2.1,1)</f>
        <v>1</v>
      </c>
      <c r="BGS857" s="176">
        <f>VLOOKUP(BGP857,$A$879:$F$2731,6,FALSE)</f>
        <v>89</v>
      </c>
      <c r="BGT857" s="175" t="s">
        <v>61</v>
      </c>
      <c r="BGU857" s="10">
        <f>BGS857*1.5*BGR857</f>
        <v>133.5</v>
      </c>
      <c r="BGV857" s="10"/>
      <c r="BGW857" s="235"/>
      <c r="BGX857" s="175" t="s">
        <v>115</v>
      </c>
      <c r="BGY857" s="341" t="s">
        <v>1985</v>
      </c>
      <c r="BHA857" s="243">
        <f>IF(BGZ857="Kopman",2.1,1)</f>
        <v>1</v>
      </c>
      <c r="BHB857" s="176">
        <f>VLOOKUP(BGY857,$A$879:$F$2731,6,FALSE)</f>
        <v>8</v>
      </c>
      <c r="BHC857" s="175" t="s">
        <v>61</v>
      </c>
      <c r="BHD857" s="10">
        <f>BHB857*1.5*BHA857</f>
        <v>12</v>
      </c>
      <c r="BHE857" s="10"/>
    </row>
    <row r="858" spans="1:1565" s="14" customFormat="1" ht="15">
      <c r="A858" s="175" t="s">
        <v>116</v>
      </c>
      <c r="B858" s="343" t="s">
        <v>728</v>
      </c>
      <c r="D858" s="176"/>
      <c r="E858" s="176">
        <f>VLOOKUP(B858,$A$879:$F$2731,6,FALSE)</f>
        <v>0</v>
      </c>
      <c r="F858" s="175" t="s">
        <v>63</v>
      </c>
      <c r="G858" s="10">
        <f>E858*1.4</f>
        <v>0</v>
      </c>
      <c r="H858" s="10"/>
      <c r="I858" s="229"/>
      <c r="J858" s="175" t="s">
        <v>116</v>
      </c>
      <c r="K858" s="341" t="s">
        <v>3240</v>
      </c>
      <c r="M858" s="176"/>
      <c r="N858" s="176">
        <f>VLOOKUP(K858,$A$879:$F$2731,6,FALSE)</f>
        <v>402</v>
      </c>
      <c r="O858" s="175" t="s">
        <v>63</v>
      </c>
      <c r="P858" s="10">
        <f>N858*1.4</f>
        <v>562.79999999999995</v>
      </c>
      <c r="Q858" s="10"/>
      <c r="R858" s="229"/>
      <c r="S858" s="175" t="s">
        <v>116</v>
      </c>
      <c r="T858" s="341" t="s">
        <v>487</v>
      </c>
      <c r="V858" s="176"/>
      <c r="W858" s="176">
        <f>VLOOKUP(T858,$A$879:$F$2731,6,FALSE)</f>
        <v>11</v>
      </c>
      <c r="X858" s="175" t="s">
        <v>63</v>
      </c>
      <c r="Y858" s="10">
        <f>W858*1.4</f>
        <v>15.399999999999999</v>
      </c>
      <c r="Z858" s="10"/>
      <c r="AA858" s="229"/>
      <c r="AB858" s="175" t="s">
        <v>116</v>
      </c>
      <c r="AC858" s="341" t="s">
        <v>3452</v>
      </c>
      <c r="AE858" s="176"/>
      <c r="AF858" s="176">
        <f>VLOOKUP(AC858,$A$879:$F$2731,6,FALSE)</f>
        <v>207</v>
      </c>
      <c r="AG858" s="175" t="s">
        <v>63</v>
      </c>
      <c r="AH858" s="10">
        <f>AF858*1.4</f>
        <v>289.79999999999995</v>
      </c>
      <c r="AI858" s="10"/>
      <c r="AJ858" s="229"/>
      <c r="AK858" s="175" t="s">
        <v>116</v>
      </c>
      <c r="AL858" s="341" t="s">
        <v>1735</v>
      </c>
      <c r="AN858" s="176"/>
      <c r="AO858" s="176">
        <f>VLOOKUP(AL858,$A$879:$F$2731,6,FALSE)</f>
        <v>0</v>
      </c>
      <c r="AP858" s="175" t="s">
        <v>63</v>
      </c>
      <c r="AQ858" s="10">
        <f>AO858*1.4</f>
        <v>0</v>
      </c>
      <c r="AR858" s="10"/>
      <c r="AS858" s="229"/>
      <c r="AT858" s="175" t="s">
        <v>116</v>
      </c>
      <c r="AU858" s="341" t="s">
        <v>1706</v>
      </c>
      <c r="AW858" s="176"/>
      <c r="AX858" s="176">
        <f>VLOOKUP(AU858,$A$879:$F$2731,6,FALSE)</f>
        <v>42</v>
      </c>
      <c r="AY858" s="175" t="s">
        <v>63</v>
      </c>
      <c r="AZ858" s="10">
        <f>AX858*1.4</f>
        <v>58.8</v>
      </c>
      <c r="BA858" s="10"/>
      <c r="BB858" s="229"/>
      <c r="BC858" s="175" t="s">
        <v>116</v>
      </c>
      <c r="BD858" s="341" t="s">
        <v>2619</v>
      </c>
      <c r="BF858" s="176"/>
      <c r="BG858" s="176">
        <f>VLOOKUP(BD858,$A$879:$F$2731,6,FALSE)</f>
        <v>17</v>
      </c>
      <c r="BH858" s="175" t="s">
        <v>63</v>
      </c>
      <c r="BI858" s="10">
        <f>BG858*1.4</f>
        <v>23.799999999999997</v>
      </c>
      <c r="BJ858" s="10"/>
      <c r="BK858" s="229"/>
      <c r="BL858" s="175" t="s">
        <v>116</v>
      </c>
      <c r="BM858" s="341" t="s">
        <v>1996</v>
      </c>
      <c r="BO858" s="176"/>
      <c r="BP858" s="176">
        <f>VLOOKUP(BM858,$A$879:$F$2731,6,FALSE)</f>
        <v>51</v>
      </c>
      <c r="BQ858" s="175" t="s">
        <v>63</v>
      </c>
      <c r="BR858" s="10">
        <f>BP858*1.4</f>
        <v>71.399999999999991</v>
      </c>
      <c r="BS858" s="10"/>
      <c r="BT858" s="229"/>
      <c r="BU858" s="175" t="s">
        <v>116</v>
      </c>
      <c r="BV858" s="341" t="s">
        <v>3240</v>
      </c>
      <c r="BX858" s="176"/>
      <c r="BY858" s="176">
        <f>VLOOKUP(BV858,$A$879:$F$2731,6,FALSE)</f>
        <v>402</v>
      </c>
      <c r="BZ858" s="175" t="s">
        <v>63</v>
      </c>
      <c r="CA858" s="10">
        <f>BY858*1.4</f>
        <v>562.79999999999995</v>
      </c>
      <c r="CB858" s="10"/>
      <c r="CC858" s="229"/>
      <c r="CD858" s="175" t="s">
        <v>116</v>
      </c>
      <c r="CE858" s="341" t="s">
        <v>3240</v>
      </c>
      <c r="CG858" s="176"/>
      <c r="CH858" s="176">
        <f>VLOOKUP(CE858,$A$879:$F$2731,6,FALSE)</f>
        <v>402</v>
      </c>
      <c r="CI858" s="175" t="s">
        <v>63</v>
      </c>
      <c r="CJ858" s="10">
        <f>CH858*1.4</f>
        <v>562.79999999999995</v>
      </c>
      <c r="CK858" s="10"/>
      <c r="CL858" s="229"/>
      <c r="CM858" s="175" t="s">
        <v>116</v>
      </c>
      <c r="CN858" s="341" t="s">
        <v>2619</v>
      </c>
      <c r="CP858" s="176"/>
      <c r="CQ858" s="176">
        <f>VLOOKUP(CN858,$A$879:$F$2731,6,FALSE)</f>
        <v>17</v>
      </c>
      <c r="CR858" s="175" t="s">
        <v>63</v>
      </c>
      <c r="CS858" s="10">
        <f>CQ858*1.4</f>
        <v>23.799999999999997</v>
      </c>
      <c r="CT858" s="10"/>
      <c r="CU858" s="229"/>
      <c r="CV858" s="175" t="s">
        <v>116</v>
      </c>
      <c r="CW858" s="341" t="s">
        <v>733</v>
      </c>
      <c r="CY858" s="176"/>
      <c r="CZ858" s="176">
        <f>VLOOKUP(CW858,$A$879:$F$2731,6,FALSE)</f>
        <v>119</v>
      </c>
      <c r="DA858" s="175" t="s">
        <v>63</v>
      </c>
      <c r="DB858" s="10">
        <f>CZ858*1.4</f>
        <v>166.6</v>
      </c>
      <c r="DC858" s="10"/>
      <c r="DD858" s="229"/>
      <c r="DE858" s="175" t="s">
        <v>116</v>
      </c>
      <c r="DF858" s="341" t="s">
        <v>447</v>
      </c>
      <c r="DH858" s="176"/>
      <c r="DI858" s="176">
        <f>VLOOKUP(DF858,$A$879:$F$2731,6,FALSE)</f>
        <v>62</v>
      </c>
      <c r="DJ858" s="175" t="s">
        <v>63</v>
      </c>
      <c r="DK858" s="10">
        <f>DI858*1.4</f>
        <v>86.8</v>
      </c>
      <c r="DL858" s="10"/>
      <c r="DM858" s="229"/>
      <c r="DN858" s="175" t="s">
        <v>116</v>
      </c>
      <c r="DO858" s="341" t="s">
        <v>3240</v>
      </c>
      <c r="DQ858" s="176"/>
      <c r="DR858" s="176">
        <f>VLOOKUP(DO858,$A$879:$F$2731,6,FALSE)</f>
        <v>402</v>
      </c>
      <c r="DS858" s="175" t="s">
        <v>63</v>
      </c>
      <c r="DT858" s="10">
        <f>DR858*1.4</f>
        <v>562.79999999999995</v>
      </c>
      <c r="DU858" s="10"/>
      <c r="DV858" s="229"/>
      <c r="DW858" s="175" t="s">
        <v>116</v>
      </c>
      <c r="DX858" s="341" t="s">
        <v>3240</v>
      </c>
      <c r="DZ858" s="176"/>
      <c r="EA858" s="176">
        <f>VLOOKUP(DX858,$A$879:$F$2731,6,FALSE)</f>
        <v>402</v>
      </c>
      <c r="EB858" s="175" t="s">
        <v>63</v>
      </c>
      <c r="EC858" s="10">
        <f>EA858*1.4</f>
        <v>562.79999999999995</v>
      </c>
      <c r="ED858" s="10"/>
      <c r="EE858" s="229"/>
      <c r="EF858" s="175" t="s">
        <v>116</v>
      </c>
      <c r="EG858" s="341" t="s">
        <v>3452</v>
      </c>
      <c r="EI858" s="176"/>
      <c r="EJ858" s="176">
        <f>VLOOKUP(EG858,$A$879:$F$2731,6,FALSE)</f>
        <v>207</v>
      </c>
      <c r="EK858" s="175" t="s">
        <v>63</v>
      </c>
      <c r="EL858" s="10">
        <f>EJ858*1.4</f>
        <v>289.79999999999995</v>
      </c>
      <c r="EM858" s="10"/>
      <c r="EN858" s="229"/>
      <c r="EO858" s="175" t="s">
        <v>116</v>
      </c>
      <c r="EP858" s="341" t="s">
        <v>1696</v>
      </c>
      <c r="ER858" s="176"/>
      <c r="ES858" s="176">
        <f>VLOOKUP(EP858,$A$879:$F$2731,6,FALSE)</f>
        <v>89</v>
      </c>
      <c r="ET858" s="175" t="s">
        <v>63</v>
      </c>
      <c r="EU858" s="10">
        <f>ES858*1.4</f>
        <v>124.6</v>
      </c>
      <c r="EV858" s="10"/>
      <c r="EW858" s="229"/>
      <c r="EX858" s="175" t="s">
        <v>116</v>
      </c>
      <c r="EY858" s="341" t="s">
        <v>487</v>
      </c>
      <c r="FA858" s="176"/>
      <c r="FB858" s="176">
        <f>VLOOKUP(EY858,$A$879:$F$2731,6,FALSE)</f>
        <v>11</v>
      </c>
      <c r="FC858" s="175" t="s">
        <v>63</v>
      </c>
      <c r="FD858" s="10">
        <f>FB858*1.4</f>
        <v>15.399999999999999</v>
      </c>
      <c r="FE858" s="10"/>
      <c r="FF858" s="229"/>
      <c r="FG858" s="175" t="s">
        <v>116</v>
      </c>
      <c r="FH858" s="341" t="s">
        <v>3240</v>
      </c>
      <c r="FJ858" s="176"/>
      <c r="FK858" s="176">
        <f>VLOOKUP(FH858,$A$879:$F$2731,6,FALSE)</f>
        <v>402</v>
      </c>
      <c r="FL858" s="175" t="s">
        <v>63</v>
      </c>
      <c r="FM858" s="10">
        <f>FK858*1.4</f>
        <v>562.79999999999995</v>
      </c>
      <c r="FN858" s="10"/>
      <c r="FO858" s="229"/>
      <c r="FP858" s="175" t="s">
        <v>116</v>
      </c>
      <c r="FQ858" s="341" t="s">
        <v>3240</v>
      </c>
      <c r="FS858" s="176"/>
      <c r="FT858" s="176">
        <f>VLOOKUP(FQ858,$A$879:$F$2731,6,FALSE)</f>
        <v>402</v>
      </c>
      <c r="FU858" s="175" t="s">
        <v>63</v>
      </c>
      <c r="FV858" s="10">
        <f>FT858*1.4</f>
        <v>562.79999999999995</v>
      </c>
      <c r="FW858" s="10"/>
      <c r="FX858" s="229"/>
      <c r="FY858" s="175" t="s">
        <v>116</v>
      </c>
      <c r="FZ858" s="349" t="s">
        <v>183</v>
      </c>
      <c r="GB858" s="176"/>
      <c r="GC858" s="176" t="e">
        <f>VLOOKUP(FZ858,$A$879:$F$2731,6,FALSE)</f>
        <v>#N/A</v>
      </c>
      <c r="GD858" s="175" t="s">
        <v>63</v>
      </c>
      <c r="GE858" s="10" t="e">
        <f>GC858*1.4</f>
        <v>#N/A</v>
      </c>
      <c r="GF858" s="10"/>
      <c r="GG858" s="229"/>
      <c r="GH858" s="175" t="s">
        <v>116</v>
      </c>
      <c r="GI858" s="341" t="s">
        <v>1148</v>
      </c>
      <c r="GK858" s="176"/>
      <c r="GL858" s="176">
        <f>VLOOKUP(GI858,$A$879:$F$2731,6,FALSE)</f>
        <v>238</v>
      </c>
      <c r="GM858" s="175" t="s">
        <v>63</v>
      </c>
      <c r="GN858" s="10">
        <f>GL858*1.4</f>
        <v>333.2</v>
      </c>
      <c r="GO858" s="10"/>
      <c r="GP858" s="229"/>
      <c r="GQ858" s="175" t="s">
        <v>116</v>
      </c>
      <c r="GR858" s="341" t="s">
        <v>1148</v>
      </c>
      <c r="GT858" s="176"/>
      <c r="GU858" s="176">
        <f>VLOOKUP(GR858,$A$879:$F$2731,6,FALSE)</f>
        <v>238</v>
      </c>
      <c r="GV858" s="175" t="s">
        <v>63</v>
      </c>
      <c r="GW858" s="10">
        <f>GU858*1.4</f>
        <v>333.2</v>
      </c>
      <c r="GX858" s="10"/>
      <c r="GY858" s="229"/>
      <c r="GZ858" s="175" t="s">
        <v>116</v>
      </c>
      <c r="HA858" s="341" t="s">
        <v>442</v>
      </c>
      <c r="HC858" s="176"/>
      <c r="HD858" s="176">
        <f>VLOOKUP(HA858,$A$879:$F$2731,6,FALSE)</f>
        <v>0</v>
      </c>
      <c r="HE858" s="175" t="s">
        <v>63</v>
      </c>
      <c r="HF858" s="10">
        <f>HD858*1.4</f>
        <v>0</v>
      </c>
      <c r="HG858" s="10"/>
      <c r="HH858" s="229"/>
      <c r="HI858" s="175" t="s">
        <v>116</v>
      </c>
      <c r="HJ858" s="341" t="s">
        <v>3452</v>
      </c>
      <c r="HL858" s="176"/>
      <c r="HM858" s="176">
        <f>VLOOKUP(HJ858,$A$879:$F$2731,6,FALSE)</f>
        <v>207</v>
      </c>
      <c r="HN858" s="175" t="s">
        <v>63</v>
      </c>
      <c r="HO858" s="10">
        <f>HM858*1.4</f>
        <v>289.79999999999995</v>
      </c>
      <c r="HP858" s="10"/>
      <c r="HQ858" s="229"/>
      <c r="HR858" s="175" t="s">
        <v>116</v>
      </c>
      <c r="HS858" s="341" t="s">
        <v>3452</v>
      </c>
      <c r="HU858" s="176"/>
      <c r="HV858" s="176">
        <f>VLOOKUP(HS858,$A$879:$F$2731,6,FALSE)</f>
        <v>207</v>
      </c>
      <c r="HW858" s="175" t="s">
        <v>63</v>
      </c>
      <c r="HX858" s="10">
        <f>HV858*1.4</f>
        <v>289.79999999999995</v>
      </c>
      <c r="HY858" s="10"/>
      <c r="HZ858" s="229"/>
      <c r="IA858" s="175" t="s">
        <v>116</v>
      </c>
      <c r="IB858" s="341" t="s">
        <v>1696</v>
      </c>
      <c r="ID858" s="176"/>
      <c r="IE858" s="176">
        <f>VLOOKUP(IB858,$A$879:$F$2731,6,FALSE)</f>
        <v>89</v>
      </c>
      <c r="IF858" s="175" t="s">
        <v>63</v>
      </c>
      <c r="IG858" s="10">
        <f>IE858*1.4</f>
        <v>124.6</v>
      </c>
      <c r="IH858" s="10"/>
      <c r="II858" s="229"/>
      <c r="IJ858" s="175" t="s">
        <v>116</v>
      </c>
      <c r="IK858" s="341" t="s">
        <v>3452</v>
      </c>
      <c r="IM858" s="176"/>
      <c r="IN858" s="176">
        <f>VLOOKUP(IK858,$A$879:$F$2731,6,FALSE)</f>
        <v>207</v>
      </c>
      <c r="IO858" s="175" t="s">
        <v>63</v>
      </c>
      <c r="IP858" s="10">
        <f>IN858*1.4</f>
        <v>289.79999999999995</v>
      </c>
      <c r="IQ858" s="10"/>
      <c r="IR858" s="229"/>
      <c r="IS858" s="175" t="s">
        <v>116</v>
      </c>
      <c r="IT858" s="341" t="s">
        <v>1013</v>
      </c>
      <c r="IV858" s="176"/>
      <c r="IW858" s="176">
        <f>VLOOKUP(IT858,$A$879:$F$2731,6,FALSE)</f>
        <v>203</v>
      </c>
      <c r="IX858" s="175" t="s">
        <v>63</v>
      </c>
      <c r="IY858" s="10">
        <f>IW858*1.4</f>
        <v>284.2</v>
      </c>
      <c r="IZ858" s="10"/>
      <c r="JA858" s="229"/>
      <c r="JB858" s="175" t="s">
        <v>116</v>
      </c>
      <c r="JC858" s="341" t="s">
        <v>1013</v>
      </c>
      <c r="JE858" s="176"/>
      <c r="JF858" s="176">
        <f>VLOOKUP(JC858,$A$879:$F$2731,6,FALSE)</f>
        <v>203</v>
      </c>
      <c r="JG858" s="175" t="s">
        <v>63</v>
      </c>
      <c r="JH858" s="10">
        <f>JF858*1.4</f>
        <v>284.2</v>
      </c>
      <c r="JI858" s="10"/>
      <c r="JJ858" s="229"/>
      <c r="JK858" s="175" t="s">
        <v>116</v>
      </c>
      <c r="JL858" s="341" t="s">
        <v>1148</v>
      </c>
      <c r="JN858" s="176"/>
      <c r="JO858" s="176">
        <f>VLOOKUP(JL858,$A$879:$F$2731,6,FALSE)</f>
        <v>238</v>
      </c>
      <c r="JP858" s="175" t="s">
        <v>63</v>
      </c>
      <c r="JQ858" s="10">
        <f>JO858*1.4</f>
        <v>333.2</v>
      </c>
      <c r="JR858" s="10"/>
      <c r="JS858" s="229"/>
      <c r="JT858" s="175" t="s">
        <v>116</v>
      </c>
      <c r="JU858" s="341" t="s">
        <v>3240</v>
      </c>
      <c r="JW858" s="176"/>
      <c r="JX858" s="176">
        <f>VLOOKUP(JU858,$A$879:$F$2731,6,FALSE)</f>
        <v>402</v>
      </c>
      <c r="JY858" s="175" t="s">
        <v>63</v>
      </c>
      <c r="JZ858" s="10">
        <f>JX858*1.4</f>
        <v>562.79999999999995</v>
      </c>
      <c r="KA858" s="10"/>
      <c r="KB858" s="229"/>
      <c r="KC858" s="175" t="s">
        <v>116</v>
      </c>
      <c r="KD858" s="349" t="s">
        <v>183</v>
      </c>
      <c r="KF858" s="176"/>
      <c r="KG858" s="176" t="e">
        <f>VLOOKUP(KD858,$A$879:$F$2731,6,FALSE)</f>
        <v>#N/A</v>
      </c>
      <c r="KH858" s="175" t="s">
        <v>63</v>
      </c>
      <c r="KI858" s="10" t="e">
        <f>KG858*1.4</f>
        <v>#N/A</v>
      </c>
      <c r="KJ858" s="10"/>
      <c r="KK858" s="229"/>
      <c r="KL858" s="175" t="s">
        <v>116</v>
      </c>
      <c r="KM858" s="341" t="s">
        <v>3452</v>
      </c>
      <c r="KO858" s="176"/>
      <c r="KP858" s="176">
        <f>VLOOKUP(KM858,$A$879:$F$2731,6,FALSE)</f>
        <v>207</v>
      </c>
      <c r="KQ858" s="175" t="s">
        <v>63</v>
      </c>
      <c r="KR858" s="10">
        <f>KP858*1.4</f>
        <v>289.79999999999995</v>
      </c>
      <c r="KS858" s="10"/>
      <c r="KT858" s="229"/>
      <c r="KU858" s="175" t="s">
        <v>116</v>
      </c>
      <c r="KV858" s="341" t="s">
        <v>3452</v>
      </c>
      <c r="KX858" s="176"/>
      <c r="KY858" s="176">
        <f>VLOOKUP(KV858,$A$879:$F$2731,6,FALSE)</f>
        <v>207</v>
      </c>
      <c r="KZ858" s="175" t="s">
        <v>63</v>
      </c>
      <c r="LA858" s="10">
        <f>KY858*1.4</f>
        <v>289.79999999999995</v>
      </c>
      <c r="LB858" s="10"/>
      <c r="LC858" s="229"/>
      <c r="LD858" s="175" t="s">
        <v>116</v>
      </c>
      <c r="LE858" s="349" t="s">
        <v>183</v>
      </c>
      <c r="LG858" s="176"/>
      <c r="LH858" s="176" t="e">
        <f>VLOOKUP(LE858,$A$879:$F$2731,6,FALSE)</f>
        <v>#N/A</v>
      </c>
      <c r="LI858" s="175" t="s">
        <v>63</v>
      </c>
      <c r="LJ858" s="10" t="e">
        <f>LH858*1.4</f>
        <v>#N/A</v>
      </c>
      <c r="LK858" s="10"/>
      <c r="LL858" s="229"/>
      <c r="LM858" s="175" t="s">
        <v>116</v>
      </c>
      <c r="LN858" s="341" t="s">
        <v>3452</v>
      </c>
      <c r="LP858" s="176"/>
      <c r="LQ858" s="176">
        <f>VLOOKUP(LN858,$A$879:$F$2731,6,FALSE)</f>
        <v>207</v>
      </c>
      <c r="LR858" s="175" t="s">
        <v>63</v>
      </c>
      <c r="LS858" s="10">
        <f>LQ858*1.4</f>
        <v>289.79999999999995</v>
      </c>
      <c r="LT858" s="10"/>
      <c r="LU858" s="229"/>
      <c r="LV858" s="175" t="s">
        <v>116</v>
      </c>
      <c r="LW858" s="341" t="s">
        <v>733</v>
      </c>
      <c r="LY858" s="176"/>
      <c r="LZ858" s="176">
        <f>VLOOKUP(LW858,$A$879:$F$2731,6,FALSE)</f>
        <v>119</v>
      </c>
      <c r="MA858" s="175" t="s">
        <v>63</v>
      </c>
      <c r="MB858" s="10">
        <f>LZ858*1.4</f>
        <v>166.6</v>
      </c>
      <c r="MC858" s="10"/>
      <c r="MD858" s="229"/>
      <c r="ME858" s="175" t="s">
        <v>116</v>
      </c>
      <c r="MF858" s="341" t="s">
        <v>3452</v>
      </c>
      <c r="MH858" s="176"/>
      <c r="MI858" s="176">
        <f>VLOOKUP(MF858,$A$879:$F$2731,6,FALSE)</f>
        <v>207</v>
      </c>
      <c r="MJ858" s="175" t="s">
        <v>63</v>
      </c>
      <c r="MK858" s="10">
        <f>MI858*1.4</f>
        <v>289.79999999999995</v>
      </c>
      <c r="ML858" s="10"/>
      <c r="MM858" s="229"/>
      <c r="MN858" s="175" t="s">
        <v>116</v>
      </c>
      <c r="MO858" s="349" t="s">
        <v>183</v>
      </c>
      <c r="MQ858" s="176"/>
      <c r="MR858" s="176" t="e">
        <f>VLOOKUP(MO858,$A$879:$F$2731,6,FALSE)</f>
        <v>#N/A</v>
      </c>
      <c r="MS858" s="175" t="s">
        <v>63</v>
      </c>
      <c r="MT858" s="10" t="e">
        <f>MR858*1.4</f>
        <v>#N/A</v>
      </c>
      <c r="MU858" s="10"/>
      <c r="MV858" s="229"/>
      <c r="MW858" s="175" t="s">
        <v>116</v>
      </c>
      <c r="MX858" s="341" t="s">
        <v>2324</v>
      </c>
      <c r="MZ858" s="176"/>
      <c r="NA858" s="176">
        <f>VLOOKUP(MX858,$A$879:$F$2731,6,FALSE)</f>
        <v>296</v>
      </c>
      <c r="NB858" s="175" t="s">
        <v>63</v>
      </c>
      <c r="NC858" s="10">
        <f>NA858*1.4</f>
        <v>414.4</v>
      </c>
      <c r="ND858" s="10"/>
      <c r="NE858" s="229"/>
      <c r="NF858" s="175" t="s">
        <v>116</v>
      </c>
      <c r="NG858" s="341" t="s">
        <v>1696</v>
      </c>
      <c r="NI858" s="176"/>
      <c r="NJ858" s="176">
        <f>VLOOKUP(NG858,$A$879:$F$2731,6,FALSE)</f>
        <v>89</v>
      </c>
      <c r="NK858" s="175" t="s">
        <v>63</v>
      </c>
      <c r="NL858" s="10">
        <f>NJ858*1.4</f>
        <v>124.6</v>
      </c>
      <c r="NM858" s="10"/>
      <c r="NN858" s="229"/>
      <c r="NO858" s="175" t="s">
        <v>116</v>
      </c>
      <c r="NP858" s="341" t="s">
        <v>447</v>
      </c>
      <c r="NR858" s="176"/>
      <c r="NS858" s="176">
        <f>VLOOKUP(NP858,$A$879:$F$2731,6,FALSE)</f>
        <v>62</v>
      </c>
      <c r="NT858" s="175" t="s">
        <v>63</v>
      </c>
      <c r="NU858" s="10">
        <f>NS858*1.4</f>
        <v>86.8</v>
      </c>
      <c r="NV858" s="10"/>
      <c r="NW858" s="229"/>
      <c r="NX858" s="175" t="s">
        <v>116</v>
      </c>
      <c r="NY858" s="341" t="s">
        <v>1706</v>
      </c>
      <c r="OA858" s="176"/>
      <c r="OB858" s="176">
        <f>VLOOKUP(NY858,$A$879:$F$2731,6,FALSE)</f>
        <v>42</v>
      </c>
      <c r="OC858" s="175" t="s">
        <v>63</v>
      </c>
      <c r="OD858" s="10">
        <f>OB858*1.4</f>
        <v>58.8</v>
      </c>
      <c r="OE858" s="10"/>
      <c r="OF858" s="229"/>
      <c r="OG858" s="175" t="s">
        <v>116</v>
      </c>
      <c r="OH858" s="341" t="s">
        <v>447</v>
      </c>
      <c r="OJ858" s="176"/>
      <c r="OK858" s="176">
        <f>VLOOKUP(OH858,$A$879:$F$2731,6,FALSE)</f>
        <v>62</v>
      </c>
      <c r="OL858" s="175" t="s">
        <v>63</v>
      </c>
      <c r="OM858" s="10">
        <f>OK858*1.4</f>
        <v>86.8</v>
      </c>
      <c r="ON858" s="10"/>
      <c r="OO858" s="229"/>
      <c r="OP858" s="175" t="s">
        <v>116</v>
      </c>
      <c r="OQ858" s="341" t="s">
        <v>2974</v>
      </c>
      <c r="OS858" s="176"/>
      <c r="OT858" s="176">
        <f>VLOOKUP(OQ858,$A$879:$F$2731,6,FALSE)</f>
        <v>0</v>
      </c>
      <c r="OU858" s="175" t="s">
        <v>63</v>
      </c>
      <c r="OV858" s="10">
        <f>OT858*1.4</f>
        <v>0</v>
      </c>
      <c r="OW858" s="10"/>
      <c r="OX858" s="229"/>
      <c r="OY858" s="175" t="s">
        <v>116</v>
      </c>
      <c r="OZ858" s="351" t="s">
        <v>728</v>
      </c>
      <c r="PB858" s="176"/>
      <c r="PC858" s="176">
        <f>VLOOKUP(OZ858,$A$879:$F$2731,6,FALSE)</f>
        <v>0</v>
      </c>
      <c r="PD858" s="175" t="s">
        <v>63</v>
      </c>
      <c r="PE858" s="10">
        <f>PC858*1.4</f>
        <v>0</v>
      </c>
      <c r="PF858" s="10"/>
      <c r="PG858" s="229"/>
      <c r="PH858" s="175" t="s">
        <v>116</v>
      </c>
      <c r="PI858" s="341" t="s">
        <v>1706</v>
      </c>
      <c r="PK858" s="176"/>
      <c r="PL858" s="176">
        <f>VLOOKUP(PI858,$A$879:$F$2731,6,FALSE)</f>
        <v>42</v>
      </c>
      <c r="PM858" s="175" t="s">
        <v>63</v>
      </c>
      <c r="PN858" s="10">
        <f>PL858*1.4</f>
        <v>58.8</v>
      </c>
      <c r="PO858" s="10"/>
      <c r="PP858" s="229"/>
      <c r="PQ858" s="175" t="s">
        <v>116</v>
      </c>
      <c r="PR858" s="341" t="s">
        <v>3452</v>
      </c>
      <c r="PT858" s="176"/>
      <c r="PU858" s="176">
        <f>VLOOKUP(PR858,$A$879:$F$2731,6,FALSE)</f>
        <v>207</v>
      </c>
      <c r="PV858" s="175" t="s">
        <v>63</v>
      </c>
      <c r="PW858" s="10">
        <f>PU858*1.4</f>
        <v>289.79999999999995</v>
      </c>
      <c r="PX858" s="10"/>
      <c r="PY858" s="229"/>
      <c r="PZ858" s="175" t="s">
        <v>116</v>
      </c>
      <c r="QA858" s="343" t="s">
        <v>1696</v>
      </c>
      <c r="QC858" s="176"/>
      <c r="QD858" s="176">
        <f>VLOOKUP(QA858,$A$879:$F$2731,6,FALSE)</f>
        <v>89</v>
      </c>
      <c r="QE858" s="175" t="s">
        <v>63</v>
      </c>
      <c r="QF858" s="10">
        <f>QD858*1.4</f>
        <v>124.6</v>
      </c>
      <c r="QG858" s="10"/>
      <c r="QH858" s="229"/>
      <c r="QI858" s="175" t="s">
        <v>116</v>
      </c>
      <c r="QJ858" s="349" t="s">
        <v>183</v>
      </c>
      <c r="QL858" s="176"/>
      <c r="QM858" s="176" t="e">
        <f>VLOOKUP(QJ858,$A$879:$F$2731,6,FALSE)</f>
        <v>#N/A</v>
      </c>
      <c r="QN858" s="175" t="s">
        <v>63</v>
      </c>
      <c r="QO858" s="10" t="e">
        <f>QM858*1.4</f>
        <v>#N/A</v>
      </c>
      <c r="QP858" s="10"/>
      <c r="QQ858" s="229"/>
      <c r="QR858" s="175" t="s">
        <v>116</v>
      </c>
      <c r="QS858" s="341" t="s">
        <v>419</v>
      </c>
      <c r="QU858" s="176"/>
      <c r="QV858" s="176">
        <f>VLOOKUP(QS858,$A$879:$F$2731,6,FALSE)</f>
        <v>36</v>
      </c>
      <c r="QW858" s="175" t="s">
        <v>63</v>
      </c>
      <c r="QX858" s="10">
        <f>QV858*1.4</f>
        <v>50.4</v>
      </c>
      <c r="QY858" s="10"/>
      <c r="QZ858" s="229"/>
      <c r="RA858" s="175" t="s">
        <v>116</v>
      </c>
      <c r="RB858" s="341" t="s">
        <v>3239</v>
      </c>
      <c r="RD858" s="176"/>
      <c r="RE858" s="176">
        <f>VLOOKUP(RB858,$A$879:$F$2731,6,FALSE)</f>
        <v>0</v>
      </c>
      <c r="RF858" s="175" t="s">
        <v>63</v>
      </c>
      <c r="RG858" s="10">
        <f>RE858*1.4</f>
        <v>0</v>
      </c>
      <c r="RH858" s="10"/>
      <c r="RI858" s="229"/>
      <c r="RJ858" s="175" t="s">
        <v>116</v>
      </c>
      <c r="RK858" s="341" t="s">
        <v>3452</v>
      </c>
      <c r="RM858" s="176"/>
      <c r="RN858" s="176">
        <f>VLOOKUP(RK858,$A$879:$F$2731,6,FALSE)</f>
        <v>207</v>
      </c>
      <c r="RO858" s="175" t="s">
        <v>63</v>
      </c>
      <c r="RP858" s="10">
        <f>RN858*1.4</f>
        <v>289.79999999999995</v>
      </c>
      <c r="RQ858" s="10"/>
      <c r="RR858" s="229"/>
      <c r="RS858" s="175" t="s">
        <v>116</v>
      </c>
      <c r="RT858" s="349" t="s">
        <v>183</v>
      </c>
      <c r="RV858" s="176"/>
      <c r="RW858" s="176" t="e">
        <f>VLOOKUP(RT858,$A$879:$F$2731,6,FALSE)</f>
        <v>#N/A</v>
      </c>
      <c r="RX858" s="175" t="s">
        <v>63</v>
      </c>
      <c r="RY858" s="10" t="e">
        <f>RW858*1.4</f>
        <v>#N/A</v>
      </c>
      <c r="RZ858" s="10"/>
      <c r="SA858" s="235"/>
      <c r="SB858" s="175" t="s">
        <v>116</v>
      </c>
      <c r="SC858" s="341" t="s">
        <v>1735</v>
      </c>
      <c r="SE858" s="176"/>
      <c r="SF858" s="176">
        <f>VLOOKUP(SC858,$A$879:$F$2731,6,FALSE)</f>
        <v>0</v>
      </c>
      <c r="SG858" s="175" t="s">
        <v>63</v>
      </c>
      <c r="SH858" s="10">
        <f>SF858*1.4</f>
        <v>0</v>
      </c>
      <c r="SI858" s="10"/>
      <c r="SJ858" s="235"/>
      <c r="SK858" s="175" t="s">
        <v>116</v>
      </c>
      <c r="SL858" s="341" t="s">
        <v>3240</v>
      </c>
      <c r="SN858" s="176"/>
      <c r="SO858" s="176">
        <f>VLOOKUP(SL858,$A$879:$F$2731,6,FALSE)</f>
        <v>402</v>
      </c>
      <c r="SP858" s="175" t="s">
        <v>63</v>
      </c>
      <c r="SQ858" s="10">
        <f>SO858*1.4</f>
        <v>562.79999999999995</v>
      </c>
      <c r="SR858" s="10"/>
      <c r="SS858" s="235"/>
      <c r="ST858" s="175" t="s">
        <v>116</v>
      </c>
      <c r="SU858" s="341" t="s">
        <v>3452</v>
      </c>
      <c r="SW858" s="176"/>
      <c r="SX858" s="176">
        <f>VLOOKUP(SU858,$A$879:$F$2731,6,FALSE)</f>
        <v>207</v>
      </c>
      <c r="SY858" s="175" t="s">
        <v>63</v>
      </c>
      <c r="SZ858" s="10">
        <f>SX858*1.4</f>
        <v>289.79999999999995</v>
      </c>
      <c r="TA858" s="10"/>
      <c r="TB858" s="235"/>
      <c r="TC858" s="175" t="s">
        <v>116</v>
      </c>
      <c r="TD858" s="349" t="s">
        <v>183</v>
      </c>
      <c r="TF858" s="176"/>
      <c r="TG858" s="176" t="e">
        <f>VLOOKUP(TD858,$A$879:$F$2731,6,FALSE)</f>
        <v>#N/A</v>
      </c>
      <c r="TH858" s="175" t="s">
        <v>63</v>
      </c>
      <c r="TI858" s="10" t="e">
        <f>TG858*1.4</f>
        <v>#N/A</v>
      </c>
      <c r="TK858" s="235"/>
      <c r="TL858" s="175" t="s">
        <v>116</v>
      </c>
      <c r="TM858" s="341" t="s">
        <v>969</v>
      </c>
      <c r="TO858" s="176"/>
      <c r="TP858" s="176">
        <f>VLOOKUP(TM858,$A$879:$F$2731,6,FALSE)</f>
        <v>1</v>
      </c>
      <c r="TQ858" s="175" t="s">
        <v>63</v>
      </c>
      <c r="TR858" s="10">
        <f>TP858*1.4</f>
        <v>1.4</v>
      </c>
      <c r="TS858" s="10"/>
      <c r="TT858" s="235"/>
      <c r="TU858" s="175" t="s">
        <v>116</v>
      </c>
      <c r="TV858" s="341" t="s">
        <v>3434</v>
      </c>
      <c r="TX858" s="176"/>
      <c r="TY858" s="176">
        <f>VLOOKUP(TV858,$A$879:$F$2731,6,FALSE)</f>
        <v>0</v>
      </c>
      <c r="TZ858" s="175" t="s">
        <v>63</v>
      </c>
      <c r="UA858" s="10">
        <f>TY858*1.4</f>
        <v>0</v>
      </c>
      <c r="UB858" s="10"/>
      <c r="UC858" s="235"/>
      <c r="UD858" s="175" t="s">
        <v>116</v>
      </c>
      <c r="UE858" s="341" t="s">
        <v>612</v>
      </c>
      <c r="UG858" s="176"/>
      <c r="UH858" s="176">
        <f>VLOOKUP(UE858,$A$879:$F$2731,6,FALSE)</f>
        <v>0</v>
      </c>
      <c r="UI858" s="175" t="s">
        <v>63</v>
      </c>
      <c r="UJ858" s="10">
        <f>UH858*1.4</f>
        <v>0</v>
      </c>
      <c r="UK858" s="10"/>
      <c r="UL858" s="235"/>
      <c r="UM858" s="175" t="s">
        <v>116</v>
      </c>
      <c r="UN858" s="349" t="s">
        <v>183</v>
      </c>
      <c r="UP858" s="176"/>
      <c r="UQ858" s="176" t="e">
        <f>VLOOKUP(UN858,$A$879:$F$2731,6,FALSE)</f>
        <v>#N/A</v>
      </c>
      <c r="UR858" s="175" t="s">
        <v>63</v>
      </c>
      <c r="US858" s="10" t="e">
        <f>UQ858*1.4</f>
        <v>#N/A</v>
      </c>
      <c r="UT858" s="10"/>
      <c r="UU858" s="235"/>
      <c r="UV858" s="175" t="s">
        <v>116</v>
      </c>
      <c r="UW858" s="341" t="s">
        <v>2575</v>
      </c>
      <c r="UY858" s="176"/>
      <c r="UZ858" s="176">
        <f>VLOOKUP(UW858,$A$879:$F$2731,6,FALSE)</f>
        <v>0</v>
      </c>
      <c r="VA858" s="175" t="s">
        <v>63</v>
      </c>
      <c r="VB858" s="10">
        <f>UZ858*1.4</f>
        <v>0</v>
      </c>
      <c r="VC858" s="10"/>
      <c r="VD858" s="235"/>
      <c r="VE858" s="175" t="s">
        <v>116</v>
      </c>
      <c r="VF858" s="349" t="s">
        <v>183</v>
      </c>
      <c r="VH858" s="176"/>
      <c r="VI858" s="176" t="e">
        <f>VLOOKUP(VF858,$A$879:$F$2731,6,FALSE)</f>
        <v>#N/A</v>
      </c>
      <c r="VJ858" s="175" t="s">
        <v>63</v>
      </c>
      <c r="VK858" s="10" t="e">
        <f>VI858*1.4</f>
        <v>#N/A</v>
      </c>
      <c r="VL858" s="10"/>
      <c r="VM858" s="235"/>
      <c r="VN858" s="175" t="s">
        <v>116</v>
      </c>
      <c r="VO858" s="341" t="s">
        <v>1796</v>
      </c>
      <c r="VQ858" s="176"/>
      <c r="VR858" s="176">
        <f>VLOOKUP(VO858,$A$879:$F$2731,6,FALSE)</f>
        <v>129</v>
      </c>
      <c r="VS858" s="175" t="s">
        <v>63</v>
      </c>
      <c r="VT858" s="10">
        <f>VR858*1.4</f>
        <v>180.6</v>
      </c>
      <c r="VU858" s="10"/>
      <c r="VV858" s="235"/>
      <c r="VW858" s="175" t="s">
        <v>116</v>
      </c>
      <c r="VX858" s="349" t="s">
        <v>183</v>
      </c>
      <c r="VZ858" s="176"/>
      <c r="WA858" s="176" t="e">
        <f>VLOOKUP(VX858,$A$879:$F$2731,6,FALSE)</f>
        <v>#N/A</v>
      </c>
      <c r="WB858" s="175" t="s">
        <v>63</v>
      </c>
      <c r="WC858" s="10" t="e">
        <f>WA858*1.4</f>
        <v>#N/A</v>
      </c>
      <c r="WE858" s="235"/>
      <c r="WF858" s="175" t="s">
        <v>116</v>
      </c>
      <c r="WG858" s="341" t="s">
        <v>3452</v>
      </c>
      <c r="WI858" s="176"/>
      <c r="WJ858" s="176">
        <f>VLOOKUP(WG858,$A$879:$F$2731,6,FALSE)</f>
        <v>207</v>
      </c>
      <c r="WK858" s="175" t="s">
        <v>63</v>
      </c>
      <c r="WL858" s="10">
        <f>WJ858*1.4</f>
        <v>289.79999999999995</v>
      </c>
      <c r="WN858" s="235"/>
      <c r="WO858" s="175" t="s">
        <v>116</v>
      </c>
      <c r="WP858" s="341" t="s">
        <v>1696</v>
      </c>
      <c r="WQ858" s="176"/>
      <c r="WR858" s="176"/>
      <c r="WS858" s="176">
        <f>VLOOKUP(WP858,$A$879:$F$2731,6,FALSE)</f>
        <v>89</v>
      </c>
      <c r="WT858" s="175" t="s">
        <v>63</v>
      </c>
      <c r="WU858" s="10">
        <f>WS858*1.4</f>
        <v>124.6</v>
      </c>
      <c r="WV858" s="10"/>
      <c r="WW858" s="235"/>
      <c r="WX858" s="175" t="s">
        <v>116</v>
      </c>
      <c r="WY858" s="341" t="s">
        <v>859</v>
      </c>
      <c r="XA858" s="176"/>
      <c r="XB858" s="176">
        <f>VLOOKUP(WY858,$A$879:$F$2731,6,FALSE)</f>
        <v>68</v>
      </c>
      <c r="XC858" s="175" t="s">
        <v>63</v>
      </c>
      <c r="XD858" s="10">
        <f>XB858*1.4</f>
        <v>95.199999999999989</v>
      </c>
      <c r="XF858" s="235"/>
      <c r="XG858" s="175" t="s">
        <v>116</v>
      </c>
      <c r="XH858" s="351" t="s">
        <v>3240</v>
      </c>
      <c r="XJ858" s="176"/>
      <c r="XK858" s="176">
        <f>VLOOKUP(XH858,$A$879:$F$2731,6,FALSE)</f>
        <v>402</v>
      </c>
      <c r="XL858" s="175" t="s">
        <v>63</v>
      </c>
      <c r="XM858" s="10">
        <f>XK858*1.4</f>
        <v>562.79999999999995</v>
      </c>
      <c r="XO858" s="235"/>
      <c r="XP858" s="175" t="s">
        <v>116</v>
      </c>
      <c r="XQ858" s="341" t="s">
        <v>623</v>
      </c>
      <c r="XS858" s="176"/>
      <c r="XT858" s="176">
        <f>VLOOKUP(XQ858,$A$879:$F$2731,6,FALSE)</f>
        <v>8</v>
      </c>
      <c r="XU858" s="175" t="s">
        <v>63</v>
      </c>
      <c r="XV858" s="10">
        <f>XT858*1.4</f>
        <v>11.2</v>
      </c>
      <c r="XW858" s="10"/>
      <c r="XX858" s="235"/>
      <c r="XY858" s="175" t="s">
        <v>116</v>
      </c>
      <c r="XZ858" s="341" t="s">
        <v>442</v>
      </c>
      <c r="YB858" s="176"/>
      <c r="YC858" s="176">
        <f>VLOOKUP(XZ858,$A$879:$F$2731,6,FALSE)</f>
        <v>0</v>
      </c>
      <c r="YD858" s="175" t="s">
        <v>63</v>
      </c>
      <c r="YE858" s="10">
        <f>YC858*1.4</f>
        <v>0</v>
      </c>
      <c r="YG858" s="235"/>
      <c r="YH858" s="175" t="s">
        <v>116</v>
      </c>
      <c r="YI858" s="341" t="s">
        <v>3240</v>
      </c>
      <c r="YK858" s="176"/>
      <c r="YL858" s="176">
        <f>VLOOKUP(YI858,$A$879:$F$2731,6,FALSE)</f>
        <v>402</v>
      </c>
      <c r="YM858" s="175" t="s">
        <v>63</v>
      </c>
      <c r="YN858" s="10">
        <f>YL858*1.4</f>
        <v>562.79999999999995</v>
      </c>
      <c r="YO858" s="10"/>
      <c r="YP858" s="235"/>
      <c r="YQ858" s="175" t="s">
        <v>116</v>
      </c>
      <c r="YR858" s="341" t="s">
        <v>517</v>
      </c>
      <c r="YT858" s="176"/>
      <c r="YU858" s="176">
        <f>VLOOKUP(YR858,$A$879:$F$2731,6,FALSE)</f>
        <v>0</v>
      </c>
      <c r="YV858" s="175" t="s">
        <v>63</v>
      </c>
      <c r="YW858" s="10">
        <f>YU858*1.4</f>
        <v>0</v>
      </c>
      <c r="YY858" s="235"/>
      <c r="YZ858" s="175" t="s">
        <v>116</v>
      </c>
      <c r="ZA858" s="341" t="s">
        <v>1796</v>
      </c>
      <c r="ZC858" s="176"/>
      <c r="ZD858" s="176">
        <f>VLOOKUP(ZA858,$A$879:$F$2731,6,FALSE)</f>
        <v>129</v>
      </c>
      <c r="ZE858" s="175" t="s">
        <v>63</v>
      </c>
      <c r="ZF858" s="10">
        <f>ZD858*1.4</f>
        <v>180.6</v>
      </c>
      <c r="ZH858" s="235"/>
      <c r="ZI858" s="175" t="s">
        <v>116</v>
      </c>
      <c r="ZJ858" s="341" t="s">
        <v>1148</v>
      </c>
      <c r="ZL858" s="176"/>
      <c r="ZM858" s="176">
        <f>VLOOKUP(ZJ858,$A$879:$F$2731,6,FALSE)</f>
        <v>238</v>
      </c>
      <c r="ZN858" s="175" t="s">
        <v>63</v>
      </c>
      <c r="ZO858" s="10">
        <f>ZM858*1.4</f>
        <v>333.2</v>
      </c>
      <c r="ZQ858" s="235"/>
      <c r="ZR858" s="175" t="s">
        <v>116</v>
      </c>
      <c r="ZS858" s="341" t="s">
        <v>517</v>
      </c>
      <c r="ZU858" s="176"/>
      <c r="ZV858" s="176">
        <f>VLOOKUP(ZS858,$A$879:$F$2731,6,FALSE)</f>
        <v>0</v>
      </c>
      <c r="ZW858" s="175" t="s">
        <v>63</v>
      </c>
      <c r="ZX858" s="10">
        <f>ZV858*1.4</f>
        <v>0</v>
      </c>
      <c r="ZY858" s="10"/>
      <c r="ZZ858" s="235"/>
      <c r="AAA858" s="175" t="s">
        <v>116</v>
      </c>
      <c r="AAB858" s="341" t="s">
        <v>626</v>
      </c>
      <c r="AAD858" s="176"/>
      <c r="AAE858" s="176">
        <f>VLOOKUP(AAB858,$A$879:$F$2731,6,FALSE)</f>
        <v>67</v>
      </c>
      <c r="AAF858" s="175" t="s">
        <v>63</v>
      </c>
      <c r="AAG858" s="10">
        <f>AAE858*1.4</f>
        <v>93.8</v>
      </c>
      <c r="AAH858" s="10"/>
      <c r="AAI858" s="235"/>
      <c r="AAJ858" s="175" t="s">
        <v>116</v>
      </c>
      <c r="AAK858" s="75" t="s">
        <v>183</v>
      </c>
      <c r="AAM858" s="176"/>
      <c r="AAN858" s="176" t="e">
        <f>VLOOKUP(AAK858,$A$879:$F$2731,6,FALSE)</f>
        <v>#N/A</v>
      </c>
      <c r="AAO858" s="175" t="s">
        <v>63</v>
      </c>
      <c r="AAP858" s="10" t="e">
        <f>AAN858*1.4</f>
        <v>#N/A</v>
      </c>
      <c r="AAQ858" s="10"/>
      <c r="AAR858" s="235"/>
      <c r="AAS858" s="175" t="s">
        <v>116</v>
      </c>
      <c r="AAT858" s="341" t="s">
        <v>3309</v>
      </c>
      <c r="AAV858" s="176"/>
      <c r="AAW858" s="176">
        <f>VLOOKUP(AAT858,$A$879:$F$2731,6,FALSE)</f>
        <v>24</v>
      </c>
      <c r="AAX858" s="175" t="s">
        <v>63</v>
      </c>
      <c r="AAY858" s="10">
        <f>AAW858*1.4</f>
        <v>33.599999999999994</v>
      </c>
      <c r="AAZ858" s="10"/>
      <c r="ABA858" s="235"/>
      <c r="ABB858" s="175" t="s">
        <v>116</v>
      </c>
      <c r="ABC858" s="355" t="s">
        <v>1148</v>
      </c>
      <c r="ABE858" s="176"/>
      <c r="ABF858" s="176">
        <f>VLOOKUP(ABC858,$A$879:$F$2731,6,FALSE)</f>
        <v>238</v>
      </c>
      <c r="ABG858" s="175" t="s">
        <v>63</v>
      </c>
      <c r="ABH858" s="10">
        <f>ABF858*1.4</f>
        <v>333.2</v>
      </c>
      <c r="ABI858" s="10"/>
      <c r="ABJ858" s="235"/>
      <c r="ABK858" s="175" t="s">
        <v>116</v>
      </c>
      <c r="ABL858" s="341" t="s">
        <v>612</v>
      </c>
      <c r="ABN858" s="176"/>
      <c r="ABO858" s="176">
        <f>VLOOKUP(ABL858,$A$879:$F$2731,6,FALSE)</f>
        <v>0</v>
      </c>
      <c r="ABP858" s="175" t="s">
        <v>63</v>
      </c>
      <c r="ABQ858" s="10">
        <f>ABO858*1.4</f>
        <v>0</v>
      </c>
      <c r="ABR858" s="10"/>
      <c r="ABS858" s="235"/>
      <c r="ABT858" s="175" t="s">
        <v>116</v>
      </c>
      <c r="ABU858" s="75" t="s">
        <v>183</v>
      </c>
      <c r="ABW858" s="176"/>
      <c r="ABX858" s="176" t="e">
        <f>VLOOKUP(ABU858,$A$879:$F$2731,6,FALSE)</f>
        <v>#N/A</v>
      </c>
      <c r="ABY858" s="175" t="s">
        <v>63</v>
      </c>
      <c r="ABZ858" s="10" t="e">
        <f>ABX858*1.4</f>
        <v>#N/A</v>
      </c>
      <c r="ACA858" s="10"/>
      <c r="ACB858" s="235"/>
      <c r="ACC858" s="175" t="s">
        <v>116</v>
      </c>
      <c r="ACD858" s="75" t="s">
        <v>183</v>
      </c>
      <c r="ACF858" s="176"/>
      <c r="ACG858" s="176" t="e">
        <f>VLOOKUP(ACD858,$A$879:$F$2731,6,FALSE)</f>
        <v>#N/A</v>
      </c>
      <c r="ACH858" s="175" t="s">
        <v>63</v>
      </c>
      <c r="ACI858" s="10" t="e">
        <f>ACG858*1.4</f>
        <v>#N/A</v>
      </c>
      <c r="ACJ858" s="10"/>
      <c r="ACK858" s="235"/>
      <c r="ACL858" s="175" t="s">
        <v>116</v>
      </c>
      <c r="ACM858" s="75" t="s">
        <v>183</v>
      </c>
      <c r="ACO858" s="176"/>
      <c r="ACP858" s="176" t="e">
        <f>VLOOKUP(ACM858,$A$879:$F$2731,6,FALSE)</f>
        <v>#N/A</v>
      </c>
      <c r="ACQ858" s="175" t="s">
        <v>63</v>
      </c>
      <c r="ACR858" s="10" t="e">
        <f>ACP858*1.4</f>
        <v>#N/A</v>
      </c>
      <c r="ACS858" s="10"/>
      <c r="ACT858" s="235"/>
      <c r="ACU858" s="175" t="s">
        <v>116</v>
      </c>
      <c r="ACV858" s="75" t="s">
        <v>183</v>
      </c>
      <c r="ACX858" s="176"/>
      <c r="ACY858" s="176" t="e">
        <f>VLOOKUP(ACV858,$A$879:$F$2731,6,FALSE)</f>
        <v>#N/A</v>
      </c>
      <c r="ACZ858" s="175" t="s">
        <v>63</v>
      </c>
      <c r="ADA858" s="10" t="e">
        <f>ACY858*1.4</f>
        <v>#N/A</v>
      </c>
      <c r="ADB858" s="10"/>
      <c r="ADC858" s="235"/>
      <c r="ADD858" s="175" t="s">
        <v>116</v>
      </c>
      <c r="ADE858" s="341" t="s">
        <v>517</v>
      </c>
      <c r="ADG858" s="176"/>
      <c r="ADH858" s="176">
        <f>VLOOKUP(ADE858,$A$879:$F$2731,6,FALSE)</f>
        <v>0</v>
      </c>
      <c r="ADI858" s="175" t="s">
        <v>63</v>
      </c>
      <c r="ADJ858" s="10">
        <f>ADH858*1.4</f>
        <v>0</v>
      </c>
      <c r="ADL858" s="235"/>
      <c r="ADM858" s="175" t="s">
        <v>116</v>
      </c>
      <c r="ADN858" s="75" t="s">
        <v>183</v>
      </c>
      <c r="ADP858" s="176"/>
      <c r="ADQ858" s="176" t="e">
        <f>VLOOKUP(ADN858,$A$879:$F$2731,6,FALSE)</f>
        <v>#N/A</v>
      </c>
      <c r="ADR858" s="175" t="s">
        <v>63</v>
      </c>
      <c r="ADS858" s="10" t="e">
        <f>ADQ858*1.4</f>
        <v>#N/A</v>
      </c>
      <c r="ADT858" s="10"/>
      <c r="ADU858" s="235"/>
      <c r="ADV858" s="175" t="s">
        <v>116</v>
      </c>
      <c r="ADW858" s="341" t="s">
        <v>2622</v>
      </c>
      <c r="ADY858" s="176"/>
      <c r="ADZ858" s="176">
        <f>VLOOKUP(ADW858,$A$879:$F$2731,6,FALSE)</f>
        <v>14</v>
      </c>
      <c r="AEA858" s="175" t="s">
        <v>63</v>
      </c>
      <c r="AEB858" s="10">
        <f>ADZ858*1.4</f>
        <v>19.599999999999998</v>
      </c>
      <c r="AED858" s="235"/>
      <c r="AEE858" s="175" t="s">
        <v>116</v>
      </c>
      <c r="AEF858" s="75" t="s">
        <v>183</v>
      </c>
      <c r="AEH858" s="176"/>
      <c r="AEI858" s="176" t="e">
        <f>VLOOKUP(AEF858,$A$879:$F$2731,6,FALSE)</f>
        <v>#N/A</v>
      </c>
      <c r="AEJ858" s="175" t="s">
        <v>63</v>
      </c>
      <c r="AEK858" s="10" t="e">
        <f>AEI858*1.4</f>
        <v>#N/A</v>
      </c>
      <c r="AEM858" s="235"/>
      <c r="AEN858" s="175" t="s">
        <v>116</v>
      </c>
      <c r="AEO858" s="75" t="s">
        <v>183</v>
      </c>
      <c r="AEQ858" s="176"/>
      <c r="AER858" s="176" t="e">
        <f>VLOOKUP(AEO858,$A$879:$F$2731,6,FALSE)</f>
        <v>#N/A</v>
      </c>
      <c r="AES858" s="175" t="s">
        <v>63</v>
      </c>
      <c r="AET858" s="10" t="e">
        <f>AER858*1.4</f>
        <v>#N/A</v>
      </c>
      <c r="AEV858" s="235"/>
      <c r="AEW858" s="175" t="s">
        <v>116</v>
      </c>
      <c r="AEX858" s="75" t="s">
        <v>183</v>
      </c>
      <c r="AEZ858" s="176"/>
      <c r="AFA858" s="176" t="e">
        <f>VLOOKUP(AEX858,$A$879:$F$2731,6,FALSE)</f>
        <v>#N/A</v>
      </c>
      <c r="AFB858" s="175" t="s">
        <v>63</v>
      </c>
      <c r="AFC858" s="10" t="e">
        <f>AFA858*1.4</f>
        <v>#N/A</v>
      </c>
      <c r="AFD858" s="10"/>
      <c r="AFE858" s="235"/>
      <c r="AFF858" s="175" t="s">
        <v>116</v>
      </c>
      <c r="AFG858" s="75" t="s">
        <v>183</v>
      </c>
      <c r="AFI858" s="176"/>
      <c r="AFJ858" s="176" t="e">
        <f>VLOOKUP(AFG858,$A$879:$F$2731,6,FALSE)</f>
        <v>#N/A</v>
      </c>
      <c r="AFK858" s="175" t="s">
        <v>63</v>
      </c>
      <c r="AFL858" s="10" t="e">
        <f>AFJ858*1.4</f>
        <v>#N/A</v>
      </c>
      <c r="AFM858" s="10"/>
      <c r="AFN858" s="235"/>
      <c r="AFO858" s="175" t="s">
        <v>116</v>
      </c>
      <c r="AFP858" s="75" t="s">
        <v>183</v>
      </c>
      <c r="AFR858" s="176"/>
      <c r="AFS858" s="176" t="e">
        <f>VLOOKUP(AFP858,$A$879:$F$2731,6,FALSE)</f>
        <v>#N/A</v>
      </c>
      <c r="AFT858" s="175" t="s">
        <v>63</v>
      </c>
      <c r="AFU858" s="10" t="e">
        <f>AFS858*1.4</f>
        <v>#N/A</v>
      </c>
      <c r="AFV858" s="10"/>
      <c r="AFW858" s="235"/>
      <c r="AFX858" s="175" t="s">
        <v>116</v>
      </c>
      <c r="AFY858" s="341" t="s">
        <v>447</v>
      </c>
      <c r="AGA858" s="176"/>
      <c r="AGB858" s="176">
        <f>VLOOKUP(AFY858,$A$879:$F$2731,6,FALSE)</f>
        <v>62</v>
      </c>
      <c r="AGC858" s="175" t="s">
        <v>63</v>
      </c>
      <c r="AGD858" s="10">
        <f>AGB858*1.4</f>
        <v>86.8</v>
      </c>
      <c r="AGE858" s="10"/>
      <c r="AGF858" s="235"/>
      <c r="AGG858" s="175" t="s">
        <v>116</v>
      </c>
      <c r="AGH858" s="341" t="s">
        <v>2324</v>
      </c>
      <c r="AGJ858" s="176"/>
      <c r="AGK858" s="176">
        <f>VLOOKUP(AGH858,$A$879:$F$2731,6,FALSE)</f>
        <v>296</v>
      </c>
      <c r="AGL858" s="175" t="s">
        <v>63</v>
      </c>
      <c r="AGM858" s="10">
        <f>AGK858*1.4</f>
        <v>414.4</v>
      </c>
      <c r="AGN858" s="10"/>
      <c r="AGO858" s="235"/>
      <c r="AGP858" s="175" t="s">
        <v>116</v>
      </c>
      <c r="AGQ858" s="341" t="s">
        <v>555</v>
      </c>
      <c r="AGS858" s="176"/>
      <c r="AGT858" s="176">
        <f>VLOOKUP(AGQ858,$A$879:$F$2731,6,FALSE)</f>
        <v>54</v>
      </c>
      <c r="AGU858" s="175" t="s">
        <v>63</v>
      </c>
      <c r="AGV858" s="10">
        <f>AGT858*1.4</f>
        <v>75.599999999999994</v>
      </c>
      <c r="AGW858" s="10"/>
      <c r="AGX858" s="235"/>
      <c r="AGY858" s="175" t="s">
        <v>116</v>
      </c>
      <c r="AGZ858" s="341" t="s">
        <v>614</v>
      </c>
      <c r="AHB858" s="176"/>
      <c r="AHC858" s="176">
        <f>VLOOKUP(AGZ858,$A$879:$F$2731,6,FALSE)</f>
        <v>13</v>
      </c>
      <c r="AHD858" s="175" t="s">
        <v>63</v>
      </c>
      <c r="AHE858" s="10">
        <f>AHC858*1.4</f>
        <v>18.2</v>
      </c>
      <c r="AHF858" s="10"/>
      <c r="AHG858" s="235"/>
      <c r="AHH858" s="175" t="s">
        <v>116</v>
      </c>
      <c r="AHI858" s="398" t="s">
        <v>3240</v>
      </c>
      <c r="AHK858" s="176"/>
      <c r="AHL858" s="176">
        <f>VLOOKUP(AHI858,$A$879:$F$2731,6,FALSE)</f>
        <v>402</v>
      </c>
      <c r="AHM858" s="175" t="s">
        <v>63</v>
      </c>
      <c r="AHN858" s="10">
        <f>AHL858*1.4</f>
        <v>562.79999999999995</v>
      </c>
      <c r="AHO858" s="10"/>
      <c r="AHP858" s="235"/>
      <c r="AHQ858" s="175" t="s">
        <v>116</v>
      </c>
      <c r="AHR858" s="341" t="s">
        <v>1985</v>
      </c>
      <c r="AHT858" s="176"/>
      <c r="AHU858" s="176">
        <f>VLOOKUP(AHR858,$A$879:$F$2731,6,FALSE)</f>
        <v>8</v>
      </c>
      <c r="AHV858" s="175" t="s">
        <v>63</v>
      </c>
      <c r="AHW858" s="10">
        <f>AHU858*1.4</f>
        <v>11.2</v>
      </c>
      <c r="AHX858" s="10"/>
      <c r="AHY858" s="235"/>
      <c r="AHZ858" s="175" t="s">
        <v>116</v>
      </c>
      <c r="AIA858" s="341" t="s">
        <v>487</v>
      </c>
      <c r="AIC858" s="176"/>
      <c r="AID858" s="176">
        <f>VLOOKUP(AIA858,$A$879:$F$2731,6,FALSE)</f>
        <v>11</v>
      </c>
      <c r="AIE858" s="175" t="s">
        <v>63</v>
      </c>
      <c r="AIF858" s="10">
        <f>AID858*1.4</f>
        <v>15.399999999999999</v>
      </c>
      <c r="AIG858" s="10"/>
      <c r="AIH858" s="235"/>
      <c r="AII858" s="175" t="s">
        <v>116</v>
      </c>
      <c r="AIJ858" s="341" t="s">
        <v>2086</v>
      </c>
      <c r="AIL858" s="176"/>
      <c r="AIM858" s="176">
        <f>VLOOKUP(AIJ858,$A$879:$F$2731,6,FALSE)</f>
        <v>33</v>
      </c>
      <c r="AIN858" s="175" t="s">
        <v>63</v>
      </c>
      <c r="AIO858" s="10">
        <f>AIM858*1.4</f>
        <v>46.199999999999996</v>
      </c>
      <c r="AIP858" s="10"/>
      <c r="AIQ858" s="235"/>
      <c r="AIR858" s="175" t="s">
        <v>116</v>
      </c>
      <c r="AIS858" s="341" t="s">
        <v>447</v>
      </c>
      <c r="AIU858" s="176"/>
      <c r="AIV858" s="176">
        <f>VLOOKUP(AIS858,$A$879:$F$2731,6,FALSE)</f>
        <v>62</v>
      </c>
      <c r="AIW858" s="175" t="s">
        <v>63</v>
      </c>
      <c r="AIX858" s="10">
        <f>AIV858*1.4</f>
        <v>86.8</v>
      </c>
      <c r="AIY858" s="10"/>
      <c r="AIZ858" s="235"/>
      <c r="AJA858" s="175" t="s">
        <v>116</v>
      </c>
      <c r="AJB858" s="351" t="s">
        <v>3239</v>
      </c>
      <c r="AJD858" s="176"/>
      <c r="AJE858" s="176">
        <f>VLOOKUP(AJB858,$A$879:$F$2731,6,FALSE)</f>
        <v>0</v>
      </c>
      <c r="AJF858" s="175" t="s">
        <v>63</v>
      </c>
      <c r="AJG858" s="10">
        <f>AJE858*1.4</f>
        <v>0</v>
      </c>
      <c r="AJH858" s="10"/>
      <c r="AJI858" s="235"/>
      <c r="AJJ858" s="175" t="s">
        <v>116</v>
      </c>
      <c r="AJK858" s="341" t="s">
        <v>3452</v>
      </c>
      <c r="AJM858" s="176"/>
      <c r="AJN858" s="176">
        <f>VLOOKUP(AJK858,$A$879:$F$2731,6,FALSE)</f>
        <v>207</v>
      </c>
      <c r="AJO858" s="175" t="s">
        <v>63</v>
      </c>
      <c r="AJP858" s="10">
        <f>AJN858*1.4</f>
        <v>289.79999999999995</v>
      </c>
      <c r="AJQ858" s="10"/>
      <c r="AJR858" s="235"/>
      <c r="AJS858" s="175" t="s">
        <v>116</v>
      </c>
      <c r="AJT858" s="347" t="s">
        <v>1388</v>
      </c>
      <c r="AJV858" s="176"/>
      <c r="AJW858" s="176">
        <f>VLOOKUP(AJT858,$A$879:$F$2731,6,FALSE)</f>
        <v>8</v>
      </c>
      <c r="AJX858" s="175" t="s">
        <v>63</v>
      </c>
      <c r="AJY858" s="10">
        <f>AJW858*1.4</f>
        <v>11.2</v>
      </c>
      <c r="AJZ858" s="10"/>
      <c r="AKA858" s="235"/>
      <c r="AKB858" s="175" t="s">
        <v>116</v>
      </c>
      <c r="AKC858" s="341" t="s">
        <v>414</v>
      </c>
      <c r="AKE858" s="176"/>
      <c r="AKF858" s="176">
        <f>VLOOKUP(AKC858,$A$879:$F$2731,6,FALSE)</f>
        <v>31</v>
      </c>
      <c r="AKG858" s="175" t="s">
        <v>63</v>
      </c>
      <c r="AKH858" s="10">
        <f>AKF858*1.4</f>
        <v>43.4</v>
      </c>
      <c r="AKI858" s="10"/>
      <c r="AKJ858" s="235"/>
      <c r="AKK858" s="175" t="s">
        <v>116</v>
      </c>
      <c r="AKL858" s="341" t="s">
        <v>3284</v>
      </c>
      <c r="AKN858" s="176"/>
      <c r="AKO858" s="176">
        <f>VLOOKUP(AKL858,$A$879:$F$2731,6,FALSE)</f>
        <v>4</v>
      </c>
      <c r="AKP858" s="175" t="s">
        <v>63</v>
      </c>
      <c r="AKQ858" s="10">
        <f>AKO858*1.4</f>
        <v>5.6</v>
      </c>
      <c r="AKR858" s="10"/>
      <c r="AKS858" s="235"/>
      <c r="AKT858" s="175" t="s">
        <v>116</v>
      </c>
      <c r="AKU858" s="341" t="s">
        <v>447</v>
      </c>
      <c r="AKW858" s="176"/>
      <c r="AKX858" s="176">
        <f>VLOOKUP(AKU858,$A$879:$F$2731,6,FALSE)</f>
        <v>62</v>
      </c>
      <c r="AKY858" s="175" t="s">
        <v>63</v>
      </c>
      <c r="AKZ858" s="10">
        <f>AKX858*1.4</f>
        <v>86.8</v>
      </c>
      <c r="ALA858" s="10"/>
      <c r="ALB858" s="235"/>
      <c r="ALC858" s="175" t="s">
        <v>116</v>
      </c>
      <c r="ALD858" s="341" t="s">
        <v>3099</v>
      </c>
      <c r="ALF858" s="176"/>
      <c r="ALG858" s="176">
        <f>VLOOKUP(ALD858,$A$879:$F$2731,6,FALSE)</f>
        <v>97</v>
      </c>
      <c r="ALH858" s="175" t="s">
        <v>63</v>
      </c>
      <c r="ALI858" s="10">
        <f>ALG858*1.4</f>
        <v>135.79999999999998</v>
      </c>
      <c r="ALJ858" s="10"/>
      <c r="ALK858" s="235"/>
      <c r="ALL858" s="175" t="s">
        <v>116</v>
      </c>
      <c r="ALM858" s="341" t="s">
        <v>3363</v>
      </c>
      <c r="ALO858" s="176"/>
      <c r="ALP858" s="176">
        <f>VLOOKUP(ALM858,$A$879:$F$2731,6,FALSE)</f>
        <v>21</v>
      </c>
      <c r="ALQ858" s="175" t="s">
        <v>63</v>
      </c>
      <c r="ALR858" s="10">
        <f>ALP858*1.4</f>
        <v>29.4</v>
      </c>
      <c r="ALS858" s="10"/>
      <c r="ALT858" s="235"/>
      <c r="ALU858" s="175" t="s">
        <v>116</v>
      </c>
      <c r="ALV858" s="341" t="s">
        <v>1696</v>
      </c>
      <c r="ALX858" s="176"/>
      <c r="ALY858" s="176">
        <f>VLOOKUP(ALV858,$A$879:$F$2731,6,FALSE)</f>
        <v>89</v>
      </c>
      <c r="ALZ858" s="175" t="s">
        <v>63</v>
      </c>
      <c r="AMA858" s="10">
        <f>ALY858*1.4</f>
        <v>124.6</v>
      </c>
      <c r="AMB858" s="10"/>
      <c r="AMC858" s="235"/>
      <c r="AMD858" s="175" t="s">
        <v>116</v>
      </c>
      <c r="AME858" s="401" t="s">
        <v>508</v>
      </c>
      <c r="AMG858" s="176"/>
      <c r="AMH858" s="176">
        <f>VLOOKUP(AME858,$A$879:$F$2731,6,FALSE)</f>
        <v>1</v>
      </c>
      <c r="AMI858" s="175" t="s">
        <v>63</v>
      </c>
      <c r="AMJ858" s="10">
        <f>AMH858*1.4</f>
        <v>1.4</v>
      </c>
      <c r="AMK858" s="10"/>
      <c r="AML858" s="235"/>
      <c r="AMM858" s="175" t="s">
        <v>116</v>
      </c>
      <c r="AMN858" s="343" t="s">
        <v>414</v>
      </c>
      <c r="AMP858" s="176"/>
      <c r="AMQ858" s="176">
        <f>VLOOKUP(AMN858,$A$879:$F$2731,6,FALSE)</f>
        <v>31</v>
      </c>
      <c r="AMR858" s="175" t="s">
        <v>63</v>
      </c>
      <c r="AMS858" s="10">
        <f>AMQ858*1.4</f>
        <v>43.4</v>
      </c>
      <c r="AMT858" s="10"/>
      <c r="AMU858" s="235"/>
      <c r="AMV858" s="175" t="s">
        <v>116</v>
      </c>
      <c r="AMW858" s="341" t="s">
        <v>447</v>
      </c>
      <c r="AMY858" s="176"/>
      <c r="AMZ858" s="176">
        <f>VLOOKUP(AMW858,$A$879:$F$2731,6,FALSE)</f>
        <v>62</v>
      </c>
      <c r="ANA858" s="175" t="s">
        <v>63</v>
      </c>
      <c r="ANB858" s="10">
        <f>AMZ858*1.4</f>
        <v>86.8</v>
      </c>
      <c r="ANC858" s="10"/>
      <c r="AND858" s="235"/>
      <c r="ANE858" s="175" t="s">
        <v>116</v>
      </c>
      <c r="ANF858" s="341" t="s">
        <v>614</v>
      </c>
      <c r="ANH858" s="176"/>
      <c r="ANI858" s="176">
        <f>VLOOKUP(ANF858,$A$879:$F$2731,6,FALSE)</f>
        <v>13</v>
      </c>
      <c r="ANJ858" s="175" t="s">
        <v>63</v>
      </c>
      <c r="ANK858" s="10">
        <f>ANI858*1.4</f>
        <v>18.2</v>
      </c>
      <c r="ANL858" s="10"/>
      <c r="ANM858" s="235"/>
      <c r="ANN858" s="175" t="s">
        <v>116</v>
      </c>
      <c r="ANO858" s="351" t="s">
        <v>483</v>
      </c>
      <c r="ANQ858" s="176"/>
      <c r="ANR858" s="176">
        <f>VLOOKUP(ANO858,$A$879:$F$2731,6,FALSE)</f>
        <v>74</v>
      </c>
      <c r="ANS858" s="175" t="s">
        <v>63</v>
      </c>
      <c r="ANT858" s="10">
        <f>ANR858*1.4</f>
        <v>103.6</v>
      </c>
      <c r="ANU858" s="10"/>
      <c r="ANV858" s="235"/>
      <c r="ANW858" s="175" t="s">
        <v>116</v>
      </c>
      <c r="ANX858" s="341" t="s">
        <v>1148</v>
      </c>
      <c r="ANZ858" s="176"/>
      <c r="AOA858" s="176">
        <f>VLOOKUP(ANX858,$A$879:$F$2731,6,FALSE)</f>
        <v>238</v>
      </c>
      <c r="AOB858" s="175" t="s">
        <v>63</v>
      </c>
      <c r="AOC858" s="10">
        <f>AOA858*1.4</f>
        <v>333.2</v>
      </c>
      <c r="AOD858" s="10"/>
      <c r="AOE858" s="235"/>
      <c r="AOF858" s="175" t="s">
        <v>116</v>
      </c>
      <c r="AOG858" s="75" t="s">
        <v>183</v>
      </c>
      <c r="AOI858" s="176"/>
      <c r="AOJ858" s="176" t="e">
        <f>VLOOKUP(AOG858,$A$879:$F$2731,6,FALSE)</f>
        <v>#N/A</v>
      </c>
      <c r="AOK858" s="175" t="s">
        <v>63</v>
      </c>
      <c r="AOL858" s="10" t="e">
        <f>AOJ858*1.4</f>
        <v>#N/A</v>
      </c>
      <c r="AOM858" s="10"/>
      <c r="AON858" s="235"/>
      <c r="AOO858" s="175" t="s">
        <v>116</v>
      </c>
      <c r="AOP858" s="341" t="s">
        <v>1985</v>
      </c>
      <c r="AOR858" s="176"/>
      <c r="AOS858" s="176">
        <f>VLOOKUP(AOP858,$A$879:$F$2731,6,FALSE)</f>
        <v>8</v>
      </c>
      <c r="AOT858" s="175" t="s">
        <v>63</v>
      </c>
      <c r="AOU858" s="10">
        <f>AOS858*1.4</f>
        <v>11.2</v>
      </c>
      <c r="AOV858" s="10"/>
      <c r="AOW858" s="235"/>
      <c r="AOX858" s="175" t="s">
        <v>116</v>
      </c>
      <c r="AOY858" s="404" t="s">
        <v>3239</v>
      </c>
      <c r="APA858" s="176"/>
      <c r="APB858" s="176">
        <f>VLOOKUP(AOY858,$A$879:$F$2731,6,FALSE)</f>
        <v>0</v>
      </c>
      <c r="APC858" s="175" t="s">
        <v>63</v>
      </c>
      <c r="APD858" s="10">
        <f>APB858*1.4</f>
        <v>0</v>
      </c>
      <c r="APE858" s="10"/>
      <c r="APF858" s="235"/>
      <c r="APG858" s="175" t="s">
        <v>116</v>
      </c>
      <c r="APH858" s="341" t="s">
        <v>447</v>
      </c>
      <c r="APJ858" s="176"/>
      <c r="APK858" s="176">
        <f>VLOOKUP(APH858,$A$879:$F$2731,6,FALSE)</f>
        <v>62</v>
      </c>
      <c r="APL858" s="175" t="s">
        <v>63</v>
      </c>
      <c r="APM858" s="10">
        <f>APK858*1.4</f>
        <v>86.8</v>
      </c>
      <c r="APN858" s="10"/>
      <c r="APO858" s="235"/>
      <c r="APP858" s="175" t="s">
        <v>116</v>
      </c>
      <c r="APQ858" s="75" t="s">
        <v>183</v>
      </c>
      <c r="APS858" s="176"/>
      <c r="APT858" s="176" t="e">
        <f>VLOOKUP(APQ858,$A$879:$F$2731,6,FALSE)</f>
        <v>#N/A</v>
      </c>
      <c r="APU858" s="175" t="s">
        <v>63</v>
      </c>
      <c r="APV858" s="10" t="e">
        <f>APT858*1.4</f>
        <v>#N/A</v>
      </c>
      <c r="APW858" s="10"/>
      <c r="APX858" s="235"/>
      <c r="APY858" s="175" t="s">
        <v>116</v>
      </c>
      <c r="APZ858" s="341" t="s">
        <v>442</v>
      </c>
      <c r="AQB858" s="176"/>
      <c r="AQC858" s="176">
        <f>VLOOKUP(APZ858,$A$879:$F$2731,6,FALSE)</f>
        <v>0</v>
      </c>
      <c r="AQD858" s="175" t="s">
        <v>63</v>
      </c>
      <c r="AQE858" s="10">
        <f>AQC858*1.4</f>
        <v>0</v>
      </c>
      <c r="AQF858" s="10"/>
      <c r="AQG858" s="235"/>
      <c r="AQH858" s="175" t="s">
        <v>116</v>
      </c>
      <c r="AQI858" s="341" t="s">
        <v>3375</v>
      </c>
      <c r="AQK858" s="176"/>
      <c r="AQL858" s="176">
        <f>VLOOKUP(AQI858,$A$879:$F$2731,6,FALSE)</f>
        <v>52</v>
      </c>
      <c r="AQM858" s="175" t="s">
        <v>63</v>
      </c>
      <c r="AQN858" s="10">
        <f>AQL858*1.4</f>
        <v>72.8</v>
      </c>
      <c r="AQO858" s="10"/>
      <c r="AQP858" s="235"/>
      <c r="AQQ858" s="175" t="s">
        <v>116</v>
      </c>
      <c r="AQR858" s="75" t="s">
        <v>183</v>
      </c>
      <c r="AQT858" s="176"/>
      <c r="AQU858" s="176" t="e">
        <f>VLOOKUP(AQR858,$A$879:$F$2731,6,FALSE)</f>
        <v>#N/A</v>
      </c>
      <c r="AQV858" s="175" t="s">
        <v>63</v>
      </c>
      <c r="AQW858" s="10" t="e">
        <f>AQU858*1.4</f>
        <v>#N/A</v>
      </c>
      <c r="AQX858" s="10"/>
      <c r="AQY858" s="235"/>
      <c r="AQZ858" s="175" t="s">
        <v>116</v>
      </c>
      <c r="ARA858" s="75" t="s">
        <v>183</v>
      </c>
      <c r="ARC858" s="176"/>
      <c r="ARD858" s="176" t="e">
        <f>VLOOKUP(ARA858,$A$879:$F$2731,6,FALSE)</f>
        <v>#N/A</v>
      </c>
      <c r="ARE858" s="175" t="s">
        <v>63</v>
      </c>
      <c r="ARF858" s="10" t="e">
        <f>ARD858*1.4</f>
        <v>#N/A</v>
      </c>
      <c r="ARG858" s="10"/>
      <c r="ARH858" s="235"/>
      <c r="ARI858" s="175" t="s">
        <v>116</v>
      </c>
      <c r="ARJ858" s="75" t="s">
        <v>183</v>
      </c>
      <c r="ARL858" s="176"/>
      <c r="ARM858" s="176" t="e">
        <f>VLOOKUP(ARJ858,$A$879:$F$2731,6,FALSE)</f>
        <v>#N/A</v>
      </c>
      <c r="ARN858" s="175" t="s">
        <v>63</v>
      </c>
      <c r="ARO858" s="10" t="e">
        <f>ARM858*1.4</f>
        <v>#N/A</v>
      </c>
      <c r="ARP858" s="10"/>
      <c r="ARQ858" s="235"/>
      <c r="ARR858" s="175" t="s">
        <v>116</v>
      </c>
      <c r="ARS858" s="75" t="s">
        <v>183</v>
      </c>
      <c r="ARU858" s="176"/>
      <c r="ARV858" s="176" t="e">
        <f>VLOOKUP(ARS858,$A$879:$F$2731,6,FALSE)</f>
        <v>#N/A</v>
      </c>
      <c r="ARW858" s="175" t="s">
        <v>63</v>
      </c>
      <c r="ARX858" s="10" t="e">
        <f>ARV858*1.4</f>
        <v>#N/A</v>
      </c>
      <c r="ARY858" s="10"/>
      <c r="ARZ858" s="235"/>
      <c r="ASA858" s="175" t="s">
        <v>116</v>
      </c>
      <c r="ASB858" s="341" t="s">
        <v>2022</v>
      </c>
      <c r="ASD858" s="176"/>
      <c r="ASE858" s="176">
        <f>VLOOKUP(ASB858,$A$879:$F$2731,6,FALSE)</f>
        <v>0</v>
      </c>
      <c r="ASF858" s="175" t="s">
        <v>63</v>
      </c>
      <c r="ASG858" s="10">
        <f>ASE858*1.4</f>
        <v>0</v>
      </c>
      <c r="ASH858" s="10"/>
      <c r="ASI858" s="235"/>
      <c r="ASJ858" s="175" t="s">
        <v>116</v>
      </c>
      <c r="ASK858" s="75" t="s">
        <v>183</v>
      </c>
      <c r="ASM858" s="176"/>
      <c r="ASN858" s="176" t="e">
        <f>VLOOKUP(ASK858,$A$879:$F$2731,6,FALSE)</f>
        <v>#N/A</v>
      </c>
      <c r="ASO858" s="175" t="s">
        <v>63</v>
      </c>
      <c r="ASP858" s="10" t="e">
        <f>ASN858*1.4</f>
        <v>#N/A</v>
      </c>
      <c r="ASQ858" s="10"/>
      <c r="ASR858" s="235"/>
      <c r="ASS858" s="175" t="s">
        <v>116</v>
      </c>
      <c r="AST858" s="341" t="s">
        <v>1985</v>
      </c>
      <c r="ASV858" s="176"/>
      <c r="ASW858" s="176">
        <f>VLOOKUP(AST858,$A$879:$F$2731,6,FALSE)</f>
        <v>8</v>
      </c>
      <c r="ASX858" s="175" t="s">
        <v>63</v>
      </c>
      <c r="ASY858" s="10">
        <f>ASW858*1.4</f>
        <v>11.2</v>
      </c>
      <c r="ASZ858" s="10"/>
      <c r="ATA858" s="235"/>
      <c r="ATB858" s="175" t="s">
        <v>116</v>
      </c>
      <c r="ATC858" s="75" t="s">
        <v>183</v>
      </c>
      <c r="ATE858" s="176"/>
      <c r="ATF858" s="176" t="e">
        <f>VLOOKUP(ATC858,$A$879:$F$2731,6,FALSE)</f>
        <v>#N/A</v>
      </c>
      <c r="ATG858" s="175" t="s">
        <v>63</v>
      </c>
      <c r="ATH858" s="10" t="e">
        <f>ATF858*1.4</f>
        <v>#N/A</v>
      </c>
      <c r="ATI858" s="10"/>
      <c r="ATJ858" s="235"/>
      <c r="ATK858" s="175" t="s">
        <v>116</v>
      </c>
      <c r="ATL858" s="75" t="s">
        <v>183</v>
      </c>
      <c r="ATN858" s="176"/>
      <c r="ATO858" s="176" t="e">
        <f>VLOOKUP(ATL858,$A$879:$F$2731,6,FALSE)</f>
        <v>#N/A</v>
      </c>
      <c r="ATP858" s="175" t="s">
        <v>63</v>
      </c>
      <c r="ATQ858" s="10" t="e">
        <f>ATO858*1.4</f>
        <v>#N/A</v>
      </c>
      <c r="ATR858" s="10"/>
      <c r="ATS858" s="235"/>
      <c r="ATT858" s="175" t="s">
        <v>116</v>
      </c>
      <c r="ATU858" s="75" t="s">
        <v>183</v>
      </c>
      <c r="ATW858" s="176"/>
      <c r="ATX858" s="176" t="e">
        <f>VLOOKUP(ATU858,$A$879:$F$2731,6,FALSE)</f>
        <v>#N/A</v>
      </c>
      <c r="ATY858" s="175" t="s">
        <v>63</v>
      </c>
      <c r="ATZ858" s="10" t="e">
        <f>ATX858*1.4</f>
        <v>#N/A</v>
      </c>
      <c r="AUA858" s="10"/>
      <c r="AUB858" s="235"/>
      <c r="AUC858" s="175" t="s">
        <v>116</v>
      </c>
      <c r="AUD858" s="75" t="s">
        <v>183</v>
      </c>
      <c r="AUF858" s="176"/>
      <c r="AUG858" s="176" t="e">
        <f>VLOOKUP(AUD858,$A$879:$F$2731,6,FALSE)</f>
        <v>#N/A</v>
      </c>
      <c r="AUH858" s="175" t="s">
        <v>63</v>
      </c>
      <c r="AUI858" s="10" t="e">
        <f>AUG858*1.4</f>
        <v>#N/A</v>
      </c>
      <c r="AUJ858" s="10"/>
      <c r="AUK858" s="235"/>
      <c r="AUL858" s="175" t="s">
        <v>116</v>
      </c>
      <c r="AUM858" s="75" t="s">
        <v>183</v>
      </c>
      <c r="AUO858" s="176"/>
      <c r="AUP858" s="176" t="e">
        <f>VLOOKUP(AUM858,$A$879:$F$2731,6,FALSE)</f>
        <v>#N/A</v>
      </c>
      <c r="AUQ858" s="175" t="s">
        <v>63</v>
      </c>
      <c r="AUR858" s="10" t="e">
        <f>AUP858*1.4</f>
        <v>#N/A</v>
      </c>
      <c r="AUS858" s="10"/>
      <c r="AUT858" s="235"/>
      <c r="AUU858" s="175" t="s">
        <v>116</v>
      </c>
      <c r="AUV858" s="75" t="s">
        <v>183</v>
      </c>
      <c r="AUX858" s="176"/>
      <c r="AUY858" s="176" t="e">
        <f>VLOOKUP(AUV858,$A$879:$F$2731,6,FALSE)</f>
        <v>#N/A</v>
      </c>
      <c r="AUZ858" s="175" t="s">
        <v>63</v>
      </c>
      <c r="AVA858" s="10" t="e">
        <f>AUY858*1.4</f>
        <v>#N/A</v>
      </c>
      <c r="AVB858" s="10"/>
      <c r="AVC858" s="235"/>
      <c r="AVD858" s="175" t="s">
        <v>116</v>
      </c>
      <c r="AVE858" s="75" t="s">
        <v>183</v>
      </c>
      <c r="AVG858" s="176"/>
      <c r="AVH858" s="176" t="e">
        <f>VLOOKUP(AVE858,$A$879:$F$2731,6,FALSE)</f>
        <v>#N/A</v>
      </c>
      <c r="AVI858" s="175" t="s">
        <v>63</v>
      </c>
      <c r="AVJ858" s="10" t="e">
        <f>AVH858*1.4</f>
        <v>#N/A</v>
      </c>
      <c r="AVK858" s="10"/>
      <c r="AVL858" s="235"/>
      <c r="AVM858" s="175" t="s">
        <v>116</v>
      </c>
      <c r="AVN858" s="75" t="s">
        <v>183</v>
      </c>
      <c r="AVP858" s="176"/>
      <c r="AVQ858" s="176" t="e">
        <f>VLOOKUP(AVN858,$A$879:$F$2731,6,FALSE)</f>
        <v>#N/A</v>
      </c>
      <c r="AVR858" s="175" t="s">
        <v>63</v>
      </c>
      <c r="AVS858" s="10" t="e">
        <f>AVQ858*1.4</f>
        <v>#N/A</v>
      </c>
      <c r="AVT858" s="10"/>
      <c r="AVU858" s="235"/>
      <c r="AVV858" s="175" t="s">
        <v>116</v>
      </c>
      <c r="AVW858" s="75" t="s">
        <v>183</v>
      </c>
      <c r="AVY858" s="176"/>
      <c r="AVZ858" s="176" t="e">
        <f>VLOOKUP(AVW858,$A$879:$F$2731,6,FALSE)</f>
        <v>#N/A</v>
      </c>
      <c r="AWA858" s="175" t="s">
        <v>63</v>
      </c>
      <c r="AWB858" s="10" t="e">
        <f>AVZ858*1.4</f>
        <v>#N/A</v>
      </c>
      <c r="AWC858" s="10"/>
      <c r="AWD858" s="235"/>
      <c r="AWE858" s="175" t="s">
        <v>116</v>
      </c>
      <c r="AWF858" s="75" t="s">
        <v>183</v>
      </c>
      <c r="AWH858" s="176"/>
      <c r="AWI858" s="176" t="e">
        <f>VLOOKUP(AWF858,$A$879:$F$2731,6,FALSE)</f>
        <v>#N/A</v>
      </c>
      <c r="AWJ858" s="175" t="s">
        <v>63</v>
      </c>
      <c r="AWK858" s="10" t="e">
        <f>AWI858*1.4</f>
        <v>#N/A</v>
      </c>
      <c r="AWL858" s="10"/>
      <c r="AWM858" s="235"/>
      <c r="AWN858" s="175" t="s">
        <v>116</v>
      </c>
      <c r="AWO858" s="341" t="s">
        <v>746</v>
      </c>
      <c r="AWQ858" s="176"/>
      <c r="AWR858" s="176">
        <f>VLOOKUP(AWO858,$A$879:$F$2731,6,FALSE)</f>
        <v>42</v>
      </c>
      <c r="AWS858" s="175" t="s">
        <v>63</v>
      </c>
      <c r="AWT858" s="10">
        <f>AWR858*1.4</f>
        <v>58.8</v>
      </c>
      <c r="AWU858" s="10"/>
      <c r="AWV858" s="235"/>
      <c r="AWW858" s="175" t="s">
        <v>116</v>
      </c>
      <c r="AWX858" s="341" t="s">
        <v>1486</v>
      </c>
      <c r="AWZ858" s="176"/>
      <c r="AXA858" s="176">
        <f>VLOOKUP(AWX858,$A$879:$F$2731,6,FALSE)</f>
        <v>59</v>
      </c>
      <c r="AXB858" s="175" t="s">
        <v>63</v>
      </c>
      <c r="AXC858" s="10">
        <f>AXA858*1.4</f>
        <v>82.6</v>
      </c>
      <c r="AXD858" s="10"/>
      <c r="AXE858" s="235"/>
      <c r="AXF858" s="175" t="s">
        <v>116</v>
      </c>
      <c r="AXG858" s="341" t="s">
        <v>447</v>
      </c>
      <c r="AXI858" s="176"/>
      <c r="AXJ858" s="176">
        <f>VLOOKUP(AXG858,$A$879:$F$2731,6,FALSE)</f>
        <v>62</v>
      </c>
      <c r="AXK858" s="175" t="s">
        <v>63</v>
      </c>
      <c r="AXL858" s="10">
        <f>AXJ858*1.4</f>
        <v>86.8</v>
      </c>
      <c r="AXM858" s="10"/>
      <c r="AXN858" s="235"/>
      <c r="AXO858" s="175" t="s">
        <v>116</v>
      </c>
      <c r="AXP858" s="341" t="s">
        <v>1718</v>
      </c>
      <c r="AXR858" s="176"/>
      <c r="AXS858" s="176">
        <f>VLOOKUP(AXP858,$A$879:$F$2731,6,FALSE)</f>
        <v>0</v>
      </c>
      <c r="AXT858" s="175" t="s">
        <v>63</v>
      </c>
      <c r="AXU858" s="10">
        <f>AXS858*1.4</f>
        <v>0</v>
      </c>
      <c r="AXV858" s="10"/>
      <c r="AXW858" s="235"/>
      <c r="AXX858" s="175" t="s">
        <v>116</v>
      </c>
      <c r="AXY858" s="341" t="s">
        <v>3452</v>
      </c>
      <c r="AYA858" s="176"/>
      <c r="AYB858" s="176">
        <f>VLOOKUP(AXY858,$A$879:$F$2731,6,FALSE)</f>
        <v>207</v>
      </c>
      <c r="AYC858" s="175" t="s">
        <v>63</v>
      </c>
      <c r="AYD858" s="10">
        <f>AYB858*1.4</f>
        <v>289.79999999999995</v>
      </c>
      <c r="AYE858" s="10"/>
      <c r="AYF858" s="235"/>
      <c r="AYG858" s="175" t="s">
        <v>116</v>
      </c>
      <c r="AYH858" s="341" t="s">
        <v>584</v>
      </c>
      <c r="AYJ858" s="176"/>
      <c r="AYK858" s="176">
        <f>VLOOKUP(AYH858,$A$879:$F$2731,6,FALSE)</f>
        <v>97</v>
      </c>
      <c r="AYL858" s="175" t="s">
        <v>63</v>
      </c>
      <c r="AYM858" s="10">
        <f>AYK858*1.4</f>
        <v>135.79999999999998</v>
      </c>
      <c r="AYN858" s="10"/>
      <c r="AYO858" s="235"/>
      <c r="AYP858" s="175" t="s">
        <v>116</v>
      </c>
      <c r="AYQ858" s="341" t="s">
        <v>447</v>
      </c>
      <c r="AYS858" s="176"/>
      <c r="AYT858" s="176">
        <f>VLOOKUP(AYQ858,$A$879:$F$2731,6,FALSE)</f>
        <v>62</v>
      </c>
      <c r="AYU858" s="175" t="s">
        <v>63</v>
      </c>
      <c r="AYV858" s="10">
        <f>AYT858*1.4</f>
        <v>86.8</v>
      </c>
      <c r="AYW858" s="10"/>
      <c r="AYX858" s="235"/>
      <c r="AYY858" s="175" t="s">
        <v>116</v>
      </c>
      <c r="AYZ858" s="341" t="s">
        <v>859</v>
      </c>
      <c r="AZB858" s="176"/>
      <c r="AZC858" s="176">
        <f>VLOOKUP(AYZ858,$A$879:$F$2731,6,FALSE)</f>
        <v>68</v>
      </c>
      <c r="AZD858" s="175" t="s">
        <v>63</v>
      </c>
      <c r="AZE858" s="10">
        <f>AZC858*1.4</f>
        <v>95.199999999999989</v>
      </c>
      <c r="AZF858" s="10"/>
      <c r="AZG858" s="235"/>
      <c r="AZH858" s="175" t="s">
        <v>116</v>
      </c>
      <c r="AZI858" s="341" t="s">
        <v>527</v>
      </c>
      <c r="AZK858" s="176"/>
      <c r="AZL858" s="176">
        <f>VLOOKUP(AZI858,$A$879:$F$2731,6,FALSE)</f>
        <v>0</v>
      </c>
      <c r="AZM858" s="175" t="s">
        <v>63</v>
      </c>
      <c r="AZN858" s="10">
        <f>AZL858*1.4</f>
        <v>0</v>
      </c>
      <c r="AZO858" s="10"/>
      <c r="AZP858" s="235"/>
      <c r="AZQ858" s="175" t="s">
        <v>116</v>
      </c>
      <c r="AZR858" s="341" t="s">
        <v>584</v>
      </c>
      <c r="AZT858" s="176"/>
      <c r="AZU858" s="176">
        <f>VLOOKUP(AZR858,$A$879:$F$2731,6,FALSE)</f>
        <v>97</v>
      </c>
      <c r="AZV858" s="175" t="s">
        <v>63</v>
      </c>
      <c r="AZW858" s="10">
        <f>AZU858*1.4</f>
        <v>135.79999999999998</v>
      </c>
      <c r="AZX858" s="10"/>
      <c r="AZY858" s="235"/>
      <c r="AZZ858" s="175" t="s">
        <v>116</v>
      </c>
      <c r="BAA858" s="341" t="s">
        <v>728</v>
      </c>
      <c r="BAC858" s="176"/>
      <c r="BAD858" s="176">
        <f>VLOOKUP(BAA858,$A$879:$F$2731,6,FALSE)</f>
        <v>0</v>
      </c>
      <c r="BAE858" s="175" t="s">
        <v>63</v>
      </c>
      <c r="BAF858" s="10">
        <f>BAD858*1.4</f>
        <v>0</v>
      </c>
      <c r="BAG858" s="10"/>
      <c r="BAH858" s="235"/>
      <c r="BAI858" s="175" t="s">
        <v>116</v>
      </c>
      <c r="BAJ858" s="398" t="s">
        <v>3240</v>
      </c>
      <c r="BAL858" s="176"/>
      <c r="BAM858" s="176">
        <f>VLOOKUP(BAJ858,$A$879:$F$2731,6,FALSE)</f>
        <v>402</v>
      </c>
      <c r="BAN858" s="175" t="s">
        <v>63</v>
      </c>
      <c r="BAO858" s="10">
        <f>BAM858*1.4</f>
        <v>562.79999999999995</v>
      </c>
      <c r="BAP858" s="10"/>
      <c r="BAQ858" s="235"/>
      <c r="BAR858" s="175" t="s">
        <v>116</v>
      </c>
      <c r="BAS858" s="341" t="s">
        <v>614</v>
      </c>
      <c r="BAU858" s="176"/>
      <c r="BAV858" s="176">
        <f>VLOOKUP(BAS858,$A$879:$F$2731,6,FALSE)</f>
        <v>13</v>
      </c>
      <c r="BAW858" s="175" t="s">
        <v>63</v>
      </c>
      <c r="BAX858" s="10">
        <f>BAV858*1.4</f>
        <v>18.2</v>
      </c>
      <c r="BAY858" s="10"/>
      <c r="BAZ858" s="235"/>
      <c r="BBA858" s="175" t="s">
        <v>116</v>
      </c>
      <c r="BBB858" s="341" t="s">
        <v>3103</v>
      </c>
      <c r="BBD858" s="176"/>
      <c r="BBE858" s="176">
        <f>VLOOKUP(BBB858,$A$879:$F$2731,6,FALSE)</f>
        <v>34</v>
      </c>
      <c r="BBF858" s="175" t="s">
        <v>63</v>
      </c>
      <c r="BBG858" s="10">
        <f>BBE858*1.4</f>
        <v>47.599999999999994</v>
      </c>
      <c r="BBH858" s="10"/>
      <c r="BBI858" s="235"/>
      <c r="BBJ858" s="175" t="s">
        <v>116</v>
      </c>
      <c r="BBK858" s="341" t="s">
        <v>2324</v>
      </c>
      <c r="BBM858" s="176"/>
      <c r="BBN858" s="176">
        <f>VLOOKUP(BBK858,$A$879:$F$2731,6,FALSE)</f>
        <v>296</v>
      </c>
      <c r="BBO858" s="175" t="s">
        <v>63</v>
      </c>
      <c r="BBP858" s="10">
        <f>BBN858*1.4</f>
        <v>414.4</v>
      </c>
      <c r="BBQ858" s="10"/>
      <c r="BBR858" s="235"/>
      <c r="BBS858" s="175" t="s">
        <v>116</v>
      </c>
      <c r="BBT858" s="347" t="s">
        <v>419</v>
      </c>
      <c r="BBV858" s="176"/>
      <c r="BBW858" s="176">
        <f>VLOOKUP(BBT858,$A$879:$F$2731,6,FALSE)</f>
        <v>36</v>
      </c>
      <c r="BBX858" s="175" t="s">
        <v>63</v>
      </c>
      <c r="BBY858" s="10">
        <f>BBW858*1.4</f>
        <v>50.4</v>
      </c>
      <c r="BBZ858" s="10"/>
      <c r="BCA858" s="235"/>
      <c r="BCB858" s="175" t="s">
        <v>116</v>
      </c>
      <c r="BCC858" s="341" t="s">
        <v>419</v>
      </c>
      <c r="BCE858" s="176"/>
      <c r="BCF858" s="176">
        <f>VLOOKUP(BCC858,$A$879:$F$2731,6,FALSE)</f>
        <v>36</v>
      </c>
      <c r="BCG858" s="175" t="s">
        <v>63</v>
      </c>
      <c r="BCH858" s="10">
        <f>BCF858*1.4</f>
        <v>50.4</v>
      </c>
      <c r="BCI858" s="10"/>
      <c r="BCJ858" s="235"/>
      <c r="BCK858" s="175" t="s">
        <v>116</v>
      </c>
      <c r="BCL858" s="341" t="s">
        <v>1706</v>
      </c>
      <c r="BCN858" s="176"/>
      <c r="BCO858" s="176">
        <f>VLOOKUP(BCL858,$A$879:$F$2731,6,FALSE)</f>
        <v>42</v>
      </c>
      <c r="BCP858" s="175" t="s">
        <v>63</v>
      </c>
      <c r="BCQ858" s="10">
        <f>BCO858*1.4</f>
        <v>58.8</v>
      </c>
      <c r="BCR858" s="10"/>
      <c r="BCS858" s="235"/>
      <c r="BCT858" s="175" t="s">
        <v>116</v>
      </c>
      <c r="BCU858" s="351" t="s">
        <v>1395</v>
      </c>
      <c r="BCW858" s="176"/>
      <c r="BCX858" s="176">
        <f>VLOOKUP(BCU858,$A$879:$F$2731,6,FALSE)</f>
        <v>61</v>
      </c>
      <c r="BCY858" s="175" t="s">
        <v>63</v>
      </c>
      <c r="BCZ858" s="10">
        <f>BCX858*1.4</f>
        <v>85.399999999999991</v>
      </c>
      <c r="BDA858" s="10"/>
      <c r="BDB858" s="235"/>
      <c r="BDC858" s="175" t="s">
        <v>116</v>
      </c>
      <c r="BDD858" s="347" t="s">
        <v>1148</v>
      </c>
      <c r="BDF858" s="176"/>
      <c r="BDG858" s="176">
        <f>VLOOKUP(BDD858,$A$879:$F$2731,6,FALSE)</f>
        <v>238</v>
      </c>
      <c r="BDH858" s="175" t="s">
        <v>63</v>
      </c>
      <c r="BDI858" s="10">
        <f>BDG858*1.4</f>
        <v>333.2</v>
      </c>
      <c r="BDJ858" s="10"/>
      <c r="BDK858" s="235"/>
      <c r="BDL858" s="175" t="s">
        <v>116</v>
      </c>
      <c r="BDM858" s="341" t="s">
        <v>728</v>
      </c>
      <c r="BDO858" s="176"/>
      <c r="BDP858" s="176">
        <f>VLOOKUP(BDM858,$A$879:$F$2731,6,FALSE)</f>
        <v>0</v>
      </c>
      <c r="BDQ858" s="175" t="s">
        <v>63</v>
      </c>
      <c r="BDR858" s="10">
        <f>BDP858*1.4</f>
        <v>0</v>
      </c>
      <c r="BDS858" s="10"/>
      <c r="BDT858" s="235"/>
      <c r="BDU858" s="175" t="s">
        <v>116</v>
      </c>
      <c r="BDV858" s="341" t="s">
        <v>447</v>
      </c>
      <c r="BDX858" s="176"/>
      <c r="BDY858" s="176">
        <f>VLOOKUP(BDV858,$A$879:$F$2731,6,FALSE)</f>
        <v>62</v>
      </c>
      <c r="BDZ858" s="175" t="s">
        <v>63</v>
      </c>
      <c r="BEA858" s="10">
        <f>BDY858*1.4</f>
        <v>86.8</v>
      </c>
      <c r="BEB858" s="10"/>
      <c r="BEC858" s="235"/>
      <c r="BED858" s="175" t="s">
        <v>116</v>
      </c>
      <c r="BEE858" s="341" t="s">
        <v>1735</v>
      </c>
      <c r="BEG858" s="176"/>
      <c r="BEH858" s="176">
        <f>VLOOKUP(BEE858,$A$879:$F$2731,6,FALSE)</f>
        <v>0</v>
      </c>
      <c r="BEI858" s="175" t="s">
        <v>63</v>
      </c>
      <c r="BEJ858" s="10">
        <f>BEH858*1.4</f>
        <v>0</v>
      </c>
      <c r="BEK858" s="10"/>
      <c r="BEL858" s="235"/>
      <c r="BEM858" s="175" t="s">
        <v>116</v>
      </c>
      <c r="BEN858" s="341" t="s">
        <v>414</v>
      </c>
      <c r="BEP858" s="176"/>
      <c r="BEQ858" s="176">
        <f>VLOOKUP(BEN858,$A$879:$F$2731,6,FALSE)</f>
        <v>31</v>
      </c>
      <c r="BER858" s="175" t="s">
        <v>63</v>
      </c>
      <c r="BES858" s="10">
        <f>BEQ858*1.4</f>
        <v>43.4</v>
      </c>
      <c r="BET858" s="10"/>
      <c r="BEU858" s="235"/>
      <c r="BEV858" s="175" t="s">
        <v>116</v>
      </c>
      <c r="BEW858" s="341" t="s">
        <v>508</v>
      </c>
      <c r="BEY858" s="176"/>
      <c r="BEZ858" s="176">
        <f>VLOOKUP(BEW858,$A$879:$F$2731,6,FALSE)</f>
        <v>1</v>
      </c>
      <c r="BFA858" s="175" t="s">
        <v>63</v>
      </c>
      <c r="BFB858" s="10">
        <f>BEZ858*1.4</f>
        <v>1.4</v>
      </c>
      <c r="BFC858" s="10"/>
      <c r="BFD858" s="235"/>
      <c r="BFE858" s="175" t="s">
        <v>116</v>
      </c>
      <c r="BFF858" s="341" t="s">
        <v>1148</v>
      </c>
      <c r="BFH858" s="176"/>
      <c r="BFI858" s="176">
        <f>VLOOKUP(BFF858,$A$879:$F$2731,6,FALSE)</f>
        <v>238</v>
      </c>
      <c r="BFJ858" s="175" t="s">
        <v>63</v>
      </c>
      <c r="BFK858" s="10">
        <f>BFI858*1.4</f>
        <v>333.2</v>
      </c>
      <c r="BFL858" s="10"/>
      <c r="BFM858" s="235"/>
      <c r="BFN858" s="175" t="s">
        <v>116</v>
      </c>
      <c r="BFO858" s="341" t="s">
        <v>3452</v>
      </c>
      <c r="BFQ858" s="176"/>
      <c r="BFR858" s="176">
        <f>VLOOKUP(BFO858,$A$879:$F$2731,6,FALSE)</f>
        <v>207</v>
      </c>
      <c r="BFS858" s="175" t="s">
        <v>63</v>
      </c>
      <c r="BFT858" s="10">
        <f>BFR858*1.4</f>
        <v>289.79999999999995</v>
      </c>
      <c r="BFU858" s="10"/>
      <c r="BFV858" s="235"/>
      <c r="BFW858" s="175" t="s">
        <v>116</v>
      </c>
      <c r="BFX858" s="351" t="s">
        <v>517</v>
      </c>
      <c r="BFZ858" s="176"/>
      <c r="BGA858" s="176">
        <f>VLOOKUP(BFX858,$A$879:$F$2731,6,FALSE)</f>
        <v>0</v>
      </c>
      <c r="BGB858" s="175" t="s">
        <v>63</v>
      </c>
      <c r="BGC858" s="10">
        <f>BGA858*1.4</f>
        <v>0</v>
      </c>
      <c r="BGD858" s="10"/>
      <c r="BGE858" s="235"/>
      <c r="BGF858" s="175" t="s">
        <v>116</v>
      </c>
      <c r="BGG858" s="341" t="s">
        <v>2648</v>
      </c>
      <c r="BGI858" s="176"/>
      <c r="BGJ858" s="176">
        <f>VLOOKUP(BGG858,$A$879:$F$2731,6,FALSE)</f>
        <v>0</v>
      </c>
      <c r="BGK858" s="175" t="s">
        <v>63</v>
      </c>
      <c r="BGL858" s="10">
        <f>BGJ858*1.4</f>
        <v>0</v>
      </c>
      <c r="BGM858" s="10"/>
      <c r="BGN858" s="235"/>
      <c r="BGO858" s="175" t="s">
        <v>116</v>
      </c>
      <c r="BGP858" s="351" t="s">
        <v>733</v>
      </c>
      <c r="BGR858" s="176"/>
      <c r="BGS858" s="176">
        <f>VLOOKUP(BGP858,$A$879:$F$2731,6,FALSE)</f>
        <v>119</v>
      </c>
      <c r="BGT858" s="175" t="s">
        <v>63</v>
      </c>
      <c r="BGU858" s="10">
        <f>BGS858*1.4</f>
        <v>166.6</v>
      </c>
      <c r="BGV858" s="10"/>
      <c r="BGW858" s="235"/>
      <c r="BGX858" s="175" t="s">
        <v>116</v>
      </c>
      <c r="BGY858" s="341" t="s">
        <v>1368</v>
      </c>
      <c r="BHA858" s="176"/>
      <c r="BHB858" s="176">
        <f>VLOOKUP(BGY858,$A$879:$F$2731,6,FALSE)</f>
        <v>82</v>
      </c>
      <c r="BHC858" s="175" t="s">
        <v>63</v>
      </c>
      <c r="BHD858" s="10">
        <f>BHB858*1.4</f>
        <v>114.8</v>
      </c>
      <c r="BHE858" s="10"/>
    </row>
    <row r="859" spans="1:1565" s="14" customFormat="1" ht="15">
      <c r="A859" s="175" t="s">
        <v>117</v>
      </c>
      <c r="B859" s="343" t="s">
        <v>3452</v>
      </c>
      <c r="D859" s="176"/>
      <c r="E859" s="176">
        <f>VLOOKUP(B859,$A$879:$F$2731,6,FALSE)</f>
        <v>207</v>
      </c>
      <c r="F859" s="175" t="s">
        <v>65</v>
      </c>
      <c r="G859" s="10">
        <f>E859*1.3</f>
        <v>269.10000000000002</v>
      </c>
      <c r="H859" s="10"/>
      <c r="I859" s="229"/>
      <c r="J859" s="175" t="s">
        <v>117</v>
      </c>
      <c r="K859" s="341" t="s">
        <v>3122</v>
      </c>
      <c r="M859" s="176"/>
      <c r="N859" s="176">
        <f>VLOOKUP(K859,$A$879:$F$2731,6,FALSE)</f>
        <v>85</v>
      </c>
      <c r="O859" s="175" t="s">
        <v>65</v>
      </c>
      <c r="P859" s="10">
        <f>N859*1.3</f>
        <v>110.5</v>
      </c>
      <c r="Q859" s="10"/>
      <c r="R859" s="229"/>
      <c r="S859" s="175" t="s">
        <v>117</v>
      </c>
      <c r="T859" s="341" t="s">
        <v>508</v>
      </c>
      <c r="V859" s="176"/>
      <c r="W859" s="176">
        <f>VLOOKUP(T859,$A$879:$F$2731,6,FALSE)</f>
        <v>1</v>
      </c>
      <c r="X859" s="175" t="s">
        <v>65</v>
      </c>
      <c r="Y859" s="10">
        <f>W859*1.3</f>
        <v>1.3</v>
      </c>
      <c r="Z859" s="10"/>
      <c r="AA859" s="229"/>
      <c r="AB859" s="175" t="s">
        <v>117</v>
      </c>
      <c r="AC859" s="341" t="s">
        <v>2324</v>
      </c>
      <c r="AE859" s="176"/>
      <c r="AF859" s="176">
        <f>VLOOKUP(AC859,$A$879:$F$2731,6,FALSE)</f>
        <v>296</v>
      </c>
      <c r="AG859" s="175" t="s">
        <v>65</v>
      </c>
      <c r="AH859" s="10">
        <f>AF859*1.3</f>
        <v>384.8</v>
      </c>
      <c r="AI859" s="10"/>
      <c r="AJ859" s="229"/>
      <c r="AK859" s="175" t="s">
        <v>117</v>
      </c>
      <c r="AL859" s="341" t="s">
        <v>3452</v>
      </c>
      <c r="AN859" s="176"/>
      <c r="AO859" s="176">
        <f>VLOOKUP(AL859,$A$879:$F$2731,6,FALSE)</f>
        <v>207</v>
      </c>
      <c r="AP859" s="175" t="s">
        <v>65</v>
      </c>
      <c r="AQ859" s="10">
        <f>AO859*1.3</f>
        <v>269.10000000000002</v>
      </c>
      <c r="AR859" s="10"/>
      <c r="AS859" s="229"/>
      <c r="AT859" s="175" t="s">
        <v>117</v>
      </c>
      <c r="AU859" s="341" t="s">
        <v>1148</v>
      </c>
      <c r="AW859" s="176"/>
      <c r="AX859" s="176">
        <f>VLOOKUP(AU859,$A$879:$F$2731,6,FALSE)</f>
        <v>238</v>
      </c>
      <c r="AY859" s="175" t="s">
        <v>65</v>
      </c>
      <c r="AZ859" s="10">
        <f>AX859*1.3</f>
        <v>309.40000000000003</v>
      </c>
      <c r="BA859" s="10"/>
      <c r="BB859" s="229"/>
      <c r="BC859" s="175" t="s">
        <v>117</v>
      </c>
      <c r="BD859" s="341" t="s">
        <v>3452</v>
      </c>
      <c r="BF859" s="176"/>
      <c r="BG859" s="176">
        <f>VLOOKUP(BD859,$A$879:$F$2731,6,FALSE)</f>
        <v>207</v>
      </c>
      <c r="BH859" s="175" t="s">
        <v>65</v>
      </c>
      <c r="BI859" s="10">
        <f>BG859*1.3</f>
        <v>269.10000000000002</v>
      </c>
      <c r="BJ859" s="10"/>
      <c r="BK859" s="229"/>
      <c r="BL859" s="175" t="s">
        <v>117</v>
      </c>
      <c r="BM859" s="341" t="s">
        <v>447</v>
      </c>
      <c r="BO859" s="176"/>
      <c r="BP859" s="176">
        <f>VLOOKUP(BM859,$A$879:$F$2731,6,FALSE)</f>
        <v>62</v>
      </c>
      <c r="BQ859" s="175" t="s">
        <v>65</v>
      </c>
      <c r="BR859" s="10">
        <f>BP859*1.3</f>
        <v>80.600000000000009</v>
      </c>
      <c r="BS859" s="10"/>
      <c r="BT859" s="229"/>
      <c r="BU859" s="175" t="s">
        <v>117</v>
      </c>
      <c r="BV859" s="341" t="s">
        <v>1148</v>
      </c>
      <c r="BX859" s="176"/>
      <c r="BY859" s="176">
        <f>VLOOKUP(BV859,$A$879:$F$2731,6,FALSE)</f>
        <v>238</v>
      </c>
      <c r="BZ859" s="175" t="s">
        <v>65</v>
      </c>
      <c r="CA859" s="10">
        <f>BY859*1.3</f>
        <v>309.40000000000003</v>
      </c>
      <c r="CB859" s="10"/>
      <c r="CC859" s="229"/>
      <c r="CD859" s="175" t="s">
        <v>117</v>
      </c>
      <c r="CE859" s="341" t="s">
        <v>3122</v>
      </c>
      <c r="CG859" s="176"/>
      <c r="CH859" s="176">
        <f>VLOOKUP(CE859,$A$879:$F$2731,6,FALSE)</f>
        <v>85</v>
      </c>
      <c r="CI859" s="175" t="s">
        <v>65</v>
      </c>
      <c r="CJ859" s="10">
        <f>CH859*1.3</f>
        <v>110.5</v>
      </c>
      <c r="CK859" s="10"/>
      <c r="CL859" s="229"/>
      <c r="CM859" s="175" t="s">
        <v>117</v>
      </c>
      <c r="CN859" s="341" t="s">
        <v>3452</v>
      </c>
      <c r="CP859" s="176"/>
      <c r="CQ859" s="176">
        <f>VLOOKUP(CN859,$A$879:$F$2731,6,FALSE)</f>
        <v>207</v>
      </c>
      <c r="CR859" s="175" t="s">
        <v>65</v>
      </c>
      <c r="CS859" s="10">
        <f>CQ859*1.3</f>
        <v>269.10000000000002</v>
      </c>
      <c r="CT859" s="10"/>
      <c r="CU859" s="229"/>
      <c r="CV859" s="175" t="s">
        <v>117</v>
      </c>
      <c r="CW859" s="341" t="s">
        <v>3452</v>
      </c>
      <c r="CY859" s="176"/>
      <c r="CZ859" s="176">
        <f>VLOOKUP(CW859,$A$879:$F$2731,6,FALSE)</f>
        <v>207</v>
      </c>
      <c r="DA859" s="175" t="s">
        <v>65</v>
      </c>
      <c r="DB859" s="10">
        <f>CZ859*1.3</f>
        <v>269.10000000000002</v>
      </c>
      <c r="DC859" s="10"/>
      <c r="DD859" s="229"/>
      <c r="DE859" s="175" t="s">
        <v>117</v>
      </c>
      <c r="DF859" s="341" t="s">
        <v>419</v>
      </c>
      <c r="DH859" s="176"/>
      <c r="DI859" s="176">
        <f>VLOOKUP(DF859,$A$879:$F$2731,6,FALSE)</f>
        <v>36</v>
      </c>
      <c r="DJ859" s="175" t="s">
        <v>65</v>
      </c>
      <c r="DK859" s="10">
        <f>DI859*1.3</f>
        <v>46.800000000000004</v>
      </c>
      <c r="DL859" s="10"/>
      <c r="DM859" s="229"/>
      <c r="DN859" s="175" t="s">
        <v>117</v>
      </c>
      <c r="DO859" s="341" t="s">
        <v>447</v>
      </c>
      <c r="DQ859" s="176"/>
      <c r="DR859" s="176">
        <f>VLOOKUP(DO859,$A$879:$F$2731,6,FALSE)</f>
        <v>62</v>
      </c>
      <c r="DS859" s="175" t="s">
        <v>65</v>
      </c>
      <c r="DT859" s="10">
        <f>DR859*1.3</f>
        <v>80.600000000000009</v>
      </c>
      <c r="DU859" s="10"/>
      <c r="DV859" s="229"/>
      <c r="DW859" s="175" t="s">
        <v>117</v>
      </c>
      <c r="DX859" s="341" t="s">
        <v>1702</v>
      </c>
      <c r="DZ859" s="176"/>
      <c r="EA859" s="176">
        <f>VLOOKUP(DX859,$A$879:$F$2731,6,FALSE)</f>
        <v>37</v>
      </c>
      <c r="EB859" s="175" t="s">
        <v>65</v>
      </c>
      <c r="EC859" s="10">
        <f>EA859*1.3</f>
        <v>48.1</v>
      </c>
      <c r="ED859" s="10"/>
      <c r="EE859" s="229"/>
      <c r="EF859" s="175" t="s">
        <v>117</v>
      </c>
      <c r="EG859" s="341" t="s">
        <v>3240</v>
      </c>
      <c r="EI859" s="176"/>
      <c r="EJ859" s="176">
        <f>VLOOKUP(EG859,$A$879:$F$2731,6,FALSE)</f>
        <v>402</v>
      </c>
      <c r="EK859" s="175" t="s">
        <v>65</v>
      </c>
      <c r="EL859" s="10">
        <f>EJ859*1.3</f>
        <v>522.6</v>
      </c>
      <c r="EM859" s="10"/>
      <c r="EN859" s="229"/>
      <c r="EO859" s="175" t="s">
        <v>117</v>
      </c>
      <c r="EP859" s="341" t="s">
        <v>1148</v>
      </c>
      <c r="ER859" s="176"/>
      <c r="ES859" s="176">
        <f>VLOOKUP(EP859,$A$879:$F$2731,6,FALSE)</f>
        <v>238</v>
      </c>
      <c r="ET859" s="175" t="s">
        <v>65</v>
      </c>
      <c r="EU859" s="10">
        <f>ES859*1.3</f>
        <v>309.40000000000003</v>
      </c>
      <c r="EV859" s="10"/>
      <c r="EW859" s="229"/>
      <c r="EX859" s="175" t="s">
        <v>117</v>
      </c>
      <c r="EY859" s="341" t="s">
        <v>3452</v>
      </c>
      <c r="FA859" s="176"/>
      <c r="FB859" s="176">
        <f>VLOOKUP(EY859,$A$879:$F$2731,6,FALSE)</f>
        <v>207</v>
      </c>
      <c r="FC859" s="175" t="s">
        <v>65</v>
      </c>
      <c r="FD859" s="10">
        <f>FB859*1.3</f>
        <v>269.10000000000002</v>
      </c>
      <c r="FE859" s="10"/>
      <c r="FF859" s="229"/>
      <c r="FG859" s="175" t="s">
        <v>117</v>
      </c>
      <c r="FH859" s="341" t="s">
        <v>559</v>
      </c>
      <c r="FJ859" s="176"/>
      <c r="FK859" s="176">
        <f>VLOOKUP(FH859,$A$879:$F$2731,6,FALSE)</f>
        <v>29</v>
      </c>
      <c r="FL859" s="175" t="s">
        <v>65</v>
      </c>
      <c r="FM859" s="10">
        <f>FK859*1.3</f>
        <v>37.700000000000003</v>
      </c>
      <c r="FN859" s="10"/>
      <c r="FO859" s="229"/>
      <c r="FP859" s="175" t="s">
        <v>117</v>
      </c>
      <c r="FQ859" s="341" t="s">
        <v>728</v>
      </c>
      <c r="FS859" s="176"/>
      <c r="FT859" s="176">
        <f>VLOOKUP(FQ859,$A$879:$F$2731,6,FALSE)</f>
        <v>0</v>
      </c>
      <c r="FU859" s="175" t="s">
        <v>65</v>
      </c>
      <c r="FV859" s="10">
        <f>FT859*1.3</f>
        <v>0</v>
      </c>
      <c r="FW859" s="10"/>
      <c r="FX859" s="229"/>
      <c r="FY859" s="175" t="s">
        <v>117</v>
      </c>
      <c r="FZ859" s="349" t="s">
        <v>183</v>
      </c>
      <c r="GB859" s="176"/>
      <c r="GC859" s="176" t="e">
        <f>VLOOKUP(FZ859,$A$879:$F$2731,6,FALSE)</f>
        <v>#N/A</v>
      </c>
      <c r="GD859" s="175" t="s">
        <v>65</v>
      </c>
      <c r="GE859" s="10" t="e">
        <f>GC859*1.3</f>
        <v>#N/A</v>
      </c>
      <c r="GF859" s="10"/>
      <c r="GG859" s="229"/>
      <c r="GH859" s="175" t="s">
        <v>117</v>
      </c>
      <c r="GI859" s="341" t="s">
        <v>733</v>
      </c>
      <c r="GK859" s="176"/>
      <c r="GL859" s="176">
        <f>VLOOKUP(GI859,$A$879:$F$2731,6,FALSE)</f>
        <v>119</v>
      </c>
      <c r="GM859" s="175" t="s">
        <v>65</v>
      </c>
      <c r="GN859" s="10">
        <f>GL859*1.3</f>
        <v>154.70000000000002</v>
      </c>
      <c r="GO859" s="10"/>
      <c r="GP859" s="229"/>
      <c r="GQ859" s="175" t="s">
        <v>117</v>
      </c>
      <c r="GR859" s="341" t="s">
        <v>3452</v>
      </c>
      <c r="GT859" s="176"/>
      <c r="GU859" s="176">
        <f>VLOOKUP(GR859,$A$879:$F$2731,6,FALSE)</f>
        <v>207</v>
      </c>
      <c r="GV859" s="175" t="s">
        <v>65</v>
      </c>
      <c r="GW859" s="10">
        <f>GU859*1.3</f>
        <v>269.10000000000002</v>
      </c>
      <c r="GX859" s="10"/>
      <c r="GY859" s="229"/>
      <c r="GZ859" s="175" t="s">
        <v>117</v>
      </c>
      <c r="HA859" s="341" t="s">
        <v>590</v>
      </c>
      <c r="HC859" s="176"/>
      <c r="HD859" s="176">
        <f>VLOOKUP(HA859,$A$879:$F$2731,6,FALSE)</f>
        <v>15</v>
      </c>
      <c r="HE859" s="175" t="s">
        <v>65</v>
      </c>
      <c r="HF859" s="10">
        <f>HD859*1.3</f>
        <v>19.5</v>
      </c>
      <c r="HG859" s="10"/>
      <c r="HH859" s="229"/>
      <c r="HI859" s="175" t="s">
        <v>117</v>
      </c>
      <c r="HJ859" s="341" t="s">
        <v>1148</v>
      </c>
      <c r="HL859" s="176"/>
      <c r="HM859" s="176">
        <f>VLOOKUP(HJ859,$A$879:$F$2731,6,FALSE)</f>
        <v>238</v>
      </c>
      <c r="HN859" s="175" t="s">
        <v>65</v>
      </c>
      <c r="HO859" s="10">
        <f>HM859*1.3</f>
        <v>309.40000000000003</v>
      </c>
      <c r="HP859" s="10"/>
      <c r="HQ859" s="229"/>
      <c r="HR859" s="175" t="s">
        <v>117</v>
      </c>
      <c r="HS859" s="341" t="s">
        <v>2619</v>
      </c>
      <c r="HU859" s="176"/>
      <c r="HV859" s="176">
        <f>VLOOKUP(HS859,$A$879:$F$2731,6,FALSE)</f>
        <v>17</v>
      </c>
      <c r="HW859" s="175" t="s">
        <v>65</v>
      </c>
      <c r="HX859" s="10">
        <f>HV859*1.3</f>
        <v>22.1</v>
      </c>
      <c r="HY859" s="10"/>
      <c r="HZ859" s="229"/>
      <c r="IA859" s="175" t="s">
        <v>117</v>
      </c>
      <c r="IB859" s="341" t="s">
        <v>1148</v>
      </c>
      <c r="ID859" s="176"/>
      <c r="IE859" s="176">
        <f>VLOOKUP(IB859,$A$879:$F$2731,6,FALSE)</f>
        <v>238</v>
      </c>
      <c r="IF859" s="175" t="s">
        <v>65</v>
      </c>
      <c r="IG859" s="10">
        <f>IE859*1.3</f>
        <v>309.40000000000003</v>
      </c>
      <c r="IH859" s="10"/>
      <c r="II859" s="229"/>
      <c r="IJ859" s="175" t="s">
        <v>117</v>
      </c>
      <c r="IK859" s="341" t="s">
        <v>1378</v>
      </c>
      <c r="IM859" s="176"/>
      <c r="IN859" s="176">
        <f>VLOOKUP(IK859,$A$879:$F$2731,6,FALSE)</f>
        <v>26</v>
      </c>
      <c r="IO859" s="175" t="s">
        <v>65</v>
      </c>
      <c r="IP859" s="10">
        <f>IN859*1.3</f>
        <v>33.800000000000004</v>
      </c>
      <c r="IQ859" s="10"/>
      <c r="IR859" s="229"/>
      <c r="IS859" s="175" t="s">
        <v>117</v>
      </c>
      <c r="IT859" s="341" t="s">
        <v>3284</v>
      </c>
      <c r="IV859" s="176"/>
      <c r="IW859" s="176">
        <f>VLOOKUP(IT859,$A$879:$F$2731,6,FALSE)</f>
        <v>4</v>
      </c>
      <c r="IX859" s="175" t="s">
        <v>65</v>
      </c>
      <c r="IY859" s="10">
        <f>IW859*1.3</f>
        <v>5.2</v>
      </c>
      <c r="IZ859" s="10"/>
      <c r="JA859" s="229"/>
      <c r="JB859" s="175" t="s">
        <v>117</v>
      </c>
      <c r="JC859" s="341" t="s">
        <v>3452</v>
      </c>
      <c r="JE859" s="176"/>
      <c r="JF859" s="176">
        <f>VLOOKUP(JC859,$A$879:$F$2731,6,FALSE)</f>
        <v>207</v>
      </c>
      <c r="JG859" s="175" t="s">
        <v>65</v>
      </c>
      <c r="JH859" s="10">
        <f>JF859*1.3</f>
        <v>269.10000000000002</v>
      </c>
      <c r="JI859" s="10"/>
      <c r="JJ859" s="229"/>
      <c r="JK859" s="175" t="s">
        <v>117</v>
      </c>
      <c r="JL859" s="341" t="s">
        <v>1735</v>
      </c>
      <c r="JN859" s="176"/>
      <c r="JO859" s="176">
        <f>VLOOKUP(JL859,$A$879:$F$2731,6,FALSE)</f>
        <v>0</v>
      </c>
      <c r="JP859" s="175" t="s">
        <v>65</v>
      </c>
      <c r="JQ859" s="10">
        <f>JO859*1.3</f>
        <v>0</v>
      </c>
      <c r="JR859" s="10"/>
      <c r="JS859" s="229"/>
      <c r="JT859" s="175" t="s">
        <v>117</v>
      </c>
      <c r="JU859" s="341" t="s">
        <v>614</v>
      </c>
      <c r="JW859" s="176"/>
      <c r="JX859" s="176">
        <f>VLOOKUP(JU859,$A$879:$F$2731,6,FALSE)</f>
        <v>13</v>
      </c>
      <c r="JY859" s="175" t="s">
        <v>65</v>
      </c>
      <c r="JZ859" s="10">
        <f>JX859*1.3</f>
        <v>16.900000000000002</v>
      </c>
      <c r="KA859" s="10"/>
      <c r="KB859" s="229"/>
      <c r="KC859" s="175" t="s">
        <v>117</v>
      </c>
      <c r="KD859" s="349" t="s">
        <v>183</v>
      </c>
      <c r="KF859" s="176"/>
      <c r="KG859" s="176" t="e">
        <f>VLOOKUP(KD859,$A$879:$F$2731,6,FALSE)</f>
        <v>#N/A</v>
      </c>
      <c r="KH859" s="175" t="s">
        <v>65</v>
      </c>
      <c r="KI859" s="10" t="e">
        <f>KG859*1.3</f>
        <v>#N/A</v>
      </c>
      <c r="KJ859" s="10"/>
      <c r="KK859" s="229"/>
      <c r="KL859" s="175" t="s">
        <v>117</v>
      </c>
      <c r="KM859" s="341" t="s">
        <v>559</v>
      </c>
      <c r="KO859" s="176"/>
      <c r="KP859" s="176">
        <f>VLOOKUP(KM859,$A$879:$F$2731,6,FALSE)</f>
        <v>29</v>
      </c>
      <c r="KQ859" s="175" t="s">
        <v>65</v>
      </c>
      <c r="KR859" s="10">
        <f>KP859*1.3</f>
        <v>37.700000000000003</v>
      </c>
      <c r="KS859" s="10"/>
      <c r="KT859" s="229"/>
      <c r="KU859" s="175" t="s">
        <v>117</v>
      </c>
      <c r="KV859" s="341" t="s">
        <v>1368</v>
      </c>
      <c r="KX859" s="176"/>
      <c r="KY859" s="176">
        <f>VLOOKUP(KV859,$A$879:$F$2731,6,FALSE)</f>
        <v>82</v>
      </c>
      <c r="KZ859" s="175" t="s">
        <v>65</v>
      </c>
      <c r="LA859" s="10">
        <f>KY859*1.3</f>
        <v>106.60000000000001</v>
      </c>
      <c r="LB859" s="10"/>
      <c r="LC859" s="229"/>
      <c r="LD859" s="175" t="s">
        <v>117</v>
      </c>
      <c r="LE859" s="349" t="s">
        <v>183</v>
      </c>
      <c r="LG859" s="176"/>
      <c r="LH859" s="176" t="e">
        <f>VLOOKUP(LE859,$A$879:$F$2731,6,FALSE)</f>
        <v>#N/A</v>
      </c>
      <c r="LI859" s="175" t="s">
        <v>65</v>
      </c>
      <c r="LJ859" s="10" t="e">
        <f>LH859*1.3</f>
        <v>#N/A</v>
      </c>
      <c r="LK859" s="10"/>
      <c r="LL859" s="229"/>
      <c r="LM859" s="175" t="s">
        <v>117</v>
      </c>
      <c r="LN859" s="341" t="s">
        <v>2324</v>
      </c>
      <c r="LP859" s="176"/>
      <c r="LQ859" s="176">
        <f>VLOOKUP(LN859,$A$879:$F$2731,6,FALSE)</f>
        <v>296</v>
      </c>
      <c r="LR859" s="175" t="s">
        <v>65</v>
      </c>
      <c r="LS859" s="10">
        <f>LQ859*1.3</f>
        <v>384.8</v>
      </c>
      <c r="LT859" s="10"/>
      <c r="LU859" s="229"/>
      <c r="LV859" s="175" t="s">
        <v>117</v>
      </c>
      <c r="LW859" s="341" t="s">
        <v>1378</v>
      </c>
      <c r="LY859" s="176"/>
      <c r="LZ859" s="176">
        <f>VLOOKUP(LW859,$A$879:$F$2731,6,FALSE)</f>
        <v>26</v>
      </c>
      <c r="MA859" s="175" t="s">
        <v>65</v>
      </c>
      <c r="MB859" s="10">
        <f>LZ859*1.3</f>
        <v>33.800000000000004</v>
      </c>
      <c r="MC859" s="10"/>
      <c r="MD859" s="229"/>
      <c r="ME859" s="175" t="s">
        <v>117</v>
      </c>
      <c r="MF859" s="341" t="s">
        <v>2001</v>
      </c>
      <c r="MH859" s="176"/>
      <c r="MI859" s="176">
        <f>VLOOKUP(MF859,$A$879:$F$2731,6,FALSE)</f>
        <v>18</v>
      </c>
      <c r="MJ859" s="175" t="s">
        <v>65</v>
      </c>
      <c r="MK859" s="10">
        <f>MI859*1.3</f>
        <v>23.400000000000002</v>
      </c>
      <c r="ML859" s="10"/>
      <c r="MM859" s="229"/>
      <c r="MN859" s="175" t="s">
        <v>117</v>
      </c>
      <c r="MO859" s="349" t="s">
        <v>183</v>
      </c>
      <c r="MQ859" s="176"/>
      <c r="MR859" s="176" t="e">
        <f>VLOOKUP(MO859,$A$879:$F$2731,6,FALSE)</f>
        <v>#N/A</v>
      </c>
      <c r="MS859" s="175" t="s">
        <v>65</v>
      </c>
      <c r="MT859" s="10" t="e">
        <f>MR859*1.3</f>
        <v>#N/A</v>
      </c>
      <c r="MU859" s="10"/>
      <c r="MV859" s="229"/>
      <c r="MW859" s="175" t="s">
        <v>117</v>
      </c>
      <c r="MX859" s="341" t="s">
        <v>3452</v>
      </c>
      <c r="MZ859" s="176"/>
      <c r="NA859" s="176">
        <f>VLOOKUP(MX859,$A$879:$F$2731,6,FALSE)</f>
        <v>207</v>
      </c>
      <c r="NB859" s="175" t="s">
        <v>65</v>
      </c>
      <c r="NC859" s="10">
        <f>NA859*1.3</f>
        <v>269.10000000000002</v>
      </c>
      <c r="ND859" s="10"/>
      <c r="NE859" s="229"/>
      <c r="NF859" s="175" t="s">
        <v>117</v>
      </c>
      <c r="NG859" s="341" t="s">
        <v>614</v>
      </c>
      <c r="NI859" s="176"/>
      <c r="NJ859" s="176">
        <f>VLOOKUP(NG859,$A$879:$F$2731,6,FALSE)</f>
        <v>13</v>
      </c>
      <c r="NK859" s="175" t="s">
        <v>65</v>
      </c>
      <c r="NL859" s="10">
        <f>NJ859*1.3</f>
        <v>16.900000000000002</v>
      </c>
      <c r="NM859" s="10"/>
      <c r="NN859" s="229"/>
      <c r="NO859" s="175" t="s">
        <v>117</v>
      </c>
      <c r="NP859" s="341" t="s">
        <v>442</v>
      </c>
      <c r="NR859" s="176"/>
      <c r="NS859" s="176">
        <f>VLOOKUP(NP859,$A$879:$F$2731,6,FALSE)</f>
        <v>0</v>
      </c>
      <c r="NT859" s="175" t="s">
        <v>65</v>
      </c>
      <c r="NU859" s="10">
        <f>NS859*1.3</f>
        <v>0</v>
      </c>
      <c r="NV859" s="10"/>
      <c r="NW859" s="229"/>
      <c r="NX859" s="175" t="s">
        <v>117</v>
      </c>
      <c r="NY859" s="341" t="s">
        <v>3240</v>
      </c>
      <c r="OA859" s="176"/>
      <c r="OB859" s="176">
        <f>VLOOKUP(NY859,$A$879:$F$2731,6,FALSE)</f>
        <v>402</v>
      </c>
      <c r="OC859" s="175" t="s">
        <v>65</v>
      </c>
      <c r="OD859" s="10">
        <f>OB859*1.3</f>
        <v>522.6</v>
      </c>
      <c r="OE859" s="10"/>
      <c r="OF859" s="229"/>
      <c r="OG859" s="175" t="s">
        <v>117</v>
      </c>
      <c r="OH859" s="341" t="s">
        <v>414</v>
      </c>
      <c r="OJ859" s="176"/>
      <c r="OK859" s="176">
        <f>VLOOKUP(OH859,$A$879:$F$2731,6,FALSE)</f>
        <v>31</v>
      </c>
      <c r="OL859" s="175" t="s">
        <v>65</v>
      </c>
      <c r="OM859" s="10">
        <f>OK859*1.3</f>
        <v>40.300000000000004</v>
      </c>
      <c r="ON859" s="10"/>
      <c r="OO859" s="229"/>
      <c r="OP859" s="175" t="s">
        <v>117</v>
      </c>
      <c r="OQ859" s="341" t="s">
        <v>1730</v>
      </c>
      <c r="OS859" s="176"/>
      <c r="OT859" s="176">
        <f>VLOOKUP(OQ859,$A$879:$F$2731,6,FALSE)</f>
        <v>74</v>
      </c>
      <c r="OU859" s="175" t="s">
        <v>65</v>
      </c>
      <c r="OV859" s="10">
        <f>OT859*1.3</f>
        <v>96.2</v>
      </c>
      <c r="OW859" s="10"/>
      <c r="OX859" s="229"/>
      <c r="OY859" s="175" t="s">
        <v>117</v>
      </c>
      <c r="OZ859" s="351" t="s">
        <v>1395</v>
      </c>
      <c r="PB859" s="176"/>
      <c r="PC859" s="176">
        <f>VLOOKUP(OZ859,$A$879:$F$2731,6,FALSE)</f>
        <v>61</v>
      </c>
      <c r="PD859" s="175" t="s">
        <v>65</v>
      </c>
      <c r="PE859" s="10">
        <f>PC859*1.3</f>
        <v>79.3</v>
      </c>
      <c r="PF859" s="10"/>
      <c r="PG859" s="229"/>
      <c r="PH859" s="175" t="s">
        <v>117</v>
      </c>
      <c r="PI859" s="341" t="s">
        <v>3452</v>
      </c>
      <c r="PK859" s="176"/>
      <c r="PL859" s="176">
        <f>VLOOKUP(PI859,$A$879:$F$2731,6,FALSE)</f>
        <v>207</v>
      </c>
      <c r="PM859" s="175" t="s">
        <v>65</v>
      </c>
      <c r="PN859" s="10">
        <f>PL859*1.3</f>
        <v>269.10000000000002</v>
      </c>
      <c r="PO859" s="10"/>
      <c r="PP859" s="229"/>
      <c r="PQ859" s="175" t="s">
        <v>117</v>
      </c>
      <c r="PR859" s="341" t="s">
        <v>584</v>
      </c>
      <c r="PT859" s="176"/>
      <c r="PU859" s="176">
        <f>VLOOKUP(PR859,$A$879:$F$2731,6,FALSE)</f>
        <v>97</v>
      </c>
      <c r="PV859" s="175" t="s">
        <v>65</v>
      </c>
      <c r="PW859" s="10">
        <f>PU859*1.3</f>
        <v>126.10000000000001</v>
      </c>
      <c r="PX859" s="10"/>
      <c r="PY859" s="229"/>
      <c r="PZ859" s="175" t="s">
        <v>117</v>
      </c>
      <c r="QA859" s="343" t="s">
        <v>614</v>
      </c>
      <c r="QC859" s="176"/>
      <c r="QD859" s="176">
        <f>VLOOKUP(QA859,$A$879:$F$2731,6,FALSE)</f>
        <v>13</v>
      </c>
      <c r="QE859" s="175" t="s">
        <v>65</v>
      </c>
      <c r="QF859" s="10">
        <f>QD859*1.3</f>
        <v>16.900000000000002</v>
      </c>
      <c r="QG859" s="10"/>
      <c r="QH859" s="229"/>
      <c r="QI859" s="175" t="s">
        <v>117</v>
      </c>
      <c r="QJ859" s="349" t="s">
        <v>183</v>
      </c>
      <c r="QL859" s="176"/>
      <c r="QM859" s="176" t="e">
        <f>VLOOKUP(QJ859,$A$879:$F$2731,6,FALSE)</f>
        <v>#N/A</v>
      </c>
      <c r="QN859" s="175" t="s">
        <v>65</v>
      </c>
      <c r="QO859" s="10" t="e">
        <f>QM859*1.3</f>
        <v>#N/A</v>
      </c>
      <c r="QP859" s="10"/>
      <c r="QQ859" s="229"/>
      <c r="QR859" s="175" t="s">
        <v>117</v>
      </c>
      <c r="QS859" s="341" t="s">
        <v>3452</v>
      </c>
      <c r="QU859" s="176"/>
      <c r="QV859" s="176">
        <f>VLOOKUP(QS859,$A$879:$F$2731,6,FALSE)</f>
        <v>207</v>
      </c>
      <c r="QW859" s="175" t="s">
        <v>65</v>
      </c>
      <c r="QX859" s="10">
        <f>QV859*1.3</f>
        <v>269.10000000000002</v>
      </c>
      <c r="QY859" s="10"/>
      <c r="QZ859" s="229"/>
      <c r="RA859" s="175" t="s">
        <v>117</v>
      </c>
      <c r="RB859" s="341" t="s">
        <v>1492</v>
      </c>
      <c r="RD859" s="176"/>
      <c r="RE859" s="176">
        <f>VLOOKUP(RB859,$A$879:$F$2731,6,FALSE)</f>
        <v>214</v>
      </c>
      <c r="RF859" s="175" t="s">
        <v>65</v>
      </c>
      <c r="RG859" s="10">
        <f>RE859*1.3</f>
        <v>278.2</v>
      </c>
      <c r="RH859" s="10"/>
      <c r="RI859" s="229"/>
      <c r="RJ859" s="175" t="s">
        <v>117</v>
      </c>
      <c r="RK859" s="341" t="s">
        <v>1706</v>
      </c>
      <c r="RM859" s="176"/>
      <c r="RN859" s="176">
        <f>VLOOKUP(RK859,$A$879:$F$2731,6,FALSE)</f>
        <v>42</v>
      </c>
      <c r="RO859" s="175" t="s">
        <v>65</v>
      </c>
      <c r="RP859" s="10">
        <f>RN859*1.3</f>
        <v>54.6</v>
      </c>
      <c r="RQ859" s="10"/>
      <c r="RR859" s="229"/>
      <c r="RS859" s="175" t="s">
        <v>117</v>
      </c>
      <c r="RT859" s="349" t="s">
        <v>183</v>
      </c>
      <c r="RV859" s="176"/>
      <c r="RW859" s="176" t="e">
        <f>VLOOKUP(RT859,$A$879:$F$2731,6,FALSE)</f>
        <v>#N/A</v>
      </c>
      <c r="RX859" s="175" t="s">
        <v>65</v>
      </c>
      <c r="RY859" s="10" t="e">
        <f>RW859*1.3</f>
        <v>#N/A</v>
      </c>
      <c r="RZ859" s="10"/>
      <c r="SA859" s="235"/>
      <c r="SB859" s="175" t="s">
        <v>117</v>
      </c>
      <c r="SC859" s="341" t="s">
        <v>3099</v>
      </c>
      <c r="SE859" s="176"/>
      <c r="SF859" s="176">
        <f>VLOOKUP(SC859,$A$879:$F$2731,6,FALSE)</f>
        <v>97</v>
      </c>
      <c r="SG859" s="175" t="s">
        <v>65</v>
      </c>
      <c r="SH859" s="10">
        <f>SF859*1.3</f>
        <v>126.10000000000001</v>
      </c>
      <c r="SI859" s="10"/>
      <c r="SJ859" s="235"/>
      <c r="SK859" s="175" t="s">
        <v>117</v>
      </c>
      <c r="SL859" s="341" t="s">
        <v>1735</v>
      </c>
      <c r="SN859" s="176"/>
      <c r="SO859" s="176">
        <f>VLOOKUP(SL859,$A$879:$F$2731,6,FALSE)</f>
        <v>0</v>
      </c>
      <c r="SP859" s="175" t="s">
        <v>65</v>
      </c>
      <c r="SQ859" s="10">
        <f>SO859*1.3</f>
        <v>0</v>
      </c>
      <c r="SR859" s="10"/>
      <c r="SS859" s="235"/>
      <c r="ST859" s="175" t="s">
        <v>117</v>
      </c>
      <c r="SU859" s="341" t="s">
        <v>3240</v>
      </c>
      <c r="SW859" s="176"/>
      <c r="SX859" s="176">
        <f>VLOOKUP(SU859,$A$879:$F$2731,6,FALSE)</f>
        <v>402</v>
      </c>
      <c r="SY859" s="175" t="s">
        <v>65</v>
      </c>
      <c r="SZ859" s="10">
        <f>SX859*1.3</f>
        <v>522.6</v>
      </c>
      <c r="TA859" s="10"/>
      <c r="TB859" s="235"/>
      <c r="TC859" s="175" t="s">
        <v>117</v>
      </c>
      <c r="TD859" s="349" t="s">
        <v>183</v>
      </c>
      <c r="TF859" s="176"/>
      <c r="TG859" s="176" t="e">
        <f>VLOOKUP(TD859,$A$879:$F$2731,6,FALSE)</f>
        <v>#N/A</v>
      </c>
      <c r="TH859" s="175" t="s">
        <v>65</v>
      </c>
      <c r="TI859" s="10" t="e">
        <f>TG859*1.3</f>
        <v>#N/A</v>
      </c>
      <c r="TK859" s="235"/>
      <c r="TL859" s="175" t="s">
        <v>117</v>
      </c>
      <c r="TM859" s="341" t="s">
        <v>1796</v>
      </c>
      <c r="TO859" s="176"/>
      <c r="TP859" s="176">
        <f>VLOOKUP(TM859,$A$879:$F$2731,6,FALSE)</f>
        <v>129</v>
      </c>
      <c r="TQ859" s="175" t="s">
        <v>65</v>
      </c>
      <c r="TR859" s="10">
        <f>TP859*1.3</f>
        <v>167.70000000000002</v>
      </c>
      <c r="TS859" s="10"/>
      <c r="TT859" s="235"/>
      <c r="TU859" s="175" t="s">
        <v>117</v>
      </c>
      <c r="TV859" s="341" t="s">
        <v>2033</v>
      </c>
      <c r="TX859" s="176"/>
      <c r="TY859" s="176">
        <f>VLOOKUP(TV859,$A$879:$F$2731,6,FALSE)</f>
        <v>19</v>
      </c>
      <c r="TZ859" s="175" t="s">
        <v>65</v>
      </c>
      <c r="UA859" s="10">
        <f>TY859*1.3</f>
        <v>24.7</v>
      </c>
      <c r="UB859" s="10"/>
      <c r="UC859" s="235"/>
      <c r="UD859" s="175" t="s">
        <v>117</v>
      </c>
      <c r="UE859" s="341" t="s">
        <v>1706</v>
      </c>
      <c r="UG859" s="176"/>
      <c r="UH859" s="176">
        <f>VLOOKUP(UE859,$A$879:$F$2731,6,FALSE)</f>
        <v>42</v>
      </c>
      <c r="UI859" s="175" t="s">
        <v>65</v>
      </c>
      <c r="UJ859" s="10">
        <f>UH859*1.3</f>
        <v>54.6</v>
      </c>
      <c r="UK859" s="10"/>
      <c r="UL859" s="235"/>
      <c r="UM859" s="175" t="s">
        <v>117</v>
      </c>
      <c r="UN859" s="349" t="s">
        <v>183</v>
      </c>
      <c r="UP859" s="176"/>
      <c r="UQ859" s="176" t="e">
        <f>VLOOKUP(UN859,$A$879:$F$2731,6,FALSE)</f>
        <v>#N/A</v>
      </c>
      <c r="UR859" s="175" t="s">
        <v>65</v>
      </c>
      <c r="US859" s="10" t="e">
        <f>UQ859*1.3</f>
        <v>#N/A</v>
      </c>
      <c r="UT859" s="10"/>
      <c r="UU859" s="235"/>
      <c r="UV859" s="175" t="s">
        <v>117</v>
      </c>
      <c r="UW859" s="341" t="s">
        <v>3255</v>
      </c>
      <c r="UY859" s="176"/>
      <c r="UZ859" s="176">
        <f>VLOOKUP(UW859,$A$879:$F$2731,6,FALSE)</f>
        <v>3</v>
      </c>
      <c r="VA859" s="175" t="s">
        <v>65</v>
      </c>
      <c r="VB859" s="10">
        <f>UZ859*1.3</f>
        <v>3.9000000000000004</v>
      </c>
      <c r="VC859" s="10"/>
      <c r="VD859" s="235"/>
      <c r="VE859" s="175" t="s">
        <v>117</v>
      </c>
      <c r="VF859" s="349" t="s">
        <v>183</v>
      </c>
      <c r="VH859" s="176"/>
      <c r="VI859" s="176" t="e">
        <f>VLOOKUP(VF859,$A$879:$F$2731,6,FALSE)</f>
        <v>#N/A</v>
      </c>
      <c r="VJ859" s="175" t="s">
        <v>65</v>
      </c>
      <c r="VK859" s="10" t="e">
        <f>VI859*1.3</f>
        <v>#N/A</v>
      </c>
      <c r="VL859" s="10"/>
      <c r="VM859" s="235"/>
      <c r="VN859" s="175" t="s">
        <v>117</v>
      </c>
      <c r="VO859" s="341" t="s">
        <v>1730</v>
      </c>
      <c r="VQ859" s="176"/>
      <c r="VR859" s="176">
        <f>VLOOKUP(VO859,$A$879:$F$2731,6,FALSE)</f>
        <v>74</v>
      </c>
      <c r="VS859" s="175" t="s">
        <v>65</v>
      </c>
      <c r="VT859" s="10">
        <f>VR859*1.3</f>
        <v>96.2</v>
      </c>
      <c r="VU859" s="10"/>
      <c r="VV859" s="235"/>
      <c r="VW859" s="175" t="s">
        <v>117</v>
      </c>
      <c r="VX859" s="349" t="s">
        <v>183</v>
      </c>
      <c r="VZ859" s="176"/>
      <c r="WA859" s="176" t="e">
        <f>VLOOKUP(VX859,$A$879:$F$2731,6,FALSE)</f>
        <v>#N/A</v>
      </c>
      <c r="WB859" s="175" t="s">
        <v>65</v>
      </c>
      <c r="WC859" s="10" t="e">
        <f>WA859*1.3</f>
        <v>#N/A</v>
      </c>
      <c r="WE859" s="235"/>
      <c r="WF859" s="175" t="s">
        <v>117</v>
      </c>
      <c r="WG859" s="341" t="s">
        <v>3240</v>
      </c>
      <c r="WI859" s="176"/>
      <c r="WJ859" s="176">
        <f>VLOOKUP(WG859,$A$879:$F$2731,6,FALSE)</f>
        <v>402</v>
      </c>
      <c r="WK859" s="175" t="s">
        <v>65</v>
      </c>
      <c r="WL859" s="10">
        <f>WJ859*1.3</f>
        <v>522.6</v>
      </c>
      <c r="WN859" s="235"/>
      <c r="WO859" s="175" t="s">
        <v>117</v>
      </c>
      <c r="WP859" s="341" t="s">
        <v>614</v>
      </c>
      <c r="WQ859" s="176"/>
      <c r="WR859" s="176"/>
      <c r="WS859" s="176">
        <f>VLOOKUP(WP859,$A$879:$F$2731,6,FALSE)</f>
        <v>13</v>
      </c>
      <c r="WT859" s="175" t="s">
        <v>65</v>
      </c>
      <c r="WU859" s="10">
        <f>WS859*1.3</f>
        <v>16.900000000000002</v>
      </c>
      <c r="WV859" s="10"/>
      <c r="WW859" s="235"/>
      <c r="WX859" s="175" t="s">
        <v>117</v>
      </c>
      <c r="WY859" s="341" t="s">
        <v>969</v>
      </c>
      <c r="XA859" s="176"/>
      <c r="XB859" s="176">
        <f>VLOOKUP(WY859,$A$879:$F$2731,6,FALSE)</f>
        <v>1</v>
      </c>
      <c r="XC859" s="175" t="s">
        <v>65</v>
      </c>
      <c r="XD859" s="10">
        <f>XB859*1.3</f>
        <v>1.3</v>
      </c>
      <c r="XF859" s="235"/>
      <c r="XG859" s="175" t="s">
        <v>117</v>
      </c>
      <c r="XH859" s="351" t="s">
        <v>1378</v>
      </c>
      <c r="XJ859" s="176"/>
      <c r="XK859" s="176">
        <f>VLOOKUP(XH859,$A$879:$F$2731,6,FALSE)</f>
        <v>26</v>
      </c>
      <c r="XL859" s="175" t="s">
        <v>65</v>
      </c>
      <c r="XM859" s="10">
        <f>XK859*1.3</f>
        <v>33.800000000000004</v>
      </c>
      <c r="XO859" s="235"/>
      <c r="XP859" s="175" t="s">
        <v>117</v>
      </c>
      <c r="XQ859" s="341" t="s">
        <v>838</v>
      </c>
      <c r="XS859" s="176"/>
      <c r="XT859" s="176">
        <f>VLOOKUP(XQ859,$A$879:$F$2731,6,FALSE)</f>
        <v>22</v>
      </c>
      <c r="XU859" s="175" t="s">
        <v>65</v>
      </c>
      <c r="XV859" s="10">
        <f>XT859*1.3</f>
        <v>28.6</v>
      </c>
      <c r="XW859" s="10"/>
      <c r="XX859" s="235"/>
      <c r="XY859" s="175" t="s">
        <v>117</v>
      </c>
      <c r="XZ859" s="341" t="s">
        <v>1148</v>
      </c>
      <c r="YB859" s="176"/>
      <c r="YC859" s="176">
        <f>VLOOKUP(XZ859,$A$879:$F$2731,6,FALSE)</f>
        <v>238</v>
      </c>
      <c r="YD859" s="175" t="s">
        <v>65</v>
      </c>
      <c r="YE859" s="10">
        <f>YC859*1.3</f>
        <v>309.40000000000003</v>
      </c>
      <c r="YG859" s="235"/>
      <c r="YH859" s="175" t="s">
        <v>117</v>
      </c>
      <c r="YI859" s="341" t="s">
        <v>2592</v>
      </c>
      <c r="YK859" s="176"/>
      <c r="YL859" s="176">
        <f>VLOOKUP(YI859,$A$879:$F$2731,6,FALSE)</f>
        <v>106</v>
      </c>
      <c r="YM859" s="175" t="s">
        <v>65</v>
      </c>
      <c r="YN859" s="10">
        <f>YL859*1.3</f>
        <v>137.80000000000001</v>
      </c>
      <c r="YO859" s="10"/>
      <c r="YP859" s="235"/>
      <c r="YQ859" s="175" t="s">
        <v>117</v>
      </c>
      <c r="YR859" s="341" t="s">
        <v>2592</v>
      </c>
      <c r="YT859" s="176"/>
      <c r="YU859" s="176">
        <f>VLOOKUP(YR859,$A$879:$F$2731,6,FALSE)</f>
        <v>106</v>
      </c>
      <c r="YV859" s="175" t="s">
        <v>65</v>
      </c>
      <c r="YW859" s="10">
        <f>YU859*1.3</f>
        <v>137.80000000000001</v>
      </c>
      <c r="YY859" s="235"/>
      <c r="YZ859" s="175" t="s">
        <v>117</v>
      </c>
      <c r="ZA859" s="341" t="s">
        <v>2126</v>
      </c>
      <c r="ZC859" s="176"/>
      <c r="ZD859" s="176">
        <f>VLOOKUP(ZA859,$A$879:$F$2731,6,FALSE)</f>
        <v>38</v>
      </c>
      <c r="ZE859" s="175" t="s">
        <v>65</v>
      </c>
      <c r="ZF859" s="10">
        <f>ZD859*1.3</f>
        <v>49.4</v>
      </c>
      <c r="ZH859" s="235"/>
      <c r="ZI859" s="175" t="s">
        <v>117</v>
      </c>
      <c r="ZJ859" s="341" t="s">
        <v>614</v>
      </c>
      <c r="ZL859" s="176"/>
      <c r="ZM859" s="176">
        <f>VLOOKUP(ZJ859,$A$879:$F$2731,6,FALSE)</f>
        <v>13</v>
      </c>
      <c r="ZN859" s="175" t="s">
        <v>65</v>
      </c>
      <c r="ZO859" s="10">
        <f>ZM859*1.3</f>
        <v>16.900000000000002</v>
      </c>
      <c r="ZQ859" s="235"/>
      <c r="ZR859" s="175" t="s">
        <v>117</v>
      </c>
      <c r="ZS859" s="341" t="s">
        <v>2086</v>
      </c>
      <c r="ZU859" s="176"/>
      <c r="ZV859" s="176">
        <f>VLOOKUP(ZS859,$A$879:$F$2731,6,FALSE)</f>
        <v>33</v>
      </c>
      <c r="ZW859" s="175" t="s">
        <v>65</v>
      </c>
      <c r="ZX859" s="10">
        <f>ZV859*1.3</f>
        <v>42.9</v>
      </c>
      <c r="ZY859" s="10"/>
      <c r="ZZ859" s="235"/>
      <c r="AAA859" s="175" t="s">
        <v>117</v>
      </c>
      <c r="AAB859" s="341" t="s">
        <v>577</v>
      </c>
      <c r="AAD859" s="176"/>
      <c r="AAE859" s="176">
        <f>VLOOKUP(AAB859,$A$879:$F$2731,6,FALSE)</f>
        <v>0</v>
      </c>
      <c r="AAF859" s="175" t="s">
        <v>65</v>
      </c>
      <c r="AAG859" s="10">
        <f>AAE859*1.3</f>
        <v>0</v>
      </c>
      <c r="AAH859" s="10"/>
      <c r="AAI859" s="235"/>
      <c r="AAJ859" s="175" t="s">
        <v>117</v>
      </c>
      <c r="AAK859" s="75" t="s">
        <v>183</v>
      </c>
      <c r="AAM859" s="176"/>
      <c r="AAN859" s="176" t="e">
        <f>VLOOKUP(AAK859,$A$879:$F$2731,6,FALSE)</f>
        <v>#N/A</v>
      </c>
      <c r="AAO859" s="175" t="s">
        <v>65</v>
      </c>
      <c r="AAP859" s="10" t="e">
        <f>AAN859*1.3</f>
        <v>#N/A</v>
      </c>
      <c r="AAQ859" s="10"/>
      <c r="AAR859" s="235"/>
      <c r="AAS859" s="175" t="s">
        <v>117</v>
      </c>
      <c r="AAT859" s="341" t="s">
        <v>2531</v>
      </c>
      <c r="AAV859" s="176"/>
      <c r="AAW859" s="176">
        <f>VLOOKUP(AAT859,$A$879:$F$2731,6,FALSE)</f>
        <v>12</v>
      </c>
      <c r="AAX859" s="175" t="s">
        <v>65</v>
      </c>
      <c r="AAY859" s="10">
        <f>AAW859*1.3</f>
        <v>15.600000000000001</v>
      </c>
      <c r="AAZ859" s="10"/>
      <c r="ABA859" s="235"/>
      <c r="ABB859" s="175" t="s">
        <v>117</v>
      </c>
      <c r="ABC859" s="355" t="s">
        <v>3240</v>
      </c>
      <c r="ABE859" s="176"/>
      <c r="ABF859" s="176">
        <f>VLOOKUP(ABC859,$A$879:$F$2731,6,FALSE)</f>
        <v>402</v>
      </c>
      <c r="ABG859" s="175" t="s">
        <v>65</v>
      </c>
      <c r="ABH859" s="10">
        <f>ABF859*1.3</f>
        <v>522.6</v>
      </c>
      <c r="ABI859" s="10"/>
      <c r="ABJ859" s="235"/>
      <c r="ABK859" s="175" t="s">
        <v>117</v>
      </c>
      <c r="ABL859" s="341" t="s">
        <v>514</v>
      </c>
      <c r="ABN859" s="176"/>
      <c r="ABO859" s="176">
        <f>VLOOKUP(ABL859,$A$879:$F$2731,6,FALSE)</f>
        <v>0</v>
      </c>
      <c r="ABP859" s="175" t="s">
        <v>65</v>
      </c>
      <c r="ABQ859" s="10">
        <f>ABO859*1.3</f>
        <v>0</v>
      </c>
      <c r="ABR859" s="10"/>
      <c r="ABS859" s="235"/>
      <c r="ABT859" s="175" t="s">
        <v>117</v>
      </c>
      <c r="ABU859" s="75" t="s">
        <v>183</v>
      </c>
      <c r="ABW859" s="176"/>
      <c r="ABX859" s="176" t="e">
        <f>VLOOKUP(ABU859,$A$879:$F$2731,6,FALSE)</f>
        <v>#N/A</v>
      </c>
      <c r="ABY859" s="175" t="s">
        <v>65</v>
      </c>
      <c r="ABZ859" s="10" t="e">
        <f>ABX859*1.3</f>
        <v>#N/A</v>
      </c>
      <c r="ACA859" s="10"/>
      <c r="ACB859" s="235"/>
      <c r="ACC859" s="175" t="s">
        <v>117</v>
      </c>
      <c r="ACD859" s="75" t="s">
        <v>183</v>
      </c>
      <c r="ACF859" s="176"/>
      <c r="ACG859" s="176" t="e">
        <f>VLOOKUP(ACD859,$A$879:$F$2731,6,FALSE)</f>
        <v>#N/A</v>
      </c>
      <c r="ACH859" s="175" t="s">
        <v>65</v>
      </c>
      <c r="ACI859" s="10" t="e">
        <f>ACG859*1.3</f>
        <v>#N/A</v>
      </c>
      <c r="ACJ859" s="10"/>
      <c r="ACK859" s="235"/>
      <c r="ACL859" s="175" t="s">
        <v>117</v>
      </c>
      <c r="ACM859" s="75" t="s">
        <v>183</v>
      </c>
      <c r="ACO859" s="176"/>
      <c r="ACP859" s="176" t="e">
        <f>VLOOKUP(ACM859,$A$879:$F$2731,6,FALSE)</f>
        <v>#N/A</v>
      </c>
      <c r="ACQ859" s="175" t="s">
        <v>65</v>
      </c>
      <c r="ACR859" s="10" t="e">
        <f>ACP859*1.3</f>
        <v>#N/A</v>
      </c>
      <c r="ACS859" s="10"/>
      <c r="ACT859" s="235"/>
      <c r="ACU859" s="175" t="s">
        <v>117</v>
      </c>
      <c r="ACV859" s="75" t="s">
        <v>183</v>
      </c>
      <c r="ACX859" s="176"/>
      <c r="ACY859" s="176" t="e">
        <f>VLOOKUP(ACV859,$A$879:$F$2731,6,FALSE)</f>
        <v>#N/A</v>
      </c>
      <c r="ACZ859" s="175" t="s">
        <v>65</v>
      </c>
      <c r="ADA859" s="10" t="e">
        <f>ACY859*1.3</f>
        <v>#N/A</v>
      </c>
      <c r="ADB859" s="10"/>
      <c r="ADC859" s="235"/>
      <c r="ADD859" s="175" t="s">
        <v>117</v>
      </c>
      <c r="ADE859" s="341" t="s">
        <v>442</v>
      </c>
      <c r="ADG859" s="176"/>
      <c r="ADH859" s="176">
        <f>VLOOKUP(ADE859,$A$879:$F$2731,6,FALSE)</f>
        <v>0</v>
      </c>
      <c r="ADI859" s="175" t="s">
        <v>65</v>
      </c>
      <c r="ADJ859" s="10">
        <f>ADH859*1.3</f>
        <v>0</v>
      </c>
      <c r="ADL859" s="235"/>
      <c r="ADM859" s="175" t="s">
        <v>117</v>
      </c>
      <c r="ADN859" s="75" t="s">
        <v>183</v>
      </c>
      <c r="ADP859" s="176"/>
      <c r="ADQ859" s="176" t="e">
        <f>VLOOKUP(ADN859,$A$879:$F$2731,6,FALSE)</f>
        <v>#N/A</v>
      </c>
      <c r="ADR859" s="175" t="s">
        <v>65</v>
      </c>
      <c r="ADS859" s="10" t="e">
        <f>ADQ859*1.3</f>
        <v>#N/A</v>
      </c>
      <c r="ADT859" s="10"/>
      <c r="ADU859" s="235"/>
      <c r="ADV859" s="175" t="s">
        <v>117</v>
      </c>
      <c r="ADW859" s="341" t="s">
        <v>2649</v>
      </c>
      <c r="ADY859" s="176"/>
      <c r="ADZ859" s="176">
        <f>VLOOKUP(ADW859,$A$879:$F$2731,6,FALSE)</f>
        <v>4</v>
      </c>
      <c r="AEA859" s="175" t="s">
        <v>65</v>
      </c>
      <c r="AEB859" s="10">
        <f>ADZ859*1.3</f>
        <v>5.2</v>
      </c>
      <c r="AED859" s="235"/>
      <c r="AEE859" s="175" t="s">
        <v>117</v>
      </c>
      <c r="AEF859" s="75" t="s">
        <v>183</v>
      </c>
      <c r="AEH859" s="176"/>
      <c r="AEI859" s="176" t="e">
        <f>VLOOKUP(AEF859,$A$879:$F$2731,6,FALSE)</f>
        <v>#N/A</v>
      </c>
      <c r="AEJ859" s="175" t="s">
        <v>65</v>
      </c>
      <c r="AEK859" s="10" t="e">
        <f>AEI859*1.3</f>
        <v>#N/A</v>
      </c>
      <c r="AEM859" s="235"/>
      <c r="AEN859" s="175" t="s">
        <v>117</v>
      </c>
      <c r="AEO859" s="75" t="s">
        <v>183</v>
      </c>
      <c r="AEQ859" s="176"/>
      <c r="AER859" s="176" t="e">
        <f>VLOOKUP(AEO859,$A$879:$F$2731,6,FALSE)</f>
        <v>#N/A</v>
      </c>
      <c r="AES859" s="175" t="s">
        <v>65</v>
      </c>
      <c r="AET859" s="10" t="e">
        <f>AER859*1.3</f>
        <v>#N/A</v>
      </c>
      <c r="AEV859" s="235"/>
      <c r="AEW859" s="175" t="s">
        <v>117</v>
      </c>
      <c r="AEX859" s="75" t="s">
        <v>183</v>
      </c>
      <c r="AEZ859" s="176"/>
      <c r="AFA859" s="176" t="e">
        <f>VLOOKUP(AEX859,$A$879:$F$2731,6,FALSE)</f>
        <v>#N/A</v>
      </c>
      <c r="AFB859" s="175" t="s">
        <v>65</v>
      </c>
      <c r="AFC859" s="10" t="e">
        <f>AFA859*1.3</f>
        <v>#N/A</v>
      </c>
      <c r="AFD859" s="10"/>
      <c r="AFE859" s="235"/>
      <c r="AFF859" s="175" t="s">
        <v>117</v>
      </c>
      <c r="AFG859" s="75" t="s">
        <v>183</v>
      </c>
      <c r="AFI859" s="176"/>
      <c r="AFJ859" s="176" t="e">
        <f>VLOOKUP(AFG859,$A$879:$F$2731,6,FALSE)</f>
        <v>#N/A</v>
      </c>
      <c r="AFK859" s="175" t="s">
        <v>65</v>
      </c>
      <c r="AFL859" s="10" t="e">
        <f>AFJ859*1.3</f>
        <v>#N/A</v>
      </c>
      <c r="AFM859" s="10"/>
      <c r="AFN859" s="235"/>
      <c r="AFO859" s="175" t="s">
        <v>117</v>
      </c>
      <c r="AFP859" s="75" t="s">
        <v>183</v>
      </c>
      <c r="AFR859" s="176"/>
      <c r="AFS859" s="176" t="e">
        <f>VLOOKUP(AFP859,$A$879:$F$2731,6,FALSE)</f>
        <v>#N/A</v>
      </c>
      <c r="AFT859" s="175" t="s">
        <v>65</v>
      </c>
      <c r="AFU859" s="10" t="e">
        <f>AFS859*1.3</f>
        <v>#N/A</v>
      </c>
      <c r="AFV859" s="10"/>
      <c r="AFW859" s="235"/>
      <c r="AFX859" s="175" t="s">
        <v>117</v>
      </c>
      <c r="AFY859" s="341" t="s">
        <v>419</v>
      </c>
      <c r="AGA859" s="176"/>
      <c r="AGB859" s="176">
        <f>VLOOKUP(AFY859,$A$879:$F$2731,6,FALSE)</f>
        <v>36</v>
      </c>
      <c r="AGC859" s="175" t="s">
        <v>65</v>
      </c>
      <c r="AGD859" s="10">
        <f>AGB859*1.3</f>
        <v>46.800000000000004</v>
      </c>
      <c r="AGE859" s="10"/>
      <c r="AGF859" s="235"/>
      <c r="AGG859" s="175" t="s">
        <v>117</v>
      </c>
      <c r="AGH859" s="341" t="s">
        <v>1735</v>
      </c>
      <c r="AGJ859" s="176"/>
      <c r="AGK859" s="176">
        <f>VLOOKUP(AGH859,$A$879:$F$2731,6,FALSE)</f>
        <v>0</v>
      </c>
      <c r="AGL859" s="175" t="s">
        <v>65</v>
      </c>
      <c r="AGM859" s="10">
        <f>AGK859*1.3</f>
        <v>0</v>
      </c>
      <c r="AGN859" s="10"/>
      <c r="AGO859" s="235"/>
      <c r="AGP859" s="175" t="s">
        <v>117</v>
      </c>
      <c r="AGQ859" s="341" t="s">
        <v>614</v>
      </c>
      <c r="AGS859" s="176"/>
      <c r="AGT859" s="176">
        <f>VLOOKUP(AGQ859,$A$879:$F$2731,6,FALSE)</f>
        <v>13</v>
      </c>
      <c r="AGU859" s="175" t="s">
        <v>65</v>
      </c>
      <c r="AGV859" s="10">
        <f>AGT859*1.3</f>
        <v>16.900000000000002</v>
      </c>
      <c r="AGW859" s="10"/>
      <c r="AGX859" s="235"/>
      <c r="AGY859" s="175" t="s">
        <v>117</v>
      </c>
      <c r="AGZ859" s="341" t="s">
        <v>527</v>
      </c>
      <c r="AHB859" s="176"/>
      <c r="AHC859" s="176">
        <f>VLOOKUP(AGZ859,$A$879:$F$2731,6,FALSE)</f>
        <v>0</v>
      </c>
      <c r="AHD859" s="175" t="s">
        <v>65</v>
      </c>
      <c r="AHE859" s="10">
        <f>AHC859*1.3</f>
        <v>0</v>
      </c>
      <c r="AHF859" s="10"/>
      <c r="AHG859" s="235"/>
      <c r="AHH859" s="175" t="s">
        <v>117</v>
      </c>
      <c r="AHI859" s="398" t="s">
        <v>1148</v>
      </c>
      <c r="AHK859" s="176"/>
      <c r="AHL859" s="176">
        <f>VLOOKUP(AHI859,$A$879:$F$2731,6,FALSE)</f>
        <v>238</v>
      </c>
      <c r="AHM859" s="175" t="s">
        <v>65</v>
      </c>
      <c r="AHN859" s="10">
        <f>AHL859*1.3</f>
        <v>309.40000000000003</v>
      </c>
      <c r="AHO859" s="10"/>
      <c r="AHP859" s="235"/>
      <c r="AHQ859" s="175" t="s">
        <v>117</v>
      </c>
      <c r="AHR859" s="341" t="s">
        <v>838</v>
      </c>
      <c r="AHT859" s="176"/>
      <c r="AHU859" s="176">
        <f>VLOOKUP(AHR859,$A$879:$F$2731,6,FALSE)</f>
        <v>22</v>
      </c>
      <c r="AHV859" s="175" t="s">
        <v>65</v>
      </c>
      <c r="AHW859" s="10">
        <f>AHU859*1.3</f>
        <v>28.6</v>
      </c>
      <c r="AHX859" s="10"/>
      <c r="AHY859" s="235"/>
      <c r="AHZ859" s="175" t="s">
        <v>117</v>
      </c>
      <c r="AIA859" s="341" t="s">
        <v>3284</v>
      </c>
      <c r="AIC859" s="176"/>
      <c r="AID859" s="176">
        <f>VLOOKUP(AIA859,$A$879:$F$2731,6,FALSE)</f>
        <v>4</v>
      </c>
      <c r="AIE859" s="175" t="s">
        <v>65</v>
      </c>
      <c r="AIF859" s="10">
        <f>AID859*1.3</f>
        <v>5.2</v>
      </c>
      <c r="AIG859" s="10"/>
      <c r="AIH859" s="235"/>
      <c r="AII859" s="175" t="s">
        <v>117</v>
      </c>
      <c r="AIJ859" s="341" t="s">
        <v>3099</v>
      </c>
      <c r="AIL859" s="176"/>
      <c r="AIM859" s="176">
        <f>VLOOKUP(AIJ859,$A$879:$F$2731,6,FALSE)</f>
        <v>97</v>
      </c>
      <c r="AIN859" s="175" t="s">
        <v>65</v>
      </c>
      <c r="AIO859" s="10">
        <f>AIM859*1.3</f>
        <v>126.10000000000001</v>
      </c>
      <c r="AIP859" s="10"/>
      <c r="AIQ859" s="235"/>
      <c r="AIR859" s="175" t="s">
        <v>117</v>
      </c>
      <c r="AIS859" s="341" t="s">
        <v>419</v>
      </c>
      <c r="AIU859" s="176"/>
      <c r="AIV859" s="176">
        <f>VLOOKUP(AIS859,$A$879:$F$2731,6,FALSE)</f>
        <v>36</v>
      </c>
      <c r="AIW859" s="175" t="s">
        <v>65</v>
      </c>
      <c r="AIX859" s="10">
        <f>AIV859*1.3</f>
        <v>46.800000000000004</v>
      </c>
      <c r="AIY859" s="10"/>
      <c r="AIZ859" s="235"/>
      <c r="AJA859" s="175" t="s">
        <v>117</v>
      </c>
      <c r="AJB859" s="351" t="s">
        <v>3099</v>
      </c>
      <c r="AJD859" s="176"/>
      <c r="AJE859" s="176">
        <f>VLOOKUP(AJB859,$A$879:$F$2731,6,FALSE)</f>
        <v>97</v>
      </c>
      <c r="AJF859" s="175" t="s">
        <v>65</v>
      </c>
      <c r="AJG859" s="10">
        <f>AJE859*1.3</f>
        <v>126.10000000000001</v>
      </c>
      <c r="AJH859" s="10"/>
      <c r="AJI859" s="235"/>
      <c r="AJJ859" s="175" t="s">
        <v>117</v>
      </c>
      <c r="AJK859" s="341" t="s">
        <v>3240</v>
      </c>
      <c r="AJM859" s="176"/>
      <c r="AJN859" s="176">
        <f>VLOOKUP(AJK859,$A$879:$F$2731,6,FALSE)</f>
        <v>402</v>
      </c>
      <c r="AJO859" s="175" t="s">
        <v>65</v>
      </c>
      <c r="AJP859" s="10">
        <f>AJN859*1.3</f>
        <v>522.6</v>
      </c>
      <c r="AJQ859" s="10"/>
      <c r="AJR859" s="235"/>
      <c r="AJS859" s="175" t="s">
        <v>117</v>
      </c>
      <c r="AJT859" s="347" t="s">
        <v>1148</v>
      </c>
      <c r="AJV859" s="176"/>
      <c r="AJW859" s="176">
        <f>VLOOKUP(AJT859,$A$879:$F$2731,6,FALSE)</f>
        <v>238</v>
      </c>
      <c r="AJX859" s="175" t="s">
        <v>65</v>
      </c>
      <c r="AJY859" s="10">
        <f>AJW859*1.3</f>
        <v>309.40000000000003</v>
      </c>
      <c r="AJZ859" s="10"/>
      <c r="AKA859" s="235"/>
      <c r="AKB859" s="175" t="s">
        <v>117</v>
      </c>
      <c r="AKC859" s="341" t="s">
        <v>733</v>
      </c>
      <c r="AKE859" s="176"/>
      <c r="AKF859" s="176">
        <f>VLOOKUP(AKC859,$A$879:$F$2731,6,FALSE)</f>
        <v>119</v>
      </c>
      <c r="AKG859" s="175" t="s">
        <v>65</v>
      </c>
      <c r="AKH859" s="10">
        <f>AKF859*1.3</f>
        <v>154.70000000000002</v>
      </c>
      <c r="AKI859" s="10"/>
      <c r="AKJ859" s="235"/>
      <c r="AKK859" s="175" t="s">
        <v>117</v>
      </c>
      <c r="AKL859" s="341" t="s">
        <v>1148</v>
      </c>
      <c r="AKN859" s="176"/>
      <c r="AKO859" s="176">
        <f>VLOOKUP(AKL859,$A$879:$F$2731,6,FALSE)</f>
        <v>238</v>
      </c>
      <c r="AKP859" s="175" t="s">
        <v>65</v>
      </c>
      <c r="AKQ859" s="10">
        <f>AKO859*1.3</f>
        <v>309.40000000000003</v>
      </c>
      <c r="AKR859" s="10"/>
      <c r="AKS859" s="235"/>
      <c r="AKT859" s="175" t="s">
        <v>117</v>
      </c>
      <c r="AKU859" s="341" t="s">
        <v>614</v>
      </c>
      <c r="AKW859" s="176"/>
      <c r="AKX859" s="176">
        <f>VLOOKUP(AKU859,$A$879:$F$2731,6,FALSE)</f>
        <v>13</v>
      </c>
      <c r="AKY859" s="175" t="s">
        <v>65</v>
      </c>
      <c r="AKZ859" s="10">
        <f>AKX859*1.3</f>
        <v>16.900000000000002</v>
      </c>
      <c r="ALA859" s="10"/>
      <c r="ALB859" s="235"/>
      <c r="ALC859" s="175" t="s">
        <v>117</v>
      </c>
      <c r="ALD859" s="341" t="s">
        <v>3284</v>
      </c>
      <c r="ALF859" s="176"/>
      <c r="ALG859" s="176">
        <f>VLOOKUP(ALD859,$A$879:$F$2731,6,FALSE)</f>
        <v>4</v>
      </c>
      <c r="ALH859" s="175" t="s">
        <v>65</v>
      </c>
      <c r="ALI859" s="10">
        <f>ALG859*1.3</f>
        <v>5.2</v>
      </c>
      <c r="ALJ859" s="10"/>
      <c r="ALK859" s="235"/>
      <c r="ALL859" s="175" t="s">
        <v>117</v>
      </c>
      <c r="ALM859" s="341" t="s">
        <v>1378</v>
      </c>
      <c r="ALO859" s="176"/>
      <c r="ALP859" s="176">
        <f>VLOOKUP(ALM859,$A$879:$F$2731,6,FALSE)</f>
        <v>26</v>
      </c>
      <c r="ALQ859" s="175" t="s">
        <v>65</v>
      </c>
      <c r="ALR859" s="10">
        <f>ALP859*1.3</f>
        <v>33.800000000000004</v>
      </c>
      <c r="ALS859" s="10"/>
      <c r="ALT859" s="235"/>
      <c r="ALU859" s="175" t="s">
        <v>117</v>
      </c>
      <c r="ALV859" s="341" t="s">
        <v>3240</v>
      </c>
      <c r="ALX859" s="176"/>
      <c r="ALY859" s="176">
        <f>VLOOKUP(ALV859,$A$879:$F$2731,6,FALSE)</f>
        <v>402</v>
      </c>
      <c r="ALZ859" s="175" t="s">
        <v>65</v>
      </c>
      <c r="AMA859" s="10">
        <f>ALY859*1.3</f>
        <v>522.6</v>
      </c>
      <c r="AMB859" s="10"/>
      <c r="AMC859" s="235"/>
      <c r="AMD859" s="175" t="s">
        <v>117</v>
      </c>
      <c r="AME859" s="401" t="s">
        <v>3240</v>
      </c>
      <c r="AMG859" s="176"/>
      <c r="AMH859" s="176">
        <f>VLOOKUP(AME859,$A$879:$F$2731,6,FALSE)</f>
        <v>402</v>
      </c>
      <c r="AMI859" s="175" t="s">
        <v>65</v>
      </c>
      <c r="AMJ859" s="10">
        <f>AMH859*1.3</f>
        <v>522.6</v>
      </c>
      <c r="AMK859" s="10"/>
      <c r="AML859" s="235"/>
      <c r="AMM859" s="175" t="s">
        <v>117</v>
      </c>
      <c r="AMN859" s="343" t="s">
        <v>3240</v>
      </c>
      <c r="AMP859" s="176"/>
      <c r="AMQ859" s="176">
        <f>VLOOKUP(AMN859,$A$879:$F$2731,6,FALSE)</f>
        <v>402</v>
      </c>
      <c r="AMR859" s="175" t="s">
        <v>65</v>
      </c>
      <c r="AMS859" s="10">
        <f>AMQ859*1.3</f>
        <v>522.6</v>
      </c>
      <c r="AMT859" s="10"/>
      <c r="AMU859" s="235"/>
      <c r="AMV859" s="175" t="s">
        <v>117</v>
      </c>
      <c r="AMW859" s="341" t="s">
        <v>419</v>
      </c>
      <c r="AMY859" s="176"/>
      <c r="AMZ859" s="176">
        <f>VLOOKUP(AMW859,$A$879:$F$2731,6,FALSE)</f>
        <v>36</v>
      </c>
      <c r="ANA859" s="175" t="s">
        <v>65</v>
      </c>
      <c r="ANB859" s="10">
        <f>AMZ859*1.3</f>
        <v>46.800000000000004</v>
      </c>
      <c r="ANC859" s="10"/>
      <c r="AND859" s="235"/>
      <c r="ANE859" s="175" t="s">
        <v>117</v>
      </c>
      <c r="ANF859" s="341" t="s">
        <v>559</v>
      </c>
      <c r="ANH859" s="176"/>
      <c r="ANI859" s="176">
        <f>VLOOKUP(ANF859,$A$879:$F$2731,6,FALSE)</f>
        <v>29</v>
      </c>
      <c r="ANJ859" s="175" t="s">
        <v>65</v>
      </c>
      <c r="ANK859" s="10">
        <f>ANI859*1.3</f>
        <v>37.700000000000003</v>
      </c>
      <c r="ANL859" s="10"/>
      <c r="ANM859" s="235"/>
      <c r="ANN859" s="175" t="s">
        <v>117</v>
      </c>
      <c r="ANO859" s="351" t="s">
        <v>2045</v>
      </c>
      <c r="ANQ859" s="176"/>
      <c r="ANR859" s="176">
        <f>VLOOKUP(ANO859,$A$879:$F$2731,6,FALSE)</f>
        <v>108</v>
      </c>
      <c r="ANS859" s="175" t="s">
        <v>65</v>
      </c>
      <c r="ANT859" s="10">
        <f>ANR859*1.3</f>
        <v>140.4</v>
      </c>
      <c r="ANU859" s="10"/>
      <c r="ANV859" s="235"/>
      <c r="ANW859" s="175" t="s">
        <v>117</v>
      </c>
      <c r="ANX859" s="341" t="s">
        <v>1395</v>
      </c>
      <c r="ANZ859" s="176"/>
      <c r="AOA859" s="176">
        <f>VLOOKUP(ANX859,$A$879:$F$2731,6,FALSE)</f>
        <v>61</v>
      </c>
      <c r="AOB859" s="175" t="s">
        <v>65</v>
      </c>
      <c r="AOC859" s="10">
        <f>AOA859*1.3</f>
        <v>79.3</v>
      </c>
      <c r="AOD859" s="10"/>
      <c r="AOE859" s="235"/>
      <c r="AOF859" s="175" t="s">
        <v>117</v>
      </c>
      <c r="AOG859" s="75" t="s">
        <v>183</v>
      </c>
      <c r="AOI859" s="176"/>
      <c r="AOJ859" s="176" t="e">
        <f>VLOOKUP(AOG859,$A$879:$F$2731,6,FALSE)</f>
        <v>#N/A</v>
      </c>
      <c r="AOK859" s="175" t="s">
        <v>65</v>
      </c>
      <c r="AOL859" s="10" t="e">
        <f>AOJ859*1.3</f>
        <v>#N/A</v>
      </c>
      <c r="AOM859" s="10"/>
      <c r="AON859" s="235"/>
      <c r="AOO859" s="175" t="s">
        <v>117</v>
      </c>
      <c r="AOP859" s="341" t="s">
        <v>447</v>
      </c>
      <c r="AOR859" s="176"/>
      <c r="AOS859" s="176">
        <f>VLOOKUP(AOP859,$A$879:$F$2731,6,FALSE)</f>
        <v>62</v>
      </c>
      <c r="AOT859" s="175" t="s">
        <v>65</v>
      </c>
      <c r="AOU859" s="10">
        <f>AOS859*1.3</f>
        <v>80.600000000000009</v>
      </c>
      <c r="AOV859" s="10"/>
      <c r="AOW859" s="235"/>
      <c r="AOX859" s="175" t="s">
        <v>117</v>
      </c>
      <c r="AOY859" s="404" t="s">
        <v>3363</v>
      </c>
      <c r="APA859" s="176"/>
      <c r="APB859" s="176">
        <f>VLOOKUP(AOY859,$A$879:$F$2731,6,FALSE)</f>
        <v>21</v>
      </c>
      <c r="APC859" s="175" t="s">
        <v>65</v>
      </c>
      <c r="APD859" s="10">
        <f>APB859*1.3</f>
        <v>27.3</v>
      </c>
      <c r="APE859" s="10"/>
      <c r="APF859" s="235"/>
      <c r="APG859" s="175" t="s">
        <v>117</v>
      </c>
      <c r="APH859" s="341" t="s">
        <v>2578</v>
      </c>
      <c r="APJ859" s="176"/>
      <c r="APK859" s="176">
        <f>VLOOKUP(APH859,$A$879:$F$2731,6,FALSE)</f>
        <v>5</v>
      </c>
      <c r="APL859" s="175" t="s">
        <v>65</v>
      </c>
      <c r="APM859" s="10">
        <f>APK859*1.3</f>
        <v>6.5</v>
      </c>
      <c r="APN859" s="10"/>
      <c r="APO859" s="235"/>
      <c r="APP859" s="175" t="s">
        <v>117</v>
      </c>
      <c r="APQ859" s="75" t="s">
        <v>183</v>
      </c>
      <c r="APS859" s="176"/>
      <c r="APT859" s="176" t="e">
        <f>VLOOKUP(APQ859,$A$879:$F$2731,6,FALSE)</f>
        <v>#N/A</v>
      </c>
      <c r="APU859" s="175" t="s">
        <v>65</v>
      </c>
      <c r="APV859" s="10" t="e">
        <f>APT859*1.3</f>
        <v>#N/A</v>
      </c>
      <c r="APW859" s="10"/>
      <c r="APX859" s="235"/>
      <c r="APY859" s="175" t="s">
        <v>117</v>
      </c>
      <c r="APZ859" s="341" t="s">
        <v>1013</v>
      </c>
      <c r="AQB859" s="176"/>
      <c r="AQC859" s="176">
        <f>VLOOKUP(APZ859,$A$879:$F$2731,6,FALSE)</f>
        <v>203</v>
      </c>
      <c r="AQD859" s="175" t="s">
        <v>65</v>
      </c>
      <c r="AQE859" s="10">
        <f>AQC859*1.3</f>
        <v>263.90000000000003</v>
      </c>
      <c r="AQF859" s="10"/>
      <c r="AQG859" s="235"/>
      <c r="AQH859" s="175" t="s">
        <v>117</v>
      </c>
      <c r="AQI859" s="341" t="s">
        <v>1735</v>
      </c>
      <c r="AQK859" s="176"/>
      <c r="AQL859" s="176">
        <f>VLOOKUP(AQI859,$A$879:$F$2731,6,FALSE)</f>
        <v>0</v>
      </c>
      <c r="AQM859" s="175" t="s">
        <v>65</v>
      </c>
      <c r="AQN859" s="10">
        <f>AQL859*1.3</f>
        <v>0</v>
      </c>
      <c r="AQO859" s="10"/>
      <c r="AQP859" s="235"/>
      <c r="AQQ859" s="175" t="s">
        <v>117</v>
      </c>
      <c r="AQR859" s="75" t="s">
        <v>183</v>
      </c>
      <c r="AQT859" s="176"/>
      <c r="AQU859" s="176" t="e">
        <f>VLOOKUP(AQR859,$A$879:$F$2731,6,FALSE)</f>
        <v>#N/A</v>
      </c>
      <c r="AQV859" s="175" t="s">
        <v>65</v>
      </c>
      <c r="AQW859" s="10" t="e">
        <f>AQU859*1.3</f>
        <v>#N/A</v>
      </c>
      <c r="AQX859" s="10"/>
      <c r="AQY859" s="235"/>
      <c r="AQZ859" s="175" t="s">
        <v>117</v>
      </c>
      <c r="ARA859" s="75" t="s">
        <v>183</v>
      </c>
      <c r="ARC859" s="176"/>
      <c r="ARD859" s="176" t="e">
        <f>VLOOKUP(ARA859,$A$879:$F$2731,6,FALSE)</f>
        <v>#N/A</v>
      </c>
      <c r="ARE859" s="175" t="s">
        <v>65</v>
      </c>
      <c r="ARF859" s="10" t="e">
        <f>ARD859*1.3</f>
        <v>#N/A</v>
      </c>
      <c r="ARG859" s="10"/>
      <c r="ARH859" s="235"/>
      <c r="ARI859" s="175" t="s">
        <v>117</v>
      </c>
      <c r="ARJ859" s="75" t="s">
        <v>183</v>
      </c>
      <c r="ARL859" s="176"/>
      <c r="ARM859" s="176" t="e">
        <f>VLOOKUP(ARJ859,$A$879:$F$2731,6,FALSE)</f>
        <v>#N/A</v>
      </c>
      <c r="ARN859" s="175" t="s">
        <v>65</v>
      </c>
      <c r="ARO859" s="10" t="e">
        <f>ARM859*1.3</f>
        <v>#N/A</v>
      </c>
      <c r="ARP859" s="10"/>
      <c r="ARQ859" s="235"/>
      <c r="ARR859" s="175" t="s">
        <v>117</v>
      </c>
      <c r="ARS859" s="75" t="s">
        <v>183</v>
      </c>
      <c r="ARU859" s="176"/>
      <c r="ARV859" s="176" t="e">
        <f>VLOOKUP(ARS859,$A$879:$F$2731,6,FALSE)</f>
        <v>#N/A</v>
      </c>
      <c r="ARW859" s="175" t="s">
        <v>65</v>
      </c>
      <c r="ARX859" s="10" t="e">
        <f>ARV859*1.3</f>
        <v>#N/A</v>
      </c>
      <c r="ARY859" s="10"/>
      <c r="ARZ859" s="235"/>
      <c r="ASA859" s="175" t="s">
        <v>117</v>
      </c>
      <c r="ASB859" s="341" t="s">
        <v>3284</v>
      </c>
      <c r="ASD859" s="176"/>
      <c r="ASE859" s="176">
        <f>VLOOKUP(ASB859,$A$879:$F$2731,6,FALSE)</f>
        <v>4</v>
      </c>
      <c r="ASF859" s="175" t="s">
        <v>65</v>
      </c>
      <c r="ASG859" s="10">
        <f>ASE859*1.3</f>
        <v>5.2</v>
      </c>
      <c r="ASH859" s="10"/>
      <c r="ASI859" s="235"/>
      <c r="ASJ859" s="175" t="s">
        <v>117</v>
      </c>
      <c r="ASK859" s="75" t="s">
        <v>183</v>
      </c>
      <c r="ASM859" s="176"/>
      <c r="ASN859" s="176" t="e">
        <f>VLOOKUP(ASK859,$A$879:$F$2731,6,FALSE)</f>
        <v>#N/A</v>
      </c>
      <c r="ASO859" s="175" t="s">
        <v>65</v>
      </c>
      <c r="ASP859" s="10" t="e">
        <f>ASN859*1.3</f>
        <v>#N/A</v>
      </c>
      <c r="ASQ859" s="10"/>
      <c r="ASR859" s="235"/>
      <c r="ASS859" s="175" t="s">
        <v>117</v>
      </c>
      <c r="AST859" s="341" t="s">
        <v>590</v>
      </c>
      <c r="ASV859" s="176"/>
      <c r="ASW859" s="176">
        <f>VLOOKUP(AST859,$A$879:$F$2731,6,FALSE)</f>
        <v>15</v>
      </c>
      <c r="ASX859" s="175" t="s">
        <v>65</v>
      </c>
      <c r="ASY859" s="10">
        <f>ASW859*1.3</f>
        <v>19.5</v>
      </c>
      <c r="ASZ859" s="10"/>
      <c r="ATA859" s="235"/>
      <c r="ATB859" s="175" t="s">
        <v>117</v>
      </c>
      <c r="ATC859" s="75" t="s">
        <v>183</v>
      </c>
      <c r="ATE859" s="176"/>
      <c r="ATF859" s="176" t="e">
        <f>VLOOKUP(ATC859,$A$879:$F$2731,6,FALSE)</f>
        <v>#N/A</v>
      </c>
      <c r="ATG859" s="175" t="s">
        <v>65</v>
      </c>
      <c r="ATH859" s="10" t="e">
        <f>ATF859*1.3</f>
        <v>#N/A</v>
      </c>
      <c r="ATI859" s="10"/>
      <c r="ATJ859" s="235"/>
      <c r="ATK859" s="175" t="s">
        <v>117</v>
      </c>
      <c r="ATL859" s="75" t="s">
        <v>183</v>
      </c>
      <c r="ATN859" s="176"/>
      <c r="ATO859" s="176" t="e">
        <f>VLOOKUP(ATL859,$A$879:$F$2731,6,FALSE)</f>
        <v>#N/A</v>
      </c>
      <c r="ATP859" s="175" t="s">
        <v>65</v>
      </c>
      <c r="ATQ859" s="10" t="e">
        <f>ATO859*1.3</f>
        <v>#N/A</v>
      </c>
      <c r="ATR859" s="10"/>
      <c r="ATS859" s="235"/>
      <c r="ATT859" s="175" t="s">
        <v>117</v>
      </c>
      <c r="ATU859" s="75" t="s">
        <v>183</v>
      </c>
      <c r="ATW859" s="176"/>
      <c r="ATX859" s="176" t="e">
        <f>VLOOKUP(ATU859,$A$879:$F$2731,6,FALSE)</f>
        <v>#N/A</v>
      </c>
      <c r="ATY859" s="175" t="s">
        <v>65</v>
      </c>
      <c r="ATZ859" s="10" t="e">
        <f>ATX859*1.3</f>
        <v>#N/A</v>
      </c>
      <c r="AUA859" s="10"/>
      <c r="AUB859" s="235"/>
      <c r="AUC859" s="175" t="s">
        <v>117</v>
      </c>
      <c r="AUD859" s="75" t="s">
        <v>183</v>
      </c>
      <c r="AUF859" s="176"/>
      <c r="AUG859" s="176" t="e">
        <f>VLOOKUP(AUD859,$A$879:$F$2731,6,FALSE)</f>
        <v>#N/A</v>
      </c>
      <c r="AUH859" s="175" t="s">
        <v>65</v>
      </c>
      <c r="AUI859" s="10" t="e">
        <f>AUG859*1.3</f>
        <v>#N/A</v>
      </c>
      <c r="AUJ859" s="10"/>
      <c r="AUK859" s="235"/>
      <c r="AUL859" s="175" t="s">
        <v>117</v>
      </c>
      <c r="AUM859" s="75" t="s">
        <v>183</v>
      </c>
      <c r="AUO859" s="176"/>
      <c r="AUP859" s="176" t="e">
        <f>VLOOKUP(AUM859,$A$879:$F$2731,6,FALSE)</f>
        <v>#N/A</v>
      </c>
      <c r="AUQ859" s="175" t="s">
        <v>65</v>
      </c>
      <c r="AUR859" s="10" t="e">
        <f>AUP859*1.3</f>
        <v>#N/A</v>
      </c>
      <c r="AUS859" s="10"/>
      <c r="AUT859" s="235"/>
      <c r="AUU859" s="175" t="s">
        <v>117</v>
      </c>
      <c r="AUV859" s="75" t="s">
        <v>183</v>
      </c>
      <c r="AUX859" s="176"/>
      <c r="AUY859" s="176" t="e">
        <f>VLOOKUP(AUV859,$A$879:$F$2731,6,FALSE)</f>
        <v>#N/A</v>
      </c>
      <c r="AUZ859" s="175" t="s">
        <v>65</v>
      </c>
      <c r="AVA859" s="10" t="e">
        <f>AUY859*1.3</f>
        <v>#N/A</v>
      </c>
      <c r="AVB859" s="10"/>
      <c r="AVC859" s="235"/>
      <c r="AVD859" s="175" t="s">
        <v>117</v>
      </c>
      <c r="AVE859" s="75" t="s">
        <v>183</v>
      </c>
      <c r="AVG859" s="176"/>
      <c r="AVH859" s="176" t="e">
        <f>VLOOKUP(AVE859,$A$879:$F$2731,6,FALSE)</f>
        <v>#N/A</v>
      </c>
      <c r="AVI859" s="175" t="s">
        <v>65</v>
      </c>
      <c r="AVJ859" s="10" t="e">
        <f>AVH859*1.3</f>
        <v>#N/A</v>
      </c>
      <c r="AVK859" s="10"/>
      <c r="AVL859" s="235"/>
      <c r="AVM859" s="175" t="s">
        <v>117</v>
      </c>
      <c r="AVN859" s="75" t="s">
        <v>183</v>
      </c>
      <c r="AVP859" s="176"/>
      <c r="AVQ859" s="176" t="e">
        <f>VLOOKUP(AVN859,$A$879:$F$2731,6,FALSE)</f>
        <v>#N/A</v>
      </c>
      <c r="AVR859" s="175" t="s">
        <v>65</v>
      </c>
      <c r="AVS859" s="10" t="e">
        <f>AVQ859*1.3</f>
        <v>#N/A</v>
      </c>
      <c r="AVT859" s="10"/>
      <c r="AVU859" s="235"/>
      <c r="AVV859" s="175" t="s">
        <v>117</v>
      </c>
      <c r="AVW859" s="75" t="s">
        <v>183</v>
      </c>
      <c r="AVY859" s="176"/>
      <c r="AVZ859" s="176" t="e">
        <f>VLOOKUP(AVW859,$A$879:$F$2731,6,FALSE)</f>
        <v>#N/A</v>
      </c>
      <c r="AWA859" s="175" t="s">
        <v>65</v>
      </c>
      <c r="AWB859" s="10" t="e">
        <f>AVZ859*1.3</f>
        <v>#N/A</v>
      </c>
      <c r="AWC859" s="10"/>
      <c r="AWD859" s="235"/>
      <c r="AWE859" s="175" t="s">
        <v>117</v>
      </c>
      <c r="AWF859" s="75" t="s">
        <v>183</v>
      </c>
      <c r="AWH859" s="176"/>
      <c r="AWI859" s="176" t="e">
        <f>VLOOKUP(AWF859,$A$879:$F$2731,6,FALSE)</f>
        <v>#N/A</v>
      </c>
      <c r="AWJ859" s="175" t="s">
        <v>65</v>
      </c>
      <c r="AWK859" s="10" t="e">
        <f>AWI859*1.3</f>
        <v>#N/A</v>
      </c>
      <c r="AWL859" s="10"/>
      <c r="AWM859" s="235"/>
      <c r="AWN859" s="175" t="s">
        <v>117</v>
      </c>
      <c r="AWO859" s="341" t="s">
        <v>1696</v>
      </c>
      <c r="AWQ859" s="176"/>
      <c r="AWR859" s="176">
        <f>VLOOKUP(AWO859,$A$879:$F$2731,6,FALSE)</f>
        <v>89</v>
      </c>
      <c r="AWS859" s="175" t="s">
        <v>65</v>
      </c>
      <c r="AWT859" s="10">
        <f>AWR859*1.3</f>
        <v>115.7</v>
      </c>
      <c r="AWU859" s="10"/>
      <c r="AWV859" s="235"/>
      <c r="AWW859" s="175" t="s">
        <v>117</v>
      </c>
      <c r="AWX859" s="341" t="s">
        <v>1013</v>
      </c>
      <c r="AWZ859" s="176"/>
      <c r="AXA859" s="176">
        <f>VLOOKUP(AWX859,$A$879:$F$2731,6,FALSE)</f>
        <v>203</v>
      </c>
      <c r="AXB859" s="175" t="s">
        <v>65</v>
      </c>
      <c r="AXC859" s="10">
        <f>AXA859*1.3</f>
        <v>263.90000000000003</v>
      </c>
      <c r="AXD859" s="10"/>
      <c r="AXE859" s="235"/>
      <c r="AXF859" s="175" t="s">
        <v>117</v>
      </c>
      <c r="AXG859" s="341" t="s">
        <v>508</v>
      </c>
      <c r="AXI859" s="176"/>
      <c r="AXJ859" s="176">
        <f>VLOOKUP(AXG859,$A$879:$F$2731,6,FALSE)</f>
        <v>1</v>
      </c>
      <c r="AXK859" s="175" t="s">
        <v>65</v>
      </c>
      <c r="AXL859" s="10">
        <f>AXJ859*1.3</f>
        <v>1.3</v>
      </c>
      <c r="AXM859" s="10"/>
      <c r="AXN859" s="235"/>
      <c r="AXO859" s="175" t="s">
        <v>117</v>
      </c>
      <c r="AXP859" s="341" t="s">
        <v>1706</v>
      </c>
      <c r="AXR859" s="176"/>
      <c r="AXS859" s="176">
        <f>VLOOKUP(AXP859,$A$879:$F$2731,6,FALSE)</f>
        <v>42</v>
      </c>
      <c r="AXT859" s="175" t="s">
        <v>65</v>
      </c>
      <c r="AXU859" s="10">
        <f>AXS859*1.3</f>
        <v>54.6</v>
      </c>
      <c r="AXV859" s="10"/>
      <c r="AXW859" s="235"/>
      <c r="AXX859" s="175" t="s">
        <v>117</v>
      </c>
      <c r="AXY859" s="341" t="s">
        <v>3240</v>
      </c>
      <c r="AYA859" s="176"/>
      <c r="AYB859" s="176">
        <f>VLOOKUP(AXY859,$A$879:$F$2731,6,FALSE)</f>
        <v>402</v>
      </c>
      <c r="AYC859" s="175" t="s">
        <v>65</v>
      </c>
      <c r="AYD859" s="10">
        <f>AYB859*1.3</f>
        <v>522.6</v>
      </c>
      <c r="AYE859" s="10"/>
      <c r="AYF859" s="235"/>
      <c r="AYG859" s="175" t="s">
        <v>117</v>
      </c>
      <c r="AYH859" s="341" t="s">
        <v>508</v>
      </c>
      <c r="AYJ859" s="176"/>
      <c r="AYK859" s="176">
        <f>VLOOKUP(AYH859,$A$879:$F$2731,6,FALSE)</f>
        <v>1</v>
      </c>
      <c r="AYL859" s="175" t="s">
        <v>65</v>
      </c>
      <c r="AYM859" s="10">
        <f>AYK859*1.3</f>
        <v>1.3</v>
      </c>
      <c r="AYN859" s="10"/>
      <c r="AYO859" s="235"/>
      <c r="AYP859" s="175" t="s">
        <v>117</v>
      </c>
      <c r="AYQ859" s="341" t="s">
        <v>3284</v>
      </c>
      <c r="AYS859" s="176"/>
      <c r="AYT859" s="176">
        <f>VLOOKUP(AYQ859,$A$879:$F$2731,6,FALSE)</f>
        <v>4</v>
      </c>
      <c r="AYU859" s="175" t="s">
        <v>65</v>
      </c>
      <c r="AYV859" s="10">
        <f>AYT859*1.3</f>
        <v>5.2</v>
      </c>
      <c r="AYW859" s="10"/>
      <c r="AYX859" s="235"/>
      <c r="AYY859" s="175" t="s">
        <v>117</v>
      </c>
      <c r="AYZ859" s="341" t="s">
        <v>447</v>
      </c>
      <c r="AZB859" s="176"/>
      <c r="AZC859" s="176">
        <f>VLOOKUP(AYZ859,$A$879:$F$2731,6,FALSE)</f>
        <v>62</v>
      </c>
      <c r="AZD859" s="175" t="s">
        <v>65</v>
      </c>
      <c r="AZE859" s="10">
        <f>AZC859*1.3</f>
        <v>80.600000000000009</v>
      </c>
      <c r="AZF859" s="10"/>
      <c r="AZG859" s="235"/>
      <c r="AZH859" s="175" t="s">
        <v>117</v>
      </c>
      <c r="AZI859" s="341" t="s">
        <v>419</v>
      </c>
      <c r="AZK859" s="176"/>
      <c r="AZL859" s="176">
        <f>VLOOKUP(AZI859,$A$879:$F$2731,6,FALSE)</f>
        <v>36</v>
      </c>
      <c r="AZM859" s="175" t="s">
        <v>65</v>
      </c>
      <c r="AZN859" s="10">
        <f>AZL859*1.3</f>
        <v>46.800000000000004</v>
      </c>
      <c r="AZO859" s="10"/>
      <c r="AZP859" s="235"/>
      <c r="AZQ859" s="175" t="s">
        <v>117</v>
      </c>
      <c r="AZR859" s="341" t="s">
        <v>2030</v>
      </c>
      <c r="AZT859" s="176"/>
      <c r="AZU859" s="176">
        <f>VLOOKUP(AZR859,$A$879:$F$2731,6,FALSE)</f>
        <v>0</v>
      </c>
      <c r="AZV859" s="175" t="s">
        <v>65</v>
      </c>
      <c r="AZW859" s="10">
        <f>AZU859*1.3</f>
        <v>0</v>
      </c>
      <c r="AZX859" s="10"/>
      <c r="AZY859" s="235"/>
      <c r="AZZ859" s="175" t="s">
        <v>117</v>
      </c>
      <c r="BAA859" s="341" t="s">
        <v>3122</v>
      </c>
      <c r="BAC859" s="176"/>
      <c r="BAD859" s="176">
        <f>VLOOKUP(BAA859,$A$879:$F$2731,6,FALSE)</f>
        <v>85</v>
      </c>
      <c r="BAE859" s="175" t="s">
        <v>65</v>
      </c>
      <c r="BAF859" s="10">
        <f>BAD859*1.3</f>
        <v>110.5</v>
      </c>
      <c r="BAG859" s="10"/>
      <c r="BAH859" s="235"/>
      <c r="BAI859" s="175" t="s">
        <v>117</v>
      </c>
      <c r="BAJ859" s="398" t="s">
        <v>859</v>
      </c>
      <c r="BAL859" s="176"/>
      <c r="BAM859" s="176">
        <f>VLOOKUP(BAJ859,$A$879:$F$2731,6,FALSE)</f>
        <v>68</v>
      </c>
      <c r="BAN859" s="175" t="s">
        <v>65</v>
      </c>
      <c r="BAO859" s="10">
        <f>BAM859*1.3</f>
        <v>88.4</v>
      </c>
      <c r="BAP859" s="10"/>
      <c r="BAQ859" s="235"/>
      <c r="BAR859" s="175" t="s">
        <v>117</v>
      </c>
      <c r="BAS859" s="341" t="s">
        <v>1696</v>
      </c>
      <c r="BAU859" s="176"/>
      <c r="BAV859" s="176">
        <f>VLOOKUP(BAS859,$A$879:$F$2731,6,FALSE)</f>
        <v>89</v>
      </c>
      <c r="BAW859" s="175" t="s">
        <v>65</v>
      </c>
      <c r="BAX859" s="10">
        <f>BAV859*1.3</f>
        <v>115.7</v>
      </c>
      <c r="BAY859" s="10"/>
      <c r="BAZ859" s="235"/>
      <c r="BBA859" s="175" t="s">
        <v>117</v>
      </c>
      <c r="BBB859" s="341" t="s">
        <v>2324</v>
      </c>
      <c r="BBD859" s="176"/>
      <c r="BBE859" s="176">
        <f>VLOOKUP(BBB859,$A$879:$F$2731,6,FALSE)</f>
        <v>296</v>
      </c>
      <c r="BBF859" s="175" t="s">
        <v>65</v>
      </c>
      <c r="BBG859" s="10">
        <f>BBE859*1.3</f>
        <v>384.8</v>
      </c>
      <c r="BBH859" s="10"/>
      <c r="BBI859" s="235"/>
      <c r="BBJ859" s="175" t="s">
        <v>117</v>
      </c>
      <c r="BBK859" s="341" t="s">
        <v>447</v>
      </c>
      <c r="BBM859" s="176"/>
      <c r="BBN859" s="176">
        <f>VLOOKUP(BBK859,$A$879:$F$2731,6,FALSE)</f>
        <v>62</v>
      </c>
      <c r="BBO859" s="175" t="s">
        <v>65</v>
      </c>
      <c r="BBP859" s="10">
        <f>BBN859*1.3</f>
        <v>80.600000000000009</v>
      </c>
      <c r="BBQ859" s="10"/>
      <c r="BBR859" s="235"/>
      <c r="BBS859" s="175" t="s">
        <v>117</v>
      </c>
      <c r="BBT859" s="347" t="s">
        <v>3239</v>
      </c>
      <c r="BBV859" s="176"/>
      <c r="BBW859" s="176">
        <f>VLOOKUP(BBT859,$A$879:$F$2731,6,FALSE)</f>
        <v>0</v>
      </c>
      <c r="BBX859" s="175" t="s">
        <v>65</v>
      </c>
      <c r="BBY859" s="10">
        <f>BBW859*1.3</f>
        <v>0</v>
      </c>
      <c r="BBZ859" s="10"/>
      <c r="BCA859" s="235"/>
      <c r="BCB859" s="175" t="s">
        <v>117</v>
      </c>
      <c r="BCC859" s="341" t="s">
        <v>1706</v>
      </c>
      <c r="BCE859" s="176"/>
      <c r="BCF859" s="176">
        <f>VLOOKUP(BCC859,$A$879:$F$2731,6,FALSE)</f>
        <v>42</v>
      </c>
      <c r="BCG859" s="175" t="s">
        <v>65</v>
      </c>
      <c r="BCH859" s="10">
        <f>BCF859*1.3</f>
        <v>54.6</v>
      </c>
      <c r="BCI859" s="10"/>
      <c r="BCJ859" s="235"/>
      <c r="BCK859" s="175" t="s">
        <v>117</v>
      </c>
      <c r="BCL859" s="341" t="s">
        <v>3452</v>
      </c>
      <c r="BCN859" s="176"/>
      <c r="BCO859" s="176">
        <f>VLOOKUP(BCL859,$A$879:$F$2731,6,FALSE)</f>
        <v>207</v>
      </c>
      <c r="BCP859" s="175" t="s">
        <v>65</v>
      </c>
      <c r="BCQ859" s="10">
        <f>BCO859*1.3</f>
        <v>269.10000000000002</v>
      </c>
      <c r="BCR859" s="10"/>
      <c r="BCS859" s="235"/>
      <c r="BCT859" s="175" t="s">
        <v>117</v>
      </c>
      <c r="BCU859" s="351" t="s">
        <v>1378</v>
      </c>
      <c r="BCW859" s="176"/>
      <c r="BCX859" s="176">
        <f>VLOOKUP(BCU859,$A$879:$F$2731,6,FALSE)</f>
        <v>26</v>
      </c>
      <c r="BCY859" s="175" t="s">
        <v>65</v>
      </c>
      <c r="BCZ859" s="10">
        <f>BCX859*1.3</f>
        <v>33.800000000000004</v>
      </c>
      <c r="BDA859" s="10"/>
      <c r="BDB859" s="235"/>
      <c r="BDC859" s="175" t="s">
        <v>117</v>
      </c>
      <c r="BDD859" s="347" t="s">
        <v>733</v>
      </c>
      <c r="BDF859" s="176"/>
      <c r="BDG859" s="176">
        <f>VLOOKUP(BDD859,$A$879:$F$2731,6,FALSE)</f>
        <v>119</v>
      </c>
      <c r="BDH859" s="175" t="s">
        <v>65</v>
      </c>
      <c r="BDI859" s="10">
        <f>BDG859*1.3</f>
        <v>154.70000000000002</v>
      </c>
      <c r="BDJ859" s="10"/>
      <c r="BDK859" s="235"/>
      <c r="BDL859" s="175" t="s">
        <v>117</v>
      </c>
      <c r="BDM859" s="341" t="s">
        <v>3452</v>
      </c>
      <c r="BDO859" s="176"/>
      <c r="BDP859" s="176">
        <f>VLOOKUP(BDM859,$A$879:$F$2731,6,FALSE)</f>
        <v>207</v>
      </c>
      <c r="BDQ859" s="175" t="s">
        <v>65</v>
      </c>
      <c r="BDR859" s="10">
        <f>BDP859*1.3</f>
        <v>269.10000000000002</v>
      </c>
      <c r="BDS859" s="10"/>
      <c r="BDT859" s="235"/>
      <c r="BDU859" s="175" t="s">
        <v>117</v>
      </c>
      <c r="BDV859" s="341" t="s">
        <v>2045</v>
      </c>
      <c r="BDX859" s="176"/>
      <c r="BDY859" s="176">
        <f>VLOOKUP(BDV859,$A$879:$F$2731,6,FALSE)</f>
        <v>108</v>
      </c>
      <c r="BDZ859" s="175" t="s">
        <v>65</v>
      </c>
      <c r="BEA859" s="10">
        <f>BDY859*1.3</f>
        <v>140.4</v>
      </c>
      <c r="BEB859" s="10"/>
      <c r="BEC859" s="235"/>
      <c r="BED859" s="175" t="s">
        <v>117</v>
      </c>
      <c r="BEE859" s="341" t="s">
        <v>2565</v>
      </c>
      <c r="BEG859" s="176"/>
      <c r="BEH859" s="176">
        <f>VLOOKUP(BEE859,$A$879:$F$2731,6,FALSE)</f>
        <v>48</v>
      </c>
      <c r="BEI859" s="175" t="s">
        <v>65</v>
      </c>
      <c r="BEJ859" s="10">
        <f>BEH859*1.3</f>
        <v>62.400000000000006</v>
      </c>
      <c r="BEK859" s="10"/>
      <c r="BEL859" s="235"/>
      <c r="BEM859" s="175" t="s">
        <v>117</v>
      </c>
      <c r="BEN859" s="341" t="s">
        <v>3462</v>
      </c>
      <c r="BEP859" s="176"/>
      <c r="BEQ859" s="176">
        <f>VLOOKUP(BEN859,$A$879:$F$2731,6,FALSE)</f>
        <v>0</v>
      </c>
      <c r="BER859" s="175" t="s">
        <v>65</v>
      </c>
      <c r="BES859" s="10">
        <f>BEQ859*1.3</f>
        <v>0</v>
      </c>
      <c r="BET859" s="10"/>
      <c r="BEU859" s="235"/>
      <c r="BEV859" s="175" t="s">
        <v>117</v>
      </c>
      <c r="BEW859" s="341" t="s">
        <v>1702</v>
      </c>
      <c r="BEY859" s="176"/>
      <c r="BEZ859" s="176">
        <f>VLOOKUP(BEW859,$A$879:$F$2731,6,FALSE)</f>
        <v>37</v>
      </c>
      <c r="BFA859" s="175" t="s">
        <v>65</v>
      </c>
      <c r="BFB859" s="10">
        <f>BEZ859*1.3</f>
        <v>48.1</v>
      </c>
      <c r="BFC859" s="10"/>
      <c r="BFD859" s="235"/>
      <c r="BFE859" s="175" t="s">
        <v>117</v>
      </c>
      <c r="BFF859" s="341" t="s">
        <v>447</v>
      </c>
      <c r="BFH859" s="176"/>
      <c r="BFI859" s="176">
        <f>VLOOKUP(BFF859,$A$879:$F$2731,6,FALSE)</f>
        <v>62</v>
      </c>
      <c r="BFJ859" s="175" t="s">
        <v>65</v>
      </c>
      <c r="BFK859" s="10">
        <f>BFI859*1.3</f>
        <v>80.600000000000009</v>
      </c>
      <c r="BFL859" s="10"/>
      <c r="BFM859" s="235"/>
      <c r="BFN859" s="175" t="s">
        <v>117</v>
      </c>
      <c r="BFO859" s="341" t="s">
        <v>734</v>
      </c>
      <c r="BFQ859" s="176"/>
      <c r="BFR859" s="176">
        <f>VLOOKUP(BFO859,$A$879:$F$2731,6,FALSE)</f>
        <v>10</v>
      </c>
      <c r="BFS859" s="175" t="s">
        <v>65</v>
      </c>
      <c r="BFT859" s="10">
        <f>BFR859*1.3</f>
        <v>13</v>
      </c>
      <c r="BFU859" s="10"/>
      <c r="BFV859" s="235"/>
      <c r="BFW859" s="175" t="s">
        <v>117</v>
      </c>
      <c r="BFX859" s="351" t="s">
        <v>2086</v>
      </c>
      <c r="BFZ859" s="176"/>
      <c r="BGA859" s="176">
        <f>VLOOKUP(BFX859,$A$879:$F$2731,6,FALSE)</f>
        <v>33</v>
      </c>
      <c r="BGB859" s="175" t="s">
        <v>65</v>
      </c>
      <c r="BGC859" s="10">
        <f>BGA859*1.3</f>
        <v>42.9</v>
      </c>
      <c r="BGD859" s="10"/>
      <c r="BGE859" s="235"/>
      <c r="BGF859" s="175" t="s">
        <v>117</v>
      </c>
      <c r="BGG859" s="341" t="s">
        <v>1013</v>
      </c>
      <c r="BGI859" s="176"/>
      <c r="BGJ859" s="176">
        <f>VLOOKUP(BGG859,$A$879:$F$2731,6,FALSE)</f>
        <v>203</v>
      </c>
      <c r="BGK859" s="175" t="s">
        <v>65</v>
      </c>
      <c r="BGL859" s="10">
        <f>BGJ859*1.3</f>
        <v>263.90000000000003</v>
      </c>
      <c r="BGM859" s="10"/>
      <c r="BGN859" s="235"/>
      <c r="BGO859" s="175" t="s">
        <v>117</v>
      </c>
      <c r="BGP859" s="351" t="s">
        <v>3099</v>
      </c>
      <c r="BGR859" s="176"/>
      <c r="BGS859" s="176">
        <f>VLOOKUP(BGP859,$A$879:$F$2731,6,FALSE)</f>
        <v>97</v>
      </c>
      <c r="BGT859" s="175" t="s">
        <v>65</v>
      </c>
      <c r="BGU859" s="10">
        <f>BGS859*1.3</f>
        <v>126.10000000000001</v>
      </c>
      <c r="BGV859" s="10"/>
      <c r="BGW859" s="235"/>
      <c r="BGX859" s="175" t="s">
        <v>117</v>
      </c>
      <c r="BGY859" s="341" t="s">
        <v>728</v>
      </c>
      <c r="BHA859" s="176"/>
      <c r="BHB859" s="176">
        <f>VLOOKUP(BGY859,$A$879:$F$2731,6,FALSE)</f>
        <v>0</v>
      </c>
      <c r="BHC859" s="175" t="s">
        <v>65</v>
      </c>
      <c r="BHD859" s="10">
        <f>BHB859*1.3</f>
        <v>0</v>
      </c>
      <c r="BHE859" s="10"/>
    </row>
    <row r="860" spans="1:1565" s="14" customFormat="1" ht="15">
      <c r="A860" s="175" t="s">
        <v>118</v>
      </c>
      <c r="B860" s="343" t="s">
        <v>3240</v>
      </c>
      <c r="D860" s="176"/>
      <c r="E860" s="176">
        <f>VLOOKUP(B860,$A$879:$F$2731,6,FALSE)</f>
        <v>402</v>
      </c>
      <c r="F860" s="175" t="s">
        <v>67</v>
      </c>
      <c r="G860" s="10">
        <f>E860*1.2</f>
        <v>482.4</v>
      </c>
      <c r="H860" s="10"/>
      <c r="I860" s="229"/>
      <c r="J860" s="175" t="s">
        <v>118</v>
      </c>
      <c r="K860" s="341" t="s">
        <v>614</v>
      </c>
      <c r="M860" s="176"/>
      <c r="N860" s="176">
        <f>VLOOKUP(K860,$A$879:$F$2731,6,FALSE)</f>
        <v>13</v>
      </c>
      <c r="O860" s="175" t="s">
        <v>67</v>
      </c>
      <c r="P860" s="10">
        <f>N860*1.2</f>
        <v>15.6</v>
      </c>
      <c r="Q860" s="10"/>
      <c r="R860" s="229"/>
      <c r="S860" s="175" t="s">
        <v>118</v>
      </c>
      <c r="T860" s="341" t="s">
        <v>419</v>
      </c>
      <c r="V860" s="176"/>
      <c r="W860" s="176">
        <f>VLOOKUP(T860,$A$879:$F$2731,6,FALSE)</f>
        <v>36</v>
      </c>
      <c r="X860" s="175" t="s">
        <v>67</v>
      </c>
      <c r="Y860" s="10">
        <f>W860*1.2</f>
        <v>43.199999999999996</v>
      </c>
      <c r="Z860" s="10"/>
      <c r="AA860" s="229"/>
      <c r="AB860" s="175" t="s">
        <v>118</v>
      </c>
      <c r="AC860" s="341" t="s">
        <v>447</v>
      </c>
      <c r="AE860" s="176"/>
      <c r="AF860" s="176">
        <f>VLOOKUP(AC860,$A$879:$F$2731,6,FALSE)</f>
        <v>62</v>
      </c>
      <c r="AG860" s="175" t="s">
        <v>67</v>
      </c>
      <c r="AH860" s="10">
        <f>AF860*1.2</f>
        <v>74.399999999999991</v>
      </c>
      <c r="AI860" s="10"/>
      <c r="AJ860" s="229"/>
      <c r="AK860" s="175" t="s">
        <v>118</v>
      </c>
      <c r="AL860" s="341" t="s">
        <v>2324</v>
      </c>
      <c r="AN860" s="176"/>
      <c r="AO860" s="176">
        <f>VLOOKUP(AL860,$A$879:$F$2731,6,FALSE)</f>
        <v>296</v>
      </c>
      <c r="AP860" s="175" t="s">
        <v>67</v>
      </c>
      <c r="AQ860" s="10">
        <f>AO860*1.2</f>
        <v>355.2</v>
      </c>
      <c r="AR860" s="10"/>
      <c r="AS860" s="229"/>
      <c r="AT860" s="175" t="s">
        <v>118</v>
      </c>
      <c r="AU860" s="341" t="s">
        <v>614</v>
      </c>
      <c r="AW860" s="176"/>
      <c r="AX860" s="176">
        <f>VLOOKUP(AU860,$A$879:$F$2731,6,FALSE)</f>
        <v>13</v>
      </c>
      <c r="AY860" s="175" t="s">
        <v>67</v>
      </c>
      <c r="AZ860" s="10">
        <f>AX860*1.2</f>
        <v>15.6</v>
      </c>
      <c r="BA860" s="10"/>
      <c r="BB860" s="229"/>
      <c r="BC860" s="175" t="s">
        <v>118</v>
      </c>
      <c r="BD860" s="341" t="s">
        <v>2324</v>
      </c>
      <c r="BF860" s="176"/>
      <c r="BG860" s="176">
        <f>VLOOKUP(BD860,$A$879:$F$2731,6,FALSE)</f>
        <v>296</v>
      </c>
      <c r="BH860" s="175" t="s">
        <v>67</v>
      </c>
      <c r="BI860" s="10">
        <f>BG860*1.2</f>
        <v>355.2</v>
      </c>
      <c r="BJ860" s="10"/>
      <c r="BK860" s="229"/>
      <c r="BL860" s="175" t="s">
        <v>118</v>
      </c>
      <c r="BM860" s="341" t="s">
        <v>584</v>
      </c>
      <c r="BO860" s="176"/>
      <c r="BP860" s="176">
        <f>VLOOKUP(BM860,$A$879:$F$2731,6,FALSE)</f>
        <v>97</v>
      </c>
      <c r="BQ860" s="175" t="s">
        <v>67</v>
      </c>
      <c r="BR860" s="10">
        <f>BP860*1.2</f>
        <v>116.39999999999999</v>
      </c>
      <c r="BS860" s="10"/>
      <c r="BT860" s="229"/>
      <c r="BU860" s="175" t="s">
        <v>118</v>
      </c>
      <c r="BV860" s="341" t="s">
        <v>2324</v>
      </c>
      <c r="BX860" s="176"/>
      <c r="BY860" s="176">
        <f>VLOOKUP(BV860,$A$879:$F$2731,6,FALSE)</f>
        <v>296</v>
      </c>
      <c r="BZ860" s="175" t="s">
        <v>67</v>
      </c>
      <c r="CA860" s="10">
        <f>BY860*1.2</f>
        <v>355.2</v>
      </c>
      <c r="CB860" s="10"/>
      <c r="CC860" s="229"/>
      <c r="CD860" s="175" t="s">
        <v>118</v>
      </c>
      <c r="CE860" s="341" t="s">
        <v>2113</v>
      </c>
      <c r="CG860" s="176"/>
      <c r="CH860" s="176">
        <f>VLOOKUP(CE860,$A$879:$F$2731,6,FALSE)</f>
        <v>57</v>
      </c>
      <c r="CI860" s="175" t="s">
        <v>67</v>
      </c>
      <c r="CJ860" s="10">
        <f>CH860*1.2</f>
        <v>68.399999999999991</v>
      </c>
      <c r="CK860" s="10"/>
      <c r="CL860" s="229"/>
      <c r="CM860" s="175" t="s">
        <v>118</v>
      </c>
      <c r="CN860" s="341" t="s">
        <v>3122</v>
      </c>
      <c r="CP860" s="176"/>
      <c r="CQ860" s="176">
        <f>VLOOKUP(CN860,$A$879:$F$2731,6,FALSE)</f>
        <v>85</v>
      </c>
      <c r="CR860" s="175" t="s">
        <v>67</v>
      </c>
      <c r="CS860" s="10">
        <f>CQ860*1.2</f>
        <v>102</v>
      </c>
      <c r="CT860" s="10"/>
      <c r="CU860" s="229"/>
      <c r="CV860" s="175" t="s">
        <v>118</v>
      </c>
      <c r="CW860" s="341" t="s">
        <v>1395</v>
      </c>
      <c r="CY860" s="176"/>
      <c r="CZ860" s="176">
        <f>VLOOKUP(CW860,$A$879:$F$2731,6,FALSE)</f>
        <v>61</v>
      </c>
      <c r="DA860" s="175" t="s">
        <v>67</v>
      </c>
      <c r="DB860" s="10">
        <f>CZ860*1.2</f>
        <v>73.2</v>
      </c>
      <c r="DC860" s="10"/>
      <c r="DD860" s="229"/>
      <c r="DE860" s="175" t="s">
        <v>118</v>
      </c>
      <c r="DF860" s="341" t="s">
        <v>1696</v>
      </c>
      <c r="DH860" s="176"/>
      <c r="DI860" s="176">
        <f>VLOOKUP(DF860,$A$879:$F$2731,6,FALSE)</f>
        <v>89</v>
      </c>
      <c r="DJ860" s="175" t="s">
        <v>67</v>
      </c>
      <c r="DK860" s="10">
        <f>DI860*1.2</f>
        <v>106.8</v>
      </c>
      <c r="DL860" s="10"/>
      <c r="DM860" s="229"/>
      <c r="DN860" s="175" t="s">
        <v>118</v>
      </c>
      <c r="DO860" s="341" t="s">
        <v>419</v>
      </c>
      <c r="DQ860" s="176"/>
      <c r="DR860" s="176">
        <f>VLOOKUP(DO860,$A$879:$F$2731,6,FALSE)</f>
        <v>36</v>
      </c>
      <c r="DS860" s="175" t="s">
        <v>67</v>
      </c>
      <c r="DT860" s="10">
        <f>DR860*1.2</f>
        <v>43.199999999999996</v>
      </c>
      <c r="DU860" s="10"/>
      <c r="DV860" s="229"/>
      <c r="DW860" s="175" t="s">
        <v>118</v>
      </c>
      <c r="DX860" s="341" t="s">
        <v>447</v>
      </c>
      <c r="DZ860" s="176"/>
      <c r="EA860" s="176">
        <f>VLOOKUP(DX860,$A$879:$F$2731,6,FALSE)</f>
        <v>62</v>
      </c>
      <c r="EB860" s="175" t="s">
        <v>67</v>
      </c>
      <c r="EC860" s="10">
        <f>EA860*1.2</f>
        <v>74.399999999999991</v>
      </c>
      <c r="ED860" s="10"/>
      <c r="EE860" s="229"/>
      <c r="EF860" s="175" t="s">
        <v>118</v>
      </c>
      <c r="EG860" s="341" t="s">
        <v>584</v>
      </c>
      <c r="EI860" s="176"/>
      <c r="EJ860" s="176">
        <f>VLOOKUP(EG860,$A$879:$F$2731,6,FALSE)</f>
        <v>97</v>
      </c>
      <c r="EK860" s="175" t="s">
        <v>67</v>
      </c>
      <c r="EL860" s="10">
        <f>EJ860*1.2</f>
        <v>116.39999999999999</v>
      </c>
      <c r="EM860" s="10"/>
      <c r="EN860" s="229"/>
      <c r="EO860" s="175" t="s">
        <v>118</v>
      </c>
      <c r="EP860" s="341" t="s">
        <v>1706</v>
      </c>
      <c r="ER860" s="176"/>
      <c r="ES860" s="176">
        <f>VLOOKUP(EP860,$A$879:$F$2731,6,FALSE)</f>
        <v>42</v>
      </c>
      <c r="ET860" s="175" t="s">
        <v>67</v>
      </c>
      <c r="EU860" s="10">
        <f>ES860*1.2</f>
        <v>50.4</v>
      </c>
      <c r="EV860" s="10"/>
      <c r="EW860" s="229"/>
      <c r="EX860" s="175" t="s">
        <v>118</v>
      </c>
      <c r="EY860" s="341" t="s">
        <v>1148</v>
      </c>
      <c r="FA860" s="176"/>
      <c r="FB860" s="176">
        <f>VLOOKUP(EY860,$A$879:$F$2731,6,FALSE)</f>
        <v>238</v>
      </c>
      <c r="FC860" s="175" t="s">
        <v>67</v>
      </c>
      <c r="FD860" s="10">
        <f>FB860*1.2</f>
        <v>285.59999999999997</v>
      </c>
      <c r="FE860" s="10"/>
      <c r="FF860" s="229"/>
      <c r="FG860" s="175" t="s">
        <v>118</v>
      </c>
      <c r="FH860" s="341" t="s">
        <v>1148</v>
      </c>
      <c r="FJ860" s="176"/>
      <c r="FK860" s="176">
        <f>VLOOKUP(FH860,$A$879:$F$2731,6,FALSE)</f>
        <v>238</v>
      </c>
      <c r="FL860" s="175" t="s">
        <v>67</v>
      </c>
      <c r="FM860" s="10">
        <f>FK860*1.2</f>
        <v>285.59999999999997</v>
      </c>
      <c r="FN860" s="10"/>
      <c r="FO860" s="229"/>
      <c r="FP860" s="175" t="s">
        <v>118</v>
      </c>
      <c r="FQ860" s="341" t="s">
        <v>447</v>
      </c>
      <c r="FS860" s="176"/>
      <c r="FT860" s="176">
        <f>VLOOKUP(FQ860,$A$879:$F$2731,6,FALSE)</f>
        <v>62</v>
      </c>
      <c r="FU860" s="175" t="s">
        <v>67</v>
      </c>
      <c r="FV860" s="10">
        <f>FT860*1.2</f>
        <v>74.399999999999991</v>
      </c>
      <c r="FW860" s="10"/>
      <c r="FX860" s="229"/>
      <c r="FY860" s="175" t="s">
        <v>118</v>
      </c>
      <c r="FZ860" s="349" t="s">
        <v>183</v>
      </c>
      <c r="GB860" s="176"/>
      <c r="GC860" s="176" t="e">
        <f>VLOOKUP(FZ860,$A$879:$F$2731,6,FALSE)</f>
        <v>#N/A</v>
      </c>
      <c r="GD860" s="175" t="s">
        <v>67</v>
      </c>
      <c r="GE860" s="10" t="e">
        <f>GC860*1.2</f>
        <v>#N/A</v>
      </c>
      <c r="GF860" s="10"/>
      <c r="GG860" s="229"/>
      <c r="GH860" s="175" t="s">
        <v>118</v>
      </c>
      <c r="GI860" s="341" t="s">
        <v>527</v>
      </c>
      <c r="GK860" s="176"/>
      <c r="GL860" s="176">
        <f>VLOOKUP(GI860,$A$879:$F$2731,6,FALSE)</f>
        <v>0</v>
      </c>
      <c r="GM860" s="175" t="s">
        <v>67</v>
      </c>
      <c r="GN860" s="10">
        <f>GL860*1.2</f>
        <v>0</v>
      </c>
      <c r="GO860" s="10"/>
      <c r="GP860" s="229"/>
      <c r="GQ860" s="175" t="s">
        <v>118</v>
      </c>
      <c r="GR860" s="341" t="s">
        <v>3122</v>
      </c>
      <c r="GT860" s="176"/>
      <c r="GU860" s="176">
        <f>VLOOKUP(GR860,$A$879:$F$2731,6,FALSE)</f>
        <v>85</v>
      </c>
      <c r="GV860" s="175" t="s">
        <v>67</v>
      </c>
      <c r="GW860" s="10">
        <f>GU860*1.2</f>
        <v>102</v>
      </c>
      <c r="GX860" s="10"/>
      <c r="GY860" s="229"/>
      <c r="GZ860" s="175" t="s">
        <v>118</v>
      </c>
      <c r="HA860" s="341" t="s">
        <v>3517</v>
      </c>
      <c r="HC860" s="176"/>
      <c r="HD860" s="176">
        <f>VLOOKUP(HA860,$A$879:$F$2731,6,FALSE)</f>
        <v>0</v>
      </c>
      <c r="HE860" s="175" t="s">
        <v>67</v>
      </c>
      <c r="HF860" s="10">
        <f>HD860*1.2</f>
        <v>0</v>
      </c>
      <c r="HG860" s="10"/>
      <c r="HH860" s="229"/>
      <c r="HI860" s="175" t="s">
        <v>118</v>
      </c>
      <c r="HJ860" s="341" t="s">
        <v>2324</v>
      </c>
      <c r="HL860" s="176"/>
      <c r="HM860" s="176">
        <f>VLOOKUP(HJ860,$A$879:$F$2731,6,FALSE)</f>
        <v>296</v>
      </c>
      <c r="HN860" s="175" t="s">
        <v>67</v>
      </c>
      <c r="HO860" s="10">
        <f>HM860*1.2</f>
        <v>355.2</v>
      </c>
      <c r="HP860" s="10"/>
      <c r="HQ860" s="229"/>
      <c r="HR860" s="175" t="s">
        <v>118</v>
      </c>
      <c r="HS860" s="341" t="s">
        <v>3122</v>
      </c>
      <c r="HU860" s="176"/>
      <c r="HV860" s="176">
        <f>VLOOKUP(HS860,$A$879:$F$2731,6,FALSE)</f>
        <v>85</v>
      </c>
      <c r="HW860" s="175" t="s">
        <v>67</v>
      </c>
      <c r="HX860" s="10">
        <f>HV860*1.2</f>
        <v>102</v>
      </c>
      <c r="HY860" s="10"/>
      <c r="HZ860" s="229"/>
      <c r="IA860" s="175" t="s">
        <v>118</v>
      </c>
      <c r="IB860" s="341" t="s">
        <v>2324</v>
      </c>
      <c r="ID860" s="176"/>
      <c r="IE860" s="176">
        <f>VLOOKUP(IB860,$A$879:$F$2731,6,FALSE)</f>
        <v>296</v>
      </c>
      <c r="IF860" s="175" t="s">
        <v>67</v>
      </c>
      <c r="IG860" s="10">
        <f>IE860*1.2</f>
        <v>355.2</v>
      </c>
      <c r="IH860" s="10"/>
      <c r="II860" s="229"/>
      <c r="IJ860" s="175" t="s">
        <v>118</v>
      </c>
      <c r="IK860" s="341" t="s">
        <v>414</v>
      </c>
      <c r="IM860" s="176"/>
      <c r="IN860" s="176">
        <f>VLOOKUP(IK860,$A$879:$F$2731,6,FALSE)</f>
        <v>31</v>
      </c>
      <c r="IO860" s="175" t="s">
        <v>67</v>
      </c>
      <c r="IP860" s="10">
        <f>IN860*1.2</f>
        <v>37.199999999999996</v>
      </c>
      <c r="IQ860" s="10"/>
      <c r="IR860" s="229"/>
      <c r="IS860" s="175" t="s">
        <v>118</v>
      </c>
      <c r="IT860" s="341" t="s">
        <v>2565</v>
      </c>
      <c r="IV860" s="176"/>
      <c r="IW860" s="176">
        <f>VLOOKUP(IT860,$A$879:$F$2731,6,FALSE)</f>
        <v>48</v>
      </c>
      <c r="IX860" s="175" t="s">
        <v>67</v>
      </c>
      <c r="IY860" s="10">
        <f>IW860*1.2</f>
        <v>57.599999999999994</v>
      </c>
      <c r="IZ860" s="10"/>
      <c r="JA860" s="229"/>
      <c r="JB860" s="175" t="s">
        <v>118</v>
      </c>
      <c r="JC860" s="341" t="s">
        <v>1696</v>
      </c>
      <c r="JE860" s="176"/>
      <c r="JF860" s="176">
        <f>VLOOKUP(JC860,$A$879:$F$2731,6,FALSE)</f>
        <v>89</v>
      </c>
      <c r="JG860" s="175" t="s">
        <v>67</v>
      </c>
      <c r="JH860" s="10">
        <f>JF860*1.2</f>
        <v>106.8</v>
      </c>
      <c r="JI860" s="10"/>
      <c r="JJ860" s="229"/>
      <c r="JK860" s="175" t="s">
        <v>118</v>
      </c>
      <c r="JL860" s="341" t="s">
        <v>3240</v>
      </c>
      <c r="JN860" s="176"/>
      <c r="JO860" s="176">
        <f>VLOOKUP(JL860,$A$879:$F$2731,6,FALSE)</f>
        <v>402</v>
      </c>
      <c r="JP860" s="175" t="s">
        <v>67</v>
      </c>
      <c r="JQ860" s="10">
        <f>JO860*1.2</f>
        <v>482.4</v>
      </c>
      <c r="JR860" s="10"/>
      <c r="JS860" s="229"/>
      <c r="JT860" s="175" t="s">
        <v>118</v>
      </c>
      <c r="JU860" s="341" t="s">
        <v>447</v>
      </c>
      <c r="JW860" s="176"/>
      <c r="JX860" s="176">
        <f>VLOOKUP(JU860,$A$879:$F$2731,6,FALSE)</f>
        <v>62</v>
      </c>
      <c r="JY860" s="175" t="s">
        <v>67</v>
      </c>
      <c r="JZ860" s="10">
        <f>JX860*1.2</f>
        <v>74.399999999999991</v>
      </c>
      <c r="KA860" s="10"/>
      <c r="KB860" s="229"/>
      <c r="KC860" s="175" t="s">
        <v>118</v>
      </c>
      <c r="KD860" s="349" t="s">
        <v>183</v>
      </c>
      <c r="KF860" s="176"/>
      <c r="KG860" s="176" t="e">
        <f>VLOOKUP(KD860,$A$879:$F$2731,6,FALSE)</f>
        <v>#N/A</v>
      </c>
      <c r="KH860" s="175" t="s">
        <v>67</v>
      </c>
      <c r="KI860" s="10" t="e">
        <f>KG860*1.2</f>
        <v>#N/A</v>
      </c>
      <c r="KJ860" s="10"/>
      <c r="KK860" s="229"/>
      <c r="KL860" s="175" t="s">
        <v>118</v>
      </c>
      <c r="KM860" s="341" t="s">
        <v>1735</v>
      </c>
      <c r="KO860" s="176"/>
      <c r="KP860" s="176">
        <f>VLOOKUP(KM860,$A$879:$F$2731,6,FALSE)</f>
        <v>0</v>
      </c>
      <c r="KQ860" s="175" t="s">
        <v>67</v>
      </c>
      <c r="KR860" s="10">
        <f>KP860*1.2</f>
        <v>0</v>
      </c>
      <c r="KS860" s="10"/>
      <c r="KT860" s="229"/>
      <c r="KU860" s="175" t="s">
        <v>118</v>
      </c>
      <c r="KV860" s="341" t="s">
        <v>1395</v>
      </c>
      <c r="KX860" s="176"/>
      <c r="KY860" s="176">
        <f>VLOOKUP(KV860,$A$879:$F$2731,6,FALSE)</f>
        <v>61</v>
      </c>
      <c r="KZ860" s="175" t="s">
        <v>67</v>
      </c>
      <c r="LA860" s="10">
        <f>KY860*1.2</f>
        <v>73.2</v>
      </c>
      <c r="LB860" s="10"/>
      <c r="LC860" s="229"/>
      <c r="LD860" s="175" t="s">
        <v>118</v>
      </c>
      <c r="LE860" s="349" t="s">
        <v>183</v>
      </c>
      <c r="LG860" s="176"/>
      <c r="LH860" s="176" t="e">
        <f>VLOOKUP(LE860,$A$879:$F$2731,6,FALSE)</f>
        <v>#N/A</v>
      </c>
      <c r="LI860" s="175" t="s">
        <v>67</v>
      </c>
      <c r="LJ860" s="10" t="e">
        <f>LH860*1.2</f>
        <v>#N/A</v>
      </c>
      <c r="LK860" s="10"/>
      <c r="LL860" s="229"/>
      <c r="LM860" s="175" t="s">
        <v>118</v>
      </c>
      <c r="LN860" s="341" t="s">
        <v>447</v>
      </c>
      <c r="LP860" s="176"/>
      <c r="LQ860" s="176">
        <f>VLOOKUP(LN860,$A$879:$F$2731,6,FALSE)</f>
        <v>62</v>
      </c>
      <c r="LR860" s="175" t="s">
        <v>67</v>
      </c>
      <c r="LS860" s="10">
        <f>LQ860*1.2</f>
        <v>74.399999999999991</v>
      </c>
      <c r="LT860" s="10"/>
      <c r="LU860" s="229"/>
      <c r="LV860" s="175" t="s">
        <v>118</v>
      </c>
      <c r="LW860" s="341" t="s">
        <v>508</v>
      </c>
      <c r="LY860" s="176"/>
      <c r="LZ860" s="176">
        <f>VLOOKUP(LW860,$A$879:$F$2731,6,FALSE)</f>
        <v>1</v>
      </c>
      <c r="MA860" s="175" t="s">
        <v>67</v>
      </c>
      <c r="MB860" s="10">
        <f>LZ860*1.2</f>
        <v>1.2</v>
      </c>
      <c r="MC860" s="10"/>
      <c r="MD860" s="229"/>
      <c r="ME860" s="175" t="s">
        <v>118</v>
      </c>
      <c r="MF860" s="341" t="s">
        <v>3375</v>
      </c>
      <c r="MH860" s="176"/>
      <c r="MI860" s="176">
        <f>VLOOKUP(MF860,$A$879:$F$2731,6,FALSE)</f>
        <v>52</v>
      </c>
      <c r="MJ860" s="175" t="s">
        <v>67</v>
      </c>
      <c r="MK860" s="10">
        <f>MI860*1.2</f>
        <v>62.4</v>
      </c>
      <c r="ML860" s="10"/>
      <c r="MM860" s="229"/>
      <c r="MN860" s="175" t="s">
        <v>118</v>
      </c>
      <c r="MO860" s="349" t="s">
        <v>183</v>
      </c>
      <c r="MQ860" s="176"/>
      <c r="MR860" s="176" t="e">
        <f>VLOOKUP(MO860,$A$879:$F$2731,6,FALSE)</f>
        <v>#N/A</v>
      </c>
      <c r="MS860" s="175" t="s">
        <v>67</v>
      </c>
      <c r="MT860" s="10" t="e">
        <f>MR860*1.2</f>
        <v>#N/A</v>
      </c>
      <c r="MU860" s="10"/>
      <c r="MV860" s="229"/>
      <c r="MW860" s="175" t="s">
        <v>118</v>
      </c>
      <c r="MX860" s="341" t="s">
        <v>3240</v>
      </c>
      <c r="MZ860" s="176"/>
      <c r="NA860" s="176">
        <f>VLOOKUP(MX860,$A$879:$F$2731,6,FALSE)</f>
        <v>402</v>
      </c>
      <c r="NB860" s="175" t="s">
        <v>67</v>
      </c>
      <c r="NC860" s="10">
        <f>NA860*1.2</f>
        <v>482.4</v>
      </c>
      <c r="ND860" s="10"/>
      <c r="NE860" s="229"/>
      <c r="NF860" s="175" t="s">
        <v>118</v>
      </c>
      <c r="NG860" s="341" t="s">
        <v>447</v>
      </c>
      <c r="NI860" s="176"/>
      <c r="NJ860" s="176">
        <f>VLOOKUP(NG860,$A$879:$F$2731,6,FALSE)</f>
        <v>62</v>
      </c>
      <c r="NK860" s="175" t="s">
        <v>67</v>
      </c>
      <c r="NL860" s="10">
        <f>NJ860*1.2</f>
        <v>74.399999999999991</v>
      </c>
      <c r="NM860" s="10"/>
      <c r="NN860" s="229"/>
      <c r="NO860" s="175" t="s">
        <v>118</v>
      </c>
      <c r="NP860" s="341" t="s">
        <v>559</v>
      </c>
      <c r="NR860" s="176"/>
      <c r="NS860" s="176">
        <f>VLOOKUP(NP860,$A$879:$F$2731,6,FALSE)</f>
        <v>29</v>
      </c>
      <c r="NT860" s="175" t="s">
        <v>67</v>
      </c>
      <c r="NU860" s="10">
        <f>NS860*1.2</f>
        <v>34.799999999999997</v>
      </c>
      <c r="NV860" s="10"/>
      <c r="NW860" s="229"/>
      <c r="NX860" s="175" t="s">
        <v>118</v>
      </c>
      <c r="NY860" s="341" t="s">
        <v>2324</v>
      </c>
      <c r="OA860" s="176"/>
      <c r="OB860" s="176">
        <f>VLOOKUP(NY860,$A$879:$F$2731,6,FALSE)</f>
        <v>296</v>
      </c>
      <c r="OC860" s="175" t="s">
        <v>67</v>
      </c>
      <c r="OD860" s="10">
        <f>OB860*1.2</f>
        <v>355.2</v>
      </c>
      <c r="OE860" s="10"/>
      <c r="OF860" s="229"/>
      <c r="OG860" s="175" t="s">
        <v>118</v>
      </c>
      <c r="OH860" s="341" t="s">
        <v>508</v>
      </c>
      <c r="OJ860" s="176"/>
      <c r="OK860" s="176">
        <f>VLOOKUP(OH860,$A$879:$F$2731,6,FALSE)</f>
        <v>1</v>
      </c>
      <c r="OL860" s="175" t="s">
        <v>67</v>
      </c>
      <c r="OM860" s="10">
        <f>OK860*1.2</f>
        <v>1.2</v>
      </c>
      <c r="ON860" s="10"/>
      <c r="OO860" s="229"/>
      <c r="OP860" s="175" t="s">
        <v>118</v>
      </c>
      <c r="OQ860" s="341" t="s">
        <v>3363</v>
      </c>
      <c r="OS860" s="176"/>
      <c r="OT860" s="176">
        <f>VLOOKUP(OQ860,$A$879:$F$2731,6,FALSE)</f>
        <v>21</v>
      </c>
      <c r="OU860" s="175" t="s">
        <v>67</v>
      </c>
      <c r="OV860" s="10">
        <f>OT860*1.2</f>
        <v>25.2</v>
      </c>
      <c r="OW860" s="10"/>
      <c r="OX860" s="229"/>
      <c r="OY860" s="175" t="s">
        <v>118</v>
      </c>
      <c r="OZ860" s="351" t="s">
        <v>1702</v>
      </c>
      <c r="PB860" s="176"/>
      <c r="PC860" s="176">
        <f>VLOOKUP(OZ860,$A$879:$F$2731,6,FALSE)</f>
        <v>37</v>
      </c>
      <c r="PD860" s="175" t="s">
        <v>67</v>
      </c>
      <c r="PE860" s="10">
        <f>PC860*1.2</f>
        <v>44.4</v>
      </c>
      <c r="PF860" s="10"/>
      <c r="PG860" s="229"/>
      <c r="PH860" s="175" t="s">
        <v>118</v>
      </c>
      <c r="PI860" s="341" t="s">
        <v>559</v>
      </c>
      <c r="PK860" s="176"/>
      <c r="PL860" s="176">
        <f>VLOOKUP(PI860,$A$879:$F$2731,6,FALSE)</f>
        <v>29</v>
      </c>
      <c r="PM860" s="175" t="s">
        <v>67</v>
      </c>
      <c r="PN860" s="10">
        <f>PL860*1.2</f>
        <v>34.799999999999997</v>
      </c>
      <c r="PO860" s="10"/>
      <c r="PP860" s="229"/>
      <c r="PQ860" s="175" t="s">
        <v>118</v>
      </c>
      <c r="PR860" s="341" t="s">
        <v>859</v>
      </c>
      <c r="PT860" s="176"/>
      <c r="PU860" s="176">
        <f>VLOOKUP(PR860,$A$879:$F$2731,6,FALSE)</f>
        <v>68</v>
      </c>
      <c r="PV860" s="175" t="s">
        <v>67</v>
      </c>
      <c r="PW860" s="10">
        <f>PU860*1.2</f>
        <v>81.599999999999994</v>
      </c>
      <c r="PX860" s="10"/>
      <c r="PY860" s="229"/>
      <c r="PZ860" s="175" t="s">
        <v>118</v>
      </c>
      <c r="QA860" s="343" t="s">
        <v>728</v>
      </c>
      <c r="QC860" s="176"/>
      <c r="QD860" s="176">
        <f>VLOOKUP(QA860,$A$879:$F$2731,6,FALSE)</f>
        <v>0</v>
      </c>
      <c r="QE860" s="175" t="s">
        <v>67</v>
      </c>
      <c r="QF860" s="10">
        <f>QD860*1.2</f>
        <v>0</v>
      </c>
      <c r="QG860" s="10"/>
      <c r="QH860" s="229"/>
      <c r="QI860" s="175" t="s">
        <v>118</v>
      </c>
      <c r="QJ860" s="349" t="s">
        <v>183</v>
      </c>
      <c r="QL860" s="176"/>
      <c r="QM860" s="176" t="e">
        <f>VLOOKUP(QJ860,$A$879:$F$2731,6,FALSE)</f>
        <v>#N/A</v>
      </c>
      <c r="QN860" s="175" t="s">
        <v>67</v>
      </c>
      <c r="QO860" s="10" t="e">
        <f>QM860*1.2</f>
        <v>#N/A</v>
      </c>
      <c r="QP860" s="10"/>
      <c r="QQ860" s="229"/>
      <c r="QR860" s="175" t="s">
        <v>118</v>
      </c>
      <c r="QS860" s="341" t="s">
        <v>614</v>
      </c>
      <c r="QU860" s="176"/>
      <c r="QV860" s="176">
        <f>VLOOKUP(QS860,$A$879:$F$2731,6,FALSE)</f>
        <v>13</v>
      </c>
      <c r="QW860" s="175" t="s">
        <v>67</v>
      </c>
      <c r="QX860" s="10">
        <f>QV860*1.2</f>
        <v>15.6</v>
      </c>
      <c r="QY860" s="10"/>
      <c r="QZ860" s="229"/>
      <c r="RA860" s="175" t="s">
        <v>118</v>
      </c>
      <c r="RB860" s="341" t="s">
        <v>3134</v>
      </c>
      <c r="RD860" s="176"/>
      <c r="RE860" s="176">
        <f>VLOOKUP(RB860,$A$879:$F$2731,6,FALSE)</f>
        <v>28</v>
      </c>
      <c r="RF860" s="175" t="s">
        <v>67</v>
      </c>
      <c r="RG860" s="10">
        <f>RE860*1.2</f>
        <v>33.6</v>
      </c>
      <c r="RH860" s="10"/>
      <c r="RI860" s="229"/>
      <c r="RJ860" s="175" t="s">
        <v>118</v>
      </c>
      <c r="RK860" s="341" t="s">
        <v>838</v>
      </c>
      <c r="RM860" s="176"/>
      <c r="RN860" s="176">
        <f>VLOOKUP(RK860,$A$879:$F$2731,6,FALSE)</f>
        <v>22</v>
      </c>
      <c r="RO860" s="175" t="s">
        <v>67</v>
      </c>
      <c r="RP860" s="10">
        <f>RN860*1.2</f>
        <v>26.4</v>
      </c>
      <c r="RQ860" s="10"/>
      <c r="RR860" s="229"/>
      <c r="RS860" s="175" t="s">
        <v>118</v>
      </c>
      <c r="RT860" s="349" t="s">
        <v>183</v>
      </c>
      <c r="RV860" s="176"/>
      <c r="RW860" s="176" t="e">
        <f>VLOOKUP(RT860,$A$879:$F$2731,6,FALSE)</f>
        <v>#N/A</v>
      </c>
      <c r="RX860" s="175" t="s">
        <v>67</v>
      </c>
      <c r="RY860" s="10" t="e">
        <f>RW860*1.2</f>
        <v>#N/A</v>
      </c>
      <c r="RZ860" s="10"/>
      <c r="SA860" s="235"/>
      <c r="SB860" s="175" t="s">
        <v>118</v>
      </c>
      <c r="SC860" s="341" t="s">
        <v>859</v>
      </c>
      <c r="SE860" s="176"/>
      <c r="SF860" s="176">
        <f>VLOOKUP(SC860,$A$879:$F$2731,6,FALSE)</f>
        <v>68</v>
      </c>
      <c r="SG860" s="175" t="s">
        <v>67</v>
      </c>
      <c r="SH860" s="10">
        <f>SF860*1.2</f>
        <v>81.599999999999994</v>
      </c>
      <c r="SI860" s="10"/>
      <c r="SJ860" s="235"/>
      <c r="SK860" s="175" t="s">
        <v>118</v>
      </c>
      <c r="SL860" s="341" t="s">
        <v>2565</v>
      </c>
      <c r="SN860" s="176"/>
      <c r="SO860" s="176">
        <f>VLOOKUP(SL860,$A$879:$F$2731,6,FALSE)</f>
        <v>48</v>
      </c>
      <c r="SP860" s="175" t="s">
        <v>67</v>
      </c>
      <c r="SQ860" s="10">
        <f>SO860*1.2</f>
        <v>57.599999999999994</v>
      </c>
      <c r="SR860" s="10"/>
      <c r="SS860" s="235"/>
      <c r="ST860" s="175" t="s">
        <v>118</v>
      </c>
      <c r="SU860" s="341" t="s">
        <v>447</v>
      </c>
      <c r="SW860" s="176"/>
      <c r="SX860" s="176">
        <f>VLOOKUP(SU860,$A$879:$F$2731,6,FALSE)</f>
        <v>62</v>
      </c>
      <c r="SY860" s="175" t="s">
        <v>67</v>
      </c>
      <c r="SZ860" s="10">
        <f>SX860*1.2</f>
        <v>74.399999999999991</v>
      </c>
      <c r="TA860" s="10"/>
      <c r="TB860" s="235"/>
      <c r="TC860" s="175" t="s">
        <v>118</v>
      </c>
      <c r="TD860" s="349" t="s">
        <v>183</v>
      </c>
      <c r="TF860" s="176"/>
      <c r="TG860" s="176" t="e">
        <f>VLOOKUP(TD860,$A$879:$F$2731,6,FALSE)</f>
        <v>#N/A</v>
      </c>
      <c r="TH860" s="175" t="s">
        <v>67</v>
      </c>
      <c r="TI860" s="10" t="e">
        <f>TG860*1.2</f>
        <v>#N/A</v>
      </c>
      <c r="TK860" s="235"/>
      <c r="TL860" s="175" t="s">
        <v>118</v>
      </c>
      <c r="TM860" s="341" t="s">
        <v>3240</v>
      </c>
      <c r="TO860" s="176"/>
      <c r="TP860" s="176">
        <f>VLOOKUP(TM860,$A$879:$F$2731,6,FALSE)</f>
        <v>402</v>
      </c>
      <c r="TQ860" s="175" t="s">
        <v>67</v>
      </c>
      <c r="TR860" s="10">
        <f>TP860*1.2</f>
        <v>482.4</v>
      </c>
      <c r="TS860" s="10"/>
      <c r="TT860" s="235"/>
      <c r="TU860" s="175" t="s">
        <v>118</v>
      </c>
      <c r="TV860" s="341" t="s">
        <v>746</v>
      </c>
      <c r="TX860" s="176"/>
      <c r="TY860" s="176">
        <f>VLOOKUP(TV860,$A$879:$F$2731,6,FALSE)</f>
        <v>42</v>
      </c>
      <c r="TZ860" s="175" t="s">
        <v>67</v>
      </c>
      <c r="UA860" s="10">
        <f>TY860*1.2</f>
        <v>50.4</v>
      </c>
      <c r="UB860" s="10"/>
      <c r="UC860" s="235"/>
      <c r="UD860" s="175" t="s">
        <v>118</v>
      </c>
      <c r="UE860" s="341" t="s">
        <v>577</v>
      </c>
      <c r="UG860" s="176"/>
      <c r="UH860" s="176">
        <f>VLOOKUP(UE860,$A$879:$F$2731,6,FALSE)</f>
        <v>0</v>
      </c>
      <c r="UI860" s="175" t="s">
        <v>67</v>
      </c>
      <c r="UJ860" s="10">
        <f>UH860*1.2</f>
        <v>0</v>
      </c>
      <c r="UK860" s="10"/>
      <c r="UL860" s="235"/>
      <c r="UM860" s="175" t="s">
        <v>118</v>
      </c>
      <c r="UN860" s="349" t="s">
        <v>183</v>
      </c>
      <c r="UP860" s="176"/>
      <c r="UQ860" s="176" t="e">
        <f>VLOOKUP(UN860,$A$879:$F$2731,6,FALSE)</f>
        <v>#N/A</v>
      </c>
      <c r="UR860" s="175" t="s">
        <v>67</v>
      </c>
      <c r="US860" s="10" t="e">
        <f>UQ860*1.2</f>
        <v>#N/A</v>
      </c>
      <c r="UT860" s="10"/>
      <c r="UU860" s="235"/>
      <c r="UV860" s="175" t="s">
        <v>118</v>
      </c>
      <c r="UW860" s="341" t="s">
        <v>3243</v>
      </c>
      <c r="UY860" s="176"/>
      <c r="UZ860" s="176">
        <f>VLOOKUP(UW860,$A$879:$F$2731,6,FALSE)</f>
        <v>3</v>
      </c>
      <c r="VA860" s="175" t="s">
        <v>67</v>
      </c>
      <c r="VB860" s="10">
        <f>UZ860*1.2</f>
        <v>3.5999999999999996</v>
      </c>
      <c r="VC860" s="10"/>
      <c r="VD860" s="235"/>
      <c r="VE860" s="175" t="s">
        <v>118</v>
      </c>
      <c r="VF860" s="349" t="s">
        <v>183</v>
      </c>
      <c r="VH860" s="176"/>
      <c r="VI860" s="176" t="e">
        <f>VLOOKUP(VF860,$A$879:$F$2731,6,FALSE)</f>
        <v>#N/A</v>
      </c>
      <c r="VJ860" s="175" t="s">
        <v>67</v>
      </c>
      <c r="VK860" s="10" t="e">
        <f>VI860*1.2</f>
        <v>#N/A</v>
      </c>
      <c r="VL860" s="10"/>
      <c r="VM860" s="235"/>
      <c r="VN860" s="175" t="s">
        <v>118</v>
      </c>
      <c r="VO860" s="341" t="s">
        <v>2061</v>
      </c>
      <c r="VQ860" s="176"/>
      <c r="VR860" s="176">
        <f>VLOOKUP(VO860,$A$879:$F$2731,6,FALSE)</f>
        <v>0</v>
      </c>
      <c r="VS860" s="175" t="s">
        <v>67</v>
      </c>
      <c r="VT860" s="10">
        <f>VR860*1.2</f>
        <v>0</v>
      </c>
      <c r="VU860" s="10"/>
      <c r="VV860" s="235"/>
      <c r="VW860" s="175" t="s">
        <v>118</v>
      </c>
      <c r="VX860" s="349" t="s">
        <v>183</v>
      </c>
      <c r="VZ860" s="176"/>
      <c r="WA860" s="176" t="e">
        <f>VLOOKUP(VX860,$A$879:$F$2731,6,FALSE)</f>
        <v>#N/A</v>
      </c>
      <c r="WB860" s="175" t="s">
        <v>67</v>
      </c>
      <c r="WC860" s="10" t="e">
        <f>WA860*1.2</f>
        <v>#N/A</v>
      </c>
      <c r="WE860" s="235"/>
      <c r="WF860" s="175" t="s">
        <v>118</v>
      </c>
      <c r="WG860" s="341" t="s">
        <v>1706</v>
      </c>
      <c r="WI860" s="176"/>
      <c r="WJ860" s="176">
        <f>VLOOKUP(WG860,$A$879:$F$2731,6,FALSE)</f>
        <v>42</v>
      </c>
      <c r="WK860" s="175" t="s">
        <v>67</v>
      </c>
      <c r="WL860" s="10">
        <f>WJ860*1.2</f>
        <v>50.4</v>
      </c>
      <c r="WN860" s="235"/>
      <c r="WO860" s="175" t="s">
        <v>118</v>
      </c>
      <c r="WP860" s="341" t="s">
        <v>447</v>
      </c>
      <c r="WQ860" s="176"/>
      <c r="WR860" s="176"/>
      <c r="WS860" s="176">
        <f>VLOOKUP(WP860,$A$879:$F$2731,6,FALSE)</f>
        <v>62</v>
      </c>
      <c r="WT860" s="175" t="s">
        <v>67</v>
      </c>
      <c r="WU860" s="10">
        <f>WS860*1.2</f>
        <v>74.399999999999991</v>
      </c>
      <c r="WV860" s="10"/>
      <c r="WW860" s="235"/>
      <c r="WX860" s="175" t="s">
        <v>118</v>
      </c>
      <c r="WY860" s="341" t="s">
        <v>614</v>
      </c>
      <c r="XA860" s="176"/>
      <c r="XB860" s="176">
        <f>VLOOKUP(WY860,$A$879:$F$2731,6,FALSE)</f>
        <v>13</v>
      </c>
      <c r="XC860" s="175" t="s">
        <v>67</v>
      </c>
      <c r="XD860" s="10">
        <f>XB860*1.2</f>
        <v>15.6</v>
      </c>
      <c r="XF860" s="235"/>
      <c r="XG860" s="175" t="s">
        <v>118</v>
      </c>
      <c r="XH860" s="351" t="s">
        <v>1735</v>
      </c>
      <c r="XJ860" s="176"/>
      <c r="XK860" s="176">
        <f>VLOOKUP(XH860,$A$879:$F$2731,6,FALSE)</f>
        <v>0</v>
      </c>
      <c r="XL860" s="175" t="s">
        <v>67</v>
      </c>
      <c r="XM860" s="10">
        <f>XK860*1.2</f>
        <v>0</v>
      </c>
      <c r="XO860" s="235"/>
      <c r="XP860" s="175" t="s">
        <v>118</v>
      </c>
      <c r="XQ860" s="341" t="s">
        <v>3321</v>
      </c>
      <c r="XS860" s="176"/>
      <c r="XT860" s="176">
        <f>VLOOKUP(XQ860,$A$879:$F$2731,6,FALSE)</f>
        <v>21</v>
      </c>
      <c r="XU860" s="175" t="s">
        <v>67</v>
      </c>
      <c r="XV860" s="10">
        <f>XT860*1.2</f>
        <v>25.2</v>
      </c>
      <c r="XW860" s="10"/>
      <c r="XX860" s="235"/>
      <c r="XY860" s="175" t="s">
        <v>118</v>
      </c>
      <c r="XZ860" s="341" t="s">
        <v>508</v>
      </c>
      <c r="YB860" s="176"/>
      <c r="YC860" s="176">
        <f>VLOOKUP(XZ860,$A$879:$F$2731,6,FALSE)</f>
        <v>1</v>
      </c>
      <c r="YD860" s="175" t="s">
        <v>67</v>
      </c>
      <c r="YE860" s="10">
        <f>YC860*1.2</f>
        <v>1.2</v>
      </c>
      <c r="YG860" s="235"/>
      <c r="YH860" s="175" t="s">
        <v>118</v>
      </c>
      <c r="YI860" s="341" t="s">
        <v>1706</v>
      </c>
      <c r="YK860" s="176"/>
      <c r="YL860" s="176">
        <f>VLOOKUP(YI860,$A$879:$F$2731,6,FALSE)</f>
        <v>42</v>
      </c>
      <c r="YM860" s="175" t="s">
        <v>67</v>
      </c>
      <c r="YN860" s="10">
        <f>YL860*1.2</f>
        <v>50.4</v>
      </c>
      <c r="YO860" s="10"/>
      <c r="YP860" s="235"/>
      <c r="YQ860" s="175" t="s">
        <v>118</v>
      </c>
      <c r="YR860" s="341" t="s">
        <v>3305</v>
      </c>
      <c r="YT860" s="176"/>
      <c r="YU860" s="176">
        <f>VLOOKUP(YR860,$A$879:$F$2731,6,FALSE)</f>
        <v>0</v>
      </c>
      <c r="YV860" s="175" t="s">
        <v>67</v>
      </c>
      <c r="YW860" s="10">
        <f>YU860*1.2</f>
        <v>0</v>
      </c>
      <c r="YY860" s="235"/>
      <c r="YZ860" s="175" t="s">
        <v>118</v>
      </c>
      <c r="ZA860" s="341" t="s">
        <v>1148</v>
      </c>
      <c r="ZC860" s="176"/>
      <c r="ZD860" s="176">
        <f>VLOOKUP(ZA860,$A$879:$F$2731,6,FALSE)</f>
        <v>238</v>
      </c>
      <c r="ZE860" s="175" t="s">
        <v>67</v>
      </c>
      <c r="ZF860" s="10">
        <f>ZD860*1.2</f>
        <v>285.59999999999997</v>
      </c>
      <c r="ZH860" s="235"/>
      <c r="ZI860" s="175" t="s">
        <v>118</v>
      </c>
      <c r="ZJ860" s="341" t="s">
        <v>838</v>
      </c>
      <c r="ZL860" s="176"/>
      <c r="ZM860" s="176">
        <f>VLOOKUP(ZJ860,$A$879:$F$2731,6,FALSE)</f>
        <v>22</v>
      </c>
      <c r="ZN860" s="175" t="s">
        <v>67</v>
      </c>
      <c r="ZO860" s="10">
        <f>ZM860*1.2</f>
        <v>26.4</v>
      </c>
      <c r="ZQ860" s="235"/>
      <c r="ZR860" s="175" t="s">
        <v>118</v>
      </c>
      <c r="ZS860" s="341" t="s">
        <v>555</v>
      </c>
      <c r="ZU860" s="176"/>
      <c r="ZV860" s="176">
        <f>VLOOKUP(ZS860,$A$879:$F$2731,6,FALSE)</f>
        <v>54</v>
      </c>
      <c r="ZW860" s="175" t="s">
        <v>67</v>
      </c>
      <c r="ZX860" s="10">
        <f>ZV860*1.2</f>
        <v>64.8</v>
      </c>
      <c r="ZY860" s="10"/>
      <c r="ZZ860" s="235"/>
      <c r="AAA860" s="175" t="s">
        <v>118</v>
      </c>
      <c r="AAB860" s="341" t="s">
        <v>2592</v>
      </c>
      <c r="AAD860" s="176"/>
      <c r="AAE860" s="176">
        <f>VLOOKUP(AAB860,$A$879:$F$2731,6,FALSE)</f>
        <v>106</v>
      </c>
      <c r="AAF860" s="175" t="s">
        <v>67</v>
      </c>
      <c r="AAG860" s="10">
        <f>AAE860*1.2</f>
        <v>127.19999999999999</v>
      </c>
      <c r="AAH860" s="10"/>
      <c r="AAI860" s="235"/>
      <c r="AAJ860" s="175" t="s">
        <v>118</v>
      </c>
      <c r="AAK860" s="75" t="s">
        <v>183</v>
      </c>
      <c r="AAM860" s="176"/>
      <c r="AAN860" s="176" t="e">
        <f>VLOOKUP(AAK860,$A$879:$F$2731,6,FALSE)</f>
        <v>#N/A</v>
      </c>
      <c r="AAO860" s="175" t="s">
        <v>67</v>
      </c>
      <c r="AAP860" s="10" t="e">
        <f>AAN860*1.2</f>
        <v>#N/A</v>
      </c>
      <c r="AAQ860" s="10"/>
      <c r="AAR860" s="235"/>
      <c r="AAS860" s="175" t="s">
        <v>118</v>
      </c>
      <c r="AAT860" s="341" t="s">
        <v>626</v>
      </c>
      <c r="AAV860" s="176"/>
      <c r="AAW860" s="176">
        <f>VLOOKUP(AAT860,$A$879:$F$2731,6,FALSE)</f>
        <v>67</v>
      </c>
      <c r="AAX860" s="175" t="s">
        <v>67</v>
      </c>
      <c r="AAY860" s="10">
        <f>AAW860*1.2</f>
        <v>80.399999999999991</v>
      </c>
      <c r="AAZ860" s="10"/>
      <c r="ABA860" s="235"/>
      <c r="ABB860" s="175" t="s">
        <v>118</v>
      </c>
      <c r="ABC860" s="355" t="s">
        <v>3452</v>
      </c>
      <c r="ABE860" s="176"/>
      <c r="ABF860" s="176">
        <f>VLOOKUP(ABC860,$A$879:$F$2731,6,FALSE)</f>
        <v>207</v>
      </c>
      <c r="ABG860" s="175" t="s">
        <v>67</v>
      </c>
      <c r="ABH860" s="10">
        <f>ABF860*1.2</f>
        <v>248.39999999999998</v>
      </c>
      <c r="ABI860" s="10"/>
      <c r="ABJ860" s="235"/>
      <c r="ABK860" s="175" t="s">
        <v>118</v>
      </c>
      <c r="ABL860" s="341" t="s">
        <v>1696</v>
      </c>
      <c r="ABN860" s="176"/>
      <c r="ABO860" s="176">
        <f>VLOOKUP(ABL860,$A$879:$F$2731,6,FALSE)</f>
        <v>89</v>
      </c>
      <c r="ABP860" s="175" t="s">
        <v>67</v>
      </c>
      <c r="ABQ860" s="10">
        <f>ABO860*1.2</f>
        <v>106.8</v>
      </c>
      <c r="ABR860" s="10"/>
      <c r="ABS860" s="235"/>
      <c r="ABT860" s="175" t="s">
        <v>118</v>
      </c>
      <c r="ABU860" s="75" t="s">
        <v>183</v>
      </c>
      <c r="ABW860" s="176"/>
      <c r="ABX860" s="176" t="e">
        <f>VLOOKUP(ABU860,$A$879:$F$2731,6,FALSE)</f>
        <v>#N/A</v>
      </c>
      <c r="ABY860" s="175" t="s">
        <v>67</v>
      </c>
      <c r="ABZ860" s="10" t="e">
        <f>ABX860*1.2</f>
        <v>#N/A</v>
      </c>
      <c r="ACA860" s="10"/>
      <c r="ACB860" s="235"/>
      <c r="ACC860" s="175" t="s">
        <v>118</v>
      </c>
      <c r="ACD860" s="75" t="s">
        <v>183</v>
      </c>
      <c r="ACF860" s="176"/>
      <c r="ACG860" s="176" t="e">
        <f>VLOOKUP(ACD860,$A$879:$F$2731,6,FALSE)</f>
        <v>#N/A</v>
      </c>
      <c r="ACH860" s="175" t="s">
        <v>67</v>
      </c>
      <c r="ACI860" s="10" t="e">
        <f>ACG860*1.2</f>
        <v>#N/A</v>
      </c>
      <c r="ACJ860" s="10"/>
      <c r="ACK860" s="235"/>
      <c r="ACL860" s="175" t="s">
        <v>118</v>
      </c>
      <c r="ACM860" s="75" t="s">
        <v>183</v>
      </c>
      <c r="ACO860" s="176"/>
      <c r="ACP860" s="176" t="e">
        <f>VLOOKUP(ACM860,$A$879:$F$2731,6,FALSE)</f>
        <v>#N/A</v>
      </c>
      <c r="ACQ860" s="175" t="s">
        <v>67</v>
      </c>
      <c r="ACR860" s="10" t="e">
        <f>ACP860*1.2</f>
        <v>#N/A</v>
      </c>
      <c r="ACS860" s="10"/>
      <c r="ACT860" s="235"/>
      <c r="ACU860" s="175" t="s">
        <v>118</v>
      </c>
      <c r="ACV860" s="75" t="s">
        <v>183</v>
      </c>
      <c r="ACX860" s="176"/>
      <c r="ACY860" s="176" t="e">
        <f>VLOOKUP(ACV860,$A$879:$F$2731,6,FALSE)</f>
        <v>#N/A</v>
      </c>
      <c r="ACZ860" s="175" t="s">
        <v>67</v>
      </c>
      <c r="ADA860" s="10" t="e">
        <f>ACY860*1.2</f>
        <v>#N/A</v>
      </c>
      <c r="ADB860" s="10"/>
      <c r="ADC860" s="235"/>
      <c r="ADD860" s="175" t="s">
        <v>118</v>
      </c>
      <c r="ADE860" s="341" t="s">
        <v>419</v>
      </c>
      <c r="ADG860" s="176"/>
      <c r="ADH860" s="176">
        <f>VLOOKUP(ADE860,$A$879:$F$2731,6,FALSE)</f>
        <v>36</v>
      </c>
      <c r="ADI860" s="175" t="s">
        <v>67</v>
      </c>
      <c r="ADJ860" s="10">
        <f>ADH860*1.2</f>
        <v>43.199999999999996</v>
      </c>
      <c r="ADL860" s="235"/>
      <c r="ADM860" s="175" t="s">
        <v>118</v>
      </c>
      <c r="ADN860" s="75" t="s">
        <v>183</v>
      </c>
      <c r="ADP860" s="176"/>
      <c r="ADQ860" s="176" t="e">
        <f>VLOOKUP(ADN860,$A$879:$F$2731,6,FALSE)</f>
        <v>#N/A</v>
      </c>
      <c r="ADR860" s="175" t="s">
        <v>67</v>
      </c>
      <c r="ADS860" s="10" t="e">
        <f>ADQ860*1.2</f>
        <v>#N/A</v>
      </c>
      <c r="ADT860" s="10"/>
      <c r="ADU860" s="235"/>
      <c r="ADV860" s="175" t="s">
        <v>118</v>
      </c>
      <c r="ADW860" s="341" t="s">
        <v>2648</v>
      </c>
      <c r="ADY860" s="176"/>
      <c r="ADZ860" s="176">
        <f>VLOOKUP(ADW860,$A$879:$F$2731,6,FALSE)</f>
        <v>0</v>
      </c>
      <c r="AEA860" s="175" t="s">
        <v>67</v>
      </c>
      <c r="AEB860" s="10">
        <f>ADZ860*1.2</f>
        <v>0</v>
      </c>
      <c r="AED860" s="235"/>
      <c r="AEE860" s="175" t="s">
        <v>118</v>
      </c>
      <c r="AEF860" s="75" t="s">
        <v>183</v>
      </c>
      <c r="AEH860" s="176"/>
      <c r="AEI860" s="176" t="e">
        <f>VLOOKUP(AEF860,$A$879:$F$2731,6,FALSE)</f>
        <v>#N/A</v>
      </c>
      <c r="AEJ860" s="175" t="s">
        <v>67</v>
      </c>
      <c r="AEK860" s="10" t="e">
        <f>AEI860*1.2</f>
        <v>#N/A</v>
      </c>
      <c r="AEM860" s="235"/>
      <c r="AEN860" s="175" t="s">
        <v>118</v>
      </c>
      <c r="AEO860" s="75" t="s">
        <v>183</v>
      </c>
      <c r="AEQ860" s="176"/>
      <c r="AER860" s="176" t="e">
        <f>VLOOKUP(AEO860,$A$879:$F$2731,6,FALSE)</f>
        <v>#N/A</v>
      </c>
      <c r="AES860" s="175" t="s">
        <v>67</v>
      </c>
      <c r="AET860" s="10" t="e">
        <f>AER860*1.2</f>
        <v>#N/A</v>
      </c>
      <c r="AEV860" s="235"/>
      <c r="AEW860" s="175" t="s">
        <v>118</v>
      </c>
      <c r="AEX860" s="75" t="s">
        <v>183</v>
      </c>
      <c r="AEZ860" s="176"/>
      <c r="AFA860" s="176" t="e">
        <f>VLOOKUP(AEX860,$A$879:$F$2731,6,FALSE)</f>
        <v>#N/A</v>
      </c>
      <c r="AFB860" s="175" t="s">
        <v>67</v>
      </c>
      <c r="AFC860" s="10" t="e">
        <f>AFA860*1.2</f>
        <v>#N/A</v>
      </c>
      <c r="AFD860" s="10"/>
      <c r="AFE860" s="235"/>
      <c r="AFF860" s="175" t="s">
        <v>118</v>
      </c>
      <c r="AFG860" s="75" t="s">
        <v>183</v>
      </c>
      <c r="AFI860" s="176"/>
      <c r="AFJ860" s="176" t="e">
        <f>VLOOKUP(AFG860,$A$879:$F$2731,6,FALSE)</f>
        <v>#N/A</v>
      </c>
      <c r="AFK860" s="175" t="s">
        <v>67</v>
      </c>
      <c r="AFL860" s="10" t="e">
        <f>AFJ860*1.2</f>
        <v>#N/A</v>
      </c>
      <c r="AFM860" s="10"/>
      <c r="AFN860" s="235"/>
      <c r="AFO860" s="175" t="s">
        <v>118</v>
      </c>
      <c r="AFP860" s="75" t="s">
        <v>183</v>
      </c>
      <c r="AFR860" s="176"/>
      <c r="AFS860" s="176" t="e">
        <f>VLOOKUP(AFP860,$A$879:$F$2731,6,FALSE)</f>
        <v>#N/A</v>
      </c>
      <c r="AFT860" s="175" t="s">
        <v>67</v>
      </c>
      <c r="AFU860" s="10" t="e">
        <f>AFS860*1.2</f>
        <v>#N/A</v>
      </c>
      <c r="AFV860" s="10"/>
      <c r="AFW860" s="235"/>
      <c r="AFX860" s="175" t="s">
        <v>118</v>
      </c>
      <c r="AFY860" s="341" t="s">
        <v>3240</v>
      </c>
      <c r="AGA860" s="176"/>
      <c r="AGB860" s="176">
        <f>VLOOKUP(AFY860,$A$879:$F$2731,6,FALSE)</f>
        <v>402</v>
      </c>
      <c r="AGC860" s="175" t="s">
        <v>67</v>
      </c>
      <c r="AGD860" s="10">
        <f>AGB860*1.2</f>
        <v>482.4</v>
      </c>
      <c r="AGE860" s="10"/>
      <c r="AGF860" s="235"/>
      <c r="AGG860" s="175" t="s">
        <v>118</v>
      </c>
      <c r="AGH860" s="341" t="s">
        <v>3122</v>
      </c>
      <c r="AGJ860" s="176"/>
      <c r="AGK860" s="176">
        <f>VLOOKUP(AGH860,$A$879:$F$2731,6,FALSE)</f>
        <v>85</v>
      </c>
      <c r="AGL860" s="175" t="s">
        <v>67</v>
      </c>
      <c r="AGM860" s="10">
        <f>AGK860*1.2</f>
        <v>102</v>
      </c>
      <c r="AGN860" s="10"/>
      <c r="AGO860" s="235"/>
      <c r="AGP860" s="175" t="s">
        <v>118</v>
      </c>
      <c r="AGQ860" s="341" t="s">
        <v>419</v>
      </c>
      <c r="AGS860" s="176"/>
      <c r="AGT860" s="176">
        <f>VLOOKUP(AGQ860,$A$879:$F$2731,6,FALSE)</f>
        <v>36</v>
      </c>
      <c r="AGU860" s="175" t="s">
        <v>67</v>
      </c>
      <c r="AGV860" s="10">
        <f>AGT860*1.2</f>
        <v>43.199999999999996</v>
      </c>
      <c r="AGW860" s="10"/>
      <c r="AGX860" s="235"/>
      <c r="AGY860" s="175" t="s">
        <v>118</v>
      </c>
      <c r="AGZ860" s="341" t="s">
        <v>2324</v>
      </c>
      <c r="AHB860" s="176"/>
      <c r="AHC860" s="176">
        <f>VLOOKUP(AGZ860,$A$879:$F$2731,6,FALSE)</f>
        <v>296</v>
      </c>
      <c r="AHD860" s="175" t="s">
        <v>67</v>
      </c>
      <c r="AHE860" s="10">
        <f>AHC860*1.2</f>
        <v>355.2</v>
      </c>
      <c r="AHF860" s="10"/>
      <c r="AHG860" s="235"/>
      <c r="AHH860" s="175" t="s">
        <v>118</v>
      </c>
      <c r="AHI860" s="398" t="s">
        <v>3454</v>
      </c>
      <c r="AHK860" s="176"/>
      <c r="AHL860" s="176">
        <f>VLOOKUP(AHI860,$A$879:$F$2731,6,FALSE)</f>
        <v>1</v>
      </c>
      <c r="AHM860" s="175" t="s">
        <v>67</v>
      </c>
      <c r="AHN860" s="10">
        <f>AHL860*1.2</f>
        <v>1.2</v>
      </c>
      <c r="AHO860" s="10"/>
      <c r="AHP860" s="235"/>
      <c r="AHQ860" s="175" t="s">
        <v>118</v>
      </c>
      <c r="AHR860" s="341" t="s">
        <v>3122</v>
      </c>
      <c r="AHT860" s="176"/>
      <c r="AHU860" s="176">
        <f>VLOOKUP(AHR860,$A$879:$F$2731,6,FALSE)</f>
        <v>85</v>
      </c>
      <c r="AHV860" s="175" t="s">
        <v>67</v>
      </c>
      <c r="AHW860" s="10">
        <f>AHU860*1.2</f>
        <v>102</v>
      </c>
      <c r="AHX860" s="10"/>
      <c r="AHY860" s="235"/>
      <c r="AHZ860" s="175" t="s">
        <v>118</v>
      </c>
      <c r="AIA860" s="341" t="s">
        <v>3099</v>
      </c>
      <c r="AIC860" s="176"/>
      <c r="AID860" s="176">
        <f>VLOOKUP(AIA860,$A$879:$F$2731,6,FALSE)</f>
        <v>97</v>
      </c>
      <c r="AIE860" s="175" t="s">
        <v>67</v>
      </c>
      <c r="AIF860" s="10">
        <f>AID860*1.2</f>
        <v>116.39999999999999</v>
      </c>
      <c r="AIG860" s="10"/>
      <c r="AIH860" s="235"/>
      <c r="AII860" s="175" t="s">
        <v>118</v>
      </c>
      <c r="AIJ860" s="341" t="s">
        <v>3122</v>
      </c>
      <c r="AIL860" s="176"/>
      <c r="AIM860" s="176">
        <f>VLOOKUP(AIJ860,$A$879:$F$2731,6,FALSE)</f>
        <v>85</v>
      </c>
      <c r="AIN860" s="175" t="s">
        <v>67</v>
      </c>
      <c r="AIO860" s="10">
        <f>AIM860*1.2</f>
        <v>102</v>
      </c>
      <c r="AIP860" s="10"/>
      <c r="AIQ860" s="235"/>
      <c r="AIR860" s="175" t="s">
        <v>118</v>
      </c>
      <c r="AIS860" s="341" t="s">
        <v>1696</v>
      </c>
      <c r="AIU860" s="176"/>
      <c r="AIV860" s="176">
        <f>VLOOKUP(AIS860,$A$879:$F$2731,6,FALSE)</f>
        <v>89</v>
      </c>
      <c r="AIW860" s="175" t="s">
        <v>67</v>
      </c>
      <c r="AIX860" s="10">
        <f>AIV860*1.2</f>
        <v>106.8</v>
      </c>
      <c r="AIY860" s="10"/>
      <c r="AIZ860" s="235"/>
      <c r="AJA860" s="175" t="s">
        <v>118</v>
      </c>
      <c r="AJB860" s="351" t="s">
        <v>1735</v>
      </c>
      <c r="AJD860" s="176"/>
      <c r="AJE860" s="176">
        <f>VLOOKUP(AJB860,$A$879:$F$2731,6,FALSE)</f>
        <v>0</v>
      </c>
      <c r="AJF860" s="175" t="s">
        <v>67</v>
      </c>
      <c r="AJG860" s="10">
        <f>AJE860*1.2</f>
        <v>0</v>
      </c>
      <c r="AJH860" s="10"/>
      <c r="AJI860" s="235"/>
      <c r="AJJ860" s="175" t="s">
        <v>118</v>
      </c>
      <c r="AJK860" s="341" t="s">
        <v>3122</v>
      </c>
      <c r="AJM860" s="176"/>
      <c r="AJN860" s="176">
        <f>VLOOKUP(AJK860,$A$879:$F$2731,6,FALSE)</f>
        <v>85</v>
      </c>
      <c r="AJO860" s="175" t="s">
        <v>67</v>
      </c>
      <c r="AJP860" s="10">
        <f>AJN860*1.2</f>
        <v>102</v>
      </c>
      <c r="AJQ860" s="10"/>
      <c r="AJR860" s="235"/>
      <c r="AJS860" s="175" t="s">
        <v>118</v>
      </c>
      <c r="AJT860" s="347" t="s">
        <v>559</v>
      </c>
      <c r="AJV860" s="176"/>
      <c r="AJW860" s="176">
        <f>VLOOKUP(AJT860,$A$879:$F$2731,6,FALSE)</f>
        <v>29</v>
      </c>
      <c r="AJX860" s="175" t="s">
        <v>67</v>
      </c>
      <c r="AJY860" s="10">
        <f>AJW860*1.2</f>
        <v>34.799999999999997</v>
      </c>
      <c r="AJZ860" s="10"/>
      <c r="AKA860" s="235"/>
      <c r="AKB860" s="175" t="s">
        <v>118</v>
      </c>
      <c r="AKC860" s="341" t="s">
        <v>1706</v>
      </c>
      <c r="AKE860" s="176"/>
      <c r="AKF860" s="176">
        <f>VLOOKUP(AKC860,$A$879:$F$2731,6,FALSE)</f>
        <v>42</v>
      </c>
      <c r="AKG860" s="175" t="s">
        <v>67</v>
      </c>
      <c r="AKH860" s="10">
        <f>AKF860*1.2</f>
        <v>50.4</v>
      </c>
      <c r="AKI860" s="10"/>
      <c r="AKJ860" s="235"/>
      <c r="AKK860" s="175" t="s">
        <v>118</v>
      </c>
      <c r="AKL860" s="341" t="s">
        <v>3452</v>
      </c>
      <c r="AKN860" s="176"/>
      <c r="AKO860" s="176">
        <f>VLOOKUP(AKL860,$A$879:$F$2731,6,FALSE)</f>
        <v>207</v>
      </c>
      <c r="AKP860" s="175" t="s">
        <v>67</v>
      </c>
      <c r="AKQ860" s="10">
        <f>AKO860*1.2</f>
        <v>248.39999999999998</v>
      </c>
      <c r="AKR860" s="10"/>
      <c r="AKS860" s="235"/>
      <c r="AKT860" s="175" t="s">
        <v>118</v>
      </c>
      <c r="AKU860" s="341" t="s">
        <v>1706</v>
      </c>
      <c r="AKW860" s="176"/>
      <c r="AKX860" s="176">
        <f>VLOOKUP(AKU860,$A$879:$F$2731,6,FALSE)</f>
        <v>42</v>
      </c>
      <c r="AKY860" s="175" t="s">
        <v>67</v>
      </c>
      <c r="AKZ860" s="10">
        <f>AKX860*1.2</f>
        <v>50.4</v>
      </c>
      <c r="ALA860" s="10"/>
      <c r="ALB860" s="235"/>
      <c r="ALC860" s="175" t="s">
        <v>118</v>
      </c>
      <c r="ALD860" s="341" t="s">
        <v>1148</v>
      </c>
      <c r="ALF860" s="176"/>
      <c r="ALG860" s="176">
        <f>VLOOKUP(ALD860,$A$879:$F$2731,6,FALSE)</f>
        <v>238</v>
      </c>
      <c r="ALH860" s="175" t="s">
        <v>67</v>
      </c>
      <c r="ALI860" s="10">
        <f>ALG860*1.2</f>
        <v>285.59999999999997</v>
      </c>
      <c r="ALJ860" s="10"/>
      <c r="ALK860" s="235"/>
      <c r="ALL860" s="175" t="s">
        <v>118</v>
      </c>
      <c r="ALM860" s="341" t="s">
        <v>3099</v>
      </c>
      <c r="ALO860" s="176"/>
      <c r="ALP860" s="176">
        <f>VLOOKUP(ALM860,$A$879:$F$2731,6,FALSE)</f>
        <v>97</v>
      </c>
      <c r="ALQ860" s="175" t="s">
        <v>67</v>
      </c>
      <c r="ALR860" s="10">
        <f>ALP860*1.2</f>
        <v>116.39999999999999</v>
      </c>
      <c r="ALS860" s="10"/>
      <c r="ALT860" s="235"/>
      <c r="ALU860" s="175" t="s">
        <v>118</v>
      </c>
      <c r="ALV860" s="341" t="s">
        <v>1368</v>
      </c>
      <c r="ALX860" s="176"/>
      <c r="ALY860" s="176">
        <f>VLOOKUP(ALV860,$A$879:$F$2731,6,FALSE)</f>
        <v>82</v>
      </c>
      <c r="ALZ860" s="175" t="s">
        <v>67</v>
      </c>
      <c r="AMA860" s="10">
        <f>ALY860*1.2</f>
        <v>98.399999999999991</v>
      </c>
      <c r="AMB860" s="10"/>
      <c r="AMC860" s="235"/>
      <c r="AMD860" s="175" t="s">
        <v>118</v>
      </c>
      <c r="AME860" s="401" t="s">
        <v>3452</v>
      </c>
      <c r="AMG860" s="176"/>
      <c r="AMH860" s="176">
        <f>VLOOKUP(AME860,$A$879:$F$2731,6,FALSE)</f>
        <v>207</v>
      </c>
      <c r="AMI860" s="175" t="s">
        <v>67</v>
      </c>
      <c r="AMJ860" s="10">
        <f>AMH860*1.2</f>
        <v>248.39999999999998</v>
      </c>
      <c r="AMK860" s="10"/>
      <c r="AML860" s="235"/>
      <c r="AMM860" s="175" t="s">
        <v>118</v>
      </c>
      <c r="AMN860" s="343" t="s">
        <v>3452</v>
      </c>
      <c r="AMP860" s="176"/>
      <c r="AMQ860" s="176">
        <f>VLOOKUP(AMN860,$A$879:$F$2731,6,FALSE)</f>
        <v>207</v>
      </c>
      <c r="AMR860" s="175" t="s">
        <v>67</v>
      </c>
      <c r="AMS860" s="10">
        <f>AMQ860*1.2</f>
        <v>248.39999999999998</v>
      </c>
      <c r="AMT860" s="10"/>
      <c r="AMU860" s="235"/>
      <c r="AMV860" s="175" t="s">
        <v>118</v>
      </c>
      <c r="AMW860" s="341" t="s">
        <v>1696</v>
      </c>
      <c r="AMY860" s="176"/>
      <c r="AMZ860" s="176">
        <f>VLOOKUP(AMW860,$A$879:$F$2731,6,FALSE)</f>
        <v>89</v>
      </c>
      <c r="ANA860" s="175" t="s">
        <v>67</v>
      </c>
      <c r="ANB860" s="10">
        <f>AMZ860*1.2</f>
        <v>106.8</v>
      </c>
      <c r="ANC860" s="10"/>
      <c r="AND860" s="235"/>
      <c r="ANE860" s="175" t="s">
        <v>118</v>
      </c>
      <c r="ANF860" s="341" t="s">
        <v>1696</v>
      </c>
      <c r="ANH860" s="176"/>
      <c r="ANI860" s="176">
        <f>VLOOKUP(ANF860,$A$879:$F$2731,6,FALSE)</f>
        <v>89</v>
      </c>
      <c r="ANJ860" s="175" t="s">
        <v>67</v>
      </c>
      <c r="ANK860" s="10">
        <f>ANI860*1.2</f>
        <v>106.8</v>
      </c>
      <c r="ANL860" s="10"/>
      <c r="ANM860" s="235"/>
      <c r="ANN860" s="175" t="s">
        <v>118</v>
      </c>
      <c r="ANO860" s="351" t="s">
        <v>626</v>
      </c>
      <c r="ANQ860" s="176"/>
      <c r="ANR860" s="176">
        <f>VLOOKUP(ANO860,$A$879:$F$2731,6,FALSE)</f>
        <v>67</v>
      </c>
      <c r="ANS860" s="175" t="s">
        <v>67</v>
      </c>
      <c r="ANT860" s="10">
        <f>ANR860*1.2</f>
        <v>80.399999999999991</v>
      </c>
      <c r="ANU860" s="10"/>
      <c r="ANV860" s="235"/>
      <c r="ANW860" s="175" t="s">
        <v>118</v>
      </c>
      <c r="ANX860" s="341" t="s">
        <v>728</v>
      </c>
      <c r="ANZ860" s="176"/>
      <c r="AOA860" s="176">
        <f>VLOOKUP(ANX860,$A$879:$F$2731,6,FALSE)</f>
        <v>0</v>
      </c>
      <c r="AOB860" s="175" t="s">
        <v>67</v>
      </c>
      <c r="AOC860" s="10">
        <f>AOA860*1.2</f>
        <v>0</v>
      </c>
      <c r="AOD860" s="10"/>
      <c r="AOE860" s="235"/>
      <c r="AOF860" s="175" t="s">
        <v>118</v>
      </c>
      <c r="AOG860" s="75" t="s">
        <v>183</v>
      </c>
      <c r="AOI860" s="176"/>
      <c r="AOJ860" s="176" t="e">
        <f>VLOOKUP(AOG860,$A$879:$F$2731,6,FALSE)</f>
        <v>#N/A</v>
      </c>
      <c r="AOK860" s="175" t="s">
        <v>67</v>
      </c>
      <c r="AOL860" s="10" t="e">
        <f>AOJ860*1.2</f>
        <v>#N/A</v>
      </c>
      <c r="AOM860" s="10"/>
      <c r="AON860" s="235"/>
      <c r="AOO860" s="175" t="s">
        <v>118</v>
      </c>
      <c r="AOP860" s="341" t="s">
        <v>2974</v>
      </c>
      <c r="AOR860" s="176"/>
      <c r="AOS860" s="176">
        <f>VLOOKUP(AOP860,$A$879:$F$2731,6,FALSE)</f>
        <v>0</v>
      </c>
      <c r="AOT860" s="175" t="s">
        <v>67</v>
      </c>
      <c r="AOU860" s="10">
        <f>AOS860*1.2</f>
        <v>0</v>
      </c>
      <c r="AOV860" s="10"/>
      <c r="AOW860" s="235"/>
      <c r="AOX860" s="175" t="s">
        <v>118</v>
      </c>
      <c r="AOY860" s="404" t="s">
        <v>1696</v>
      </c>
      <c r="APA860" s="176"/>
      <c r="APB860" s="176">
        <f>VLOOKUP(AOY860,$A$879:$F$2731,6,FALSE)</f>
        <v>89</v>
      </c>
      <c r="APC860" s="175" t="s">
        <v>67</v>
      </c>
      <c r="APD860" s="10">
        <f>APB860*1.2</f>
        <v>106.8</v>
      </c>
      <c r="APE860" s="10"/>
      <c r="APF860" s="235"/>
      <c r="APG860" s="175" t="s">
        <v>118</v>
      </c>
      <c r="APH860" s="341" t="s">
        <v>559</v>
      </c>
      <c r="APJ860" s="176"/>
      <c r="APK860" s="176">
        <f>VLOOKUP(APH860,$A$879:$F$2731,6,FALSE)</f>
        <v>29</v>
      </c>
      <c r="APL860" s="175" t="s">
        <v>67</v>
      </c>
      <c r="APM860" s="10">
        <f>APK860*1.2</f>
        <v>34.799999999999997</v>
      </c>
      <c r="APN860" s="10"/>
      <c r="APO860" s="235"/>
      <c r="APP860" s="175" t="s">
        <v>118</v>
      </c>
      <c r="APQ860" s="75" t="s">
        <v>183</v>
      </c>
      <c r="APS860" s="176"/>
      <c r="APT860" s="176" t="e">
        <f>VLOOKUP(APQ860,$A$879:$F$2731,6,FALSE)</f>
        <v>#N/A</v>
      </c>
      <c r="APU860" s="175" t="s">
        <v>67</v>
      </c>
      <c r="APV860" s="10" t="e">
        <f>APT860*1.2</f>
        <v>#N/A</v>
      </c>
      <c r="APW860" s="10"/>
      <c r="APX860" s="235"/>
      <c r="APY860" s="175" t="s">
        <v>118</v>
      </c>
      <c r="APZ860" s="341" t="s">
        <v>2645</v>
      </c>
      <c r="AQB860" s="176"/>
      <c r="AQC860" s="176">
        <f>VLOOKUP(APZ860,$A$879:$F$2731,6,FALSE)</f>
        <v>3</v>
      </c>
      <c r="AQD860" s="175" t="s">
        <v>67</v>
      </c>
      <c r="AQE860" s="10">
        <f>AQC860*1.2</f>
        <v>3.5999999999999996</v>
      </c>
      <c r="AQF860" s="10"/>
      <c r="AQG860" s="235"/>
      <c r="AQH860" s="175" t="s">
        <v>118</v>
      </c>
      <c r="AQI860" s="341" t="s">
        <v>2645</v>
      </c>
      <c r="AQK860" s="176"/>
      <c r="AQL860" s="176">
        <f>VLOOKUP(AQI860,$A$879:$F$2731,6,FALSE)</f>
        <v>3</v>
      </c>
      <c r="AQM860" s="175" t="s">
        <v>67</v>
      </c>
      <c r="AQN860" s="10">
        <f>AQL860*1.2</f>
        <v>3.5999999999999996</v>
      </c>
      <c r="AQO860" s="10"/>
      <c r="AQP860" s="235"/>
      <c r="AQQ860" s="175" t="s">
        <v>118</v>
      </c>
      <c r="AQR860" s="75" t="s">
        <v>183</v>
      </c>
      <c r="AQT860" s="176"/>
      <c r="AQU860" s="176" t="e">
        <f>VLOOKUP(AQR860,$A$879:$F$2731,6,FALSE)</f>
        <v>#N/A</v>
      </c>
      <c r="AQV860" s="175" t="s">
        <v>67</v>
      </c>
      <c r="AQW860" s="10" t="e">
        <f>AQU860*1.2</f>
        <v>#N/A</v>
      </c>
      <c r="AQX860" s="10"/>
      <c r="AQY860" s="235"/>
      <c r="AQZ860" s="175" t="s">
        <v>118</v>
      </c>
      <c r="ARA860" s="75" t="s">
        <v>183</v>
      </c>
      <c r="ARC860" s="176"/>
      <c r="ARD860" s="176" t="e">
        <f>VLOOKUP(ARA860,$A$879:$F$2731,6,FALSE)</f>
        <v>#N/A</v>
      </c>
      <c r="ARE860" s="175" t="s">
        <v>67</v>
      </c>
      <c r="ARF860" s="10" t="e">
        <f>ARD860*1.2</f>
        <v>#N/A</v>
      </c>
      <c r="ARG860" s="10"/>
      <c r="ARH860" s="235"/>
      <c r="ARI860" s="175" t="s">
        <v>118</v>
      </c>
      <c r="ARJ860" s="75" t="s">
        <v>183</v>
      </c>
      <c r="ARL860" s="176"/>
      <c r="ARM860" s="176" t="e">
        <f>VLOOKUP(ARJ860,$A$879:$F$2731,6,FALSE)</f>
        <v>#N/A</v>
      </c>
      <c r="ARN860" s="175" t="s">
        <v>67</v>
      </c>
      <c r="ARO860" s="10" t="e">
        <f>ARM860*1.2</f>
        <v>#N/A</v>
      </c>
      <c r="ARP860" s="10"/>
      <c r="ARQ860" s="235"/>
      <c r="ARR860" s="175" t="s">
        <v>118</v>
      </c>
      <c r="ARS860" s="75" t="s">
        <v>183</v>
      </c>
      <c r="ARU860" s="176"/>
      <c r="ARV860" s="176" t="e">
        <f>VLOOKUP(ARS860,$A$879:$F$2731,6,FALSE)</f>
        <v>#N/A</v>
      </c>
      <c r="ARW860" s="175" t="s">
        <v>67</v>
      </c>
      <c r="ARX860" s="10" t="e">
        <f>ARV860*1.2</f>
        <v>#N/A</v>
      </c>
      <c r="ARY860" s="10"/>
      <c r="ARZ860" s="235"/>
      <c r="ASA860" s="175" t="s">
        <v>118</v>
      </c>
      <c r="ASB860" s="341" t="s">
        <v>733</v>
      </c>
      <c r="ASD860" s="176"/>
      <c r="ASE860" s="176">
        <f>VLOOKUP(ASB860,$A$879:$F$2731,6,FALSE)</f>
        <v>119</v>
      </c>
      <c r="ASF860" s="175" t="s">
        <v>67</v>
      </c>
      <c r="ASG860" s="10">
        <f>ASE860*1.2</f>
        <v>142.79999999999998</v>
      </c>
      <c r="ASH860" s="10"/>
      <c r="ASI860" s="235"/>
      <c r="ASJ860" s="175" t="s">
        <v>118</v>
      </c>
      <c r="ASK860" s="75" t="s">
        <v>183</v>
      </c>
      <c r="ASM860" s="176"/>
      <c r="ASN860" s="176" t="e">
        <f>VLOOKUP(ASK860,$A$879:$F$2731,6,FALSE)</f>
        <v>#N/A</v>
      </c>
      <c r="ASO860" s="175" t="s">
        <v>67</v>
      </c>
      <c r="ASP860" s="10" t="e">
        <f>ASN860*1.2</f>
        <v>#N/A</v>
      </c>
      <c r="ASQ860" s="10"/>
      <c r="ASR860" s="235"/>
      <c r="ASS860" s="175" t="s">
        <v>118</v>
      </c>
      <c r="AST860" s="341" t="s">
        <v>3517</v>
      </c>
      <c r="ASV860" s="176"/>
      <c r="ASW860" s="176">
        <f>VLOOKUP(AST860,$A$879:$F$2731,6,FALSE)</f>
        <v>0</v>
      </c>
      <c r="ASX860" s="175" t="s">
        <v>67</v>
      </c>
      <c r="ASY860" s="10">
        <f>ASW860*1.2</f>
        <v>0</v>
      </c>
      <c r="ASZ860" s="10"/>
      <c r="ATA860" s="235"/>
      <c r="ATB860" s="175" t="s">
        <v>118</v>
      </c>
      <c r="ATC860" s="75" t="s">
        <v>183</v>
      </c>
      <c r="ATE860" s="176"/>
      <c r="ATF860" s="176" t="e">
        <f>VLOOKUP(ATC860,$A$879:$F$2731,6,FALSE)</f>
        <v>#N/A</v>
      </c>
      <c r="ATG860" s="175" t="s">
        <v>67</v>
      </c>
      <c r="ATH860" s="10" t="e">
        <f>ATF860*1.2</f>
        <v>#N/A</v>
      </c>
      <c r="ATI860" s="10"/>
      <c r="ATJ860" s="235"/>
      <c r="ATK860" s="175" t="s">
        <v>118</v>
      </c>
      <c r="ATL860" s="75" t="s">
        <v>183</v>
      </c>
      <c r="ATN860" s="176"/>
      <c r="ATO860" s="176" t="e">
        <f>VLOOKUP(ATL860,$A$879:$F$2731,6,FALSE)</f>
        <v>#N/A</v>
      </c>
      <c r="ATP860" s="175" t="s">
        <v>67</v>
      </c>
      <c r="ATQ860" s="10" t="e">
        <f>ATO860*1.2</f>
        <v>#N/A</v>
      </c>
      <c r="ATR860" s="10"/>
      <c r="ATS860" s="235"/>
      <c r="ATT860" s="175" t="s">
        <v>118</v>
      </c>
      <c r="ATU860" s="75" t="s">
        <v>183</v>
      </c>
      <c r="ATW860" s="176"/>
      <c r="ATX860" s="176" t="e">
        <f>VLOOKUP(ATU860,$A$879:$F$2731,6,FALSE)</f>
        <v>#N/A</v>
      </c>
      <c r="ATY860" s="175" t="s">
        <v>67</v>
      </c>
      <c r="ATZ860" s="10" t="e">
        <f>ATX860*1.2</f>
        <v>#N/A</v>
      </c>
      <c r="AUA860" s="10"/>
      <c r="AUB860" s="235"/>
      <c r="AUC860" s="175" t="s">
        <v>118</v>
      </c>
      <c r="AUD860" s="75" t="s">
        <v>183</v>
      </c>
      <c r="AUF860" s="176"/>
      <c r="AUG860" s="176" t="e">
        <f>VLOOKUP(AUD860,$A$879:$F$2731,6,FALSE)</f>
        <v>#N/A</v>
      </c>
      <c r="AUH860" s="175" t="s">
        <v>67</v>
      </c>
      <c r="AUI860" s="10" t="e">
        <f>AUG860*1.2</f>
        <v>#N/A</v>
      </c>
      <c r="AUJ860" s="10"/>
      <c r="AUK860" s="235"/>
      <c r="AUL860" s="175" t="s">
        <v>118</v>
      </c>
      <c r="AUM860" s="75" t="s">
        <v>183</v>
      </c>
      <c r="AUO860" s="176"/>
      <c r="AUP860" s="176" t="e">
        <f>VLOOKUP(AUM860,$A$879:$F$2731,6,FALSE)</f>
        <v>#N/A</v>
      </c>
      <c r="AUQ860" s="175" t="s">
        <v>67</v>
      </c>
      <c r="AUR860" s="10" t="e">
        <f>AUP860*1.2</f>
        <v>#N/A</v>
      </c>
      <c r="AUS860" s="10"/>
      <c r="AUT860" s="235"/>
      <c r="AUU860" s="175" t="s">
        <v>118</v>
      </c>
      <c r="AUV860" s="75" t="s">
        <v>183</v>
      </c>
      <c r="AUX860" s="176"/>
      <c r="AUY860" s="176" t="e">
        <f>VLOOKUP(AUV860,$A$879:$F$2731,6,FALSE)</f>
        <v>#N/A</v>
      </c>
      <c r="AUZ860" s="175" t="s">
        <v>67</v>
      </c>
      <c r="AVA860" s="10" t="e">
        <f>AUY860*1.2</f>
        <v>#N/A</v>
      </c>
      <c r="AVB860" s="10"/>
      <c r="AVC860" s="235"/>
      <c r="AVD860" s="175" t="s">
        <v>118</v>
      </c>
      <c r="AVE860" s="75" t="s">
        <v>183</v>
      </c>
      <c r="AVG860" s="176"/>
      <c r="AVH860" s="176" t="e">
        <f>VLOOKUP(AVE860,$A$879:$F$2731,6,FALSE)</f>
        <v>#N/A</v>
      </c>
      <c r="AVI860" s="175" t="s">
        <v>67</v>
      </c>
      <c r="AVJ860" s="10" t="e">
        <f>AVH860*1.2</f>
        <v>#N/A</v>
      </c>
      <c r="AVK860" s="10"/>
      <c r="AVL860" s="235"/>
      <c r="AVM860" s="175" t="s">
        <v>118</v>
      </c>
      <c r="AVN860" s="75" t="s">
        <v>183</v>
      </c>
      <c r="AVP860" s="176"/>
      <c r="AVQ860" s="176" t="e">
        <f>VLOOKUP(AVN860,$A$879:$F$2731,6,FALSE)</f>
        <v>#N/A</v>
      </c>
      <c r="AVR860" s="175" t="s">
        <v>67</v>
      </c>
      <c r="AVS860" s="10" t="e">
        <f>AVQ860*1.2</f>
        <v>#N/A</v>
      </c>
      <c r="AVT860" s="10"/>
      <c r="AVU860" s="235"/>
      <c r="AVV860" s="175" t="s">
        <v>118</v>
      </c>
      <c r="AVW860" s="75" t="s">
        <v>183</v>
      </c>
      <c r="AVY860" s="176"/>
      <c r="AVZ860" s="176" t="e">
        <f>VLOOKUP(AVW860,$A$879:$F$2731,6,FALSE)</f>
        <v>#N/A</v>
      </c>
      <c r="AWA860" s="175" t="s">
        <v>67</v>
      </c>
      <c r="AWB860" s="10" t="e">
        <f>AVZ860*1.2</f>
        <v>#N/A</v>
      </c>
      <c r="AWC860" s="10"/>
      <c r="AWD860" s="235"/>
      <c r="AWE860" s="175" t="s">
        <v>118</v>
      </c>
      <c r="AWF860" s="75" t="s">
        <v>183</v>
      </c>
      <c r="AWH860" s="176"/>
      <c r="AWI860" s="176" t="e">
        <f>VLOOKUP(AWF860,$A$879:$F$2731,6,FALSE)</f>
        <v>#N/A</v>
      </c>
      <c r="AWJ860" s="175" t="s">
        <v>67</v>
      </c>
      <c r="AWK860" s="10" t="e">
        <f>AWI860*1.2</f>
        <v>#N/A</v>
      </c>
      <c r="AWL860" s="10"/>
      <c r="AWM860" s="235"/>
      <c r="AWN860" s="175" t="s">
        <v>118</v>
      </c>
      <c r="AWO860" s="341" t="s">
        <v>1368</v>
      </c>
      <c r="AWQ860" s="176"/>
      <c r="AWR860" s="176">
        <f>VLOOKUP(AWO860,$A$879:$F$2731,6,FALSE)</f>
        <v>82</v>
      </c>
      <c r="AWS860" s="175" t="s">
        <v>67</v>
      </c>
      <c r="AWT860" s="10">
        <f>AWR860*1.2</f>
        <v>98.399999999999991</v>
      </c>
      <c r="AWU860" s="10"/>
      <c r="AWV860" s="235"/>
      <c r="AWW860" s="175" t="s">
        <v>118</v>
      </c>
      <c r="AWX860" s="341" t="s">
        <v>1395</v>
      </c>
      <c r="AWZ860" s="176"/>
      <c r="AXA860" s="176">
        <f>VLOOKUP(AWX860,$A$879:$F$2731,6,FALSE)</f>
        <v>61</v>
      </c>
      <c r="AXB860" s="175" t="s">
        <v>67</v>
      </c>
      <c r="AXC860" s="10">
        <f>AXA860*1.2</f>
        <v>73.2</v>
      </c>
      <c r="AXD860" s="10"/>
      <c r="AXE860" s="235"/>
      <c r="AXF860" s="175" t="s">
        <v>118</v>
      </c>
      <c r="AXG860" s="341" t="s">
        <v>1718</v>
      </c>
      <c r="AXI860" s="176"/>
      <c r="AXJ860" s="176">
        <f>VLOOKUP(AXG860,$A$879:$F$2731,6,FALSE)</f>
        <v>0</v>
      </c>
      <c r="AXK860" s="175" t="s">
        <v>67</v>
      </c>
      <c r="AXL860" s="10">
        <f>AXJ860*1.2</f>
        <v>0</v>
      </c>
      <c r="AXM860" s="10"/>
      <c r="AXN860" s="235"/>
      <c r="AXO860" s="175" t="s">
        <v>118</v>
      </c>
      <c r="AXP860" s="341" t="s">
        <v>623</v>
      </c>
      <c r="AXR860" s="176"/>
      <c r="AXS860" s="176">
        <f>VLOOKUP(AXP860,$A$879:$F$2731,6,FALSE)</f>
        <v>8</v>
      </c>
      <c r="AXT860" s="175" t="s">
        <v>67</v>
      </c>
      <c r="AXU860" s="10">
        <f>AXS860*1.2</f>
        <v>9.6</v>
      </c>
      <c r="AXV860" s="10"/>
      <c r="AXW860" s="235"/>
      <c r="AXX860" s="175" t="s">
        <v>118</v>
      </c>
      <c r="AXY860" s="341" t="s">
        <v>3099</v>
      </c>
      <c r="AYA860" s="176"/>
      <c r="AYB860" s="176">
        <f>VLOOKUP(AXY860,$A$879:$F$2731,6,FALSE)</f>
        <v>97</v>
      </c>
      <c r="AYC860" s="175" t="s">
        <v>67</v>
      </c>
      <c r="AYD860" s="10">
        <f>AYB860*1.2</f>
        <v>116.39999999999999</v>
      </c>
      <c r="AYE860" s="10"/>
      <c r="AYF860" s="235"/>
      <c r="AYG860" s="175" t="s">
        <v>118</v>
      </c>
      <c r="AYH860" s="341" t="s">
        <v>419</v>
      </c>
      <c r="AYJ860" s="176"/>
      <c r="AYK860" s="176">
        <f>VLOOKUP(AYH860,$A$879:$F$2731,6,FALSE)</f>
        <v>36</v>
      </c>
      <c r="AYL860" s="175" t="s">
        <v>67</v>
      </c>
      <c r="AYM860" s="10">
        <f>AYK860*1.2</f>
        <v>43.199999999999996</v>
      </c>
      <c r="AYN860" s="10"/>
      <c r="AYO860" s="235"/>
      <c r="AYP860" s="175" t="s">
        <v>118</v>
      </c>
      <c r="AYQ860" s="341" t="s">
        <v>419</v>
      </c>
      <c r="AYS860" s="176"/>
      <c r="AYT860" s="176">
        <f>VLOOKUP(AYQ860,$A$879:$F$2731,6,FALSE)</f>
        <v>36</v>
      </c>
      <c r="AYU860" s="175" t="s">
        <v>67</v>
      </c>
      <c r="AYV860" s="10">
        <f>AYT860*1.2</f>
        <v>43.199999999999996</v>
      </c>
      <c r="AYW860" s="10"/>
      <c r="AYX860" s="235"/>
      <c r="AYY860" s="175" t="s">
        <v>118</v>
      </c>
      <c r="AYZ860" s="341" t="s">
        <v>1696</v>
      </c>
      <c r="AZB860" s="176"/>
      <c r="AZC860" s="176">
        <f>VLOOKUP(AYZ860,$A$879:$F$2731,6,FALSE)</f>
        <v>89</v>
      </c>
      <c r="AZD860" s="175" t="s">
        <v>67</v>
      </c>
      <c r="AZE860" s="10">
        <f>AZC860*1.2</f>
        <v>106.8</v>
      </c>
      <c r="AZF860" s="10"/>
      <c r="AZG860" s="235"/>
      <c r="AZH860" s="175" t="s">
        <v>118</v>
      </c>
      <c r="AZI860" s="341" t="s">
        <v>1368</v>
      </c>
      <c r="AZK860" s="176"/>
      <c r="AZL860" s="176">
        <f>VLOOKUP(AZI860,$A$879:$F$2731,6,FALSE)</f>
        <v>82</v>
      </c>
      <c r="AZM860" s="175" t="s">
        <v>67</v>
      </c>
      <c r="AZN860" s="10">
        <f>AZL860*1.2</f>
        <v>98.399999999999991</v>
      </c>
      <c r="AZO860" s="10"/>
      <c r="AZP860" s="235"/>
      <c r="AZQ860" s="175" t="s">
        <v>118</v>
      </c>
      <c r="AZR860" s="341" t="s">
        <v>1395</v>
      </c>
      <c r="AZT860" s="176"/>
      <c r="AZU860" s="176">
        <f>VLOOKUP(AZR860,$A$879:$F$2731,6,FALSE)</f>
        <v>61</v>
      </c>
      <c r="AZV860" s="175" t="s">
        <v>67</v>
      </c>
      <c r="AZW860" s="10">
        <f>AZU860*1.2</f>
        <v>73.2</v>
      </c>
      <c r="AZX860" s="10"/>
      <c r="AZY860" s="235"/>
      <c r="AZZ860" s="175" t="s">
        <v>118</v>
      </c>
      <c r="BAA860" s="341" t="s">
        <v>2565</v>
      </c>
      <c r="BAC860" s="176"/>
      <c r="BAD860" s="176">
        <f>VLOOKUP(BAA860,$A$879:$F$2731,6,FALSE)</f>
        <v>48</v>
      </c>
      <c r="BAE860" s="175" t="s">
        <v>67</v>
      </c>
      <c r="BAF860" s="10">
        <f>BAD860*1.2</f>
        <v>57.599999999999994</v>
      </c>
      <c r="BAG860" s="10"/>
      <c r="BAH860" s="235"/>
      <c r="BAI860" s="175" t="s">
        <v>118</v>
      </c>
      <c r="BAJ860" s="398" t="s">
        <v>2619</v>
      </c>
      <c r="BAL860" s="176"/>
      <c r="BAM860" s="176">
        <f>VLOOKUP(BAJ860,$A$879:$F$2731,6,FALSE)</f>
        <v>17</v>
      </c>
      <c r="BAN860" s="175" t="s">
        <v>67</v>
      </c>
      <c r="BAO860" s="10">
        <f>BAM860*1.2</f>
        <v>20.399999999999999</v>
      </c>
      <c r="BAP860" s="10"/>
      <c r="BAQ860" s="235"/>
      <c r="BAR860" s="175" t="s">
        <v>118</v>
      </c>
      <c r="BAS860" s="341" t="s">
        <v>1395</v>
      </c>
      <c r="BAU860" s="176"/>
      <c r="BAV860" s="176">
        <f>VLOOKUP(BAS860,$A$879:$F$2731,6,FALSE)</f>
        <v>61</v>
      </c>
      <c r="BAW860" s="175" t="s">
        <v>67</v>
      </c>
      <c r="BAX860" s="10">
        <f>BAV860*1.2</f>
        <v>73.2</v>
      </c>
      <c r="BAY860" s="10"/>
      <c r="BAZ860" s="235"/>
      <c r="BBA860" s="175" t="s">
        <v>118</v>
      </c>
      <c r="BBB860" s="341" t="s">
        <v>419</v>
      </c>
      <c r="BBD860" s="176"/>
      <c r="BBE860" s="176">
        <f>VLOOKUP(BBB860,$A$879:$F$2731,6,FALSE)</f>
        <v>36</v>
      </c>
      <c r="BBF860" s="175" t="s">
        <v>67</v>
      </c>
      <c r="BBG860" s="10">
        <f>BBE860*1.2</f>
        <v>43.199999999999996</v>
      </c>
      <c r="BBH860" s="10"/>
      <c r="BBI860" s="235"/>
      <c r="BBJ860" s="175" t="s">
        <v>118</v>
      </c>
      <c r="BBK860" s="341" t="s">
        <v>733</v>
      </c>
      <c r="BBM860" s="176"/>
      <c r="BBN860" s="176">
        <f>VLOOKUP(BBK860,$A$879:$F$2731,6,FALSE)</f>
        <v>119</v>
      </c>
      <c r="BBO860" s="175" t="s">
        <v>67</v>
      </c>
      <c r="BBP860" s="10">
        <f>BBN860*1.2</f>
        <v>142.79999999999998</v>
      </c>
      <c r="BBQ860" s="10"/>
      <c r="BBR860" s="235"/>
      <c r="BBS860" s="175" t="s">
        <v>118</v>
      </c>
      <c r="BBT860" s="347" t="s">
        <v>614</v>
      </c>
      <c r="BBV860" s="176"/>
      <c r="BBW860" s="176">
        <f>VLOOKUP(BBT860,$A$879:$F$2731,6,FALSE)</f>
        <v>13</v>
      </c>
      <c r="BBX860" s="175" t="s">
        <v>67</v>
      </c>
      <c r="BBY860" s="10">
        <f>BBW860*1.2</f>
        <v>15.6</v>
      </c>
      <c r="BBZ860" s="10"/>
      <c r="BCA860" s="235"/>
      <c r="BCB860" s="175" t="s">
        <v>118</v>
      </c>
      <c r="BCC860" s="341" t="s">
        <v>1486</v>
      </c>
      <c r="BCE860" s="176"/>
      <c r="BCF860" s="176">
        <f>VLOOKUP(BCC860,$A$879:$F$2731,6,FALSE)</f>
        <v>59</v>
      </c>
      <c r="BCG860" s="175" t="s">
        <v>67</v>
      </c>
      <c r="BCH860" s="10">
        <f>BCF860*1.2</f>
        <v>70.8</v>
      </c>
      <c r="BCI860" s="10"/>
      <c r="BCJ860" s="235"/>
      <c r="BCK860" s="175" t="s">
        <v>118</v>
      </c>
      <c r="BCL860" s="341" t="s">
        <v>447</v>
      </c>
      <c r="BCN860" s="176"/>
      <c r="BCO860" s="176">
        <f>VLOOKUP(BCL860,$A$879:$F$2731,6,FALSE)</f>
        <v>62</v>
      </c>
      <c r="BCP860" s="175" t="s">
        <v>67</v>
      </c>
      <c r="BCQ860" s="10">
        <f>BCO860*1.2</f>
        <v>74.399999999999991</v>
      </c>
      <c r="BCR860" s="10"/>
      <c r="BCS860" s="235"/>
      <c r="BCT860" s="175" t="s">
        <v>118</v>
      </c>
      <c r="BCU860" s="351" t="s">
        <v>728</v>
      </c>
      <c r="BCW860" s="176"/>
      <c r="BCX860" s="176">
        <f>VLOOKUP(BCU860,$A$879:$F$2731,6,FALSE)</f>
        <v>0</v>
      </c>
      <c r="BCY860" s="175" t="s">
        <v>67</v>
      </c>
      <c r="BCZ860" s="10">
        <f>BCX860*1.2</f>
        <v>0</v>
      </c>
      <c r="BDA860" s="10"/>
      <c r="BDB860" s="235"/>
      <c r="BDC860" s="175" t="s">
        <v>118</v>
      </c>
      <c r="BDD860" s="347" t="s">
        <v>442</v>
      </c>
      <c r="BDF860" s="176"/>
      <c r="BDG860" s="176">
        <f>VLOOKUP(BDD860,$A$879:$F$2731,6,FALSE)</f>
        <v>0</v>
      </c>
      <c r="BDH860" s="175" t="s">
        <v>67</v>
      </c>
      <c r="BDI860" s="10">
        <f>BDG860*1.2</f>
        <v>0</v>
      </c>
      <c r="BDJ860" s="10"/>
      <c r="BDK860" s="235"/>
      <c r="BDL860" s="175" t="s">
        <v>118</v>
      </c>
      <c r="BDM860" s="341" t="s">
        <v>614</v>
      </c>
      <c r="BDO860" s="176"/>
      <c r="BDP860" s="176">
        <f>VLOOKUP(BDM860,$A$879:$F$2731,6,FALSE)</f>
        <v>13</v>
      </c>
      <c r="BDQ860" s="175" t="s">
        <v>67</v>
      </c>
      <c r="BDR860" s="10">
        <f>BDP860*1.2</f>
        <v>15.6</v>
      </c>
      <c r="BDS860" s="10"/>
      <c r="BDT860" s="235"/>
      <c r="BDU860" s="175" t="s">
        <v>118</v>
      </c>
      <c r="BDV860" s="341" t="s">
        <v>728</v>
      </c>
      <c r="BDX860" s="176"/>
      <c r="BDY860" s="176">
        <f>VLOOKUP(BDV860,$A$879:$F$2731,6,FALSE)</f>
        <v>0</v>
      </c>
      <c r="BDZ860" s="175" t="s">
        <v>67</v>
      </c>
      <c r="BEA860" s="10">
        <f>BDY860*1.2</f>
        <v>0</v>
      </c>
      <c r="BEB860" s="10"/>
      <c r="BEC860" s="235"/>
      <c r="BED860" s="175" t="s">
        <v>118</v>
      </c>
      <c r="BEE860" s="341" t="s">
        <v>3305</v>
      </c>
      <c r="BEG860" s="176"/>
      <c r="BEH860" s="176">
        <f>VLOOKUP(BEE860,$A$879:$F$2731,6,FALSE)</f>
        <v>0</v>
      </c>
      <c r="BEI860" s="175" t="s">
        <v>67</v>
      </c>
      <c r="BEJ860" s="10">
        <f>BEH860*1.2</f>
        <v>0</v>
      </c>
      <c r="BEK860" s="10"/>
      <c r="BEL860" s="235"/>
      <c r="BEM860" s="175" t="s">
        <v>118</v>
      </c>
      <c r="BEN860" s="341" t="s">
        <v>2345</v>
      </c>
      <c r="BEP860" s="176"/>
      <c r="BEQ860" s="176">
        <f>VLOOKUP(BEN860,$A$879:$F$2731,6,FALSE)</f>
        <v>0</v>
      </c>
      <c r="BER860" s="175" t="s">
        <v>67</v>
      </c>
      <c r="BES860" s="10">
        <f>BEQ860*1.2</f>
        <v>0</v>
      </c>
      <c r="BET860" s="10"/>
      <c r="BEU860" s="235"/>
      <c r="BEV860" s="175" t="s">
        <v>118</v>
      </c>
      <c r="BEW860" s="341" t="s">
        <v>447</v>
      </c>
      <c r="BEY860" s="176"/>
      <c r="BEZ860" s="176">
        <f>VLOOKUP(BEW860,$A$879:$F$2731,6,FALSE)</f>
        <v>62</v>
      </c>
      <c r="BFA860" s="175" t="s">
        <v>67</v>
      </c>
      <c r="BFB860" s="10">
        <f>BEZ860*1.2</f>
        <v>74.399999999999991</v>
      </c>
      <c r="BFC860" s="10"/>
      <c r="BFD860" s="235"/>
      <c r="BFE860" s="175" t="s">
        <v>118</v>
      </c>
      <c r="BFF860" s="341" t="s">
        <v>487</v>
      </c>
      <c r="BFH860" s="176"/>
      <c r="BFI860" s="176">
        <f>VLOOKUP(BFF860,$A$879:$F$2731,6,FALSE)</f>
        <v>11</v>
      </c>
      <c r="BFJ860" s="175" t="s">
        <v>67</v>
      </c>
      <c r="BFK860" s="10">
        <f>BFI860*1.2</f>
        <v>13.2</v>
      </c>
      <c r="BFL860" s="10"/>
      <c r="BFM860" s="235"/>
      <c r="BFN860" s="175" t="s">
        <v>118</v>
      </c>
      <c r="BFO860" s="341" t="s">
        <v>1696</v>
      </c>
      <c r="BFQ860" s="176"/>
      <c r="BFR860" s="176">
        <f>VLOOKUP(BFO860,$A$879:$F$2731,6,FALSE)</f>
        <v>89</v>
      </c>
      <c r="BFS860" s="175" t="s">
        <v>67</v>
      </c>
      <c r="BFT860" s="10">
        <f>BFR860*1.2</f>
        <v>106.8</v>
      </c>
      <c r="BFU860" s="10"/>
      <c r="BFV860" s="235"/>
      <c r="BFW860" s="175" t="s">
        <v>118</v>
      </c>
      <c r="BFX860" s="351" t="s">
        <v>3284</v>
      </c>
      <c r="BFZ860" s="176"/>
      <c r="BGA860" s="176">
        <f>VLOOKUP(BFX860,$A$879:$F$2731,6,FALSE)</f>
        <v>4</v>
      </c>
      <c r="BGB860" s="175" t="s">
        <v>67</v>
      </c>
      <c r="BGC860" s="10">
        <f>BGA860*1.2</f>
        <v>4.8</v>
      </c>
      <c r="BGD860" s="10"/>
      <c r="BGE860" s="235"/>
      <c r="BGF860" s="175" t="s">
        <v>118</v>
      </c>
      <c r="BGG860" s="341" t="s">
        <v>1486</v>
      </c>
      <c r="BGI860" s="176"/>
      <c r="BGJ860" s="176">
        <f>VLOOKUP(BGG860,$A$879:$F$2731,6,FALSE)</f>
        <v>59</v>
      </c>
      <c r="BGK860" s="175" t="s">
        <v>67</v>
      </c>
      <c r="BGL860" s="10">
        <f>BGJ860*1.2</f>
        <v>70.8</v>
      </c>
      <c r="BGM860" s="10"/>
      <c r="BGN860" s="235"/>
      <c r="BGO860" s="175" t="s">
        <v>118</v>
      </c>
      <c r="BGP860" s="351" t="s">
        <v>734</v>
      </c>
      <c r="BGR860" s="176"/>
      <c r="BGS860" s="176">
        <f>VLOOKUP(BGP860,$A$879:$F$2731,6,FALSE)</f>
        <v>10</v>
      </c>
      <c r="BGT860" s="175" t="s">
        <v>67</v>
      </c>
      <c r="BGU860" s="10">
        <f>BGS860*1.2</f>
        <v>12</v>
      </c>
      <c r="BGV860" s="10"/>
      <c r="BGW860" s="235"/>
      <c r="BGX860" s="175" t="s">
        <v>118</v>
      </c>
      <c r="BGY860" s="341" t="s">
        <v>1706</v>
      </c>
      <c r="BHA860" s="176"/>
      <c r="BHB860" s="176">
        <f>VLOOKUP(BGY860,$A$879:$F$2731,6,FALSE)</f>
        <v>42</v>
      </c>
      <c r="BHC860" s="175" t="s">
        <v>67</v>
      </c>
      <c r="BHD860" s="10">
        <f>BHB860*1.2</f>
        <v>50.4</v>
      </c>
      <c r="BHE860" s="10"/>
    </row>
    <row r="861" spans="1:1565" s="14" customFormat="1" ht="15">
      <c r="A861" s="175" t="s">
        <v>119</v>
      </c>
      <c r="B861" s="343" t="s">
        <v>3122</v>
      </c>
      <c r="D861" s="176"/>
      <c r="E861" s="176">
        <f>VLOOKUP(B861,$A$879:$F$2731,6,FALSE)</f>
        <v>85</v>
      </c>
      <c r="F861" s="175" t="s">
        <v>69</v>
      </c>
      <c r="G861" s="10">
        <f>E861*1.1</f>
        <v>93.500000000000014</v>
      </c>
      <c r="H861" s="10"/>
      <c r="I861" s="229"/>
      <c r="J861" s="175" t="s">
        <v>119</v>
      </c>
      <c r="K861" s="341" t="s">
        <v>447</v>
      </c>
      <c r="M861" s="176"/>
      <c r="N861" s="176">
        <f>VLOOKUP(K861,$A$879:$F$2731,6,FALSE)</f>
        <v>62</v>
      </c>
      <c r="O861" s="175" t="s">
        <v>69</v>
      </c>
      <c r="P861" s="10">
        <f>N861*1.1</f>
        <v>68.2</v>
      </c>
      <c r="Q861" s="10"/>
      <c r="R861" s="229"/>
      <c r="S861" s="175" t="s">
        <v>119</v>
      </c>
      <c r="T861" s="341" t="s">
        <v>447</v>
      </c>
      <c r="V861" s="176"/>
      <c r="W861" s="176">
        <f>VLOOKUP(T861,$A$879:$F$2731,6,FALSE)</f>
        <v>62</v>
      </c>
      <c r="X861" s="175" t="s">
        <v>69</v>
      </c>
      <c r="Y861" s="10">
        <f>W861*1.1</f>
        <v>68.2</v>
      </c>
      <c r="Z861" s="10"/>
      <c r="AA861" s="229"/>
      <c r="AB861" s="175" t="s">
        <v>119</v>
      </c>
      <c r="AC861" s="341" t="s">
        <v>3240</v>
      </c>
      <c r="AE861" s="176"/>
      <c r="AF861" s="176">
        <f>VLOOKUP(AC861,$A$879:$F$2731,6,FALSE)</f>
        <v>402</v>
      </c>
      <c r="AG861" s="175" t="s">
        <v>69</v>
      </c>
      <c r="AH861" s="10">
        <f>AF861*1.1</f>
        <v>442.20000000000005</v>
      </c>
      <c r="AI861" s="10"/>
      <c r="AJ861" s="229"/>
      <c r="AK861" s="175" t="s">
        <v>119</v>
      </c>
      <c r="AL861" s="341" t="s">
        <v>3240</v>
      </c>
      <c r="AN861" s="176"/>
      <c r="AO861" s="176">
        <f>VLOOKUP(AL861,$A$879:$F$2731,6,FALSE)</f>
        <v>402</v>
      </c>
      <c r="AP861" s="175" t="s">
        <v>69</v>
      </c>
      <c r="AQ861" s="10">
        <f>AO861*1.1</f>
        <v>442.20000000000005</v>
      </c>
      <c r="AR861" s="10"/>
      <c r="AS861" s="229"/>
      <c r="AT861" s="175" t="s">
        <v>119</v>
      </c>
      <c r="AU861" s="341" t="s">
        <v>3452</v>
      </c>
      <c r="AW861" s="176"/>
      <c r="AX861" s="176">
        <f>VLOOKUP(AU861,$A$879:$F$2731,6,FALSE)</f>
        <v>207</v>
      </c>
      <c r="AY861" s="175" t="s">
        <v>69</v>
      </c>
      <c r="AZ861" s="10">
        <f>AX861*1.1</f>
        <v>227.70000000000002</v>
      </c>
      <c r="BA861" s="10"/>
      <c r="BB861" s="229"/>
      <c r="BC861" s="175" t="s">
        <v>119</v>
      </c>
      <c r="BD861" s="341" t="s">
        <v>2592</v>
      </c>
      <c r="BF861" s="176"/>
      <c r="BG861" s="176">
        <f>VLOOKUP(BD861,$A$879:$F$2731,6,FALSE)</f>
        <v>106</v>
      </c>
      <c r="BH861" s="175" t="s">
        <v>69</v>
      </c>
      <c r="BI861" s="10">
        <f>BG861*1.1</f>
        <v>116.60000000000001</v>
      </c>
      <c r="BJ861" s="10"/>
      <c r="BK861" s="229"/>
      <c r="BL861" s="175" t="s">
        <v>119</v>
      </c>
      <c r="BM861" s="341" t="s">
        <v>3363</v>
      </c>
      <c r="BO861" s="176"/>
      <c r="BP861" s="176">
        <f>VLOOKUP(BM861,$A$879:$F$2731,6,FALSE)</f>
        <v>21</v>
      </c>
      <c r="BQ861" s="175" t="s">
        <v>69</v>
      </c>
      <c r="BR861" s="10">
        <f>BP861*1.1</f>
        <v>23.1</v>
      </c>
      <c r="BS861" s="10"/>
      <c r="BT861" s="229"/>
      <c r="BU861" s="175" t="s">
        <v>119</v>
      </c>
      <c r="BV861" s="341" t="s">
        <v>3122</v>
      </c>
      <c r="BX861" s="176"/>
      <c r="BY861" s="176">
        <f>VLOOKUP(BV861,$A$879:$F$2731,6,FALSE)</f>
        <v>85</v>
      </c>
      <c r="BZ861" s="175" t="s">
        <v>69</v>
      </c>
      <c r="CA861" s="10">
        <f>BY861*1.1</f>
        <v>93.500000000000014</v>
      </c>
      <c r="CB861" s="10"/>
      <c r="CC861" s="229"/>
      <c r="CD861" s="175" t="s">
        <v>119</v>
      </c>
      <c r="CE861" s="341" t="s">
        <v>1395</v>
      </c>
      <c r="CG861" s="176"/>
      <c r="CH861" s="176">
        <f>VLOOKUP(CE861,$A$879:$F$2731,6,FALSE)</f>
        <v>61</v>
      </c>
      <c r="CI861" s="175" t="s">
        <v>69</v>
      </c>
      <c r="CJ861" s="10">
        <f>CH861*1.1</f>
        <v>67.100000000000009</v>
      </c>
      <c r="CK861" s="10"/>
      <c r="CL861" s="229"/>
      <c r="CM861" s="175" t="s">
        <v>119</v>
      </c>
      <c r="CN861" s="341" t="s">
        <v>3239</v>
      </c>
      <c r="CP861" s="176"/>
      <c r="CQ861" s="176">
        <f>VLOOKUP(CN861,$A$879:$F$2731,6,FALSE)</f>
        <v>0</v>
      </c>
      <c r="CR861" s="175" t="s">
        <v>69</v>
      </c>
      <c r="CS861" s="10">
        <f>CQ861*1.1</f>
        <v>0</v>
      </c>
      <c r="CT861" s="10"/>
      <c r="CU861" s="229"/>
      <c r="CV861" s="175" t="s">
        <v>119</v>
      </c>
      <c r="CW861" s="341" t="s">
        <v>447</v>
      </c>
      <c r="CY861" s="176"/>
      <c r="CZ861" s="176">
        <f>VLOOKUP(CW861,$A$879:$F$2731,6,FALSE)</f>
        <v>62</v>
      </c>
      <c r="DA861" s="175" t="s">
        <v>69</v>
      </c>
      <c r="DB861" s="10">
        <f>CZ861*1.1</f>
        <v>68.2</v>
      </c>
      <c r="DC861" s="10"/>
      <c r="DD861" s="229"/>
      <c r="DE861" s="175" t="s">
        <v>119</v>
      </c>
      <c r="DF861" s="341" t="s">
        <v>3452</v>
      </c>
      <c r="DH861" s="176"/>
      <c r="DI861" s="176">
        <f>VLOOKUP(DF861,$A$879:$F$2731,6,FALSE)</f>
        <v>207</v>
      </c>
      <c r="DJ861" s="175" t="s">
        <v>69</v>
      </c>
      <c r="DK861" s="10">
        <f>DI861*1.1</f>
        <v>227.70000000000002</v>
      </c>
      <c r="DL861" s="10"/>
      <c r="DM861" s="229"/>
      <c r="DN861" s="175" t="s">
        <v>119</v>
      </c>
      <c r="DO861" s="341" t="s">
        <v>508</v>
      </c>
      <c r="DQ861" s="176"/>
      <c r="DR861" s="176">
        <f>VLOOKUP(DO861,$A$879:$F$2731,6,FALSE)</f>
        <v>1</v>
      </c>
      <c r="DS861" s="175" t="s">
        <v>69</v>
      </c>
      <c r="DT861" s="10">
        <f>DR861*1.1</f>
        <v>1.1000000000000001</v>
      </c>
      <c r="DU861" s="10"/>
      <c r="DV861" s="229"/>
      <c r="DW861" s="175" t="s">
        <v>119</v>
      </c>
      <c r="DX861" s="341" t="s">
        <v>1706</v>
      </c>
      <c r="DZ861" s="176"/>
      <c r="EA861" s="176">
        <f>VLOOKUP(DX861,$A$879:$F$2731,6,FALSE)</f>
        <v>42</v>
      </c>
      <c r="EB861" s="175" t="s">
        <v>69</v>
      </c>
      <c r="EC861" s="10">
        <f>EA861*1.1</f>
        <v>46.2</v>
      </c>
      <c r="ED861" s="10"/>
      <c r="EE861" s="229"/>
      <c r="EF861" s="175" t="s">
        <v>119</v>
      </c>
      <c r="EG861" s="341" t="s">
        <v>559</v>
      </c>
      <c r="EI861" s="176"/>
      <c r="EJ861" s="176">
        <f>VLOOKUP(EG861,$A$879:$F$2731,6,FALSE)</f>
        <v>29</v>
      </c>
      <c r="EK861" s="175" t="s">
        <v>69</v>
      </c>
      <c r="EL861" s="10">
        <f>EJ861*1.1</f>
        <v>31.900000000000002</v>
      </c>
      <c r="EM861" s="10"/>
      <c r="EN861" s="229"/>
      <c r="EO861" s="175" t="s">
        <v>119</v>
      </c>
      <c r="EP861" s="341" t="s">
        <v>1702</v>
      </c>
      <c r="ER861" s="176"/>
      <c r="ES861" s="176">
        <f>VLOOKUP(EP861,$A$879:$F$2731,6,FALSE)</f>
        <v>37</v>
      </c>
      <c r="ET861" s="175" t="s">
        <v>69</v>
      </c>
      <c r="EU861" s="10">
        <f>ES861*1.1</f>
        <v>40.700000000000003</v>
      </c>
      <c r="EV861" s="10"/>
      <c r="EW861" s="229"/>
      <c r="EX861" s="175" t="s">
        <v>119</v>
      </c>
      <c r="EY861" s="341" t="s">
        <v>447</v>
      </c>
      <c r="FA861" s="176"/>
      <c r="FB861" s="176">
        <f>VLOOKUP(EY861,$A$879:$F$2731,6,FALSE)</f>
        <v>62</v>
      </c>
      <c r="FC861" s="175" t="s">
        <v>69</v>
      </c>
      <c r="FD861" s="10">
        <f>FB861*1.1</f>
        <v>68.2</v>
      </c>
      <c r="FE861" s="10"/>
      <c r="FF861" s="229"/>
      <c r="FG861" s="175" t="s">
        <v>119</v>
      </c>
      <c r="FH861" s="341" t="s">
        <v>3363</v>
      </c>
      <c r="FJ861" s="176"/>
      <c r="FK861" s="176">
        <f>VLOOKUP(FH861,$A$879:$F$2731,6,FALSE)</f>
        <v>21</v>
      </c>
      <c r="FL861" s="175" t="s">
        <v>69</v>
      </c>
      <c r="FM861" s="10">
        <f>FK861*1.1</f>
        <v>23.1</v>
      </c>
      <c r="FN861" s="10"/>
      <c r="FO861" s="229"/>
      <c r="FP861" s="175" t="s">
        <v>119</v>
      </c>
      <c r="FQ861" s="341" t="s">
        <v>514</v>
      </c>
      <c r="FS861" s="176"/>
      <c r="FT861" s="176">
        <f>VLOOKUP(FQ861,$A$879:$F$2731,6,FALSE)</f>
        <v>0</v>
      </c>
      <c r="FU861" s="175" t="s">
        <v>69</v>
      </c>
      <c r="FV861" s="10">
        <f>FT861*1.1</f>
        <v>0</v>
      </c>
      <c r="FW861" s="10"/>
      <c r="FX861" s="229"/>
      <c r="FY861" s="175" t="s">
        <v>119</v>
      </c>
      <c r="FZ861" s="349" t="s">
        <v>183</v>
      </c>
      <c r="GB861" s="176"/>
      <c r="GC861" s="176" t="e">
        <f>VLOOKUP(FZ861,$A$879:$F$2731,6,FALSE)</f>
        <v>#N/A</v>
      </c>
      <c r="GD861" s="175" t="s">
        <v>69</v>
      </c>
      <c r="GE861" s="10" t="e">
        <f>GC861*1.1</f>
        <v>#N/A</v>
      </c>
      <c r="GF861" s="10"/>
      <c r="GG861" s="229"/>
      <c r="GH861" s="175" t="s">
        <v>119</v>
      </c>
      <c r="GI861" s="341" t="s">
        <v>728</v>
      </c>
      <c r="GK861" s="176"/>
      <c r="GL861" s="176">
        <f>VLOOKUP(GI861,$A$879:$F$2731,6,FALSE)</f>
        <v>0</v>
      </c>
      <c r="GM861" s="175" t="s">
        <v>69</v>
      </c>
      <c r="GN861" s="10">
        <f>GL861*1.1</f>
        <v>0</v>
      </c>
      <c r="GO861" s="10"/>
      <c r="GP861" s="229"/>
      <c r="GQ861" s="175" t="s">
        <v>119</v>
      </c>
      <c r="GR861" s="341" t="s">
        <v>2592</v>
      </c>
      <c r="GT861" s="176"/>
      <c r="GU861" s="176">
        <f>VLOOKUP(GR861,$A$879:$F$2731,6,FALSE)</f>
        <v>106</v>
      </c>
      <c r="GV861" s="175" t="s">
        <v>69</v>
      </c>
      <c r="GW861" s="10">
        <f>GU861*1.1</f>
        <v>116.60000000000001</v>
      </c>
      <c r="GX861" s="10"/>
      <c r="GY861" s="229"/>
      <c r="GZ861" s="175" t="s">
        <v>119</v>
      </c>
      <c r="HA861" s="341" t="s">
        <v>3134</v>
      </c>
      <c r="HC861" s="176"/>
      <c r="HD861" s="176">
        <f>VLOOKUP(HA861,$A$879:$F$2731,6,FALSE)</f>
        <v>28</v>
      </c>
      <c r="HE861" s="175" t="s">
        <v>69</v>
      </c>
      <c r="HF861" s="10">
        <f>HD861*1.1</f>
        <v>30.800000000000004</v>
      </c>
      <c r="HG861" s="10"/>
      <c r="HH861" s="229"/>
      <c r="HI861" s="175" t="s">
        <v>119</v>
      </c>
      <c r="HJ861" s="341" t="s">
        <v>728</v>
      </c>
      <c r="HL861" s="176"/>
      <c r="HM861" s="176">
        <f>VLOOKUP(HJ861,$A$879:$F$2731,6,FALSE)</f>
        <v>0</v>
      </c>
      <c r="HN861" s="175" t="s">
        <v>69</v>
      </c>
      <c r="HO861" s="10">
        <f>HM861*1.1</f>
        <v>0</v>
      </c>
      <c r="HP861" s="10"/>
      <c r="HQ861" s="229"/>
      <c r="HR861" s="175" t="s">
        <v>119</v>
      </c>
      <c r="HS861" s="341" t="s">
        <v>2324</v>
      </c>
      <c r="HU861" s="176"/>
      <c r="HV861" s="176">
        <f>VLOOKUP(HS861,$A$879:$F$2731,6,FALSE)</f>
        <v>296</v>
      </c>
      <c r="HW861" s="175" t="s">
        <v>69</v>
      </c>
      <c r="HX861" s="10">
        <f>HV861*1.1</f>
        <v>325.60000000000002</v>
      </c>
      <c r="HY861" s="10"/>
      <c r="HZ861" s="229"/>
      <c r="IA861" s="175" t="s">
        <v>119</v>
      </c>
      <c r="IB861" s="341" t="s">
        <v>1735</v>
      </c>
      <c r="ID861" s="176"/>
      <c r="IE861" s="176">
        <f>VLOOKUP(IB861,$A$879:$F$2731,6,FALSE)</f>
        <v>0</v>
      </c>
      <c r="IF861" s="175" t="s">
        <v>69</v>
      </c>
      <c r="IG861" s="10">
        <f>IE861*1.1</f>
        <v>0</v>
      </c>
      <c r="IH861" s="10"/>
      <c r="II861" s="229"/>
      <c r="IJ861" s="175" t="s">
        <v>119</v>
      </c>
      <c r="IK861" s="341" t="s">
        <v>2578</v>
      </c>
      <c r="IM861" s="176"/>
      <c r="IN861" s="176">
        <f>VLOOKUP(IK861,$A$879:$F$2731,6,FALSE)</f>
        <v>5</v>
      </c>
      <c r="IO861" s="175" t="s">
        <v>69</v>
      </c>
      <c r="IP861" s="10">
        <f>IN861*1.1</f>
        <v>5.5</v>
      </c>
      <c r="IQ861" s="10"/>
      <c r="IR861" s="229"/>
      <c r="IS861" s="175" t="s">
        <v>119</v>
      </c>
      <c r="IT861" s="341" t="s">
        <v>1706</v>
      </c>
      <c r="IV861" s="176"/>
      <c r="IW861" s="176">
        <f>VLOOKUP(IT861,$A$879:$F$2731,6,FALSE)</f>
        <v>42</v>
      </c>
      <c r="IX861" s="175" t="s">
        <v>69</v>
      </c>
      <c r="IY861" s="10">
        <f>IW861*1.1</f>
        <v>46.2</v>
      </c>
      <c r="IZ861" s="10"/>
      <c r="JA861" s="229"/>
      <c r="JB861" s="175" t="s">
        <v>119</v>
      </c>
      <c r="JC861" s="341" t="s">
        <v>614</v>
      </c>
      <c r="JE861" s="176"/>
      <c r="JF861" s="176">
        <f>VLOOKUP(JC861,$A$879:$F$2731,6,FALSE)</f>
        <v>13</v>
      </c>
      <c r="JG861" s="175" t="s">
        <v>69</v>
      </c>
      <c r="JH861" s="10">
        <f>JF861*1.1</f>
        <v>14.3</v>
      </c>
      <c r="JI861" s="10"/>
      <c r="JJ861" s="229"/>
      <c r="JK861" s="175" t="s">
        <v>119</v>
      </c>
      <c r="JL861" s="341" t="s">
        <v>3122</v>
      </c>
      <c r="JN861" s="176"/>
      <c r="JO861" s="176">
        <f>VLOOKUP(JL861,$A$879:$F$2731,6,FALSE)</f>
        <v>85</v>
      </c>
      <c r="JP861" s="175" t="s">
        <v>69</v>
      </c>
      <c r="JQ861" s="10">
        <f>JO861*1.1</f>
        <v>93.500000000000014</v>
      </c>
      <c r="JR861" s="10"/>
      <c r="JS861" s="229"/>
      <c r="JT861" s="175" t="s">
        <v>119</v>
      </c>
      <c r="JU861" s="341" t="s">
        <v>3452</v>
      </c>
      <c r="JW861" s="176"/>
      <c r="JX861" s="176">
        <f>VLOOKUP(JU861,$A$879:$F$2731,6,FALSE)</f>
        <v>207</v>
      </c>
      <c r="JY861" s="175" t="s">
        <v>69</v>
      </c>
      <c r="JZ861" s="10">
        <f>JX861*1.1</f>
        <v>227.70000000000002</v>
      </c>
      <c r="KA861" s="10"/>
      <c r="KB861" s="229"/>
      <c r="KC861" s="175" t="s">
        <v>119</v>
      </c>
      <c r="KD861" s="349" t="s">
        <v>183</v>
      </c>
      <c r="KF861" s="176"/>
      <c r="KG861" s="176" t="e">
        <f>VLOOKUP(KD861,$A$879:$F$2731,6,FALSE)</f>
        <v>#N/A</v>
      </c>
      <c r="KH861" s="175" t="s">
        <v>69</v>
      </c>
      <c r="KI861" s="10" t="e">
        <f>KG861*1.1</f>
        <v>#N/A</v>
      </c>
      <c r="KJ861" s="10"/>
      <c r="KK861" s="229"/>
      <c r="KL861" s="175" t="s">
        <v>119</v>
      </c>
      <c r="KM861" s="341" t="s">
        <v>1706</v>
      </c>
      <c r="KO861" s="176"/>
      <c r="KP861" s="176">
        <f>VLOOKUP(KM861,$A$879:$F$2731,6,FALSE)</f>
        <v>42</v>
      </c>
      <c r="KQ861" s="175" t="s">
        <v>69</v>
      </c>
      <c r="KR861" s="10">
        <f>KP861*1.1</f>
        <v>46.2</v>
      </c>
      <c r="KS861" s="10"/>
      <c r="KT861" s="229"/>
      <c r="KU861" s="175" t="s">
        <v>119</v>
      </c>
      <c r="KV861" s="341" t="s">
        <v>447</v>
      </c>
      <c r="KX861" s="176"/>
      <c r="KY861" s="176">
        <f>VLOOKUP(KV861,$A$879:$F$2731,6,FALSE)</f>
        <v>62</v>
      </c>
      <c r="KZ861" s="175" t="s">
        <v>69</v>
      </c>
      <c r="LA861" s="10">
        <f>KY861*1.1</f>
        <v>68.2</v>
      </c>
      <c r="LB861" s="10"/>
      <c r="LC861" s="229"/>
      <c r="LD861" s="175" t="s">
        <v>119</v>
      </c>
      <c r="LE861" s="349" t="s">
        <v>183</v>
      </c>
      <c r="LG861" s="176"/>
      <c r="LH861" s="176" t="e">
        <f>VLOOKUP(LE861,$A$879:$F$2731,6,FALSE)</f>
        <v>#N/A</v>
      </c>
      <c r="LI861" s="175" t="s">
        <v>69</v>
      </c>
      <c r="LJ861" s="10" t="e">
        <f>LH861*1.1</f>
        <v>#N/A</v>
      </c>
      <c r="LK861" s="10"/>
      <c r="LL861" s="229"/>
      <c r="LM861" s="175" t="s">
        <v>119</v>
      </c>
      <c r="LN861" s="341" t="s">
        <v>419</v>
      </c>
      <c r="LP861" s="176"/>
      <c r="LQ861" s="176">
        <f>VLOOKUP(LN861,$A$879:$F$2731,6,FALSE)</f>
        <v>36</v>
      </c>
      <c r="LR861" s="175" t="s">
        <v>69</v>
      </c>
      <c r="LS861" s="10">
        <f>LQ861*1.1</f>
        <v>39.6</v>
      </c>
      <c r="LT861" s="10"/>
      <c r="LU861" s="229"/>
      <c r="LV861" s="175" t="s">
        <v>119</v>
      </c>
      <c r="LW861" s="341" t="s">
        <v>414</v>
      </c>
      <c r="LY861" s="176"/>
      <c r="LZ861" s="176">
        <f>VLOOKUP(LW861,$A$879:$F$2731,6,FALSE)</f>
        <v>31</v>
      </c>
      <c r="MA861" s="175" t="s">
        <v>69</v>
      </c>
      <c r="MB861" s="10">
        <f>LZ861*1.1</f>
        <v>34.1</v>
      </c>
      <c r="MC861" s="10"/>
      <c r="MD861" s="229"/>
      <c r="ME861" s="175" t="s">
        <v>119</v>
      </c>
      <c r="MF861" s="341" t="s">
        <v>1368</v>
      </c>
      <c r="MH861" s="176"/>
      <c r="MI861" s="176">
        <f>VLOOKUP(MF861,$A$879:$F$2731,6,FALSE)</f>
        <v>82</v>
      </c>
      <c r="MJ861" s="175" t="s">
        <v>69</v>
      </c>
      <c r="MK861" s="10">
        <f>MI861*1.1</f>
        <v>90.2</v>
      </c>
      <c r="ML861" s="10"/>
      <c r="MM861" s="229"/>
      <c r="MN861" s="175" t="s">
        <v>119</v>
      </c>
      <c r="MO861" s="349" t="s">
        <v>183</v>
      </c>
      <c r="MQ861" s="176"/>
      <c r="MR861" s="176" t="e">
        <f>VLOOKUP(MO861,$A$879:$F$2731,6,FALSE)</f>
        <v>#N/A</v>
      </c>
      <c r="MS861" s="175" t="s">
        <v>69</v>
      </c>
      <c r="MT861" s="10" t="e">
        <f>MR861*1.1</f>
        <v>#N/A</v>
      </c>
      <c r="MU861" s="10"/>
      <c r="MV861" s="229"/>
      <c r="MW861" s="175" t="s">
        <v>119</v>
      </c>
      <c r="MX861" s="341" t="s">
        <v>447</v>
      </c>
      <c r="MZ861" s="176"/>
      <c r="NA861" s="176">
        <f>VLOOKUP(MX861,$A$879:$F$2731,6,FALSE)</f>
        <v>62</v>
      </c>
      <c r="NB861" s="175" t="s">
        <v>69</v>
      </c>
      <c r="NC861" s="10">
        <f>NA861*1.1</f>
        <v>68.2</v>
      </c>
      <c r="ND861" s="10"/>
      <c r="NE861" s="229"/>
      <c r="NF861" s="175" t="s">
        <v>119</v>
      </c>
      <c r="NG861" s="341" t="s">
        <v>859</v>
      </c>
      <c r="NI861" s="176"/>
      <c r="NJ861" s="176">
        <f>VLOOKUP(NG861,$A$879:$F$2731,6,FALSE)</f>
        <v>68</v>
      </c>
      <c r="NK861" s="175" t="s">
        <v>69</v>
      </c>
      <c r="NL861" s="10">
        <f>NJ861*1.1</f>
        <v>74.800000000000011</v>
      </c>
      <c r="NM861" s="10"/>
      <c r="NN861" s="229"/>
      <c r="NO861" s="175" t="s">
        <v>119</v>
      </c>
      <c r="NP861" s="341" t="s">
        <v>1706</v>
      </c>
      <c r="NR861" s="176"/>
      <c r="NS861" s="176">
        <f>VLOOKUP(NP861,$A$879:$F$2731,6,FALSE)</f>
        <v>42</v>
      </c>
      <c r="NT861" s="175" t="s">
        <v>69</v>
      </c>
      <c r="NU861" s="10">
        <f>NS861*1.1</f>
        <v>46.2</v>
      </c>
      <c r="NV861" s="10"/>
      <c r="NW861" s="229"/>
      <c r="NX861" s="175" t="s">
        <v>119</v>
      </c>
      <c r="NY861" s="341" t="s">
        <v>3099</v>
      </c>
      <c r="OA861" s="176"/>
      <c r="OB861" s="176">
        <f>VLOOKUP(NY861,$A$879:$F$2731,6,FALSE)</f>
        <v>97</v>
      </c>
      <c r="OC861" s="175" t="s">
        <v>69</v>
      </c>
      <c r="OD861" s="10">
        <f>OB861*1.1</f>
        <v>106.7</v>
      </c>
      <c r="OE861" s="10"/>
      <c r="OF861" s="229"/>
      <c r="OG861" s="175" t="s">
        <v>119</v>
      </c>
      <c r="OH861" s="341" t="s">
        <v>733</v>
      </c>
      <c r="OJ861" s="176"/>
      <c r="OK861" s="176">
        <f>VLOOKUP(OH861,$A$879:$F$2731,6,FALSE)</f>
        <v>119</v>
      </c>
      <c r="OL861" s="175" t="s">
        <v>69</v>
      </c>
      <c r="OM861" s="10">
        <f>OK861*1.1</f>
        <v>130.9</v>
      </c>
      <c r="ON861" s="10"/>
      <c r="OO861" s="229"/>
      <c r="OP861" s="175" t="s">
        <v>119</v>
      </c>
      <c r="OQ861" s="341" t="s">
        <v>3239</v>
      </c>
      <c r="OS861" s="176"/>
      <c r="OT861" s="176">
        <f>VLOOKUP(OQ861,$A$879:$F$2731,6,FALSE)</f>
        <v>0</v>
      </c>
      <c r="OU861" s="175" t="s">
        <v>69</v>
      </c>
      <c r="OV861" s="10">
        <f>OT861*1.1</f>
        <v>0</v>
      </c>
      <c r="OW861" s="10"/>
      <c r="OX861" s="229"/>
      <c r="OY861" s="175" t="s">
        <v>119</v>
      </c>
      <c r="OZ861" s="351" t="s">
        <v>3309</v>
      </c>
      <c r="PB861" s="176"/>
      <c r="PC861" s="176">
        <f>VLOOKUP(OZ861,$A$879:$F$2731,6,FALSE)</f>
        <v>24</v>
      </c>
      <c r="PD861" s="175" t="s">
        <v>69</v>
      </c>
      <c r="PE861" s="10">
        <f>PC861*1.1</f>
        <v>26.400000000000002</v>
      </c>
      <c r="PF861" s="10"/>
      <c r="PG861" s="229"/>
      <c r="PH861" s="175" t="s">
        <v>119</v>
      </c>
      <c r="PI861" s="341" t="s">
        <v>623</v>
      </c>
      <c r="PK861" s="176"/>
      <c r="PL861" s="176">
        <f>VLOOKUP(PI861,$A$879:$F$2731,6,FALSE)</f>
        <v>8</v>
      </c>
      <c r="PM861" s="175" t="s">
        <v>69</v>
      </c>
      <c r="PN861" s="10">
        <f>PL861*1.1</f>
        <v>8.8000000000000007</v>
      </c>
      <c r="PO861" s="10"/>
      <c r="PP861" s="229"/>
      <c r="PQ861" s="175" t="s">
        <v>119</v>
      </c>
      <c r="PR861" s="341" t="s">
        <v>2648</v>
      </c>
      <c r="PT861" s="176"/>
      <c r="PU861" s="176">
        <f>VLOOKUP(PR861,$A$879:$F$2731,6,FALSE)</f>
        <v>0</v>
      </c>
      <c r="PV861" s="175" t="s">
        <v>69</v>
      </c>
      <c r="PW861" s="10">
        <f>PU861*1.1</f>
        <v>0</v>
      </c>
      <c r="PX861" s="10"/>
      <c r="PY861" s="229"/>
      <c r="PZ861" s="175" t="s">
        <v>119</v>
      </c>
      <c r="QA861" s="343" t="s">
        <v>1702</v>
      </c>
      <c r="QC861" s="176"/>
      <c r="QD861" s="176">
        <f>VLOOKUP(QA861,$A$879:$F$2731,6,FALSE)</f>
        <v>37</v>
      </c>
      <c r="QE861" s="175" t="s">
        <v>69</v>
      </c>
      <c r="QF861" s="10">
        <f>QD861*1.1</f>
        <v>40.700000000000003</v>
      </c>
      <c r="QG861" s="10"/>
      <c r="QH861" s="229"/>
      <c r="QI861" s="175" t="s">
        <v>119</v>
      </c>
      <c r="QJ861" s="349" t="s">
        <v>183</v>
      </c>
      <c r="QL861" s="176"/>
      <c r="QM861" s="176" t="e">
        <f>VLOOKUP(QJ861,$A$879:$F$2731,6,FALSE)</f>
        <v>#N/A</v>
      </c>
      <c r="QN861" s="175" t="s">
        <v>69</v>
      </c>
      <c r="QO861" s="10" t="e">
        <f>QM861*1.1</f>
        <v>#N/A</v>
      </c>
      <c r="QP861" s="10"/>
      <c r="QQ861" s="229"/>
      <c r="QR861" s="175" t="s">
        <v>119</v>
      </c>
      <c r="QS861" s="341" t="s">
        <v>2619</v>
      </c>
      <c r="QU861" s="176"/>
      <c r="QV861" s="176">
        <f>VLOOKUP(QS861,$A$879:$F$2731,6,FALSE)</f>
        <v>17</v>
      </c>
      <c r="QW861" s="175" t="s">
        <v>69</v>
      </c>
      <c r="QX861" s="10">
        <f>QV861*1.1</f>
        <v>18.700000000000003</v>
      </c>
      <c r="QY861" s="10"/>
      <c r="QZ861" s="229"/>
      <c r="RA861" s="175" t="s">
        <v>119</v>
      </c>
      <c r="RB861" s="341" t="s">
        <v>623</v>
      </c>
      <c r="RD861" s="176"/>
      <c r="RE861" s="176">
        <f>VLOOKUP(RB861,$A$879:$F$2731,6,FALSE)</f>
        <v>8</v>
      </c>
      <c r="RF861" s="175" t="s">
        <v>69</v>
      </c>
      <c r="RG861" s="10">
        <f>RE861*1.1</f>
        <v>8.8000000000000007</v>
      </c>
      <c r="RH861" s="10"/>
      <c r="RI861" s="229"/>
      <c r="RJ861" s="175" t="s">
        <v>119</v>
      </c>
      <c r="RK861" s="341" t="s">
        <v>2645</v>
      </c>
      <c r="RM861" s="176"/>
      <c r="RN861" s="176">
        <f>VLOOKUP(RK861,$A$879:$F$2731,6,FALSE)</f>
        <v>3</v>
      </c>
      <c r="RO861" s="175" t="s">
        <v>69</v>
      </c>
      <c r="RP861" s="10">
        <f>RN861*1.1</f>
        <v>3.3000000000000003</v>
      </c>
      <c r="RQ861" s="10"/>
      <c r="RR861" s="229"/>
      <c r="RS861" s="175" t="s">
        <v>119</v>
      </c>
      <c r="RT861" s="349" t="s">
        <v>183</v>
      </c>
      <c r="RV861" s="176"/>
      <c r="RW861" s="176" t="e">
        <f>VLOOKUP(RT861,$A$879:$F$2731,6,FALSE)</f>
        <v>#N/A</v>
      </c>
      <c r="RX861" s="175" t="s">
        <v>69</v>
      </c>
      <c r="RY861" s="10" t="e">
        <f>RW861*1.1</f>
        <v>#N/A</v>
      </c>
      <c r="RZ861" s="10"/>
      <c r="SA861" s="235"/>
      <c r="SB861" s="175" t="s">
        <v>119</v>
      </c>
      <c r="SC861" s="341" t="s">
        <v>1395</v>
      </c>
      <c r="SE861" s="176"/>
      <c r="SF861" s="176">
        <f>VLOOKUP(SC861,$A$879:$F$2731,6,FALSE)</f>
        <v>61</v>
      </c>
      <c r="SG861" s="175" t="s">
        <v>69</v>
      </c>
      <c r="SH861" s="10">
        <f>SF861*1.1</f>
        <v>67.100000000000009</v>
      </c>
      <c r="SI861" s="10"/>
      <c r="SJ861" s="235"/>
      <c r="SK861" s="175" t="s">
        <v>119</v>
      </c>
      <c r="SL861" s="341" t="s">
        <v>3239</v>
      </c>
      <c r="SN861" s="176"/>
      <c r="SO861" s="176">
        <f>VLOOKUP(SL861,$A$879:$F$2731,6,FALSE)</f>
        <v>0</v>
      </c>
      <c r="SP861" s="175" t="s">
        <v>69</v>
      </c>
      <c r="SQ861" s="10">
        <f>SO861*1.1</f>
        <v>0</v>
      </c>
      <c r="SR861" s="10"/>
      <c r="SS861" s="235"/>
      <c r="ST861" s="175" t="s">
        <v>119</v>
      </c>
      <c r="SU861" s="341" t="s">
        <v>3122</v>
      </c>
      <c r="SW861" s="176"/>
      <c r="SX861" s="176">
        <f>VLOOKUP(SU861,$A$879:$F$2731,6,FALSE)</f>
        <v>85</v>
      </c>
      <c r="SY861" s="175" t="s">
        <v>69</v>
      </c>
      <c r="SZ861" s="10">
        <f>SX861*1.1</f>
        <v>93.500000000000014</v>
      </c>
      <c r="TA861" s="10"/>
      <c r="TB861" s="235"/>
      <c r="TC861" s="175" t="s">
        <v>119</v>
      </c>
      <c r="TD861" s="349" t="s">
        <v>183</v>
      </c>
      <c r="TF861" s="176"/>
      <c r="TG861" s="176" t="e">
        <f>VLOOKUP(TD861,$A$879:$F$2731,6,FALSE)</f>
        <v>#N/A</v>
      </c>
      <c r="TH861" s="175" t="s">
        <v>69</v>
      </c>
      <c r="TI861" s="10" t="e">
        <f>TG861*1.1</f>
        <v>#N/A</v>
      </c>
      <c r="TK861" s="235"/>
      <c r="TL861" s="175" t="s">
        <v>119</v>
      </c>
      <c r="TM861" s="341" t="s">
        <v>614</v>
      </c>
      <c r="TO861" s="176"/>
      <c r="TP861" s="176">
        <f>VLOOKUP(TM861,$A$879:$F$2731,6,FALSE)</f>
        <v>13</v>
      </c>
      <c r="TQ861" s="175" t="s">
        <v>69</v>
      </c>
      <c r="TR861" s="10">
        <f>TP861*1.1</f>
        <v>14.3</v>
      </c>
      <c r="TS861" s="10"/>
      <c r="TT861" s="235"/>
      <c r="TU861" s="175" t="s">
        <v>119</v>
      </c>
      <c r="TV861" s="341" t="s">
        <v>2645</v>
      </c>
      <c r="TX861" s="176"/>
      <c r="TY861" s="176">
        <f>VLOOKUP(TV861,$A$879:$F$2731,6,FALSE)</f>
        <v>3</v>
      </c>
      <c r="TZ861" s="175" t="s">
        <v>69</v>
      </c>
      <c r="UA861" s="10">
        <f>TY861*1.1</f>
        <v>3.3000000000000003</v>
      </c>
      <c r="UB861" s="10"/>
      <c r="UC861" s="235"/>
      <c r="UD861" s="175" t="s">
        <v>119</v>
      </c>
      <c r="UE861" s="341" t="s">
        <v>2604</v>
      </c>
      <c r="UG861" s="176"/>
      <c r="UH861" s="176">
        <f>VLOOKUP(UE861,$A$879:$F$2731,6,FALSE)</f>
        <v>131</v>
      </c>
      <c r="UI861" s="175" t="s">
        <v>69</v>
      </c>
      <c r="UJ861" s="10">
        <f>UH861*1.1</f>
        <v>144.10000000000002</v>
      </c>
      <c r="UK861" s="10"/>
      <c r="UL861" s="235"/>
      <c r="UM861" s="175" t="s">
        <v>119</v>
      </c>
      <c r="UN861" s="349" t="s">
        <v>183</v>
      </c>
      <c r="UP861" s="176"/>
      <c r="UQ861" s="176" t="e">
        <f>VLOOKUP(UN861,$A$879:$F$2731,6,FALSE)</f>
        <v>#N/A</v>
      </c>
      <c r="UR861" s="175" t="s">
        <v>69</v>
      </c>
      <c r="US861" s="10" t="e">
        <f>UQ861*1.1</f>
        <v>#N/A</v>
      </c>
      <c r="UT861" s="10"/>
      <c r="UU861" s="235"/>
      <c r="UV861" s="175" t="s">
        <v>119</v>
      </c>
      <c r="UW861" s="341" t="s">
        <v>577</v>
      </c>
      <c r="UY861" s="176"/>
      <c r="UZ861" s="176">
        <f>VLOOKUP(UW861,$A$879:$F$2731,6,FALSE)</f>
        <v>0</v>
      </c>
      <c r="VA861" s="175" t="s">
        <v>69</v>
      </c>
      <c r="VB861" s="10">
        <f>UZ861*1.1</f>
        <v>0</v>
      </c>
      <c r="VC861" s="10"/>
      <c r="VD861" s="235"/>
      <c r="VE861" s="175" t="s">
        <v>119</v>
      </c>
      <c r="VF861" s="349" t="s">
        <v>183</v>
      </c>
      <c r="VH861" s="176"/>
      <c r="VI861" s="176" t="e">
        <f>VLOOKUP(VF861,$A$879:$F$2731,6,FALSE)</f>
        <v>#N/A</v>
      </c>
      <c r="VJ861" s="175" t="s">
        <v>69</v>
      </c>
      <c r="VK861" s="10" t="e">
        <f>VI861*1.1</f>
        <v>#N/A</v>
      </c>
      <c r="VL861" s="10"/>
      <c r="VM861" s="235"/>
      <c r="VN861" s="175" t="s">
        <v>119</v>
      </c>
      <c r="VO861" s="341" t="s">
        <v>1378</v>
      </c>
      <c r="VQ861" s="176"/>
      <c r="VR861" s="176">
        <f>VLOOKUP(VO861,$A$879:$F$2731,6,FALSE)</f>
        <v>26</v>
      </c>
      <c r="VS861" s="175" t="s">
        <v>69</v>
      </c>
      <c r="VT861" s="10">
        <f>VR861*1.1</f>
        <v>28.6</v>
      </c>
      <c r="VU861" s="10"/>
      <c r="VV861" s="235"/>
      <c r="VW861" s="175" t="s">
        <v>119</v>
      </c>
      <c r="VX861" s="349" t="s">
        <v>183</v>
      </c>
      <c r="VZ861" s="176"/>
      <c r="WA861" s="176" t="e">
        <f>VLOOKUP(VX861,$A$879:$F$2731,6,FALSE)</f>
        <v>#N/A</v>
      </c>
      <c r="WB861" s="175" t="s">
        <v>69</v>
      </c>
      <c r="WC861" s="10" t="e">
        <f>WA861*1.1</f>
        <v>#N/A</v>
      </c>
      <c r="WE861" s="235"/>
      <c r="WF861" s="175" t="s">
        <v>119</v>
      </c>
      <c r="WG861" s="341" t="s">
        <v>3122</v>
      </c>
      <c r="WI861" s="176"/>
      <c r="WJ861" s="176">
        <f>VLOOKUP(WG861,$A$879:$F$2731,6,FALSE)</f>
        <v>85</v>
      </c>
      <c r="WK861" s="175" t="s">
        <v>69</v>
      </c>
      <c r="WL861" s="10">
        <f>WJ861*1.1</f>
        <v>93.500000000000014</v>
      </c>
      <c r="WN861" s="235"/>
      <c r="WO861" s="175" t="s">
        <v>119</v>
      </c>
      <c r="WP861" s="341" t="s">
        <v>859</v>
      </c>
      <c r="WQ861" s="176"/>
      <c r="WR861" s="176"/>
      <c r="WS861" s="176">
        <f>VLOOKUP(WP861,$A$879:$F$2731,6,FALSE)</f>
        <v>68</v>
      </c>
      <c r="WT861" s="175" t="s">
        <v>69</v>
      </c>
      <c r="WU861" s="10">
        <f>WS861*1.1</f>
        <v>74.800000000000011</v>
      </c>
      <c r="WV861" s="10"/>
      <c r="WW861" s="235"/>
      <c r="WX861" s="175" t="s">
        <v>119</v>
      </c>
      <c r="WY861" s="341" t="s">
        <v>1706</v>
      </c>
      <c r="XA861" s="176"/>
      <c r="XB861" s="176">
        <f>VLOOKUP(WY861,$A$879:$F$2731,6,FALSE)</f>
        <v>42</v>
      </c>
      <c r="XC861" s="175" t="s">
        <v>69</v>
      </c>
      <c r="XD861" s="10">
        <f>XB861*1.1</f>
        <v>46.2</v>
      </c>
      <c r="XF861" s="235"/>
      <c r="XG861" s="175" t="s">
        <v>119</v>
      </c>
      <c r="XH861" s="351" t="s">
        <v>3452</v>
      </c>
      <c r="XJ861" s="176"/>
      <c r="XK861" s="176">
        <f>VLOOKUP(XH861,$A$879:$F$2731,6,FALSE)</f>
        <v>207</v>
      </c>
      <c r="XL861" s="175" t="s">
        <v>69</v>
      </c>
      <c r="XM861" s="10">
        <f>XK861*1.1</f>
        <v>227.70000000000002</v>
      </c>
      <c r="XO861" s="235"/>
      <c r="XP861" s="175" t="s">
        <v>119</v>
      </c>
      <c r="XQ861" s="341" t="s">
        <v>2113</v>
      </c>
      <c r="XS861" s="176"/>
      <c r="XT861" s="176">
        <f>VLOOKUP(XQ861,$A$879:$F$2731,6,FALSE)</f>
        <v>57</v>
      </c>
      <c r="XU861" s="175" t="s">
        <v>69</v>
      </c>
      <c r="XV861" s="10">
        <f>XT861*1.1</f>
        <v>62.7</v>
      </c>
      <c r="XW861" s="10"/>
      <c r="XX861" s="235"/>
      <c r="XY861" s="175" t="s">
        <v>119</v>
      </c>
      <c r="XZ861" s="341" t="s">
        <v>1696</v>
      </c>
      <c r="YB861" s="176"/>
      <c r="YC861" s="176">
        <f>VLOOKUP(XZ861,$A$879:$F$2731,6,FALSE)</f>
        <v>89</v>
      </c>
      <c r="YD861" s="175" t="s">
        <v>69</v>
      </c>
      <c r="YE861" s="10">
        <f>YC861*1.1</f>
        <v>97.9</v>
      </c>
      <c r="YG861" s="235"/>
      <c r="YH861" s="175" t="s">
        <v>119</v>
      </c>
      <c r="YI861" s="341" t="s">
        <v>2324</v>
      </c>
      <c r="YK861" s="176"/>
      <c r="YL861" s="176">
        <f>VLOOKUP(YI861,$A$879:$F$2731,6,FALSE)</f>
        <v>296</v>
      </c>
      <c r="YM861" s="175" t="s">
        <v>69</v>
      </c>
      <c r="YN861" s="10">
        <f>YL861*1.1</f>
        <v>325.60000000000002</v>
      </c>
      <c r="YO861" s="10"/>
      <c r="YP861" s="235"/>
      <c r="YQ861" s="175" t="s">
        <v>119</v>
      </c>
      <c r="YR861" s="341" t="s">
        <v>508</v>
      </c>
      <c r="YT861" s="176"/>
      <c r="YU861" s="176">
        <f>VLOOKUP(YR861,$A$879:$F$2731,6,FALSE)</f>
        <v>1</v>
      </c>
      <c r="YV861" s="175" t="s">
        <v>69</v>
      </c>
      <c r="YW861" s="10">
        <f>YU861*1.1</f>
        <v>1.1000000000000001</v>
      </c>
      <c r="YY861" s="235"/>
      <c r="YZ861" s="175" t="s">
        <v>119</v>
      </c>
      <c r="ZA861" s="341" t="s">
        <v>1996</v>
      </c>
      <c r="ZC861" s="176"/>
      <c r="ZD861" s="176">
        <f>VLOOKUP(ZA861,$A$879:$F$2731,6,FALSE)</f>
        <v>51</v>
      </c>
      <c r="ZE861" s="175" t="s">
        <v>69</v>
      </c>
      <c r="ZF861" s="10">
        <f>ZD861*1.1</f>
        <v>56.1</v>
      </c>
      <c r="ZH861" s="235"/>
      <c r="ZI861" s="175" t="s">
        <v>119</v>
      </c>
      <c r="ZJ861" s="341" t="s">
        <v>612</v>
      </c>
      <c r="ZL861" s="176"/>
      <c r="ZM861" s="176">
        <f>VLOOKUP(ZJ861,$A$879:$F$2731,6,FALSE)</f>
        <v>0</v>
      </c>
      <c r="ZN861" s="175" t="s">
        <v>69</v>
      </c>
      <c r="ZO861" s="10">
        <f>ZM861*1.1</f>
        <v>0</v>
      </c>
      <c r="ZQ861" s="235"/>
      <c r="ZR861" s="175" t="s">
        <v>119</v>
      </c>
      <c r="ZS861" s="341" t="s">
        <v>559</v>
      </c>
      <c r="ZU861" s="176"/>
      <c r="ZV861" s="176">
        <f>VLOOKUP(ZS861,$A$879:$F$2731,6,FALSE)</f>
        <v>29</v>
      </c>
      <c r="ZW861" s="175" t="s">
        <v>69</v>
      </c>
      <c r="ZX861" s="10">
        <f>ZV861*1.1</f>
        <v>31.900000000000002</v>
      </c>
      <c r="ZY861" s="10"/>
      <c r="ZZ861" s="235"/>
      <c r="AAA861" s="175" t="s">
        <v>119</v>
      </c>
      <c r="AAB861" s="341" t="s">
        <v>1486</v>
      </c>
      <c r="AAD861" s="176"/>
      <c r="AAE861" s="176">
        <f>VLOOKUP(AAB861,$A$879:$F$2731,6,FALSE)</f>
        <v>59</v>
      </c>
      <c r="AAF861" s="175" t="s">
        <v>69</v>
      </c>
      <c r="AAG861" s="10">
        <f>AAE861*1.1</f>
        <v>64.900000000000006</v>
      </c>
      <c r="AAH861" s="10"/>
      <c r="AAI861" s="235"/>
      <c r="AAJ861" s="175" t="s">
        <v>119</v>
      </c>
      <c r="AAK861" s="75" t="s">
        <v>183</v>
      </c>
      <c r="AAM861" s="176"/>
      <c r="AAN861" s="176" t="e">
        <f>VLOOKUP(AAK861,$A$879:$F$2731,6,FALSE)</f>
        <v>#N/A</v>
      </c>
      <c r="AAO861" s="175" t="s">
        <v>69</v>
      </c>
      <c r="AAP861" s="10" t="e">
        <f>AAN861*1.1</f>
        <v>#N/A</v>
      </c>
      <c r="AAQ861" s="10"/>
      <c r="AAR861" s="235"/>
      <c r="AAS861" s="175" t="s">
        <v>119</v>
      </c>
      <c r="AAT861" s="341" t="s">
        <v>2070</v>
      </c>
      <c r="AAV861" s="176"/>
      <c r="AAW861" s="176">
        <f>VLOOKUP(AAT861,$A$879:$F$2731,6,FALSE)</f>
        <v>7</v>
      </c>
      <c r="AAX861" s="175" t="s">
        <v>69</v>
      </c>
      <c r="AAY861" s="10">
        <f>AAW861*1.1</f>
        <v>7.7000000000000011</v>
      </c>
      <c r="AAZ861" s="10"/>
      <c r="ABA861" s="235"/>
      <c r="ABB861" s="175" t="s">
        <v>119</v>
      </c>
      <c r="ABC861" s="355" t="s">
        <v>2113</v>
      </c>
      <c r="ABE861" s="176"/>
      <c r="ABF861" s="176">
        <f>VLOOKUP(ABC861,$A$879:$F$2731,6,FALSE)</f>
        <v>57</v>
      </c>
      <c r="ABG861" s="175" t="s">
        <v>69</v>
      </c>
      <c r="ABH861" s="10">
        <f>ABF861*1.1</f>
        <v>62.7</v>
      </c>
      <c r="ABI861" s="10"/>
      <c r="ABJ861" s="235"/>
      <c r="ABK861" s="175" t="s">
        <v>119</v>
      </c>
      <c r="ABL861" s="341" t="s">
        <v>1013</v>
      </c>
      <c r="ABN861" s="176"/>
      <c r="ABO861" s="176">
        <f>VLOOKUP(ABL861,$A$879:$F$2731,6,FALSE)</f>
        <v>203</v>
      </c>
      <c r="ABP861" s="175" t="s">
        <v>69</v>
      </c>
      <c r="ABQ861" s="10">
        <f>ABO861*1.1</f>
        <v>223.3</v>
      </c>
      <c r="ABR861" s="10"/>
      <c r="ABS861" s="235"/>
      <c r="ABT861" s="175" t="s">
        <v>119</v>
      </c>
      <c r="ABU861" s="75" t="s">
        <v>183</v>
      </c>
      <c r="ABW861" s="176"/>
      <c r="ABX861" s="176" t="e">
        <f>VLOOKUP(ABU861,$A$879:$F$2731,6,FALSE)</f>
        <v>#N/A</v>
      </c>
      <c r="ABY861" s="175" t="s">
        <v>69</v>
      </c>
      <c r="ABZ861" s="10" t="e">
        <f>ABX861*1.1</f>
        <v>#N/A</v>
      </c>
      <c r="ACA861" s="10"/>
      <c r="ACB861" s="235"/>
      <c r="ACC861" s="175" t="s">
        <v>119</v>
      </c>
      <c r="ACD861" s="75" t="s">
        <v>183</v>
      </c>
      <c r="ACF861" s="176"/>
      <c r="ACG861" s="176" t="e">
        <f>VLOOKUP(ACD861,$A$879:$F$2731,6,FALSE)</f>
        <v>#N/A</v>
      </c>
      <c r="ACH861" s="175" t="s">
        <v>69</v>
      </c>
      <c r="ACI861" s="10" t="e">
        <f>ACG861*1.1</f>
        <v>#N/A</v>
      </c>
      <c r="ACJ861" s="10"/>
      <c r="ACK861" s="235"/>
      <c r="ACL861" s="175" t="s">
        <v>119</v>
      </c>
      <c r="ACM861" s="75" t="s">
        <v>183</v>
      </c>
      <c r="ACO861" s="176"/>
      <c r="ACP861" s="176" t="e">
        <f>VLOOKUP(ACM861,$A$879:$F$2731,6,FALSE)</f>
        <v>#N/A</v>
      </c>
      <c r="ACQ861" s="175" t="s">
        <v>69</v>
      </c>
      <c r="ACR861" s="10" t="e">
        <f>ACP861*1.1</f>
        <v>#N/A</v>
      </c>
      <c r="ACS861" s="10"/>
      <c r="ACT861" s="235"/>
      <c r="ACU861" s="175" t="s">
        <v>119</v>
      </c>
      <c r="ACV861" s="75" t="s">
        <v>183</v>
      </c>
      <c r="ACX861" s="176"/>
      <c r="ACY861" s="176" t="e">
        <f>VLOOKUP(ACV861,$A$879:$F$2731,6,FALSE)</f>
        <v>#N/A</v>
      </c>
      <c r="ACZ861" s="175" t="s">
        <v>69</v>
      </c>
      <c r="ADA861" s="10" t="e">
        <f>ACY861*1.1</f>
        <v>#N/A</v>
      </c>
      <c r="ADB861" s="10"/>
      <c r="ADC861" s="235"/>
      <c r="ADD861" s="175" t="s">
        <v>119</v>
      </c>
      <c r="ADE861" s="341" t="s">
        <v>1702</v>
      </c>
      <c r="ADG861" s="176"/>
      <c r="ADH861" s="176">
        <f>VLOOKUP(ADE861,$A$879:$F$2731,6,FALSE)</f>
        <v>37</v>
      </c>
      <c r="ADI861" s="175" t="s">
        <v>69</v>
      </c>
      <c r="ADJ861" s="10">
        <f>ADH861*1.1</f>
        <v>40.700000000000003</v>
      </c>
      <c r="ADL861" s="235"/>
      <c r="ADM861" s="175" t="s">
        <v>119</v>
      </c>
      <c r="ADN861" s="75" t="s">
        <v>183</v>
      </c>
      <c r="ADP861" s="176"/>
      <c r="ADQ861" s="176" t="e">
        <f>VLOOKUP(ADN861,$A$879:$F$2731,6,FALSE)</f>
        <v>#N/A</v>
      </c>
      <c r="ADR861" s="175" t="s">
        <v>69</v>
      </c>
      <c r="ADS861" s="10" t="e">
        <f>ADQ861*1.1</f>
        <v>#N/A</v>
      </c>
      <c r="ADT861" s="10"/>
      <c r="ADU861" s="235"/>
      <c r="ADV861" s="175" t="s">
        <v>119</v>
      </c>
      <c r="ADW861" s="341" t="s">
        <v>3239</v>
      </c>
      <c r="ADY861" s="176"/>
      <c r="ADZ861" s="176">
        <f>VLOOKUP(ADW861,$A$879:$F$2731,6,FALSE)</f>
        <v>0</v>
      </c>
      <c r="AEA861" s="175" t="s">
        <v>69</v>
      </c>
      <c r="AEB861" s="10">
        <f>ADZ861*1.1</f>
        <v>0</v>
      </c>
      <c r="AED861" s="235"/>
      <c r="AEE861" s="175" t="s">
        <v>119</v>
      </c>
      <c r="AEF861" s="75" t="s">
        <v>183</v>
      </c>
      <c r="AEH861" s="176"/>
      <c r="AEI861" s="176" t="e">
        <f>VLOOKUP(AEF861,$A$879:$F$2731,6,FALSE)</f>
        <v>#N/A</v>
      </c>
      <c r="AEJ861" s="175" t="s">
        <v>69</v>
      </c>
      <c r="AEK861" s="10" t="e">
        <f>AEI861*1.1</f>
        <v>#N/A</v>
      </c>
      <c r="AEM861" s="235"/>
      <c r="AEN861" s="175" t="s">
        <v>119</v>
      </c>
      <c r="AEO861" s="75" t="s">
        <v>183</v>
      </c>
      <c r="AEQ861" s="176"/>
      <c r="AER861" s="176" t="e">
        <f>VLOOKUP(AEO861,$A$879:$F$2731,6,FALSE)</f>
        <v>#N/A</v>
      </c>
      <c r="AES861" s="175" t="s">
        <v>69</v>
      </c>
      <c r="AET861" s="10" t="e">
        <f>AER861*1.1</f>
        <v>#N/A</v>
      </c>
      <c r="AEV861" s="235"/>
      <c r="AEW861" s="175" t="s">
        <v>119</v>
      </c>
      <c r="AEX861" s="75" t="s">
        <v>183</v>
      </c>
      <c r="AEZ861" s="176"/>
      <c r="AFA861" s="176" t="e">
        <f>VLOOKUP(AEX861,$A$879:$F$2731,6,FALSE)</f>
        <v>#N/A</v>
      </c>
      <c r="AFB861" s="175" t="s">
        <v>69</v>
      </c>
      <c r="AFC861" s="10" t="e">
        <f>AFA861*1.1</f>
        <v>#N/A</v>
      </c>
      <c r="AFD861" s="10"/>
      <c r="AFE861" s="235"/>
      <c r="AFF861" s="175" t="s">
        <v>119</v>
      </c>
      <c r="AFG861" s="75" t="s">
        <v>183</v>
      </c>
      <c r="AFI861" s="176"/>
      <c r="AFJ861" s="176" t="e">
        <f>VLOOKUP(AFG861,$A$879:$F$2731,6,FALSE)</f>
        <v>#N/A</v>
      </c>
      <c r="AFK861" s="175" t="s">
        <v>69</v>
      </c>
      <c r="AFL861" s="10" t="e">
        <f>AFJ861*1.1</f>
        <v>#N/A</v>
      </c>
      <c r="AFM861" s="10"/>
      <c r="AFN861" s="235"/>
      <c r="AFO861" s="175" t="s">
        <v>119</v>
      </c>
      <c r="AFP861" s="75" t="s">
        <v>183</v>
      </c>
      <c r="AFR861" s="176"/>
      <c r="AFS861" s="176" t="e">
        <f>VLOOKUP(AFP861,$A$879:$F$2731,6,FALSE)</f>
        <v>#N/A</v>
      </c>
      <c r="AFT861" s="175" t="s">
        <v>69</v>
      </c>
      <c r="AFU861" s="10" t="e">
        <f>AFS861*1.1</f>
        <v>#N/A</v>
      </c>
      <c r="AFV861" s="10"/>
      <c r="AFW861" s="235"/>
      <c r="AFX861" s="175" t="s">
        <v>119</v>
      </c>
      <c r="AFY861" s="341" t="s">
        <v>1696</v>
      </c>
      <c r="AGA861" s="176"/>
      <c r="AGB861" s="176">
        <f>VLOOKUP(AFY861,$A$879:$F$2731,6,FALSE)</f>
        <v>89</v>
      </c>
      <c r="AGC861" s="175" t="s">
        <v>69</v>
      </c>
      <c r="AGD861" s="10">
        <f>AGB861*1.1</f>
        <v>97.9</v>
      </c>
      <c r="AGE861" s="10"/>
      <c r="AGF861" s="235"/>
      <c r="AGG861" s="175" t="s">
        <v>119</v>
      </c>
      <c r="AGH861" s="341" t="s">
        <v>419</v>
      </c>
      <c r="AGJ861" s="176"/>
      <c r="AGK861" s="176">
        <f>VLOOKUP(AGH861,$A$879:$F$2731,6,FALSE)</f>
        <v>36</v>
      </c>
      <c r="AGL861" s="175" t="s">
        <v>69</v>
      </c>
      <c r="AGM861" s="10">
        <f>AGK861*1.1</f>
        <v>39.6</v>
      </c>
      <c r="AGN861" s="10"/>
      <c r="AGO861" s="235"/>
      <c r="AGP861" s="175" t="s">
        <v>119</v>
      </c>
      <c r="AGQ861" s="341" t="s">
        <v>3284</v>
      </c>
      <c r="AGS861" s="176"/>
      <c r="AGT861" s="176">
        <f>VLOOKUP(AGQ861,$A$879:$F$2731,6,FALSE)</f>
        <v>4</v>
      </c>
      <c r="AGU861" s="175" t="s">
        <v>69</v>
      </c>
      <c r="AGV861" s="10">
        <f>AGT861*1.1</f>
        <v>4.4000000000000004</v>
      </c>
      <c r="AGW861" s="10"/>
      <c r="AGX861" s="235"/>
      <c r="AGY861" s="175" t="s">
        <v>119</v>
      </c>
      <c r="AGZ861" s="341" t="s">
        <v>2592</v>
      </c>
      <c r="AHB861" s="176"/>
      <c r="AHC861" s="176">
        <f>VLOOKUP(AGZ861,$A$879:$F$2731,6,FALSE)</f>
        <v>106</v>
      </c>
      <c r="AHD861" s="175" t="s">
        <v>69</v>
      </c>
      <c r="AHE861" s="10">
        <f>AHC861*1.1</f>
        <v>116.60000000000001</v>
      </c>
      <c r="AHF861" s="10"/>
      <c r="AHG861" s="235"/>
      <c r="AHH861" s="175" t="s">
        <v>119</v>
      </c>
      <c r="AHI861" s="398" t="s">
        <v>3099</v>
      </c>
      <c r="AHK861" s="176"/>
      <c r="AHL861" s="176">
        <f>VLOOKUP(AHI861,$A$879:$F$2731,6,FALSE)</f>
        <v>97</v>
      </c>
      <c r="AHM861" s="175" t="s">
        <v>69</v>
      </c>
      <c r="AHN861" s="10">
        <f>AHL861*1.1</f>
        <v>106.7</v>
      </c>
      <c r="AHO861" s="10"/>
      <c r="AHP861" s="235"/>
      <c r="AHQ861" s="175" t="s">
        <v>119</v>
      </c>
      <c r="AHR861" s="341" t="s">
        <v>2324</v>
      </c>
      <c r="AHT861" s="176"/>
      <c r="AHU861" s="176">
        <f>VLOOKUP(AHR861,$A$879:$F$2731,6,FALSE)</f>
        <v>296</v>
      </c>
      <c r="AHV861" s="175" t="s">
        <v>69</v>
      </c>
      <c r="AHW861" s="10">
        <f>AHU861*1.1</f>
        <v>325.60000000000002</v>
      </c>
      <c r="AHX861" s="10"/>
      <c r="AHY861" s="235"/>
      <c r="AHZ861" s="175" t="s">
        <v>119</v>
      </c>
      <c r="AIA861" s="341" t="s">
        <v>2324</v>
      </c>
      <c r="AIC861" s="176"/>
      <c r="AID861" s="176">
        <f>VLOOKUP(AIA861,$A$879:$F$2731,6,FALSE)</f>
        <v>296</v>
      </c>
      <c r="AIE861" s="175" t="s">
        <v>69</v>
      </c>
      <c r="AIF861" s="10">
        <f>AID861*1.1</f>
        <v>325.60000000000002</v>
      </c>
      <c r="AIG861" s="10"/>
      <c r="AIH861" s="235"/>
      <c r="AII861" s="175" t="s">
        <v>119</v>
      </c>
      <c r="AIJ861" s="341" t="s">
        <v>1148</v>
      </c>
      <c r="AIL861" s="176"/>
      <c r="AIM861" s="176">
        <f>VLOOKUP(AIJ861,$A$879:$F$2731,6,FALSE)</f>
        <v>238</v>
      </c>
      <c r="AIN861" s="175" t="s">
        <v>69</v>
      </c>
      <c r="AIO861" s="10">
        <f>AIM861*1.1</f>
        <v>261.8</v>
      </c>
      <c r="AIP861" s="10"/>
      <c r="AIQ861" s="235"/>
      <c r="AIR861" s="175" t="s">
        <v>119</v>
      </c>
      <c r="AIS861" s="341" t="s">
        <v>3452</v>
      </c>
      <c r="AIU861" s="176"/>
      <c r="AIV861" s="176">
        <f>VLOOKUP(AIS861,$A$879:$F$2731,6,FALSE)</f>
        <v>207</v>
      </c>
      <c r="AIW861" s="175" t="s">
        <v>69</v>
      </c>
      <c r="AIX861" s="10">
        <f>AIV861*1.1</f>
        <v>227.70000000000002</v>
      </c>
      <c r="AIY861" s="10"/>
      <c r="AIZ861" s="235"/>
      <c r="AJA861" s="175" t="s">
        <v>119</v>
      </c>
      <c r="AJB861" s="351" t="s">
        <v>577</v>
      </c>
      <c r="AJD861" s="176"/>
      <c r="AJE861" s="176">
        <f>VLOOKUP(AJB861,$A$879:$F$2731,6,FALSE)</f>
        <v>0</v>
      </c>
      <c r="AJF861" s="175" t="s">
        <v>69</v>
      </c>
      <c r="AJG861" s="10">
        <f>AJE861*1.1</f>
        <v>0</v>
      </c>
      <c r="AJH861" s="10"/>
      <c r="AJI861" s="235"/>
      <c r="AJJ861" s="175" t="s">
        <v>119</v>
      </c>
      <c r="AJK861" s="341" t="s">
        <v>3321</v>
      </c>
      <c r="AJM861" s="176"/>
      <c r="AJN861" s="176">
        <f>VLOOKUP(AJK861,$A$879:$F$2731,6,FALSE)</f>
        <v>21</v>
      </c>
      <c r="AJO861" s="175" t="s">
        <v>69</v>
      </c>
      <c r="AJP861" s="10">
        <f>AJN861*1.1</f>
        <v>23.1</v>
      </c>
      <c r="AJQ861" s="10"/>
      <c r="AJR861" s="235"/>
      <c r="AJS861" s="175" t="s">
        <v>119</v>
      </c>
      <c r="AJT861" s="347" t="s">
        <v>3122</v>
      </c>
      <c r="AJV861" s="176"/>
      <c r="AJW861" s="176">
        <f>VLOOKUP(AJT861,$A$879:$F$2731,6,FALSE)</f>
        <v>85</v>
      </c>
      <c r="AJX861" s="175" t="s">
        <v>69</v>
      </c>
      <c r="AJY861" s="10">
        <f>AJW861*1.1</f>
        <v>93.500000000000014</v>
      </c>
      <c r="AJZ861" s="10"/>
      <c r="AKA861" s="235"/>
      <c r="AKB861" s="175" t="s">
        <v>119</v>
      </c>
      <c r="AKC861" s="341" t="s">
        <v>487</v>
      </c>
      <c r="AKE861" s="176"/>
      <c r="AKF861" s="176">
        <f>VLOOKUP(AKC861,$A$879:$F$2731,6,FALSE)</f>
        <v>11</v>
      </c>
      <c r="AKG861" s="175" t="s">
        <v>69</v>
      </c>
      <c r="AKH861" s="10">
        <f>AKF861*1.1</f>
        <v>12.100000000000001</v>
      </c>
      <c r="AKI861" s="10"/>
      <c r="AKJ861" s="235"/>
      <c r="AKK861" s="175" t="s">
        <v>119</v>
      </c>
      <c r="AKL861" s="341" t="s">
        <v>3321</v>
      </c>
      <c r="AKN861" s="176"/>
      <c r="AKO861" s="176">
        <f>VLOOKUP(AKL861,$A$879:$F$2731,6,FALSE)</f>
        <v>21</v>
      </c>
      <c r="AKP861" s="175" t="s">
        <v>69</v>
      </c>
      <c r="AKQ861" s="10">
        <f>AKO861*1.1</f>
        <v>23.1</v>
      </c>
      <c r="AKR861" s="10"/>
      <c r="AKS861" s="235"/>
      <c r="AKT861" s="175" t="s">
        <v>119</v>
      </c>
      <c r="AKU861" s="341" t="s">
        <v>1486</v>
      </c>
      <c r="AKW861" s="176"/>
      <c r="AKX861" s="176">
        <f>VLOOKUP(AKU861,$A$879:$F$2731,6,FALSE)</f>
        <v>59</v>
      </c>
      <c r="AKY861" s="175" t="s">
        <v>69</v>
      </c>
      <c r="AKZ861" s="10">
        <f>AKX861*1.1</f>
        <v>64.900000000000006</v>
      </c>
      <c r="ALA861" s="10"/>
      <c r="ALB861" s="235"/>
      <c r="ALC861" s="175" t="s">
        <v>119</v>
      </c>
      <c r="ALD861" s="341" t="s">
        <v>614</v>
      </c>
      <c r="ALF861" s="176"/>
      <c r="ALG861" s="176">
        <f>VLOOKUP(ALD861,$A$879:$F$2731,6,FALSE)</f>
        <v>13</v>
      </c>
      <c r="ALH861" s="175" t="s">
        <v>69</v>
      </c>
      <c r="ALI861" s="10">
        <f>ALG861*1.1</f>
        <v>14.3</v>
      </c>
      <c r="ALJ861" s="10"/>
      <c r="ALK861" s="235"/>
      <c r="ALL861" s="175" t="s">
        <v>119</v>
      </c>
      <c r="ALM861" s="341" t="s">
        <v>2324</v>
      </c>
      <c r="ALO861" s="176"/>
      <c r="ALP861" s="176">
        <f>VLOOKUP(ALM861,$A$879:$F$2731,6,FALSE)</f>
        <v>296</v>
      </c>
      <c r="ALQ861" s="175" t="s">
        <v>69</v>
      </c>
      <c r="ALR861" s="10">
        <f>ALP861*1.1</f>
        <v>325.60000000000002</v>
      </c>
      <c r="ALS861" s="10"/>
      <c r="ALT861" s="235"/>
      <c r="ALU861" s="175" t="s">
        <v>119</v>
      </c>
      <c r="ALV861" s="341" t="s">
        <v>1706</v>
      </c>
      <c r="ALX861" s="176"/>
      <c r="ALY861" s="176">
        <f>VLOOKUP(ALV861,$A$879:$F$2731,6,FALSE)</f>
        <v>42</v>
      </c>
      <c r="ALZ861" s="175" t="s">
        <v>69</v>
      </c>
      <c r="AMA861" s="10">
        <f>ALY861*1.1</f>
        <v>46.2</v>
      </c>
      <c r="AMB861" s="10"/>
      <c r="AMC861" s="235"/>
      <c r="AMD861" s="175" t="s">
        <v>119</v>
      </c>
      <c r="AME861" s="401" t="s">
        <v>3122</v>
      </c>
      <c r="AMG861" s="176"/>
      <c r="AMH861" s="176">
        <f>VLOOKUP(AME861,$A$879:$F$2731,6,FALSE)</f>
        <v>85</v>
      </c>
      <c r="AMI861" s="175" t="s">
        <v>69</v>
      </c>
      <c r="AMJ861" s="10">
        <f>AMH861*1.1</f>
        <v>93.500000000000014</v>
      </c>
      <c r="AMK861" s="10"/>
      <c r="AML861" s="235"/>
      <c r="AMM861" s="175" t="s">
        <v>119</v>
      </c>
      <c r="AMN861" s="343" t="s">
        <v>1696</v>
      </c>
      <c r="AMP861" s="176"/>
      <c r="AMQ861" s="176">
        <f>VLOOKUP(AMN861,$A$879:$F$2731,6,FALSE)</f>
        <v>89</v>
      </c>
      <c r="AMR861" s="175" t="s">
        <v>69</v>
      </c>
      <c r="AMS861" s="10">
        <f>AMQ861*1.1</f>
        <v>97.9</v>
      </c>
      <c r="AMT861" s="10"/>
      <c r="AMU861" s="235"/>
      <c r="AMV861" s="175" t="s">
        <v>119</v>
      </c>
      <c r="AMW861" s="341" t="s">
        <v>614</v>
      </c>
      <c r="AMY861" s="176"/>
      <c r="AMZ861" s="176">
        <f>VLOOKUP(AMW861,$A$879:$F$2731,6,FALSE)</f>
        <v>13</v>
      </c>
      <c r="ANA861" s="175" t="s">
        <v>69</v>
      </c>
      <c r="ANB861" s="10">
        <f>AMZ861*1.1</f>
        <v>14.3</v>
      </c>
      <c r="ANC861" s="10"/>
      <c r="AND861" s="235"/>
      <c r="ANE861" s="175" t="s">
        <v>119</v>
      </c>
      <c r="ANF861" s="341" t="s">
        <v>3452</v>
      </c>
      <c r="ANH861" s="176"/>
      <c r="ANI861" s="176">
        <f>VLOOKUP(ANF861,$A$879:$F$2731,6,FALSE)</f>
        <v>207</v>
      </c>
      <c r="ANJ861" s="175" t="s">
        <v>69</v>
      </c>
      <c r="ANK861" s="10">
        <f>ANI861*1.1</f>
        <v>227.70000000000002</v>
      </c>
      <c r="ANL861" s="10"/>
      <c r="ANM861" s="235"/>
      <c r="ANN861" s="175" t="s">
        <v>119</v>
      </c>
      <c r="ANO861" s="351" t="s">
        <v>3243</v>
      </c>
      <c r="ANQ861" s="176"/>
      <c r="ANR861" s="176">
        <f>VLOOKUP(ANO861,$A$879:$F$2731,6,FALSE)</f>
        <v>3</v>
      </c>
      <c r="ANS861" s="175" t="s">
        <v>69</v>
      </c>
      <c r="ANT861" s="10">
        <f>ANR861*1.1</f>
        <v>3.3000000000000003</v>
      </c>
      <c r="ANU861" s="10"/>
      <c r="ANV861" s="235"/>
      <c r="ANW861" s="175" t="s">
        <v>119</v>
      </c>
      <c r="ANX861" s="341" t="s">
        <v>2045</v>
      </c>
      <c r="ANZ861" s="176"/>
      <c r="AOA861" s="176">
        <f>VLOOKUP(ANX861,$A$879:$F$2731,6,FALSE)</f>
        <v>108</v>
      </c>
      <c r="AOB861" s="175" t="s">
        <v>69</v>
      </c>
      <c r="AOC861" s="10">
        <f>AOA861*1.1</f>
        <v>118.80000000000001</v>
      </c>
      <c r="AOD861" s="10"/>
      <c r="AOE861" s="235"/>
      <c r="AOF861" s="175" t="s">
        <v>119</v>
      </c>
      <c r="AOG861" s="75" t="s">
        <v>183</v>
      </c>
      <c r="AOI861" s="176"/>
      <c r="AOJ861" s="176" t="e">
        <f>VLOOKUP(AOG861,$A$879:$F$2731,6,FALSE)</f>
        <v>#N/A</v>
      </c>
      <c r="AOK861" s="175" t="s">
        <v>69</v>
      </c>
      <c r="AOL861" s="10" t="e">
        <f>AOJ861*1.1</f>
        <v>#N/A</v>
      </c>
      <c r="AOM861" s="10"/>
      <c r="AON861" s="235"/>
      <c r="AOO861" s="175" t="s">
        <v>119</v>
      </c>
      <c r="AOP861" s="341" t="s">
        <v>734</v>
      </c>
      <c r="AOR861" s="176"/>
      <c r="AOS861" s="176">
        <f>VLOOKUP(AOP861,$A$879:$F$2731,6,FALSE)</f>
        <v>10</v>
      </c>
      <c r="AOT861" s="175" t="s">
        <v>69</v>
      </c>
      <c r="AOU861" s="10">
        <f>AOS861*1.1</f>
        <v>11</v>
      </c>
      <c r="AOV861" s="10"/>
      <c r="AOW861" s="235"/>
      <c r="AOX861" s="175" t="s">
        <v>119</v>
      </c>
      <c r="AOY861" s="404" t="s">
        <v>2045</v>
      </c>
      <c r="APA861" s="176"/>
      <c r="APB861" s="176">
        <f>VLOOKUP(AOY861,$A$879:$F$2731,6,FALSE)</f>
        <v>108</v>
      </c>
      <c r="APC861" s="175" t="s">
        <v>69</v>
      </c>
      <c r="APD861" s="10">
        <f>APB861*1.1</f>
        <v>118.80000000000001</v>
      </c>
      <c r="APE861" s="10"/>
      <c r="APF861" s="235"/>
      <c r="APG861" s="175" t="s">
        <v>119</v>
      </c>
      <c r="APH861" s="341" t="s">
        <v>733</v>
      </c>
      <c r="APJ861" s="176"/>
      <c r="APK861" s="176">
        <f>VLOOKUP(APH861,$A$879:$F$2731,6,FALSE)</f>
        <v>119</v>
      </c>
      <c r="APL861" s="175" t="s">
        <v>69</v>
      </c>
      <c r="APM861" s="10">
        <f>APK861*1.1</f>
        <v>130.9</v>
      </c>
      <c r="APN861" s="10"/>
      <c r="APO861" s="235"/>
      <c r="APP861" s="175" t="s">
        <v>119</v>
      </c>
      <c r="APQ861" s="75" t="s">
        <v>183</v>
      </c>
      <c r="APS861" s="176"/>
      <c r="APT861" s="176" t="e">
        <f>VLOOKUP(APQ861,$A$879:$F$2731,6,FALSE)</f>
        <v>#N/A</v>
      </c>
      <c r="APU861" s="175" t="s">
        <v>69</v>
      </c>
      <c r="APV861" s="10" t="e">
        <f>APT861*1.1</f>
        <v>#N/A</v>
      </c>
      <c r="APW861" s="10"/>
      <c r="APX861" s="235"/>
      <c r="APY861" s="175" t="s">
        <v>119</v>
      </c>
      <c r="APZ861" s="341" t="s">
        <v>2531</v>
      </c>
      <c r="AQB861" s="176"/>
      <c r="AQC861" s="176">
        <f>VLOOKUP(APZ861,$A$879:$F$2731,6,FALSE)</f>
        <v>12</v>
      </c>
      <c r="AQD861" s="175" t="s">
        <v>69</v>
      </c>
      <c r="AQE861" s="10">
        <f>AQC861*1.1</f>
        <v>13.200000000000001</v>
      </c>
      <c r="AQF861" s="10"/>
      <c r="AQG861" s="235"/>
      <c r="AQH861" s="175" t="s">
        <v>119</v>
      </c>
      <c r="AQI861" s="341" t="s">
        <v>3103</v>
      </c>
      <c r="AQK861" s="176"/>
      <c r="AQL861" s="176">
        <f>VLOOKUP(AQI861,$A$879:$F$2731,6,FALSE)</f>
        <v>34</v>
      </c>
      <c r="AQM861" s="175" t="s">
        <v>69</v>
      </c>
      <c r="AQN861" s="10">
        <f>AQL861*1.1</f>
        <v>37.400000000000006</v>
      </c>
      <c r="AQO861" s="10"/>
      <c r="AQP861" s="235"/>
      <c r="AQQ861" s="175" t="s">
        <v>119</v>
      </c>
      <c r="AQR861" s="75" t="s">
        <v>183</v>
      </c>
      <c r="AQT861" s="176"/>
      <c r="AQU861" s="176" t="e">
        <f>VLOOKUP(AQR861,$A$879:$F$2731,6,FALSE)</f>
        <v>#N/A</v>
      </c>
      <c r="AQV861" s="175" t="s">
        <v>69</v>
      </c>
      <c r="AQW861" s="10" t="e">
        <f>AQU861*1.1</f>
        <v>#N/A</v>
      </c>
      <c r="AQX861" s="10"/>
      <c r="AQY861" s="235"/>
      <c r="AQZ861" s="175" t="s">
        <v>119</v>
      </c>
      <c r="ARA861" s="75" t="s">
        <v>183</v>
      </c>
      <c r="ARC861" s="176"/>
      <c r="ARD861" s="176" t="e">
        <f>VLOOKUP(ARA861,$A$879:$F$2731,6,FALSE)</f>
        <v>#N/A</v>
      </c>
      <c r="ARE861" s="175" t="s">
        <v>69</v>
      </c>
      <c r="ARF861" s="10" t="e">
        <f>ARD861*1.1</f>
        <v>#N/A</v>
      </c>
      <c r="ARG861" s="10"/>
      <c r="ARH861" s="235"/>
      <c r="ARI861" s="175" t="s">
        <v>119</v>
      </c>
      <c r="ARJ861" s="75" t="s">
        <v>183</v>
      </c>
      <c r="ARL861" s="176"/>
      <c r="ARM861" s="176" t="e">
        <f>VLOOKUP(ARJ861,$A$879:$F$2731,6,FALSE)</f>
        <v>#N/A</v>
      </c>
      <c r="ARN861" s="175" t="s">
        <v>69</v>
      </c>
      <c r="ARO861" s="10" t="e">
        <f>ARM861*1.1</f>
        <v>#N/A</v>
      </c>
      <c r="ARP861" s="10"/>
      <c r="ARQ861" s="235"/>
      <c r="ARR861" s="175" t="s">
        <v>119</v>
      </c>
      <c r="ARS861" s="75" t="s">
        <v>183</v>
      </c>
      <c r="ARU861" s="176"/>
      <c r="ARV861" s="176" t="e">
        <f>VLOOKUP(ARS861,$A$879:$F$2731,6,FALSE)</f>
        <v>#N/A</v>
      </c>
      <c r="ARW861" s="175" t="s">
        <v>69</v>
      </c>
      <c r="ARX861" s="10" t="e">
        <f>ARV861*1.1</f>
        <v>#N/A</v>
      </c>
      <c r="ARY861" s="10"/>
      <c r="ARZ861" s="235"/>
      <c r="ASA861" s="175" t="s">
        <v>119</v>
      </c>
      <c r="ASB861" s="341" t="s">
        <v>626</v>
      </c>
      <c r="ASD861" s="176"/>
      <c r="ASE861" s="176">
        <f>VLOOKUP(ASB861,$A$879:$F$2731,6,FALSE)</f>
        <v>67</v>
      </c>
      <c r="ASF861" s="175" t="s">
        <v>69</v>
      </c>
      <c r="ASG861" s="10">
        <f>ASE861*1.1</f>
        <v>73.7</v>
      </c>
      <c r="ASH861" s="10"/>
      <c r="ASI861" s="235"/>
      <c r="ASJ861" s="175" t="s">
        <v>119</v>
      </c>
      <c r="ASK861" s="75" t="s">
        <v>183</v>
      </c>
      <c r="ASM861" s="176"/>
      <c r="ASN861" s="176" t="e">
        <f>VLOOKUP(ASK861,$A$879:$F$2731,6,FALSE)</f>
        <v>#N/A</v>
      </c>
      <c r="ASO861" s="175" t="s">
        <v>69</v>
      </c>
      <c r="ASP861" s="10" t="e">
        <f>ASN861*1.1</f>
        <v>#N/A</v>
      </c>
      <c r="ASQ861" s="10"/>
      <c r="ASR861" s="235"/>
      <c r="ASS861" s="175" t="s">
        <v>119</v>
      </c>
      <c r="AST861" s="341" t="s">
        <v>3099</v>
      </c>
      <c r="ASV861" s="176"/>
      <c r="ASW861" s="176">
        <f>VLOOKUP(AST861,$A$879:$F$2731,6,FALSE)</f>
        <v>97</v>
      </c>
      <c r="ASX861" s="175" t="s">
        <v>69</v>
      </c>
      <c r="ASY861" s="10">
        <f>ASW861*1.1</f>
        <v>106.7</v>
      </c>
      <c r="ASZ861" s="10"/>
      <c r="ATA861" s="235"/>
      <c r="ATB861" s="175" t="s">
        <v>119</v>
      </c>
      <c r="ATC861" s="75" t="s">
        <v>183</v>
      </c>
      <c r="ATE861" s="176"/>
      <c r="ATF861" s="176" t="e">
        <f>VLOOKUP(ATC861,$A$879:$F$2731,6,FALSE)</f>
        <v>#N/A</v>
      </c>
      <c r="ATG861" s="175" t="s">
        <v>69</v>
      </c>
      <c r="ATH861" s="10" t="e">
        <f>ATF861*1.1</f>
        <v>#N/A</v>
      </c>
      <c r="ATI861" s="10"/>
      <c r="ATJ861" s="235"/>
      <c r="ATK861" s="175" t="s">
        <v>119</v>
      </c>
      <c r="ATL861" s="75" t="s">
        <v>183</v>
      </c>
      <c r="ATN861" s="176"/>
      <c r="ATO861" s="176" t="e">
        <f>VLOOKUP(ATL861,$A$879:$F$2731,6,FALSE)</f>
        <v>#N/A</v>
      </c>
      <c r="ATP861" s="175" t="s">
        <v>69</v>
      </c>
      <c r="ATQ861" s="10" t="e">
        <f>ATO861*1.1</f>
        <v>#N/A</v>
      </c>
      <c r="ATR861" s="10"/>
      <c r="ATS861" s="235"/>
      <c r="ATT861" s="175" t="s">
        <v>119</v>
      </c>
      <c r="ATU861" s="75" t="s">
        <v>183</v>
      </c>
      <c r="ATW861" s="176"/>
      <c r="ATX861" s="176" t="e">
        <f>VLOOKUP(ATU861,$A$879:$F$2731,6,FALSE)</f>
        <v>#N/A</v>
      </c>
      <c r="ATY861" s="175" t="s">
        <v>69</v>
      </c>
      <c r="ATZ861" s="10" t="e">
        <f>ATX861*1.1</f>
        <v>#N/A</v>
      </c>
      <c r="AUA861" s="10"/>
      <c r="AUB861" s="235"/>
      <c r="AUC861" s="175" t="s">
        <v>119</v>
      </c>
      <c r="AUD861" s="75" t="s">
        <v>183</v>
      </c>
      <c r="AUF861" s="176"/>
      <c r="AUG861" s="176" t="e">
        <f>VLOOKUP(AUD861,$A$879:$F$2731,6,FALSE)</f>
        <v>#N/A</v>
      </c>
      <c r="AUH861" s="175" t="s">
        <v>69</v>
      </c>
      <c r="AUI861" s="10" t="e">
        <f>AUG861*1.1</f>
        <v>#N/A</v>
      </c>
      <c r="AUJ861" s="10"/>
      <c r="AUK861" s="235"/>
      <c r="AUL861" s="175" t="s">
        <v>119</v>
      </c>
      <c r="AUM861" s="75" t="s">
        <v>183</v>
      </c>
      <c r="AUO861" s="176"/>
      <c r="AUP861" s="176" t="e">
        <f>VLOOKUP(AUM861,$A$879:$F$2731,6,FALSE)</f>
        <v>#N/A</v>
      </c>
      <c r="AUQ861" s="175" t="s">
        <v>69</v>
      </c>
      <c r="AUR861" s="10" t="e">
        <f>AUP861*1.1</f>
        <v>#N/A</v>
      </c>
      <c r="AUS861" s="10"/>
      <c r="AUT861" s="235"/>
      <c r="AUU861" s="175" t="s">
        <v>119</v>
      </c>
      <c r="AUV861" s="75" t="s">
        <v>183</v>
      </c>
      <c r="AUX861" s="176"/>
      <c r="AUY861" s="176" t="e">
        <f>VLOOKUP(AUV861,$A$879:$F$2731,6,FALSE)</f>
        <v>#N/A</v>
      </c>
      <c r="AUZ861" s="175" t="s">
        <v>69</v>
      </c>
      <c r="AVA861" s="10" t="e">
        <f>AUY861*1.1</f>
        <v>#N/A</v>
      </c>
      <c r="AVB861" s="10"/>
      <c r="AVC861" s="235"/>
      <c r="AVD861" s="175" t="s">
        <v>119</v>
      </c>
      <c r="AVE861" s="75" t="s">
        <v>183</v>
      </c>
      <c r="AVG861" s="176"/>
      <c r="AVH861" s="176" t="e">
        <f>VLOOKUP(AVE861,$A$879:$F$2731,6,FALSE)</f>
        <v>#N/A</v>
      </c>
      <c r="AVI861" s="175" t="s">
        <v>69</v>
      </c>
      <c r="AVJ861" s="10" t="e">
        <f>AVH861*1.1</f>
        <v>#N/A</v>
      </c>
      <c r="AVK861" s="10"/>
      <c r="AVL861" s="235"/>
      <c r="AVM861" s="175" t="s">
        <v>119</v>
      </c>
      <c r="AVN861" s="75" t="s">
        <v>183</v>
      </c>
      <c r="AVP861" s="176"/>
      <c r="AVQ861" s="176" t="e">
        <f>VLOOKUP(AVN861,$A$879:$F$2731,6,FALSE)</f>
        <v>#N/A</v>
      </c>
      <c r="AVR861" s="175" t="s">
        <v>69</v>
      </c>
      <c r="AVS861" s="10" t="e">
        <f>AVQ861*1.1</f>
        <v>#N/A</v>
      </c>
      <c r="AVT861" s="10"/>
      <c r="AVU861" s="235"/>
      <c r="AVV861" s="175" t="s">
        <v>119</v>
      </c>
      <c r="AVW861" s="75" t="s">
        <v>183</v>
      </c>
      <c r="AVY861" s="176"/>
      <c r="AVZ861" s="176" t="e">
        <f>VLOOKUP(AVW861,$A$879:$F$2731,6,FALSE)</f>
        <v>#N/A</v>
      </c>
      <c r="AWA861" s="175" t="s">
        <v>69</v>
      </c>
      <c r="AWB861" s="10" t="e">
        <f>AVZ861*1.1</f>
        <v>#N/A</v>
      </c>
      <c r="AWC861" s="10"/>
      <c r="AWD861" s="235"/>
      <c r="AWE861" s="175" t="s">
        <v>119</v>
      </c>
      <c r="AWF861" s="75" t="s">
        <v>183</v>
      </c>
      <c r="AWH861" s="176"/>
      <c r="AWI861" s="176" t="e">
        <f>VLOOKUP(AWF861,$A$879:$F$2731,6,FALSE)</f>
        <v>#N/A</v>
      </c>
      <c r="AWJ861" s="175" t="s">
        <v>69</v>
      </c>
      <c r="AWK861" s="10" t="e">
        <f>AWI861*1.1</f>
        <v>#N/A</v>
      </c>
      <c r="AWL861" s="10"/>
      <c r="AWM861" s="235"/>
      <c r="AWN861" s="175" t="s">
        <v>119</v>
      </c>
      <c r="AWO861" s="341" t="s">
        <v>487</v>
      </c>
      <c r="AWQ861" s="176"/>
      <c r="AWR861" s="176">
        <f>VLOOKUP(AWO861,$A$879:$F$2731,6,FALSE)</f>
        <v>11</v>
      </c>
      <c r="AWS861" s="175" t="s">
        <v>69</v>
      </c>
      <c r="AWT861" s="10">
        <f>AWR861*1.1</f>
        <v>12.100000000000001</v>
      </c>
      <c r="AWU861" s="10"/>
      <c r="AWV861" s="235"/>
      <c r="AWW861" s="175" t="s">
        <v>119</v>
      </c>
      <c r="AWX861" s="341" t="s">
        <v>2324</v>
      </c>
      <c r="AWZ861" s="176"/>
      <c r="AXA861" s="176">
        <f>VLOOKUP(AWX861,$A$879:$F$2731,6,FALSE)</f>
        <v>296</v>
      </c>
      <c r="AXB861" s="175" t="s">
        <v>69</v>
      </c>
      <c r="AXC861" s="10">
        <f>AXA861*1.1</f>
        <v>325.60000000000002</v>
      </c>
      <c r="AXD861" s="10"/>
      <c r="AXE861" s="235"/>
      <c r="AXF861" s="175" t="s">
        <v>119</v>
      </c>
      <c r="AXG861" s="341" t="s">
        <v>414</v>
      </c>
      <c r="AXI861" s="176"/>
      <c r="AXJ861" s="176">
        <f>VLOOKUP(AXG861,$A$879:$F$2731,6,FALSE)</f>
        <v>31</v>
      </c>
      <c r="AXK861" s="175" t="s">
        <v>69</v>
      </c>
      <c r="AXL861" s="10">
        <f>AXJ861*1.1</f>
        <v>34.1</v>
      </c>
      <c r="AXM861" s="10"/>
      <c r="AXN861" s="235"/>
      <c r="AXO861" s="175" t="s">
        <v>119</v>
      </c>
      <c r="AXP861" s="341" t="s">
        <v>514</v>
      </c>
      <c r="AXR861" s="176"/>
      <c r="AXS861" s="176">
        <f>VLOOKUP(AXP861,$A$879:$F$2731,6,FALSE)</f>
        <v>0</v>
      </c>
      <c r="AXT861" s="175" t="s">
        <v>69</v>
      </c>
      <c r="AXU861" s="10">
        <f>AXS861*1.1</f>
        <v>0</v>
      </c>
      <c r="AXV861" s="10"/>
      <c r="AXW861" s="235"/>
      <c r="AXX861" s="175" t="s">
        <v>119</v>
      </c>
      <c r="AXY861" s="341" t="s">
        <v>734</v>
      </c>
      <c r="AYA861" s="176"/>
      <c r="AYB861" s="176">
        <f>VLOOKUP(AXY861,$A$879:$F$2731,6,FALSE)</f>
        <v>10</v>
      </c>
      <c r="AYC861" s="175" t="s">
        <v>69</v>
      </c>
      <c r="AYD861" s="10">
        <f>AYB861*1.1</f>
        <v>11</v>
      </c>
      <c r="AYE861" s="10"/>
      <c r="AYF861" s="235"/>
      <c r="AYG861" s="175" t="s">
        <v>119</v>
      </c>
      <c r="AYH861" s="341" t="s">
        <v>447</v>
      </c>
      <c r="AYJ861" s="176"/>
      <c r="AYK861" s="176">
        <f>VLOOKUP(AYH861,$A$879:$F$2731,6,FALSE)</f>
        <v>62</v>
      </c>
      <c r="AYL861" s="175" t="s">
        <v>69</v>
      </c>
      <c r="AYM861" s="10">
        <f>AYK861*1.1</f>
        <v>68.2</v>
      </c>
      <c r="AYN861" s="10"/>
      <c r="AYO861" s="235"/>
      <c r="AYP861" s="175" t="s">
        <v>119</v>
      </c>
      <c r="AYQ861" s="341" t="s">
        <v>2324</v>
      </c>
      <c r="AYS861" s="176"/>
      <c r="AYT861" s="176">
        <f>VLOOKUP(AYQ861,$A$879:$F$2731,6,FALSE)</f>
        <v>296</v>
      </c>
      <c r="AYU861" s="175" t="s">
        <v>69</v>
      </c>
      <c r="AYV861" s="10">
        <f>AYT861*1.1</f>
        <v>325.60000000000002</v>
      </c>
      <c r="AYW861" s="10"/>
      <c r="AYX861" s="235"/>
      <c r="AYY861" s="175" t="s">
        <v>119</v>
      </c>
      <c r="AYZ861" s="341" t="s">
        <v>419</v>
      </c>
      <c r="AZB861" s="176"/>
      <c r="AZC861" s="176">
        <f>VLOOKUP(AYZ861,$A$879:$F$2731,6,FALSE)</f>
        <v>36</v>
      </c>
      <c r="AZD861" s="175" t="s">
        <v>69</v>
      </c>
      <c r="AZE861" s="10">
        <f>AZC861*1.1</f>
        <v>39.6</v>
      </c>
      <c r="AZF861" s="10"/>
      <c r="AZG861" s="235"/>
      <c r="AZH861" s="175" t="s">
        <v>119</v>
      </c>
      <c r="AZI861" s="341" t="s">
        <v>487</v>
      </c>
      <c r="AZK861" s="176"/>
      <c r="AZL861" s="176">
        <f>VLOOKUP(AZI861,$A$879:$F$2731,6,FALSE)</f>
        <v>11</v>
      </c>
      <c r="AZM861" s="175" t="s">
        <v>69</v>
      </c>
      <c r="AZN861" s="10">
        <f>AZL861*1.1</f>
        <v>12.100000000000001</v>
      </c>
      <c r="AZO861" s="10"/>
      <c r="AZP861" s="235"/>
      <c r="AZQ861" s="175" t="s">
        <v>119</v>
      </c>
      <c r="AZR861" s="341" t="s">
        <v>1013</v>
      </c>
      <c r="AZT861" s="176"/>
      <c r="AZU861" s="176">
        <f>VLOOKUP(AZR861,$A$879:$F$2731,6,FALSE)</f>
        <v>203</v>
      </c>
      <c r="AZV861" s="175" t="s">
        <v>69</v>
      </c>
      <c r="AZW861" s="10">
        <f>AZU861*1.1</f>
        <v>223.3</v>
      </c>
      <c r="AZX861" s="10"/>
      <c r="AZY861" s="235"/>
      <c r="AZZ861" s="175" t="s">
        <v>119</v>
      </c>
      <c r="BAA861" s="341" t="s">
        <v>3363</v>
      </c>
      <c r="BAC861" s="176"/>
      <c r="BAD861" s="176">
        <f>VLOOKUP(BAA861,$A$879:$F$2731,6,FALSE)</f>
        <v>21</v>
      </c>
      <c r="BAE861" s="175" t="s">
        <v>69</v>
      </c>
      <c r="BAF861" s="10">
        <f>BAD861*1.1</f>
        <v>23.1</v>
      </c>
      <c r="BAG861" s="10"/>
      <c r="BAH861" s="235"/>
      <c r="BAI861" s="175" t="s">
        <v>119</v>
      </c>
      <c r="BAJ861" s="398" t="s">
        <v>3321</v>
      </c>
      <c r="BAL861" s="176"/>
      <c r="BAM861" s="176">
        <f>VLOOKUP(BAJ861,$A$879:$F$2731,6,FALSE)</f>
        <v>21</v>
      </c>
      <c r="BAN861" s="175" t="s">
        <v>69</v>
      </c>
      <c r="BAO861" s="10">
        <f>BAM861*1.1</f>
        <v>23.1</v>
      </c>
      <c r="BAP861" s="10"/>
      <c r="BAQ861" s="235"/>
      <c r="BAR861" s="175" t="s">
        <v>119</v>
      </c>
      <c r="BAS861" s="341" t="s">
        <v>559</v>
      </c>
      <c r="BAU861" s="176"/>
      <c r="BAV861" s="176">
        <f>VLOOKUP(BAS861,$A$879:$F$2731,6,FALSE)</f>
        <v>29</v>
      </c>
      <c r="BAW861" s="175" t="s">
        <v>69</v>
      </c>
      <c r="BAX861" s="10">
        <f>BAV861*1.1</f>
        <v>31.900000000000002</v>
      </c>
      <c r="BAY861" s="10"/>
      <c r="BAZ861" s="235"/>
      <c r="BBA861" s="175" t="s">
        <v>119</v>
      </c>
      <c r="BBB861" s="341" t="s">
        <v>2086</v>
      </c>
      <c r="BBD861" s="176"/>
      <c r="BBE861" s="176">
        <f>VLOOKUP(BBB861,$A$879:$F$2731,6,FALSE)</f>
        <v>33</v>
      </c>
      <c r="BBF861" s="175" t="s">
        <v>69</v>
      </c>
      <c r="BBG861" s="10">
        <f>BBE861*1.1</f>
        <v>36.300000000000004</v>
      </c>
      <c r="BBH861" s="10"/>
      <c r="BBI861" s="235"/>
      <c r="BBJ861" s="175" t="s">
        <v>119</v>
      </c>
      <c r="BBK861" s="341" t="s">
        <v>1706</v>
      </c>
      <c r="BBM861" s="176"/>
      <c r="BBN861" s="176">
        <f>VLOOKUP(BBK861,$A$879:$F$2731,6,FALSE)</f>
        <v>42</v>
      </c>
      <c r="BBO861" s="175" t="s">
        <v>69</v>
      </c>
      <c r="BBP861" s="10">
        <f>BBN861*1.1</f>
        <v>46.2</v>
      </c>
      <c r="BBQ861" s="10"/>
      <c r="BBR861" s="235"/>
      <c r="BBS861" s="175" t="s">
        <v>119</v>
      </c>
      <c r="BBT861" s="347" t="s">
        <v>447</v>
      </c>
      <c r="BBV861" s="176"/>
      <c r="BBW861" s="176">
        <f>VLOOKUP(BBT861,$A$879:$F$2731,6,FALSE)</f>
        <v>62</v>
      </c>
      <c r="BBX861" s="175" t="s">
        <v>69</v>
      </c>
      <c r="BBY861" s="10">
        <f>BBW861*1.1</f>
        <v>68.2</v>
      </c>
      <c r="BBZ861" s="10"/>
      <c r="BCA861" s="235"/>
      <c r="BCB861" s="175" t="s">
        <v>119</v>
      </c>
      <c r="BCC861" s="341" t="s">
        <v>559</v>
      </c>
      <c r="BCE861" s="176"/>
      <c r="BCF861" s="176">
        <f>VLOOKUP(BCC861,$A$879:$F$2731,6,FALSE)</f>
        <v>29</v>
      </c>
      <c r="BCG861" s="175" t="s">
        <v>69</v>
      </c>
      <c r="BCH861" s="10">
        <f>BCF861*1.1</f>
        <v>31.900000000000002</v>
      </c>
      <c r="BCI861" s="10"/>
      <c r="BCJ861" s="235"/>
      <c r="BCK861" s="175" t="s">
        <v>119</v>
      </c>
      <c r="BCL861" s="341" t="s">
        <v>1395</v>
      </c>
      <c r="BCN861" s="176"/>
      <c r="BCO861" s="176">
        <f>VLOOKUP(BCL861,$A$879:$F$2731,6,FALSE)</f>
        <v>61</v>
      </c>
      <c r="BCP861" s="175" t="s">
        <v>69</v>
      </c>
      <c r="BCQ861" s="10">
        <f>BCO861*1.1</f>
        <v>67.100000000000009</v>
      </c>
      <c r="BCR861" s="10"/>
      <c r="BCS861" s="235"/>
      <c r="BCT861" s="175" t="s">
        <v>119</v>
      </c>
      <c r="BCU861" s="351" t="s">
        <v>838</v>
      </c>
      <c r="BCW861" s="176"/>
      <c r="BCX861" s="176">
        <f>VLOOKUP(BCU861,$A$879:$F$2731,6,FALSE)</f>
        <v>22</v>
      </c>
      <c r="BCY861" s="175" t="s">
        <v>69</v>
      </c>
      <c r="BCZ861" s="10">
        <f>BCX861*1.1</f>
        <v>24.200000000000003</v>
      </c>
      <c r="BDA861" s="10"/>
      <c r="BDB861" s="235"/>
      <c r="BDC861" s="175" t="s">
        <v>119</v>
      </c>
      <c r="BDD861" s="347" t="s">
        <v>1696</v>
      </c>
      <c r="BDF861" s="176"/>
      <c r="BDG861" s="176">
        <f>VLOOKUP(BDD861,$A$879:$F$2731,6,FALSE)</f>
        <v>89</v>
      </c>
      <c r="BDH861" s="175" t="s">
        <v>69</v>
      </c>
      <c r="BDI861" s="10">
        <f>BDG861*1.1</f>
        <v>97.9</v>
      </c>
      <c r="BDJ861" s="10"/>
      <c r="BDK861" s="235"/>
      <c r="BDL861" s="175" t="s">
        <v>119</v>
      </c>
      <c r="BDM861" s="341" t="s">
        <v>1706</v>
      </c>
      <c r="BDO861" s="176"/>
      <c r="BDP861" s="176">
        <f>VLOOKUP(BDM861,$A$879:$F$2731,6,FALSE)</f>
        <v>42</v>
      </c>
      <c r="BDQ861" s="175" t="s">
        <v>69</v>
      </c>
      <c r="BDR861" s="10">
        <f>BDP861*1.1</f>
        <v>46.2</v>
      </c>
      <c r="BDS861" s="10"/>
      <c r="BDT861" s="235"/>
      <c r="BDU861" s="175" t="s">
        <v>119</v>
      </c>
      <c r="BDV861" s="341" t="s">
        <v>614</v>
      </c>
      <c r="BDX861" s="176"/>
      <c r="BDY861" s="176">
        <f>VLOOKUP(BDV861,$A$879:$F$2731,6,FALSE)</f>
        <v>13</v>
      </c>
      <c r="BDZ861" s="175" t="s">
        <v>69</v>
      </c>
      <c r="BEA861" s="10">
        <f>BDY861*1.1</f>
        <v>14.3</v>
      </c>
      <c r="BEB861" s="10"/>
      <c r="BEC861" s="235"/>
      <c r="BED861" s="175" t="s">
        <v>119</v>
      </c>
      <c r="BEE861" s="341" t="s">
        <v>3122</v>
      </c>
      <c r="BEG861" s="176"/>
      <c r="BEH861" s="176">
        <f>VLOOKUP(BEE861,$A$879:$F$2731,6,FALSE)</f>
        <v>85</v>
      </c>
      <c r="BEI861" s="175" t="s">
        <v>69</v>
      </c>
      <c r="BEJ861" s="10">
        <f>BEH861*1.1</f>
        <v>93.500000000000014</v>
      </c>
      <c r="BEK861" s="10"/>
      <c r="BEL861" s="235"/>
      <c r="BEM861" s="175" t="s">
        <v>119</v>
      </c>
      <c r="BEN861" s="341" t="s">
        <v>2113</v>
      </c>
      <c r="BEP861" s="176"/>
      <c r="BEQ861" s="176">
        <f>VLOOKUP(BEN861,$A$879:$F$2731,6,FALSE)</f>
        <v>57</v>
      </c>
      <c r="BER861" s="175" t="s">
        <v>69</v>
      </c>
      <c r="BES861" s="10">
        <f>BEQ861*1.1</f>
        <v>62.7</v>
      </c>
      <c r="BET861" s="10"/>
      <c r="BEU861" s="235"/>
      <c r="BEV861" s="175" t="s">
        <v>119</v>
      </c>
      <c r="BEW861" s="341" t="s">
        <v>1148</v>
      </c>
      <c r="BEY861" s="176"/>
      <c r="BEZ861" s="176">
        <f>VLOOKUP(BEW861,$A$879:$F$2731,6,FALSE)</f>
        <v>238</v>
      </c>
      <c r="BFA861" s="175" t="s">
        <v>69</v>
      </c>
      <c r="BFB861" s="10">
        <f>BEZ861*1.1</f>
        <v>261.8</v>
      </c>
      <c r="BFC861" s="10"/>
      <c r="BFD861" s="235"/>
      <c r="BFE861" s="175" t="s">
        <v>119</v>
      </c>
      <c r="BFF861" s="341" t="s">
        <v>733</v>
      </c>
      <c r="BFH861" s="176"/>
      <c r="BFI861" s="176">
        <f>VLOOKUP(BFF861,$A$879:$F$2731,6,FALSE)</f>
        <v>119</v>
      </c>
      <c r="BFJ861" s="175" t="s">
        <v>69</v>
      </c>
      <c r="BFK861" s="10">
        <f>BFI861*1.1</f>
        <v>130.9</v>
      </c>
      <c r="BFL861" s="10"/>
      <c r="BFM861" s="235"/>
      <c r="BFN861" s="175" t="s">
        <v>119</v>
      </c>
      <c r="BFO861" s="341" t="s">
        <v>1378</v>
      </c>
      <c r="BFQ861" s="176"/>
      <c r="BFR861" s="176">
        <f>VLOOKUP(BFO861,$A$879:$F$2731,6,FALSE)</f>
        <v>26</v>
      </c>
      <c r="BFS861" s="175" t="s">
        <v>69</v>
      </c>
      <c r="BFT861" s="10">
        <f>BFR861*1.1</f>
        <v>28.6</v>
      </c>
      <c r="BFU861" s="10"/>
      <c r="BFV861" s="235"/>
      <c r="BFW861" s="175" t="s">
        <v>119</v>
      </c>
      <c r="BFX861" s="351" t="s">
        <v>733</v>
      </c>
      <c r="BFZ861" s="176"/>
      <c r="BGA861" s="176">
        <f>VLOOKUP(BFX861,$A$879:$F$2731,6,FALSE)</f>
        <v>119</v>
      </c>
      <c r="BGB861" s="175" t="s">
        <v>69</v>
      </c>
      <c r="BGC861" s="10">
        <f>BGA861*1.1</f>
        <v>130.9</v>
      </c>
      <c r="BGD861" s="10"/>
      <c r="BGE861" s="235"/>
      <c r="BGF861" s="175" t="s">
        <v>119</v>
      </c>
      <c r="BGG861" s="341" t="s">
        <v>514</v>
      </c>
      <c r="BGI861" s="176"/>
      <c r="BGJ861" s="176">
        <f>VLOOKUP(BGG861,$A$879:$F$2731,6,FALSE)</f>
        <v>0</v>
      </c>
      <c r="BGK861" s="175" t="s">
        <v>69</v>
      </c>
      <c r="BGL861" s="10">
        <f>BGJ861*1.1</f>
        <v>0</v>
      </c>
      <c r="BGM861" s="10"/>
      <c r="BGN861" s="235"/>
      <c r="BGO861" s="175" t="s">
        <v>119</v>
      </c>
      <c r="BGP861" s="351" t="s">
        <v>1395</v>
      </c>
      <c r="BGR861" s="176"/>
      <c r="BGS861" s="176">
        <f>VLOOKUP(BGP861,$A$879:$F$2731,6,FALSE)</f>
        <v>61</v>
      </c>
      <c r="BGT861" s="175" t="s">
        <v>69</v>
      </c>
      <c r="BGU861" s="10">
        <f>BGS861*1.1</f>
        <v>67.100000000000009</v>
      </c>
      <c r="BGV861" s="10"/>
      <c r="BGW861" s="235"/>
      <c r="BGX861" s="175" t="s">
        <v>119</v>
      </c>
      <c r="BGY861" s="341" t="s">
        <v>1730</v>
      </c>
      <c r="BHA861" s="176"/>
      <c r="BHB861" s="176">
        <f>VLOOKUP(BGY861,$A$879:$F$2731,6,FALSE)</f>
        <v>74</v>
      </c>
      <c r="BHC861" s="175" t="s">
        <v>69</v>
      </c>
      <c r="BHD861" s="10">
        <f>BHB861*1.1</f>
        <v>81.400000000000006</v>
      </c>
      <c r="BHE861" s="10"/>
    </row>
    <row r="862" spans="1:1565" s="14" customFormat="1" ht="15">
      <c r="A862" s="175"/>
      <c r="B862" s="344"/>
      <c r="D862" s="175"/>
      <c r="E862" s="175"/>
      <c r="F862" s="175"/>
      <c r="G862" s="10"/>
      <c r="H862" s="10">
        <f>SUM(G857:G861)</f>
        <v>1202</v>
      </c>
      <c r="I862" s="229"/>
      <c r="J862" s="175"/>
      <c r="K862" s="395"/>
      <c r="M862" s="175"/>
      <c r="N862" s="175"/>
      <c r="O862" s="175"/>
      <c r="P862" s="10"/>
      <c r="Q862" s="10">
        <f>SUM(P857:P861)</f>
        <v>1067.5999999999999</v>
      </c>
      <c r="R862" s="229"/>
      <c r="S862" s="175"/>
      <c r="T862" s="395"/>
      <c r="V862" s="175"/>
      <c r="W862" s="175"/>
      <c r="X862" s="175"/>
      <c r="Y862" s="10"/>
      <c r="Z862" s="10">
        <f>SUM(Y857:Y861)</f>
        <v>485.09999999999997</v>
      </c>
      <c r="AA862" s="229"/>
      <c r="AB862" s="175"/>
      <c r="AC862" s="395"/>
      <c r="AE862" s="175"/>
      <c r="AF862" s="175"/>
      <c r="AG862" s="175"/>
      <c r="AH862" s="10"/>
      <c r="AI862" s="10">
        <f>SUM(AH857:AH861)</f>
        <v>1548.2</v>
      </c>
      <c r="AJ862" s="229"/>
      <c r="AK862" s="175"/>
      <c r="AL862" s="395"/>
      <c r="AN862" s="175"/>
      <c r="AO862" s="175"/>
      <c r="AP862" s="175"/>
      <c r="AQ862" s="10"/>
      <c r="AR862" s="10">
        <f>SUM(AQ857:AQ861)</f>
        <v>1423.5</v>
      </c>
      <c r="AS862" s="229"/>
      <c r="AT862" s="175"/>
      <c r="AU862" s="395"/>
      <c r="AW862" s="175"/>
      <c r="AX862" s="175"/>
      <c r="AY862" s="175"/>
      <c r="AZ862" s="10"/>
      <c r="BA862" s="10">
        <f>SUM(AZ857:AZ861)</f>
        <v>1055.5</v>
      </c>
      <c r="BB862" s="229"/>
      <c r="BC862" s="175"/>
      <c r="BD862" s="395"/>
      <c r="BF862" s="175"/>
      <c r="BG862" s="175"/>
      <c r="BH862" s="175"/>
      <c r="BI862" s="10"/>
      <c r="BJ862" s="10">
        <f>SUM(BI857:BI861)</f>
        <v>1032.45</v>
      </c>
      <c r="BK862" s="229"/>
      <c r="BL862" s="175"/>
      <c r="BM862" s="395"/>
      <c r="BO862" s="175"/>
      <c r="BP862" s="175"/>
      <c r="BQ862" s="175"/>
      <c r="BR862" s="10"/>
      <c r="BS862" s="10">
        <f>SUM(BR857:BR861)</f>
        <v>1041.2</v>
      </c>
      <c r="BT862" s="229"/>
      <c r="BU862" s="175"/>
      <c r="BV862" s="395"/>
      <c r="BX862" s="175"/>
      <c r="BY862" s="175"/>
      <c r="BZ862" s="175"/>
      <c r="CA862" s="10"/>
      <c r="CB862" s="10">
        <f>SUM(CA857:CA861)</f>
        <v>1631.4</v>
      </c>
      <c r="CC862" s="229"/>
      <c r="CD862" s="175"/>
      <c r="CE862" s="395"/>
      <c r="CG862" s="175"/>
      <c r="CH862" s="175"/>
      <c r="CI862" s="175"/>
      <c r="CJ862" s="10"/>
      <c r="CK862" s="10">
        <f>SUM(CJ857:CJ861)</f>
        <v>880.8</v>
      </c>
      <c r="CL862" s="229"/>
      <c r="CM862" s="175"/>
      <c r="CN862" s="395"/>
      <c r="CP862" s="175"/>
      <c r="CQ862" s="175"/>
      <c r="CR862" s="175"/>
      <c r="CS862" s="10"/>
      <c r="CT862" s="10">
        <f>SUM(CS857:CS861)</f>
        <v>838.90000000000009</v>
      </c>
      <c r="CU862" s="229"/>
      <c r="CV862" s="175"/>
      <c r="CW862" s="395"/>
      <c r="CY862" s="175"/>
      <c r="CZ862" s="175"/>
      <c r="DA862" s="175"/>
      <c r="DB862" s="10"/>
      <c r="DC862" s="10">
        <f>SUM(DB857:DB861)</f>
        <v>1180.1000000000001</v>
      </c>
      <c r="DD862" s="229"/>
      <c r="DE862" s="175"/>
      <c r="DF862" s="395"/>
      <c r="DH862" s="175"/>
      <c r="DI862" s="175"/>
      <c r="DJ862" s="175"/>
      <c r="DK862" s="10"/>
      <c r="DL862" s="10">
        <f>SUM(DK857:DK861)</f>
        <v>825.1</v>
      </c>
      <c r="DM862" s="229"/>
      <c r="DN862" s="175"/>
      <c r="DO862" s="395"/>
      <c r="DQ862" s="175"/>
      <c r="DR862" s="175"/>
      <c r="DS862" s="175"/>
      <c r="DT862" s="10"/>
      <c r="DU862" s="10">
        <f>SUM(DT857:DT861)</f>
        <v>998.2</v>
      </c>
      <c r="DV862" s="229"/>
      <c r="DW862" s="175"/>
      <c r="DX862" s="395"/>
      <c r="DZ862" s="175"/>
      <c r="EA862" s="175"/>
      <c r="EB862" s="175"/>
      <c r="EC862" s="10"/>
      <c r="ED862" s="10">
        <f>SUM(EC857:EC861)</f>
        <v>1088.5</v>
      </c>
      <c r="EE862" s="229"/>
      <c r="EF862" s="175"/>
      <c r="EG862" s="395"/>
      <c r="EI862" s="175"/>
      <c r="EJ862" s="175"/>
      <c r="EK862" s="175"/>
      <c r="EL862" s="10"/>
      <c r="EM862" s="10">
        <f>SUM(EL857:EL861)</f>
        <v>1404.7000000000003</v>
      </c>
      <c r="EN862" s="229"/>
      <c r="EO862" s="175"/>
      <c r="EP862" s="395"/>
      <c r="ER862" s="175"/>
      <c r="ES862" s="175"/>
      <c r="ET862" s="175"/>
      <c r="EU862" s="10"/>
      <c r="EV862" s="10">
        <f>SUM(EU857:EU861)</f>
        <v>835.6</v>
      </c>
      <c r="EW862" s="229"/>
      <c r="EX862" s="175"/>
      <c r="EY862" s="395"/>
      <c r="FA862" s="175"/>
      <c r="FB862" s="175"/>
      <c r="FC862" s="175"/>
      <c r="FD862" s="10"/>
      <c r="FE862" s="10">
        <f>SUM(FD857:FD861)</f>
        <v>638.29999999999995</v>
      </c>
      <c r="FF862" s="229"/>
      <c r="FG862" s="175"/>
      <c r="FH862" s="395"/>
      <c r="FJ862" s="175"/>
      <c r="FK862" s="175"/>
      <c r="FL862" s="175"/>
      <c r="FM862" s="10"/>
      <c r="FN862" s="10">
        <f>SUM(FM857:FM861)</f>
        <v>1561.2499999999998</v>
      </c>
      <c r="FO862" s="229"/>
      <c r="FP862" s="175"/>
      <c r="FQ862" s="395"/>
      <c r="FS862" s="175"/>
      <c r="FT862" s="175"/>
      <c r="FU862" s="175"/>
      <c r="FV862" s="10"/>
      <c r="FW862" s="10">
        <f>SUM(FV857:FV861)</f>
        <v>994.19999999999993</v>
      </c>
      <c r="FX862" s="229"/>
      <c r="FY862" s="175"/>
      <c r="FZ862" s="350"/>
      <c r="GB862" s="175"/>
      <c r="GC862" s="175"/>
      <c r="GD862" s="175"/>
      <c r="GE862" s="10"/>
      <c r="GF862" s="10" t="e">
        <f>SUM(GE857:GE861)</f>
        <v>#N/A</v>
      </c>
      <c r="GG862" s="229"/>
      <c r="GH862" s="175"/>
      <c r="GI862" s="395"/>
      <c r="GK862" s="175"/>
      <c r="GL862" s="175"/>
      <c r="GM862" s="175"/>
      <c r="GN862" s="10"/>
      <c r="GO862" s="10">
        <f>SUM(GN857:GN861)</f>
        <v>493.9</v>
      </c>
      <c r="GP862" s="229"/>
      <c r="GQ862" s="175"/>
      <c r="GR862" s="395"/>
      <c r="GT862" s="175"/>
      <c r="GU862" s="175"/>
      <c r="GV862" s="175"/>
      <c r="GW862" s="175"/>
      <c r="GX862" s="10">
        <f>SUM(GW857:GW861)</f>
        <v>874.9</v>
      </c>
      <c r="GY862" s="229"/>
      <c r="GZ862" s="175"/>
      <c r="HA862" s="395"/>
      <c r="HC862" s="175"/>
      <c r="HD862" s="175"/>
      <c r="HE862" s="175"/>
      <c r="HF862" s="10"/>
      <c r="HG862" s="10">
        <f>SUM(HF857:HF861)</f>
        <v>653.29999999999995</v>
      </c>
      <c r="HH862" s="229"/>
      <c r="HI862" s="175"/>
      <c r="HJ862" s="395"/>
      <c r="HL862" s="175"/>
      <c r="HM862" s="175"/>
      <c r="HN862" s="175"/>
      <c r="HO862" s="175"/>
      <c r="HP862" s="10">
        <f>SUM(HO857:HO861)</f>
        <v>1557.4</v>
      </c>
      <c r="HQ862" s="229"/>
      <c r="HR862" s="175"/>
      <c r="HS862" s="395"/>
      <c r="HU862" s="175"/>
      <c r="HV862" s="175"/>
      <c r="HW862" s="175"/>
      <c r="HX862" s="175"/>
      <c r="HY862" s="10">
        <f>SUM(HX857:HX861)</f>
        <v>739.5</v>
      </c>
      <c r="HZ862" s="229"/>
      <c r="IA862" s="175"/>
      <c r="IB862" s="395"/>
      <c r="ID862" s="175"/>
      <c r="IE862" s="175"/>
      <c r="IF862" s="175"/>
      <c r="IG862" s="175"/>
      <c r="IH862" s="10">
        <f>SUM(IG857:IG861)</f>
        <v>882.2</v>
      </c>
      <c r="II862" s="229"/>
      <c r="IJ862" s="175"/>
      <c r="IK862" s="395"/>
      <c r="IM862" s="175"/>
      <c r="IN862" s="175"/>
      <c r="IO862" s="175"/>
      <c r="IP862" s="10"/>
      <c r="IQ862" s="10">
        <f>SUM(IP857:IP861)</f>
        <v>459.29999999999995</v>
      </c>
      <c r="IR862" s="229"/>
      <c r="IS862" s="175"/>
      <c r="IT862" s="395"/>
      <c r="IV862" s="175"/>
      <c r="IW862" s="175"/>
      <c r="IX862" s="175"/>
      <c r="IY862" s="10"/>
      <c r="IZ862" s="10">
        <f>SUM(IY857:IY861)</f>
        <v>750.20000000000016</v>
      </c>
      <c r="JA862" s="229"/>
      <c r="JB862" s="175"/>
      <c r="JC862" s="395"/>
      <c r="JE862" s="175"/>
      <c r="JF862" s="175"/>
      <c r="JG862" s="175"/>
      <c r="JH862" s="10"/>
      <c r="JI862" s="10">
        <f>SUM(JH857:JH861)</f>
        <v>674.39999999999986</v>
      </c>
      <c r="JJ862" s="229"/>
      <c r="JK862" s="175"/>
      <c r="JL862" s="395"/>
      <c r="JN862" s="175"/>
      <c r="JO862" s="175"/>
      <c r="JP862" s="175"/>
      <c r="JQ862" s="10"/>
      <c r="JR862" s="10">
        <f>SUM(JQ857:JQ861)</f>
        <v>1219.5999999999999</v>
      </c>
      <c r="JS862" s="229"/>
      <c r="JT862" s="175"/>
      <c r="JU862" s="395"/>
      <c r="JW862" s="175"/>
      <c r="JX862" s="175"/>
      <c r="JY862" s="175"/>
      <c r="JZ862" s="10"/>
      <c r="KA862" s="10">
        <f>SUM(JZ857:JZ861)</f>
        <v>908.8</v>
      </c>
      <c r="KB862" s="229"/>
      <c r="KC862" s="175"/>
      <c r="KD862" s="350"/>
      <c r="KF862" s="175"/>
      <c r="KG862" s="175"/>
      <c r="KH862" s="175"/>
      <c r="KI862" s="10"/>
      <c r="KJ862" s="10" t="e">
        <f>SUM(KI857:KI861)</f>
        <v>#N/A</v>
      </c>
      <c r="KK862" s="229"/>
      <c r="KL862" s="175"/>
      <c r="KM862" s="395"/>
      <c r="KO862" s="175"/>
      <c r="KP862" s="175"/>
      <c r="KQ862" s="175"/>
      <c r="KR862" s="175"/>
      <c r="KS862" s="10">
        <f>SUM(KR857:KR861)</f>
        <v>976.7</v>
      </c>
      <c r="KT862" s="229"/>
      <c r="KU862" s="175"/>
      <c r="KV862" s="395"/>
      <c r="KX862" s="175"/>
      <c r="KY862" s="175"/>
      <c r="KZ862" s="175"/>
      <c r="LA862" s="10"/>
      <c r="LB862" s="10">
        <f>SUM(LA857:LA861)</f>
        <v>1140.8</v>
      </c>
      <c r="LC862" s="229"/>
      <c r="LD862" s="175"/>
      <c r="LE862" s="350"/>
      <c r="LG862" s="175"/>
      <c r="LH862" s="175"/>
      <c r="LI862" s="175"/>
      <c r="LJ862" s="10"/>
      <c r="LK862" s="10" t="e">
        <f>SUM(LJ857:LJ861)</f>
        <v>#N/A</v>
      </c>
      <c r="LL862" s="229"/>
      <c r="LM862" s="175"/>
      <c r="LN862" s="395"/>
      <c r="LP862" s="175"/>
      <c r="LQ862" s="175"/>
      <c r="LR862" s="175"/>
      <c r="LS862" s="10"/>
      <c r="LT862" s="10">
        <f>SUM(LS857:LS861)</f>
        <v>1145.5999999999999</v>
      </c>
      <c r="LU862" s="229"/>
      <c r="LV862" s="175"/>
      <c r="LW862" s="395"/>
      <c r="LY862" s="175"/>
      <c r="LZ862" s="175"/>
      <c r="MA862" s="175"/>
      <c r="MB862" s="10"/>
      <c r="MC862" s="10">
        <f>SUM(MB857:MB861)</f>
        <v>381.20000000000005</v>
      </c>
      <c r="MD862" s="229"/>
      <c r="ME862" s="175"/>
      <c r="MF862" s="395"/>
      <c r="MH862" s="175"/>
      <c r="MI862" s="175"/>
      <c r="MJ862" s="175"/>
      <c r="MK862" s="10"/>
      <c r="ML862" s="10">
        <f>SUM(MK857:MK861)</f>
        <v>1068.8</v>
      </c>
      <c r="MM862" s="229"/>
      <c r="MN862" s="175"/>
      <c r="MO862" s="350"/>
      <c r="MQ862" s="175"/>
      <c r="MR862" s="175"/>
      <c r="MS862" s="175"/>
      <c r="MT862" s="10"/>
      <c r="MU862" s="10" t="e">
        <f>SUM(MT857:MT861)</f>
        <v>#N/A</v>
      </c>
      <c r="MV862" s="229"/>
      <c r="MW862" s="175"/>
      <c r="MX862" s="395"/>
      <c r="MZ862" s="175"/>
      <c r="NA862" s="175"/>
      <c r="NB862" s="175"/>
      <c r="NC862" s="10"/>
      <c r="ND862" s="10">
        <f>SUM(NC857:NC861)</f>
        <v>1591.1000000000001</v>
      </c>
      <c r="NE862" s="229"/>
      <c r="NF862" s="175"/>
      <c r="NG862" s="395"/>
      <c r="NI862" s="175"/>
      <c r="NJ862" s="175"/>
      <c r="NK862" s="175"/>
      <c r="NL862" s="10"/>
      <c r="NM862" s="10">
        <f>SUM(NL857:NL861)</f>
        <v>449.7</v>
      </c>
      <c r="NN862" s="229"/>
      <c r="NO862" s="175"/>
      <c r="NP862" s="395"/>
      <c r="NR862" s="175"/>
      <c r="NS862" s="175"/>
      <c r="NT862" s="175"/>
      <c r="NU862" s="10"/>
      <c r="NV862" s="10">
        <f>SUM(NU857:NU861)</f>
        <v>214.3</v>
      </c>
      <c r="NW862" s="229"/>
      <c r="NX862" s="175"/>
      <c r="NY862" s="395"/>
      <c r="OA862" s="175"/>
      <c r="OB862" s="175"/>
      <c r="OC862" s="175"/>
      <c r="OD862" s="175"/>
      <c r="OE862" s="10">
        <f>SUM(OD857:OD861)</f>
        <v>1400.3000000000002</v>
      </c>
      <c r="OF862" s="229"/>
      <c r="OG862" s="175"/>
      <c r="OH862" s="395"/>
      <c r="OJ862" s="175"/>
      <c r="OK862" s="175"/>
      <c r="OL862" s="175"/>
      <c r="OM862" s="10"/>
      <c r="ON862" s="10">
        <f>SUM(OM857:OM861)</f>
        <v>313.20000000000005</v>
      </c>
      <c r="OO862" s="229"/>
      <c r="OP862" s="175"/>
      <c r="OQ862" s="395"/>
      <c r="OS862" s="175"/>
      <c r="OT862" s="175"/>
      <c r="OU862" s="175"/>
      <c r="OV862" s="10"/>
      <c r="OW862" s="10">
        <f>SUM(OV857:OV861)</f>
        <v>214.39999999999998</v>
      </c>
      <c r="OX862" s="229"/>
      <c r="OY862" s="175"/>
      <c r="OZ862" s="352"/>
      <c r="PB862" s="175"/>
      <c r="PC862" s="175"/>
      <c r="PD862" s="175"/>
      <c r="PE862" s="10"/>
      <c r="PF862" s="10">
        <f>SUM(PE857:PE861)</f>
        <v>753.09999999999991</v>
      </c>
      <c r="PG862" s="229"/>
      <c r="PH862" s="175"/>
      <c r="PI862" s="395"/>
      <c r="PK862" s="175"/>
      <c r="PL862" s="175"/>
      <c r="PM862" s="175"/>
      <c r="PN862" s="10"/>
      <c r="PO862" s="10">
        <f>SUM(PN857:PN861)</f>
        <v>517</v>
      </c>
      <c r="PP862" s="229"/>
      <c r="PQ862" s="175"/>
      <c r="PR862" s="395"/>
      <c r="PT862" s="175"/>
      <c r="PU862" s="175"/>
      <c r="PV862" s="175"/>
      <c r="PW862" s="10"/>
      <c r="PX862" s="10">
        <f>SUM(PW857:PW861)</f>
        <v>547</v>
      </c>
      <c r="PY862" s="229"/>
      <c r="PZ862" s="175"/>
      <c r="QA862" s="344"/>
      <c r="QC862" s="175"/>
      <c r="QD862" s="175"/>
      <c r="QE862" s="175"/>
      <c r="QF862" s="10"/>
      <c r="QG862" s="10">
        <f>SUM(QF857:QF861)</f>
        <v>492.7</v>
      </c>
      <c r="QH862" s="229"/>
      <c r="QI862" s="175"/>
      <c r="QJ862" s="350"/>
      <c r="QL862" s="175"/>
      <c r="QM862" s="175"/>
      <c r="QN862" s="175"/>
      <c r="QO862" s="10"/>
      <c r="QP862" s="10" t="e">
        <f>SUM(QO857:QO861)</f>
        <v>#N/A</v>
      </c>
      <c r="QQ862" s="229"/>
      <c r="QR862" s="175"/>
      <c r="QS862" s="396"/>
      <c r="QU862" s="175"/>
      <c r="QV862" s="175"/>
      <c r="QW862" s="175"/>
      <c r="QX862" s="10"/>
      <c r="QY862" s="10">
        <f>SUM(QX857:QX861)</f>
        <v>397.3</v>
      </c>
      <c r="QZ862" s="229"/>
      <c r="RA862" s="175"/>
      <c r="RB862" s="395"/>
      <c r="RD862" s="175"/>
      <c r="RE862" s="175"/>
      <c r="RF862" s="175"/>
      <c r="RG862" s="10"/>
      <c r="RH862" s="10">
        <f>SUM(RG857:RG861)</f>
        <v>482.6</v>
      </c>
      <c r="RI862" s="229"/>
      <c r="RJ862" s="175"/>
      <c r="RK862" s="395"/>
      <c r="RM862" s="175"/>
      <c r="RN862" s="175"/>
      <c r="RO862" s="175"/>
      <c r="RP862" s="175"/>
      <c r="RQ862" s="10">
        <f>SUM(RP857:RP861)</f>
        <v>977.09999999999991</v>
      </c>
      <c r="RR862" s="229"/>
      <c r="RS862" s="175"/>
      <c r="RT862" s="350"/>
      <c r="RV862" s="175"/>
      <c r="RW862" s="175"/>
      <c r="RX862" s="175"/>
      <c r="RY862" s="10"/>
      <c r="RZ862" s="10" t="e">
        <f>SUM(RY857:RY861)</f>
        <v>#N/A</v>
      </c>
      <c r="SA862" s="235"/>
      <c r="SB862" s="175"/>
      <c r="SC862" s="395"/>
      <c r="SE862" s="175"/>
      <c r="SF862" s="175"/>
      <c r="SG862" s="175"/>
      <c r="SH862" s="10"/>
      <c r="SI862" s="10">
        <f>SUM(SH857:SH861)</f>
        <v>877.80000000000007</v>
      </c>
      <c r="SJ862" s="235"/>
      <c r="SK862" s="175"/>
      <c r="SL862" s="395"/>
      <c r="SN862" s="175"/>
      <c r="SO862" s="175"/>
      <c r="SP862" s="175"/>
      <c r="SQ862" s="10"/>
      <c r="SR862" s="10">
        <f>SUM(SQ857:SQ861)</f>
        <v>779.4</v>
      </c>
      <c r="SS862" s="235"/>
      <c r="ST862" s="175"/>
      <c r="SU862" s="395"/>
      <c r="SW862" s="175"/>
      <c r="SX862" s="175"/>
      <c r="SY862" s="175"/>
      <c r="SZ862" s="10"/>
      <c r="TA862" s="10">
        <f>SUM(SZ857:SZ861)</f>
        <v>1337.3000000000002</v>
      </c>
      <c r="TB862" s="235"/>
      <c r="TC862" s="175"/>
      <c r="TD862" s="350"/>
      <c r="TF862" s="175"/>
      <c r="TG862" s="175"/>
      <c r="TH862" s="175"/>
      <c r="TI862" s="175"/>
      <c r="TJ862" s="10" t="e">
        <f>SUM(TI857:TI861)</f>
        <v>#N/A</v>
      </c>
      <c r="TK862" s="235"/>
      <c r="TL862" s="175"/>
      <c r="TM862" s="396"/>
      <c r="TO862" s="175"/>
      <c r="TP862" s="175"/>
      <c r="TQ862" s="175"/>
      <c r="TR862" s="10"/>
      <c r="TS862" s="10">
        <f>SUM(TR857:TR861)</f>
        <v>667.3</v>
      </c>
      <c r="TT862" s="235"/>
      <c r="TU862" s="175"/>
      <c r="TV862" s="396"/>
      <c r="TX862" s="175"/>
      <c r="TY862" s="175"/>
      <c r="TZ862" s="175"/>
      <c r="UA862" s="10"/>
      <c r="UB862" s="10">
        <f>SUM(UA857:UA861)</f>
        <v>78.399999999999991</v>
      </c>
      <c r="UC862" s="235"/>
      <c r="UD862" s="175"/>
      <c r="UE862" s="396"/>
      <c r="UG862" s="175"/>
      <c r="UH862" s="175"/>
      <c r="UI862" s="175"/>
      <c r="UJ862" s="10"/>
      <c r="UK862" s="10">
        <f>SUM(UJ857:UJ861)</f>
        <v>198.70000000000002</v>
      </c>
      <c r="UL862" s="235"/>
      <c r="UM862" s="175"/>
      <c r="UN862" s="350"/>
      <c r="UP862" s="175"/>
      <c r="UQ862" s="175"/>
      <c r="UR862" s="175"/>
      <c r="US862" s="10"/>
      <c r="UT862" s="10" t="e">
        <f>SUM(US857:US861)</f>
        <v>#N/A</v>
      </c>
      <c r="UU862" s="235"/>
      <c r="UV862" s="175"/>
      <c r="UW862" s="396"/>
      <c r="UY862" s="175"/>
      <c r="UZ862" s="175"/>
      <c r="VA862" s="175"/>
      <c r="VB862" s="10"/>
      <c r="VC862" s="10">
        <f>SUM(VB857:VB861)</f>
        <v>118.5</v>
      </c>
      <c r="VD862" s="235"/>
      <c r="VE862" s="175"/>
      <c r="VF862" s="350"/>
      <c r="VH862" s="175"/>
      <c r="VI862" s="175"/>
      <c r="VJ862" s="175"/>
      <c r="VK862" s="10"/>
      <c r="VL862" s="10" t="e">
        <f>SUM(VK857:VK861)</f>
        <v>#N/A</v>
      </c>
      <c r="VM862" s="235"/>
      <c r="VN862" s="175"/>
      <c r="VO862" s="396"/>
      <c r="VQ862" s="175"/>
      <c r="VR862" s="175"/>
      <c r="VS862" s="175"/>
      <c r="VT862" s="10"/>
      <c r="VU862" s="10">
        <f>SUM(VT857:VT861)</f>
        <v>407.40000000000003</v>
      </c>
      <c r="VV862" s="235"/>
      <c r="VW862" s="175"/>
      <c r="VX862" s="350"/>
      <c r="VZ862" s="175"/>
      <c r="WA862" s="175"/>
      <c r="WB862" s="175"/>
      <c r="WC862" s="175"/>
      <c r="WD862" s="10" t="e">
        <f>SUM(WC857:WC861)</f>
        <v>#N/A</v>
      </c>
      <c r="WE862" s="235"/>
      <c r="WF862" s="175"/>
      <c r="WG862" s="396"/>
      <c r="WI862" s="175"/>
      <c r="WJ862" s="175"/>
      <c r="WK862" s="175"/>
      <c r="WL862" s="175"/>
      <c r="WM862" s="10">
        <f>SUM(WL857:WL861)</f>
        <v>975.8</v>
      </c>
      <c r="WN862" s="235"/>
      <c r="WO862" s="175"/>
      <c r="WP862" s="396"/>
      <c r="WQ862" s="175"/>
      <c r="WR862" s="175"/>
      <c r="WS862" s="175"/>
      <c r="WT862" s="175"/>
      <c r="WU862" s="10"/>
      <c r="WV862" s="10">
        <f>SUM(WU857:WU861)</f>
        <v>449.7</v>
      </c>
      <c r="WW862" s="235"/>
      <c r="WX862" s="175"/>
      <c r="WY862" s="396"/>
      <c r="XA862" s="175"/>
      <c r="XB862" s="175"/>
      <c r="XC862" s="175"/>
      <c r="XD862" s="175"/>
      <c r="XE862" s="10">
        <f>SUM(XD857:XD861)</f>
        <v>201.8</v>
      </c>
      <c r="XF862" s="235"/>
      <c r="XG862" s="175"/>
      <c r="XH862" s="352"/>
      <c r="XJ862" s="175"/>
      <c r="XK862" s="175"/>
      <c r="XL862" s="175"/>
      <c r="XM862" s="175"/>
      <c r="XN862" s="10">
        <f>SUM(XM857:XM861)</f>
        <v>1181.3</v>
      </c>
      <c r="XO862" s="235"/>
      <c r="XP862" s="175"/>
      <c r="XQ862" s="396"/>
      <c r="XS862" s="175"/>
      <c r="XT862" s="175"/>
      <c r="XU862" s="175"/>
      <c r="XV862" s="10"/>
      <c r="XW862" s="10">
        <f>SUM(XV857:XV861)</f>
        <v>127.7</v>
      </c>
      <c r="XX862" s="235"/>
      <c r="XY862" s="175"/>
      <c r="XZ862" s="396"/>
      <c r="YB862" s="175"/>
      <c r="YC862" s="175"/>
      <c r="YD862" s="175"/>
      <c r="YE862" s="10"/>
      <c r="YF862" s="10">
        <f>SUM(YE857:YE861)</f>
        <v>462.5</v>
      </c>
      <c r="YG862" s="235"/>
      <c r="YH862" s="175"/>
      <c r="YI862" s="396"/>
      <c r="YK862" s="175"/>
      <c r="YL862" s="175"/>
      <c r="YM862" s="175"/>
      <c r="YN862" s="10"/>
      <c r="YO862" s="10">
        <f>SUM(YN857:YN861)</f>
        <v>1387.1</v>
      </c>
      <c r="YP862" s="235"/>
      <c r="YQ862" s="175"/>
      <c r="YR862" s="396"/>
      <c r="YT862" s="175"/>
      <c r="YU862" s="175"/>
      <c r="YV862" s="175"/>
      <c r="YW862" s="10"/>
      <c r="YX862" s="10">
        <f>SUM(YW857:YW861)</f>
        <v>443.40000000000003</v>
      </c>
      <c r="YY862" s="235"/>
      <c r="YZ862" s="175"/>
      <c r="ZA862" s="396"/>
      <c r="ZC862" s="175"/>
      <c r="ZD862" s="175"/>
      <c r="ZE862" s="175"/>
      <c r="ZF862" s="10"/>
      <c r="ZG862" s="10">
        <f>SUM(ZF857:ZF861)</f>
        <v>673.69999999999993</v>
      </c>
      <c r="ZH862" s="235"/>
      <c r="ZI862" s="175"/>
      <c r="ZJ862" s="396"/>
      <c r="ZL862" s="175"/>
      <c r="ZM862" s="175"/>
      <c r="ZN862" s="175"/>
      <c r="ZO862" s="10"/>
      <c r="ZP862" s="10">
        <f>SUM(ZO857:ZO861)</f>
        <v>388.49999999999994</v>
      </c>
      <c r="ZQ862" s="235"/>
      <c r="ZR862" s="175"/>
      <c r="ZS862" s="396"/>
      <c r="ZU862" s="175"/>
      <c r="ZV862" s="175"/>
      <c r="ZW862" s="175"/>
      <c r="ZX862" s="10"/>
      <c r="ZY862" s="10">
        <f>SUM(ZX857:ZX861)</f>
        <v>193.6</v>
      </c>
      <c r="ZZ862" s="235"/>
      <c r="AAA862" s="175"/>
      <c r="AAB862" s="396"/>
      <c r="AAD862" s="175"/>
      <c r="AAE862" s="175"/>
      <c r="AAF862" s="175"/>
      <c r="AAG862" s="10"/>
      <c r="AAH862" s="10">
        <f>SUM(AAG857:AAG861)</f>
        <v>285.89999999999998</v>
      </c>
      <c r="AAI862" s="235"/>
      <c r="AAJ862" s="175"/>
      <c r="AAK862" s="232"/>
      <c r="AAM862" s="175"/>
      <c r="AAN862" s="175"/>
      <c r="AAO862" s="175"/>
      <c r="AAP862" s="10"/>
      <c r="AAQ862" s="10" t="e">
        <f>SUM(AAP857:AAP861)</f>
        <v>#N/A</v>
      </c>
      <c r="AAR862" s="235"/>
      <c r="AAS862" s="175"/>
      <c r="AAT862" s="396"/>
      <c r="AAV862" s="175"/>
      <c r="AAW862" s="175"/>
      <c r="AAX862" s="175"/>
      <c r="AAY862" s="10"/>
      <c r="AAZ862" s="10">
        <f>SUM(AAY857:AAY861)</f>
        <v>218.29999999999995</v>
      </c>
      <c r="ABA862" s="235"/>
      <c r="ABB862" s="175"/>
      <c r="ABC862" s="397"/>
      <c r="ABE862" s="175"/>
      <c r="ABF862" s="175"/>
      <c r="ABG862" s="175"/>
      <c r="ABH862" s="10"/>
      <c r="ABI862" s="10">
        <f>SUM(ABH857:ABH861)</f>
        <v>1259.8999999999999</v>
      </c>
      <c r="ABJ862" s="235"/>
      <c r="ABK862" s="175"/>
      <c r="ABL862" s="396"/>
      <c r="ABN862" s="175"/>
      <c r="ABO862" s="175"/>
      <c r="ABP862" s="175"/>
      <c r="ABQ862" s="10"/>
      <c r="ABR862" s="10">
        <f>SUM(ABQ857:ABQ861)</f>
        <v>384.1</v>
      </c>
      <c r="ABS862" s="235"/>
      <c r="ABT862" s="175"/>
      <c r="ABU862" s="232"/>
      <c r="ABW862" s="175"/>
      <c r="ABX862" s="175"/>
      <c r="ABY862" s="175"/>
      <c r="ABZ862" s="10"/>
      <c r="ACA862" s="10" t="e">
        <f>SUM(ABZ857:ABZ861)</f>
        <v>#N/A</v>
      </c>
      <c r="ACB862" s="235"/>
      <c r="ACC862" s="175"/>
      <c r="ACD862" s="232"/>
      <c r="ACF862" s="175"/>
      <c r="ACG862" s="175"/>
      <c r="ACH862" s="175"/>
      <c r="ACI862" s="10"/>
      <c r="ACJ862" s="10" t="e">
        <f>SUM(ACI857:ACI861)</f>
        <v>#N/A</v>
      </c>
      <c r="ACK862" s="235"/>
      <c r="ACL862" s="175"/>
      <c r="ACM862" s="232"/>
      <c r="ACO862" s="175"/>
      <c r="ACP862" s="175"/>
      <c r="ACQ862" s="175"/>
      <c r="ACR862" s="10"/>
      <c r="ACS862" s="10" t="e">
        <f>SUM(ACR857:ACR861)</f>
        <v>#N/A</v>
      </c>
      <c r="ACT862" s="235"/>
      <c r="ACU862" s="175"/>
      <c r="ACV862" s="232"/>
      <c r="ACX862" s="175"/>
      <c r="ACY862" s="175"/>
      <c r="ACZ862" s="175"/>
      <c r="ADA862" s="10"/>
      <c r="ADB862" s="10" t="e">
        <f>SUM(ADA857:ADA861)</f>
        <v>#N/A</v>
      </c>
      <c r="ADC862" s="235"/>
      <c r="ADD862" s="175"/>
      <c r="ADE862" s="396"/>
      <c r="ADG862" s="175"/>
      <c r="ADH862" s="175"/>
      <c r="ADI862" s="175"/>
      <c r="ADJ862" s="10"/>
      <c r="ADK862" s="10">
        <f>SUM(ADJ857:ADJ861)</f>
        <v>130.39999999999998</v>
      </c>
      <c r="ADL862" s="235"/>
      <c r="ADM862" s="175"/>
      <c r="ADN862" s="232"/>
      <c r="ADP862" s="175"/>
      <c r="ADQ862" s="175"/>
      <c r="ADR862" s="175"/>
      <c r="ADS862" s="10"/>
      <c r="ADT862" s="10" t="e">
        <f>SUM(ADS857:ADS861)</f>
        <v>#N/A</v>
      </c>
      <c r="ADU862" s="235"/>
      <c r="ADV862" s="175"/>
      <c r="ADW862" s="396"/>
      <c r="ADY862" s="175"/>
      <c r="ADZ862" s="175"/>
      <c r="AEA862" s="175"/>
      <c r="AEB862" s="10"/>
      <c r="AEC862" s="10">
        <f>SUM(AEB857:AEB861)</f>
        <v>126.8</v>
      </c>
      <c r="AED862" s="235"/>
      <c r="AEE862" s="175"/>
      <c r="AEF862" s="232"/>
      <c r="AEH862" s="175"/>
      <c r="AEI862" s="175"/>
      <c r="AEJ862" s="175"/>
      <c r="AEK862" s="10"/>
      <c r="AEL862" s="10" t="e">
        <f>SUM(AEK857:AEK861)</f>
        <v>#N/A</v>
      </c>
      <c r="AEM862" s="235"/>
      <c r="AEN862" s="175"/>
      <c r="AEO862" s="232"/>
      <c r="AEQ862" s="175"/>
      <c r="AER862" s="175"/>
      <c r="AES862" s="175"/>
      <c r="AET862" s="10"/>
      <c r="AEU862" s="10" t="e">
        <f>SUM(AET857:AET861)</f>
        <v>#N/A</v>
      </c>
      <c r="AEV862" s="235"/>
      <c r="AEW862" s="175"/>
      <c r="AEX862" s="232"/>
      <c r="AEZ862" s="175"/>
      <c r="AFA862" s="175"/>
      <c r="AFB862" s="175"/>
      <c r="AFC862" s="10"/>
      <c r="AFD862" s="10" t="e">
        <f>SUM(AFC857:AFC861)</f>
        <v>#N/A</v>
      </c>
      <c r="AFE862" s="235"/>
      <c r="AFF862" s="175"/>
      <c r="AFG862" s="232"/>
      <c r="AFI862" s="175"/>
      <c r="AFJ862" s="175"/>
      <c r="AFK862" s="175"/>
      <c r="AFL862" s="10"/>
      <c r="AFM862" s="10" t="e">
        <f>SUM(AFL857:AFL861)</f>
        <v>#N/A</v>
      </c>
      <c r="AFN862" s="235"/>
      <c r="AFO862" s="175"/>
      <c r="AFP862" s="232"/>
      <c r="AFR862" s="175"/>
      <c r="AFS862" s="175"/>
      <c r="AFT862" s="175"/>
      <c r="AFU862" s="10"/>
      <c r="AFV862" s="10" t="e">
        <f>SUM(AFU857:AFU861)</f>
        <v>#N/A</v>
      </c>
      <c r="AFW862" s="235"/>
      <c r="AFX862" s="175"/>
      <c r="AFY862" s="396"/>
      <c r="AGA862" s="175"/>
      <c r="AGB862" s="175"/>
      <c r="AGC862" s="175"/>
      <c r="AGD862" s="10"/>
      <c r="AGE862" s="10">
        <f>SUM(AGD857:AGD861)</f>
        <v>1463.6</v>
      </c>
      <c r="AGF862" s="235"/>
      <c r="AGG862" s="175"/>
      <c r="AGH862" s="396"/>
      <c r="AGJ862" s="175"/>
      <c r="AGK862" s="175"/>
      <c r="AGL862" s="175"/>
      <c r="AGM862" s="10"/>
      <c r="AGN862" s="10">
        <f>SUM(AGM857:AGM861)</f>
        <v>913</v>
      </c>
      <c r="AGO862" s="235"/>
      <c r="AGP862" s="175"/>
      <c r="AGQ862" s="396"/>
      <c r="AGS862" s="175"/>
      <c r="AGT862" s="175"/>
      <c r="AGU862" s="175"/>
      <c r="AGV862" s="10"/>
      <c r="AGW862" s="10">
        <f>SUM(AGV857:AGV861)</f>
        <v>140.1</v>
      </c>
      <c r="AGX862" s="235"/>
      <c r="AGY862" s="175"/>
      <c r="AGZ862" s="396"/>
      <c r="AHB862" s="175"/>
      <c r="AHC862" s="175"/>
      <c r="AHD862" s="175"/>
      <c r="AHE862" s="10"/>
      <c r="AHF862" s="10">
        <f>SUM(AHE857:AHE861)</f>
        <v>800.5</v>
      </c>
      <c r="AHG862" s="235"/>
      <c r="AHH862" s="175"/>
      <c r="AHI862" s="399"/>
      <c r="AHK862" s="175"/>
      <c r="AHL862" s="175"/>
      <c r="AHM862" s="175"/>
      <c r="AHN862" s="10"/>
      <c r="AHO862" s="10">
        <f>SUM(AHN857:AHN861)</f>
        <v>1290.6000000000001</v>
      </c>
      <c r="AHP862" s="235"/>
      <c r="AHQ862" s="175"/>
      <c r="AHR862" s="396"/>
      <c r="AHT862" s="175"/>
      <c r="AHU862" s="175"/>
      <c r="AHV862" s="175"/>
      <c r="AHW862" s="10"/>
      <c r="AHX862" s="10">
        <f>SUM(AHW857:AHW861)</f>
        <v>824.40000000000009</v>
      </c>
      <c r="AHY862" s="235"/>
      <c r="AHZ862" s="175"/>
      <c r="AIA862" s="396"/>
      <c r="AIC862" s="175"/>
      <c r="AID862" s="175"/>
      <c r="AIE862" s="175"/>
      <c r="AIF862" s="10"/>
      <c r="AIG862" s="10">
        <f>SUM(AIF857:AIF861)</f>
        <v>773.09999999999991</v>
      </c>
      <c r="AIH862" s="235"/>
      <c r="AII862" s="175"/>
      <c r="AIJ862" s="396"/>
      <c r="AIL862" s="175"/>
      <c r="AIM862" s="175"/>
      <c r="AIN862" s="175"/>
      <c r="AIO862" s="10"/>
      <c r="AIP862" s="10">
        <f>SUM(AIO857:AIO861)</f>
        <v>1139.1000000000001</v>
      </c>
      <c r="AIQ862" s="235"/>
      <c r="AIR862" s="175"/>
      <c r="AIS862" s="396"/>
      <c r="AIU862" s="175"/>
      <c r="AIV862" s="175"/>
      <c r="AIW862" s="175"/>
      <c r="AIX862" s="10"/>
      <c r="AIY862" s="10">
        <f>SUM(AIX857:AIX861)</f>
        <v>825.1</v>
      </c>
      <c r="AIZ862" s="235"/>
      <c r="AJA862" s="175"/>
      <c r="AJB862" s="352"/>
      <c r="AJD862" s="175"/>
      <c r="AJE862" s="175"/>
      <c r="AJF862" s="175"/>
      <c r="AJG862" s="10"/>
      <c r="AJH862" s="10">
        <f>SUM(AJG857:AJG861)</f>
        <v>189.10000000000002</v>
      </c>
      <c r="AJI862" s="235"/>
      <c r="AJJ862" s="175"/>
      <c r="AJK862" s="396"/>
      <c r="AJM862" s="175"/>
      <c r="AJN862" s="175"/>
      <c r="AJO862" s="175"/>
      <c r="AJP862" s="10"/>
      <c r="AJQ862" s="10">
        <f>SUM(AJP857:AJP861)</f>
        <v>1381.5</v>
      </c>
      <c r="AJR862" s="235"/>
      <c r="AJS862" s="175"/>
      <c r="AJT862" s="347"/>
      <c r="AJV862" s="175"/>
      <c r="AJW862" s="175"/>
      <c r="AJX862" s="175"/>
      <c r="AJY862" s="10"/>
      <c r="AJZ862" s="10">
        <f>SUM(AJY857:AJY861)</f>
        <v>468.40000000000003</v>
      </c>
      <c r="AKA862" s="235"/>
      <c r="AKB862" s="175"/>
      <c r="AKC862" s="396"/>
      <c r="AKE862" s="175"/>
      <c r="AKF862" s="175"/>
      <c r="AKG862" s="175"/>
      <c r="AKH862" s="10"/>
      <c r="AKI862" s="10">
        <f>SUM(AKH857:AKH861)</f>
        <v>704.6</v>
      </c>
      <c r="AKJ862" s="235"/>
      <c r="AKK862" s="175"/>
      <c r="AKL862" s="396"/>
      <c r="AKN862" s="175"/>
      <c r="AKO862" s="175"/>
      <c r="AKP862" s="175"/>
      <c r="AKQ862" s="10"/>
      <c r="AKR862" s="10">
        <f>SUM(AKQ857:AKQ861)</f>
        <v>678</v>
      </c>
      <c r="AKS862" s="235"/>
      <c r="AKT862" s="175"/>
      <c r="AKU862" s="396"/>
      <c r="AKW862" s="175"/>
      <c r="AKX862" s="175"/>
      <c r="AKY862" s="175"/>
      <c r="AKZ862" s="10"/>
      <c r="ALA862" s="10">
        <f>SUM(AKZ857:AKZ861)</f>
        <v>576</v>
      </c>
      <c r="ALB862" s="235"/>
      <c r="ALC862" s="175"/>
      <c r="ALD862" s="396"/>
      <c r="ALF862" s="175"/>
      <c r="ALG862" s="175"/>
      <c r="ALH862" s="175"/>
      <c r="ALI862" s="10"/>
      <c r="ALJ862" s="10">
        <f>SUM(ALI857:ALI861)</f>
        <v>494.89999999999992</v>
      </c>
      <c r="ALK862" s="235"/>
      <c r="ALL862" s="175"/>
      <c r="ALM862" s="396"/>
      <c r="ALO862" s="175"/>
      <c r="ALP862" s="175"/>
      <c r="ALQ862" s="175"/>
      <c r="ALR862" s="10"/>
      <c r="ALS862" s="10">
        <f>SUM(ALR857:ALR861)</f>
        <v>520.20000000000005</v>
      </c>
      <c r="ALT862" s="235"/>
      <c r="ALU862" s="175"/>
      <c r="ALV862" s="396"/>
      <c r="ALX862" s="175"/>
      <c r="ALY862" s="175"/>
      <c r="ALZ862" s="175"/>
      <c r="AMA862" s="10"/>
      <c r="AMB862" s="10">
        <f>SUM(AMA857:AMA861)</f>
        <v>1102.3000000000002</v>
      </c>
      <c r="AMC862" s="235"/>
      <c r="AMD862" s="175"/>
      <c r="AME862" s="402"/>
      <c r="AMG862" s="175"/>
      <c r="AMH862" s="175"/>
      <c r="AMI862" s="175"/>
      <c r="AMJ862" s="10"/>
      <c r="AMK862" s="10">
        <f>SUM(AMJ857:AMJ861)</f>
        <v>958.9</v>
      </c>
      <c r="AML862" s="235"/>
      <c r="AMM862" s="175"/>
      <c r="AMN862" s="344"/>
      <c r="AMP862" s="175"/>
      <c r="AMQ862" s="175"/>
      <c r="AMR862" s="175"/>
      <c r="AMS862" s="10"/>
      <c r="AMT862" s="10">
        <f>SUM(AMS857:AMS861)</f>
        <v>955.8</v>
      </c>
      <c r="AMU862" s="235"/>
      <c r="AMV862" s="175"/>
      <c r="AMW862" s="396"/>
      <c r="AMY862" s="175"/>
      <c r="AMZ862" s="175"/>
      <c r="ANA862" s="175"/>
      <c r="ANB862" s="10"/>
      <c r="ANC862" s="10">
        <f>SUM(ANB857:ANB861)</f>
        <v>1004.3999999999999</v>
      </c>
      <c r="AND862" s="235"/>
      <c r="ANE862" s="175"/>
      <c r="ANF862" s="396"/>
      <c r="ANH862" s="175"/>
      <c r="ANI862" s="175"/>
      <c r="ANJ862" s="175"/>
      <c r="ANK862" s="10"/>
      <c r="ANL862" s="10">
        <f>SUM(ANK857:ANK861)</f>
        <v>747.4</v>
      </c>
      <c r="ANM862" s="235"/>
      <c r="ANN862" s="175"/>
      <c r="ANO862" s="352"/>
      <c r="ANQ862" s="175"/>
      <c r="ANR862" s="175"/>
      <c r="ANS862" s="175"/>
      <c r="ANT862" s="10"/>
      <c r="ANU862" s="10">
        <f>SUM(ANT857:ANT861)</f>
        <v>473.2</v>
      </c>
      <c r="ANV862" s="235"/>
      <c r="ANW862" s="175"/>
      <c r="ANX862" s="396"/>
      <c r="ANZ862" s="175"/>
      <c r="AOA862" s="175"/>
      <c r="AOB862" s="175"/>
      <c r="AOC862" s="10"/>
      <c r="AOD862" s="10">
        <f>SUM(AOC857:AOC861)</f>
        <v>664.8</v>
      </c>
      <c r="AOE862" s="235"/>
      <c r="AOF862" s="175"/>
      <c r="AOG862" s="232"/>
      <c r="AOI862" s="175"/>
      <c r="AOJ862" s="175"/>
      <c r="AOK862" s="175"/>
      <c r="AOL862" s="10"/>
      <c r="AOM862" s="10" t="e">
        <f>SUM(AOL857:AOL861)</f>
        <v>#N/A</v>
      </c>
      <c r="AON862" s="235"/>
      <c r="AOO862" s="175"/>
      <c r="AOP862" s="396"/>
      <c r="AOR862" s="175"/>
      <c r="AOS862" s="175"/>
      <c r="AOT862" s="175"/>
      <c r="AOU862" s="10"/>
      <c r="AOV862" s="10">
        <f>SUM(AOU857:AOU861)</f>
        <v>146.30000000000001</v>
      </c>
      <c r="AOW862" s="235"/>
      <c r="AOX862" s="175"/>
      <c r="AOY862" s="344"/>
      <c r="APA862" s="175"/>
      <c r="APB862" s="175"/>
      <c r="APC862" s="175"/>
      <c r="APD862" s="10"/>
      <c r="APE862" s="10">
        <f>SUM(APD857:APD861)</f>
        <v>609.90000000000009</v>
      </c>
      <c r="APF862" s="235"/>
      <c r="APG862" s="175"/>
      <c r="APH862" s="396"/>
      <c r="APJ862" s="175"/>
      <c r="APK862" s="175"/>
      <c r="APL862" s="175"/>
      <c r="APM862" s="10"/>
      <c r="APN862" s="10">
        <f>SUM(APM857:APM861)</f>
        <v>313</v>
      </c>
      <c r="APO862" s="235"/>
      <c r="APP862" s="175"/>
      <c r="APQ862" s="232"/>
      <c r="APS862" s="175"/>
      <c r="APT862" s="175"/>
      <c r="APU862" s="175"/>
      <c r="APV862" s="10"/>
      <c r="APW862" s="10" t="e">
        <f>SUM(APV857:APV861)</f>
        <v>#N/A</v>
      </c>
      <c r="APX862" s="235"/>
      <c r="APY862" s="175"/>
      <c r="APZ862" s="396"/>
      <c r="AQB862" s="175"/>
      <c r="AQC862" s="175"/>
      <c r="AQD862" s="175"/>
      <c r="AQE862" s="10"/>
      <c r="AQF862" s="10">
        <f>SUM(AQE857:AQE861)</f>
        <v>330.20000000000005</v>
      </c>
      <c r="AQG862" s="235"/>
      <c r="AQH862" s="175"/>
      <c r="AQI862" s="396"/>
      <c r="AQK862" s="175"/>
      <c r="AQL862" s="175"/>
      <c r="AQM862" s="175"/>
      <c r="AQN862" s="10"/>
      <c r="AQO862" s="10">
        <f>SUM(AQN857:AQN861)</f>
        <v>163.30000000000001</v>
      </c>
      <c r="AQP862" s="235"/>
      <c r="AQQ862" s="175"/>
      <c r="AQR862" s="232"/>
      <c r="AQT862" s="175"/>
      <c r="AQU862" s="175"/>
      <c r="AQV862" s="175"/>
      <c r="AQW862" s="10"/>
      <c r="AQX862" s="10" t="e">
        <f>SUM(AQW857:AQW861)</f>
        <v>#N/A</v>
      </c>
      <c r="AQY862" s="235"/>
      <c r="AQZ862" s="175"/>
      <c r="ARA862" s="232"/>
      <c r="ARC862" s="175"/>
      <c r="ARD862" s="175"/>
      <c r="ARE862" s="175"/>
      <c r="ARF862" s="10"/>
      <c r="ARG862" s="10" t="e">
        <f>SUM(ARF857:ARF861)</f>
        <v>#N/A</v>
      </c>
      <c r="ARH862" s="235"/>
      <c r="ARI862" s="175"/>
      <c r="ARJ862" s="232"/>
      <c r="ARL862" s="175"/>
      <c r="ARM862" s="175"/>
      <c r="ARN862" s="175"/>
      <c r="ARO862" s="10"/>
      <c r="ARP862" s="10" t="e">
        <f>SUM(ARO857:ARO861)</f>
        <v>#N/A</v>
      </c>
      <c r="ARQ862" s="235"/>
      <c r="ARR862" s="175"/>
      <c r="ARS862" s="232"/>
      <c r="ARU862" s="175"/>
      <c r="ARV862" s="175"/>
      <c r="ARW862" s="175"/>
      <c r="ARX862" s="10"/>
      <c r="ARY862" s="10" t="e">
        <f>SUM(ARX857:ARX861)</f>
        <v>#N/A</v>
      </c>
      <c r="ARZ862" s="235"/>
      <c r="ASA862" s="175"/>
      <c r="ASB862" s="396"/>
      <c r="ASD862" s="175"/>
      <c r="ASE862" s="175"/>
      <c r="ASF862" s="175"/>
      <c r="ASG862" s="10"/>
      <c r="ASH862" s="10">
        <f>SUM(ASG857:ASG861)</f>
        <v>578.70000000000005</v>
      </c>
      <c r="ASI862" s="235"/>
      <c r="ASJ862" s="175"/>
      <c r="ASK862" s="232"/>
      <c r="ASM862" s="175"/>
      <c r="ASN862" s="175"/>
      <c r="ASO862" s="175"/>
      <c r="ASP862" s="10"/>
      <c r="ASQ862" s="10" t="e">
        <f>SUM(ASP857:ASP861)</f>
        <v>#N/A</v>
      </c>
      <c r="ASR862" s="235"/>
      <c r="ASS862" s="175"/>
      <c r="AST862" s="396"/>
      <c r="ASV862" s="175"/>
      <c r="ASW862" s="175"/>
      <c r="ASX862" s="175"/>
      <c r="ASY862" s="10"/>
      <c r="ASZ862" s="10">
        <f>SUM(ASY857:ASY861)</f>
        <v>137.4</v>
      </c>
      <c r="ATA862" s="235"/>
      <c r="ATB862" s="175"/>
      <c r="ATC862" s="232"/>
      <c r="ATE862" s="175"/>
      <c r="ATF862" s="175"/>
      <c r="ATG862" s="175"/>
      <c r="ATH862" s="10"/>
      <c r="ATI862" s="10" t="e">
        <f>SUM(ATH857:ATH861)</f>
        <v>#N/A</v>
      </c>
      <c r="ATJ862" s="235"/>
      <c r="ATK862" s="175"/>
      <c r="ATL862" s="232"/>
      <c r="ATN862" s="175"/>
      <c r="ATO862" s="175"/>
      <c r="ATP862" s="175"/>
      <c r="ATQ862" s="10"/>
      <c r="ATR862" s="10" t="e">
        <f>SUM(ATQ857:ATQ861)</f>
        <v>#N/A</v>
      </c>
      <c r="ATS862" s="235"/>
      <c r="ATT862" s="175"/>
      <c r="ATU862" s="232"/>
      <c r="ATW862" s="175"/>
      <c r="ATX862" s="175"/>
      <c r="ATY862" s="175"/>
      <c r="ATZ862" s="10"/>
      <c r="AUA862" s="10" t="e">
        <f>SUM(ATZ857:ATZ861)</f>
        <v>#N/A</v>
      </c>
      <c r="AUB862" s="235"/>
      <c r="AUC862" s="175"/>
      <c r="AUD862" s="232"/>
      <c r="AUF862" s="175"/>
      <c r="AUG862" s="175"/>
      <c r="AUH862" s="175"/>
      <c r="AUI862" s="10"/>
      <c r="AUJ862" s="10" t="e">
        <f>SUM(AUI857:AUI861)</f>
        <v>#N/A</v>
      </c>
      <c r="AUK862" s="235"/>
      <c r="AUL862" s="175"/>
      <c r="AUM862" s="232"/>
      <c r="AUO862" s="175"/>
      <c r="AUP862" s="175"/>
      <c r="AUQ862" s="175"/>
      <c r="AUR862" s="10"/>
      <c r="AUS862" s="10" t="e">
        <f>SUM(AUR857:AUR861)</f>
        <v>#N/A</v>
      </c>
      <c r="AUT862" s="235"/>
      <c r="AUU862" s="175"/>
      <c r="AUV862" s="232"/>
      <c r="AUX862" s="175"/>
      <c r="AUY862" s="175"/>
      <c r="AUZ862" s="175"/>
      <c r="AVA862" s="10"/>
      <c r="AVB862" s="10" t="e">
        <f>SUM(AVA857:AVA861)</f>
        <v>#N/A</v>
      </c>
      <c r="AVC862" s="235"/>
      <c r="AVD862" s="175"/>
      <c r="AVE862" s="232"/>
      <c r="AVG862" s="175"/>
      <c r="AVH862" s="175"/>
      <c r="AVI862" s="175"/>
      <c r="AVJ862" s="10"/>
      <c r="AVK862" s="10" t="e">
        <f>SUM(AVJ857:AVJ861)</f>
        <v>#N/A</v>
      </c>
      <c r="AVL862" s="235"/>
      <c r="AVM862" s="175"/>
      <c r="AVN862" s="232"/>
      <c r="AVP862" s="175"/>
      <c r="AVQ862" s="175"/>
      <c r="AVR862" s="175"/>
      <c r="AVS862" s="10"/>
      <c r="AVT862" s="10" t="e">
        <f>SUM(AVS857:AVS861)</f>
        <v>#N/A</v>
      </c>
      <c r="AVU862" s="235"/>
      <c r="AVV862" s="175"/>
      <c r="AVW862" s="232"/>
      <c r="AVY862" s="175"/>
      <c r="AVZ862" s="175"/>
      <c r="AWA862" s="175"/>
      <c r="AWB862" s="10"/>
      <c r="AWC862" s="10" t="e">
        <f>SUM(AWB857:AWB861)</f>
        <v>#N/A</v>
      </c>
      <c r="AWD862" s="235"/>
      <c r="AWE862" s="175"/>
      <c r="AWF862" s="232"/>
      <c r="AWH862" s="175"/>
      <c r="AWI862" s="175"/>
      <c r="AWJ862" s="175"/>
      <c r="AWK862" s="10"/>
      <c r="AWL862" s="10" t="e">
        <f>SUM(AWK857:AWK861)</f>
        <v>#N/A</v>
      </c>
      <c r="AWM862" s="235"/>
      <c r="AWN862" s="175"/>
      <c r="AWO862" s="396"/>
      <c r="AWQ862" s="175"/>
      <c r="AWR862" s="175"/>
      <c r="AWS862" s="175"/>
      <c r="AWT862" s="10"/>
      <c r="AWU862" s="10">
        <f>SUM(AWT857:AWT861)</f>
        <v>373.5</v>
      </c>
      <c r="AWV862" s="235"/>
      <c r="AWW862" s="175"/>
      <c r="AWX862" s="396"/>
      <c r="AWZ862" s="175"/>
      <c r="AXA862" s="175"/>
      <c r="AXB862" s="175"/>
      <c r="AXC862" s="10"/>
      <c r="AXD862" s="10">
        <f>SUM(AXC857:AXC861)</f>
        <v>784.3</v>
      </c>
      <c r="AXE862" s="235"/>
      <c r="AXF862" s="175"/>
      <c r="AXG862" s="396"/>
      <c r="AXI862" s="175"/>
      <c r="AXJ862" s="175"/>
      <c r="AXK862" s="175"/>
      <c r="AXL862" s="10"/>
      <c r="AXM862" s="10">
        <f>SUM(AXL857:AXL861)</f>
        <v>176.20000000000002</v>
      </c>
      <c r="AXN862" s="235"/>
      <c r="AXO862" s="175"/>
      <c r="AXP862" s="396"/>
      <c r="AXR862" s="175"/>
      <c r="AXS862" s="175"/>
      <c r="AXT862" s="175"/>
      <c r="AXU862" s="10"/>
      <c r="AXV862" s="10">
        <f>SUM(AXU857:AXU861)</f>
        <v>64.2</v>
      </c>
      <c r="AXW862" s="235"/>
      <c r="AXX862" s="175"/>
      <c r="AXY862" s="396"/>
      <c r="AYA862" s="175"/>
      <c r="AYB862" s="175"/>
      <c r="AYC862" s="175"/>
      <c r="AYD862" s="10"/>
      <c r="AYE862" s="10">
        <f>SUM(AYD857:AYD861)</f>
        <v>1032.8</v>
      </c>
      <c r="AYF862" s="235"/>
      <c r="AYG862" s="175"/>
      <c r="AYH862" s="396"/>
      <c r="AYJ862" s="175"/>
      <c r="AYK862" s="175"/>
      <c r="AYL862" s="175"/>
      <c r="AYM862" s="10"/>
      <c r="AYN862" s="10">
        <f>SUM(AYM857:AYM861)</f>
        <v>426.99999999999994</v>
      </c>
      <c r="AYO862" s="235"/>
      <c r="AYP862" s="175"/>
      <c r="AYQ862" s="396"/>
      <c r="AYS862" s="175"/>
      <c r="AYT862" s="175"/>
      <c r="AYU862" s="175"/>
      <c r="AYV862" s="10"/>
      <c r="AYW862" s="10">
        <f>SUM(AYV857:AYV861)</f>
        <v>771.3</v>
      </c>
      <c r="AYX862" s="235"/>
      <c r="AYY862" s="175"/>
      <c r="AYZ862" s="396"/>
      <c r="AZB862" s="175"/>
      <c r="AZC862" s="175"/>
      <c r="AZD862" s="175"/>
      <c r="AZE862" s="10"/>
      <c r="AZF862" s="10">
        <f>SUM(AZE857:AZE861)</f>
        <v>467.70000000000005</v>
      </c>
      <c r="AZG862" s="235"/>
      <c r="AZH862" s="175"/>
      <c r="AZI862" s="396"/>
      <c r="AZK862" s="175"/>
      <c r="AZL862" s="175"/>
      <c r="AZM862" s="175"/>
      <c r="AZN862" s="10"/>
      <c r="AZO862" s="10">
        <f>SUM(AZN857:AZN861)</f>
        <v>250.29999999999998</v>
      </c>
      <c r="AZP862" s="235"/>
      <c r="AZQ862" s="175"/>
      <c r="AZR862" s="396"/>
      <c r="AZT862" s="175"/>
      <c r="AZU862" s="175"/>
      <c r="AZV862" s="175"/>
      <c r="AZW862" s="10"/>
      <c r="AZX862" s="10">
        <f>SUM(AZW857:AZW861)</f>
        <v>495.3</v>
      </c>
      <c r="AZY862" s="235"/>
      <c r="AZZ862" s="175"/>
      <c r="BAA862" s="396"/>
      <c r="BAC862" s="175"/>
      <c r="BAD862" s="175"/>
      <c r="BAE862" s="175"/>
      <c r="BAF862" s="10"/>
      <c r="BAG862" s="10">
        <f>SUM(BAF857:BAF861)</f>
        <v>242.2</v>
      </c>
      <c r="BAH862" s="235"/>
      <c r="BAI862" s="175"/>
      <c r="BAJ862" s="399"/>
      <c r="BAL862" s="175"/>
      <c r="BAM862" s="175"/>
      <c r="BAN862" s="175"/>
      <c r="BAO862" s="10"/>
      <c r="BAP862" s="10">
        <f>SUM(BAO857:BAO861)</f>
        <v>1005.1999999999999</v>
      </c>
      <c r="BAQ862" s="235"/>
      <c r="BAR862" s="175"/>
      <c r="BAS862" s="396"/>
      <c r="BAU862" s="175"/>
      <c r="BAV862" s="175"/>
      <c r="BAW862" s="175"/>
      <c r="BAX862" s="10"/>
      <c r="BAY862" s="10">
        <f>SUM(BAX857:BAX861)</f>
        <v>596</v>
      </c>
      <c r="BAZ862" s="235"/>
      <c r="BBA862" s="175"/>
      <c r="BBB862" s="396"/>
      <c r="BBD862" s="175"/>
      <c r="BBE862" s="175"/>
      <c r="BBF862" s="175"/>
      <c r="BBG862" s="10"/>
      <c r="BBH862" s="10">
        <f>SUM(BBG857:BBG861)</f>
        <v>868.90000000000009</v>
      </c>
      <c r="BBI862" s="235"/>
      <c r="BBJ862" s="175"/>
      <c r="BBK862" s="396"/>
      <c r="BBM862" s="175"/>
      <c r="BBN862" s="175"/>
      <c r="BBO862" s="175"/>
      <c r="BBP862" s="10"/>
      <c r="BBQ862" s="10">
        <f>SUM(BBP857:BBP861)</f>
        <v>988.5</v>
      </c>
      <c r="BBR862" s="235"/>
      <c r="BBS862" s="175"/>
      <c r="BBT862" s="347"/>
      <c r="BBV862" s="175"/>
      <c r="BBW862" s="175"/>
      <c r="BBX862" s="175"/>
      <c r="BBY862" s="10"/>
      <c r="BBZ862" s="10">
        <f>SUM(BBY857:BBY861)</f>
        <v>491.2</v>
      </c>
      <c r="BCA862" s="235"/>
      <c r="BCB862" s="175"/>
      <c r="BCC862" s="396"/>
      <c r="BCE862" s="175"/>
      <c r="BCF862" s="175"/>
      <c r="BCG862" s="175"/>
      <c r="BCH862" s="10"/>
      <c r="BCI862" s="10">
        <f>SUM(BCH857:BCH861)</f>
        <v>240.70000000000002</v>
      </c>
      <c r="BCJ862" s="235"/>
      <c r="BCK862" s="175"/>
      <c r="BCL862" s="396"/>
      <c r="BCN862" s="175"/>
      <c r="BCO862" s="175"/>
      <c r="BCP862" s="175"/>
      <c r="BCQ862" s="10"/>
      <c r="BCR862" s="10">
        <f>SUM(BCQ857:BCQ861)</f>
        <v>826.40000000000009</v>
      </c>
      <c r="BCS862" s="235"/>
      <c r="BCT862" s="175"/>
      <c r="BCU862" s="352"/>
      <c r="BCW862" s="175"/>
      <c r="BCX862" s="175"/>
      <c r="BCY862" s="175"/>
      <c r="BCZ862" s="10"/>
      <c r="BDA862" s="10">
        <f>SUM(BCZ857:BCZ861)</f>
        <v>500.4</v>
      </c>
      <c r="BDB862" s="235"/>
      <c r="BDC862" s="175"/>
      <c r="BDD862" s="347"/>
      <c r="BDF862" s="175"/>
      <c r="BDG862" s="175"/>
      <c r="BDH862" s="175"/>
      <c r="BDI862" s="10"/>
      <c r="BDJ862" s="10">
        <f>SUM(BDI857:BDI861)</f>
        <v>605.29999999999995</v>
      </c>
      <c r="BDK862" s="235"/>
      <c r="BDL862" s="175"/>
      <c r="BDM862" s="396"/>
      <c r="BDO862" s="175"/>
      <c r="BDP862" s="175"/>
      <c r="BDQ862" s="175"/>
      <c r="BDR862" s="10"/>
      <c r="BDS862" s="10">
        <f>SUM(BDR857:BDR861)</f>
        <v>687.90000000000009</v>
      </c>
      <c r="BDT862" s="235"/>
      <c r="BDU862" s="175"/>
      <c r="BDV862" s="396"/>
      <c r="BDX862" s="175"/>
      <c r="BDY862" s="175"/>
      <c r="BDZ862" s="175"/>
      <c r="BEA862" s="10"/>
      <c r="BEB862" s="10">
        <f>SUM(BEA857:BEA861)</f>
        <v>241.5</v>
      </c>
      <c r="BEC862" s="235"/>
      <c r="BED862" s="175"/>
      <c r="BEE862" s="396"/>
      <c r="BEG862" s="175"/>
      <c r="BEH862" s="175"/>
      <c r="BEI862" s="175"/>
      <c r="BEJ862" s="10"/>
      <c r="BEK862" s="10">
        <f>SUM(BEJ857:BEJ861)</f>
        <v>167.90000000000003</v>
      </c>
      <c r="BEL862" s="235"/>
      <c r="BEM862" s="175"/>
      <c r="BEN862" s="396"/>
      <c r="BEP862" s="175"/>
      <c r="BEQ862" s="175"/>
      <c r="BER862" s="175"/>
      <c r="BES862" s="10"/>
      <c r="BET862" s="10">
        <f>SUM(BES857:BES861)</f>
        <v>149.60000000000002</v>
      </c>
      <c r="BEU862" s="235"/>
      <c r="BEV862" s="175"/>
      <c r="BEW862" s="396"/>
      <c r="BEY862" s="175"/>
      <c r="BEZ862" s="175"/>
      <c r="BFA862" s="175"/>
      <c r="BFB862" s="10"/>
      <c r="BFC862" s="10">
        <f>SUM(BFB857:BFB861)</f>
        <v>432.2</v>
      </c>
      <c r="BFD862" s="235"/>
      <c r="BFE862" s="175"/>
      <c r="BFF862" s="396"/>
      <c r="BFH862" s="175"/>
      <c r="BFI862" s="175"/>
      <c r="BFJ862" s="175"/>
      <c r="BFK862" s="10"/>
      <c r="BFL862" s="10">
        <f>SUM(BFK857:BFK861)</f>
        <v>604.4</v>
      </c>
      <c r="BFM862" s="235"/>
      <c r="BFN862" s="175"/>
      <c r="BFO862" s="396"/>
      <c r="BFQ862" s="175"/>
      <c r="BFR862" s="175"/>
      <c r="BFS862" s="175"/>
      <c r="BFT862" s="10"/>
      <c r="BFU862" s="10">
        <f>SUM(BFT857:BFT861)</f>
        <v>531.19999999999993</v>
      </c>
      <c r="BFV862" s="235"/>
      <c r="BFW862" s="175"/>
      <c r="BFX862" s="352"/>
      <c r="BFZ862" s="175"/>
      <c r="BGA862" s="175"/>
      <c r="BGB862" s="175"/>
      <c r="BGC862" s="10"/>
      <c r="BGD862" s="10">
        <f>SUM(BGC857:BGC861)</f>
        <v>198.10000000000002</v>
      </c>
      <c r="BGE862" s="235"/>
      <c r="BGF862" s="175"/>
      <c r="BGG862" s="396"/>
      <c r="BGI862" s="175"/>
      <c r="BGJ862" s="175"/>
      <c r="BGK862" s="175"/>
      <c r="BGL862" s="10"/>
      <c r="BGM862" s="10">
        <f>SUM(BGL857:BGL861)</f>
        <v>390.20000000000005</v>
      </c>
      <c r="BGN862" s="235"/>
      <c r="BGO862" s="175"/>
      <c r="BGP862" s="352"/>
      <c r="BGR862" s="175"/>
      <c r="BGS862" s="175"/>
      <c r="BGT862" s="175"/>
      <c r="BGU862" s="10"/>
      <c r="BGV862" s="10">
        <f>SUM(BGU857:BGU861)</f>
        <v>505.30000000000007</v>
      </c>
      <c r="BGW862" s="235"/>
      <c r="BGX862" s="175"/>
      <c r="BGY862" s="396"/>
      <c r="BHA862" s="175"/>
      <c r="BHB862" s="175"/>
      <c r="BHC862" s="175"/>
      <c r="BHD862" s="10"/>
      <c r="BHE862" s="10">
        <f>SUM(BHD857:BHD861)</f>
        <v>258.60000000000002</v>
      </c>
    </row>
    <row r="863" spans="1:1565" s="14" customFormat="1" ht="15">
      <c r="A863" s="175" t="s">
        <v>120</v>
      </c>
      <c r="B863" s="343" t="s">
        <v>1400</v>
      </c>
      <c r="D863" s="243">
        <f>IF(C863="Kopman",2.2,1)</f>
        <v>1</v>
      </c>
      <c r="E863" s="176">
        <f>VLOOKUP(B863,$A$879:$F$2731,6,FALSE)</f>
        <v>247</v>
      </c>
      <c r="F863" s="175" t="s">
        <v>61</v>
      </c>
      <c r="G863" s="10">
        <f>E863*1.5*D863</f>
        <v>370.5</v>
      </c>
      <c r="H863" s="10"/>
      <c r="I863" s="229"/>
      <c r="J863" s="175" t="s">
        <v>120</v>
      </c>
      <c r="K863" s="342" t="s">
        <v>2116</v>
      </c>
      <c r="L863" s="14" t="s">
        <v>1662</v>
      </c>
      <c r="M863" s="243">
        <f>IF(L863="Kopman",2.2,1)</f>
        <v>2.2000000000000002</v>
      </c>
      <c r="N863" s="176">
        <f>VLOOKUP(K863,$A$879:$F$2731,6,FALSE)</f>
        <v>68</v>
      </c>
      <c r="O863" s="175" t="s">
        <v>61</v>
      </c>
      <c r="P863" s="10">
        <f>N863*1.5*M863</f>
        <v>224.4</v>
      </c>
      <c r="Q863" s="10"/>
      <c r="R863" s="229"/>
      <c r="S863" s="175" t="s">
        <v>120</v>
      </c>
      <c r="T863" s="341" t="s">
        <v>500</v>
      </c>
      <c r="V863" s="243">
        <f>IF(U863="Kopman",2.2,1)</f>
        <v>1</v>
      </c>
      <c r="W863" s="176">
        <f>VLOOKUP(T863,$A$879:$F$2731,6,FALSE)</f>
        <v>18</v>
      </c>
      <c r="X863" s="175" t="s">
        <v>61</v>
      </c>
      <c r="Y863" s="10">
        <f>W863*1.5*V863</f>
        <v>27</v>
      </c>
      <c r="Z863" s="10"/>
      <c r="AA863" s="229"/>
      <c r="AB863" s="175" t="s">
        <v>120</v>
      </c>
      <c r="AC863" s="341" t="s">
        <v>973</v>
      </c>
      <c r="AE863" s="243">
        <f>IF(AD863="Kopman",2.2,1)</f>
        <v>1</v>
      </c>
      <c r="AF863" s="176">
        <f>VLOOKUP(AC863,$A$879:$F$2731,6,FALSE)</f>
        <v>28</v>
      </c>
      <c r="AG863" s="175" t="s">
        <v>61</v>
      </c>
      <c r="AH863" s="10">
        <f>AF863*1.5*AE863</f>
        <v>42</v>
      </c>
      <c r="AI863" s="10"/>
      <c r="AJ863" s="229"/>
      <c r="AK863" s="175" t="s">
        <v>120</v>
      </c>
      <c r="AL863" s="341" t="s">
        <v>2116</v>
      </c>
      <c r="AN863" s="243">
        <f>IF(AM863="Kopman",2.2,1)</f>
        <v>1</v>
      </c>
      <c r="AO863" s="176">
        <f>VLOOKUP(AL863,$A$879:$F$2731,6,FALSE)</f>
        <v>68</v>
      </c>
      <c r="AP863" s="175" t="s">
        <v>61</v>
      </c>
      <c r="AQ863" s="10">
        <f>AO863*1.5*AN863</f>
        <v>102</v>
      </c>
      <c r="AR863" s="10"/>
      <c r="AS863" s="229"/>
      <c r="AT863" s="175" t="s">
        <v>120</v>
      </c>
      <c r="AU863" s="341" t="s">
        <v>1400</v>
      </c>
      <c r="AW863" s="243">
        <f>IF(AV863="Kopman",2.2,1)</f>
        <v>1</v>
      </c>
      <c r="AX863" s="176">
        <f>VLOOKUP(AU863,$A$879:$F$2731,6,FALSE)</f>
        <v>247</v>
      </c>
      <c r="AY863" s="175" t="s">
        <v>61</v>
      </c>
      <c r="AZ863" s="10">
        <f>AX863*1.5*AW863</f>
        <v>370.5</v>
      </c>
      <c r="BA863" s="10"/>
      <c r="BB863" s="229"/>
      <c r="BC863" s="175" t="s">
        <v>120</v>
      </c>
      <c r="BD863" s="341" t="s">
        <v>3326</v>
      </c>
      <c r="BF863" s="243">
        <f>IF(BE863="Kopman",2.2,1)</f>
        <v>1</v>
      </c>
      <c r="BG863" s="176">
        <f>VLOOKUP(BD863,$A$879:$F$2731,6,FALSE)</f>
        <v>0</v>
      </c>
      <c r="BH863" s="175" t="s">
        <v>61</v>
      </c>
      <c r="BI863" s="10">
        <f>BG863*1.5*BF863</f>
        <v>0</v>
      </c>
      <c r="BJ863" s="10"/>
      <c r="BK863" s="229"/>
      <c r="BL863" s="175" t="s">
        <v>120</v>
      </c>
      <c r="BM863" s="341" t="s">
        <v>1400</v>
      </c>
      <c r="BO863" s="243">
        <f>IF(BN863="Kopman",2.2,1)</f>
        <v>1</v>
      </c>
      <c r="BP863" s="176">
        <f>VLOOKUP(BM863,$A$879:$F$2731,6,FALSE)</f>
        <v>247</v>
      </c>
      <c r="BQ863" s="175" t="s">
        <v>61</v>
      </c>
      <c r="BR863" s="10">
        <f>BP863*1.5*BO863</f>
        <v>370.5</v>
      </c>
      <c r="BS863" s="10"/>
      <c r="BT863" s="229"/>
      <c r="BU863" s="175" t="s">
        <v>120</v>
      </c>
      <c r="BV863" s="341" t="s">
        <v>1400</v>
      </c>
      <c r="BX863" s="243">
        <f>IF(BW863="Kopman",2.2,1)</f>
        <v>1</v>
      </c>
      <c r="BY863" s="176">
        <f>VLOOKUP(BV863,$A$879:$F$2731,6,FALSE)</f>
        <v>247</v>
      </c>
      <c r="BZ863" s="175" t="s">
        <v>61</v>
      </c>
      <c r="CA863" s="10">
        <f>BY863*1.5*BX863</f>
        <v>370.5</v>
      </c>
      <c r="CB863" s="10"/>
      <c r="CC863" s="229"/>
      <c r="CD863" s="175" t="s">
        <v>120</v>
      </c>
      <c r="CE863" s="342" t="s">
        <v>2116</v>
      </c>
      <c r="CF863" s="14" t="s">
        <v>1662</v>
      </c>
      <c r="CG863" s="243">
        <f>IF(CF863="Kopman",2.2,1)</f>
        <v>2.2000000000000002</v>
      </c>
      <c r="CH863" s="176">
        <f>VLOOKUP(CE863,$A$879:$F$2731,6,FALSE)</f>
        <v>68</v>
      </c>
      <c r="CI863" s="175" t="s">
        <v>61</v>
      </c>
      <c r="CJ863" s="10">
        <f>CH863*1.5*CG863</f>
        <v>224.4</v>
      </c>
      <c r="CK863" s="10"/>
      <c r="CL863" s="229"/>
      <c r="CM863" s="175" t="s">
        <v>120</v>
      </c>
      <c r="CN863" s="341" t="s">
        <v>3326</v>
      </c>
      <c r="CP863" s="243">
        <f>IF(CO863="Kopman",2.2,1)</f>
        <v>1</v>
      </c>
      <c r="CQ863" s="176">
        <f>VLOOKUP(CN863,$A$879:$F$2731,6,FALSE)</f>
        <v>0</v>
      </c>
      <c r="CR863" s="175" t="s">
        <v>61</v>
      </c>
      <c r="CS863" s="10">
        <f>CQ863*1.5*CP863</f>
        <v>0</v>
      </c>
      <c r="CT863" s="10"/>
      <c r="CU863" s="229"/>
      <c r="CV863" s="175" t="s">
        <v>120</v>
      </c>
      <c r="CW863" s="341" t="s">
        <v>973</v>
      </c>
      <c r="CY863" s="243">
        <f>IF(CX863="Kopman",2.2,1)</f>
        <v>1</v>
      </c>
      <c r="CZ863" s="176">
        <f>VLOOKUP(CW863,$A$879:$F$2731,6,FALSE)</f>
        <v>28</v>
      </c>
      <c r="DA863" s="175" t="s">
        <v>61</v>
      </c>
      <c r="DB863" s="10">
        <f>CZ863*1.5*CY863</f>
        <v>42</v>
      </c>
      <c r="DC863" s="10"/>
      <c r="DD863" s="229"/>
      <c r="DE863" s="175" t="s">
        <v>120</v>
      </c>
      <c r="DF863" s="341" t="s">
        <v>3486</v>
      </c>
      <c r="DH863" s="243">
        <f>IF(DG863="Kopman",2.2,1)</f>
        <v>1</v>
      </c>
      <c r="DI863" s="176">
        <f>VLOOKUP(DF863,$A$879:$F$2731,6,FALSE)</f>
        <v>307</v>
      </c>
      <c r="DJ863" s="175" t="s">
        <v>61</v>
      </c>
      <c r="DK863" s="10">
        <f>DI863*1.5*DH863</f>
        <v>460.5</v>
      </c>
      <c r="DL863" s="10"/>
      <c r="DM863" s="229"/>
      <c r="DN863" s="175" t="s">
        <v>120</v>
      </c>
      <c r="DO863" s="341" t="s">
        <v>500</v>
      </c>
      <c r="DQ863" s="243">
        <f>IF(DP863="Kopman",2.2,1)</f>
        <v>1</v>
      </c>
      <c r="DR863" s="176">
        <f>VLOOKUP(DO863,$A$879:$F$2731,6,FALSE)</f>
        <v>18</v>
      </c>
      <c r="DS863" s="175" t="s">
        <v>61</v>
      </c>
      <c r="DT863" s="10">
        <f>DR863*1.5*DQ863</f>
        <v>27</v>
      </c>
      <c r="DU863" s="10"/>
      <c r="DV863" s="229"/>
      <c r="DW863" s="175" t="s">
        <v>120</v>
      </c>
      <c r="DX863" s="341" t="s">
        <v>3486</v>
      </c>
      <c r="DZ863" s="243">
        <f>IF(DY863="Kopman",2.2,1)</f>
        <v>1</v>
      </c>
      <c r="EA863" s="176">
        <f>VLOOKUP(DX863,$A$879:$F$2731,6,FALSE)</f>
        <v>307</v>
      </c>
      <c r="EB863" s="175" t="s">
        <v>61</v>
      </c>
      <c r="EC863" s="10">
        <f>EA863*1.5*DZ863</f>
        <v>460.5</v>
      </c>
      <c r="ED863" s="10"/>
      <c r="EE863" s="229"/>
      <c r="EF863" s="175" t="s">
        <v>120</v>
      </c>
      <c r="EG863" s="341" t="s">
        <v>1400</v>
      </c>
      <c r="EI863" s="243">
        <f>IF(EH863="Kopman",2.2,1)</f>
        <v>1</v>
      </c>
      <c r="EJ863" s="176">
        <f>VLOOKUP(EG863,$A$879:$F$2731,6,FALSE)</f>
        <v>247</v>
      </c>
      <c r="EK863" s="175" t="s">
        <v>61</v>
      </c>
      <c r="EL863" s="10">
        <f>EJ863*1.5*EI863</f>
        <v>370.5</v>
      </c>
      <c r="EM863" s="10"/>
      <c r="EN863" s="229"/>
      <c r="EO863" s="175" t="s">
        <v>120</v>
      </c>
      <c r="EP863" s="341" t="s">
        <v>1400</v>
      </c>
      <c r="ER863" s="243">
        <f>IF(EQ863="Kopman",2.2,1)</f>
        <v>1</v>
      </c>
      <c r="ES863" s="176">
        <f>VLOOKUP(EP863,$A$879:$F$2731,6,FALSE)</f>
        <v>247</v>
      </c>
      <c r="ET863" s="175" t="s">
        <v>61</v>
      </c>
      <c r="EU863" s="10">
        <f>ES863*1.5*ER863</f>
        <v>370.5</v>
      </c>
      <c r="EV863" s="10"/>
      <c r="EW863" s="229"/>
      <c r="EX863" s="175" t="s">
        <v>120</v>
      </c>
      <c r="EY863" s="341" t="s">
        <v>519</v>
      </c>
      <c r="FA863" s="243">
        <f>IF(EZ863="Kopman",2.2,1)</f>
        <v>1</v>
      </c>
      <c r="FB863" s="176">
        <f>VLOOKUP(EY863,$A$879:$F$2731,6,FALSE)</f>
        <v>40</v>
      </c>
      <c r="FC863" s="175" t="s">
        <v>61</v>
      </c>
      <c r="FD863" s="10">
        <f>FB863*1.5*FA863</f>
        <v>60</v>
      </c>
      <c r="FE863" s="10"/>
      <c r="FF863" s="229"/>
      <c r="FG863" s="175" t="s">
        <v>120</v>
      </c>
      <c r="FH863" s="341" t="s">
        <v>1400</v>
      </c>
      <c r="FJ863" s="243">
        <f>IF(FI863="Kopman",2.2,1)</f>
        <v>1</v>
      </c>
      <c r="FK863" s="176">
        <f>VLOOKUP(FH863,$A$879:$F$2731,6,FALSE)</f>
        <v>247</v>
      </c>
      <c r="FL863" s="175" t="s">
        <v>61</v>
      </c>
      <c r="FM863" s="10">
        <f>FK863*1.5*FJ863</f>
        <v>370.5</v>
      </c>
      <c r="FN863" s="10"/>
      <c r="FO863" s="229"/>
      <c r="FP863" s="175" t="s">
        <v>120</v>
      </c>
      <c r="FQ863" s="341" t="s">
        <v>1400</v>
      </c>
      <c r="FS863" s="243">
        <f>IF(FR863="Kopman",2.2,1)</f>
        <v>1</v>
      </c>
      <c r="FT863" s="176">
        <f>VLOOKUP(FQ863,$A$879:$F$2731,6,FALSE)</f>
        <v>247</v>
      </c>
      <c r="FU863" s="175" t="s">
        <v>61</v>
      </c>
      <c r="FV863" s="10">
        <f>FT863*1.5*FS863</f>
        <v>370.5</v>
      </c>
      <c r="FW863" s="10"/>
      <c r="FX863" s="229"/>
      <c r="FY863" s="175" t="s">
        <v>120</v>
      </c>
      <c r="FZ863" s="349" t="s">
        <v>183</v>
      </c>
      <c r="GB863" s="243">
        <f>IF(GA863="Kopman",2.2,1)</f>
        <v>1</v>
      </c>
      <c r="GC863" s="176" t="e">
        <f>VLOOKUP(FZ863,$A$879:$F$2731,6,FALSE)</f>
        <v>#N/A</v>
      </c>
      <c r="GD863" s="175" t="s">
        <v>61</v>
      </c>
      <c r="GE863" s="10" t="e">
        <f>GC863*1.5*GB863</f>
        <v>#N/A</v>
      </c>
      <c r="GF863" s="10"/>
      <c r="GG863" s="229"/>
      <c r="GH863" s="175" t="s">
        <v>120</v>
      </c>
      <c r="GI863" s="341" t="s">
        <v>1400</v>
      </c>
      <c r="GK863" s="243">
        <f>IF(GJ863="Kopman",2.2,1)</f>
        <v>1</v>
      </c>
      <c r="GL863" s="176">
        <f>VLOOKUP(GI863,$A$879:$F$2731,6,FALSE)</f>
        <v>247</v>
      </c>
      <c r="GM863" s="175" t="s">
        <v>61</v>
      </c>
      <c r="GN863" s="10">
        <f>GL863*1.5*GK863</f>
        <v>370.5</v>
      </c>
      <c r="GO863" s="10"/>
      <c r="GP863" s="229"/>
      <c r="GQ863" s="175" t="s">
        <v>120</v>
      </c>
      <c r="GR863" s="341" t="s">
        <v>3326</v>
      </c>
      <c r="GT863" s="243">
        <f>IF(GS863="Kopman",2.2,1)</f>
        <v>1</v>
      </c>
      <c r="GU863" s="176">
        <f>VLOOKUP(GR863,$A$879:$F$2731,6,FALSE)</f>
        <v>0</v>
      </c>
      <c r="GV863" s="175" t="s">
        <v>61</v>
      </c>
      <c r="GW863" s="10">
        <f>GU863*1.5*GT863</f>
        <v>0</v>
      </c>
      <c r="GX863" s="10"/>
      <c r="GY863" s="229"/>
      <c r="GZ863" s="175" t="s">
        <v>120</v>
      </c>
      <c r="HA863" s="341" t="s">
        <v>2590</v>
      </c>
      <c r="HC863" s="243">
        <f>IF(HB863="Kopman",2.2,1)</f>
        <v>1</v>
      </c>
      <c r="HD863" s="176">
        <f>VLOOKUP(HA863,$A$879:$F$2731,6,FALSE)</f>
        <v>54</v>
      </c>
      <c r="HE863" s="175" t="s">
        <v>61</v>
      </c>
      <c r="HF863" s="10">
        <f>HD863*1.5*HC863</f>
        <v>81</v>
      </c>
      <c r="HG863" s="10"/>
      <c r="HH863" s="229"/>
      <c r="HI863" s="175" t="s">
        <v>120</v>
      </c>
      <c r="HJ863" s="342" t="s">
        <v>3326</v>
      </c>
      <c r="HK863" s="14" t="s">
        <v>1662</v>
      </c>
      <c r="HL863" s="243">
        <f>IF(HK863="Kopman",2.2,1)</f>
        <v>2.2000000000000002</v>
      </c>
      <c r="HM863" s="176">
        <f>VLOOKUP(HJ863,$A$879:$F$2731,6,FALSE)</f>
        <v>0</v>
      </c>
      <c r="HN863" s="175" t="s">
        <v>61</v>
      </c>
      <c r="HO863" s="10">
        <f>HM863*1.5*HL863</f>
        <v>0</v>
      </c>
      <c r="HP863" s="10"/>
      <c r="HQ863" s="229"/>
      <c r="HR863" s="175" t="s">
        <v>120</v>
      </c>
      <c r="HS863" s="341" t="s">
        <v>3326</v>
      </c>
      <c r="HU863" s="243">
        <f>IF(HT863="Kopman",2.2,1)</f>
        <v>1</v>
      </c>
      <c r="HV863" s="176">
        <f>VLOOKUP(HS863,$A$879:$F$2731,6,FALSE)</f>
        <v>0</v>
      </c>
      <c r="HW863" s="175" t="s">
        <v>61</v>
      </c>
      <c r="HX863" s="10">
        <f>HV863*1.5*HU863</f>
        <v>0</v>
      </c>
      <c r="HY863" s="10"/>
      <c r="HZ863" s="229"/>
      <c r="IA863" s="175" t="s">
        <v>120</v>
      </c>
      <c r="IB863" s="341" t="s">
        <v>1400</v>
      </c>
      <c r="ID863" s="243">
        <f>IF(IC863="Kopman",2.2,1)</f>
        <v>1</v>
      </c>
      <c r="IE863" s="176">
        <f>VLOOKUP(IB863,$A$879:$F$2731,6,FALSE)</f>
        <v>247</v>
      </c>
      <c r="IF863" s="175" t="s">
        <v>61</v>
      </c>
      <c r="IG863" s="10">
        <f>IE863*1.5*ID863</f>
        <v>370.5</v>
      </c>
      <c r="IH863" s="10"/>
      <c r="II863" s="229"/>
      <c r="IJ863" s="175" t="s">
        <v>120</v>
      </c>
      <c r="IK863" s="341" t="s">
        <v>1381</v>
      </c>
      <c r="IM863" s="243">
        <f>IF(IL863="Kopman",2.2,1)</f>
        <v>1</v>
      </c>
      <c r="IN863" s="176">
        <f>VLOOKUP(IK863,$A$879:$F$2731,6,FALSE)</f>
        <v>279</v>
      </c>
      <c r="IO863" s="175" t="s">
        <v>61</v>
      </c>
      <c r="IP863" s="10">
        <f>IN863*1.5*IM863</f>
        <v>418.5</v>
      </c>
      <c r="IQ863" s="10"/>
      <c r="IR863" s="229"/>
      <c r="IS863" s="175" t="s">
        <v>120</v>
      </c>
      <c r="IT863" s="341" t="s">
        <v>1023</v>
      </c>
      <c r="IV863" s="243">
        <f>IF(IU863="Kopman",2.2,1)</f>
        <v>1</v>
      </c>
      <c r="IW863" s="176">
        <f>VLOOKUP(IT863,$A$879:$F$2731,6,FALSE)</f>
        <v>4</v>
      </c>
      <c r="IX863" s="175" t="s">
        <v>61</v>
      </c>
      <c r="IY863" s="10">
        <f>IW863*1.5*IV863</f>
        <v>6</v>
      </c>
      <c r="IZ863" s="10"/>
      <c r="JA863" s="229"/>
      <c r="JB863" s="175" t="s">
        <v>120</v>
      </c>
      <c r="JC863" s="341" t="s">
        <v>3479</v>
      </c>
      <c r="JE863" s="243">
        <f>IF(JD863="Kopman",2.2,1)</f>
        <v>1</v>
      </c>
      <c r="JF863" s="176">
        <f>VLOOKUP(JC863,$A$879:$F$2731,6,FALSE)</f>
        <v>3</v>
      </c>
      <c r="JG863" s="175" t="s">
        <v>61</v>
      </c>
      <c r="JH863" s="10">
        <f>JF863*1.5*JE863</f>
        <v>4.5</v>
      </c>
      <c r="JI863" s="10"/>
      <c r="JJ863" s="229"/>
      <c r="JK863" s="175" t="s">
        <v>120</v>
      </c>
      <c r="JL863" s="341" t="s">
        <v>1381</v>
      </c>
      <c r="JN863" s="243">
        <f>IF(JM863="Kopman",2.2,1)</f>
        <v>1</v>
      </c>
      <c r="JO863" s="176">
        <f>VLOOKUP(JL863,$A$879:$F$2731,6,FALSE)</f>
        <v>279</v>
      </c>
      <c r="JP863" s="175" t="s">
        <v>61</v>
      </c>
      <c r="JQ863" s="10">
        <f>JO863*1.5*JN863</f>
        <v>418.5</v>
      </c>
      <c r="JR863" s="10"/>
      <c r="JS863" s="229"/>
      <c r="JT863" s="175" t="s">
        <v>120</v>
      </c>
      <c r="JU863" s="342" t="s">
        <v>1023</v>
      </c>
      <c r="JV863" s="14" t="s">
        <v>1662</v>
      </c>
      <c r="JW863" s="243">
        <f>IF(JV863="Kopman",2.2,1)</f>
        <v>2.2000000000000002</v>
      </c>
      <c r="JX863" s="176">
        <f>VLOOKUP(JU863,$A$879:$F$2731,6,FALSE)</f>
        <v>4</v>
      </c>
      <c r="JY863" s="175" t="s">
        <v>61</v>
      </c>
      <c r="JZ863" s="10">
        <f>JX863*1.5*JW863</f>
        <v>13.200000000000001</v>
      </c>
      <c r="KA863" s="10"/>
      <c r="KB863" s="229"/>
      <c r="KC863" s="175" t="s">
        <v>120</v>
      </c>
      <c r="KD863" s="349" t="s">
        <v>183</v>
      </c>
      <c r="KF863" s="243">
        <f>IF(KE863="Kopman",2.2,1)</f>
        <v>1</v>
      </c>
      <c r="KG863" s="176" t="e">
        <f>VLOOKUP(KD863,$A$879:$F$2731,6,FALSE)</f>
        <v>#N/A</v>
      </c>
      <c r="KH863" s="175" t="s">
        <v>61</v>
      </c>
      <c r="KI863" s="10" t="e">
        <f>KG863*1.5*KF863</f>
        <v>#N/A</v>
      </c>
      <c r="KJ863" s="10"/>
      <c r="KK863" s="229"/>
      <c r="KL863" s="175" t="s">
        <v>120</v>
      </c>
      <c r="KM863" s="341" t="s">
        <v>2617</v>
      </c>
      <c r="KO863" s="243">
        <f>IF(KN863="Kopman",2.2,1)</f>
        <v>1</v>
      </c>
      <c r="KP863" s="176">
        <f>VLOOKUP(KM863,$A$879:$F$2731,6,FALSE)</f>
        <v>56</v>
      </c>
      <c r="KQ863" s="175" t="s">
        <v>61</v>
      </c>
      <c r="KR863" s="10">
        <f>KP863*1.5*KO863</f>
        <v>84</v>
      </c>
      <c r="KS863" s="10"/>
      <c r="KT863" s="229"/>
      <c r="KU863" s="175" t="s">
        <v>120</v>
      </c>
      <c r="KV863" s="341" t="s">
        <v>3326</v>
      </c>
      <c r="KX863" s="243">
        <f>IF(KW863="Kopman",2.2,1)</f>
        <v>1</v>
      </c>
      <c r="KY863" s="176">
        <f>VLOOKUP(KV863,$A$879:$F$2731,6,FALSE)</f>
        <v>0</v>
      </c>
      <c r="KZ863" s="175" t="s">
        <v>61</v>
      </c>
      <c r="LA863" s="10">
        <f>KY863*1.5*KX863</f>
        <v>0</v>
      </c>
      <c r="LB863" s="10"/>
      <c r="LC863" s="229"/>
      <c r="LD863" s="175" t="s">
        <v>120</v>
      </c>
      <c r="LE863" s="349" t="s">
        <v>183</v>
      </c>
      <c r="LG863" s="243">
        <f>IF(LF863="Kopman",2.2,1)</f>
        <v>1</v>
      </c>
      <c r="LH863" s="176" t="e">
        <f>VLOOKUP(LE863,$A$879:$F$2731,6,FALSE)</f>
        <v>#N/A</v>
      </c>
      <c r="LI863" s="175" t="s">
        <v>61</v>
      </c>
      <c r="LJ863" s="10" t="e">
        <f>LH863*1.5*LG863</f>
        <v>#N/A</v>
      </c>
      <c r="LK863" s="10"/>
      <c r="LL863" s="229"/>
      <c r="LM863" s="175" t="s">
        <v>120</v>
      </c>
      <c r="LN863" s="341" t="s">
        <v>1400</v>
      </c>
      <c r="LP863" s="243">
        <f>IF(LO863="Kopman",2.2,1)</f>
        <v>1</v>
      </c>
      <c r="LQ863" s="176">
        <f>VLOOKUP(LN863,$A$879:$F$2731,6,FALSE)</f>
        <v>247</v>
      </c>
      <c r="LR863" s="175" t="s">
        <v>61</v>
      </c>
      <c r="LS863" s="10">
        <f>LQ863*1.5*LP863</f>
        <v>370.5</v>
      </c>
      <c r="LT863" s="10"/>
      <c r="LU863" s="229"/>
      <c r="LV863" s="175" t="s">
        <v>120</v>
      </c>
      <c r="LW863" s="341" t="s">
        <v>1023</v>
      </c>
      <c r="LY863" s="243">
        <f>IF(LX863="Kopman",2.2,1)</f>
        <v>1</v>
      </c>
      <c r="LZ863" s="176">
        <f>VLOOKUP(LW863,$A$879:$F$2731,6,FALSE)</f>
        <v>4</v>
      </c>
      <c r="MA863" s="175" t="s">
        <v>61</v>
      </c>
      <c r="MB863" s="10">
        <f>LZ863*1.5*LY863</f>
        <v>6</v>
      </c>
      <c r="MC863" s="10"/>
      <c r="MD863" s="229"/>
      <c r="ME863" s="175" t="s">
        <v>120</v>
      </c>
      <c r="MF863" s="341" t="s">
        <v>3326</v>
      </c>
      <c r="MH863" s="243">
        <f>IF(MG863="Kopman",2.2,1)</f>
        <v>1</v>
      </c>
      <c r="MI863" s="176">
        <f>VLOOKUP(MF863,$A$879:$F$2731,6,FALSE)</f>
        <v>0</v>
      </c>
      <c r="MJ863" s="175" t="s">
        <v>61</v>
      </c>
      <c r="MK863" s="10">
        <f>MI863*1.5*MH863</f>
        <v>0</v>
      </c>
      <c r="ML863" s="10"/>
      <c r="MM863" s="229"/>
      <c r="MN863" s="175" t="s">
        <v>120</v>
      </c>
      <c r="MO863" s="349" t="s">
        <v>183</v>
      </c>
      <c r="MQ863" s="243">
        <f>IF(MP863="Kopman",2.2,1)</f>
        <v>1</v>
      </c>
      <c r="MR863" s="176" t="e">
        <f>VLOOKUP(MO863,$A$879:$F$2731,6,FALSE)</f>
        <v>#N/A</v>
      </c>
      <c r="MS863" s="175" t="s">
        <v>61</v>
      </c>
      <c r="MT863" s="10" t="e">
        <f>MR863*1.5*MQ863</f>
        <v>#N/A</v>
      </c>
      <c r="MU863" s="10"/>
      <c r="MV863" s="229"/>
      <c r="MW863" s="175" t="s">
        <v>120</v>
      </c>
      <c r="MX863" s="341" t="s">
        <v>973</v>
      </c>
      <c r="MZ863" s="243">
        <f>IF(MY863="Kopman",2.2,1)</f>
        <v>1</v>
      </c>
      <c r="NA863" s="176">
        <f>VLOOKUP(MX863,$A$879:$F$2731,6,FALSE)</f>
        <v>28</v>
      </c>
      <c r="NB863" s="175" t="s">
        <v>61</v>
      </c>
      <c r="NC863" s="10">
        <f>NA863*1.5*MZ863</f>
        <v>42</v>
      </c>
      <c r="ND863" s="10"/>
      <c r="NE863" s="229"/>
      <c r="NF863" s="175" t="s">
        <v>120</v>
      </c>
      <c r="NG863" s="341" t="s">
        <v>2566</v>
      </c>
      <c r="NI863" s="243">
        <f>IF(NH863="Kopman",2.2,1)</f>
        <v>1</v>
      </c>
      <c r="NJ863" s="176">
        <f>VLOOKUP(NG863,$A$879:$F$2731,6,FALSE)</f>
        <v>19</v>
      </c>
      <c r="NK863" s="175" t="s">
        <v>61</v>
      </c>
      <c r="NL863" s="10">
        <f>NJ863*1.5*NI863</f>
        <v>28.5</v>
      </c>
      <c r="NM863" s="10"/>
      <c r="NN863" s="229"/>
      <c r="NO863" s="175" t="s">
        <v>120</v>
      </c>
      <c r="NP863" s="341" t="s">
        <v>3486</v>
      </c>
      <c r="NR863" s="243">
        <f>IF(NQ863="Kopman",2.2,1)</f>
        <v>1</v>
      </c>
      <c r="NS863" s="176">
        <f>VLOOKUP(NP863,$A$879:$F$2731,6,FALSE)</f>
        <v>307</v>
      </c>
      <c r="NT863" s="175" t="s">
        <v>61</v>
      </c>
      <c r="NU863" s="10">
        <f>NS863*1.5*NR863</f>
        <v>460.5</v>
      </c>
      <c r="NV863" s="10"/>
      <c r="NW863" s="229"/>
      <c r="NX863" s="175" t="s">
        <v>120</v>
      </c>
      <c r="NY863" s="342" t="s">
        <v>3486</v>
      </c>
      <c r="NZ863" s="14" t="s">
        <v>1662</v>
      </c>
      <c r="OA863" s="243">
        <f>IF(NZ863="Kopman",2.2,1)</f>
        <v>2.2000000000000002</v>
      </c>
      <c r="OB863" s="176">
        <f>VLOOKUP(NY863,$A$879:$F$2731,6,FALSE)</f>
        <v>307</v>
      </c>
      <c r="OC863" s="175" t="s">
        <v>61</v>
      </c>
      <c r="OD863" s="10">
        <f>OB863*1.5*OA863</f>
        <v>1013.1000000000001</v>
      </c>
      <c r="OE863" s="10"/>
      <c r="OF863" s="229"/>
      <c r="OG863" s="175" t="s">
        <v>120</v>
      </c>
      <c r="OH863" s="341" t="s">
        <v>519</v>
      </c>
      <c r="OJ863" s="243">
        <f>IF(OI863="Kopman",2.2,1)</f>
        <v>1</v>
      </c>
      <c r="OK863" s="176">
        <f>VLOOKUP(OH863,$A$879:$F$2731,6,FALSE)</f>
        <v>40</v>
      </c>
      <c r="OL863" s="175" t="s">
        <v>61</v>
      </c>
      <c r="OM863" s="10">
        <f>OK863*1.5*OJ863</f>
        <v>60</v>
      </c>
      <c r="ON863" s="10"/>
      <c r="OO863" s="229"/>
      <c r="OP863" s="175" t="s">
        <v>120</v>
      </c>
      <c r="OQ863" s="342" t="s">
        <v>973</v>
      </c>
      <c r="OR863" s="14" t="s">
        <v>1662</v>
      </c>
      <c r="OS863" s="243">
        <f>IF(OR863="Kopman",2.2,1)</f>
        <v>2.2000000000000002</v>
      </c>
      <c r="OT863" s="176">
        <f>VLOOKUP(OQ863,$A$879:$F$2731,6,FALSE)</f>
        <v>28</v>
      </c>
      <c r="OU863" s="175" t="s">
        <v>61</v>
      </c>
      <c r="OV863" s="10">
        <f>OT863*1.5*OS863</f>
        <v>92.4</v>
      </c>
      <c r="OW863" s="10"/>
      <c r="OX863" s="229"/>
      <c r="OY863" s="175" t="s">
        <v>120</v>
      </c>
      <c r="OZ863" s="351" t="s">
        <v>2116</v>
      </c>
      <c r="PB863" s="243">
        <f>IF(PA863="Kopman",2.2,1)</f>
        <v>1</v>
      </c>
      <c r="PC863" s="176">
        <f>VLOOKUP(OZ863,$A$879:$F$2731,6,FALSE)</f>
        <v>68</v>
      </c>
      <c r="PD863" s="175" t="s">
        <v>61</v>
      </c>
      <c r="PE863" s="10">
        <f>PC863*1.5*PB863</f>
        <v>102</v>
      </c>
      <c r="PF863" s="10"/>
      <c r="PG863" s="229"/>
      <c r="PH863" s="175" t="s">
        <v>120</v>
      </c>
      <c r="PI863" s="341" t="s">
        <v>1400</v>
      </c>
      <c r="PK863" s="243">
        <f>IF(PJ863="Kopman",2.2,1)</f>
        <v>1</v>
      </c>
      <c r="PL863" s="176">
        <f>VLOOKUP(PI863,$A$879:$F$2731,6,FALSE)</f>
        <v>247</v>
      </c>
      <c r="PM863" s="175" t="s">
        <v>61</v>
      </c>
      <c r="PN863" s="10">
        <f>PL863*1.5*PK863</f>
        <v>370.5</v>
      </c>
      <c r="PO863" s="10"/>
      <c r="PP863" s="229"/>
      <c r="PQ863" s="175" t="s">
        <v>120</v>
      </c>
      <c r="PR863" s="341" t="s">
        <v>1976</v>
      </c>
      <c r="PT863" s="243">
        <f>IF(PS863="Kopman",2.2,1)</f>
        <v>1</v>
      </c>
      <c r="PU863" s="176">
        <f>VLOOKUP(PR863,$A$879:$F$2731,6,FALSE)</f>
        <v>4</v>
      </c>
      <c r="PV863" s="175" t="s">
        <v>61</v>
      </c>
      <c r="PW863" s="10">
        <f>PU863*1.5*PT863</f>
        <v>6</v>
      </c>
      <c r="PX863" s="10"/>
      <c r="PY863" s="229"/>
      <c r="PZ863" s="175" t="s">
        <v>120</v>
      </c>
      <c r="QA863" s="343" t="s">
        <v>2116</v>
      </c>
      <c r="QC863" s="243">
        <f>IF(QB863="Kopman",2.2,1)</f>
        <v>1</v>
      </c>
      <c r="QD863" s="176">
        <f>VLOOKUP(QA863,$A$879:$F$2731,6,FALSE)</f>
        <v>68</v>
      </c>
      <c r="QE863" s="175" t="s">
        <v>61</v>
      </c>
      <c r="QF863" s="10">
        <f>QD863*1.5*QC863</f>
        <v>102</v>
      </c>
      <c r="QG863" s="10"/>
      <c r="QH863" s="229"/>
      <c r="QI863" s="175" t="s">
        <v>120</v>
      </c>
      <c r="QJ863" s="349" t="s">
        <v>183</v>
      </c>
      <c r="QL863" s="243">
        <f>IF(QK863="Kopman",2.2,1)</f>
        <v>1</v>
      </c>
      <c r="QM863" s="176" t="e">
        <f>VLOOKUP(QJ863,$A$879:$F$2731,6,FALSE)</f>
        <v>#N/A</v>
      </c>
      <c r="QN863" s="175" t="s">
        <v>61</v>
      </c>
      <c r="QO863" s="10" t="e">
        <f>QM863*1.5*QL863</f>
        <v>#N/A</v>
      </c>
      <c r="QP863" s="10"/>
      <c r="QQ863" s="229"/>
      <c r="QR863" s="175" t="s">
        <v>120</v>
      </c>
      <c r="QS863" s="341" t="s">
        <v>3167</v>
      </c>
      <c r="QU863" s="243">
        <f>IF(QT863="Kopman",2.2,1)</f>
        <v>1</v>
      </c>
      <c r="QV863" s="176">
        <f>VLOOKUP(QS863,$A$879:$F$2731,6,FALSE)</f>
        <v>6</v>
      </c>
      <c r="QW863" s="175" t="s">
        <v>61</v>
      </c>
      <c r="QX863" s="10">
        <f>QV863*1.5*QU863</f>
        <v>9</v>
      </c>
      <c r="QY863" s="10"/>
      <c r="QZ863" s="229"/>
      <c r="RA863" s="175" t="s">
        <v>120</v>
      </c>
      <c r="RB863" s="341" t="s">
        <v>551</v>
      </c>
      <c r="RD863" s="243">
        <f>IF(RC863="Kopman",2.2,1)</f>
        <v>1</v>
      </c>
      <c r="RE863" s="176">
        <f>VLOOKUP(RB863,$A$879:$F$2731,6,FALSE)</f>
        <v>0</v>
      </c>
      <c r="RF863" s="175" t="s">
        <v>61</v>
      </c>
      <c r="RG863" s="10">
        <f>RE863*1.5*RD863</f>
        <v>0</v>
      </c>
      <c r="RH863" s="10"/>
      <c r="RI863" s="229"/>
      <c r="RJ863" s="175" t="s">
        <v>120</v>
      </c>
      <c r="RK863" s="341" t="s">
        <v>3486</v>
      </c>
      <c r="RM863" s="243">
        <f>IF(RL863="Kopman",2.2,1)</f>
        <v>1</v>
      </c>
      <c r="RN863" s="176">
        <f>VLOOKUP(RK863,$A$879:$F$2731,6,FALSE)</f>
        <v>307</v>
      </c>
      <c r="RO863" s="175" t="s">
        <v>61</v>
      </c>
      <c r="RP863" s="10">
        <f>RN863*1.5*RM863</f>
        <v>460.5</v>
      </c>
      <c r="RQ863" s="10"/>
      <c r="RR863" s="229"/>
      <c r="RS863" s="175" t="s">
        <v>120</v>
      </c>
      <c r="RT863" s="349" t="s">
        <v>183</v>
      </c>
      <c r="RV863" s="243">
        <f>IF(RU863="Kopman",2.2,1)</f>
        <v>1</v>
      </c>
      <c r="RW863" s="176" t="e">
        <f>VLOOKUP(RT863,$A$879:$F$2731,6,FALSE)</f>
        <v>#N/A</v>
      </c>
      <c r="RX863" s="175" t="s">
        <v>61</v>
      </c>
      <c r="RY863" s="10" t="e">
        <f>RW863*1.5*RV863</f>
        <v>#N/A</v>
      </c>
      <c r="RZ863" s="10"/>
      <c r="SA863" s="235"/>
      <c r="SB863" s="175" t="s">
        <v>120</v>
      </c>
      <c r="SC863" s="341" t="s">
        <v>3448</v>
      </c>
      <c r="SE863" s="243">
        <f>IF(SD863="Kopman",2.2,1)</f>
        <v>1</v>
      </c>
      <c r="SF863" s="176">
        <f>VLOOKUP(SC863,$A$879:$F$2731,6,FALSE)</f>
        <v>1</v>
      </c>
      <c r="SG863" s="175" t="s">
        <v>61</v>
      </c>
      <c r="SH863" s="10">
        <f>SF863*1.5*SE863</f>
        <v>1.5</v>
      </c>
      <c r="SI863" s="10"/>
      <c r="SJ863" s="235"/>
      <c r="SK863" s="175" t="s">
        <v>120</v>
      </c>
      <c r="SL863" s="341" t="s">
        <v>2651</v>
      </c>
      <c r="SN863" s="243">
        <f>IF(SM863="Kopman",2.2,1)</f>
        <v>1</v>
      </c>
      <c r="SO863" s="176">
        <f>VLOOKUP(SL863,$A$879:$F$2731,6,FALSE)</f>
        <v>32</v>
      </c>
      <c r="SP863" s="175" t="s">
        <v>61</v>
      </c>
      <c r="SQ863" s="10">
        <f>SO863*1.5*SN863</f>
        <v>48</v>
      </c>
      <c r="SR863" s="10"/>
      <c r="SS863" s="235"/>
      <c r="ST863" s="175" t="s">
        <v>120</v>
      </c>
      <c r="SU863" s="341" t="s">
        <v>3326</v>
      </c>
      <c r="SW863" s="243">
        <f>IF(SV863="Kopman",2.2,1)</f>
        <v>1</v>
      </c>
      <c r="SX863" s="176">
        <f>VLOOKUP(SU863,$A$879:$F$2731,6,FALSE)</f>
        <v>0</v>
      </c>
      <c r="SY863" s="175" t="s">
        <v>61</v>
      </c>
      <c r="SZ863" s="10">
        <f>SX863*1.5*SW863</f>
        <v>0</v>
      </c>
      <c r="TA863" s="10"/>
      <c r="TB863" s="235"/>
      <c r="TC863" s="175" t="s">
        <v>120</v>
      </c>
      <c r="TD863" s="349" t="s">
        <v>183</v>
      </c>
      <c r="TF863" s="243">
        <f>IF(TE863="Kopman",2.2,1)</f>
        <v>1</v>
      </c>
      <c r="TG863" s="176" t="e">
        <f>VLOOKUP(TD863,$A$879:$F$2731,6,FALSE)</f>
        <v>#N/A</v>
      </c>
      <c r="TH863" s="175" t="s">
        <v>61</v>
      </c>
      <c r="TI863" s="10" t="e">
        <f>TG863*1.5*TF863</f>
        <v>#N/A</v>
      </c>
      <c r="TK863" s="235"/>
      <c r="TL863" s="175" t="s">
        <v>120</v>
      </c>
      <c r="TM863" s="341" t="s">
        <v>2653</v>
      </c>
      <c r="TO863" s="243">
        <f>IF(TN863="Kopman",2.2,1)</f>
        <v>1</v>
      </c>
      <c r="TP863" s="176">
        <f>VLOOKUP(TM863,$A$879:$F$2731,6,FALSE)</f>
        <v>1</v>
      </c>
      <c r="TQ863" s="175" t="s">
        <v>61</v>
      </c>
      <c r="TR863" s="10">
        <f>TP863*1.5*TO863</f>
        <v>1.5</v>
      </c>
      <c r="TS863" s="10"/>
      <c r="TT863" s="235"/>
      <c r="TU863" s="175" t="s">
        <v>120</v>
      </c>
      <c r="TV863" s="341" t="s">
        <v>3157</v>
      </c>
      <c r="TX863" s="243">
        <f>IF(TW863="Kopman",2.2,1)</f>
        <v>1</v>
      </c>
      <c r="TY863" s="176">
        <f>VLOOKUP(TV863,$A$879:$F$2731,6,FALSE)</f>
        <v>0</v>
      </c>
      <c r="TZ863" s="175" t="s">
        <v>61</v>
      </c>
      <c r="UA863" s="10">
        <f>TY863*1.5*TX863</f>
        <v>0</v>
      </c>
      <c r="UB863" s="10"/>
      <c r="UC863" s="235"/>
      <c r="UD863" s="175" t="s">
        <v>120</v>
      </c>
      <c r="UE863" s="341" t="s">
        <v>3339</v>
      </c>
      <c r="UG863" s="243">
        <f>IF(UF863="Kopman",2.2,1)</f>
        <v>1</v>
      </c>
      <c r="UH863" s="176">
        <f>VLOOKUP(UE863,$A$879:$F$2731,6,FALSE)</f>
        <v>0</v>
      </c>
      <c r="UI863" s="175" t="s">
        <v>61</v>
      </c>
      <c r="UJ863" s="10">
        <f>UH863*1.5*UG863</f>
        <v>0</v>
      </c>
      <c r="UK863" s="10"/>
      <c r="UL863" s="235"/>
      <c r="UM863" s="175" t="s">
        <v>120</v>
      </c>
      <c r="UN863" s="349" t="s">
        <v>183</v>
      </c>
      <c r="UP863" s="243">
        <f>IF(UO863="Kopman",2.2,1)</f>
        <v>1</v>
      </c>
      <c r="UQ863" s="176" t="e">
        <f>VLOOKUP(UN863,$A$879:$F$2731,6,FALSE)</f>
        <v>#N/A</v>
      </c>
      <c r="UR863" s="175" t="s">
        <v>61</v>
      </c>
      <c r="US863" s="10" t="e">
        <f>UQ863*1.5*UP863</f>
        <v>#N/A</v>
      </c>
      <c r="UT863" s="10"/>
      <c r="UU863" s="235"/>
      <c r="UV863" s="175" t="s">
        <v>120</v>
      </c>
      <c r="UW863" s="341" t="s">
        <v>2647</v>
      </c>
      <c r="UY863" s="243">
        <f>IF(UX863="Kopman",2.2,1)</f>
        <v>1</v>
      </c>
      <c r="UZ863" s="176">
        <f>VLOOKUP(UW863,$A$879:$F$2731,6,FALSE)</f>
        <v>2</v>
      </c>
      <c r="VA863" s="175" t="s">
        <v>61</v>
      </c>
      <c r="VB863" s="10">
        <f>UZ863*1.5*UY863</f>
        <v>3</v>
      </c>
      <c r="VC863" s="10"/>
      <c r="VD863" s="235"/>
      <c r="VE863" s="175" t="s">
        <v>120</v>
      </c>
      <c r="VF863" s="349" t="s">
        <v>183</v>
      </c>
      <c r="VH863" s="243">
        <f>IF(VG863="Kopman",2.2,1)</f>
        <v>1</v>
      </c>
      <c r="VI863" s="176" t="e">
        <f>VLOOKUP(VF863,$A$879:$F$2731,6,FALSE)</f>
        <v>#N/A</v>
      </c>
      <c r="VJ863" s="175" t="s">
        <v>61</v>
      </c>
      <c r="VK863" s="10" t="e">
        <f>VI863*1.5*VH863</f>
        <v>#N/A</v>
      </c>
      <c r="VL863" s="10"/>
      <c r="VM863" s="235"/>
      <c r="VN863" s="175" t="s">
        <v>120</v>
      </c>
      <c r="VO863" s="341" t="s">
        <v>1731</v>
      </c>
      <c r="VQ863" s="243">
        <f>IF(VP863="Kopman",2.2,1)</f>
        <v>1</v>
      </c>
      <c r="VR863" s="176">
        <f>VLOOKUP(VO863,$A$879:$F$2731,6,FALSE)</f>
        <v>0</v>
      </c>
      <c r="VS863" s="175" t="s">
        <v>61</v>
      </c>
      <c r="VT863" s="10">
        <f>VR863*1.5*VQ863</f>
        <v>0</v>
      </c>
      <c r="VU863" s="10"/>
      <c r="VV863" s="235"/>
      <c r="VW863" s="175" t="s">
        <v>120</v>
      </c>
      <c r="VX863" s="349" t="s">
        <v>183</v>
      </c>
      <c r="VZ863" s="243">
        <f>IF(VY863="Kopman",2.2,1)</f>
        <v>1</v>
      </c>
      <c r="WA863" s="176" t="e">
        <f>VLOOKUP(VX863,$A$879:$F$2731,6,FALSE)</f>
        <v>#N/A</v>
      </c>
      <c r="WB863" s="175" t="s">
        <v>61</v>
      </c>
      <c r="WC863" s="10" t="e">
        <f>WA863*1.5*VZ863</f>
        <v>#N/A</v>
      </c>
      <c r="WE863" s="235"/>
      <c r="WF863" s="175" t="s">
        <v>120</v>
      </c>
      <c r="WG863" s="341" t="s">
        <v>2651</v>
      </c>
      <c r="WI863" s="243">
        <f>IF(WH863="Kopman",2.2,1)</f>
        <v>1</v>
      </c>
      <c r="WJ863" s="176">
        <f>VLOOKUP(WG863,$A$879:$F$2731,6,FALSE)</f>
        <v>32</v>
      </c>
      <c r="WK863" s="175" t="s">
        <v>61</v>
      </c>
      <c r="WL863" s="10">
        <f>WJ863*1.5*WI863</f>
        <v>48</v>
      </c>
      <c r="WN863" s="235"/>
      <c r="WO863" s="175" t="s">
        <v>120</v>
      </c>
      <c r="WP863" s="341" t="s">
        <v>2566</v>
      </c>
      <c r="WQ863" s="176"/>
      <c r="WR863" s="243">
        <f>IF(WQ863="Kopman",2.2,1)</f>
        <v>1</v>
      </c>
      <c r="WS863" s="176">
        <f>VLOOKUP(WP863,$A$879:$F$2731,6,FALSE)</f>
        <v>19</v>
      </c>
      <c r="WT863" s="175" t="s">
        <v>61</v>
      </c>
      <c r="WU863" s="10">
        <f>WS863*1.5*WR863</f>
        <v>28.5</v>
      </c>
      <c r="WV863" s="10"/>
      <c r="WW863" s="235"/>
      <c r="WX863" s="175" t="s">
        <v>120</v>
      </c>
      <c r="WY863" s="341" t="s">
        <v>3486</v>
      </c>
      <c r="XA863" s="243">
        <f>IF(WZ863="Kopman",2.2,1)</f>
        <v>1</v>
      </c>
      <c r="XB863" s="176">
        <f>VLOOKUP(WY863,$A$879:$F$2731,6,FALSE)</f>
        <v>307</v>
      </c>
      <c r="XC863" s="175" t="s">
        <v>61</v>
      </c>
      <c r="XD863" s="10">
        <f>XB863*1.5*XA863</f>
        <v>460.5</v>
      </c>
      <c r="XF863" s="235"/>
      <c r="XG863" s="175" t="s">
        <v>120</v>
      </c>
      <c r="XH863" s="351" t="s">
        <v>2651</v>
      </c>
      <c r="XJ863" s="243">
        <f>IF(XI863="Kopman",2.2,1)</f>
        <v>1</v>
      </c>
      <c r="XK863" s="176">
        <f>VLOOKUP(XH863,$A$879:$F$2731,6,FALSE)</f>
        <v>32</v>
      </c>
      <c r="XL863" s="175" t="s">
        <v>61</v>
      </c>
      <c r="XM863" s="10">
        <f>XK863*1.5*XJ863</f>
        <v>48</v>
      </c>
      <c r="XO863" s="235"/>
      <c r="XP863" s="175" t="s">
        <v>120</v>
      </c>
      <c r="XQ863" s="341" t="s">
        <v>2029</v>
      </c>
      <c r="XS863" s="243">
        <f>IF(XR863="Kopman",2.2,1)</f>
        <v>1</v>
      </c>
      <c r="XT863" s="176">
        <f>VLOOKUP(XQ863,$A$879:$F$2731,6,FALSE)</f>
        <v>1</v>
      </c>
      <c r="XU863" s="175" t="s">
        <v>61</v>
      </c>
      <c r="XV863" s="10">
        <f>XT863*1.5*XS863</f>
        <v>1.5</v>
      </c>
      <c r="XW863" s="10"/>
      <c r="XX863" s="235"/>
      <c r="XY863" s="175" t="s">
        <v>120</v>
      </c>
      <c r="XZ863" s="341" t="s">
        <v>1400</v>
      </c>
      <c r="YB863" s="243">
        <f>IF(YA863="Kopman",2.2,1)</f>
        <v>1</v>
      </c>
      <c r="YC863" s="176">
        <f>VLOOKUP(XZ863,$A$879:$F$2731,6,FALSE)</f>
        <v>247</v>
      </c>
      <c r="YD863" s="175" t="s">
        <v>61</v>
      </c>
      <c r="YE863" s="10">
        <f>YC863*1.5*YB863</f>
        <v>370.5</v>
      </c>
      <c r="YG863" s="235"/>
      <c r="YH863" s="175" t="s">
        <v>120</v>
      </c>
      <c r="YI863" s="341" t="s">
        <v>2651</v>
      </c>
      <c r="YK863" s="243">
        <f>IF(YJ863="Kopman",2.2,1)</f>
        <v>1</v>
      </c>
      <c r="YL863" s="176">
        <f>VLOOKUP(YI863,$A$879:$F$2731,6,FALSE)</f>
        <v>32</v>
      </c>
      <c r="YM863" s="175" t="s">
        <v>61</v>
      </c>
      <c r="YN863" s="10">
        <f>YL863*1.5*YK863</f>
        <v>48</v>
      </c>
      <c r="YO863" s="10"/>
      <c r="YP863" s="235"/>
      <c r="YQ863" s="175" t="s">
        <v>120</v>
      </c>
      <c r="YR863" s="341" t="s">
        <v>1400</v>
      </c>
      <c r="YT863" s="243">
        <f>IF(YS863="Kopman",2.2,1)</f>
        <v>1</v>
      </c>
      <c r="YU863" s="176">
        <f>VLOOKUP(YR863,$A$879:$F$2731,6,FALSE)</f>
        <v>247</v>
      </c>
      <c r="YV863" s="175" t="s">
        <v>61</v>
      </c>
      <c r="YW863" s="10">
        <f>YU863*1.5*YT863</f>
        <v>370.5</v>
      </c>
      <c r="YY863" s="235"/>
      <c r="YZ863" s="175" t="s">
        <v>120</v>
      </c>
      <c r="ZA863" s="341" t="s">
        <v>2647</v>
      </c>
      <c r="ZC863" s="243">
        <f>IF(ZB863="Kopman",2.2,1)</f>
        <v>1</v>
      </c>
      <c r="ZD863" s="176">
        <f>VLOOKUP(ZA863,$A$879:$F$2731,6,FALSE)</f>
        <v>2</v>
      </c>
      <c r="ZE863" s="175" t="s">
        <v>61</v>
      </c>
      <c r="ZF863" s="10">
        <f>ZD863*1.5*ZC863</f>
        <v>3</v>
      </c>
      <c r="ZH863" s="235"/>
      <c r="ZI863" s="175" t="s">
        <v>120</v>
      </c>
      <c r="ZJ863" s="341" t="s">
        <v>1381</v>
      </c>
      <c r="ZL863" s="243">
        <f>IF(ZK863="Kopman",2.2,1)</f>
        <v>1</v>
      </c>
      <c r="ZM863" s="176">
        <f>VLOOKUP(ZJ863,$A$879:$F$2731,6,FALSE)</f>
        <v>279</v>
      </c>
      <c r="ZN863" s="175" t="s">
        <v>61</v>
      </c>
      <c r="ZO863" s="10">
        <f>ZM863*1.5*ZL863</f>
        <v>418.5</v>
      </c>
      <c r="ZQ863" s="235"/>
      <c r="ZR863" s="175" t="s">
        <v>120</v>
      </c>
      <c r="ZS863" s="341" t="s">
        <v>519</v>
      </c>
      <c r="ZU863" s="243">
        <f>IF(ZT863="Kopman",2.2,1)</f>
        <v>1</v>
      </c>
      <c r="ZV863" s="176">
        <f>VLOOKUP(ZS863,$A$879:$F$2731,6,FALSE)</f>
        <v>40</v>
      </c>
      <c r="ZW863" s="175" t="s">
        <v>61</v>
      </c>
      <c r="ZX863" s="10">
        <f>ZV863*1.5*ZU863</f>
        <v>60</v>
      </c>
      <c r="ZY863" s="10"/>
      <c r="ZZ863" s="235"/>
      <c r="AAA863" s="175" t="s">
        <v>120</v>
      </c>
      <c r="AAB863" s="341" t="s">
        <v>1023</v>
      </c>
      <c r="AAD863" s="243">
        <f>IF(AAC863="Kopman",2.2,1)</f>
        <v>1</v>
      </c>
      <c r="AAE863" s="176">
        <f>VLOOKUP(AAB863,$A$879:$F$2731,6,FALSE)</f>
        <v>4</v>
      </c>
      <c r="AAF863" s="175" t="s">
        <v>61</v>
      </c>
      <c r="AAG863" s="10">
        <f>AAE863*1.5*AAD863</f>
        <v>6</v>
      </c>
      <c r="AAH863" s="10"/>
      <c r="AAI863" s="235"/>
      <c r="AAJ863" s="175" t="s">
        <v>120</v>
      </c>
      <c r="AAK863" s="75" t="s">
        <v>183</v>
      </c>
      <c r="AAM863" s="243">
        <f>IF(AAL863="Kopman",2.2,1)</f>
        <v>1</v>
      </c>
      <c r="AAN863" s="176" t="e">
        <f>VLOOKUP(AAK863,$A$879:$F$2731,6,FALSE)</f>
        <v>#N/A</v>
      </c>
      <c r="AAO863" s="175" t="s">
        <v>61</v>
      </c>
      <c r="AAP863" s="10" t="e">
        <f>AAN863*1.5*AAM863</f>
        <v>#N/A</v>
      </c>
      <c r="AAQ863" s="10"/>
      <c r="AAR863" s="235"/>
      <c r="AAS863" s="175" t="s">
        <v>120</v>
      </c>
      <c r="AAT863" s="341" t="s">
        <v>3326</v>
      </c>
      <c r="AAV863" s="243">
        <f>IF(AAU863="Kopman",2.2,1)</f>
        <v>1</v>
      </c>
      <c r="AAW863" s="176">
        <f>VLOOKUP(AAT863,$A$879:$F$2731,6,FALSE)</f>
        <v>0</v>
      </c>
      <c r="AAX863" s="175" t="s">
        <v>61</v>
      </c>
      <c r="AAY863" s="10">
        <f>AAW863*1.5*AAV863</f>
        <v>0</v>
      </c>
      <c r="AAZ863" s="10"/>
      <c r="ABA863" s="235"/>
      <c r="ABB863" s="175" t="s">
        <v>120</v>
      </c>
      <c r="ABC863" s="355" t="s">
        <v>3326</v>
      </c>
      <c r="ABE863" s="243">
        <f>IF(ABD863="Kopman",2.2,1)</f>
        <v>1</v>
      </c>
      <c r="ABF863" s="176">
        <f>VLOOKUP(ABC863,$A$879:$F$2731,6,FALSE)</f>
        <v>0</v>
      </c>
      <c r="ABG863" s="175" t="s">
        <v>61</v>
      </c>
      <c r="ABH863" s="10">
        <f>ABF863*1.5*ABE863</f>
        <v>0</v>
      </c>
      <c r="ABI863" s="10"/>
      <c r="ABJ863" s="235"/>
      <c r="ABK863" s="175" t="s">
        <v>120</v>
      </c>
      <c r="ABL863" s="341" t="s">
        <v>557</v>
      </c>
      <c r="ABN863" s="243">
        <f>IF(ABM863="Kopman",2.2,1)</f>
        <v>1</v>
      </c>
      <c r="ABO863" s="176">
        <f>VLOOKUP(ABL863,$A$879:$F$2731,6,FALSE)</f>
        <v>5</v>
      </c>
      <c r="ABP863" s="175" t="s">
        <v>61</v>
      </c>
      <c r="ABQ863" s="10">
        <f>ABO863*1.5*ABN863</f>
        <v>7.5</v>
      </c>
      <c r="ABR863" s="10"/>
      <c r="ABS863" s="235"/>
      <c r="ABT863" s="175" t="s">
        <v>120</v>
      </c>
      <c r="ABU863" s="75" t="s">
        <v>183</v>
      </c>
      <c r="ABW863" s="243">
        <f>IF(ABV863="Kopman",2.2,1)</f>
        <v>1</v>
      </c>
      <c r="ABX863" s="176" t="e">
        <f>VLOOKUP(ABU863,$A$879:$F$2731,6,FALSE)</f>
        <v>#N/A</v>
      </c>
      <c r="ABY863" s="175" t="s">
        <v>61</v>
      </c>
      <c r="ABZ863" s="10" t="e">
        <f>ABX863*1.5*ABW863</f>
        <v>#N/A</v>
      </c>
      <c r="ACA863" s="10"/>
      <c r="ACB863" s="235"/>
      <c r="ACC863" s="175" t="s">
        <v>120</v>
      </c>
      <c r="ACD863" s="75" t="s">
        <v>183</v>
      </c>
      <c r="ACF863" s="243">
        <f>IF(ACE863="Kopman",2.2,1)</f>
        <v>1</v>
      </c>
      <c r="ACG863" s="176" t="e">
        <f>VLOOKUP(ACD863,$A$879:$F$2731,6,FALSE)</f>
        <v>#N/A</v>
      </c>
      <c r="ACH863" s="175" t="s">
        <v>61</v>
      </c>
      <c r="ACI863" s="10" t="e">
        <f>ACG863*1.5*ACF863</f>
        <v>#N/A</v>
      </c>
      <c r="ACJ863" s="10"/>
      <c r="ACK863" s="235"/>
      <c r="ACL863" s="175" t="s">
        <v>120</v>
      </c>
      <c r="ACM863" s="75" t="s">
        <v>183</v>
      </c>
      <c r="ACO863" s="243">
        <f>IF(ACN863="Kopman",2.2,1)</f>
        <v>1</v>
      </c>
      <c r="ACP863" s="176" t="e">
        <f>VLOOKUP(ACM863,$A$879:$F$2731,6,FALSE)</f>
        <v>#N/A</v>
      </c>
      <c r="ACQ863" s="175" t="s">
        <v>61</v>
      </c>
      <c r="ACR863" s="10" t="e">
        <f>ACP863*1.5*ACO863</f>
        <v>#N/A</v>
      </c>
      <c r="ACS863" s="10"/>
      <c r="ACT863" s="235"/>
      <c r="ACU863" s="175" t="s">
        <v>120</v>
      </c>
      <c r="ACV863" s="75" t="s">
        <v>183</v>
      </c>
      <c r="ACX863" s="243">
        <f>IF(ACW863="Kopman",2.2,1)</f>
        <v>1</v>
      </c>
      <c r="ACY863" s="176" t="e">
        <f>VLOOKUP(ACV863,$A$879:$F$2731,6,FALSE)</f>
        <v>#N/A</v>
      </c>
      <c r="ACZ863" s="175" t="s">
        <v>61</v>
      </c>
      <c r="ADA863" s="10" t="e">
        <f>ACY863*1.5*ACX863</f>
        <v>#N/A</v>
      </c>
      <c r="ADB863" s="10"/>
      <c r="ADC863" s="235"/>
      <c r="ADD863" s="175" t="s">
        <v>120</v>
      </c>
      <c r="ADE863" s="341" t="s">
        <v>3471</v>
      </c>
      <c r="ADG863" s="243">
        <f>IF(ADF863="Kopman",2.2,1)</f>
        <v>1</v>
      </c>
      <c r="ADH863" s="176">
        <f>VLOOKUP(ADE863,$A$879:$F$2731,6,FALSE)</f>
        <v>3</v>
      </c>
      <c r="ADI863" s="175" t="s">
        <v>61</v>
      </c>
      <c r="ADJ863" s="10">
        <f>ADH863*1.5*ADG863</f>
        <v>4.5</v>
      </c>
      <c r="ADL863" s="235"/>
      <c r="ADM863" s="175" t="s">
        <v>120</v>
      </c>
      <c r="ADN863" s="75" t="s">
        <v>183</v>
      </c>
      <c r="ADP863" s="243">
        <f>IF(ADO863="Kopman",2.2,1)</f>
        <v>1</v>
      </c>
      <c r="ADQ863" s="176" t="e">
        <f>VLOOKUP(ADN863,$A$879:$F$2731,6,FALSE)</f>
        <v>#N/A</v>
      </c>
      <c r="ADR863" s="175" t="s">
        <v>61</v>
      </c>
      <c r="ADS863" s="10" t="e">
        <f>ADQ863*1.5*ADP863</f>
        <v>#N/A</v>
      </c>
      <c r="ADT863" s="10"/>
      <c r="ADU863" s="235"/>
      <c r="ADV863" s="175" t="s">
        <v>120</v>
      </c>
      <c r="ADW863" s="341" t="s">
        <v>2651</v>
      </c>
      <c r="ADY863" s="243">
        <f>IF(ADX863="Kopman",2.2,1)</f>
        <v>1</v>
      </c>
      <c r="ADZ863" s="176">
        <f>VLOOKUP(ADW863,$A$879:$F$2731,6,FALSE)</f>
        <v>32</v>
      </c>
      <c r="AEA863" s="175" t="s">
        <v>61</v>
      </c>
      <c r="AEB863" s="10">
        <f>ADZ863*1.5*ADY863</f>
        <v>48</v>
      </c>
      <c r="AED863" s="235"/>
      <c r="AEE863" s="175" t="s">
        <v>120</v>
      </c>
      <c r="AEF863" s="75" t="s">
        <v>183</v>
      </c>
      <c r="AEH863" s="243">
        <f>IF(AEG863="Kopman",2.2,1)</f>
        <v>1</v>
      </c>
      <c r="AEI863" s="176" t="e">
        <f>VLOOKUP(AEF863,$A$879:$F$2731,6,FALSE)</f>
        <v>#N/A</v>
      </c>
      <c r="AEJ863" s="175" t="s">
        <v>61</v>
      </c>
      <c r="AEK863" s="10" t="e">
        <f>AEI863*1.5*AEH863</f>
        <v>#N/A</v>
      </c>
      <c r="AEM863" s="235"/>
      <c r="AEN863" s="175" t="s">
        <v>120</v>
      </c>
      <c r="AEO863" s="75" t="s">
        <v>183</v>
      </c>
      <c r="AEQ863" s="243">
        <f>IF(AEP863="Kopman",2.2,1)</f>
        <v>1</v>
      </c>
      <c r="AER863" s="176" t="e">
        <f>VLOOKUP(AEO863,$A$879:$F$2731,6,FALSE)</f>
        <v>#N/A</v>
      </c>
      <c r="AES863" s="175" t="s">
        <v>61</v>
      </c>
      <c r="AET863" s="10" t="e">
        <f>AER863*1.5*AEQ863</f>
        <v>#N/A</v>
      </c>
      <c r="AEV863" s="235"/>
      <c r="AEW863" s="175" t="s">
        <v>120</v>
      </c>
      <c r="AEX863" s="75" t="s">
        <v>183</v>
      </c>
      <c r="AEZ863" s="243">
        <f>IF(AEY863="Kopman",2.2,1)</f>
        <v>1</v>
      </c>
      <c r="AFA863" s="176" t="e">
        <f>VLOOKUP(AEX863,$A$879:$F$2731,6,FALSE)</f>
        <v>#N/A</v>
      </c>
      <c r="AFB863" s="175" t="s">
        <v>61</v>
      </c>
      <c r="AFC863" s="10" t="e">
        <f>AFA863*1.5*AEZ863</f>
        <v>#N/A</v>
      </c>
      <c r="AFD863" s="10"/>
      <c r="AFE863" s="235"/>
      <c r="AFF863" s="175" t="s">
        <v>120</v>
      </c>
      <c r="AFG863" s="75" t="s">
        <v>183</v>
      </c>
      <c r="AFI863" s="243">
        <f>IF(AFH863="Kopman",2.2,1)</f>
        <v>1</v>
      </c>
      <c r="AFJ863" s="176" t="e">
        <f>VLOOKUP(AFG863,$A$879:$F$2731,6,FALSE)</f>
        <v>#N/A</v>
      </c>
      <c r="AFK863" s="175" t="s">
        <v>61</v>
      </c>
      <c r="AFL863" s="10" t="e">
        <f>AFJ863*1.5*AFI863</f>
        <v>#N/A</v>
      </c>
      <c r="AFM863" s="10"/>
      <c r="AFN863" s="235"/>
      <c r="AFO863" s="175" t="s">
        <v>120</v>
      </c>
      <c r="AFP863" s="75" t="s">
        <v>183</v>
      </c>
      <c r="AFR863" s="243">
        <f>IF(AFQ863="Kopman",2.2,1)</f>
        <v>1</v>
      </c>
      <c r="AFS863" s="176" t="e">
        <f>VLOOKUP(AFP863,$A$879:$F$2731,6,FALSE)</f>
        <v>#N/A</v>
      </c>
      <c r="AFT863" s="175" t="s">
        <v>61</v>
      </c>
      <c r="AFU863" s="10" t="e">
        <f>AFS863*1.5*AFR863</f>
        <v>#N/A</v>
      </c>
      <c r="AFV863" s="10"/>
      <c r="AFW863" s="235"/>
      <c r="AFX863" s="175" t="s">
        <v>120</v>
      </c>
      <c r="AFY863" s="341" t="s">
        <v>3326</v>
      </c>
      <c r="AGA863" s="243">
        <f>IF(AFZ863="Kopman",2.2,1)</f>
        <v>1</v>
      </c>
      <c r="AGB863" s="176">
        <f>VLOOKUP(AFY863,$A$879:$F$2731,6,FALSE)</f>
        <v>0</v>
      </c>
      <c r="AGC863" s="175" t="s">
        <v>61</v>
      </c>
      <c r="AGD863" s="10">
        <f>AGB863*1.5*AGA863</f>
        <v>0</v>
      </c>
      <c r="AGE863" s="10"/>
      <c r="AGF863" s="235"/>
      <c r="AGG863" s="175" t="s">
        <v>120</v>
      </c>
      <c r="AGH863" s="341" t="s">
        <v>2116</v>
      </c>
      <c r="AGJ863" s="243">
        <f>IF(AGI863="Kopman",2.2,1)</f>
        <v>1</v>
      </c>
      <c r="AGK863" s="176">
        <f>VLOOKUP(AGH863,$A$879:$F$2731,6,FALSE)</f>
        <v>68</v>
      </c>
      <c r="AGL863" s="175" t="s">
        <v>61</v>
      </c>
      <c r="AGM863" s="10">
        <f>AGK863*1.5*AGJ863</f>
        <v>102</v>
      </c>
      <c r="AGN863" s="10"/>
      <c r="AGO863" s="235"/>
      <c r="AGP863" s="175" t="s">
        <v>120</v>
      </c>
      <c r="AGQ863" s="341" t="s">
        <v>2458</v>
      </c>
      <c r="AGS863" s="243">
        <f>IF(AGR863="Kopman",2.2,1)</f>
        <v>1</v>
      </c>
      <c r="AGT863" s="176">
        <f>VLOOKUP(AGQ863,$A$879:$F$2731,6,FALSE)</f>
        <v>17</v>
      </c>
      <c r="AGU863" s="175" t="s">
        <v>61</v>
      </c>
      <c r="AGV863" s="10">
        <f>AGT863*1.5*AGS863</f>
        <v>25.5</v>
      </c>
      <c r="AGW863" s="10"/>
      <c r="AGX863" s="235"/>
      <c r="AGY863" s="175" t="s">
        <v>120</v>
      </c>
      <c r="AGZ863" s="341" t="s">
        <v>3326</v>
      </c>
      <c r="AHB863" s="243">
        <f>IF(AHA863="Kopman",2.2,1)</f>
        <v>1</v>
      </c>
      <c r="AHC863" s="176">
        <f>VLOOKUP(AGZ863,$A$879:$F$2731,6,FALSE)</f>
        <v>0</v>
      </c>
      <c r="AHD863" s="175" t="s">
        <v>61</v>
      </c>
      <c r="AHE863" s="10">
        <f>AHC863*1.5*AHB863</f>
        <v>0</v>
      </c>
      <c r="AHF863" s="10"/>
      <c r="AHG863" s="235"/>
      <c r="AHH863" s="175" t="s">
        <v>120</v>
      </c>
      <c r="AHI863" s="398" t="s">
        <v>2116</v>
      </c>
      <c r="AHK863" s="243">
        <f>IF(AHJ863="Kopman",2.2,1)</f>
        <v>1</v>
      </c>
      <c r="AHL863" s="176">
        <f>VLOOKUP(AHI863,$A$879:$F$2731,6,FALSE)</f>
        <v>68</v>
      </c>
      <c r="AHM863" s="175" t="s">
        <v>61</v>
      </c>
      <c r="AHN863" s="10">
        <f>AHL863*1.5*AHK863</f>
        <v>102</v>
      </c>
      <c r="AHO863" s="10"/>
      <c r="AHP863" s="235"/>
      <c r="AHQ863" s="175" t="s">
        <v>120</v>
      </c>
      <c r="AHR863" s="341" t="s">
        <v>2116</v>
      </c>
      <c r="AHT863" s="243">
        <f>IF(AHS863="Kopman",2.2,1)</f>
        <v>1</v>
      </c>
      <c r="AHU863" s="176">
        <f>VLOOKUP(AHR863,$A$879:$F$2731,6,FALSE)</f>
        <v>68</v>
      </c>
      <c r="AHV863" s="175" t="s">
        <v>61</v>
      </c>
      <c r="AHW863" s="10">
        <f>AHU863*1.5*AHT863</f>
        <v>102</v>
      </c>
      <c r="AHX863" s="10"/>
      <c r="AHY863" s="235"/>
      <c r="AHZ863" s="175" t="s">
        <v>120</v>
      </c>
      <c r="AIA863" s="341" t="s">
        <v>3326</v>
      </c>
      <c r="AIC863" s="243">
        <f>IF(AIB863="Kopman",2.2,1)</f>
        <v>1</v>
      </c>
      <c r="AID863" s="176">
        <f>VLOOKUP(AIA863,$A$879:$F$2731,6,FALSE)</f>
        <v>0</v>
      </c>
      <c r="AIE863" s="175" t="s">
        <v>61</v>
      </c>
      <c r="AIF863" s="10">
        <f>AID863*1.5*AIC863</f>
        <v>0</v>
      </c>
      <c r="AIG863" s="10"/>
      <c r="AIH863" s="235"/>
      <c r="AII863" s="175" t="s">
        <v>120</v>
      </c>
      <c r="AIJ863" s="341" t="s">
        <v>3337</v>
      </c>
      <c r="AIL863" s="243">
        <f>IF(AIK863="Kopman",2.2,1)</f>
        <v>1</v>
      </c>
      <c r="AIM863" s="176">
        <f>VLOOKUP(AIJ863,$A$879:$F$2731,6,FALSE)</f>
        <v>245</v>
      </c>
      <c r="AIN863" s="175" t="s">
        <v>61</v>
      </c>
      <c r="AIO863" s="10">
        <f>AIM863*1.5*AIL863</f>
        <v>367.5</v>
      </c>
      <c r="AIP863" s="10"/>
      <c r="AIQ863" s="235"/>
      <c r="AIR863" s="175" t="s">
        <v>120</v>
      </c>
      <c r="AIS863" s="341" t="s">
        <v>3404</v>
      </c>
      <c r="AIU863" s="243">
        <f>IF(AIT863="Kopman",2.2,1)</f>
        <v>1</v>
      </c>
      <c r="AIV863" s="176">
        <f>VLOOKUP(AIS863,$A$879:$F$2731,6,FALSE)</f>
        <v>24</v>
      </c>
      <c r="AIW863" s="175" t="s">
        <v>61</v>
      </c>
      <c r="AIX863" s="10">
        <f>AIV863*1.5*AIU863</f>
        <v>36</v>
      </c>
      <c r="AIY863" s="10"/>
      <c r="AIZ863" s="235"/>
      <c r="AJA863" s="175" t="s">
        <v>120</v>
      </c>
      <c r="AJB863" s="351" t="s">
        <v>3347</v>
      </c>
      <c r="AJD863" s="243">
        <f>IF(AJC863="Kopman",2.2,1)</f>
        <v>1</v>
      </c>
      <c r="AJE863" s="176">
        <f>VLOOKUP(AJB863,$A$879:$F$2731,6,FALSE)</f>
        <v>5</v>
      </c>
      <c r="AJF863" s="175" t="s">
        <v>61</v>
      </c>
      <c r="AJG863" s="10">
        <f>AJE863*1.5*AJD863</f>
        <v>7.5</v>
      </c>
      <c r="AJH863" s="10"/>
      <c r="AJI863" s="235"/>
      <c r="AJJ863" s="175" t="s">
        <v>120</v>
      </c>
      <c r="AJK863" s="342" t="s">
        <v>1400</v>
      </c>
      <c r="AJL863" s="14" t="s">
        <v>1662</v>
      </c>
      <c r="AJM863" s="243">
        <f>IF(AJL863="Kopman",2.2,1)</f>
        <v>2.2000000000000002</v>
      </c>
      <c r="AJN863" s="176">
        <f>VLOOKUP(AJK863,$A$879:$F$2731,6,FALSE)</f>
        <v>247</v>
      </c>
      <c r="AJO863" s="175" t="s">
        <v>61</v>
      </c>
      <c r="AJP863" s="10">
        <f>AJN863*1.5*AJM863</f>
        <v>815.1</v>
      </c>
      <c r="AJQ863" s="10"/>
      <c r="AJR863" s="235"/>
      <c r="AJS863" s="175" t="s">
        <v>120</v>
      </c>
      <c r="AJT863" s="347" t="s">
        <v>973</v>
      </c>
      <c r="AJV863" s="243">
        <f>IF(AJU863="Kopman",2.2,1)</f>
        <v>1</v>
      </c>
      <c r="AJW863" s="176">
        <f>VLOOKUP(AJT863,$A$879:$F$2731,6,FALSE)</f>
        <v>28</v>
      </c>
      <c r="AJX863" s="175" t="s">
        <v>61</v>
      </c>
      <c r="AJY863" s="10">
        <f>AJW863*1.5*AJV863</f>
        <v>42</v>
      </c>
      <c r="AJZ863" s="10"/>
      <c r="AKA863" s="235"/>
      <c r="AKB863" s="175" t="s">
        <v>120</v>
      </c>
      <c r="AKC863" s="341" t="s">
        <v>471</v>
      </c>
      <c r="AKE863" s="243">
        <f>IF(AKD863="Kopman",2.2,1)</f>
        <v>1</v>
      </c>
      <c r="AKF863" s="176">
        <f>VLOOKUP(AKC863,$A$879:$F$2731,6,FALSE)</f>
        <v>19</v>
      </c>
      <c r="AKG863" s="175" t="s">
        <v>61</v>
      </c>
      <c r="AKH863" s="10">
        <f>AKF863*1.5*AKE863</f>
        <v>28.5</v>
      </c>
      <c r="AKI863" s="10"/>
      <c r="AKJ863" s="235"/>
      <c r="AKK863" s="175" t="s">
        <v>120</v>
      </c>
      <c r="AKL863" s="341" t="s">
        <v>1381</v>
      </c>
      <c r="AKN863" s="243">
        <f>IF(AKM863="Kopman",2.2,1)</f>
        <v>1</v>
      </c>
      <c r="AKO863" s="176">
        <f>VLOOKUP(AKL863,$A$879:$F$2731,6,FALSE)</f>
        <v>279</v>
      </c>
      <c r="AKP863" s="175" t="s">
        <v>61</v>
      </c>
      <c r="AKQ863" s="10">
        <f>AKO863*1.5*AKN863</f>
        <v>418.5</v>
      </c>
      <c r="AKR863" s="10"/>
      <c r="AKS863" s="235"/>
      <c r="AKT863" s="175" t="s">
        <v>120</v>
      </c>
      <c r="AKU863" s="342" t="s">
        <v>1400</v>
      </c>
      <c r="AKV863" s="14" t="s">
        <v>1662</v>
      </c>
      <c r="AKW863" s="243">
        <f>IF(AKV863="Kopman",2.2,1)</f>
        <v>2.2000000000000002</v>
      </c>
      <c r="AKX863" s="176">
        <f>VLOOKUP(AKU863,$A$879:$F$2731,6,FALSE)</f>
        <v>247</v>
      </c>
      <c r="AKY863" s="175" t="s">
        <v>61</v>
      </c>
      <c r="AKZ863" s="10">
        <f>AKX863*1.5*AKW863</f>
        <v>815.1</v>
      </c>
      <c r="ALA863" s="10"/>
      <c r="ALB863" s="235"/>
      <c r="ALC863" s="175" t="s">
        <v>120</v>
      </c>
      <c r="ALD863" s="341" t="s">
        <v>3486</v>
      </c>
      <c r="ALF863" s="243">
        <f>IF(ALE863="Kopman",2.2,1)</f>
        <v>1</v>
      </c>
      <c r="ALG863" s="176">
        <f>VLOOKUP(ALD863,$A$879:$F$2731,6,FALSE)</f>
        <v>307</v>
      </c>
      <c r="ALH863" s="175" t="s">
        <v>61</v>
      </c>
      <c r="ALI863" s="10">
        <f>ALG863*1.5*ALF863</f>
        <v>460.5</v>
      </c>
      <c r="ALJ863" s="10"/>
      <c r="ALK863" s="235"/>
      <c r="ALL863" s="175" t="s">
        <v>120</v>
      </c>
      <c r="ALM863" s="341" t="s">
        <v>2651</v>
      </c>
      <c r="ALO863" s="243">
        <f>IF(ALN863="Kopman",2.2,1)</f>
        <v>1</v>
      </c>
      <c r="ALP863" s="176">
        <f>VLOOKUP(ALM863,$A$879:$F$2731,6,FALSE)</f>
        <v>32</v>
      </c>
      <c r="ALQ863" s="175" t="s">
        <v>61</v>
      </c>
      <c r="ALR863" s="10">
        <f>ALP863*1.5*ALO863</f>
        <v>48</v>
      </c>
      <c r="ALS863" s="10"/>
      <c r="ALT863" s="235"/>
      <c r="ALU863" s="175" t="s">
        <v>120</v>
      </c>
      <c r="ALV863" s="341" t="s">
        <v>2116</v>
      </c>
      <c r="ALX863" s="243">
        <f>IF(ALW863="Kopman",2.2,1)</f>
        <v>1</v>
      </c>
      <c r="ALY863" s="176">
        <f>VLOOKUP(ALV863,$A$879:$F$2731,6,FALSE)</f>
        <v>68</v>
      </c>
      <c r="ALZ863" s="175" t="s">
        <v>61</v>
      </c>
      <c r="AMA863" s="10">
        <f>ALY863*1.5*ALX863</f>
        <v>102</v>
      </c>
      <c r="AMB863" s="10"/>
      <c r="AMC863" s="235"/>
      <c r="AMD863" s="175" t="s">
        <v>120</v>
      </c>
      <c r="AME863" s="401" t="s">
        <v>2116</v>
      </c>
      <c r="AMG863" s="243">
        <f>IF(AMF863="Kopman",2.2,1)</f>
        <v>1</v>
      </c>
      <c r="AMH863" s="176">
        <f>VLOOKUP(AME863,$A$879:$F$2731,6,FALSE)</f>
        <v>68</v>
      </c>
      <c r="AMI863" s="175" t="s">
        <v>61</v>
      </c>
      <c r="AMJ863" s="10">
        <f>AMH863*1.5*AMG863</f>
        <v>102</v>
      </c>
      <c r="AMK863" s="10"/>
      <c r="AML863" s="235"/>
      <c r="AMM863" s="175" t="s">
        <v>120</v>
      </c>
      <c r="AMN863" s="343" t="s">
        <v>1007</v>
      </c>
      <c r="AMP863" s="243">
        <f>IF(AMO863="Kopman",2.2,1)</f>
        <v>1</v>
      </c>
      <c r="AMQ863" s="176">
        <f>VLOOKUP(AMN863,$A$879:$F$2731,6,FALSE)</f>
        <v>2</v>
      </c>
      <c r="AMR863" s="175" t="s">
        <v>61</v>
      </c>
      <c r="AMS863" s="10">
        <f>AMQ863*1.5*AMP863</f>
        <v>3</v>
      </c>
      <c r="AMT863" s="10"/>
      <c r="AMU863" s="235"/>
      <c r="AMV863" s="175" t="s">
        <v>120</v>
      </c>
      <c r="AMW863" s="341" t="s">
        <v>3404</v>
      </c>
      <c r="AMY863" s="243">
        <f>IF(AMX863="Kopman",2.2,1)</f>
        <v>1</v>
      </c>
      <c r="AMZ863" s="176">
        <f>VLOOKUP(AMW863,$A$879:$F$2731,6,FALSE)</f>
        <v>24</v>
      </c>
      <c r="ANA863" s="175" t="s">
        <v>61</v>
      </c>
      <c r="ANB863" s="10">
        <f>AMZ863*1.5*AMY863</f>
        <v>36</v>
      </c>
      <c r="ANC863" s="10"/>
      <c r="AND863" s="235"/>
      <c r="ANE863" s="175" t="s">
        <v>120</v>
      </c>
      <c r="ANF863" s="341" t="s">
        <v>3404</v>
      </c>
      <c r="ANH863" s="243">
        <f>IF(ANG863="Kopman",2.2,1)</f>
        <v>1</v>
      </c>
      <c r="ANI863" s="176">
        <f>VLOOKUP(ANF863,$A$879:$F$2731,6,FALSE)</f>
        <v>24</v>
      </c>
      <c r="ANJ863" s="175" t="s">
        <v>61</v>
      </c>
      <c r="ANK863" s="10">
        <f>ANI863*1.5*ANH863</f>
        <v>36</v>
      </c>
      <c r="ANL863" s="10"/>
      <c r="ANM863" s="235"/>
      <c r="ANN863" s="175" t="s">
        <v>120</v>
      </c>
      <c r="ANO863" s="351" t="s">
        <v>1697</v>
      </c>
      <c r="ANQ863" s="243">
        <f>IF(ANP863="Kopman",2.2,1)</f>
        <v>1</v>
      </c>
      <c r="ANR863" s="176">
        <f>VLOOKUP(ANO863,$A$879:$F$2731,6,FALSE)</f>
        <v>25</v>
      </c>
      <c r="ANS863" s="175" t="s">
        <v>61</v>
      </c>
      <c r="ANT863" s="10">
        <f>ANR863*1.5*ANQ863</f>
        <v>37.5</v>
      </c>
      <c r="ANU863" s="10"/>
      <c r="ANV863" s="235"/>
      <c r="ANW863" s="175" t="s">
        <v>120</v>
      </c>
      <c r="ANX863" s="341" t="s">
        <v>973</v>
      </c>
      <c r="ANZ863" s="243">
        <f>IF(ANY863="Kopman",2.2,1)</f>
        <v>1</v>
      </c>
      <c r="AOA863" s="176">
        <f>VLOOKUP(ANX863,$A$879:$F$2731,6,FALSE)</f>
        <v>28</v>
      </c>
      <c r="AOB863" s="175" t="s">
        <v>61</v>
      </c>
      <c r="AOC863" s="10">
        <f>AOA863*1.5*ANZ863</f>
        <v>42</v>
      </c>
      <c r="AOD863" s="10"/>
      <c r="AOE863" s="235"/>
      <c r="AOF863" s="175" t="s">
        <v>120</v>
      </c>
      <c r="AOG863" s="75" t="s">
        <v>183</v>
      </c>
      <c r="AOI863" s="243">
        <f>IF(AOH863="Kopman",2.2,1)</f>
        <v>1</v>
      </c>
      <c r="AOJ863" s="176" t="e">
        <f>VLOOKUP(AOG863,$A$879:$F$2731,6,FALSE)</f>
        <v>#N/A</v>
      </c>
      <c r="AOK863" s="175" t="s">
        <v>61</v>
      </c>
      <c r="AOL863" s="10" t="e">
        <f>AOJ863*1.5*AOI863</f>
        <v>#N/A</v>
      </c>
      <c r="AOM863" s="10"/>
      <c r="AON863" s="235"/>
      <c r="AOO863" s="175" t="s">
        <v>120</v>
      </c>
      <c r="AOP863" s="341" t="s">
        <v>3486</v>
      </c>
      <c r="AOR863" s="243">
        <f>IF(AOQ863="Kopman",2.2,1)</f>
        <v>1</v>
      </c>
      <c r="AOS863" s="176">
        <f>VLOOKUP(AOP863,$A$879:$F$2731,6,FALSE)</f>
        <v>307</v>
      </c>
      <c r="AOT863" s="175" t="s">
        <v>61</v>
      </c>
      <c r="AOU863" s="10">
        <f>AOS863*1.5*AOR863</f>
        <v>460.5</v>
      </c>
      <c r="AOV863" s="10"/>
      <c r="AOW863" s="235"/>
      <c r="AOX863" s="175" t="s">
        <v>120</v>
      </c>
      <c r="AOY863" s="405" t="s">
        <v>1400</v>
      </c>
      <c r="AOZ863" s="14" t="s">
        <v>1662</v>
      </c>
      <c r="APA863" s="243">
        <f>IF(AOZ863="Kopman",2.2,1)</f>
        <v>2.2000000000000002</v>
      </c>
      <c r="APB863" s="176">
        <f>VLOOKUP(AOY863,$A$879:$F$2731,6,FALSE)</f>
        <v>247</v>
      </c>
      <c r="APC863" s="175" t="s">
        <v>61</v>
      </c>
      <c r="APD863" s="10">
        <f>APB863*1.5*APA863</f>
        <v>815.1</v>
      </c>
      <c r="APE863" s="10"/>
      <c r="APF863" s="235"/>
      <c r="APG863" s="175" t="s">
        <v>120</v>
      </c>
      <c r="APH863" s="341" t="s">
        <v>1023</v>
      </c>
      <c r="APJ863" s="243">
        <f>IF(API863="Kopman",2.2,1)</f>
        <v>1</v>
      </c>
      <c r="APK863" s="176">
        <f>VLOOKUP(APH863,$A$879:$F$2731,6,FALSE)</f>
        <v>4</v>
      </c>
      <c r="APL863" s="175" t="s">
        <v>61</v>
      </c>
      <c r="APM863" s="10">
        <f>APK863*1.5*APJ863</f>
        <v>6</v>
      </c>
      <c r="APN863" s="10"/>
      <c r="APO863" s="235"/>
      <c r="APP863" s="175" t="s">
        <v>120</v>
      </c>
      <c r="APQ863" s="75" t="s">
        <v>183</v>
      </c>
      <c r="APS863" s="243">
        <f>IF(APR863="Kopman",2.2,1)</f>
        <v>1</v>
      </c>
      <c r="APT863" s="176" t="e">
        <f>VLOOKUP(APQ863,$A$879:$F$2731,6,FALSE)</f>
        <v>#N/A</v>
      </c>
      <c r="APU863" s="175" t="s">
        <v>61</v>
      </c>
      <c r="APV863" s="10" t="e">
        <f>APT863*1.5*APS863</f>
        <v>#N/A</v>
      </c>
      <c r="APW863" s="10"/>
      <c r="APX863" s="235"/>
      <c r="APY863" s="175" t="s">
        <v>120</v>
      </c>
      <c r="APZ863" s="341" t="s">
        <v>3519</v>
      </c>
      <c r="AQB863" s="243">
        <f>IF(AQA863="Kopman",2.2,1)</f>
        <v>1</v>
      </c>
      <c r="AQC863" s="176">
        <f>VLOOKUP(APZ863,$A$879:$F$2731,6,FALSE)</f>
        <v>10</v>
      </c>
      <c r="AQD863" s="175" t="s">
        <v>61</v>
      </c>
      <c r="AQE863" s="10">
        <f>AQC863*1.5*AQB863</f>
        <v>15</v>
      </c>
      <c r="AQF863" s="10"/>
      <c r="AQG863" s="235"/>
      <c r="AQH863" s="175" t="s">
        <v>120</v>
      </c>
      <c r="AQI863" s="341" t="s">
        <v>2031</v>
      </c>
      <c r="AQK863" s="243">
        <f>IF(AQJ863="Kopman",2.2,1)</f>
        <v>1</v>
      </c>
      <c r="AQL863" s="176">
        <f>VLOOKUP(AQI863,$A$879:$F$2731,6,FALSE)</f>
        <v>113</v>
      </c>
      <c r="AQM863" s="175" t="s">
        <v>61</v>
      </c>
      <c r="AQN863" s="10">
        <f>AQL863*1.5*AQK863</f>
        <v>169.5</v>
      </c>
      <c r="AQO863" s="10"/>
      <c r="AQP863" s="235"/>
      <c r="AQQ863" s="175" t="s">
        <v>120</v>
      </c>
      <c r="AQR863" s="75" t="s">
        <v>183</v>
      </c>
      <c r="AQT863" s="243">
        <f>IF(AQS863="Kopman",2.2,1)</f>
        <v>1</v>
      </c>
      <c r="AQU863" s="176" t="e">
        <f>VLOOKUP(AQR863,$A$879:$F$2731,6,FALSE)</f>
        <v>#N/A</v>
      </c>
      <c r="AQV863" s="175" t="s">
        <v>61</v>
      </c>
      <c r="AQW863" s="10" t="e">
        <f>AQU863*1.5*AQT863</f>
        <v>#N/A</v>
      </c>
      <c r="AQX863" s="10"/>
      <c r="AQY863" s="235"/>
      <c r="AQZ863" s="175" t="s">
        <v>120</v>
      </c>
      <c r="ARA863" s="75" t="s">
        <v>183</v>
      </c>
      <c r="ARC863" s="243">
        <f>IF(ARB863="Kopman",2.2,1)</f>
        <v>1</v>
      </c>
      <c r="ARD863" s="176" t="e">
        <f>VLOOKUP(ARA863,$A$879:$F$2731,6,FALSE)</f>
        <v>#N/A</v>
      </c>
      <c r="ARE863" s="175" t="s">
        <v>61</v>
      </c>
      <c r="ARF863" s="10" t="e">
        <f>ARD863*1.5*ARC863</f>
        <v>#N/A</v>
      </c>
      <c r="ARG863" s="10"/>
      <c r="ARH863" s="235"/>
      <c r="ARI863" s="175" t="s">
        <v>120</v>
      </c>
      <c r="ARJ863" s="75" t="s">
        <v>183</v>
      </c>
      <c r="ARL863" s="243">
        <f>IF(ARK863="Kopman",2.2,1)</f>
        <v>1</v>
      </c>
      <c r="ARM863" s="176" t="e">
        <f>VLOOKUP(ARJ863,$A$879:$F$2731,6,FALSE)</f>
        <v>#N/A</v>
      </c>
      <c r="ARN863" s="175" t="s">
        <v>61</v>
      </c>
      <c r="ARO863" s="10" t="e">
        <f>ARM863*1.5*ARL863</f>
        <v>#N/A</v>
      </c>
      <c r="ARP863" s="10"/>
      <c r="ARQ863" s="235"/>
      <c r="ARR863" s="175" t="s">
        <v>120</v>
      </c>
      <c r="ARS863" s="75" t="s">
        <v>183</v>
      </c>
      <c r="ARU863" s="243">
        <f>IF(ART863="Kopman",2.2,1)</f>
        <v>1</v>
      </c>
      <c r="ARV863" s="176" t="e">
        <f>VLOOKUP(ARS863,$A$879:$F$2731,6,FALSE)</f>
        <v>#N/A</v>
      </c>
      <c r="ARW863" s="175" t="s">
        <v>61</v>
      </c>
      <c r="ARX863" s="10" t="e">
        <f>ARV863*1.5*ARU863</f>
        <v>#N/A</v>
      </c>
      <c r="ARY863" s="10"/>
      <c r="ARZ863" s="235"/>
      <c r="ASA863" s="175" t="s">
        <v>120</v>
      </c>
      <c r="ASB863" s="341" t="s">
        <v>503</v>
      </c>
      <c r="ASD863" s="243">
        <f>IF(ASC863="Kopman",2.2,1)</f>
        <v>1</v>
      </c>
      <c r="ASE863" s="176">
        <f>VLOOKUP(ASB863,$A$879:$F$2731,6,FALSE)</f>
        <v>4</v>
      </c>
      <c r="ASF863" s="175" t="s">
        <v>61</v>
      </c>
      <c r="ASG863" s="10">
        <f>ASE863*1.5*ASD863</f>
        <v>6</v>
      </c>
      <c r="ASH863" s="10"/>
      <c r="ASI863" s="235"/>
      <c r="ASJ863" s="175" t="s">
        <v>120</v>
      </c>
      <c r="ASK863" s="75" t="s">
        <v>183</v>
      </c>
      <c r="ASM863" s="243">
        <f>IF(ASL863="Kopman",2.2,1)</f>
        <v>1</v>
      </c>
      <c r="ASN863" s="176" t="e">
        <f>VLOOKUP(ASK863,$A$879:$F$2731,6,FALSE)</f>
        <v>#N/A</v>
      </c>
      <c r="ASO863" s="175" t="s">
        <v>61</v>
      </c>
      <c r="ASP863" s="10" t="e">
        <f>ASN863*1.5*ASM863</f>
        <v>#N/A</v>
      </c>
      <c r="ASQ863" s="10"/>
      <c r="ASR863" s="235"/>
      <c r="ASS863" s="175" t="s">
        <v>120</v>
      </c>
      <c r="AST863" s="341" t="s">
        <v>998</v>
      </c>
      <c r="ASV863" s="243">
        <f>IF(ASU863="Kopman",2.2,1)</f>
        <v>1</v>
      </c>
      <c r="ASW863" s="176">
        <f>VLOOKUP(AST863,$A$879:$F$2731,6,FALSE)</f>
        <v>20</v>
      </c>
      <c r="ASX863" s="175" t="s">
        <v>61</v>
      </c>
      <c r="ASY863" s="10">
        <f>ASW863*1.5*ASV863</f>
        <v>30</v>
      </c>
      <c r="ASZ863" s="10"/>
      <c r="ATA863" s="235"/>
      <c r="ATB863" s="175" t="s">
        <v>120</v>
      </c>
      <c r="ATC863" s="75" t="s">
        <v>183</v>
      </c>
      <c r="ATE863" s="243">
        <f>IF(ATD863="Kopman",2.2,1)</f>
        <v>1</v>
      </c>
      <c r="ATF863" s="176" t="e">
        <f>VLOOKUP(ATC863,$A$879:$F$2731,6,FALSE)</f>
        <v>#N/A</v>
      </c>
      <c r="ATG863" s="175" t="s">
        <v>61</v>
      </c>
      <c r="ATH863" s="10" t="e">
        <f>ATF863*1.5*ATE863</f>
        <v>#N/A</v>
      </c>
      <c r="ATI863" s="10"/>
      <c r="ATJ863" s="235"/>
      <c r="ATK863" s="175" t="s">
        <v>120</v>
      </c>
      <c r="ATL863" s="75" t="s">
        <v>183</v>
      </c>
      <c r="ATN863" s="243">
        <f>IF(ATM863="Kopman",2.2,1)</f>
        <v>1</v>
      </c>
      <c r="ATO863" s="176" t="e">
        <f>VLOOKUP(ATL863,$A$879:$F$2731,6,FALSE)</f>
        <v>#N/A</v>
      </c>
      <c r="ATP863" s="175" t="s">
        <v>61</v>
      </c>
      <c r="ATQ863" s="10" t="e">
        <f>ATO863*1.5*ATN863</f>
        <v>#N/A</v>
      </c>
      <c r="ATR863" s="10"/>
      <c r="ATS863" s="235"/>
      <c r="ATT863" s="175" t="s">
        <v>120</v>
      </c>
      <c r="ATU863" s="75" t="s">
        <v>183</v>
      </c>
      <c r="ATW863" s="243">
        <f>IF(ATV863="Kopman",2.2,1)</f>
        <v>1</v>
      </c>
      <c r="ATX863" s="176" t="e">
        <f>VLOOKUP(ATU863,$A$879:$F$2731,6,FALSE)</f>
        <v>#N/A</v>
      </c>
      <c r="ATY863" s="175" t="s">
        <v>61</v>
      </c>
      <c r="ATZ863" s="10" t="e">
        <f>ATX863*1.5*ATW863</f>
        <v>#N/A</v>
      </c>
      <c r="AUA863" s="10"/>
      <c r="AUB863" s="235"/>
      <c r="AUC863" s="175" t="s">
        <v>120</v>
      </c>
      <c r="AUD863" s="75" t="s">
        <v>183</v>
      </c>
      <c r="AUF863" s="243">
        <f>IF(AUE863="Kopman",2.2,1)</f>
        <v>1</v>
      </c>
      <c r="AUG863" s="176" t="e">
        <f>VLOOKUP(AUD863,$A$879:$F$2731,6,FALSE)</f>
        <v>#N/A</v>
      </c>
      <c r="AUH863" s="175" t="s">
        <v>61</v>
      </c>
      <c r="AUI863" s="10" t="e">
        <f>AUG863*1.5*AUF863</f>
        <v>#N/A</v>
      </c>
      <c r="AUJ863" s="10"/>
      <c r="AUK863" s="235"/>
      <c r="AUL863" s="175" t="s">
        <v>120</v>
      </c>
      <c r="AUM863" s="75" t="s">
        <v>183</v>
      </c>
      <c r="AUO863" s="243">
        <f>IF(AUN863="Kopman",2.2,1)</f>
        <v>1</v>
      </c>
      <c r="AUP863" s="176" t="e">
        <f>VLOOKUP(AUM863,$A$879:$F$2731,6,FALSE)</f>
        <v>#N/A</v>
      </c>
      <c r="AUQ863" s="175" t="s">
        <v>61</v>
      </c>
      <c r="AUR863" s="10" t="e">
        <f>AUP863*1.5*AUO863</f>
        <v>#N/A</v>
      </c>
      <c r="AUS863" s="10"/>
      <c r="AUT863" s="235"/>
      <c r="AUU863" s="175" t="s">
        <v>120</v>
      </c>
      <c r="AUV863" s="75" t="s">
        <v>183</v>
      </c>
      <c r="AUX863" s="243">
        <f>IF(AUW863="Kopman",2.2,1)</f>
        <v>1</v>
      </c>
      <c r="AUY863" s="176" t="e">
        <f>VLOOKUP(AUV863,$A$879:$F$2731,6,FALSE)</f>
        <v>#N/A</v>
      </c>
      <c r="AUZ863" s="175" t="s">
        <v>61</v>
      </c>
      <c r="AVA863" s="10" t="e">
        <f>AUY863*1.5*AUX863</f>
        <v>#N/A</v>
      </c>
      <c r="AVB863" s="10"/>
      <c r="AVC863" s="235"/>
      <c r="AVD863" s="175" t="s">
        <v>120</v>
      </c>
      <c r="AVE863" s="75" t="s">
        <v>183</v>
      </c>
      <c r="AVG863" s="243">
        <f>IF(AVF863="Kopman",2.2,1)</f>
        <v>1</v>
      </c>
      <c r="AVH863" s="176" t="e">
        <f>VLOOKUP(AVE863,$A$879:$F$2731,6,FALSE)</f>
        <v>#N/A</v>
      </c>
      <c r="AVI863" s="175" t="s">
        <v>61</v>
      </c>
      <c r="AVJ863" s="10" t="e">
        <f>AVH863*1.5*AVG863</f>
        <v>#N/A</v>
      </c>
      <c r="AVK863" s="10"/>
      <c r="AVL863" s="235"/>
      <c r="AVM863" s="175" t="s">
        <v>120</v>
      </c>
      <c r="AVN863" s="75" t="s">
        <v>183</v>
      </c>
      <c r="AVP863" s="243">
        <f>IF(AVO863="Kopman",2.2,1)</f>
        <v>1</v>
      </c>
      <c r="AVQ863" s="176" t="e">
        <f>VLOOKUP(AVN863,$A$879:$F$2731,6,FALSE)</f>
        <v>#N/A</v>
      </c>
      <c r="AVR863" s="175" t="s">
        <v>61</v>
      </c>
      <c r="AVS863" s="10" t="e">
        <f>AVQ863*1.5*AVP863</f>
        <v>#N/A</v>
      </c>
      <c r="AVT863" s="10"/>
      <c r="AVU863" s="235"/>
      <c r="AVV863" s="175" t="s">
        <v>120</v>
      </c>
      <c r="AVW863" s="75" t="s">
        <v>183</v>
      </c>
      <c r="AVY863" s="243">
        <f>IF(AVX863="Kopman",2.2,1)</f>
        <v>1</v>
      </c>
      <c r="AVZ863" s="176" t="e">
        <f>VLOOKUP(AVW863,$A$879:$F$2731,6,FALSE)</f>
        <v>#N/A</v>
      </c>
      <c r="AWA863" s="175" t="s">
        <v>61</v>
      </c>
      <c r="AWB863" s="10" t="e">
        <f>AVZ863*1.5*AVY863</f>
        <v>#N/A</v>
      </c>
      <c r="AWC863" s="10"/>
      <c r="AWD863" s="235"/>
      <c r="AWE863" s="175" t="s">
        <v>120</v>
      </c>
      <c r="AWF863" s="75" t="s">
        <v>183</v>
      </c>
      <c r="AWH863" s="243">
        <f>IF(AWG863="Kopman",2.2,1)</f>
        <v>1</v>
      </c>
      <c r="AWI863" s="176" t="e">
        <f>VLOOKUP(AWF863,$A$879:$F$2731,6,FALSE)</f>
        <v>#N/A</v>
      </c>
      <c r="AWJ863" s="175" t="s">
        <v>61</v>
      </c>
      <c r="AWK863" s="10" t="e">
        <f>AWI863*1.5*AWH863</f>
        <v>#N/A</v>
      </c>
      <c r="AWL863" s="10"/>
      <c r="AWM863" s="235"/>
      <c r="AWN863" s="175" t="s">
        <v>120</v>
      </c>
      <c r="AWO863" s="341" t="s">
        <v>500</v>
      </c>
      <c r="AWQ863" s="243">
        <f>IF(AWP863="Kopman",2.2,1)</f>
        <v>1</v>
      </c>
      <c r="AWR863" s="176">
        <f>VLOOKUP(AWO863,$A$879:$F$2731,6,FALSE)</f>
        <v>18</v>
      </c>
      <c r="AWS863" s="175" t="s">
        <v>61</v>
      </c>
      <c r="AWT863" s="10">
        <f>AWR863*1.5*AWQ863</f>
        <v>27</v>
      </c>
      <c r="AWU863" s="10"/>
      <c r="AWV863" s="235"/>
      <c r="AWW863" s="175" t="s">
        <v>120</v>
      </c>
      <c r="AWX863" s="341" t="s">
        <v>519</v>
      </c>
      <c r="AWZ863" s="243">
        <f>IF(AWY863="Kopman",2.2,1)</f>
        <v>1</v>
      </c>
      <c r="AXA863" s="176">
        <f>VLOOKUP(AWX863,$A$879:$F$2731,6,FALSE)</f>
        <v>40</v>
      </c>
      <c r="AXB863" s="175" t="s">
        <v>61</v>
      </c>
      <c r="AXC863" s="10">
        <f>AXA863*1.5*AWZ863</f>
        <v>60</v>
      </c>
      <c r="AXD863" s="10"/>
      <c r="AXE863" s="235"/>
      <c r="AXF863" s="175" t="s">
        <v>120</v>
      </c>
      <c r="AXG863" s="341" t="s">
        <v>550</v>
      </c>
      <c r="AXI863" s="243">
        <f>IF(AXH863="Kopman",2.2,1)</f>
        <v>1</v>
      </c>
      <c r="AXJ863" s="176">
        <f>VLOOKUP(AXG863,$A$879:$F$2731,6,FALSE)</f>
        <v>40</v>
      </c>
      <c r="AXK863" s="175" t="s">
        <v>61</v>
      </c>
      <c r="AXL863" s="10">
        <f>AXJ863*1.5*AXI863</f>
        <v>60</v>
      </c>
      <c r="AXM863" s="10"/>
      <c r="AXN863" s="235"/>
      <c r="AXO863" s="175" t="s">
        <v>120</v>
      </c>
      <c r="AXP863" s="341" t="s">
        <v>500</v>
      </c>
      <c r="AXR863" s="243">
        <f>IF(AXQ863="Kopman",2.2,1)</f>
        <v>1</v>
      </c>
      <c r="AXS863" s="176">
        <f>VLOOKUP(AXP863,$A$879:$F$2731,6,FALSE)</f>
        <v>18</v>
      </c>
      <c r="AXT863" s="175" t="s">
        <v>61</v>
      </c>
      <c r="AXU863" s="10">
        <f>AXS863*1.5*AXR863</f>
        <v>27</v>
      </c>
      <c r="AXV863" s="10"/>
      <c r="AXW863" s="235"/>
      <c r="AXX863" s="175" t="s">
        <v>120</v>
      </c>
      <c r="AXY863" s="341" t="s">
        <v>3326</v>
      </c>
      <c r="AYA863" s="243">
        <f>IF(AXZ863="Kopman",2.2,1)</f>
        <v>1</v>
      </c>
      <c r="AYB863" s="176">
        <f>VLOOKUP(AXY863,$A$879:$F$2731,6,FALSE)</f>
        <v>0</v>
      </c>
      <c r="AYC863" s="175" t="s">
        <v>61</v>
      </c>
      <c r="AYD863" s="10">
        <f>AYB863*1.5*AYA863</f>
        <v>0</v>
      </c>
      <c r="AYE863" s="10"/>
      <c r="AYF863" s="235"/>
      <c r="AYG863" s="175" t="s">
        <v>120</v>
      </c>
      <c r="AYH863" s="341" t="s">
        <v>1400</v>
      </c>
      <c r="AYJ863" s="243">
        <f>IF(AYI863="Kopman",2.2,1)</f>
        <v>1</v>
      </c>
      <c r="AYK863" s="176">
        <f>VLOOKUP(AYH863,$A$879:$F$2731,6,FALSE)</f>
        <v>247</v>
      </c>
      <c r="AYL863" s="175" t="s">
        <v>61</v>
      </c>
      <c r="AYM863" s="10">
        <f>AYK863*1.5*AYJ863</f>
        <v>370.5</v>
      </c>
      <c r="AYN863" s="10"/>
      <c r="AYO863" s="235"/>
      <c r="AYP863" s="175" t="s">
        <v>120</v>
      </c>
      <c r="AYQ863" s="341" t="s">
        <v>3326</v>
      </c>
      <c r="AYS863" s="243">
        <f>IF(AYR863="Kopman",2.2,1)</f>
        <v>1</v>
      </c>
      <c r="AYT863" s="176">
        <f>VLOOKUP(AYQ863,$A$879:$F$2731,6,FALSE)</f>
        <v>0</v>
      </c>
      <c r="AYU863" s="175" t="s">
        <v>61</v>
      </c>
      <c r="AYV863" s="10">
        <f>AYT863*1.5*AYS863</f>
        <v>0</v>
      </c>
      <c r="AYW863" s="10"/>
      <c r="AYX863" s="235"/>
      <c r="AYY863" s="175" t="s">
        <v>120</v>
      </c>
      <c r="AYZ863" s="341" t="s">
        <v>2120</v>
      </c>
      <c r="AZB863" s="243">
        <f>IF(AZA863="Kopman",2.2,1)</f>
        <v>1</v>
      </c>
      <c r="AZC863" s="176">
        <f>VLOOKUP(AYZ863,$A$879:$F$2731,6,FALSE)</f>
        <v>59</v>
      </c>
      <c r="AZD863" s="175" t="s">
        <v>61</v>
      </c>
      <c r="AZE863" s="10">
        <f>AZC863*1.5*AZB863</f>
        <v>88.5</v>
      </c>
      <c r="AZF863" s="10"/>
      <c r="AZG863" s="235"/>
      <c r="AZH863" s="175" t="s">
        <v>120</v>
      </c>
      <c r="AZI863" s="341" t="s">
        <v>500</v>
      </c>
      <c r="AZK863" s="243">
        <f>IF(AZJ863="Kopman",2.2,1)</f>
        <v>1</v>
      </c>
      <c r="AZL863" s="176">
        <f>VLOOKUP(AZI863,$A$879:$F$2731,6,FALSE)</f>
        <v>18</v>
      </c>
      <c r="AZM863" s="175" t="s">
        <v>61</v>
      </c>
      <c r="AZN863" s="10">
        <f>AZL863*1.5*AZK863</f>
        <v>27</v>
      </c>
      <c r="AZO863" s="10"/>
      <c r="AZP863" s="235"/>
      <c r="AZQ863" s="175" t="s">
        <v>120</v>
      </c>
      <c r="AZR863" s="341" t="s">
        <v>957</v>
      </c>
      <c r="AZT863" s="243">
        <f>IF(AZS863="Kopman",2.2,1)</f>
        <v>1</v>
      </c>
      <c r="AZU863" s="176">
        <f>VLOOKUP(AZR863,$A$879:$F$2731,6,FALSE)</f>
        <v>0</v>
      </c>
      <c r="AZV863" s="175" t="s">
        <v>61</v>
      </c>
      <c r="AZW863" s="10">
        <f>AZU863*1.5*AZT863</f>
        <v>0</v>
      </c>
      <c r="AZX863" s="10"/>
      <c r="AZY863" s="235"/>
      <c r="AZZ863" s="175" t="s">
        <v>120</v>
      </c>
      <c r="BAA863" s="341" t="s">
        <v>2116</v>
      </c>
      <c r="BAC863" s="243">
        <f>IF(BAB863="Kopman",2.2,1)</f>
        <v>1</v>
      </c>
      <c r="BAD863" s="176">
        <f>VLOOKUP(BAA863,$A$879:$F$2731,6,FALSE)</f>
        <v>68</v>
      </c>
      <c r="BAE863" s="175" t="s">
        <v>61</v>
      </c>
      <c r="BAF863" s="10">
        <f>BAD863*1.5*BAC863</f>
        <v>102</v>
      </c>
      <c r="BAG863" s="10"/>
      <c r="BAH863" s="235"/>
      <c r="BAI863" s="175" t="s">
        <v>120</v>
      </c>
      <c r="BAJ863" s="398" t="s">
        <v>2116</v>
      </c>
      <c r="BAL863" s="243">
        <f>IF(BAK863="Kopman",2.2,1)</f>
        <v>1</v>
      </c>
      <c r="BAM863" s="176">
        <f>VLOOKUP(BAJ863,$A$879:$F$2731,6,FALSE)</f>
        <v>68</v>
      </c>
      <c r="BAN863" s="175" t="s">
        <v>61</v>
      </c>
      <c r="BAO863" s="10">
        <f>BAM863*1.5*BAL863</f>
        <v>102</v>
      </c>
      <c r="BAP863" s="10"/>
      <c r="BAQ863" s="235"/>
      <c r="BAR863" s="175" t="s">
        <v>120</v>
      </c>
      <c r="BAS863" s="341" t="s">
        <v>1151</v>
      </c>
      <c r="BAU863" s="243">
        <f>IF(BAT863="Kopman",2.2,1)</f>
        <v>1</v>
      </c>
      <c r="BAV863" s="176">
        <f>VLOOKUP(BAS863,$A$879:$F$2731,6,FALSE)</f>
        <v>124</v>
      </c>
      <c r="BAW863" s="175" t="s">
        <v>61</v>
      </c>
      <c r="BAX863" s="10">
        <f>BAV863*1.5*BAU863</f>
        <v>186</v>
      </c>
      <c r="BAY863" s="10"/>
      <c r="BAZ863" s="235"/>
      <c r="BBA863" s="175" t="s">
        <v>120</v>
      </c>
      <c r="BBB863" s="341" t="s">
        <v>500</v>
      </c>
      <c r="BBD863" s="243">
        <f>IF(BBC863="Kopman",2.2,1)</f>
        <v>1</v>
      </c>
      <c r="BBE863" s="176">
        <f>VLOOKUP(BBB863,$A$879:$F$2731,6,FALSE)</f>
        <v>18</v>
      </c>
      <c r="BBF863" s="175" t="s">
        <v>61</v>
      </c>
      <c r="BBG863" s="10">
        <f>BBE863*1.5*BBD863</f>
        <v>27</v>
      </c>
      <c r="BBH863" s="10"/>
      <c r="BBI863" s="235"/>
      <c r="BBJ863" s="175" t="s">
        <v>120</v>
      </c>
      <c r="BBK863" s="341" t="s">
        <v>744</v>
      </c>
      <c r="BBM863" s="243">
        <f>IF(BBL863="Kopman",2.2,1)</f>
        <v>1</v>
      </c>
      <c r="BBN863" s="176">
        <f>VLOOKUP(BBK863,$A$879:$F$2731,6,FALSE)</f>
        <v>0</v>
      </c>
      <c r="BBO863" s="175" t="s">
        <v>61</v>
      </c>
      <c r="BBP863" s="10">
        <f>BBN863*1.5*BBM863</f>
        <v>0</v>
      </c>
      <c r="BBQ863" s="10"/>
      <c r="BBR863" s="235"/>
      <c r="BBS863" s="175" t="s">
        <v>120</v>
      </c>
      <c r="BBT863" s="348" t="s">
        <v>1400</v>
      </c>
      <c r="BBU863" s="14" t="s">
        <v>1662</v>
      </c>
      <c r="BBV863" s="243">
        <f>IF(BBU863="Kopman",2.2,1)</f>
        <v>2.2000000000000002</v>
      </c>
      <c r="BBW863" s="176">
        <f>VLOOKUP(BBT863,$A$879:$F$2731,6,FALSE)</f>
        <v>247</v>
      </c>
      <c r="BBX863" s="175" t="s">
        <v>61</v>
      </c>
      <c r="BBY863" s="10">
        <f>BBW863*1.5*BBV863</f>
        <v>815.1</v>
      </c>
      <c r="BBZ863" s="10"/>
      <c r="BCA863" s="235"/>
      <c r="BCB863" s="175" t="s">
        <v>120</v>
      </c>
      <c r="BCC863" s="341" t="s">
        <v>557</v>
      </c>
      <c r="BCE863" s="243">
        <f>IF(BCD863="Kopman",2.2,1)</f>
        <v>1</v>
      </c>
      <c r="BCF863" s="176">
        <f>VLOOKUP(BCC863,$A$879:$F$2731,6,FALSE)</f>
        <v>5</v>
      </c>
      <c r="BCG863" s="175" t="s">
        <v>61</v>
      </c>
      <c r="BCH863" s="10">
        <f>BCF863*1.5*BCE863</f>
        <v>7.5</v>
      </c>
      <c r="BCI863" s="10"/>
      <c r="BCJ863" s="235"/>
      <c r="BCK863" s="175" t="s">
        <v>120</v>
      </c>
      <c r="BCL863" s="341" t="s">
        <v>1400</v>
      </c>
      <c r="BCN863" s="243">
        <f>IF(BCM863="Kopman",2.2,1)</f>
        <v>1</v>
      </c>
      <c r="BCO863" s="176">
        <f>VLOOKUP(BCL863,$A$879:$F$2731,6,FALSE)</f>
        <v>247</v>
      </c>
      <c r="BCP863" s="175" t="s">
        <v>61</v>
      </c>
      <c r="BCQ863" s="10">
        <f>BCO863*1.5*BCN863</f>
        <v>370.5</v>
      </c>
      <c r="BCR863" s="10"/>
      <c r="BCS863" s="235"/>
      <c r="BCT863" s="175" t="s">
        <v>120</v>
      </c>
      <c r="BCU863" s="351" t="s">
        <v>1400</v>
      </c>
      <c r="BCW863" s="243">
        <f>IF(BCV863="Kopman",2.2,1)</f>
        <v>1</v>
      </c>
      <c r="BCX863" s="176">
        <f>VLOOKUP(BCU863,$A$879:$F$2731,6,FALSE)</f>
        <v>247</v>
      </c>
      <c r="BCY863" s="175" t="s">
        <v>61</v>
      </c>
      <c r="BCZ863" s="10">
        <f>BCX863*1.5*BCW863</f>
        <v>370.5</v>
      </c>
      <c r="BDA863" s="10"/>
      <c r="BDB863" s="235"/>
      <c r="BDC863" s="175" t="s">
        <v>120</v>
      </c>
      <c r="BDD863" s="347" t="s">
        <v>550</v>
      </c>
      <c r="BDF863" s="243">
        <f>IF(BDE863="Kopman",2.2,1)</f>
        <v>1</v>
      </c>
      <c r="BDG863" s="176">
        <f>VLOOKUP(BDD863,$A$879:$F$2731,6,FALSE)</f>
        <v>40</v>
      </c>
      <c r="BDH863" s="175" t="s">
        <v>61</v>
      </c>
      <c r="BDI863" s="10">
        <f>BDG863*1.5*BDF863</f>
        <v>60</v>
      </c>
      <c r="BDJ863" s="10"/>
      <c r="BDK863" s="235"/>
      <c r="BDL863" s="175" t="s">
        <v>120</v>
      </c>
      <c r="BDM863" s="341" t="s">
        <v>973</v>
      </c>
      <c r="BDO863" s="243">
        <f>IF(BDN863="Kopman",2.2,1)</f>
        <v>1</v>
      </c>
      <c r="BDP863" s="176">
        <f>VLOOKUP(BDM863,$A$879:$F$2731,6,FALSE)</f>
        <v>28</v>
      </c>
      <c r="BDQ863" s="175" t="s">
        <v>61</v>
      </c>
      <c r="BDR863" s="10">
        <f>BDP863*1.5*BDO863</f>
        <v>42</v>
      </c>
      <c r="BDS863" s="10"/>
      <c r="BDT863" s="235"/>
      <c r="BDU863" s="175" t="s">
        <v>120</v>
      </c>
      <c r="BDV863" s="341" t="s">
        <v>3202</v>
      </c>
      <c r="BDX863" s="243">
        <f>IF(BDW863="Kopman",2.2,1)</f>
        <v>1</v>
      </c>
      <c r="BDY863" s="176">
        <f>VLOOKUP(BDV863,$A$879:$F$2731,6,FALSE)</f>
        <v>0</v>
      </c>
      <c r="BDZ863" s="175" t="s">
        <v>61</v>
      </c>
      <c r="BEA863" s="10">
        <f>BDY863*1.5*BDX863</f>
        <v>0</v>
      </c>
      <c r="BEB863" s="10"/>
      <c r="BEC863" s="235"/>
      <c r="BED863" s="175" t="s">
        <v>120</v>
      </c>
      <c r="BEE863" s="341" t="s">
        <v>3326</v>
      </c>
      <c r="BEG863" s="243">
        <f>IF(BEF863="Kopman",2.2,1)</f>
        <v>1</v>
      </c>
      <c r="BEH863" s="176">
        <f>VLOOKUP(BEE863,$A$879:$F$2731,6,FALSE)</f>
        <v>0</v>
      </c>
      <c r="BEI863" s="175" t="s">
        <v>61</v>
      </c>
      <c r="BEJ863" s="10">
        <f>BEH863*1.5*BEG863</f>
        <v>0</v>
      </c>
      <c r="BEK863" s="10"/>
      <c r="BEL863" s="235"/>
      <c r="BEM863" s="175" t="s">
        <v>120</v>
      </c>
      <c r="BEN863" s="341" t="s">
        <v>1400</v>
      </c>
      <c r="BEP863" s="243">
        <f>IF(BEO863="Kopman",2.2,1)</f>
        <v>1</v>
      </c>
      <c r="BEQ863" s="176">
        <f>VLOOKUP(BEN863,$A$879:$F$2731,6,FALSE)</f>
        <v>247</v>
      </c>
      <c r="BER863" s="175" t="s">
        <v>61</v>
      </c>
      <c r="BES863" s="10">
        <f>BEQ863*1.5*BEP863</f>
        <v>370.5</v>
      </c>
      <c r="BET863" s="10"/>
      <c r="BEU863" s="235"/>
      <c r="BEV863" s="175" t="s">
        <v>120</v>
      </c>
      <c r="BEW863" s="341" t="s">
        <v>2590</v>
      </c>
      <c r="BEY863" s="243">
        <f>IF(BEX863="Kopman",2.2,1)</f>
        <v>1</v>
      </c>
      <c r="BEZ863" s="176">
        <f>VLOOKUP(BEW863,$A$879:$F$2731,6,FALSE)</f>
        <v>54</v>
      </c>
      <c r="BFA863" s="175" t="s">
        <v>61</v>
      </c>
      <c r="BFB863" s="10">
        <f>BEZ863*1.5*BEY863</f>
        <v>81</v>
      </c>
      <c r="BFC863" s="10"/>
      <c r="BFD863" s="235"/>
      <c r="BFE863" s="175" t="s">
        <v>120</v>
      </c>
      <c r="BFF863" s="341" t="s">
        <v>500</v>
      </c>
      <c r="BFH863" s="243">
        <f>IF(BFG863="Kopman",2.2,1)</f>
        <v>1</v>
      </c>
      <c r="BFI863" s="176">
        <f>VLOOKUP(BFF863,$A$879:$F$2731,6,FALSE)</f>
        <v>18</v>
      </c>
      <c r="BFJ863" s="175" t="s">
        <v>61</v>
      </c>
      <c r="BFK863" s="10">
        <f>BFI863*1.5*BFH863</f>
        <v>27</v>
      </c>
      <c r="BFL863" s="10"/>
      <c r="BFM863" s="235"/>
      <c r="BFN863" s="175" t="s">
        <v>120</v>
      </c>
      <c r="BFO863" s="341" t="s">
        <v>3326</v>
      </c>
      <c r="BFQ863" s="243">
        <f>IF(BFP863="Kopman",2.2,1)</f>
        <v>1</v>
      </c>
      <c r="BFR863" s="176">
        <f>VLOOKUP(BFO863,$A$879:$F$2731,6,FALSE)</f>
        <v>0</v>
      </c>
      <c r="BFS863" s="175" t="s">
        <v>61</v>
      </c>
      <c r="BFT863" s="10">
        <f>BFR863*1.5*BFQ863</f>
        <v>0</v>
      </c>
      <c r="BFU863" s="10"/>
      <c r="BFV863" s="235"/>
      <c r="BFW863" s="175" t="s">
        <v>120</v>
      </c>
      <c r="BFX863" s="351" t="s">
        <v>1400</v>
      </c>
      <c r="BFZ863" s="243">
        <f>IF(BFY863="Kopman",2.2,1)</f>
        <v>1</v>
      </c>
      <c r="BGA863" s="176">
        <f>VLOOKUP(BFX863,$A$879:$F$2731,6,FALSE)</f>
        <v>247</v>
      </c>
      <c r="BGB863" s="175" t="s">
        <v>61</v>
      </c>
      <c r="BGC863" s="10">
        <f>BGA863*1.5*BFZ863</f>
        <v>370.5</v>
      </c>
      <c r="BGD863" s="10"/>
      <c r="BGE863" s="235"/>
      <c r="BGF863" s="175" t="s">
        <v>120</v>
      </c>
      <c r="BGG863" s="341" t="s">
        <v>3326</v>
      </c>
      <c r="BGI863" s="243">
        <f>IF(BGH863="Kopman",2.2,1)</f>
        <v>1</v>
      </c>
      <c r="BGJ863" s="176">
        <f>VLOOKUP(BGG863,$A$879:$F$2731,6,FALSE)</f>
        <v>0</v>
      </c>
      <c r="BGK863" s="175" t="s">
        <v>61</v>
      </c>
      <c r="BGL863" s="10">
        <f>BGJ863*1.5*BGI863</f>
        <v>0</v>
      </c>
      <c r="BGM863" s="10"/>
      <c r="BGN863" s="235"/>
      <c r="BGO863" s="175" t="s">
        <v>120</v>
      </c>
      <c r="BGP863" s="351" t="s">
        <v>973</v>
      </c>
      <c r="BGR863" s="243">
        <f>IF(BGQ863="Kopman",2.2,1)</f>
        <v>1</v>
      </c>
      <c r="BGS863" s="176">
        <f>VLOOKUP(BGP863,$A$879:$F$2731,6,FALSE)</f>
        <v>28</v>
      </c>
      <c r="BGT863" s="175" t="s">
        <v>61</v>
      </c>
      <c r="BGU863" s="10">
        <f>BGS863*1.5*BGR863</f>
        <v>42</v>
      </c>
      <c r="BGV863" s="10"/>
      <c r="BGW863" s="235"/>
      <c r="BGX863" s="175" t="s">
        <v>120</v>
      </c>
      <c r="BGY863" s="341" t="s">
        <v>1400</v>
      </c>
      <c r="BHA863" s="243">
        <f>IF(BGZ863="Kopman",2.2,1)</f>
        <v>1</v>
      </c>
      <c r="BHB863" s="176">
        <f>VLOOKUP(BGY863,$A$879:$F$2731,6,FALSE)</f>
        <v>247</v>
      </c>
      <c r="BHC863" s="175" t="s">
        <v>61</v>
      </c>
      <c r="BHD863" s="10">
        <f>BHB863*1.5*BHA863</f>
        <v>370.5</v>
      </c>
      <c r="BHE863" s="10"/>
    </row>
    <row r="864" spans="1:1565" s="14" customFormat="1" ht="15">
      <c r="A864" s="175" t="s">
        <v>121</v>
      </c>
      <c r="B864" s="343" t="s">
        <v>3486</v>
      </c>
      <c r="D864" s="176"/>
      <c r="E864" s="176">
        <f>VLOOKUP(B864,$A$879:$F$2731,6,FALSE)</f>
        <v>307</v>
      </c>
      <c r="F864" s="175" t="s">
        <v>63</v>
      </c>
      <c r="G864" s="10">
        <f>E864*1.4</f>
        <v>429.79999999999995</v>
      </c>
      <c r="H864" s="10"/>
      <c r="I864" s="229"/>
      <c r="J864" s="175" t="s">
        <v>121</v>
      </c>
      <c r="K864" s="341" t="s">
        <v>1400</v>
      </c>
      <c r="M864" s="176"/>
      <c r="N864" s="176">
        <f>VLOOKUP(K864,$A$879:$F$2731,6,FALSE)</f>
        <v>247</v>
      </c>
      <c r="O864" s="175" t="s">
        <v>63</v>
      </c>
      <c r="P864" s="10">
        <f>N864*1.4</f>
        <v>345.79999999999995</v>
      </c>
      <c r="Q864" s="10"/>
      <c r="R864" s="229"/>
      <c r="S864" s="175" t="s">
        <v>121</v>
      </c>
      <c r="T864" s="341" t="s">
        <v>3486</v>
      </c>
      <c r="V864" s="176"/>
      <c r="W864" s="176">
        <f>VLOOKUP(T864,$A$879:$F$2731,6,FALSE)</f>
        <v>307</v>
      </c>
      <c r="X864" s="175" t="s">
        <v>63</v>
      </c>
      <c r="Y864" s="10">
        <f>W864*1.4</f>
        <v>429.79999999999995</v>
      </c>
      <c r="Z864" s="10"/>
      <c r="AA864" s="229"/>
      <c r="AB864" s="175" t="s">
        <v>121</v>
      </c>
      <c r="AC864" s="341" t="s">
        <v>1400</v>
      </c>
      <c r="AE864" s="176"/>
      <c r="AF864" s="176">
        <f>VLOOKUP(AC864,$A$879:$F$2731,6,FALSE)</f>
        <v>247</v>
      </c>
      <c r="AG864" s="175" t="s">
        <v>63</v>
      </c>
      <c r="AH864" s="10">
        <f>AF864*1.4</f>
        <v>345.79999999999995</v>
      </c>
      <c r="AI864" s="10"/>
      <c r="AJ864" s="229"/>
      <c r="AK864" s="175" t="s">
        <v>121</v>
      </c>
      <c r="AL864" s="341" t="s">
        <v>1400</v>
      </c>
      <c r="AN864" s="176"/>
      <c r="AO864" s="176">
        <f>VLOOKUP(AL864,$A$879:$F$2731,6,FALSE)</f>
        <v>247</v>
      </c>
      <c r="AP864" s="175" t="s">
        <v>63</v>
      </c>
      <c r="AQ864" s="10">
        <f>AO864*1.4</f>
        <v>345.79999999999995</v>
      </c>
      <c r="AR864" s="10"/>
      <c r="AS864" s="229"/>
      <c r="AT864" s="175" t="s">
        <v>121</v>
      </c>
      <c r="AU864" s="341" t="s">
        <v>2116</v>
      </c>
      <c r="AW864" s="176"/>
      <c r="AX864" s="176">
        <f>VLOOKUP(AU864,$A$879:$F$2731,6,FALSE)</f>
        <v>68</v>
      </c>
      <c r="AY864" s="175" t="s">
        <v>63</v>
      </c>
      <c r="AZ864" s="10">
        <f>AX864*1.4</f>
        <v>95.199999999999989</v>
      </c>
      <c r="BA864" s="10"/>
      <c r="BB864" s="229"/>
      <c r="BC864" s="175" t="s">
        <v>121</v>
      </c>
      <c r="BD864" s="341" t="s">
        <v>3486</v>
      </c>
      <c r="BF864" s="176"/>
      <c r="BG864" s="176">
        <f>VLOOKUP(BD864,$A$879:$F$2731,6,FALSE)</f>
        <v>307</v>
      </c>
      <c r="BH864" s="175" t="s">
        <v>63</v>
      </c>
      <c r="BI864" s="10">
        <f>BG864*1.4</f>
        <v>429.79999999999995</v>
      </c>
      <c r="BJ864" s="10"/>
      <c r="BK864" s="229"/>
      <c r="BL864" s="175" t="s">
        <v>121</v>
      </c>
      <c r="BM864" s="341" t="s">
        <v>973</v>
      </c>
      <c r="BO864" s="176"/>
      <c r="BP864" s="176">
        <f>VLOOKUP(BM864,$A$879:$F$2731,6,FALSE)</f>
        <v>28</v>
      </c>
      <c r="BQ864" s="175" t="s">
        <v>63</v>
      </c>
      <c r="BR864" s="10">
        <f>BP864*1.4</f>
        <v>39.199999999999996</v>
      </c>
      <c r="BS864" s="10"/>
      <c r="BT864" s="229"/>
      <c r="BU864" s="175" t="s">
        <v>121</v>
      </c>
      <c r="BV864" s="341" t="s">
        <v>973</v>
      </c>
      <c r="BX864" s="176"/>
      <c r="BY864" s="176">
        <f>VLOOKUP(BV864,$A$879:$F$2731,6,FALSE)</f>
        <v>28</v>
      </c>
      <c r="BZ864" s="175" t="s">
        <v>63</v>
      </c>
      <c r="CA864" s="10">
        <f>BY864*1.4</f>
        <v>39.199999999999996</v>
      </c>
      <c r="CB864" s="10"/>
      <c r="CC864" s="229"/>
      <c r="CD864" s="175" t="s">
        <v>121</v>
      </c>
      <c r="CE864" s="341" t="s">
        <v>1400</v>
      </c>
      <c r="CG864" s="176"/>
      <c r="CH864" s="176">
        <f>VLOOKUP(CE864,$A$879:$F$2731,6,FALSE)</f>
        <v>247</v>
      </c>
      <c r="CI864" s="175" t="s">
        <v>63</v>
      </c>
      <c r="CJ864" s="10">
        <f>CH864*1.4</f>
        <v>345.79999999999995</v>
      </c>
      <c r="CK864" s="10"/>
      <c r="CL864" s="229"/>
      <c r="CM864" s="175" t="s">
        <v>121</v>
      </c>
      <c r="CN864" s="341" t="s">
        <v>3486</v>
      </c>
      <c r="CP864" s="176"/>
      <c r="CQ864" s="176">
        <f>VLOOKUP(CN864,$A$879:$F$2731,6,FALSE)</f>
        <v>307</v>
      </c>
      <c r="CR864" s="175" t="s">
        <v>63</v>
      </c>
      <c r="CS864" s="10">
        <f>CQ864*1.4</f>
        <v>429.79999999999995</v>
      </c>
      <c r="CT864" s="10"/>
      <c r="CU864" s="229"/>
      <c r="CV864" s="175" t="s">
        <v>121</v>
      </c>
      <c r="CW864" s="341" t="s">
        <v>2116</v>
      </c>
      <c r="CY864" s="176"/>
      <c r="CZ864" s="176">
        <f>VLOOKUP(CW864,$A$879:$F$2731,6,FALSE)</f>
        <v>68</v>
      </c>
      <c r="DA864" s="175" t="s">
        <v>63</v>
      </c>
      <c r="DB864" s="10">
        <f>CZ864*1.4</f>
        <v>95.199999999999989</v>
      </c>
      <c r="DC864" s="10"/>
      <c r="DD864" s="229"/>
      <c r="DE864" s="175" t="s">
        <v>121</v>
      </c>
      <c r="DF864" s="341" t="s">
        <v>2116</v>
      </c>
      <c r="DH864" s="176"/>
      <c r="DI864" s="176">
        <f>VLOOKUP(DF864,$A$879:$F$2731,6,FALSE)</f>
        <v>68</v>
      </c>
      <c r="DJ864" s="175" t="s">
        <v>63</v>
      </c>
      <c r="DK864" s="10">
        <f>DI864*1.4</f>
        <v>95.199999999999989</v>
      </c>
      <c r="DL864" s="10"/>
      <c r="DM864" s="229"/>
      <c r="DN864" s="175" t="s">
        <v>121</v>
      </c>
      <c r="DO864" s="341" t="s">
        <v>3326</v>
      </c>
      <c r="DQ864" s="176"/>
      <c r="DR864" s="176">
        <f>VLOOKUP(DO864,$A$879:$F$2731,6,FALSE)</f>
        <v>0</v>
      </c>
      <c r="DS864" s="175" t="s">
        <v>63</v>
      </c>
      <c r="DT864" s="10">
        <f>DR864*1.4</f>
        <v>0</v>
      </c>
      <c r="DU864" s="10"/>
      <c r="DV864" s="229"/>
      <c r="DW864" s="175" t="s">
        <v>121</v>
      </c>
      <c r="DX864" s="341" t="s">
        <v>3326</v>
      </c>
      <c r="DZ864" s="176"/>
      <c r="EA864" s="176">
        <f>VLOOKUP(DX864,$A$879:$F$2731,6,FALSE)</f>
        <v>0</v>
      </c>
      <c r="EB864" s="175" t="s">
        <v>63</v>
      </c>
      <c r="EC864" s="10">
        <f>EA864*1.4</f>
        <v>0</v>
      </c>
      <c r="ED864" s="10"/>
      <c r="EE864" s="229"/>
      <c r="EF864" s="175" t="s">
        <v>121</v>
      </c>
      <c r="EG864" s="341" t="s">
        <v>3326</v>
      </c>
      <c r="EI864" s="176"/>
      <c r="EJ864" s="176">
        <f>VLOOKUP(EG864,$A$879:$F$2731,6,FALSE)</f>
        <v>0</v>
      </c>
      <c r="EK864" s="175" t="s">
        <v>63</v>
      </c>
      <c r="EL864" s="10">
        <f>EJ864*1.4</f>
        <v>0</v>
      </c>
      <c r="EM864" s="10"/>
      <c r="EN864" s="229"/>
      <c r="EO864" s="175" t="s">
        <v>121</v>
      </c>
      <c r="EP864" s="341" t="s">
        <v>2116</v>
      </c>
      <c r="ER864" s="176"/>
      <c r="ES864" s="176">
        <f>VLOOKUP(EP864,$A$879:$F$2731,6,FALSE)</f>
        <v>68</v>
      </c>
      <c r="ET864" s="175" t="s">
        <v>63</v>
      </c>
      <c r="EU864" s="10">
        <f>ES864*1.4</f>
        <v>95.199999999999989</v>
      </c>
      <c r="EV864" s="10"/>
      <c r="EW864" s="229"/>
      <c r="EX864" s="175" t="s">
        <v>121</v>
      </c>
      <c r="EY864" s="341" t="s">
        <v>2116</v>
      </c>
      <c r="FA864" s="176"/>
      <c r="FB864" s="176">
        <f>VLOOKUP(EY864,$A$879:$F$2731,6,FALSE)</f>
        <v>68</v>
      </c>
      <c r="FC864" s="175" t="s">
        <v>63</v>
      </c>
      <c r="FD864" s="10">
        <f>FB864*1.4</f>
        <v>95.199999999999989</v>
      </c>
      <c r="FE864" s="10"/>
      <c r="FF864" s="229"/>
      <c r="FG864" s="175" t="s">
        <v>121</v>
      </c>
      <c r="FH864" s="341" t="s">
        <v>1023</v>
      </c>
      <c r="FJ864" s="176"/>
      <c r="FK864" s="176">
        <f>VLOOKUP(FH864,$A$879:$F$2731,6,FALSE)</f>
        <v>4</v>
      </c>
      <c r="FL864" s="175" t="s">
        <v>63</v>
      </c>
      <c r="FM864" s="10">
        <f>FK864*1.4</f>
        <v>5.6</v>
      </c>
      <c r="FN864" s="10"/>
      <c r="FO864" s="229"/>
      <c r="FP864" s="175" t="s">
        <v>121</v>
      </c>
      <c r="FQ864" s="341" t="s">
        <v>3326</v>
      </c>
      <c r="FS864" s="176"/>
      <c r="FT864" s="176">
        <f>VLOOKUP(FQ864,$A$879:$F$2731,6,FALSE)</f>
        <v>0</v>
      </c>
      <c r="FU864" s="175" t="s">
        <v>63</v>
      </c>
      <c r="FV864" s="10">
        <f>FT864*1.4</f>
        <v>0</v>
      </c>
      <c r="FW864" s="10"/>
      <c r="FX864" s="229"/>
      <c r="FY864" s="175" t="s">
        <v>121</v>
      </c>
      <c r="FZ864" s="349" t="s">
        <v>183</v>
      </c>
      <c r="GB864" s="176"/>
      <c r="GC864" s="176" t="e">
        <f>VLOOKUP(FZ864,$A$879:$F$2731,6,FALSE)</f>
        <v>#N/A</v>
      </c>
      <c r="GD864" s="175" t="s">
        <v>63</v>
      </c>
      <c r="GE864" s="10" t="e">
        <f>GC864*1.4</f>
        <v>#N/A</v>
      </c>
      <c r="GF864" s="10"/>
      <c r="GG864" s="229"/>
      <c r="GH864" s="175" t="s">
        <v>121</v>
      </c>
      <c r="GI864" s="341" t="s">
        <v>1381</v>
      </c>
      <c r="GK864" s="176"/>
      <c r="GL864" s="176">
        <f>VLOOKUP(GI864,$A$879:$F$2731,6,FALSE)</f>
        <v>279</v>
      </c>
      <c r="GM864" s="175" t="s">
        <v>63</v>
      </c>
      <c r="GN864" s="10">
        <f>GL864*1.4</f>
        <v>390.59999999999997</v>
      </c>
      <c r="GO864" s="10"/>
      <c r="GP864" s="229"/>
      <c r="GQ864" s="175" t="s">
        <v>121</v>
      </c>
      <c r="GR864" s="341" t="s">
        <v>973</v>
      </c>
      <c r="GT864" s="176"/>
      <c r="GU864" s="176">
        <f>VLOOKUP(GR864,$A$879:$F$2731,6,FALSE)</f>
        <v>28</v>
      </c>
      <c r="GV864" s="175" t="s">
        <v>63</v>
      </c>
      <c r="GW864" s="10">
        <f>GU864*1.4</f>
        <v>39.199999999999996</v>
      </c>
      <c r="GX864" s="10"/>
      <c r="GY864" s="229"/>
      <c r="GZ864" s="175" t="s">
        <v>121</v>
      </c>
      <c r="HA864" s="341" t="s">
        <v>1023</v>
      </c>
      <c r="HC864" s="176"/>
      <c r="HD864" s="176">
        <f>VLOOKUP(HA864,$A$879:$F$2731,6,FALSE)</f>
        <v>4</v>
      </c>
      <c r="HE864" s="175" t="s">
        <v>63</v>
      </c>
      <c r="HF864" s="10">
        <f>HD864*1.4</f>
        <v>5.6</v>
      </c>
      <c r="HG864" s="10"/>
      <c r="HH864" s="229"/>
      <c r="HI864" s="175" t="s">
        <v>121</v>
      </c>
      <c r="HJ864" s="341" t="s">
        <v>1400</v>
      </c>
      <c r="HL864" s="176"/>
      <c r="HM864" s="176">
        <f>VLOOKUP(HJ864,$A$879:$F$2731,6,FALSE)</f>
        <v>247</v>
      </c>
      <c r="HN864" s="175" t="s">
        <v>63</v>
      </c>
      <c r="HO864" s="10">
        <f>HM864*1.4</f>
        <v>345.79999999999995</v>
      </c>
      <c r="HP864" s="10"/>
      <c r="HQ864" s="229"/>
      <c r="HR864" s="175" t="s">
        <v>121</v>
      </c>
      <c r="HS864" s="341" t="s">
        <v>3486</v>
      </c>
      <c r="HU864" s="176"/>
      <c r="HV864" s="176">
        <f>VLOOKUP(HS864,$A$879:$F$2731,6,FALSE)</f>
        <v>307</v>
      </c>
      <c r="HW864" s="175" t="s">
        <v>63</v>
      </c>
      <c r="HX864" s="10">
        <f>HV864*1.4</f>
        <v>429.79999999999995</v>
      </c>
      <c r="HY864" s="10"/>
      <c r="HZ864" s="229"/>
      <c r="IA864" s="175" t="s">
        <v>121</v>
      </c>
      <c r="IB864" s="341" t="s">
        <v>973</v>
      </c>
      <c r="ID864" s="176"/>
      <c r="IE864" s="176">
        <f>VLOOKUP(IB864,$A$879:$F$2731,6,FALSE)</f>
        <v>28</v>
      </c>
      <c r="IF864" s="175" t="s">
        <v>63</v>
      </c>
      <c r="IG864" s="10">
        <f>IE864*1.4</f>
        <v>39.199999999999996</v>
      </c>
      <c r="IH864" s="10"/>
      <c r="II864" s="229"/>
      <c r="IJ864" s="175" t="s">
        <v>121</v>
      </c>
      <c r="IK864" s="341" t="s">
        <v>3326</v>
      </c>
      <c r="IM864" s="176"/>
      <c r="IN864" s="176">
        <f>VLOOKUP(IK864,$A$879:$F$2731,6,FALSE)</f>
        <v>0</v>
      </c>
      <c r="IO864" s="175" t="s">
        <v>63</v>
      </c>
      <c r="IP864" s="10">
        <f>IN864*1.4</f>
        <v>0</v>
      </c>
      <c r="IQ864" s="10"/>
      <c r="IR864" s="229"/>
      <c r="IS864" s="175" t="s">
        <v>121</v>
      </c>
      <c r="IT864" s="341" t="s">
        <v>973</v>
      </c>
      <c r="IV864" s="176"/>
      <c r="IW864" s="176">
        <f>VLOOKUP(IT864,$A$879:$F$2731,6,FALSE)</f>
        <v>28</v>
      </c>
      <c r="IX864" s="175" t="s">
        <v>63</v>
      </c>
      <c r="IY864" s="10">
        <f>IW864*1.4</f>
        <v>39.199999999999996</v>
      </c>
      <c r="IZ864" s="10"/>
      <c r="JA864" s="229"/>
      <c r="JB864" s="175" t="s">
        <v>121</v>
      </c>
      <c r="JC864" s="341" t="s">
        <v>2562</v>
      </c>
      <c r="JE864" s="176"/>
      <c r="JF864" s="176">
        <f>VLOOKUP(JC864,$A$879:$F$2731,6,FALSE)</f>
        <v>34</v>
      </c>
      <c r="JG864" s="175" t="s">
        <v>63</v>
      </c>
      <c r="JH864" s="10">
        <f>JF864*1.4</f>
        <v>47.599999999999994</v>
      </c>
      <c r="JI864" s="10"/>
      <c r="JJ864" s="229"/>
      <c r="JK864" s="175" t="s">
        <v>121</v>
      </c>
      <c r="JL864" s="341" t="s">
        <v>1400</v>
      </c>
      <c r="JN864" s="176"/>
      <c r="JO864" s="176">
        <f>VLOOKUP(JL864,$A$879:$F$2731,6,FALSE)</f>
        <v>247</v>
      </c>
      <c r="JP864" s="175" t="s">
        <v>63</v>
      </c>
      <c r="JQ864" s="10">
        <f>JO864*1.4</f>
        <v>345.79999999999995</v>
      </c>
      <c r="JR864" s="10"/>
      <c r="JS864" s="229"/>
      <c r="JT864" s="175" t="s">
        <v>121</v>
      </c>
      <c r="JU864" s="341" t="s">
        <v>1400</v>
      </c>
      <c r="JW864" s="176"/>
      <c r="JX864" s="176">
        <f>VLOOKUP(JU864,$A$879:$F$2731,6,FALSE)</f>
        <v>247</v>
      </c>
      <c r="JY864" s="175" t="s">
        <v>63</v>
      </c>
      <c r="JZ864" s="10">
        <f>JX864*1.4</f>
        <v>345.79999999999995</v>
      </c>
      <c r="KA864" s="10"/>
      <c r="KB864" s="229"/>
      <c r="KC864" s="175" t="s">
        <v>121</v>
      </c>
      <c r="KD864" s="349" t="s">
        <v>183</v>
      </c>
      <c r="KF864" s="176"/>
      <c r="KG864" s="176" t="e">
        <f>VLOOKUP(KD864,$A$879:$F$2731,6,FALSE)</f>
        <v>#N/A</v>
      </c>
      <c r="KH864" s="175" t="s">
        <v>63</v>
      </c>
      <c r="KI864" s="10" t="e">
        <f>KG864*1.4</f>
        <v>#N/A</v>
      </c>
      <c r="KJ864" s="10"/>
      <c r="KK864" s="229"/>
      <c r="KL864" s="175" t="s">
        <v>121</v>
      </c>
      <c r="KM864" s="341" t="s">
        <v>1381</v>
      </c>
      <c r="KO864" s="176"/>
      <c r="KP864" s="176">
        <f>VLOOKUP(KM864,$A$879:$F$2731,6,FALSE)</f>
        <v>279</v>
      </c>
      <c r="KQ864" s="175" t="s">
        <v>63</v>
      </c>
      <c r="KR864" s="10">
        <f>KP864*1.4</f>
        <v>390.59999999999997</v>
      </c>
      <c r="KS864" s="10"/>
      <c r="KT864" s="229"/>
      <c r="KU864" s="175" t="s">
        <v>121</v>
      </c>
      <c r="KV864" s="341" t="s">
        <v>3486</v>
      </c>
      <c r="KX864" s="176"/>
      <c r="KY864" s="176">
        <f>VLOOKUP(KV864,$A$879:$F$2731,6,FALSE)</f>
        <v>307</v>
      </c>
      <c r="KZ864" s="175" t="s">
        <v>63</v>
      </c>
      <c r="LA864" s="10">
        <f>KY864*1.4</f>
        <v>429.79999999999995</v>
      </c>
      <c r="LB864" s="10"/>
      <c r="LC864" s="229"/>
      <c r="LD864" s="175" t="s">
        <v>121</v>
      </c>
      <c r="LE864" s="349" t="s">
        <v>183</v>
      </c>
      <c r="LG864" s="176"/>
      <c r="LH864" s="176" t="e">
        <f>VLOOKUP(LE864,$A$879:$F$2731,6,FALSE)</f>
        <v>#N/A</v>
      </c>
      <c r="LI864" s="175" t="s">
        <v>63</v>
      </c>
      <c r="LJ864" s="10" t="e">
        <f>LH864*1.4</f>
        <v>#N/A</v>
      </c>
      <c r="LK864" s="10"/>
      <c r="LL864" s="229"/>
      <c r="LM864" s="175" t="s">
        <v>121</v>
      </c>
      <c r="LN864" s="341" t="s">
        <v>973</v>
      </c>
      <c r="LP864" s="176"/>
      <c r="LQ864" s="176">
        <f>VLOOKUP(LN864,$A$879:$F$2731,6,FALSE)</f>
        <v>28</v>
      </c>
      <c r="LR864" s="175" t="s">
        <v>63</v>
      </c>
      <c r="LS864" s="10">
        <f>LQ864*1.4</f>
        <v>39.199999999999996</v>
      </c>
      <c r="LT864" s="10"/>
      <c r="LU864" s="229"/>
      <c r="LV864" s="175" t="s">
        <v>121</v>
      </c>
      <c r="LW864" s="341" t="s">
        <v>1400</v>
      </c>
      <c r="LY864" s="176"/>
      <c r="LZ864" s="176">
        <f>VLOOKUP(LW864,$A$879:$F$2731,6,FALSE)</f>
        <v>247</v>
      </c>
      <c r="MA864" s="175" t="s">
        <v>63</v>
      </c>
      <c r="MB864" s="10">
        <f>LZ864*1.4</f>
        <v>345.79999999999995</v>
      </c>
      <c r="MC864" s="10"/>
      <c r="MD864" s="229"/>
      <c r="ME864" s="175" t="s">
        <v>121</v>
      </c>
      <c r="MF864" s="341" t="s">
        <v>515</v>
      </c>
      <c r="MH864" s="176"/>
      <c r="MI864" s="176">
        <f>VLOOKUP(MF864,$A$879:$F$2731,6,FALSE)</f>
        <v>9</v>
      </c>
      <c r="MJ864" s="175" t="s">
        <v>63</v>
      </c>
      <c r="MK864" s="10">
        <f>MI864*1.4</f>
        <v>12.6</v>
      </c>
      <c r="ML864" s="10"/>
      <c r="MM864" s="229"/>
      <c r="MN864" s="175" t="s">
        <v>121</v>
      </c>
      <c r="MO864" s="349" t="s">
        <v>183</v>
      </c>
      <c r="MQ864" s="176"/>
      <c r="MR864" s="176" t="e">
        <f>VLOOKUP(MO864,$A$879:$F$2731,6,FALSE)</f>
        <v>#N/A</v>
      </c>
      <c r="MS864" s="175" t="s">
        <v>63</v>
      </c>
      <c r="MT864" s="10" t="e">
        <f>MR864*1.4</f>
        <v>#N/A</v>
      </c>
      <c r="MU864" s="10"/>
      <c r="MV864" s="229"/>
      <c r="MW864" s="175" t="s">
        <v>121</v>
      </c>
      <c r="MX864" s="341" t="s">
        <v>1400</v>
      </c>
      <c r="MZ864" s="176"/>
      <c r="NA864" s="176">
        <f>VLOOKUP(MX864,$A$879:$F$2731,6,FALSE)</f>
        <v>247</v>
      </c>
      <c r="NB864" s="175" t="s">
        <v>63</v>
      </c>
      <c r="NC864" s="10">
        <f>NA864*1.4</f>
        <v>345.79999999999995</v>
      </c>
      <c r="ND864" s="10"/>
      <c r="NE864" s="229"/>
      <c r="NF864" s="175" t="s">
        <v>121</v>
      </c>
      <c r="NG864" s="341" t="s">
        <v>2458</v>
      </c>
      <c r="NI864" s="176"/>
      <c r="NJ864" s="176">
        <f>VLOOKUP(NG864,$A$879:$F$2731,6,FALSE)</f>
        <v>17</v>
      </c>
      <c r="NK864" s="175" t="s">
        <v>63</v>
      </c>
      <c r="NL864" s="10">
        <f>NJ864*1.4</f>
        <v>23.799999999999997</v>
      </c>
      <c r="NM864" s="10"/>
      <c r="NN864" s="229"/>
      <c r="NO864" s="175" t="s">
        <v>121</v>
      </c>
      <c r="NP864" s="341" t="s">
        <v>430</v>
      </c>
      <c r="NR864" s="176"/>
      <c r="NS864" s="176">
        <f>VLOOKUP(NP864,$A$879:$F$2731,6,FALSE)</f>
        <v>67</v>
      </c>
      <c r="NT864" s="175" t="s">
        <v>63</v>
      </c>
      <c r="NU864" s="10">
        <f>NS864*1.4</f>
        <v>93.8</v>
      </c>
      <c r="NV864" s="10"/>
      <c r="NW864" s="229"/>
      <c r="NX864" s="175" t="s">
        <v>121</v>
      </c>
      <c r="NY864" s="341" t="s">
        <v>2116</v>
      </c>
      <c r="OA864" s="176"/>
      <c r="OB864" s="176">
        <f>VLOOKUP(NY864,$A$879:$F$2731,6,FALSE)</f>
        <v>68</v>
      </c>
      <c r="OC864" s="175" t="s">
        <v>63</v>
      </c>
      <c r="OD864" s="10">
        <f>OB864*1.4</f>
        <v>95.199999999999989</v>
      </c>
      <c r="OE864" s="10"/>
      <c r="OF864" s="229"/>
      <c r="OG864" s="175" t="s">
        <v>121</v>
      </c>
      <c r="OH864" s="341" t="s">
        <v>457</v>
      </c>
      <c r="OJ864" s="176"/>
      <c r="OK864" s="176">
        <f>VLOOKUP(OH864,$A$879:$F$2731,6,FALSE)</f>
        <v>12</v>
      </c>
      <c r="OL864" s="175" t="s">
        <v>63</v>
      </c>
      <c r="OM864" s="10">
        <f>OK864*1.4</f>
        <v>16.799999999999997</v>
      </c>
      <c r="ON864" s="10"/>
      <c r="OO864" s="229"/>
      <c r="OP864" s="175" t="s">
        <v>121</v>
      </c>
      <c r="OQ864" s="341" t="s">
        <v>1151</v>
      </c>
      <c r="OS864" s="176"/>
      <c r="OT864" s="176">
        <f>VLOOKUP(OQ864,$A$879:$F$2731,6,FALSE)</f>
        <v>124</v>
      </c>
      <c r="OU864" s="175" t="s">
        <v>63</v>
      </c>
      <c r="OV864" s="10">
        <f>OT864*1.4</f>
        <v>173.6</v>
      </c>
      <c r="OW864" s="10"/>
      <c r="OX864" s="229"/>
      <c r="OY864" s="175" t="s">
        <v>121</v>
      </c>
      <c r="OZ864" s="351" t="s">
        <v>1381</v>
      </c>
      <c r="PB864" s="176"/>
      <c r="PC864" s="176">
        <f>VLOOKUP(OZ864,$A$879:$F$2731,6,FALSE)</f>
        <v>279</v>
      </c>
      <c r="PD864" s="175" t="s">
        <v>63</v>
      </c>
      <c r="PE864" s="10">
        <f>PC864*1.4</f>
        <v>390.59999999999997</v>
      </c>
      <c r="PF864" s="10"/>
      <c r="PG864" s="229"/>
      <c r="PH864" s="175" t="s">
        <v>121</v>
      </c>
      <c r="PI864" s="341" t="s">
        <v>515</v>
      </c>
      <c r="PK864" s="176"/>
      <c r="PL864" s="176">
        <f>VLOOKUP(PI864,$A$879:$F$2731,6,FALSE)</f>
        <v>9</v>
      </c>
      <c r="PM864" s="175" t="s">
        <v>63</v>
      </c>
      <c r="PN864" s="10">
        <f>PL864*1.4</f>
        <v>12.6</v>
      </c>
      <c r="PO864" s="10"/>
      <c r="PP864" s="229"/>
      <c r="PQ864" s="175" t="s">
        <v>121</v>
      </c>
      <c r="PR864" s="341" t="s">
        <v>1023</v>
      </c>
      <c r="PT864" s="176"/>
      <c r="PU864" s="176">
        <f>VLOOKUP(PR864,$A$879:$F$2731,6,FALSE)</f>
        <v>4</v>
      </c>
      <c r="PV864" s="175" t="s">
        <v>63</v>
      </c>
      <c r="PW864" s="10">
        <f>PU864*1.4</f>
        <v>5.6</v>
      </c>
      <c r="PX864" s="10"/>
      <c r="PY864" s="229"/>
      <c r="PZ864" s="175" t="s">
        <v>121</v>
      </c>
      <c r="QA864" s="343" t="s">
        <v>500</v>
      </c>
      <c r="QC864" s="176"/>
      <c r="QD864" s="176">
        <f>VLOOKUP(QA864,$A$879:$F$2731,6,FALSE)</f>
        <v>18</v>
      </c>
      <c r="QE864" s="175" t="s">
        <v>63</v>
      </c>
      <c r="QF864" s="10">
        <f>QD864*1.4</f>
        <v>25.2</v>
      </c>
      <c r="QG864" s="10"/>
      <c r="QH864" s="229"/>
      <c r="QI864" s="175" t="s">
        <v>121</v>
      </c>
      <c r="QJ864" s="349" t="s">
        <v>183</v>
      </c>
      <c r="QL864" s="176"/>
      <c r="QM864" s="176" t="e">
        <f>VLOOKUP(QJ864,$A$879:$F$2731,6,FALSE)</f>
        <v>#N/A</v>
      </c>
      <c r="QN864" s="175" t="s">
        <v>63</v>
      </c>
      <c r="QO864" s="10" t="e">
        <f>QM864*1.4</f>
        <v>#N/A</v>
      </c>
      <c r="QP864" s="10"/>
      <c r="QQ864" s="229"/>
      <c r="QR864" s="175" t="s">
        <v>121</v>
      </c>
      <c r="QS864" s="341" t="s">
        <v>586</v>
      </c>
      <c r="QU864" s="176"/>
      <c r="QV864" s="176">
        <f>VLOOKUP(QS864,$A$879:$F$2731,6,FALSE)</f>
        <v>2</v>
      </c>
      <c r="QW864" s="175" t="s">
        <v>63</v>
      </c>
      <c r="QX864" s="10">
        <f>QV864*1.4</f>
        <v>2.8</v>
      </c>
      <c r="QY864" s="10"/>
      <c r="QZ864" s="229"/>
      <c r="RA864" s="175" t="s">
        <v>121</v>
      </c>
      <c r="RB864" s="341" t="s">
        <v>3486</v>
      </c>
      <c r="RD864" s="176"/>
      <c r="RE864" s="176">
        <f>VLOOKUP(RB864,$A$879:$F$2731,6,FALSE)</f>
        <v>307</v>
      </c>
      <c r="RF864" s="175" t="s">
        <v>63</v>
      </c>
      <c r="RG864" s="10">
        <f>RE864*1.4</f>
        <v>429.79999999999995</v>
      </c>
      <c r="RH864" s="10"/>
      <c r="RI864" s="229"/>
      <c r="RJ864" s="175" t="s">
        <v>121</v>
      </c>
      <c r="RK864" s="341" t="s">
        <v>3325</v>
      </c>
      <c r="RM864" s="176"/>
      <c r="RN864" s="176">
        <f>VLOOKUP(RK864,$A$879:$F$2731,6,FALSE)</f>
        <v>10</v>
      </c>
      <c r="RO864" s="175" t="s">
        <v>63</v>
      </c>
      <c r="RP864" s="10">
        <f>RN864*1.4</f>
        <v>14</v>
      </c>
      <c r="RQ864" s="10"/>
      <c r="RR864" s="229"/>
      <c r="RS864" s="175" t="s">
        <v>121</v>
      </c>
      <c r="RT864" s="349" t="s">
        <v>183</v>
      </c>
      <c r="RV864" s="176"/>
      <c r="RW864" s="176" t="e">
        <f>VLOOKUP(RT864,$A$879:$F$2731,6,FALSE)</f>
        <v>#N/A</v>
      </c>
      <c r="RX864" s="175" t="s">
        <v>63</v>
      </c>
      <c r="RY864" s="10" t="e">
        <f>RW864*1.4</f>
        <v>#N/A</v>
      </c>
      <c r="RZ864" s="10"/>
      <c r="SA864" s="235"/>
      <c r="SB864" s="175" t="s">
        <v>121</v>
      </c>
      <c r="SC864" s="341" t="s">
        <v>3142</v>
      </c>
      <c r="SE864" s="176"/>
      <c r="SF864" s="176">
        <f>VLOOKUP(SC864,$A$879:$F$2731,6,FALSE)</f>
        <v>16</v>
      </c>
      <c r="SG864" s="175" t="s">
        <v>63</v>
      </c>
      <c r="SH864" s="10">
        <f>SF864*1.4</f>
        <v>22.4</v>
      </c>
      <c r="SI864" s="10"/>
      <c r="SJ864" s="235"/>
      <c r="SK864" s="175" t="s">
        <v>121</v>
      </c>
      <c r="SL864" s="341" t="s">
        <v>1732</v>
      </c>
      <c r="SN864" s="176"/>
      <c r="SO864" s="176">
        <f>VLOOKUP(SL864,$A$879:$F$2731,6,FALSE)</f>
        <v>22</v>
      </c>
      <c r="SP864" s="175" t="s">
        <v>63</v>
      </c>
      <c r="SQ864" s="10">
        <f>SO864*1.4</f>
        <v>30.799999999999997</v>
      </c>
      <c r="SR864" s="10"/>
      <c r="SS864" s="235"/>
      <c r="ST864" s="175" t="s">
        <v>121</v>
      </c>
      <c r="SU864" s="341" t="s">
        <v>3486</v>
      </c>
      <c r="SW864" s="176"/>
      <c r="SX864" s="176">
        <f>VLOOKUP(SU864,$A$879:$F$2731,6,FALSE)</f>
        <v>307</v>
      </c>
      <c r="SY864" s="175" t="s">
        <v>63</v>
      </c>
      <c r="SZ864" s="10">
        <f>SX864*1.4</f>
        <v>429.79999999999995</v>
      </c>
      <c r="TA864" s="10"/>
      <c r="TB864" s="235"/>
      <c r="TC864" s="175" t="s">
        <v>121</v>
      </c>
      <c r="TD864" s="349" t="s">
        <v>183</v>
      </c>
      <c r="TF864" s="176"/>
      <c r="TG864" s="176" t="e">
        <f>VLOOKUP(TD864,$A$879:$F$2731,6,FALSE)</f>
        <v>#N/A</v>
      </c>
      <c r="TH864" s="175" t="s">
        <v>63</v>
      </c>
      <c r="TI864" s="10" t="e">
        <f>TG864*1.4</f>
        <v>#N/A</v>
      </c>
      <c r="TK864" s="235"/>
      <c r="TL864" s="175" t="s">
        <v>121</v>
      </c>
      <c r="TM864" s="341" t="s">
        <v>3148</v>
      </c>
      <c r="TO864" s="176"/>
      <c r="TP864" s="176">
        <f>VLOOKUP(TM864,$A$879:$F$2731,6,FALSE)</f>
        <v>0</v>
      </c>
      <c r="TQ864" s="175" t="s">
        <v>63</v>
      </c>
      <c r="TR864" s="10">
        <f>TP864*1.4</f>
        <v>0</v>
      </c>
      <c r="TS864" s="10"/>
      <c r="TT864" s="235"/>
      <c r="TU864" s="175" t="s">
        <v>121</v>
      </c>
      <c r="TV864" s="341" t="s">
        <v>2644</v>
      </c>
      <c r="TX864" s="176"/>
      <c r="TY864" s="176">
        <f>VLOOKUP(TV864,$A$879:$F$2731,6,FALSE)</f>
        <v>4</v>
      </c>
      <c r="TZ864" s="175" t="s">
        <v>63</v>
      </c>
      <c r="UA864" s="10">
        <f>TY864*1.4</f>
        <v>5.6</v>
      </c>
      <c r="UB864" s="10"/>
      <c r="UC864" s="235"/>
      <c r="UD864" s="175" t="s">
        <v>121</v>
      </c>
      <c r="UE864" s="341" t="s">
        <v>3495</v>
      </c>
      <c r="UG864" s="176"/>
      <c r="UH864" s="176">
        <f>VLOOKUP(UE864,$A$879:$F$2731,6,FALSE)</f>
        <v>0</v>
      </c>
      <c r="UI864" s="175" t="s">
        <v>63</v>
      </c>
      <c r="UJ864" s="10">
        <f>UH864*1.4</f>
        <v>0</v>
      </c>
      <c r="UK864" s="10"/>
      <c r="UL864" s="235"/>
      <c r="UM864" s="175" t="s">
        <v>121</v>
      </c>
      <c r="UN864" s="349" t="s">
        <v>183</v>
      </c>
      <c r="UP864" s="176"/>
      <c r="UQ864" s="176" t="e">
        <f>VLOOKUP(UN864,$A$879:$F$2731,6,FALSE)</f>
        <v>#N/A</v>
      </c>
      <c r="UR864" s="175" t="s">
        <v>63</v>
      </c>
      <c r="US864" s="10" t="e">
        <f>UQ864*1.4</f>
        <v>#N/A</v>
      </c>
      <c r="UT864" s="10"/>
      <c r="UU864" s="235"/>
      <c r="UV864" s="175" t="s">
        <v>121</v>
      </c>
      <c r="UW864" s="341" t="s">
        <v>1387</v>
      </c>
      <c r="UY864" s="176"/>
      <c r="UZ864" s="176">
        <f>VLOOKUP(UW864,$A$879:$F$2731,6,FALSE)</f>
        <v>125</v>
      </c>
      <c r="VA864" s="175" t="s">
        <v>63</v>
      </c>
      <c r="VB864" s="10">
        <f>UZ864*1.4</f>
        <v>175</v>
      </c>
      <c r="VC864" s="10"/>
      <c r="VD864" s="235"/>
      <c r="VE864" s="175" t="s">
        <v>121</v>
      </c>
      <c r="VF864" s="349" t="s">
        <v>183</v>
      </c>
      <c r="VH864" s="176"/>
      <c r="VI864" s="176" t="e">
        <f>VLOOKUP(VF864,$A$879:$F$2731,6,FALSE)</f>
        <v>#N/A</v>
      </c>
      <c r="VJ864" s="175" t="s">
        <v>63</v>
      </c>
      <c r="VK864" s="10" t="e">
        <f>VI864*1.4</f>
        <v>#N/A</v>
      </c>
      <c r="VL864" s="10"/>
      <c r="VM864" s="235"/>
      <c r="VN864" s="175" t="s">
        <v>121</v>
      </c>
      <c r="VO864" s="341" t="s">
        <v>1727</v>
      </c>
      <c r="VQ864" s="176"/>
      <c r="VR864" s="176">
        <f>VLOOKUP(VO864,$A$879:$F$2731,6,FALSE)</f>
        <v>0</v>
      </c>
      <c r="VS864" s="175" t="s">
        <v>63</v>
      </c>
      <c r="VT864" s="10">
        <f>VR864*1.4</f>
        <v>0</v>
      </c>
      <c r="VU864" s="10"/>
      <c r="VV864" s="235"/>
      <c r="VW864" s="175" t="s">
        <v>121</v>
      </c>
      <c r="VX864" s="349" t="s">
        <v>183</v>
      </c>
      <c r="VZ864" s="176"/>
      <c r="WA864" s="176" t="e">
        <f>VLOOKUP(VX864,$A$879:$F$2731,6,FALSE)</f>
        <v>#N/A</v>
      </c>
      <c r="WB864" s="175" t="s">
        <v>63</v>
      </c>
      <c r="WC864" s="10" t="e">
        <f>WA864*1.4</f>
        <v>#N/A</v>
      </c>
      <c r="WE864" s="235"/>
      <c r="WF864" s="175" t="s">
        <v>121</v>
      </c>
      <c r="WG864" s="341" t="s">
        <v>3326</v>
      </c>
      <c r="WI864" s="176"/>
      <c r="WJ864" s="176">
        <f>VLOOKUP(WG864,$A$879:$F$2731,6,FALSE)</f>
        <v>0</v>
      </c>
      <c r="WK864" s="175" t="s">
        <v>63</v>
      </c>
      <c r="WL864" s="10">
        <f>WJ864*1.4</f>
        <v>0</v>
      </c>
      <c r="WN864" s="235"/>
      <c r="WO864" s="175" t="s">
        <v>121</v>
      </c>
      <c r="WP864" s="341" t="s">
        <v>2458</v>
      </c>
      <c r="WQ864" s="176"/>
      <c r="WR864" s="176"/>
      <c r="WS864" s="176">
        <f>VLOOKUP(WP864,$A$879:$F$2731,6,FALSE)</f>
        <v>17</v>
      </c>
      <c r="WT864" s="175" t="s">
        <v>63</v>
      </c>
      <c r="WU864" s="10">
        <f>WS864*1.4</f>
        <v>23.799999999999997</v>
      </c>
      <c r="WV864" s="10"/>
      <c r="WW864" s="235"/>
      <c r="WX864" s="175" t="s">
        <v>121</v>
      </c>
      <c r="WY864" s="341" t="s">
        <v>1400</v>
      </c>
      <c r="XA864" s="176"/>
      <c r="XB864" s="176">
        <f>VLOOKUP(WY864,$A$879:$F$2731,6,FALSE)</f>
        <v>247</v>
      </c>
      <c r="XC864" s="175" t="s">
        <v>63</v>
      </c>
      <c r="XD864" s="10">
        <f>XB864*1.4</f>
        <v>345.79999999999995</v>
      </c>
      <c r="XF864" s="235"/>
      <c r="XG864" s="175" t="s">
        <v>121</v>
      </c>
      <c r="XH864" s="351" t="s">
        <v>3326</v>
      </c>
      <c r="XJ864" s="176"/>
      <c r="XK864" s="176">
        <f>VLOOKUP(XH864,$A$879:$F$2731,6,FALSE)</f>
        <v>0</v>
      </c>
      <c r="XL864" s="175" t="s">
        <v>63</v>
      </c>
      <c r="XM864" s="10">
        <f>XK864*1.4</f>
        <v>0</v>
      </c>
      <c r="XO864" s="235"/>
      <c r="XP864" s="175" t="s">
        <v>121</v>
      </c>
      <c r="XQ864" s="341" t="s">
        <v>1400</v>
      </c>
      <c r="XS864" s="176"/>
      <c r="XT864" s="176">
        <f>VLOOKUP(XQ864,$A$879:$F$2731,6,FALSE)</f>
        <v>247</v>
      </c>
      <c r="XU864" s="175" t="s">
        <v>63</v>
      </c>
      <c r="XV864" s="10">
        <f>XT864*1.4</f>
        <v>345.79999999999995</v>
      </c>
      <c r="XW864" s="10"/>
      <c r="XX864" s="235"/>
      <c r="XY864" s="175" t="s">
        <v>121</v>
      </c>
      <c r="XZ864" s="341" t="s">
        <v>1381</v>
      </c>
      <c r="YB864" s="176"/>
      <c r="YC864" s="176">
        <f>VLOOKUP(XZ864,$A$879:$F$2731,6,FALSE)</f>
        <v>279</v>
      </c>
      <c r="YD864" s="175" t="s">
        <v>63</v>
      </c>
      <c r="YE864" s="10">
        <f>YC864*1.4</f>
        <v>390.59999999999997</v>
      </c>
      <c r="YG864" s="235"/>
      <c r="YH864" s="175" t="s">
        <v>121</v>
      </c>
      <c r="YI864" s="341" t="s">
        <v>1023</v>
      </c>
      <c r="YK864" s="176"/>
      <c r="YL864" s="176">
        <f>VLOOKUP(YI864,$A$879:$F$2731,6,FALSE)</f>
        <v>4</v>
      </c>
      <c r="YM864" s="175" t="s">
        <v>63</v>
      </c>
      <c r="YN864" s="10">
        <f>YL864*1.4</f>
        <v>5.6</v>
      </c>
      <c r="YO864" s="10"/>
      <c r="YP864" s="235"/>
      <c r="YQ864" s="175" t="s">
        <v>121</v>
      </c>
      <c r="YR864" s="341" t="s">
        <v>1151</v>
      </c>
      <c r="YT864" s="176"/>
      <c r="YU864" s="176">
        <f>VLOOKUP(YR864,$A$879:$F$2731,6,FALSE)</f>
        <v>124</v>
      </c>
      <c r="YV864" s="175" t="s">
        <v>63</v>
      </c>
      <c r="YW864" s="10">
        <f>YU864*1.4</f>
        <v>173.6</v>
      </c>
      <c r="YY864" s="235"/>
      <c r="YZ864" s="175" t="s">
        <v>121</v>
      </c>
      <c r="ZA864" s="341" t="s">
        <v>2590</v>
      </c>
      <c r="ZC864" s="176"/>
      <c r="ZD864" s="176">
        <f>VLOOKUP(ZA864,$A$879:$F$2731,6,FALSE)</f>
        <v>54</v>
      </c>
      <c r="ZE864" s="175" t="s">
        <v>63</v>
      </c>
      <c r="ZF864" s="10">
        <f>ZD864*1.4</f>
        <v>75.599999999999994</v>
      </c>
      <c r="ZH864" s="235"/>
      <c r="ZI864" s="175" t="s">
        <v>121</v>
      </c>
      <c r="ZJ864" s="341" t="s">
        <v>3148</v>
      </c>
      <c r="ZL864" s="176"/>
      <c r="ZM864" s="176">
        <f>VLOOKUP(ZJ864,$A$879:$F$2731,6,FALSE)</f>
        <v>0</v>
      </c>
      <c r="ZN864" s="175" t="s">
        <v>63</v>
      </c>
      <c r="ZO864" s="10">
        <f>ZM864*1.4</f>
        <v>0</v>
      </c>
      <c r="ZQ864" s="235"/>
      <c r="ZR864" s="175" t="s">
        <v>121</v>
      </c>
      <c r="ZS864" s="341" t="s">
        <v>551</v>
      </c>
      <c r="ZU864" s="176"/>
      <c r="ZV864" s="176">
        <f>VLOOKUP(ZS864,$A$879:$F$2731,6,FALSE)</f>
        <v>0</v>
      </c>
      <c r="ZW864" s="175" t="s">
        <v>63</v>
      </c>
      <c r="ZX864" s="10">
        <f>ZV864*1.4</f>
        <v>0</v>
      </c>
      <c r="ZY864" s="10"/>
      <c r="ZZ864" s="235"/>
      <c r="AAA864" s="175" t="s">
        <v>121</v>
      </c>
      <c r="AAB864" s="341" t="s">
        <v>1720</v>
      </c>
      <c r="AAD864" s="176"/>
      <c r="AAE864" s="176">
        <f>VLOOKUP(AAB864,$A$879:$F$2731,6,FALSE)</f>
        <v>5</v>
      </c>
      <c r="AAF864" s="175" t="s">
        <v>63</v>
      </c>
      <c r="AAG864" s="10">
        <f>AAE864*1.4</f>
        <v>7</v>
      </c>
      <c r="AAH864" s="10"/>
      <c r="AAI864" s="235"/>
      <c r="AAJ864" s="175" t="s">
        <v>121</v>
      </c>
      <c r="AAK864" s="75" t="s">
        <v>183</v>
      </c>
      <c r="AAM864" s="176"/>
      <c r="AAN864" s="176" t="e">
        <f>VLOOKUP(AAK864,$A$879:$F$2731,6,FALSE)</f>
        <v>#N/A</v>
      </c>
      <c r="AAO864" s="175" t="s">
        <v>63</v>
      </c>
      <c r="AAP864" s="10" t="e">
        <f>AAN864*1.4</f>
        <v>#N/A</v>
      </c>
      <c r="AAQ864" s="10"/>
      <c r="AAR864" s="235"/>
      <c r="AAS864" s="175" t="s">
        <v>121</v>
      </c>
      <c r="AAT864" s="341" t="s">
        <v>3486</v>
      </c>
      <c r="AAV864" s="176"/>
      <c r="AAW864" s="176">
        <f>VLOOKUP(AAT864,$A$879:$F$2731,6,FALSE)</f>
        <v>307</v>
      </c>
      <c r="AAX864" s="175" t="s">
        <v>63</v>
      </c>
      <c r="AAY864" s="10">
        <f>AAW864*1.4</f>
        <v>429.79999999999995</v>
      </c>
      <c r="AAZ864" s="10"/>
      <c r="ABA864" s="235"/>
      <c r="ABB864" s="175" t="s">
        <v>121</v>
      </c>
      <c r="ABC864" s="355" t="s">
        <v>519</v>
      </c>
      <c r="ABE864" s="176"/>
      <c r="ABF864" s="176">
        <f>VLOOKUP(ABC864,$A$879:$F$2731,6,FALSE)</f>
        <v>40</v>
      </c>
      <c r="ABG864" s="175" t="s">
        <v>63</v>
      </c>
      <c r="ABH864" s="10">
        <f>ABF864*1.4</f>
        <v>56</v>
      </c>
      <c r="ABI864" s="10"/>
      <c r="ABJ864" s="235"/>
      <c r="ABK864" s="175" t="s">
        <v>121</v>
      </c>
      <c r="ABL864" s="341" t="s">
        <v>2458</v>
      </c>
      <c r="ABN864" s="176"/>
      <c r="ABO864" s="176">
        <f>VLOOKUP(ABL864,$A$879:$F$2731,6,FALSE)</f>
        <v>17</v>
      </c>
      <c r="ABP864" s="175" t="s">
        <v>63</v>
      </c>
      <c r="ABQ864" s="10">
        <f>ABO864*1.4</f>
        <v>23.799999999999997</v>
      </c>
      <c r="ABR864" s="10"/>
      <c r="ABS864" s="235"/>
      <c r="ABT864" s="175" t="s">
        <v>121</v>
      </c>
      <c r="ABU864" s="75" t="s">
        <v>183</v>
      </c>
      <c r="ABW864" s="176"/>
      <c r="ABX864" s="176" t="e">
        <f>VLOOKUP(ABU864,$A$879:$F$2731,6,FALSE)</f>
        <v>#N/A</v>
      </c>
      <c r="ABY864" s="175" t="s">
        <v>63</v>
      </c>
      <c r="ABZ864" s="10" t="e">
        <f>ABX864*1.4</f>
        <v>#N/A</v>
      </c>
      <c r="ACA864" s="10"/>
      <c r="ACB864" s="235"/>
      <c r="ACC864" s="175" t="s">
        <v>121</v>
      </c>
      <c r="ACD864" s="75" t="s">
        <v>183</v>
      </c>
      <c r="ACF864" s="176"/>
      <c r="ACG864" s="176" t="e">
        <f>VLOOKUP(ACD864,$A$879:$F$2731,6,FALSE)</f>
        <v>#N/A</v>
      </c>
      <c r="ACH864" s="175" t="s">
        <v>63</v>
      </c>
      <c r="ACI864" s="10" t="e">
        <f>ACG864*1.4</f>
        <v>#N/A</v>
      </c>
      <c r="ACJ864" s="10"/>
      <c r="ACK864" s="235"/>
      <c r="ACL864" s="175" t="s">
        <v>121</v>
      </c>
      <c r="ACM864" s="75" t="s">
        <v>183</v>
      </c>
      <c r="ACO864" s="176"/>
      <c r="ACP864" s="176" t="e">
        <f>VLOOKUP(ACM864,$A$879:$F$2731,6,FALSE)</f>
        <v>#N/A</v>
      </c>
      <c r="ACQ864" s="175" t="s">
        <v>63</v>
      </c>
      <c r="ACR864" s="10" t="e">
        <f>ACP864*1.4</f>
        <v>#N/A</v>
      </c>
      <c r="ACS864" s="10"/>
      <c r="ACT864" s="235"/>
      <c r="ACU864" s="175" t="s">
        <v>121</v>
      </c>
      <c r="ACV864" s="75" t="s">
        <v>183</v>
      </c>
      <c r="ACX864" s="176"/>
      <c r="ACY864" s="176" t="e">
        <f>VLOOKUP(ACV864,$A$879:$F$2731,6,FALSE)</f>
        <v>#N/A</v>
      </c>
      <c r="ACZ864" s="175" t="s">
        <v>63</v>
      </c>
      <c r="ADA864" s="10" t="e">
        <f>ACY864*1.4</f>
        <v>#N/A</v>
      </c>
      <c r="ADB864" s="10"/>
      <c r="ADC864" s="235"/>
      <c r="ADD864" s="175" t="s">
        <v>121</v>
      </c>
      <c r="ADE864" s="341" t="s">
        <v>616</v>
      </c>
      <c r="ADG864" s="176"/>
      <c r="ADH864" s="176">
        <f>VLOOKUP(ADE864,$A$879:$F$2731,6,FALSE)</f>
        <v>68</v>
      </c>
      <c r="ADI864" s="175" t="s">
        <v>63</v>
      </c>
      <c r="ADJ864" s="10">
        <f>ADH864*1.4</f>
        <v>95.199999999999989</v>
      </c>
      <c r="ADL864" s="235"/>
      <c r="ADM864" s="175" t="s">
        <v>121</v>
      </c>
      <c r="ADN864" s="75" t="s">
        <v>183</v>
      </c>
      <c r="ADP864" s="176"/>
      <c r="ADQ864" s="176" t="e">
        <f>VLOOKUP(ADN864,$A$879:$F$2731,6,FALSE)</f>
        <v>#N/A</v>
      </c>
      <c r="ADR864" s="175" t="s">
        <v>63</v>
      </c>
      <c r="ADS864" s="10" t="e">
        <f>ADQ864*1.4</f>
        <v>#N/A</v>
      </c>
      <c r="ADT864" s="10"/>
      <c r="ADU864" s="235"/>
      <c r="ADV864" s="175" t="s">
        <v>121</v>
      </c>
      <c r="ADW864" s="341" t="s">
        <v>1023</v>
      </c>
      <c r="ADY864" s="176"/>
      <c r="ADZ864" s="176">
        <f>VLOOKUP(ADW864,$A$879:$F$2731,6,FALSE)</f>
        <v>4</v>
      </c>
      <c r="AEA864" s="175" t="s">
        <v>63</v>
      </c>
      <c r="AEB864" s="10">
        <f>ADZ864*1.4</f>
        <v>5.6</v>
      </c>
      <c r="AED864" s="235"/>
      <c r="AEE864" s="175" t="s">
        <v>121</v>
      </c>
      <c r="AEF864" s="75" t="s">
        <v>183</v>
      </c>
      <c r="AEH864" s="176"/>
      <c r="AEI864" s="176" t="e">
        <f>VLOOKUP(AEF864,$A$879:$F$2731,6,FALSE)</f>
        <v>#N/A</v>
      </c>
      <c r="AEJ864" s="175" t="s">
        <v>63</v>
      </c>
      <c r="AEK864" s="10" t="e">
        <f>AEI864*1.4</f>
        <v>#N/A</v>
      </c>
      <c r="AEM864" s="235"/>
      <c r="AEN864" s="175" t="s">
        <v>121</v>
      </c>
      <c r="AEO864" s="75" t="s">
        <v>183</v>
      </c>
      <c r="AEQ864" s="176"/>
      <c r="AER864" s="176" t="e">
        <f>VLOOKUP(AEO864,$A$879:$F$2731,6,FALSE)</f>
        <v>#N/A</v>
      </c>
      <c r="AES864" s="175" t="s">
        <v>63</v>
      </c>
      <c r="AET864" s="10" t="e">
        <f>AER864*1.4</f>
        <v>#N/A</v>
      </c>
      <c r="AEV864" s="235"/>
      <c r="AEW864" s="175" t="s">
        <v>121</v>
      </c>
      <c r="AEX864" s="75" t="s">
        <v>183</v>
      </c>
      <c r="AEZ864" s="176"/>
      <c r="AFA864" s="176" t="e">
        <f>VLOOKUP(AEX864,$A$879:$F$2731,6,FALSE)</f>
        <v>#N/A</v>
      </c>
      <c r="AFB864" s="175" t="s">
        <v>63</v>
      </c>
      <c r="AFC864" s="10" t="e">
        <f>AFA864*1.4</f>
        <v>#N/A</v>
      </c>
      <c r="AFD864" s="10"/>
      <c r="AFE864" s="235"/>
      <c r="AFF864" s="175" t="s">
        <v>121</v>
      </c>
      <c r="AFG864" s="75" t="s">
        <v>183</v>
      </c>
      <c r="AFI864" s="176"/>
      <c r="AFJ864" s="176" t="e">
        <f>VLOOKUP(AFG864,$A$879:$F$2731,6,FALSE)</f>
        <v>#N/A</v>
      </c>
      <c r="AFK864" s="175" t="s">
        <v>63</v>
      </c>
      <c r="AFL864" s="10" t="e">
        <f>AFJ864*1.4</f>
        <v>#N/A</v>
      </c>
      <c r="AFM864" s="10"/>
      <c r="AFN864" s="235"/>
      <c r="AFO864" s="175" t="s">
        <v>121</v>
      </c>
      <c r="AFP864" s="75" t="s">
        <v>183</v>
      </c>
      <c r="AFR864" s="176"/>
      <c r="AFS864" s="176" t="e">
        <f>VLOOKUP(AFP864,$A$879:$F$2731,6,FALSE)</f>
        <v>#N/A</v>
      </c>
      <c r="AFT864" s="175" t="s">
        <v>63</v>
      </c>
      <c r="AFU864" s="10" t="e">
        <f>AFS864*1.4</f>
        <v>#N/A</v>
      </c>
      <c r="AFV864" s="10"/>
      <c r="AFW864" s="235"/>
      <c r="AFX864" s="175" t="s">
        <v>121</v>
      </c>
      <c r="AFY864" s="341" t="s">
        <v>3486</v>
      </c>
      <c r="AGA864" s="176"/>
      <c r="AGB864" s="176">
        <f>VLOOKUP(AFY864,$A$879:$F$2731,6,FALSE)</f>
        <v>307</v>
      </c>
      <c r="AGC864" s="175" t="s">
        <v>63</v>
      </c>
      <c r="AGD864" s="10">
        <f>AGB864*1.4</f>
        <v>429.79999999999995</v>
      </c>
      <c r="AGE864" s="10"/>
      <c r="AGF864" s="235"/>
      <c r="AGG864" s="175" t="s">
        <v>121</v>
      </c>
      <c r="AGH864" s="341" t="s">
        <v>973</v>
      </c>
      <c r="AGJ864" s="176"/>
      <c r="AGK864" s="176">
        <f>VLOOKUP(AGH864,$A$879:$F$2731,6,FALSE)</f>
        <v>28</v>
      </c>
      <c r="AGL864" s="175" t="s">
        <v>63</v>
      </c>
      <c r="AGM864" s="10">
        <f>AGK864*1.4</f>
        <v>39.199999999999996</v>
      </c>
      <c r="AGN864" s="10"/>
      <c r="AGO864" s="235"/>
      <c r="AGP864" s="175" t="s">
        <v>121</v>
      </c>
      <c r="AGQ864" s="341" t="s">
        <v>507</v>
      </c>
      <c r="AGS864" s="176"/>
      <c r="AGT864" s="176">
        <f>VLOOKUP(AGQ864,$A$879:$F$2731,6,FALSE)</f>
        <v>0</v>
      </c>
      <c r="AGU864" s="175" t="s">
        <v>63</v>
      </c>
      <c r="AGV864" s="10">
        <f>AGT864*1.4</f>
        <v>0</v>
      </c>
      <c r="AGW864" s="10"/>
      <c r="AGX864" s="235"/>
      <c r="AGY864" s="175" t="s">
        <v>121</v>
      </c>
      <c r="AGZ864" s="341" t="s">
        <v>3486</v>
      </c>
      <c r="AHB864" s="176"/>
      <c r="AHC864" s="176">
        <f>VLOOKUP(AGZ864,$A$879:$F$2731,6,FALSE)</f>
        <v>307</v>
      </c>
      <c r="AHD864" s="175" t="s">
        <v>63</v>
      </c>
      <c r="AHE864" s="10">
        <f>AHC864*1.4</f>
        <v>429.79999999999995</v>
      </c>
      <c r="AHF864" s="10"/>
      <c r="AHG864" s="235"/>
      <c r="AHH864" s="175" t="s">
        <v>121</v>
      </c>
      <c r="AHI864" s="398" t="s">
        <v>1400</v>
      </c>
      <c r="AHK864" s="176"/>
      <c r="AHL864" s="176">
        <f>VLOOKUP(AHI864,$A$879:$F$2731,6,FALSE)</f>
        <v>247</v>
      </c>
      <c r="AHM864" s="175" t="s">
        <v>63</v>
      </c>
      <c r="AHN864" s="10">
        <f>AHL864*1.4</f>
        <v>345.79999999999995</v>
      </c>
      <c r="AHO864" s="10"/>
      <c r="AHP864" s="235"/>
      <c r="AHQ864" s="175" t="s">
        <v>121</v>
      </c>
      <c r="AHR864" s="406" t="s">
        <v>2120</v>
      </c>
      <c r="AHT864" s="176"/>
      <c r="AHU864" s="176">
        <f>VLOOKUP(AHR864,$A$879:$F$2731,6,FALSE)</f>
        <v>59</v>
      </c>
      <c r="AHV864" s="175" t="s">
        <v>63</v>
      </c>
      <c r="AHW864" s="10">
        <f>AHU864*1.4</f>
        <v>82.6</v>
      </c>
      <c r="AHX864" s="10"/>
      <c r="AHY864" s="235"/>
      <c r="AHZ864" s="175" t="s">
        <v>121</v>
      </c>
      <c r="AIA864" s="341" t="s">
        <v>3486</v>
      </c>
      <c r="AIC864" s="176"/>
      <c r="AID864" s="176">
        <f>VLOOKUP(AIA864,$A$879:$F$2731,6,FALSE)</f>
        <v>307</v>
      </c>
      <c r="AIE864" s="175" t="s">
        <v>63</v>
      </c>
      <c r="AIF864" s="10">
        <f>AID864*1.4</f>
        <v>429.79999999999995</v>
      </c>
      <c r="AIG864" s="10"/>
      <c r="AIH864" s="235"/>
      <c r="AII864" s="175" t="s">
        <v>121</v>
      </c>
      <c r="AIJ864" s="341" t="s">
        <v>3154</v>
      </c>
      <c r="AIL864" s="176"/>
      <c r="AIM864" s="176">
        <f>VLOOKUP(AIJ864,$A$879:$F$2731,6,FALSE)</f>
        <v>51</v>
      </c>
      <c r="AIN864" s="175" t="s">
        <v>63</v>
      </c>
      <c r="AIO864" s="10">
        <f>AIM864*1.4</f>
        <v>71.399999999999991</v>
      </c>
      <c r="AIP864" s="10"/>
      <c r="AIQ864" s="235"/>
      <c r="AIR864" s="175" t="s">
        <v>121</v>
      </c>
      <c r="AIS864" s="341" t="s">
        <v>3486</v>
      </c>
      <c r="AIU864" s="176"/>
      <c r="AIV864" s="176">
        <f>VLOOKUP(AIS864,$A$879:$F$2731,6,FALSE)</f>
        <v>307</v>
      </c>
      <c r="AIW864" s="175" t="s">
        <v>63</v>
      </c>
      <c r="AIX864" s="10">
        <f>AIV864*1.4</f>
        <v>429.79999999999995</v>
      </c>
      <c r="AIY864" s="10"/>
      <c r="AIZ864" s="235"/>
      <c r="AJA864" s="175" t="s">
        <v>121</v>
      </c>
      <c r="AJB864" s="351" t="s">
        <v>3260</v>
      </c>
      <c r="AJD864" s="176"/>
      <c r="AJE864" s="176">
        <f>VLOOKUP(AJB864,$A$879:$F$2731,6,FALSE)</f>
        <v>0</v>
      </c>
      <c r="AJF864" s="175" t="s">
        <v>63</v>
      </c>
      <c r="AJG864" s="10">
        <f>AJE864*1.4</f>
        <v>0</v>
      </c>
      <c r="AJH864" s="10"/>
      <c r="AJI864" s="235"/>
      <c r="AJJ864" s="175" t="s">
        <v>121</v>
      </c>
      <c r="AJK864" s="341" t="s">
        <v>3326</v>
      </c>
      <c r="AJM864" s="176"/>
      <c r="AJN864" s="176">
        <f>VLOOKUP(AJK864,$A$879:$F$2731,6,FALSE)</f>
        <v>0</v>
      </c>
      <c r="AJO864" s="175" t="s">
        <v>63</v>
      </c>
      <c r="AJP864" s="10">
        <f>AJN864*1.4</f>
        <v>0</v>
      </c>
      <c r="AJQ864" s="10"/>
      <c r="AJR864" s="235"/>
      <c r="AJS864" s="175" t="s">
        <v>121</v>
      </c>
      <c r="AJT864" s="347" t="s">
        <v>2323</v>
      </c>
      <c r="AJV864" s="176"/>
      <c r="AJW864" s="176">
        <f>VLOOKUP(AJT864,$A$879:$F$2731,6,FALSE)</f>
        <v>0</v>
      </c>
      <c r="AJX864" s="175" t="s">
        <v>63</v>
      </c>
      <c r="AJY864" s="10">
        <f>AJW864*1.4</f>
        <v>0</v>
      </c>
      <c r="AJZ864" s="10"/>
      <c r="AKA864" s="235"/>
      <c r="AKB864" s="175" t="s">
        <v>121</v>
      </c>
      <c r="AKC864" s="341" t="s">
        <v>581</v>
      </c>
      <c r="AKE864" s="176"/>
      <c r="AKF864" s="176">
        <f>VLOOKUP(AKC864,$A$879:$F$2731,6,FALSE)</f>
        <v>11</v>
      </c>
      <c r="AKG864" s="175" t="s">
        <v>63</v>
      </c>
      <c r="AKH864" s="10">
        <f>AKF864*1.4</f>
        <v>15.399999999999999</v>
      </c>
      <c r="AKI864" s="10"/>
      <c r="AKJ864" s="235"/>
      <c r="AKK864" s="175" t="s">
        <v>121</v>
      </c>
      <c r="AKL864" s="341" t="s">
        <v>3486</v>
      </c>
      <c r="AKN864" s="176"/>
      <c r="AKO864" s="176">
        <f>VLOOKUP(AKL864,$A$879:$F$2731,6,FALSE)</f>
        <v>307</v>
      </c>
      <c r="AKP864" s="175" t="s">
        <v>63</v>
      </c>
      <c r="AKQ864" s="10">
        <f>AKO864*1.4</f>
        <v>429.79999999999995</v>
      </c>
      <c r="AKR864" s="10"/>
      <c r="AKS864" s="235"/>
      <c r="AKT864" s="175" t="s">
        <v>121</v>
      </c>
      <c r="AKU864" s="341" t="s">
        <v>1023</v>
      </c>
      <c r="AKW864" s="176"/>
      <c r="AKX864" s="176">
        <f>VLOOKUP(AKU864,$A$879:$F$2731,6,FALSE)</f>
        <v>4</v>
      </c>
      <c r="AKY864" s="175" t="s">
        <v>63</v>
      </c>
      <c r="AKZ864" s="10">
        <f>AKX864*1.4</f>
        <v>5.6</v>
      </c>
      <c r="ALA864" s="10"/>
      <c r="ALB864" s="235"/>
      <c r="ALC864" s="175" t="s">
        <v>121</v>
      </c>
      <c r="ALD864" s="341" t="s">
        <v>973</v>
      </c>
      <c r="ALF864" s="176"/>
      <c r="ALG864" s="176">
        <f>VLOOKUP(ALD864,$A$879:$F$2731,6,FALSE)</f>
        <v>28</v>
      </c>
      <c r="ALH864" s="175" t="s">
        <v>63</v>
      </c>
      <c r="ALI864" s="10">
        <f>ALG864*1.4</f>
        <v>39.199999999999996</v>
      </c>
      <c r="ALJ864" s="10"/>
      <c r="ALK864" s="235"/>
      <c r="ALL864" s="175" t="s">
        <v>121</v>
      </c>
      <c r="ALM864" s="341" t="s">
        <v>3443</v>
      </c>
      <c r="ALO864" s="176"/>
      <c r="ALP864" s="176">
        <f>VLOOKUP(ALM864,$A$879:$F$2731,6,FALSE)</f>
        <v>0</v>
      </c>
      <c r="ALQ864" s="175" t="s">
        <v>63</v>
      </c>
      <c r="ALR864" s="10">
        <f>ALP864*1.4</f>
        <v>0</v>
      </c>
      <c r="ALS864" s="10"/>
      <c r="ALT864" s="235"/>
      <c r="ALU864" s="175" t="s">
        <v>121</v>
      </c>
      <c r="ALV864" s="341" t="s">
        <v>3496</v>
      </c>
      <c r="ALX864" s="176"/>
      <c r="ALY864" s="176">
        <f>VLOOKUP(ALV864,$A$879:$F$2731,6,FALSE)</f>
        <v>4</v>
      </c>
      <c r="ALZ864" s="175" t="s">
        <v>63</v>
      </c>
      <c r="AMA864" s="10">
        <f>ALY864*1.4</f>
        <v>5.6</v>
      </c>
      <c r="AMB864" s="10"/>
      <c r="AMC864" s="235"/>
      <c r="AMD864" s="175" t="s">
        <v>121</v>
      </c>
      <c r="AME864" s="401" t="s">
        <v>1023</v>
      </c>
      <c r="AMG864" s="176"/>
      <c r="AMH864" s="176">
        <f>VLOOKUP(AME864,$A$879:$F$2731,6,FALSE)</f>
        <v>4</v>
      </c>
      <c r="AMI864" s="175" t="s">
        <v>63</v>
      </c>
      <c r="AMJ864" s="10">
        <f>AMH864*1.4</f>
        <v>5.6</v>
      </c>
      <c r="AMK864" s="10"/>
      <c r="AML864" s="235"/>
      <c r="AMM864" s="175" t="s">
        <v>121</v>
      </c>
      <c r="AMN864" s="343" t="s">
        <v>3486</v>
      </c>
      <c r="AMP864" s="176"/>
      <c r="AMQ864" s="176">
        <f>VLOOKUP(AMN864,$A$879:$F$2731,6,FALSE)</f>
        <v>307</v>
      </c>
      <c r="AMR864" s="175" t="s">
        <v>63</v>
      </c>
      <c r="AMS864" s="10">
        <f>AMQ864*1.4</f>
        <v>429.79999999999995</v>
      </c>
      <c r="AMT864" s="10"/>
      <c r="AMU864" s="235"/>
      <c r="AMV864" s="175" t="s">
        <v>121</v>
      </c>
      <c r="AMW864" s="341" t="s">
        <v>3486</v>
      </c>
      <c r="AMY864" s="176"/>
      <c r="AMZ864" s="176">
        <f>VLOOKUP(AMW864,$A$879:$F$2731,6,FALSE)</f>
        <v>307</v>
      </c>
      <c r="ANA864" s="175" t="s">
        <v>63</v>
      </c>
      <c r="ANB864" s="10">
        <f>AMZ864*1.4</f>
        <v>429.79999999999995</v>
      </c>
      <c r="ANC864" s="10"/>
      <c r="AND864" s="235"/>
      <c r="ANE864" s="175" t="s">
        <v>121</v>
      </c>
      <c r="ANF864" s="341" t="s">
        <v>3326</v>
      </c>
      <c r="ANH864" s="176"/>
      <c r="ANI864" s="176">
        <f>VLOOKUP(ANF864,$A$879:$F$2731,6,FALSE)</f>
        <v>0</v>
      </c>
      <c r="ANJ864" s="175" t="s">
        <v>63</v>
      </c>
      <c r="ANK864" s="10">
        <f>ANI864*1.4</f>
        <v>0</v>
      </c>
      <c r="ANL864" s="10"/>
      <c r="ANM864" s="235"/>
      <c r="ANN864" s="175" t="s">
        <v>121</v>
      </c>
      <c r="ANO864" s="351" t="s">
        <v>1400</v>
      </c>
      <c r="ANQ864" s="176"/>
      <c r="ANR864" s="176">
        <f>VLOOKUP(ANO864,$A$879:$F$2731,6,FALSE)</f>
        <v>247</v>
      </c>
      <c r="ANS864" s="175" t="s">
        <v>63</v>
      </c>
      <c r="ANT864" s="10">
        <f>ANR864*1.4</f>
        <v>345.79999999999995</v>
      </c>
      <c r="ANU864" s="10"/>
      <c r="ANV864" s="235"/>
      <c r="ANW864" s="175" t="s">
        <v>121</v>
      </c>
      <c r="ANX864" s="341" t="s">
        <v>2116</v>
      </c>
      <c r="ANZ864" s="176"/>
      <c r="AOA864" s="176">
        <f>VLOOKUP(ANX864,$A$879:$F$2731,6,FALSE)</f>
        <v>68</v>
      </c>
      <c r="AOB864" s="175" t="s">
        <v>63</v>
      </c>
      <c r="AOC864" s="10">
        <f>AOA864*1.4</f>
        <v>95.199999999999989</v>
      </c>
      <c r="AOD864" s="10"/>
      <c r="AOE864" s="235"/>
      <c r="AOF864" s="175" t="s">
        <v>121</v>
      </c>
      <c r="AOG864" s="75" t="s">
        <v>183</v>
      </c>
      <c r="AOI864" s="176"/>
      <c r="AOJ864" s="176" t="e">
        <f>VLOOKUP(AOG864,$A$879:$F$2731,6,FALSE)</f>
        <v>#N/A</v>
      </c>
      <c r="AOK864" s="175" t="s">
        <v>63</v>
      </c>
      <c r="AOL864" s="10" t="e">
        <f>AOJ864*1.4</f>
        <v>#N/A</v>
      </c>
      <c r="AOM864" s="10"/>
      <c r="AON864" s="235"/>
      <c r="AOO864" s="175" t="s">
        <v>121</v>
      </c>
      <c r="AOP864" s="341" t="s">
        <v>507</v>
      </c>
      <c r="AOR864" s="176"/>
      <c r="AOS864" s="176">
        <f>VLOOKUP(AOP864,$A$879:$F$2731,6,FALSE)</f>
        <v>0</v>
      </c>
      <c r="AOT864" s="175" t="s">
        <v>63</v>
      </c>
      <c r="AOU864" s="10">
        <f>AOS864*1.4</f>
        <v>0</v>
      </c>
      <c r="AOV864" s="10"/>
      <c r="AOW864" s="235"/>
      <c r="AOX864" s="175" t="s">
        <v>121</v>
      </c>
      <c r="AOY864" s="404" t="s">
        <v>973</v>
      </c>
      <c r="APA864" s="176"/>
      <c r="APB864" s="176">
        <f>VLOOKUP(AOY864,$A$879:$F$2731,6,FALSE)</f>
        <v>28</v>
      </c>
      <c r="APC864" s="175" t="s">
        <v>63</v>
      </c>
      <c r="APD864" s="10">
        <f>APB864*1.4</f>
        <v>39.199999999999996</v>
      </c>
      <c r="APE864" s="10"/>
      <c r="APF864" s="235"/>
      <c r="APG864" s="175" t="s">
        <v>121</v>
      </c>
      <c r="APH864" s="341" t="s">
        <v>515</v>
      </c>
      <c r="APJ864" s="176"/>
      <c r="APK864" s="176">
        <f>VLOOKUP(APH864,$A$879:$F$2731,6,FALSE)</f>
        <v>9</v>
      </c>
      <c r="APL864" s="175" t="s">
        <v>63</v>
      </c>
      <c r="APM864" s="10">
        <f>APK864*1.4</f>
        <v>12.6</v>
      </c>
      <c r="APN864" s="10"/>
      <c r="APO864" s="235"/>
      <c r="APP864" s="175" t="s">
        <v>121</v>
      </c>
      <c r="APQ864" s="75" t="s">
        <v>183</v>
      </c>
      <c r="APS864" s="176"/>
      <c r="APT864" s="176" t="e">
        <f>VLOOKUP(APQ864,$A$879:$F$2731,6,FALSE)</f>
        <v>#N/A</v>
      </c>
      <c r="APU864" s="175" t="s">
        <v>63</v>
      </c>
      <c r="APV864" s="10" t="e">
        <f>APT864*1.4</f>
        <v>#N/A</v>
      </c>
      <c r="APW864" s="10"/>
      <c r="APX864" s="235"/>
      <c r="APY864" s="175" t="s">
        <v>121</v>
      </c>
      <c r="APZ864" s="341" t="s">
        <v>3371</v>
      </c>
      <c r="AQB864" s="176"/>
      <c r="AQC864" s="176">
        <f>VLOOKUP(APZ864,$A$879:$F$2731,6,FALSE)</f>
        <v>12</v>
      </c>
      <c r="AQD864" s="175" t="s">
        <v>63</v>
      </c>
      <c r="AQE864" s="10">
        <f>AQC864*1.4</f>
        <v>16.799999999999997</v>
      </c>
      <c r="AQF864" s="10"/>
      <c r="AQG864" s="235"/>
      <c r="AQH864" s="175" t="s">
        <v>121</v>
      </c>
      <c r="AQI864" s="341" t="s">
        <v>2116</v>
      </c>
      <c r="AQK864" s="176"/>
      <c r="AQL864" s="176">
        <f>VLOOKUP(AQI864,$A$879:$F$2731,6,FALSE)</f>
        <v>68</v>
      </c>
      <c r="AQM864" s="175" t="s">
        <v>63</v>
      </c>
      <c r="AQN864" s="10">
        <f>AQL864*1.4</f>
        <v>95.199999999999989</v>
      </c>
      <c r="AQO864" s="10"/>
      <c r="AQP864" s="235"/>
      <c r="AQQ864" s="175" t="s">
        <v>121</v>
      </c>
      <c r="AQR864" s="75" t="s">
        <v>183</v>
      </c>
      <c r="AQT864" s="176"/>
      <c r="AQU864" s="176" t="e">
        <f>VLOOKUP(AQR864,$A$879:$F$2731,6,FALSE)</f>
        <v>#N/A</v>
      </c>
      <c r="AQV864" s="175" t="s">
        <v>63</v>
      </c>
      <c r="AQW864" s="10" t="e">
        <f>AQU864*1.4</f>
        <v>#N/A</v>
      </c>
      <c r="AQX864" s="10"/>
      <c r="AQY864" s="235"/>
      <c r="AQZ864" s="175" t="s">
        <v>121</v>
      </c>
      <c r="ARA864" s="75" t="s">
        <v>183</v>
      </c>
      <c r="ARC864" s="176"/>
      <c r="ARD864" s="176" t="e">
        <f>VLOOKUP(ARA864,$A$879:$F$2731,6,FALSE)</f>
        <v>#N/A</v>
      </c>
      <c r="ARE864" s="175" t="s">
        <v>63</v>
      </c>
      <c r="ARF864" s="10" t="e">
        <f>ARD864*1.4</f>
        <v>#N/A</v>
      </c>
      <c r="ARG864" s="10"/>
      <c r="ARH864" s="235"/>
      <c r="ARI864" s="175" t="s">
        <v>121</v>
      </c>
      <c r="ARJ864" s="75" t="s">
        <v>183</v>
      </c>
      <c r="ARL864" s="176"/>
      <c r="ARM864" s="176" t="e">
        <f>VLOOKUP(ARJ864,$A$879:$F$2731,6,FALSE)</f>
        <v>#N/A</v>
      </c>
      <c r="ARN864" s="175" t="s">
        <v>63</v>
      </c>
      <c r="ARO864" s="10" t="e">
        <f>ARM864*1.4</f>
        <v>#N/A</v>
      </c>
      <c r="ARP864" s="10"/>
      <c r="ARQ864" s="235"/>
      <c r="ARR864" s="175" t="s">
        <v>121</v>
      </c>
      <c r="ARS864" s="75" t="s">
        <v>183</v>
      </c>
      <c r="ARU864" s="176"/>
      <c r="ARV864" s="176" t="e">
        <f>VLOOKUP(ARS864,$A$879:$F$2731,6,FALSE)</f>
        <v>#N/A</v>
      </c>
      <c r="ARW864" s="175" t="s">
        <v>63</v>
      </c>
      <c r="ARX864" s="10" t="e">
        <f>ARV864*1.4</f>
        <v>#N/A</v>
      </c>
      <c r="ARY864" s="10"/>
      <c r="ARZ864" s="235"/>
      <c r="ASA864" s="175" t="s">
        <v>121</v>
      </c>
      <c r="ASB864" s="341" t="s">
        <v>3486</v>
      </c>
      <c r="ASD864" s="176"/>
      <c r="ASE864" s="176">
        <f>VLOOKUP(ASB864,$A$879:$F$2731,6,FALSE)</f>
        <v>307</v>
      </c>
      <c r="ASF864" s="175" t="s">
        <v>63</v>
      </c>
      <c r="ASG864" s="10">
        <f>ASE864*1.4</f>
        <v>429.79999999999995</v>
      </c>
      <c r="ASH864" s="10"/>
      <c r="ASI864" s="235"/>
      <c r="ASJ864" s="175" t="s">
        <v>121</v>
      </c>
      <c r="ASK864" s="75" t="s">
        <v>183</v>
      </c>
      <c r="ASM864" s="176"/>
      <c r="ASN864" s="176" t="e">
        <f>VLOOKUP(ASK864,$A$879:$F$2731,6,FALSE)</f>
        <v>#N/A</v>
      </c>
      <c r="ASO864" s="175" t="s">
        <v>63</v>
      </c>
      <c r="ASP864" s="10" t="e">
        <f>ASN864*1.4</f>
        <v>#N/A</v>
      </c>
      <c r="ASQ864" s="10"/>
      <c r="ASR864" s="235"/>
      <c r="ASS864" s="175" t="s">
        <v>121</v>
      </c>
      <c r="AST864" s="341" t="s">
        <v>3337</v>
      </c>
      <c r="ASV864" s="176"/>
      <c r="ASW864" s="176">
        <f>VLOOKUP(AST864,$A$879:$F$2731,6,FALSE)</f>
        <v>245</v>
      </c>
      <c r="ASX864" s="175" t="s">
        <v>63</v>
      </c>
      <c r="ASY864" s="10">
        <f>ASW864*1.4</f>
        <v>343</v>
      </c>
      <c r="ASZ864" s="10"/>
      <c r="ATA864" s="235"/>
      <c r="ATB864" s="175" t="s">
        <v>121</v>
      </c>
      <c r="ATC864" s="75" t="s">
        <v>183</v>
      </c>
      <c r="ATE864" s="176"/>
      <c r="ATF864" s="176" t="e">
        <f>VLOOKUP(ATC864,$A$879:$F$2731,6,FALSE)</f>
        <v>#N/A</v>
      </c>
      <c r="ATG864" s="175" t="s">
        <v>63</v>
      </c>
      <c r="ATH864" s="10" t="e">
        <f>ATF864*1.4</f>
        <v>#N/A</v>
      </c>
      <c r="ATI864" s="10"/>
      <c r="ATJ864" s="235"/>
      <c r="ATK864" s="175" t="s">
        <v>121</v>
      </c>
      <c r="ATL864" s="75" t="s">
        <v>183</v>
      </c>
      <c r="ATN864" s="176"/>
      <c r="ATO864" s="176" t="e">
        <f>VLOOKUP(ATL864,$A$879:$F$2731,6,FALSE)</f>
        <v>#N/A</v>
      </c>
      <c r="ATP864" s="175" t="s">
        <v>63</v>
      </c>
      <c r="ATQ864" s="10" t="e">
        <f>ATO864*1.4</f>
        <v>#N/A</v>
      </c>
      <c r="ATR864" s="10"/>
      <c r="ATS864" s="235"/>
      <c r="ATT864" s="175" t="s">
        <v>121</v>
      </c>
      <c r="ATU864" s="75" t="s">
        <v>183</v>
      </c>
      <c r="ATW864" s="176"/>
      <c r="ATX864" s="176" t="e">
        <f>VLOOKUP(ATU864,$A$879:$F$2731,6,FALSE)</f>
        <v>#N/A</v>
      </c>
      <c r="ATY864" s="175" t="s">
        <v>63</v>
      </c>
      <c r="ATZ864" s="10" t="e">
        <f>ATX864*1.4</f>
        <v>#N/A</v>
      </c>
      <c r="AUA864" s="10"/>
      <c r="AUB864" s="235"/>
      <c r="AUC864" s="175" t="s">
        <v>121</v>
      </c>
      <c r="AUD864" s="75" t="s">
        <v>183</v>
      </c>
      <c r="AUF864" s="176"/>
      <c r="AUG864" s="176" t="e">
        <f>VLOOKUP(AUD864,$A$879:$F$2731,6,FALSE)</f>
        <v>#N/A</v>
      </c>
      <c r="AUH864" s="175" t="s">
        <v>63</v>
      </c>
      <c r="AUI864" s="10" t="e">
        <f>AUG864*1.4</f>
        <v>#N/A</v>
      </c>
      <c r="AUJ864" s="10"/>
      <c r="AUK864" s="235"/>
      <c r="AUL864" s="175" t="s">
        <v>121</v>
      </c>
      <c r="AUM864" s="75" t="s">
        <v>183</v>
      </c>
      <c r="AUO864" s="176"/>
      <c r="AUP864" s="176" t="e">
        <f>VLOOKUP(AUM864,$A$879:$F$2731,6,FALSE)</f>
        <v>#N/A</v>
      </c>
      <c r="AUQ864" s="175" t="s">
        <v>63</v>
      </c>
      <c r="AUR864" s="10" t="e">
        <f>AUP864*1.4</f>
        <v>#N/A</v>
      </c>
      <c r="AUS864" s="10"/>
      <c r="AUT864" s="235"/>
      <c r="AUU864" s="175" t="s">
        <v>121</v>
      </c>
      <c r="AUV864" s="75" t="s">
        <v>183</v>
      </c>
      <c r="AUX864" s="176"/>
      <c r="AUY864" s="176" t="e">
        <f>VLOOKUP(AUV864,$A$879:$F$2731,6,FALSE)</f>
        <v>#N/A</v>
      </c>
      <c r="AUZ864" s="175" t="s">
        <v>63</v>
      </c>
      <c r="AVA864" s="10" t="e">
        <f>AUY864*1.4</f>
        <v>#N/A</v>
      </c>
      <c r="AVB864" s="10"/>
      <c r="AVC864" s="235"/>
      <c r="AVD864" s="175" t="s">
        <v>121</v>
      </c>
      <c r="AVE864" s="75" t="s">
        <v>183</v>
      </c>
      <c r="AVG864" s="176"/>
      <c r="AVH864" s="176" t="e">
        <f>VLOOKUP(AVE864,$A$879:$F$2731,6,FALSE)</f>
        <v>#N/A</v>
      </c>
      <c r="AVI864" s="175" t="s">
        <v>63</v>
      </c>
      <c r="AVJ864" s="10" t="e">
        <f>AVH864*1.4</f>
        <v>#N/A</v>
      </c>
      <c r="AVK864" s="10"/>
      <c r="AVL864" s="235"/>
      <c r="AVM864" s="175" t="s">
        <v>121</v>
      </c>
      <c r="AVN864" s="75" t="s">
        <v>183</v>
      </c>
      <c r="AVP864" s="176"/>
      <c r="AVQ864" s="176" t="e">
        <f>VLOOKUP(AVN864,$A$879:$F$2731,6,FALSE)</f>
        <v>#N/A</v>
      </c>
      <c r="AVR864" s="175" t="s">
        <v>63</v>
      </c>
      <c r="AVS864" s="10" t="e">
        <f>AVQ864*1.4</f>
        <v>#N/A</v>
      </c>
      <c r="AVT864" s="10"/>
      <c r="AVU864" s="235"/>
      <c r="AVV864" s="175" t="s">
        <v>121</v>
      </c>
      <c r="AVW864" s="75" t="s">
        <v>183</v>
      </c>
      <c r="AVY864" s="176"/>
      <c r="AVZ864" s="176" t="e">
        <f>VLOOKUP(AVW864,$A$879:$F$2731,6,FALSE)</f>
        <v>#N/A</v>
      </c>
      <c r="AWA864" s="175" t="s">
        <v>63</v>
      </c>
      <c r="AWB864" s="10" t="e">
        <f>AVZ864*1.4</f>
        <v>#N/A</v>
      </c>
      <c r="AWC864" s="10"/>
      <c r="AWD864" s="235"/>
      <c r="AWE864" s="175" t="s">
        <v>121</v>
      </c>
      <c r="AWF864" s="75" t="s">
        <v>183</v>
      </c>
      <c r="AWH864" s="176"/>
      <c r="AWI864" s="176" t="e">
        <f>VLOOKUP(AWF864,$A$879:$F$2731,6,FALSE)</f>
        <v>#N/A</v>
      </c>
      <c r="AWJ864" s="175" t="s">
        <v>63</v>
      </c>
      <c r="AWK864" s="10" t="e">
        <f>AWI864*1.4</f>
        <v>#N/A</v>
      </c>
      <c r="AWL864" s="10"/>
      <c r="AWM864" s="235"/>
      <c r="AWN864" s="175" t="s">
        <v>121</v>
      </c>
      <c r="AWO864" s="341" t="s">
        <v>503</v>
      </c>
      <c r="AWQ864" s="176"/>
      <c r="AWR864" s="176">
        <f>VLOOKUP(AWO864,$A$879:$F$2731,6,FALSE)</f>
        <v>4</v>
      </c>
      <c r="AWS864" s="175" t="s">
        <v>63</v>
      </c>
      <c r="AWT864" s="10">
        <f>AWR864*1.4</f>
        <v>5.6</v>
      </c>
      <c r="AWU864" s="10"/>
      <c r="AWV864" s="235"/>
      <c r="AWW864" s="175" t="s">
        <v>121</v>
      </c>
      <c r="AWX864" s="341" t="s">
        <v>500</v>
      </c>
      <c r="AWZ864" s="176"/>
      <c r="AXA864" s="176">
        <f>VLOOKUP(AWX864,$A$879:$F$2731,6,FALSE)</f>
        <v>18</v>
      </c>
      <c r="AXB864" s="175" t="s">
        <v>63</v>
      </c>
      <c r="AXC864" s="10">
        <f>AXA864*1.4</f>
        <v>25.2</v>
      </c>
      <c r="AXD864" s="10"/>
      <c r="AXE864" s="235"/>
      <c r="AXF864" s="175" t="s">
        <v>121</v>
      </c>
      <c r="AXG864" s="341" t="s">
        <v>580</v>
      </c>
      <c r="AXI864" s="176"/>
      <c r="AXJ864" s="176">
        <f>VLOOKUP(AXG864,$A$879:$F$2731,6,FALSE)</f>
        <v>3</v>
      </c>
      <c r="AXK864" s="175" t="s">
        <v>63</v>
      </c>
      <c r="AXL864" s="10">
        <f>AXJ864*1.4</f>
        <v>4.1999999999999993</v>
      </c>
      <c r="AXM864" s="10"/>
      <c r="AXN864" s="235"/>
      <c r="AXO864" s="175" t="s">
        <v>121</v>
      </c>
      <c r="AXP864" s="341" t="s">
        <v>3351</v>
      </c>
      <c r="AXR864" s="176"/>
      <c r="AXS864" s="176">
        <f>VLOOKUP(AXP864,$A$879:$F$2731,6,FALSE)</f>
        <v>0</v>
      </c>
      <c r="AXT864" s="175" t="s">
        <v>63</v>
      </c>
      <c r="AXU864" s="10">
        <f>AXS864*1.4</f>
        <v>0</v>
      </c>
      <c r="AXV864" s="10"/>
      <c r="AXW864" s="235"/>
      <c r="AXX864" s="175" t="s">
        <v>121</v>
      </c>
      <c r="AXY864" s="341" t="s">
        <v>3486</v>
      </c>
      <c r="AYA864" s="176"/>
      <c r="AYB864" s="176">
        <f>VLOOKUP(AXY864,$A$879:$F$2731,6,FALSE)</f>
        <v>307</v>
      </c>
      <c r="AYC864" s="175" t="s">
        <v>63</v>
      </c>
      <c r="AYD864" s="10">
        <f>AYB864*1.4</f>
        <v>429.79999999999995</v>
      </c>
      <c r="AYE864" s="10"/>
      <c r="AYF864" s="235"/>
      <c r="AYG864" s="175" t="s">
        <v>121</v>
      </c>
      <c r="AYH864" s="341" t="s">
        <v>744</v>
      </c>
      <c r="AYJ864" s="176"/>
      <c r="AYK864" s="176">
        <f>VLOOKUP(AYH864,$A$879:$F$2731,6,FALSE)</f>
        <v>0</v>
      </c>
      <c r="AYL864" s="175" t="s">
        <v>63</v>
      </c>
      <c r="AYM864" s="10">
        <f>AYK864*1.4</f>
        <v>0</v>
      </c>
      <c r="AYN864" s="10"/>
      <c r="AYO864" s="235"/>
      <c r="AYP864" s="175" t="s">
        <v>121</v>
      </c>
      <c r="AYQ864" s="341" t="s">
        <v>3486</v>
      </c>
      <c r="AYS864" s="176"/>
      <c r="AYT864" s="176">
        <f>VLOOKUP(AYQ864,$A$879:$F$2731,6,FALSE)</f>
        <v>307</v>
      </c>
      <c r="AYU864" s="175" t="s">
        <v>63</v>
      </c>
      <c r="AYV864" s="10">
        <f>AYT864*1.4</f>
        <v>429.79999999999995</v>
      </c>
      <c r="AYW864" s="10"/>
      <c r="AYX864" s="235"/>
      <c r="AYY864" s="175" t="s">
        <v>121</v>
      </c>
      <c r="AYZ864" s="341" t="s">
        <v>550</v>
      </c>
      <c r="AZB864" s="176"/>
      <c r="AZC864" s="176">
        <f>VLOOKUP(AYZ864,$A$879:$F$2731,6,FALSE)</f>
        <v>40</v>
      </c>
      <c r="AZD864" s="175" t="s">
        <v>63</v>
      </c>
      <c r="AZE864" s="10">
        <f>AZC864*1.4</f>
        <v>56</v>
      </c>
      <c r="AZF864" s="10"/>
      <c r="AZG864" s="235"/>
      <c r="AZH864" s="175" t="s">
        <v>121</v>
      </c>
      <c r="AZI864" s="341" t="s">
        <v>430</v>
      </c>
      <c r="AZK864" s="176"/>
      <c r="AZL864" s="176">
        <f>VLOOKUP(AZI864,$A$879:$F$2731,6,FALSE)</f>
        <v>67</v>
      </c>
      <c r="AZM864" s="175" t="s">
        <v>63</v>
      </c>
      <c r="AZN864" s="10">
        <f>AZL864*1.4</f>
        <v>93.8</v>
      </c>
      <c r="AZO864" s="10"/>
      <c r="AZP864" s="235"/>
      <c r="AZQ864" s="175" t="s">
        <v>121</v>
      </c>
      <c r="AZR864" s="341" t="s">
        <v>3316</v>
      </c>
      <c r="AZT864" s="176"/>
      <c r="AZU864" s="176">
        <f>VLOOKUP(AZR864,$A$879:$F$2731,6,FALSE)</f>
        <v>2</v>
      </c>
      <c r="AZV864" s="175" t="s">
        <v>63</v>
      </c>
      <c r="AZW864" s="10">
        <f>AZU864*1.4</f>
        <v>2.8</v>
      </c>
      <c r="AZX864" s="10"/>
      <c r="AZY864" s="235"/>
      <c r="AZZ864" s="175" t="s">
        <v>121</v>
      </c>
      <c r="BAA864" s="341" t="s">
        <v>1400</v>
      </c>
      <c r="BAC864" s="176"/>
      <c r="BAD864" s="176">
        <f>VLOOKUP(BAA864,$A$879:$F$2731,6,FALSE)</f>
        <v>247</v>
      </c>
      <c r="BAE864" s="175" t="s">
        <v>63</v>
      </c>
      <c r="BAF864" s="10">
        <f>BAD864*1.4</f>
        <v>345.79999999999995</v>
      </c>
      <c r="BAG864" s="10"/>
      <c r="BAH864" s="235"/>
      <c r="BAI864" s="175" t="s">
        <v>121</v>
      </c>
      <c r="BAJ864" s="398" t="s">
        <v>1400</v>
      </c>
      <c r="BAL864" s="176"/>
      <c r="BAM864" s="176">
        <f>VLOOKUP(BAJ864,$A$879:$F$2731,6,FALSE)</f>
        <v>247</v>
      </c>
      <c r="BAN864" s="175" t="s">
        <v>63</v>
      </c>
      <c r="BAO864" s="10">
        <f>BAM864*1.4</f>
        <v>345.79999999999995</v>
      </c>
      <c r="BAP864" s="10"/>
      <c r="BAQ864" s="235"/>
      <c r="BAR864" s="175" t="s">
        <v>121</v>
      </c>
      <c r="BAS864" s="341" t="s">
        <v>2120</v>
      </c>
      <c r="BAU864" s="176"/>
      <c r="BAV864" s="176">
        <f>VLOOKUP(BAS864,$A$879:$F$2731,6,FALSE)</f>
        <v>59</v>
      </c>
      <c r="BAW864" s="175" t="s">
        <v>63</v>
      </c>
      <c r="BAX864" s="10">
        <f>BAV864*1.4</f>
        <v>82.6</v>
      </c>
      <c r="BAY864" s="10"/>
      <c r="BAZ864" s="235"/>
      <c r="BBA864" s="175" t="s">
        <v>121</v>
      </c>
      <c r="BBB864" s="341" t="s">
        <v>457</v>
      </c>
      <c r="BBD864" s="176"/>
      <c r="BBE864" s="176">
        <f>VLOOKUP(BBB864,$A$879:$F$2731,6,FALSE)</f>
        <v>12</v>
      </c>
      <c r="BBF864" s="175" t="s">
        <v>63</v>
      </c>
      <c r="BBG864" s="10">
        <f>BBE864*1.4</f>
        <v>16.799999999999997</v>
      </c>
      <c r="BBH864" s="10"/>
      <c r="BBI864" s="235"/>
      <c r="BBJ864" s="175" t="s">
        <v>121</v>
      </c>
      <c r="BBK864" s="341" t="s">
        <v>1151</v>
      </c>
      <c r="BBM864" s="176"/>
      <c r="BBN864" s="176">
        <f>VLOOKUP(BBK864,$A$879:$F$2731,6,FALSE)</f>
        <v>124</v>
      </c>
      <c r="BBO864" s="175" t="s">
        <v>63</v>
      </c>
      <c r="BBP864" s="10">
        <f>BBN864*1.4</f>
        <v>173.6</v>
      </c>
      <c r="BBQ864" s="10"/>
      <c r="BBR864" s="235"/>
      <c r="BBS864" s="175" t="s">
        <v>121</v>
      </c>
      <c r="BBT864" s="347" t="s">
        <v>973</v>
      </c>
      <c r="BBV864" s="176"/>
      <c r="BBW864" s="176">
        <f>VLOOKUP(BBT864,$A$879:$F$2731,6,FALSE)</f>
        <v>28</v>
      </c>
      <c r="BBX864" s="175" t="s">
        <v>63</v>
      </c>
      <c r="BBY864" s="10">
        <f>BBW864*1.4</f>
        <v>39.199999999999996</v>
      </c>
      <c r="BBZ864" s="10"/>
      <c r="BCA864" s="235"/>
      <c r="BCB864" s="175" t="s">
        <v>121</v>
      </c>
      <c r="BCC864" s="341" t="s">
        <v>522</v>
      </c>
      <c r="BCE864" s="176"/>
      <c r="BCF864" s="176">
        <f>VLOOKUP(BCC864,$A$879:$F$2731,6,FALSE)</f>
        <v>8</v>
      </c>
      <c r="BCG864" s="175" t="s">
        <v>63</v>
      </c>
      <c r="BCH864" s="10">
        <f>BCF864*1.4</f>
        <v>11.2</v>
      </c>
      <c r="BCI864" s="10"/>
      <c r="BCJ864" s="235"/>
      <c r="BCK864" s="175" t="s">
        <v>121</v>
      </c>
      <c r="BCL864" s="341" t="s">
        <v>500</v>
      </c>
      <c r="BCN864" s="176"/>
      <c r="BCO864" s="176">
        <f>VLOOKUP(BCL864,$A$879:$F$2731,6,FALSE)</f>
        <v>18</v>
      </c>
      <c r="BCP864" s="175" t="s">
        <v>63</v>
      </c>
      <c r="BCQ864" s="10">
        <f>BCO864*1.4</f>
        <v>25.2</v>
      </c>
      <c r="BCR864" s="10"/>
      <c r="BCS864" s="235"/>
      <c r="BCT864" s="175" t="s">
        <v>121</v>
      </c>
      <c r="BCU864" s="351" t="s">
        <v>471</v>
      </c>
      <c r="BCW864" s="176"/>
      <c r="BCX864" s="176">
        <f>VLOOKUP(BCU864,$A$879:$F$2731,6,FALSE)</f>
        <v>19</v>
      </c>
      <c r="BCY864" s="175" t="s">
        <v>63</v>
      </c>
      <c r="BCZ864" s="10">
        <f>BCX864*1.4</f>
        <v>26.599999999999998</v>
      </c>
      <c r="BDA864" s="10"/>
      <c r="BDB864" s="235"/>
      <c r="BDC864" s="175" t="s">
        <v>121</v>
      </c>
      <c r="BDD864" s="347" t="s">
        <v>507</v>
      </c>
      <c r="BDF864" s="176"/>
      <c r="BDG864" s="176">
        <f>VLOOKUP(BDD864,$A$879:$F$2731,6,FALSE)</f>
        <v>0</v>
      </c>
      <c r="BDH864" s="175" t="s">
        <v>63</v>
      </c>
      <c r="BDI864" s="10">
        <f>BDG864*1.4</f>
        <v>0</v>
      </c>
      <c r="BDJ864" s="10"/>
      <c r="BDK864" s="235"/>
      <c r="BDL864" s="175" t="s">
        <v>121</v>
      </c>
      <c r="BDM864" s="341" t="s">
        <v>1400</v>
      </c>
      <c r="BDO864" s="176"/>
      <c r="BDP864" s="176">
        <f>VLOOKUP(BDM864,$A$879:$F$2731,6,FALSE)</f>
        <v>247</v>
      </c>
      <c r="BDQ864" s="175" t="s">
        <v>63</v>
      </c>
      <c r="BDR864" s="10">
        <f>BDP864*1.4</f>
        <v>345.79999999999995</v>
      </c>
      <c r="BDS864" s="10"/>
      <c r="BDT864" s="235"/>
      <c r="BDU864" s="175" t="s">
        <v>121</v>
      </c>
      <c r="BDV864" s="341" t="s">
        <v>3158</v>
      </c>
      <c r="BDX864" s="176"/>
      <c r="BDY864" s="176">
        <f>VLOOKUP(BDV864,$A$879:$F$2731,6,FALSE)</f>
        <v>7</v>
      </c>
      <c r="BDZ864" s="175" t="s">
        <v>63</v>
      </c>
      <c r="BEA864" s="10">
        <f>BDY864*1.4</f>
        <v>9.7999999999999989</v>
      </c>
      <c r="BEB864" s="10"/>
      <c r="BEC864" s="235"/>
      <c r="BED864" s="175" t="s">
        <v>121</v>
      </c>
      <c r="BEE864" s="341" t="s">
        <v>3486</v>
      </c>
      <c r="BEG864" s="176"/>
      <c r="BEH864" s="176">
        <f>VLOOKUP(BEE864,$A$879:$F$2731,6,FALSE)</f>
        <v>307</v>
      </c>
      <c r="BEI864" s="175" t="s">
        <v>63</v>
      </c>
      <c r="BEJ864" s="10">
        <f>BEH864*1.4</f>
        <v>429.79999999999995</v>
      </c>
      <c r="BEK864" s="10"/>
      <c r="BEL864" s="235"/>
      <c r="BEM864" s="175" t="s">
        <v>121</v>
      </c>
      <c r="BEN864" s="341" t="s">
        <v>3266</v>
      </c>
      <c r="BEP864" s="176"/>
      <c r="BEQ864" s="176">
        <f>VLOOKUP(BEN864,$A$879:$F$2731,6,FALSE)</f>
        <v>11</v>
      </c>
      <c r="BER864" s="175" t="s">
        <v>63</v>
      </c>
      <c r="BES864" s="10">
        <f>BEQ864*1.4</f>
        <v>15.399999999999999</v>
      </c>
      <c r="BET864" s="10"/>
      <c r="BEU864" s="235"/>
      <c r="BEV864" s="175" t="s">
        <v>121</v>
      </c>
      <c r="BEW864" s="341" t="s">
        <v>963</v>
      </c>
      <c r="BEY864" s="176"/>
      <c r="BEZ864" s="176">
        <f>VLOOKUP(BEW864,$A$879:$F$2731,6,FALSE)</f>
        <v>135</v>
      </c>
      <c r="BFA864" s="175" t="s">
        <v>63</v>
      </c>
      <c r="BFB864" s="10">
        <f>BEZ864*1.4</f>
        <v>189</v>
      </c>
      <c r="BFC864" s="10"/>
      <c r="BFD864" s="235"/>
      <c r="BFE864" s="175" t="s">
        <v>121</v>
      </c>
      <c r="BFF864" s="341" t="s">
        <v>2458</v>
      </c>
      <c r="BFH864" s="176"/>
      <c r="BFI864" s="176">
        <f>VLOOKUP(BFF864,$A$879:$F$2731,6,FALSE)</f>
        <v>17</v>
      </c>
      <c r="BFJ864" s="175" t="s">
        <v>63</v>
      </c>
      <c r="BFK864" s="10">
        <f>BFI864*1.4</f>
        <v>23.799999999999997</v>
      </c>
      <c r="BFL864" s="10"/>
      <c r="BFM864" s="235"/>
      <c r="BFN864" s="175" t="s">
        <v>121</v>
      </c>
      <c r="BFO864" s="341" t="s">
        <v>3486</v>
      </c>
      <c r="BFQ864" s="176"/>
      <c r="BFR864" s="176">
        <f>VLOOKUP(BFO864,$A$879:$F$2731,6,FALSE)</f>
        <v>307</v>
      </c>
      <c r="BFS864" s="175" t="s">
        <v>63</v>
      </c>
      <c r="BFT864" s="10">
        <f>BFR864*1.4</f>
        <v>429.79999999999995</v>
      </c>
      <c r="BFU864" s="10"/>
      <c r="BFV864" s="235"/>
      <c r="BFW864" s="175" t="s">
        <v>121</v>
      </c>
      <c r="BFX864" s="351" t="s">
        <v>515</v>
      </c>
      <c r="BFZ864" s="176"/>
      <c r="BGA864" s="176">
        <f>VLOOKUP(BFX864,$A$879:$F$2731,6,FALSE)</f>
        <v>9</v>
      </c>
      <c r="BGB864" s="175" t="s">
        <v>63</v>
      </c>
      <c r="BGC864" s="10">
        <f>BGA864*1.4</f>
        <v>12.6</v>
      </c>
      <c r="BGD864" s="10"/>
      <c r="BGE864" s="235"/>
      <c r="BGF864" s="175" t="s">
        <v>121</v>
      </c>
      <c r="BGG864" s="341" t="s">
        <v>1151</v>
      </c>
      <c r="BGI864" s="176"/>
      <c r="BGJ864" s="176">
        <f>VLOOKUP(BGG864,$A$879:$F$2731,6,FALSE)</f>
        <v>124</v>
      </c>
      <c r="BGK864" s="175" t="s">
        <v>63</v>
      </c>
      <c r="BGL864" s="10">
        <f>BGJ864*1.4</f>
        <v>173.6</v>
      </c>
      <c r="BGM864" s="10"/>
      <c r="BGN864" s="235"/>
      <c r="BGO864" s="175" t="s">
        <v>121</v>
      </c>
      <c r="BGP864" s="351" t="s">
        <v>1400</v>
      </c>
      <c r="BGR864" s="176"/>
      <c r="BGS864" s="176">
        <f>VLOOKUP(BGP864,$A$879:$F$2731,6,FALSE)</f>
        <v>247</v>
      </c>
      <c r="BGT864" s="175" t="s">
        <v>63</v>
      </c>
      <c r="BGU864" s="10">
        <f>BGS864*1.4</f>
        <v>345.79999999999995</v>
      </c>
      <c r="BGV864" s="10"/>
      <c r="BGW864" s="235"/>
      <c r="BGX864" s="175" t="s">
        <v>121</v>
      </c>
      <c r="BGY864" s="341" t="s">
        <v>1381</v>
      </c>
      <c r="BHA864" s="176"/>
      <c r="BHB864" s="176">
        <f>VLOOKUP(BGY864,$A$879:$F$2731,6,FALSE)</f>
        <v>279</v>
      </c>
      <c r="BHC864" s="175" t="s">
        <v>63</v>
      </c>
      <c r="BHD864" s="10">
        <f>BHB864*1.4</f>
        <v>390.59999999999997</v>
      </c>
      <c r="BHE864" s="10"/>
    </row>
    <row r="865" spans="1:1565" s="14" customFormat="1" ht="15">
      <c r="A865" s="175" t="s">
        <v>122</v>
      </c>
      <c r="B865" s="343" t="s">
        <v>2116</v>
      </c>
      <c r="D865" s="176"/>
      <c r="E865" s="176">
        <f>VLOOKUP(B865,$A$879:$F$2731,6,FALSE)</f>
        <v>68</v>
      </c>
      <c r="F865" s="175" t="s">
        <v>65</v>
      </c>
      <c r="G865" s="10">
        <f>E865*1.3</f>
        <v>88.4</v>
      </c>
      <c r="H865" s="10"/>
      <c r="I865" s="229"/>
      <c r="J865" s="175" t="s">
        <v>122</v>
      </c>
      <c r="K865" s="341" t="s">
        <v>3326</v>
      </c>
      <c r="M865" s="176"/>
      <c r="N865" s="176">
        <f>VLOOKUP(K865,$A$879:$F$2731,6,FALSE)</f>
        <v>0</v>
      </c>
      <c r="O865" s="175" t="s">
        <v>65</v>
      </c>
      <c r="P865" s="10">
        <f>N865*1.3</f>
        <v>0</v>
      </c>
      <c r="Q865" s="10"/>
      <c r="R865" s="229"/>
      <c r="S865" s="175" t="s">
        <v>122</v>
      </c>
      <c r="T865" s="341" t="s">
        <v>430</v>
      </c>
      <c r="V865" s="176"/>
      <c r="W865" s="176">
        <f>VLOOKUP(T865,$A$879:$F$2731,6,FALSE)</f>
        <v>67</v>
      </c>
      <c r="X865" s="175" t="s">
        <v>65</v>
      </c>
      <c r="Y865" s="10">
        <f>W865*1.3</f>
        <v>87.100000000000009</v>
      </c>
      <c r="Z865" s="10"/>
      <c r="AA865" s="229"/>
      <c r="AB865" s="175" t="s">
        <v>122</v>
      </c>
      <c r="AC865" s="341" t="s">
        <v>3326</v>
      </c>
      <c r="AE865" s="176"/>
      <c r="AF865" s="176">
        <f>VLOOKUP(AC865,$A$879:$F$2731,6,FALSE)</f>
        <v>0</v>
      </c>
      <c r="AG865" s="175" t="s">
        <v>65</v>
      </c>
      <c r="AH865" s="10">
        <f>AF865*1.3</f>
        <v>0</v>
      </c>
      <c r="AI865" s="10"/>
      <c r="AJ865" s="229"/>
      <c r="AK865" s="175" t="s">
        <v>122</v>
      </c>
      <c r="AL865" s="341" t="s">
        <v>973</v>
      </c>
      <c r="AN865" s="176"/>
      <c r="AO865" s="176">
        <f>VLOOKUP(AL865,$A$879:$F$2731,6,FALSE)</f>
        <v>28</v>
      </c>
      <c r="AP865" s="175" t="s">
        <v>65</v>
      </c>
      <c r="AQ865" s="10">
        <f>AO865*1.3</f>
        <v>36.4</v>
      </c>
      <c r="AR865" s="10"/>
      <c r="AS865" s="229"/>
      <c r="AT865" s="175" t="s">
        <v>122</v>
      </c>
      <c r="AU865" s="341" t="s">
        <v>1023</v>
      </c>
      <c r="AW865" s="176"/>
      <c r="AX865" s="176">
        <f>VLOOKUP(AU865,$A$879:$F$2731,6,FALSE)</f>
        <v>4</v>
      </c>
      <c r="AY865" s="175" t="s">
        <v>65</v>
      </c>
      <c r="AZ865" s="10">
        <f>AX865*1.3</f>
        <v>5.2</v>
      </c>
      <c r="BA865" s="10"/>
      <c r="BB865" s="229"/>
      <c r="BC865" s="175" t="s">
        <v>122</v>
      </c>
      <c r="BD865" s="341" t="s">
        <v>2625</v>
      </c>
      <c r="BF865" s="176"/>
      <c r="BG865" s="176">
        <f>VLOOKUP(BD865,$A$879:$F$2731,6,FALSE)</f>
        <v>12</v>
      </c>
      <c r="BH865" s="175" t="s">
        <v>65</v>
      </c>
      <c r="BI865" s="10">
        <f>BG865*1.3</f>
        <v>15.600000000000001</v>
      </c>
      <c r="BJ865" s="10"/>
      <c r="BK865" s="229"/>
      <c r="BL865" s="175" t="s">
        <v>122</v>
      </c>
      <c r="BM865" s="341" t="s">
        <v>3102</v>
      </c>
      <c r="BO865" s="176"/>
      <c r="BP865" s="176">
        <f>VLOOKUP(BM865,$A$879:$F$2731,6,FALSE)</f>
        <v>0</v>
      </c>
      <c r="BQ865" s="175" t="s">
        <v>65</v>
      </c>
      <c r="BR865" s="10">
        <f>BP865*1.3</f>
        <v>0</v>
      </c>
      <c r="BS865" s="10"/>
      <c r="BT865" s="229"/>
      <c r="BU865" s="175" t="s">
        <v>122</v>
      </c>
      <c r="BV865" s="341" t="s">
        <v>500</v>
      </c>
      <c r="BX865" s="176"/>
      <c r="BY865" s="176">
        <f>VLOOKUP(BV865,$A$879:$F$2731,6,FALSE)</f>
        <v>18</v>
      </c>
      <c r="BZ865" s="175" t="s">
        <v>65</v>
      </c>
      <c r="CA865" s="10">
        <f>BY865*1.3</f>
        <v>23.400000000000002</v>
      </c>
      <c r="CB865" s="10"/>
      <c r="CC865" s="229"/>
      <c r="CD865" s="175" t="s">
        <v>122</v>
      </c>
      <c r="CE865" s="341" t="s">
        <v>3326</v>
      </c>
      <c r="CG865" s="176"/>
      <c r="CH865" s="176">
        <f>VLOOKUP(CE865,$A$879:$F$2731,6,FALSE)</f>
        <v>0</v>
      </c>
      <c r="CI865" s="175" t="s">
        <v>65</v>
      </c>
      <c r="CJ865" s="10">
        <f>CH865*1.3</f>
        <v>0</v>
      </c>
      <c r="CK865" s="10"/>
      <c r="CL865" s="229"/>
      <c r="CM865" s="175" t="s">
        <v>122</v>
      </c>
      <c r="CN865" s="341" t="s">
        <v>1381</v>
      </c>
      <c r="CP865" s="176"/>
      <c r="CQ865" s="176">
        <f>VLOOKUP(CN865,$A$879:$F$2731,6,FALSE)</f>
        <v>279</v>
      </c>
      <c r="CR865" s="175" t="s">
        <v>65</v>
      </c>
      <c r="CS865" s="10">
        <f>CQ865*1.3</f>
        <v>362.7</v>
      </c>
      <c r="CT865" s="10"/>
      <c r="CU865" s="229"/>
      <c r="CV865" s="175" t="s">
        <v>122</v>
      </c>
      <c r="CW865" s="341" t="s">
        <v>1381</v>
      </c>
      <c r="CY865" s="176"/>
      <c r="CZ865" s="176">
        <f>VLOOKUP(CW865,$A$879:$F$2731,6,FALSE)</f>
        <v>279</v>
      </c>
      <c r="DA865" s="175" t="s">
        <v>65</v>
      </c>
      <c r="DB865" s="10">
        <f>CZ865*1.3</f>
        <v>362.7</v>
      </c>
      <c r="DC865" s="10"/>
      <c r="DD865" s="229"/>
      <c r="DE865" s="175" t="s">
        <v>122</v>
      </c>
      <c r="DF865" s="341" t="s">
        <v>2483</v>
      </c>
      <c r="DH865" s="176"/>
      <c r="DI865" s="176">
        <f>VLOOKUP(DF865,$A$879:$F$2731,6,FALSE)</f>
        <v>91</v>
      </c>
      <c r="DJ865" s="175" t="s">
        <v>65</v>
      </c>
      <c r="DK865" s="10">
        <f>DI865*1.3</f>
        <v>118.3</v>
      </c>
      <c r="DL865" s="10"/>
      <c r="DM865" s="229"/>
      <c r="DN865" s="175" t="s">
        <v>122</v>
      </c>
      <c r="DO865" s="341" t="s">
        <v>3486</v>
      </c>
      <c r="DQ865" s="176"/>
      <c r="DR865" s="176">
        <f>VLOOKUP(DO865,$A$879:$F$2731,6,FALSE)</f>
        <v>307</v>
      </c>
      <c r="DS865" s="175" t="s">
        <v>65</v>
      </c>
      <c r="DT865" s="10">
        <f>DR865*1.3</f>
        <v>399.1</v>
      </c>
      <c r="DU865" s="10"/>
      <c r="DV865" s="229"/>
      <c r="DW865" s="175" t="s">
        <v>122</v>
      </c>
      <c r="DX865" s="341" t="s">
        <v>1381</v>
      </c>
      <c r="DZ865" s="176"/>
      <c r="EA865" s="176">
        <f>VLOOKUP(DX865,$A$879:$F$2731,6,FALSE)</f>
        <v>279</v>
      </c>
      <c r="EB865" s="175" t="s">
        <v>65</v>
      </c>
      <c r="EC865" s="10">
        <f>EA865*1.3</f>
        <v>362.7</v>
      </c>
      <c r="ED865" s="10"/>
      <c r="EE865" s="229"/>
      <c r="EF865" s="175" t="s">
        <v>122</v>
      </c>
      <c r="EG865" s="341" t="s">
        <v>3486</v>
      </c>
      <c r="EI865" s="176"/>
      <c r="EJ865" s="176">
        <f>VLOOKUP(EG865,$A$879:$F$2731,6,FALSE)</f>
        <v>307</v>
      </c>
      <c r="EK865" s="175" t="s">
        <v>65</v>
      </c>
      <c r="EL865" s="10">
        <f>EJ865*1.3</f>
        <v>399.1</v>
      </c>
      <c r="EM865" s="10"/>
      <c r="EN865" s="229"/>
      <c r="EO865" s="175" t="s">
        <v>122</v>
      </c>
      <c r="EP865" s="341" t="s">
        <v>3486</v>
      </c>
      <c r="ER865" s="176"/>
      <c r="ES865" s="176">
        <f>VLOOKUP(EP865,$A$879:$F$2731,6,FALSE)</f>
        <v>307</v>
      </c>
      <c r="ET865" s="175" t="s">
        <v>65</v>
      </c>
      <c r="EU865" s="10">
        <f>ES865*1.3</f>
        <v>399.1</v>
      </c>
      <c r="EV865" s="10"/>
      <c r="EW865" s="229"/>
      <c r="EX865" s="175" t="s">
        <v>122</v>
      </c>
      <c r="EY865" s="341" t="s">
        <v>1400</v>
      </c>
      <c r="FA865" s="176"/>
      <c r="FB865" s="176">
        <f>VLOOKUP(EY865,$A$879:$F$2731,6,FALSE)</f>
        <v>247</v>
      </c>
      <c r="FC865" s="175" t="s">
        <v>65</v>
      </c>
      <c r="FD865" s="10">
        <f>FB865*1.3</f>
        <v>321.10000000000002</v>
      </c>
      <c r="FE865" s="10"/>
      <c r="FF865" s="229"/>
      <c r="FG865" s="175" t="s">
        <v>122</v>
      </c>
      <c r="FH865" s="341" t="s">
        <v>973</v>
      </c>
      <c r="FJ865" s="176"/>
      <c r="FK865" s="176">
        <f>VLOOKUP(FH865,$A$879:$F$2731,6,FALSE)</f>
        <v>28</v>
      </c>
      <c r="FL865" s="175" t="s">
        <v>65</v>
      </c>
      <c r="FM865" s="10">
        <f>FK865*1.3</f>
        <v>36.4</v>
      </c>
      <c r="FN865" s="10"/>
      <c r="FO865" s="229"/>
      <c r="FP865" s="175" t="s">
        <v>122</v>
      </c>
      <c r="FQ865" s="341" t="s">
        <v>1381</v>
      </c>
      <c r="FS865" s="176"/>
      <c r="FT865" s="176">
        <f>VLOOKUP(FQ865,$A$879:$F$2731,6,FALSE)</f>
        <v>279</v>
      </c>
      <c r="FU865" s="175" t="s">
        <v>65</v>
      </c>
      <c r="FV865" s="10">
        <f>FT865*1.3</f>
        <v>362.7</v>
      </c>
      <c r="FW865" s="10"/>
      <c r="FX865" s="229"/>
      <c r="FY865" s="175" t="s">
        <v>122</v>
      </c>
      <c r="FZ865" s="349" t="s">
        <v>183</v>
      </c>
      <c r="GB865" s="176"/>
      <c r="GC865" s="176" t="e">
        <f>VLOOKUP(FZ865,$A$879:$F$2731,6,FALSE)</f>
        <v>#N/A</v>
      </c>
      <c r="GD865" s="175" t="s">
        <v>65</v>
      </c>
      <c r="GE865" s="10" t="e">
        <f>GC865*1.3</f>
        <v>#N/A</v>
      </c>
      <c r="GF865" s="10"/>
      <c r="GG865" s="229"/>
      <c r="GH865" s="175" t="s">
        <v>122</v>
      </c>
      <c r="GI865" s="341" t="s">
        <v>973</v>
      </c>
      <c r="GK865" s="176"/>
      <c r="GL865" s="176">
        <f>VLOOKUP(GI865,$A$879:$F$2731,6,FALSE)</f>
        <v>28</v>
      </c>
      <c r="GM865" s="175" t="s">
        <v>65</v>
      </c>
      <c r="GN865" s="10">
        <f>GL865*1.3</f>
        <v>36.4</v>
      </c>
      <c r="GO865" s="10"/>
      <c r="GP865" s="229"/>
      <c r="GQ865" s="175" t="s">
        <v>122</v>
      </c>
      <c r="GR865" s="341" t="s">
        <v>3472</v>
      </c>
      <c r="GT865" s="176"/>
      <c r="GU865" s="176">
        <f>VLOOKUP(GR865,$A$879:$F$2731,6,FALSE)</f>
        <v>3</v>
      </c>
      <c r="GV865" s="175" t="s">
        <v>65</v>
      </c>
      <c r="GW865" s="10">
        <f>GU865*1.3</f>
        <v>3.9000000000000004</v>
      </c>
      <c r="GX865" s="10"/>
      <c r="GY865" s="229"/>
      <c r="GZ865" s="175" t="s">
        <v>122</v>
      </c>
      <c r="HA865" s="341" t="s">
        <v>3333</v>
      </c>
      <c r="HC865" s="176"/>
      <c r="HD865" s="176">
        <f>VLOOKUP(HA865,$A$879:$F$2731,6,FALSE)</f>
        <v>17</v>
      </c>
      <c r="HE865" s="175" t="s">
        <v>65</v>
      </c>
      <c r="HF865" s="10">
        <f>HD865*1.3</f>
        <v>22.1</v>
      </c>
      <c r="HG865" s="10"/>
      <c r="HH865" s="229"/>
      <c r="HI865" s="175" t="s">
        <v>122</v>
      </c>
      <c r="HJ865" s="341" t="s">
        <v>2116</v>
      </c>
      <c r="HL865" s="176"/>
      <c r="HM865" s="176">
        <f>VLOOKUP(HJ865,$A$879:$F$2731,6,FALSE)</f>
        <v>68</v>
      </c>
      <c r="HN865" s="175" t="s">
        <v>65</v>
      </c>
      <c r="HO865" s="10">
        <f>HM865*1.3</f>
        <v>88.4</v>
      </c>
      <c r="HP865" s="10"/>
      <c r="HQ865" s="229"/>
      <c r="HR865" s="175" t="s">
        <v>122</v>
      </c>
      <c r="HS865" s="341" t="s">
        <v>2323</v>
      </c>
      <c r="HU865" s="176"/>
      <c r="HV865" s="176">
        <f>VLOOKUP(HS865,$A$879:$F$2731,6,FALSE)</f>
        <v>0</v>
      </c>
      <c r="HW865" s="175" t="s">
        <v>65</v>
      </c>
      <c r="HX865" s="10">
        <f>HV865*1.3</f>
        <v>0</v>
      </c>
      <c r="HY865" s="10"/>
      <c r="HZ865" s="229"/>
      <c r="IA865" s="175" t="s">
        <v>122</v>
      </c>
      <c r="IB865" s="341" t="s">
        <v>515</v>
      </c>
      <c r="ID865" s="176"/>
      <c r="IE865" s="176">
        <f>VLOOKUP(IB865,$A$879:$F$2731,6,FALSE)</f>
        <v>9</v>
      </c>
      <c r="IF865" s="175" t="s">
        <v>65</v>
      </c>
      <c r="IG865" s="10">
        <f>IE865*1.3</f>
        <v>11.700000000000001</v>
      </c>
      <c r="IH865" s="10"/>
      <c r="II865" s="229"/>
      <c r="IJ865" s="175" t="s">
        <v>122</v>
      </c>
      <c r="IK865" s="341" t="s">
        <v>3486</v>
      </c>
      <c r="IM865" s="176"/>
      <c r="IN865" s="176">
        <f>VLOOKUP(IK865,$A$879:$F$2731,6,FALSE)</f>
        <v>307</v>
      </c>
      <c r="IO865" s="175" t="s">
        <v>65</v>
      </c>
      <c r="IP865" s="10">
        <f>IN865*1.3</f>
        <v>399.1</v>
      </c>
      <c r="IQ865" s="10"/>
      <c r="IR865" s="229"/>
      <c r="IS865" s="175" t="s">
        <v>122</v>
      </c>
      <c r="IT865" s="341" t="s">
        <v>500</v>
      </c>
      <c r="IV865" s="176"/>
      <c r="IW865" s="176">
        <f>VLOOKUP(IT865,$A$879:$F$2731,6,FALSE)</f>
        <v>18</v>
      </c>
      <c r="IX865" s="175" t="s">
        <v>65</v>
      </c>
      <c r="IY865" s="10">
        <f>IW865*1.3</f>
        <v>23.400000000000002</v>
      </c>
      <c r="IZ865" s="10"/>
      <c r="JA865" s="229"/>
      <c r="JB865" s="175" t="s">
        <v>122</v>
      </c>
      <c r="JC865" s="341" t="s">
        <v>3404</v>
      </c>
      <c r="JE865" s="176"/>
      <c r="JF865" s="176">
        <f>VLOOKUP(JC865,$A$879:$F$2731,6,FALSE)</f>
        <v>24</v>
      </c>
      <c r="JG865" s="175" t="s">
        <v>65</v>
      </c>
      <c r="JH865" s="10">
        <f>JF865*1.3</f>
        <v>31.200000000000003</v>
      </c>
      <c r="JI865" s="10"/>
      <c r="JJ865" s="229"/>
      <c r="JK865" s="175" t="s">
        <v>122</v>
      </c>
      <c r="JL865" s="341" t="s">
        <v>2617</v>
      </c>
      <c r="JN865" s="176"/>
      <c r="JO865" s="176">
        <f>VLOOKUP(JL865,$A$879:$F$2731,6,FALSE)</f>
        <v>56</v>
      </c>
      <c r="JP865" s="175" t="s">
        <v>65</v>
      </c>
      <c r="JQ865" s="10">
        <f>JO865*1.3</f>
        <v>72.8</v>
      </c>
      <c r="JR865" s="10"/>
      <c r="JS865" s="229"/>
      <c r="JT865" s="175" t="s">
        <v>122</v>
      </c>
      <c r="JU865" s="341" t="s">
        <v>3486</v>
      </c>
      <c r="JW865" s="176"/>
      <c r="JX865" s="176">
        <f>VLOOKUP(JU865,$A$879:$F$2731,6,FALSE)</f>
        <v>307</v>
      </c>
      <c r="JY865" s="175" t="s">
        <v>65</v>
      </c>
      <c r="JZ865" s="10">
        <f>JX865*1.3</f>
        <v>399.1</v>
      </c>
      <c r="KA865" s="10"/>
      <c r="KB865" s="229"/>
      <c r="KC865" s="175" t="s">
        <v>122</v>
      </c>
      <c r="KD865" s="349" t="s">
        <v>183</v>
      </c>
      <c r="KF865" s="176"/>
      <c r="KG865" s="176" t="e">
        <f>VLOOKUP(KD865,$A$879:$F$2731,6,FALSE)</f>
        <v>#N/A</v>
      </c>
      <c r="KH865" s="175" t="s">
        <v>65</v>
      </c>
      <c r="KI865" s="10" t="e">
        <f>KG865*1.3</f>
        <v>#N/A</v>
      </c>
      <c r="KJ865" s="10"/>
      <c r="KK865" s="229"/>
      <c r="KL865" s="175" t="s">
        <v>122</v>
      </c>
      <c r="KM865" s="341" t="s">
        <v>2651</v>
      </c>
      <c r="KO865" s="176"/>
      <c r="KP865" s="176">
        <f>VLOOKUP(KM865,$A$879:$F$2731,6,FALSE)</f>
        <v>32</v>
      </c>
      <c r="KQ865" s="175" t="s">
        <v>65</v>
      </c>
      <c r="KR865" s="10">
        <f>KP865*1.3</f>
        <v>41.6</v>
      </c>
      <c r="KS865" s="10"/>
      <c r="KT865" s="229"/>
      <c r="KU865" s="175" t="s">
        <v>122</v>
      </c>
      <c r="KV865" s="341" t="s">
        <v>1381</v>
      </c>
      <c r="KX865" s="176"/>
      <c r="KY865" s="176">
        <f>VLOOKUP(KV865,$A$879:$F$2731,6,FALSE)</f>
        <v>279</v>
      </c>
      <c r="KZ865" s="175" t="s">
        <v>65</v>
      </c>
      <c r="LA865" s="10">
        <f>KY865*1.3</f>
        <v>362.7</v>
      </c>
      <c r="LB865" s="10"/>
      <c r="LC865" s="229"/>
      <c r="LD865" s="175" t="s">
        <v>122</v>
      </c>
      <c r="LE865" s="349" t="s">
        <v>183</v>
      </c>
      <c r="LG865" s="176"/>
      <c r="LH865" s="176" t="e">
        <f>VLOOKUP(LE865,$A$879:$F$2731,6,FALSE)</f>
        <v>#N/A</v>
      </c>
      <c r="LI865" s="175" t="s">
        <v>65</v>
      </c>
      <c r="LJ865" s="10" t="e">
        <f>LH865*1.3</f>
        <v>#N/A</v>
      </c>
      <c r="LK865" s="10"/>
      <c r="LL865" s="229"/>
      <c r="LM865" s="175" t="s">
        <v>122</v>
      </c>
      <c r="LN865" s="341" t="s">
        <v>3326</v>
      </c>
      <c r="LP865" s="176"/>
      <c r="LQ865" s="176">
        <f>VLOOKUP(LN865,$A$879:$F$2731,6,FALSE)</f>
        <v>0</v>
      </c>
      <c r="LR865" s="175" t="s">
        <v>65</v>
      </c>
      <c r="LS865" s="10">
        <f>LQ865*1.3</f>
        <v>0</v>
      </c>
      <c r="LT865" s="10"/>
      <c r="LU865" s="229"/>
      <c r="LV865" s="175" t="s">
        <v>122</v>
      </c>
      <c r="LW865" s="341" t="s">
        <v>580</v>
      </c>
      <c r="LY865" s="176"/>
      <c r="LZ865" s="176">
        <f>VLOOKUP(LW865,$A$879:$F$2731,6,FALSE)</f>
        <v>3</v>
      </c>
      <c r="MA865" s="175" t="s">
        <v>65</v>
      </c>
      <c r="MB865" s="10">
        <f>LZ865*1.3</f>
        <v>3.9000000000000004</v>
      </c>
      <c r="MC865" s="10"/>
      <c r="MD865" s="229"/>
      <c r="ME865" s="175" t="s">
        <v>122</v>
      </c>
      <c r="MF865" s="341" t="s">
        <v>3486</v>
      </c>
      <c r="MH865" s="176"/>
      <c r="MI865" s="176">
        <f>VLOOKUP(MF865,$A$879:$F$2731,6,FALSE)</f>
        <v>307</v>
      </c>
      <c r="MJ865" s="175" t="s">
        <v>65</v>
      </c>
      <c r="MK865" s="10">
        <f>MI865*1.3</f>
        <v>399.1</v>
      </c>
      <c r="ML865" s="10"/>
      <c r="MM865" s="229"/>
      <c r="MN865" s="175" t="s">
        <v>122</v>
      </c>
      <c r="MO865" s="349" t="s">
        <v>183</v>
      </c>
      <c r="MQ865" s="176"/>
      <c r="MR865" s="176" t="e">
        <f>VLOOKUP(MO865,$A$879:$F$2731,6,FALSE)</f>
        <v>#N/A</v>
      </c>
      <c r="MS865" s="175" t="s">
        <v>65</v>
      </c>
      <c r="MT865" s="10" t="e">
        <f>MR865*1.3</f>
        <v>#N/A</v>
      </c>
      <c r="MU865" s="10"/>
      <c r="MV865" s="229"/>
      <c r="MW865" s="175" t="s">
        <v>122</v>
      </c>
      <c r="MX865" s="341" t="s">
        <v>3326</v>
      </c>
      <c r="MZ865" s="176"/>
      <c r="NA865" s="176">
        <f>VLOOKUP(MX865,$A$879:$F$2731,6,FALSE)</f>
        <v>0</v>
      </c>
      <c r="NB865" s="175" t="s">
        <v>65</v>
      </c>
      <c r="NC865" s="10">
        <f>NA865*1.3</f>
        <v>0</v>
      </c>
      <c r="ND865" s="10"/>
      <c r="NE865" s="229"/>
      <c r="NF865" s="175" t="s">
        <v>122</v>
      </c>
      <c r="NG865" s="341" t="s">
        <v>500</v>
      </c>
      <c r="NI865" s="176"/>
      <c r="NJ865" s="176">
        <f>VLOOKUP(NG865,$A$879:$F$2731,6,FALSE)</f>
        <v>18</v>
      </c>
      <c r="NK865" s="175" t="s">
        <v>65</v>
      </c>
      <c r="NL865" s="10">
        <f>NJ865*1.3</f>
        <v>23.400000000000002</v>
      </c>
      <c r="NM865" s="10"/>
      <c r="NN865" s="229"/>
      <c r="NO865" s="175" t="s">
        <v>122</v>
      </c>
      <c r="NP865" s="341" t="s">
        <v>515</v>
      </c>
      <c r="NR865" s="176"/>
      <c r="NS865" s="176">
        <f>VLOOKUP(NP865,$A$879:$F$2731,6,FALSE)</f>
        <v>9</v>
      </c>
      <c r="NT865" s="175" t="s">
        <v>65</v>
      </c>
      <c r="NU865" s="10">
        <f>NS865*1.3</f>
        <v>11.700000000000001</v>
      </c>
      <c r="NV865" s="10"/>
      <c r="NW865" s="229"/>
      <c r="NX865" s="175" t="s">
        <v>122</v>
      </c>
      <c r="NY865" s="341" t="s">
        <v>3326</v>
      </c>
      <c r="OA865" s="176"/>
      <c r="OB865" s="176">
        <f>VLOOKUP(NY865,$A$879:$F$2731,6,FALSE)</f>
        <v>0</v>
      </c>
      <c r="OC865" s="175" t="s">
        <v>65</v>
      </c>
      <c r="OD865" s="10">
        <f>OB865*1.3</f>
        <v>0</v>
      </c>
      <c r="OE865" s="10"/>
      <c r="OF865" s="229"/>
      <c r="OG865" s="175" t="s">
        <v>122</v>
      </c>
      <c r="OH865" s="341" t="s">
        <v>495</v>
      </c>
      <c r="OJ865" s="176"/>
      <c r="OK865" s="176">
        <f>VLOOKUP(OH865,$A$879:$F$2731,6,FALSE)</f>
        <v>35</v>
      </c>
      <c r="OL865" s="175" t="s">
        <v>65</v>
      </c>
      <c r="OM865" s="10">
        <f>OK865*1.3</f>
        <v>45.5</v>
      </c>
      <c r="ON865" s="10"/>
      <c r="OO865" s="229"/>
      <c r="OP865" s="175" t="s">
        <v>122</v>
      </c>
      <c r="OQ865" s="341" t="s">
        <v>2481</v>
      </c>
      <c r="OS865" s="176"/>
      <c r="OT865" s="176">
        <f>VLOOKUP(OQ865,$A$879:$F$2731,6,FALSE)</f>
        <v>12</v>
      </c>
      <c r="OU865" s="175" t="s">
        <v>65</v>
      </c>
      <c r="OV865" s="10">
        <f>OT865*1.3</f>
        <v>15.600000000000001</v>
      </c>
      <c r="OW865" s="10"/>
      <c r="OX865" s="229"/>
      <c r="OY865" s="175" t="s">
        <v>122</v>
      </c>
      <c r="OZ865" s="351" t="s">
        <v>2518</v>
      </c>
      <c r="PB865" s="176"/>
      <c r="PC865" s="176">
        <f>VLOOKUP(OZ865,$A$879:$F$2731,6,FALSE)</f>
        <v>99</v>
      </c>
      <c r="PD865" s="175" t="s">
        <v>65</v>
      </c>
      <c r="PE865" s="10">
        <f>PC865*1.3</f>
        <v>128.70000000000002</v>
      </c>
      <c r="PF865" s="10"/>
      <c r="PG865" s="229"/>
      <c r="PH865" s="175" t="s">
        <v>122</v>
      </c>
      <c r="PI865" s="341" t="s">
        <v>3326</v>
      </c>
      <c r="PK865" s="176"/>
      <c r="PL865" s="176">
        <f>VLOOKUP(PI865,$A$879:$F$2731,6,FALSE)</f>
        <v>0</v>
      </c>
      <c r="PM865" s="175" t="s">
        <v>65</v>
      </c>
      <c r="PN865" s="10">
        <f>PL865*1.3</f>
        <v>0</v>
      </c>
      <c r="PO865" s="10"/>
      <c r="PP865" s="229"/>
      <c r="PQ865" s="175" t="s">
        <v>122</v>
      </c>
      <c r="PR865" s="341" t="s">
        <v>1400</v>
      </c>
      <c r="PT865" s="176"/>
      <c r="PU865" s="176">
        <f>VLOOKUP(PR865,$A$879:$F$2731,6,FALSE)</f>
        <v>247</v>
      </c>
      <c r="PV865" s="175" t="s">
        <v>65</v>
      </c>
      <c r="PW865" s="10">
        <f>PU865*1.3</f>
        <v>321.10000000000002</v>
      </c>
      <c r="PX865" s="10"/>
      <c r="PY865" s="229"/>
      <c r="PZ865" s="175" t="s">
        <v>122</v>
      </c>
      <c r="QA865" s="343" t="s">
        <v>495</v>
      </c>
      <c r="QC865" s="176"/>
      <c r="QD865" s="176">
        <f>VLOOKUP(QA865,$A$879:$F$2731,6,FALSE)</f>
        <v>35</v>
      </c>
      <c r="QE865" s="175" t="s">
        <v>65</v>
      </c>
      <c r="QF865" s="10">
        <f>QD865*1.3</f>
        <v>45.5</v>
      </c>
      <c r="QG865" s="10"/>
      <c r="QH865" s="229"/>
      <c r="QI865" s="175" t="s">
        <v>122</v>
      </c>
      <c r="QJ865" s="349" t="s">
        <v>183</v>
      </c>
      <c r="QL865" s="176"/>
      <c r="QM865" s="176" t="e">
        <f>VLOOKUP(QJ865,$A$879:$F$2731,6,FALSE)</f>
        <v>#N/A</v>
      </c>
      <c r="QN865" s="175" t="s">
        <v>65</v>
      </c>
      <c r="QO865" s="10" t="e">
        <f>QM865*1.3</f>
        <v>#N/A</v>
      </c>
      <c r="QP865" s="10"/>
      <c r="QQ865" s="229"/>
      <c r="QR865" s="175" t="s">
        <v>122</v>
      </c>
      <c r="QS865" s="341" t="s">
        <v>2136</v>
      </c>
      <c r="QU865" s="176"/>
      <c r="QV865" s="176">
        <f>VLOOKUP(QS865,$A$879:$F$2731,6,FALSE)</f>
        <v>0</v>
      </c>
      <c r="QW865" s="175" t="s">
        <v>65</v>
      </c>
      <c r="QX865" s="10">
        <f>QV865*1.3</f>
        <v>0</v>
      </c>
      <c r="QY865" s="10"/>
      <c r="QZ865" s="229"/>
      <c r="RA865" s="175" t="s">
        <v>122</v>
      </c>
      <c r="RB865" s="341" t="s">
        <v>3326</v>
      </c>
      <c r="RD865" s="176"/>
      <c r="RE865" s="176">
        <f>VLOOKUP(RB865,$A$879:$F$2731,6,FALSE)</f>
        <v>0</v>
      </c>
      <c r="RF865" s="175" t="s">
        <v>65</v>
      </c>
      <c r="RG865" s="10">
        <f>RE865*1.3</f>
        <v>0</v>
      </c>
      <c r="RH865" s="10"/>
      <c r="RI865" s="229"/>
      <c r="RJ865" s="175" t="s">
        <v>122</v>
      </c>
      <c r="RK865" s="341" t="s">
        <v>3229</v>
      </c>
      <c r="RM865" s="176"/>
      <c r="RN865" s="176">
        <f>VLOOKUP(RK865,$A$879:$F$2731,6,FALSE)</f>
        <v>15</v>
      </c>
      <c r="RO865" s="175" t="s">
        <v>65</v>
      </c>
      <c r="RP865" s="10">
        <f>RN865*1.3</f>
        <v>19.5</v>
      </c>
      <c r="RQ865" s="10"/>
      <c r="RR865" s="229"/>
      <c r="RS865" s="175" t="s">
        <v>122</v>
      </c>
      <c r="RT865" s="349" t="s">
        <v>183</v>
      </c>
      <c r="RV865" s="176"/>
      <c r="RW865" s="176" t="e">
        <f>VLOOKUP(RT865,$A$879:$F$2731,6,FALSE)</f>
        <v>#N/A</v>
      </c>
      <c r="RX865" s="175" t="s">
        <v>65</v>
      </c>
      <c r="RY865" s="10" t="e">
        <f>RW865*1.3</f>
        <v>#N/A</v>
      </c>
      <c r="RZ865" s="10"/>
      <c r="SA865" s="235"/>
      <c r="SB865" s="175" t="s">
        <v>122</v>
      </c>
      <c r="SC865" s="341" t="s">
        <v>2532</v>
      </c>
      <c r="SE865" s="176"/>
      <c r="SF865" s="176">
        <f>VLOOKUP(SC865,$A$879:$F$2731,6,FALSE)</f>
        <v>40</v>
      </c>
      <c r="SG865" s="175" t="s">
        <v>65</v>
      </c>
      <c r="SH865" s="10">
        <f>SF865*1.3</f>
        <v>52</v>
      </c>
      <c r="SI865" s="10"/>
      <c r="SJ865" s="235"/>
      <c r="SK865" s="175" t="s">
        <v>122</v>
      </c>
      <c r="SL865" s="341" t="s">
        <v>2532</v>
      </c>
      <c r="SN865" s="176"/>
      <c r="SO865" s="176">
        <f>VLOOKUP(SL865,$A$879:$F$2731,6,FALSE)</f>
        <v>40</v>
      </c>
      <c r="SP865" s="175" t="s">
        <v>65</v>
      </c>
      <c r="SQ865" s="10">
        <f>SO865*1.3</f>
        <v>52</v>
      </c>
      <c r="SR865" s="10"/>
      <c r="SS865" s="235"/>
      <c r="ST865" s="175" t="s">
        <v>122</v>
      </c>
      <c r="SU865" s="341" t="s">
        <v>973</v>
      </c>
      <c r="SW865" s="176"/>
      <c r="SX865" s="176">
        <f>VLOOKUP(SU865,$A$879:$F$2731,6,FALSE)</f>
        <v>28</v>
      </c>
      <c r="SY865" s="175" t="s">
        <v>65</v>
      </c>
      <c r="SZ865" s="10">
        <f>SX865*1.3</f>
        <v>36.4</v>
      </c>
      <c r="TA865" s="10"/>
      <c r="TB865" s="235"/>
      <c r="TC865" s="175" t="s">
        <v>122</v>
      </c>
      <c r="TD865" s="349" t="s">
        <v>183</v>
      </c>
      <c r="TF865" s="176"/>
      <c r="TG865" s="176" t="e">
        <f>VLOOKUP(TD865,$A$879:$F$2731,6,FALSE)</f>
        <v>#N/A</v>
      </c>
      <c r="TH865" s="175" t="s">
        <v>65</v>
      </c>
      <c r="TI865" s="10" t="e">
        <f>TG865*1.3</f>
        <v>#N/A</v>
      </c>
      <c r="TK865" s="235"/>
      <c r="TL865" s="175" t="s">
        <v>122</v>
      </c>
      <c r="TM865" s="341" t="s">
        <v>2611</v>
      </c>
      <c r="TO865" s="176"/>
      <c r="TP865" s="176">
        <f>VLOOKUP(TM865,$A$879:$F$2731,6,FALSE)</f>
        <v>10</v>
      </c>
      <c r="TQ865" s="175" t="s">
        <v>65</v>
      </c>
      <c r="TR865" s="10">
        <f>TP865*1.3</f>
        <v>13</v>
      </c>
      <c r="TS865" s="10"/>
      <c r="TT865" s="235"/>
      <c r="TU865" s="175" t="s">
        <v>122</v>
      </c>
      <c r="TV865" s="341" t="s">
        <v>2568</v>
      </c>
      <c r="TX865" s="176"/>
      <c r="TY865" s="176">
        <f>VLOOKUP(TV865,$A$879:$F$2731,6,FALSE)</f>
        <v>0</v>
      </c>
      <c r="TZ865" s="175" t="s">
        <v>65</v>
      </c>
      <c r="UA865" s="10">
        <f>TY865*1.3</f>
        <v>0</v>
      </c>
      <c r="UB865" s="10"/>
      <c r="UC865" s="235"/>
      <c r="UD865" s="175" t="s">
        <v>122</v>
      </c>
      <c r="UE865" s="341" t="s">
        <v>2043</v>
      </c>
      <c r="UG865" s="176"/>
      <c r="UH865" s="176">
        <f>VLOOKUP(UE865,$A$879:$F$2731,6,FALSE)</f>
        <v>0</v>
      </c>
      <c r="UI865" s="175" t="s">
        <v>65</v>
      </c>
      <c r="UJ865" s="10">
        <f>UH865*1.3</f>
        <v>0</v>
      </c>
      <c r="UK865" s="10"/>
      <c r="UL865" s="235"/>
      <c r="UM865" s="175" t="s">
        <v>122</v>
      </c>
      <c r="UN865" s="349" t="s">
        <v>183</v>
      </c>
      <c r="UP865" s="176"/>
      <c r="UQ865" s="176" t="e">
        <f>VLOOKUP(UN865,$A$879:$F$2731,6,FALSE)</f>
        <v>#N/A</v>
      </c>
      <c r="UR865" s="175" t="s">
        <v>65</v>
      </c>
      <c r="US865" s="10" t="e">
        <f>UQ865*1.3</f>
        <v>#N/A</v>
      </c>
      <c r="UT865" s="10"/>
      <c r="UU865" s="235"/>
      <c r="UV865" s="175" t="s">
        <v>122</v>
      </c>
      <c r="UW865" s="341" t="s">
        <v>3179</v>
      </c>
      <c r="UY865" s="176"/>
      <c r="UZ865" s="176">
        <f>VLOOKUP(UW865,$A$879:$F$2731,6,FALSE)</f>
        <v>0</v>
      </c>
      <c r="VA865" s="175" t="s">
        <v>65</v>
      </c>
      <c r="VB865" s="10">
        <f>UZ865*1.3</f>
        <v>0</v>
      </c>
      <c r="VC865" s="10"/>
      <c r="VD865" s="235"/>
      <c r="VE865" s="175" t="s">
        <v>122</v>
      </c>
      <c r="VF865" s="349" t="s">
        <v>183</v>
      </c>
      <c r="VH865" s="176"/>
      <c r="VI865" s="176" t="e">
        <f>VLOOKUP(VF865,$A$879:$F$2731,6,FALSE)</f>
        <v>#N/A</v>
      </c>
      <c r="VJ865" s="175" t="s">
        <v>65</v>
      </c>
      <c r="VK865" s="10" t="e">
        <f>VI865*1.3</f>
        <v>#N/A</v>
      </c>
      <c r="VL865" s="10"/>
      <c r="VM865" s="235"/>
      <c r="VN865" s="175" t="s">
        <v>122</v>
      </c>
      <c r="VO865" s="341" t="s">
        <v>3106</v>
      </c>
      <c r="VQ865" s="176"/>
      <c r="VR865" s="176">
        <f>VLOOKUP(VO865,$A$879:$F$2731,6,FALSE)</f>
        <v>46</v>
      </c>
      <c r="VS865" s="175" t="s">
        <v>65</v>
      </c>
      <c r="VT865" s="10">
        <f>VR865*1.3</f>
        <v>59.800000000000004</v>
      </c>
      <c r="VU865" s="10"/>
      <c r="VV865" s="235"/>
      <c r="VW865" s="175" t="s">
        <v>122</v>
      </c>
      <c r="VX865" s="349" t="s">
        <v>183</v>
      </c>
      <c r="VZ865" s="176"/>
      <c r="WA865" s="176" t="e">
        <f>VLOOKUP(VX865,$A$879:$F$2731,6,FALSE)</f>
        <v>#N/A</v>
      </c>
      <c r="WB865" s="175" t="s">
        <v>65</v>
      </c>
      <c r="WC865" s="10" t="e">
        <f>WA865*1.3</f>
        <v>#N/A</v>
      </c>
      <c r="WE865" s="235"/>
      <c r="WF865" s="175" t="s">
        <v>122</v>
      </c>
      <c r="WG865" s="341" t="s">
        <v>973</v>
      </c>
      <c r="WI865" s="176"/>
      <c r="WJ865" s="176">
        <f>VLOOKUP(WG865,$A$879:$F$2731,6,FALSE)</f>
        <v>28</v>
      </c>
      <c r="WK865" s="175" t="s">
        <v>65</v>
      </c>
      <c r="WL865" s="10">
        <f>WJ865*1.3</f>
        <v>36.4</v>
      </c>
      <c r="WN865" s="235"/>
      <c r="WO865" s="175" t="s">
        <v>122</v>
      </c>
      <c r="WP865" s="341" t="s">
        <v>500</v>
      </c>
      <c r="WQ865" s="176"/>
      <c r="WR865" s="176"/>
      <c r="WS865" s="176">
        <f>VLOOKUP(WP865,$A$879:$F$2731,6,FALSE)</f>
        <v>18</v>
      </c>
      <c r="WT865" s="175" t="s">
        <v>65</v>
      </c>
      <c r="WU865" s="10">
        <f>WS865*1.3</f>
        <v>23.400000000000002</v>
      </c>
      <c r="WV865" s="10"/>
      <c r="WW865" s="235"/>
      <c r="WX865" s="175" t="s">
        <v>122</v>
      </c>
      <c r="WY865" s="341" t="s">
        <v>2322</v>
      </c>
      <c r="XA865" s="176"/>
      <c r="XB865" s="176">
        <f>VLOOKUP(WY865,$A$879:$F$2731,6,FALSE)</f>
        <v>15</v>
      </c>
      <c r="XC865" s="175" t="s">
        <v>65</v>
      </c>
      <c r="XD865" s="10">
        <f>XB865*1.3</f>
        <v>19.5</v>
      </c>
      <c r="XF865" s="235"/>
      <c r="XG865" s="175" t="s">
        <v>122</v>
      </c>
      <c r="XH865" s="351" t="s">
        <v>3486</v>
      </c>
      <c r="XJ865" s="176"/>
      <c r="XK865" s="176">
        <f>VLOOKUP(XH865,$A$879:$F$2731,6,FALSE)</f>
        <v>307</v>
      </c>
      <c r="XL865" s="175" t="s">
        <v>65</v>
      </c>
      <c r="XM865" s="10">
        <f>XK865*1.3</f>
        <v>399.1</v>
      </c>
      <c r="XO865" s="235"/>
      <c r="XP865" s="175" t="s">
        <v>122</v>
      </c>
      <c r="XQ865" s="341" t="s">
        <v>3098</v>
      </c>
      <c r="XS865" s="176"/>
      <c r="XT865" s="176">
        <f>VLOOKUP(XQ865,$A$879:$F$2731,6,FALSE)</f>
        <v>0</v>
      </c>
      <c r="XU865" s="175" t="s">
        <v>65</v>
      </c>
      <c r="XV865" s="10">
        <f>XT865*1.3</f>
        <v>0</v>
      </c>
      <c r="XW865" s="10"/>
      <c r="XX865" s="235"/>
      <c r="XY865" s="175" t="s">
        <v>122</v>
      </c>
      <c r="XZ865" s="341" t="s">
        <v>3486</v>
      </c>
      <c r="YB865" s="176"/>
      <c r="YC865" s="176">
        <f>VLOOKUP(XZ865,$A$879:$F$2731,6,FALSE)</f>
        <v>307</v>
      </c>
      <c r="YD865" s="175" t="s">
        <v>65</v>
      </c>
      <c r="YE865" s="10">
        <f>YC865*1.3</f>
        <v>399.1</v>
      </c>
      <c r="YG865" s="235"/>
      <c r="YH865" s="175" t="s">
        <v>122</v>
      </c>
      <c r="YI865" s="341" t="s">
        <v>3326</v>
      </c>
      <c r="YK865" s="176"/>
      <c r="YL865" s="176">
        <f>VLOOKUP(YI865,$A$879:$F$2731,6,FALSE)</f>
        <v>0</v>
      </c>
      <c r="YM865" s="175" t="s">
        <v>65</v>
      </c>
      <c r="YN865" s="10">
        <f>YL865*1.3</f>
        <v>0</v>
      </c>
      <c r="YO865" s="10"/>
      <c r="YP865" s="235"/>
      <c r="YQ865" s="175" t="s">
        <v>122</v>
      </c>
      <c r="YR865" s="341" t="s">
        <v>2020</v>
      </c>
      <c r="YT865" s="176"/>
      <c r="YU865" s="176">
        <f>VLOOKUP(YR865,$A$879:$F$2731,6,FALSE)</f>
        <v>37</v>
      </c>
      <c r="YV865" s="175" t="s">
        <v>65</v>
      </c>
      <c r="YW865" s="10">
        <f>YU865*1.3</f>
        <v>48.1</v>
      </c>
      <c r="YY865" s="235"/>
      <c r="YZ865" s="175" t="s">
        <v>122</v>
      </c>
      <c r="ZA865" s="341" t="s">
        <v>3102</v>
      </c>
      <c r="ZC865" s="176"/>
      <c r="ZD865" s="176">
        <f>VLOOKUP(ZA865,$A$879:$F$2731,6,FALSE)</f>
        <v>0</v>
      </c>
      <c r="ZE865" s="175" t="s">
        <v>65</v>
      </c>
      <c r="ZF865" s="10">
        <f>ZD865*1.3</f>
        <v>0</v>
      </c>
      <c r="ZH865" s="235"/>
      <c r="ZI865" s="175" t="s">
        <v>122</v>
      </c>
      <c r="ZJ865" s="341" t="s">
        <v>3339</v>
      </c>
      <c r="ZL865" s="176"/>
      <c r="ZM865" s="176">
        <f>VLOOKUP(ZJ865,$A$879:$F$2731,6,FALSE)</f>
        <v>0</v>
      </c>
      <c r="ZN865" s="175" t="s">
        <v>65</v>
      </c>
      <c r="ZO865" s="10">
        <f>ZM865*1.3</f>
        <v>0</v>
      </c>
      <c r="ZQ865" s="235"/>
      <c r="ZR865" s="175" t="s">
        <v>122</v>
      </c>
      <c r="ZS865" s="341" t="s">
        <v>2568</v>
      </c>
      <c r="ZU865" s="176"/>
      <c r="ZV865" s="176">
        <f>VLOOKUP(ZS865,$A$879:$F$2731,6,FALSE)</f>
        <v>0</v>
      </c>
      <c r="ZW865" s="175" t="s">
        <v>65</v>
      </c>
      <c r="ZX865" s="10">
        <f>ZV865*1.3</f>
        <v>0</v>
      </c>
      <c r="ZY865" s="10"/>
      <c r="ZZ865" s="235"/>
      <c r="AAA865" s="175" t="s">
        <v>122</v>
      </c>
      <c r="AAB865" s="341" t="s">
        <v>2483</v>
      </c>
      <c r="AAD865" s="176"/>
      <c r="AAE865" s="176">
        <f>VLOOKUP(AAB865,$A$879:$F$2731,6,FALSE)</f>
        <v>91</v>
      </c>
      <c r="AAF865" s="175" t="s">
        <v>65</v>
      </c>
      <c r="AAG865" s="10">
        <f>AAE865*1.3</f>
        <v>118.3</v>
      </c>
      <c r="AAH865" s="10"/>
      <c r="AAI865" s="235"/>
      <c r="AAJ865" s="175" t="s">
        <v>122</v>
      </c>
      <c r="AAK865" s="75" t="s">
        <v>183</v>
      </c>
      <c r="AAM865" s="176"/>
      <c r="AAN865" s="176" t="e">
        <f>VLOOKUP(AAK865,$A$879:$F$2731,6,FALSE)</f>
        <v>#N/A</v>
      </c>
      <c r="AAO865" s="175" t="s">
        <v>65</v>
      </c>
      <c r="AAP865" s="10" t="e">
        <f>AAN865*1.3</f>
        <v>#N/A</v>
      </c>
      <c r="AAQ865" s="10"/>
      <c r="AAR865" s="235"/>
      <c r="AAS865" s="175" t="s">
        <v>122</v>
      </c>
      <c r="AAT865" s="341" t="s">
        <v>3377</v>
      </c>
      <c r="AAV865" s="176"/>
      <c r="AAW865" s="176">
        <f>VLOOKUP(AAT865,$A$879:$F$2731,6,FALSE)</f>
        <v>21</v>
      </c>
      <c r="AAX865" s="175" t="s">
        <v>65</v>
      </c>
      <c r="AAY865" s="10">
        <f>AAW865*1.3</f>
        <v>27.3</v>
      </c>
      <c r="AAZ865" s="10"/>
      <c r="ABA865" s="235"/>
      <c r="ABB865" s="175" t="s">
        <v>122</v>
      </c>
      <c r="ABC865" s="355" t="s">
        <v>457</v>
      </c>
      <c r="ABE865" s="176"/>
      <c r="ABF865" s="176">
        <f>VLOOKUP(ABC865,$A$879:$F$2731,6,FALSE)</f>
        <v>12</v>
      </c>
      <c r="ABG865" s="175" t="s">
        <v>65</v>
      </c>
      <c r="ABH865" s="10">
        <f>ABF865*1.3</f>
        <v>15.600000000000001</v>
      </c>
      <c r="ABI865" s="10"/>
      <c r="ABJ865" s="235"/>
      <c r="ABK865" s="175" t="s">
        <v>122</v>
      </c>
      <c r="ABL865" s="341" t="s">
        <v>727</v>
      </c>
      <c r="ABN865" s="176"/>
      <c r="ABO865" s="176">
        <f>VLOOKUP(ABL865,$A$879:$F$2731,6,FALSE)</f>
        <v>8</v>
      </c>
      <c r="ABP865" s="175" t="s">
        <v>65</v>
      </c>
      <c r="ABQ865" s="10">
        <f>ABO865*1.3</f>
        <v>10.4</v>
      </c>
      <c r="ABR865" s="10"/>
      <c r="ABS865" s="235"/>
      <c r="ABT865" s="175" t="s">
        <v>122</v>
      </c>
      <c r="ABU865" s="75" t="s">
        <v>183</v>
      </c>
      <c r="ABW865" s="176"/>
      <c r="ABX865" s="176" t="e">
        <f>VLOOKUP(ABU865,$A$879:$F$2731,6,FALSE)</f>
        <v>#N/A</v>
      </c>
      <c r="ABY865" s="175" t="s">
        <v>65</v>
      </c>
      <c r="ABZ865" s="10" t="e">
        <f>ABX865*1.3</f>
        <v>#N/A</v>
      </c>
      <c r="ACA865" s="10"/>
      <c r="ACB865" s="235"/>
      <c r="ACC865" s="175" t="s">
        <v>122</v>
      </c>
      <c r="ACD865" s="75" t="s">
        <v>183</v>
      </c>
      <c r="ACF865" s="176"/>
      <c r="ACG865" s="176" t="e">
        <f>VLOOKUP(ACD865,$A$879:$F$2731,6,FALSE)</f>
        <v>#N/A</v>
      </c>
      <c r="ACH865" s="175" t="s">
        <v>65</v>
      </c>
      <c r="ACI865" s="10" t="e">
        <f>ACG865*1.3</f>
        <v>#N/A</v>
      </c>
      <c r="ACJ865" s="10"/>
      <c r="ACK865" s="235"/>
      <c r="ACL865" s="175" t="s">
        <v>122</v>
      </c>
      <c r="ACM865" s="75" t="s">
        <v>183</v>
      </c>
      <c r="ACO865" s="176"/>
      <c r="ACP865" s="176" t="e">
        <f>VLOOKUP(ACM865,$A$879:$F$2731,6,FALSE)</f>
        <v>#N/A</v>
      </c>
      <c r="ACQ865" s="175" t="s">
        <v>65</v>
      </c>
      <c r="ACR865" s="10" t="e">
        <f>ACP865*1.3</f>
        <v>#N/A</v>
      </c>
      <c r="ACS865" s="10"/>
      <c r="ACT865" s="235"/>
      <c r="ACU865" s="175" t="s">
        <v>122</v>
      </c>
      <c r="ACV865" s="75" t="s">
        <v>183</v>
      </c>
      <c r="ACX865" s="176"/>
      <c r="ACY865" s="176" t="e">
        <f>VLOOKUP(ACV865,$A$879:$F$2731,6,FALSE)</f>
        <v>#N/A</v>
      </c>
      <c r="ACZ865" s="175" t="s">
        <v>65</v>
      </c>
      <c r="ADA865" s="10" t="e">
        <f>ACY865*1.3</f>
        <v>#N/A</v>
      </c>
      <c r="ADB865" s="10"/>
      <c r="ADC865" s="235"/>
      <c r="ADD865" s="175" t="s">
        <v>122</v>
      </c>
      <c r="ADE865" s="341" t="s">
        <v>2590</v>
      </c>
      <c r="ADG865" s="176"/>
      <c r="ADH865" s="176">
        <f>VLOOKUP(ADE865,$A$879:$F$2731,6,FALSE)</f>
        <v>54</v>
      </c>
      <c r="ADI865" s="175" t="s">
        <v>65</v>
      </c>
      <c r="ADJ865" s="10">
        <f>ADH865*1.3</f>
        <v>70.2</v>
      </c>
      <c r="ADL865" s="235"/>
      <c r="ADM865" s="175" t="s">
        <v>122</v>
      </c>
      <c r="ADN865" s="75" t="s">
        <v>183</v>
      </c>
      <c r="ADP865" s="176"/>
      <c r="ADQ865" s="176" t="e">
        <f>VLOOKUP(ADN865,$A$879:$F$2731,6,FALSE)</f>
        <v>#N/A</v>
      </c>
      <c r="ADR865" s="175" t="s">
        <v>65</v>
      </c>
      <c r="ADS865" s="10" t="e">
        <f>ADQ865*1.3</f>
        <v>#N/A</v>
      </c>
      <c r="ADT865" s="10"/>
      <c r="ADU865" s="235"/>
      <c r="ADV865" s="175" t="s">
        <v>122</v>
      </c>
      <c r="ADW865" s="341" t="s">
        <v>1400</v>
      </c>
      <c r="ADY865" s="176"/>
      <c r="ADZ865" s="176">
        <f>VLOOKUP(ADW865,$A$879:$F$2731,6,FALSE)</f>
        <v>247</v>
      </c>
      <c r="AEA865" s="175" t="s">
        <v>65</v>
      </c>
      <c r="AEB865" s="10">
        <f>ADZ865*1.3</f>
        <v>321.10000000000002</v>
      </c>
      <c r="AED865" s="235"/>
      <c r="AEE865" s="175" t="s">
        <v>122</v>
      </c>
      <c r="AEF865" s="75" t="s">
        <v>183</v>
      </c>
      <c r="AEH865" s="176"/>
      <c r="AEI865" s="176" t="e">
        <f>VLOOKUP(AEF865,$A$879:$F$2731,6,FALSE)</f>
        <v>#N/A</v>
      </c>
      <c r="AEJ865" s="175" t="s">
        <v>65</v>
      </c>
      <c r="AEK865" s="10" t="e">
        <f>AEI865*1.3</f>
        <v>#N/A</v>
      </c>
      <c r="AEM865" s="235"/>
      <c r="AEN865" s="175" t="s">
        <v>122</v>
      </c>
      <c r="AEO865" s="75" t="s">
        <v>183</v>
      </c>
      <c r="AEQ865" s="176"/>
      <c r="AER865" s="176" t="e">
        <f>VLOOKUP(AEO865,$A$879:$F$2731,6,FALSE)</f>
        <v>#N/A</v>
      </c>
      <c r="AES865" s="175" t="s">
        <v>65</v>
      </c>
      <c r="AET865" s="10" t="e">
        <f>AER865*1.3</f>
        <v>#N/A</v>
      </c>
      <c r="AEV865" s="235"/>
      <c r="AEW865" s="175" t="s">
        <v>122</v>
      </c>
      <c r="AEX865" s="75" t="s">
        <v>183</v>
      </c>
      <c r="AEZ865" s="176"/>
      <c r="AFA865" s="176" t="e">
        <f>VLOOKUP(AEX865,$A$879:$F$2731,6,FALSE)</f>
        <v>#N/A</v>
      </c>
      <c r="AFB865" s="175" t="s">
        <v>65</v>
      </c>
      <c r="AFC865" s="10" t="e">
        <f>AFA865*1.3</f>
        <v>#N/A</v>
      </c>
      <c r="AFD865" s="10"/>
      <c r="AFE865" s="235"/>
      <c r="AFF865" s="175" t="s">
        <v>122</v>
      </c>
      <c r="AFG865" s="75" t="s">
        <v>183</v>
      </c>
      <c r="AFI865" s="176"/>
      <c r="AFJ865" s="176" t="e">
        <f>VLOOKUP(AFG865,$A$879:$F$2731,6,FALSE)</f>
        <v>#N/A</v>
      </c>
      <c r="AFK865" s="175" t="s">
        <v>65</v>
      </c>
      <c r="AFL865" s="10" t="e">
        <f>AFJ865*1.3</f>
        <v>#N/A</v>
      </c>
      <c r="AFM865" s="10"/>
      <c r="AFN865" s="235"/>
      <c r="AFO865" s="175" t="s">
        <v>122</v>
      </c>
      <c r="AFP865" s="75" t="s">
        <v>183</v>
      </c>
      <c r="AFR865" s="176"/>
      <c r="AFS865" s="176" t="e">
        <f>VLOOKUP(AFP865,$A$879:$F$2731,6,FALSE)</f>
        <v>#N/A</v>
      </c>
      <c r="AFT865" s="175" t="s">
        <v>65</v>
      </c>
      <c r="AFU865" s="10" t="e">
        <f>AFS865*1.3</f>
        <v>#N/A</v>
      </c>
      <c r="AFV865" s="10"/>
      <c r="AFW865" s="235"/>
      <c r="AFX865" s="175" t="s">
        <v>122</v>
      </c>
      <c r="AFY865" s="341" t="s">
        <v>2483</v>
      </c>
      <c r="AGA865" s="176"/>
      <c r="AGB865" s="176">
        <f>VLOOKUP(AFY865,$A$879:$F$2731,6,FALSE)</f>
        <v>91</v>
      </c>
      <c r="AGC865" s="175" t="s">
        <v>65</v>
      </c>
      <c r="AGD865" s="10">
        <f>AGB865*1.3</f>
        <v>118.3</v>
      </c>
      <c r="AGE865" s="10"/>
      <c r="AGF865" s="235"/>
      <c r="AGG865" s="175" t="s">
        <v>122</v>
      </c>
      <c r="AGH865" s="341" t="s">
        <v>515</v>
      </c>
      <c r="AGJ865" s="176"/>
      <c r="AGK865" s="176">
        <f>VLOOKUP(AGH865,$A$879:$F$2731,6,FALSE)</f>
        <v>9</v>
      </c>
      <c r="AGL865" s="175" t="s">
        <v>65</v>
      </c>
      <c r="AGM865" s="10">
        <f>AGK865*1.3</f>
        <v>11.700000000000001</v>
      </c>
      <c r="AGN865" s="10"/>
      <c r="AGO865" s="235"/>
      <c r="AGP865" s="175" t="s">
        <v>122</v>
      </c>
      <c r="AGQ865" s="341" t="s">
        <v>2469</v>
      </c>
      <c r="AGS865" s="176"/>
      <c r="AGT865" s="176">
        <f>VLOOKUP(AGQ865,$A$879:$F$2731,6,FALSE)</f>
        <v>32</v>
      </c>
      <c r="AGU865" s="175" t="s">
        <v>65</v>
      </c>
      <c r="AGV865" s="10">
        <f>AGT865*1.3</f>
        <v>41.6</v>
      </c>
      <c r="AGW865" s="10"/>
      <c r="AGX865" s="235"/>
      <c r="AGY865" s="175" t="s">
        <v>122</v>
      </c>
      <c r="AGZ865" s="341" t="s">
        <v>2116</v>
      </c>
      <c r="AHB865" s="176"/>
      <c r="AHC865" s="176">
        <f>VLOOKUP(AGZ865,$A$879:$F$2731,6,FALSE)</f>
        <v>68</v>
      </c>
      <c r="AHD865" s="175" t="s">
        <v>65</v>
      </c>
      <c r="AHE865" s="10">
        <f>AHC865*1.3</f>
        <v>88.4</v>
      </c>
      <c r="AHF865" s="10"/>
      <c r="AHG865" s="235"/>
      <c r="AHH865" s="175" t="s">
        <v>122</v>
      </c>
      <c r="AHI865" s="398" t="s">
        <v>3443</v>
      </c>
      <c r="AHK865" s="176"/>
      <c r="AHL865" s="176">
        <f>VLOOKUP(AHI865,$A$879:$F$2731,6,FALSE)</f>
        <v>0</v>
      </c>
      <c r="AHM865" s="175" t="s">
        <v>65</v>
      </c>
      <c r="AHN865" s="10">
        <f>AHL865*1.3</f>
        <v>0</v>
      </c>
      <c r="AHO865" s="10"/>
      <c r="AHP865" s="235"/>
      <c r="AHQ865" s="175" t="s">
        <v>122</v>
      </c>
      <c r="AHR865" s="341" t="s">
        <v>973</v>
      </c>
      <c r="AHT865" s="176"/>
      <c r="AHU865" s="176">
        <f>VLOOKUP(AHR865,$A$879:$F$2731,6,FALSE)</f>
        <v>28</v>
      </c>
      <c r="AHV865" s="175" t="s">
        <v>65</v>
      </c>
      <c r="AHW865" s="10">
        <f>AHU865*1.3</f>
        <v>36.4</v>
      </c>
      <c r="AHX865" s="10"/>
      <c r="AHY865" s="235"/>
      <c r="AHZ865" s="175" t="s">
        <v>122</v>
      </c>
      <c r="AIA865" s="341" t="s">
        <v>2625</v>
      </c>
      <c r="AIC865" s="176"/>
      <c r="AID865" s="176">
        <f>VLOOKUP(AIA865,$A$879:$F$2731,6,FALSE)</f>
        <v>12</v>
      </c>
      <c r="AIE865" s="175" t="s">
        <v>65</v>
      </c>
      <c r="AIF865" s="10">
        <f>AID865*1.3</f>
        <v>15.600000000000001</v>
      </c>
      <c r="AIG865" s="10"/>
      <c r="AIH865" s="235"/>
      <c r="AII865" s="175" t="s">
        <v>122</v>
      </c>
      <c r="AIJ865" s="341" t="s">
        <v>3155</v>
      </c>
      <c r="AIL865" s="176"/>
      <c r="AIM865" s="176">
        <f>VLOOKUP(AIJ865,$A$879:$F$2731,6,FALSE)</f>
        <v>30</v>
      </c>
      <c r="AIN865" s="175" t="s">
        <v>65</v>
      </c>
      <c r="AIO865" s="10">
        <f>AIM865*1.3</f>
        <v>39</v>
      </c>
      <c r="AIP865" s="10"/>
      <c r="AIQ865" s="235"/>
      <c r="AIR865" s="175" t="s">
        <v>122</v>
      </c>
      <c r="AIS865" s="341" t="s">
        <v>2483</v>
      </c>
      <c r="AIU865" s="176"/>
      <c r="AIV865" s="176">
        <f>VLOOKUP(AIS865,$A$879:$F$2731,6,FALSE)</f>
        <v>91</v>
      </c>
      <c r="AIW865" s="175" t="s">
        <v>65</v>
      </c>
      <c r="AIX865" s="10">
        <f>AIV865*1.3</f>
        <v>118.3</v>
      </c>
      <c r="AIY865" s="10"/>
      <c r="AIZ865" s="235"/>
      <c r="AJA865" s="175" t="s">
        <v>122</v>
      </c>
      <c r="AJB865" s="351" t="s">
        <v>3326</v>
      </c>
      <c r="AJD865" s="176"/>
      <c r="AJE865" s="176">
        <f>VLOOKUP(AJB865,$A$879:$F$2731,6,FALSE)</f>
        <v>0</v>
      </c>
      <c r="AJF865" s="175" t="s">
        <v>65</v>
      </c>
      <c r="AJG865" s="10">
        <f>AJE865*1.3</f>
        <v>0</v>
      </c>
      <c r="AJH865" s="10"/>
      <c r="AJI865" s="235"/>
      <c r="AJJ865" s="175" t="s">
        <v>122</v>
      </c>
      <c r="AJK865" s="341" t="s">
        <v>3486</v>
      </c>
      <c r="AJM865" s="176"/>
      <c r="AJN865" s="176">
        <f>VLOOKUP(AJK865,$A$879:$F$2731,6,FALSE)</f>
        <v>307</v>
      </c>
      <c r="AJO865" s="175" t="s">
        <v>65</v>
      </c>
      <c r="AJP865" s="10">
        <f>AJN865*1.3</f>
        <v>399.1</v>
      </c>
      <c r="AJQ865" s="10"/>
      <c r="AJR865" s="235"/>
      <c r="AJS865" s="175" t="s">
        <v>122</v>
      </c>
      <c r="AJT865" s="347" t="s">
        <v>430</v>
      </c>
      <c r="AJV865" s="176"/>
      <c r="AJW865" s="176">
        <f>VLOOKUP(AJT865,$A$879:$F$2731,6,FALSE)</f>
        <v>67</v>
      </c>
      <c r="AJX865" s="175" t="s">
        <v>65</v>
      </c>
      <c r="AJY865" s="10">
        <f>AJW865*1.3</f>
        <v>87.100000000000009</v>
      </c>
      <c r="AJZ865" s="10"/>
      <c r="AKA865" s="235"/>
      <c r="AKB865" s="175" t="s">
        <v>122</v>
      </c>
      <c r="AKC865" s="341" t="s">
        <v>3377</v>
      </c>
      <c r="AKE865" s="176"/>
      <c r="AKF865" s="176">
        <f>VLOOKUP(AKC865,$A$879:$F$2731,6,FALSE)</f>
        <v>21</v>
      </c>
      <c r="AKG865" s="175" t="s">
        <v>65</v>
      </c>
      <c r="AKH865" s="10">
        <f>AKF865*1.3</f>
        <v>27.3</v>
      </c>
      <c r="AKI865" s="10"/>
      <c r="AKJ865" s="235"/>
      <c r="AKK865" s="175" t="s">
        <v>122</v>
      </c>
      <c r="AKL865" s="341" t="s">
        <v>3326</v>
      </c>
      <c r="AKN865" s="176"/>
      <c r="AKO865" s="176">
        <f>VLOOKUP(AKL865,$A$879:$F$2731,6,FALSE)</f>
        <v>0</v>
      </c>
      <c r="AKP865" s="175" t="s">
        <v>65</v>
      </c>
      <c r="AKQ865" s="10">
        <f>AKO865*1.3</f>
        <v>0</v>
      </c>
      <c r="AKR865" s="10"/>
      <c r="AKS865" s="235"/>
      <c r="AKT865" s="175" t="s">
        <v>122</v>
      </c>
      <c r="AKU865" s="341" t="s">
        <v>2651</v>
      </c>
      <c r="AKW865" s="176"/>
      <c r="AKX865" s="176">
        <f>VLOOKUP(AKU865,$A$879:$F$2731,6,FALSE)</f>
        <v>32</v>
      </c>
      <c r="AKY865" s="175" t="s">
        <v>65</v>
      </c>
      <c r="AKZ865" s="10">
        <f>AKX865*1.3</f>
        <v>41.6</v>
      </c>
      <c r="ALA865" s="10"/>
      <c r="ALB865" s="235"/>
      <c r="ALC865" s="175" t="s">
        <v>122</v>
      </c>
      <c r="ALD865" s="341" t="s">
        <v>2535</v>
      </c>
      <c r="ALF865" s="176"/>
      <c r="ALG865" s="176">
        <f>VLOOKUP(ALD865,$A$879:$F$2731,6,FALSE)</f>
        <v>16</v>
      </c>
      <c r="ALH865" s="175" t="s">
        <v>65</v>
      </c>
      <c r="ALI865" s="10">
        <f>ALG865*1.3</f>
        <v>20.8</v>
      </c>
      <c r="ALJ865" s="10"/>
      <c r="ALK865" s="235"/>
      <c r="ALL865" s="175" t="s">
        <v>122</v>
      </c>
      <c r="ALM865" s="341" t="s">
        <v>1400</v>
      </c>
      <c r="ALO865" s="176"/>
      <c r="ALP865" s="176">
        <f>VLOOKUP(ALM865,$A$879:$F$2731,6,FALSE)</f>
        <v>247</v>
      </c>
      <c r="ALQ865" s="175" t="s">
        <v>65</v>
      </c>
      <c r="ALR865" s="10">
        <f>ALP865*1.3</f>
        <v>321.10000000000002</v>
      </c>
      <c r="ALS865" s="10"/>
      <c r="ALT865" s="235"/>
      <c r="ALU865" s="175" t="s">
        <v>122</v>
      </c>
      <c r="ALV865" s="341" t="s">
        <v>2651</v>
      </c>
      <c r="ALX865" s="176"/>
      <c r="ALY865" s="176">
        <f>VLOOKUP(ALV865,$A$879:$F$2731,6,FALSE)</f>
        <v>32</v>
      </c>
      <c r="ALZ865" s="175" t="s">
        <v>65</v>
      </c>
      <c r="AMA865" s="10">
        <f>ALY865*1.3</f>
        <v>41.6</v>
      </c>
      <c r="AMB865" s="10"/>
      <c r="AMC865" s="235"/>
      <c r="AMD865" s="175" t="s">
        <v>122</v>
      </c>
      <c r="AME865" s="401" t="s">
        <v>1381</v>
      </c>
      <c r="AMG865" s="176"/>
      <c r="AMH865" s="176">
        <f>VLOOKUP(AME865,$A$879:$F$2731,6,FALSE)</f>
        <v>279</v>
      </c>
      <c r="AMI865" s="175" t="s">
        <v>65</v>
      </c>
      <c r="AMJ865" s="10">
        <f>AMH865*1.3</f>
        <v>362.7</v>
      </c>
      <c r="AMK865" s="10"/>
      <c r="AML865" s="235"/>
      <c r="AMM865" s="175" t="s">
        <v>122</v>
      </c>
      <c r="AMN865" s="343" t="s">
        <v>2116</v>
      </c>
      <c r="AMP865" s="176"/>
      <c r="AMQ865" s="176">
        <f>VLOOKUP(AMN865,$A$879:$F$2731,6,FALSE)</f>
        <v>68</v>
      </c>
      <c r="AMR865" s="175" t="s">
        <v>65</v>
      </c>
      <c r="AMS865" s="10">
        <f>AMQ865*1.3</f>
        <v>88.4</v>
      </c>
      <c r="AMT865" s="10"/>
      <c r="AMU865" s="235"/>
      <c r="AMV865" s="175" t="s">
        <v>122</v>
      </c>
      <c r="AMW865" s="341" t="s">
        <v>2483</v>
      </c>
      <c r="AMY865" s="176"/>
      <c r="AMZ865" s="176">
        <f>VLOOKUP(AMW865,$A$879:$F$2731,6,FALSE)</f>
        <v>91</v>
      </c>
      <c r="ANA865" s="175" t="s">
        <v>65</v>
      </c>
      <c r="ANB865" s="10">
        <f>AMZ865*1.3</f>
        <v>118.3</v>
      </c>
      <c r="ANC865" s="10"/>
      <c r="AND865" s="235"/>
      <c r="ANE865" s="175" t="s">
        <v>122</v>
      </c>
      <c r="ANF865" s="341" t="s">
        <v>519</v>
      </c>
      <c r="ANH865" s="176"/>
      <c r="ANI865" s="176">
        <f>VLOOKUP(ANF865,$A$879:$F$2731,6,FALSE)</f>
        <v>40</v>
      </c>
      <c r="ANJ865" s="175" t="s">
        <v>65</v>
      </c>
      <c r="ANK865" s="10">
        <f>ANI865*1.3</f>
        <v>52</v>
      </c>
      <c r="ANL865" s="10"/>
      <c r="ANM865" s="235"/>
      <c r="ANN865" s="175" t="s">
        <v>122</v>
      </c>
      <c r="ANO865" s="351" t="s">
        <v>2566</v>
      </c>
      <c r="ANQ865" s="176"/>
      <c r="ANR865" s="176">
        <f>VLOOKUP(ANO865,$A$879:$F$2731,6,FALSE)</f>
        <v>19</v>
      </c>
      <c r="ANS865" s="175" t="s">
        <v>65</v>
      </c>
      <c r="ANT865" s="10">
        <f>ANR865*1.3</f>
        <v>24.7</v>
      </c>
      <c r="ANU865" s="10"/>
      <c r="ANV865" s="235"/>
      <c r="ANW865" s="175" t="s">
        <v>122</v>
      </c>
      <c r="ANX865" s="341" t="s">
        <v>1381</v>
      </c>
      <c r="ANZ865" s="176"/>
      <c r="AOA865" s="176">
        <f>VLOOKUP(ANX865,$A$879:$F$2731,6,FALSE)</f>
        <v>279</v>
      </c>
      <c r="AOB865" s="175" t="s">
        <v>65</v>
      </c>
      <c r="AOC865" s="10">
        <f>AOA865*1.3</f>
        <v>362.7</v>
      </c>
      <c r="AOD865" s="10"/>
      <c r="AOE865" s="235"/>
      <c r="AOF865" s="175" t="s">
        <v>122</v>
      </c>
      <c r="AOG865" s="75" t="s">
        <v>183</v>
      </c>
      <c r="AOI865" s="176"/>
      <c r="AOJ865" s="176" t="e">
        <f>VLOOKUP(AOG865,$A$879:$F$2731,6,FALSE)</f>
        <v>#N/A</v>
      </c>
      <c r="AOK865" s="175" t="s">
        <v>65</v>
      </c>
      <c r="AOL865" s="10" t="e">
        <f>AOJ865*1.3</f>
        <v>#N/A</v>
      </c>
      <c r="AOM865" s="10"/>
      <c r="AON865" s="235"/>
      <c r="AOO865" s="175" t="s">
        <v>122</v>
      </c>
      <c r="AOP865" s="341" t="s">
        <v>3326</v>
      </c>
      <c r="AOR865" s="176"/>
      <c r="AOS865" s="176">
        <f>VLOOKUP(AOP865,$A$879:$F$2731,6,FALSE)</f>
        <v>0</v>
      </c>
      <c r="AOT865" s="175" t="s">
        <v>65</v>
      </c>
      <c r="AOU865" s="10">
        <f>AOS865*1.3</f>
        <v>0</v>
      </c>
      <c r="AOV865" s="10"/>
      <c r="AOW865" s="235"/>
      <c r="AOX865" s="175" t="s">
        <v>122</v>
      </c>
      <c r="AOY865" s="404" t="s">
        <v>507</v>
      </c>
      <c r="APA865" s="176"/>
      <c r="APB865" s="176">
        <f>VLOOKUP(AOY865,$A$879:$F$2731,6,FALSE)</f>
        <v>0</v>
      </c>
      <c r="APC865" s="175" t="s">
        <v>65</v>
      </c>
      <c r="APD865" s="10">
        <f>APB865*1.3</f>
        <v>0</v>
      </c>
      <c r="APE865" s="10"/>
      <c r="APF865" s="235"/>
      <c r="APG865" s="175" t="s">
        <v>122</v>
      </c>
      <c r="APH865" s="341" t="s">
        <v>519</v>
      </c>
      <c r="APJ865" s="176"/>
      <c r="APK865" s="176">
        <f>VLOOKUP(APH865,$A$879:$F$2731,6,FALSE)</f>
        <v>40</v>
      </c>
      <c r="APL865" s="175" t="s">
        <v>65</v>
      </c>
      <c r="APM865" s="10">
        <f>APK865*1.3</f>
        <v>52</v>
      </c>
      <c r="APN865" s="10"/>
      <c r="APO865" s="235"/>
      <c r="APP865" s="175" t="s">
        <v>122</v>
      </c>
      <c r="APQ865" s="75" t="s">
        <v>183</v>
      </c>
      <c r="APS865" s="176"/>
      <c r="APT865" s="176" t="e">
        <f>VLOOKUP(APQ865,$A$879:$F$2731,6,FALSE)</f>
        <v>#N/A</v>
      </c>
      <c r="APU865" s="175" t="s">
        <v>65</v>
      </c>
      <c r="APV865" s="10" t="e">
        <f>APT865*1.3</f>
        <v>#N/A</v>
      </c>
      <c r="APW865" s="10"/>
      <c r="APX865" s="235"/>
      <c r="APY865" s="175" t="s">
        <v>122</v>
      </c>
      <c r="APZ865" s="341" t="s">
        <v>3368</v>
      </c>
      <c r="AQB865" s="176"/>
      <c r="AQC865" s="176">
        <f>VLOOKUP(APZ865,$A$879:$F$2731,6,FALSE)</f>
        <v>0</v>
      </c>
      <c r="AQD865" s="175" t="s">
        <v>65</v>
      </c>
      <c r="AQE865" s="10">
        <f>AQC865*1.3</f>
        <v>0</v>
      </c>
      <c r="AQF865" s="10"/>
      <c r="AQG865" s="235"/>
      <c r="AQH865" s="175" t="s">
        <v>122</v>
      </c>
      <c r="AQI865" s="341" t="s">
        <v>1792</v>
      </c>
      <c r="AQK865" s="176"/>
      <c r="AQL865" s="176">
        <f>VLOOKUP(AQI865,$A$879:$F$2731,6,FALSE)</f>
        <v>12</v>
      </c>
      <c r="AQM865" s="175" t="s">
        <v>65</v>
      </c>
      <c r="AQN865" s="10">
        <f>AQL865*1.3</f>
        <v>15.600000000000001</v>
      </c>
      <c r="AQO865" s="10"/>
      <c r="AQP865" s="235"/>
      <c r="AQQ865" s="175" t="s">
        <v>122</v>
      </c>
      <c r="AQR865" s="75" t="s">
        <v>183</v>
      </c>
      <c r="AQT865" s="176"/>
      <c r="AQU865" s="176" t="e">
        <f>VLOOKUP(AQR865,$A$879:$F$2731,6,FALSE)</f>
        <v>#N/A</v>
      </c>
      <c r="AQV865" s="175" t="s">
        <v>65</v>
      </c>
      <c r="AQW865" s="10" t="e">
        <f>AQU865*1.3</f>
        <v>#N/A</v>
      </c>
      <c r="AQX865" s="10"/>
      <c r="AQY865" s="235"/>
      <c r="AQZ865" s="175" t="s">
        <v>122</v>
      </c>
      <c r="ARA865" s="75" t="s">
        <v>183</v>
      </c>
      <c r="ARC865" s="176"/>
      <c r="ARD865" s="176" t="e">
        <f>VLOOKUP(ARA865,$A$879:$F$2731,6,FALSE)</f>
        <v>#N/A</v>
      </c>
      <c r="ARE865" s="175" t="s">
        <v>65</v>
      </c>
      <c r="ARF865" s="10" t="e">
        <f>ARD865*1.3</f>
        <v>#N/A</v>
      </c>
      <c r="ARG865" s="10"/>
      <c r="ARH865" s="235"/>
      <c r="ARI865" s="175" t="s">
        <v>122</v>
      </c>
      <c r="ARJ865" s="75" t="s">
        <v>183</v>
      </c>
      <c r="ARL865" s="176"/>
      <c r="ARM865" s="176" t="e">
        <f>VLOOKUP(ARJ865,$A$879:$F$2731,6,FALSE)</f>
        <v>#N/A</v>
      </c>
      <c r="ARN865" s="175" t="s">
        <v>65</v>
      </c>
      <c r="ARO865" s="10" t="e">
        <f>ARM865*1.3</f>
        <v>#N/A</v>
      </c>
      <c r="ARP865" s="10"/>
      <c r="ARQ865" s="235"/>
      <c r="ARR865" s="175" t="s">
        <v>122</v>
      </c>
      <c r="ARS865" s="75" t="s">
        <v>183</v>
      </c>
      <c r="ARU865" s="176"/>
      <c r="ARV865" s="176" t="e">
        <f>VLOOKUP(ARS865,$A$879:$F$2731,6,FALSE)</f>
        <v>#N/A</v>
      </c>
      <c r="ARW865" s="175" t="s">
        <v>65</v>
      </c>
      <c r="ARX865" s="10" t="e">
        <f>ARV865*1.3</f>
        <v>#N/A</v>
      </c>
      <c r="ARY865" s="10"/>
      <c r="ARZ865" s="235"/>
      <c r="ASA865" s="175" t="s">
        <v>122</v>
      </c>
      <c r="ASB865" s="341" t="s">
        <v>3525</v>
      </c>
      <c r="ASD865" s="176"/>
      <c r="ASE865" s="176">
        <f>VLOOKUP(ASB865,$A$879:$F$2731,6,FALSE)</f>
        <v>0</v>
      </c>
      <c r="ASF865" s="175" t="s">
        <v>65</v>
      </c>
      <c r="ASG865" s="10">
        <f>ASE865*1.3</f>
        <v>0</v>
      </c>
      <c r="ASH865" s="10"/>
      <c r="ASI865" s="235"/>
      <c r="ASJ865" s="175" t="s">
        <v>122</v>
      </c>
      <c r="ASK865" s="75" t="s">
        <v>183</v>
      </c>
      <c r="ASM865" s="176"/>
      <c r="ASN865" s="176" t="e">
        <f>VLOOKUP(ASK865,$A$879:$F$2731,6,FALSE)</f>
        <v>#N/A</v>
      </c>
      <c r="ASO865" s="175" t="s">
        <v>65</v>
      </c>
      <c r="ASP865" s="10" t="e">
        <f>ASN865*1.3</f>
        <v>#N/A</v>
      </c>
      <c r="ASQ865" s="10"/>
      <c r="ASR865" s="235"/>
      <c r="ASS865" s="175" t="s">
        <v>122</v>
      </c>
      <c r="AST865" s="341" t="s">
        <v>2106</v>
      </c>
      <c r="ASV865" s="176"/>
      <c r="ASW865" s="176">
        <f>VLOOKUP(AST865,$A$879:$F$2731,6,FALSE)</f>
        <v>0</v>
      </c>
      <c r="ASX865" s="175" t="s">
        <v>65</v>
      </c>
      <c r="ASY865" s="10">
        <f>ASW865*1.3</f>
        <v>0</v>
      </c>
      <c r="ASZ865" s="10"/>
      <c r="ATA865" s="235"/>
      <c r="ATB865" s="175" t="s">
        <v>122</v>
      </c>
      <c r="ATC865" s="75" t="s">
        <v>183</v>
      </c>
      <c r="ATE865" s="176"/>
      <c r="ATF865" s="176" t="e">
        <f>VLOOKUP(ATC865,$A$879:$F$2731,6,FALSE)</f>
        <v>#N/A</v>
      </c>
      <c r="ATG865" s="175" t="s">
        <v>65</v>
      </c>
      <c r="ATH865" s="10" t="e">
        <f>ATF865*1.3</f>
        <v>#N/A</v>
      </c>
      <c r="ATI865" s="10"/>
      <c r="ATJ865" s="235"/>
      <c r="ATK865" s="175" t="s">
        <v>122</v>
      </c>
      <c r="ATL865" s="75" t="s">
        <v>183</v>
      </c>
      <c r="ATN865" s="176"/>
      <c r="ATO865" s="176" t="e">
        <f>VLOOKUP(ATL865,$A$879:$F$2731,6,FALSE)</f>
        <v>#N/A</v>
      </c>
      <c r="ATP865" s="175" t="s">
        <v>65</v>
      </c>
      <c r="ATQ865" s="10" t="e">
        <f>ATO865*1.3</f>
        <v>#N/A</v>
      </c>
      <c r="ATR865" s="10"/>
      <c r="ATS865" s="235"/>
      <c r="ATT865" s="175" t="s">
        <v>122</v>
      </c>
      <c r="ATU865" s="75" t="s">
        <v>183</v>
      </c>
      <c r="ATW865" s="176"/>
      <c r="ATX865" s="176" t="e">
        <f>VLOOKUP(ATU865,$A$879:$F$2731,6,FALSE)</f>
        <v>#N/A</v>
      </c>
      <c r="ATY865" s="175" t="s">
        <v>65</v>
      </c>
      <c r="ATZ865" s="10" t="e">
        <f>ATX865*1.3</f>
        <v>#N/A</v>
      </c>
      <c r="AUA865" s="10"/>
      <c r="AUB865" s="235"/>
      <c r="AUC865" s="175" t="s">
        <v>122</v>
      </c>
      <c r="AUD865" s="75" t="s">
        <v>183</v>
      </c>
      <c r="AUF865" s="176"/>
      <c r="AUG865" s="176" t="e">
        <f>VLOOKUP(AUD865,$A$879:$F$2731,6,FALSE)</f>
        <v>#N/A</v>
      </c>
      <c r="AUH865" s="175" t="s">
        <v>65</v>
      </c>
      <c r="AUI865" s="10" t="e">
        <f>AUG865*1.3</f>
        <v>#N/A</v>
      </c>
      <c r="AUJ865" s="10"/>
      <c r="AUK865" s="235"/>
      <c r="AUL865" s="175" t="s">
        <v>122</v>
      </c>
      <c r="AUM865" s="75" t="s">
        <v>183</v>
      </c>
      <c r="AUO865" s="176"/>
      <c r="AUP865" s="176" t="e">
        <f>VLOOKUP(AUM865,$A$879:$F$2731,6,FALSE)</f>
        <v>#N/A</v>
      </c>
      <c r="AUQ865" s="175" t="s">
        <v>65</v>
      </c>
      <c r="AUR865" s="10" t="e">
        <f>AUP865*1.3</f>
        <v>#N/A</v>
      </c>
      <c r="AUS865" s="10"/>
      <c r="AUT865" s="235"/>
      <c r="AUU865" s="175" t="s">
        <v>122</v>
      </c>
      <c r="AUV865" s="75" t="s">
        <v>183</v>
      </c>
      <c r="AUX865" s="176"/>
      <c r="AUY865" s="176" t="e">
        <f>VLOOKUP(AUV865,$A$879:$F$2731,6,FALSE)</f>
        <v>#N/A</v>
      </c>
      <c r="AUZ865" s="175" t="s">
        <v>65</v>
      </c>
      <c r="AVA865" s="10" t="e">
        <f>AUY865*1.3</f>
        <v>#N/A</v>
      </c>
      <c r="AVB865" s="10"/>
      <c r="AVC865" s="235"/>
      <c r="AVD865" s="175" t="s">
        <v>122</v>
      </c>
      <c r="AVE865" s="75" t="s">
        <v>183</v>
      </c>
      <c r="AVG865" s="176"/>
      <c r="AVH865" s="176" t="e">
        <f>VLOOKUP(AVE865,$A$879:$F$2731,6,FALSE)</f>
        <v>#N/A</v>
      </c>
      <c r="AVI865" s="175" t="s">
        <v>65</v>
      </c>
      <c r="AVJ865" s="10" t="e">
        <f>AVH865*1.3</f>
        <v>#N/A</v>
      </c>
      <c r="AVK865" s="10"/>
      <c r="AVL865" s="235"/>
      <c r="AVM865" s="175" t="s">
        <v>122</v>
      </c>
      <c r="AVN865" s="75" t="s">
        <v>183</v>
      </c>
      <c r="AVP865" s="176"/>
      <c r="AVQ865" s="176" t="e">
        <f>VLOOKUP(AVN865,$A$879:$F$2731,6,FALSE)</f>
        <v>#N/A</v>
      </c>
      <c r="AVR865" s="175" t="s">
        <v>65</v>
      </c>
      <c r="AVS865" s="10" t="e">
        <f>AVQ865*1.3</f>
        <v>#N/A</v>
      </c>
      <c r="AVT865" s="10"/>
      <c r="AVU865" s="235"/>
      <c r="AVV865" s="175" t="s">
        <v>122</v>
      </c>
      <c r="AVW865" s="75" t="s">
        <v>183</v>
      </c>
      <c r="AVY865" s="176"/>
      <c r="AVZ865" s="176" t="e">
        <f>VLOOKUP(AVW865,$A$879:$F$2731,6,FALSE)</f>
        <v>#N/A</v>
      </c>
      <c r="AWA865" s="175" t="s">
        <v>65</v>
      </c>
      <c r="AWB865" s="10" t="e">
        <f>AVZ865*1.3</f>
        <v>#N/A</v>
      </c>
      <c r="AWC865" s="10"/>
      <c r="AWD865" s="235"/>
      <c r="AWE865" s="175" t="s">
        <v>122</v>
      </c>
      <c r="AWF865" s="75" t="s">
        <v>183</v>
      </c>
      <c r="AWH865" s="176"/>
      <c r="AWI865" s="176" t="e">
        <f>VLOOKUP(AWF865,$A$879:$F$2731,6,FALSE)</f>
        <v>#N/A</v>
      </c>
      <c r="AWJ865" s="175" t="s">
        <v>65</v>
      </c>
      <c r="AWK865" s="10" t="e">
        <f>AWI865*1.3</f>
        <v>#N/A</v>
      </c>
      <c r="AWL865" s="10"/>
      <c r="AWM865" s="235"/>
      <c r="AWN865" s="175" t="s">
        <v>122</v>
      </c>
      <c r="AWO865" s="341" t="s">
        <v>471</v>
      </c>
      <c r="AWQ865" s="176"/>
      <c r="AWR865" s="176">
        <f>VLOOKUP(AWO865,$A$879:$F$2731,6,FALSE)</f>
        <v>19</v>
      </c>
      <c r="AWS865" s="175" t="s">
        <v>65</v>
      </c>
      <c r="AWT865" s="10">
        <f>AWR865*1.3</f>
        <v>24.7</v>
      </c>
      <c r="AWU865" s="10"/>
      <c r="AWV865" s="235"/>
      <c r="AWW865" s="175" t="s">
        <v>122</v>
      </c>
      <c r="AWX865" s="341" t="s">
        <v>1381</v>
      </c>
      <c r="AWZ865" s="176"/>
      <c r="AXA865" s="176">
        <f>VLOOKUP(AWX865,$A$879:$F$2731,6,FALSE)</f>
        <v>279</v>
      </c>
      <c r="AXB865" s="175" t="s">
        <v>65</v>
      </c>
      <c r="AXC865" s="10">
        <f>AXA865*1.3</f>
        <v>362.7</v>
      </c>
      <c r="AXD865" s="10"/>
      <c r="AXE865" s="235"/>
      <c r="AXF865" s="175" t="s">
        <v>122</v>
      </c>
      <c r="AXG865" s="341" t="s">
        <v>519</v>
      </c>
      <c r="AXI865" s="176"/>
      <c r="AXJ865" s="176">
        <f>VLOOKUP(AXG865,$A$879:$F$2731,6,FALSE)</f>
        <v>40</v>
      </c>
      <c r="AXK865" s="175" t="s">
        <v>65</v>
      </c>
      <c r="AXL865" s="10">
        <f>AXJ865*1.3</f>
        <v>52</v>
      </c>
      <c r="AXM865" s="10"/>
      <c r="AXN865" s="235"/>
      <c r="AXO865" s="175" t="s">
        <v>122</v>
      </c>
      <c r="AXP865" s="341" t="s">
        <v>2631</v>
      </c>
      <c r="AXR865" s="176"/>
      <c r="AXS865" s="176">
        <f>VLOOKUP(AXP865,$A$879:$F$2731,6,FALSE)</f>
        <v>13</v>
      </c>
      <c r="AXT865" s="175" t="s">
        <v>65</v>
      </c>
      <c r="AXU865" s="10">
        <f>AXS865*1.3</f>
        <v>16.900000000000002</v>
      </c>
      <c r="AXV865" s="10"/>
      <c r="AXW865" s="235"/>
      <c r="AXX865" s="175" t="s">
        <v>122</v>
      </c>
      <c r="AXY865" s="341" t="s">
        <v>973</v>
      </c>
      <c r="AYA865" s="176"/>
      <c r="AYB865" s="176">
        <f>VLOOKUP(AXY865,$A$879:$F$2731,6,FALSE)</f>
        <v>28</v>
      </c>
      <c r="AYC865" s="175" t="s">
        <v>65</v>
      </c>
      <c r="AYD865" s="10">
        <f>AYB865*1.3</f>
        <v>36.4</v>
      </c>
      <c r="AYE865" s="10"/>
      <c r="AYF865" s="235"/>
      <c r="AYG865" s="175" t="s">
        <v>122</v>
      </c>
      <c r="AYH865" s="341" t="s">
        <v>551</v>
      </c>
      <c r="AYJ865" s="176"/>
      <c r="AYK865" s="176">
        <f>VLOOKUP(AYH865,$A$879:$F$2731,6,FALSE)</f>
        <v>0</v>
      </c>
      <c r="AYL865" s="175" t="s">
        <v>65</v>
      </c>
      <c r="AYM865" s="10">
        <f>AYK865*1.3</f>
        <v>0</v>
      </c>
      <c r="AYN865" s="10"/>
      <c r="AYO865" s="235"/>
      <c r="AYP865" s="175" t="s">
        <v>122</v>
      </c>
      <c r="AYQ865" s="341" t="s">
        <v>837</v>
      </c>
      <c r="AYS865" s="176"/>
      <c r="AYT865" s="176">
        <f>VLOOKUP(AYQ865,$A$879:$F$2731,6,FALSE)</f>
        <v>62</v>
      </c>
      <c r="AYU865" s="175" t="s">
        <v>65</v>
      </c>
      <c r="AYV865" s="10">
        <f>AYT865*1.3</f>
        <v>80.600000000000009</v>
      </c>
      <c r="AYW865" s="10"/>
      <c r="AYX865" s="235"/>
      <c r="AYY865" s="175" t="s">
        <v>122</v>
      </c>
      <c r="AYZ865" s="341" t="s">
        <v>973</v>
      </c>
      <c r="AZB865" s="176"/>
      <c r="AZC865" s="176">
        <f>VLOOKUP(AYZ865,$A$879:$F$2731,6,FALSE)</f>
        <v>28</v>
      </c>
      <c r="AZD865" s="175" t="s">
        <v>65</v>
      </c>
      <c r="AZE865" s="10">
        <f>AZC865*1.3</f>
        <v>36.4</v>
      </c>
      <c r="AZF865" s="10"/>
      <c r="AZG865" s="235"/>
      <c r="AZH865" s="175" t="s">
        <v>122</v>
      </c>
      <c r="AZI865" s="341" t="s">
        <v>503</v>
      </c>
      <c r="AZK865" s="176"/>
      <c r="AZL865" s="176">
        <f>VLOOKUP(AZI865,$A$879:$F$2731,6,FALSE)</f>
        <v>4</v>
      </c>
      <c r="AZM865" s="175" t="s">
        <v>65</v>
      </c>
      <c r="AZN865" s="10">
        <f>AZL865*1.3</f>
        <v>5.2</v>
      </c>
      <c r="AZO865" s="10"/>
      <c r="AZP865" s="235"/>
      <c r="AZQ865" s="175" t="s">
        <v>122</v>
      </c>
      <c r="AZR865" s="341" t="s">
        <v>3301</v>
      </c>
      <c r="AZT865" s="176"/>
      <c r="AZU865" s="176">
        <f>VLOOKUP(AZR865,$A$879:$F$2731,6,FALSE)</f>
        <v>1</v>
      </c>
      <c r="AZV865" s="175" t="s">
        <v>65</v>
      </c>
      <c r="AZW865" s="10">
        <f>AZU865*1.3</f>
        <v>1.3</v>
      </c>
      <c r="AZX865" s="10"/>
      <c r="AZY865" s="235"/>
      <c r="AZZ865" s="175" t="s">
        <v>122</v>
      </c>
      <c r="BAA865" s="341" t="s">
        <v>1023</v>
      </c>
      <c r="BAC865" s="176"/>
      <c r="BAD865" s="176">
        <f>VLOOKUP(BAA865,$A$879:$F$2731,6,FALSE)</f>
        <v>4</v>
      </c>
      <c r="BAE865" s="175" t="s">
        <v>65</v>
      </c>
      <c r="BAF865" s="10">
        <f>BAD865*1.3</f>
        <v>5.2</v>
      </c>
      <c r="BAG865" s="10"/>
      <c r="BAH865" s="235"/>
      <c r="BAI865" s="175" t="s">
        <v>122</v>
      </c>
      <c r="BAJ865" s="398" t="s">
        <v>3443</v>
      </c>
      <c r="BAL865" s="176"/>
      <c r="BAM865" s="176">
        <f>VLOOKUP(BAJ865,$A$879:$F$2731,6,FALSE)</f>
        <v>0</v>
      </c>
      <c r="BAN865" s="175" t="s">
        <v>65</v>
      </c>
      <c r="BAO865" s="10">
        <f>BAM865*1.3</f>
        <v>0</v>
      </c>
      <c r="BAP865" s="10"/>
      <c r="BAQ865" s="235"/>
      <c r="BAR865" s="175" t="s">
        <v>122</v>
      </c>
      <c r="BAS865" s="341" t="s">
        <v>2566</v>
      </c>
      <c r="BAU865" s="176"/>
      <c r="BAV865" s="176">
        <f>VLOOKUP(BAS865,$A$879:$F$2731,6,FALSE)</f>
        <v>19</v>
      </c>
      <c r="BAW865" s="175" t="s">
        <v>65</v>
      </c>
      <c r="BAX865" s="10">
        <f>BAV865*1.3</f>
        <v>24.7</v>
      </c>
      <c r="BAY865" s="10"/>
      <c r="BAZ865" s="235"/>
      <c r="BBA865" s="175" t="s">
        <v>122</v>
      </c>
      <c r="BBB865" s="341" t="s">
        <v>519</v>
      </c>
      <c r="BBD865" s="176"/>
      <c r="BBE865" s="176">
        <f>VLOOKUP(BBB865,$A$879:$F$2731,6,FALSE)</f>
        <v>40</v>
      </c>
      <c r="BBF865" s="175" t="s">
        <v>65</v>
      </c>
      <c r="BBG865" s="10">
        <f>BBE865*1.3</f>
        <v>52</v>
      </c>
      <c r="BBH865" s="10"/>
      <c r="BBI865" s="235"/>
      <c r="BBJ865" s="175" t="s">
        <v>122</v>
      </c>
      <c r="BBK865" s="341" t="s">
        <v>973</v>
      </c>
      <c r="BBM865" s="176"/>
      <c r="BBN865" s="176">
        <f>VLOOKUP(BBK865,$A$879:$F$2731,6,FALSE)</f>
        <v>28</v>
      </c>
      <c r="BBO865" s="175" t="s">
        <v>65</v>
      </c>
      <c r="BBP865" s="10">
        <f>BBN865*1.3</f>
        <v>36.4</v>
      </c>
      <c r="BBQ865" s="10"/>
      <c r="BBR865" s="235"/>
      <c r="BBS865" s="175" t="s">
        <v>122</v>
      </c>
      <c r="BBT865" s="347" t="s">
        <v>3326</v>
      </c>
      <c r="BBV865" s="176"/>
      <c r="BBW865" s="176">
        <f>VLOOKUP(BBT865,$A$879:$F$2731,6,FALSE)</f>
        <v>0</v>
      </c>
      <c r="BBX865" s="175" t="s">
        <v>65</v>
      </c>
      <c r="BBY865" s="10">
        <f>BBW865*1.3</f>
        <v>0</v>
      </c>
      <c r="BBZ865" s="10"/>
      <c r="BCA865" s="235"/>
      <c r="BCB865" s="175" t="s">
        <v>122</v>
      </c>
      <c r="BCC865" s="341" t="s">
        <v>3486</v>
      </c>
      <c r="BCE865" s="176"/>
      <c r="BCF865" s="176">
        <f>VLOOKUP(BCC865,$A$879:$F$2731,6,FALSE)</f>
        <v>307</v>
      </c>
      <c r="BCG865" s="175" t="s">
        <v>65</v>
      </c>
      <c r="BCH865" s="10">
        <f>BCF865*1.3</f>
        <v>399.1</v>
      </c>
      <c r="BCI865" s="10"/>
      <c r="BCJ865" s="235"/>
      <c r="BCK865" s="175" t="s">
        <v>122</v>
      </c>
      <c r="BCL865" s="341" t="s">
        <v>3486</v>
      </c>
      <c r="BCN865" s="176"/>
      <c r="BCO865" s="176">
        <f>VLOOKUP(BCL865,$A$879:$F$2731,6,FALSE)</f>
        <v>307</v>
      </c>
      <c r="BCP865" s="175" t="s">
        <v>65</v>
      </c>
      <c r="BCQ865" s="10">
        <f>BCO865*1.3</f>
        <v>399.1</v>
      </c>
      <c r="BCR865" s="10"/>
      <c r="BCS865" s="235"/>
      <c r="BCT865" s="175" t="s">
        <v>122</v>
      </c>
      <c r="BCU865" s="351" t="s">
        <v>2116</v>
      </c>
      <c r="BCW865" s="176"/>
      <c r="BCX865" s="176">
        <f>VLOOKUP(BCU865,$A$879:$F$2731,6,FALSE)</f>
        <v>68</v>
      </c>
      <c r="BCY865" s="175" t="s">
        <v>65</v>
      </c>
      <c r="BCZ865" s="10">
        <f>BCX865*1.3</f>
        <v>88.4</v>
      </c>
      <c r="BDA865" s="10"/>
      <c r="BDB865" s="235"/>
      <c r="BDC865" s="175" t="s">
        <v>122</v>
      </c>
      <c r="BDD865" s="347" t="s">
        <v>1381</v>
      </c>
      <c r="BDF865" s="176"/>
      <c r="BDG865" s="176">
        <f>VLOOKUP(BDD865,$A$879:$F$2731,6,FALSE)</f>
        <v>279</v>
      </c>
      <c r="BDH865" s="175" t="s">
        <v>65</v>
      </c>
      <c r="BDI865" s="10">
        <f>BDG865*1.3</f>
        <v>362.7</v>
      </c>
      <c r="BDJ865" s="10"/>
      <c r="BDK865" s="235"/>
      <c r="BDL865" s="175" t="s">
        <v>122</v>
      </c>
      <c r="BDM865" s="341" t="s">
        <v>495</v>
      </c>
      <c r="BDO865" s="176"/>
      <c r="BDP865" s="176">
        <f>VLOOKUP(BDM865,$A$879:$F$2731,6,FALSE)</f>
        <v>35</v>
      </c>
      <c r="BDQ865" s="175" t="s">
        <v>65</v>
      </c>
      <c r="BDR865" s="10">
        <f>BDP865*1.3</f>
        <v>45.5</v>
      </c>
      <c r="BDS865" s="10"/>
      <c r="BDT865" s="235"/>
      <c r="BDU865" s="175" t="s">
        <v>122</v>
      </c>
      <c r="BDV865" s="341" t="s">
        <v>457</v>
      </c>
      <c r="BDX865" s="176"/>
      <c r="BDY865" s="176">
        <f>VLOOKUP(BDV865,$A$879:$F$2731,6,FALSE)</f>
        <v>12</v>
      </c>
      <c r="BDZ865" s="175" t="s">
        <v>65</v>
      </c>
      <c r="BEA865" s="10">
        <f>BDY865*1.3</f>
        <v>15.600000000000001</v>
      </c>
      <c r="BEB865" s="10"/>
      <c r="BEC865" s="235"/>
      <c r="BED865" s="175" t="s">
        <v>122</v>
      </c>
      <c r="BEE865" s="341" t="s">
        <v>3167</v>
      </c>
      <c r="BEG865" s="176"/>
      <c r="BEH865" s="176">
        <f>VLOOKUP(BEE865,$A$879:$F$2731,6,FALSE)</f>
        <v>6</v>
      </c>
      <c r="BEI865" s="175" t="s">
        <v>65</v>
      </c>
      <c r="BEJ865" s="10">
        <f>BEH865*1.3</f>
        <v>7.8000000000000007</v>
      </c>
      <c r="BEK865" s="10"/>
      <c r="BEL865" s="235"/>
      <c r="BEM865" s="175" t="s">
        <v>122</v>
      </c>
      <c r="BEN865" s="341" t="s">
        <v>3331</v>
      </c>
      <c r="BEP865" s="176"/>
      <c r="BEQ865" s="176">
        <f>VLOOKUP(BEN865,$A$879:$F$2731,6,FALSE)</f>
        <v>0</v>
      </c>
      <c r="BER865" s="175" t="s">
        <v>65</v>
      </c>
      <c r="BES865" s="10">
        <f>BEQ865*1.3</f>
        <v>0</v>
      </c>
      <c r="BET865" s="10"/>
      <c r="BEU865" s="235"/>
      <c r="BEV865" s="175" t="s">
        <v>122</v>
      </c>
      <c r="BEW865" s="341" t="s">
        <v>578</v>
      </c>
      <c r="BEY865" s="176"/>
      <c r="BEZ865" s="176">
        <f>VLOOKUP(BEW865,$A$879:$F$2731,6,FALSE)</f>
        <v>0</v>
      </c>
      <c r="BFA865" s="175" t="s">
        <v>65</v>
      </c>
      <c r="BFB865" s="10">
        <f>BEZ865*1.3</f>
        <v>0</v>
      </c>
      <c r="BFC865" s="10"/>
      <c r="BFD865" s="235"/>
      <c r="BFE865" s="175" t="s">
        <v>122</v>
      </c>
      <c r="BFF865" s="341" t="s">
        <v>495</v>
      </c>
      <c r="BFH865" s="176"/>
      <c r="BFI865" s="176">
        <f>VLOOKUP(BFF865,$A$879:$F$2731,6,FALSE)</f>
        <v>35</v>
      </c>
      <c r="BFJ865" s="175" t="s">
        <v>65</v>
      </c>
      <c r="BFK865" s="10">
        <f>BFI865*1.3</f>
        <v>45.5</v>
      </c>
      <c r="BFL865" s="10"/>
      <c r="BFM865" s="235"/>
      <c r="BFN865" s="175" t="s">
        <v>122</v>
      </c>
      <c r="BFO865" s="341" t="s">
        <v>973</v>
      </c>
      <c r="BFQ865" s="176"/>
      <c r="BFR865" s="176">
        <f>VLOOKUP(BFO865,$A$879:$F$2731,6,FALSE)</f>
        <v>28</v>
      </c>
      <c r="BFS865" s="175" t="s">
        <v>65</v>
      </c>
      <c r="BFT865" s="10">
        <f>BFR865*1.3</f>
        <v>36.4</v>
      </c>
      <c r="BFU865" s="10"/>
      <c r="BFV865" s="235"/>
      <c r="BFW865" s="175" t="s">
        <v>122</v>
      </c>
      <c r="BFX865" s="351" t="s">
        <v>2059</v>
      </c>
      <c r="BFZ865" s="176"/>
      <c r="BGA865" s="176">
        <f>VLOOKUP(BFX865,$A$879:$F$2731,6,FALSE)</f>
        <v>13</v>
      </c>
      <c r="BGB865" s="175" t="s">
        <v>65</v>
      </c>
      <c r="BGC865" s="10">
        <f>BGA865*1.3</f>
        <v>16.900000000000002</v>
      </c>
      <c r="BGD865" s="10"/>
      <c r="BGE865" s="235"/>
      <c r="BGF865" s="175" t="s">
        <v>122</v>
      </c>
      <c r="BGG865" s="341" t="s">
        <v>2483</v>
      </c>
      <c r="BGI865" s="176"/>
      <c r="BGJ865" s="176">
        <f>VLOOKUP(BGG865,$A$879:$F$2731,6,FALSE)</f>
        <v>91</v>
      </c>
      <c r="BGK865" s="175" t="s">
        <v>65</v>
      </c>
      <c r="BGL865" s="10">
        <f>BGJ865*1.3</f>
        <v>118.3</v>
      </c>
      <c r="BGM865" s="10"/>
      <c r="BGN865" s="235"/>
      <c r="BGO865" s="175" t="s">
        <v>122</v>
      </c>
      <c r="BGP865" s="351" t="s">
        <v>550</v>
      </c>
      <c r="BGR865" s="176"/>
      <c r="BGS865" s="176">
        <f>VLOOKUP(BGP865,$A$879:$F$2731,6,FALSE)</f>
        <v>40</v>
      </c>
      <c r="BGT865" s="175" t="s">
        <v>65</v>
      </c>
      <c r="BGU865" s="10">
        <f>BGS865*1.3</f>
        <v>52</v>
      </c>
      <c r="BGV865" s="10"/>
      <c r="BGW865" s="235"/>
      <c r="BGX865" s="175" t="s">
        <v>122</v>
      </c>
      <c r="BGY865" s="341" t="s">
        <v>756</v>
      </c>
      <c r="BHA865" s="176"/>
      <c r="BHB865" s="176">
        <f>VLOOKUP(BGY865,$A$879:$F$2731,6,FALSE)</f>
        <v>157</v>
      </c>
      <c r="BHC865" s="175" t="s">
        <v>65</v>
      </c>
      <c r="BHD865" s="10">
        <f>BHB865*1.3</f>
        <v>204.1</v>
      </c>
      <c r="BHE865" s="10"/>
    </row>
    <row r="866" spans="1:1565" s="14" customFormat="1" ht="15">
      <c r="A866" s="175" t="s">
        <v>123</v>
      </c>
      <c r="B866" s="343" t="s">
        <v>973</v>
      </c>
      <c r="D866" s="176"/>
      <c r="E866" s="176">
        <f>VLOOKUP(B866,$A$879:$F$2731,6,FALSE)</f>
        <v>28</v>
      </c>
      <c r="F866" s="175" t="s">
        <v>67</v>
      </c>
      <c r="G866" s="10">
        <f>E866*1.2</f>
        <v>33.6</v>
      </c>
      <c r="H866" s="10"/>
      <c r="I866" s="229"/>
      <c r="J866" s="175" t="s">
        <v>123</v>
      </c>
      <c r="K866" s="341" t="s">
        <v>1023</v>
      </c>
      <c r="M866" s="176"/>
      <c r="N866" s="176">
        <f>VLOOKUP(K866,$A$879:$F$2731,6,FALSE)</f>
        <v>4</v>
      </c>
      <c r="O866" s="175" t="s">
        <v>67</v>
      </c>
      <c r="P866" s="10">
        <f>N866*1.2</f>
        <v>4.8</v>
      </c>
      <c r="Q866" s="10"/>
      <c r="R866" s="229"/>
      <c r="S866" s="175" t="s">
        <v>123</v>
      </c>
      <c r="T866" s="341" t="s">
        <v>2116</v>
      </c>
      <c r="V866" s="176"/>
      <c r="W866" s="176">
        <f>VLOOKUP(T866,$A$879:$F$2731,6,FALSE)</f>
        <v>68</v>
      </c>
      <c r="X866" s="175" t="s">
        <v>67</v>
      </c>
      <c r="Y866" s="10">
        <f>W866*1.2</f>
        <v>81.599999999999994</v>
      </c>
      <c r="Z866" s="10"/>
      <c r="AA866" s="229"/>
      <c r="AB866" s="175" t="s">
        <v>123</v>
      </c>
      <c r="AC866" s="341" t="s">
        <v>500</v>
      </c>
      <c r="AE866" s="176"/>
      <c r="AF866" s="176">
        <f>VLOOKUP(AC866,$A$879:$F$2731,6,FALSE)</f>
        <v>18</v>
      </c>
      <c r="AG866" s="175" t="s">
        <v>67</v>
      </c>
      <c r="AH866" s="10">
        <f>AF866*1.2</f>
        <v>21.599999999999998</v>
      </c>
      <c r="AI866" s="10"/>
      <c r="AJ866" s="229"/>
      <c r="AK866" s="175" t="s">
        <v>123</v>
      </c>
      <c r="AL866" s="341" t="s">
        <v>3326</v>
      </c>
      <c r="AN866" s="176"/>
      <c r="AO866" s="176">
        <f>VLOOKUP(AL866,$A$879:$F$2731,6,FALSE)</f>
        <v>0</v>
      </c>
      <c r="AP866" s="175" t="s">
        <v>67</v>
      </c>
      <c r="AQ866" s="10">
        <f>AO866*1.2</f>
        <v>0</v>
      </c>
      <c r="AR866" s="10"/>
      <c r="AS866" s="229"/>
      <c r="AT866" s="175" t="s">
        <v>123</v>
      </c>
      <c r="AU866" s="341" t="s">
        <v>744</v>
      </c>
      <c r="AW866" s="176"/>
      <c r="AX866" s="176">
        <f>VLOOKUP(AU866,$A$879:$F$2731,6,FALSE)</f>
        <v>0</v>
      </c>
      <c r="AY866" s="175" t="s">
        <v>67</v>
      </c>
      <c r="AZ866" s="10">
        <f>AX866*1.2</f>
        <v>0</v>
      </c>
      <c r="BA866" s="10"/>
      <c r="BB866" s="229"/>
      <c r="BC866" s="175" t="s">
        <v>123</v>
      </c>
      <c r="BD866" s="341" t="s">
        <v>3404</v>
      </c>
      <c r="BF866" s="176"/>
      <c r="BG866" s="176">
        <f>VLOOKUP(BD866,$A$879:$F$2731,6,FALSE)</f>
        <v>24</v>
      </c>
      <c r="BH866" s="175" t="s">
        <v>67</v>
      </c>
      <c r="BI866" s="10">
        <f>BG866*1.2</f>
        <v>28.799999999999997</v>
      </c>
      <c r="BJ866" s="10"/>
      <c r="BK866" s="229"/>
      <c r="BL866" s="175" t="s">
        <v>123</v>
      </c>
      <c r="BM866" s="341" t="s">
        <v>2116</v>
      </c>
      <c r="BO866" s="176"/>
      <c r="BP866" s="176">
        <f>VLOOKUP(BM866,$A$879:$F$2731,6,FALSE)</f>
        <v>68</v>
      </c>
      <c r="BQ866" s="175" t="s">
        <v>67</v>
      </c>
      <c r="BR866" s="10">
        <f>BP866*1.2</f>
        <v>81.599999999999994</v>
      </c>
      <c r="BS866" s="10"/>
      <c r="BT866" s="229"/>
      <c r="BU866" s="175" t="s">
        <v>123</v>
      </c>
      <c r="BV866" s="341" t="s">
        <v>519</v>
      </c>
      <c r="BX866" s="176"/>
      <c r="BY866" s="176">
        <f>VLOOKUP(BV866,$A$879:$F$2731,6,FALSE)</f>
        <v>40</v>
      </c>
      <c r="BZ866" s="175" t="s">
        <v>67</v>
      </c>
      <c r="CA866" s="10">
        <f>BY866*1.2</f>
        <v>48</v>
      </c>
      <c r="CB866" s="10"/>
      <c r="CC866" s="229"/>
      <c r="CD866" s="175" t="s">
        <v>123</v>
      </c>
      <c r="CE866" s="341" t="s">
        <v>1381</v>
      </c>
      <c r="CG866" s="176"/>
      <c r="CH866" s="176">
        <f>VLOOKUP(CE866,$A$879:$F$2731,6,FALSE)</f>
        <v>279</v>
      </c>
      <c r="CI866" s="175" t="s">
        <v>67</v>
      </c>
      <c r="CJ866" s="10">
        <f>CH866*1.2</f>
        <v>334.8</v>
      </c>
      <c r="CK866" s="10"/>
      <c r="CL866" s="229"/>
      <c r="CM866" s="175" t="s">
        <v>123</v>
      </c>
      <c r="CN866" s="341" t="s">
        <v>2625</v>
      </c>
      <c r="CP866" s="176"/>
      <c r="CQ866" s="176">
        <f>VLOOKUP(CN866,$A$879:$F$2731,6,FALSE)</f>
        <v>12</v>
      </c>
      <c r="CR866" s="175" t="s">
        <v>67</v>
      </c>
      <c r="CS866" s="10">
        <f>CQ866*1.2</f>
        <v>14.399999999999999</v>
      </c>
      <c r="CT866" s="10"/>
      <c r="CU866" s="229"/>
      <c r="CV866" s="175" t="s">
        <v>123</v>
      </c>
      <c r="CW866" s="341" t="s">
        <v>2323</v>
      </c>
      <c r="CY866" s="176"/>
      <c r="CZ866" s="176">
        <f>VLOOKUP(CW866,$A$879:$F$2731,6,FALSE)</f>
        <v>0</v>
      </c>
      <c r="DA866" s="175" t="s">
        <v>67</v>
      </c>
      <c r="DB866" s="10">
        <f>CZ866*1.2</f>
        <v>0</v>
      </c>
      <c r="DC866" s="10"/>
      <c r="DD866" s="229"/>
      <c r="DE866" s="175" t="s">
        <v>123</v>
      </c>
      <c r="DF866" s="341" t="s">
        <v>471</v>
      </c>
      <c r="DH866" s="176"/>
      <c r="DI866" s="176">
        <f>VLOOKUP(DF866,$A$879:$F$2731,6,FALSE)</f>
        <v>19</v>
      </c>
      <c r="DJ866" s="175" t="s">
        <v>67</v>
      </c>
      <c r="DK866" s="10">
        <f>DI866*1.2</f>
        <v>22.8</v>
      </c>
      <c r="DL866" s="10"/>
      <c r="DM866" s="229"/>
      <c r="DN866" s="175" t="s">
        <v>123</v>
      </c>
      <c r="DO866" s="341" t="s">
        <v>1381</v>
      </c>
      <c r="DQ866" s="176"/>
      <c r="DR866" s="176">
        <f>VLOOKUP(DO866,$A$879:$F$2731,6,FALSE)</f>
        <v>279</v>
      </c>
      <c r="DS866" s="175" t="s">
        <v>67</v>
      </c>
      <c r="DT866" s="10">
        <f>DR866*1.2</f>
        <v>334.8</v>
      </c>
      <c r="DU866" s="10"/>
      <c r="DV866" s="229"/>
      <c r="DW866" s="175" t="s">
        <v>123</v>
      </c>
      <c r="DX866" s="341" t="s">
        <v>2116</v>
      </c>
      <c r="DZ866" s="176"/>
      <c r="EA866" s="176">
        <f>VLOOKUP(DX866,$A$879:$F$2731,6,FALSE)</f>
        <v>68</v>
      </c>
      <c r="EB866" s="175" t="s">
        <v>67</v>
      </c>
      <c r="EC866" s="10">
        <f>EA866*1.2</f>
        <v>81.599999999999994</v>
      </c>
      <c r="ED866" s="10"/>
      <c r="EE866" s="229"/>
      <c r="EF866" s="175" t="s">
        <v>123</v>
      </c>
      <c r="EG866" s="341" t="s">
        <v>1023</v>
      </c>
      <c r="EI866" s="176"/>
      <c r="EJ866" s="176">
        <f>VLOOKUP(EG866,$A$879:$F$2731,6,FALSE)</f>
        <v>4</v>
      </c>
      <c r="EK866" s="175" t="s">
        <v>67</v>
      </c>
      <c r="EL866" s="10">
        <f>EJ866*1.2</f>
        <v>4.8</v>
      </c>
      <c r="EM866" s="10"/>
      <c r="EN866" s="229"/>
      <c r="EO866" s="175" t="s">
        <v>123</v>
      </c>
      <c r="EP866" s="341" t="s">
        <v>2483</v>
      </c>
      <c r="ER866" s="176"/>
      <c r="ES866" s="176">
        <f>VLOOKUP(EP866,$A$879:$F$2731,6,FALSE)</f>
        <v>91</v>
      </c>
      <c r="ET866" s="175" t="s">
        <v>67</v>
      </c>
      <c r="EU866" s="10">
        <f>ES866*1.2</f>
        <v>109.2</v>
      </c>
      <c r="EV866" s="10"/>
      <c r="EW866" s="229"/>
      <c r="EX866" s="175" t="s">
        <v>123</v>
      </c>
      <c r="EY866" s="341" t="s">
        <v>2532</v>
      </c>
      <c r="FA866" s="176"/>
      <c r="FB866" s="176">
        <f>VLOOKUP(EY866,$A$879:$F$2731,6,FALSE)</f>
        <v>40</v>
      </c>
      <c r="FC866" s="175" t="s">
        <v>67</v>
      </c>
      <c r="FD866" s="10">
        <f>FB866*1.2</f>
        <v>48</v>
      </c>
      <c r="FE866" s="10"/>
      <c r="FF866" s="229"/>
      <c r="FG866" s="175" t="s">
        <v>123</v>
      </c>
      <c r="FH866" s="341" t="s">
        <v>2566</v>
      </c>
      <c r="FJ866" s="176"/>
      <c r="FK866" s="176">
        <f>VLOOKUP(FH866,$A$879:$F$2731,6,FALSE)</f>
        <v>19</v>
      </c>
      <c r="FL866" s="175" t="s">
        <v>67</v>
      </c>
      <c r="FM866" s="10">
        <f>FK866*1.2</f>
        <v>22.8</v>
      </c>
      <c r="FN866" s="10"/>
      <c r="FO866" s="229"/>
      <c r="FP866" s="175" t="s">
        <v>123</v>
      </c>
      <c r="FQ866" s="341" t="s">
        <v>519</v>
      </c>
      <c r="FS866" s="176"/>
      <c r="FT866" s="176">
        <f>VLOOKUP(FQ866,$A$879:$F$2731,6,FALSE)</f>
        <v>40</v>
      </c>
      <c r="FU866" s="175" t="s">
        <v>67</v>
      </c>
      <c r="FV866" s="10">
        <f>FT866*1.2</f>
        <v>48</v>
      </c>
      <c r="FW866" s="10"/>
      <c r="FX866" s="229"/>
      <c r="FY866" s="175" t="s">
        <v>123</v>
      </c>
      <c r="FZ866" s="349" t="s">
        <v>183</v>
      </c>
      <c r="GB866" s="176"/>
      <c r="GC866" s="176" t="e">
        <f>VLOOKUP(FZ866,$A$879:$F$2731,6,FALSE)</f>
        <v>#N/A</v>
      </c>
      <c r="GD866" s="175" t="s">
        <v>67</v>
      </c>
      <c r="GE866" s="10" t="e">
        <f>GC866*1.2</f>
        <v>#N/A</v>
      </c>
      <c r="GF866" s="10"/>
      <c r="GG866" s="229"/>
      <c r="GH866" s="175" t="s">
        <v>123</v>
      </c>
      <c r="GI866" s="341" t="s">
        <v>3486</v>
      </c>
      <c r="GK866" s="176"/>
      <c r="GL866" s="176">
        <f>VLOOKUP(GI866,$A$879:$F$2731,6,FALSE)</f>
        <v>307</v>
      </c>
      <c r="GM866" s="175" t="s">
        <v>67</v>
      </c>
      <c r="GN866" s="10">
        <f>GL866*1.2</f>
        <v>368.4</v>
      </c>
      <c r="GO866" s="10"/>
      <c r="GP866" s="229"/>
      <c r="GQ866" s="175" t="s">
        <v>123</v>
      </c>
      <c r="GR866" s="341" t="s">
        <v>1400</v>
      </c>
      <c r="GT866" s="176"/>
      <c r="GU866" s="176">
        <f>VLOOKUP(GR866,$A$879:$F$2731,6,FALSE)</f>
        <v>247</v>
      </c>
      <c r="GV866" s="175" t="s">
        <v>67</v>
      </c>
      <c r="GW866" s="10">
        <f>GU866*1.2</f>
        <v>296.39999999999998</v>
      </c>
      <c r="GX866" s="10"/>
      <c r="GY866" s="229"/>
      <c r="GZ866" s="175" t="s">
        <v>123</v>
      </c>
      <c r="HA866" s="341" t="s">
        <v>495</v>
      </c>
      <c r="HC866" s="176"/>
      <c r="HD866" s="176">
        <f>VLOOKUP(HA866,$A$879:$F$2731,6,FALSE)</f>
        <v>35</v>
      </c>
      <c r="HE866" s="175" t="s">
        <v>67</v>
      </c>
      <c r="HF866" s="10">
        <f>HD866*1.2</f>
        <v>42</v>
      </c>
      <c r="HG866" s="10"/>
      <c r="HH866" s="229"/>
      <c r="HI866" s="175" t="s">
        <v>123</v>
      </c>
      <c r="HJ866" s="341" t="s">
        <v>515</v>
      </c>
      <c r="HL866" s="176"/>
      <c r="HM866" s="176">
        <f>VLOOKUP(HJ866,$A$879:$F$2731,6,FALSE)</f>
        <v>9</v>
      </c>
      <c r="HN866" s="175" t="s">
        <v>67</v>
      </c>
      <c r="HO866" s="10">
        <f>HM866*1.2</f>
        <v>10.799999999999999</v>
      </c>
      <c r="HP866" s="10"/>
      <c r="HQ866" s="229"/>
      <c r="HR866" s="175" t="s">
        <v>123</v>
      </c>
      <c r="HS866" s="341" t="s">
        <v>2625</v>
      </c>
      <c r="HU866" s="176"/>
      <c r="HV866" s="176">
        <f>VLOOKUP(HS866,$A$879:$F$2731,6,FALSE)</f>
        <v>12</v>
      </c>
      <c r="HW866" s="175" t="s">
        <v>67</v>
      </c>
      <c r="HX866" s="10">
        <f>HV866*1.2</f>
        <v>14.399999999999999</v>
      </c>
      <c r="HY866" s="10"/>
      <c r="HZ866" s="229"/>
      <c r="IA866" s="175" t="s">
        <v>123</v>
      </c>
      <c r="IB866" s="341" t="s">
        <v>3326</v>
      </c>
      <c r="ID866" s="176"/>
      <c r="IE866" s="176">
        <f>VLOOKUP(IB866,$A$879:$F$2731,6,FALSE)</f>
        <v>0</v>
      </c>
      <c r="IF866" s="175" t="s">
        <v>67</v>
      </c>
      <c r="IG866" s="10">
        <f>IE866*1.2</f>
        <v>0</v>
      </c>
      <c r="IH866" s="10"/>
      <c r="II866" s="229"/>
      <c r="IJ866" s="175" t="s">
        <v>123</v>
      </c>
      <c r="IK866" s="341" t="s">
        <v>2116</v>
      </c>
      <c r="IM866" s="176"/>
      <c r="IN866" s="176">
        <f>VLOOKUP(IK866,$A$879:$F$2731,6,FALSE)</f>
        <v>68</v>
      </c>
      <c r="IO866" s="175" t="s">
        <v>67</v>
      </c>
      <c r="IP866" s="10">
        <f>IN866*1.2</f>
        <v>81.599999999999994</v>
      </c>
      <c r="IQ866" s="10"/>
      <c r="IR866" s="229"/>
      <c r="IS866" s="175" t="s">
        <v>123</v>
      </c>
      <c r="IT866" s="341" t="s">
        <v>2566</v>
      </c>
      <c r="IV866" s="176"/>
      <c r="IW866" s="176">
        <f>VLOOKUP(IT866,$A$879:$F$2731,6,FALSE)</f>
        <v>19</v>
      </c>
      <c r="IX866" s="175" t="s">
        <v>67</v>
      </c>
      <c r="IY866" s="10">
        <f>IW866*1.2</f>
        <v>22.8</v>
      </c>
      <c r="IZ866" s="10"/>
      <c r="JA866" s="229"/>
      <c r="JB866" s="175" t="s">
        <v>123</v>
      </c>
      <c r="JC866" s="341" t="s">
        <v>1400</v>
      </c>
      <c r="JE866" s="176"/>
      <c r="JF866" s="176">
        <f>VLOOKUP(JC866,$A$879:$F$2731,6,FALSE)</f>
        <v>247</v>
      </c>
      <c r="JG866" s="175" t="s">
        <v>67</v>
      </c>
      <c r="JH866" s="10">
        <f>JF866*1.2</f>
        <v>296.39999999999998</v>
      </c>
      <c r="JI866" s="10"/>
      <c r="JJ866" s="229"/>
      <c r="JK866" s="175" t="s">
        <v>123</v>
      </c>
      <c r="JL866" s="341" t="s">
        <v>3167</v>
      </c>
      <c r="JN866" s="176"/>
      <c r="JO866" s="176">
        <f>VLOOKUP(JL866,$A$879:$F$2731,6,FALSE)</f>
        <v>6</v>
      </c>
      <c r="JP866" s="175" t="s">
        <v>67</v>
      </c>
      <c r="JQ866" s="10">
        <f>JO866*1.2</f>
        <v>7.1999999999999993</v>
      </c>
      <c r="JR866" s="10"/>
      <c r="JS866" s="229"/>
      <c r="JT866" s="175" t="s">
        <v>123</v>
      </c>
      <c r="JU866" s="341" t="s">
        <v>2116</v>
      </c>
      <c r="JW866" s="176"/>
      <c r="JX866" s="176">
        <f>VLOOKUP(JU866,$A$879:$F$2731,6,FALSE)</f>
        <v>68</v>
      </c>
      <c r="JY866" s="175" t="s">
        <v>67</v>
      </c>
      <c r="JZ866" s="10">
        <f>JX866*1.2</f>
        <v>81.599999999999994</v>
      </c>
      <c r="KA866" s="10"/>
      <c r="KB866" s="229"/>
      <c r="KC866" s="175" t="s">
        <v>123</v>
      </c>
      <c r="KD866" s="349" t="s">
        <v>183</v>
      </c>
      <c r="KF866" s="176"/>
      <c r="KG866" s="176" t="e">
        <f>VLOOKUP(KD866,$A$879:$F$2731,6,FALSE)</f>
        <v>#N/A</v>
      </c>
      <c r="KH866" s="175" t="s">
        <v>67</v>
      </c>
      <c r="KI866" s="10" t="e">
        <f>KG866*1.2</f>
        <v>#N/A</v>
      </c>
      <c r="KJ866" s="10"/>
      <c r="KK866" s="229"/>
      <c r="KL866" s="175" t="s">
        <v>123</v>
      </c>
      <c r="KM866" s="341" t="s">
        <v>3326</v>
      </c>
      <c r="KO866" s="176"/>
      <c r="KP866" s="176">
        <f>VLOOKUP(KM866,$A$879:$F$2731,6,FALSE)</f>
        <v>0</v>
      </c>
      <c r="KQ866" s="175" t="s">
        <v>67</v>
      </c>
      <c r="KR866" s="10">
        <f>KP866*1.2</f>
        <v>0</v>
      </c>
      <c r="KS866" s="10"/>
      <c r="KT866" s="229"/>
      <c r="KU866" s="175" t="s">
        <v>123</v>
      </c>
      <c r="KV866" s="341" t="s">
        <v>2323</v>
      </c>
      <c r="KX866" s="176"/>
      <c r="KY866" s="176">
        <f>VLOOKUP(KV866,$A$879:$F$2731,6,FALSE)</f>
        <v>0</v>
      </c>
      <c r="KZ866" s="175" t="s">
        <v>67</v>
      </c>
      <c r="LA866" s="10">
        <f>KY866*1.2</f>
        <v>0</v>
      </c>
      <c r="LB866" s="10"/>
      <c r="LC866" s="229"/>
      <c r="LD866" s="175" t="s">
        <v>123</v>
      </c>
      <c r="LE866" s="349" t="s">
        <v>183</v>
      </c>
      <c r="LG866" s="176"/>
      <c r="LH866" s="176" t="e">
        <f>VLOOKUP(LE866,$A$879:$F$2731,6,FALSE)</f>
        <v>#N/A</v>
      </c>
      <c r="LI866" s="175" t="s">
        <v>67</v>
      </c>
      <c r="LJ866" s="10" t="e">
        <f>LH866*1.2</f>
        <v>#N/A</v>
      </c>
      <c r="LK866" s="10"/>
      <c r="LL866" s="229"/>
      <c r="LM866" s="175" t="s">
        <v>123</v>
      </c>
      <c r="LN866" s="341" t="s">
        <v>507</v>
      </c>
      <c r="LP866" s="176"/>
      <c r="LQ866" s="176">
        <f>VLOOKUP(LN866,$A$879:$F$2731,6,FALSE)</f>
        <v>0</v>
      </c>
      <c r="LR866" s="175" t="s">
        <v>67</v>
      </c>
      <c r="LS866" s="10">
        <f>LQ866*1.2</f>
        <v>0</v>
      </c>
      <c r="LT866" s="10"/>
      <c r="LU866" s="229"/>
      <c r="LV866" s="175" t="s">
        <v>123</v>
      </c>
      <c r="LW866" s="341" t="s">
        <v>515</v>
      </c>
      <c r="LY866" s="176"/>
      <c r="LZ866" s="176">
        <f>VLOOKUP(LW866,$A$879:$F$2731,6,FALSE)</f>
        <v>9</v>
      </c>
      <c r="MA866" s="175" t="s">
        <v>67</v>
      </c>
      <c r="MB866" s="10">
        <f>LZ866*1.2</f>
        <v>10.799999999999999</v>
      </c>
      <c r="MC866" s="10"/>
      <c r="MD866" s="229"/>
      <c r="ME866" s="175" t="s">
        <v>123</v>
      </c>
      <c r="MF866" s="341" t="s">
        <v>3404</v>
      </c>
      <c r="MH866" s="176"/>
      <c r="MI866" s="176">
        <f>VLOOKUP(MF866,$A$879:$F$2731,6,FALSE)</f>
        <v>24</v>
      </c>
      <c r="MJ866" s="175" t="s">
        <v>67</v>
      </c>
      <c r="MK866" s="10">
        <f>MI866*1.2</f>
        <v>28.799999999999997</v>
      </c>
      <c r="ML866" s="10"/>
      <c r="MM866" s="229"/>
      <c r="MN866" s="175" t="s">
        <v>123</v>
      </c>
      <c r="MO866" s="349" t="s">
        <v>183</v>
      </c>
      <c r="MQ866" s="176"/>
      <c r="MR866" s="176" t="e">
        <f>VLOOKUP(MO866,$A$879:$F$2731,6,FALSE)</f>
        <v>#N/A</v>
      </c>
      <c r="MS866" s="175" t="s">
        <v>67</v>
      </c>
      <c r="MT866" s="10" t="e">
        <f>MR866*1.2</f>
        <v>#N/A</v>
      </c>
      <c r="MU866" s="10"/>
      <c r="MV866" s="229"/>
      <c r="MW866" s="175" t="s">
        <v>123</v>
      </c>
      <c r="MX866" s="341" t="s">
        <v>2116</v>
      </c>
      <c r="MZ866" s="176"/>
      <c r="NA866" s="176">
        <f>VLOOKUP(MX866,$A$879:$F$2731,6,FALSE)</f>
        <v>68</v>
      </c>
      <c r="NB866" s="175" t="s">
        <v>67</v>
      </c>
      <c r="NC866" s="10">
        <f>NA866*1.2</f>
        <v>81.599999999999994</v>
      </c>
      <c r="ND866" s="10"/>
      <c r="NE866" s="229"/>
      <c r="NF866" s="175" t="s">
        <v>123</v>
      </c>
      <c r="NG866" s="341" t="s">
        <v>2116</v>
      </c>
      <c r="NI866" s="176"/>
      <c r="NJ866" s="176">
        <f>VLOOKUP(NG866,$A$879:$F$2731,6,FALSE)</f>
        <v>68</v>
      </c>
      <c r="NK866" s="175" t="s">
        <v>67</v>
      </c>
      <c r="NL866" s="10">
        <f>NJ866*1.2</f>
        <v>81.599999999999994</v>
      </c>
      <c r="NM866" s="10"/>
      <c r="NN866" s="229"/>
      <c r="NO866" s="175" t="s">
        <v>123</v>
      </c>
      <c r="NP866" s="341" t="s">
        <v>727</v>
      </c>
      <c r="NR866" s="176"/>
      <c r="NS866" s="176">
        <f>VLOOKUP(NP866,$A$879:$F$2731,6,FALSE)</f>
        <v>8</v>
      </c>
      <c r="NT866" s="175" t="s">
        <v>67</v>
      </c>
      <c r="NU866" s="10">
        <f>NS866*1.2</f>
        <v>9.6</v>
      </c>
      <c r="NV866" s="10"/>
      <c r="NW866" s="229"/>
      <c r="NX866" s="175" t="s">
        <v>123</v>
      </c>
      <c r="NY866" s="341" t="s">
        <v>2651</v>
      </c>
      <c r="OA866" s="176"/>
      <c r="OB866" s="176">
        <f>VLOOKUP(NY866,$A$879:$F$2731,6,FALSE)</f>
        <v>32</v>
      </c>
      <c r="OC866" s="175" t="s">
        <v>67</v>
      </c>
      <c r="OD866" s="10">
        <f>OB866*1.2</f>
        <v>38.4</v>
      </c>
      <c r="OE866" s="10"/>
      <c r="OF866" s="229"/>
      <c r="OG866" s="175" t="s">
        <v>123</v>
      </c>
      <c r="OH866" s="341" t="s">
        <v>3262</v>
      </c>
      <c r="OJ866" s="176"/>
      <c r="OK866" s="176">
        <f>VLOOKUP(OH866,$A$879:$F$2731,6,FALSE)</f>
        <v>0</v>
      </c>
      <c r="OL866" s="175" t="s">
        <v>67</v>
      </c>
      <c r="OM866" s="10">
        <f>OK866*1.2</f>
        <v>0</v>
      </c>
      <c r="ON866" s="10"/>
      <c r="OO866" s="229"/>
      <c r="OP866" s="175" t="s">
        <v>123</v>
      </c>
      <c r="OQ866" s="341" t="s">
        <v>2148</v>
      </c>
      <c r="OS866" s="176"/>
      <c r="OT866" s="176">
        <f>VLOOKUP(OQ866,$A$879:$F$2731,6,FALSE)</f>
        <v>0</v>
      </c>
      <c r="OU866" s="175" t="s">
        <v>67</v>
      </c>
      <c r="OV866" s="10">
        <f>OT866*1.2</f>
        <v>0</v>
      </c>
      <c r="OW866" s="10"/>
      <c r="OX866" s="229"/>
      <c r="OY866" s="175" t="s">
        <v>123</v>
      </c>
      <c r="OZ866" s="351" t="s">
        <v>3404</v>
      </c>
      <c r="PB866" s="176"/>
      <c r="PC866" s="176">
        <f>VLOOKUP(OZ866,$A$879:$F$2731,6,FALSE)</f>
        <v>24</v>
      </c>
      <c r="PD866" s="175" t="s">
        <v>67</v>
      </c>
      <c r="PE866" s="10">
        <f>PC866*1.2</f>
        <v>28.799999999999997</v>
      </c>
      <c r="PF866" s="10"/>
      <c r="PG866" s="229"/>
      <c r="PH866" s="175" t="s">
        <v>123</v>
      </c>
      <c r="PI866" s="341" t="s">
        <v>2116</v>
      </c>
      <c r="PK866" s="176"/>
      <c r="PL866" s="176">
        <f>VLOOKUP(PI866,$A$879:$F$2731,6,FALSE)</f>
        <v>68</v>
      </c>
      <c r="PM866" s="175" t="s">
        <v>67</v>
      </c>
      <c r="PN866" s="10">
        <f>PL866*1.2</f>
        <v>81.599999999999994</v>
      </c>
      <c r="PO866" s="10"/>
      <c r="PP866" s="229"/>
      <c r="PQ866" s="175" t="s">
        <v>123</v>
      </c>
      <c r="PR866" s="341" t="s">
        <v>2453</v>
      </c>
      <c r="PT866" s="176"/>
      <c r="PU866" s="176">
        <f>VLOOKUP(PR866,$A$879:$F$2731,6,FALSE)</f>
        <v>20</v>
      </c>
      <c r="PV866" s="175" t="s">
        <v>67</v>
      </c>
      <c r="PW866" s="10">
        <f>PU866*1.2</f>
        <v>24</v>
      </c>
      <c r="PX866" s="10"/>
      <c r="PY866" s="229"/>
      <c r="PZ866" s="175" t="s">
        <v>123</v>
      </c>
      <c r="QA866" s="343" t="s">
        <v>3486</v>
      </c>
      <c r="QC866" s="176"/>
      <c r="QD866" s="176">
        <f>VLOOKUP(QA866,$A$879:$F$2731,6,FALSE)</f>
        <v>307</v>
      </c>
      <c r="QE866" s="175" t="s">
        <v>67</v>
      </c>
      <c r="QF866" s="10">
        <f>QD866*1.2</f>
        <v>368.4</v>
      </c>
      <c r="QG866" s="10"/>
      <c r="QH866" s="229"/>
      <c r="QI866" s="175" t="s">
        <v>123</v>
      </c>
      <c r="QJ866" s="349" t="s">
        <v>183</v>
      </c>
      <c r="QL866" s="176"/>
      <c r="QM866" s="176" t="e">
        <f>VLOOKUP(QJ866,$A$879:$F$2731,6,FALSE)</f>
        <v>#N/A</v>
      </c>
      <c r="QN866" s="175" t="s">
        <v>67</v>
      </c>
      <c r="QO866" s="10" t="e">
        <f>QM866*1.2</f>
        <v>#N/A</v>
      </c>
      <c r="QP866" s="10"/>
      <c r="QQ866" s="229"/>
      <c r="QR866" s="175" t="s">
        <v>123</v>
      </c>
      <c r="QS866" s="341" t="s">
        <v>2647</v>
      </c>
      <c r="QU866" s="176"/>
      <c r="QV866" s="176">
        <f>VLOOKUP(QS866,$A$879:$F$2731,6,FALSE)</f>
        <v>2</v>
      </c>
      <c r="QW866" s="175" t="s">
        <v>67</v>
      </c>
      <c r="QX866" s="10">
        <f>QV866*1.2</f>
        <v>2.4</v>
      </c>
      <c r="QY866" s="10"/>
      <c r="QZ866" s="229"/>
      <c r="RA866" s="175" t="s">
        <v>123</v>
      </c>
      <c r="RB866" s="341" t="s">
        <v>1400</v>
      </c>
      <c r="RD866" s="176"/>
      <c r="RE866" s="176">
        <f>VLOOKUP(RB866,$A$879:$F$2731,6,FALSE)</f>
        <v>247</v>
      </c>
      <c r="RF866" s="175" t="s">
        <v>67</v>
      </c>
      <c r="RG866" s="10">
        <f>RE866*1.2</f>
        <v>296.39999999999998</v>
      </c>
      <c r="RH866" s="10"/>
      <c r="RI866" s="229"/>
      <c r="RJ866" s="175" t="s">
        <v>123</v>
      </c>
      <c r="RK866" s="341" t="s">
        <v>3308</v>
      </c>
      <c r="RM866" s="176"/>
      <c r="RN866" s="176">
        <f>VLOOKUP(RK866,$A$879:$F$2731,6,FALSE)</f>
        <v>0</v>
      </c>
      <c r="RO866" s="175" t="s">
        <v>67</v>
      </c>
      <c r="RP866" s="10">
        <f>RN866*1.2</f>
        <v>0</v>
      </c>
      <c r="RQ866" s="10"/>
      <c r="RR866" s="229"/>
      <c r="RS866" s="175" t="s">
        <v>123</v>
      </c>
      <c r="RT866" s="349" t="s">
        <v>183</v>
      </c>
      <c r="RV866" s="176"/>
      <c r="RW866" s="176" t="e">
        <f>VLOOKUP(RT866,$A$879:$F$2731,6,FALSE)</f>
        <v>#N/A</v>
      </c>
      <c r="RX866" s="175" t="s">
        <v>67</v>
      </c>
      <c r="RY866" s="10" t="e">
        <f>RW866*1.2</f>
        <v>#N/A</v>
      </c>
      <c r="RZ866" s="10"/>
      <c r="SA866" s="235"/>
      <c r="SB866" s="175" t="s">
        <v>123</v>
      </c>
      <c r="SC866" s="341" t="s">
        <v>2617</v>
      </c>
      <c r="SE866" s="176"/>
      <c r="SF866" s="176">
        <f>VLOOKUP(SC866,$A$879:$F$2731,6,FALSE)</f>
        <v>56</v>
      </c>
      <c r="SG866" s="175" t="s">
        <v>67</v>
      </c>
      <c r="SH866" s="10">
        <f>SF866*1.2</f>
        <v>67.2</v>
      </c>
      <c r="SI866" s="10"/>
      <c r="SJ866" s="235"/>
      <c r="SK866" s="175" t="s">
        <v>123</v>
      </c>
      <c r="SL866" s="341" t="s">
        <v>3337</v>
      </c>
      <c r="SN866" s="176"/>
      <c r="SO866" s="176">
        <f>VLOOKUP(SL866,$A$879:$F$2731,6,FALSE)</f>
        <v>245</v>
      </c>
      <c r="SP866" s="175" t="s">
        <v>67</v>
      </c>
      <c r="SQ866" s="10">
        <f>SO866*1.2</f>
        <v>294</v>
      </c>
      <c r="SR866" s="10"/>
      <c r="SS866" s="235"/>
      <c r="ST866" s="175" t="s">
        <v>123</v>
      </c>
      <c r="SU866" s="341" t="s">
        <v>1400</v>
      </c>
      <c r="SW866" s="176"/>
      <c r="SX866" s="176">
        <f>VLOOKUP(SU866,$A$879:$F$2731,6,FALSE)</f>
        <v>247</v>
      </c>
      <c r="SY866" s="175" t="s">
        <v>67</v>
      </c>
      <c r="SZ866" s="10">
        <f>SX866*1.2</f>
        <v>296.39999999999998</v>
      </c>
      <c r="TA866" s="10"/>
      <c r="TB866" s="235"/>
      <c r="TC866" s="175" t="s">
        <v>123</v>
      </c>
      <c r="TD866" s="349" t="s">
        <v>183</v>
      </c>
      <c r="TF866" s="176"/>
      <c r="TG866" s="176" t="e">
        <f>VLOOKUP(TD866,$A$879:$F$2731,6,FALSE)</f>
        <v>#N/A</v>
      </c>
      <c r="TH866" s="175" t="s">
        <v>67</v>
      </c>
      <c r="TI866" s="10" t="e">
        <f>TG866*1.2</f>
        <v>#N/A</v>
      </c>
      <c r="TK866" s="235"/>
      <c r="TL866" s="175" t="s">
        <v>123</v>
      </c>
      <c r="TM866" s="341" t="s">
        <v>3292</v>
      </c>
      <c r="TO866" s="176"/>
      <c r="TP866" s="176">
        <f>VLOOKUP(TM866,$A$879:$F$2731,6,FALSE)</f>
        <v>2</v>
      </c>
      <c r="TQ866" s="175" t="s">
        <v>67</v>
      </c>
      <c r="TR866" s="10">
        <f>TP866*1.2</f>
        <v>2.4</v>
      </c>
      <c r="TS866" s="10"/>
      <c r="TT866" s="235"/>
      <c r="TU866" s="175" t="s">
        <v>123</v>
      </c>
      <c r="TV866" s="341" t="s">
        <v>2595</v>
      </c>
      <c r="TX866" s="176"/>
      <c r="TY866" s="176">
        <f>VLOOKUP(TV866,$A$879:$F$2731,6,FALSE)</f>
        <v>0</v>
      </c>
      <c r="TZ866" s="175" t="s">
        <v>67</v>
      </c>
      <c r="UA866" s="10">
        <f>TY866*1.2</f>
        <v>0</v>
      </c>
      <c r="UB866" s="10"/>
      <c r="UC866" s="235"/>
      <c r="UD866" s="175" t="s">
        <v>123</v>
      </c>
      <c r="UE866" s="341" t="s">
        <v>3461</v>
      </c>
      <c r="UG866" s="176"/>
      <c r="UH866" s="176">
        <f>VLOOKUP(UE866,$A$879:$F$2731,6,FALSE)</f>
        <v>0</v>
      </c>
      <c r="UI866" s="175" t="s">
        <v>67</v>
      </c>
      <c r="UJ866" s="10">
        <f>UH866*1.2</f>
        <v>0</v>
      </c>
      <c r="UK866" s="10"/>
      <c r="UL866" s="235"/>
      <c r="UM866" s="175" t="s">
        <v>123</v>
      </c>
      <c r="UN866" s="349" t="s">
        <v>183</v>
      </c>
      <c r="UP866" s="176"/>
      <c r="UQ866" s="176" t="e">
        <f>VLOOKUP(UN866,$A$879:$F$2731,6,FALSE)</f>
        <v>#N/A</v>
      </c>
      <c r="UR866" s="175" t="s">
        <v>67</v>
      </c>
      <c r="US866" s="10" t="e">
        <f>UQ866*1.2</f>
        <v>#N/A</v>
      </c>
      <c r="UT866" s="10"/>
      <c r="UU866" s="235"/>
      <c r="UV866" s="175" t="s">
        <v>123</v>
      </c>
      <c r="UW866" s="341" t="s">
        <v>3377</v>
      </c>
      <c r="UY866" s="176"/>
      <c r="UZ866" s="176">
        <f>VLOOKUP(UW866,$A$879:$F$2731,6,FALSE)</f>
        <v>21</v>
      </c>
      <c r="VA866" s="175" t="s">
        <v>67</v>
      </c>
      <c r="VB866" s="10">
        <f>UZ866*1.2</f>
        <v>25.2</v>
      </c>
      <c r="VC866" s="10"/>
      <c r="VD866" s="235"/>
      <c r="VE866" s="175" t="s">
        <v>123</v>
      </c>
      <c r="VF866" s="349" t="s">
        <v>183</v>
      </c>
      <c r="VH866" s="176"/>
      <c r="VI866" s="176" t="e">
        <f>VLOOKUP(VF866,$A$879:$F$2731,6,FALSE)</f>
        <v>#N/A</v>
      </c>
      <c r="VJ866" s="175" t="s">
        <v>67</v>
      </c>
      <c r="VK866" s="10" t="e">
        <f>VI866*1.2</f>
        <v>#N/A</v>
      </c>
      <c r="VL866" s="10"/>
      <c r="VM866" s="235"/>
      <c r="VN866" s="175" t="s">
        <v>123</v>
      </c>
      <c r="VO866" s="341" t="s">
        <v>3377</v>
      </c>
      <c r="VQ866" s="176"/>
      <c r="VR866" s="176">
        <f>VLOOKUP(VO866,$A$879:$F$2731,6,FALSE)</f>
        <v>21</v>
      </c>
      <c r="VS866" s="175" t="s">
        <v>67</v>
      </c>
      <c r="VT866" s="10">
        <f>VR866*1.2</f>
        <v>25.2</v>
      </c>
      <c r="VU866" s="10"/>
      <c r="VV866" s="235"/>
      <c r="VW866" s="175" t="s">
        <v>123</v>
      </c>
      <c r="VX866" s="349" t="s">
        <v>183</v>
      </c>
      <c r="VZ866" s="176"/>
      <c r="WA866" s="176" t="e">
        <f>VLOOKUP(VX866,$A$879:$F$2731,6,FALSE)</f>
        <v>#N/A</v>
      </c>
      <c r="WB866" s="175" t="s">
        <v>67</v>
      </c>
      <c r="WC866" s="10" t="e">
        <f>WA866*1.2</f>
        <v>#N/A</v>
      </c>
      <c r="WE866" s="235"/>
      <c r="WF866" s="175" t="s">
        <v>123</v>
      </c>
      <c r="WG866" s="341" t="s">
        <v>3486</v>
      </c>
      <c r="WI866" s="176"/>
      <c r="WJ866" s="176">
        <f>VLOOKUP(WG866,$A$879:$F$2731,6,FALSE)</f>
        <v>307</v>
      </c>
      <c r="WK866" s="175" t="s">
        <v>67</v>
      </c>
      <c r="WL866" s="10">
        <f>WJ866*1.2</f>
        <v>368.4</v>
      </c>
      <c r="WN866" s="235"/>
      <c r="WO866" s="175" t="s">
        <v>123</v>
      </c>
      <c r="WP866" s="341" t="s">
        <v>2116</v>
      </c>
      <c r="WQ866" s="176"/>
      <c r="WR866" s="176"/>
      <c r="WS866" s="176">
        <f>VLOOKUP(WP866,$A$879:$F$2731,6,FALSE)</f>
        <v>68</v>
      </c>
      <c r="WT866" s="175" t="s">
        <v>67</v>
      </c>
      <c r="WU866" s="10">
        <f>WS866*1.2</f>
        <v>81.599999999999994</v>
      </c>
      <c r="WV866" s="10"/>
      <c r="WW866" s="235"/>
      <c r="WX866" s="175" t="s">
        <v>123</v>
      </c>
      <c r="WY866" s="341" t="s">
        <v>831</v>
      </c>
      <c r="XA866" s="176"/>
      <c r="XB866" s="176">
        <f>VLOOKUP(WY866,$A$879:$F$2731,6,FALSE)</f>
        <v>79</v>
      </c>
      <c r="XC866" s="175" t="s">
        <v>67</v>
      </c>
      <c r="XD866" s="10">
        <f>XB866*1.2</f>
        <v>94.8</v>
      </c>
      <c r="XF866" s="235"/>
      <c r="XG866" s="175" t="s">
        <v>123</v>
      </c>
      <c r="XH866" s="351" t="s">
        <v>2610</v>
      </c>
      <c r="XJ866" s="176"/>
      <c r="XK866" s="176">
        <f>VLOOKUP(XH866,$A$879:$F$2731,6,FALSE)</f>
        <v>33</v>
      </c>
      <c r="XL866" s="175" t="s">
        <v>67</v>
      </c>
      <c r="XM866" s="10">
        <f>XK866*1.2</f>
        <v>39.6</v>
      </c>
      <c r="XO866" s="235"/>
      <c r="XP866" s="175" t="s">
        <v>123</v>
      </c>
      <c r="XQ866" s="341" t="s">
        <v>2558</v>
      </c>
      <c r="XS866" s="176"/>
      <c r="XT866" s="176">
        <f>VLOOKUP(XQ866,$A$879:$F$2731,6,FALSE)</f>
        <v>3</v>
      </c>
      <c r="XU866" s="175" t="s">
        <v>67</v>
      </c>
      <c r="XV866" s="10">
        <f>XT866*1.2</f>
        <v>3.5999999999999996</v>
      </c>
      <c r="XW866" s="10"/>
      <c r="XX866" s="235"/>
      <c r="XY866" s="175" t="s">
        <v>123</v>
      </c>
      <c r="XZ866" s="341" t="s">
        <v>3335</v>
      </c>
      <c r="YB866" s="176"/>
      <c r="YC866" s="176">
        <f>VLOOKUP(XZ866,$A$879:$F$2731,6,FALSE)</f>
        <v>15</v>
      </c>
      <c r="YD866" s="175" t="s">
        <v>67</v>
      </c>
      <c r="YE866" s="10">
        <f>YC866*1.2</f>
        <v>18</v>
      </c>
      <c r="YG866" s="235"/>
      <c r="YH866" s="175" t="s">
        <v>123</v>
      </c>
      <c r="YI866" s="341" t="s">
        <v>2323</v>
      </c>
      <c r="YK866" s="176"/>
      <c r="YL866" s="176">
        <f>VLOOKUP(YI866,$A$879:$F$2731,6,FALSE)</f>
        <v>0</v>
      </c>
      <c r="YM866" s="175" t="s">
        <v>67</v>
      </c>
      <c r="YN866" s="10">
        <f>YL866*1.2</f>
        <v>0</v>
      </c>
      <c r="YO866" s="10"/>
      <c r="YP866" s="235"/>
      <c r="YQ866" s="175" t="s">
        <v>123</v>
      </c>
      <c r="YR866" s="341" t="s">
        <v>2554</v>
      </c>
      <c r="YT866" s="176"/>
      <c r="YU866" s="176">
        <f>VLOOKUP(YR866,$A$879:$F$2731,6,FALSE)</f>
        <v>0</v>
      </c>
      <c r="YV866" s="175" t="s">
        <v>67</v>
      </c>
      <c r="YW866" s="10">
        <f>YU866*1.2</f>
        <v>0</v>
      </c>
      <c r="YY866" s="235"/>
      <c r="YZ866" s="175" t="s">
        <v>123</v>
      </c>
      <c r="ZA866" s="341" t="s">
        <v>2483</v>
      </c>
      <c r="ZC866" s="176"/>
      <c r="ZD866" s="176">
        <f>VLOOKUP(ZA866,$A$879:$F$2731,6,FALSE)</f>
        <v>91</v>
      </c>
      <c r="ZE866" s="175" t="s">
        <v>67</v>
      </c>
      <c r="ZF866" s="10">
        <f>ZD866*1.2</f>
        <v>109.2</v>
      </c>
      <c r="ZH866" s="235"/>
      <c r="ZI866" s="175" t="s">
        <v>123</v>
      </c>
      <c r="ZJ866" s="341" t="s">
        <v>727</v>
      </c>
      <c r="ZL866" s="176"/>
      <c r="ZM866" s="176">
        <f>VLOOKUP(ZJ866,$A$879:$F$2731,6,FALSE)</f>
        <v>8</v>
      </c>
      <c r="ZN866" s="175" t="s">
        <v>67</v>
      </c>
      <c r="ZO866" s="10">
        <f>ZM866*1.2</f>
        <v>9.6</v>
      </c>
      <c r="ZQ866" s="235"/>
      <c r="ZR866" s="175" t="s">
        <v>123</v>
      </c>
      <c r="ZS866" s="341" t="s">
        <v>1379</v>
      </c>
      <c r="ZU866" s="176"/>
      <c r="ZV866" s="176">
        <f>VLOOKUP(ZS866,$A$879:$F$2731,6,FALSE)</f>
        <v>16</v>
      </c>
      <c r="ZW866" s="175" t="s">
        <v>67</v>
      </c>
      <c r="ZX866" s="10">
        <f>ZV866*1.2</f>
        <v>19.2</v>
      </c>
      <c r="ZY866" s="10"/>
      <c r="ZZ866" s="235"/>
      <c r="AAA866" s="175" t="s">
        <v>123</v>
      </c>
      <c r="AAB866" s="341" t="s">
        <v>3504</v>
      </c>
      <c r="AAD866" s="176"/>
      <c r="AAE866" s="176">
        <f>VLOOKUP(AAB866,$A$879:$F$2731,6,FALSE)</f>
        <v>0</v>
      </c>
      <c r="AAF866" s="175" t="s">
        <v>67</v>
      </c>
      <c r="AAG866" s="10">
        <f>AAE866*1.2</f>
        <v>0</v>
      </c>
      <c r="AAH866" s="10"/>
      <c r="AAI866" s="235"/>
      <c r="AAJ866" s="175" t="s">
        <v>123</v>
      </c>
      <c r="AAK866" s="75" t="s">
        <v>183</v>
      </c>
      <c r="AAM866" s="176"/>
      <c r="AAN866" s="176" t="e">
        <f>VLOOKUP(AAK866,$A$879:$F$2731,6,FALSE)</f>
        <v>#N/A</v>
      </c>
      <c r="AAO866" s="175" t="s">
        <v>67</v>
      </c>
      <c r="AAP866" s="10" t="e">
        <f>AAN866*1.2</f>
        <v>#N/A</v>
      </c>
      <c r="AAQ866" s="10"/>
      <c r="AAR866" s="235"/>
      <c r="AAS866" s="175" t="s">
        <v>123</v>
      </c>
      <c r="AAT866" s="341" t="s">
        <v>2651</v>
      </c>
      <c r="AAV866" s="176"/>
      <c r="AAW866" s="176">
        <f>VLOOKUP(AAT866,$A$879:$F$2731,6,FALSE)</f>
        <v>32</v>
      </c>
      <c r="AAX866" s="175" t="s">
        <v>67</v>
      </c>
      <c r="AAY866" s="10">
        <f>AAW866*1.2</f>
        <v>38.4</v>
      </c>
      <c r="AAZ866" s="10"/>
      <c r="ABA866" s="235"/>
      <c r="ABB866" s="175" t="s">
        <v>123</v>
      </c>
      <c r="ABC866" s="355" t="s">
        <v>3486</v>
      </c>
      <c r="ABE866" s="176"/>
      <c r="ABF866" s="176">
        <f>VLOOKUP(ABC866,$A$879:$F$2731,6,FALSE)</f>
        <v>307</v>
      </c>
      <c r="ABG866" s="175" t="s">
        <v>67</v>
      </c>
      <c r="ABH866" s="10">
        <f>ABF866*1.2</f>
        <v>368.4</v>
      </c>
      <c r="ABI866" s="10"/>
      <c r="ABJ866" s="235"/>
      <c r="ABK866" s="175" t="s">
        <v>123</v>
      </c>
      <c r="ABL866" s="341" t="s">
        <v>2023</v>
      </c>
      <c r="ABN866" s="176"/>
      <c r="ABO866" s="176">
        <f>VLOOKUP(ABL866,$A$879:$F$2731,6,FALSE)</f>
        <v>9</v>
      </c>
      <c r="ABP866" s="175" t="s">
        <v>67</v>
      </c>
      <c r="ABQ866" s="10">
        <f>ABO866*1.2</f>
        <v>10.799999999999999</v>
      </c>
      <c r="ABR866" s="10"/>
      <c r="ABS866" s="235"/>
      <c r="ABT866" s="175" t="s">
        <v>123</v>
      </c>
      <c r="ABU866" s="75" t="s">
        <v>183</v>
      </c>
      <c r="ABW866" s="176"/>
      <c r="ABX866" s="176" t="e">
        <f>VLOOKUP(ABU866,$A$879:$F$2731,6,FALSE)</f>
        <v>#N/A</v>
      </c>
      <c r="ABY866" s="175" t="s">
        <v>67</v>
      </c>
      <c r="ABZ866" s="10" t="e">
        <f>ABX866*1.2</f>
        <v>#N/A</v>
      </c>
      <c r="ACA866" s="10"/>
      <c r="ACB866" s="235"/>
      <c r="ACC866" s="175" t="s">
        <v>123</v>
      </c>
      <c r="ACD866" s="75" t="s">
        <v>183</v>
      </c>
      <c r="ACF866" s="176"/>
      <c r="ACG866" s="176" t="e">
        <f>VLOOKUP(ACD866,$A$879:$F$2731,6,FALSE)</f>
        <v>#N/A</v>
      </c>
      <c r="ACH866" s="175" t="s">
        <v>67</v>
      </c>
      <c r="ACI866" s="10" t="e">
        <f>ACG866*1.2</f>
        <v>#N/A</v>
      </c>
      <c r="ACJ866" s="10"/>
      <c r="ACK866" s="235"/>
      <c r="ACL866" s="175" t="s">
        <v>123</v>
      </c>
      <c r="ACM866" s="75" t="s">
        <v>183</v>
      </c>
      <c r="ACO866" s="176"/>
      <c r="ACP866" s="176" t="e">
        <f>VLOOKUP(ACM866,$A$879:$F$2731,6,FALSE)</f>
        <v>#N/A</v>
      </c>
      <c r="ACQ866" s="175" t="s">
        <v>67</v>
      </c>
      <c r="ACR866" s="10" t="e">
        <f>ACP866*1.2</f>
        <v>#N/A</v>
      </c>
      <c r="ACS866" s="10"/>
      <c r="ACT866" s="235"/>
      <c r="ACU866" s="175" t="s">
        <v>123</v>
      </c>
      <c r="ACV866" s="75" t="s">
        <v>183</v>
      </c>
      <c r="ACX866" s="176"/>
      <c r="ACY866" s="176" t="e">
        <f>VLOOKUP(ACV866,$A$879:$F$2731,6,FALSE)</f>
        <v>#N/A</v>
      </c>
      <c r="ACZ866" s="175" t="s">
        <v>67</v>
      </c>
      <c r="ADA866" s="10" t="e">
        <f>ACY866*1.2</f>
        <v>#N/A</v>
      </c>
      <c r="ADB866" s="10"/>
      <c r="ADC866" s="235"/>
      <c r="ADD866" s="175" t="s">
        <v>123</v>
      </c>
      <c r="ADE866" s="341" t="s">
        <v>3357</v>
      </c>
      <c r="ADG866" s="176"/>
      <c r="ADH866" s="176">
        <f>VLOOKUP(ADE866,$A$879:$F$2731,6,FALSE)</f>
        <v>7</v>
      </c>
      <c r="ADI866" s="175" t="s">
        <v>67</v>
      </c>
      <c r="ADJ866" s="10">
        <f>ADH866*1.2</f>
        <v>8.4</v>
      </c>
      <c r="ADL866" s="235"/>
      <c r="ADM866" s="175" t="s">
        <v>123</v>
      </c>
      <c r="ADN866" s="75" t="s">
        <v>183</v>
      </c>
      <c r="ADP866" s="176"/>
      <c r="ADQ866" s="176" t="e">
        <f>VLOOKUP(ADN866,$A$879:$F$2731,6,FALSE)</f>
        <v>#N/A</v>
      </c>
      <c r="ADR866" s="175" t="s">
        <v>67</v>
      </c>
      <c r="ADS866" s="10" t="e">
        <f>ADQ866*1.2</f>
        <v>#N/A</v>
      </c>
      <c r="ADT866" s="10"/>
      <c r="ADU866" s="235"/>
      <c r="ADV866" s="175" t="s">
        <v>123</v>
      </c>
      <c r="ADW866" s="341" t="s">
        <v>3443</v>
      </c>
      <c r="ADY866" s="176"/>
      <c r="ADZ866" s="176">
        <f>VLOOKUP(ADW866,$A$879:$F$2731,6,FALSE)</f>
        <v>0</v>
      </c>
      <c r="AEA866" s="175" t="s">
        <v>67</v>
      </c>
      <c r="AEB866" s="10">
        <f>ADZ866*1.2</f>
        <v>0</v>
      </c>
      <c r="AED866" s="235"/>
      <c r="AEE866" s="175" t="s">
        <v>123</v>
      </c>
      <c r="AEF866" s="75" t="s">
        <v>183</v>
      </c>
      <c r="AEH866" s="176"/>
      <c r="AEI866" s="176" t="e">
        <f>VLOOKUP(AEF866,$A$879:$F$2731,6,FALSE)</f>
        <v>#N/A</v>
      </c>
      <c r="AEJ866" s="175" t="s">
        <v>67</v>
      </c>
      <c r="AEK866" s="10" t="e">
        <f>AEI866*1.2</f>
        <v>#N/A</v>
      </c>
      <c r="AEM866" s="235"/>
      <c r="AEN866" s="175" t="s">
        <v>123</v>
      </c>
      <c r="AEO866" s="75" t="s">
        <v>183</v>
      </c>
      <c r="AEQ866" s="176"/>
      <c r="AER866" s="176" t="e">
        <f>VLOOKUP(AEO866,$A$879:$F$2731,6,FALSE)</f>
        <v>#N/A</v>
      </c>
      <c r="AES866" s="175" t="s">
        <v>67</v>
      </c>
      <c r="AET866" s="10" t="e">
        <f>AER866*1.2</f>
        <v>#N/A</v>
      </c>
      <c r="AEV866" s="235"/>
      <c r="AEW866" s="175" t="s">
        <v>123</v>
      </c>
      <c r="AEX866" s="75" t="s">
        <v>183</v>
      </c>
      <c r="AEZ866" s="176"/>
      <c r="AFA866" s="176" t="e">
        <f>VLOOKUP(AEX866,$A$879:$F$2731,6,FALSE)</f>
        <v>#N/A</v>
      </c>
      <c r="AFB866" s="175" t="s">
        <v>67</v>
      </c>
      <c r="AFC866" s="10" t="e">
        <f>AFA866*1.2</f>
        <v>#N/A</v>
      </c>
      <c r="AFD866" s="10"/>
      <c r="AFE866" s="235"/>
      <c r="AFF866" s="175" t="s">
        <v>123</v>
      </c>
      <c r="AFG866" s="75" t="s">
        <v>183</v>
      </c>
      <c r="AFI866" s="176"/>
      <c r="AFJ866" s="176" t="e">
        <f>VLOOKUP(AFG866,$A$879:$F$2731,6,FALSE)</f>
        <v>#N/A</v>
      </c>
      <c r="AFK866" s="175" t="s">
        <v>67</v>
      </c>
      <c r="AFL866" s="10" t="e">
        <f>AFJ866*1.2</f>
        <v>#N/A</v>
      </c>
      <c r="AFM866" s="10"/>
      <c r="AFN866" s="235"/>
      <c r="AFO866" s="175" t="s">
        <v>123</v>
      </c>
      <c r="AFP866" s="75" t="s">
        <v>183</v>
      </c>
      <c r="AFR866" s="176"/>
      <c r="AFS866" s="176" t="e">
        <f>VLOOKUP(AFP866,$A$879:$F$2731,6,FALSE)</f>
        <v>#N/A</v>
      </c>
      <c r="AFT866" s="175" t="s">
        <v>67</v>
      </c>
      <c r="AFU866" s="10" t="e">
        <f>AFS866*1.2</f>
        <v>#N/A</v>
      </c>
      <c r="AFV866" s="10"/>
      <c r="AFW866" s="235"/>
      <c r="AFX866" s="175" t="s">
        <v>123</v>
      </c>
      <c r="AFY866" s="341" t="s">
        <v>471</v>
      </c>
      <c r="AGA866" s="176"/>
      <c r="AGB866" s="176">
        <f>VLOOKUP(AFY866,$A$879:$F$2731,6,FALSE)</f>
        <v>19</v>
      </c>
      <c r="AGC866" s="175" t="s">
        <v>67</v>
      </c>
      <c r="AGD866" s="10">
        <f>AGB866*1.2</f>
        <v>22.8</v>
      </c>
      <c r="AGE866" s="10"/>
      <c r="AGF866" s="235"/>
      <c r="AGG866" s="175" t="s">
        <v>123</v>
      </c>
      <c r="AGH866" s="341" t="s">
        <v>2651</v>
      </c>
      <c r="AGJ866" s="176"/>
      <c r="AGK866" s="176">
        <f>VLOOKUP(AGH866,$A$879:$F$2731,6,FALSE)</f>
        <v>32</v>
      </c>
      <c r="AGL866" s="175" t="s">
        <v>67</v>
      </c>
      <c r="AGM866" s="10">
        <f>AGK866*1.2</f>
        <v>38.4</v>
      </c>
      <c r="AGN866" s="10"/>
      <c r="AGO866" s="235"/>
      <c r="AGP866" s="175" t="s">
        <v>123</v>
      </c>
      <c r="AGQ866" s="341" t="s">
        <v>1145</v>
      </c>
      <c r="AGS866" s="176"/>
      <c r="AGT866" s="176">
        <f>VLOOKUP(AGQ866,$A$879:$F$2731,6,FALSE)</f>
        <v>285</v>
      </c>
      <c r="AGU866" s="175" t="s">
        <v>67</v>
      </c>
      <c r="AGV866" s="10">
        <f>AGT866*1.2</f>
        <v>342</v>
      </c>
      <c r="AGW866" s="10"/>
      <c r="AGX866" s="235"/>
      <c r="AGY866" s="175" t="s">
        <v>123</v>
      </c>
      <c r="AGZ866" s="341" t="s">
        <v>1400</v>
      </c>
      <c r="AHB866" s="176"/>
      <c r="AHC866" s="176">
        <f>VLOOKUP(AGZ866,$A$879:$F$2731,6,FALSE)</f>
        <v>247</v>
      </c>
      <c r="AHD866" s="175" t="s">
        <v>67</v>
      </c>
      <c r="AHE866" s="10">
        <f>AHC866*1.2</f>
        <v>296.39999999999998</v>
      </c>
      <c r="AHF866" s="10"/>
      <c r="AHG866" s="235"/>
      <c r="AHH866" s="175" t="s">
        <v>123</v>
      </c>
      <c r="AHI866" s="398" t="s">
        <v>3486</v>
      </c>
      <c r="AHK866" s="176"/>
      <c r="AHL866" s="176">
        <f>VLOOKUP(AHI866,$A$879:$F$2731,6,FALSE)</f>
        <v>307</v>
      </c>
      <c r="AHM866" s="175" t="s">
        <v>67</v>
      </c>
      <c r="AHN866" s="10">
        <f>AHL866*1.2</f>
        <v>368.4</v>
      </c>
      <c r="AHO866" s="10"/>
      <c r="AHP866" s="235"/>
      <c r="AHQ866" s="175" t="s">
        <v>123</v>
      </c>
      <c r="AHR866" s="341" t="s">
        <v>3486</v>
      </c>
      <c r="AHT866" s="176"/>
      <c r="AHU866" s="176">
        <f>VLOOKUP(AHR866,$A$879:$F$2731,6,FALSE)</f>
        <v>307</v>
      </c>
      <c r="AHV866" s="175" t="s">
        <v>67</v>
      </c>
      <c r="AHW866" s="10">
        <f>AHU866*1.2</f>
        <v>368.4</v>
      </c>
      <c r="AHX866" s="10"/>
      <c r="AHY866" s="235"/>
      <c r="AHZ866" s="175" t="s">
        <v>123</v>
      </c>
      <c r="AIA866" s="341" t="s">
        <v>3325</v>
      </c>
      <c r="AIC866" s="176"/>
      <c r="AID866" s="176">
        <f>VLOOKUP(AIA866,$A$879:$F$2731,6,FALSE)</f>
        <v>10</v>
      </c>
      <c r="AIE866" s="175" t="s">
        <v>67</v>
      </c>
      <c r="AIF866" s="10">
        <f>AID866*1.2</f>
        <v>12</v>
      </c>
      <c r="AIG866" s="10"/>
      <c r="AIH866" s="235"/>
      <c r="AII866" s="175" t="s">
        <v>123</v>
      </c>
      <c r="AIJ866" s="341" t="s">
        <v>3486</v>
      </c>
      <c r="AIL866" s="176"/>
      <c r="AIM866" s="176">
        <f>VLOOKUP(AIJ866,$A$879:$F$2731,6,FALSE)</f>
        <v>307</v>
      </c>
      <c r="AIN866" s="175" t="s">
        <v>67</v>
      </c>
      <c r="AIO866" s="10">
        <f>AIM866*1.2</f>
        <v>368.4</v>
      </c>
      <c r="AIP866" s="10"/>
      <c r="AIQ866" s="235"/>
      <c r="AIR866" s="175" t="s">
        <v>123</v>
      </c>
      <c r="AIS866" s="341" t="s">
        <v>471</v>
      </c>
      <c r="AIU866" s="176"/>
      <c r="AIV866" s="176">
        <f>VLOOKUP(AIS866,$A$879:$F$2731,6,FALSE)</f>
        <v>19</v>
      </c>
      <c r="AIW866" s="175" t="s">
        <v>67</v>
      </c>
      <c r="AIX866" s="10">
        <f>AIV866*1.2</f>
        <v>22.8</v>
      </c>
      <c r="AIY866" s="10"/>
      <c r="AIZ866" s="235"/>
      <c r="AJA866" s="175" t="s">
        <v>123</v>
      </c>
      <c r="AJB866" s="351" t="s">
        <v>2323</v>
      </c>
      <c r="AJD866" s="176"/>
      <c r="AJE866" s="176">
        <f>VLOOKUP(AJB866,$A$879:$F$2731,6,FALSE)</f>
        <v>0</v>
      </c>
      <c r="AJF866" s="175" t="s">
        <v>67</v>
      </c>
      <c r="AJG866" s="10">
        <f>AJE866*1.2</f>
        <v>0</v>
      </c>
      <c r="AJH866" s="10"/>
      <c r="AJI866" s="235"/>
      <c r="AJJ866" s="175" t="s">
        <v>123</v>
      </c>
      <c r="AJK866" s="341" t="s">
        <v>2116</v>
      </c>
      <c r="AJM866" s="176"/>
      <c r="AJN866" s="176">
        <f>VLOOKUP(AJK866,$A$879:$F$2731,6,FALSE)</f>
        <v>68</v>
      </c>
      <c r="AJO866" s="175" t="s">
        <v>67</v>
      </c>
      <c r="AJP866" s="10">
        <f>AJN866*1.2</f>
        <v>81.599999999999994</v>
      </c>
      <c r="AJQ866" s="10"/>
      <c r="AJR866" s="235"/>
      <c r="AJS866" s="175" t="s">
        <v>123</v>
      </c>
      <c r="AJT866" s="347" t="s">
        <v>1792</v>
      </c>
      <c r="AJV866" s="176"/>
      <c r="AJW866" s="176">
        <f>VLOOKUP(AJT866,$A$879:$F$2731,6,FALSE)</f>
        <v>12</v>
      </c>
      <c r="AJX866" s="175" t="s">
        <v>67</v>
      </c>
      <c r="AJY866" s="10">
        <f>AJW866*1.2</f>
        <v>14.399999999999999</v>
      </c>
      <c r="AJZ866" s="10"/>
      <c r="AKA866" s="235"/>
      <c r="AKB866" s="175" t="s">
        <v>123</v>
      </c>
      <c r="AKC866" s="341" t="s">
        <v>1023</v>
      </c>
      <c r="AKE866" s="176"/>
      <c r="AKF866" s="176">
        <f>VLOOKUP(AKC866,$A$879:$F$2731,6,FALSE)</f>
        <v>4</v>
      </c>
      <c r="AKG866" s="175" t="s">
        <v>67</v>
      </c>
      <c r="AKH866" s="10">
        <f>AKF866*1.2</f>
        <v>4.8</v>
      </c>
      <c r="AKI866" s="10"/>
      <c r="AKJ866" s="235"/>
      <c r="AKK866" s="175" t="s">
        <v>123</v>
      </c>
      <c r="AKL866" s="341" t="s">
        <v>2458</v>
      </c>
      <c r="AKN866" s="176"/>
      <c r="AKO866" s="176">
        <f>VLOOKUP(AKL866,$A$879:$F$2731,6,FALSE)</f>
        <v>17</v>
      </c>
      <c r="AKP866" s="175" t="s">
        <v>67</v>
      </c>
      <c r="AKQ866" s="10">
        <f>AKO866*1.2</f>
        <v>20.399999999999999</v>
      </c>
      <c r="AKR866" s="10"/>
      <c r="AKS866" s="235"/>
      <c r="AKT866" s="175" t="s">
        <v>123</v>
      </c>
      <c r="AKU866" s="341" t="s">
        <v>2116</v>
      </c>
      <c r="AKW866" s="176"/>
      <c r="AKX866" s="176">
        <f>VLOOKUP(AKU866,$A$879:$F$2731,6,FALSE)</f>
        <v>68</v>
      </c>
      <c r="AKY866" s="175" t="s">
        <v>67</v>
      </c>
      <c r="AKZ866" s="10">
        <f>AKX866*1.2</f>
        <v>81.599999999999994</v>
      </c>
      <c r="ALA866" s="10"/>
      <c r="ALB866" s="235"/>
      <c r="ALC866" s="175" t="s">
        <v>123</v>
      </c>
      <c r="ALD866" s="341" t="s">
        <v>457</v>
      </c>
      <c r="ALF866" s="176"/>
      <c r="ALG866" s="176">
        <f>VLOOKUP(ALD866,$A$879:$F$2731,6,FALSE)</f>
        <v>12</v>
      </c>
      <c r="ALH866" s="175" t="s">
        <v>67</v>
      </c>
      <c r="ALI866" s="10">
        <f>ALG866*1.2</f>
        <v>14.399999999999999</v>
      </c>
      <c r="ALJ866" s="10"/>
      <c r="ALK866" s="235"/>
      <c r="ALL866" s="175" t="s">
        <v>123</v>
      </c>
      <c r="ALM866" s="341" t="s">
        <v>471</v>
      </c>
      <c r="ALO866" s="176"/>
      <c r="ALP866" s="176">
        <f>VLOOKUP(ALM866,$A$879:$F$2731,6,FALSE)</f>
        <v>19</v>
      </c>
      <c r="ALQ866" s="175" t="s">
        <v>67</v>
      </c>
      <c r="ALR866" s="10">
        <f>ALP866*1.2</f>
        <v>22.8</v>
      </c>
      <c r="ALS866" s="10"/>
      <c r="ALT866" s="235"/>
      <c r="ALU866" s="175" t="s">
        <v>123</v>
      </c>
      <c r="ALV866" s="341" t="s">
        <v>471</v>
      </c>
      <c r="ALX866" s="176"/>
      <c r="ALY866" s="176">
        <f>VLOOKUP(ALV866,$A$879:$F$2731,6,FALSE)</f>
        <v>19</v>
      </c>
      <c r="ALZ866" s="175" t="s">
        <v>67</v>
      </c>
      <c r="AMA866" s="10">
        <f>ALY866*1.2</f>
        <v>22.8</v>
      </c>
      <c r="AMB866" s="10"/>
      <c r="AMC866" s="235"/>
      <c r="AMD866" s="175" t="s">
        <v>123</v>
      </c>
      <c r="AME866" s="401" t="s">
        <v>507</v>
      </c>
      <c r="AMG866" s="176"/>
      <c r="AMH866" s="176">
        <f>VLOOKUP(AME866,$A$879:$F$2731,6,FALSE)</f>
        <v>0</v>
      </c>
      <c r="AMI866" s="175" t="s">
        <v>67</v>
      </c>
      <c r="AMJ866" s="10">
        <f>AMH866*1.2</f>
        <v>0</v>
      </c>
      <c r="AMK866" s="10"/>
      <c r="AML866" s="235"/>
      <c r="AMM866" s="175" t="s">
        <v>123</v>
      </c>
      <c r="AMN866" s="343" t="s">
        <v>3326</v>
      </c>
      <c r="AMP866" s="176"/>
      <c r="AMQ866" s="176">
        <f>VLOOKUP(AMN866,$A$879:$F$2731,6,FALSE)</f>
        <v>0</v>
      </c>
      <c r="AMR866" s="175" t="s">
        <v>67</v>
      </c>
      <c r="AMS866" s="10">
        <f>AMQ866*1.2</f>
        <v>0</v>
      </c>
      <c r="AMT866" s="10"/>
      <c r="AMU866" s="235"/>
      <c r="AMV866" s="175" t="s">
        <v>123</v>
      </c>
      <c r="AMW866" s="341" t="s">
        <v>471</v>
      </c>
      <c r="AMY866" s="176"/>
      <c r="AMZ866" s="176">
        <f>VLOOKUP(AMW866,$A$879:$F$2731,6,FALSE)</f>
        <v>19</v>
      </c>
      <c r="ANA866" s="175" t="s">
        <v>67</v>
      </c>
      <c r="ANB866" s="10">
        <f>AMZ866*1.2</f>
        <v>22.8</v>
      </c>
      <c r="ANC866" s="10"/>
      <c r="AND866" s="235"/>
      <c r="ANE866" s="175" t="s">
        <v>123</v>
      </c>
      <c r="ANF866" s="341" t="s">
        <v>3486</v>
      </c>
      <c r="ANH866" s="176"/>
      <c r="ANI866" s="176">
        <f>VLOOKUP(ANF866,$A$879:$F$2731,6,FALSE)</f>
        <v>307</v>
      </c>
      <c r="ANJ866" s="175" t="s">
        <v>67</v>
      </c>
      <c r="ANK866" s="10">
        <f>ANI866*1.2</f>
        <v>368.4</v>
      </c>
      <c r="ANL866" s="10"/>
      <c r="ANM866" s="235"/>
      <c r="ANN866" s="175" t="s">
        <v>123</v>
      </c>
      <c r="ANO866" s="351" t="s">
        <v>2323</v>
      </c>
      <c r="ANQ866" s="176"/>
      <c r="ANR866" s="176">
        <f>VLOOKUP(ANO866,$A$879:$F$2731,6,FALSE)</f>
        <v>0</v>
      </c>
      <c r="ANS866" s="175" t="s">
        <v>67</v>
      </c>
      <c r="ANT866" s="10">
        <f>ANR866*1.2</f>
        <v>0</v>
      </c>
      <c r="ANU866" s="10"/>
      <c r="ANV866" s="235"/>
      <c r="ANW866" s="175" t="s">
        <v>123</v>
      </c>
      <c r="ANX866" s="341" t="s">
        <v>471</v>
      </c>
      <c r="ANZ866" s="176"/>
      <c r="AOA866" s="176">
        <f>VLOOKUP(ANX866,$A$879:$F$2731,6,FALSE)</f>
        <v>19</v>
      </c>
      <c r="AOB866" s="175" t="s">
        <v>67</v>
      </c>
      <c r="AOC866" s="10">
        <f>AOA866*1.2</f>
        <v>22.8</v>
      </c>
      <c r="AOD866" s="10"/>
      <c r="AOE866" s="235"/>
      <c r="AOF866" s="175" t="s">
        <v>123</v>
      </c>
      <c r="AOG866" s="75" t="s">
        <v>183</v>
      </c>
      <c r="AOI866" s="176"/>
      <c r="AOJ866" s="176" t="e">
        <f>VLOOKUP(AOG866,$A$879:$F$2731,6,FALSE)</f>
        <v>#N/A</v>
      </c>
      <c r="AOK866" s="175" t="s">
        <v>67</v>
      </c>
      <c r="AOL866" s="10" t="e">
        <f>AOJ866*1.2</f>
        <v>#N/A</v>
      </c>
      <c r="AOM866" s="10"/>
      <c r="AON866" s="235"/>
      <c r="AOO866" s="175" t="s">
        <v>123</v>
      </c>
      <c r="AOP866" s="341" t="s">
        <v>3202</v>
      </c>
      <c r="AOR866" s="176"/>
      <c r="AOS866" s="176">
        <f>VLOOKUP(AOP866,$A$879:$F$2731,6,FALSE)</f>
        <v>0</v>
      </c>
      <c r="AOT866" s="175" t="s">
        <v>67</v>
      </c>
      <c r="AOU866" s="10">
        <f>AOS866*1.2</f>
        <v>0</v>
      </c>
      <c r="AOV866" s="10"/>
      <c r="AOW866" s="235"/>
      <c r="AOX866" s="175" t="s">
        <v>123</v>
      </c>
      <c r="AOY866" s="404" t="s">
        <v>471</v>
      </c>
      <c r="APA866" s="176"/>
      <c r="APB866" s="176">
        <f>VLOOKUP(AOY866,$A$879:$F$2731,6,FALSE)</f>
        <v>19</v>
      </c>
      <c r="APC866" s="175" t="s">
        <v>67</v>
      </c>
      <c r="APD866" s="10">
        <f>APB866*1.2</f>
        <v>22.8</v>
      </c>
      <c r="APE866" s="10"/>
      <c r="APF866" s="235"/>
      <c r="APG866" s="175" t="s">
        <v>123</v>
      </c>
      <c r="APH866" s="341" t="s">
        <v>438</v>
      </c>
      <c r="APJ866" s="176"/>
      <c r="APK866" s="176">
        <f>VLOOKUP(APH866,$A$879:$F$2731,6,FALSE)</f>
        <v>8</v>
      </c>
      <c r="APL866" s="175" t="s">
        <v>67</v>
      </c>
      <c r="APM866" s="10">
        <f>APK866*1.2</f>
        <v>9.6</v>
      </c>
      <c r="APN866" s="10"/>
      <c r="APO866" s="235"/>
      <c r="APP866" s="175" t="s">
        <v>123</v>
      </c>
      <c r="APQ866" s="75" t="s">
        <v>183</v>
      </c>
      <c r="APS866" s="176"/>
      <c r="APT866" s="176" t="e">
        <f>VLOOKUP(APQ866,$A$879:$F$2731,6,FALSE)</f>
        <v>#N/A</v>
      </c>
      <c r="APU866" s="175" t="s">
        <v>67</v>
      </c>
      <c r="APV866" s="10" t="e">
        <f>APT866*1.2</f>
        <v>#N/A</v>
      </c>
      <c r="APW866" s="10"/>
      <c r="APX866" s="235"/>
      <c r="APY866" s="175" t="s">
        <v>123</v>
      </c>
      <c r="APZ866" s="341" t="s">
        <v>3241</v>
      </c>
      <c r="AQB866" s="176"/>
      <c r="AQC866" s="176">
        <f>VLOOKUP(APZ866,$A$879:$F$2731,6,FALSE)</f>
        <v>11</v>
      </c>
      <c r="AQD866" s="175" t="s">
        <v>67</v>
      </c>
      <c r="AQE866" s="10">
        <f>AQC866*1.2</f>
        <v>13.2</v>
      </c>
      <c r="AQF866" s="10"/>
      <c r="AQG866" s="235"/>
      <c r="AQH866" s="175" t="s">
        <v>123</v>
      </c>
      <c r="AQI866" s="341" t="s">
        <v>3486</v>
      </c>
      <c r="AQK866" s="176"/>
      <c r="AQL866" s="176">
        <f>VLOOKUP(AQI866,$A$879:$F$2731,6,FALSE)</f>
        <v>307</v>
      </c>
      <c r="AQM866" s="175" t="s">
        <v>67</v>
      </c>
      <c r="AQN866" s="10">
        <f>AQL866*1.2</f>
        <v>368.4</v>
      </c>
      <c r="AQO866" s="10"/>
      <c r="AQP866" s="235"/>
      <c r="AQQ866" s="175" t="s">
        <v>123</v>
      </c>
      <c r="AQR866" s="75" t="s">
        <v>183</v>
      </c>
      <c r="AQT866" s="176"/>
      <c r="AQU866" s="176" t="e">
        <f>VLOOKUP(AQR866,$A$879:$F$2731,6,FALSE)</f>
        <v>#N/A</v>
      </c>
      <c r="AQV866" s="175" t="s">
        <v>67</v>
      </c>
      <c r="AQW866" s="10" t="e">
        <f>AQU866*1.2</f>
        <v>#N/A</v>
      </c>
      <c r="AQX866" s="10"/>
      <c r="AQY866" s="235"/>
      <c r="AQZ866" s="175" t="s">
        <v>123</v>
      </c>
      <c r="ARA866" s="75" t="s">
        <v>183</v>
      </c>
      <c r="ARC866" s="176"/>
      <c r="ARD866" s="176" t="e">
        <f>VLOOKUP(ARA866,$A$879:$F$2731,6,FALSE)</f>
        <v>#N/A</v>
      </c>
      <c r="ARE866" s="175" t="s">
        <v>67</v>
      </c>
      <c r="ARF866" s="10" t="e">
        <f>ARD866*1.2</f>
        <v>#N/A</v>
      </c>
      <c r="ARG866" s="10"/>
      <c r="ARH866" s="235"/>
      <c r="ARI866" s="175" t="s">
        <v>123</v>
      </c>
      <c r="ARJ866" s="75" t="s">
        <v>183</v>
      </c>
      <c r="ARL866" s="176"/>
      <c r="ARM866" s="176" t="e">
        <f>VLOOKUP(ARJ866,$A$879:$F$2731,6,FALSE)</f>
        <v>#N/A</v>
      </c>
      <c r="ARN866" s="175" t="s">
        <v>67</v>
      </c>
      <c r="ARO866" s="10" t="e">
        <f>ARM866*1.2</f>
        <v>#N/A</v>
      </c>
      <c r="ARP866" s="10"/>
      <c r="ARQ866" s="235"/>
      <c r="ARR866" s="175" t="s">
        <v>123</v>
      </c>
      <c r="ARS866" s="75" t="s">
        <v>183</v>
      </c>
      <c r="ARU866" s="176"/>
      <c r="ARV866" s="176" t="e">
        <f>VLOOKUP(ARS866,$A$879:$F$2731,6,FALSE)</f>
        <v>#N/A</v>
      </c>
      <c r="ARW866" s="175" t="s">
        <v>67</v>
      </c>
      <c r="ARX866" s="10" t="e">
        <f>ARV866*1.2</f>
        <v>#N/A</v>
      </c>
      <c r="ARY866" s="10"/>
      <c r="ARZ866" s="235"/>
      <c r="ASA866" s="175" t="s">
        <v>123</v>
      </c>
      <c r="ASB866" s="341" t="s">
        <v>3331</v>
      </c>
      <c r="ASD866" s="176"/>
      <c r="ASE866" s="176">
        <f>VLOOKUP(ASB866,$A$879:$F$2731,6,FALSE)</f>
        <v>0</v>
      </c>
      <c r="ASF866" s="175" t="s">
        <v>67</v>
      </c>
      <c r="ASG866" s="10">
        <f>ASE866*1.2</f>
        <v>0</v>
      </c>
      <c r="ASH866" s="10"/>
      <c r="ASI866" s="235"/>
      <c r="ASJ866" s="175" t="s">
        <v>123</v>
      </c>
      <c r="ASK866" s="75" t="s">
        <v>183</v>
      </c>
      <c r="ASM866" s="176"/>
      <c r="ASN866" s="176" t="e">
        <f>VLOOKUP(ASK866,$A$879:$F$2731,6,FALSE)</f>
        <v>#N/A</v>
      </c>
      <c r="ASO866" s="175" t="s">
        <v>67</v>
      </c>
      <c r="ASP866" s="10" t="e">
        <f>ASN866*1.2</f>
        <v>#N/A</v>
      </c>
      <c r="ASQ866" s="10"/>
      <c r="ASR866" s="235"/>
      <c r="ASS866" s="175" t="s">
        <v>123</v>
      </c>
      <c r="AST866" s="341" t="s">
        <v>3256</v>
      </c>
      <c r="ASV866" s="176"/>
      <c r="ASW866" s="176">
        <f>VLOOKUP(AST866,$A$879:$F$2731,6,FALSE)</f>
        <v>0</v>
      </c>
      <c r="ASX866" s="175" t="s">
        <v>67</v>
      </c>
      <c r="ASY866" s="10">
        <f>ASW866*1.2</f>
        <v>0</v>
      </c>
      <c r="ASZ866" s="10"/>
      <c r="ATA866" s="235"/>
      <c r="ATB866" s="175" t="s">
        <v>123</v>
      </c>
      <c r="ATC866" s="75" t="s">
        <v>183</v>
      </c>
      <c r="ATE866" s="176"/>
      <c r="ATF866" s="176" t="e">
        <f>VLOOKUP(ATC866,$A$879:$F$2731,6,FALSE)</f>
        <v>#N/A</v>
      </c>
      <c r="ATG866" s="175" t="s">
        <v>67</v>
      </c>
      <c r="ATH866" s="10" t="e">
        <f>ATF866*1.2</f>
        <v>#N/A</v>
      </c>
      <c r="ATI866" s="10"/>
      <c r="ATJ866" s="235"/>
      <c r="ATK866" s="175" t="s">
        <v>123</v>
      </c>
      <c r="ATL866" s="75" t="s">
        <v>183</v>
      </c>
      <c r="ATN866" s="176"/>
      <c r="ATO866" s="176" t="e">
        <f>VLOOKUP(ATL866,$A$879:$F$2731,6,FALSE)</f>
        <v>#N/A</v>
      </c>
      <c r="ATP866" s="175" t="s">
        <v>67</v>
      </c>
      <c r="ATQ866" s="10" t="e">
        <f>ATO866*1.2</f>
        <v>#N/A</v>
      </c>
      <c r="ATR866" s="10"/>
      <c r="ATS866" s="235"/>
      <c r="ATT866" s="175" t="s">
        <v>123</v>
      </c>
      <c r="ATU866" s="75" t="s">
        <v>183</v>
      </c>
      <c r="ATW866" s="176"/>
      <c r="ATX866" s="176" t="e">
        <f>VLOOKUP(ATU866,$A$879:$F$2731,6,FALSE)</f>
        <v>#N/A</v>
      </c>
      <c r="ATY866" s="175" t="s">
        <v>67</v>
      </c>
      <c r="ATZ866" s="10" t="e">
        <f>ATX866*1.2</f>
        <v>#N/A</v>
      </c>
      <c r="AUA866" s="10"/>
      <c r="AUB866" s="235"/>
      <c r="AUC866" s="175" t="s">
        <v>123</v>
      </c>
      <c r="AUD866" s="75" t="s">
        <v>183</v>
      </c>
      <c r="AUF866" s="176"/>
      <c r="AUG866" s="176" t="e">
        <f>VLOOKUP(AUD866,$A$879:$F$2731,6,FALSE)</f>
        <v>#N/A</v>
      </c>
      <c r="AUH866" s="175" t="s">
        <v>67</v>
      </c>
      <c r="AUI866" s="10" t="e">
        <f>AUG866*1.2</f>
        <v>#N/A</v>
      </c>
      <c r="AUJ866" s="10"/>
      <c r="AUK866" s="235"/>
      <c r="AUL866" s="175" t="s">
        <v>123</v>
      </c>
      <c r="AUM866" s="75" t="s">
        <v>183</v>
      </c>
      <c r="AUO866" s="176"/>
      <c r="AUP866" s="176" t="e">
        <f>VLOOKUP(AUM866,$A$879:$F$2731,6,FALSE)</f>
        <v>#N/A</v>
      </c>
      <c r="AUQ866" s="175" t="s">
        <v>67</v>
      </c>
      <c r="AUR866" s="10" t="e">
        <f>AUP866*1.2</f>
        <v>#N/A</v>
      </c>
      <c r="AUS866" s="10"/>
      <c r="AUT866" s="235"/>
      <c r="AUU866" s="175" t="s">
        <v>123</v>
      </c>
      <c r="AUV866" s="75" t="s">
        <v>183</v>
      </c>
      <c r="AUX866" s="176"/>
      <c r="AUY866" s="176" t="e">
        <f>VLOOKUP(AUV866,$A$879:$F$2731,6,FALSE)</f>
        <v>#N/A</v>
      </c>
      <c r="AUZ866" s="175" t="s">
        <v>67</v>
      </c>
      <c r="AVA866" s="10" t="e">
        <f>AUY866*1.2</f>
        <v>#N/A</v>
      </c>
      <c r="AVB866" s="10"/>
      <c r="AVC866" s="235"/>
      <c r="AVD866" s="175" t="s">
        <v>123</v>
      </c>
      <c r="AVE866" s="75" t="s">
        <v>183</v>
      </c>
      <c r="AVG866" s="176"/>
      <c r="AVH866" s="176" t="e">
        <f>VLOOKUP(AVE866,$A$879:$F$2731,6,FALSE)</f>
        <v>#N/A</v>
      </c>
      <c r="AVI866" s="175" t="s">
        <v>67</v>
      </c>
      <c r="AVJ866" s="10" t="e">
        <f>AVH866*1.2</f>
        <v>#N/A</v>
      </c>
      <c r="AVK866" s="10"/>
      <c r="AVL866" s="235"/>
      <c r="AVM866" s="175" t="s">
        <v>123</v>
      </c>
      <c r="AVN866" s="75" t="s">
        <v>183</v>
      </c>
      <c r="AVP866" s="176"/>
      <c r="AVQ866" s="176" t="e">
        <f>VLOOKUP(AVN866,$A$879:$F$2731,6,FALSE)</f>
        <v>#N/A</v>
      </c>
      <c r="AVR866" s="175" t="s">
        <v>67</v>
      </c>
      <c r="AVS866" s="10" t="e">
        <f>AVQ866*1.2</f>
        <v>#N/A</v>
      </c>
      <c r="AVT866" s="10"/>
      <c r="AVU866" s="235"/>
      <c r="AVV866" s="175" t="s">
        <v>123</v>
      </c>
      <c r="AVW866" s="75" t="s">
        <v>183</v>
      </c>
      <c r="AVY866" s="176"/>
      <c r="AVZ866" s="176" t="e">
        <f>VLOOKUP(AVW866,$A$879:$F$2731,6,FALSE)</f>
        <v>#N/A</v>
      </c>
      <c r="AWA866" s="175" t="s">
        <v>67</v>
      </c>
      <c r="AWB866" s="10" t="e">
        <f>AVZ866*1.2</f>
        <v>#N/A</v>
      </c>
      <c r="AWC866" s="10"/>
      <c r="AWD866" s="235"/>
      <c r="AWE866" s="175" t="s">
        <v>123</v>
      </c>
      <c r="AWF866" s="75" t="s">
        <v>183</v>
      </c>
      <c r="AWH866" s="176"/>
      <c r="AWI866" s="176" t="e">
        <f>VLOOKUP(AWF866,$A$879:$F$2731,6,FALSE)</f>
        <v>#N/A</v>
      </c>
      <c r="AWJ866" s="175" t="s">
        <v>67</v>
      </c>
      <c r="AWK866" s="10" t="e">
        <f>AWI866*1.2</f>
        <v>#N/A</v>
      </c>
      <c r="AWL866" s="10"/>
      <c r="AWM866" s="235"/>
      <c r="AWN866" s="175" t="s">
        <v>123</v>
      </c>
      <c r="AWO866" s="341" t="s">
        <v>3483</v>
      </c>
      <c r="AWQ866" s="176"/>
      <c r="AWR866" s="176">
        <f>VLOOKUP(AWO866,$A$879:$F$2731,6,FALSE)</f>
        <v>8</v>
      </c>
      <c r="AWS866" s="175" t="s">
        <v>67</v>
      </c>
      <c r="AWT866" s="10">
        <f>AWR866*1.2</f>
        <v>9.6</v>
      </c>
      <c r="AWU866" s="10"/>
      <c r="AWV866" s="235"/>
      <c r="AWW866" s="175" t="s">
        <v>123</v>
      </c>
      <c r="AWX866" s="341" t="s">
        <v>774</v>
      </c>
      <c r="AWZ866" s="176"/>
      <c r="AXA866" s="176">
        <f>VLOOKUP(AWX866,$A$879:$F$2731,6,FALSE)</f>
        <v>48</v>
      </c>
      <c r="AXB866" s="175" t="s">
        <v>67</v>
      </c>
      <c r="AXC866" s="10">
        <f>AXA866*1.2</f>
        <v>57.599999999999994</v>
      </c>
      <c r="AXD866" s="10"/>
      <c r="AXE866" s="235"/>
      <c r="AXF866" s="175" t="s">
        <v>123</v>
      </c>
      <c r="AXG866" s="341" t="s">
        <v>1381</v>
      </c>
      <c r="AXI866" s="176"/>
      <c r="AXJ866" s="176">
        <f>VLOOKUP(AXG866,$A$879:$F$2731,6,FALSE)</f>
        <v>279</v>
      </c>
      <c r="AXK866" s="175" t="s">
        <v>67</v>
      </c>
      <c r="AXL866" s="10">
        <f>AXJ866*1.2</f>
        <v>334.8</v>
      </c>
      <c r="AXM866" s="10"/>
      <c r="AXN866" s="235"/>
      <c r="AXO866" s="175" t="s">
        <v>123</v>
      </c>
      <c r="AXP866" s="341" t="s">
        <v>3297</v>
      </c>
      <c r="AXR866" s="176"/>
      <c r="AXS866" s="176">
        <f>VLOOKUP(AXP866,$A$879:$F$2731,6,FALSE)</f>
        <v>15</v>
      </c>
      <c r="AXT866" s="175" t="s">
        <v>67</v>
      </c>
      <c r="AXU866" s="10">
        <f>AXS866*1.2</f>
        <v>18</v>
      </c>
      <c r="AXV866" s="10"/>
      <c r="AXW866" s="235"/>
      <c r="AXX866" s="175" t="s">
        <v>123</v>
      </c>
      <c r="AXY866" s="341" t="s">
        <v>471</v>
      </c>
      <c r="AYA866" s="176"/>
      <c r="AYB866" s="176">
        <f>VLOOKUP(AXY866,$A$879:$F$2731,6,FALSE)</f>
        <v>19</v>
      </c>
      <c r="AYC866" s="175" t="s">
        <v>67</v>
      </c>
      <c r="AYD866" s="10">
        <f>AYB866*1.2</f>
        <v>22.8</v>
      </c>
      <c r="AYE866" s="10"/>
      <c r="AYF866" s="235"/>
      <c r="AYG866" s="175" t="s">
        <v>123</v>
      </c>
      <c r="AYH866" s="341" t="s">
        <v>2458</v>
      </c>
      <c r="AYJ866" s="176"/>
      <c r="AYK866" s="176">
        <f>VLOOKUP(AYH866,$A$879:$F$2731,6,FALSE)</f>
        <v>17</v>
      </c>
      <c r="AYL866" s="175" t="s">
        <v>67</v>
      </c>
      <c r="AYM866" s="10">
        <f>AYK866*1.2</f>
        <v>20.399999999999999</v>
      </c>
      <c r="AYN866" s="10"/>
      <c r="AYO866" s="235"/>
      <c r="AYP866" s="175" t="s">
        <v>123</v>
      </c>
      <c r="AYQ866" s="341" t="s">
        <v>3325</v>
      </c>
      <c r="AYS866" s="176"/>
      <c r="AYT866" s="176">
        <f>VLOOKUP(AYQ866,$A$879:$F$2731,6,FALSE)</f>
        <v>10</v>
      </c>
      <c r="AYU866" s="175" t="s">
        <v>67</v>
      </c>
      <c r="AYV866" s="10">
        <f>AYT866*1.2</f>
        <v>12</v>
      </c>
      <c r="AYW866" s="10"/>
      <c r="AYX866" s="235"/>
      <c r="AYY866" s="175" t="s">
        <v>123</v>
      </c>
      <c r="AYZ866" s="341" t="s">
        <v>2458</v>
      </c>
      <c r="AZB866" s="176"/>
      <c r="AZC866" s="176">
        <f>VLOOKUP(AYZ866,$A$879:$F$2731,6,FALSE)</f>
        <v>17</v>
      </c>
      <c r="AZD866" s="175" t="s">
        <v>67</v>
      </c>
      <c r="AZE866" s="10">
        <f>AZC866*1.2</f>
        <v>20.399999999999999</v>
      </c>
      <c r="AZF866" s="10"/>
      <c r="AZG866" s="235"/>
      <c r="AZH866" s="175" t="s">
        <v>123</v>
      </c>
      <c r="AZI866" s="341" t="s">
        <v>438</v>
      </c>
      <c r="AZK866" s="176"/>
      <c r="AZL866" s="176">
        <f>VLOOKUP(AZI866,$A$879:$F$2731,6,FALSE)</f>
        <v>8</v>
      </c>
      <c r="AZM866" s="175" t="s">
        <v>67</v>
      </c>
      <c r="AZN866" s="10">
        <f>AZL866*1.2</f>
        <v>9.6</v>
      </c>
      <c r="AZO866" s="10"/>
      <c r="AZP866" s="235"/>
      <c r="AZQ866" s="175" t="s">
        <v>123</v>
      </c>
      <c r="AZR866" s="341" t="s">
        <v>3244</v>
      </c>
      <c r="AZT866" s="176"/>
      <c r="AZU866" s="176">
        <f>VLOOKUP(AZR866,$A$879:$F$2731,6,FALSE)</f>
        <v>0</v>
      </c>
      <c r="AZV866" s="175" t="s">
        <v>67</v>
      </c>
      <c r="AZW866" s="10">
        <f>AZU866*1.2</f>
        <v>0</v>
      </c>
      <c r="AZX866" s="10"/>
      <c r="AZY866" s="235"/>
      <c r="AZZ866" s="175" t="s">
        <v>123</v>
      </c>
      <c r="BAA866" s="341" t="s">
        <v>2532</v>
      </c>
      <c r="BAC866" s="176"/>
      <c r="BAD866" s="176">
        <f>VLOOKUP(BAA866,$A$879:$F$2731,6,FALSE)</f>
        <v>40</v>
      </c>
      <c r="BAE866" s="175" t="s">
        <v>67</v>
      </c>
      <c r="BAF866" s="10">
        <f>BAD866*1.2</f>
        <v>48</v>
      </c>
      <c r="BAG866" s="10"/>
      <c r="BAH866" s="235"/>
      <c r="BAI866" s="175" t="s">
        <v>123</v>
      </c>
      <c r="BAJ866" s="398" t="s">
        <v>3404</v>
      </c>
      <c r="BAL866" s="176"/>
      <c r="BAM866" s="176">
        <f>VLOOKUP(BAJ866,$A$879:$F$2731,6,FALSE)</f>
        <v>24</v>
      </c>
      <c r="BAN866" s="175" t="s">
        <v>67</v>
      </c>
      <c r="BAO866" s="10">
        <f>BAM866*1.2</f>
        <v>28.799999999999997</v>
      </c>
      <c r="BAP866" s="10"/>
      <c r="BAQ866" s="235"/>
      <c r="BAR866" s="175" t="s">
        <v>123</v>
      </c>
      <c r="BAS866" s="341" t="s">
        <v>744</v>
      </c>
      <c r="BAU866" s="176"/>
      <c r="BAV866" s="176">
        <f>VLOOKUP(BAS866,$A$879:$F$2731,6,FALSE)</f>
        <v>0</v>
      </c>
      <c r="BAW866" s="175" t="s">
        <v>67</v>
      </c>
      <c r="BAX866" s="10">
        <f>BAV866*1.2</f>
        <v>0</v>
      </c>
      <c r="BAY866" s="10"/>
      <c r="BAZ866" s="235"/>
      <c r="BBA866" s="175" t="s">
        <v>123</v>
      </c>
      <c r="BBB866" s="341" t="s">
        <v>438</v>
      </c>
      <c r="BBD866" s="176"/>
      <c r="BBE866" s="176">
        <f>VLOOKUP(BBB866,$A$879:$F$2731,6,FALSE)</f>
        <v>8</v>
      </c>
      <c r="BBF866" s="175" t="s">
        <v>67</v>
      </c>
      <c r="BBG866" s="10">
        <f>BBE866*1.2</f>
        <v>9.6</v>
      </c>
      <c r="BBH866" s="10"/>
      <c r="BBI866" s="235"/>
      <c r="BBJ866" s="175" t="s">
        <v>123</v>
      </c>
      <c r="BBK866" s="341" t="s">
        <v>1381</v>
      </c>
      <c r="BBM866" s="176"/>
      <c r="BBN866" s="176">
        <f>VLOOKUP(BBK866,$A$879:$F$2731,6,FALSE)</f>
        <v>279</v>
      </c>
      <c r="BBO866" s="175" t="s">
        <v>67</v>
      </c>
      <c r="BBP866" s="10">
        <f>BBN866*1.2</f>
        <v>334.8</v>
      </c>
      <c r="BBQ866" s="10"/>
      <c r="BBR866" s="235"/>
      <c r="BBS866" s="175" t="s">
        <v>123</v>
      </c>
      <c r="BBT866" s="347" t="s">
        <v>2651</v>
      </c>
      <c r="BBV866" s="176"/>
      <c r="BBW866" s="176">
        <f>VLOOKUP(BBT866,$A$879:$F$2731,6,FALSE)</f>
        <v>32</v>
      </c>
      <c r="BBX866" s="175" t="s">
        <v>67</v>
      </c>
      <c r="BBY866" s="10">
        <f>BBW866*1.2</f>
        <v>38.4</v>
      </c>
      <c r="BBZ866" s="10"/>
      <c r="BCA866" s="235"/>
      <c r="BCB866" s="175" t="s">
        <v>123</v>
      </c>
      <c r="BCC866" s="341" t="s">
        <v>2568</v>
      </c>
      <c r="BCE866" s="176"/>
      <c r="BCF866" s="176">
        <f>VLOOKUP(BCC866,$A$879:$F$2731,6,FALSE)</f>
        <v>0</v>
      </c>
      <c r="BCG866" s="175" t="s">
        <v>67</v>
      </c>
      <c r="BCH866" s="10">
        <f>BCF866*1.2</f>
        <v>0</v>
      </c>
      <c r="BCI866" s="10"/>
      <c r="BCJ866" s="235"/>
      <c r="BCK866" s="175" t="s">
        <v>123</v>
      </c>
      <c r="BCL866" s="341" t="s">
        <v>2116</v>
      </c>
      <c r="BCN866" s="176"/>
      <c r="BCO866" s="176">
        <f>VLOOKUP(BCL866,$A$879:$F$2731,6,FALSE)</f>
        <v>68</v>
      </c>
      <c r="BCP866" s="175" t="s">
        <v>67</v>
      </c>
      <c r="BCQ866" s="10">
        <f>BCO866*1.2</f>
        <v>81.599999999999994</v>
      </c>
      <c r="BCR866" s="10"/>
      <c r="BCS866" s="235"/>
      <c r="BCT866" s="175" t="s">
        <v>123</v>
      </c>
      <c r="BCU866" s="351" t="s">
        <v>3460</v>
      </c>
      <c r="BCW866" s="176"/>
      <c r="BCX866" s="176">
        <f>VLOOKUP(BCU866,$A$879:$F$2731,6,FALSE)</f>
        <v>0</v>
      </c>
      <c r="BCY866" s="175" t="s">
        <v>67</v>
      </c>
      <c r="BCZ866" s="10">
        <f>BCX866*1.2</f>
        <v>0</v>
      </c>
      <c r="BDA866" s="10"/>
      <c r="BDB866" s="235"/>
      <c r="BDC866" s="175" t="s">
        <v>123</v>
      </c>
      <c r="BDD866" s="347" t="s">
        <v>1400</v>
      </c>
      <c r="BDF866" s="176"/>
      <c r="BDG866" s="176">
        <f>VLOOKUP(BDD866,$A$879:$F$2731,6,FALSE)</f>
        <v>247</v>
      </c>
      <c r="BDH866" s="175" t="s">
        <v>67</v>
      </c>
      <c r="BDI866" s="10">
        <f>BDG866*1.2</f>
        <v>296.39999999999998</v>
      </c>
      <c r="BDJ866" s="10"/>
      <c r="BDK866" s="235"/>
      <c r="BDL866" s="175" t="s">
        <v>123</v>
      </c>
      <c r="BDM866" s="341" t="s">
        <v>3486</v>
      </c>
      <c r="BDO866" s="176"/>
      <c r="BDP866" s="176">
        <f>VLOOKUP(BDM866,$A$879:$F$2731,6,FALSE)</f>
        <v>307</v>
      </c>
      <c r="BDQ866" s="175" t="s">
        <v>67</v>
      </c>
      <c r="BDR866" s="10">
        <f>BDP866*1.2</f>
        <v>368.4</v>
      </c>
      <c r="BDS866" s="10"/>
      <c r="BDT866" s="235"/>
      <c r="BDU866" s="175" t="s">
        <v>123</v>
      </c>
      <c r="BDV866" s="341" t="s">
        <v>587</v>
      </c>
      <c r="BDX866" s="176"/>
      <c r="BDY866" s="176">
        <f>VLOOKUP(BDV866,$A$879:$F$2731,6,FALSE)</f>
        <v>90</v>
      </c>
      <c r="BDZ866" s="175" t="s">
        <v>67</v>
      </c>
      <c r="BEA866" s="10">
        <f>BDY866*1.2</f>
        <v>108</v>
      </c>
      <c r="BEB866" s="10"/>
      <c r="BEC866" s="235"/>
      <c r="BED866" s="175" t="s">
        <v>123</v>
      </c>
      <c r="BEE866" s="341" t="s">
        <v>3487</v>
      </c>
      <c r="BEG866" s="176"/>
      <c r="BEH866" s="176">
        <f>VLOOKUP(BEE866,$A$879:$F$2731,6,FALSE)</f>
        <v>0</v>
      </c>
      <c r="BEI866" s="175" t="s">
        <v>67</v>
      </c>
      <c r="BEJ866" s="10">
        <f>BEH866*1.2</f>
        <v>0</v>
      </c>
      <c r="BEK866" s="10"/>
      <c r="BEL866" s="235"/>
      <c r="BEM866" s="175" t="s">
        <v>123</v>
      </c>
      <c r="BEN866" s="341" t="s">
        <v>3253</v>
      </c>
      <c r="BEP866" s="176"/>
      <c r="BEQ866" s="176">
        <f>VLOOKUP(BEN866,$A$879:$F$2731,6,FALSE)</f>
        <v>2</v>
      </c>
      <c r="BER866" s="175" t="s">
        <v>67</v>
      </c>
      <c r="BES866" s="10">
        <f>BEQ866*1.2</f>
        <v>2.4</v>
      </c>
      <c r="BET866" s="10"/>
      <c r="BEU866" s="235"/>
      <c r="BEV866" s="175" t="s">
        <v>123</v>
      </c>
      <c r="BEW866" s="341" t="s">
        <v>495</v>
      </c>
      <c r="BEY866" s="176"/>
      <c r="BEZ866" s="176">
        <f>VLOOKUP(BEW866,$A$879:$F$2731,6,FALSE)</f>
        <v>35</v>
      </c>
      <c r="BFA866" s="175" t="s">
        <v>67</v>
      </c>
      <c r="BFB866" s="10">
        <f>BEZ866*1.2</f>
        <v>42</v>
      </c>
      <c r="BFC866" s="10"/>
      <c r="BFD866" s="235"/>
      <c r="BFE866" s="175" t="s">
        <v>123</v>
      </c>
      <c r="BFF866" s="341" t="s">
        <v>430</v>
      </c>
      <c r="BFH866" s="176"/>
      <c r="BFI866" s="176">
        <f>VLOOKUP(BFF866,$A$879:$F$2731,6,FALSE)</f>
        <v>67</v>
      </c>
      <c r="BFJ866" s="175" t="s">
        <v>67</v>
      </c>
      <c r="BFK866" s="10">
        <f>BFI866*1.2</f>
        <v>80.399999999999991</v>
      </c>
      <c r="BFL866" s="10"/>
      <c r="BFM866" s="235"/>
      <c r="BFN866" s="175" t="s">
        <v>123</v>
      </c>
      <c r="BFO866" s="341" t="s">
        <v>2483</v>
      </c>
      <c r="BFQ866" s="176"/>
      <c r="BFR866" s="176">
        <f>VLOOKUP(BFO866,$A$879:$F$2731,6,FALSE)</f>
        <v>91</v>
      </c>
      <c r="BFS866" s="175" t="s">
        <v>67</v>
      </c>
      <c r="BFT866" s="10">
        <f>BFR866*1.2</f>
        <v>109.2</v>
      </c>
      <c r="BFU866" s="10"/>
      <c r="BFV866" s="235"/>
      <c r="BFW866" s="175" t="s">
        <v>123</v>
      </c>
      <c r="BFX866" s="351" t="s">
        <v>608</v>
      </c>
      <c r="BFZ866" s="176"/>
      <c r="BGA866" s="176">
        <f>VLOOKUP(BFX866,$A$879:$F$2731,6,FALSE)</f>
        <v>27</v>
      </c>
      <c r="BGB866" s="175" t="s">
        <v>67</v>
      </c>
      <c r="BGC866" s="10">
        <f>BGA866*1.2</f>
        <v>32.4</v>
      </c>
      <c r="BGD866" s="10"/>
      <c r="BGE866" s="235"/>
      <c r="BGF866" s="175" t="s">
        <v>123</v>
      </c>
      <c r="BGG866" s="341" t="s">
        <v>831</v>
      </c>
      <c r="BGI866" s="176"/>
      <c r="BGJ866" s="176">
        <f>VLOOKUP(BGG866,$A$879:$F$2731,6,FALSE)</f>
        <v>79</v>
      </c>
      <c r="BGK866" s="175" t="s">
        <v>67</v>
      </c>
      <c r="BGL866" s="10">
        <f>BGJ866*1.2</f>
        <v>94.8</v>
      </c>
      <c r="BGM866" s="10"/>
      <c r="BGN866" s="235"/>
      <c r="BGO866" s="175" t="s">
        <v>123</v>
      </c>
      <c r="BGP866" s="351" t="s">
        <v>3326</v>
      </c>
      <c r="BGR866" s="176"/>
      <c r="BGS866" s="176">
        <f>VLOOKUP(BGP866,$A$879:$F$2731,6,FALSE)</f>
        <v>0</v>
      </c>
      <c r="BGT866" s="175" t="s">
        <v>67</v>
      </c>
      <c r="BGU866" s="10">
        <f>BGS866*1.2</f>
        <v>0</v>
      </c>
      <c r="BGV866" s="10"/>
      <c r="BGW866" s="235"/>
      <c r="BGX866" s="175" t="s">
        <v>123</v>
      </c>
      <c r="BGY866" s="341" t="s">
        <v>3155</v>
      </c>
      <c r="BHA866" s="176"/>
      <c r="BHB866" s="176">
        <f>VLOOKUP(BGY866,$A$879:$F$2731,6,FALSE)</f>
        <v>30</v>
      </c>
      <c r="BHC866" s="175" t="s">
        <v>67</v>
      </c>
      <c r="BHD866" s="10">
        <f>BHB866*1.2</f>
        <v>36</v>
      </c>
      <c r="BHE866" s="10"/>
    </row>
    <row r="867" spans="1:1565" s="14" customFormat="1" ht="15">
      <c r="A867" s="175" t="s">
        <v>124</v>
      </c>
      <c r="B867" s="343" t="s">
        <v>3326</v>
      </c>
      <c r="D867" s="176"/>
      <c r="E867" s="176">
        <f>VLOOKUP(B867,$A$879:$F$2731,6,FALSE)</f>
        <v>0</v>
      </c>
      <c r="F867" s="175" t="s">
        <v>69</v>
      </c>
      <c r="G867" s="10">
        <f>E867*1.1</f>
        <v>0</v>
      </c>
      <c r="H867" s="10"/>
      <c r="I867" s="229"/>
      <c r="J867" s="175" t="s">
        <v>124</v>
      </c>
      <c r="K867" s="341" t="s">
        <v>973</v>
      </c>
      <c r="M867" s="176"/>
      <c r="N867" s="176">
        <f>VLOOKUP(K867,$A$879:$F$2731,6,FALSE)</f>
        <v>28</v>
      </c>
      <c r="O867" s="175" t="s">
        <v>69</v>
      </c>
      <c r="P867" s="10">
        <f>N867*1.1</f>
        <v>30.800000000000004</v>
      </c>
      <c r="Q867" s="10"/>
      <c r="R867" s="229"/>
      <c r="S867" s="175" t="s">
        <v>124</v>
      </c>
      <c r="T867" s="341" t="s">
        <v>587</v>
      </c>
      <c r="V867" s="176"/>
      <c r="W867" s="176">
        <f>VLOOKUP(T867,$A$879:$F$2731,6,FALSE)</f>
        <v>90</v>
      </c>
      <c r="X867" s="175" t="s">
        <v>69</v>
      </c>
      <c r="Y867" s="10">
        <f>W867*1.1</f>
        <v>99.000000000000014</v>
      </c>
      <c r="Z867" s="10"/>
      <c r="AA867" s="229"/>
      <c r="AB867" s="175" t="s">
        <v>124</v>
      </c>
      <c r="AC867" s="341" t="s">
        <v>3486</v>
      </c>
      <c r="AE867" s="176"/>
      <c r="AF867" s="176">
        <f>VLOOKUP(AC867,$A$879:$F$2731,6,FALSE)</f>
        <v>307</v>
      </c>
      <c r="AG867" s="175" t="s">
        <v>69</v>
      </c>
      <c r="AH867" s="10">
        <f>AF867*1.1</f>
        <v>337.70000000000005</v>
      </c>
      <c r="AI867" s="10"/>
      <c r="AJ867" s="229"/>
      <c r="AK867" s="175" t="s">
        <v>124</v>
      </c>
      <c r="AL867" s="341" t="s">
        <v>3486</v>
      </c>
      <c r="AN867" s="176"/>
      <c r="AO867" s="176">
        <f>VLOOKUP(AL867,$A$879:$F$2731,6,FALSE)</f>
        <v>307</v>
      </c>
      <c r="AP867" s="175" t="s">
        <v>69</v>
      </c>
      <c r="AQ867" s="10">
        <f>AO867*1.1</f>
        <v>337.70000000000005</v>
      </c>
      <c r="AR867" s="10"/>
      <c r="AS867" s="229"/>
      <c r="AT867" s="175" t="s">
        <v>124</v>
      </c>
      <c r="AU867" s="341" t="s">
        <v>3326</v>
      </c>
      <c r="AW867" s="176"/>
      <c r="AX867" s="176">
        <f>VLOOKUP(AU867,$A$879:$F$2731,6,FALSE)</f>
        <v>0</v>
      </c>
      <c r="AY867" s="175" t="s">
        <v>69</v>
      </c>
      <c r="AZ867" s="10">
        <f>AX867*1.1</f>
        <v>0</v>
      </c>
      <c r="BA867" s="10"/>
      <c r="BB867" s="229"/>
      <c r="BC867" s="175" t="s">
        <v>124</v>
      </c>
      <c r="BD867" s="341" t="s">
        <v>2323</v>
      </c>
      <c r="BF867" s="176"/>
      <c r="BG867" s="176">
        <f>VLOOKUP(BD867,$A$879:$F$2731,6,FALSE)</f>
        <v>0</v>
      </c>
      <c r="BH867" s="175" t="s">
        <v>69</v>
      </c>
      <c r="BI867" s="10">
        <f>BG867*1.1</f>
        <v>0</v>
      </c>
      <c r="BJ867" s="10"/>
      <c r="BK867" s="229"/>
      <c r="BL867" s="175" t="s">
        <v>124</v>
      </c>
      <c r="BM867" s="341" t="s">
        <v>1023</v>
      </c>
      <c r="BO867" s="176"/>
      <c r="BP867" s="176">
        <f>VLOOKUP(BM867,$A$879:$F$2731,6,FALSE)</f>
        <v>4</v>
      </c>
      <c r="BQ867" s="175" t="s">
        <v>69</v>
      </c>
      <c r="BR867" s="10">
        <f>BP867*1.1</f>
        <v>4.4000000000000004</v>
      </c>
      <c r="BS867" s="10"/>
      <c r="BT867" s="229"/>
      <c r="BU867" s="175" t="s">
        <v>124</v>
      </c>
      <c r="BV867" s="341" t="s">
        <v>841</v>
      </c>
      <c r="BX867" s="176"/>
      <c r="BY867" s="176">
        <f>VLOOKUP(BV867,$A$879:$F$2731,6,FALSE)</f>
        <v>2</v>
      </c>
      <c r="BZ867" s="175" t="s">
        <v>69</v>
      </c>
      <c r="CA867" s="10">
        <f>BY867*1.1</f>
        <v>2.2000000000000002</v>
      </c>
      <c r="CB867" s="10"/>
      <c r="CC867" s="229"/>
      <c r="CD867" s="175" t="s">
        <v>124</v>
      </c>
      <c r="CE867" s="341" t="s">
        <v>2566</v>
      </c>
      <c r="CG867" s="176"/>
      <c r="CH867" s="176">
        <f>VLOOKUP(CE867,$A$879:$F$2731,6,FALSE)</f>
        <v>19</v>
      </c>
      <c r="CI867" s="175" t="s">
        <v>69</v>
      </c>
      <c r="CJ867" s="10">
        <f>CH867*1.1</f>
        <v>20.900000000000002</v>
      </c>
      <c r="CK867" s="10"/>
      <c r="CL867" s="229"/>
      <c r="CM867" s="175" t="s">
        <v>124</v>
      </c>
      <c r="CN867" s="341" t="s">
        <v>2323</v>
      </c>
      <c r="CP867" s="176"/>
      <c r="CQ867" s="176">
        <f>VLOOKUP(CN867,$A$879:$F$2731,6,FALSE)</f>
        <v>0</v>
      </c>
      <c r="CR867" s="175" t="s">
        <v>69</v>
      </c>
      <c r="CS867" s="10">
        <f>CQ867*1.1</f>
        <v>0</v>
      </c>
      <c r="CT867" s="10"/>
      <c r="CU867" s="229"/>
      <c r="CV867" s="175" t="s">
        <v>124</v>
      </c>
      <c r="CW867" s="341" t="s">
        <v>1400</v>
      </c>
      <c r="CY867" s="176"/>
      <c r="CZ867" s="176">
        <f>VLOOKUP(CW867,$A$879:$F$2731,6,FALSE)</f>
        <v>247</v>
      </c>
      <c r="DA867" s="175" t="s">
        <v>69</v>
      </c>
      <c r="DB867" s="10">
        <f>CZ867*1.1</f>
        <v>271.70000000000005</v>
      </c>
      <c r="DC867" s="10"/>
      <c r="DD867" s="229"/>
      <c r="DE867" s="175" t="s">
        <v>124</v>
      </c>
      <c r="DF867" s="341" t="s">
        <v>3326</v>
      </c>
      <c r="DH867" s="176"/>
      <c r="DI867" s="176">
        <f>VLOOKUP(DF867,$A$879:$F$2731,6,FALSE)</f>
        <v>0</v>
      </c>
      <c r="DJ867" s="175" t="s">
        <v>69</v>
      </c>
      <c r="DK867" s="10">
        <f>DI867*1.1</f>
        <v>0</v>
      </c>
      <c r="DL867" s="10"/>
      <c r="DM867" s="229"/>
      <c r="DN867" s="175" t="s">
        <v>124</v>
      </c>
      <c r="DO867" s="341" t="s">
        <v>1400</v>
      </c>
      <c r="DQ867" s="176"/>
      <c r="DR867" s="176">
        <f>VLOOKUP(DO867,$A$879:$F$2731,6,FALSE)</f>
        <v>247</v>
      </c>
      <c r="DS867" s="175" t="s">
        <v>69</v>
      </c>
      <c r="DT867" s="10">
        <f>DR867*1.1</f>
        <v>271.70000000000005</v>
      </c>
      <c r="DU867" s="10"/>
      <c r="DV867" s="229"/>
      <c r="DW867" s="175" t="s">
        <v>124</v>
      </c>
      <c r="DX867" s="341" t="s">
        <v>2625</v>
      </c>
      <c r="DZ867" s="176"/>
      <c r="EA867" s="176">
        <f>VLOOKUP(DX867,$A$879:$F$2731,6,FALSE)</f>
        <v>12</v>
      </c>
      <c r="EB867" s="175" t="s">
        <v>69</v>
      </c>
      <c r="EC867" s="10">
        <f>EA867*1.1</f>
        <v>13.200000000000001</v>
      </c>
      <c r="ED867" s="10"/>
      <c r="EE867" s="229"/>
      <c r="EF867" s="175" t="s">
        <v>124</v>
      </c>
      <c r="EG867" s="341" t="s">
        <v>1007</v>
      </c>
      <c r="EI867" s="176"/>
      <c r="EJ867" s="176">
        <f>VLOOKUP(EG867,$A$879:$F$2731,6,FALSE)</f>
        <v>2</v>
      </c>
      <c r="EK867" s="175" t="s">
        <v>69</v>
      </c>
      <c r="EL867" s="10">
        <f>EJ867*1.1</f>
        <v>2.2000000000000002</v>
      </c>
      <c r="EM867" s="10"/>
      <c r="EN867" s="229"/>
      <c r="EO867" s="175" t="s">
        <v>124</v>
      </c>
      <c r="EP867" s="341" t="s">
        <v>973</v>
      </c>
      <c r="ER867" s="176"/>
      <c r="ES867" s="176">
        <f>VLOOKUP(EP867,$A$879:$F$2731,6,FALSE)</f>
        <v>28</v>
      </c>
      <c r="ET867" s="175" t="s">
        <v>69</v>
      </c>
      <c r="EU867" s="10">
        <f>ES867*1.1</f>
        <v>30.800000000000004</v>
      </c>
      <c r="EV867" s="10"/>
      <c r="EW867" s="229"/>
      <c r="EX867" s="175" t="s">
        <v>124</v>
      </c>
      <c r="EY867" s="341" t="s">
        <v>973</v>
      </c>
      <c r="FA867" s="176"/>
      <c r="FB867" s="176">
        <f>VLOOKUP(EY867,$A$879:$F$2731,6,FALSE)</f>
        <v>28</v>
      </c>
      <c r="FC867" s="175" t="s">
        <v>69</v>
      </c>
      <c r="FD867" s="10">
        <f>FB867*1.1</f>
        <v>30.800000000000004</v>
      </c>
      <c r="FE867" s="10"/>
      <c r="FF867" s="229"/>
      <c r="FG867" s="175" t="s">
        <v>124</v>
      </c>
      <c r="FH867" s="341" t="s">
        <v>1381</v>
      </c>
      <c r="FJ867" s="176"/>
      <c r="FK867" s="176">
        <f>VLOOKUP(FH867,$A$879:$F$2731,6,FALSE)</f>
        <v>279</v>
      </c>
      <c r="FL867" s="175" t="s">
        <v>69</v>
      </c>
      <c r="FM867" s="10">
        <f>FK867*1.1</f>
        <v>306.90000000000003</v>
      </c>
      <c r="FN867" s="10"/>
      <c r="FO867" s="229"/>
      <c r="FP867" s="175" t="s">
        <v>124</v>
      </c>
      <c r="FQ867" s="341" t="s">
        <v>500</v>
      </c>
      <c r="FS867" s="176"/>
      <c r="FT867" s="176">
        <f>VLOOKUP(FQ867,$A$879:$F$2731,6,FALSE)</f>
        <v>18</v>
      </c>
      <c r="FU867" s="175" t="s">
        <v>69</v>
      </c>
      <c r="FV867" s="10">
        <f>FT867*1.1</f>
        <v>19.8</v>
      </c>
      <c r="FW867" s="10"/>
      <c r="FX867" s="229"/>
      <c r="FY867" s="175" t="s">
        <v>124</v>
      </c>
      <c r="FZ867" s="349" t="s">
        <v>183</v>
      </c>
      <c r="GB867" s="176"/>
      <c r="GC867" s="176" t="e">
        <f>VLOOKUP(FZ867,$A$879:$F$2731,6,FALSE)</f>
        <v>#N/A</v>
      </c>
      <c r="GD867" s="175" t="s">
        <v>69</v>
      </c>
      <c r="GE867" s="10" t="e">
        <f>GC867*1.1</f>
        <v>#N/A</v>
      </c>
      <c r="GF867" s="10"/>
      <c r="GG867" s="229"/>
      <c r="GH867" s="175" t="s">
        <v>124</v>
      </c>
      <c r="GI867" s="341" t="s">
        <v>2116</v>
      </c>
      <c r="GK867" s="176"/>
      <c r="GL867" s="176">
        <f>VLOOKUP(GI867,$A$879:$F$2731,6,FALSE)</f>
        <v>68</v>
      </c>
      <c r="GM867" s="175" t="s">
        <v>69</v>
      </c>
      <c r="GN867" s="10">
        <f>GL867*1.1</f>
        <v>74.800000000000011</v>
      </c>
      <c r="GO867" s="10"/>
      <c r="GP867" s="229"/>
      <c r="GQ867" s="175" t="s">
        <v>124</v>
      </c>
      <c r="GR867" s="341" t="s">
        <v>3404</v>
      </c>
      <c r="GT867" s="176"/>
      <c r="GU867" s="176">
        <f>VLOOKUP(GR867,$A$879:$F$2731,6,FALSE)</f>
        <v>24</v>
      </c>
      <c r="GV867" s="175" t="s">
        <v>69</v>
      </c>
      <c r="GW867" s="10">
        <f>GU867*1.1</f>
        <v>26.400000000000002</v>
      </c>
      <c r="GX867" s="10"/>
      <c r="GY867" s="229"/>
      <c r="GZ867" s="175" t="s">
        <v>124</v>
      </c>
      <c r="HA867" s="341" t="s">
        <v>3485</v>
      </c>
      <c r="HC867" s="176"/>
      <c r="HD867" s="176">
        <f>VLOOKUP(HA867,$A$879:$F$2731,6,FALSE)</f>
        <v>5</v>
      </c>
      <c r="HE867" s="175" t="s">
        <v>69</v>
      </c>
      <c r="HF867" s="10">
        <f>HD867*1.1</f>
        <v>5.5</v>
      </c>
      <c r="HG867" s="10"/>
      <c r="HH867" s="229"/>
      <c r="HI867" s="175" t="s">
        <v>124</v>
      </c>
      <c r="HJ867" s="341" t="s">
        <v>3443</v>
      </c>
      <c r="HL867" s="176"/>
      <c r="HM867" s="176">
        <f>VLOOKUP(HJ867,$A$879:$F$2731,6,FALSE)</f>
        <v>0</v>
      </c>
      <c r="HN867" s="175" t="s">
        <v>69</v>
      </c>
      <c r="HO867" s="10">
        <f>HM867*1.1</f>
        <v>0</v>
      </c>
      <c r="HP867" s="10"/>
      <c r="HQ867" s="229"/>
      <c r="HR867" s="175" t="s">
        <v>124</v>
      </c>
      <c r="HS867" s="341" t="s">
        <v>727</v>
      </c>
      <c r="HU867" s="176"/>
      <c r="HV867" s="176">
        <f>VLOOKUP(HS867,$A$879:$F$2731,6,FALSE)</f>
        <v>8</v>
      </c>
      <c r="HW867" s="175" t="s">
        <v>69</v>
      </c>
      <c r="HX867" s="10">
        <f>HV867*1.1</f>
        <v>8.8000000000000007</v>
      </c>
      <c r="HY867" s="10"/>
      <c r="HZ867" s="229"/>
      <c r="IA867" s="175" t="s">
        <v>124</v>
      </c>
      <c r="IB867" s="341" t="s">
        <v>2120</v>
      </c>
      <c r="ID867" s="176"/>
      <c r="IE867" s="176">
        <f>VLOOKUP(IB867,$A$879:$F$2731,6,FALSE)</f>
        <v>59</v>
      </c>
      <c r="IF867" s="175" t="s">
        <v>69</v>
      </c>
      <c r="IG867" s="10">
        <f>IE867*1.1</f>
        <v>64.900000000000006</v>
      </c>
      <c r="IH867" s="10"/>
      <c r="II867" s="229"/>
      <c r="IJ867" s="175" t="s">
        <v>124</v>
      </c>
      <c r="IK867" s="341" t="s">
        <v>1400</v>
      </c>
      <c r="IM867" s="176"/>
      <c r="IN867" s="176">
        <f>VLOOKUP(IK867,$A$879:$F$2731,6,FALSE)</f>
        <v>247</v>
      </c>
      <c r="IO867" s="175" t="s">
        <v>69</v>
      </c>
      <c r="IP867" s="10">
        <f>IN867*1.1</f>
        <v>271.70000000000005</v>
      </c>
      <c r="IQ867" s="10"/>
      <c r="IR867" s="229"/>
      <c r="IS867" s="175" t="s">
        <v>124</v>
      </c>
      <c r="IT867" s="341" t="s">
        <v>596</v>
      </c>
      <c r="IV867" s="176"/>
      <c r="IW867" s="176">
        <f>VLOOKUP(IT867,$A$879:$F$2731,6,FALSE)</f>
        <v>4</v>
      </c>
      <c r="IX867" s="175" t="s">
        <v>69</v>
      </c>
      <c r="IY867" s="10">
        <f>IW867*1.1</f>
        <v>4.4000000000000004</v>
      </c>
      <c r="IZ867" s="10"/>
      <c r="JA867" s="229"/>
      <c r="JB867" s="175" t="s">
        <v>124</v>
      </c>
      <c r="JC867" s="341" t="s">
        <v>2136</v>
      </c>
      <c r="JE867" s="176"/>
      <c r="JF867" s="176">
        <f>VLOOKUP(JC867,$A$879:$F$2731,6,FALSE)</f>
        <v>0</v>
      </c>
      <c r="JG867" s="175" t="s">
        <v>69</v>
      </c>
      <c r="JH867" s="10">
        <f>JF867*1.1</f>
        <v>0</v>
      </c>
      <c r="JI867" s="10"/>
      <c r="JJ867" s="229"/>
      <c r="JK867" s="175" t="s">
        <v>124</v>
      </c>
      <c r="JL867" s="341" t="s">
        <v>2323</v>
      </c>
      <c r="JN867" s="176"/>
      <c r="JO867" s="176">
        <f>VLOOKUP(JL867,$A$879:$F$2731,6,FALSE)</f>
        <v>0</v>
      </c>
      <c r="JP867" s="175" t="s">
        <v>69</v>
      </c>
      <c r="JQ867" s="10">
        <f>JO867*1.1</f>
        <v>0</v>
      </c>
      <c r="JR867" s="10"/>
      <c r="JS867" s="229"/>
      <c r="JT867" s="175" t="s">
        <v>124</v>
      </c>
      <c r="JU867" s="341" t="s">
        <v>507</v>
      </c>
      <c r="JW867" s="176"/>
      <c r="JX867" s="176">
        <f>VLOOKUP(JU867,$A$879:$F$2731,6,FALSE)</f>
        <v>0</v>
      </c>
      <c r="JY867" s="175" t="s">
        <v>69</v>
      </c>
      <c r="JZ867" s="10">
        <f>JX867*1.1</f>
        <v>0</v>
      </c>
      <c r="KA867" s="10"/>
      <c r="KB867" s="229"/>
      <c r="KC867" s="175" t="s">
        <v>124</v>
      </c>
      <c r="KD867" s="349" t="s">
        <v>183</v>
      </c>
      <c r="KF867" s="176"/>
      <c r="KG867" s="176" t="e">
        <f>VLOOKUP(KD867,$A$879:$F$2731,6,FALSE)</f>
        <v>#N/A</v>
      </c>
      <c r="KH867" s="175" t="s">
        <v>69</v>
      </c>
      <c r="KI867" s="10" t="e">
        <f>KG867*1.1</f>
        <v>#N/A</v>
      </c>
      <c r="KJ867" s="10"/>
      <c r="KK867" s="229"/>
      <c r="KL867" s="175" t="s">
        <v>124</v>
      </c>
      <c r="KM867" s="341" t="s">
        <v>2481</v>
      </c>
      <c r="KO867" s="176"/>
      <c r="KP867" s="176">
        <f>VLOOKUP(KM867,$A$879:$F$2731,6,FALSE)</f>
        <v>12</v>
      </c>
      <c r="KQ867" s="175" t="s">
        <v>69</v>
      </c>
      <c r="KR867" s="10">
        <f>KP867*1.1</f>
        <v>13.200000000000001</v>
      </c>
      <c r="KS867" s="10"/>
      <c r="KT867" s="229"/>
      <c r="KU867" s="175" t="s">
        <v>124</v>
      </c>
      <c r="KV867" s="341" t="s">
        <v>963</v>
      </c>
      <c r="KX867" s="176"/>
      <c r="KY867" s="176">
        <f>VLOOKUP(KV867,$A$879:$F$2731,6,FALSE)</f>
        <v>135</v>
      </c>
      <c r="KZ867" s="175" t="s">
        <v>69</v>
      </c>
      <c r="LA867" s="10">
        <f>KY867*1.1</f>
        <v>148.5</v>
      </c>
      <c r="LB867" s="10"/>
      <c r="LC867" s="229"/>
      <c r="LD867" s="175" t="s">
        <v>124</v>
      </c>
      <c r="LE867" s="349" t="s">
        <v>183</v>
      </c>
      <c r="LG867" s="176"/>
      <c r="LH867" s="176" t="e">
        <f>VLOOKUP(LE867,$A$879:$F$2731,6,FALSE)</f>
        <v>#N/A</v>
      </c>
      <c r="LI867" s="175" t="s">
        <v>69</v>
      </c>
      <c r="LJ867" s="10" t="e">
        <f>LH867*1.1</f>
        <v>#N/A</v>
      </c>
      <c r="LK867" s="10"/>
      <c r="LL867" s="229"/>
      <c r="LM867" s="175" t="s">
        <v>124</v>
      </c>
      <c r="LN867" s="341" t="s">
        <v>457</v>
      </c>
      <c r="LP867" s="176"/>
      <c r="LQ867" s="176">
        <f>VLOOKUP(LN867,$A$879:$F$2731,6,FALSE)</f>
        <v>12</v>
      </c>
      <c r="LR867" s="175" t="s">
        <v>69</v>
      </c>
      <c r="LS867" s="10">
        <f>LQ867*1.1</f>
        <v>13.200000000000001</v>
      </c>
      <c r="LT867" s="10"/>
      <c r="LU867" s="229"/>
      <c r="LV867" s="175" t="s">
        <v>124</v>
      </c>
      <c r="LW867" s="341" t="s">
        <v>3296</v>
      </c>
      <c r="LY867" s="176"/>
      <c r="LZ867" s="176">
        <f>VLOOKUP(LW867,$A$879:$F$2731,6,FALSE)</f>
        <v>25</v>
      </c>
      <c r="MA867" s="175" t="s">
        <v>69</v>
      </c>
      <c r="MB867" s="10">
        <f>LZ867*1.1</f>
        <v>27.500000000000004</v>
      </c>
      <c r="MC867" s="10"/>
      <c r="MD867" s="229"/>
      <c r="ME867" s="175" t="s">
        <v>124</v>
      </c>
      <c r="MF867" s="341" t="s">
        <v>3408</v>
      </c>
      <c r="MH867" s="176"/>
      <c r="MI867" s="176">
        <f>VLOOKUP(MF867,$A$879:$F$2731,6,FALSE)</f>
        <v>23</v>
      </c>
      <c r="MJ867" s="175" t="s">
        <v>69</v>
      </c>
      <c r="MK867" s="10">
        <f>MI867*1.1</f>
        <v>25.3</v>
      </c>
      <c r="ML867" s="10"/>
      <c r="MM867" s="229"/>
      <c r="MN867" s="175" t="s">
        <v>124</v>
      </c>
      <c r="MO867" s="349" t="s">
        <v>183</v>
      </c>
      <c r="MQ867" s="176"/>
      <c r="MR867" s="176" t="e">
        <f>VLOOKUP(MO867,$A$879:$F$2731,6,FALSE)</f>
        <v>#N/A</v>
      </c>
      <c r="MS867" s="175" t="s">
        <v>69</v>
      </c>
      <c r="MT867" s="10" t="e">
        <f>MR867*1.1</f>
        <v>#N/A</v>
      </c>
      <c r="MU867" s="10"/>
      <c r="MV867" s="229"/>
      <c r="MW867" s="175" t="s">
        <v>124</v>
      </c>
      <c r="MX867" s="341" t="s">
        <v>471</v>
      </c>
      <c r="MZ867" s="176"/>
      <c r="NA867" s="176">
        <f>VLOOKUP(MX867,$A$879:$F$2731,6,FALSE)</f>
        <v>19</v>
      </c>
      <c r="NB867" s="175" t="s">
        <v>69</v>
      </c>
      <c r="NC867" s="10">
        <f>NA867*1.1</f>
        <v>20.900000000000002</v>
      </c>
      <c r="ND867" s="10"/>
      <c r="NE867" s="229"/>
      <c r="NF867" s="175" t="s">
        <v>124</v>
      </c>
      <c r="NG867" s="341" t="s">
        <v>973</v>
      </c>
      <c r="NI867" s="176"/>
      <c r="NJ867" s="176">
        <f>VLOOKUP(NG867,$A$879:$F$2731,6,FALSE)</f>
        <v>28</v>
      </c>
      <c r="NK867" s="175" t="s">
        <v>69</v>
      </c>
      <c r="NL867" s="10">
        <f>NJ867*1.1</f>
        <v>30.800000000000004</v>
      </c>
      <c r="NM867" s="10"/>
      <c r="NN867" s="229"/>
      <c r="NO867" s="175" t="s">
        <v>124</v>
      </c>
      <c r="NP867" s="341" t="s">
        <v>3142</v>
      </c>
      <c r="NR867" s="176"/>
      <c r="NS867" s="176">
        <f>VLOOKUP(NP867,$A$879:$F$2731,6,FALSE)</f>
        <v>16</v>
      </c>
      <c r="NT867" s="175" t="s">
        <v>69</v>
      </c>
      <c r="NU867" s="10">
        <f>NS867*1.1</f>
        <v>17.600000000000001</v>
      </c>
      <c r="NV867" s="10"/>
      <c r="NW867" s="229"/>
      <c r="NX867" s="175" t="s">
        <v>124</v>
      </c>
      <c r="NY867" s="341" t="s">
        <v>500</v>
      </c>
      <c r="OA867" s="176"/>
      <c r="OB867" s="176">
        <f>VLOOKUP(NY867,$A$879:$F$2731,6,FALSE)</f>
        <v>18</v>
      </c>
      <c r="OC867" s="175" t="s">
        <v>69</v>
      </c>
      <c r="OD867" s="10">
        <f>OB867*1.1</f>
        <v>19.8</v>
      </c>
      <c r="OE867" s="10"/>
      <c r="OF867" s="229"/>
      <c r="OG867" s="175" t="s">
        <v>124</v>
      </c>
      <c r="OH867" s="341" t="s">
        <v>515</v>
      </c>
      <c r="OJ867" s="176"/>
      <c r="OK867" s="176">
        <f>VLOOKUP(OH867,$A$879:$F$2731,6,FALSE)</f>
        <v>9</v>
      </c>
      <c r="OL867" s="175" t="s">
        <v>69</v>
      </c>
      <c r="OM867" s="10">
        <f>OK867*1.1</f>
        <v>9.9</v>
      </c>
      <c r="ON867" s="10"/>
      <c r="OO867" s="229"/>
      <c r="OP867" s="175" t="s">
        <v>124</v>
      </c>
      <c r="OQ867" s="341" t="s">
        <v>616</v>
      </c>
      <c r="OS867" s="176"/>
      <c r="OT867" s="176">
        <f>VLOOKUP(OQ867,$A$879:$F$2731,6,FALSE)</f>
        <v>68</v>
      </c>
      <c r="OU867" s="175" t="s">
        <v>69</v>
      </c>
      <c r="OV867" s="10">
        <f>OT867*1.1</f>
        <v>74.800000000000011</v>
      </c>
      <c r="OW867" s="10"/>
      <c r="OX867" s="229"/>
      <c r="OY867" s="175" t="s">
        <v>124</v>
      </c>
      <c r="OZ867" s="351" t="s">
        <v>2481</v>
      </c>
      <c r="PB867" s="176"/>
      <c r="PC867" s="176">
        <f>VLOOKUP(OZ867,$A$879:$F$2731,6,FALSE)</f>
        <v>12</v>
      </c>
      <c r="PD867" s="175" t="s">
        <v>69</v>
      </c>
      <c r="PE867" s="10">
        <f>PC867*1.1</f>
        <v>13.200000000000001</v>
      </c>
      <c r="PF867" s="10"/>
      <c r="PG867" s="229"/>
      <c r="PH867" s="175" t="s">
        <v>124</v>
      </c>
      <c r="PI867" s="341" t="s">
        <v>1381</v>
      </c>
      <c r="PK867" s="176"/>
      <c r="PL867" s="176">
        <f>VLOOKUP(PI867,$A$879:$F$2731,6,FALSE)</f>
        <v>279</v>
      </c>
      <c r="PM867" s="175" t="s">
        <v>69</v>
      </c>
      <c r="PN867" s="10">
        <f>PL867*1.1</f>
        <v>306.90000000000003</v>
      </c>
      <c r="PO867" s="10"/>
      <c r="PP867" s="229"/>
      <c r="PQ867" s="175" t="s">
        <v>124</v>
      </c>
      <c r="PR867" s="341" t="s">
        <v>3350</v>
      </c>
      <c r="PT867" s="176"/>
      <c r="PU867" s="176">
        <f>VLOOKUP(PR867,$A$879:$F$2731,6,FALSE)</f>
        <v>0</v>
      </c>
      <c r="PV867" s="175" t="s">
        <v>69</v>
      </c>
      <c r="PW867" s="10">
        <f>PU867*1.1</f>
        <v>0</v>
      </c>
      <c r="PX867" s="10"/>
      <c r="PY867" s="229"/>
      <c r="PZ867" s="175" t="s">
        <v>124</v>
      </c>
      <c r="QA867" s="343" t="s">
        <v>1400</v>
      </c>
      <c r="QC867" s="176"/>
      <c r="QD867" s="176">
        <f>VLOOKUP(QA867,$A$879:$F$2731,6,FALSE)</f>
        <v>247</v>
      </c>
      <c r="QE867" s="175" t="s">
        <v>69</v>
      </c>
      <c r="QF867" s="10">
        <f>QD867*1.1</f>
        <v>271.70000000000005</v>
      </c>
      <c r="QG867" s="10"/>
      <c r="QH867" s="229"/>
      <c r="QI867" s="175" t="s">
        <v>124</v>
      </c>
      <c r="QJ867" s="349" t="s">
        <v>183</v>
      </c>
      <c r="QL867" s="176"/>
      <c r="QM867" s="176" t="e">
        <f>VLOOKUP(QJ867,$A$879:$F$2731,6,FALSE)</f>
        <v>#N/A</v>
      </c>
      <c r="QN867" s="175" t="s">
        <v>69</v>
      </c>
      <c r="QO867" s="10" t="e">
        <f>QM867*1.1</f>
        <v>#N/A</v>
      </c>
      <c r="QP867" s="10"/>
      <c r="QQ867" s="229"/>
      <c r="QR867" s="175" t="s">
        <v>124</v>
      </c>
      <c r="QS867" s="341" t="s">
        <v>3502</v>
      </c>
      <c r="QU867" s="176"/>
      <c r="QV867" s="176">
        <f>VLOOKUP(QS867,$A$879:$F$2731,6,FALSE)</f>
        <v>0</v>
      </c>
      <c r="QW867" s="175" t="s">
        <v>69</v>
      </c>
      <c r="QX867" s="10">
        <f>QV867*1.1</f>
        <v>0</v>
      </c>
      <c r="QY867" s="10"/>
      <c r="QZ867" s="229"/>
      <c r="RA867" s="175" t="s">
        <v>124</v>
      </c>
      <c r="RB867" s="341" t="s">
        <v>1151</v>
      </c>
      <c r="RD867" s="176"/>
      <c r="RE867" s="176">
        <f>VLOOKUP(RB867,$A$879:$F$2731,6,FALSE)</f>
        <v>124</v>
      </c>
      <c r="RF867" s="175" t="s">
        <v>69</v>
      </c>
      <c r="RG867" s="10">
        <f>RE867*1.1</f>
        <v>136.4</v>
      </c>
      <c r="RH867" s="10"/>
      <c r="RI867" s="229"/>
      <c r="RJ867" s="175" t="s">
        <v>124</v>
      </c>
      <c r="RK867" s="341" t="s">
        <v>2102</v>
      </c>
      <c r="RM867" s="176"/>
      <c r="RN867" s="176">
        <f>VLOOKUP(RK867,$A$879:$F$2731,6,FALSE)</f>
        <v>0</v>
      </c>
      <c r="RO867" s="175" t="s">
        <v>69</v>
      </c>
      <c r="RP867" s="10">
        <f>RN867*1.1</f>
        <v>0</v>
      </c>
      <c r="RQ867" s="10"/>
      <c r="RR867" s="229"/>
      <c r="RS867" s="175" t="s">
        <v>124</v>
      </c>
      <c r="RT867" s="349" t="s">
        <v>183</v>
      </c>
      <c r="RV867" s="176"/>
      <c r="RW867" s="176" t="e">
        <f>VLOOKUP(RT867,$A$879:$F$2731,6,FALSE)</f>
        <v>#N/A</v>
      </c>
      <c r="RX867" s="175" t="s">
        <v>69</v>
      </c>
      <c r="RY867" s="10" t="e">
        <f>RW867*1.1</f>
        <v>#N/A</v>
      </c>
      <c r="RZ867" s="10"/>
      <c r="SA867" s="235"/>
      <c r="SB867" s="175" t="s">
        <v>124</v>
      </c>
      <c r="SC867" s="341" t="s">
        <v>2029</v>
      </c>
      <c r="SE867" s="176"/>
      <c r="SF867" s="176">
        <f>VLOOKUP(SC867,$A$879:$F$2731,6,FALSE)</f>
        <v>1</v>
      </c>
      <c r="SG867" s="175" t="s">
        <v>69</v>
      </c>
      <c r="SH867" s="10">
        <f>SF867*1.1</f>
        <v>1.1000000000000001</v>
      </c>
      <c r="SI867" s="10"/>
      <c r="SJ867" s="235"/>
      <c r="SK867" s="175" t="s">
        <v>124</v>
      </c>
      <c r="SL867" s="341" t="s">
        <v>1400</v>
      </c>
      <c r="SN867" s="176"/>
      <c r="SO867" s="176">
        <f>VLOOKUP(SL867,$A$879:$F$2731,6,FALSE)</f>
        <v>247</v>
      </c>
      <c r="SP867" s="175" t="s">
        <v>69</v>
      </c>
      <c r="SQ867" s="10">
        <f>SO867*1.1</f>
        <v>271.70000000000005</v>
      </c>
      <c r="SR867" s="10"/>
      <c r="SS867" s="235"/>
      <c r="ST867" s="175" t="s">
        <v>124</v>
      </c>
      <c r="SU867" s="341" t="s">
        <v>507</v>
      </c>
      <c r="SW867" s="176"/>
      <c r="SX867" s="176">
        <f>VLOOKUP(SU867,$A$879:$F$2731,6,FALSE)</f>
        <v>0</v>
      </c>
      <c r="SY867" s="175" t="s">
        <v>69</v>
      </c>
      <c r="SZ867" s="10">
        <f>SX867*1.1</f>
        <v>0</v>
      </c>
      <c r="TA867" s="10"/>
      <c r="TB867" s="235"/>
      <c r="TC867" s="175" t="s">
        <v>124</v>
      </c>
      <c r="TD867" s="349" t="s">
        <v>183</v>
      </c>
      <c r="TF867" s="176"/>
      <c r="TG867" s="176" t="e">
        <f>VLOOKUP(TD867,$A$879:$F$2731,6,FALSE)</f>
        <v>#N/A</v>
      </c>
      <c r="TH867" s="175" t="s">
        <v>69</v>
      </c>
      <c r="TI867" s="10" t="e">
        <f>TG867*1.1</f>
        <v>#N/A</v>
      </c>
      <c r="TK867" s="235"/>
      <c r="TL867" s="175" t="s">
        <v>124</v>
      </c>
      <c r="TM867" s="341" t="s">
        <v>3324</v>
      </c>
      <c r="TO867" s="176"/>
      <c r="TP867" s="176">
        <f>VLOOKUP(TM867,$A$879:$F$2731,6,FALSE)</f>
        <v>4</v>
      </c>
      <c r="TQ867" s="175" t="s">
        <v>69</v>
      </c>
      <c r="TR867" s="10">
        <f>TP867*1.1</f>
        <v>4.4000000000000004</v>
      </c>
      <c r="TS867" s="10"/>
      <c r="TT867" s="235"/>
      <c r="TU867" s="175" t="s">
        <v>124</v>
      </c>
      <c r="TV867" s="341" t="s">
        <v>3532</v>
      </c>
      <c r="TX867" s="176"/>
      <c r="TY867" s="176">
        <f>VLOOKUP(TV867,$A$879:$F$2731,6,FALSE)</f>
        <v>19</v>
      </c>
      <c r="TZ867" s="175" t="s">
        <v>69</v>
      </c>
      <c r="UA867" s="10">
        <f>TY867*1.1</f>
        <v>20.900000000000002</v>
      </c>
      <c r="UB867" s="10"/>
      <c r="UC867" s="235"/>
      <c r="UD867" s="175" t="s">
        <v>124</v>
      </c>
      <c r="UE867" s="341" t="s">
        <v>2571</v>
      </c>
      <c r="UG867" s="176"/>
      <c r="UH867" s="176">
        <f>VLOOKUP(UE867,$A$879:$F$2731,6,FALSE)</f>
        <v>28</v>
      </c>
      <c r="UI867" s="175" t="s">
        <v>69</v>
      </c>
      <c r="UJ867" s="10">
        <f>UH867*1.1</f>
        <v>30.800000000000004</v>
      </c>
      <c r="UK867" s="10"/>
      <c r="UL867" s="235"/>
      <c r="UM867" s="175" t="s">
        <v>124</v>
      </c>
      <c r="UN867" s="349" t="s">
        <v>183</v>
      </c>
      <c r="UP867" s="176"/>
      <c r="UQ867" s="176" t="e">
        <f>VLOOKUP(UN867,$A$879:$F$2731,6,FALSE)</f>
        <v>#N/A</v>
      </c>
      <c r="UR867" s="175" t="s">
        <v>69</v>
      </c>
      <c r="US867" s="10" t="e">
        <f>UQ867*1.1</f>
        <v>#N/A</v>
      </c>
      <c r="UT867" s="10"/>
      <c r="UU867" s="235"/>
      <c r="UV867" s="175" t="s">
        <v>124</v>
      </c>
      <c r="UW867" s="341" t="s">
        <v>3339</v>
      </c>
      <c r="UY867" s="176"/>
      <c r="UZ867" s="176">
        <f>VLOOKUP(UW867,$A$879:$F$2731,6,FALSE)</f>
        <v>0</v>
      </c>
      <c r="VA867" s="175" t="s">
        <v>69</v>
      </c>
      <c r="VB867" s="10">
        <f>UZ867*1.1</f>
        <v>0</v>
      </c>
      <c r="VC867" s="10"/>
      <c r="VD867" s="235"/>
      <c r="VE867" s="175" t="s">
        <v>124</v>
      </c>
      <c r="VF867" s="349" t="s">
        <v>183</v>
      </c>
      <c r="VH867" s="176"/>
      <c r="VI867" s="176" t="e">
        <f>VLOOKUP(VF867,$A$879:$F$2731,6,FALSE)</f>
        <v>#N/A</v>
      </c>
      <c r="VJ867" s="175" t="s">
        <v>69</v>
      </c>
      <c r="VK867" s="10" t="e">
        <f>VI867*1.1</f>
        <v>#N/A</v>
      </c>
      <c r="VL867" s="10"/>
      <c r="VM867" s="235"/>
      <c r="VN867" s="175" t="s">
        <v>124</v>
      </c>
      <c r="VO867" s="341" t="s">
        <v>3176</v>
      </c>
      <c r="VQ867" s="176"/>
      <c r="VR867" s="176">
        <f>VLOOKUP(VO867,$A$879:$F$2731,6,FALSE)</f>
        <v>11</v>
      </c>
      <c r="VS867" s="175" t="s">
        <v>69</v>
      </c>
      <c r="VT867" s="10">
        <f>VR867*1.1</f>
        <v>12.100000000000001</v>
      </c>
      <c r="VU867" s="10"/>
      <c r="VV867" s="235"/>
      <c r="VW867" s="175" t="s">
        <v>124</v>
      </c>
      <c r="VX867" s="349" t="s">
        <v>183</v>
      </c>
      <c r="VZ867" s="176"/>
      <c r="WA867" s="176" t="e">
        <f>VLOOKUP(VX867,$A$879:$F$2731,6,FALSE)</f>
        <v>#N/A</v>
      </c>
      <c r="WB867" s="175" t="s">
        <v>69</v>
      </c>
      <c r="WC867" s="10" t="e">
        <f>WA867*1.1</f>
        <v>#N/A</v>
      </c>
      <c r="WE867" s="235"/>
      <c r="WF867" s="175" t="s">
        <v>124</v>
      </c>
      <c r="WG867" s="341" t="s">
        <v>3443</v>
      </c>
      <c r="WI867" s="176"/>
      <c r="WJ867" s="176">
        <f>VLOOKUP(WG867,$A$879:$F$2731,6,FALSE)</f>
        <v>0</v>
      </c>
      <c r="WK867" s="175" t="s">
        <v>69</v>
      </c>
      <c r="WL867" s="10">
        <f>WJ867*1.1</f>
        <v>0</v>
      </c>
      <c r="WN867" s="235"/>
      <c r="WO867" s="175" t="s">
        <v>124</v>
      </c>
      <c r="WP867" s="341" t="s">
        <v>973</v>
      </c>
      <c r="WQ867" s="176"/>
      <c r="WR867" s="176"/>
      <c r="WS867" s="176">
        <f>VLOOKUP(WP867,$A$879:$F$2731,6,FALSE)</f>
        <v>28</v>
      </c>
      <c r="WT867" s="175" t="s">
        <v>69</v>
      </c>
      <c r="WU867" s="10">
        <f>WS867*1.1</f>
        <v>30.800000000000004</v>
      </c>
      <c r="WV867" s="10"/>
      <c r="WW867" s="235"/>
      <c r="WX867" s="175" t="s">
        <v>124</v>
      </c>
      <c r="WY867" s="341" t="s">
        <v>1023</v>
      </c>
      <c r="XA867" s="176"/>
      <c r="XB867" s="176">
        <f>VLOOKUP(WY867,$A$879:$F$2731,6,FALSE)</f>
        <v>4</v>
      </c>
      <c r="XC867" s="175" t="s">
        <v>69</v>
      </c>
      <c r="XD867" s="10">
        <f>XB867*1.1</f>
        <v>4.4000000000000004</v>
      </c>
      <c r="XF867" s="235"/>
      <c r="XG867" s="175" t="s">
        <v>124</v>
      </c>
      <c r="XH867" s="351" t="s">
        <v>1381</v>
      </c>
      <c r="XJ867" s="176"/>
      <c r="XK867" s="176">
        <f>VLOOKUP(XH867,$A$879:$F$2731,6,FALSE)</f>
        <v>279</v>
      </c>
      <c r="XL867" s="175" t="s">
        <v>69</v>
      </c>
      <c r="XM867" s="10">
        <f>XK867*1.1</f>
        <v>306.90000000000003</v>
      </c>
      <c r="XO867" s="235"/>
      <c r="XP867" s="175" t="s">
        <v>124</v>
      </c>
      <c r="XQ867" s="341" t="s">
        <v>2602</v>
      </c>
      <c r="XS867" s="176"/>
      <c r="XT867" s="176">
        <f>VLOOKUP(XQ867,$A$879:$F$2731,6,FALSE)</f>
        <v>53</v>
      </c>
      <c r="XU867" s="175" t="s">
        <v>69</v>
      </c>
      <c r="XV867" s="10">
        <f>XT867*1.1</f>
        <v>58.300000000000004</v>
      </c>
      <c r="XW867" s="10"/>
      <c r="XX867" s="235"/>
      <c r="XY867" s="175" t="s">
        <v>124</v>
      </c>
      <c r="XZ867" s="341" t="s">
        <v>507</v>
      </c>
      <c r="YB867" s="176"/>
      <c r="YC867" s="176">
        <f>VLOOKUP(XZ867,$A$879:$F$2731,6,FALSE)</f>
        <v>0</v>
      </c>
      <c r="YD867" s="175" t="s">
        <v>69</v>
      </c>
      <c r="YE867" s="10">
        <f>YC867*1.1</f>
        <v>0</v>
      </c>
      <c r="YG867" s="235"/>
      <c r="YH867" s="175" t="s">
        <v>124</v>
      </c>
      <c r="YI867" s="341" t="s">
        <v>3486</v>
      </c>
      <c r="YK867" s="176"/>
      <c r="YL867" s="176">
        <f>VLOOKUP(YI867,$A$879:$F$2731,6,FALSE)</f>
        <v>307</v>
      </c>
      <c r="YM867" s="175" t="s">
        <v>69</v>
      </c>
      <c r="YN867" s="10">
        <f>YL867*1.1</f>
        <v>337.70000000000005</v>
      </c>
      <c r="YO867" s="10"/>
      <c r="YP867" s="235"/>
      <c r="YQ867" s="175" t="s">
        <v>124</v>
      </c>
      <c r="YR867" s="341" t="s">
        <v>3479</v>
      </c>
      <c r="YT867" s="176"/>
      <c r="YU867" s="176">
        <f>VLOOKUP(YR867,$A$879:$F$2731,6,FALSE)</f>
        <v>3</v>
      </c>
      <c r="YV867" s="175" t="s">
        <v>69</v>
      </c>
      <c r="YW867" s="10">
        <f>YU867*1.1</f>
        <v>3.3000000000000003</v>
      </c>
      <c r="YY867" s="235"/>
      <c r="YZ867" s="175" t="s">
        <v>124</v>
      </c>
      <c r="ZA867" s="341" t="s">
        <v>3167</v>
      </c>
      <c r="ZC867" s="176"/>
      <c r="ZD867" s="176">
        <f>VLOOKUP(ZA867,$A$879:$F$2731,6,FALSE)</f>
        <v>6</v>
      </c>
      <c r="ZE867" s="175" t="s">
        <v>69</v>
      </c>
      <c r="ZF867" s="10">
        <f>ZD867*1.1</f>
        <v>6.6000000000000005</v>
      </c>
      <c r="ZH867" s="235"/>
      <c r="ZI867" s="175" t="s">
        <v>124</v>
      </c>
      <c r="ZJ867" s="341" t="s">
        <v>3157</v>
      </c>
      <c r="ZL867" s="176"/>
      <c r="ZM867" s="176">
        <f>VLOOKUP(ZJ867,$A$879:$F$2731,6,FALSE)</f>
        <v>0</v>
      </c>
      <c r="ZN867" s="175" t="s">
        <v>69</v>
      </c>
      <c r="ZO867" s="10">
        <f>ZM867*1.1</f>
        <v>0</v>
      </c>
      <c r="ZQ867" s="235"/>
      <c r="ZR867" s="175" t="s">
        <v>124</v>
      </c>
      <c r="ZS867" s="341" t="s">
        <v>457</v>
      </c>
      <c r="ZU867" s="176"/>
      <c r="ZV867" s="176">
        <f>VLOOKUP(ZS867,$A$879:$F$2731,6,FALSE)</f>
        <v>12</v>
      </c>
      <c r="ZW867" s="175" t="s">
        <v>69</v>
      </c>
      <c r="ZX867" s="10">
        <f>ZV867*1.1</f>
        <v>13.200000000000001</v>
      </c>
      <c r="ZY867" s="10"/>
      <c r="ZZ867" s="235"/>
      <c r="AAA867" s="175" t="s">
        <v>124</v>
      </c>
      <c r="AAB867" s="341" t="s">
        <v>3479</v>
      </c>
      <c r="AAD867" s="176"/>
      <c r="AAE867" s="176">
        <f>VLOOKUP(AAB867,$A$879:$F$2731,6,FALSE)</f>
        <v>3</v>
      </c>
      <c r="AAF867" s="175" t="s">
        <v>69</v>
      </c>
      <c r="AAG867" s="10">
        <f>AAE867*1.1</f>
        <v>3.3000000000000003</v>
      </c>
      <c r="AAH867" s="10"/>
      <c r="AAI867" s="235"/>
      <c r="AAJ867" s="175" t="s">
        <v>124</v>
      </c>
      <c r="AAK867" s="75" t="s">
        <v>183</v>
      </c>
      <c r="AAM867" s="176"/>
      <c r="AAN867" s="176" t="e">
        <f>VLOOKUP(AAK867,$A$879:$F$2731,6,FALSE)</f>
        <v>#N/A</v>
      </c>
      <c r="AAO867" s="175" t="s">
        <v>69</v>
      </c>
      <c r="AAP867" s="10" t="e">
        <f>AAN867*1.1</f>
        <v>#N/A</v>
      </c>
      <c r="AAQ867" s="10"/>
      <c r="AAR867" s="235"/>
      <c r="AAS867" s="175" t="s">
        <v>124</v>
      </c>
      <c r="AAT867" s="341" t="s">
        <v>743</v>
      </c>
      <c r="AAV867" s="176"/>
      <c r="AAW867" s="176">
        <f>VLOOKUP(AAT867,$A$879:$F$2731,6,FALSE)</f>
        <v>13</v>
      </c>
      <c r="AAX867" s="175" t="s">
        <v>69</v>
      </c>
      <c r="AAY867" s="10">
        <f>AAW867*1.1</f>
        <v>14.3</v>
      </c>
      <c r="AAZ867" s="10"/>
      <c r="ABA867" s="235"/>
      <c r="ABB867" s="175" t="s">
        <v>124</v>
      </c>
      <c r="ABC867" s="355" t="s">
        <v>2120</v>
      </c>
      <c r="ABE867" s="176"/>
      <c r="ABF867" s="176">
        <f>VLOOKUP(ABC867,$A$879:$F$2731,6,FALSE)</f>
        <v>59</v>
      </c>
      <c r="ABG867" s="175" t="s">
        <v>69</v>
      </c>
      <c r="ABH867" s="10">
        <f>ABF867*1.1</f>
        <v>64.900000000000006</v>
      </c>
      <c r="ABI867" s="10"/>
      <c r="ABJ867" s="235"/>
      <c r="ABK867" s="175" t="s">
        <v>124</v>
      </c>
      <c r="ABL867" s="341" t="s">
        <v>1381</v>
      </c>
      <c r="ABN867" s="176"/>
      <c r="ABO867" s="176">
        <f>VLOOKUP(ABL867,$A$879:$F$2731,6,FALSE)</f>
        <v>279</v>
      </c>
      <c r="ABP867" s="175" t="s">
        <v>69</v>
      </c>
      <c r="ABQ867" s="10">
        <f>ABO867*1.1</f>
        <v>306.90000000000003</v>
      </c>
      <c r="ABR867" s="10"/>
      <c r="ABS867" s="235"/>
      <c r="ABT867" s="175" t="s">
        <v>124</v>
      </c>
      <c r="ABU867" s="75" t="s">
        <v>183</v>
      </c>
      <c r="ABW867" s="176"/>
      <c r="ABX867" s="176" t="e">
        <f>VLOOKUP(ABU867,$A$879:$F$2731,6,FALSE)</f>
        <v>#N/A</v>
      </c>
      <c r="ABY867" s="175" t="s">
        <v>69</v>
      </c>
      <c r="ABZ867" s="10" t="e">
        <f>ABX867*1.1</f>
        <v>#N/A</v>
      </c>
      <c r="ACA867" s="10"/>
      <c r="ACB867" s="235"/>
      <c r="ACC867" s="175" t="s">
        <v>124</v>
      </c>
      <c r="ACD867" s="75" t="s">
        <v>183</v>
      </c>
      <c r="ACF867" s="176"/>
      <c r="ACG867" s="176" t="e">
        <f>VLOOKUP(ACD867,$A$879:$F$2731,6,FALSE)</f>
        <v>#N/A</v>
      </c>
      <c r="ACH867" s="175" t="s">
        <v>69</v>
      </c>
      <c r="ACI867" s="10" t="e">
        <f>ACG867*1.1</f>
        <v>#N/A</v>
      </c>
      <c r="ACJ867" s="10"/>
      <c r="ACK867" s="235"/>
      <c r="ACL867" s="175" t="s">
        <v>124</v>
      </c>
      <c r="ACM867" s="75" t="s">
        <v>183</v>
      </c>
      <c r="ACO867" s="176"/>
      <c r="ACP867" s="176" t="e">
        <f>VLOOKUP(ACM867,$A$879:$F$2731,6,FALSE)</f>
        <v>#N/A</v>
      </c>
      <c r="ACQ867" s="175" t="s">
        <v>69</v>
      </c>
      <c r="ACR867" s="10" t="e">
        <f>ACP867*1.1</f>
        <v>#N/A</v>
      </c>
      <c r="ACS867" s="10"/>
      <c r="ACT867" s="235"/>
      <c r="ACU867" s="175" t="s">
        <v>124</v>
      </c>
      <c r="ACV867" s="75" t="s">
        <v>183</v>
      </c>
      <c r="ACX867" s="176"/>
      <c r="ACY867" s="176" t="e">
        <f>VLOOKUP(ACV867,$A$879:$F$2731,6,FALSE)</f>
        <v>#N/A</v>
      </c>
      <c r="ACZ867" s="175" t="s">
        <v>69</v>
      </c>
      <c r="ADA867" s="10" t="e">
        <f>ACY867*1.1</f>
        <v>#N/A</v>
      </c>
      <c r="ADB867" s="10"/>
      <c r="ADC867" s="235"/>
      <c r="ADD867" s="175" t="s">
        <v>124</v>
      </c>
      <c r="ADE867" s="341" t="s">
        <v>2453</v>
      </c>
      <c r="ADG867" s="176"/>
      <c r="ADH867" s="176">
        <f>VLOOKUP(ADE867,$A$879:$F$2731,6,FALSE)</f>
        <v>20</v>
      </c>
      <c r="ADI867" s="175" t="s">
        <v>69</v>
      </c>
      <c r="ADJ867" s="10">
        <f>ADH867*1.1</f>
        <v>22</v>
      </c>
      <c r="ADL867" s="235"/>
      <c r="ADM867" s="175" t="s">
        <v>124</v>
      </c>
      <c r="ADN867" s="75" t="s">
        <v>183</v>
      </c>
      <c r="ADP867" s="176"/>
      <c r="ADQ867" s="176" t="e">
        <f>VLOOKUP(ADN867,$A$879:$F$2731,6,FALSE)</f>
        <v>#N/A</v>
      </c>
      <c r="ADR867" s="175" t="s">
        <v>69</v>
      </c>
      <c r="ADS867" s="10" t="e">
        <f>ADQ867*1.1</f>
        <v>#N/A</v>
      </c>
      <c r="ADT867" s="10"/>
      <c r="ADU867" s="235"/>
      <c r="ADV867" s="175" t="s">
        <v>124</v>
      </c>
      <c r="ADW867" s="341" t="s">
        <v>2112</v>
      </c>
      <c r="ADY867" s="176"/>
      <c r="ADZ867" s="176">
        <f>VLOOKUP(ADW867,$A$879:$F$2731,6,FALSE)</f>
        <v>0</v>
      </c>
      <c r="AEA867" s="175" t="s">
        <v>69</v>
      </c>
      <c r="AEB867" s="10">
        <f>ADZ867*1.1</f>
        <v>0</v>
      </c>
      <c r="AED867" s="235"/>
      <c r="AEE867" s="175" t="s">
        <v>124</v>
      </c>
      <c r="AEF867" s="75" t="s">
        <v>183</v>
      </c>
      <c r="AEH867" s="176"/>
      <c r="AEI867" s="176" t="e">
        <f>VLOOKUP(AEF867,$A$879:$F$2731,6,FALSE)</f>
        <v>#N/A</v>
      </c>
      <c r="AEJ867" s="175" t="s">
        <v>69</v>
      </c>
      <c r="AEK867" s="10" t="e">
        <f>AEI867*1.1</f>
        <v>#N/A</v>
      </c>
      <c r="AEM867" s="235"/>
      <c r="AEN867" s="175" t="s">
        <v>124</v>
      </c>
      <c r="AEO867" s="75" t="s">
        <v>183</v>
      </c>
      <c r="AEQ867" s="176"/>
      <c r="AER867" s="176" t="e">
        <f>VLOOKUP(AEO867,$A$879:$F$2731,6,FALSE)</f>
        <v>#N/A</v>
      </c>
      <c r="AES867" s="175" t="s">
        <v>69</v>
      </c>
      <c r="AET867" s="10" t="e">
        <f>AER867*1.1</f>
        <v>#N/A</v>
      </c>
      <c r="AEV867" s="235"/>
      <c r="AEW867" s="175" t="s">
        <v>124</v>
      </c>
      <c r="AEX867" s="75" t="s">
        <v>183</v>
      </c>
      <c r="AEZ867" s="176"/>
      <c r="AFA867" s="176" t="e">
        <f>VLOOKUP(AEX867,$A$879:$F$2731,6,FALSE)</f>
        <v>#N/A</v>
      </c>
      <c r="AFB867" s="175" t="s">
        <v>69</v>
      </c>
      <c r="AFC867" s="10" t="e">
        <f>AFA867*1.1</f>
        <v>#N/A</v>
      </c>
      <c r="AFD867" s="10"/>
      <c r="AFE867" s="235"/>
      <c r="AFF867" s="175" t="s">
        <v>124</v>
      </c>
      <c r="AFG867" s="75" t="s">
        <v>183</v>
      </c>
      <c r="AFI867" s="176"/>
      <c r="AFJ867" s="176" t="e">
        <f>VLOOKUP(AFG867,$A$879:$F$2731,6,FALSE)</f>
        <v>#N/A</v>
      </c>
      <c r="AFK867" s="175" t="s">
        <v>69</v>
      </c>
      <c r="AFL867" s="10" t="e">
        <f>AFJ867*1.1</f>
        <v>#N/A</v>
      </c>
      <c r="AFM867" s="10"/>
      <c r="AFN867" s="235"/>
      <c r="AFO867" s="175" t="s">
        <v>124</v>
      </c>
      <c r="AFP867" s="75" t="s">
        <v>183</v>
      </c>
      <c r="AFR867" s="176"/>
      <c r="AFS867" s="176" t="e">
        <f>VLOOKUP(AFP867,$A$879:$F$2731,6,FALSE)</f>
        <v>#N/A</v>
      </c>
      <c r="AFT867" s="175" t="s">
        <v>69</v>
      </c>
      <c r="AFU867" s="10" t="e">
        <f>AFS867*1.1</f>
        <v>#N/A</v>
      </c>
      <c r="AFV867" s="10"/>
      <c r="AFW867" s="235"/>
      <c r="AFX867" s="175" t="s">
        <v>124</v>
      </c>
      <c r="AFY867" s="341" t="s">
        <v>2116</v>
      </c>
      <c r="AGA867" s="176"/>
      <c r="AGB867" s="176">
        <f>VLOOKUP(AFY867,$A$879:$F$2731,6,FALSE)</f>
        <v>68</v>
      </c>
      <c r="AGC867" s="175" t="s">
        <v>69</v>
      </c>
      <c r="AGD867" s="10">
        <f>AGB867*1.1</f>
        <v>74.800000000000011</v>
      </c>
      <c r="AGE867" s="10"/>
      <c r="AGF867" s="235"/>
      <c r="AGG867" s="175" t="s">
        <v>124</v>
      </c>
      <c r="AGH867" s="341" t="s">
        <v>3486</v>
      </c>
      <c r="AGJ867" s="176"/>
      <c r="AGK867" s="176">
        <f>VLOOKUP(AGH867,$A$879:$F$2731,6,FALSE)</f>
        <v>307</v>
      </c>
      <c r="AGL867" s="175" t="s">
        <v>69</v>
      </c>
      <c r="AGM867" s="10">
        <f>AGK867*1.1</f>
        <v>337.70000000000005</v>
      </c>
      <c r="AGN867" s="10"/>
      <c r="AGO867" s="235"/>
      <c r="AGP867" s="175" t="s">
        <v>124</v>
      </c>
      <c r="AGQ867" s="341" t="s">
        <v>457</v>
      </c>
      <c r="AGS867" s="176"/>
      <c r="AGT867" s="176">
        <f>VLOOKUP(AGQ867,$A$879:$F$2731,6,FALSE)</f>
        <v>12</v>
      </c>
      <c r="AGU867" s="175" t="s">
        <v>69</v>
      </c>
      <c r="AGV867" s="10">
        <f>AGT867*1.1</f>
        <v>13.200000000000001</v>
      </c>
      <c r="AGW867" s="10"/>
      <c r="AGX867" s="235"/>
      <c r="AGY867" s="175" t="s">
        <v>124</v>
      </c>
      <c r="AGZ867" s="341" t="s">
        <v>1381</v>
      </c>
      <c r="AHB867" s="176"/>
      <c r="AHC867" s="176">
        <f>VLOOKUP(AGZ867,$A$879:$F$2731,6,FALSE)</f>
        <v>279</v>
      </c>
      <c r="AHD867" s="175" t="s">
        <v>69</v>
      </c>
      <c r="AHE867" s="10">
        <f>AHC867*1.1</f>
        <v>306.90000000000003</v>
      </c>
      <c r="AHF867" s="10"/>
      <c r="AHG867" s="235"/>
      <c r="AHH867" s="175" t="s">
        <v>124</v>
      </c>
      <c r="AHI867" s="398" t="s">
        <v>3333</v>
      </c>
      <c r="AHK867" s="176"/>
      <c r="AHL867" s="176">
        <f>VLOOKUP(AHI867,$A$879:$F$2731,6,FALSE)</f>
        <v>17</v>
      </c>
      <c r="AHM867" s="175" t="s">
        <v>69</v>
      </c>
      <c r="AHN867" s="10">
        <f>AHL867*1.1</f>
        <v>18.700000000000003</v>
      </c>
      <c r="AHO867" s="10"/>
      <c r="AHP867" s="235"/>
      <c r="AHQ867" s="175" t="s">
        <v>124</v>
      </c>
      <c r="AHR867" s="341" t="s">
        <v>3326</v>
      </c>
      <c r="AHT867" s="176"/>
      <c r="AHU867" s="176">
        <f>VLOOKUP(AHR867,$A$879:$F$2731,6,FALSE)</f>
        <v>0</v>
      </c>
      <c r="AHV867" s="175" t="s">
        <v>69</v>
      </c>
      <c r="AHW867" s="10">
        <f>AHU867*1.1</f>
        <v>0</v>
      </c>
      <c r="AHX867" s="10"/>
      <c r="AHY867" s="235"/>
      <c r="AHZ867" s="175" t="s">
        <v>124</v>
      </c>
      <c r="AIA867" s="341" t="s">
        <v>1381</v>
      </c>
      <c r="AIC867" s="176"/>
      <c r="AID867" s="176">
        <f>VLOOKUP(AIA867,$A$879:$F$2731,6,FALSE)</f>
        <v>279</v>
      </c>
      <c r="AIE867" s="175" t="s">
        <v>69</v>
      </c>
      <c r="AIF867" s="10">
        <f>AID867*1.1</f>
        <v>306.90000000000003</v>
      </c>
      <c r="AIG867" s="10"/>
      <c r="AIH867" s="235"/>
      <c r="AII867" s="175" t="s">
        <v>124</v>
      </c>
      <c r="AIJ867" s="341" t="s">
        <v>2069</v>
      </c>
      <c r="AIL867" s="176"/>
      <c r="AIM867" s="176">
        <f>VLOOKUP(AIJ867,$A$879:$F$2731,6,FALSE)</f>
        <v>1</v>
      </c>
      <c r="AIN867" s="175" t="s">
        <v>69</v>
      </c>
      <c r="AIO867" s="10">
        <f>AIM867*1.1</f>
        <v>1.1000000000000001</v>
      </c>
      <c r="AIP867" s="10"/>
      <c r="AIQ867" s="235"/>
      <c r="AIR867" s="175" t="s">
        <v>124</v>
      </c>
      <c r="AIS867" s="341" t="s">
        <v>1023</v>
      </c>
      <c r="AIU867" s="176"/>
      <c r="AIV867" s="176">
        <f>VLOOKUP(AIS867,$A$879:$F$2731,6,FALSE)</f>
        <v>4</v>
      </c>
      <c r="AIW867" s="175" t="s">
        <v>69</v>
      </c>
      <c r="AIX867" s="10">
        <f>AIV867*1.1</f>
        <v>4.4000000000000004</v>
      </c>
      <c r="AIY867" s="10"/>
      <c r="AIZ867" s="235"/>
      <c r="AJA867" s="175" t="s">
        <v>124</v>
      </c>
      <c r="AJB867" s="351" t="s">
        <v>2120</v>
      </c>
      <c r="AJD867" s="176"/>
      <c r="AJE867" s="176">
        <f>VLOOKUP(AJB867,$A$879:$F$2731,6,FALSE)</f>
        <v>59</v>
      </c>
      <c r="AJF867" s="175" t="s">
        <v>69</v>
      </c>
      <c r="AJG867" s="10">
        <f>AJE867*1.1</f>
        <v>64.900000000000006</v>
      </c>
      <c r="AJH867" s="10"/>
      <c r="AJI867" s="235"/>
      <c r="AJJ867" s="175" t="s">
        <v>124</v>
      </c>
      <c r="AJK867" s="341" t="s">
        <v>3377</v>
      </c>
      <c r="AJM867" s="176"/>
      <c r="AJN867" s="176">
        <f>VLOOKUP(AJK867,$A$879:$F$2731,6,FALSE)</f>
        <v>21</v>
      </c>
      <c r="AJO867" s="175" t="s">
        <v>69</v>
      </c>
      <c r="AJP867" s="10">
        <f>AJN867*1.1</f>
        <v>23.1</v>
      </c>
      <c r="AJQ867" s="10"/>
      <c r="AJR867" s="235"/>
      <c r="AJS867" s="175" t="s">
        <v>124</v>
      </c>
      <c r="AJT867" s="347" t="s">
        <v>2544</v>
      </c>
      <c r="AJV867" s="176"/>
      <c r="AJW867" s="176">
        <f>VLOOKUP(AJT867,$A$879:$F$2731,6,FALSE)</f>
        <v>20</v>
      </c>
      <c r="AJX867" s="175" t="s">
        <v>69</v>
      </c>
      <c r="AJY867" s="10">
        <f>AJW867*1.1</f>
        <v>22</v>
      </c>
      <c r="AJZ867" s="10"/>
      <c r="AKA867" s="235"/>
      <c r="AKB867" s="175" t="s">
        <v>124</v>
      </c>
      <c r="AKC867" s="341" t="s">
        <v>841</v>
      </c>
      <c r="AKE867" s="176"/>
      <c r="AKF867" s="176">
        <f>VLOOKUP(AKC867,$A$879:$F$2731,6,FALSE)</f>
        <v>2</v>
      </c>
      <c r="AKG867" s="175" t="s">
        <v>69</v>
      </c>
      <c r="AKH867" s="10">
        <f>AKF867*1.1</f>
        <v>2.2000000000000002</v>
      </c>
      <c r="AKI867" s="10"/>
      <c r="AKJ867" s="235"/>
      <c r="AKK867" s="175" t="s">
        <v>124</v>
      </c>
      <c r="AKL867" s="341" t="s">
        <v>2323</v>
      </c>
      <c r="AKN867" s="176"/>
      <c r="AKO867" s="176">
        <f>VLOOKUP(AKL867,$A$879:$F$2731,6,FALSE)</f>
        <v>0</v>
      </c>
      <c r="AKP867" s="175" t="s">
        <v>69</v>
      </c>
      <c r="AKQ867" s="10">
        <f>AKO867*1.1</f>
        <v>0</v>
      </c>
      <c r="AKR867" s="10"/>
      <c r="AKS867" s="235"/>
      <c r="AKT867" s="175" t="s">
        <v>124</v>
      </c>
      <c r="AKU867" s="341" t="s">
        <v>3404</v>
      </c>
      <c r="AKW867" s="176"/>
      <c r="AKX867" s="176">
        <f>VLOOKUP(AKU867,$A$879:$F$2731,6,FALSE)</f>
        <v>24</v>
      </c>
      <c r="AKY867" s="175" t="s">
        <v>69</v>
      </c>
      <c r="AKZ867" s="10">
        <f>AKX867*1.1</f>
        <v>26.400000000000002</v>
      </c>
      <c r="ALA867" s="10"/>
      <c r="ALB867" s="235"/>
      <c r="ALC867" s="175" t="s">
        <v>124</v>
      </c>
      <c r="ALD867" s="341" t="s">
        <v>515</v>
      </c>
      <c r="ALF867" s="176"/>
      <c r="ALG867" s="176">
        <f>VLOOKUP(ALD867,$A$879:$F$2731,6,FALSE)</f>
        <v>9</v>
      </c>
      <c r="ALH867" s="175" t="s">
        <v>69</v>
      </c>
      <c r="ALI867" s="10">
        <f>ALG867*1.1</f>
        <v>9.9</v>
      </c>
      <c r="ALJ867" s="10"/>
      <c r="ALK867" s="235"/>
      <c r="ALL867" s="175" t="s">
        <v>124</v>
      </c>
      <c r="ALM867" s="341" t="s">
        <v>2116</v>
      </c>
      <c r="ALO867" s="176"/>
      <c r="ALP867" s="176">
        <f>VLOOKUP(ALM867,$A$879:$F$2731,6,FALSE)</f>
        <v>68</v>
      </c>
      <c r="ALQ867" s="175" t="s">
        <v>69</v>
      </c>
      <c r="ALR867" s="10">
        <f>ALP867*1.1</f>
        <v>74.800000000000011</v>
      </c>
      <c r="ALS867" s="10"/>
      <c r="ALT867" s="235"/>
      <c r="ALU867" s="175" t="s">
        <v>124</v>
      </c>
      <c r="ALV867" s="341" t="s">
        <v>973</v>
      </c>
      <c r="ALX867" s="176"/>
      <c r="ALY867" s="176">
        <f>VLOOKUP(ALV867,$A$879:$F$2731,6,FALSE)</f>
        <v>28</v>
      </c>
      <c r="ALZ867" s="175" t="s">
        <v>69</v>
      </c>
      <c r="AMA867" s="10">
        <f>ALY867*1.1</f>
        <v>30.800000000000004</v>
      </c>
      <c r="AMB867" s="10"/>
      <c r="AMC867" s="235"/>
      <c r="AMD867" s="175" t="s">
        <v>124</v>
      </c>
      <c r="AME867" s="401" t="s">
        <v>1977</v>
      </c>
      <c r="AMG867" s="176"/>
      <c r="AMH867" s="176">
        <f>VLOOKUP(AME867,$A$879:$F$2731,6,FALSE)</f>
        <v>5</v>
      </c>
      <c r="AMI867" s="175" t="s">
        <v>69</v>
      </c>
      <c r="AMJ867" s="10">
        <f>AMH867*1.1</f>
        <v>5.5</v>
      </c>
      <c r="AMK867" s="10"/>
      <c r="AML867" s="235"/>
      <c r="AMM867" s="175" t="s">
        <v>124</v>
      </c>
      <c r="AMN867" s="343" t="s">
        <v>2566</v>
      </c>
      <c r="AMP867" s="176"/>
      <c r="AMQ867" s="176">
        <f>VLOOKUP(AMN867,$A$879:$F$2731,6,FALSE)</f>
        <v>19</v>
      </c>
      <c r="AMR867" s="175" t="s">
        <v>69</v>
      </c>
      <c r="AMS867" s="10">
        <f>AMQ867*1.1</f>
        <v>20.900000000000002</v>
      </c>
      <c r="AMT867" s="10"/>
      <c r="AMU867" s="235"/>
      <c r="AMV867" s="175" t="s">
        <v>124</v>
      </c>
      <c r="AMW867" s="341" t="s">
        <v>1023</v>
      </c>
      <c r="AMY867" s="176"/>
      <c r="AMZ867" s="176">
        <f>VLOOKUP(AMW867,$A$879:$F$2731,6,FALSE)</f>
        <v>4</v>
      </c>
      <c r="ANA867" s="175" t="s">
        <v>69</v>
      </c>
      <c r="ANB867" s="10">
        <f>AMZ867*1.1</f>
        <v>4.4000000000000004</v>
      </c>
      <c r="ANC867" s="10"/>
      <c r="AND867" s="235"/>
      <c r="ANE867" s="175" t="s">
        <v>124</v>
      </c>
      <c r="ANF867" s="341" t="s">
        <v>2116</v>
      </c>
      <c r="ANH867" s="176"/>
      <c r="ANI867" s="176">
        <f>VLOOKUP(ANF867,$A$879:$F$2731,6,FALSE)</f>
        <v>68</v>
      </c>
      <c r="ANJ867" s="175" t="s">
        <v>69</v>
      </c>
      <c r="ANK867" s="10">
        <f>ANI867*1.1</f>
        <v>74.800000000000011</v>
      </c>
      <c r="ANL867" s="10"/>
      <c r="ANM867" s="235"/>
      <c r="ANN867" s="175" t="s">
        <v>124</v>
      </c>
      <c r="ANO867" s="351" t="s">
        <v>2032</v>
      </c>
      <c r="ANQ867" s="176"/>
      <c r="ANR867" s="176">
        <f>VLOOKUP(ANO867,$A$879:$F$2731,6,FALSE)</f>
        <v>42</v>
      </c>
      <c r="ANS867" s="175" t="s">
        <v>69</v>
      </c>
      <c r="ANT867" s="10">
        <f>ANR867*1.1</f>
        <v>46.2</v>
      </c>
      <c r="ANU867" s="10"/>
      <c r="ANV867" s="235"/>
      <c r="ANW867" s="175" t="s">
        <v>124</v>
      </c>
      <c r="ANX867" s="341" t="s">
        <v>3102</v>
      </c>
      <c r="ANZ867" s="176"/>
      <c r="AOA867" s="176">
        <f>VLOOKUP(ANX867,$A$879:$F$2731,6,FALSE)</f>
        <v>0</v>
      </c>
      <c r="AOB867" s="175" t="s">
        <v>69</v>
      </c>
      <c r="AOC867" s="10">
        <f>AOA867*1.1</f>
        <v>0</v>
      </c>
      <c r="AOD867" s="10"/>
      <c r="AOE867" s="235"/>
      <c r="AOF867" s="175" t="s">
        <v>124</v>
      </c>
      <c r="AOG867" s="75" t="s">
        <v>183</v>
      </c>
      <c r="AOI867" s="176"/>
      <c r="AOJ867" s="176" t="e">
        <f>VLOOKUP(AOG867,$A$879:$F$2731,6,FALSE)</f>
        <v>#N/A</v>
      </c>
      <c r="AOK867" s="175" t="s">
        <v>69</v>
      </c>
      <c r="AOL867" s="10" t="e">
        <f>AOJ867*1.1</f>
        <v>#N/A</v>
      </c>
      <c r="AOM867" s="10"/>
      <c r="AON867" s="235"/>
      <c r="AOO867" s="175" t="s">
        <v>124</v>
      </c>
      <c r="AOP867" s="341" t="s">
        <v>1400</v>
      </c>
      <c r="AOR867" s="176"/>
      <c r="AOS867" s="176">
        <f>VLOOKUP(AOP867,$A$879:$F$2731,6,FALSE)</f>
        <v>247</v>
      </c>
      <c r="AOT867" s="175" t="s">
        <v>69</v>
      </c>
      <c r="AOU867" s="10">
        <f>AOS867*1.1</f>
        <v>271.70000000000005</v>
      </c>
      <c r="AOV867" s="10"/>
      <c r="AOW867" s="235"/>
      <c r="AOX867" s="175" t="s">
        <v>124</v>
      </c>
      <c r="AOY867" s="404" t="s">
        <v>3487</v>
      </c>
      <c r="APA867" s="176"/>
      <c r="APB867" s="176">
        <f>VLOOKUP(AOY867,$A$879:$F$2731,6,FALSE)</f>
        <v>0</v>
      </c>
      <c r="APC867" s="175" t="s">
        <v>69</v>
      </c>
      <c r="APD867" s="10">
        <f>APB867*1.1</f>
        <v>0</v>
      </c>
      <c r="APE867" s="10"/>
      <c r="APF867" s="235"/>
      <c r="APG867" s="175" t="s">
        <v>124</v>
      </c>
      <c r="APH867" s="341" t="s">
        <v>2568</v>
      </c>
      <c r="APJ867" s="176"/>
      <c r="APK867" s="176">
        <f>VLOOKUP(APH867,$A$879:$F$2731,6,FALSE)</f>
        <v>0</v>
      </c>
      <c r="APL867" s="175" t="s">
        <v>69</v>
      </c>
      <c r="APM867" s="10">
        <f>APK867*1.1</f>
        <v>0</v>
      </c>
      <c r="APN867" s="10"/>
      <c r="APO867" s="235"/>
      <c r="APP867" s="175" t="s">
        <v>124</v>
      </c>
      <c r="APQ867" s="75" t="s">
        <v>183</v>
      </c>
      <c r="APS867" s="176"/>
      <c r="APT867" s="176" t="e">
        <f>VLOOKUP(APQ867,$A$879:$F$2731,6,FALSE)</f>
        <v>#N/A</v>
      </c>
      <c r="APU867" s="175" t="s">
        <v>69</v>
      </c>
      <c r="APV867" s="10" t="e">
        <f>APT867*1.1</f>
        <v>#N/A</v>
      </c>
      <c r="APW867" s="10"/>
      <c r="APX867" s="235"/>
      <c r="APY867" s="175" t="s">
        <v>124</v>
      </c>
      <c r="APZ867" s="341" t="s">
        <v>1400</v>
      </c>
      <c r="AQB867" s="176"/>
      <c r="AQC867" s="176">
        <f>VLOOKUP(APZ867,$A$879:$F$2731,6,FALSE)</f>
        <v>247</v>
      </c>
      <c r="AQD867" s="175" t="s">
        <v>69</v>
      </c>
      <c r="AQE867" s="10">
        <f>AQC867*1.1</f>
        <v>271.70000000000005</v>
      </c>
      <c r="AQF867" s="10"/>
      <c r="AQG867" s="235"/>
      <c r="AQH867" s="175" t="s">
        <v>124</v>
      </c>
      <c r="AQI867" s="341" t="s">
        <v>550</v>
      </c>
      <c r="AQK867" s="176"/>
      <c r="AQL867" s="176">
        <f>VLOOKUP(AQI867,$A$879:$F$2731,6,FALSE)</f>
        <v>40</v>
      </c>
      <c r="AQM867" s="175" t="s">
        <v>69</v>
      </c>
      <c r="AQN867" s="10">
        <f>AQL867*1.1</f>
        <v>44</v>
      </c>
      <c r="AQO867" s="10"/>
      <c r="AQP867" s="235"/>
      <c r="AQQ867" s="175" t="s">
        <v>124</v>
      </c>
      <c r="AQR867" s="75" t="s">
        <v>183</v>
      </c>
      <c r="AQT867" s="176"/>
      <c r="AQU867" s="176" t="e">
        <f>VLOOKUP(AQR867,$A$879:$F$2731,6,FALSE)</f>
        <v>#N/A</v>
      </c>
      <c r="AQV867" s="175" t="s">
        <v>69</v>
      </c>
      <c r="AQW867" s="10" t="e">
        <f>AQU867*1.1</f>
        <v>#N/A</v>
      </c>
      <c r="AQX867" s="10"/>
      <c r="AQY867" s="235"/>
      <c r="AQZ867" s="175" t="s">
        <v>124</v>
      </c>
      <c r="ARA867" s="75" t="s">
        <v>183</v>
      </c>
      <c r="ARC867" s="176"/>
      <c r="ARD867" s="176" t="e">
        <f>VLOOKUP(ARA867,$A$879:$F$2731,6,FALSE)</f>
        <v>#N/A</v>
      </c>
      <c r="ARE867" s="175" t="s">
        <v>69</v>
      </c>
      <c r="ARF867" s="10" t="e">
        <f>ARD867*1.1</f>
        <v>#N/A</v>
      </c>
      <c r="ARG867" s="10"/>
      <c r="ARH867" s="235"/>
      <c r="ARI867" s="175" t="s">
        <v>124</v>
      </c>
      <c r="ARJ867" s="75" t="s">
        <v>183</v>
      </c>
      <c r="ARL867" s="176"/>
      <c r="ARM867" s="176" t="e">
        <f>VLOOKUP(ARJ867,$A$879:$F$2731,6,FALSE)</f>
        <v>#N/A</v>
      </c>
      <c r="ARN867" s="175" t="s">
        <v>69</v>
      </c>
      <c r="ARO867" s="10" t="e">
        <f>ARM867*1.1</f>
        <v>#N/A</v>
      </c>
      <c r="ARP867" s="10"/>
      <c r="ARQ867" s="235"/>
      <c r="ARR867" s="175" t="s">
        <v>124</v>
      </c>
      <c r="ARS867" s="75" t="s">
        <v>183</v>
      </c>
      <c r="ARU867" s="176"/>
      <c r="ARV867" s="176" t="e">
        <f>VLOOKUP(ARS867,$A$879:$F$2731,6,FALSE)</f>
        <v>#N/A</v>
      </c>
      <c r="ARW867" s="175" t="s">
        <v>69</v>
      </c>
      <c r="ARX867" s="10" t="e">
        <f>ARV867*1.1</f>
        <v>#N/A</v>
      </c>
      <c r="ARY867" s="10"/>
      <c r="ARZ867" s="235"/>
      <c r="ASA867" s="175" t="s">
        <v>124</v>
      </c>
      <c r="ASB867" s="341" t="s">
        <v>963</v>
      </c>
      <c r="ASD867" s="176"/>
      <c r="ASE867" s="176">
        <f>VLOOKUP(ASB867,$A$879:$F$2731,6,FALSE)</f>
        <v>135</v>
      </c>
      <c r="ASF867" s="175" t="s">
        <v>69</v>
      </c>
      <c r="ASG867" s="10">
        <f>ASE867*1.1</f>
        <v>148.5</v>
      </c>
      <c r="ASH867" s="10"/>
      <c r="ASI867" s="235"/>
      <c r="ASJ867" s="175" t="s">
        <v>124</v>
      </c>
      <c r="ASK867" s="75" t="s">
        <v>183</v>
      </c>
      <c r="ASM867" s="176"/>
      <c r="ASN867" s="176" t="e">
        <f>VLOOKUP(ASK867,$A$879:$F$2731,6,FALSE)</f>
        <v>#N/A</v>
      </c>
      <c r="ASO867" s="175" t="s">
        <v>69</v>
      </c>
      <c r="ASP867" s="10" t="e">
        <f>ASN867*1.1</f>
        <v>#N/A</v>
      </c>
      <c r="ASQ867" s="10"/>
      <c r="ASR867" s="235"/>
      <c r="ASS867" s="175" t="s">
        <v>124</v>
      </c>
      <c r="AST867" s="341" t="s">
        <v>3120</v>
      </c>
      <c r="ASV867" s="176"/>
      <c r="ASW867" s="176">
        <f>VLOOKUP(AST867,$A$879:$F$2731,6,FALSE)</f>
        <v>0</v>
      </c>
      <c r="ASX867" s="175" t="s">
        <v>69</v>
      </c>
      <c r="ASY867" s="10">
        <f>ASW867*1.1</f>
        <v>0</v>
      </c>
      <c r="ASZ867" s="10"/>
      <c r="ATA867" s="235"/>
      <c r="ATB867" s="175" t="s">
        <v>124</v>
      </c>
      <c r="ATC867" s="75" t="s">
        <v>183</v>
      </c>
      <c r="ATE867" s="176"/>
      <c r="ATF867" s="176" t="e">
        <f>VLOOKUP(ATC867,$A$879:$F$2731,6,FALSE)</f>
        <v>#N/A</v>
      </c>
      <c r="ATG867" s="175" t="s">
        <v>69</v>
      </c>
      <c r="ATH867" s="10" t="e">
        <f>ATF867*1.1</f>
        <v>#N/A</v>
      </c>
      <c r="ATI867" s="10"/>
      <c r="ATJ867" s="235"/>
      <c r="ATK867" s="175" t="s">
        <v>124</v>
      </c>
      <c r="ATL867" s="75" t="s">
        <v>183</v>
      </c>
      <c r="ATN867" s="176"/>
      <c r="ATO867" s="176" t="e">
        <f>VLOOKUP(ATL867,$A$879:$F$2731,6,FALSE)</f>
        <v>#N/A</v>
      </c>
      <c r="ATP867" s="175" t="s">
        <v>69</v>
      </c>
      <c r="ATQ867" s="10" t="e">
        <f>ATO867*1.1</f>
        <v>#N/A</v>
      </c>
      <c r="ATR867" s="10"/>
      <c r="ATS867" s="235"/>
      <c r="ATT867" s="175" t="s">
        <v>124</v>
      </c>
      <c r="ATU867" s="75" t="s">
        <v>183</v>
      </c>
      <c r="ATW867" s="176"/>
      <c r="ATX867" s="176" t="e">
        <f>VLOOKUP(ATU867,$A$879:$F$2731,6,FALSE)</f>
        <v>#N/A</v>
      </c>
      <c r="ATY867" s="175" t="s">
        <v>69</v>
      </c>
      <c r="ATZ867" s="10" t="e">
        <f>ATX867*1.1</f>
        <v>#N/A</v>
      </c>
      <c r="AUA867" s="10"/>
      <c r="AUB867" s="235"/>
      <c r="AUC867" s="175" t="s">
        <v>124</v>
      </c>
      <c r="AUD867" s="75" t="s">
        <v>183</v>
      </c>
      <c r="AUF867" s="176"/>
      <c r="AUG867" s="176" t="e">
        <f>VLOOKUP(AUD867,$A$879:$F$2731,6,FALSE)</f>
        <v>#N/A</v>
      </c>
      <c r="AUH867" s="175" t="s">
        <v>69</v>
      </c>
      <c r="AUI867" s="10" t="e">
        <f>AUG867*1.1</f>
        <v>#N/A</v>
      </c>
      <c r="AUJ867" s="10"/>
      <c r="AUK867" s="235"/>
      <c r="AUL867" s="175" t="s">
        <v>124</v>
      </c>
      <c r="AUM867" s="75" t="s">
        <v>183</v>
      </c>
      <c r="AUO867" s="176"/>
      <c r="AUP867" s="176" t="e">
        <f>VLOOKUP(AUM867,$A$879:$F$2731,6,FALSE)</f>
        <v>#N/A</v>
      </c>
      <c r="AUQ867" s="175" t="s">
        <v>69</v>
      </c>
      <c r="AUR867" s="10" t="e">
        <f>AUP867*1.1</f>
        <v>#N/A</v>
      </c>
      <c r="AUS867" s="10"/>
      <c r="AUT867" s="235"/>
      <c r="AUU867" s="175" t="s">
        <v>124</v>
      </c>
      <c r="AUV867" s="75" t="s">
        <v>183</v>
      </c>
      <c r="AUX867" s="176"/>
      <c r="AUY867" s="176" t="e">
        <f>VLOOKUP(AUV867,$A$879:$F$2731,6,FALSE)</f>
        <v>#N/A</v>
      </c>
      <c r="AUZ867" s="175" t="s">
        <v>69</v>
      </c>
      <c r="AVA867" s="10" t="e">
        <f>AUY867*1.1</f>
        <v>#N/A</v>
      </c>
      <c r="AVB867" s="10"/>
      <c r="AVC867" s="235"/>
      <c r="AVD867" s="175" t="s">
        <v>124</v>
      </c>
      <c r="AVE867" s="75" t="s">
        <v>183</v>
      </c>
      <c r="AVG867" s="176"/>
      <c r="AVH867" s="176" t="e">
        <f>VLOOKUP(AVE867,$A$879:$F$2731,6,FALSE)</f>
        <v>#N/A</v>
      </c>
      <c r="AVI867" s="175" t="s">
        <v>69</v>
      </c>
      <c r="AVJ867" s="10" t="e">
        <f>AVH867*1.1</f>
        <v>#N/A</v>
      </c>
      <c r="AVK867" s="10"/>
      <c r="AVL867" s="235"/>
      <c r="AVM867" s="175" t="s">
        <v>124</v>
      </c>
      <c r="AVN867" s="75" t="s">
        <v>183</v>
      </c>
      <c r="AVP867" s="176"/>
      <c r="AVQ867" s="176" t="e">
        <f>VLOOKUP(AVN867,$A$879:$F$2731,6,FALSE)</f>
        <v>#N/A</v>
      </c>
      <c r="AVR867" s="175" t="s">
        <v>69</v>
      </c>
      <c r="AVS867" s="10" t="e">
        <f>AVQ867*1.1</f>
        <v>#N/A</v>
      </c>
      <c r="AVT867" s="10"/>
      <c r="AVU867" s="235"/>
      <c r="AVV867" s="175" t="s">
        <v>124</v>
      </c>
      <c r="AVW867" s="75" t="s">
        <v>183</v>
      </c>
      <c r="AVY867" s="176"/>
      <c r="AVZ867" s="176" t="e">
        <f>VLOOKUP(AVW867,$A$879:$F$2731,6,FALSE)</f>
        <v>#N/A</v>
      </c>
      <c r="AWA867" s="175" t="s">
        <v>69</v>
      </c>
      <c r="AWB867" s="10" t="e">
        <f>AVZ867*1.1</f>
        <v>#N/A</v>
      </c>
      <c r="AWC867" s="10"/>
      <c r="AWD867" s="235"/>
      <c r="AWE867" s="175" t="s">
        <v>124</v>
      </c>
      <c r="AWF867" s="75" t="s">
        <v>183</v>
      </c>
      <c r="AWH867" s="176"/>
      <c r="AWI867" s="176" t="e">
        <f>VLOOKUP(AWF867,$A$879:$F$2731,6,FALSE)</f>
        <v>#N/A</v>
      </c>
      <c r="AWJ867" s="175" t="s">
        <v>69</v>
      </c>
      <c r="AWK867" s="10" t="e">
        <f>AWI867*1.1</f>
        <v>#N/A</v>
      </c>
      <c r="AWL867" s="10"/>
      <c r="AWM867" s="235"/>
      <c r="AWN867" s="175" t="s">
        <v>124</v>
      </c>
      <c r="AWO867" s="341" t="s">
        <v>973</v>
      </c>
      <c r="AWQ867" s="176"/>
      <c r="AWR867" s="176">
        <f>VLOOKUP(AWO867,$A$879:$F$2731,6,FALSE)</f>
        <v>28</v>
      </c>
      <c r="AWS867" s="175" t="s">
        <v>69</v>
      </c>
      <c r="AWT867" s="10">
        <f>AWR867*1.1</f>
        <v>30.800000000000004</v>
      </c>
      <c r="AWU867" s="10"/>
      <c r="AWV867" s="235"/>
      <c r="AWW867" s="175" t="s">
        <v>124</v>
      </c>
      <c r="AWX867" s="341" t="s">
        <v>1379</v>
      </c>
      <c r="AWZ867" s="176"/>
      <c r="AXA867" s="176">
        <f>VLOOKUP(AWX867,$A$879:$F$2731,6,FALSE)</f>
        <v>16</v>
      </c>
      <c r="AXB867" s="175" t="s">
        <v>69</v>
      </c>
      <c r="AXC867" s="10">
        <f>AXA867*1.1</f>
        <v>17.600000000000001</v>
      </c>
      <c r="AXD867" s="10"/>
      <c r="AXE867" s="235"/>
      <c r="AXF867" s="175" t="s">
        <v>124</v>
      </c>
      <c r="AXG867" s="341" t="s">
        <v>515</v>
      </c>
      <c r="AXI867" s="176"/>
      <c r="AXJ867" s="176">
        <f>VLOOKUP(AXG867,$A$879:$F$2731,6,FALSE)</f>
        <v>9</v>
      </c>
      <c r="AXK867" s="175" t="s">
        <v>69</v>
      </c>
      <c r="AXL867" s="10">
        <f>AXJ867*1.1</f>
        <v>9.9</v>
      </c>
      <c r="AXM867" s="10"/>
      <c r="AXN867" s="235"/>
      <c r="AXO867" s="175" t="s">
        <v>124</v>
      </c>
      <c r="AXP867" s="341" t="s">
        <v>744</v>
      </c>
      <c r="AXR867" s="176"/>
      <c r="AXS867" s="176">
        <f>VLOOKUP(AXP867,$A$879:$F$2731,6,FALSE)</f>
        <v>0</v>
      </c>
      <c r="AXT867" s="175" t="s">
        <v>69</v>
      </c>
      <c r="AXU867" s="10">
        <f>AXS867*1.1</f>
        <v>0</v>
      </c>
      <c r="AXV867" s="10"/>
      <c r="AXW867" s="235"/>
      <c r="AXX867" s="175" t="s">
        <v>124</v>
      </c>
      <c r="AXY867" s="341" t="s">
        <v>3404</v>
      </c>
      <c r="AYA867" s="176"/>
      <c r="AYB867" s="176">
        <f>VLOOKUP(AXY867,$A$879:$F$2731,6,FALSE)</f>
        <v>24</v>
      </c>
      <c r="AYC867" s="175" t="s">
        <v>69</v>
      </c>
      <c r="AYD867" s="10">
        <f>AYB867*1.1</f>
        <v>26.400000000000002</v>
      </c>
      <c r="AYE867" s="10"/>
      <c r="AYF867" s="235"/>
      <c r="AYG867" s="175" t="s">
        <v>124</v>
      </c>
      <c r="AYH867" s="341" t="s">
        <v>1151</v>
      </c>
      <c r="AYJ867" s="176"/>
      <c r="AYK867" s="176">
        <f>VLOOKUP(AYH867,$A$879:$F$2731,6,FALSE)</f>
        <v>124</v>
      </c>
      <c r="AYL867" s="175" t="s">
        <v>69</v>
      </c>
      <c r="AYM867" s="10">
        <f>AYK867*1.1</f>
        <v>136.4</v>
      </c>
      <c r="AYN867" s="10"/>
      <c r="AYO867" s="235"/>
      <c r="AYP867" s="175" t="s">
        <v>124</v>
      </c>
      <c r="AYQ867" s="341" t="s">
        <v>727</v>
      </c>
      <c r="AYS867" s="176"/>
      <c r="AYT867" s="176">
        <f>VLOOKUP(AYQ867,$A$879:$F$2731,6,FALSE)</f>
        <v>8</v>
      </c>
      <c r="AYU867" s="175" t="s">
        <v>69</v>
      </c>
      <c r="AYV867" s="10">
        <f>AYT867*1.1</f>
        <v>8.8000000000000007</v>
      </c>
      <c r="AYW867" s="10"/>
      <c r="AYX867" s="235"/>
      <c r="AYY867" s="175" t="s">
        <v>124</v>
      </c>
      <c r="AYZ867" s="341" t="s">
        <v>495</v>
      </c>
      <c r="AZB867" s="176"/>
      <c r="AZC867" s="176">
        <f>VLOOKUP(AYZ867,$A$879:$F$2731,6,FALSE)</f>
        <v>35</v>
      </c>
      <c r="AZD867" s="175" t="s">
        <v>69</v>
      </c>
      <c r="AZE867" s="10">
        <f>AZC867*1.1</f>
        <v>38.5</v>
      </c>
      <c r="AZF867" s="10"/>
      <c r="AZG867" s="235"/>
      <c r="AZH867" s="175" t="s">
        <v>124</v>
      </c>
      <c r="AZI867" s="341" t="s">
        <v>752</v>
      </c>
      <c r="AZK867" s="176"/>
      <c r="AZL867" s="176">
        <f>VLOOKUP(AZI867,$A$879:$F$2731,6,FALSE)</f>
        <v>7</v>
      </c>
      <c r="AZM867" s="175" t="s">
        <v>69</v>
      </c>
      <c r="AZN867" s="10">
        <f>AZL867*1.1</f>
        <v>7.7000000000000011</v>
      </c>
      <c r="AZO867" s="10"/>
      <c r="AZP867" s="235"/>
      <c r="AZQ867" s="175" t="s">
        <v>124</v>
      </c>
      <c r="AZR867" s="341" t="s">
        <v>2457</v>
      </c>
      <c r="AZT867" s="176"/>
      <c r="AZU867" s="176">
        <f>VLOOKUP(AZR867,$A$879:$F$2731,6,FALSE)</f>
        <v>0</v>
      </c>
      <c r="AZV867" s="175" t="s">
        <v>69</v>
      </c>
      <c r="AZW867" s="10">
        <f>AZU867*1.1</f>
        <v>0</v>
      </c>
      <c r="AZX867" s="10"/>
      <c r="AZY867" s="235"/>
      <c r="AZZ867" s="175" t="s">
        <v>124</v>
      </c>
      <c r="BAA867" s="341" t="s">
        <v>3486</v>
      </c>
      <c r="BAC867" s="176"/>
      <c r="BAD867" s="176">
        <f>VLOOKUP(BAA867,$A$879:$F$2731,6,FALSE)</f>
        <v>307</v>
      </c>
      <c r="BAE867" s="175" t="s">
        <v>69</v>
      </c>
      <c r="BAF867" s="10">
        <f>BAD867*1.1</f>
        <v>337.70000000000005</v>
      </c>
      <c r="BAG867" s="10"/>
      <c r="BAH867" s="235"/>
      <c r="BAI867" s="175" t="s">
        <v>124</v>
      </c>
      <c r="BAJ867" s="398" t="s">
        <v>2483</v>
      </c>
      <c r="BAL867" s="176"/>
      <c r="BAM867" s="176">
        <f>VLOOKUP(BAJ867,$A$879:$F$2731,6,FALSE)</f>
        <v>91</v>
      </c>
      <c r="BAN867" s="175" t="s">
        <v>69</v>
      </c>
      <c r="BAO867" s="10">
        <f>BAM867*1.1</f>
        <v>100.10000000000001</v>
      </c>
      <c r="BAP867" s="10"/>
      <c r="BAQ867" s="235"/>
      <c r="BAR867" s="175" t="s">
        <v>124</v>
      </c>
      <c r="BAS867" s="341" t="s">
        <v>1381</v>
      </c>
      <c r="BAU867" s="176"/>
      <c r="BAV867" s="176">
        <f>VLOOKUP(BAS867,$A$879:$F$2731,6,FALSE)</f>
        <v>279</v>
      </c>
      <c r="BAW867" s="175" t="s">
        <v>69</v>
      </c>
      <c r="BAX867" s="10">
        <f>BAV867*1.1</f>
        <v>306.90000000000003</v>
      </c>
      <c r="BAY867" s="10"/>
      <c r="BAZ867" s="235"/>
      <c r="BBA867" s="175" t="s">
        <v>124</v>
      </c>
      <c r="BBB867" s="341" t="s">
        <v>471</v>
      </c>
      <c r="BBD867" s="176"/>
      <c r="BBE867" s="176">
        <f>VLOOKUP(BBB867,$A$879:$F$2731,6,FALSE)</f>
        <v>19</v>
      </c>
      <c r="BBF867" s="175" t="s">
        <v>69</v>
      </c>
      <c r="BBG867" s="10">
        <f>BBE867*1.1</f>
        <v>20.900000000000002</v>
      </c>
      <c r="BBH867" s="10"/>
      <c r="BBI867" s="235"/>
      <c r="BBJ867" s="175" t="s">
        <v>124</v>
      </c>
      <c r="BBK867" s="341" t="s">
        <v>3326</v>
      </c>
      <c r="BBM867" s="176"/>
      <c r="BBN867" s="176">
        <f>VLOOKUP(BBK867,$A$879:$F$2731,6,FALSE)</f>
        <v>0</v>
      </c>
      <c r="BBO867" s="175" t="s">
        <v>69</v>
      </c>
      <c r="BBP867" s="10">
        <f>BBN867*1.1</f>
        <v>0</v>
      </c>
      <c r="BBQ867" s="10"/>
      <c r="BBR867" s="235"/>
      <c r="BBS867" s="175" t="s">
        <v>124</v>
      </c>
      <c r="BBT867" s="347" t="s">
        <v>3468</v>
      </c>
      <c r="BBV867" s="176"/>
      <c r="BBW867" s="176">
        <f>VLOOKUP(BBT867,$A$879:$F$2731,6,FALSE)</f>
        <v>10</v>
      </c>
      <c r="BBX867" s="175" t="s">
        <v>69</v>
      </c>
      <c r="BBY867" s="10">
        <f>BBW867*1.1</f>
        <v>11</v>
      </c>
      <c r="BBZ867" s="10"/>
      <c r="BCA867" s="235"/>
      <c r="BCB867" s="175" t="s">
        <v>124</v>
      </c>
      <c r="BCC867" s="341" t="s">
        <v>570</v>
      </c>
      <c r="BCE867" s="176"/>
      <c r="BCF867" s="176">
        <f>VLOOKUP(BCC867,$A$879:$F$2731,6,FALSE)</f>
        <v>0</v>
      </c>
      <c r="BCG867" s="175" t="s">
        <v>69</v>
      </c>
      <c r="BCH867" s="10">
        <f>BCF867*1.1</f>
        <v>0</v>
      </c>
      <c r="BCI867" s="10"/>
      <c r="BCJ867" s="235"/>
      <c r="BCK867" s="175" t="s">
        <v>124</v>
      </c>
      <c r="BCL867" s="341" t="s">
        <v>471</v>
      </c>
      <c r="BCN867" s="176"/>
      <c r="BCO867" s="176">
        <f>VLOOKUP(BCL867,$A$879:$F$2731,6,FALSE)</f>
        <v>19</v>
      </c>
      <c r="BCP867" s="175" t="s">
        <v>69</v>
      </c>
      <c r="BCQ867" s="10">
        <f>BCO867*1.1</f>
        <v>20.900000000000002</v>
      </c>
      <c r="BCR867" s="10"/>
      <c r="BCS867" s="235"/>
      <c r="BCT867" s="175" t="s">
        <v>124</v>
      </c>
      <c r="BCU867" s="351" t="s">
        <v>2110</v>
      </c>
      <c r="BCW867" s="176"/>
      <c r="BCX867" s="176">
        <f>VLOOKUP(BCU867,$A$879:$F$2731,6,FALSE)</f>
        <v>30</v>
      </c>
      <c r="BCY867" s="175" t="s">
        <v>69</v>
      </c>
      <c r="BCZ867" s="10">
        <f>BCX867*1.1</f>
        <v>33</v>
      </c>
      <c r="BDA867" s="10"/>
      <c r="BDB867" s="235"/>
      <c r="BDC867" s="175" t="s">
        <v>124</v>
      </c>
      <c r="BDD867" s="347" t="s">
        <v>973</v>
      </c>
      <c r="BDF867" s="176"/>
      <c r="BDG867" s="176">
        <f>VLOOKUP(BDD867,$A$879:$F$2731,6,FALSE)</f>
        <v>28</v>
      </c>
      <c r="BDH867" s="175" t="s">
        <v>69</v>
      </c>
      <c r="BDI867" s="10">
        <f>BDG867*1.1</f>
        <v>30.800000000000004</v>
      </c>
      <c r="BDJ867" s="10"/>
      <c r="BDK867" s="235"/>
      <c r="BDL867" s="175" t="s">
        <v>124</v>
      </c>
      <c r="BDM867" s="341" t="s">
        <v>2116</v>
      </c>
      <c r="BDO867" s="176"/>
      <c r="BDP867" s="176">
        <f>VLOOKUP(BDM867,$A$879:$F$2731,6,FALSE)</f>
        <v>68</v>
      </c>
      <c r="BDQ867" s="175" t="s">
        <v>69</v>
      </c>
      <c r="BDR867" s="10">
        <f>BDP867*1.1</f>
        <v>74.800000000000011</v>
      </c>
      <c r="BDS867" s="10"/>
      <c r="BDT867" s="235"/>
      <c r="BDU867" s="175" t="s">
        <v>124</v>
      </c>
      <c r="BDV867" s="341" t="s">
        <v>3470</v>
      </c>
      <c r="BDX867" s="176"/>
      <c r="BDY867" s="176">
        <f>VLOOKUP(BDV867,$A$879:$F$2731,6,FALSE)</f>
        <v>36</v>
      </c>
      <c r="BDZ867" s="175" t="s">
        <v>69</v>
      </c>
      <c r="BEA867" s="10">
        <f>BDY867*1.1</f>
        <v>39.6</v>
      </c>
      <c r="BEB867" s="10"/>
      <c r="BEC867" s="235"/>
      <c r="BED867" s="175" t="s">
        <v>124</v>
      </c>
      <c r="BEE867" s="341" t="s">
        <v>756</v>
      </c>
      <c r="BEG867" s="176"/>
      <c r="BEH867" s="176">
        <f>VLOOKUP(BEE867,$A$879:$F$2731,6,FALSE)</f>
        <v>157</v>
      </c>
      <c r="BEI867" s="175" t="s">
        <v>69</v>
      </c>
      <c r="BEJ867" s="10">
        <f>BEH867*1.1</f>
        <v>172.70000000000002</v>
      </c>
      <c r="BEK867" s="10"/>
      <c r="BEL867" s="235"/>
      <c r="BEM867" s="175" t="s">
        <v>124</v>
      </c>
      <c r="BEN867" s="341" t="s">
        <v>515</v>
      </c>
      <c r="BEP867" s="176"/>
      <c r="BEQ867" s="176">
        <f>VLOOKUP(BEN867,$A$879:$F$2731,6,FALSE)</f>
        <v>9</v>
      </c>
      <c r="BER867" s="175" t="s">
        <v>69</v>
      </c>
      <c r="BES867" s="10">
        <f>BEQ867*1.1</f>
        <v>9.9</v>
      </c>
      <c r="BET867" s="10"/>
      <c r="BEU867" s="235"/>
      <c r="BEV867" s="175" t="s">
        <v>124</v>
      </c>
      <c r="BEW867" s="341" t="s">
        <v>457</v>
      </c>
      <c r="BEY867" s="176"/>
      <c r="BEZ867" s="176">
        <f>VLOOKUP(BEW867,$A$879:$F$2731,6,FALSE)</f>
        <v>12</v>
      </c>
      <c r="BFA867" s="175" t="s">
        <v>69</v>
      </c>
      <c r="BFB867" s="10">
        <f>BEZ867*1.1</f>
        <v>13.200000000000001</v>
      </c>
      <c r="BFC867" s="10"/>
      <c r="BFD867" s="235"/>
      <c r="BFE867" s="175" t="s">
        <v>124</v>
      </c>
      <c r="BFF867" s="341" t="s">
        <v>471</v>
      </c>
      <c r="BFH867" s="176"/>
      <c r="BFI867" s="176">
        <f>VLOOKUP(BFF867,$A$879:$F$2731,6,FALSE)</f>
        <v>19</v>
      </c>
      <c r="BFJ867" s="175" t="s">
        <v>69</v>
      </c>
      <c r="BFK867" s="10">
        <f>BFI867*1.1</f>
        <v>20.900000000000002</v>
      </c>
      <c r="BFL867" s="10"/>
      <c r="BFM867" s="235"/>
      <c r="BFN867" s="175" t="s">
        <v>124</v>
      </c>
      <c r="BFO867" s="341" t="s">
        <v>831</v>
      </c>
      <c r="BFQ867" s="176"/>
      <c r="BFR867" s="176">
        <f>VLOOKUP(BFO867,$A$879:$F$2731,6,FALSE)</f>
        <v>79</v>
      </c>
      <c r="BFS867" s="175" t="s">
        <v>69</v>
      </c>
      <c r="BFT867" s="10">
        <f>BFR867*1.1</f>
        <v>86.9</v>
      </c>
      <c r="BFU867" s="10"/>
      <c r="BFV867" s="235"/>
      <c r="BFW867" s="175" t="s">
        <v>124</v>
      </c>
      <c r="BFX867" s="351" t="s">
        <v>438</v>
      </c>
      <c r="BFZ867" s="176"/>
      <c r="BGA867" s="176">
        <f>VLOOKUP(BFX867,$A$879:$F$2731,6,FALSE)</f>
        <v>8</v>
      </c>
      <c r="BGB867" s="175" t="s">
        <v>69</v>
      </c>
      <c r="BGC867" s="10">
        <f>BGA867*1.1</f>
        <v>8.8000000000000007</v>
      </c>
      <c r="BGD867" s="10"/>
      <c r="BGE867" s="235"/>
      <c r="BGF867" s="175" t="s">
        <v>124</v>
      </c>
      <c r="BGG867" s="341" t="s">
        <v>2566</v>
      </c>
      <c r="BGI867" s="176"/>
      <c r="BGJ867" s="176">
        <f>VLOOKUP(BGG867,$A$879:$F$2731,6,FALSE)</f>
        <v>19</v>
      </c>
      <c r="BGK867" s="175" t="s">
        <v>69</v>
      </c>
      <c r="BGL867" s="10">
        <f>BGJ867*1.1</f>
        <v>20.900000000000002</v>
      </c>
      <c r="BGM867" s="10"/>
      <c r="BGN867" s="235"/>
      <c r="BGO867" s="175" t="s">
        <v>124</v>
      </c>
      <c r="BGP867" s="351" t="s">
        <v>3102</v>
      </c>
      <c r="BGR867" s="176"/>
      <c r="BGS867" s="176">
        <f>VLOOKUP(BGP867,$A$879:$F$2731,6,FALSE)</f>
        <v>0</v>
      </c>
      <c r="BGT867" s="175" t="s">
        <v>69</v>
      </c>
      <c r="BGU867" s="10">
        <f>BGS867*1.1</f>
        <v>0</v>
      </c>
      <c r="BGV867" s="10"/>
      <c r="BGW867" s="235"/>
      <c r="BGX867" s="175" t="s">
        <v>124</v>
      </c>
      <c r="BGY867" s="341" t="s">
        <v>515</v>
      </c>
      <c r="BHA867" s="176"/>
      <c r="BHB867" s="176">
        <f>VLOOKUP(BGY867,$A$879:$F$2731,6,FALSE)</f>
        <v>9</v>
      </c>
      <c r="BHC867" s="175" t="s">
        <v>69</v>
      </c>
      <c r="BHD867" s="10">
        <f>BHB867*1.1</f>
        <v>9.9</v>
      </c>
      <c r="BHE867" s="10"/>
    </row>
    <row r="868" spans="1:1565" ht="15">
      <c r="D868" s="1"/>
      <c r="H868" s="10">
        <f>SUM(G863:G867)</f>
        <v>922.3</v>
      </c>
      <c r="I868" s="228"/>
      <c r="Q868" s="10">
        <f>SUM(P863:P867)</f>
        <v>605.79999999999984</v>
      </c>
      <c r="R868" s="228"/>
      <c r="Z868" s="10">
        <f>SUM(Y863:Y867)</f>
        <v>724.5</v>
      </c>
      <c r="AA868" s="228"/>
      <c r="AI868" s="10">
        <f>SUM(AH863:AH867)</f>
        <v>747.1</v>
      </c>
      <c r="AJ868" s="228"/>
      <c r="AR868" s="10">
        <f>SUM(AQ863:AQ867)</f>
        <v>821.9</v>
      </c>
      <c r="AS868" s="228"/>
      <c r="AW868" s="1"/>
      <c r="BA868" s="10">
        <f>SUM(AZ863:AZ867)</f>
        <v>470.9</v>
      </c>
      <c r="BB868" s="228"/>
      <c r="BF868" s="1"/>
      <c r="BJ868" s="10">
        <f>SUM(BI863:BI867)</f>
        <v>474.2</v>
      </c>
      <c r="BK868" s="228"/>
      <c r="BO868" s="1"/>
      <c r="BS868" s="10">
        <f>SUM(BR863:BR867)</f>
        <v>495.69999999999993</v>
      </c>
      <c r="BT868" s="228"/>
      <c r="BX868" s="1"/>
      <c r="CB868" s="10">
        <f>SUM(CA863:CA867)</f>
        <v>483.29999999999995</v>
      </c>
      <c r="CC868" s="228"/>
      <c r="CG868" s="1"/>
      <c r="CK868" s="10">
        <f>SUM(CJ863:CJ867)</f>
        <v>925.9</v>
      </c>
      <c r="CL868" s="228"/>
      <c r="CP868" s="1"/>
      <c r="CT868" s="10">
        <f>SUM(CS863:CS867)</f>
        <v>806.9</v>
      </c>
      <c r="CU868" s="228"/>
      <c r="CY868" s="1"/>
      <c r="DC868" s="10">
        <f>SUM(DB863:DB867)</f>
        <v>771.6</v>
      </c>
      <c r="DD868" s="228"/>
      <c r="DH868" s="1"/>
      <c r="DL868" s="10">
        <f>SUM(DK863:DK867)</f>
        <v>696.8</v>
      </c>
      <c r="DM868" s="228"/>
      <c r="DQ868" s="1"/>
      <c r="DU868" s="10">
        <f>SUM(DT863:DT867)</f>
        <v>1032.6000000000001</v>
      </c>
      <c r="DV868" s="228"/>
      <c r="DX868" s="14"/>
      <c r="DZ868" s="1"/>
      <c r="ED868" s="10">
        <f>SUM(EC863:EC867)</f>
        <v>918.00000000000011</v>
      </c>
      <c r="EE868" s="228"/>
      <c r="EI868" s="1"/>
      <c r="EM868" s="10">
        <f>SUM(EL863:EL867)</f>
        <v>776.6</v>
      </c>
      <c r="EN868" s="228"/>
      <c r="ER868" s="1"/>
      <c r="EV868" s="10">
        <f>SUM(EU863:EU867)</f>
        <v>1004.8</v>
      </c>
      <c r="EW868" s="228"/>
      <c r="FA868" s="1"/>
      <c r="FE868" s="10">
        <f>SUM(FD863:FD867)</f>
        <v>555.09999999999991</v>
      </c>
      <c r="FF868" s="228"/>
      <c r="FJ868" s="1"/>
      <c r="FN868" s="10">
        <f>SUM(FM863:FM867)</f>
        <v>742.2</v>
      </c>
      <c r="FO868" s="228"/>
      <c r="FS868" s="1"/>
      <c r="FW868" s="10">
        <f>SUM(FV863:FV867)</f>
        <v>801</v>
      </c>
      <c r="FX868" s="228"/>
      <c r="GB868" s="1"/>
      <c r="GF868" s="10" t="e">
        <f>SUM(GE863:GE867)</f>
        <v>#N/A</v>
      </c>
      <c r="GG868" s="228"/>
      <c r="GK868" s="1"/>
      <c r="GO868" s="10">
        <f>SUM(GN863:GN867)</f>
        <v>1240.6999999999998</v>
      </c>
      <c r="GP868" s="228"/>
      <c r="GR868" s="14"/>
      <c r="GX868" s="10">
        <f>SUM(GW863:GW867)</f>
        <v>365.9</v>
      </c>
      <c r="GY868" s="228"/>
      <c r="HC868" s="1"/>
      <c r="HG868" s="10">
        <f>SUM(HF863:HF867)</f>
        <v>156.19999999999999</v>
      </c>
      <c r="HH868" s="228"/>
      <c r="HP868" s="10">
        <f>SUM(HO863:HO867)</f>
        <v>444.99999999999994</v>
      </c>
      <c r="HQ868" s="228"/>
      <c r="HR868" s="1"/>
      <c r="HU868" s="1"/>
      <c r="HV868" s="1"/>
      <c r="HW868" s="1"/>
      <c r="HX868" s="1"/>
      <c r="HY868" s="10">
        <f>SUM(HX863:HX867)</f>
        <v>452.99999999999994</v>
      </c>
      <c r="HZ868" s="228"/>
      <c r="IA868" s="1"/>
      <c r="IB868" s="246"/>
      <c r="IE868" s="1"/>
      <c r="IF868" s="1"/>
      <c r="IG868" s="1"/>
      <c r="IH868" s="10">
        <f>SUM(IG863:IG867)</f>
        <v>486.29999999999995</v>
      </c>
      <c r="II868" s="228"/>
      <c r="IJ868" s="1"/>
      <c r="IM868" s="1"/>
      <c r="IN868" s="1"/>
      <c r="IO868" s="1"/>
      <c r="IP868" s="1"/>
      <c r="IQ868" s="10">
        <f>SUM(IP863:IP867)</f>
        <v>1170.9000000000001</v>
      </c>
      <c r="IR868" s="228"/>
      <c r="IS868" s="1"/>
      <c r="IT868" s="232"/>
      <c r="IV868" s="1"/>
      <c r="IW868" s="1"/>
      <c r="IX868" s="1"/>
      <c r="IY868" s="1"/>
      <c r="IZ868" s="10">
        <f>SUM(IY863:IY867)</f>
        <v>95.8</v>
      </c>
      <c r="JA868" s="228"/>
      <c r="JB868" s="1"/>
      <c r="JE868" s="1"/>
      <c r="JF868" s="1"/>
      <c r="JG868" s="1"/>
      <c r="JH868" s="1"/>
      <c r="JI868" s="10">
        <f>SUM(JH863:JH867)</f>
        <v>379.7</v>
      </c>
      <c r="JJ868" s="228"/>
      <c r="JK868" s="1"/>
      <c r="JN868" s="1"/>
      <c r="JO868" s="1"/>
      <c r="JP868" s="1"/>
      <c r="JQ868" s="1"/>
      <c r="JR868" s="10">
        <f>SUM(JQ863:JQ867)</f>
        <v>844.3</v>
      </c>
      <c r="JS868" s="228"/>
      <c r="JT868" s="1"/>
      <c r="JW868" s="1"/>
      <c r="JX868" s="1"/>
      <c r="JY868" s="1"/>
      <c r="JZ868" s="1"/>
      <c r="KA868" s="10">
        <f>SUM(JZ863:JZ867)</f>
        <v>839.69999999999993</v>
      </c>
      <c r="KB868" s="228"/>
      <c r="KC868" s="1"/>
      <c r="KF868" s="1"/>
      <c r="KG868" s="1"/>
      <c r="KH868" s="1"/>
      <c r="KI868" s="1"/>
      <c r="KJ868" s="10" t="e">
        <f>SUM(KI863:KI867)</f>
        <v>#N/A</v>
      </c>
      <c r="KK868" s="228"/>
      <c r="KL868" s="1"/>
      <c r="KM868" s="14"/>
      <c r="KP868" s="1"/>
      <c r="KQ868" s="1"/>
      <c r="KR868" s="1"/>
      <c r="KS868" s="10">
        <f>SUM(KR863:KR867)</f>
        <v>529.4</v>
      </c>
      <c r="KT868" s="228"/>
      <c r="KU868" s="1"/>
      <c r="KV868" s="231"/>
      <c r="KX868" s="1"/>
      <c r="KY868" s="1"/>
      <c r="KZ868" s="1"/>
      <c r="LA868" s="1"/>
      <c r="LB868" s="10">
        <f>SUM(LA863:LA867)</f>
        <v>941</v>
      </c>
      <c r="LC868" s="228"/>
      <c r="LD868" s="1"/>
      <c r="LG868" s="1"/>
      <c r="LH868" s="1"/>
      <c r="LI868" s="1"/>
      <c r="LJ868" s="1"/>
      <c r="LK868" s="10" t="e">
        <f>SUM(LJ863:LJ867)</f>
        <v>#N/A</v>
      </c>
      <c r="LL868" s="228"/>
      <c r="LM868" s="1"/>
      <c r="LP868" s="1"/>
      <c r="LQ868" s="1"/>
      <c r="LR868" s="1"/>
      <c r="LS868" s="1"/>
      <c r="LT868" s="10">
        <f>SUM(LS863:LS867)</f>
        <v>422.9</v>
      </c>
      <c r="LU868" s="228"/>
      <c r="LV868" s="1"/>
      <c r="LY868" s="1"/>
      <c r="LZ868" s="1"/>
      <c r="MA868" s="1"/>
      <c r="MB868" s="1"/>
      <c r="MC868" s="10">
        <f>SUM(MB863:MB867)</f>
        <v>393.99999999999994</v>
      </c>
      <c r="MD868" s="228"/>
      <c r="ME868" s="1"/>
      <c r="MH868" s="1"/>
      <c r="MI868" s="1"/>
      <c r="MJ868" s="1"/>
      <c r="MK868" s="1"/>
      <c r="ML868" s="10">
        <f>SUM(MK863:MK867)</f>
        <v>465.80000000000007</v>
      </c>
      <c r="MM868" s="228"/>
      <c r="MN868" s="1"/>
      <c r="MQ868" s="1"/>
      <c r="MR868" s="1"/>
      <c r="MS868" s="1"/>
      <c r="MT868" s="1"/>
      <c r="MU868" s="10" t="e">
        <f>SUM(MT863:MT867)</f>
        <v>#N/A</v>
      </c>
      <c r="MV868" s="228"/>
      <c r="MW868" s="1"/>
      <c r="MZ868" s="1"/>
      <c r="NA868" s="1"/>
      <c r="NB868" s="1"/>
      <c r="NC868" s="1"/>
      <c r="ND868" s="10">
        <f>SUM(NC863:NC867)</f>
        <v>490.29999999999995</v>
      </c>
      <c r="NE868" s="228"/>
      <c r="NF868" s="1"/>
      <c r="NI868" s="1"/>
      <c r="NJ868" s="1"/>
      <c r="NK868" s="1"/>
      <c r="NL868" s="1"/>
      <c r="NM868" s="10">
        <f>SUM(NL863:NL867)</f>
        <v>188.10000000000002</v>
      </c>
      <c r="NN868" s="228"/>
      <c r="NO868" s="1"/>
      <c r="NR868" s="1"/>
      <c r="NS868" s="1"/>
      <c r="NT868" s="1"/>
      <c r="NU868" s="1"/>
      <c r="NV868" s="10">
        <f>SUM(NU863:NU867)</f>
        <v>593.20000000000005</v>
      </c>
      <c r="NW868" s="228"/>
      <c r="NX868" s="1"/>
      <c r="NY868" s="14"/>
      <c r="OB868" s="1"/>
      <c r="OC868" s="1"/>
      <c r="OD868" s="1"/>
      <c r="OE868" s="10">
        <f>SUM(OD863:OD867)</f>
        <v>1166.5000000000002</v>
      </c>
      <c r="OF868" s="228"/>
      <c r="OG868" s="1"/>
      <c r="OJ868" s="1"/>
      <c r="OK868" s="1"/>
      <c r="OL868" s="1"/>
      <c r="OM868" s="1"/>
      <c r="ON868" s="10">
        <f>SUM(OM863:OM867)</f>
        <v>132.19999999999999</v>
      </c>
      <c r="OO868" s="228"/>
      <c r="OP868" s="1"/>
      <c r="OS868" s="1"/>
      <c r="OT868" s="1"/>
      <c r="OU868" s="1"/>
      <c r="OV868" s="1"/>
      <c r="OW868" s="10">
        <f>SUM(OV863:OV867)</f>
        <v>356.40000000000003</v>
      </c>
      <c r="OX868" s="228"/>
      <c r="OY868" s="1"/>
      <c r="PB868" s="1"/>
      <c r="PC868" s="1"/>
      <c r="PD868" s="1"/>
      <c r="PE868" s="1"/>
      <c r="PF868" s="10">
        <f>SUM(PE863:PE867)</f>
        <v>663.3</v>
      </c>
      <c r="PG868" s="228"/>
      <c r="PH868" s="1"/>
      <c r="PK868" s="1"/>
      <c r="PL868" s="1"/>
      <c r="PM868" s="1"/>
      <c r="PN868" s="1"/>
      <c r="PO868" s="10">
        <f>SUM(PN863:PN867)</f>
        <v>771.60000000000014</v>
      </c>
      <c r="PP868" s="228"/>
      <c r="PQ868" s="1"/>
      <c r="PR868" s="227"/>
      <c r="PT868" s="1"/>
      <c r="PU868" s="1"/>
      <c r="PV868" s="1"/>
      <c r="PW868" s="1"/>
      <c r="PX868" s="10">
        <f>SUM(PW863:PW867)</f>
        <v>356.70000000000005</v>
      </c>
      <c r="PY868" s="228"/>
      <c r="PZ868" s="1"/>
      <c r="QC868" s="1"/>
      <c r="QD868" s="1"/>
      <c r="QE868" s="1"/>
      <c r="QF868" s="1"/>
      <c r="QG868" s="10">
        <f>SUM(QF863:QF867)</f>
        <v>812.8</v>
      </c>
      <c r="QH868" s="228"/>
      <c r="QI868" s="1"/>
      <c r="QL868" s="1"/>
      <c r="QM868" s="1"/>
      <c r="QN868" s="1"/>
      <c r="QO868" s="1"/>
      <c r="QP868" s="10" t="e">
        <f>SUM(QO863:QO867)</f>
        <v>#N/A</v>
      </c>
      <c r="QQ868" s="228"/>
      <c r="QR868" s="1"/>
      <c r="QU868" s="1"/>
      <c r="QV868" s="1"/>
      <c r="QW868" s="1"/>
      <c r="QX868" s="1"/>
      <c r="QY868" s="10">
        <f>SUM(QX863:QX867)</f>
        <v>14.200000000000001</v>
      </c>
      <c r="QZ868" s="228"/>
      <c r="RA868" s="1"/>
      <c r="RD868" s="1"/>
      <c r="RE868" s="1"/>
      <c r="RF868" s="1"/>
      <c r="RG868" s="1"/>
      <c r="RH868" s="10">
        <f>SUM(RG863:RG867)</f>
        <v>862.59999999999991</v>
      </c>
      <c r="RI868" s="228"/>
      <c r="RJ868" s="1"/>
      <c r="RK868" s="14"/>
      <c r="RN868" s="1"/>
      <c r="RO868" s="1"/>
      <c r="RP868" s="1"/>
      <c r="RQ868" s="10">
        <f>SUM(RP863:RP867)</f>
        <v>494</v>
      </c>
      <c r="RR868" s="228"/>
      <c r="RS868" s="2"/>
      <c r="RV868" s="1"/>
      <c r="RW868" s="1"/>
      <c r="RX868" s="1"/>
      <c r="RY868" s="1"/>
      <c r="RZ868" s="10" t="e">
        <f>SUM(RY863:RY867)</f>
        <v>#N/A</v>
      </c>
      <c r="SA868" s="41"/>
      <c r="SB868" s="2"/>
      <c r="SE868" s="1"/>
      <c r="SF868" s="1"/>
      <c r="SG868" s="1"/>
      <c r="SH868" s="1"/>
      <c r="SI868" s="10">
        <f>SUM(SH863:SH867)</f>
        <v>144.20000000000002</v>
      </c>
      <c r="SJ868" s="41"/>
      <c r="SK868" s="2"/>
      <c r="SN868" s="1"/>
      <c r="SO868" s="1"/>
      <c r="SP868" s="1"/>
      <c r="SQ868" s="1"/>
      <c r="SR868" s="10">
        <f>SUM(SQ863:SQ867)</f>
        <v>696.5</v>
      </c>
      <c r="SS868" s="41"/>
      <c r="ST868" s="2"/>
      <c r="SW868" s="1"/>
      <c r="SX868" s="1"/>
      <c r="SY868" s="1"/>
      <c r="SZ868" s="1"/>
      <c r="TA868" s="10">
        <f>SUM(SZ863:SZ867)</f>
        <v>762.59999999999991</v>
      </c>
      <c r="TB868" s="41"/>
      <c r="TC868" s="2"/>
      <c r="TJ868" s="10" t="e">
        <f>SUM(TI863:TI867)</f>
        <v>#N/A</v>
      </c>
      <c r="TK868" s="41"/>
      <c r="TL868" s="2"/>
      <c r="TO868" s="1"/>
      <c r="TP868" s="1"/>
      <c r="TQ868" s="1"/>
      <c r="TR868" s="1"/>
      <c r="TS868" s="10">
        <f>SUM(TR863:TR867)</f>
        <v>21.299999999999997</v>
      </c>
      <c r="TT868" s="41"/>
      <c r="TU868" s="2"/>
      <c r="TX868" s="1"/>
      <c r="TY868" s="1"/>
      <c r="TZ868" s="1"/>
      <c r="UA868" s="1"/>
      <c r="UB868" s="10">
        <f>SUM(UA863:UA867)</f>
        <v>26.5</v>
      </c>
      <c r="UC868" s="41"/>
      <c r="UD868" s="2"/>
      <c r="UE868" s="246"/>
      <c r="UG868" s="1"/>
      <c r="UH868" s="1"/>
      <c r="UI868" s="1"/>
      <c r="UJ868" s="1"/>
      <c r="UK868" s="10">
        <f>SUM(UJ863:UJ867)</f>
        <v>30.800000000000004</v>
      </c>
      <c r="UL868" s="41"/>
      <c r="UM868" s="2"/>
      <c r="UP868" s="1"/>
      <c r="UQ868" s="1"/>
      <c r="UR868" s="1"/>
      <c r="US868" s="1"/>
      <c r="UT868" s="10" t="e">
        <f>SUM(US863:US867)</f>
        <v>#N/A</v>
      </c>
      <c r="UU868" s="41"/>
      <c r="UV868" s="2"/>
      <c r="UY868" s="1"/>
      <c r="UZ868" s="1"/>
      <c r="VA868" s="1"/>
      <c r="VB868" s="1"/>
      <c r="VC868" s="10">
        <f>SUM(VB863:VB867)</f>
        <v>203.2</v>
      </c>
      <c r="VD868" s="41"/>
      <c r="VE868" s="2"/>
      <c r="VH868" s="1"/>
      <c r="VI868" s="1"/>
      <c r="VJ868" s="1"/>
      <c r="VK868" s="1"/>
      <c r="VL868" s="10" t="e">
        <f>SUM(VK863:VK867)</f>
        <v>#N/A</v>
      </c>
      <c r="VM868" s="41"/>
      <c r="VN868" s="2"/>
      <c r="VQ868" s="1"/>
      <c r="VR868" s="1"/>
      <c r="VS868" s="1"/>
      <c r="VT868" s="1"/>
      <c r="VU868" s="10">
        <f>SUM(VT863:VT867)</f>
        <v>97.1</v>
      </c>
      <c r="VV868" s="41"/>
      <c r="VW868" s="2"/>
      <c r="VX868" s="14"/>
      <c r="WD868" s="10" t="e">
        <f>SUM(WC863:WC867)</f>
        <v>#N/A</v>
      </c>
      <c r="WE868" s="41"/>
      <c r="WF868" s="2"/>
      <c r="WM868" s="10">
        <f>SUM(WL863:WL867)</f>
        <v>452.79999999999995</v>
      </c>
      <c r="WN868" s="41"/>
      <c r="WO868" s="2"/>
      <c r="WP868" s="1"/>
      <c r="WQ868" s="1"/>
      <c r="WR868" s="1"/>
      <c r="WS868" s="1"/>
      <c r="WT868" s="1"/>
      <c r="WU868" s="1"/>
      <c r="WV868" s="10">
        <f>SUM(WU863:WU867)</f>
        <v>188.10000000000002</v>
      </c>
      <c r="WW868" s="41"/>
      <c r="WX868" s="2"/>
      <c r="XE868" s="10">
        <f>SUM(XD863:XD867)</f>
        <v>924.99999999999989</v>
      </c>
      <c r="XF868" s="41"/>
      <c r="XG868" s="2"/>
      <c r="XN868" s="10">
        <f>SUM(XM863:XM867)</f>
        <v>793.60000000000014</v>
      </c>
      <c r="XO868" s="41"/>
      <c r="XP868" s="2"/>
      <c r="XS868" s="1"/>
      <c r="XT868" s="1"/>
      <c r="XU868" s="1"/>
      <c r="XV868" s="1"/>
      <c r="XW868" s="10">
        <f>SUM(XV863:XV867)</f>
        <v>409.2</v>
      </c>
      <c r="XX868" s="41"/>
      <c r="XY868" s="2"/>
      <c r="YF868" s="10">
        <f>SUM(YE863:YE867)</f>
        <v>1178.1999999999998</v>
      </c>
      <c r="YG868" s="41"/>
      <c r="YH868" s="2"/>
      <c r="YK868" s="1"/>
      <c r="YL868" s="1"/>
      <c r="YM868" s="1"/>
      <c r="YN868" s="1"/>
      <c r="YO868" s="10">
        <f>SUM(YN863:YN867)</f>
        <v>391.30000000000007</v>
      </c>
      <c r="YP868" s="41"/>
      <c r="YQ868" s="2"/>
      <c r="YX868" s="10">
        <f>SUM(YW863:YW867)</f>
        <v>595.5</v>
      </c>
      <c r="YY868" s="41"/>
      <c r="YZ868" s="2"/>
      <c r="ZG868" s="10">
        <f>SUM(ZF863:ZF867)</f>
        <v>194.4</v>
      </c>
      <c r="ZH868" s="41"/>
      <c r="ZI868" s="2"/>
      <c r="ZP868" s="10">
        <f>SUM(ZO863:ZO867)</f>
        <v>428.1</v>
      </c>
      <c r="ZQ868" s="41"/>
      <c r="ZR868" s="2"/>
      <c r="ZU868" s="1"/>
      <c r="ZV868" s="1"/>
      <c r="ZW868" s="1"/>
      <c r="ZX868" s="1"/>
      <c r="ZY868" s="10">
        <f>SUM(ZX863:ZX867)</f>
        <v>92.4</v>
      </c>
      <c r="ZZ868" s="41"/>
      <c r="AAA868" s="2"/>
      <c r="AAD868" s="1"/>
      <c r="AAE868" s="1"/>
      <c r="AAF868" s="1"/>
      <c r="AAG868" s="1"/>
      <c r="AAH868" s="10">
        <f>SUM(AAG863:AAG867)</f>
        <v>134.60000000000002</v>
      </c>
      <c r="AAI868" s="41"/>
      <c r="AAJ868" s="2"/>
      <c r="AAM868" s="1"/>
      <c r="AAN868" s="1"/>
      <c r="AAO868" s="1"/>
      <c r="AAP868" s="1"/>
      <c r="AAQ868" s="10" t="e">
        <f>SUM(AAP863:AAP867)</f>
        <v>#N/A</v>
      </c>
      <c r="AAR868" s="41"/>
      <c r="AAS868" s="2"/>
      <c r="AAV868" s="1"/>
      <c r="AAW868" s="1"/>
      <c r="AAX868" s="1"/>
      <c r="AAY868" s="1"/>
      <c r="AAZ868" s="10">
        <f>SUM(AAY863:AAY867)</f>
        <v>509.79999999999995</v>
      </c>
      <c r="ABA868" s="41"/>
      <c r="ABB868" s="2"/>
      <c r="ABE868" s="1"/>
      <c r="ABF868" s="1"/>
      <c r="ABG868" s="1"/>
      <c r="ABH868" s="1"/>
      <c r="ABI868" s="10">
        <f>SUM(ABH863:ABH867)</f>
        <v>504.9</v>
      </c>
      <c r="ABJ868" s="41"/>
      <c r="ABK868" s="2"/>
      <c r="ABN868" s="1"/>
      <c r="ABO868" s="1"/>
      <c r="ABP868" s="1"/>
      <c r="ABQ868" s="1"/>
      <c r="ABR868" s="10">
        <f>SUM(ABQ863:ABQ867)</f>
        <v>359.40000000000003</v>
      </c>
      <c r="ABS868" s="41"/>
      <c r="ABT868" s="2"/>
      <c r="ABW868" s="1"/>
      <c r="ABX868" s="1"/>
      <c r="ABY868" s="1"/>
      <c r="ABZ868" s="1"/>
      <c r="ACA868" s="10" t="e">
        <f>SUM(ABZ863:ABZ867)</f>
        <v>#N/A</v>
      </c>
      <c r="ACB868" s="41"/>
      <c r="ACC868" s="2"/>
      <c r="ACF868" s="1"/>
      <c r="ACG868" s="1"/>
      <c r="ACH868" s="1"/>
      <c r="ACI868" s="1"/>
      <c r="ACJ868" s="10" t="e">
        <f>SUM(ACI863:ACI867)</f>
        <v>#N/A</v>
      </c>
      <c r="ACK868" s="41"/>
      <c r="ACL868" s="2"/>
      <c r="ACO868" s="1"/>
      <c r="ACP868" s="1"/>
      <c r="ACQ868" s="1"/>
      <c r="ACR868" s="1"/>
      <c r="ACS868" s="10" t="e">
        <f>SUM(ACR863:ACR867)</f>
        <v>#N/A</v>
      </c>
      <c r="ACT868" s="41"/>
      <c r="ACU868" s="2"/>
      <c r="ACX868" s="1"/>
      <c r="ACY868" s="1"/>
      <c r="ACZ868" s="1"/>
      <c r="ADA868" s="1"/>
      <c r="ADB868" s="10" t="e">
        <f>SUM(ADA863:ADA867)</f>
        <v>#N/A</v>
      </c>
      <c r="ADC868" s="41"/>
      <c r="ADD868" s="2"/>
      <c r="ADK868" s="10">
        <f>SUM(ADJ863:ADJ867)</f>
        <v>200.29999999999998</v>
      </c>
      <c r="ADL868" s="41"/>
      <c r="ADM868" s="2"/>
      <c r="ADP868" s="1"/>
      <c r="ADQ868" s="1"/>
      <c r="ADR868" s="1"/>
      <c r="ADS868" s="1"/>
      <c r="ADT868" s="10" t="e">
        <f>SUM(ADS863:ADS867)</f>
        <v>#N/A</v>
      </c>
      <c r="ADU868" s="41"/>
      <c r="ADV868" s="2"/>
      <c r="AEC868" s="10">
        <f>SUM(AEB863:AEB867)</f>
        <v>374.70000000000005</v>
      </c>
      <c r="AED868" s="41"/>
      <c r="AEE868" s="2"/>
      <c r="AEL868" s="10" t="e">
        <f>SUM(AEK863:AEK867)</f>
        <v>#N/A</v>
      </c>
      <c r="AEM868" s="41"/>
      <c r="AEN868" s="2"/>
      <c r="AEU868" s="10" t="e">
        <f>SUM(AET863:AET867)</f>
        <v>#N/A</v>
      </c>
      <c r="AEV868" s="41"/>
      <c r="AEW868" s="2"/>
      <c r="AEZ868" s="1"/>
      <c r="AFA868" s="1"/>
      <c r="AFB868" s="1"/>
      <c r="AFC868" s="1"/>
      <c r="AFD868" s="10" t="e">
        <f>SUM(AFC863:AFC867)</f>
        <v>#N/A</v>
      </c>
      <c r="AFE868" s="41"/>
      <c r="AFF868" s="2"/>
      <c r="AFI868" s="1"/>
      <c r="AFJ868" s="1"/>
      <c r="AFK868" s="1"/>
      <c r="AFL868" s="1"/>
      <c r="AFM868" s="10" t="e">
        <f>SUM(AFL863:AFL867)</f>
        <v>#N/A</v>
      </c>
      <c r="AFN868" s="41"/>
      <c r="AFO868" s="2"/>
      <c r="AFR868" s="1"/>
      <c r="AFS868" s="1"/>
      <c r="AFT868" s="1"/>
      <c r="AFU868" s="1"/>
      <c r="AFV868" s="10" t="e">
        <f>SUM(AFU863:AFU867)</f>
        <v>#N/A</v>
      </c>
      <c r="AFW868" s="41"/>
      <c r="AFX868" s="2"/>
      <c r="AGA868" s="1"/>
      <c r="AGB868" s="1"/>
      <c r="AGC868" s="1"/>
      <c r="AGD868" s="1"/>
      <c r="AGE868" s="10">
        <f>SUM(AGD863:AGD867)</f>
        <v>645.69999999999982</v>
      </c>
      <c r="AGF868" s="41"/>
      <c r="AGG868" s="2"/>
      <c r="AGJ868" s="1"/>
      <c r="AGK868" s="1"/>
      <c r="AGL868" s="1"/>
      <c r="AGM868" s="1"/>
      <c r="AGN868" s="10">
        <f>SUM(AGM863:AGM867)</f>
        <v>529</v>
      </c>
      <c r="AGO868" s="41"/>
      <c r="AGP868" s="2"/>
      <c r="AGS868" s="1"/>
      <c r="AGT868" s="1"/>
      <c r="AGU868" s="1"/>
      <c r="AGV868" s="1"/>
      <c r="AGW868" s="10">
        <f>SUM(AGV863:AGV867)</f>
        <v>422.3</v>
      </c>
      <c r="AGX868" s="41"/>
      <c r="AGY868" s="2"/>
      <c r="AHB868" s="1"/>
      <c r="AHC868" s="1"/>
      <c r="AHD868" s="1"/>
      <c r="AHE868" s="1"/>
      <c r="AHF868" s="10">
        <f>SUM(AHE863:AHE867)</f>
        <v>1121.5</v>
      </c>
      <c r="AHG868" s="41"/>
      <c r="AHH868" s="2"/>
      <c r="AHK868" s="1"/>
      <c r="AHL868" s="1"/>
      <c r="AHM868" s="1"/>
      <c r="AHN868" s="1"/>
      <c r="AHO868" s="10">
        <f>SUM(AHN863:AHN867)</f>
        <v>834.9</v>
      </c>
      <c r="AHP868" s="41"/>
      <c r="AHQ868" s="2"/>
      <c r="AHT868" s="1"/>
      <c r="AHU868" s="1"/>
      <c r="AHV868" s="1"/>
      <c r="AHW868" s="1"/>
      <c r="AHX868" s="10">
        <f>SUM(AHW863:AHW867)</f>
        <v>589.4</v>
      </c>
      <c r="AHY868" s="41"/>
      <c r="AHZ868" s="2"/>
      <c r="AIC868" s="1"/>
      <c r="AID868" s="1"/>
      <c r="AIE868" s="1"/>
      <c r="AIF868" s="1"/>
      <c r="AIG868" s="10">
        <f>SUM(AIF863:AIF867)</f>
        <v>764.3</v>
      </c>
      <c r="AIH868" s="41"/>
      <c r="AII868" s="2"/>
      <c r="AIL868" s="1"/>
      <c r="AIM868" s="1"/>
      <c r="AIN868" s="1"/>
      <c r="AIO868" s="1"/>
      <c r="AIP868" s="10">
        <f>SUM(AIO863:AIO867)</f>
        <v>847.4</v>
      </c>
      <c r="AIQ868" s="41"/>
      <c r="AIR868" s="2"/>
      <c r="AIU868" s="1"/>
      <c r="AIV868" s="1"/>
      <c r="AIW868" s="1"/>
      <c r="AIX868" s="1"/>
      <c r="AIY868" s="10">
        <f>SUM(AIX863:AIX867)</f>
        <v>611.29999999999984</v>
      </c>
      <c r="AIZ868" s="41"/>
      <c r="AJA868" s="2"/>
      <c r="AJD868" s="1"/>
      <c r="AJE868" s="1"/>
      <c r="AJF868" s="1"/>
      <c r="AJG868" s="1"/>
      <c r="AJH868" s="10">
        <f>SUM(AJG863:AJG867)</f>
        <v>72.400000000000006</v>
      </c>
      <c r="AJI868" s="41"/>
      <c r="AJJ868" s="2"/>
      <c r="AJM868" s="1"/>
      <c r="AJN868" s="1"/>
      <c r="AJO868" s="1"/>
      <c r="AJP868" s="1"/>
      <c r="AJQ868" s="10">
        <f>SUM(AJP863:AJP867)</f>
        <v>1318.8999999999999</v>
      </c>
      <c r="AJR868" s="41"/>
      <c r="AJS868" s="2"/>
      <c r="AJV868" s="1"/>
      <c r="AJW868" s="1"/>
      <c r="AJX868" s="1"/>
      <c r="AJY868" s="1"/>
      <c r="AJZ868" s="10">
        <f>SUM(AJY863:AJY867)</f>
        <v>165.50000000000003</v>
      </c>
      <c r="AKA868" s="41"/>
      <c r="AKB868" s="2"/>
      <c r="AKE868" s="1"/>
      <c r="AKF868" s="1"/>
      <c r="AKG868" s="1"/>
      <c r="AKH868" s="1"/>
      <c r="AKI868" s="10">
        <f>SUM(AKH863:AKH867)</f>
        <v>78.2</v>
      </c>
      <c r="AKJ868" s="41"/>
      <c r="AKK868" s="2"/>
      <c r="AKN868" s="1"/>
      <c r="AKO868" s="1"/>
      <c r="AKP868" s="1"/>
      <c r="AKQ868" s="1"/>
      <c r="AKR868" s="10">
        <f>SUM(AKQ863:AKQ867)</f>
        <v>868.69999999999993</v>
      </c>
      <c r="AKS868" s="41"/>
      <c r="AKT868" s="2"/>
      <c r="AKW868" s="1"/>
      <c r="AKX868" s="1"/>
      <c r="AKY868" s="1"/>
      <c r="AKZ868" s="1"/>
      <c r="ALA868" s="10">
        <f>SUM(AKZ863:AKZ867)</f>
        <v>970.30000000000007</v>
      </c>
      <c r="ALB868" s="41"/>
      <c r="ALC868" s="2"/>
      <c r="ALF868" s="1"/>
      <c r="ALG868" s="1"/>
      <c r="ALH868" s="1"/>
      <c r="ALI868" s="1"/>
      <c r="ALJ868" s="10">
        <f>SUM(ALI863:ALI867)</f>
        <v>544.79999999999995</v>
      </c>
      <c r="ALK868" s="41"/>
      <c r="ALL868" s="2"/>
      <c r="ALO868" s="1"/>
      <c r="ALP868" s="1"/>
      <c r="ALQ868" s="1"/>
      <c r="ALR868" s="1"/>
      <c r="ALS868" s="10">
        <f>SUM(ALR863:ALR867)</f>
        <v>466.70000000000005</v>
      </c>
      <c r="ALT868" s="41"/>
      <c r="ALU868" s="2"/>
      <c r="ALX868" s="1"/>
      <c r="ALY868" s="1"/>
      <c r="ALZ868" s="1"/>
      <c r="AMA868" s="1"/>
      <c r="AMB868" s="10">
        <f>SUM(AMA863:AMA867)</f>
        <v>202.8</v>
      </c>
      <c r="AMC868" s="41"/>
      <c r="AMD868" s="2"/>
      <c r="AMG868" s="1"/>
      <c r="AMH868" s="1"/>
      <c r="AMI868" s="1"/>
      <c r="AMJ868" s="1"/>
      <c r="AMK868" s="10">
        <f>SUM(AMJ863:AMJ867)</f>
        <v>475.79999999999995</v>
      </c>
      <c r="AML868" s="41"/>
      <c r="AMM868" s="2"/>
      <c r="AMP868" s="1"/>
      <c r="AMQ868" s="1"/>
      <c r="AMR868" s="1"/>
      <c r="AMS868" s="1"/>
      <c r="AMT868" s="10">
        <f>SUM(AMS863:AMS867)</f>
        <v>542.09999999999991</v>
      </c>
      <c r="AMU868" s="41"/>
      <c r="AMV868" s="2"/>
      <c r="AMY868" s="1"/>
      <c r="AMZ868" s="1"/>
      <c r="ANA868" s="1"/>
      <c r="ANB868" s="1"/>
      <c r="ANC868" s="10">
        <f>SUM(ANB863:ANB867)</f>
        <v>611.29999999999984</v>
      </c>
      <c r="AND868" s="41"/>
      <c r="ANE868" s="2"/>
      <c r="ANH868" s="1"/>
      <c r="ANI868" s="1"/>
      <c r="ANJ868" s="1"/>
      <c r="ANK868" s="1"/>
      <c r="ANL868" s="10">
        <f>SUM(ANK863:ANK867)</f>
        <v>531.20000000000005</v>
      </c>
      <c r="ANM868" s="41"/>
      <c r="ANN868" s="2"/>
      <c r="ANQ868" s="1"/>
      <c r="ANR868" s="1"/>
      <c r="ANS868" s="1"/>
      <c r="ANT868" s="1"/>
      <c r="ANU868" s="10">
        <f>SUM(ANT863:ANT867)</f>
        <v>454.19999999999993</v>
      </c>
      <c r="ANV868" s="41"/>
      <c r="ANW868" s="2"/>
      <c r="ANZ868" s="1"/>
      <c r="AOA868" s="1"/>
      <c r="AOB868" s="1"/>
      <c r="AOC868" s="1"/>
      <c r="AOD868" s="10">
        <f>SUM(AOC863:AOC867)</f>
        <v>522.69999999999993</v>
      </c>
      <c r="AOE868" s="41"/>
      <c r="AOF868" s="2"/>
      <c r="AOI868" s="1"/>
      <c r="AOJ868" s="1"/>
      <c r="AOK868" s="1"/>
      <c r="AOL868" s="1"/>
      <c r="AOM868" s="10" t="e">
        <f>SUM(AOL863:AOL867)</f>
        <v>#N/A</v>
      </c>
      <c r="AON868" s="41"/>
      <c r="AOO868" s="2"/>
      <c r="AOR868" s="1"/>
      <c r="AOS868" s="1"/>
      <c r="AOT868" s="1"/>
      <c r="AOU868" s="1"/>
      <c r="AOV868" s="10">
        <f>SUM(AOU863:AOU867)</f>
        <v>732.2</v>
      </c>
      <c r="AOW868" s="41"/>
      <c r="AOX868" s="2"/>
      <c r="APA868" s="1"/>
      <c r="APB868" s="1"/>
      <c r="APC868" s="1"/>
      <c r="APD868" s="1"/>
      <c r="APE868" s="10">
        <f>SUM(APD863:APD867)</f>
        <v>877.1</v>
      </c>
      <c r="APF868" s="41"/>
      <c r="APG868" s="2"/>
      <c r="APJ868" s="1"/>
      <c r="APK868" s="1"/>
      <c r="APL868" s="1"/>
      <c r="APM868" s="1"/>
      <c r="APN868" s="10">
        <f>SUM(APM863:APM867)</f>
        <v>80.199999999999989</v>
      </c>
      <c r="APO868" s="41"/>
      <c r="APP868" s="2"/>
      <c r="APS868" s="1"/>
      <c r="APT868" s="1"/>
      <c r="APU868" s="1"/>
      <c r="APV868" s="1"/>
      <c r="APW868" s="10" t="e">
        <f>SUM(APV863:APV867)</f>
        <v>#N/A</v>
      </c>
      <c r="APX868" s="41"/>
      <c r="APY868" s="2"/>
      <c r="AQB868" s="1"/>
      <c r="AQC868" s="1"/>
      <c r="AQD868" s="1"/>
      <c r="AQE868" s="1"/>
      <c r="AQF868" s="10">
        <f>SUM(AQE863:AQE867)</f>
        <v>316.70000000000005</v>
      </c>
      <c r="AQG868" s="41"/>
      <c r="AQK868" s="1"/>
      <c r="AQL868" s="1"/>
      <c r="AQM868" s="1"/>
      <c r="AQN868" s="1"/>
      <c r="AQO868" s="10">
        <f>SUM(AQN863:AQN867)</f>
        <v>692.7</v>
      </c>
      <c r="AQP868" s="41"/>
      <c r="AQT868" s="1"/>
      <c r="AQU868" s="1"/>
      <c r="AQV868" s="1"/>
      <c r="AQW868" s="1"/>
      <c r="AQX868" s="10" t="e">
        <f>SUM(AQW863:AQW867)</f>
        <v>#N/A</v>
      </c>
      <c r="AQY868" s="41"/>
      <c r="ARC868" s="1"/>
      <c r="ARD868" s="1"/>
      <c r="ARE868" s="1"/>
      <c r="ARF868" s="1"/>
      <c r="ARG868" s="10" t="e">
        <f>SUM(ARF863:ARF867)</f>
        <v>#N/A</v>
      </c>
      <c r="ARH868" s="41"/>
      <c r="ARL868" s="1"/>
      <c r="ARM868" s="1"/>
      <c r="ARN868" s="1"/>
      <c r="ARO868" s="1"/>
      <c r="ARP868" s="10" t="e">
        <f>SUM(ARO863:ARO867)</f>
        <v>#N/A</v>
      </c>
      <c r="ARQ868" s="41"/>
      <c r="ARU868" s="1"/>
      <c r="ARV868" s="1"/>
      <c r="ARW868" s="1"/>
      <c r="ARX868" s="1"/>
      <c r="ARY868" s="10" t="e">
        <f>SUM(ARX863:ARX867)</f>
        <v>#N/A</v>
      </c>
      <c r="ARZ868" s="41"/>
      <c r="ASD868" s="1"/>
      <c r="ASE868" s="1"/>
      <c r="ASF868" s="1"/>
      <c r="ASG868" s="1"/>
      <c r="ASH868" s="10">
        <f>SUM(ASG863:ASG867)</f>
        <v>584.29999999999995</v>
      </c>
      <c r="ASI868" s="41"/>
      <c r="ASM868" s="1"/>
      <c r="ASN868" s="1"/>
      <c r="ASO868" s="1"/>
      <c r="ASP868" s="1"/>
      <c r="ASQ868" s="10" t="e">
        <f>SUM(ASP863:ASP867)</f>
        <v>#N/A</v>
      </c>
      <c r="ASR868" s="41"/>
      <c r="ASV868" s="1"/>
      <c r="ASW868" s="1"/>
      <c r="ASX868" s="1"/>
      <c r="ASY868" s="1"/>
      <c r="ASZ868" s="10">
        <f>SUM(ASY863:ASY867)</f>
        <v>373</v>
      </c>
      <c r="ATA868" s="41"/>
      <c r="ATE868" s="1"/>
      <c r="ATF868" s="1"/>
      <c r="ATG868" s="1"/>
      <c r="ATH868" s="1"/>
      <c r="ATI868" s="10" t="e">
        <f>SUM(ATH863:ATH867)</f>
        <v>#N/A</v>
      </c>
      <c r="ATJ868" s="41"/>
      <c r="ATN868" s="1"/>
      <c r="ATO868" s="1"/>
      <c r="ATP868" s="1"/>
      <c r="ATQ868" s="1"/>
      <c r="ATR868" s="10" t="e">
        <f>SUM(ATQ863:ATQ867)</f>
        <v>#N/A</v>
      </c>
      <c r="ATS868" s="41"/>
      <c r="ATW868" s="1"/>
      <c r="ATX868" s="1"/>
      <c r="ATY868" s="1"/>
      <c r="ATZ868" s="1"/>
      <c r="AUA868" s="10" t="e">
        <f>SUM(ATZ863:ATZ867)</f>
        <v>#N/A</v>
      </c>
      <c r="AUB868" s="41"/>
      <c r="AUF868" s="1"/>
      <c r="AUG868" s="1"/>
      <c r="AUH868" s="1"/>
      <c r="AUI868" s="1"/>
      <c r="AUJ868" s="10" t="e">
        <f>SUM(AUI863:AUI867)</f>
        <v>#N/A</v>
      </c>
      <c r="AUK868" s="41"/>
      <c r="AUO868" s="1"/>
      <c r="AUP868" s="1"/>
      <c r="AUQ868" s="1"/>
      <c r="AUR868" s="1"/>
      <c r="AUS868" s="10" t="e">
        <f>SUM(AUR863:AUR867)</f>
        <v>#N/A</v>
      </c>
      <c r="AUT868" s="41"/>
      <c r="AUX868" s="1"/>
      <c r="AUY868" s="1"/>
      <c r="AUZ868" s="1"/>
      <c r="AVA868" s="1"/>
      <c r="AVB868" s="10" t="e">
        <f>SUM(AVA863:AVA867)</f>
        <v>#N/A</v>
      </c>
      <c r="AVC868" s="41"/>
      <c r="AVG868" s="1"/>
      <c r="AVH868" s="1"/>
      <c r="AVI868" s="1"/>
      <c r="AVJ868" s="1"/>
      <c r="AVK868" s="10" t="e">
        <f>SUM(AVJ863:AVJ867)</f>
        <v>#N/A</v>
      </c>
      <c r="AVL868" s="41"/>
      <c r="AVP868" s="1"/>
      <c r="AVQ868" s="1"/>
      <c r="AVR868" s="1"/>
      <c r="AVS868" s="1"/>
      <c r="AVT868" s="10" t="e">
        <f>SUM(AVS863:AVS867)</f>
        <v>#N/A</v>
      </c>
      <c r="AVU868" s="41"/>
      <c r="AVY868" s="1"/>
      <c r="AVZ868" s="1"/>
      <c r="AWA868" s="1"/>
      <c r="AWB868" s="1"/>
      <c r="AWC868" s="10" t="e">
        <f>SUM(AWB863:AWB867)</f>
        <v>#N/A</v>
      </c>
      <c r="AWD868" s="41"/>
      <c r="AWH868" s="1"/>
      <c r="AWI868" s="1"/>
      <c r="AWJ868" s="1"/>
      <c r="AWK868" s="1"/>
      <c r="AWL868" s="10" t="e">
        <f>SUM(AWK863:AWK867)</f>
        <v>#N/A</v>
      </c>
      <c r="AWM868" s="41"/>
      <c r="AWQ868" s="1"/>
      <c r="AWR868" s="1"/>
      <c r="AWS868" s="1"/>
      <c r="AWT868" s="1"/>
      <c r="AWU868" s="10">
        <f>SUM(AWT863:AWT867)</f>
        <v>97.699999999999989</v>
      </c>
      <c r="AWV868" s="41"/>
      <c r="AWZ868" s="1"/>
      <c r="AXA868" s="1"/>
      <c r="AXB868" s="1"/>
      <c r="AXC868" s="1"/>
      <c r="AXD868" s="10">
        <f>SUM(AXC863:AXC867)</f>
        <v>523.1</v>
      </c>
      <c r="AXE868" s="41"/>
      <c r="AXI868" s="1"/>
      <c r="AXJ868" s="1"/>
      <c r="AXK868" s="1"/>
      <c r="AXL868" s="1"/>
      <c r="AXM868" s="10">
        <f>SUM(AXL863:AXL867)</f>
        <v>460.9</v>
      </c>
      <c r="AXN868" s="41"/>
      <c r="AXR868" s="1"/>
      <c r="AXS868" s="1"/>
      <c r="AXT868" s="1"/>
      <c r="AXU868" s="1"/>
      <c r="AXV868" s="10">
        <f>SUM(AXU863:AXU867)</f>
        <v>61.900000000000006</v>
      </c>
      <c r="AXW868" s="41"/>
      <c r="AYA868" s="1"/>
      <c r="AYB868" s="1"/>
      <c r="AYC868" s="1"/>
      <c r="AYD868" s="1"/>
      <c r="AYE868" s="10">
        <f>SUM(AYD863:AYD867)</f>
        <v>515.4</v>
      </c>
      <c r="AYF868" s="41"/>
      <c r="AYJ868" s="1"/>
      <c r="AYK868" s="1"/>
      <c r="AYL868" s="1"/>
      <c r="AYM868" s="1"/>
      <c r="AYN868" s="10">
        <f>SUM(AYM863:AYM867)</f>
        <v>527.29999999999995</v>
      </c>
      <c r="AYO868" s="41"/>
      <c r="AYS868" s="1"/>
      <c r="AYT868" s="1"/>
      <c r="AYU868" s="1"/>
      <c r="AYV868" s="1"/>
      <c r="AYW868" s="10">
        <f>SUM(AYV863:AYV867)</f>
        <v>531.19999999999993</v>
      </c>
      <c r="AYX868" s="41"/>
      <c r="AZB868" s="1"/>
      <c r="AZC868" s="1"/>
      <c r="AZD868" s="1"/>
      <c r="AZE868" s="1"/>
      <c r="AZF868" s="10">
        <f>SUM(AZE863:AZE867)</f>
        <v>239.8</v>
      </c>
      <c r="AZG868" s="41"/>
      <c r="AZK868" s="1"/>
      <c r="AZL868" s="1"/>
      <c r="AZM868" s="1"/>
      <c r="AZN868" s="1"/>
      <c r="AZO868" s="10">
        <f>SUM(AZN863:AZN867)</f>
        <v>143.29999999999998</v>
      </c>
      <c r="AZP868" s="41"/>
      <c r="AZT868" s="1"/>
      <c r="AZU868" s="1"/>
      <c r="AZV868" s="1"/>
      <c r="AZW868" s="1"/>
      <c r="AZX868" s="10">
        <f>SUM(AZW863:AZW867)</f>
        <v>4.0999999999999996</v>
      </c>
      <c r="AZY868" s="41"/>
      <c r="BAC868" s="1"/>
      <c r="BAD868" s="1"/>
      <c r="BAE868" s="1"/>
      <c r="BAF868" s="1"/>
      <c r="BAG868" s="10">
        <f>SUM(BAF863:BAF867)</f>
        <v>838.7</v>
      </c>
      <c r="BAH868" s="41"/>
      <c r="BAL868" s="1"/>
      <c r="BAM868" s="1"/>
      <c r="BAN868" s="1"/>
      <c r="BAO868" s="1"/>
      <c r="BAP868" s="10">
        <f>SUM(BAO863:BAO867)</f>
        <v>576.69999999999993</v>
      </c>
      <c r="BAQ868" s="41"/>
      <c r="BAU868" s="1"/>
      <c r="BAV868" s="1"/>
      <c r="BAW868" s="1"/>
      <c r="BAX868" s="1"/>
      <c r="BAY868" s="10">
        <f>SUM(BAX863:BAX867)</f>
        <v>600.20000000000005</v>
      </c>
      <c r="BAZ868" s="41"/>
      <c r="BBD868" s="1"/>
      <c r="BBE868" s="1"/>
      <c r="BBF868" s="1"/>
      <c r="BBG868" s="1"/>
      <c r="BBH868" s="10">
        <f>SUM(BBG863:BBG867)</f>
        <v>126.3</v>
      </c>
      <c r="BBI868" s="41"/>
      <c r="BBM868" s="1"/>
      <c r="BBN868" s="1"/>
      <c r="BBO868" s="1"/>
      <c r="BBP868" s="1"/>
      <c r="BBQ868" s="10">
        <f>SUM(BBP863:BBP867)</f>
        <v>544.79999999999995</v>
      </c>
      <c r="BBR868" s="41"/>
      <c r="BBV868" s="1"/>
      <c r="BBW868" s="1"/>
      <c r="BBX868" s="1"/>
      <c r="BBY868" s="1"/>
      <c r="BBZ868" s="10">
        <f>SUM(BBY863:BBY867)</f>
        <v>903.7</v>
      </c>
      <c r="BCA868" s="41"/>
      <c r="BCE868" s="1"/>
      <c r="BCF868" s="1"/>
      <c r="BCG868" s="1"/>
      <c r="BCH868" s="1"/>
      <c r="BCI868" s="10">
        <f>SUM(BCH863:BCH867)</f>
        <v>417.8</v>
      </c>
      <c r="BCJ868" s="41"/>
      <c r="BCN868" s="1"/>
      <c r="BCO868" s="1"/>
      <c r="BCP868" s="1"/>
      <c r="BCQ868" s="1"/>
      <c r="BCR868" s="10">
        <f>SUM(BCQ863:BCQ867)</f>
        <v>897.3</v>
      </c>
      <c r="BCS868" s="41"/>
      <c r="BCW868" s="1"/>
      <c r="BCX868" s="1"/>
      <c r="BCY868" s="1"/>
      <c r="BCZ868" s="1"/>
      <c r="BDA868" s="10">
        <f>SUM(BCZ863:BCZ867)</f>
        <v>518.5</v>
      </c>
      <c r="BDB868" s="41"/>
      <c r="BDF868" s="1"/>
      <c r="BDG868" s="1"/>
      <c r="BDH868" s="1"/>
      <c r="BDI868" s="1"/>
      <c r="BDJ868" s="10">
        <f>SUM(BDI863:BDI867)</f>
        <v>749.89999999999986</v>
      </c>
      <c r="BDK868" s="41"/>
      <c r="BDO868" s="1"/>
      <c r="BDP868" s="1"/>
      <c r="BDQ868" s="1"/>
      <c r="BDR868" s="1"/>
      <c r="BDS868" s="10">
        <f>SUM(BDR863:BDR867)</f>
        <v>876.5</v>
      </c>
      <c r="BDT868" s="41"/>
      <c r="BDX868" s="1"/>
      <c r="BDY868" s="1"/>
      <c r="BDZ868" s="1"/>
      <c r="BEA868" s="1"/>
      <c r="BEB868" s="10">
        <f>SUM(BEA863:BEA867)</f>
        <v>173</v>
      </c>
      <c r="BEC868" s="41"/>
      <c r="BEG868" s="1"/>
      <c r="BEH868" s="1"/>
      <c r="BEI868" s="1"/>
      <c r="BEJ868" s="1"/>
      <c r="BEK868" s="10">
        <f>SUM(BEJ863:BEJ867)</f>
        <v>610.29999999999995</v>
      </c>
      <c r="BEL868" s="41"/>
      <c r="BEP868" s="1"/>
      <c r="BEQ868" s="1"/>
      <c r="BER868" s="1"/>
      <c r="BES868" s="1"/>
      <c r="BET868" s="10">
        <f>SUM(BES863:BES867)</f>
        <v>398.19999999999993</v>
      </c>
      <c r="BEU868" s="41"/>
      <c r="BEY868" s="1"/>
      <c r="BEZ868" s="1"/>
      <c r="BFA868" s="1"/>
      <c r="BFB868" s="1"/>
      <c r="BFC868" s="10">
        <f>SUM(BFB863:BFB867)</f>
        <v>325.2</v>
      </c>
      <c r="BFD868" s="41"/>
      <c r="BFH868" s="1"/>
      <c r="BFI868" s="1"/>
      <c r="BFJ868" s="1"/>
      <c r="BFK868" s="1"/>
      <c r="BFL868" s="10">
        <f>SUM(BFK863:BFK867)</f>
        <v>197.6</v>
      </c>
      <c r="BFM868" s="41"/>
      <c r="BFQ868" s="1"/>
      <c r="BFR868" s="1"/>
      <c r="BFS868" s="1"/>
      <c r="BFT868" s="1"/>
      <c r="BFU868" s="10">
        <f>SUM(BFT863:BFT867)</f>
        <v>662.3</v>
      </c>
      <c r="BFV868" s="41"/>
      <c r="BFZ868" s="1"/>
      <c r="BGA868" s="1"/>
      <c r="BGB868" s="1"/>
      <c r="BGC868" s="1"/>
      <c r="BGD868" s="10">
        <f>SUM(BGC863:BGC867)</f>
        <v>441.2</v>
      </c>
      <c r="BGE868" s="41"/>
      <c r="BGI868" s="1"/>
      <c r="BGJ868" s="1"/>
      <c r="BGK868" s="1"/>
      <c r="BGL868" s="1"/>
      <c r="BGM868" s="10">
        <f>SUM(BGL863:BGL867)</f>
        <v>407.59999999999997</v>
      </c>
      <c r="BGN868" s="41"/>
      <c r="BGR868" s="1"/>
      <c r="BGS868" s="1"/>
      <c r="BGT868" s="1"/>
      <c r="BGU868" s="1"/>
      <c r="BGV868" s="10">
        <f>SUM(BGU863:BGU867)</f>
        <v>439.79999999999995</v>
      </c>
      <c r="BGW868" s="41"/>
      <c r="BHA868" s="1"/>
      <c r="BHB868" s="1"/>
      <c r="BHC868" s="1"/>
      <c r="BHD868" s="1"/>
      <c r="BHE868" s="10">
        <f>SUM(BHD863:BHD867)</f>
        <v>1011.0999999999999</v>
      </c>
    </row>
    <row r="869" spans="1:1565" ht="15">
      <c r="A869" s="238"/>
      <c r="C869" s="230"/>
      <c r="G869" s="175" t="s">
        <v>125</v>
      </c>
      <c r="H869" s="175"/>
      <c r="I869" s="228"/>
      <c r="P869" s="175" t="s">
        <v>125</v>
      </c>
      <c r="Q869" s="175"/>
      <c r="R869" s="228"/>
      <c r="Y869" s="175" t="s">
        <v>125</v>
      </c>
      <c r="Z869" s="175"/>
      <c r="AA869" s="228"/>
      <c r="AH869" s="175" t="s">
        <v>125</v>
      </c>
      <c r="AI869" s="175"/>
      <c r="AJ869" s="228"/>
      <c r="AQ869" s="175" t="s">
        <v>125</v>
      </c>
      <c r="AR869" s="175"/>
      <c r="AS869" s="228"/>
      <c r="AZ869" s="175" t="s">
        <v>125</v>
      </c>
      <c r="BA869" s="175"/>
      <c r="BB869" s="228"/>
      <c r="BI869" s="175" t="s">
        <v>125</v>
      </c>
      <c r="BJ869" s="175"/>
      <c r="BK869" s="228"/>
      <c r="BR869" s="175" t="s">
        <v>125</v>
      </c>
      <c r="BS869" s="175"/>
      <c r="BT869" s="228"/>
      <c r="CA869" s="175" t="s">
        <v>125</v>
      </c>
      <c r="CB869" s="175"/>
      <c r="CC869" s="228"/>
      <c r="CJ869" s="175" t="s">
        <v>125</v>
      </c>
      <c r="CK869" s="175"/>
      <c r="CL869" s="228"/>
      <c r="CN869" s="341"/>
      <c r="CS869" s="175" t="s">
        <v>125</v>
      </c>
      <c r="CT869" s="175"/>
      <c r="CU869" s="228"/>
      <c r="DB869" s="175" t="s">
        <v>125</v>
      </c>
      <c r="DC869" s="175"/>
      <c r="DD869" s="228"/>
      <c r="DK869" s="175" t="s">
        <v>125</v>
      </c>
      <c r="DL869" s="175"/>
      <c r="DM869" s="228"/>
      <c r="DT869" s="175" t="s">
        <v>125</v>
      </c>
      <c r="DU869" s="175"/>
      <c r="DV869" s="228"/>
      <c r="EC869" s="175" t="s">
        <v>125</v>
      </c>
      <c r="ED869" s="175"/>
      <c r="EE869" s="228"/>
      <c r="EL869" s="175" t="s">
        <v>125</v>
      </c>
      <c r="EM869" s="175"/>
      <c r="EN869" s="228"/>
      <c r="EU869" s="175" t="s">
        <v>125</v>
      </c>
      <c r="EV869" s="175"/>
      <c r="EW869" s="228"/>
      <c r="FD869" s="175" t="s">
        <v>125</v>
      </c>
      <c r="FE869" s="175"/>
      <c r="FF869" s="228"/>
      <c r="FM869" s="175" t="s">
        <v>125</v>
      </c>
      <c r="FN869" s="175"/>
      <c r="FO869" s="228"/>
      <c r="FV869" s="175" t="s">
        <v>125</v>
      </c>
      <c r="FW869" s="175"/>
      <c r="FX869" s="228"/>
      <c r="GE869" s="175" t="s">
        <v>125</v>
      </c>
      <c r="GF869" s="175"/>
      <c r="GG869" s="228"/>
      <c r="GN869" s="175" t="s">
        <v>125</v>
      </c>
      <c r="GO869" s="175"/>
      <c r="GP869" s="228"/>
      <c r="GW869" s="175" t="s">
        <v>125</v>
      </c>
      <c r="GX869" s="175"/>
      <c r="GY869" s="228"/>
      <c r="HF869" s="175" t="s">
        <v>125</v>
      </c>
      <c r="HG869" s="175"/>
      <c r="HH869" s="228"/>
      <c r="HO869" s="175" t="s">
        <v>125</v>
      </c>
      <c r="HP869" s="175"/>
      <c r="HQ869" s="228"/>
      <c r="HR869" s="1"/>
      <c r="HV869" s="1"/>
      <c r="HW869" s="1"/>
      <c r="HX869" s="175" t="s">
        <v>125</v>
      </c>
      <c r="HY869" s="175"/>
      <c r="HZ869" s="228"/>
      <c r="IA869" s="1"/>
      <c r="IE869" s="1"/>
      <c r="IF869" s="1"/>
      <c r="IG869" s="175" t="s">
        <v>125</v>
      </c>
      <c r="IH869" s="175"/>
      <c r="II869" s="228"/>
      <c r="IJ869" s="1"/>
      <c r="IN869" s="1"/>
      <c r="IO869" s="1"/>
      <c r="IP869" s="175" t="s">
        <v>125</v>
      </c>
      <c r="IQ869" s="175"/>
      <c r="IR869" s="228"/>
      <c r="IS869" s="1"/>
      <c r="IW869" s="1"/>
      <c r="IX869" s="1"/>
      <c r="IY869" s="175" t="s">
        <v>125</v>
      </c>
      <c r="IZ869" s="175"/>
      <c r="JA869" s="228"/>
      <c r="JB869" s="1"/>
      <c r="JF869" s="1"/>
      <c r="JG869" s="1"/>
      <c r="JH869" s="175" t="s">
        <v>125</v>
      </c>
      <c r="JI869" s="175"/>
      <c r="JJ869" s="228"/>
      <c r="JK869" s="1"/>
      <c r="JO869" s="1"/>
      <c r="JP869" s="1"/>
      <c r="JQ869" s="175" t="s">
        <v>125</v>
      </c>
      <c r="JR869" s="175"/>
      <c r="JS869" s="228"/>
      <c r="JT869" s="1"/>
      <c r="JX869" s="1"/>
      <c r="JY869" s="1"/>
      <c r="JZ869" s="175" t="s">
        <v>125</v>
      </c>
      <c r="KA869" s="175"/>
      <c r="KB869" s="228"/>
      <c r="KC869" s="1"/>
      <c r="KG869" s="1"/>
      <c r="KH869" s="1"/>
      <c r="KI869" s="175" t="s">
        <v>125</v>
      </c>
      <c r="KJ869" s="175"/>
      <c r="KK869" s="228"/>
      <c r="KL869" s="1"/>
      <c r="KP869" s="1"/>
      <c r="KQ869" s="1"/>
      <c r="KR869" s="175" t="s">
        <v>125</v>
      </c>
      <c r="KS869" s="175"/>
      <c r="KT869" s="228"/>
      <c r="KU869" s="1"/>
      <c r="KV869" s="231"/>
      <c r="KY869" s="1"/>
      <c r="KZ869" s="1"/>
      <c r="LA869" s="175" t="s">
        <v>125</v>
      </c>
      <c r="LB869" s="175"/>
      <c r="LC869" s="228"/>
      <c r="LD869" s="1"/>
      <c r="LH869" s="1"/>
      <c r="LI869" s="1"/>
      <c r="LJ869" s="175" t="s">
        <v>125</v>
      </c>
      <c r="LK869" s="175"/>
      <c r="LL869" s="228"/>
      <c r="LM869" s="1"/>
      <c r="LQ869" s="1"/>
      <c r="LR869" s="1"/>
      <c r="LS869" s="175" t="s">
        <v>125</v>
      </c>
      <c r="LT869" s="175"/>
      <c r="LU869" s="228"/>
      <c r="LV869" s="1"/>
      <c r="LZ869" s="1"/>
      <c r="MA869" s="1"/>
      <c r="MB869" s="175" t="s">
        <v>125</v>
      </c>
      <c r="MC869" s="175"/>
      <c r="MD869" s="228"/>
      <c r="ME869" s="1"/>
      <c r="MI869" s="1"/>
      <c r="MJ869" s="1"/>
      <c r="MK869" s="175" t="s">
        <v>125</v>
      </c>
      <c r="ML869" s="175"/>
      <c r="MM869" s="228"/>
      <c r="MN869" s="1"/>
      <c r="MR869" s="1"/>
      <c r="MS869" s="1"/>
      <c r="MT869" s="175" t="s">
        <v>125</v>
      </c>
      <c r="MU869" s="175"/>
      <c r="MV869" s="228"/>
      <c r="MW869" s="1"/>
      <c r="NA869" s="1"/>
      <c r="NB869" s="1"/>
      <c r="NC869" s="175" t="s">
        <v>125</v>
      </c>
      <c r="ND869" s="175"/>
      <c r="NE869" s="228"/>
      <c r="NF869" s="1"/>
      <c r="NJ869" s="1"/>
      <c r="NK869" s="1"/>
      <c r="NL869" s="175" t="s">
        <v>125</v>
      </c>
      <c r="NM869" s="175"/>
      <c r="NN869" s="228"/>
      <c r="NO869" s="1"/>
      <c r="NS869" s="1"/>
      <c r="NT869" s="1"/>
      <c r="NU869" s="175" t="s">
        <v>125</v>
      </c>
      <c r="NV869" s="175"/>
      <c r="NW869" s="228"/>
      <c r="NX869" s="1"/>
      <c r="OB869" s="1"/>
      <c r="OC869" s="1"/>
      <c r="OD869" s="175" t="s">
        <v>125</v>
      </c>
      <c r="OE869" s="175"/>
      <c r="OF869" s="228"/>
      <c r="OG869" s="1"/>
      <c r="OK869" s="1"/>
      <c r="OL869" s="1"/>
      <c r="OM869" s="175" t="s">
        <v>125</v>
      </c>
      <c r="ON869" s="175"/>
      <c r="OO869" s="228"/>
      <c r="OP869" s="1"/>
      <c r="OT869" s="1"/>
      <c r="OU869" s="1"/>
      <c r="OV869" s="175" t="s">
        <v>125</v>
      </c>
      <c r="OW869" s="175"/>
      <c r="OX869" s="228"/>
      <c r="OY869" s="1"/>
      <c r="PC869" s="1"/>
      <c r="PD869" s="1"/>
      <c r="PE869" s="175" t="s">
        <v>125</v>
      </c>
      <c r="PF869" s="175"/>
      <c r="PG869" s="228"/>
      <c r="PH869" s="1"/>
      <c r="PL869" s="1"/>
      <c r="PM869" s="1"/>
      <c r="PN869" s="175" t="s">
        <v>125</v>
      </c>
      <c r="PO869" s="175"/>
      <c r="PP869" s="228"/>
      <c r="PQ869" s="1"/>
      <c r="PU869" s="1"/>
      <c r="PV869" s="1"/>
      <c r="PW869" s="175" t="s">
        <v>125</v>
      </c>
      <c r="PX869" s="175"/>
      <c r="PY869" s="228"/>
      <c r="PZ869" s="1"/>
      <c r="QD869" s="1"/>
      <c r="QE869" s="1"/>
      <c r="QF869" s="175" t="s">
        <v>125</v>
      </c>
      <c r="QG869" s="175"/>
      <c r="QH869" s="228"/>
      <c r="QI869" s="1"/>
      <c r="QM869" s="1"/>
      <c r="QN869" s="1"/>
      <c r="QO869" s="175" t="s">
        <v>125</v>
      </c>
      <c r="QP869" s="175"/>
      <c r="QQ869" s="228"/>
      <c r="QR869" s="1"/>
      <c r="QV869" s="1"/>
      <c r="QW869" s="1"/>
      <c r="QX869" s="175" t="s">
        <v>125</v>
      </c>
      <c r="QY869" s="175"/>
      <c r="QZ869" s="228"/>
      <c r="RA869" s="1"/>
      <c r="RE869" s="1"/>
      <c r="RF869" s="1"/>
      <c r="RG869" s="175" t="s">
        <v>125</v>
      </c>
      <c r="RH869" s="175"/>
      <c r="RI869" s="228"/>
      <c r="RJ869" s="1"/>
      <c r="RN869" s="1"/>
      <c r="RO869" s="1"/>
      <c r="RP869" s="175" t="s">
        <v>125</v>
      </c>
      <c r="RQ869" s="175"/>
      <c r="RR869" s="228"/>
      <c r="RS869" s="2"/>
      <c r="SA869" s="41"/>
      <c r="SB869" s="2"/>
      <c r="SJ869" s="41"/>
      <c r="SK869" s="2"/>
      <c r="SS869" s="41"/>
      <c r="ST869" s="2"/>
      <c r="TB869" s="41"/>
      <c r="TC869" s="2"/>
      <c r="TK869" s="41"/>
      <c r="TL869" s="2"/>
      <c r="TT869" s="41"/>
      <c r="TU869" s="2"/>
      <c r="UC869" s="41"/>
      <c r="UD869" s="2"/>
      <c r="UL869" s="41"/>
      <c r="UM869" s="2"/>
      <c r="UU869" s="41"/>
      <c r="UV869" s="2"/>
      <c r="VD869" s="41"/>
      <c r="VE869" s="2"/>
      <c r="VM869" s="41"/>
      <c r="VN869" s="2"/>
      <c r="VV869" s="41"/>
      <c r="VW869" s="2"/>
      <c r="WE869" s="41"/>
      <c r="WF869" s="2"/>
      <c r="WN869" s="41"/>
      <c r="WO869" s="2"/>
      <c r="WW869" s="41"/>
      <c r="WX869" s="2"/>
      <c r="XF869" s="41"/>
      <c r="XG869" s="2"/>
      <c r="XO869" s="41"/>
      <c r="XP869" s="2"/>
      <c r="XX869" s="41"/>
      <c r="XY869" s="2"/>
      <c r="YG869" s="41"/>
      <c r="YH869" s="2"/>
      <c r="YP869" s="41"/>
      <c r="YQ869" s="2"/>
      <c r="YY869" s="41"/>
      <c r="YZ869" s="2"/>
      <c r="ZH869" s="41"/>
      <c r="ZI869" s="2"/>
      <c r="ZQ869" s="41"/>
      <c r="ZR869" s="2"/>
      <c r="ZZ869" s="41"/>
      <c r="AAA869" s="2"/>
      <c r="AAI869" s="41"/>
      <c r="AAJ869" s="2"/>
      <c r="AAR869" s="41"/>
      <c r="AAS869" s="2"/>
      <c r="ABA869" s="41"/>
      <c r="ABB869" s="2"/>
      <c r="ABJ869" s="41"/>
      <c r="ABK869" s="2"/>
      <c r="ABS869" s="41"/>
      <c r="ABT869" s="2"/>
      <c r="ACB869" s="41"/>
      <c r="ACC869" s="2"/>
      <c r="ACK869" s="41"/>
      <c r="ACL869" s="2"/>
      <c r="ACT869" s="41"/>
      <c r="ACU869" s="2"/>
      <c r="ADC869" s="41"/>
      <c r="ADD869" s="2"/>
      <c r="ADL869" s="41"/>
      <c r="ADM869" s="2"/>
      <c r="ADU869" s="41"/>
      <c r="ADV869" s="2"/>
      <c r="AED869" s="41"/>
      <c r="AEE869" s="2"/>
      <c r="AEM869" s="41"/>
      <c r="AEN869" s="2"/>
      <c r="AEV869" s="41"/>
      <c r="AEW869" s="2"/>
      <c r="AFE869" s="41"/>
      <c r="AFF869" s="2"/>
      <c r="AFN869" s="41"/>
      <c r="AFO869" s="2"/>
      <c r="AFW869" s="41"/>
      <c r="AFX869" s="2"/>
      <c r="AGF869" s="41"/>
      <c r="AGG869" s="2"/>
      <c r="AGO869" s="41"/>
      <c r="AGP869" s="2"/>
      <c r="AGX869" s="41"/>
      <c r="AGY869" s="2"/>
      <c r="AHG869" s="41"/>
      <c r="AHH869" s="2"/>
      <c r="AHP869" s="41"/>
      <c r="AHQ869" s="2"/>
      <c r="AHY869" s="41"/>
      <c r="AHZ869" s="2"/>
      <c r="AIH869" s="41"/>
      <c r="AII869" s="2"/>
      <c r="AIQ869" s="41"/>
      <c r="AIR869" s="2"/>
      <c r="AIZ869" s="41"/>
      <c r="AJA869" s="2"/>
      <c r="AJI869" s="41"/>
      <c r="AJJ869" s="2"/>
      <c r="AJR869" s="41"/>
      <c r="AJS869" s="2"/>
      <c r="AKA869" s="41"/>
      <c r="AKB869" s="2"/>
      <c r="AKJ869" s="41"/>
      <c r="AKK869" s="2"/>
      <c r="AKS869" s="41"/>
      <c r="AKT869" s="2"/>
      <c r="ALB869" s="41"/>
      <c r="ALC869" s="2"/>
      <c r="ALK869" s="41"/>
      <c r="ALL869" s="2"/>
      <c r="ALT869" s="41"/>
      <c r="ALU869" s="2"/>
      <c r="AMC869" s="41"/>
      <c r="AMD869" s="2"/>
      <c r="AML869" s="41"/>
      <c r="AMM869" s="2"/>
      <c r="AMU869" s="41"/>
      <c r="AMV869" s="2"/>
      <c r="AND869" s="41"/>
      <c r="ANE869" s="2"/>
      <c r="ANM869" s="41"/>
      <c r="ANN869" s="2"/>
      <c r="ANV869" s="41"/>
      <c r="ANW869" s="2"/>
      <c r="AOE869" s="41"/>
      <c r="AOF869" s="2"/>
      <c r="AON869" s="41"/>
      <c r="AOO869" s="2"/>
      <c r="AOW869" s="41"/>
      <c r="AOX869" s="2"/>
      <c r="APF869" s="41"/>
      <c r="APG869" s="2"/>
      <c r="APO869" s="41"/>
      <c r="APP869" s="2"/>
      <c r="APX869" s="41"/>
      <c r="APY869" s="2"/>
      <c r="AQG869" s="41"/>
      <c r="AQP869" s="41"/>
      <c r="AQY869" s="41"/>
      <c r="ARH869" s="41"/>
      <c r="ARQ869" s="41"/>
      <c r="ARZ869" s="41"/>
      <c r="ASI869" s="41"/>
      <c r="ASR869" s="41"/>
      <c r="ATA869" s="41"/>
      <c r="ATJ869" s="41"/>
      <c r="ATS869" s="41"/>
      <c r="AUB869" s="41"/>
      <c r="AUK869" s="41"/>
      <c r="AUT869" s="41"/>
      <c r="AVC869" s="41"/>
      <c r="AVL869" s="41"/>
      <c r="AVU869" s="41"/>
      <c r="AWD869" s="41"/>
      <c r="AWM869" s="41"/>
      <c r="AWV869" s="41"/>
      <c r="AXE869" s="41"/>
      <c r="AXN869" s="41"/>
      <c r="AXW869" s="41"/>
      <c r="AYF869" s="41"/>
      <c r="AYO869" s="41"/>
      <c r="AYX869" s="41"/>
      <c r="AZG869" s="41"/>
      <c r="AZP869" s="41"/>
      <c r="AZY869" s="41"/>
      <c r="BAH869" s="41"/>
      <c r="BAQ869" s="41"/>
      <c r="BAZ869" s="41"/>
      <c r="BBI869" s="41"/>
      <c r="BBR869" s="41"/>
      <c r="BCA869" s="41"/>
      <c r="BCJ869" s="41"/>
      <c r="BCS869" s="41"/>
      <c r="BDB869" s="41"/>
      <c r="BDK869" s="41"/>
      <c r="BDT869" s="41"/>
      <c r="BEC869" s="41"/>
      <c r="BEL869" s="41"/>
      <c r="BEU869" s="41"/>
      <c r="BFD869" s="41"/>
      <c r="BFM869" s="41"/>
      <c r="BFV869" s="41"/>
      <c r="BGE869" s="41"/>
      <c r="BGN869" s="41"/>
      <c r="BGW869" s="41"/>
    </row>
    <row r="870" spans="1:1565" s="94" customFormat="1" ht="15.75">
      <c r="A870" s="56"/>
      <c r="E870" s="15" t="s">
        <v>1243</v>
      </c>
      <c r="F870" s="56"/>
      <c r="G870" s="177">
        <f>SUM(G797:G867)</f>
        <v>30765.049999999996</v>
      </c>
      <c r="H870" s="56"/>
      <c r="I870" s="234"/>
      <c r="J870" s="56"/>
      <c r="N870" s="15" t="s">
        <v>1243</v>
      </c>
      <c r="O870" s="56"/>
      <c r="P870" s="177">
        <f>SUM(P797:P867)</f>
        <v>29964.799999999996</v>
      </c>
      <c r="Q870" s="56"/>
      <c r="R870" s="234"/>
      <c r="S870" s="56"/>
      <c r="W870" s="15" t="s">
        <v>1243</v>
      </c>
      <c r="X870" s="56"/>
      <c r="Y870" s="177">
        <f>SUM(Y797:Y867)</f>
        <v>29312.649999999991</v>
      </c>
      <c r="Z870" s="56"/>
      <c r="AA870" s="234"/>
      <c r="AB870" s="56"/>
      <c r="AF870" s="15" t="s">
        <v>1243</v>
      </c>
      <c r="AG870" s="56"/>
      <c r="AH870" s="177">
        <f>SUM(AH797:AH867)</f>
        <v>33083.450000000004</v>
      </c>
      <c r="AI870" s="56"/>
      <c r="AJ870" s="234"/>
      <c r="AK870" s="56"/>
      <c r="AO870" s="15" t="s">
        <v>1243</v>
      </c>
      <c r="AP870" s="56"/>
      <c r="AQ870" s="177">
        <f>SUM(AQ797:AQ867)</f>
        <v>30840.650000000005</v>
      </c>
      <c r="AR870" s="56"/>
      <c r="AS870" s="234"/>
      <c r="AT870" s="56"/>
      <c r="AX870" s="15" t="s">
        <v>1243</v>
      </c>
      <c r="AY870" s="56"/>
      <c r="AZ870" s="177">
        <f>SUM(AZ797:AZ867)</f>
        <v>29264.700000000004</v>
      </c>
      <c r="BA870" s="56"/>
      <c r="BB870" s="234"/>
      <c r="BC870" s="56"/>
      <c r="BG870" s="15" t="s">
        <v>1243</v>
      </c>
      <c r="BH870" s="56"/>
      <c r="BI870" s="177">
        <f>SUM(BI797:BI867)</f>
        <v>29967.449999999997</v>
      </c>
      <c r="BJ870" s="56"/>
      <c r="BK870" s="234"/>
      <c r="BL870" s="56"/>
      <c r="BP870" s="15" t="s">
        <v>1243</v>
      </c>
      <c r="BQ870" s="56"/>
      <c r="BR870" s="177">
        <f>SUM(BR797:BR867)</f>
        <v>28184.799999999992</v>
      </c>
      <c r="BS870" s="56"/>
      <c r="BT870" s="234"/>
      <c r="BU870" s="56"/>
      <c r="BY870" s="15" t="s">
        <v>1243</v>
      </c>
      <c r="BZ870" s="56"/>
      <c r="CA870" s="177">
        <f>SUM(CA797:CA867)</f>
        <v>30218.450000000015</v>
      </c>
      <c r="CB870" s="56"/>
      <c r="CC870" s="234"/>
      <c r="CD870" s="56"/>
      <c r="CH870" s="15" t="s">
        <v>1243</v>
      </c>
      <c r="CI870" s="56"/>
      <c r="CJ870" s="177">
        <f>SUM(CJ797:CJ867)</f>
        <v>28799.9</v>
      </c>
      <c r="CK870" s="56"/>
      <c r="CL870" s="234"/>
      <c r="CM870" s="56"/>
      <c r="CQ870" s="15" t="s">
        <v>1243</v>
      </c>
      <c r="CR870" s="56"/>
      <c r="CS870" s="177">
        <f>SUM(CS797:CS867)</f>
        <v>29019.450000000004</v>
      </c>
      <c r="CT870" s="56"/>
      <c r="CU870" s="234"/>
      <c r="CV870" s="56"/>
      <c r="CZ870" s="15" t="s">
        <v>1243</v>
      </c>
      <c r="DA870" s="56"/>
      <c r="DB870" s="177">
        <f>SUM(DB797:DB867)</f>
        <v>33556.299999999981</v>
      </c>
      <c r="DC870" s="56"/>
      <c r="DD870" s="234"/>
      <c r="DE870" s="56"/>
      <c r="DI870" s="15" t="s">
        <v>1243</v>
      </c>
      <c r="DJ870" s="56"/>
      <c r="DK870" s="177">
        <f>SUM(DK797:DK867)</f>
        <v>30653.200000000001</v>
      </c>
      <c r="DL870" s="56"/>
      <c r="DM870" s="234"/>
      <c r="DN870" s="56"/>
      <c r="DR870" s="15" t="s">
        <v>1243</v>
      </c>
      <c r="DS870" s="56"/>
      <c r="DT870" s="177">
        <f>SUM(DT797:DT867)</f>
        <v>34103.249999999993</v>
      </c>
      <c r="DU870" s="56"/>
      <c r="DV870" s="234"/>
      <c r="DW870" s="56"/>
      <c r="EA870" s="15" t="s">
        <v>1243</v>
      </c>
      <c r="EB870" s="56"/>
      <c r="EC870" s="177">
        <f>SUM(EC797:EC867)</f>
        <v>30675.5</v>
      </c>
      <c r="ED870" s="56"/>
      <c r="EE870" s="234"/>
      <c r="EF870" s="56"/>
      <c r="EJ870" s="15" t="s">
        <v>1243</v>
      </c>
      <c r="EK870" s="56"/>
      <c r="EL870" s="177">
        <f>SUM(EL797:EL867)</f>
        <v>30292.299999999996</v>
      </c>
      <c r="EM870" s="56"/>
      <c r="EN870" s="234"/>
      <c r="EO870" s="56"/>
      <c r="ES870" s="15" t="s">
        <v>1243</v>
      </c>
      <c r="ET870" s="56"/>
      <c r="EU870" s="177">
        <f>SUM(EU797:EU867)</f>
        <v>29948.699999999997</v>
      </c>
      <c r="EV870" s="56"/>
      <c r="EW870" s="234"/>
      <c r="EX870" s="56"/>
      <c r="FB870" s="15" t="s">
        <v>1243</v>
      </c>
      <c r="FC870" s="56"/>
      <c r="FD870" s="177">
        <f>SUM(FD797:FD867)</f>
        <v>29504.049999999996</v>
      </c>
      <c r="FE870" s="56"/>
      <c r="FF870" s="234"/>
      <c r="FG870" s="56"/>
      <c r="FK870" s="15" t="s">
        <v>1243</v>
      </c>
      <c r="FL870" s="56"/>
      <c r="FM870" s="177">
        <f>SUM(FM797:FM867)</f>
        <v>27525.55</v>
      </c>
      <c r="FN870" s="56"/>
      <c r="FO870" s="234"/>
      <c r="FP870" s="56"/>
      <c r="FT870" s="15" t="s">
        <v>1243</v>
      </c>
      <c r="FU870" s="56"/>
      <c r="FV870" s="177">
        <f>SUM(FV797:FV867)</f>
        <v>28711.599999999999</v>
      </c>
      <c r="FW870" s="56"/>
      <c r="FX870" s="234"/>
      <c r="FY870" s="56"/>
      <c r="GC870" s="15" t="s">
        <v>1243</v>
      </c>
      <c r="GD870" s="56"/>
      <c r="GE870" s="177" t="e">
        <f>SUM(GE797:GE867)</f>
        <v>#N/A</v>
      </c>
      <c r="GF870" s="56"/>
      <c r="GG870" s="234"/>
      <c r="GH870" s="56"/>
      <c r="GL870" s="15" t="s">
        <v>1243</v>
      </c>
      <c r="GM870" s="56"/>
      <c r="GN870" s="177">
        <f>SUM(GN797:GN867)</f>
        <v>29806.15</v>
      </c>
      <c r="GO870" s="56"/>
      <c r="GP870" s="234"/>
      <c r="GQ870" s="56"/>
      <c r="GU870" s="15" t="s">
        <v>1243</v>
      </c>
      <c r="GV870" s="56"/>
      <c r="GW870" s="177">
        <f>SUM(GW797:GW867)</f>
        <v>28735.600000000002</v>
      </c>
      <c r="GX870" s="56"/>
      <c r="GY870" s="234"/>
      <c r="GZ870" s="56"/>
      <c r="HD870" s="15" t="s">
        <v>1243</v>
      </c>
      <c r="HE870" s="56"/>
      <c r="HF870" s="177">
        <f>SUM(HF797:HF867)</f>
        <v>24816.7</v>
      </c>
      <c r="HG870" s="56"/>
      <c r="HH870" s="234"/>
      <c r="HI870" s="56"/>
      <c r="HM870" s="15" t="s">
        <v>1243</v>
      </c>
      <c r="HN870" s="56"/>
      <c r="HO870" s="177">
        <f>SUM(HO797:HO867)</f>
        <v>29767.200000000001</v>
      </c>
      <c r="HP870" s="56"/>
      <c r="HQ870" s="234"/>
      <c r="HR870" s="56"/>
      <c r="HV870" s="15" t="s">
        <v>1243</v>
      </c>
      <c r="HW870" s="56"/>
      <c r="HX870" s="177">
        <f>SUM(HX797:HX867)</f>
        <v>26913.399999999994</v>
      </c>
      <c r="HY870" s="56"/>
      <c r="HZ870" s="234"/>
      <c r="IA870" s="56"/>
      <c r="IE870" s="15" t="s">
        <v>1243</v>
      </c>
      <c r="IF870" s="56"/>
      <c r="IG870" s="177">
        <f>SUM(IG797:IG867)</f>
        <v>27809.000000000004</v>
      </c>
      <c r="IH870" s="56"/>
      <c r="II870" s="234"/>
      <c r="IJ870" s="56"/>
      <c r="IN870" s="15" t="s">
        <v>1243</v>
      </c>
      <c r="IO870" s="56"/>
      <c r="IP870" s="177">
        <f>SUM(IP797:IP867)</f>
        <v>27969.899999999987</v>
      </c>
      <c r="IQ870" s="56"/>
      <c r="IR870" s="234"/>
      <c r="IS870" s="56"/>
      <c r="IU870" s="15"/>
      <c r="IW870" s="15" t="s">
        <v>1243</v>
      </c>
      <c r="IX870" s="56"/>
      <c r="IY870" s="177">
        <f>SUM(IY797:IY867)</f>
        <v>31109.599999999999</v>
      </c>
      <c r="IZ870" s="56"/>
      <c r="JA870" s="234"/>
      <c r="JB870" s="56"/>
      <c r="JF870" s="15" t="s">
        <v>1243</v>
      </c>
      <c r="JG870" s="56"/>
      <c r="JH870" s="177">
        <f>SUM(JH797:JH867)</f>
        <v>30002.100000000006</v>
      </c>
      <c r="JI870" s="56"/>
      <c r="JJ870" s="234"/>
      <c r="JK870" s="56"/>
      <c r="JO870" s="15" t="s">
        <v>1243</v>
      </c>
      <c r="JP870" s="56"/>
      <c r="JQ870" s="177">
        <f>SUM(JQ797:JQ867)</f>
        <v>32189.7</v>
      </c>
      <c r="JR870" s="56"/>
      <c r="JS870" s="234"/>
      <c r="JT870" s="56"/>
      <c r="JX870" s="15" t="s">
        <v>1243</v>
      </c>
      <c r="JY870" s="56"/>
      <c r="JZ870" s="177">
        <f>SUM(JZ797:JZ867)</f>
        <v>25657.400000000009</v>
      </c>
      <c r="KA870" s="56"/>
      <c r="KB870" s="234"/>
      <c r="KC870" s="56"/>
      <c r="KG870" s="15" t="s">
        <v>1243</v>
      </c>
      <c r="KH870" s="56"/>
      <c r="KI870" s="177" t="e">
        <f>SUM(KI797:KI867)</f>
        <v>#N/A</v>
      </c>
      <c r="KJ870" s="56"/>
      <c r="KK870" s="234"/>
      <c r="KL870" s="56"/>
      <c r="KP870" s="15" t="s">
        <v>1243</v>
      </c>
      <c r="KQ870" s="56"/>
      <c r="KR870" s="177">
        <f>SUM(KR797:KR867)</f>
        <v>26005.95</v>
      </c>
      <c r="KS870" s="56"/>
      <c r="KT870" s="234"/>
      <c r="KU870" s="56"/>
      <c r="KY870" s="15" t="s">
        <v>1243</v>
      </c>
      <c r="KZ870" s="56"/>
      <c r="LA870" s="177">
        <f>SUM(LA797:LA867)</f>
        <v>29016.099999999991</v>
      </c>
      <c r="LB870" s="56"/>
      <c r="LC870" s="234"/>
      <c r="LD870" s="56"/>
      <c r="LH870" s="15" t="s">
        <v>1243</v>
      </c>
      <c r="LI870" s="56"/>
      <c r="LJ870" s="177" t="e">
        <f>SUM(LJ797:LJ867)</f>
        <v>#N/A</v>
      </c>
      <c r="LK870" s="56"/>
      <c r="LL870" s="234"/>
      <c r="LM870" s="56"/>
      <c r="LQ870" s="15" t="s">
        <v>1243</v>
      </c>
      <c r="LR870" s="56"/>
      <c r="LS870" s="177">
        <f>SUM(LS797:LS867)</f>
        <v>30205.099999999995</v>
      </c>
      <c r="LT870" s="56"/>
      <c r="LU870" s="234"/>
      <c r="LV870" s="56"/>
      <c r="LZ870" s="15" t="s">
        <v>1243</v>
      </c>
      <c r="MA870" s="56"/>
      <c r="MB870" s="177">
        <f>SUM(MB797:MB867)</f>
        <v>24170.350000000006</v>
      </c>
      <c r="MC870" s="56"/>
      <c r="MD870" s="234"/>
      <c r="ME870" s="56"/>
      <c r="MI870" s="15" t="s">
        <v>1243</v>
      </c>
      <c r="MJ870" s="56"/>
      <c r="MK870" s="177">
        <f>SUM(MK797:MK867)</f>
        <v>29646.499999999996</v>
      </c>
      <c r="ML870" s="56"/>
      <c r="MM870" s="234"/>
      <c r="MN870" s="56"/>
      <c r="MR870" s="15" t="s">
        <v>1243</v>
      </c>
      <c r="MS870" s="56"/>
      <c r="MT870" s="177" t="e">
        <f>SUM(MT797:MT867)</f>
        <v>#N/A</v>
      </c>
      <c r="MU870" s="56"/>
      <c r="MV870" s="234"/>
      <c r="MW870" s="56"/>
      <c r="NA870" s="15" t="s">
        <v>1243</v>
      </c>
      <c r="NB870" s="56"/>
      <c r="NC870" s="177">
        <f>SUM(NC797:NC867)</f>
        <v>32808.65</v>
      </c>
      <c r="ND870" s="56"/>
      <c r="NE870" s="234"/>
      <c r="NF870" s="56"/>
      <c r="NJ870" s="15" t="s">
        <v>1243</v>
      </c>
      <c r="NK870" s="56"/>
      <c r="NL870" s="177">
        <f>SUM(NL797:NL867)</f>
        <v>24597.499999999996</v>
      </c>
      <c r="NM870" s="56"/>
      <c r="NN870" s="234"/>
      <c r="NO870" s="56"/>
      <c r="NS870" s="15" t="s">
        <v>1243</v>
      </c>
      <c r="NT870" s="56"/>
      <c r="NU870" s="177">
        <f>SUM(NU797:NU867)</f>
        <v>23661.199999999993</v>
      </c>
      <c r="NV870" s="56"/>
      <c r="NW870" s="234"/>
      <c r="NX870" s="56"/>
      <c r="OB870" s="15" t="s">
        <v>1243</v>
      </c>
      <c r="OC870" s="56"/>
      <c r="OD870" s="177">
        <f>SUM(OD797:OD867)</f>
        <v>30244.900000000005</v>
      </c>
      <c r="OE870" s="56"/>
      <c r="OF870" s="234"/>
      <c r="OG870" s="56"/>
      <c r="OK870" s="15" t="s">
        <v>1243</v>
      </c>
      <c r="OL870" s="56"/>
      <c r="OM870" s="177">
        <f>SUM(OM797:OM867)</f>
        <v>24648.999999999993</v>
      </c>
      <c r="ON870" s="56"/>
      <c r="OO870" s="234"/>
      <c r="OP870" s="56"/>
      <c r="OT870" s="15" t="s">
        <v>1243</v>
      </c>
      <c r="OU870" s="56"/>
      <c r="OV870" s="177">
        <f>SUM(OV797:OV867)</f>
        <v>24260.599999999995</v>
      </c>
      <c r="OW870" s="56"/>
      <c r="OX870" s="234"/>
      <c r="OY870" s="56"/>
      <c r="PC870" s="15" t="s">
        <v>1243</v>
      </c>
      <c r="PD870" s="56"/>
      <c r="PE870" s="177">
        <f>SUM(PE797:PE867)</f>
        <v>26732.5</v>
      </c>
      <c r="PF870" s="56"/>
      <c r="PG870" s="234"/>
      <c r="PH870" s="56"/>
      <c r="PL870" s="15" t="s">
        <v>1243</v>
      </c>
      <c r="PM870" s="56"/>
      <c r="PN870" s="177">
        <f>SUM(PN797:PN867)</f>
        <v>28599.19999999999</v>
      </c>
      <c r="PO870" s="56"/>
      <c r="PP870" s="234"/>
      <c r="PQ870" s="56"/>
      <c r="PU870" s="15" t="s">
        <v>1243</v>
      </c>
      <c r="PV870" s="56"/>
      <c r="PW870" s="177">
        <f>SUM(PW797:PW867)</f>
        <v>25784.399999999994</v>
      </c>
      <c r="PX870" s="56"/>
      <c r="PY870" s="234"/>
      <c r="PZ870" s="56"/>
      <c r="QD870" s="15" t="s">
        <v>1243</v>
      </c>
      <c r="QE870" s="56"/>
      <c r="QF870" s="177">
        <f>SUM(QF797:QF867)</f>
        <v>30598.500000000007</v>
      </c>
      <c r="QG870" s="56"/>
      <c r="QH870" s="234"/>
      <c r="QI870" s="56"/>
      <c r="QM870" s="15" t="s">
        <v>1243</v>
      </c>
      <c r="QN870" s="56"/>
      <c r="QO870" s="177" t="e">
        <f>SUM(QO797:QO867)</f>
        <v>#N/A</v>
      </c>
      <c r="QP870" s="56"/>
      <c r="QQ870" s="234"/>
      <c r="QR870" s="56"/>
      <c r="QV870" s="15" t="s">
        <v>1243</v>
      </c>
      <c r="QW870" s="56"/>
      <c r="QX870" s="177">
        <f>SUM(QX797:QX867)</f>
        <v>25245.4</v>
      </c>
      <c r="QY870" s="56"/>
      <c r="QZ870" s="234"/>
      <c r="RA870" s="56"/>
      <c r="RE870" s="15" t="s">
        <v>1243</v>
      </c>
      <c r="RF870" s="56"/>
      <c r="RG870" s="177">
        <f>SUM(RG797:RG867)</f>
        <v>22990.749999999996</v>
      </c>
      <c r="RH870" s="56"/>
      <c r="RI870" s="234"/>
      <c r="RJ870" s="56"/>
      <c r="RN870" s="15" t="s">
        <v>1243</v>
      </c>
      <c r="RO870" s="56"/>
      <c r="RP870" s="177">
        <f>SUM(RP797:RP867)</f>
        <v>27114.30000000001</v>
      </c>
      <c r="RQ870" s="56"/>
      <c r="RR870" s="234"/>
      <c r="RS870" s="161"/>
      <c r="RW870" s="15" t="s">
        <v>1243</v>
      </c>
      <c r="RY870" s="177" t="e">
        <f>SUM(RY797:RY867)</f>
        <v>#N/A</v>
      </c>
      <c r="SA870" s="236"/>
      <c r="SB870" s="161"/>
      <c r="SF870" s="15" t="s">
        <v>1243</v>
      </c>
      <c r="SH870" s="177">
        <f>SUM(SH797:SH867)</f>
        <v>26585.499999999996</v>
      </c>
      <c r="SJ870" s="236"/>
      <c r="SK870" s="161"/>
      <c r="SO870" s="15" t="s">
        <v>1243</v>
      </c>
      <c r="SQ870" s="177">
        <f>SUM(SQ797:SQ867)</f>
        <v>29417.499999999996</v>
      </c>
      <c r="SS870" s="236"/>
      <c r="ST870" s="161"/>
      <c r="SX870" s="15" t="s">
        <v>1243</v>
      </c>
      <c r="SZ870" s="177">
        <f>SUM(SZ797:SZ867)</f>
        <v>31920.200000000004</v>
      </c>
      <c r="TB870" s="236"/>
      <c r="TC870" s="161"/>
      <c r="TG870" s="15" t="s">
        <v>1243</v>
      </c>
      <c r="TI870" s="177" t="e">
        <f>SUM(TI797:TI867)</f>
        <v>#N/A</v>
      </c>
      <c r="TK870" s="236"/>
      <c r="TL870" s="161"/>
      <c r="TP870" s="15" t="s">
        <v>1243</v>
      </c>
      <c r="TR870" s="177">
        <f>SUM(TR797:TR867)</f>
        <v>22598.250000000007</v>
      </c>
      <c r="TT870" s="236"/>
      <c r="TU870" s="161"/>
      <c r="TY870" s="15" t="s">
        <v>1243</v>
      </c>
      <c r="UA870" s="177">
        <f>SUM(UA797:UA867)</f>
        <v>21538.750000000004</v>
      </c>
      <c r="UC870" s="236"/>
      <c r="UD870" s="161"/>
      <c r="UH870" s="15" t="s">
        <v>1243</v>
      </c>
      <c r="UJ870" s="177">
        <f>SUM(UJ797:UJ867)</f>
        <v>22368.499999999996</v>
      </c>
      <c r="UL870" s="236"/>
      <c r="UM870" s="161"/>
      <c r="UQ870" s="15" t="s">
        <v>1243</v>
      </c>
      <c r="US870" s="177" t="e">
        <f>SUM(US797:US867)</f>
        <v>#N/A</v>
      </c>
      <c r="UU870" s="236"/>
      <c r="UV870" s="161"/>
      <c r="UZ870" s="15" t="s">
        <v>1243</v>
      </c>
      <c r="VB870" s="177">
        <f>SUM(VB797:VB867)</f>
        <v>19506.900000000005</v>
      </c>
      <c r="VD870" s="236"/>
      <c r="VE870" s="161"/>
      <c r="VI870" s="15" t="s">
        <v>1243</v>
      </c>
      <c r="VK870" s="177" t="e">
        <f>SUM(VK797:VK867)</f>
        <v>#N/A</v>
      </c>
      <c r="VM870" s="236"/>
      <c r="VN870" s="161"/>
      <c r="VR870" s="15" t="s">
        <v>1243</v>
      </c>
      <c r="VT870" s="177">
        <f>SUM(VT797:VT867)</f>
        <v>19250.799999999996</v>
      </c>
      <c r="VV870" s="236"/>
      <c r="VW870" s="161"/>
      <c r="WA870" s="15" t="s">
        <v>1243</v>
      </c>
      <c r="WC870" s="177" t="e">
        <f>SUM(WC797:WC867)</f>
        <v>#N/A</v>
      </c>
      <c r="WE870" s="236"/>
      <c r="WF870" s="161"/>
      <c r="WJ870" s="15" t="s">
        <v>1243</v>
      </c>
      <c r="WL870" s="177">
        <f>SUM(WL797:WL867)</f>
        <v>29203.750000000004</v>
      </c>
      <c r="WN870" s="236"/>
      <c r="WO870" s="161"/>
      <c r="WS870" s="15" t="s">
        <v>1243</v>
      </c>
      <c r="WU870" s="177">
        <f>SUM(WU797:WU867)</f>
        <v>27755.499999999996</v>
      </c>
      <c r="WW870" s="236"/>
      <c r="WX870" s="161"/>
      <c r="XB870" s="15" t="s">
        <v>1243</v>
      </c>
      <c r="XD870" s="177">
        <f>SUM(XD797:XD867)</f>
        <v>27741.44999999999</v>
      </c>
      <c r="XF870" s="236"/>
      <c r="XG870" s="161"/>
      <c r="XK870" s="15" t="s">
        <v>1243</v>
      </c>
      <c r="XM870" s="177">
        <f>SUM(XM797:XM867)</f>
        <v>27930.849999999995</v>
      </c>
      <c r="XO870" s="236"/>
      <c r="XP870" s="161"/>
      <c r="XT870" s="15" t="s">
        <v>1243</v>
      </c>
      <c r="XV870" s="177">
        <f>SUM(XV797:XV867)</f>
        <v>25864.999999999989</v>
      </c>
      <c r="XX870" s="236"/>
      <c r="XY870" s="161"/>
      <c r="YC870" s="15" t="s">
        <v>1243</v>
      </c>
      <c r="YE870" s="177">
        <f>SUM(YE797:YE867)</f>
        <v>27596.9</v>
      </c>
      <c r="YG870" s="236"/>
      <c r="YH870" s="161"/>
      <c r="YL870" s="15" t="s">
        <v>1243</v>
      </c>
      <c r="YN870" s="177">
        <f>SUM(YN797:YN867)</f>
        <v>27588.449999999997</v>
      </c>
      <c r="YP870" s="236"/>
      <c r="YQ870" s="161"/>
      <c r="YU870" s="15" t="s">
        <v>1243</v>
      </c>
      <c r="YW870" s="177">
        <f>SUM(YW797:YW867)</f>
        <v>25289.499999999989</v>
      </c>
      <c r="YY870" s="236"/>
      <c r="YZ870" s="161"/>
      <c r="ZD870" s="15" t="s">
        <v>1243</v>
      </c>
      <c r="ZF870" s="177">
        <f>SUM(ZF797:ZF867)</f>
        <v>20197.099999999995</v>
      </c>
      <c r="ZH870" s="236"/>
      <c r="ZI870" s="161"/>
      <c r="ZM870" s="15" t="s">
        <v>1243</v>
      </c>
      <c r="ZO870" s="177">
        <f>SUM(ZO797:ZO867)</f>
        <v>30768</v>
      </c>
      <c r="ZQ870" s="236"/>
      <c r="ZR870" s="161"/>
      <c r="ZV870" s="15" t="s">
        <v>1243</v>
      </c>
      <c r="ZX870" s="177">
        <f>SUM(ZX797:ZX867)</f>
        <v>24800.200000000004</v>
      </c>
      <c r="ZZ870" s="236"/>
      <c r="AAA870" s="161"/>
      <c r="AAE870" s="15" t="s">
        <v>1243</v>
      </c>
      <c r="AAG870" s="177">
        <f>SUM(AAG797:AAG867)</f>
        <v>24444.299999999996</v>
      </c>
      <c r="AAI870" s="236"/>
      <c r="AAJ870" s="161"/>
      <c r="AAN870" s="15" t="s">
        <v>1243</v>
      </c>
      <c r="AAP870" s="177" t="e">
        <f>SUM(AAP797:AAP867)</f>
        <v>#N/A</v>
      </c>
      <c r="AAR870" s="236"/>
      <c r="AAS870" s="161"/>
      <c r="AAW870" s="15" t="s">
        <v>1243</v>
      </c>
      <c r="AAY870" s="177">
        <f>SUM(AAY797:AAY867)</f>
        <v>25328.050000000003</v>
      </c>
      <c r="ABA870" s="236"/>
      <c r="ABB870" s="161"/>
      <c r="ABF870" s="15" t="s">
        <v>1243</v>
      </c>
      <c r="ABH870" s="177">
        <f>SUM(ABH797:ABH867)</f>
        <v>24020.799999999999</v>
      </c>
      <c r="ABJ870" s="236"/>
      <c r="ABK870" s="161"/>
      <c r="ABO870" s="15" t="s">
        <v>1243</v>
      </c>
      <c r="ABQ870" s="177">
        <f>SUM(ABQ797:ABQ867)</f>
        <v>25611</v>
      </c>
      <c r="ABS870" s="236"/>
      <c r="ABT870" s="161"/>
      <c r="ABX870" s="15" t="s">
        <v>1243</v>
      </c>
      <c r="ABZ870" s="177" t="e">
        <f>SUM(ABZ797:ABZ867)</f>
        <v>#N/A</v>
      </c>
      <c r="ACB870" s="236"/>
      <c r="ACC870" s="161"/>
      <c r="ACG870" s="15" t="s">
        <v>1243</v>
      </c>
      <c r="ACI870" s="177" t="e">
        <f>SUM(ACI797:ACI867)</f>
        <v>#N/A</v>
      </c>
      <c r="ACK870" s="236"/>
      <c r="ACL870" s="161"/>
      <c r="ACP870" s="15" t="s">
        <v>1243</v>
      </c>
      <c r="ACR870" s="177" t="e">
        <f>SUM(ACR797:ACR867)</f>
        <v>#N/A</v>
      </c>
      <c r="ACT870" s="236"/>
      <c r="ACU870" s="161"/>
      <c r="ACY870" s="15" t="s">
        <v>1243</v>
      </c>
      <c r="ADA870" s="177" t="e">
        <f>SUM(ADA797:ADA867)</f>
        <v>#N/A</v>
      </c>
      <c r="ADC870" s="236"/>
      <c r="ADD870" s="161"/>
      <c r="ADH870" s="15" t="s">
        <v>1243</v>
      </c>
      <c r="ADJ870" s="177">
        <f>SUM(ADJ797:ADJ867)</f>
        <v>23268.899999999998</v>
      </c>
      <c r="ADL870" s="236"/>
      <c r="ADM870" s="161"/>
      <c r="ADQ870" s="15" t="s">
        <v>1243</v>
      </c>
      <c r="ADS870" s="177" t="e">
        <f>SUM(ADS797:ADS867)</f>
        <v>#N/A</v>
      </c>
      <c r="ADU870" s="236"/>
      <c r="ADV870" s="161"/>
      <c r="ADZ870" s="15" t="s">
        <v>1243</v>
      </c>
      <c r="AEB870" s="177">
        <f>SUM(AEB797:AEB867)</f>
        <v>19375.349999999995</v>
      </c>
      <c r="AED870" s="236"/>
      <c r="AEE870" s="161"/>
      <c r="AEI870" s="15" t="s">
        <v>1243</v>
      </c>
      <c r="AEK870" s="177" t="e">
        <f>SUM(AEK797:AEK867)</f>
        <v>#N/A</v>
      </c>
      <c r="AEM870" s="236"/>
      <c r="AEN870" s="161"/>
      <c r="AER870" s="15" t="s">
        <v>1243</v>
      </c>
      <c r="AET870" s="177" t="e">
        <f>SUM(AET797:AET867)</f>
        <v>#N/A</v>
      </c>
      <c r="AEV870" s="236"/>
      <c r="AEW870" s="161"/>
      <c r="AFA870" s="15" t="s">
        <v>1243</v>
      </c>
      <c r="AFC870" s="177" t="e">
        <f>SUM(AFC797:AFC867)</f>
        <v>#N/A</v>
      </c>
      <c r="AFE870" s="236"/>
      <c r="AFF870" s="161"/>
      <c r="AFJ870" s="15" t="s">
        <v>1243</v>
      </c>
      <c r="AFL870" s="177" t="e">
        <f>SUM(AFL797:AFL867)</f>
        <v>#N/A</v>
      </c>
      <c r="AFN870" s="236"/>
      <c r="AFO870" s="161"/>
      <c r="AFS870" s="15" t="s">
        <v>1243</v>
      </c>
      <c r="AFU870" s="177" t="e">
        <f>SUM(AFU797:AFU867)</f>
        <v>#N/A</v>
      </c>
      <c r="AFW870" s="236"/>
      <c r="AFX870" s="161"/>
      <c r="AGB870" s="15" t="s">
        <v>1243</v>
      </c>
      <c r="AGD870" s="177">
        <f>SUM(AGD797:AGD867)</f>
        <v>31276.5</v>
      </c>
      <c r="AGF870" s="236"/>
      <c r="AGG870" s="161"/>
      <c r="AGK870" s="15" t="s">
        <v>1243</v>
      </c>
      <c r="AGM870" s="177">
        <f>SUM(AGM797:AGM867)</f>
        <v>30165.150000000005</v>
      </c>
      <c r="AGO870" s="236"/>
      <c r="AGP870" s="161"/>
      <c r="AGT870" s="15" t="s">
        <v>1243</v>
      </c>
      <c r="AGV870" s="177">
        <f>SUM(AGV797:AGV867)</f>
        <v>26017.200000000004</v>
      </c>
      <c r="AGX870" s="236"/>
      <c r="AGY870" s="161"/>
      <c r="AHC870" s="15" t="s">
        <v>1243</v>
      </c>
      <c r="AHE870" s="177">
        <f>SUM(AHE797:AHE867)</f>
        <v>31596.699999999997</v>
      </c>
      <c r="AHG870" s="236"/>
      <c r="AHH870" s="161"/>
      <c r="AHL870" s="15" t="s">
        <v>1243</v>
      </c>
      <c r="AHN870" s="177">
        <f>SUM(AHN797:AHN867)</f>
        <v>27098.300000000007</v>
      </c>
      <c r="AHP870" s="236"/>
      <c r="AHQ870" s="161"/>
      <c r="AHU870" s="15" t="s">
        <v>1243</v>
      </c>
      <c r="AHW870" s="177">
        <f>SUM(AHW797:AHW867)</f>
        <v>28216.099999999991</v>
      </c>
      <c r="AHY870" s="236"/>
      <c r="AHZ870" s="161"/>
      <c r="AID870" s="15" t="s">
        <v>1243</v>
      </c>
      <c r="AIF870" s="177">
        <f>SUM(AIF797:AIF867)</f>
        <v>25212.899999999994</v>
      </c>
      <c r="AIH870" s="236"/>
      <c r="AII870" s="161"/>
      <c r="AIM870" s="15" t="s">
        <v>1243</v>
      </c>
      <c r="AIO870" s="177">
        <f>SUM(AIO797:AIO867)</f>
        <v>28214.100000000002</v>
      </c>
      <c r="AIQ870" s="236"/>
      <c r="AIR870" s="161"/>
      <c r="AIV870" s="15" t="s">
        <v>1243</v>
      </c>
      <c r="AIX870" s="177">
        <f>SUM(AIX797:AIX867)</f>
        <v>30238.099999999995</v>
      </c>
      <c r="AIZ870" s="236"/>
      <c r="AJA870" s="161"/>
      <c r="AJE870" s="15" t="s">
        <v>1243</v>
      </c>
      <c r="AJG870" s="177">
        <f>SUM(AJG797:AJG867)</f>
        <v>25116.600000000002</v>
      </c>
      <c r="AJI870" s="236"/>
      <c r="AJJ870" s="161"/>
      <c r="AJN870" s="15" t="s">
        <v>1243</v>
      </c>
      <c r="AJP870" s="177">
        <f>SUM(AJP797:AJP867)</f>
        <v>33029.700000000004</v>
      </c>
      <c r="AJR870" s="236"/>
      <c r="AJS870" s="161"/>
      <c r="AJW870" s="15" t="s">
        <v>1243</v>
      </c>
      <c r="AJY870" s="177">
        <f>SUM(AJY797:AJY867)</f>
        <v>28691.100000000006</v>
      </c>
      <c r="AKA870" s="236"/>
      <c r="AKB870" s="161"/>
      <c r="AKF870" s="15" t="s">
        <v>1243</v>
      </c>
      <c r="AKH870" s="177">
        <f>SUM(AKH797:AKH867)</f>
        <v>30642.800000000003</v>
      </c>
      <c r="AKJ870" s="236"/>
      <c r="AKK870" s="161"/>
      <c r="AKO870" s="15" t="s">
        <v>1243</v>
      </c>
      <c r="AKQ870" s="177">
        <f>SUM(AKQ797:AKQ867)</f>
        <v>30287.399999999991</v>
      </c>
      <c r="AKS870" s="236"/>
      <c r="AKT870" s="161"/>
      <c r="AKX870" s="15" t="s">
        <v>1243</v>
      </c>
      <c r="AKZ870" s="177">
        <f>SUM(AKZ797:AKZ867)</f>
        <v>31973.8</v>
      </c>
      <c r="ALB870" s="236"/>
      <c r="ALC870" s="161"/>
      <c r="ALG870" s="15" t="s">
        <v>1243</v>
      </c>
      <c r="ALI870" s="177">
        <f>SUM(ALI797:ALI867)</f>
        <v>28624.900000000012</v>
      </c>
      <c r="ALK870" s="236"/>
      <c r="ALL870" s="161"/>
      <c r="ALP870" s="15" t="s">
        <v>1243</v>
      </c>
      <c r="ALR870" s="177">
        <f>SUM(ALR797:ALR867)</f>
        <v>26235.8</v>
      </c>
      <c r="ALT870" s="236"/>
      <c r="ALU870" s="161"/>
      <c r="ALY870" s="15" t="s">
        <v>1243</v>
      </c>
      <c r="AMA870" s="177">
        <f>SUM(AMA797:AMA867)</f>
        <v>31424.599999999995</v>
      </c>
      <c r="AMC870" s="236"/>
      <c r="AMD870" s="161"/>
      <c r="AMH870" s="15" t="s">
        <v>1243</v>
      </c>
      <c r="AMJ870" s="177">
        <f>SUM(AMJ797:AMJ867)</f>
        <v>32613.599999999991</v>
      </c>
      <c r="AML870" s="236"/>
      <c r="AMM870" s="161"/>
      <c r="AMQ870" s="15" t="s">
        <v>1243</v>
      </c>
      <c r="AMS870" s="177">
        <f>SUM(AMS797:AMS867)</f>
        <v>26173.300000000003</v>
      </c>
      <c r="AMU870" s="236"/>
      <c r="AMV870" s="161"/>
      <c r="AMZ870" s="15" t="s">
        <v>1243</v>
      </c>
      <c r="ANB870" s="177">
        <f>SUM(ANB797:ANB867)</f>
        <v>26542.599999999995</v>
      </c>
      <c r="AND870" s="236"/>
      <c r="ANE870" s="161"/>
      <c r="ANI870" s="15" t="s">
        <v>1243</v>
      </c>
      <c r="ANK870" s="177">
        <f>SUM(ANK797:ANK867)</f>
        <v>29979.000000000011</v>
      </c>
      <c r="ANM870" s="236"/>
      <c r="ANN870" s="161"/>
      <c r="ANR870" s="15" t="s">
        <v>1243</v>
      </c>
      <c r="ANT870" s="177">
        <f>SUM(ANT797:ANT867)</f>
        <v>27407.699999999993</v>
      </c>
      <c r="ANV870" s="236"/>
      <c r="ANW870" s="161"/>
      <c r="AOA870" s="15" t="s">
        <v>1243</v>
      </c>
      <c r="AOC870" s="177">
        <f>SUM(AOC797:AOC867)</f>
        <v>26733.599999999999</v>
      </c>
      <c r="AOE870" s="236"/>
      <c r="AOF870" s="161"/>
      <c r="AOJ870" s="15" t="s">
        <v>1243</v>
      </c>
      <c r="AOL870" s="177" t="e">
        <f>SUM(AOL797:AOL867)</f>
        <v>#N/A</v>
      </c>
      <c r="AON870" s="236"/>
      <c r="AOO870" s="161"/>
      <c r="AOS870" s="15" t="s">
        <v>1243</v>
      </c>
      <c r="AOU870" s="177">
        <f>SUM(AOU797:AOU867)</f>
        <v>26640.850000000013</v>
      </c>
      <c r="AOW870" s="236"/>
      <c r="AOX870" s="161"/>
      <c r="APB870" s="15" t="s">
        <v>1243</v>
      </c>
      <c r="APD870" s="177">
        <f>SUM(APD797:APD867)</f>
        <v>30627.499999999996</v>
      </c>
      <c r="APF870" s="236"/>
      <c r="APG870" s="161"/>
      <c r="APK870" s="15" t="s">
        <v>1243</v>
      </c>
      <c r="APM870" s="177">
        <f>SUM(APM797:APM867)</f>
        <v>25181.199999999997</v>
      </c>
      <c r="APO870" s="236"/>
      <c r="APP870" s="161"/>
      <c r="APT870" s="15" t="s">
        <v>1243</v>
      </c>
      <c r="APV870" s="177" t="e">
        <f>SUM(APV797:APV867)</f>
        <v>#N/A</v>
      </c>
      <c r="APX870" s="236"/>
      <c r="APY870" s="161"/>
      <c r="AQC870" s="15" t="s">
        <v>1243</v>
      </c>
      <c r="AQE870" s="177">
        <f>SUM(AQE797:AQE867)</f>
        <v>24619.200000000008</v>
      </c>
      <c r="AQG870" s="236"/>
      <c r="AQL870" s="15" t="s">
        <v>1243</v>
      </c>
      <c r="AQN870" s="177">
        <f>SUM(AQN797:AQN867)</f>
        <v>24307.000000000007</v>
      </c>
      <c r="AQP870" s="236"/>
      <c r="AQU870" s="15" t="s">
        <v>1243</v>
      </c>
      <c r="AQW870" s="177" t="e">
        <f>SUM(AQW797:AQW867)</f>
        <v>#N/A</v>
      </c>
      <c r="AQY870" s="236"/>
      <c r="ARD870" s="15" t="s">
        <v>1243</v>
      </c>
      <c r="ARF870" s="177" t="e">
        <f>SUM(ARF797:ARF867)</f>
        <v>#N/A</v>
      </c>
      <c r="ARH870" s="236"/>
      <c r="ARM870" s="15" t="s">
        <v>1243</v>
      </c>
      <c r="ARO870" s="177" t="e">
        <f>SUM(ARO797:ARO867)</f>
        <v>#N/A</v>
      </c>
      <c r="ARQ870" s="236"/>
      <c r="ARV870" s="15" t="s">
        <v>1243</v>
      </c>
      <c r="ARX870" s="177" t="e">
        <f>SUM(ARX797:ARX867)</f>
        <v>#N/A</v>
      </c>
      <c r="ARZ870" s="236"/>
      <c r="ASE870" s="15" t="s">
        <v>1243</v>
      </c>
      <c r="ASG870" s="177">
        <f>SUM(ASG797:ASG867)</f>
        <v>26125.100000000006</v>
      </c>
      <c r="ASI870" s="236"/>
      <c r="ASN870" s="15" t="s">
        <v>1243</v>
      </c>
      <c r="ASP870" s="177" t="e">
        <f>SUM(ASP797:ASP867)</f>
        <v>#N/A</v>
      </c>
      <c r="ASR870" s="236"/>
      <c r="ASW870" s="15" t="s">
        <v>1243</v>
      </c>
      <c r="ASY870" s="177">
        <f>SUM(ASY797:ASY867)</f>
        <v>17431.7</v>
      </c>
      <c r="ATA870" s="236"/>
      <c r="ATF870" s="15" t="s">
        <v>1243</v>
      </c>
      <c r="ATH870" s="177" t="e">
        <f>SUM(ATH797:ATH867)</f>
        <v>#N/A</v>
      </c>
      <c r="ATJ870" s="236"/>
      <c r="ATO870" s="15" t="s">
        <v>1243</v>
      </c>
      <c r="ATQ870" s="177" t="e">
        <f>SUM(ATQ797:ATQ867)</f>
        <v>#N/A</v>
      </c>
      <c r="ATS870" s="236"/>
      <c r="ATX870" s="15" t="s">
        <v>1243</v>
      </c>
      <c r="ATZ870" s="177" t="e">
        <f>SUM(ATZ797:ATZ867)</f>
        <v>#N/A</v>
      </c>
      <c r="AUB870" s="236"/>
      <c r="AUG870" s="15" t="s">
        <v>1243</v>
      </c>
      <c r="AUI870" s="177" t="e">
        <f>SUM(AUI797:AUI867)</f>
        <v>#N/A</v>
      </c>
      <c r="AUK870" s="236"/>
      <c r="AUP870" s="15" t="s">
        <v>1243</v>
      </c>
      <c r="AUR870" s="177" t="e">
        <f>SUM(AUR797:AUR867)</f>
        <v>#N/A</v>
      </c>
      <c r="AUT870" s="236"/>
      <c r="AUY870" s="15" t="s">
        <v>1243</v>
      </c>
      <c r="AVA870" s="177" t="e">
        <f>SUM(AVA797:AVA867)</f>
        <v>#N/A</v>
      </c>
      <c r="AVC870" s="236"/>
      <c r="AVH870" s="15" t="s">
        <v>1243</v>
      </c>
      <c r="AVJ870" s="177" t="e">
        <f>SUM(AVJ797:AVJ867)</f>
        <v>#N/A</v>
      </c>
      <c r="AVL870" s="236"/>
      <c r="AVQ870" s="15" t="s">
        <v>1243</v>
      </c>
      <c r="AVS870" s="177" t="e">
        <f>SUM(AVS797:AVS867)</f>
        <v>#N/A</v>
      </c>
      <c r="AVU870" s="236"/>
      <c r="AVZ870" s="15" t="s">
        <v>1243</v>
      </c>
      <c r="AWB870" s="177" t="e">
        <f>SUM(AWB797:AWB867)</f>
        <v>#N/A</v>
      </c>
      <c r="AWD870" s="236"/>
      <c r="AWI870" s="15" t="s">
        <v>1243</v>
      </c>
      <c r="AWK870" s="177" t="e">
        <f>SUM(AWK797:AWK867)</f>
        <v>#N/A</v>
      </c>
      <c r="AWM870" s="236"/>
      <c r="AWR870" s="15" t="s">
        <v>1243</v>
      </c>
      <c r="AWT870" s="177">
        <f>SUM(AWT797:AWT867)</f>
        <v>29265.199999999993</v>
      </c>
      <c r="AWV870" s="236"/>
      <c r="AXA870" s="15" t="s">
        <v>1243</v>
      </c>
      <c r="AXC870" s="177">
        <f>SUM(AXC797:AXC867)</f>
        <v>27131.7</v>
      </c>
      <c r="AXE870" s="236"/>
      <c r="AXJ870" s="15" t="s">
        <v>1243</v>
      </c>
      <c r="AXL870" s="177">
        <f>SUM(AXL797:AXL867)</f>
        <v>26822.6</v>
      </c>
      <c r="AXN870" s="236"/>
      <c r="AXS870" s="15" t="s">
        <v>1243</v>
      </c>
      <c r="AXU870" s="177">
        <f>SUM(AXU797:AXU867)</f>
        <v>24397.599999999995</v>
      </c>
      <c r="AXW870" s="236"/>
      <c r="AYB870" s="15" t="s">
        <v>1243</v>
      </c>
      <c r="AYD870" s="177">
        <f>SUM(AYD797:AYD867)</f>
        <v>30756.100000000006</v>
      </c>
      <c r="AYF870" s="236"/>
      <c r="AYK870" s="15" t="s">
        <v>1243</v>
      </c>
      <c r="AYM870" s="177">
        <f>SUM(AYM797:AYM867)</f>
        <v>26158.000000000004</v>
      </c>
      <c r="AYO870" s="236"/>
      <c r="AYT870" s="15" t="s">
        <v>1243</v>
      </c>
      <c r="AYV870" s="177">
        <f>SUM(AYV797:AYV867)</f>
        <v>23824.149999999987</v>
      </c>
      <c r="AYX870" s="236"/>
      <c r="AZC870" s="15" t="s">
        <v>1243</v>
      </c>
      <c r="AZE870" s="177">
        <f>SUM(AZE797:AZE867)</f>
        <v>28357.400000000005</v>
      </c>
      <c r="AZG870" s="236"/>
      <c r="AZL870" s="15" t="s">
        <v>1243</v>
      </c>
      <c r="AZN870" s="177">
        <f>SUM(AZN797:AZN867)</f>
        <v>27393.749999999993</v>
      </c>
      <c r="AZP870" s="236"/>
      <c r="AZU870" s="15" t="s">
        <v>1243</v>
      </c>
      <c r="AZW870" s="177">
        <f>SUM(AZW797:AZW867)</f>
        <v>23820.899999999998</v>
      </c>
      <c r="AZY870" s="236"/>
      <c r="BAD870" s="15" t="s">
        <v>1243</v>
      </c>
      <c r="BAF870" s="177">
        <f>SUM(BAF797:BAF867)</f>
        <v>29099.699999999993</v>
      </c>
      <c r="BAH870" s="236"/>
      <c r="BAM870" s="15" t="s">
        <v>1243</v>
      </c>
      <c r="BAO870" s="177">
        <f>SUM(BAO797:BAO867)</f>
        <v>30126.899999999994</v>
      </c>
      <c r="BAQ870" s="236"/>
      <c r="BAV870" s="15" t="s">
        <v>1243</v>
      </c>
      <c r="BAX870" s="177">
        <f>SUM(BAX797:BAX867)</f>
        <v>28385.699999999997</v>
      </c>
      <c r="BAZ870" s="236"/>
      <c r="BBE870" s="15" t="s">
        <v>1243</v>
      </c>
      <c r="BBG870" s="177">
        <f>SUM(BBG797:BBG867)</f>
        <v>27785.300000000003</v>
      </c>
      <c r="BBI870" s="236"/>
      <c r="BBN870" s="15" t="s">
        <v>1243</v>
      </c>
      <c r="BBP870" s="177">
        <f>SUM(BBP797:BBP867)</f>
        <v>29735.800000000003</v>
      </c>
      <c r="BBR870" s="236"/>
      <c r="BBW870" s="15" t="s">
        <v>1243</v>
      </c>
      <c r="BBY870" s="177">
        <f>SUM(BBY797:BBY867)</f>
        <v>28526.199999999993</v>
      </c>
      <c r="BCA870" s="236"/>
      <c r="BCF870" s="15" t="s">
        <v>1243</v>
      </c>
      <c r="BCH870" s="177">
        <f>SUM(BCH797:BCH867)</f>
        <v>26829.8</v>
      </c>
      <c r="BCJ870" s="236"/>
      <c r="BCO870" s="15" t="s">
        <v>1243</v>
      </c>
      <c r="BCQ870" s="177">
        <f>SUM(BCQ797:BCQ867)</f>
        <v>27116.499999999996</v>
      </c>
      <c r="BCS870" s="236"/>
      <c r="BCX870" s="15" t="s">
        <v>1243</v>
      </c>
      <c r="BCZ870" s="177">
        <f>SUM(BCZ797:BCZ867)</f>
        <v>28534.899999999994</v>
      </c>
      <c r="BDB870" s="236"/>
      <c r="BDG870" s="15" t="s">
        <v>1243</v>
      </c>
      <c r="BDI870" s="177">
        <f>SUM(BDI797:BDI867)</f>
        <v>26775.400000000005</v>
      </c>
      <c r="BDK870" s="236"/>
      <c r="BDP870" s="15" t="s">
        <v>1243</v>
      </c>
      <c r="BDR870" s="177">
        <f>SUM(BDR797:BDR867)</f>
        <v>31424.399999999998</v>
      </c>
      <c r="BDT870" s="236"/>
      <c r="BDY870" s="15" t="s">
        <v>1243</v>
      </c>
      <c r="BEA870" s="177">
        <f>SUM(BEA797:BEA867)</f>
        <v>23263.900000000005</v>
      </c>
      <c r="BEC870" s="236"/>
      <c r="BEH870" s="15" t="s">
        <v>1243</v>
      </c>
      <c r="BEJ870" s="177">
        <f>SUM(BEJ797:BEJ867)</f>
        <v>24578.900000000005</v>
      </c>
      <c r="BEL870" s="236"/>
      <c r="BEQ870" s="15" t="s">
        <v>1243</v>
      </c>
      <c r="BES870" s="177">
        <f>SUM(BES797:BES867)</f>
        <v>25351.1</v>
      </c>
      <c r="BEU870" s="236"/>
      <c r="BEZ870" s="15" t="s">
        <v>1243</v>
      </c>
      <c r="BFB870" s="177">
        <f>SUM(BFB797:BFB867)</f>
        <v>23078.300000000007</v>
      </c>
      <c r="BFD870" s="236"/>
      <c r="BFI870" s="15" t="s">
        <v>1243</v>
      </c>
      <c r="BFK870" s="177">
        <f>SUM(BFK797:BFK867)</f>
        <v>27283.700000000004</v>
      </c>
      <c r="BFM870" s="236"/>
      <c r="BFR870" s="15" t="s">
        <v>1243</v>
      </c>
      <c r="BFT870" s="177">
        <f>SUM(BFT797:BFT867)</f>
        <v>27766.700000000008</v>
      </c>
      <c r="BFV870" s="236"/>
      <c r="BGA870" s="15" t="s">
        <v>1243</v>
      </c>
      <c r="BGC870" s="177">
        <f>SUM(BGC797:BGC867)</f>
        <v>25536.149999999998</v>
      </c>
      <c r="BGE870" s="236"/>
      <c r="BGJ870" s="15" t="s">
        <v>1243</v>
      </c>
      <c r="BGL870" s="177">
        <f>SUM(BGL797:BGL867)</f>
        <v>27034.599999999995</v>
      </c>
      <c r="BGN870" s="236"/>
      <c r="BGS870" s="15" t="s">
        <v>1243</v>
      </c>
      <c r="BGU870" s="177">
        <f>SUM(BGU797:BGU867)</f>
        <v>25886.7</v>
      </c>
      <c r="BGW870" s="236"/>
      <c r="BHB870" s="15" t="s">
        <v>1243</v>
      </c>
      <c r="BHD870" s="177">
        <f>SUM(BHD797:BHD867)</f>
        <v>28917.5</v>
      </c>
    </row>
    <row r="871" spans="1:1565" s="86" customFormat="1" ht="18">
      <c r="A871" s="85"/>
      <c r="E871" s="85"/>
      <c r="F871" s="85"/>
      <c r="G871" s="85"/>
      <c r="H871" s="85"/>
      <c r="I871" s="87"/>
      <c r="J871" s="85"/>
      <c r="N871" s="85"/>
      <c r="O871" s="85"/>
      <c r="P871" s="85"/>
      <c r="Q871" s="85"/>
      <c r="R871" s="87"/>
      <c r="S871" s="85"/>
      <c r="W871" s="85"/>
      <c r="X871" s="85"/>
      <c r="Y871" s="85"/>
      <c r="Z871" s="85"/>
      <c r="AA871" s="87"/>
      <c r="AB871" s="85"/>
      <c r="AF871" s="85"/>
      <c r="AG871" s="85"/>
      <c r="AH871" s="85"/>
      <c r="AI871" s="85"/>
      <c r="AJ871" s="87"/>
      <c r="AK871" s="85"/>
      <c r="AO871" s="85"/>
      <c r="AP871" s="85"/>
      <c r="AQ871" s="85"/>
      <c r="AR871" s="85"/>
      <c r="AS871" s="87"/>
      <c r="AT871" s="85"/>
      <c r="AX871" s="85"/>
      <c r="AY871" s="85"/>
      <c r="AZ871" s="85"/>
      <c r="BA871" s="85"/>
      <c r="BB871" s="87"/>
      <c r="BC871" s="85"/>
      <c r="BG871" s="85"/>
      <c r="BH871" s="85"/>
      <c r="BI871" s="85"/>
      <c r="BJ871" s="85"/>
      <c r="BK871" s="87"/>
      <c r="BL871" s="85"/>
      <c r="BP871" s="85"/>
      <c r="BQ871" s="85"/>
      <c r="BR871" s="85"/>
      <c r="BS871" s="85"/>
      <c r="BT871" s="87"/>
      <c r="BU871" s="85"/>
      <c r="BY871" s="85"/>
      <c r="BZ871" s="85"/>
      <c r="CA871" s="85"/>
      <c r="CB871" s="85"/>
      <c r="CC871" s="87"/>
      <c r="CD871" s="85"/>
      <c r="CH871" s="85"/>
      <c r="CI871" s="85"/>
      <c r="CJ871" s="85"/>
      <c r="CK871" s="85"/>
      <c r="CL871" s="87"/>
      <c r="CM871" s="85"/>
      <c r="CQ871" s="85"/>
      <c r="CR871" s="85"/>
      <c r="CS871" s="85"/>
      <c r="CT871" s="85"/>
      <c r="CU871" s="87"/>
      <c r="CV871" s="85"/>
      <c r="CZ871" s="85"/>
      <c r="DA871" s="85"/>
      <c r="DB871" s="85"/>
      <c r="DC871" s="85"/>
      <c r="DD871" s="87"/>
      <c r="DE871" s="85"/>
      <c r="DI871" s="85"/>
      <c r="DJ871" s="85"/>
      <c r="DK871" s="85"/>
      <c r="DL871" s="85"/>
      <c r="DM871" s="87"/>
      <c r="DN871" s="85"/>
      <c r="DR871" s="85"/>
      <c r="DS871" s="85"/>
      <c r="DT871" s="85"/>
      <c r="DU871" s="85"/>
      <c r="DV871" s="87"/>
      <c r="DW871" s="85"/>
      <c r="EA871" s="85"/>
      <c r="EB871" s="85"/>
      <c r="EC871" s="85"/>
      <c r="ED871" s="85"/>
      <c r="EE871" s="87"/>
      <c r="EF871" s="85"/>
      <c r="EJ871" s="85"/>
      <c r="EK871" s="85"/>
      <c r="EL871" s="85"/>
      <c r="EM871" s="85"/>
      <c r="EN871" s="87"/>
      <c r="EO871" s="85"/>
      <c r="ES871" s="85"/>
      <c r="ET871" s="85"/>
      <c r="EU871" s="85"/>
      <c r="EV871" s="85"/>
      <c r="EW871" s="87"/>
      <c r="EX871" s="85"/>
      <c r="FB871" s="85"/>
      <c r="FC871" s="85"/>
      <c r="FD871" s="85"/>
      <c r="FE871" s="85"/>
      <c r="FF871" s="87"/>
      <c r="FG871" s="85"/>
      <c r="FK871" s="85"/>
      <c r="FL871" s="85"/>
      <c r="FM871" s="85"/>
      <c r="FN871" s="85"/>
      <c r="FO871" s="87"/>
      <c r="FP871" s="85"/>
      <c r="FT871" s="85"/>
      <c r="FU871" s="85"/>
      <c r="FV871" s="85"/>
      <c r="FW871" s="85"/>
      <c r="FX871" s="87"/>
      <c r="FY871" s="85"/>
      <c r="GC871" s="85"/>
      <c r="GD871" s="85"/>
      <c r="GE871" s="85"/>
      <c r="GF871" s="85"/>
      <c r="GG871" s="87"/>
      <c r="GH871" s="85"/>
      <c r="GL871" s="85"/>
      <c r="GM871" s="85"/>
      <c r="GN871" s="85"/>
      <c r="GO871" s="85"/>
      <c r="GP871" s="87"/>
      <c r="GQ871" s="85"/>
      <c r="GU871" s="85"/>
      <c r="GV871" s="85"/>
      <c r="GW871" s="85"/>
      <c r="GX871" s="85"/>
      <c r="GY871" s="87"/>
      <c r="GZ871" s="85"/>
      <c r="HD871" s="85"/>
      <c r="HE871" s="85"/>
      <c r="HF871" s="85"/>
      <c r="HG871" s="85"/>
      <c r="HH871" s="87"/>
      <c r="HI871" s="85"/>
      <c r="HM871" s="85"/>
      <c r="HN871" s="85"/>
      <c r="HO871" s="85"/>
      <c r="HP871" s="85"/>
      <c r="RT871" s="75"/>
    </row>
    <row r="872" spans="1:1565" s="86" customFormat="1" ht="18">
      <c r="A872" s="85"/>
      <c r="E872" s="85"/>
      <c r="F872" s="85"/>
      <c r="G872" s="85"/>
      <c r="H872" s="85"/>
      <c r="I872" s="87"/>
      <c r="J872" s="85"/>
      <c r="N872" s="85"/>
      <c r="O872" s="85"/>
      <c r="P872" s="85"/>
      <c r="Q872" s="85"/>
      <c r="R872" s="87"/>
      <c r="S872" s="85"/>
      <c r="W872" s="85"/>
      <c r="X872" s="85"/>
      <c r="Y872" s="85"/>
      <c r="Z872" s="85"/>
      <c r="AA872" s="87"/>
      <c r="AB872" s="85"/>
      <c r="AF872" s="85"/>
      <c r="AG872" s="85"/>
      <c r="AH872" s="85"/>
      <c r="AI872" s="85"/>
      <c r="AJ872" s="87"/>
      <c r="AK872" s="85"/>
      <c r="AO872" s="85"/>
      <c r="AP872" s="85"/>
      <c r="AQ872" s="85"/>
      <c r="AR872" s="85"/>
      <c r="AS872" s="87"/>
      <c r="AT872" s="85"/>
      <c r="AX872" s="85"/>
      <c r="AY872" s="85"/>
      <c r="AZ872" s="85"/>
      <c r="BA872" s="85"/>
      <c r="BB872" s="87"/>
      <c r="BC872" s="85"/>
      <c r="BG872" s="85"/>
      <c r="BH872" s="85"/>
      <c r="BI872" s="85"/>
      <c r="BJ872" s="85"/>
      <c r="BK872" s="87"/>
      <c r="BL872" s="85"/>
      <c r="BP872" s="85"/>
      <c r="BQ872" s="85"/>
      <c r="BR872" s="85"/>
      <c r="BS872" s="85"/>
      <c r="BT872" s="87"/>
      <c r="BU872" s="85"/>
      <c r="BY872" s="85"/>
      <c r="BZ872" s="85"/>
      <c r="CA872" s="85"/>
      <c r="CB872" s="85"/>
      <c r="CC872" s="87"/>
      <c r="CD872" s="85"/>
      <c r="CH872" s="85"/>
      <c r="CI872" s="85"/>
      <c r="CJ872" s="85"/>
      <c r="CK872" s="85"/>
      <c r="CL872" s="87"/>
      <c r="CM872" s="85"/>
      <c r="CQ872" s="85"/>
      <c r="CR872" s="85"/>
      <c r="CS872" s="85"/>
      <c r="CT872" s="85"/>
      <c r="CU872" s="87"/>
      <c r="CV872" s="85"/>
      <c r="CZ872" s="85"/>
      <c r="DA872" s="85"/>
      <c r="DB872" s="85"/>
      <c r="DC872" s="85"/>
      <c r="DD872" s="87"/>
      <c r="DE872" s="85"/>
      <c r="DI872" s="85"/>
      <c r="DJ872" s="85"/>
      <c r="DK872" s="85"/>
      <c r="DL872" s="85"/>
      <c r="DM872" s="87"/>
      <c r="DN872" s="85"/>
      <c r="DR872" s="85"/>
      <c r="DS872" s="85"/>
      <c r="DT872" s="85"/>
      <c r="DU872" s="85"/>
      <c r="DV872" s="87"/>
      <c r="DW872" s="85"/>
      <c r="EA872" s="85"/>
      <c r="EB872" s="85"/>
      <c r="EC872" s="85"/>
      <c r="ED872" s="85"/>
      <c r="EE872" s="87"/>
      <c r="EF872" s="85"/>
      <c r="EJ872" s="85"/>
      <c r="EK872" s="85"/>
      <c r="EL872" s="85"/>
      <c r="EM872" s="85"/>
      <c r="EN872" s="87"/>
      <c r="EO872" s="85"/>
      <c r="ES872" s="85"/>
      <c r="ET872" s="85"/>
      <c r="EU872" s="85"/>
      <c r="EV872" s="85"/>
      <c r="EW872" s="87"/>
      <c r="EX872" s="85"/>
      <c r="FB872" s="85"/>
      <c r="FC872" s="85"/>
      <c r="FD872" s="85"/>
      <c r="FE872" s="85"/>
      <c r="FF872" s="87"/>
      <c r="FG872" s="85"/>
      <c r="FK872" s="85"/>
      <c r="FL872" s="85"/>
      <c r="FM872" s="85"/>
      <c r="FN872" s="85"/>
      <c r="FO872" s="87"/>
      <c r="FP872" s="85"/>
      <c r="FT872" s="85"/>
      <c r="FU872" s="85"/>
      <c r="FV872" s="85"/>
      <c r="FW872" s="85"/>
      <c r="FX872" s="87"/>
      <c r="FY872" s="85"/>
      <c r="GC872" s="85"/>
      <c r="GD872" s="85"/>
      <c r="GE872" s="85"/>
      <c r="GF872" s="85"/>
      <c r="GG872" s="87"/>
      <c r="GH872" s="85"/>
      <c r="GL872" s="85"/>
      <c r="GM872" s="85"/>
      <c r="GN872" s="85"/>
      <c r="GO872" s="85"/>
      <c r="GP872" s="87"/>
      <c r="GQ872" s="85"/>
      <c r="GU872" s="85"/>
      <c r="GV872" s="85"/>
      <c r="GW872" s="85"/>
      <c r="GX872" s="85"/>
      <c r="GY872" s="87"/>
      <c r="GZ872" s="85"/>
      <c r="HD872" s="85"/>
      <c r="HE872" s="85"/>
      <c r="HF872" s="85"/>
      <c r="HG872" s="85"/>
      <c r="HH872" s="87"/>
      <c r="HI872" s="85"/>
      <c r="HM872" s="85"/>
      <c r="HN872" s="85"/>
      <c r="HO872" s="85"/>
      <c r="HP872" s="85"/>
      <c r="RT872" s="89"/>
    </row>
    <row r="873" spans="1:1565" s="86" customFormat="1" ht="18">
      <c r="A873" s="85"/>
      <c r="E873" s="85"/>
      <c r="F873" s="85"/>
      <c r="G873" s="85"/>
      <c r="H873" s="85"/>
      <c r="I873" s="87"/>
      <c r="J873" s="85"/>
      <c r="N873" s="85"/>
      <c r="O873" s="85"/>
      <c r="P873" s="85"/>
      <c r="Q873" s="85"/>
      <c r="R873" s="87"/>
      <c r="S873" s="85"/>
      <c r="W873" s="85"/>
      <c r="X873" s="85"/>
      <c r="Y873" s="85"/>
      <c r="Z873" s="85"/>
      <c r="AA873" s="87"/>
      <c r="AB873" s="85"/>
      <c r="AF873" s="85"/>
      <c r="AG873" s="85"/>
      <c r="AH873" s="85"/>
      <c r="AI873" s="85"/>
      <c r="AJ873" s="87"/>
      <c r="AK873" s="85"/>
      <c r="AO873" s="85"/>
      <c r="AP873" s="85"/>
      <c r="AQ873" s="85"/>
      <c r="AR873" s="85"/>
      <c r="AS873" s="87"/>
      <c r="AT873" s="85"/>
      <c r="AX873" s="85"/>
      <c r="AY873" s="85"/>
      <c r="AZ873" s="85"/>
      <c r="BA873" s="85"/>
      <c r="BB873" s="87"/>
      <c r="BC873" s="85"/>
      <c r="BG873" s="85"/>
      <c r="BH873" s="85"/>
      <c r="BI873" s="85"/>
      <c r="BJ873" s="85"/>
      <c r="BK873" s="87"/>
      <c r="BL873" s="85"/>
      <c r="BP873" s="85"/>
      <c r="BQ873" s="85"/>
      <c r="BR873" s="85"/>
      <c r="BS873" s="85"/>
      <c r="BT873" s="87"/>
      <c r="BU873" s="85"/>
      <c r="BY873" s="85"/>
      <c r="BZ873" s="85"/>
      <c r="CA873" s="85"/>
      <c r="CB873" s="85"/>
      <c r="CC873" s="87"/>
      <c r="CD873" s="85"/>
      <c r="CH873" s="85"/>
      <c r="CI873" s="85"/>
      <c r="CJ873" s="85"/>
      <c r="CK873" s="85"/>
      <c r="CL873" s="87"/>
      <c r="CM873" s="85"/>
      <c r="CQ873" s="85"/>
      <c r="CR873" s="85"/>
      <c r="CS873" s="85"/>
      <c r="CT873" s="85"/>
      <c r="CU873" s="87"/>
      <c r="CV873" s="85"/>
      <c r="CZ873" s="85"/>
      <c r="DA873" s="85"/>
      <c r="DB873" s="85"/>
      <c r="DC873" s="85"/>
      <c r="DD873" s="87"/>
      <c r="DE873" s="85"/>
      <c r="DI873" s="85"/>
      <c r="DJ873" s="85"/>
      <c r="DK873" s="85"/>
      <c r="DL873" s="85"/>
      <c r="DM873" s="87"/>
      <c r="DN873" s="85"/>
      <c r="DR873" s="85"/>
      <c r="DS873" s="85"/>
      <c r="DT873" s="85"/>
      <c r="DU873" s="85"/>
      <c r="DV873" s="87"/>
      <c r="DW873" s="85"/>
      <c r="EA873" s="85"/>
      <c r="EB873" s="85"/>
      <c r="EC873" s="85"/>
      <c r="ED873" s="85"/>
      <c r="EE873" s="87"/>
      <c r="EF873" s="85"/>
      <c r="EJ873" s="85"/>
      <c r="EK873" s="85"/>
      <c r="EL873" s="85"/>
      <c r="EM873" s="85"/>
      <c r="EN873" s="87"/>
      <c r="EO873" s="85"/>
      <c r="ES873" s="85"/>
      <c r="ET873" s="85"/>
      <c r="EU873" s="85"/>
      <c r="EV873" s="85"/>
      <c r="EW873" s="87"/>
      <c r="EX873" s="85"/>
      <c r="FB873" s="85"/>
      <c r="FC873" s="85"/>
      <c r="FD873" s="85"/>
      <c r="FE873" s="85"/>
      <c r="FF873" s="87"/>
      <c r="FG873" s="85"/>
      <c r="FK873" s="85"/>
      <c r="FL873" s="85"/>
      <c r="FM873" s="85"/>
      <c r="FN873" s="85"/>
      <c r="FO873" s="87"/>
      <c r="FP873" s="85"/>
      <c r="FT873" s="85"/>
      <c r="FU873" s="85"/>
      <c r="FV873" s="85"/>
      <c r="FW873" s="85"/>
      <c r="FX873" s="87"/>
      <c r="FY873" s="85"/>
      <c r="GC873" s="85"/>
      <c r="GD873" s="85"/>
      <c r="GE873" s="85"/>
      <c r="GF873" s="85"/>
      <c r="GG873" s="87"/>
      <c r="GH873" s="85"/>
      <c r="GL873" s="85"/>
      <c r="GM873" s="85"/>
      <c r="GN873" s="85"/>
      <c r="GO873" s="85"/>
      <c r="GP873" s="87"/>
      <c r="GQ873" s="85"/>
      <c r="GU873" s="85"/>
      <c r="GV873" s="85"/>
      <c r="GW873" s="85"/>
      <c r="GX873" s="85"/>
      <c r="GY873" s="87"/>
      <c r="GZ873" s="85"/>
      <c r="HD873" s="85"/>
      <c r="HE873" s="85"/>
      <c r="HF873" s="85"/>
      <c r="HG873" s="85"/>
      <c r="HH873" s="87"/>
      <c r="HI873" s="85"/>
      <c r="HM873" s="85"/>
      <c r="HN873" s="85"/>
      <c r="HO873" s="85"/>
      <c r="HP873" s="85"/>
      <c r="RT873" s="89"/>
    </row>
    <row r="874" spans="1:1565" s="86" customFormat="1" ht="18">
      <c r="A874" s="85"/>
      <c r="E874" s="85"/>
      <c r="F874" s="85"/>
      <c r="G874" s="85"/>
      <c r="H874" s="85"/>
      <c r="I874" s="87"/>
      <c r="J874" s="85"/>
      <c r="N874" s="85"/>
      <c r="O874" s="85"/>
      <c r="P874" s="85"/>
      <c r="Q874" s="85"/>
      <c r="R874" s="87"/>
      <c r="S874" s="85"/>
      <c r="W874" s="85"/>
      <c r="X874" s="85"/>
      <c r="Y874" s="85"/>
      <c r="Z874" s="85"/>
      <c r="AA874" s="87"/>
      <c r="AB874" s="85"/>
      <c r="AF874" s="85"/>
      <c r="AG874" s="85"/>
      <c r="AH874" s="85"/>
      <c r="AI874" s="85"/>
      <c r="AJ874" s="87"/>
      <c r="AK874" s="85"/>
      <c r="AO874" s="85"/>
      <c r="AP874" s="85"/>
      <c r="AQ874" s="85"/>
      <c r="AR874" s="85"/>
      <c r="AS874" s="87"/>
      <c r="AT874" s="85"/>
      <c r="AX874" s="85"/>
      <c r="AY874" s="85"/>
      <c r="AZ874" s="85"/>
      <c r="BA874" s="85"/>
      <c r="BB874" s="87"/>
      <c r="BC874" s="85"/>
      <c r="BG874" s="85"/>
      <c r="BH874" s="85"/>
      <c r="BI874" s="85"/>
      <c r="BJ874" s="85"/>
      <c r="BK874" s="87"/>
      <c r="BL874" s="85"/>
      <c r="BP874" s="85"/>
      <c r="BQ874" s="85"/>
      <c r="BR874" s="85"/>
      <c r="BS874" s="85"/>
      <c r="BT874" s="87"/>
      <c r="BU874" s="85"/>
      <c r="BY874" s="85"/>
      <c r="BZ874" s="85"/>
      <c r="CA874" s="85"/>
      <c r="CB874" s="85"/>
      <c r="CC874" s="87"/>
      <c r="CD874" s="85"/>
      <c r="CH874" s="85"/>
      <c r="CI874" s="85"/>
      <c r="CJ874" s="85"/>
      <c r="CK874" s="85"/>
      <c r="CL874" s="87"/>
      <c r="CM874" s="85"/>
      <c r="CQ874" s="85"/>
      <c r="CR874" s="85"/>
      <c r="CS874" s="85"/>
      <c r="CT874" s="85"/>
      <c r="CU874" s="87"/>
      <c r="CV874" s="85"/>
      <c r="CZ874" s="85"/>
      <c r="DA874" s="85"/>
      <c r="DB874" s="85"/>
      <c r="DC874" s="85"/>
      <c r="DD874" s="87"/>
      <c r="DE874" s="85"/>
      <c r="DI874" s="85"/>
      <c r="DJ874" s="85"/>
      <c r="DK874" s="85"/>
      <c r="DL874" s="85"/>
      <c r="DM874" s="87"/>
      <c r="DN874" s="85"/>
      <c r="DR874" s="85"/>
      <c r="DS874" s="85"/>
      <c r="DT874" s="85"/>
      <c r="DU874" s="85"/>
      <c r="DV874" s="87"/>
      <c r="DW874" s="85"/>
      <c r="EA874" s="85"/>
      <c r="EB874" s="85"/>
      <c r="EC874" s="85"/>
      <c r="ED874" s="85"/>
      <c r="EE874" s="87"/>
      <c r="EF874" s="85"/>
      <c r="EJ874" s="85"/>
      <c r="EK874" s="85"/>
      <c r="EL874" s="85"/>
      <c r="EM874" s="85"/>
      <c r="EN874" s="87"/>
      <c r="EO874" s="85"/>
      <c r="ES874" s="85"/>
      <c r="ET874" s="85"/>
      <c r="EU874" s="85"/>
      <c r="EV874" s="85"/>
      <c r="EW874" s="87"/>
      <c r="EX874" s="85"/>
      <c r="FB874" s="85"/>
      <c r="FC874" s="85"/>
      <c r="FD874" s="85"/>
      <c r="FE874" s="85"/>
      <c r="FF874" s="87"/>
      <c r="FG874" s="85"/>
      <c r="FK874" s="85"/>
      <c r="FL874" s="85"/>
      <c r="FM874" s="85"/>
      <c r="FN874" s="85"/>
      <c r="FO874" s="87"/>
      <c r="FP874" s="85"/>
      <c r="FT874" s="85"/>
      <c r="FU874" s="85"/>
      <c r="FV874" s="85"/>
      <c r="FW874" s="85"/>
      <c r="FX874" s="87"/>
      <c r="FY874" s="85"/>
      <c r="GC874" s="85"/>
      <c r="GD874" s="85"/>
      <c r="GE874" s="85"/>
      <c r="GF874" s="85"/>
      <c r="GG874" s="87"/>
      <c r="GH874" s="85"/>
      <c r="GL874" s="85"/>
      <c r="GM874" s="85"/>
      <c r="GN874" s="85"/>
      <c r="GO874" s="85"/>
      <c r="GP874" s="87"/>
      <c r="GQ874" s="85"/>
      <c r="GU874" s="85"/>
      <c r="GV874" s="85"/>
      <c r="GW874" s="85"/>
      <c r="GX874" s="85"/>
      <c r="GY874" s="87"/>
      <c r="GZ874" s="85"/>
      <c r="HD874" s="85"/>
      <c r="HE874" s="85"/>
      <c r="HF874" s="85"/>
      <c r="HG874" s="85"/>
      <c r="HH874" s="87"/>
      <c r="HI874" s="85"/>
      <c r="HM874" s="85"/>
      <c r="HN874" s="85"/>
      <c r="HO874" s="85"/>
      <c r="HP874" s="85"/>
      <c r="RT874" s="89"/>
    </row>
    <row r="875" spans="1:1565" s="86" customFormat="1" ht="18">
      <c r="A875" s="85"/>
      <c r="E875" s="85"/>
      <c r="F875" s="85"/>
      <c r="G875" s="85"/>
      <c r="H875" s="85"/>
      <c r="I875" s="87"/>
      <c r="J875" s="85"/>
      <c r="N875" s="85"/>
      <c r="O875" s="85"/>
      <c r="P875" s="85"/>
      <c r="Q875" s="85"/>
      <c r="R875" s="87"/>
      <c r="S875" s="85"/>
      <c r="W875" s="85"/>
      <c r="X875" s="85"/>
      <c r="Y875" s="85"/>
      <c r="Z875" s="85"/>
      <c r="AA875" s="87"/>
      <c r="AB875" s="85"/>
      <c r="AF875" s="85"/>
      <c r="AG875" s="85"/>
      <c r="AH875" s="85"/>
      <c r="AI875" s="85"/>
      <c r="AJ875" s="87"/>
      <c r="AK875" s="85"/>
      <c r="AO875" s="85"/>
      <c r="AP875" s="85"/>
      <c r="AQ875" s="85"/>
      <c r="AR875" s="85"/>
      <c r="AS875" s="87"/>
      <c r="AT875" s="85"/>
      <c r="AX875" s="85"/>
      <c r="AY875" s="85"/>
      <c r="AZ875" s="85"/>
      <c r="BA875" s="85"/>
      <c r="BB875" s="87"/>
      <c r="BC875" s="85"/>
      <c r="BG875" s="85"/>
      <c r="BH875" s="85"/>
      <c r="BI875" s="85"/>
      <c r="BJ875" s="85"/>
      <c r="BK875" s="87"/>
      <c r="BL875" s="85"/>
      <c r="BP875" s="85"/>
      <c r="BQ875" s="85"/>
      <c r="BR875" s="85"/>
      <c r="BS875" s="85"/>
      <c r="BT875" s="87"/>
      <c r="BU875" s="85"/>
      <c r="BY875" s="85"/>
      <c r="BZ875" s="85"/>
      <c r="CA875" s="85"/>
      <c r="CB875" s="85"/>
      <c r="CC875" s="87"/>
      <c r="CD875" s="85"/>
      <c r="CH875" s="85"/>
      <c r="CI875" s="85"/>
      <c r="CJ875" s="85"/>
      <c r="CK875" s="85"/>
      <c r="CL875" s="87"/>
      <c r="CM875" s="85"/>
      <c r="CQ875" s="85"/>
      <c r="CR875" s="85"/>
      <c r="CS875" s="85"/>
      <c r="CT875" s="85"/>
      <c r="CU875" s="87"/>
      <c r="CV875" s="85"/>
      <c r="CZ875" s="85"/>
      <c r="DA875" s="85"/>
      <c r="DB875" s="85"/>
      <c r="DC875" s="85"/>
      <c r="DD875" s="87"/>
      <c r="DE875" s="85"/>
      <c r="DI875" s="85"/>
      <c r="DJ875" s="85"/>
      <c r="DK875" s="85"/>
      <c r="DL875" s="85"/>
      <c r="DM875" s="87"/>
      <c r="DN875" s="85"/>
      <c r="DR875" s="85"/>
      <c r="DS875" s="85"/>
      <c r="DT875" s="85"/>
      <c r="DU875" s="85"/>
      <c r="DV875" s="87"/>
      <c r="DW875" s="85"/>
      <c r="EA875" s="85"/>
      <c r="EB875" s="85"/>
      <c r="EC875" s="85"/>
      <c r="ED875" s="85"/>
      <c r="EE875" s="87"/>
      <c r="EF875" s="85"/>
      <c r="EJ875" s="85"/>
      <c r="EK875" s="85"/>
      <c r="EL875" s="85"/>
      <c r="EM875" s="85"/>
      <c r="EN875" s="87"/>
      <c r="EO875" s="85"/>
      <c r="ES875" s="85"/>
      <c r="ET875" s="85"/>
      <c r="EU875" s="85"/>
      <c r="EV875" s="85"/>
      <c r="EW875" s="87"/>
      <c r="EX875" s="85"/>
      <c r="FB875" s="85"/>
      <c r="FC875" s="85"/>
      <c r="FD875" s="85"/>
      <c r="FE875" s="85"/>
      <c r="FF875" s="87"/>
      <c r="FG875" s="85"/>
      <c r="FK875" s="85"/>
      <c r="FL875" s="85"/>
      <c r="FM875" s="85"/>
      <c r="FN875" s="85"/>
      <c r="FO875" s="87"/>
      <c r="FP875" s="85"/>
      <c r="FT875" s="85"/>
      <c r="FU875" s="85"/>
      <c r="FV875" s="85"/>
      <c r="FW875" s="85"/>
      <c r="FX875" s="87"/>
      <c r="FY875" s="85"/>
      <c r="GC875" s="85"/>
      <c r="GD875" s="85"/>
      <c r="GE875" s="85"/>
      <c r="GF875" s="85"/>
      <c r="GG875" s="87"/>
      <c r="GH875" s="85"/>
      <c r="GL875" s="85"/>
      <c r="GM875" s="85"/>
      <c r="GN875" s="85"/>
      <c r="GO875" s="85"/>
      <c r="GP875" s="87"/>
      <c r="GQ875" s="85"/>
      <c r="GU875" s="85"/>
      <c r="GV875" s="85"/>
      <c r="GW875" s="85"/>
      <c r="GX875" s="85"/>
      <c r="GY875" s="87"/>
      <c r="GZ875" s="85"/>
      <c r="HD875" s="85"/>
      <c r="HE875" s="85"/>
      <c r="HF875" s="85"/>
      <c r="HG875" s="85"/>
      <c r="HH875" s="87"/>
      <c r="HI875" s="85"/>
      <c r="HM875" s="85"/>
      <c r="HN875" s="85"/>
      <c r="HO875" s="85"/>
      <c r="HP875" s="85"/>
      <c r="RT875" s="89"/>
      <c r="AMW875" s="351"/>
      <c r="AMY875" s="346"/>
      <c r="ANB875" s="346"/>
    </row>
    <row r="876" spans="1:1565" s="86" customFormat="1" ht="17.25" customHeight="1">
      <c r="A876" s="85"/>
      <c r="E876" s="85"/>
      <c r="F876" s="85"/>
      <c r="G876" s="85"/>
      <c r="H876" s="85"/>
      <c r="I876" s="87"/>
      <c r="J876" s="85"/>
      <c r="N876" s="85"/>
      <c r="O876" s="85"/>
      <c r="P876" s="85"/>
      <c r="Q876" s="85"/>
      <c r="R876" s="87"/>
      <c r="S876" s="85"/>
      <c r="W876" s="85"/>
      <c r="X876" s="85"/>
      <c r="Y876" s="85"/>
      <c r="Z876" s="85"/>
      <c r="AA876" s="87"/>
      <c r="AB876" s="85"/>
      <c r="AF876" s="85"/>
      <c r="AG876" s="85"/>
      <c r="AH876" s="85"/>
      <c r="AI876" s="85"/>
      <c r="AJ876" s="87"/>
      <c r="AK876" s="85"/>
      <c r="AO876" s="85"/>
      <c r="AP876" s="85"/>
      <c r="AQ876" s="85"/>
      <c r="AR876" s="85"/>
      <c r="AS876" s="87"/>
      <c r="AT876" s="85"/>
      <c r="AX876" s="85"/>
      <c r="AY876" s="85"/>
      <c r="AZ876" s="85"/>
      <c r="BA876" s="85"/>
      <c r="BB876" s="87"/>
      <c r="BC876" s="85"/>
      <c r="BG876" s="85"/>
      <c r="BH876" s="85"/>
      <c r="BI876" s="85"/>
      <c r="BJ876" s="85"/>
      <c r="BK876" s="87"/>
      <c r="BL876" s="85"/>
      <c r="BP876" s="85"/>
      <c r="BQ876" s="85"/>
      <c r="BR876" s="85"/>
      <c r="BS876" s="85"/>
      <c r="BT876" s="87"/>
      <c r="BU876" s="85"/>
      <c r="BY876" s="85"/>
      <c r="BZ876" s="85"/>
      <c r="CA876" s="85"/>
      <c r="CB876" s="85"/>
      <c r="CC876" s="87"/>
      <c r="CD876" s="85"/>
      <c r="CH876" s="85"/>
      <c r="CI876" s="85"/>
      <c r="CJ876" s="85"/>
      <c r="CK876" s="85"/>
      <c r="CL876" s="87"/>
      <c r="CM876" s="85"/>
      <c r="CQ876" s="85"/>
      <c r="CR876" s="85"/>
      <c r="CS876" s="85"/>
      <c r="CT876" s="85"/>
      <c r="CU876" s="87"/>
      <c r="CV876" s="85"/>
      <c r="CZ876" s="85"/>
      <c r="DA876" s="85"/>
      <c r="DB876" s="85"/>
      <c r="DC876" s="85"/>
      <c r="DD876" s="87"/>
      <c r="DE876" s="85"/>
      <c r="DI876" s="85"/>
      <c r="DJ876" s="85"/>
      <c r="DK876" s="85"/>
      <c r="DL876" s="85"/>
      <c r="DM876" s="87"/>
      <c r="DN876" s="85"/>
      <c r="DR876" s="85"/>
      <c r="DS876" s="85"/>
      <c r="DT876" s="85"/>
      <c r="DU876" s="85"/>
      <c r="DV876" s="87"/>
      <c r="DW876" s="85"/>
      <c r="EA876" s="85"/>
      <c r="EB876" s="85"/>
      <c r="EC876" s="85"/>
      <c r="ED876" s="85"/>
      <c r="EE876" s="87"/>
      <c r="EF876" s="85"/>
      <c r="EJ876" s="85"/>
      <c r="EK876" s="85"/>
      <c r="EL876" s="85"/>
      <c r="EM876" s="85"/>
      <c r="EN876" s="87"/>
      <c r="EO876" s="85"/>
      <c r="ES876" s="85"/>
      <c r="ET876" s="85"/>
      <c r="EU876" s="85"/>
      <c r="EV876" s="85"/>
      <c r="EW876" s="87"/>
      <c r="EX876" s="85"/>
      <c r="FB876" s="85"/>
      <c r="FC876" s="85"/>
      <c r="FD876" s="85"/>
      <c r="FE876" s="85"/>
      <c r="FF876" s="87"/>
      <c r="FG876" s="85"/>
      <c r="FK876" s="85"/>
      <c r="FL876" s="85"/>
      <c r="FM876" s="85"/>
      <c r="FN876" s="85"/>
      <c r="FO876" s="87"/>
      <c r="FP876" s="85"/>
      <c r="FT876" s="85"/>
      <c r="FU876" s="85"/>
      <c r="FV876" s="85"/>
      <c r="FW876" s="85"/>
      <c r="FX876" s="87"/>
      <c r="FY876" s="85"/>
      <c r="GC876" s="85"/>
      <c r="GD876" s="85"/>
      <c r="GE876" s="85"/>
      <c r="GF876" s="85"/>
      <c r="GG876" s="87"/>
      <c r="GH876" s="85"/>
      <c r="GL876" s="85"/>
      <c r="GM876" s="85"/>
      <c r="GN876" s="85"/>
      <c r="GO876" s="85"/>
      <c r="GP876" s="87"/>
      <c r="GQ876" s="85"/>
      <c r="GU876" s="85"/>
      <c r="GV876" s="85"/>
      <c r="GW876" s="85"/>
      <c r="GX876" s="85"/>
      <c r="GY876" s="87"/>
      <c r="GZ876" s="85"/>
      <c r="HD876" s="85"/>
      <c r="HE876" s="85"/>
      <c r="HF876" s="85"/>
      <c r="HG876" s="85"/>
      <c r="HH876" s="87"/>
      <c r="HI876" s="85"/>
      <c r="HM876" s="85"/>
      <c r="HN876" s="85"/>
      <c r="HO876" s="85"/>
      <c r="HP876" s="85"/>
      <c r="RT876" s="89"/>
      <c r="AMW876" s="351"/>
      <c r="AMY876" s="346"/>
      <c r="ANB876" s="346"/>
    </row>
    <row r="877" spans="1:1565" ht="15">
      <c r="G877" s="20">
        <v>1</v>
      </c>
      <c r="H877" s="20">
        <v>2</v>
      </c>
      <c r="I877" s="20">
        <v>3</v>
      </c>
      <c r="J877" s="20">
        <v>4</v>
      </c>
      <c r="K877" s="20">
        <v>5</v>
      </c>
      <c r="RT877" s="89"/>
      <c r="AMW877" s="351"/>
      <c r="AMY877" s="346"/>
      <c r="ANB877" s="346"/>
    </row>
    <row r="878" spans="1:1565" ht="15.75">
      <c r="A878" s="80" t="s">
        <v>707</v>
      </c>
      <c r="D878" s="16" t="s">
        <v>148</v>
      </c>
      <c r="E878" s="17" t="s">
        <v>1648</v>
      </c>
      <c r="F878" s="16" t="s">
        <v>56</v>
      </c>
      <c r="G878" s="17" t="s">
        <v>126</v>
      </c>
      <c r="H878" s="17" t="s">
        <v>127</v>
      </c>
      <c r="I878" s="17" t="s">
        <v>1309</v>
      </c>
      <c r="J878" s="17" t="s">
        <v>128</v>
      </c>
      <c r="K878" s="27" t="s">
        <v>173</v>
      </c>
      <c r="M878" s="1"/>
      <c r="N878"/>
      <c r="AMW878" s="351"/>
      <c r="AMY878" s="346"/>
      <c r="ANB878" s="346"/>
    </row>
    <row r="879" spans="1:1565" s="49" customFormat="1" ht="18">
      <c r="A879" s="259" t="s">
        <v>3479</v>
      </c>
      <c r="B879" s="28"/>
      <c r="C879" s="244"/>
      <c r="D879" s="303" t="s">
        <v>129</v>
      </c>
      <c r="E879" s="49">
        <f t="shared" ref="E879:E942" si="6">COUNTIF($A$797:$BHE$870,A879)</f>
        <v>3</v>
      </c>
      <c r="F879" s="244">
        <f t="shared" ref="F879:F942" si="7">SUM(G879:K879)</f>
        <v>3</v>
      </c>
      <c r="G879" s="315"/>
      <c r="I879" s="49">
        <v>3</v>
      </c>
      <c r="U879" s="28"/>
      <c r="V879" s="28"/>
      <c r="AA879" s="170"/>
      <c r="AC879" s="28"/>
      <c r="AD879" s="28"/>
      <c r="AE879" s="28"/>
      <c r="AJ879" s="170"/>
      <c r="AL879" s="28"/>
      <c r="AM879" s="28"/>
      <c r="AN879" s="28"/>
      <c r="AS879" s="170"/>
      <c r="AU879" s="28"/>
      <c r="AV879" s="28"/>
      <c r="AW879" s="28"/>
      <c r="BB879" s="170"/>
      <c r="BD879" s="28"/>
      <c r="BE879" s="28"/>
      <c r="BF879" s="28"/>
      <c r="BK879" s="170"/>
      <c r="BM879" s="28"/>
      <c r="BN879" s="28"/>
      <c r="BO879" s="28"/>
      <c r="BT879" s="170"/>
      <c r="BV879" s="28"/>
      <c r="BW879" s="28"/>
      <c r="BX879" s="28"/>
      <c r="CC879" s="170"/>
      <c r="CE879" s="28"/>
      <c r="CF879" s="28"/>
      <c r="CG879" s="28"/>
      <c r="CL879" s="170"/>
      <c r="CN879" s="28"/>
      <c r="CO879" s="28"/>
      <c r="CP879" s="28"/>
      <c r="CU879" s="170"/>
      <c r="CW879" s="28"/>
      <c r="CX879" s="28"/>
      <c r="CY879" s="28"/>
      <c r="DD879" s="170"/>
      <c r="DF879" s="28"/>
      <c r="DG879" s="28"/>
      <c r="DH879" s="28"/>
      <c r="DM879" s="170"/>
      <c r="DO879" s="28"/>
      <c r="DP879" s="28"/>
      <c r="DQ879" s="28"/>
      <c r="DV879" s="170"/>
      <c r="DX879" s="28"/>
      <c r="DY879" s="28"/>
      <c r="DZ879" s="28"/>
      <c r="EE879" s="170"/>
      <c r="EG879" s="28"/>
      <c r="EH879" s="28"/>
      <c r="EI879" s="28"/>
      <c r="EN879" s="170"/>
      <c r="EP879" s="28"/>
      <c r="EQ879" s="28"/>
      <c r="ER879" s="28"/>
      <c r="EW879" s="170"/>
      <c r="EY879" s="28"/>
      <c r="EZ879" s="28"/>
      <c r="FA879" s="28"/>
      <c r="FF879" s="170"/>
      <c r="FH879" s="28"/>
      <c r="FI879" s="28"/>
      <c r="FJ879" s="28"/>
      <c r="FO879" s="170"/>
      <c r="FQ879" s="28"/>
      <c r="FR879" s="28"/>
      <c r="FS879" s="28"/>
      <c r="FX879" s="170"/>
      <c r="FZ879" s="28"/>
      <c r="GA879" s="28"/>
      <c r="GB879" s="28"/>
      <c r="GG879" s="170"/>
      <c r="GI879" s="28"/>
      <c r="GJ879" s="28"/>
      <c r="GK879" s="28"/>
      <c r="GP879" s="170"/>
      <c r="GR879" s="28"/>
      <c r="GS879" s="28"/>
      <c r="GT879" s="28"/>
      <c r="GY879" s="170"/>
      <c r="HA879" s="28"/>
      <c r="HB879" s="28"/>
      <c r="HC879" s="28"/>
      <c r="HH879" s="170"/>
      <c r="HJ879" s="28"/>
      <c r="HK879" s="28"/>
      <c r="HL879" s="28"/>
      <c r="HQ879" s="28"/>
      <c r="HR879" s="28"/>
      <c r="HS879" s="28"/>
      <c r="HT879" s="28"/>
      <c r="HU879" s="28"/>
      <c r="HV879" s="28"/>
      <c r="HW879" s="28"/>
      <c r="HX879" s="28"/>
      <c r="HY879" s="28"/>
      <c r="HZ879" s="28"/>
      <c r="IA879" s="28"/>
      <c r="IB879" s="28"/>
      <c r="IC879" s="28"/>
      <c r="ID879" s="28"/>
      <c r="IE879" s="28"/>
      <c r="IF879" s="28"/>
      <c r="IG879" s="28"/>
      <c r="IH879" s="28"/>
      <c r="II879" s="28"/>
      <c r="IJ879" s="28"/>
      <c r="IK879" s="28"/>
      <c r="IL879" s="28"/>
      <c r="IM879" s="28"/>
      <c r="IN879" s="28"/>
      <c r="IO879" s="28"/>
      <c r="IP879" s="28"/>
      <c r="IQ879" s="28"/>
      <c r="IR879" s="28"/>
      <c r="IS879" s="28"/>
      <c r="IT879" s="28"/>
      <c r="IU879" s="28"/>
      <c r="IV879" s="28"/>
      <c r="AMW879" s="351"/>
      <c r="AMY879" s="346"/>
      <c r="ANB879" s="346"/>
    </row>
    <row r="880" spans="1:1565" s="49" customFormat="1" ht="18">
      <c r="A880" s="259" t="s">
        <v>2647</v>
      </c>
      <c r="B880" s="28"/>
      <c r="C880" s="244"/>
      <c r="D880" s="303" t="s">
        <v>129</v>
      </c>
      <c r="E880" s="49">
        <f t="shared" si="6"/>
        <v>3</v>
      </c>
      <c r="F880" s="244">
        <f t="shared" si="7"/>
        <v>2</v>
      </c>
      <c r="G880" s="315"/>
      <c r="I880" s="49">
        <v>2</v>
      </c>
      <c r="U880" s="28"/>
      <c r="V880" s="28"/>
      <c r="AA880" s="170"/>
      <c r="AC880" s="28"/>
      <c r="AD880" s="28"/>
      <c r="AE880" s="28"/>
      <c r="AJ880" s="170"/>
      <c r="AL880" s="28"/>
      <c r="AM880" s="28"/>
      <c r="AN880" s="28"/>
      <c r="AS880" s="170"/>
      <c r="AU880" s="28"/>
      <c r="AV880" s="28"/>
      <c r="AW880" s="28"/>
      <c r="BB880" s="170"/>
      <c r="BD880" s="28"/>
      <c r="BE880" s="28"/>
      <c r="BF880" s="28"/>
      <c r="BK880" s="170"/>
      <c r="BM880" s="28"/>
      <c r="BN880" s="28"/>
      <c r="BO880" s="28"/>
      <c r="BT880" s="170"/>
      <c r="BV880" s="28"/>
      <c r="BW880" s="28"/>
      <c r="BX880" s="28"/>
      <c r="CC880" s="170"/>
      <c r="CE880" s="28"/>
      <c r="CF880" s="28"/>
      <c r="CG880" s="28"/>
      <c r="CL880" s="170"/>
      <c r="CN880" s="28"/>
      <c r="CO880" s="28"/>
      <c r="CP880" s="28"/>
      <c r="CU880" s="170"/>
      <c r="CW880" s="28"/>
      <c r="CX880" s="28"/>
      <c r="CY880" s="28"/>
      <c r="DD880" s="170"/>
      <c r="DF880" s="28"/>
      <c r="DG880" s="28"/>
      <c r="DH880" s="28"/>
      <c r="DM880" s="170"/>
      <c r="DO880" s="28"/>
      <c r="DP880" s="28"/>
      <c r="DQ880" s="28"/>
      <c r="DV880" s="170"/>
      <c r="DX880" s="28"/>
      <c r="DY880" s="28"/>
      <c r="DZ880" s="28"/>
      <c r="EE880" s="170"/>
      <c r="EG880" s="28"/>
      <c r="EH880" s="28"/>
      <c r="EI880" s="28"/>
      <c r="EN880" s="170"/>
      <c r="EP880" s="28"/>
      <c r="EQ880" s="28"/>
      <c r="ER880" s="28"/>
      <c r="EW880" s="170"/>
      <c r="EY880" s="28"/>
      <c r="EZ880" s="28"/>
      <c r="FA880" s="28"/>
      <c r="FF880" s="170"/>
      <c r="FH880" s="28"/>
      <c r="FI880" s="28"/>
      <c r="FJ880" s="28"/>
      <c r="FO880" s="170"/>
      <c r="FQ880" s="28"/>
      <c r="FR880" s="28"/>
      <c r="FS880" s="28"/>
      <c r="FX880" s="170"/>
      <c r="FZ880" s="28"/>
      <c r="GA880" s="28"/>
      <c r="GB880" s="28"/>
      <c r="GG880" s="170"/>
      <c r="GI880" s="28"/>
      <c r="GJ880" s="28"/>
      <c r="GK880" s="28"/>
      <c r="GP880" s="170"/>
      <c r="GR880" s="28"/>
      <c r="GS880" s="28"/>
      <c r="GT880" s="28"/>
      <c r="GY880" s="170"/>
      <c r="HA880" s="28"/>
      <c r="HB880" s="28"/>
      <c r="HC880" s="28"/>
      <c r="HH880" s="170"/>
      <c r="HJ880" s="28"/>
      <c r="HK880" s="28"/>
      <c r="HL880" s="28"/>
      <c r="HQ880" s="28"/>
      <c r="HR880" s="28"/>
      <c r="HS880" s="28"/>
      <c r="HT880" s="28"/>
      <c r="HU880" s="28"/>
      <c r="HV880" s="28"/>
      <c r="HW880" s="28"/>
      <c r="HX880" s="28"/>
      <c r="HY880" s="28"/>
      <c r="HZ880" s="28"/>
      <c r="IA880" s="28"/>
      <c r="IB880" s="28"/>
      <c r="IC880" s="28"/>
      <c r="ID880" s="28"/>
      <c r="IE880" s="28"/>
      <c r="IF880" s="28"/>
      <c r="IG880" s="28"/>
      <c r="IH880" s="28"/>
      <c r="II880" s="28"/>
      <c r="IJ880" s="28"/>
      <c r="IK880" s="28"/>
      <c r="IL880" s="28"/>
      <c r="IM880" s="28"/>
      <c r="IN880" s="28"/>
      <c r="IO880" s="28"/>
      <c r="IP880" s="28"/>
      <c r="IQ880" s="28"/>
      <c r="IR880" s="28"/>
      <c r="IS880" s="28"/>
      <c r="IT880" s="28"/>
      <c r="IU880" s="28"/>
      <c r="IV880" s="28"/>
      <c r="AMW880" s="352"/>
      <c r="AMY880" s="396"/>
      <c r="ANB880" s="396"/>
    </row>
    <row r="881" spans="1:11 1037:1042" s="49" customFormat="1" ht="18">
      <c r="A881" s="259" t="s">
        <v>534</v>
      </c>
      <c r="B881" s="304"/>
      <c r="C881" s="244"/>
      <c r="D881" s="303" t="s">
        <v>132</v>
      </c>
      <c r="E881" s="49">
        <f t="shared" si="6"/>
        <v>10</v>
      </c>
      <c r="F881" s="244">
        <f t="shared" si="7"/>
        <v>18</v>
      </c>
      <c r="G881" s="315"/>
      <c r="I881" s="49">
        <v>13</v>
      </c>
      <c r="J881" s="49">
        <v>5</v>
      </c>
      <c r="AMW881" s="351"/>
      <c r="AMY881" s="346"/>
      <c r="ANB881" s="346"/>
    </row>
    <row r="882" spans="1:11 1037:1042" s="49" customFormat="1" ht="18">
      <c r="A882" s="259" t="s">
        <v>962</v>
      </c>
      <c r="B882" s="237"/>
      <c r="C882" s="244"/>
      <c r="D882" s="303" t="s">
        <v>140</v>
      </c>
      <c r="E882" s="49">
        <f t="shared" si="6"/>
        <v>12</v>
      </c>
      <c r="F882" s="244">
        <f t="shared" si="7"/>
        <v>191</v>
      </c>
      <c r="G882" s="315">
        <v>47</v>
      </c>
      <c r="H882" s="49">
        <v>2</v>
      </c>
      <c r="I882" s="49">
        <v>118</v>
      </c>
      <c r="J882" s="49">
        <v>24</v>
      </c>
      <c r="AMW882" s="351"/>
      <c r="AMY882" s="346"/>
      <c r="ANB882" s="346"/>
    </row>
    <row r="883" spans="1:11 1037:1042" s="49" customFormat="1" ht="18">
      <c r="A883" s="259" t="s">
        <v>3502</v>
      </c>
      <c r="B883" s="28"/>
      <c r="C883" s="244"/>
      <c r="D883" s="303" t="s">
        <v>129</v>
      </c>
      <c r="E883" s="49">
        <f t="shared" si="6"/>
        <v>1</v>
      </c>
      <c r="F883" s="244">
        <f t="shared" si="7"/>
        <v>0</v>
      </c>
      <c r="G883" s="315"/>
      <c r="AMW883" s="351"/>
      <c r="AMY883" s="346"/>
      <c r="ANB883" s="346"/>
    </row>
    <row r="884" spans="1:11 1037:1042" s="49" customFormat="1" ht="18">
      <c r="A884" s="259" t="s">
        <v>435</v>
      </c>
      <c r="B884" s="237"/>
      <c r="C884" s="244"/>
      <c r="D884" s="303" t="s">
        <v>137</v>
      </c>
      <c r="E884" s="49">
        <f t="shared" si="6"/>
        <v>20</v>
      </c>
      <c r="F884" s="244">
        <f t="shared" si="7"/>
        <v>60</v>
      </c>
      <c r="G884" s="315">
        <v>18</v>
      </c>
      <c r="I884" s="49">
        <v>40</v>
      </c>
      <c r="J884" s="49">
        <v>2</v>
      </c>
      <c r="AMW884" s="351"/>
      <c r="AMY884" s="346"/>
      <c r="ANB884" s="346"/>
    </row>
    <row r="885" spans="1:11 1037:1042" s="49" customFormat="1" ht="18">
      <c r="A885" s="259" t="s">
        <v>3148</v>
      </c>
      <c r="B885" s="28"/>
      <c r="C885" s="244"/>
      <c r="D885" s="303" t="s">
        <v>129</v>
      </c>
      <c r="E885" s="49">
        <f t="shared" si="6"/>
        <v>2</v>
      </c>
      <c r="F885" s="244">
        <f t="shared" si="7"/>
        <v>0</v>
      </c>
      <c r="G885" s="315"/>
      <c r="AMW885" s="351"/>
      <c r="AMY885" s="346"/>
      <c r="ANB885" s="346"/>
    </row>
    <row r="886" spans="1:11 1037:1042" s="49" customFormat="1" ht="18">
      <c r="A886" s="259" t="s">
        <v>3339</v>
      </c>
      <c r="B886" s="28"/>
      <c r="C886" s="244"/>
      <c r="D886" s="303" t="s">
        <v>129</v>
      </c>
      <c r="E886" s="49">
        <f t="shared" si="6"/>
        <v>3</v>
      </c>
      <c r="F886" s="244">
        <f t="shared" si="7"/>
        <v>0</v>
      </c>
      <c r="G886" s="315"/>
      <c r="AMW886" s="352"/>
      <c r="AMY886" s="396"/>
      <c r="ANB886" s="396"/>
    </row>
    <row r="887" spans="1:11 1037:1042" s="49" customFormat="1" ht="18">
      <c r="A887" s="259" t="s">
        <v>1701</v>
      </c>
      <c r="B887" s="28"/>
      <c r="C887" s="244"/>
      <c r="D887" s="303" t="s">
        <v>136</v>
      </c>
      <c r="E887" s="49">
        <f t="shared" si="6"/>
        <v>11</v>
      </c>
      <c r="F887" s="244">
        <f t="shared" si="7"/>
        <v>128</v>
      </c>
      <c r="G887" s="315"/>
      <c r="H887" s="49">
        <v>69</v>
      </c>
      <c r="I887" s="49">
        <v>43</v>
      </c>
      <c r="J887" s="49">
        <v>1</v>
      </c>
      <c r="K887" s="49">
        <v>15</v>
      </c>
      <c r="AMW887" s="351"/>
      <c r="AMY887" s="346"/>
      <c r="ANB887" s="346"/>
    </row>
    <row r="888" spans="1:11 1037:1042" s="49" customFormat="1" ht="18">
      <c r="A888" s="259" t="s">
        <v>3266</v>
      </c>
      <c r="B888" s="28"/>
      <c r="C888" s="244"/>
      <c r="D888" s="303" t="s">
        <v>129</v>
      </c>
      <c r="E888" s="49">
        <f t="shared" si="6"/>
        <v>1</v>
      </c>
      <c r="F888" s="244">
        <f t="shared" si="7"/>
        <v>11</v>
      </c>
      <c r="G888" s="315"/>
      <c r="I888" s="49">
        <v>11</v>
      </c>
      <c r="AMW888" s="351"/>
      <c r="AMY888" s="346"/>
      <c r="ANB888" s="346"/>
    </row>
    <row r="889" spans="1:11 1037:1042" s="49" customFormat="1" ht="18">
      <c r="A889" s="259" t="s">
        <v>956</v>
      </c>
      <c r="B889" s="237"/>
      <c r="C889" s="244"/>
      <c r="D889" s="303" t="s">
        <v>134</v>
      </c>
      <c r="E889" s="49">
        <f t="shared" si="6"/>
        <v>5</v>
      </c>
      <c r="F889" s="244">
        <f t="shared" si="7"/>
        <v>36</v>
      </c>
      <c r="G889" s="315">
        <v>36</v>
      </c>
      <c r="AMW889" s="351"/>
      <c r="AMY889" s="346"/>
      <c r="ANB889" s="346"/>
    </row>
    <row r="890" spans="1:11 1037:1042" s="49" customFormat="1" ht="18">
      <c r="A890" s="259" t="s">
        <v>2590</v>
      </c>
      <c r="B890" s="28"/>
      <c r="C890" s="244"/>
      <c r="D890" s="303" t="s">
        <v>129</v>
      </c>
      <c r="E890" s="49">
        <f t="shared" si="6"/>
        <v>4</v>
      </c>
      <c r="F890" s="244">
        <f t="shared" si="7"/>
        <v>54</v>
      </c>
      <c r="G890" s="315"/>
      <c r="I890" s="49">
        <v>50</v>
      </c>
      <c r="J890" s="49">
        <v>4</v>
      </c>
      <c r="K890" s="28"/>
      <c r="AMW890" s="351"/>
      <c r="AMY890" s="341"/>
      <c r="ANB890" s="341"/>
    </row>
    <row r="891" spans="1:11 1037:1042" s="49" customFormat="1" ht="18">
      <c r="A891" s="259" t="s">
        <v>3254</v>
      </c>
      <c r="B891" s="28"/>
      <c r="C891" s="244"/>
      <c r="D891" s="303" t="s">
        <v>129</v>
      </c>
      <c r="E891" s="49">
        <f t="shared" si="6"/>
        <v>0</v>
      </c>
      <c r="F891" s="244">
        <f t="shared" si="7"/>
        <v>0</v>
      </c>
      <c r="G891" s="315"/>
      <c r="AMW891" s="351"/>
      <c r="AMY891" s="341"/>
      <c r="ANB891" s="341"/>
    </row>
    <row r="892" spans="1:11 1037:1042" s="49" customFormat="1" ht="18">
      <c r="A892" s="259" t="s">
        <v>415</v>
      </c>
      <c r="B892" s="28"/>
      <c r="C892" s="244"/>
      <c r="D892" s="303" t="s">
        <v>133</v>
      </c>
      <c r="E892" s="49">
        <f t="shared" si="6"/>
        <v>15</v>
      </c>
      <c r="F892" s="244">
        <f t="shared" si="7"/>
        <v>320</v>
      </c>
      <c r="G892" s="315">
        <v>29</v>
      </c>
      <c r="H892" s="49">
        <v>220</v>
      </c>
      <c r="I892" s="49">
        <v>71</v>
      </c>
      <c r="AMW892" s="352"/>
      <c r="AMY892" s="396"/>
      <c r="ANB892" s="396"/>
    </row>
    <row r="893" spans="1:11 1037:1042" s="49" customFormat="1" ht="18">
      <c r="A893" s="259" t="s">
        <v>971</v>
      </c>
      <c r="B893" s="237"/>
      <c r="C893" s="244"/>
      <c r="D893" s="303" t="s">
        <v>137</v>
      </c>
      <c r="E893" s="49">
        <f t="shared" si="6"/>
        <v>8</v>
      </c>
      <c r="F893" s="244">
        <f t="shared" si="7"/>
        <v>94</v>
      </c>
      <c r="G893" s="315">
        <v>4</v>
      </c>
      <c r="H893" s="49">
        <v>72</v>
      </c>
      <c r="I893" s="49">
        <v>8</v>
      </c>
      <c r="J893" s="49">
        <v>10</v>
      </c>
      <c r="AMW893" s="351"/>
      <c r="AMY893" s="341"/>
      <c r="ANB893" s="341"/>
    </row>
    <row r="894" spans="1:11 1037:1042" s="49" customFormat="1" ht="18">
      <c r="A894" s="259" t="s">
        <v>1005</v>
      </c>
      <c r="B894"/>
      <c r="C894" s="244"/>
      <c r="D894" s="303" t="s">
        <v>134</v>
      </c>
      <c r="E894" s="49">
        <f t="shared" si="6"/>
        <v>2</v>
      </c>
      <c r="F894" s="244">
        <f t="shared" si="7"/>
        <v>16</v>
      </c>
      <c r="G894" s="315"/>
      <c r="H894" s="49">
        <v>2</v>
      </c>
      <c r="I894" s="49">
        <v>14</v>
      </c>
      <c r="AMW894" s="351"/>
      <c r="AMY894" s="341"/>
      <c r="ANB894" s="341"/>
    </row>
    <row r="895" spans="1:11 1037:1042" s="49" customFormat="1" ht="18">
      <c r="A895" s="259" t="s">
        <v>859</v>
      </c>
      <c r="B895" s="28"/>
      <c r="C895" s="244"/>
      <c r="D895" s="303" t="s">
        <v>130</v>
      </c>
      <c r="E895" s="49">
        <f t="shared" si="6"/>
        <v>10</v>
      </c>
      <c r="F895" s="244">
        <f t="shared" si="7"/>
        <v>68</v>
      </c>
      <c r="G895" s="315"/>
      <c r="H895" s="49">
        <v>50</v>
      </c>
      <c r="I895" s="49">
        <v>18</v>
      </c>
      <c r="AMW895" s="351"/>
      <c r="AMY895" s="341"/>
      <c r="ANB895" s="341"/>
    </row>
    <row r="896" spans="1:11 1037:1042" s="49" customFormat="1" ht="18">
      <c r="A896" s="259" t="s">
        <v>861</v>
      </c>
      <c r="B896" s="28"/>
      <c r="C896" s="244"/>
      <c r="D896" s="303" t="s">
        <v>133</v>
      </c>
      <c r="E896" s="49">
        <f t="shared" si="6"/>
        <v>82</v>
      </c>
      <c r="F896" s="244">
        <f t="shared" si="7"/>
        <v>1236</v>
      </c>
      <c r="G896" s="315">
        <v>501</v>
      </c>
      <c r="H896" s="49">
        <v>643</v>
      </c>
      <c r="I896" s="49">
        <v>92</v>
      </c>
      <c r="AMW896" s="351"/>
      <c r="AMY896" s="341"/>
      <c r="ANB896" s="341"/>
    </row>
    <row r="897" spans="1:11 1037:1042" s="49" customFormat="1" ht="18">
      <c r="A897" s="259" t="s">
        <v>3356</v>
      </c>
      <c r="B897" s="28"/>
      <c r="C897" s="244"/>
      <c r="D897" s="303" t="s">
        <v>129</v>
      </c>
      <c r="E897" s="49">
        <f t="shared" si="6"/>
        <v>0</v>
      </c>
      <c r="F897" s="244">
        <f t="shared" si="7"/>
        <v>9</v>
      </c>
      <c r="G897" s="315"/>
      <c r="I897" s="49">
        <v>1</v>
      </c>
      <c r="J897" s="49">
        <v>8</v>
      </c>
      <c r="AMW897" s="351"/>
      <c r="AMY897" s="341"/>
      <c r="ANB897" s="341"/>
    </row>
    <row r="898" spans="1:11 1037:1042" s="49" customFormat="1" ht="18">
      <c r="A898" s="259" t="s">
        <v>3108</v>
      </c>
      <c r="B898" s="28"/>
      <c r="C898" s="244"/>
      <c r="D898" s="303" t="s">
        <v>129</v>
      </c>
      <c r="E898" s="49">
        <f t="shared" si="6"/>
        <v>0</v>
      </c>
      <c r="F898" s="244">
        <f t="shared" si="7"/>
        <v>0</v>
      </c>
      <c r="G898" s="315"/>
      <c r="AMW898" s="352"/>
      <c r="AMY898" s="396"/>
      <c r="ANB898" s="396"/>
    </row>
    <row r="899" spans="1:11 1037:1042" s="49" customFormat="1" ht="18">
      <c r="A899" s="259" t="s">
        <v>3157</v>
      </c>
      <c r="B899" s="28"/>
      <c r="C899" s="244"/>
      <c r="D899" s="303" t="s">
        <v>129</v>
      </c>
      <c r="E899" s="49">
        <f t="shared" si="6"/>
        <v>2</v>
      </c>
      <c r="F899" s="244">
        <f t="shared" si="7"/>
        <v>0</v>
      </c>
      <c r="G899" s="315"/>
      <c r="AMW899" s="351"/>
      <c r="AMY899" s="341"/>
      <c r="ANB899" s="341"/>
    </row>
    <row r="900" spans="1:11 1037:1042" s="49" customFormat="1" ht="18">
      <c r="A900" s="259" t="s">
        <v>2608</v>
      </c>
      <c r="B900" s="28"/>
      <c r="C900" s="244"/>
      <c r="D900" s="303" t="s">
        <v>129</v>
      </c>
      <c r="E900" s="49">
        <f t="shared" si="6"/>
        <v>0</v>
      </c>
      <c r="F900" s="244">
        <f t="shared" si="7"/>
        <v>0</v>
      </c>
      <c r="G900" s="315"/>
      <c r="AMW900" s="351"/>
      <c r="AMY900" s="341"/>
      <c r="ANB900" s="341"/>
    </row>
    <row r="901" spans="1:11 1037:1042" s="49" customFormat="1" ht="18">
      <c r="A901" s="259" t="s">
        <v>3229</v>
      </c>
      <c r="B901" s="237"/>
      <c r="C901" s="244"/>
      <c r="D901" s="303" t="s">
        <v>129</v>
      </c>
      <c r="E901" s="49">
        <f t="shared" si="6"/>
        <v>1</v>
      </c>
      <c r="F901" s="244">
        <f t="shared" si="7"/>
        <v>15</v>
      </c>
      <c r="G901" s="315"/>
      <c r="J901" s="49">
        <v>15</v>
      </c>
      <c r="AMW901" s="351"/>
      <c r="AMY901" s="341"/>
      <c r="ANB901" s="341"/>
    </row>
    <row r="902" spans="1:11 1037:1042" s="49" customFormat="1" ht="18">
      <c r="A902" s="259" t="s">
        <v>2346</v>
      </c>
      <c r="B902" s="28"/>
      <c r="C902" s="244"/>
      <c r="D902" s="303" t="s">
        <v>137</v>
      </c>
      <c r="E902" s="49">
        <f t="shared" si="6"/>
        <v>32</v>
      </c>
      <c r="F902" s="244">
        <f t="shared" si="7"/>
        <v>369</v>
      </c>
      <c r="G902" s="315">
        <v>25</v>
      </c>
      <c r="H902" s="49">
        <v>181</v>
      </c>
      <c r="I902" s="49">
        <v>81</v>
      </c>
      <c r="J902" s="49">
        <v>82</v>
      </c>
      <c r="K902" s="28"/>
      <c r="AMW902" s="351"/>
      <c r="AMY902" s="341"/>
      <c r="ANB902" s="341"/>
    </row>
    <row r="903" spans="1:11 1037:1042" s="49" customFormat="1" ht="18">
      <c r="A903" s="259" t="s">
        <v>1396</v>
      </c>
      <c r="B903" s="237"/>
      <c r="C903" s="244"/>
      <c r="D903" s="303" t="s">
        <v>129</v>
      </c>
      <c r="E903" s="49">
        <f t="shared" si="6"/>
        <v>0</v>
      </c>
      <c r="F903" s="244">
        <f t="shared" si="7"/>
        <v>0</v>
      </c>
      <c r="G903" s="315"/>
      <c r="AMW903" s="351"/>
      <c r="AMY903" s="341"/>
      <c r="ANB903" s="341"/>
    </row>
    <row r="904" spans="1:11 1037:1042" s="49" customFormat="1" ht="18">
      <c r="A904" s="259" t="s">
        <v>960</v>
      </c>
      <c r="B904" s="86"/>
      <c r="C904" s="244"/>
      <c r="D904" s="303" t="s">
        <v>135</v>
      </c>
      <c r="E904" s="49">
        <f t="shared" si="6"/>
        <v>7</v>
      </c>
      <c r="F904" s="244">
        <f t="shared" si="7"/>
        <v>181</v>
      </c>
      <c r="G904" s="315">
        <v>1</v>
      </c>
      <c r="H904" s="49">
        <v>87</v>
      </c>
      <c r="I904" s="49">
        <v>63</v>
      </c>
      <c r="J904" s="49">
        <v>30</v>
      </c>
      <c r="AMW904" s="352"/>
      <c r="AMY904" s="396"/>
      <c r="ANB904" s="396"/>
    </row>
    <row r="905" spans="1:11 1037:1042" s="49" customFormat="1" ht="18">
      <c r="A905" s="259" t="s">
        <v>3405</v>
      </c>
      <c r="B905" s="28"/>
      <c r="C905" s="244"/>
      <c r="D905" s="303" t="s">
        <v>129</v>
      </c>
      <c r="E905" s="49">
        <f t="shared" si="6"/>
        <v>0</v>
      </c>
      <c r="F905" s="244">
        <f t="shared" si="7"/>
        <v>0</v>
      </c>
      <c r="G905" s="315"/>
      <c r="AMW905" s="351"/>
      <c r="AMY905" s="341"/>
      <c r="ANB905" s="341"/>
    </row>
    <row r="906" spans="1:11 1037:1042" s="49" customFormat="1" ht="18">
      <c r="A906" s="259" t="s">
        <v>3413</v>
      </c>
      <c r="B906" s="28"/>
      <c r="C906" s="244"/>
      <c r="D906" s="303" t="s">
        <v>129</v>
      </c>
      <c r="E906" s="49">
        <f t="shared" si="6"/>
        <v>0</v>
      </c>
      <c r="F906" s="244">
        <f t="shared" si="7"/>
        <v>7</v>
      </c>
      <c r="G906" s="315"/>
      <c r="J906" s="49">
        <v>7</v>
      </c>
      <c r="AMW906" s="351"/>
      <c r="AMY906" s="341"/>
      <c r="ANB906" s="341"/>
    </row>
    <row r="907" spans="1:11 1037:1042" s="49" customFormat="1" ht="18">
      <c r="A907" s="259" t="s">
        <v>2018</v>
      </c>
      <c r="B907" s="237"/>
      <c r="C907" s="244"/>
      <c r="D907" s="1" t="s">
        <v>131</v>
      </c>
      <c r="E907" s="49">
        <f t="shared" si="6"/>
        <v>1</v>
      </c>
      <c r="F907" s="244">
        <f t="shared" si="7"/>
        <v>13</v>
      </c>
      <c r="G907" s="315"/>
      <c r="H907" s="49">
        <v>7</v>
      </c>
      <c r="I907" s="49">
        <v>6</v>
      </c>
      <c r="AMW907" s="351"/>
      <c r="AMY907" s="341"/>
      <c r="ANB907" s="341"/>
    </row>
    <row r="908" spans="1:11 1037:1042" s="49" customFormat="1" ht="18">
      <c r="A908" s="259" t="s">
        <v>548</v>
      </c>
      <c r="B908" s="28"/>
      <c r="C908" s="244"/>
      <c r="D908" s="303" t="s">
        <v>140</v>
      </c>
      <c r="E908" s="49">
        <f t="shared" si="6"/>
        <v>18</v>
      </c>
      <c r="F908" s="244">
        <f t="shared" si="7"/>
        <v>321</v>
      </c>
      <c r="G908" s="315"/>
      <c r="H908" s="49">
        <v>226</v>
      </c>
      <c r="I908" s="49">
        <v>78</v>
      </c>
      <c r="J908" s="49">
        <v>17</v>
      </c>
      <c r="AMW908" s="351"/>
      <c r="AMY908" s="341"/>
      <c r="ANB908" s="341"/>
    </row>
    <row r="909" spans="1:11 1037:1042" s="49" customFormat="1" ht="18">
      <c r="A909" s="259" t="s">
        <v>2150</v>
      </c>
      <c r="B909" s="28"/>
      <c r="C909" s="244"/>
      <c r="D909" s="303" t="s">
        <v>129</v>
      </c>
      <c r="E909" s="49">
        <f t="shared" si="6"/>
        <v>0</v>
      </c>
      <c r="F909" s="244">
        <f t="shared" si="7"/>
        <v>31</v>
      </c>
      <c r="G909" s="315"/>
      <c r="J909" s="49">
        <v>28</v>
      </c>
      <c r="K909" s="49">
        <v>3</v>
      </c>
      <c r="AMW909" s="351"/>
      <c r="AMY909" s="341"/>
      <c r="ANB909" s="341"/>
    </row>
    <row r="910" spans="1:11 1037:1042" s="49" customFormat="1" ht="18">
      <c r="A910" s="259" t="s">
        <v>3267</v>
      </c>
      <c r="B910" s="28"/>
      <c r="C910" s="244"/>
      <c r="D910" s="303" t="s">
        <v>129</v>
      </c>
      <c r="E910" s="49">
        <f t="shared" si="6"/>
        <v>0</v>
      </c>
      <c r="F910" s="244">
        <f t="shared" si="7"/>
        <v>0</v>
      </c>
      <c r="G910" s="315"/>
      <c r="AMW910" s="352"/>
      <c r="AMY910" s="396"/>
      <c r="ANB910" s="396"/>
    </row>
    <row r="911" spans="1:11 1037:1042" s="49" customFormat="1" ht="18">
      <c r="A911" s="259" t="s">
        <v>2340</v>
      </c>
      <c r="B911" s="28"/>
      <c r="C911" s="244"/>
      <c r="D911" s="303" t="s">
        <v>129</v>
      </c>
      <c r="E911" s="49">
        <f t="shared" si="6"/>
        <v>0</v>
      </c>
      <c r="F911" s="244">
        <f t="shared" si="7"/>
        <v>0</v>
      </c>
      <c r="G911" s="315"/>
      <c r="AMW911" s="351"/>
      <c r="AMY911" s="341"/>
      <c r="ANB911" s="341"/>
    </row>
    <row r="912" spans="1:11 1037:1042" s="49" customFormat="1" ht="18">
      <c r="A912" s="259" t="s">
        <v>600</v>
      </c>
      <c r="B912" s="237"/>
      <c r="C912" s="244"/>
      <c r="D912" s="303" t="s">
        <v>133</v>
      </c>
      <c r="E912" s="49">
        <f t="shared" si="6"/>
        <v>20</v>
      </c>
      <c r="F912" s="244">
        <f t="shared" si="7"/>
        <v>415</v>
      </c>
      <c r="G912" s="315">
        <v>221</v>
      </c>
      <c r="H912" s="49">
        <v>72</v>
      </c>
      <c r="I912" s="49">
        <v>62</v>
      </c>
      <c r="K912" s="49">
        <v>60</v>
      </c>
      <c r="AMW912" s="351" t="s">
        <v>1715</v>
      </c>
      <c r="AMY912" s="341"/>
      <c r="ANB912" s="341"/>
    </row>
    <row r="913" spans="1:11 1037:1042" s="49" customFormat="1" ht="18">
      <c r="A913" s="259" t="s">
        <v>3481</v>
      </c>
      <c r="B913" s="28"/>
      <c r="C913" s="244"/>
      <c r="D913" s="303" t="s">
        <v>129</v>
      </c>
      <c r="E913" s="49">
        <f t="shared" si="6"/>
        <v>0</v>
      </c>
      <c r="F913" s="244">
        <f t="shared" si="7"/>
        <v>0</v>
      </c>
      <c r="G913" s="315"/>
      <c r="AMW913" s="351"/>
      <c r="AMY913" s="341"/>
      <c r="ANB913" s="341"/>
    </row>
    <row r="914" spans="1:11 1037:1042" s="49" customFormat="1" ht="18">
      <c r="A914" s="259" t="s">
        <v>3270</v>
      </c>
      <c r="B914" s="237"/>
      <c r="C914" s="244"/>
      <c r="D914" s="303" t="s">
        <v>129</v>
      </c>
      <c r="E914" s="49">
        <f t="shared" si="6"/>
        <v>0</v>
      </c>
      <c r="F914" s="244">
        <f t="shared" si="7"/>
        <v>5</v>
      </c>
      <c r="G914" s="315"/>
      <c r="K914" s="49">
        <v>5</v>
      </c>
      <c r="AMW914" s="351"/>
      <c r="AMY914" s="341" t="s">
        <v>1715</v>
      </c>
      <c r="ANB914" s="341" t="s">
        <v>1715</v>
      </c>
    </row>
    <row r="915" spans="1:11 1037:1042" s="49" customFormat="1" ht="18">
      <c r="A915" s="259" t="s">
        <v>1041</v>
      </c>
      <c r="B915" s="240"/>
      <c r="C915" s="244"/>
      <c r="D915" s="303" t="s">
        <v>135</v>
      </c>
      <c r="E915" s="49">
        <f t="shared" si="6"/>
        <v>8</v>
      </c>
      <c r="F915" s="244">
        <f t="shared" si="7"/>
        <v>320</v>
      </c>
      <c r="G915" s="315">
        <v>102</v>
      </c>
      <c r="H915" s="49">
        <v>100</v>
      </c>
      <c r="K915" s="49">
        <v>118</v>
      </c>
      <c r="AMW915" s="351"/>
      <c r="AMY915" s="341"/>
      <c r="ANB915" s="341"/>
    </row>
    <row r="916" spans="1:11 1037:1042" s="49" customFormat="1" ht="18">
      <c r="A916" s="259" t="s">
        <v>517</v>
      </c>
      <c r="B916" s="237"/>
      <c r="C916" s="244"/>
      <c r="D916" s="303" t="s">
        <v>130</v>
      </c>
      <c r="E916" s="49">
        <f t="shared" si="6"/>
        <v>6</v>
      </c>
      <c r="F916" s="244">
        <f t="shared" si="7"/>
        <v>0</v>
      </c>
      <c r="G916" s="315"/>
      <c r="AMW916" s="352"/>
      <c r="AMY916" s="396"/>
      <c r="ANB916" s="396"/>
    </row>
    <row r="917" spans="1:11 1037:1042" s="49" customFormat="1" ht="18">
      <c r="A917" s="259" t="s">
        <v>1959</v>
      </c>
      <c r="B917" s="304"/>
      <c r="C917" s="244"/>
      <c r="D917" s="303" t="s">
        <v>132</v>
      </c>
      <c r="E917" s="49">
        <f t="shared" si="6"/>
        <v>10</v>
      </c>
      <c r="F917" s="244">
        <f t="shared" si="7"/>
        <v>72</v>
      </c>
      <c r="G917" s="315">
        <v>30</v>
      </c>
      <c r="I917" s="49">
        <v>3</v>
      </c>
      <c r="J917" s="49">
        <v>39</v>
      </c>
      <c r="AMW917" s="351"/>
      <c r="AMY917" s="341"/>
      <c r="ANB917" s="341"/>
    </row>
    <row r="918" spans="1:11 1037:1042" s="49" customFormat="1" ht="18">
      <c r="A918" s="259" t="s">
        <v>2651</v>
      </c>
      <c r="B918" s="28"/>
      <c r="C918" s="244"/>
      <c r="D918" s="303" t="s">
        <v>129</v>
      </c>
      <c r="E918" s="49">
        <f t="shared" si="6"/>
        <v>13</v>
      </c>
      <c r="F918" s="244">
        <f t="shared" si="7"/>
        <v>32</v>
      </c>
      <c r="G918" s="315">
        <v>1</v>
      </c>
      <c r="H918" s="49">
        <v>7</v>
      </c>
      <c r="I918" s="49">
        <v>22</v>
      </c>
      <c r="J918" s="49">
        <v>2</v>
      </c>
      <c r="AMW918" s="351"/>
      <c r="AMY918" s="341"/>
      <c r="ANB918" s="341"/>
    </row>
    <row r="919" spans="1:11 1037:1042" s="49" customFormat="1" ht="18">
      <c r="A919" s="259" t="s">
        <v>611</v>
      </c>
      <c r="B919" s="237"/>
      <c r="C919" s="244"/>
      <c r="D919" s="303" t="s">
        <v>137</v>
      </c>
      <c r="E919" s="49">
        <f t="shared" si="6"/>
        <v>17</v>
      </c>
      <c r="F919" s="244">
        <f t="shared" si="7"/>
        <v>43</v>
      </c>
      <c r="G919" s="315">
        <v>28</v>
      </c>
      <c r="K919" s="49">
        <v>15</v>
      </c>
      <c r="AMW919" s="351"/>
      <c r="AMY919" s="341"/>
      <c r="ANB919" s="341"/>
    </row>
    <row r="920" spans="1:11 1037:1042" s="49" customFormat="1" ht="18.75">
      <c r="A920" s="259" t="s">
        <v>1982</v>
      </c>
      <c r="B920" s="302"/>
      <c r="C920" s="244"/>
      <c r="D920" s="303" t="s">
        <v>132</v>
      </c>
      <c r="E920" s="49">
        <f t="shared" si="6"/>
        <v>24</v>
      </c>
      <c r="F920" s="244">
        <f t="shared" si="7"/>
        <v>179</v>
      </c>
      <c r="G920" s="315"/>
      <c r="H920" s="49">
        <v>61</v>
      </c>
      <c r="I920" s="49">
        <v>23</v>
      </c>
      <c r="J920" s="49">
        <v>95</v>
      </c>
      <c r="AMW920" s="351"/>
      <c r="AMY920" s="341"/>
      <c r="ANB920" s="341"/>
    </row>
    <row r="921" spans="1:11 1037:1042" s="49" customFormat="1" ht="18">
      <c r="A921" s="259" t="s">
        <v>3404</v>
      </c>
      <c r="B921" s="28"/>
      <c r="C921" s="244"/>
      <c r="D921" s="303" t="s">
        <v>129</v>
      </c>
      <c r="E921" s="49">
        <f t="shared" si="6"/>
        <v>11</v>
      </c>
      <c r="F921" s="244">
        <f t="shared" si="7"/>
        <v>24</v>
      </c>
      <c r="G921" s="315"/>
      <c r="H921" s="49">
        <v>4</v>
      </c>
      <c r="I921" s="49">
        <v>5</v>
      </c>
      <c r="J921" s="49">
        <v>15</v>
      </c>
      <c r="AMW921" s="351"/>
      <c r="AMY921" s="341"/>
      <c r="ANB921" s="341"/>
    </row>
    <row r="922" spans="1:11 1037:1042" s="49" customFormat="1" ht="18">
      <c r="A922" s="259" t="s">
        <v>852</v>
      </c>
      <c r="B922" s="86"/>
      <c r="C922" s="244"/>
      <c r="D922" s="303" t="s">
        <v>135</v>
      </c>
      <c r="E922" s="49">
        <f t="shared" si="6"/>
        <v>19</v>
      </c>
      <c r="F922" s="244">
        <f t="shared" si="7"/>
        <v>197</v>
      </c>
      <c r="G922" s="315">
        <v>168</v>
      </c>
      <c r="H922" s="49">
        <v>3</v>
      </c>
      <c r="I922" s="49">
        <v>26</v>
      </c>
      <c r="AMW922" s="352"/>
      <c r="AMY922" s="396"/>
      <c r="ANB922" s="396"/>
    </row>
    <row r="923" spans="1:11 1037:1042" s="49" customFormat="1" ht="18">
      <c r="A923" s="259" t="s">
        <v>3100</v>
      </c>
      <c r="B923" s="28"/>
      <c r="C923" s="244"/>
      <c r="D923" s="303" t="s">
        <v>129</v>
      </c>
      <c r="E923" s="49">
        <f t="shared" si="6"/>
        <v>0</v>
      </c>
      <c r="F923" s="244">
        <f t="shared" si="7"/>
        <v>3</v>
      </c>
      <c r="G923" s="315" t="s">
        <v>4991</v>
      </c>
      <c r="J923" s="49">
        <v>3</v>
      </c>
      <c r="AMW923" s="351"/>
      <c r="AMY923" s="341"/>
      <c r="ANB923" s="341"/>
    </row>
    <row r="924" spans="1:11 1037:1042" s="49" customFormat="1" ht="18">
      <c r="A924" s="259" t="s">
        <v>1705</v>
      </c>
      <c r="B924" s="237"/>
      <c r="C924" s="244"/>
      <c r="D924" s="303" t="s">
        <v>139</v>
      </c>
      <c r="E924" s="49">
        <f t="shared" si="6"/>
        <v>71</v>
      </c>
      <c r="F924" s="244">
        <f t="shared" si="7"/>
        <v>953</v>
      </c>
      <c r="G924" s="315">
        <v>337</v>
      </c>
      <c r="H924" s="49">
        <v>414</v>
      </c>
      <c r="I924" s="49">
        <v>87</v>
      </c>
      <c r="J924" s="49">
        <v>15</v>
      </c>
      <c r="K924" s="49">
        <v>100</v>
      </c>
      <c r="AMW924" s="351"/>
      <c r="AMY924" s="341"/>
      <c r="ANB924" s="341"/>
    </row>
    <row r="925" spans="1:11 1037:1042" s="49" customFormat="1" ht="18">
      <c r="A925" s="259" t="s">
        <v>3406</v>
      </c>
      <c r="B925" s="28"/>
      <c r="C925" s="244"/>
      <c r="D925" s="303" t="s">
        <v>129</v>
      </c>
      <c r="E925" s="49">
        <f t="shared" si="6"/>
        <v>0</v>
      </c>
      <c r="F925" s="244">
        <f t="shared" si="7"/>
        <v>0</v>
      </c>
      <c r="G925" s="315"/>
      <c r="K925" s="170"/>
      <c r="AMW925" s="351"/>
      <c r="AMY925" s="341"/>
      <c r="ANB925" s="341"/>
    </row>
    <row r="926" spans="1:11 1037:1042" s="49" customFormat="1" ht="18">
      <c r="A926" s="259" t="s">
        <v>957</v>
      </c>
      <c r="B926" s="237"/>
      <c r="C926" s="244"/>
      <c r="D926" s="303" t="s">
        <v>129</v>
      </c>
      <c r="E926" s="49">
        <f t="shared" si="6"/>
        <v>1</v>
      </c>
      <c r="F926" s="244">
        <f t="shared" si="7"/>
        <v>0</v>
      </c>
      <c r="G926" s="315"/>
      <c r="K926" s="170"/>
      <c r="AMW926" s="351"/>
      <c r="AMY926" s="341"/>
      <c r="ANB926" s="341"/>
    </row>
    <row r="927" spans="1:11 1037:1042" s="49" customFormat="1" ht="18">
      <c r="A927" s="259" t="s">
        <v>740</v>
      </c>
      <c r="B927" s="28"/>
      <c r="C927" s="244"/>
      <c r="D927" s="303" t="s">
        <v>129</v>
      </c>
      <c r="E927" s="49">
        <f t="shared" si="6"/>
        <v>0</v>
      </c>
      <c r="F927" s="244">
        <f t="shared" si="7"/>
        <v>3</v>
      </c>
      <c r="G927" s="315"/>
      <c r="I927" s="49">
        <v>3</v>
      </c>
      <c r="AMW927" s="351"/>
      <c r="AMY927" s="341"/>
      <c r="ANB927" s="341"/>
    </row>
    <row r="928" spans="1:11 1037:1042" s="49" customFormat="1" ht="18">
      <c r="A928" s="259" t="s">
        <v>3247</v>
      </c>
      <c r="B928" s="28"/>
      <c r="C928" s="244"/>
      <c r="D928" s="303" t="s">
        <v>129</v>
      </c>
      <c r="E928" s="49">
        <f t="shared" si="6"/>
        <v>0</v>
      </c>
      <c r="F928" s="244">
        <f t="shared" si="7"/>
        <v>0</v>
      </c>
      <c r="G928" s="315"/>
      <c r="AMW928" s="352"/>
      <c r="AMY928" s="396"/>
      <c r="ANB928" s="396"/>
    </row>
    <row r="929" spans="1:11 1037:1042" s="49" customFormat="1" ht="18">
      <c r="A929" s="259" t="s">
        <v>1148</v>
      </c>
      <c r="B929" s="237"/>
      <c r="C929" s="244"/>
      <c r="D929" s="303" t="s">
        <v>130</v>
      </c>
      <c r="E929" s="49">
        <f t="shared" si="6"/>
        <v>52</v>
      </c>
      <c r="F929" s="244">
        <f t="shared" si="7"/>
        <v>238</v>
      </c>
      <c r="G929" s="315">
        <v>3</v>
      </c>
      <c r="H929" s="49">
        <v>146</v>
      </c>
      <c r="I929" s="49">
        <v>61</v>
      </c>
      <c r="J929" s="49">
        <v>1</v>
      </c>
      <c r="K929" s="49">
        <v>27</v>
      </c>
      <c r="AMW929" s="351"/>
      <c r="AMY929" s="341"/>
      <c r="ANB929" s="341"/>
    </row>
    <row r="930" spans="1:11 1037:1042" s="49" customFormat="1" ht="18">
      <c r="A930" s="259" t="s">
        <v>2476</v>
      </c>
      <c r="B930" s="28"/>
      <c r="C930" s="244"/>
      <c r="D930" s="303" t="s">
        <v>129</v>
      </c>
      <c r="E930" s="49">
        <f t="shared" si="6"/>
        <v>0</v>
      </c>
      <c r="F930" s="244">
        <f t="shared" si="7"/>
        <v>49</v>
      </c>
      <c r="G930" s="315"/>
      <c r="H930" s="49">
        <v>24</v>
      </c>
      <c r="I930" s="49">
        <v>10</v>
      </c>
      <c r="J930" s="49">
        <v>15</v>
      </c>
      <c r="AMW930" s="341"/>
      <c r="AMY930" s="341"/>
      <c r="ANB930" s="341"/>
    </row>
    <row r="931" spans="1:11 1037:1042" s="49" customFormat="1" ht="18">
      <c r="A931" s="259" t="s">
        <v>969</v>
      </c>
      <c r="B931" s="28"/>
      <c r="C931" s="244"/>
      <c r="D931" s="303" t="s">
        <v>130</v>
      </c>
      <c r="E931" s="49">
        <f t="shared" si="6"/>
        <v>2</v>
      </c>
      <c r="F931" s="244">
        <f t="shared" si="7"/>
        <v>1</v>
      </c>
      <c r="G931" s="315"/>
      <c r="I931" s="49">
        <v>1</v>
      </c>
      <c r="AMW931" s="351"/>
      <c r="AMY931" s="341"/>
      <c r="ANB931" s="341"/>
    </row>
    <row r="932" spans="1:11 1037:1042" s="49" customFormat="1" ht="18">
      <c r="A932" s="259" t="s">
        <v>2575</v>
      </c>
      <c r="B932" s="28"/>
      <c r="C932" s="244"/>
      <c r="D932" s="303" t="s">
        <v>130</v>
      </c>
      <c r="E932" s="49">
        <f t="shared" si="6"/>
        <v>3</v>
      </c>
      <c r="F932" s="244">
        <f t="shared" si="7"/>
        <v>0</v>
      </c>
      <c r="G932" s="315"/>
      <c r="AMW932" s="351"/>
      <c r="AMY932" s="341"/>
      <c r="ANB932" s="341"/>
    </row>
    <row r="933" spans="1:11 1037:1042" s="49" customFormat="1" ht="18">
      <c r="A933" s="259" t="s">
        <v>489</v>
      </c>
      <c r="B933" s="28"/>
      <c r="C933" s="244"/>
      <c r="D933" s="303" t="s">
        <v>132</v>
      </c>
      <c r="E933" s="49">
        <f t="shared" si="6"/>
        <v>21</v>
      </c>
      <c r="F933" s="244">
        <f t="shared" si="7"/>
        <v>150</v>
      </c>
      <c r="G933" s="315">
        <v>30</v>
      </c>
      <c r="H933" s="49">
        <v>111</v>
      </c>
      <c r="I933" s="49">
        <v>9</v>
      </c>
      <c r="AMW933" s="351"/>
      <c r="AMY933" s="341"/>
      <c r="ANB933" s="341"/>
    </row>
    <row r="934" spans="1:11 1037:1042" s="49" customFormat="1" ht="18">
      <c r="A934" s="259" t="s">
        <v>2556</v>
      </c>
      <c r="B934" s="28"/>
      <c r="C934" s="244"/>
      <c r="D934" s="303" t="s">
        <v>129</v>
      </c>
      <c r="E934" s="49">
        <f t="shared" si="6"/>
        <v>0</v>
      </c>
      <c r="F934" s="244">
        <f t="shared" si="7"/>
        <v>0</v>
      </c>
      <c r="G934" s="315"/>
      <c r="AMW934" s="352"/>
      <c r="AMY934" s="396"/>
      <c r="ANB934" s="396"/>
    </row>
    <row r="935" spans="1:11 1037:1042" s="49" customFormat="1" ht="18">
      <c r="A935" s="259" t="s">
        <v>1727</v>
      </c>
      <c r="B935" s="28"/>
      <c r="C935" s="244"/>
      <c r="D935" s="303" t="s">
        <v>129</v>
      </c>
      <c r="E935" s="49">
        <f t="shared" si="6"/>
        <v>1</v>
      </c>
      <c r="F935" s="244">
        <f t="shared" si="7"/>
        <v>0</v>
      </c>
      <c r="G935" s="315"/>
      <c r="K935" s="28"/>
      <c r="AMW935" s="351" t="s">
        <v>1148</v>
      </c>
      <c r="AMY935" s="342" t="s">
        <v>1148</v>
      </c>
      <c r="ANB935" s="341" t="s">
        <v>1148</v>
      </c>
    </row>
    <row r="936" spans="1:11 1037:1042" s="49" customFormat="1" ht="18">
      <c r="A936" s="259" t="s">
        <v>1731</v>
      </c>
      <c r="B936" s="28"/>
      <c r="C936" s="244"/>
      <c r="D936" s="303" t="s">
        <v>129</v>
      </c>
      <c r="E936" s="49">
        <f t="shared" si="6"/>
        <v>1</v>
      </c>
      <c r="F936" s="244">
        <f t="shared" si="7"/>
        <v>0</v>
      </c>
      <c r="G936" s="315"/>
      <c r="AMW936" s="351"/>
      <c r="AMY936" s="341"/>
      <c r="ANB936" s="341"/>
    </row>
    <row r="937" spans="1:11 1037:1042" s="49" customFormat="1" ht="18">
      <c r="A937" s="259" t="s">
        <v>623</v>
      </c>
      <c r="B937" s="28"/>
      <c r="C937" s="244"/>
      <c r="D937" s="303" t="s">
        <v>130</v>
      </c>
      <c r="E937" s="49">
        <f t="shared" si="6"/>
        <v>6</v>
      </c>
      <c r="F937" s="244">
        <f t="shared" si="7"/>
        <v>8</v>
      </c>
      <c r="G937" s="315"/>
      <c r="J937" s="49">
        <v>8</v>
      </c>
      <c r="AMW937" s="351"/>
      <c r="AMY937" s="341"/>
      <c r="ANB937" s="341"/>
    </row>
    <row r="938" spans="1:11 1037:1042" s="49" customFormat="1" ht="18">
      <c r="A938" s="259" t="s">
        <v>616</v>
      </c>
      <c r="B938" s="458"/>
      <c r="C938" s="244"/>
      <c r="D938" s="303" t="s">
        <v>129</v>
      </c>
      <c r="E938" s="49">
        <f t="shared" si="6"/>
        <v>2</v>
      </c>
      <c r="F938" s="244">
        <f t="shared" si="7"/>
        <v>68</v>
      </c>
      <c r="G938" s="315"/>
      <c r="I938" s="49">
        <v>25</v>
      </c>
      <c r="J938" s="49">
        <v>23</v>
      </c>
      <c r="K938" s="49">
        <v>20</v>
      </c>
      <c r="AMW938" s="351"/>
      <c r="AMY938" s="341"/>
      <c r="ANB938" s="341"/>
    </row>
    <row r="939" spans="1:11 1037:1042" s="49" customFormat="1" ht="18">
      <c r="A939" s="259" t="s">
        <v>418</v>
      </c>
      <c r="B939" s="28"/>
      <c r="C939" s="244"/>
      <c r="D939" s="303" t="s">
        <v>133</v>
      </c>
      <c r="E939" s="49">
        <f t="shared" si="6"/>
        <v>3</v>
      </c>
      <c r="F939" s="244">
        <f t="shared" si="7"/>
        <v>104</v>
      </c>
      <c r="G939" s="315">
        <v>79</v>
      </c>
      <c r="H939" s="49">
        <v>7</v>
      </c>
      <c r="I939" s="49">
        <v>18</v>
      </c>
      <c r="AMW939" s="351"/>
      <c r="AMY939" s="341"/>
      <c r="ANB939" s="341"/>
    </row>
    <row r="940" spans="1:11 1037:1042" s="49" customFormat="1" ht="18">
      <c r="A940" s="259" t="s">
        <v>486</v>
      </c>
      <c r="B940" s="28"/>
      <c r="C940" s="244"/>
      <c r="D940" s="1" t="s">
        <v>131</v>
      </c>
      <c r="E940" s="49">
        <f t="shared" si="6"/>
        <v>7</v>
      </c>
      <c r="F940" s="244">
        <f t="shared" si="7"/>
        <v>95</v>
      </c>
      <c r="G940" s="315">
        <v>36</v>
      </c>
      <c r="H940" s="49">
        <v>50</v>
      </c>
      <c r="I940" s="49">
        <v>9</v>
      </c>
      <c r="AMW940" s="352"/>
      <c r="AMY940" s="396"/>
      <c r="ANB940" s="396"/>
    </row>
    <row r="941" spans="1:11 1037:1042" s="49" customFormat="1" ht="18">
      <c r="A941" s="259" t="s">
        <v>1707</v>
      </c>
      <c r="B941" s="28"/>
      <c r="C941" s="244"/>
      <c r="D941" s="303" t="s">
        <v>135</v>
      </c>
      <c r="E941" s="49">
        <f t="shared" si="6"/>
        <v>7</v>
      </c>
      <c r="F941" s="244">
        <f t="shared" si="7"/>
        <v>55</v>
      </c>
      <c r="G941" s="315">
        <v>6</v>
      </c>
      <c r="I941" s="49">
        <v>39</v>
      </c>
      <c r="K941" s="49">
        <v>10</v>
      </c>
      <c r="AMW941" s="351"/>
      <c r="AMY941" s="341"/>
      <c r="ANB941" s="341"/>
    </row>
    <row r="942" spans="1:11 1037:1042" s="49" customFormat="1" ht="18">
      <c r="A942" s="259" t="s">
        <v>1790</v>
      </c>
      <c r="B942" s="28"/>
      <c r="C942" s="244"/>
      <c r="D942" s="1" t="s">
        <v>131</v>
      </c>
      <c r="E942" s="49">
        <f t="shared" si="6"/>
        <v>2</v>
      </c>
      <c r="F942" s="244">
        <f t="shared" si="7"/>
        <v>210</v>
      </c>
      <c r="G942" s="315"/>
      <c r="H942" s="49">
        <v>158</v>
      </c>
      <c r="I942" s="49">
        <v>31</v>
      </c>
      <c r="J942" s="49">
        <v>21</v>
      </c>
      <c r="AMW942" s="351"/>
      <c r="AMY942" s="341" t="s">
        <v>3486</v>
      </c>
      <c r="ANB942" s="341" t="s">
        <v>3486</v>
      </c>
    </row>
    <row r="943" spans="1:11 1037:1042" s="49" customFormat="1" ht="18">
      <c r="A943" s="259" t="s">
        <v>1796</v>
      </c>
      <c r="B943" s="28"/>
      <c r="C943" s="244"/>
      <c r="D943" s="303" t="s">
        <v>130</v>
      </c>
      <c r="E943" s="49">
        <f t="shared" ref="E943:E1006" si="8">COUNTIF($A$797:$BHE$870,A943)</f>
        <v>3</v>
      </c>
      <c r="F943" s="244">
        <f t="shared" ref="F943:F1006" si="9">SUM(G943:K943)</f>
        <v>129</v>
      </c>
      <c r="G943" s="315"/>
      <c r="H943" s="49">
        <v>97</v>
      </c>
      <c r="I943" s="49">
        <v>15</v>
      </c>
      <c r="J943" s="49">
        <v>17</v>
      </c>
      <c r="AMW943" s="351" t="s">
        <v>3486</v>
      </c>
      <c r="AMY943" s="341"/>
      <c r="ANB943" s="341"/>
    </row>
    <row r="944" spans="1:11 1037:1042" s="49" customFormat="1" ht="18">
      <c r="A944" s="259" t="s">
        <v>2024</v>
      </c>
      <c r="B944" s="28"/>
      <c r="C944" s="244"/>
      <c r="D944" s="303" t="s">
        <v>132</v>
      </c>
      <c r="E944" s="49">
        <f t="shared" si="8"/>
        <v>1</v>
      </c>
      <c r="F944" s="244">
        <f t="shared" si="9"/>
        <v>63</v>
      </c>
      <c r="G944" s="315">
        <v>8</v>
      </c>
      <c r="H944" s="49">
        <v>46</v>
      </c>
      <c r="K944" s="49">
        <v>9</v>
      </c>
      <c r="AMW944" s="351"/>
      <c r="AMY944" s="341"/>
      <c r="ANB944" s="341"/>
    </row>
    <row r="945" spans="1:11 1037:1042" s="49" customFormat="1" ht="18">
      <c r="A945" s="259" t="s">
        <v>843</v>
      </c>
      <c r="B945" s="28"/>
      <c r="C945" s="244"/>
      <c r="D945" s="303" t="s">
        <v>129</v>
      </c>
      <c r="E945" s="49">
        <f t="shared" si="8"/>
        <v>0</v>
      </c>
      <c r="F945" s="244">
        <f t="shared" si="9"/>
        <v>13</v>
      </c>
      <c r="G945" s="315"/>
      <c r="J945" s="49">
        <v>13</v>
      </c>
      <c r="AMW945" s="351"/>
      <c r="AMY945" s="341"/>
      <c r="ANB945" s="341"/>
    </row>
    <row r="946" spans="1:11 1037:1042" s="49" customFormat="1" ht="18">
      <c r="A946" s="259" t="s">
        <v>3421</v>
      </c>
      <c r="B946" s="458"/>
      <c r="C946" s="244"/>
      <c r="D946" s="303" t="s">
        <v>129</v>
      </c>
      <c r="E946" s="49">
        <f t="shared" si="8"/>
        <v>0</v>
      </c>
      <c r="F946" s="244">
        <f t="shared" si="9"/>
        <v>4</v>
      </c>
      <c r="G946" s="315"/>
      <c r="I946" s="49">
        <v>4</v>
      </c>
    </row>
    <row r="947" spans="1:11 1037:1042" s="49" customFormat="1" ht="18">
      <c r="A947" s="259" t="s">
        <v>3529</v>
      </c>
      <c r="B947" s="237"/>
      <c r="C947" s="244"/>
      <c r="D947" s="303" t="s">
        <v>129</v>
      </c>
      <c r="E947" s="49">
        <f t="shared" si="8"/>
        <v>0</v>
      </c>
      <c r="F947" s="244">
        <f t="shared" si="9"/>
        <v>0</v>
      </c>
      <c r="G947" s="315"/>
    </row>
    <row r="948" spans="1:11 1037:1042" s="49" customFormat="1" ht="18">
      <c r="A948" s="259" t="s">
        <v>2509</v>
      </c>
      <c r="B948" s="458"/>
      <c r="C948" s="244"/>
      <c r="D948" s="303" t="s">
        <v>129</v>
      </c>
      <c r="E948" s="49">
        <f t="shared" si="8"/>
        <v>0</v>
      </c>
      <c r="F948" s="244">
        <f t="shared" si="9"/>
        <v>0</v>
      </c>
      <c r="G948" s="315"/>
    </row>
    <row r="949" spans="1:11 1037:1042" s="49" customFormat="1" ht="18">
      <c r="A949" s="259" t="s">
        <v>3355</v>
      </c>
      <c r="B949" s="28"/>
      <c r="C949" s="244"/>
      <c r="D949" s="303" t="s">
        <v>129</v>
      </c>
      <c r="E949" s="49">
        <f t="shared" si="8"/>
        <v>0</v>
      </c>
      <c r="F949" s="244">
        <f t="shared" si="9"/>
        <v>0</v>
      </c>
      <c r="G949" s="315"/>
    </row>
    <row r="950" spans="1:11 1037:1042" s="49" customFormat="1" ht="18">
      <c r="A950" s="259" t="s">
        <v>1010</v>
      </c>
      <c r="B950" s="28"/>
      <c r="C950" s="244"/>
      <c r="D950" s="303" t="s">
        <v>132</v>
      </c>
      <c r="E950" s="49">
        <f t="shared" si="8"/>
        <v>5</v>
      </c>
      <c r="F950" s="244">
        <f t="shared" si="9"/>
        <v>0</v>
      </c>
      <c r="G950" s="315"/>
    </row>
    <row r="951" spans="1:11 1037:1042" s="49" customFormat="1" ht="18">
      <c r="A951" s="259" t="s">
        <v>2325</v>
      </c>
      <c r="B951" s="237"/>
      <c r="C951" s="244"/>
      <c r="D951" s="303" t="s">
        <v>140</v>
      </c>
      <c r="E951" s="49">
        <f t="shared" si="8"/>
        <v>13</v>
      </c>
      <c r="F951" s="244">
        <f t="shared" si="9"/>
        <v>103</v>
      </c>
      <c r="G951" s="315">
        <v>13</v>
      </c>
      <c r="H951" s="49">
        <v>46</v>
      </c>
      <c r="I951" s="49">
        <v>44</v>
      </c>
    </row>
    <row r="952" spans="1:11 1037:1042" s="49" customFormat="1" ht="18">
      <c r="A952" s="259" t="s">
        <v>516</v>
      </c>
      <c r="B952" s="28"/>
      <c r="C952" s="244"/>
      <c r="D952" s="303" t="s">
        <v>134</v>
      </c>
      <c r="E952" s="49">
        <f t="shared" si="8"/>
        <v>22</v>
      </c>
      <c r="F952" s="244">
        <f t="shared" si="9"/>
        <v>194</v>
      </c>
      <c r="G952" s="315">
        <v>22</v>
      </c>
      <c r="H952" s="49">
        <v>157</v>
      </c>
      <c r="I952" s="49">
        <v>12</v>
      </c>
      <c r="J952" s="49">
        <v>3</v>
      </c>
    </row>
    <row r="953" spans="1:11 1037:1042" s="49" customFormat="1" ht="18">
      <c r="A953" s="259" t="s">
        <v>1023</v>
      </c>
      <c r="B953" s="28"/>
      <c r="C953" s="244"/>
      <c r="D953" s="303" t="s">
        <v>129</v>
      </c>
      <c r="E953" s="49">
        <f t="shared" si="8"/>
        <v>21</v>
      </c>
      <c r="F953" s="244">
        <f t="shared" si="9"/>
        <v>4</v>
      </c>
      <c r="G953" s="315"/>
      <c r="J953" s="49">
        <v>4</v>
      </c>
    </row>
    <row r="954" spans="1:11 1037:1042" s="49" customFormat="1" ht="18">
      <c r="A954" s="259" t="s">
        <v>1007</v>
      </c>
      <c r="B954" s="458"/>
      <c r="C954" s="244"/>
      <c r="D954" s="303" t="s">
        <v>129</v>
      </c>
      <c r="E954" s="49">
        <f t="shared" si="8"/>
        <v>2</v>
      </c>
      <c r="F954" s="244">
        <f t="shared" si="9"/>
        <v>2</v>
      </c>
      <c r="G954" s="315"/>
      <c r="H954" s="49">
        <v>2</v>
      </c>
    </row>
    <row r="955" spans="1:11 1037:1042" s="49" customFormat="1" ht="18">
      <c r="A955" s="259" t="s">
        <v>3338</v>
      </c>
      <c r="B955" s="28"/>
      <c r="C955" s="244"/>
      <c r="D955" s="303" t="s">
        <v>129</v>
      </c>
      <c r="E955" s="49">
        <f t="shared" si="8"/>
        <v>0</v>
      </c>
      <c r="F955" s="244">
        <f t="shared" si="9"/>
        <v>0</v>
      </c>
      <c r="G955" s="315"/>
    </row>
    <row r="956" spans="1:11 1037:1042" s="49" customFormat="1" ht="18">
      <c r="A956" s="259" t="s">
        <v>3326</v>
      </c>
      <c r="B956" s="28"/>
      <c r="C956" s="244"/>
      <c r="D956" s="303" t="s">
        <v>129</v>
      </c>
      <c r="E956" s="49">
        <f t="shared" si="8"/>
        <v>50</v>
      </c>
      <c r="F956" s="244">
        <f t="shared" si="9"/>
        <v>0</v>
      </c>
      <c r="G956" s="315"/>
    </row>
    <row r="957" spans="1:11 1037:1042" s="49" customFormat="1" ht="18">
      <c r="A957" s="259" t="s">
        <v>3519</v>
      </c>
      <c r="B957" s="28"/>
      <c r="C957" s="244"/>
      <c r="D957" s="303" t="s">
        <v>129</v>
      </c>
      <c r="E957" s="49">
        <f t="shared" si="8"/>
        <v>1</v>
      </c>
      <c r="F957" s="244">
        <f t="shared" si="9"/>
        <v>10</v>
      </c>
      <c r="G957" s="315">
        <v>9</v>
      </c>
      <c r="J957" s="49">
        <v>1</v>
      </c>
    </row>
    <row r="958" spans="1:11 1037:1042" s="49" customFormat="1" ht="18">
      <c r="A958" s="259" t="s">
        <v>439</v>
      </c>
      <c r="B958" s="28"/>
      <c r="C958" s="244"/>
      <c r="D958" s="303" t="s">
        <v>135</v>
      </c>
      <c r="E958" s="49">
        <f t="shared" si="8"/>
        <v>10</v>
      </c>
      <c r="F958" s="244">
        <f t="shared" si="9"/>
        <v>24</v>
      </c>
      <c r="G958" s="315"/>
      <c r="H958" s="49">
        <v>24</v>
      </c>
    </row>
    <row r="959" spans="1:11 1037:1042" s="49" customFormat="1" ht="18">
      <c r="A959" s="259" t="s">
        <v>444</v>
      </c>
      <c r="B959" s="28"/>
      <c r="C959" s="244"/>
      <c r="D959" s="303" t="s">
        <v>137</v>
      </c>
      <c r="E959" s="49">
        <f t="shared" si="8"/>
        <v>23</v>
      </c>
      <c r="F959" s="244">
        <f t="shared" si="9"/>
        <v>56</v>
      </c>
      <c r="G959" s="315">
        <v>13</v>
      </c>
      <c r="H959" s="49">
        <v>11</v>
      </c>
      <c r="J959" s="49">
        <v>32</v>
      </c>
    </row>
    <row r="960" spans="1:11 1037:1042" s="49" customFormat="1" ht="18">
      <c r="A960" s="259" t="s">
        <v>436</v>
      </c>
      <c r="B960" s="28"/>
      <c r="C960" s="244"/>
      <c r="D960" s="303" t="s">
        <v>140</v>
      </c>
      <c r="E960" s="49">
        <f t="shared" si="8"/>
        <v>18</v>
      </c>
      <c r="F960" s="244">
        <f t="shared" si="9"/>
        <v>410</v>
      </c>
      <c r="G960" s="315"/>
      <c r="H960" s="49">
        <v>392</v>
      </c>
      <c r="K960" s="49">
        <v>18</v>
      </c>
    </row>
    <row r="961" spans="1:11" s="49" customFormat="1" ht="18">
      <c r="A961" s="259" t="s">
        <v>2593</v>
      </c>
      <c r="B961" s="28"/>
      <c r="C961" s="244"/>
      <c r="D961" s="303" t="s">
        <v>129</v>
      </c>
      <c r="E961" s="49">
        <f t="shared" si="8"/>
        <v>0</v>
      </c>
      <c r="F961" s="244">
        <f t="shared" si="9"/>
        <v>27</v>
      </c>
      <c r="G961" s="315"/>
      <c r="I961" s="49">
        <v>23</v>
      </c>
      <c r="J961" s="49">
        <v>4</v>
      </c>
    </row>
    <row r="962" spans="1:11" s="49" customFormat="1" ht="18">
      <c r="A962" s="259" t="s">
        <v>2036</v>
      </c>
      <c r="B962" s="237"/>
      <c r="C962" s="244"/>
      <c r="D962" s="303" t="s">
        <v>137</v>
      </c>
      <c r="E962" s="49">
        <f t="shared" si="8"/>
        <v>27</v>
      </c>
      <c r="F962" s="244">
        <f t="shared" si="9"/>
        <v>113</v>
      </c>
      <c r="G962" s="315">
        <v>5</v>
      </c>
      <c r="H962" s="49">
        <v>45</v>
      </c>
      <c r="I962" s="49">
        <v>44</v>
      </c>
      <c r="J962" s="49">
        <v>19</v>
      </c>
    </row>
    <row r="963" spans="1:11" s="49" customFormat="1" ht="18">
      <c r="A963" s="259" t="s">
        <v>2339</v>
      </c>
      <c r="B963" s="28"/>
      <c r="C963" s="244"/>
      <c r="D963" s="303" t="s">
        <v>129</v>
      </c>
      <c r="E963" s="49">
        <f t="shared" si="8"/>
        <v>0</v>
      </c>
      <c r="F963" s="244">
        <f t="shared" si="9"/>
        <v>0</v>
      </c>
      <c r="G963" s="315"/>
    </row>
    <row r="964" spans="1:11" s="49" customFormat="1" ht="18">
      <c r="A964" s="259" t="s">
        <v>2567</v>
      </c>
      <c r="B964" s="28"/>
      <c r="C964" s="244"/>
      <c r="D964" s="303" t="s">
        <v>132</v>
      </c>
      <c r="E964" s="49">
        <f t="shared" si="8"/>
        <v>5</v>
      </c>
      <c r="F964" s="244">
        <f t="shared" si="9"/>
        <v>0</v>
      </c>
      <c r="G964" s="315"/>
    </row>
    <row r="965" spans="1:11" s="49" customFormat="1" ht="18">
      <c r="A965" s="259" t="s">
        <v>2344</v>
      </c>
      <c r="B965" s="28"/>
      <c r="C965" s="244"/>
      <c r="D965" s="303" t="s">
        <v>140</v>
      </c>
      <c r="E965" s="49">
        <f t="shared" si="8"/>
        <v>42</v>
      </c>
      <c r="F965" s="244">
        <f t="shared" si="9"/>
        <v>489</v>
      </c>
      <c r="G965" s="315">
        <v>307</v>
      </c>
      <c r="H965" s="49">
        <v>93</v>
      </c>
      <c r="I965" s="49">
        <v>49</v>
      </c>
      <c r="K965" s="49">
        <v>40</v>
      </c>
    </row>
    <row r="966" spans="1:11" s="49" customFormat="1" ht="18">
      <c r="A966" s="259" t="s">
        <v>736</v>
      </c>
      <c r="B966" s="28"/>
      <c r="C966" s="244"/>
      <c r="D966" s="1" t="s">
        <v>131</v>
      </c>
      <c r="E966" s="49">
        <f t="shared" si="8"/>
        <v>5</v>
      </c>
      <c r="F966" s="244">
        <f t="shared" si="9"/>
        <v>48</v>
      </c>
      <c r="G966" s="315">
        <v>10</v>
      </c>
      <c r="H966" s="49">
        <v>29</v>
      </c>
      <c r="I966" s="49">
        <v>9</v>
      </c>
    </row>
    <row r="967" spans="1:11" s="49" customFormat="1" ht="18">
      <c r="A967" s="259" t="s">
        <v>860</v>
      </c>
      <c r="B967" s="28"/>
      <c r="C967" s="244"/>
      <c r="D967" s="1" t="s">
        <v>131</v>
      </c>
      <c r="E967" s="49">
        <f t="shared" si="8"/>
        <v>4</v>
      </c>
      <c r="F967" s="244">
        <f t="shared" si="9"/>
        <v>33</v>
      </c>
      <c r="G967" s="315"/>
      <c r="H967" s="49">
        <v>7</v>
      </c>
      <c r="I967" s="49">
        <v>21</v>
      </c>
      <c r="J967" s="49">
        <v>5</v>
      </c>
      <c r="K967" s="28"/>
    </row>
    <row r="968" spans="1:11" s="49" customFormat="1" ht="18">
      <c r="A968" s="259" t="s">
        <v>1710</v>
      </c>
      <c r="B968" s="28"/>
      <c r="C968" s="244"/>
      <c r="D968" s="303" t="s">
        <v>137</v>
      </c>
      <c r="E968" s="49">
        <f t="shared" si="8"/>
        <v>5</v>
      </c>
      <c r="F968" s="244">
        <f t="shared" si="9"/>
        <v>118</v>
      </c>
      <c r="G968" s="315">
        <v>5</v>
      </c>
      <c r="H968" s="49">
        <v>37</v>
      </c>
      <c r="I968" s="49">
        <v>36</v>
      </c>
      <c r="J968" s="49">
        <v>40</v>
      </c>
    </row>
    <row r="969" spans="1:11" s="49" customFormat="1" ht="18">
      <c r="A969" s="259" t="s">
        <v>773</v>
      </c>
      <c r="B969" s="28"/>
      <c r="C969" s="244"/>
      <c r="D969" s="303" t="s">
        <v>129</v>
      </c>
      <c r="E969" s="49">
        <f t="shared" si="8"/>
        <v>0</v>
      </c>
      <c r="F969" s="244">
        <f t="shared" si="9"/>
        <v>7</v>
      </c>
      <c r="G969" s="315"/>
      <c r="I969" s="49">
        <v>1</v>
      </c>
      <c r="J969" s="49">
        <v>6</v>
      </c>
    </row>
    <row r="970" spans="1:11" s="49" customFormat="1" ht="18">
      <c r="A970" s="259" t="s">
        <v>722</v>
      </c>
      <c r="B970" s="237"/>
      <c r="C970" s="244"/>
      <c r="D970" s="303" t="s">
        <v>140</v>
      </c>
      <c r="E970" s="49">
        <f t="shared" si="8"/>
        <v>17</v>
      </c>
      <c r="F970" s="244">
        <f t="shared" si="9"/>
        <v>249</v>
      </c>
      <c r="G970" s="315"/>
      <c r="H970" s="49">
        <v>236</v>
      </c>
      <c r="I970" s="49">
        <v>13</v>
      </c>
    </row>
    <row r="971" spans="1:11" s="49" customFormat="1" ht="18">
      <c r="A971" s="259" t="s">
        <v>2152</v>
      </c>
      <c r="B971" s="28"/>
      <c r="C971" s="244"/>
      <c r="D971" s="303" t="s">
        <v>129</v>
      </c>
      <c r="E971" s="49">
        <f t="shared" si="8"/>
        <v>0</v>
      </c>
      <c r="F971" s="244">
        <f t="shared" si="9"/>
        <v>3</v>
      </c>
      <c r="G971" s="315"/>
      <c r="I971" s="49">
        <v>3</v>
      </c>
    </row>
    <row r="972" spans="1:11" s="49" customFormat="1" ht="18">
      <c r="A972" s="259" t="s">
        <v>1147</v>
      </c>
      <c r="B972" s="28"/>
      <c r="C972" s="244"/>
      <c r="D972" s="303" t="s">
        <v>129</v>
      </c>
      <c r="E972" s="49">
        <f t="shared" si="8"/>
        <v>0</v>
      </c>
      <c r="F972" s="244">
        <f t="shared" si="9"/>
        <v>0</v>
      </c>
      <c r="G972" s="315"/>
    </row>
    <row r="973" spans="1:11" s="49" customFormat="1" ht="18">
      <c r="A973" s="259" t="s">
        <v>2618</v>
      </c>
      <c r="B973" s="28"/>
      <c r="C973" s="244"/>
      <c r="D973" s="303" t="s">
        <v>129</v>
      </c>
      <c r="E973" s="49">
        <f t="shared" si="8"/>
        <v>0</v>
      </c>
      <c r="F973" s="244">
        <f t="shared" si="9"/>
        <v>18</v>
      </c>
      <c r="G973" s="315"/>
      <c r="I973" s="49">
        <v>12</v>
      </c>
      <c r="J973" s="49">
        <v>6</v>
      </c>
    </row>
    <row r="974" spans="1:11" s="49" customFormat="1" ht="18">
      <c r="A974" s="259" t="s">
        <v>3370</v>
      </c>
      <c r="B974" s="237"/>
      <c r="C974" s="244"/>
      <c r="D974" s="303" t="s">
        <v>129</v>
      </c>
      <c r="E974" s="49">
        <f t="shared" si="8"/>
        <v>0</v>
      </c>
      <c r="F974" s="244">
        <f t="shared" si="9"/>
        <v>0</v>
      </c>
      <c r="G974" s="315"/>
    </row>
    <row r="975" spans="1:11" s="49" customFormat="1" ht="18">
      <c r="A975" s="259" t="s">
        <v>853</v>
      </c>
      <c r="B975" s="86"/>
      <c r="C975" s="244"/>
      <c r="D975" s="303" t="s">
        <v>135</v>
      </c>
      <c r="E975" s="49">
        <f t="shared" si="8"/>
        <v>3</v>
      </c>
      <c r="F975" s="244">
        <f t="shared" si="9"/>
        <v>70</v>
      </c>
      <c r="G975" s="315">
        <v>22</v>
      </c>
      <c r="I975" s="49">
        <v>2</v>
      </c>
      <c r="J975" s="49">
        <v>46</v>
      </c>
    </row>
    <row r="976" spans="1:11" s="49" customFormat="1" ht="18">
      <c r="A976" s="259" t="s">
        <v>458</v>
      </c>
      <c r="B976" s="237"/>
      <c r="C976" s="244"/>
      <c r="D976" s="303" t="s">
        <v>133</v>
      </c>
      <c r="E976" s="49">
        <f t="shared" si="8"/>
        <v>12</v>
      </c>
      <c r="F976" s="244">
        <f t="shared" si="9"/>
        <v>396</v>
      </c>
      <c r="G976" s="315">
        <v>41</v>
      </c>
      <c r="H976" s="49">
        <v>304</v>
      </c>
      <c r="I976" s="49">
        <v>51</v>
      </c>
    </row>
    <row r="977" spans="1:11" s="49" customFormat="1" ht="18">
      <c r="A977" s="259" t="s">
        <v>3312</v>
      </c>
      <c r="B977" s="28"/>
      <c r="C977" s="244"/>
      <c r="D977" s="1" t="s">
        <v>131</v>
      </c>
      <c r="E977" s="49">
        <f t="shared" si="8"/>
        <v>31</v>
      </c>
      <c r="F977" s="244">
        <f t="shared" si="9"/>
        <v>108</v>
      </c>
      <c r="G977" s="315"/>
      <c r="H977" s="49">
        <v>40</v>
      </c>
      <c r="I977" s="49">
        <v>62</v>
      </c>
      <c r="J977" s="49">
        <v>6</v>
      </c>
    </row>
    <row r="978" spans="1:11" s="49" customFormat="1" ht="18">
      <c r="A978" s="259" t="s">
        <v>958</v>
      </c>
      <c r="B978" s="237"/>
      <c r="C978" s="244"/>
      <c r="D978" s="303" t="s">
        <v>134</v>
      </c>
      <c r="E978" s="49">
        <f t="shared" si="8"/>
        <v>4</v>
      </c>
      <c r="F978" s="244">
        <f t="shared" si="9"/>
        <v>117</v>
      </c>
      <c r="G978" s="315"/>
      <c r="H978" s="49">
        <v>79</v>
      </c>
      <c r="I978" s="49">
        <v>15</v>
      </c>
      <c r="K978" s="49">
        <v>23</v>
      </c>
    </row>
    <row r="979" spans="1:11" s="49" customFormat="1" ht="18">
      <c r="A979" s="259" t="s">
        <v>2044</v>
      </c>
      <c r="B979" s="28"/>
      <c r="C979" s="244"/>
      <c r="D979" s="303" t="s">
        <v>134</v>
      </c>
      <c r="E979" s="49">
        <f t="shared" si="8"/>
        <v>25</v>
      </c>
      <c r="F979" s="244">
        <f t="shared" si="9"/>
        <v>323</v>
      </c>
      <c r="G979" s="315">
        <v>22</v>
      </c>
      <c r="H979" s="49">
        <v>182</v>
      </c>
      <c r="I979" s="49">
        <v>109</v>
      </c>
      <c r="J979" s="49">
        <v>10</v>
      </c>
    </row>
    <row r="980" spans="1:11" s="49" customFormat="1" ht="18">
      <c r="A980" s="259" t="s">
        <v>530</v>
      </c>
      <c r="B980" s="237"/>
      <c r="C980" s="244"/>
      <c r="D980" s="1" t="s">
        <v>131</v>
      </c>
      <c r="E980" s="49">
        <f t="shared" si="8"/>
        <v>3</v>
      </c>
      <c r="F980" s="244">
        <f t="shared" si="9"/>
        <v>7</v>
      </c>
      <c r="G980" s="315"/>
      <c r="J980" s="49">
        <v>7</v>
      </c>
    </row>
    <row r="981" spans="1:11" s="49" customFormat="1" ht="18">
      <c r="A981" s="259" t="s">
        <v>605</v>
      </c>
      <c r="B981" s="237"/>
      <c r="C981" s="244"/>
      <c r="D981" s="303" t="s">
        <v>136</v>
      </c>
      <c r="E981" s="49">
        <f t="shared" si="8"/>
        <v>3</v>
      </c>
      <c r="F981" s="244">
        <f t="shared" si="9"/>
        <v>10</v>
      </c>
      <c r="G981" s="315"/>
      <c r="H981" s="49">
        <v>5</v>
      </c>
      <c r="J981" s="49">
        <v>5</v>
      </c>
    </row>
    <row r="982" spans="1:11" s="49" customFormat="1" ht="18">
      <c r="A982" s="259" t="s">
        <v>2464</v>
      </c>
      <c r="B982" s="28"/>
      <c r="C982" s="244"/>
      <c r="D982" s="303" t="s">
        <v>134</v>
      </c>
      <c r="E982" s="49">
        <f t="shared" si="8"/>
        <v>45</v>
      </c>
      <c r="F982" s="244">
        <f t="shared" si="9"/>
        <v>125</v>
      </c>
      <c r="G982" s="315">
        <v>30</v>
      </c>
      <c r="H982" s="49">
        <v>67</v>
      </c>
      <c r="I982" s="49">
        <v>9</v>
      </c>
      <c r="J982" s="49">
        <v>19</v>
      </c>
    </row>
    <row r="983" spans="1:11" s="49" customFormat="1" ht="18">
      <c r="A983" s="259" t="s">
        <v>1401</v>
      </c>
      <c r="B983" s="28"/>
      <c r="C983" s="244"/>
      <c r="D983" s="303" t="s">
        <v>129</v>
      </c>
      <c r="E983" s="49">
        <f t="shared" si="8"/>
        <v>0</v>
      </c>
      <c r="F983" s="244">
        <f t="shared" si="9"/>
        <v>164</v>
      </c>
      <c r="G983" s="315"/>
      <c r="H983" s="49">
        <v>65</v>
      </c>
      <c r="I983" s="49">
        <v>51</v>
      </c>
      <c r="J983" s="49">
        <v>48</v>
      </c>
    </row>
    <row r="984" spans="1:11" s="49" customFormat="1" ht="18">
      <c r="A984" s="259" t="s">
        <v>1976</v>
      </c>
      <c r="B984" s="28"/>
      <c r="C984" s="244"/>
      <c r="D984" s="303" t="s">
        <v>129</v>
      </c>
      <c r="E984" s="49">
        <f t="shared" si="8"/>
        <v>1</v>
      </c>
      <c r="F984" s="244">
        <f t="shared" si="9"/>
        <v>4</v>
      </c>
      <c r="G984" s="315"/>
      <c r="J984" s="49">
        <v>4</v>
      </c>
    </row>
    <row r="985" spans="1:11" s="49" customFormat="1" ht="18">
      <c r="A985" s="259" t="s">
        <v>2040</v>
      </c>
      <c r="B985" s="458"/>
      <c r="C985" s="244"/>
      <c r="D985" s="303" t="s">
        <v>129</v>
      </c>
      <c r="E985" s="49">
        <f t="shared" si="8"/>
        <v>0</v>
      </c>
      <c r="F985" s="244">
        <f t="shared" si="9"/>
        <v>0</v>
      </c>
      <c r="G985" s="315"/>
    </row>
    <row r="986" spans="1:11" s="49" customFormat="1" ht="18">
      <c r="A986" s="259" t="s">
        <v>3090</v>
      </c>
      <c r="B986" s="28"/>
      <c r="C986" s="244"/>
      <c r="D986" s="303" t="s">
        <v>129</v>
      </c>
      <c r="E986" s="49">
        <f t="shared" si="8"/>
        <v>0</v>
      </c>
      <c r="F986" s="244">
        <f t="shared" si="9"/>
        <v>6</v>
      </c>
      <c r="G986" s="315"/>
      <c r="I986" s="49">
        <v>6</v>
      </c>
    </row>
    <row r="987" spans="1:11" s="49" customFormat="1" ht="18">
      <c r="A987" s="259" t="s">
        <v>2653</v>
      </c>
      <c r="B987" s="28"/>
      <c r="C987" s="244"/>
      <c r="D987" s="303" t="s">
        <v>129</v>
      </c>
      <c r="E987" s="49">
        <f t="shared" si="8"/>
        <v>1</v>
      </c>
      <c r="F987" s="244">
        <f t="shared" si="9"/>
        <v>1</v>
      </c>
      <c r="G987" s="315"/>
      <c r="J987" s="49">
        <v>1</v>
      </c>
    </row>
    <row r="988" spans="1:11" s="49" customFormat="1" ht="18">
      <c r="A988" s="259" t="s">
        <v>612</v>
      </c>
      <c r="B988" s="237"/>
      <c r="C988" s="244"/>
      <c r="D988" s="303" t="s">
        <v>130</v>
      </c>
      <c r="E988" s="49">
        <f t="shared" si="8"/>
        <v>3</v>
      </c>
      <c r="F988" s="244">
        <f t="shared" si="9"/>
        <v>0</v>
      </c>
      <c r="G988" s="315"/>
    </row>
    <row r="989" spans="1:11" s="49" customFormat="1" ht="18">
      <c r="A989" s="259" t="s">
        <v>533</v>
      </c>
      <c r="B989" s="28"/>
      <c r="C989" s="244"/>
      <c r="D989" s="303" t="s">
        <v>129</v>
      </c>
      <c r="E989" s="49">
        <f t="shared" si="8"/>
        <v>0</v>
      </c>
      <c r="F989" s="244">
        <f t="shared" si="9"/>
        <v>15</v>
      </c>
      <c r="G989" s="315"/>
      <c r="H989" s="49">
        <v>4</v>
      </c>
      <c r="I989" s="49">
        <v>11</v>
      </c>
    </row>
    <row r="990" spans="1:11" s="49" customFormat="1" ht="18">
      <c r="A990" s="259" t="s">
        <v>613</v>
      </c>
      <c r="B990" s="237"/>
      <c r="C990" s="244"/>
      <c r="D990" s="303" t="s">
        <v>132</v>
      </c>
      <c r="E990" s="49">
        <f t="shared" si="8"/>
        <v>9</v>
      </c>
      <c r="F990" s="244">
        <f t="shared" si="9"/>
        <v>81</v>
      </c>
      <c r="G990" s="315"/>
      <c r="H990" s="49">
        <v>35</v>
      </c>
      <c r="I990" s="49">
        <v>31</v>
      </c>
      <c r="J990" s="49">
        <v>15</v>
      </c>
    </row>
    <row r="991" spans="1:11" s="49" customFormat="1" ht="18">
      <c r="A991" s="259" t="s">
        <v>2110</v>
      </c>
      <c r="B991" s="28"/>
      <c r="C991" s="244"/>
      <c r="D991" s="303" t="s">
        <v>129</v>
      </c>
      <c r="E991" s="49">
        <f t="shared" si="8"/>
        <v>1</v>
      </c>
      <c r="F991" s="244">
        <f t="shared" si="9"/>
        <v>30</v>
      </c>
      <c r="G991" s="315"/>
      <c r="H991" s="49">
        <v>24</v>
      </c>
      <c r="J991" s="49">
        <v>6</v>
      </c>
    </row>
    <row r="992" spans="1:11" s="49" customFormat="1" ht="18">
      <c r="A992" s="259" t="s">
        <v>2463</v>
      </c>
      <c r="B992" s="237"/>
      <c r="C992" s="244"/>
      <c r="D992" s="303" t="s">
        <v>129</v>
      </c>
      <c r="E992" s="49">
        <f t="shared" si="8"/>
        <v>0</v>
      </c>
      <c r="F992" s="244">
        <f t="shared" si="9"/>
        <v>2</v>
      </c>
      <c r="G992" s="315"/>
      <c r="J992" s="49">
        <v>2</v>
      </c>
    </row>
    <row r="993" spans="1:11" s="49" customFormat="1" ht="18">
      <c r="A993" s="259" t="s">
        <v>1987</v>
      </c>
      <c r="B993" s="237"/>
      <c r="C993" s="244"/>
      <c r="D993" s="303" t="s">
        <v>132</v>
      </c>
      <c r="E993" s="49">
        <f t="shared" si="8"/>
        <v>1</v>
      </c>
      <c r="F993" s="244">
        <f t="shared" si="9"/>
        <v>48</v>
      </c>
      <c r="G993" s="315"/>
      <c r="H993" s="49">
        <v>48</v>
      </c>
    </row>
    <row r="994" spans="1:11" s="49" customFormat="1" ht="18">
      <c r="A994" s="259" t="s">
        <v>3324</v>
      </c>
      <c r="B994" s="28"/>
      <c r="C994" s="244"/>
      <c r="D994" s="303" t="s">
        <v>129</v>
      </c>
      <c r="E994" s="49">
        <f t="shared" si="8"/>
        <v>1</v>
      </c>
      <c r="F994" s="244">
        <f t="shared" si="9"/>
        <v>4</v>
      </c>
      <c r="G994" s="315"/>
      <c r="I994" s="49">
        <v>4</v>
      </c>
      <c r="K994" s="170"/>
    </row>
    <row r="995" spans="1:11" s="49" customFormat="1" ht="18">
      <c r="A995" s="259" t="s">
        <v>3146</v>
      </c>
      <c r="B995" s="28"/>
      <c r="C995" s="244"/>
      <c r="D995" s="303" t="s">
        <v>129</v>
      </c>
      <c r="E995" s="49">
        <f t="shared" si="8"/>
        <v>0</v>
      </c>
      <c r="F995" s="244">
        <f t="shared" si="9"/>
        <v>0</v>
      </c>
      <c r="G995" s="315"/>
    </row>
    <row r="996" spans="1:11" s="49" customFormat="1" ht="18">
      <c r="A996" s="259" t="s">
        <v>977</v>
      </c>
      <c r="B996" s="28"/>
      <c r="C996" s="244"/>
      <c r="D996" s="303" t="s">
        <v>129</v>
      </c>
      <c r="E996" s="49">
        <f t="shared" si="8"/>
        <v>0</v>
      </c>
      <c r="F996" s="244">
        <f t="shared" si="9"/>
        <v>0</v>
      </c>
      <c r="G996" s="315"/>
    </row>
    <row r="997" spans="1:11" s="49" customFormat="1" ht="18">
      <c r="A997" s="259" t="s">
        <v>2539</v>
      </c>
      <c r="B997" s="28"/>
      <c r="C997" s="244"/>
      <c r="D997" s="303" t="s">
        <v>129</v>
      </c>
      <c r="E997" s="49">
        <f t="shared" si="8"/>
        <v>0</v>
      </c>
      <c r="F997" s="244">
        <f t="shared" si="9"/>
        <v>2</v>
      </c>
      <c r="G997" s="315"/>
      <c r="J997" s="49">
        <v>2</v>
      </c>
    </row>
    <row r="998" spans="1:11" s="49" customFormat="1" ht="18">
      <c r="A998" s="259" t="s">
        <v>3422</v>
      </c>
      <c r="B998" s="458"/>
      <c r="C998" s="244"/>
      <c r="D998" s="303" t="s">
        <v>129</v>
      </c>
      <c r="E998" s="49">
        <f t="shared" si="8"/>
        <v>0</v>
      </c>
      <c r="F998" s="244">
        <f t="shared" si="9"/>
        <v>10</v>
      </c>
      <c r="G998" s="315"/>
      <c r="J998" s="49">
        <v>10</v>
      </c>
    </row>
    <row r="999" spans="1:11" s="49" customFormat="1" ht="18">
      <c r="A999" s="259" t="s">
        <v>3220</v>
      </c>
      <c r="B999" s="28"/>
      <c r="C999" s="244"/>
      <c r="D999" s="303" t="s">
        <v>129</v>
      </c>
      <c r="E999" s="49">
        <f t="shared" si="8"/>
        <v>0</v>
      </c>
      <c r="F999" s="244">
        <f t="shared" si="9"/>
        <v>0</v>
      </c>
      <c r="G999" s="315"/>
    </row>
    <row r="1000" spans="1:11" s="49" customFormat="1" ht="18">
      <c r="A1000" s="259" t="s">
        <v>614</v>
      </c>
      <c r="B1000" s="28"/>
      <c r="C1000" s="244"/>
      <c r="D1000" s="303" t="s">
        <v>130</v>
      </c>
      <c r="E1000" s="49">
        <f t="shared" si="8"/>
        <v>25</v>
      </c>
      <c r="F1000" s="244">
        <f t="shared" si="9"/>
        <v>13</v>
      </c>
      <c r="G1000" s="315">
        <v>3</v>
      </c>
      <c r="I1000" s="49">
        <v>10</v>
      </c>
    </row>
    <row r="1001" spans="1:11" s="49" customFormat="1" ht="18">
      <c r="A1001" s="259" t="s">
        <v>2642</v>
      </c>
      <c r="B1001" s="237"/>
      <c r="C1001" s="244"/>
      <c r="D1001" s="303" t="s">
        <v>132</v>
      </c>
      <c r="E1001" s="49">
        <f t="shared" si="8"/>
        <v>5</v>
      </c>
      <c r="F1001" s="244">
        <f t="shared" si="9"/>
        <v>1</v>
      </c>
      <c r="G1001" s="315"/>
      <c r="H1001" s="49">
        <v>1</v>
      </c>
    </row>
    <row r="1002" spans="1:11" s="49" customFormat="1" ht="18">
      <c r="A1002" s="259" t="s">
        <v>3373</v>
      </c>
      <c r="B1002" s="28"/>
      <c r="C1002" s="244"/>
      <c r="D1002" s="303" t="s">
        <v>129</v>
      </c>
      <c r="E1002" s="49">
        <f t="shared" si="8"/>
        <v>0</v>
      </c>
      <c r="F1002" s="244">
        <f t="shared" si="9"/>
        <v>2</v>
      </c>
      <c r="G1002" s="315"/>
      <c r="I1002" s="49">
        <v>2</v>
      </c>
    </row>
    <row r="1003" spans="1:11" s="49" customFormat="1" ht="18">
      <c r="A1003" s="259" t="s">
        <v>1989</v>
      </c>
      <c r="B1003" s="28"/>
      <c r="C1003" s="244"/>
      <c r="D1003" s="303" t="s">
        <v>135</v>
      </c>
      <c r="E1003" s="49">
        <f t="shared" si="8"/>
        <v>3</v>
      </c>
      <c r="F1003" s="244">
        <f t="shared" si="9"/>
        <v>25</v>
      </c>
      <c r="G1003" s="315"/>
      <c r="I1003" s="49">
        <v>25</v>
      </c>
    </row>
    <row r="1004" spans="1:11" s="49" customFormat="1" ht="18">
      <c r="A1004" s="259" t="s">
        <v>3418</v>
      </c>
      <c r="B1004" s="458"/>
      <c r="C1004" s="244"/>
      <c r="D1004" s="303" t="s">
        <v>129</v>
      </c>
      <c r="E1004" s="49">
        <f t="shared" si="8"/>
        <v>0</v>
      </c>
      <c r="F1004" s="244">
        <f t="shared" si="9"/>
        <v>3</v>
      </c>
      <c r="G1004" s="315"/>
      <c r="J1004" s="49">
        <v>3</v>
      </c>
    </row>
    <row r="1005" spans="1:11" s="49" customFormat="1" ht="18">
      <c r="A1005" s="259" t="s">
        <v>490</v>
      </c>
      <c r="B1005" s="28"/>
      <c r="C1005" s="244"/>
      <c r="D1005" s="303" t="s">
        <v>132</v>
      </c>
      <c r="E1005" s="49">
        <f t="shared" si="8"/>
        <v>2</v>
      </c>
      <c r="F1005" s="244">
        <f t="shared" si="9"/>
        <v>14</v>
      </c>
      <c r="G1005" s="315"/>
      <c r="I1005" s="49">
        <v>4</v>
      </c>
      <c r="J1005" s="49">
        <v>10</v>
      </c>
    </row>
    <row r="1006" spans="1:11" s="49" customFormat="1" ht="18">
      <c r="A1006" s="259" t="s">
        <v>3168</v>
      </c>
      <c r="B1006" s="28"/>
      <c r="C1006" s="244"/>
      <c r="D1006" s="303" t="s">
        <v>129</v>
      </c>
      <c r="E1006" s="49">
        <f t="shared" si="8"/>
        <v>0</v>
      </c>
      <c r="F1006" s="244">
        <f t="shared" si="9"/>
        <v>33</v>
      </c>
      <c r="G1006" s="315">
        <v>16</v>
      </c>
      <c r="H1006" s="49">
        <v>3</v>
      </c>
      <c r="J1006" s="49">
        <v>14</v>
      </c>
    </row>
    <row r="1007" spans="1:11" s="49" customFormat="1" ht="18">
      <c r="A1007" s="259" t="s">
        <v>2107</v>
      </c>
      <c r="B1007" s="28"/>
      <c r="C1007" s="244"/>
      <c r="D1007" s="303" t="s">
        <v>129</v>
      </c>
      <c r="E1007" s="49">
        <f t="shared" ref="E1007:E1070" si="10">COUNTIF($A$797:$BHE$870,A1007)</f>
        <v>0</v>
      </c>
      <c r="F1007" s="244">
        <f t="shared" ref="F1007:F1070" si="11">SUM(G1007:K1007)</f>
        <v>14</v>
      </c>
      <c r="G1007" s="315"/>
      <c r="I1007" s="49">
        <v>10</v>
      </c>
      <c r="J1007" s="49">
        <v>4</v>
      </c>
    </row>
    <row r="1008" spans="1:11" s="49" customFormat="1" ht="18">
      <c r="A1008" s="259" t="s">
        <v>3278</v>
      </c>
      <c r="B1008" s="28"/>
      <c r="C1008" s="244"/>
      <c r="D1008" s="303" t="s">
        <v>129</v>
      </c>
      <c r="E1008" s="49">
        <f t="shared" si="10"/>
        <v>0</v>
      </c>
      <c r="F1008" s="244">
        <f t="shared" si="11"/>
        <v>10</v>
      </c>
      <c r="G1008" s="315"/>
      <c r="K1008" s="49">
        <v>10</v>
      </c>
    </row>
    <row r="1009" spans="1:11" s="49" customFormat="1" ht="18">
      <c r="A1009" s="259" t="s">
        <v>3240</v>
      </c>
      <c r="B1009" s="237"/>
      <c r="C1009" s="244"/>
      <c r="D1009" s="303" t="s">
        <v>130</v>
      </c>
      <c r="E1009" s="49">
        <f t="shared" si="10"/>
        <v>40</v>
      </c>
      <c r="F1009" s="244">
        <f t="shared" si="11"/>
        <v>402</v>
      </c>
      <c r="G1009" s="315"/>
      <c r="H1009" s="49">
        <v>130</v>
      </c>
      <c r="I1009" s="49">
        <v>227</v>
      </c>
      <c r="J1009" s="49">
        <v>35</v>
      </c>
      <c r="K1009" s="49">
        <v>10</v>
      </c>
    </row>
    <row r="1010" spans="1:11" s="49" customFormat="1" ht="18">
      <c r="A1010" s="259" t="s">
        <v>1716</v>
      </c>
      <c r="B1010" s="28"/>
      <c r="C1010" s="244"/>
      <c r="D1010" s="303" t="s">
        <v>135</v>
      </c>
      <c r="E1010" s="49">
        <f t="shared" si="10"/>
        <v>14</v>
      </c>
      <c r="F1010" s="244">
        <f t="shared" si="11"/>
        <v>61</v>
      </c>
      <c r="G1010" s="315"/>
      <c r="I1010" s="49">
        <v>53</v>
      </c>
      <c r="J1010" s="49">
        <v>8</v>
      </c>
    </row>
    <row r="1011" spans="1:11" s="49" customFormat="1" ht="18">
      <c r="A1011" s="259" t="s">
        <v>3364</v>
      </c>
      <c r="B1011" s="28"/>
      <c r="C1011" s="244"/>
      <c r="D1011" s="303" t="s">
        <v>129</v>
      </c>
      <c r="E1011" s="49">
        <f t="shared" si="10"/>
        <v>0</v>
      </c>
      <c r="F1011" s="244">
        <f t="shared" si="11"/>
        <v>30</v>
      </c>
      <c r="G1011" s="315"/>
      <c r="I1011" s="49">
        <v>5</v>
      </c>
      <c r="J1011" s="49">
        <v>25</v>
      </c>
    </row>
    <row r="1012" spans="1:11" s="49" customFormat="1" ht="18">
      <c r="A1012" s="259" t="s">
        <v>3360</v>
      </c>
      <c r="B1012" s="28"/>
      <c r="C1012" s="244"/>
      <c r="D1012" s="303" t="s">
        <v>129</v>
      </c>
      <c r="E1012" s="49">
        <f t="shared" si="10"/>
        <v>0</v>
      </c>
      <c r="F1012" s="244">
        <f t="shared" si="11"/>
        <v>49</v>
      </c>
      <c r="G1012" s="315"/>
      <c r="H1012" s="49">
        <v>49</v>
      </c>
    </row>
    <row r="1013" spans="1:11" s="49" customFormat="1" ht="18">
      <c r="A1013" s="259" t="s">
        <v>1375</v>
      </c>
      <c r="B1013" s="28"/>
      <c r="C1013" s="244"/>
      <c r="D1013" s="303" t="s">
        <v>129</v>
      </c>
      <c r="E1013" s="49">
        <f t="shared" si="10"/>
        <v>0</v>
      </c>
      <c r="F1013" s="244">
        <f t="shared" si="11"/>
        <v>0</v>
      </c>
      <c r="G1013" s="315"/>
    </row>
    <row r="1014" spans="1:11" s="49" customFormat="1" ht="18">
      <c r="A1014" s="259" t="s">
        <v>2611</v>
      </c>
      <c r="B1014" s="28"/>
      <c r="C1014" s="244"/>
      <c r="D1014" s="303" t="s">
        <v>129</v>
      </c>
      <c r="E1014" s="49">
        <f t="shared" si="10"/>
        <v>1</v>
      </c>
      <c r="F1014" s="244">
        <f t="shared" si="11"/>
        <v>10</v>
      </c>
      <c r="G1014" s="315"/>
      <c r="I1014" s="49">
        <v>10</v>
      </c>
    </row>
    <row r="1015" spans="1:11" s="49" customFormat="1" ht="18">
      <c r="A1015" s="259" t="s">
        <v>3102</v>
      </c>
      <c r="B1015" s="28"/>
      <c r="C1015" s="244"/>
      <c r="D1015" s="303" t="s">
        <v>129</v>
      </c>
      <c r="E1015" s="49">
        <f t="shared" si="10"/>
        <v>4</v>
      </c>
      <c r="F1015" s="244">
        <f t="shared" si="11"/>
        <v>0</v>
      </c>
      <c r="G1015" s="315"/>
      <c r="K1015" s="335"/>
    </row>
    <row r="1016" spans="1:11" s="49" customFormat="1" ht="18">
      <c r="A1016" s="259" t="s">
        <v>447</v>
      </c>
      <c r="B1016" s="28"/>
      <c r="C1016" s="244"/>
      <c r="D1016" s="303" t="s">
        <v>130</v>
      </c>
      <c r="E1016" s="49">
        <f t="shared" si="10"/>
        <v>43</v>
      </c>
      <c r="F1016" s="244">
        <f t="shared" si="11"/>
        <v>62</v>
      </c>
      <c r="G1016" s="315">
        <v>16</v>
      </c>
      <c r="H1016" s="49">
        <v>40</v>
      </c>
      <c r="J1016" s="49">
        <v>6</v>
      </c>
    </row>
    <row r="1017" spans="1:11" s="49" customFormat="1" ht="18">
      <c r="A1017" s="259" t="s">
        <v>2482</v>
      </c>
      <c r="B1017" s="458"/>
      <c r="C1017" s="244"/>
      <c r="D1017" s="303" t="s">
        <v>129</v>
      </c>
      <c r="E1017" s="49">
        <f t="shared" si="10"/>
        <v>0</v>
      </c>
      <c r="F1017" s="244">
        <f t="shared" si="11"/>
        <v>7</v>
      </c>
      <c r="G1017" s="315"/>
      <c r="H1017" s="49">
        <v>5</v>
      </c>
      <c r="I1017" s="49">
        <v>1</v>
      </c>
      <c r="J1017" s="49">
        <v>1</v>
      </c>
    </row>
    <row r="1018" spans="1:11" s="49" customFormat="1" ht="18">
      <c r="A1018" s="259" t="s">
        <v>1792</v>
      </c>
      <c r="B1018" s="28"/>
      <c r="C1018" s="244"/>
      <c r="D1018" s="303" t="s">
        <v>129</v>
      </c>
      <c r="E1018" s="49">
        <f t="shared" si="10"/>
        <v>2</v>
      </c>
      <c r="F1018" s="244">
        <f t="shared" si="11"/>
        <v>12</v>
      </c>
      <c r="G1018" s="315"/>
      <c r="J1018" s="49">
        <v>12</v>
      </c>
    </row>
    <row r="1019" spans="1:11" s="49" customFormat="1" ht="18">
      <c r="A1019" s="259" t="s">
        <v>3238</v>
      </c>
      <c r="B1019" s="237"/>
      <c r="C1019" s="244"/>
      <c r="D1019" s="303" t="s">
        <v>132</v>
      </c>
      <c r="E1019" s="49">
        <f t="shared" si="10"/>
        <v>3</v>
      </c>
      <c r="F1019" s="244">
        <f t="shared" si="11"/>
        <v>1</v>
      </c>
      <c r="G1019" s="315"/>
      <c r="J1019" s="49">
        <v>1</v>
      </c>
      <c r="K1019" s="170"/>
    </row>
    <row r="1020" spans="1:11" s="49" customFormat="1" ht="18">
      <c r="A1020" s="259" t="s">
        <v>1364</v>
      </c>
      <c r="B1020" s="237"/>
      <c r="C1020" s="244"/>
      <c r="D1020" s="303" t="s">
        <v>133</v>
      </c>
      <c r="E1020" s="49">
        <f t="shared" si="10"/>
        <v>9</v>
      </c>
      <c r="F1020" s="244">
        <f t="shared" si="11"/>
        <v>299</v>
      </c>
      <c r="G1020" s="315">
        <v>114</v>
      </c>
      <c r="H1020" s="49">
        <v>81</v>
      </c>
      <c r="I1020" s="49">
        <v>74</v>
      </c>
      <c r="J1020" s="49">
        <v>30</v>
      </c>
    </row>
    <row r="1021" spans="1:11" s="49" customFormat="1" ht="18">
      <c r="A1021" s="259" t="s">
        <v>3221</v>
      </c>
      <c r="B1021" s="28"/>
      <c r="C1021" s="244"/>
      <c r="D1021" s="303" t="s">
        <v>129</v>
      </c>
      <c r="E1021" s="49">
        <f t="shared" si="10"/>
        <v>0</v>
      </c>
      <c r="F1021" s="244">
        <f t="shared" si="11"/>
        <v>0</v>
      </c>
      <c r="G1021" s="315"/>
    </row>
    <row r="1022" spans="1:11" s="49" customFormat="1" ht="18">
      <c r="A1022" s="259" t="s">
        <v>1699</v>
      </c>
      <c r="B1022" s="240"/>
      <c r="C1022" s="244"/>
      <c r="D1022" s="303" t="s">
        <v>135</v>
      </c>
      <c r="E1022" s="49">
        <f t="shared" si="10"/>
        <v>3</v>
      </c>
      <c r="F1022" s="244">
        <f t="shared" si="11"/>
        <v>13</v>
      </c>
      <c r="G1022" s="315">
        <v>5</v>
      </c>
      <c r="H1022" s="49">
        <v>2</v>
      </c>
      <c r="I1022" s="49">
        <v>5</v>
      </c>
      <c r="J1022" s="49">
        <v>1</v>
      </c>
    </row>
    <row r="1023" spans="1:11" s="49" customFormat="1" ht="18">
      <c r="A1023" s="259" t="s">
        <v>2974</v>
      </c>
      <c r="B1023" s="28"/>
      <c r="C1023" s="244"/>
      <c r="D1023" s="303" t="s">
        <v>130</v>
      </c>
      <c r="E1023" s="49">
        <f t="shared" si="10"/>
        <v>2</v>
      </c>
      <c r="F1023" s="244">
        <f t="shared" si="11"/>
        <v>0</v>
      </c>
      <c r="G1023" s="315"/>
    </row>
    <row r="1024" spans="1:11" s="49" customFormat="1" ht="18">
      <c r="A1024" s="259" t="s">
        <v>2151</v>
      </c>
      <c r="B1024" s="28"/>
      <c r="C1024" s="244"/>
      <c r="D1024" s="1" t="s">
        <v>131</v>
      </c>
      <c r="E1024" s="49">
        <f t="shared" si="10"/>
        <v>19</v>
      </c>
      <c r="F1024" s="244">
        <f t="shared" si="11"/>
        <v>54</v>
      </c>
      <c r="G1024" s="315">
        <v>22</v>
      </c>
      <c r="H1024" s="49">
        <v>14</v>
      </c>
      <c r="I1024" s="49">
        <v>12</v>
      </c>
      <c r="J1024" s="49">
        <v>6</v>
      </c>
    </row>
    <row r="1025" spans="1:11" s="49" customFormat="1" ht="18">
      <c r="A1025" s="259" t="s">
        <v>2086</v>
      </c>
      <c r="B1025" s="28"/>
      <c r="C1025" s="244"/>
      <c r="D1025" s="303" t="s">
        <v>130</v>
      </c>
      <c r="E1025" s="49">
        <f t="shared" si="10"/>
        <v>7</v>
      </c>
      <c r="F1025" s="244">
        <f t="shared" si="11"/>
        <v>33</v>
      </c>
      <c r="G1025" s="315"/>
      <c r="I1025" s="49">
        <v>26</v>
      </c>
      <c r="J1025" s="49">
        <v>7</v>
      </c>
    </row>
    <row r="1026" spans="1:11" s="49" customFormat="1" ht="18">
      <c r="A1026" s="259" t="s">
        <v>1373</v>
      </c>
      <c r="B1026" s="28"/>
      <c r="C1026" s="244"/>
      <c r="D1026" s="303" t="s">
        <v>129</v>
      </c>
      <c r="E1026" s="49">
        <f t="shared" si="10"/>
        <v>0</v>
      </c>
      <c r="F1026" s="244">
        <f t="shared" si="11"/>
        <v>10</v>
      </c>
      <c r="G1026" s="315"/>
      <c r="K1026" s="49">
        <v>10</v>
      </c>
    </row>
    <row r="1027" spans="1:11" s="49" customFormat="1" ht="18">
      <c r="A1027" s="259" t="s">
        <v>465</v>
      </c>
      <c r="B1027" s="237"/>
      <c r="C1027" s="244"/>
      <c r="D1027" s="303" t="s">
        <v>137</v>
      </c>
      <c r="E1027" s="49">
        <f t="shared" si="10"/>
        <v>15</v>
      </c>
      <c r="F1027" s="244">
        <f t="shared" si="11"/>
        <v>53</v>
      </c>
      <c r="G1027" s="315">
        <v>50</v>
      </c>
      <c r="H1027" s="49">
        <v>3</v>
      </c>
    </row>
    <row r="1028" spans="1:11" s="49" customFormat="1" ht="18">
      <c r="A1028" s="259" t="s">
        <v>2563</v>
      </c>
      <c r="B1028" s="28"/>
      <c r="C1028" s="244"/>
      <c r="D1028" s="303" t="s">
        <v>129</v>
      </c>
      <c r="E1028" s="49">
        <f t="shared" si="10"/>
        <v>0</v>
      </c>
      <c r="F1028" s="244">
        <f t="shared" si="11"/>
        <v>5</v>
      </c>
      <c r="G1028" s="315"/>
      <c r="J1028" s="49">
        <v>5</v>
      </c>
    </row>
    <row r="1029" spans="1:11" s="49" customFormat="1" ht="18">
      <c r="A1029" s="259" t="s">
        <v>1394</v>
      </c>
      <c r="B1029" s="28"/>
      <c r="C1029" s="244"/>
      <c r="D1029" s="1" t="s">
        <v>131</v>
      </c>
      <c r="E1029" s="49">
        <f t="shared" si="10"/>
        <v>7</v>
      </c>
      <c r="F1029" s="244">
        <f t="shared" si="11"/>
        <v>122</v>
      </c>
      <c r="G1029" s="315"/>
      <c r="H1029" s="49">
        <v>19</v>
      </c>
      <c r="I1029" s="49">
        <v>27</v>
      </c>
      <c r="J1029" s="49">
        <v>58</v>
      </c>
      <c r="K1029" s="28">
        <v>18</v>
      </c>
    </row>
    <row r="1030" spans="1:11" s="49" customFormat="1" ht="18">
      <c r="A1030" s="259" t="s">
        <v>3492</v>
      </c>
      <c r="B1030" s="28"/>
      <c r="C1030" s="244"/>
      <c r="D1030" s="303" t="s">
        <v>129</v>
      </c>
      <c r="E1030" s="49">
        <f t="shared" si="10"/>
        <v>0</v>
      </c>
      <c r="F1030" s="244">
        <f t="shared" si="11"/>
        <v>0</v>
      </c>
      <c r="G1030" s="315"/>
    </row>
    <row r="1031" spans="1:11" s="49" customFormat="1" ht="18">
      <c r="A1031" s="259" t="s">
        <v>2973</v>
      </c>
      <c r="B1031" s="28"/>
      <c r="C1031" s="244"/>
      <c r="D1031" s="1" t="s">
        <v>131</v>
      </c>
      <c r="E1031" s="49">
        <f t="shared" si="10"/>
        <v>4</v>
      </c>
      <c r="F1031" s="244">
        <f t="shared" si="11"/>
        <v>31</v>
      </c>
      <c r="G1031" s="315">
        <v>4</v>
      </c>
      <c r="H1031" s="49">
        <v>5</v>
      </c>
      <c r="I1031" s="49">
        <v>15</v>
      </c>
      <c r="J1031" s="49">
        <v>7</v>
      </c>
    </row>
    <row r="1032" spans="1:11" s="49" customFormat="1" ht="18">
      <c r="A1032" s="259" t="s">
        <v>3362</v>
      </c>
      <c r="B1032" s="28"/>
      <c r="C1032" s="244"/>
      <c r="D1032" s="303" t="s">
        <v>129</v>
      </c>
      <c r="E1032" s="49">
        <f t="shared" si="10"/>
        <v>0</v>
      </c>
      <c r="F1032" s="244">
        <f t="shared" si="11"/>
        <v>0</v>
      </c>
      <c r="G1032" s="315"/>
    </row>
    <row r="1033" spans="1:11" s="49" customFormat="1" ht="18">
      <c r="A1033" s="259" t="s">
        <v>433</v>
      </c>
      <c r="B1033" s="237"/>
      <c r="C1033" s="244"/>
      <c r="D1033" s="303" t="s">
        <v>133</v>
      </c>
      <c r="E1033" s="49">
        <f t="shared" si="10"/>
        <v>46</v>
      </c>
      <c r="F1033" s="244">
        <f t="shared" si="11"/>
        <v>458</v>
      </c>
      <c r="G1033" s="315">
        <v>351</v>
      </c>
      <c r="H1033" s="49">
        <v>59</v>
      </c>
      <c r="I1033" s="49">
        <v>44</v>
      </c>
      <c r="J1033" s="49">
        <v>4</v>
      </c>
    </row>
    <row r="1034" spans="1:11" s="49" customFormat="1" ht="18">
      <c r="A1034" s="259" t="s">
        <v>3154</v>
      </c>
      <c r="B1034" s="28"/>
      <c r="C1034" s="244"/>
      <c r="D1034" s="303" t="s">
        <v>129</v>
      </c>
      <c r="E1034" s="49">
        <f t="shared" si="10"/>
        <v>1</v>
      </c>
      <c r="F1034" s="244">
        <f t="shared" si="11"/>
        <v>51</v>
      </c>
      <c r="G1034" s="315"/>
      <c r="I1034" s="49">
        <v>35</v>
      </c>
      <c r="J1034" s="49">
        <v>16</v>
      </c>
    </row>
    <row r="1035" spans="1:11" s="49" customFormat="1" ht="18">
      <c r="A1035" s="259" t="s">
        <v>1485</v>
      </c>
      <c r="B1035" s="28"/>
      <c r="C1035" s="244"/>
      <c r="D1035" s="303" t="s">
        <v>132</v>
      </c>
      <c r="E1035" s="49">
        <f t="shared" si="10"/>
        <v>6</v>
      </c>
      <c r="F1035" s="244">
        <f t="shared" si="11"/>
        <v>5</v>
      </c>
      <c r="G1035" s="315"/>
      <c r="H1035" s="49">
        <v>5</v>
      </c>
    </row>
    <row r="1036" spans="1:11" s="49" customFormat="1" ht="18">
      <c r="A1036" s="259" t="s">
        <v>592</v>
      </c>
      <c r="B1036" s="237"/>
      <c r="C1036" s="244"/>
      <c r="D1036" s="303" t="s">
        <v>129</v>
      </c>
      <c r="E1036" s="49">
        <f t="shared" si="10"/>
        <v>0</v>
      </c>
      <c r="F1036" s="244">
        <f t="shared" si="11"/>
        <v>6</v>
      </c>
      <c r="G1036" s="315"/>
      <c r="I1036" s="49">
        <v>6</v>
      </c>
    </row>
    <row r="1037" spans="1:11" s="49" customFormat="1" ht="18">
      <c r="A1037" s="259" t="s">
        <v>500</v>
      </c>
      <c r="B1037" s="28"/>
      <c r="C1037" s="244"/>
      <c r="D1037" s="303" t="s">
        <v>129</v>
      </c>
      <c r="E1037" s="49">
        <f t="shared" si="10"/>
        <v>17</v>
      </c>
      <c r="F1037" s="244">
        <f t="shared" si="11"/>
        <v>18</v>
      </c>
      <c r="G1037" s="315"/>
      <c r="H1037" s="49">
        <v>18</v>
      </c>
    </row>
    <row r="1038" spans="1:11" s="49" customFormat="1" ht="18">
      <c r="A1038" s="259" t="s">
        <v>478</v>
      </c>
      <c r="B1038" s="237"/>
      <c r="C1038" s="244"/>
      <c r="D1038" s="1" t="s">
        <v>131</v>
      </c>
      <c r="E1038" s="49">
        <f t="shared" si="10"/>
        <v>11</v>
      </c>
      <c r="F1038" s="244">
        <f t="shared" si="11"/>
        <v>226</v>
      </c>
      <c r="G1038" s="315">
        <v>199</v>
      </c>
      <c r="I1038" s="49">
        <v>27</v>
      </c>
    </row>
    <row r="1039" spans="1:11" s="49" customFormat="1" ht="18">
      <c r="A1039" s="259" t="s">
        <v>2603</v>
      </c>
      <c r="B1039" s="458"/>
      <c r="C1039" s="244"/>
      <c r="D1039" s="303" t="s">
        <v>129</v>
      </c>
      <c r="E1039" s="49">
        <f t="shared" si="10"/>
        <v>0</v>
      </c>
      <c r="F1039" s="244">
        <f t="shared" si="11"/>
        <v>0</v>
      </c>
      <c r="G1039" s="315"/>
      <c r="K1039" s="28"/>
    </row>
    <row r="1040" spans="1:11" s="49" customFormat="1" ht="18">
      <c r="A1040" s="259" t="s">
        <v>2591</v>
      </c>
      <c r="B1040" s="28"/>
      <c r="C1040" s="244"/>
      <c r="D1040" s="303" t="s">
        <v>134</v>
      </c>
      <c r="E1040" s="49">
        <f t="shared" si="10"/>
        <v>14</v>
      </c>
      <c r="F1040" s="244">
        <f t="shared" si="11"/>
        <v>229</v>
      </c>
      <c r="G1040" s="315">
        <v>33</v>
      </c>
      <c r="H1040" s="49">
        <v>189</v>
      </c>
      <c r="I1040" s="49">
        <v>7</v>
      </c>
    </row>
    <row r="1041" spans="1:11" s="49" customFormat="1" ht="18.75">
      <c r="A1041" s="259" t="s">
        <v>542</v>
      </c>
      <c r="B1041" s="391"/>
      <c r="C1041" s="244"/>
      <c r="D1041" s="303" t="s">
        <v>135</v>
      </c>
      <c r="E1041" s="49">
        <f t="shared" si="10"/>
        <v>4</v>
      </c>
      <c r="F1041" s="244">
        <f t="shared" si="11"/>
        <v>90</v>
      </c>
      <c r="G1041" s="315">
        <v>12</v>
      </c>
      <c r="H1041" s="49">
        <v>39</v>
      </c>
      <c r="K1041" s="49">
        <v>39</v>
      </c>
    </row>
    <row r="1042" spans="1:11" s="49" customFormat="1" ht="18">
      <c r="A1042" s="259" t="s">
        <v>519</v>
      </c>
      <c r="B1042" s="28"/>
      <c r="C1042" s="244"/>
      <c r="D1042" s="303" t="s">
        <v>129</v>
      </c>
      <c r="E1042" s="49">
        <f t="shared" si="10"/>
        <v>11</v>
      </c>
      <c r="F1042" s="244">
        <f t="shared" si="11"/>
        <v>40</v>
      </c>
      <c r="G1042" s="315"/>
      <c r="H1042" s="49">
        <v>2</v>
      </c>
      <c r="J1042" s="49">
        <v>10</v>
      </c>
      <c r="K1042" s="49">
        <v>28</v>
      </c>
    </row>
    <row r="1043" spans="1:11" s="49" customFormat="1" ht="18">
      <c r="A1043" s="259" t="s">
        <v>2540</v>
      </c>
      <c r="B1043" s="28"/>
      <c r="C1043" s="244"/>
      <c r="D1043" s="303" t="s">
        <v>129</v>
      </c>
      <c r="E1043" s="49">
        <f t="shared" si="10"/>
        <v>0</v>
      </c>
      <c r="F1043" s="244">
        <f t="shared" si="11"/>
        <v>0</v>
      </c>
      <c r="G1043" s="315"/>
    </row>
    <row r="1044" spans="1:11" s="49" customFormat="1" ht="18">
      <c r="A1044" s="259" t="s">
        <v>1697</v>
      </c>
      <c r="B1044" s="28"/>
      <c r="C1044" s="244"/>
      <c r="D1044" s="303" t="s">
        <v>129</v>
      </c>
      <c r="E1044" s="49">
        <f t="shared" si="10"/>
        <v>1</v>
      </c>
      <c r="F1044" s="244">
        <f t="shared" si="11"/>
        <v>25</v>
      </c>
      <c r="G1044" s="315"/>
      <c r="I1044" s="49">
        <v>15</v>
      </c>
      <c r="K1044" s="335">
        <v>10</v>
      </c>
    </row>
    <row r="1045" spans="1:11" s="49" customFormat="1" ht="18">
      <c r="A1045" s="259" t="s">
        <v>955</v>
      </c>
      <c r="B1045" s="28"/>
      <c r="C1045" s="244"/>
      <c r="D1045" s="303" t="s">
        <v>137</v>
      </c>
      <c r="E1045" s="49">
        <f t="shared" si="10"/>
        <v>1</v>
      </c>
      <c r="F1045" s="244">
        <f t="shared" si="11"/>
        <v>65</v>
      </c>
      <c r="G1045" s="315">
        <v>25</v>
      </c>
      <c r="I1045" s="49">
        <v>16</v>
      </c>
      <c r="J1045" s="49">
        <v>4</v>
      </c>
      <c r="K1045" s="49">
        <v>20</v>
      </c>
    </row>
    <row r="1046" spans="1:11" s="49" customFormat="1" ht="18">
      <c r="A1046" s="259" t="s">
        <v>557</v>
      </c>
      <c r="B1046" s="237"/>
      <c r="C1046" s="244"/>
      <c r="D1046" s="303" t="s">
        <v>129</v>
      </c>
      <c r="E1046" s="49">
        <f t="shared" si="10"/>
        <v>2</v>
      </c>
      <c r="F1046" s="244">
        <f t="shared" si="11"/>
        <v>5</v>
      </c>
      <c r="G1046" s="315"/>
      <c r="K1046" s="49">
        <v>5</v>
      </c>
    </row>
    <row r="1047" spans="1:11" s="49" customFormat="1" ht="18">
      <c r="A1047" s="259" t="s">
        <v>2136</v>
      </c>
      <c r="B1047" s="28"/>
      <c r="C1047" s="244"/>
      <c r="D1047" s="303" t="s">
        <v>129</v>
      </c>
      <c r="E1047" s="49">
        <f t="shared" si="10"/>
        <v>2</v>
      </c>
      <c r="F1047" s="244">
        <f t="shared" si="11"/>
        <v>0</v>
      </c>
      <c r="G1047" s="315"/>
    </row>
    <row r="1048" spans="1:11" s="49" customFormat="1" ht="18">
      <c r="A1048" s="259" t="s">
        <v>1720</v>
      </c>
      <c r="B1048" s="28"/>
      <c r="C1048" s="244"/>
      <c r="D1048" s="303" t="s">
        <v>129</v>
      </c>
      <c r="E1048" s="49">
        <f t="shared" si="10"/>
        <v>1</v>
      </c>
      <c r="F1048" s="244">
        <f t="shared" si="11"/>
        <v>5</v>
      </c>
      <c r="G1048" s="315"/>
      <c r="J1048" s="49">
        <v>5</v>
      </c>
    </row>
    <row r="1049" spans="1:11" s="49" customFormat="1" ht="18">
      <c r="A1049" s="259" t="s">
        <v>620</v>
      </c>
      <c r="B1049" s="237"/>
      <c r="C1049" s="244"/>
      <c r="D1049" s="303" t="s">
        <v>137</v>
      </c>
      <c r="E1049" s="49">
        <f t="shared" si="10"/>
        <v>2</v>
      </c>
      <c r="F1049" s="244">
        <f t="shared" si="11"/>
        <v>226</v>
      </c>
      <c r="G1049" s="315"/>
      <c r="H1049" s="49">
        <v>135</v>
      </c>
      <c r="I1049" s="49">
        <v>58</v>
      </c>
      <c r="J1049" s="49">
        <v>33</v>
      </c>
    </row>
    <row r="1050" spans="1:11" s="49" customFormat="1" ht="18">
      <c r="A1050" s="259" t="s">
        <v>1730</v>
      </c>
      <c r="B1050" s="28"/>
      <c r="C1050" s="244"/>
      <c r="D1050" s="303" t="s">
        <v>130</v>
      </c>
      <c r="E1050" s="49">
        <f t="shared" si="10"/>
        <v>4</v>
      </c>
      <c r="F1050" s="244">
        <f t="shared" si="11"/>
        <v>74</v>
      </c>
      <c r="G1050" s="315"/>
      <c r="H1050" s="49">
        <v>61</v>
      </c>
      <c r="I1050" s="49">
        <v>8</v>
      </c>
      <c r="J1050" s="49">
        <v>5</v>
      </c>
    </row>
    <row r="1051" spans="1:11" s="49" customFormat="1" ht="18">
      <c r="A1051" s="259" t="s">
        <v>3368</v>
      </c>
      <c r="B1051" s="28"/>
      <c r="C1051" s="244"/>
      <c r="D1051" s="303" t="s">
        <v>129</v>
      </c>
      <c r="E1051" s="49">
        <f t="shared" si="10"/>
        <v>1</v>
      </c>
      <c r="F1051" s="244">
        <f t="shared" si="11"/>
        <v>0</v>
      </c>
      <c r="G1051" s="315"/>
    </row>
    <row r="1052" spans="1:11" s="49" customFormat="1" ht="18">
      <c r="A1052" s="259" t="s">
        <v>501</v>
      </c>
      <c r="B1052" s="28"/>
      <c r="C1052" s="244"/>
      <c r="D1052" s="303" t="s">
        <v>132</v>
      </c>
      <c r="E1052" s="49">
        <f t="shared" si="10"/>
        <v>9</v>
      </c>
      <c r="F1052" s="244">
        <f t="shared" si="11"/>
        <v>49</v>
      </c>
      <c r="G1052" s="315"/>
      <c r="H1052" s="49">
        <v>38</v>
      </c>
      <c r="J1052" s="49">
        <v>11</v>
      </c>
    </row>
    <row r="1053" spans="1:11" s="49" customFormat="1" ht="18">
      <c r="A1053" s="259" t="s">
        <v>3176</v>
      </c>
      <c r="B1053" s="28"/>
      <c r="C1053" s="244"/>
      <c r="D1053" s="303" t="s">
        <v>129</v>
      </c>
      <c r="E1053" s="49">
        <f t="shared" si="10"/>
        <v>1</v>
      </c>
      <c r="F1053" s="244">
        <f t="shared" si="11"/>
        <v>11</v>
      </c>
      <c r="G1053" s="315"/>
      <c r="K1053" s="49">
        <v>11</v>
      </c>
    </row>
    <row r="1054" spans="1:11" s="49" customFormat="1" ht="18">
      <c r="A1054" s="259" t="s">
        <v>2620</v>
      </c>
      <c r="B1054" s="28"/>
      <c r="C1054" s="244"/>
      <c r="D1054" s="1" t="s">
        <v>131</v>
      </c>
      <c r="E1054" s="49">
        <f t="shared" si="10"/>
        <v>16</v>
      </c>
      <c r="F1054" s="244">
        <f t="shared" si="11"/>
        <v>210</v>
      </c>
      <c r="G1054" s="315">
        <v>20</v>
      </c>
      <c r="H1054" s="49">
        <v>49</v>
      </c>
      <c r="I1054" s="49">
        <v>113</v>
      </c>
      <c r="J1054" s="49">
        <v>28</v>
      </c>
    </row>
    <row r="1055" spans="1:11" s="49" customFormat="1" ht="18">
      <c r="A1055" s="259" t="s">
        <v>2623</v>
      </c>
      <c r="B1055" s="28"/>
      <c r="C1055" s="244"/>
      <c r="D1055" s="303" t="s">
        <v>134</v>
      </c>
      <c r="E1055" s="49">
        <f t="shared" si="10"/>
        <v>45</v>
      </c>
      <c r="F1055" s="244">
        <f t="shared" si="11"/>
        <v>385</v>
      </c>
      <c r="G1055" s="315"/>
      <c r="H1055" s="49">
        <v>257</v>
      </c>
      <c r="I1055" s="49">
        <v>89</v>
      </c>
      <c r="J1055" s="49">
        <v>37</v>
      </c>
      <c r="K1055" s="49">
        <v>2</v>
      </c>
    </row>
    <row r="1056" spans="1:11" s="49" customFormat="1" ht="18">
      <c r="A1056" s="259" t="s">
        <v>3206</v>
      </c>
      <c r="B1056" s="28"/>
      <c r="C1056" s="244"/>
      <c r="D1056" s="303" t="s">
        <v>129</v>
      </c>
      <c r="E1056" s="49">
        <f t="shared" si="10"/>
        <v>0</v>
      </c>
      <c r="F1056" s="244">
        <f t="shared" si="11"/>
        <v>0</v>
      </c>
      <c r="G1056" s="315"/>
    </row>
    <row r="1057" spans="1:11" s="49" customFormat="1" ht="18">
      <c r="A1057" s="259" t="s">
        <v>3408</v>
      </c>
      <c r="B1057" s="28"/>
      <c r="C1057" s="244"/>
      <c r="D1057" s="303" t="s">
        <v>129</v>
      </c>
      <c r="E1057" s="49">
        <f t="shared" si="10"/>
        <v>1</v>
      </c>
      <c r="F1057" s="244">
        <f t="shared" si="11"/>
        <v>23</v>
      </c>
      <c r="G1057" s="315">
        <v>1</v>
      </c>
      <c r="J1057" s="49">
        <v>22</v>
      </c>
    </row>
    <row r="1058" spans="1:11" s="49" customFormat="1" ht="18">
      <c r="A1058" s="259" t="s">
        <v>2002</v>
      </c>
      <c r="B1058" s="28"/>
      <c r="C1058" s="244"/>
      <c r="D1058" s="303" t="s">
        <v>129</v>
      </c>
      <c r="E1058" s="49">
        <f t="shared" si="10"/>
        <v>0</v>
      </c>
      <c r="F1058" s="244">
        <f t="shared" si="11"/>
        <v>0</v>
      </c>
      <c r="G1058" s="315"/>
    </row>
    <row r="1059" spans="1:11" s="49" customFormat="1" ht="18">
      <c r="A1059" s="259" t="s">
        <v>497</v>
      </c>
      <c r="B1059" s="28"/>
      <c r="C1059" s="244"/>
      <c r="D1059" s="303" t="s">
        <v>136</v>
      </c>
      <c r="E1059" s="49">
        <f t="shared" si="10"/>
        <v>32</v>
      </c>
      <c r="F1059" s="244">
        <f t="shared" si="11"/>
        <v>791</v>
      </c>
      <c r="G1059" s="315">
        <v>286</v>
      </c>
      <c r="H1059" s="49">
        <v>337</v>
      </c>
      <c r="I1059" s="49">
        <v>93</v>
      </c>
      <c r="K1059" s="49">
        <v>75</v>
      </c>
    </row>
    <row r="1060" spans="1:11" s="49" customFormat="1" ht="18">
      <c r="A1060" s="259" t="s">
        <v>582</v>
      </c>
      <c r="B1060" s="458"/>
      <c r="C1060" s="244"/>
      <c r="D1060" s="303" t="s">
        <v>132</v>
      </c>
      <c r="E1060" s="49">
        <f t="shared" si="10"/>
        <v>2</v>
      </c>
      <c r="F1060" s="244">
        <f t="shared" si="11"/>
        <v>0</v>
      </c>
      <c r="G1060" s="315"/>
    </row>
    <row r="1061" spans="1:11" s="49" customFormat="1" ht="18">
      <c r="A1061" s="259" t="s">
        <v>3149</v>
      </c>
      <c r="B1061" s="28"/>
      <c r="C1061" s="244"/>
      <c r="D1061" s="303" t="s">
        <v>129</v>
      </c>
      <c r="E1061" s="49">
        <f t="shared" si="10"/>
        <v>0</v>
      </c>
      <c r="F1061" s="244">
        <f t="shared" si="11"/>
        <v>0</v>
      </c>
      <c r="G1061" s="315"/>
    </row>
    <row r="1062" spans="1:11" s="49" customFormat="1" ht="18">
      <c r="A1062" s="259" t="s">
        <v>566</v>
      </c>
      <c r="B1062" s="28"/>
      <c r="C1062" s="244"/>
      <c r="D1062" s="303" t="s">
        <v>132</v>
      </c>
      <c r="E1062" s="49">
        <f t="shared" si="10"/>
        <v>3</v>
      </c>
      <c r="F1062" s="244">
        <f t="shared" si="11"/>
        <v>0</v>
      </c>
      <c r="G1062" s="315"/>
    </row>
    <row r="1063" spans="1:11" s="49" customFormat="1" ht="18">
      <c r="A1063" s="259" t="s">
        <v>2602</v>
      </c>
      <c r="B1063" s="28"/>
      <c r="C1063" s="244"/>
      <c r="D1063" s="303" t="s">
        <v>129</v>
      </c>
      <c r="E1063" s="49">
        <f t="shared" si="10"/>
        <v>1</v>
      </c>
      <c r="F1063" s="244">
        <f t="shared" si="11"/>
        <v>53</v>
      </c>
      <c r="G1063" s="315"/>
      <c r="H1063" s="49">
        <v>9</v>
      </c>
      <c r="I1063" s="49">
        <v>5</v>
      </c>
      <c r="J1063" s="49">
        <v>39</v>
      </c>
      <c r="K1063" s="28"/>
    </row>
    <row r="1064" spans="1:11" s="49" customFormat="1" ht="18">
      <c r="A1064" s="259" t="s">
        <v>3127</v>
      </c>
      <c r="B1064" s="458"/>
      <c r="C1064" s="244"/>
      <c r="D1064" s="303" t="s">
        <v>129</v>
      </c>
      <c r="E1064" s="49">
        <f t="shared" si="10"/>
        <v>0</v>
      </c>
      <c r="F1064" s="244">
        <f t="shared" si="11"/>
        <v>0</v>
      </c>
      <c r="G1064" s="315"/>
      <c r="K1064" s="170"/>
    </row>
    <row r="1065" spans="1:11" s="49" customFormat="1" ht="18">
      <c r="A1065" s="259" t="s">
        <v>1732</v>
      </c>
      <c r="B1065" s="28"/>
      <c r="C1065" s="244"/>
      <c r="D1065" s="303" t="s">
        <v>129</v>
      </c>
      <c r="E1065" s="49">
        <f t="shared" si="10"/>
        <v>1</v>
      </c>
      <c r="F1065" s="244">
        <f t="shared" si="11"/>
        <v>22</v>
      </c>
      <c r="G1065" s="315"/>
      <c r="I1065" s="49">
        <v>1</v>
      </c>
      <c r="J1065" s="49">
        <v>21</v>
      </c>
    </row>
    <row r="1066" spans="1:11" s="49" customFormat="1" ht="18">
      <c r="A1066" s="259" t="s">
        <v>3298</v>
      </c>
      <c r="B1066" s="28"/>
      <c r="C1066" s="244"/>
      <c r="D1066" s="303" t="s">
        <v>129</v>
      </c>
      <c r="E1066" s="49">
        <f t="shared" si="10"/>
        <v>0</v>
      </c>
      <c r="F1066" s="244">
        <f t="shared" si="11"/>
        <v>20</v>
      </c>
      <c r="G1066" s="315"/>
      <c r="K1066" s="49">
        <v>20</v>
      </c>
    </row>
    <row r="1067" spans="1:11" s="49" customFormat="1" ht="18">
      <c r="A1067" s="259" t="s">
        <v>1992</v>
      </c>
      <c r="B1067" s="237"/>
      <c r="C1067" s="244"/>
      <c r="D1067" s="1" t="s">
        <v>131</v>
      </c>
      <c r="E1067" s="49">
        <f t="shared" si="10"/>
        <v>0</v>
      </c>
      <c r="F1067" s="244">
        <f t="shared" si="11"/>
        <v>14</v>
      </c>
      <c r="G1067" s="315">
        <v>9</v>
      </c>
      <c r="H1067" s="49">
        <v>4</v>
      </c>
      <c r="J1067" s="49">
        <v>1</v>
      </c>
    </row>
    <row r="1068" spans="1:11" s="49" customFormat="1" ht="18">
      <c r="A1068" s="259" t="s">
        <v>2644</v>
      </c>
      <c r="B1068" s="28"/>
      <c r="C1068" s="244"/>
      <c r="D1068" s="303" t="s">
        <v>129</v>
      </c>
      <c r="E1068" s="49">
        <f t="shared" si="10"/>
        <v>1</v>
      </c>
      <c r="F1068" s="244">
        <f t="shared" si="11"/>
        <v>4</v>
      </c>
      <c r="G1068" s="315"/>
      <c r="H1068" s="49">
        <v>1</v>
      </c>
      <c r="I1068" s="49">
        <v>3</v>
      </c>
      <c r="K1068" s="170"/>
    </row>
    <row r="1069" spans="1:11" s="49" customFormat="1" ht="18.75">
      <c r="A1069" s="259" t="s">
        <v>493</v>
      </c>
      <c r="B1069" s="391"/>
      <c r="C1069" s="244"/>
      <c r="D1069" s="303" t="s">
        <v>135</v>
      </c>
      <c r="E1069" s="49">
        <f t="shared" si="10"/>
        <v>1</v>
      </c>
      <c r="F1069" s="244">
        <f t="shared" si="11"/>
        <v>15</v>
      </c>
      <c r="G1069" s="315"/>
      <c r="H1069" s="49">
        <v>15</v>
      </c>
    </row>
    <row r="1070" spans="1:11" s="49" customFormat="1" ht="18">
      <c r="A1070" s="259" t="s">
        <v>503</v>
      </c>
      <c r="B1070" s="237"/>
      <c r="C1070" s="244"/>
      <c r="D1070" s="303" t="s">
        <v>129</v>
      </c>
      <c r="E1070" s="49">
        <f t="shared" si="10"/>
        <v>3</v>
      </c>
      <c r="F1070" s="244">
        <f t="shared" si="11"/>
        <v>4</v>
      </c>
      <c r="G1070" s="315"/>
      <c r="J1070" s="49">
        <v>4</v>
      </c>
      <c r="K1070" s="170"/>
    </row>
    <row r="1071" spans="1:11" s="49" customFormat="1" ht="18">
      <c r="A1071" s="259" t="s">
        <v>734</v>
      </c>
      <c r="B1071"/>
      <c r="C1071" s="244"/>
      <c r="D1071" s="303" t="s">
        <v>130</v>
      </c>
      <c r="E1071" s="49">
        <f t="shared" ref="E1071:E1134" si="12">COUNTIF($A$797:$BHE$870,A1071)</f>
        <v>5</v>
      </c>
      <c r="F1071" s="244">
        <f t="shared" ref="F1071:F1134" si="13">SUM(G1071:K1071)</f>
        <v>10</v>
      </c>
      <c r="G1071" s="315"/>
      <c r="K1071" s="49">
        <v>10</v>
      </c>
    </row>
    <row r="1072" spans="1:11" s="49" customFormat="1" ht="18">
      <c r="A1072" s="259" t="s">
        <v>2341</v>
      </c>
      <c r="B1072" s="28"/>
      <c r="C1072" s="244"/>
      <c r="D1072" s="303" t="s">
        <v>129</v>
      </c>
      <c r="E1072" s="49">
        <f t="shared" si="12"/>
        <v>0</v>
      </c>
      <c r="F1072" s="244">
        <f t="shared" si="13"/>
        <v>1</v>
      </c>
      <c r="G1072" s="315"/>
      <c r="J1072" s="49">
        <v>1</v>
      </c>
      <c r="K1072" s="170"/>
    </row>
    <row r="1073" spans="1:11" s="49" customFormat="1" ht="18">
      <c r="A1073" s="259" t="s">
        <v>524</v>
      </c>
      <c r="B1073" s="28"/>
      <c r="C1073" s="244"/>
      <c r="D1073" s="303" t="s">
        <v>137</v>
      </c>
      <c r="E1073" s="49">
        <f t="shared" si="12"/>
        <v>22</v>
      </c>
      <c r="F1073" s="244">
        <f t="shared" si="13"/>
        <v>148</v>
      </c>
      <c r="G1073" s="315">
        <v>14</v>
      </c>
      <c r="H1073" s="49">
        <v>86</v>
      </c>
      <c r="I1073" s="49">
        <v>23</v>
      </c>
      <c r="J1073" s="49">
        <v>25</v>
      </c>
    </row>
    <row r="1074" spans="1:11" s="49" customFormat="1" ht="18">
      <c r="A1074" s="259" t="s">
        <v>3532</v>
      </c>
      <c r="B1074" s="28"/>
      <c r="C1074" s="244"/>
      <c r="D1074" s="303" t="s">
        <v>129</v>
      </c>
      <c r="E1074" s="49">
        <f t="shared" si="12"/>
        <v>1</v>
      </c>
      <c r="F1074" s="244">
        <f t="shared" si="13"/>
        <v>19</v>
      </c>
      <c r="G1074" s="315"/>
      <c r="I1074" s="49">
        <v>15</v>
      </c>
      <c r="J1074" s="49">
        <v>4</v>
      </c>
      <c r="K1074" s="28"/>
    </row>
    <row r="1075" spans="1:11" s="49" customFormat="1" ht="18">
      <c r="A1075" s="259" t="s">
        <v>477</v>
      </c>
      <c r="B1075" s="28"/>
      <c r="C1075" s="244"/>
      <c r="D1075" s="303" t="s">
        <v>136</v>
      </c>
      <c r="E1075" s="49">
        <f t="shared" si="12"/>
        <v>7</v>
      </c>
      <c r="F1075" s="244">
        <f t="shared" si="13"/>
        <v>245</v>
      </c>
      <c r="G1075" s="315"/>
      <c r="H1075" s="49">
        <v>210</v>
      </c>
      <c r="J1075" s="49">
        <v>35</v>
      </c>
    </row>
    <row r="1076" spans="1:11" s="49" customFormat="1" ht="18">
      <c r="A1076" s="259" t="s">
        <v>538</v>
      </c>
      <c r="B1076" s="237"/>
      <c r="C1076" s="244"/>
      <c r="D1076" s="303" t="s">
        <v>140</v>
      </c>
      <c r="E1076" s="49">
        <f t="shared" si="12"/>
        <v>24</v>
      </c>
      <c r="F1076" s="244">
        <f t="shared" si="13"/>
        <v>82</v>
      </c>
      <c r="G1076" s="315"/>
      <c r="I1076" s="49">
        <v>67</v>
      </c>
      <c r="J1076" s="49">
        <v>15</v>
      </c>
    </row>
    <row r="1077" spans="1:11" s="49" customFormat="1" ht="18">
      <c r="A1077" s="259" t="s">
        <v>3411</v>
      </c>
      <c r="B1077" s="237"/>
      <c r="C1077" s="244"/>
      <c r="D1077" s="303" t="s">
        <v>129</v>
      </c>
      <c r="E1077" s="49">
        <f t="shared" si="12"/>
        <v>0</v>
      </c>
      <c r="F1077" s="244">
        <f t="shared" si="13"/>
        <v>0</v>
      </c>
      <c r="G1077" s="315"/>
    </row>
    <row r="1078" spans="1:11" s="49" customFormat="1" ht="18">
      <c r="A1078" s="259" t="s">
        <v>467</v>
      </c>
      <c r="B1078" s="458"/>
      <c r="C1078" s="244"/>
      <c r="D1078" s="303" t="s">
        <v>132</v>
      </c>
      <c r="E1078" s="49">
        <f t="shared" si="12"/>
        <v>6</v>
      </c>
      <c r="F1078" s="244">
        <f t="shared" si="13"/>
        <v>42</v>
      </c>
      <c r="G1078" s="315"/>
      <c r="I1078" s="49">
        <v>25</v>
      </c>
      <c r="J1078" s="49">
        <v>17</v>
      </c>
    </row>
    <row r="1079" spans="1:11" s="49" customFormat="1" ht="18">
      <c r="A1079" s="259" t="s">
        <v>2122</v>
      </c>
      <c r="B1079" s="28"/>
      <c r="C1079" s="244"/>
      <c r="D1079" s="303" t="s">
        <v>135</v>
      </c>
      <c r="E1079" s="49">
        <f t="shared" si="12"/>
        <v>8</v>
      </c>
      <c r="F1079" s="244">
        <f t="shared" si="13"/>
        <v>94</v>
      </c>
      <c r="G1079" s="315">
        <v>11</v>
      </c>
      <c r="H1079" s="49">
        <v>26</v>
      </c>
      <c r="I1079" s="49">
        <v>4</v>
      </c>
      <c r="J1079" s="49">
        <v>48</v>
      </c>
      <c r="K1079" s="49">
        <v>5</v>
      </c>
    </row>
    <row r="1080" spans="1:11" s="49" customFormat="1" ht="18">
      <c r="A1080" s="259" t="s">
        <v>1733</v>
      </c>
      <c r="B1080" s="237"/>
      <c r="C1080" s="244"/>
      <c r="D1080" s="1" t="s">
        <v>131</v>
      </c>
      <c r="E1080" s="49">
        <f t="shared" si="12"/>
        <v>0</v>
      </c>
      <c r="F1080" s="244">
        <f t="shared" si="13"/>
        <v>18</v>
      </c>
      <c r="G1080" s="315">
        <v>2</v>
      </c>
      <c r="I1080" s="49">
        <v>16</v>
      </c>
    </row>
    <row r="1081" spans="1:11" s="49" customFormat="1" ht="18">
      <c r="A1081" s="259" t="s">
        <v>1795</v>
      </c>
      <c r="B1081" s="237"/>
      <c r="C1081" s="244"/>
      <c r="D1081" s="303" t="s">
        <v>129</v>
      </c>
      <c r="E1081" s="49">
        <f t="shared" si="12"/>
        <v>0</v>
      </c>
      <c r="F1081" s="244">
        <f t="shared" si="13"/>
        <v>0</v>
      </c>
      <c r="G1081" s="315"/>
    </row>
    <row r="1082" spans="1:11" s="49" customFormat="1" ht="18">
      <c r="A1082" s="259" t="s">
        <v>1151</v>
      </c>
      <c r="B1082" s="28"/>
      <c r="C1082" s="244"/>
      <c r="D1082" s="303" t="s">
        <v>129</v>
      </c>
      <c r="E1082" s="49">
        <f t="shared" si="12"/>
        <v>7</v>
      </c>
      <c r="F1082" s="244">
        <f t="shared" si="13"/>
        <v>124</v>
      </c>
      <c r="G1082" s="315"/>
      <c r="H1082" s="49">
        <v>30</v>
      </c>
      <c r="I1082" s="49">
        <v>47</v>
      </c>
      <c r="J1082" s="49">
        <v>37</v>
      </c>
      <c r="K1082" s="49">
        <v>10</v>
      </c>
    </row>
    <row r="1083" spans="1:11" s="49" customFormat="1" ht="18">
      <c r="A1083" s="259" t="s">
        <v>850</v>
      </c>
      <c r="B1083" s="28"/>
      <c r="C1083" s="244"/>
      <c r="D1083" s="303" t="s">
        <v>132</v>
      </c>
      <c r="E1083" s="49">
        <f t="shared" si="12"/>
        <v>1</v>
      </c>
      <c r="F1083" s="244">
        <f t="shared" si="13"/>
        <v>14</v>
      </c>
      <c r="G1083" s="315"/>
      <c r="I1083" s="49">
        <v>14</v>
      </c>
    </row>
    <row r="1084" spans="1:11" s="49" customFormat="1" ht="18">
      <c r="A1084" s="259" t="s">
        <v>3281</v>
      </c>
      <c r="B1084" s="28"/>
      <c r="C1084" s="244"/>
      <c r="D1084" s="303" t="s">
        <v>129</v>
      </c>
      <c r="E1084" s="49">
        <f t="shared" si="12"/>
        <v>0</v>
      </c>
      <c r="F1084" s="244">
        <f t="shared" si="13"/>
        <v>31</v>
      </c>
      <c r="G1084" s="315">
        <v>1</v>
      </c>
      <c r="H1084" s="49">
        <v>30</v>
      </c>
    </row>
    <row r="1085" spans="1:11" s="49" customFormat="1" ht="18">
      <c r="A1085" s="259" t="s">
        <v>615</v>
      </c>
      <c r="B1085" s="86"/>
      <c r="C1085" s="244"/>
      <c r="D1085" s="303" t="s">
        <v>135</v>
      </c>
      <c r="E1085" s="49">
        <f t="shared" si="12"/>
        <v>10</v>
      </c>
      <c r="F1085" s="244">
        <f t="shared" si="13"/>
        <v>66</v>
      </c>
      <c r="G1085" s="315"/>
      <c r="H1085" s="49">
        <v>11</v>
      </c>
      <c r="I1085" s="49">
        <v>20</v>
      </c>
      <c r="J1085" s="49">
        <v>30</v>
      </c>
      <c r="K1085" s="49">
        <v>5</v>
      </c>
    </row>
    <row r="1086" spans="1:11" s="49" customFormat="1" ht="18">
      <c r="A1086" s="259" t="s">
        <v>3352</v>
      </c>
      <c r="B1086" s="28"/>
      <c r="C1086" s="244"/>
      <c r="D1086" s="303" t="s">
        <v>132</v>
      </c>
      <c r="E1086" s="49">
        <f t="shared" si="12"/>
        <v>2</v>
      </c>
      <c r="F1086" s="244">
        <f t="shared" si="13"/>
        <v>21</v>
      </c>
      <c r="G1086" s="315"/>
      <c r="I1086" s="49">
        <v>21</v>
      </c>
    </row>
    <row r="1087" spans="1:11" s="49" customFormat="1" ht="18">
      <c r="A1087" s="259" t="s">
        <v>3351</v>
      </c>
      <c r="B1087" s="237"/>
      <c r="C1087" s="244"/>
      <c r="D1087" s="303" t="s">
        <v>129</v>
      </c>
      <c r="E1087" s="49">
        <f t="shared" si="12"/>
        <v>1</v>
      </c>
      <c r="F1087" s="244">
        <f t="shared" si="13"/>
        <v>0</v>
      </c>
      <c r="G1087" s="315"/>
    </row>
    <row r="1088" spans="1:11" s="49" customFormat="1" ht="18">
      <c r="A1088" s="259" t="s">
        <v>3110</v>
      </c>
      <c r="B1088" s="28"/>
      <c r="C1088" s="244"/>
      <c r="D1088" s="303" t="s">
        <v>129</v>
      </c>
      <c r="E1088" s="49">
        <f t="shared" si="12"/>
        <v>0</v>
      </c>
      <c r="F1088" s="244">
        <f t="shared" si="13"/>
        <v>0</v>
      </c>
      <c r="G1088" s="315"/>
    </row>
    <row r="1089" spans="1:11" s="49" customFormat="1" ht="18">
      <c r="A1089" s="259" t="s">
        <v>2531</v>
      </c>
      <c r="B1089" s="237"/>
      <c r="C1089" s="244"/>
      <c r="D1089" s="303" t="s">
        <v>130</v>
      </c>
      <c r="E1089" s="49">
        <f t="shared" si="12"/>
        <v>2</v>
      </c>
      <c r="F1089" s="244">
        <f t="shared" si="13"/>
        <v>12</v>
      </c>
      <c r="G1089" s="315"/>
      <c r="I1089" s="49">
        <v>5</v>
      </c>
      <c r="J1089" s="49">
        <v>7</v>
      </c>
    </row>
    <row r="1090" spans="1:11" s="49" customFormat="1" ht="18">
      <c r="A1090" s="259" t="s">
        <v>3257</v>
      </c>
      <c r="B1090" s="28"/>
      <c r="C1090" s="244"/>
      <c r="D1090" s="303" t="s">
        <v>129</v>
      </c>
      <c r="E1090" s="49">
        <f t="shared" si="12"/>
        <v>0</v>
      </c>
      <c r="F1090" s="244">
        <f t="shared" si="13"/>
        <v>0</v>
      </c>
      <c r="G1090" s="315"/>
    </row>
    <row r="1091" spans="1:11" s="49" customFormat="1" ht="18">
      <c r="A1091" s="259" t="s">
        <v>996</v>
      </c>
      <c r="B1091" s="237"/>
      <c r="C1091" s="244"/>
      <c r="D1091" s="1" t="s">
        <v>131</v>
      </c>
      <c r="E1091" s="49">
        <f t="shared" si="12"/>
        <v>37</v>
      </c>
      <c r="F1091" s="244">
        <f t="shared" si="13"/>
        <v>108</v>
      </c>
      <c r="G1091" s="315">
        <v>17</v>
      </c>
      <c r="H1091" s="49">
        <v>9</v>
      </c>
      <c r="I1091" s="49">
        <v>75</v>
      </c>
      <c r="J1091" s="49">
        <v>7</v>
      </c>
    </row>
    <row r="1092" spans="1:11" s="49" customFormat="1" ht="18">
      <c r="A1092" s="259" t="s">
        <v>3211</v>
      </c>
      <c r="B1092" s="28"/>
      <c r="C1092" s="244"/>
      <c r="D1092" s="303" t="s">
        <v>129</v>
      </c>
      <c r="E1092" s="49">
        <f t="shared" si="12"/>
        <v>0</v>
      </c>
      <c r="F1092" s="244">
        <f t="shared" si="13"/>
        <v>0</v>
      </c>
      <c r="G1092" s="315"/>
    </row>
    <row r="1093" spans="1:11" s="49" customFormat="1" ht="18">
      <c r="A1093" s="259" t="s">
        <v>2619</v>
      </c>
      <c r="B1093" s="237"/>
      <c r="C1093" s="244"/>
      <c r="D1093" s="303" t="s">
        <v>130</v>
      </c>
      <c r="E1093" s="49">
        <f t="shared" si="12"/>
        <v>5</v>
      </c>
      <c r="F1093" s="244">
        <f t="shared" si="13"/>
        <v>17</v>
      </c>
      <c r="G1093" s="315"/>
      <c r="I1093" s="49">
        <v>17</v>
      </c>
    </row>
    <row r="1094" spans="1:11" s="49" customFormat="1" ht="18">
      <c r="A1094" s="259" t="s">
        <v>3316</v>
      </c>
      <c r="B1094" s="28"/>
      <c r="C1094" s="244"/>
      <c r="D1094" s="303" t="s">
        <v>129</v>
      </c>
      <c r="E1094" s="49">
        <f t="shared" si="12"/>
        <v>1</v>
      </c>
      <c r="F1094" s="244">
        <f t="shared" si="13"/>
        <v>2</v>
      </c>
      <c r="G1094" s="315"/>
      <c r="I1094" s="49">
        <v>2</v>
      </c>
    </row>
    <row r="1095" spans="1:11" s="49" customFormat="1" ht="18">
      <c r="A1095" s="259" t="s">
        <v>3145</v>
      </c>
      <c r="B1095" s="28"/>
      <c r="C1095" s="244"/>
      <c r="D1095" s="303" t="s">
        <v>129</v>
      </c>
      <c r="E1095" s="49">
        <f t="shared" si="12"/>
        <v>0</v>
      </c>
      <c r="F1095" s="244">
        <f t="shared" si="13"/>
        <v>5</v>
      </c>
      <c r="G1095" s="315"/>
      <c r="K1095" s="49">
        <v>5</v>
      </c>
    </row>
    <row r="1096" spans="1:11" s="49" customFormat="1" ht="18">
      <c r="A1096" s="259" t="s">
        <v>3483</v>
      </c>
      <c r="B1096" s="237"/>
      <c r="C1096" s="244"/>
      <c r="D1096" s="303" t="s">
        <v>129</v>
      </c>
      <c r="E1096" s="49">
        <f t="shared" si="12"/>
        <v>1</v>
      </c>
      <c r="F1096" s="244">
        <f t="shared" si="13"/>
        <v>8</v>
      </c>
      <c r="G1096" s="315"/>
      <c r="J1096" s="49">
        <v>8</v>
      </c>
    </row>
    <row r="1097" spans="1:11" s="49" customFormat="1" ht="18">
      <c r="A1097" s="259" t="s">
        <v>743</v>
      </c>
      <c r="B1097" s="28"/>
      <c r="C1097" s="244"/>
      <c r="D1097" s="303" t="s">
        <v>129</v>
      </c>
      <c r="E1097" s="49">
        <f t="shared" si="12"/>
        <v>1</v>
      </c>
      <c r="F1097" s="244">
        <f t="shared" si="13"/>
        <v>13</v>
      </c>
      <c r="G1097" s="315"/>
      <c r="I1097" s="49">
        <v>3</v>
      </c>
      <c r="J1097" s="49">
        <v>5</v>
      </c>
      <c r="K1097" s="49">
        <v>5</v>
      </c>
    </row>
    <row r="1098" spans="1:11" s="49" customFormat="1" ht="18">
      <c r="A1098" s="259" t="s">
        <v>554</v>
      </c>
      <c r="B1098" s="240"/>
      <c r="C1098" s="244"/>
      <c r="D1098" s="303" t="s">
        <v>135</v>
      </c>
      <c r="E1098" s="49">
        <f t="shared" si="12"/>
        <v>1</v>
      </c>
      <c r="F1098" s="244">
        <f t="shared" si="13"/>
        <v>194</v>
      </c>
      <c r="G1098" s="315">
        <v>48</v>
      </c>
      <c r="H1098" s="49">
        <v>116</v>
      </c>
      <c r="I1098" s="49">
        <v>30</v>
      </c>
    </row>
    <row r="1099" spans="1:11" s="49" customFormat="1" ht="18">
      <c r="A1099" s="259" t="s">
        <v>551</v>
      </c>
      <c r="B1099" s="28"/>
      <c r="C1099" s="244"/>
      <c r="D1099" s="303" t="s">
        <v>129</v>
      </c>
      <c r="E1099" s="49">
        <f t="shared" si="12"/>
        <v>3</v>
      </c>
      <c r="F1099" s="244">
        <f t="shared" si="13"/>
        <v>0</v>
      </c>
      <c r="G1099" s="315"/>
    </row>
    <row r="1100" spans="1:11" s="49" customFormat="1" ht="18">
      <c r="A1100" s="259" t="s">
        <v>3144</v>
      </c>
      <c r="B1100" s="237"/>
      <c r="C1100" s="244"/>
      <c r="D1100" s="303" t="s">
        <v>129</v>
      </c>
      <c r="E1100" s="49">
        <f t="shared" si="12"/>
        <v>0</v>
      </c>
      <c r="F1100" s="244">
        <f t="shared" si="13"/>
        <v>1</v>
      </c>
      <c r="G1100" s="315"/>
      <c r="J1100" s="49">
        <v>1</v>
      </c>
    </row>
    <row r="1101" spans="1:11" s="49" customFormat="1" ht="18">
      <c r="A1101" s="259" t="s">
        <v>555</v>
      </c>
      <c r="B1101" s="28"/>
      <c r="C1101" s="244"/>
      <c r="D1101" s="303" t="s">
        <v>130</v>
      </c>
      <c r="E1101" s="49">
        <f t="shared" si="12"/>
        <v>3</v>
      </c>
      <c r="F1101" s="244">
        <f t="shared" si="13"/>
        <v>54</v>
      </c>
      <c r="G1101" s="315"/>
      <c r="H1101" s="49">
        <v>50</v>
      </c>
      <c r="I1101" s="49">
        <v>4</v>
      </c>
    </row>
    <row r="1102" spans="1:11" s="49" customFormat="1" ht="18">
      <c r="A1102" s="259" t="s">
        <v>1012</v>
      </c>
      <c r="B1102" s="237"/>
      <c r="C1102" s="244"/>
      <c r="D1102" s="303" t="s">
        <v>134</v>
      </c>
      <c r="E1102" s="49">
        <f t="shared" si="12"/>
        <v>25</v>
      </c>
      <c r="F1102" s="244">
        <f t="shared" si="13"/>
        <v>48</v>
      </c>
      <c r="G1102" s="315"/>
      <c r="H1102" s="49">
        <v>6</v>
      </c>
      <c r="I1102" s="49">
        <v>42</v>
      </c>
    </row>
    <row r="1103" spans="1:11" s="49" customFormat="1" ht="18">
      <c r="A1103" s="259" t="s">
        <v>482</v>
      </c>
      <c r="B1103" s="28"/>
      <c r="C1103" s="244"/>
      <c r="D1103" s="1" t="s">
        <v>131</v>
      </c>
      <c r="E1103" s="49">
        <f t="shared" si="12"/>
        <v>6</v>
      </c>
      <c r="F1103" s="244">
        <f t="shared" si="13"/>
        <v>106</v>
      </c>
      <c r="G1103" s="315"/>
      <c r="H1103" s="49">
        <v>49</v>
      </c>
      <c r="I1103" s="49">
        <v>1</v>
      </c>
      <c r="J1103" s="49">
        <v>36</v>
      </c>
      <c r="K1103" s="49">
        <v>20</v>
      </c>
    </row>
    <row r="1104" spans="1:11" s="49" customFormat="1" ht="18">
      <c r="A1104" s="259" t="s">
        <v>738</v>
      </c>
      <c r="B1104" s="28"/>
      <c r="C1104" s="244"/>
      <c r="D1104" s="303" t="s">
        <v>129</v>
      </c>
      <c r="E1104" s="49">
        <f t="shared" si="12"/>
        <v>0</v>
      </c>
      <c r="F1104" s="244">
        <f t="shared" si="13"/>
        <v>0</v>
      </c>
      <c r="G1104" s="315"/>
    </row>
    <row r="1105" spans="1:11" s="49" customFormat="1" ht="18">
      <c r="A1105" s="259" t="s">
        <v>1785</v>
      </c>
      <c r="B1105" s="237"/>
      <c r="C1105" s="244"/>
      <c r="D1105" s="303" t="s">
        <v>139</v>
      </c>
      <c r="E1105" s="49">
        <f t="shared" si="12"/>
        <v>56</v>
      </c>
      <c r="F1105" s="244">
        <f t="shared" si="13"/>
        <v>690</v>
      </c>
      <c r="G1105" s="315">
        <v>64</v>
      </c>
      <c r="H1105" s="49">
        <v>414</v>
      </c>
      <c r="I1105" s="49">
        <v>184</v>
      </c>
      <c r="J1105" s="49">
        <v>28</v>
      </c>
    </row>
    <row r="1106" spans="1:11" s="49" customFormat="1" ht="18">
      <c r="A1106" s="259" t="s">
        <v>522</v>
      </c>
      <c r="B1106" s="28"/>
      <c r="C1106" s="244"/>
      <c r="D1106" s="303" t="s">
        <v>129</v>
      </c>
      <c r="E1106" s="49">
        <f t="shared" si="12"/>
        <v>1</v>
      </c>
      <c r="F1106" s="244">
        <f t="shared" si="13"/>
        <v>8</v>
      </c>
      <c r="G1106" s="315"/>
      <c r="I1106" s="49">
        <v>8</v>
      </c>
      <c r="K1106" s="170"/>
    </row>
    <row r="1107" spans="1:11" s="49" customFormat="1" ht="18">
      <c r="A1107" s="259" t="s">
        <v>2537</v>
      </c>
      <c r="B1107" s="28"/>
      <c r="C1107" s="244"/>
      <c r="D1107" s="303" t="s">
        <v>129</v>
      </c>
      <c r="E1107" s="49">
        <f t="shared" si="12"/>
        <v>0</v>
      </c>
      <c r="F1107" s="244">
        <f t="shared" si="13"/>
        <v>15</v>
      </c>
      <c r="G1107" s="315"/>
      <c r="J1107" s="49">
        <v>5</v>
      </c>
      <c r="K1107" s="49">
        <v>10</v>
      </c>
    </row>
    <row r="1108" spans="1:11" s="49" customFormat="1" ht="18">
      <c r="A1108" s="259" t="s">
        <v>513</v>
      </c>
      <c r="B1108" s="237"/>
      <c r="C1108" s="244"/>
      <c r="D1108" s="303" t="s">
        <v>134</v>
      </c>
      <c r="E1108" s="49">
        <f t="shared" si="12"/>
        <v>5</v>
      </c>
      <c r="F1108" s="244">
        <f t="shared" si="13"/>
        <v>89</v>
      </c>
      <c r="G1108" s="315"/>
      <c r="H1108" s="49">
        <v>59</v>
      </c>
      <c r="I1108" s="49">
        <v>30</v>
      </c>
    </row>
    <row r="1109" spans="1:11" s="49" customFormat="1" ht="18">
      <c r="A1109" s="259" t="s">
        <v>2631</v>
      </c>
      <c r="B1109" s="28"/>
      <c r="C1109" s="244"/>
      <c r="D1109" s="303" t="s">
        <v>129</v>
      </c>
      <c r="E1109" s="49">
        <f t="shared" si="12"/>
        <v>1</v>
      </c>
      <c r="F1109" s="244">
        <f t="shared" si="13"/>
        <v>13</v>
      </c>
      <c r="G1109" s="315"/>
      <c r="J1109" s="49">
        <v>13</v>
      </c>
    </row>
    <row r="1110" spans="1:11" s="49" customFormat="1" ht="18">
      <c r="A1110" s="259" t="s">
        <v>3089</v>
      </c>
      <c r="B1110" s="28"/>
      <c r="C1110" s="244"/>
      <c r="D1110" s="303" t="s">
        <v>135</v>
      </c>
      <c r="E1110" s="49">
        <f t="shared" si="12"/>
        <v>5</v>
      </c>
      <c r="F1110" s="244">
        <f t="shared" si="13"/>
        <v>40</v>
      </c>
      <c r="G1110" s="315">
        <v>8</v>
      </c>
      <c r="I1110" s="49">
        <v>32</v>
      </c>
    </row>
    <row r="1111" spans="1:11" s="49" customFormat="1" ht="18">
      <c r="A1111" s="259" t="s">
        <v>2153</v>
      </c>
      <c r="B1111" s="28"/>
      <c r="C1111" s="244"/>
      <c r="D1111" s="303" t="s">
        <v>129</v>
      </c>
      <c r="E1111" s="49">
        <f t="shared" si="12"/>
        <v>0</v>
      </c>
      <c r="F1111" s="244">
        <f t="shared" si="13"/>
        <v>4</v>
      </c>
      <c r="G1111" s="315"/>
      <c r="I1111" s="49">
        <v>4</v>
      </c>
      <c r="K1111" s="28"/>
    </row>
    <row r="1112" spans="1:11" s="49" customFormat="1" ht="18">
      <c r="A1112" s="259" t="s">
        <v>3319</v>
      </c>
      <c r="B1112" s="237"/>
      <c r="C1112" s="244"/>
      <c r="D1112" s="303" t="s">
        <v>132</v>
      </c>
      <c r="E1112" s="49">
        <f t="shared" si="12"/>
        <v>13</v>
      </c>
      <c r="F1112" s="244">
        <f t="shared" si="13"/>
        <v>73</v>
      </c>
      <c r="G1112" s="315"/>
      <c r="I1112" s="49">
        <v>63</v>
      </c>
      <c r="J1112" s="49">
        <v>10</v>
      </c>
    </row>
    <row r="1113" spans="1:11" s="49" customFormat="1" ht="18">
      <c r="A1113" s="259" t="s">
        <v>568</v>
      </c>
      <c r="B1113" s="28"/>
      <c r="C1113" s="244"/>
      <c r="D1113" s="303" t="s">
        <v>129</v>
      </c>
      <c r="E1113" s="49">
        <f t="shared" si="12"/>
        <v>0</v>
      </c>
      <c r="F1113" s="244">
        <f t="shared" si="13"/>
        <v>0</v>
      </c>
      <c r="G1113" s="315"/>
    </row>
    <row r="1114" spans="1:11" s="49" customFormat="1" ht="18">
      <c r="A1114" s="259" t="s">
        <v>2559</v>
      </c>
      <c r="B1114" s="28"/>
      <c r="C1114" s="244"/>
      <c r="D1114" s="303" t="s">
        <v>132</v>
      </c>
      <c r="E1114" s="49">
        <f t="shared" si="12"/>
        <v>2</v>
      </c>
      <c r="F1114" s="244">
        <f t="shared" si="13"/>
        <v>3</v>
      </c>
      <c r="G1114" s="315"/>
      <c r="J1114" s="49">
        <v>3</v>
      </c>
    </row>
    <row r="1115" spans="1:11" s="49" customFormat="1" ht="18">
      <c r="A1115" s="259" t="s">
        <v>3402</v>
      </c>
      <c r="B1115" s="28"/>
      <c r="C1115" s="244"/>
      <c r="D1115" s="303" t="s">
        <v>129</v>
      </c>
      <c r="E1115" s="49">
        <f t="shared" si="12"/>
        <v>0</v>
      </c>
      <c r="F1115" s="244">
        <f t="shared" si="13"/>
        <v>0</v>
      </c>
      <c r="G1115" s="315"/>
    </row>
    <row r="1116" spans="1:11" s="49" customFormat="1" ht="18">
      <c r="A1116" s="259" t="s">
        <v>2034</v>
      </c>
      <c r="B1116" s="28"/>
      <c r="C1116" s="244"/>
      <c r="D1116" s="303" t="s">
        <v>129</v>
      </c>
      <c r="E1116" s="49">
        <f t="shared" si="12"/>
        <v>0</v>
      </c>
      <c r="F1116" s="244">
        <f t="shared" si="13"/>
        <v>0</v>
      </c>
      <c r="G1116" s="315"/>
    </row>
    <row r="1117" spans="1:11" s="49" customFormat="1" ht="18">
      <c r="A1117" s="259" t="s">
        <v>3381</v>
      </c>
      <c r="B1117" s="28"/>
      <c r="C1117" s="244"/>
      <c r="D1117" s="303" t="s">
        <v>129</v>
      </c>
      <c r="E1117" s="49">
        <f t="shared" si="12"/>
        <v>0</v>
      </c>
      <c r="F1117" s="244">
        <f t="shared" si="13"/>
        <v>50</v>
      </c>
      <c r="G1117" s="315"/>
      <c r="I1117" s="49">
        <v>44</v>
      </c>
      <c r="J1117" s="49">
        <v>6</v>
      </c>
    </row>
    <row r="1118" spans="1:11" s="49" customFormat="1" ht="18">
      <c r="A1118" s="259" t="s">
        <v>449</v>
      </c>
      <c r="B1118" s="458"/>
      <c r="C1118" s="244"/>
      <c r="D1118" s="303" t="s">
        <v>132</v>
      </c>
      <c r="E1118" s="49">
        <f t="shared" si="12"/>
        <v>6</v>
      </c>
      <c r="F1118" s="244">
        <f t="shared" si="13"/>
        <v>30</v>
      </c>
      <c r="G1118" s="315"/>
      <c r="H1118" s="49">
        <v>30</v>
      </c>
    </row>
    <row r="1119" spans="1:11" s="49" customFormat="1" ht="18">
      <c r="A1119" s="259" t="s">
        <v>2643</v>
      </c>
      <c r="B1119" s="28"/>
      <c r="C1119" s="244"/>
      <c r="D1119" s="303" t="s">
        <v>132</v>
      </c>
      <c r="E1119" s="49">
        <f t="shared" si="12"/>
        <v>11</v>
      </c>
      <c r="F1119" s="244">
        <f t="shared" si="13"/>
        <v>54</v>
      </c>
      <c r="G1119" s="315"/>
      <c r="H1119" s="49">
        <v>7</v>
      </c>
      <c r="I1119" s="49">
        <v>21</v>
      </c>
      <c r="J1119" s="49">
        <v>26</v>
      </c>
    </row>
    <row r="1120" spans="1:11" s="49" customFormat="1" ht="18">
      <c r="A1120" s="259" t="s">
        <v>2458</v>
      </c>
      <c r="B1120" s="28"/>
      <c r="C1120" s="244"/>
      <c r="D1120" s="303" t="s">
        <v>129</v>
      </c>
      <c r="E1120" s="49">
        <f t="shared" si="12"/>
        <v>8</v>
      </c>
      <c r="F1120" s="244">
        <f t="shared" si="13"/>
        <v>17</v>
      </c>
      <c r="G1120" s="315"/>
      <c r="I1120" s="49">
        <v>17</v>
      </c>
    </row>
    <row r="1121" spans="1:11" s="49" customFormat="1" ht="18">
      <c r="A1121" s="259" t="s">
        <v>3486</v>
      </c>
      <c r="B1121" s="458"/>
      <c r="C1121" s="244"/>
      <c r="D1121" s="303" t="s">
        <v>129</v>
      </c>
      <c r="E1121" s="49">
        <f t="shared" si="12"/>
        <v>55</v>
      </c>
      <c r="F1121" s="244">
        <f t="shared" si="13"/>
        <v>307</v>
      </c>
      <c r="G1121" s="315"/>
      <c r="H1121" s="49">
        <v>175</v>
      </c>
      <c r="I1121" s="49">
        <v>126</v>
      </c>
      <c r="J1121" s="49">
        <v>6</v>
      </c>
    </row>
    <row r="1122" spans="1:11" s="49" customFormat="1" ht="18">
      <c r="A1122" s="259" t="s">
        <v>2102</v>
      </c>
      <c r="B1122" s="28"/>
      <c r="C1122" s="244"/>
      <c r="D1122" s="303" t="s">
        <v>129</v>
      </c>
      <c r="E1122" s="49">
        <f t="shared" si="12"/>
        <v>1</v>
      </c>
      <c r="F1122" s="244">
        <f t="shared" si="13"/>
        <v>0</v>
      </c>
      <c r="G1122" s="315"/>
    </row>
    <row r="1123" spans="1:11" s="49" customFormat="1" ht="18">
      <c r="A1123" s="259" t="s">
        <v>2570</v>
      </c>
      <c r="B1123" s="28"/>
      <c r="C1123" s="244"/>
      <c r="D1123" s="303" t="s">
        <v>133</v>
      </c>
      <c r="E1123" s="49">
        <f t="shared" si="12"/>
        <v>60</v>
      </c>
      <c r="F1123" s="244">
        <f t="shared" si="13"/>
        <v>1523</v>
      </c>
      <c r="G1123" s="315">
        <v>639</v>
      </c>
      <c r="H1123" s="49">
        <v>250</v>
      </c>
      <c r="I1123" s="49">
        <v>307</v>
      </c>
      <c r="J1123" s="49">
        <v>157</v>
      </c>
      <c r="K1123" s="49">
        <v>170</v>
      </c>
    </row>
    <row r="1124" spans="1:11" s="49" customFormat="1" ht="18">
      <c r="A1124" s="259" t="s">
        <v>3423</v>
      </c>
      <c r="B1124" s="458"/>
      <c r="C1124" s="244"/>
      <c r="D1124" s="303" t="s">
        <v>129</v>
      </c>
      <c r="E1124" s="49">
        <f t="shared" si="12"/>
        <v>0</v>
      </c>
      <c r="F1124" s="244">
        <f t="shared" si="13"/>
        <v>3</v>
      </c>
      <c r="G1124" s="315"/>
      <c r="J1124" s="49">
        <v>3</v>
      </c>
    </row>
    <row r="1125" spans="1:11" s="49" customFormat="1" ht="18">
      <c r="A1125" s="259" t="s">
        <v>848</v>
      </c>
      <c r="B1125" s="28"/>
      <c r="C1125" s="244"/>
      <c r="D1125" s="303" t="s">
        <v>129</v>
      </c>
      <c r="E1125" s="49">
        <f t="shared" si="12"/>
        <v>0</v>
      </c>
      <c r="F1125" s="244">
        <f t="shared" si="13"/>
        <v>0</v>
      </c>
      <c r="G1125" s="315"/>
    </row>
    <row r="1126" spans="1:11" s="49" customFormat="1" ht="18">
      <c r="A1126" s="259" t="s">
        <v>2041</v>
      </c>
      <c r="B1126" s="28"/>
      <c r="C1126" s="244"/>
      <c r="D1126" s="303" t="s">
        <v>129</v>
      </c>
      <c r="E1126" s="49">
        <f t="shared" si="12"/>
        <v>0</v>
      </c>
      <c r="F1126" s="244">
        <f t="shared" si="13"/>
        <v>67</v>
      </c>
      <c r="G1126" s="315"/>
      <c r="I1126" s="49">
        <v>45</v>
      </c>
      <c r="J1126" s="49">
        <v>22</v>
      </c>
    </row>
    <row r="1127" spans="1:11" s="49" customFormat="1" ht="18">
      <c r="A1127" s="259" t="s">
        <v>2598</v>
      </c>
      <c r="B1127" s="28"/>
      <c r="C1127" s="244"/>
      <c r="D1127" s="303" t="s">
        <v>135</v>
      </c>
      <c r="E1127" s="49">
        <f t="shared" si="12"/>
        <v>1</v>
      </c>
      <c r="F1127" s="244">
        <f t="shared" si="13"/>
        <v>163</v>
      </c>
      <c r="G1127" s="315">
        <v>2</v>
      </c>
      <c r="H1127" s="49">
        <v>28</v>
      </c>
      <c r="I1127" s="49">
        <v>54</v>
      </c>
      <c r="J1127" s="49">
        <v>69</v>
      </c>
      <c r="K1127" s="49">
        <v>10</v>
      </c>
    </row>
    <row r="1128" spans="1:11" s="49" customFormat="1" ht="18">
      <c r="A1128" s="259" t="s">
        <v>3416</v>
      </c>
      <c r="B1128" s="28"/>
      <c r="C1128" s="244"/>
      <c r="D1128" s="303" t="s">
        <v>129</v>
      </c>
      <c r="E1128" s="49">
        <f t="shared" si="12"/>
        <v>0</v>
      </c>
      <c r="F1128" s="244">
        <f t="shared" si="13"/>
        <v>0</v>
      </c>
      <c r="G1128" s="315"/>
    </row>
    <row r="1129" spans="1:11" s="49" customFormat="1" ht="18">
      <c r="A1129" s="259" t="s">
        <v>423</v>
      </c>
      <c r="B1129" s="240"/>
      <c r="C1129" s="244"/>
      <c r="D1129" s="303" t="s">
        <v>135</v>
      </c>
      <c r="E1129" s="49">
        <f t="shared" si="12"/>
        <v>34</v>
      </c>
      <c r="F1129" s="244">
        <f t="shared" si="13"/>
        <v>157</v>
      </c>
      <c r="G1129" s="315"/>
      <c r="H1129" s="49">
        <v>103</v>
      </c>
      <c r="I1129" s="49">
        <v>27</v>
      </c>
      <c r="J1129" s="49">
        <v>27</v>
      </c>
    </row>
    <row r="1130" spans="1:11" s="49" customFormat="1" ht="18">
      <c r="A1130" s="259" t="s">
        <v>2061</v>
      </c>
      <c r="B1130"/>
      <c r="C1130" s="244"/>
      <c r="D1130" s="303" t="s">
        <v>130</v>
      </c>
      <c r="E1130" s="49">
        <f t="shared" si="12"/>
        <v>3</v>
      </c>
      <c r="F1130" s="244">
        <f t="shared" si="13"/>
        <v>0</v>
      </c>
      <c r="G1130" s="315"/>
    </row>
    <row r="1131" spans="1:11" s="49" customFormat="1" ht="18">
      <c r="A1131" s="259" t="s">
        <v>3246</v>
      </c>
      <c r="B1131" s="28"/>
      <c r="C1131" s="244"/>
      <c r="D1131" s="303" t="s">
        <v>129</v>
      </c>
      <c r="E1131" s="49">
        <f t="shared" si="12"/>
        <v>0</v>
      </c>
      <c r="F1131" s="244">
        <f t="shared" si="13"/>
        <v>18</v>
      </c>
      <c r="G1131" s="315"/>
      <c r="I1131" s="49">
        <v>18</v>
      </c>
    </row>
    <row r="1132" spans="1:11" s="49" customFormat="1" ht="18">
      <c r="A1132" s="259" t="s">
        <v>750</v>
      </c>
      <c r="B1132" s="237"/>
      <c r="C1132" s="244"/>
      <c r="D1132" s="303" t="s">
        <v>137</v>
      </c>
      <c r="E1132" s="49">
        <f t="shared" si="12"/>
        <v>4</v>
      </c>
      <c r="F1132" s="244">
        <f t="shared" si="13"/>
        <v>31</v>
      </c>
      <c r="G1132" s="315"/>
      <c r="H1132" s="49">
        <v>31</v>
      </c>
    </row>
    <row r="1133" spans="1:11" s="49" customFormat="1" ht="18">
      <c r="A1133" s="259" t="s">
        <v>997</v>
      </c>
      <c r="B1133" s="28"/>
      <c r="C1133" s="244"/>
      <c r="D1133" s="303" t="s">
        <v>132</v>
      </c>
      <c r="E1133" s="49">
        <f t="shared" si="12"/>
        <v>1</v>
      </c>
      <c r="F1133" s="244">
        <f t="shared" si="13"/>
        <v>59</v>
      </c>
      <c r="G1133" s="315"/>
      <c r="H1133" s="49">
        <v>13</v>
      </c>
      <c r="I1133" s="49">
        <v>18</v>
      </c>
      <c r="J1133" s="49">
        <v>28</v>
      </c>
    </row>
    <row r="1134" spans="1:11" s="49" customFormat="1" ht="18">
      <c r="A1134" s="259" t="s">
        <v>2568</v>
      </c>
      <c r="B1134" s="28"/>
      <c r="C1134" s="244"/>
      <c r="D1134" s="303" t="s">
        <v>129</v>
      </c>
      <c r="E1134" s="49">
        <f t="shared" si="12"/>
        <v>4</v>
      </c>
      <c r="F1134" s="244">
        <f t="shared" si="13"/>
        <v>0</v>
      </c>
      <c r="G1134" s="315"/>
    </row>
    <row r="1135" spans="1:11" s="49" customFormat="1" ht="18">
      <c r="A1135" s="259" t="s">
        <v>972</v>
      </c>
      <c r="B1135" s="28"/>
      <c r="C1135" s="244"/>
      <c r="D1135" s="303" t="s">
        <v>129</v>
      </c>
      <c r="E1135" s="49">
        <f t="shared" ref="E1135:E1198" si="14">COUNTIF($A$797:$BHE$870,A1135)</f>
        <v>0</v>
      </c>
      <c r="F1135" s="244">
        <f t="shared" ref="F1135:F1198" si="15">SUM(G1135:K1135)</f>
        <v>15</v>
      </c>
      <c r="G1135" s="315"/>
      <c r="I1135" s="49">
        <v>5</v>
      </c>
      <c r="K1135" s="335">
        <v>10</v>
      </c>
    </row>
    <row r="1136" spans="1:11" s="49" customFormat="1" ht="18">
      <c r="A1136" s="259" t="s">
        <v>3468</v>
      </c>
      <c r="B1136" s="28"/>
      <c r="C1136" s="244"/>
      <c r="D1136" s="303" t="s">
        <v>129</v>
      </c>
      <c r="E1136" s="49">
        <f t="shared" si="14"/>
        <v>1</v>
      </c>
      <c r="F1136" s="244">
        <f t="shared" si="15"/>
        <v>10</v>
      </c>
      <c r="G1136" s="315"/>
      <c r="H1136" s="49">
        <v>6</v>
      </c>
      <c r="I1136" s="49">
        <v>4</v>
      </c>
    </row>
    <row r="1137" spans="1:11" s="49" customFormat="1" ht="18">
      <c r="A1137" s="259" t="s">
        <v>3333</v>
      </c>
      <c r="B1137" s="458"/>
      <c r="C1137" s="244"/>
      <c r="D1137" s="303" t="s">
        <v>129</v>
      </c>
      <c r="E1137" s="49">
        <f t="shared" si="14"/>
        <v>2</v>
      </c>
      <c r="F1137" s="244">
        <f t="shared" si="15"/>
        <v>17</v>
      </c>
      <c r="G1137" s="315"/>
      <c r="J1137" s="49">
        <v>17</v>
      </c>
    </row>
    <row r="1138" spans="1:11" s="49" customFormat="1" ht="18">
      <c r="A1138" s="259" t="s">
        <v>3363</v>
      </c>
      <c r="C1138" s="244"/>
      <c r="D1138" s="303" t="s">
        <v>130</v>
      </c>
      <c r="E1138" s="49">
        <f t="shared" si="14"/>
        <v>6</v>
      </c>
      <c r="F1138" s="244">
        <f t="shared" si="15"/>
        <v>21</v>
      </c>
      <c r="G1138" s="315"/>
      <c r="I1138" s="49">
        <v>9</v>
      </c>
      <c r="J1138" s="49">
        <v>12</v>
      </c>
    </row>
    <row r="1139" spans="1:11" s="49" customFormat="1" ht="18">
      <c r="A1139" s="259" t="s">
        <v>1493</v>
      </c>
      <c r="B1139" s="28"/>
      <c r="C1139" s="244"/>
      <c r="D1139" s="303" t="s">
        <v>132</v>
      </c>
      <c r="E1139" s="49">
        <f t="shared" si="14"/>
        <v>5</v>
      </c>
      <c r="F1139" s="244">
        <f t="shared" si="15"/>
        <v>35</v>
      </c>
      <c r="G1139" s="315"/>
      <c r="J1139" s="49">
        <v>35</v>
      </c>
    </row>
    <row r="1140" spans="1:11" s="49" customFormat="1" ht="18">
      <c r="A1140" s="259" t="s">
        <v>3447</v>
      </c>
      <c r="B1140" s="28"/>
      <c r="C1140" s="244"/>
      <c r="D1140" s="303" t="s">
        <v>129</v>
      </c>
      <c r="E1140" s="49">
        <f t="shared" si="14"/>
        <v>0</v>
      </c>
      <c r="F1140" s="244">
        <f t="shared" si="15"/>
        <v>1</v>
      </c>
      <c r="G1140" s="315"/>
      <c r="J1140" s="49">
        <v>1</v>
      </c>
    </row>
    <row r="1141" spans="1:11" s="49" customFormat="1" ht="18">
      <c r="A1141" s="259" t="s">
        <v>2630</v>
      </c>
      <c r="B1141" s="28"/>
      <c r="C1141" s="244"/>
      <c r="D1141" s="303" t="s">
        <v>129</v>
      </c>
      <c r="E1141" s="49">
        <f t="shared" si="14"/>
        <v>0</v>
      </c>
      <c r="F1141" s="244">
        <f t="shared" si="15"/>
        <v>16</v>
      </c>
      <c r="G1141" s="315"/>
      <c r="I1141" s="49">
        <v>14</v>
      </c>
      <c r="J1141" s="49">
        <v>2</v>
      </c>
    </row>
    <row r="1142" spans="1:11" s="49" customFormat="1" ht="18">
      <c r="A1142" s="259" t="s">
        <v>3424</v>
      </c>
      <c r="B1142" s="458"/>
      <c r="C1142" s="244"/>
      <c r="D1142" s="303" t="s">
        <v>129</v>
      </c>
      <c r="E1142" s="49">
        <f t="shared" si="14"/>
        <v>0</v>
      </c>
      <c r="F1142" s="244">
        <f t="shared" si="15"/>
        <v>0</v>
      </c>
      <c r="G1142" s="315"/>
    </row>
    <row r="1143" spans="1:11" s="49" customFormat="1" ht="18">
      <c r="A1143" s="259" t="s">
        <v>3119</v>
      </c>
      <c r="B1143" s="28"/>
      <c r="C1143" s="244"/>
      <c r="D1143" s="1" t="s">
        <v>131</v>
      </c>
      <c r="E1143" s="49">
        <f t="shared" si="14"/>
        <v>0</v>
      </c>
      <c r="F1143" s="244">
        <f t="shared" si="15"/>
        <v>0</v>
      </c>
      <c r="G1143" s="315"/>
    </row>
    <row r="1144" spans="1:11" s="49" customFormat="1" ht="18">
      <c r="A1144" s="259" t="s">
        <v>735</v>
      </c>
      <c r="B1144" s="28"/>
      <c r="C1144" s="244"/>
      <c r="D1144" s="303" t="s">
        <v>129</v>
      </c>
      <c r="E1144" s="49">
        <f t="shared" si="14"/>
        <v>0</v>
      </c>
      <c r="F1144" s="244">
        <f t="shared" si="15"/>
        <v>30</v>
      </c>
      <c r="G1144" s="315"/>
      <c r="J1144" s="49">
        <v>30</v>
      </c>
    </row>
    <row r="1145" spans="1:11" s="49" customFormat="1" ht="18">
      <c r="A1145" s="259" t="s">
        <v>1721</v>
      </c>
      <c r="B1145" s="28"/>
      <c r="C1145" s="244"/>
      <c r="D1145" s="1" t="s">
        <v>131</v>
      </c>
      <c r="E1145" s="49">
        <f t="shared" si="14"/>
        <v>5</v>
      </c>
      <c r="F1145" s="244">
        <f t="shared" si="15"/>
        <v>195</v>
      </c>
      <c r="G1145" s="315">
        <v>30</v>
      </c>
      <c r="H1145" s="49">
        <v>135</v>
      </c>
      <c r="I1145" s="49">
        <v>3</v>
      </c>
      <c r="J1145" s="49">
        <v>27</v>
      </c>
    </row>
    <row r="1146" spans="1:11" s="49" customFormat="1" ht="18">
      <c r="A1146" s="259" t="s">
        <v>558</v>
      </c>
      <c r="B1146" s="458"/>
      <c r="C1146" s="244"/>
      <c r="D1146" s="303" t="s">
        <v>129</v>
      </c>
      <c r="E1146" s="49">
        <f t="shared" si="14"/>
        <v>0</v>
      </c>
      <c r="F1146" s="244">
        <f t="shared" si="15"/>
        <v>0</v>
      </c>
      <c r="G1146" s="315"/>
    </row>
    <row r="1147" spans="1:11" s="49" customFormat="1" ht="18">
      <c r="A1147" s="259" t="s">
        <v>3493</v>
      </c>
      <c r="B1147" s="237"/>
      <c r="C1147" s="244"/>
      <c r="D1147" s="303" t="s">
        <v>129</v>
      </c>
      <c r="E1147" s="49">
        <f t="shared" si="14"/>
        <v>0</v>
      </c>
      <c r="F1147" s="244">
        <f t="shared" si="15"/>
        <v>4</v>
      </c>
      <c r="G1147" s="315"/>
      <c r="K1147" s="170">
        <v>4</v>
      </c>
    </row>
    <row r="1148" spans="1:11" s="49" customFormat="1" ht="18">
      <c r="A1148" s="259" t="s">
        <v>3349</v>
      </c>
      <c r="B1148" s="28"/>
      <c r="C1148" s="244"/>
      <c r="D1148" s="303" t="s">
        <v>129</v>
      </c>
      <c r="E1148" s="49">
        <f t="shared" si="14"/>
        <v>0</v>
      </c>
      <c r="F1148" s="244">
        <f t="shared" si="15"/>
        <v>0</v>
      </c>
      <c r="G1148" s="315"/>
      <c r="K1148" s="28"/>
    </row>
    <row r="1149" spans="1:11" s="49" customFormat="1" ht="18">
      <c r="A1149" s="259" t="s">
        <v>1960</v>
      </c>
      <c r="B1149" s="28"/>
      <c r="C1149" s="244"/>
      <c r="D1149" s="303" t="s">
        <v>132</v>
      </c>
      <c r="E1149" s="49">
        <f t="shared" si="14"/>
        <v>3</v>
      </c>
      <c r="F1149" s="244">
        <f t="shared" si="15"/>
        <v>133</v>
      </c>
      <c r="G1149" s="315"/>
      <c r="H1149" s="49">
        <v>30</v>
      </c>
      <c r="I1149" s="49">
        <v>64</v>
      </c>
      <c r="J1149" s="49">
        <v>39</v>
      </c>
    </row>
    <row r="1150" spans="1:11" s="49" customFormat="1" ht="18">
      <c r="A1150" s="259" t="s">
        <v>531</v>
      </c>
      <c r="B1150" s="28"/>
      <c r="C1150" s="244"/>
      <c r="D1150" s="303" t="s">
        <v>137</v>
      </c>
      <c r="E1150" s="49">
        <f t="shared" si="14"/>
        <v>21</v>
      </c>
      <c r="F1150" s="244">
        <f t="shared" si="15"/>
        <v>80</v>
      </c>
      <c r="G1150" s="315">
        <v>70</v>
      </c>
      <c r="H1150" s="49">
        <v>10</v>
      </c>
    </row>
    <row r="1151" spans="1:11" s="49" customFormat="1" ht="18">
      <c r="A1151" s="259" t="s">
        <v>481</v>
      </c>
      <c r="B1151" s="28"/>
      <c r="C1151" s="244"/>
      <c r="D1151" s="1" t="s">
        <v>131</v>
      </c>
      <c r="E1151" s="49">
        <f t="shared" si="14"/>
        <v>2</v>
      </c>
      <c r="F1151" s="244">
        <f t="shared" si="15"/>
        <v>11</v>
      </c>
      <c r="G1151" s="315"/>
      <c r="J1151" s="49">
        <v>11</v>
      </c>
    </row>
    <row r="1152" spans="1:11" s="49" customFormat="1" ht="18">
      <c r="A1152" s="259" t="s">
        <v>1734</v>
      </c>
      <c r="B1152" s="237"/>
      <c r="C1152" s="244"/>
      <c r="D1152" s="1" t="s">
        <v>131</v>
      </c>
      <c r="E1152" s="49">
        <f t="shared" si="14"/>
        <v>2</v>
      </c>
      <c r="F1152" s="244">
        <f t="shared" si="15"/>
        <v>94</v>
      </c>
      <c r="G1152" s="315"/>
      <c r="H1152" s="49">
        <v>26</v>
      </c>
      <c r="I1152" s="49">
        <v>55</v>
      </c>
      <c r="J1152" s="49">
        <v>13</v>
      </c>
      <c r="K1152" s="335"/>
    </row>
    <row r="1153" spans="1:11" s="49" customFormat="1" ht="18">
      <c r="A1153" s="259" t="s">
        <v>2141</v>
      </c>
      <c r="B1153" s="28"/>
      <c r="C1153" s="244"/>
      <c r="D1153" s="303" t="s">
        <v>129</v>
      </c>
      <c r="E1153" s="49">
        <f t="shared" si="14"/>
        <v>0</v>
      </c>
      <c r="F1153" s="244">
        <f t="shared" si="15"/>
        <v>2</v>
      </c>
      <c r="G1153" s="315"/>
      <c r="I1153" s="49">
        <v>2</v>
      </c>
      <c r="K1153" s="28"/>
    </row>
    <row r="1154" spans="1:11" s="49" customFormat="1" ht="18">
      <c r="A1154" s="259" t="s">
        <v>2010</v>
      </c>
      <c r="B1154" s="28"/>
      <c r="C1154" s="244"/>
      <c r="D1154" s="303" t="s">
        <v>129</v>
      </c>
      <c r="E1154" s="49">
        <f t="shared" si="14"/>
        <v>0</v>
      </c>
      <c r="F1154" s="244">
        <f t="shared" si="15"/>
        <v>0</v>
      </c>
      <c r="G1154" s="315"/>
    </row>
    <row r="1155" spans="1:11" s="49" customFormat="1" ht="18">
      <c r="A1155" s="259" t="s">
        <v>2557</v>
      </c>
      <c r="B1155" s="28"/>
      <c r="C1155" s="244"/>
      <c r="D1155" s="303" t="s">
        <v>129</v>
      </c>
      <c r="E1155" s="49">
        <f t="shared" si="14"/>
        <v>0</v>
      </c>
      <c r="F1155" s="244">
        <f t="shared" si="15"/>
        <v>23</v>
      </c>
      <c r="G1155" s="315"/>
      <c r="I1155" s="49">
        <v>23</v>
      </c>
      <c r="K1155" s="28"/>
    </row>
    <row r="1156" spans="1:11" s="49" customFormat="1" ht="18">
      <c r="A1156" s="259" t="s">
        <v>1024</v>
      </c>
      <c r="B1156" s="28"/>
      <c r="C1156" s="244"/>
      <c r="D1156" s="303" t="s">
        <v>132</v>
      </c>
      <c r="E1156" s="49">
        <f t="shared" si="14"/>
        <v>6</v>
      </c>
      <c r="F1156" s="244">
        <f t="shared" si="15"/>
        <v>91</v>
      </c>
      <c r="G1156" s="315"/>
      <c r="I1156" s="49">
        <v>76</v>
      </c>
      <c r="J1156" s="49">
        <v>15</v>
      </c>
    </row>
    <row r="1157" spans="1:11" s="49" customFormat="1" ht="18">
      <c r="A1157" s="259" t="s">
        <v>3124</v>
      </c>
      <c r="B1157" s="28"/>
      <c r="C1157" s="244"/>
      <c r="D1157" s="303" t="s">
        <v>129</v>
      </c>
      <c r="E1157" s="49">
        <f t="shared" si="14"/>
        <v>0</v>
      </c>
      <c r="F1157" s="244">
        <f t="shared" si="15"/>
        <v>0</v>
      </c>
      <c r="G1157" s="315"/>
      <c r="K1157" s="170"/>
    </row>
    <row r="1158" spans="1:11" s="49" customFormat="1" ht="18">
      <c r="A1158" s="259" t="s">
        <v>559</v>
      </c>
      <c r="B1158" s="28"/>
      <c r="C1158" s="244"/>
      <c r="D1158" s="303" t="s">
        <v>130</v>
      </c>
      <c r="E1158" s="49">
        <f t="shared" si="14"/>
        <v>16</v>
      </c>
      <c r="F1158" s="244">
        <f t="shared" si="15"/>
        <v>29</v>
      </c>
      <c r="G1158" s="315">
        <v>14</v>
      </c>
      <c r="H1158" s="49">
        <v>7</v>
      </c>
      <c r="I1158" s="49">
        <v>7</v>
      </c>
      <c r="J1158" s="49">
        <v>1</v>
      </c>
    </row>
    <row r="1159" spans="1:11" s="49" customFormat="1" ht="18">
      <c r="A1159" s="259" t="s">
        <v>3453</v>
      </c>
      <c r="B1159" s="28"/>
      <c r="C1159" s="244"/>
      <c r="D1159" s="303" t="s">
        <v>129</v>
      </c>
      <c r="E1159" s="49">
        <f t="shared" si="14"/>
        <v>0</v>
      </c>
      <c r="F1159" s="244">
        <f t="shared" si="15"/>
        <v>0</v>
      </c>
      <c r="G1159" s="315"/>
    </row>
    <row r="1160" spans="1:11" s="49" customFormat="1" ht="18">
      <c r="A1160" s="259" t="s">
        <v>571</v>
      </c>
      <c r="B1160" s="28"/>
      <c r="C1160" s="244"/>
      <c r="D1160" s="303" t="s">
        <v>130</v>
      </c>
      <c r="E1160" s="49">
        <f t="shared" si="14"/>
        <v>0</v>
      </c>
      <c r="F1160" s="244">
        <f t="shared" si="15"/>
        <v>30</v>
      </c>
      <c r="G1160" s="315"/>
      <c r="I1160" s="49">
        <v>10</v>
      </c>
      <c r="J1160" s="49">
        <v>20</v>
      </c>
    </row>
    <row r="1161" spans="1:11" s="49" customFormat="1" ht="18">
      <c r="A1161" s="259" t="s">
        <v>1378</v>
      </c>
      <c r="B1161" s="28"/>
      <c r="C1161" s="244"/>
      <c r="D1161" s="303" t="s">
        <v>130</v>
      </c>
      <c r="E1161" s="49">
        <f t="shared" si="14"/>
        <v>8</v>
      </c>
      <c r="F1161" s="244">
        <f t="shared" si="15"/>
        <v>26</v>
      </c>
      <c r="G1161" s="315"/>
      <c r="I1161" s="49">
        <v>5</v>
      </c>
      <c r="J1161" s="49">
        <v>21</v>
      </c>
    </row>
    <row r="1162" spans="1:11" s="49" customFormat="1" ht="18">
      <c r="A1162" s="259" t="s">
        <v>3494</v>
      </c>
      <c r="B1162" s="28"/>
      <c r="C1162" s="244"/>
      <c r="D1162" s="303" t="s">
        <v>129</v>
      </c>
      <c r="E1162" s="49">
        <f t="shared" si="14"/>
        <v>0</v>
      </c>
      <c r="F1162" s="244">
        <f t="shared" si="15"/>
        <v>0</v>
      </c>
      <c r="G1162" s="315"/>
      <c r="K1162" s="335"/>
    </row>
    <row r="1163" spans="1:11" s="49" customFormat="1" ht="18">
      <c r="A1163" s="259" t="s">
        <v>3494</v>
      </c>
      <c r="B1163" s="28"/>
      <c r="C1163" s="244"/>
      <c r="D1163" s="303" t="s">
        <v>129</v>
      </c>
      <c r="E1163" s="49">
        <f t="shared" si="14"/>
        <v>0</v>
      </c>
      <c r="F1163" s="244">
        <f t="shared" si="15"/>
        <v>0</v>
      </c>
      <c r="G1163" s="315"/>
    </row>
    <row r="1164" spans="1:11" s="49" customFormat="1" ht="18">
      <c r="A1164" s="259" t="s">
        <v>3527</v>
      </c>
      <c r="B1164" s="458"/>
      <c r="C1164" s="244"/>
      <c r="D1164" s="303" t="s">
        <v>129</v>
      </c>
      <c r="E1164" s="49">
        <f t="shared" si="14"/>
        <v>0</v>
      </c>
      <c r="F1164" s="244">
        <f t="shared" si="15"/>
        <v>0</v>
      </c>
      <c r="G1164" s="315"/>
    </row>
    <row r="1165" spans="1:11" s="49" customFormat="1" ht="18">
      <c r="A1165" s="259" t="s">
        <v>713</v>
      </c>
      <c r="B1165" s="28"/>
      <c r="C1165" s="244"/>
      <c r="D1165" s="303" t="s">
        <v>129</v>
      </c>
      <c r="E1165" s="49">
        <f t="shared" si="14"/>
        <v>0</v>
      </c>
      <c r="F1165" s="244">
        <f t="shared" si="15"/>
        <v>0</v>
      </c>
      <c r="G1165" s="315"/>
    </row>
    <row r="1166" spans="1:11" s="49" customFormat="1" ht="18">
      <c r="A1166" s="259" t="s">
        <v>3409</v>
      </c>
      <c r="B1166" s="237"/>
      <c r="C1166" s="244"/>
      <c r="D1166" s="303" t="s">
        <v>129</v>
      </c>
      <c r="E1166" s="49">
        <f t="shared" si="14"/>
        <v>0</v>
      </c>
      <c r="F1166" s="244">
        <f t="shared" si="15"/>
        <v>0</v>
      </c>
      <c r="G1166" s="315"/>
    </row>
    <row r="1167" spans="1:11" s="49" customFormat="1" ht="18">
      <c r="A1167" s="259" t="s">
        <v>2483</v>
      </c>
      <c r="B1167" s="237"/>
      <c r="C1167" s="244"/>
      <c r="D1167" s="303" t="s">
        <v>129</v>
      </c>
      <c r="E1167" s="49">
        <f t="shared" si="14"/>
        <v>10</v>
      </c>
      <c r="F1167" s="244">
        <f t="shared" si="15"/>
        <v>91</v>
      </c>
      <c r="G1167" s="315">
        <v>1</v>
      </c>
      <c r="H1167" s="49">
        <v>19</v>
      </c>
      <c r="I1167" s="49">
        <v>39</v>
      </c>
      <c r="J1167" s="49">
        <v>22</v>
      </c>
      <c r="K1167" s="49">
        <v>10</v>
      </c>
    </row>
    <row r="1168" spans="1:11" s="49" customFormat="1" ht="18">
      <c r="A1168" s="259" t="s">
        <v>2003</v>
      </c>
      <c r="B1168" s="28"/>
      <c r="C1168" s="244"/>
      <c r="D1168" s="303" t="s">
        <v>129</v>
      </c>
      <c r="E1168" s="49">
        <f t="shared" si="14"/>
        <v>0</v>
      </c>
      <c r="F1168" s="244">
        <f t="shared" si="15"/>
        <v>0</v>
      </c>
      <c r="G1168" s="315"/>
    </row>
    <row r="1169" spans="1:11" s="49" customFormat="1" ht="18">
      <c r="A1169" s="259" t="s">
        <v>2462</v>
      </c>
      <c r="B1169" s="28"/>
      <c r="C1169" s="244"/>
      <c r="D1169" s="303" t="s">
        <v>129</v>
      </c>
      <c r="E1169" s="49">
        <f t="shared" si="14"/>
        <v>0</v>
      </c>
      <c r="F1169" s="244">
        <f t="shared" si="15"/>
        <v>9</v>
      </c>
      <c r="G1169" s="315"/>
      <c r="I1169" s="49">
        <v>9</v>
      </c>
    </row>
    <row r="1170" spans="1:11" s="49" customFormat="1" ht="18">
      <c r="A1170" s="259" t="s">
        <v>2592</v>
      </c>
      <c r="B1170" s="28"/>
      <c r="C1170" s="244"/>
      <c r="D1170" s="303" t="s">
        <v>130</v>
      </c>
      <c r="E1170" s="49">
        <f t="shared" si="14"/>
        <v>9</v>
      </c>
      <c r="F1170" s="244">
        <f t="shared" si="15"/>
        <v>106</v>
      </c>
      <c r="G1170" s="315">
        <v>6</v>
      </c>
      <c r="H1170" s="49">
        <v>18</v>
      </c>
      <c r="I1170" s="49">
        <v>22</v>
      </c>
      <c r="K1170" s="49">
        <v>60</v>
      </c>
    </row>
    <row r="1171" spans="1:11" s="49" customFormat="1" ht="18">
      <c r="A1171" s="259" t="s">
        <v>731</v>
      </c>
      <c r="B1171" s="240"/>
      <c r="C1171" s="244"/>
      <c r="D1171" s="303" t="s">
        <v>138</v>
      </c>
      <c r="E1171" s="49">
        <f t="shared" si="14"/>
        <v>93</v>
      </c>
      <c r="F1171" s="244">
        <f t="shared" si="15"/>
        <v>1176</v>
      </c>
      <c r="G1171" s="315">
        <v>151</v>
      </c>
      <c r="H1171" s="49">
        <v>488</v>
      </c>
      <c r="I1171" s="49">
        <v>77</v>
      </c>
      <c r="K1171" s="49">
        <v>460</v>
      </c>
    </row>
    <row r="1172" spans="1:11" s="49" customFormat="1" ht="18">
      <c r="A1172" s="259" t="s">
        <v>454</v>
      </c>
      <c r="B1172" s="28"/>
      <c r="C1172" s="244"/>
      <c r="D1172" s="1" t="s">
        <v>131</v>
      </c>
      <c r="E1172" s="49">
        <f t="shared" si="14"/>
        <v>35</v>
      </c>
      <c r="F1172" s="244">
        <f t="shared" si="15"/>
        <v>18</v>
      </c>
      <c r="G1172" s="315"/>
      <c r="H1172" s="49">
        <v>12</v>
      </c>
      <c r="J1172" s="49">
        <v>6</v>
      </c>
    </row>
    <row r="1173" spans="1:11" s="49" customFormat="1" ht="18">
      <c r="A1173" s="259" t="s">
        <v>834</v>
      </c>
      <c r="B1173" s="28"/>
      <c r="C1173" s="244"/>
      <c r="D1173" s="303" t="s">
        <v>129</v>
      </c>
      <c r="E1173" s="49">
        <f t="shared" si="14"/>
        <v>0</v>
      </c>
      <c r="F1173" s="244">
        <f t="shared" si="15"/>
        <v>0</v>
      </c>
      <c r="G1173" s="315"/>
    </row>
    <row r="1174" spans="1:11" s="49" customFormat="1" ht="18">
      <c r="A1174" s="259" t="s">
        <v>724</v>
      </c>
      <c r="B1174" s="28"/>
      <c r="C1174" s="244"/>
      <c r="D1174" s="303" t="s">
        <v>129</v>
      </c>
      <c r="E1174" s="49">
        <f t="shared" si="14"/>
        <v>0</v>
      </c>
      <c r="F1174" s="244">
        <f t="shared" si="15"/>
        <v>0</v>
      </c>
      <c r="G1174" s="315"/>
    </row>
    <row r="1175" spans="1:11" s="49" customFormat="1" ht="18">
      <c r="A1175" s="259" t="s">
        <v>580</v>
      </c>
      <c r="B1175" s="28"/>
      <c r="C1175" s="244"/>
      <c r="D1175" s="303" t="s">
        <v>129</v>
      </c>
      <c r="E1175" s="49">
        <f t="shared" si="14"/>
        <v>2</v>
      </c>
      <c r="F1175" s="244">
        <f t="shared" si="15"/>
        <v>3</v>
      </c>
      <c r="G1175" s="315"/>
      <c r="J1175" s="49">
        <v>3</v>
      </c>
    </row>
    <row r="1176" spans="1:11" s="49" customFormat="1" ht="18">
      <c r="A1176" s="259" t="s">
        <v>2520</v>
      </c>
      <c r="B1176" s="240"/>
      <c r="C1176" s="244"/>
      <c r="D1176" s="303" t="s">
        <v>132</v>
      </c>
      <c r="E1176" s="49">
        <f t="shared" si="14"/>
        <v>1</v>
      </c>
      <c r="F1176" s="244">
        <f t="shared" si="15"/>
        <v>64</v>
      </c>
      <c r="G1176" s="315"/>
      <c r="I1176" s="49">
        <v>36</v>
      </c>
      <c r="J1176" s="49">
        <v>27</v>
      </c>
      <c r="K1176" s="49">
        <v>1</v>
      </c>
    </row>
    <row r="1177" spans="1:11" s="49" customFormat="1" ht="18">
      <c r="A1177" s="259" t="s">
        <v>3459</v>
      </c>
      <c r="B1177" s="237"/>
      <c r="C1177" s="244"/>
      <c r="D1177" s="303" t="s">
        <v>129</v>
      </c>
      <c r="E1177" s="49">
        <f t="shared" si="14"/>
        <v>0</v>
      </c>
      <c r="F1177" s="244">
        <f t="shared" si="15"/>
        <v>0</v>
      </c>
      <c r="G1177" s="315"/>
    </row>
    <row r="1178" spans="1:11" s="49" customFormat="1" ht="18">
      <c r="A1178" s="259" t="s">
        <v>3106</v>
      </c>
      <c r="B1178" s="28"/>
      <c r="C1178" s="244"/>
      <c r="D1178" s="303" t="s">
        <v>129</v>
      </c>
      <c r="E1178" s="49">
        <f t="shared" si="14"/>
        <v>1</v>
      </c>
      <c r="F1178" s="244">
        <f t="shared" si="15"/>
        <v>46</v>
      </c>
      <c r="G1178" s="315"/>
      <c r="I1178" s="49">
        <v>20</v>
      </c>
      <c r="J1178" s="49">
        <v>26</v>
      </c>
    </row>
    <row r="1179" spans="1:11" s="49" customFormat="1" ht="18">
      <c r="A1179" s="259" t="s">
        <v>2595</v>
      </c>
      <c r="B1179" s="28"/>
      <c r="C1179" s="244"/>
      <c r="D1179" s="303" t="s">
        <v>129</v>
      </c>
      <c r="E1179" s="49">
        <f t="shared" si="14"/>
        <v>1</v>
      </c>
      <c r="F1179" s="244">
        <f t="shared" si="15"/>
        <v>0</v>
      </c>
      <c r="G1179" s="315"/>
    </row>
    <row r="1180" spans="1:11" s="49" customFormat="1" ht="18">
      <c r="A1180" s="259" t="s">
        <v>3380</v>
      </c>
      <c r="B1180" s="28"/>
      <c r="C1180" s="244"/>
      <c r="D1180" s="303" t="s">
        <v>129</v>
      </c>
      <c r="E1180" s="49">
        <f t="shared" si="14"/>
        <v>0</v>
      </c>
      <c r="F1180" s="244">
        <f t="shared" si="15"/>
        <v>36</v>
      </c>
      <c r="G1180" s="315"/>
      <c r="I1180" s="49">
        <v>36</v>
      </c>
      <c r="K1180" s="170"/>
    </row>
    <row r="1181" spans="1:11" s="49" customFormat="1" ht="18">
      <c r="A1181" s="259" t="s">
        <v>1016</v>
      </c>
      <c r="B1181" s="28"/>
      <c r="C1181" s="244"/>
      <c r="D1181" s="1" t="s">
        <v>131</v>
      </c>
      <c r="E1181" s="49">
        <f t="shared" si="14"/>
        <v>5</v>
      </c>
      <c r="F1181" s="244">
        <f t="shared" si="15"/>
        <v>141</v>
      </c>
      <c r="G1181" s="315">
        <v>5</v>
      </c>
      <c r="H1181" s="49">
        <v>58</v>
      </c>
      <c r="I1181" s="49">
        <v>43</v>
      </c>
      <c r="K1181" s="49">
        <v>35</v>
      </c>
    </row>
    <row r="1182" spans="1:11" s="49" customFormat="1" ht="18">
      <c r="A1182" s="259" t="s">
        <v>3425</v>
      </c>
      <c r="B1182" s="28"/>
      <c r="C1182" s="244"/>
      <c r="D1182" s="303" t="s">
        <v>129</v>
      </c>
      <c r="E1182" s="49">
        <f t="shared" si="14"/>
        <v>0</v>
      </c>
      <c r="F1182" s="244">
        <f t="shared" si="15"/>
        <v>5</v>
      </c>
      <c r="G1182" s="315"/>
      <c r="I1182" s="49">
        <v>4</v>
      </c>
      <c r="J1182" s="49">
        <v>1</v>
      </c>
    </row>
    <row r="1183" spans="1:11" s="49" customFormat="1" ht="18">
      <c r="A1183" s="259" t="s">
        <v>2013</v>
      </c>
      <c r="B1183" s="28"/>
      <c r="C1183" s="244"/>
      <c r="D1183" s="303" t="s">
        <v>129</v>
      </c>
      <c r="E1183" s="49">
        <f t="shared" si="14"/>
        <v>0</v>
      </c>
      <c r="F1183" s="244">
        <f t="shared" si="15"/>
        <v>0</v>
      </c>
      <c r="G1183" s="315"/>
    </row>
    <row r="1184" spans="1:11" s="49" customFormat="1" ht="18">
      <c r="A1184" s="259" t="s">
        <v>2017</v>
      </c>
      <c r="B1184" s="237"/>
      <c r="C1184" s="244"/>
      <c r="D1184" s="303" t="s">
        <v>129</v>
      </c>
      <c r="E1184" s="49">
        <f t="shared" si="14"/>
        <v>0</v>
      </c>
      <c r="F1184" s="244">
        <f t="shared" si="15"/>
        <v>8</v>
      </c>
      <c r="G1184" s="315"/>
      <c r="I1184" s="49">
        <v>8</v>
      </c>
    </row>
    <row r="1185" spans="1:11" s="49" customFormat="1" ht="18">
      <c r="A1185" s="259" t="s">
        <v>572</v>
      </c>
      <c r="B1185" s="237"/>
      <c r="C1185" s="244"/>
      <c r="D1185" s="303" t="s">
        <v>129</v>
      </c>
      <c r="E1185" s="49">
        <f t="shared" si="14"/>
        <v>0</v>
      </c>
      <c r="F1185" s="244">
        <f t="shared" si="15"/>
        <v>0</v>
      </c>
      <c r="G1185" s="315"/>
    </row>
    <row r="1186" spans="1:11" s="49" customFormat="1" ht="18">
      <c r="A1186" s="259" t="s">
        <v>569</v>
      </c>
      <c r="B1186" s="304"/>
      <c r="C1186" s="244"/>
      <c r="D1186" s="303" t="s">
        <v>132</v>
      </c>
      <c r="E1186" s="49">
        <f t="shared" si="14"/>
        <v>0</v>
      </c>
      <c r="F1186" s="244">
        <f t="shared" si="15"/>
        <v>0</v>
      </c>
      <c r="G1186" s="315"/>
    </row>
    <row r="1187" spans="1:11" s="49" customFormat="1" ht="18">
      <c r="A1187" s="259" t="s">
        <v>998</v>
      </c>
      <c r="B1187" s="237"/>
      <c r="C1187" s="244"/>
      <c r="D1187" s="303" t="s">
        <v>129</v>
      </c>
      <c r="E1187" s="49">
        <f t="shared" si="14"/>
        <v>1</v>
      </c>
      <c r="F1187" s="244">
        <f t="shared" si="15"/>
        <v>20</v>
      </c>
      <c r="G1187" s="315"/>
      <c r="J1187" s="49">
        <v>20</v>
      </c>
    </row>
    <row r="1188" spans="1:11" s="49" customFormat="1" ht="18">
      <c r="A1188" s="259" t="s">
        <v>1725</v>
      </c>
      <c r="B1188" s="28"/>
      <c r="C1188" s="244"/>
      <c r="D1188" s="303" t="s">
        <v>129</v>
      </c>
      <c r="E1188" s="49">
        <f t="shared" si="14"/>
        <v>0</v>
      </c>
      <c r="F1188" s="244">
        <f t="shared" si="15"/>
        <v>0</v>
      </c>
      <c r="G1188" s="315"/>
      <c r="K1188" s="28"/>
    </row>
    <row r="1189" spans="1:11" s="49" customFormat="1" ht="18">
      <c r="A1189" s="259" t="s">
        <v>3484</v>
      </c>
      <c r="B1189" s="28"/>
      <c r="C1189" s="244"/>
      <c r="D1189" s="303" t="s">
        <v>129</v>
      </c>
      <c r="E1189" s="49">
        <f t="shared" si="14"/>
        <v>0</v>
      </c>
      <c r="F1189" s="244">
        <f t="shared" si="15"/>
        <v>20</v>
      </c>
      <c r="G1189" s="315"/>
      <c r="K1189" s="49">
        <v>20</v>
      </c>
    </row>
    <row r="1190" spans="1:11" s="49" customFormat="1" ht="18">
      <c r="A1190" s="259" t="s">
        <v>1389</v>
      </c>
      <c r="B1190" s="86"/>
      <c r="C1190" s="244"/>
      <c r="D1190" s="303" t="s">
        <v>135</v>
      </c>
      <c r="E1190" s="49">
        <f t="shared" si="14"/>
        <v>1</v>
      </c>
      <c r="F1190" s="244">
        <f t="shared" si="15"/>
        <v>59</v>
      </c>
      <c r="G1190" s="315">
        <v>21</v>
      </c>
      <c r="H1190" s="49">
        <v>2</v>
      </c>
      <c r="I1190" s="49">
        <v>8</v>
      </c>
      <c r="J1190" s="49">
        <v>28</v>
      </c>
    </row>
    <row r="1191" spans="1:11" s="49" customFormat="1" ht="18">
      <c r="A1191" s="259" t="s">
        <v>1708</v>
      </c>
      <c r="B1191" s="237"/>
      <c r="C1191" s="244"/>
      <c r="D1191" s="303" t="s">
        <v>137</v>
      </c>
      <c r="E1191" s="49">
        <f t="shared" si="14"/>
        <v>26</v>
      </c>
      <c r="F1191" s="244">
        <f t="shared" si="15"/>
        <v>245</v>
      </c>
      <c r="G1191" s="315">
        <v>1</v>
      </c>
      <c r="H1191" s="49">
        <v>234</v>
      </c>
      <c r="K1191" s="49">
        <v>10</v>
      </c>
    </row>
    <row r="1192" spans="1:11" s="49" customFormat="1" ht="18">
      <c r="A1192" s="259" t="s">
        <v>2481</v>
      </c>
      <c r="B1192" s="28"/>
      <c r="C1192" s="244"/>
      <c r="D1192" s="303" t="s">
        <v>129</v>
      </c>
      <c r="E1192" s="49">
        <f t="shared" si="14"/>
        <v>3</v>
      </c>
      <c r="F1192" s="244">
        <f t="shared" si="15"/>
        <v>12</v>
      </c>
      <c r="G1192" s="315"/>
      <c r="H1192" s="49">
        <v>7</v>
      </c>
      <c r="I1192" s="49">
        <v>5</v>
      </c>
    </row>
    <row r="1193" spans="1:11" s="49" customFormat="1" ht="18">
      <c r="A1193" s="259" t="s">
        <v>2108</v>
      </c>
      <c r="B1193" s="28"/>
      <c r="C1193" s="244"/>
      <c r="D1193" s="303" t="s">
        <v>135</v>
      </c>
      <c r="E1193" s="49">
        <f t="shared" si="14"/>
        <v>2</v>
      </c>
      <c r="F1193" s="244">
        <f t="shared" si="15"/>
        <v>60</v>
      </c>
      <c r="G1193" s="315">
        <v>12</v>
      </c>
      <c r="H1193" s="49">
        <v>7</v>
      </c>
      <c r="I1193" s="49">
        <v>41</v>
      </c>
    </row>
    <row r="1194" spans="1:11" s="49" customFormat="1" ht="18">
      <c r="A1194" s="259" t="s">
        <v>450</v>
      </c>
      <c r="B1194" s="28"/>
      <c r="C1194" s="244"/>
      <c r="D1194" s="1" t="s">
        <v>131</v>
      </c>
      <c r="E1194" s="49">
        <f t="shared" si="14"/>
        <v>8</v>
      </c>
      <c r="F1194" s="244">
        <f t="shared" si="15"/>
        <v>61</v>
      </c>
      <c r="G1194" s="315"/>
      <c r="H1194" s="49">
        <v>49</v>
      </c>
      <c r="J1194" s="49">
        <v>12</v>
      </c>
    </row>
    <row r="1195" spans="1:11" s="49" customFormat="1" ht="18">
      <c r="A1195" s="259" t="s">
        <v>840</v>
      </c>
      <c r="B1195" s="237"/>
      <c r="C1195" s="244"/>
      <c r="D1195" s="303" t="s">
        <v>136</v>
      </c>
      <c r="E1195" s="49">
        <f t="shared" si="14"/>
        <v>4</v>
      </c>
      <c r="F1195" s="244">
        <f t="shared" si="15"/>
        <v>463</v>
      </c>
      <c r="G1195" s="315">
        <v>248</v>
      </c>
      <c r="H1195" s="49">
        <v>119</v>
      </c>
      <c r="I1195" s="49">
        <v>83</v>
      </c>
      <c r="J1195" s="49">
        <v>13</v>
      </c>
    </row>
    <row r="1196" spans="1:11" s="49" customFormat="1" ht="18">
      <c r="A1196" s="259" t="s">
        <v>618</v>
      </c>
      <c r="B1196" s="237"/>
      <c r="C1196" s="244"/>
      <c r="D1196" s="303" t="s">
        <v>134</v>
      </c>
      <c r="E1196" s="49">
        <f t="shared" si="14"/>
        <v>5</v>
      </c>
      <c r="F1196" s="244">
        <f t="shared" si="15"/>
        <v>70</v>
      </c>
      <c r="G1196" s="315"/>
      <c r="H1196" s="49">
        <v>47</v>
      </c>
      <c r="I1196" s="49">
        <v>3</v>
      </c>
      <c r="K1196" s="49">
        <v>20</v>
      </c>
    </row>
    <row r="1197" spans="1:11" s="49" customFormat="1" ht="18">
      <c r="A1197" s="259" t="s">
        <v>2028</v>
      </c>
      <c r="B1197" s="28"/>
      <c r="C1197" s="244"/>
      <c r="D1197" s="303" t="s">
        <v>129</v>
      </c>
      <c r="E1197" s="49">
        <f t="shared" si="14"/>
        <v>0</v>
      </c>
      <c r="F1197" s="244">
        <f t="shared" si="15"/>
        <v>0</v>
      </c>
      <c r="G1197" s="315"/>
    </row>
    <row r="1198" spans="1:11" s="49" customFormat="1" ht="18.75">
      <c r="A1198" s="259" t="s">
        <v>2114</v>
      </c>
      <c r="B1198" s="302"/>
      <c r="C1198" s="244"/>
      <c r="D1198" s="303" t="s">
        <v>132</v>
      </c>
      <c r="E1198" s="49">
        <f t="shared" si="14"/>
        <v>6</v>
      </c>
      <c r="F1198" s="244">
        <f t="shared" si="15"/>
        <v>80</v>
      </c>
      <c r="G1198" s="315">
        <v>7</v>
      </c>
      <c r="H1198" s="49">
        <v>5</v>
      </c>
      <c r="I1198" s="49">
        <v>17</v>
      </c>
      <c r="J1198" s="49">
        <v>51</v>
      </c>
    </row>
    <row r="1199" spans="1:11" s="49" customFormat="1" ht="18">
      <c r="A1199" s="259" t="s">
        <v>2039</v>
      </c>
      <c r="B1199" s="237"/>
      <c r="C1199" s="244"/>
      <c r="D1199" s="303" t="s">
        <v>134</v>
      </c>
      <c r="E1199" s="49">
        <f t="shared" ref="E1199:E1262" si="16">COUNTIF($A$797:$BHE$870,A1199)</f>
        <v>7</v>
      </c>
      <c r="F1199" s="244">
        <f t="shared" ref="F1199:F1262" si="17">SUM(G1199:K1199)</f>
        <v>218</v>
      </c>
      <c r="G1199" s="315">
        <v>27</v>
      </c>
      <c r="I1199" s="49">
        <v>149</v>
      </c>
      <c r="J1199" s="49">
        <v>42</v>
      </c>
    </row>
    <row r="1200" spans="1:11" s="49" customFormat="1" ht="18">
      <c r="A1200" s="259" t="s">
        <v>2546</v>
      </c>
      <c r="B1200" s="28"/>
      <c r="C1200" s="244"/>
      <c r="D1200" s="1" t="s">
        <v>131</v>
      </c>
      <c r="E1200" s="49">
        <f t="shared" si="16"/>
        <v>4</v>
      </c>
      <c r="F1200" s="244">
        <f t="shared" si="17"/>
        <v>211</v>
      </c>
      <c r="G1200" s="315">
        <v>108</v>
      </c>
      <c r="H1200" s="49">
        <v>48</v>
      </c>
      <c r="I1200" s="49">
        <v>35</v>
      </c>
      <c r="K1200" s="49">
        <v>20</v>
      </c>
    </row>
    <row r="1201" spans="1:11" s="49" customFormat="1" ht="18">
      <c r="A1201" s="259" t="s">
        <v>3503</v>
      </c>
      <c r="B1201" s="28"/>
      <c r="C1201" s="244"/>
      <c r="D1201" s="303" t="s">
        <v>129</v>
      </c>
      <c r="E1201" s="49">
        <f t="shared" si="16"/>
        <v>0</v>
      </c>
      <c r="F1201" s="244">
        <f t="shared" si="17"/>
        <v>0</v>
      </c>
      <c r="G1201" s="315"/>
    </row>
    <row r="1202" spans="1:11" s="49" customFormat="1" ht="18">
      <c r="A1202" s="259" t="s">
        <v>1995</v>
      </c>
      <c r="B1202" s="28"/>
      <c r="C1202" s="244"/>
      <c r="D1202" s="303" t="s">
        <v>129</v>
      </c>
      <c r="E1202" s="49">
        <f t="shared" si="16"/>
        <v>0</v>
      </c>
      <c r="F1202" s="244">
        <f t="shared" si="17"/>
        <v>0</v>
      </c>
      <c r="G1202" s="315"/>
      <c r="K1202" s="28"/>
    </row>
    <row r="1203" spans="1:11" s="49" customFormat="1" ht="18">
      <c r="A1203" s="259" t="s">
        <v>442</v>
      </c>
      <c r="B1203" s="28"/>
      <c r="C1203" s="244"/>
      <c r="D1203" s="303" t="s">
        <v>130</v>
      </c>
      <c r="E1203" s="49">
        <f t="shared" si="16"/>
        <v>7</v>
      </c>
      <c r="F1203" s="244">
        <f t="shared" si="17"/>
        <v>0</v>
      </c>
      <c r="G1203" s="315"/>
    </row>
    <row r="1204" spans="1:11" s="49" customFormat="1" ht="18">
      <c r="A1204" s="259" t="s">
        <v>747</v>
      </c>
      <c r="B1204" s="28"/>
      <c r="C1204" s="244"/>
      <c r="D1204" s="303" t="s">
        <v>129</v>
      </c>
      <c r="E1204" s="49">
        <f t="shared" si="16"/>
        <v>0</v>
      </c>
      <c r="F1204" s="244">
        <f t="shared" si="17"/>
        <v>0</v>
      </c>
      <c r="G1204" s="315"/>
    </row>
    <row r="1205" spans="1:11" s="49" customFormat="1" ht="18">
      <c r="A1205" s="259" t="s">
        <v>2480</v>
      </c>
      <c r="B1205" s="38"/>
      <c r="C1205" s="244"/>
      <c r="D1205" s="303" t="s">
        <v>135</v>
      </c>
      <c r="E1205" s="49">
        <f t="shared" si="16"/>
        <v>1</v>
      </c>
      <c r="F1205" s="244">
        <f t="shared" si="17"/>
        <v>54</v>
      </c>
      <c r="G1205" s="315">
        <v>1</v>
      </c>
      <c r="H1205" s="49">
        <v>35</v>
      </c>
      <c r="I1205" s="49">
        <v>12</v>
      </c>
      <c r="J1205" s="49">
        <v>6</v>
      </c>
    </row>
    <row r="1206" spans="1:11" s="49" customFormat="1" ht="18">
      <c r="A1206" s="259" t="s">
        <v>959</v>
      </c>
      <c r="B1206" s="28"/>
      <c r="C1206" s="244"/>
      <c r="D1206" s="303" t="s">
        <v>134</v>
      </c>
      <c r="E1206" s="49">
        <f t="shared" si="16"/>
        <v>42</v>
      </c>
      <c r="F1206" s="244">
        <f t="shared" si="17"/>
        <v>595</v>
      </c>
      <c r="G1206" s="315">
        <v>430</v>
      </c>
      <c r="H1206" s="49">
        <v>138</v>
      </c>
      <c r="I1206" s="49">
        <v>27</v>
      </c>
    </row>
    <row r="1207" spans="1:11" s="49" customFormat="1" ht="18">
      <c r="A1207" s="259" t="s">
        <v>3134</v>
      </c>
      <c r="B1207" s="28"/>
      <c r="C1207" s="244"/>
      <c r="D1207" s="303" t="s">
        <v>130</v>
      </c>
      <c r="E1207" s="49">
        <f t="shared" si="16"/>
        <v>2</v>
      </c>
      <c r="F1207" s="244">
        <f t="shared" si="17"/>
        <v>28</v>
      </c>
      <c r="G1207" s="315"/>
      <c r="I1207" s="49">
        <v>9</v>
      </c>
      <c r="J1207" s="49">
        <v>19</v>
      </c>
    </row>
    <row r="1208" spans="1:11" s="49" customFormat="1" ht="18">
      <c r="A1208" s="259" t="s">
        <v>987</v>
      </c>
      <c r="B1208" s="28"/>
      <c r="C1208" s="244"/>
      <c r="D1208" s="303" t="s">
        <v>129</v>
      </c>
      <c r="E1208" s="49">
        <f t="shared" si="16"/>
        <v>0</v>
      </c>
      <c r="F1208" s="244">
        <f t="shared" si="17"/>
        <v>31</v>
      </c>
      <c r="G1208" s="315"/>
      <c r="H1208" s="49">
        <v>26</v>
      </c>
      <c r="K1208" s="49">
        <v>5</v>
      </c>
    </row>
    <row r="1209" spans="1:11" s="49" customFormat="1" ht="18">
      <c r="A1209" s="259" t="s">
        <v>546</v>
      </c>
      <c r="B1209" s="28"/>
      <c r="C1209" s="244"/>
      <c r="D1209" s="303" t="s">
        <v>136</v>
      </c>
      <c r="E1209" s="49">
        <f t="shared" si="16"/>
        <v>69</v>
      </c>
      <c r="F1209" s="244">
        <f t="shared" si="17"/>
        <v>525</v>
      </c>
      <c r="G1209" s="315">
        <v>20</v>
      </c>
      <c r="H1209" s="49">
        <v>389</v>
      </c>
      <c r="I1209" s="49">
        <v>31</v>
      </c>
      <c r="K1209" s="49">
        <v>85</v>
      </c>
    </row>
    <row r="1210" spans="1:11" s="49" customFormat="1" ht="18">
      <c r="A1210" s="259" t="s">
        <v>1723</v>
      </c>
      <c r="B1210" s="237"/>
      <c r="C1210" s="244"/>
      <c r="D1210" s="1" t="s">
        <v>131</v>
      </c>
      <c r="E1210" s="49">
        <f t="shared" si="16"/>
        <v>7</v>
      </c>
      <c r="F1210" s="244">
        <f t="shared" si="17"/>
        <v>192</v>
      </c>
      <c r="G1210" s="315">
        <v>94</v>
      </c>
      <c r="H1210" s="49">
        <v>30</v>
      </c>
      <c r="J1210" s="49">
        <v>29</v>
      </c>
      <c r="K1210" s="49">
        <v>39</v>
      </c>
    </row>
    <row r="1211" spans="1:11" s="49" customFormat="1" ht="18">
      <c r="A1211" s="259" t="s">
        <v>518</v>
      </c>
      <c r="B1211" s="28"/>
      <c r="C1211" s="244"/>
      <c r="D1211" s="1" t="s">
        <v>131</v>
      </c>
      <c r="E1211" s="49">
        <f t="shared" si="16"/>
        <v>6</v>
      </c>
      <c r="F1211" s="244">
        <f t="shared" si="17"/>
        <v>77</v>
      </c>
      <c r="G1211" s="315">
        <v>12</v>
      </c>
      <c r="H1211" s="49">
        <v>48</v>
      </c>
      <c r="I1211" s="49">
        <v>3</v>
      </c>
      <c r="J1211" s="49">
        <v>14</v>
      </c>
    </row>
    <row r="1212" spans="1:11" s="49" customFormat="1" ht="18">
      <c r="A1212" s="259" t="s">
        <v>2529</v>
      </c>
      <c r="B1212" s="304"/>
      <c r="C1212" s="244"/>
      <c r="D1212" s="303" t="s">
        <v>132</v>
      </c>
      <c r="E1212" s="49">
        <f t="shared" si="16"/>
        <v>2</v>
      </c>
      <c r="F1212" s="244">
        <f t="shared" si="17"/>
        <v>88</v>
      </c>
      <c r="G1212" s="315">
        <v>50</v>
      </c>
      <c r="H1212" s="49">
        <v>1</v>
      </c>
      <c r="I1212" s="49">
        <v>1</v>
      </c>
      <c r="K1212" s="49">
        <v>36</v>
      </c>
    </row>
    <row r="1213" spans="1:11" s="49" customFormat="1" ht="18">
      <c r="A1213" s="259" t="s">
        <v>1017</v>
      </c>
      <c r="B1213" s="28"/>
      <c r="C1213" s="244"/>
      <c r="D1213" s="303" t="s">
        <v>129</v>
      </c>
      <c r="E1213" s="49">
        <f t="shared" si="16"/>
        <v>0</v>
      </c>
      <c r="F1213" s="244">
        <f t="shared" si="17"/>
        <v>0</v>
      </c>
      <c r="G1213" s="315"/>
      <c r="K1213" s="335"/>
    </row>
    <row r="1214" spans="1:11" s="49" customFormat="1" ht="18.75">
      <c r="A1214" s="259" t="s">
        <v>846</v>
      </c>
      <c r="B1214" s="391"/>
      <c r="C1214" s="244"/>
      <c r="D1214" s="303" t="s">
        <v>135</v>
      </c>
      <c r="E1214" s="49">
        <f t="shared" si="16"/>
        <v>9</v>
      </c>
      <c r="F1214" s="244">
        <f t="shared" si="17"/>
        <v>208</v>
      </c>
      <c r="G1214" s="315"/>
      <c r="H1214" s="49">
        <v>103</v>
      </c>
      <c r="I1214" s="49">
        <v>94</v>
      </c>
      <c r="J1214" s="49">
        <v>6</v>
      </c>
      <c r="K1214" s="49">
        <v>5</v>
      </c>
    </row>
    <row r="1215" spans="1:11" s="49" customFormat="1" ht="18">
      <c r="A1215" s="259" t="s">
        <v>499</v>
      </c>
      <c r="B1215" s="237"/>
      <c r="C1215" s="244"/>
      <c r="D1215" s="303" t="s">
        <v>140</v>
      </c>
      <c r="E1215" s="49">
        <f t="shared" si="16"/>
        <v>52</v>
      </c>
      <c r="F1215" s="244">
        <f t="shared" si="17"/>
        <v>114</v>
      </c>
      <c r="G1215" s="315">
        <v>69</v>
      </c>
      <c r="I1215" s="49">
        <v>42</v>
      </c>
      <c r="J1215" s="49">
        <v>3</v>
      </c>
    </row>
    <row r="1216" spans="1:11" s="49" customFormat="1" ht="18">
      <c r="A1216" s="259" t="s">
        <v>2128</v>
      </c>
      <c r="B1216" s="28"/>
      <c r="C1216" s="244"/>
      <c r="D1216" s="303" t="s">
        <v>137</v>
      </c>
      <c r="E1216" s="49">
        <f t="shared" si="16"/>
        <v>5</v>
      </c>
      <c r="F1216" s="244">
        <f t="shared" si="17"/>
        <v>107</v>
      </c>
      <c r="G1216" s="315"/>
      <c r="H1216" s="49">
        <v>61</v>
      </c>
      <c r="I1216" s="49">
        <v>37</v>
      </c>
      <c r="J1216" s="49">
        <v>9</v>
      </c>
    </row>
    <row r="1217" spans="1:11" s="49" customFormat="1" ht="18.75">
      <c r="A1217" s="259" t="s">
        <v>470</v>
      </c>
      <c r="B1217" s="391"/>
      <c r="C1217" s="244"/>
      <c r="D1217" s="303" t="s">
        <v>135</v>
      </c>
      <c r="E1217" s="49">
        <f t="shared" si="16"/>
        <v>26</v>
      </c>
      <c r="F1217" s="244">
        <f t="shared" si="17"/>
        <v>23</v>
      </c>
      <c r="G1217" s="315"/>
      <c r="H1217" s="49">
        <v>13</v>
      </c>
      <c r="I1217" s="49">
        <v>2</v>
      </c>
      <c r="J1217" s="49">
        <v>8</v>
      </c>
    </row>
    <row r="1218" spans="1:11" s="49" customFormat="1" ht="18">
      <c r="A1218" s="259" t="s">
        <v>1802</v>
      </c>
      <c r="B1218" s="28"/>
      <c r="C1218" s="244"/>
      <c r="D1218" s="303" t="s">
        <v>129</v>
      </c>
      <c r="E1218" s="49">
        <f t="shared" si="16"/>
        <v>0</v>
      </c>
      <c r="F1218" s="244">
        <f t="shared" si="17"/>
        <v>0</v>
      </c>
      <c r="G1218" s="315"/>
    </row>
    <row r="1219" spans="1:11" s="49" customFormat="1" ht="18">
      <c r="A1219" s="259" t="s">
        <v>3126</v>
      </c>
      <c r="B1219" s="28"/>
      <c r="C1219" s="244"/>
      <c r="D1219" s="303" t="s">
        <v>129</v>
      </c>
      <c r="E1219" s="49">
        <f t="shared" si="16"/>
        <v>0</v>
      </c>
      <c r="F1219" s="244">
        <f t="shared" si="17"/>
        <v>0</v>
      </c>
      <c r="G1219" s="315"/>
    </row>
    <row r="1220" spans="1:11" s="49" customFormat="1" ht="18">
      <c r="A1220" s="259" t="s">
        <v>2067</v>
      </c>
      <c r="B1220" s="28"/>
      <c r="C1220" s="244"/>
      <c r="D1220" s="303" t="s">
        <v>136</v>
      </c>
      <c r="E1220" s="49">
        <f t="shared" si="16"/>
        <v>33</v>
      </c>
      <c r="F1220" s="244">
        <f t="shared" si="17"/>
        <v>376</v>
      </c>
      <c r="G1220" s="315">
        <v>216</v>
      </c>
      <c r="H1220" s="49">
        <v>81</v>
      </c>
      <c r="I1220" s="49">
        <v>33</v>
      </c>
      <c r="J1220" s="49">
        <v>31</v>
      </c>
      <c r="K1220" s="49">
        <v>15</v>
      </c>
    </row>
    <row r="1221" spans="1:11" s="49" customFormat="1" ht="18">
      <c r="A1221" s="259" t="s">
        <v>2132</v>
      </c>
      <c r="B1221" s="304"/>
      <c r="C1221" s="244"/>
      <c r="D1221" s="303" t="s">
        <v>132</v>
      </c>
      <c r="E1221" s="49">
        <f t="shared" si="16"/>
        <v>2</v>
      </c>
      <c r="F1221" s="244">
        <f t="shared" si="17"/>
        <v>4</v>
      </c>
      <c r="G1221" s="315"/>
      <c r="J1221" s="49">
        <v>4</v>
      </c>
    </row>
    <row r="1222" spans="1:11" s="49" customFormat="1" ht="18">
      <c r="A1222" s="259" t="s">
        <v>838</v>
      </c>
      <c r="B1222" s="28"/>
      <c r="C1222" s="244"/>
      <c r="D1222" s="303" t="s">
        <v>130</v>
      </c>
      <c r="E1222" s="49">
        <f t="shared" si="16"/>
        <v>6</v>
      </c>
      <c r="F1222" s="244">
        <f t="shared" si="17"/>
        <v>22</v>
      </c>
      <c r="G1222" s="315">
        <v>10</v>
      </c>
      <c r="H1222" s="49">
        <v>1</v>
      </c>
      <c r="J1222" s="49">
        <v>11</v>
      </c>
    </row>
    <row r="1223" spans="1:11" s="49" customFormat="1" ht="18">
      <c r="A1223" s="259" t="s">
        <v>502</v>
      </c>
      <c r="B1223" s="28"/>
      <c r="C1223" s="244"/>
      <c r="D1223" s="303" t="s">
        <v>132</v>
      </c>
      <c r="E1223" s="49">
        <f t="shared" si="16"/>
        <v>91</v>
      </c>
      <c r="F1223" s="244">
        <f t="shared" si="17"/>
        <v>70</v>
      </c>
      <c r="G1223" s="315"/>
      <c r="H1223" s="49">
        <v>31</v>
      </c>
      <c r="I1223" s="49">
        <v>39</v>
      </c>
    </row>
    <row r="1224" spans="1:11" s="49" customFormat="1" ht="18">
      <c r="A1224" s="259" t="s">
        <v>2326</v>
      </c>
      <c r="B1224" s="28"/>
      <c r="C1224" s="244"/>
      <c r="D1224" s="303" t="s">
        <v>129</v>
      </c>
      <c r="E1224" s="49">
        <f t="shared" si="16"/>
        <v>0</v>
      </c>
      <c r="F1224" s="244">
        <f t="shared" si="17"/>
        <v>37</v>
      </c>
      <c r="G1224" s="315">
        <v>5</v>
      </c>
      <c r="H1224" s="49">
        <v>7</v>
      </c>
      <c r="I1224" s="49">
        <v>25</v>
      </c>
    </row>
    <row r="1225" spans="1:11" s="49" customFormat="1" ht="18">
      <c r="A1225" s="259" t="s">
        <v>3471</v>
      </c>
      <c r="B1225" s="28"/>
      <c r="C1225" s="244"/>
      <c r="D1225" s="303" t="s">
        <v>129</v>
      </c>
      <c r="E1225" s="49">
        <f t="shared" si="16"/>
        <v>1</v>
      </c>
      <c r="F1225" s="244">
        <f t="shared" si="17"/>
        <v>3</v>
      </c>
      <c r="G1225" s="315"/>
      <c r="K1225" s="49">
        <v>3</v>
      </c>
    </row>
    <row r="1226" spans="1:11" s="49" customFormat="1" ht="18.75">
      <c r="A1226" s="259" t="s">
        <v>543</v>
      </c>
      <c r="B1226" s="302"/>
      <c r="C1226" s="244"/>
      <c r="D1226" s="303" t="s">
        <v>132</v>
      </c>
      <c r="E1226" s="49">
        <f t="shared" si="16"/>
        <v>3</v>
      </c>
      <c r="F1226" s="244">
        <f t="shared" si="17"/>
        <v>15</v>
      </c>
      <c r="G1226" s="315"/>
      <c r="H1226" s="49">
        <v>4</v>
      </c>
      <c r="K1226" s="49">
        <v>11</v>
      </c>
    </row>
    <row r="1227" spans="1:11" s="49" customFormat="1" ht="18">
      <c r="A1227" s="259" t="s">
        <v>723</v>
      </c>
      <c r="B1227" s="237"/>
      <c r="C1227" s="244"/>
      <c r="D1227" s="303" t="s">
        <v>139</v>
      </c>
      <c r="E1227" s="49">
        <f t="shared" si="16"/>
        <v>29</v>
      </c>
      <c r="F1227" s="244">
        <f t="shared" si="17"/>
        <v>510</v>
      </c>
      <c r="G1227" s="315">
        <v>144</v>
      </c>
      <c r="H1227" s="49">
        <v>240</v>
      </c>
      <c r="I1227" s="49">
        <v>101</v>
      </c>
      <c r="J1227" s="49">
        <v>25</v>
      </c>
    </row>
    <row r="1228" spans="1:11" s="49" customFormat="1" ht="18">
      <c r="A1228" s="259" t="s">
        <v>586</v>
      </c>
      <c r="B1228" s="28"/>
      <c r="C1228" s="244"/>
      <c r="D1228" s="303" t="s">
        <v>129</v>
      </c>
      <c r="E1228" s="49">
        <f t="shared" si="16"/>
        <v>1</v>
      </c>
      <c r="F1228" s="244">
        <f t="shared" si="17"/>
        <v>2</v>
      </c>
      <c r="G1228" s="315"/>
      <c r="H1228" s="49">
        <v>2</v>
      </c>
    </row>
    <row r="1229" spans="1:11" s="49" customFormat="1" ht="18">
      <c r="A1229" s="259" t="s">
        <v>3504</v>
      </c>
      <c r="B1229" s="28"/>
      <c r="C1229" s="244"/>
      <c r="D1229" s="303" t="s">
        <v>129</v>
      </c>
      <c r="E1229" s="49">
        <f t="shared" si="16"/>
        <v>1</v>
      </c>
      <c r="F1229" s="244">
        <f t="shared" si="17"/>
        <v>0</v>
      </c>
      <c r="G1229" s="315"/>
    </row>
    <row r="1230" spans="1:11" s="49" customFormat="1" ht="18">
      <c r="A1230" s="259" t="s">
        <v>2508</v>
      </c>
      <c r="B1230" s="237"/>
      <c r="C1230" s="244"/>
      <c r="D1230" s="303" t="s">
        <v>129</v>
      </c>
      <c r="E1230" s="49">
        <f t="shared" si="16"/>
        <v>0</v>
      </c>
      <c r="F1230" s="244">
        <f t="shared" si="17"/>
        <v>39</v>
      </c>
      <c r="G1230" s="315"/>
      <c r="J1230" s="49">
        <v>39</v>
      </c>
    </row>
    <row r="1231" spans="1:11" s="49" customFormat="1" ht="18">
      <c r="A1231" s="259" t="s">
        <v>3040</v>
      </c>
      <c r="B1231" s="28"/>
      <c r="C1231" s="244"/>
      <c r="D1231" s="303" t="s">
        <v>129</v>
      </c>
      <c r="E1231" s="49">
        <f t="shared" si="16"/>
        <v>0</v>
      </c>
      <c r="F1231" s="244">
        <f t="shared" si="17"/>
        <v>6</v>
      </c>
      <c r="G1231" s="315"/>
      <c r="J1231" s="49">
        <v>6</v>
      </c>
    </row>
    <row r="1232" spans="1:11" s="49" customFormat="1" ht="18">
      <c r="A1232" s="259" t="s">
        <v>1735</v>
      </c>
      <c r="B1232" s="28"/>
      <c r="C1232" s="244"/>
      <c r="D1232" s="303" t="s">
        <v>130</v>
      </c>
      <c r="E1232" s="49">
        <f t="shared" si="16"/>
        <v>11</v>
      </c>
      <c r="F1232" s="244">
        <f t="shared" si="17"/>
        <v>0</v>
      </c>
      <c r="G1232" s="315"/>
      <c r="K1232" s="28"/>
    </row>
    <row r="1233" spans="1:11" s="49" customFormat="1" ht="18">
      <c r="A1233" s="259" t="s">
        <v>2116</v>
      </c>
      <c r="B1233" s="458"/>
      <c r="C1233" s="244"/>
      <c r="D1233" s="303" t="s">
        <v>129</v>
      </c>
      <c r="E1233" s="49">
        <f t="shared" si="16"/>
        <v>42</v>
      </c>
      <c r="F1233" s="244">
        <f t="shared" si="17"/>
        <v>68</v>
      </c>
      <c r="G1233" s="315"/>
      <c r="H1233" s="49">
        <v>48</v>
      </c>
      <c r="I1233" s="49">
        <v>7</v>
      </c>
      <c r="J1233" s="49">
        <v>13</v>
      </c>
    </row>
    <row r="1234" spans="1:11" s="49" customFormat="1" ht="18">
      <c r="A1234" s="259" t="s">
        <v>3261</v>
      </c>
      <c r="B1234" s="458"/>
      <c r="C1234" s="244"/>
      <c r="D1234" s="303" t="s">
        <v>129</v>
      </c>
      <c r="E1234" s="49">
        <f t="shared" si="16"/>
        <v>0</v>
      </c>
      <c r="F1234" s="244">
        <f t="shared" si="17"/>
        <v>0</v>
      </c>
      <c r="G1234" s="315"/>
    </row>
    <row r="1235" spans="1:11" s="49" customFormat="1" ht="18">
      <c r="A1235" s="259" t="s">
        <v>839</v>
      </c>
      <c r="B1235" s="178"/>
      <c r="C1235" s="244"/>
      <c r="D1235" s="303" t="s">
        <v>134</v>
      </c>
      <c r="E1235" s="49">
        <f t="shared" si="16"/>
        <v>1</v>
      </c>
      <c r="F1235" s="244">
        <f t="shared" si="17"/>
        <v>264</v>
      </c>
      <c r="G1235" s="315">
        <v>10</v>
      </c>
      <c r="H1235" s="49">
        <v>97</v>
      </c>
      <c r="I1235" s="49">
        <v>66</v>
      </c>
      <c r="J1235" s="49">
        <v>61</v>
      </c>
      <c r="K1235" s="49">
        <v>30</v>
      </c>
    </row>
    <row r="1236" spans="1:11" s="49" customFormat="1" ht="18">
      <c r="A1236" s="259" t="s">
        <v>578</v>
      </c>
      <c r="B1236" s="458"/>
      <c r="C1236" s="244"/>
      <c r="D1236" s="303" t="s">
        <v>129</v>
      </c>
      <c r="E1236" s="49">
        <f t="shared" si="16"/>
        <v>1</v>
      </c>
      <c r="F1236" s="244">
        <f t="shared" si="17"/>
        <v>0</v>
      </c>
      <c r="G1236" s="315"/>
    </row>
    <row r="1237" spans="1:11" s="49" customFormat="1" ht="18">
      <c r="A1237" s="259" t="s">
        <v>2626</v>
      </c>
      <c r="B1237" s="28"/>
      <c r="C1237" s="244"/>
      <c r="D1237" s="303" t="s">
        <v>129</v>
      </c>
      <c r="E1237" s="49">
        <f t="shared" si="16"/>
        <v>0</v>
      </c>
      <c r="F1237" s="244">
        <f t="shared" si="17"/>
        <v>8</v>
      </c>
      <c r="G1237" s="315"/>
      <c r="I1237" s="49">
        <v>8</v>
      </c>
    </row>
    <row r="1238" spans="1:11" s="49" customFormat="1" ht="18">
      <c r="A1238" s="259" t="s">
        <v>3531</v>
      </c>
      <c r="B1238" s="28"/>
      <c r="C1238" s="244"/>
      <c r="D1238" s="303" t="s">
        <v>129</v>
      </c>
      <c r="E1238" s="49">
        <f t="shared" si="16"/>
        <v>0</v>
      </c>
      <c r="F1238" s="244">
        <f t="shared" si="17"/>
        <v>0</v>
      </c>
      <c r="G1238" s="315"/>
    </row>
    <row r="1239" spans="1:11" s="49" customFormat="1" ht="18">
      <c r="A1239" s="259" t="s">
        <v>3121</v>
      </c>
      <c r="B1239" s="28"/>
      <c r="C1239" s="244"/>
      <c r="D1239" s="303" t="s">
        <v>129</v>
      </c>
      <c r="E1239" s="49">
        <f t="shared" si="16"/>
        <v>0</v>
      </c>
      <c r="F1239" s="244">
        <f t="shared" si="17"/>
        <v>19</v>
      </c>
      <c r="G1239" s="315"/>
      <c r="I1239" s="49">
        <v>18</v>
      </c>
      <c r="J1239" s="49">
        <v>1</v>
      </c>
    </row>
    <row r="1240" spans="1:11" s="49" customFormat="1" ht="18">
      <c r="A1240" s="259" t="s">
        <v>3524</v>
      </c>
      <c r="B1240" s="237"/>
      <c r="C1240" s="244"/>
      <c r="D1240" s="303" t="s">
        <v>129</v>
      </c>
      <c r="E1240" s="49">
        <f t="shared" si="16"/>
        <v>0</v>
      </c>
      <c r="F1240" s="244">
        <f t="shared" si="17"/>
        <v>7</v>
      </c>
      <c r="G1240" s="315"/>
      <c r="I1240" s="49">
        <v>7</v>
      </c>
    </row>
    <row r="1241" spans="1:11" s="49" customFormat="1" ht="18">
      <c r="A1241" s="259" t="s">
        <v>3414</v>
      </c>
      <c r="B1241" s="28"/>
      <c r="C1241" s="244"/>
      <c r="D1241" s="303" t="s">
        <v>129</v>
      </c>
      <c r="E1241" s="49">
        <f t="shared" si="16"/>
        <v>0</v>
      </c>
      <c r="F1241" s="244">
        <f t="shared" si="17"/>
        <v>0</v>
      </c>
      <c r="G1241" s="315"/>
    </row>
    <row r="1242" spans="1:11" s="49" customFormat="1" ht="18">
      <c r="A1242" s="259" t="s">
        <v>1736</v>
      </c>
      <c r="B1242" s="28"/>
      <c r="C1242" s="244"/>
      <c r="D1242" s="303" t="s">
        <v>129</v>
      </c>
      <c r="E1242" s="49">
        <f t="shared" si="16"/>
        <v>0</v>
      </c>
      <c r="F1242" s="244">
        <f t="shared" si="17"/>
        <v>11</v>
      </c>
      <c r="G1242" s="315">
        <v>11</v>
      </c>
    </row>
    <row r="1243" spans="1:11" s="49" customFormat="1" ht="18">
      <c r="A1243" s="259" t="s">
        <v>3336</v>
      </c>
      <c r="B1243" s="28"/>
      <c r="C1243" s="244"/>
      <c r="D1243" s="303" t="s">
        <v>129</v>
      </c>
      <c r="E1243" s="49">
        <f t="shared" si="16"/>
        <v>0</v>
      </c>
      <c r="F1243" s="244">
        <f t="shared" si="17"/>
        <v>3</v>
      </c>
      <c r="G1243" s="315"/>
      <c r="J1243" s="49">
        <v>3</v>
      </c>
    </row>
    <row r="1244" spans="1:11" s="49" customFormat="1" ht="18">
      <c r="A1244" s="259" t="s">
        <v>1491</v>
      </c>
      <c r="B1244" s="240"/>
      <c r="C1244" s="244"/>
      <c r="D1244" s="303" t="s">
        <v>132</v>
      </c>
      <c r="E1244" s="49">
        <f t="shared" si="16"/>
        <v>6</v>
      </c>
      <c r="F1244" s="244">
        <f t="shared" si="17"/>
        <v>9</v>
      </c>
      <c r="G1244" s="315"/>
      <c r="H1244" s="49">
        <v>9</v>
      </c>
    </row>
    <row r="1245" spans="1:11" s="49" customFormat="1" ht="18">
      <c r="A1245" s="259" t="s">
        <v>3088</v>
      </c>
      <c r="B1245" s="458"/>
      <c r="C1245" s="244"/>
      <c r="D1245" s="303" t="s">
        <v>129</v>
      </c>
      <c r="E1245" s="49">
        <f t="shared" si="16"/>
        <v>0</v>
      </c>
      <c r="F1245" s="244">
        <f t="shared" si="17"/>
        <v>0</v>
      </c>
      <c r="G1245" s="315"/>
    </row>
    <row r="1246" spans="1:11" s="49" customFormat="1" ht="18">
      <c r="A1246" s="259" t="s">
        <v>1737</v>
      </c>
      <c r="B1246" s="28"/>
      <c r="C1246" s="244"/>
      <c r="D1246" s="1" t="s">
        <v>131</v>
      </c>
      <c r="E1246" s="49">
        <f t="shared" si="16"/>
        <v>21</v>
      </c>
      <c r="F1246" s="244">
        <f t="shared" si="17"/>
        <v>36</v>
      </c>
      <c r="G1246" s="315">
        <v>8</v>
      </c>
      <c r="H1246" s="49">
        <v>5</v>
      </c>
      <c r="I1246" s="49">
        <v>3</v>
      </c>
      <c r="J1246" s="49">
        <v>5</v>
      </c>
      <c r="K1246" s="49">
        <v>15</v>
      </c>
    </row>
    <row r="1247" spans="1:11" s="49" customFormat="1" ht="18">
      <c r="A1247" s="259" t="s">
        <v>2588</v>
      </c>
      <c r="B1247" s="240"/>
      <c r="C1247" s="244"/>
      <c r="D1247" s="303" t="s">
        <v>132</v>
      </c>
      <c r="E1247" s="49">
        <f t="shared" si="16"/>
        <v>25</v>
      </c>
      <c r="F1247" s="244">
        <f t="shared" si="17"/>
        <v>19</v>
      </c>
      <c r="G1247" s="315"/>
      <c r="H1247" s="49">
        <v>14</v>
      </c>
      <c r="J1247" s="49">
        <v>5</v>
      </c>
    </row>
    <row r="1248" spans="1:11" s="49" customFormat="1" ht="18">
      <c r="A1248" s="259" t="s">
        <v>3525</v>
      </c>
      <c r="B1248" s="237"/>
      <c r="C1248" s="244"/>
      <c r="D1248" s="303" t="s">
        <v>129</v>
      </c>
      <c r="E1248" s="49">
        <f t="shared" si="16"/>
        <v>1</v>
      </c>
      <c r="F1248" s="244">
        <f t="shared" si="17"/>
        <v>0</v>
      </c>
      <c r="G1248" s="315"/>
    </row>
    <row r="1249" spans="1:11" s="49" customFormat="1" ht="18">
      <c r="A1249" s="259" t="s">
        <v>3202</v>
      </c>
      <c r="B1249" s="458"/>
      <c r="C1249" s="244"/>
      <c r="D1249" s="303" t="s">
        <v>129</v>
      </c>
      <c r="E1249" s="49">
        <f t="shared" si="16"/>
        <v>2</v>
      </c>
      <c r="F1249" s="244">
        <f t="shared" si="17"/>
        <v>0</v>
      </c>
      <c r="G1249" s="315"/>
    </row>
    <row r="1250" spans="1:11" s="49" customFormat="1" ht="18">
      <c r="A1250" s="259" t="s">
        <v>2115</v>
      </c>
      <c r="B1250" s="237"/>
      <c r="C1250" s="244"/>
      <c r="D1250" s="303" t="s">
        <v>140</v>
      </c>
      <c r="E1250" s="49">
        <f t="shared" si="16"/>
        <v>56</v>
      </c>
      <c r="F1250" s="244">
        <f t="shared" si="17"/>
        <v>608</v>
      </c>
      <c r="G1250" s="315">
        <v>63</v>
      </c>
      <c r="H1250" s="49">
        <v>316</v>
      </c>
      <c r="I1250" s="49">
        <v>188</v>
      </c>
      <c r="K1250" s="49">
        <v>41</v>
      </c>
    </row>
    <row r="1251" spans="1:11" s="49" customFormat="1" ht="18">
      <c r="A1251" s="259" t="s">
        <v>3432</v>
      </c>
      <c r="B1251" s="28"/>
      <c r="C1251" s="244"/>
      <c r="D1251" s="303" t="s">
        <v>129</v>
      </c>
      <c r="E1251" s="49">
        <f t="shared" si="16"/>
        <v>0</v>
      </c>
      <c r="F1251" s="244">
        <f t="shared" si="17"/>
        <v>0</v>
      </c>
      <c r="G1251" s="315"/>
    </row>
    <row r="1252" spans="1:11" s="49" customFormat="1" ht="18">
      <c r="A1252" s="259" t="s">
        <v>459</v>
      </c>
      <c r="B1252" s="28"/>
      <c r="C1252" s="244"/>
      <c r="D1252" s="303" t="s">
        <v>136</v>
      </c>
      <c r="E1252" s="49">
        <f t="shared" si="16"/>
        <v>40</v>
      </c>
      <c r="F1252" s="244">
        <f t="shared" si="17"/>
        <v>221</v>
      </c>
      <c r="G1252" s="315"/>
      <c r="H1252" s="49">
        <v>105</v>
      </c>
      <c r="I1252" s="49">
        <v>71</v>
      </c>
      <c r="J1252" s="49">
        <v>40</v>
      </c>
      <c r="K1252" s="49">
        <v>5</v>
      </c>
    </row>
    <row r="1253" spans="1:11" s="49" customFormat="1" ht="18">
      <c r="A1253" s="259" t="s">
        <v>1965</v>
      </c>
      <c r="B1253" s="28"/>
      <c r="C1253" s="244"/>
      <c r="D1253" s="303" t="s">
        <v>129</v>
      </c>
      <c r="E1253" s="49">
        <f t="shared" si="16"/>
        <v>0</v>
      </c>
      <c r="F1253" s="244">
        <f t="shared" si="17"/>
        <v>4</v>
      </c>
      <c r="G1253" s="315"/>
      <c r="H1253" s="49">
        <v>4</v>
      </c>
    </row>
    <row r="1254" spans="1:11" s="49" customFormat="1" ht="18">
      <c r="A1254" s="259" t="s">
        <v>2839</v>
      </c>
      <c r="B1254" s="86"/>
      <c r="C1254" s="244"/>
      <c r="D1254" s="303" t="s">
        <v>135</v>
      </c>
      <c r="E1254" s="49">
        <f t="shared" si="16"/>
        <v>6</v>
      </c>
      <c r="F1254" s="244">
        <f t="shared" si="17"/>
        <v>160</v>
      </c>
      <c r="G1254" s="315">
        <v>31</v>
      </c>
      <c r="H1254" s="49">
        <v>36</v>
      </c>
      <c r="I1254" s="49">
        <v>46</v>
      </c>
      <c r="J1254" s="49">
        <v>16</v>
      </c>
      <c r="K1254" s="49">
        <v>31</v>
      </c>
    </row>
    <row r="1255" spans="1:11" s="49" customFormat="1" ht="18">
      <c r="A1255" s="259" t="s">
        <v>593</v>
      </c>
      <c r="B1255" s="237"/>
      <c r="C1255" s="244"/>
      <c r="D1255" s="303" t="s">
        <v>133</v>
      </c>
      <c r="E1255" s="49">
        <f t="shared" si="16"/>
        <v>31</v>
      </c>
      <c r="F1255" s="244">
        <f t="shared" si="17"/>
        <v>253</v>
      </c>
      <c r="G1255" s="315">
        <v>164</v>
      </c>
      <c r="H1255" s="49">
        <v>89</v>
      </c>
    </row>
    <row r="1256" spans="1:11" s="49" customFormat="1" ht="18">
      <c r="A1256" s="259" t="s">
        <v>2613</v>
      </c>
      <c r="B1256" s="304"/>
      <c r="C1256" s="244"/>
      <c r="D1256" s="303" t="s">
        <v>132</v>
      </c>
      <c r="E1256" s="49">
        <f t="shared" si="16"/>
        <v>3</v>
      </c>
      <c r="F1256" s="244">
        <f t="shared" si="17"/>
        <v>147</v>
      </c>
      <c r="G1256" s="315">
        <v>12</v>
      </c>
      <c r="H1256" s="49">
        <v>20</v>
      </c>
      <c r="I1256" s="49">
        <v>83</v>
      </c>
      <c r="J1256" s="49">
        <v>32</v>
      </c>
    </row>
    <row r="1257" spans="1:11" s="49" customFormat="1" ht="18">
      <c r="A1257" s="259" t="s">
        <v>3372</v>
      </c>
      <c r="B1257" s="28"/>
      <c r="C1257" s="244"/>
      <c r="D1257" s="303" t="s">
        <v>129</v>
      </c>
      <c r="E1257" s="49">
        <f t="shared" si="16"/>
        <v>0</v>
      </c>
      <c r="F1257" s="244">
        <f t="shared" si="17"/>
        <v>12</v>
      </c>
      <c r="G1257" s="315"/>
      <c r="I1257" s="49">
        <v>12</v>
      </c>
    </row>
    <row r="1258" spans="1:11" s="49" customFormat="1" ht="18">
      <c r="A1258" s="259" t="s">
        <v>2320</v>
      </c>
      <c r="B1258" s="237"/>
      <c r="C1258" s="244"/>
      <c r="D1258" s="303" t="s">
        <v>130</v>
      </c>
      <c r="E1258" s="49">
        <f t="shared" si="16"/>
        <v>0</v>
      </c>
      <c r="F1258" s="244">
        <f t="shared" si="17"/>
        <v>10</v>
      </c>
      <c r="G1258" s="315"/>
      <c r="K1258" s="49">
        <v>10</v>
      </c>
    </row>
    <row r="1259" spans="1:11" s="49" customFormat="1" ht="18">
      <c r="A1259" s="259" t="s">
        <v>3474</v>
      </c>
      <c r="B1259" s="28"/>
      <c r="C1259" s="244"/>
      <c r="D1259" s="303" t="s">
        <v>129</v>
      </c>
      <c r="E1259" s="49">
        <f t="shared" si="16"/>
        <v>0</v>
      </c>
      <c r="F1259" s="244">
        <f t="shared" si="17"/>
        <v>0</v>
      </c>
      <c r="G1259" s="315"/>
    </row>
    <row r="1260" spans="1:11" s="49" customFormat="1" ht="18">
      <c r="A1260" s="259" t="s">
        <v>3241</v>
      </c>
      <c r="B1260" s="28"/>
      <c r="C1260" s="244"/>
      <c r="D1260" s="303" t="s">
        <v>129</v>
      </c>
      <c r="E1260" s="49">
        <f t="shared" si="16"/>
        <v>1</v>
      </c>
      <c r="F1260" s="244">
        <f t="shared" si="17"/>
        <v>11</v>
      </c>
      <c r="G1260" s="315"/>
      <c r="I1260" s="49">
        <v>11</v>
      </c>
      <c r="K1260" s="170"/>
    </row>
    <row r="1261" spans="1:11" s="49" customFormat="1" ht="18">
      <c r="A1261" s="259" t="s">
        <v>2604</v>
      </c>
      <c r="B1261" s="237"/>
      <c r="C1261" s="244"/>
      <c r="D1261" s="303" t="s">
        <v>130</v>
      </c>
      <c r="E1261" s="49">
        <f t="shared" si="16"/>
        <v>1</v>
      </c>
      <c r="F1261" s="244">
        <f t="shared" si="17"/>
        <v>131</v>
      </c>
      <c r="G1261" s="315">
        <v>116</v>
      </c>
      <c r="H1261" s="49">
        <v>7</v>
      </c>
      <c r="I1261" s="49">
        <v>7</v>
      </c>
      <c r="J1261" s="49">
        <v>1</v>
      </c>
    </row>
    <row r="1262" spans="1:11" s="49" customFormat="1" ht="18">
      <c r="A1262" s="259" t="s">
        <v>3303</v>
      </c>
      <c r="B1262" s="28"/>
      <c r="C1262" s="244"/>
      <c r="D1262" s="303" t="s">
        <v>129</v>
      </c>
      <c r="E1262" s="49">
        <f t="shared" si="16"/>
        <v>0</v>
      </c>
      <c r="F1262" s="244">
        <f t="shared" si="17"/>
        <v>0</v>
      </c>
      <c r="G1262" s="315"/>
    </row>
    <row r="1263" spans="1:11" s="49" customFormat="1" ht="18">
      <c r="A1263" s="259" t="s">
        <v>2605</v>
      </c>
      <c r="B1263" s="458"/>
      <c r="C1263" s="244"/>
      <c r="D1263" s="303" t="s">
        <v>129</v>
      </c>
      <c r="E1263" s="49">
        <f t="shared" ref="E1263:E1326" si="18">COUNTIF($A$797:$BHE$870,A1263)</f>
        <v>0</v>
      </c>
      <c r="F1263" s="244">
        <f t="shared" ref="F1263:F1326" si="19">SUM(G1263:K1263)</f>
        <v>0</v>
      </c>
      <c r="G1263" s="315"/>
    </row>
    <row r="1264" spans="1:11" s="49" customFormat="1" ht="18">
      <c r="A1264" s="259" t="s">
        <v>1985</v>
      </c>
      <c r="B1264" s="237"/>
      <c r="C1264" s="244"/>
      <c r="D1264" s="303" t="s">
        <v>130</v>
      </c>
      <c r="E1264" s="49">
        <f t="shared" si="18"/>
        <v>4</v>
      </c>
      <c r="F1264" s="244">
        <f t="shared" si="19"/>
        <v>8</v>
      </c>
      <c r="G1264" s="315"/>
      <c r="H1264" s="49">
        <v>1</v>
      </c>
      <c r="I1264" s="49">
        <v>7</v>
      </c>
    </row>
    <row r="1265" spans="1:11" s="49" customFormat="1" ht="18">
      <c r="A1265" s="259" t="s">
        <v>3430</v>
      </c>
      <c r="B1265" s="28"/>
      <c r="C1265" s="244"/>
      <c r="D1265" s="303" t="s">
        <v>129</v>
      </c>
      <c r="E1265" s="49">
        <f t="shared" si="18"/>
        <v>0</v>
      </c>
      <c r="F1265" s="244">
        <f t="shared" si="19"/>
        <v>10</v>
      </c>
      <c r="G1265" s="315"/>
      <c r="I1265" s="49">
        <v>10</v>
      </c>
    </row>
    <row r="1266" spans="1:11" s="49" customFormat="1" ht="18">
      <c r="A1266" s="259" t="s">
        <v>2014</v>
      </c>
      <c r="B1266" s="458"/>
      <c r="C1266" s="244"/>
      <c r="D1266" s="303" t="s">
        <v>129</v>
      </c>
      <c r="E1266" s="49">
        <f t="shared" si="18"/>
        <v>0</v>
      </c>
      <c r="F1266" s="244">
        <f t="shared" si="19"/>
        <v>12</v>
      </c>
      <c r="G1266" s="315"/>
      <c r="J1266" s="49">
        <v>12</v>
      </c>
    </row>
    <row r="1267" spans="1:11" s="49" customFormat="1" ht="18">
      <c r="A1267" s="259" t="s">
        <v>1021</v>
      </c>
      <c r="B1267" s="28"/>
      <c r="C1267" s="244"/>
      <c r="D1267" s="303" t="s">
        <v>129</v>
      </c>
      <c r="E1267" s="49">
        <f t="shared" si="18"/>
        <v>0</v>
      </c>
      <c r="F1267" s="244">
        <f t="shared" si="19"/>
        <v>48</v>
      </c>
      <c r="G1267" s="315"/>
      <c r="J1267" s="49">
        <v>48</v>
      </c>
    </row>
    <row r="1268" spans="1:11" s="49" customFormat="1" ht="18">
      <c r="A1268" s="259" t="s">
        <v>732</v>
      </c>
      <c r="B1268" s="304"/>
      <c r="C1268" s="244"/>
      <c r="D1268" s="303" t="s">
        <v>132</v>
      </c>
      <c r="E1268" s="49">
        <f t="shared" si="18"/>
        <v>0</v>
      </c>
      <c r="F1268" s="244">
        <f t="shared" si="19"/>
        <v>19</v>
      </c>
      <c r="G1268" s="315"/>
      <c r="H1268" s="49">
        <v>4</v>
      </c>
      <c r="I1268" s="49">
        <v>2</v>
      </c>
      <c r="J1268" s="49">
        <v>13</v>
      </c>
    </row>
    <row r="1269" spans="1:11" s="49" customFormat="1" ht="18">
      <c r="A1269" s="259" t="s">
        <v>3201</v>
      </c>
      <c r="B1269" s="237"/>
      <c r="C1269" s="244"/>
      <c r="D1269" s="303" t="s">
        <v>129</v>
      </c>
      <c r="E1269" s="49">
        <f t="shared" si="18"/>
        <v>0</v>
      </c>
      <c r="F1269" s="244">
        <f t="shared" si="19"/>
        <v>0</v>
      </c>
      <c r="G1269" s="315"/>
    </row>
    <row r="1270" spans="1:11" s="49" customFormat="1" ht="18">
      <c r="A1270" s="259" t="s">
        <v>476</v>
      </c>
      <c r="B1270" s="28"/>
      <c r="C1270" s="244"/>
      <c r="D1270" s="1" t="s">
        <v>131</v>
      </c>
      <c r="E1270" s="49">
        <f t="shared" si="18"/>
        <v>1</v>
      </c>
      <c r="F1270" s="244">
        <f t="shared" si="19"/>
        <v>42</v>
      </c>
      <c r="G1270" s="315"/>
      <c r="H1270" s="49">
        <v>19</v>
      </c>
      <c r="I1270" s="49">
        <v>21</v>
      </c>
      <c r="J1270" s="49">
        <v>2</v>
      </c>
    </row>
    <row r="1271" spans="1:11" s="49" customFormat="1" ht="18">
      <c r="A1271" s="259" t="s">
        <v>1004</v>
      </c>
      <c r="B1271" s="237"/>
      <c r="C1271" s="244"/>
      <c r="D1271" s="303" t="s">
        <v>129</v>
      </c>
      <c r="E1271" s="49">
        <f t="shared" si="18"/>
        <v>0</v>
      </c>
      <c r="F1271" s="244">
        <f t="shared" si="19"/>
        <v>34</v>
      </c>
      <c r="G1271" s="315"/>
      <c r="H1271" s="49">
        <v>34</v>
      </c>
    </row>
    <row r="1272" spans="1:11" s="49" customFormat="1" ht="18">
      <c r="A1272" s="259" t="s">
        <v>2542</v>
      </c>
      <c r="B1272" s="28"/>
      <c r="C1272" s="244"/>
      <c r="D1272" s="303" t="s">
        <v>129</v>
      </c>
      <c r="E1272" s="49">
        <f t="shared" si="18"/>
        <v>0</v>
      </c>
      <c r="F1272" s="244">
        <f t="shared" si="19"/>
        <v>6</v>
      </c>
      <c r="G1272" s="315"/>
      <c r="I1272" s="49">
        <v>6</v>
      </c>
    </row>
    <row r="1273" spans="1:11" s="49" customFormat="1" ht="18">
      <c r="A1273" s="259" t="s">
        <v>3158</v>
      </c>
      <c r="B1273" s="28"/>
      <c r="C1273" s="244"/>
      <c r="D1273" s="303" t="s">
        <v>129</v>
      </c>
      <c r="E1273" s="49">
        <f t="shared" si="18"/>
        <v>1</v>
      </c>
      <c r="F1273" s="244">
        <f t="shared" si="19"/>
        <v>7</v>
      </c>
      <c r="G1273" s="315"/>
      <c r="I1273" s="49">
        <v>7</v>
      </c>
    </row>
    <row r="1274" spans="1:11" s="49" customFormat="1" ht="18">
      <c r="A1274" s="259" t="s">
        <v>3118</v>
      </c>
      <c r="B1274" s="28"/>
      <c r="C1274" s="244"/>
      <c r="D1274" s="303" t="s">
        <v>129</v>
      </c>
      <c r="E1274" s="49">
        <f t="shared" si="18"/>
        <v>0</v>
      </c>
      <c r="F1274" s="244">
        <f t="shared" si="19"/>
        <v>19</v>
      </c>
      <c r="G1274" s="315"/>
      <c r="J1274" s="49">
        <v>19</v>
      </c>
    </row>
    <row r="1275" spans="1:11" s="49" customFormat="1" ht="18">
      <c r="A1275" s="259" t="s">
        <v>2474</v>
      </c>
      <c r="B1275" s="237"/>
      <c r="C1275" s="244"/>
      <c r="D1275" s="303" t="s">
        <v>134</v>
      </c>
      <c r="E1275" s="49">
        <f t="shared" si="18"/>
        <v>11</v>
      </c>
      <c r="F1275" s="244">
        <f t="shared" si="19"/>
        <v>23</v>
      </c>
      <c r="G1275" s="315"/>
      <c r="J1275" s="49">
        <v>23</v>
      </c>
    </row>
    <row r="1276" spans="1:11" s="49" customFormat="1" ht="18">
      <c r="A1276" s="259" t="s">
        <v>485</v>
      </c>
      <c r="B1276" s="240"/>
      <c r="C1276" s="244"/>
      <c r="D1276" s="303" t="s">
        <v>135</v>
      </c>
      <c r="E1276" s="49">
        <f t="shared" si="18"/>
        <v>10</v>
      </c>
      <c r="F1276" s="244">
        <f t="shared" si="19"/>
        <v>13</v>
      </c>
      <c r="G1276" s="315"/>
      <c r="H1276" s="49">
        <v>11</v>
      </c>
      <c r="J1276" s="49">
        <v>2</v>
      </c>
    </row>
    <row r="1277" spans="1:11" s="49" customFormat="1" ht="18">
      <c r="A1277" s="259" t="s">
        <v>3224</v>
      </c>
      <c r="B1277" s="237"/>
      <c r="C1277" s="244"/>
      <c r="D1277" s="1" t="s">
        <v>131</v>
      </c>
      <c r="E1277" s="49">
        <f t="shared" si="18"/>
        <v>3</v>
      </c>
      <c r="F1277" s="244">
        <f t="shared" si="19"/>
        <v>40</v>
      </c>
      <c r="G1277" s="315"/>
      <c r="H1277" s="49">
        <v>7</v>
      </c>
      <c r="I1277" s="49">
        <v>22</v>
      </c>
      <c r="J1277" s="49">
        <v>11</v>
      </c>
    </row>
    <row r="1278" spans="1:11" s="49" customFormat="1" ht="18">
      <c r="A1278" s="259" t="s">
        <v>753</v>
      </c>
      <c r="B1278" s="28"/>
      <c r="C1278" s="244"/>
      <c r="D1278" s="1" t="s">
        <v>131</v>
      </c>
      <c r="E1278" s="49">
        <f t="shared" si="18"/>
        <v>3</v>
      </c>
      <c r="F1278" s="244">
        <f t="shared" si="19"/>
        <v>47</v>
      </c>
      <c r="G1278" s="315"/>
      <c r="H1278" s="49">
        <v>27</v>
      </c>
      <c r="I1278" s="49">
        <v>20</v>
      </c>
      <c r="K1278" s="28"/>
    </row>
    <row r="1279" spans="1:11" s="49" customFormat="1" ht="18">
      <c r="A1279" s="259" t="s">
        <v>594</v>
      </c>
      <c r="B1279" s="304"/>
      <c r="C1279" s="244"/>
      <c r="D1279" s="303" t="s">
        <v>132</v>
      </c>
      <c r="E1279" s="49">
        <f t="shared" si="18"/>
        <v>4</v>
      </c>
      <c r="F1279" s="244">
        <f t="shared" si="19"/>
        <v>23</v>
      </c>
      <c r="G1279" s="315"/>
      <c r="H1279" s="49">
        <v>23</v>
      </c>
    </row>
    <row r="1280" spans="1:11" s="49" customFormat="1" ht="18">
      <c r="A1280" s="259" t="s">
        <v>3427</v>
      </c>
      <c r="B1280" s="28"/>
      <c r="C1280" s="244"/>
      <c r="D1280" s="303" t="s">
        <v>129</v>
      </c>
      <c r="E1280" s="49">
        <f t="shared" si="18"/>
        <v>0</v>
      </c>
      <c r="F1280" s="244">
        <f t="shared" si="19"/>
        <v>5</v>
      </c>
      <c r="G1280" s="315"/>
      <c r="J1280" s="49">
        <v>5</v>
      </c>
    </row>
    <row r="1281" spans="1:11" s="49" customFormat="1" ht="18">
      <c r="A1281" s="259" t="s">
        <v>583</v>
      </c>
      <c r="B1281" s="86"/>
      <c r="C1281" s="244"/>
      <c r="D1281" s="303" t="s">
        <v>135</v>
      </c>
      <c r="E1281" s="49">
        <f t="shared" si="18"/>
        <v>3</v>
      </c>
      <c r="F1281" s="244">
        <f t="shared" si="19"/>
        <v>134</v>
      </c>
      <c r="G1281" s="315">
        <v>83</v>
      </c>
      <c r="H1281" s="49">
        <v>36</v>
      </c>
      <c r="I1281" s="49">
        <v>15</v>
      </c>
    </row>
    <row r="1282" spans="1:11" s="49" customFormat="1" ht="18">
      <c r="A1282" s="259" t="s">
        <v>3469</v>
      </c>
      <c r="B1282" s="237"/>
      <c r="C1282" s="244"/>
      <c r="D1282" s="303" t="s">
        <v>129</v>
      </c>
      <c r="E1282" s="49">
        <f t="shared" si="18"/>
        <v>0</v>
      </c>
      <c r="F1282" s="244">
        <f t="shared" si="19"/>
        <v>0</v>
      </c>
      <c r="G1282" s="315"/>
    </row>
    <row r="1283" spans="1:11" s="49" customFormat="1" ht="18.75">
      <c r="A1283" s="259" t="s">
        <v>993</v>
      </c>
      <c r="B1283" s="391"/>
      <c r="C1283" s="244"/>
      <c r="D1283" s="303" t="s">
        <v>135</v>
      </c>
      <c r="E1283" s="49">
        <f t="shared" si="18"/>
        <v>66</v>
      </c>
      <c r="F1283" s="244">
        <f t="shared" si="19"/>
        <v>150</v>
      </c>
      <c r="G1283" s="315">
        <v>18</v>
      </c>
      <c r="H1283" s="49">
        <v>9</v>
      </c>
      <c r="I1283" s="49">
        <v>42</v>
      </c>
      <c r="J1283" s="49">
        <v>13</v>
      </c>
      <c r="K1283" s="49">
        <v>68</v>
      </c>
    </row>
    <row r="1284" spans="1:11" s="49" customFormat="1" ht="18">
      <c r="A1284" s="259" t="s">
        <v>2035</v>
      </c>
      <c r="B1284" s="237"/>
      <c r="C1284" s="244"/>
      <c r="D1284" s="303" t="s">
        <v>136</v>
      </c>
      <c r="E1284" s="49">
        <f t="shared" si="18"/>
        <v>45</v>
      </c>
      <c r="F1284" s="244">
        <f t="shared" si="19"/>
        <v>746</v>
      </c>
      <c r="G1284" s="315">
        <v>285</v>
      </c>
      <c r="H1284" s="49">
        <v>329</v>
      </c>
      <c r="I1284" s="49">
        <v>32</v>
      </c>
      <c r="K1284" s="49">
        <v>100</v>
      </c>
    </row>
    <row r="1285" spans="1:11" s="49" customFormat="1" ht="18">
      <c r="A1285" s="259" t="s">
        <v>1382</v>
      </c>
      <c r="B1285" s="28"/>
      <c r="C1285" s="244"/>
      <c r="D1285" s="303" t="s">
        <v>130</v>
      </c>
      <c r="E1285" s="49">
        <f t="shared" si="18"/>
        <v>0</v>
      </c>
      <c r="F1285" s="244">
        <f t="shared" si="19"/>
        <v>58</v>
      </c>
      <c r="G1285" s="315"/>
      <c r="I1285" s="49">
        <v>11</v>
      </c>
      <c r="K1285" s="49">
        <v>47</v>
      </c>
    </row>
    <row r="1286" spans="1:11" s="49" customFormat="1" ht="18">
      <c r="A1286" s="259" t="s">
        <v>2322</v>
      </c>
      <c r="B1286" s="28"/>
      <c r="C1286" s="244"/>
      <c r="D1286" s="303" t="s">
        <v>129</v>
      </c>
      <c r="E1286" s="49">
        <f t="shared" si="18"/>
        <v>1</v>
      </c>
      <c r="F1286" s="244">
        <f t="shared" si="19"/>
        <v>15</v>
      </c>
      <c r="G1286" s="315"/>
      <c r="H1286" s="49">
        <v>1</v>
      </c>
      <c r="I1286" s="49">
        <v>14</v>
      </c>
    </row>
    <row r="1287" spans="1:11" s="49" customFormat="1" ht="18">
      <c r="A1287" s="259" t="s">
        <v>3248</v>
      </c>
      <c r="B1287" s="28"/>
      <c r="C1287" s="244"/>
      <c r="D1287" s="303" t="s">
        <v>129</v>
      </c>
      <c r="E1287" s="49">
        <f t="shared" si="18"/>
        <v>0</v>
      </c>
      <c r="F1287" s="244">
        <f t="shared" si="19"/>
        <v>0</v>
      </c>
      <c r="G1287" s="315"/>
    </row>
    <row r="1288" spans="1:11" s="49" customFormat="1" ht="18">
      <c r="A1288" s="259" t="s">
        <v>3155</v>
      </c>
      <c r="B1288" s="28"/>
      <c r="C1288" s="244"/>
      <c r="D1288" s="303" t="s">
        <v>129</v>
      </c>
      <c r="E1288" s="49">
        <f t="shared" si="18"/>
        <v>2</v>
      </c>
      <c r="F1288" s="244">
        <f t="shared" si="19"/>
        <v>30</v>
      </c>
      <c r="G1288" s="315"/>
      <c r="H1288" s="49">
        <v>4</v>
      </c>
      <c r="J1288" s="49">
        <v>26</v>
      </c>
    </row>
    <row r="1289" spans="1:11" s="49" customFormat="1" ht="18">
      <c r="A1289" s="259" t="s">
        <v>2047</v>
      </c>
      <c r="B1289" s="28"/>
      <c r="C1289" s="244"/>
      <c r="D1289" s="303" t="s">
        <v>129</v>
      </c>
      <c r="E1289" s="49">
        <f t="shared" si="18"/>
        <v>0</v>
      </c>
      <c r="F1289" s="244">
        <f t="shared" si="19"/>
        <v>4</v>
      </c>
      <c r="G1289" s="315">
        <v>4</v>
      </c>
    </row>
    <row r="1290" spans="1:11" s="49" customFormat="1" ht="18">
      <c r="A1290" s="259" t="s">
        <v>514</v>
      </c>
      <c r="B1290" s="28"/>
      <c r="C1290" s="244"/>
      <c r="D1290" s="303" t="s">
        <v>130</v>
      </c>
      <c r="E1290" s="49">
        <f t="shared" si="18"/>
        <v>5</v>
      </c>
      <c r="F1290" s="244">
        <f t="shared" si="19"/>
        <v>0</v>
      </c>
      <c r="G1290" s="315"/>
    </row>
    <row r="1291" spans="1:11" s="49" customFormat="1" ht="18.75">
      <c r="A1291" s="259" t="s">
        <v>536</v>
      </c>
      <c r="B1291" s="391"/>
      <c r="C1291" s="244"/>
      <c r="D1291" s="303" t="s">
        <v>135</v>
      </c>
      <c r="E1291" s="49">
        <f t="shared" si="18"/>
        <v>13</v>
      </c>
      <c r="F1291" s="244">
        <f t="shared" si="19"/>
        <v>197</v>
      </c>
      <c r="G1291" s="315"/>
      <c r="H1291" s="49">
        <v>135</v>
      </c>
      <c r="I1291" s="49">
        <v>62</v>
      </c>
    </row>
    <row r="1292" spans="1:11" s="49" customFormat="1" ht="18">
      <c r="A1292" s="259" t="s">
        <v>495</v>
      </c>
      <c r="B1292" s="28"/>
      <c r="C1292" s="244"/>
      <c r="D1292" s="303" t="s">
        <v>129</v>
      </c>
      <c r="E1292" s="49">
        <f t="shared" si="18"/>
        <v>7</v>
      </c>
      <c r="F1292" s="244">
        <f t="shared" si="19"/>
        <v>35</v>
      </c>
      <c r="G1292" s="315"/>
      <c r="I1292" s="49">
        <v>5</v>
      </c>
      <c r="J1292" s="49">
        <v>30</v>
      </c>
    </row>
    <row r="1293" spans="1:11" s="49" customFormat="1" ht="18">
      <c r="A1293" s="259" t="s">
        <v>1695</v>
      </c>
      <c r="B1293" s="237"/>
      <c r="C1293" s="244"/>
      <c r="D1293" s="1" t="s">
        <v>131</v>
      </c>
      <c r="E1293" s="49">
        <f t="shared" si="18"/>
        <v>9</v>
      </c>
      <c r="F1293" s="244">
        <f t="shared" si="19"/>
        <v>0</v>
      </c>
      <c r="G1293" s="315"/>
    </row>
    <row r="1294" spans="1:11" s="49" customFormat="1" ht="18">
      <c r="A1294" s="259" t="s">
        <v>3142</v>
      </c>
      <c r="B1294" s="237"/>
      <c r="C1294" s="244"/>
      <c r="D1294" s="303" t="s">
        <v>129</v>
      </c>
      <c r="E1294" s="49">
        <f t="shared" si="18"/>
        <v>2</v>
      </c>
      <c r="F1294" s="244">
        <f t="shared" si="19"/>
        <v>16</v>
      </c>
      <c r="G1294" s="315"/>
      <c r="H1294" s="49">
        <v>3</v>
      </c>
      <c r="I1294" s="49">
        <v>6</v>
      </c>
      <c r="J1294" s="49">
        <v>7</v>
      </c>
    </row>
    <row r="1295" spans="1:11" s="49" customFormat="1" ht="18">
      <c r="A1295" s="259" t="s">
        <v>1738</v>
      </c>
      <c r="B1295" s="458"/>
      <c r="C1295" s="244"/>
      <c r="D1295" s="303" t="s">
        <v>129</v>
      </c>
      <c r="E1295" s="49">
        <f t="shared" si="18"/>
        <v>0</v>
      </c>
      <c r="F1295" s="244">
        <f t="shared" si="19"/>
        <v>10</v>
      </c>
      <c r="G1295" s="315"/>
      <c r="I1295" s="49">
        <v>10</v>
      </c>
    </row>
    <row r="1296" spans="1:11" s="49" customFormat="1" ht="18">
      <c r="A1296" s="259" t="s">
        <v>3260</v>
      </c>
      <c r="B1296" s="458"/>
      <c r="C1296" s="244"/>
      <c r="D1296" s="303" t="s">
        <v>129</v>
      </c>
      <c r="E1296" s="49">
        <f t="shared" si="18"/>
        <v>1</v>
      </c>
      <c r="F1296" s="244">
        <f t="shared" si="19"/>
        <v>0</v>
      </c>
      <c r="G1296" s="315"/>
    </row>
    <row r="1297" spans="1:11" s="49" customFormat="1" ht="18">
      <c r="A1297" s="259" t="s">
        <v>726</v>
      </c>
      <c r="B1297" s="237"/>
      <c r="C1297" s="244"/>
      <c r="D1297" s="1" t="s">
        <v>131</v>
      </c>
      <c r="E1297" s="49">
        <f t="shared" si="18"/>
        <v>43</v>
      </c>
      <c r="F1297" s="244">
        <f t="shared" si="19"/>
        <v>138</v>
      </c>
      <c r="G1297" s="315">
        <v>75</v>
      </c>
      <c r="H1297" s="49">
        <v>42</v>
      </c>
      <c r="I1297" s="49">
        <v>21</v>
      </c>
    </row>
    <row r="1298" spans="1:11" s="49" customFormat="1" ht="18">
      <c r="A1298" s="259" t="s">
        <v>621</v>
      </c>
      <c r="B1298" s="237"/>
      <c r="C1298" s="244"/>
      <c r="D1298" s="303" t="s">
        <v>136</v>
      </c>
      <c r="E1298" s="49">
        <f t="shared" si="18"/>
        <v>34</v>
      </c>
      <c r="F1298" s="244">
        <f t="shared" si="19"/>
        <v>429</v>
      </c>
      <c r="G1298" s="315">
        <v>308</v>
      </c>
      <c r="H1298" s="49">
        <v>67</v>
      </c>
      <c r="I1298" s="49">
        <v>24</v>
      </c>
      <c r="K1298" s="49">
        <v>30</v>
      </c>
    </row>
    <row r="1299" spans="1:11" s="49" customFormat="1" ht="18">
      <c r="A1299" s="259" t="s">
        <v>624</v>
      </c>
      <c r="B1299" s="240"/>
      <c r="C1299" s="244"/>
      <c r="D1299" s="303" t="s">
        <v>138</v>
      </c>
      <c r="E1299" s="49">
        <f t="shared" si="18"/>
        <v>27</v>
      </c>
      <c r="F1299" s="244">
        <f t="shared" si="19"/>
        <v>271</v>
      </c>
      <c r="G1299" s="315"/>
      <c r="H1299" s="49">
        <v>51</v>
      </c>
      <c r="I1299" s="49">
        <v>157</v>
      </c>
      <c r="J1299" s="49">
        <v>29</v>
      </c>
      <c r="K1299" s="49">
        <v>34</v>
      </c>
    </row>
    <row r="1300" spans="1:11" s="49" customFormat="1" ht="18">
      <c r="A1300" s="259" t="s">
        <v>589</v>
      </c>
      <c r="B1300" s="237"/>
      <c r="C1300" s="244"/>
      <c r="D1300" s="303" t="s">
        <v>137</v>
      </c>
      <c r="E1300" s="49">
        <f t="shared" si="18"/>
        <v>3</v>
      </c>
      <c r="F1300" s="244">
        <f t="shared" si="19"/>
        <v>0</v>
      </c>
      <c r="G1300" s="315"/>
    </row>
    <row r="1301" spans="1:11" s="49" customFormat="1" ht="18">
      <c r="A1301" s="259" t="s">
        <v>2610</v>
      </c>
      <c r="B1301" s="28"/>
      <c r="C1301" s="244"/>
      <c r="D1301" s="303" t="s">
        <v>129</v>
      </c>
      <c r="E1301" s="49">
        <f t="shared" si="18"/>
        <v>1</v>
      </c>
      <c r="F1301" s="244">
        <f t="shared" si="19"/>
        <v>33</v>
      </c>
      <c r="G1301" s="315"/>
      <c r="I1301" s="49">
        <v>31</v>
      </c>
      <c r="J1301" s="49">
        <v>2</v>
      </c>
    </row>
    <row r="1302" spans="1:11" s="49" customFormat="1" ht="18">
      <c r="A1302" s="259" t="s">
        <v>2535</v>
      </c>
      <c r="B1302" s="458"/>
      <c r="C1302" s="244"/>
      <c r="D1302" s="303" t="s">
        <v>129</v>
      </c>
      <c r="E1302" s="49">
        <f t="shared" si="18"/>
        <v>1</v>
      </c>
      <c r="F1302" s="244">
        <f t="shared" si="19"/>
        <v>16</v>
      </c>
      <c r="G1302" s="315"/>
      <c r="I1302" s="49">
        <v>1</v>
      </c>
      <c r="K1302" s="49">
        <v>15</v>
      </c>
    </row>
    <row r="1303" spans="1:11" s="49" customFormat="1" ht="18">
      <c r="A1303" s="259" t="s">
        <v>567</v>
      </c>
      <c r="B1303" s="28"/>
      <c r="C1303" s="244"/>
      <c r="D1303" s="303" t="s">
        <v>137</v>
      </c>
      <c r="E1303" s="49">
        <f t="shared" si="18"/>
        <v>4</v>
      </c>
      <c r="F1303" s="244">
        <f t="shared" si="19"/>
        <v>121</v>
      </c>
      <c r="G1303" s="315"/>
      <c r="H1303" s="49">
        <v>66</v>
      </c>
      <c r="I1303" s="49">
        <v>30</v>
      </c>
      <c r="J1303" s="49">
        <v>25</v>
      </c>
    </row>
    <row r="1304" spans="1:11" s="49" customFormat="1" ht="18">
      <c r="A1304" s="259" t="s">
        <v>3348</v>
      </c>
      <c r="B1304" s="28"/>
      <c r="C1304" s="244"/>
      <c r="D1304" s="303" t="s">
        <v>129</v>
      </c>
      <c r="E1304" s="49">
        <f t="shared" si="18"/>
        <v>0</v>
      </c>
      <c r="F1304" s="244">
        <f t="shared" si="19"/>
        <v>0</v>
      </c>
      <c r="G1304" s="315"/>
      <c r="K1304" s="170"/>
    </row>
    <row r="1305" spans="1:11" s="49" customFormat="1" ht="18">
      <c r="A1305" s="259" t="s">
        <v>492</v>
      </c>
      <c r="B1305" s="237"/>
      <c r="C1305" s="244"/>
      <c r="D1305" s="1" t="s">
        <v>131</v>
      </c>
      <c r="E1305" s="49">
        <f t="shared" si="18"/>
        <v>8</v>
      </c>
      <c r="F1305" s="244">
        <f t="shared" si="19"/>
        <v>147</v>
      </c>
      <c r="G1305" s="315"/>
      <c r="H1305" s="49">
        <v>65</v>
      </c>
      <c r="I1305" s="49">
        <v>44</v>
      </c>
      <c r="J1305" s="49">
        <v>38</v>
      </c>
    </row>
    <row r="1306" spans="1:11" s="49" customFormat="1" ht="18">
      <c r="A1306" s="259" t="s">
        <v>2659</v>
      </c>
      <c r="B1306" s="28"/>
      <c r="C1306" s="244"/>
      <c r="D1306" s="303" t="s">
        <v>132</v>
      </c>
      <c r="E1306" s="49">
        <f t="shared" si="18"/>
        <v>1</v>
      </c>
      <c r="F1306" s="244">
        <f t="shared" si="19"/>
        <v>0</v>
      </c>
      <c r="G1306" s="315"/>
    </row>
    <row r="1307" spans="1:11" s="49" customFormat="1" ht="18">
      <c r="A1307" s="259" t="s">
        <v>2589</v>
      </c>
      <c r="B1307" s="28"/>
      <c r="C1307" s="244"/>
      <c r="D1307" s="303" t="s">
        <v>129</v>
      </c>
      <c r="E1307" s="49">
        <f t="shared" si="18"/>
        <v>0</v>
      </c>
      <c r="F1307" s="244">
        <f t="shared" si="19"/>
        <v>0</v>
      </c>
      <c r="G1307" s="315"/>
      <c r="K1307" s="170"/>
    </row>
    <row r="1308" spans="1:11" s="49" customFormat="1" ht="18">
      <c r="A1308" s="259" t="s">
        <v>1791</v>
      </c>
      <c r="B1308" s="28"/>
      <c r="C1308" s="244"/>
      <c r="D1308" s="303" t="s">
        <v>132</v>
      </c>
      <c r="E1308" s="49">
        <f t="shared" si="18"/>
        <v>2</v>
      </c>
      <c r="F1308" s="244">
        <f t="shared" si="19"/>
        <v>33</v>
      </c>
      <c r="G1308" s="315"/>
      <c r="I1308" s="49">
        <v>19</v>
      </c>
      <c r="J1308" s="49">
        <v>14</v>
      </c>
    </row>
    <row r="1309" spans="1:11" s="49" customFormat="1" ht="18">
      <c r="A1309" s="259" t="s">
        <v>988</v>
      </c>
      <c r="B1309" s="28"/>
      <c r="C1309" s="244"/>
      <c r="D1309" s="1" t="s">
        <v>131</v>
      </c>
      <c r="E1309" s="49">
        <f t="shared" si="18"/>
        <v>2</v>
      </c>
      <c r="F1309" s="244">
        <f t="shared" si="19"/>
        <v>155</v>
      </c>
      <c r="G1309" s="315">
        <v>3</v>
      </c>
      <c r="H1309" s="49">
        <v>101</v>
      </c>
      <c r="J1309" s="49">
        <v>5</v>
      </c>
      <c r="K1309" s="49">
        <v>46</v>
      </c>
    </row>
    <row r="1310" spans="1:11" s="49" customFormat="1" ht="18.75">
      <c r="A1310" s="259" t="s">
        <v>1728</v>
      </c>
      <c r="B1310" s="391"/>
      <c r="C1310" s="244"/>
      <c r="D1310" s="303" t="s">
        <v>135</v>
      </c>
      <c r="E1310" s="49">
        <f t="shared" si="18"/>
        <v>4</v>
      </c>
      <c r="F1310" s="244">
        <f t="shared" si="19"/>
        <v>108</v>
      </c>
      <c r="G1310" s="315">
        <v>37</v>
      </c>
      <c r="H1310" s="49">
        <v>13</v>
      </c>
      <c r="I1310" s="49">
        <v>1</v>
      </c>
      <c r="J1310" s="49">
        <v>2</v>
      </c>
      <c r="K1310" s="335">
        <v>55</v>
      </c>
    </row>
    <row r="1311" spans="1:11" s="49" customFormat="1" ht="18">
      <c r="A1311" s="259" t="s">
        <v>2062</v>
      </c>
      <c r="B1311" s="28"/>
      <c r="C1311" s="244"/>
      <c r="D1311" s="303" t="s">
        <v>129</v>
      </c>
      <c r="E1311" s="49">
        <f t="shared" si="18"/>
        <v>0</v>
      </c>
      <c r="F1311" s="244">
        <f t="shared" si="19"/>
        <v>27</v>
      </c>
      <c r="G1311" s="315"/>
      <c r="J1311" s="49">
        <v>27</v>
      </c>
    </row>
    <row r="1312" spans="1:11" s="49" customFormat="1" ht="18">
      <c r="A1312" s="259" t="s">
        <v>2519</v>
      </c>
      <c r="B1312" s="28"/>
      <c r="C1312" s="244"/>
      <c r="D1312" s="303" t="s">
        <v>129</v>
      </c>
      <c r="E1312" s="49">
        <f t="shared" si="18"/>
        <v>0</v>
      </c>
      <c r="F1312" s="244">
        <f t="shared" si="19"/>
        <v>0</v>
      </c>
      <c r="G1312" s="315"/>
    </row>
    <row r="1313" spans="1:11" s="49" customFormat="1" ht="18">
      <c r="A1313" s="259" t="s">
        <v>552</v>
      </c>
      <c r="B1313" s="28"/>
      <c r="C1313" s="244"/>
      <c r="D1313" s="303" t="s">
        <v>129</v>
      </c>
      <c r="E1313" s="49">
        <f t="shared" si="18"/>
        <v>0</v>
      </c>
      <c r="F1313" s="244">
        <f t="shared" si="19"/>
        <v>30</v>
      </c>
      <c r="G1313" s="315"/>
      <c r="H1313" s="49">
        <v>24</v>
      </c>
      <c r="I1313" s="49">
        <v>1</v>
      </c>
      <c r="K1313" s="28">
        <v>5</v>
      </c>
    </row>
    <row r="1314" spans="1:11" s="49" customFormat="1" ht="18">
      <c r="A1314" s="259" t="s">
        <v>595</v>
      </c>
      <c r="B1314" s="237"/>
      <c r="C1314" s="244"/>
      <c r="D1314" s="1" t="s">
        <v>131</v>
      </c>
      <c r="E1314" s="49">
        <f t="shared" si="18"/>
        <v>1</v>
      </c>
      <c r="F1314" s="244">
        <f t="shared" si="19"/>
        <v>63</v>
      </c>
      <c r="G1314" s="315">
        <v>27</v>
      </c>
      <c r="H1314" s="49">
        <v>7</v>
      </c>
      <c r="I1314" s="49">
        <v>28</v>
      </c>
      <c r="J1314" s="49">
        <v>1</v>
      </c>
    </row>
    <row r="1315" spans="1:11" s="49" customFormat="1" ht="18">
      <c r="A1315" s="259" t="s">
        <v>2032</v>
      </c>
      <c r="B1315" s="28"/>
      <c r="C1315" s="244"/>
      <c r="D1315" s="303" t="s">
        <v>129</v>
      </c>
      <c r="E1315" s="49">
        <f t="shared" si="18"/>
        <v>1</v>
      </c>
      <c r="F1315" s="244">
        <f t="shared" si="19"/>
        <v>42</v>
      </c>
      <c r="G1315" s="315"/>
      <c r="H1315" s="49">
        <v>42</v>
      </c>
      <c r="K1315" s="170"/>
    </row>
    <row r="1316" spans="1:11" s="49" customFormat="1" ht="18">
      <c r="A1316" s="259" t="s">
        <v>3250</v>
      </c>
      <c r="B1316" s="28"/>
      <c r="C1316" s="244"/>
      <c r="D1316" s="303" t="s">
        <v>129</v>
      </c>
      <c r="E1316" s="49">
        <f t="shared" si="18"/>
        <v>0</v>
      </c>
      <c r="F1316" s="244">
        <f t="shared" si="19"/>
        <v>0</v>
      </c>
      <c r="G1316" s="315"/>
      <c r="K1316" s="170"/>
    </row>
    <row r="1317" spans="1:11" s="49" customFormat="1" ht="18">
      <c r="A1317" s="259" t="s">
        <v>2622</v>
      </c>
      <c r="B1317" s="237"/>
      <c r="C1317" s="244"/>
      <c r="D1317" s="303" t="s">
        <v>130</v>
      </c>
      <c r="E1317" s="49">
        <f t="shared" si="18"/>
        <v>1</v>
      </c>
      <c r="F1317" s="244">
        <f t="shared" si="19"/>
        <v>14</v>
      </c>
      <c r="G1317" s="315"/>
      <c r="H1317" s="49">
        <v>3</v>
      </c>
      <c r="I1317" s="49">
        <v>2</v>
      </c>
      <c r="J1317" s="49">
        <v>9</v>
      </c>
    </row>
    <row r="1318" spans="1:11" s="49" customFormat="1" ht="18">
      <c r="A1318" s="259" t="s">
        <v>3451</v>
      </c>
      <c r="B1318" s="28"/>
      <c r="C1318" s="244"/>
      <c r="D1318" s="303" t="s">
        <v>129</v>
      </c>
      <c r="E1318" s="49">
        <f t="shared" si="18"/>
        <v>0</v>
      </c>
      <c r="F1318" s="244">
        <f t="shared" si="19"/>
        <v>0</v>
      </c>
      <c r="G1318" s="315"/>
    </row>
    <row r="1319" spans="1:11" s="49" customFormat="1" ht="18">
      <c r="A1319" s="259" t="s">
        <v>1739</v>
      </c>
      <c r="B1319" s="28"/>
      <c r="C1319" s="244"/>
      <c r="D1319" s="303" t="s">
        <v>129</v>
      </c>
      <c r="E1319" s="49">
        <f t="shared" si="18"/>
        <v>0</v>
      </c>
      <c r="F1319" s="244">
        <f t="shared" si="19"/>
        <v>8</v>
      </c>
      <c r="G1319" s="315"/>
      <c r="K1319" s="335">
        <v>8</v>
      </c>
    </row>
    <row r="1320" spans="1:11" s="49" customFormat="1" ht="18">
      <c r="A1320" s="259" t="s">
        <v>2033</v>
      </c>
      <c r="B1320" s="237"/>
      <c r="C1320" s="244"/>
      <c r="D1320" s="303" t="s">
        <v>130</v>
      </c>
      <c r="E1320" s="49">
        <f t="shared" si="18"/>
        <v>1</v>
      </c>
      <c r="F1320" s="244">
        <f t="shared" si="19"/>
        <v>19</v>
      </c>
      <c r="G1320" s="315"/>
      <c r="H1320" s="49">
        <v>3</v>
      </c>
      <c r="I1320" s="49">
        <v>5</v>
      </c>
      <c r="J1320" s="49">
        <v>11</v>
      </c>
    </row>
    <row r="1321" spans="1:11" s="49" customFormat="1" ht="18">
      <c r="A1321" s="259" t="s">
        <v>3498</v>
      </c>
      <c r="B1321" s="28"/>
      <c r="C1321" s="244"/>
      <c r="D1321" s="303" t="s">
        <v>129</v>
      </c>
      <c r="E1321" s="49">
        <f t="shared" si="18"/>
        <v>0</v>
      </c>
      <c r="F1321" s="244">
        <f t="shared" si="19"/>
        <v>0</v>
      </c>
      <c r="G1321" s="315"/>
      <c r="K1321" s="170"/>
    </row>
    <row r="1322" spans="1:11" s="49" customFormat="1" ht="18">
      <c r="A1322" s="259" t="s">
        <v>3537</v>
      </c>
      <c r="B1322" s="237"/>
      <c r="C1322" s="244"/>
      <c r="D1322" s="303" t="s">
        <v>129</v>
      </c>
      <c r="E1322" s="49">
        <f t="shared" si="18"/>
        <v>0</v>
      </c>
      <c r="F1322" s="244">
        <f t="shared" si="19"/>
        <v>2</v>
      </c>
      <c r="G1322" s="315"/>
      <c r="J1322" s="49">
        <v>2</v>
      </c>
    </row>
    <row r="1323" spans="1:11" s="49" customFormat="1" ht="18">
      <c r="A1323" s="259" t="s">
        <v>3167</v>
      </c>
      <c r="B1323" s="28"/>
      <c r="C1323" s="244"/>
      <c r="D1323" s="303" t="s">
        <v>129</v>
      </c>
      <c r="E1323" s="49">
        <f t="shared" si="18"/>
        <v>4</v>
      </c>
      <c r="F1323" s="244">
        <f t="shared" si="19"/>
        <v>6</v>
      </c>
      <c r="G1323" s="315"/>
      <c r="I1323" s="49">
        <v>3</v>
      </c>
      <c r="J1323" s="49">
        <v>3</v>
      </c>
      <c r="K1323" s="170"/>
    </row>
    <row r="1324" spans="1:11" s="49" customFormat="1" ht="18">
      <c r="A1324" s="259" t="s">
        <v>422</v>
      </c>
      <c r="B1324" s="237"/>
      <c r="C1324" s="244"/>
      <c r="D1324" s="303" t="s">
        <v>134</v>
      </c>
      <c r="E1324" s="49">
        <f t="shared" si="18"/>
        <v>6</v>
      </c>
      <c r="F1324" s="244">
        <f t="shared" si="19"/>
        <v>92</v>
      </c>
      <c r="G1324" s="315"/>
      <c r="H1324" s="49">
        <v>53</v>
      </c>
      <c r="I1324" s="49">
        <v>37</v>
      </c>
      <c r="J1324" s="49">
        <v>2</v>
      </c>
    </row>
    <row r="1325" spans="1:11" s="49" customFormat="1" ht="18">
      <c r="A1325" s="259" t="s">
        <v>3444</v>
      </c>
      <c r="B1325" s="28"/>
      <c r="C1325" s="244"/>
      <c r="D1325" s="303" t="s">
        <v>129</v>
      </c>
      <c r="E1325" s="49">
        <f t="shared" si="18"/>
        <v>0</v>
      </c>
      <c r="F1325" s="244">
        <f t="shared" si="19"/>
        <v>28</v>
      </c>
      <c r="G1325" s="315"/>
      <c r="I1325" s="49">
        <v>22</v>
      </c>
      <c r="J1325" s="49">
        <v>6</v>
      </c>
    </row>
    <row r="1326" spans="1:11" s="49" customFormat="1" ht="18">
      <c r="A1326" s="259" t="s">
        <v>1379</v>
      </c>
      <c r="B1326" s="237"/>
      <c r="C1326" s="244"/>
      <c r="D1326" s="303" t="s">
        <v>129</v>
      </c>
      <c r="E1326" s="49">
        <f t="shared" si="18"/>
        <v>2</v>
      </c>
      <c r="F1326" s="244">
        <f t="shared" si="19"/>
        <v>16</v>
      </c>
      <c r="G1326" s="315"/>
      <c r="H1326" s="49">
        <v>5</v>
      </c>
      <c r="I1326" s="49">
        <v>11</v>
      </c>
    </row>
    <row r="1327" spans="1:11" s="49" customFormat="1" ht="18">
      <c r="A1327" s="259" t="s">
        <v>3461</v>
      </c>
      <c r="B1327" s="28"/>
      <c r="C1327" s="244"/>
      <c r="D1327" s="303" t="s">
        <v>129</v>
      </c>
      <c r="E1327" s="49">
        <f t="shared" ref="E1327:E1390" si="20">COUNTIF($A$797:$BHE$870,A1327)</f>
        <v>1</v>
      </c>
      <c r="F1327" s="244">
        <f t="shared" ref="F1327:F1390" si="21">SUM(G1327:K1327)</f>
        <v>0</v>
      </c>
      <c r="G1327" s="315"/>
    </row>
    <row r="1328" spans="1:11" s="49" customFormat="1" ht="18">
      <c r="A1328" s="259" t="s">
        <v>469</v>
      </c>
      <c r="B1328" s="28"/>
      <c r="C1328" s="244"/>
      <c r="D1328" s="1" t="s">
        <v>131</v>
      </c>
      <c r="E1328" s="49">
        <f t="shared" si="20"/>
        <v>86</v>
      </c>
      <c r="F1328" s="244">
        <f t="shared" si="21"/>
        <v>7</v>
      </c>
      <c r="G1328" s="315"/>
      <c r="H1328" s="49">
        <v>7</v>
      </c>
    </row>
    <row r="1329" spans="1:11" s="49" customFormat="1" ht="18">
      <c r="A1329" s="259" t="s">
        <v>3277</v>
      </c>
      <c r="B1329" s="28"/>
      <c r="C1329" s="244"/>
      <c r="D1329" s="303" t="s">
        <v>129</v>
      </c>
      <c r="E1329" s="49">
        <f t="shared" si="20"/>
        <v>0</v>
      </c>
      <c r="F1329" s="244">
        <f t="shared" si="21"/>
        <v>0</v>
      </c>
      <c r="G1329" s="315"/>
    </row>
    <row r="1330" spans="1:11" s="49" customFormat="1" ht="18">
      <c r="A1330" s="259" t="s">
        <v>3185</v>
      </c>
      <c r="B1330" s="28"/>
      <c r="C1330" s="244"/>
      <c r="D1330" s="303" t="s">
        <v>129</v>
      </c>
      <c r="E1330" s="49">
        <f t="shared" si="20"/>
        <v>0</v>
      </c>
      <c r="F1330" s="244">
        <f t="shared" si="21"/>
        <v>0</v>
      </c>
      <c r="G1330" s="315"/>
    </row>
    <row r="1331" spans="1:11" s="49" customFormat="1" ht="18">
      <c r="A1331" s="259" t="s">
        <v>2022</v>
      </c>
      <c r="B1331" s="28"/>
      <c r="C1331" s="244"/>
      <c r="D1331" s="303" t="s">
        <v>130</v>
      </c>
      <c r="E1331" s="49">
        <f t="shared" si="20"/>
        <v>1</v>
      </c>
      <c r="F1331" s="244">
        <f t="shared" si="21"/>
        <v>0</v>
      </c>
      <c r="G1331" s="315"/>
    </row>
    <row r="1332" spans="1:11" s="49" customFormat="1" ht="18">
      <c r="A1332" s="259" t="s">
        <v>2148</v>
      </c>
      <c r="B1332" s="28"/>
      <c r="C1332" s="244"/>
      <c r="D1332" s="303" t="s">
        <v>129</v>
      </c>
      <c r="E1332" s="49">
        <f t="shared" si="20"/>
        <v>1</v>
      </c>
      <c r="F1332" s="244">
        <f t="shared" si="21"/>
        <v>0</v>
      </c>
      <c r="G1332" s="315"/>
    </row>
    <row r="1333" spans="1:11" s="49" customFormat="1" ht="18">
      <c r="A1333" s="259" t="s">
        <v>2337</v>
      </c>
      <c r="B1333" s="237"/>
      <c r="C1333" s="244"/>
      <c r="D1333" s="303" t="s">
        <v>134</v>
      </c>
      <c r="E1333" s="49">
        <f t="shared" si="20"/>
        <v>15</v>
      </c>
      <c r="F1333" s="244">
        <f t="shared" si="21"/>
        <v>398</v>
      </c>
      <c r="G1333" s="315"/>
      <c r="H1333" s="49">
        <v>207</v>
      </c>
      <c r="I1333" s="49">
        <v>104</v>
      </c>
      <c r="J1333" s="49">
        <v>87</v>
      </c>
    </row>
    <row r="1334" spans="1:11" s="49" customFormat="1" ht="18">
      <c r="A1334" s="259" t="s">
        <v>2111</v>
      </c>
      <c r="B1334" s="237"/>
      <c r="C1334" s="244"/>
      <c r="D1334" s="303" t="s">
        <v>137</v>
      </c>
      <c r="E1334" s="49">
        <f t="shared" si="20"/>
        <v>1</v>
      </c>
      <c r="F1334" s="244">
        <f t="shared" si="21"/>
        <v>212</v>
      </c>
      <c r="G1334" s="315">
        <v>110</v>
      </c>
      <c r="H1334" s="49">
        <v>63</v>
      </c>
      <c r="I1334" s="49">
        <v>14</v>
      </c>
      <c r="J1334" s="49">
        <v>25</v>
      </c>
    </row>
    <row r="1335" spans="1:11" s="49" customFormat="1" ht="18">
      <c r="A1335" s="259" t="s">
        <v>2541</v>
      </c>
      <c r="B1335" s="28"/>
      <c r="C1335" s="244"/>
      <c r="D1335" s="303" t="s">
        <v>129</v>
      </c>
      <c r="E1335" s="49">
        <f t="shared" si="20"/>
        <v>0</v>
      </c>
      <c r="F1335" s="244">
        <f t="shared" si="21"/>
        <v>0</v>
      </c>
      <c r="G1335" s="315"/>
    </row>
    <row r="1336" spans="1:11" s="49" customFormat="1" ht="18">
      <c r="A1336" s="259" t="s">
        <v>1713</v>
      </c>
      <c r="B1336" s="28"/>
      <c r="C1336" s="244"/>
      <c r="D1336" s="303" t="s">
        <v>134</v>
      </c>
      <c r="E1336" s="49">
        <f t="shared" si="20"/>
        <v>16</v>
      </c>
      <c r="F1336" s="244">
        <f t="shared" si="21"/>
        <v>318</v>
      </c>
      <c r="G1336" s="315">
        <v>168</v>
      </c>
      <c r="H1336" s="49">
        <v>98</v>
      </c>
      <c r="I1336" s="49">
        <v>47</v>
      </c>
      <c r="K1336" s="49">
        <v>5</v>
      </c>
    </row>
    <row r="1337" spans="1:11" s="49" customFormat="1" ht="18">
      <c r="A1337" s="259" t="s">
        <v>2578</v>
      </c>
      <c r="B1337" s="28"/>
      <c r="C1337" s="244"/>
      <c r="D1337" s="303" t="s">
        <v>130</v>
      </c>
      <c r="E1337" s="49">
        <f t="shared" si="20"/>
        <v>2</v>
      </c>
      <c r="F1337" s="244">
        <f t="shared" si="21"/>
        <v>5</v>
      </c>
      <c r="G1337" s="315"/>
      <c r="J1337" s="49">
        <v>5</v>
      </c>
    </row>
    <row r="1338" spans="1:11" s="49" customFormat="1" ht="18">
      <c r="A1338" s="259" t="s">
        <v>596</v>
      </c>
      <c r="B1338" s="237"/>
      <c r="C1338" s="244"/>
      <c r="D1338" s="303" t="s">
        <v>129</v>
      </c>
      <c r="E1338" s="49">
        <f t="shared" si="20"/>
        <v>1</v>
      </c>
      <c r="F1338" s="244">
        <f t="shared" si="21"/>
        <v>4</v>
      </c>
      <c r="G1338" s="315"/>
      <c r="I1338" s="49">
        <v>1</v>
      </c>
      <c r="J1338" s="49">
        <v>3</v>
      </c>
    </row>
    <row r="1339" spans="1:11" s="49" customFormat="1" ht="18">
      <c r="A1339" s="259" t="s">
        <v>2629</v>
      </c>
      <c r="B1339" s="28"/>
      <c r="C1339" s="244"/>
      <c r="D1339" s="303" t="s">
        <v>129</v>
      </c>
      <c r="E1339" s="49">
        <f t="shared" si="20"/>
        <v>0</v>
      </c>
      <c r="F1339" s="244">
        <f t="shared" si="21"/>
        <v>0</v>
      </c>
      <c r="G1339" s="315"/>
    </row>
    <row r="1340" spans="1:11" s="49" customFormat="1" ht="18">
      <c r="A1340" s="259" t="s">
        <v>3478</v>
      </c>
      <c r="B1340" s="28"/>
      <c r="C1340" s="244"/>
      <c r="D1340" s="303" t="s">
        <v>129</v>
      </c>
      <c r="E1340" s="49">
        <f t="shared" si="20"/>
        <v>0</v>
      </c>
      <c r="F1340" s="244">
        <f t="shared" si="21"/>
        <v>0</v>
      </c>
      <c r="G1340" s="315"/>
    </row>
    <row r="1341" spans="1:11" s="49" customFormat="1" ht="18">
      <c r="A1341" s="259" t="s">
        <v>3516</v>
      </c>
      <c r="B1341" s="28"/>
      <c r="C1341" s="244"/>
      <c r="D1341" s="303" t="s">
        <v>129</v>
      </c>
      <c r="E1341" s="49">
        <f t="shared" si="20"/>
        <v>0</v>
      </c>
      <c r="F1341" s="244">
        <f t="shared" si="21"/>
        <v>0</v>
      </c>
      <c r="G1341" s="315"/>
    </row>
    <row r="1342" spans="1:11" s="49" customFormat="1" ht="18">
      <c r="A1342" s="259" t="s">
        <v>1006</v>
      </c>
      <c r="B1342" s="240"/>
      <c r="C1342" s="244"/>
      <c r="D1342" s="303" t="s">
        <v>138</v>
      </c>
      <c r="E1342" s="49">
        <f t="shared" si="20"/>
        <v>48</v>
      </c>
      <c r="F1342" s="244">
        <f t="shared" si="21"/>
        <v>623</v>
      </c>
      <c r="G1342" s="315">
        <v>277</v>
      </c>
      <c r="H1342" s="49">
        <v>346</v>
      </c>
    </row>
    <row r="1343" spans="1:11" s="49" customFormat="1" ht="18">
      <c r="A1343" s="259" t="s">
        <v>1986</v>
      </c>
      <c r="B1343" s="28"/>
      <c r="C1343" s="244"/>
      <c r="D1343" s="303" t="s">
        <v>129</v>
      </c>
      <c r="E1343" s="49">
        <f t="shared" si="20"/>
        <v>0</v>
      </c>
      <c r="F1343" s="244">
        <f t="shared" si="21"/>
        <v>17</v>
      </c>
      <c r="G1343" s="315"/>
      <c r="I1343" s="49">
        <v>15</v>
      </c>
      <c r="J1343" s="49">
        <v>2</v>
      </c>
    </row>
    <row r="1344" spans="1:11" s="49" customFormat="1" ht="18">
      <c r="A1344" s="259" t="s">
        <v>2101</v>
      </c>
      <c r="B1344" s="458"/>
      <c r="C1344" s="244"/>
      <c r="D1344" s="303" t="s">
        <v>129</v>
      </c>
      <c r="E1344" s="49">
        <f t="shared" si="20"/>
        <v>0</v>
      </c>
      <c r="F1344" s="244">
        <f t="shared" si="21"/>
        <v>17</v>
      </c>
      <c r="G1344" s="315"/>
      <c r="J1344" s="49">
        <v>17</v>
      </c>
      <c r="K1344" s="170"/>
    </row>
    <row r="1345" spans="1:11" s="49" customFormat="1" ht="18">
      <c r="A1345" s="259" t="s">
        <v>3171</v>
      </c>
      <c r="B1345" s="28"/>
      <c r="C1345" s="244"/>
      <c r="D1345" s="303" t="s">
        <v>129</v>
      </c>
      <c r="E1345" s="49">
        <f t="shared" si="20"/>
        <v>0</v>
      </c>
      <c r="F1345" s="244">
        <f t="shared" si="21"/>
        <v>0</v>
      </c>
      <c r="G1345" s="315"/>
      <c r="K1345" s="28"/>
    </row>
    <row r="1346" spans="1:11" s="49" customFormat="1" ht="18">
      <c r="A1346" s="259" t="s">
        <v>457</v>
      </c>
      <c r="B1346" s="28"/>
      <c r="C1346" s="244"/>
      <c r="D1346" s="303" t="s">
        <v>129</v>
      </c>
      <c r="E1346" s="49">
        <f t="shared" si="20"/>
        <v>9</v>
      </c>
      <c r="F1346" s="244">
        <f t="shared" si="21"/>
        <v>12</v>
      </c>
      <c r="G1346" s="315">
        <v>8</v>
      </c>
      <c r="J1346" s="49">
        <v>4</v>
      </c>
    </row>
    <row r="1347" spans="1:11" s="49" customFormat="1" ht="18">
      <c r="A1347" s="259" t="s">
        <v>2457</v>
      </c>
      <c r="B1347" s="458"/>
      <c r="C1347" s="244"/>
      <c r="D1347" s="303" t="s">
        <v>129</v>
      </c>
      <c r="E1347" s="49">
        <f t="shared" si="20"/>
        <v>1</v>
      </c>
      <c r="F1347" s="244">
        <f t="shared" si="21"/>
        <v>0</v>
      </c>
      <c r="G1347" s="315"/>
    </row>
    <row r="1348" spans="1:11" s="49" customFormat="1" ht="18">
      <c r="A1348" s="259" t="s">
        <v>3315</v>
      </c>
      <c r="B1348" s="28"/>
      <c r="C1348" s="244"/>
      <c r="D1348" s="303" t="s">
        <v>132</v>
      </c>
      <c r="E1348" s="49">
        <f t="shared" si="20"/>
        <v>9</v>
      </c>
      <c r="F1348" s="244">
        <f t="shared" si="21"/>
        <v>7</v>
      </c>
      <c r="G1348" s="315"/>
      <c r="H1348" s="49">
        <v>7</v>
      </c>
    </row>
    <row r="1349" spans="1:11" s="49" customFormat="1" ht="18">
      <c r="A1349" s="259" t="s">
        <v>3302</v>
      </c>
      <c r="B1349" s="458"/>
      <c r="C1349" s="244"/>
      <c r="D1349" s="303" t="s">
        <v>129</v>
      </c>
      <c r="E1349" s="49">
        <f t="shared" si="20"/>
        <v>0</v>
      </c>
      <c r="F1349" s="244">
        <f t="shared" si="21"/>
        <v>0</v>
      </c>
      <c r="G1349" s="315"/>
      <c r="K1349" s="170"/>
    </row>
    <row r="1350" spans="1:11" s="49" customFormat="1" ht="18">
      <c r="A1350" s="259" t="s">
        <v>970</v>
      </c>
      <c r="B1350" s="28"/>
      <c r="C1350" s="244"/>
      <c r="D1350" s="303" t="s">
        <v>132</v>
      </c>
      <c r="E1350" s="49">
        <f t="shared" si="20"/>
        <v>81</v>
      </c>
      <c r="F1350" s="244">
        <f t="shared" si="21"/>
        <v>65</v>
      </c>
      <c r="G1350" s="315"/>
      <c r="H1350" s="49">
        <v>55</v>
      </c>
      <c r="J1350" s="49">
        <v>5</v>
      </c>
      <c r="K1350" s="49">
        <v>5</v>
      </c>
    </row>
    <row r="1351" spans="1:11" s="49" customFormat="1" ht="18">
      <c r="A1351" s="259" t="s">
        <v>581</v>
      </c>
      <c r="B1351" s="28"/>
      <c r="C1351" s="244"/>
      <c r="D1351" s="303" t="s">
        <v>129</v>
      </c>
      <c r="E1351" s="49">
        <f t="shared" si="20"/>
        <v>1</v>
      </c>
      <c r="F1351" s="244">
        <f t="shared" si="21"/>
        <v>11</v>
      </c>
      <c r="G1351" s="315"/>
      <c r="H1351" s="49">
        <v>11</v>
      </c>
    </row>
    <row r="1352" spans="1:11" s="49" customFormat="1" ht="18">
      <c r="A1352" s="259" t="s">
        <v>3520</v>
      </c>
      <c r="B1352" s="28"/>
      <c r="C1352" s="244"/>
      <c r="D1352" s="303" t="s">
        <v>129</v>
      </c>
      <c r="E1352" s="49">
        <f t="shared" si="20"/>
        <v>0</v>
      </c>
      <c r="F1352" s="244">
        <f t="shared" si="21"/>
        <v>0</v>
      </c>
      <c r="G1352" s="315"/>
    </row>
    <row r="1353" spans="1:11" s="49" customFormat="1" ht="18">
      <c r="A1353" s="259" t="s">
        <v>3475</v>
      </c>
      <c r="B1353" s="28"/>
      <c r="C1353" s="244"/>
      <c r="D1353" s="303" t="s">
        <v>129</v>
      </c>
      <c r="E1353" s="49">
        <f t="shared" si="20"/>
        <v>0</v>
      </c>
      <c r="F1353" s="244">
        <f t="shared" si="21"/>
        <v>0</v>
      </c>
      <c r="G1353" s="315"/>
    </row>
    <row r="1354" spans="1:11" s="49" customFormat="1" ht="18">
      <c r="A1354" s="259" t="s">
        <v>556</v>
      </c>
      <c r="B1354" s="237"/>
      <c r="C1354" s="244"/>
      <c r="D1354" s="303" t="s">
        <v>137</v>
      </c>
      <c r="E1354" s="49">
        <f t="shared" si="20"/>
        <v>3</v>
      </c>
      <c r="F1354" s="244">
        <f t="shared" si="21"/>
        <v>252</v>
      </c>
      <c r="G1354" s="315">
        <v>26</v>
      </c>
      <c r="H1354" s="49">
        <v>109</v>
      </c>
      <c r="I1354" s="49">
        <v>51</v>
      </c>
      <c r="J1354" s="49">
        <v>66</v>
      </c>
    </row>
    <row r="1355" spans="1:11" s="49" customFormat="1" ht="18">
      <c r="A1355" s="259" t="s">
        <v>452</v>
      </c>
      <c r="B1355" s="237"/>
      <c r="C1355" s="244"/>
      <c r="D1355" s="303" t="s">
        <v>136</v>
      </c>
      <c r="E1355" s="49">
        <f t="shared" si="20"/>
        <v>5</v>
      </c>
      <c r="F1355" s="244">
        <f t="shared" si="21"/>
        <v>41</v>
      </c>
      <c r="G1355" s="315">
        <v>21</v>
      </c>
      <c r="H1355" s="49">
        <v>20</v>
      </c>
    </row>
    <row r="1356" spans="1:11" s="49" customFormat="1" ht="18">
      <c r="A1356" s="259" t="s">
        <v>2020</v>
      </c>
      <c r="B1356" s="28"/>
      <c r="C1356" s="244"/>
      <c r="D1356" s="303" t="s">
        <v>129</v>
      </c>
      <c r="E1356" s="49">
        <f t="shared" si="20"/>
        <v>1</v>
      </c>
      <c r="F1356" s="244">
        <f t="shared" si="21"/>
        <v>37</v>
      </c>
      <c r="G1356" s="315"/>
      <c r="H1356" s="49">
        <v>24</v>
      </c>
      <c r="J1356" s="49">
        <v>13</v>
      </c>
    </row>
    <row r="1357" spans="1:11" s="49" customFormat="1" ht="18">
      <c r="A1357" s="259" t="s">
        <v>3181</v>
      </c>
      <c r="B1357" s="458"/>
      <c r="C1357" s="244"/>
      <c r="D1357" s="303" t="s">
        <v>129</v>
      </c>
      <c r="E1357" s="49">
        <f t="shared" si="20"/>
        <v>0</v>
      </c>
      <c r="F1357" s="244">
        <f t="shared" si="21"/>
        <v>5</v>
      </c>
      <c r="G1357" s="315"/>
      <c r="J1357" s="49">
        <v>5</v>
      </c>
    </row>
    <row r="1358" spans="1:11" s="49" customFormat="1" ht="18">
      <c r="A1358" s="259" t="s">
        <v>3403</v>
      </c>
      <c r="B1358" s="237"/>
      <c r="C1358" s="244"/>
      <c r="D1358" s="303" t="s">
        <v>129</v>
      </c>
      <c r="E1358" s="49">
        <f t="shared" si="20"/>
        <v>0</v>
      </c>
      <c r="F1358" s="244">
        <f t="shared" si="21"/>
        <v>0</v>
      </c>
      <c r="G1358" s="315"/>
    </row>
    <row r="1359" spans="1:11" s="49" customFormat="1" ht="18">
      <c r="A1359" s="259" t="s">
        <v>3535</v>
      </c>
      <c r="B1359" s="28"/>
      <c r="C1359" s="244"/>
      <c r="D1359" s="303" t="s">
        <v>129</v>
      </c>
      <c r="E1359" s="49">
        <f t="shared" si="20"/>
        <v>0</v>
      </c>
      <c r="F1359" s="244">
        <f t="shared" si="21"/>
        <v>0</v>
      </c>
      <c r="G1359" s="315"/>
    </row>
    <row r="1360" spans="1:11" s="49" customFormat="1" ht="18">
      <c r="A1360" s="259" t="s">
        <v>2045</v>
      </c>
      <c r="B1360" s="237"/>
      <c r="C1360" s="244"/>
      <c r="D1360" s="303" t="s">
        <v>130</v>
      </c>
      <c r="E1360" s="49">
        <f t="shared" si="20"/>
        <v>5</v>
      </c>
      <c r="F1360" s="244">
        <f t="shared" si="21"/>
        <v>108</v>
      </c>
      <c r="G1360" s="315"/>
      <c r="H1360" s="49">
        <v>58</v>
      </c>
      <c r="I1360" s="49">
        <v>30</v>
      </c>
      <c r="J1360" s="49">
        <v>20</v>
      </c>
    </row>
    <row r="1361" spans="1:11" s="49" customFormat="1" ht="18">
      <c r="A1361" s="259" t="s">
        <v>2553</v>
      </c>
      <c r="B1361" s="28"/>
      <c r="C1361" s="244"/>
      <c r="D1361" s="303" t="s">
        <v>129</v>
      </c>
      <c r="E1361" s="49">
        <f t="shared" si="20"/>
        <v>0</v>
      </c>
      <c r="F1361" s="244">
        <f t="shared" si="21"/>
        <v>0</v>
      </c>
      <c r="G1361" s="315"/>
    </row>
    <row r="1362" spans="1:11" s="49" customFormat="1" ht="18">
      <c r="A1362" s="259" t="s">
        <v>565</v>
      </c>
      <c r="B1362" s="86"/>
      <c r="C1362" s="244"/>
      <c r="D1362" s="303" t="s">
        <v>135</v>
      </c>
      <c r="E1362" s="49">
        <f t="shared" si="20"/>
        <v>1</v>
      </c>
      <c r="F1362" s="244">
        <f t="shared" si="21"/>
        <v>15</v>
      </c>
      <c r="G1362" s="315"/>
      <c r="K1362" s="49">
        <v>15</v>
      </c>
    </row>
    <row r="1363" spans="1:11" s="49" customFormat="1" ht="18">
      <c r="A1363" s="259" t="s">
        <v>2071</v>
      </c>
      <c r="B1363" s="458"/>
      <c r="C1363" s="244"/>
      <c r="D1363" s="303" t="s">
        <v>129</v>
      </c>
      <c r="E1363" s="49">
        <f t="shared" si="20"/>
        <v>0</v>
      </c>
      <c r="F1363" s="244">
        <f t="shared" si="21"/>
        <v>0</v>
      </c>
      <c r="G1363" s="315"/>
    </row>
    <row r="1364" spans="1:11" s="49" customFormat="1" ht="18">
      <c r="A1364" s="259" t="s">
        <v>3183</v>
      </c>
      <c r="B1364" s="28"/>
      <c r="C1364" s="244"/>
      <c r="D1364" s="303" t="s">
        <v>129</v>
      </c>
      <c r="E1364" s="49">
        <f t="shared" si="20"/>
        <v>0</v>
      </c>
      <c r="F1364" s="244">
        <f t="shared" si="21"/>
        <v>0</v>
      </c>
      <c r="G1364" s="315"/>
    </row>
    <row r="1365" spans="1:11" s="49" customFormat="1" ht="18">
      <c r="A1365" s="259" t="s">
        <v>2609</v>
      </c>
      <c r="B1365" s="28"/>
      <c r="C1365" s="244"/>
      <c r="D1365" s="303" t="s">
        <v>129</v>
      </c>
      <c r="E1365" s="49">
        <f t="shared" si="20"/>
        <v>0</v>
      </c>
      <c r="F1365" s="244">
        <f t="shared" si="21"/>
        <v>0</v>
      </c>
      <c r="G1365" s="315"/>
    </row>
    <row r="1366" spans="1:11" s="49" customFormat="1" ht="18">
      <c r="A1366" s="259" t="s">
        <v>3273</v>
      </c>
      <c r="B1366" s="28"/>
      <c r="C1366" s="244"/>
      <c r="D1366" s="303" t="s">
        <v>129</v>
      </c>
      <c r="E1366" s="49">
        <f t="shared" si="20"/>
        <v>0</v>
      </c>
      <c r="F1366" s="244">
        <f t="shared" si="21"/>
        <v>0</v>
      </c>
      <c r="G1366" s="315"/>
    </row>
    <row r="1367" spans="1:11" s="49" customFormat="1" ht="18">
      <c r="A1367" s="259" t="s">
        <v>2527</v>
      </c>
      <c r="B1367" s="28"/>
      <c r="C1367" s="244"/>
      <c r="D1367" s="303" t="s">
        <v>129</v>
      </c>
      <c r="E1367" s="49">
        <f t="shared" si="20"/>
        <v>0</v>
      </c>
      <c r="F1367" s="244">
        <f t="shared" si="21"/>
        <v>16</v>
      </c>
      <c r="G1367" s="315"/>
      <c r="I1367" s="49">
        <v>2</v>
      </c>
      <c r="K1367" s="49">
        <v>14</v>
      </c>
    </row>
    <row r="1368" spans="1:11" s="49" customFormat="1" ht="18">
      <c r="A1368" s="259" t="s">
        <v>3350</v>
      </c>
      <c r="B1368" s="458"/>
      <c r="C1368" s="244"/>
      <c r="D1368" s="303" t="s">
        <v>129</v>
      </c>
      <c r="E1368" s="49">
        <f t="shared" si="20"/>
        <v>1</v>
      </c>
      <c r="F1368" s="244">
        <f t="shared" si="21"/>
        <v>0</v>
      </c>
      <c r="G1368" s="315"/>
    </row>
    <row r="1369" spans="1:11" s="49" customFormat="1" ht="18">
      <c r="A1369" s="259" t="s">
        <v>3477</v>
      </c>
      <c r="B1369" s="28"/>
      <c r="C1369" s="244"/>
      <c r="D1369" s="303" t="s">
        <v>129</v>
      </c>
      <c r="E1369" s="49">
        <f t="shared" si="20"/>
        <v>0</v>
      </c>
      <c r="F1369" s="244">
        <f t="shared" si="21"/>
        <v>0</v>
      </c>
      <c r="G1369" s="315"/>
    </row>
    <row r="1370" spans="1:11" s="49" customFormat="1" ht="18">
      <c r="A1370" s="259" t="s">
        <v>3530</v>
      </c>
      <c r="B1370" s="28"/>
      <c r="C1370" s="244"/>
      <c r="D1370" s="303" t="s">
        <v>129</v>
      </c>
      <c r="E1370" s="49">
        <f t="shared" si="20"/>
        <v>0</v>
      </c>
      <c r="F1370" s="244">
        <f t="shared" si="21"/>
        <v>0</v>
      </c>
      <c r="G1370" s="315"/>
    </row>
    <row r="1371" spans="1:11" s="49" customFormat="1" ht="18">
      <c r="A1371" s="259" t="s">
        <v>539</v>
      </c>
      <c r="B1371" s="237"/>
      <c r="C1371" s="244"/>
      <c r="D1371" s="303" t="s">
        <v>129</v>
      </c>
      <c r="E1371" s="49">
        <f t="shared" si="20"/>
        <v>0</v>
      </c>
      <c r="F1371" s="244">
        <f t="shared" si="21"/>
        <v>4</v>
      </c>
      <c r="G1371" s="315"/>
      <c r="I1371" s="49">
        <v>4</v>
      </c>
    </row>
    <row r="1372" spans="1:11" s="49" customFormat="1" ht="18">
      <c r="A1372" s="259" t="s">
        <v>2565</v>
      </c>
      <c r="B1372" s="28"/>
      <c r="C1372" s="244"/>
      <c r="D1372" s="303" t="s">
        <v>130</v>
      </c>
      <c r="E1372" s="49">
        <f t="shared" si="20"/>
        <v>5</v>
      </c>
      <c r="F1372" s="244">
        <f t="shared" si="21"/>
        <v>48</v>
      </c>
      <c r="G1372" s="315"/>
      <c r="H1372" s="49">
        <v>11</v>
      </c>
      <c r="J1372" s="49">
        <v>37</v>
      </c>
    </row>
    <row r="1373" spans="1:11" s="49" customFormat="1" ht="18">
      <c r="A1373" s="259" t="s">
        <v>2012</v>
      </c>
      <c r="B1373" s="28"/>
      <c r="C1373" s="244"/>
      <c r="D1373" s="303" t="s">
        <v>129</v>
      </c>
      <c r="E1373" s="49">
        <f t="shared" si="20"/>
        <v>0</v>
      </c>
      <c r="F1373" s="244">
        <f t="shared" si="21"/>
        <v>3</v>
      </c>
      <c r="G1373" s="315"/>
      <c r="K1373" s="49">
        <v>3</v>
      </c>
    </row>
    <row r="1374" spans="1:11" s="49" customFormat="1" ht="18">
      <c r="A1374" s="259" t="s">
        <v>443</v>
      </c>
      <c r="B1374" s="178"/>
      <c r="C1374" s="244"/>
      <c r="D1374" s="1" t="s">
        <v>131</v>
      </c>
      <c r="E1374" s="49">
        <f t="shared" si="20"/>
        <v>3</v>
      </c>
      <c r="F1374" s="244">
        <f t="shared" si="21"/>
        <v>95</v>
      </c>
      <c r="G1374" s="315"/>
      <c r="H1374" s="49">
        <v>95</v>
      </c>
    </row>
    <row r="1375" spans="1:11" s="49" customFormat="1" ht="18">
      <c r="A1375" s="259" t="s">
        <v>1020</v>
      </c>
      <c r="B1375" s="28"/>
      <c r="C1375" s="244"/>
      <c r="D1375" s="303" t="s">
        <v>129</v>
      </c>
      <c r="E1375" s="49">
        <f t="shared" si="20"/>
        <v>0</v>
      </c>
      <c r="F1375" s="244">
        <f t="shared" si="21"/>
        <v>0</v>
      </c>
      <c r="G1375" s="315"/>
      <c r="K1375" s="170"/>
    </row>
    <row r="1376" spans="1:11" s="49" customFormat="1" ht="18">
      <c r="A1376" s="259" t="s">
        <v>1402</v>
      </c>
      <c r="B1376" s="237"/>
      <c r="C1376" s="244"/>
      <c r="D1376" s="303" t="s">
        <v>133</v>
      </c>
      <c r="E1376" s="49">
        <f t="shared" si="20"/>
        <v>90</v>
      </c>
      <c r="F1376" s="244">
        <f t="shared" si="21"/>
        <v>619</v>
      </c>
      <c r="G1376" s="315">
        <v>182</v>
      </c>
      <c r="H1376" s="49">
        <v>299</v>
      </c>
      <c r="I1376" s="49">
        <v>106</v>
      </c>
      <c r="J1376" s="49">
        <v>22</v>
      </c>
      <c r="K1376" s="49">
        <v>10</v>
      </c>
    </row>
    <row r="1377" spans="1:11" s="49" customFormat="1" ht="18">
      <c r="A1377" s="259" t="s">
        <v>2555</v>
      </c>
      <c r="B1377" s="237"/>
      <c r="C1377" s="244"/>
      <c r="D1377" s="303" t="s">
        <v>132</v>
      </c>
      <c r="E1377" s="49">
        <f t="shared" si="20"/>
        <v>5</v>
      </c>
      <c r="F1377" s="244">
        <f t="shared" si="21"/>
        <v>92</v>
      </c>
      <c r="G1377" s="315"/>
      <c r="I1377" s="49">
        <v>60</v>
      </c>
      <c r="J1377" s="49">
        <v>27</v>
      </c>
      <c r="K1377" s="49">
        <v>5</v>
      </c>
    </row>
    <row r="1378" spans="1:11" s="49" customFormat="1" ht="18">
      <c r="A1378" s="259" t="s">
        <v>2059</v>
      </c>
      <c r="B1378" s="28"/>
      <c r="C1378" s="244"/>
      <c r="D1378" s="303" t="s">
        <v>129</v>
      </c>
      <c r="E1378" s="49">
        <f t="shared" si="20"/>
        <v>1</v>
      </c>
      <c r="F1378" s="244">
        <f t="shared" si="21"/>
        <v>13</v>
      </c>
      <c r="G1378" s="315"/>
      <c r="I1378" s="49">
        <v>13</v>
      </c>
    </row>
    <row r="1379" spans="1:11" s="49" customFormat="1" ht="18">
      <c r="A1379" s="259" t="s">
        <v>3271</v>
      </c>
      <c r="B1379" s="28"/>
      <c r="C1379" s="244"/>
      <c r="D1379" s="303" t="s">
        <v>129</v>
      </c>
      <c r="E1379" s="49">
        <f t="shared" si="20"/>
        <v>0</v>
      </c>
      <c r="F1379" s="244">
        <f t="shared" si="21"/>
        <v>0</v>
      </c>
      <c r="G1379" s="315"/>
    </row>
    <row r="1380" spans="1:11" s="49" customFormat="1" ht="18">
      <c r="A1380" s="259" t="s">
        <v>472</v>
      </c>
      <c r="B1380" s="28"/>
      <c r="C1380" s="244"/>
      <c r="D1380" s="1" t="s">
        <v>131</v>
      </c>
      <c r="E1380" s="49">
        <f t="shared" si="20"/>
        <v>40</v>
      </c>
      <c r="F1380" s="244">
        <f t="shared" si="21"/>
        <v>50</v>
      </c>
      <c r="G1380" s="315"/>
      <c r="I1380" s="49">
        <v>20</v>
      </c>
      <c r="K1380" s="49">
        <v>30</v>
      </c>
    </row>
    <row r="1381" spans="1:11" s="49" customFormat="1" ht="18">
      <c r="A1381" s="259" t="s">
        <v>3526</v>
      </c>
      <c r="B1381" s="28"/>
      <c r="C1381" s="244"/>
      <c r="D1381" s="303" t="s">
        <v>129</v>
      </c>
      <c r="E1381" s="49">
        <f t="shared" si="20"/>
        <v>0</v>
      </c>
      <c r="F1381" s="244">
        <f t="shared" si="21"/>
        <v>0</v>
      </c>
      <c r="G1381" s="315"/>
    </row>
    <row r="1382" spans="1:11" s="49" customFormat="1" ht="18">
      <c r="A1382" s="259" t="s">
        <v>3123</v>
      </c>
      <c r="B1382" s="28"/>
      <c r="C1382" s="244"/>
      <c r="D1382" s="303" t="s">
        <v>129</v>
      </c>
      <c r="E1382" s="49">
        <f t="shared" si="20"/>
        <v>0</v>
      </c>
      <c r="F1382" s="244">
        <f t="shared" si="21"/>
        <v>21</v>
      </c>
      <c r="G1382" s="315"/>
      <c r="J1382" s="49">
        <v>21</v>
      </c>
    </row>
    <row r="1383" spans="1:11" s="49" customFormat="1" ht="18">
      <c r="A1383" s="259" t="s">
        <v>3428</v>
      </c>
      <c r="B1383" s="28"/>
      <c r="C1383" s="244"/>
      <c r="D1383" s="303" t="s">
        <v>135</v>
      </c>
      <c r="E1383" s="49">
        <f t="shared" si="20"/>
        <v>23</v>
      </c>
      <c r="F1383" s="244">
        <f t="shared" si="21"/>
        <v>2</v>
      </c>
      <c r="G1383" s="315"/>
      <c r="I1383" s="49">
        <v>2</v>
      </c>
    </row>
    <row r="1384" spans="1:11" s="49" customFormat="1" ht="18">
      <c r="A1384" s="259" t="s">
        <v>421</v>
      </c>
      <c r="B1384" s="237"/>
      <c r="C1384" s="244"/>
      <c r="D1384" s="303" t="s">
        <v>136</v>
      </c>
      <c r="E1384" s="49">
        <f t="shared" si="20"/>
        <v>16</v>
      </c>
      <c r="F1384" s="244">
        <f t="shared" si="21"/>
        <v>149</v>
      </c>
      <c r="G1384" s="315"/>
      <c r="H1384" s="49">
        <v>80</v>
      </c>
      <c r="I1384" s="49">
        <v>57</v>
      </c>
      <c r="J1384" s="49">
        <v>12</v>
      </c>
    </row>
    <row r="1385" spans="1:11" s="49" customFormat="1" ht="18">
      <c r="A1385" s="259" t="s">
        <v>973</v>
      </c>
      <c r="B1385" s="458"/>
      <c r="C1385" s="244"/>
      <c r="D1385" s="303" t="s">
        <v>129</v>
      </c>
      <c r="E1385" s="49">
        <f t="shared" si="20"/>
        <v>37</v>
      </c>
      <c r="F1385" s="244">
        <f t="shared" si="21"/>
        <v>28</v>
      </c>
      <c r="G1385" s="315"/>
      <c r="H1385" s="49">
        <v>27</v>
      </c>
      <c r="I1385" s="49">
        <v>1</v>
      </c>
    </row>
    <row r="1386" spans="1:11" s="49" customFormat="1" ht="18">
      <c r="A1386" s="259" t="s">
        <v>428</v>
      </c>
      <c r="B1386" s="28"/>
      <c r="C1386" s="244"/>
      <c r="D1386" s="1" t="s">
        <v>131</v>
      </c>
      <c r="E1386" s="49">
        <f t="shared" si="20"/>
        <v>2</v>
      </c>
      <c r="F1386" s="244">
        <f t="shared" si="21"/>
        <v>3</v>
      </c>
      <c r="G1386" s="315">
        <v>3</v>
      </c>
    </row>
    <row r="1387" spans="1:11" s="49" customFormat="1" ht="18">
      <c r="A1387" s="259" t="s">
        <v>3337</v>
      </c>
      <c r="B1387" s="28"/>
      <c r="C1387" s="244"/>
      <c r="D1387" s="303" t="s">
        <v>129</v>
      </c>
      <c r="E1387" s="49">
        <f t="shared" si="20"/>
        <v>3</v>
      </c>
      <c r="F1387" s="244">
        <f t="shared" si="21"/>
        <v>245</v>
      </c>
      <c r="G1387" s="315"/>
      <c r="H1387" s="49">
        <v>55</v>
      </c>
      <c r="I1387" s="49">
        <v>81</v>
      </c>
      <c r="J1387" s="49">
        <v>109</v>
      </c>
    </row>
    <row r="1388" spans="1:11" s="49" customFormat="1" ht="18">
      <c r="A1388" s="259" t="s">
        <v>527</v>
      </c>
      <c r="B1388" s="237"/>
      <c r="C1388" s="244"/>
      <c r="D1388" s="303" t="s">
        <v>130</v>
      </c>
      <c r="E1388" s="49">
        <f t="shared" si="20"/>
        <v>3</v>
      </c>
      <c r="F1388" s="244">
        <f t="shared" si="21"/>
        <v>0</v>
      </c>
      <c r="G1388" s="315"/>
    </row>
    <row r="1389" spans="1:11" s="49" customFormat="1" ht="18">
      <c r="A1389" s="259" t="s">
        <v>3536</v>
      </c>
      <c r="B1389" s="28"/>
      <c r="C1389" s="244"/>
      <c r="D1389" s="303" t="s">
        <v>129</v>
      </c>
      <c r="E1389" s="49">
        <f t="shared" si="20"/>
        <v>0</v>
      </c>
      <c r="F1389" s="244">
        <f t="shared" si="21"/>
        <v>0</v>
      </c>
      <c r="G1389" s="315"/>
    </row>
    <row r="1390" spans="1:11" s="49" customFormat="1" ht="18">
      <c r="A1390" s="259" t="s">
        <v>2516</v>
      </c>
      <c r="B1390" s="237"/>
      <c r="C1390" s="244"/>
      <c r="D1390" s="303" t="s">
        <v>132</v>
      </c>
      <c r="E1390" s="49">
        <f t="shared" si="20"/>
        <v>7</v>
      </c>
      <c r="F1390" s="244">
        <f t="shared" si="21"/>
        <v>144</v>
      </c>
      <c r="G1390" s="315"/>
      <c r="H1390" s="49">
        <v>12</v>
      </c>
      <c r="I1390" s="49">
        <v>99</v>
      </c>
      <c r="J1390" s="49">
        <v>33</v>
      </c>
    </row>
    <row r="1391" spans="1:11" s="49" customFormat="1" ht="18">
      <c r="A1391" s="259" t="s">
        <v>479</v>
      </c>
      <c r="B1391" s="237"/>
      <c r="C1391" s="244"/>
      <c r="D1391" s="303" t="s">
        <v>139</v>
      </c>
      <c r="E1391" s="49">
        <f t="shared" ref="E1391:E1454" si="22">COUNTIF($A$797:$BHE$870,A1391)</f>
        <v>6</v>
      </c>
      <c r="F1391" s="244">
        <f t="shared" ref="F1391:F1454" si="23">SUM(G1391:K1391)</f>
        <v>279</v>
      </c>
      <c r="G1391" s="315">
        <v>8</v>
      </c>
      <c r="H1391" s="49">
        <v>179</v>
      </c>
      <c r="J1391" s="49">
        <v>11</v>
      </c>
      <c r="K1391" s="49">
        <v>81</v>
      </c>
    </row>
    <row r="1392" spans="1:11" s="49" customFormat="1" ht="18">
      <c r="A1392" s="259" t="s">
        <v>540</v>
      </c>
      <c r="B1392" s="28"/>
      <c r="C1392" s="244"/>
      <c r="D1392" s="303" t="s">
        <v>134</v>
      </c>
      <c r="E1392" s="49">
        <f t="shared" si="22"/>
        <v>37</v>
      </c>
      <c r="F1392" s="244">
        <f t="shared" si="23"/>
        <v>264</v>
      </c>
      <c r="G1392" s="315">
        <v>237</v>
      </c>
      <c r="H1392" s="49">
        <v>27</v>
      </c>
    </row>
    <row r="1393" spans="1:11" s="49" customFormat="1" ht="18">
      <c r="A1393" s="259" t="s">
        <v>3335</v>
      </c>
      <c r="B1393" s="28"/>
      <c r="C1393" s="244"/>
      <c r="D1393" s="303" t="s">
        <v>129</v>
      </c>
      <c r="E1393" s="49">
        <f t="shared" si="22"/>
        <v>1</v>
      </c>
      <c r="F1393" s="244">
        <f t="shared" si="23"/>
        <v>15</v>
      </c>
      <c r="G1393" s="315"/>
      <c r="H1393" s="49">
        <v>15</v>
      </c>
    </row>
    <row r="1394" spans="1:11" s="49" customFormat="1" ht="18">
      <c r="A1394" s="259" t="s">
        <v>419</v>
      </c>
      <c r="B1394" s="458"/>
      <c r="C1394" s="244"/>
      <c r="D1394" s="303" t="s">
        <v>130</v>
      </c>
      <c r="E1394" s="49">
        <f t="shared" si="22"/>
        <v>26</v>
      </c>
      <c r="F1394" s="244">
        <f t="shared" si="23"/>
        <v>36</v>
      </c>
      <c r="G1394" s="315"/>
      <c r="H1394" s="49">
        <v>1</v>
      </c>
      <c r="I1394" s="49">
        <v>3</v>
      </c>
      <c r="J1394" s="49">
        <v>32</v>
      </c>
    </row>
    <row r="1395" spans="1:11" s="49" customFormat="1" ht="18">
      <c r="A1395" s="259" t="s">
        <v>3456</v>
      </c>
      <c r="B1395" s="237"/>
      <c r="C1395" s="244"/>
      <c r="D1395" s="1" t="s">
        <v>131</v>
      </c>
      <c r="E1395" s="49">
        <f t="shared" si="22"/>
        <v>1</v>
      </c>
      <c r="F1395" s="244">
        <f t="shared" si="23"/>
        <v>34</v>
      </c>
      <c r="G1395" s="315"/>
      <c r="I1395" s="49">
        <v>23</v>
      </c>
      <c r="J1395" s="49">
        <v>11</v>
      </c>
    </row>
    <row r="1396" spans="1:11" s="49" customFormat="1" ht="18">
      <c r="A1396" s="259" t="s">
        <v>3109</v>
      </c>
      <c r="B1396" s="237"/>
      <c r="C1396" s="244"/>
      <c r="D1396" s="303" t="s">
        <v>129</v>
      </c>
      <c r="E1396" s="49">
        <f t="shared" si="22"/>
        <v>0</v>
      </c>
      <c r="F1396" s="244">
        <f t="shared" si="23"/>
        <v>48</v>
      </c>
      <c r="G1396" s="315">
        <v>13</v>
      </c>
      <c r="H1396" s="49">
        <v>13</v>
      </c>
      <c r="I1396" s="49">
        <v>13</v>
      </c>
      <c r="J1396" s="49">
        <v>9</v>
      </c>
      <c r="K1396" s="170"/>
    </row>
    <row r="1397" spans="1:11" s="49" customFormat="1" ht="18">
      <c r="A1397" s="259" t="s">
        <v>1380</v>
      </c>
      <c r="B1397" s="86"/>
      <c r="C1397" s="244"/>
      <c r="D1397" s="303" t="s">
        <v>135</v>
      </c>
      <c r="E1397" s="49">
        <f t="shared" si="22"/>
        <v>24</v>
      </c>
      <c r="F1397" s="244">
        <f t="shared" si="23"/>
        <v>107</v>
      </c>
      <c r="G1397" s="315"/>
      <c r="H1397" s="49">
        <v>96</v>
      </c>
      <c r="J1397" s="49">
        <v>11</v>
      </c>
    </row>
    <row r="1398" spans="1:11" s="49" customFormat="1" ht="18">
      <c r="A1398" s="259" t="s">
        <v>3297</v>
      </c>
      <c r="B1398" s="458"/>
      <c r="C1398" s="244"/>
      <c r="D1398" s="303" t="s">
        <v>129</v>
      </c>
      <c r="E1398" s="49">
        <f t="shared" si="22"/>
        <v>1</v>
      </c>
      <c r="F1398" s="244">
        <f t="shared" si="23"/>
        <v>15</v>
      </c>
      <c r="G1398" s="315"/>
      <c r="H1398" s="49">
        <v>15</v>
      </c>
    </row>
    <row r="1399" spans="1:11" s="49" customFormat="1" ht="18">
      <c r="A1399" s="259" t="s">
        <v>464</v>
      </c>
      <c r="B1399" s="458"/>
      <c r="C1399" s="244"/>
      <c r="D1399" s="303" t="s">
        <v>132</v>
      </c>
      <c r="E1399" s="49">
        <f t="shared" si="22"/>
        <v>20</v>
      </c>
      <c r="F1399" s="244">
        <f t="shared" si="23"/>
        <v>18</v>
      </c>
      <c r="G1399" s="315"/>
      <c r="H1399" s="49">
        <v>9</v>
      </c>
      <c r="J1399" s="49">
        <v>9</v>
      </c>
    </row>
    <row r="1400" spans="1:11" s="49" customFormat="1" ht="18">
      <c r="A1400" s="259" t="s">
        <v>1740</v>
      </c>
      <c r="B1400" s="237"/>
      <c r="C1400" s="244"/>
      <c r="D1400" s="303" t="s">
        <v>134</v>
      </c>
      <c r="E1400" s="49">
        <f t="shared" si="22"/>
        <v>13</v>
      </c>
      <c r="F1400" s="244">
        <f t="shared" si="23"/>
        <v>105</v>
      </c>
      <c r="G1400" s="315">
        <v>10</v>
      </c>
      <c r="H1400" s="49">
        <v>18</v>
      </c>
      <c r="I1400" s="49">
        <v>65</v>
      </c>
      <c r="J1400" s="49">
        <v>12</v>
      </c>
    </row>
    <row r="1401" spans="1:11" s="49" customFormat="1" ht="18">
      <c r="A1401" s="259" t="s">
        <v>446</v>
      </c>
      <c r="B1401" s="237"/>
      <c r="C1401" s="244"/>
      <c r="D1401" s="303" t="s">
        <v>139</v>
      </c>
      <c r="E1401" s="49">
        <f t="shared" si="22"/>
        <v>10</v>
      </c>
      <c r="F1401" s="244">
        <f t="shared" si="23"/>
        <v>230</v>
      </c>
      <c r="G1401" s="315">
        <v>57</v>
      </c>
      <c r="H1401" s="49">
        <v>170</v>
      </c>
      <c r="I1401" s="49">
        <v>3</v>
      </c>
    </row>
    <row r="1402" spans="1:11" s="49" customFormat="1" ht="18">
      <c r="A1402" s="259" t="s">
        <v>2100</v>
      </c>
      <c r="B1402" s="28"/>
      <c r="C1402" s="244"/>
      <c r="D1402" s="303" t="s">
        <v>132</v>
      </c>
      <c r="E1402" s="49">
        <f t="shared" si="22"/>
        <v>1</v>
      </c>
      <c r="F1402" s="244">
        <f t="shared" si="23"/>
        <v>144</v>
      </c>
      <c r="G1402" s="315"/>
      <c r="H1402" s="49">
        <v>98</v>
      </c>
      <c r="I1402" s="49">
        <v>37</v>
      </c>
      <c r="J1402" s="49">
        <v>9</v>
      </c>
    </row>
    <row r="1403" spans="1:11" s="49" customFormat="1" ht="18">
      <c r="A1403" s="259" t="s">
        <v>1957</v>
      </c>
      <c r="B1403" s="28"/>
      <c r="C1403" s="244"/>
      <c r="D1403" s="303" t="s">
        <v>134</v>
      </c>
      <c r="E1403" s="49">
        <f t="shared" si="22"/>
        <v>24</v>
      </c>
      <c r="F1403" s="244">
        <f t="shared" si="23"/>
        <v>189</v>
      </c>
      <c r="G1403" s="315"/>
      <c r="H1403" s="49">
        <v>64</v>
      </c>
      <c r="I1403" s="49">
        <v>83</v>
      </c>
      <c r="J1403" s="49">
        <v>42</v>
      </c>
    </row>
    <row r="1404" spans="1:11" s="49" customFormat="1" ht="18">
      <c r="A1404" s="259" t="s">
        <v>462</v>
      </c>
      <c r="B1404" s="237"/>
      <c r="C1404" s="244"/>
      <c r="D1404" s="303" t="s">
        <v>140</v>
      </c>
      <c r="E1404" s="49">
        <f t="shared" si="22"/>
        <v>57</v>
      </c>
      <c r="F1404" s="244">
        <f t="shared" si="23"/>
        <v>68</v>
      </c>
      <c r="G1404" s="315"/>
      <c r="I1404" s="49">
        <v>35</v>
      </c>
      <c r="J1404" s="49">
        <v>33</v>
      </c>
    </row>
    <row r="1405" spans="1:11" s="49" customFormat="1" ht="18">
      <c r="A1405" s="259" t="s">
        <v>3274</v>
      </c>
      <c r="B1405" s="28"/>
      <c r="C1405" s="244"/>
      <c r="D1405" s="303" t="s">
        <v>129</v>
      </c>
      <c r="E1405" s="49">
        <f t="shared" si="22"/>
        <v>0</v>
      </c>
      <c r="F1405" s="244">
        <f t="shared" si="23"/>
        <v>0</v>
      </c>
      <c r="G1405" s="315"/>
    </row>
    <row r="1406" spans="1:11" s="49" customFormat="1" ht="18">
      <c r="A1406" s="259" t="s">
        <v>590</v>
      </c>
      <c r="B1406" s="28"/>
      <c r="C1406" s="244"/>
      <c r="D1406" s="303" t="s">
        <v>130</v>
      </c>
      <c r="E1406" s="49">
        <f t="shared" si="22"/>
        <v>2</v>
      </c>
      <c r="F1406" s="244">
        <f t="shared" si="23"/>
        <v>15</v>
      </c>
      <c r="G1406" s="315"/>
      <c r="H1406" s="49">
        <v>15</v>
      </c>
    </row>
    <row r="1407" spans="1:11" s="49" customFormat="1" ht="18">
      <c r="A1407" s="259" t="s">
        <v>430</v>
      </c>
      <c r="B1407" s="28"/>
      <c r="C1407" s="244"/>
      <c r="D1407" s="303" t="s">
        <v>129</v>
      </c>
      <c r="E1407" s="49">
        <f t="shared" si="22"/>
        <v>5</v>
      </c>
      <c r="F1407" s="244">
        <f t="shared" si="23"/>
        <v>67</v>
      </c>
      <c r="G1407" s="315"/>
      <c r="I1407" s="49">
        <v>51</v>
      </c>
      <c r="J1407" s="49">
        <v>16</v>
      </c>
    </row>
    <row r="1408" spans="1:11" s="49" customFormat="1" ht="18">
      <c r="A1408" s="259" t="s">
        <v>3299</v>
      </c>
      <c r="B1408" s="28"/>
      <c r="C1408" s="244"/>
      <c r="D1408" s="303" t="s">
        <v>129</v>
      </c>
      <c r="E1408" s="49">
        <f t="shared" si="22"/>
        <v>0</v>
      </c>
      <c r="F1408" s="244">
        <f t="shared" si="23"/>
        <v>0</v>
      </c>
      <c r="G1408" s="315"/>
      <c r="K1408" s="170"/>
    </row>
    <row r="1409" spans="1:11" s="49" customFormat="1" ht="18">
      <c r="A1409" s="259" t="s">
        <v>981</v>
      </c>
      <c r="B1409" s="237"/>
      <c r="C1409" s="244"/>
      <c r="D1409" s="303" t="s">
        <v>132</v>
      </c>
      <c r="E1409" s="49">
        <f t="shared" si="22"/>
        <v>0</v>
      </c>
      <c r="F1409" s="244">
        <f t="shared" si="23"/>
        <v>5</v>
      </c>
      <c r="G1409" s="315"/>
      <c r="I1409" s="49">
        <v>5</v>
      </c>
    </row>
    <row r="1410" spans="1:11" s="49" customFormat="1" ht="18">
      <c r="A1410" s="259" t="s">
        <v>1961</v>
      </c>
      <c r="B1410" s="38"/>
      <c r="C1410" s="244"/>
      <c r="D1410" s="303" t="s">
        <v>135</v>
      </c>
      <c r="E1410" s="49">
        <f t="shared" si="22"/>
        <v>56</v>
      </c>
      <c r="F1410" s="244">
        <f t="shared" si="23"/>
        <v>172</v>
      </c>
      <c r="G1410" s="315">
        <v>27</v>
      </c>
      <c r="H1410" s="49">
        <v>131</v>
      </c>
      <c r="J1410" s="49">
        <v>9</v>
      </c>
      <c r="K1410" s="49">
        <v>5</v>
      </c>
    </row>
    <row r="1411" spans="1:11" s="49" customFormat="1" ht="18">
      <c r="A1411" s="259" t="s">
        <v>1403</v>
      </c>
      <c r="B1411" s="237"/>
      <c r="C1411" s="244"/>
      <c r="D1411" s="303" t="s">
        <v>134</v>
      </c>
      <c r="E1411" s="49">
        <f t="shared" si="22"/>
        <v>25</v>
      </c>
      <c r="F1411" s="244">
        <f t="shared" si="23"/>
        <v>0</v>
      </c>
      <c r="G1411" s="315"/>
    </row>
    <row r="1412" spans="1:11" s="49" customFormat="1" ht="18">
      <c r="A1412" s="259" t="s">
        <v>2119</v>
      </c>
      <c r="B1412" s="240"/>
      <c r="C1412" s="244"/>
      <c r="D1412" s="303" t="s">
        <v>132</v>
      </c>
      <c r="E1412" s="49">
        <f t="shared" si="22"/>
        <v>2</v>
      </c>
      <c r="F1412" s="244">
        <f t="shared" si="23"/>
        <v>11</v>
      </c>
      <c r="G1412" s="315"/>
      <c r="H1412" s="49">
        <v>5</v>
      </c>
      <c r="J1412" s="49">
        <v>6</v>
      </c>
    </row>
    <row r="1413" spans="1:11" s="49" customFormat="1" ht="18">
      <c r="A1413" s="259" t="s">
        <v>3454</v>
      </c>
      <c r="B1413" s="28"/>
      <c r="C1413" s="244"/>
      <c r="D1413" s="303" t="s">
        <v>130</v>
      </c>
      <c r="E1413" s="49">
        <f t="shared" si="22"/>
        <v>2</v>
      </c>
      <c r="F1413" s="244">
        <f t="shared" si="23"/>
        <v>1</v>
      </c>
      <c r="G1413" s="315"/>
      <c r="J1413" s="49">
        <v>1</v>
      </c>
    </row>
    <row r="1414" spans="1:11" s="49" customFormat="1" ht="18">
      <c r="A1414" s="259" t="s">
        <v>2627</v>
      </c>
      <c r="B1414" s="28"/>
      <c r="C1414" s="244"/>
      <c r="D1414" s="303" t="s">
        <v>129</v>
      </c>
      <c r="E1414" s="49">
        <f t="shared" si="22"/>
        <v>0</v>
      </c>
      <c r="F1414" s="244">
        <f t="shared" si="23"/>
        <v>0</v>
      </c>
      <c r="G1414" s="315"/>
      <c r="K1414" s="170"/>
    </row>
    <row r="1415" spans="1:11" s="49" customFormat="1" ht="18">
      <c r="A1415" s="259" t="s">
        <v>3415</v>
      </c>
      <c r="B1415" s="28"/>
      <c r="C1415" s="244"/>
      <c r="D1415" s="303" t="s">
        <v>129</v>
      </c>
      <c r="E1415" s="49">
        <f t="shared" si="22"/>
        <v>0</v>
      </c>
      <c r="F1415" s="244">
        <f t="shared" si="23"/>
        <v>1</v>
      </c>
      <c r="G1415" s="315"/>
      <c r="J1415" s="49">
        <v>1</v>
      </c>
    </row>
    <row r="1416" spans="1:11" s="49" customFormat="1" ht="18">
      <c r="A1416" s="259" t="s">
        <v>2117</v>
      </c>
      <c r="B1416" s="28"/>
      <c r="C1416" s="244"/>
      <c r="D1416" s="303" t="s">
        <v>135</v>
      </c>
      <c r="E1416" s="49">
        <f t="shared" si="22"/>
        <v>27</v>
      </c>
      <c r="F1416" s="244">
        <f t="shared" si="23"/>
        <v>401</v>
      </c>
      <c r="G1416" s="315">
        <v>190</v>
      </c>
      <c r="H1416" s="49">
        <v>181</v>
      </c>
      <c r="J1416" s="49">
        <v>30</v>
      </c>
    </row>
    <row r="1417" spans="1:11" s="49" customFormat="1" ht="18">
      <c r="A1417" s="259" t="s">
        <v>3249</v>
      </c>
      <c r="B1417" s="28"/>
      <c r="C1417" s="244"/>
      <c r="D1417" s="303" t="s">
        <v>129</v>
      </c>
      <c r="E1417" s="49">
        <f t="shared" si="22"/>
        <v>0</v>
      </c>
      <c r="F1417" s="244">
        <f t="shared" si="23"/>
        <v>0</v>
      </c>
      <c r="G1417" s="315"/>
    </row>
    <row r="1418" spans="1:11" s="49" customFormat="1" ht="18">
      <c r="A1418" s="259" t="s">
        <v>3251</v>
      </c>
      <c r="B1418" s="28"/>
      <c r="C1418" s="244"/>
      <c r="D1418" s="303" t="s">
        <v>129</v>
      </c>
      <c r="E1418" s="49">
        <f t="shared" si="22"/>
        <v>0</v>
      </c>
      <c r="F1418" s="244">
        <f t="shared" si="23"/>
        <v>0</v>
      </c>
      <c r="G1418" s="315"/>
    </row>
    <row r="1419" spans="1:11" s="49" customFormat="1" ht="18">
      <c r="A1419" s="259" t="s">
        <v>3284</v>
      </c>
      <c r="B1419" s="28"/>
      <c r="C1419" s="244"/>
      <c r="D1419" s="303" t="s">
        <v>130</v>
      </c>
      <c r="E1419" s="49">
        <f t="shared" si="22"/>
        <v>9</v>
      </c>
      <c r="F1419" s="244">
        <f t="shared" si="23"/>
        <v>4</v>
      </c>
      <c r="G1419" s="315">
        <v>4</v>
      </c>
    </row>
    <row r="1420" spans="1:11" s="49" customFormat="1" ht="18">
      <c r="A1420" s="259" t="s">
        <v>3212</v>
      </c>
      <c r="B1420" s="28"/>
      <c r="C1420" s="244"/>
      <c r="D1420" s="303" t="s">
        <v>129</v>
      </c>
      <c r="E1420" s="49">
        <f t="shared" si="22"/>
        <v>0</v>
      </c>
      <c r="F1420" s="244">
        <f t="shared" si="23"/>
        <v>10</v>
      </c>
      <c r="G1420" s="315"/>
      <c r="I1420" s="49">
        <v>10</v>
      </c>
    </row>
    <row r="1421" spans="1:11" s="49" customFormat="1" ht="18">
      <c r="A1421" s="259" t="s">
        <v>2532</v>
      </c>
      <c r="B1421" s="28"/>
      <c r="C1421" s="244"/>
      <c r="D1421" s="303" t="s">
        <v>129</v>
      </c>
      <c r="E1421" s="49">
        <f t="shared" si="22"/>
        <v>4</v>
      </c>
      <c r="F1421" s="244">
        <f t="shared" si="23"/>
        <v>40</v>
      </c>
      <c r="G1421" s="315"/>
      <c r="H1421" s="49">
        <v>4</v>
      </c>
      <c r="I1421" s="49">
        <v>9</v>
      </c>
      <c r="J1421" s="49">
        <v>27</v>
      </c>
    </row>
    <row r="1422" spans="1:11" s="49" customFormat="1" ht="18">
      <c r="A1422" s="259" t="s">
        <v>980</v>
      </c>
      <c r="B1422" s="237"/>
      <c r="C1422" s="244"/>
      <c r="D1422" s="303" t="s">
        <v>132</v>
      </c>
      <c r="E1422" s="49">
        <f t="shared" si="22"/>
        <v>23</v>
      </c>
      <c r="F1422" s="244">
        <f t="shared" si="23"/>
        <v>144</v>
      </c>
      <c r="G1422" s="315"/>
      <c r="H1422" s="49">
        <v>14</v>
      </c>
      <c r="I1422" s="49">
        <v>4</v>
      </c>
      <c r="J1422" s="49">
        <v>14</v>
      </c>
      <c r="K1422" s="49">
        <v>112</v>
      </c>
    </row>
    <row r="1423" spans="1:11" s="49" customFormat="1" ht="18">
      <c r="A1423" s="259" t="s">
        <v>2533</v>
      </c>
      <c r="B1423" s="28"/>
      <c r="C1423" s="244"/>
      <c r="D1423" s="303" t="s">
        <v>129</v>
      </c>
      <c r="E1423" s="49">
        <f t="shared" si="22"/>
        <v>0</v>
      </c>
      <c r="F1423" s="244">
        <f t="shared" si="23"/>
        <v>0</v>
      </c>
      <c r="G1423" s="315"/>
    </row>
    <row r="1424" spans="1:11" s="49" customFormat="1" ht="18">
      <c r="A1424" s="259" t="s">
        <v>2007</v>
      </c>
      <c r="B1424" s="237"/>
      <c r="C1424" s="244"/>
      <c r="D1424" s="303" t="s">
        <v>134</v>
      </c>
      <c r="E1424" s="49">
        <f t="shared" si="22"/>
        <v>7</v>
      </c>
      <c r="F1424" s="244">
        <f t="shared" si="23"/>
        <v>41</v>
      </c>
      <c r="G1424" s="315"/>
      <c r="H1424" s="49">
        <v>26</v>
      </c>
      <c r="J1424" s="49">
        <v>15</v>
      </c>
    </row>
    <row r="1425" spans="1:11" s="49" customFormat="1" ht="18">
      <c r="A1425" s="259" t="s">
        <v>2538</v>
      </c>
      <c r="B1425" s="28"/>
      <c r="C1425" s="244"/>
      <c r="D1425" s="303" t="s">
        <v>129</v>
      </c>
      <c r="E1425" s="49">
        <f t="shared" si="22"/>
        <v>0</v>
      </c>
      <c r="F1425" s="244">
        <f t="shared" si="23"/>
        <v>0</v>
      </c>
      <c r="G1425" s="315"/>
    </row>
    <row r="1426" spans="1:11" s="49" customFormat="1" ht="18">
      <c r="A1426" s="259" t="s">
        <v>3450</v>
      </c>
      <c r="B1426" s="237"/>
      <c r="C1426" s="244"/>
      <c r="D1426" s="303" t="s">
        <v>129</v>
      </c>
      <c r="E1426" s="49">
        <f t="shared" si="22"/>
        <v>0</v>
      </c>
      <c r="F1426" s="244">
        <f t="shared" si="23"/>
        <v>0</v>
      </c>
      <c r="G1426" s="315"/>
    </row>
    <row r="1427" spans="1:11" s="49" customFormat="1" ht="18">
      <c r="A1427" s="259" t="s">
        <v>3275</v>
      </c>
      <c r="B1427" s="237"/>
      <c r="C1427" s="244"/>
      <c r="D1427" s="303" t="s">
        <v>129</v>
      </c>
      <c r="E1427" s="49">
        <f t="shared" si="22"/>
        <v>0</v>
      </c>
      <c r="F1427" s="244">
        <f t="shared" si="23"/>
        <v>0</v>
      </c>
      <c r="G1427" s="315"/>
    </row>
    <row r="1428" spans="1:11" s="49" customFormat="1" ht="18">
      <c r="A1428" s="259" t="s">
        <v>3440</v>
      </c>
      <c r="B1428" s="28"/>
      <c r="C1428" s="244"/>
      <c r="D1428" s="303" t="s">
        <v>129</v>
      </c>
      <c r="E1428" s="49">
        <f t="shared" si="22"/>
        <v>0</v>
      </c>
      <c r="F1428" s="244">
        <f t="shared" si="23"/>
        <v>63</v>
      </c>
      <c r="G1428" s="315"/>
      <c r="H1428" s="49">
        <v>7</v>
      </c>
      <c r="K1428" s="49">
        <v>56</v>
      </c>
    </row>
    <row r="1429" spans="1:11" s="49" customFormat="1" ht="18">
      <c r="A1429" s="259" t="s">
        <v>858</v>
      </c>
      <c r="B1429" s="28"/>
      <c r="C1429" s="244"/>
      <c r="D1429" s="303" t="s">
        <v>129</v>
      </c>
      <c r="E1429" s="49">
        <f t="shared" si="22"/>
        <v>0</v>
      </c>
      <c r="F1429" s="244">
        <f t="shared" si="23"/>
        <v>20</v>
      </c>
      <c r="G1429" s="315"/>
      <c r="J1429" s="49">
        <v>20</v>
      </c>
    </row>
    <row r="1430" spans="1:11" s="49" customFormat="1" ht="18">
      <c r="A1430" s="259" t="s">
        <v>3358</v>
      </c>
      <c r="B1430" s="28"/>
      <c r="C1430" s="244"/>
      <c r="D1430" s="303" t="s">
        <v>129</v>
      </c>
      <c r="E1430" s="49">
        <f t="shared" si="22"/>
        <v>0</v>
      </c>
      <c r="F1430" s="244">
        <f t="shared" si="23"/>
        <v>0</v>
      </c>
      <c r="G1430" s="315"/>
    </row>
    <row r="1431" spans="1:11" s="49" customFormat="1" ht="18">
      <c r="A1431" s="259" t="s">
        <v>3472</v>
      </c>
      <c r="B1431" s="237"/>
      <c r="C1431" s="244"/>
      <c r="D1431" s="303" t="s">
        <v>129</v>
      </c>
      <c r="E1431" s="49">
        <f t="shared" si="22"/>
        <v>1</v>
      </c>
      <c r="F1431" s="244">
        <f t="shared" si="23"/>
        <v>3</v>
      </c>
      <c r="G1431" s="315"/>
      <c r="I1431" s="49">
        <v>3</v>
      </c>
    </row>
    <row r="1432" spans="1:11" s="49" customFormat="1" ht="18">
      <c r="A1432" s="259" t="s">
        <v>3174</v>
      </c>
      <c r="B1432" s="237"/>
      <c r="C1432" s="244"/>
      <c r="D1432" s="303" t="s">
        <v>129</v>
      </c>
      <c r="E1432" s="49">
        <f t="shared" si="22"/>
        <v>0</v>
      </c>
      <c r="F1432" s="244">
        <f t="shared" si="23"/>
        <v>0</v>
      </c>
      <c r="G1432" s="315"/>
    </row>
    <row r="1433" spans="1:11" s="49" customFormat="1" ht="18">
      <c r="A1433" s="259" t="s">
        <v>3156</v>
      </c>
      <c r="B1433" s="28"/>
      <c r="C1433" s="244"/>
      <c r="D1433" s="303" t="s">
        <v>129</v>
      </c>
      <c r="E1433" s="49">
        <f t="shared" si="22"/>
        <v>0</v>
      </c>
      <c r="F1433" s="244">
        <f t="shared" si="23"/>
        <v>15</v>
      </c>
      <c r="G1433" s="315"/>
      <c r="I1433" s="49">
        <v>15</v>
      </c>
    </row>
    <row r="1434" spans="1:11" s="49" customFormat="1" ht="18">
      <c r="A1434" s="259" t="s">
        <v>591</v>
      </c>
      <c r="B1434" s="237"/>
      <c r="C1434" s="244"/>
      <c r="D1434" s="303" t="s">
        <v>130</v>
      </c>
      <c r="E1434" s="49">
        <f t="shared" si="22"/>
        <v>0</v>
      </c>
      <c r="F1434" s="244">
        <f t="shared" si="23"/>
        <v>7</v>
      </c>
      <c r="G1434" s="315"/>
      <c r="H1434" s="49">
        <v>7</v>
      </c>
    </row>
    <row r="1435" spans="1:11" s="49" customFormat="1" ht="18">
      <c r="A1435" s="259" t="s">
        <v>2599</v>
      </c>
      <c r="B1435" s="28"/>
      <c r="C1435" s="244"/>
      <c r="D1435" s="303" t="s">
        <v>129</v>
      </c>
      <c r="E1435" s="49">
        <f t="shared" si="22"/>
        <v>0</v>
      </c>
      <c r="F1435" s="244">
        <f t="shared" si="23"/>
        <v>0</v>
      </c>
      <c r="G1435" s="315"/>
    </row>
    <row r="1436" spans="1:11" s="49" customFormat="1" ht="18">
      <c r="A1436" s="259" t="s">
        <v>2515</v>
      </c>
      <c r="B1436" s="28"/>
      <c r="C1436" s="244"/>
      <c r="D1436" s="303" t="s">
        <v>133</v>
      </c>
      <c r="E1436" s="49">
        <f t="shared" si="22"/>
        <v>25</v>
      </c>
      <c r="F1436" s="244">
        <f t="shared" si="23"/>
        <v>785</v>
      </c>
      <c r="G1436" s="315">
        <v>391</v>
      </c>
      <c r="H1436" s="49">
        <v>394</v>
      </c>
    </row>
    <row r="1437" spans="1:11" s="49" customFormat="1" ht="18">
      <c r="A1437" s="259" t="s">
        <v>831</v>
      </c>
      <c r="B1437" s="458"/>
      <c r="C1437" s="244"/>
      <c r="D1437" s="303" t="s">
        <v>129</v>
      </c>
      <c r="E1437" s="49">
        <f t="shared" si="22"/>
        <v>3</v>
      </c>
      <c r="F1437" s="244">
        <f t="shared" si="23"/>
        <v>79</v>
      </c>
      <c r="G1437" s="315"/>
      <c r="H1437" s="49">
        <v>66</v>
      </c>
      <c r="I1437" s="49">
        <v>3</v>
      </c>
      <c r="K1437" s="49">
        <v>10</v>
      </c>
    </row>
    <row r="1438" spans="1:11" s="49" customFormat="1" ht="18">
      <c r="A1438" s="259" t="s">
        <v>751</v>
      </c>
      <c r="B1438" s="28"/>
      <c r="C1438" s="244"/>
      <c r="D1438" s="303" t="s">
        <v>135</v>
      </c>
      <c r="E1438" s="49">
        <f t="shared" si="22"/>
        <v>6</v>
      </c>
      <c r="F1438" s="244">
        <f t="shared" si="23"/>
        <v>155</v>
      </c>
      <c r="G1438" s="315">
        <v>14</v>
      </c>
      <c r="H1438" s="49">
        <v>18</v>
      </c>
      <c r="I1438" s="49">
        <v>83</v>
      </c>
      <c r="J1438" s="49">
        <v>40</v>
      </c>
    </row>
    <row r="1439" spans="1:11" s="49" customFormat="1" ht="18">
      <c r="A1439" s="259" t="s">
        <v>3223</v>
      </c>
      <c r="B1439" s="28"/>
      <c r="C1439" s="244"/>
      <c r="D1439" s="303" t="s">
        <v>132</v>
      </c>
      <c r="E1439" s="49">
        <f t="shared" si="22"/>
        <v>5</v>
      </c>
      <c r="F1439" s="244">
        <f t="shared" si="23"/>
        <v>40</v>
      </c>
      <c r="G1439" s="315"/>
      <c r="I1439" s="49">
        <v>9</v>
      </c>
      <c r="J1439" s="49">
        <v>31</v>
      </c>
    </row>
    <row r="1440" spans="1:11" s="49" customFormat="1" ht="18">
      <c r="A1440" s="259" t="s">
        <v>3446</v>
      </c>
      <c r="B1440" s="28"/>
      <c r="C1440" s="244"/>
      <c r="D1440" s="303" t="s">
        <v>129</v>
      </c>
      <c r="E1440" s="49">
        <f t="shared" si="22"/>
        <v>0</v>
      </c>
      <c r="F1440" s="244">
        <f t="shared" si="23"/>
        <v>14</v>
      </c>
      <c r="G1440" s="315"/>
      <c r="I1440" s="49">
        <v>1</v>
      </c>
      <c r="J1440" s="49">
        <v>13</v>
      </c>
    </row>
    <row r="1441" spans="1:11" s="49" customFormat="1" ht="18">
      <c r="A1441" s="259" t="s">
        <v>2099</v>
      </c>
      <c r="B1441" s="28"/>
      <c r="C1441" s="244"/>
      <c r="D1441" s="303" t="s">
        <v>129</v>
      </c>
      <c r="E1441" s="49">
        <f t="shared" si="22"/>
        <v>0</v>
      </c>
      <c r="F1441" s="244">
        <f t="shared" si="23"/>
        <v>2</v>
      </c>
      <c r="G1441" s="315"/>
      <c r="I1441" s="49">
        <v>2</v>
      </c>
    </row>
    <row r="1442" spans="1:11" s="49" customFormat="1" ht="18">
      <c r="A1442" s="259" t="s">
        <v>2123</v>
      </c>
      <c r="B1442" s="28"/>
      <c r="C1442" s="244"/>
      <c r="D1442" s="1" t="s">
        <v>131</v>
      </c>
      <c r="E1442" s="49">
        <f t="shared" si="22"/>
        <v>4</v>
      </c>
      <c r="F1442" s="244">
        <f t="shared" si="23"/>
        <v>266</v>
      </c>
      <c r="G1442" s="315">
        <v>76</v>
      </c>
      <c r="H1442" s="49">
        <v>25</v>
      </c>
      <c r="I1442" s="49">
        <v>137</v>
      </c>
      <c r="J1442" s="49">
        <v>28</v>
      </c>
    </row>
    <row r="1443" spans="1:11" s="49" customFormat="1" ht="18">
      <c r="A1443" s="259" t="s">
        <v>2484</v>
      </c>
      <c r="B1443" s="28"/>
      <c r="C1443" s="244"/>
      <c r="D1443" s="303" t="s">
        <v>129</v>
      </c>
      <c r="E1443" s="49">
        <f t="shared" si="22"/>
        <v>0</v>
      </c>
      <c r="F1443" s="244">
        <f t="shared" si="23"/>
        <v>19</v>
      </c>
      <c r="G1443" s="315"/>
      <c r="J1443" s="49">
        <v>19</v>
      </c>
    </row>
    <row r="1444" spans="1:11" s="49" customFormat="1" ht="18">
      <c r="A1444" s="259" t="s">
        <v>3187</v>
      </c>
      <c r="B1444" s="28"/>
      <c r="C1444" s="244"/>
      <c r="D1444" s="303" t="s">
        <v>129</v>
      </c>
      <c r="E1444" s="49">
        <f t="shared" si="22"/>
        <v>0</v>
      </c>
      <c r="F1444" s="244">
        <f t="shared" si="23"/>
        <v>0</v>
      </c>
      <c r="G1444" s="315"/>
    </row>
    <row r="1445" spans="1:11" s="49" customFormat="1" ht="18.75">
      <c r="A1445" s="259" t="s">
        <v>856</v>
      </c>
      <c r="B1445" s="391"/>
      <c r="C1445" s="244"/>
      <c r="D1445" s="303" t="s">
        <v>135</v>
      </c>
      <c r="E1445" s="49">
        <f t="shared" si="22"/>
        <v>10</v>
      </c>
      <c r="F1445" s="244">
        <f t="shared" si="23"/>
        <v>86</v>
      </c>
      <c r="G1445" s="315"/>
      <c r="H1445" s="49">
        <v>70</v>
      </c>
      <c r="I1445" s="49">
        <v>6</v>
      </c>
      <c r="K1445" s="49">
        <v>10</v>
      </c>
    </row>
    <row r="1446" spans="1:11" s="49" customFormat="1" ht="18">
      <c r="A1446" s="259" t="s">
        <v>1486</v>
      </c>
      <c r="B1446" s="28"/>
      <c r="C1446" s="244"/>
      <c r="D1446" s="303" t="s">
        <v>130</v>
      </c>
      <c r="E1446" s="49">
        <f t="shared" si="22"/>
        <v>6</v>
      </c>
      <c r="F1446" s="244">
        <f t="shared" si="23"/>
        <v>59</v>
      </c>
      <c r="G1446" s="315"/>
      <c r="H1446" s="49">
        <v>59</v>
      </c>
    </row>
    <row r="1447" spans="1:11" s="49" customFormat="1" ht="18">
      <c r="A1447" s="259" t="s">
        <v>3500</v>
      </c>
      <c r="B1447" s="28"/>
      <c r="C1447" s="244"/>
      <c r="D1447" s="303" t="s">
        <v>129</v>
      </c>
      <c r="E1447" s="49">
        <f t="shared" si="22"/>
        <v>0</v>
      </c>
      <c r="F1447" s="244">
        <f t="shared" si="23"/>
        <v>0</v>
      </c>
      <c r="G1447" s="315"/>
    </row>
    <row r="1448" spans="1:11" s="49" customFormat="1" ht="18">
      <c r="A1448" s="259" t="s">
        <v>2125</v>
      </c>
      <c r="B1448" s="28"/>
      <c r="C1448" s="244"/>
      <c r="D1448" s="303" t="s">
        <v>129</v>
      </c>
      <c r="E1448" s="49">
        <f t="shared" si="22"/>
        <v>0</v>
      </c>
      <c r="F1448" s="244">
        <f t="shared" si="23"/>
        <v>0</v>
      </c>
      <c r="G1448" s="315"/>
      <c r="K1448" s="170"/>
    </row>
    <row r="1449" spans="1:11" s="49" customFormat="1" ht="18">
      <c r="A1449" s="259" t="s">
        <v>2058</v>
      </c>
      <c r="B1449" s="28"/>
      <c r="C1449" s="244"/>
      <c r="D1449" s="303" t="s">
        <v>129</v>
      </c>
      <c r="E1449" s="49">
        <f t="shared" si="22"/>
        <v>0</v>
      </c>
      <c r="F1449" s="244">
        <f t="shared" si="23"/>
        <v>0</v>
      </c>
      <c r="G1449" s="315"/>
      <c r="K1449" s="170"/>
    </row>
    <row r="1450" spans="1:11" s="49" customFormat="1" ht="18">
      <c r="A1450" s="259" t="s">
        <v>473</v>
      </c>
      <c r="B1450" s="240"/>
      <c r="C1450" s="244"/>
      <c r="D1450" s="303" t="s">
        <v>135</v>
      </c>
      <c r="E1450" s="49">
        <f t="shared" si="22"/>
        <v>21</v>
      </c>
      <c r="F1450" s="244">
        <f t="shared" si="23"/>
        <v>36</v>
      </c>
      <c r="G1450" s="315"/>
      <c r="H1450" s="49">
        <v>26</v>
      </c>
      <c r="J1450" s="49">
        <v>10</v>
      </c>
    </row>
    <row r="1451" spans="1:11" s="49" customFormat="1" ht="18">
      <c r="A1451" s="259" t="s">
        <v>2574</v>
      </c>
      <c r="C1451" s="244"/>
      <c r="D1451" s="303" t="s">
        <v>129</v>
      </c>
      <c r="E1451" s="49">
        <f t="shared" si="22"/>
        <v>0</v>
      </c>
      <c r="F1451" s="244">
        <f t="shared" si="23"/>
        <v>15</v>
      </c>
      <c r="G1451" s="315"/>
      <c r="K1451" s="49">
        <v>15</v>
      </c>
    </row>
    <row r="1452" spans="1:11" s="49" customFormat="1" ht="18">
      <c r="A1452" s="259" t="s">
        <v>2658</v>
      </c>
      <c r="B1452" s="28"/>
      <c r="C1452" s="244"/>
      <c r="D1452" s="303" t="s">
        <v>129</v>
      </c>
      <c r="E1452" s="49">
        <f t="shared" si="22"/>
        <v>0</v>
      </c>
      <c r="F1452" s="244">
        <f t="shared" si="23"/>
        <v>0</v>
      </c>
      <c r="G1452" s="315"/>
      <c r="K1452" s="170"/>
    </row>
    <row r="1453" spans="1:11" s="49" customFormat="1" ht="18">
      <c r="A1453" s="259" t="s">
        <v>3434</v>
      </c>
      <c r="B1453" s="28"/>
      <c r="C1453" s="244"/>
      <c r="D1453" s="303" t="s">
        <v>130</v>
      </c>
      <c r="E1453" s="49">
        <f t="shared" si="22"/>
        <v>1</v>
      </c>
      <c r="F1453" s="244">
        <f t="shared" si="23"/>
        <v>0</v>
      </c>
      <c r="G1453" s="315"/>
    </row>
    <row r="1454" spans="1:11" s="49" customFormat="1" ht="18">
      <c r="A1454" s="259" t="s">
        <v>3318</v>
      </c>
      <c r="B1454" s="237"/>
      <c r="C1454" s="244"/>
      <c r="D1454" s="303" t="s">
        <v>129</v>
      </c>
      <c r="E1454" s="49">
        <f t="shared" si="22"/>
        <v>0</v>
      </c>
      <c r="F1454" s="244">
        <f t="shared" si="23"/>
        <v>14</v>
      </c>
      <c r="G1454" s="315"/>
      <c r="I1454" s="49">
        <v>11</v>
      </c>
      <c r="J1454" s="49">
        <v>3</v>
      </c>
    </row>
    <row r="1455" spans="1:11" s="49" customFormat="1" ht="18">
      <c r="A1455" s="259" t="s">
        <v>617</v>
      </c>
      <c r="B1455" s="237"/>
      <c r="C1455" s="244"/>
      <c r="D1455" s="303" t="s">
        <v>132</v>
      </c>
      <c r="E1455" s="49">
        <f t="shared" ref="E1455:E1518" si="24">COUNTIF($A$797:$BHE$870,A1455)</f>
        <v>0</v>
      </c>
      <c r="F1455" s="244">
        <f t="shared" ref="F1455:F1518" si="25">SUM(G1455:K1455)</f>
        <v>20</v>
      </c>
      <c r="G1455" s="315"/>
      <c r="H1455" s="49">
        <v>10</v>
      </c>
      <c r="K1455" s="49">
        <v>10</v>
      </c>
    </row>
    <row r="1456" spans="1:11" s="49" customFormat="1" ht="18">
      <c r="A1456" s="259" t="s">
        <v>3366</v>
      </c>
      <c r="B1456" s="28"/>
      <c r="C1456" s="244"/>
      <c r="D1456" s="303" t="s">
        <v>129</v>
      </c>
      <c r="E1456" s="49">
        <f t="shared" si="24"/>
        <v>0</v>
      </c>
      <c r="F1456" s="244">
        <f t="shared" si="25"/>
        <v>0</v>
      </c>
      <c r="G1456" s="315"/>
    </row>
    <row r="1457" spans="1:11" s="49" customFormat="1" ht="18">
      <c r="A1457" s="259" t="s">
        <v>488</v>
      </c>
      <c r="B1457" s="28"/>
      <c r="C1457" s="244"/>
      <c r="D1457" s="303" t="s">
        <v>140</v>
      </c>
      <c r="E1457" s="49">
        <f t="shared" si="24"/>
        <v>6</v>
      </c>
      <c r="F1457" s="244">
        <f t="shared" si="25"/>
        <v>179</v>
      </c>
      <c r="G1457" s="315">
        <v>47</v>
      </c>
      <c r="H1457" s="49">
        <v>96</v>
      </c>
      <c r="I1457" s="49">
        <v>36</v>
      </c>
    </row>
    <row r="1458" spans="1:11" s="49" customFormat="1" ht="18">
      <c r="A1458" s="259" t="s">
        <v>746</v>
      </c>
      <c r="B1458" s="237"/>
      <c r="C1458" s="244"/>
      <c r="D1458" s="303" t="s">
        <v>130</v>
      </c>
      <c r="E1458" s="49">
        <f t="shared" si="24"/>
        <v>2</v>
      </c>
      <c r="F1458" s="244">
        <f t="shared" si="25"/>
        <v>42</v>
      </c>
      <c r="G1458" s="315">
        <v>35</v>
      </c>
      <c r="H1458" s="49">
        <v>4</v>
      </c>
      <c r="I1458" s="49">
        <v>3</v>
      </c>
    </row>
    <row r="1459" spans="1:11" s="49" customFormat="1" ht="18">
      <c r="A1459" s="259" t="s">
        <v>2513</v>
      </c>
      <c r="B1459" s="237"/>
      <c r="C1459" s="244"/>
      <c r="D1459" s="1" t="s">
        <v>131</v>
      </c>
      <c r="E1459" s="49">
        <f t="shared" si="24"/>
        <v>1</v>
      </c>
      <c r="F1459" s="244">
        <f t="shared" si="25"/>
        <v>61</v>
      </c>
      <c r="G1459" s="315">
        <v>12</v>
      </c>
      <c r="H1459" s="49">
        <v>21</v>
      </c>
      <c r="I1459" s="49">
        <v>18</v>
      </c>
      <c r="J1459" s="49">
        <v>10</v>
      </c>
    </row>
    <row r="1460" spans="1:11" s="49" customFormat="1" ht="18">
      <c r="A1460" s="259" t="s">
        <v>2607</v>
      </c>
      <c r="B1460" s="28"/>
      <c r="C1460" s="244"/>
      <c r="D1460" s="303" t="s">
        <v>134</v>
      </c>
      <c r="E1460" s="49">
        <f t="shared" si="24"/>
        <v>47</v>
      </c>
      <c r="F1460" s="244">
        <f t="shared" si="25"/>
        <v>733</v>
      </c>
      <c r="G1460" s="315">
        <v>25</v>
      </c>
      <c r="H1460" s="49">
        <v>460</v>
      </c>
      <c r="I1460" s="49">
        <v>115</v>
      </c>
      <c r="J1460" s="49">
        <v>133</v>
      </c>
    </row>
    <row r="1461" spans="1:11" s="49" customFormat="1" ht="18">
      <c r="A1461" s="259" t="s">
        <v>3242</v>
      </c>
      <c r="B1461" s="28"/>
      <c r="C1461" s="244"/>
      <c r="D1461" s="303" t="s">
        <v>129</v>
      </c>
      <c r="E1461" s="49">
        <f t="shared" si="24"/>
        <v>0</v>
      </c>
      <c r="F1461" s="244">
        <f t="shared" si="25"/>
        <v>0</v>
      </c>
      <c r="G1461" s="315"/>
    </row>
    <row r="1462" spans="1:11" s="49" customFormat="1" ht="18">
      <c r="A1462" s="259" t="s">
        <v>3282</v>
      </c>
      <c r="B1462" s="28"/>
      <c r="C1462" s="244"/>
      <c r="D1462" s="303" t="s">
        <v>129</v>
      </c>
      <c r="E1462" s="49">
        <f t="shared" si="24"/>
        <v>0</v>
      </c>
      <c r="F1462" s="244">
        <f t="shared" si="25"/>
        <v>48</v>
      </c>
      <c r="G1462" s="315"/>
      <c r="I1462" s="49">
        <v>12</v>
      </c>
      <c r="J1462" s="49">
        <v>36</v>
      </c>
    </row>
    <row r="1463" spans="1:11" s="49" customFormat="1" ht="18">
      <c r="A1463" s="259" t="s">
        <v>441</v>
      </c>
      <c r="B1463" s="240"/>
      <c r="C1463" s="244"/>
      <c r="D1463" s="303" t="s">
        <v>135</v>
      </c>
      <c r="E1463" s="49">
        <f t="shared" si="24"/>
        <v>3</v>
      </c>
      <c r="F1463" s="244">
        <f t="shared" si="25"/>
        <v>156</v>
      </c>
      <c r="G1463" s="315">
        <v>88</v>
      </c>
      <c r="H1463" s="49">
        <v>42</v>
      </c>
      <c r="J1463" s="49">
        <v>16</v>
      </c>
      <c r="K1463" s="49">
        <v>10</v>
      </c>
    </row>
    <row r="1464" spans="1:11" s="49" customFormat="1" ht="18">
      <c r="A1464" s="259" t="s">
        <v>3169</v>
      </c>
      <c r="B1464" s="237"/>
      <c r="C1464" s="244"/>
      <c r="D1464" s="303" t="s">
        <v>130</v>
      </c>
      <c r="E1464" s="49">
        <f t="shared" si="24"/>
        <v>0</v>
      </c>
      <c r="F1464" s="244">
        <f t="shared" si="25"/>
        <v>5</v>
      </c>
      <c r="G1464" s="315"/>
      <c r="K1464" s="49">
        <v>5</v>
      </c>
    </row>
    <row r="1465" spans="1:11" s="49" customFormat="1" ht="18">
      <c r="A1465" s="259" t="s">
        <v>606</v>
      </c>
      <c r="B1465" s="237"/>
      <c r="C1465" s="244"/>
      <c r="D1465" s="1" t="s">
        <v>131</v>
      </c>
      <c r="E1465" s="49">
        <f t="shared" si="24"/>
        <v>6</v>
      </c>
      <c r="F1465" s="244">
        <f t="shared" si="25"/>
        <v>193</v>
      </c>
      <c r="G1465" s="315"/>
      <c r="H1465" s="49">
        <v>8</v>
      </c>
      <c r="I1465" s="49">
        <v>161</v>
      </c>
      <c r="J1465" s="49">
        <v>24</v>
      </c>
    </row>
    <row r="1466" spans="1:11" s="49" customFormat="1" ht="18">
      <c r="A1466" s="259" t="s">
        <v>2530</v>
      </c>
      <c r="B1466" s="28"/>
      <c r="C1466" s="244"/>
      <c r="D1466" s="303" t="s">
        <v>129</v>
      </c>
      <c r="E1466" s="49">
        <f t="shared" si="24"/>
        <v>0</v>
      </c>
      <c r="F1466" s="244">
        <f t="shared" si="25"/>
        <v>41</v>
      </c>
      <c r="G1466" s="315">
        <v>15</v>
      </c>
      <c r="J1466" s="49">
        <v>26</v>
      </c>
    </row>
    <row r="1467" spans="1:11" s="49" customFormat="1" ht="18">
      <c r="A1467" s="259" t="s">
        <v>3264</v>
      </c>
      <c r="B1467" s="28"/>
      <c r="C1467" s="244"/>
      <c r="D1467" s="303" t="s">
        <v>129</v>
      </c>
      <c r="E1467" s="49">
        <f t="shared" si="24"/>
        <v>0</v>
      </c>
      <c r="F1467" s="244">
        <f t="shared" si="25"/>
        <v>5</v>
      </c>
      <c r="G1467" s="315"/>
      <c r="J1467" s="49">
        <v>5</v>
      </c>
    </row>
    <row r="1468" spans="1:11" s="49" customFormat="1" ht="18">
      <c r="A1468" s="259" t="s">
        <v>526</v>
      </c>
      <c r="B1468" s="237"/>
      <c r="C1468" s="244"/>
      <c r="D1468" s="303" t="s">
        <v>132</v>
      </c>
      <c r="E1468" s="49">
        <f t="shared" si="24"/>
        <v>5</v>
      </c>
      <c r="F1468" s="244">
        <f t="shared" si="25"/>
        <v>0</v>
      </c>
      <c r="G1468" s="315"/>
    </row>
    <row r="1469" spans="1:11" s="49" customFormat="1" ht="18">
      <c r="A1469" s="259" t="s">
        <v>2105</v>
      </c>
      <c r="B1469" s="28"/>
      <c r="C1469" s="244"/>
      <c r="D1469" s="1" t="s">
        <v>131</v>
      </c>
      <c r="E1469" s="49">
        <f t="shared" si="24"/>
        <v>1</v>
      </c>
      <c r="F1469" s="244">
        <f t="shared" si="25"/>
        <v>12</v>
      </c>
      <c r="G1469" s="315"/>
      <c r="J1469" s="49">
        <v>12</v>
      </c>
    </row>
    <row r="1470" spans="1:11" s="49" customFormat="1" ht="18">
      <c r="A1470" s="259" t="s">
        <v>1696</v>
      </c>
      <c r="B1470" s="28"/>
      <c r="C1470" s="244"/>
      <c r="D1470" s="303" t="s">
        <v>130</v>
      </c>
      <c r="E1470" s="49">
        <f t="shared" si="24"/>
        <v>23</v>
      </c>
      <c r="F1470" s="244">
        <f t="shared" si="25"/>
        <v>89</v>
      </c>
      <c r="G1470" s="315">
        <v>22</v>
      </c>
      <c r="H1470" s="49">
        <v>18</v>
      </c>
      <c r="I1470" s="49">
        <v>25</v>
      </c>
      <c r="J1470" s="49">
        <v>24</v>
      </c>
    </row>
    <row r="1471" spans="1:11" s="49" customFormat="1" ht="18">
      <c r="A1471" s="259" t="s">
        <v>3334</v>
      </c>
      <c r="B1471" s="458"/>
      <c r="C1471" s="244"/>
      <c r="D1471" s="303" t="s">
        <v>129</v>
      </c>
      <c r="E1471" s="49">
        <f t="shared" si="24"/>
        <v>0</v>
      </c>
      <c r="F1471" s="244">
        <f t="shared" si="25"/>
        <v>3</v>
      </c>
      <c r="G1471" s="315"/>
      <c r="J1471" s="49">
        <v>3</v>
      </c>
    </row>
    <row r="1472" spans="1:11" s="49" customFormat="1" ht="18">
      <c r="A1472" s="259" t="s">
        <v>2342</v>
      </c>
      <c r="B1472" s="458"/>
      <c r="C1472" s="244"/>
      <c r="D1472" s="303" t="s">
        <v>129</v>
      </c>
      <c r="E1472" s="49">
        <f t="shared" si="24"/>
        <v>0</v>
      </c>
      <c r="F1472" s="244">
        <f t="shared" si="25"/>
        <v>0</v>
      </c>
      <c r="G1472" s="315"/>
    </row>
    <row r="1473" spans="1:11" s="49" customFormat="1" ht="18">
      <c r="A1473" s="259" t="s">
        <v>3321</v>
      </c>
      <c r="B1473" s="28"/>
      <c r="C1473" s="244"/>
      <c r="D1473" s="303" t="s">
        <v>130</v>
      </c>
      <c r="E1473" s="49">
        <f t="shared" si="24"/>
        <v>4</v>
      </c>
      <c r="F1473" s="244">
        <f t="shared" si="25"/>
        <v>21</v>
      </c>
      <c r="G1473" s="315"/>
      <c r="I1473" s="49">
        <v>7</v>
      </c>
      <c r="J1473" s="49">
        <v>14</v>
      </c>
    </row>
    <row r="1474" spans="1:11" s="49" customFormat="1" ht="18">
      <c r="A1474" s="259" t="s">
        <v>2094</v>
      </c>
      <c r="B1474" s="458"/>
      <c r="C1474" s="244"/>
      <c r="D1474" s="303" t="s">
        <v>129</v>
      </c>
      <c r="E1474" s="49">
        <f t="shared" si="24"/>
        <v>0</v>
      </c>
      <c r="F1474" s="244">
        <f t="shared" si="25"/>
        <v>8</v>
      </c>
      <c r="G1474" s="315"/>
      <c r="I1474" s="49">
        <v>2</v>
      </c>
      <c r="J1474" s="49">
        <v>6</v>
      </c>
    </row>
    <row r="1475" spans="1:11" s="49" customFormat="1" ht="18">
      <c r="A1475" s="259" t="s">
        <v>2564</v>
      </c>
      <c r="B1475" s="28"/>
      <c r="C1475" s="244"/>
      <c r="D1475" s="303" t="s">
        <v>129</v>
      </c>
      <c r="E1475" s="49">
        <f t="shared" si="24"/>
        <v>0</v>
      </c>
      <c r="F1475" s="244">
        <f t="shared" si="25"/>
        <v>0</v>
      </c>
      <c r="G1475" s="315"/>
    </row>
    <row r="1476" spans="1:11" s="49" customFormat="1" ht="18">
      <c r="A1476" s="259" t="s">
        <v>1390</v>
      </c>
      <c r="B1476" s="28"/>
      <c r="C1476" s="244"/>
      <c r="D1476" s="303" t="s">
        <v>129</v>
      </c>
      <c r="E1476" s="49">
        <f t="shared" si="24"/>
        <v>0</v>
      </c>
      <c r="F1476" s="244">
        <f t="shared" si="25"/>
        <v>8</v>
      </c>
      <c r="G1476" s="315"/>
      <c r="J1476" s="49">
        <v>8</v>
      </c>
    </row>
    <row r="1477" spans="1:11" s="49" customFormat="1" ht="18">
      <c r="A1477" s="259" t="s">
        <v>480</v>
      </c>
      <c r="B1477" s="237"/>
      <c r="C1477" s="244"/>
      <c r="D1477" s="303" t="s">
        <v>136</v>
      </c>
      <c r="E1477" s="49">
        <f t="shared" si="24"/>
        <v>3</v>
      </c>
      <c r="F1477" s="244">
        <f t="shared" si="25"/>
        <v>254</v>
      </c>
      <c r="G1477" s="315">
        <v>65</v>
      </c>
      <c r="H1477" s="49">
        <v>135</v>
      </c>
      <c r="I1477" s="49">
        <v>4</v>
      </c>
      <c r="J1477" s="49">
        <v>50</v>
      </c>
    </row>
    <row r="1478" spans="1:11" s="49" customFormat="1" ht="18">
      <c r="A1478" s="259" t="s">
        <v>3375</v>
      </c>
      <c r="B1478" s="28"/>
      <c r="C1478" s="244"/>
      <c r="D1478" s="303" t="s">
        <v>130</v>
      </c>
      <c r="E1478" s="49">
        <f t="shared" si="24"/>
        <v>2</v>
      </c>
      <c r="F1478" s="244">
        <f t="shared" si="25"/>
        <v>52</v>
      </c>
      <c r="G1478" s="315"/>
      <c r="H1478" s="49">
        <v>17</v>
      </c>
      <c r="I1478" s="49">
        <v>31</v>
      </c>
      <c r="J1478" s="49">
        <v>4</v>
      </c>
      <c r="K1478" s="170"/>
    </row>
    <row r="1479" spans="1:11" s="49" customFormat="1" ht="18">
      <c r="A1479" s="259" t="s">
        <v>2025</v>
      </c>
      <c r="B1479" s="28"/>
      <c r="C1479" s="244"/>
      <c r="D1479" s="303" t="s">
        <v>136</v>
      </c>
      <c r="E1479" s="49">
        <f t="shared" si="24"/>
        <v>71</v>
      </c>
      <c r="F1479" s="244">
        <f t="shared" si="25"/>
        <v>623</v>
      </c>
      <c r="G1479" s="315">
        <v>100</v>
      </c>
      <c r="H1479" s="49">
        <v>422</v>
      </c>
      <c r="I1479" s="49">
        <v>80</v>
      </c>
      <c r="J1479" s="49">
        <v>21</v>
      </c>
    </row>
    <row r="1480" spans="1:11" s="49" customFormat="1" ht="18">
      <c r="A1480" s="259" t="s">
        <v>460</v>
      </c>
      <c r="B1480" s="28"/>
      <c r="C1480" s="244"/>
      <c r="D1480" s="303" t="s">
        <v>133</v>
      </c>
      <c r="E1480" s="49">
        <f t="shared" si="24"/>
        <v>18</v>
      </c>
      <c r="F1480" s="244">
        <f t="shared" si="25"/>
        <v>55</v>
      </c>
      <c r="G1480" s="315"/>
      <c r="H1480" s="49">
        <v>55</v>
      </c>
    </row>
    <row r="1481" spans="1:11" s="49" customFormat="1" ht="18">
      <c r="A1481" s="259" t="s">
        <v>432</v>
      </c>
      <c r="B1481" s="237"/>
      <c r="C1481" s="244"/>
      <c r="D1481" s="303" t="s">
        <v>139</v>
      </c>
      <c r="E1481" s="49">
        <f t="shared" si="24"/>
        <v>27</v>
      </c>
      <c r="F1481" s="244">
        <f t="shared" si="25"/>
        <v>294</v>
      </c>
      <c r="G1481" s="315">
        <v>16</v>
      </c>
      <c r="H1481" s="49">
        <v>257</v>
      </c>
      <c r="I1481" s="49">
        <v>10</v>
      </c>
      <c r="J1481" s="49">
        <v>11</v>
      </c>
    </row>
    <row r="1482" spans="1:11" s="49" customFormat="1" ht="18">
      <c r="A1482" s="259" t="s">
        <v>508</v>
      </c>
      <c r="B1482" s="28"/>
      <c r="C1482" s="244"/>
      <c r="D1482" s="303" t="s">
        <v>130</v>
      </c>
      <c r="E1482" s="49">
        <f t="shared" si="24"/>
        <v>10</v>
      </c>
      <c r="F1482" s="244">
        <f t="shared" si="25"/>
        <v>1</v>
      </c>
      <c r="G1482" s="315">
        <v>1</v>
      </c>
    </row>
    <row r="1483" spans="1:11" s="49" customFormat="1" ht="18">
      <c r="A1483" s="259" t="s">
        <v>3226</v>
      </c>
      <c r="B1483" s="28"/>
      <c r="C1483" s="244"/>
      <c r="D1483" s="303" t="s">
        <v>129</v>
      </c>
      <c r="E1483" s="49">
        <f t="shared" si="24"/>
        <v>0</v>
      </c>
      <c r="F1483" s="244">
        <f t="shared" si="25"/>
        <v>16</v>
      </c>
      <c r="G1483" s="315"/>
      <c r="J1483" s="49">
        <v>16</v>
      </c>
    </row>
    <row r="1484" spans="1:11" s="49" customFormat="1" ht="18">
      <c r="A1484" s="259" t="s">
        <v>417</v>
      </c>
      <c r="B1484" s="237"/>
      <c r="C1484" s="244"/>
      <c r="D1484" s="303" t="s">
        <v>133</v>
      </c>
      <c r="E1484" s="49">
        <f t="shared" si="24"/>
        <v>11</v>
      </c>
      <c r="F1484" s="244">
        <f t="shared" si="25"/>
        <v>460</v>
      </c>
      <c r="G1484" s="315"/>
      <c r="H1484" s="49">
        <v>407</v>
      </c>
      <c r="I1484" s="49">
        <v>53</v>
      </c>
    </row>
    <row r="1485" spans="1:11" s="49" customFormat="1" ht="18">
      <c r="A1485" s="259" t="s">
        <v>3153</v>
      </c>
      <c r="B1485" s="458"/>
      <c r="C1485" s="244"/>
      <c r="D1485" s="303" t="s">
        <v>129</v>
      </c>
      <c r="E1485" s="49">
        <f t="shared" si="24"/>
        <v>0</v>
      </c>
      <c r="F1485" s="244">
        <f t="shared" si="25"/>
        <v>0</v>
      </c>
      <c r="G1485" s="315"/>
    </row>
    <row r="1486" spans="1:11" s="49" customFormat="1" ht="18">
      <c r="A1486" s="259" t="s">
        <v>3332</v>
      </c>
      <c r="B1486" s="28"/>
      <c r="C1486" s="244"/>
      <c r="D1486" s="303" t="s">
        <v>129</v>
      </c>
      <c r="E1486" s="49">
        <f t="shared" si="24"/>
        <v>0</v>
      </c>
      <c r="F1486" s="244">
        <f t="shared" si="25"/>
        <v>3</v>
      </c>
      <c r="G1486" s="315"/>
      <c r="I1486" s="49">
        <v>3</v>
      </c>
    </row>
    <row r="1487" spans="1:11" s="49" customFormat="1" ht="18">
      <c r="A1487" s="259" t="s">
        <v>3117</v>
      </c>
      <c r="B1487" s="237"/>
      <c r="C1487" s="244"/>
      <c r="D1487" s="303" t="s">
        <v>129</v>
      </c>
      <c r="E1487" s="49">
        <f t="shared" si="24"/>
        <v>0</v>
      </c>
      <c r="F1487" s="244">
        <f t="shared" si="25"/>
        <v>0</v>
      </c>
      <c r="G1487" s="315"/>
    </row>
    <row r="1488" spans="1:11" s="49" customFormat="1" ht="18">
      <c r="A1488" s="259" t="s">
        <v>2319</v>
      </c>
      <c r="B1488" s="28"/>
      <c r="C1488" s="244"/>
      <c r="D1488" s="1" t="s">
        <v>131</v>
      </c>
      <c r="E1488" s="49">
        <f t="shared" si="24"/>
        <v>4</v>
      </c>
      <c r="F1488" s="244">
        <f t="shared" si="25"/>
        <v>84</v>
      </c>
      <c r="G1488" s="315">
        <v>6</v>
      </c>
      <c r="H1488" s="49">
        <v>22</v>
      </c>
      <c r="I1488" s="49">
        <v>56</v>
      </c>
    </row>
    <row r="1489" spans="1:10" s="49" customFormat="1" ht="18">
      <c r="A1489" s="259" t="s">
        <v>3184</v>
      </c>
      <c r="B1489" s="237"/>
      <c r="C1489" s="244"/>
      <c r="D1489" s="303" t="s">
        <v>129</v>
      </c>
      <c r="E1489" s="49">
        <f t="shared" si="24"/>
        <v>0</v>
      </c>
      <c r="F1489" s="244">
        <f t="shared" si="25"/>
        <v>2</v>
      </c>
      <c r="G1489" s="315"/>
      <c r="I1489" s="49">
        <v>2</v>
      </c>
    </row>
    <row r="1490" spans="1:10" s="49" customFormat="1" ht="18">
      <c r="A1490" s="259" t="s">
        <v>2097</v>
      </c>
      <c r="B1490" s="28"/>
      <c r="C1490" s="244"/>
      <c r="D1490" s="303" t="s">
        <v>129</v>
      </c>
      <c r="E1490" s="49">
        <f t="shared" si="24"/>
        <v>0</v>
      </c>
      <c r="F1490" s="244">
        <f t="shared" si="25"/>
        <v>0</v>
      </c>
      <c r="G1490" s="315"/>
    </row>
    <row r="1491" spans="1:10" s="49" customFormat="1" ht="18">
      <c r="A1491" s="259" t="s">
        <v>727</v>
      </c>
      <c r="B1491" s="28"/>
      <c r="C1491" s="244"/>
      <c r="D1491" s="303" t="s">
        <v>129</v>
      </c>
      <c r="E1491" s="49">
        <f t="shared" si="24"/>
        <v>5</v>
      </c>
      <c r="F1491" s="244">
        <f t="shared" si="25"/>
        <v>8</v>
      </c>
      <c r="G1491" s="315"/>
      <c r="H1491" s="49">
        <v>7</v>
      </c>
      <c r="J1491" s="49">
        <v>1</v>
      </c>
    </row>
    <row r="1492" spans="1:10" s="49" customFormat="1" ht="18">
      <c r="A1492" s="259" t="s">
        <v>525</v>
      </c>
      <c r="B1492" s="28"/>
      <c r="C1492" s="244"/>
      <c r="D1492" s="303" t="s">
        <v>139</v>
      </c>
      <c r="E1492" s="49">
        <f t="shared" si="24"/>
        <v>13</v>
      </c>
      <c r="F1492" s="244">
        <f t="shared" si="25"/>
        <v>594</v>
      </c>
      <c r="G1492" s="315">
        <v>154</v>
      </c>
      <c r="H1492" s="49">
        <v>308</v>
      </c>
      <c r="I1492" s="49">
        <v>106</v>
      </c>
      <c r="J1492" s="49">
        <v>26</v>
      </c>
    </row>
    <row r="1493" spans="1:10" s="49" customFormat="1" ht="18">
      <c r="A1493" s="259" t="s">
        <v>3204</v>
      </c>
      <c r="B1493" s="28"/>
      <c r="C1493" s="244"/>
      <c r="D1493" s="303" t="s">
        <v>129</v>
      </c>
      <c r="E1493" s="49">
        <f t="shared" si="24"/>
        <v>0</v>
      </c>
      <c r="F1493" s="244">
        <f t="shared" si="25"/>
        <v>0</v>
      </c>
      <c r="G1493" s="315"/>
    </row>
    <row r="1494" spans="1:10" s="49" customFormat="1" ht="18">
      <c r="A1494" s="259" t="s">
        <v>2088</v>
      </c>
      <c r="B1494" s="458"/>
      <c r="C1494" s="244"/>
      <c r="D1494" s="303" t="s">
        <v>129</v>
      </c>
      <c r="E1494" s="49">
        <f t="shared" si="24"/>
        <v>0</v>
      </c>
      <c r="F1494" s="244">
        <f t="shared" si="25"/>
        <v>1</v>
      </c>
      <c r="G1494" s="315"/>
      <c r="J1494" s="49">
        <v>1</v>
      </c>
    </row>
    <row r="1495" spans="1:10" s="49" customFormat="1" ht="18">
      <c r="A1495" s="259" t="s">
        <v>625</v>
      </c>
      <c r="B1495" s="237"/>
      <c r="C1495" s="244"/>
      <c r="D1495" s="303" t="s">
        <v>140</v>
      </c>
      <c r="E1495" s="49">
        <f t="shared" si="24"/>
        <v>21</v>
      </c>
      <c r="F1495" s="244">
        <f t="shared" si="25"/>
        <v>373</v>
      </c>
      <c r="G1495" s="315">
        <v>22</v>
      </c>
      <c r="H1495" s="49">
        <v>232</v>
      </c>
      <c r="I1495" s="49">
        <v>85</v>
      </c>
      <c r="J1495" s="49">
        <v>34</v>
      </c>
    </row>
    <row r="1496" spans="1:10" s="49" customFormat="1" ht="18.75">
      <c r="A1496" s="259" t="s">
        <v>622</v>
      </c>
      <c r="B1496" s="391"/>
      <c r="C1496" s="244"/>
      <c r="D1496" s="303" t="s">
        <v>135</v>
      </c>
      <c r="E1496" s="49">
        <f t="shared" si="24"/>
        <v>6</v>
      </c>
      <c r="F1496" s="244">
        <f t="shared" si="25"/>
        <v>132</v>
      </c>
      <c r="G1496" s="315">
        <v>121</v>
      </c>
      <c r="H1496" s="49">
        <v>11</v>
      </c>
    </row>
    <row r="1497" spans="1:10" s="49" customFormat="1" ht="18">
      <c r="A1497" s="259" t="s">
        <v>3097</v>
      </c>
      <c r="B1497" s="458"/>
      <c r="C1497" s="244"/>
      <c r="D1497" s="303" t="s">
        <v>129</v>
      </c>
      <c r="E1497" s="49">
        <f t="shared" si="24"/>
        <v>0</v>
      </c>
      <c r="F1497" s="244">
        <f t="shared" si="25"/>
        <v>0</v>
      </c>
      <c r="G1497" s="315"/>
    </row>
    <row r="1498" spans="1:10" s="49" customFormat="1" ht="18">
      <c r="A1498" s="259" t="s">
        <v>3182</v>
      </c>
      <c r="B1498" s="28"/>
      <c r="C1498" s="244"/>
      <c r="D1498" s="303" t="s">
        <v>129</v>
      </c>
      <c r="E1498" s="49">
        <f t="shared" si="24"/>
        <v>0</v>
      </c>
      <c r="F1498" s="244">
        <f t="shared" si="25"/>
        <v>0</v>
      </c>
      <c r="G1498" s="315"/>
    </row>
    <row r="1499" spans="1:10" s="49" customFormat="1" ht="18">
      <c r="A1499" s="259" t="s">
        <v>607</v>
      </c>
      <c r="B1499" s="237"/>
      <c r="C1499" s="244"/>
      <c r="D1499" s="1" t="s">
        <v>131</v>
      </c>
      <c r="E1499" s="49">
        <f t="shared" si="24"/>
        <v>25</v>
      </c>
      <c r="F1499" s="244">
        <f t="shared" si="25"/>
        <v>129</v>
      </c>
      <c r="G1499" s="315"/>
      <c r="H1499" s="49">
        <v>14</v>
      </c>
      <c r="I1499" s="49">
        <v>83</v>
      </c>
      <c r="J1499" s="49">
        <v>32</v>
      </c>
    </row>
    <row r="1500" spans="1:10" s="49" customFormat="1" ht="18">
      <c r="A1500" s="259" t="s">
        <v>575</v>
      </c>
      <c r="B1500" s="28"/>
      <c r="C1500" s="244"/>
      <c r="D1500" s="303" t="s">
        <v>139</v>
      </c>
      <c r="E1500" s="49">
        <f t="shared" si="24"/>
        <v>48</v>
      </c>
      <c r="F1500" s="244">
        <f t="shared" si="25"/>
        <v>507</v>
      </c>
      <c r="G1500" s="315">
        <v>83</v>
      </c>
      <c r="H1500" s="49">
        <v>254</v>
      </c>
      <c r="I1500" s="49">
        <v>106</v>
      </c>
      <c r="J1500" s="49">
        <v>64</v>
      </c>
    </row>
    <row r="1501" spans="1:10" s="49" customFormat="1" ht="18">
      <c r="A1501" s="259" t="s">
        <v>3203</v>
      </c>
      <c r="B1501" s="28"/>
      <c r="C1501" s="244"/>
      <c r="D1501" s="303" t="s">
        <v>129</v>
      </c>
      <c r="E1501" s="49">
        <f t="shared" si="24"/>
        <v>0</v>
      </c>
      <c r="F1501" s="244">
        <f t="shared" si="25"/>
        <v>0</v>
      </c>
      <c r="G1501" s="315"/>
    </row>
    <row r="1502" spans="1:10" s="49" customFormat="1" ht="18">
      <c r="A1502" s="259" t="s">
        <v>520</v>
      </c>
      <c r="B1502" s="38"/>
      <c r="C1502" s="244"/>
      <c r="D1502" s="303" t="s">
        <v>135</v>
      </c>
      <c r="E1502" s="49">
        <f t="shared" si="24"/>
        <v>4</v>
      </c>
      <c r="F1502" s="244">
        <f t="shared" si="25"/>
        <v>101</v>
      </c>
      <c r="G1502" s="315">
        <v>40</v>
      </c>
      <c r="H1502" s="49">
        <v>55</v>
      </c>
      <c r="I1502" s="49">
        <v>6</v>
      </c>
    </row>
    <row r="1503" spans="1:10" s="49" customFormat="1" ht="18">
      <c r="A1503" s="259" t="s">
        <v>570</v>
      </c>
      <c r="B1503" s="28"/>
      <c r="C1503" s="244"/>
      <c r="D1503" s="303" t="s">
        <v>129</v>
      </c>
      <c r="E1503" s="49">
        <f t="shared" si="24"/>
        <v>1</v>
      </c>
      <c r="F1503" s="244">
        <f t="shared" si="25"/>
        <v>0</v>
      </c>
      <c r="G1503" s="315"/>
    </row>
    <row r="1504" spans="1:10" s="49" customFormat="1" ht="18">
      <c r="A1504" s="259" t="s">
        <v>2011</v>
      </c>
      <c r="B1504" s="28"/>
      <c r="C1504" s="244"/>
      <c r="D1504" s="303" t="s">
        <v>129</v>
      </c>
      <c r="E1504" s="49">
        <f t="shared" si="24"/>
        <v>0</v>
      </c>
      <c r="F1504" s="244">
        <f t="shared" si="25"/>
        <v>0</v>
      </c>
      <c r="G1504" s="315"/>
    </row>
    <row r="1505" spans="1:11" s="49" customFormat="1" ht="18">
      <c r="A1505" s="259" t="s">
        <v>2046</v>
      </c>
      <c r="B1505" s="237"/>
      <c r="C1505" s="244"/>
      <c r="D1505" s="303" t="s">
        <v>137</v>
      </c>
      <c r="E1505" s="49">
        <f t="shared" si="24"/>
        <v>20</v>
      </c>
      <c r="F1505" s="244">
        <f t="shared" si="25"/>
        <v>171</v>
      </c>
      <c r="G1505" s="315">
        <v>16</v>
      </c>
      <c r="H1505" s="49">
        <v>136</v>
      </c>
      <c r="I1505" s="49">
        <v>9</v>
      </c>
      <c r="K1505" s="49">
        <v>10</v>
      </c>
    </row>
    <row r="1506" spans="1:11" s="49" customFormat="1" ht="18">
      <c r="A1506" s="259" t="s">
        <v>1018</v>
      </c>
      <c r="B1506" s="237"/>
      <c r="C1506" s="244"/>
      <c r="D1506" s="303" t="s">
        <v>139</v>
      </c>
      <c r="E1506" s="49">
        <f t="shared" si="24"/>
        <v>70</v>
      </c>
      <c r="F1506" s="244">
        <f t="shared" si="25"/>
        <v>650</v>
      </c>
      <c r="G1506" s="315">
        <v>214</v>
      </c>
      <c r="H1506" s="49">
        <v>369</v>
      </c>
      <c r="I1506" s="49">
        <v>47</v>
      </c>
      <c r="J1506" s="49">
        <v>20</v>
      </c>
    </row>
    <row r="1507" spans="1:11" s="49" customFormat="1" ht="18">
      <c r="A1507" s="259" t="s">
        <v>3522</v>
      </c>
      <c r="B1507" s="28"/>
      <c r="C1507" s="244"/>
      <c r="D1507" s="303" t="s">
        <v>129</v>
      </c>
      <c r="E1507" s="49">
        <f t="shared" si="24"/>
        <v>0</v>
      </c>
      <c r="F1507" s="244">
        <f t="shared" si="25"/>
        <v>0</v>
      </c>
      <c r="G1507" s="315"/>
    </row>
    <row r="1508" spans="1:11" s="49" customFormat="1" ht="18">
      <c r="A1508" s="259" t="s">
        <v>2120</v>
      </c>
      <c r="B1508" s="28"/>
      <c r="C1508" s="244"/>
      <c r="D1508" s="303" t="s">
        <v>129</v>
      </c>
      <c r="E1508" s="49">
        <f t="shared" si="24"/>
        <v>6</v>
      </c>
      <c r="F1508" s="244">
        <f t="shared" si="25"/>
        <v>59</v>
      </c>
      <c r="G1508" s="315">
        <v>2</v>
      </c>
      <c r="H1508" s="49">
        <v>16</v>
      </c>
      <c r="I1508" s="49">
        <v>12</v>
      </c>
      <c r="J1508" s="49">
        <v>12</v>
      </c>
      <c r="K1508" s="49">
        <v>17</v>
      </c>
    </row>
    <row r="1509" spans="1:11" s="49" customFormat="1" ht="18">
      <c r="A1509" s="259" t="s">
        <v>3300</v>
      </c>
      <c r="B1509" s="28"/>
      <c r="C1509" s="244"/>
      <c r="D1509" s="303" t="s">
        <v>129</v>
      </c>
      <c r="E1509" s="49">
        <f t="shared" si="24"/>
        <v>0</v>
      </c>
      <c r="F1509" s="244">
        <f t="shared" si="25"/>
        <v>19</v>
      </c>
      <c r="G1509" s="315"/>
      <c r="J1509" s="49">
        <v>19</v>
      </c>
    </row>
    <row r="1510" spans="1:11" s="49" customFormat="1" ht="18">
      <c r="A1510" s="259" t="s">
        <v>1397</v>
      </c>
      <c r="B1510" s="28"/>
      <c r="C1510" s="244"/>
      <c r="D1510" s="303" t="s">
        <v>129</v>
      </c>
      <c r="E1510" s="49">
        <f t="shared" si="24"/>
        <v>0</v>
      </c>
      <c r="F1510" s="244">
        <f t="shared" si="25"/>
        <v>0</v>
      </c>
      <c r="G1510" s="315"/>
    </row>
    <row r="1511" spans="1:11" s="49" customFormat="1" ht="18">
      <c r="A1511" s="259" t="s">
        <v>3499</v>
      </c>
      <c r="B1511" s="28"/>
      <c r="C1511" s="244"/>
      <c r="D1511" s="303" t="s">
        <v>129</v>
      </c>
      <c r="E1511" s="49">
        <f t="shared" si="24"/>
        <v>0</v>
      </c>
      <c r="F1511" s="244">
        <f t="shared" si="25"/>
        <v>0</v>
      </c>
      <c r="G1511" s="315"/>
    </row>
    <row r="1512" spans="1:11" s="49" customFormat="1" ht="18">
      <c r="A1512" s="259" t="s">
        <v>3188</v>
      </c>
      <c r="B1512" s="28"/>
      <c r="C1512" s="244"/>
      <c r="D1512" s="303" t="s">
        <v>129</v>
      </c>
      <c r="E1512" s="49">
        <f t="shared" si="24"/>
        <v>0</v>
      </c>
      <c r="F1512" s="244">
        <f t="shared" si="25"/>
        <v>5</v>
      </c>
      <c r="G1512" s="315"/>
      <c r="I1512" s="49">
        <v>5</v>
      </c>
      <c r="K1512" s="28"/>
    </row>
    <row r="1513" spans="1:11" s="49" customFormat="1" ht="18">
      <c r="A1513" s="259" t="s">
        <v>1789</v>
      </c>
      <c r="B1513" s="28"/>
      <c r="C1513" s="244"/>
      <c r="D1513" s="303" t="s">
        <v>135</v>
      </c>
      <c r="E1513" s="49">
        <f t="shared" si="24"/>
        <v>12</v>
      </c>
      <c r="F1513" s="244">
        <f t="shared" si="25"/>
        <v>78</v>
      </c>
      <c r="G1513" s="315"/>
      <c r="H1513" s="49">
        <v>2</v>
      </c>
      <c r="I1513" s="49">
        <v>42</v>
      </c>
      <c r="J1513" s="49">
        <v>34</v>
      </c>
    </row>
    <row r="1514" spans="1:11" s="49" customFormat="1" ht="18">
      <c r="A1514" s="259" t="s">
        <v>3521</v>
      </c>
      <c r="B1514" s="458"/>
      <c r="C1514" s="244"/>
      <c r="D1514" s="303" t="s">
        <v>129</v>
      </c>
      <c r="E1514" s="49">
        <f t="shared" si="24"/>
        <v>0</v>
      </c>
      <c r="F1514" s="244">
        <f t="shared" si="25"/>
        <v>0</v>
      </c>
      <c r="G1514" s="315"/>
      <c r="K1514" s="335"/>
    </row>
    <row r="1515" spans="1:11" s="49" customFormat="1" ht="18">
      <c r="A1515" s="259" t="s">
        <v>453</v>
      </c>
      <c r="B1515" s="237"/>
      <c r="C1515" s="244"/>
      <c r="D1515" s="303" t="s">
        <v>140</v>
      </c>
      <c r="E1515" s="49">
        <f t="shared" si="24"/>
        <v>40</v>
      </c>
      <c r="F1515" s="244">
        <f t="shared" si="25"/>
        <v>100</v>
      </c>
      <c r="G1515" s="315">
        <v>14</v>
      </c>
      <c r="H1515" s="49">
        <v>70</v>
      </c>
      <c r="J1515" s="49">
        <v>16</v>
      </c>
    </row>
    <row r="1516" spans="1:11" s="49" customFormat="1" ht="18">
      <c r="A1516" s="259" t="s">
        <v>535</v>
      </c>
      <c r="B1516" s="28"/>
      <c r="C1516" s="244"/>
      <c r="D1516" s="303" t="s">
        <v>137</v>
      </c>
      <c r="E1516" s="49">
        <f t="shared" si="24"/>
        <v>7</v>
      </c>
      <c r="F1516" s="244">
        <f t="shared" si="25"/>
        <v>191</v>
      </c>
      <c r="G1516" s="315"/>
      <c r="H1516" s="49">
        <v>133</v>
      </c>
      <c r="I1516" s="49">
        <v>52</v>
      </c>
      <c r="J1516" s="49">
        <v>6</v>
      </c>
    </row>
    <row r="1517" spans="1:11" s="49" customFormat="1" ht="18">
      <c r="A1517" s="259" t="s">
        <v>474</v>
      </c>
      <c r="B1517" s="240"/>
      <c r="C1517" s="244"/>
      <c r="D1517" s="303" t="s">
        <v>135</v>
      </c>
      <c r="E1517" s="49">
        <f t="shared" si="24"/>
        <v>1</v>
      </c>
      <c r="F1517" s="244">
        <f t="shared" si="25"/>
        <v>64</v>
      </c>
      <c r="G1517" s="315">
        <v>39</v>
      </c>
      <c r="H1517" s="49">
        <v>21</v>
      </c>
      <c r="I1517" s="49">
        <v>4</v>
      </c>
    </row>
    <row r="1518" spans="1:11" s="49" customFormat="1" ht="18">
      <c r="A1518" s="259" t="s">
        <v>837</v>
      </c>
      <c r="B1518" s="28"/>
      <c r="C1518" s="244"/>
      <c r="D1518" s="303" t="s">
        <v>129</v>
      </c>
      <c r="E1518" s="49">
        <f t="shared" si="24"/>
        <v>1</v>
      </c>
      <c r="F1518" s="244">
        <f t="shared" si="25"/>
        <v>62</v>
      </c>
      <c r="G1518" s="315"/>
      <c r="H1518" s="49">
        <v>13</v>
      </c>
      <c r="I1518" s="49">
        <v>35</v>
      </c>
      <c r="J1518" s="49">
        <v>14</v>
      </c>
    </row>
    <row r="1519" spans="1:11" s="49" customFormat="1" ht="18">
      <c r="A1519" s="259" t="s">
        <v>434</v>
      </c>
      <c r="B1519" s="237"/>
      <c r="C1519" s="244"/>
      <c r="D1519" s="303" t="s">
        <v>134</v>
      </c>
      <c r="E1519" s="49">
        <f t="shared" ref="E1519:E1582" si="26">COUNTIF($A$797:$BHE$870,A1519)</f>
        <v>6</v>
      </c>
      <c r="F1519" s="244">
        <f t="shared" ref="F1519:F1582" si="27">SUM(G1519:K1519)</f>
        <v>83</v>
      </c>
      <c r="G1519" s="315"/>
      <c r="H1519" s="49">
        <v>27</v>
      </c>
      <c r="I1519" s="49">
        <v>41</v>
      </c>
      <c r="K1519" s="49">
        <v>15</v>
      </c>
    </row>
    <row r="1520" spans="1:11" s="49" customFormat="1" ht="18">
      <c r="A1520" s="259" t="s">
        <v>3147</v>
      </c>
      <c r="B1520" s="458"/>
      <c r="C1520" s="244"/>
      <c r="D1520" s="303" t="s">
        <v>129</v>
      </c>
      <c r="E1520" s="49">
        <f t="shared" si="26"/>
        <v>0</v>
      </c>
      <c r="F1520" s="244">
        <f t="shared" si="27"/>
        <v>0</v>
      </c>
      <c r="G1520" s="315"/>
    </row>
    <row r="1521" spans="1:11" s="49" customFormat="1" ht="18">
      <c r="A1521" s="259" t="s">
        <v>1009</v>
      </c>
      <c r="B1521" s="28"/>
      <c r="C1521" s="244"/>
      <c r="D1521" s="303" t="s">
        <v>132</v>
      </c>
      <c r="E1521" s="49">
        <f t="shared" si="26"/>
        <v>6</v>
      </c>
      <c r="F1521" s="244">
        <f t="shared" si="27"/>
        <v>69</v>
      </c>
      <c r="G1521" s="315">
        <v>28</v>
      </c>
      <c r="H1521" s="49">
        <v>13</v>
      </c>
      <c r="I1521" s="49">
        <v>1</v>
      </c>
      <c r="J1521" s="49">
        <v>27</v>
      </c>
    </row>
    <row r="1522" spans="1:11" s="49" customFormat="1" ht="18">
      <c r="A1522" s="259" t="s">
        <v>3252</v>
      </c>
      <c r="B1522" s="28"/>
      <c r="C1522" s="244"/>
      <c r="D1522" s="303" t="s">
        <v>129</v>
      </c>
      <c r="E1522" s="49">
        <f t="shared" si="26"/>
        <v>0</v>
      </c>
      <c r="F1522" s="244">
        <f t="shared" si="27"/>
        <v>13</v>
      </c>
      <c r="G1522" s="315"/>
      <c r="I1522" s="49">
        <v>13</v>
      </c>
    </row>
    <row r="1523" spans="1:11" s="49" customFormat="1" ht="18">
      <c r="A1523" s="259" t="s">
        <v>3359</v>
      </c>
      <c r="B1523" s="237"/>
      <c r="C1523" s="244"/>
      <c r="D1523" s="303" t="s">
        <v>129</v>
      </c>
      <c r="E1523" s="49">
        <f t="shared" si="26"/>
        <v>0</v>
      </c>
      <c r="F1523" s="244">
        <f t="shared" si="27"/>
        <v>0</v>
      </c>
      <c r="G1523" s="315"/>
    </row>
    <row r="1524" spans="1:11" s="49" customFormat="1" ht="18">
      <c r="A1524" s="259" t="s">
        <v>3417</v>
      </c>
      <c r="B1524" s="28"/>
      <c r="C1524" s="244"/>
      <c r="D1524" s="303" t="s">
        <v>129</v>
      </c>
      <c r="E1524" s="49">
        <f t="shared" si="26"/>
        <v>0</v>
      </c>
      <c r="F1524" s="244">
        <f t="shared" si="27"/>
        <v>0</v>
      </c>
      <c r="G1524" s="315"/>
    </row>
    <row r="1525" spans="1:11" s="49" customFormat="1" ht="18">
      <c r="A1525" s="259" t="s">
        <v>3320</v>
      </c>
      <c r="B1525" s="458"/>
      <c r="C1525" s="244"/>
      <c r="D1525" s="303" t="s">
        <v>129</v>
      </c>
      <c r="E1525" s="49">
        <f t="shared" si="26"/>
        <v>0</v>
      </c>
      <c r="F1525" s="244">
        <f t="shared" si="27"/>
        <v>0</v>
      </c>
      <c r="G1525" s="315"/>
    </row>
    <row r="1526" spans="1:11" s="49" customFormat="1" ht="18">
      <c r="A1526" s="259" t="s">
        <v>2486</v>
      </c>
      <c r="B1526" s="28"/>
      <c r="C1526" s="244"/>
      <c r="D1526" s="303" t="s">
        <v>129</v>
      </c>
      <c r="E1526" s="49">
        <f t="shared" si="26"/>
        <v>0</v>
      </c>
      <c r="F1526" s="244">
        <f t="shared" si="27"/>
        <v>0</v>
      </c>
      <c r="G1526" s="315"/>
    </row>
    <row r="1527" spans="1:11" s="49" customFormat="1" ht="18">
      <c r="A1527" s="259" t="s">
        <v>2641</v>
      </c>
      <c r="B1527" s="237"/>
      <c r="C1527" s="244"/>
      <c r="D1527" s="303" t="s">
        <v>137</v>
      </c>
      <c r="E1527" s="49">
        <f t="shared" si="26"/>
        <v>50</v>
      </c>
      <c r="F1527" s="244">
        <f t="shared" si="27"/>
        <v>217</v>
      </c>
      <c r="G1527" s="315"/>
      <c r="H1527" s="49">
        <v>60</v>
      </c>
      <c r="I1527" s="49">
        <v>88</v>
      </c>
      <c r="J1527" s="49">
        <v>59</v>
      </c>
      <c r="K1527" s="49">
        <v>10</v>
      </c>
    </row>
    <row r="1528" spans="1:11" s="49" customFormat="1" ht="18">
      <c r="A1528" s="259" t="s">
        <v>1363</v>
      </c>
      <c r="B1528" s="28"/>
      <c r="C1528" s="244"/>
      <c r="D1528" s="303" t="s">
        <v>129</v>
      </c>
      <c r="E1528" s="49">
        <f t="shared" si="26"/>
        <v>0</v>
      </c>
      <c r="F1528" s="244">
        <f t="shared" si="27"/>
        <v>0</v>
      </c>
      <c r="G1528" s="315"/>
      <c r="K1528" s="170"/>
    </row>
    <row r="1529" spans="1:11" s="49" customFormat="1" ht="18">
      <c r="A1529" s="259" t="s">
        <v>2528</v>
      </c>
      <c r="B1529" s="458"/>
      <c r="C1529" s="244"/>
      <c r="D1529" s="303" t="s">
        <v>129</v>
      </c>
      <c r="E1529" s="49">
        <f t="shared" si="26"/>
        <v>0</v>
      </c>
      <c r="F1529" s="244">
        <f t="shared" si="27"/>
        <v>0</v>
      </c>
      <c r="G1529" s="315"/>
    </row>
    <row r="1530" spans="1:11" s="49" customFormat="1" ht="18">
      <c r="A1530" s="259" t="s">
        <v>619</v>
      </c>
      <c r="B1530" s="28"/>
      <c r="C1530" s="244"/>
      <c r="D1530" s="1" t="s">
        <v>131</v>
      </c>
      <c r="E1530" s="49">
        <f t="shared" si="26"/>
        <v>5</v>
      </c>
      <c r="F1530" s="244">
        <f t="shared" si="27"/>
        <v>155</v>
      </c>
      <c r="G1530" s="315">
        <v>21</v>
      </c>
      <c r="I1530" s="49">
        <v>87</v>
      </c>
      <c r="J1530" s="49">
        <v>47</v>
      </c>
    </row>
    <row r="1531" spans="1:11" s="49" customFormat="1" ht="18">
      <c r="A1531" s="259" t="s">
        <v>3292</v>
      </c>
      <c r="B1531" s="28"/>
      <c r="C1531" s="244"/>
      <c r="D1531" s="303" t="s">
        <v>129</v>
      </c>
      <c r="E1531" s="49">
        <f t="shared" si="26"/>
        <v>1</v>
      </c>
      <c r="F1531" s="244">
        <f t="shared" si="27"/>
        <v>2</v>
      </c>
      <c r="G1531" s="315"/>
      <c r="I1531" s="49">
        <v>2</v>
      </c>
      <c r="K1531" s="28"/>
    </row>
    <row r="1532" spans="1:11" s="49" customFormat="1" ht="18">
      <c r="A1532" s="259" t="s">
        <v>1386</v>
      </c>
      <c r="B1532" s="28"/>
      <c r="C1532" s="244"/>
      <c r="D1532" s="303" t="s">
        <v>134</v>
      </c>
      <c r="E1532" s="49">
        <f t="shared" si="26"/>
        <v>12</v>
      </c>
      <c r="F1532" s="244">
        <f t="shared" si="27"/>
        <v>74</v>
      </c>
      <c r="G1532" s="315">
        <v>7</v>
      </c>
      <c r="H1532" s="49">
        <v>39</v>
      </c>
      <c r="I1532" s="49">
        <v>12</v>
      </c>
      <c r="J1532" s="49">
        <v>16</v>
      </c>
    </row>
    <row r="1533" spans="1:11" s="49" customFormat="1" ht="18">
      <c r="A1533" s="259" t="s">
        <v>2576</v>
      </c>
      <c r="B1533" s="28"/>
      <c r="C1533" s="244"/>
      <c r="D1533" s="303" t="s">
        <v>129</v>
      </c>
      <c r="E1533" s="49">
        <f t="shared" si="26"/>
        <v>0</v>
      </c>
      <c r="F1533" s="244">
        <f t="shared" si="27"/>
        <v>15</v>
      </c>
      <c r="G1533" s="315"/>
      <c r="J1533" s="49">
        <v>15</v>
      </c>
      <c r="K1533" s="28"/>
    </row>
    <row r="1534" spans="1:11" s="49" customFormat="1" ht="18">
      <c r="A1534" s="259" t="s">
        <v>741</v>
      </c>
      <c r="B1534" s="28"/>
      <c r="C1534" s="244"/>
      <c r="D1534" s="303" t="s">
        <v>129</v>
      </c>
      <c r="E1534" s="49">
        <f t="shared" si="26"/>
        <v>0</v>
      </c>
      <c r="F1534" s="244">
        <f t="shared" si="27"/>
        <v>0</v>
      </c>
      <c r="G1534" s="315"/>
    </row>
    <row r="1535" spans="1:11" s="49" customFormat="1" ht="18">
      <c r="A1535" s="259" t="s">
        <v>2084</v>
      </c>
      <c r="B1535" s="458"/>
      <c r="C1535" s="244"/>
      <c r="D1535" s="303" t="s">
        <v>132</v>
      </c>
      <c r="E1535" s="49">
        <f t="shared" si="26"/>
        <v>1</v>
      </c>
      <c r="F1535" s="244">
        <f t="shared" si="27"/>
        <v>94</v>
      </c>
      <c r="G1535" s="315">
        <v>58</v>
      </c>
      <c r="H1535" s="49">
        <v>36</v>
      </c>
    </row>
    <row r="1536" spans="1:11" s="49" customFormat="1" ht="18">
      <c r="A1536" s="259" t="s">
        <v>560</v>
      </c>
      <c r="B1536" s="237"/>
      <c r="C1536" s="244"/>
      <c r="D1536" s="303" t="s">
        <v>132</v>
      </c>
      <c r="E1536" s="49">
        <f t="shared" si="26"/>
        <v>4</v>
      </c>
      <c r="F1536" s="244">
        <f t="shared" si="27"/>
        <v>15</v>
      </c>
      <c r="G1536" s="315"/>
      <c r="K1536" s="49">
        <v>15</v>
      </c>
    </row>
    <row r="1537" spans="1:11" s="49" customFormat="1" ht="18">
      <c r="A1537" s="259" t="s">
        <v>2594</v>
      </c>
      <c r="B1537" s="28"/>
      <c r="C1537" s="244"/>
      <c r="D1537" s="303" t="s">
        <v>129</v>
      </c>
      <c r="E1537" s="49">
        <f t="shared" si="26"/>
        <v>0</v>
      </c>
      <c r="F1537" s="244">
        <f t="shared" si="27"/>
        <v>1</v>
      </c>
      <c r="G1537" s="315"/>
      <c r="I1537" s="49">
        <v>1</v>
      </c>
    </row>
    <row r="1538" spans="1:11" s="49" customFormat="1" ht="18">
      <c r="A1538" s="259" t="s">
        <v>725</v>
      </c>
      <c r="B1538" s="86"/>
      <c r="C1538" s="244"/>
      <c r="D1538" s="303" t="s">
        <v>135</v>
      </c>
      <c r="E1538" s="49">
        <f t="shared" si="26"/>
        <v>6</v>
      </c>
      <c r="F1538" s="244">
        <f t="shared" si="27"/>
        <v>153</v>
      </c>
      <c r="G1538" s="315"/>
      <c r="H1538" s="49">
        <v>3</v>
      </c>
      <c r="I1538" s="49">
        <v>98</v>
      </c>
      <c r="J1538" s="49">
        <v>47</v>
      </c>
      <c r="K1538" s="49">
        <v>5</v>
      </c>
    </row>
    <row r="1539" spans="1:11" s="49" customFormat="1" ht="18">
      <c r="A1539" s="259" t="s">
        <v>3093</v>
      </c>
      <c r="B1539" s="28"/>
      <c r="C1539" s="244"/>
      <c r="D1539" s="303" t="s">
        <v>129</v>
      </c>
      <c r="E1539" s="49">
        <f t="shared" si="26"/>
        <v>0</v>
      </c>
      <c r="F1539" s="244">
        <f t="shared" si="27"/>
        <v>0</v>
      </c>
      <c r="G1539" s="315"/>
    </row>
    <row r="1540" spans="1:11" s="49" customFormat="1" ht="18">
      <c r="A1540" s="259" t="s">
        <v>2499</v>
      </c>
      <c r="B1540" s="28"/>
      <c r="C1540" s="244"/>
      <c r="D1540" s="303" t="s">
        <v>129</v>
      </c>
      <c r="E1540" s="49">
        <f t="shared" si="26"/>
        <v>0</v>
      </c>
      <c r="F1540" s="244">
        <f t="shared" si="27"/>
        <v>0</v>
      </c>
      <c r="G1540" s="315"/>
    </row>
    <row r="1541" spans="1:11" s="49" customFormat="1" ht="18">
      <c r="A1541" s="259" t="s">
        <v>2098</v>
      </c>
      <c r="B1541" s="28"/>
      <c r="C1541" s="244"/>
      <c r="D1541" s="303" t="s">
        <v>129</v>
      </c>
      <c r="E1541" s="49">
        <f t="shared" si="26"/>
        <v>0</v>
      </c>
      <c r="F1541" s="244">
        <f t="shared" si="27"/>
        <v>2</v>
      </c>
      <c r="G1541" s="315"/>
      <c r="I1541" s="49">
        <v>2</v>
      </c>
    </row>
    <row r="1542" spans="1:11" s="49" customFormat="1" ht="18">
      <c r="A1542" s="259" t="s">
        <v>431</v>
      </c>
      <c r="B1542" s="237"/>
      <c r="C1542" s="244"/>
      <c r="D1542" s="303" t="s">
        <v>137</v>
      </c>
      <c r="E1542" s="49">
        <f t="shared" si="26"/>
        <v>4</v>
      </c>
      <c r="F1542" s="244">
        <f t="shared" si="27"/>
        <v>64</v>
      </c>
      <c r="G1542" s="315"/>
      <c r="H1542" s="49">
        <v>63</v>
      </c>
      <c r="I1542" s="49">
        <v>1</v>
      </c>
    </row>
    <row r="1543" spans="1:11" s="49" customFormat="1" ht="18">
      <c r="A1543" s="259" t="s">
        <v>3111</v>
      </c>
      <c r="B1543" s="28"/>
      <c r="C1543" s="244"/>
      <c r="D1543" s="303" t="s">
        <v>129</v>
      </c>
      <c r="E1543" s="49">
        <f t="shared" si="26"/>
        <v>0</v>
      </c>
      <c r="F1543" s="244">
        <f t="shared" si="27"/>
        <v>0</v>
      </c>
      <c r="G1543" s="315"/>
    </row>
    <row r="1544" spans="1:11" s="49" customFormat="1" ht="18">
      <c r="A1544" s="259" t="s">
        <v>561</v>
      </c>
      <c r="B1544" s="237"/>
      <c r="C1544" s="244"/>
      <c r="D1544" s="303" t="s">
        <v>133</v>
      </c>
      <c r="E1544" s="49">
        <f t="shared" si="26"/>
        <v>35</v>
      </c>
      <c r="F1544" s="244">
        <f t="shared" si="27"/>
        <v>432</v>
      </c>
      <c r="G1544" s="315">
        <v>85</v>
      </c>
      <c r="H1544" s="49">
        <v>280</v>
      </c>
      <c r="I1544" s="49">
        <v>47</v>
      </c>
      <c r="K1544" s="49">
        <v>20</v>
      </c>
    </row>
    <row r="1545" spans="1:11" s="49" customFormat="1" ht="18">
      <c r="A1545" s="259" t="s">
        <v>562</v>
      </c>
      <c r="B1545" s="28"/>
      <c r="C1545" s="244"/>
      <c r="D1545" s="1" t="s">
        <v>131</v>
      </c>
      <c r="E1545" s="49">
        <f t="shared" si="26"/>
        <v>6</v>
      </c>
      <c r="F1545" s="244">
        <f t="shared" si="27"/>
        <v>28</v>
      </c>
      <c r="G1545" s="315"/>
      <c r="H1545" s="49">
        <v>18</v>
      </c>
      <c r="K1545" s="49">
        <v>10</v>
      </c>
    </row>
    <row r="1546" spans="1:11" s="49" customFormat="1" ht="18">
      <c r="A1546" s="259" t="s">
        <v>2465</v>
      </c>
      <c r="B1546" s="28"/>
      <c r="C1546" s="244"/>
      <c r="D1546" s="303" t="s">
        <v>137</v>
      </c>
      <c r="E1546" s="49">
        <f t="shared" si="26"/>
        <v>9</v>
      </c>
      <c r="F1546" s="244">
        <f t="shared" si="27"/>
        <v>98</v>
      </c>
      <c r="G1546" s="315"/>
      <c r="H1546" s="49">
        <v>82</v>
      </c>
      <c r="J1546" s="49">
        <v>16</v>
      </c>
    </row>
    <row r="1547" spans="1:11" s="49" customFormat="1" ht="18">
      <c r="A1547" s="259" t="s">
        <v>3322</v>
      </c>
      <c r="B1547" s="28"/>
      <c r="C1547" s="244"/>
      <c r="D1547" s="303" t="s">
        <v>129</v>
      </c>
      <c r="E1547" s="49">
        <f t="shared" si="26"/>
        <v>0</v>
      </c>
      <c r="F1547" s="244">
        <f t="shared" si="27"/>
        <v>1</v>
      </c>
      <c r="G1547" s="315"/>
      <c r="I1547" s="49">
        <v>1</v>
      </c>
    </row>
    <row r="1548" spans="1:11" s="49" customFormat="1" ht="18">
      <c r="A1548" s="259" t="s">
        <v>1741</v>
      </c>
      <c r="B1548" s="28"/>
      <c r="C1548" s="244"/>
      <c r="D1548" s="303" t="s">
        <v>129</v>
      </c>
      <c r="E1548" s="49">
        <f t="shared" si="26"/>
        <v>0</v>
      </c>
      <c r="F1548" s="244">
        <f t="shared" si="27"/>
        <v>78</v>
      </c>
      <c r="G1548" s="315">
        <v>58</v>
      </c>
      <c r="I1548" s="49">
        <v>11</v>
      </c>
      <c r="J1548" s="49">
        <v>9</v>
      </c>
    </row>
    <row r="1549" spans="1:11" s="49" customFormat="1" ht="18">
      <c r="A1549" s="259" t="s">
        <v>3222</v>
      </c>
      <c r="B1549" s="28"/>
      <c r="C1549" s="244"/>
      <c r="D1549" s="303" t="s">
        <v>129</v>
      </c>
      <c r="E1549" s="49">
        <f t="shared" si="26"/>
        <v>0</v>
      </c>
      <c r="F1549" s="244">
        <f t="shared" si="27"/>
        <v>3</v>
      </c>
      <c r="G1549" s="315"/>
      <c r="H1549" s="49">
        <v>3</v>
      </c>
    </row>
    <row r="1550" spans="1:11" s="49" customFormat="1" ht="18">
      <c r="A1550" s="259" t="s">
        <v>3143</v>
      </c>
      <c r="B1550" s="28"/>
      <c r="C1550" s="244"/>
      <c r="D1550" s="303" t="s">
        <v>129</v>
      </c>
      <c r="E1550" s="49">
        <f t="shared" si="26"/>
        <v>0</v>
      </c>
      <c r="F1550" s="244">
        <f t="shared" si="27"/>
        <v>0</v>
      </c>
      <c r="G1550" s="315"/>
    </row>
    <row r="1551" spans="1:11" s="49" customFormat="1" ht="18">
      <c r="A1551" s="259" t="s">
        <v>3272</v>
      </c>
      <c r="B1551" s="28"/>
      <c r="C1551" s="244"/>
      <c r="D1551" s="303" t="s">
        <v>129</v>
      </c>
      <c r="E1551" s="49">
        <f t="shared" si="26"/>
        <v>0</v>
      </c>
      <c r="F1551" s="244">
        <f t="shared" si="27"/>
        <v>0</v>
      </c>
      <c r="G1551" s="315"/>
    </row>
    <row r="1552" spans="1:11" s="49" customFormat="1" ht="18">
      <c r="A1552" s="259" t="s">
        <v>471</v>
      </c>
      <c r="B1552" s="28"/>
      <c r="C1552" s="244"/>
      <c r="D1552" s="303" t="s">
        <v>129</v>
      </c>
      <c r="E1552" s="49">
        <f t="shared" si="26"/>
        <v>16</v>
      </c>
      <c r="F1552" s="244">
        <f t="shared" si="27"/>
        <v>19</v>
      </c>
      <c r="G1552" s="315"/>
      <c r="I1552" s="49">
        <v>5</v>
      </c>
      <c r="J1552" s="49">
        <v>14</v>
      </c>
    </row>
    <row r="1553" spans="1:11" s="49" customFormat="1" ht="18">
      <c r="A1553" s="259" t="s">
        <v>3452</v>
      </c>
      <c r="B1553" s="28"/>
      <c r="C1553" s="244"/>
      <c r="D1553" s="303" t="s">
        <v>130</v>
      </c>
      <c r="E1553" s="49">
        <f t="shared" si="26"/>
        <v>53</v>
      </c>
      <c r="F1553" s="244">
        <f t="shared" si="27"/>
        <v>207</v>
      </c>
      <c r="G1553" s="315"/>
      <c r="H1553" s="49">
        <v>122</v>
      </c>
      <c r="I1553" s="49">
        <v>81</v>
      </c>
      <c r="J1553" s="49">
        <v>4</v>
      </c>
    </row>
    <row r="1554" spans="1:11" s="49" customFormat="1" ht="18">
      <c r="A1554" s="259" t="s">
        <v>999</v>
      </c>
      <c r="B1554" s="237"/>
      <c r="C1554" s="244"/>
      <c r="D1554" s="303" t="s">
        <v>132</v>
      </c>
      <c r="E1554" s="49">
        <f t="shared" si="26"/>
        <v>3</v>
      </c>
      <c r="F1554" s="244">
        <f t="shared" si="27"/>
        <v>0</v>
      </c>
      <c r="G1554" s="315"/>
    </row>
    <row r="1555" spans="1:11" s="49" customFormat="1" ht="18">
      <c r="A1555" s="259" t="s">
        <v>3305</v>
      </c>
      <c r="B1555" s="28"/>
      <c r="C1555" s="244"/>
      <c r="D1555" s="303" t="s">
        <v>130</v>
      </c>
      <c r="E1555" s="49">
        <f t="shared" si="26"/>
        <v>2</v>
      </c>
      <c r="F1555" s="244">
        <f t="shared" si="27"/>
        <v>0</v>
      </c>
      <c r="G1555" s="315"/>
    </row>
    <row r="1556" spans="1:11" s="49" customFormat="1" ht="18">
      <c r="A1556" s="259" t="s">
        <v>3314</v>
      </c>
      <c r="B1556" s="458"/>
      <c r="C1556" s="244"/>
      <c r="D1556" s="303" t="s">
        <v>129</v>
      </c>
      <c r="E1556" s="49">
        <f t="shared" si="26"/>
        <v>0</v>
      </c>
      <c r="F1556" s="244">
        <f t="shared" si="27"/>
        <v>59</v>
      </c>
      <c r="G1556" s="315"/>
      <c r="I1556" s="49">
        <v>59</v>
      </c>
    </row>
    <row r="1557" spans="1:11" s="49" customFormat="1" ht="18">
      <c r="A1557" s="259" t="s">
        <v>2601</v>
      </c>
      <c r="B1557" s="28"/>
      <c r="C1557" s="244"/>
      <c r="D1557" s="303" t="s">
        <v>130</v>
      </c>
      <c r="E1557" s="49">
        <f t="shared" si="26"/>
        <v>0</v>
      </c>
      <c r="F1557" s="244">
        <f t="shared" si="27"/>
        <v>84</v>
      </c>
      <c r="G1557" s="315"/>
      <c r="J1557" s="49">
        <v>51</v>
      </c>
      <c r="K1557" s="49">
        <v>33</v>
      </c>
    </row>
    <row r="1558" spans="1:11" s="49" customFormat="1" ht="18">
      <c r="A1558" s="259" t="s">
        <v>1719</v>
      </c>
      <c r="B1558" s="28"/>
      <c r="C1558" s="244"/>
      <c r="D1558" s="303" t="s">
        <v>136</v>
      </c>
      <c r="E1558" s="49">
        <f t="shared" si="26"/>
        <v>79</v>
      </c>
      <c r="F1558" s="244">
        <f t="shared" si="27"/>
        <v>193</v>
      </c>
      <c r="G1558" s="315">
        <v>1</v>
      </c>
      <c r="H1558" s="49">
        <v>137</v>
      </c>
      <c r="I1558" s="49">
        <v>40</v>
      </c>
      <c r="J1558" s="49">
        <v>15</v>
      </c>
    </row>
    <row r="1559" spans="1:11" s="49" customFormat="1" ht="18">
      <c r="A1559" s="259" t="s">
        <v>979</v>
      </c>
      <c r="B1559" s="28"/>
      <c r="C1559" s="244"/>
      <c r="D1559" s="303" t="s">
        <v>132</v>
      </c>
      <c r="E1559" s="49">
        <f t="shared" si="26"/>
        <v>1</v>
      </c>
      <c r="F1559" s="244">
        <f t="shared" si="27"/>
        <v>11</v>
      </c>
      <c r="G1559" s="315">
        <v>6</v>
      </c>
      <c r="K1559" s="49">
        <v>5</v>
      </c>
    </row>
    <row r="1560" spans="1:11" s="49" customFormat="1" ht="18">
      <c r="A1560" s="259" t="s">
        <v>3262</v>
      </c>
      <c r="B1560" s="28"/>
      <c r="C1560" s="244"/>
      <c r="D1560" s="303" t="s">
        <v>129</v>
      </c>
      <c r="E1560" s="49">
        <f t="shared" si="26"/>
        <v>1</v>
      </c>
      <c r="F1560" s="244">
        <f t="shared" si="27"/>
        <v>0</v>
      </c>
      <c r="G1560" s="315"/>
    </row>
    <row r="1561" spans="1:11" s="49" customFormat="1" ht="18">
      <c r="A1561" s="259" t="s">
        <v>505</v>
      </c>
      <c r="B1561" s="458"/>
      <c r="C1561" s="244"/>
      <c r="D1561" s="303" t="s">
        <v>138</v>
      </c>
      <c r="E1561" s="49">
        <f t="shared" si="26"/>
        <v>13</v>
      </c>
      <c r="F1561" s="244">
        <f t="shared" si="27"/>
        <v>289</v>
      </c>
      <c r="G1561" s="315">
        <v>157</v>
      </c>
      <c r="H1561" s="49">
        <v>125</v>
      </c>
      <c r="I1561" s="49">
        <v>7</v>
      </c>
    </row>
    <row r="1562" spans="1:11" s="49" customFormat="1" ht="18">
      <c r="A1562" s="259" t="s">
        <v>1742</v>
      </c>
      <c r="B1562" s="28"/>
      <c r="C1562" s="244"/>
      <c r="D1562" s="303" t="s">
        <v>129</v>
      </c>
      <c r="E1562" s="49">
        <f t="shared" si="26"/>
        <v>0</v>
      </c>
      <c r="F1562" s="244">
        <f t="shared" si="27"/>
        <v>13</v>
      </c>
      <c r="G1562" s="315"/>
      <c r="J1562" s="49">
        <v>8</v>
      </c>
      <c r="K1562" s="49">
        <v>5</v>
      </c>
    </row>
    <row r="1563" spans="1:11" s="49" customFormat="1" ht="18">
      <c r="A1563" s="259" t="s">
        <v>2140</v>
      </c>
      <c r="B1563" s="28"/>
      <c r="C1563" s="244"/>
      <c r="D1563" s="303" t="s">
        <v>129</v>
      </c>
      <c r="E1563" s="49">
        <f t="shared" si="26"/>
        <v>0</v>
      </c>
      <c r="F1563" s="244">
        <f t="shared" si="27"/>
        <v>0</v>
      </c>
      <c r="G1563" s="315"/>
    </row>
    <row r="1564" spans="1:11" s="49" customFormat="1" ht="18">
      <c r="A1564" s="259" t="s">
        <v>857</v>
      </c>
      <c r="B1564" s="28"/>
      <c r="C1564" s="244"/>
      <c r="D1564" s="1" t="s">
        <v>131</v>
      </c>
      <c r="E1564" s="49">
        <f t="shared" si="26"/>
        <v>4</v>
      </c>
      <c r="F1564" s="244">
        <f t="shared" si="27"/>
        <v>71</v>
      </c>
      <c r="G1564" s="315">
        <v>18</v>
      </c>
      <c r="H1564" s="49">
        <v>50</v>
      </c>
      <c r="J1564" s="49">
        <v>3</v>
      </c>
    </row>
    <row r="1565" spans="1:11" s="49" customFormat="1" ht="18">
      <c r="A1565" s="259" t="s">
        <v>1997</v>
      </c>
      <c r="B1565" s="28"/>
      <c r="C1565" s="244"/>
      <c r="D1565" s="303" t="s">
        <v>132</v>
      </c>
      <c r="E1565" s="49">
        <f t="shared" si="26"/>
        <v>2</v>
      </c>
      <c r="F1565" s="244">
        <f t="shared" si="27"/>
        <v>63</v>
      </c>
      <c r="G1565" s="315">
        <v>14</v>
      </c>
      <c r="H1565" s="49">
        <v>21</v>
      </c>
      <c r="I1565" s="49">
        <v>11</v>
      </c>
      <c r="J1565" s="49">
        <v>7</v>
      </c>
      <c r="K1565" s="49">
        <v>10</v>
      </c>
    </row>
    <row r="1566" spans="1:11" s="49" customFormat="1" ht="18.75">
      <c r="A1566" s="259" t="s">
        <v>521</v>
      </c>
      <c r="B1566" s="391"/>
      <c r="C1566" s="244"/>
      <c r="D1566" s="303" t="s">
        <v>135</v>
      </c>
      <c r="E1566" s="49">
        <f t="shared" si="26"/>
        <v>1</v>
      </c>
      <c r="F1566" s="244">
        <f t="shared" si="27"/>
        <v>12</v>
      </c>
      <c r="G1566" s="315"/>
      <c r="K1566" s="49">
        <v>12</v>
      </c>
    </row>
    <row r="1567" spans="1:11" s="49" customFormat="1" ht="18">
      <c r="A1567" s="259" t="s">
        <v>601</v>
      </c>
      <c r="B1567" s="28"/>
      <c r="C1567" s="244"/>
      <c r="D1567" s="1" t="s">
        <v>131</v>
      </c>
      <c r="E1567" s="49">
        <f t="shared" si="26"/>
        <v>3</v>
      </c>
      <c r="F1567" s="244">
        <f t="shared" si="27"/>
        <v>24</v>
      </c>
      <c r="G1567" s="315"/>
      <c r="H1567" s="49">
        <v>12</v>
      </c>
      <c r="I1567" s="49">
        <v>6</v>
      </c>
      <c r="J1567" s="49">
        <v>6</v>
      </c>
    </row>
    <row r="1568" spans="1:11" s="49" customFormat="1" ht="18">
      <c r="A1568" s="259" t="s">
        <v>2089</v>
      </c>
      <c r="B1568" s="237"/>
      <c r="C1568" s="244"/>
      <c r="D1568" s="303" t="s">
        <v>133</v>
      </c>
      <c r="E1568" s="49">
        <f t="shared" si="26"/>
        <v>22</v>
      </c>
      <c r="F1568" s="244">
        <f t="shared" si="27"/>
        <v>949</v>
      </c>
      <c r="G1568" s="315">
        <v>404</v>
      </c>
      <c r="H1568" s="49">
        <v>521</v>
      </c>
      <c r="I1568" s="49">
        <v>24</v>
      </c>
    </row>
    <row r="1569" spans="1:11" s="49" customFormat="1" ht="18">
      <c r="A1569" s="259" t="s">
        <v>438</v>
      </c>
      <c r="B1569" s="28"/>
      <c r="C1569" s="244"/>
      <c r="D1569" s="303" t="s">
        <v>129</v>
      </c>
      <c r="E1569" s="49">
        <f t="shared" si="26"/>
        <v>4</v>
      </c>
      <c r="F1569" s="244">
        <f t="shared" si="27"/>
        <v>8</v>
      </c>
      <c r="G1569" s="315"/>
      <c r="H1569" s="49">
        <v>8</v>
      </c>
    </row>
    <row r="1570" spans="1:11" s="49" customFormat="1" ht="18">
      <c r="A1570" s="259" t="s">
        <v>3170</v>
      </c>
      <c r="B1570" s="28"/>
      <c r="C1570" s="244"/>
      <c r="D1570" s="303" t="s">
        <v>129</v>
      </c>
      <c r="E1570" s="49">
        <f t="shared" si="26"/>
        <v>0</v>
      </c>
      <c r="F1570" s="244">
        <f t="shared" si="27"/>
        <v>6</v>
      </c>
      <c r="G1570" s="315"/>
      <c r="J1570" s="49">
        <v>6</v>
      </c>
    </row>
    <row r="1571" spans="1:11" s="49" customFormat="1" ht="18">
      <c r="A1571" s="259" t="s">
        <v>2646</v>
      </c>
      <c r="B1571" s="28"/>
      <c r="C1571" s="244"/>
      <c r="D1571" s="303" t="s">
        <v>129</v>
      </c>
      <c r="E1571" s="49">
        <f t="shared" si="26"/>
        <v>0</v>
      </c>
      <c r="F1571" s="244">
        <f t="shared" si="27"/>
        <v>16</v>
      </c>
      <c r="G1571" s="315"/>
      <c r="I1571" s="49">
        <v>15</v>
      </c>
      <c r="J1571" s="49">
        <v>1</v>
      </c>
    </row>
    <row r="1572" spans="1:11" s="49" customFormat="1" ht="18">
      <c r="A1572" s="259" t="s">
        <v>3095</v>
      </c>
      <c r="B1572" s="458"/>
      <c r="C1572" s="244"/>
      <c r="D1572" s="303" t="s">
        <v>129</v>
      </c>
      <c r="E1572" s="49">
        <f t="shared" si="26"/>
        <v>0</v>
      </c>
      <c r="F1572" s="244">
        <f t="shared" si="27"/>
        <v>0</v>
      </c>
      <c r="G1572" s="315"/>
    </row>
    <row r="1573" spans="1:11" s="49" customFormat="1" ht="18">
      <c r="A1573" s="259" t="s">
        <v>2109</v>
      </c>
      <c r="B1573" s="28"/>
      <c r="C1573" s="244"/>
      <c r="D1573" s="303" t="s">
        <v>129</v>
      </c>
      <c r="E1573" s="49">
        <f t="shared" si="26"/>
        <v>0</v>
      </c>
      <c r="F1573" s="244">
        <f t="shared" si="27"/>
        <v>4</v>
      </c>
      <c r="G1573" s="315"/>
      <c r="I1573" s="49">
        <v>4</v>
      </c>
    </row>
    <row r="1574" spans="1:11" s="49" customFormat="1" ht="18">
      <c r="A1574" s="259" t="s">
        <v>1977</v>
      </c>
      <c r="B1574" s="458"/>
      <c r="C1574" s="244"/>
      <c r="D1574" s="303" t="s">
        <v>129</v>
      </c>
      <c r="E1574" s="49">
        <f t="shared" si="26"/>
        <v>1</v>
      </c>
      <c r="F1574" s="244">
        <f t="shared" si="27"/>
        <v>5</v>
      </c>
      <c r="G1574" s="315"/>
      <c r="J1574" s="49">
        <v>5</v>
      </c>
    </row>
    <row r="1575" spans="1:11" s="49" customFormat="1" ht="18">
      <c r="A1575" s="259" t="s">
        <v>1794</v>
      </c>
      <c r="B1575" s="28"/>
      <c r="C1575" s="244"/>
      <c r="D1575" s="303" t="s">
        <v>129</v>
      </c>
      <c r="E1575" s="49">
        <f t="shared" si="26"/>
        <v>0</v>
      </c>
      <c r="F1575" s="244">
        <f t="shared" si="27"/>
        <v>16</v>
      </c>
      <c r="G1575" s="315"/>
      <c r="H1575" s="49">
        <v>16</v>
      </c>
    </row>
    <row r="1576" spans="1:11" s="49" customFormat="1" ht="18">
      <c r="A1576" s="259" t="s">
        <v>3482</v>
      </c>
      <c r="B1576" s="28"/>
      <c r="C1576" s="244"/>
      <c r="D1576" s="303" t="s">
        <v>129</v>
      </c>
      <c r="E1576" s="49">
        <f t="shared" si="26"/>
        <v>0</v>
      </c>
      <c r="F1576" s="244">
        <f t="shared" si="27"/>
        <v>0</v>
      </c>
      <c r="G1576" s="315"/>
    </row>
    <row r="1577" spans="1:11" s="49" customFormat="1" ht="18">
      <c r="A1577" s="259" t="s">
        <v>549</v>
      </c>
      <c r="B1577" s="237"/>
      <c r="C1577" s="244"/>
      <c r="D1577" s="303" t="s">
        <v>137</v>
      </c>
      <c r="E1577" s="49">
        <f t="shared" si="26"/>
        <v>1</v>
      </c>
      <c r="F1577" s="244">
        <f t="shared" si="27"/>
        <v>10</v>
      </c>
      <c r="G1577" s="315">
        <v>6</v>
      </c>
      <c r="H1577" s="49">
        <v>2</v>
      </c>
      <c r="J1577" s="49">
        <v>2</v>
      </c>
    </row>
    <row r="1578" spans="1:11" s="49" customFormat="1" ht="18.75">
      <c r="A1578" s="259" t="s">
        <v>1983</v>
      </c>
      <c r="B1578" s="391"/>
      <c r="C1578" s="244"/>
      <c r="D1578" s="303" t="s">
        <v>135</v>
      </c>
      <c r="E1578" s="49">
        <f t="shared" si="26"/>
        <v>2</v>
      </c>
      <c r="F1578" s="244">
        <f t="shared" si="27"/>
        <v>70</v>
      </c>
      <c r="G1578" s="315"/>
      <c r="H1578" s="49">
        <v>62</v>
      </c>
      <c r="I1578" s="49">
        <v>3</v>
      </c>
      <c r="J1578" s="49">
        <v>5</v>
      </c>
    </row>
    <row r="1579" spans="1:11" s="49" customFormat="1" ht="18">
      <c r="A1579" s="259" t="s">
        <v>2336</v>
      </c>
      <c r="B1579" s="28"/>
      <c r="C1579" s="244"/>
      <c r="D1579" s="303" t="s">
        <v>129</v>
      </c>
      <c r="E1579" s="49">
        <f t="shared" si="26"/>
        <v>0</v>
      </c>
      <c r="F1579" s="244">
        <f t="shared" si="27"/>
        <v>16</v>
      </c>
      <c r="G1579" s="315">
        <v>3</v>
      </c>
      <c r="H1579" s="49">
        <v>11</v>
      </c>
      <c r="J1579" s="49">
        <v>2</v>
      </c>
    </row>
    <row r="1580" spans="1:11" s="49" customFormat="1" ht="18">
      <c r="A1580" s="259" t="s">
        <v>3327</v>
      </c>
      <c r="B1580" s="237"/>
      <c r="C1580" s="244"/>
      <c r="D1580" s="303" t="s">
        <v>129</v>
      </c>
      <c r="E1580" s="49">
        <f t="shared" si="26"/>
        <v>0</v>
      </c>
      <c r="F1580" s="244">
        <f t="shared" si="27"/>
        <v>8</v>
      </c>
      <c r="G1580" s="315"/>
      <c r="I1580" s="49">
        <v>6</v>
      </c>
      <c r="J1580" s="49">
        <v>2</v>
      </c>
    </row>
    <row r="1581" spans="1:11" s="49" customFormat="1" ht="18">
      <c r="A1581" s="259" t="s">
        <v>3433</v>
      </c>
      <c r="B1581" s="458"/>
      <c r="C1581" s="244"/>
      <c r="D1581" s="303" t="s">
        <v>132</v>
      </c>
      <c r="E1581" s="49">
        <f t="shared" si="26"/>
        <v>2</v>
      </c>
      <c r="F1581" s="244">
        <f t="shared" si="27"/>
        <v>0</v>
      </c>
      <c r="G1581" s="315"/>
    </row>
    <row r="1582" spans="1:11" s="49" customFormat="1" ht="18">
      <c r="A1582" s="259" t="s">
        <v>3480</v>
      </c>
      <c r="B1582" s="458"/>
      <c r="C1582" s="244"/>
      <c r="D1582" s="303" t="s">
        <v>129</v>
      </c>
      <c r="E1582" s="49">
        <f t="shared" si="26"/>
        <v>0</v>
      </c>
      <c r="F1582" s="244">
        <f t="shared" si="27"/>
        <v>0</v>
      </c>
      <c r="G1582" s="315"/>
    </row>
    <row r="1583" spans="1:11" s="49" customFormat="1" ht="18">
      <c r="A1583" s="393" t="s">
        <v>2573</v>
      </c>
      <c r="B1583" s="237"/>
      <c r="C1583" s="244"/>
      <c r="D1583" s="303" t="s">
        <v>132</v>
      </c>
      <c r="E1583" s="49">
        <f t="shared" ref="E1583:E1646" si="28">COUNTIF($A$797:$BHE$870,A1583)</f>
        <v>2</v>
      </c>
      <c r="F1583" s="244">
        <f t="shared" ref="F1583:F1646" si="29">SUM(G1583:K1583)</f>
        <v>8</v>
      </c>
      <c r="G1583" s="315"/>
      <c r="I1583" s="49">
        <v>8</v>
      </c>
    </row>
    <row r="1584" spans="1:11" s="49" customFormat="1" ht="18">
      <c r="A1584" s="259" t="s">
        <v>2547</v>
      </c>
      <c r="B1584" s="237"/>
      <c r="C1584" s="244"/>
      <c r="D1584" s="303" t="s">
        <v>136</v>
      </c>
      <c r="E1584" s="49">
        <f t="shared" si="28"/>
        <v>7</v>
      </c>
      <c r="F1584" s="244">
        <f t="shared" si="29"/>
        <v>151</v>
      </c>
      <c r="G1584" s="315">
        <v>74</v>
      </c>
      <c r="I1584" s="49">
        <v>69</v>
      </c>
      <c r="J1584" s="49">
        <v>5</v>
      </c>
      <c r="K1584" s="49">
        <v>3</v>
      </c>
    </row>
    <row r="1585" spans="1:11" s="49" customFormat="1" ht="18">
      <c r="A1585" s="259" t="s">
        <v>739</v>
      </c>
      <c r="B1585" s="237"/>
      <c r="C1585" s="244"/>
      <c r="D1585" s="303" t="s">
        <v>134</v>
      </c>
      <c r="E1585" s="49">
        <f t="shared" si="28"/>
        <v>4</v>
      </c>
      <c r="F1585" s="244">
        <f t="shared" si="29"/>
        <v>172</v>
      </c>
      <c r="G1585" s="315">
        <v>37</v>
      </c>
      <c r="H1585" s="49">
        <v>64</v>
      </c>
      <c r="I1585" s="49">
        <v>34</v>
      </c>
      <c r="J1585" s="49">
        <v>22</v>
      </c>
      <c r="K1585" s="49">
        <v>15</v>
      </c>
    </row>
    <row r="1586" spans="1:11" s="49" customFormat="1" ht="18">
      <c r="A1586" s="259" t="s">
        <v>2543</v>
      </c>
      <c r="B1586" s="237"/>
      <c r="C1586" s="244"/>
      <c r="D1586" s="303" t="s">
        <v>129</v>
      </c>
      <c r="E1586" s="49">
        <f t="shared" si="28"/>
        <v>0</v>
      </c>
      <c r="F1586" s="244">
        <f t="shared" si="29"/>
        <v>12</v>
      </c>
      <c r="G1586" s="315"/>
      <c r="H1586" s="49">
        <v>11</v>
      </c>
      <c r="J1586" s="49">
        <v>1</v>
      </c>
    </row>
    <row r="1587" spans="1:11" s="49" customFormat="1" ht="18">
      <c r="A1587" s="259" t="s">
        <v>3172</v>
      </c>
      <c r="B1587" s="28"/>
      <c r="C1587" s="244"/>
      <c r="D1587" s="303" t="s">
        <v>129</v>
      </c>
      <c r="E1587" s="49">
        <f t="shared" si="28"/>
        <v>0</v>
      </c>
      <c r="F1587" s="244">
        <f t="shared" si="29"/>
        <v>0</v>
      </c>
      <c r="G1587" s="315"/>
      <c r="K1587" s="28"/>
    </row>
    <row r="1588" spans="1:11" s="49" customFormat="1" ht="18">
      <c r="A1588" s="259" t="s">
        <v>2158</v>
      </c>
      <c r="B1588" s="28"/>
      <c r="C1588" s="244"/>
      <c r="D1588" s="1" t="s">
        <v>131</v>
      </c>
      <c r="E1588" s="49">
        <f t="shared" si="28"/>
        <v>3</v>
      </c>
      <c r="F1588" s="244">
        <f t="shared" si="29"/>
        <v>33</v>
      </c>
      <c r="G1588" s="315"/>
      <c r="I1588" s="49">
        <v>12</v>
      </c>
      <c r="J1588" s="49">
        <v>21</v>
      </c>
    </row>
    <row r="1589" spans="1:11" s="49" customFormat="1" ht="18">
      <c r="A1589" s="259" t="s">
        <v>468</v>
      </c>
      <c r="B1589" s="237"/>
      <c r="C1589" s="244"/>
      <c r="D1589" s="303" t="s">
        <v>129</v>
      </c>
      <c r="E1589" s="49">
        <f t="shared" si="28"/>
        <v>0</v>
      </c>
      <c r="F1589" s="244">
        <f t="shared" si="29"/>
        <v>5</v>
      </c>
      <c r="G1589" s="315"/>
      <c r="H1589" s="49">
        <v>5</v>
      </c>
      <c r="K1589" s="170"/>
    </row>
    <row r="1590" spans="1:11" s="49" customFormat="1" ht="18">
      <c r="A1590" s="259" t="s">
        <v>2133</v>
      </c>
      <c r="B1590" s="28"/>
      <c r="C1590" s="244"/>
      <c r="D1590" s="303" t="s">
        <v>129</v>
      </c>
      <c r="E1590" s="49">
        <f t="shared" si="28"/>
        <v>0</v>
      </c>
      <c r="F1590" s="244">
        <f t="shared" si="29"/>
        <v>0</v>
      </c>
      <c r="G1590" s="315"/>
    </row>
    <row r="1591" spans="1:11" s="49" customFormat="1" ht="18">
      <c r="A1591" s="259" t="s">
        <v>3528</v>
      </c>
      <c r="B1591" s="28"/>
      <c r="C1591" s="244"/>
      <c r="D1591" s="303" t="s">
        <v>129</v>
      </c>
      <c r="E1591" s="49">
        <f t="shared" si="28"/>
        <v>0</v>
      </c>
      <c r="F1591" s="244">
        <f t="shared" si="29"/>
        <v>0</v>
      </c>
      <c r="G1591" s="315"/>
    </row>
    <row r="1592" spans="1:11" s="49" customFormat="1" ht="18">
      <c r="A1592" s="259" t="s">
        <v>3441</v>
      </c>
      <c r="B1592" s="28"/>
      <c r="C1592" s="244"/>
      <c r="D1592" s="303" t="s">
        <v>129</v>
      </c>
      <c r="E1592" s="49">
        <f t="shared" si="28"/>
        <v>0</v>
      </c>
      <c r="F1592" s="244">
        <f t="shared" si="29"/>
        <v>7</v>
      </c>
      <c r="G1592" s="315"/>
      <c r="I1592" s="49">
        <v>1</v>
      </c>
      <c r="J1592" s="49">
        <v>1</v>
      </c>
      <c r="K1592" s="335">
        <v>5</v>
      </c>
    </row>
    <row r="1593" spans="1:11" s="49" customFormat="1" ht="18">
      <c r="A1593" s="259" t="s">
        <v>2106</v>
      </c>
      <c r="B1593" s="28"/>
      <c r="C1593" s="244"/>
      <c r="D1593" s="303" t="s">
        <v>129</v>
      </c>
      <c r="E1593" s="49">
        <f t="shared" si="28"/>
        <v>1</v>
      </c>
      <c r="F1593" s="244">
        <f t="shared" si="29"/>
        <v>0</v>
      </c>
      <c r="G1593" s="315"/>
    </row>
    <row r="1594" spans="1:11" s="49" customFormat="1" ht="18">
      <c r="A1594" s="259" t="s">
        <v>2511</v>
      </c>
      <c r="B1594" s="240"/>
      <c r="C1594" s="244"/>
      <c r="D1594" s="303" t="s">
        <v>132</v>
      </c>
      <c r="E1594" s="49">
        <f t="shared" si="28"/>
        <v>21</v>
      </c>
      <c r="F1594" s="244">
        <f t="shared" si="29"/>
        <v>65</v>
      </c>
      <c r="G1594" s="315"/>
      <c r="H1594" s="49">
        <v>57</v>
      </c>
      <c r="J1594" s="49">
        <v>8</v>
      </c>
    </row>
    <row r="1595" spans="1:11" s="49" customFormat="1" ht="18">
      <c r="A1595" s="259" t="s">
        <v>587</v>
      </c>
      <c r="B1595" s="28"/>
      <c r="C1595" s="244"/>
      <c r="D1595" s="303" t="s">
        <v>129</v>
      </c>
      <c r="E1595" s="49">
        <f t="shared" si="28"/>
        <v>2</v>
      </c>
      <c r="F1595" s="244">
        <f t="shared" si="29"/>
        <v>90</v>
      </c>
      <c r="G1595" s="315"/>
      <c r="H1595" s="49">
        <v>75</v>
      </c>
      <c r="K1595" s="49">
        <v>15</v>
      </c>
    </row>
    <row r="1596" spans="1:11" s="49" customFormat="1" ht="18">
      <c r="A1596" s="259" t="s">
        <v>475</v>
      </c>
      <c r="B1596" s="237"/>
      <c r="C1596" s="244"/>
      <c r="D1596" s="303" t="s">
        <v>139</v>
      </c>
      <c r="E1596" s="49">
        <f t="shared" si="28"/>
        <v>60</v>
      </c>
      <c r="F1596" s="244">
        <f t="shared" si="29"/>
        <v>1286</v>
      </c>
      <c r="G1596" s="315">
        <v>545</v>
      </c>
      <c r="H1596" s="49">
        <v>568</v>
      </c>
      <c r="I1596" s="49">
        <v>78</v>
      </c>
      <c r="J1596" s="49">
        <v>29</v>
      </c>
      <c r="K1596" s="49">
        <v>66</v>
      </c>
    </row>
    <row r="1597" spans="1:11" s="49" customFormat="1" ht="18">
      <c r="A1597" s="259" t="s">
        <v>964</v>
      </c>
      <c r="B1597" s="458"/>
      <c r="C1597" s="244"/>
      <c r="D1597" s="303" t="s">
        <v>129</v>
      </c>
      <c r="E1597" s="49">
        <f t="shared" si="28"/>
        <v>0</v>
      </c>
      <c r="F1597" s="244">
        <f t="shared" si="29"/>
        <v>5</v>
      </c>
      <c r="G1597" s="315"/>
      <c r="I1597" s="49">
        <v>5</v>
      </c>
    </row>
    <row r="1598" spans="1:11" s="49" customFormat="1" ht="18">
      <c r="A1598" s="392" t="s">
        <v>1793</v>
      </c>
      <c r="B1598" s="237"/>
      <c r="C1598" s="244"/>
      <c r="D1598" s="303" t="s">
        <v>129</v>
      </c>
      <c r="E1598" s="49">
        <f t="shared" si="28"/>
        <v>0</v>
      </c>
      <c r="F1598" s="244">
        <f t="shared" si="29"/>
        <v>0</v>
      </c>
      <c r="G1598" s="315"/>
      <c r="K1598" s="170"/>
    </row>
    <row r="1599" spans="1:11" s="49" customFormat="1" ht="18">
      <c r="A1599" s="259" t="s">
        <v>3473</v>
      </c>
      <c r="B1599" s="28"/>
      <c r="C1599" s="244"/>
      <c r="D1599" s="303" t="s">
        <v>129</v>
      </c>
      <c r="E1599" s="49">
        <f t="shared" si="28"/>
        <v>0</v>
      </c>
      <c r="F1599" s="244">
        <f t="shared" si="29"/>
        <v>14</v>
      </c>
      <c r="G1599" s="315"/>
      <c r="I1599" s="49">
        <v>4</v>
      </c>
      <c r="K1599" s="49">
        <v>10</v>
      </c>
    </row>
    <row r="1600" spans="1:11" s="49" customFormat="1" ht="18">
      <c r="A1600" s="259" t="s">
        <v>626</v>
      </c>
      <c r="B1600" s="28"/>
      <c r="C1600" s="244"/>
      <c r="D1600" s="303" t="s">
        <v>130</v>
      </c>
      <c r="E1600" s="49">
        <f t="shared" si="28"/>
        <v>4</v>
      </c>
      <c r="F1600" s="244">
        <f t="shared" si="29"/>
        <v>67</v>
      </c>
      <c r="G1600" s="315"/>
      <c r="I1600" s="49">
        <v>18</v>
      </c>
      <c r="J1600" s="49">
        <v>49</v>
      </c>
    </row>
    <row r="1601" spans="1:11" s="49" customFormat="1" ht="18">
      <c r="A1601" s="259" t="s">
        <v>2500</v>
      </c>
      <c r="B1601" s="237"/>
      <c r="C1601" s="244"/>
      <c r="D1601" s="303" t="s">
        <v>134</v>
      </c>
      <c r="E1601" s="49">
        <f t="shared" si="28"/>
        <v>30</v>
      </c>
      <c r="F1601" s="244">
        <f t="shared" si="29"/>
        <v>618</v>
      </c>
      <c r="G1601" s="315">
        <v>556</v>
      </c>
      <c r="H1601" s="49">
        <v>27</v>
      </c>
      <c r="I1601" s="49">
        <v>35</v>
      </c>
    </row>
    <row r="1602" spans="1:11" s="49" customFormat="1" ht="18">
      <c r="A1602" s="259" t="s">
        <v>2562</v>
      </c>
      <c r="B1602" s="458"/>
      <c r="C1602" s="244"/>
      <c r="D1602" s="303" t="s">
        <v>129</v>
      </c>
      <c r="E1602" s="49">
        <f t="shared" si="28"/>
        <v>1</v>
      </c>
      <c r="F1602" s="244">
        <f t="shared" si="29"/>
        <v>34</v>
      </c>
      <c r="G1602" s="315"/>
      <c r="J1602" s="49">
        <v>34</v>
      </c>
      <c r="K1602" s="170"/>
    </row>
    <row r="1603" spans="1:11" s="49" customFormat="1" ht="18">
      <c r="A1603" s="259" t="s">
        <v>1368</v>
      </c>
      <c r="B1603" s="237"/>
      <c r="C1603" s="244"/>
      <c r="D1603" s="303" t="s">
        <v>130</v>
      </c>
      <c r="E1603" s="49">
        <f t="shared" si="28"/>
        <v>6</v>
      </c>
      <c r="F1603" s="244">
        <f t="shared" si="29"/>
        <v>82</v>
      </c>
      <c r="G1603" s="315"/>
      <c r="H1603" s="49">
        <v>24</v>
      </c>
      <c r="I1603" s="49">
        <v>58</v>
      </c>
    </row>
    <row r="1604" spans="1:11" s="49" customFormat="1" ht="18">
      <c r="A1604" s="392" t="s">
        <v>1799</v>
      </c>
      <c r="B1604" s="28"/>
      <c r="C1604" s="244"/>
      <c r="D1604" s="303" t="s">
        <v>137</v>
      </c>
      <c r="E1604" s="49">
        <f t="shared" si="28"/>
        <v>23</v>
      </c>
      <c r="F1604" s="244">
        <f t="shared" si="29"/>
        <v>140</v>
      </c>
      <c r="G1604" s="315">
        <v>29</v>
      </c>
      <c r="H1604" s="49">
        <v>77</v>
      </c>
      <c r="I1604" s="49">
        <v>7</v>
      </c>
      <c r="J1604" s="49">
        <v>27</v>
      </c>
    </row>
    <row r="1605" spans="1:11" s="49" customFormat="1" ht="18">
      <c r="A1605" s="259" t="s">
        <v>3412</v>
      </c>
      <c r="C1605" s="244"/>
      <c r="D1605" s="303" t="s">
        <v>129</v>
      </c>
      <c r="E1605" s="49">
        <f t="shared" si="28"/>
        <v>0</v>
      </c>
      <c r="F1605" s="244">
        <f t="shared" si="29"/>
        <v>16</v>
      </c>
      <c r="G1605" s="315"/>
      <c r="I1605" s="49">
        <v>13</v>
      </c>
      <c r="J1605" s="49">
        <v>3</v>
      </c>
    </row>
    <row r="1606" spans="1:11" s="49" customFormat="1" ht="18">
      <c r="A1606" s="259" t="s">
        <v>610</v>
      </c>
      <c r="B1606" s="237"/>
      <c r="C1606" s="244"/>
      <c r="D1606" s="303" t="s">
        <v>129</v>
      </c>
      <c r="E1606" s="49">
        <f t="shared" si="28"/>
        <v>0</v>
      </c>
      <c r="F1606" s="244">
        <f t="shared" si="29"/>
        <v>0</v>
      </c>
      <c r="G1606" s="315"/>
    </row>
    <row r="1607" spans="1:11" s="49" customFormat="1" ht="18">
      <c r="A1607" s="259" t="s">
        <v>541</v>
      </c>
      <c r="B1607" s="28"/>
      <c r="C1607" s="244"/>
      <c r="D1607" s="303" t="s">
        <v>129</v>
      </c>
      <c r="E1607" s="49">
        <f t="shared" si="28"/>
        <v>0</v>
      </c>
      <c r="F1607" s="244">
        <f t="shared" si="29"/>
        <v>0</v>
      </c>
      <c r="G1607" s="315"/>
    </row>
    <row r="1608" spans="1:11" s="49" customFormat="1" ht="18">
      <c r="A1608" s="259" t="s">
        <v>3276</v>
      </c>
      <c r="B1608" s="28"/>
      <c r="C1608" s="244"/>
      <c r="D1608" s="303" t="s">
        <v>129</v>
      </c>
      <c r="E1608" s="49">
        <f t="shared" si="28"/>
        <v>0</v>
      </c>
      <c r="F1608" s="244">
        <f t="shared" si="29"/>
        <v>0</v>
      </c>
      <c r="G1608" s="315"/>
      <c r="K1608" s="28"/>
    </row>
    <row r="1609" spans="1:11" s="49" customFormat="1" ht="18">
      <c r="A1609" s="259" t="s">
        <v>3092</v>
      </c>
      <c r="B1609" s="28"/>
      <c r="C1609" s="244"/>
      <c r="D1609" s="303" t="s">
        <v>129</v>
      </c>
      <c r="E1609" s="49">
        <f t="shared" si="28"/>
        <v>0</v>
      </c>
      <c r="F1609" s="244">
        <f t="shared" si="29"/>
        <v>3</v>
      </c>
      <c r="G1609" s="315"/>
      <c r="I1609" s="49">
        <v>3</v>
      </c>
    </row>
    <row r="1610" spans="1:11" s="49" customFormat="1" ht="18">
      <c r="A1610" s="259" t="s">
        <v>2625</v>
      </c>
      <c r="B1610" s="28"/>
      <c r="C1610" s="244"/>
      <c r="D1610" s="303" t="s">
        <v>129</v>
      </c>
      <c r="E1610" s="49">
        <f t="shared" si="28"/>
        <v>5</v>
      </c>
      <c r="F1610" s="244">
        <f t="shared" si="29"/>
        <v>12</v>
      </c>
      <c r="G1610" s="315"/>
      <c r="H1610" s="49">
        <v>5</v>
      </c>
      <c r="I1610" s="49">
        <v>1</v>
      </c>
      <c r="J1610" s="49">
        <v>6</v>
      </c>
    </row>
    <row r="1611" spans="1:11" s="49" customFormat="1" ht="18">
      <c r="A1611" s="259" t="s">
        <v>3317</v>
      </c>
      <c r="B1611" s="28"/>
      <c r="C1611" s="244"/>
      <c r="D1611" s="303" t="s">
        <v>129</v>
      </c>
      <c r="E1611" s="49">
        <f t="shared" si="28"/>
        <v>0</v>
      </c>
      <c r="F1611" s="244">
        <f t="shared" si="29"/>
        <v>0</v>
      </c>
      <c r="G1611" s="315"/>
    </row>
    <row r="1612" spans="1:11" s="49" customFormat="1" ht="18">
      <c r="A1612" s="259" t="s">
        <v>1990</v>
      </c>
      <c r="B1612" s="237"/>
      <c r="C1612" s="244"/>
      <c r="D1612" s="303" t="s">
        <v>132</v>
      </c>
      <c r="E1612" s="49">
        <f t="shared" si="28"/>
        <v>1</v>
      </c>
      <c r="F1612" s="244">
        <f t="shared" si="29"/>
        <v>5</v>
      </c>
      <c r="G1612" s="315"/>
      <c r="K1612" s="49">
        <v>5</v>
      </c>
    </row>
    <row r="1613" spans="1:11" s="49" customFormat="1" ht="18">
      <c r="A1613" s="259" t="s">
        <v>2023</v>
      </c>
      <c r="B1613" s="28"/>
      <c r="C1613" s="244"/>
      <c r="D1613" s="303" t="s">
        <v>129</v>
      </c>
      <c r="E1613" s="49">
        <f t="shared" si="28"/>
        <v>1</v>
      </c>
      <c r="F1613" s="244">
        <f t="shared" si="29"/>
        <v>9</v>
      </c>
      <c r="G1613" s="315"/>
      <c r="H1613" s="49">
        <v>2</v>
      </c>
      <c r="J1613" s="49">
        <v>7</v>
      </c>
    </row>
    <row r="1614" spans="1:11" s="49" customFormat="1" ht="18">
      <c r="A1614" s="259" t="s">
        <v>529</v>
      </c>
      <c r="B1614" s="240"/>
      <c r="C1614" s="244"/>
      <c r="D1614" s="303" t="s">
        <v>138</v>
      </c>
      <c r="E1614" s="49">
        <f t="shared" si="28"/>
        <v>110</v>
      </c>
      <c r="F1614" s="244">
        <f t="shared" si="29"/>
        <v>598</v>
      </c>
      <c r="G1614" s="315">
        <v>218</v>
      </c>
      <c r="H1614" s="49">
        <v>204</v>
      </c>
      <c r="I1614" s="49">
        <v>146</v>
      </c>
      <c r="J1614" s="49">
        <v>15</v>
      </c>
      <c r="K1614" s="49">
        <v>15</v>
      </c>
    </row>
    <row r="1615" spans="1:11" s="49" customFormat="1" ht="18">
      <c r="A1615" s="259" t="s">
        <v>1718</v>
      </c>
      <c r="B1615" s="28"/>
      <c r="C1615" s="244"/>
      <c r="D1615" s="303" t="s">
        <v>130</v>
      </c>
      <c r="E1615" s="49">
        <f t="shared" si="28"/>
        <v>2</v>
      </c>
      <c r="F1615" s="244">
        <f t="shared" si="29"/>
        <v>0</v>
      </c>
      <c r="G1615" s="315"/>
    </row>
    <row r="1616" spans="1:11" s="49" customFormat="1" ht="18">
      <c r="A1616" s="259" t="s">
        <v>2518</v>
      </c>
      <c r="B1616" s="28"/>
      <c r="C1616" s="244"/>
      <c r="D1616" s="303" t="s">
        <v>129</v>
      </c>
      <c r="E1616" s="49">
        <f t="shared" si="28"/>
        <v>1</v>
      </c>
      <c r="F1616" s="244">
        <f t="shared" si="29"/>
        <v>99</v>
      </c>
      <c r="G1616" s="315">
        <v>45</v>
      </c>
      <c r="H1616" s="49">
        <v>36</v>
      </c>
      <c r="I1616" s="49">
        <v>18</v>
      </c>
    </row>
    <row r="1617" spans="1:11" s="49" customFormat="1" ht="18">
      <c r="A1617" s="259" t="s">
        <v>2617</v>
      </c>
      <c r="B1617" s="28"/>
      <c r="C1617" s="244"/>
      <c r="D1617" s="303" t="s">
        <v>129</v>
      </c>
      <c r="E1617" s="49">
        <f t="shared" si="28"/>
        <v>3</v>
      </c>
      <c r="F1617" s="244">
        <f t="shared" si="29"/>
        <v>56</v>
      </c>
      <c r="G1617" s="315"/>
      <c r="H1617" s="49">
        <v>49</v>
      </c>
      <c r="J1617" s="49">
        <v>7</v>
      </c>
    </row>
    <row r="1618" spans="1:11" s="49" customFormat="1" ht="18">
      <c r="A1618" s="259" t="s">
        <v>1000</v>
      </c>
      <c r="B1618" s="237"/>
      <c r="C1618" s="244"/>
      <c r="D1618" s="303" t="s">
        <v>133</v>
      </c>
      <c r="E1618" s="49">
        <f t="shared" si="28"/>
        <v>69</v>
      </c>
      <c r="F1618" s="244">
        <f t="shared" si="29"/>
        <v>1114</v>
      </c>
      <c r="G1618" s="315">
        <v>464</v>
      </c>
      <c r="H1618" s="49">
        <v>434</v>
      </c>
      <c r="I1618" s="49">
        <v>126</v>
      </c>
      <c r="J1618" s="49">
        <v>35</v>
      </c>
      <c r="K1618" s="49">
        <v>55</v>
      </c>
    </row>
    <row r="1619" spans="1:11" s="49" customFormat="1" ht="18">
      <c r="A1619" s="259" t="s">
        <v>2606</v>
      </c>
      <c r="B1619" s="240"/>
      <c r="C1619" s="244"/>
      <c r="D1619" s="303" t="s">
        <v>132</v>
      </c>
      <c r="E1619" s="49">
        <f t="shared" si="28"/>
        <v>0</v>
      </c>
      <c r="F1619" s="244">
        <f t="shared" si="29"/>
        <v>0</v>
      </c>
      <c r="G1619" s="315"/>
    </row>
    <row r="1620" spans="1:11" s="49" customFormat="1" ht="18">
      <c r="A1620" s="259" t="s">
        <v>2118</v>
      </c>
      <c r="B1620" s="237"/>
      <c r="C1620" s="244"/>
      <c r="D1620" s="303" t="s">
        <v>134</v>
      </c>
      <c r="E1620" s="49">
        <f t="shared" si="28"/>
        <v>8</v>
      </c>
      <c r="F1620" s="244">
        <f t="shared" si="29"/>
        <v>281</v>
      </c>
      <c r="G1620" s="315">
        <v>131</v>
      </c>
      <c r="H1620" s="49">
        <v>40</v>
      </c>
      <c r="I1620" s="49">
        <v>57</v>
      </c>
      <c r="J1620" s="49">
        <v>53</v>
      </c>
    </row>
    <row r="1621" spans="1:11" s="49" customFormat="1" ht="18">
      <c r="A1621" s="259" t="s">
        <v>3104</v>
      </c>
      <c r="B1621" s="28"/>
      <c r="C1621" s="244"/>
      <c r="D1621" s="303" t="s">
        <v>132</v>
      </c>
      <c r="E1621" s="49">
        <f t="shared" si="28"/>
        <v>8</v>
      </c>
      <c r="F1621" s="244">
        <f t="shared" si="29"/>
        <v>47</v>
      </c>
      <c r="G1621" s="315"/>
      <c r="H1621" s="49">
        <v>23</v>
      </c>
      <c r="I1621" s="49">
        <v>5</v>
      </c>
      <c r="J1621" s="49">
        <v>19</v>
      </c>
    </row>
    <row r="1622" spans="1:11" s="49" customFormat="1" ht="18">
      <c r="A1622" s="259" t="s">
        <v>3460</v>
      </c>
      <c r="B1622" s="28"/>
      <c r="C1622" s="244"/>
      <c r="D1622" s="303" t="s">
        <v>129</v>
      </c>
      <c r="E1622" s="49">
        <f t="shared" si="28"/>
        <v>1</v>
      </c>
      <c r="F1622" s="244">
        <f t="shared" si="29"/>
        <v>0</v>
      </c>
      <c r="G1622" s="315"/>
    </row>
    <row r="1623" spans="1:11" s="49" customFormat="1" ht="18">
      <c r="A1623" s="259" t="s">
        <v>1743</v>
      </c>
      <c r="B1623" s="28"/>
      <c r="C1623" s="244"/>
      <c r="D1623" s="303" t="s">
        <v>140</v>
      </c>
      <c r="E1623" s="49">
        <f t="shared" si="28"/>
        <v>70</v>
      </c>
      <c r="F1623" s="244">
        <f t="shared" si="29"/>
        <v>122</v>
      </c>
      <c r="G1623" s="315"/>
      <c r="H1623" s="49">
        <v>120</v>
      </c>
      <c r="I1623" s="49">
        <v>2</v>
      </c>
    </row>
    <row r="1624" spans="1:11" s="49" customFormat="1" ht="18">
      <c r="A1624" s="259" t="s">
        <v>3361</v>
      </c>
      <c r="B1624" s="28"/>
      <c r="C1624" s="244"/>
      <c r="D1624" s="303" t="s">
        <v>129</v>
      </c>
      <c r="E1624" s="49">
        <f t="shared" si="28"/>
        <v>0</v>
      </c>
      <c r="F1624" s="244">
        <f t="shared" si="29"/>
        <v>0</v>
      </c>
      <c r="G1624" s="315"/>
    </row>
    <row r="1625" spans="1:11" s="49" customFormat="1" ht="18">
      <c r="A1625" s="259" t="s">
        <v>2469</v>
      </c>
      <c r="B1625" s="28"/>
      <c r="C1625" s="244"/>
      <c r="D1625" s="303" t="s">
        <v>129</v>
      </c>
      <c r="E1625" s="49">
        <f t="shared" si="28"/>
        <v>1</v>
      </c>
      <c r="F1625" s="244">
        <f t="shared" si="29"/>
        <v>32</v>
      </c>
      <c r="G1625" s="315">
        <v>30</v>
      </c>
      <c r="H1625" s="49">
        <v>2</v>
      </c>
    </row>
    <row r="1626" spans="1:11" s="49" customFormat="1" ht="18">
      <c r="A1626" s="259" t="s">
        <v>1700</v>
      </c>
      <c r="B1626" s="237"/>
      <c r="C1626" s="244"/>
      <c r="D1626" s="303" t="s">
        <v>134</v>
      </c>
      <c r="E1626" s="49">
        <f t="shared" si="28"/>
        <v>43</v>
      </c>
      <c r="F1626" s="244">
        <f t="shared" si="29"/>
        <v>255</v>
      </c>
      <c r="G1626" s="315">
        <v>40</v>
      </c>
      <c r="H1626" s="49">
        <v>105</v>
      </c>
      <c r="J1626" s="49">
        <v>10</v>
      </c>
      <c r="K1626" s="49">
        <v>100</v>
      </c>
    </row>
    <row r="1627" spans="1:11" s="49" customFormat="1" ht="18">
      <c r="A1627" s="259" t="s">
        <v>1966</v>
      </c>
      <c r="B1627" s="458"/>
      <c r="C1627" s="244"/>
      <c r="D1627" s="303" t="s">
        <v>132</v>
      </c>
      <c r="E1627" s="49">
        <f t="shared" si="28"/>
        <v>11</v>
      </c>
      <c r="F1627" s="244">
        <f t="shared" si="29"/>
        <v>26</v>
      </c>
      <c r="G1627" s="315"/>
      <c r="H1627" s="49">
        <v>13</v>
      </c>
      <c r="J1627" s="49">
        <v>13</v>
      </c>
    </row>
    <row r="1628" spans="1:11" s="49" customFormat="1" ht="18">
      <c r="A1628" s="259" t="s">
        <v>1404</v>
      </c>
      <c r="B1628" s="28"/>
      <c r="C1628" s="244"/>
      <c r="D1628" s="1" t="s">
        <v>131</v>
      </c>
      <c r="E1628" s="49">
        <f t="shared" si="28"/>
        <v>7</v>
      </c>
      <c r="F1628" s="244">
        <f t="shared" si="29"/>
        <v>123</v>
      </c>
      <c r="G1628" s="315">
        <v>1</v>
      </c>
      <c r="H1628" s="49">
        <v>77</v>
      </c>
      <c r="I1628" s="49">
        <v>25</v>
      </c>
      <c r="J1628" s="49">
        <v>20</v>
      </c>
    </row>
    <row r="1629" spans="1:11" s="49" customFormat="1" ht="18">
      <c r="A1629" s="259" t="s">
        <v>491</v>
      </c>
      <c r="B1629" s="28"/>
      <c r="C1629" s="244"/>
      <c r="D1629" s="303" t="s">
        <v>137</v>
      </c>
      <c r="E1629" s="49">
        <f t="shared" si="28"/>
        <v>6</v>
      </c>
      <c r="F1629" s="244">
        <f t="shared" si="29"/>
        <v>97</v>
      </c>
      <c r="G1629" s="315">
        <v>5</v>
      </c>
      <c r="H1629" s="49">
        <v>11</v>
      </c>
      <c r="I1629" s="49">
        <v>81</v>
      </c>
    </row>
    <row r="1630" spans="1:11" s="49" customFormat="1" ht="18">
      <c r="A1630" s="259" t="s">
        <v>532</v>
      </c>
      <c r="B1630" s="458"/>
      <c r="C1630" s="244"/>
      <c r="D1630" s="303" t="s">
        <v>138</v>
      </c>
      <c r="E1630" s="49">
        <f t="shared" si="28"/>
        <v>133</v>
      </c>
      <c r="F1630" s="244">
        <f t="shared" si="29"/>
        <v>2530</v>
      </c>
      <c r="G1630" s="315">
        <v>810</v>
      </c>
      <c r="H1630" s="49">
        <v>1365</v>
      </c>
      <c r="I1630" s="49">
        <v>40</v>
      </c>
      <c r="K1630" s="49">
        <v>315</v>
      </c>
    </row>
    <row r="1631" spans="1:11" s="49" customFormat="1" ht="18">
      <c r="A1631" s="259" t="s">
        <v>506</v>
      </c>
      <c r="B1631" s="237"/>
      <c r="C1631" s="244"/>
      <c r="D1631" s="303" t="s">
        <v>140</v>
      </c>
      <c r="E1631" s="49">
        <f t="shared" si="28"/>
        <v>12</v>
      </c>
      <c r="F1631" s="244">
        <f t="shared" si="29"/>
        <v>16</v>
      </c>
      <c r="G1631" s="315"/>
      <c r="H1631" s="49">
        <v>13</v>
      </c>
      <c r="I1631" s="49">
        <v>3</v>
      </c>
    </row>
    <row r="1632" spans="1:11" s="49" customFormat="1" ht="18">
      <c r="A1632" s="259" t="s">
        <v>3448</v>
      </c>
      <c r="B1632" s="28"/>
      <c r="C1632" s="244"/>
      <c r="D1632" s="303" t="s">
        <v>129</v>
      </c>
      <c r="E1632" s="49">
        <f t="shared" si="28"/>
        <v>1</v>
      </c>
      <c r="F1632" s="244">
        <f t="shared" si="29"/>
        <v>1</v>
      </c>
      <c r="G1632" s="315"/>
      <c r="H1632" s="49">
        <v>1</v>
      </c>
    </row>
    <row r="1633" spans="1:11" s="49" customFormat="1" ht="18">
      <c r="A1633" s="259" t="s">
        <v>2616</v>
      </c>
      <c r="B1633" s="28"/>
      <c r="C1633" s="244"/>
      <c r="D1633" s="303" t="s">
        <v>129</v>
      </c>
      <c r="E1633" s="49">
        <f t="shared" si="28"/>
        <v>0</v>
      </c>
      <c r="F1633" s="244">
        <f t="shared" si="29"/>
        <v>0</v>
      </c>
      <c r="G1633" s="315"/>
    </row>
    <row r="1634" spans="1:11" s="49" customFormat="1" ht="18">
      <c r="A1634" s="259" t="s">
        <v>2091</v>
      </c>
      <c r="B1634" s="237"/>
      <c r="C1634" s="244"/>
      <c r="D1634" s="303" t="s">
        <v>140</v>
      </c>
      <c r="E1634" s="49">
        <f t="shared" si="28"/>
        <v>56</v>
      </c>
      <c r="F1634" s="244">
        <f t="shared" si="29"/>
        <v>239</v>
      </c>
      <c r="G1634" s="315">
        <v>202</v>
      </c>
      <c r="H1634" s="49">
        <v>2</v>
      </c>
      <c r="I1634" s="49">
        <v>35</v>
      </c>
    </row>
    <row r="1635" spans="1:11" s="49" customFormat="1" ht="18">
      <c r="A1635" s="259" t="s">
        <v>3505</v>
      </c>
      <c r="B1635" s="28"/>
      <c r="C1635" s="244"/>
      <c r="D1635" s="303" t="s">
        <v>129</v>
      </c>
      <c r="E1635" s="49">
        <f t="shared" si="28"/>
        <v>0</v>
      </c>
      <c r="F1635" s="244">
        <f t="shared" si="29"/>
        <v>0</v>
      </c>
      <c r="G1635" s="315"/>
    </row>
    <row r="1636" spans="1:11" s="49" customFormat="1" ht="18">
      <c r="A1636" s="259" t="s">
        <v>547</v>
      </c>
      <c r="B1636" s="237"/>
      <c r="C1636" s="244"/>
      <c r="D1636" s="303" t="s">
        <v>136</v>
      </c>
      <c r="E1636" s="49">
        <f t="shared" si="28"/>
        <v>23</v>
      </c>
      <c r="F1636" s="244">
        <f t="shared" si="29"/>
        <v>472</v>
      </c>
      <c r="G1636" s="315"/>
      <c r="H1636" s="49">
        <v>386</v>
      </c>
      <c r="I1636" s="49">
        <v>66</v>
      </c>
      <c r="J1636" s="49">
        <v>20</v>
      </c>
    </row>
    <row r="1637" spans="1:11" s="49" customFormat="1" ht="18">
      <c r="A1637" s="259" t="s">
        <v>483</v>
      </c>
      <c r="B1637" s="28"/>
      <c r="C1637" s="244"/>
      <c r="D1637" s="303" t="s">
        <v>130</v>
      </c>
      <c r="E1637" s="49">
        <f t="shared" si="28"/>
        <v>1</v>
      </c>
      <c r="F1637" s="244">
        <f t="shared" si="29"/>
        <v>74</v>
      </c>
      <c r="G1637" s="315"/>
      <c r="I1637" s="49">
        <v>50</v>
      </c>
      <c r="J1637" s="49">
        <v>24</v>
      </c>
    </row>
    <row r="1638" spans="1:11" s="49" customFormat="1" ht="18">
      <c r="A1638" s="259" t="s">
        <v>2566</v>
      </c>
      <c r="B1638" s="28"/>
      <c r="C1638" s="244"/>
      <c r="D1638" s="303" t="s">
        <v>129</v>
      </c>
      <c r="E1638" s="49">
        <f t="shared" si="28"/>
        <v>9</v>
      </c>
      <c r="F1638" s="244">
        <f t="shared" si="29"/>
        <v>19</v>
      </c>
      <c r="G1638" s="315"/>
      <c r="H1638" s="49">
        <v>13</v>
      </c>
      <c r="I1638" s="49">
        <v>1</v>
      </c>
      <c r="K1638" s="49">
        <v>5</v>
      </c>
    </row>
    <row r="1639" spans="1:11" s="49" customFormat="1" ht="18">
      <c r="A1639" s="259" t="s">
        <v>3259</v>
      </c>
      <c r="B1639" s="28"/>
      <c r="C1639" s="244"/>
      <c r="D1639" s="303" t="s">
        <v>129</v>
      </c>
      <c r="E1639" s="49">
        <f t="shared" si="28"/>
        <v>0</v>
      </c>
      <c r="F1639" s="244">
        <f t="shared" si="29"/>
        <v>8</v>
      </c>
      <c r="G1639" s="315"/>
      <c r="I1639" s="49">
        <v>2</v>
      </c>
      <c r="J1639" s="49">
        <v>6</v>
      </c>
    </row>
    <row r="1640" spans="1:11" s="49" customFormat="1" ht="18">
      <c r="A1640" s="259" t="s">
        <v>3517</v>
      </c>
      <c r="B1640" s="28"/>
      <c r="C1640" s="244"/>
      <c r="D1640" s="303" t="s">
        <v>130</v>
      </c>
      <c r="E1640" s="49">
        <f t="shared" si="28"/>
        <v>2</v>
      </c>
      <c r="F1640" s="244">
        <f t="shared" si="29"/>
        <v>0</v>
      </c>
      <c r="G1640" s="315"/>
    </row>
    <row r="1641" spans="1:11" s="49" customFormat="1" ht="18">
      <c r="A1641" s="259" t="s">
        <v>3323</v>
      </c>
      <c r="B1641" s="28"/>
      <c r="C1641" s="244"/>
      <c r="D1641" s="303" t="s">
        <v>129</v>
      </c>
      <c r="E1641" s="49">
        <f t="shared" si="28"/>
        <v>0</v>
      </c>
      <c r="F1641" s="244">
        <f t="shared" si="29"/>
        <v>0</v>
      </c>
      <c r="G1641" s="315"/>
    </row>
    <row r="1642" spans="1:11" s="49" customFormat="1" ht="18">
      <c r="A1642" s="259" t="s">
        <v>1145</v>
      </c>
      <c r="B1642" s="28"/>
      <c r="C1642" s="244"/>
      <c r="D1642" s="303" t="s">
        <v>129</v>
      </c>
      <c r="E1642" s="49">
        <f t="shared" si="28"/>
        <v>1</v>
      </c>
      <c r="F1642" s="244">
        <f t="shared" si="29"/>
        <v>285</v>
      </c>
      <c r="G1642" s="315">
        <v>156</v>
      </c>
      <c r="H1642" s="49">
        <v>15</v>
      </c>
      <c r="I1642" s="49">
        <v>14</v>
      </c>
      <c r="J1642" s="49">
        <v>81</v>
      </c>
      <c r="K1642" s="49">
        <v>19</v>
      </c>
    </row>
    <row r="1643" spans="1:11" s="49" customFormat="1" ht="18">
      <c r="A1643" s="259" t="s">
        <v>832</v>
      </c>
      <c r="B1643" s="28"/>
      <c r="C1643" s="244"/>
      <c r="D1643" s="303" t="s">
        <v>129</v>
      </c>
      <c r="E1643" s="49">
        <f t="shared" si="28"/>
        <v>0</v>
      </c>
      <c r="F1643" s="244">
        <f t="shared" si="29"/>
        <v>1</v>
      </c>
      <c r="G1643" s="315"/>
      <c r="J1643" s="49">
        <v>1</v>
      </c>
    </row>
    <row r="1644" spans="1:11" s="49" customFormat="1" ht="18">
      <c r="A1644" s="259" t="s">
        <v>3244</v>
      </c>
      <c r="B1644" s="28"/>
      <c r="C1644" s="244"/>
      <c r="D1644" s="303" t="s">
        <v>129</v>
      </c>
      <c r="E1644" s="49">
        <f t="shared" si="28"/>
        <v>1</v>
      </c>
      <c r="F1644" s="244">
        <f t="shared" si="29"/>
        <v>0</v>
      </c>
      <c r="G1644" s="315"/>
    </row>
    <row r="1645" spans="1:11" s="49" customFormat="1" ht="18">
      <c r="A1645" s="259" t="s">
        <v>2654</v>
      </c>
      <c r="B1645" s="28"/>
      <c r="C1645" s="244"/>
      <c r="D1645" s="303" t="s">
        <v>129</v>
      </c>
      <c r="E1645" s="49">
        <f t="shared" si="28"/>
        <v>0</v>
      </c>
      <c r="F1645" s="244">
        <f t="shared" si="29"/>
        <v>38</v>
      </c>
      <c r="G1645" s="315"/>
      <c r="I1645" s="49">
        <v>1</v>
      </c>
      <c r="J1645" s="49">
        <v>37</v>
      </c>
    </row>
    <row r="1646" spans="1:11" s="49" customFormat="1" ht="18">
      <c r="A1646" s="392" t="s">
        <v>2104</v>
      </c>
      <c r="B1646" s="458"/>
      <c r="C1646" s="244"/>
      <c r="D1646" s="303" t="s">
        <v>129</v>
      </c>
      <c r="E1646" s="49">
        <f t="shared" si="28"/>
        <v>0</v>
      </c>
      <c r="F1646" s="244">
        <f t="shared" si="29"/>
        <v>20</v>
      </c>
      <c r="G1646" s="315"/>
      <c r="I1646" s="49">
        <v>9</v>
      </c>
      <c r="J1646" s="49">
        <v>11</v>
      </c>
    </row>
    <row r="1647" spans="1:11" s="49" customFormat="1" ht="18">
      <c r="A1647" s="259" t="s">
        <v>1702</v>
      </c>
      <c r="B1647" s="28"/>
      <c r="C1647" s="244"/>
      <c r="D1647" s="303" t="s">
        <v>130</v>
      </c>
      <c r="E1647" s="49">
        <f t="shared" ref="E1647:E1710" si="30">COUNTIF($A$797:$BHE$870,A1647)</f>
        <v>7</v>
      </c>
      <c r="F1647" s="244">
        <f t="shared" ref="F1647:F1710" si="31">SUM(G1647:K1647)</f>
        <v>37</v>
      </c>
      <c r="G1647" s="315">
        <v>37</v>
      </c>
    </row>
    <row r="1648" spans="1:11" s="49" customFormat="1" ht="18">
      <c r="A1648" s="259" t="s">
        <v>426</v>
      </c>
      <c r="B1648" s="237"/>
      <c r="C1648" s="244"/>
      <c r="D1648" s="303" t="s">
        <v>137</v>
      </c>
      <c r="E1648" s="49">
        <f t="shared" si="30"/>
        <v>7</v>
      </c>
      <c r="F1648" s="244">
        <f t="shared" si="31"/>
        <v>44</v>
      </c>
      <c r="G1648" s="315">
        <v>30</v>
      </c>
      <c r="H1648" s="49">
        <v>9</v>
      </c>
      <c r="J1648" s="49">
        <v>5</v>
      </c>
    </row>
    <row r="1649" spans="1:11" s="49" customFormat="1" ht="18">
      <c r="A1649" s="259" t="s">
        <v>3307</v>
      </c>
      <c r="B1649" s="28"/>
      <c r="C1649" s="244"/>
      <c r="D1649" s="303" t="s">
        <v>129</v>
      </c>
      <c r="E1649" s="49">
        <f t="shared" si="30"/>
        <v>0</v>
      </c>
      <c r="F1649" s="244">
        <f t="shared" si="31"/>
        <v>42</v>
      </c>
      <c r="G1649" s="315"/>
      <c r="H1649" s="49">
        <v>5</v>
      </c>
      <c r="I1649" s="49">
        <v>26</v>
      </c>
      <c r="J1649" s="49">
        <v>11</v>
      </c>
    </row>
    <row r="1650" spans="1:11" s="49" customFormat="1" ht="18">
      <c r="A1650" s="259" t="s">
        <v>2127</v>
      </c>
      <c r="B1650" s="28"/>
      <c r="C1650" s="244"/>
      <c r="D1650" s="303" t="s">
        <v>132</v>
      </c>
      <c r="E1650" s="49">
        <f t="shared" si="30"/>
        <v>18</v>
      </c>
      <c r="F1650" s="244">
        <f t="shared" si="31"/>
        <v>11</v>
      </c>
      <c r="G1650" s="315"/>
      <c r="K1650" s="49">
        <v>11</v>
      </c>
    </row>
    <row r="1651" spans="1:11" s="49" customFormat="1" ht="18">
      <c r="A1651" s="259" t="s">
        <v>2126</v>
      </c>
      <c r="B1651" s="28"/>
      <c r="C1651" s="244"/>
      <c r="D1651" s="303" t="s">
        <v>130</v>
      </c>
      <c r="E1651" s="49">
        <f t="shared" si="30"/>
        <v>1</v>
      </c>
      <c r="F1651" s="244">
        <f t="shared" si="31"/>
        <v>38</v>
      </c>
      <c r="G1651" s="315"/>
      <c r="I1651" s="49">
        <v>35</v>
      </c>
      <c r="J1651" s="49">
        <v>3</v>
      </c>
    </row>
    <row r="1652" spans="1:11" s="49" customFormat="1" ht="18">
      <c r="A1652" s="259" t="s">
        <v>2624</v>
      </c>
      <c r="B1652" s="28"/>
      <c r="C1652" s="244"/>
      <c r="D1652" s="303" t="s">
        <v>129</v>
      </c>
      <c r="E1652" s="49">
        <f t="shared" si="30"/>
        <v>0</v>
      </c>
      <c r="F1652" s="244">
        <f t="shared" si="31"/>
        <v>0</v>
      </c>
      <c r="G1652" s="315"/>
    </row>
    <row r="1653" spans="1:11" s="49" customFormat="1" ht="18">
      <c r="A1653" s="259" t="s">
        <v>627</v>
      </c>
      <c r="B1653" s="28"/>
      <c r="C1653" s="244"/>
      <c r="D1653" s="303" t="s">
        <v>129</v>
      </c>
      <c r="E1653" s="49">
        <f t="shared" si="30"/>
        <v>0</v>
      </c>
      <c r="F1653" s="244">
        <f t="shared" si="31"/>
        <v>31</v>
      </c>
      <c r="G1653" s="315"/>
      <c r="H1653" s="49">
        <v>4</v>
      </c>
      <c r="I1653" s="49">
        <v>8</v>
      </c>
      <c r="J1653" s="49">
        <v>19</v>
      </c>
    </row>
    <row r="1654" spans="1:11" s="49" customFormat="1" ht="18">
      <c r="A1654" s="259" t="s">
        <v>1446</v>
      </c>
      <c r="B1654" s="458"/>
      <c r="C1654" s="244"/>
      <c r="D1654" s="303" t="s">
        <v>129</v>
      </c>
      <c r="E1654" s="49">
        <f t="shared" si="30"/>
        <v>0</v>
      </c>
      <c r="F1654" s="244">
        <f t="shared" si="31"/>
        <v>4</v>
      </c>
      <c r="G1654" s="315"/>
      <c r="I1654" s="49">
        <v>4</v>
      </c>
    </row>
    <row r="1655" spans="1:11" s="49" customFormat="1" ht="18">
      <c r="A1655" s="259" t="s">
        <v>2536</v>
      </c>
      <c r="B1655" s="28"/>
      <c r="C1655" s="244"/>
      <c r="D1655" s="303" t="s">
        <v>129</v>
      </c>
      <c r="E1655" s="49">
        <f t="shared" si="30"/>
        <v>0</v>
      </c>
      <c r="F1655" s="244">
        <f t="shared" si="31"/>
        <v>27</v>
      </c>
      <c r="G1655" s="315"/>
      <c r="I1655" s="49">
        <v>22</v>
      </c>
      <c r="J1655" s="49">
        <v>5</v>
      </c>
      <c r="K1655" s="28"/>
    </row>
    <row r="1656" spans="1:11" s="49" customFormat="1" ht="18">
      <c r="A1656" s="259" t="s">
        <v>2558</v>
      </c>
      <c r="B1656" s="28"/>
      <c r="C1656" s="244"/>
      <c r="D1656" s="303" t="s">
        <v>129</v>
      </c>
      <c r="E1656" s="49">
        <f t="shared" si="30"/>
        <v>1</v>
      </c>
      <c r="F1656" s="244">
        <f t="shared" si="31"/>
        <v>3</v>
      </c>
      <c r="G1656" s="315"/>
      <c r="J1656" s="49">
        <v>3</v>
      </c>
      <c r="K1656" s="170"/>
    </row>
    <row r="1657" spans="1:11" s="49" customFormat="1" ht="18">
      <c r="A1657" s="259" t="s">
        <v>3304</v>
      </c>
      <c r="B1657" s="237"/>
      <c r="C1657" s="244"/>
      <c r="D1657" s="303" t="s">
        <v>129</v>
      </c>
      <c r="E1657" s="49">
        <f t="shared" si="30"/>
        <v>0</v>
      </c>
      <c r="F1657" s="244">
        <f t="shared" si="31"/>
        <v>8</v>
      </c>
      <c r="G1657" s="315"/>
      <c r="I1657" s="49">
        <v>3</v>
      </c>
      <c r="K1657" s="335">
        <v>5</v>
      </c>
    </row>
    <row r="1658" spans="1:11" s="49" customFormat="1" ht="18">
      <c r="A1658" s="259" t="s">
        <v>3280</v>
      </c>
      <c r="B1658" s="28"/>
      <c r="C1658" s="244"/>
      <c r="D1658" s="303" t="s">
        <v>129</v>
      </c>
      <c r="E1658" s="49">
        <f t="shared" si="30"/>
        <v>0</v>
      </c>
      <c r="F1658" s="244">
        <f t="shared" si="31"/>
        <v>0</v>
      </c>
      <c r="G1658" s="315"/>
    </row>
    <row r="1659" spans="1:11" s="49" customFormat="1" ht="18">
      <c r="A1659" s="259" t="s">
        <v>3116</v>
      </c>
      <c r="B1659" s="28"/>
      <c r="C1659" s="244"/>
      <c r="D1659" s="1" t="s">
        <v>131</v>
      </c>
      <c r="E1659" s="49">
        <f t="shared" si="30"/>
        <v>3</v>
      </c>
      <c r="F1659" s="244">
        <f t="shared" si="31"/>
        <v>20</v>
      </c>
      <c r="G1659" s="315">
        <v>13</v>
      </c>
      <c r="H1659" s="49">
        <v>3</v>
      </c>
      <c r="I1659" s="49">
        <v>4</v>
      </c>
    </row>
    <row r="1660" spans="1:11" s="49" customFormat="1" ht="18">
      <c r="A1660" s="259" t="s">
        <v>3435</v>
      </c>
      <c r="B1660" s="458"/>
      <c r="C1660" s="244"/>
      <c r="D1660" s="303" t="s">
        <v>129</v>
      </c>
      <c r="E1660" s="49">
        <f t="shared" si="30"/>
        <v>0</v>
      </c>
      <c r="F1660" s="244">
        <f t="shared" si="31"/>
        <v>0</v>
      </c>
      <c r="G1660" s="315"/>
    </row>
    <row r="1661" spans="1:11" s="49" customFormat="1" ht="18">
      <c r="A1661" s="259" t="s">
        <v>1398</v>
      </c>
      <c r="B1661" s="28"/>
      <c r="C1661" s="244"/>
      <c r="D1661" s="303" t="s">
        <v>129</v>
      </c>
      <c r="E1661" s="49">
        <f t="shared" si="30"/>
        <v>0</v>
      </c>
      <c r="F1661" s="244">
        <f t="shared" si="31"/>
        <v>15</v>
      </c>
      <c r="G1661" s="315"/>
      <c r="J1661" s="49">
        <v>10</v>
      </c>
      <c r="K1661" s="335">
        <v>5</v>
      </c>
    </row>
    <row r="1662" spans="1:11" s="49" customFormat="1" ht="18">
      <c r="A1662" s="259" t="s">
        <v>1492</v>
      </c>
      <c r="B1662" s="28"/>
      <c r="C1662" s="244"/>
      <c r="D1662" s="303" t="s">
        <v>130</v>
      </c>
      <c r="E1662" s="49">
        <f t="shared" si="30"/>
        <v>1</v>
      </c>
      <c r="F1662" s="244">
        <f t="shared" si="31"/>
        <v>214</v>
      </c>
      <c r="G1662" s="315">
        <v>2</v>
      </c>
      <c r="H1662" s="49">
        <v>171</v>
      </c>
      <c r="I1662" s="49">
        <v>39</v>
      </c>
      <c r="J1662" s="49">
        <v>2</v>
      </c>
      <c r="K1662" s="170"/>
    </row>
    <row r="1663" spans="1:11" s="49" customFormat="1" ht="18">
      <c r="A1663" s="259" t="s">
        <v>574</v>
      </c>
      <c r="B1663" s="237"/>
      <c r="C1663" s="244"/>
      <c r="D1663" s="303" t="s">
        <v>129</v>
      </c>
      <c r="E1663" s="49">
        <f t="shared" si="30"/>
        <v>0</v>
      </c>
      <c r="F1663" s="244">
        <f t="shared" si="31"/>
        <v>0</v>
      </c>
      <c r="G1663" s="315"/>
      <c r="K1663" s="170"/>
    </row>
    <row r="1664" spans="1:11" s="49" customFormat="1" ht="18">
      <c r="A1664" s="259" t="s">
        <v>2093</v>
      </c>
      <c r="B1664" s="237"/>
      <c r="C1664" s="244"/>
      <c r="D1664" s="303" t="s">
        <v>129</v>
      </c>
      <c r="E1664" s="49">
        <f t="shared" si="30"/>
        <v>0</v>
      </c>
      <c r="F1664" s="244">
        <f t="shared" si="31"/>
        <v>1</v>
      </c>
      <c r="G1664" s="315"/>
      <c r="J1664" s="49">
        <v>1</v>
      </c>
    </row>
    <row r="1665" spans="1:11" s="49" customFormat="1" ht="18">
      <c r="A1665" s="259" t="s">
        <v>3186</v>
      </c>
      <c r="B1665" s="28"/>
      <c r="C1665" s="244"/>
      <c r="D1665" s="303" t="s">
        <v>129</v>
      </c>
      <c r="E1665" s="49">
        <f t="shared" si="30"/>
        <v>0</v>
      </c>
      <c r="F1665" s="244">
        <f t="shared" si="31"/>
        <v>1</v>
      </c>
      <c r="G1665" s="315"/>
      <c r="J1665" s="49">
        <v>1</v>
      </c>
    </row>
    <row r="1666" spans="1:11" s="49" customFormat="1" ht="18">
      <c r="A1666" s="259" t="s">
        <v>1744</v>
      </c>
      <c r="B1666" s="86"/>
      <c r="C1666" s="244"/>
      <c r="D1666" s="303" t="s">
        <v>135</v>
      </c>
      <c r="E1666" s="49">
        <f t="shared" si="30"/>
        <v>13</v>
      </c>
      <c r="F1666" s="244">
        <f t="shared" si="31"/>
        <v>158</v>
      </c>
      <c r="G1666" s="315"/>
      <c r="H1666" s="49">
        <v>145</v>
      </c>
      <c r="I1666" s="49">
        <v>5</v>
      </c>
      <c r="J1666" s="49">
        <v>8</v>
      </c>
    </row>
    <row r="1667" spans="1:11" s="49" customFormat="1" ht="18">
      <c r="A1667" s="259" t="s">
        <v>3382</v>
      </c>
      <c r="B1667" s="237"/>
      <c r="C1667" s="244"/>
      <c r="D1667" s="303" t="s">
        <v>129</v>
      </c>
      <c r="E1667" s="49">
        <f t="shared" si="30"/>
        <v>0</v>
      </c>
      <c r="F1667" s="244">
        <f t="shared" si="31"/>
        <v>0</v>
      </c>
      <c r="G1667" s="315"/>
    </row>
    <row r="1668" spans="1:11" s="49" customFormat="1" ht="18">
      <c r="A1668" s="259" t="s">
        <v>3094</v>
      </c>
      <c r="B1668" s="28"/>
      <c r="C1668" s="244"/>
      <c r="D1668" s="303" t="s">
        <v>129</v>
      </c>
      <c r="E1668" s="49">
        <f t="shared" si="30"/>
        <v>0</v>
      </c>
      <c r="F1668" s="244">
        <f t="shared" si="31"/>
        <v>0</v>
      </c>
      <c r="G1668" s="315"/>
    </row>
    <row r="1669" spans="1:11" s="49" customFormat="1" ht="18">
      <c r="A1669" s="259" t="s">
        <v>1146</v>
      </c>
      <c r="B1669" s="237"/>
      <c r="C1669" s="244"/>
      <c r="D1669" s="303" t="s">
        <v>129</v>
      </c>
      <c r="E1669" s="49">
        <f t="shared" si="30"/>
        <v>0</v>
      </c>
      <c r="F1669" s="244">
        <f t="shared" si="31"/>
        <v>1</v>
      </c>
      <c r="G1669" s="315"/>
      <c r="J1669" s="49">
        <v>1</v>
      </c>
    </row>
    <row r="1670" spans="1:11" s="49" customFormat="1" ht="18">
      <c r="A1670" s="259" t="s">
        <v>1745</v>
      </c>
      <c r="B1670" s="237"/>
      <c r="C1670" s="244"/>
      <c r="D1670" s="303" t="s">
        <v>134</v>
      </c>
      <c r="E1670" s="49">
        <f t="shared" si="30"/>
        <v>23</v>
      </c>
      <c r="F1670" s="244">
        <f t="shared" si="31"/>
        <v>450</v>
      </c>
      <c r="G1670" s="315">
        <v>300</v>
      </c>
      <c r="H1670" s="49">
        <v>98</v>
      </c>
      <c r="I1670" s="49">
        <v>16</v>
      </c>
      <c r="J1670" s="49">
        <v>36</v>
      </c>
    </row>
    <row r="1671" spans="1:11" s="49" customFormat="1" ht="18">
      <c r="A1671" s="259" t="s">
        <v>2656</v>
      </c>
      <c r="B1671" s="28"/>
      <c r="C1671" s="244"/>
      <c r="D1671" s="303" t="s">
        <v>129</v>
      </c>
      <c r="E1671" s="49">
        <f t="shared" si="30"/>
        <v>0</v>
      </c>
      <c r="F1671" s="244">
        <f t="shared" si="31"/>
        <v>2</v>
      </c>
      <c r="G1671" s="315"/>
      <c r="I1671" s="49">
        <v>2</v>
      </c>
    </row>
    <row r="1672" spans="1:11" s="49" customFormat="1" ht="18">
      <c r="A1672" s="259" t="s">
        <v>2501</v>
      </c>
      <c r="B1672" s="28"/>
      <c r="C1672" s="244"/>
      <c r="D1672" s="303" t="s">
        <v>129</v>
      </c>
      <c r="E1672" s="49">
        <f t="shared" si="30"/>
        <v>0</v>
      </c>
      <c r="F1672" s="244">
        <f t="shared" si="31"/>
        <v>7</v>
      </c>
      <c r="G1672" s="315"/>
      <c r="H1672" s="49">
        <v>7</v>
      </c>
      <c r="K1672" s="28"/>
    </row>
    <row r="1673" spans="1:11" s="49" customFormat="1" ht="18">
      <c r="A1673" s="259" t="s">
        <v>771</v>
      </c>
      <c r="B1673" s="28"/>
      <c r="C1673" s="244"/>
      <c r="D1673" s="303" t="s">
        <v>130</v>
      </c>
      <c r="E1673" s="49">
        <f t="shared" si="30"/>
        <v>0</v>
      </c>
      <c r="F1673" s="244">
        <f t="shared" si="31"/>
        <v>0</v>
      </c>
      <c r="G1673" s="315"/>
    </row>
    <row r="1674" spans="1:11" s="49" customFormat="1" ht="18">
      <c r="A1674" s="259" t="s">
        <v>3523</v>
      </c>
      <c r="B1674" s="28"/>
      <c r="C1674" s="244"/>
      <c r="D1674" s="303" t="s">
        <v>129</v>
      </c>
      <c r="E1674" s="49">
        <f t="shared" si="30"/>
        <v>0</v>
      </c>
      <c r="F1674" s="244">
        <f t="shared" si="31"/>
        <v>41</v>
      </c>
      <c r="G1674" s="315"/>
      <c r="I1674" s="49">
        <v>33</v>
      </c>
      <c r="J1674" s="49">
        <v>8</v>
      </c>
    </row>
    <row r="1675" spans="1:11" s="49" customFormat="1" ht="18">
      <c r="A1675" s="259" t="s">
        <v>2661</v>
      </c>
      <c r="B1675" s="28"/>
      <c r="C1675" s="244"/>
      <c r="D1675" s="303" t="s">
        <v>129</v>
      </c>
      <c r="E1675" s="49">
        <f t="shared" si="30"/>
        <v>0</v>
      </c>
      <c r="F1675" s="244">
        <f t="shared" si="31"/>
        <v>0</v>
      </c>
      <c r="G1675" s="315"/>
    </row>
    <row r="1676" spans="1:11" s="49" customFormat="1" ht="18">
      <c r="A1676" s="259" t="s">
        <v>2134</v>
      </c>
      <c r="B1676" s="28"/>
      <c r="C1676" s="244"/>
      <c r="D1676" s="303" t="s">
        <v>135</v>
      </c>
      <c r="E1676" s="49">
        <f t="shared" si="30"/>
        <v>2</v>
      </c>
      <c r="F1676" s="244">
        <f t="shared" si="31"/>
        <v>32</v>
      </c>
      <c r="G1676" s="315">
        <v>17</v>
      </c>
      <c r="H1676" s="49">
        <v>1</v>
      </c>
      <c r="I1676" s="49">
        <v>9</v>
      </c>
      <c r="K1676" s="49">
        <v>5</v>
      </c>
    </row>
    <row r="1677" spans="1:11" s="49" customFormat="1" ht="18">
      <c r="A1677" s="259" t="s">
        <v>1387</v>
      </c>
      <c r="B1677" s="28"/>
      <c r="C1677" s="244"/>
      <c r="D1677" s="303" t="s">
        <v>129</v>
      </c>
      <c r="E1677" s="49">
        <f t="shared" si="30"/>
        <v>1</v>
      </c>
      <c r="F1677" s="244">
        <f t="shared" si="31"/>
        <v>125</v>
      </c>
      <c r="G1677" s="315">
        <v>24</v>
      </c>
      <c r="H1677" s="49">
        <v>99</v>
      </c>
      <c r="I1677" s="49">
        <v>2</v>
      </c>
    </row>
    <row r="1678" spans="1:11" s="49" customFormat="1" ht="18">
      <c r="A1678" s="259" t="s">
        <v>1332</v>
      </c>
      <c r="B1678" s="458"/>
      <c r="C1678" s="244"/>
      <c r="D1678" s="303" t="s">
        <v>138</v>
      </c>
      <c r="E1678" s="49">
        <f t="shared" si="30"/>
        <v>25</v>
      </c>
      <c r="F1678" s="244">
        <f t="shared" si="31"/>
        <v>162</v>
      </c>
      <c r="G1678" s="315">
        <v>7</v>
      </c>
      <c r="H1678" s="49">
        <v>126</v>
      </c>
      <c r="I1678" s="49">
        <v>29</v>
      </c>
    </row>
    <row r="1679" spans="1:11" s="49" customFormat="1" ht="18">
      <c r="A1679" s="259" t="s">
        <v>602</v>
      </c>
      <c r="B1679" s="237"/>
      <c r="C1679" s="244"/>
      <c r="D1679" s="303" t="s">
        <v>134</v>
      </c>
      <c r="E1679" s="49">
        <f t="shared" si="30"/>
        <v>2</v>
      </c>
      <c r="F1679" s="244">
        <f t="shared" si="31"/>
        <v>135</v>
      </c>
      <c r="G1679" s="315">
        <v>51</v>
      </c>
      <c r="H1679" s="49">
        <v>35</v>
      </c>
      <c r="J1679" s="49">
        <v>49</v>
      </c>
    </row>
    <row r="1680" spans="1:11" s="49" customFormat="1" ht="18">
      <c r="A1680" s="259" t="s">
        <v>598</v>
      </c>
      <c r="B1680" s="237"/>
      <c r="C1680" s="244"/>
      <c r="D1680" s="1" t="s">
        <v>131</v>
      </c>
      <c r="E1680" s="49">
        <f t="shared" si="30"/>
        <v>4</v>
      </c>
      <c r="F1680" s="244">
        <f t="shared" si="31"/>
        <v>0</v>
      </c>
      <c r="G1680" s="315"/>
    </row>
    <row r="1681" spans="1:11" s="49" customFormat="1" ht="18">
      <c r="A1681" s="259" t="s">
        <v>3378</v>
      </c>
      <c r="B1681" s="28"/>
      <c r="C1681" s="244"/>
      <c r="D1681" s="303" t="s">
        <v>129</v>
      </c>
      <c r="E1681" s="49">
        <f t="shared" si="30"/>
        <v>0</v>
      </c>
      <c r="F1681" s="244">
        <f t="shared" si="31"/>
        <v>0</v>
      </c>
      <c r="G1681" s="315"/>
    </row>
    <row r="1682" spans="1:11" s="49" customFormat="1" ht="18">
      <c r="A1682" s="259" t="s">
        <v>3347</v>
      </c>
      <c r="B1682" s="237"/>
      <c r="C1682" s="244"/>
      <c r="D1682" s="303" t="s">
        <v>129</v>
      </c>
      <c r="E1682" s="49">
        <f t="shared" si="30"/>
        <v>1</v>
      </c>
      <c r="F1682" s="244">
        <f t="shared" si="31"/>
        <v>5</v>
      </c>
      <c r="G1682" s="315"/>
      <c r="J1682" s="49">
        <v>5</v>
      </c>
      <c r="K1682" s="28"/>
    </row>
    <row r="1683" spans="1:11" s="49" customFormat="1" ht="18">
      <c r="A1683" s="259" t="s">
        <v>420</v>
      </c>
      <c r="B1683" s="240"/>
      <c r="C1683" s="244"/>
      <c r="D1683" s="303" t="s">
        <v>138</v>
      </c>
      <c r="E1683" s="49">
        <f t="shared" si="30"/>
        <v>86</v>
      </c>
      <c r="F1683" s="244">
        <f t="shared" si="31"/>
        <v>592</v>
      </c>
      <c r="G1683" s="315">
        <v>307</v>
      </c>
      <c r="H1683" s="49">
        <v>201</v>
      </c>
      <c r="I1683" s="49">
        <v>34</v>
      </c>
      <c r="K1683" s="49">
        <v>50</v>
      </c>
    </row>
    <row r="1684" spans="1:11" s="49" customFormat="1" ht="18">
      <c r="A1684" s="259" t="s">
        <v>3098</v>
      </c>
      <c r="B1684" s="28"/>
      <c r="C1684" s="244"/>
      <c r="D1684" s="303" t="s">
        <v>129</v>
      </c>
      <c r="E1684" s="49">
        <f t="shared" si="30"/>
        <v>1</v>
      </c>
      <c r="F1684" s="244">
        <f t="shared" si="31"/>
        <v>0</v>
      </c>
      <c r="G1684" s="315"/>
    </row>
    <row r="1685" spans="1:11" s="49" customFormat="1" ht="18">
      <c r="A1685" s="259" t="s">
        <v>2345</v>
      </c>
      <c r="B1685" s="237"/>
      <c r="C1685" s="244"/>
      <c r="D1685" s="303" t="s">
        <v>130</v>
      </c>
      <c r="E1685" s="49">
        <f t="shared" si="30"/>
        <v>2</v>
      </c>
      <c r="F1685" s="244">
        <f t="shared" si="31"/>
        <v>0</v>
      </c>
      <c r="G1685" s="315"/>
      <c r="K1685" s="28"/>
    </row>
    <row r="1686" spans="1:11" s="49" customFormat="1" ht="18">
      <c r="A1686" s="259" t="s">
        <v>3122</v>
      </c>
      <c r="B1686" s="28"/>
      <c r="C1686" s="244"/>
      <c r="D1686" s="303" t="s">
        <v>130</v>
      </c>
      <c r="E1686" s="49">
        <f t="shared" si="30"/>
        <v>19</v>
      </c>
      <c r="F1686" s="244">
        <f t="shared" si="31"/>
        <v>85</v>
      </c>
      <c r="G1686" s="315">
        <v>41</v>
      </c>
      <c r="H1686" s="49">
        <v>40</v>
      </c>
      <c r="I1686" s="49">
        <v>4</v>
      </c>
    </row>
    <row r="1687" spans="1:11" s="49" customFormat="1" ht="18">
      <c r="A1687" s="259" t="s">
        <v>3325</v>
      </c>
      <c r="B1687" s="28"/>
      <c r="C1687" s="244"/>
      <c r="D1687" s="303" t="s">
        <v>129</v>
      </c>
      <c r="E1687" s="49">
        <f t="shared" si="30"/>
        <v>3</v>
      </c>
      <c r="F1687" s="244">
        <f t="shared" si="31"/>
        <v>10</v>
      </c>
      <c r="G1687" s="315"/>
      <c r="I1687" s="49">
        <v>7</v>
      </c>
      <c r="J1687" s="49">
        <v>3</v>
      </c>
      <c r="K1687" s="170"/>
    </row>
    <row r="1688" spans="1:11" s="49" customFormat="1" ht="18">
      <c r="A1688" s="259" t="s">
        <v>2324</v>
      </c>
      <c r="B1688" s="28"/>
      <c r="C1688" s="244"/>
      <c r="D1688" s="303" t="s">
        <v>130</v>
      </c>
      <c r="E1688" s="49">
        <f t="shared" si="30"/>
        <v>25</v>
      </c>
      <c r="F1688" s="244">
        <f t="shared" si="31"/>
        <v>296</v>
      </c>
      <c r="G1688" s="315">
        <v>6</v>
      </c>
      <c r="H1688" s="49">
        <v>170</v>
      </c>
      <c r="I1688" s="49">
        <v>30</v>
      </c>
      <c r="K1688" s="49">
        <v>90</v>
      </c>
    </row>
    <row r="1689" spans="1:11" s="49" customFormat="1" ht="18">
      <c r="A1689" s="259" t="s">
        <v>1711</v>
      </c>
      <c r="B1689" s="237"/>
      <c r="C1689" s="244"/>
      <c r="D1689" s="303" t="s">
        <v>137</v>
      </c>
      <c r="E1689" s="49">
        <f t="shared" si="30"/>
        <v>1</v>
      </c>
      <c r="F1689" s="244">
        <f t="shared" si="31"/>
        <v>277</v>
      </c>
      <c r="G1689" s="315">
        <v>33</v>
      </c>
      <c r="H1689" s="49">
        <v>231</v>
      </c>
      <c r="I1689" s="49">
        <v>13</v>
      </c>
    </row>
    <row r="1690" spans="1:11" s="49" customFormat="1" ht="18">
      <c r="A1690" s="259" t="s">
        <v>2621</v>
      </c>
      <c r="B1690" s="28"/>
      <c r="C1690" s="244"/>
      <c r="D1690" s="303" t="s">
        <v>132</v>
      </c>
      <c r="E1690" s="49">
        <f t="shared" si="30"/>
        <v>5</v>
      </c>
      <c r="F1690" s="244">
        <f t="shared" si="31"/>
        <v>176</v>
      </c>
      <c r="G1690" s="315"/>
      <c r="H1690" s="49">
        <v>79</v>
      </c>
      <c r="I1690" s="49">
        <v>70</v>
      </c>
      <c r="J1690" s="49">
        <v>27</v>
      </c>
    </row>
    <row r="1691" spans="1:11" s="49" customFormat="1" ht="18">
      <c r="A1691" s="259" t="s">
        <v>3291</v>
      </c>
      <c r="B1691" s="28"/>
      <c r="C1691" s="244"/>
      <c r="D1691" s="303" t="s">
        <v>129</v>
      </c>
      <c r="E1691" s="49">
        <f t="shared" si="30"/>
        <v>0</v>
      </c>
      <c r="F1691" s="244">
        <f t="shared" si="31"/>
        <v>0</v>
      </c>
      <c r="G1691" s="315"/>
    </row>
    <row r="1692" spans="1:11" s="49" customFormat="1" ht="18">
      <c r="A1692" s="259" t="s">
        <v>3175</v>
      </c>
      <c r="B1692" s="28"/>
      <c r="C1692" s="244"/>
      <c r="D1692" s="303" t="s">
        <v>129</v>
      </c>
      <c r="E1692" s="49">
        <f t="shared" si="30"/>
        <v>0</v>
      </c>
      <c r="F1692" s="244">
        <f t="shared" si="31"/>
        <v>8</v>
      </c>
      <c r="G1692" s="315"/>
      <c r="I1692" s="49">
        <v>8</v>
      </c>
    </row>
    <row r="1693" spans="1:11" s="49" customFormat="1" ht="18">
      <c r="A1693" s="259" t="s">
        <v>2338</v>
      </c>
      <c r="B1693" s="237"/>
      <c r="C1693" s="244"/>
      <c r="D1693" s="303" t="s">
        <v>129</v>
      </c>
      <c r="E1693" s="49">
        <f t="shared" si="30"/>
        <v>0</v>
      </c>
      <c r="F1693" s="244">
        <f t="shared" si="31"/>
        <v>0</v>
      </c>
      <c r="G1693" s="315"/>
    </row>
    <row r="1694" spans="1:11" s="49" customFormat="1" ht="18.75">
      <c r="A1694" s="259" t="s">
        <v>976</v>
      </c>
      <c r="B1694" s="391"/>
      <c r="C1694" s="244"/>
      <c r="D1694" s="303" t="s">
        <v>135</v>
      </c>
      <c r="E1694" s="49">
        <f t="shared" si="30"/>
        <v>1</v>
      </c>
      <c r="F1694" s="244">
        <f t="shared" si="31"/>
        <v>10</v>
      </c>
      <c r="G1694" s="315"/>
      <c r="I1694" s="49">
        <v>10</v>
      </c>
    </row>
    <row r="1695" spans="1:11" s="49" customFormat="1" ht="18">
      <c r="A1695" s="259" t="s">
        <v>3376</v>
      </c>
      <c r="B1695" s="28"/>
      <c r="C1695" s="244"/>
      <c r="D1695" s="303" t="s">
        <v>129</v>
      </c>
      <c r="E1695" s="49">
        <f t="shared" si="30"/>
        <v>0</v>
      </c>
      <c r="F1695" s="244">
        <f t="shared" si="31"/>
        <v>25</v>
      </c>
      <c r="G1695" s="315">
        <v>2</v>
      </c>
      <c r="H1695" s="49">
        <v>7</v>
      </c>
      <c r="I1695" s="49">
        <v>7</v>
      </c>
      <c r="J1695" s="49">
        <v>9</v>
      </c>
    </row>
    <row r="1696" spans="1:11" s="49" customFormat="1" ht="18">
      <c r="A1696" s="259" t="s">
        <v>1149</v>
      </c>
      <c r="B1696" s="28"/>
      <c r="C1696" s="244"/>
      <c r="D1696" s="303" t="s">
        <v>134</v>
      </c>
      <c r="E1696" s="49">
        <f t="shared" si="30"/>
        <v>9</v>
      </c>
      <c r="F1696" s="244">
        <f t="shared" si="31"/>
        <v>206</v>
      </c>
      <c r="G1696" s="315">
        <v>163</v>
      </c>
      <c r="H1696" s="49">
        <v>23</v>
      </c>
      <c r="I1696" s="49">
        <v>20</v>
      </c>
    </row>
    <row r="1697" spans="1:11" s="49" customFormat="1" ht="18">
      <c r="A1697" s="259" t="s">
        <v>3258</v>
      </c>
      <c r="B1697" s="28"/>
      <c r="C1697" s="244"/>
      <c r="D1697" s="303" t="s">
        <v>129</v>
      </c>
      <c r="E1697" s="49">
        <f t="shared" si="30"/>
        <v>0</v>
      </c>
      <c r="F1697" s="244">
        <f t="shared" si="31"/>
        <v>0</v>
      </c>
      <c r="G1697" s="315"/>
    </row>
    <row r="1698" spans="1:11" s="49" customFormat="1" ht="18">
      <c r="A1698" s="259" t="s">
        <v>3328</v>
      </c>
      <c r="B1698" s="458"/>
      <c r="C1698" s="244"/>
      <c r="D1698" s="303" t="s">
        <v>129</v>
      </c>
      <c r="E1698" s="49">
        <f t="shared" si="30"/>
        <v>0</v>
      </c>
      <c r="F1698" s="244">
        <f t="shared" si="31"/>
        <v>0</v>
      </c>
      <c r="G1698" s="315"/>
    </row>
    <row r="1699" spans="1:11" s="49" customFormat="1" ht="18">
      <c r="A1699" s="259" t="s">
        <v>3228</v>
      </c>
      <c r="B1699" s="28"/>
      <c r="C1699" s="244"/>
      <c r="D1699" s="303" t="s">
        <v>130</v>
      </c>
      <c r="E1699" s="49">
        <f t="shared" si="30"/>
        <v>0</v>
      </c>
      <c r="F1699" s="244">
        <f t="shared" si="31"/>
        <v>20</v>
      </c>
      <c r="G1699" s="315"/>
      <c r="I1699" s="49">
        <v>7</v>
      </c>
      <c r="J1699" s="49">
        <v>13</v>
      </c>
    </row>
    <row r="1700" spans="1:11" s="49" customFormat="1" ht="18">
      <c r="A1700" s="259" t="s">
        <v>774</v>
      </c>
      <c r="B1700" s="28"/>
      <c r="C1700" s="244"/>
      <c r="D1700" s="303" t="s">
        <v>129</v>
      </c>
      <c r="E1700" s="49">
        <f t="shared" si="30"/>
        <v>1</v>
      </c>
      <c r="F1700" s="244">
        <f t="shared" si="31"/>
        <v>48</v>
      </c>
      <c r="G1700" s="315">
        <v>15</v>
      </c>
      <c r="H1700" s="49">
        <v>33</v>
      </c>
    </row>
    <row r="1701" spans="1:11" s="49" customFormat="1" ht="18">
      <c r="A1701" s="259" t="s">
        <v>2466</v>
      </c>
      <c r="B1701" s="237"/>
      <c r="C1701" s="244"/>
      <c r="D1701" s="1" t="s">
        <v>131</v>
      </c>
      <c r="E1701" s="49">
        <f t="shared" si="30"/>
        <v>1</v>
      </c>
      <c r="F1701" s="244">
        <f t="shared" si="31"/>
        <v>58</v>
      </c>
      <c r="G1701" s="315"/>
      <c r="H1701" s="49">
        <v>55</v>
      </c>
      <c r="I1701" s="49">
        <v>3</v>
      </c>
    </row>
    <row r="1702" spans="1:11" s="49" customFormat="1" ht="18">
      <c r="A1702" s="259" t="s">
        <v>2090</v>
      </c>
      <c r="B1702" s="237"/>
      <c r="C1702" s="244"/>
      <c r="D1702" s="303" t="s">
        <v>137</v>
      </c>
      <c r="E1702" s="49">
        <f t="shared" si="30"/>
        <v>10</v>
      </c>
      <c r="F1702" s="244">
        <f t="shared" si="31"/>
        <v>43</v>
      </c>
      <c r="G1702" s="315">
        <v>16</v>
      </c>
      <c r="I1702" s="49">
        <v>7</v>
      </c>
      <c r="J1702" s="49">
        <v>20</v>
      </c>
    </row>
    <row r="1703" spans="1:11" s="49" customFormat="1" ht="18">
      <c r="A1703" s="259" t="s">
        <v>3534</v>
      </c>
      <c r="B1703" s="28"/>
      <c r="C1703" s="244"/>
      <c r="D1703" s="303" t="s">
        <v>129</v>
      </c>
      <c r="E1703" s="49">
        <f t="shared" si="30"/>
        <v>0</v>
      </c>
      <c r="F1703" s="244">
        <f t="shared" si="31"/>
        <v>0</v>
      </c>
      <c r="G1703" s="315"/>
    </row>
    <row r="1704" spans="1:11" s="49" customFormat="1" ht="18">
      <c r="A1704" s="259" t="s">
        <v>2135</v>
      </c>
      <c r="B1704" s="28"/>
      <c r="C1704" s="244"/>
      <c r="D1704" s="303" t="s">
        <v>129</v>
      </c>
      <c r="E1704" s="49">
        <f t="shared" si="30"/>
        <v>0</v>
      </c>
      <c r="F1704" s="244">
        <f t="shared" si="31"/>
        <v>23</v>
      </c>
      <c r="G1704" s="315"/>
      <c r="I1704" s="49">
        <v>3</v>
      </c>
      <c r="J1704" s="49">
        <v>20</v>
      </c>
    </row>
    <row r="1705" spans="1:11" s="49" customFormat="1" ht="18">
      <c r="A1705" s="259" t="s">
        <v>2001</v>
      </c>
      <c r="B1705" s="28"/>
      <c r="C1705" s="244"/>
      <c r="D1705" s="303" t="s">
        <v>130</v>
      </c>
      <c r="E1705" s="49">
        <f t="shared" si="30"/>
        <v>2</v>
      </c>
      <c r="F1705" s="244">
        <f t="shared" si="31"/>
        <v>18</v>
      </c>
      <c r="G1705" s="315"/>
      <c r="I1705" s="49">
        <v>12</v>
      </c>
      <c r="K1705" s="49">
        <v>6</v>
      </c>
    </row>
    <row r="1706" spans="1:11" s="49" customFormat="1" ht="18">
      <c r="A1706" s="259" t="s">
        <v>1981</v>
      </c>
      <c r="B1706" s="28"/>
      <c r="C1706" s="244"/>
      <c r="D1706" s="303" t="s">
        <v>129</v>
      </c>
      <c r="E1706" s="49">
        <f t="shared" si="30"/>
        <v>0</v>
      </c>
      <c r="F1706" s="244">
        <f t="shared" si="31"/>
        <v>0</v>
      </c>
      <c r="G1706" s="315"/>
    </row>
    <row r="1707" spans="1:11" s="49" customFormat="1" ht="18">
      <c r="A1707" s="259" t="s">
        <v>2060</v>
      </c>
      <c r="B1707" s="28"/>
      <c r="C1707" s="244"/>
      <c r="D1707" s="303" t="s">
        <v>129</v>
      </c>
      <c r="E1707" s="49">
        <f t="shared" si="30"/>
        <v>0</v>
      </c>
      <c r="F1707" s="244">
        <f t="shared" si="31"/>
        <v>93</v>
      </c>
      <c r="G1707" s="315"/>
      <c r="I1707" s="49">
        <v>43</v>
      </c>
      <c r="J1707" s="49">
        <v>50</v>
      </c>
    </row>
    <row r="1708" spans="1:11" s="49" customFormat="1" ht="18">
      <c r="A1708" s="259" t="s">
        <v>3178</v>
      </c>
      <c r="B1708" s="28"/>
      <c r="C1708" s="244"/>
      <c r="D1708" s="303" t="s">
        <v>129</v>
      </c>
      <c r="E1708" s="49">
        <f t="shared" si="30"/>
        <v>0</v>
      </c>
      <c r="F1708" s="244">
        <f t="shared" si="31"/>
        <v>0</v>
      </c>
      <c r="G1708" s="315"/>
    </row>
    <row r="1709" spans="1:11" s="49" customFormat="1" ht="18">
      <c r="A1709" s="259" t="s">
        <v>2517</v>
      </c>
      <c r="B1709" s="28"/>
      <c r="C1709" s="244"/>
      <c r="D1709" s="303" t="s">
        <v>129</v>
      </c>
      <c r="E1709" s="49">
        <f t="shared" si="30"/>
        <v>0</v>
      </c>
      <c r="F1709" s="244">
        <f t="shared" si="31"/>
        <v>30</v>
      </c>
      <c r="G1709" s="315">
        <v>14</v>
      </c>
      <c r="H1709" s="49">
        <v>14</v>
      </c>
      <c r="J1709" s="49">
        <v>2</v>
      </c>
    </row>
    <row r="1710" spans="1:11" s="49" customFormat="1" ht="18">
      <c r="A1710" s="259" t="s">
        <v>3497</v>
      </c>
      <c r="B1710" s="28"/>
      <c r="C1710" s="244"/>
      <c r="D1710" s="303" t="s">
        <v>129</v>
      </c>
      <c r="E1710" s="49">
        <f t="shared" si="30"/>
        <v>0</v>
      </c>
      <c r="F1710" s="244">
        <f t="shared" si="31"/>
        <v>13</v>
      </c>
      <c r="G1710" s="315"/>
      <c r="H1710" s="49">
        <v>13</v>
      </c>
    </row>
    <row r="1711" spans="1:11" s="49" customFormat="1" ht="18">
      <c r="A1711" s="259" t="s">
        <v>2333</v>
      </c>
      <c r="B1711" s="38"/>
      <c r="C1711" s="244"/>
      <c r="D1711" s="303" t="s">
        <v>135</v>
      </c>
      <c r="E1711" s="49">
        <f t="shared" ref="E1711:E1774" si="32">COUNTIF($A$797:$BHE$870,A1711)</f>
        <v>15</v>
      </c>
      <c r="F1711" s="244">
        <f t="shared" ref="F1711:F1774" si="33">SUM(G1711:K1711)</f>
        <v>0</v>
      </c>
      <c r="G1711" s="315"/>
    </row>
    <row r="1712" spans="1:11" s="49" customFormat="1" ht="18">
      <c r="A1712" s="259" t="s">
        <v>2453</v>
      </c>
      <c r="B1712" s="237"/>
      <c r="C1712" s="244"/>
      <c r="D1712" s="303" t="s">
        <v>129</v>
      </c>
      <c r="E1712" s="49">
        <f t="shared" si="32"/>
        <v>2</v>
      </c>
      <c r="F1712" s="244">
        <f t="shared" si="33"/>
        <v>20</v>
      </c>
      <c r="G1712" s="315"/>
      <c r="J1712" s="49">
        <v>20</v>
      </c>
    </row>
    <row r="1713" spans="1:11" s="49" customFormat="1" ht="18">
      <c r="A1713" s="259" t="s">
        <v>2975</v>
      </c>
      <c r="B1713" s="28"/>
      <c r="C1713" s="244"/>
      <c r="D1713" s="303" t="s">
        <v>129</v>
      </c>
      <c r="E1713" s="49">
        <f t="shared" si="32"/>
        <v>0</v>
      </c>
      <c r="F1713" s="244">
        <f t="shared" si="33"/>
        <v>0</v>
      </c>
      <c r="G1713" s="315"/>
    </row>
    <row r="1714" spans="1:11" s="49" customFormat="1" ht="18">
      <c r="A1714" s="259" t="s">
        <v>3101</v>
      </c>
      <c r="B1714" s="237"/>
      <c r="C1714" s="244"/>
      <c r="D1714" s="303" t="s">
        <v>129</v>
      </c>
      <c r="E1714" s="49">
        <f t="shared" si="32"/>
        <v>0</v>
      </c>
      <c r="F1714" s="244">
        <f t="shared" si="33"/>
        <v>0</v>
      </c>
      <c r="G1714" s="315"/>
    </row>
    <row r="1715" spans="1:11" s="49" customFormat="1" ht="18">
      <c r="A1715" s="259" t="s">
        <v>573</v>
      </c>
      <c r="B1715" s="28"/>
      <c r="C1715" s="244"/>
      <c r="D1715" s="303" t="s">
        <v>130</v>
      </c>
      <c r="E1715" s="49">
        <f t="shared" si="32"/>
        <v>0</v>
      </c>
      <c r="F1715" s="244">
        <f t="shared" si="33"/>
        <v>0</v>
      </c>
      <c r="G1715" s="315"/>
    </row>
    <row r="1716" spans="1:11" s="49" customFormat="1" ht="18">
      <c r="A1716" s="259" t="s">
        <v>3410</v>
      </c>
      <c r="B1716" s="28"/>
      <c r="C1716" s="244"/>
      <c r="D1716" s="303" t="s">
        <v>129</v>
      </c>
      <c r="E1716" s="49">
        <f t="shared" si="32"/>
        <v>0</v>
      </c>
      <c r="F1716" s="244">
        <f t="shared" si="33"/>
        <v>0</v>
      </c>
      <c r="G1716" s="315"/>
    </row>
    <row r="1717" spans="1:11" s="49" customFormat="1" ht="18">
      <c r="A1717" s="259" t="s">
        <v>3379</v>
      </c>
      <c r="B1717" s="28"/>
      <c r="C1717" s="244"/>
      <c r="D1717" s="303" t="s">
        <v>129</v>
      </c>
      <c r="E1717" s="49">
        <f t="shared" si="32"/>
        <v>0</v>
      </c>
      <c r="F1717" s="244">
        <f t="shared" si="33"/>
        <v>40</v>
      </c>
      <c r="G1717" s="315"/>
      <c r="I1717" s="49">
        <v>39</v>
      </c>
      <c r="J1717" s="49">
        <v>1</v>
      </c>
    </row>
    <row r="1718" spans="1:11" s="49" customFormat="1" ht="18">
      <c r="A1718" s="259" t="s">
        <v>1746</v>
      </c>
      <c r="B1718" s="237"/>
      <c r="C1718" s="244"/>
      <c r="D1718" s="303" t="s">
        <v>137</v>
      </c>
      <c r="E1718" s="49">
        <f t="shared" si="32"/>
        <v>2</v>
      </c>
      <c r="F1718" s="244">
        <f t="shared" si="33"/>
        <v>512</v>
      </c>
      <c r="G1718" s="315">
        <v>105</v>
      </c>
      <c r="H1718" s="49">
        <v>69</v>
      </c>
      <c r="I1718" s="49">
        <v>143</v>
      </c>
      <c r="J1718" s="49">
        <v>147</v>
      </c>
      <c r="K1718" s="49">
        <v>48</v>
      </c>
    </row>
    <row r="1719" spans="1:11" s="49" customFormat="1" ht="18">
      <c r="A1719" s="259" t="s">
        <v>445</v>
      </c>
      <c r="B1719" s="237"/>
      <c r="C1719" s="244"/>
      <c r="D1719" s="303" t="s">
        <v>134</v>
      </c>
      <c r="E1719" s="49">
        <f t="shared" si="32"/>
        <v>13</v>
      </c>
      <c r="F1719" s="244">
        <f t="shared" si="33"/>
        <v>196</v>
      </c>
      <c r="G1719" s="315"/>
      <c r="H1719" s="49">
        <v>157</v>
      </c>
      <c r="I1719" s="49">
        <v>19</v>
      </c>
      <c r="K1719" s="49">
        <v>20</v>
      </c>
    </row>
    <row r="1720" spans="1:11" s="49" customFormat="1" ht="18">
      <c r="A1720" s="259" t="s">
        <v>3533</v>
      </c>
      <c r="B1720" s="237"/>
      <c r="C1720" s="244"/>
      <c r="D1720" s="303" t="s">
        <v>129</v>
      </c>
      <c r="E1720" s="49">
        <f t="shared" si="32"/>
        <v>0</v>
      </c>
      <c r="F1720" s="244">
        <f t="shared" si="33"/>
        <v>0</v>
      </c>
      <c r="G1720" s="315"/>
    </row>
    <row r="1721" spans="1:11" s="49" customFormat="1" ht="18">
      <c r="A1721" s="259" t="s">
        <v>744</v>
      </c>
      <c r="B1721" s="237"/>
      <c r="C1721" s="244"/>
      <c r="D1721" s="303" t="s">
        <v>129</v>
      </c>
      <c r="E1721" s="49">
        <f t="shared" si="32"/>
        <v>5</v>
      </c>
      <c r="F1721" s="244">
        <f t="shared" si="33"/>
        <v>0</v>
      </c>
      <c r="G1721" s="315"/>
    </row>
    <row r="1722" spans="1:11" s="49" customFormat="1" ht="18">
      <c r="A1722" s="259" t="s">
        <v>3107</v>
      </c>
      <c r="B1722" s="28"/>
      <c r="C1722" s="244"/>
      <c r="D1722" s="303" t="s">
        <v>129</v>
      </c>
      <c r="E1722" s="49">
        <f t="shared" si="32"/>
        <v>0</v>
      </c>
      <c r="F1722" s="244">
        <f t="shared" si="33"/>
        <v>31</v>
      </c>
      <c r="G1722" s="315"/>
      <c r="J1722" s="49">
        <v>26</v>
      </c>
      <c r="K1722" s="49">
        <v>5</v>
      </c>
    </row>
    <row r="1723" spans="1:11" s="49" customFormat="1" ht="18">
      <c r="A1723" s="259" t="s">
        <v>1448</v>
      </c>
      <c r="B1723" s="237"/>
      <c r="C1723" s="244"/>
      <c r="D1723" s="303" t="s">
        <v>137</v>
      </c>
      <c r="E1723" s="49">
        <f t="shared" si="32"/>
        <v>35</v>
      </c>
      <c r="F1723" s="244">
        <f t="shared" si="33"/>
        <v>362</v>
      </c>
      <c r="G1723" s="315">
        <v>17</v>
      </c>
      <c r="H1723" s="49">
        <v>267</v>
      </c>
      <c r="I1723" s="49">
        <v>28</v>
      </c>
      <c r="J1723" s="49">
        <v>8</v>
      </c>
      <c r="K1723" s="49">
        <v>42</v>
      </c>
    </row>
    <row r="1724" spans="1:11" s="49" customFormat="1" ht="18">
      <c r="A1724" s="259" t="s">
        <v>3293</v>
      </c>
      <c r="B1724" s="28"/>
      <c r="C1724" s="244"/>
      <c r="D1724" s="303" t="s">
        <v>129</v>
      </c>
      <c r="E1724" s="49">
        <f t="shared" si="32"/>
        <v>0</v>
      </c>
      <c r="F1724" s="244">
        <f t="shared" si="33"/>
        <v>0</v>
      </c>
      <c r="G1724" s="315"/>
    </row>
    <row r="1725" spans="1:11" s="49" customFormat="1" ht="18">
      <c r="A1725" s="259" t="s">
        <v>729</v>
      </c>
      <c r="B1725" s="86"/>
      <c r="C1725" s="244"/>
      <c r="D1725" s="303" t="s">
        <v>135</v>
      </c>
      <c r="E1725" s="49">
        <f t="shared" si="32"/>
        <v>3</v>
      </c>
      <c r="F1725" s="244">
        <f t="shared" si="33"/>
        <v>2</v>
      </c>
      <c r="G1725" s="315"/>
      <c r="I1725" s="49">
        <v>2</v>
      </c>
    </row>
    <row r="1726" spans="1:11" s="49" customFormat="1" ht="18">
      <c r="A1726" s="259" t="s">
        <v>2650</v>
      </c>
      <c r="B1726" s="237"/>
      <c r="C1726" s="244"/>
      <c r="D1726" s="303" t="s">
        <v>129</v>
      </c>
      <c r="E1726" s="49">
        <f t="shared" si="32"/>
        <v>0</v>
      </c>
      <c r="F1726" s="244">
        <f t="shared" si="33"/>
        <v>5</v>
      </c>
      <c r="G1726" s="315"/>
      <c r="J1726" s="49">
        <v>5</v>
      </c>
    </row>
    <row r="1727" spans="1:11" s="49" customFormat="1" ht="18">
      <c r="A1727" s="259" t="s">
        <v>2455</v>
      </c>
      <c r="B1727" s="28"/>
      <c r="C1727" s="244"/>
      <c r="D1727" s="303" t="s">
        <v>132</v>
      </c>
      <c r="E1727" s="49">
        <f t="shared" si="32"/>
        <v>2</v>
      </c>
      <c r="F1727" s="244">
        <f t="shared" si="33"/>
        <v>21</v>
      </c>
      <c r="G1727" s="315">
        <v>10</v>
      </c>
      <c r="H1727" s="49">
        <v>9</v>
      </c>
      <c r="I1727" s="49">
        <v>2</v>
      </c>
    </row>
    <row r="1728" spans="1:11" s="49" customFormat="1" ht="18">
      <c r="A1728" s="259" t="s">
        <v>3230</v>
      </c>
      <c r="B1728" s="28"/>
      <c r="C1728" s="244"/>
      <c r="D1728" s="303" t="s">
        <v>129</v>
      </c>
      <c r="E1728" s="49">
        <f t="shared" si="32"/>
        <v>0</v>
      </c>
      <c r="F1728" s="244">
        <f t="shared" si="33"/>
        <v>10</v>
      </c>
      <c r="G1728" s="315"/>
      <c r="I1728" s="49">
        <v>4</v>
      </c>
      <c r="J1728" s="49">
        <v>6</v>
      </c>
    </row>
    <row r="1729" spans="1:11" s="49" customFormat="1" ht="18">
      <c r="A1729" s="259" t="s">
        <v>2121</v>
      </c>
      <c r="B1729" s="237"/>
      <c r="C1729" s="244"/>
      <c r="D1729" s="303" t="s">
        <v>134</v>
      </c>
      <c r="E1729" s="49">
        <f t="shared" si="32"/>
        <v>14</v>
      </c>
      <c r="F1729" s="244">
        <f t="shared" si="33"/>
        <v>145</v>
      </c>
      <c r="G1729" s="315">
        <v>8</v>
      </c>
      <c r="H1729" s="49">
        <v>35</v>
      </c>
      <c r="I1729" s="49">
        <v>65</v>
      </c>
      <c r="J1729" s="49">
        <v>1</v>
      </c>
      <c r="K1729" s="49">
        <v>36</v>
      </c>
    </row>
    <row r="1730" spans="1:11" s="49" customFormat="1" ht="18">
      <c r="A1730" s="259" t="s">
        <v>507</v>
      </c>
      <c r="B1730" s="28"/>
      <c r="C1730" s="244"/>
      <c r="D1730" s="303" t="s">
        <v>129</v>
      </c>
      <c r="E1730" s="49">
        <f t="shared" si="32"/>
        <v>9</v>
      </c>
      <c r="F1730" s="244">
        <f t="shared" si="33"/>
        <v>0</v>
      </c>
      <c r="G1730" s="315"/>
    </row>
    <row r="1731" spans="1:11" s="49" customFormat="1" ht="18">
      <c r="A1731" s="259" t="s">
        <v>3487</v>
      </c>
      <c r="B1731" s="458"/>
      <c r="C1731" s="244"/>
      <c r="D1731" s="303" t="s">
        <v>129</v>
      </c>
      <c r="E1731" s="49">
        <f t="shared" si="32"/>
        <v>2</v>
      </c>
      <c r="F1731" s="244">
        <f t="shared" si="33"/>
        <v>0</v>
      </c>
      <c r="G1731" s="315"/>
    </row>
    <row r="1732" spans="1:11" s="49" customFormat="1" ht="18">
      <c r="A1732" s="259" t="s">
        <v>854</v>
      </c>
      <c r="B1732" s="28"/>
      <c r="C1732" s="244"/>
      <c r="D1732" s="303" t="s">
        <v>129</v>
      </c>
      <c r="E1732" s="49">
        <f t="shared" si="32"/>
        <v>0</v>
      </c>
      <c r="F1732" s="244">
        <f t="shared" si="33"/>
        <v>24</v>
      </c>
      <c r="G1732" s="315">
        <v>6</v>
      </c>
      <c r="H1732" s="49">
        <v>18</v>
      </c>
    </row>
    <row r="1733" spans="1:11" s="49" customFormat="1" ht="18">
      <c r="A1733" s="259" t="s">
        <v>2478</v>
      </c>
      <c r="B1733" s="28"/>
      <c r="C1733" s="244"/>
      <c r="D1733" s="303" t="s">
        <v>129</v>
      </c>
      <c r="E1733" s="49">
        <f t="shared" si="32"/>
        <v>0</v>
      </c>
      <c r="F1733" s="244">
        <f t="shared" si="33"/>
        <v>3</v>
      </c>
      <c r="G1733" s="315"/>
      <c r="I1733" s="49">
        <v>1</v>
      </c>
      <c r="J1733" s="49">
        <v>2</v>
      </c>
    </row>
    <row r="1734" spans="1:11" s="49" customFormat="1" ht="18">
      <c r="A1734" s="259" t="s">
        <v>841</v>
      </c>
      <c r="B1734" s="28"/>
      <c r="C1734" s="244"/>
      <c r="D1734" s="303" t="s">
        <v>129</v>
      </c>
      <c r="E1734" s="49">
        <f t="shared" si="32"/>
        <v>2</v>
      </c>
      <c r="F1734" s="244">
        <f t="shared" si="33"/>
        <v>2</v>
      </c>
      <c r="G1734" s="315"/>
      <c r="J1734" s="49">
        <v>2</v>
      </c>
    </row>
    <row r="1735" spans="1:11" s="49" customFormat="1" ht="18">
      <c r="A1735" s="259" t="s">
        <v>3420</v>
      </c>
      <c r="B1735" s="237"/>
      <c r="C1735" s="244"/>
      <c r="D1735" s="303" t="s">
        <v>129</v>
      </c>
      <c r="E1735" s="49">
        <f t="shared" si="32"/>
        <v>0</v>
      </c>
      <c r="F1735" s="244">
        <f t="shared" si="33"/>
        <v>0</v>
      </c>
      <c r="G1735" s="315"/>
    </row>
    <row r="1736" spans="1:11" s="49" customFormat="1" ht="18">
      <c r="A1736" s="259" t="s">
        <v>2580</v>
      </c>
      <c r="B1736" s="28"/>
      <c r="C1736" s="244"/>
      <c r="D1736" s="303" t="s">
        <v>129</v>
      </c>
      <c r="E1736" s="49">
        <f t="shared" si="32"/>
        <v>0</v>
      </c>
      <c r="F1736" s="244">
        <f t="shared" si="33"/>
        <v>16</v>
      </c>
      <c r="G1736" s="315"/>
      <c r="I1736" s="49">
        <v>16</v>
      </c>
    </row>
    <row r="1737" spans="1:11" s="49" customFormat="1" ht="18">
      <c r="A1737" s="259" t="s">
        <v>2634</v>
      </c>
      <c r="B1737" s="28"/>
      <c r="C1737" s="244"/>
      <c r="D1737" s="303" t="s">
        <v>137</v>
      </c>
      <c r="E1737" s="49">
        <f t="shared" si="32"/>
        <v>3</v>
      </c>
      <c r="F1737" s="244">
        <f t="shared" si="33"/>
        <v>119</v>
      </c>
      <c r="G1737" s="315"/>
      <c r="H1737" s="49">
        <v>6</v>
      </c>
      <c r="I1737" s="49">
        <v>113</v>
      </c>
    </row>
    <row r="1738" spans="1:11" s="49" customFormat="1" ht="18">
      <c r="A1738" s="259" t="s">
        <v>1797</v>
      </c>
      <c r="B1738" s="237"/>
      <c r="C1738" s="244"/>
      <c r="D1738" s="303" t="s">
        <v>140</v>
      </c>
      <c r="E1738" s="49">
        <f t="shared" si="32"/>
        <v>17</v>
      </c>
      <c r="F1738" s="244">
        <f t="shared" si="33"/>
        <v>282</v>
      </c>
      <c r="G1738" s="315">
        <v>4</v>
      </c>
      <c r="H1738" s="49">
        <v>246</v>
      </c>
      <c r="I1738" s="49">
        <v>15</v>
      </c>
      <c r="J1738" s="49">
        <v>17</v>
      </c>
    </row>
    <row r="1739" spans="1:11" s="49" customFormat="1" ht="18">
      <c r="A1739" s="259" t="s">
        <v>3179</v>
      </c>
      <c r="B1739" s="28"/>
      <c r="C1739" s="244"/>
      <c r="D1739" s="303" t="s">
        <v>129</v>
      </c>
      <c r="E1739" s="49">
        <f t="shared" si="32"/>
        <v>1</v>
      </c>
      <c r="F1739" s="244">
        <f t="shared" si="33"/>
        <v>0</v>
      </c>
      <c r="G1739" s="315"/>
      <c r="K1739" s="170"/>
    </row>
    <row r="1740" spans="1:11" s="49" customFormat="1" ht="18">
      <c r="A1740" s="259" t="s">
        <v>3091</v>
      </c>
      <c r="B1740" s="28"/>
      <c r="C1740" s="244"/>
      <c r="D1740" s="303" t="s">
        <v>135</v>
      </c>
      <c r="E1740" s="49">
        <f t="shared" si="32"/>
        <v>7</v>
      </c>
      <c r="F1740" s="244">
        <f t="shared" si="33"/>
        <v>178</v>
      </c>
      <c r="G1740" s="315">
        <v>11</v>
      </c>
      <c r="I1740" s="49">
        <v>149</v>
      </c>
      <c r="J1740" s="49">
        <v>15</v>
      </c>
      <c r="K1740" s="49">
        <v>3</v>
      </c>
    </row>
    <row r="1741" spans="1:11" s="49" customFormat="1" ht="18">
      <c r="A1741" s="259" t="s">
        <v>1392</v>
      </c>
      <c r="B1741" s="237"/>
      <c r="C1741" s="244"/>
      <c r="D1741" s="303" t="s">
        <v>137</v>
      </c>
      <c r="E1741" s="49">
        <f t="shared" si="32"/>
        <v>14</v>
      </c>
      <c r="F1741" s="244">
        <f t="shared" si="33"/>
        <v>289</v>
      </c>
      <c r="G1741" s="315">
        <v>37</v>
      </c>
      <c r="H1741" s="49">
        <v>221</v>
      </c>
      <c r="I1741" s="49">
        <v>11</v>
      </c>
      <c r="K1741" s="49">
        <v>20</v>
      </c>
    </row>
    <row r="1742" spans="1:11" s="49" customFormat="1" ht="18">
      <c r="A1742" s="259" t="s">
        <v>2571</v>
      </c>
      <c r="B1742" s="28"/>
      <c r="C1742" s="244"/>
      <c r="D1742" s="303" t="s">
        <v>129</v>
      </c>
      <c r="E1742" s="49">
        <f t="shared" si="32"/>
        <v>1</v>
      </c>
      <c r="F1742" s="244">
        <f t="shared" si="33"/>
        <v>28</v>
      </c>
      <c r="G1742" s="315"/>
      <c r="I1742" s="49">
        <v>27</v>
      </c>
      <c r="J1742" s="49">
        <v>1</v>
      </c>
    </row>
    <row r="1743" spans="1:11" s="49" customFormat="1" ht="18">
      <c r="A1743" s="259" t="s">
        <v>772</v>
      </c>
      <c r="B1743" s="458"/>
      <c r="C1743" s="244"/>
      <c r="D1743" s="303" t="s">
        <v>129</v>
      </c>
      <c r="E1743" s="49">
        <f t="shared" si="32"/>
        <v>0</v>
      </c>
      <c r="F1743" s="244">
        <f t="shared" si="33"/>
        <v>0</v>
      </c>
      <c r="G1743" s="315"/>
    </row>
    <row r="1744" spans="1:11" s="49" customFormat="1" ht="18">
      <c r="A1744" s="259" t="s">
        <v>544</v>
      </c>
      <c r="B1744" s="28"/>
      <c r="C1744" s="244"/>
      <c r="D1744" s="303" t="s">
        <v>136</v>
      </c>
      <c r="E1744" s="49">
        <f t="shared" si="32"/>
        <v>9</v>
      </c>
      <c r="F1744" s="244">
        <f t="shared" si="33"/>
        <v>267</v>
      </c>
      <c r="G1744" s="315"/>
      <c r="H1744" s="49">
        <v>107</v>
      </c>
      <c r="I1744" s="49">
        <v>95</v>
      </c>
      <c r="J1744" s="49">
        <v>5</v>
      </c>
      <c r="K1744" s="49">
        <v>60</v>
      </c>
    </row>
    <row r="1745" spans="1:11" s="49" customFormat="1" ht="18">
      <c r="A1745" s="259" t="s">
        <v>961</v>
      </c>
      <c r="B1745" s="458"/>
      <c r="C1745" s="244"/>
      <c r="D1745" s="303" t="s">
        <v>129</v>
      </c>
      <c r="E1745" s="49">
        <f t="shared" si="32"/>
        <v>0</v>
      </c>
      <c r="F1745" s="244">
        <f t="shared" si="33"/>
        <v>0</v>
      </c>
      <c r="G1745" s="315"/>
      <c r="K1745" s="170"/>
    </row>
    <row r="1746" spans="1:11" s="49" customFormat="1" ht="18">
      <c r="A1746" s="259" t="s">
        <v>1694</v>
      </c>
      <c r="B1746" s="240"/>
      <c r="C1746" s="244"/>
      <c r="D1746" s="303" t="s">
        <v>138</v>
      </c>
      <c r="E1746" s="49">
        <f t="shared" si="32"/>
        <v>27</v>
      </c>
      <c r="F1746" s="244">
        <f t="shared" si="33"/>
        <v>560</v>
      </c>
      <c r="G1746" s="315">
        <v>16</v>
      </c>
      <c r="H1746" s="49">
        <v>292</v>
      </c>
      <c r="I1746" s="49">
        <v>112</v>
      </c>
      <c r="J1746" s="49">
        <v>20</v>
      </c>
      <c r="K1746" s="49">
        <v>120</v>
      </c>
    </row>
    <row r="1747" spans="1:11" s="49" customFormat="1" ht="18">
      <c r="A1747" s="259" t="s">
        <v>484</v>
      </c>
      <c r="B1747" s="237"/>
      <c r="C1747" s="244"/>
      <c r="D1747" s="303" t="s">
        <v>133</v>
      </c>
      <c r="E1747" s="49">
        <f t="shared" si="32"/>
        <v>8</v>
      </c>
      <c r="F1747" s="244">
        <f t="shared" si="33"/>
        <v>263</v>
      </c>
      <c r="G1747" s="315"/>
      <c r="H1747" s="49">
        <v>91</v>
      </c>
      <c r="I1747" s="49">
        <v>28</v>
      </c>
      <c r="J1747" s="49">
        <v>3</v>
      </c>
      <c r="K1747" s="49">
        <v>141</v>
      </c>
    </row>
    <row r="1748" spans="1:11" s="49" customFormat="1" ht="18">
      <c r="A1748" s="259" t="s">
        <v>2645</v>
      </c>
      <c r="B1748" s="28"/>
      <c r="C1748" s="244"/>
      <c r="D1748" s="303" t="s">
        <v>130</v>
      </c>
      <c r="E1748" s="49">
        <f t="shared" si="32"/>
        <v>4</v>
      </c>
      <c r="F1748" s="244">
        <f t="shared" si="33"/>
        <v>3</v>
      </c>
      <c r="G1748" s="315"/>
      <c r="I1748" s="49">
        <v>3</v>
      </c>
    </row>
    <row r="1749" spans="1:11" s="49" customFormat="1" ht="18">
      <c r="A1749" s="259" t="s">
        <v>3462</v>
      </c>
      <c r="B1749" s="237"/>
      <c r="C1749" s="244"/>
      <c r="D1749" s="303" t="s">
        <v>130</v>
      </c>
      <c r="E1749" s="49">
        <f t="shared" si="32"/>
        <v>1</v>
      </c>
      <c r="F1749" s="244">
        <f t="shared" si="33"/>
        <v>0</v>
      </c>
      <c r="G1749" s="315"/>
    </row>
    <row r="1750" spans="1:11" s="49" customFormat="1" ht="18">
      <c r="A1750" s="259" t="s">
        <v>3365</v>
      </c>
      <c r="B1750" s="28"/>
      <c r="C1750" s="244"/>
      <c r="D1750" s="303" t="s">
        <v>129</v>
      </c>
      <c r="E1750" s="49">
        <f t="shared" si="32"/>
        <v>0</v>
      </c>
      <c r="F1750" s="244">
        <f t="shared" si="33"/>
        <v>0</v>
      </c>
      <c r="G1750" s="315"/>
    </row>
    <row r="1751" spans="1:11" s="49" customFormat="1" ht="18">
      <c r="A1751" s="259" t="s">
        <v>511</v>
      </c>
      <c r="B1751" s="28"/>
      <c r="C1751" s="244"/>
      <c r="D1751" s="303" t="s">
        <v>129</v>
      </c>
      <c r="E1751" s="49">
        <f t="shared" si="32"/>
        <v>0</v>
      </c>
      <c r="F1751" s="244">
        <f t="shared" si="33"/>
        <v>20</v>
      </c>
      <c r="G1751" s="315"/>
      <c r="J1751" s="49">
        <v>20</v>
      </c>
      <c r="K1751" s="170"/>
    </row>
    <row r="1752" spans="1:11" s="49" customFormat="1" ht="18">
      <c r="A1752" s="259" t="s">
        <v>733</v>
      </c>
      <c r="B1752" s="237"/>
      <c r="C1752" s="244"/>
      <c r="D1752" s="303" t="s">
        <v>130</v>
      </c>
      <c r="E1752" s="49">
        <f t="shared" si="32"/>
        <v>13</v>
      </c>
      <c r="F1752" s="244">
        <f t="shared" si="33"/>
        <v>119</v>
      </c>
      <c r="G1752" s="315"/>
      <c r="H1752" s="49">
        <v>77</v>
      </c>
      <c r="K1752" s="49">
        <v>42</v>
      </c>
    </row>
    <row r="1753" spans="1:11" s="49" customFormat="1" ht="18">
      <c r="A1753" s="259" t="s">
        <v>3099</v>
      </c>
      <c r="B1753" s="28"/>
      <c r="C1753" s="244"/>
      <c r="D1753" s="303" t="s">
        <v>130</v>
      </c>
      <c r="E1753" s="49">
        <f t="shared" si="32"/>
        <v>11</v>
      </c>
      <c r="F1753" s="244">
        <f t="shared" si="33"/>
        <v>97</v>
      </c>
      <c r="G1753" s="315"/>
      <c r="I1753" s="49">
        <v>53</v>
      </c>
      <c r="J1753" s="49">
        <v>24</v>
      </c>
      <c r="K1753" s="49">
        <v>20</v>
      </c>
    </row>
    <row r="1754" spans="1:11" s="49" customFormat="1" ht="18">
      <c r="A1754" s="259" t="s">
        <v>455</v>
      </c>
      <c r="B1754" s="237"/>
      <c r="C1754" s="244"/>
      <c r="D1754" s="303" t="s">
        <v>136</v>
      </c>
      <c r="E1754" s="49">
        <f t="shared" si="32"/>
        <v>7</v>
      </c>
      <c r="F1754" s="244">
        <f t="shared" si="33"/>
        <v>189</v>
      </c>
      <c r="G1754" s="315">
        <v>114</v>
      </c>
      <c r="H1754" s="49">
        <v>23</v>
      </c>
      <c r="I1754" s="49">
        <v>15</v>
      </c>
      <c r="J1754" s="49">
        <v>37</v>
      </c>
    </row>
    <row r="1755" spans="1:11" s="49" customFormat="1" ht="18">
      <c r="A1755" s="259" t="s">
        <v>2662</v>
      </c>
      <c r="B1755" s="28"/>
      <c r="C1755" s="244"/>
      <c r="D1755" s="303" t="s">
        <v>132</v>
      </c>
      <c r="E1755" s="49">
        <f t="shared" si="32"/>
        <v>0</v>
      </c>
      <c r="F1755" s="244">
        <f t="shared" si="33"/>
        <v>6</v>
      </c>
      <c r="G1755" s="315"/>
      <c r="I1755" s="49">
        <v>5</v>
      </c>
      <c r="J1755" s="49">
        <v>1</v>
      </c>
    </row>
    <row r="1756" spans="1:11" s="49" customFormat="1" ht="18">
      <c r="A1756" s="259" t="s">
        <v>487</v>
      </c>
      <c r="B1756" s="237"/>
      <c r="C1756" s="244"/>
      <c r="D1756" s="303" t="s">
        <v>130</v>
      </c>
      <c r="E1756" s="49">
        <f t="shared" si="32"/>
        <v>7</v>
      </c>
      <c r="F1756" s="244">
        <f t="shared" si="33"/>
        <v>11</v>
      </c>
      <c r="G1756" s="315"/>
      <c r="J1756" s="49">
        <v>11</v>
      </c>
    </row>
    <row r="1757" spans="1:11" s="49" customFormat="1" ht="18">
      <c r="A1757" s="259" t="s">
        <v>2332</v>
      </c>
      <c r="B1757" s="28"/>
      <c r="C1757" s="244"/>
      <c r="D1757" s="303" t="s">
        <v>129</v>
      </c>
      <c r="E1757" s="49">
        <f t="shared" si="32"/>
        <v>0</v>
      </c>
      <c r="F1757" s="244">
        <f t="shared" si="33"/>
        <v>7</v>
      </c>
      <c r="G1757" s="315"/>
      <c r="I1757" s="49">
        <v>7</v>
      </c>
    </row>
    <row r="1758" spans="1:11" s="49" customFormat="1" ht="18">
      <c r="A1758" s="259" t="s">
        <v>3096</v>
      </c>
      <c r="B1758" s="28"/>
      <c r="C1758" s="244"/>
      <c r="D1758" s="303" t="s">
        <v>129</v>
      </c>
      <c r="E1758" s="49">
        <f t="shared" si="32"/>
        <v>0</v>
      </c>
      <c r="F1758" s="244">
        <f t="shared" si="33"/>
        <v>0</v>
      </c>
      <c r="G1758" s="315"/>
    </row>
    <row r="1759" spans="1:11" s="49" customFormat="1" ht="18">
      <c r="A1759" s="259" t="s">
        <v>2021</v>
      </c>
      <c r="B1759" s="28"/>
      <c r="C1759" s="244"/>
      <c r="D1759" s="303" t="s">
        <v>129</v>
      </c>
      <c r="E1759" s="49">
        <f t="shared" si="32"/>
        <v>0</v>
      </c>
      <c r="F1759" s="244">
        <f t="shared" si="33"/>
        <v>40</v>
      </c>
      <c r="G1759" s="315"/>
      <c r="I1759" s="49">
        <v>10</v>
      </c>
      <c r="K1759" s="49">
        <v>30</v>
      </c>
    </row>
    <row r="1760" spans="1:11" s="49" customFormat="1" ht="18">
      <c r="A1760" s="259" t="s">
        <v>3265</v>
      </c>
      <c r="B1760" s="28"/>
      <c r="C1760" s="244"/>
      <c r="D1760" s="303" t="s">
        <v>129</v>
      </c>
      <c r="E1760" s="49">
        <f t="shared" si="32"/>
        <v>0</v>
      </c>
      <c r="F1760" s="244">
        <f t="shared" si="33"/>
        <v>0</v>
      </c>
      <c r="G1760" s="315"/>
    </row>
    <row r="1761" spans="1:11" s="49" customFormat="1" ht="18">
      <c r="A1761" s="259" t="s">
        <v>728</v>
      </c>
      <c r="B1761" s="28"/>
      <c r="C1761" s="244"/>
      <c r="D1761" s="303" t="s">
        <v>130</v>
      </c>
      <c r="E1761" s="49">
        <f t="shared" si="32"/>
        <v>14</v>
      </c>
      <c r="F1761" s="244">
        <f t="shared" si="33"/>
        <v>0</v>
      </c>
      <c r="G1761" s="315"/>
    </row>
    <row r="1762" spans="1:11" s="49" customFormat="1" ht="18">
      <c r="A1762" s="392" t="s">
        <v>1803</v>
      </c>
      <c r="B1762" s="28"/>
      <c r="C1762" s="244"/>
      <c r="D1762" s="1" t="s">
        <v>131</v>
      </c>
      <c r="E1762" s="49">
        <f t="shared" si="32"/>
        <v>61</v>
      </c>
      <c r="F1762" s="244">
        <f t="shared" si="33"/>
        <v>88</v>
      </c>
      <c r="G1762" s="315">
        <v>5</v>
      </c>
      <c r="H1762" s="49">
        <v>69</v>
      </c>
      <c r="I1762" s="49">
        <v>14</v>
      </c>
    </row>
    <row r="1763" spans="1:11" s="49" customFormat="1" ht="18">
      <c r="A1763" s="259" t="s">
        <v>986</v>
      </c>
      <c r="B1763" s="237"/>
      <c r="C1763" s="244"/>
      <c r="D1763" s="303" t="s">
        <v>132</v>
      </c>
      <c r="E1763" s="49">
        <f t="shared" si="32"/>
        <v>2</v>
      </c>
      <c r="F1763" s="244">
        <f t="shared" si="33"/>
        <v>0</v>
      </c>
      <c r="G1763" s="315"/>
    </row>
    <row r="1764" spans="1:11" s="49" customFormat="1" ht="18">
      <c r="A1764" s="259" t="s">
        <v>1717</v>
      </c>
      <c r="B1764" s="237"/>
      <c r="C1764" s="244"/>
      <c r="D1764" s="303" t="s">
        <v>137</v>
      </c>
      <c r="E1764" s="49">
        <f t="shared" si="32"/>
        <v>10</v>
      </c>
      <c r="F1764" s="244">
        <f t="shared" si="33"/>
        <v>49</v>
      </c>
      <c r="G1764" s="315">
        <v>8</v>
      </c>
      <c r="H1764" s="49">
        <v>41</v>
      </c>
    </row>
    <row r="1765" spans="1:11" s="49" customFormat="1" ht="18">
      <c r="A1765" s="259" t="s">
        <v>3205</v>
      </c>
      <c r="B1765" s="458"/>
      <c r="C1765" s="244"/>
      <c r="D1765" s="303" t="s">
        <v>129</v>
      </c>
      <c r="E1765" s="49">
        <f t="shared" si="32"/>
        <v>0</v>
      </c>
      <c r="F1765" s="244">
        <f t="shared" si="33"/>
        <v>0</v>
      </c>
      <c r="G1765" s="315"/>
    </row>
    <row r="1766" spans="1:11" s="49" customFormat="1" ht="18">
      <c r="A1766" s="259" t="s">
        <v>2572</v>
      </c>
      <c r="B1766" s="28"/>
      <c r="C1766" s="244"/>
      <c r="D1766" s="303" t="s">
        <v>129</v>
      </c>
      <c r="E1766" s="49">
        <f t="shared" si="32"/>
        <v>0</v>
      </c>
      <c r="F1766" s="244">
        <f t="shared" si="33"/>
        <v>0</v>
      </c>
      <c r="G1766" s="315"/>
    </row>
    <row r="1767" spans="1:11" s="49" customFormat="1" ht="18">
      <c r="A1767" s="259" t="s">
        <v>2030</v>
      </c>
      <c r="B1767" s="28"/>
      <c r="C1767" s="244"/>
      <c r="D1767" s="303" t="s">
        <v>130</v>
      </c>
      <c r="E1767" s="49">
        <f t="shared" si="32"/>
        <v>1</v>
      </c>
      <c r="F1767" s="244">
        <f t="shared" si="33"/>
        <v>0</v>
      </c>
      <c r="G1767" s="315"/>
    </row>
    <row r="1768" spans="1:11" s="49" customFormat="1" ht="18">
      <c r="A1768" s="259" t="s">
        <v>1395</v>
      </c>
      <c r="B1768" s="28"/>
      <c r="C1768" s="244"/>
      <c r="D1768" s="303" t="s">
        <v>130</v>
      </c>
      <c r="E1768" s="49">
        <f t="shared" si="32"/>
        <v>13</v>
      </c>
      <c r="F1768" s="244">
        <f t="shared" si="33"/>
        <v>61</v>
      </c>
      <c r="G1768" s="315">
        <v>9</v>
      </c>
      <c r="H1768" s="49">
        <v>30</v>
      </c>
      <c r="I1768" s="49">
        <v>4</v>
      </c>
      <c r="J1768" s="49">
        <v>18</v>
      </c>
    </row>
    <row r="1769" spans="1:11" s="49" customFormat="1" ht="18">
      <c r="A1769" s="259" t="s">
        <v>2069</v>
      </c>
      <c r="B1769" s="237"/>
      <c r="C1769" s="244"/>
      <c r="D1769" s="303" t="s">
        <v>129</v>
      </c>
      <c r="E1769" s="49">
        <f t="shared" si="32"/>
        <v>1</v>
      </c>
      <c r="F1769" s="244">
        <f t="shared" si="33"/>
        <v>1</v>
      </c>
      <c r="G1769" s="315"/>
      <c r="J1769" s="49">
        <v>1</v>
      </c>
    </row>
    <row r="1770" spans="1:11" s="49" customFormat="1" ht="18">
      <c r="A1770" s="259" t="s">
        <v>1445</v>
      </c>
      <c r="B1770" s="28"/>
      <c r="C1770" s="244"/>
      <c r="D1770" s="303" t="s">
        <v>129</v>
      </c>
      <c r="E1770" s="49">
        <f t="shared" si="32"/>
        <v>0</v>
      </c>
      <c r="F1770" s="244">
        <f t="shared" si="33"/>
        <v>0</v>
      </c>
      <c r="G1770" s="315"/>
    </row>
    <row r="1771" spans="1:11" s="49" customFormat="1" ht="18">
      <c r="A1771" s="259" t="s">
        <v>712</v>
      </c>
      <c r="B1771" s="237"/>
      <c r="C1771" s="244"/>
      <c r="D1771" s="303" t="s">
        <v>136</v>
      </c>
      <c r="E1771" s="49">
        <f t="shared" si="32"/>
        <v>5</v>
      </c>
      <c r="F1771" s="244">
        <f t="shared" si="33"/>
        <v>515</v>
      </c>
      <c r="G1771" s="315">
        <v>145</v>
      </c>
      <c r="H1771" s="49">
        <v>210</v>
      </c>
      <c r="I1771" s="49">
        <v>104</v>
      </c>
      <c r="J1771" s="49">
        <v>35</v>
      </c>
      <c r="K1771" s="49">
        <v>21</v>
      </c>
    </row>
    <row r="1772" spans="1:11" s="49" customFormat="1" ht="18">
      <c r="A1772" s="259" t="s">
        <v>2628</v>
      </c>
      <c r="B1772" s="237"/>
      <c r="C1772" s="244"/>
      <c r="D1772" s="303" t="s">
        <v>129</v>
      </c>
      <c r="E1772" s="49">
        <f t="shared" si="32"/>
        <v>0</v>
      </c>
      <c r="F1772" s="244">
        <f t="shared" si="33"/>
        <v>91</v>
      </c>
      <c r="G1772" s="315">
        <v>65</v>
      </c>
      <c r="I1772" s="49">
        <v>1</v>
      </c>
      <c r="J1772" s="49">
        <v>25</v>
      </c>
      <c r="K1772" s="28"/>
    </row>
    <row r="1773" spans="1:11" s="49" customFormat="1" ht="18">
      <c r="A1773" s="259" t="s">
        <v>3476</v>
      </c>
      <c r="B1773" s="28"/>
      <c r="C1773" s="244"/>
      <c r="D1773" s="303" t="s">
        <v>129</v>
      </c>
      <c r="E1773" s="49">
        <f t="shared" si="32"/>
        <v>0</v>
      </c>
      <c r="F1773" s="244">
        <f t="shared" si="33"/>
        <v>0</v>
      </c>
      <c r="G1773" s="315"/>
      <c r="K1773" s="170"/>
    </row>
    <row r="1774" spans="1:11" s="49" customFormat="1" ht="18">
      <c r="A1774" s="259" t="s">
        <v>2019</v>
      </c>
      <c r="B1774" s="237"/>
      <c r="C1774" s="244"/>
      <c r="D1774" s="303" t="s">
        <v>140</v>
      </c>
      <c r="E1774" s="49">
        <f t="shared" si="32"/>
        <v>29</v>
      </c>
      <c r="F1774" s="244">
        <f t="shared" si="33"/>
        <v>427</v>
      </c>
      <c r="G1774" s="315">
        <v>18</v>
      </c>
      <c r="H1774" s="49">
        <v>208</v>
      </c>
      <c r="I1774" s="49">
        <v>193</v>
      </c>
      <c r="J1774" s="49">
        <v>8</v>
      </c>
    </row>
    <row r="1775" spans="1:11" s="49" customFormat="1" ht="18">
      <c r="A1775" s="259" t="s">
        <v>2070</v>
      </c>
      <c r="B1775" s="28"/>
      <c r="C1775" s="244"/>
      <c r="D1775" s="303" t="s">
        <v>130</v>
      </c>
      <c r="E1775" s="49">
        <f t="shared" ref="E1775:E1838" si="34">COUNTIF($A$797:$BHE$870,A1775)</f>
        <v>1</v>
      </c>
      <c r="F1775" s="244">
        <f t="shared" ref="F1775:F1838" si="35">SUM(G1775:K1775)</f>
        <v>7</v>
      </c>
      <c r="G1775" s="315"/>
      <c r="J1775" s="49">
        <v>7</v>
      </c>
    </row>
    <row r="1776" spans="1:11" s="49" customFormat="1" ht="18">
      <c r="A1776" s="259" t="s">
        <v>424</v>
      </c>
      <c r="B1776" s="237"/>
      <c r="C1776" s="244"/>
      <c r="D1776" s="303" t="s">
        <v>134</v>
      </c>
      <c r="E1776" s="49">
        <f t="shared" si="34"/>
        <v>17</v>
      </c>
      <c r="F1776" s="244">
        <f t="shared" si="35"/>
        <v>212</v>
      </c>
      <c r="G1776" s="315">
        <v>9</v>
      </c>
      <c r="H1776" s="49">
        <v>194</v>
      </c>
      <c r="I1776" s="49">
        <v>9</v>
      </c>
    </row>
    <row r="1777" spans="1:11" s="49" customFormat="1" ht="18">
      <c r="A1777" s="259" t="s">
        <v>3445</v>
      </c>
      <c r="B1777" s="28"/>
      <c r="C1777" s="244"/>
      <c r="D1777" s="303" t="s">
        <v>129</v>
      </c>
      <c r="E1777" s="49">
        <f t="shared" si="34"/>
        <v>0</v>
      </c>
      <c r="F1777" s="244">
        <f t="shared" si="35"/>
        <v>0</v>
      </c>
      <c r="G1777" s="315"/>
      <c r="K1777" s="170"/>
    </row>
    <row r="1778" spans="1:11" s="49" customFormat="1" ht="18">
      <c r="A1778" s="259" t="s">
        <v>2031</v>
      </c>
      <c r="B1778" s="237"/>
      <c r="C1778" s="244"/>
      <c r="D1778" s="303" t="s">
        <v>129</v>
      </c>
      <c r="E1778" s="49">
        <f t="shared" si="34"/>
        <v>1</v>
      </c>
      <c r="F1778" s="244">
        <f t="shared" si="35"/>
        <v>113</v>
      </c>
      <c r="G1778" s="315">
        <v>67</v>
      </c>
      <c r="H1778" s="49">
        <v>24</v>
      </c>
      <c r="I1778" s="49">
        <v>18</v>
      </c>
      <c r="K1778" s="49">
        <v>4</v>
      </c>
    </row>
    <row r="1779" spans="1:11" s="49" customFormat="1" ht="18">
      <c r="A1779" s="259" t="s">
        <v>2323</v>
      </c>
      <c r="B1779" s="28"/>
      <c r="C1779" s="244"/>
      <c r="D1779" s="303" t="s">
        <v>129</v>
      </c>
      <c r="E1779" s="49">
        <f t="shared" si="34"/>
        <v>11</v>
      </c>
      <c r="F1779" s="244">
        <f t="shared" si="35"/>
        <v>0</v>
      </c>
      <c r="G1779" s="315"/>
      <c r="K1779" s="170"/>
    </row>
    <row r="1780" spans="1:11" s="49" customFormat="1" ht="18">
      <c r="A1780" s="259" t="s">
        <v>968</v>
      </c>
      <c r="B1780" s="237"/>
      <c r="C1780" s="244"/>
      <c r="D1780" s="303" t="s">
        <v>129</v>
      </c>
      <c r="E1780" s="49">
        <f t="shared" si="34"/>
        <v>0</v>
      </c>
      <c r="F1780" s="244">
        <f t="shared" si="35"/>
        <v>16</v>
      </c>
      <c r="G1780" s="315">
        <v>9</v>
      </c>
      <c r="H1780" s="49">
        <v>4</v>
      </c>
      <c r="J1780" s="49">
        <v>3</v>
      </c>
    </row>
    <row r="1781" spans="1:11" s="49" customFormat="1" ht="18">
      <c r="A1781" s="259" t="s">
        <v>3470</v>
      </c>
      <c r="B1781" s="28"/>
      <c r="C1781" s="244"/>
      <c r="D1781" s="303" t="s">
        <v>129</v>
      </c>
      <c r="E1781" s="49">
        <f t="shared" si="34"/>
        <v>1</v>
      </c>
      <c r="F1781" s="244">
        <f t="shared" si="35"/>
        <v>36</v>
      </c>
      <c r="G1781" s="315"/>
      <c r="H1781" s="49">
        <v>4</v>
      </c>
      <c r="I1781" s="49">
        <v>25</v>
      </c>
      <c r="J1781" s="49">
        <v>7</v>
      </c>
    </row>
    <row r="1782" spans="1:11" s="49" customFormat="1" ht="18">
      <c r="A1782" s="259" t="s">
        <v>608</v>
      </c>
      <c r="B1782" s="237"/>
      <c r="C1782" s="244"/>
      <c r="D1782" s="303" t="s">
        <v>129</v>
      </c>
      <c r="E1782" s="49">
        <f t="shared" si="34"/>
        <v>1</v>
      </c>
      <c r="F1782" s="244">
        <f t="shared" si="35"/>
        <v>27</v>
      </c>
      <c r="G1782" s="315"/>
      <c r="H1782" s="49">
        <v>24</v>
      </c>
      <c r="I1782" s="49">
        <v>3</v>
      </c>
    </row>
    <row r="1783" spans="1:11" s="49" customFormat="1" ht="18">
      <c r="A1783" s="259" t="s">
        <v>2103</v>
      </c>
      <c r="B1783" s="237"/>
      <c r="C1783" s="244"/>
      <c r="D1783" s="1" t="s">
        <v>131</v>
      </c>
      <c r="E1783" s="49">
        <f t="shared" si="34"/>
        <v>7</v>
      </c>
      <c r="F1783" s="244">
        <f t="shared" si="35"/>
        <v>13</v>
      </c>
      <c r="G1783" s="315"/>
      <c r="J1783" s="49">
        <v>13</v>
      </c>
    </row>
    <row r="1784" spans="1:11" s="49" customFormat="1" ht="18">
      <c r="A1784" s="259" t="s">
        <v>537</v>
      </c>
      <c r="B1784" s="28"/>
      <c r="C1784" s="244"/>
      <c r="D1784" s="303" t="s">
        <v>129</v>
      </c>
      <c r="E1784" s="49">
        <f t="shared" si="34"/>
        <v>0</v>
      </c>
      <c r="F1784" s="244">
        <f t="shared" si="35"/>
        <v>46</v>
      </c>
      <c r="G1784" s="315"/>
      <c r="J1784" s="49">
        <v>21</v>
      </c>
      <c r="K1784" s="49">
        <v>25</v>
      </c>
    </row>
    <row r="1785" spans="1:11" s="49" customFormat="1" ht="18">
      <c r="A1785" s="259" t="s">
        <v>3256</v>
      </c>
      <c r="B1785" s="28"/>
      <c r="C1785" s="244"/>
      <c r="D1785" s="303" t="s">
        <v>129</v>
      </c>
      <c r="E1785" s="49">
        <f t="shared" si="34"/>
        <v>1</v>
      </c>
      <c r="F1785" s="244">
        <f t="shared" si="35"/>
        <v>0</v>
      </c>
      <c r="G1785" s="315"/>
    </row>
    <row r="1786" spans="1:11" s="49" customFormat="1" ht="18">
      <c r="A1786" s="259" t="s">
        <v>745</v>
      </c>
      <c r="B1786" s="86"/>
      <c r="C1786" s="244"/>
      <c r="D1786" s="303" t="s">
        <v>135</v>
      </c>
      <c r="E1786" s="49">
        <f t="shared" si="34"/>
        <v>4</v>
      </c>
      <c r="F1786" s="244">
        <f t="shared" si="35"/>
        <v>5</v>
      </c>
      <c r="G1786" s="315"/>
      <c r="H1786" s="49">
        <v>1</v>
      </c>
      <c r="I1786" s="49">
        <v>4</v>
      </c>
    </row>
    <row r="1787" spans="1:11" s="49" customFormat="1" ht="18">
      <c r="A1787" s="259" t="s">
        <v>2454</v>
      </c>
      <c r="B1787" s="237"/>
      <c r="C1787" s="244"/>
      <c r="D1787" s="303" t="s">
        <v>136</v>
      </c>
      <c r="E1787" s="49">
        <f t="shared" si="34"/>
        <v>29</v>
      </c>
      <c r="F1787" s="244">
        <f t="shared" si="35"/>
        <v>174</v>
      </c>
      <c r="G1787" s="315">
        <v>41</v>
      </c>
      <c r="H1787" s="49">
        <v>72</v>
      </c>
      <c r="J1787" s="49">
        <v>20</v>
      </c>
      <c r="K1787" s="49">
        <v>41</v>
      </c>
    </row>
    <row r="1788" spans="1:11" s="49" customFormat="1" ht="18">
      <c r="A1788" s="259" t="s">
        <v>2343</v>
      </c>
      <c r="B1788" s="28"/>
      <c r="C1788" s="244"/>
      <c r="D1788" s="1" t="s">
        <v>131</v>
      </c>
      <c r="E1788" s="49">
        <f t="shared" si="34"/>
        <v>1</v>
      </c>
      <c r="F1788" s="244">
        <f t="shared" si="35"/>
        <v>119</v>
      </c>
      <c r="G1788" s="315">
        <v>72</v>
      </c>
      <c r="H1788" s="49">
        <v>47</v>
      </c>
    </row>
    <row r="1789" spans="1:11" s="49" customFormat="1" ht="18">
      <c r="A1789" s="259" t="s">
        <v>1001</v>
      </c>
      <c r="B1789" s="86"/>
      <c r="C1789" s="244"/>
      <c r="D1789" s="303" t="s">
        <v>135</v>
      </c>
      <c r="E1789" s="49">
        <f t="shared" si="34"/>
        <v>2</v>
      </c>
      <c r="F1789" s="244">
        <f t="shared" si="35"/>
        <v>273</v>
      </c>
      <c r="G1789" s="315">
        <v>108</v>
      </c>
      <c r="H1789" s="49">
        <v>127</v>
      </c>
      <c r="K1789" s="49">
        <v>38</v>
      </c>
    </row>
    <row r="1790" spans="1:11" s="49" customFormat="1" ht="18">
      <c r="A1790" s="259" t="s">
        <v>2526</v>
      </c>
      <c r="B1790" s="28"/>
      <c r="C1790" s="244"/>
      <c r="D1790" s="303" t="s">
        <v>129</v>
      </c>
      <c r="E1790" s="49">
        <f t="shared" si="34"/>
        <v>0</v>
      </c>
      <c r="F1790" s="244">
        <f t="shared" si="35"/>
        <v>22</v>
      </c>
      <c r="G1790" s="315"/>
      <c r="I1790" s="49">
        <v>15</v>
      </c>
      <c r="J1790" s="49">
        <v>7</v>
      </c>
    </row>
    <row r="1791" spans="1:11" s="49" customFormat="1" ht="18">
      <c r="A1791" s="259" t="s">
        <v>983</v>
      </c>
      <c r="B1791" s="237"/>
      <c r="C1791" s="244"/>
      <c r="D1791" s="303" t="s">
        <v>137</v>
      </c>
      <c r="E1791" s="49">
        <f t="shared" si="34"/>
        <v>5</v>
      </c>
      <c r="F1791" s="244">
        <f t="shared" si="35"/>
        <v>66</v>
      </c>
      <c r="G1791" s="315"/>
      <c r="H1791" s="49">
        <v>12</v>
      </c>
      <c r="I1791" s="49">
        <v>37</v>
      </c>
      <c r="J1791" s="49">
        <v>17</v>
      </c>
    </row>
    <row r="1792" spans="1:11" s="49" customFormat="1" ht="18">
      <c r="A1792" s="259" t="s">
        <v>1698</v>
      </c>
      <c r="B1792" s="86"/>
      <c r="C1792" s="244"/>
      <c r="D1792" s="303" t="s">
        <v>135</v>
      </c>
      <c r="E1792" s="49">
        <f t="shared" si="34"/>
        <v>3</v>
      </c>
      <c r="F1792" s="244">
        <f t="shared" si="35"/>
        <v>23</v>
      </c>
      <c r="G1792" s="315"/>
      <c r="I1792" s="49">
        <v>2</v>
      </c>
      <c r="J1792" s="49">
        <v>21</v>
      </c>
    </row>
    <row r="1793" spans="1:10" s="49" customFormat="1" ht="18">
      <c r="A1793" s="259" t="s">
        <v>770</v>
      </c>
      <c r="B1793" s="28"/>
      <c r="C1793" s="244"/>
      <c r="D1793" s="303" t="s">
        <v>129</v>
      </c>
      <c r="E1793" s="49">
        <f t="shared" si="34"/>
        <v>0</v>
      </c>
      <c r="F1793" s="244">
        <f t="shared" si="35"/>
        <v>0</v>
      </c>
      <c r="G1793" s="315"/>
    </row>
    <row r="1794" spans="1:10" s="49" customFormat="1" ht="18">
      <c r="A1794" s="259" t="s">
        <v>494</v>
      </c>
      <c r="B1794" s="28"/>
      <c r="C1794" s="244"/>
      <c r="D1794" s="303" t="s">
        <v>137</v>
      </c>
      <c r="E1794" s="49">
        <f t="shared" si="34"/>
        <v>7</v>
      </c>
      <c r="F1794" s="244">
        <f t="shared" si="35"/>
        <v>220</v>
      </c>
      <c r="G1794" s="315">
        <v>6</v>
      </c>
      <c r="H1794" s="49">
        <v>158</v>
      </c>
      <c r="I1794" s="49">
        <v>50</v>
      </c>
      <c r="J1794" s="49">
        <v>6</v>
      </c>
    </row>
    <row r="1795" spans="1:10" s="49" customFormat="1" ht="18">
      <c r="A1795" s="259" t="s">
        <v>440</v>
      </c>
      <c r="B1795" s="237"/>
      <c r="C1795" s="244"/>
      <c r="D1795" s="303" t="s">
        <v>137</v>
      </c>
      <c r="E1795" s="49">
        <f t="shared" si="34"/>
        <v>22</v>
      </c>
      <c r="F1795" s="244">
        <f t="shared" si="35"/>
        <v>37</v>
      </c>
      <c r="G1795" s="315">
        <v>3</v>
      </c>
      <c r="I1795" s="49">
        <v>20</v>
      </c>
      <c r="J1795" s="49">
        <v>14</v>
      </c>
    </row>
    <row r="1796" spans="1:10" s="49" customFormat="1" ht="18">
      <c r="A1796" s="259" t="s">
        <v>2137</v>
      </c>
      <c r="B1796" s="237"/>
      <c r="C1796" s="244"/>
      <c r="D1796" s="303" t="s">
        <v>132</v>
      </c>
      <c r="E1796" s="49">
        <f t="shared" si="34"/>
        <v>48</v>
      </c>
      <c r="F1796" s="244">
        <f t="shared" si="35"/>
        <v>123</v>
      </c>
      <c r="G1796" s="315"/>
      <c r="H1796" s="49">
        <v>59</v>
      </c>
      <c r="I1796" s="49">
        <v>47</v>
      </c>
      <c r="J1796" s="49">
        <v>17</v>
      </c>
    </row>
    <row r="1797" spans="1:10" s="49" customFormat="1" ht="18">
      <c r="A1797" s="259" t="s">
        <v>3442</v>
      </c>
      <c r="B1797" s="28"/>
      <c r="C1797" s="244"/>
      <c r="D1797" s="303" t="s">
        <v>129</v>
      </c>
      <c r="E1797" s="49">
        <f t="shared" si="34"/>
        <v>0</v>
      </c>
      <c r="F1797" s="244">
        <f t="shared" si="35"/>
        <v>0</v>
      </c>
      <c r="G1797" s="315"/>
    </row>
    <row r="1798" spans="1:10" s="49" customFormat="1" ht="18">
      <c r="A1798" s="259" t="s">
        <v>550</v>
      </c>
      <c r="B1798" s="28"/>
      <c r="C1798" s="244"/>
      <c r="D1798" s="303" t="s">
        <v>129</v>
      </c>
      <c r="E1798" s="49">
        <f t="shared" si="34"/>
        <v>5</v>
      </c>
      <c r="F1798" s="244">
        <f t="shared" si="35"/>
        <v>40</v>
      </c>
      <c r="G1798" s="315"/>
      <c r="I1798" s="49">
        <v>40</v>
      </c>
    </row>
    <row r="1799" spans="1:10" s="49" customFormat="1" ht="18">
      <c r="A1799" s="259" t="s">
        <v>2615</v>
      </c>
      <c r="B1799" s="28"/>
      <c r="C1799" s="244"/>
      <c r="D1799" s="303" t="s">
        <v>129</v>
      </c>
      <c r="E1799" s="49">
        <f t="shared" si="34"/>
        <v>0</v>
      </c>
      <c r="F1799" s="244">
        <f t="shared" si="35"/>
        <v>14</v>
      </c>
      <c r="G1799" s="315">
        <v>12</v>
      </c>
      <c r="H1799" s="49">
        <v>2</v>
      </c>
    </row>
    <row r="1800" spans="1:10" s="49" customFormat="1" ht="18">
      <c r="A1800" s="259" t="s">
        <v>994</v>
      </c>
      <c r="B1800" s="237"/>
      <c r="C1800" s="244"/>
      <c r="D1800" s="303" t="s">
        <v>134</v>
      </c>
      <c r="E1800" s="49">
        <f t="shared" si="34"/>
        <v>14</v>
      </c>
      <c r="F1800" s="244">
        <f t="shared" si="35"/>
        <v>34</v>
      </c>
      <c r="G1800" s="315">
        <v>1</v>
      </c>
      <c r="I1800" s="49">
        <v>2</v>
      </c>
      <c r="J1800" s="49">
        <v>31</v>
      </c>
    </row>
    <row r="1801" spans="1:10" s="49" customFormat="1" ht="18">
      <c r="A1801" s="259" t="s">
        <v>584</v>
      </c>
      <c r="B1801" s="28"/>
      <c r="C1801" s="244"/>
      <c r="D1801" s="303" t="s">
        <v>130</v>
      </c>
      <c r="E1801" s="49">
        <f t="shared" si="34"/>
        <v>9</v>
      </c>
      <c r="F1801" s="244">
        <f t="shared" si="35"/>
        <v>97</v>
      </c>
      <c r="G1801" s="315">
        <v>13</v>
      </c>
      <c r="I1801" s="49">
        <v>55</v>
      </c>
      <c r="J1801" s="49">
        <v>29</v>
      </c>
    </row>
    <row r="1802" spans="1:10" s="49" customFormat="1" ht="18">
      <c r="A1802" s="259" t="s">
        <v>416</v>
      </c>
      <c r="B1802" s="237"/>
      <c r="C1802" s="244"/>
      <c r="D1802" s="303" t="s">
        <v>140</v>
      </c>
      <c r="E1802" s="49">
        <f t="shared" si="34"/>
        <v>7</v>
      </c>
      <c r="F1802" s="244">
        <f t="shared" si="35"/>
        <v>0</v>
      </c>
      <c r="G1802" s="315"/>
    </row>
    <row r="1803" spans="1:10" s="49" customFormat="1" ht="18">
      <c r="A1803" s="259" t="s">
        <v>2321</v>
      </c>
      <c r="B1803" s="28"/>
      <c r="C1803" s="244"/>
      <c r="D1803" s="303" t="s">
        <v>129</v>
      </c>
      <c r="E1803" s="49">
        <f t="shared" si="34"/>
        <v>0</v>
      </c>
      <c r="F1803" s="244">
        <f t="shared" si="35"/>
        <v>14</v>
      </c>
      <c r="G1803" s="315"/>
      <c r="H1803" s="49">
        <v>14</v>
      </c>
    </row>
    <row r="1804" spans="1:10" s="49" customFormat="1" ht="18">
      <c r="A1804" s="259" t="s">
        <v>3309</v>
      </c>
      <c r="B1804" s="237"/>
      <c r="C1804" s="244"/>
      <c r="D1804" s="303" t="s">
        <v>130</v>
      </c>
      <c r="E1804" s="49">
        <f t="shared" si="34"/>
        <v>2</v>
      </c>
      <c r="F1804" s="244">
        <f t="shared" si="35"/>
        <v>24</v>
      </c>
      <c r="G1804" s="315"/>
      <c r="I1804" s="49">
        <v>15</v>
      </c>
      <c r="J1804" s="49">
        <v>9</v>
      </c>
    </row>
    <row r="1805" spans="1:10" s="49" customFormat="1" ht="18">
      <c r="A1805" s="259" t="s">
        <v>1709</v>
      </c>
      <c r="B1805" s="237"/>
      <c r="C1805" s="244"/>
      <c r="D1805" s="303" t="s">
        <v>139</v>
      </c>
      <c r="E1805" s="49">
        <f t="shared" si="34"/>
        <v>40</v>
      </c>
      <c r="F1805" s="244">
        <f t="shared" si="35"/>
        <v>486</v>
      </c>
      <c r="G1805" s="315">
        <v>226</v>
      </c>
      <c r="H1805" s="49">
        <v>257</v>
      </c>
      <c r="I1805" s="49">
        <v>3</v>
      </c>
    </row>
    <row r="1806" spans="1:10" s="49" customFormat="1" ht="18">
      <c r="A1806" s="259" t="s">
        <v>628</v>
      </c>
      <c r="B1806" s="28"/>
      <c r="C1806" s="244"/>
      <c r="D1806" s="303" t="s">
        <v>132</v>
      </c>
      <c r="E1806" s="49">
        <f t="shared" si="34"/>
        <v>29</v>
      </c>
      <c r="F1806" s="244">
        <f t="shared" si="35"/>
        <v>117</v>
      </c>
      <c r="G1806" s="315"/>
      <c r="H1806" s="49">
        <v>40</v>
      </c>
      <c r="I1806" s="49">
        <v>72</v>
      </c>
      <c r="J1806" s="49">
        <v>5</v>
      </c>
    </row>
    <row r="1807" spans="1:10" s="49" customFormat="1" ht="18">
      <c r="A1807" s="259" t="s">
        <v>2512</v>
      </c>
      <c r="B1807" s="28"/>
      <c r="C1807" s="244"/>
      <c r="D1807" s="303" t="s">
        <v>129</v>
      </c>
      <c r="E1807" s="49">
        <f t="shared" si="34"/>
        <v>0</v>
      </c>
      <c r="F1807" s="244">
        <f t="shared" si="35"/>
        <v>37</v>
      </c>
      <c r="G1807" s="315"/>
      <c r="I1807" s="49">
        <v>15</v>
      </c>
      <c r="J1807" s="49">
        <v>22</v>
      </c>
    </row>
    <row r="1808" spans="1:10" s="49" customFormat="1" ht="18">
      <c r="A1808" s="259" t="s">
        <v>588</v>
      </c>
      <c r="B1808" s="28"/>
      <c r="C1808" s="244"/>
      <c r="D1808" s="303" t="s">
        <v>129</v>
      </c>
      <c r="E1808" s="49">
        <f t="shared" si="34"/>
        <v>0</v>
      </c>
      <c r="F1808" s="244">
        <f t="shared" si="35"/>
        <v>0</v>
      </c>
      <c r="G1808" s="315"/>
    </row>
    <row r="1809" spans="1:11" s="49" customFormat="1" ht="18">
      <c r="A1809" s="259" t="s">
        <v>3491</v>
      </c>
      <c r="B1809" s="28"/>
      <c r="C1809" s="244"/>
      <c r="D1809" s="303" t="s">
        <v>129</v>
      </c>
      <c r="E1809" s="49">
        <f t="shared" si="34"/>
        <v>0</v>
      </c>
      <c r="F1809" s="244">
        <f t="shared" si="35"/>
        <v>0</v>
      </c>
      <c r="G1809" s="315"/>
    </row>
    <row r="1810" spans="1:11" s="49" customFormat="1" ht="18">
      <c r="A1810" s="259" t="s">
        <v>3496</v>
      </c>
      <c r="B1810" s="237"/>
      <c r="C1810" s="244"/>
      <c r="D1810" s="303" t="s">
        <v>129</v>
      </c>
      <c r="E1810" s="49">
        <f t="shared" si="34"/>
        <v>1</v>
      </c>
      <c r="F1810" s="244">
        <f t="shared" si="35"/>
        <v>4</v>
      </c>
      <c r="G1810" s="315"/>
      <c r="J1810" s="49">
        <v>4</v>
      </c>
    </row>
    <row r="1811" spans="1:11" s="49" customFormat="1" ht="18">
      <c r="A1811" s="259" t="s">
        <v>1956</v>
      </c>
      <c r="B1811" s="237"/>
      <c r="C1811" s="244"/>
      <c r="D1811" s="303" t="s">
        <v>132</v>
      </c>
      <c r="E1811" s="49">
        <f t="shared" si="34"/>
        <v>1</v>
      </c>
      <c r="F1811" s="244">
        <f t="shared" si="35"/>
        <v>60</v>
      </c>
      <c r="G1811" s="315">
        <v>58</v>
      </c>
      <c r="H1811" s="49">
        <v>2</v>
      </c>
    </row>
    <row r="1812" spans="1:11" s="49" customFormat="1" ht="18">
      <c r="A1812" s="259" t="s">
        <v>3227</v>
      </c>
      <c r="B1812" s="28"/>
      <c r="C1812" s="244"/>
      <c r="D1812" s="303" t="s">
        <v>129</v>
      </c>
      <c r="E1812" s="49">
        <f t="shared" si="34"/>
        <v>0</v>
      </c>
      <c r="F1812" s="244">
        <f t="shared" si="35"/>
        <v>0</v>
      </c>
      <c r="G1812" s="315"/>
    </row>
    <row r="1813" spans="1:11" s="49" customFormat="1" ht="18">
      <c r="A1813" s="259" t="s">
        <v>3125</v>
      </c>
      <c r="B1813" s="28"/>
      <c r="C1813" s="244"/>
      <c r="D1813" s="303" t="s">
        <v>137</v>
      </c>
      <c r="E1813" s="49">
        <f t="shared" si="34"/>
        <v>46</v>
      </c>
      <c r="F1813" s="244">
        <f t="shared" si="35"/>
        <v>85</v>
      </c>
      <c r="G1813" s="315"/>
      <c r="H1813" s="49">
        <v>41</v>
      </c>
      <c r="I1813" s="49">
        <v>27</v>
      </c>
      <c r="J1813" s="49">
        <v>17</v>
      </c>
    </row>
    <row r="1814" spans="1:11" s="49" customFormat="1" ht="18">
      <c r="A1814" s="259" t="s">
        <v>3426</v>
      </c>
      <c r="B1814" s="28"/>
      <c r="C1814" s="244"/>
      <c r="D1814" s="303" t="s">
        <v>129</v>
      </c>
      <c r="E1814" s="49">
        <f t="shared" si="34"/>
        <v>0</v>
      </c>
      <c r="F1814" s="244">
        <f t="shared" si="35"/>
        <v>13</v>
      </c>
      <c r="G1814" s="315"/>
      <c r="I1814" s="49">
        <v>13</v>
      </c>
    </row>
    <row r="1815" spans="1:11" s="49" customFormat="1" ht="18">
      <c r="A1815" s="259" t="s">
        <v>2587</v>
      </c>
      <c r="B1815" s="28"/>
      <c r="C1815" s="244"/>
      <c r="D1815" s="303" t="s">
        <v>129</v>
      </c>
      <c r="E1815" s="49">
        <f t="shared" si="34"/>
        <v>0</v>
      </c>
      <c r="F1815" s="244">
        <f t="shared" si="35"/>
        <v>0</v>
      </c>
      <c r="G1815" s="315"/>
    </row>
    <row r="1816" spans="1:11" s="49" customFormat="1" ht="18">
      <c r="A1816" s="259" t="s">
        <v>3313</v>
      </c>
      <c r="B1816" s="237"/>
      <c r="C1816" s="244"/>
      <c r="D1816" s="303" t="s">
        <v>129</v>
      </c>
      <c r="E1816" s="49">
        <f t="shared" si="34"/>
        <v>0</v>
      </c>
      <c r="F1816" s="244">
        <f t="shared" si="35"/>
        <v>0</v>
      </c>
      <c r="G1816" s="315"/>
    </row>
    <row r="1817" spans="1:11" s="49" customFormat="1" ht="18">
      <c r="A1817" s="259" t="s">
        <v>579</v>
      </c>
      <c r="B1817" s="28"/>
      <c r="C1817" s="244"/>
      <c r="D1817" s="303" t="s">
        <v>129</v>
      </c>
      <c r="E1817" s="49">
        <f t="shared" si="34"/>
        <v>0</v>
      </c>
      <c r="F1817" s="244">
        <f t="shared" si="35"/>
        <v>4</v>
      </c>
      <c r="G1817" s="315"/>
      <c r="J1817" s="49">
        <v>4</v>
      </c>
    </row>
    <row r="1818" spans="1:11" s="49" customFormat="1" ht="18">
      <c r="A1818" s="259" t="s">
        <v>3374</v>
      </c>
      <c r="B1818" s="28"/>
      <c r="C1818" s="244"/>
      <c r="D1818" s="303" t="s">
        <v>129</v>
      </c>
      <c r="E1818" s="49">
        <f t="shared" si="34"/>
        <v>0</v>
      </c>
      <c r="F1818" s="244">
        <f t="shared" si="35"/>
        <v>0</v>
      </c>
      <c r="G1818" s="315"/>
    </row>
    <row r="1819" spans="1:11" s="49" customFormat="1" ht="18">
      <c r="A1819" s="259" t="s">
        <v>756</v>
      </c>
      <c r="B1819" s="458"/>
      <c r="C1819" s="244"/>
      <c r="D1819" s="303" t="s">
        <v>129</v>
      </c>
      <c r="E1819" s="49">
        <f t="shared" si="34"/>
        <v>2</v>
      </c>
      <c r="F1819" s="244">
        <f t="shared" si="35"/>
        <v>157</v>
      </c>
      <c r="G1819" s="315"/>
      <c r="H1819" s="49">
        <v>120</v>
      </c>
      <c r="I1819" s="49">
        <v>23</v>
      </c>
      <c r="J1819" s="49">
        <v>4</v>
      </c>
      <c r="K1819" s="49">
        <v>10</v>
      </c>
    </row>
    <row r="1820" spans="1:11" s="49" customFormat="1" ht="18">
      <c r="A1820" s="259" t="s">
        <v>1013</v>
      </c>
      <c r="B1820" s="28"/>
      <c r="C1820" s="244"/>
      <c r="D1820" s="303" t="s">
        <v>130</v>
      </c>
      <c r="E1820" s="49">
        <f t="shared" si="34"/>
        <v>9</v>
      </c>
      <c r="F1820" s="244">
        <f t="shared" si="35"/>
        <v>203</v>
      </c>
      <c r="G1820" s="315">
        <v>187</v>
      </c>
      <c r="H1820" s="49">
        <v>1</v>
      </c>
      <c r="I1820" s="49">
        <v>15</v>
      </c>
    </row>
    <row r="1821" spans="1:11" s="49" customFormat="1" ht="18">
      <c r="A1821" s="259" t="s">
        <v>496</v>
      </c>
      <c r="B1821" s="28"/>
      <c r="C1821" s="244"/>
      <c r="D1821" s="303" t="s">
        <v>136</v>
      </c>
      <c r="E1821" s="49">
        <f t="shared" si="34"/>
        <v>2</v>
      </c>
      <c r="F1821" s="244">
        <f t="shared" si="35"/>
        <v>2</v>
      </c>
      <c r="G1821" s="315">
        <v>2</v>
      </c>
    </row>
    <row r="1822" spans="1:11" s="49" customFormat="1" ht="18">
      <c r="A1822" s="259" t="s">
        <v>463</v>
      </c>
      <c r="B1822" s="237"/>
      <c r="C1822" s="244"/>
      <c r="D1822" s="303" t="s">
        <v>136</v>
      </c>
      <c r="E1822" s="49">
        <f t="shared" si="34"/>
        <v>5</v>
      </c>
      <c r="F1822" s="244">
        <f t="shared" si="35"/>
        <v>224</v>
      </c>
      <c r="G1822" s="315">
        <v>24</v>
      </c>
      <c r="H1822" s="49">
        <v>110</v>
      </c>
      <c r="I1822" s="49">
        <v>90</v>
      </c>
    </row>
    <row r="1823" spans="1:11" s="49" customFormat="1" ht="18">
      <c r="A1823" s="259" t="s">
        <v>3429</v>
      </c>
      <c r="B1823" s="28"/>
      <c r="C1823" s="244"/>
      <c r="D1823" s="303" t="s">
        <v>129</v>
      </c>
      <c r="E1823" s="49">
        <f t="shared" si="34"/>
        <v>0</v>
      </c>
      <c r="F1823" s="244">
        <f t="shared" si="35"/>
        <v>0</v>
      </c>
      <c r="G1823" s="315"/>
    </row>
    <row r="1824" spans="1:11" s="49" customFormat="1" ht="18">
      <c r="A1824" s="259" t="s">
        <v>2092</v>
      </c>
      <c r="B1824" s="237"/>
      <c r="C1824" s="244"/>
      <c r="D1824" s="1" t="s">
        <v>131</v>
      </c>
      <c r="E1824" s="49">
        <f t="shared" si="34"/>
        <v>2</v>
      </c>
      <c r="F1824" s="244">
        <f t="shared" si="35"/>
        <v>145</v>
      </c>
      <c r="G1824" s="315">
        <v>1</v>
      </c>
      <c r="H1824" s="49">
        <v>89</v>
      </c>
      <c r="I1824" s="49">
        <v>40</v>
      </c>
      <c r="J1824" s="49">
        <v>15</v>
      </c>
    </row>
    <row r="1825" spans="1:11" s="49" customFormat="1" ht="18">
      <c r="A1825" s="259" t="s">
        <v>3340</v>
      </c>
      <c r="B1825" s="28"/>
      <c r="C1825" s="244"/>
      <c r="D1825" s="303" t="s">
        <v>129</v>
      </c>
      <c r="E1825" s="49">
        <f t="shared" si="34"/>
        <v>0</v>
      </c>
      <c r="F1825" s="244">
        <f t="shared" si="35"/>
        <v>74</v>
      </c>
      <c r="G1825" s="315"/>
      <c r="I1825" s="49">
        <v>49</v>
      </c>
      <c r="J1825" s="49">
        <v>25</v>
      </c>
    </row>
    <row r="1826" spans="1:11" s="49" customFormat="1" ht="18">
      <c r="A1826" s="259" t="s">
        <v>3177</v>
      </c>
      <c r="B1826" s="28"/>
      <c r="C1826" s="244"/>
      <c r="D1826" s="303" t="s">
        <v>129</v>
      </c>
      <c r="E1826" s="49">
        <f t="shared" si="34"/>
        <v>0</v>
      </c>
      <c r="F1826" s="244">
        <f t="shared" si="35"/>
        <v>0</v>
      </c>
      <c r="G1826" s="315"/>
    </row>
    <row r="1827" spans="1:11" s="49" customFormat="1" ht="18">
      <c r="A1827" s="259" t="s">
        <v>2554</v>
      </c>
      <c r="B1827" s="458"/>
      <c r="C1827" s="244"/>
      <c r="D1827" s="303" t="s">
        <v>129</v>
      </c>
      <c r="E1827" s="49">
        <f t="shared" si="34"/>
        <v>1</v>
      </c>
      <c r="F1827" s="244">
        <f t="shared" si="35"/>
        <v>0</v>
      </c>
      <c r="G1827" s="315"/>
    </row>
    <row r="1828" spans="1:11" s="49" customFormat="1" ht="18">
      <c r="A1828" s="259" t="s">
        <v>3329</v>
      </c>
      <c r="B1828" s="28"/>
      <c r="C1828" s="244"/>
      <c r="D1828" s="303" t="s">
        <v>129</v>
      </c>
      <c r="E1828" s="49">
        <f t="shared" si="34"/>
        <v>0</v>
      </c>
      <c r="F1828" s="244">
        <f t="shared" si="35"/>
        <v>51</v>
      </c>
      <c r="G1828" s="315"/>
      <c r="I1828" s="49">
        <v>51</v>
      </c>
    </row>
    <row r="1829" spans="1:11" s="49" customFormat="1" ht="18">
      <c r="A1829" s="259" t="s">
        <v>1381</v>
      </c>
      <c r="B1829" s="28"/>
      <c r="C1829" s="244"/>
      <c r="D1829" s="303" t="s">
        <v>129</v>
      </c>
      <c r="E1829" s="49">
        <f t="shared" si="34"/>
        <v>29</v>
      </c>
      <c r="F1829" s="244">
        <f t="shared" si="35"/>
        <v>279</v>
      </c>
      <c r="G1829" s="315">
        <v>55</v>
      </c>
      <c r="H1829" s="49">
        <v>99</v>
      </c>
      <c r="I1829" s="49">
        <v>87</v>
      </c>
      <c r="J1829" s="49">
        <v>38</v>
      </c>
    </row>
    <row r="1830" spans="1:11" s="49" customFormat="1" ht="18">
      <c r="A1830" s="259" t="s">
        <v>3369</v>
      </c>
      <c r="B1830" s="28"/>
      <c r="C1830" s="244"/>
      <c r="D1830" s="303" t="s">
        <v>129</v>
      </c>
      <c r="E1830" s="49">
        <f t="shared" si="34"/>
        <v>0</v>
      </c>
      <c r="F1830" s="244">
        <f t="shared" si="35"/>
        <v>25</v>
      </c>
      <c r="G1830" s="315"/>
      <c r="I1830" s="49">
        <v>24</v>
      </c>
      <c r="J1830" s="49">
        <v>1</v>
      </c>
    </row>
    <row r="1831" spans="1:11" s="49" customFormat="1" ht="18">
      <c r="A1831" s="259" t="s">
        <v>599</v>
      </c>
      <c r="B1831" s="240"/>
      <c r="C1831" s="244"/>
      <c r="D1831" s="303" t="s">
        <v>135</v>
      </c>
      <c r="E1831" s="49">
        <f t="shared" si="34"/>
        <v>9</v>
      </c>
      <c r="F1831" s="244">
        <f t="shared" si="35"/>
        <v>168</v>
      </c>
      <c r="G1831" s="315">
        <v>57</v>
      </c>
      <c r="H1831" s="49">
        <v>51</v>
      </c>
      <c r="I1831" s="49">
        <v>40</v>
      </c>
      <c r="J1831" s="49">
        <v>20</v>
      </c>
    </row>
    <row r="1832" spans="1:11" s="49" customFormat="1" ht="18">
      <c r="A1832" s="392" t="s">
        <v>1798</v>
      </c>
      <c r="B1832" s="28"/>
      <c r="C1832" s="244"/>
      <c r="D1832" s="1" t="s">
        <v>131</v>
      </c>
      <c r="E1832" s="49">
        <f t="shared" si="34"/>
        <v>25</v>
      </c>
      <c r="F1832" s="244">
        <f t="shared" si="35"/>
        <v>142</v>
      </c>
      <c r="G1832" s="315">
        <v>58</v>
      </c>
      <c r="H1832" s="49">
        <v>73</v>
      </c>
      <c r="I1832" s="49">
        <v>4</v>
      </c>
      <c r="J1832" s="49">
        <v>7</v>
      </c>
    </row>
    <row r="1833" spans="1:11" s="49" customFormat="1" ht="18">
      <c r="A1833" s="259" t="s">
        <v>3495</v>
      </c>
      <c r="B1833" s="28"/>
      <c r="C1833" s="244"/>
      <c r="D1833" s="303" t="s">
        <v>129</v>
      </c>
      <c r="E1833" s="49">
        <f t="shared" si="34"/>
        <v>1</v>
      </c>
      <c r="F1833" s="244">
        <f t="shared" si="35"/>
        <v>0</v>
      </c>
      <c r="G1833" s="315"/>
    </row>
    <row r="1834" spans="1:11" s="49" customFormat="1" ht="18">
      <c r="A1834" s="259" t="s">
        <v>3103</v>
      </c>
      <c r="B1834" s="28"/>
      <c r="C1834" s="244"/>
      <c r="D1834" s="303" t="s">
        <v>130</v>
      </c>
      <c r="E1834" s="49">
        <f t="shared" si="34"/>
        <v>3</v>
      </c>
      <c r="F1834" s="244">
        <f t="shared" si="35"/>
        <v>34</v>
      </c>
      <c r="G1834" s="315"/>
      <c r="H1834" s="49">
        <v>13</v>
      </c>
      <c r="I1834" s="49">
        <v>3</v>
      </c>
      <c r="J1834" s="49">
        <v>18</v>
      </c>
    </row>
    <row r="1835" spans="1:11" s="49" customFormat="1" ht="18">
      <c r="A1835" s="259" t="s">
        <v>1991</v>
      </c>
      <c r="B1835" s="28"/>
      <c r="C1835" s="244"/>
      <c r="D1835" s="303" t="s">
        <v>137</v>
      </c>
      <c r="E1835" s="49">
        <f t="shared" si="34"/>
        <v>85</v>
      </c>
      <c r="F1835" s="244">
        <f t="shared" si="35"/>
        <v>265</v>
      </c>
      <c r="G1835" s="315"/>
      <c r="H1835" s="49">
        <v>152</v>
      </c>
      <c r="I1835" s="49">
        <v>37</v>
      </c>
      <c r="J1835" s="49">
        <v>71</v>
      </c>
      <c r="K1835" s="49">
        <v>5</v>
      </c>
    </row>
    <row r="1836" spans="1:11" s="49" customFormat="1" ht="18">
      <c r="A1836" s="259" t="s">
        <v>451</v>
      </c>
      <c r="B1836" s="237"/>
      <c r="C1836" s="244"/>
      <c r="D1836" s="303" t="s">
        <v>140</v>
      </c>
      <c r="E1836" s="49">
        <f t="shared" si="34"/>
        <v>9</v>
      </c>
      <c r="F1836" s="244">
        <f t="shared" si="35"/>
        <v>205</v>
      </c>
      <c r="G1836" s="315">
        <v>88</v>
      </c>
      <c r="H1836" s="49">
        <v>9</v>
      </c>
      <c r="I1836" s="49">
        <v>41</v>
      </c>
      <c r="J1836" s="49">
        <v>67</v>
      </c>
    </row>
    <row r="1837" spans="1:11" s="49" customFormat="1" ht="18">
      <c r="A1837" s="259" t="s">
        <v>3357</v>
      </c>
      <c r="B1837" s="237"/>
      <c r="C1837" s="244"/>
      <c r="D1837" s="303" t="s">
        <v>129</v>
      </c>
      <c r="E1837" s="49">
        <f t="shared" si="34"/>
        <v>1</v>
      </c>
      <c r="F1837" s="244">
        <f t="shared" si="35"/>
        <v>7</v>
      </c>
      <c r="G1837" s="315"/>
      <c r="J1837" s="49">
        <v>7</v>
      </c>
    </row>
    <row r="1838" spans="1:11" s="49" customFormat="1" ht="18">
      <c r="A1838" s="259" t="s">
        <v>1022</v>
      </c>
      <c r="B1838" s="28"/>
      <c r="C1838" s="244"/>
      <c r="D1838" s="303" t="s">
        <v>129</v>
      </c>
      <c r="E1838" s="49">
        <f t="shared" si="34"/>
        <v>0</v>
      </c>
      <c r="F1838" s="244">
        <f t="shared" si="35"/>
        <v>0</v>
      </c>
      <c r="G1838" s="315"/>
    </row>
    <row r="1839" spans="1:11" s="49" customFormat="1" ht="18">
      <c r="A1839" s="259" t="s">
        <v>3283</v>
      </c>
      <c r="B1839" s="458"/>
      <c r="C1839" s="244"/>
      <c r="D1839" s="303" t="s">
        <v>129</v>
      </c>
      <c r="E1839" s="49">
        <f t="shared" ref="E1839:E1902" si="36">COUNTIF($A$797:$BHE$870,A1839)</f>
        <v>0</v>
      </c>
      <c r="F1839" s="244">
        <f t="shared" ref="F1839:F1902" si="37">SUM(G1839:K1839)</f>
        <v>0</v>
      </c>
      <c r="G1839" s="315"/>
    </row>
    <row r="1840" spans="1:11" s="49" customFormat="1" ht="18">
      <c r="A1840" s="259" t="s">
        <v>2545</v>
      </c>
      <c r="B1840" s="28"/>
      <c r="C1840" s="244"/>
      <c r="D1840" s="303" t="s">
        <v>129</v>
      </c>
      <c r="E1840" s="49">
        <f t="shared" si="36"/>
        <v>0</v>
      </c>
      <c r="F1840" s="244">
        <f t="shared" si="37"/>
        <v>0</v>
      </c>
      <c r="G1840" s="315"/>
    </row>
    <row r="1841" spans="1:11" s="49" customFormat="1" ht="18">
      <c r="A1841" s="259" t="s">
        <v>1958</v>
      </c>
      <c r="B1841" s="28"/>
      <c r="C1841" s="244"/>
      <c r="D1841" s="303" t="s">
        <v>140</v>
      </c>
      <c r="E1841" s="49">
        <f t="shared" si="36"/>
        <v>34</v>
      </c>
      <c r="F1841" s="244">
        <f t="shared" si="37"/>
        <v>266</v>
      </c>
      <c r="G1841" s="315">
        <v>78</v>
      </c>
      <c r="H1841" s="49">
        <v>28</v>
      </c>
      <c r="I1841" s="49">
        <v>110</v>
      </c>
      <c r="K1841" s="49">
        <v>50</v>
      </c>
    </row>
    <row r="1842" spans="1:11" s="49" customFormat="1" ht="18">
      <c r="A1842" s="259" t="s">
        <v>1019</v>
      </c>
      <c r="B1842" s="28"/>
      <c r="C1842" s="244"/>
      <c r="D1842" s="303" t="s">
        <v>129</v>
      </c>
      <c r="E1842" s="49">
        <f t="shared" si="36"/>
        <v>0</v>
      </c>
      <c r="F1842" s="244">
        <f t="shared" si="37"/>
        <v>26</v>
      </c>
      <c r="G1842" s="315"/>
      <c r="I1842" s="49">
        <v>18</v>
      </c>
      <c r="J1842" s="49">
        <v>8</v>
      </c>
    </row>
    <row r="1843" spans="1:11" s="49" customFormat="1" ht="18">
      <c r="A1843" s="259" t="s">
        <v>429</v>
      </c>
      <c r="B1843" s="38"/>
      <c r="C1843" s="244"/>
      <c r="D1843" s="303" t="s">
        <v>135</v>
      </c>
      <c r="E1843" s="49">
        <f t="shared" si="36"/>
        <v>5</v>
      </c>
      <c r="F1843" s="244">
        <f t="shared" si="37"/>
        <v>49</v>
      </c>
      <c r="G1843" s="315">
        <v>4</v>
      </c>
      <c r="H1843" s="49">
        <v>45</v>
      </c>
    </row>
    <row r="1844" spans="1:11" s="49" customFormat="1" ht="18">
      <c r="A1844" s="259" t="s">
        <v>847</v>
      </c>
      <c r="B1844" s="237"/>
      <c r="C1844" s="244"/>
      <c r="D1844" s="303" t="s">
        <v>136</v>
      </c>
      <c r="E1844" s="49">
        <f t="shared" si="36"/>
        <v>4</v>
      </c>
      <c r="F1844" s="244">
        <f t="shared" si="37"/>
        <v>18</v>
      </c>
      <c r="G1844" s="315"/>
      <c r="H1844" s="49">
        <v>11</v>
      </c>
      <c r="I1844" s="49">
        <v>2</v>
      </c>
      <c r="K1844" s="49">
        <v>5</v>
      </c>
    </row>
    <row r="1845" spans="1:11" s="49" customFormat="1" ht="18">
      <c r="A1845" s="259" t="s">
        <v>466</v>
      </c>
      <c r="B1845" s="237"/>
      <c r="C1845" s="244"/>
      <c r="D1845" s="303" t="s">
        <v>139</v>
      </c>
      <c r="E1845" s="49">
        <f t="shared" si="36"/>
        <v>117</v>
      </c>
      <c r="F1845" s="244">
        <f t="shared" si="37"/>
        <v>699</v>
      </c>
      <c r="G1845" s="315">
        <v>210</v>
      </c>
      <c r="H1845" s="49">
        <v>429</v>
      </c>
      <c r="I1845" s="49">
        <v>60</v>
      </c>
    </row>
    <row r="1846" spans="1:11" s="49" customFormat="1" ht="18">
      <c r="A1846" s="259" t="s">
        <v>730</v>
      </c>
      <c r="B1846" s="28"/>
      <c r="C1846" s="244"/>
      <c r="D1846" s="303" t="s">
        <v>135</v>
      </c>
      <c r="E1846" s="49">
        <f t="shared" si="36"/>
        <v>6</v>
      </c>
      <c r="F1846" s="244">
        <f t="shared" si="37"/>
        <v>11</v>
      </c>
      <c r="G1846" s="315"/>
      <c r="I1846" s="49">
        <v>7</v>
      </c>
      <c r="J1846" s="49">
        <v>4</v>
      </c>
    </row>
    <row r="1847" spans="1:11" s="49" customFormat="1" ht="18">
      <c r="A1847" s="259" t="s">
        <v>3443</v>
      </c>
      <c r="B1847" s="28"/>
      <c r="C1847" s="244"/>
      <c r="D1847" s="303" t="s">
        <v>129</v>
      </c>
      <c r="E1847" s="49">
        <f t="shared" si="36"/>
        <v>6</v>
      </c>
      <c r="F1847" s="244">
        <f t="shared" si="37"/>
        <v>0</v>
      </c>
      <c r="G1847" s="315"/>
    </row>
    <row r="1848" spans="1:11" s="49" customFormat="1" ht="18">
      <c r="A1848" s="259" t="s">
        <v>2112</v>
      </c>
      <c r="B1848" s="28"/>
      <c r="C1848" s="244"/>
      <c r="D1848" s="303" t="s">
        <v>129</v>
      </c>
      <c r="E1848" s="49">
        <f t="shared" si="36"/>
        <v>1</v>
      </c>
      <c r="F1848" s="244">
        <f t="shared" si="37"/>
        <v>0</v>
      </c>
      <c r="G1848" s="315"/>
    </row>
    <row r="1849" spans="1:11" s="49" customFormat="1" ht="18">
      <c r="A1849" s="259" t="s">
        <v>2534</v>
      </c>
      <c r="B1849" s="28"/>
      <c r="C1849" s="244"/>
      <c r="D1849" s="303" t="s">
        <v>132</v>
      </c>
      <c r="E1849" s="49">
        <f t="shared" si="36"/>
        <v>1</v>
      </c>
      <c r="F1849" s="244">
        <f t="shared" si="37"/>
        <v>21</v>
      </c>
      <c r="G1849" s="315"/>
      <c r="H1849" s="49">
        <v>8</v>
      </c>
      <c r="I1849" s="49">
        <v>4</v>
      </c>
      <c r="J1849" s="49">
        <v>9</v>
      </c>
    </row>
    <row r="1850" spans="1:11" s="49" customFormat="1" ht="18.75">
      <c r="A1850" s="259" t="s">
        <v>2334</v>
      </c>
      <c r="B1850" s="302"/>
      <c r="C1850" s="244"/>
      <c r="D1850" s="303" t="s">
        <v>132</v>
      </c>
      <c r="E1850" s="49">
        <f t="shared" si="36"/>
        <v>5</v>
      </c>
      <c r="F1850" s="244">
        <f t="shared" si="37"/>
        <v>0</v>
      </c>
      <c r="G1850" s="315"/>
    </row>
    <row r="1851" spans="1:11" s="49" customFormat="1" ht="18">
      <c r="A1851" s="259" t="s">
        <v>3120</v>
      </c>
      <c r="B1851" s="28"/>
      <c r="C1851" s="244"/>
      <c r="D1851" s="303" t="s">
        <v>129</v>
      </c>
      <c r="E1851" s="49">
        <f t="shared" si="36"/>
        <v>1</v>
      </c>
      <c r="F1851" s="244">
        <f t="shared" si="37"/>
        <v>0</v>
      </c>
      <c r="G1851" s="315"/>
      <c r="K1851" s="170"/>
    </row>
    <row r="1852" spans="1:11" s="49" customFormat="1" ht="18">
      <c r="A1852" s="259" t="s">
        <v>1714</v>
      </c>
      <c r="B1852" s="237"/>
      <c r="C1852" s="244"/>
      <c r="D1852" s="303" t="s">
        <v>137</v>
      </c>
      <c r="E1852" s="49">
        <f t="shared" si="36"/>
        <v>34</v>
      </c>
      <c r="F1852" s="244">
        <f t="shared" si="37"/>
        <v>151</v>
      </c>
      <c r="G1852" s="315"/>
      <c r="H1852" s="49">
        <v>68</v>
      </c>
      <c r="I1852" s="49">
        <v>44</v>
      </c>
      <c r="J1852" s="49">
        <v>39</v>
      </c>
    </row>
    <row r="1853" spans="1:11" s="49" customFormat="1" ht="18">
      <c r="A1853" s="259" t="s">
        <v>3105</v>
      </c>
      <c r="B1853" s="28"/>
      <c r="C1853" s="244"/>
      <c r="D1853" s="303" t="s">
        <v>129</v>
      </c>
      <c r="E1853" s="49">
        <f t="shared" si="36"/>
        <v>0</v>
      </c>
      <c r="F1853" s="244">
        <f t="shared" si="37"/>
        <v>23</v>
      </c>
      <c r="G1853" s="315"/>
      <c r="H1853" s="49">
        <v>23</v>
      </c>
    </row>
    <row r="1854" spans="1:11" s="49" customFormat="1" ht="18">
      <c r="A1854" s="259" t="s">
        <v>2577</v>
      </c>
      <c r="B1854" s="28"/>
      <c r="C1854" s="244"/>
      <c r="D1854" s="303" t="s">
        <v>135</v>
      </c>
      <c r="E1854" s="49">
        <f t="shared" si="36"/>
        <v>16</v>
      </c>
      <c r="F1854" s="244">
        <f t="shared" si="37"/>
        <v>101</v>
      </c>
      <c r="G1854" s="315">
        <v>38</v>
      </c>
      <c r="H1854" s="49">
        <v>26</v>
      </c>
      <c r="I1854" s="49">
        <v>16</v>
      </c>
      <c r="J1854" s="49">
        <v>21</v>
      </c>
    </row>
    <row r="1855" spans="1:11" s="49" customFormat="1" ht="18">
      <c r="A1855" s="259" t="s">
        <v>515</v>
      </c>
      <c r="B1855" s="28"/>
      <c r="C1855" s="244"/>
      <c r="D1855" s="303" t="s">
        <v>129</v>
      </c>
      <c r="E1855" s="49">
        <f t="shared" si="36"/>
        <v>14</v>
      </c>
      <c r="F1855" s="244">
        <f t="shared" si="37"/>
        <v>9</v>
      </c>
      <c r="G1855" s="315">
        <v>2</v>
      </c>
      <c r="H1855" s="49">
        <v>7</v>
      </c>
    </row>
    <row r="1856" spans="1:11" s="49" customFormat="1" ht="18">
      <c r="A1856" s="259" t="s">
        <v>2649</v>
      </c>
      <c r="B1856" s="458"/>
      <c r="C1856" s="244"/>
      <c r="D1856" s="303" t="s">
        <v>130</v>
      </c>
      <c r="E1856" s="49">
        <f t="shared" si="36"/>
        <v>1</v>
      </c>
      <c r="F1856" s="244">
        <f t="shared" si="37"/>
        <v>4</v>
      </c>
      <c r="G1856" s="315"/>
      <c r="I1856" s="49">
        <v>1</v>
      </c>
      <c r="J1856" s="49">
        <v>3</v>
      </c>
    </row>
    <row r="1857" spans="1:11" s="49" customFormat="1" ht="18">
      <c r="A1857" s="259" t="s">
        <v>498</v>
      </c>
      <c r="B1857" s="28"/>
      <c r="C1857" s="244"/>
      <c r="D1857" s="303" t="s">
        <v>139</v>
      </c>
      <c r="E1857" s="49">
        <f t="shared" si="36"/>
        <v>94</v>
      </c>
      <c r="F1857" s="244">
        <f t="shared" si="37"/>
        <v>816</v>
      </c>
      <c r="G1857" s="315">
        <v>145</v>
      </c>
      <c r="H1857" s="49">
        <v>651</v>
      </c>
      <c r="J1857" s="49">
        <v>20</v>
      </c>
    </row>
    <row r="1858" spans="1:11" s="49" customFormat="1" ht="18">
      <c r="A1858" s="259" t="s">
        <v>3296</v>
      </c>
      <c r="B1858" s="28"/>
      <c r="C1858" s="244"/>
      <c r="D1858" s="303" t="s">
        <v>129</v>
      </c>
      <c r="E1858" s="49">
        <f t="shared" si="36"/>
        <v>1</v>
      </c>
      <c r="F1858" s="244">
        <f t="shared" si="37"/>
        <v>25</v>
      </c>
      <c r="G1858" s="315"/>
      <c r="I1858" s="49">
        <v>20</v>
      </c>
      <c r="K1858" s="49">
        <v>5</v>
      </c>
    </row>
    <row r="1859" spans="1:11" s="49" customFormat="1" ht="18">
      <c r="A1859" s="259" t="s">
        <v>1706</v>
      </c>
      <c r="B1859" s="28"/>
      <c r="C1859" s="244"/>
      <c r="D1859" s="303" t="s">
        <v>130</v>
      </c>
      <c r="E1859" s="49">
        <f t="shared" si="36"/>
        <v>24</v>
      </c>
      <c r="F1859" s="244">
        <f t="shared" si="37"/>
        <v>42</v>
      </c>
      <c r="G1859" s="315"/>
      <c r="H1859" s="49">
        <v>42</v>
      </c>
    </row>
    <row r="1860" spans="1:11" s="49" customFormat="1" ht="18">
      <c r="A1860" s="259" t="s">
        <v>1726</v>
      </c>
      <c r="B1860" s="237"/>
      <c r="C1860" s="244"/>
      <c r="D1860" s="1" t="s">
        <v>131</v>
      </c>
      <c r="E1860" s="49">
        <f t="shared" si="36"/>
        <v>27</v>
      </c>
      <c r="F1860" s="244">
        <f t="shared" si="37"/>
        <v>34</v>
      </c>
      <c r="G1860" s="315">
        <v>3</v>
      </c>
      <c r="H1860" s="49">
        <v>30</v>
      </c>
      <c r="J1860" s="49">
        <v>1</v>
      </c>
    </row>
    <row r="1861" spans="1:11" s="49" customFormat="1" ht="18">
      <c r="A1861" s="259" t="s">
        <v>2124</v>
      </c>
      <c r="B1861" s="237"/>
      <c r="C1861" s="244"/>
      <c r="D1861" s="303" t="s">
        <v>133</v>
      </c>
      <c r="E1861" s="49">
        <f t="shared" si="36"/>
        <v>85</v>
      </c>
      <c r="F1861" s="244">
        <f t="shared" si="37"/>
        <v>204</v>
      </c>
      <c r="G1861" s="315"/>
      <c r="H1861" s="49">
        <v>204</v>
      </c>
    </row>
    <row r="1862" spans="1:11" s="49" customFormat="1" ht="18">
      <c r="A1862" s="259" t="s">
        <v>1388</v>
      </c>
      <c r="B1862" s="28"/>
      <c r="C1862" s="244"/>
      <c r="D1862" s="303" t="s">
        <v>130</v>
      </c>
      <c r="E1862" s="49">
        <f t="shared" si="36"/>
        <v>1</v>
      </c>
      <c r="F1862" s="244">
        <f t="shared" si="37"/>
        <v>8</v>
      </c>
      <c r="G1862" s="315"/>
      <c r="I1862" s="49">
        <v>8</v>
      </c>
    </row>
    <row r="1863" spans="1:11" s="49" customFormat="1" ht="18">
      <c r="A1863" s="259" t="s">
        <v>597</v>
      </c>
      <c r="B1863" s="237"/>
      <c r="C1863" s="244"/>
      <c r="D1863" s="1" t="s">
        <v>131</v>
      </c>
      <c r="E1863" s="49">
        <f t="shared" si="36"/>
        <v>6</v>
      </c>
      <c r="F1863" s="244">
        <f t="shared" si="37"/>
        <v>0</v>
      </c>
      <c r="G1863" s="315"/>
    </row>
    <row r="1864" spans="1:11" s="49" customFormat="1" ht="18">
      <c r="A1864" s="259" t="s">
        <v>1704</v>
      </c>
      <c r="B1864" s="237"/>
      <c r="C1864" s="244"/>
      <c r="D1864" s="303" t="s">
        <v>139</v>
      </c>
      <c r="E1864" s="49">
        <f t="shared" si="36"/>
        <v>18</v>
      </c>
      <c r="F1864" s="244">
        <f t="shared" si="37"/>
        <v>159</v>
      </c>
      <c r="G1864" s="315"/>
      <c r="H1864" s="49">
        <v>97</v>
      </c>
      <c r="I1864" s="49">
        <v>62</v>
      </c>
    </row>
    <row r="1865" spans="1:11" s="49" customFormat="1" ht="18">
      <c r="A1865" s="259" t="s">
        <v>2612</v>
      </c>
      <c r="B1865" s="28"/>
      <c r="C1865" s="244"/>
      <c r="D1865" s="303" t="s">
        <v>129</v>
      </c>
      <c r="E1865" s="49">
        <f t="shared" si="36"/>
        <v>0</v>
      </c>
      <c r="F1865" s="244">
        <f t="shared" si="37"/>
        <v>25</v>
      </c>
      <c r="G1865" s="315"/>
      <c r="I1865" s="49">
        <v>7</v>
      </c>
      <c r="J1865" s="49">
        <v>18</v>
      </c>
    </row>
    <row r="1866" spans="1:11" s="49" customFormat="1" ht="18">
      <c r="A1866" s="259" t="s">
        <v>2648</v>
      </c>
      <c r="B1866" s="28"/>
      <c r="C1866" s="244"/>
      <c r="D1866" s="303" t="s">
        <v>130</v>
      </c>
      <c r="E1866" s="49">
        <f t="shared" si="36"/>
        <v>3</v>
      </c>
      <c r="F1866" s="244">
        <f t="shared" si="37"/>
        <v>0</v>
      </c>
      <c r="G1866" s="315"/>
    </row>
    <row r="1867" spans="1:11" s="49" customFormat="1" ht="18">
      <c r="A1867" s="259" t="s">
        <v>2335</v>
      </c>
      <c r="B1867" s="304"/>
      <c r="C1867" s="244"/>
      <c r="D1867" s="303" t="s">
        <v>132</v>
      </c>
      <c r="E1867" s="49">
        <f t="shared" si="36"/>
        <v>7</v>
      </c>
      <c r="F1867" s="244">
        <f t="shared" si="37"/>
        <v>98</v>
      </c>
      <c r="G1867" s="315">
        <v>2</v>
      </c>
      <c r="H1867" s="49">
        <v>75</v>
      </c>
      <c r="I1867" s="49">
        <v>21</v>
      </c>
    </row>
    <row r="1868" spans="1:11" s="49" customFormat="1" ht="18">
      <c r="A1868" s="259" t="s">
        <v>3501</v>
      </c>
      <c r="B1868" s="28"/>
      <c r="C1868" s="244"/>
      <c r="D1868" s="303" t="s">
        <v>129</v>
      </c>
      <c r="E1868" s="49">
        <f t="shared" si="36"/>
        <v>0</v>
      </c>
      <c r="F1868" s="244">
        <f t="shared" si="37"/>
        <v>0</v>
      </c>
      <c r="G1868" s="315"/>
    </row>
    <row r="1869" spans="1:11" s="49" customFormat="1" ht="18">
      <c r="A1869" s="259" t="s">
        <v>2043</v>
      </c>
      <c r="B1869" s="28"/>
      <c r="C1869" s="244"/>
      <c r="D1869" s="303" t="s">
        <v>129</v>
      </c>
      <c r="E1869" s="49">
        <f t="shared" si="36"/>
        <v>1</v>
      </c>
      <c r="F1869" s="244">
        <f t="shared" si="37"/>
        <v>0</v>
      </c>
      <c r="G1869" s="315"/>
    </row>
    <row r="1870" spans="1:11" s="49" customFormat="1" ht="18">
      <c r="A1870" s="259" t="s">
        <v>461</v>
      </c>
      <c r="B1870" s="28"/>
      <c r="C1870" s="244"/>
      <c r="D1870" s="303" t="s">
        <v>134</v>
      </c>
      <c r="E1870" s="49">
        <f t="shared" si="36"/>
        <v>6</v>
      </c>
      <c r="F1870" s="244">
        <f t="shared" si="37"/>
        <v>224</v>
      </c>
      <c r="G1870" s="315">
        <v>2</v>
      </c>
      <c r="H1870" s="49">
        <v>112</v>
      </c>
      <c r="I1870" s="49">
        <v>79</v>
      </c>
      <c r="J1870" s="49">
        <v>11</v>
      </c>
      <c r="K1870" s="49">
        <v>20</v>
      </c>
    </row>
    <row r="1871" spans="1:11" s="49" customFormat="1" ht="18">
      <c r="A1871" s="259" t="s">
        <v>603</v>
      </c>
      <c r="B1871" s="237"/>
      <c r="C1871" s="244"/>
      <c r="D1871" s="303" t="s">
        <v>129</v>
      </c>
      <c r="E1871" s="49">
        <f t="shared" si="36"/>
        <v>0</v>
      </c>
      <c r="F1871" s="244">
        <f t="shared" si="37"/>
        <v>9</v>
      </c>
      <c r="G1871" s="315"/>
      <c r="I1871" s="49">
        <v>9</v>
      </c>
      <c r="K1871" s="170"/>
    </row>
    <row r="1872" spans="1:11" s="49" customFormat="1" ht="18">
      <c r="A1872" s="259" t="s">
        <v>3295</v>
      </c>
      <c r="B1872" s="28"/>
      <c r="C1872" s="244"/>
      <c r="D1872" s="303" t="s">
        <v>129</v>
      </c>
      <c r="E1872" s="49">
        <f t="shared" si="36"/>
        <v>0</v>
      </c>
      <c r="F1872" s="244">
        <f t="shared" si="37"/>
        <v>0</v>
      </c>
      <c r="G1872" s="315"/>
    </row>
    <row r="1873" spans="1:11" s="49" customFormat="1" ht="18">
      <c r="A1873" s="259" t="s">
        <v>1724</v>
      </c>
      <c r="B1873" s="240"/>
      <c r="C1873" s="244"/>
      <c r="D1873" s="303" t="s">
        <v>132</v>
      </c>
      <c r="E1873" s="49">
        <f t="shared" si="36"/>
        <v>4</v>
      </c>
      <c r="F1873" s="244">
        <f t="shared" si="37"/>
        <v>3</v>
      </c>
      <c r="G1873" s="315"/>
      <c r="J1873" s="49">
        <v>3</v>
      </c>
    </row>
    <row r="1874" spans="1:11" s="49" customFormat="1" ht="18.75">
      <c r="A1874" s="259" t="s">
        <v>2015</v>
      </c>
      <c r="B1874" s="391"/>
      <c r="C1874" s="244"/>
      <c r="D1874" s="303" t="s">
        <v>135</v>
      </c>
      <c r="E1874" s="49">
        <f t="shared" si="36"/>
        <v>34</v>
      </c>
      <c r="F1874" s="244">
        <f t="shared" si="37"/>
        <v>95</v>
      </c>
      <c r="G1874" s="315">
        <v>93</v>
      </c>
      <c r="I1874" s="49">
        <v>2</v>
      </c>
    </row>
    <row r="1875" spans="1:11" s="49" customFormat="1" ht="18">
      <c r="A1875" s="259" t="s">
        <v>1011</v>
      </c>
      <c r="B1875" s="237"/>
      <c r="C1875" s="244"/>
      <c r="D1875" s="303" t="s">
        <v>140</v>
      </c>
      <c r="E1875" s="49">
        <f t="shared" si="36"/>
        <v>14</v>
      </c>
      <c r="F1875" s="244">
        <f t="shared" si="37"/>
        <v>358</v>
      </c>
      <c r="G1875" s="315">
        <v>52</v>
      </c>
      <c r="H1875" s="49">
        <v>178</v>
      </c>
      <c r="I1875" s="49">
        <v>28</v>
      </c>
      <c r="K1875" s="49">
        <v>100</v>
      </c>
    </row>
    <row r="1876" spans="1:11" s="49" customFormat="1" ht="18">
      <c r="A1876" s="259" t="s">
        <v>3263</v>
      </c>
      <c r="B1876" s="28"/>
      <c r="C1876" s="244"/>
      <c r="D1876" s="303" t="s">
        <v>129</v>
      </c>
      <c r="E1876" s="49">
        <f t="shared" si="36"/>
        <v>0</v>
      </c>
      <c r="F1876" s="244">
        <f t="shared" si="37"/>
        <v>0</v>
      </c>
      <c r="G1876" s="315"/>
      <c r="K1876" s="170"/>
    </row>
    <row r="1877" spans="1:11" s="49" customFormat="1" ht="18">
      <c r="A1877" s="259" t="s">
        <v>3311</v>
      </c>
      <c r="B1877" s="28"/>
      <c r="C1877" s="244"/>
      <c r="D1877" s="303" t="s">
        <v>129</v>
      </c>
      <c r="E1877" s="49">
        <f t="shared" si="36"/>
        <v>0</v>
      </c>
      <c r="F1877" s="244">
        <f t="shared" si="37"/>
        <v>0</v>
      </c>
      <c r="G1877" s="315"/>
    </row>
    <row r="1878" spans="1:11" s="49" customFormat="1" ht="18">
      <c r="A1878" s="259" t="s">
        <v>3515</v>
      </c>
      <c r="B1878" s="28"/>
      <c r="C1878" s="244"/>
      <c r="D1878" s="303" t="s">
        <v>129</v>
      </c>
      <c r="E1878" s="49">
        <f t="shared" si="36"/>
        <v>0</v>
      </c>
      <c r="F1878" s="244">
        <f t="shared" si="37"/>
        <v>1</v>
      </c>
      <c r="G1878" s="315"/>
      <c r="J1878" s="49">
        <v>1</v>
      </c>
    </row>
    <row r="1879" spans="1:11" s="49" customFormat="1" ht="18">
      <c r="A1879" s="259" t="s">
        <v>3458</v>
      </c>
      <c r="B1879" s="28"/>
      <c r="C1879" s="244"/>
      <c r="D1879" s="303" t="s">
        <v>129</v>
      </c>
      <c r="E1879" s="49">
        <f t="shared" si="36"/>
        <v>0</v>
      </c>
      <c r="F1879" s="244">
        <f t="shared" si="37"/>
        <v>0</v>
      </c>
      <c r="G1879" s="315"/>
    </row>
    <row r="1880" spans="1:11" s="49" customFormat="1" ht="18">
      <c r="A1880" s="259" t="s">
        <v>3431</v>
      </c>
      <c r="B1880" s="28"/>
      <c r="C1880" s="244"/>
      <c r="D1880" s="303" t="s">
        <v>129</v>
      </c>
      <c r="E1880" s="49">
        <f t="shared" si="36"/>
        <v>0</v>
      </c>
      <c r="F1880" s="244">
        <f t="shared" si="37"/>
        <v>0</v>
      </c>
      <c r="G1880" s="315"/>
    </row>
    <row r="1881" spans="1:11" s="49" customFormat="1" ht="18">
      <c r="A1881" s="259" t="s">
        <v>3279</v>
      </c>
      <c r="B1881" s="237"/>
      <c r="C1881" s="244"/>
      <c r="D1881" s="303" t="s">
        <v>129</v>
      </c>
      <c r="E1881" s="49">
        <f t="shared" si="36"/>
        <v>0</v>
      </c>
      <c r="F1881" s="244">
        <f t="shared" si="37"/>
        <v>0</v>
      </c>
      <c r="G1881" s="315"/>
    </row>
    <row r="1882" spans="1:11" s="49" customFormat="1" ht="18">
      <c r="A1882" s="259" t="s">
        <v>3239</v>
      </c>
      <c r="B1882" s="28"/>
      <c r="C1882" s="244"/>
      <c r="D1882" s="303" t="s">
        <v>130</v>
      </c>
      <c r="E1882" s="49">
        <f t="shared" si="36"/>
        <v>8</v>
      </c>
      <c r="F1882" s="244">
        <f t="shared" si="37"/>
        <v>0</v>
      </c>
      <c r="G1882" s="315"/>
    </row>
    <row r="1883" spans="1:11" s="49" customFormat="1" ht="18">
      <c r="A1883" s="259" t="s">
        <v>1369</v>
      </c>
      <c r="B1883" s="237"/>
      <c r="C1883" s="244"/>
      <c r="D1883" s="1" t="s">
        <v>131</v>
      </c>
      <c r="E1883" s="49">
        <f t="shared" si="36"/>
        <v>2</v>
      </c>
      <c r="F1883" s="244">
        <f t="shared" si="37"/>
        <v>16</v>
      </c>
      <c r="G1883" s="315"/>
      <c r="I1883" s="49">
        <v>5</v>
      </c>
      <c r="J1883" s="49">
        <v>11</v>
      </c>
    </row>
    <row r="1884" spans="1:11" s="49" customFormat="1" ht="18">
      <c r="A1884" s="259" t="s">
        <v>1008</v>
      </c>
      <c r="B1884" s="28"/>
      <c r="C1884" s="244"/>
      <c r="D1884" s="303" t="s">
        <v>136</v>
      </c>
      <c r="E1884" s="49">
        <f t="shared" si="36"/>
        <v>7</v>
      </c>
      <c r="F1884" s="244">
        <f t="shared" si="37"/>
        <v>4</v>
      </c>
      <c r="G1884" s="315"/>
      <c r="J1884" s="49">
        <v>4</v>
      </c>
    </row>
    <row r="1885" spans="1:11" s="49" customFormat="1" ht="18">
      <c r="A1885" s="259" t="s">
        <v>954</v>
      </c>
      <c r="B1885" s="458"/>
      <c r="C1885" s="244"/>
      <c r="D1885" s="303" t="s">
        <v>132</v>
      </c>
      <c r="E1885" s="49">
        <f t="shared" si="36"/>
        <v>0</v>
      </c>
      <c r="F1885" s="244">
        <f t="shared" si="37"/>
        <v>63</v>
      </c>
      <c r="G1885" s="315"/>
      <c r="K1885" s="49">
        <v>63</v>
      </c>
    </row>
    <row r="1886" spans="1:11" s="49" customFormat="1" ht="18" customHeight="1">
      <c r="A1886" s="259" t="s">
        <v>1800</v>
      </c>
      <c r="B1886" s="237"/>
      <c r="C1886" s="244"/>
      <c r="D1886" s="303" t="s">
        <v>140</v>
      </c>
      <c r="E1886" s="49">
        <f t="shared" si="36"/>
        <v>17</v>
      </c>
      <c r="F1886" s="244">
        <f t="shared" si="37"/>
        <v>855</v>
      </c>
      <c r="G1886" s="315">
        <v>346</v>
      </c>
      <c r="H1886" s="49">
        <v>371</v>
      </c>
      <c r="I1886" s="49">
        <v>42</v>
      </c>
      <c r="J1886" s="49">
        <v>61</v>
      </c>
      <c r="K1886" s="49">
        <v>35</v>
      </c>
    </row>
    <row r="1887" spans="1:11" s="49" customFormat="1" ht="18" customHeight="1">
      <c r="A1887" s="259" t="s">
        <v>3449</v>
      </c>
      <c r="B1887" s="28"/>
      <c r="C1887" s="244"/>
      <c r="D1887" s="303" t="s">
        <v>129</v>
      </c>
      <c r="E1887" s="49">
        <f t="shared" si="36"/>
        <v>0</v>
      </c>
      <c r="F1887" s="244">
        <f t="shared" si="37"/>
        <v>4</v>
      </c>
      <c r="G1887" s="315"/>
      <c r="I1887" s="49">
        <v>3</v>
      </c>
      <c r="J1887" s="49">
        <v>1</v>
      </c>
      <c r="K1887" s="170"/>
    </row>
    <row r="1888" spans="1:11" s="49" customFormat="1" ht="18" customHeight="1">
      <c r="A1888" s="259" t="s">
        <v>585</v>
      </c>
      <c r="B1888" s="237"/>
      <c r="C1888" s="244"/>
      <c r="D1888" s="303" t="s">
        <v>137</v>
      </c>
      <c r="E1888" s="49">
        <f t="shared" si="36"/>
        <v>2</v>
      </c>
      <c r="F1888" s="244">
        <f t="shared" si="37"/>
        <v>281</v>
      </c>
      <c r="G1888" s="315">
        <v>19</v>
      </c>
      <c r="H1888" s="49">
        <v>174</v>
      </c>
      <c r="I1888" s="49">
        <v>43</v>
      </c>
      <c r="J1888" s="49">
        <v>45</v>
      </c>
    </row>
    <row r="1889" spans="1:11" s="49" customFormat="1" ht="18" customHeight="1">
      <c r="A1889" s="259" t="s">
        <v>604</v>
      </c>
      <c r="B1889" s="237"/>
      <c r="C1889" s="244"/>
      <c r="D1889" s="303" t="s">
        <v>137</v>
      </c>
      <c r="E1889" s="49">
        <f t="shared" si="36"/>
        <v>6</v>
      </c>
      <c r="F1889" s="244">
        <f t="shared" si="37"/>
        <v>97</v>
      </c>
      <c r="G1889" s="315">
        <v>20</v>
      </c>
      <c r="H1889" s="49">
        <v>45</v>
      </c>
      <c r="I1889" s="49">
        <v>17</v>
      </c>
      <c r="J1889" s="49">
        <v>15</v>
      </c>
    </row>
    <row r="1890" spans="1:11" s="49" customFormat="1" ht="18" customHeight="1">
      <c r="A1890" s="259" t="s">
        <v>553</v>
      </c>
      <c r="B1890" s="28"/>
      <c r="C1890" s="244"/>
      <c r="D1890" s="303" t="s">
        <v>137</v>
      </c>
      <c r="E1890" s="49">
        <f t="shared" si="36"/>
        <v>1</v>
      </c>
      <c r="F1890" s="244">
        <f t="shared" si="37"/>
        <v>113</v>
      </c>
      <c r="G1890" s="315"/>
      <c r="H1890" s="49">
        <v>20</v>
      </c>
      <c r="I1890" s="49">
        <v>47</v>
      </c>
      <c r="J1890" s="49">
        <v>46</v>
      </c>
    </row>
    <row r="1891" spans="1:11" s="49" customFormat="1" ht="18" customHeight="1">
      <c r="A1891" s="259" t="s">
        <v>2149</v>
      </c>
      <c r="B1891"/>
      <c r="C1891" s="244"/>
      <c r="D1891" s="303" t="s">
        <v>132</v>
      </c>
      <c r="E1891" s="49">
        <f t="shared" si="36"/>
        <v>2</v>
      </c>
      <c r="F1891" s="244">
        <f t="shared" si="37"/>
        <v>43</v>
      </c>
      <c r="G1891" s="315"/>
      <c r="I1891" s="49">
        <v>13</v>
      </c>
      <c r="J1891" s="49">
        <v>30</v>
      </c>
    </row>
    <row r="1892" spans="1:11" s="49" customFormat="1" ht="18" customHeight="1">
      <c r="A1892" s="259" t="s">
        <v>2655</v>
      </c>
      <c r="B1892" s="458"/>
      <c r="C1892" s="244"/>
      <c r="D1892" s="303" t="s">
        <v>129</v>
      </c>
      <c r="E1892" s="49">
        <f t="shared" si="36"/>
        <v>0</v>
      </c>
      <c r="F1892" s="244">
        <f t="shared" si="37"/>
        <v>26</v>
      </c>
      <c r="G1892" s="315"/>
      <c r="I1892" s="49">
        <v>14</v>
      </c>
      <c r="J1892" s="49">
        <v>12</v>
      </c>
    </row>
    <row r="1893" spans="1:11" s="49" customFormat="1" ht="18" customHeight="1">
      <c r="A1893" s="259" t="s">
        <v>2544</v>
      </c>
      <c r="B1893" s="28"/>
      <c r="C1893" s="244"/>
      <c r="D1893" s="303" t="s">
        <v>129</v>
      </c>
      <c r="E1893" s="49">
        <f t="shared" si="36"/>
        <v>1</v>
      </c>
      <c r="F1893" s="244">
        <f t="shared" si="37"/>
        <v>20</v>
      </c>
      <c r="G1893" s="315"/>
      <c r="H1893" s="49">
        <v>19</v>
      </c>
      <c r="I1893" s="49">
        <v>1</v>
      </c>
    </row>
    <row r="1894" spans="1:11" s="49" customFormat="1" ht="18" customHeight="1">
      <c r="A1894" s="259" t="s">
        <v>1801</v>
      </c>
      <c r="B1894" s="237"/>
      <c r="C1894" s="244"/>
      <c r="D1894" s="303" t="s">
        <v>136</v>
      </c>
      <c r="E1894" s="49">
        <f t="shared" si="36"/>
        <v>2</v>
      </c>
      <c r="F1894" s="244">
        <f t="shared" si="37"/>
        <v>122</v>
      </c>
      <c r="G1894" s="315">
        <v>90</v>
      </c>
      <c r="I1894" s="49">
        <v>21</v>
      </c>
      <c r="K1894" s="49">
        <v>11</v>
      </c>
    </row>
    <row r="1895" spans="1:11" s="49" customFormat="1" ht="18" customHeight="1">
      <c r="A1895" s="259" t="s">
        <v>1400</v>
      </c>
      <c r="B1895" s="28"/>
      <c r="C1895" s="244"/>
      <c r="D1895" s="303" t="s">
        <v>129</v>
      </c>
      <c r="E1895" s="49">
        <f t="shared" si="36"/>
        <v>58</v>
      </c>
      <c r="F1895" s="244">
        <f t="shared" si="37"/>
        <v>247</v>
      </c>
      <c r="G1895" s="315"/>
      <c r="H1895" s="49">
        <v>106</v>
      </c>
      <c r="I1895" s="49">
        <v>94</v>
      </c>
      <c r="J1895" s="49">
        <v>1</v>
      </c>
      <c r="K1895" s="335">
        <v>46</v>
      </c>
    </row>
    <row r="1896" spans="1:11" s="49" customFormat="1" ht="18" customHeight="1">
      <c r="A1896" s="259" t="s">
        <v>975</v>
      </c>
      <c r="B1896" s="28"/>
      <c r="C1896" s="244"/>
      <c r="D1896" s="303" t="s">
        <v>137</v>
      </c>
      <c r="E1896" s="49">
        <f t="shared" si="36"/>
        <v>5</v>
      </c>
      <c r="F1896" s="244">
        <f t="shared" si="37"/>
        <v>143</v>
      </c>
      <c r="G1896" s="315"/>
      <c r="H1896" s="49">
        <v>108</v>
      </c>
      <c r="I1896" s="49">
        <v>35</v>
      </c>
    </row>
    <row r="1897" spans="1:11" s="49" customFormat="1" ht="18" customHeight="1">
      <c r="A1897" s="259" t="s">
        <v>3269</v>
      </c>
      <c r="B1897" s="28"/>
      <c r="C1897" s="244"/>
      <c r="D1897" s="303" t="s">
        <v>129</v>
      </c>
      <c r="E1897" s="49">
        <f t="shared" si="36"/>
        <v>0</v>
      </c>
      <c r="F1897" s="244">
        <f t="shared" si="37"/>
        <v>0</v>
      </c>
      <c r="G1897" s="315"/>
    </row>
    <row r="1898" spans="1:11" s="49" customFormat="1" ht="18" customHeight="1">
      <c r="A1898" s="259" t="s">
        <v>1715</v>
      </c>
      <c r="B1898" s="237"/>
      <c r="C1898" s="244"/>
      <c r="D1898" s="303" t="s">
        <v>137</v>
      </c>
      <c r="E1898" s="49">
        <f t="shared" si="36"/>
        <v>15</v>
      </c>
      <c r="F1898" s="244">
        <f t="shared" si="37"/>
        <v>244</v>
      </c>
      <c r="G1898" s="315">
        <v>150</v>
      </c>
      <c r="H1898" s="49">
        <v>36</v>
      </c>
      <c r="I1898" s="49">
        <v>47</v>
      </c>
      <c r="J1898" s="49">
        <v>6</v>
      </c>
      <c r="K1898" s="49">
        <v>5</v>
      </c>
    </row>
    <row r="1899" spans="1:11" s="49" customFormat="1" ht="18" customHeight="1">
      <c r="A1899" s="259" t="s">
        <v>528</v>
      </c>
      <c r="B1899" s="240"/>
      <c r="C1899" s="244"/>
      <c r="D1899" s="303" t="s">
        <v>135</v>
      </c>
      <c r="E1899" s="49">
        <f t="shared" si="36"/>
        <v>2</v>
      </c>
      <c r="F1899" s="244">
        <f t="shared" si="37"/>
        <v>58</v>
      </c>
      <c r="G1899" s="315">
        <v>58</v>
      </c>
    </row>
    <row r="1900" spans="1:11" s="49" customFormat="1" ht="18" customHeight="1">
      <c r="A1900" s="259" t="s">
        <v>1996</v>
      </c>
      <c r="B1900" s="28"/>
      <c r="C1900" s="244"/>
      <c r="D1900" s="303" t="s">
        <v>130</v>
      </c>
      <c r="E1900" s="49">
        <f t="shared" si="36"/>
        <v>2</v>
      </c>
      <c r="F1900" s="244">
        <f t="shared" si="37"/>
        <v>51</v>
      </c>
      <c r="G1900" s="315">
        <v>51</v>
      </c>
      <c r="K1900" s="28"/>
    </row>
    <row r="1901" spans="1:11" s="49" customFormat="1" ht="18" customHeight="1">
      <c r="A1901" s="259" t="s">
        <v>3330</v>
      </c>
      <c r="B1901" s="28"/>
      <c r="C1901" s="244"/>
      <c r="D1901" s="303" t="s">
        <v>129</v>
      </c>
      <c r="E1901" s="49">
        <f t="shared" si="36"/>
        <v>0</v>
      </c>
      <c r="F1901" s="244">
        <f t="shared" si="37"/>
        <v>3</v>
      </c>
      <c r="G1901" s="315"/>
      <c r="I1901" s="49">
        <v>2</v>
      </c>
      <c r="J1901" s="49">
        <v>1</v>
      </c>
      <c r="K1901" s="170"/>
    </row>
    <row r="1902" spans="1:11" s="49" customFormat="1" ht="18" customHeight="1">
      <c r="A1902" s="259" t="s">
        <v>3377</v>
      </c>
      <c r="B1902" s="237"/>
      <c r="C1902" s="244"/>
      <c r="D1902" s="303" t="s">
        <v>129</v>
      </c>
      <c r="E1902" s="49">
        <f t="shared" si="36"/>
        <v>5</v>
      </c>
      <c r="F1902" s="244">
        <f t="shared" si="37"/>
        <v>21</v>
      </c>
      <c r="G1902" s="315"/>
      <c r="H1902" s="49">
        <v>21</v>
      </c>
    </row>
    <row r="1903" spans="1:11" s="49" customFormat="1" ht="18" customHeight="1">
      <c r="A1903" s="259" t="s">
        <v>963</v>
      </c>
      <c r="B1903" s="458"/>
      <c r="C1903" s="244"/>
      <c r="D1903" s="303" t="s">
        <v>129</v>
      </c>
      <c r="E1903" s="49">
        <f t="shared" ref="E1903:E1960" si="38">COUNTIF($A$797:$BHE$870,A1903)</f>
        <v>3</v>
      </c>
      <c r="F1903" s="244">
        <f t="shared" ref="F1903:F1966" si="39">SUM(G1903:K1903)</f>
        <v>135</v>
      </c>
      <c r="G1903" s="315">
        <v>108</v>
      </c>
      <c r="I1903" s="49">
        <v>10</v>
      </c>
      <c r="K1903" s="49">
        <v>17</v>
      </c>
    </row>
    <row r="1904" spans="1:11" s="49" customFormat="1" ht="18" customHeight="1">
      <c r="A1904" s="259" t="s">
        <v>2614</v>
      </c>
      <c r="B1904" s="28"/>
      <c r="C1904" s="244"/>
      <c r="D1904" s="303" t="s">
        <v>129</v>
      </c>
      <c r="E1904" s="49">
        <f t="shared" si="38"/>
        <v>0</v>
      </c>
      <c r="F1904" s="244">
        <f t="shared" si="39"/>
        <v>4</v>
      </c>
      <c r="G1904" s="315"/>
      <c r="I1904" s="49">
        <v>3</v>
      </c>
      <c r="J1904" s="49">
        <v>1</v>
      </c>
      <c r="K1904" s="170"/>
    </row>
    <row r="1905" spans="1:11" s="49" customFormat="1" ht="18" customHeight="1">
      <c r="A1905" s="259" t="s">
        <v>1374</v>
      </c>
      <c r="B1905" s="237"/>
      <c r="C1905" s="244"/>
      <c r="D1905" s="303" t="s">
        <v>136</v>
      </c>
      <c r="E1905" s="49">
        <f t="shared" si="38"/>
        <v>27</v>
      </c>
      <c r="F1905" s="244">
        <f t="shared" si="39"/>
        <v>635</v>
      </c>
      <c r="G1905" s="315">
        <v>247</v>
      </c>
      <c r="H1905" s="49">
        <v>218</v>
      </c>
      <c r="J1905" s="49">
        <v>40</v>
      </c>
      <c r="K1905" s="49">
        <v>130</v>
      </c>
    </row>
    <row r="1906" spans="1:11" s="49" customFormat="1" ht="18" customHeight="1">
      <c r="A1906" s="259" t="s">
        <v>835</v>
      </c>
      <c r="B1906" s="458"/>
      <c r="C1906" s="244"/>
      <c r="D1906" s="303" t="s">
        <v>138</v>
      </c>
      <c r="E1906" s="49">
        <f t="shared" si="38"/>
        <v>118</v>
      </c>
      <c r="F1906" s="244">
        <f t="shared" si="39"/>
        <v>1491</v>
      </c>
      <c r="G1906" s="315">
        <v>1265</v>
      </c>
      <c r="H1906" s="49">
        <v>188</v>
      </c>
      <c r="I1906" s="49">
        <v>38</v>
      </c>
    </row>
    <row r="1907" spans="1:11" s="49" customFormat="1" ht="18" customHeight="1">
      <c r="A1907" s="259" t="s">
        <v>2029</v>
      </c>
      <c r="B1907" s="28"/>
      <c r="C1907" s="244"/>
      <c r="D1907" s="303" t="s">
        <v>129</v>
      </c>
      <c r="E1907" s="49">
        <f t="shared" si="38"/>
        <v>2</v>
      </c>
      <c r="F1907" s="244">
        <f t="shared" si="39"/>
        <v>1</v>
      </c>
      <c r="G1907" s="315"/>
      <c r="I1907" s="49">
        <v>1</v>
      </c>
    </row>
    <row r="1908" spans="1:11" s="49" customFormat="1" ht="18" customHeight="1">
      <c r="A1908" s="259" t="s">
        <v>414</v>
      </c>
      <c r="B1908" s="28"/>
      <c r="C1908" s="244"/>
      <c r="D1908" s="303" t="s">
        <v>130</v>
      </c>
      <c r="E1908" s="49">
        <f t="shared" si="38"/>
        <v>11</v>
      </c>
      <c r="F1908" s="244">
        <f t="shared" si="39"/>
        <v>31</v>
      </c>
      <c r="G1908" s="315">
        <v>15</v>
      </c>
      <c r="I1908" s="49">
        <v>5</v>
      </c>
      <c r="J1908" s="49">
        <v>11</v>
      </c>
    </row>
    <row r="1909" spans="1:11" s="49" customFormat="1" ht="18" customHeight="1">
      <c r="A1909" s="259" t="s">
        <v>576</v>
      </c>
      <c r="B1909" s="237"/>
      <c r="C1909" s="244"/>
      <c r="D1909" s="303" t="s">
        <v>133</v>
      </c>
      <c r="E1909" s="49">
        <f t="shared" si="38"/>
        <v>30</v>
      </c>
      <c r="F1909" s="244">
        <f t="shared" si="39"/>
        <v>94</v>
      </c>
      <c r="G1909" s="315">
        <v>32</v>
      </c>
      <c r="H1909" s="49">
        <v>62</v>
      </c>
    </row>
    <row r="1910" spans="1:11" s="49" customFormat="1" ht="18" customHeight="1">
      <c r="A1910" s="259" t="s">
        <v>2063</v>
      </c>
      <c r="B1910" s="237"/>
      <c r="C1910" s="244"/>
      <c r="D1910" s="1" t="s">
        <v>131</v>
      </c>
      <c r="E1910" s="49">
        <f t="shared" si="38"/>
        <v>4</v>
      </c>
      <c r="F1910" s="244">
        <f t="shared" si="39"/>
        <v>88</v>
      </c>
      <c r="G1910" s="315">
        <v>15</v>
      </c>
      <c r="H1910" s="49">
        <v>33</v>
      </c>
      <c r="I1910" s="49">
        <v>29</v>
      </c>
      <c r="J1910" s="49">
        <v>6</v>
      </c>
      <c r="K1910" s="49">
        <v>5</v>
      </c>
    </row>
    <row r="1911" spans="1:11" s="49" customFormat="1" ht="18" customHeight="1">
      <c r="A1911" s="259" t="s">
        <v>3245</v>
      </c>
      <c r="B1911" s="237"/>
      <c r="C1911" s="244"/>
      <c r="D1911" s="303" t="s">
        <v>129</v>
      </c>
      <c r="E1911" s="49">
        <f t="shared" si="38"/>
        <v>0</v>
      </c>
      <c r="F1911" s="244">
        <f t="shared" si="39"/>
        <v>10</v>
      </c>
      <c r="G1911" s="315"/>
      <c r="J1911" s="49">
        <v>10</v>
      </c>
    </row>
    <row r="1912" spans="1:11" s="49" customFormat="1" ht="18" customHeight="1">
      <c r="A1912" s="259" t="s">
        <v>3306</v>
      </c>
      <c r="B1912" s="28"/>
      <c r="C1912" s="244"/>
      <c r="D1912" s="303" t="s">
        <v>129</v>
      </c>
      <c r="E1912" s="49">
        <f t="shared" si="38"/>
        <v>0</v>
      </c>
      <c r="F1912" s="244">
        <f t="shared" si="39"/>
        <v>0</v>
      </c>
      <c r="G1912" s="315"/>
      <c r="K1912" s="170"/>
    </row>
    <row r="1913" spans="1:11" s="49" customFormat="1" ht="18" customHeight="1">
      <c r="A1913" s="259" t="s">
        <v>1002</v>
      </c>
      <c r="B1913" s="237"/>
      <c r="C1913" s="244"/>
      <c r="D1913" s="303" t="s">
        <v>136</v>
      </c>
      <c r="E1913" s="49">
        <f t="shared" si="38"/>
        <v>12</v>
      </c>
      <c r="F1913" s="244">
        <f t="shared" si="39"/>
        <v>336</v>
      </c>
      <c r="G1913" s="315">
        <v>36</v>
      </c>
      <c r="H1913" s="49">
        <v>162</v>
      </c>
      <c r="I1913" s="49">
        <v>115</v>
      </c>
      <c r="J1913" s="49">
        <v>18</v>
      </c>
      <c r="K1913" s="49">
        <v>5</v>
      </c>
    </row>
    <row r="1914" spans="1:11" s="49" customFormat="1" ht="18" customHeight="1">
      <c r="A1914" s="259" t="s">
        <v>3294</v>
      </c>
      <c r="B1914"/>
      <c r="C1914" s="244"/>
      <c r="D1914" s="303" t="s">
        <v>132</v>
      </c>
      <c r="E1914" s="49">
        <f t="shared" si="38"/>
        <v>4</v>
      </c>
      <c r="F1914" s="244">
        <f t="shared" si="39"/>
        <v>3</v>
      </c>
      <c r="G1914" s="315"/>
      <c r="H1914" s="49">
        <v>3</v>
      </c>
    </row>
    <row r="1915" spans="1:11" s="49" customFormat="1" ht="18" customHeight="1">
      <c r="A1915" s="259" t="s">
        <v>1747</v>
      </c>
      <c r="B1915" s="28"/>
      <c r="C1915" s="244"/>
      <c r="D1915" s="303" t="s">
        <v>129</v>
      </c>
      <c r="E1915" s="49">
        <f t="shared" si="38"/>
        <v>0</v>
      </c>
      <c r="F1915" s="244">
        <f t="shared" si="39"/>
        <v>15</v>
      </c>
      <c r="G1915" s="315"/>
      <c r="J1915" s="49">
        <v>15</v>
      </c>
    </row>
    <row r="1916" spans="1:11" s="49" customFormat="1" ht="18" customHeight="1">
      <c r="A1916" s="259" t="s">
        <v>512</v>
      </c>
      <c r="B1916" s="240"/>
      <c r="C1916" s="244"/>
      <c r="D1916" s="303" t="s">
        <v>135</v>
      </c>
      <c r="E1916" s="49">
        <f t="shared" si="38"/>
        <v>6</v>
      </c>
      <c r="F1916" s="244">
        <f t="shared" si="39"/>
        <v>28</v>
      </c>
      <c r="G1916" s="315"/>
      <c r="H1916" s="49">
        <v>9</v>
      </c>
      <c r="K1916" s="49">
        <v>19</v>
      </c>
    </row>
    <row r="1917" spans="1:11" s="49" customFormat="1" ht="18" customHeight="1">
      <c r="A1917" s="259" t="s">
        <v>2657</v>
      </c>
      <c r="B1917" s="28"/>
      <c r="C1917" s="244"/>
      <c r="D1917" s="303" t="s">
        <v>129</v>
      </c>
      <c r="E1917" s="49">
        <f t="shared" si="38"/>
        <v>0</v>
      </c>
      <c r="F1917" s="244">
        <f t="shared" si="39"/>
        <v>0</v>
      </c>
      <c r="G1917" s="315"/>
    </row>
    <row r="1918" spans="1:11" s="49" customFormat="1" ht="18" customHeight="1">
      <c r="A1918" s="259" t="s">
        <v>1722</v>
      </c>
      <c r="B1918" s="237"/>
      <c r="C1918" s="244"/>
      <c r="D1918" s="1" t="s">
        <v>131</v>
      </c>
      <c r="E1918" s="49">
        <f t="shared" si="38"/>
        <v>4</v>
      </c>
      <c r="F1918" s="244">
        <f t="shared" si="39"/>
        <v>73</v>
      </c>
      <c r="G1918" s="315"/>
      <c r="H1918" s="49">
        <v>65</v>
      </c>
      <c r="J1918" s="49">
        <v>8</v>
      </c>
    </row>
    <row r="1919" spans="1:11" s="49" customFormat="1" ht="18" customHeight="1">
      <c r="A1919" s="259" t="s">
        <v>3354</v>
      </c>
      <c r="B1919" s="28"/>
      <c r="C1919" s="244"/>
      <c r="D1919" s="303" t="s">
        <v>129</v>
      </c>
      <c r="E1919" s="49">
        <f t="shared" si="38"/>
        <v>0</v>
      </c>
      <c r="F1919" s="244">
        <f t="shared" si="39"/>
        <v>0</v>
      </c>
      <c r="G1919" s="315"/>
    </row>
    <row r="1920" spans="1:11" s="49" customFormat="1" ht="18" customHeight="1">
      <c r="A1920" s="259" t="s">
        <v>2579</v>
      </c>
      <c r="B1920" s="28"/>
      <c r="C1920" s="244"/>
      <c r="D1920" s="303" t="s">
        <v>129</v>
      </c>
      <c r="E1920" s="49">
        <f t="shared" si="38"/>
        <v>0</v>
      </c>
      <c r="F1920" s="244">
        <f t="shared" si="39"/>
        <v>0</v>
      </c>
      <c r="G1920" s="315"/>
    </row>
    <row r="1921" spans="1:11" s="49" customFormat="1" ht="18" customHeight="1">
      <c r="A1921" s="259" t="s">
        <v>3285</v>
      </c>
      <c r="B1921" s="28"/>
      <c r="C1921" s="244"/>
      <c r="D1921" s="303" t="s">
        <v>129</v>
      </c>
      <c r="E1921" s="49">
        <f t="shared" si="38"/>
        <v>0</v>
      </c>
      <c r="F1921" s="244">
        <f t="shared" si="39"/>
        <v>18</v>
      </c>
      <c r="G1921" s="315">
        <v>3</v>
      </c>
      <c r="I1921" s="49">
        <v>15</v>
      </c>
    </row>
    <row r="1922" spans="1:11" s="49" customFormat="1" ht="18" customHeight="1">
      <c r="A1922" s="259" t="s">
        <v>2042</v>
      </c>
      <c r="B1922" s="237"/>
      <c r="C1922" s="244"/>
      <c r="D1922" s="1" t="s">
        <v>131</v>
      </c>
      <c r="E1922" s="49">
        <f t="shared" si="38"/>
        <v>14</v>
      </c>
      <c r="F1922" s="244">
        <f t="shared" si="39"/>
        <v>272</v>
      </c>
      <c r="G1922" s="315">
        <v>4</v>
      </c>
      <c r="H1922" s="49">
        <v>106</v>
      </c>
      <c r="I1922" s="49">
        <v>76</v>
      </c>
      <c r="J1922" s="49">
        <v>56</v>
      </c>
      <c r="K1922" s="49">
        <v>30</v>
      </c>
    </row>
    <row r="1923" spans="1:11" s="49" customFormat="1" ht="18" customHeight="1">
      <c r="A1923" s="259" t="s">
        <v>752</v>
      </c>
      <c r="B1923" s="28"/>
      <c r="C1923" s="244"/>
      <c r="D1923" s="303" t="s">
        <v>129</v>
      </c>
      <c r="E1923" s="49">
        <f t="shared" si="38"/>
        <v>1</v>
      </c>
      <c r="F1923" s="244">
        <f t="shared" si="39"/>
        <v>7</v>
      </c>
      <c r="G1923" s="315"/>
      <c r="I1923" s="49">
        <v>7</v>
      </c>
    </row>
    <row r="1924" spans="1:11" s="49" customFormat="1" ht="18" customHeight="1">
      <c r="A1924" s="259" t="s">
        <v>3308</v>
      </c>
      <c r="B1924" s="237"/>
      <c r="C1924" s="244"/>
      <c r="D1924" s="303" t="s">
        <v>129</v>
      </c>
      <c r="E1924" s="49">
        <f t="shared" si="38"/>
        <v>1</v>
      </c>
      <c r="F1924" s="244">
        <f t="shared" si="39"/>
        <v>0</v>
      </c>
      <c r="G1924" s="315"/>
    </row>
    <row r="1925" spans="1:11" s="49" customFormat="1" ht="18" customHeight="1">
      <c r="A1925" s="259" t="s">
        <v>427</v>
      </c>
      <c r="B1925" s="237"/>
      <c r="C1925" s="244"/>
      <c r="D1925" s="303" t="s">
        <v>133</v>
      </c>
      <c r="E1925" s="49">
        <f t="shared" si="38"/>
        <v>9</v>
      </c>
      <c r="F1925" s="244">
        <f t="shared" si="39"/>
        <v>347</v>
      </c>
      <c r="G1925" s="315">
        <v>71</v>
      </c>
      <c r="H1925" s="49">
        <v>207</v>
      </c>
      <c r="I1925" s="49">
        <v>35</v>
      </c>
      <c r="J1925" s="49">
        <v>4</v>
      </c>
      <c r="K1925" s="49">
        <v>30</v>
      </c>
    </row>
    <row r="1926" spans="1:11" s="49" customFormat="1" ht="18" customHeight="1">
      <c r="A1926" s="259" t="s">
        <v>1984</v>
      </c>
      <c r="B1926" s="391"/>
      <c r="C1926" s="244"/>
      <c r="D1926" s="303" t="s">
        <v>135</v>
      </c>
      <c r="E1926" s="49">
        <f t="shared" si="38"/>
        <v>59</v>
      </c>
      <c r="F1926" s="244">
        <f t="shared" si="39"/>
        <v>135</v>
      </c>
      <c r="G1926" s="315"/>
      <c r="H1926" s="49">
        <v>120</v>
      </c>
      <c r="J1926" s="49">
        <v>15</v>
      </c>
    </row>
    <row r="1927" spans="1:11" s="49" customFormat="1" ht="18" customHeight="1">
      <c r="A1927" s="259" t="s">
        <v>577</v>
      </c>
      <c r="B1927" s="28"/>
      <c r="C1927" s="244"/>
      <c r="D1927" s="303" t="s">
        <v>130</v>
      </c>
      <c r="E1927" s="49">
        <f t="shared" si="38"/>
        <v>4</v>
      </c>
      <c r="F1927" s="244">
        <f t="shared" si="39"/>
        <v>0</v>
      </c>
      <c r="G1927" s="315"/>
    </row>
    <row r="1928" spans="1:11" s="49" customFormat="1" ht="18" customHeight="1">
      <c r="A1928" s="259" t="s">
        <v>2113</v>
      </c>
      <c r="B1928" s="237"/>
      <c r="C1928" s="244"/>
      <c r="D1928" s="303" t="s">
        <v>130</v>
      </c>
      <c r="E1928" s="49">
        <f t="shared" si="38"/>
        <v>4</v>
      </c>
      <c r="F1928" s="244">
        <f t="shared" si="39"/>
        <v>57</v>
      </c>
      <c r="G1928" s="315"/>
      <c r="H1928" s="49">
        <v>34</v>
      </c>
      <c r="I1928" s="49">
        <v>9</v>
      </c>
      <c r="K1928" s="49">
        <v>14</v>
      </c>
    </row>
    <row r="1929" spans="1:11" s="49" customFormat="1" ht="18" customHeight="1">
      <c r="A1929" s="259" t="s">
        <v>2068</v>
      </c>
      <c r="B1929" s="237"/>
      <c r="C1929" s="244"/>
      <c r="D1929" s="303" t="s">
        <v>129</v>
      </c>
      <c r="E1929" s="49">
        <f t="shared" si="38"/>
        <v>0</v>
      </c>
      <c r="F1929" s="244">
        <f t="shared" si="39"/>
        <v>0</v>
      </c>
      <c r="G1929" s="315"/>
    </row>
    <row r="1930" spans="1:11" s="49" customFormat="1" ht="18" customHeight="1">
      <c r="A1930" s="259" t="s">
        <v>3268</v>
      </c>
      <c r="B1930" s="28"/>
      <c r="C1930" s="244"/>
      <c r="D1930" s="303" t="s">
        <v>129</v>
      </c>
      <c r="E1930" s="49">
        <f t="shared" si="38"/>
        <v>0</v>
      </c>
      <c r="F1930" s="244">
        <f t="shared" si="39"/>
        <v>0</v>
      </c>
      <c r="G1930" s="315"/>
    </row>
    <row r="1931" spans="1:11" s="49" customFormat="1" ht="18" customHeight="1">
      <c r="A1931" s="259" t="s">
        <v>3310</v>
      </c>
      <c r="B1931" s="237"/>
      <c r="C1931" s="244"/>
      <c r="D1931" s="303" t="s">
        <v>134</v>
      </c>
      <c r="E1931" s="49">
        <f t="shared" si="38"/>
        <v>22</v>
      </c>
      <c r="F1931" s="244">
        <f t="shared" si="39"/>
        <v>171</v>
      </c>
      <c r="G1931" s="315"/>
      <c r="I1931" s="49">
        <v>162</v>
      </c>
      <c r="J1931" s="49">
        <v>9</v>
      </c>
    </row>
    <row r="1932" spans="1:11" s="49" customFormat="1" ht="18" customHeight="1">
      <c r="A1932" s="259" t="s">
        <v>2096</v>
      </c>
      <c r="B1932" s="28"/>
      <c r="C1932" s="244"/>
      <c r="D1932" s="303" t="s">
        <v>129</v>
      </c>
      <c r="E1932" s="49">
        <f t="shared" si="38"/>
        <v>0</v>
      </c>
      <c r="F1932" s="244">
        <f t="shared" si="39"/>
        <v>1</v>
      </c>
      <c r="G1932" s="315"/>
      <c r="I1932" s="49">
        <v>1</v>
      </c>
    </row>
    <row r="1933" spans="1:11" s="49" customFormat="1" ht="18" customHeight="1">
      <c r="A1933" s="259" t="s">
        <v>842</v>
      </c>
      <c r="B1933" s="28"/>
      <c r="C1933" s="244"/>
      <c r="D1933" s="303" t="s">
        <v>129</v>
      </c>
      <c r="E1933" s="49">
        <f t="shared" si="38"/>
        <v>0</v>
      </c>
      <c r="F1933" s="244">
        <f t="shared" si="39"/>
        <v>0</v>
      </c>
      <c r="G1933" s="315"/>
    </row>
    <row r="1934" spans="1:11" s="49" customFormat="1" ht="18" customHeight="1">
      <c r="A1934" s="259" t="s">
        <v>1703</v>
      </c>
      <c r="B1934" s="28"/>
      <c r="C1934" s="244"/>
      <c r="D1934" s="303" t="s">
        <v>140</v>
      </c>
      <c r="E1934" s="49">
        <f t="shared" si="38"/>
        <v>29</v>
      </c>
      <c r="F1934" s="244">
        <f t="shared" si="39"/>
        <v>0</v>
      </c>
      <c r="G1934" s="315"/>
    </row>
    <row r="1935" spans="1:11" s="49" customFormat="1" ht="18" customHeight="1">
      <c r="A1935" s="259" t="s">
        <v>448</v>
      </c>
      <c r="B1935" s="237"/>
      <c r="C1935" s="244"/>
      <c r="D1935" s="303" t="s">
        <v>137</v>
      </c>
      <c r="E1935" s="49">
        <f t="shared" si="38"/>
        <v>8</v>
      </c>
      <c r="F1935" s="244">
        <f t="shared" si="39"/>
        <v>93</v>
      </c>
      <c r="G1935" s="315">
        <v>28</v>
      </c>
      <c r="H1935" s="49">
        <v>64</v>
      </c>
      <c r="I1935" s="49">
        <v>1</v>
      </c>
    </row>
    <row r="1936" spans="1:11" s="49" customFormat="1" ht="18" customHeight="1">
      <c r="A1936" s="259" t="s">
        <v>1003</v>
      </c>
      <c r="B1936" s="391"/>
      <c r="C1936" s="244"/>
      <c r="D1936" s="303" t="s">
        <v>135</v>
      </c>
      <c r="E1936" s="49">
        <f t="shared" si="38"/>
        <v>11</v>
      </c>
      <c r="F1936" s="244">
        <f t="shared" si="39"/>
        <v>293</v>
      </c>
      <c r="G1936" s="315">
        <v>6</v>
      </c>
      <c r="H1936" s="49">
        <v>246</v>
      </c>
      <c r="I1936" s="49">
        <v>27</v>
      </c>
      <c r="J1936" s="49">
        <v>14</v>
      </c>
    </row>
    <row r="1937" spans="1:11" s="49" customFormat="1" ht="18" customHeight="1">
      <c r="A1937" s="259" t="s">
        <v>3243</v>
      </c>
      <c r="B1937" s="237"/>
      <c r="C1937" s="244"/>
      <c r="D1937" s="303" t="s">
        <v>130</v>
      </c>
      <c r="E1937" s="49">
        <f t="shared" si="38"/>
        <v>2</v>
      </c>
      <c r="F1937" s="244">
        <f t="shared" si="39"/>
        <v>3</v>
      </c>
      <c r="G1937" s="315"/>
      <c r="I1937" s="49">
        <v>3</v>
      </c>
    </row>
    <row r="1938" spans="1:11" s="49" customFormat="1" ht="18" customHeight="1">
      <c r="A1938" s="259" t="s">
        <v>3457</v>
      </c>
      <c r="B1938" s="458"/>
      <c r="C1938" s="244"/>
      <c r="D1938" s="303" t="s">
        <v>129</v>
      </c>
      <c r="E1938" s="49">
        <f t="shared" si="38"/>
        <v>0</v>
      </c>
      <c r="F1938" s="244">
        <f t="shared" si="39"/>
        <v>0</v>
      </c>
      <c r="G1938" s="315"/>
      <c r="K1938" s="170"/>
    </row>
    <row r="1939" spans="1:11" s="49" customFormat="1" ht="18" customHeight="1">
      <c r="A1939" s="259" t="s">
        <v>3301</v>
      </c>
      <c r="B1939" s="28"/>
      <c r="C1939" s="244"/>
      <c r="D1939" s="303" t="s">
        <v>129</v>
      </c>
      <c r="E1939" s="49">
        <f t="shared" si="38"/>
        <v>1</v>
      </c>
      <c r="F1939" s="244">
        <f t="shared" si="39"/>
        <v>1</v>
      </c>
      <c r="G1939" s="315"/>
      <c r="K1939" s="49">
        <v>1</v>
      </c>
    </row>
    <row r="1940" spans="1:11" s="49" customFormat="1" ht="18" customHeight="1">
      <c r="A1940" s="178" t="s">
        <v>3173</v>
      </c>
      <c r="B1940" s="28"/>
      <c r="C1940" s="244"/>
      <c r="D1940" s="303" t="s">
        <v>129</v>
      </c>
      <c r="E1940" s="49">
        <f t="shared" si="38"/>
        <v>0</v>
      </c>
      <c r="F1940" s="244">
        <f t="shared" si="39"/>
        <v>0</v>
      </c>
      <c r="G1940" s="315"/>
      <c r="K1940" s="170"/>
    </row>
    <row r="1941" spans="1:11" s="49" customFormat="1" ht="18" customHeight="1">
      <c r="A1941" s="259" t="s">
        <v>456</v>
      </c>
      <c r="B1941" s="237"/>
      <c r="C1941" s="244"/>
      <c r="D1941" s="303" t="s">
        <v>139</v>
      </c>
      <c r="E1941" s="49">
        <f t="shared" si="38"/>
        <v>21</v>
      </c>
      <c r="F1941" s="244">
        <f t="shared" si="39"/>
        <v>364</v>
      </c>
      <c r="G1941" s="315">
        <v>133</v>
      </c>
      <c r="H1941" s="49">
        <v>110</v>
      </c>
      <c r="I1941" s="49">
        <v>81</v>
      </c>
      <c r="J1941" s="49">
        <v>40</v>
      </c>
    </row>
    <row r="1942" spans="1:11" s="49" customFormat="1" ht="18" customHeight="1">
      <c r="A1942" s="259" t="s">
        <v>413</v>
      </c>
      <c r="B1942" s="237"/>
      <c r="C1942" s="244"/>
      <c r="D1942" s="303" t="s">
        <v>136</v>
      </c>
      <c r="E1942" s="49">
        <f t="shared" si="38"/>
        <v>56</v>
      </c>
      <c r="F1942" s="244">
        <f t="shared" si="39"/>
        <v>487</v>
      </c>
      <c r="G1942" s="315">
        <v>427</v>
      </c>
      <c r="H1942" s="49">
        <v>60</v>
      </c>
    </row>
    <row r="1943" spans="1:11" s="49" customFormat="1" ht="18" customHeight="1">
      <c r="A1943" s="259" t="s">
        <v>1362</v>
      </c>
      <c r="B1943" s="28"/>
      <c r="C1943" s="244"/>
      <c r="D1943" s="303" t="s">
        <v>129</v>
      </c>
      <c r="E1943" s="49">
        <f t="shared" si="38"/>
        <v>0</v>
      </c>
      <c r="F1943" s="244">
        <f t="shared" si="39"/>
        <v>12</v>
      </c>
      <c r="G1943" s="315"/>
      <c r="J1943" s="49">
        <v>12</v>
      </c>
      <c r="K1943" s="28"/>
    </row>
    <row r="1944" spans="1:11" s="49" customFormat="1" ht="18" customHeight="1">
      <c r="A1944" s="259" t="s">
        <v>3253</v>
      </c>
      <c r="B1944" s="28"/>
      <c r="C1944" s="244"/>
      <c r="D1944" s="303" t="s">
        <v>129</v>
      </c>
      <c r="E1944" s="49">
        <f t="shared" si="38"/>
        <v>1</v>
      </c>
      <c r="F1944" s="244">
        <f t="shared" si="39"/>
        <v>2</v>
      </c>
      <c r="G1944" s="315"/>
      <c r="J1944" s="49">
        <v>2</v>
      </c>
    </row>
    <row r="1945" spans="1:11" s="49" customFormat="1" ht="18" customHeight="1">
      <c r="A1945" s="259" t="s">
        <v>2008</v>
      </c>
      <c r="B1945" s="237"/>
      <c r="C1945" s="244"/>
      <c r="D1945" s="303" t="s">
        <v>134</v>
      </c>
      <c r="E1945" s="49">
        <f t="shared" si="38"/>
        <v>9</v>
      </c>
      <c r="F1945" s="244">
        <f t="shared" si="39"/>
        <v>169</v>
      </c>
      <c r="G1945" s="315">
        <v>76</v>
      </c>
      <c r="H1945" s="49">
        <v>49</v>
      </c>
      <c r="I1945" s="49">
        <v>25</v>
      </c>
      <c r="J1945" s="49">
        <v>19</v>
      </c>
    </row>
    <row r="1946" spans="1:11" s="49" customFormat="1" ht="18" customHeight="1">
      <c r="A1946" s="259" t="s">
        <v>3371</v>
      </c>
      <c r="B1946" s="28"/>
      <c r="C1946" s="244"/>
      <c r="D1946" s="303" t="s">
        <v>129</v>
      </c>
      <c r="E1946" s="49">
        <f t="shared" si="38"/>
        <v>1</v>
      </c>
      <c r="F1946" s="244">
        <f t="shared" si="39"/>
        <v>12</v>
      </c>
      <c r="G1946" s="315"/>
      <c r="I1946" s="49">
        <v>12</v>
      </c>
    </row>
    <row r="1947" spans="1:11" s="49" customFormat="1" ht="18" customHeight="1">
      <c r="A1947" s="259" t="s">
        <v>1150</v>
      </c>
      <c r="B1947" s="237"/>
      <c r="C1947" s="244"/>
      <c r="D1947" s="303" t="s">
        <v>140</v>
      </c>
      <c r="E1947" s="49">
        <f t="shared" si="38"/>
        <v>10</v>
      </c>
      <c r="F1947" s="244">
        <f t="shared" si="39"/>
        <v>77</v>
      </c>
      <c r="G1947" s="315">
        <v>8</v>
      </c>
      <c r="H1947" s="49">
        <v>56</v>
      </c>
      <c r="I1947" s="49">
        <v>11</v>
      </c>
      <c r="J1947" s="49">
        <v>2</v>
      </c>
    </row>
    <row r="1948" spans="1:11" s="49" customFormat="1" ht="18" customHeight="1">
      <c r="A1948" s="259" t="s">
        <v>3485</v>
      </c>
      <c r="B1948" s="28"/>
      <c r="C1948" s="244"/>
      <c r="D1948" s="303" t="s">
        <v>129</v>
      </c>
      <c r="E1948" s="49">
        <f t="shared" si="38"/>
        <v>1</v>
      </c>
      <c r="F1948" s="244">
        <f t="shared" si="39"/>
        <v>5</v>
      </c>
      <c r="G1948" s="315"/>
      <c r="J1948" s="49">
        <v>5</v>
      </c>
      <c r="K1948" s="28"/>
    </row>
    <row r="1949" spans="1:11" s="49" customFormat="1" ht="18" customHeight="1">
      <c r="A1949" s="259" t="s">
        <v>2485</v>
      </c>
      <c r="B1949"/>
      <c r="C1949" s="244"/>
      <c r="D1949" s="303" t="s">
        <v>132</v>
      </c>
      <c r="E1949" s="49">
        <f t="shared" si="38"/>
        <v>9</v>
      </c>
      <c r="F1949" s="244">
        <f t="shared" si="39"/>
        <v>33</v>
      </c>
      <c r="G1949" s="315">
        <v>7</v>
      </c>
      <c r="H1949" s="49">
        <v>1</v>
      </c>
      <c r="I1949" s="49">
        <v>21</v>
      </c>
      <c r="J1949" s="49">
        <v>4</v>
      </c>
    </row>
    <row r="1950" spans="1:11" s="49" customFormat="1" ht="18" customHeight="1">
      <c r="A1950" s="259" t="s">
        <v>3331</v>
      </c>
      <c r="B1950" s="28"/>
      <c r="C1950" s="244"/>
      <c r="D1950" s="303" t="s">
        <v>129</v>
      </c>
      <c r="E1950" s="49">
        <f t="shared" si="38"/>
        <v>2</v>
      </c>
      <c r="F1950" s="244">
        <f t="shared" si="39"/>
        <v>0</v>
      </c>
      <c r="G1950" s="315"/>
    </row>
    <row r="1951" spans="1:11" s="49" customFormat="1" ht="18" customHeight="1">
      <c r="A1951" s="259" t="s">
        <v>3367</v>
      </c>
      <c r="B1951" s="28"/>
      <c r="C1951" s="244"/>
      <c r="D1951" s="303" t="s">
        <v>129</v>
      </c>
      <c r="E1951" s="49">
        <f t="shared" si="38"/>
        <v>0</v>
      </c>
      <c r="F1951" s="244">
        <f t="shared" si="39"/>
        <v>17</v>
      </c>
      <c r="G1951" s="315"/>
      <c r="I1951" s="49">
        <v>4</v>
      </c>
      <c r="J1951" s="49">
        <v>3</v>
      </c>
      <c r="K1951" s="335">
        <v>10</v>
      </c>
    </row>
    <row r="1952" spans="1:11" s="49" customFormat="1" ht="18" customHeight="1">
      <c r="A1952" s="259" t="s">
        <v>2479</v>
      </c>
      <c r="B1952"/>
      <c r="C1952" s="244"/>
      <c r="D1952" s="303" t="s">
        <v>132</v>
      </c>
      <c r="E1952" s="49">
        <f t="shared" si="38"/>
        <v>4</v>
      </c>
      <c r="F1952" s="244">
        <f t="shared" si="39"/>
        <v>47</v>
      </c>
      <c r="G1952" s="315">
        <v>23</v>
      </c>
      <c r="H1952" s="49">
        <v>23</v>
      </c>
      <c r="J1952" s="49">
        <v>1</v>
      </c>
    </row>
    <row r="1953" spans="1:16" s="49" customFormat="1" ht="18" customHeight="1">
      <c r="A1953" s="259" t="s">
        <v>851</v>
      </c>
      <c r="B1953" s="28"/>
      <c r="C1953" s="244"/>
      <c r="D1953" s="303" t="s">
        <v>137</v>
      </c>
      <c r="E1953" s="49">
        <f t="shared" si="38"/>
        <v>3</v>
      </c>
      <c r="F1953" s="244">
        <f t="shared" si="39"/>
        <v>80</v>
      </c>
      <c r="G1953" s="315"/>
      <c r="H1953" s="49">
        <v>41</v>
      </c>
      <c r="J1953" s="49">
        <v>19</v>
      </c>
      <c r="K1953" s="49">
        <v>20</v>
      </c>
    </row>
    <row r="1954" spans="1:16" s="49" customFormat="1" ht="18" customHeight="1">
      <c r="A1954" s="259" t="s">
        <v>1447</v>
      </c>
      <c r="B1954" s="28"/>
      <c r="C1954" s="244"/>
      <c r="D1954" s="303" t="s">
        <v>136</v>
      </c>
      <c r="E1954" s="49">
        <f t="shared" si="38"/>
        <v>33</v>
      </c>
      <c r="F1954" s="244">
        <f t="shared" si="39"/>
        <v>70</v>
      </c>
      <c r="G1954" s="315"/>
      <c r="H1954" s="49">
        <v>33</v>
      </c>
      <c r="I1954" s="49">
        <v>12</v>
      </c>
      <c r="J1954" s="49">
        <v>25</v>
      </c>
    </row>
    <row r="1955" spans="1:16" s="49" customFormat="1" ht="18" customHeight="1">
      <c r="A1955" s="259" t="s">
        <v>1712</v>
      </c>
      <c r="B1955" s="28"/>
      <c r="C1955" s="244"/>
      <c r="D1955" s="303" t="s">
        <v>129</v>
      </c>
      <c r="E1955" s="49">
        <f t="shared" si="38"/>
        <v>0</v>
      </c>
      <c r="F1955" s="244">
        <f t="shared" si="39"/>
        <v>13</v>
      </c>
      <c r="G1955" s="315"/>
      <c r="I1955" s="49">
        <v>9</v>
      </c>
      <c r="J1955" s="49">
        <v>4</v>
      </c>
      <c r="K1955" s="170"/>
    </row>
    <row r="1956" spans="1:16" s="49" customFormat="1" ht="18" customHeight="1">
      <c r="A1956" s="259" t="s">
        <v>3255</v>
      </c>
      <c r="B1956" s="28"/>
      <c r="C1956" s="244"/>
      <c r="D1956" s="303" t="s">
        <v>130</v>
      </c>
      <c r="E1956" s="49">
        <f t="shared" si="38"/>
        <v>1</v>
      </c>
      <c r="F1956" s="244">
        <f t="shared" si="39"/>
        <v>3</v>
      </c>
      <c r="G1956" s="315"/>
      <c r="J1956" s="49">
        <v>3</v>
      </c>
    </row>
    <row r="1957" spans="1:16" s="49" customFormat="1" ht="18" customHeight="1">
      <c r="A1957" s="259" t="s">
        <v>833</v>
      </c>
      <c r="B1957" s="28"/>
      <c r="C1957" s="244"/>
      <c r="D1957" s="303" t="s">
        <v>129</v>
      </c>
      <c r="E1957" s="49">
        <f t="shared" si="38"/>
        <v>0</v>
      </c>
      <c r="F1957" s="244">
        <f t="shared" si="39"/>
        <v>5</v>
      </c>
      <c r="G1957" s="315"/>
      <c r="I1957" s="49">
        <v>5</v>
      </c>
      <c r="K1957" s="335"/>
    </row>
    <row r="1958" spans="1:16" s="49" customFormat="1" ht="18" customHeight="1">
      <c r="A1958" s="178" t="s">
        <v>3180</v>
      </c>
      <c r="B1958" s="28"/>
      <c r="C1958" s="244"/>
      <c r="D1958" s="303" t="s">
        <v>129</v>
      </c>
      <c r="E1958" s="49">
        <f t="shared" si="38"/>
        <v>0</v>
      </c>
      <c r="F1958" s="244">
        <f t="shared" si="39"/>
        <v>0</v>
      </c>
      <c r="G1958" s="315"/>
    </row>
    <row r="1959" spans="1:16" s="49" customFormat="1" ht="18" customHeight="1">
      <c r="A1959" s="259" t="s">
        <v>3518</v>
      </c>
      <c r="B1959" s="28"/>
      <c r="C1959" s="244"/>
      <c r="D1959" s="303" t="s">
        <v>129</v>
      </c>
      <c r="E1959" s="49">
        <f t="shared" si="38"/>
        <v>0</v>
      </c>
      <c r="F1959" s="244">
        <f t="shared" si="39"/>
        <v>20</v>
      </c>
      <c r="G1959" s="315"/>
      <c r="K1959" s="49">
        <v>20</v>
      </c>
    </row>
    <row r="1960" spans="1:16" s="49" customFormat="1" ht="18" customHeight="1">
      <c r="A1960" s="259" t="s">
        <v>1784</v>
      </c>
      <c r="B1960"/>
      <c r="C1960" s="244"/>
      <c r="D1960" s="303" t="s">
        <v>132</v>
      </c>
      <c r="E1960" s="49">
        <f t="shared" si="38"/>
        <v>1</v>
      </c>
      <c r="F1960" s="244">
        <f t="shared" si="39"/>
        <v>94</v>
      </c>
      <c r="H1960" s="49">
        <v>93</v>
      </c>
      <c r="I1960" s="49">
        <v>1</v>
      </c>
    </row>
    <row r="1961" spans="1:16" s="49" customFormat="1" ht="18">
      <c r="A1961" s="28"/>
      <c r="B1961" s="28"/>
      <c r="C1961" s="28"/>
      <c r="D1961" s="28"/>
      <c r="E1961" s="28"/>
      <c r="F1961" s="244"/>
      <c r="G1961" s="315"/>
      <c r="H1961" s="28"/>
      <c r="K1961" s="170"/>
    </row>
    <row r="1962" spans="1:16" s="49" customFormat="1" ht="18">
      <c r="A1962" s="247" t="s">
        <v>5162</v>
      </c>
      <c r="B1962" s="28"/>
      <c r="C1962" s="28"/>
      <c r="D1962" s="28"/>
      <c r="E1962" s="28"/>
      <c r="F1962" s="244">
        <f t="shared" ref="F1962:F2025" si="40">SUM(G1962:K1962)</f>
        <v>23</v>
      </c>
      <c r="I1962" s="49">
        <v>23</v>
      </c>
      <c r="P1962" s="247"/>
    </row>
    <row r="1963" spans="1:16" s="49" customFormat="1" ht="18">
      <c r="A1963" s="247" t="s">
        <v>5829</v>
      </c>
      <c r="B1963" s="28"/>
      <c r="C1963" s="28"/>
      <c r="D1963" s="28"/>
      <c r="E1963" s="28"/>
      <c r="F1963" s="244">
        <f t="shared" si="40"/>
        <v>4</v>
      </c>
      <c r="K1963" s="49">
        <v>4</v>
      </c>
      <c r="P1963" s="247"/>
    </row>
    <row r="1964" spans="1:16" s="49" customFormat="1" ht="18">
      <c r="A1964" s="247" t="s">
        <v>4975</v>
      </c>
      <c r="B1964" s="28"/>
      <c r="C1964" s="28"/>
      <c r="D1964" s="28"/>
      <c r="E1964" s="28"/>
      <c r="F1964" s="244">
        <f t="shared" si="40"/>
        <v>1</v>
      </c>
      <c r="J1964" s="49">
        <v>1</v>
      </c>
      <c r="P1964" s="247"/>
    </row>
    <row r="1965" spans="1:16" s="49" customFormat="1" ht="18">
      <c r="A1965" s="247" t="s">
        <v>5200</v>
      </c>
      <c r="B1965" s="28"/>
      <c r="C1965" s="28"/>
      <c r="D1965" s="28"/>
      <c r="E1965" s="28"/>
      <c r="F1965" s="244">
        <f t="shared" si="40"/>
        <v>19</v>
      </c>
      <c r="I1965" s="49">
        <v>11</v>
      </c>
      <c r="J1965" s="49">
        <v>8</v>
      </c>
      <c r="K1965" s="170"/>
      <c r="P1965" s="247"/>
    </row>
    <row r="1966" spans="1:16" s="49" customFormat="1" ht="18">
      <c r="A1966" s="247" t="s">
        <v>4598</v>
      </c>
      <c r="B1966" s="28"/>
      <c r="C1966" s="28"/>
      <c r="D1966" s="28"/>
      <c r="E1966" s="28"/>
      <c r="F1966" s="244">
        <f t="shared" si="40"/>
        <v>2</v>
      </c>
      <c r="H1966" s="49">
        <v>2</v>
      </c>
      <c r="K1966" s="170"/>
      <c r="P1966" s="247"/>
    </row>
    <row r="1967" spans="1:16" s="49" customFormat="1" ht="18">
      <c r="A1967" s="247" t="s">
        <v>5195</v>
      </c>
      <c r="B1967" s="28"/>
      <c r="C1967" s="28"/>
      <c r="D1967" s="28"/>
      <c r="E1967" s="28"/>
      <c r="F1967" s="244">
        <f t="shared" si="40"/>
        <v>9</v>
      </c>
      <c r="I1967" s="49">
        <v>8</v>
      </c>
      <c r="J1967" s="49">
        <v>1</v>
      </c>
      <c r="K1967" s="170"/>
      <c r="P1967" s="247"/>
    </row>
    <row r="1968" spans="1:16" s="49" customFormat="1" ht="18">
      <c r="A1968" s="247" t="s">
        <v>4468</v>
      </c>
      <c r="B1968" s="28"/>
      <c r="C1968" s="28"/>
      <c r="D1968" s="28"/>
      <c r="E1968" s="28"/>
      <c r="F1968" s="244">
        <f t="shared" si="40"/>
        <v>4</v>
      </c>
      <c r="J1968" s="49">
        <v>4</v>
      </c>
      <c r="K1968" s="170"/>
      <c r="P1968" s="247"/>
    </row>
    <row r="1969" spans="1:16" s="49" customFormat="1" ht="18">
      <c r="A1969" s="247" t="s">
        <v>5213</v>
      </c>
      <c r="B1969" s="28"/>
      <c r="C1969" s="28"/>
      <c r="D1969" s="28"/>
      <c r="E1969" s="28"/>
      <c r="F1969" s="244">
        <f t="shared" si="40"/>
        <v>13</v>
      </c>
      <c r="I1969" s="49">
        <v>13</v>
      </c>
      <c r="P1969" s="247"/>
    </row>
    <row r="1970" spans="1:16" s="49" customFormat="1" ht="18">
      <c r="A1970" s="247" t="s">
        <v>4989</v>
      </c>
      <c r="B1970" s="28"/>
      <c r="C1970" s="28"/>
      <c r="D1970" s="28"/>
      <c r="E1970" s="28"/>
      <c r="F1970" s="244">
        <f t="shared" si="40"/>
        <v>6</v>
      </c>
      <c r="I1970" s="49">
        <v>6</v>
      </c>
      <c r="P1970" s="247"/>
    </row>
    <row r="1971" spans="1:16" s="49" customFormat="1" ht="18">
      <c r="A1971" s="247" t="s">
        <v>4648</v>
      </c>
      <c r="B1971" s="28"/>
      <c r="C1971" s="28"/>
      <c r="D1971" s="28"/>
      <c r="E1971" s="28"/>
      <c r="F1971" s="244">
        <f t="shared" si="40"/>
        <v>1</v>
      </c>
      <c r="J1971" s="49">
        <v>1</v>
      </c>
      <c r="K1971" s="170"/>
    </row>
    <row r="1972" spans="1:16" s="49" customFormat="1" ht="18">
      <c r="A1972" s="247" t="s">
        <v>4958</v>
      </c>
      <c r="B1972" s="28"/>
      <c r="C1972" s="28"/>
      <c r="D1972" s="28"/>
      <c r="E1972" s="28"/>
      <c r="F1972" s="244">
        <f t="shared" si="40"/>
        <v>6</v>
      </c>
      <c r="J1972" s="49">
        <v>6</v>
      </c>
    </row>
    <row r="1973" spans="1:16" s="49" customFormat="1" ht="18">
      <c r="A1973" s="247" t="s">
        <v>4993</v>
      </c>
      <c r="B1973" s="28"/>
      <c r="C1973" s="28"/>
      <c r="D1973" s="28"/>
      <c r="E1973" s="28"/>
      <c r="F1973" s="244">
        <f t="shared" si="40"/>
        <v>6</v>
      </c>
      <c r="G1973" s="315">
        <v>3</v>
      </c>
      <c r="J1973" s="49">
        <v>3</v>
      </c>
    </row>
    <row r="1974" spans="1:16" s="49" customFormat="1" ht="18">
      <c r="A1974" s="247" t="s">
        <v>5396</v>
      </c>
      <c r="B1974" s="28"/>
      <c r="C1974" s="28"/>
      <c r="D1974" s="28"/>
      <c r="E1974" s="28"/>
      <c r="F1974" s="244">
        <f t="shared" si="40"/>
        <v>9</v>
      </c>
      <c r="I1974" s="49">
        <v>9</v>
      </c>
      <c r="K1974" s="170"/>
    </row>
    <row r="1975" spans="1:16" s="49" customFormat="1" ht="18">
      <c r="A1975" s="247" t="s">
        <v>4836</v>
      </c>
      <c r="B1975" s="28"/>
      <c r="C1975" s="28"/>
      <c r="D1975" s="28"/>
      <c r="E1975" s="28"/>
      <c r="F1975" s="244">
        <f t="shared" si="40"/>
        <v>197</v>
      </c>
      <c r="G1975" s="49">
        <v>134</v>
      </c>
      <c r="I1975" s="49">
        <v>24</v>
      </c>
      <c r="K1975" s="49">
        <v>39</v>
      </c>
    </row>
    <row r="1976" spans="1:16" s="49" customFormat="1" ht="18">
      <c r="A1976" s="247" t="s">
        <v>4530</v>
      </c>
      <c r="B1976" s="28"/>
      <c r="C1976" s="28"/>
      <c r="D1976" s="28"/>
      <c r="E1976" s="28"/>
      <c r="F1976" s="244">
        <f t="shared" si="40"/>
        <v>12</v>
      </c>
      <c r="J1976" s="49">
        <v>12</v>
      </c>
      <c r="K1976" s="170"/>
      <c r="P1976" s="247"/>
    </row>
    <row r="1977" spans="1:16" s="49" customFormat="1" ht="18">
      <c r="A1977" s="247" t="s">
        <v>6006</v>
      </c>
      <c r="B1977" s="28"/>
      <c r="C1977" s="28"/>
      <c r="D1977" s="28"/>
      <c r="E1977" s="28"/>
      <c r="F1977" s="244">
        <f t="shared" si="40"/>
        <v>15</v>
      </c>
      <c r="K1977" s="335">
        <v>15</v>
      </c>
      <c r="P1977" s="247"/>
    </row>
    <row r="1978" spans="1:16" s="49" customFormat="1" ht="18">
      <c r="A1978" s="247" t="s">
        <v>4343</v>
      </c>
      <c r="B1978" s="28"/>
      <c r="C1978" s="28"/>
      <c r="D1978" s="28"/>
      <c r="E1978" s="28"/>
      <c r="F1978" s="244">
        <f t="shared" si="40"/>
        <v>1</v>
      </c>
      <c r="J1978" s="49">
        <v>1</v>
      </c>
      <c r="P1978" s="247"/>
    </row>
    <row r="1979" spans="1:16" s="49" customFormat="1" ht="18">
      <c r="A1979" s="247" t="s">
        <v>4471</v>
      </c>
      <c r="B1979" s="28"/>
      <c r="C1979" s="28"/>
      <c r="D1979" s="28"/>
      <c r="E1979" s="28"/>
      <c r="F1979" s="244">
        <f t="shared" si="40"/>
        <v>1</v>
      </c>
      <c r="J1979" s="49">
        <v>1</v>
      </c>
      <c r="K1979" s="170"/>
      <c r="P1979" s="247"/>
    </row>
    <row r="1980" spans="1:16" s="49" customFormat="1" ht="18">
      <c r="A1980" s="247" t="s">
        <v>5999</v>
      </c>
      <c r="B1980" s="28"/>
      <c r="C1980" s="28"/>
      <c r="D1980" s="28"/>
      <c r="E1980" s="28"/>
      <c r="F1980" s="244">
        <f t="shared" si="40"/>
        <v>5</v>
      </c>
      <c r="K1980" s="49">
        <v>5</v>
      </c>
      <c r="P1980" s="247"/>
    </row>
    <row r="1981" spans="1:16" s="49" customFormat="1" ht="18">
      <c r="A1981" s="247" t="s">
        <v>5536</v>
      </c>
      <c r="B1981" s="28"/>
      <c r="C1981" s="28"/>
      <c r="D1981" s="28"/>
      <c r="E1981" s="28"/>
      <c r="F1981" s="244">
        <f t="shared" si="40"/>
        <v>1</v>
      </c>
      <c r="J1981" s="49">
        <v>1</v>
      </c>
      <c r="K1981" s="170"/>
    </row>
    <row r="1982" spans="1:16" s="49" customFormat="1" ht="18">
      <c r="A1982" s="247" t="s">
        <v>5216</v>
      </c>
      <c r="B1982" s="28"/>
      <c r="C1982" s="28"/>
      <c r="D1982" s="28"/>
      <c r="E1982" s="28"/>
      <c r="F1982" s="244">
        <f t="shared" si="40"/>
        <v>4</v>
      </c>
      <c r="I1982" s="49">
        <v>4</v>
      </c>
    </row>
    <row r="1983" spans="1:16" s="49" customFormat="1" ht="18">
      <c r="A1983" s="247" t="s">
        <v>5190</v>
      </c>
      <c r="B1983" s="28"/>
      <c r="C1983" s="28"/>
      <c r="D1983" s="28"/>
      <c r="E1983" s="28"/>
      <c r="F1983" s="244">
        <f t="shared" si="40"/>
        <v>2</v>
      </c>
      <c r="J1983" s="49">
        <v>2</v>
      </c>
      <c r="K1983" s="170"/>
      <c r="L1983" s="28"/>
    </row>
    <row r="1984" spans="1:16" s="49" customFormat="1" ht="18">
      <c r="A1984" s="247" t="s">
        <v>5607</v>
      </c>
      <c r="B1984" s="28"/>
      <c r="C1984" s="28"/>
      <c r="D1984" s="28"/>
      <c r="E1984" s="28"/>
      <c r="F1984" s="244">
        <f t="shared" si="40"/>
        <v>11</v>
      </c>
      <c r="I1984" s="49">
        <v>11</v>
      </c>
      <c r="K1984" s="170"/>
      <c r="L1984" s="28"/>
    </row>
    <row r="1985" spans="1:16" s="49" customFormat="1" ht="18">
      <c r="A1985" s="247" t="s">
        <v>4979</v>
      </c>
      <c r="B1985" s="28"/>
      <c r="C1985" s="28"/>
      <c r="D1985" s="28"/>
      <c r="E1985" s="28"/>
      <c r="F1985" s="244">
        <f t="shared" si="40"/>
        <v>18</v>
      </c>
      <c r="J1985" s="49">
        <v>18</v>
      </c>
    </row>
    <row r="1986" spans="1:16" s="49" customFormat="1" ht="18">
      <c r="A1986" s="247" t="s">
        <v>4923</v>
      </c>
      <c r="B1986" s="28"/>
      <c r="C1986" s="28"/>
      <c r="D1986" s="28"/>
      <c r="E1986" s="28"/>
      <c r="F1986" s="244">
        <f t="shared" si="40"/>
        <v>4</v>
      </c>
      <c r="J1986" s="49">
        <v>4</v>
      </c>
      <c r="P1986" s="247"/>
    </row>
    <row r="1987" spans="1:16" s="49" customFormat="1" ht="18">
      <c r="A1987" s="247" t="s">
        <v>5194</v>
      </c>
      <c r="B1987" s="28"/>
      <c r="C1987" s="28"/>
      <c r="D1987" s="28"/>
      <c r="E1987" s="28"/>
      <c r="F1987" s="244">
        <f t="shared" si="40"/>
        <v>2</v>
      </c>
      <c r="J1987" s="49">
        <v>2</v>
      </c>
      <c r="K1987" s="170"/>
      <c r="P1987" s="247"/>
    </row>
    <row r="1988" spans="1:16" s="49" customFormat="1" ht="18">
      <c r="A1988" s="247" t="s">
        <v>4749</v>
      </c>
      <c r="B1988" s="28"/>
      <c r="C1988" s="28"/>
      <c r="D1988" s="28"/>
      <c r="E1988" s="28"/>
      <c r="F1988" s="244">
        <f t="shared" si="40"/>
        <v>1</v>
      </c>
      <c r="J1988" s="49">
        <v>1</v>
      </c>
      <c r="K1988" s="170"/>
    </row>
    <row r="1989" spans="1:16" s="49" customFormat="1" ht="18">
      <c r="A1989" s="247" t="s">
        <v>5391</v>
      </c>
      <c r="B1989" s="28"/>
      <c r="C1989" s="28"/>
      <c r="D1989" s="28"/>
      <c r="E1989" s="28"/>
      <c r="F1989" s="244">
        <f t="shared" si="40"/>
        <v>3</v>
      </c>
      <c r="J1989" s="49">
        <v>3</v>
      </c>
      <c r="K1989" s="170"/>
    </row>
    <row r="1990" spans="1:16" s="49" customFormat="1" ht="18">
      <c r="A1990" s="247" t="s">
        <v>5594</v>
      </c>
      <c r="B1990" s="28"/>
      <c r="C1990" s="28"/>
      <c r="D1990" s="28"/>
      <c r="E1990" s="28"/>
      <c r="F1990" s="244">
        <f t="shared" si="40"/>
        <v>5</v>
      </c>
      <c r="J1990" s="49">
        <v>5</v>
      </c>
      <c r="K1990" s="170"/>
    </row>
    <row r="1991" spans="1:16" s="49" customFormat="1" ht="18">
      <c r="A1991" s="247" t="s">
        <v>5595</v>
      </c>
      <c r="B1991" s="28"/>
      <c r="C1991" s="28"/>
      <c r="D1991" s="28"/>
      <c r="E1991" s="28"/>
      <c r="F1991" s="244">
        <f t="shared" si="40"/>
        <v>3</v>
      </c>
      <c r="J1991" s="49">
        <v>3</v>
      </c>
      <c r="K1991" s="170"/>
      <c r="P1991" s="247"/>
    </row>
    <row r="1992" spans="1:16" s="49" customFormat="1" ht="18">
      <c r="A1992" s="247" t="s">
        <v>5992</v>
      </c>
      <c r="B1992" s="28"/>
      <c r="C1992" s="28"/>
      <c r="D1992" s="28"/>
      <c r="E1992" s="28"/>
      <c r="F1992" s="244">
        <f t="shared" si="40"/>
        <v>10</v>
      </c>
      <c r="K1992" s="49">
        <v>10</v>
      </c>
      <c r="P1992" s="247"/>
    </row>
    <row r="1993" spans="1:16" s="49" customFormat="1" ht="18">
      <c r="A1993" s="247" t="s">
        <v>5154</v>
      </c>
      <c r="B1993" s="28"/>
      <c r="C1993" s="28"/>
      <c r="D1993" s="28"/>
      <c r="E1993" s="28"/>
      <c r="F1993" s="244">
        <f t="shared" si="40"/>
        <v>3</v>
      </c>
      <c r="I1993" s="49">
        <v>3</v>
      </c>
      <c r="K1993" s="170"/>
    </row>
    <row r="1994" spans="1:16" s="49" customFormat="1" ht="18">
      <c r="A1994" s="247" t="s">
        <v>5212</v>
      </c>
      <c r="B1994" s="28"/>
      <c r="C1994" s="28"/>
      <c r="D1994" s="28"/>
      <c r="E1994" s="28"/>
      <c r="F1994" s="244">
        <f t="shared" si="40"/>
        <v>19</v>
      </c>
      <c r="I1994" s="49">
        <v>19</v>
      </c>
    </row>
    <row r="1995" spans="1:16" s="49" customFormat="1" ht="18">
      <c r="A1995" s="247" t="s">
        <v>4480</v>
      </c>
      <c r="B1995" s="28"/>
      <c r="C1995" s="28"/>
      <c r="D1995" s="28"/>
      <c r="E1995" s="28"/>
      <c r="F1995" s="244">
        <f t="shared" si="40"/>
        <v>20</v>
      </c>
      <c r="J1995" s="49">
        <v>20</v>
      </c>
      <c r="K1995" s="170"/>
    </row>
    <row r="1996" spans="1:16" s="49" customFormat="1" ht="18">
      <c r="A1996" s="247" t="s">
        <v>5402</v>
      </c>
      <c r="B1996" s="28"/>
      <c r="C1996" s="28"/>
      <c r="D1996" s="28"/>
      <c r="E1996" s="28"/>
      <c r="F1996" s="244">
        <f t="shared" si="40"/>
        <v>27</v>
      </c>
      <c r="H1996" s="49">
        <v>27</v>
      </c>
      <c r="K1996" s="170"/>
    </row>
    <row r="1997" spans="1:16" s="49" customFormat="1" ht="18">
      <c r="A1997" s="247" t="s">
        <v>5111</v>
      </c>
      <c r="B1997" s="28"/>
      <c r="C1997" s="28"/>
      <c r="D1997" s="28"/>
      <c r="E1997" s="28"/>
      <c r="F1997" s="244">
        <f t="shared" si="40"/>
        <v>8</v>
      </c>
      <c r="G1997" s="49">
        <v>3</v>
      </c>
      <c r="H1997" s="49">
        <v>5</v>
      </c>
      <c r="K1997" s="170"/>
    </row>
    <row r="1998" spans="1:16" s="49" customFormat="1" ht="18">
      <c r="A1998" s="247" t="s">
        <v>5500</v>
      </c>
      <c r="B1998" s="28"/>
      <c r="C1998" s="28"/>
      <c r="D1998" s="28"/>
      <c r="E1998" s="28"/>
      <c r="F1998" s="244">
        <f t="shared" si="40"/>
        <v>1</v>
      </c>
      <c r="J1998" s="49">
        <v>1</v>
      </c>
      <c r="K1998" s="170"/>
    </row>
    <row r="1999" spans="1:16" s="49" customFormat="1" ht="18">
      <c r="A1999" s="247" t="s">
        <v>5397</v>
      </c>
      <c r="B1999" s="28"/>
      <c r="C1999" s="28"/>
      <c r="D1999" s="28"/>
      <c r="E1999" s="28"/>
      <c r="F1999" s="244">
        <f t="shared" si="40"/>
        <v>9</v>
      </c>
      <c r="I1999" s="49">
        <v>9</v>
      </c>
      <c r="K1999" s="170"/>
    </row>
    <row r="2000" spans="1:16" s="49" customFormat="1" ht="18">
      <c r="A2000" s="247" t="s">
        <v>4595</v>
      </c>
      <c r="B2000" s="28"/>
      <c r="C2000" s="28"/>
      <c r="D2000" s="28"/>
      <c r="E2000" s="28"/>
      <c r="F2000" s="244">
        <f t="shared" si="40"/>
        <v>8</v>
      </c>
      <c r="J2000" s="49">
        <v>8</v>
      </c>
      <c r="K2000" s="170"/>
      <c r="P2000" s="247"/>
    </row>
    <row r="2001" spans="1:16" s="49" customFormat="1" ht="18">
      <c r="A2001" s="247" t="s">
        <v>5497</v>
      </c>
      <c r="B2001" s="28"/>
      <c r="C2001" s="28"/>
      <c r="D2001" s="28"/>
      <c r="E2001" s="28"/>
      <c r="F2001" s="244">
        <f t="shared" si="40"/>
        <v>9</v>
      </c>
      <c r="J2001" s="49">
        <v>4</v>
      </c>
      <c r="K2001" s="335">
        <v>5</v>
      </c>
      <c r="P2001" s="247"/>
    </row>
    <row r="2002" spans="1:16" s="49" customFormat="1" ht="18">
      <c r="A2002" s="247" t="s">
        <v>6010</v>
      </c>
      <c r="B2002" s="28"/>
      <c r="C2002" s="28"/>
      <c r="D2002" s="28"/>
      <c r="E2002" s="28"/>
      <c r="F2002" s="244">
        <f t="shared" si="40"/>
        <v>5</v>
      </c>
      <c r="K2002" s="49">
        <v>5</v>
      </c>
      <c r="P2002" s="247"/>
    </row>
    <row r="2003" spans="1:16" s="49" customFormat="1" ht="18">
      <c r="A2003" s="247" t="s">
        <v>4747</v>
      </c>
      <c r="B2003" s="28"/>
      <c r="C2003" s="28"/>
      <c r="D2003" s="28"/>
      <c r="E2003" s="28"/>
      <c r="F2003" s="244">
        <f t="shared" si="40"/>
        <v>26</v>
      </c>
      <c r="I2003" s="49">
        <v>22</v>
      </c>
      <c r="J2003" s="49">
        <v>4</v>
      </c>
      <c r="K2003" s="170"/>
    </row>
    <row r="2004" spans="1:16" s="49" customFormat="1" ht="18">
      <c r="A2004" s="247" t="s">
        <v>5495</v>
      </c>
      <c r="B2004" s="28"/>
      <c r="C2004" s="28"/>
      <c r="D2004" s="28"/>
      <c r="E2004" s="28"/>
      <c r="F2004" s="244">
        <f t="shared" si="40"/>
        <v>2</v>
      </c>
      <c r="J2004" s="49">
        <v>2</v>
      </c>
      <c r="K2004" s="170"/>
      <c r="P2004" s="247"/>
    </row>
    <row r="2005" spans="1:16" s="49" customFormat="1" ht="18">
      <c r="A2005" s="247" t="s">
        <v>4541</v>
      </c>
      <c r="B2005" s="28"/>
      <c r="C2005" s="28"/>
      <c r="D2005" s="28"/>
      <c r="E2005" s="28"/>
      <c r="F2005" s="244">
        <f t="shared" si="40"/>
        <v>2</v>
      </c>
      <c r="J2005" s="49">
        <v>2</v>
      </c>
      <c r="K2005" s="170"/>
    </row>
    <row r="2006" spans="1:16" s="49" customFormat="1" ht="18">
      <c r="A2006" s="247" t="s">
        <v>4694</v>
      </c>
      <c r="B2006" s="28"/>
      <c r="C2006" s="28"/>
      <c r="D2006" s="28"/>
      <c r="E2006" s="28"/>
      <c r="F2006" s="244">
        <f t="shared" si="40"/>
        <v>5</v>
      </c>
      <c r="I2006" s="49">
        <v>5</v>
      </c>
      <c r="K2006" s="170"/>
    </row>
    <row r="2007" spans="1:16" s="49" customFormat="1" ht="18">
      <c r="A2007" s="247" t="s">
        <v>4597</v>
      </c>
      <c r="B2007" s="28"/>
      <c r="C2007" s="28"/>
      <c r="D2007" s="28"/>
      <c r="E2007" s="28"/>
      <c r="F2007" s="244">
        <f t="shared" si="40"/>
        <v>61</v>
      </c>
      <c r="H2007" s="49">
        <v>6</v>
      </c>
      <c r="I2007" s="49">
        <v>37</v>
      </c>
      <c r="J2007" s="49">
        <v>13</v>
      </c>
      <c r="K2007" s="335">
        <v>5</v>
      </c>
    </row>
    <row r="2008" spans="1:16" s="49" customFormat="1" ht="18">
      <c r="A2008" s="247" t="s">
        <v>5994</v>
      </c>
      <c r="B2008" s="28"/>
      <c r="C2008" s="28"/>
      <c r="D2008" s="28"/>
      <c r="E2008" s="28"/>
      <c r="F2008" s="244">
        <f t="shared" si="40"/>
        <v>5</v>
      </c>
      <c r="K2008" s="49">
        <v>5</v>
      </c>
    </row>
    <row r="2009" spans="1:16" s="49" customFormat="1" ht="18">
      <c r="A2009" s="247" t="s">
        <v>4532</v>
      </c>
      <c r="B2009" s="28"/>
      <c r="C2009" s="28"/>
      <c r="D2009" s="28"/>
      <c r="E2009" s="28"/>
      <c r="F2009" s="244">
        <f t="shared" si="40"/>
        <v>39</v>
      </c>
      <c r="I2009" s="49">
        <v>2</v>
      </c>
      <c r="J2009" s="49">
        <v>37</v>
      </c>
      <c r="K2009" s="170"/>
    </row>
    <row r="2010" spans="1:16" s="49" customFormat="1" ht="18">
      <c r="A2010" s="247" t="s">
        <v>5738</v>
      </c>
      <c r="B2010" s="28"/>
      <c r="C2010" s="28"/>
      <c r="D2010" s="28"/>
      <c r="E2010" s="28"/>
      <c r="F2010" s="244">
        <f t="shared" si="40"/>
        <v>1</v>
      </c>
      <c r="I2010" s="49">
        <v>1</v>
      </c>
      <c r="K2010" s="170"/>
    </row>
    <row r="2011" spans="1:16" s="49" customFormat="1" ht="18">
      <c r="A2011" s="247" t="s">
        <v>5163</v>
      </c>
      <c r="B2011" s="28"/>
      <c r="C2011" s="28"/>
      <c r="D2011" s="28"/>
      <c r="E2011" s="28"/>
      <c r="F2011" s="244">
        <f t="shared" si="40"/>
        <v>1</v>
      </c>
      <c r="I2011" s="49">
        <v>1</v>
      </c>
    </row>
    <row r="2012" spans="1:16" s="49" customFormat="1" ht="18">
      <c r="A2012" s="247" t="s">
        <v>4695</v>
      </c>
      <c r="B2012" s="28"/>
      <c r="C2012" s="28"/>
      <c r="D2012" s="28"/>
      <c r="E2012" s="28"/>
      <c r="F2012" s="244">
        <f t="shared" si="40"/>
        <v>35</v>
      </c>
      <c r="I2012" s="49">
        <v>35</v>
      </c>
      <c r="K2012" s="170"/>
    </row>
    <row r="2013" spans="1:16" s="49" customFormat="1" ht="18">
      <c r="A2013" s="247" t="s">
        <v>5620</v>
      </c>
      <c r="B2013" s="28"/>
      <c r="C2013" s="28"/>
      <c r="D2013" s="28"/>
      <c r="E2013" s="28"/>
      <c r="F2013" s="244">
        <f t="shared" si="40"/>
        <v>2</v>
      </c>
      <c r="I2013" s="49">
        <v>2</v>
      </c>
      <c r="K2013" s="170"/>
    </row>
    <row r="2014" spans="1:16" s="49" customFormat="1" ht="18">
      <c r="A2014" s="247" t="s">
        <v>4930</v>
      </c>
      <c r="B2014" s="28"/>
      <c r="C2014" s="28"/>
      <c r="D2014" s="28"/>
      <c r="E2014" s="28"/>
      <c r="F2014" s="244">
        <f t="shared" si="40"/>
        <v>21</v>
      </c>
      <c r="I2014" s="49">
        <v>21</v>
      </c>
    </row>
    <row r="2015" spans="1:16" s="49" customFormat="1" ht="18">
      <c r="A2015" s="247" t="s">
        <v>5622</v>
      </c>
      <c r="B2015" s="28"/>
      <c r="C2015" s="28"/>
      <c r="D2015" s="28"/>
      <c r="E2015" s="28"/>
      <c r="F2015" s="244">
        <f t="shared" si="40"/>
        <v>7</v>
      </c>
      <c r="J2015" s="49">
        <v>7</v>
      </c>
      <c r="K2015" s="170"/>
    </row>
    <row r="2016" spans="1:16" s="49" customFormat="1" ht="18">
      <c r="A2016" s="247" t="s">
        <v>5494</v>
      </c>
      <c r="B2016" s="28"/>
      <c r="C2016" s="28"/>
      <c r="D2016" s="28"/>
      <c r="E2016" s="28"/>
      <c r="F2016" s="244">
        <f t="shared" si="40"/>
        <v>2</v>
      </c>
      <c r="J2016" s="49">
        <v>2</v>
      </c>
      <c r="K2016" s="170"/>
    </row>
    <row r="2017" spans="1:11" s="49" customFormat="1" ht="18">
      <c r="A2017" s="247" t="s">
        <v>4799</v>
      </c>
      <c r="B2017" s="28"/>
      <c r="C2017" s="28"/>
      <c r="D2017" s="28"/>
      <c r="E2017" s="28"/>
      <c r="F2017" s="244">
        <f t="shared" si="40"/>
        <v>1</v>
      </c>
      <c r="K2017" s="49">
        <v>1</v>
      </c>
    </row>
    <row r="2018" spans="1:11" s="49" customFormat="1" ht="18">
      <c r="A2018" s="247" t="s">
        <v>5100</v>
      </c>
      <c r="B2018" s="28"/>
      <c r="C2018" s="28"/>
      <c r="D2018" s="28"/>
      <c r="E2018" s="28"/>
      <c r="F2018" s="244">
        <f t="shared" si="40"/>
        <v>11</v>
      </c>
      <c r="I2018" s="49">
        <v>11</v>
      </c>
    </row>
    <row r="2019" spans="1:11" s="49" customFormat="1" ht="18">
      <c r="A2019" s="247" t="s">
        <v>5278</v>
      </c>
      <c r="B2019" s="28"/>
      <c r="C2019" s="28"/>
      <c r="D2019" s="28"/>
      <c r="E2019" s="28"/>
      <c r="F2019" s="244">
        <f t="shared" si="40"/>
        <v>1</v>
      </c>
      <c r="J2019" s="49">
        <v>1</v>
      </c>
      <c r="K2019" s="170"/>
    </row>
    <row r="2020" spans="1:11" s="49" customFormat="1" ht="18">
      <c r="A2020" s="247" t="s">
        <v>4481</v>
      </c>
      <c r="B2020" s="28"/>
      <c r="C2020" s="28"/>
      <c r="D2020" s="28"/>
      <c r="E2020" s="28"/>
      <c r="F2020" s="244">
        <f t="shared" si="40"/>
        <v>11</v>
      </c>
      <c r="J2020" s="49">
        <v>11</v>
      </c>
      <c r="K2020" s="170"/>
    </row>
    <row r="2021" spans="1:11" s="49" customFormat="1" ht="18">
      <c r="A2021" s="247" t="s">
        <v>5054</v>
      </c>
      <c r="B2021" s="28"/>
      <c r="C2021" s="28"/>
      <c r="D2021" s="28"/>
      <c r="E2021" s="28"/>
      <c r="F2021" s="244">
        <f t="shared" si="40"/>
        <v>22</v>
      </c>
      <c r="I2021" s="49">
        <v>20</v>
      </c>
      <c r="J2021" s="49">
        <v>2</v>
      </c>
    </row>
    <row r="2022" spans="1:11" s="49" customFormat="1" ht="18">
      <c r="A2022" s="247" t="s">
        <v>5621</v>
      </c>
      <c r="B2022" s="28"/>
      <c r="C2022" s="28"/>
      <c r="D2022" s="28"/>
      <c r="E2022" s="28"/>
      <c r="F2022" s="244">
        <f t="shared" si="40"/>
        <v>34</v>
      </c>
      <c r="J2022" s="49">
        <v>34</v>
      </c>
      <c r="K2022" s="170"/>
    </row>
    <row r="2023" spans="1:11" s="49" customFormat="1" ht="18">
      <c r="A2023" s="247" t="s">
        <v>5742</v>
      </c>
      <c r="B2023" s="28"/>
      <c r="C2023" s="28"/>
      <c r="D2023" s="28"/>
      <c r="E2023" s="28"/>
      <c r="F2023" s="244">
        <f t="shared" si="40"/>
        <v>1</v>
      </c>
      <c r="J2023" s="49">
        <v>1</v>
      </c>
      <c r="K2023" s="170"/>
    </row>
    <row r="2024" spans="1:11" s="49" customFormat="1" ht="18">
      <c r="A2024" s="247" t="s">
        <v>5502</v>
      </c>
      <c r="B2024" s="28"/>
      <c r="C2024" s="28"/>
      <c r="D2024" s="28"/>
      <c r="E2024" s="28"/>
      <c r="F2024" s="244">
        <f t="shared" si="40"/>
        <v>13</v>
      </c>
      <c r="I2024" s="49">
        <v>13</v>
      </c>
      <c r="K2024" s="170"/>
    </row>
    <row r="2025" spans="1:11" s="49" customFormat="1" ht="18">
      <c r="A2025" s="247" t="s">
        <v>4596</v>
      </c>
      <c r="B2025" s="28"/>
      <c r="C2025" s="28"/>
      <c r="D2025" s="28"/>
      <c r="E2025" s="28"/>
      <c r="F2025" s="244">
        <f t="shared" si="40"/>
        <v>15</v>
      </c>
      <c r="H2025" s="49">
        <v>1</v>
      </c>
      <c r="I2025" s="49">
        <v>5</v>
      </c>
      <c r="J2025" s="49">
        <v>9</v>
      </c>
      <c r="K2025" s="170"/>
    </row>
    <row r="2026" spans="1:11" s="49" customFormat="1" ht="18">
      <c r="A2026" s="247" t="s">
        <v>6005</v>
      </c>
      <c r="B2026" s="28"/>
      <c r="C2026" s="28"/>
      <c r="D2026" s="28"/>
      <c r="E2026" s="28"/>
      <c r="F2026" s="244">
        <f t="shared" ref="F2026:F2089" si="41">SUM(G2026:K2026)</f>
        <v>7</v>
      </c>
      <c r="J2026" s="49">
        <v>7</v>
      </c>
      <c r="K2026" s="170"/>
    </row>
    <row r="2027" spans="1:11" s="49" customFormat="1" ht="18">
      <c r="A2027" s="247" t="s">
        <v>4704</v>
      </c>
      <c r="B2027" s="28"/>
      <c r="C2027" s="28"/>
      <c r="D2027" s="28"/>
      <c r="E2027" s="28"/>
      <c r="F2027" s="244">
        <f t="shared" si="41"/>
        <v>35</v>
      </c>
      <c r="H2027" s="49">
        <v>12</v>
      </c>
      <c r="I2027" s="49">
        <v>2</v>
      </c>
      <c r="J2027" s="49">
        <v>21</v>
      </c>
      <c r="K2027" s="170"/>
    </row>
    <row r="2028" spans="1:11" s="49" customFormat="1" ht="18">
      <c r="A2028" s="247" t="s">
        <v>4924</v>
      </c>
      <c r="B2028" s="28"/>
      <c r="C2028" s="28"/>
      <c r="D2028" s="28"/>
      <c r="E2028" s="28"/>
      <c r="F2028" s="244">
        <f t="shared" si="41"/>
        <v>2</v>
      </c>
      <c r="I2028" s="49">
        <v>2</v>
      </c>
    </row>
    <row r="2029" spans="1:11" s="49" customFormat="1" ht="18">
      <c r="A2029" s="247" t="s">
        <v>5292</v>
      </c>
      <c r="B2029" s="28"/>
      <c r="C2029" s="28"/>
      <c r="D2029" s="28"/>
      <c r="E2029" s="28"/>
      <c r="F2029" s="244">
        <f t="shared" si="41"/>
        <v>3</v>
      </c>
      <c r="I2029" s="49">
        <v>3</v>
      </c>
      <c r="K2029" s="170"/>
    </row>
    <row r="2030" spans="1:11" s="49" customFormat="1" ht="18">
      <c r="A2030" s="247" t="s">
        <v>5744</v>
      </c>
      <c r="B2030" s="28"/>
      <c r="C2030" s="28"/>
      <c r="D2030" s="28"/>
      <c r="E2030" s="28"/>
      <c r="F2030" s="244">
        <f t="shared" si="41"/>
        <v>16</v>
      </c>
      <c r="G2030" s="49">
        <v>5</v>
      </c>
      <c r="I2030" s="49">
        <v>11</v>
      </c>
      <c r="K2030" s="170"/>
    </row>
    <row r="2031" spans="1:11" s="49" customFormat="1" ht="18">
      <c r="A2031" s="247" t="s">
        <v>4600</v>
      </c>
      <c r="B2031" s="28"/>
      <c r="C2031" s="28"/>
      <c r="D2031" s="28"/>
      <c r="E2031" s="28"/>
      <c r="F2031" s="244">
        <f t="shared" si="41"/>
        <v>86</v>
      </c>
      <c r="G2031" s="49">
        <v>45</v>
      </c>
      <c r="H2031" s="49">
        <v>41</v>
      </c>
      <c r="K2031" s="170"/>
    </row>
    <row r="2032" spans="1:11" s="49" customFormat="1" ht="18">
      <c r="A2032" s="247" t="s">
        <v>4960</v>
      </c>
      <c r="B2032" s="28"/>
      <c r="C2032" s="28"/>
      <c r="D2032" s="28"/>
      <c r="E2032" s="28"/>
      <c r="F2032" s="244">
        <f t="shared" si="41"/>
        <v>7</v>
      </c>
      <c r="J2032" s="49">
        <v>7</v>
      </c>
    </row>
    <row r="2033" spans="1:11" s="49" customFormat="1" ht="18">
      <c r="A2033" s="247" t="s">
        <v>5843</v>
      </c>
      <c r="B2033" s="28"/>
      <c r="C2033" s="28"/>
      <c r="D2033" s="28"/>
      <c r="E2033" s="28"/>
      <c r="F2033" s="244">
        <f t="shared" si="41"/>
        <v>1</v>
      </c>
      <c r="I2033" s="49">
        <v>1</v>
      </c>
      <c r="K2033" s="170"/>
    </row>
    <row r="2034" spans="1:11" s="49" customFormat="1" ht="18">
      <c r="A2034" s="247" t="s">
        <v>5209</v>
      </c>
      <c r="B2034" s="28"/>
      <c r="C2034" s="28"/>
      <c r="D2034" s="28"/>
      <c r="E2034" s="28"/>
      <c r="F2034" s="244">
        <f t="shared" si="41"/>
        <v>4</v>
      </c>
      <c r="I2034" s="49">
        <v>4</v>
      </c>
      <c r="K2034" s="170"/>
    </row>
    <row r="2035" spans="1:11" s="49" customFormat="1" ht="18">
      <c r="A2035" s="247" t="s">
        <v>4594</v>
      </c>
      <c r="B2035" s="28"/>
      <c r="C2035" s="28"/>
      <c r="D2035" s="28"/>
      <c r="E2035" s="28"/>
      <c r="F2035" s="244">
        <f t="shared" si="41"/>
        <v>17</v>
      </c>
      <c r="I2035" s="49">
        <v>10</v>
      </c>
      <c r="J2035" s="49">
        <v>7</v>
      </c>
      <c r="K2035" s="170"/>
    </row>
    <row r="2036" spans="1:11" s="49" customFormat="1" ht="18">
      <c r="A2036" s="247" t="s">
        <v>5214</v>
      </c>
      <c r="B2036" s="28"/>
      <c r="C2036" s="28"/>
      <c r="D2036" s="28"/>
      <c r="E2036" s="28"/>
      <c r="F2036" s="244">
        <f t="shared" si="41"/>
        <v>1</v>
      </c>
      <c r="I2036" s="49">
        <v>1</v>
      </c>
    </row>
    <row r="2037" spans="1:11" s="49" customFormat="1" ht="18">
      <c r="A2037" s="247" t="s">
        <v>5499</v>
      </c>
      <c r="B2037" s="28"/>
      <c r="C2037" s="28"/>
      <c r="D2037" s="28"/>
      <c r="E2037" s="28"/>
      <c r="F2037" s="244">
        <f t="shared" si="41"/>
        <v>3</v>
      </c>
      <c r="J2037" s="49">
        <v>3</v>
      </c>
      <c r="K2037" s="170"/>
    </row>
    <row r="2038" spans="1:11" s="49" customFormat="1" ht="18">
      <c r="A2038" s="247" t="s">
        <v>5693</v>
      </c>
      <c r="B2038" s="28"/>
      <c r="C2038" s="28"/>
      <c r="D2038" s="28"/>
      <c r="E2038" s="28"/>
      <c r="F2038" s="244">
        <f t="shared" si="41"/>
        <v>3</v>
      </c>
      <c r="J2038" s="49">
        <v>3</v>
      </c>
      <c r="K2038" s="170"/>
    </row>
    <row r="2039" spans="1:11" s="49" customFormat="1" ht="18">
      <c r="A2039" s="247" t="s">
        <v>5192</v>
      </c>
      <c r="B2039" s="28"/>
      <c r="C2039" s="28"/>
      <c r="D2039" s="28"/>
      <c r="E2039" s="28"/>
      <c r="F2039" s="244">
        <f t="shared" si="41"/>
        <v>6</v>
      </c>
      <c r="J2039" s="49">
        <v>6</v>
      </c>
      <c r="K2039" s="170"/>
    </row>
    <row r="2040" spans="1:11" s="49" customFormat="1" ht="18">
      <c r="A2040" s="247" t="s">
        <v>5157</v>
      </c>
      <c r="B2040" s="28"/>
      <c r="C2040" s="28"/>
      <c r="D2040" s="28"/>
      <c r="E2040" s="28"/>
      <c r="F2040" s="244">
        <f t="shared" si="41"/>
        <v>8</v>
      </c>
      <c r="I2040" s="49">
        <v>8</v>
      </c>
      <c r="K2040" s="170"/>
    </row>
    <row r="2041" spans="1:11" s="49" customFormat="1" ht="18">
      <c r="A2041" s="247" t="s">
        <v>5991</v>
      </c>
      <c r="B2041" s="28"/>
      <c r="C2041" s="28"/>
      <c r="D2041" s="28"/>
      <c r="E2041" s="28"/>
      <c r="F2041" s="244">
        <f t="shared" si="41"/>
        <v>20</v>
      </c>
      <c r="K2041" s="49">
        <v>20</v>
      </c>
    </row>
    <row r="2042" spans="1:11" s="49" customFormat="1" ht="18">
      <c r="A2042" s="247" t="s">
        <v>4398</v>
      </c>
      <c r="B2042" s="28"/>
      <c r="C2042" s="28"/>
      <c r="D2042" s="28"/>
      <c r="E2042" s="28"/>
      <c r="F2042" s="244">
        <f t="shared" si="41"/>
        <v>16</v>
      </c>
      <c r="H2042" s="49">
        <v>16</v>
      </c>
      <c r="K2042" s="170"/>
    </row>
    <row r="2043" spans="1:11" s="49" customFormat="1" ht="18">
      <c r="A2043" s="247" t="s">
        <v>4994</v>
      </c>
      <c r="B2043" s="28"/>
      <c r="C2043" s="28"/>
      <c r="D2043" s="28"/>
      <c r="E2043" s="28"/>
      <c r="F2043" s="244">
        <f t="shared" si="41"/>
        <v>10</v>
      </c>
      <c r="G2043" s="315">
        <v>10</v>
      </c>
    </row>
    <row r="2044" spans="1:11" s="49" customFormat="1" ht="18">
      <c r="A2044" s="247" t="s">
        <v>4592</v>
      </c>
      <c r="B2044" s="28"/>
      <c r="C2044" s="28"/>
      <c r="D2044" s="28"/>
      <c r="E2044" s="28"/>
      <c r="F2044" s="244">
        <f t="shared" si="41"/>
        <v>1</v>
      </c>
      <c r="J2044" s="49">
        <v>1</v>
      </c>
      <c r="K2044" s="170"/>
    </row>
    <row r="2045" spans="1:11" s="49" customFormat="1" ht="18">
      <c r="A2045" s="247" t="s">
        <v>5056</v>
      </c>
      <c r="B2045" s="28"/>
      <c r="C2045" s="28"/>
      <c r="D2045" s="28"/>
      <c r="E2045" s="28"/>
      <c r="F2045" s="244">
        <f t="shared" si="41"/>
        <v>2</v>
      </c>
      <c r="I2045" s="49">
        <v>2</v>
      </c>
    </row>
    <row r="2046" spans="1:11" s="49" customFormat="1" ht="18">
      <c r="A2046" s="247" t="s">
        <v>5282</v>
      </c>
      <c r="B2046" s="28"/>
      <c r="C2046" s="28"/>
      <c r="D2046" s="28"/>
      <c r="E2046" s="28"/>
      <c r="F2046" s="244">
        <f t="shared" si="41"/>
        <v>50</v>
      </c>
      <c r="I2046" s="49">
        <v>13</v>
      </c>
      <c r="J2046" s="49">
        <v>37</v>
      </c>
      <c r="K2046" s="170"/>
    </row>
    <row r="2047" spans="1:11" s="49" customFormat="1" ht="18">
      <c r="A2047" s="231" t="s">
        <v>5746</v>
      </c>
      <c r="B2047" s="28"/>
      <c r="C2047" s="28"/>
      <c r="D2047" s="28"/>
      <c r="E2047" s="28"/>
      <c r="F2047" s="244">
        <f t="shared" si="41"/>
        <v>5</v>
      </c>
      <c r="J2047" s="49">
        <v>5</v>
      </c>
      <c r="K2047" s="170"/>
    </row>
    <row r="2048" spans="1:11" s="49" customFormat="1" ht="18">
      <c r="A2048" s="247" t="s">
        <v>5161</v>
      </c>
      <c r="B2048" s="28"/>
      <c r="C2048" s="28"/>
      <c r="D2048" s="28"/>
      <c r="E2048" s="28"/>
      <c r="F2048" s="244">
        <f t="shared" si="41"/>
        <v>2</v>
      </c>
      <c r="I2048" s="49">
        <v>2</v>
      </c>
    </row>
    <row r="2049" spans="1:11" s="49" customFormat="1" ht="18">
      <c r="A2049" s="247" t="s">
        <v>5109</v>
      </c>
      <c r="B2049" s="28"/>
      <c r="C2049" s="28"/>
      <c r="D2049" s="28"/>
      <c r="E2049" s="28"/>
      <c r="F2049" s="244">
        <f t="shared" si="41"/>
        <v>2</v>
      </c>
      <c r="G2049" s="49">
        <v>1</v>
      </c>
      <c r="J2049" s="49">
        <v>1</v>
      </c>
      <c r="K2049" s="170"/>
    </row>
    <row r="2050" spans="1:11" s="49" customFormat="1" ht="18">
      <c r="A2050" s="247" t="s">
        <v>4928</v>
      </c>
      <c r="B2050" s="28"/>
      <c r="C2050" s="28"/>
      <c r="D2050" s="28"/>
      <c r="E2050" s="28"/>
      <c r="F2050" s="244">
        <f t="shared" si="41"/>
        <v>13</v>
      </c>
      <c r="I2050" s="49">
        <v>13</v>
      </c>
    </row>
    <row r="2051" spans="1:11" s="49" customFormat="1" ht="18">
      <c r="A2051" s="247" t="s">
        <v>4341</v>
      </c>
      <c r="B2051" s="28"/>
      <c r="C2051" s="28"/>
      <c r="D2051" s="28"/>
      <c r="E2051" s="28"/>
      <c r="F2051" s="244">
        <f t="shared" si="41"/>
        <v>6</v>
      </c>
      <c r="K2051" s="49">
        <v>6</v>
      </c>
    </row>
    <row r="2052" spans="1:11" s="49" customFormat="1" ht="18">
      <c r="A2052" s="247" t="s">
        <v>4460</v>
      </c>
      <c r="B2052" s="28"/>
      <c r="C2052" s="28"/>
      <c r="D2052" s="28"/>
      <c r="E2052" s="28"/>
      <c r="F2052" s="244">
        <f t="shared" si="41"/>
        <v>17</v>
      </c>
      <c r="H2052" s="49">
        <v>6</v>
      </c>
      <c r="J2052" s="49">
        <v>11</v>
      </c>
      <c r="K2052" s="170"/>
    </row>
    <row r="2053" spans="1:11" s="49" customFormat="1" ht="18">
      <c r="A2053" s="247" t="s">
        <v>4690</v>
      </c>
      <c r="B2053" s="28"/>
      <c r="C2053" s="28"/>
      <c r="D2053" s="28"/>
      <c r="E2053" s="28"/>
      <c r="F2053" s="244">
        <f t="shared" si="41"/>
        <v>106</v>
      </c>
      <c r="I2053" s="49">
        <v>95</v>
      </c>
      <c r="J2053" s="49">
        <v>11</v>
      </c>
      <c r="K2053" s="170"/>
    </row>
    <row r="2054" spans="1:11" s="49" customFormat="1" ht="18">
      <c r="A2054" s="247" t="s">
        <v>4531</v>
      </c>
      <c r="B2054" s="28"/>
      <c r="C2054" s="28"/>
      <c r="D2054" s="28"/>
      <c r="E2054" s="28"/>
      <c r="F2054" s="244">
        <f t="shared" si="41"/>
        <v>4</v>
      </c>
      <c r="I2054" s="49">
        <v>2</v>
      </c>
      <c r="J2054" s="49">
        <v>2</v>
      </c>
      <c r="K2054" s="170"/>
    </row>
    <row r="2055" spans="1:11" s="49" customFormat="1" ht="18">
      <c r="A2055" s="247" t="s">
        <v>5398</v>
      </c>
      <c r="B2055" s="28"/>
      <c r="C2055" s="28"/>
      <c r="D2055" s="28"/>
      <c r="E2055" s="28"/>
      <c r="F2055" s="244">
        <f t="shared" si="41"/>
        <v>4</v>
      </c>
      <c r="I2055" s="49">
        <v>4</v>
      </c>
      <c r="K2055" s="170"/>
    </row>
    <row r="2056" spans="1:11" s="49" customFormat="1" ht="18">
      <c r="A2056" s="247" t="s">
        <v>6016</v>
      </c>
      <c r="B2056" s="28"/>
      <c r="C2056" s="28"/>
      <c r="D2056" s="28"/>
      <c r="E2056" s="28"/>
      <c r="F2056" s="244">
        <f t="shared" si="41"/>
        <v>5</v>
      </c>
      <c r="K2056" s="335">
        <v>5</v>
      </c>
    </row>
    <row r="2057" spans="1:11" s="49" customFormat="1" ht="18">
      <c r="A2057" s="247" t="s">
        <v>5155</v>
      </c>
      <c r="B2057" s="28"/>
      <c r="C2057" s="28"/>
      <c r="D2057" s="28"/>
      <c r="E2057" s="28"/>
      <c r="F2057" s="244">
        <f t="shared" si="41"/>
        <v>8</v>
      </c>
      <c r="I2057" s="49">
        <v>8</v>
      </c>
      <c r="K2057" s="170"/>
    </row>
    <row r="2058" spans="1:11" s="49" customFormat="1" ht="18">
      <c r="A2058" s="247" t="s">
        <v>5747</v>
      </c>
      <c r="B2058" s="28"/>
      <c r="C2058" s="28"/>
      <c r="D2058" s="28"/>
      <c r="E2058" s="28"/>
      <c r="F2058" s="244">
        <f t="shared" si="41"/>
        <v>4</v>
      </c>
      <c r="J2058" s="49">
        <v>4</v>
      </c>
      <c r="K2058" s="170"/>
    </row>
    <row r="2059" spans="1:11" s="49" customFormat="1" ht="18">
      <c r="A2059" s="247" t="s">
        <v>5199</v>
      </c>
      <c r="B2059" s="28"/>
      <c r="C2059" s="28"/>
      <c r="D2059" s="28"/>
      <c r="E2059" s="28"/>
      <c r="F2059" s="244">
        <f t="shared" si="41"/>
        <v>5</v>
      </c>
      <c r="I2059" s="49">
        <v>5</v>
      </c>
      <c r="K2059" s="170"/>
    </row>
    <row r="2060" spans="1:11" s="49" customFormat="1" ht="18">
      <c r="A2060" s="247" t="s">
        <v>5389</v>
      </c>
      <c r="B2060" s="28"/>
      <c r="C2060" s="28"/>
      <c r="D2060" s="28"/>
      <c r="E2060" s="28"/>
      <c r="F2060" s="244">
        <f t="shared" si="41"/>
        <v>18</v>
      </c>
      <c r="I2060" s="49">
        <v>18</v>
      </c>
      <c r="K2060" s="170"/>
    </row>
    <row r="2061" spans="1:11" s="49" customFormat="1" ht="18">
      <c r="A2061" s="247" t="s">
        <v>5193</v>
      </c>
      <c r="B2061" s="28"/>
      <c r="C2061" s="28"/>
      <c r="D2061" s="28"/>
      <c r="E2061" s="28"/>
      <c r="F2061" s="244">
        <f t="shared" si="41"/>
        <v>2</v>
      </c>
      <c r="J2061" s="49">
        <v>2</v>
      </c>
      <c r="K2061" s="170"/>
    </row>
    <row r="2062" spans="1:11" s="49" customFormat="1" ht="18">
      <c r="A2062" s="247" t="s">
        <v>4691</v>
      </c>
      <c r="B2062" s="28"/>
      <c r="C2062" s="28"/>
      <c r="D2062" s="28"/>
      <c r="E2062" s="28"/>
      <c r="F2062" s="244">
        <f t="shared" si="41"/>
        <v>32</v>
      </c>
      <c r="I2062" s="49">
        <v>3</v>
      </c>
      <c r="J2062" s="49">
        <v>29</v>
      </c>
      <c r="K2062" s="170"/>
    </row>
    <row r="2063" spans="1:11" s="49" customFormat="1" ht="18">
      <c r="A2063" s="247" t="s">
        <v>4701</v>
      </c>
      <c r="B2063" s="28"/>
      <c r="C2063" s="28"/>
      <c r="D2063" s="28"/>
      <c r="E2063" s="28"/>
      <c r="F2063" s="244">
        <f t="shared" si="41"/>
        <v>13</v>
      </c>
      <c r="I2063" s="49">
        <v>11</v>
      </c>
      <c r="J2063" s="49">
        <v>2</v>
      </c>
      <c r="K2063" s="170"/>
    </row>
    <row r="2064" spans="1:11" s="49" customFormat="1" ht="18">
      <c r="A2064" s="247" t="s">
        <v>4931</v>
      </c>
      <c r="B2064" s="28"/>
      <c r="C2064" s="28"/>
      <c r="D2064" s="28"/>
      <c r="E2064" s="28"/>
      <c r="F2064" s="244">
        <f t="shared" si="41"/>
        <v>5</v>
      </c>
      <c r="I2064" s="49">
        <v>5</v>
      </c>
    </row>
    <row r="2065" spans="1:11" s="49" customFormat="1" ht="18">
      <c r="A2065" s="247" t="s">
        <v>4536</v>
      </c>
      <c r="B2065" s="28"/>
      <c r="C2065" s="28"/>
      <c r="D2065" s="28"/>
      <c r="E2065" s="28"/>
      <c r="F2065" s="244">
        <f t="shared" si="41"/>
        <v>13</v>
      </c>
      <c r="I2065" s="49">
        <v>13</v>
      </c>
      <c r="K2065" s="170"/>
    </row>
    <row r="2066" spans="1:11" s="49" customFormat="1" ht="18">
      <c r="A2066" s="247" t="s">
        <v>4589</v>
      </c>
      <c r="B2066" s="28"/>
      <c r="C2066" s="28"/>
      <c r="D2066" s="28"/>
      <c r="E2066" s="28"/>
      <c r="F2066" s="244">
        <f t="shared" si="41"/>
        <v>13</v>
      </c>
      <c r="J2066" s="49">
        <v>13</v>
      </c>
      <c r="K2066" s="170"/>
    </row>
    <row r="2067" spans="1:11" s="49" customFormat="1" ht="18">
      <c r="A2067" s="247" t="s">
        <v>4397</v>
      </c>
      <c r="B2067" s="28"/>
      <c r="C2067" s="28"/>
      <c r="D2067" s="28"/>
      <c r="E2067" s="28"/>
      <c r="F2067" s="244">
        <f t="shared" si="41"/>
        <v>11</v>
      </c>
      <c r="I2067" s="49">
        <v>11</v>
      </c>
      <c r="K2067" s="170"/>
    </row>
    <row r="2068" spans="1:11" s="49" customFormat="1" ht="18">
      <c r="A2068" s="247" t="s">
        <v>5839</v>
      </c>
      <c r="B2068" s="28"/>
      <c r="C2068" s="28"/>
      <c r="D2068" s="28"/>
      <c r="E2068" s="28"/>
      <c r="F2068" s="244">
        <f t="shared" si="41"/>
        <v>1</v>
      </c>
      <c r="J2068" s="49">
        <v>1</v>
      </c>
      <c r="K2068" s="170"/>
    </row>
    <row r="2069" spans="1:11" s="49" customFormat="1" ht="18">
      <c r="A2069" s="247" t="s">
        <v>5394</v>
      </c>
      <c r="B2069" s="28"/>
      <c r="C2069" s="28"/>
      <c r="D2069" s="28"/>
      <c r="E2069" s="28"/>
      <c r="F2069" s="244">
        <f t="shared" si="41"/>
        <v>18</v>
      </c>
      <c r="J2069" s="49">
        <v>18</v>
      </c>
      <c r="K2069" s="170"/>
    </row>
    <row r="2070" spans="1:11" s="49" customFormat="1" ht="18">
      <c r="A2070" s="247" t="s">
        <v>5605</v>
      </c>
      <c r="B2070" s="28"/>
      <c r="C2070" s="28"/>
      <c r="D2070" s="28"/>
      <c r="E2070" s="28"/>
      <c r="F2070" s="244">
        <f t="shared" si="41"/>
        <v>4</v>
      </c>
      <c r="I2070" s="49">
        <v>4</v>
      </c>
      <c r="K2070" s="170"/>
    </row>
    <row r="2071" spans="1:11" s="49" customFormat="1" ht="18">
      <c r="A2071" s="247" t="s">
        <v>4692</v>
      </c>
      <c r="B2071" s="28"/>
      <c r="C2071" s="28"/>
      <c r="D2071" s="28"/>
      <c r="E2071" s="28"/>
      <c r="F2071" s="244">
        <f t="shared" si="41"/>
        <v>35</v>
      </c>
      <c r="I2071" s="49">
        <v>30</v>
      </c>
      <c r="J2071" s="49">
        <v>5</v>
      </c>
      <c r="K2071" s="170"/>
    </row>
    <row r="2072" spans="1:11" s="49" customFormat="1" ht="18">
      <c r="A2072" s="247" t="s">
        <v>4925</v>
      </c>
      <c r="B2072" s="28"/>
      <c r="C2072" s="28"/>
      <c r="D2072" s="28"/>
      <c r="E2072" s="28"/>
      <c r="F2072" s="244">
        <f t="shared" si="41"/>
        <v>1</v>
      </c>
      <c r="I2072" s="49">
        <v>1</v>
      </c>
    </row>
    <row r="2073" spans="1:11" s="49" customFormat="1" ht="18">
      <c r="A2073" s="247" t="s">
        <v>5196</v>
      </c>
      <c r="B2073" s="28"/>
      <c r="C2073" s="28"/>
      <c r="D2073" s="28"/>
      <c r="E2073" s="28"/>
      <c r="F2073" s="244">
        <f t="shared" si="41"/>
        <v>7</v>
      </c>
      <c r="I2073" s="49">
        <v>7</v>
      </c>
      <c r="K2073" s="170"/>
    </row>
    <row r="2074" spans="1:11" s="49" customFormat="1" ht="18">
      <c r="A2074" s="247" t="s">
        <v>4699</v>
      </c>
      <c r="B2074" s="28"/>
      <c r="C2074" s="28"/>
      <c r="D2074" s="28"/>
      <c r="E2074" s="28"/>
      <c r="F2074" s="244">
        <f t="shared" si="41"/>
        <v>14</v>
      </c>
      <c r="H2074" s="49">
        <v>5</v>
      </c>
      <c r="J2074" s="49">
        <v>9</v>
      </c>
      <c r="K2074" s="170"/>
    </row>
    <row r="2075" spans="1:11" s="49" customFormat="1" ht="18">
      <c r="A2075" s="247" t="s">
        <v>4748</v>
      </c>
      <c r="B2075" s="28"/>
      <c r="C2075" s="28"/>
      <c r="D2075" s="28"/>
      <c r="E2075" s="28"/>
      <c r="F2075" s="244">
        <f t="shared" si="41"/>
        <v>6</v>
      </c>
      <c r="J2075" s="49">
        <v>6</v>
      </c>
      <c r="K2075" s="170"/>
    </row>
    <row r="2076" spans="1:11" s="49" customFormat="1" ht="18">
      <c r="A2076" s="247" t="s">
        <v>4587</v>
      </c>
      <c r="B2076" s="28"/>
      <c r="C2076" s="28"/>
      <c r="D2076" s="28"/>
      <c r="E2076" s="28"/>
      <c r="F2076" s="244">
        <f t="shared" si="41"/>
        <v>1</v>
      </c>
      <c r="J2076" s="49">
        <v>1</v>
      </c>
      <c r="K2076" s="170"/>
    </row>
    <row r="2077" spans="1:11" s="49" customFormat="1" ht="18">
      <c r="A2077" s="247" t="s">
        <v>4698</v>
      </c>
      <c r="B2077" s="28"/>
      <c r="C2077" s="28"/>
      <c r="D2077" s="28"/>
      <c r="E2077" s="28"/>
      <c r="F2077" s="244">
        <f t="shared" si="41"/>
        <v>6</v>
      </c>
      <c r="J2077" s="49">
        <v>6</v>
      </c>
      <c r="K2077" s="170"/>
    </row>
    <row r="2078" spans="1:11" s="49" customFormat="1" ht="18">
      <c r="A2078" s="247" t="s">
        <v>4226</v>
      </c>
      <c r="B2078" s="28"/>
      <c r="C2078" s="28"/>
      <c r="D2078" s="28"/>
      <c r="E2078" s="28"/>
      <c r="F2078" s="244">
        <f t="shared" si="41"/>
        <v>36</v>
      </c>
      <c r="H2078" s="49">
        <v>13</v>
      </c>
      <c r="I2078" s="49">
        <v>5</v>
      </c>
      <c r="J2078" s="49">
        <v>8</v>
      </c>
      <c r="K2078" s="335">
        <v>10</v>
      </c>
    </row>
    <row r="2079" spans="1:11" s="49" customFormat="1" ht="18">
      <c r="A2079" s="247" t="s">
        <v>4990</v>
      </c>
      <c r="B2079" s="28"/>
      <c r="C2079" s="28"/>
      <c r="D2079" s="28"/>
      <c r="E2079" s="28"/>
      <c r="F2079" s="244">
        <f t="shared" si="41"/>
        <v>7</v>
      </c>
      <c r="I2079" s="49">
        <v>7</v>
      </c>
    </row>
    <row r="2080" spans="1:11" s="49" customFormat="1" ht="18">
      <c r="A2080" s="247" t="s">
        <v>5501</v>
      </c>
      <c r="B2080" s="28"/>
      <c r="C2080" s="28"/>
      <c r="D2080" s="28"/>
      <c r="E2080" s="28"/>
      <c r="F2080" s="244">
        <f t="shared" si="41"/>
        <v>23</v>
      </c>
      <c r="I2080" s="49">
        <v>23</v>
      </c>
      <c r="K2080" s="170"/>
    </row>
    <row r="2081" spans="1:11" s="49" customFormat="1" ht="18">
      <c r="A2081" s="247" t="s">
        <v>5099</v>
      </c>
      <c r="B2081" s="28"/>
      <c r="C2081" s="28"/>
      <c r="D2081" s="28"/>
      <c r="E2081" s="28"/>
      <c r="F2081" s="244">
        <f t="shared" si="41"/>
        <v>15</v>
      </c>
      <c r="I2081" s="49">
        <v>15</v>
      </c>
    </row>
    <row r="2082" spans="1:11" s="49" customFormat="1" ht="18">
      <c r="A2082" s="247" t="s">
        <v>5205</v>
      </c>
      <c r="B2082" s="28"/>
      <c r="C2082" s="28"/>
      <c r="D2082" s="28"/>
      <c r="E2082" s="28"/>
      <c r="F2082" s="244">
        <f t="shared" si="41"/>
        <v>2</v>
      </c>
      <c r="I2082" s="49">
        <v>2</v>
      </c>
      <c r="K2082" s="170"/>
    </row>
    <row r="2083" spans="1:11" s="49" customFormat="1" ht="18">
      <c r="A2083" s="247" t="s">
        <v>4534</v>
      </c>
      <c r="B2083" s="28"/>
      <c r="C2083" s="28"/>
      <c r="D2083" s="28"/>
      <c r="E2083" s="28"/>
      <c r="F2083" s="244">
        <f t="shared" si="41"/>
        <v>1</v>
      </c>
      <c r="J2083" s="49">
        <v>1</v>
      </c>
      <c r="K2083" s="170"/>
    </row>
    <row r="2084" spans="1:11" s="49" customFormat="1" ht="18">
      <c r="A2084" s="247" t="s">
        <v>4838</v>
      </c>
      <c r="B2084" s="28"/>
      <c r="C2084" s="28"/>
      <c r="D2084" s="28"/>
      <c r="E2084" s="28"/>
      <c r="F2084" s="244">
        <f t="shared" si="41"/>
        <v>11</v>
      </c>
      <c r="H2084" s="49">
        <v>7</v>
      </c>
      <c r="J2084" s="49">
        <v>4</v>
      </c>
    </row>
    <row r="2085" spans="1:11" s="49" customFormat="1" ht="18">
      <c r="A2085" s="247" t="s">
        <v>5739</v>
      </c>
      <c r="B2085" s="28"/>
      <c r="C2085" s="28"/>
      <c r="D2085" s="28"/>
      <c r="E2085" s="28"/>
      <c r="F2085" s="244">
        <f t="shared" si="41"/>
        <v>12</v>
      </c>
      <c r="I2085" s="49">
        <v>12</v>
      </c>
      <c r="K2085" s="170"/>
    </row>
    <row r="2086" spans="1:11" s="49" customFormat="1" ht="18">
      <c r="A2086" s="247" t="s">
        <v>5741</v>
      </c>
      <c r="B2086" s="28"/>
      <c r="C2086" s="28"/>
      <c r="D2086" s="28"/>
      <c r="E2086" s="28"/>
      <c r="F2086" s="244">
        <f t="shared" si="41"/>
        <v>1</v>
      </c>
      <c r="J2086" s="49">
        <v>1</v>
      </c>
      <c r="K2086" s="170"/>
    </row>
    <row r="2087" spans="1:11" s="49" customFormat="1" ht="18">
      <c r="A2087" s="247" t="s">
        <v>5844</v>
      </c>
      <c r="B2087" s="28"/>
      <c r="C2087" s="28"/>
      <c r="D2087" s="28"/>
      <c r="E2087" s="28"/>
      <c r="F2087" s="244">
        <f t="shared" si="41"/>
        <v>4</v>
      </c>
      <c r="I2087" s="49">
        <v>4</v>
      </c>
      <c r="K2087" s="170"/>
    </row>
    <row r="2088" spans="1:11" s="49" customFormat="1" ht="18">
      <c r="A2088" s="247" t="s">
        <v>5993</v>
      </c>
      <c r="B2088" s="28"/>
      <c r="C2088" s="28"/>
      <c r="D2088" s="28"/>
      <c r="E2088" s="28"/>
      <c r="F2088" s="244">
        <f t="shared" si="41"/>
        <v>5</v>
      </c>
      <c r="K2088" s="49">
        <v>5</v>
      </c>
    </row>
    <row r="2089" spans="1:11" s="49" customFormat="1" ht="18">
      <c r="A2089" s="247" t="s">
        <v>5608</v>
      </c>
      <c r="B2089" s="28"/>
      <c r="C2089" s="28"/>
      <c r="D2089" s="28"/>
      <c r="E2089" s="28"/>
      <c r="F2089" s="244">
        <f t="shared" si="41"/>
        <v>5</v>
      </c>
      <c r="I2089" s="49">
        <v>5</v>
      </c>
      <c r="K2089" s="170"/>
    </row>
    <row r="2090" spans="1:11" s="49" customFormat="1" ht="18">
      <c r="A2090" s="247" t="s">
        <v>4797</v>
      </c>
      <c r="B2090" s="28"/>
      <c r="C2090" s="28"/>
      <c r="D2090" s="28"/>
      <c r="E2090" s="28"/>
      <c r="F2090" s="244">
        <f t="shared" ref="F2090:F2153" si="42">SUM(G2090:K2090)</f>
        <v>6</v>
      </c>
      <c r="K2090" s="49">
        <v>6</v>
      </c>
    </row>
    <row r="2091" spans="1:11" s="49" customFormat="1" ht="18">
      <c r="A2091" s="247" t="s">
        <v>4191</v>
      </c>
      <c r="B2091" s="28"/>
      <c r="C2091" s="28"/>
      <c r="D2091" s="28"/>
      <c r="E2091" s="28"/>
      <c r="F2091" s="244">
        <f t="shared" si="42"/>
        <v>17</v>
      </c>
      <c r="H2091" s="49">
        <v>17</v>
      </c>
      <c r="K2091" s="170"/>
    </row>
    <row r="2092" spans="1:11" s="49" customFormat="1" ht="18">
      <c r="A2092" s="247" t="s">
        <v>5390</v>
      </c>
      <c r="B2092" s="28"/>
      <c r="C2092" s="28"/>
      <c r="D2092" s="28"/>
      <c r="E2092" s="28"/>
      <c r="F2092" s="244">
        <f t="shared" si="42"/>
        <v>2</v>
      </c>
      <c r="I2092" s="49">
        <v>2</v>
      </c>
      <c r="K2092" s="170"/>
    </row>
    <row r="2093" spans="1:11" s="49" customFormat="1" ht="18">
      <c r="A2093" s="247" t="s">
        <v>4988</v>
      </c>
      <c r="B2093" s="28"/>
      <c r="C2093" s="28"/>
      <c r="D2093" s="28"/>
      <c r="E2093" s="28"/>
      <c r="F2093" s="244">
        <f t="shared" si="42"/>
        <v>33</v>
      </c>
      <c r="I2093" s="49">
        <v>33</v>
      </c>
    </row>
    <row r="2094" spans="1:11" s="49" customFormat="1" ht="18">
      <c r="A2094" s="247" t="s">
        <v>4696</v>
      </c>
      <c r="B2094" s="28"/>
      <c r="C2094" s="28"/>
      <c r="D2094" s="28"/>
      <c r="E2094" s="28"/>
      <c r="F2094" s="244">
        <f t="shared" si="42"/>
        <v>4</v>
      </c>
      <c r="I2094" s="49">
        <v>4</v>
      </c>
      <c r="K2094" s="170"/>
    </row>
    <row r="2095" spans="1:11" s="49" customFormat="1" ht="18">
      <c r="A2095" s="247" t="s">
        <v>5507</v>
      </c>
      <c r="B2095" s="28"/>
      <c r="C2095" s="28"/>
      <c r="D2095" s="28"/>
      <c r="E2095" s="28"/>
      <c r="F2095" s="244">
        <f t="shared" si="42"/>
        <v>2</v>
      </c>
      <c r="J2095" s="49">
        <v>2</v>
      </c>
      <c r="K2095" s="170"/>
    </row>
    <row r="2096" spans="1:11" s="49" customFormat="1" ht="18">
      <c r="A2096" s="247" t="s">
        <v>5691</v>
      </c>
      <c r="B2096" s="28"/>
      <c r="C2096" s="28"/>
      <c r="D2096" s="28"/>
      <c r="E2096" s="28"/>
      <c r="F2096" s="244">
        <f t="shared" si="42"/>
        <v>11</v>
      </c>
      <c r="J2096" s="49">
        <v>11</v>
      </c>
      <c r="K2096" s="170"/>
    </row>
    <row r="2097" spans="1:11" s="49" customFormat="1" ht="18">
      <c r="A2097" s="247" t="s">
        <v>5110</v>
      </c>
      <c r="B2097" s="28"/>
      <c r="C2097" s="28"/>
      <c r="D2097" s="28"/>
      <c r="E2097" s="28"/>
      <c r="F2097" s="244">
        <f t="shared" si="42"/>
        <v>4</v>
      </c>
      <c r="J2097" s="49">
        <v>4</v>
      </c>
      <c r="K2097" s="170"/>
    </row>
    <row r="2098" spans="1:11" s="49" customFormat="1" ht="18">
      <c r="A2098" s="247" t="s">
        <v>4377</v>
      </c>
      <c r="B2098" s="28"/>
      <c r="C2098" s="28"/>
      <c r="D2098" s="28"/>
      <c r="E2098" s="28"/>
      <c r="F2098" s="244">
        <f t="shared" si="42"/>
        <v>136</v>
      </c>
      <c r="G2098" s="49">
        <v>6</v>
      </c>
      <c r="I2098" s="49">
        <v>120</v>
      </c>
      <c r="K2098" s="49">
        <v>10</v>
      </c>
    </row>
    <row r="2099" spans="1:11" s="49" customFormat="1" ht="18">
      <c r="A2099" s="247" t="s">
        <v>6007</v>
      </c>
      <c r="B2099" s="28"/>
      <c r="C2099" s="28"/>
      <c r="D2099" s="28"/>
      <c r="E2099" s="28"/>
      <c r="F2099" s="244">
        <f t="shared" si="42"/>
        <v>10</v>
      </c>
      <c r="K2099" s="49">
        <v>10</v>
      </c>
    </row>
    <row r="2100" spans="1:11" s="49" customFormat="1" ht="18">
      <c r="A2100" s="247" t="s">
        <v>4342</v>
      </c>
      <c r="B2100" s="28"/>
      <c r="C2100" s="28"/>
      <c r="D2100" s="28"/>
      <c r="E2100" s="28"/>
      <c r="F2100" s="244">
        <f t="shared" si="42"/>
        <v>2</v>
      </c>
      <c r="J2100" s="49">
        <v>2</v>
      </c>
    </row>
    <row r="2101" spans="1:11" s="49" customFormat="1" ht="18">
      <c r="A2101" s="247" t="s">
        <v>5101</v>
      </c>
      <c r="B2101" s="28"/>
      <c r="C2101" s="28"/>
      <c r="D2101" s="28"/>
      <c r="E2101" s="28"/>
      <c r="F2101" s="244">
        <f t="shared" si="42"/>
        <v>1</v>
      </c>
      <c r="H2101" s="49">
        <v>1</v>
      </c>
    </row>
    <row r="2102" spans="1:11" s="49" customFormat="1" ht="18">
      <c r="A2102" s="247" t="s">
        <v>4650</v>
      </c>
      <c r="B2102" s="28"/>
      <c r="C2102" s="28"/>
      <c r="D2102" s="28"/>
      <c r="E2102" s="28"/>
      <c r="F2102" s="244">
        <f t="shared" si="42"/>
        <v>3</v>
      </c>
      <c r="J2102" s="49">
        <v>3</v>
      </c>
      <c r="K2102" s="170"/>
    </row>
    <row r="2103" spans="1:11" s="49" customFormat="1" ht="18">
      <c r="A2103" s="247" t="s">
        <v>4697</v>
      </c>
      <c r="B2103" s="28"/>
      <c r="C2103" s="28"/>
      <c r="D2103" s="28"/>
      <c r="E2103" s="28"/>
      <c r="F2103" s="244">
        <f t="shared" si="42"/>
        <v>16</v>
      </c>
      <c r="I2103" s="49">
        <v>16</v>
      </c>
      <c r="K2103" s="170"/>
    </row>
    <row r="2104" spans="1:11" s="49" customFormat="1" ht="18">
      <c r="A2104" s="247" t="s">
        <v>5601</v>
      </c>
      <c r="B2104" s="28"/>
      <c r="C2104" s="28"/>
      <c r="D2104" s="28"/>
      <c r="E2104" s="28"/>
      <c r="F2104" s="244">
        <f t="shared" si="42"/>
        <v>3</v>
      </c>
      <c r="I2104" s="49">
        <v>3</v>
      </c>
      <c r="K2104" s="170"/>
    </row>
    <row r="2105" spans="1:11" s="49" customFormat="1" ht="18">
      <c r="A2105" s="247" t="s">
        <v>4959</v>
      </c>
      <c r="B2105" s="28"/>
      <c r="C2105" s="28"/>
      <c r="D2105" s="28"/>
      <c r="E2105" s="28"/>
      <c r="F2105" s="244">
        <f t="shared" si="42"/>
        <v>2</v>
      </c>
      <c r="J2105" s="49">
        <v>2</v>
      </c>
    </row>
    <row r="2106" spans="1:11" s="49" customFormat="1" ht="18">
      <c r="A2106" s="247" t="s">
        <v>4976</v>
      </c>
      <c r="B2106" s="28"/>
      <c r="C2106" s="28"/>
      <c r="D2106" s="28"/>
      <c r="E2106" s="28"/>
      <c r="F2106" s="244">
        <f t="shared" si="42"/>
        <v>3</v>
      </c>
      <c r="J2106" s="49">
        <v>3</v>
      </c>
    </row>
    <row r="2107" spans="1:11" s="49" customFormat="1" ht="18">
      <c r="A2107" s="247" t="s">
        <v>4693</v>
      </c>
      <c r="B2107" s="28"/>
      <c r="C2107" s="28"/>
      <c r="D2107" s="28"/>
      <c r="E2107" s="28"/>
      <c r="F2107" s="244">
        <f t="shared" si="42"/>
        <v>1</v>
      </c>
      <c r="J2107" s="49">
        <v>1</v>
      </c>
      <c r="K2107" s="170"/>
    </row>
    <row r="2108" spans="1:11" s="49" customFormat="1" ht="18">
      <c r="A2108" s="247" t="s">
        <v>4321</v>
      </c>
      <c r="B2108" s="28"/>
      <c r="C2108" s="28"/>
      <c r="D2108" s="28"/>
      <c r="E2108" s="28"/>
      <c r="F2108" s="244">
        <f t="shared" si="42"/>
        <v>59</v>
      </c>
      <c r="I2108" s="49">
        <v>49</v>
      </c>
      <c r="J2108" s="49">
        <v>5</v>
      </c>
      <c r="K2108" s="335">
        <v>5</v>
      </c>
    </row>
    <row r="2109" spans="1:11" s="49" customFormat="1" ht="18">
      <c r="A2109" s="247" t="s">
        <v>4995</v>
      </c>
      <c r="B2109" s="28"/>
      <c r="C2109" s="28"/>
      <c r="D2109" s="28"/>
      <c r="E2109" s="28"/>
      <c r="F2109" s="244">
        <f t="shared" si="42"/>
        <v>52</v>
      </c>
      <c r="G2109" s="315">
        <v>52</v>
      </c>
    </row>
    <row r="2110" spans="1:11" s="49" customFormat="1" ht="18">
      <c r="A2110" s="247" t="s">
        <v>5598</v>
      </c>
      <c r="B2110" s="28"/>
      <c r="C2110" s="28"/>
      <c r="D2110" s="28"/>
      <c r="E2110" s="28"/>
      <c r="F2110" s="244">
        <f t="shared" si="42"/>
        <v>17</v>
      </c>
      <c r="I2110" s="49">
        <v>17</v>
      </c>
      <c r="K2110" s="170"/>
    </row>
    <row r="2111" spans="1:11" s="49" customFormat="1" ht="18">
      <c r="A2111" s="247" t="s">
        <v>4192</v>
      </c>
      <c r="B2111" s="28"/>
      <c r="C2111" s="28"/>
      <c r="D2111" s="28"/>
      <c r="E2111" s="28"/>
      <c r="F2111" s="244">
        <f t="shared" si="42"/>
        <v>20</v>
      </c>
      <c r="G2111" s="49">
        <v>4</v>
      </c>
      <c r="H2111" s="49">
        <v>4</v>
      </c>
      <c r="I2111" s="49">
        <v>12</v>
      </c>
      <c r="K2111" s="170"/>
    </row>
    <row r="2112" spans="1:11" s="49" customFormat="1" ht="18">
      <c r="A2112" s="247" t="s">
        <v>4479</v>
      </c>
      <c r="B2112" s="28"/>
      <c r="C2112" s="28"/>
      <c r="D2112" s="28"/>
      <c r="E2112" s="28"/>
      <c r="F2112" s="244">
        <f t="shared" si="42"/>
        <v>1</v>
      </c>
      <c r="J2112" s="49">
        <v>1</v>
      </c>
      <c r="K2112" s="170"/>
    </row>
    <row r="2113" spans="1:11" s="49" customFormat="1" ht="18">
      <c r="A2113" s="247" t="s">
        <v>5197</v>
      </c>
      <c r="B2113" s="28"/>
      <c r="C2113" s="28"/>
      <c r="D2113" s="28"/>
      <c r="E2113" s="28"/>
      <c r="F2113" s="244">
        <f t="shared" si="42"/>
        <v>2</v>
      </c>
      <c r="I2113" s="49">
        <v>2</v>
      </c>
      <c r="K2113" s="170"/>
    </row>
    <row r="2114" spans="1:11" s="49" customFormat="1" ht="18">
      <c r="A2114" s="247" t="s">
        <v>4344</v>
      </c>
      <c r="B2114" s="28"/>
      <c r="C2114" s="28"/>
      <c r="D2114" s="28"/>
      <c r="E2114" s="28"/>
      <c r="F2114" s="244">
        <f t="shared" si="42"/>
        <v>3</v>
      </c>
      <c r="J2114" s="49">
        <v>3</v>
      </c>
    </row>
    <row r="2115" spans="1:11" s="49" customFormat="1" ht="18">
      <c r="A2115" s="247" t="s">
        <v>6004</v>
      </c>
      <c r="B2115" s="28"/>
      <c r="C2115" s="28"/>
      <c r="D2115" s="28"/>
      <c r="E2115" s="28"/>
      <c r="F2115" s="244">
        <f t="shared" si="42"/>
        <v>5</v>
      </c>
      <c r="K2115" s="49">
        <v>5</v>
      </c>
    </row>
    <row r="2116" spans="1:11" s="49" customFormat="1" ht="18">
      <c r="A2116" s="247" t="s">
        <v>5692</v>
      </c>
      <c r="B2116" s="28"/>
      <c r="C2116" s="28"/>
      <c r="D2116" s="28"/>
      <c r="E2116" s="28"/>
      <c r="F2116" s="244">
        <f t="shared" si="42"/>
        <v>4</v>
      </c>
      <c r="J2116" s="49">
        <v>4</v>
      </c>
      <c r="K2116" s="170"/>
    </row>
    <row r="2117" spans="1:11" s="49" customFormat="1" ht="18">
      <c r="A2117" s="247" t="s">
        <v>6000</v>
      </c>
      <c r="B2117" s="28"/>
      <c r="C2117" s="28"/>
      <c r="D2117" s="28"/>
      <c r="E2117" s="28"/>
      <c r="F2117" s="244">
        <f t="shared" si="42"/>
        <v>5</v>
      </c>
      <c r="K2117" s="49">
        <v>5</v>
      </c>
    </row>
    <row r="2118" spans="1:11" s="49" customFormat="1" ht="18">
      <c r="A2118" s="247" t="s">
        <v>5841</v>
      </c>
      <c r="B2118" s="28"/>
      <c r="C2118" s="28"/>
      <c r="D2118" s="28"/>
      <c r="E2118" s="28"/>
      <c r="F2118" s="244">
        <f t="shared" si="42"/>
        <v>5</v>
      </c>
      <c r="I2118" s="49">
        <v>5</v>
      </c>
      <c r="K2118" s="170"/>
    </row>
    <row r="2119" spans="1:11" s="49" customFormat="1" ht="18">
      <c r="A2119" s="247" t="s">
        <v>4977</v>
      </c>
      <c r="B2119" s="28"/>
      <c r="C2119" s="28"/>
      <c r="D2119" s="28"/>
      <c r="E2119" s="28"/>
      <c r="F2119" s="244">
        <f t="shared" si="42"/>
        <v>1</v>
      </c>
      <c r="J2119" s="49">
        <v>1</v>
      </c>
    </row>
    <row r="2120" spans="1:11" s="49" customFormat="1" ht="18">
      <c r="A2120" s="247" t="s">
        <v>4535</v>
      </c>
      <c r="B2120" s="28"/>
      <c r="C2120" s="28"/>
      <c r="D2120" s="28"/>
      <c r="E2120" s="28"/>
      <c r="F2120" s="244">
        <f t="shared" si="42"/>
        <v>1</v>
      </c>
      <c r="J2120" s="49">
        <v>1</v>
      </c>
      <c r="K2120" s="170"/>
    </row>
    <row r="2121" spans="1:11" s="49" customFormat="1" ht="18">
      <c r="A2121" s="247" t="s">
        <v>4987</v>
      </c>
      <c r="B2121" s="28"/>
      <c r="C2121" s="28"/>
      <c r="D2121" s="28"/>
      <c r="E2121" s="28"/>
      <c r="F2121" s="244">
        <f t="shared" si="42"/>
        <v>15</v>
      </c>
      <c r="I2121" s="49">
        <v>14</v>
      </c>
      <c r="J2121" s="49">
        <v>1</v>
      </c>
    </row>
    <row r="2122" spans="1:11" s="49" customFormat="1" ht="18">
      <c r="A2122" s="247" t="s">
        <v>4396</v>
      </c>
      <c r="B2122" s="28"/>
      <c r="C2122" s="28"/>
      <c r="D2122" s="28"/>
      <c r="E2122" s="28"/>
      <c r="F2122" s="244">
        <f t="shared" si="42"/>
        <v>33</v>
      </c>
      <c r="H2122" s="49">
        <v>12</v>
      </c>
      <c r="I2122" s="49">
        <v>12</v>
      </c>
      <c r="J2122" s="49">
        <v>9</v>
      </c>
      <c r="K2122" s="170"/>
    </row>
    <row r="2123" spans="1:11" s="49" customFormat="1" ht="18">
      <c r="A2123" s="247" t="s">
        <v>4539</v>
      </c>
      <c r="B2123" s="28"/>
      <c r="C2123" s="28"/>
      <c r="D2123" s="28"/>
      <c r="E2123" s="28"/>
      <c r="F2123" s="244">
        <f t="shared" si="42"/>
        <v>144</v>
      </c>
      <c r="I2123" s="49">
        <v>32</v>
      </c>
      <c r="J2123" s="49">
        <v>36</v>
      </c>
      <c r="K2123" s="335">
        <v>76</v>
      </c>
    </row>
    <row r="2124" spans="1:11" s="49" customFormat="1" ht="18">
      <c r="A2124" s="247" t="s">
        <v>4985</v>
      </c>
      <c r="B2124" s="28"/>
      <c r="C2124" s="28"/>
      <c r="D2124" s="28"/>
      <c r="E2124" s="28"/>
      <c r="F2124" s="244">
        <f t="shared" si="42"/>
        <v>1</v>
      </c>
      <c r="J2124" s="49">
        <v>1</v>
      </c>
    </row>
    <row r="2125" spans="1:11" s="49" customFormat="1" ht="18">
      <c r="A2125" s="247" t="s">
        <v>5491</v>
      </c>
      <c r="B2125" s="28"/>
      <c r="C2125" s="28"/>
      <c r="D2125" s="28"/>
      <c r="E2125" s="28"/>
      <c r="F2125" s="244">
        <f t="shared" si="42"/>
        <v>1</v>
      </c>
      <c r="J2125" s="49">
        <v>1</v>
      </c>
      <c r="K2125" s="170"/>
    </row>
    <row r="2126" spans="1:11" s="49" customFormat="1" ht="18">
      <c r="A2126" s="247" t="s">
        <v>6008</v>
      </c>
      <c r="B2126" s="28"/>
      <c r="C2126" s="28"/>
      <c r="D2126" s="28"/>
      <c r="E2126" s="28"/>
      <c r="F2126" s="244">
        <f t="shared" si="42"/>
        <v>5</v>
      </c>
      <c r="K2126" s="49">
        <v>5</v>
      </c>
    </row>
    <row r="2127" spans="1:11" s="49" customFormat="1" ht="18">
      <c r="A2127" s="247" t="s">
        <v>5951</v>
      </c>
      <c r="B2127" s="28"/>
      <c r="C2127" s="28"/>
      <c r="D2127" s="28"/>
      <c r="E2127" s="28"/>
      <c r="F2127" s="244">
        <f t="shared" si="42"/>
        <v>7</v>
      </c>
      <c r="J2127" s="49">
        <v>7</v>
      </c>
      <c r="K2127" s="170"/>
    </row>
    <row r="2128" spans="1:11" s="49" customFormat="1" ht="18">
      <c r="A2128" s="247" t="s">
        <v>5600</v>
      </c>
      <c r="B2128" s="28"/>
      <c r="C2128" s="28"/>
      <c r="D2128" s="28"/>
      <c r="E2128" s="28"/>
      <c r="F2128" s="244">
        <f t="shared" si="42"/>
        <v>4</v>
      </c>
      <c r="I2128" s="49">
        <v>4</v>
      </c>
      <c r="K2128" s="170"/>
    </row>
    <row r="2129" spans="1:11" s="49" customFormat="1" ht="18">
      <c r="A2129" s="247" t="s">
        <v>4644</v>
      </c>
      <c r="B2129" s="28"/>
      <c r="C2129" s="28"/>
      <c r="D2129" s="28"/>
      <c r="E2129" s="28"/>
      <c r="F2129" s="244">
        <f t="shared" si="42"/>
        <v>53</v>
      </c>
      <c r="I2129" s="49">
        <v>41</v>
      </c>
      <c r="J2129" s="49">
        <v>12</v>
      </c>
      <c r="K2129" s="170"/>
    </row>
    <row r="2130" spans="1:11" s="49" customFormat="1" ht="18">
      <c r="A2130" s="247" t="s">
        <v>5955</v>
      </c>
      <c r="B2130" s="28"/>
      <c r="C2130" s="28"/>
      <c r="D2130" s="28"/>
      <c r="E2130" s="28"/>
      <c r="F2130" s="244">
        <f t="shared" si="42"/>
        <v>1</v>
      </c>
      <c r="J2130" s="49">
        <v>1</v>
      </c>
      <c r="K2130" s="170"/>
    </row>
    <row r="2131" spans="1:11" s="49" customFormat="1" ht="18">
      <c r="A2131" s="247" t="s">
        <v>4971</v>
      </c>
      <c r="B2131" s="28"/>
      <c r="C2131" s="28"/>
      <c r="D2131" s="28"/>
      <c r="E2131" s="28"/>
      <c r="F2131" s="244">
        <f t="shared" si="42"/>
        <v>37</v>
      </c>
      <c r="J2131" s="49">
        <v>37</v>
      </c>
    </row>
    <row r="2132" spans="1:11" s="49" customFormat="1" ht="18">
      <c r="A2132" s="247" t="s">
        <v>6001</v>
      </c>
      <c r="B2132" s="28"/>
      <c r="C2132" s="28"/>
      <c r="D2132" s="28"/>
      <c r="E2132" s="28"/>
      <c r="F2132" s="244">
        <f t="shared" si="42"/>
        <v>5</v>
      </c>
      <c r="K2132" s="49">
        <v>5</v>
      </c>
    </row>
    <row r="2133" spans="1:11" s="49" customFormat="1" ht="18">
      <c r="A2133" s="247" t="s">
        <v>4702</v>
      </c>
      <c r="B2133" s="28"/>
      <c r="C2133" s="28"/>
      <c r="D2133" s="28"/>
      <c r="E2133" s="28"/>
      <c r="F2133" s="244">
        <f t="shared" si="42"/>
        <v>26</v>
      </c>
      <c r="H2133" s="49">
        <v>1</v>
      </c>
      <c r="I2133" s="49">
        <v>16</v>
      </c>
      <c r="J2133" s="49">
        <v>9</v>
      </c>
      <c r="K2133" s="170"/>
    </row>
    <row r="2134" spans="1:11" s="49" customFormat="1" ht="18">
      <c r="A2134" s="247" t="s">
        <v>5498</v>
      </c>
      <c r="B2134" s="28"/>
      <c r="C2134" s="28"/>
      <c r="D2134" s="28"/>
      <c r="E2134" s="28"/>
      <c r="F2134" s="244">
        <f t="shared" si="42"/>
        <v>1</v>
      </c>
      <c r="J2134" s="49">
        <v>1</v>
      </c>
      <c r="K2134" s="170"/>
    </row>
    <row r="2135" spans="1:11" s="49" customFormat="1" ht="18">
      <c r="A2135" s="247" t="s">
        <v>5504</v>
      </c>
      <c r="B2135" s="28"/>
      <c r="C2135" s="28"/>
      <c r="D2135" s="28"/>
      <c r="E2135" s="28"/>
      <c r="F2135" s="244">
        <f t="shared" si="42"/>
        <v>7</v>
      </c>
      <c r="I2135" s="49">
        <v>7</v>
      </c>
      <c r="K2135" s="170"/>
    </row>
    <row r="2136" spans="1:11" s="49" customFormat="1" ht="18">
      <c r="A2136" s="247" t="s">
        <v>4464</v>
      </c>
      <c r="B2136" s="28"/>
      <c r="C2136" s="28"/>
      <c r="D2136" s="28"/>
      <c r="E2136" s="28"/>
      <c r="F2136" s="244">
        <f t="shared" si="42"/>
        <v>4</v>
      </c>
      <c r="H2136" s="49">
        <v>2</v>
      </c>
      <c r="J2136" s="49">
        <v>2</v>
      </c>
      <c r="K2136" s="170"/>
    </row>
    <row r="2137" spans="1:11" s="49" customFormat="1" ht="18">
      <c r="A2137" s="247" t="s">
        <v>5506</v>
      </c>
      <c r="B2137" s="28"/>
      <c r="C2137" s="28"/>
      <c r="D2137" s="28"/>
      <c r="E2137" s="28"/>
      <c r="F2137" s="244">
        <f t="shared" si="42"/>
        <v>3</v>
      </c>
      <c r="I2137" s="49">
        <v>3</v>
      </c>
      <c r="K2137" s="170"/>
    </row>
    <row r="2138" spans="1:11" s="49" customFormat="1" ht="18">
      <c r="A2138" s="247" t="s">
        <v>5055</v>
      </c>
      <c r="B2138" s="28"/>
      <c r="C2138" s="28"/>
      <c r="D2138" s="28"/>
      <c r="E2138" s="28"/>
      <c r="F2138" s="244">
        <f t="shared" si="42"/>
        <v>21</v>
      </c>
      <c r="I2138" s="49">
        <v>1</v>
      </c>
      <c r="K2138" s="49">
        <v>20</v>
      </c>
    </row>
    <row r="2139" spans="1:11" s="49" customFormat="1" ht="18">
      <c r="A2139" s="247" t="s">
        <v>4187</v>
      </c>
      <c r="B2139" s="28"/>
      <c r="C2139" s="28"/>
      <c r="D2139" s="28"/>
      <c r="E2139" s="28"/>
      <c r="F2139" s="244">
        <f t="shared" si="42"/>
        <v>62</v>
      </c>
      <c r="H2139" s="49">
        <v>59</v>
      </c>
      <c r="J2139" s="49">
        <v>3</v>
      </c>
      <c r="K2139" s="170"/>
    </row>
    <row r="2140" spans="1:11" s="49" customFormat="1" ht="18">
      <c r="A2140" s="247" t="s">
        <v>4538</v>
      </c>
      <c r="B2140" s="28"/>
      <c r="C2140" s="28"/>
      <c r="D2140" s="28"/>
      <c r="E2140" s="28"/>
      <c r="F2140" s="244">
        <f t="shared" si="42"/>
        <v>1</v>
      </c>
      <c r="I2140" s="49">
        <v>1</v>
      </c>
      <c r="K2140" s="170"/>
    </row>
    <row r="2141" spans="1:11" s="49" customFormat="1" ht="18">
      <c r="A2141" s="247" t="s">
        <v>4992</v>
      </c>
      <c r="B2141" s="28"/>
      <c r="C2141" s="28"/>
      <c r="D2141" s="28"/>
      <c r="E2141" s="28"/>
      <c r="F2141" s="244">
        <f t="shared" si="42"/>
        <v>3</v>
      </c>
      <c r="G2141" s="315">
        <v>3</v>
      </c>
    </row>
    <row r="2142" spans="1:11" s="49" customFormat="1" ht="18">
      <c r="A2142" s="247" t="s">
        <v>5395</v>
      </c>
      <c r="B2142" s="28"/>
      <c r="C2142" s="28"/>
      <c r="D2142" s="28"/>
      <c r="E2142" s="28"/>
      <c r="F2142" s="244">
        <f t="shared" si="42"/>
        <v>6</v>
      </c>
      <c r="I2142" s="49">
        <v>6</v>
      </c>
      <c r="K2142" s="170"/>
    </row>
    <row r="2143" spans="1:11" s="49" customFormat="1" ht="18">
      <c r="A2143" s="247" t="s">
        <v>4469</v>
      </c>
      <c r="B2143" s="28"/>
      <c r="C2143" s="28"/>
      <c r="D2143" s="28"/>
      <c r="E2143" s="28"/>
      <c r="F2143" s="244">
        <f t="shared" si="42"/>
        <v>4</v>
      </c>
      <c r="J2143" s="49">
        <v>4</v>
      </c>
      <c r="K2143" s="170"/>
    </row>
    <row r="2144" spans="1:11" s="49" customFormat="1" ht="18">
      <c r="A2144" s="247" t="s">
        <v>6003</v>
      </c>
      <c r="B2144" s="28"/>
      <c r="C2144" s="28"/>
      <c r="D2144" s="28"/>
      <c r="E2144" s="28"/>
      <c r="F2144" s="244">
        <f t="shared" si="42"/>
        <v>10</v>
      </c>
      <c r="K2144" s="49">
        <v>10</v>
      </c>
    </row>
    <row r="2145" spans="1:11" s="49" customFormat="1" ht="18">
      <c r="A2145" s="247" t="s">
        <v>5208</v>
      </c>
      <c r="B2145" s="28"/>
      <c r="C2145" s="28"/>
      <c r="D2145" s="28"/>
      <c r="E2145" s="28"/>
      <c r="F2145" s="244">
        <f t="shared" si="42"/>
        <v>24</v>
      </c>
      <c r="I2145" s="49">
        <v>17</v>
      </c>
      <c r="J2145" s="49">
        <v>2</v>
      </c>
      <c r="K2145" s="335">
        <v>5</v>
      </c>
    </row>
    <row r="2146" spans="1:11" s="49" customFormat="1" ht="18">
      <c r="A2146" s="247" t="s">
        <v>5745</v>
      </c>
      <c r="B2146" s="28"/>
      <c r="C2146" s="28"/>
      <c r="D2146" s="28"/>
      <c r="E2146" s="28"/>
      <c r="F2146" s="244">
        <f t="shared" si="42"/>
        <v>14</v>
      </c>
      <c r="J2146" s="49">
        <v>14</v>
      </c>
      <c r="K2146" s="170"/>
    </row>
    <row r="2147" spans="1:11" s="49" customFormat="1" ht="18">
      <c r="A2147" s="247" t="s">
        <v>4796</v>
      </c>
      <c r="B2147" s="28"/>
      <c r="C2147" s="28"/>
      <c r="D2147" s="28"/>
      <c r="E2147" s="28"/>
      <c r="F2147" s="244">
        <f t="shared" si="42"/>
        <v>6</v>
      </c>
      <c r="K2147" s="49">
        <v>6</v>
      </c>
    </row>
    <row r="2148" spans="1:11" s="49" customFormat="1" ht="18">
      <c r="A2148" s="247" t="s">
        <v>5625</v>
      </c>
      <c r="B2148" s="28"/>
      <c r="C2148" s="28"/>
      <c r="D2148" s="28"/>
      <c r="E2148" s="28"/>
      <c r="F2148" s="244">
        <f t="shared" si="42"/>
        <v>1</v>
      </c>
      <c r="J2148" s="49">
        <v>1</v>
      </c>
      <c r="K2148" s="170"/>
    </row>
    <row r="2149" spans="1:11" s="49" customFormat="1" ht="18">
      <c r="A2149" s="247" t="s">
        <v>5198</v>
      </c>
      <c r="B2149" s="28"/>
      <c r="C2149" s="28"/>
      <c r="D2149" s="28"/>
      <c r="E2149" s="28"/>
      <c r="F2149" s="244">
        <f t="shared" si="42"/>
        <v>1</v>
      </c>
      <c r="I2149" s="49">
        <v>1</v>
      </c>
      <c r="K2149" s="170"/>
    </row>
    <row r="2150" spans="1:11" s="49" customFormat="1" ht="18">
      <c r="A2150" s="247" t="s">
        <v>5623</v>
      </c>
      <c r="B2150" s="28"/>
      <c r="C2150" s="28"/>
      <c r="D2150" s="28"/>
      <c r="E2150" s="28"/>
      <c r="F2150" s="244">
        <f t="shared" si="42"/>
        <v>3</v>
      </c>
      <c r="J2150" s="49">
        <v>3</v>
      </c>
      <c r="K2150" s="170"/>
    </row>
    <row r="2151" spans="1:11" s="49" customFormat="1" ht="18">
      <c r="A2151" s="247" t="s">
        <v>4379</v>
      </c>
      <c r="B2151" s="28"/>
      <c r="C2151" s="28"/>
      <c r="D2151" s="28"/>
      <c r="E2151" s="28"/>
      <c r="F2151" s="244">
        <f t="shared" si="42"/>
        <v>1</v>
      </c>
      <c r="J2151" s="49">
        <v>1</v>
      </c>
      <c r="K2151" s="170"/>
    </row>
    <row r="2152" spans="1:11" s="49" customFormat="1" ht="18">
      <c r="A2152" s="247" t="s">
        <v>4981</v>
      </c>
      <c r="B2152" s="28"/>
      <c r="C2152" s="28"/>
      <c r="D2152" s="28"/>
      <c r="E2152" s="28"/>
      <c r="F2152" s="244">
        <f t="shared" si="42"/>
        <v>7</v>
      </c>
      <c r="J2152" s="49">
        <v>7</v>
      </c>
    </row>
    <row r="2153" spans="1:11" s="49" customFormat="1" ht="18">
      <c r="A2153" s="247" t="s">
        <v>4459</v>
      </c>
      <c r="B2153" s="28"/>
      <c r="C2153" s="28"/>
      <c r="D2153" s="28"/>
      <c r="E2153" s="28"/>
      <c r="F2153" s="244">
        <f t="shared" si="42"/>
        <v>5</v>
      </c>
      <c r="J2153" s="49">
        <v>5</v>
      </c>
      <c r="K2153" s="170"/>
    </row>
    <row r="2154" spans="1:11" s="49" customFormat="1" ht="18">
      <c r="A2154" s="247" t="s">
        <v>4982</v>
      </c>
      <c r="B2154" s="28"/>
      <c r="C2154" s="28"/>
      <c r="D2154" s="28"/>
      <c r="E2154" s="28"/>
      <c r="F2154" s="244">
        <f t="shared" ref="F2154:F2217" si="43">SUM(G2154:K2154)</f>
        <v>7</v>
      </c>
      <c r="J2154" s="49">
        <v>7</v>
      </c>
    </row>
    <row r="2155" spans="1:11" s="49" customFormat="1" ht="18">
      <c r="A2155" s="247" t="s">
        <v>5827</v>
      </c>
      <c r="B2155" s="28"/>
      <c r="C2155" s="28"/>
      <c r="D2155" s="28"/>
      <c r="E2155" s="28"/>
      <c r="F2155" s="244">
        <f t="shared" si="43"/>
        <v>7</v>
      </c>
      <c r="K2155" s="49">
        <v>7</v>
      </c>
    </row>
    <row r="2156" spans="1:11" s="49" customFormat="1" ht="18">
      <c r="A2156" s="247" t="s">
        <v>4795</v>
      </c>
      <c r="B2156" s="28"/>
      <c r="C2156" s="28"/>
      <c r="D2156" s="28"/>
      <c r="E2156" s="28"/>
      <c r="F2156" s="244">
        <f t="shared" si="43"/>
        <v>1</v>
      </c>
      <c r="I2156" s="49">
        <v>1</v>
      </c>
      <c r="K2156" s="170"/>
    </row>
    <row r="2157" spans="1:11" s="49" customFormat="1" ht="18">
      <c r="A2157" s="247" t="s">
        <v>5842</v>
      </c>
      <c r="B2157" s="28"/>
      <c r="C2157" s="28"/>
      <c r="D2157" s="28"/>
      <c r="E2157" s="28"/>
      <c r="F2157" s="244">
        <f t="shared" si="43"/>
        <v>4</v>
      </c>
      <c r="I2157" s="49">
        <v>4</v>
      </c>
      <c r="K2157" s="170"/>
    </row>
    <row r="2158" spans="1:11" s="49" customFormat="1" ht="18">
      <c r="A2158" s="247" t="s">
        <v>4378</v>
      </c>
      <c r="B2158" s="28"/>
      <c r="C2158" s="28"/>
      <c r="D2158" s="28"/>
      <c r="E2158" s="28"/>
      <c r="F2158" s="244">
        <f t="shared" si="43"/>
        <v>26</v>
      </c>
      <c r="J2158" s="49">
        <v>26</v>
      </c>
      <c r="K2158" s="170"/>
    </row>
    <row r="2159" spans="1:11" s="49" customFormat="1" ht="18">
      <c r="A2159" s="247" t="s">
        <v>4651</v>
      </c>
      <c r="B2159" s="28"/>
      <c r="C2159" s="28"/>
      <c r="D2159" s="28"/>
      <c r="E2159" s="28"/>
      <c r="F2159" s="244">
        <f t="shared" si="43"/>
        <v>1</v>
      </c>
      <c r="J2159" s="49">
        <v>1</v>
      </c>
      <c r="K2159" s="170"/>
    </row>
    <row r="2160" spans="1:11" s="49" customFormat="1" ht="18">
      <c r="A2160" s="247" t="s">
        <v>5740</v>
      </c>
      <c r="B2160" s="28"/>
      <c r="C2160" s="28"/>
      <c r="D2160" s="28"/>
      <c r="E2160" s="28"/>
      <c r="F2160" s="244">
        <f t="shared" si="43"/>
        <v>17</v>
      </c>
      <c r="I2160" s="49">
        <v>17</v>
      </c>
      <c r="K2160" s="170"/>
    </row>
    <row r="2161" spans="1:11" s="49" customFormat="1" ht="18">
      <c r="A2161" s="247" t="s">
        <v>5624</v>
      </c>
      <c r="B2161" s="28"/>
      <c r="C2161" s="28"/>
      <c r="D2161" s="28"/>
      <c r="E2161" s="28"/>
      <c r="F2161" s="244">
        <f t="shared" si="43"/>
        <v>1</v>
      </c>
      <c r="J2161" s="49">
        <v>1</v>
      </c>
      <c r="K2161" s="170"/>
    </row>
    <row r="2162" spans="1:11" s="49" customFormat="1" ht="18" customHeight="1">
      <c r="A2162" s="247" t="s">
        <v>5493</v>
      </c>
      <c r="B2162" s="28"/>
      <c r="C2162" s="28"/>
      <c r="D2162" s="28"/>
      <c r="E2162" s="28"/>
      <c r="F2162" s="244">
        <f t="shared" si="43"/>
        <v>34</v>
      </c>
      <c r="J2162" s="49">
        <v>16</v>
      </c>
      <c r="K2162" s="335">
        <v>18</v>
      </c>
    </row>
    <row r="2163" spans="1:11" s="49" customFormat="1" ht="18" customHeight="1">
      <c r="A2163" s="247" t="s">
        <v>4465</v>
      </c>
      <c r="B2163" s="28"/>
      <c r="C2163" s="28"/>
      <c r="D2163" s="28"/>
      <c r="E2163" s="28"/>
      <c r="F2163" s="244">
        <f t="shared" si="43"/>
        <v>1</v>
      </c>
      <c r="J2163" s="49">
        <v>1</v>
      </c>
      <c r="K2163" s="170"/>
    </row>
    <row r="2164" spans="1:11" s="49" customFormat="1" ht="18" customHeight="1">
      <c r="A2164" s="247" t="s">
        <v>4984</v>
      </c>
      <c r="B2164" s="28"/>
      <c r="C2164" s="28"/>
      <c r="D2164" s="28"/>
      <c r="E2164" s="28"/>
      <c r="F2164" s="244">
        <f t="shared" si="43"/>
        <v>2</v>
      </c>
      <c r="J2164" s="49">
        <v>2</v>
      </c>
    </row>
    <row r="2165" spans="1:11" s="49" customFormat="1" ht="18" customHeight="1">
      <c r="A2165" s="247" t="s">
        <v>5505</v>
      </c>
      <c r="B2165" s="28"/>
      <c r="C2165" s="28"/>
      <c r="D2165" s="28"/>
      <c r="E2165" s="28"/>
      <c r="F2165" s="244">
        <f t="shared" si="43"/>
        <v>1</v>
      </c>
      <c r="I2165" s="49">
        <v>1</v>
      </c>
      <c r="K2165" s="170"/>
    </row>
    <row r="2166" spans="1:11" s="49" customFormat="1" ht="18" customHeight="1">
      <c r="A2166" s="247" t="s">
        <v>5503</v>
      </c>
      <c r="B2166" s="28"/>
      <c r="C2166" s="28"/>
      <c r="D2166" s="28"/>
      <c r="E2166" s="28"/>
      <c r="F2166" s="244">
        <f t="shared" si="43"/>
        <v>5</v>
      </c>
      <c r="I2166" s="49">
        <v>5</v>
      </c>
      <c r="K2166" s="170"/>
    </row>
    <row r="2167" spans="1:11" s="49" customFormat="1" ht="18" customHeight="1">
      <c r="A2167" s="247" t="s">
        <v>4467</v>
      </c>
      <c r="B2167" s="28"/>
      <c r="C2167" s="28"/>
      <c r="D2167" s="28"/>
      <c r="E2167" s="28"/>
      <c r="F2167" s="244">
        <f t="shared" si="43"/>
        <v>15</v>
      </c>
      <c r="J2167" s="49">
        <v>8</v>
      </c>
      <c r="K2167" s="335">
        <v>7</v>
      </c>
    </row>
    <row r="2168" spans="1:11" s="49" customFormat="1" ht="18" customHeight="1">
      <c r="A2168" s="247" t="s">
        <v>5490</v>
      </c>
      <c r="B2168" s="28"/>
      <c r="C2168" s="28"/>
      <c r="D2168" s="28"/>
      <c r="E2168" s="28"/>
      <c r="F2168" s="244">
        <f t="shared" si="43"/>
        <v>17</v>
      </c>
      <c r="J2168" s="49">
        <v>17</v>
      </c>
      <c r="K2168" s="170"/>
    </row>
    <row r="2169" spans="1:11" s="49" customFormat="1" ht="18" customHeight="1">
      <c r="A2169" s="247" t="s">
        <v>5211</v>
      </c>
      <c r="B2169" s="28"/>
      <c r="C2169" s="28"/>
      <c r="D2169" s="28"/>
      <c r="E2169" s="28"/>
      <c r="F2169" s="244">
        <f t="shared" si="43"/>
        <v>35</v>
      </c>
      <c r="I2169" s="49">
        <v>35</v>
      </c>
      <c r="K2169" s="170"/>
    </row>
    <row r="2170" spans="1:11" s="49" customFormat="1" ht="18" customHeight="1">
      <c r="A2170" s="247" t="s">
        <v>5950</v>
      </c>
      <c r="B2170" s="28"/>
      <c r="C2170" s="28"/>
      <c r="D2170" s="28"/>
      <c r="E2170" s="28"/>
      <c r="F2170" s="244">
        <f t="shared" si="43"/>
        <v>7</v>
      </c>
      <c r="J2170" s="49">
        <v>7</v>
      </c>
      <c r="K2170" s="170"/>
    </row>
    <row r="2171" spans="1:11" s="49" customFormat="1" ht="18" customHeight="1">
      <c r="A2171" s="247" t="s">
        <v>5997</v>
      </c>
      <c r="B2171" s="28"/>
      <c r="C2171" s="28"/>
      <c r="D2171" s="28"/>
      <c r="E2171" s="28"/>
      <c r="F2171" s="244">
        <f t="shared" si="43"/>
        <v>5</v>
      </c>
      <c r="K2171" s="49">
        <v>5</v>
      </c>
    </row>
    <row r="2172" spans="1:11" s="49" customFormat="1" ht="18" customHeight="1">
      <c r="A2172" s="247" t="s">
        <v>5057</v>
      </c>
      <c r="B2172" s="28"/>
      <c r="C2172" s="28"/>
      <c r="D2172" s="28"/>
      <c r="E2172" s="28"/>
      <c r="F2172" s="244">
        <f t="shared" si="43"/>
        <v>170</v>
      </c>
      <c r="I2172" s="49">
        <v>129</v>
      </c>
      <c r="J2172" s="49">
        <v>11</v>
      </c>
      <c r="K2172" s="49">
        <v>30</v>
      </c>
    </row>
    <row r="2173" spans="1:11" s="49" customFormat="1" ht="18" customHeight="1">
      <c r="A2173" s="247" t="s">
        <v>5393</v>
      </c>
      <c r="B2173" s="28"/>
      <c r="C2173" s="28"/>
      <c r="D2173" s="28"/>
      <c r="E2173" s="28"/>
      <c r="F2173" s="244">
        <f t="shared" si="43"/>
        <v>9</v>
      </c>
      <c r="J2173" s="49">
        <v>9</v>
      </c>
      <c r="K2173" s="170"/>
    </row>
    <row r="2174" spans="1:11" s="49" customFormat="1" ht="18" customHeight="1">
      <c r="A2174" s="247" t="s">
        <v>5606</v>
      </c>
      <c r="B2174" s="28"/>
      <c r="C2174" s="28"/>
      <c r="D2174" s="28"/>
      <c r="E2174" s="28"/>
      <c r="F2174" s="244">
        <f t="shared" si="43"/>
        <v>25</v>
      </c>
      <c r="H2174" s="49">
        <v>16</v>
      </c>
      <c r="I2174" s="49">
        <v>9</v>
      </c>
      <c r="K2174" s="170"/>
    </row>
    <row r="2175" spans="1:11" s="49" customFormat="1" ht="18" customHeight="1">
      <c r="A2175" s="247" t="s">
        <v>4983</v>
      </c>
      <c r="B2175" s="28"/>
      <c r="C2175" s="28"/>
      <c r="D2175" s="28"/>
      <c r="E2175" s="28"/>
      <c r="F2175" s="244">
        <f t="shared" si="43"/>
        <v>4</v>
      </c>
      <c r="J2175" s="49">
        <v>4</v>
      </c>
    </row>
    <row r="2176" spans="1:11" s="49" customFormat="1" ht="18" customHeight="1">
      <c r="A2176" s="247" t="s">
        <v>5828</v>
      </c>
      <c r="B2176" s="28"/>
      <c r="C2176" s="28"/>
      <c r="D2176" s="28"/>
      <c r="E2176" s="28"/>
      <c r="F2176" s="244">
        <f t="shared" si="43"/>
        <v>5</v>
      </c>
      <c r="K2176" s="49">
        <v>5</v>
      </c>
    </row>
    <row r="2177" spans="1:11" s="49" customFormat="1" ht="18" customHeight="1">
      <c r="A2177" s="247" t="s">
        <v>6011</v>
      </c>
      <c r="B2177" s="28"/>
      <c r="C2177" s="28"/>
      <c r="D2177" s="28"/>
      <c r="E2177" s="28"/>
      <c r="F2177" s="244">
        <f t="shared" si="43"/>
        <v>5</v>
      </c>
      <c r="K2177" s="49">
        <v>5</v>
      </c>
    </row>
    <row r="2178" spans="1:11" s="49" customFormat="1" ht="18" customHeight="1">
      <c r="A2178" s="247" t="s">
        <v>5403</v>
      </c>
      <c r="B2178" s="28"/>
      <c r="C2178" s="28"/>
      <c r="D2178" s="28"/>
      <c r="E2178" s="28"/>
      <c r="F2178" s="244">
        <f t="shared" si="43"/>
        <v>8</v>
      </c>
      <c r="H2178" s="49">
        <v>4</v>
      </c>
      <c r="J2178" s="49">
        <v>4</v>
      </c>
      <c r="K2178" s="170"/>
    </row>
    <row r="2179" spans="1:11" s="49" customFormat="1" ht="18" customHeight="1">
      <c r="A2179" s="247" t="s">
        <v>4345</v>
      </c>
      <c r="B2179" s="28"/>
      <c r="C2179" s="28"/>
      <c r="D2179" s="28"/>
      <c r="E2179" s="28"/>
      <c r="F2179" s="244">
        <f t="shared" si="43"/>
        <v>46</v>
      </c>
      <c r="I2179" s="49">
        <v>30</v>
      </c>
      <c r="J2179" s="49">
        <v>16</v>
      </c>
      <c r="K2179" s="170"/>
    </row>
    <row r="2180" spans="1:11" s="49" customFormat="1" ht="18" customHeight="1">
      <c r="A2180" s="247" t="s">
        <v>4649</v>
      </c>
      <c r="B2180" s="28"/>
      <c r="C2180" s="28"/>
      <c r="D2180" s="28"/>
      <c r="E2180" s="28"/>
      <c r="F2180" s="244">
        <f t="shared" si="43"/>
        <v>15</v>
      </c>
      <c r="J2180" s="49">
        <v>15</v>
      </c>
      <c r="K2180" s="170"/>
    </row>
    <row r="2181" spans="1:11" s="49" customFormat="1" ht="18" customHeight="1">
      <c r="A2181" s="247" t="s">
        <v>4593</v>
      </c>
      <c r="B2181" s="28"/>
      <c r="C2181" s="28"/>
      <c r="D2181" s="28"/>
      <c r="E2181" s="28"/>
      <c r="F2181" s="244">
        <f t="shared" si="43"/>
        <v>1</v>
      </c>
      <c r="J2181" s="49">
        <v>1</v>
      </c>
      <c r="K2181" s="170"/>
    </row>
    <row r="2182" spans="1:11" s="49" customFormat="1" ht="18" customHeight="1">
      <c r="A2182" s="247" t="s">
        <v>4591</v>
      </c>
      <c r="B2182" s="28"/>
      <c r="C2182" s="28"/>
      <c r="D2182" s="28"/>
      <c r="E2182" s="28"/>
      <c r="F2182" s="244">
        <f t="shared" si="43"/>
        <v>2</v>
      </c>
      <c r="J2182" s="49">
        <v>2</v>
      </c>
      <c r="K2182" s="170"/>
    </row>
    <row r="2183" spans="1:11" s="49" customFormat="1" ht="18" customHeight="1">
      <c r="A2183" s="247" t="s">
        <v>5953</v>
      </c>
      <c r="B2183" s="28"/>
      <c r="C2183" s="28"/>
      <c r="D2183" s="28"/>
      <c r="E2183" s="28"/>
      <c r="F2183" s="244">
        <f t="shared" si="43"/>
        <v>9</v>
      </c>
      <c r="J2183" s="49">
        <v>9</v>
      </c>
      <c r="K2183" s="170"/>
    </row>
    <row r="2184" spans="1:11" s="49" customFormat="1" ht="18" customHeight="1">
      <c r="A2184" s="247" t="s">
        <v>4798</v>
      </c>
      <c r="B2184" s="28"/>
      <c r="C2184" s="28"/>
      <c r="D2184" s="28"/>
      <c r="E2184" s="28"/>
      <c r="F2184" s="244">
        <f t="shared" si="43"/>
        <v>8</v>
      </c>
      <c r="I2184" s="49">
        <v>1</v>
      </c>
      <c r="J2184" s="49">
        <v>4</v>
      </c>
      <c r="K2184" s="49">
        <v>3</v>
      </c>
    </row>
    <row r="2185" spans="1:11" s="49" customFormat="1" ht="18" customHeight="1">
      <c r="A2185" s="247" t="s">
        <v>5215</v>
      </c>
      <c r="B2185" s="28"/>
      <c r="C2185" s="28"/>
      <c r="D2185" s="28"/>
      <c r="E2185" s="28"/>
      <c r="F2185" s="244">
        <f t="shared" si="43"/>
        <v>1</v>
      </c>
      <c r="I2185" s="49">
        <v>1</v>
      </c>
    </row>
    <row r="2186" spans="1:11" s="49" customFormat="1" ht="18" customHeight="1">
      <c r="A2186" s="247" t="s">
        <v>5149</v>
      </c>
      <c r="B2186" s="28"/>
      <c r="C2186" s="28"/>
      <c r="D2186" s="28"/>
      <c r="E2186" s="28"/>
      <c r="F2186" s="244">
        <f t="shared" si="43"/>
        <v>16</v>
      </c>
      <c r="J2186" s="49">
        <v>16</v>
      </c>
      <c r="K2186" s="170"/>
    </row>
    <row r="2187" spans="1:11" s="49" customFormat="1" ht="18" customHeight="1">
      <c r="A2187" s="247" t="s">
        <v>4190</v>
      </c>
      <c r="B2187" s="28"/>
      <c r="C2187" s="28"/>
      <c r="D2187" s="28"/>
      <c r="E2187" s="28"/>
      <c r="F2187" s="244">
        <f t="shared" si="43"/>
        <v>15</v>
      </c>
      <c r="H2187" s="49">
        <v>15</v>
      </c>
      <c r="K2187" s="170"/>
    </row>
    <row r="2188" spans="1:11" s="49" customFormat="1" ht="18" customHeight="1">
      <c r="A2188" s="247" t="s">
        <v>4926</v>
      </c>
      <c r="B2188" s="28"/>
      <c r="C2188" s="28"/>
      <c r="D2188" s="28"/>
      <c r="E2188" s="28"/>
      <c r="F2188" s="244">
        <f t="shared" si="43"/>
        <v>5</v>
      </c>
      <c r="I2188" s="49">
        <v>5</v>
      </c>
    </row>
    <row r="2189" spans="1:11" s="49" customFormat="1" ht="18" customHeight="1">
      <c r="A2189" s="247" t="s">
        <v>5956</v>
      </c>
      <c r="B2189" s="28"/>
      <c r="C2189" s="28"/>
      <c r="D2189" s="28"/>
      <c r="E2189" s="28"/>
      <c r="F2189" s="244">
        <f t="shared" si="43"/>
        <v>4</v>
      </c>
      <c r="I2189" s="49">
        <v>4</v>
      </c>
      <c r="K2189" s="170"/>
    </row>
    <row r="2190" spans="1:11" s="49" customFormat="1" ht="18" customHeight="1">
      <c r="A2190" s="247" t="s">
        <v>5604</v>
      </c>
      <c r="B2190" s="28"/>
      <c r="C2190" s="28"/>
      <c r="D2190" s="28"/>
      <c r="E2190" s="28"/>
      <c r="F2190" s="244">
        <f t="shared" si="43"/>
        <v>2</v>
      </c>
      <c r="I2190" s="49">
        <v>2</v>
      </c>
      <c r="K2190" s="170"/>
    </row>
    <row r="2191" spans="1:11" s="49" customFormat="1" ht="18" customHeight="1">
      <c r="A2191" s="247" t="s">
        <v>5603</v>
      </c>
      <c r="B2191" s="28"/>
      <c r="C2191" s="28"/>
      <c r="D2191" s="28"/>
      <c r="E2191" s="28"/>
      <c r="F2191" s="244">
        <f t="shared" si="43"/>
        <v>5</v>
      </c>
      <c r="I2191" s="49">
        <v>5</v>
      </c>
      <c r="K2191" s="170"/>
    </row>
    <row r="2192" spans="1:11" s="49" customFormat="1" ht="18" customHeight="1">
      <c r="A2192" s="247" t="s">
        <v>5189</v>
      </c>
      <c r="B2192" s="28"/>
      <c r="C2192" s="28"/>
      <c r="D2192" s="28"/>
      <c r="E2192" s="28"/>
      <c r="F2192" s="244">
        <f t="shared" si="43"/>
        <v>11</v>
      </c>
      <c r="J2192" s="49">
        <v>11</v>
      </c>
      <c r="K2192" s="170"/>
    </row>
    <row r="2193" spans="1:11" s="49" customFormat="1" ht="18" customHeight="1">
      <c r="A2193" s="247" t="s">
        <v>4978</v>
      </c>
      <c r="B2193" s="28"/>
      <c r="C2193" s="28"/>
      <c r="D2193" s="28"/>
      <c r="E2193" s="28"/>
      <c r="F2193" s="244">
        <f t="shared" si="43"/>
        <v>10</v>
      </c>
      <c r="J2193" s="49">
        <v>5</v>
      </c>
      <c r="K2193" s="49">
        <v>5</v>
      </c>
    </row>
    <row r="2194" spans="1:11" s="49" customFormat="1" ht="18" customHeight="1">
      <c r="A2194" s="247" t="s">
        <v>5158</v>
      </c>
      <c r="B2194" s="28"/>
      <c r="C2194" s="28"/>
      <c r="D2194" s="28"/>
      <c r="E2194" s="28"/>
      <c r="F2194" s="244">
        <f t="shared" si="43"/>
        <v>3</v>
      </c>
      <c r="I2194" s="49">
        <v>3</v>
      </c>
    </row>
    <row r="2195" spans="1:11" s="49" customFormat="1" ht="18" customHeight="1">
      <c r="A2195" s="247" t="s">
        <v>6009</v>
      </c>
      <c r="B2195" s="28"/>
      <c r="C2195" s="28"/>
      <c r="D2195" s="28"/>
      <c r="E2195" s="28"/>
      <c r="F2195" s="244">
        <f t="shared" si="43"/>
        <v>10</v>
      </c>
      <c r="K2195" s="49">
        <v>10</v>
      </c>
    </row>
    <row r="2196" spans="1:11" s="49" customFormat="1" ht="18" customHeight="1">
      <c r="A2196" s="247" t="s">
        <v>4933</v>
      </c>
      <c r="B2196" s="28"/>
      <c r="C2196" s="28"/>
      <c r="D2196" s="28"/>
      <c r="E2196" s="28"/>
      <c r="F2196" s="244">
        <f t="shared" si="43"/>
        <v>1</v>
      </c>
      <c r="I2196" s="49">
        <v>1</v>
      </c>
    </row>
    <row r="2197" spans="1:11" s="49" customFormat="1" ht="18" customHeight="1">
      <c r="A2197" s="247" t="s">
        <v>4533</v>
      </c>
      <c r="B2197" s="28"/>
      <c r="C2197" s="28"/>
      <c r="D2197" s="28"/>
      <c r="E2197" s="28"/>
      <c r="F2197" s="244">
        <f t="shared" si="43"/>
        <v>3</v>
      </c>
      <c r="J2197" s="49">
        <v>3</v>
      </c>
      <c r="K2197" s="170"/>
    </row>
    <row r="2198" spans="1:11" s="49" customFormat="1" ht="18" customHeight="1">
      <c r="A2198" s="247" t="s">
        <v>4647</v>
      </c>
      <c r="B2198" s="28"/>
      <c r="C2198" s="28"/>
      <c r="D2198" s="28"/>
      <c r="E2198" s="28"/>
      <c r="F2198" s="244">
        <f t="shared" si="43"/>
        <v>1</v>
      </c>
      <c r="J2198" s="49">
        <v>1</v>
      </c>
      <c r="K2198" s="170"/>
    </row>
    <row r="2199" spans="1:11" s="49" customFormat="1" ht="18" customHeight="1">
      <c r="A2199" s="247" t="s">
        <v>5156</v>
      </c>
      <c r="B2199" s="28"/>
      <c r="C2199" s="28"/>
      <c r="D2199" s="28"/>
      <c r="E2199" s="28"/>
      <c r="F2199" s="244">
        <f t="shared" si="43"/>
        <v>5</v>
      </c>
      <c r="I2199" s="49">
        <v>5</v>
      </c>
      <c r="K2199" s="170"/>
    </row>
    <row r="2200" spans="1:11" s="49" customFormat="1" ht="18" customHeight="1">
      <c r="A2200" s="247" t="s">
        <v>5207</v>
      </c>
      <c r="B2200" s="28"/>
      <c r="C2200" s="28"/>
      <c r="D2200" s="28"/>
      <c r="E2200" s="28"/>
      <c r="F2200" s="244">
        <f t="shared" si="43"/>
        <v>83</v>
      </c>
      <c r="I2200" s="49">
        <v>78</v>
      </c>
      <c r="K2200" s="335">
        <v>5</v>
      </c>
    </row>
    <row r="2201" spans="1:11" s="49" customFormat="1" ht="18" customHeight="1">
      <c r="A2201" s="247" t="s">
        <v>5737</v>
      </c>
      <c r="B2201" s="28"/>
      <c r="C2201" s="28"/>
      <c r="D2201" s="28"/>
      <c r="E2201" s="28"/>
      <c r="F2201" s="244">
        <f t="shared" si="43"/>
        <v>5</v>
      </c>
      <c r="I2201" s="49">
        <v>5</v>
      </c>
      <c r="K2201" s="170"/>
    </row>
    <row r="2202" spans="1:11" s="49" customFormat="1" ht="18" customHeight="1">
      <c r="A2202" s="247" t="s">
        <v>4974</v>
      </c>
      <c r="B2202" s="28"/>
      <c r="C2202" s="28"/>
      <c r="D2202" s="28"/>
      <c r="E2202" s="28"/>
      <c r="F2202" s="244">
        <f t="shared" si="43"/>
        <v>9</v>
      </c>
      <c r="J2202" s="49">
        <v>9</v>
      </c>
    </row>
    <row r="2203" spans="1:11" s="49" customFormat="1" ht="18" customHeight="1">
      <c r="A2203" s="247" t="s">
        <v>5294</v>
      </c>
      <c r="B2203" s="28"/>
      <c r="C2203" s="28"/>
      <c r="D2203" s="28"/>
      <c r="E2203" s="28"/>
      <c r="F2203" s="244">
        <f t="shared" si="43"/>
        <v>15</v>
      </c>
      <c r="I2203" s="49">
        <v>15</v>
      </c>
      <c r="K2203" s="170"/>
    </row>
    <row r="2204" spans="1:11" s="49" customFormat="1" ht="18" customHeight="1">
      <c r="A2204" s="247" t="s">
        <v>4537</v>
      </c>
      <c r="B2204" s="28"/>
      <c r="C2204" s="28"/>
      <c r="D2204" s="28"/>
      <c r="E2204" s="28"/>
      <c r="F2204" s="244">
        <f t="shared" si="43"/>
        <v>2</v>
      </c>
      <c r="I2204" s="49">
        <v>2</v>
      </c>
      <c r="K2204" s="170"/>
    </row>
    <row r="2205" spans="1:11" s="49" customFormat="1" ht="18" customHeight="1">
      <c r="A2205" s="247" t="s">
        <v>5492</v>
      </c>
      <c r="B2205" s="28"/>
      <c r="C2205" s="28"/>
      <c r="D2205" s="28"/>
      <c r="E2205" s="28"/>
      <c r="F2205" s="244">
        <f t="shared" si="43"/>
        <v>2</v>
      </c>
      <c r="J2205" s="49">
        <v>2</v>
      </c>
      <c r="K2205" s="170"/>
    </row>
    <row r="2206" spans="1:11" s="49" customFormat="1" ht="18" customHeight="1">
      <c r="A2206" s="247" t="s">
        <v>5832</v>
      </c>
      <c r="B2206" s="28"/>
      <c r="C2206" s="28"/>
      <c r="D2206" s="28"/>
      <c r="E2206" s="28"/>
      <c r="F2206" s="244">
        <f t="shared" si="43"/>
        <v>4</v>
      </c>
      <c r="I2206" s="49">
        <v>4</v>
      </c>
      <c r="K2206" s="170"/>
    </row>
    <row r="2207" spans="1:11" s="49" customFormat="1" ht="18" customHeight="1">
      <c r="A2207" s="247" t="s">
        <v>5599</v>
      </c>
      <c r="B2207" s="28"/>
      <c r="C2207" s="28"/>
      <c r="D2207" s="28"/>
      <c r="E2207" s="28"/>
      <c r="F2207" s="244">
        <f t="shared" si="43"/>
        <v>18</v>
      </c>
      <c r="I2207" s="49">
        <v>18</v>
      </c>
      <c r="K2207" s="170"/>
    </row>
    <row r="2208" spans="1:11" s="49" customFormat="1" ht="18" customHeight="1">
      <c r="A2208" s="247" t="s">
        <v>4927</v>
      </c>
      <c r="B2208" s="28"/>
      <c r="C2208" s="28"/>
      <c r="D2208" s="28"/>
      <c r="E2208" s="28"/>
      <c r="F2208" s="244">
        <f t="shared" si="43"/>
        <v>1</v>
      </c>
      <c r="I2208" s="49">
        <v>1</v>
      </c>
    </row>
    <row r="2209" spans="1:11" s="49" customFormat="1" ht="18" customHeight="1">
      <c r="A2209" s="247" t="s">
        <v>5191</v>
      </c>
      <c r="B2209" s="28"/>
      <c r="C2209" s="28"/>
      <c r="D2209" s="28"/>
      <c r="E2209" s="28"/>
      <c r="F2209" s="244">
        <f t="shared" si="43"/>
        <v>5</v>
      </c>
      <c r="J2209" s="49">
        <v>5</v>
      </c>
      <c r="K2209" s="170"/>
    </row>
    <row r="2210" spans="1:11" s="49" customFormat="1" ht="18" customHeight="1">
      <c r="A2210" s="247" t="s">
        <v>4590</v>
      </c>
      <c r="B2210" s="28"/>
      <c r="C2210" s="28"/>
      <c r="D2210" s="28"/>
      <c r="E2210" s="28"/>
      <c r="F2210" s="244">
        <f t="shared" si="43"/>
        <v>1</v>
      </c>
      <c r="J2210" s="49">
        <v>1</v>
      </c>
      <c r="K2210" s="170"/>
    </row>
    <row r="2211" spans="1:11" s="49" customFormat="1" ht="18" customHeight="1">
      <c r="A2211" s="247" t="s">
        <v>5204</v>
      </c>
      <c r="B2211" s="28"/>
      <c r="C2211" s="28"/>
      <c r="D2211" s="28"/>
      <c r="E2211" s="28"/>
      <c r="F2211" s="244">
        <f t="shared" si="43"/>
        <v>3</v>
      </c>
      <c r="I2211" s="49">
        <v>3</v>
      </c>
      <c r="K2211" s="170"/>
    </row>
    <row r="2212" spans="1:11" s="49" customFormat="1" ht="18" customHeight="1">
      <c r="A2212" s="247" t="s">
        <v>5210</v>
      </c>
      <c r="B2212" s="28"/>
      <c r="C2212" s="28"/>
      <c r="D2212" s="28"/>
      <c r="E2212" s="28"/>
      <c r="F2212" s="244">
        <f t="shared" si="43"/>
        <v>16</v>
      </c>
      <c r="I2212" s="49">
        <v>16</v>
      </c>
      <c r="K2212" s="170"/>
    </row>
    <row r="2213" spans="1:11" s="49" customFormat="1" ht="18" customHeight="1">
      <c r="A2213" s="247" t="s">
        <v>5597</v>
      </c>
      <c r="B2213" s="28"/>
      <c r="C2213" s="28"/>
      <c r="D2213" s="28"/>
      <c r="E2213" s="28"/>
      <c r="F2213" s="244">
        <f t="shared" si="43"/>
        <v>5</v>
      </c>
      <c r="I2213" s="49">
        <v>5</v>
      </c>
      <c r="K2213" s="170"/>
    </row>
    <row r="2214" spans="1:11" s="49" customFormat="1" ht="18" customHeight="1">
      <c r="A2214" s="247" t="s">
        <v>4221</v>
      </c>
      <c r="B2214" s="28"/>
      <c r="C2214" s="28"/>
      <c r="D2214" s="28"/>
      <c r="E2214" s="28"/>
      <c r="F2214" s="244">
        <f t="shared" si="43"/>
        <v>16</v>
      </c>
      <c r="I2214" s="49">
        <v>13</v>
      </c>
      <c r="J2214" s="49">
        <v>3</v>
      </c>
      <c r="K2214" s="170"/>
    </row>
    <row r="2215" spans="1:11" s="49" customFormat="1" ht="18" customHeight="1">
      <c r="A2215" s="247" t="s">
        <v>4225</v>
      </c>
      <c r="B2215" s="28"/>
      <c r="C2215" s="28"/>
      <c r="D2215" s="28"/>
      <c r="E2215" s="28"/>
      <c r="F2215" s="244">
        <f t="shared" si="43"/>
        <v>404</v>
      </c>
      <c r="H2215" s="49">
        <v>111</v>
      </c>
      <c r="I2215" s="49">
        <v>129</v>
      </c>
      <c r="J2215" s="49">
        <v>21</v>
      </c>
      <c r="K2215" s="335">
        <v>143</v>
      </c>
    </row>
    <row r="2216" spans="1:11" s="49" customFormat="1" ht="18" customHeight="1">
      <c r="A2216" s="247" t="s">
        <v>5830</v>
      </c>
      <c r="B2216" s="28"/>
      <c r="C2216" s="28"/>
      <c r="D2216" s="28"/>
      <c r="E2216" s="28"/>
      <c r="F2216" s="244">
        <f t="shared" si="43"/>
        <v>3</v>
      </c>
      <c r="K2216" s="49">
        <v>3</v>
      </c>
    </row>
    <row r="2217" spans="1:11" s="49" customFormat="1" ht="18" customHeight="1">
      <c r="A2217" s="247" t="s">
        <v>4585</v>
      </c>
      <c r="B2217" s="28"/>
      <c r="C2217" s="28"/>
      <c r="D2217" s="28"/>
      <c r="E2217" s="28"/>
      <c r="F2217" s="244">
        <f t="shared" si="43"/>
        <v>9</v>
      </c>
      <c r="J2217" s="49">
        <v>9</v>
      </c>
      <c r="K2217" s="335"/>
    </row>
    <row r="2218" spans="1:11" s="49" customFormat="1" ht="18" customHeight="1">
      <c r="A2218" s="247" t="s">
        <v>5166</v>
      </c>
      <c r="B2218" s="28"/>
      <c r="C2218" s="28"/>
      <c r="D2218" s="28"/>
      <c r="E2218" s="28"/>
      <c r="F2218" s="244">
        <f t="shared" ref="F2218:F2281" si="44">SUM(G2218:K2218)</f>
        <v>21</v>
      </c>
      <c r="I2218" s="49">
        <v>5</v>
      </c>
      <c r="J2218" s="49">
        <v>16</v>
      </c>
    </row>
    <row r="2219" spans="1:11" s="49" customFormat="1" ht="18" customHeight="1">
      <c r="A2219" s="247" t="s">
        <v>4586</v>
      </c>
      <c r="B2219" s="28"/>
      <c r="C2219" s="28"/>
      <c r="D2219" s="28"/>
      <c r="E2219" s="28"/>
      <c r="F2219" s="244">
        <f t="shared" si="44"/>
        <v>1</v>
      </c>
      <c r="J2219" s="49">
        <v>1</v>
      </c>
      <c r="K2219" s="170"/>
    </row>
    <row r="2220" spans="1:11" s="49" customFormat="1" ht="18" customHeight="1">
      <c r="A2220" s="247" t="s">
        <v>4700</v>
      </c>
      <c r="B2220" s="28"/>
      <c r="C2220" s="28"/>
      <c r="D2220" s="28"/>
      <c r="E2220" s="28"/>
      <c r="F2220" s="244">
        <f t="shared" si="44"/>
        <v>21</v>
      </c>
      <c r="G2220" s="49">
        <v>8</v>
      </c>
      <c r="J2220" s="49">
        <v>13</v>
      </c>
      <c r="K2220" s="170"/>
    </row>
    <row r="2221" spans="1:11" s="49" customFormat="1" ht="18" customHeight="1">
      <c r="A2221" s="247" t="s">
        <v>5283</v>
      </c>
      <c r="B2221" s="28"/>
      <c r="C2221" s="28"/>
      <c r="D2221" s="28"/>
      <c r="E2221" s="28"/>
      <c r="F2221" s="244">
        <f t="shared" si="44"/>
        <v>3</v>
      </c>
      <c r="J2221" s="49">
        <v>3</v>
      </c>
      <c r="K2221" s="170"/>
    </row>
    <row r="2222" spans="1:11" s="49" customFormat="1" ht="18" customHeight="1">
      <c r="A2222" s="247" t="s">
        <v>4837</v>
      </c>
      <c r="B2222" s="28"/>
      <c r="C2222" s="28"/>
      <c r="D2222" s="28"/>
      <c r="E2222" s="28"/>
      <c r="F2222" s="244">
        <f t="shared" si="44"/>
        <v>32</v>
      </c>
      <c r="H2222" s="49">
        <v>9</v>
      </c>
      <c r="I2222" s="49">
        <v>3</v>
      </c>
      <c r="K2222" s="49">
        <v>20</v>
      </c>
    </row>
    <row r="2223" spans="1:11" s="49" customFormat="1" ht="18" customHeight="1">
      <c r="A2223" s="247" t="s">
        <v>5496</v>
      </c>
      <c r="B2223" s="28"/>
      <c r="C2223" s="28"/>
      <c r="D2223" s="28"/>
      <c r="E2223" s="28"/>
      <c r="F2223" s="244">
        <f t="shared" si="44"/>
        <v>10</v>
      </c>
      <c r="J2223" s="49">
        <v>5</v>
      </c>
      <c r="K2223" s="335">
        <v>5</v>
      </c>
    </row>
    <row r="2224" spans="1:11" s="49" customFormat="1" ht="18" customHeight="1">
      <c r="A2224" s="247" t="s">
        <v>5400</v>
      </c>
      <c r="B2224" s="28"/>
      <c r="C2224" s="28"/>
      <c r="D2224" s="28"/>
      <c r="E2224" s="28"/>
      <c r="F2224" s="244">
        <f t="shared" si="44"/>
        <v>19</v>
      </c>
      <c r="H2224" s="49">
        <v>19</v>
      </c>
      <c r="K2224" s="170"/>
    </row>
    <row r="2225" spans="1:11" s="49" customFormat="1" ht="18" customHeight="1">
      <c r="A2225" s="247" t="s">
        <v>4399</v>
      </c>
      <c r="B2225" s="28"/>
      <c r="C2225" s="28"/>
      <c r="D2225" s="28"/>
      <c r="E2225" s="28"/>
      <c r="F2225" s="244">
        <f t="shared" si="44"/>
        <v>11</v>
      </c>
      <c r="H2225" s="49">
        <v>11</v>
      </c>
      <c r="K2225" s="170"/>
    </row>
    <row r="2226" spans="1:11" s="49" customFormat="1" ht="18" customHeight="1">
      <c r="A2226" s="247" t="s">
        <v>5887</v>
      </c>
      <c r="B2226" s="28"/>
      <c r="C2226" s="28"/>
      <c r="D2226" s="28"/>
      <c r="E2226" s="28"/>
      <c r="F2226" s="244">
        <f t="shared" si="44"/>
        <v>23</v>
      </c>
      <c r="I2226" s="49">
        <v>23</v>
      </c>
      <c r="K2226" s="170"/>
    </row>
    <row r="2227" spans="1:11" s="49" customFormat="1" ht="18" customHeight="1">
      <c r="A2227" s="247" t="s">
        <v>4461</v>
      </c>
      <c r="B2227" s="28"/>
      <c r="C2227" s="28"/>
      <c r="D2227" s="28"/>
      <c r="E2227" s="28"/>
      <c r="F2227" s="244">
        <f t="shared" si="44"/>
        <v>9</v>
      </c>
      <c r="J2227" s="49">
        <v>9</v>
      </c>
      <c r="K2227" s="170"/>
    </row>
    <row r="2228" spans="1:11" s="49" customFormat="1" ht="18" customHeight="1">
      <c r="A2228" s="247" t="s">
        <v>5952</v>
      </c>
      <c r="B2228" s="28"/>
      <c r="C2228" s="28"/>
      <c r="D2228" s="28"/>
      <c r="E2228" s="28"/>
      <c r="F2228" s="244">
        <f t="shared" si="44"/>
        <v>4</v>
      </c>
      <c r="J2228" s="49">
        <v>4</v>
      </c>
      <c r="K2228" s="170"/>
    </row>
    <row r="2229" spans="1:11" s="49" customFormat="1" ht="18" customHeight="1">
      <c r="A2229" s="247" t="s">
        <v>4885</v>
      </c>
      <c r="B2229" s="28"/>
      <c r="C2229" s="28"/>
      <c r="D2229" s="28"/>
      <c r="E2229" s="28"/>
      <c r="F2229" s="244">
        <f t="shared" si="44"/>
        <v>48</v>
      </c>
      <c r="I2229" s="49">
        <v>28</v>
      </c>
      <c r="J2229" s="49">
        <v>20</v>
      </c>
    </row>
    <row r="2230" spans="1:11" s="49" customFormat="1" ht="18" customHeight="1">
      <c r="A2230" s="247" t="s">
        <v>4540</v>
      </c>
      <c r="B2230" s="28"/>
      <c r="C2230" s="28"/>
      <c r="D2230" s="28"/>
      <c r="E2230" s="28"/>
      <c r="F2230" s="244">
        <f t="shared" si="44"/>
        <v>11</v>
      </c>
      <c r="I2230" s="49">
        <v>3</v>
      </c>
      <c r="J2230" s="49">
        <v>8</v>
      </c>
      <c r="K2230" s="170"/>
    </row>
    <row r="2231" spans="1:11" s="49" customFormat="1" ht="18" customHeight="1">
      <c r="A2231" s="247" t="s">
        <v>5401</v>
      </c>
      <c r="B2231" s="28"/>
      <c r="C2231" s="28"/>
      <c r="D2231" s="28"/>
      <c r="E2231" s="28"/>
      <c r="F2231" s="244">
        <f t="shared" si="44"/>
        <v>2</v>
      </c>
      <c r="H2231" s="49">
        <v>2</v>
      </c>
      <c r="K2231" s="170"/>
    </row>
    <row r="2232" spans="1:11" s="49" customFormat="1" ht="18" customHeight="1">
      <c r="A2232" s="247" t="s">
        <v>6012</v>
      </c>
      <c r="B2232" s="28"/>
      <c r="C2232" s="28"/>
      <c r="D2232" s="28"/>
      <c r="E2232" s="28"/>
      <c r="F2232" s="244">
        <f t="shared" si="44"/>
        <v>1</v>
      </c>
      <c r="K2232" s="49">
        <v>1</v>
      </c>
    </row>
    <row r="2233" spans="1:11" s="49" customFormat="1" ht="18" customHeight="1">
      <c r="A2233" s="247" t="s">
        <v>4466</v>
      </c>
      <c r="B2233" s="28"/>
      <c r="C2233" s="28"/>
      <c r="D2233" s="28"/>
      <c r="E2233" s="28"/>
      <c r="F2233" s="244">
        <f t="shared" si="44"/>
        <v>1</v>
      </c>
      <c r="J2233" s="49">
        <v>1</v>
      </c>
      <c r="K2233" s="170"/>
    </row>
    <row r="2234" spans="1:11" s="49" customFormat="1" ht="18" customHeight="1">
      <c r="A2234" s="247" t="s">
        <v>4957</v>
      </c>
      <c r="B2234" s="28"/>
      <c r="C2234" s="28"/>
      <c r="D2234" s="28"/>
      <c r="E2234" s="28"/>
      <c r="F2234" s="244">
        <f t="shared" si="44"/>
        <v>3</v>
      </c>
      <c r="J2234" s="49">
        <v>3</v>
      </c>
    </row>
    <row r="2235" spans="1:11" s="49" customFormat="1" ht="18" customHeight="1">
      <c r="A2235" s="247" t="s">
        <v>4932</v>
      </c>
      <c r="B2235" s="28"/>
      <c r="C2235" s="28"/>
      <c r="D2235" s="28"/>
      <c r="E2235" s="28"/>
      <c r="F2235" s="244">
        <f t="shared" si="44"/>
        <v>3</v>
      </c>
      <c r="I2235" s="49">
        <v>3</v>
      </c>
    </row>
    <row r="2236" spans="1:11" s="49" customFormat="1" ht="18" customHeight="1">
      <c r="A2236" s="247" t="s">
        <v>4462</v>
      </c>
      <c r="B2236" s="28"/>
      <c r="C2236" s="28"/>
      <c r="D2236" s="28"/>
      <c r="E2236" s="28"/>
      <c r="F2236" s="244">
        <f t="shared" si="44"/>
        <v>6</v>
      </c>
      <c r="J2236" s="49">
        <v>6</v>
      </c>
      <c r="K2236" s="170"/>
    </row>
    <row r="2237" spans="1:11" s="49" customFormat="1" ht="18" customHeight="1">
      <c r="A2237" s="247" t="s">
        <v>6002</v>
      </c>
      <c r="B2237" s="28"/>
      <c r="C2237" s="28"/>
      <c r="D2237" s="28"/>
      <c r="E2237" s="28"/>
      <c r="F2237" s="244">
        <f t="shared" si="44"/>
        <v>5</v>
      </c>
      <c r="K2237" s="49">
        <v>5</v>
      </c>
    </row>
    <row r="2238" spans="1:11" s="49" customFormat="1" ht="18" customHeight="1">
      <c r="A2238" s="247" t="s">
        <v>4986</v>
      </c>
      <c r="B2238" s="28"/>
      <c r="C2238" s="28"/>
      <c r="D2238" s="28"/>
      <c r="E2238" s="28"/>
      <c r="F2238" s="244">
        <f t="shared" si="44"/>
        <v>3</v>
      </c>
      <c r="J2238" s="49">
        <v>3</v>
      </c>
    </row>
    <row r="2239" spans="1:11" s="49" customFormat="1" ht="18" customHeight="1">
      <c r="A2239" s="247" t="s">
        <v>4463</v>
      </c>
      <c r="B2239" s="28"/>
      <c r="C2239" s="28"/>
      <c r="D2239" s="28"/>
      <c r="E2239" s="28"/>
      <c r="F2239" s="244">
        <f t="shared" si="44"/>
        <v>5</v>
      </c>
      <c r="J2239" s="49">
        <v>5</v>
      </c>
      <c r="K2239" s="170"/>
    </row>
    <row r="2240" spans="1:11" s="49" customFormat="1" ht="18" customHeight="1">
      <c r="A2240" s="247" t="s">
        <v>5995</v>
      </c>
      <c r="B2240" s="28"/>
      <c r="C2240" s="28"/>
      <c r="D2240" s="28"/>
      <c r="E2240" s="28"/>
      <c r="F2240" s="244">
        <f t="shared" si="44"/>
        <v>5</v>
      </c>
      <c r="K2240" s="49">
        <v>5</v>
      </c>
    </row>
    <row r="2241" spans="1:11" s="49" customFormat="1" ht="18" customHeight="1">
      <c r="A2241" s="247" t="s">
        <v>5206</v>
      </c>
      <c r="B2241" s="28"/>
      <c r="C2241" s="28"/>
      <c r="D2241" s="28"/>
      <c r="E2241" s="28"/>
      <c r="F2241" s="244">
        <f t="shared" si="44"/>
        <v>1</v>
      </c>
      <c r="I2241" s="49">
        <v>1</v>
      </c>
      <c r="K2241" s="170"/>
    </row>
    <row r="2242" spans="1:11" s="49" customFormat="1" ht="18" customHeight="1">
      <c r="A2242" s="247" t="s">
        <v>4646</v>
      </c>
      <c r="B2242" s="28"/>
      <c r="C2242" s="28"/>
      <c r="D2242" s="28"/>
      <c r="E2242" s="28"/>
      <c r="F2242" s="244">
        <f t="shared" si="44"/>
        <v>32</v>
      </c>
      <c r="G2242" s="49">
        <v>10</v>
      </c>
      <c r="I2242" s="49">
        <v>17</v>
      </c>
      <c r="J2242" s="49">
        <v>5</v>
      </c>
      <c r="K2242" s="170"/>
    </row>
    <row r="2243" spans="1:11" s="49" customFormat="1" ht="18" customHeight="1">
      <c r="A2243" s="247" t="s">
        <v>4929</v>
      </c>
      <c r="B2243" s="28"/>
      <c r="C2243" s="28"/>
      <c r="D2243" s="28"/>
      <c r="E2243" s="28"/>
      <c r="F2243" s="244">
        <f t="shared" si="44"/>
        <v>26</v>
      </c>
      <c r="I2243" s="49">
        <v>26</v>
      </c>
    </row>
    <row r="2244" spans="1:11" s="49" customFormat="1" ht="18" customHeight="1">
      <c r="A2244" s="247" t="s">
        <v>5748</v>
      </c>
      <c r="B2244" s="28"/>
      <c r="C2244" s="28"/>
      <c r="D2244" s="28"/>
      <c r="E2244" s="28"/>
      <c r="F2244" s="244">
        <f t="shared" si="44"/>
        <v>3</v>
      </c>
      <c r="J2244" s="49">
        <v>3</v>
      </c>
      <c r="K2244" s="170"/>
    </row>
    <row r="2245" spans="1:11" s="49" customFormat="1" ht="18" customHeight="1">
      <c r="A2245" s="247" t="s">
        <v>5392</v>
      </c>
      <c r="B2245" s="28"/>
      <c r="C2245" s="28"/>
      <c r="D2245" s="28"/>
      <c r="E2245" s="28"/>
      <c r="F2245" s="244">
        <f t="shared" si="44"/>
        <v>25</v>
      </c>
      <c r="J2245" s="49">
        <v>25</v>
      </c>
      <c r="K2245" s="170"/>
    </row>
    <row r="2246" spans="1:11" s="49" customFormat="1" ht="18" customHeight="1">
      <c r="A2246" s="247" t="s">
        <v>4588</v>
      </c>
      <c r="B2246" s="28"/>
      <c r="C2246" s="28"/>
      <c r="D2246" s="28"/>
      <c r="E2246" s="28"/>
      <c r="F2246" s="244">
        <f t="shared" si="44"/>
        <v>5</v>
      </c>
      <c r="J2246" s="49">
        <v>5</v>
      </c>
      <c r="K2246" s="170"/>
    </row>
    <row r="2247" spans="1:11" s="49" customFormat="1" ht="18" customHeight="1">
      <c r="A2247" s="247" t="s">
        <v>5399</v>
      </c>
      <c r="B2247" s="28"/>
      <c r="C2247" s="28"/>
      <c r="D2247" s="28"/>
      <c r="E2247" s="28"/>
      <c r="F2247" s="244">
        <f t="shared" si="44"/>
        <v>3</v>
      </c>
      <c r="I2247" s="49">
        <v>3</v>
      </c>
      <c r="K2247" s="170"/>
    </row>
    <row r="2248" spans="1:11" s="49" customFormat="1" ht="18" customHeight="1">
      <c r="A2248" s="247" t="s">
        <v>4227</v>
      </c>
      <c r="B2248" s="28"/>
      <c r="C2248" s="28"/>
      <c r="D2248" s="28"/>
      <c r="E2248" s="28"/>
      <c r="F2248" s="244">
        <f t="shared" si="44"/>
        <v>33</v>
      </c>
      <c r="H2248" s="49">
        <v>15</v>
      </c>
      <c r="I2248" s="49">
        <v>14</v>
      </c>
      <c r="J2248" s="49">
        <v>4</v>
      </c>
      <c r="K2248" s="170"/>
    </row>
    <row r="2249" spans="1:11" s="49" customFormat="1" ht="18" customHeight="1">
      <c r="A2249" s="247" t="s">
        <v>4470</v>
      </c>
      <c r="B2249" s="28"/>
      <c r="C2249" s="28"/>
      <c r="D2249" s="28"/>
      <c r="E2249" s="28"/>
      <c r="F2249" s="244">
        <f t="shared" si="44"/>
        <v>3</v>
      </c>
      <c r="J2249" s="49">
        <v>3</v>
      </c>
      <c r="K2249" s="170"/>
    </row>
    <row r="2250" spans="1:11" s="49" customFormat="1" ht="18" customHeight="1">
      <c r="A2250" s="247" t="s">
        <v>5596</v>
      </c>
      <c r="B2250" s="28"/>
      <c r="C2250" s="28"/>
      <c r="D2250" s="28"/>
      <c r="E2250" s="28"/>
      <c r="F2250" s="244">
        <f t="shared" si="44"/>
        <v>1</v>
      </c>
      <c r="J2250" s="49">
        <v>1</v>
      </c>
      <c r="K2250" s="170"/>
    </row>
    <row r="2251" spans="1:11" s="49" customFormat="1" ht="18" customHeight="1">
      <c r="A2251" s="247" t="s">
        <v>5293</v>
      </c>
      <c r="B2251" s="28"/>
      <c r="C2251" s="28"/>
      <c r="D2251" s="28"/>
      <c r="E2251" s="28"/>
      <c r="F2251" s="244">
        <f t="shared" si="44"/>
        <v>17</v>
      </c>
      <c r="J2251" s="49">
        <v>17</v>
      </c>
      <c r="K2251" s="170"/>
    </row>
    <row r="2252" spans="1:11" s="49" customFormat="1" ht="18" customHeight="1">
      <c r="A2252" s="247" t="s">
        <v>4652</v>
      </c>
      <c r="B2252" s="28"/>
      <c r="C2252" s="28"/>
      <c r="D2252" s="28"/>
      <c r="E2252" s="28"/>
      <c r="F2252" s="244">
        <f t="shared" si="44"/>
        <v>21</v>
      </c>
      <c r="G2252" s="49">
        <v>2</v>
      </c>
      <c r="H2252" s="49">
        <v>3</v>
      </c>
      <c r="I2252" s="49">
        <v>5</v>
      </c>
      <c r="K2252" s="335">
        <v>11</v>
      </c>
    </row>
    <row r="2253" spans="1:11" s="49" customFormat="1" ht="18" customHeight="1">
      <c r="A2253" s="247" t="s">
        <v>4689</v>
      </c>
      <c r="B2253" s="28"/>
      <c r="C2253" s="28"/>
      <c r="D2253" s="28"/>
      <c r="E2253" s="28"/>
      <c r="F2253" s="244">
        <f t="shared" si="44"/>
        <v>2</v>
      </c>
      <c r="I2253" s="49">
        <v>2</v>
      </c>
      <c r="K2253" s="170"/>
    </row>
    <row r="2254" spans="1:11" s="49" customFormat="1" ht="18" customHeight="1">
      <c r="A2254" s="247" t="s">
        <v>4705</v>
      </c>
      <c r="B2254" s="28"/>
      <c r="C2254" s="28"/>
      <c r="D2254" s="28"/>
      <c r="E2254" s="28"/>
      <c r="F2254" s="244">
        <f t="shared" si="44"/>
        <v>9</v>
      </c>
      <c r="H2254" s="49">
        <v>9</v>
      </c>
      <c r="K2254" s="170"/>
    </row>
    <row r="2255" spans="1:11" s="49" customFormat="1" ht="18" customHeight="1">
      <c r="A2255" s="247" t="s">
        <v>4599</v>
      </c>
      <c r="B2255" s="28"/>
      <c r="C2255" s="28"/>
      <c r="D2255" s="28"/>
      <c r="E2255" s="28"/>
      <c r="F2255" s="244">
        <f t="shared" si="44"/>
        <v>24</v>
      </c>
      <c r="H2255" s="49">
        <v>15</v>
      </c>
      <c r="J2255" s="49">
        <v>3</v>
      </c>
      <c r="K2255" s="335">
        <v>6</v>
      </c>
    </row>
    <row r="2256" spans="1:11" s="49" customFormat="1" ht="18" customHeight="1">
      <c r="A2256" s="247" t="s">
        <v>5838</v>
      </c>
      <c r="B2256" s="28"/>
      <c r="C2256" s="28"/>
      <c r="D2256" s="28"/>
      <c r="E2256" s="28"/>
      <c r="F2256" s="244">
        <f t="shared" si="44"/>
        <v>7</v>
      </c>
      <c r="J2256" s="49">
        <v>7</v>
      </c>
      <c r="K2256" s="170"/>
    </row>
    <row r="2257" spans="1:11" s="49" customFormat="1" ht="18" customHeight="1">
      <c r="A2257" s="247" t="s">
        <v>5743</v>
      </c>
      <c r="B2257" s="28"/>
      <c r="C2257" s="28"/>
      <c r="D2257" s="28"/>
      <c r="E2257" s="28"/>
      <c r="F2257" s="244">
        <f t="shared" si="44"/>
        <v>1</v>
      </c>
      <c r="J2257" s="49">
        <v>1</v>
      </c>
      <c r="K2257" s="170"/>
    </row>
    <row r="2258" spans="1:11" s="49" customFormat="1" ht="18" customHeight="1">
      <c r="A2258" s="231" t="s">
        <v>4395</v>
      </c>
      <c r="B2258" s="28"/>
      <c r="C2258" s="28"/>
      <c r="D2258" s="28"/>
      <c r="E2258" s="28"/>
      <c r="F2258" s="244">
        <f t="shared" si="44"/>
        <v>18</v>
      </c>
      <c r="H2258" s="49">
        <v>3</v>
      </c>
      <c r="I2258" s="49">
        <v>15</v>
      </c>
      <c r="K2258" s="170"/>
    </row>
    <row r="2259" spans="1:11" s="49" customFormat="1" ht="18" customHeight="1">
      <c r="A2259" s="247" t="s">
        <v>5153</v>
      </c>
      <c r="B2259" s="28"/>
      <c r="C2259" s="28"/>
      <c r="D2259" s="28"/>
      <c r="E2259" s="28"/>
      <c r="F2259" s="244">
        <f t="shared" si="44"/>
        <v>16</v>
      </c>
      <c r="I2259" s="49">
        <v>16</v>
      </c>
      <c r="K2259" s="170"/>
    </row>
    <row r="2260" spans="1:11" s="49" customFormat="1" ht="18" customHeight="1">
      <c r="A2260" s="247" t="s">
        <v>4886</v>
      </c>
      <c r="B2260" s="28"/>
      <c r="C2260" s="28"/>
      <c r="D2260" s="28"/>
      <c r="E2260" s="28"/>
      <c r="F2260" s="244">
        <f t="shared" si="44"/>
        <v>43</v>
      </c>
      <c r="I2260" s="49">
        <v>43</v>
      </c>
    </row>
    <row r="2261" spans="1:11" s="49" customFormat="1" ht="18" customHeight="1">
      <c r="A2261" s="247" t="s">
        <v>4320</v>
      </c>
      <c r="B2261" s="28"/>
      <c r="C2261" s="28"/>
      <c r="D2261" s="28"/>
      <c r="E2261" s="28"/>
      <c r="F2261" s="244">
        <f t="shared" si="44"/>
        <v>2</v>
      </c>
      <c r="J2261" s="49">
        <v>2</v>
      </c>
      <c r="K2261" s="170"/>
    </row>
    <row r="2262" spans="1:11" s="49" customFormat="1" ht="18" customHeight="1">
      <c r="A2262" s="247" t="s">
        <v>4222</v>
      </c>
      <c r="B2262" s="28"/>
      <c r="C2262" s="28"/>
      <c r="D2262" s="28"/>
      <c r="E2262" s="28"/>
      <c r="F2262" s="244">
        <f t="shared" si="44"/>
        <v>2</v>
      </c>
      <c r="J2262" s="49">
        <v>2</v>
      </c>
      <c r="K2262" s="170"/>
    </row>
    <row r="2263" spans="1:11" s="49" customFormat="1" ht="18" customHeight="1">
      <c r="A2263" s="247" t="s">
        <v>5160</v>
      </c>
      <c r="B2263" s="28"/>
      <c r="C2263" s="28"/>
      <c r="D2263" s="28"/>
      <c r="E2263" s="28"/>
      <c r="F2263" s="244">
        <f t="shared" si="44"/>
        <v>14</v>
      </c>
      <c r="I2263" s="49">
        <v>14</v>
      </c>
    </row>
    <row r="2264" spans="1:11" s="49" customFormat="1" ht="18" customHeight="1">
      <c r="A2264" s="247" t="s">
        <v>5489</v>
      </c>
      <c r="B2264" s="28"/>
      <c r="C2264" s="28"/>
      <c r="D2264" s="28"/>
      <c r="E2264" s="28"/>
      <c r="F2264" s="244">
        <f t="shared" si="44"/>
        <v>2</v>
      </c>
      <c r="J2264" s="49">
        <v>2</v>
      </c>
      <c r="K2264" s="170"/>
    </row>
    <row r="2265" spans="1:11" s="49" customFormat="1" ht="18" customHeight="1">
      <c r="A2265" s="247" t="s">
        <v>4645</v>
      </c>
      <c r="B2265" s="28"/>
      <c r="C2265" s="28"/>
      <c r="D2265" s="28"/>
      <c r="E2265" s="28"/>
      <c r="F2265" s="244">
        <f t="shared" si="44"/>
        <v>28</v>
      </c>
      <c r="I2265" s="49">
        <v>22</v>
      </c>
      <c r="J2265" s="49">
        <v>6</v>
      </c>
      <c r="K2265" s="170"/>
    </row>
    <row r="2266" spans="1:11" s="49" customFormat="1" ht="18" customHeight="1">
      <c r="A2266" s="247" t="s">
        <v>4835</v>
      </c>
      <c r="B2266" s="28"/>
      <c r="C2266" s="28"/>
      <c r="D2266" s="28"/>
      <c r="E2266" s="28"/>
      <c r="F2266" s="244">
        <f t="shared" si="44"/>
        <v>60</v>
      </c>
      <c r="G2266" s="49">
        <v>29</v>
      </c>
      <c r="I2266" s="49">
        <v>24</v>
      </c>
      <c r="J2266" s="49">
        <v>7</v>
      </c>
    </row>
    <row r="2267" spans="1:11" s="49" customFormat="1" ht="18" customHeight="1">
      <c r="A2267" s="247" t="s">
        <v>5998</v>
      </c>
      <c r="B2267" s="28"/>
      <c r="C2267" s="28"/>
      <c r="D2267" s="28"/>
      <c r="E2267" s="28"/>
      <c r="F2267" s="244">
        <f t="shared" si="44"/>
        <v>10</v>
      </c>
      <c r="K2267" s="49">
        <v>10</v>
      </c>
    </row>
    <row r="2268" spans="1:11" s="49" customFormat="1" ht="18" customHeight="1">
      <c r="A2268" s="247" t="s">
        <v>5164</v>
      </c>
      <c r="B2268" s="28"/>
      <c r="C2268" s="28"/>
      <c r="D2268" s="28"/>
      <c r="E2268" s="28"/>
      <c r="F2268" s="244">
        <f t="shared" si="44"/>
        <v>2</v>
      </c>
      <c r="I2268" s="49">
        <v>2</v>
      </c>
    </row>
    <row r="2269" spans="1:11" s="49" customFormat="1" ht="18" customHeight="1">
      <c r="A2269" s="247" t="s">
        <v>4186</v>
      </c>
      <c r="B2269" s="28"/>
      <c r="C2269" s="28"/>
      <c r="D2269" s="28"/>
      <c r="E2269" s="28"/>
      <c r="F2269" s="244">
        <f t="shared" si="44"/>
        <v>29</v>
      </c>
      <c r="H2269" s="49">
        <v>14</v>
      </c>
      <c r="I2269" s="49">
        <v>9</v>
      </c>
      <c r="J2269" s="49">
        <v>6</v>
      </c>
      <c r="K2269" s="170"/>
    </row>
    <row r="2270" spans="1:11" s="49" customFormat="1" ht="18" customHeight="1">
      <c r="A2270" s="247" t="s">
        <v>4189</v>
      </c>
      <c r="B2270" s="28"/>
      <c r="C2270" s="28"/>
      <c r="D2270" s="28"/>
      <c r="E2270" s="28"/>
      <c r="F2270" s="244">
        <f t="shared" si="44"/>
        <v>14</v>
      </c>
      <c r="H2270" s="49">
        <v>5</v>
      </c>
      <c r="J2270" s="49">
        <v>4</v>
      </c>
      <c r="K2270" s="335">
        <v>5</v>
      </c>
    </row>
    <row r="2271" spans="1:11" s="49" customFormat="1" ht="18" customHeight="1">
      <c r="A2271" s="247" t="s">
        <v>5602</v>
      </c>
      <c r="B2271" s="28"/>
      <c r="C2271" s="28"/>
      <c r="D2271" s="28"/>
      <c r="E2271" s="28"/>
      <c r="F2271" s="244">
        <f t="shared" si="44"/>
        <v>6</v>
      </c>
      <c r="I2271" s="49">
        <v>6</v>
      </c>
      <c r="K2271" s="170"/>
    </row>
    <row r="2272" spans="1:11" s="49" customFormat="1" ht="18" customHeight="1">
      <c r="A2272" s="247" t="s">
        <v>4745</v>
      </c>
      <c r="B2272" s="28"/>
      <c r="C2272" s="28"/>
      <c r="D2272" s="28"/>
      <c r="E2272" s="28"/>
      <c r="F2272" s="244">
        <f t="shared" si="44"/>
        <v>3</v>
      </c>
      <c r="J2272" s="49">
        <v>3</v>
      </c>
      <c r="K2272" s="170"/>
    </row>
    <row r="2273" spans="1:11" s="49" customFormat="1" ht="18" customHeight="1">
      <c r="A2273" s="247" t="s">
        <v>4703</v>
      </c>
      <c r="B2273" s="28"/>
      <c r="C2273" s="28"/>
      <c r="D2273" s="28"/>
      <c r="E2273" s="28"/>
      <c r="F2273" s="244">
        <f t="shared" si="44"/>
        <v>1</v>
      </c>
      <c r="H2273" s="49">
        <v>1</v>
      </c>
      <c r="K2273" s="170"/>
    </row>
    <row r="2274" spans="1:11" s="49" customFormat="1" ht="18" customHeight="1">
      <c r="A2274" s="247" t="s">
        <v>4980</v>
      </c>
      <c r="B2274" s="28"/>
      <c r="C2274" s="28"/>
      <c r="D2274" s="28"/>
      <c r="E2274" s="28"/>
      <c r="F2274" s="244">
        <f t="shared" si="44"/>
        <v>6</v>
      </c>
      <c r="J2274" s="49">
        <v>6</v>
      </c>
    </row>
    <row r="2275" spans="1:11" s="49" customFormat="1" ht="18" customHeight="1">
      <c r="A2275" s="247" t="s">
        <v>4188</v>
      </c>
      <c r="B2275" s="28"/>
      <c r="C2275" s="28"/>
      <c r="D2275" s="28"/>
      <c r="E2275" s="28"/>
      <c r="F2275" s="244">
        <f t="shared" si="44"/>
        <v>236</v>
      </c>
      <c r="H2275" s="49">
        <v>108</v>
      </c>
      <c r="I2275" s="49">
        <v>108</v>
      </c>
      <c r="K2275" s="335">
        <v>20</v>
      </c>
    </row>
    <row r="2276" spans="1:11" s="49" customFormat="1" ht="18" customHeight="1">
      <c r="A2276" s="247" t="s">
        <v>5996</v>
      </c>
      <c r="B2276" s="28"/>
      <c r="C2276" s="28"/>
      <c r="D2276" s="28"/>
      <c r="E2276" s="28"/>
      <c r="F2276" s="244">
        <f t="shared" si="44"/>
        <v>10</v>
      </c>
      <c r="K2276" s="49">
        <v>10</v>
      </c>
    </row>
    <row r="2277" spans="1:11" s="49" customFormat="1" ht="18" customHeight="1">
      <c r="A2277" s="247" t="s">
        <v>4973</v>
      </c>
      <c r="B2277" s="28"/>
      <c r="C2277" s="28"/>
      <c r="D2277" s="28"/>
      <c r="E2277" s="28"/>
      <c r="F2277" s="244">
        <f t="shared" si="44"/>
        <v>5</v>
      </c>
      <c r="J2277" s="49">
        <v>5</v>
      </c>
    </row>
    <row r="2278" spans="1:11" s="49" customFormat="1" ht="18" customHeight="1">
      <c r="A2278" s="247" t="s">
        <v>4972</v>
      </c>
      <c r="B2278" s="28"/>
      <c r="C2278" s="28"/>
      <c r="D2278" s="28"/>
      <c r="E2278" s="28"/>
      <c r="F2278" s="244">
        <f t="shared" si="44"/>
        <v>11</v>
      </c>
      <c r="J2278" s="49">
        <v>9</v>
      </c>
      <c r="K2278" s="49">
        <v>2</v>
      </c>
    </row>
    <row r="2279" spans="1:11" s="49" customFormat="1" ht="18" customHeight="1">
      <c r="A2279" s="247" t="s">
        <v>5159</v>
      </c>
      <c r="B2279" s="28"/>
      <c r="C2279" s="28"/>
      <c r="D2279" s="28"/>
      <c r="E2279" s="28"/>
      <c r="F2279" s="244">
        <f t="shared" si="44"/>
        <v>1</v>
      </c>
      <c r="I2279" s="49">
        <v>1</v>
      </c>
    </row>
    <row r="2280" spans="1:11" s="49" customFormat="1" ht="18" customHeight="1">
      <c r="A2280" s="247" t="s">
        <v>5954</v>
      </c>
      <c r="B2280" s="28"/>
      <c r="C2280" s="28"/>
      <c r="D2280" s="28"/>
      <c r="E2280" s="28"/>
      <c r="F2280" s="244">
        <f t="shared" si="44"/>
        <v>3</v>
      </c>
      <c r="J2280" s="49">
        <v>3</v>
      </c>
      <c r="K2280" s="170"/>
    </row>
    <row r="2281" spans="1:11" s="49" customFormat="1" ht="18" customHeight="1">
      <c r="A2281" s="247" t="s">
        <v>5888</v>
      </c>
      <c r="B2281" s="28"/>
      <c r="C2281" s="28"/>
      <c r="D2281" s="28"/>
      <c r="E2281" s="28"/>
      <c r="F2281" s="244">
        <f t="shared" si="44"/>
        <v>1</v>
      </c>
      <c r="I2281" s="49">
        <v>1</v>
      </c>
      <c r="K2281" s="170"/>
    </row>
    <row r="2282" spans="1:11" s="49" customFormat="1" ht="18" customHeight="1">
      <c r="A2282" s="247" t="s">
        <v>4746</v>
      </c>
      <c r="B2282" s="28"/>
      <c r="C2282" s="28"/>
      <c r="D2282" s="28"/>
      <c r="E2282" s="28"/>
      <c r="F2282" s="244">
        <f t="shared" ref="F2282:F2345" si="45">SUM(G2282:K2282)</f>
        <v>1</v>
      </c>
      <c r="J2282" s="49">
        <v>1</v>
      </c>
      <c r="K2282" s="170"/>
    </row>
    <row r="2283" spans="1:11" s="49" customFormat="1" ht="18" customHeight="1">
      <c r="A2283" s="247"/>
      <c r="B2283" s="28"/>
      <c r="C2283" s="28"/>
      <c r="D2283" s="28"/>
      <c r="E2283" s="28"/>
      <c r="F2283" s="244"/>
      <c r="K2283" s="170"/>
    </row>
    <row r="2284" spans="1:11" s="49" customFormat="1" ht="18" customHeight="1">
      <c r="A2284" s="28"/>
      <c r="B2284" s="28"/>
      <c r="C2284" s="28"/>
      <c r="D2284" s="28"/>
      <c r="E2284" s="28"/>
      <c r="G2284" s="28"/>
      <c r="K2284" s="170"/>
    </row>
    <row r="2285" spans="1:11" s="49" customFormat="1" ht="18" customHeight="1">
      <c r="A2285" s="28"/>
      <c r="B2285" s="28"/>
      <c r="C2285" s="28"/>
      <c r="D2285" s="28"/>
      <c r="E2285" s="28"/>
      <c r="F2285" s="28"/>
      <c r="G2285" s="28"/>
      <c r="K2285" s="170"/>
    </row>
    <row r="2286" spans="1:11" s="49" customFormat="1" ht="14.25">
      <c r="A2286" s="28"/>
      <c r="B2286" s="28"/>
      <c r="C2286" s="28"/>
      <c r="D2286" s="28" t="s">
        <v>40</v>
      </c>
      <c r="E2286" s="49">
        <f t="shared" ref="E2286:K2286" si="46">SUM(E879:E2284)</f>
        <v>8160</v>
      </c>
      <c r="F2286" s="49">
        <f t="shared" si="46"/>
        <v>89646</v>
      </c>
      <c r="G2286" s="49">
        <f t="shared" si="46"/>
        <v>21291</v>
      </c>
      <c r="H2286" s="49">
        <f t="shared" si="46"/>
        <v>36111</v>
      </c>
      <c r="I2286" s="49">
        <f t="shared" si="46"/>
        <v>17488</v>
      </c>
      <c r="J2286" s="49">
        <f t="shared" si="46"/>
        <v>9002</v>
      </c>
      <c r="K2286" s="49">
        <f t="shared" si="46"/>
        <v>5754</v>
      </c>
    </row>
  </sheetData>
  <sortState xmlns:xlrd2="http://schemas.microsoft.com/office/spreadsheetml/2017/richdata2" ref="J323:O339">
    <sortCondition descending="1" ref="N323:N339"/>
  </sortState>
  <dataConsolidate/>
  <phoneticPr fontId="39" type="noConversion"/>
  <conditionalFormatting sqref="D797 D803 D809 D815 D821 D827 D833 D839 D845 D851 D857 D863">
    <cfRule type="cellIs" dxfId="530" priority="592" operator="lessThan">
      <formula>1.09</formula>
    </cfRule>
    <cfRule type="cellIs" dxfId="529" priority="593" operator="lessThan">
      <formula>1</formula>
    </cfRule>
    <cfRule type="cellIs" dxfId="528" priority="594" operator="lessThan">
      <formula>1.09</formula>
    </cfRule>
  </conditionalFormatting>
  <conditionalFormatting sqref="M797 M803 M809 M815 M821 M827 M833 M839 M845 M851 M857 M863">
    <cfRule type="cellIs" dxfId="527" priority="589" operator="lessThan">
      <formula>1.09</formula>
    </cfRule>
    <cfRule type="cellIs" dxfId="526" priority="590" operator="lessThan">
      <formula>1</formula>
    </cfRule>
    <cfRule type="cellIs" dxfId="525" priority="591" operator="lessThan">
      <formula>1.09</formula>
    </cfRule>
  </conditionalFormatting>
  <conditionalFormatting sqref="V797 V803 V809 V815 V821 V827 V833 V839 V845 V851 V857 V863">
    <cfRule type="cellIs" dxfId="524" priority="586" operator="lessThan">
      <formula>1.09</formula>
    </cfRule>
    <cfRule type="cellIs" dxfId="523" priority="587" operator="lessThan">
      <formula>1</formula>
    </cfRule>
    <cfRule type="cellIs" dxfId="522" priority="588" operator="lessThan">
      <formula>1.09</formula>
    </cfRule>
  </conditionalFormatting>
  <conditionalFormatting sqref="AE797 AE803 AE809 AE815 AE821 AE827 AE833 AE839 AE845 AE851 AE857 AE863">
    <cfRule type="cellIs" dxfId="521" priority="584" operator="lessThan">
      <formula>1</formula>
    </cfRule>
    <cfRule type="cellIs" dxfId="520" priority="583" operator="lessThan">
      <formula>1.09</formula>
    </cfRule>
    <cfRule type="cellIs" dxfId="519" priority="585" operator="lessThan">
      <formula>1.09</formula>
    </cfRule>
  </conditionalFormatting>
  <conditionalFormatting sqref="AN797 AN803 AN809 AN815 AN821 AN827 AN833 AN839 AN845 AN851 AN857 AN863">
    <cfRule type="cellIs" dxfId="518" priority="580" operator="lessThan">
      <formula>1.09</formula>
    </cfRule>
    <cfRule type="cellIs" dxfId="517" priority="581" operator="lessThan">
      <formula>1</formula>
    </cfRule>
    <cfRule type="cellIs" dxfId="516" priority="582" operator="lessThan">
      <formula>1.09</formula>
    </cfRule>
  </conditionalFormatting>
  <conditionalFormatting sqref="AW797 AW803 AW809 AW815 AW821 AW827 AW833 AW845 AW851 AW857 AW863">
    <cfRule type="cellIs" dxfId="515" priority="579" operator="lessThan">
      <formula>1.09</formula>
    </cfRule>
    <cfRule type="cellIs" dxfId="514" priority="578" operator="lessThan">
      <formula>1</formula>
    </cfRule>
    <cfRule type="cellIs" dxfId="513" priority="577" operator="lessThan">
      <formula>1.09</formula>
    </cfRule>
  </conditionalFormatting>
  <conditionalFormatting sqref="AW839">
    <cfRule type="cellIs" dxfId="512" priority="204" operator="lessThan">
      <formula>1.09</formula>
    </cfRule>
    <cfRule type="cellIs" dxfId="511" priority="203" operator="lessThan">
      <formula>1</formula>
    </cfRule>
    <cfRule type="cellIs" dxfId="510" priority="202" operator="lessThan">
      <formula>1.09</formula>
    </cfRule>
  </conditionalFormatting>
  <conditionalFormatting sqref="BF797 BF803 BF809 BF815 BF821 BF827 BF833 BF839 BF845 BF851 BF857 BF863">
    <cfRule type="cellIs" dxfId="509" priority="574" operator="lessThan">
      <formula>1.09</formula>
    </cfRule>
    <cfRule type="cellIs" dxfId="508" priority="575" operator="lessThan">
      <formula>1</formula>
    </cfRule>
    <cfRule type="cellIs" dxfId="507" priority="576" operator="lessThan">
      <formula>1.09</formula>
    </cfRule>
  </conditionalFormatting>
  <conditionalFormatting sqref="BO797 BO803 BO809 BO815 BO821 BO827 BO833 BO839 BO845 BO851 BO857 BO863">
    <cfRule type="cellIs" dxfId="506" priority="573" operator="lessThan">
      <formula>1.09</formula>
    </cfRule>
    <cfRule type="cellIs" dxfId="505" priority="571" operator="lessThan">
      <formula>1.09</formula>
    </cfRule>
    <cfRule type="cellIs" dxfId="504" priority="572" operator="lessThan">
      <formula>1</formula>
    </cfRule>
  </conditionalFormatting>
  <conditionalFormatting sqref="BX797 BX803 BX809 BX815 BX821 BX827 BX833 BX839 BX845 BX851 BX857 BX863">
    <cfRule type="cellIs" dxfId="503" priority="569" operator="lessThan">
      <formula>1</formula>
    </cfRule>
    <cfRule type="cellIs" dxfId="502" priority="570" operator="lessThan">
      <formula>1.09</formula>
    </cfRule>
    <cfRule type="cellIs" dxfId="501" priority="568" operator="lessThan">
      <formula>1.09</formula>
    </cfRule>
  </conditionalFormatting>
  <conditionalFormatting sqref="CG797 CG803 CG809 CG815 CG821 CG827 CG833 CG839 CG845 CG851 CG857 CG863">
    <cfRule type="cellIs" dxfId="500" priority="565" operator="lessThan">
      <formula>1.09</formula>
    </cfRule>
    <cfRule type="cellIs" dxfId="499" priority="566" operator="lessThan">
      <formula>1</formula>
    </cfRule>
    <cfRule type="cellIs" dxfId="498" priority="567" operator="lessThan">
      <formula>1.09</formula>
    </cfRule>
  </conditionalFormatting>
  <conditionalFormatting sqref="CP797 CP803 CP809 CP815 CP821 CP827 CP833 CP839 CP845 CP851 CP857 CP863">
    <cfRule type="cellIs" dxfId="497" priority="564" operator="lessThan">
      <formula>1.09</formula>
    </cfRule>
    <cfRule type="cellIs" dxfId="496" priority="563" operator="lessThan">
      <formula>1</formula>
    </cfRule>
    <cfRule type="cellIs" dxfId="495" priority="562" operator="lessThan">
      <formula>1.09</formula>
    </cfRule>
  </conditionalFormatting>
  <conditionalFormatting sqref="CY797 CY803 CY809 CY815 CY821 CY827 CY833 CY839 CY845 CY851 CY857 CY863">
    <cfRule type="cellIs" dxfId="494" priority="560" operator="lessThan">
      <formula>1</formula>
    </cfRule>
    <cfRule type="cellIs" dxfId="493" priority="561" operator="lessThan">
      <formula>1.09</formula>
    </cfRule>
    <cfRule type="cellIs" dxfId="492" priority="559" operator="lessThan">
      <formula>1.09</formula>
    </cfRule>
  </conditionalFormatting>
  <conditionalFormatting sqref="DH797 DH803 DH809 DH815 DH821 DH827 DH833 DH839 DH845 DH851 DH857 DH863">
    <cfRule type="cellIs" dxfId="491" priority="558" operator="lessThan">
      <formula>1.09</formula>
    </cfRule>
    <cfRule type="cellIs" dxfId="490" priority="557" operator="lessThan">
      <formula>1</formula>
    </cfRule>
    <cfRule type="cellIs" dxfId="489" priority="556" operator="lessThan">
      <formula>1.09</formula>
    </cfRule>
  </conditionalFormatting>
  <conditionalFormatting sqref="DQ797 DQ803 DQ809 DQ815 DQ821 DQ827 DQ833 DQ839 DQ845 DQ851 DQ857 DQ863">
    <cfRule type="cellIs" dxfId="488" priority="555" operator="lessThan">
      <formula>1.09</formula>
    </cfRule>
    <cfRule type="cellIs" dxfId="487" priority="553" operator="lessThan">
      <formula>1.09</formula>
    </cfRule>
    <cfRule type="cellIs" dxfId="486" priority="554" operator="lessThan">
      <formula>1</formula>
    </cfRule>
  </conditionalFormatting>
  <conditionalFormatting sqref="DZ797 DZ803 DZ809 DZ815 DZ821 DZ827 DZ833 DZ839 DZ845 DZ851 DZ857 DZ863">
    <cfRule type="cellIs" dxfId="485" priority="552" operator="lessThan">
      <formula>1.09</formula>
    </cfRule>
    <cfRule type="cellIs" dxfId="484" priority="550" operator="lessThan">
      <formula>1.09</formula>
    </cfRule>
    <cfRule type="cellIs" dxfId="483" priority="551" operator="lessThan">
      <formula>1</formula>
    </cfRule>
  </conditionalFormatting>
  <conditionalFormatting sqref="EI797 EI803 EI809 EI815 EI821 EI827 EI833 EI839 EI845 EI851 EI857 EI863">
    <cfRule type="cellIs" dxfId="482" priority="547" operator="lessThan">
      <formula>1.09</formula>
    </cfRule>
    <cfRule type="cellIs" dxfId="481" priority="548" operator="lessThan">
      <formula>1</formula>
    </cfRule>
    <cfRule type="cellIs" dxfId="480" priority="549" operator="lessThan">
      <formula>1.09</formula>
    </cfRule>
  </conditionalFormatting>
  <conditionalFormatting sqref="ER797 ER803 ER809 ER815 ER821 ER827 ER833 ER839 ER845 ER851 ER857 ER863">
    <cfRule type="cellIs" dxfId="479" priority="545" operator="lessThan">
      <formula>1</formula>
    </cfRule>
    <cfRule type="cellIs" dxfId="478" priority="546" operator="lessThan">
      <formula>1.09</formula>
    </cfRule>
    <cfRule type="cellIs" dxfId="477" priority="544" operator="lessThan">
      <formula>1.09</formula>
    </cfRule>
  </conditionalFormatting>
  <conditionalFormatting sqref="FA797 FA803 FA809 FA815 FA821 FA827 FA833 FA839 FA845 FA851 FA857 FA863">
    <cfRule type="cellIs" dxfId="476" priority="542" operator="lessThan">
      <formula>1</formula>
    </cfRule>
    <cfRule type="cellIs" dxfId="475" priority="541" operator="lessThan">
      <formula>1.09</formula>
    </cfRule>
    <cfRule type="cellIs" dxfId="474" priority="543" operator="lessThan">
      <formula>1.09</formula>
    </cfRule>
  </conditionalFormatting>
  <conditionalFormatting sqref="FJ797 FJ803 FJ809 FJ815 FJ821 FJ827 FJ833 FJ839 FJ845 FJ851 FJ857 FJ863">
    <cfRule type="cellIs" dxfId="473" priority="539" operator="lessThan">
      <formula>1</formula>
    </cfRule>
    <cfRule type="cellIs" dxfId="472" priority="538" operator="lessThan">
      <formula>1.09</formula>
    </cfRule>
    <cfRule type="cellIs" dxfId="471" priority="540" operator="lessThan">
      <formula>1.09</formula>
    </cfRule>
  </conditionalFormatting>
  <conditionalFormatting sqref="FS797 FS803 FS809 FS815 FS821 FS827 FS833 FS839 FS845 FS851 FS857 FS863">
    <cfRule type="cellIs" dxfId="470" priority="537" operator="lessThan">
      <formula>1.09</formula>
    </cfRule>
    <cfRule type="cellIs" dxfId="469" priority="536" operator="lessThan">
      <formula>1</formula>
    </cfRule>
    <cfRule type="cellIs" dxfId="468" priority="535" operator="lessThan">
      <formula>1.09</formula>
    </cfRule>
  </conditionalFormatting>
  <conditionalFormatting sqref="GB797 GB803 GB809 GB815 GB821 GB827 GB833 GB839 GB845 GB851 GB857 GB863">
    <cfRule type="cellIs" dxfId="467" priority="532" operator="lessThan">
      <formula>1.09</formula>
    </cfRule>
    <cfRule type="cellIs" dxfId="466" priority="533" operator="lessThan">
      <formula>1</formula>
    </cfRule>
    <cfRule type="cellIs" dxfId="465" priority="534" operator="lessThan">
      <formula>1.09</formula>
    </cfRule>
  </conditionalFormatting>
  <conditionalFormatting sqref="GK797 GK803 GK809 GK815 GK821 GK827 GK833 GK839 GK845 GK851 GK857 GK863">
    <cfRule type="cellIs" dxfId="464" priority="531" operator="lessThan">
      <formula>1.09</formula>
    </cfRule>
    <cfRule type="cellIs" dxfId="463" priority="530" operator="lessThan">
      <formula>1</formula>
    </cfRule>
    <cfRule type="cellIs" dxfId="462" priority="529" operator="lessThan">
      <formula>1.09</formula>
    </cfRule>
  </conditionalFormatting>
  <conditionalFormatting sqref="GT797 GT803 GT809 GT815 GT821 GT827 GT833 GT839 GT845 GT851 GT857 GT863">
    <cfRule type="cellIs" dxfId="461" priority="528" operator="lessThan">
      <formula>1.09</formula>
    </cfRule>
    <cfRule type="cellIs" dxfId="460" priority="527" operator="lessThan">
      <formula>1</formula>
    </cfRule>
    <cfRule type="cellIs" dxfId="459" priority="526" operator="lessThan">
      <formula>1.09</formula>
    </cfRule>
  </conditionalFormatting>
  <conditionalFormatting sqref="HC797 HC803 HC809 HC815 HC821 HC827 HC833 HC839 HC845 HC851 HC857 HC863">
    <cfRule type="cellIs" dxfId="458" priority="523" operator="lessThan">
      <formula>1.09</formula>
    </cfRule>
    <cfRule type="cellIs" dxfId="457" priority="525" operator="lessThan">
      <formula>1.09</formula>
    </cfRule>
    <cfRule type="cellIs" dxfId="456" priority="524" operator="lessThan">
      <formula>1</formula>
    </cfRule>
  </conditionalFormatting>
  <conditionalFormatting sqref="HL797 HL803 HL809 HL815 HL821 HL827 HL833 HL839 HL845 HL851 HL857 HL863">
    <cfRule type="cellIs" dxfId="455" priority="520" operator="lessThan">
      <formula>1.09</formula>
    </cfRule>
    <cfRule type="cellIs" dxfId="454" priority="521" operator="lessThan">
      <formula>1</formula>
    </cfRule>
    <cfRule type="cellIs" dxfId="453" priority="522" operator="lessThan">
      <formula>1.09</formula>
    </cfRule>
  </conditionalFormatting>
  <conditionalFormatting sqref="HU797">
    <cfRule type="cellIs" dxfId="452" priority="66" operator="lessThan">
      <formula>1.09</formula>
    </cfRule>
    <cfRule type="cellIs" dxfId="451" priority="64" operator="lessThan">
      <formula>1.09</formula>
    </cfRule>
    <cfRule type="cellIs" dxfId="450" priority="65" operator="lessThan">
      <formula>1</formula>
    </cfRule>
  </conditionalFormatting>
  <conditionalFormatting sqref="HU803 HU809 HU815 HU821 HU827 HU833 HU839 HU845 HU851 HU857 HU863">
    <cfRule type="cellIs" dxfId="449" priority="518" operator="lessThan">
      <formula>1</formula>
    </cfRule>
    <cfRule type="cellIs" dxfId="448" priority="517" operator="lessThan">
      <formula>1.09</formula>
    </cfRule>
    <cfRule type="cellIs" dxfId="447" priority="519" operator="lessThan">
      <formula>1.09</formula>
    </cfRule>
  </conditionalFormatting>
  <conditionalFormatting sqref="ID797 ID803 ID809 ID815 ID821 ID827 ID833 ID839 ID845 ID851 ID857 ID863">
    <cfRule type="cellIs" dxfId="446" priority="516" operator="lessThan">
      <formula>1.09</formula>
    </cfRule>
    <cfRule type="cellIs" dxfId="445" priority="515" operator="lessThan">
      <formula>1</formula>
    </cfRule>
    <cfRule type="cellIs" dxfId="444" priority="514" operator="lessThan">
      <formula>1.09</formula>
    </cfRule>
  </conditionalFormatting>
  <conditionalFormatting sqref="IM797 IM803 IM809 IM815 IM821 IM827 IM833 IM839 IM845 IM851 IM857 IM863">
    <cfRule type="cellIs" dxfId="443" priority="511" operator="lessThan">
      <formula>1.09</formula>
    </cfRule>
    <cfRule type="cellIs" dxfId="442" priority="513" operator="lessThan">
      <formula>1.09</formula>
    </cfRule>
    <cfRule type="cellIs" dxfId="441" priority="512" operator="lessThan">
      <formula>1</formula>
    </cfRule>
  </conditionalFormatting>
  <conditionalFormatting sqref="IV797 IV803 IV809 IV815 IV821 IV827 IV833 IV839 IV845 IV851 IV857 IV863">
    <cfRule type="cellIs" dxfId="440" priority="509" operator="lessThan">
      <formula>1</formula>
    </cfRule>
    <cfRule type="cellIs" dxfId="439" priority="508" operator="lessThan">
      <formula>1.09</formula>
    </cfRule>
    <cfRule type="cellIs" dxfId="438" priority="510" operator="lessThan">
      <formula>1.09</formula>
    </cfRule>
  </conditionalFormatting>
  <conditionalFormatting sqref="JE797 JE803 JE809 JE815 JE821 JE827 JE833 JE839 JE845 JE851 JE857 JE863">
    <cfRule type="cellIs" dxfId="437" priority="507" operator="lessThan">
      <formula>1.09</formula>
    </cfRule>
    <cfRule type="cellIs" dxfId="436" priority="506" operator="lessThan">
      <formula>1</formula>
    </cfRule>
    <cfRule type="cellIs" dxfId="435" priority="505" operator="lessThan">
      <formula>1.09</formula>
    </cfRule>
  </conditionalFormatting>
  <conditionalFormatting sqref="JN797 JN803 JN809 JN815 JN821 JN827 JN833 JN839 JN845 JN851 JN857 JN863">
    <cfRule type="cellIs" dxfId="434" priority="504" operator="lessThan">
      <formula>1.09</formula>
    </cfRule>
    <cfRule type="cellIs" dxfId="433" priority="503" operator="lessThan">
      <formula>1</formula>
    </cfRule>
    <cfRule type="cellIs" dxfId="432" priority="502" operator="lessThan">
      <formula>1.09</formula>
    </cfRule>
  </conditionalFormatting>
  <conditionalFormatting sqref="JW797 JW803 JW809 JW815 JW821 JW827 JW833 JW839 JW845 JW851 JW857 JW863">
    <cfRule type="cellIs" dxfId="431" priority="501" operator="lessThan">
      <formula>1.09</formula>
    </cfRule>
    <cfRule type="cellIs" dxfId="430" priority="500" operator="lessThan">
      <formula>1</formula>
    </cfRule>
    <cfRule type="cellIs" dxfId="429" priority="499" operator="lessThan">
      <formula>1.09</formula>
    </cfRule>
  </conditionalFormatting>
  <conditionalFormatting sqref="KF797 KF803 KF809 KF815 KF821 KF827 KF833 KF839 KF845 KF851 KF857 KF863">
    <cfRule type="cellIs" dxfId="428" priority="498" operator="lessThan">
      <formula>1.09</formula>
    </cfRule>
    <cfRule type="cellIs" dxfId="427" priority="496" operator="lessThan">
      <formula>1.09</formula>
    </cfRule>
    <cfRule type="cellIs" dxfId="426" priority="497" operator="lessThan">
      <formula>1</formula>
    </cfRule>
  </conditionalFormatting>
  <conditionalFormatting sqref="KO797 KO803 KO809 KO815 KO821 KO827 KO833 KO839 KO845 KO851 KO857 KO863">
    <cfRule type="cellIs" dxfId="425" priority="494" operator="lessThan">
      <formula>1</formula>
    </cfRule>
    <cfRule type="cellIs" dxfId="424" priority="493" operator="lessThan">
      <formula>1.09</formula>
    </cfRule>
    <cfRule type="cellIs" dxfId="423" priority="495" operator="lessThan">
      <formula>1.09</formula>
    </cfRule>
  </conditionalFormatting>
  <conditionalFormatting sqref="KX797 KX803 KX809 KX815 KX821 KX827 KX833 KX839 KX845 KX851 KX857 KX863">
    <cfRule type="cellIs" dxfId="422" priority="491" operator="lessThan">
      <formula>1</formula>
    </cfRule>
    <cfRule type="cellIs" dxfId="421" priority="490" operator="lessThan">
      <formula>1.09</formula>
    </cfRule>
    <cfRule type="cellIs" dxfId="420" priority="492" operator="lessThan">
      <formula>1.09</formula>
    </cfRule>
  </conditionalFormatting>
  <conditionalFormatting sqref="LG797 LG803 LG809 LG815 LG821 LG827 LG833 LG839 LG845 LG851 LG857 LG863">
    <cfRule type="cellIs" dxfId="419" priority="489" operator="lessThan">
      <formula>1.09</formula>
    </cfRule>
    <cfRule type="cellIs" dxfId="418" priority="488" operator="lessThan">
      <formula>1</formula>
    </cfRule>
    <cfRule type="cellIs" dxfId="417" priority="487" operator="lessThan">
      <formula>1.09</formula>
    </cfRule>
  </conditionalFormatting>
  <conditionalFormatting sqref="LP797 LP803 LP809 LP815 LP821 LP827 LP833 LP839 LP845 LP851 LP857 LP863">
    <cfRule type="cellIs" dxfId="416" priority="485" operator="lessThan">
      <formula>1</formula>
    </cfRule>
    <cfRule type="cellIs" dxfId="415" priority="484" operator="lessThan">
      <formula>1.09</formula>
    </cfRule>
    <cfRule type="cellIs" dxfId="414" priority="486" operator="lessThan">
      <formula>1.09</formula>
    </cfRule>
  </conditionalFormatting>
  <conditionalFormatting sqref="LY797 LY803 LY809 LY815 LY821 LY827 LY833 LY839 LY845 LY851 LY857 LY863">
    <cfRule type="cellIs" dxfId="413" priority="483" operator="lessThan">
      <formula>1.09</formula>
    </cfRule>
    <cfRule type="cellIs" dxfId="412" priority="482" operator="lessThan">
      <formula>1</formula>
    </cfRule>
    <cfRule type="cellIs" dxfId="411" priority="481" operator="lessThan">
      <formula>1.09</formula>
    </cfRule>
  </conditionalFormatting>
  <conditionalFormatting sqref="MH797 MH803 MH809 MH815 MH821 MH827 MH833 MH839 MH845 MH851 MH857 MH863">
    <cfRule type="cellIs" dxfId="410" priority="479" operator="lessThan">
      <formula>1</formula>
    </cfRule>
    <cfRule type="cellIs" dxfId="409" priority="478" operator="lessThan">
      <formula>1.09</formula>
    </cfRule>
    <cfRule type="cellIs" dxfId="408" priority="480" operator="lessThan">
      <formula>1.09</formula>
    </cfRule>
  </conditionalFormatting>
  <conditionalFormatting sqref="MQ797 MQ803 MQ809 MQ815 MQ821 MQ827 MQ833 MQ839 MQ845 MQ851 MQ857 MQ863">
    <cfRule type="cellIs" dxfId="407" priority="475" operator="lessThan">
      <formula>1.09</formula>
    </cfRule>
    <cfRule type="cellIs" dxfId="406" priority="476" operator="lessThan">
      <formula>1</formula>
    </cfRule>
    <cfRule type="cellIs" dxfId="405" priority="477" operator="lessThan">
      <formula>1.09</formula>
    </cfRule>
  </conditionalFormatting>
  <conditionalFormatting sqref="MZ797 MZ803 MZ809 MZ815 MZ821 MZ827 MZ833 MZ839 MZ845 MZ851 MZ857 MZ863">
    <cfRule type="cellIs" dxfId="404" priority="472" operator="lessThan">
      <formula>1.09</formula>
    </cfRule>
    <cfRule type="cellIs" dxfId="403" priority="473" operator="lessThan">
      <formula>1</formula>
    </cfRule>
    <cfRule type="cellIs" dxfId="402" priority="474" operator="lessThan">
      <formula>1.09</formula>
    </cfRule>
  </conditionalFormatting>
  <conditionalFormatting sqref="NI797 NI803 NI809 NI815 NI821 NI827 NI833 NI839 NI845 NI851 NI857 NI863">
    <cfRule type="cellIs" dxfId="401" priority="469" operator="lessThan">
      <formula>1.09</formula>
    </cfRule>
    <cfRule type="cellIs" dxfId="400" priority="470" operator="lessThan">
      <formula>1</formula>
    </cfRule>
    <cfRule type="cellIs" dxfId="399" priority="471" operator="lessThan">
      <formula>1.09</formula>
    </cfRule>
  </conditionalFormatting>
  <conditionalFormatting sqref="NR797 NR803 NR809 NR815 NR821 NR827 NR833 NR839 NR845 NR851 NR857 NR863">
    <cfRule type="cellIs" dxfId="398" priority="466" operator="lessThan">
      <formula>1.09</formula>
    </cfRule>
    <cfRule type="cellIs" dxfId="397" priority="467" operator="lessThan">
      <formula>1</formula>
    </cfRule>
    <cfRule type="cellIs" dxfId="396" priority="468" operator="lessThan">
      <formula>1.09</formula>
    </cfRule>
  </conditionalFormatting>
  <conditionalFormatting sqref="OA797 OA803 OA809 OA815 OA821 OA827 OA833 OA839 OA845 OA851 OA857 OA863">
    <cfRule type="cellIs" dxfId="395" priority="465" operator="lessThan">
      <formula>1.09</formula>
    </cfRule>
    <cfRule type="cellIs" dxfId="394" priority="463" operator="lessThan">
      <formula>1.09</formula>
    </cfRule>
    <cfRule type="cellIs" dxfId="393" priority="464" operator="lessThan">
      <formula>1</formula>
    </cfRule>
  </conditionalFormatting>
  <conditionalFormatting sqref="OJ797 OJ803 OJ809 OJ815 OJ821 OJ827 OJ833 OJ839 OJ845 OJ851 OJ857 OJ863">
    <cfRule type="cellIs" dxfId="392" priority="460" operator="lessThan">
      <formula>1.09</formula>
    </cfRule>
    <cfRule type="cellIs" dxfId="391" priority="461" operator="lessThan">
      <formula>1</formula>
    </cfRule>
    <cfRule type="cellIs" dxfId="390" priority="462" operator="lessThan">
      <formula>1.09</formula>
    </cfRule>
  </conditionalFormatting>
  <conditionalFormatting sqref="OS797 OS803 OS809 OS815 OS821 OS827 OS833 OS839 OS845 OS851 OS857 OS863">
    <cfRule type="cellIs" dxfId="389" priority="457" operator="lessThan">
      <formula>1.09</formula>
    </cfRule>
    <cfRule type="cellIs" dxfId="388" priority="458" operator="lessThan">
      <formula>1</formula>
    </cfRule>
    <cfRule type="cellIs" dxfId="387" priority="459" operator="lessThan">
      <formula>1.09</formula>
    </cfRule>
  </conditionalFormatting>
  <conditionalFormatting sqref="PB797 PB803 PB809 PB815 PB821 PB827 PB833 PB839 PB845 PB851 PB857 PB863">
    <cfRule type="cellIs" dxfId="386" priority="454" operator="lessThan">
      <formula>1.09</formula>
    </cfRule>
    <cfRule type="cellIs" dxfId="385" priority="455" operator="lessThan">
      <formula>1</formula>
    </cfRule>
    <cfRule type="cellIs" dxfId="384" priority="456" operator="lessThan">
      <formula>1.09</formula>
    </cfRule>
  </conditionalFormatting>
  <conditionalFormatting sqref="PK797 PK803 PK809 PK815 PK821 PK827 PK833 PK839 PK845 PK851 PK857 PK863">
    <cfRule type="cellIs" dxfId="383" priority="451" operator="lessThan">
      <formula>1.09</formula>
    </cfRule>
    <cfRule type="cellIs" dxfId="382" priority="452" operator="lessThan">
      <formula>1</formula>
    </cfRule>
    <cfRule type="cellIs" dxfId="381" priority="453" operator="lessThan">
      <formula>1.09</formula>
    </cfRule>
  </conditionalFormatting>
  <conditionalFormatting sqref="PT797 PT803 PT809 PT815 PT821 PT827 PT833 PT839 PT845 PT851 PT857 PT863">
    <cfRule type="cellIs" dxfId="380" priority="448" operator="lessThan">
      <formula>1.09</formula>
    </cfRule>
    <cfRule type="cellIs" dxfId="379" priority="449" operator="lessThan">
      <formula>1</formula>
    </cfRule>
    <cfRule type="cellIs" dxfId="378" priority="450" operator="lessThan">
      <formula>1.09</formula>
    </cfRule>
  </conditionalFormatting>
  <conditionalFormatting sqref="QC797 QC803 QC809 QC815 QC821 QC827 QC833 QC839 QC845 QC851 QC857 QC863">
    <cfRule type="cellIs" dxfId="377" priority="446" operator="lessThan">
      <formula>1</formula>
    </cfRule>
    <cfRule type="cellIs" dxfId="376" priority="447" operator="lessThan">
      <formula>1.09</formula>
    </cfRule>
    <cfRule type="cellIs" dxfId="375" priority="445" operator="lessThan">
      <formula>1.09</formula>
    </cfRule>
  </conditionalFormatting>
  <conditionalFormatting sqref="QL797 QL803 QL809 QL815 QL821 QL827 QL833 QL839 QL845 QL851 QL857 QL863">
    <cfRule type="cellIs" dxfId="374" priority="442" operator="lessThan">
      <formula>1.09</formula>
    </cfRule>
    <cfRule type="cellIs" dxfId="373" priority="443" operator="lessThan">
      <formula>1</formula>
    </cfRule>
    <cfRule type="cellIs" dxfId="372" priority="444" operator="lessThan">
      <formula>1.09</formula>
    </cfRule>
  </conditionalFormatting>
  <conditionalFormatting sqref="QU797 QU803 QU809 QU815 QU821 QU827 QU833 QU839 QU845 QU851 QU857 QU863">
    <cfRule type="cellIs" dxfId="371" priority="439" operator="lessThan">
      <formula>1.09</formula>
    </cfRule>
    <cfRule type="cellIs" dxfId="370" priority="440" operator="lessThan">
      <formula>1</formula>
    </cfRule>
    <cfRule type="cellIs" dxfId="369" priority="441" operator="lessThan">
      <formula>1.09</formula>
    </cfRule>
  </conditionalFormatting>
  <conditionalFormatting sqref="RD797 RD803 RD809 RD815 RD821 RD827 RD833 RD839 RD845 RD851 RD857 RD863">
    <cfRule type="cellIs" dxfId="368" priority="437" operator="lessThan">
      <formula>1</formula>
    </cfRule>
    <cfRule type="cellIs" dxfId="367" priority="436" operator="lessThan">
      <formula>1.09</formula>
    </cfRule>
    <cfRule type="cellIs" dxfId="366" priority="438" operator="lessThan">
      <formula>1.09</formula>
    </cfRule>
  </conditionalFormatting>
  <conditionalFormatting sqref="RM797 RM803 RM809 RM815 RM821 RM827 RM833 RM839 RM845 RM851 RM857 RM863">
    <cfRule type="cellIs" dxfId="365" priority="430" operator="lessThan">
      <formula>1.09</formula>
    </cfRule>
    <cfRule type="cellIs" dxfId="364" priority="431" operator="lessThan">
      <formula>1</formula>
    </cfRule>
    <cfRule type="cellIs" dxfId="363" priority="432" operator="lessThan">
      <formula>1.09</formula>
    </cfRule>
  </conditionalFormatting>
  <conditionalFormatting sqref="RV797 RV803 RV809 RV815 RV821 RV827 RV833 RV839 RV845 RV851 RV857 RV863">
    <cfRule type="cellIs" dxfId="362" priority="429" operator="lessThan">
      <formula>1.09</formula>
    </cfRule>
    <cfRule type="cellIs" dxfId="361" priority="427" operator="lessThan">
      <formula>1.09</formula>
    </cfRule>
    <cfRule type="cellIs" dxfId="360" priority="428" operator="lessThan">
      <formula>1</formula>
    </cfRule>
  </conditionalFormatting>
  <conditionalFormatting sqref="SE797 SE803 SE809 SE815 SE821 SE827 SE833 SE839 SE845 SE851 SE857 SE863">
    <cfRule type="cellIs" dxfId="359" priority="424" operator="lessThan">
      <formula>1.09</formula>
    </cfRule>
    <cfRule type="cellIs" dxfId="358" priority="425" operator="lessThan">
      <formula>1</formula>
    </cfRule>
    <cfRule type="cellIs" dxfId="357" priority="426" operator="lessThan">
      <formula>1.09</formula>
    </cfRule>
  </conditionalFormatting>
  <conditionalFormatting sqref="SN797 SN803 SN809 SN815 SN821 SN827 SN833 SN839 SN845 SN851 SN857 SN863">
    <cfRule type="cellIs" dxfId="356" priority="421" operator="lessThan">
      <formula>1.09</formula>
    </cfRule>
    <cfRule type="cellIs" dxfId="355" priority="422" operator="lessThan">
      <formula>1</formula>
    </cfRule>
    <cfRule type="cellIs" dxfId="354" priority="423" operator="lessThan">
      <formula>1.09</formula>
    </cfRule>
  </conditionalFormatting>
  <conditionalFormatting sqref="SW797 SW803 SW809 SW815 SW821 SW827 SW833 SW839 SW845 SW851 SW857 SW863">
    <cfRule type="cellIs" dxfId="353" priority="419" operator="lessThan">
      <formula>1</formula>
    </cfRule>
    <cfRule type="cellIs" dxfId="352" priority="418" operator="lessThan">
      <formula>1.09</formula>
    </cfRule>
    <cfRule type="cellIs" dxfId="351" priority="420" operator="lessThan">
      <formula>1.09</formula>
    </cfRule>
  </conditionalFormatting>
  <conditionalFormatting sqref="TF797 TF803 TF809 TF815 TF821 TF827 TF833 TF839 TF845 TF851 TF857 TF863">
    <cfRule type="cellIs" dxfId="350" priority="417" operator="lessThan">
      <formula>1.09</formula>
    </cfRule>
    <cfRule type="cellIs" dxfId="349" priority="416" operator="lessThan">
      <formula>1</formula>
    </cfRule>
    <cfRule type="cellIs" dxfId="348" priority="415" operator="lessThan">
      <formula>1.09</formula>
    </cfRule>
  </conditionalFormatting>
  <conditionalFormatting sqref="TO797 TO803 TO809 TO815 TO821 TO827 TO833 TO839 TO845 TO851 TO857 TO863">
    <cfRule type="cellIs" dxfId="347" priority="414" operator="lessThan">
      <formula>1.09</formula>
    </cfRule>
    <cfRule type="cellIs" dxfId="346" priority="413" operator="lessThan">
      <formula>1</formula>
    </cfRule>
    <cfRule type="cellIs" dxfId="345" priority="412" operator="lessThan">
      <formula>1.09</formula>
    </cfRule>
  </conditionalFormatting>
  <conditionalFormatting sqref="TX797 TX803 TX809 TX815 TX821 TX827 TX833 TX839 TX845 TX851 TX857 TX863">
    <cfRule type="cellIs" dxfId="344" priority="409" operator="lessThan">
      <formula>1.09</formula>
    </cfRule>
    <cfRule type="cellIs" dxfId="343" priority="410" operator="lessThan">
      <formula>1</formula>
    </cfRule>
    <cfRule type="cellIs" dxfId="342" priority="411" operator="lessThan">
      <formula>1.09</formula>
    </cfRule>
  </conditionalFormatting>
  <conditionalFormatting sqref="UG797 UG803 UG809 UG815 UG821 UG827 UG833 UG839 UG845 UG851 UG857 UG863">
    <cfRule type="cellIs" dxfId="341" priority="407" operator="lessThan">
      <formula>1</formula>
    </cfRule>
    <cfRule type="cellIs" dxfId="340" priority="406" operator="lessThan">
      <formula>1.09</formula>
    </cfRule>
    <cfRule type="cellIs" dxfId="339" priority="408" operator="lessThan">
      <formula>1.09</formula>
    </cfRule>
  </conditionalFormatting>
  <conditionalFormatting sqref="UP797 UP803 UP809 UP815 UP821 UP827 UP833 UP839 UP845 UP851 UP857 UP863">
    <cfRule type="cellIs" dxfId="338" priority="405" operator="lessThan">
      <formula>1.09</formula>
    </cfRule>
    <cfRule type="cellIs" dxfId="337" priority="404" operator="lessThan">
      <formula>1</formula>
    </cfRule>
    <cfRule type="cellIs" dxfId="336" priority="403" operator="lessThan">
      <formula>1.09</formula>
    </cfRule>
  </conditionalFormatting>
  <conditionalFormatting sqref="UY797 UY803 UY809 UY815 UY821 UY827 UY833 UY839 UY845 UY851 UY857 UY863">
    <cfRule type="cellIs" dxfId="335" priority="402" operator="lessThan">
      <formula>1.09</formula>
    </cfRule>
    <cfRule type="cellIs" dxfId="334" priority="401" operator="lessThan">
      <formula>1</formula>
    </cfRule>
    <cfRule type="cellIs" dxfId="333" priority="400" operator="lessThan">
      <formula>1.09</formula>
    </cfRule>
  </conditionalFormatting>
  <conditionalFormatting sqref="VH797 VH803 VH809 VH815 VH821 VH827 VH833 VH839 VH845 VH851 VH857 VH863">
    <cfRule type="cellIs" dxfId="332" priority="399" operator="lessThan">
      <formula>1.09</formula>
    </cfRule>
    <cfRule type="cellIs" dxfId="331" priority="398" operator="lessThan">
      <formula>1</formula>
    </cfRule>
    <cfRule type="cellIs" dxfId="330" priority="397" operator="lessThan">
      <formula>1.09</formula>
    </cfRule>
  </conditionalFormatting>
  <conditionalFormatting sqref="VQ797 VQ803 VQ809 VQ815 VQ821 VQ827 VQ833 VQ839 VQ845 VQ851 VQ857 VQ863">
    <cfRule type="cellIs" dxfId="329" priority="396" operator="lessThan">
      <formula>1.09</formula>
    </cfRule>
    <cfRule type="cellIs" dxfId="328" priority="395" operator="lessThan">
      <formula>1</formula>
    </cfRule>
    <cfRule type="cellIs" dxfId="327" priority="394" operator="lessThan">
      <formula>1.09</formula>
    </cfRule>
  </conditionalFormatting>
  <conditionalFormatting sqref="VZ797 VZ803 VZ809 VZ815 VZ821 VZ827 VZ833 VZ839 VZ845 VZ851 VZ857 VZ863">
    <cfRule type="cellIs" dxfId="326" priority="393" operator="lessThan">
      <formula>1.09</formula>
    </cfRule>
    <cfRule type="cellIs" dxfId="325" priority="392" operator="lessThan">
      <formula>1</formula>
    </cfRule>
    <cfRule type="cellIs" dxfId="324" priority="391" operator="lessThan">
      <formula>1.09</formula>
    </cfRule>
  </conditionalFormatting>
  <conditionalFormatting sqref="WI797 WI803 WI809 WI815 WI821 WI827 WI833 WI839 WI845 WI851 WI855 WI863">
    <cfRule type="cellIs" dxfId="323" priority="390" operator="lessThan">
      <formula>1.09</formula>
    </cfRule>
    <cfRule type="cellIs" dxfId="322" priority="389" operator="lessThan">
      <formula>1</formula>
    </cfRule>
    <cfRule type="cellIs" dxfId="321" priority="388" operator="lessThan">
      <formula>1.09</formula>
    </cfRule>
  </conditionalFormatting>
  <conditionalFormatting sqref="WI857">
    <cfRule type="cellIs" dxfId="320" priority="1" operator="lessThan">
      <formula>1.09</formula>
    </cfRule>
    <cfRule type="cellIs" dxfId="319" priority="2" operator="lessThan">
      <formula>1</formula>
    </cfRule>
    <cfRule type="cellIs" dxfId="318" priority="3" operator="lessThan">
      <formula>1.09</formula>
    </cfRule>
  </conditionalFormatting>
  <conditionalFormatting sqref="WR797 WR803 WR809 WR815 WR821 WR827 WR833 WR839 WR845 WR851 WR857 WR863">
    <cfRule type="cellIs" dxfId="317" priority="385" operator="lessThan">
      <formula>1.09</formula>
    </cfRule>
    <cfRule type="cellIs" dxfId="316" priority="386" operator="lessThan">
      <formula>1</formula>
    </cfRule>
    <cfRule type="cellIs" dxfId="315" priority="387" operator="lessThan">
      <formula>1.09</formula>
    </cfRule>
  </conditionalFormatting>
  <conditionalFormatting sqref="XA797 XA803 XA809 XA815 XA821 XA827 XA833 XA839 XA845 XA851 XA857 XA863">
    <cfRule type="cellIs" dxfId="314" priority="384" operator="lessThan">
      <formula>1.09</formula>
    </cfRule>
    <cfRule type="cellIs" dxfId="313" priority="383" operator="lessThan">
      <formula>1</formula>
    </cfRule>
    <cfRule type="cellIs" dxfId="312" priority="382" operator="lessThan">
      <formula>1.09</formula>
    </cfRule>
  </conditionalFormatting>
  <conditionalFormatting sqref="XJ797 XJ803 XJ809 XJ815 XJ821 XJ827 XJ833 XJ839 XJ845 XJ851 XJ857 XJ863">
    <cfRule type="cellIs" dxfId="311" priority="379" operator="lessThan">
      <formula>1.09</formula>
    </cfRule>
    <cfRule type="cellIs" dxfId="310" priority="380" operator="lessThan">
      <formula>1</formula>
    </cfRule>
    <cfRule type="cellIs" dxfId="309" priority="381" operator="lessThan">
      <formula>1.09</formula>
    </cfRule>
  </conditionalFormatting>
  <conditionalFormatting sqref="XS797 XS803 XS809 XS815 XS821 XS827 XS833 XS839 XS845 XS851 XS857 XS863">
    <cfRule type="cellIs" dxfId="308" priority="376" operator="lessThan">
      <formula>1.09</formula>
    </cfRule>
    <cfRule type="cellIs" dxfId="307" priority="377" operator="lessThan">
      <formula>1</formula>
    </cfRule>
    <cfRule type="cellIs" dxfId="306" priority="378" operator="lessThan">
      <formula>1.09</formula>
    </cfRule>
  </conditionalFormatting>
  <conditionalFormatting sqref="YB797 YB803 YB809 YB815 YB821 YB827 YB833 YB839 YB845 YB851 YB857 YB863">
    <cfRule type="cellIs" dxfId="305" priority="373" operator="lessThan">
      <formula>1.09</formula>
    </cfRule>
    <cfRule type="cellIs" dxfId="304" priority="374" operator="lessThan">
      <formula>1</formula>
    </cfRule>
    <cfRule type="cellIs" dxfId="303" priority="375" operator="lessThan">
      <formula>1.09</formula>
    </cfRule>
  </conditionalFormatting>
  <conditionalFormatting sqref="YK797 YK803 YK809 YK815 YK821 YK827 YK833 YK839 YK845 YK851 YK857 YK863">
    <cfRule type="cellIs" dxfId="302" priority="370" operator="lessThan">
      <formula>1.09</formula>
    </cfRule>
    <cfRule type="cellIs" dxfId="301" priority="371" operator="lessThan">
      <formula>1</formula>
    </cfRule>
    <cfRule type="cellIs" dxfId="300" priority="372" operator="lessThan">
      <formula>1.09</formula>
    </cfRule>
  </conditionalFormatting>
  <conditionalFormatting sqref="YT797 YT803 YT809 YT815 YT821 YT827 YT833 YT839 YT845 YT851 YT857 YT863">
    <cfRule type="cellIs" dxfId="299" priority="366" operator="lessThan">
      <formula>1.09</formula>
    </cfRule>
    <cfRule type="cellIs" dxfId="298" priority="365" operator="lessThan">
      <formula>1</formula>
    </cfRule>
    <cfRule type="cellIs" dxfId="297" priority="364" operator="lessThan">
      <formula>1.09</formula>
    </cfRule>
  </conditionalFormatting>
  <conditionalFormatting sqref="ZC797 ZC803 ZC809 ZC815 ZC821 ZC827 ZC833 ZC839 ZC845 ZC851 ZC857 ZC863">
    <cfRule type="cellIs" dxfId="296" priority="363" operator="lessThan">
      <formula>1.09</formula>
    </cfRule>
    <cfRule type="cellIs" dxfId="295" priority="362" operator="lessThan">
      <formula>1</formula>
    </cfRule>
    <cfRule type="cellIs" dxfId="294" priority="361" operator="lessThan">
      <formula>1.09</formula>
    </cfRule>
  </conditionalFormatting>
  <conditionalFormatting sqref="ZL797 ZL803 ZL809 ZL815 ZL821 ZL827 ZL833 ZL839 ZL845 ZL851 ZL857 ZL863">
    <cfRule type="cellIs" dxfId="293" priority="360" operator="lessThan">
      <formula>1.09</formula>
    </cfRule>
    <cfRule type="cellIs" dxfId="292" priority="359" operator="lessThan">
      <formula>1</formula>
    </cfRule>
    <cfRule type="cellIs" dxfId="291" priority="358" operator="lessThan">
      <formula>1.09</formula>
    </cfRule>
  </conditionalFormatting>
  <conditionalFormatting sqref="ZU797 ZU803 ZU809 ZU815 ZU821 ZU827 ZU833 ZU839 ZU845 ZU851 ZU857 ZU863">
    <cfRule type="cellIs" dxfId="290" priority="356" operator="lessThan">
      <formula>1</formula>
    </cfRule>
    <cfRule type="cellIs" dxfId="289" priority="355" operator="lessThan">
      <formula>1.09</formula>
    </cfRule>
    <cfRule type="cellIs" dxfId="288" priority="357" operator="lessThan">
      <formula>1.09</formula>
    </cfRule>
  </conditionalFormatting>
  <conditionalFormatting sqref="AAD797 AAD803 AAD809 AAD815 AAD821 AAD827 AAD833 AAD839 AAD845 AAD851 AAD857 AAD863">
    <cfRule type="cellIs" dxfId="287" priority="354" operator="lessThan">
      <formula>1.09</formula>
    </cfRule>
    <cfRule type="cellIs" dxfId="286" priority="352" operator="lessThan">
      <formula>1.09</formula>
    </cfRule>
    <cfRule type="cellIs" dxfId="285" priority="353" operator="lessThan">
      <formula>1</formula>
    </cfRule>
  </conditionalFormatting>
  <conditionalFormatting sqref="AAM797 AAM803 AAM809 AAM815 AAM821 AAM827 AAM833 AAM839 AAM845 AAM851 AAM857 AAM863">
    <cfRule type="cellIs" dxfId="284" priority="351" operator="lessThan">
      <formula>1.09</formula>
    </cfRule>
    <cfRule type="cellIs" dxfId="283" priority="350" operator="lessThan">
      <formula>1</formula>
    </cfRule>
    <cfRule type="cellIs" dxfId="282" priority="349" operator="lessThan">
      <formula>1.09</formula>
    </cfRule>
  </conditionalFormatting>
  <conditionalFormatting sqref="AAV797 AAV803 AAV809 AAV815 AAV821 AAV827 AAV833 AAV839 AAV845 AAV851 AAV857 AAV863">
    <cfRule type="cellIs" dxfId="281" priority="348" operator="lessThan">
      <formula>1.09</formula>
    </cfRule>
    <cfRule type="cellIs" dxfId="280" priority="347" operator="lessThan">
      <formula>1</formula>
    </cfRule>
    <cfRule type="cellIs" dxfId="279" priority="346" operator="lessThan">
      <formula>1.09</formula>
    </cfRule>
  </conditionalFormatting>
  <conditionalFormatting sqref="ABE797 ABE803 ABE809 ABE815 ABE821 ABE827 ABE833 ABE839 ABE845 ABE851 ABE857 ABE863">
    <cfRule type="cellIs" dxfId="278" priority="345" operator="lessThan">
      <formula>1.09</formula>
    </cfRule>
    <cfRule type="cellIs" dxfId="277" priority="344" operator="lessThan">
      <formula>1</formula>
    </cfRule>
    <cfRule type="cellIs" dxfId="276" priority="343" operator="lessThan">
      <formula>1.09</formula>
    </cfRule>
  </conditionalFormatting>
  <conditionalFormatting sqref="ABN797 ABN803 ABN809 ABN815 ABN821 ABN827 ABN833 ABN839 ABN845 ABN851 ABN857 ABN863">
    <cfRule type="cellIs" dxfId="275" priority="342" operator="lessThan">
      <formula>1.09</formula>
    </cfRule>
    <cfRule type="cellIs" dxfId="274" priority="341" operator="lessThan">
      <formula>1</formula>
    </cfRule>
    <cfRule type="cellIs" dxfId="273" priority="340" operator="lessThan">
      <formula>1.09</formula>
    </cfRule>
  </conditionalFormatting>
  <conditionalFormatting sqref="ABW797 ABW803 ABW809 ABW815 ABW821 ABW827 ABW833 ABW839 ABW845 ABW851 ABW857 ABW863">
    <cfRule type="cellIs" dxfId="272" priority="339" operator="lessThan">
      <formula>1.09</formula>
    </cfRule>
    <cfRule type="cellIs" dxfId="271" priority="338" operator="lessThan">
      <formula>1</formula>
    </cfRule>
    <cfRule type="cellIs" dxfId="270" priority="337" operator="lessThan">
      <formula>1.09</formula>
    </cfRule>
  </conditionalFormatting>
  <conditionalFormatting sqref="ACF797 ACF803 ACF809 ACF815 ACF821 ACF827 ACF833 ACF839 ACF845 ACF851 ACF857 ACF863">
    <cfRule type="cellIs" dxfId="269" priority="336" operator="lessThan">
      <formula>1.09</formula>
    </cfRule>
    <cfRule type="cellIs" dxfId="268" priority="334" operator="lessThan">
      <formula>1.09</formula>
    </cfRule>
    <cfRule type="cellIs" dxfId="267" priority="335" operator="lessThan">
      <formula>1</formula>
    </cfRule>
  </conditionalFormatting>
  <conditionalFormatting sqref="ACO797 ACO803 ACO809 ACO815 ACO821 ACO827 ACO833 ACO839 ACO845 ACO851 ACO857 ACO863">
    <cfRule type="cellIs" dxfId="266" priority="331" operator="lessThan">
      <formula>1.09</formula>
    </cfRule>
    <cfRule type="cellIs" dxfId="265" priority="333" operator="lessThan">
      <formula>1.09</formula>
    </cfRule>
    <cfRule type="cellIs" dxfId="264" priority="332" operator="lessThan">
      <formula>1</formula>
    </cfRule>
  </conditionalFormatting>
  <conditionalFormatting sqref="ACX797 ACX803 ACX809 ACX815 ACX821 ACX827 ACX833 ACX839 ACX845 ACX851 ACX857 ACX863">
    <cfRule type="cellIs" dxfId="263" priority="330" operator="lessThan">
      <formula>1.09</formula>
    </cfRule>
    <cfRule type="cellIs" dxfId="262" priority="328" operator="lessThan">
      <formula>1.09</formula>
    </cfRule>
    <cfRule type="cellIs" dxfId="261" priority="329" operator="lessThan">
      <formula>1</formula>
    </cfRule>
  </conditionalFormatting>
  <conditionalFormatting sqref="ADG797 ADG803 ADG809 ADG815 ADG821 ADG827 ADG833 ADG839 ADG845 ADG851 ADG857 ADG863">
    <cfRule type="cellIs" dxfId="260" priority="327" operator="lessThan">
      <formula>1.09</formula>
    </cfRule>
    <cfRule type="cellIs" dxfId="259" priority="326" operator="lessThan">
      <formula>1</formula>
    </cfRule>
    <cfRule type="cellIs" dxfId="258" priority="325" operator="lessThan">
      <formula>1.09</formula>
    </cfRule>
  </conditionalFormatting>
  <conditionalFormatting sqref="ADP797 ADP803 ADP809 ADP815 ADP821 ADP827 ADP833 ADP839 ADP845 ADP851 ADP857 ADP863">
    <cfRule type="cellIs" dxfId="257" priority="324" operator="lessThan">
      <formula>1.09</formula>
    </cfRule>
    <cfRule type="cellIs" dxfId="256" priority="322" operator="lessThan">
      <formula>1.09</formula>
    </cfRule>
    <cfRule type="cellIs" dxfId="255" priority="323" operator="lessThan">
      <formula>1</formula>
    </cfRule>
  </conditionalFormatting>
  <conditionalFormatting sqref="ADY797 ADY803 ADY809 ADY815 ADY821 ADY827 ADY833 ADY839 ADY845 ADY851 ADY857 ADY863">
    <cfRule type="cellIs" dxfId="254" priority="319" operator="lessThan">
      <formula>1.09</formula>
    </cfRule>
    <cfRule type="cellIs" dxfId="253" priority="321" operator="lessThan">
      <formula>1.09</formula>
    </cfRule>
    <cfRule type="cellIs" dxfId="252" priority="320" operator="lessThan">
      <formula>1</formula>
    </cfRule>
  </conditionalFormatting>
  <conditionalFormatting sqref="AEH797 AEH803 AEH809 AEH815 AEH821 AEH827 AEH833 AEH839 AEH845 AEH851 AEH857 AEH863">
    <cfRule type="cellIs" dxfId="251" priority="316" operator="lessThan">
      <formula>1.09</formula>
    </cfRule>
    <cfRule type="cellIs" dxfId="250" priority="317" operator="lessThan">
      <formula>1</formula>
    </cfRule>
    <cfRule type="cellIs" dxfId="249" priority="318" operator="lessThan">
      <formula>1.09</formula>
    </cfRule>
  </conditionalFormatting>
  <conditionalFormatting sqref="AEQ797 AEQ803 AEQ809 AEQ815 AEQ821 AEQ827 AEQ833 AEQ839 AEQ845 AEQ851 AEQ857 AEQ863">
    <cfRule type="cellIs" dxfId="248" priority="313" operator="lessThan">
      <formula>1.09</formula>
    </cfRule>
    <cfRule type="cellIs" dxfId="247" priority="314" operator="lessThan">
      <formula>1</formula>
    </cfRule>
    <cfRule type="cellIs" dxfId="246" priority="315" operator="lessThan">
      <formula>1.09</formula>
    </cfRule>
  </conditionalFormatting>
  <conditionalFormatting sqref="AEZ797 AEZ803 AEZ809 AEZ815 AEZ821 AEZ827 AEZ833 AEZ839 AEZ845 AEZ851 AEZ857 AEZ863">
    <cfRule type="cellIs" dxfId="245" priority="311" operator="lessThan">
      <formula>1</formula>
    </cfRule>
    <cfRule type="cellIs" dxfId="244" priority="312" operator="lessThan">
      <formula>1.09</formula>
    </cfRule>
    <cfRule type="cellIs" dxfId="243" priority="310" operator="lessThan">
      <formula>1.09</formula>
    </cfRule>
  </conditionalFormatting>
  <conditionalFormatting sqref="AFI797 AFI803 AFI809 AFI815 AFI821 AFI827 AFI833 AFI839 AFI845 AFI851 AFI857 AFI863">
    <cfRule type="cellIs" dxfId="242" priority="307" operator="lessThan">
      <formula>1.09</formula>
    </cfRule>
    <cfRule type="cellIs" dxfId="241" priority="308" operator="lessThan">
      <formula>1</formula>
    </cfRule>
    <cfRule type="cellIs" dxfId="240" priority="309" operator="lessThan">
      <formula>1.09</formula>
    </cfRule>
  </conditionalFormatting>
  <conditionalFormatting sqref="AFR797 AFR803 AFR809 AFR815 AFR821 AFR827 AFR833 AFR839 AFR845 AFR851 AFR857 AFR863">
    <cfRule type="cellIs" dxfId="239" priority="306" operator="lessThan">
      <formula>1.09</formula>
    </cfRule>
    <cfRule type="cellIs" dxfId="238" priority="305" operator="lessThan">
      <formula>1</formula>
    </cfRule>
    <cfRule type="cellIs" dxfId="237" priority="304" operator="lessThan">
      <formula>1.09</formula>
    </cfRule>
  </conditionalFormatting>
  <conditionalFormatting sqref="AGA797 AGA803 AGA809 AGA815 AGA821 AGA827 AGA833 AGA839 AGA845 AGA851 AGA857 AGA863">
    <cfRule type="cellIs" dxfId="236" priority="301" operator="lessThan">
      <formula>1.09</formula>
    </cfRule>
    <cfRule type="cellIs" dxfId="235" priority="302" operator="lessThan">
      <formula>1</formula>
    </cfRule>
    <cfRule type="cellIs" dxfId="234" priority="303" operator="lessThan">
      <formula>1.09</formula>
    </cfRule>
  </conditionalFormatting>
  <conditionalFormatting sqref="AGJ797 AGJ803 AGJ809 AGJ815 AGJ821 AGJ827 AGJ833 AGJ839 AGJ845 AGJ851 AGJ857 AGJ863">
    <cfRule type="cellIs" dxfId="233" priority="299" operator="lessThan">
      <formula>1</formula>
    </cfRule>
    <cfRule type="cellIs" dxfId="232" priority="300" operator="lessThan">
      <formula>1.09</formula>
    </cfRule>
    <cfRule type="cellIs" dxfId="231" priority="298" operator="lessThan">
      <formula>1.09</formula>
    </cfRule>
  </conditionalFormatting>
  <conditionalFormatting sqref="AGS797 AGS803 AGS809 AGS815 AGS821 AGS827 AGS833 AGS839 AGS845 AGS851 AGS857 AGS863">
    <cfRule type="cellIs" dxfId="230" priority="296" operator="lessThan">
      <formula>1</formula>
    </cfRule>
    <cfRule type="cellIs" dxfId="229" priority="297" operator="lessThan">
      <formula>1.09</formula>
    </cfRule>
    <cfRule type="cellIs" dxfId="228" priority="295" operator="lessThan">
      <formula>1.09</formula>
    </cfRule>
  </conditionalFormatting>
  <conditionalFormatting sqref="AHB797 AHB803 AHB809 AHB815 AHB821 AHB827 AHB833 AHB839 AHB845 AHB851 AHB857 AHB863">
    <cfRule type="cellIs" dxfId="227" priority="292" operator="lessThan">
      <formula>1.09</formula>
    </cfRule>
    <cfRule type="cellIs" dxfId="226" priority="293" operator="lessThan">
      <formula>1</formula>
    </cfRule>
    <cfRule type="cellIs" dxfId="225" priority="294" operator="lessThan">
      <formula>1.09</formula>
    </cfRule>
  </conditionalFormatting>
  <conditionalFormatting sqref="AHK797 AHK803 AHK809 AHK815 AHK821 AHK827 AHK833 AHK839 AHK845 AHK851 AHK857 AHK863">
    <cfRule type="cellIs" dxfId="224" priority="290" operator="lessThan">
      <formula>1</formula>
    </cfRule>
    <cfRule type="cellIs" dxfId="223" priority="289" operator="lessThan">
      <formula>1.09</formula>
    </cfRule>
    <cfRule type="cellIs" dxfId="222" priority="291" operator="lessThan">
      <formula>1.09</formula>
    </cfRule>
  </conditionalFormatting>
  <conditionalFormatting sqref="AHT797 AHT803 AHT809 AHT815 AHT821 AHT827 AHT833 AHT839 AHT845 AHT851 AHT857 AHT863">
    <cfRule type="cellIs" dxfId="221" priority="286" operator="lessThan">
      <formula>1.09</formula>
    </cfRule>
    <cfRule type="cellIs" dxfId="220" priority="288" operator="lessThan">
      <formula>1.09</formula>
    </cfRule>
    <cfRule type="cellIs" dxfId="219" priority="287" operator="lessThan">
      <formula>1</formula>
    </cfRule>
  </conditionalFormatting>
  <conditionalFormatting sqref="AIC797 AIC803 AIC809 AIC815 AIC821 AIC827 AIC833 AIC839 AIC845 AIC851 AIC857 AIC863">
    <cfRule type="cellIs" dxfId="218" priority="283" operator="lessThan">
      <formula>1.09</formula>
    </cfRule>
    <cfRule type="cellIs" dxfId="217" priority="285" operator="lessThan">
      <formula>1.09</formula>
    </cfRule>
    <cfRule type="cellIs" dxfId="216" priority="284" operator="lessThan">
      <formula>1</formula>
    </cfRule>
  </conditionalFormatting>
  <conditionalFormatting sqref="AIL797 AIL803 AIL809 AIL815 AIL821 AIL827 AIL833 AIL839 AIL845 AIL851 AIL857 AIL863">
    <cfRule type="cellIs" dxfId="215" priority="280" operator="lessThan">
      <formula>1.09</formula>
    </cfRule>
    <cfRule type="cellIs" dxfId="214" priority="281" operator="lessThan">
      <formula>1</formula>
    </cfRule>
    <cfRule type="cellIs" dxfId="213" priority="282" operator="lessThan">
      <formula>1.09</formula>
    </cfRule>
  </conditionalFormatting>
  <conditionalFormatting sqref="AIU797 AIU803 AIU809 AIU815 AIU821 AIU827 AIU833 AIU839 AIU845 AIU851 AIU857 AIU863">
    <cfRule type="cellIs" dxfId="212" priority="278" operator="lessThan">
      <formula>1</formula>
    </cfRule>
    <cfRule type="cellIs" dxfId="211" priority="279" operator="lessThan">
      <formula>1.09</formula>
    </cfRule>
    <cfRule type="cellIs" dxfId="210" priority="277" operator="lessThan">
      <formula>1.09</formula>
    </cfRule>
  </conditionalFormatting>
  <conditionalFormatting sqref="AJD797 AJD803 AJD809 AJD815 AJD821 AJD827 AJD833 AJD839 AJD845 AJD851 AJD857 AJD863">
    <cfRule type="cellIs" dxfId="209" priority="274" operator="lessThan">
      <formula>1.09</formula>
    </cfRule>
    <cfRule type="cellIs" dxfId="208" priority="275" operator="lessThan">
      <formula>1</formula>
    </cfRule>
    <cfRule type="cellIs" dxfId="207" priority="276" operator="lessThan">
      <formula>1.09</formula>
    </cfRule>
  </conditionalFormatting>
  <conditionalFormatting sqref="AJM797 AJM803 AJM809 AJM815 AJM821 AJM827 AJM833 AJM839 AJM845 AJM851 AJM857 AJM863">
    <cfRule type="cellIs" dxfId="206" priority="271" operator="lessThan">
      <formula>1.09</formula>
    </cfRule>
    <cfRule type="cellIs" dxfId="205" priority="272" operator="lessThan">
      <formula>1</formula>
    </cfRule>
    <cfRule type="cellIs" dxfId="204" priority="273" operator="lessThan">
      <formula>1.09</formula>
    </cfRule>
  </conditionalFormatting>
  <conditionalFormatting sqref="AJV797 AJV803 AJV809 AJV815 AJV821 AJV827 AJV833 AJV839 AJV845 AJV851 AJV857 AJV863">
    <cfRule type="cellIs" dxfId="203" priority="268" operator="lessThan">
      <formula>1.09</formula>
    </cfRule>
    <cfRule type="cellIs" dxfId="202" priority="269" operator="lessThan">
      <formula>1</formula>
    </cfRule>
    <cfRule type="cellIs" dxfId="201" priority="270" operator="lessThan">
      <formula>1.09</formula>
    </cfRule>
  </conditionalFormatting>
  <conditionalFormatting sqref="AKE797 AKE803 AKE809 AKE815 AKE821 AKE827 AKE833 AKE839 AKE845 AKE851 AKE857 AKE863">
    <cfRule type="cellIs" dxfId="200" priority="265" operator="lessThan">
      <formula>1.09</formula>
    </cfRule>
    <cfRule type="cellIs" dxfId="199" priority="266" operator="lessThan">
      <formula>1</formula>
    </cfRule>
    <cfRule type="cellIs" dxfId="198" priority="267" operator="lessThan">
      <formula>1.09</formula>
    </cfRule>
  </conditionalFormatting>
  <conditionalFormatting sqref="AKN797 AKN803 AKN809 AKN815 AKN821 AKN827 AKN833 AKN839 AKN845 AKN851 AKN857 AKN863">
    <cfRule type="cellIs" dxfId="197" priority="201" operator="lessThan">
      <formula>1.09</formula>
    </cfRule>
    <cfRule type="cellIs" dxfId="196" priority="199" operator="lessThan">
      <formula>1.09</formula>
    </cfRule>
    <cfRule type="cellIs" dxfId="195" priority="200" operator="lessThan">
      <formula>1</formula>
    </cfRule>
  </conditionalFormatting>
  <conditionalFormatting sqref="AKW797 AKW803 AKW809 AKW815 AKW821 AKW827 AKW833 AKW839 AKW845 AKW851 AKW857 AKW863">
    <cfRule type="cellIs" dxfId="194" priority="197" operator="lessThan">
      <formula>1</formula>
    </cfRule>
    <cfRule type="cellIs" dxfId="193" priority="198" operator="lessThan">
      <formula>1.09</formula>
    </cfRule>
    <cfRule type="cellIs" dxfId="192" priority="196" operator="lessThan">
      <formula>1.09</formula>
    </cfRule>
  </conditionalFormatting>
  <conditionalFormatting sqref="ALF797 ALF803 ALF809 ALF815 ALF821 ALF827 ALF833 ALF839 ALF845 ALF851 ALF857 ALF863">
    <cfRule type="cellIs" dxfId="191" priority="195" operator="lessThan">
      <formula>1.09</formula>
    </cfRule>
    <cfRule type="cellIs" dxfId="190" priority="194" operator="lessThan">
      <formula>1</formula>
    </cfRule>
    <cfRule type="cellIs" dxfId="189" priority="193" operator="lessThan">
      <formula>1.09</formula>
    </cfRule>
  </conditionalFormatting>
  <conditionalFormatting sqref="ALO797 ALO803 ALO809 ALO815 ALO821 ALO827 ALO833 ALO839 ALO845 ALO851 ALO857 ALO863">
    <cfRule type="cellIs" dxfId="188" priority="192" operator="lessThan">
      <formula>1.09</formula>
    </cfRule>
    <cfRule type="cellIs" dxfId="187" priority="191" operator="lessThan">
      <formula>1</formula>
    </cfRule>
    <cfRule type="cellIs" dxfId="186" priority="190" operator="lessThan">
      <formula>1.09</formula>
    </cfRule>
  </conditionalFormatting>
  <conditionalFormatting sqref="ALX797 ALX803 ALX809 ALX815 ALX821 ALX827 ALX833 ALX839 ALX845 ALX851 ALX857 ALX863">
    <cfRule type="cellIs" dxfId="185" priority="189" operator="lessThan">
      <formula>1.09</formula>
    </cfRule>
    <cfRule type="cellIs" dxfId="184" priority="188" operator="lessThan">
      <formula>1</formula>
    </cfRule>
    <cfRule type="cellIs" dxfId="183" priority="187" operator="lessThan">
      <formula>1.09</formula>
    </cfRule>
  </conditionalFormatting>
  <conditionalFormatting sqref="AMG797 AMG803 AMG809 AMG815 AMG821 AMG827 AMG833 AMG839 AMG845 AMG851 AMG857 AMG863">
    <cfRule type="cellIs" dxfId="182" priority="185" operator="lessThan">
      <formula>1</formula>
    </cfRule>
    <cfRule type="cellIs" dxfId="181" priority="186" operator="lessThan">
      <formula>1.09</formula>
    </cfRule>
    <cfRule type="cellIs" dxfId="180" priority="184" operator="lessThan">
      <formula>1.09</formula>
    </cfRule>
  </conditionalFormatting>
  <conditionalFormatting sqref="AMP797 AMP803 AMP809 AMP815 AMP821 AMP827 AMP833 AMP839 AMP845 AMP851 AMP857 AMP863">
    <cfRule type="cellIs" dxfId="179" priority="183" operator="lessThan">
      <formula>1.09</formula>
    </cfRule>
    <cfRule type="cellIs" dxfId="178" priority="182" operator="lessThan">
      <formula>1</formula>
    </cfRule>
    <cfRule type="cellIs" dxfId="177" priority="181" operator="lessThan">
      <formula>1.09</formula>
    </cfRule>
  </conditionalFormatting>
  <conditionalFormatting sqref="AMY797 AMY803 AMY809 AMY815 AMY821 AMY827 AMY833 AMY839 AMY845 AMY851 AMY857 AMY863">
    <cfRule type="cellIs" dxfId="176" priority="178" operator="lessThan">
      <formula>1.09</formula>
    </cfRule>
    <cfRule type="cellIs" dxfId="175" priority="180" operator="lessThan">
      <formula>1.09</formula>
    </cfRule>
    <cfRule type="cellIs" dxfId="174" priority="179" operator="lessThan">
      <formula>1</formula>
    </cfRule>
  </conditionalFormatting>
  <conditionalFormatting sqref="ANH797 ANH803 ANH809 ANH815 ANH821 ANH827 ANH833 ANH839 ANH845 ANH851 ANH857 ANH863">
    <cfRule type="cellIs" dxfId="173" priority="177" operator="lessThan">
      <formula>1.09</formula>
    </cfRule>
    <cfRule type="cellIs" dxfId="172" priority="175" operator="lessThan">
      <formula>1.09</formula>
    </cfRule>
    <cfRule type="cellIs" dxfId="171" priority="176" operator="lessThan">
      <formula>1</formula>
    </cfRule>
  </conditionalFormatting>
  <conditionalFormatting sqref="ANQ797 ANQ803 ANQ809 ANQ815 ANQ821 ANQ827 ANQ833 ANQ839 ANQ845 ANQ851 ANQ857 ANQ863">
    <cfRule type="cellIs" dxfId="170" priority="174" operator="lessThan">
      <formula>1.09</formula>
    </cfRule>
    <cfRule type="cellIs" dxfId="169" priority="173" operator="lessThan">
      <formula>1</formula>
    </cfRule>
    <cfRule type="cellIs" dxfId="168" priority="172" operator="lessThan">
      <formula>1.09</formula>
    </cfRule>
  </conditionalFormatting>
  <conditionalFormatting sqref="ANZ797 ANZ803 ANZ809 ANZ815 ANZ821 ANZ827 ANZ833 ANZ839 ANZ845 ANZ851 ANZ857 ANZ863">
    <cfRule type="cellIs" dxfId="167" priority="169" operator="lessThan">
      <formula>1.09</formula>
    </cfRule>
    <cfRule type="cellIs" dxfId="166" priority="171" operator="lessThan">
      <formula>1.09</formula>
    </cfRule>
    <cfRule type="cellIs" dxfId="165" priority="170" operator="lessThan">
      <formula>1</formula>
    </cfRule>
  </conditionalFormatting>
  <conditionalFormatting sqref="AOI797 AOI803 AOI809 AOI815 AOI821 AOI827 AOI833 AOI839 AOI845 AOI851 AOI857 AOI863">
    <cfRule type="cellIs" dxfId="164" priority="168" operator="lessThan">
      <formula>1.09</formula>
    </cfRule>
    <cfRule type="cellIs" dxfId="163" priority="166" operator="lessThan">
      <formula>1.09</formula>
    </cfRule>
    <cfRule type="cellIs" dxfId="162" priority="167" operator="lessThan">
      <formula>1</formula>
    </cfRule>
  </conditionalFormatting>
  <conditionalFormatting sqref="AOR797 AOR803 AOR809 AOR815 AOR821 AOR827 AOR833 AOR839 AOR845 AOR851 AOR857 AOR863">
    <cfRule type="cellIs" dxfId="161" priority="164" operator="lessThan">
      <formula>1</formula>
    </cfRule>
    <cfRule type="cellIs" dxfId="160" priority="165" operator="lessThan">
      <formula>1.09</formula>
    </cfRule>
    <cfRule type="cellIs" dxfId="159" priority="163" operator="lessThan">
      <formula>1.09</formula>
    </cfRule>
  </conditionalFormatting>
  <conditionalFormatting sqref="APA797 APA803 APA809 APA815 APA821 APA827 APA833 APA839 APA845 APA851 APA857 APA863">
    <cfRule type="cellIs" dxfId="158" priority="160" operator="lessThan">
      <formula>1.09</formula>
    </cfRule>
    <cfRule type="cellIs" dxfId="157" priority="161" operator="lessThan">
      <formula>1</formula>
    </cfRule>
    <cfRule type="cellIs" dxfId="156" priority="162" operator="lessThan">
      <formula>1.09</formula>
    </cfRule>
  </conditionalFormatting>
  <conditionalFormatting sqref="APJ797 APJ803 APJ809 APJ815 APJ821 APJ827 APJ833 APJ839 APJ845 APJ851 APJ857 APJ863">
    <cfRule type="cellIs" dxfId="155" priority="157" operator="lessThan">
      <formula>1.09</formula>
    </cfRule>
    <cfRule type="cellIs" dxfId="154" priority="158" operator="lessThan">
      <formula>1</formula>
    </cfRule>
    <cfRule type="cellIs" dxfId="153" priority="159" operator="lessThan">
      <formula>1.09</formula>
    </cfRule>
  </conditionalFormatting>
  <conditionalFormatting sqref="APS797 APS803 APS809 APS815 APS821 APS827 APS833 APS839 APS845 APS851 APS857 APS863">
    <cfRule type="cellIs" dxfId="152" priority="219" operator="lessThan">
      <formula>1.09</formula>
    </cfRule>
    <cfRule type="cellIs" dxfId="151" priority="218" operator="lessThan">
      <formula>1</formula>
    </cfRule>
    <cfRule type="cellIs" dxfId="150" priority="217" operator="lessThan">
      <formula>1.09</formula>
    </cfRule>
  </conditionalFormatting>
  <conditionalFormatting sqref="AQB797 AQB803 AQB809 AQB815 AQB821 AQB827 AQB833 AQB839 AQB845 AQB851 AQB857 AQB863">
    <cfRule type="cellIs" dxfId="149" priority="216" operator="lessThan">
      <formula>1.09</formula>
    </cfRule>
    <cfRule type="cellIs" dxfId="148" priority="215" operator="lessThan">
      <formula>1</formula>
    </cfRule>
    <cfRule type="cellIs" dxfId="147" priority="214" operator="lessThan">
      <formula>1.09</formula>
    </cfRule>
  </conditionalFormatting>
  <conditionalFormatting sqref="AQK797 AQK803 AQK809 AQK815 AQK821 AQK827 AQK833 AQK839 AQK845 AQK851 AQK857 AQK863">
    <cfRule type="cellIs" dxfId="146" priority="155" operator="lessThan">
      <formula>1</formula>
    </cfRule>
    <cfRule type="cellIs" dxfId="145" priority="156" operator="lessThan">
      <formula>1.09</formula>
    </cfRule>
    <cfRule type="cellIs" dxfId="144" priority="154" operator="lessThan">
      <formula>1.09</formula>
    </cfRule>
  </conditionalFormatting>
  <conditionalFormatting sqref="AQT797 AQT803 AQT809 AQT815 AQT821 AQT827 AQT833 AQT839 AQT845 AQT851 AQT857 AQT863">
    <cfRule type="cellIs" dxfId="143" priority="151" operator="lessThan">
      <formula>1.09</formula>
    </cfRule>
    <cfRule type="cellIs" dxfId="142" priority="153" operator="lessThan">
      <formula>1.09</formula>
    </cfRule>
    <cfRule type="cellIs" dxfId="141" priority="152" operator="lessThan">
      <formula>1</formula>
    </cfRule>
  </conditionalFormatting>
  <conditionalFormatting sqref="ARC797 ARC803 ARC809 ARC815 ARC821 ARC827 ARC833 ARC839 ARC845 ARC851 ARC857 ARC863">
    <cfRule type="cellIs" dxfId="140" priority="149" operator="lessThan">
      <formula>1</formula>
    </cfRule>
    <cfRule type="cellIs" dxfId="139" priority="148" operator="lessThan">
      <formula>1.09</formula>
    </cfRule>
    <cfRule type="cellIs" dxfId="138" priority="150" operator="lessThan">
      <formula>1.09</formula>
    </cfRule>
  </conditionalFormatting>
  <conditionalFormatting sqref="ARL797 ARL803 ARL809 ARL815 ARL821 ARL827 ARL833 ARL839 ARL845 ARL851 ARL857 ARL863">
    <cfRule type="cellIs" dxfId="137" priority="145" operator="lessThan">
      <formula>1.09</formula>
    </cfRule>
    <cfRule type="cellIs" dxfId="136" priority="146" operator="lessThan">
      <formula>1</formula>
    </cfRule>
    <cfRule type="cellIs" dxfId="135" priority="147" operator="lessThan">
      <formula>1.09</formula>
    </cfRule>
  </conditionalFormatting>
  <conditionalFormatting sqref="ARU797 ARU803 ARU809 ARU815 ARU821 ARU827 ARU833 ARU839 ARU845 ARU851 ARU857 ARU863">
    <cfRule type="cellIs" dxfId="134" priority="142" operator="lessThan">
      <formula>1.09</formula>
    </cfRule>
    <cfRule type="cellIs" dxfId="133" priority="143" operator="lessThan">
      <formula>1</formula>
    </cfRule>
    <cfRule type="cellIs" dxfId="132" priority="144" operator="lessThan">
      <formula>1.09</formula>
    </cfRule>
  </conditionalFormatting>
  <conditionalFormatting sqref="ASD797 ASD803 ASD809 ASD815 ASD821 ASD827 ASD833 ASD839 ASD845 ASD851 ASD857 ASD863">
    <cfRule type="cellIs" dxfId="131" priority="141" operator="lessThan">
      <formula>1.09</formula>
    </cfRule>
    <cfRule type="cellIs" dxfId="130" priority="139" operator="lessThan">
      <formula>1.09</formula>
    </cfRule>
    <cfRule type="cellIs" dxfId="129" priority="140" operator="lessThan">
      <formula>1</formula>
    </cfRule>
  </conditionalFormatting>
  <conditionalFormatting sqref="ASM797 ASM803 ASM809 ASM815 ASM821 ASM827 ASM833 ASM839 ASM845 ASM851 ASM857 ASM863">
    <cfRule type="cellIs" dxfId="128" priority="136" operator="lessThan">
      <formula>1.09</formula>
    </cfRule>
    <cfRule type="cellIs" dxfId="127" priority="138" operator="lessThan">
      <formula>1.09</formula>
    </cfRule>
    <cfRule type="cellIs" dxfId="126" priority="137" operator="lessThan">
      <formula>1</formula>
    </cfRule>
  </conditionalFormatting>
  <conditionalFormatting sqref="ASV797 ASV803 ASV809 ASV815 ASV821 ASV827 ASV833 ASV839 ASV845 ASV851 ASV857 ASV863">
    <cfRule type="cellIs" dxfId="125" priority="135" operator="lessThan">
      <formula>1.09</formula>
    </cfRule>
    <cfRule type="cellIs" dxfId="124" priority="133" operator="lessThan">
      <formula>1.09</formula>
    </cfRule>
    <cfRule type="cellIs" dxfId="123" priority="134" operator="lessThan">
      <formula>1</formula>
    </cfRule>
  </conditionalFormatting>
  <conditionalFormatting sqref="ATE797 ATE803 ATE809 ATE815 ATE821 ATE827 ATE833 ATE839 ATE845 ATE851 ATE857 ATE863">
    <cfRule type="cellIs" dxfId="122" priority="130" operator="lessThan">
      <formula>1.09</formula>
    </cfRule>
    <cfRule type="cellIs" dxfId="121" priority="132" operator="lessThan">
      <formula>1.09</formula>
    </cfRule>
    <cfRule type="cellIs" dxfId="120" priority="131" operator="lessThan">
      <formula>1</formula>
    </cfRule>
  </conditionalFormatting>
  <conditionalFormatting sqref="ATN797 ATN803 ATN809 ATN815 ATN821 ATN827 ATN833 ATN839 ATN845 ATN851 ATN857 ATN863">
    <cfRule type="cellIs" dxfId="119" priority="129" operator="lessThan">
      <formula>1.09</formula>
    </cfRule>
    <cfRule type="cellIs" dxfId="118" priority="128" operator="lessThan">
      <formula>1</formula>
    </cfRule>
    <cfRule type="cellIs" dxfId="117" priority="127" operator="lessThan">
      <formula>1.09</formula>
    </cfRule>
  </conditionalFormatting>
  <conditionalFormatting sqref="ATW797 ATW803 ATW809 ATW815 ATW821 ATW827 ATW833 ATW839 ATW845 ATW851 ATW857 ATW863">
    <cfRule type="cellIs" dxfId="116" priority="126" operator="lessThan">
      <formula>1.09</formula>
    </cfRule>
    <cfRule type="cellIs" dxfId="115" priority="125" operator="lessThan">
      <formula>1</formula>
    </cfRule>
    <cfRule type="cellIs" dxfId="114" priority="124" operator="lessThan">
      <formula>1.09</formula>
    </cfRule>
  </conditionalFormatting>
  <conditionalFormatting sqref="AUF797 AUF803 AUF809 AUF815 AUF821 AUF827 AUF833 AUF839 AUF845 AUF851 AUF857 AUF863">
    <cfRule type="cellIs" dxfId="113" priority="123" operator="lessThan">
      <formula>1.09</formula>
    </cfRule>
    <cfRule type="cellIs" dxfId="112" priority="122" operator="lessThan">
      <formula>1</formula>
    </cfRule>
    <cfRule type="cellIs" dxfId="111" priority="121" operator="lessThan">
      <formula>1.09</formula>
    </cfRule>
  </conditionalFormatting>
  <conditionalFormatting sqref="AUO797 AUO803 AUO809 AUO815 AUO821 AUO827 AUO833 AUO839 AUO845 AUO851 AUO857 AUO863">
    <cfRule type="cellIs" dxfId="110" priority="120" operator="lessThan">
      <formula>1.09</formula>
    </cfRule>
    <cfRule type="cellIs" dxfId="109" priority="119" operator="lessThan">
      <formula>1</formula>
    </cfRule>
    <cfRule type="cellIs" dxfId="108" priority="118" operator="lessThan">
      <formula>1.09</formula>
    </cfRule>
  </conditionalFormatting>
  <conditionalFormatting sqref="AUX797 AUX803 AUX809 AUX815 AUX821 AUX827 AUX833 AUX839 AUX845 AUX851 AUX857 AUX863">
    <cfRule type="cellIs" dxfId="107" priority="117" operator="lessThan">
      <formula>1.09</formula>
    </cfRule>
    <cfRule type="cellIs" dxfId="106" priority="116" operator="lessThan">
      <formula>1</formula>
    </cfRule>
    <cfRule type="cellIs" dxfId="105" priority="115" operator="lessThan">
      <formula>1.09</formula>
    </cfRule>
  </conditionalFormatting>
  <conditionalFormatting sqref="AVG797 AVG803 AVG809 AVG815 AVG821 AVG827 AVG833 AVG839 AVG845 AVG851 AVG857 AVG863">
    <cfRule type="cellIs" dxfId="104" priority="114" operator="lessThan">
      <formula>1.09</formula>
    </cfRule>
    <cfRule type="cellIs" dxfId="103" priority="113" operator="lessThan">
      <formula>1</formula>
    </cfRule>
    <cfRule type="cellIs" dxfId="102" priority="112" operator="lessThan">
      <formula>1.09</formula>
    </cfRule>
  </conditionalFormatting>
  <conditionalFormatting sqref="AVP797 AVP803 AVP809 AVP815 AVP821 AVP827 AVP833 AVP839 AVP845 AVP851 AVP857 AVP863">
    <cfRule type="cellIs" dxfId="101" priority="111" operator="lessThan">
      <formula>1.09</formula>
    </cfRule>
    <cfRule type="cellIs" dxfId="100" priority="110" operator="lessThan">
      <formula>1</formula>
    </cfRule>
    <cfRule type="cellIs" dxfId="99" priority="109" operator="lessThan">
      <formula>1.09</formula>
    </cfRule>
  </conditionalFormatting>
  <conditionalFormatting sqref="AVY797 AVY803 AVY809 AVY815 AVY821 AVY827 AVY833 AVY839 AVY845 AVY851 AVY857 AVY863">
    <cfRule type="cellIs" dxfId="98" priority="108" operator="lessThan">
      <formula>1.09</formula>
    </cfRule>
    <cfRule type="cellIs" dxfId="97" priority="107" operator="lessThan">
      <formula>1</formula>
    </cfRule>
    <cfRule type="cellIs" dxfId="96" priority="106" operator="lessThan">
      <formula>1.09</formula>
    </cfRule>
  </conditionalFormatting>
  <conditionalFormatting sqref="AWH797 AWH803 AWH809 AWH815 AWH821 AWH827 AWH833 AWH839 AWH845 AWH851 AWH857 AWH863">
    <cfRule type="cellIs" dxfId="95" priority="105" operator="lessThan">
      <formula>1.09</formula>
    </cfRule>
    <cfRule type="cellIs" dxfId="94" priority="104" operator="lessThan">
      <formula>1</formula>
    </cfRule>
    <cfRule type="cellIs" dxfId="93" priority="103" operator="lessThan">
      <formula>1.09</formula>
    </cfRule>
  </conditionalFormatting>
  <conditionalFormatting sqref="AWQ797 AWQ803 AWQ809 AWQ815 AWQ821 AWQ827 AWQ833 AWQ839 AWQ845 AWQ851 AWQ857 AWQ863">
    <cfRule type="cellIs" dxfId="92" priority="102" operator="lessThan">
      <formula>1.09</formula>
    </cfRule>
    <cfRule type="cellIs" dxfId="91" priority="101" operator="lessThan">
      <formula>1</formula>
    </cfRule>
    <cfRule type="cellIs" dxfId="90" priority="100" operator="lessThan">
      <formula>1.09</formula>
    </cfRule>
  </conditionalFormatting>
  <conditionalFormatting sqref="AWZ797 AWZ803 AWZ809 AWZ815 AWZ821 AWZ827 AWZ833 AWZ839 AWZ845 AWZ851 AWZ857 AWZ863">
    <cfRule type="cellIs" dxfId="89" priority="99" operator="lessThan">
      <formula>1.09</formula>
    </cfRule>
    <cfRule type="cellIs" dxfId="88" priority="98" operator="lessThan">
      <formula>1</formula>
    </cfRule>
    <cfRule type="cellIs" dxfId="87" priority="97" operator="lessThan">
      <formula>1.09</formula>
    </cfRule>
  </conditionalFormatting>
  <conditionalFormatting sqref="AXI797 AXI803 AXI809 AXI815 AXI821 AXI827 AXI833 AXI839 AXI845 AXI851 AXI857 AXI863">
    <cfRule type="cellIs" dxfId="86" priority="96" operator="lessThan">
      <formula>1.09</formula>
    </cfRule>
    <cfRule type="cellIs" dxfId="85" priority="95" operator="lessThan">
      <formula>1</formula>
    </cfRule>
    <cfRule type="cellIs" dxfId="84" priority="94" operator="lessThan">
      <formula>1.09</formula>
    </cfRule>
  </conditionalFormatting>
  <conditionalFormatting sqref="AXR797 AXR803 AXR809 AXR815 AXR821 AXR827 AXR833 AXR839 AXR845 AXR851 AXR857 AXR863">
    <cfRule type="cellIs" dxfId="83" priority="92" operator="lessThan">
      <formula>1</formula>
    </cfRule>
    <cfRule type="cellIs" dxfId="82" priority="93" operator="lessThan">
      <formula>1.09</formula>
    </cfRule>
    <cfRule type="cellIs" dxfId="81" priority="91" operator="lessThan">
      <formula>1.09</formula>
    </cfRule>
  </conditionalFormatting>
  <conditionalFormatting sqref="AYA797 AYA803 AYA809 AYA815 AYA821 AYA827 AYA833 AYA839 AYA845 AYA851 AYA857 AYA863">
    <cfRule type="cellIs" dxfId="80" priority="88" operator="lessThan">
      <formula>1.09</formula>
    </cfRule>
    <cfRule type="cellIs" dxfId="79" priority="89" operator="lessThan">
      <formula>1</formula>
    </cfRule>
    <cfRule type="cellIs" dxfId="78" priority="90" operator="lessThan">
      <formula>1.09</formula>
    </cfRule>
  </conditionalFormatting>
  <conditionalFormatting sqref="AYJ797 AYJ803 AYJ809 AYJ815 AYJ821 AYJ827 AYJ833 AYJ839 AYJ845 AYJ851 AYJ857 AYJ863">
    <cfRule type="cellIs" dxfId="77" priority="87" operator="lessThan">
      <formula>1.09</formula>
    </cfRule>
    <cfRule type="cellIs" dxfId="76" priority="86" operator="lessThan">
      <formula>1</formula>
    </cfRule>
    <cfRule type="cellIs" dxfId="75" priority="85" operator="lessThan">
      <formula>1.09</formula>
    </cfRule>
  </conditionalFormatting>
  <conditionalFormatting sqref="AYS797 AYS803 AYS809 AYS815 AYS821 AYS827 AYS833 AYS839 AYS845 AYS851 AYS857 AYS863">
    <cfRule type="cellIs" dxfId="74" priority="84" operator="lessThan">
      <formula>1.09</formula>
    </cfRule>
    <cfRule type="cellIs" dxfId="73" priority="83" operator="lessThan">
      <formula>1</formula>
    </cfRule>
    <cfRule type="cellIs" dxfId="72" priority="82" operator="lessThan">
      <formula>1.09</formula>
    </cfRule>
  </conditionalFormatting>
  <conditionalFormatting sqref="AZB797 AZB803 AZB809 AZB815 AZB821 AZB827 AZB833 AZB839 AZB845 AZB851 AZB857 AZB863">
    <cfRule type="cellIs" dxfId="71" priority="81" operator="lessThan">
      <formula>1.09</formula>
    </cfRule>
    <cfRule type="cellIs" dxfId="70" priority="80" operator="lessThan">
      <formula>1</formula>
    </cfRule>
    <cfRule type="cellIs" dxfId="69" priority="79" operator="lessThan">
      <formula>1.09</formula>
    </cfRule>
  </conditionalFormatting>
  <conditionalFormatting sqref="AZK797 AZK803 AZK809 AZK815 AZK821 AZK827 AZK833 AZK839 AZK845 AZK851 AZK857 AZK863">
    <cfRule type="cellIs" dxfId="68" priority="78" operator="lessThan">
      <formula>1.09</formula>
    </cfRule>
    <cfRule type="cellIs" dxfId="67" priority="77" operator="lessThan">
      <formula>1</formula>
    </cfRule>
    <cfRule type="cellIs" dxfId="66" priority="76" operator="lessThan">
      <formula>1.09</formula>
    </cfRule>
  </conditionalFormatting>
  <conditionalFormatting sqref="AZT797 AZT803 AZT809 AZT815 AZT821 AZT827 AZT833 AZT839 AZT845 AZT851 AZT857 AZT863">
    <cfRule type="cellIs" dxfId="65" priority="74" operator="lessThan">
      <formula>1</formula>
    </cfRule>
    <cfRule type="cellIs" dxfId="64" priority="75" operator="lessThan">
      <formula>1.09</formula>
    </cfRule>
    <cfRule type="cellIs" dxfId="63" priority="73" operator="lessThan">
      <formula>1.09</formula>
    </cfRule>
  </conditionalFormatting>
  <conditionalFormatting sqref="BAC797 BAC803 BAC809 BAC815 BAC821 BAC827 BAC833 BAC839 BAC845 BAC851 BAC857 BAC863">
    <cfRule type="cellIs" dxfId="62" priority="70" operator="lessThan">
      <formula>1.09</formula>
    </cfRule>
    <cfRule type="cellIs" dxfId="61" priority="72" operator="lessThan">
      <formula>1.09</formula>
    </cfRule>
    <cfRule type="cellIs" dxfId="60" priority="71" operator="lessThan">
      <formula>1</formula>
    </cfRule>
  </conditionalFormatting>
  <conditionalFormatting sqref="BAL797 BAL803 BAL809 BAL815 BAL821 BAL827 BAL833 BAL839 BAL845 BAL851 BAL857 BAL863">
    <cfRule type="cellIs" dxfId="59" priority="62" operator="lessThan">
      <formula>1</formula>
    </cfRule>
    <cfRule type="cellIs" dxfId="58" priority="61" operator="lessThan">
      <formula>1.09</formula>
    </cfRule>
    <cfRule type="cellIs" dxfId="57" priority="63" operator="lessThan">
      <formula>1.09</formula>
    </cfRule>
  </conditionalFormatting>
  <conditionalFormatting sqref="BAU797 BAU803 BAU809 BAU815 BAU821 BAU827 BAU833 BAU839 BAU845 BAU851 BAU857 BAU863">
    <cfRule type="cellIs" dxfId="56" priority="58" operator="lessThan">
      <formula>1.09</formula>
    </cfRule>
    <cfRule type="cellIs" dxfId="55" priority="60" operator="lessThan">
      <formula>1.09</formula>
    </cfRule>
    <cfRule type="cellIs" dxfId="54" priority="59" operator="lessThan">
      <formula>1</formula>
    </cfRule>
  </conditionalFormatting>
  <conditionalFormatting sqref="BBD797 BBD803 BBD809 BBD815 BBD821 BBD827 BBD833 BBD839 BBD845 BBD851 BBD857 BBD863">
    <cfRule type="cellIs" dxfId="53" priority="55" operator="lessThan">
      <formula>1.09</formula>
    </cfRule>
    <cfRule type="cellIs" dxfId="52" priority="56" operator="lessThan">
      <formula>1</formula>
    </cfRule>
    <cfRule type="cellIs" dxfId="51" priority="57" operator="lessThan">
      <formula>1.09</formula>
    </cfRule>
  </conditionalFormatting>
  <conditionalFormatting sqref="BBM797 BBM803 BBM809 BBM815 BBM821 BBM827 BBM833 BBM839 BBM845 BBM851 BBM857 BBM863">
    <cfRule type="cellIs" dxfId="50" priority="53" operator="lessThan">
      <formula>1</formula>
    </cfRule>
    <cfRule type="cellIs" dxfId="49" priority="52" operator="lessThan">
      <formula>1.09</formula>
    </cfRule>
    <cfRule type="cellIs" dxfId="48" priority="54" operator="lessThan">
      <formula>1.09</formula>
    </cfRule>
  </conditionalFormatting>
  <conditionalFormatting sqref="BBV797 BBV803 BBV809 BBV815 BBV821 BBV827 BBV833 BBV839 BBV845 BBV851 BBV857 BBV863">
    <cfRule type="cellIs" dxfId="47" priority="51" operator="lessThan">
      <formula>1.09</formula>
    </cfRule>
    <cfRule type="cellIs" dxfId="46" priority="50" operator="lessThan">
      <formula>1</formula>
    </cfRule>
    <cfRule type="cellIs" dxfId="45" priority="49" operator="lessThan">
      <formula>1.09</formula>
    </cfRule>
  </conditionalFormatting>
  <conditionalFormatting sqref="BCE797 BCE803 BCE809 BCE815 BCE821 BCE827 BCE833 BCE839 BCE845 BCE851 BCE857 BCE863">
    <cfRule type="cellIs" dxfId="44" priority="47" operator="lessThan">
      <formula>1</formula>
    </cfRule>
    <cfRule type="cellIs" dxfId="43" priority="48" operator="lessThan">
      <formula>1.09</formula>
    </cfRule>
    <cfRule type="cellIs" dxfId="42" priority="46" operator="lessThan">
      <formula>1.09</formula>
    </cfRule>
  </conditionalFormatting>
  <conditionalFormatting sqref="BCN797 BCN803 BCN809 BCN815 BCN821 BCN827 BCN833 BCN839 BCN845 BCN851 BCN857 BCN863">
    <cfRule type="cellIs" dxfId="41" priority="44" operator="lessThan">
      <formula>1</formula>
    </cfRule>
    <cfRule type="cellIs" dxfId="40" priority="43" operator="lessThan">
      <formula>1.09</formula>
    </cfRule>
    <cfRule type="cellIs" dxfId="39" priority="45" operator="lessThan">
      <formula>1.09</formula>
    </cfRule>
  </conditionalFormatting>
  <conditionalFormatting sqref="BCW797 BCW803 BCW809 BCW815 BCW821 BCW827 BCW833 BCW839 BCW845 BCW851 BCW857 BCW863">
    <cfRule type="cellIs" dxfId="38" priority="42" operator="lessThan">
      <formula>1.09</formula>
    </cfRule>
    <cfRule type="cellIs" dxfId="37" priority="40" operator="lessThan">
      <formula>1.09</formula>
    </cfRule>
    <cfRule type="cellIs" dxfId="36" priority="41" operator="lessThan">
      <formula>1</formula>
    </cfRule>
  </conditionalFormatting>
  <conditionalFormatting sqref="BDF797 BDF803 BDF809 BDF815 BDF821 BDF827 BDF833 BDF839 BDF845 BDF851 BDF857 BDF863">
    <cfRule type="cellIs" dxfId="35" priority="39" operator="lessThan">
      <formula>1.09</formula>
    </cfRule>
    <cfRule type="cellIs" dxfId="34" priority="37" operator="lessThan">
      <formula>1.09</formula>
    </cfRule>
    <cfRule type="cellIs" dxfId="33" priority="38" operator="lessThan">
      <formula>1</formula>
    </cfRule>
  </conditionalFormatting>
  <conditionalFormatting sqref="BDO797 BDO803 BDO809 BDO815 BDO821 BDO827 BDO833 BDO839 BDO845 BDO851 BDO857 BDO863">
    <cfRule type="cellIs" dxfId="32" priority="35" operator="lessThan">
      <formula>1</formula>
    </cfRule>
    <cfRule type="cellIs" dxfId="31" priority="34" operator="lessThan">
      <formula>1.09</formula>
    </cfRule>
    <cfRule type="cellIs" dxfId="30" priority="36" operator="lessThan">
      <formula>1.09</formula>
    </cfRule>
  </conditionalFormatting>
  <conditionalFormatting sqref="BDX797 BDX803 BDX809 BDX815 BDX821 BDX827 BDX833 BDX839 BDX845 BDX851 BDX857 BDX863">
    <cfRule type="cellIs" dxfId="29" priority="33" operator="lessThan">
      <formula>1.09</formula>
    </cfRule>
    <cfRule type="cellIs" dxfId="28" priority="32" operator="lessThan">
      <formula>1</formula>
    </cfRule>
    <cfRule type="cellIs" dxfId="27" priority="31" operator="lessThan">
      <formula>1.09</formula>
    </cfRule>
  </conditionalFormatting>
  <conditionalFormatting sqref="BEG797 BEG803 BEG809 BEG815 BEG821 BEG827 BEG833 BEG839 BEG845 BEG851 BEG857 BEG863">
    <cfRule type="cellIs" dxfId="26" priority="30" operator="lessThan">
      <formula>1.09</formula>
    </cfRule>
    <cfRule type="cellIs" dxfId="25" priority="28" operator="lessThan">
      <formula>1.09</formula>
    </cfRule>
    <cfRule type="cellIs" dxfId="24" priority="29" operator="lessThan">
      <formula>1</formula>
    </cfRule>
  </conditionalFormatting>
  <conditionalFormatting sqref="BEP797 BEP803 BEP809 BEP815 BEP821 BEP827 BEP833 BEP839 BEP845 BEP851 BEP857 BEP863">
    <cfRule type="cellIs" dxfId="23" priority="27" operator="lessThan">
      <formula>1.09</formula>
    </cfRule>
    <cfRule type="cellIs" dxfId="22" priority="25" operator="lessThan">
      <formula>1.09</formula>
    </cfRule>
    <cfRule type="cellIs" dxfId="21" priority="26" operator="lessThan">
      <formula>1</formula>
    </cfRule>
  </conditionalFormatting>
  <conditionalFormatting sqref="BEY797 BEY803 BEY809 BEY815 BEY821 BEY827 BEY833 BEY839 BEY845 BEY851 BEY857 BEY863">
    <cfRule type="cellIs" dxfId="20" priority="22" operator="lessThan">
      <formula>1.09</formula>
    </cfRule>
    <cfRule type="cellIs" dxfId="19" priority="23" operator="lessThan">
      <formula>1</formula>
    </cfRule>
    <cfRule type="cellIs" dxfId="18" priority="24" operator="lessThan">
      <formula>1.09</formula>
    </cfRule>
  </conditionalFormatting>
  <conditionalFormatting sqref="BFH797 BFH803 BFH809 BFH815 BFH821 BFH827 BFH833 BFH839 BFH845 BFH851 BFH857 BFH863">
    <cfRule type="cellIs" dxfId="17" priority="19" operator="lessThan">
      <formula>1.09</formula>
    </cfRule>
    <cfRule type="cellIs" dxfId="16" priority="20" operator="lessThan">
      <formula>1</formula>
    </cfRule>
    <cfRule type="cellIs" dxfId="15" priority="21" operator="lessThan">
      <formula>1.09</formula>
    </cfRule>
  </conditionalFormatting>
  <conditionalFormatting sqref="BFQ797 BFQ803 BFQ809 BFQ815 BFQ821 BFQ827 BFQ833 BFQ839 BFQ845 BFQ851 BFQ857 BFQ863">
    <cfRule type="cellIs" dxfId="14" priority="16" operator="lessThan">
      <formula>1.09</formula>
    </cfRule>
    <cfRule type="cellIs" dxfId="13" priority="17" operator="lessThan">
      <formula>1</formula>
    </cfRule>
    <cfRule type="cellIs" dxfId="12" priority="18" operator="lessThan">
      <formula>1.09</formula>
    </cfRule>
  </conditionalFormatting>
  <conditionalFormatting sqref="BFZ797 BFZ803 BFZ809 BFZ815 BFZ821 BFZ827 BFZ833 BFZ839 BFZ845 BFZ851 BFZ857 BFZ863">
    <cfRule type="cellIs" dxfId="11" priority="13" operator="lessThan">
      <formula>1.09</formula>
    </cfRule>
    <cfRule type="cellIs" dxfId="10" priority="14" operator="lessThan">
      <formula>1</formula>
    </cfRule>
    <cfRule type="cellIs" dxfId="9" priority="15" operator="lessThan">
      <formula>1.09</formula>
    </cfRule>
  </conditionalFormatting>
  <conditionalFormatting sqref="BGI797 BGI803 BGI809 BGI815 BGI821 BGI827 BGI833 BGI839 BGI845 BGI851 BGI857 BGI863">
    <cfRule type="cellIs" dxfId="8" priority="10" operator="lessThan">
      <formula>1.09</formula>
    </cfRule>
    <cfRule type="cellIs" dxfId="7" priority="11" operator="lessThan">
      <formula>1</formula>
    </cfRule>
    <cfRule type="cellIs" dxfId="6" priority="12" operator="lessThan">
      <formula>1.09</formula>
    </cfRule>
  </conditionalFormatting>
  <conditionalFormatting sqref="BGR797 BGR803 BGR809 BGR815 BGR821 BGR827 BGR833 BGR839 BGR845 BGR851 BGR857 BGR863">
    <cfRule type="cellIs" dxfId="5" priority="7" operator="lessThan">
      <formula>1.09</formula>
    </cfRule>
    <cfRule type="cellIs" dxfId="4" priority="8" operator="lessThan">
      <formula>1</formula>
    </cfRule>
    <cfRule type="cellIs" dxfId="3" priority="9" operator="lessThan">
      <formula>1.09</formula>
    </cfRule>
  </conditionalFormatting>
  <conditionalFormatting sqref="BHA797 BHA803 BHA809 BHA815 BHA821 BHA827 BHA833 BHA839 BHA845 BHA851 BHA857 BHA863">
    <cfRule type="cellIs" dxfId="2" priority="4" operator="lessThan">
      <formula>1.09</formula>
    </cfRule>
    <cfRule type="cellIs" dxfId="1" priority="5" operator="lessThan">
      <formula>1</formula>
    </cfRule>
    <cfRule type="cellIs" dxfId="0" priority="6" operator="lessThan">
      <formula>1.09</formula>
    </cfRule>
  </conditionalFormatting>
  <dataValidations count="1">
    <dataValidation type="list" allowBlank="1" showInputMessage="1" showErrorMessage="1" sqref="B1835:B1839" xr:uid="{3ABDDAA3-B3A1-4B50-B43F-0199BB5042DC}">
      <formula1>$K$177:$K$692</formula1>
    </dataValidation>
  </dataValidations>
  <hyperlinks>
    <hyperlink ref="K146" location="Puntenklassement!A1" display="zie tabblad 5" xr:uid="{00000000-0004-0000-0000-000001000000}"/>
    <hyperlink ref="A146" location="Medailles!A1" display="zie tabblad 2" xr:uid="{B3429AF1-1518-4466-BD2D-C16C4459C9D8}"/>
    <hyperlink ref="A287" location="UCIRanking!A1" display="zie tabblad 4" xr:uid="{00000000-0004-0000-0000-000002000000}"/>
    <hyperlink ref="AHR864" r:id="rId1" display="https://www.procyclingstats.com/rider/lorenzo-milesi" xr:uid="{FBA080E3-2D11-454B-89B7-B44F43DD4049}"/>
    <hyperlink ref="A515" location="'Punten per wedstrijd'!A1" display="zie tabblad 3" xr:uid="{130A9781-EA7E-4A9C-BF83-BC3B5B8A737A}"/>
    <hyperlink ref="A1630" r:id="rId2" display="https://www.procyclingstats.com/rider/tadej-pogacar" xr:uid="{67A43506-B10B-49E5-A584-C86A5F2707FD}"/>
    <hyperlink ref="A1171" r:id="rId3" display="https://www.procyclingstats.com/rider/remco-evenepoel" xr:uid="{E94D54CE-8028-463C-8BEA-EEF9099EDA3D}"/>
    <hyperlink ref="A1906" r:id="rId4" display="https://www.procyclingstats.com/rider/jonas-vingegaard-rasmussen" xr:uid="{6DD93683-26B1-42A8-8457-09484236E536}"/>
    <hyperlink ref="A1683" r:id="rId5" display="https://www.procyclingstats.com/rider/primoz-roglic" xr:uid="{02CB7F5A-9DDB-47B7-83CA-A4C9C1BF2D7C}"/>
    <hyperlink ref="A1614" r:id="rId6" display="https://www.procyclingstats.com/rider/jasper-philipsen" xr:uid="{01357799-7086-4F4A-85AC-679A3969F103}"/>
    <hyperlink ref="A1678" r:id="rId7" display="https://www.procyclingstats.com/rider/carlos-rodriguez-cano" xr:uid="{C73A3ACB-D30D-44FF-BB8D-D94C6FEE5221}"/>
    <hyperlink ref="A1561" r:id="rId8" display="https://www.procyclingstats.com/rider/ben-o-connor" xr:uid="{D68898E1-6D9E-4DB0-9FF4-A22E09E384CA}"/>
    <hyperlink ref="A1746" r:id="rId9" display="https://www.procyclingstats.com/rider/mattias-skjelmose-jensen" xr:uid="{A209C839-FE61-4453-BB3E-AD65FF588583}"/>
    <hyperlink ref="A1299" r:id="rId10" display="https://www.procyclingstats.com/rider/marc-hirschi" xr:uid="{A9277544-6EB9-4845-8D07-6DF2EB3604D2}"/>
    <hyperlink ref="A1342" r:id="rId11" display="https://www.procyclingstats.com/rider/matteo-jorgenson" xr:uid="{C472164E-DDBB-4028-98FF-2F58D1E700C6}"/>
    <hyperlink ref="A1845" r:id="rId12" display="https://www.procyclingstats.com/rider/wout-van-aert" xr:uid="{2BF83991-0A25-4E0A-94D6-BE8334084674}"/>
    <hyperlink ref="A1391" r:id="rId13" display="https://www.procyclingstats.com/rider/stefan-kung" xr:uid="{06568074-D020-4263-8ECE-0B6E85862E28}"/>
    <hyperlink ref="A1596" r:id="rId14" display="https://www.procyclingstats.com/rider/mads-pedersen" xr:uid="{B9C05FF7-FB37-4323-89DF-CDD2728F1747}"/>
    <hyperlink ref="A1857" r:id="rId15" display="https://www.procyclingstats.com/rider/mathieu-van-der-poel" xr:uid="{E0DEB93C-6090-4849-8054-57BDB5C54DAD}"/>
    <hyperlink ref="A1481" r:id="rId16" display="https://www.procyclingstats.com/rider/enric-mas" xr:uid="{E08A7973-7DDE-46CF-8D96-A43F718F6774}"/>
    <hyperlink ref="A1227" r:id="rId17" display="https://www.procyclingstats.com/rider/biniyam-ghirmay" xr:uid="{DD420B8A-8EE2-4E6E-8838-45A1E649F26F}"/>
    <hyperlink ref="A924" r:id="rId18" display="https://www.procyclingstats.com/rider/juan-ayuso-pesquera" xr:uid="{8C45C7B9-506B-4997-945F-0355892E2CE6}"/>
    <hyperlink ref="A1105" r:id="rId19" display="https://www.procyclingstats.com/rider/arnaud-de-lie" xr:uid="{2FF64033-F529-4A92-AB2F-8D4999816287}"/>
    <hyperlink ref="A1941" r:id="rId20" display="https://www.procyclingstats.com/rider/adam-yates" xr:uid="{AFAD6339-F09E-4B12-ABF6-C5C13619D866}"/>
    <hyperlink ref="A1500" r:id="rId21" display="https://www.procyclingstats.com/rider/tim-merlier" xr:uid="{1E471008-86B8-46B7-B08A-DDFDD04EF1FF}"/>
    <hyperlink ref="A1492" r:id="rId22" display="https://www.procyclingstats.com/rider/brandon-mcnulty" xr:uid="{0AF50AEA-4A14-4379-81D3-C6B6B67AA3B9}"/>
    <hyperlink ref="A1401" r:id="rId23" display="https://www.procyclingstats.com/rider/mikel-landa" xr:uid="{8D66EC4B-BFB2-4652-9E2F-DFCB9267594B}"/>
    <hyperlink ref="A1864" r:id="rId24" display="https://www.procyclingstats.com/rider/maxim-van-gils" xr:uid="{6EC53455-275E-4583-91A2-4F1661FF1856}"/>
    <hyperlink ref="A1506" r:id="rId25" display="https://www.procyclingstats.com/rider/jonathan-milan" xr:uid="{3CCEFCEA-AB57-4509-838F-0AC2C16006EB}"/>
    <hyperlink ref="A1805" r:id="rId26" display="https://www.procyclingstats.com/rider/antonio-tiberi" xr:uid="{83AD6267-F15F-4F8B-9D3F-6569F0266771}"/>
    <hyperlink ref="A896" r:id="rId27" display="https://www.procyclingstats.com/rider/joao-almeida" xr:uid="{6A80FCC6-BD25-46ED-8631-D2FD7C07761D}"/>
    <hyperlink ref="A1033" r:id="rId28" display="https://www.procyclingstats.com/rider/richard-carapaz" xr:uid="{A2BF8A4C-EF2E-4046-90CD-BD0C4389394D}"/>
    <hyperlink ref="A1909" r:id="rId29" display="https://www.procyclingstats.com/rider/aleksandr-vlasov" xr:uid="{BE38BA71-4F97-42A9-AB11-508242798AE1}"/>
    <hyperlink ref="A976" r:id="rId30" display="https://www.procyclingstats.com/rider/pello-bilbao" xr:uid="{FE8FD15F-B1E6-46BA-B39D-576F243365B8}"/>
    <hyperlink ref="A1480" r:id="rId31" display="https://www.procyclingstats.com/rider/daniel-felipe-martinez" xr:uid="{68D8B023-B7B6-4090-981A-39EE0FB47609}"/>
    <hyperlink ref="A912" r:id="rId32" display="https://www.procyclingstats.com/rider/thymen-arensman" xr:uid="{061118D0-B3A5-451B-A5F6-DC93D5C1DD32}"/>
    <hyperlink ref="A1484" r:id="rId33" display="https://www.procyclingstats.com/rider/michael-matthews" xr:uid="{232FFF98-E37C-4383-AF89-5705A4E767D4}"/>
    <hyperlink ref="A939" r:id="rId34" display="https://www.procyclingstats.com/rider/romain-bardet" xr:uid="{21420573-3A24-43F8-8EB6-8D314E6AEB93}"/>
    <hyperlink ref="A1618" r:id="rId35" display="https://www.procyclingstats.com/rider/thomas-pidcock" xr:uid="{D391AD0A-6B2C-48F1-8468-91A0F6621261}"/>
    <hyperlink ref="A1020" r:id="rId36" display="https://www.procyclingstats.com/rider/santiago-buitrago-sanchez" xr:uid="{A1E4DE98-2E9F-486F-8904-ECF4959355D2}"/>
    <hyperlink ref="A1376" r:id="rId37" display="https://www.procyclingstats.com/rider/olav-kooij" xr:uid="{F9AE93F5-967C-48FA-A250-CB8EA683DE58}"/>
    <hyperlink ref="A892" r:id="rId38" display="https://www.procyclingstats.com/rider/julian-alaphilippe" xr:uid="{C52F2B2E-C109-4EC3-B971-A0A4AFCCA338}"/>
    <hyperlink ref="A1747" r:id="rId39" display="https://www.procyclingstats.com/rider/toms-skujins" xr:uid="{6C137CF0-E004-48CC-AA8F-4689CD003800}"/>
    <hyperlink ref="A1925" r:id="rId40" display="https://www.procyclingstats.com/rider/tim-wellens" xr:uid="{5F969C25-9C96-4698-9232-9D00BFB8F8B1}"/>
    <hyperlink ref="A1544" r:id="rId41" display="https://www.procyclingstats.com/rider/jhonatan-narvaez" xr:uid="{29FCA6A1-ACB4-4C2D-82F9-D0B9418A74C0}"/>
    <hyperlink ref="A1255" r:id="rId42" display="https://www.procyclingstats.com/rider/kaden-groves" xr:uid="{2F94BCA1-BD7E-4DC4-9321-90D778131B9F}"/>
    <hyperlink ref="A1568" r:id="rId43" display="https://www.procyclingstats.com/rider/oscar-onley" xr:uid="{4BE827BF-20DF-4E22-BF74-A24F31240400}"/>
    <hyperlink ref="A1861" r:id="rId44" display="https://www.procyclingstats.com/rider/lennert-van-eetvelt" xr:uid="{08F0EAC9-BFFC-4201-9282-29DE9EF006A3}"/>
    <hyperlink ref="A1436" r:id="rId45" display="https://www.procyclingstats.com/rider/florian-lipowitz" xr:uid="{3782459D-5828-4035-B851-A46C9BB79401}"/>
    <hyperlink ref="A1123" r:id="rId46" display="https://www.procyclingstats.com/rider/isaac-del-toro" xr:uid="{96939307-6734-4DDB-B20C-5D3441DAF762}"/>
    <hyperlink ref="A1404" r:id="rId47" display="https://www.procyclingstats.com/rider/christophe-laporte" xr:uid="{C756D6E5-73BA-4540-848B-D6F7802F9460}"/>
    <hyperlink ref="A1215" r:id="rId48" display="https://www.procyclingstats.com/rider/david-gaudu" xr:uid="{5201DAE2-5DEA-41A2-A7ED-DDBAEA65C830}"/>
    <hyperlink ref="A1515" r:id="rId49" display="https://www.procyclingstats.com/rider/matej-mohoric" xr:uid="{C236D22B-3F56-44AC-A491-876A1B0F5952}"/>
    <hyperlink ref="A1802" r:id="rId50" display="https://www.procyclingstats.com/rider/geraint-thomas" xr:uid="{C8409B17-88DD-4432-905D-C3CA2B96B6F6}"/>
    <hyperlink ref="A1076" r:id="rId51" display="https://www.procyclingstats.com/rider/benoit-cosnefroy" xr:uid="{7CD8D175-E727-4384-B9F9-8CACF951B227}"/>
    <hyperlink ref="A1457" r:id="rId52" display="https://www.procyclingstats.com/rider/valentin-madouas" xr:uid="{A39A1A76-0E96-4BB3-805A-B100A76C6E95}"/>
    <hyperlink ref="A960" r:id="rId53" display="https://www.procyclingstats.com/rider/tiesj-benoot" xr:uid="{E8DCEFE5-8E44-4F62-8F85-EB6DA8CC499C}"/>
    <hyperlink ref="A1836" r:id="rId54" display="https://www.procyclingstats.com/rider/diego-ulissi" xr:uid="{8AC9286F-5EB9-4099-8C51-654A826F04C9}"/>
    <hyperlink ref="A970" r:id="rId55" display="https://www.procyclingstats.com/rider/alberto-bettiol" xr:uid="{91C13D60-0677-4E7D-A80C-4D8F400CC9EA}"/>
    <hyperlink ref="A1738" r:id="rId56" display="https://www.procyclingstats.com/rider/magnus-sheffield" xr:uid="{8D7EC343-27E6-48D0-A5BC-D94D2B9737CB}"/>
    <hyperlink ref="A1886" r:id="rId57" display="https://www.procyclingstats.com/rider/kevin-vauquelin" xr:uid="{1EA18ADB-D9BF-4E4A-92A4-4238BECD4539}"/>
    <hyperlink ref="A908" r:id="rId58" display="https://www.procyclingstats.com/rider/alex-aranburu" xr:uid="{7695599F-E335-450F-BEDF-4DC16DE0AA42}"/>
    <hyperlink ref="A1631" r:id="rId59" display="https://www.procyclingstats.com/rider/nils-politt" xr:uid="{3B12CE1E-424E-4AE0-8793-19B1B5BBDAAF}"/>
    <hyperlink ref="A1495" r:id="rId60" display="https://www.procyclingstats.com/rider/jordi-meeus" xr:uid="{B5B5E039-0E63-4DC6-801E-76B22EF8A43B}"/>
    <hyperlink ref="A1774" r:id="rId61" display="https://www.procyclingstats.com/rider/corbin-strong" xr:uid="{50ACD05D-EC27-42A1-913E-93EC3B2CEFCC}"/>
    <hyperlink ref="A1875" r:id="rId62" display="https://www.procyclingstats.com/rider/ilan-van-wilder" xr:uid="{359B2570-3339-447D-812F-23344E06C225}"/>
    <hyperlink ref="A1947" r:id="rId63" display="https://www.procyclingstats.com/rider/filippo-zana" xr:uid="{F488271E-17C8-4AC1-8D8B-9CBAAF5378EC}"/>
    <hyperlink ref="A1934" r:id="rId64" display="https://www.procyclingstats.com/rider/stephen-williams" xr:uid="{6229ED41-3D58-481A-A980-E183D97DF0D2}"/>
    <hyperlink ref="A1841" r:id="rId65" display="https://www.procyclingstats.com/rider/mathias-vacek" xr:uid="{8EC18360-52F3-4196-AABE-13B36A0C07DD}"/>
    <hyperlink ref="A1634" r:id="rId66" display="https://www.procyclingstats.com/rider/max-poole" xr:uid="{144BBB29-61A9-4A5C-9478-88A525744F1E}"/>
    <hyperlink ref="A1250" r:id="rId67" display="https://www.procyclingstats.com/rider/romain-gregoire1" xr:uid="{554FF5BB-FC3F-4CBE-B056-6B7DCBB8A6EA}"/>
    <hyperlink ref="A882" r:id="rId68" display="https://www.procyclingstats.com/rider/jonas-abrahamsen" xr:uid="{58997A86-D90D-4C0C-99F7-5EEF17F198FC}"/>
    <hyperlink ref="A1623" r:id="rId69" display="https://www.procyclingstats.com/rider/laurence-pithie" xr:uid="{E59D22A4-4C03-488C-B908-1C15D4C78B06}"/>
    <hyperlink ref="A965" r:id="rId70" display="https://www.procyclingstats.com/rider/egan-bernal" xr:uid="{D6826AE7-A042-4C81-8808-D0809565672E}"/>
    <hyperlink ref="A951" r:id="rId71" display="https://www.procyclingstats.com/rider/alex-baudin" xr:uid="{876B1F2B-66A1-4A04-A959-51147569CCFF}"/>
    <hyperlink ref="A1384" r:id="rId72" display="https://www.procyclingstats.com/rider/alexander-kristoff" xr:uid="{051C91FA-E9CE-4B0A-8105-AFC8B75C8D55}"/>
    <hyperlink ref="A1298" r:id="rId73" display="https://www.procyclingstats.com/rider/jai-hindley" xr:uid="{9E5F5358-8541-440D-8A17-52770853B2F4}"/>
    <hyperlink ref="A1636" r:id="rId74" display="https://www.procyclingstats.com/rider/neilson-powless" xr:uid="{1D2C5ED9-B7BD-49E6-A799-A0941FD462E3}"/>
    <hyperlink ref="A1822" r:id="rId75" display="https://www.procyclingstats.com/rider/matteo-trentin" xr:uid="{B4EE8B74-5812-449F-A291-9E06A3856C1F}"/>
    <hyperlink ref="A1942" r:id="rId76" display="https://www.procyclingstats.com/rider/simon-yates" xr:uid="{EB2480D4-F4D4-4B4B-83E3-9A318071DC40}"/>
    <hyperlink ref="A1477" r:id="rId77" display="https://www.procyclingstats.com/rider/guillaume-martin" xr:uid="{28A5AAE0-C739-4328-900C-69FAAB8EC3F6}"/>
    <hyperlink ref="A1209" r:id="rId78" display="https://www.procyclingstats.com/rider/filippo-ganna" xr:uid="{C7A22E99-8AE5-495B-9917-5D647528899D}"/>
    <hyperlink ref="A1744" r:id="rId79" display="https://www.procyclingstats.com/rider/pavel-sivakov" xr:uid="{039212EE-661E-44D2-BC5D-B543FC9821D1}"/>
    <hyperlink ref="A1252" r:id="rId80" display="https://www.procyclingstats.com/rider/dylan-groenewegen" xr:uid="{9052E896-1E96-4EBE-A4FD-7599D7683BF8}"/>
    <hyperlink ref="A1754" r:id="rId81" display="https://www.procyclingstats.com/rider/marc-soler" xr:uid="{3A3FD214-9081-4EF1-917E-2A85894227F5}"/>
    <hyperlink ref="A1355" r:id="rId82" display="https://www.procyclingstats.com/rider/wilco-kelderman" xr:uid="{B6F003C4-D396-4A00-943C-6EDB9A3191FD}"/>
    <hyperlink ref="A1059" r:id="rId83" display="https://www.procyclingstats.com/rider/giulio-ciccone" xr:uid="{F54E2DC9-BF25-4B7A-A902-C89FA245628B}"/>
    <hyperlink ref="A1884" r:id="rId84" display="https://www.procyclingstats.com/rider/mauri-vansevenant" xr:uid="{B8B79B59-EFE0-4604-BDBA-EF8C2AF64DEA}"/>
    <hyperlink ref="A1075" r:id="rId85" display="https://www.procyclingstats.com/rider/magnus-cort-nielsen" xr:uid="{0BFBC626-40CA-4CCC-8DAE-7378CB1DC14D}"/>
    <hyperlink ref="A1905" r:id="rId86" display="https://www.procyclingstats.com/rider/jay-vine" xr:uid="{959D7DE7-3483-4CD7-8EF5-CFD125BC29F3}"/>
    <hyperlink ref="A1954" r:id="rId87" display="https://www.procyclingstats.com/rider/axel-zingle" xr:uid="{F910A231-8FBE-4A33-BCFB-A1549304D0B9}"/>
    <hyperlink ref="A1844" r:id="rId88" display="https://www.procyclingstats.com/rider/attila-valter" xr:uid="{7E71A01C-7BDF-44A8-A439-84466A86238C}"/>
    <hyperlink ref="A1195" r:id="rId89" display="https://www.procyclingstats.com/rider/lorenzo-fortunato" xr:uid="{2AF0D104-5EB0-4B4A-A85A-041C873234E4}"/>
    <hyperlink ref="A1771" r:id="rId90" display="https://www.procyclingstats.com/rider/michael-storer" xr:uid="{A9A267B0-1B74-4AE3-AB7A-ABFFD98BC4B3}"/>
    <hyperlink ref="A981" r:id="rId91" display="https://www.procyclingstats.com/rider/mikkel-bjerg" xr:uid="{23062ECF-B621-4742-9959-080667A582A2}"/>
    <hyperlink ref="A1284" r:id="rId92" display="https://www.procyclingstats.com/rider/ben-healy" xr:uid="{9BA718D5-B781-4FA0-9252-8FF07FB9169F}"/>
    <hyperlink ref="A887" r:id="rId93" display="https://www.procyclingstats.com/rider/roger-adria" xr:uid="{1C56B208-25AE-467E-8884-31F88F826CED}"/>
    <hyperlink ref="A1913" r:id="rId94" display="https://www.procyclingstats.com/rider/soren-waerenskjold" xr:uid="{6CAEC6F9-5831-481D-B6B7-E16A76AB6500}"/>
    <hyperlink ref="A1220" r:id="rId95" display="https://www.procyclingstats.com/rider/derek-gee" xr:uid="{3C827C9A-77DD-418A-9816-04C6F252BFA4}"/>
    <hyperlink ref="A1894" r:id="rId96" display="https://www.procyclingstats.com/rider/kevin-vermaerke" xr:uid="{65B8DD1C-AC3E-4A9B-A890-19DCD9ECDA63}"/>
    <hyperlink ref="A1479" r:id="rId97" display="https://www.procyclingstats.com/rider/lenny-martinez" xr:uid="{C88561F7-DEA9-44E0-B2CF-0A145B03132C}"/>
    <hyperlink ref="A1558" r:id="rId98" display="https://www.procyclingstats.com/rider/thibau-nys" xr:uid="{7200F55A-A6F1-4CF7-9838-59A4D6BCB372}"/>
    <hyperlink ref="A1787" r:id="rId99" display="https://www.procyclingstats.com/rider/joshua-tarling" xr:uid="{F2E891D7-F39F-494A-A1C4-3388C16B3E58}"/>
    <hyperlink ref="A1584" r:id="rId100" display="https://www.procyclingstats.com/rider/valentin-paret-peintre" xr:uid="{1F6325A2-F13D-4620-A516-CF32F9FC758F}"/>
    <hyperlink ref="A1821" r:id="rId101" display="https://www.procyclingstats.com/rider/jan-tratnik" xr:uid="{3B5AA58C-9B3F-4AFC-A2AE-7B53A8DB5BEE}"/>
    <hyperlink ref="A1519" r:id="rId102" display="https://www.procyclingstats.com/rider/bauke-mollema" xr:uid="{4BFDB937-5B44-4171-B0F7-B1EC4D24D95C}"/>
    <hyperlink ref="A1870" r:id="rId103" display="https://www.procyclingstats.com/rider/danny-van-poppel" xr:uid="{ECA1FA6C-05C2-4B41-9D00-63730831FE46}"/>
    <hyperlink ref="A952" r:id="rId104" display="https://www.procyclingstats.com/rider/phil-bauhaus" xr:uid="{308E6388-173A-477C-8A91-6FD8BCAF6630}"/>
    <hyperlink ref="A1776" r:id="rId105" display="https://www.procyclingstats.com/rider/jasper-stuyven" xr:uid="{B997AE36-1CC0-4F69-A17B-07471A846F83}"/>
    <hyperlink ref="A1196" r:id="rId106" display="https://www.procyclingstats.com/rider/tobias-foss" xr:uid="{15536487-50BE-414F-BAC0-311AA6DC1DC6}"/>
    <hyperlink ref="A1626" r:id="rId107" display="https://www.procyclingstats.com/rider/luke-plapp" xr:uid="{F1B55317-7180-4D26-A8B5-4DDF88C13708}"/>
    <hyperlink ref="A1336" r:id="rId108" display="https://www.procyclingstats.com/rider/tobias-halland-johannessen" xr:uid="{62E0E21A-BBB3-4E6C-8119-87E65D3E813E}"/>
    <hyperlink ref="A1324" r:id="rId109" display="https://www.procyclingstats.com/rider/ion-izagirre" xr:uid="{756427BB-F506-46B7-B3A7-3B1224F23C47}"/>
    <hyperlink ref="A978" r:id="rId110" display="https://www.procyclingstats.com/rider/stefan-bissegger" xr:uid="{55F694AE-4C83-4832-8C84-8CA93DD9F9FA}"/>
    <hyperlink ref="A1392" r:id="rId111" display="https://www.procyclingstats.com/rider/sepp-kuss" xr:uid="{A234ADDB-9745-4AF3-8ACD-F3446C0BA436}"/>
    <hyperlink ref="A1532" r:id="rId112" display="https://www.procyclingstats.com/rider/luca-mozzato" xr:uid="{EAD92A7B-02C5-4F33-9441-D995D8975353}"/>
    <hyperlink ref="A1800" r:id="rId113" display="https://www.procyclingstats.com/rider/gerben-thijssen-bel" xr:uid="{93D8F270-C0FF-49B7-88A3-A7EBAD4EEB75}"/>
    <hyperlink ref="A1719" r:id="rId114" display="https://www.procyclingstats.com/rider/maximilian-schachmann" xr:uid="{C2154900-3F3F-4E3E-8E8F-1668F3B7C4A7}"/>
    <hyperlink ref="A894" r:id="rId115" display="https://www.procyclingstats.com/rider/giovanni-aleotti" xr:uid="{8F69EAED-E4B2-4451-9FBC-7CCC5C4D642D}"/>
    <hyperlink ref="A1696" r:id="rId116" display="https://www.procyclingstats.com/rider/einer-augusto-rubio-reyes" xr:uid="{2983517A-71F0-4BDF-A7A6-8D3DA235111F}"/>
    <hyperlink ref="A1679" r:id="rId117" display="https://www.procyclingstats.com/rider/cristian-rodriguez" xr:uid="{A62EDAB9-A075-46A7-AE77-1F0575D22DBD}"/>
    <hyperlink ref="A1206" r:id="rId118" display="https://www.procyclingstats.com/rider/felix-gall" xr:uid="{B78EAFD3-4D33-49D0-9359-B1B868EBFB48}"/>
    <hyperlink ref="A1235" r:id="rId119" display="https://www.procyclingstats.com/rider/dorian-godon" xr:uid="{1411AAD6-C217-40AC-9360-B906C8D57D43}"/>
    <hyperlink ref="A1411" r:id="rId120" display="https://www.procyclingstats.com/rider/oier-lazkano" xr:uid="{4A7E10BE-16DF-4276-AA7B-0EB699FDABAA}"/>
    <hyperlink ref="A1620" r:id="rId121" display="https://www.procyclingstats.com/rider/davide-piganzoli" xr:uid="{50053C5D-4AE6-4FDE-A5B4-7A44108F0357}"/>
    <hyperlink ref="A1585" r:id="rId122" display="https://www.procyclingstats.com/rider/aurelien-paret-peintre" xr:uid="{25E67D4B-898A-4558-AE0A-944BD27EB621}"/>
    <hyperlink ref="A1102" r:id="rId123" display="https://www.procyclingstats.com/rider/arvid-de-kleijn" xr:uid="{F01FE38A-79D5-489F-854C-03673F0107B5}"/>
    <hyperlink ref="A1400" r:id="rId124" display="https://www.procyclingstats.com/rider/luke-lamperti" xr:uid="{FC49F785-6471-4DB3-92BD-87A6BD241B71}"/>
    <hyperlink ref="A1403" r:id="rId125" display="https://www.procyclingstats.com/rider/paul-lapeira" xr:uid="{6F145E80-C8BD-4599-A0BC-5B88AA2D1704}"/>
    <hyperlink ref="A1424" r:id="rId126" display="https://www.procyclingstats.com/rider/bart-lemmen" xr:uid="{67D29215-1494-462A-B639-70165AB723AE}"/>
    <hyperlink ref="A1729" r:id="rId127" display="https://www.procyclingstats.com/rider/alec-segaert" xr:uid="{3CB8698E-7098-4EC1-8B06-3830C5F8B0E3}"/>
    <hyperlink ref="A1108" r:id="rId128" display="https://www.procyclingstats.com/rider/laurens-de-plus" xr:uid="{28701AB4-6FD8-4566-9EA0-C525EF909A58}"/>
    <hyperlink ref="A1670" r:id="rId129" display="https://www.procyclingstats.com/rider/matthew-riccitello" xr:uid="{BF402588-BA78-427F-A944-6A608B8C9C8C}"/>
    <hyperlink ref="A1275" r:id="rId130" display="https://www.procyclingstats.com/rider/per-strand-hagenes" xr:uid="{9F3FCBE3-3086-49C6-AEA4-0509D2FBA1B4}"/>
    <hyperlink ref="A1601" r:id="rId131" display="https://www.procyclingstats.com/rider/giulio-pellizzari" xr:uid="{0662E10C-A57D-4607-B1F7-F7C9B4C1DF27}"/>
    <hyperlink ref="A1040" r:id="rId132" display="https://www.procyclingstats.com/rider/pablo-castrillo-zapater" xr:uid="{EA1E338C-5713-496A-80DE-656AEE88334D}"/>
    <hyperlink ref="A889" r:id="rId133" display="https://www.procyclingstats.com/rider/edoardo-affini" xr:uid="{24D655C6-3DF4-45B2-A108-453A95962420}"/>
    <hyperlink ref="A1945" r:id="rId134" display="https://www.procyclingstats.com/rider/edoardo-zambanini" xr:uid="{AA46BA7B-5920-4045-85BE-3200635FFE46}"/>
    <hyperlink ref="A1199" r:id="rId135" display="https://www.procyclingstats.com/rider/milan-fretin" xr:uid="{043BDBA5-5DC2-4C45-BE36-A723C1462597}"/>
    <hyperlink ref="A979" r:id="rId136" display="https://www.procyclingstats.com/rider/pavel-bittner" xr:uid="{5BD3E86F-7CAB-4D1A-A28D-098641E45F8E}"/>
    <hyperlink ref="A1333" r:id="rId137" display="https://www.procyclingstats.com/rider/emilien-jeanniere" xr:uid="{3AC68084-F4E9-44A6-86EF-679B27CB96D2}"/>
    <hyperlink ref="A982" r:id="rId138" display="https://www.procyclingstats.com/rider/joseph-blackmore" xr:uid="{5761DC6F-ED95-409C-A539-2CE4C0F3FF4D}"/>
    <hyperlink ref="A1460" r:id="rId139" display="https://www.procyclingstats.com/rider/paul-magnier" xr:uid="{DADB157F-D82D-4B37-ACB2-CBA9DF9771AC}"/>
    <hyperlink ref="A1055" r:id="rId140" display="https://www.procyclingstats.com/rider/jan-christen" xr:uid="{94FB6CFE-16B1-468F-B51F-D4DCA10BFD12}"/>
    <hyperlink ref="A1931" r:id="rId141" display="https://www.procyclingstats.com/rider/jarno-widar" xr:uid="{D686038D-CFAE-4DA8-B6F0-95264AA43B57}"/>
    <hyperlink ref="A1795" r:id="rId142" display="https://www.procyclingstats.com/rider/dylan-teuns" xr:uid="{0806C5B8-C88C-459C-85C0-D653ED849DC0}"/>
    <hyperlink ref="A959" r:id="rId143" display="https://www.procyclingstats.com/rider/sam-bennett" xr:uid="{BC3F3DC5-9D29-4A4C-9231-66D0F5FC2A89}"/>
    <hyperlink ref="A1027" r:id="rId144" display="https://www.procyclingstats.com/rider/victor-campenaerts" xr:uid="{7E4F6756-287D-4F62-894A-E2245B71A451}"/>
    <hyperlink ref="A1723" r:id="rId145" display="https://www.procyclingstats.com/rider/mauro-schmid" xr:uid="{64E054C7-5B0A-4120-A846-34BBF6E3644D}"/>
    <hyperlink ref="A1935" r:id="rId146" display="https://www.procyclingstats.com/rider/michael-woods" xr:uid="{3A3E6964-F8C4-473A-97F0-9C1230EA6413}"/>
    <hyperlink ref="A919" r:id="rId147" display="https://www.procyclingstats.com/rider/kasper-asgreen" xr:uid="{5026809E-7D50-47FC-B77A-4E40261D26BE}"/>
    <hyperlink ref="A884" r:id="rId148" display="https://www.procyclingstats.com/rider/pascal-ackermann" xr:uid="{6ECC566B-6A0B-4A5F-8DAF-CEF6ADCC171D}"/>
    <hyperlink ref="A1542" r:id="rId149" display="https://www.procyclingstats.com/rider/oliver-naesen" xr:uid="{EB0E52EA-A4B1-4CAA-A487-4BB3740C04CD}"/>
    <hyperlink ref="A1741" r:id="rId150" display="https://www.procyclingstats.com/rider/quinn-simmons" xr:uid="{54D53C1D-A173-4D74-BE92-6675544A53E2}"/>
    <hyperlink ref="A1354" r:id="rId151" display="https://www.procyclingstats.com/rider/max-kanter" xr:uid="{195BC6A1-71B7-4F0E-BC91-1830609E6692}"/>
    <hyperlink ref="A1073" r:id="rId152" display="https://www.procyclingstats.com/rider/bryan-coquard" xr:uid="{5417E6CE-823A-4F57-9A01-BB3947460089}"/>
    <hyperlink ref="A893" r:id="rId153" display="https://www.procyclingstats.com/rider/vincenzo-albanese" xr:uid="{EA1831E8-28C3-4111-A785-B2240A6FCA7C}"/>
    <hyperlink ref="A1889" r:id="rId154" display="https://www.procyclingstats.com/rider/andrea-vendrame" xr:uid="{6D488F52-AA80-4410-8023-9A06FB686CD9}"/>
    <hyperlink ref="A1953" r:id="rId155" display="https://www.procyclingstats.com/rider/georg-zimmermann" xr:uid="{7B8EBAFF-9758-45C3-AE9B-8485DFB736D1}"/>
    <hyperlink ref="A1791" r:id="rId156" display="https://www.procyclingstats.com/rider/natnael-tesfatsion" xr:uid="{CF11B240-3B73-4230-BD26-6C32A0E7613E}"/>
    <hyperlink ref="A1835" r:id="rId157" display="https://www.procyclingstats.com/rider/cian-uijtdebroeks" xr:uid="{A9F99520-3A8B-4396-B7B6-27B86038C584}"/>
    <hyperlink ref="A1049" r:id="rId158" display="https://www.procyclingstats.com/rider/clement-champoussin" xr:uid="{E1E127DA-5753-4616-9F36-F577D1B29A07}"/>
    <hyperlink ref="A1629" r:id="rId159" display="https://www.procyclingstats.com/rider/wout-poels" xr:uid="{407E847B-81AF-410C-BAB4-345D23790107}"/>
    <hyperlink ref="A1896" r:id="rId160" display="https://www.procyclingstats.com/rider/gianni-vermeersch" xr:uid="{677FFD62-8752-4C76-BBA8-7D4DB8974973}"/>
    <hyperlink ref="A1794" r:id="rId161" display="https://www.procyclingstats.com/rider/mike-teunissen" xr:uid="{D59A8FFA-D349-4DBC-92CA-F35D6477042B}"/>
    <hyperlink ref="A1516" r:id="rId162" display="https://www.procyclingstats.com/rider/juan-sebastian-molano" xr:uid="{BDFE53F9-77DB-4A19-9B66-4FA5946CC114}"/>
    <hyperlink ref="A1132" r:id="rId163" display="https://www.procyclingstats.com/rider/stan-dewulf" xr:uid="{0875128A-45F9-4E71-9617-024C4ECD4828}"/>
    <hyperlink ref="A1890" r:id="rId164" display="https://www.procyclingstats.com/rider/clement-venturini" xr:uid="{1CFA5B2D-B791-410E-9D01-DA2A3FC74822}"/>
    <hyperlink ref="A968" r:id="rId165" display="https://www.procyclingstats.com/rider/clement-berthet" xr:uid="{6873C6A9-BE38-4BBD-9D94-9E85FB77C746}"/>
    <hyperlink ref="A1898" r:id="rId166" display="https://www.procyclingstats.com/rider/ethan-vernon" xr:uid="{9E34CDBB-5AE6-4E20-A194-BA2E9F7337CD}"/>
    <hyperlink ref="A1852" r:id="rId167" display="https://www.procyclingstats.com/rider/marijn-van-den-berg" xr:uid="{9326EF95-2FCE-4E3C-9F27-9ECF9D8FA406}"/>
    <hyperlink ref="A1505" r:id="rId168" display="https://www.procyclingstats.com/rider/madis-mihkels" xr:uid="{806E7077-4ECB-488E-9754-A7017CC1BE93}"/>
    <hyperlink ref="A1150" r:id="rId169" display="https://www.procyclingstats.com/rider/edward-irl-dunbar" xr:uid="{BECDF3F6-59C5-43C2-87A6-2D00A9C7D0D0}"/>
    <hyperlink ref="A1888" r:id="rId170" display="https://www.procyclingstats.com/rider/simone-velasco" xr:uid="{B7A91922-CEBE-4820-9836-C02FA8496365}"/>
    <hyperlink ref="A1718" r:id="rId171" display="https://www.procyclingstats.com/rider/cristian-scaroni" xr:uid="{27C1BDC3-504C-4502-A330-A1853DACDA86}"/>
    <hyperlink ref="A1191" r:id="rId172" display="https://www.procyclingstats.com/rider/finn-fisher-black" xr:uid="{3A34F152-CAB7-4BC5-A977-C823167252C4}"/>
    <hyperlink ref="A1604" r:id="rId173" display="https://www.procyclingstats.com/rider/paul-penhoet" xr:uid="{1E7495B5-78C3-4B8F-8834-1A16CC7C84F6}"/>
    <hyperlink ref="A962" r:id="rId174" display="https://www.procyclingstats.com/rider/jenno-berckmoes" xr:uid="{58ADA22B-9A95-4F33-8DA6-290059F4DF03}"/>
    <hyperlink ref="A1303" r:id="rId175" display="https://www.procyclingstats.com/rider/markus-hoelgaard" xr:uid="{05843FF6-EBDF-4641-B975-F3448C322F91}"/>
    <hyperlink ref="A1689" r:id="rId176" display="https://www.procyclingstats.com/rider/javier-romo" xr:uid="{669E2BDC-AC7B-424B-A53B-C489DE2F9C8A}"/>
    <hyperlink ref="A1764" r:id="rId177" display="https://www.procyclingstats.com/rider/georg-steinhauser" xr:uid="{41652072-B8FC-4B10-B940-8599EA13CDBE}"/>
    <hyperlink ref="A902" r:id="rId178" display="https://www.procyclingstats.com/rider/tobias-lund-andresen" xr:uid="{616AA815-13A4-4DD0-A56D-B66922DA0EA1}"/>
    <hyperlink ref="A1737" r:id="rId179" display="https://www.procyclingstats.com/rider/riley-sheehan" xr:uid="{DBA2CF76-E85B-4618-9DDF-DC43F27975EF}"/>
    <hyperlink ref="A1648" r:id="rId180" display="https://www.procyclingstats.com/rider/nairo-quintana" xr:uid="{1785C831-3B60-48B9-92F0-7EFC96968C2A}"/>
    <hyperlink ref="A1300" r:id="rId181" display="https://www.procyclingstats.com/rider/jan-hirt" xr:uid="{2E2A6BA8-468B-4A66-AD90-8C7C22DAD2D4}"/>
    <hyperlink ref="A1577" r:id="rId182" display="https://www.procyclingstats.com/rider/quentin-pacher" xr:uid="{FC07FDF1-8212-4998-BA99-AE8EBCB17E4A}"/>
    <hyperlink ref="A1702" r:id="rId183" display="https://www.procyclingstats.com/rider/archie-ryan" xr:uid="{E48578BC-C958-49A8-854E-624828EC1518}"/>
    <hyperlink ref="A1334" r:id="rId184" display="https://www.procyclingstats.com/rider/jordan-jegat" xr:uid="{5F22156E-2C5F-49D8-B0AF-4EF88E8DEA84}"/>
    <hyperlink ref="A1216" r:id="rId185" display="https://www.procyclingstats.com/rider/pierre-gautherat" xr:uid="{FBD91843-47D0-4C59-A41C-BCF0F596BFA6}"/>
    <hyperlink ref="A1045" r:id="rId186" display="https://www.procyclingstats.com/rider/jefferson-cepeda-hernandez" xr:uid="{276EAEEA-5F54-4C37-B073-7CE86EE51043}"/>
    <hyperlink ref="A1546" r:id="rId187" display="https://www.procyclingstats.com/rider/lukas-nerurkar" xr:uid="{0C905764-AD94-48B7-A77A-623E7133F4B5}"/>
    <hyperlink ref="A1527" r:id="rId188" display="https://www.procyclingstats.com/rider/antonio-morgado" xr:uid="{CABB96D1-0DFF-49A6-B3D8-1AEAFD586E5E}"/>
    <hyperlink ref="A1813" r:id="rId189" display="https://www.procyclingstats.com/rider/pablo-torres1" xr:uid="{221775CF-B8A7-42D7-B703-DEFAE0BA8A66}"/>
    <hyperlink ref="A1129" r:id="rId190" display="https://www.procyclingstats.com/rider/arnaud-demare" xr:uid="{BD61401A-DA5A-4DDA-BC0A-851107A3FBBB}"/>
    <hyperlink ref="A1283" r:id="rId191" display="https://www.procyclingstats.com/rider/ethan-hayter" xr:uid="{DF70D130-388A-46EC-87BC-99673CF84C4D}"/>
    <hyperlink ref="A1496" r:id="rId192" display="https://www.procyclingstats.com/rider/louis-meintjes" xr:uid="{28D3EF64-0A02-445E-8599-2DAFB62F9D6A}"/>
    <hyperlink ref="A1445" r:id="rId193" display="https://www.procyclingstats.com/rider/juan-pedro-lopez" xr:uid="{1DDA2512-E0D1-403B-865D-F9527E500450}"/>
    <hyperlink ref="A1694" r:id="rId194" display="https://www.procyclingstats.com/rider/lorenzo-rota" xr:uid="{07384077-1E97-4D88-B0A2-6AEDCB18BC07}"/>
    <hyperlink ref="A1291" r:id="rId195" display="https://www.procyclingstats.com/rider/quinten-hermans" xr:uid="{0C89BFA9-A873-41B4-979F-099ED0B4D90E}"/>
    <hyperlink ref="A1936" r:id="rId196" display="https://www.procyclingstats.com/rider/alfred-wright" xr:uid="{4305B6C8-1FC6-4952-9BFA-F910EA774794}"/>
    <hyperlink ref="A1217" r:id="rId197" display="https://www.procyclingstats.com/rider/fernando-gaviria" xr:uid="{3890AE28-3901-48B1-B4FA-C81EC3D4D0D8}"/>
    <hyperlink ref="A1069" r:id="rId198" display="https://www.procyclingstats.com/rider/simone-consonni" xr:uid="{C2C2A716-D79F-45F7-A894-4283C49A6E85}"/>
    <hyperlink ref="A1450" r:id="rId199" display="https://www.procyclingstats.com/rider/aleksey-lutsenko" xr:uid="{D143B556-C159-4154-A005-8A51304C8641}"/>
    <hyperlink ref="A1831" r:id="rId200" display="https://www.procyclingstats.com/rider/anthony-turgis" xr:uid="{DEBD7CB3-28E1-455F-AD06-C7F2505764E0}"/>
    <hyperlink ref="A1916" r:id="rId201" display="https://www.procyclingstats.com/rider/max-walscheid" xr:uid="{AABF4011-8549-466F-A5A0-D33DD09D5714}"/>
    <hyperlink ref="A1517" r:id="rId202" display="https://www.procyclingstats.com/rider/rudy-molard" xr:uid="{EF7E9BAA-333F-4D6F-9D75-77328CA5AC48}"/>
    <hyperlink ref="A1899" r:id="rId203" display="https://www.procyclingstats.com/rider/carlos-verona" xr:uid="{4AE9F9B4-F2CA-4B67-8B32-0C0C9AA36225}"/>
    <hyperlink ref="A1276" r:id="rId204" display="https://www.procyclingstats.com/rider/jack-haig" xr:uid="{01990E23-2410-4133-8019-63B9105C204E}"/>
    <hyperlink ref="A1463" r:id="rId205" display="https://www.procyclingstats.com/rider/rafal-majka" xr:uid="{C99E73C4-EC84-4F61-835C-6C687A7A3FC7}"/>
    <hyperlink ref="A1098" r:id="rId206" display="https://www.procyclingstats.com/rider/dries-de-bondt" xr:uid="{CC5F9A49-169A-41B7-871E-3863D55419EC}"/>
    <hyperlink ref="A1022" r:id="rId207" display="https://www.procyclingstats.com/rider/mathieu-burgaudeau" xr:uid="{7C7DB6FF-BC8A-4176-B711-F33D6CA27CAA}"/>
    <hyperlink ref="A915" r:id="rId208" display="https://www.procyclingstats.com/rider/bruno-armirail" xr:uid="{BB877FF9-191B-4109-A78D-2DE5368E818D}"/>
    <hyperlink ref="A1254" r:id="rId209" display="https://www.procyclingstats.com/rider/felix-grossschartner" xr:uid="{EC895FDF-1226-459D-A078-3A889E4EF97A}"/>
    <hyperlink ref="A958" r:id="rId210" display="https://www.procyclingstats.com/rider/george-bennett" xr:uid="{AA5E11B1-E46F-4AED-AE8E-B039DDE0D52E}"/>
    <hyperlink ref="A1397" r:id="rId211" display="https://www.procyclingstats.com/rider/victor-lafay" xr:uid="{D0BDB4C0-9DAC-4053-900A-41E30016CEDE}"/>
    <hyperlink ref="A1085" r:id="rId212" display="https://www.procyclingstats.com/rider/steff-cras" xr:uid="{93205975-45BD-4176-8753-5371FBBCDA71}"/>
    <hyperlink ref="A904" r:id="rId213" display="https://www.procyclingstats.com/rider/stanisaw-aniolkowski" xr:uid="{EB42864F-7118-4253-BD2A-A54323734474}"/>
    <hyperlink ref="A1725" r:id="rId214" display="https://www.procyclingstats.com/rider/nick-schultz" xr:uid="{7A4E8235-FA6A-4D97-9173-5E3D02E1C735}"/>
    <hyperlink ref="A1792" r:id="rId215" display="https://www.procyclingstats.com/rider/jason-tesson" xr:uid="{076F7FE6-D2D2-42DF-ADA2-159F63D660AC}"/>
    <hyperlink ref="A1190" r:id="rId216" display="https://www.procyclingstats.com/rider/filippo-fiorelli" xr:uid="{E0BB6517-91B8-4878-A1C0-36E9A0B2858F}"/>
    <hyperlink ref="A1926" r:id="rId217" display="https://www.procyclingstats.com/rider/sam-welsford" xr:uid="{F54DFF67-6F24-4CBC-8DF9-85D275296954}"/>
    <hyperlink ref="A1578" r:id="rId218" display="https://www.procyclingstats.com/rider/hugo-page" xr:uid="{A162D5F2-5234-46DC-98F8-6C2DA8E8251A}"/>
    <hyperlink ref="A1874" r:id="rId219" display="https://www.procyclingstats.com/rider/casper-van-uden" xr:uid="{B162320C-B5A6-4BB9-8DBD-EB8ED9E4099B}"/>
    <hyperlink ref="A1041" r:id="rId220" display="https://www.procyclingstats.com/rider/mattia-cattaneo" xr:uid="{F239571F-BB12-4AA7-ABC5-1ACE8900635D}"/>
    <hyperlink ref="A1566" r:id="rId221" display="https://www.procyclingstats.com/rider/nelson-oliveira" xr:uid="{3B464A8C-072A-4708-9790-EFCC7D5B2188}"/>
    <hyperlink ref="A1214" r:id="rId222" display="https://www.procyclingstats.com/rider/aaron-gate" xr:uid="{D8B1E01E-6201-4A19-87CF-03DDAF9DFAF0}"/>
    <hyperlink ref="A1310" r:id="rId223" display="https://www.procyclingstats.com/rider/daan-hoole" xr:uid="{0CB7FFAD-470A-4CA7-A1A1-1AA550408FDF}"/>
    <hyperlink ref="A1281" r:id="rId224" display="https://www.procyclingstats.com/rider/chris-harper" xr:uid="{C4E2AF57-39D2-4916-B3BA-E4FC365DB79E}"/>
    <hyperlink ref="A975" r:id="rId225" display="https://www.procyclingstats.com/rider/jenthe-biermans" xr:uid="{98073678-41C1-4085-A5F7-12E1D29E62BC}"/>
    <hyperlink ref="A1789" r:id="rId226" display="https://www.procyclingstats.com/rider/harold-tejada" xr:uid="{3A5733D0-6468-4D05-A140-4690228931C6}"/>
    <hyperlink ref="A922" r:id="rId227" display="https://www.procyclingstats.com/rider/orluis-aular" xr:uid="{098E377F-A6FA-4308-B0F1-15020B506F30}"/>
    <hyperlink ref="A1786" r:id="rId228" display="https://www.procyclingstats.com/rider/lionel-taminiaux" xr:uid="{D1D0BD9E-B8AB-4417-8885-992D9202DE48}"/>
    <hyperlink ref="A1538" r:id="rId229" display="https://www.procyclingstats.com/rider/henok-mulubrhan" xr:uid="{0A46A62D-BF40-43F4-9B9D-7C8107FEAF6D}"/>
    <hyperlink ref="A1362" r:id="rId230" display="https://www.procyclingstats.com/rider/alex-kirsch" xr:uid="{21037539-23D9-4592-A025-6502BBB825FA}"/>
    <hyperlink ref="A1666" r:id="rId231" display="https://www.procyclingstats.com/rider/laurenz-rex" xr:uid="{EBA55C20-690C-4CF5-B4FE-39E28B773E94}"/>
    <hyperlink ref="A1193" r:id="rId232" display="https://www.procyclingstats.com/rider/anders-foldager" xr:uid="{762A7F0F-E92C-468A-9BB0-F806691CE83D}"/>
    <hyperlink ref="A1416" r:id="rId233" display="https://www.procyclingstats.com/rider/william-junior-lecerf" xr:uid="{B31BDA70-FA5A-43C6-A925-0DCDB1FAF9DB}"/>
    <hyperlink ref="A1079" r:id="rId234" display="https://www.procyclingstats.com/rider/ewen-costiou" xr:uid="{F14D9859-63A9-4478-842A-E3D95CDE5DFB}"/>
    <hyperlink ref="A1846" r:id="rId235" display="https://www.procyclingstats.com/rider/tom-van-asbroeck" xr:uid="{30E26F5E-40D1-4E83-8208-793282153821}"/>
    <hyperlink ref="A941" r:id="rId236" display="https://www.procyclingstats.com/rider/filippo-baroncini" xr:uid="{5403216F-9D6B-4750-9414-C800F82A1E8D}"/>
    <hyperlink ref="A1711" r:id="rId237" display="https://www.procyclingstats.com/rider/pelayo-sanchez-mayo" xr:uid="{511F44D2-3D2F-4BB0-9734-83E9F114C800}"/>
    <hyperlink ref="A1410" r:id="rId238" display="https://www.procyclingstats.com/rider/axel-laurance" xr:uid="{A49E326D-AD4E-417B-86FE-0559D8EDDB27}"/>
    <hyperlink ref="A1502" r:id="rId239" display="https://www.procyclingstats.com/rider/xandro-meurisse" xr:uid="{C79E2309-0C7D-41F0-A091-C10027F9764D}"/>
    <hyperlink ref="A1843" r:id="rId240" display="https://www.procyclingstats.com/rider/michael-valgren-andersen" xr:uid="{F948FA5B-6831-4A82-889F-E14FC053D398}"/>
    <hyperlink ref="A1010" r:id="rId241" display="https://www.procyclingstats.com/rider/marco-brenner" xr:uid="{87FA4DA5-1142-4A94-8958-A9FFDA7AA49D}"/>
    <hyperlink ref="A1513" r:id="rId242" display="https://www.procyclingstats.com/rider/pau-miquel-delgado" xr:uid="{98CCFF20-F47F-4246-9207-9F1A1BB671C3}"/>
    <hyperlink ref="A1003" r:id="rId243" display="https://www.procyclingstats.com/rider/vito-braet" xr:uid="{57D13D52-4A02-4C40-B365-AFB2C6B4E3C7}"/>
    <hyperlink ref="A1676" r:id="rId244" display="https://www.procyclingstats.com/rider/brandon-smith-rivera-vargas" xr:uid="{71C60B69-1DCC-49CF-8EDF-E47FF175C5A5}"/>
    <hyperlink ref="A1438" r:id="rId245" display="https://www.procyclingstats.com/rider/giovanni-lonardi" xr:uid="{71B1296D-F82F-458B-9BAD-849CD180DEEC}"/>
    <hyperlink ref="A1205" r:id="rId246" display="https://www.procyclingstats.com/rider/thomas-gachignard" xr:uid="{C622D212-FB4B-4B5E-8651-7537540F42BC}"/>
    <hyperlink ref="A1854" r:id="rId247" display="https://www.procyclingstats.com/rider/frank-van-den-broek" xr:uid="{A8A91754-B54B-4798-8BE9-29E0BFD7C499}"/>
    <hyperlink ref="A1127" r:id="rId248" display="https://www.procyclingstats.com/rider/alexandre-delettre" xr:uid="{8ACD52D6-69BF-42FF-9581-45307183E558}"/>
    <hyperlink ref="A1110" r:id="rId249" display="https://www.procyclingstats.com/rider/davide-de-pretto" xr:uid="{D2BC2AFD-074F-4C2C-AE9B-21346EF09AD6}"/>
    <hyperlink ref="A1740" r:id="rId250" display="https://www.procyclingstats.com/rider/guillermo-thomas-silva-coussan" xr:uid="{04410C86-2408-4C46-92EC-7ABF1B3D633C}"/>
    <hyperlink ref="A1383" r:id="rId251" display="https://www.procyclingstats.com/rider/jelte-krijnsen" xr:uid="{77E96B59-C7B8-47F8-B928-2C3E99D64A30}"/>
    <hyperlink ref="A1297" r:id="rId252" display="https://www.procyclingstats.com/rider/sergio-higuita" xr:uid="{DEEF15AC-A118-48FE-9373-48944F3D967A}"/>
    <hyperlink ref="A1328" r:id="rId253" display="https://www.procyclingstats.com/rider/fabio-jakobsen" xr:uid="{427B873B-2A97-4913-8809-E927151E9846}"/>
    <hyperlink ref="A940" r:id="rId254" display="https://www.procyclingstats.com/rider/warren-barguil" xr:uid="{5B4F35C4-ADD4-4BBF-AC0A-82C25C46283A}"/>
    <hyperlink ref="A1038" r:id="rId255" display="https://www.procyclingstats.com/rider/damiano-caruso" xr:uid="{F5067FC8-2AB4-47B7-B339-43A84D274CED}"/>
    <hyperlink ref="A1305" r:id="rId256" display="https://www.procyclingstats.com/rider/hugo-hofstetter" xr:uid="{A73E0696-899E-40A2-8BC8-6DF4B112D44B}"/>
    <hyperlink ref="A1270" r:id="rId257" display="https://www.procyclingstats.com/rider/ruben-guerreiro" xr:uid="{1D5667B3-2E61-4E4D-9CBC-A4EE5927372D}"/>
    <hyperlink ref="A1211" r:id="rId258" display="https://www.procyclingstats.com/rider/ivan-garcia-cortina" xr:uid="{090734F4-D39B-451D-B302-25991AD4CFD3}"/>
    <hyperlink ref="A1172" r:id="rId259" display="https://www.procyclingstats.com/rider/caleb-ewan" xr:uid="{DD2FFA52-A9CE-4C7E-82E0-FB0571E0A6B8}"/>
    <hyperlink ref="A1863" r:id="rId260" display="https://www.procyclingstats.com/rider/dries-van-gestel" xr:uid="{E5CEF7D1-792F-4619-AD5F-E18DAB3A19E2}"/>
    <hyperlink ref="A1832" r:id="rId261" display="https://www.procyclingstats.com/rider/ben-turner" xr:uid="{61792CA9-F3E8-4F2D-98EC-55A4109D7220}"/>
    <hyperlink ref="A1309" r:id="rId262" display="https://www.procyclingstats.com/rider/mikkel-honore" xr:uid="{A2B0240F-F359-405E-8955-CF01D869B37B}"/>
    <hyperlink ref="A1374" r:id="rId263" display="https://www.procyclingstats.com/rider/patrick-konrad" xr:uid="{C8270781-472D-4268-89E1-7AF68CC24CB4}"/>
    <hyperlink ref="A1091" r:id="rId264" display="https://www.procyclingstats.com/rider/alberto-dainese" xr:uid="{D3EE21B7-4DCC-4811-804E-9EF35BC1A7F0}"/>
    <hyperlink ref="A1278" r:id="rId265" display="https://www.procyclingstats.com/rider/marco-haller" xr:uid="{58D0D9F5-F670-484B-B555-DDB99E302D98}"/>
    <hyperlink ref="A1380" r:id="rId266" display="https://www.procyclingstats.com/rider/soren-kragh-andersen" xr:uid="{E2C37D4A-54F6-4A32-BFD0-10C26439B4FE}"/>
    <hyperlink ref="A1564" r:id="rId267" display="https://www.procyclingstats.com/rider/stefano-oldani" xr:uid="{8E114A5F-DB5C-45DB-907D-07F4797919C9}"/>
    <hyperlink ref="A1067" r:id="rId268" display="https://www.procyclingstats.com/rider/nicola-conci" xr:uid="{B8E312CE-E335-4107-B96B-0F088CF8DBB8}"/>
    <hyperlink ref="A1103" r:id="rId269" display="https://www.procyclingstats.com/rider/david-de-la-cruz" xr:uid="{01540A18-F4FC-46AD-A49C-F00029A0024D}"/>
    <hyperlink ref="A1194" r:id="rId270" display="https://www.procyclingstats.com/rider/davide-formolo" xr:uid="{9C85DFE6-D96F-4314-ACFB-AC17A018A03E}"/>
    <hyperlink ref="A1293" r:id="rId271" display="https://www.procyclingstats.com/rider/rune-herregodts" xr:uid="{E4087476-DA19-4F47-9DE0-6154A6E6E607}"/>
    <hyperlink ref="A1151" r:id="rId272" display="https://www.procyclingstats.com/rider/timothy-dupont" xr:uid="{4D2B25F5-028D-44B3-9470-4AB298B78267}"/>
    <hyperlink ref="A1883" r:id="rId273" display="https://www.procyclingstats.com/rider/harm-vanhoucke" xr:uid="{650A2CB3-E723-41F1-9924-797B635A6949}"/>
    <hyperlink ref="A1922" r:id="rId274" display="https://www.procyclingstats.com/rider/samuel-watson" xr:uid="{FABF7483-05DC-4239-BAD0-0BD2A19FC085}"/>
    <hyperlink ref="A1783" r:id="rId275" display="https://www.procyclingstats.com/rider/gleb-syritsa" xr:uid="{2D39C174-D6C7-4CB9-910D-EE660A820688}"/>
    <hyperlink ref="A1567" r:id="rId276" display="https://www.procyclingstats.com/rider/rui-oliveira" xr:uid="{64E4B3A7-BC56-44A0-909B-F7245EFF3967}"/>
    <hyperlink ref="A1499" r:id="rId277" display="https://www.procyclingstats.com/rider/milan-menten" xr:uid="{6B7491B1-69BA-4862-87DD-0DEE9D16C272}"/>
    <hyperlink ref="A1545" r:id="rId278" display="https://www.procyclingstats.com/rider/krists-neilands" xr:uid="{5640AA93-BE6E-4532-BC93-AEA5F5C5E3E4}"/>
    <hyperlink ref="A1145" r:id="rId279" display="https://www.procyclingstats.com/rider/paul-double" xr:uid="{7469150F-5939-49F6-9D83-44EEAE44DA33}"/>
    <hyperlink ref="A1210" r:id="rId280" display="https://www.procyclingstats.com/rider/raul-garcia-pierna" xr:uid="{B2BFFD7E-1240-4D42-ABFF-4586970E90D8}"/>
    <hyperlink ref="A942" r:id="rId281" display="https://www.procyclingstats.com/rider/louis-barre" xr:uid="{70546CA7-0EAB-473B-824D-4533AA8ACDC8}"/>
    <hyperlink ref="A1080" r:id="rId282" display="https://www.procyclingstats.com/rider/pier-andre-cote" xr:uid="{DCC2A541-1B57-4385-B3E7-9E4FDE09F8F4}"/>
    <hyperlink ref="A1918" r:id="rId283" display="https://www.procyclingstats.com/rider/frederik-wandahl" xr:uid="{57C5E3A6-7C05-4BEE-A5B8-66B0E04C1D4F}"/>
    <hyperlink ref="A1910" r:id="rId284" display="https://www.procyclingstats.com/rider/yannis-voisard" xr:uid="{2EE70BAD-BA29-449F-9AC1-5DFA96A29555}"/>
    <hyperlink ref="A1469" r:id="rId285" display="https://www.procyclingstats.com/rider/axel-mariault" xr:uid="{F937A648-594B-4A42-B9FC-B1E5BFA7B15E}"/>
    <hyperlink ref="A1442" r:id="rId286" display="https://www.procyclingstats.com/rider/harold-martin-lopez" xr:uid="{C41A1197-8F03-4495-88CA-7A92A6D74B19}"/>
    <hyperlink ref="A1024" r:id="rId287" display="https://www.procyclingstats.com/rider/francesco-busatto" xr:uid="{828111F1-4E8B-4921-A0FD-2535DAAEBBBB}"/>
    <hyperlink ref="A1530" r:id="rId288" display="https://www.procyclingstats.com/rider/matteo-moschetti" xr:uid="{709746F0-C481-4843-99DB-2D0C00578317}"/>
    <hyperlink ref="A966" r:id="rId289" display="https://www.procyclingstats.com/rider/julien-bernard" xr:uid="{67F10A20-C5D2-4459-8593-2558A7C41FEC}"/>
    <hyperlink ref="A1314" r:id="rId290" display="https://www.procyclingstats.com/rider/damien-howson" xr:uid="{2E53D9A4-12AA-4B97-965E-BD539E018832}"/>
    <hyperlink ref="A1152" r:id="rId291" display="https://www.procyclingstats.com/rider/fredrik-dversnes" xr:uid="{68993981-0173-4730-89A4-1A903BE8E32A}"/>
    <hyperlink ref="A1628" r:id="rId292" display="https://www.procyclingstats.com/rider/rick-pluimers" xr:uid="{4E2D7257-BD9E-43A9-BE39-B538EC30C1F0}"/>
    <hyperlink ref="A1860" r:id="rId293" display="https://www.procyclingstats.com/rider/tim-van-dijke" xr:uid="{CA6CBA38-03BF-4D68-8C72-88378E44241B}"/>
    <hyperlink ref="A1488" r:id="rId294" display="https://www.procyclingstats.com/rider/marius-mayrhofer" xr:uid="{5970561D-8674-42B5-A43D-42561ED91C19}"/>
    <hyperlink ref="A1200" r:id="rId295" display="https://www.procyclingstats.com/rider/marco-frigo" xr:uid="{12FB4C30-C844-4EA7-909C-AEBC41570D1A}"/>
    <hyperlink ref="A1054" r:id="rId296" display="https://www.procyclingstats.com/rider/fabio-christen" xr:uid="{98AD4059-3B6D-4DB7-89DB-8102981EC83C}"/>
    <hyperlink ref="A1386" r:id="rId297" display="https://www.procyclingstats.com/rider/steven-kruijswijk" xr:uid="{FDE8D0FD-84EE-4C1E-A596-6A6CC8E7157E}"/>
    <hyperlink ref="A1762" r:id="rId298" display="https://www.procyclingstats.com/rider/johannes-staune-mittet" xr:uid="{85BCDB92-51EA-4F04-98D4-098BA176D36A}"/>
    <hyperlink ref="A1680" r:id="rId299" display="https://www.procyclingstats.com/rider/oscar-rodriguez" xr:uid="{7D2FACAC-3FEA-4B41-A5E7-E1835DA11DD0}"/>
    <hyperlink ref="A980" r:id="rId300" display="https://www.procyclingstats.com/rider/mikel-bizkarra" xr:uid="{54C23879-E64D-4F0A-B7B7-2CF2330C61BA}"/>
    <hyperlink ref="A1588" r:id="rId301" display="https://www.procyclingstats.com/rider/jose-felix-parra" xr:uid="{640DE2E7-5271-41E2-BA5A-E2BA36D45B14}"/>
    <hyperlink ref="A1465" r:id="rId302" display="https://www.procyclingstats.com/rider/matteo-malucelli" xr:uid="{66B339C4-C262-4AE6-954B-CEE01DA8F6C3}"/>
    <hyperlink ref="A907" r:id="rId303" display="https://www.procyclingstats.com/rider/mario-aparicio-munoz" xr:uid="{589E8A44-B927-419E-A609-CFF4B621028B}"/>
    <hyperlink ref="A1824" r:id="rId304" display="https://www.procyclingstats.com/rider/bastien-tronchon" xr:uid="{3CF96020-26A3-4CDA-B4EB-0981693128D8}"/>
    <hyperlink ref="A1181" r:id="rId305" display="https://www.procyclingstats.com/rider/yevgeniy-fedorov" xr:uid="{E84DE00E-42DE-4D3B-B636-89A8FDFCB5A6}"/>
    <hyperlink ref="A967" r:id="rId306" display="https://www.procyclingstats.com/rider/urko-berrade-fernandez" xr:uid="{99CE5FDF-FC50-48EB-87C1-3BD7D10E7E46}"/>
    <hyperlink ref="A1029" r:id="rId307" display="https://www.procyclingstats.com/rider/carlos-canal" xr:uid="{8B50B074-47EE-4FC9-B188-EB9FCEC8AA63}"/>
    <hyperlink ref="A1246" r:id="rId308" display="https://www.procyclingstats.com/rider/matevz-govekar" xr:uid="{07B9DEB5-3F49-4F98-A435-1D9FB59C5636}"/>
    <hyperlink ref="A1788" r:id="rId309" display="https://www.procyclingstats.com/rider/manuele-tarozzi" xr:uid="{A19329D9-C63C-4182-90FF-39E7DB744625}"/>
    <hyperlink ref="A1701" r:id="rId310" display="https://www.procyclingstats.com/rider/jonas-rutsch" xr:uid="{101AAD9C-5146-4E4A-A78E-2F8E66BD1435}"/>
    <hyperlink ref="A1459" r:id="rId311" display="https://www.procyclingstats.com/rider/filippo-magli2" xr:uid="{DC9F6FC1-15D7-45AB-9546-45BD7B225752}"/>
    <hyperlink ref="A1031" r:id="rId312" display="https://www.procyclingstats.com/rider/amaury-capiot" xr:uid="{1114428C-F4B0-4E69-B010-F51B223B7DDC}"/>
    <hyperlink ref="A1659" r:id="rId313" display="https://www.procyclingstats.com/rider/pepijn-reinderink" xr:uid="{9F8B2348-6C18-438D-8473-02C0DB387B46}"/>
    <hyperlink ref="A1143" r:id="rId314" display="https://www.procyclingstats.com/rider/ilkhan-dostiyev" xr:uid="{DB251F2F-A42E-4229-A24A-9F4A7E5455B4}"/>
    <hyperlink ref="A1277" r:id="rId315" display="https://www.procyclingstats.com/rider/alexander-hajek" xr:uid="{559E8825-1598-47A0-879B-F2BEF2C1B6F0}"/>
    <hyperlink ref="A977" r:id="rId316" display="https://www.procyclingstats.com/rider/leo-bisiaux" xr:uid="{76156580-D0B0-4C66-8779-F1E86B6B2D43}"/>
    <hyperlink ref="A1395" r:id="rId317" display="https://www.procyclingstats.com/rider/martin-laas" xr:uid="{CF173B6D-A7D2-4152-8F34-E756F2442400}"/>
    <hyperlink ref="A1422" r:id="rId318" display="https://www.procyclingstats.com/rider/andreas-leknessund" xr:uid="{0A13F9E4-F11C-4E92-8C2C-79461B8DE61D}"/>
    <hyperlink ref="A1350" r:id="rId319" display="https://www.procyclingstats.com/rider/lennard-kamna" xr:uid="{76FB1AA2-6C7E-4AFF-A8EE-29D2E52AB863}"/>
    <hyperlink ref="A1399" r:id="rId320" display="https://www.procyclingstats.com/rider/yves-lampaert" xr:uid="{EB7A1D30-1B18-4A1E-AB37-58C856B0797D}"/>
    <hyperlink ref="A1052" r:id="rId321" display="https://www.procyclingstats.com/rider/johan-esteban-chaves" xr:uid="{DD6170E8-F65F-46D5-B70A-E3CB5B058516}"/>
    <hyperlink ref="A1806" r:id="rId322" display="https://www.procyclingstats.com/rider/rasmus-tiller" xr:uid="{A3081D55-8368-4670-ACAB-D57F68AA5CF5}"/>
    <hyperlink ref="A950" r:id="rId323" display="https://www.procyclingstats.com/rider/samuele-battistella" xr:uid="{5CD5C428-E755-480C-96A8-475F4F934B87}"/>
    <hyperlink ref="A1223" r:id="rId324" display="https://www.procyclingstats.com/rider/tao-geoghegan-hart" xr:uid="{CB464FEA-3BDE-4BB4-A0BF-8DC8C8B04ACD}"/>
    <hyperlink ref="A1149" r:id="rId325" display="https://www.procyclingstats.com/rider/sandy-dujardin" xr:uid="{E4E5CBC3-C553-425B-8C66-A02CF7706A43}"/>
    <hyperlink ref="A1062" r:id="rId326" display="https://www.procyclingstats.com/rider/simon-clarke" xr:uid="{752E29E7-3BB5-46F6-8709-550D2CF3846C}"/>
    <hyperlink ref="A1468" r:id="rId327" display="https://www.procyclingstats.com/rider/jakub-mareczko" xr:uid="{F1BB1FF1-08F6-43B8-A506-1E6F7AC2E4B2}"/>
    <hyperlink ref="A1521" r:id="rId328" display="https://www.procyclingstats.com/rider/sylvain-moniquet" xr:uid="{756E15E6-2415-45BA-A081-36A6C9991052}"/>
    <hyperlink ref="A933" r:id="rId329" display="https://www.procyclingstats.com/rider/davide-ballerini" xr:uid="{14969C42-828E-4937-BBD2-CECB1FE087FF}"/>
    <hyperlink ref="A1186" r:id="rId330" display="https://www.procyclingstats.com/rider/ruben-fernandez" xr:uid="{F758D04C-FDEF-415C-A57C-37D1EDB2A2FB}"/>
    <hyperlink ref="A1078" r:id="rId331" display="https://www.procyclingstats.com/rider/rui-costa" xr:uid="{5458F045-81F8-4E10-B7FF-09B95C4E8053}"/>
    <hyperlink ref="A1118" r:id="rId332" display="https://www.procyclingstats.com/rider/john-degenkolb" xr:uid="{FFDF3AC8-E54A-48FF-99C0-03535F54E5BF}"/>
    <hyperlink ref="A881" r:id="rId333" display="https://www.procyclingstats.com/rider/jon-aberasturi" xr:uid="{263E0286-BADE-44BC-85B8-6EC9EFAB7F38}"/>
    <hyperlink ref="A1811" r:id="rId334" display="https://www.procyclingstats.com/rider/alessandro-tonelli" xr:uid="{29DE1E76-6693-449A-A7C0-169721F769CC}"/>
    <hyperlink ref="A920" r:id="rId335" display="https://www.procyclingstats.com/rider/lewis-askey" xr:uid="{72297007-403E-4DA9-931C-D7D83E95034A}"/>
    <hyperlink ref="A1535" r:id="rId336" display="https://www.procyclingstats.com/rider/gregor-muhlberger" xr:uid="{9372794D-B0E4-4C00-9AE0-7E71861995F1}"/>
    <hyperlink ref="A1005" r:id="rId337" display="https://www.procyclingstats.com/rider/gianluca-brambilla" xr:uid="{4BE05DF8-437A-4EC4-B6CA-C6FEE6382483}"/>
    <hyperlink ref="A1035" r:id="rId338" display="https://www.procyclingstats.com/rider/simon-carr" xr:uid="{55392308-238C-4D30-923E-00AE4805D4C8}"/>
    <hyperlink ref="A1268" r:id="rId339" display="https://www.procyclingstats.com/rider/thibault-guernalec" xr:uid="{A1DE5B99-F0DB-4017-BB81-021635F045C0}"/>
    <hyperlink ref="A1554" r:id="rId340" display="https://www.procyclingstats.com/rider/mathias-norsgaard" xr:uid="{727321DA-4004-4F1F-BCA5-05880DD84D60}"/>
    <hyperlink ref="A1873" r:id="rId341" display="https://www.procyclingstats.com/rider/stan-van-tricht" xr:uid="{D0D53B3C-E9C7-40C9-BF61-6C47B521C204}"/>
    <hyperlink ref="A1960" r:id="rId342" display="https://www.procyclingstats.com/rider/ben-zwiehoff" xr:uid="{3CC82CDB-EFA2-4996-A1A7-860ACAA86C12}"/>
    <hyperlink ref="A993" r:id="rId343" display="https://www.procyclingstats.com/rider/kamiel-bonneu" xr:uid="{8958D15F-23FD-4763-83C9-EB2A0F1DB146}"/>
    <hyperlink ref="A1565" r:id="rId344" display="https://www.procyclingstats.com/rider/ivo-emanuel-alves" xr:uid="{AFE5D0D5-3CBD-4C60-8C13-44EC5B6AB056}"/>
    <hyperlink ref="A944" r:id="rId345" display="https://www.procyclingstats.com/rider/william-barta" xr:uid="{8BF3B1E8-7308-4365-BE39-DC03507ED8A2}"/>
    <hyperlink ref="A1198" r:id="rId346" display="https://www.procyclingstats.com/rider/stian-fredheim" xr:uid="{421B3A11-872D-4C8D-9DEC-10245A2B4461}"/>
    <hyperlink ref="A990" r:id="rId347" display="https://www.procyclingstats.com/rider/cees-bol" xr:uid="{0E1C3435-B0C0-4FEA-B98D-86807B8ADF84}"/>
    <hyperlink ref="A1156" r:id="rId348" display="https://www.procyclingstats.com/rider/nils-eekhoff" xr:uid="{6BB18F24-9F22-4BB6-87E4-5EBCF9C5AAD7}"/>
    <hyperlink ref="A1279" r:id="rId349" display="https://www.procyclingstats.com/rider/chris-hamilton" xr:uid="{BC0AB797-55EA-49F5-9D83-34ECF2B9BB74}"/>
    <hyperlink ref="A1536" r:id="rId350" display="https://www.procyclingstats.com/rider/ryan-mullen" xr:uid="{7B09DA3B-9637-463C-8972-36E5B05B6265}"/>
    <hyperlink ref="A1885" r:id="rId351" display="https://www.procyclingstats.com/rider/walter-vargas" xr:uid="{586396E8-A95D-4570-9255-FED7C2566F25}"/>
    <hyperlink ref="A1244" r:id="rId352" display="https://www.procyclingstats.com/rider/kobe-goossens" xr:uid="{F1B1FA34-3005-4F14-B1E6-7FF1D2355B93}"/>
    <hyperlink ref="A1139" r:id="rId353" display="https://www.procyclingstats.com/rider/mark-donovan" xr:uid="{E2EDA4A0-2C6A-44D6-9384-7485C4BB9947}"/>
    <hyperlink ref="A1226" r:id="rId354" display="https://www.procyclingstats.com/rider/amanuel-gebrezgabihier" xr:uid="{95379BFD-511F-4FD9-823B-DCD226344A9F}"/>
    <hyperlink ref="A1850" r:id="rId355" display="https://www.procyclingstats.com/rider/jarne-van-de-paar" xr:uid="{E3333A85-4DF9-4249-8F71-D3B66BFD197F}"/>
    <hyperlink ref="A1867" r:id="rId356" display="https://www.procyclingstats.com/rider/brent-van-moer" xr:uid="{6F5342EA-4C7D-4A5F-9460-46653413B5CE}"/>
    <hyperlink ref="A1727" r:id="rId357" display="https://www.procyclingstats.com/rider/callum-scotson" xr:uid="{51CF9806-B4D9-4F5E-AC6E-8F976AC410BA}"/>
    <hyperlink ref="A1952" r:id="rId358" display="https://www.procyclingstats.com/rider/maikel-zijlaard" xr:uid="{4819A8AD-F99F-4EDC-8152-7DD779DABE94}"/>
    <hyperlink ref="A1949" r:id="rId359" display="https://www.procyclingstats.com/rider/enrico-zanoncello" xr:uid="{72340D0D-62FD-4CDB-B8B5-B0977560091D}"/>
    <hyperlink ref="A1390" r:id="rId360" display="https://www.procyclingstats.com/rider/johannes-kulset" xr:uid="{5E8DCDDF-3120-4E38-BC15-DF7F63418BF7}"/>
    <hyperlink ref="A1176" r:id="rId361" display="https://www.procyclingstats.com/rider/eric-antonio-fagundez" xr:uid="{DF089E32-E5C4-4DDA-8E44-98901F80BEA5}"/>
    <hyperlink ref="A964" r:id="rId362" display="https://www.procyclingstats.com/rider/welay-hagos-berhe" xr:uid="{84E61454-F0AB-417C-BF02-0DBFBE54D099}"/>
    <hyperlink ref="A1583" r:id="rId363" display="https://www.procyclingstats.com/rider/wilmar-paredes" xr:uid="{4549E8DC-ADBA-41B3-89E2-158A2CD8CCF0}"/>
    <hyperlink ref="A1690" r:id="rId364" display="https://www.procyclingstats.com/rider/mathys-rondel" xr:uid="{C6FEFDB4-0023-43C7-B3BD-7A2126DC18AE}"/>
    <hyperlink ref="A1001" r:id="rId365" display="https://www.procyclingstats.com/rider/lars-boven" xr:uid="{E0ADA19B-DF3D-4E5C-A240-06803A3A9A43}"/>
    <hyperlink ref="A1083" r:id="rId366" display="https://www.procyclingstats.com/rider/luca-covili" xr:uid="{F87407BB-2F37-4E0B-86DA-5B55C0E74BF0}"/>
    <hyperlink ref="A1559" r:id="rId367" display="https://www.procyclingstats.com/rider/kelland-brien" xr:uid="{1C5364FE-B289-4EF3-B09A-1E8392D5856E}"/>
    <hyperlink ref="A917" r:id="rId368" display="https://www.procyclingstats.com/rider/igor-arrieta-lizarraga" xr:uid="{7D593D95-6065-499E-B5E5-4995A95C559A}"/>
    <hyperlink ref="A1763" r:id="rId369" display="https://www.procyclingstats.com/rider/jannik-steimle" xr:uid="{5AA884D8-82A9-4066-B391-6BD6CAEFA15A}"/>
    <hyperlink ref="A1402" r:id="rId370" display="https://www.procyclingstats.com/rider/victor-langellotti" xr:uid="{26A507B7-C6D1-4392-A34C-C87C7552E019}"/>
    <hyperlink ref="A1409" r:id="rId371" display="https://www.procyclingstats.com/rider/karl-patrick-lauk" xr:uid="{0592F979-B641-46B4-AFAD-00AC1CADC582}"/>
    <hyperlink ref="A1308" r:id="rId372" display="https://www.procyclingstats.com/rider/adne-holter" xr:uid="{2A17500F-E6C4-4AF5-9100-8BEA37DAB9DD}"/>
    <hyperlink ref="A1627" r:id="rId373" display="https://www.procyclingstats.com/rider/jensen-plowright" xr:uid="{DCC71E90-EC00-4087-9C94-40183E1B26EC}"/>
    <hyperlink ref="A1612" r:id="rId374" display="https://www.procyclingstats.com/rider/thomas-pesenti" xr:uid="{E27DB579-7596-4611-887F-E073076BDD00}"/>
    <hyperlink ref="A1412" r:id="rId375" display="https://www.procyclingstats.com/rider/mathis-le-berre" xr:uid="{48615476-F3B5-4963-98C4-1DDFB5807F77}"/>
    <hyperlink ref="A1796" r:id="rId376" display="https://www.procyclingstats.com/rider/tim-torn-teutenberg" xr:uid="{67321710-1E1C-4CAA-AD82-450802A85257}"/>
    <hyperlink ref="A1891" r:id="rId377" display="https://www.procyclingstats.com/rider/matheo-vercher" xr:uid="{35970C01-1A88-4BE6-B7A4-8754265F9950}"/>
    <hyperlink ref="A1060" r:id="rId378" display="https://www.procyclingstats.com/rider/davide-cimolai" xr:uid="{1C7B3490-2401-4886-8E16-75AB11D13677}"/>
    <hyperlink ref="A1133" r:id="rId379" display="https://www.procyclingstats.com/rider/jose-manuel-diaz-gallego" xr:uid="{6B9750A8-2164-47E5-BF72-C740F7D8E9D3}"/>
    <hyperlink ref="A1455" r:id="rId380" display="https://www.procyclingstats.com/rider/filip-maciejuk" xr:uid="{8E6D2BE5-6F01-4F55-9572-6F2E75FA975B}"/>
    <hyperlink ref="A1594" r:id="rId381" display="https://www.procyclingstats.com/rider/rasmus-sojbergpedersen" xr:uid="{E5E20BE9-A1BB-4719-88CB-E1C129332296}"/>
    <hyperlink ref="A1212" r:id="rId382" display="https://www.procyclingstats.com/rider/gianmarco-garofoli" xr:uid="{DBF05E82-CB46-41E3-92B2-A105A4F8B370}"/>
    <hyperlink ref="A1849" r:id="rId383" display="https://www.procyclingstats.com/rider/luca-van-boven" xr:uid="{A6635615-F2F7-44B4-A2D9-F4A52B253840}"/>
    <hyperlink ref="A1377" r:id="rId384" display="https://www.procyclingstats.com/rider/matyas-kopecky" xr:uid="{92CB62FD-6B82-4700-B40F-362CF932C016}"/>
    <hyperlink ref="A1114" r:id="rId385" display="https://www.procyclingstats.com/rider/hartthijs-de-vries" xr:uid="{11ED66C6-4EC6-4A01-9606-0EA650DCD812}"/>
    <hyperlink ref="A1247" r:id="rId386" display="https://www.procyclingstats.com/rider/tijmen-graat" xr:uid="{8DB4CA09-511B-4A3C-89D2-1C565508672B}"/>
    <hyperlink ref="A1619" r:id="rId387" display="https://www.procyclingstats.com/rider/andrea-pietrobon" xr:uid="{D1355EBC-BD67-4E22-88CF-CF3E521B1916}"/>
    <hyperlink ref="A1256" r:id="rId388" display="https://www.procyclingstats.com/rider/thibaud-gruel" xr:uid="{6290F0E9-13E2-4576-BE64-8FE2F7B57870}"/>
    <hyperlink ref="A1119" r:id="rId389" display="https://www.procyclingstats.com/rider/simon-dehairs" xr:uid="{68E816F7-0FBD-4564-A613-B0BF1F30FB5A}"/>
    <hyperlink ref="A1306" r:id="rId390" display="https://www.procyclingstats.com/rider/juri-hollmann" xr:uid="{8BFC9027-8BED-48B0-9AED-8496A4DBCA64}"/>
    <hyperlink ref="A1755" r:id="rId391" display="https://www.procyclingstats.com/rider/gorka-sorarrain" xr:uid="{E9799109-71B3-4B00-BEE0-49BE7463442B}"/>
    <hyperlink ref="A1650" r:id="rId392" xr:uid="{ED49C9A2-8E66-429F-A3CB-4C76DF4B287D}"/>
    <hyperlink ref="A1221" r:id="rId393" display="https://www.procyclingstats.com/rider/gil-gelders" xr:uid="{E6760D56-E926-41C1-80EE-013FB5E1FE34}"/>
    <hyperlink ref="A1621" r:id="rId394" display="https://www.procyclingstats.com/rider/alessandro-pinarello" xr:uid="{EBB2B20A-6F12-4D1C-A96F-B5D6EA7B3DBF}"/>
    <hyperlink ref="A1439" r:id="rId395" display="https://www.procyclingstats.com/rider/lander-loockx" xr:uid="{04DC104E-0687-4A8F-9B78-B7A7F6E5E155}"/>
    <hyperlink ref="A1019" r:id="rId396" display="https://www.procyclingstats.com/rider/marcin-budzinski" xr:uid="{9E3A2A60-9CD0-4E65-89BD-2171215EA8C8}"/>
    <hyperlink ref="A1914" r:id="rId397" display="https://www.procyclingstats.com/rider/max-walker" xr:uid="{169A3994-7C98-4A56-8817-C02D64AFECB7}"/>
    <hyperlink ref="A1348" r:id="rId398" display="https://www.procyclingstats.com/rider/florian-samuel-kajamini" xr:uid="{69B27375-2C86-4331-A163-DC5CCCA78793}"/>
    <hyperlink ref="A1112" r:id="rId399" display="https://www.procyclingstats.com/rider/steffen-de-schuyteneer" xr:uid="{F0D3F758-7283-43EC-9B72-A748AE781043}"/>
    <hyperlink ref="A1086" r:id="rId400" display="https://www.procyclingstats.com/rider/ludovico-crescioli" xr:uid="{4056F680-B51B-4970-8ABF-1813A4A90CB5}"/>
    <hyperlink ref="A1581" r:id="rId401" display="https://www.procyclingstats.com/rider/michal-paluta" xr:uid="{DEDFB1A6-F847-447D-BA90-BD226171986C}"/>
    <hyperlink ref="A1000" r:id="rId402" display="https://www.procyclingstats.com/rider/koen-bouwman" xr:uid="{36E49ADB-604F-4189-9B76-0DF04566D1B9}"/>
    <hyperlink ref="A1752" r:id="rId403" display="https://www.procyclingstats.com/rider/matteo-sobrero" xr:uid="{027DF2C6-9C59-4ECF-A030-9224C77A2725}"/>
    <hyperlink ref="A1446" r:id="rId404" display="https://www.procyclingstats.com/rider/matis-louvel" xr:uid="{B4A2A0BF-B922-4D6E-8516-46F3D96271E2}"/>
    <hyperlink ref="A1801" r:id="rId405" display="https://www.procyclingstats.com/rider/benjamin-thomas-2" xr:uid="{BDEB28DA-F7FB-497C-8F6F-70B302044A24}"/>
    <hyperlink ref="A1203" r:id="rId406" display="https://www.procyclingstats.com/rider/jakob-fuglsang" xr:uid="{1D733B9B-78C5-4AAF-B0D7-79009C3C8085}"/>
    <hyperlink ref="A1394" r:id="rId407" display="https://www.procyclingstats.com/rider/michal-kwiatkowski" xr:uid="{EAA15757-F15A-44F7-9571-D2C433655CC3}"/>
    <hyperlink ref="A929" r:id="rId408" display="https://www.procyclingstats.com/rider/andrea-bagioli" xr:uid="{CC990E81-1B3A-46FA-A2C5-AEDA6155958F}"/>
    <hyperlink ref="A1768" r:id="rId409" display="https://www.procyclingstats.com/rider/jake-stewart" xr:uid="{3B5126F9-8992-4F8F-878D-04638D3AC21F}"/>
    <hyperlink ref="A1016" r:id="rId410" display="https://www.procyclingstats.com/rider/emanuel-buchmann" xr:uid="{892A57C2-AD94-4273-A3BA-FFDD12BC1685}"/>
    <hyperlink ref="A1756" r:id="rId411" display="https://www.procyclingstats.com/rider/ivan-ramiro-sosa" xr:uid="{DED52EBC-A7A5-4A2D-89F0-A25D19C293FB}"/>
    <hyperlink ref="A1908" r:id="rId412" display="https://www.procyclingstats.com/rider/elia-viviani" xr:uid="{D16139CD-7D32-45DF-9892-6C3BA79DD94D}"/>
    <hyperlink ref="A1482" r:id="rId413" display="https://www.procyclingstats.com/rider/fausto-masnada" xr:uid="{EE9DE7CF-6145-463C-BAD7-8CF164D7596F}"/>
    <hyperlink ref="A895" r:id="rId414" display="https://www.procyclingstats.com/rider/piet-allegaert" xr:uid="{A01CD9D7-0A8A-4347-822E-708AFFCD150F}"/>
    <hyperlink ref="A1050" r:id="rId415" display="https://www.procyclingstats.com/rider/anthon-charmig" xr:uid="{91421047-61B8-4D65-9F4C-D0D247543FD6}"/>
    <hyperlink ref="A1820" r:id="rId416" display="https://www.procyclingstats.com/rider/torstein-traeen" xr:uid="{7E3FCF30-5997-4590-AE4C-8265095029FD}"/>
    <hyperlink ref="A916" r:id="rId417" display="https://www.procyclingstats.com/rider/nikias-arndt" xr:uid="{FB3C4096-97E7-45E3-BFA8-6373FAE6D2C0}"/>
    <hyperlink ref="A1222" r:id="rId418" display="https://www.procyclingstats.com/rider/kevin-geniets" xr:uid="{C92272F2-63C3-48A4-91B3-D97A0FF84CAE}"/>
    <hyperlink ref="A1647" r:id="rId419" display="https://www.procyclingstats.com/rider/sean-quinn" xr:uid="{0D25524B-5440-4CB6-AEA9-D1F428EC9290}"/>
    <hyperlink ref="A1161" r:id="rId420" display="https://www.procyclingstats.com/rider/itamar-einhorn" xr:uid="{953D715F-D270-45F7-8865-DAE286B73753}"/>
    <hyperlink ref="A1705" r:id="rId421" display="https://www.procyclingstats.com/rider/jambaljamts-sainbayar" xr:uid="{94FFC697-F24E-4E78-A30A-FEC774DCD932}"/>
    <hyperlink ref="A1767" r:id="rId422" display="https://www.procyclingstats.com/rider/mark-stewart" xr:uid="{2E38637B-29DC-4EBA-80AC-4A4E4D3BF968}"/>
    <hyperlink ref="A1158" r:id="rId423" display="https://www.procyclingstats.com/rider/pascal-eenkhoorn" xr:uid="{3949E842-98B7-4C5E-9E4F-3591514EE4B2}"/>
    <hyperlink ref="A1434" r:id="rId424" display="https://www.procyclingstats.com/rider/emils-liepins" xr:uid="{BFA490C3-C564-488D-BB78-F65A540AFA33}"/>
    <hyperlink ref="A1285" r:id="rId425" display="https://www.procyclingstats.com/rider/miguel-heidemann" xr:uid="{4E5C0DDC-F26C-4FE6-92A0-C7D0F16EB015}"/>
    <hyperlink ref="A943" r:id="rId426" display="https://www.procyclingstats.com/rider/jon-barrenetxea-golzarri" xr:uid="{77488A27-CCD2-4F18-A57B-AD9941C9CC4C}"/>
    <hyperlink ref="A1360" r:id="rId427" display="https://www.procyclingstats.com/rider/timo-kielich" xr:uid="{1714D1D5-4A12-4CEA-9205-D192E9C3E560}"/>
    <hyperlink ref="A1775" r:id="rId428" display="https://www.procyclingstats.com/rider/colin-stussi" xr:uid="{9E4AA1F1-C712-4DB4-8B1D-C800B0AD385C}"/>
    <hyperlink ref="A1025" r:id="rId429" display="https://www.procyclingstats.com/rider/jonathan-klever-caicedo" xr:uid="{59F2F1B9-F275-475C-A576-222113C6431F}"/>
    <hyperlink ref="A1290" r:id="rId430" display="https://www.procyclingstats.com/rider/ben-hermans" xr:uid="{DEC3FE3E-0B65-4C5B-9E9A-7FA602B223CC}"/>
    <hyperlink ref="A1470" r:id="rId431" display="https://www.procyclingstats.com/rider/arne-marit" xr:uid="{54555A91-1638-4E64-B696-DA074BA606E6}"/>
    <hyperlink ref="A1715" r:id="rId432" display="https://www.procyclingstats.com/rider/kristian-sbaragli" xr:uid="{7E405AAC-DC6C-4044-9716-C2052B776BFC}"/>
    <hyperlink ref="A1662" r:id="rId433" display="https://www.procyclingstats.com/rider/alexis-renard" xr:uid="{D7AC7C83-E324-4CC5-B432-469BB2DFBEE8}"/>
    <hyperlink ref="A1101" r:id="rId434" display="https://www.procyclingstats.com/rider/aime-de-gendt" xr:uid="{1C52B4D8-BD1F-4501-9710-F044756AA892}"/>
    <hyperlink ref="A1600" r:id="rId435" display="https://www.procyclingstats.com/rider/simon-pellaud" xr:uid="{F45169AA-03A2-40A2-81A5-1C5C596BE6E4}"/>
    <hyperlink ref="A1458" r:id="rId436" display="https://www.procyclingstats.com/rider/mirco-maestri" xr:uid="{61B5DC04-E022-40B7-BD09-BD67E036603D}"/>
    <hyperlink ref="A1862" r:id="rId437" display="https://www.procyclingstats.com/rider/adne-van-engelen" xr:uid="{C19B20A5-7E4D-42EE-8DBE-BDFD4206859A}"/>
    <hyperlink ref="A1089" r:id="rId438" display="https://www.procyclingstats.com/rider/logan-currie" xr:uid="{5BC7FBF3-7318-4912-80C3-F0DC8AA1BF33}"/>
    <hyperlink ref="A1761" r:id="rId439" display="https://www.procyclingstats.com/rider/robert-stannard" xr:uid="{003AB26C-9C6F-4E82-8D7C-C32F29EFDB0B}"/>
    <hyperlink ref="A1615" r:id="rId440" display="https://www.procyclingstats.com/rider/andrea-piccolo" xr:uid="{4AA156DC-2A17-4297-9CCA-1ADD14C9417C}"/>
    <hyperlink ref="A1331" r:id="rId441" display="https://www.procyclingstats.com/rider/jimmy-janssens" xr:uid="{3489AF41-2B1B-4345-9F43-779C24A4B05B}"/>
    <hyperlink ref="A1927" r:id="rId442" display="https://www.procyclingstats.com/rider/bram-welten" xr:uid="{A892920E-8F6C-48C7-8600-224FD1606080}"/>
    <hyperlink ref="A1406" r:id="rId443" display="https://www.procyclingstats.com/rider/jonathan-lastra" xr:uid="{0EA9E20C-873B-4F84-9E49-5BB3B1BD4666}"/>
    <hyperlink ref="A937" r:id="rId444" display="https://www.procyclingstats.com/rider/pierre-barbier" xr:uid="{D18ABCDC-1811-4C00-ADFE-4768665FC2D9}"/>
    <hyperlink ref="A1859" r:id="rId445" display="https://www.procyclingstats.com/rider/mick-van-dijke" xr:uid="{A66CC340-5787-4873-A78B-891BC0C547E9}"/>
    <hyperlink ref="A1160" r:id="rId446" display="https://www.procyclingstats.com/rider/odd-christian-eiking" xr:uid="{1A2D5405-A1EB-4E2B-954F-863666B6FAF5}"/>
    <hyperlink ref="A931" r:id="rId447" display="https://www.procyclingstats.com/rider/mattia-bais" xr:uid="{C6327EE8-4C90-49BD-89CE-2560521E583E}"/>
    <hyperlink ref="A988" r:id="rId448" display="https://www.procyclingstats.com/rider/tom-bohli" xr:uid="{B0D56B46-DEBF-4CCF-B76E-717FE99B8F1E}"/>
    <hyperlink ref="A1264" r:id="rId449" display="https://www.procyclingstats.com/rider/tord-gudmestad" xr:uid="{BC24A297-8266-4E13-8F68-080DBBCA54AF}"/>
    <hyperlink ref="A1900" r:id="rId450" display="https://www.procyclingstats.com/rider/alessandro-verre" xr:uid="{66CB6F4D-0CFF-4EA5-804D-F397B6F993B3}"/>
    <hyperlink ref="A1320" r:id="rId451" display="https://www.procyclingstats.com/rider/unai-iribar-jauregi" xr:uid="{DF92FB80-1B20-4C75-85C9-713D887974BF}"/>
    <hyperlink ref="A1130" r:id="rId452" display="https://www.procyclingstats.com/rider/ceriel-desal" xr:uid="{B836C368-9C6D-4ACD-8494-4265BF3FBBD8}"/>
    <hyperlink ref="A1928" r:id="rId453" display="https://www.procyclingstats.com/rider/mats-wenzel" xr:uid="{8E62108F-916A-46E1-8F6C-C178B51DCB05}"/>
    <hyperlink ref="A1651" r:id="rId454" display="https://www.procyclingstats.com/rider/cristian-raileanu" xr:uid="{B5259AF7-9451-4041-81C0-57D10297EB6C}"/>
    <hyperlink ref="A1388" r:id="rId455" display="https://www.procyclingstats.com/rider/merhawi-kudus" xr:uid="{2FE43AD4-82D4-49EB-B863-806FAC668144}"/>
    <hyperlink ref="A1637" r:id="rId456" display="https://www.procyclingstats.com/rider/eduard-prades" xr:uid="{A1C604A6-4FB9-4385-92D1-71CCA1D5FB94}"/>
    <hyperlink ref="A1071" r:id="rId457" display="https://www.procyclingstats.com/rider/rodrigo-contreras" xr:uid="{474C6BA1-4E04-483A-B2C5-7AEADE70507C}"/>
    <hyperlink ref="A1232" r:id="rId458" display="https://www.procyclingstats.com/rider/gal-glivar" xr:uid="{5D9E0620-47D7-4614-AD50-79AFF4A153E3}"/>
    <hyperlink ref="A1673" r:id="rId459" display="https://www.procyclingstats.com/rider/michel-ries" xr:uid="{304D6F4C-C87B-42D6-9707-3FC3866E7410}"/>
    <hyperlink ref="A1603" r:id="rId460" display="https://www.procyclingstats.com/rider/manuel-penalver" xr:uid="{F31CC929-E262-44D8-BC2B-4130AD717BEF}"/>
    <hyperlink ref="A1258" r:id="rId461" display="https://www.procyclingstats.com/rider/dmitriy-gruzdev" xr:uid="{A8E053BF-B7DF-49D4-B2F4-031C65DDFAF6}"/>
    <hyperlink ref="A1688" r:id="rId462" display="https://www.procyclingstats.com/rider/ivan-romeo" xr:uid="{6721C9A9-EBC7-4DBE-AF29-45AD309B7A33}"/>
    <hyperlink ref="A1685" r:id="rId463" display="https://www.procyclingstats.com/rider/vicente-rojas" xr:uid="{37BC70C8-531A-4F9E-ACB9-D1199148AE84}"/>
    <hyperlink ref="A1372" r:id="rId464" display="https://www.procyclingstats.com/rider/oded-kogut" xr:uid="{4D66936F-F1C2-4828-808B-A63967931E61}"/>
    <hyperlink ref="A1337" r:id="rId465" display="https://www.procyclingstats.com/rider/jelle-johannink" xr:uid="{B01193E4-4141-438D-9694-E4C3FD473428}"/>
    <hyperlink ref="A1170" r:id="rId466" display="https://www.procyclingstats.com/rider/afonso-eulalio" xr:uid="{1149C154-91A1-452A-987A-54E6876E4905}"/>
    <hyperlink ref="A1557" r:id="rId467" display="https://www.procyclingstats.com/rider/artem-nych" xr:uid="{289C9C09-6D50-442B-A237-2281DBD9C329}"/>
    <hyperlink ref="A1261" r:id="rId468" display="https://www.procyclingstats.com/rider/jaume-guardeno" xr:uid="{6A49660B-B9B7-4C69-B627-EE3170FAF06E}"/>
    <hyperlink ref="A1093" r:id="rId469" display="https://www.procyclingstats.com/rider/simon-dalby" xr:uid="{E3585E62-FD27-4F68-A9A2-A07B862E5AEF}"/>
    <hyperlink ref="A1317" r:id="rId470" display="https://www.procyclingstats.com/rider/axel-huens" xr:uid="{A7F2B9AA-4826-4129-B82B-4B3EE6E9E516}"/>
    <hyperlink ref="A1748" r:id="rId471" display="https://www.procyclingstats.com/rider/liam-slock" xr:uid="{9D7174AA-A7B6-4829-8F7B-75F2AA807A0D}"/>
    <hyperlink ref="A1866" r:id="rId472" display="https://www.procyclingstats.com/rider/gijs-van-hoecke" xr:uid="{DD2C3F59-711D-4431-8B1E-28593FDA8A01}"/>
    <hyperlink ref="A1856" r:id="rId473" display="https://www.procyclingstats.com/rider/jardi-christiaan-van-der-lee" xr:uid="{CFE049B7-25F4-4001-BDEB-2A654CAFB8E0}"/>
    <hyperlink ref="A1023" r:id="rId474" display="https://www.procyclingstats.com/rider/luke-burns" xr:uid="{1C10C2A6-4E17-4A73-8D2C-D17EB195D2F8}"/>
    <hyperlink ref="A1753" r:id="rId475" display="https://www.procyclingstats.com/rider/jakob-soderqvist" xr:uid="{A1B9C0AA-624D-40E4-9B76-31165878847F}"/>
    <hyperlink ref="A1834" r:id="rId476" display="https://www.procyclingstats.com/rider/henri-uhlig" xr:uid="{54B27268-4C76-4F10-AB6C-A05BB95AA4A0}"/>
    <hyperlink ref="A1686" r:id="rId477" display="https://www.procyclingstats.com/rider/brieuc-rolland" xr:uid="{395999CA-02EB-49FC-B9EC-D46F2B872D7C}"/>
    <hyperlink ref="A1207" r:id="rId478" display="https://www.procyclingstats.com/rider/francisco-galvan" xr:uid="{7DAF93F4-B55F-448D-B667-521D137E9312}"/>
    <hyperlink ref="A1464" r:id="rId479" display="https://www.procyclingstats.com/rider/kamil-malecki" xr:uid="{6E77D322-6415-4797-A570-AB0D1CBBFA77}"/>
    <hyperlink ref="A1699" r:id="rId480" display="https://www.procyclingstats.com/rider/ibon-ruiz" xr:uid="{69014A45-BF6F-4023-9B4D-B51E8C9BDB90}"/>
    <hyperlink ref="A1882" r:id="rId481" display="https://www.procyclingstats.com/rider/warre-vangheluwe" xr:uid="{52BAFFA6-9D98-40B1-857C-59A35E3769A6}"/>
    <hyperlink ref="A1009" r:id="rId482" display="https://www.procyclingstats.com/rider/matthew-brennan" xr:uid="{0C304BC4-3641-4266-A180-05EA7B15F663}"/>
    <hyperlink ref="A1937" r:id="rId483" display="https://www.procyclingstats.com/rider/mads-wurtz-schmidt" xr:uid="{3618787E-8EC8-492C-B295-7C43632A623A}"/>
    <hyperlink ref="A1956" r:id="rId484" display="https://www.procyclingstats.com/rider/riccardo-zoidl" xr:uid="{7994FD9A-44FB-4E7B-BB3D-3BA525CE9525}"/>
    <hyperlink ref="A1419" r:id="rId485" display="https://www.procyclingstats.com/rider/gijs-leemreize" xr:uid="{A8299FE2-7A89-408A-9A47-581D6BB94DDC}"/>
    <hyperlink ref="A1555" r:id="rId486" display="https://www.procyclingstats.com/rider/domen-novak" xr:uid="{2BA029DB-45AC-4714-A060-9BA1D006A559}"/>
    <hyperlink ref="A1804" r:id="rId487" display="https://www.procyclingstats.com/rider/callum-thornley" xr:uid="{68958065-EFA3-4ECA-8FAB-D258668BFFDD}"/>
    <hyperlink ref="A1473" r:id="rId488" display="https://www.procyclingstats.com/rider/pau-marti-soriano" xr:uid="{3CDCCF76-4A40-4A04-A130-9E7DC2EEBE41}"/>
    <hyperlink ref="A1138" r:id="rId489" display="https://www.procyclingstats.com/rider/tom-donnenwirth" xr:uid="{E9DD5B2E-4E92-4AF6-8F79-922A2212DE91}"/>
    <hyperlink ref="A1478" r:id="rId490" display="https://www.procyclingstats.com/rider/guillermo-juan-martinez" xr:uid="{91CC26BE-CC8A-468F-A413-5ED84A285916}"/>
    <hyperlink ref="A1453" r:id="rId491" display="https://www.procyclingstats.com/rider/jan-maas" xr:uid="{E1B5F4AA-E60C-417E-B3A3-FFB30E8EDFE8}"/>
    <hyperlink ref="A1413" r:id="rId492" display="https://www.procyclingstats.com/rider/eddy-le-huitouze" xr:uid="{C51938BC-8A53-4191-B5A8-64D790FD9E23}"/>
    <hyperlink ref="A1553" r:id="rId493" display="https://www.procyclingstats.com/rider/jorgen-nordhagen" xr:uid="{E9E80114-7D75-4341-ABD7-56CA5A04AAD1}"/>
    <hyperlink ref="A1749" r:id="rId494" display="https://www.procyclingstats.com/rider/ivan-smirnov" xr:uid="{E5DFADCA-5FA2-4778-91D2-B393326AE324}"/>
    <hyperlink ref="A1640" r:id="rId495" display="https://www.procyclingstats.com/rider/jaka-primozic" xr:uid="{BE99CCAA-8EE9-41D0-A040-46F3A3FB9D28}"/>
    <hyperlink ref="A1037" r:id="rId496" display="https://www.procyclingstats.com/rider/hugh-carthy" xr:uid="{31807FCF-F4BC-41A4-BE1D-ED6EEA9A67D7}"/>
    <hyperlink ref="A1730" r:id="rId497" display="https://www.procyclingstats.com/rider/florian-senechal" xr:uid="{6FC17712-5977-4462-BE41-334189E5787E}"/>
    <hyperlink ref="A1407" r:id="rId498" display="https://www.procyclingstats.com/rider/pierre-latour" xr:uid="{BBCD6A81-9ACC-4409-9C41-859C823E4B0B}"/>
    <hyperlink ref="A1292" r:id="rId499" display="https://www.procyclingstats.com/rider/jesus-herrada-lopez" xr:uid="{4E15B9D7-D9B1-43CF-80EE-22A5F74A663F}"/>
    <hyperlink ref="A1829" r:id="rId500" display="https://www.procyclingstats.com/rider/ben-tulett" xr:uid="{3E933912-0B11-4688-BBE9-5EDAA8CE04DB}"/>
    <hyperlink ref="A1346" r:id="rId501" display="https://www.procyclingstats.com/rider/bob-jungels" xr:uid="{D1B807AB-D993-432B-94F5-4F4E39C203F9}"/>
    <hyperlink ref="A1351" r:id="rId502" display="https://www.procyclingstats.com/rider/alexander-kamp" xr:uid="{239D2D64-7ABC-4D1E-B4E0-55D8868C5B7C}"/>
    <hyperlink ref="A1552" r:id="rId503" display="https://www.procyclingstats.com/rider/giacomo-nizzolo" xr:uid="{9B2F3536-5318-45F3-B0AD-34F9D5E9AB65}"/>
    <hyperlink ref="A1042" r:id="rId504" display="https://www.procyclingstats.com/rider/remi-cavagna" xr:uid="{515191E6-6A43-4B70-875F-FD3472B7380D}"/>
    <hyperlink ref="A1589" r:id="rId505" display="https://www.procyclingstats.com/rider/andrea-pasqualon" xr:uid="{F4A2583B-67B7-452D-B51D-6086A76DC30E}"/>
    <hyperlink ref="A1082" r:id="rId506" display="https://www.procyclingstats.com/rider/alessandro-covi" xr:uid="{08EB3D4F-3B77-47B5-A590-FA5B734EE396}"/>
    <hyperlink ref="A1385" r:id="rId507" display="https://www.procyclingstats.com/rider/andreas-kron" xr:uid="{01D3F993-98C0-434C-A70C-ECA9BF2C230B}"/>
    <hyperlink ref="A1313" r:id="rId508" display="https://www.procyclingstats.com/rider/hugo-houle" xr:uid="{82BE5512-E734-4AA0-A100-B26F2876EE42}"/>
    <hyperlink ref="A1798" r:id="rId509" display="https://www.procyclingstats.com/rider/edward-theuns" xr:uid="{15E999F1-3411-4219-B401-148BE05351A3}"/>
    <hyperlink ref="A1784" r:id="rId510" display="https://www.procyclingstats.com/rider/rein-taaramae" xr:uid="{BFF010F4-7F39-4025-912D-557490D15766}"/>
    <hyperlink ref="A1855" r:id="rId511" display="https://www.procyclingstats.com/rider/taco-van-der-hoorn" xr:uid="{A0957D31-0649-48CD-8FEE-09E1E97FC505}"/>
    <hyperlink ref="A1503" r:id="rId512" display="https://www.procyclingstats.com/rider/luka-mezgec" xr:uid="{270ED158-07B0-47A9-ACCF-AD7DBEEBBCCE}"/>
    <hyperlink ref="A1491" r:id="rId513" display="https://www.procyclingstats.com/rider/daniel-mclay" xr:uid="{72070566-03F0-4228-85BE-B8218CD28C5A}"/>
    <hyperlink ref="A1153" r:id="rId514" display="https://www.procyclingstats.com/rider/benjamin-dyball" xr:uid="{C67018E5-7AC0-47ED-81D8-A19F6F158912}"/>
    <hyperlink ref="A1782" r:id="rId515" display="https://www.procyclingstats.com/rider/connor-swift" xr:uid="{C48D03A6-C1FE-472B-8886-A0542FCEDD21}"/>
    <hyperlink ref="A1895" r:id="rId516" display="https://www.procyclingstats.com/rider/florian-vermeersch" xr:uid="{3E4342CF-9ECA-4ECD-B0EF-9E55789FF367}"/>
    <hyperlink ref="A1734" r:id="rId517" display="https://www.procyclingstats.com/rider/gonzalo-serrano" xr:uid="{1C09A1DE-2E28-4C7A-A9D5-5B1D3DC35622}"/>
    <hyperlink ref="A1097" r:id="rId518" display="https://www.procyclingstats.com/rider/stefan-de-bod" xr:uid="{2C7841F0-572D-426C-ACFA-90D65B0DD4B2}"/>
    <hyperlink ref="A1732" r:id="rId519" display="https://www.procyclingstats.com/rider/eduardo-sepulveda" xr:uid="{5178695C-9FEB-4573-9E52-A176B50839CD}"/>
    <hyperlink ref="A1099" r:id="rId520" display="https://www.procyclingstats.com/rider/jasper-de-buyst" xr:uid="{5D0F5054-D5D8-4DBC-AC81-ABEB4EE7C8CF}"/>
    <hyperlink ref="A1643" r:id="rId521" display="https://www.procyclingstats.com/rider/vadim-pronskiy" xr:uid="{C03DC1CF-8BF9-45A7-86DE-67E9908806B4}"/>
    <hyperlink ref="A1793" r:id="rId522" display="https://www.procyclingstats.com/rider/lennert-teugels" xr:uid="{5C639B8A-9C3A-493F-980C-1C2805BA002E}"/>
    <hyperlink ref="A953" r:id="rId523" display="https://www.procyclingstats.com/rider/sjoerd-bax" xr:uid="{5D8C6D36-80EE-46A5-8B38-8BC1C8127227}"/>
    <hyperlink ref="A1187" r:id="rId524" display="https://www.procyclingstats.com/rider/valentin-ferron" xr:uid="{74CF32A0-CAD2-4609-BB91-88D4112DDA6B}"/>
    <hyperlink ref="A1204" r:id="rId525" display="https://www.procyclingstats.com/rider/davide-gabburo" xr:uid="{B33E13DC-3A36-448F-9DDB-EBB04B66B5C7}"/>
    <hyperlink ref="A1018" r:id="rId526" display="https://www.procyclingstats.com/rider/anatoliy-budyak" xr:uid="{DD8CE253-7282-443E-9E3A-77190398E8C5}"/>
    <hyperlink ref="A1573" r:id="rId527" display="https://www.procyclingstats.com/rider/jakub-otruba" xr:uid="{1BBE5744-9873-4967-B4F3-5B5A505D63EA}"/>
    <hyperlink ref="A989" r:id="rId528" display="https://www.procyclingstats.com/rider/guillaume-boivin" xr:uid="{EE4CA323-8A64-480C-84FD-FC9875021316}"/>
    <hyperlink ref="A1606" r:id="rId529" display="https://www.procyclingstats.com/rider/anthony-perez" xr:uid="{4F598FF1-F0B2-447D-9E7A-C89975F1A4FB}"/>
    <hyperlink ref="A1751" r:id="rId530" display="https://www.procyclingstats.com/rider/dion-smith" xr:uid="{F46D26D2-EF24-4FEB-B35D-B1761FCE6BF6}"/>
    <hyperlink ref="A1044" r:id="rId531" display="https://www.procyclingstats.com/rider/jefferson-alexander-cepeda" xr:uid="{3B182227-048B-4AE0-8DC2-B643D26A310B}"/>
    <hyperlink ref="A972" r:id="rId532" display="https://www.procyclingstats.com/rider/cedric-beullens" xr:uid="{419F4747-C359-40C9-B5E8-9A2BD6DB7EC8}"/>
    <hyperlink ref="A1957" r:id="rId533" display="https://www.procyclingstats.com/rider/nicolas-zukowsky" xr:uid="{20EDBD5B-7789-4F65-8CEA-DABEB0470441}"/>
    <hyperlink ref="A983" r:id="rId534" display="https://www.procyclingstats.com/rider/erlend-blikra" xr:uid="{3E5DD859-AF4F-4F77-BFA2-CA76C6E63369}"/>
    <hyperlink ref="A1923" r:id="rId535" display="https://www.procyclingstats.com/rider/sasha-weemaes" xr:uid="{AA1E71CE-EF71-42E4-9217-1D45B4DF15E4}"/>
    <hyperlink ref="A1356" r:id="rId536" display="https://www.procyclingstats.com/rider/rainer-kepplinger" xr:uid="{E6728FFF-9BE4-4726-AE8B-57A679B7FD29}"/>
    <hyperlink ref="A1233" r:id="rId537" display="https://www.procyclingstats.com/rider/thomas-gloag" xr:uid="{CE566D31-39C3-413B-B7D6-46605C0370B8}"/>
    <hyperlink ref="A1704" r:id="rId538" display="https://www.procyclingstats.com/rider/saeid-safarzadeh" xr:uid="{9B5770B1-6412-47E1-B623-22BBCB35F0F3}"/>
    <hyperlink ref="A1677" r:id="rId539" display="https://www.procyclingstats.com/rider/remy-rochas" xr:uid="{61456ED9-517D-4A84-BDE3-F4C695E431E6}"/>
    <hyperlink ref="A1046" r:id="rId540" display="https://www.procyclingstats.com/rider/josef-cerny" xr:uid="{571B9FF3-E0D2-43BB-8AF9-812051D2BD08}"/>
    <hyperlink ref="A1371" r:id="rId541" display="https://www.procyclingstats.com/rider/jonas-koch" xr:uid="{667097E2-7407-43D9-8A6D-9004DA3423E4}"/>
    <hyperlink ref="A1146" r:id="rId542" display="https://www.procyclingstats.com/rider/owain-doull" xr:uid="{4FEE6B1B-AEC0-4C66-B222-7F156C5D3C4C}"/>
    <hyperlink ref="A1808" r:id="rId543" display="https://www.procyclingstats.com/rider/marco-tizza" xr:uid="{BAAF091B-5DF6-489C-B9F5-4A27B1D99AC6}"/>
    <hyperlink ref="A1575" r:id="rId544" display="https://www.procyclingstats.com/rider/paul-ourselin" xr:uid="{7548A073-3F7D-4F8E-AF6C-B3DD4AC62E91}"/>
    <hyperlink ref="A1154" r:id="rId545" display="https://www.procyclingstats.com/rider/nathan-earle" xr:uid="{636A5D21-9C83-4AB1-AF8C-8780B2ECF8DC}"/>
    <hyperlink ref="A1613" r:id="rId546" display="https://www.procyclingstats.com/rider/nans-peters" xr:uid="{6E451355-A4AB-423B-ACEA-8250B3E8CB88}"/>
    <hyperlink ref="A1197" r:id="rId547" display="https://www.procyclingstats.com/rider/james-fouche" xr:uid="{44D8F8C3-70B5-4252-9BB1-3D389A24C5B1}"/>
    <hyperlink ref="A1126" r:id="rId548" display="https://www.procyclingstats.com/rider/joris-delbove" xr:uid="{99489489-F9ED-43BA-814C-70AF1B3EBD53}"/>
    <hyperlink ref="A1344" r:id="rId549" display="https://www.procyclingstats.com/rider/txomin-juaristi" xr:uid="{DD9AA17B-804B-4994-BDBE-6985BBFE4DD8}"/>
    <hyperlink ref="A1721" r:id="rId550" display="https://www.procyclingstats.com/rider/ide-schelling" xr:uid="{573191A9-951F-4665-849E-EC771B3489AE}"/>
    <hyperlink ref="A1903" r:id="rId551" display="https://www.procyclingstats.com/rider/louis-vervaeke" xr:uid="{5032612C-4CA6-4B04-9191-DBDACB901903}"/>
    <hyperlink ref="A1070" r:id="rId552" display="https://www.procyclingstats.com/rider/valerio-conti" xr:uid="{1CE9C11E-9213-4041-A38F-732197E01433}"/>
    <hyperlink ref="A1476" r:id="rId553" display="https://www.procyclingstats.com/rider/gotzon-martin" xr:uid="{06DED14D-A82D-42E5-AAFE-B211E3EC26A4}"/>
    <hyperlink ref="A1595" r:id="rId554" display="https://www.procyclingstats.com/rider/casper-pedersen" xr:uid="{2A0C92ED-675B-45FF-99A7-ACCDC04BF6E8}"/>
    <hyperlink ref="A927" r:id="rId555" display="https://www.procyclingstats.com/rider/matteo-badilatti" xr:uid="{117A5F40-2658-48E1-ABA9-2BCAB86C38A3}"/>
    <hyperlink ref="A1669" r:id="rId556" display="https://www.procyclingstats.com/rider/jens-reynders" xr:uid="{79D63CAB-52CC-4D08-B7B7-76A2CF2391B5}"/>
    <hyperlink ref="A1955" r:id="rId557" display="https://www.procyclingstats.com/rider/samuele-zoccarato" xr:uid="{28A35D19-A204-499A-96FA-FDD6DAFCAA80}"/>
    <hyperlink ref="A926" r:id="rId558" display="https://www.procyclingstats.com/rider/daniel-babor" xr:uid="{68479B53-1518-4B50-848F-B03E319148DE}"/>
    <hyperlink ref="A936" r:id="rId559" display="https://www.procyclingstats.com/rider/norbert-banaszek" xr:uid="{B2831686-04D1-401F-9886-2CFFD40EDF29}"/>
    <hyperlink ref="A969" r:id="rId560" display="https://www.procyclingstats.com/rider/sebastian-berwick" xr:uid="{92E08408-B26B-45C3-BAB1-676040FBE183}"/>
    <hyperlink ref="A1036" r:id="rId561" display="https://www.procyclingstats.com/rider/lucas-carstensen" xr:uid="{D7FB84D4-2BE7-4212-BF91-9C9D3F3C68D9}"/>
    <hyperlink ref="A996" r:id="rId562" display="https://www.procyclingstats.com/rider/joan-bou" xr:uid="{C45D7EB3-5186-4C93-9C9D-7B255D53F567}"/>
    <hyperlink ref="A1013" r:id="rId563" display="https://www.procyclingstats.com/rider/gleb-brussenskiy" xr:uid="{369A6E6D-EA9F-4333-ACA9-AA88E65E6372}"/>
    <hyperlink ref="A1208" r:id="rId564" display="https://www.procyclingstats.com/rider/patrick-gamper" xr:uid="{47FC7626-FE0C-404B-8835-EFA9EDBC582D}"/>
    <hyperlink ref="A1267" r:id="rId565" display="https://www.procyclingstats.com/rider/alexis-guerin" xr:uid="{54697714-C07A-4B75-8E8F-32239A374608}"/>
    <hyperlink ref="A1819" r:id="rId566" display="https://www.procyclingstats.com/rider/rory-townsend" xr:uid="{EB84E3E8-F1C6-4BDF-9640-77B75309EC97}"/>
    <hyperlink ref="A1780" r:id="rId567" display="https://www.procyclingstats.com/rider/harry-sweeny" xr:uid="{2492D824-F23F-4B44-990A-1EA9637E79A6}"/>
    <hyperlink ref="A1642" r:id="rId568" display="https://www.procyclingstats.com/rider/nicolas-prodhomme" xr:uid="{CA11E711-B0F6-4302-8C1F-D3E3C36FCE91}"/>
    <hyperlink ref="A1770" r:id="rId569" display="https://www.procyclingstats.com/rider/matus-stocek" xr:uid="{EAE03C57-F36F-469F-A7FE-D707C0CFD216}"/>
    <hyperlink ref="A1915" r:id="rId570" display="https://www.procyclingstats.com/rider/rasmus-bogh-wallin" xr:uid="{331A9C25-0B7C-4209-87CE-839FF698EDB4}"/>
    <hyperlink ref="A1803" r:id="rId571" display="https://www.procyclingstats.com/rider/reuben-thompson" xr:uid="{0599D092-1888-4B08-9F2D-F092C3CC3D51}"/>
    <hyperlink ref="A1286" r:id="rId572" display="https://www.procyclingstats.com/rider/kim-heiduk" xr:uid="{1B303C63-D099-4D82-8221-4B8BF9000D4F}"/>
    <hyperlink ref="A1120" r:id="rId573" display="https://www.procyclingstats.com/rider/david-dekker" xr:uid="{30A6B265-1F48-4948-875E-32BA1A3167C0}"/>
    <hyperlink ref="A1625" r:id="rId574" display="https://www.procyclingstats.com/rider/edward-planckaert" xr:uid="{F3DFF492-401C-4DED-B15C-4262773845A5}"/>
    <hyperlink ref="A930" r:id="rId575" display="https://www.procyclingstats.com/rider/davide-bais" xr:uid="{C6B9475F-D7EC-44DA-A521-4926E44C60EE}"/>
    <hyperlink ref="A1192" r:id="rId576" display="https://www.procyclingstats.com/rider/sean-flynn" xr:uid="{556AEEBC-7C59-4112-8DA0-80125ABFA9E7}"/>
    <hyperlink ref="A1167" r:id="rId577" display="https://www.procyclingstats.com/rider/felix-engelhardt" xr:uid="{F01A0A0E-33E4-4254-A142-E5294FDC461F}"/>
    <hyperlink ref="A1443" r:id="rId578" display="https://www.procyclingstats.com/rider/jordi-lopez-caravaca" xr:uid="{B5B1562F-F7AB-4FCE-805F-2343358C72FC}"/>
    <hyperlink ref="A1540" r:id="rId579" display="https://www.procyclingstats.com/rider/marco-murgano" xr:uid="{EEC3C7A4-EF19-4788-93A8-5DB5C8CADDEB}"/>
    <hyperlink ref="A1672" r:id="rId580" display="https://www.procyclingstats.com/rider/jonas-rickaert" xr:uid="{BD872E77-A727-4754-8F8F-A13DA6AF247D}"/>
    <hyperlink ref="A948" r:id="rId581" display="https://www.procyclingstats.com/rider/tegsh-bayar-batsaikhan" xr:uid="{33F67496-E4AE-4D73-9165-9861A099082C}"/>
    <hyperlink ref="A1807" r:id="rId582" display="https://www.procyclingstats.com/rider/german-nicolas-tivani-perez" xr:uid="{483EE116-1377-4F64-8893-AF778580224B}"/>
    <hyperlink ref="A1529" r:id="rId583" display="https://www.procyclingstats.com/rider/jacopo-mosca" xr:uid="{FE8E1DF7-6556-467F-8EBB-F18BB77E92DF}"/>
    <hyperlink ref="A1466" r:id="rId584" display="https://www.procyclingstats.com/rider/martin-marcellusi" xr:uid="{185817AC-E63B-4484-AFBD-4E0129F11DA4}"/>
    <hyperlink ref="A1421" r:id="rId585" display="https://www.procyclingstats.com/rider/iuri-leitao" xr:uid="{7CC9B2C7-AB1F-40C7-925B-2AC2DC724DBA}"/>
    <hyperlink ref="A1655" r:id="rId586" display="https://www.procyclingstats.com/rider/jesper-rasch" xr:uid="{CDD4E890-4507-4CC5-9EB8-56DBAC57FB8E}"/>
    <hyperlink ref="A1840" r:id="rId587" display="https://www.procyclingstats.com/rider/karel-vacek" xr:uid="{9D9B0715-787F-4C82-8481-4D537AA21167}"/>
    <hyperlink ref="A1602" r:id="rId588" display="https://www.procyclingstats.com/rider/jesus-david-pena-jimenez" xr:uid="{12E0E78B-EFFE-4D2F-AF60-DEC8F4BF8E6A}"/>
    <hyperlink ref="A1736" r:id="rId589" display="https://www.procyclingstats.com/rider/oscar-sevilla" xr:uid="{97C3780C-B914-4A5F-8689-98B1E4260D87}"/>
    <hyperlink ref="A1068" r:id="rId590" display="https://www.procyclingstats.com/rider/lorenzo-conforti" xr:uid="{53CE09B8-D8C7-414E-BF51-7A28EDACBED0}"/>
    <hyperlink ref="A1569" r:id="rId591" display="https://www.procyclingstats.com/rider/sam-oomen" xr:uid="{14E1D8D6-AD4E-4448-ABF6-A4B834DE0030}"/>
    <hyperlink ref="A1597" r:id="rId592" display="https://www.procyclingstats.com/rider/antonio-pedrero" xr:uid="{4417BCFB-FB76-4996-839D-7CAA0C402F77}"/>
    <hyperlink ref="A1871" r:id="rId593" display="https://www.procyclingstats.com/rider/kenneth-van-rooy" xr:uid="{1208D809-9535-4B9D-B9C3-99B3D84B658D}"/>
    <hyperlink ref="A935" r:id="rId594" display="https://www.procyclingstats.com/rider/alan-banaszek" xr:uid="{201F1EDA-89EB-4002-A9E6-888062B96A68}"/>
    <hyperlink ref="A1548" r:id="rId595" display="https://www.procyclingstats.com/rider/joel-nicolau" xr:uid="{430605F5-04DE-4053-9187-79A8E7F3DC87}"/>
    <hyperlink ref="A1106" r:id="rId596" display="https://www.procyclingstats.com/rider/alessandro-de-marchi" xr:uid="{BF2078DF-2DA3-470E-B772-98E26CE640D5}"/>
    <hyperlink ref="A1165" r:id="rId597" display="https://www.procyclingstats.com/rider/kenny-elissonde" xr:uid="{25F0EDA2-E5C4-4656-920A-48679EC916B3}"/>
    <hyperlink ref="A954" r:id="rId598" display="https://www.procyclingstats.com/rider/tobias-bayer" xr:uid="{1A8989CE-90EC-4454-B787-4BE8A58FC1C1}"/>
    <hyperlink ref="A1125" r:id="rId599" display="https://www.procyclingstats.com/rider/anthony-delaplace" xr:uid="{034CC397-F739-4648-B0FF-331BC40E936E}"/>
    <hyperlink ref="A1607" r:id="rId600" display="https://www.procyclingstats.com/rider/hermann-pernsteiner" xr:uid="{D8F698EC-E514-4E5E-B586-7F58F532472A}"/>
    <hyperlink ref="A1933" r:id="rId601" display="https://www.procyclingstats.com/rider/thimo-willems" xr:uid="{44D3679C-B44D-4034-B475-003B65AC77BB}"/>
    <hyperlink ref="A1562" r:id="rId602" display="https://www.procyclingstats.com/rider/ander-okamika" xr:uid="{86AEFA50-2263-48F4-83B1-BFE77D330CB3}"/>
    <hyperlink ref="A1202" r:id="rId603" display="https://www.procyclingstats.com/rider/robin-froidevaux" xr:uid="{DF498A5B-C38C-4F90-A859-5FD2C969D137}"/>
    <hyperlink ref="A1058" r:id="rId604" display="https://www.procyclingstats.com/rider/igor-chzhan" xr:uid="{7E4ADA61-6BD4-4158-B69C-C123CB01F80C}"/>
    <hyperlink ref="A1932" r:id="rId605" display="https://www.procyclingstats.com/rider/hannes-wilksch" xr:uid="{14D99836-74DA-4590-85DA-8B2A782FF854}"/>
    <hyperlink ref="A1490" r:id="rId606" display="https://www.procyclingstats.com/rider/scott-mcgill" xr:uid="{05B85E5C-3954-4359-988A-0F07A8B4E0D9}"/>
    <hyperlink ref="A1228" r:id="rId607" display="https://www.procyclingstats.com/rider/ryan-gibbons" xr:uid="{74F4BDC6-8AC3-4312-9D10-EDDDBB5C2E3E}"/>
    <hyperlink ref="A1236" r:id="rId608" display="https://www.procyclingstats.com/rider/michael-gogl" xr:uid="{E3FA8609-4628-4A90-86A2-EF74A14A6D38}"/>
    <hyperlink ref="A1661" r:id="rId609" display="https://www.procyclingstats.com/rider/rafael-reis" xr:uid="{985764BF-58FE-416F-A4D3-5078E23EADFB}"/>
    <hyperlink ref="A938" r:id="rId610" display="https://www.procyclingstats.com/rider/fernando-barcelo" xr:uid="{860E5A6E-D002-49FC-91AE-908BCB4A3021}"/>
    <hyperlink ref="A1437" r:id="rId611" display="https://www.procyclingstats.com/rider/arjen-livyns" xr:uid="{13E88DDE-3426-46FD-BB7F-BCF334E427BB}"/>
    <hyperlink ref="A1113" r:id="rId612" display="https://www.procyclingstats.com/rider/floris-de-tier" xr:uid="{D7E43384-4F08-4D99-8380-F6B9DBA0019A}"/>
    <hyperlink ref="A1271" r:id="rId613" display="https://www.procyclingstats.com/rider/simon-guglielmi" xr:uid="{EF3B62B8-99AA-4CED-9EA0-5CFEEA2FA2FE}"/>
    <hyperlink ref="A1943" r:id="rId614" display="https://www.procyclingstats.com/rider/dawit-yemane" xr:uid="{1947CC96-D6A0-469D-B33D-ABE0806A61CA}"/>
    <hyperlink ref="A1528" r:id="rId615" display="https://www.procyclingstats.com/rider/emmanuel-morin" xr:uid="{C793AB3C-C9A1-4858-AB62-7137DB4E0743}"/>
    <hyperlink ref="A1598" r:id="rId616" display="https://www.procyclingstats.com/rider/oscar-pelegri" xr:uid="{1ED89D90-C0D4-42FD-A00F-C429FB548F92}"/>
    <hyperlink ref="A1081" r:id="rId617" display="https://www.procyclingstats.com/rider/jonathan-couanon" xr:uid="{D5D5C5E6-8764-4454-99E7-01FE8DD95B3B}"/>
    <hyperlink ref="A1218" r:id="rId618" display="https://www.procyclingstats.com/rider/michele-gazzoli" xr:uid="{928E5AD3-CFDF-4748-BCB0-2A45782A75E1}"/>
    <hyperlink ref="A1253" r:id="rId619" display="https://www.procyclingstats.com/rider/donavan-grondin" xr:uid="{A8F93E27-27F9-4E77-BB63-DDFBD305DB3E}"/>
    <hyperlink ref="A984" r:id="rId620" display="https://www.procyclingstats.com/rider/joren-bloem2" xr:uid="{2FF77250-C0D4-444C-9135-EDF67D9F3F27}"/>
    <hyperlink ref="A1574" r:id="rId621" display="https://www.procyclingstats.com/rider/rick-ottema" xr:uid="{3C2AFBBE-7FC2-49B4-B83B-FF3868B0CEE3}"/>
    <hyperlink ref="A1706" r:id="rId622" display="https://www.procyclingstats.com/rider/szymon-sajnok" xr:uid="{B38A2153-58E9-45A3-98F5-A117C2535E2A}"/>
    <hyperlink ref="A1343" r:id="rId623" display="https://www.procyclingstats.com/rider/alan-jousseaume" xr:uid="{F01B2AB0-6AA6-421D-99BA-6700EF620509}"/>
    <hyperlink ref="A1168" r:id="rId624" display="https://www.procyclingstats.com/rider/bilguunjargal-erdenebat" xr:uid="{8C43FE0C-CA50-4BDE-A00E-65C8719936FA}"/>
    <hyperlink ref="A1504" r:id="rId625" display="https://www.procyclingstats.com/rider/valentin-midey" xr:uid="{7606E602-E2E2-4C8B-970B-4AF02CA073C1}"/>
    <hyperlink ref="A1373" r:id="rId626" display="https://www.procyclingstats.com/rider/yuma-koishi" xr:uid="{4060BD20-E8B0-45EE-8157-4650CD10BC8E}"/>
    <hyperlink ref="A1183" r:id="rId627" display="https://www.procyclingstats.com/rider/marcelo-felipe" xr:uid="{555234C9-E140-47CA-A9AA-D0D56EE89C61}"/>
    <hyperlink ref="A1266" r:id="rId628" display="https://www.procyclingstats.com/rider/mael-guegan" xr:uid="{1316CDCB-8BA4-496E-A873-C30464022C99}"/>
    <hyperlink ref="A1184" r:id="rId629" display="https://www.procyclingstats.com/rider/miguel-angel-fernandez-ruiz" xr:uid="{0AB2CC10-7BA3-4211-8938-3241A383F7DB}"/>
    <hyperlink ref="A1759" r:id="rId630" display="https://www.procyclingstats.com/rider/mihael-stajnar" xr:uid="{E11032EC-71F8-42A1-8ED0-A0E5409458FB}"/>
    <hyperlink ref="A1907" r:id="rId631" display="https://www.procyclingstats.com/rider/attilio-viviani" xr:uid="{59C97B59-2AB1-464B-8268-1201863ECFEC}"/>
    <hyperlink ref="A1778" r:id="rId632" display="https://www.procyclingstats.com/rider/embret-svestad-bardseng" xr:uid="{1A1AD87E-484A-4423-969B-3A1845ABB80D}"/>
    <hyperlink ref="A1116" r:id="rId633" display="https://www.procyclingstats.com/rider/antoine-debons" xr:uid="{AD38ABA7-D674-4C1D-BE29-AB3427579301}"/>
    <hyperlink ref="A985" r:id="rId634" display="https://www.procyclingstats.com/rider/louis-blouwe" xr:uid="{E66FFDC1-56DA-46BC-8133-E253620EC5F3}"/>
    <hyperlink ref="A1869" r:id="rId635" display="https://www.procyclingstats.com/rider/morne-van-niekerk" xr:uid="{8061547A-C284-4B46-A015-84F0DCA32787}"/>
    <hyperlink ref="A1289" r:id="rId636" display="https://www.procyclingstats.com/rider/michael-hepburn" xr:uid="{D27EA1DD-7CEA-45C7-BA79-C9EB34F2A1A7}"/>
    <hyperlink ref="A1449" r:id="rId637" display="https://www.procyclingstats.com/rider/riccardo-lucca" xr:uid="{C963EB42-3D67-448E-8EEE-638F955777BA}"/>
    <hyperlink ref="A1378" r:id="rId638" display="https://www.procyclingstats.com/rider/tomas-kopecky" xr:uid="{60F76C33-882D-410A-A6BC-5F67656EBB60}"/>
    <hyperlink ref="A1707" r:id="rId639" display="https://www.procyclingstats.com/rider/alexander-salby" xr:uid="{E47B942C-25D2-45BE-BD7C-ECB33A090FCF}"/>
    <hyperlink ref="A1311" r:id="rId640" display="https://www.procyclingstats.com/rider/dylan-hopkins" xr:uid="{6A67B95E-64C3-4D2E-9F06-1655F09776C6}"/>
    <hyperlink ref="A1929" r:id="rId641" display="https://www.procyclingstats.com/rider/james-whelan" xr:uid="{28AE198E-6AB4-4F54-AA33-74365CC25CC3}"/>
    <hyperlink ref="A1769" r:id="rId642" display="https://www.procyclingstats.com/rider/tyler-stites" xr:uid="{84D4CA7C-DC10-4BC6-8AF8-724C86272917}"/>
    <hyperlink ref="A1363" r:id="rId643" display="https://www.procyclingstats.com/rider/siim-kiskonen" xr:uid="{0C2910A2-C8E6-40BF-B411-8926567E657B}"/>
    <hyperlink ref="A1494" r:id="rId644" display="https://www.procyclingstats.com/rider/johan-meens" xr:uid="{094AD4E9-CFF1-40F2-A3F8-DC5715377B0F}"/>
    <hyperlink ref="A1664" r:id="rId645" display="https://www.procyclingstats.com/rider/valentin-retailleau" xr:uid="{EAD90CB1-584C-4B31-A0A3-CA7BCFE06AA1}"/>
    <hyperlink ref="A1474" r:id="rId646" display="https://www.procyclingstats.com/rider/alex-martin-gutierrez" xr:uid="{FD92E2A8-1A36-463D-80C2-FAD34E26145E}"/>
    <hyperlink ref="A1541" r:id="rId647" display="https://www.procyclingstats.com/rider/jokin-murguialday-elorza" xr:uid="{C59ED797-9998-4B20-9133-41957E34FAB2}"/>
    <hyperlink ref="A1441" r:id="rId648" display="https://www.procyclingstats.com/rider/andoni-lopez-de-abetxuko-jimenez" xr:uid="{FFE753A7-4A29-4173-BE87-36A628EFF5F2}"/>
    <hyperlink ref="A1122" r:id="rId649" display="https://www.procyclingstats.com/rider/jesus-del-pino" xr:uid="{7443F420-62F5-4EBB-BF5B-29A818C39904}"/>
    <hyperlink ref="A1646" r:id="rId650" display="https://www.procyclingstats.com/rider/blake-quick" xr:uid="{87D7C756-A07A-4131-8AAC-9260AA25B995}"/>
    <hyperlink ref="A1593" r:id="rId651" display="https://www.procyclingstats.com/rider/nicklas-amdi-pedersen" xr:uid="{40C363E4-20BA-41C5-9710-3016B5FA7BD8}"/>
    <hyperlink ref="A1007" r:id="rId652" display="https://www.procyclingstats.com/rider/mathias-bregnhoj" xr:uid="{E1FFF206-D6C4-48AD-9653-40B281156741}"/>
    <hyperlink ref="A991" r:id="rId653" display="https://www.procyclingstats.com/rider/davide-bomboi" xr:uid="{A9E91BD4-4322-4ACD-BA08-F114CBB98B6F}"/>
    <hyperlink ref="A1848" r:id="rId654" display="https://www.procyclingstats.com/rider/loe-van-belle" xr:uid="{3A129C39-3553-4DCF-9994-BAEE35E45F45}"/>
    <hyperlink ref="A1508" r:id="rId655" display="https://www.procyclingstats.com/rider/lorenzo-milesi" xr:uid="{B0045FF7-2BD6-486A-8009-72385F59C819}"/>
    <hyperlink ref="A1448" r:id="rId656" display="https://www.procyclingstats.com/rider/david-lozano" xr:uid="{F199B2AD-3F72-40BE-A947-8611B9008FBD}"/>
    <hyperlink ref="A1590" r:id="rId657" display="https://www.procyclingstats.com/rider/tobiasz-pawlak" xr:uid="{BFE416C7-88CA-4696-B367-AADFA2E06E0C}"/>
    <hyperlink ref="A1047" r:id="rId658" display="https://www.procyclingstats.com/rider/thanakhan-chaiyasombat" xr:uid="{17DF0165-5AC6-4E70-8420-2BC6BE23EA60}"/>
    <hyperlink ref="A1563" r:id="rId659" display="https://www.procyclingstats.com/rider/hayato-okamoto" xr:uid="{3E1ADC8D-5356-4569-8939-C0D993F5F487}"/>
    <hyperlink ref="A1332" r:id="rId660" display="https://www.procyclingstats.com/rider/maxime-jarnet" xr:uid="{0AE6342A-D92E-4A2A-A9B7-C11A200F2C2E}"/>
    <hyperlink ref="A909" r:id="rId661" display="https://www.procyclingstats.com/rider/yukiya-arashiro" xr:uid="{85367733-9B4D-4002-8ED0-D5BA41D9970C}"/>
    <hyperlink ref="A971" r:id="rId662" display="https://www.procyclingstats.com/rider/carter-bettles" xr:uid="{118C2867-F516-488D-9E85-B72C700094BA}"/>
    <hyperlink ref="A1111" r:id="rId663" display="https://www.procyclingstats.com/rider/lucas-de-rossi" xr:uid="{5BAE5A6F-1B2D-496D-BF82-6B896FB9ED64}"/>
    <hyperlink ref="A1175" r:id="rId664" display="https://www.procyclingstats.com/rider/matteo-fabbro" xr:uid="{D54DF756-1639-4D83-B62F-1ADD828C4770}"/>
    <hyperlink ref="A1663" r:id="rId665" display="https://www.procyclingstats.com/rider/jhonatan-restrepo" xr:uid="{2E6997A6-CCAD-4045-B013-D1CDF7FF113B}"/>
    <hyperlink ref="A1700" r:id="rId666" display="https://www.procyclingstats.com/rider/clement-russo" xr:uid="{77DA1B31-1C38-4CA6-9FC1-6BF09147FF53}"/>
    <hyperlink ref="A1817" r:id="rId667" display="https://www.procyclingstats.com/rider/damien-touze" xr:uid="{0E5DAFDB-DC79-4A9C-B798-0EAA41BE6A4F}"/>
    <hyperlink ref="A1745" r:id="rId668" display="https://www.procyclingstats.com/rider/anders-skaarseth" xr:uid="{59D65BE9-5C15-4291-91D6-C611E356B510}"/>
    <hyperlink ref="A1104" r:id="rId669" display="https://www.procyclingstats.com/rider/victor-de-la-parte" xr:uid="{5DF31021-8532-493C-8E29-4EED7C4F8C43}"/>
    <hyperlink ref="A1185" r:id="rId670" display="https://www.procyclingstats.com/rider/delio-fernandez" xr:uid="{63BF4741-4969-4C91-A7AB-13F7FAFB567B}"/>
    <hyperlink ref="A1144" r:id="rId671" display="https://www.procyclingstats.com/rider/fabien-doubey" xr:uid="{1224E7EA-2B09-4135-B505-FD1006C80AD2}"/>
    <hyperlink ref="A945" r:id="rId672" display="https://www.procyclingstats.com/rider/cyril-barthe" xr:uid="{5124F639-425C-4F3D-92C4-B89F50EB3154}"/>
    <hyperlink ref="A903" r:id="rId673" display="https://www.procyclingstats.com/rider/antonio-angulo" xr:uid="{E8646C6B-A25E-49AA-9C2F-D35ADD2EEF42}"/>
    <hyperlink ref="A1026" r:id="rId674" display="https://www.procyclingstats.com/rider/diego-andres-camargo" xr:uid="{0A9D3939-B09D-4395-A84D-BEA6A88AFA08}"/>
    <hyperlink ref="A1065" r:id="rId675" display="https://www.procyclingstats.com/rider/luca-colnaghi" xr:uid="{5EA2C577-003C-445C-8CBD-BCFE708F1FD2}"/>
    <hyperlink ref="A1048" r:id="rId676" display="https://www.procyclingstats.com/rider/thomas-champion" xr:uid="{0D558C22-924E-4637-88E6-842BA87F3660}"/>
    <hyperlink ref="A1174" r:id="rId677" display="https://www.procyclingstats.com/rider/metkel-eyob" xr:uid="{CD395F5A-422B-40C2-8FFA-209722CB0B67}"/>
    <hyperlink ref="A1173" r:id="rId678" display="https://www.procyclingstats.com/rider/jesse-ewart" xr:uid="{3A17428B-8989-4350-9371-067EE6110996}"/>
    <hyperlink ref="A1135" r:id="rId679" display="https://www.procyclingstats.com/rider/marton-dina" xr:uid="{72C0F6B3-EC90-4B52-9230-DFABED35ADC8}"/>
    <hyperlink ref="A1188" r:id="rId680" display="https://www.procyclingstats.com/rider/erik-fetter" xr:uid="{1D7551DF-17AB-4D5B-8E1D-B0E2613FD70B}"/>
    <hyperlink ref="A1213" r:id="rId681" display="https://www.procyclingstats.com/rider/andrea-garosio" xr:uid="{2C0D6FCB-8FFE-41D2-A0FC-918A7908D485}"/>
    <hyperlink ref="A1242" r:id="rId682" display="https://www.procyclingstats.com/rider/david-gonzalez-lopez" xr:uid="{2D2A2B70-9B05-441E-B066-47B1EF70C701}"/>
    <hyperlink ref="A1295" r:id="rId683" display="https://www.procyclingstats.com/rider/jules-hesters" xr:uid="{65DCF9CE-6618-40E6-9936-624DE4CB2B56}"/>
    <hyperlink ref="A1518" r:id="rId684" display="https://www.procyclingstats.com/rider/alex-molenaar" xr:uid="{0C40FFEA-64F1-42B8-B58C-0B1321124418}"/>
    <hyperlink ref="A1338" r:id="rId685" display="https://www.procyclingstats.com/rider/julius-johansen" xr:uid="{FD456377-5947-46F4-85BA-A67A8E00A310}"/>
    <hyperlink ref="A1653" r:id="rId686" display="https://www.procyclingstats.com/rider/dusan-rajovic" xr:uid="{6EDDB210-DB31-4D50-BAF7-D1F97D902887}"/>
    <hyperlink ref="A1534" r:id="rId687" display="https://www.procyclingstats.com/rider/moise-mugisha" xr:uid="{F43FB473-0C93-4902-8F8B-579E4FD7AC1B}"/>
    <hyperlink ref="A1743" r:id="rId688" display="https://www.procyclingstats.com/rider/sarawut-sirironnachai" xr:uid="{C9E4E82E-A36F-4204-B911-B24372ED801B}"/>
    <hyperlink ref="A1429" r:id="rId689" display="https://www.procyclingstats.com/rider/samuel-leroux" xr:uid="{74927401-0C00-403D-95DC-6F75F9339C98}"/>
    <hyperlink ref="A1842" r:id="rId690" display="https://www.procyclingstats.com/rider/norman-vahtra" xr:uid="{97DD024B-689D-4696-96E3-24034846E3C5}"/>
    <hyperlink ref="A1375" r:id="rId691" display="https://www.procyclingstats.com/rider/alexander-konychev" xr:uid="{36B7FA77-F2C2-4190-8451-FD7F12831EE5}"/>
    <hyperlink ref="A1838" r:id="rId692" display="https://www.procyclingstats.com/rider/martin-urianstad" xr:uid="{3D52A636-8FC8-4E3C-A98C-81F9E2077778}"/>
    <hyperlink ref="A1326" r:id="rId693" display="https://www.procyclingstats.com/rider/johan-jacobs" xr:uid="{9DE05146-77B5-4676-BA7B-7C6BE18E75ED}"/>
    <hyperlink ref="A1510" r:id="rId694" display="https://www.procyclingstats.com/rider/andreas-miltiadis" xr:uid="{D5EA362F-229C-46F7-9CC1-99040E27E0C6}"/>
    <hyperlink ref="A1654" r:id="rId695" display="https://www.procyclingstats.com/rider/jonas-rapp" xr:uid="{F36F74C3-2C05-475F-91B3-B351E68E84E0}"/>
    <hyperlink ref="A1319" r:id="rId696" display="https://www.procyclingstats.com/rider/ognjen-ilic" xr:uid="{FA32A9AD-E4A3-432E-B3BF-0970804D1B2C}"/>
    <hyperlink ref="A1779" r:id="rId697" display="https://www.procyclingstats.com/rider/martin-svrcek" xr:uid="{9CF8E585-CC24-499B-BACA-335BF8CB3994}"/>
    <hyperlink ref="A1224" r:id="rId698" display="https://www.procyclingstats.com/rider/lorenzo-germani" xr:uid="{2AD4499F-D256-4F2F-9F2F-A0ABC59D667D}"/>
    <hyperlink ref="A1757" r:id="rId699" display="https://www.procyclingstats.com/rider/antonio-soto" xr:uid="{BB121A76-0951-4267-BD01-A127269CC7F0}"/>
    <hyperlink ref="A1579" r:id="rId700" display="https://www.procyclingstats.com/rider/enzo-paleni" xr:uid="{85692CB7-21EB-4985-B435-1DA8B93DC370}"/>
    <hyperlink ref="A1693" r:id="rId701" display="https://www.procyclingstats.com/rider/sergey-rostovtsev" xr:uid="{83429D17-FB03-4627-B6FA-81804DF9277A}"/>
    <hyperlink ref="A963" r:id="rId702" display="https://www.procyclingstats.com/rider/natnael-berhane" xr:uid="{F159AB75-0E85-47BC-9F82-78B81720A8E5}"/>
    <hyperlink ref="A911" r:id="rId703" display="https://www.procyclingstats.com/rider/aklilu-arefayne" xr:uid="{2F3AD64A-60AA-4070-B45D-EB8B6E96ECBB}"/>
    <hyperlink ref="A1072" r:id="rId704" display="https://www.procyclingstats.com/rider/tomas-contte" xr:uid="{A8EDD28B-591B-42D6-8E7B-06411919CC00}"/>
    <hyperlink ref="A1472" r:id="rId705" display="https://www.procyclingstats.com/rider/niklas-markl" xr:uid="{7C46EAB0-CC65-4911-9B65-BB19FB55F39B}"/>
    <hyperlink ref="A1712" r:id="rId706" display="https://www.procyclingstats.com/rider/marcus-sander-hansen" xr:uid="{58E424FD-042F-4362-ACBB-AFA9DB3C0351}"/>
    <hyperlink ref="A1347" r:id="rId707" display="https://www.procyclingstats.com/rider/charles-kagimu" xr:uid="{158A4B85-15CC-4951-9080-96BF9EAE0084}"/>
    <hyperlink ref="A1169" r:id="rId708" display="https://www.procyclingstats.com/rider/lucas-eriksson" xr:uid="{53A1FF5A-DCEA-4D4B-BF3C-1853DB3251D9}"/>
    <hyperlink ref="A992" r:id="rId709" display="https://www.procyclingstats.com/rider/thomas-bonnet" xr:uid="{404FDE2B-D4F3-4282-9801-5560D9B9B9D3}"/>
    <hyperlink ref="A1733" r:id="rId710" display="https://www.procyclingstats.com/rider/javier-serrano" xr:uid="{304FFEAF-57E0-4646-BE31-324DD63676E9}"/>
    <hyperlink ref="A1017" r:id="rId711" display="https://www.procyclingstats.com/rider/martijn-budding" xr:uid="{C7DA38D3-CB60-443B-96A7-C2BD87914D92}"/>
    <hyperlink ref="A1526" r:id="rId712" display="https://www.procyclingstats.com/rider/drew-morey" xr:uid="{8D765168-63B8-4565-970B-AF5C7FA49292}"/>
    <hyperlink ref="A1230" r:id="rId713" display="https://www.procyclingstats.com/rider/brady-gilmore" xr:uid="{3262EDC3-987F-41AD-8858-16F6CB4EB353}"/>
    <hyperlink ref="A1709" r:id="rId714" display="https://www.procyclingstats.com/rider/sergio-samitier" xr:uid="{CF7CF7AA-EB6F-40D2-9992-AFDB173ACB00}"/>
    <hyperlink ref="A1616" r:id="rId715" display="https://www.procyclingstats.com/rider/finlay-pickering" xr:uid="{23542969-682D-419C-B836-B3C512AAA389}"/>
    <hyperlink ref="A1312" r:id="rId716" display="https://www.procyclingstats.com/rider/kaden-hopkins" xr:uid="{D570B1E9-0925-4953-86D7-FF0E6E141744}"/>
    <hyperlink ref="A1790" r:id="rId717" display="https://www.procyclingstats.com/rider/fernando-tercero-lopez" xr:uid="{FB8A2B19-A35F-4592-89BB-EBE11417C239}"/>
    <hyperlink ref="A1367" r:id="rId718" display="https://www.procyclingstats.com/rider/arthur-kluckers" xr:uid="{D92C195C-2DA1-4767-9228-85581DAB3811}"/>
    <hyperlink ref="A1423" r:id="rId719" display="https://www.procyclingstats.com/rider/remi-lelandais" xr:uid="{AA49CBDB-9865-42B2-98FE-17728FA86490}"/>
    <hyperlink ref="A1302" r:id="rId720" display="https://www.procyclingstats.com/rider/alvaro-jose-hodeg" xr:uid="{717D8D50-8AC9-4232-84E0-403923794541}"/>
    <hyperlink ref="A1107" r:id="rId721" display="https://www.procyclingstats.com/rider/sander-de-pestel" xr:uid="{31F7C8C9-AAD1-4827-82EA-A785FEABF39C}"/>
    <hyperlink ref="A1425" r:id="rId722" display="https://www.procyclingstats.com/rider/hugo-lennartsson" xr:uid="{02EEFA11-337D-4C13-998C-FD619298DA66}"/>
    <hyperlink ref="A1043" r:id="rId723" display="https://www.procyclingstats.com/rider/ryan-cavanagh" xr:uid="{D3F8F8CD-5975-4B75-84A1-460FE14622A7}"/>
    <hyperlink ref="A1335" r:id="rId724" display="https://www.procyclingstats.com/rider/luca-jenni" xr:uid="{24BA6F5E-0760-49C6-A048-827A6ED602ED}"/>
    <hyperlink ref="A1272" r:id="rId725" display="https://www.procyclingstats.com/rider/celestin-guillon" xr:uid="{185E656F-2ED7-4BC5-B524-E214F03B67AC}"/>
    <hyperlink ref="A1586" r:id="rId726" display="https://www.procyclingstats.com/rider/nicolo-parisini" xr:uid="{203E2162-EA11-4B08-B8AF-BC93B6A2F834}"/>
    <hyperlink ref="A1893" r:id="rId727" display="https://www.procyclingstats.com/rider/luca-vergallito" xr:uid="{65B5E536-A543-4A76-A1B8-C4A9F075894B}"/>
    <hyperlink ref="A1361" r:id="rId728" display="https://www.procyclingstats.com/rider/euro-kim" xr:uid="{803B4C2B-1F42-4A1C-924C-D14127A703C0}"/>
    <hyperlink ref="A1827" r:id="rId729" display="https://www.procyclingstats.com/rider/chih-hao-tu" xr:uid="{C83BA004-FF26-4D6C-9041-4C42163E505B}"/>
    <hyperlink ref="A934" r:id="rId730" display="https://www.procyclingstats.com/rider/maurice-ballerstedt" xr:uid="{433B1260-8A98-4A10-A590-F8E491FAE991}"/>
    <hyperlink ref="A1155" r:id="rId731" display="https://www.procyclingstats.com/rider/patrick-eddy2" xr:uid="{800F73AF-B7B2-4B85-BC8D-E84BF89C9214}"/>
    <hyperlink ref="A1656" r:id="rId732" display="https://www.procyclingstats.com/rider/martijn-rasenberg" xr:uid="{C4AE218F-6953-4979-9613-4D3261BF6949}"/>
    <hyperlink ref="A1028" r:id="rId733" display="https://www.procyclingstats.com/rider/marcel-camprubi" xr:uid="{B3B2EB58-56D4-44A7-B7CC-4916B31D961C}"/>
    <hyperlink ref="A1475" r:id="rId734" display="https://www.procyclingstats.com/rider/david-martin-romero" xr:uid="{0EC5ED4A-92EA-4BBC-9499-7852B1EE5F2A}"/>
    <hyperlink ref="A1638" r:id="rId735" display="https://www.procyclingstats.com/rider/johan-price-pejtersen" xr:uid="{A0655452-3DB3-4CB3-BF85-1E0E68ED7360}"/>
    <hyperlink ref="A1134" r:id="rId736" display="https://www.procyclingstats.com/rider/silvan-dillier" xr:uid="{82306FD8-D9E1-47F9-95F9-CA79F33ADB55}"/>
    <hyperlink ref="A1742" r:id="rId737" display="https://www.procyclingstats.com/rider/nils-sinschek" xr:uid="{5B0F539F-047D-4BFD-9F8E-D9AD3C3B8572}"/>
    <hyperlink ref="A1766" r:id="rId738" display="https://www.procyclingstats.com/rider/anton-stensby" xr:uid="{2F278A16-8DC7-4AD5-9F19-81AE2A3DFCFC}"/>
    <hyperlink ref="A1451" r:id="rId739" display="https://www.procyclingstats.com/rider/xianjing-lyu" xr:uid="{83DB4545-4E00-4C36-80BB-B478232B70B1}"/>
    <hyperlink ref="A1533" r:id="rId740" display="https://www.procyclingstats.com/rider/luke-mudgway" xr:uid="{CD5E4D33-DAB7-4596-A23F-01DC2D1A9B10}"/>
    <hyperlink ref="A1920" r:id="rId741" display="https://www.procyclingstats.com/rider/kuicheng-wang" xr:uid="{6754A891-1076-4312-AFA9-8D204209CFEE}"/>
    <hyperlink ref="A1815" r:id="rId742" display="https://www.procyclingstats.com/rider/adam-toupalik" xr:uid="{E0461217-011E-4EEA-93F3-C29A38231484}"/>
    <hyperlink ref="A1307" r:id="rId743" display="https://www.procyclingstats.com/rider/mason-hollyman" xr:uid="{A1235033-4628-4218-8D96-FDCBBEF922F1}"/>
    <hyperlink ref="A890" r:id="rId744" display="https://www.procyclingstats.com/rider/jon-agirre" xr:uid="{73327F7A-5FFE-44A0-819D-013DA71CB06B}"/>
    <hyperlink ref="A961" r:id="rId745" display="https://www.procyclingstats.com/rider/xabier-berasategi-garmendia" xr:uid="{D8D6C94D-0691-4C97-A134-F81003F0E6FB}"/>
    <hyperlink ref="A1537" r:id="rId746" display="https://www.procyclingstats.com/rider/tobias-muller1" xr:uid="{F82203CC-9467-470A-8C2E-20C07B354905}"/>
    <hyperlink ref="A1179" r:id="rId747" display="https://www.procyclingstats.com/rider/alexy-faure-prost" xr:uid="{D867FC1F-A5BF-4940-A4E6-2A0773653199}"/>
    <hyperlink ref="A1435" r:id="rId748" display="https://www.procyclingstats.com/rider/leangel-linarez" xr:uid="{C75717F2-FC9D-4CB0-9E34-06F88E3A54B9}"/>
    <hyperlink ref="A1063" r:id="rId749" display="https://www.procyclingstats.com/rider/ivan-cobo-cayon" xr:uid="{1B8431EF-579E-43B9-A5C6-FC97732A6EB2}"/>
    <hyperlink ref="A1039" r:id="rId750" display="https://www.procyclingstats.com/rider/antonio-carvalho" xr:uid="{BF9BA146-223B-4E98-85FA-6EB2D94B7B0C}"/>
    <hyperlink ref="A1263" r:id="rId751" display="https://www.procyclingstats.com/rider/cesar-david-guavita" xr:uid="{B3570681-49AD-4210-91C1-BF4B469B21BB}"/>
    <hyperlink ref="A900" r:id="rId752" display="https://www.procyclingstats.com/rider/kasper-andersen1" xr:uid="{7A1F3636-FB6D-4DD1-AA96-DD5C8165EF06}"/>
    <hyperlink ref="A1365" r:id="rId753" display="https://www.procyclingstats.com/rider/magnus-bak-klaris" xr:uid="{1B78E75F-B97F-41A0-A41A-1748EFDB6FE1}"/>
    <hyperlink ref="A1301" r:id="rId754" display="https://www.procyclingstats.com/rider/noah-hobbs" xr:uid="{8CB56128-4755-4034-92F4-E344DF3C68EC}"/>
    <hyperlink ref="A1014" r:id="rId755" display="https://www.procyclingstats.com/rider/marc-brustenga-masague" xr:uid="{6487CE1F-186C-40E7-853B-BC822B861EE1}"/>
    <hyperlink ref="A1865" r:id="rId756" display="https://www.procyclingstats.com/rider/vincent-van-hemelen" xr:uid="{9909B7B9-5014-4EC3-94CA-B93247DBA2A2}"/>
    <hyperlink ref="A1904" r:id="rId757" display="https://www.procyclingstats.com/rider/giacomo-villa" xr:uid="{34C688E2-D0BA-412A-9E37-60D731E8F3DF}"/>
    <hyperlink ref="A1799" r:id="rId758" display="https://www.procyclingstats.com/rider/pierre-thierry" xr:uid="{C5B7D04A-1003-4970-A46D-805EA11F1A8F}"/>
    <hyperlink ref="A1633" r:id="rId759" display="https://www.procyclingstats.com/rider/michal-pomorski" xr:uid="{1CAE016D-9922-44D8-B337-90BCCDCEC68F}"/>
    <hyperlink ref="A1617" r:id="rId760" display="https://www.procyclingstats.com/rider/riley-pickrell" xr:uid="{C62017EA-B289-4F54-949C-79E91E356399}"/>
    <hyperlink ref="A973" r:id="rId761" display="https://www.procyclingstats.com/rider/carl-frederik-bevort" xr:uid="{39FF87CA-AB2F-4FF4-9D91-0FCCE8F387F4}"/>
    <hyperlink ref="A1652" r:id="rId762" display="https://www.procyclingstats.com/rider/nadav-raisberg" xr:uid="{8FCD69A2-C417-4524-97C5-C7B7C196D1F6}"/>
    <hyperlink ref="A1610" r:id="rId763" display="https://www.procyclingstats.com/rider/diego-pescador" xr:uid="{7799D300-4D58-4ECD-B5E1-37714F07408A}"/>
    <hyperlink ref="A1237" r:id="rId764" display="https://www.procyclingstats.com/rider/joshua-golliker" xr:uid="{F0C7C4BE-B295-4CAB-9DFF-CBAA220DAC77}"/>
    <hyperlink ref="A1414" r:id="rId765" display="https://www.procyclingstats.com/rider/jean-louis-le" xr:uid="{C4811419-CF3E-4F55-BC66-470C320B85F7}"/>
    <hyperlink ref="A1772" r:id="rId766" display="https://www.procyclingstats.com/rider/florian-stork" xr:uid="{E3557C48-F1FF-41B2-80F5-5D8851522617}"/>
    <hyperlink ref="A1339" r:id="rId767" display="https://www.procyclingstats.com/rider/vincent-john" xr:uid="{87634222-AD5D-45F3-A6CC-B18C2A94E95B}"/>
    <hyperlink ref="A1141" r:id="rId768" display="https://www.procyclingstats.com/rider/vinzent-dorn" xr:uid="{F29995D9-FDDD-4D11-8830-D9476B984C55}"/>
    <hyperlink ref="A1109" r:id="rId769" display="https://www.procyclingstats.com/rider/dries-de-pooter" xr:uid="{1A09618F-54AA-426A-B2E1-4870B7E83461}"/>
    <hyperlink ref="A1571" r:id="rId770" display="https://www.procyclingstats.com/rider/ahmet-orken" xr:uid="{9154F5E4-EA57-4BCD-B6CD-857BC50E6423}"/>
    <hyperlink ref="A880" r:id="rId771" display="https://www.procyclingstats.com/rider/mohamad-izzat-hilmi-abdul-halil" xr:uid="{7C3B0D2A-E295-4BF0-BA92-3DE19A2EF41B}"/>
    <hyperlink ref="A1726" r:id="rId772" display="https://www.procyclingstats.com/rider/michal-schuran" xr:uid="{95E4A6F1-C165-4621-8C6D-E8C65B4C69C7}"/>
    <hyperlink ref="A918" r:id="rId773" display="https://www.procyclingstats.com/rider/huub-artz" xr:uid="{13207B42-4213-4D49-96EE-3E20D5E01157}"/>
    <hyperlink ref="A987" r:id="rId774" display="https://www.procyclingstats.com/rider/maris-bogdanovics" xr:uid="{3E523EF5-B76F-49F3-992B-D0FABF7430B4}"/>
    <hyperlink ref="A1645" r:id="rId775" display="https://www.procyclingstats.com/rider/lorenzo-quartucci2" xr:uid="{3FDB9F47-96D3-4F9A-B17D-5FD7C70AB304}"/>
    <hyperlink ref="A1892" r:id="rId776" display="https://www.procyclingstats.com/rider/victor-vercouillie" xr:uid="{6718B57B-56B8-484E-A2E3-109E08AB85B7}"/>
    <hyperlink ref="A1671" r:id="rId777" display="https://www.procyclingstats.com/rider/kane-richards" xr:uid="{36C65E31-6879-43B4-9E75-BDC83B52AF48}"/>
    <hyperlink ref="A1917" r:id="rId778" display="https://www.procyclingstats.com/rider/red-walters" xr:uid="{AA432004-B501-4AAE-AEA9-922DAC1C64E3}"/>
    <hyperlink ref="A1452" r:id="rId779" display="https://www.procyclingstats.com/rider/binyan-ma" xr:uid="{A3C93642-F9B5-43DF-8841-94C601E42590}"/>
    <hyperlink ref="A1675" r:id="rId780" display="https://www.procyclingstats.com/rider/felix-ritzinger" xr:uid="{F62E56C5-887E-47A3-AE3B-68095FF5DDE9}"/>
    <hyperlink ref="A1713" r:id="rId781" display="https://www.procyclingstats.com/rider/tristan-saunders" xr:uid="{CEA914A4-BBC6-4E9F-8A7E-FC046EDC1D30}"/>
    <hyperlink ref="A1315" r:id="rId782" display="https://www.procyclingstats.com/rider/antoine-huby" xr:uid="{FC0DF9AE-BA39-4D3A-A908-D6F6C61AA505}"/>
    <hyperlink ref="A1231" r:id="rId783" display="https://www.procyclingstats.com/rider/damien-girard" xr:uid="{18F934B0-937E-4D98-AD37-6F80F3B33162}"/>
    <hyperlink ref="A1245" r:id="rId784" display="https://www.procyclingstats.com/rider/alexis-gougeard" xr:uid="{32B36E64-5C8B-440B-BDB3-C2913B96E21A}"/>
    <hyperlink ref="A986" r:id="rId785" display="https://www.procyclingstats.com/rider/william-blume-levy" xr:uid="{542EF456-086B-4966-9BAA-3BC81DDA023F}"/>
    <hyperlink ref="A1609" r:id="rId786" display="https://www.procyclingstats.com/rider/davide-persico" xr:uid="{8CEB3CEF-C53E-4B91-B169-3D8CA6295815}"/>
    <hyperlink ref="A1539" r:id="rId787" display="https://www.procyclingstats.com/rider/jose-muniz-vazquez" xr:uid="{7259F878-D07E-4948-AF3D-B4BC764C414D}"/>
    <hyperlink ref="A1668" r:id="rId788" display="https://www.procyclingstats.com/rider/yeison-reyes" xr:uid="{3345A964-00A8-450C-86C1-8775836CE3A5}"/>
    <hyperlink ref="A1572" r:id="rId789" display="https://www.procyclingstats.com/rider/alejandro-osorio-carbajal" xr:uid="{2E0F3AB8-3A61-401F-9DD5-0D2869B99993}"/>
    <hyperlink ref="A1758" r:id="rId790" display="https://www.procyclingstats.com/rider/nelson-soto" xr:uid="{F8330486-C662-4ABF-9D32-7094FA851316}"/>
    <hyperlink ref="A1497" r:id="rId791" display="https://www.procyclingstats.com/rider/daniel-alejandro-mendez-norena" xr:uid="{311E74A3-FBBE-4BB9-B310-4F0DB5D51D12}"/>
    <hyperlink ref="A1684" r:id="rId792" display="https://www.procyclingstats.com/rider/brandon-alejandro-rojas-vega" xr:uid="{2B1CDAA4-FCF8-4CB6-A936-51924B1C21C4}"/>
    <hyperlink ref="A923" r:id="rId793" display="https://www.procyclingstats.com/rider/kevin-avoine" xr:uid="{BD69A1A5-D221-4C5E-9487-639F4C6FA853}"/>
    <hyperlink ref="A1714" r:id="rId794" display="https://www.procyclingstats.com/rider/kasper-saver" xr:uid="{596BB648-5B42-474B-916F-BBB67BE81BE4}"/>
    <hyperlink ref="A1015" r:id="rId795" display="https://www.procyclingstats.com/rider/alberto-bruttomesso" xr:uid="{62F72C97-3701-4528-9816-2AA15F9A4DEB}"/>
    <hyperlink ref="A1853" r:id="rId796" display="https://www.procyclingstats.com/rider/fabio-van-den-bossche" xr:uid="{24110A10-551C-400E-966A-5AB20A79DE35}"/>
    <hyperlink ref="A1178" r:id="rId797" display="https://www.procyclingstats.com/rider/alessandro-fancellu" xr:uid="{7AA6C2DC-2FDA-473B-AE83-03078E77DC9F}"/>
    <hyperlink ref="A1722" r:id="rId798" display="https://www.procyclingstats.com/rider/anton-schiffer" xr:uid="{3F369E81-9007-47C2-B75B-C2884CF31B0E}"/>
    <hyperlink ref="A898" r:id="rId799" display="https://www.procyclingstats.com/rider/goncalo-amado" xr:uid="{390EF5EA-C5F8-418B-BD14-DC65F410DA17}"/>
    <hyperlink ref="A1396" r:id="rId800" display="https://www.procyclingstats.com/rider/jordan-labrosse" xr:uid="{FB33F747-0736-401F-817F-F66587DF1ED8}"/>
    <hyperlink ref="A1088" r:id="rId801" display="https://www.procyclingstats.com/rider/melvin-crommelinck" xr:uid="{4F683D74-9CA3-4A18-8018-25E1C451A62C}"/>
    <hyperlink ref="A1543" r:id="rId802" display="https://www.procyclingstats.com/rider/axel-narbonne" xr:uid="{C6AE647E-17D2-4876-8326-17531903F875}"/>
    <hyperlink ref="A1487" r:id="rId803" display="https://www.procyclingstats.com/rider/alexandre-mayer" xr:uid="{92AB27C0-C8DE-467C-BE24-9B778C3E9FE6}"/>
    <hyperlink ref="A1274" r:id="rId804" display="https://www.procyclingstats.com/rider/yoel-habteab" xr:uid="{FD2D9350-0CB0-4574-A081-1F6B0C08CE04}"/>
    <hyperlink ref="A1851" r:id="rId805" display="https://www.procyclingstats.com/rider/lorenz-van-de-wynkele" xr:uid="{5E57D684-30FE-4B57-BC97-959B50E798A0}"/>
    <hyperlink ref="A1239" r:id="rId806" display="https://www.procyclingstats.com/rider/german-dario-gomez" xr:uid="{29A0CA22-2F7D-482D-B6C4-6EE098771236}"/>
    <hyperlink ref="A1382" r:id="rId807" display="https://www.procyclingstats.com/rider/moritz-kretschy" xr:uid="{7743A31F-C4BA-4D30-8746-0B2710D149F1}"/>
    <hyperlink ref="A1157" r:id="rId808" display="https://www.procyclingstats.com/rider/kamiel-eeman" xr:uid="{80D4107E-C643-4509-B3F0-A7DE2C0D5C50}"/>
    <hyperlink ref="A1219" r:id="rId809" display="https://www.procyclingstats.com/rider/dillon-geary" xr:uid="{2EEF6336-885C-4646-8255-CAD68AB14E7A}"/>
    <hyperlink ref="A1064" r:id="rId810" display="https://www.procyclingstats.com/rider/kevin-colleoni" xr:uid="{A12931B4-8F09-4EF6-902C-555CA29C3E28}"/>
    <hyperlink ref="A1294" r:id="rId811" display="https://www.procyclingstats.com/rider/emil-herzog" xr:uid="{E1F00F67-3E5F-4E82-A3D3-B6E15EA07D9B}"/>
    <hyperlink ref="A1550" r:id="rId812" display="https://www.procyclingstats.com/rider/bentley-niquet-olden" xr:uid="{E0E51C26-307F-475E-80E1-2AF1C23A84F9}"/>
    <hyperlink ref="A1100" r:id="rId813" display="https://www.procyclingstats.com/rider/davide-de-cassan" xr:uid="{7B95F760-154B-4BC9-99F3-A68149C09D4D}"/>
    <hyperlink ref="A1095" r:id="rId814" display="https://www.procyclingstats.com/rider/valentin-darbellay" xr:uid="{9CB4B9FE-AC6D-4FDA-8724-6C1AFCB26953}"/>
    <hyperlink ref="A995" r:id="rId815" display="https://www.procyclingstats.com/rider/julian-borresch" xr:uid="{7347056A-0CB7-4086-AE52-70662EE33562}"/>
    <hyperlink ref="A1520" r:id="rId816" display="https://www.procyclingstats.com/rider/alessandro-monaco" xr:uid="{0DA9AB51-7D4A-4B88-8BE8-E0CB0A232CCA}"/>
    <hyperlink ref="A885" r:id="rId817" display="https://www.procyclingstats.com/rider/ruben-mario-acosta" xr:uid="{EC023087-44BD-4508-AF02-5134B2DAAD15}"/>
    <hyperlink ref="A1061" r:id="rId818" display="https://www.procyclingstats.com/rider/boris-clark" xr:uid="{D5123DD4-C85C-439B-98E3-D87DC6ABBF33}"/>
    <hyperlink ref="A1485" r:id="rId819" display="https://www.procyclingstats.com/rider/louka-matthys" xr:uid="{625C6CD1-54C9-4EF4-8C69-08528254619B}"/>
    <hyperlink ref="A1034" r:id="rId820" display="https://www.procyclingstats.com/rider/giovanni-carboni" xr:uid="{FF9128F1-6948-4742-8C72-ED934BEF4BD0}"/>
    <hyperlink ref="A1288" r:id="rId821" display="https://www.procyclingstats.com/rider/paul-hennequin" xr:uid="{22DDA824-026A-4F39-B762-9D35273E1676}"/>
    <hyperlink ref="A1433" r:id="rId822" display="https://www.procyclingstats.com/rider/fabian-lienhard" xr:uid="{63D2983E-94DF-4571-8D64-4993B30BA8F7}"/>
    <hyperlink ref="A899" r:id="rId823" display="https://www.procyclingstats.com/rider/idar-andersen" xr:uid="{6F1421BD-ACDF-436E-A32B-6E25D23A17EA}"/>
    <hyperlink ref="A1273" r:id="rId824" display="https://www.procyclingstats.com/rider/jorge-gutierrez-gonzalez" xr:uid="{023CFB65-9526-410A-86B6-807EF3484852}"/>
    <hyperlink ref="A1323" r:id="rId825" display="https://www.procyclingstats.com/rider/noa-isidore" xr:uid="{7B414A6D-AF1F-4DD8-99B3-D29BC38F6ED9}"/>
    <hyperlink ref="A1006" r:id="rId826" display="https://www.procyclingstats.com/rider/clement-braz-afonso" xr:uid="{E9BDD951-CB76-4482-8F16-C51B45335540}"/>
    <hyperlink ref="A1570" r:id="rId827" display="https://www.procyclingstats.com/rider/joes-oosterlinck" xr:uid="{1FF919CA-3A6A-4539-A50A-DBBACB4A5FAD}"/>
    <hyperlink ref="A1345" r:id="rId828" display="https://www.procyclingstats.com/rider/matisse-julien" xr:uid="{06C17650-F812-45D9-9CA1-FD2D372E02F2}"/>
    <hyperlink ref="A1587" r:id="rId829" display="https://www.procyclingstats.com/rider/sang-hong-park" xr:uid="{1F8BD35D-4778-4638-8F00-867717FB0FF6}"/>
    <hyperlink ref="A1940" r:id="rId830" display="https://www.procyclingstats.com/rider/ratchanon-yaowarat" xr:uid="{11770EDD-72B1-4543-8C98-852A5B1200E8}"/>
    <hyperlink ref="A1432" r:id="rId831" display="https://www.procyclingstats.com/rider/zhen-li" xr:uid="{021FEFAF-1353-40B0-BB7C-93FB44AFDAD4}"/>
    <hyperlink ref="A1692" r:id="rId832" display="https://www.procyclingstats.com/rider/muhammad-nur-aiman-bin-rosli" xr:uid="{1E20BF11-7D96-47FC-B8CD-DC7A8B200589}"/>
    <hyperlink ref="A1053" r:id="rId833" display="https://www.procyclingstats.com/rider/peerapol-chawchiangkwang" xr:uid="{53078AC5-C7F7-4ED2-AA7D-00DD5E0B3913}"/>
    <hyperlink ref="A1826" r:id="rId834" display="https://www.procyclingstats.com/rider/ren-tsen" xr:uid="{9C092C8D-04E5-4C10-8CE0-66854A2285FF}"/>
    <hyperlink ref="A1708" r:id="rId835" display="https://www.procyclingstats.com/rider/nati-samansanti" xr:uid="{5BFFD4CF-E62E-4950-8169-F8686D59AB1B}"/>
    <hyperlink ref="A1739" r:id="rId836" display="https://www.procyclingstats.com/rider/yutao-shen" xr:uid="{6332D057-D17E-4E65-A817-4506798CBB93}"/>
    <hyperlink ref="A1958" r:id="rId837" display="https://www.procyclingstats.com/rider/zulfikri-zulkifli" xr:uid="{03E503FD-387B-4AB5-90E1-BE63F7CB652A}"/>
    <hyperlink ref="A1357" r:id="rId838" display="https://www.procyclingstats.com/rider/nick-kergozou" xr:uid="{11584A67-F7C6-4396-A451-A477DE95227D}"/>
    <hyperlink ref="A1498" r:id="rId839" display="https://www.procyclingstats.com/rider/aidan-james-mendoza" xr:uid="{4ED6EAB8-9AB7-4AAB-8B50-B8B8F5A108AB}"/>
    <hyperlink ref="A1364" r:id="rId840" display="https://www.procyclingstats.com/rider/noppachai-klahan" xr:uid="{3AB9E697-213F-460A-B36E-87384452334B}"/>
    <hyperlink ref="A1489" r:id="rId841" display="https://www.procyclingstats.com/rider/muhammad-syawal-mazlin" xr:uid="{5A6C403E-3621-4DCC-A2F5-8F6B24EDA6F2}"/>
    <hyperlink ref="A1330" r:id="rId842" display="https://www.procyclingstats.com/rider/junhyeok-jang" xr:uid="{0C379E4C-80F7-4353-A367-A40F92802402}"/>
    <hyperlink ref="A1665" r:id="rId843" display="https://www.procyclingstats.com/rider/mikel-retegi" xr:uid="{92ACA7DE-D74B-409A-802E-A00995045D3F}"/>
    <hyperlink ref="A1444" r:id="rId844" display="https://www.procyclingstats.com/rider/joseba-lopez-cuesta" xr:uid="{A9108C0B-4487-4FED-BE03-027A49A87F11}"/>
    <hyperlink ref="A1512" r:id="rId845" display="https://www.procyclingstats.com/rider/iker-mintegi-claver" xr:uid="{D8450A7F-B7F4-4B54-9349-9456E9A8B72C}"/>
    <hyperlink ref="A1269" r:id="rId846" display="https://www.procyclingstats.com/rider/andrea-guerra" xr:uid="{A7004ADE-44C9-4A10-B26F-F76BA07FE975}"/>
    <hyperlink ref="A1249" r:id="rId847" display="https://www.procyclingstats.com/rider/matthew-greenwood" xr:uid="{11553FDA-95A5-4DFC-8407-BECAA884FCCC}"/>
    <hyperlink ref="A1501" r:id="rId848" display="https://www.procyclingstats.com/rider/ben-metcalfe" xr:uid="{88CF56C1-4C9E-40CC-B6BB-6AF9CAA68340}"/>
    <hyperlink ref="A1493" r:id="rId849" display="https://www.procyclingstats.com/rider/jackson-medway" xr:uid="{58082235-54A3-4A3F-8E38-59C77F2D898D}"/>
    <hyperlink ref="A1765" r:id="rId850" display="https://www.procyclingstats.com/rider/oliver-stenning" xr:uid="{C8B3EB0D-FB9E-4C0C-B412-09C4114F5162}"/>
    <hyperlink ref="A1056" r:id="rId851" display="https://www.procyclingstats.com/rider/alastair-christie-johnston" xr:uid="{108ED050-24CC-4AA5-B5FA-F7616AC50BA0}"/>
    <hyperlink ref="A1092" r:id="rId852" display="https://www.procyclingstats.com/rider/filippo-d-aiuto" xr:uid="{1F881BCB-2561-4C67-83B1-1A5D11C1F802}"/>
    <hyperlink ref="A1420" r:id="rId853" display="https://www.procyclingstats.com/rider/enzo-leijnse" xr:uid="{B699B171-272D-496C-8231-86E9BA18353C}"/>
    <hyperlink ref="A999" r:id="rId854" display="https://www.procyclingstats.com/rider/leo-bouvier" xr:uid="{4FBABDFC-68ED-418B-BE43-9E0D7AC815AC}"/>
    <hyperlink ref="A1021" r:id="rId855" display="https://www.procyclingstats.com/rider/samet-bulut" xr:uid="{06CE100E-E252-4926-BE2F-0C9E100B7545}"/>
    <hyperlink ref="A1549" r:id="rId856" display="https://www.procyclingstats.com/rider/sebastian-nielsen" xr:uid="{7391F26D-D15E-468C-947F-81FE99D2D518}"/>
    <hyperlink ref="A1483" r:id="rId857" display="https://www.procyclingstats.com/rider/oliver-mattheis" xr:uid="{A99DE3E5-8772-4AE3-97C3-DA470ED9E4F2}"/>
    <hyperlink ref="A1812" r:id="rId858" display="https://www.procyclingstats.com/rider/albert-torres" xr:uid="{377260BF-8D25-42C3-BE10-EB29298731B2}"/>
    <hyperlink ref="A901" r:id="rId859" display="https://www.procyclingstats.com/rider/mads-andersen" xr:uid="{DEA1C19C-4ACC-4BA7-8EB5-A92A825572E9}"/>
    <hyperlink ref="A1728" r:id="rId860" display="https://www.procyclingstats.com/rider/cameron-scott" xr:uid="{BFA37331-89F4-4BBF-9BB4-8B948F894FA9}"/>
    <hyperlink ref="A1260" r:id="rId861" display="https://www.procyclingstats.com/rider/simone-gualdi" xr:uid="{229E748C-0BE2-42CD-8D64-38EAE14B6674}"/>
    <hyperlink ref="A1461" r:id="rId862" display="https://www.procyclingstats.com/rider/nolann-mahoudo" xr:uid="{AFF7EC5B-4FB6-44EA-A35F-90C8B282FE29}"/>
    <hyperlink ref="A1644" r:id="rId863" display="https://www.procyclingstats.com/rider/samuel-quaranta" xr:uid="{DFB64FF9-6EDC-4ACD-8956-22C72050AF19}"/>
    <hyperlink ref="A1911" r:id="rId864" display="https://www.procyclingstats.com/rider/martin-voltr" xr:uid="{53E81F4F-9C4F-4272-A79D-93582370F297}"/>
    <hyperlink ref="A1131" r:id="rId865" display="https://www.procyclingstats.com/rider/siebe-deweirdt" xr:uid="{B9F4DFB9-E057-444D-AC94-451CAEB38105}"/>
    <hyperlink ref="A928" r:id="rId866" display="https://www.procyclingstats.com/rider/christian-bagatin" xr:uid="{6D8E8C82-AF52-47F1-9655-F909B87092DE}"/>
    <hyperlink ref="A1287" r:id="rId867" display="https://www.procyclingstats.com/rider/mika-heming" xr:uid="{1DD1C17A-FD8B-424C-B7E0-CFDB8092E0A4}"/>
    <hyperlink ref="A1417" r:id="rId868" display="https://www.procyclingstats.com/rider/gwen-leclainche" xr:uid="{1B9C6B3C-1111-4707-B23D-F46DF9E42EFC}"/>
    <hyperlink ref="A1316" r:id="rId869" display="https://www.procyclingstats.com/rider/antoine-hue" xr:uid="{53C52529-2200-4EA9-BF9C-333FC5AF5D6C}"/>
    <hyperlink ref="A1418" r:id="rId870" display="https://www.procyclingstats.com/rider/jeremy-lecroq" xr:uid="{06A84BA7-A502-4867-878D-96F60820559B}"/>
    <hyperlink ref="A1522" r:id="rId871" display="https://www.procyclingstats.com/rider/cyrus-monk" xr:uid="{D7F9455C-F77D-4A60-9B5A-42A2273AD288}"/>
    <hyperlink ref="A1944" r:id="rId872" display="https://www.procyclingstats.com/rider/bogdan-zabelinskiy" xr:uid="{695CB3E2-E86E-419F-9665-12E136EDA1D3}"/>
    <hyperlink ref="A891" r:id="rId873" display="https://www.procyclingstats.com/rider/blake-agnoletto" xr:uid="{425D449A-010B-4D81-9009-A57FDC45F9D6}"/>
    <hyperlink ref="A1785" r:id="rId874" display="https://www.procyclingstats.com/rider/filippo-tagliani" xr:uid="{3997F6DB-F00D-447C-9EA8-DFFD5149C0BB}"/>
    <hyperlink ref="A1090" r:id="rId875" display="https://www.procyclingstats.com/rider/konrad-czabok" xr:uid="{B74938F0-DDF2-46A2-A277-1513AAF32D30}"/>
    <hyperlink ref="A1697" r:id="rId876" display="https://www.procyclingstats.com/rider/bartosz-rudyk" xr:uid="{86510259-809F-4EF4-93CA-C89E1DC7AF82}"/>
    <hyperlink ref="A1639" r:id="rId877" display="https://www.procyclingstats.com/rider/tomas-pridal" xr:uid="{74B8905D-9D52-4083-B4CE-7BDEDB1665F0}"/>
    <hyperlink ref="A1296" r:id="rId878" display="https://www.procyclingstats.com/rider/dylan-hicks" xr:uid="{8F94CFE4-2C24-49BA-B1DA-276C26CF35FF}"/>
    <hyperlink ref="A1234" r:id="rId879" display="https://www.procyclingstats.com/rider/bo-godart" xr:uid="{D055F7A5-7B12-451E-B8EE-9D03380AEB1C}"/>
    <hyperlink ref="A1560" r:id="rId880" display="https://www.procyclingstats.com/rider/ronan-o-connor" xr:uid="{B1C45838-B1A1-4B99-9CD7-6D3161B69F6B}"/>
    <hyperlink ref="A1876" r:id="rId881" display="https://www.procyclingstats.com/rider/otto-van-zanden" xr:uid="{EC3376C5-2B0D-4D04-9E73-A37F01EDC563}"/>
    <hyperlink ref="A1467" r:id="rId882" display="https://www.procyclingstats.com/rider/gianni-marchand" xr:uid="{4C21B3AA-E279-443F-8A00-C50AB030E3E1}"/>
    <hyperlink ref="A1760" r:id="rId883" display="https://www.procyclingstats.com/rider/daniel-stampe" xr:uid="{C907D422-A4C4-4A06-B89C-9ED8B1DEF875}"/>
    <hyperlink ref="A888" r:id="rId884" display="https://www.procyclingstats.com/rider/toon-aerts" xr:uid="{379ACF6E-21D9-419D-ABDA-ED1762D830A0}"/>
    <hyperlink ref="A910" r:id="rId885" display="https://www.procyclingstats.com/rider/franklin-archibold" xr:uid="{D4C501E6-ABC6-435A-945A-ED7795C4FA83}"/>
    <hyperlink ref="A1930" r:id="rId886" display="https://www.procyclingstats.com/rider/conor-white" xr:uid="{E7DB9F65-FE21-4127-962C-B7B722A3DCD6}"/>
    <hyperlink ref="A1897" r:id="rId887" display="https://www.procyclingstats.com/rider/lukas-vernersson" xr:uid="{CD8C84FF-79E1-40AA-8948-6B90DA17DA67}"/>
    <hyperlink ref="A914" r:id="rId888" display="https://www.procyclingstats.com/rider/rait-arm" xr:uid="{240B1706-5620-43E4-B4B4-F3243534DF75}"/>
    <hyperlink ref="A1379" r:id="rId889" display="https://www.procyclingstats.com/rider/mateusz-kostanski" xr:uid="{47CEDD71-6BE0-4665-8435-AA11837AAE57}"/>
    <hyperlink ref="A1551" r:id="rId890" display="https://www.procyclingstats.com/rider/oskar-nisu" xr:uid="{F1F07B9B-21D1-462A-8489-4E642FCE84DF}"/>
    <hyperlink ref="A1366" r:id="rId891" display="https://www.procyclingstats.com/rider/karlis-klismets" xr:uid="{38B430C6-BA38-4FBA-86F3-59291824DBFD}"/>
    <hyperlink ref="A1405" r:id="rId892" display="https://www.procyclingstats.com/rider/venantas-lasinis" xr:uid="{F513A74A-798A-4790-AB15-4CBBD8641010}"/>
    <hyperlink ref="A1427" r:id="rId893" display="https://www.procyclingstats.com/rider/martti-lenzius" xr:uid="{C53EAF26-E0EC-475A-B290-7F7203692CF6}"/>
    <hyperlink ref="A1608" r:id="rId894" display="https://www.procyclingstats.com/rider/alessandro-perracchione" xr:uid="{16949741-AE9D-4CD9-8E38-21C21209FEE5}"/>
    <hyperlink ref="A1329" r:id="rId895" display="https://www.procyclingstats.com/rider/artus-jaladeau" xr:uid="{0496D380-9AD6-4480-8269-68D5B31AD35F}"/>
    <hyperlink ref="A1008" r:id="rId896" display="https://www.procyclingstats.com/rider/sebastian-brenes" xr:uid="{A4AC4788-6A35-4524-BCFE-D035972F6E0B}"/>
    <hyperlink ref="A1881" r:id="rId897" display="https://www.procyclingstats.com/rider/eirik-vang-vang-aas" xr:uid="{1ABA27AD-4B94-4A44-B0A9-CC98747E9969}"/>
    <hyperlink ref="A1658" r:id="rId898" display="https://www.procyclingstats.com/rider/filip-reha" xr:uid="{740F9593-AE4D-4CB4-A619-0FBB0703FF8E}"/>
    <hyperlink ref="A1084" r:id="rId899" display="https://www.procyclingstats.com/rider/lars-craps" xr:uid="{66457AD9-9DE2-4D23-BCE6-4E8C2AAA4017}"/>
    <hyperlink ref="A1462" r:id="rId900" display="https://www.procyclingstats.com/rider/adrien-maire" xr:uid="{7953C72A-8C9F-4F46-B5A4-8313F00ED919}"/>
    <hyperlink ref="A1839" r:id="rId901" display="https://www.procyclingstats.com/rider/halvor-utengen-sandstad" xr:uid="{9C988AFE-1EA9-4CE1-93D2-7B235314EF07}"/>
    <hyperlink ref="A1921" r:id="rId902" display="https://www.procyclingstats.com/rider/lawrence-warbasse" xr:uid="{0460D40D-ED9F-46E9-9A51-83C3A8033E8E}"/>
    <hyperlink ref="A1691" r:id="rId903" display="https://www.procyclingstats.com/rider/pim-ronhaar" xr:uid="{96F84B9D-3CC0-44F4-A2EE-008A4B74BC82}"/>
    <hyperlink ref="A1531" r:id="rId904" display="https://www.procyclingstats.com/rider/wessel-mouris" xr:uid="{00341E46-BF10-4A8A-91F6-34798E22BE7C}"/>
    <hyperlink ref="A1724" r:id="rId905" display="https://www.procyclingstats.com/rider/peter-schulting" xr:uid="{587C4F3E-736C-4AD1-B030-241956E9E16B}"/>
    <hyperlink ref="A1872" r:id="rId906" display="https://www.procyclingstats.com/rider/roel-van-sintmaartensdijk" xr:uid="{4C3F1E5B-0513-4A05-B40B-83EC91E8DC48}"/>
    <hyperlink ref="A1858" r:id="rId907" display="https://www.procyclingstats.com/rider/axel-van-der-tuuk" xr:uid="{EBE0FEF6-3F86-4FDC-A51E-AB3DD6BF5947}"/>
    <hyperlink ref="A1398" r:id="rId908" display="https://www.procyclingstats.com/rider/michiel-lambrecht" xr:uid="{F4DA0A26-8B5B-4511-8532-CC5B3E8ED5CD}"/>
    <hyperlink ref="A1066" r:id="rId909" display="https://www.procyclingstats.com/rider/filippo-conca" xr:uid="{EF2D0C86-FC7B-4009-9405-0AADB7EACA03}"/>
    <hyperlink ref="A1408" r:id="rId910" display="https://www.procyclingstats.com/rider/wan-yau-lau" xr:uid="{0EF3D6A1-0176-43D5-9B63-C1203E4876EF}"/>
    <hyperlink ref="A1509" r:id="rId911" display="https://www.procyclingstats.com/rider/nicolas-milesi" xr:uid="{0047A9F2-E2CE-49C7-93D3-7F5638D67677}"/>
    <hyperlink ref="A1939" r:id="rId912" display="https://www.procyclingstats.com/rider/masaki-yamamoto" xr:uid="{F87BA13B-E65B-4DB4-A4E9-817FADC65451}"/>
    <hyperlink ref="A1349" r:id="rId913" display="https://www.procyclingstats.com/rider/tomas-kalojiros" xr:uid="{4C742B7C-6820-4673-A6E3-068EA53A4466}"/>
    <hyperlink ref="A1262" r:id="rId914" display="https://www.procyclingstats.com/rider/jonathan-guatibonza" xr:uid="{B08CFE60-C96B-4B4B-A7C0-1F3B631A3F74}"/>
    <hyperlink ref="A1657" r:id="rId915" display="https://www.procyclingstats.com/rider/anze-ravbar" xr:uid="{8458147F-6CF1-426C-8C70-7074409E5D88}"/>
    <hyperlink ref="A1912" r:id="rId916" display="https://www.procyclingstats.com/rider/daniel-vysocan" xr:uid="{DF8AC9BA-C045-401B-A66A-4B75C1EB7E77}"/>
    <hyperlink ref="A1649" r:id="rId917" display="https://www.procyclingstats.com/rider/andrea-raccagni-noviero" xr:uid="{5711CC0F-5A32-44DF-B223-56A85645E3F2}"/>
    <hyperlink ref="A1924" r:id="rId918" display="https://www.procyclingstats.com/rider/fabian-weiss" xr:uid="{B066237C-3DCA-4A1E-8EFF-4A3A3F8E0CF2}"/>
    <hyperlink ref="A1877" r:id="rId919" display="https://www.procyclingstats.com/rider/lars-vanden-heede" xr:uid="{DCCEED1D-83ED-4848-BF50-BB158E0EB185}"/>
    <hyperlink ref="A1816" r:id="rId920" display="https://www.procyclingstats.com/rider/wouter-toussaint" xr:uid="{DC21475B-F7DD-4D51-871B-59537F9E51DB}"/>
    <hyperlink ref="A1556" r:id="rId921" display="https://www.procyclingstats.com/rider/pavel-novak" xr:uid="{C73AA8F0-1D97-40CB-822B-5FAD1B4EED1C}"/>
    <hyperlink ref="A1094" r:id="rId922" display="https://www.procyclingstats.com/rider/andrea-d-amato" xr:uid="{D3AE9CC2-344B-4B4F-B562-9B519F5438D5}"/>
    <hyperlink ref="A1611" r:id="rId923" display="https://www.procyclingstats.com/rider/lorenzo-peschi" xr:uid="{0331BF45-66D1-40A8-8006-24F8C0C859A7}"/>
    <hyperlink ref="A1454" r:id="rId924" display="https://www.procyclingstats.com/rider/cesar-macias-estrada" xr:uid="{817DA97E-F69A-4580-A76C-FA6F789D3BE3}"/>
    <hyperlink ref="A1525" r:id="rId925" display="https://www.procyclingstats.com/rider/zeno-moonen" xr:uid="{6FEE814D-E096-4282-9EFE-A5919854D80B}"/>
    <hyperlink ref="A1547" r:id="rId926" display="https://www.procyclingstats.com/rider/lorenzo-nespoli" xr:uid="{1225B37E-18AC-4A3A-B0F3-1B41516C2AFD}"/>
    <hyperlink ref="A1641" r:id="rId927" display="https://www.procyclingstats.com/rider/samuele-privitera" xr:uid="{4C73D966-F978-4EFA-9196-BF3C024E3355}"/>
    <hyperlink ref="A994" r:id="rId928" display="https://www.procyclingstats.com/rider/alessandro-borgo" xr:uid="{4F1E5DE9-739E-4E5F-BCA7-A9B302864408}"/>
    <hyperlink ref="A1687" r:id="rId929" display="https://www.procyclingstats.com/rider/alessandro-romele" xr:uid="{084C3B90-66E5-4EA5-AD0F-1E66346826DA}"/>
    <hyperlink ref="A956" r:id="rId930" display="https://www.procyclingstats.com/rider/niklas-behrens" xr:uid="{71BE6743-4747-405F-9F43-B525A0F6912F}"/>
    <hyperlink ref="A1580" r:id="rId931" display="https://www.procyclingstats.com/rider/luca-paletti" xr:uid="{CB785EDC-E435-4313-AA79-07633E6EF3B8}"/>
    <hyperlink ref="A1698" r:id="rId932" display="https://www.procyclingstats.com/rider/jeferson-armando-ruiz-acuna" xr:uid="{714F5829-A53C-425E-BE0C-418E3208751D}"/>
    <hyperlink ref="A1828" r:id="rId933" display="https://www.procyclingstats.com/rider/luke-tuckwell" xr:uid="{B64AA98D-E8BC-40AD-B678-79A9FD394442}"/>
    <hyperlink ref="A1901" r:id="rId934" display="https://www.procyclingstats.com/rider/killian-verschuren" xr:uid="{45B04A7F-86D7-4701-9721-862FBC165447}"/>
    <hyperlink ref="A1950" r:id="rId935" display="https://www.procyclingstats.com/rider/mauricio-zapata" xr:uid="{EA511B01-9C56-4AC4-BD0F-927005E47FF5}"/>
    <hyperlink ref="A1486" r:id="rId936" display="https://www.procyclingstats.com/rider/pietro-mattio" xr:uid="{6CA155C6-734B-41DC-9226-C82A92C3F1AB}"/>
    <hyperlink ref="A1137" r:id="rId937" display="https://www.procyclingstats.com/rider/milan-donie" xr:uid="{4B33820C-E545-48A6-88B9-99AB695752D5}"/>
    <hyperlink ref="A1471" r:id="rId938" display="https://www.procyclingstats.com/rider/duarte-marivoet" xr:uid="{6743E749-C017-4719-AE47-4E026F17BABE}"/>
    <hyperlink ref="A1393" r:id="rId939" display="https://www.procyclingstats.com/rider/gerben-kuypers" xr:uid="{09198473-03FE-40F3-B5E0-A1BC44061949}"/>
    <hyperlink ref="A1243" r:id="rId940" display="https://www.procyclingstats.com/rider/roberto-gonzalez" xr:uid="{986A59AE-B09A-4F38-A5E1-543B6FC70C36}"/>
    <hyperlink ref="A1387" r:id="rId941" display="https://www.procyclingstats.com/rider/lukas-kubis" xr:uid="{28C4E8DA-46B0-4520-A898-AE9CBF6B5805}"/>
    <hyperlink ref="A955" r:id="rId942" display="https://www.procyclingstats.com/rider/hamish-beadle" xr:uid="{2F121FA7-BEA7-4151-AD33-9A0ECCBA747C}"/>
    <hyperlink ref="A886" r:id="rId943" display="https://www.procyclingstats.com/rider/johannes-adamietz" xr:uid="{4ECE54FB-53BF-4E1D-AE3D-00183E0EB0A8}"/>
    <hyperlink ref="A1825" r:id="rId944" display="https://www.procyclingstats.com/rider/kyrylo-tsarenko" xr:uid="{041AC40A-1E9E-459C-950D-BFAC2DE5068B}"/>
    <hyperlink ref="A1682" r:id="rId945" display="https://www.procyclingstats.com/rider/cameron-rogers" xr:uid="{773E655F-03B2-48D7-837B-0638BFFCCE26}"/>
    <hyperlink ref="A1304" r:id="rId946" display="https://www.procyclingstats.com/rider/philipp-hofbauer" xr:uid="{96268B7D-CE1C-4E33-819A-1360B6B14D20}"/>
    <hyperlink ref="A1148" r:id="rId947" display="https://www.procyclingstats.com/rider/luca-dressler" xr:uid="{9262D015-7B29-4FCE-A1BD-1C1136467A44}"/>
    <hyperlink ref="A1368" r:id="rId948" display="https://www.procyclingstats.com/rider/roger-kluge" xr:uid="{6CC299B6-1D96-4498-A160-20BAF49644B6}"/>
    <hyperlink ref="A1087" r:id="rId949" display="https://www.procyclingstats.com/rider/finn-crockett" xr:uid="{5876AC2B-BA00-4D3E-AE3E-DA3E8A8CCADD}"/>
    <hyperlink ref="A1919" r:id="rId950" display="https://www.procyclingstats.com/rider/jiancai-wang" xr:uid="{91A25FE7-8B36-4A09-B5EE-7603EE1E4FE0}"/>
    <hyperlink ref="A949" r:id="rId951" display="https://www.procyclingstats.com/rider/ethan-batt" xr:uid="{612C509A-B9A1-46F8-B460-3E6FB77473BB}"/>
    <hyperlink ref="A897" r:id="rId952" display="https://www.procyclingstats.com/rider/rodrigo-alvarez" xr:uid="{25564508-A6D4-4BBD-B2CC-422A8D504D5A}"/>
    <hyperlink ref="A1837" r:id="rId953" display="https://www.procyclingstats.com/rider/santiago-umba" xr:uid="{D667C22D-862C-48D6-95BC-0776788B5512}"/>
    <hyperlink ref="A1430" r:id="rId954" display="https://www.procyclingstats.com/rider/senne-leysen" xr:uid="{44769CE3-36A4-4090-89A6-0AE2695CB980}"/>
    <hyperlink ref="A1523" r:id="rId955" display="https://www.procyclingstats.com/rider/yonathan-monsalve" xr:uid="{E626B2E7-1929-4FA9-8EE3-D019DD80CCBF}"/>
    <hyperlink ref="A1012" r:id="rId956" display="https://www.procyclingstats.com/rider/fergus-browning" xr:uid="{C38A14D1-1097-4A30-898B-D5F84351D298}"/>
    <hyperlink ref="A1624" r:id="rId957" display="https://www.procyclingstats.com/rider/robin-plamondon" xr:uid="{780B2C9F-16D7-44B7-AE16-E7A29B4DE8D9}"/>
    <hyperlink ref="A1032" r:id="rId958" display="https://www.procyclingstats.com/rider/remi-capron" xr:uid="{FB7577F2-C303-4F30-8CEF-9FFEC8B3A3A9}"/>
    <hyperlink ref="A1011" r:id="rId959" display="https://www.procyclingstats.com/rider/nicolas-breuillard" xr:uid="{67B74CDA-FE01-47A8-A702-C7173AF3AA5B}"/>
    <hyperlink ref="A1750" r:id="rId960" display="https://www.procyclingstats.com/rider/william-smith" xr:uid="{E99EC633-BFFC-45B4-8B42-FF649ED3BC78}"/>
    <hyperlink ref="A1456" r:id="rId961" display="https://www.procyclingstats.com/rider/alastair-mackellar" xr:uid="{5A222879-87C3-48C5-A374-567348E4F363}"/>
    <hyperlink ref="A1951" r:id="rId962" display="https://www.procyclingstats.com/rider/nahom-zerai" xr:uid="{844AA836-33AE-4AD3-BAA1-2B82CDDEA686}"/>
    <hyperlink ref="A1051" r:id="rId963" display="https://www.procyclingstats.com/rider/joris-chaussinand" xr:uid="{5549B3B7-D248-4163-8D52-AA354E70D7C9}"/>
    <hyperlink ref="A1830" r:id="rId964" display="https://www.procyclingstats.com/rider/filippo-turconi" xr:uid="{FD1A5A2F-30E6-46A3-9D2A-E5FB4F5DCE30}"/>
    <hyperlink ref="A974" r:id="rId965" display="https://www.procyclingstats.com/rider/federico-biagini" xr:uid="{C218CF75-5D1F-4A3A-8812-BE31BF7C5F1F}"/>
    <hyperlink ref="A1946" r:id="rId966" display="https://www.procyclingstats.com/rider/edoardo-zamperini" xr:uid="{F6B9FBE2-55AF-4C1A-8657-5D792426FA57}"/>
    <hyperlink ref="A1257" r:id="rId967" display="https://www.procyclingstats.com/rider/filip-gruszczynski" xr:uid="{8A53FB28-1FBF-4096-87CA-DA8F201A233E}"/>
    <hyperlink ref="A1002" r:id="rId968" display="https://www.procyclingstats.com/rider/diego-bracalente" xr:uid="{C4363270-C7EB-4C35-9C25-97EA4B647432}"/>
    <hyperlink ref="A1818" r:id="rId969" display="https://www.procyclingstats.com/rider/luca-towers" xr:uid="{34AB1A96-643D-4C5D-88B7-0E44D29E09DA}"/>
    <hyperlink ref="A1695" r:id="rId970" display="https://www.procyclingstats.com/rider/louis-rouland" xr:uid="{16F20983-58A1-4ABF-B5D2-E0E20171BF9E}"/>
    <hyperlink ref="A1902" r:id="rId971" display="https://www.procyclingstats.com/rider/emiel-verstrynge" xr:uid="{91193F3D-D6A0-4E29-BB89-124838151EF9}"/>
    <hyperlink ref="A1681" r:id="rId972" display="https://www.procyclingstats.com/rider/simone-roganti" xr:uid="{0D36AF4B-0E96-47E7-8049-814D31CC29E6}"/>
    <hyperlink ref="A1717" r:id="rId973" display="https://www.procyclingstats.com/rider/matteo-scalco" xr:uid="{8144A4DF-6531-45AC-960A-D3E420BC9292}"/>
    <hyperlink ref="A1180" r:id="rId974" display="https://www.procyclingstats.com/rider/jean-loup-fayolle" xr:uid="{F9C049E4-1324-4045-9E65-3A1F6E64D615}"/>
    <hyperlink ref="A1117" r:id="rId975" display="https://www.procyclingstats.com/rider/maxime-decomble" xr:uid="{6BAFFED2-324B-45A0-B7DD-CE6DDD90C59A}"/>
    <hyperlink ref="A1667" r:id="rId976" display="https://www.procyclingstats.com/rider/tim-rex" xr:uid="{8526D2CB-6A7E-4D7F-ADEC-04C18AED4DD6}"/>
    <hyperlink ref="A1115" r:id="rId977" display="https://www.procyclingstats.com/rider/gilles-de-wilde" xr:uid="{49D02497-7C53-4062-B6B1-EE669D1F15A6}"/>
    <hyperlink ref="A1358" r:id="rId978" display="https://www.procyclingstats.com/rider/cole-kessler" xr:uid="{A99F4127-9A9D-4D26-B9EE-74EF505601A9}"/>
    <hyperlink ref="A921" r:id="rId979" display="https://www.procyclingstats.com/rider/andrew-august" xr:uid="{A454160D-AB9D-4015-A0BA-F29E475A8912}"/>
    <hyperlink ref="A905" r:id="rId980" display="https://www.procyclingstats.com/rider/amir-arsalan-ansari" xr:uid="{648907B6-0D34-4B43-BC8D-B736017F04C9}"/>
    <hyperlink ref="A925" r:id="rId981" display="https://www.procyclingstats.com/rider/hugo-aznar" xr:uid="{D8525BC9-A8F7-4F1D-AF25-7AAEE8E0BDC3}"/>
    <hyperlink ref="A1057" r:id="rId982" display="https://www.procyclingstats.com/rider/sergio-geovani-chumil-gonzalez" xr:uid="{07AF6946-5F64-47BF-ADE7-CD4452D3A754}"/>
    <hyperlink ref="A1166" r:id="rId983" display="https://www.procyclingstats.com/rider/inigo-elosegui" xr:uid="{39EDEE2D-4369-42F6-8051-64BF08DC9A93}"/>
    <hyperlink ref="A1716" r:id="rId984" display="https://www.procyclingstats.com/rider/hugo-scala-jr" xr:uid="{EE3844FC-8E5E-4566-BFCF-DF6D9E8637E9}"/>
    <hyperlink ref="A1077" r:id="rId985" display="https://www.procyclingstats.com/rider/fabio-manuel-fernandes-costa" xr:uid="{E81BD578-F649-46E9-A8F7-E6E538E1A429}"/>
    <hyperlink ref="A1605" r:id="rId986" display="https://www.procyclingstats.com/rider/francisco-penuela" xr:uid="{C3D51DF5-F7C6-45ED-A360-E49339335F4D}"/>
    <hyperlink ref="A906" r:id="rId987" display="https://www.procyclingstats.com/rider/tiago-antunes" xr:uid="{BEADE4A5-0AB9-4FE8-9F17-0AA50A8AE384}"/>
    <hyperlink ref="A1241" r:id="rId988" display="https://www.procyclingstats.com/rider/abner-gonzalez-rivera" xr:uid="{66687808-3A8D-4F56-8F9D-BF630C339427}"/>
    <hyperlink ref="A1415" r:id="rId989" display="https://www.procyclingstats.com/rider/goncalo-leaca" xr:uid="{F2280B56-AE38-456A-BEEC-05E7C0C09CE4}"/>
    <hyperlink ref="A1128" r:id="rId990" display="https://www.procyclingstats.com/rider/david-delgado" xr:uid="{3611A5C3-4425-4995-98C9-C4527692389B}"/>
    <hyperlink ref="A1524" r:id="rId991" display="https://www.procyclingstats.com/rider/alexandre-montez" xr:uid="{182654A2-D325-4831-9BDF-5FC98B8F2C66}"/>
    <hyperlink ref="A1004" r:id="rId992" display="https://www.procyclingstats.com/rider/andrey-andre" xr:uid="{7F882E18-9AFF-40DC-86B0-D9129AD3F576}"/>
    <hyperlink ref="A1735" r:id="rId993" display="https://www.procyclingstats.com/rider/diego-pablo-sevilla" xr:uid="{51068119-6E51-484E-8A1B-998CAF501CCF}"/>
    <hyperlink ref="A946" r:id="rId994" display="https://www.procyclingstats.com/rider/pierre-henry-basset" xr:uid="{A497066E-597D-4C88-B9EC-0B5693DC6999}"/>
    <hyperlink ref="A998" r:id="rId995" display="https://www.procyclingstats.com/rider/rayan-boulahoite" xr:uid="{571AEC2A-1B68-43A8-88E1-3AA7F7C7946C}"/>
    <hyperlink ref="A1124" r:id="rId996" display="https://www.procyclingstats.com/rider/theo-delacroix" xr:uid="{8C8730F4-0E64-4433-9CEA-542D7D56D2ED}"/>
    <hyperlink ref="A1142" r:id="rId997" display="https://www.procyclingstats.com/rider/johan-dorussen" xr:uid="{947229D5-C1A8-4872-A6CB-A143B98910E3}"/>
    <hyperlink ref="A1182" r:id="rId998" display="https://www.procyclingstats.com/rider/karsten-larsen-feldmann" xr:uid="{57469198-9397-4138-9E16-A964C083A4B7}"/>
    <hyperlink ref="A1814" r:id="rId999" display="https://www.procyclingstats.com/rider/emil-touda" xr:uid="{2E813296-931D-4CE5-9CB4-106A20C414FA}"/>
    <hyperlink ref="A1280" r:id="rId1000" display="https://www.procyclingstats.com/rider/alexander-arnt-hansen" xr:uid="{CCBC295B-AF1D-46DB-BE4D-ADA14D5634F7}"/>
    <hyperlink ref="A1823" r:id="rId1001" display="https://www.procyclingstats.com/rider/tore-troelsen" xr:uid="{1D785787-F8D4-405B-B491-DFA1C35145A0}"/>
    <hyperlink ref="A1265" r:id="rId1002" display="https://www.procyclingstats.com/rider/joshua-gudnitz" xr:uid="{11F172A3-0AB1-4165-B9F8-4CB05B978233}"/>
    <hyperlink ref="A1880" r:id="rId1003" display="https://www.procyclingstats.com/rider/dylan-vandenstorme" xr:uid="{860AE1E9-B4E2-4CC6-86C0-EE3D131111C6}"/>
    <hyperlink ref="A1251" r:id="rId1004" display="https://www.procyclingstats.com/rider/sebastien-grignard" xr:uid="{A7F5D61D-64C1-468C-A3A5-FAAB57D18A75}"/>
    <hyperlink ref="A1660" r:id="rId1005" display="https://www.procyclingstats.com/rider/elmar-reinders" xr:uid="{B2C42E10-6E45-4E95-A854-98C687AD31FA}"/>
    <hyperlink ref="A1428" r:id="rId1006" display="https://www.procyclingstats.com/rider/michael-leonard1" xr:uid="{0DE23DC7-F14F-4850-85B2-7E5D063786C2}"/>
    <hyperlink ref="A1592" r:id="rId1007" display="https://www.procyclingstats.com/rider/henrik-pedersen" xr:uid="{41E14B99-FC26-4FB5-9E4F-D451BDE600A8}"/>
    <hyperlink ref="A1797" r:id="rId1008" display="https://www.procyclingstats.com/rider/ole-theiler" xr:uid="{4BA50334-42D1-4508-B887-A6E617C07287}"/>
    <hyperlink ref="A1847" r:id="rId1009" display="https://www.procyclingstats.com/rider/darren-van-bekkum" xr:uid="{CBD8AB6A-4828-4898-8FCC-3D0A1EC00651}"/>
    <hyperlink ref="A1325" r:id="rId1010" display="https://www.procyclingstats.com/rider/clement-izquierdo" xr:uid="{EE985CBB-B29F-43D3-B5B7-823F6B1DB0EF}"/>
    <hyperlink ref="A1777" r:id="rId1011" display="https://www.procyclingstats.com/rider/louis-sutton" xr:uid="{6B3E4D52-656D-47E2-B96D-979BCA270810}"/>
    <hyperlink ref="A1440" r:id="rId1012" display="https://www.procyclingstats.com/rider/lucas-lopes1" xr:uid="{1437F31D-EBA6-4220-8356-BE9DCEB03C0A}"/>
    <hyperlink ref="A1140" r:id="rId1013" display="https://www.procyclingstats.com/rider/robin-donze" xr:uid="{A3B9BB91-2B33-44C0-AD94-FAFDA0478F96}"/>
    <hyperlink ref="A1632" r:id="rId1014" display="https://www.procyclingstats.com/rider/gianluca-pollefliet" xr:uid="{F0FBF528-4858-46EB-9C35-A7D81BB3FDA5}"/>
    <hyperlink ref="A1887" r:id="rId1015" display="https://www.procyclingstats.com/rider/baptiste-veistroffer" xr:uid="{909AB87F-7B66-4BF8-9B1F-87E87F8AFB6D}"/>
    <hyperlink ref="A1426" r:id="rId1016" display="https://www.procyclingstats.com/rider/anton-lennemann" xr:uid="{A40F5F84-F8AF-409E-A3BB-DFE7D882B9AA}"/>
    <hyperlink ref="A1318" r:id="rId1017" display="https://www.procyclingstats.com/rider/joshua-huppertz" xr:uid="{26208FD4-2A22-4D5D-BE17-39CFEA79C9C1}"/>
    <hyperlink ref="A1159" r:id="rId1018" display="https://www.procyclingstats.com/rider/kristian-egholm1" xr:uid="{20692CE4-C037-4AD9-9CBF-E55106A2768A}"/>
    <hyperlink ref="A1938" r:id="rId1019" display="https://www.procyclingstats.com/rider/chao-hua-xue" xr:uid="{0BE2B5BB-9647-425E-B8B7-12A6E8EDE819}"/>
    <hyperlink ref="A1879" r:id="rId1020" display="https://www.procyclingstats.com/rider/alex-vandenbulcke" xr:uid="{BDE5E320-83F4-4B04-ABCE-64D1F3A24F07}"/>
    <hyperlink ref="A1177" r:id="rId1021" display="https://www.procyclingstats.com/rider/yihua-fan" xr:uid="{3D71D120-5BBF-4122-8B04-A88C8C5B4C0C}"/>
    <hyperlink ref="A1327" r:id="rId1022" display="https://www.procyclingstats.com/rider/alex-jaime-fernandez" xr:uid="{39C53AA7-09CF-4A6B-803A-0857B7159992}"/>
    <hyperlink ref="A1136" r:id="rId1023" display="https://www.procyclingstats.com/rider/robert-donaldson" xr:uid="{3EE17BAE-A096-4500-B3C3-744643062CA0}"/>
    <hyperlink ref="A1282" r:id="rId1024" display="https://www.procyclingstats.com/rider/dean-harvey" xr:uid="{43CAB11B-C07A-4374-B300-42561196F275}"/>
    <hyperlink ref="A1781" r:id="rId1025" display="https://www.procyclingstats.com/rider/ben-swift" xr:uid="{37542083-2894-4CCD-96CF-8C9AEF263207}"/>
    <hyperlink ref="A1225" r:id="rId1026" display="https://www.procyclingstats.com/rider/laurent-gervais" xr:uid="{0470D710-A874-421C-AD3B-016A20CDF717}"/>
    <hyperlink ref="A1431" r:id="rId1027" display="https://www.procyclingstats.com/rider/antoine-l-hote" xr:uid="{89460BF7-6618-4B04-A776-746C36DF2BCE}"/>
    <hyperlink ref="A1599" r:id="rId1028" display="https://www.procyclingstats.com/rider/janos-pelikan" xr:uid="{8C4A46C5-3241-4FA8-A6EE-D83EF2294EEE}"/>
    <hyperlink ref="A1259" r:id="rId1029" display="https://www.procyclingstats.com/rider/vitaliy-gryniv" xr:uid="{341A3C4C-4798-4F43-BD9F-0ED3656740A5}"/>
    <hyperlink ref="A1353" r:id="rId1030" display="https://www.procyclingstats.com/rider/taavi-kannimae" xr:uid="{CCF73670-536C-4AF6-992F-9054EF30B6D6}"/>
    <hyperlink ref="A1773" r:id="rId1031" display="https://www.procyclingstats.com/rider/emil-stoynev" xr:uid="{9A39A7D9-CAF3-4357-A7EE-17A24C4369AF}"/>
    <hyperlink ref="A1369" r:id="rId1032" display="https://www.procyclingstats.com/rider/rokas-kmieliauskas" xr:uid="{C9B4D2F5-03AF-4AB8-887A-3533A1F1EA71}"/>
    <hyperlink ref="A1340" r:id="rId1033" display="https://www.procyclingstats.com/rider/kristinn-jonsson" xr:uid="{D92075C5-F4A2-4F54-934A-CB4A032BD3A3}"/>
    <hyperlink ref="A879" r:id="rId1034" display="https://www.procyclingstats.com/rider/burak-abay" xr:uid="{65F92FAF-4125-4544-965F-6AA42F1A6B47}"/>
    <hyperlink ref="A1582" r:id="rId1035" display="https://www.procyclingstats.com/rider/martin-papanov" xr:uid="{6DF82F6E-7242-4700-A632-EB71DFA14D00}"/>
    <hyperlink ref="A913" r:id="rId1036" display="https://www.procyclingstats.com/rider/dogukan-arikan" xr:uid="{363BB759-2E8F-415F-BD8F-785397C78014}"/>
    <hyperlink ref="A1576" r:id="rId1037" display="https://www.procyclingstats.com/rider/kaan-ozkalbim" xr:uid="{D83EE644-54F0-4070-A4D0-443650B423DD}"/>
    <hyperlink ref="A1096" r:id="rId1038" display="https://www.procyclingstats.com/rider/sergi-darder" xr:uid="{2469D8DF-3A76-4FA3-BA08-C874D46FE0B8}"/>
    <hyperlink ref="A1189" r:id="rId1039" display="https://www.procyclingstats.com/rider/tilen-finkst" xr:uid="{2761CE2A-B400-4F03-93D0-3047DF63F481}"/>
    <hyperlink ref="A1948" r:id="rId1040" display="https://www.procyclingstats.com/rider/emanuel-zangerle" xr:uid="{DBA15627-39AA-445E-961A-8ADDE289BCA8}"/>
    <hyperlink ref="A1121" r:id="rId1041" display="https://www.procyclingstats.com/rider/tibor-del-grosso" xr:uid="{01F7F018-1323-45A0-A808-D16A43EC41DB}"/>
    <hyperlink ref="A1731" r:id="rId1042" display="https://www.procyclingstats.com/rider/sente-sentjens" xr:uid="{410D4063-411F-4673-A90C-D9317308E3F6}"/>
    <hyperlink ref="A1622" r:id="rId1043" display="https://www.procyclingstats.com/rider/mattia-pinazzi" xr:uid="{D623E71A-D97C-431F-BB29-7F34D2993266}"/>
    <hyperlink ref="A1809" r:id="rId1044" display="https://www.procyclingstats.com/rider/tyler-tomkinson" xr:uid="{519135F5-437A-440F-9B3A-FF09B840E17B}"/>
    <hyperlink ref="A1030" r:id="rId1045" display="https://www.procyclingstats.com/rider/sanchez-canellas" xr:uid="{EAF19D84-3EDE-4094-999A-083628DBE95A}"/>
    <hyperlink ref="A1147" r:id="rId1046" display="https://www.procyclingstats.com/rider/brandon-downes" xr:uid="{83B92AE6-5975-4156-8791-99F48245529F}"/>
    <hyperlink ref="A1163" r:id="rId1047" display="https://www.procyclingstats.com/rider/adil-el-arbaoui" xr:uid="{4603BB7D-9251-4567-AF5A-97C20B4DE554}"/>
    <hyperlink ref="A1833" r:id="rId1048" display="https://www.procyclingstats.com/rider/martijn-tusveld" xr:uid="{C035B36C-D75A-4EE0-9921-FB0197B64118}"/>
    <hyperlink ref="A1810" r:id="rId1049" display="https://www.procyclingstats.com/rider/davide-toneatti" xr:uid="{F8CE545F-F3E4-4A8E-8B50-AE5E1AA1FB06}"/>
    <hyperlink ref="A1710" r:id="rId1050" display="https://www.procyclingstats.com/rider/carlos-samudio" xr:uid="{56289F13-19F5-46DD-BC05-67D753FA1E3E}"/>
    <hyperlink ref="A1321" r:id="rId1051" display="https://www.procyclingstats.com/rider/shotaro-iribe" xr:uid="{3F91B1C9-6A19-43A4-9928-0268179E4F04}"/>
    <hyperlink ref="A1511" r:id="rId1052" display="https://www.procyclingstats.com/rider/kazuto-minami" xr:uid="{BCEBEDE3-6151-482C-A164-E2F3A8ED6070}"/>
    <hyperlink ref="A1447" r:id="rId1053" display="https://www.procyclingstats.com/rider/edvin-lovidius" xr:uid="{A0FC1F8A-7DF7-4846-8133-12563BD01D95}"/>
    <hyperlink ref="A1868" r:id="rId1054" display="https://www.procyclingstats.com/rider/emile-van-niekerk" xr:uid="{2D97AB8E-F95A-4F77-A976-A6F8DD8A22C0}"/>
    <hyperlink ref="A883" r:id="rId1055" display="https://www.procyclingstats.com/rider/negasi-abreha" xr:uid="{34B84963-5FA2-4C85-B8A3-C953971AA368}"/>
    <hyperlink ref="A1201" r:id="rId1056" display="https://www.procyclingstats.com/rider/graeme-frislie" xr:uid="{CAB037A5-E2DA-4A78-85D6-5E488A368F94}"/>
    <hyperlink ref="A1229" r:id="rId1057" display="https://www.procyclingstats.com/rider/joshua-giddings" xr:uid="{F7056990-7864-4702-BC46-F1C0582A848B}"/>
    <hyperlink ref="A1635" r:id="rId1058" display="https://www.procyclingstats.com/rider/anton-popov-aleksandrovich" xr:uid="{7AB7EE99-FE6C-40AC-BBFF-C18C3E21BD32}"/>
    <hyperlink ref="A1878" r:id="rId1059" display="https://www.procyclingstats.com/rider/noah-vandenbranden" xr:uid="{AF6D623F-FDC2-4DE3-9346-615F8EFE2A7C}"/>
    <hyperlink ref="A1341" r:id="rId1060" display="https://www.procyclingstats.com/rider/adam-holm-jorgensen" xr:uid="{BC91B5F5-4F53-4C56-9FF9-C69E23398358}"/>
    <hyperlink ref="A1959" r:id="rId1061" display="https://www.procyclingstats.com/rider/matic-zumer" xr:uid="{7855CDD3-63EA-41B9-9CD9-CCC654B54366}"/>
    <hyperlink ref="A957" r:id="rId1062" display="https://www.procyclingstats.com/rider/markel-beloki" xr:uid="{2C0B9CE8-376A-41E1-8ED4-D3734AB1B017}"/>
    <hyperlink ref="A1352" r:id="rId1063" display="https://www.procyclingstats.com/rider/sohei-kaneko" xr:uid="{E79D7842-D642-456D-8849-950267C80813}"/>
    <hyperlink ref="A1514" r:id="rId1064" display="https://www.procyclingstats.com/rider/taishi-miyazaki" xr:uid="{6EFB093A-1E0F-4E5B-BF91-3BF7CB822F53}"/>
    <hyperlink ref="A1507" r:id="rId1065" display="https://www.procyclingstats.com/rider/carson-miles" xr:uid="{58FB07A9-39EC-4793-AABF-07210EFAE227}"/>
    <hyperlink ref="A1674" r:id="rId1066" display="https://www.procyclingstats.com/rider/petr-rikunov" xr:uid="{1514BD6E-EC25-4D8D-86A5-B4143DACEC5C}"/>
    <hyperlink ref="A1240" r:id="rId1067" display="https://www.procyclingstats.com/rider/lev-gonov" xr:uid="{29AEA2C4-5201-48EC-AEBC-9F27453F27C5}"/>
    <hyperlink ref="A1248" r:id="rId1068" display="https://www.procyclingstats.com/rider/kamil-gradek" xr:uid="{7949C430-4A59-4E8D-ACA1-85C74B548A6A}"/>
    <hyperlink ref="A1381" r:id="rId1069" display="https://www.procyclingstats.com/rider/alekss-krasts" xr:uid="{C19C91C4-340F-49C3-8AE4-E38013B0DFD5}"/>
    <hyperlink ref="A1162" r:id="rId1070" display="https://www.procyclingstats.com/rider/adil-el-arbaoui" xr:uid="{C099E9A8-49F0-4A8D-9525-3B1DF72D4BA8}"/>
    <hyperlink ref="A1164" r:id="rId1071" display="https://www.procyclingstats.com/rider/mohcine-el-kouraji" xr:uid="{0BF76658-1BC4-4ED0-9F1D-A17FE8255DFB}"/>
    <hyperlink ref="A1591" r:id="rId1072" display="https://www.procyclingstats.com/rider/barnabas-peak" xr:uid="{12E43175-1FCB-43A7-8EE5-72DFD69B7FF6}"/>
    <hyperlink ref="A947" r:id="rId1073" display="https://www.procyclingstats.com/rider/narankhuu-baterdene" xr:uid="{5A322DB4-E99B-4ACF-B3B3-F48ABDC1BE32}"/>
    <hyperlink ref="A1370" r:id="rId1074" display="https://www.procyclingstats.com/rider/marino-kobayashi" xr:uid="{BDD27F90-4210-493F-92B0-FFDEC2030F25}"/>
    <hyperlink ref="A1238" r:id="rId1075" display="https://www.procyclingstats.com/rider/luis-gomes" xr:uid="{3BC26520-6B4A-4793-8A5F-CD4EDB7CF20F}"/>
    <hyperlink ref="A1074" r:id="rId1076" display="https://www.procyclingstats.com/rider/dillon-corkery" xr:uid="{E8FBD2B2-D993-4107-8DDC-2B0250BE8A86}"/>
    <hyperlink ref="A1720" r:id="rId1077" display="https://www.procyclingstats.com/rider/ilia-schegolkov" xr:uid="{93A9F114-3A34-4701-8245-DB70A420E160}"/>
    <hyperlink ref="A1703" r:id="rId1078" display="https://www.procyclingstats.com/rider/el-houcaine-sabbahi" xr:uid="{34B5834B-B904-494F-98A0-6F785C1A1193}"/>
    <hyperlink ref="A1359" r:id="rId1079" display="https://www.procyclingstats.com/rider/oussama-khafi" xr:uid="{6CB1D058-66FD-42DA-9CEB-11FB679E202D}"/>
    <hyperlink ref="A1389" r:id="rId1080" display="https://www.procyclingstats.com/rider/michael-kukrle" xr:uid="{83862F33-CA6C-4A61-A0BF-061FA17E1D05}"/>
    <hyperlink ref="A1322" r:id="rId1081" display="https://www.procyclingstats.com/rider/xabier-isasa-larranaga" xr:uid="{414015EB-2184-4EFA-A301-E8CA76CAF756}"/>
    <hyperlink ref="A2269" r:id="rId1082" display="https://www.procyclingstats.com/rider/matthew-walls" xr:uid="{B9E58510-5B40-4AD9-8065-57E94C863F9E}"/>
    <hyperlink ref="A2139" r:id="rId1083" display="https://www.procyclingstats.com/rider/zac-marriage" xr:uid="{5338D19D-16B4-4FEC-91DC-CB1B441FD370}"/>
    <hyperlink ref="A2275" r:id="rId1084" display="https://www.procyclingstats.com/rider/albert-withen-philipsen" xr:uid="{7CD0B2CE-1E9A-4A15-9ADB-F3430F5FDF6F}"/>
    <hyperlink ref="A2270" r:id="rId1085" display="https://www.procyclingstats.com/rider/liam-walsh" xr:uid="{D70F2403-BBCC-478C-90FE-DE189ABC1038}"/>
    <hyperlink ref="A2187" r:id="rId1086" display="https://www.procyclingstats.com/rider/rudy-porter" xr:uid="{E22BEA56-3036-400F-84A9-4F5D3E1139AE}"/>
    <hyperlink ref="A2091" r:id="rId1087" display="https://www.procyclingstats.com/rider/menno-huising" xr:uid="{A239BC1D-55B6-43F8-AD61-377FC7D43C35}"/>
    <hyperlink ref="A2111" r:id="rId1088" display="https://www.procyclingstats.com/rider/bjoern-koerdt" xr:uid="{252E5FAC-1531-40B2-981B-5E3A6D9818F5}"/>
    <hyperlink ref="J394" r:id="rId1089" display="https://www.procyclingstats.com/rider/oscar-onley" xr:uid="{AC61F5F9-AE5E-4A8A-A430-329B274C77F8}"/>
    <hyperlink ref="J443" r:id="rId1090" display="https://www.procyclingstats.com/rider/mauro-schmid" xr:uid="{84A68F58-D055-4B5F-AE53-B6648B87C528}"/>
    <hyperlink ref="J417" r:id="rId1091" display="https://www.procyclingstats.com/rider/cristian-scaroni" xr:uid="{1045BA46-8B9E-4CD1-8A71-A115644893FD}"/>
    <hyperlink ref="A2214" r:id="rId1092" display="https://www.procyclingstats.com/rider/matthias-schwarzbacher" xr:uid="{F2122EA7-55EC-4FA3-ADC2-948459A254EF}"/>
    <hyperlink ref="A2262" r:id="rId1093" display="https://www.procyclingstats.com/rider/henri-vandenabeele" xr:uid="{F6D6E122-6988-4A66-A8FE-C22EC683D1DC}"/>
    <hyperlink ref="A2215" r:id="rId1094" display="https://www.procyclingstats.com/rider/paul-seixas" xr:uid="{F108DCCB-9374-4300-B2D1-4B4C1BC05CC2}"/>
    <hyperlink ref="J392" r:id="rId1095" display="https://www.procyclingstats.com/rider/thomas-pidcock" xr:uid="{9AE3CD54-9710-491F-8D3E-F0736961CB71}"/>
    <hyperlink ref="A2078" r:id="rId1096" display="https://www.procyclingstats.com/rider/alan-hatherly" xr:uid="{5CC2CAF2-86EC-418B-9E13-6C6933133999}"/>
    <hyperlink ref="A2248" r:id="rId1097" display="https://www.procyclingstats.com/rider/diego-uriarte-belzunegi" xr:uid="{A03C209B-05C6-4BC2-A27A-FD889300A1B5}"/>
    <hyperlink ref="A2261" r:id="rId1098" display="https://www.procyclingstats.com/rider/axandre-van-petegem" xr:uid="{A3A7CBB1-79C8-4786-8ABA-5B8C25E285A5}"/>
    <hyperlink ref="A2108" r:id="rId1099" display="https://www.procyclingstats.com/rider/oliver-knight" xr:uid="{F81D49C5-AA4E-4102-9400-1DE389648F15}"/>
    <hyperlink ref="J403" r:id="rId1100" display="https://www.procyclingstats.com/rider/jonathan-milan" xr:uid="{03473C4D-74BB-46D7-BFF7-1878737680D5}"/>
    <hyperlink ref="J437" r:id="rId1101" display="https://www.procyclingstats.com/rider/pello-bilbao" xr:uid="{96C807B9-AF9B-4392-B3D6-11AAB8A402C3}"/>
    <hyperlink ref="J390" r:id="rId1102" display="https://www.procyclingstats.com/rider/joao-almeida" xr:uid="{B6D60848-956B-4CD1-A6A0-8F35D0AC56E3}"/>
    <hyperlink ref="A2051" r:id="rId1103" display="https://www.procyclingstats.com/rider/chun-kai-feng" xr:uid="{28018DFA-0B9F-4506-870E-4A0BE2068316}"/>
    <hyperlink ref="A2100" r:id="rId1104" display="https://www.procyclingstats.com/rider/maximilien-juillard" xr:uid="{76832A1C-74F0-460F-AABE-C40072A70C23}"/>
    <hyperlink ref="A1978" r:id="rId1105" display="https://www.procyclingstats.com/rider/lucas-beneteau" xr:uid="{A6283871-D5DF-4E35-9F29-32ECD100B0A6}"/>
    <hyperlink ref="A2114" r:id="rId1106" display="https://www.procyclingstats.com/rider/alexander-konijn" xr:uid="{E9AEC424-8264-49C4-B031-10E0EA92A8EF}"/>
    <hyperlink ref="J400" r:id="rId1107" display="https://www.procyclingstats.com/rider/paul-magnier" xr:uid="{244C561B-32E6-4A3F-B268-2728FCF91B30}"/>
    <hyperlink ref="A2098" r:id="rId1108" display="https://www.procyclingstats.com/rider/anders-halland-johannessen" xr:uid="{1A099F0C-0C76-42EF-8EFE-94ACC9C3EAF1}"/>
    <hyperlink ref="J409" r:id="rId1109" display="https://www.procyclingstats.com/rider/romain-gregoire1" xr:uid="{FA3DE967-FAB8-435E-A46F-F3AAA579E1DE}"/>
    <hyperlink ref="A2158" r:id="rId1110" display="https://www.procyclingstats.com/rider/kenny-molly" xr:uid="{3A6195E7-74C5-492E-8C18-FBE5433692BC}"/>
    <hyperlink ref="A2151" r:id="rId1111" display="https://www.procyclingstats.com/rider/sergio-meris" xr:uid="{F67F4340-FE9A-421A-B5C5-DC315FC54AC8}"/>
    <hyperlink ref="J386" r:id="rId1112" display="https://www.procyclingstats.com/rider/tadej-pogacar" xr:uid="{795BB259-BEE1-42EC-A7C1-BFB085AB19AE}"/>
    <hyperlink ref="J397" r:id="rId1113" display="https://www.procyclingstats.com/rider/giulio-ciccone" xr:uid="{2F7AFCE3-7145-4208-8FB0-53D207D312C3}"/>
    <hyperlink ref="J419" r:id="rId1114" display="https://www.procyclingstats.com/rider/tim-merlier" xr:uid="{BB779265-54D6-44E1-B9CC-7070B3ED80A7}"/>
    <hyperlink ref="A2258" r:id="rId1115" display="https://www.procyclingstats.com/rider/leander-van-hautegem" xr:uid="{EA269400-F160-480A-9D67-4EAA1270B4A3}"/>
    <hyperlink ref="A2122" r:id="rId1116" display="https://www.procyclingstats.com/rider/milan-lanhove" xr:uid="{5DA36D13-B647-49C1-82C5-86BD6088F754}"/>
    <hyperlink ref="A2067" r:id="rId1117" display="https://www.procyclingstats.com/rider/nil-gimeno" xr:uid="{278E1D00-2E11-42A8-AA2D-18CF8FD2743A}"/>
    <hyperlink ref="A2042" r:id="rId1118" display="https://www.procyclingstats.com/rider/dorde-duric" xr:uid="{FD0CED51-1BBF-46AB-9808-B7D27AB684FA}"/>
    <hyperlink ref="A2225" r:id="rId1119" display="https://www.procyclingstats.com/rider/daniel-skerl" xr:uid="{A2BC8530-C101-4C0B-98CD-1680A862603E}"/>
    <hyperlink ref="J393" r:id="rId1120" display="https://www.procyclingstats.com/rider/juan-ayuso-pesquera" xr:uid="{6FBCDBB2-9041-432D-B860-BE2C3EEEE4A3}"/>
    <hyperlink ref="J410" r:id="rId1121" display="https://www.procyclingstats.com/rider/jasper-philipsen" xr:uid="{8AA10F2A-A5FB-41CD-B399-505A125A6503}"/>
    <hyperlink ref="J407" r:id="rId1122" display="https://www.procyclingstats.com/rider/olav-kooij" xr:uid="{F4F7C284-F58F-4843-A117-E835EA538D6B}"/>
    <hyperlink ref="A2153" r:id="rId1123" display="https://www.procyclingstats.com/rider/santiago-mesa-pietralunga" xr:uid="{EA2F1E1A-AF03-41A2-A134-AA6A8CF6D6D1}"/>
    <hyperlink ref="A2052" r:id="rId1124" display="https://www.procyclingstats.com/rider/samuel-fernandez-garcia" xr:uid="{B10F368F-0B00-4546-ABD1-635127C84644}"/>
    <hyperlink ref="A2227" r:id="rId1125" display="https://www.procyclingstats.com/rider/viktor-soenens" xr:uid="{25EF90A6-AA6C-44B9-A2A5-44A266E79C90}"/>
    <hyperlink ref="A2236" r:id="rId1126" display="https://www.procyclingstats.com/rider/aldo-taillieu" xr:uid="{31BB964E-77E9-4527-A254-8FC75A9995D1}"/>
    <hyperlink ref="A2239" r:id="rId1127" display="https://www.procyclingstats.com/rider/rotem-tene" xr:uid="{8E620DA5-980F-4705-8669-3FAC603E4B4C}"/>
    <hyperlink ref="A2136" r:id="rId1128" display="https://www.procyclingstats.com/rider/lorrenzo-manzin" xr:uid="{899D2377-AB83-4F11-A786-A5833C5F9580}"/>
    <hyperlink ref="A2163" r:id="rId1129" display="https://www.procyclingstats.com/rider/didier-munyaneza" xr:uid="{A182664B-D568-480E-8077-6CD82E910DF5}"/>
    <hyperlink ref="A2233" r:id="rId1130" display="https://www.procyclingstats.com/rider/pavel-sumpik" xr:uid="{77F33DF2-8107-4822-BDE9-E62663CC506E}"/>
    <hyperlink ref="A2179" r:id="rId1131" display="https://www.procyclingstats.com/rider/adria-pericas-capdevila" xr:uid="{EFBF8010-10EC-41B6-B92E-30A0A2978F7C}"/>
    <hyperlink ref="A2167" r:id="rId1132" display="https://www.procyclingstats.com/rider/shemu-nsengiyumva" xr:uid="{D31B9BC1-5E2C-46C4-9228-12790FDE9C58}"/>
    <hyperlink ref="A1968" r:id="rId1133" display="https://www.procyclingstats.com/rider/awet-aman" xr:uid="{B078B7E4-BB5A-4051-A9B0-B7FE1149535B}"/>
    <hyperlink ref="A2143" r:id="rId1134" display="https://www.procyclingstats.com/rider/vainqueur-masengesho" xr:uid="{4E3A8B35-9F43-42D9-AF61-2332852F0C9C}"/>
    <hyperlink ref="A2249" r:id="rId1135" display="https://www.procyclingstats.com/rider/mike-uwiduhaye" xr:uid="{CCAA5AEC-7846-40E8-AC7C-161C5215206B}"/>
    <hyperlink ref="A1979" r:id="rId1136" display="https://www.procyclingstats.com/rider/antoine-berlin" xr:uid="{65501647-A151-47AE-AEA3-82D1FF35B41E}"/>
    <hyperlink ref="A2112" r:id="rId1137" display="https://www.procyclingstats.com/rider/sebastian-kolze-changizi" xr:uid="{ED5E4CED-A530-437B-93F1-09C3375F691A}"/>
    <hyperlink ref="A1995" r:id="rId1138" display="https://www.procyclingstats.com/rider/alexys-brunel" xr:uid="{B5576054-B24D-4685-8E53-7C12252229FE}"/>
    <hyperlink ref="A2020" r:id="rId1139" display="https://www.procyclingstats.com/rider/michiel-coppens" xr:uid="{84E56B3D-772B-4B1C-B281-9F315311C2A4}"/>
    <hyperlink ref="J395" r:id="rId1140" display="https://www.procyclingstats.com/rider/kevin-vauquelin" xr:uid="{AF8BE38A-4D9D-440F-AC34-3B3871253F37}"/>
    <hyperlink ref="J406" r:id="rId1141" display="https://www.procyclingstats.com/rider/matteo-jorgenson" xr:uid="{EBB3CC5E-6C36-4238-8525-CF050C77E123}"/>
    <hyperlink ref="J389" r:id="rId1142" display="https://www.procyclingstats.com/rider/mads-pedersen" xr:uid="{9DA40610-758B-4557-B0ED-03C6C88BB92E}"/>
    <hyperlink ref="J398" r:id="rId1143" display="https://www.procyclingstats.com/rider/florian-lipowitz" xr:uid="{506B59DF-22D8-4B43-9A94-6F5F97E3DF41}"/>
    <hyperlink ref="J405" r:id="rId1144" display="https://www.procyclingstats.com/rider/lenny-martinez" xr:uid="{2EBD1B8C-F1C0-4B77-8A0A-965030671AB7}"/>
    <hyperlink ref="J416" r:id="rId1145" display="https://www.procyclingstats.com/rider/michael-storer" xr:uid="{4608AFFC-119C-482B-A241-C4FE54037731}"/>
    <hyperlink ref="J415" r:id="rId1146" display="https://www.procyclingstats.com/rider/filippo-ganna" xr:uid="{3DC77F53-B7CB-4FB8-A45D-D49AAFD4DDE3}"/>
    <hyperlink ref="J439" r:id="rId1147" display="https://www.procyclingstats.com/rider/derek-gee" xr:uid="{CFD00D70-2867-41FB-A363-273AEE44B408}"/>
    <hyperlink ref="J387" r:id="rId1148" display="https://www.procyclingstats.com/rider/isaac-del-toro" xr:uid="{30001BD6-591F-4705-B121-21AC410D3E02}"/>
    <hyperlink ref="J434" r:id="rId1149" display="https://www.procyclingstats.com/rider/matthew-brennan" xr:uid="{0764C6DE-12AB-4626-BF58-E926BB6351B9}"/>
    <hyperlink ref="A1976" r:id="rId1150" display="https://www.procyclingstats.com/rider/giacomo-ballabio" xr:uid="{69CE8734-8456-48AF-B4F5-787A5AA19F41}"/>
    <hyperlink ref="A2054" r:id="rId1151" display="https://www.procyclingstats.com/rider/filippo-fortin" xr:uid="{79194D8F-11D3-48C4-960F-31625BF48A4C}"/>
    <hyperlink ref="A2009" r:id="rId1152" display="https://www.procyclingstats.com/rider/daniel-cavia-sanz" xr:uid="{6B097EAB-D4AE-48AA-B9A1-B90334CDD05D}"/>
    <hyperlink ref="A2197" r:id="rId1153" display="https://www.procyclingstats.com/rider/simone-raccani" xr:uid="{6956BA15-179F-4091-AE40-8A256C436831}"/>
    <hyperlink ref="A2083" r:id="rId1154" display="https://www.procyclingstats.com/rider/william-heffernan" xr:uid="{9118F816-B0B0-40B4-B1DA-7CA91693B400}"/>
    <hyperlink ref="A2120" r:id="rId1155" display="https://www.procyclingstats.com/rider/tali-lane-welsh" xr:uid="{C054251C-A5FE-40B9-861F-363DA1FACAFA}"/>
    <hyperlink ref="A2065" r:id="rId1156" display="https://www.procyclingstats.com/rider/robbe-ghys" xr:uid="{A21005A1-0EC2-42FE-8A9E-9EE999A19E3E}"/>
    <hyperlink ref="A2204" r:id="rId1157" display="https://www.procyclingstats.com/rider/erik-nordsaeter-resell" xr:uid="{E5C76390-6872-4798-8642-14E00F39C454}"/>
    <hyperlink ref="A2140" r:id="rId1158" display="https://www.procyclingstats.com/rider/tim-marsman" xr:uid="{54283686-B5E5-40CC-B0FE-6C8B22D808A7}"/>
    <hyperlink ref="A2123" r:id="rId1159" display="https://www.procyclingstats.com/rider/niklas-larsen" xr:uid="{BAD76400-B176-4C7C-80A3-0CB438D7CAA7}"/>
    <hyperlink ref="A2230" r:id="rId1160" display="https://www.procyclingstats.com/rider/andreas-stokbro" xr:uid="{3B81280E-36C6-4106-9075-0A98D0BFCCCE}"/>
    <hyperlink ref="A2005" r:id="rId1161" display="https://www.procyclingstats.com/rider/romain-cardis" xr:uid="{D228DA98-ADB3-4A06-A4F3-E1A61CDC6383}"/>
    <hyperlink ref="J396" r:id="rId1162" display="https://www.procyclingstats.com/rider/mathieu-van-der-poel" xr:uid="{908CE1F4-CAD7-4599-939A-F801F3F990DF}"/>
    <hyperlink ref="A2217" r:id="rId1163" display="https://www.procyclingstats.com/rider/tom-sexton" xr:uid="{05799854-1B77-48E1-B128-AB6434AEA084}"/>
    <hyperlink ref="A2219" r:id="rId1164" display="https://www.procyclingstats.com/rider/aleksandr-shakotko" xr:uid="{DEE1404D-EE85-4729-9F97-C27DE976CC8D}"/>
    <hyperlink ref="A2076" r:id="rId1165" display="https://www.procyclingstats.com/rider/wan-abdul-rahman-hamdan" xr:uid="{B42CBD31-2971-45B5-A61D-3ABCA28D61AE}"/>
    <hyperlink ref="A2246" r:id="rId1166" display="https://www.procyclingstats.com/rider/nikita-tsvetkov" xr:uid="{64C9B1A5-E622-4ECD-9355-33AD9ED73B76}"/>
    <hyperlink ref="A2066" r:id="rId1167" display="https://www.procyclingstats.com/rider/yevgeniy-gidich" xr:uid="{E74E7EB9-A088-4B02-9F60-29052C72F6F8}"/>
    <hyperlink ref="A2210" r:id="rId1168" display="https://www.procyclingstats.com/rider/mohd-harrif-saleh" xr:uid="{4F305E44-6E5A-46CF-B4EF-A7B45A523ACA}"/>
    <hyperlink ref="A2182" r:id="rId1169" display="https://www.procyclingstats.com/rider/patompob-phonarjthan" xr:uid="{05591DD2-5F0B-444E-8395-2094B4F5AB60}"/>
    <hyperlink ref="A2044" r:id="rId1170" display="https://www.procyclingstats.com/rider/roy-eefting" xr:uid="{1760666A-7700-44CF-A930-A5F7E38CCCBB}"/>
    <hyperlink ref="A2181" r:id="rId1171" display="https://www.procyclingstats.com/rider/kevin-pezzo-rosola" xr:uid="{0B1462EC-6E73-4FA4-8BB1-2E5950D8FC3E}"/>
    <hyperlink ref="A2035" r:id="rId1172" display="https://www.procyclingstats.com/rider/davide-donati" xr:uid="{70D4A8FB-2AED-4541-B8AB-CC4E855062F5}"/>
    <hyperlink ref="A2000" r:id="rId1173" display="https://www.procyclingstats.com/rider/marc-cabedo" xr:uid="{53829DA2-DB2E-454B-86C4-2E8291B40CF7}"/>
    <hyperlink ref="A2025" r:id="rId1174" display="https://www.procyclingstats.com/rider/florian-dauphin" xr:uid="{63CE5E8C-6C1D-415B-9CF6-813A75B91520}"/>
    <hyperlink ref="J418" r:id="rId1175" display="https://www.procyclingstats.com/rider/biniyam-ghirmay" xr:uid="{FE4EB809-34C5-4AA6-A923-5CBBB796A615}"/>
    <hyperlink ref="A2007" r:id="rId1176" display="https://www.procyclingstats.com/rider/jan-castellon" xr:uid="{F42462ED-57E2-4CB1-AA17-3DA89BF43AF3}"/>
    <hyperlink ref="J413" r:id="rId1177" display="https://www.procyclingstats.com/rider/primoz-roglic" xr:uid="{CBC8E64B-814C-4350-9D18-693922D1CD28}"/>
    <hyperlink ref="A1966" r:id="rId1178" display="https://www.procyclingstats.com/rider/nicolas-alustiza" xr:uid="{AFEEF69F-B15E-465C-BB85-3C7F2A4CD47D}"/>
    <hyperlink ref="A2255" r:id="rId1179" display="https://www.procyclingstats.com/rider/danny-van-der-tuuk" xr:uid="{B92D9F2E-4D24-4681-87AD-8A150B1001D6}"/>
    <hyperlink ref="A2031" r:id="rId1180" display="https://www.procyclingstats.com/rider/nico-denz" xr:uid="{1AEAE3E3-97C2-4EA1-A0BF-C5F89A576084}"/>
    <hyperlink ref="A2129" r:id="rId1181" display="https://www.procyclingstats.com/rider/sakarias-koller-loland" xr:uid="{4EDA0AD6-03C4-4A10-A0BA-EE0EE2DA7907}"/>
    <hyperlink ref="A2265" r:id="rId1182" display="https://www.procyclingstats.com/rider/jonathan-vervenne" xr:uid="{96B0C6C5-1829-4DE6-B5A6-576706417924}"/>
    <hyperlink ref="A2242" r:id="rId1183" display="https://www.procyclingstats.com/rider/martin-tjotta" xr:uid="{45ED3C0A-4D91-43B2-AF76-DDDBAFEA06EC}"/>
    <hyperlink ref="A2198" r:id="rId1184" display="https://www.procyclingstats.com/rider/george-radcliffe" xr:uid="{60811432-A59B-46DD-925C-13EA92ECF8E2}"/>
    <hyperlink ref="A1971" r:id="rId1185" display="https://www.procyclingstats.com/rider/mathis-avondts" xr:uid="{226D8CA9-B819-40FE-8D28-3723D54D2176}"/>
    <hyperlink ref="A2180" r:id="rId1186" display="https://www.procyclingstats.com/rider/jannis-peter" xr:uid="{68ACD097-BE92-4405-AFD7-C3E05C2EA106}"/>
    <hyperlink ref="A2102" r:id="rId1187" display="https://www.procyclingstats.com/rider/garin-kelley" xr:uid="{ED08244C-7ACC-40DE-8263-941F255ED195}"/>
    <hyperlink ref="A2159" r:id="rId1188" display="https://www.procyclingstats.com/rider/alberto-monti" xr:uid="{E445CE08-29B2-49F3-B6B5-CEF39679FBDC}"/>
    <hyperlink ref="J423" r:id="rId1189" display="https://www.procyclingstats.com/rider/neilson-powless" xr:uid="{407DF831-467C-40E0-9248-4E078D028CFB}"/>
    <hyperlink ref="J401" r:id="rId1190" display="https://www.procyclingstats.com/rider/wout-van-aert" xr:uid="{D8B70502-EABB-46EB-BD15-8DBCB88D0B09}"/>
    <hyperlink ref="J432" r:id="rId1191" display="https://www.procyclingstats.com/rider/tiesj-benoot" xr:uid="{658EF126-EC5A-4F22-B908-904D4943BCCD}"/>
    <hyperlink ref="A2252" r:id="rId1192" display="https://www.procyclingstats.com/rider/dylan-van-baarle" xr:uid="{957CAD79-4602-48B3-A880-208733DE3C6D}"/>
    <hyperlink ref="A2253" r:id="rId1193" display="https://www.procyclingstats.com/rider/julius-van-den-berg" xr:uid="{EFBF1953-D4C8-448C-8E9D-A155170EB018}"/>
    <hyperlink ref="A2053" r:id="rId1194" display="https://www.procyclingstats.com/rider/lorenzo-finn" xr:uid="{4FE5A01C-38ED-40B2-A839-1DE36EB94D85}"/>
    <hyperlink ref="A2062" r:id="rId1195" display="https://www.procyclingstats.com/rider/nicolo-garibbo" xr:uid="{4F4F6AFF-D3C2-4B15-8AE7-8425041BE0BE}"/>
    <hyperlink ref="A2071" r:id="rId1196" display="https://www.procyclingstats.com/rider/ben-granger" xr:uid="{729AEEFE-20AE-45A6-AE08-4E3B2CA3AC65}"/>
    <hyperlink ref="A2107" r:id="rId1197" display="https://www.procyclingstats.com/rider/matthew-kingston" xr:uid="{84F1C9A7-8AE9-4636-B28F-7BE02EAE05E2}"/>
    <hyperlink ref="A2006" r:id="rId1198" display="https://www.procyclingstats.com/rider/ben-carman" xr:uid="{1E440009-F5CE-487F-9166-F38B409A6685}"/>
    <hyperlink ref="A2012" r:id="rId1199" display="https://www.procyclingstats.com/rider/luis-carlos-chia-bermudez" xr:uid="{F4FF6FCC-E8E4-4052-8B3E-BE9D2E2923A7}"/>
    <hyperlink ref="A2094" r:id="rId1200" display="https://www.procyclingstats.com/rider/timofei-ivanov" xr:uid="{510248EF-44B3-43D5-9F34-B9CE63E5F519}"/>
    <hyperlink ref="A2103" r:id="rId1201" display="https://www.procyclingstats.com/rider/josh-kench" xr:uid="{43762D7E-759D-4D64-AC07-15755AAA41A4}"/>
    <hyperlink ref="A2077" r:id="rId1202" display="https://www.procyclingstats.com/rider/similien-hamon" xr:uid="{BD2D7082-0D37-4D1F-A153-3C12D3BB5294}"/>
    <hyperlink ref="A2074" r:id="rId1203" display="https://www.procyclingstats.com/rider/victor-guernalec" xr:uid="{900EFCFA-9521-407C-8097-547D5A8C1200}"/>
    <hyperlink ref="A2220" r:id="rId1204" display="https://www.procyclingstats.com/rider/james-shaw" xr:uid="{B7394A1D-6DBF-4B98-ACFF-6210A06A5372}"/>
    <hyperlink ref="A2063" r:id="rId1205" display="https://www.procyclingstats.com/rider/jonas-geens" xr:uid="{3B36FB92-E426-49A5-8EB9-B2DA284DE516}"/>
    <hyperlink ref="A2133" r:id="rId1206" display="https://www.procyclingstats.com/rider/sam-maisonobe" xr:uid="{80DC945A-FE78-4F2A-84E4-0312FA9B61B5}"/>
    <hyperlink ref="J414" r:id="rId1207" display="https://www.procyclingstats.com/rider/mattias-skjelmose-jensen" xr:uid="{2F71440E-DE4B-4584-89C2-585C5D0F4FBA}"/>
    <hyperlink ref="A2273" r:id="rId1208" display="https://www.procyclingstats.com/rider/luc-wirtgen" xr:uid="{058DC58F-5B21-471B-AD99-B798928EAF5E}"/>
    <hyperlink ref="J455" r:id="rId1209" display="https://www.procyclingstats.com/rider/enric-mas" xr:uid="{1D3E34C2-9487-4B3C-AF06-9DF22FE2838C}"/>
    <hyperlink ref="J448" r:id="rId1210" display="https://www.procyclingstats.com/rider/alex-aranburu" xr:uid="{782D0FBA-1C9C-45A6-AC00-F15FECAAA8B7}"/>
    <hyperlink ref="J399" r:id="rId1211" display="https://www.procyclingstats.com/rider/ben-healy" xr:uid="{584AF2EE-A67B-4CEA-ADC5-7AAC826F7B2A}"/>
    <hyperlink ref="A2027" r:id="rId1212" display="https://www.procyclingstats.com/rider/hugo-de-la-calle-arango" xr:uid="{54BD01D3-30F6-4AF3-91EF-08638B378841}"/>
    <hyperlink ref="A2254" r:id="rId1213" display="https://www.procyclingstats.com/rider/max-van-der-meulen" xr:uid="{306D0322-8BB5-4BD4-822E-8D2E56E3F94B}"/>
    <hyperlink ref="A2272" r:id="rId1214" display="https://www.procyclingstats.com/rider/jordi-warlop" xr:uid="{142B7E89-9403-4EC2-AFF5-CC4C004F947A}"/>
    <hyperlink ref="A2282" r:id="rId1215" display="https://www.procyclingstats.com/rider/matteo-zurlo" xr:uid="{DD35B71F-0CF4-4964-B3E6-0FCD8CAC9F9D}"/>
    <hyperlink ref="A2003" r:id="rId1216" display="https://www.procyclingstats.com/rider/edison-alejandro-callejas-santos" xr:uid="{958B9CA3-0D49-458A-ADE7-BA7AC86E98BD}"/>
    <hyperlink ref="A2075" r:id="rId1217" display="https://www.procyclingstats.com/rider/federico-guzzo" xr:uid="{9DF8AA0E-5BD4-4B38-A7C8-C748F09B2FF5}"/>
    <hyperlink ref="A1988" r:id="rId1218" display="https://www.procyclingstats.com/rider/giovanni-bortoluzzi" xr:uid="{7BA37A04-D2C7-4DE8-B51B-37B6757DFFBF}"/>
    <hyperlink ref="J391" r:id="rId1219" display="https://www.procyclingstats.com/rider/remco-evenepoel" xr:uid="{EDAC8D34-C92F-47B2-BB99-D6835BD73B89}"/>
    <hyperlink ref="J425" r:id="rId1220" display="https://www.procyclingstats.com/rider/michael-matthews" xr:uid="{2B46FECD-560F-41AC-B6AD-2E126B091D01}"/>
    <hyperlink ref="A2156" r:id="rId1221" display="https://www.procyclingstats.com/rider/fran-miholjevic" xr:uid="{5AD82CA8-9B8A-4737-87BB-754FFB35CD33}"/>
    <hyperlink ref="A2147" r:id="rId1222" display="https://www.procyclingstats.com/rider/diego-de-jesus-mendes" xr:uid="{75D50A0D-C8A5-482F-8DB8-81117F8AC5B2}"/>
    <hyperlink ref="A2090" r:id="rId1223" display="https://www.procyclingstats.com/rider/jason-huertas" xr:uid="{8C3E9BE3-0DC5-4C8E-8C55-FBE4B480A961}"/>
    <hyperlink ref="A2184" r:id="rId1224" display="https://www.procyclingstats.com/rider/cristian-david-pita" xr:uid="{21EDE0BD-358F-4C6C-8612-AA2F5FAAE8CD}"/>
    <hyperlink ref="A2017" r:id="rId1225" display="https://www.procyclingstats.com/rider/leonardo-cobarrubia" xr:uid="{E1B60FEB-C581-45F1-B4BB-1F3EFB8900C7}"/>
    <hyperlink ref="A2266" r:id="rId1226" display="https://www.procyclingstats.com/rider/nicolas-vinokurov" xr:uid="{73D9E526-B48C-443B-B26A-F1817528382D}"/>
    <hyperlink ref="A1975" r:id="rId1227" display="https://www.procyclingstats.com/rider/abel-balderstone-roumens" xr:uid="{DAF5869B-CFA4-4BF7-9A81-6AF0E18CB5BF}"/>
    <hyperlink ref="A2222" r:id="rId1228" display="https://www.procyclingstats.com/rider/artem-shmidt" xr:uid="{54A782A3-EFA8-4AC9-ABEE-291CFFE80F5E}"/>
    <hyperlink ref="J424" r:id="rId1229" display="https://www.procyclingstats.com/rider/lorenzo-fortunato" xr:uid="{699FF3DF-B9A9-4E19-9E32-738E285F0E3F}"/>
    <hyperlink ref="A2084" r:id="rId1230" display="https://www.procyclingstats.com/rider/asbjorn-hellemose" xr:uid="{3AE81B80-AC98-42E6-B105-5F6D72080A6E}"/>
    <hyperlink ref="A2229" r:id="rId1231" display="https://www.procyclingstats.com/rider/aubin-sparfel" xr:uid="{94BA057A-49D8-460C-80D3-9716CC55A76F}"/>
    <hyperlink ref="A2260" r:id="rId1232" display="https://www.procyclingstats.com/rider/vlad-van-mechelen" xr:uid="{C000AE66-9887-4DE7-ADC4-279E4189D3F6}"/>
    <hyperlink ref="A1986" r:id="rId1233" display="https://www.procyclingstats.com/rider/lucas-boniface" xr:uid="{3E22501E-EACC-4D33-8060-D915725E5EF9}"/>
    <hyperlink ref="J441" r:id="rId1234" display="https://www.procyclingstats.com/rider/tobias-lund-andresen" xr:uid="{7107677B-9CD9-4386-B6D8-9728CCAE7D2B}"/>
    <hyperlink ref="A2028" r:id="rId1235" display="https://www.procyclingstats.com/rider/luca-de-meester" xr:uid="{E9B21B50-98E6-4AE3-A5C8-601229F6B70B}"/>
    <hyperlink ref="A2072" r:id="rId1236" display="https://www.procyclingstats.com/rider/matys-grisel" xr:uid="{84F29E04-DFDD-45A5-BD99-8920B91213CF}"/>
    <hyperlink ref="A2188" r:id="rId1237" display="https://www.procyclingstats.com/rider/tom-portsmouth" xr:uid="{3AD19C0C-7D00-468A-A07A-5BFF1100827A}"/>
    <hyperlink ref="A2208" r:id="rId1238" display="https://www.procyclingstats.com/rider/balazs-rozsa" xr:uid="{1B47CBA1-4D7B-4AFB-AF63-4194EA201FBA}"/>
    <hyperlink ref="A2050" r:id="rId1239" display="https://www.procyclingstats.com/rider/balint-feldhoffer" xr:uid="{89EA8298-9000-44E9-97B5-23E36D0C8252}"/>
    <hyperlink ref="A2243" r:id="rId1240" display="https://www.procyclingstats.com/rider/alex-tolio" xr:uid="{C07573AC-51B7-471B-9BAF-E04833FFED73}"/>
    <hyperlink ref="A2014" r:id="rId1241" display="https://www.procyclingstats.com/rider/cedrik-bakke-christophersen" xr:uid="{0F2A1306-F93E-4D72-A788-731A18A4FD31}"/>
    <hyperlink ref="A2064" r:id="rId1242" display="https://www.procyclingstats.com/rider/owen-geleijn" xr:uid="{AA11DE1A-FD15-4644-AB15-09437354E72B}"/>
    <hyperlink ref="A2235" r:id="rId1243" display="https://www.procyclingstats.com/rider/zeteny-szijarto" xr:uid="{71EA52C8-3C35-419A-8052-06E4A1A138DD}"/>
    <hyperlink ref="A2196" r:id="rId1244" display="https://www.procyclingstats.com/rider/gabriele-raccagni" xr:uid="{FA2E9E90-A69A-45C6-8725-439B50F13372}"/>
    <hyperlink ref="A2234" r:id="rId1245" display="https://www.procyclingstats.com/rider/keegan-swirbul" xr:uid="{2FE29AF9-4276-4349-BF52-DD8A8B9BE399}"/>
    <hyperlink ref="A1972" r:id="rId1246" display="https://www.procyclingstats.com/rider/ibai-azanza" xr:uid="{F4BC1F5D-079C-4752-BB26-7AB5B3C0F32F}"/>
    <hyperlink ref="A2105" r:id="rId1247" display="https://www.procyclingstats.com/rider/bruno-kessler" xr:uid="{B156DDC6-35A2-4866-8EA0-4D5EF3D485F8}"/>
    <hyperlink ref="A2032" r:id="rId1248" display="https://www.procyclingstats.com/rider/daniel-dias" xr:uid="{551C466D-4135-4E9C-A7DC-27D17A7ABFB4}"/>
    <hyperlink ref="A2131" r:id="rId1249" display="https://www.procyclingstats.com/rider/milkias-maekele" xr:uid="{2B642713-8229-4F63-A64F-E76D0615B3FD}"/>
    <hyperlink ref="A2278" r:id="rId1250" display="https://www.procyclingstats.com/rider/tahir-yigit" xr:uid="{EAE24D94-4319-4985-98E9-EE7B591C4DAA}"/>
    <hyperlink ref="A2218" r:id="rId1251" display="https://www.procyclingstats.com/rider/hasan-seyfollahifard" xr:uid="{E8B39C2F-3B0A-48E1-9BE4-392D88DEF7A6}"/>
    <hyperlink ref="A2277" r:id="rId1252" display="https://www.procyclingstats.com/rider/even-yemane" xr:uid="{E92A9F65-EEBA-4E4E-B88C-71A6E13EAED3}"/>
    <hyperlink ref="A2202" r:id="rId1253" display="https://www.procyclingstats.com/rider/rudolf-remkhi" xr:uid="{66453DA3-AA41-4980-A91C-0F62372ABF42}"/>
    <hyperlink ref="A1964" r:id="rId1254" display="https://www.procyclingstats.com/rider/aidin-aliyari" xr:uid="{4BCF8465-2487-4F13-A0FE-78A2B733D680}"/>
    <hyperlink ref="A2106" r:id="rId1255" display="https://www.procyclingstats.com/rider/muradjan-khalmuratov" xr:uid="{1B5D39D9-73B1-43F9-9D08-3B6228EAAA7D}"/>
    <hyperlink ref="A2119" r:id="rId1256" display="https://www.procyclingstats.com/rider/ali-labib-shotorban" xr:uid="{438E040D-AC85-4E5D-A5DE-800EB75C9AB4}"/>
    <hyperlink ref="A2193" r:id="rId1257" display="https://www.procyclingstats.com/rider/daniil-pronskiy" xr:uid="{CF3D6CB9-6570-45B0-B30C-E6C3C3863FB5}"/>
    <hyperlink ref="A1985" r:id="rId1258" display="https://www.procyclingstats.com/rider/marceli-boguslawski" xr:uid="{1DB5520A-C703-48E1-8527-A42C24521C23}"/>
    <hyperlink ref="A2274" r:id="rId1259" display="https://www.procyclingstats.com/rider/szymon-wisniewski" xr:uid="{E4F9433B-2F29-47B8-9747-AEEBAD923B9E}"/>
    <hyperlink ref="A2152" r:id="rId1260" display="https://www.procyclingstats.com/rider/ville-merlov1" xr:uid="{A482A35F-0FDB-4235-A220-8E4456FB9D8F}"/>
    <hyperlink ref="A2154" r:id="rId1261" display="https://www.procyclingstats.com/rider/kacper-mientki" xr:uid="{8F98634F-D071-4A4B-8088-B7C26E552C72}"/>
    <hyperlink ref="A2175" r:id="rId1262" display="https://www.procyclingstats.com/rider/romet-pajur" xr:uid="{883961AB-804A-4662-8E0A-208FE80A181A}"/>
    <hyperlink ref="A2164" r:id="rId1263" display="https://www.procyclingstats.com/rider/dominik-neuman" xr:uid="{46EA9695-6B5C-47DE-8C6C-72BAF89272B8}"/>
    <hyperlink ref="A2124" r:id="rId1264" display="https://www.procyclingstats.com/rider/david-larsson" xr:uid="{6BBEB3DC-83BA-47DE-A09D-B398C5695066}"/>
    <hyperlink ref="A2238" r:id="rId1265" display="https://www.procyclingstats.com/rider/lauri-tamm" xr:uid="{0A01663E-B06B-473D-8336-292AEB7CFAD9}"/>
    <hyperlink ref="A2121" r:id="rId1266" display="https://www.procyclingstats.com/rider/lenaic-langella" xr:uid="{7E54E4E1-D370-4836-949D-2D43D01E3691}"/>
    <hyperlink ref="A2093" r:id="rId1267" display="https://www.procyclingstats.com/rider/storm-ingebrigtsen" xr:uid="{7894E9E6-1F0B-419C-93AA-4E0414FA80A7}"/>
    <hyperlink ref="A1970" r:id="rId1268" display="https://www.procyclingstats.com/rider/brage-aulstad" xr:uid="{0ACCD484-8C3E-46BB-A7AB-1EB4610ED14F}"/>
    <hyperlink ref="A2079" r:id="rId1269" display="https://www.procyclingstats.com/rider/kasper-haugland" xr:uid="{9B681DE1-8B6F-467E-8C10-34B9ADAF1FD9}"/>
    <hyperlink ref="J420" r:id="rId1270" display="https://www.procyclingstats.com/rider/egan-bernal" xr:uid="{BE844FF4-BB3D-474D-BD08-C9D55521FDE0}"/>
    <hyperlink ref="J426" r:id="rId1271" display="https://www.procyclingstats.com/rider/richard-carapaz" xr:uid="{B3A4593B-698E-4DA1-A720-3B220B54DE43}"/>
    <hyperlink ref="J412" r:id="rId1272" display="https://www.procyclingstats.com/rider/brandon-mcnulty" xr:uid="{7983887A-3E46-4BAA-86DC-A991E24AAA37}"/>
    <hyperlink ref="J408" r:id="rId1273" display="https://www.procyclingstats.com/rider/giulio-pellizzari" xr:uid="{5CED2F70-0DA9-4007-958A-668C1EF7715A}"/>
    <hyperlink ref="J422" r:id="rId1274" display="https://www.procyclingstats.com/rider/antonio-tiberi" xr:uid="{BF4D5992-5C19-43B2-AFFA-E371631C9F0F}"/>
    <hyperlink ref="J421" r:id="rId1275" display="https://www.procyclingstats.com/rider/simon-yates" xr:uid="{390FA915-A7FB-4761-AA8C-8BC49BA8025A}"/>
    <hyperlink ref="A2141" r:id="rId1276" display="https://www.procyclingstats.com/rider/alessio-martinelli" xr:uid="{06D3C15D-4701-4817-93B5-2C5632414563}"/>
    <hyperlink ref="A1973" r:id="rId1277" display="https://www.procyclingstats.com/rider/xabier-mikel-azparren-irurzun" xr:uid="{CB1A182B-7C61-47BA-8F9F-FB67DA81726D}"/>
    <hyperlink ref="A2043" r:id="rId1278" display="https://www.procyclingstats.com/rider/alexander-edmondson" xr:uid="{F08A8FDB-A474-4BD0-A904-4419A6ABC8C4}"/>
    <hyperlink ref="A2109" r:id="rId1279" display="https://www.procyclingstats.com/rider/james-knox" xr:uid="{97F032D3-0588-44FF-A6CF-4A788263BA99}"/>
    <hyperlink ref="A2021" r:id="rId1280" display="https://www.procyclingstats.com/rider/tom-crabbe" xr:uid="{661B1683-CFB5-4BF1-A6EE-BCB215D16FD1}"/>
    <hyperlink ref="A2138" r:id="rId1281" display="https://www.procyclingstats.com/rider/jaka-marolt" xr:uid="{662ED048-F72C-481C-8C53-012409050CFE}"/>
    <hyperlink ref="A2045" r:id="rId1282" display="https://www.procyclingstats.com/rider/zak-erzen" xr:uid="{37A6F961-7953-4741-B364-D79697B3CEC5}"/>
    <hyperlink ref="A2172" r:id="rId1283" display="https://www.procyclingstats.com/rider/jakob-omrzel" xr:uid="{E41399EE-74F2-4339-9900-2DC6936C3858}"/>
    <hyperlink ref="J452" r:id="rId1284" display="https://www.procyclingstats.com/rider/tibor-del-grosso" xr:uid="{66DFD5AF-CF2A-4272-9005-423094D76B88}"/>
    <hyperlink ref="A2081" r:id="rId1285" display="https://www.procyclingstats.com/rider/david-haverdings" xr:uid="{7A8820C0-26D0-46B3-9E6F-1C226F6AD9EE}"/>
    <hyperlink ref="A2018" r:id="rId1286" display="https://www.procyclingstats.com/rider/alex-colman" xr:uid="{A30821FD-8A0C-48C2-A880-3E43066F3876}"/>
    <hyperlink ref="J388" r:id="rId1287" display="https://www.procyclingstats.com/rider/jonas-vingegaard-rasmussen" xr:uid="{5AC2E8D7-010E-4D5F-B3E0-BEDCB4393AA6}"/>
    <hyperlink ref="A2101" r:id="rId1288" display="https://www.procyclingstats.com/rider/christopher-juul-jensen" xr:uid="{48A2FB03-18C0-4E0E-8F4E-69E7E68A0818}"/>
    <hyperlink ref="A2049" r:id="rId1289" display="https://www.procyclingstats.com/rider/jose-luis-faura-asensio" xr:uid="{9E8498DB-02C2-491F-984A-0B7B03A16558}"/>
    <hyperlink ref="A2097" r:id="rId1290" display="https://www.procyclingstats.com/rider/yael-joalland" xr:uid="{B0797C88-981D-4C95-868C-7721A26D3BB1}"/>
    <hyperlink ref="J436" r:id="rId1291" display="https://www.procyclingstats.com/rider/emilien-jeanniere" xr:uid="{30485546-4C15-4BD4-8713-0E2822FCD61B}"/>
    <hyperlink ref="A1997" r:id="rId1292" display="https://www.procyclingstats.com/rider/nicolo-buratti" xr:uid="{0BBBCF77-884D-46BA-9790-D19589F0B2F0}"/>
    <hyperlink ref="J444" r:id="rId1293" display="https://www.procyclingstats.com/rider/ilan-van-wilder" xr:uid="{6251BD29-11A5-462E-A7AE-E6345A4412AD}"/>
    <hyperlink ref="A2186" r:id="rId1294" display="https://www.procyclingstats.com/rider/andrii-ponomar" xr:uid="{1E6366AA-E6B1-4E5E-8A8C-2B490739D36C}"/>
    <hyperlink ref="A2259" r:id="rId1295" display="https://www.procyclingstats.com/rider/matisse-van-kerckhove" xr:uid="{629E0E3B-0740-4078-B95F-A9682D34FA49}"/>
    <hyperlink ref="A1993" r:id="rId1296" display="https://www.procyclingstats.com/rider/mirko-bozzola" xr:uid="{F582A700-7282-454B-AE1A-85AE909E0655}"/>
    <hyperlink ref="A2057" r:id="rId1297" display="https://www.procyclingstats.com/rider/patrick-boje-frydkjaer" xr:uid="{1AF97A6F-C491-4B88-B58B-4FC65D1DA3D4}"/>
    <hyperlink ref="A2199" r:id="rId1298" display="https://www.procyclingstats.com/rider/adam-rafferty" xr:uid="{F07FBC70-A8E6-43A3-B569-4DED9FF05A41}"/>
    <hyperlink ref="A2040" r:id="rId1299" display="https://www.procyclingstats.com/rider/seth-dunwoody" xr:uid="{F13AB0F9-B41D-45B0-A2B4-CF6C4FD77CE8}"/>
    <hyperlink ref="A2194" r:id="rId1300" display="https://www.procyclingstats.com/rider/sebastian-putz" xr:uid="{7B115BA6-3A68-4039-AF1E-EF7151995244}"/>
    <hyperlink ref="A2279" r:id="rId1301" display="https://www.procyclingstats.com/rider/simone-zanini" xr:uid="{E2270065-57FA-4675-814B-C2244EDC7D7E}"/>
    <hyperlink ref="A2263" r:id="rId1302" display="https://www.procyclingstats.com/rider/matteo-vanhuffel" xr:uid="{6676FE1A-EA1C-43C9-989A-05050B565C4B}"/>
    <hyperlink ref="A2048" r:id="rId1303" display="https://www.procyclingstats.com/rider/ugo-fabries" xr:uid="{A4D75F72-871D-4B75-9B2C-5FCA50E4C478}"/>
    <hyperlink ref="A1962" r:id="rId1304" display="https://www.procyclingstats.com/rider/filippo-agostinacchio" xr:uid="{9EAA8900-7B5E-43C3-96AD-E8BDB7EB2710}"/>
    <hyperlink ref="A2011" r:id="rId1305" display="https://www.procyclingstats.com/rider/cesare-chesini" xr:uid="{8AF4A4D5-E790-4103-9B05-AF5F153645E1}"/>
    <hyperlink ref="A2268" r:id="rId1306" display="https://www.procyclingstats.com/rider/arno-wallenborn" xr:uid="{6F0E4480-C7DB-4B04-A57B-D607C8C0945B}"/>
    <hyperlink ref="A2192" r:id="rId1307" display="https://www.procyclingstats.com/rider/nate-pringle" xr:uid="{A02B6DDC-AECF-48ED-80B4-C7AB9668AEEA}"/>
    <hyperlink ref="A1983" r:id="rId1308" display="https://www.procyclingstats.com/rider/frits-biesterbos" xr:uid="{43ADA7EA-B7D9-4F1E-9F00-26E3F90C7098}"/>
    <hyperlink ref="A2209" r:id="rId1309" display="https://www.procyclingstats.com/rider/alvaro-sagrado" xr:uid="{CCA9ABAC-ADC0-4F42-B527-9114C0D5A5C5}"/>
    <hyperlink ref="A2039" r:id="rId1310" display="https://www.procyclingstats.com/rider/ethan-dunham" xr:uid="{B54D6C10-BABB-4CFE-BDCE-CC6ACDEBFEB9}"/>
    <hyperlink ref="A2061" r:id="rId1311" display="https://www.procyclingstats.com/rider/jose-maria-garcia" xr:uid="{51DD5FAE-17DB-4CB1-BC91-2F6D008323B1}"/>
    <hyperlink ref="A1987" r:id="rId1312" display="https://www.procyclingstats.com/rider/kasper-borremans" xr:uid="{D44ECA32-B694-4D19-92E3-EA54F23DB34E}"/>
    <hyperlink ref="A1967" r:id="rId1313" display="https://www.procyclingstats.com/rider/hector-alvarez-martinez" xr:uid="{EBF8DCAF-B957-493A-A220-E7B65D195B5C}"/>
    <hyperlink ref="A2073" r:id="rId1314" display="https://www.procyclingstats.com/rider/eduard-michael-grosu" xr:uid="{95D01846-CBAE-48BC-8CE5-5D0BDB72F4D4}"/>
    <hyperlink ref="A2113" r:id="rId1315" display="https://www.procyclingstats.com/rider/nejc-komac" xr:uid="{12522F24-F2A8-405E-A039-9B3F717F7791}"/>
    <hyperlink ref="A2149" r:id="rId1316" display="https://www.procyclingstats.com/rider/petros-mengs" xr:uid="{3050C35A-FD12-4331-89B2-EEE40DA309D0}"/>
    <hyperlink ref="A2059" r:id="rId1317" display="https://www.procyclingstats.com/rider/carlos-alfonso-garcia-trejo" xr:uid="{16AE744D-47B3-4D5C-9306-878766D76E9D}"/>
    <hyperlink ref="A1965" r:id="rId1318" display="https://www.procyclingstats.com/rider/clement-alleno" xr:uid="{C8A9DFE3-4524-46E4-9736-6A513F25BBCF}"/>
    <hyperlink ref="A2211" r:id="rId1319" display="https://www.procyclingstats.com/rider/enea-sambinello" xr:uid="{CC11B933-D0A4-4CA6-A290-3D0325FE6D5B}"/>
    <hyperlink ref="A2082" r:id="rId1320" display="https://www.procyclingstats.com/rider/karst-hayma" xr:uid="{64551177-52F1-4176-8B18-30BF1343304A}"/>
    <hyperlink ref="A2241" r:id="rId1321" display="https://www.procyclingstats.com/rider/tommaso-tessiore" xr:uid="{DF922665-18A6-4509-AECA-F58756CF5440}"/>
    <hyperlink ref="A2200" r:id="rId1322" display="https://www.procyclingstats.com/rider/mateo-pablo-ramirez" xr:uid="{282A8EF4-AD1A-4568-B048-33186FE831BC}"/>
    <hyperlink ref="A2145" r:id="rId1323" display="https://www.procyclingstats.com/rider/jamie-meehan" xr:uid="{3AA06EE5-7122-4ADD-9040-DB31D269E3AA}"/>
    <hyperlink ref="A2034" r:id="rId1324" display="https://www.procyclingstats.com/rider/aaron-dockx" xr:uid="{DC12D61C-4802-40D1-9883-9D1975BCC95E}"/>
    <hyperlink ref="A2212" r:id="rId1325" display="https://www.procyclingstats.com/rider/jasper-schoofs" xr:uid="{85158483-FAD4-414B-87ED-4FD138C5C2D0}"/>
    <hyperlink ref="A2169" r:id="rId1326" display="https://www.procyclingstats.com/rider/liam-o-brien" xr:uid="{1F2D8BFB-BF96-401D-9575-6DDCA03F5764}"/>
    <hyperlink ref="A1994" r:id="rId1327" display="https://www.procyclingstats.com/rider/henrique-bravo1" xr:uid="{6D9E195E-1E59-4E7F-AECE-93ABDB19567E}"/>
    <hyperlink ref="A1969" r:id="rId1328" display="https://www.procyclingstats.com/rider/remi-arsac" xr:uid="{350BF6C9-06E2-497C-90FA-29F517D29E9C}"/>
    <hyperlink ref="A1982" r:id="rId1329" display="https://www.procyclingstats.com/rider/kevin-biehl" xr:uid="{53117DA5-E57A-4E5B-AB98-EB9DB7CFF36D}"/>
    <hyperlink ref="A2185" r:id="rId1330" display="https://www.procyclingstats.com/rider/maxence-place" xr:uid="{0483DA62-547D-459F-90E9-E0AC9764941C}"/>
    <hyperlink ref="A2036" r:id="rId1331" display="https://www.procyclingstats.com/rider/jules-drouet" xr:uid="{39E0C654-7A93-4F53-85AB-6765A6EDCDDC}"/>
    <hyperlink ref="A2019" r:id="rId1332" display="https://www.procyclingstats.com/rider/andrea-colnaghi" xr:uid="{85D6FB6B-826C-45A3-808E-99FE0E41364B}"/>
    <hyperlink ref="A2046" r:id="rId1333" display="https://www.procyclingstats.com/rider/haimar-etxeberria" xr:uid="{ED2D7A24-C4C0-43A5-84B3-B2C8F264A73D}"/>
    <hyperlink ref="A2221" r:id="rId1334" display="https://www.procyclingstats.com/rider/vlas-shichkin" xr:uid="{329E9E7D-FF82-4D18-9DC6-4CE6E5346084}"/>
    <hyperlink ref="A2251" r:id="rId1335" display="https://www.procyclingstats.com/rider/baptiste-vadic" xr:uid="{E05A8382-FB10-4478-8D58-C1A7CCB0417F}"/>
    <hyperlink ref="J431" r:id="rId1336" display="https://www.procyclingstats.com/rider/thymen-arensman" xr:uid="{7358C9D8-5FFF-4D67-91B7-E3A92FAA291C}"/>
    <hyperlink ref="J411" r:id="rId1337" display="https://www.procyclingstats.com/rider/felix-gall" xr:uid="{8279CFE5-D9B9-4127-97B9-6B62A7ADB751}"/>
    <hyperlink ref="J451" r:id="rId1338" display="https://www.procyclingstats.com/rider/tobias-halland-johannessen" xr:uid="{33C290C2-E20B-4EFA-95F5-5A2E0E9DF6F2}"/>
    <hyperlink ref="J428" r:id="rId1339" display="https://www.procyclingstats.com/rider/jhonatan-narvaez" xr:uid="{87DBE974-19F9-4DC6-8907-BF02ECB32DD1}"/>
    <hyperlink ref="J458" r:id="rId1340" display="https://www.procyclingstats.com/rider/ben-o-connor" xr:uid="{102F3D74-4596-4609-9C49-A38AB6012FDE}"/>
    <hyperlink ref="J446" r:id="rId1341" display="https://www.procyclingstats.com/rider/soren-waerenskjold" xr:uid="{CD0F48CA-DBDC-43AC-8B8C-BC3A36DCA3B2}"/>
    <hyperlink ref="J445" r:id="rId1342" display="https://www.procyclingstats.com/rider/tim-wellens" xr:uid="{2CC96711-5DE5-491C-A0AC-623736BD9C0E}"/>
    <hyperlink ref="J442" r:id="rId1343" display="https://www.procyclingstats.com/rider/adam-yates" xr:uid="{1922D1A5-91AB-4AE8-B802-DA7BB630F7FB}"/>
    <hyperlink ref="J430" r:id="rId1344" display="https://www.procyclingstats.com/rider/corbin-strong" xr:uid="{09FB63CE-4999-489B-8300-CF43F5F408D2}"/>
    <hyperlink ref="A2029" r:id="rId1345" display="https://www.procyclingstats.com/rider/kenay-de-moyer" xr:uid="{A55F2017-A63F-4D88-B879-F5BD1C3DADA2}"/>
    <hyperlink ref="A2203" r:id="rId1346" display="https://www.procyclingstats.com/rider/henri-francois-renard-haquin" xr:uid="{9D5C39D8-C00E-4461-9E6D-01FC9B006F32}"/>
    <hyperlink ref="J438" r:id="rId1347" display="https://www.procyclingstats.com/rider/jan-christen" xr:uid="{D7CE975E-4818-4CB3-BC05-BC163B8F3730}"/>
    <hyperlink ref="J459" r:id="rId1348" display="https://www.procyclingstats.com/rider/nicolas-prodhomme" xr:uid="{E33E00D5-381D-410A-B579-C098E87CBECE}"/>
    <hyperlink ref="A2060" r:id="rId1349" display="https://www.procyclingstats.com/rider/carlos-garcia-pierna" xr:uid="{F316ACF4-7594-4805-AE49-7333DF8E0BF2}"/>
    <hyperlink ref="A2092" r:id="rId1350" display="https://www.procyclingstats.com/rider/javier-ibanez-beltran-de-salazar" xr:uid="{AD67175F-C132-4538-9AB1-C90B3DA022C5}"/>
    <hyperlink ref="A1989" r:id="rId1351" display="https://www.procyclingstats.com/rider/geoffrey-bouchard" xr:uid="{7E466369-8A7B-4E8E-BC4F-16A1E955596D}"/>
    <hyperlink ref="A2245" r:id="rId1352" display="https://www.procyclingstats.com/rider/raman-tsishkou" xr:uid="{4304C312-B057-48BB-92F0-D764173D6EDB}"/>
    <hyperlink ref="A2173" r:id="rId1353" display="https://www.procyclingstats.com/rider/callum-ormiston" xr:uid="{4FCFA66C-1319-4496-A58E-03D417A62B28}"/>
    <hyperlink ref="A2069" r:id="rId1354" display="https://www.procyclingstats.com/rider/omer-goldstein" xr:uid="{81FC785E-0724-4663-922F-93FAD59870E6}"/>
    <hyperlink ref="A2142" r:id="rId1355" display="https://www.procyclingstats.com/rider/georg-rydningen-martinsen" xr:uid="{2608A6A0-453C-4214-9E50-365AB18A95F3}"/>
    <hyperlink ref="A1974" r:id="rId1356" display="https://www.procyclingstats.com/rider/morthen-wang-baksaas" xr:uid="{BF2CEE79-C552-4AAB-BA62-12B35F0F66B7}"/>
    <hyperlink ref="A1999" r:id="rId1357" display="https://www.procyclingstats.com/rider/sven-erik-bystrom" xr:uid="{399A7097-19EA-438D-AEE7-2741BD2D32C8}"/>
    <hyperlink ref="A2055" r:id="rId1358" display="https://www.procyclingstats.com/rider/eivind-broholt-fougner" xr:uid="{3A2BD350-8DF1-4013-A413-DCE6701B577D}"/>
    <hyperlink ref="A2247" r:id="rId1359" display="https://www.procyclingstats.com/rider/ulrik-tvedt" xr:uid="{415B8353-318F-4342-8A30-39B19C558ED9}"/>
    <hyperlink ref="A2224" r:id="rId1360" display="https://www.procyclingstats.com/rider/colby-simmons" xr:uid="{B3182339-CC20-4784-9039-DAB145F4C9BA}"/>
    <hyperlink ref="A2231" r:id="rId1361" display="https://www.procyclingstats.com/rider/patryk-stosz" xr:uid="{024E17F4-9371-4CE4-B2E2-9C57581C30A2}"/>
    <hyperlink ref="A1996" r:id="rId1362" display="https://www.procyclingstats.com/rider/tomasz-budzinski" xr:uid="{0FD2D847-D4A8-445F-8279-61F4BFB10C73}"/>
    <hyperlink ref="A2178" r:id="rId1363" display="https://www.procyclingstats.com/rider/piotr-pekala" xr:uid="{E09AE4A3-8C4A-475D-9C60-E48055DC10AD}"/>
    <hyperlink ref="A2264" r:id="rId1364" display="https://www.procyclingstats.com/rider/jens-verbrugghe" xr:uid="{A3C85567-1F65-4E69-B0FF-4C8CCE9A3B57}"/>
    <hyperlink ref="A2168" r:id="rId1365" display="https://www.procyclingstats.com/rider/hugo-nunes" xr:uid="{9EB8C618-281D-4DC5-B8E6-CB98B29B6ED4}"/>
    <hyperlink ref="A2125" r:id="rId1366" display="https://www.procyclingstats.com/rider/tiago-leal" xr:uid="{632DC51E-15AB-481A-8912-978C884160AA}"/>
    <hyperlink ref="A2205" r:id="rId1367" display="https://www.procyclingstats.com/rider/raul-rota-rus" xr:uid="{0BBF7A21-978D-4A01-8F12-748B426299F3}"/>
    <hyperlink ref="A2162" r:id="rId1368" display="https://www.procyclingstats.com/rider/byron-munton" xr:uid="{A30DB533-98E5-4BBA-A523-F694037181C8}"/>
    <hyperlink ref="A2016" r:id="rId1369" display="https://www.procyclingstats.com/rider/caleb-classen" xr:uid="{26FFFB8E-EA06-4803-A84F-AC97009BFD1E}"/>
    <hyperlink ref="A2004" r:id="rId1370" display="https://www.procyclingstats.com/rider/francisco-campos" xr:uid="{BEEFBE94-B554-44EB-8DC8-7300B2A8FB4D}"/>
    <hyperlink ref="A2223" r:id="rId1371" display="https://www.procyclingstats.com/rider/pedro-silva1" xr:uid="{4D88AF70-767A-48EA-B01B-0A6C7F235C91}"/>
    <hyperlink ref="A2001" r:id="rId1372" display="https://www.procyclingstats.com/rider/edgar-cadena" xr:uid="{FDC1078E-93C1-482A-BBD2-23A8EE84D079}"/>
    <hyperlink ref="A2134" r:id="rId1373" display="https://www.procyclingstats.com/rider/jack-makohon" xr:uid="{97B20E9F-88D0-4499-8776-DF66D0840F63}"/>
    <hyperlink ref="A2037" r:id="rId1374" display="https://www.procyclingstats.com/rider/emanuel-duarte" xr:uid="{4FCBDD7A-73C8-43A8-A73D-60DAACD827E0}"/>
    <hyperlink ref="A1998" r:id="rId1375" display="https://www.procyclingstats.com/rider/adrian-bustamante" xr:uid="{4A605A0B-E738-4009-8CB7-5313DBD04C2B}"/>
    <hyperlink ref="A2080" r:id="rId1376" display="https://www.procyclingstats.com/rider/conrad-haugsted" xr:uid="{E96360FF-ED0A-40B5-AE0D-67B2FBC29CF7}"/>
    <hyperlink ref="A2024" r:id="rId1377" display="https://www.procyclingstats.com/rider/marius-innhaug-dahl" xr:uid="{A2717101-E5DA-4924-BF11-836713FFD728}"/>
    <hyperlink ref="A2166" r:id="rId1378" display="https://www.procyclingstats.com/rider/morten-aalling-nortoft" xr:uid="{8848B653-1848-4AB7-9D1F-42DC344A89F3}"/>
    <hyperlink ref="A2135" r:id="rId1379" display="https://www.procyclingstats.com/rider/matias-malmberg" xr:uid="{2519177C-45A8-4F7C-B7C4-6746245E23E4}"/>
    <hyperlink ref="A2165" r:id="rId1380" display="https://www.procyclingstats.com/rider/daniel-nielsen" xr:uid="{C56D81DC-8616-435E-A165-167DB2ABEAC8}"/>
    <hyperlink ref="A2137" r:id="rId1381" display="https://www.procyclingstats.com/rider/elias-maris" xr:uid="{B2CD6584-B01A-4F35-813F-C8D4D4291D20}"/>
    <hyperlink ref="A2095" r:id="rId1382" display="https://www.procyclingstats.com/rider/lennart-jasch" xr:uid="{49423E18-95FD-4562-8CAA-1DC7A7484054}"/>
    <hyperlink ref="J402" r:id="rId1383" display="https://www.procyclingstats.com/rider/arnaud-de-lie" xr:uid="{53935ED5-D4B6-4DA5-90D3-2F2660905143}"/>
    <hyperlink ref="A1981" r:id="rId1384" display="https://www.procyclingstats.com/rider/quentin-bezza" xr:uid="{01C31BC4-3009-480A-A767-FAF4399406D6}"/>
    <hyperlink ref="J456" r:id="rId1385" display="https://www.procyclingstats.com/rider/alfred-wright" xr:uid="{C2496887-2703-40EB-8369-BD18030A073B}"/>
    <hyperlink ref="A1990" r:id="rId1386" display="https://www.procyclingstats.com/rider/eliott-boulet" xr:uid="{CDC7A16E-C9AC-4341-B5B9-4D7B23503CA3}"/>
    <hyperlink ref="A1991" r:id="rId1387" display="https://www.procyclingstats.com/rider/lewis-bower" xr:uid="{F90E8576-B17D-4BF6-B8F9-8961BB87BF55}"/>
    <hyperlink ref="A2250" r:id="rId1388" display="https://www.procyclingstats.com/rider/milan-vader" xr:uid="{A49D5324-5897-40F2-B351-D5D1A94E87CF}"/>
    <hyperlink ref="A2213" r:id="rId1389" display="https://www.procyclingstats.com/rider/marco-schrettl" xr:uid="{6D25F478-71FF-4E88-890B-EBCC6F574926}"/>
    <hyperlink ref="A2110" r:id="rId1390" display="https://www.procyclingstats.com/rider/mathieu-kockelmann" xr:uid="{C7DE1DAB-5BC4-458F-920C-6C74B7612A95}"/>
    <hyperlink ref="A2207" r:id="rId1391" display="https://www.procyclingstats.com/rider/elliot-rowe" xr:uid="{98AAEBC7-4F3D-4CBD-A707-2BC11DB28222}"/>
    <hyperlink ref="A2128" r:id="rId1392" display="https://www.procyclingstats.com/rider/louis-leidert" xr:uid="{D9B51634-B7A3-4366-970C-09678806C9DB}"/>
    <hyperlink ref="A2104" r:id="rId1393" display="https://www.procyclingstats.com/rider/alexandre-kess" xr:uid="{5F623A83-EC8D-49A8-ABE9-9FBF5B3714D4}"/>
    <hyperlink ref="A2271" r:id="rId1394" display="https://www.procyclingstats.com/rider/jack-ward" xr:uid="{75CE7E97-B1D6-4D23-B72A-4735075EB2E8}"/>
    <hyperlink ref="A2191" r:id="rId1395" display="https://www.procyclingstats.com/rider/jose-juan-prieto" xr:uid="{A8473CFF-4950-4ABF-81FB-6BA7C620ADB3}"/>
    <hyperlink ref="A2190" r:id="rId1396" display="https://www.procyclingstats.com/rider/jose-antonio-prieto" xr:uid="{5D744813-E3A0-4D44-9AFD-0C168FCF8ACB}"/>
    <hyperlink ref="A2070" r:id="rId1397" display="https://www.procyclingstats.com/rider/patryk-goszczurny" xr:uid="{F9635092-083F-43F1-8696-697782F91E9C}"/>
    <hyperlink ref="A2174" r:id="rId1398" display="https://www.procyclingstats.com/rider/peter-oxenberg-hansen" xr:uid="{F42CAD5F-2A34-4C29-9A9C-D3DA0748F100}"/>
    <hyperlink ref="A1984" r:id="rId1399" display="https://www.procyclingstats.com/rider/max-bock" xr:uid="{E8769DCF-E893-4904-8CF3-016EF83641AA}"/>
    <hyperlink ref="A2089" r:id="rId1400" display="https://www.procyclingstats.com/rider/jan-huber" xr:uid="{E48EF506-6F16-4184-98A9-A1E8BF38B39F}"/>
    <hyperlink ref="A2013" r:id="rId1401" display="https://www.procyclingstats.com/rider/ben-chilton" xr:uid="{B1269365-78D6-42D1-8566-70536DB99287}"/>
    <hyperlink ref="A2022" r:id="rId1402" display="https://www.procyclingstats.com/rider/mauro-cuylits" xr:uid="{B217C433-3C6E-43ED-8497-18E3D8603612}"/>
    <hyperlink ref="A2015" r:id="rId1403" display="https://www.procyclingstats.com/rider/robbe-claeys" xr:uid="{BE82C239-C36C-429C-B634-6923F0CB866C}"/>
    <hyperlink ref="A2150" r:id="rId1404" display="https://www.procyclingstats.com/rider/charlie-meredith" xr:uid="{7ECEBFDD-D66A-4B8F-AC6B-D4AF9F4BA04A}"/>
    <hyperlink ref="A2161" r:id="rId1405" display="https://www.procyclingstats.com/rider/francisco-munoz-llana" xr:uid="{C228AE73-9266-4F7D-AC3C-70FF5481E5C3}"/>
    <hyperlink ref="A2148" r:id="rId1406" display="https://www.procyclingstats.com/rider/nikolaj-mengel" xr:uid="{A63FB805-5ED8-4A2C-87E6-C513A682DCDA}"/>
    <hyperlink ref="A2096" r:id="rId1407" display="https://www.procyclingstats.com/rider/samuel-jenner" xr:uid="{D43D3ED8-89B6-43FA-B064-E83F3E278F78}"/>
    <hyperlink ref="A2116" r:id="rId1408" display="https://www.procyclingstats.com/rider/shiki-kuroeda" xr:uid="{CBBC781E-8416-4C21-8093-AF0BFC47B8EE}"/>
    <hyperlink ref="A2038" r:id="rId1409" display="https://www.procyclingstats.com/rider/maxime-duba" xr:uid="{E9C3B7DD-8BD6-4706-A557-55F8C4BE2F5C}"/>
    <hyperlink ref="J447" r:id="rId1410" display="https://www.procyclingstats.com/rider/pavel-bittner" xr:uid="{E7487ADF-3702-44F3-AAF0-02502E85DB0D}"/>
    <hyperlink ref="J450" r:id="rId1411" display="https://www.procyclingstats.com/rider/julian-alaphilippe" xr:uid="{470610A6-24B7-4DE3-8976-6F2C3BE8937C}"/>
    <hyperlink ref="A2201" r:id="rId1412" display="https://www.procyclingstats.com/rider/senna-remijn" xr:uid="{08597E7C-DB55-451B-8B49-881950A67681}"/>
    <hyperlink ref="A2010" r:id="rId1413" display="https://www.procyclingstats.com/rider/oscar-chamberlain" xr:uid="{45DE2C0E-E87F-4132-BAB2-4B397134265A}"/>
    <hyperlink ref="A2085" r:id="rId1414" display="https://www.procyclingstats.com/rider/malte-hellerup" xr:uid="{7C2DFAA1-11B7-405D-81CC-A0FAAC118CF3}"/>
    <hyperlink ref="A2160" r:id="rId1415" display="https://www.procyclingstats.com/rider/mil-morang" xr:uid="{35F6A50B-406B-485E-8A6A-5E579DE48F8A}"/>
    <hyperlink ref="A2086" r:id="rId1416" display="https://www.procyclingstats.com/rider/joppe-heremans" xr:uid="{A1BD65CD-101F-4ABE-A8E9-E599A13D3705}"/>
    <hyperlink ref="A2023" r:id="rId1417" display="https://www.procyclingstats.com/rider/stijn-daemen" xr:uid="{4DF09797-4D73-4727-A533-B3E7309BD2DC}"/>
    <hyperlink ref="A2257" r:id="rId1418" display="https://www.procyclingstats.com/rider/lucas-van-gils" xr:uid="{642A8A0B-B8AC-4816-9BA2-1BB528F3E7B5}"/>
    <hyperlink ref="A2030" r:id="rId1419" display="https://www.procyclingstats.com/rider/ramses-debruyne" xr:uid="{04BC76DF-F44F-484F-9D70-C8FF80C6FB9E}"/>
    <hyperlink ref="A2146" r:id="rId1420" display="https://www.procyclingstats.com/rider/jeroen-meijers" xr:uid="{0CBB114A-8F65-4594-B291-93E8D32EC673}"/>
    <hyperlink ref="A2047" r:id="rId1421" display="https://www.procyclingstats.com/rider/asier-etxeberria" xr:uid="{2E0E489A-57CD-4C70-A274-773EC68528D5}"/>
    <hyperlink ref="A2058" r:id="rId1422" display="https://www.procyclingstats.com/rider/paniego-fuentes" xr:uid="{BF57F646-711B-4EBD-8D2E-4258AB4672C1}"/>
    <hyperlink ref="A2244" r:id="rId1423" display="https://www.procyclingstats.com/rider/declan-trezise" xr:uid="{DA5744B9-6DA5-4744-86E3-88AF7731A2A2}"/>
    <hyperlink ref="J440" r:id="rId1424" display="https://www.procyclingstats.com/rider/jordi-meeus" xr:uid="{E3BF2980-74AF-42B1-9748-87237D9F6028}"/>
    <hyperlink ref="A2155" r:id="rId1425" display="https://www.procyclingstats.com/rider/andrea-mifsud" xr:uid="{62CE0D21-7651-46B2-890C-D7DAAA8D34B6}"/>
    <hyperlink ref="A2176" r:id="rId1426" display="https://www.procyclingstats.com/rider/borislav-palashev" xr:uid="{862DD5CE-A3D2-4AA6-9356-A564E2047DC4}"/>
    <hyperlink ref="A1963" r:id="rId1427" display="https://www.procyclingstats.com/rider/ahmet-akpinar" xr:uid="{D9B499DF-3194-4992-B3A2-E7490FDF2768}"/>
    <hyperlink ref="A2216" r:id="rId1428" display="https://www.procyclingstats.com/rider/ilie-seremet" xr:uid="{8A3358B7-618B-4700-BA7B-BFF28C067C9C}"/>
    <hyperlink ref="A2206" r:id="rId1429" display="https://www.procyclingstats.com/rider/jonathan-malte-rottmann" xr:uid="{93AFECBE-4D34-4CE4-8287-64087A9947D1}"/>
    <hyperlink ref="J433" r:id="rId1430" display="https://www.procyclingstats.com/rider/paul-seixas" xr:uid="{74184B75-CF7F-4B1B-A4B7-AA8921DCF205}"/>
    <hyperlink ref="A2256" r:id="rId1431" display="https://www.procyclingstats.com/rider/casper-van-der-woude" xr:uid="{B1F5C0E8-89DD-4FFF-9050-678AA4C07F1F}"/>
    <hyperlink ref="A2068" r:id="rId1432" display="https://www.procyclingstats.com/rider/swann-gloux" xr:uid="{84AA2843-E4EF-4749-BE65-C8DD8A446C16}"/>
    <hyperlink ref="A2118" r:id="rId1433" display="https://www.procyclingstats.com/rider/zeb-kyffin" xr:uid="{C5223AE5-F417-4D6B-8977-759A27D54F00}"/>
    <hyperlink ref="A2157" r:id="rId1434" display="https://www.procyclingstats.com/rider/aivaras-mikutis" xr:uid="{0732EF83-C911-4323-97D4-70231C90AE1C}"/>
    <hyperlink ref="A2033" r:id="rId1435" display="https://www.procyclingstats.com/rider/matthew-dinham" xr:uid="{C83D2FC9-52CD-46BC-87A4-A6CFB3A49A92}"/>
    <hyperlink ref="A2087" r:id="rId1436" display="https://www.procyclingstats.com/rider/martin-santiago-herreno" xr:uid="{2314CFEE-F7B7-430C-A2E5-C65596161D81}"/>
    <hyperlink ref="A2226" r:id="rId1437" display="https://www.procyclingstats.com/rider/willie-smit" xr:uid="{F5CA8C91-62D8-41C2-9A0B-E9499F3EC176}"/>
    <hyperlink ref="A2281" r:id="rId1438" display="https://www.procyclingstats.com/rider/unai-zubeldia" xr:uid="{9C0D79E2-4EDC-4A3F-8A37-6E00CFAF8447}"/>
    <hyperlink ref="J404" r:id="rId1439" display="https://www.procyclingstats.com/rider/jay-vine" xr:uid="{64395C49-40FD-4445-89E1-1FECAF1809C6}"/>
    <hyperlink ref="A2170" r:id="rId1440" display="https://www.procyclingstats.com/rider/hijiri-oda" xr:uid="{977E08A2-3CAF-41C0-A832-F85532B7956F}"/>
    <hyperlink ref="A2127" r:id="rId1441" display="https://www.procyclingstats.com/rider/gerard-ledesma" xr:uid="{3B837652-D555-4F10-9646-23DAA9CBB8E7}"/>
    <hyperlink ref="A2228" r:id="rId1442" display="https://www.procyclingstats.com/rider/geoffrey-soupe" xr:uid="{FD6B7C26-5C85-4369-B6BD-7CE17A36E7BE}"/>
    <hyperlink ref="A2183" r:id="rId1443" display="https://www.procyclingstats.com/rider/joseph-pidcock" xr:uid="{4EDEE81D-FFB4-42D5-8405-81BBACB21E6E}"/>
    <hyperlink ref="A2280" r:id="rId1444" display="https://www.procyclingstats.com/rider/david-zanutta" xr:uid="{A3BB80C7-2BE5-46EF-81E0-9154098AB3C3}"/>
    <hyperlink ref="A2130" r:id="rId1445" display="https://www.procyclingstats.com/rider/juan-pedro-lozano" xr:uid="{78DC317C-F2BA-48B4-BFFD-233BF818A3C2}"/>
    <hyperlink ref="A2189" r:id="rId1446" display="https://www.procyclingstats.com/rider/benjamin-prades-reverter" xr:uid="{E6B60F45-3C81-4851-80BA-9C6A7FD0936D}"/>
    <hyperlink ref="A2026" r:id="rId1447" display="https://www.procyclingstats.com/rider/timo-de-jong" xr:uid="{D4C630DB-A37C-416C-9CCD-450B49B09409}"/>
    <hyperlink ref="A2099" r:id="rId1448" display="https://www.procyclingstats.com/rider/anders-johnson" xr:uid="{E046F447-2154-4402-8FA8-62E69A2C6D75}"/>
    <hyperlink ref="A2126" r:id="rId1449" display="https://www.procyclingstats.com/rider/joshua-lebo" xr:uid="{71702435-5886-430D-87F1-877DF620199C}"/>
    <hyperlink ref="A2195" r:id="rId1450" display="https://www.procyclingstats.com/rider/alexis-benjamin-quinteros" xr:uid="{0AB5E3B2-1C30-4B97-A04C-D834E38B6453}"/>
    <hyperlink ref="A2002" r:id="rId1451" display="https://www.procyclingstats.com/rider/david-caicedo" xr:uid="{0470E66F-EECB-4EAA-8518-7ECCE30A40D2}"/>
    <hyperlink ref="A2177" r:id="rId1452" display="https://www.procyclingstats.com/rider/george-peden" xr:uid="{1C33515F-5801-4D9F-9370-D518CCBC6576}"/>
    <hyperlink ref="A2041" r:id="rId1453" display="https://www.procyclingstats.com/rider/luke-durbridge" xr:uid="{45D8C552-6AD7-4934-AFC7-BF97CA75E1AC}"/>
    <hyperlink ref="A1992" r:id="rId1454" display="https://www.procyclingstats.com/rider/evan-boyle" xr:uid="{0F94E7E0-1D79-4085-868E-69EA9413F717}"/>
    <hyperlink ref="A2088" r:id="rId1455" display="https://www.procyclingstats.com/rider/gavin-hlady" xr:uid="{7A1C9E27-F61D-4D9C-AE46-0075838EEF46}"/>
    <hyperlink ref="A2008" r:id="rId1456" display="https://www.procyclingstats.com/rider/kevin-david-castillo-miranda" xr:uid="{B1E8962E-BCE3-4E8F-AC3E-F1BE870AF473}"/>
    <hyperlink ref="A2240" r:id="rId1457" display="https://www.procyclingstats.com/rider/meron-teshome" xr:uid="{A32FF7AA-14F6-45D5-990E-167FF4A2E881}"/>
    <hyperlink ref="A2276" r:id="rId1458" display="https://www.procyclingstats.com/rider/paul-wright" xr:uid="{7D2F8591-8880-4740-8964-F5F637A0D95E}"/>
    <hyperlink ref="A2171" r:id="rId1459" display="https://www.procyclingstats.com/rider/ben-oliver" xr:uid="{F9621AB0-25E7-458C-9B97-C154FCB446F2}"/>
    <hyperlink ref="A2267" r:id="rId1460" display="https://www.procyclingstats.com/rider/tim-wafler" xr:uid="{38FF464F-2872-4830-B3E7-1EA3DCFC8956}"/>
    <hyperlink ref="A1980" r:id="rId1461" display="https://www.procyclingstats.com/rider/pawel-bernas" xr:uid="{1E189423-FBEF-4246-8ED7-CEFF2850D545}"/>
    <hyperlink ref="A2117" r:id="rId1462" display="https://www.procyclingstats.com/rider/anton-kuzmin" xr:uid="{75190037-A47C-402E-8FEF-580CED6A72D0}"/>
    <hyperlink ref="A2132" r:id="rId1463" display="https://www.procyclingstats.com/rider/markus-maeuibo" xr:uid="{EFA2658B-D387-496F-92D5-5ED799866534}"/>
    <hyperlink ref="A2237" r:id="rId1464" display="https://www.procyclingstats.com/rider/zsombor-tamas-takacs" xr:uid="{260C5648-5E4F-42FD-B308-7C18A7C9DB4C}"/>
    <hyperlink ref="A2144" r:id="rId1465" display="https://www.procyclingstats.com/rider/daniyal-matthews" xr:uid="{506D0689-F846-4FED-8670-41925BA9640B}"/>
    <hyperlink ref="A2115" r:id="rId1466" display="https://www.procyclingstats.com/rider/casper-kruger" xr:uid="{89598835-4BF0-4667-8C4B-C333ED7E30FC}"/>
    <hyperlink ref="A2232" r:id="rId1467" display="https://www.procyclingstats.com/rider/haoyu-su" xr:uid="{F3CBB48A-F805-4F1C-881B-0403AE73A595}"/>
    <hyperlink ref="A1977" r:id="rId1468" display="https://www.procyclingstats.com/rider/timotej-bavec" xr:uid="{9E1BFD3E-5F38-49F7-B611-89EB4E68A7F4}"/>
    <hyperlink ref="J449" r:id="rId1469" display="https://www.procyclingstats.com/rider/bruno-armirail" xr:uid="{1CC09D2B-F7DA-4B31-BEDE-077654A41F80}"/>
    <hyperlink ref="J453" r:id="rId1470" display="https://www.procyclingstats.com/rider/santiago-buitrago-sanchez" xr:uid="{E2BE6572-14BE-4A3D-8A45-F829BC3F0117}"/>
    <hyperlink ref="J429" r:id="rId1471" display="https://www.procyclingstats.com/rider/jai-hindley" xr:uid="{CD2FEEAE-6D72-49D9-92C7-F8E92B9FE18E}"/>
    <hyperlink ref="J457" r:id="rId1472" display="https://www.procyclingstats.com/rider/quinn-simmons" xr:uid="{BD6F0BFB-82F3-43A1-8B38-5358560E0863}"/>
    <hyperlink ref="J435" r:id="rId1473" display="https://www.procyclingstats.com/rider/william-junior-lecerf" xr:uid="{64E0AD2B-AED6-4124-B965-549938FB4ABC}"/>
    <hyperlink ref="J427" r:id="rId1474" display="https://www.procyclingstats.com/rider/matthew-riccitello" xr:uid="{4CF63E45-3904-4B4F-AE0D-80BEFEDCCDC4}"/>
    <hyperlink ref="J454" r:id="rId1475" display="https://www.procyclingstats.com/rider/ivan-romeo" xr:uid="{C1CA2DCA-F808-439A-8987-CD5329EB2F83}"/>
    <hyperlink ref="J460" r:id="rId1476" display="https://www.procyclingstats.com/rider/magnus-sheffield" xr:uid="{5A15662A-47FA-4E18-AD94-A8C129EC9493}"/>
    <hyperlink ref="A2056" r:id="rId1477" display="https://www.procyclingstats.com/rider/eder-frayre" xr:uid="{17DD679D-F7B5-4040-9842-199EEDDBF5A8}"/>
  </hyperlinks>
  <pageMargins left="0.78749999999999998" right="0.78749999999999998" top="1.0527777777777778" bottom="1.0527777777777778" header="0.78749999999999998" footer="0.78749999999999998"/>
  <pageSetup paperSize="9" orientation="portrait" useFirstPageNumber="1" horizontalDpi="300" verticalDpi="300" r:id="rId1478"/>
  <headerFooter alignWithMargins="0">
    <oddHeader>&amp;C&amp;"Times New Roman,Standaard"&amp;12&amp;A</oddHeader>
    <oddFooter>&amp;C&amp;"Times New Roman,Standaard"&amp;12Pagina &amp;P</oddFooter>
  </headerFooter>
  <ignoredErrors>
    <ignoredError sqref="HD797:HD867" evalErro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620"/>
  <sheetViews>
    <sheetView topLeftCell="R559" workbookViewId="0">
      <selection activeCell="V587" sqref="V587:AE594"/>
    </sheetView>
  </sheetViews>
  <sheetFormatPr defaultColWidth="8.85546875" defaultRowHeight="12.75"/>
  <cols>
    <col min="1" max="26" width="10.7109375" customWidth="1"/>
  </cols>
  <sheetData>
    <row r="1" spans="1:10">
      <c r="A1" s="162" t="s">
        <v>3540</v>
      </c>
    </row>
    <row r="2" spans="1:10" s="107" customFormat="1" ht="20.25">
      <c r="A2" s="117" t="s">
        <v>5286</v>
      </c>
      <c r="D2" s="116" t="s">
        <v>965</v>
      </c>
      <c r="E2" s="116" t="s">
        <v>984</v>
      </c>
      <c r="F2" s="116" t="s">
        <v>985</v>
      </c>
      <c r="G2" s="116"/>
      <c r="H2" s="116" t="s">
        <v>40</v>
      </c>
    </row>
    <row r="3" spans="1:10">
      <c r="D3" s="1"/>
      <c r="E3" s="1"/>
      <c r="F3" s="1"/>
      <c r="G3" s="1"/>
      <c r="H3" s="1"/>
      <c r="J3" t="s">
        <v>995</v>
      </c>
    </row>
    <row r="4" spans="1:10">
      <c r="A4" s="3" t="s">
        <v>2202</v>
      </c>
      <c r="D4" s="1"/>
      <c r="E4" s="1"/>
      <c r="F4" s="1"/>
      <c r="H4" s="1">
        <f t="shared" ref="H4:H35" si="0">SUM(D4:G4)</f>
        <v>0</v>
      </c>
    </row>
    <row r="5" spans="1:10">
      <c r="A5" t="s">
        <v>1657</v>
      </c>
      <c r="D5" s="1"/>
      <c r="E5" s="1"/>
      <c r="F5" s="1"/>
      <c r="G5" s="1"/>
      <c r="H5" s="1">
        <f t="shared" si="0"/>
        <v>0</v>
      </c>
    </row>
    <row r="6" spans="1:10">
      <c r="A6" s="189" t="s">
        <v>1346</v>
      </c>
      <c r="D6" s="1"/>
      <c r="E6" s="1"/>
      <c r="F6" s="1"/>
      <c r="G6" s="1"/>
      <c r="H6" s="1">
        <f t="shared" si="0"/>
        <v>0</v>
      </c>
    </row>
    <row r="7" spans="1:10">
      <c r="A7" t="s">
        <v>156</v>
      </c>
      <c r="D7" s="1"/>
      <c r="E7" s="1"/>
      <c r="H7" s="1">
        <f t="shared" si="0"/>
        <v>0</v>
      </c>
    </row>
    <row r="8" spans="1:10">
      <c r="A8" t="s">
        <v>1650</v>
      </c>
      <c r="D8" s="1"/>
      <c r="E8" s="1"/>
      <c r="F8" s="1"/>
      <c r="H8" s="1">
        <f t="shared" si="0"/>
        <v>0</v>
      </c>
    </row>
    <row r="9" spans="1:10">
      <c r="A9" t="s">
        <v>2728</v>
      </c>
      <c r="D9" s="1"/>
      <c r="E9" s="1"/>
      <c r="F9" s="1"/>
      <c r="H9" s="1">
        <f t="shared" si="0"/>
        <v>0</v>
      </c>
    </row>
    <row r="10" spans="1:10">
      <c r="A10" s="189" t="s">
        <v>1341</v>
      </c>
      <c r="D10" s="1"/>
      <c r="E10" s="1"/>
      <c r="F10" s="1"/>
      <c r="G10" s="1"/>
      <c r="H10" s="1">
        <f t="shared" si="0"/>
        <v>0</v>
      </c>
    </row>
    <row r="11" spans="1:10">
      <c r="A11" s="189" t="s">
        <v>1337</v>
      </c>
      <c r="D11" s="1"/>
      <c r="E11" s="1"/>
      <c r="F11" s="1"/>
      <c r="G11" s="1"/>
      <c r="H11" s="1">
        <f t="shared" si="0"/>
        <v>0</v>
      </c>
    </row>
    <row r="12" spans="1:10">
      <c r="A12" s="3" t="s">
        <v>2191</v>
      </c>
      <c r="D12" s="1"/>
      <c r="E12" s="1"/>
      <c r="F12" s="1"/>
      <c r="G12" s="1"/>
      <c r="H12" s="1">
        <f t="shared" si="0"/>
        <v>0</v>
      </c>
    </row>
    <row r="13" spans="1:10">
      <c r="A13" t="s">
        <v>1</v>
      </c>
      <c r="D13" s="1"/>
      <c r="E13" s="1"/>
      <c r="F13" s="1"/>
      <c r="G13" s="1"/>
      <c r="H13" s="1">
        <f t="shared" si="0"/>
        <v>0</v>
      </c>
    </row>
    <row r="14" spans="1:10">
      <c r="A14" t="s">
        <v>1656</v>
      </c>
      <c r="E14" s="1"/>
      <c r="H14" s="1">
        <f t="shared" si="0"/>
        <v>0</v>
      </c>
    </row>
    <row r="15" spans="1:10">
      <c r="A15" s="58" t="s">
        <v>1664</v>
      </c>
      <c r="D15" s="1"/>
      <c r="E15" s="1"/>
      <c r="F15" s="1"/>
      <c r="H15" s="1">
        <f t="shared" si="0"/>
        <v>0</v>
      </c>
    </row>
    <row r="16" spans="1:10">
      <c r="A16" s="3" t="s">
        <v>2209</v>
      </c>
      <c r="D16" s="1"/>
      <c r="E16" s="1"/>
      <c r="F16" s="1"/>
      <c r="H16" s="1">
        <f t="shared" si="0"/>
        <v>0</v>
      </c>
    </row>
    <row r="17" spans="1:8">
      <c r="A17" t="s">
        <v>178</v>
      </c>
      <c r="D17" s="1"/>
      <c r="E17" s="1"/>
      <c r="F17" s="1"/>
      <c r="H17" s="1">
        <f t="shared" si="0"/>
        <v>0</v>
      </c>
    </row>
    <row r="18" spans="1:8">
      <c r="A18" t="s">
        <v>674</v>
      </c>
      <c r="D18" s="1"/>
      <c r="E18" s="1"/>
      <c r="F18" s="1"/>
      <c r="H18" s="1">
        <f t="shared" si="0"/>
        <v>0</v>
      </c>
    </row>
    <row r="19" spans="1:8">
      <c r="A19" t="s">
        <v>2709</v>
      </c>
      <c r="D19" s="1"/>
      <c r="E19" s="1"/>
      <c r="F19" s="1"/>
      <c r="G19" s="1"/>
      <c r="H19" s="1">
        <f t="shared" si="0"/>
        <v>0</v>
      </c>
    </row>
    <row r="20" spans="1:8">
      <c r="A20" s="394" t="s">
        <v>1342</v>
      </c>
      <c r="D20" s="1"/>
      <c r="E20" s="1"/>
      <c r="F20" s="1"/>
      <c r="G20" s="1"/>
      <c r="H20" s="1">
        <f t="shared" si="0"/>
        <v>0</v>
      </c>
    </row>
    <row r="21" spans="1:8">
      <c r="A21" s="394" t="s">
        <v>2835</v>
      </c>
      <c r="D21" s="1"/>
      <c r="E21" s="1"/>
      <c r="F21" s="1"/>
      <c r="G21" s="1"/>
      <c r="H21" s="1">
        <f t="shared" si="0"/>
        <v>0</v>
      </c>
    </row>
    <row r="22" spans="1:8">
      <c r="A22" t="s">
        <v>675</v>
      </c>
      <c r="D22" s="1"/>
      <c r="E22" s="1"/>
      <c r="F22" s="1"/>
      <c r="G22" s="1"/>
      <c r="H22" s="1">
        <f t="shared" si="0"/>
        <v>0</v>
      </c>
    </row>
    <row r="23" spans="1:8">
      <c r="A23" t="s">
        <v>2699</v>
      </c>
      <c r="D23" s="1"/>
      <c r="E23" s="1"/>
      <c r="F23" s="1"/>
      <c r="G23" s="1"/>
      <c r="H23" s="1">
        <f t="shared" si="0"/>
        <v>0</v>
      </c>
    </row>
    <row r="24" spans="1:8">
      <c r="A24" t="s">
        <v>4</v>
      </c>
      <c r="D24" s="1"/>
      <c r="E24" s="1"/>
      <c r="F24" s="1"/>
      <c r="H24" s="1">
        <f t="shared" si="0"/>
        <v>0</v>
      </c>
    </row>
    <row r="25" spans="1:8">
      <c r="A25" s="58" t="s">
        <v>1693</v>
      </c>
      <c r="D25" s="1"/>
      <c r="E25" s="1"/>
      <c r="F25" s="1"/>
      <c r="H25" s="1">
        <f t="shared" si="0"/>
        <v>0</v>
      </c>
    </row>
    <row r="26" spans="1:8">
      <c r="A26" t="s">
        <v>692</v>
      </c>
      <c r="D26" s="1"/>
      <c r="E26" s="1"/>
      <c r="H26" s="1">
        <f t="shared" si="0"/>
        <v>0</v>
      </c>
    </row>
    <row r="27" spans="1:8">
      <c r="A27" t="s">
        <v>6</v>
      </c>
      <c r="D27" s="1"/>
      <c r="E27" s="1"/>
      <c r="F27" s="1"/>
      <c r="G27" s="1"/>
      <c r="H27" s="1">
        <f t="shared" si="0"/>
        <v>0</v>
      </c>
    </row>
    <row r="28" spans="1:8">
      <c r="A28" t="s">
        <v>1653</v>
      </c>
      <c r="D28" s="1"/>
      <c r="E28" s="1"/>
      <c r="H28" s="1">
        <f t="shared" si="0"/>
        <v>0</v>
      </c>
    </row>
    <row r="29" spans="1:8">
      <c r="A29" s="3" t="s">
        <v>2192</v>
      </c>
      <c r="D29" s="1"/>
      <c r="E29" s="1"/>
      <c r="F29" s="1"/>
      <c r="G29" s="1"/>
      <c r="H29" s="1">
        <f t="shared" si="0"/>
        <v>0</v>
      </c>
    </row>
    <row r="30" spans="1:8">
      <c r="A30" t="s">
        <v>153</v>
      </c>
      <c r="D30" s="1"/>
      <c r="E30" s="1"/>
      <c r="F30" s="1"/>
      <c r="G30" s="1"/>
      <c r="H30" s="1">
        <f t="shared" si="0"/>
        <v>0</v>
      </c>
    </row>
    <row r="31" spans="1:8">
      <c r="A31" s="58" t="s">
        <v>1665</v>
      </c>
      <c r="D31" s="1"/>
      <c r="E31" s="1"/>
      <c r="F31" s="1"/>
      <c r="H31" s="1">
        <f t="shared" si="0"/>
        <v>0</v>
      </c>
    </row>
    <row r="32" spans="1:8">
      <c r="A32" s="3" t="s">
        <v>2195</v>
      </c>
      <c r="D32" s="1"/>
      <c r="E32" s="1"/>
      <c r="F32" s="1"/>
      <c r="G32" s="1"/>
      <c r="H32" s="1">
        <f t="shared" si="0"/>
        <v>0</v>
      </c>
    </row>
    <row r="33" spans="1:8">
      <c r="A33" s="3" t="s">
        <v>2208</v>
      </c>
      <c r="E33" s="1"/>
      <c r="F33" s="1"/>
      <c r="H33" s="1">
        <f t="shared" si="0"/>
        <v>0</v>
      </c>
    </row>
    <row r="34" spans="1:8">
      <c r="A34" t="s">
        <v>1651</v>
      </c>
      <c r="D34" s="1"/>
      <c r="E34" s="1"/>
      <c r="F34" s="1"/>
      <c r="H34" s="1">
        <f t="shared" si="0"/>
        <v>0</v>
      </c>
    </row>
    <row r="35" spans="1:8">
      <c r="A35" t="s">
        <v>179</v>
      </c>
      <c r="D35" s="1"/>
      <c r="E35" s="1"/>
      <c r="F35" s="1"/>
      <c r="G35" s="1"/>
      <c r="H35" s="1">
        <f t="shared" si="0"/>
        <v>0</v>
      </c>
    </row>
    <row r="36" spans="1:8">
      <c r="A36" t="s">
        <v>9</v>
      </c>
      <c r="D36" s="1"/>
      <c r="E36" s="1"/>
      <c r="F36" s="1"/>
      <c r="G36" s="1"/>
      <c r="H36" s="1">
        <f t="shared" ref="H36:H67" si="1">SUM(D36:G36)</f>
        <v>0</v>
      </c>
    </row>
    <row r="37" spans="1:8">
      <c r="A37" t="s">
        <v>2712</v>
      </c>
      <c r="D37" s="1"/>
      <c r="E37" s="1"/>
      <c r="F37" s="1"/>
      <c r="G37" s="1"/>
      <c r="H37" s="1">
        <f t="shared" si="1"/>
        <v>0</v>
      </c>
    </row>
    <row r="38" spans="1:8">
      <c r="A38" t="s">
        <v>1661</v>
      </c>
      <c r="D38" s="1"/>
      <c r="E38" s="1"/>
      <c r="H38" s="1">
        <f t="shared" si="1"/>
        <v>0</v>
      </c>
    </row>
    <row r="39" spans="1:8">
      <c r="A39" t="s">
        <v>11</v>
      </c>
      <c r="D39" s="1"/>
      <c r="E39" s="1"/>
      <c r="F39" s="1"/>
      <c r="G39" s="1"/>
      <c r="H39" s="1">
        <f t="shared" si="1"/>
        <v>0</v>
      </c>
    </row>
    <row r="40" spans="1:8">
      <c r="A40" s="3" t="s">
        <v>2193</v>
      </c>
      <c r="D40" s="1"/>
      <c r="E40" s="1"/>
      <c r="F40" s="1"/>
      <c r="G40" s="1"/>
      <c r="H40" s="1">
        <f t="shared" si="1"/>
        <v>0</v>
      </c>
    </row>
    <row r="41" spans="1:8">
      <c r="A41" s="58" t="s">
        <v>1666</v>
      </c>
      <c r="D41" s="1"/>
      <c r="E41" s="1"/>
      <c r="F41" s="1"/>
      <c r="G41" s="1"/>
      <c r="H41" s="1">
        <f t="shared" si="1"/>
        <v>0</v>
      </c>
    </row>
    <row r="42" spans="1:8">
      <c r="A42" s="189" t="s">
        <v>1344</v>
      </c>
      <c r="D42" s="1"/>
      <c r="E42" s="1"/>
      <c r="F42" s="1"/>
      <c r="H42" s="1">
        <f t="shared" si="1"/>
        <v>0</v>
      </c>
    </row>
    <row r="43" spans="1:8">
      <c r="A43" t="s">
        <v>633</v>
      </c>
      <c r="D43" s="1"/>
      <c r="E43" s="1"/>
      <c r="F43" s="1"/>
      <c r="G43" s="1"/>
      <c r="H43" s="1">
        <f t="shared" si="1"/>
        <v>0</v>
      </c>
    </row>
    <row r="44" spans="1:8">
      <c r="A44" t="s">
        <v>1658</v>
      </c>
      <c r="D44" s="1"/>
      <c r="E44" s="1"/>
      <c r="H44" s="1">
        <f t="shared" si="1"/>
        <v>0</v>
      </c>
    </row>
    <row r="45" spans="1:8">
      <c r="A45" t="s">
        <v>2708</v>
      </c>
      <c r="D45" s="1"/>
      <c r="E45" s="1"/>
      <c r="F45" s="1"/>
      <c r="G45" s="1"/>
      <c r="H45" s="1">
        <f t="shared" si="1"/>
        <v>0</v>
      </c>
    </row>
    <row r="46" spans="1:8">
      <c r="A46" s="3" t="s">
        <v>2203</v>
      </c>
      <c r="E46" s="1"/>
      <c r="F46" s="1"/>
      <c r="H46" s="1">
        <f t="shared" si="1"/>
        <v>0</v>
      </c>
    </row>
    <row r="47" spans="1:8">
      <c r="A47" t="s">
        <v>687</v>
      </c>
      <c r="D47" s="1"/>
      <c r="E47" s="1"/>
      <c r="H47" s="1">
        <f t="shared" si="1"/>
        <v>0</v>
      </c>
    </row>
    <row r="48" spans="1:8">
      <c r="A48" t="s">
        <v>13</v>
      </c>
      <c r="D48" s="1"/>
      <c r="E48" s="1"/>
      <c r="F48" s="1"/>
      <c r="G48" s="1"/>
      <c r="H48" s="1">
        <f t="shared" si="1"/>
        <v>0</v>
      </c>
    </row>
    <row r="49" spans="1:8">
      <c r="A49" t="s">
        <v>639</v>
      </c>
      <c r="D49" s="1"/>
      <c r="E49" s="1"/>
      <c r="F49" s="1"/>
      <c r="G49" s="1"/>
      <c r="H49" s="1">
        <f t="shared" si="1"/>
        <v>0</v>
      </c>
    </row>
    <row r="50" spans="1:8">
      <c r="A50" t="s">
        <v>164</v>
      </c>
      <c r="D50" s="1"/>
      <c r="E50" s="1"/>
      <c r="F50" s="1"/>
      <c r="G50" s="1"/>
      <c r="H50" s="1">
        <f t="shared" si="1"/>
        <v>0</v>
      </c>
    </row>
    <row r="51" spans="1:8">
      <c r="A51" t="s">
        <v>15</v>
      </c>
      <c r="D51" s="1"/>
      <c r="E51" s="1"/>
      <c r="F51" s="1"/>
      <c r="H51" s="1">
        <f t="shared" si="1"/>
        <v>0</v>
      </c>
    </row>
    <row r="52" spans="1:8">
      <c r="A52" t="s">
        <v>2717</v>
      </c>
      <c r="D52" s="1"/>
      <c r="E52" s="1"/>
      <c r="F52" s="1"/>
      <c r="G52" s="1"/>
      <c r="H52" s="1">
        <f t="shared" si="1"/>
        <v>0</v>
      </c>
    </row>
    <row r="53" spans="1:8">
      <c r="A53" s="3" t="s">
        <v>2210</v>
      </c>
      <c r="D53" s="1"/>
      <c r="E53" s="1"/>
      <c r="F53" s="1"/>
      <c r="G53" s="1"/>
      <c r="H53" s="1">
        <f t="shared" si="1"/>
        <v>0</v>
      </c>
    </row>
    <row r="54" spans="1:8">
      <c r="A54" t="s">
        <v>1654</v>
      </c>
      <c r="D54" s="1"/>
      <c r="E54" s="1"/>
      <c r="F54" s="1"/>
      <c r="G54" s="1"/>
      <c r="H54" s="1">
        <f t="shared" si="1"/>
        <v>0</v>
      </c>
    </row>
    <row r="55" spans="1:8">
      <c r="A55" t="s">
        <v>17</v>
      </c>
      <c r="D55" s="1"/>
      <c r="E55" s="1"/>
      <c r="F55" s="1"/>
      <c r="G55" s="1"/>
      <c r="H55" s="1">
        <f t="shared" si="1"/>
        <v>0</v>
      </c>
    </row>
    <row r="56" spans="1:8">
      <c r="A56" t="s">
        <v>649</v>
      </c>
      <c r="D56" s="1"/>
      <c r="E56" s="1"/>
      <c r="F56" s="1"/>
      <c r="H56" s="1">
        <f t="shared" si="1"/>
        <v>0</v>
      </c>
    </row>
    <row r="57" spans="1:8">
      <c r="A57" t="s">
        <v>662</v>
      </c>
      <c r="D57" s="1"/>
      <c r="E57" s="1"/>
      <c r="F57" s="1"/>
      <c r="H57" s="1">
        <f t="shared" si="1"/>
        <v>0</v>
      </c>
    </row>
    <row r="58" spans="1:8">
      <c r="A58" t="s">
        <v>162</v>
      </c>
      <c r="D58" s="1"/>
      <c r="E58" s="1"/>
      <c r="H58" s="1">
        <f t="shared" si="1"/>
        <v>0</v>
      </c>
    </row>
    <row r="59" spans="1:8">
      <c r="A59" s="3" t="s">
        <v>2197</v>
      </c>
      <c r="D59" s="1"/>
      <c r="E59" s="1"/>
      <c r="F59" s="1"/>
      <c r="G59" s="1"/>
      <c r="H59" s="1">
        <f t="shared" si="1"/>
        <v>0</v>
      </c>
    </row>
    <row r="60" spans="1:8">
      <c r="A60" t="s">
        <v>678</v>
      </c>
      <c r="D60" s="1"/>
      <c r="E60" s="1"/>
      <c r="F60" s="1"/>
      <c r="G60" s="1"/>
      <c r="H60" s="1">
        <f t="shared" si="1"/>
        <v>0</v>
      </c>
    </row>
    <row r="61" spans="1:8">
      <c r="A61" t="s">
        <v>2711</v>
      </c>
      <c r="D61" s="1"/>
      <c r="E61" s="1"/>
      <c r="F61" s="1"/>
      <c r="H61" s="1">
        <f t="shared" si="1"/>
        <v>0</v>
      </c>
    </row>
    <row r="62" spans="1:8">
      <c r="A62" s="3" t="s">
        <v>2213</v>
      </c>
      <c r="D62" s="1"/>
      <c r="E62" s="1"/>
      <c r="H62" s="1">
        <f t="shared" si="1"/>
        <v>0</v>
      </c>
    </row>
    <row r="63" spans="1:8">
      <c r="A63" s="3" t="s">
        <v>2200</v>
      </c>
      <c r="D63" s="1"/>
      <c r="E63" s="1"/>
      <c r="F63" s="1"/>
      <c r="H63" s="1">
        <f t="shared" si="1"/>
        <v>0</v>
      </c>
    </row>
    <row r="64" spans="1:8">
      <c r="A64" t="s">
        <v>1331</v>
      </c>
      <c r="D64" s="1"/>
      <c r="E64" s="1"/>
      <c r="H64" s="1">
        <f t="shared" si="1"/>
        <v>0</v>
      </c>
    </row>
    <row r="65" spans="1:8">
      <c r="A65" t="s">
        <v>19</v>
      </c>
      <c r="D65" s="1"/>
      <c r="E65" s="1"/>
      <c r="F65" s="1"/>
      <c r="H65" s="1">
        <f t="shared" si="1"/>
        <v>0</v>
      </c>
    </row>
    <row r="66" spans="1:8">
      <c r="A66" s="189" t="s">
        <v>1333</v>
      </c>
      <c r="D66" s="1"/>
      <c r="E66" s="1"/>
      <c r="F66" s="1"/>
      <c r="G66" s="1"/>
      <c r="H66" s="1">
        <f t="shared" si="1"/>
        <v>0</v>
      </c>
    </row>
    <row r="67" spans="1:8">
      <c r="A67" s="189" t="s">
        <v>2703</v>
      </c>
      <c r="D67" s="1"/>
      <c r="E67" s="1"/>
      <c r="F67" s="1"/>
      <c r="G67" s="1"/>
      <c r="H67" s="1">
        <f t="shared" si="1"/>
        <v>0</v>
      </c>
    </row>
    <row r="68" spans="1:8">
      <c r="A68" s="3" t="s">
        <v>2196</v>
      </c>
      <c r="D68" s="1"/>
      <c r="E68" s="1"/>
      <c r="F68" s="1"/>
      <c r="G68" s="1"/>
      <c r="H68" s="1">
        <f t="shared" ref="H68:H99" si="2">SUM(D68:G68)</f>
        <v>0</v>
      </c>
    </row>
    <row r="69" spans="1:8">
      <c r="A69" s="3" t="s">
        <v>2723</v>
      </c>
      <c r="D69" s="1"/>
      <c r="E69" s="1"/>
      <c r="F69" s="1"/>
      <c r="G69" s="1"/>
      <c r="H69" s="1">
        <f t="shared" si="2"/>
        <v>0</v>
      </c>
    </row>
    <row r="70" spans="1:8">
      <c r="A70" s="3" t="s">
        <v>2725</v>
      </c>
      <c r="D70" s="1"/>
      <c r="E70" s="1"/>
      <c r="F70" s="1"/>
      <c r="H70" s="1">
        <f t="shared" si="2"/>
        <v>0</v>
      </c>
    </row>
    <row r="71" spans="1:8">
      <c r="A71" t="s">
        <v>704</v>
      </c>
      <c r="D71" s="1"/>
      <c r="E71" s="1"/>
      <c r="F71" s="1"/>
      <c r="H71" s="1">
        <f t="shared" si="2"/>
        <v>0</v>
      </c>
    </row>
    <row r="72" spans="1:8">
      <c r="A72" t="s">
        <v>2724</v>
      </c>
      <c r="D72" s="1"/>
      <c r="E72" s="1"/>
      <c r="F72" s="1"/>
      <c r="G72" s="1"/>
      <c r="H72" s="1">
        <f t="shared" si="2"/>
        <v>0</v>
      </c>
    </row>
    <row r="73" spans="1:8">
      <c r="A73" s="58" t="s">
        <v>2318</v>
      </c>
      <c r="D73" s="1"/>
      <c r="E73" s="1"/>
      <c r="F73" s="1"/>
      <c r="G73" s="1"/>
      <c r="H73" s="1">
        <f t="shared" si="2"/>
        <v>0</v>
      </c>
    </row>
    <row r="74" spans="1:8">
      <c r="A74" s="58" t="s">
        <v>2707</v>
      </c>
      <c r="D74" s="1"/>
      <c r="E74" s="1"/>
      <c r="F74" s="1"/>
      <c r="H74" s="1">
        <f t="shared" si="2"/>
        <v>0</v>
      </c>
    </row>
    <row r="75" spans="1:8">
      <c r="A75" t="s">
        <v>700</v>
      </c>
      <c r="D75" s="1"/>
      <c r="E75" s="1"/>
      <c r="F75" s="1"/>
      <c r="H75" s="1">
        <f t="shared" si="2"/>
        <v>0</v>
      </c>
    </row>
    <row r="76" spans="1:8">
      <c r="A76" t="s">
        <v>21</v>
      </c>
      <c r="D76" s="1"/>
      <c r="E76" s="1"/>
      <c r="F76" s="1"/>
      <c r="H76" s="1">
        <f t="shared" si="2"/>
        <v>0</v>
      </c>
    </row>
    <row r="77" spans="1:8">
      <c r="A77" t="s">
        <v>141</v>
      </c>
      <c r="D77" s="1"/>
      <c r="E77" s="1"/>
      <c r="F77" s="1"/>
      <c r="H77" s="1">
        <f t="shared" si="2"/>
        <v>0</v>
      </c>
    </row>
    <row r="78" spans="1:8">
      <c r="A78" s="58" t="s">
        <v>2189</v>
      </c>
      <c r="D78" s="1"/>
      <c r="E78" s="1"/>
      <c r="H78" s="1">
        <f t="shared" si="2"/>
        <v>0</v>
      </c>
    </row>
    <row r="79" spans="1:8">
      <c r="A79" s="58" t="s">
        <v>1667</v>
      </c>
      <c r="D79" s="1"/>
      <c r="E79" s="1"/>
      <c r="F79" s="1"/>
      <c r="H79" s="1">
        <f t="shared" si="2"/>
        <v>0</v>
      </c>
    </row>
    <row r="80" spans="1:8">
      <c r="A80" s="58" t="s">
        <v>2718</v>
      </c>
      <c r="E80" s="1"/>
      <c r="F80" s="1"/>
      <c r="H80" s="1">
        <f t="shared" si="2"/>
        <v>0</v>
      </c>
    </row>
    <row r="81" spans="1:8">
      <c r="A81" s="189" t="s">
        <v>1335</v>
      </c>
      <c r="D81" s="1"/>
      <c r="E81" s="1"/>
      <c r="F81" s="1"/>
      <c r="G81" s="1"/>
      <c r="H81" s="1">
        <f t="shared" si="2"/>
        <v>0</v>
      </c>
    </row>
    <row r="82" spans="1:8">
      <c r="A82" s="3" t="s">
        <v>2199</v>
      </c>
      <c r="D82" s="1"/>
      <c r="E82" s="1"/>
      <c r="F82" s="1"/>
      <c r="H82" s="1">
        <f t="shared" si="2"/>
        <v>0</v>
      </c>
    </row>
    <row r="83" spans="1:8">
      <c r="A83" s="58" t="s">
        <v>1668</v>
      </c>
      <c r="D83" s="1"/>
      <c r="E83" s="1"/>
      <c r="F83" s="1"/>
      <c r="H83" s="1">
        <f t="shared" si="2"/>
        <v>0</v>
      </c>
    </row>
    <row r="84" spans="1:8">
      <c r="A84" s="394" t="s">
        <v>1334</v>
      </c>
      <c r="D84" s="1"/>
      <c r="E84" s="1"/>
      <c r="H84" s="1">
        <f t="shared" si="2"/>
        <v>0</v>
      </c>
    </row>
    <row r="85" spans="1:8">
      <c r="A85" t="s">
        <v>667</v>
      </c>
      <c r="D85" s="1"/>
      <c r="E85" s="1"/>
      <c r="F85" s="1"/>
      <c r="H85" s="1">
        <f t="shared" si="2"/>
        <v>0</v>
      </c>
    </row>
    <row r="86" spans="1:8">
      <c r="A86" s="3" t="s">
        <v>2198</v>
      </c>
      <c r="D86" s="1"/>
      <c r="E86" s="1"/>
      <c r="F86" s="1"/>
      <c r="G86" s="1"/>
      <c r="H86" s="1">
        <f t="shared" si="2"/>
        <v>0</v>
      </c>
    </row>
    <row r="87" spans="1:8">
      <c r="A87" s="3" t="s">
        <v>2205</v>
      </c>
      <c r="D87" s="1"/>
      <c r="E87" s="1"/>
      <c r="F87" s="1"/>
      <c r="H87" s="1">
        <f t="shared" si="2"/>
        <v>0</v>
      </c>
    </row>
    <row r="88" spans="1:8">
      <c r="A88" t="s">
        <v>668</v>
      </c>
      <c r="D88" s="1"/>
      <c r="E88" s="1"/>
      <c r="F88" s="1"/>
      <c r="H88" s="1">
        <f t="shared" si="2"/>
        <v>0</v>
      </c>
    </row>
    <row r="89" spans="1:8">
      <c r="A89" t="s">
        <v>23</v>
      </c>
      <c r="D89" s="1"/>
      <c r="E89" s="1"/>
      <c r="F89" s="1"/>
      <c r="G89" s="1"/>
      <c r="H89" s="1">
        <f t="shared" si="2"/>
        <v>0</v>
      </c>
    </row>
    <row r="90" spans="1:8">
      <c r="A90" t="s">
        <v>25</v>
      </c>
      <c r="E90" s="1"/>
      <c r="H90" s="1">
        <f t="shared" si="2"/>
        <v>0</v>
      </c>
    </row>
    <row r="91" spans="1:8">
      <c r="A91" t="s">
        <v>688</v>
      </c>
      <c r="D91" s="1"/>
      <c r="E91" s="1"/>
      <c r="F91" s="1"/>
      <c r="G91" s="1"/>
      <c r="H91" s="1">
        <f t="shared" si="2"/>
        <v>0</v>
      </c>
    </row>
    <row r="92" spans="1:8">
      <c r="A92" t="s">
        <v>2704</v>
      </c>
      <c r="D92" s="1"/>
      <c r="E92" s="1"/>
      <c r="F92" s="1"/>
      <c r="G92" s="1"/>
      <c r="H92" s="1">
        <f t="shared" si="2"/>
        <v>0</v>
      </c>
    </row>
    <row r="93" spans="1:8">
      <c r="A93" s="394" t="s">
        <v>1343</v>
      </c>
      <c r="D93" s="1"/>
      <c r="E93" s="1"/>
      <c r="F93" s="1"/>
      <c r="G93" s="1"/>
      <c r="H93" s="1">
        <f t="shared" si="2"/>
        <v>0</v>
      </c>
    </row>
    <row r="94" spans="1:8">
      <c r="A94" s="189" t="s">
        <v>1350</v>
      </c>
      <c r="D94" s="1"/>
      <c r="E94" s="1"/>
      <c r="F94" s="1"/>
      <c r="G94" s="1"/>
      <c r="H94" s="1">
        <f t="shared" si="2"/>
        <v>0</v>
      </c>
    </row>
    <row r="95" spans="1:8">
      <c r="A95" s="189" t="s">
        <v>1340</v>
      </c>
      <c r="D95" s="1"/>
      <c r="E95" s="1"/>
      <c r="F95" s="1"/>
      <c r="H95" s="1">
        <f t="shared" si="2"/>
        <v>0</v>
      </c>
    </row>
    <row r="96" spans="1:8">
      <c r="A96" s="189" t="s">
        <v>1345</v>
      </c>
      <c r="D96" s="1"/>
      <c r="E96" s="1"/>
      <c r="F96" s="1"/>
      <c r="H96" s="1">
        <f t="shared" si="2"/>
        <v>0</v>
      </c>
    </row>
    <row r="97" spans="1:8">
      <c r="A97" s="58" t="s">
        <v>1669</v>
      </c>
      <c r="D97" s="1"/>
      <c r="E97" s="1"/>
      <c r="F97" s="1"/>
      <c r="G97" s="1"/>
      <c r="H97" s="1">
        <f t="shared" si="2"/>
        <v>0</v>
      </c>
    </row>
    <row r="98" spans="1:8">
      <c r="A98" s="58" t="s">
        <v>2705</v>
      </c>
      <c r="D98" s="1"/>
      <c r="E98" s="1"/>
      <c r="F98" s="1"/>
      <c r="H98" s="1">
        <f t="shared" si="2"/>
        <v>0</v>
      </c>
    </row>
    <row r="99" spans="1:8">
      <c r="A99" s="189" t="s">
        <v>1339</v>
      </c>
      <c r="D99" s="1"/>
      <c r="E99" s="1"/>
      <c r="F99" s="1"/>
      <c r="H99" s="1">
        <f t="shared" si="2"/>
        <v>0</v>
      </c>
    </row>
    <row r="100" spans="1:8">
      <c r="A100" s="3" t="s">
        <v>2194</v>
      </c>
      <c r="D100" s="1"/>
      <c r="E100" s="1"/>
      <c r="F100" s="1"/>
      <c r="G100" s="1"/>
      <c r="H100" s="1">
        <f t="shared" ref="H100:H106" si="3">SUM(D100:G100)</f>
        <v>0</v>
      </c>
    </row>
    <row r="101" spans="1:8">
      <c r="A101" t="s">
        <v>651</v>
      </c>
      <c r="D101" s="1"/>
      <c r="E101" s="1"/>
      <c r="H101" s="1">
        <f t="shared" si="3"/>
        <v>0</v>
      </c>
    </row>
    <row r="102" spans="1:8">
      <c r="A102" t="s">
        <v>27</v>
      </c>
      <c r="D102" s="1"/>
      <c r="E102" s="1"/>
      <c r="F102" s="1"/>
      <c r="G102" s="1"/>
      <c r="H102" s="1">
        <f t="shared" si="3"/>
        <v>0</v>
      </c>
    </row>
    <row r="103" spans="1:8">
      <c r="A103" t="s">
        <v>682</v>
      </c>
      <c r="D103" s="1"/>
      <c r="E103" s="1"/>
      <c r="H103" s="1">
        <f t="shared" si="3"/>
        <v>0</v>
      </c>
    </row>
    <row r="104" spans="1:8">
      <c r="A104" t="s">
        <v>2700</v>
      </c>
      <c r="D104" s="1"/>
      <c r="E104" s="1"/>
      <c r="F104" s="1"/>
      <c r="H104" s="1">
        <f t="shared" si="3"/>
        <v>0</v>
      </c>
    </row>
    <row r="105" spans="1:8">
      <c r="A105" t="s">
        <v>2726</v>
      </c>
      <c r="D105" s="1"/>
      <c r="E105" s="1"/>
      <c r="H105" s="1">
        <f t="shared" si="3"/>
        <v>0</v>
      </c>
    </row>
    <row r="106" spans="1:8">
      <c r="A106" t="s">
        <v>154</v>
      </c>
      <c r="D106" s="1"/>
      <c r="E106" s="1"/>
      <c r="F106" s="1"/>
      <c r="H106" s="1">
        <f t="shared" si="3"/>
        <v>0</v>
      </c>
    </row>
    <row r="107" spans="1:8">
      <c r="A107" s="3" t="s">
        <v>2206</v>
      </c>
      <c r="D107" s="1"/>
      <c r="E107" s="1"/>
      <c r="F107" s="1"/>
      <c r="H107" s="1">
        <f t="shared" ref="H107:H163" si="4">SUM(D107:G107)</f>
        <v>0</v>
      </c>
    </row>
    <row r="108" spans="1:8">
      <c r="A108" t="s">
        <v>669</v>
      </c>
      <c r="D108" s="1"/>
      <c r="E108" s="1"/>
      <c r="F108" s="1"/>
      <c r="H108" s="1">
        <f t="shared" si="4"/>
        <v>0</v>
      </c>
    </row>
    <row r="109" spans="1:8">
      <c r="A109" t="s">
        <v>2715</v>
      </c>
      <c r="D109" s="1"/>
      <c r="E109" s="1"/>
      <c r="F109" s="1"/>
      <c r="H109" s="1">
        <f t="shared" si="4"/>
        <v>0</v>
      </c>
    </row>
    <row r="110" spans="1:8">
      <c r="A110" t="s">
        <v>29</v>
      </c>
      <c r="D110" s="1"/>
      <c r="E110" s="1"/>
      <c r="F110" s="1"/>
      <c r="H110" s="1">
        <f t="shared" si="4"/>
        <v>0</v>
      </c>
    </row>
    <row r="111" spans="1:8">
      <c r="A111" t="s">
        <v>142</v>
      </c>
      <c r="D111" s="1"/>
      <c r="E111" s="1"/>
      <c r="F111" s="1"/>
      <c r="H111" s="1">
        <f t="shared" si="4"/>
        <v>0</v>
      </c>
    </row>
    <row r="112" spans="1:8">
      <c r="A112" t="s">
        <v>643</v>
      </c>
      <c r="D112" s="1"/>
      <c r="E112" s="1"/>
      <c r="F112" s="1"/>
      <c r="H112" s="1">
        <f t="shared" si="4"/>
        <v>0</v>
      </c>
    </row>
    <row r="113" spans="1:8">
      <c r="A113" s="189" t="s">
        <v>1349</v>
      </c>
      <c r="D113" s="1"/>
      <c r="E113" s="1"/>
      <c r="F113" s="1"/>
      <c r="H113" s="1">
        <f t="shared" si="4"/>
        <v>0</v>
      </c>
    </row>
    <row r="114" spans="1:8">
      <c r="A114" s="3" t="s">
        <v>2212</v>
      </c>
      <c r="D114" s="1"/>
      <c r="E114" s="1"/>
      <c r="F114" s="1"/>
      <c r="H114" s="1">
        <f t="shared" si="4"/>
        <v>0</v>
      </c>
    </row>
    <row r="115" spans="1:8">
      <c r="A115" t="s">
        <v>683</v>
      </c>
      <c r="D115" s="1"/>
      <c r="E115" s="1"/>
      <c r="F115" s="1"/>
      <c r="H115" s="1">
        <f t="shared" si="4"/>
        <v>0</v>
      </c>
    </row>
    <row r="116" spans="1:8">
      <c r="A116" t="s">
        <v>2716</v>
      </c>
      <c r="D116" s="1"/>
      <c r="E116" s="1"/>
      <c r="F116" s="1"/>
      <c r="H116" s="1">
        <f t="shared" si="4"/>
        <v>0</v>
      </c>
    </row>
    <row r="117" spans="1:8">
      <c r="A117" s="58" t="s">
        <v>1690</v>
      </c>
      <c r="D117" s="1"/>
      <c r="E117" s="1"/>
      <c r="F117" s="1"/>
      <c r="H117" s="1">
        <f t="shared" si="4"/>
        <v>0</v>
      </c>
    </row>
    <row r="118" spans="1:8">
      <c r="A118" t="s">
        <v>654</v>
      </c>
      <c r="D118" s="1"/>
      <c r="E118" s="1"/>
      <c r="F118" s="1"/>
      <c r="H118" s="1">
        <f t="shared" si="4"/>
        <v>0</v>
      </c>
    </row>
    <row r="119" spans="1:8">
      <c r="A119" t="s">
        <v>653</v>
      </c>
      <c r="D119" s="1"/>
      <c r="E119" s="1"/>
      <c r="F119" s="1"/>
      <c r="H119" s="1">
        <f t="shared" si="4"/>
        <v>0</v>
      </c>
    </row>
    <row r="120" spans="1:8">
      <c r="A120" s="58" t="s">
        <v>1692</v>
      </c>
      <c r="D120" s="1"/>
      <c r="E120" s="1"/>
      <c r="F120" s="1"/>
      <c r="H120" s="1">
        <f t="shared" si="4"/>
        <v>0</v>
      </c>
    </row>
    <row r="121" spans="1:8">
      <c r="A121" s="189" t="s">
        <v>1338</v>
      </c>
      <c r="D121" s="1"/>
      <c r="E121" s="1"/>
      <c r="F121" s="1"/>
      <c r="H121" s="1">
        <f t="shared" si="4"/>
        <v>0</v>
      </c>
    </row>
    <row r="122" spans="1:8">
      <c r="A122" t="s">
        <v>158</v>
      </c>
      <c r="D122" s="1"/>
      <c r="E122" s="1"/>
      <c r="F122" s="1"/>
      <c r="H122" s="1">
        <f t="shared" si="4"/>
        <v>0</v>
      </c>
    </row>
    <row r="123" spans="1:8">
      <c r="A123" s="58" t="s">
        <v>1749</v>
      </c>
      <c r="D123" s="1"/>
      <c r="E123" s="1"/>
      <c r="F123" s="1"/>
      <c r="H123" s="1">
        <f t="shared" si="4"/>
        <v>0</v>
      </c>
    </row>
    <row r="124" spans="1:8">
      <c r="A124" s="3" t="s">
        <v>2201</v>
      </c>
      <c r="D124" s="1"/>
      <c r="E124" s="1"/>
      <c r="F124" s="1"/>
      <c r="H124" s="1">
        <f t="shared" si="4"/>
        <v>0</v>
      </c>
    </row>
    <row r="125" spans="1:8">
      <c r="A125" t="s">
        <v>638</v>
      </c>
      <c r="D125" s="1"/>
      <c r="E125" s="1"/>
      <c r="F125" s="1"/>
      <c r="H125" s="1">
        <f t="shared" si="4"/>
        <v>0</v>
      </c>
    </row>
    <row r="126" spans="1:8">
      <c r="A126" s="58" t="s">
        <v>1670</v>
      </c>
      <c r="D126" s="1"/>
      <c r="E126" s="1"/>
      <c r="F126" s="1"/>
      <c r="H126" s="1">
        <f t="shared" si="4"/>
        <v>0</v>
      </c>
    </row>
    <row r="127" spans="1:8">
      <c r="A127" s="3" t="s">
        <v>2204</v>
      </c>
      <c r="D127" s="1"/>
      <c r="E127" s="1"/>
      <c r="F127" s="1"/>
      <c r="H127" s="1">
        <f t="shared" si="4"/>
        <v>0</v>
      </c>
    </row>
    <row r="128" spans="1:8">
      <c r="A128" t="s">
        <v>1649</v>
      </c>
      <c r="D128" s="1"/>
      <c r="E128" s="1"/>
      <c r="F128" s="1"/>
      <c r="H128" s="1">
        <f t="shared" si="4"/>
        <v>0</v>
      </c>
    </row>
    <row r="129" spans="1:8">
      <c r="A129" t="s">
        <v>2706</v>
      </c>
      <c r="D129" s="1"/>
      <c r="E129" s="1"/>
      <c r="F129" s="1"/>
      <c r="H129" s="1">
        <f t="shared" si="4"/>
        <v>0</v>
      </c>
    </row>
    <row r="130" spans="1:8">
      <c r="A130" t="s">
        <v>2819</v>
      </c>
      <c r="D130" s="1"/>
      <c r="E130" s="1"/>
      <c r="F130" s="1"/>
      <c r="H130" s="1">
        <f t="shared" si="4"/>
        <v>0</v>
      </c>
    </row>
    <row r="131" spans="1:8">
      <c r="A131" s="3" t="s">
        <v>2214</v>
      </c>
      <c r="D131" s="1"/>
      <c r="E131" s="1"/>
      <c r="F131" s="1"/>
      <c r="H131" s="1">
        <f t="shared" si="4"/>
        <v>0</v>
      </c>
    </row>
    <row r="132" spans="1:8">
      <c r="A132" t="s">
        <v>31</v>
      </c>
      <c r="D132" s="1"/>
      <c r="E132" s="1"/>
      <c r="F132" s="1"/>
      <c r="H132" s="1">
        <f t="shared" si="4"/>
        <v>0</v>
      </c>
    </row>
    <row r="133" spans="1:8">
      <c r="A133" t="s">
        <v>2710</v>
      </c>
      <c r="D133" s="1"/>
      <c r="E133" s="1"/>
      <c r="F133" s="1"/>
      <c r="H133" s="1">
        <f t="shared" si="4"/>
        <v>0</v>
      </c>
    </row>
    <row r="134" spans="1:8">
      <c r="A134" t="s">
        <v>694</v>
      </c>
      <c r="D134" s="1"/>
      <c r="E134" s="1"/>
      <c r="F134" s="1"/>
      <c r="H134" s="1">
        <f t="shared" si="4"/>
        <v>0</v>
      </c>
    </row>
    <row r="135" spans="1:8">
      <c r="A135" s="3" t="s">
        <v>2207</v>
      </c>
      <c r="D135" s="1"/>
      <c r="E135" s="1"/>
      <c r="F135" s="1"/>
      <c r="H135" s="1">
        <f t="shared" si="4"/>
        <v>0</v>
      </c>
    </row>
    <row r="136" spans="1:8">
      <c r="A136" t="s">
        <v>660</v>
      </c>
      <c r="D136" s="1"/>
      <c r="E136" s="1"/>
      <c r="F136" s="1"/>
      <c r="H136" s="1">
        <f t="shared" si="4"/>
        <v>0</v>
      </c>
    </row>
    <row r="137" spans="1:8">
      <c r="A137" t="s">
        <v>686</v>
      </c>
      <c r="D137" s="1"/>
      <c r="E137" s="1"/>
      <c r="F137" s="1"/>
      <c r="H137" s="1">
        <f t="shared" si="4"/>
        <v>0</v>
      </c>
    </row>
    <row r="138" spans="1:8">
      <c r="A138" t="s">
        <v>33</v>
      </c>
      <c r="D138" s="1"/>
      <c r="E138" s="1"/>
      <c r="F138" s="1"/>
      <c r="H138" s="1">
        <f t="shared" si="4"/>
        <v>0</v>
      </c>
    </row>
    <row r="139" spans="1:8">
      <c r="A139" s="189" t="s">
        <v>1361</v>
      </c>
      <c r="D139" s="1"/>
      <c r="E139" s="1"/>
      <c r="F139" s="1"/>
      <c r="H139" s="1">
        <f t="shared" si="4"/>
        <v>0</v>
      </c>
    </row>
    <row r="140" spans="1:8">
      <c r="A140" t="s">
        <v>35</v>
      </c>
      <c r="D140" s="1"/>
      <c r="E140" s="1"/>
      <c r="F140" s="1"/>
      <c r="H140" s="1">
        <f t="shared" si="4"/>
        <v>0</v>
      </c>
    </row>
    <row r="141" spans="1:8">
      <c r="A141" t="s">
        <v>37</v>
      </c>
      <c r="D141" s="1"/>
      <c r="E141" s="1"/>
      <c r="F141" s="1"/>
      <c r="H141" s="1">
        <f t="shared" si="4"/>
        <v>0</v>
      </c>
    </row>
    <row r="142" spans="1:8">
      <c r="A142" t="s">
        <v>143</v>
      </c>
      <c r="D142" s="1"/>
      <c r="E142" s="1"/>
      <c r="F142" s="1"/>
      <c r="H142" s="1">
        <f t="shared" si="4"/>
        <v>0</v>
      </c>
    </row>
    <row r="143" spans="1:8">
      <c r="A143" t="s">
        <v>181</v>
      </c>
      <c r="D143" s="1"/>
      <c r="E143" s="1"/>
      <c r="F143" s="1"/>
      <c r="H143" s="1">
        <f t="shared" si="4"/>
        <v>0</v>
      </c>
    </row>
    <row r="144" spans="1:8">
      <c r="A144" t="s">
        <v>2713</v>
      </c>
      <c r="D144" s="1"/>
      <c r="E144" s="1"/>
      <c r="F144" s="1"/>
      <c r="H144" s="1">
        <f t="shared" si="4"/>
        <v>0</v>
      </c>
    </row>
    <row r="145" spans="1:8">
      <c r="A145" s="394" t="s">
        <v>1351</v>
      </c>
      <c r="D145" s="1"/>
      <c r="E145" s="1"/>
      <c r="F145" s="1"/>
      <c r="H145" s="1">
        <f t="shared" si="4"/>
        <v>0</v>
      </c>
    </row>
    <row r="146" spans="1:8">
      <c r="A146" s="394" t="s">
        <v>2714</v>
      </c>
      <c r="D146" s="1"/>
      <c r="E146" s="1"/>
      <c r="F146" s="1"/>
      <c r="H146" s="1">
        <f t="shared" si="4"/>
        <v>0</v>
      </c>
    </row>
    <row r="147" spans="1:8">
      <c r="A147" s="394" t="s">
        <v>2719</v>
      </c>
      <c r="D147" s="1"/>
      <c r="E147" s="1"/>
      <c r="F147" s="1"/>
      <c r="H147" s="1">
        <f t="shared" si="4"/>
        <v>0</v>
      </c>
    </row>
    <row r="148" spans="1:8">
      <c r="A148" t="s">
        <v>39</v>
      </c>
      <c r="D148" s="1"/>
      <c r="E148" s="1"/>
      <c r="F148" s="1"/>
      <c r="H148" s="1">
        <f t="shared" si="4"/>
        <v>0</v>
      </c>
    </row>
    <row r="149" spans="1:8">
      <c r="A149" s="58" t="s">
        <v>1671</v>
      </c>
      <c r="D149" s="1"/>
      <c r="E149" s="1"/>
      <c r="F149" s="1"/>
      <c r="H149" s="1">
        <f t="shared" si="4"/>
        <v>0</v>
      </c>
    </row>
    <row r="150" spans="1:8">
      <c r="A150" t="s">
        <v>180</v>
      </c>
      <c r="D150" s="1"/>
      <c r="E150" s="1"/>
      <c r="F150" s="1"/>
      <c r="H150" s="1">
        <f t="shared" si="4"/>
        <v>0</v>
      </c>
    </row>
    <row r="151" spans="1:8">
      <c r="A151" t="s">
        <v>2702</v>
      </c>
      <c r="D151" s="1"/>
      <c r="E151" s="1"/>
      <c r="F151" s="1"/>
      <c r="H151" s="1">
        <f t="shared" si="4"/>
        <v>0</v>
      </c>
    </row>
    <row r="152" spans="1:8">
      <c r="A152" s="3" t="s">
        <v>2211</v>
      </c>
      <c r="D152" s="1"/>
      <c r="E152" s="1"/>
      <c r="F152" s="1"/>
      <c r="H152" s="1">
        <f t="shared" si="4"/>
        <v>0</v>
      </c>
    </row>
    <row r="153" spans="1:8">
      <c r="A153" t="s">
        <v>144</v>
      </c>
      <c r="D153" s="1"/>
      <c r="E153" s="1"/>
      <c r="F153" s="1"/>
      <c r="H153" s="1">
        <f t="shared" si="4"/>
        <v>0</v>
      </c>
    </row>
    <row r="154" spans="1:8">
      <c r="A154" s="189" t="s">
        <v>1348</v>
      </c>
      <c r="D154" s="1"/>
      <c r="E154" s="1"/>
      <c r="F154" s="1"/>
      <c r="H154" s="1">
        <f t="shared" si="4"/>
        <v>0</v>
      </c>
    </row>
    <row r="155" spans="1:8">
      <c r="A155" s="189" t="s">
        <v>2721</v>
      </c>
      <c r="D155" s="1"/>
      <c r="E155" s="1"/>
      <c r="F155" s="1"/>
      <c r="H155" s="1">
        <f t="shared" si="4"/>
        <v>0</v>
      </c>
    </row>
    <row r="156" spans="1:8">
      <c r="A156" t="s">
        <v>155</v>
      </c>
      <c r="D156" s="1"/>
      <c r="E156" s="1"/>
      <c r="F156" s="1"/>
      <c r="H156" s="1">
        <f t="shared" si="4"/>
        <v>0</v>
      </c>
    </row>
    <row r="157" spans="1:8">
      <c r="A157" t="s">
        <v>2722</v>
      </c>
      <c r="D157" s="1"/>
      <c r="E157" s="1"/>
      <c r="F157" s="1"/>
      <c r="H157" s="1">
        <f t="shared" si="4"/>
        <v>0</v>
      </c>
    </row>
    <row r="158" spans="1:8">
      <c r="A158" t="s">
        <v>2720</v>
      </c>
      <c r="D158" s="1"/>
      <c r="E158" s="1"/>
      <c r="F158" s="1"/>
      <c r="H158" s="1">
        <f t="shared" si="4"/>
        <v>0</v>
      </c>
    </row>
    <row r="159" spans="1:8">
      <c r="A159" s="189" t="s">
        <v>1347</v>
      </c>
      <c r="D159" s="1"/>
      <c r="E159" s="1"/>
      <c r="F159" s="1"/>
      <c r="H159" s="1">
        <f t="shared" si="4"/>
        <v>0</v>
      </c>
    </row>
    <row r="160" spans="1:8">
      <c r="A160" s="189" t="s">
        <v>2701</v>
      </c>
      <c r="D160" s="1"/>
      <c r="E160" s="1"/>
      <c r="F160" s="1"/>
      <c r="H160" s="1">
        <f t="shared" si="4"/>
        <v>0</v>
      </c>
    </row>
    <row r="161" spans="1:11">
      <c r="A161" t="s">
        <v>658</v>
      </c>
      <c r="D161" s="1"/>
      <c r="E161" s="1"/>
      <c r="F161" s="1"/>
      <c r="H161" s="1">
        <f t="shared" si="4"/>
        <v>0</v>
      </c>
    </row>
    <row r="162" spans="1:11">
      <c r="A162" s="58" t="s">
        <v>2190</v>
      </c>
      <c r="D162" s="1"/>
      <c r="E162" s="1"/>
      <c r="F162" s="1"/>
      <c r="H162" s="1">
        <f t="shared" si="4"/>
        <v>0</v>
      </c>
    </row>
    <row r="163" spans="1:11">
      <c r="A163" t="s">
        <v>1655</v>
      </c>
      <c r="D163" s="1"/>
      <c r="E163" s="1"/>
      <c r="F163" s="1"/>
      <c r="H163" s="1">
        <f t="shared" si="4"/>
        <v>0</v>
      </c>
    </row>
    <row r="165" spans="1:11">
      <c r="D165" s="1">
        <f>SUM(D4:D164)</f>
        <v>0</v>
      </c>
      <c r="E165" s="1">
        <f>SUM(E4:E164)</f>
        <v>0</v>
      </c>
      <c r="F165" s="1">
        <f>SUM(F4:F164)</f>
        <v>0</v>
      </c>
    </row>
    <row r="170" spans="1:11" ht="14.25">
      <c r="A170" s="108" t="s">
        <v>947</v>
      </c>
      <c r="E170" s="108" t="s">
        <v>952</v>
      </c>
      <c r="I170" s="108" t="s">
        <v>953</v>
      </c>
    </row>
    <row r="172" spans="1:11">
      <c r="A172" s="3" t="s">
        <v>2202</v>
      </c>
      <c r="C172" s="1">
        <f>D4</f>
        <v>0</v>
      </c>
      <c r="E172" s="3" t="s">
        <v>2202</v>
      </c>
      <c r="G172" s="1">
        <f>E4</f>
        <v>0</v>
      </c>
      <c r="H172" s="1"/>
      <c r="I172" s="3" t="s">
        <v>2202</v>
      </c>
      <c r="K172" s="1">
        <f>F4</f>
        <v>0</v>
      </c>
    </row>
    <row r="173" spans="1:11">
      <c r="A173" t="s">
        <v>1657</v>
      </c>
      <c r="C173" s="1">
        <f t="shared" ref="C173:C236" si="5">D5</f>
        <v>0</v>
      </c>
      <c r="E173" t="s">
        <v>1657</v>
      </c>
      <c r="G173" s="1">
        <f t="shared" ref="G173:G236" si="6">E5</f>
        <v>0</v>
      </c>
      <c r="H173" s="1"/>
      <c r="I173" t="s">
        <v>1657</v>
      </c>
      <c r="K173" s="1">
        <f t="shared" ref="K173:K236" si="7">F5</f>
        <v>0</v>
      </c>
    </row>
    <row r="174" spans="1:11">
      <c r="A174" s="189" t="s">
        <v>1346</v>
      </c>
      <c r="C174" s="1">
        <f t="shared" si="5"/>
        <v>0</v>
      </c>
      <c r="E174" s="189" t="s">
        <v>1346</v>
      </c>
      <c r="G174" s="1">
        <f t="shared" si="6"/>
        <v>0</v>
      </c>
      <c r="H174" s="1"/>
      <c r="I174" s="189" t="s">
        <v>1346</v>
      </c>
      <c r="K174" s="1">
        <f t="shared" si="7"/>
        <v>0</v>
      </c>
    </row>
    <row r="175" spans="1:11">
      <c r="A175" t="s">
        <v>156</v>
      </c>
      <c r="C175" s="1">
        <f t="shared" si="5"/>
        <v>0</v>
      </c>
      <c r="E175" t="s">
        <v>156</v>
      </c>
      <c r="G175" s="1">
        <f t="shared" si="6"/>
        <v>0</v>
      </c>
      <c r="H175" s="1"/>
      <c r="I175" t="s">
        <v>156</v>
      </c>
      <c r="K175" s="1">
        <f t="shared" si="7"/>
        <v>0</v>
      </c>
    </row>
    <row r="176" spans="1:11">
      <c r="A176" t="s">
        <v>1650</v>
      </c>
      <c r="C176" s="1">
        <f t="shared" si="5"/>
        <v>0</v>
      </c>
      <c r="E176" t="s">
        <v>1650</v>
      </c>
      <c r="G176" s="1">
        <f t="shared" si="6"/>
        <v>0</v>
      </c>
      <c r="H176" s="1"/>
      <c r="I176" t="s">
        <v>1650</v>
      </c>
      <c r="K176" s="1">
        <f t="shared" si="7"/>
        <v>0</v>
      </c>
    </row>
    <row r="177" spans="1:11">
      <c r="A177" t="s">
        <v>2728</v>
      </c>
      <c r="C177" s="1">
        <f t="shared" si="5"/>
        <v>0</v>
      </c>
      <c r="E177" t="s">
        <v>2728</v>
      </c>
      <c r="G177" s="1">
        <f t="shared" si="6"/>
        <v>0</v>
      </c>
      <c r="H177" s="1"/>
      <c r="I177" t="s">
        <v>2728</v>
      </c>
      <c r="K177" s="1">
        <f t="shared" si="7"/>
        <v>0</v>
      </c>
    </row>
    <row r="178" spans="1:11">
      <c r="A178" s="189" t="s">
        <v>1341</v>
      </c>
      <c r="C178" s="1">
        <f t="shared" si="5"/>
        <v>0</v>
      </c>
      <c r="E178" s="189" t="s">
        <v>1341</v>
      </c>
      <c r="G178" s="1">
        <f t="shared" si="6"/>
        <v>0</v>
      </c>
      <c r="H178" s="1"/>
      <c r="I178" s="189" t="s">
        <v>1341</v>
      </c>
      <c r="K178" s="1">
        <f t="shared" si="7"/>
        <v>0</v>
      </c>
    </row>
    <row r="179" spans="1:11">
      <c r="A179" s="189" t="s">
        <v>1337</v>
      </c>
      <c r="C179" s="1">
        <f t="shared" si="5"/>
        <v>0</v>
      </c>
      <c r="E179" s="189" t="s">
        <v>1337</v>
      </c>
      <c r="G179" s="1">
        <f t="shared" si="6"/>
        <v>0</v>
      </c>
      <c r="H179" s="1"/>
      <c r="I179" s="189" t="s">
        <v>1337</v>
      </c>
      <c r="K179" s="1">
        <f t="shared" si="7"/>
        <v>0</v>
      </c>
    </row>
    <row r="180" spans="1:11">
      <c r="A180" s="3" t="s">
        <v>2191</v>
      </c>
      <c r="C180" s="1">
        <f t="shared" si="5"/>
        <v>0</v>
      </c>
      <c r="E180" s="3" t="s">
        <v>2191</v>
      </c>
      <c r="G180" s="1">
        <f t="shared" si="6"/>
        <v>0</v>
      </c>
      <c r="H180" s="1"/>
      <c r="I180" s="3" t="s">
        <v>2191</v>
      </c>
      <c r="K180" s="1">
        <f t="shared" si="7"/>
        <v>0</v>
      </c>
    </row>
    <row r="181" spans="1:11">
      <c r="A181" t="s">
        <v>1</v>
      </c>
      <c r="C181" s="1">
        <f t="shared" si="5"/>
        <v>0</v>
      </c>
      <c r="E181" t="s">
        <v>1</v>
      </c>
      <c r="G181" s="1">
        <f t="shared" si="6"/>
        <v>0</v>
      </c>
      <c r="H181" s="1"/>
      <c r="I181" t="s">
        <v>1</v>
      </c>
      <c r="K181" s="1">
        <f t="shared" si="7"/>
        <v>0</v>
      </c>
    </row>
    <row r="182" spans="1:11">
      <c r="A182" t="s">
        <v>1656</v>
      </c>
      <c r="C182" s="1">
        <f t="shared" si="5"/>
        <v>0</v>
      </c>
      <c r="E182" t="s">
        <v>1656</v>
      </c>
      <c r="G182" s="1">
        <f t="shared" si="6"/>
        <v>0</v>
      </c>
      <c r="H182" s="1"/>
      <c r="I182" t="s">
        <v>1656</v>
      </c>
      <c r="K182" s="1">
        <f t="shared" si="7"/>
        <v>0</v>
      </c>
    </row>
    <row r="183" spans="1:11">
      <c r="A183" s="58" t="s">
        <v>1664</v>
      </c>
      <c r="C183" s="1">
        <f t="shared" si="5"/>
        <v>0</v>
      </c>
      <c r="E183" s="58" t="s">
        <v>1664</v>
      </c>
      <c r="G183" s="1">
        <f t="shared" si="6"/>
        <v>0</v>
      </c>
      <c r="H183" s="1"/>
      <c r="I183" s="58" t="s">
        <v>1664</v>
      </c>
      <c r="K183" s="1">
        <f t="shared" si="7"/>
        <v>0</v>
      </c>
    </row>
    <row r="184" spans="1:11">
      <c r="A184" s="3" t="s">
        <v>2209</v>
      </c>
      <c r="C184" s="1">
        <f t="shared" si="5"/>
        <v>0</v>
      </c>
      <c r="E184" s="3" t="s">
        <v>2209</v>
      </c>
      <c r="G184" s="1">
        <f t="shared" si="6"/>
        <v>0</v>
      </c>
      <c r="H184" s="1"/>
      <c r="I184" s="3" t="s">
        <v>2209</v>
      </c>
      <c r="K184" s="1">
        <f t="shared" si="7"/>
        <v>0</v>
      </c>
    </row>
    <row r="185" spans="1:11">
      <c r="A185" t="s">
        <v>178</v>
      </c>
      <c r="C185" s="1">
        <f t="shared" si="5"/>
        <v>0</v>
      </c>
      <c r="E185" t="s">
        <v>178</v>
      </c>
      <c r="G185" s="1">
        <f t="shared" si="6"/>
        <v>0</v>
      </c>
      <c r="H185" s="1"/>
      <c r="I185" t="s">
        <v>178</v>
      </c>
      <c r="K185" s="1">
        <f t="shared" si="7"/>
        <v>0</v>
      </c>
    </row>
    <row r="186" spans="1:11">
      <c r="A186" t="s">
        <v>674</v>
      </c>
      <c r="C186" s="1">
        <f t="shared" si="5"/>
        <v>0</v>
      </c>
      <c r="E186" t="s">
        <v>674</v>
      </c>
      <c r="G186" s="1">
        <f t="shared" si="6"/>
        <v>0</v>
      </c>
      <c r="H186" s="1"/>
      <c r="I186" t="s">
        <v>674</v>
      </c>
      <c r="K186" s="1">
        <f t="shared" si="7"/>
        <v>0</v>
      </c>
    </row>
    <row r="187" spans="1:11">
      <c r="A187" t="s">
        <v>2709</v>
      </c>
      <c r="C187" s="1">
        <f t="shared" si="5"/>
        <v>0</v>
      </c>
      <c r="E187" t="s">
        <v>2709</v>
      </c>
      <c r="G187" s="1">
        <f t="shared" si="6"/>
        <v>0</v>
      </c>
      <c r="H187" s="1"/>
      <c r="I187" t="s">
        <v>2709</v>
      </c>
      <c r="K187" s="1">
        <f t="shared" si="7"/>
        <v>0</v>
      </c>
    </row>
    <row r="188" spans="1:11">
      <c r="A188" s="394" t="s">
        <v>1342</v>
      </c>
      <c r="C188" s="1">
        <f t="shared" si="5"/>
        <v>0</v>
      </c>
      <c r="E188" s="394" t="s">
        <v>1342</v>
      </c>
      <c r="G188" s="1">
        <f t="shared" si="6"/>
        <v>0</v>
      </c>
      <c r="H188" s="1"/>
      <c r="I188" s="394" t="s">
        <v>1342</v>
      </c>
      <c r="K188" s="1">
        <f t="shared" si="7"/>
        <v>0</v>
      </c>
    </row>
    <row r="189" spans="1:11">
      <c r="A189" s="394" t="s">
        <v>2835</v>
      </c>
      <c r="C189" s="1">
        <f t="shared" si="5"/>
        <v>0</v>
      </c>
      <c r="E189" s="394" t="s">
        <v>2835</v>
      </c>
      <c r="G189" s="1">
        <f t="shared" si="6"/>
        <v>0</v>
      </c>
      <c r="H189" s="1"/>
      <c r="I189" s="394" t="s">
        <v>2835</v>
      </c>
      <c r="K189" s="1">
        <f t="shared" si="7"/>
        <v>0</v>
      </c>
    </row>
    <row r="190" spans="1:11">
      <c r="A190" t="s">
        <v>675</v>
      </c>
      <c r="C190" s="1">
        <f t="shared" si="5"/>
        <v>0</v>
      </c>
      <c r="E190" t="s">
        <v>675</v>
      </c>
      <c r="G190" s="1">
        <f t="shared" si="6"/>
        <v>0</v>
      </c>
      <c r="H190" s="1"/>
      <c r="I190" t="s">
        <v>675</v>
      </c>
      <c r="K190" s="1">
        <f t="shared" si="7"/>
        <v>0</v>
      </c>
    </row>
    <row r="191" spans="1:11">
      <c r="A191" t="s">
        <v>3129</v>
      </c>
      <c r="C191" s="1">
        <f t="shared" si="5"/>
        <v>0</v>
      </c>
      <c r="E191" t="s">
        <v>3129</v>
      </c>
      <c r="G191" s="1">
        <f t="shared" si="6"/>
        <v>0</v>
      </c>
      <c r="H191" s="1"/>
      <c r="I191" t="s">
        <v>3129</v>
      </c>
      <c r="K191" s="1">
        <f t="shared" si="7"/>
        <v>0</v>
      </c>
    </row>
    <row r="192" spans="1:11">
      <c r="A192" t="s">
        <v>4</v>
      </c>
      <c r="C192" s="1">
        <f t="shared" si="5"/>
        <v>0</v>
      </c>
      <c r="E192" t="s">
        <v>4</v>
      </c>
      <c r="G192" s="1">
        <f t="shared" si="6"/>
        <v>0</v>
      </c>
      <c r="H192" s="1"/>
      <c r="I192" t="s">
        <v>4</v>
      </c>
      <c r="K192" s="1">
        <f t="shared" si="7"/>
        <v>0</v>
      </c>
    </row>
    <row r="193" spans="1:11">
      <c r="A193" s="58" t="s">
        <v>1693</v>
      </c>
      <c r="C193" s="1">
        <f t="shared" si="5"/>
        <v>0</v>
      </c>
      <c r="E193" s="58" t="s">
        <v>1693</v>
      </c>
      <c r="G193" s="1">
        <f t="shared" si="6"/>
        <v>0</v>
      </c>
      <c r="H193" s="1"/>
      <c r="I193" s="58" t="s">
        <v>1693</v>
      </c>
      <c r="K193" s="1">
        <f t="shared" si="7"/>
        <v>0</v>
      </c>
    </row>
    <row r="194" spans="1:11">
      <c r="A194" t="s">
        <v>692</v>
      </c>
      <c r="C194" s="1">
        <f t="shared" si="5"/>
        <v>0</v>
      </c>
      <c r="E194" t="s">
        <v>692</v>
      </c>
      <c r="G194" s="1">
        <f t="shared" si="6"/>
        <v>0</v>
      </c>
      <c r="H194" s="1"/>
      <c r="I194" t="s">
        <v>692</v>
      </c>
      <c r="K194" s="1">
        <f t="shared" si="7"/>
        <v>0</v>
      </c>
    </row>
    <row r="195" spans="1:11">
      <c r="A195" t="s">
        <v>6</v>
      </c>
      <c r="C195" s="1">
        <f t="shared" si="5"/>
        <v>0</v>
      </c>
      <c r="E195" t="s">
        <v>6</v>
      </c>
      <c r="G195" s="1">
        <f t="shared" si="6"/>
        <v>0</v>
      </c>
      <c r="H195" s="1"/>
      <c r="I195" t="s">
        <v>6</v>
      </c>
      <c r="K195" s="1">
        <f t="shared" si="7"/>
        <v>0</v>
      </c>
    </row>
    <row r="196" spans="1:11">
      <c r="A196" t="s">
        <v>1653</v>
      </c>
      <c r="C196" s="1">
        <f t="shared" si="5"/>
        <v>0</v>
      </c>
      <c r="E196" t="s">
        <v>1653</v>
      </c>
      <c r="G196" s="1">
        <f t="shared" si="6"/>
        <v>0</v>
      </c>
      <c r="H196" s="1"/>
      <c r="I196" t="s">
        <v>1653</v>
      </c>
      <c r="K196" s="1">
        <f t="shared" si="7"/>
        <v>0</v>
      </c>
    </row>
    <row r="197" spans="1:11">
      <c r="A197" s="3" t="s">
        <v>2192</v>
      </c>
      <c r="C197" s="1">
        <f t="shared" si="5"/>
        <v>0</v>
      </c>
      <c r="E197" s="3" t="s">
        <v>2192</v>
      </c>
      <c r="G197" s="1">
        <f t="shared" si="6"/>
        <v>0</v>
      </c>
      <c r="H197" s="1"/>
      <c r="I197" s="3" t="s">
        <v>2192</v>
      </c>
      <c r="K197" s="1">
        <f t="shared" si="7"/>
        <v>0</v>
      </c>
    </row>
    <row r="198" spans="1:11">
      <c r="A198" t="s">
        <v>153</v>
      </c>
      <c r="C198" s="1">
        <f t="shared" si="5"/>
        <v>0</v>
      </c>
      <c r="E198" t="s">
        <v>153</v>
      </c>
      <c r="G198" s="1">
        <f t="shared" si="6"/>
        <v>0</v>
      </c>
      <c r="H198" s="1"/>
      <c r="I198" t="s">
        <v>153</v>
      </c>
      <c r="K198" s="1">
        <f t="shared" si="7"/>
        <v>0</v>
      </c>
    </row>
    <row r="199" spans="1:11">
      <c r="A199" s="58" t="s">
        <v>1665</v>
      </c>
      <c r="C199" s="1">
        <f t="shared" si="5"/>
        <v>0</v>
      </c>
      <c r="E199" s="58" t="s">
        <v>1665</v>
      </c>
      <c r="G199" s="1">
        <f t="shared" si="6"/>
        <v>0</v>
      </c>
      <c r="H199" s="1"/>
      <c r="I199" s="58" t="s">
        <v>1665</v>
      </c>
      <c r="K199" s="1">
        <f t="shared" si="7"/>
        <v>0</v>
      </c>
    </row>
    <row r="200" spans="1:11">
      <c r="A200" s="3" t="s">
        <v>2195</v>
      </c>
      <c r="C200" s="1">
        <f t="shared" si="5"/>
        <v>0</v>
      </c>
      <c r="E200" s="3" t="s">
        <v>2195</v>
      </c>
      <c r="G200" s="1">
        <f t="shared" si="6"/>
        <v>0</v>
      </c>
      <c r="H200" s="1"/>
      <c r="I200" s="3" t="s">
        <v>2195</v>
      </c>
      <c r="K200" s="1">
        <f t="shared" si="7"/>
        <v>0</v>
      </c>
    </row>
    <row r="201" spans="1:11">
      <c r="A201" s="3" t="s">
        <v>2208</v>
      </c>
      <c r="C201" s="1">
        <f t="shared" si="5"/>
        <v>0</v>
      </c>
      <c r="E201" s="3" t="s">
        <v>2208</v>
      </c>
      <c r="G201" s="1">
        <f t="shared" si="6"/>
        <v>0</v>
      </c>
      <c r="H201" s="1"/>
      <c r="I201" s="3" t="s">
        <v>2208</v>
      </c>
      <c r="K201" s="1">
        <f t="shared" si="7"/>
        <v>0</v>
      </c>
    </row>
    <row r="202" spans="1:11">
      <c r="A202" t="s">
        <v>1651</v>
      </c>
      <c r="C202" s="1">
        <f t="shared" si="5"/>
        <v>0</v>
      </c>
      <c r="E202" t="s">
        <v>1651</v>
      </c>
      <c r="G202" s="1">
        <f t="shared" si="6"/>
        <v>0</v>
      </c>
      <c r="H202" s="1"/>
      <c r="I202" t="s">
        <v>1651</v>
      </c>
      <c r="K202" s="1">
        <f t="shared" si="7"/>
        <v>0</v>
      </c>
    </row>
    <row r="203" spans="1:11">
      <c r="A203" t="s">
        <v>179</v>
      </c>
      <c r="C203" s="1">
        <f t="shared" si="5"/>
        <v>0</v>
      </c>
      <c r="E203" t="s">
        <v>179</v>
      </c>
      <c r="G203" s="1">
        <f t="shared" si="6"/>
        <v>0</v>
      </c>
      <c r="H203" s="1"/>
      <c r="I203" t="s">
        <v>179</v>
      </c>
      <c r="K203" s="1">
        <f t="shared" si="7"/>
        <v>0</v>
      </c>
    </row>
    <row r="204" spans="1:11">
      <c r="A204" t="s">
        <v>9</v>
      </c>
      <c r="C204" s="1">
        <f t="shared" si="5"/>
        <v>0</v>
      </c>
      <c r="E204" t="s">
        <v>9</v>
      </c>
      <c r="G204" s="1">
        <f t="shared" si="6"/>
        <v>0</v>
      </c>
      <c r="H204" s="1"/>
      <c r="I204" t="s">
        <v>9</v>
      </c>
      <c r="K204" s="1">
        <f t="shared" si="7"/>
        <v>0</v>
      </c>
    </row>
    <row r="205" spans="1:11">
      <c r="A205" t="s">
        <v>2712</v>
      </c>
      <c r="C205" s="1">
        <f t="shared" si="5"/>
        <v>0</v>
      </c>
      <c r="E205" t="s">
        <v>2712</v>
      </c>
      <c r="G205" s="1">
        <f t="shared" si="6"/>
        <v>0</v>
      </c>
      <c r="H205" s="1"/>
      <c r="I205" t="s">
        <v>2712</v>
      </c>
      <c r="K205" s="1">
        <f t="shared" si="7"/>
        <v>0</v>
      </c>
    </row>
    <row r="206" spans="1:11">
      <c r="A206" t="s">
        <v>1661</v>
      </c>
      <c r="C206" s="1">
        <f t="shared" si="5"/>
        <v>0</v>
      </c>
      <c r="E206" t="s">
        <v>1661</v>
      </c>
      <c r="G206" s="1">
        <f t="shared" si="6"/>
        <v>0</v>
      </c>
      <c r="H206" s="1"/>
      <c r="I206" t="s">
        <v>1661</v>
      </c>
      <c r="K206" s="1">
        <f t="shared" si="7"/>
        <v>0</v>
      </c>
    </row>
    <row r="207" spans="1:11">
      <c r="A207" t="s">
        <v>11</v>
      </c>
      <c r="C207" s="1">
        <f t="shared" si="5"/>
        <v>0</v>
      </c>
      <c r="E207" t="s">
        <v>11</v>
      </c>
      <c r="G207" s="1">
        <f t="shared" si="6"/>
        <v>0</v>
      </c>
      <c r="H207" s="1"/>
      <c r="I207" t="s">
        <v>11</v>
      </c>
      <c r="K207" s="1">
        <f t="shared" si="7"/>
        <v>0</v>
      </c>
    </row>
    <row r="208" spans="1:11">
      <c r="A208" s="3" t="s">
        <v>2193</v>
      </c>
      <c r="C208" s="1">
        <f t="shared" si="5"/>
        <v>0</v>
      </c>
      <c r="E208" s="3" t="s">
        <v>2193</v>
      </c>
      <c r="G208" s="1">
        <f t="shared" si="6"/>
        <v>0</v>
      </c>
      <c r="H208" s="1"/>
      <c r="I208" s="3" t="s">
        <v>2193</v>
      </c>
      <c r="K208" s="1">
        <f t="shared" si="7"/>
        <v>0</v>
      </c>
    </row>
    <row r="209" spans="1:11">
      <c r="A209" s="58" t="s">
        <v>1666</v>
      </c>
      <c r="C209" s="1">
        <f t="shared" si="5"/>
        <v>0</v>
      </c>
      <c r="E209" s="58" t="s">
        <v>1666</v>
      </c>
      <c r="G209" s="1">
        <f t="shared" si="6"/>
        <v>0</v>
      </c>
      <c r="H209" s="1"/>
      <c r="I209" s="58" t="s">
        <v>1666</v>
      </c>
      <c r="K209" s="1">
        <f t="shared" si="7"/>
        <v>0</v>
      </c>
    </row>
    <row r="210" spans="1:11">
      <c r="A210" s="189" t="s">
        <v>1344</v>
      </c>
      <c r="C210" s="1">
        <f t="shared" si="5"/>
        <v>0</v>
      </c>
      <c r="E210" s="189" t="s">
        <v>1344</v>
      </c>
      <c r="G210" s="1">
        <f t="shared" si="6"/>
        <v>0</v>
      </c>
      <c r="H210" s="1"/>
      <c r="I210" s="189" t="s">
        <v>1344</v>
      </c>
      <c r="K210" s="1">
        <f t="shared" si="7"/>
        <v>0</v>
      </c>
    </row>
    <row r="211" spans="1:11">
      <c r="A211" t="s">
        <v>633</v>
      </c>
      <c r="C211" s="1">
        <f t="shared" si="5"/>
        <v>0</v>
      </c>
      <c r="E211" t="s">
        <v>633</v>
      </c>
      <c r="G211" s="1">
        <f t="shared" si="6"/>
        <v>0</v>
      </c>
      <c r="H211" s="1"/>
      <c r="I211" t="s">
        <v>633</v>
      </c>
      <c r="K211" s="1">
        <f t="shared" si="7"/>
        <v>0</v>
      </c>
    </row>
    <row r="212" spans="1:11">
      <c r="A212" t="s">
        <v>1658</v>
      </c>
      <c r="C212" s="1">
        <f t="shared" si="5"/>
        <v>0</v>
      </c>
      <c r="E212" t="s">
        <v>1658</v>
      </c>
      <c r="G212" s="1">
        <f t="shared" si="6"/>
        <v>0</v>
      </c>
      <c r="H212" s="1"/>
      <c r="I212" t="s">
        <v>1658</v>
      </c>
      <c r="K212" s="1">
        <f t="shared" si="7"/>
        <v>0</v>
      </c>
    </row>
    <row r="213" spans="1:11">
      <c r="A213" t="s">
        <v>2708</v>
      </c>
      <c r="C213" s="1">
        <f t="shared" si="5"/>
        <v>0</v>
      </c>
      <c r="E213" t="s">
        <v>2708</v>
      </c>
      <c r="G213" s="1">
        <f t="shared" si="6"/>
        <v>0</v>
      </c>
      <c r="H213" s="1"/>
      <c r="I213" t="s">
        <v>2708</v>
      </c>
      <c r="K213" s="1">
        <f t="shared" si="7"/>
        <v>0</v>
      </c>
    </row>
    <row r="214" spans="1:11">
      <c r="A214" s="3" t="s">
        <v>2203</v>
      </c>
      <c r="C214" s="1">
        <f t="shared" si="5"/>
        <v>0</v>
      </c>
      <c r="E214" s="3" t="s">
        <v>2203</v>
      </c>
      <c r="G214" s="1">
        <f t="shared" si="6"/>
        <v>0</v>
      </c>
      <c r="H214" s="1"/>
      <c r="I214" s="3" t="s">
        <v>2203</v>
      </c>
      <c r="K214" s="1">
        <f t="shared" si="7"/>
        <v>0</v>
      </c>
    </row>
    <row r="215" spans="1:11">
      <c r="A215" t="s">
        <v>687</v>
      </c>
      <c r="C215" s="1">
        <f t="shared" si="5"/>
        <v>0</v>
      </c>
      <c r="E215" t="s">
        <v>687</v>
      </c>
      <c r="G215" s="1">
        <f t="shared" si="6"/>
        <v>0</v>
      </c>
      <c r="H215" s="1"/>
      <c r="I215" t="s">
        <v>687</v>
      </c>
      <c r="K215" s="1">
        <f t="shared" si="7"/>
        <v>0</v>
      </c>
    </row>
    <row r="216" spans="1:11">
      <c r="A216" t="s">
        <v>13</v>
      </c>
      <c r="C216" s="1">
        <f t="shared" si="5"/>
        <v>0</v>
      </c>
      <c r="E216" t="s">
        <v>13</v>
      </c>
      <c r="G216" s="1">
        <f t="shared" si="6"/>
        <v>0</v>
      </c>
      <c r="H216" s="1"/>
      <c r="I216" t="s">
        <v>13</v>
      </c>
      <c r="K216" s="1">
        <f t="shared" si="7"/>
        <v>0</v>
      </c>
    </row>
    <row r="217" spans="1:11">
      <c r="A217" t="s">
        <v>639</v>
      </c>
      <c r="C217" s="1">
        <f t="shared" si="5"/>
        <v>0</v>
      </c>
      <c r="E217" t="s">
        <v>639</v>
      </c>
      <c r="G217" s="1">
        <f t="shared" si="6"/>
        <v>0</v>
      </c>
      <c r="H217" s="1"/>
      <c r="I217" t="s">
        <v>639</v>
      </c>
      <c r="K217" s="1">
        <f t="shared" si="7"/>
        <v>0</v>
      </c>
    </row>
    <row r="218" spans="1:11">
      <c r="A218" t="s">
        <v>164</v>
      </c>
      <c r="C218" s="1">
        <f t="shared" si="5"/>
        <v>0</v>
      </c>
      <c r="E218" t="s">
        <v>164</v>
      </c>
      <c r="G218" s="1">
        <f t="shared" si="6"/>
        <v>0</v>
      </c>
      <c r="H218" s="1"/>
      <c r="I218" t="s">
        <v>164</v>
      </c>
      <c r="K218" s="1">
        <f t="shared" si="7"/>
        <v>0</v>
      </c>
    </row>
    <row r="219" spans="1:11">
      <c r="A219" t="s">
        <v>15</v>
      </c>
      <c r="C219" s="1">
        <f t="shared" si="5"/>
        <v>0</v>
      </c>
      <c r="E219" t="s">
        <v>15</v>
      </c>
      <c r="G219" s="1">
        <f t="shared" si="6"/>
        <v>0</v>
      </c>
      <c r="H219" s="1"/>
      <c r="I219" t="s">
        <v>15</v>
      </c>
      <c r="K219" s="1">
        <f t="shared" si="7"/>
        <v>0</v>
      </c>
    </row>
    <row r="220" spans="1:11">
      <c r="A220" t="s">
        <v>2717</v>
      </c>
      <c r="C220" s="1">
        <f t="shared" si="5"/>
        <v>0</v>
      </c>
      <c r="E220" t="s">
        <v>2717</v>
      </c>
      <c r="G220" s="1">
        <f t="shared" si="6"/>
        <v>0</v>
      </c>
      <c r="H220" s="1"/>
      <c r="I220" t="s">
        <v>2717</v>
      </c>
      <c r="K220" s="1">
        <f t="shared" si="7"/>
        <v>0</v>
      </c>
    </row>
    <row r="221" spans="1:11">
      <c r="A221" s="3" t="s">
        <v>2210</v>
      </c>
      <c r="C221" s="1">
        <f t="shared" si="5"/>
        <v>0</v>
      </c>
      <c r="E221" s="3" t="s">
        <v>2210</v>
      </c>
      <c r="G221" s="1">
        <f t="shared" si="6"/>
        <v>0</v>
      </c>
      <c r="H221" s="1"/>
      <c r="I221" s="3" t="s">
        <v>2210</v>
      </c>
      <c r="K221" s="1">
        <f t="shared" si="7"/>
        <v>0</v>
      </c>
    </row>
    <row r="222" spans="1:11">
      <c r="A222" t="s">
        <v>1654</v>
      </c>
      <c r="C222" s="1">
        <f t="shared" si="5"/>
        <v>0</v>
      </c>
      <c r="E222" t="s">
        <v>1654</v>
      </c>
      <c r="G222" s="1">
        <f t="shared" si="6"/>
        <v>0</v>
      </c>
      <c r="H222" s="1"/>
      <c r="I222" t="s">
        <v>1654</v>
      </c>
      <c r="K222" s="1">
        <f t="shared" si="7"/>
        <v>0</v>
      </c>
    </row>
    <row r="223" spans="1:11">
      <c r="A223" t="s">
        <v>17</v>
      </c>
      <c r="C223" s="1">
        <f t="shared" si="5"/>
        <v>0</v>
      </c>
      <c r="E223" t="s">
        <v>17</v>
      </c>
      <c r="G223" s="1">
        <f t="shared" si="6"/>
        <v>0</v>
      </c>
      <c r="H223" s="1"/>
      <c r="I223" t="s">
        <v>17</v>
      </c>
      <c r="K223" s="1">
        <f t="shared" si="7"/>
        <v>0</v>
      </c>
    </row>
    <row r="224" spans="1:11">
      <c r="A224" t="s">
        <v>649</v>
      </c>
      <c r="C224" s="1">
        <f t="shared" si="5"/>
        <v>0</v>
      </c>
      <c r="E224" t="s">
        <v>649</v>
      </c>
      <c r="G224" s="1">
        <f t="shared" si="6"/>
        <v>0</v>
      </c>
      <c r="H224" s="1"/>
      <c r="I224" t="s">
        <v>649</v>
      </c>
      <c r="K224" s="1">
        <f t="shared" si="7"/>
        <v>0</v>
      </c>
    </row>
    <row r="225" spans="1:11">
      <c r="A225" t="s">
        <v>662</v>
      </c>
      <c r="C225" s="1">
        <f t="shared" si="5"/>
        <v>0</v>
      </c>
      <c r="E225" t="s">
        <v>662</v>
      </c>
      <c r="G225" s="1">
        <f t="shared" si="6"/>
        <v>0</v>
      </c>
      <c r="H225" s="1"/>
      <c r="I225" t="s">
        <v>662</v>
      </c>
      <c r="K225" s="1">
        <f t="shared" si="7"/>
        <v>0</v>
      </c>
    </row>
    <row r="226" spans="1:11">
      <c r="A226" t="s">
        <v>162</v>
      </c>
      <c r="C226" s="1">
        <f t="shared" si="5"/>
        <v>0</v>
      </c>
      <c r="E226" t="s">
        <v>162</v>
      </c>
      <c r="G226" s="1">
        <f t="shared" si="6"/>
        <v>0</v>
      </c>
      <c r="H226" s="1"/>
      <c r="I226" t="s">
        <v>162</v>
      </c>
      <c r="K226" s="1">
        <f t="shared" si="7"/>
        <v>0</v>
      </c>
    </row>
    <row r="227" spans="1:11">
      <c r="A227" s="3" t="s">
        <v>2197</v>
      </c>
      <c r="C227" s="1">
        <f t="shared" si="5"/>
        <v>0</v>
      </c>
      <c r="E227" s="3" t="s">
        <v>2197</v>
      </c>
      <c r="G227" s="1">
        <f t="shared" si="6"/>
        <v>0</v>
      </c>
      <c r="H227" s="1"/>
      <c r="I227" s="3" t="s">
        <v>2197</v>
      </c>
      <c r="K227" s="1">
        <f t="shared" si="7"/>
        <v>0</v>
      </c>
    </row>
    <row r="228" spans="1:11">
      <c r="A228" t="s">
        <v>678</v>
      </c>
      <c r="C228" s="1">
        <f t="shared" si="5"/>
        <v>0</v>
      </c>
      <c r="E228" t="s">
        <v>678</v>
      </c>
      <c r="G228" s="1">
        <f t="shared" si="6"/>
        <v>0</v>
      </c>
      <c r="H228" s="1"/>
      <c r="I228" t="s">
        <v>678</v>
      </c>
      <c r="K228" s="1">
        <f t="shared" si="7"/>
        <v>0</v>
      </c>
    </row>
    <row r="229" spans="1:11">
      <c r="A229" t="s">
        <v>2711</v>
      </c>
      <c r="C229" s="1">
        <f t="shared" si="5"/>
        <v>0</v>
      </c>
      <c r="E229" t="s">
        <v>2711</v>
      </c>
      <c r="G229" s="1">
        <f t="shared" si="6"/>
        <v>0</v>
      </c>
      <c r="H229" s="1"/>
      <c r="I229" t="s">
        <v>2711</v>
      </c>
      <c r="K229" s="1">
        <f t="shared" si="7"/>
        <v>0</v>
      </c>
    </row>
    <row r="230" spans="1:11">
      <c r="A230" s="3" t="s">
        <v>2213</v>
      </c>
      <c r="C230" s="1">
        <f t="shared" si="5"/>
        <v>0</v>
      </c>
      <c r="E230" s="3" t="s">
        <v>2213</v>
      </c>
      <c r="G230" s="1">
        <f t="shared" si="6"/>
        <v>0</v>
      </c>
      <c r="H230" s="1"/>
      <c r="I230" s="3" t="s">
        <v>2213</v>
      </c>
      <c r="K230" s="1">
        <f t="shared" si="7"/>
        <v>0</v>
      </c>
    </row>
    <row r="231" spans="1:11">
      <c r="A231" s="3" t="s">
        <v>2200</v>
      </c>
      <c r="C231" s="1">
        <f t="shared" si="5"/>
        <v>0</v>
      </c>
      <c r="E231" s="3" t="s">
        <v>2200</v>
      </c>
      <c r="G231" s="1">
        <f t="shared" si="6"/>
        <v>0</v>
      </c>
      <c r="H231" s="1"/>
      <c r="I231" s="3" t="s">
        <v>2200</v>
      </c>
      <c r="K231" s="1">
        <f t="shared" si="7"/>
        <v>0</v>
      </c>
    </row>
    <row r="232" spans="1:11">
      <c r="A232" t="s">
        <v>1331</v>
      </c>
      <c r="C232" s="1">
        <f t="shared" si="5"/>
        <v>0</v>
      </c>
      <c r="E232" t="s">
        <v>1331</v>
      </c>
      <c r="G232" s="1">
        <f t="shared" si="6"/>
        <v>0</v>
      </c>
      <c r="H232" s="1"/>
      <c r="I232" t="s">
        <v>1331</v>
      </c>
      <c r="K232" s="1">
        <f t="shared" si="7"/>
        <v>0</v>
      </c>
    </row>
    <row r="233" spans="1:11">
      <c r="A233" t="s">
        <v>19</v>
      </c>
      <c r="C233" s="1">
        <f t="shared" si="5"/>
        <v>0</v>
      </c>
      <c r="E233" t="s">
        <v>19</v>
      </c>
      <c r="G233" s="1">
        <f t="shared" si="6"/>
        <v>0</v>
      </c>
      <c r="H233" s="1"/>
      <c r="I233" t="s">
        <v>19</v>
      </c>
      <c r="K233" s="1">
        <f t="shared" si="7"/>
        <v>0</v>
      </c>
    </row>
    <row r="234" spans="1:11">
      <c r="A234" s="189" t="s">
        <v>1333</v>
      </c>
      <c r="C234" s="1">
        <f t="shared" si="5"/>
        <v>0</v>
      </c>
      <c r="E234" s="189" t="s">
        <v>1333</v>
      </c>
      <c r="G234" s="1">
        <f t="shared" si="6"/>
        <v>0</v>
      </c>
      <c r="H234" s="1"/>
      <c r="I234" s="189" t="s">
        <v>1333</v>
      </c>
      <c r="K234" s="1">
        <f t="shared" si="7"/>
        <v>0</v>
      </c>
    </row>
    <row r="235" spans="1:11">
      <c r="A235" s="189" t="s">
        <v>2703</v>
      </c>
      <c r="C235" s="1">
        <f t="shared" si="5"/>
        <v>0</v>
      </c>
      <c r="E235" s="189" t="s">
        <v>2703</v>
      </c>
      <c r="G235" s="1">
        <f t="shared" si="6"/>
        <v>0</v>
      </c>
      <c r="H235" s="1"/>
      <c r="I235" s="189" t="s">
        <v>2703</v>
      </c>
      <c r="K235" s="1">
        <f t="shared" si="7"/>
        <v>0</v>
      </c>
    </row>
    <row r="236" spans="1:11">
      <c r="A236" s="3" t="s">
        <v>2196</v>
      </c>
      <c r="C236" s="1">
        <f t="shared" si="5"/>
        <v>0</v>
      </c>
      <c r="E236" s="3" t="s">
        <v>2196</v>
      </c>
      <c r="G236" s="1">
        <f t="shared" si="6"/>
        <v>0</v>
      </c>
      <c r="H236" s="1"/>
      <c r="I236" s="3" t="s">
        <v>2196</v>
      </c>
      <c r="K236" s="1">
        <f t="shared" si="7"/>
        <v>0</v>
      </c>
    </row>
    <row r="237" spans="1:11">
      <c r="A237" s="3" t="s">
        <v>2723</v>
      </c>
      <c r="C237" s="1">
        <f t="shared" ref="C237:C300" si="8">D69</f>
        <v>0</v>
      </c>
      <c r="E237" s="3" t="s">
        <v>2723</v>
      </c>
      <c r="G237" s="1">
        <f t="shared" ref="G237:G300" si="9">E69</f>
        <v>0</v>
      </c>
      <c r="H237" s="1"/>
      <c r="I237" s="3" t="s">
        <v>2723</v>
      </c>
      <c r="K237" s="1">
        <f t="shared" ref="K237:K300" si="10">F69</f>
        <v>0</v>
      </c>
    </row>
    <row r="238" spans="1:11">
      <c r="A238" s="3" t="s">
        <v>2725</v>
      </c>
      <c r="C238" s="1">
        <f t="shared" si="8"/>
        <v>0</v>
      </c>
      <c r="E238" s="3" t="s">
        <v>2725</v>
      </c>
      <c r="G238" s="1">
        <f t="shared" si="9"/>
        <v>0</v>
      </c>
      <c r="H238" s="1"/>
      <c r="I238" s="3" t="s">
        <v>2725</v>
      </c>
      <c r="K238" s="1">
        <f t="shared" si="10"/>
        <v>0</v>
      </c>
    </row>
    <row r="239" spans="1:11">
      <c r="A239" t="s">
        <v>704</v>
      </c>
      <c r="C239" s="1">
        <f t="shared" si="8"/>
        <v>0</v>
      </c>
      <c r="E239" t="s">
        <v>704</v>
      </c>
      <c r="G239" s="1">
        <f t="shared" si="9"/>
        <v>0</v>
      </c>
      <c r="H239" s="1"/>
      <c r="I239" t="s">
        <v>704</v>
      </c>
      <c r="K239" s="1">
        <f t="shared" si="10"/>
        <v>0</v>
      </c>
    </row>
    <row r="240" spans="1:11">
      <c r="A240" t="s">
        <v>2724</v>
      </c>
      <c r="C240" s="1">
        <f t="shared" si="8"/>
        <v>0</v>
      </c>
      <c r="E240" t="s">
        <v>2724</v>
      </c>
      <c r="G240" s="1">
        <f t="shared" si="9"/>
        <v>0</v>
      </c>
      <c r="H240" s="1"/>
      <c r="I240" t="s">
        <v>2724</v>
      </c>
      <c r="K240" s="1">
        <f t="shared" si="10"/>
        <v>0</v>
      </c>
    </row>
    <row r="241" spans="1:11">
      <c r="A241" s="58" t="s">
        <v>2318</v>
      </c>
      <c r="C241" s="1">
        <f t="shared" si="8"/>
        <v>0</v>
      </c>
      <c r="E241" s="58" t="s">
        <v>2318</v>
      </c>
      <c r="G241" s="1">
        <f t="shared" si="9"/>
        <v>0</v>
      </c>
      <c r="H241" s="1"/>
      <c r="I241" s="58" t="s">
        <v>2318</v>
      </c>
      <c r="K241" s="1">
        <f t="shared" si="10"/>
        <v>0</v>
      </c>
    </row>
    <row r="242" spans="1:11">
      <c r="A242" s="58" t="s">
        <v>2707</v>
      </c>
      <c r="C242" s="1">
        <f t="shared" si="8"/>
        <v>0</v>
      </c>
      <c r="E242" s="58" t="s">
        <v>2707</v>
      </c>
      <c r="G242" s="1">
        <f t="shared" si="9"/>
        <v>0</v>
      </c>
      <c r="H242" s="1"/>
      <c r="I242" s="58" t="s">
        <v>2707</v>
      </c>
      <c r="K242" s="1">
        <f t="shared" si="10"/>
        <v>0</v>
      </c>
    </row>
    <row r="243" spans="1:11">
      <c r="A243" t="s">
        <v>700</v>
      </c>
      <c r="C243" s="1">
        <f t="shared" si="8"/>
        <v>0</v>
      </c>
      <c r="E243" t="s">
        <v>700</v>
      </c>
      <c r="G243" s="1">
        <f t="shared" si="9"/>
        <v>0</v>
      </c>
      <c r="H243" s="1"/>
      <c r="I243" t="s">
        <v>700</v>
      </c>
      <c r="K243" s="1">
        <f t="shared" si="10"/>
        <v>0</v>
      </c>
    </row>
    <row r="244" spans="1:11">
      <c r="A244" t="s">
        <v>21</v>
      </c>
      <c r="C244" s="1">
        <f t="shared" si="8"/>
        <v>0</v>
      </c>
      <c r="E244" t="s">
        <v>21</v>
      </c>
      <c r="G244" s="1">
        <f t="shared" si="9"/>
        <v>0</v>
      </c>
      <c r="H244" s="1"/>
      <c r="I244" t="s">
        <v>21</v>
      </c>
      <c r="K244" s="1">
        <f t="shared" si="10"/>
        <v>0</v>
      </c>
    </row>
    <row r="245" spans="1:11">
      <c r="A245" t="s">
        <v>141</v>
      </c>
      <c r="C245" s="1">
        <f t="shared" si="8"/>
        <v>0</v>
      </c>
      <c r="E245" t="s">
        <v>141</v>
      </c>
      <c r="G245" s="1">
        <f t="shared" si="9"/>
        <v>0</v>
      </c>
      <c r="H245" s="1"/>
      <c r="I245" t="s">
        <v>141</v>
      </c>
      <c r="K245" s="1">
        <f t="shared" si="10"/>
        <v>0</v>
      </c>
    </row>
    <row r="246" spans="1:11">
      <c r="A246" s="58" t="s">
        <v>2189</v>
      </c>
      <c r="C246" s="1">
        <f t="shared" si="8"/>
        <v>0</v>
      </c>
      <c r="E246" s="58" t="s">
        <v>2189</v>
      </c>
      <c r="G246" s="1">
        <f t="shared" si="9"/>
        <v>0</v>
      </c>
      <c r="H246" s="1"/>
      <c r="I246" s="58" t="s">
        <v>2189</v>
      </c>
      <c r="K246" s="1">
        <f t="shared" si="10"/>
        <v>0</v>
      </c>
    </row>
    <row r="247" spans="1:11">
      <c r="A247" s="58" t="s">
        <v>1667</v>
      </c>
      <c r="C247" s="1">
        <f t="shared" si="8"/>
        <v>0</v>
      </c>
      <c r="E247" s="58" t="s">
        <v>1667</v>
      </c>
      <c r="G247" s="1">
        <f t="shared" si="9"/>
        <v>0</v>
      </c>
      <c r="I247" s="58" t="s">
        <v>1667</v>
      </c>
      <c r="K247" s="1">
        <f t="shared" si="10"/>
        <v>0</v>
      </c>
    </row>
    <row r="248" spans="1:11">
      <c r="A248" s="58" t="s">
        <v>2718</v>
      </c>
      <c r="C248" s="1">
        <f t="shared" si="8"/>
        <v>0</v>
      </c>
      <c r="E248" s="58" t="s">
        <v>2718</v>
      </c>
      <c r="G248" s="1">
        <f t="shared" si="9"/>
        <v>0</v>
      </c>
      <c r="I248" s="58" t="s">
        <v>2718</v>
      </c>
      <c r="K248" s="1">
        <f t="shared" si="10"/>
        <v>0</v>
      </c>
    </row>
    <row r="249" spans="1:11">
      <c r="A249" s="189" t="s">
        <v>1335</v>
      </c>
      <c r="C249" s="1">
        <f t="shared" si="8"/>
        <v>0</v>
      </c>
      <c r="E249" s="189" t="s">
        <v>1335</v>
      </c>
      <c r="G249" s="1">
        <f t="shared" si="9"/>
        <v>0</v>
      </c>
      <c r="I249" s="189" t="s">
        <v>1335</v>
      </c>
      <c r="K249" s="1">
        <f t="shared" si="10"/>
        <v>0</v>
      </c>
    </row>
    <row r="250" spans="1:11">
      <c r="A250" s="3" t="s">
        <v>2199</v>
      </c>
      <c r="C250" s="1">
        <f t="shared" si="8"/>
        <v>0</v>
      </c>
      <c r="E250" s="3" t="s">
        <v>2199</v>
      </c>
      <c r="G250" s="1">
        <f t="shared" si="9"/>
        <v>0</v>
      </c>
      <c r="I250" s="3" t="s">
        <v>2199</v>
      </c>
      <c r="K250" s="1">
        <f t="shared" si="10"/>
        <v>0</v>
      </c>
    </row>
    <row r="251" spans="1:11">
      <c r="A251" s="58" t="s">
        <v>1668</v>
      </c>
      <c r="C251" s="1">
        <f t="shared" si="8"/>
        <v>0</v>
      </c>
      <c r="E251" s="58" t="s">
        <v>1668</v>
      </c>
      <c r="G251" s="1">
        <f t="shared" si="9"/>
        <v>0</v>
      </c>
      <c r="I251" s="58" t="s">
        <v>1668</v>
      </c>
      <c r="K251" s="1">
        <f t="shared" si="10"/>
        <v>0</v>
      </c>
    </row>
    <row r="252" spans="1:11">
      <c r="A252" s="394" t="s">
        <v>1334</v>
      </c>
      <c r="C252" s="1">
        <f t="shared" si="8"/>
        <v>0</v>
      </c>
      <c r="E252" s="394" t="s">
        <v>1334</v>
      </c>
      <c r="G252" s="1">
        <f t="shared" si="9"/>
        <v>0</v>
      </c>
      <c r="I252" s="394" t="s">
        <v>1334</v>
      </c>
      <c r="K252" s="1">
        <f t="shared" si="10"/>
        <v>0</v>
      </c>
    </row>
    <row r="253" spans="1:11">
      <c r="A253" t="s">
        <v>667</v>
      </c>
      <c r="C253" s="1">
        <f t="shared" si="8"/>
        <v>0</v>
      </c>
      <c r="E253" t="s">
        <v>667</v>
      </c>
      <c r="G253" s="1">
        <f t="shared" si="9"/>
        <v>0</v>
      </c>
      <c r="I253" t="s">
        <v>667</v>
      </c>
      <c r="K253" s="1">
        <f t="shared" si="10"/>
        <v>0</v>
      </c>
    </row>
    <row r="254" spans="1:11">
      <c r="A254" s="3" t="s">
        <v>2198</v>
      </c>
      <c r="C254" s="1">
        <f t="shared" si="8"/>
        <v>0</v>
      </c>
      <c r="E254" s="3" t="s">
        <v>2198</v>
      </c>
      <c r="G254" s="1">
        <f t="shared" si="9"/>
        <v>0</v>
      </c>
      <c r="I254" s="3" t="s">
        <v>2198</v>
      </c>
      <c r="K254" s="1">
        <f t="shared" si="10"/>
        <v>0</v>
      </c>
    </row>
    <row r="255" spans="1:11">
      <c r="A255" s="3" t="s">
        <v>2205</v>
      </c>
      <c r="C255" s="1">
        <f t="shared" si="8"/>
        <v>0</v>
      </c>
      <c r="E255" s="3" t="s">
        <v>2205</v>
      </c>
      <c r="G255" s="1">
        <f t="shared" si="9"/>
        <v>0</v>
      </c>
      <c r="I255" s="3" t="s">
        <v>2205</v>
      </c>
      <c r="K255" s="1">
        <f t="shared" si="10"/>
        <v>0</v>
      </c>
    </row>
    <row r="256" spans="1:11">
      <c r="A256" t="s">
        <v>668</v>
      </c>
      <c r="C256" s="1">
        <f t="shared" si="8"/>
        <v>0</v>
      </c>
      <c r="E256" t="s">
        <v>668</v>
      </c>
      <c r="G256" s="1">
        <f t="shared" si="9"/>
        <v>0</v>
      </c>
      <c r="I256" t="s">
        <v>668</v>
      </c>
      <c r="K256" s="1">
        <f t="shared" si="10"/>
        <v>0</v>
      </c>
    </row>
    <row r="257" spans="1:11">
      <c r="A257" t="s">
        <v>23</v>
      </c>
      <c r="C257" s="1">
        <f t="shared" si="8"/>
        <v>0</v>
      </c>
      <c r="E257" t="s">
        <v>23</v>
      </c>
      <c r="G257" s="1">
        <f t="shared" si="9"/>
        <v>0</v>
      </c>
      <c r="I257" t="s">
        <v>23</v>
      </c>
      <c r="K257" s="1">
        <f t="shared" si="10"/>
        <v>0</v>
      </c>
    </row>
    <row r="258" spans="1:11">
      <c r="A258" t="s">
        <v>25</v>
      </c>
      <c r="C258" s="1">
        <f t="shared" si="8"/>
        <v>0</v>
      </c>
      <c r="E258" t="s">
        <v>25</v>
      </c>
      <c r="G258" s="1">
        <f t="shared" si="9"/>
        <v>0</v>
      </c>
      <c r="I258" t="s">
        <v>25</v>
      </c>
      <c r="K258" s="1">
        <f t="shared" si="10"/>
        <v>0</v>
      </c>
    </row>
    <row r="259" spans="1:11">
      <c r="A259" t="s">
        <v>688</v>
      </c>
      <c r="C259" s="1">
        <f t="shared" si="8"/>
        <v>0</v>
      </c>
      <c r="E259" t="s">
        <v>688</v>
      </c>
      <c r="G259" s="1">
        <f t="shared" si="9"/>
        <v>0</v>
      </c>
      <c r="I259" t="s">
        <v>688</v>
      </c>
      <c r="K259" s="1">
        <f t="shared" si="10"/>
        <v>0</v>
      </c>
    </row>
    <row r="260" spans="1:11">
      <c r="A260" t="s">
        <v>2704</v>
      </c>
      <c r="C260" s="1">
        <f t="shared" si="8"/>
        <v>0</v>
      </c>
      <c r="E260" t="s">
        <v>2704</v>
      </c>
      <c r="G260" s="1">
        <f t="shared" si="9"/>
        <v>0</v>
      </c>
      <c r="I260" t="s">
        <v>2704</v>
      </c>
      <c r="K260" s="1">
        <f t="shared" si="10"/>
        <v>0</v>
      </c>
    </row>
    <row r="261" spans="1:11">
      <c r="A261" s="394" t="s">
        <v>1343</v>
      </c>
      <c r="C261" s="1">
        <f t="shared" si="8"/>
        <v>0</v>
      </c>
      <c r="E261" s="394" t="s">
        <v>1343</v>
      </c>
      <c r="G261" s="1">
        <f t="shared" si="9"/>
        <v>0</v>
      </c>
      <c r="I261" s="394" t="s">
        <v>1343</v>
      </c>
      <c r="K261" s="1">
        <f t="shared" si="10"/>
        <v>0</v>
      </c>
    </row>
    <row r="262" spans="1:11">
      <c r="A262" s="189" t="s">
        <v>1350</v>
      </c>
      <c r="C262" s="1">
        <f t="shared" si="8"/>
        <v>0</v>
      </c>
      <c r="E262" s="189" t="s">
        <v>1350</v>
      </c>
      <c r="G262" s="1">
        <f t="shared" si="9"/>
        <v>0</v>
      </c>
      <c r="I262" s="189" t="s">
        <v>1350</v>
      </c>
      <c r="K262" s="1">
        <f t="shared" si="10"/>
        <v>0</v>
      </c>
    </row>
    <row r="263" spans="1:11">
      <c r="A263" s="189" t="s">
        <v>1340</v>
      </c>
      <c r="C263" s="1">
        <f t="shared" si="8"/>
        <v>0</v>
      </c>
      <c r="E263" s="189" t="s">
        <v>1340</v>
      </c>
      <c r="G263" s="1">
        <f t="shared" si="9"/>
        <v>0</v>
      </c>
      <c r="I263" s="189" t="s">
        <v>1340</v>
      </c>
      <c r="K263" s="1">
        <f t="shared" si="10"/>
        <v>0</v>
      </c>
    </row>
    <row r="264" spans="1:11">
      <c r="A264" s="189" t="s">
        <v>1345</v>
      </c>
      <c r="C264" s="1">
        <f t="shared" si="8"/>
        <v>0</v>
      </c>
      <c r="E264" s="189" t="s">
        <v>1345</v>
      </c>
      <c r="G264" s="1">
        <f t="shared" si="9"/>
        <v>0</v>
      </c>
      <c r="I264" s="189" t="s">
        <v>1345</v>
      </c>
      <c r="K264" s="1">
        <f t="shared" si="10"/>
        <v>0</v>
      </c>
    </row>
    <row r="265" spans="1:11">
      <c r="A265" s="58" t="s">
        <v>1669</v>
      </c>
      <c r="C265" s="1">
        <f t="shared" si="8"/>
        <v>0</v>
      </c>
      <c r="E265" s="58" t="s">
        <v>1669</v>
      </c>
      <c r="G265" s="1">
        <f t="shared" si="9"/>
        <v>0</v>
      </c>
      <c r="I265" s="58" t="s">
        <v>1669</v>
      </c>
      <c r="K265" s="1">
        <f t="shared" si="10"/>
        <v>0</v>
      </c>
    </row>
    <row r="266" spans="1:11">
      <c r="A266" s="58" t="s">
        <v>2705</v>
      </c>
      <c r="C266" s="1">
        <f t="shared" si="8"/>
        <v>0</v>
      </c>
      <c r="E266" s="58" t="s">
        <v>2705</v>
      </c>
      <c r="G266" s="1">
        <f t="shared" si="9"/>
        <v>0</v>
      </c>
      <c r="I266" s="58" t="s">
        <v>2705</v>
      </c>
      <c r="K266" s="1">
        <f t="shared" si="10"/>
        <v>0</v>
      </c>
    </row>
    <row r="267" spans="1:11">
      <c r="A267" s="189" t="s">
        <v>1339</v>
      </c>
      <c r="C267" s="1">
        <f t="shared" si="8"/>
        <v>0</v>
      </c>
      <c r="E267" s="189" t="s">
        <v>1339</v>
      </c>
      <c r="G267" s="1">
        <f t="shared" si="9"/>
        <v>0</v>
      </c>
      <c r="I267" s="189" t="s">
        <v>1339</v>
      </c>
      <c r="K267" s="1">
        <f t="shared" si="10"/>
        <v>0</v>
      </c>
    </row>
    <row r="268" spans="1:11">
      <c r="A268" s="3" t="s">
        <v>2194</v>
      </c>
      <c r="C268" s="1">
        <f t="shared" si="8"/>
        <v>0</v>
      </c>
      <c r="E268" s="3" t="s">
        <v>2194</v>
      </c>
      <c r="G268" s="1">
        <f t="shared" si="9"/>
        <v>0</v>
      </c>
      <c r="I268" s="3" t="s">
        <v>2194</v>
      </c>
      <c r="K268" s="1">
        <f t="shared" si="10"/>
        <v>0</v>
      </c>
    </row>
    <row r="269" spans="1:11">
      <c r="A269" t="s">
        <v>651</v>
      </c>
      <c r="C269" s="1">
        <f t="shared" si="8"/>
        <v>0</v>
      </c>
      <c r="E269" t="s">
        <v>651</v>
      </c>
      <c r="G269" s="1">
        <f t="shared" si="9"/>
        <v>0</v>
      </c>
      <c r="I269" t="s">
        <v>651</v>
      </c>
      <c r="K269" s="1">
        <f t="shared" si="10"/>
        <v>0</v>
      </c>
    </row>
    <row r="270" spans="1:11">
      <c r="A270" t="s">
        <v>27</v>
      </c>
      <c r="C270" s="1">
        <f t="shared" si="8"/>
        <v>0</v>
      </c>
      <c r="E270" t="s">
        <v>27</v>
      </c>
      <c r="G270" s="1">
        <f t="shared" si="9"/>
        <v>0</v>
      </c>
      <c r="I270" t="s">
        <v>27</v>
      </c>
      <c r="K270" s="1">
        <f t="shared" si="10"/>
        <v>0</v>
      </c>
    </row>
    <row r="271" spans="1:11">
      <c r="A271" t="s">
        <v>682</v>
      </c>
      <c r="C271" s="1">
        <f t="shared" si="8"/>
        <v>0</v>
      </c>
      <c r="E271" t="s">
        <v>682</v>
      </c>
      <c r="G271" s="1">
        <f t="shared" si="9"/>
        <v>0</v>
      </c>
      <c r="I271" t="s">
        <v>682</v>
      </c>
      <c r="K271" s="1">
        <f t="shared" si="10"/>
        <v>0</v>
      </c>
    </row>
    <row r="272" spans="1:11">
      <c r="A272" t="s">
        <v>2700</v>
      </c>
      <c r="C272" s="1">
        <f t="shared" si="8"/>
        <v>0</v>
      </c>
      <c r="E272" t="s">
        <v>2700</v>
      </c>
      <c r="G272" s="1">
        <f t="shared" si="9"/>
        <v>0</v>
      </c>
      <c r="I272" t="s">
        <v>2700</v>
      </c>
      <c r="K272" s="1">
        <f t="shared" si="10"/>
        <v>0</v>
      </c>
    </row>
    <row r="273" spans="1:11">
      <c r="A273" t="s">
        <v>2726</v>
      </c>
      <c r="C273" s="1">
        <f t="shared" si="8"/>
        <v>0</v>
      </c>
      <c r="E273" t="s">
        <v>2726</v>
      </c>
      <c r="G273" s="1">
        <f t="shared" si="9"/>
        <v>0</v>
      </c>
      <c r="I273" t="s">
        <v>2726</v>
      </c>
      <c r="K273" s="1">
        <f t="shared" si="10"/>
        <v>0</v>
      </c>
    </row>
    <row r="274" spans="1:11">
      <c r="A274" t="s">
        <v>154</v>
      </c>
      <c r="C274" s="1">
        <f t="shared" si="8"/>
        <v>0</v>
      </c>
      <c r="E274" t="s">
        <v>154</v>
      </c>
      <c r="G274" s="1">
        <f t="shared" si="9"/>
        <v>0</v>
      </c>
      <c r="I274" t="s">
        <v>154</v>
      </c>
      <c r="K274" s="1">
        <f t="shared" si="10"/>
        <v>0</v>
      </c>
    </row>
    <row r="275" spans="1:11">
      <c r="A275" s="3" t="s">
        <v>2206</v>
      </c>
      <c r="C275" s="1">
        <f t="shared" si="8"/>
        <v>0</v>
      </c>
      <c r="E275" s="3" t="s">
        <v>2206</v>
      </c>
      <c r="G275" s="1">
        <f t="shared" si="9"/>
        <v>0</v>
      </c>
      <c r="I275" s="3" t="s">
        <v>2206</v>
      </c>
      <c r="K275" s="1">
        <f t="shared" si="10"/>
        <v>0</v>
      </c>
    </row>
    <row r="276" spans="1:11">
      <c r="A276" t="s">
        <v>669</v>
      </c>
      <c r="C276" s="1">
        <f t="shared" si="8"/>
        <v>0</v>
      </c>
      <c r="E276" t="s">
        <v>669</v>
      </c>
      <c r="G276" s="1">
        <f t="shared" si="9"/>
        <v>0</v>
      </c>
      <c r="I276" t="s">
        <v>669</v>
      </c>
      <c r="K276" s="1">
        <f t="shared" si="10"/>
        <v>0</v>
      </c>
    </row>
    <row r="277" spans="1:11">
      <c r="A277" t="s">
        <v>2715</v>
      </c>
      <c r="C277" s="1">
        <f t="shared" si="8"/>
        <v>0</v>
      </c>
      <c r="E277" t="s">
        <v>2715</v>
      </c>
      <c r="G277" s="1">
        <f t="shared" si="9"/>
        <v>0</v>
      </c>
      <c r="I277" t="s">
        <v>2715</v>
      </c>
      <c r="K277" s="1">
        <f t="shared" si="10"/>
        <v>0</v>
      </c>
    </row>
    <row r="278" spans="1:11">
      <c r="A278" t="s">
        <v>29</v>
      </c>
      <c r="C278" s="1">
        <f t="shared" si="8"/>
        <v>0</v>
      </c>
      <c r="E278" t="s">
        <v>29</v>
      </c>
      <c r="G278" s="1">
        <f t="shared" si="9"/>
        <v>0</v>
      </c>
      <c r="I278" t="s">
        <v>29</v>
      </c>
      <c r="K278" s="1">
        <f t="shared" si="10"/>
        <v>0</v>
      </c>
    </row>
    <row r="279" spans="1:11">
      <c r="A279" t="s">
        <v>142</v>
      </c>
      <c r="C279" s="1">
        <f t="shared" si="8"/>
        <v>0</v>
      </c>
      <c r="E279" t="s">
        <v>142</v>
      </c>
      <c r="G279" s="1">
        <f t="shared" si="9"/>
        <v>0</v>
      </c>
      <c r="I279" t="s">
        <v>142</v>
      </c>
      <c r="K279" s="1">
        <f t="shared" si="10"/>
        <v>0</v>
      </c>
    </row>
    <row r="280" spans="1:11">
      <c r="A280" t="s">
        <v>643</v>
      </c>
      <c r="C280" s="1">
        <f t="shared" si="8"/>
        <v>0</v>
      </c>
      <c r="E280" t="s">
        <v>643</v>
      </c>
      <c r="G280" s="1">
        <f t="shared" si="9"/>
        <v>0</v>
      </c>
      <c r="I280" t="s">
        <v>643</v>
      </c>
      <c r="K280" s="1">
        <f t="shared" si="10"/>
        <v>0</v>
      </c>
    </row>
    <row r="281" spans="1:11">
      <c r="A281" s="189" t="s">
        <v>1349</v>
      </c>
      <c r="C281" s="1">
        <f t="shared" si="8"/>
        <v>0</v>
      </c>
      <c r="E281" s="189" t="s">
        <v>1349</v>
      </c>
      <c r="G281" s="1">
        <f t="shared" si="9"/>
        <v>0</v>
      </c>
      <c r="I281" s="189" t="s">
        <v>1349</v>
      </c>
      <c r="K281" s="1">
        <f t="shared" si="10"/>
        <v>0</v>
      </c>
    </row>
    <row r="282" spans="1:11">
      <c r="A282" s="3" t="s">
        <v>2212</v>
      </c>
      <c r="C282" s="1">
        <f t="shared" si="8"/>
        <v>0</v>
      </c>
      <c r="E282" s="3" t="s">
        <v>2212</v>
      </c>
      <c r="G282" s="1">
        <f t="shared" si="9"/>
        <v>0</v>
      </c>
      <c r="I282" s="3" t="s">
        <v>2212</v>
      </c>
      <c r="K282" s="1">
        <f t="shared" si="10"/>
        <v>0</v>
      </c>
    </row>
    <row r="283" spans="1:11">
      <c r="A283" t="s">
        <v>683</v>
      </c>
      <c r="C283" s="1">
        <f t="shared" si="8"/>
        <v>0</v>
      </c>
      <c r="E283" t="s">
        <v>683</v>
      </c>
      <c r="G283" s="1">
        <f t="shared" si="9"/>
        <v>0</v>
      </c>
      <c r="I283" t="s">
        <v>683</v>
      </c>
      <c r="K283" s="1">
        <f t="shared" si="10"/>
        <v>0</v>
      </c>
    </row>
    <row r="284" spans="1:11">
      <c r="A284" t="s">
        <v>2716</v>
      </c>
      <c r="C284" s="1">
        <f t="shared" si="8"/>
        <v>0</v>
      </c>
      <c r="E284" t="s">
        <v>2716</v>
      </c>
      <c r="G284" s="1">
        <f t="shared" si="9"/>
        <v>0</v>
      </c>
      <c r="I284" t="s">
        <v>2716</v>
      </c>
      <c r="K284" s="1">
        <f t="shared" si="10"/>
        <v>0</v>
      </c>
    </row>
    <row r="285" spans="1:11">
      <c r="A285" s="58" t="s">
        <v>1690</v>
      </c>
      <c r="C285" s="1">
        <f t="shared" si="8"/>
        <v>0</v>
      </c>
      <c r="E285" s="58" t="s">
        <v>1690</v>
      </c>
      <c r="G285" s="1">
        <f t="shared" si="9"/>
        <v>0</v>
      </c>
      <c r="I285" s="58" t="s">
        <v>1690</v>
      </c>
      <c r="K285" s="1">
        <f t="shared" si="10"/>
        <v>0</v>
      </c>
    </row>
    <row r="286" spans="1:11">
      <c r="A286" t="s">
        <v>654</v>
      </c>
      <c r="C286" s="1">
        <f t="shared" si="8"/>
        <v>0</v>
      </c>
      <c r="E286" t="s">
        <v>654</v>
      </c>
      <c r="G286" s="1">
        <f t="shared" si="9"/>
        <v>0</v>
      </c>
      <c r="I286" t="s">
        <v>654</v>
      </c>
      <c r="K286" s="1">
        <f t="shared" si="10"/>
        <v>0</v>
      </c>
    </row>
    <row r="287" spans="1:11">
      <c r="A287" t="s">
        <v>653</v>
      </c>
      <c r="C287" s="1">
        <f t="shared" si="8"/>
        <v>0</v>
      </c>
      <c r="E287" t="s">
        <v>653</v>
      </c>
      <c r="G287" s="1">
        <f t="shared" si="9"/>
        <v>0</v>
      </c>
      <c r="I287" t="s">
        <v>653</v>
      </c>
      <c r="K287" s="1">
        <f t="shared" si="10"/>
        <v>0</v>
      </c>
    </row>
    <row r="288" spans="1:11">
      <c r="A288" s="58" t="s">
        <v>1692</v>
      </c>
      <c r="C288" s="1">
        <f t="shared" si="8"/>
        <v>0</v>
      </c>
      <c r="E288" s="58" t="s">
        <v>1692</v>
      </c>
      <c r="G288" s="1">
        <f t="shared" si="9"/>
        <v>0</v>
      </c>
      <c r="I288" s="58" t="s">
        <v>1692</v>
      </c>
      <c r="K288" s="1">
        <f t="shared" si="10"/>
        <v>0</v>
      </c>
    </row>
    <row r="289" spans="1:11">
      <c r="A289" s="189" t="s">
        <v>1338</v>
      </c>
      <c r="C289" s="1">
        <f t="shared" si="8"/>
        <v>0</v>
      </c>
      <c r="E289" s="189" t="s">
        <v>1338</v>
      </c>
      <c r="G289" s="1">
        <f t="shared" si="9"/>
        <v>0</v>
      </c>
      <c r="I289" s="189" t="s">
        <v>1338</v>
      </c>
      <c r="K289" s="1">
        <f t="shared" si="10"/>
        <v>0</v>
      </c>
    </row>
    <row r="290" spans="1:11">
      <c r="A290" t="s">
        <v>158</v>
      </c>
      <c r="C290" s="1">
        <f t="shared" si="8"/>
        <v>0</v>
      </c>
      <c r="E290" t="s">
        <v>158</v>
      </c>
      <c r="G290" s="1">
        <f t="shared" si="9"/>
        <v>0</v>
      </c>
      <c r="I290" t="s">
        <v>158</v>
      </c>
      <c r="K290" s="1">
        <f t="shared" si="10"/>
        <v>0</v>
      </c>
    </row>
    <row r="291" spans="1:11">
      <c r="A291" s="58" t="s">
        <v>1749</v>
      </c>
      <c r="C291" s="1">
        <f t="shared" si="8"/>
        <v>0</v>
      </c>
      <c r="E291" s="58" t="s">
        <v>1749</v>
      </c>
      <c r="G291" s="1">
        <f t="shared" si="9"/>
        <v>0</v>
      </c>
      <c r="I291" s="58" t="s">
        <v>1749</v>
      </c>
      <c r="K291" s="1">
        <f t="shared" si="10"/>
        <v>0</v>
      </c>
    </row>
    <row r="292" spans="1:11">
      <c r="A292" s="3" t="s">
        <v>2201</v>
      </c>
      <c r="C292" s="1">
        <f t="shared" si="8"/>
        <v>0</v>
      </c>
      <c r="E292" s="3" t="s">
        <v>2201</v>
      </c>
      <c r="G292" s="1">
        <f t="shared" si="9"/>
        <v>0</v>
      </c>
      <c r="I292" s="3" t="s">
        <v>2201</v>
      </c>
      <c r="K292" s="1">
        <f t="shared" si="10"/>
        <v>0</v>
      </c>
    </row>
    <row r="293" spans="1:11">
      <c r="A293" t="s">
        <v>638</v>
      </c>
      <c r="C293" s="1">
        <f t="shared" si="8"/>
        <v>0</v>
      </c>
      <c r="E293" t="s">
        <v>638</v>
      </c>
      <c r="G293" s="1">
        <f t="shared" si="9"/>
        <v>0</v>
      </c>
      <c r="I293" t="s">
        <v>638</v>
      </c>
      <c r="K293" s="1">
        <f t="shared" si="10"/>
        <v>0</v>
      </c>
    </row>
    <row r="294" spans="1:11">
      <c r="A294" s="58" t="s">
        <v>1670</v>
      </c>
      <c r="C294" s="1">
        <f t="shared" si="8"/>
        <v>0</v>
      </c>
      <c r="E294" s="58" t="s">
        <v>1670</v>
      </c>
      <c r="G294" s="1">
        <f t="shared" si="9"/>
        <v>0</v>
      </c>
      <c r="I294" s="58" t="s">
        <v>1670</v>
      </c>
      <c r="K294" s="1">
        <f t="shared" si="10"/>
        <v>0</v>
      </c>
    </row>
    <row r="295" spans="1:11">
      <c r="A295" s="3" t="s">
        <v>2204</v>
      </c>
      <c r="C295" s="1">
        <f t="shared" si="8"/>
        <v>0</v>
      </c>
      <c r="E295" s="3" t="s">
        <v>2204</v>
      </c>
      <c r="G295" s="1">
        <f t="shared" si="9"/>
        <v>0</v>
      </c>
      <c r="I295" s="3" t="s">
        <v>2204</v>
      </c>
      <c r="K295" s="1">
        <f t="shared" si="10"/>
        <v>0</v>
      </c>
    </row>
    <row r="296" spans="1:11">
      <c r="A296" t="s">
        <v>1649</v>
      </c>
      <c r="C296" s="1">
        <f t="shared" si="8"/>
        <v>0</v>
      </c>
      <c r="E296" t="s">
        <v>1649</v>
      </c>
      <c r="G296" s="1">
        <f t="shared" si="9"/>
        <v>0</v>
      </c>
      <c r="I296" t="s">
        <v>1649</v>
      </c>
      <c r="K296" s="1">
        <f t="shared" si="10"/>
        <v>0</v>
      </c>
    </row>
    <row r="297" spans="1:11">
      <c r="A297" t="s">
        <v>2706</v>
      </c>
      <c r="C297" s="1">
        <f t="shared" si="8"/>
        <v>0</v>
      </c>
      <c r="E297" t="s">
        <v>2706</v>
      </c>
      <c r="G297" s="1">
        <f t="shared" si="9"/>
        <v>0</v>
      </c>
      <c r="I297" t="s">
        <v>2706</v>
      </c>
      <c r="K297" s="1">
        <f t="shared" si="10"/>
        <v>0</v>
      </c>
    </row>
    <row r="298" spans="1:11">
      <c r="A298" t="s">
        <v>2819</v>
      </c>
      <c r="C298" s="1">
        <f t="shared" si="8"/>
        <v>0</v>
      </c>
      <c r="E298" t="s">
        <v>2819</v>
      </c>
      <c r="G298" s="1">
        <f t="shared" si="9"/>
        <v>0</v>
      </c>
      <c r="I298" t="s">
        <v>2819</v>
      </c>
      <c r="K298" s="1">
        <f t="shared" si="10"/>
        <v>0</v>
      </c>
    </row>
    <row r="299" spans="1:11">
      <c r="A299" s="3" t="s">
        <v>2214</v>
      </c>
      <c r="C299" s="1">
        <f t="shared" si="8"/>
        <v>0</v>
      </c>
      <c r="E299" s="3" t="s">
        <v>2214</v>
      </c>
      <c r="G299" s="1">
        <f t="shared" si="9"/>
        <v>0</v>
      </c>
      <c r="I299" s="3" t="s">
        <v>2214</v>
      </c>
      <c r="K299" s="1">
        <f t="shared" si="10"/>
        <v>0</v>
      </c>
    </row>
    <row r="300" spans="1:11">
      <c r="A300" t="s">
        <v>31</v>
      </c>
      <c r="C300" s="1">
        <f t="shared" si="8"/>
        <v>0</v>
      </c>
      <c r="E300" t="s">
        <v>31</v>
      </c>
      <c r="G300" s="1">
        <f t="shared" si="9"/>
        <v>0</v>
      </c>
      <c r="I300" t="s">
        <v>31</v>
      </c>
      <c r="K300" s="1">
        <f t="shared" si="10"/>
        <v>0</v>
      </c>
    </row>
    <row r="301" spans="1:11">
      <c r="A301" t="s">
        <v>2710</v>
      </c>
      <c r="C301" s="1">
        <f t="shared" ref="C301:C331" si="11">D133</f>
        <v>0</v>
      </c>
      <c r="E301" t="s">
        <v>2710</v>
      </c>
      <c r="G301" s="1">
        <f t="shared" ref="G301:G331" si="12">E133</f>
        <v>0</v>
      </c>
      <c r="I301" t="s">
        <v>2710</v>
      </c>
      <c r="K301" s="1">
        <f t="shared" ref="K301:K331" si="13">F133</f>
        <v>0</v>
      </c>
    </row>
    <row r="302" spans="1:11">
      <c r="A302" t="s">
        <v>694</v>
      </c>
      <c r="C302" s="1">
        <f t="shared" si="11"/>
        <v>0</v>
      </c>
      <c r="E302" t="s">
        <v>694</v>
      </c>
      <c r="G302" s="1">
        <f t="shared" si="12"/>
        <v>0</v>
      </c>
      <c r="I302" t="s">
        <v>694</v>
      </c>
      <c r="K302" s="1">
        <f t="shared" si="13"/>
        <v>0</v>
      </c>
    </row>
    <row r="303" spans="1:11">
      <c r="A303" s="3" t="s">
        <v>2207</v>
      </c>
      <c r="C303" s="1">
        <f t="shared" si="11"/>
        <v>0</v>
      </c>
      <c r="E303" s="3" t="s">
        <v>2207</v>
      </c>
      <c r="G303" s="1">
        <f t="shared" si="12"/>
        <v>0</v>
      </c>
      <c r="I303" s="3" t="s">
        <v>2207</v>
      </c>
      <c r="K303" s="1">
        <f t="shared" si="13"/>
        <v>0</v>
      </c>
    </row>
    <row r="304" spans="1:11">
      <c r="A304" t="s">
        <v>660</v>
      </c>
      <c r="C304" s="1">
        <f t="shared" si="11"/>
        <v>0</v>
      </c>
      <c r="E304" t="s">
        <v>660</v>
      </c>
      <c r="G304" s="1">
        <f t="shared" si="12"/>
        <v>0</v>
      </c>
      <c r="I304" t="s">
        <v>660</v>
      </c>
      <c r="K304" s="1">
        <f t="shared" si="13"/>
        <v>0</v>
      </c>
    </row>
    <row r="305" spans="1:11">
      <c r="A305" t="s">
        <v>686</v>
      </c>
      <c r="C305" s="1">
        <f t="shared" si="11"/>
        <v>0</v>
      </c>
      <c r="E305" t="s">
        <v>686</v>
      </c>
      <c r="G305" s="1">
        <f t="shared" si="12"/>
        <v>0</v>
      </c>
      <c r="I305" t="s">
        <v>686</v>
      </c>
      <c r="K305" s="1">
        <f t="shared" si="13"/>
        <v>0</v>
      </c>
    </row>
    <row r="306" spans="1:11">
      <c r="A306" t="s">
        <v>33</v>
      </c>
      <c r="C306" s="1">
        <f t="shared" si="11"/>
        <v>0</v>
      </c>
      <c r="E306" t="s">
        <v>33</v>
      </c>
      <c r="G306" s="1">
        <f t="shared" si="12"/>
        <v>0</v>
      </c>
      <c r="I306" t="s">
        <v>33</v>
      </c>
      <c r="K306" s="1">
        <f t="shared" si="13"/>
        <v>0</v>
      </c>
    </row>
    <row r="307" spans="1:11">
      <c r="A307" s="189" t="s">
        <v>1361</v>
      </c>
      <c r="C307" s="1">
        <f t="shared" si="11"/>
        <v>0</v>
      </c>
      <c r="E307" s="189" t="s">
        <v>1361</v>
      </c>
      <c r="G307" s="1">
        <f t="shared" si="12"/>
        <v>0</v>
      </c>
      <c r="I307" s="189" t="s">
        <v>1361</v>
      </c>
      <c r="K307" s="1">
        <f t="shared" si="13"/>
        <v>0</v>
      </c>
    </row>
    <row r="308" spans="1:11">
      <c r="A308" t="s">
        <v>35</v>
      </c>
      <c r="C308" s="1">
        <f t="shared" si="11"/>
        <v>0</v>
      </c>
      <c r="E308" t="s">
        <v>35</v>
      </c>
      <c r="G308" s="1">
        <f t="shared" si="12"/>
        <v>0</v>
      </c>
      <c r="I308" t="s">
        <v>35</v>
      </c>
      <c r="K308" s="1">
        <f t="shared" si="13"/>
        <v>0</v>
      </c>
    </row>
    <row r="309" spans="1:11">
      <c r="A309" t="s">
        <v>37</v>
      </c>
      <c r="C309" s="1">
        <f t="shared" si="11"/>
        <v>0</v>
      </c>
      <c r="E309" t="s">
        <v>37</v>
      </c>
      <c r="G309" s="1">
        <f t="shared" si="12"/>
        <v>0</v>
      </c>
      <c r="I309" t="s">
        <v>37</v>
      </c>
      <c r="K309" s="1">
        <f t="shared" si="13"/>
        <v>0</v>
      </c>
    </row>
    <row r="310" spans="1:11">
      <c r="A310" t="s">
        <v>143</v>
      </c>
      <c r="C310" s="1">
        <f t="shared" si="11"/>
        <v>0</v>
      </c>
      <c r="E310" t="s">
        <v>143</v>
      </c>
      <c r="G310" s="1">
        <f t="shared" si="12"/>
        <v>0</v>
      </c>
      <c r="I310" t="s">
        <v>143</v>
      </c>
      <c r="K310" s="1">
        <f t="shared" si="13"/>
        <v>0</v>
      </c>
    </row>
    <row r="311" spans="1:11">
      <c r="A311" t="s">
        <v>181</v>
      </c>
      <c r="C311" s="1">
        <f t="shared" si="11"/>
        <v>0</v>
      </c>
      <c r="E311" t="s">
        <v>181</v>
      </c>
      <c r="G311" s="1">
        <f t="shared" si="12"/>
        <v>0</v>
      </c>
      <c r="I311" t="s">
        <v>181</v>
      </c>
      <c r="K311" s="1">
        <f t="shared" si="13"/>
        <v>0</v>
      </c>
    </row>
    <row r="312" spans="1:11">
      <c r="A312" t="s">
        <v>2713</v>
      </c>
      <c r="C312" s="1">
        <f t="shared" si="11"/>
        <v>0</v>
      </c>
      <c r="E312" t="s">
        <v>2713</v>
      </c>
      <c r="G312" s="1">
        <f t="shared" si="12"/>
        <v>0</v>
      </c>
      <c r="I312" t="s">
        <v>2713</v>
      </c>
      <c r="K312" s="1">
        <f t="shared" si="13"/>
        <v>0</v>
      </c>
    </row>
    <row r="313" spans="1:11">
      <c r="A313" s="394" t="s">
        <v>1351</v>
      </c>
      <c r="C313" s="1">
        <f t="shared" si="11"/>
        <v>0</v>
      </c>
      <c r="E313" s="394" t="s">
        <v>1351</v>
      </c>
      <c r="G313" s="1">
        <f t="shared" si="12"/>
        <v>0</v>
      </c>
      <c r="I313" s="394" t="s">
        <v>1351</v>
      </c>
      <c r="K313" s="1">
        <f t="shared" si="13"/>
        <v>0</v>
      </c>
    </row>
    <row r="314" spans="1:11">
      <c r="A314" s="394" t="s">
        <v>2714</v>
      </c>
      <c r="C314" s="1">
        <f t="shared" si="11"/>
        <v>0</v>
      </c>
      <c r="E314" s="394" t="s">
        <v>2714</v>
      </c>
      <c r="G314" s="1">
        <f t="shared" si="12"/>
        <v>0</v>
      </c>
      <c r="I314" s="394" t="s">
        <v>2714</v>
      </c>
      <c r="K314" s="1">
        <f t="shared" si="13"/>
        <v>0</v>
      </c>
    </row>
    <row r="315" spans="1:11">
      <c r="A315" s="394" t="s">
        <v>2719</v>
      </c>
      <c r="C315" s="1">
        <f t="shared" si="11"/>
        <v>0</v>
      </c>
      <c r="E315" s="394" t="s">
        <v>2719</v>
      </c>
      <c r="G315" s="1">
        <f t="shared" si="12"/>
        <v>0</v>
      </c>
      <c r="I315" s="394" t="s">
        <v>2719</v>
      </c>
      <c r="K315" s="1">
        <f t="shared" si="13"/>
        <v>0</v>
      </c>
    </row>
    <row r="316" spans="1:11">
      <c r="A316" t="s">
        <v>39</v>
      </c>
      <c r="C316" s="1">
        <f t="shared" si="11"/>
        <v>0</v>
      </c>
      <c r="E316" t="s">
        <v>39</v>
      </c>
      <c r="G316" s="1">
        <f t="shared" si="12"/>
        <v>0</v>
      </c>
      <c r="I316" t="s">
        <v>39</v>
      </c>
      <c r="K316" s="1">
        <f t="shared" si="13"/>
        <v>0</v>
      </c>
    </row>
    <row r="317" spans="1:11">
      <c r="A317" s="58" t="s">
        <v>1671</v>
      </c>
      <c r="C317" s="1">
        <f t="shared" si="11"/>
        <v>0</v>
      </c>
      <c r="E317" s="58" t="s">
        <v>1671</v>
      </c>
      <c r="G317" s="1">
        <f t="shared" si="12"/>
        <v>0</v>
      </c>
      <c r="I317" s="58" t="s">
        <v>1671</v>
      </c>
      <c r="K317" s="1">
        <f t="shared" si="13"/>
        <v>0</v>
      </c>
    </row>
    <row r="318" spans="1:11">
      <c r="A318" t="s">
        <v>180</v>
      </c>
      <c r="C318" s="1">
        <f t="shared" si="11"/>
        <v>0</v>
      </c>
      <c r="E318" t="s">
        <v>180</v>
      </c>
      <c r="G318" s="1">
        <f t="shared" si="12"/>
        <v>0</v>
      </c>
      <c r="I318" t="s">
        <v>180</v>
      </c>
      <c r="K318" s="1">
        <f t="shared" si="13"/>
        <v>0</v>
      </c>
    </row>
    <row r="319" spans="1:11">
      <c r="A319" t="s">
        <v>2702</v>
      </c>
      <c r="C319" s="1">
        <f t="shared" si="11"/>
        <v>0</v>
      </c>
      <c r="E319" t="s">
        <v>2702</v>
      </c>
      <c r="G319" s="1">
        <f t="shared" si="12"/>
        <v>0</v>
      </c>
      <c r="I319" t="s">
        <v>2702</v>
      </c>
      <c r="K319" s="1">
        <f t="shared" si="13"/>
        <v>0</v>
      </c>
    </row>
    <row r="320" spans="1:11">
      <c r="A320" s="3" t="s">
        <v>2211</v>
      </c>
      <c r="C320" s="1">
        <f t="shared" si="11"/>
        <v>0</v>
      </c>
      <c r="E320" s="3" t="s">
        <v>2211</v>
      </c>
      <c r="G320" s="1">
        <f t="shared" si="12"/>
        <v>0</v>
      </c>
      <c r="I320" s="3" t="s">
        <v>2211</v>
      </c>
      <c r="K320" s="1">
        <f t="shared" si="13"/>
        <v>0</v>
      </c>
    </row>
    <row r="321" spans="1:11">
      <c r="A321" t="s">
        <v>144</v>
      </c>
      <c r="C321" s="1">
        <f t="shared" si="11"/>
        <v>0</v>
      </c>
      <c r="E321" t="s">
        <v>144</v>
      </c>
      <c r="G321" s="1">
        <f t="shared" si="12"/>
        <v>0</v>
      </c>
      <c r="I321" t="s">
        <v>144</v>
      </c>
      <c r="K321" s="1">
        <f t="shared" si="13"/>
        <v>0</v>
      </c>
    </row>
    <row r="322" spans="1:11">
      <c r="A322" s="189" t="s">
        <v>1348</v>
      </c>
      <c r="C322" s="1">
        <f t="shared" si="11"/>
        <v>0</v>
      </c>
      <c r="E322" s="189" t="s">
        <v>1348</v>
      </c>
      <c r="G322" s="1">
        <f t="shared" si="12"/>
        <v>0</v>
      </c>
      <c r="I322" s="189" t="s">
        <v>1348</v>
      </c>
      <c r="K322" s="1">
        <f t="shared" si="13"/>
        <v>0</v>
      </c>
    </row>
    <row r="323" spans="1:11">
      <c r="A323" s="189" t="s">
        <v>2721</v>
      </c>
      <c r="C323" s="1">
        <f t="shared" si="11"/>
        <v>0</v>
      </c>
      <c r="E323" s="189" t="s">
        <v>2721</v>
      </c>
      <c r="G323" s="1">
        <f t="shared" si="12"/>
        <v>0</v>
      </c>
      <c r="I323" s="189" t="s">
        <v>2721</v>
      </c>
      <c r="K323" s="1">
        <f t="shared" si="13"/>
        <v>0</v>
      </c>
    </row>
    <row r="324" spans="1:11">
      <c r="A324" t="s">
        <v>155</v>
      </c>
      <c r="C324" s="1">
        <f t="shared" si="11"/>
        <v>0</v>
      </c>
      <c r="E324" t="s">
        <v>155</v>
      </c>
      <c r="G324" s="1">
        <f t="shared" si="12"/>
        <v>0</v>
      </c>
      <c r="I324" t="s">
        <v>155</v>
      </c>
      <c r="K324" s="1">
        <f t="shared" si="13"/>
        <v>0</v>
      </c>
    </row>
    <row r="325" spans="1:11">
      <c r="A325" t="s">
        <v>2722</v>
      </c>
      <c r="C325" s="1">
        <f t="shared" si="11"/>
        <v>0</v>
      </c>
      <c r="E325" t="s">
        <v>2722</v>
      </c>
      <c r="G325" s="1">
        <f t="shared" si="12"/>
        <v>0</v>
      </c>
      <c r="I325" t="s">
        <v>2722</v>
      </c>
      <c r="K325" s="1">
        <f t="shared" si="13"/>
        <v>0</v>
      </c>
    </row>
    <row r="326" spans="1:11">
      <c r="A326" t="s">
        <v>2720</v>
      </c>
      <c r="C326" s="1">
        <f t="shared" si="11"/>
        <v>0</v>
      </c>
      <c r="E326" t="s">
        <v>2720</v>
      </c>
      <c r="G326" s="1">
        <f t="shared" si="12"/>
        <v>0</v>
      </c>
      <c r="I326" t="s">
        <v>2720</v>
      </c>
      <c r="K326" s="1">
        <f t="shared" si="13"/>
        <v>0</v>
      </c>
    </row>
    <row r="327" spans="1:11">
      <c r="A327" s="189" t="s">
        <v>1347</v>
      </c>
      <c r="C327" s="1">
        <f t="shared" si="11"/>
        <v>0</v>
      </c>
      <c r="E327" s="189" t="s">
        <v>1347</v>
      </c>
      <c r="G327" s="1">
        <f t="shared" si="12"/>
        <v>0</v>
      </c>
      <c r="I327" s="189" t="s">
        <v>1347</v>
      </c>
      <c r="K327" s="1">
        <f t="shared" si="13"/>
        <v>0</v>
      </c>
    </row>
    <row r="328" spans="1:11">
      <c r="A328" s="189" t="s">
        <v>2701</v>
      </c>
      <c r="C328" s="1">
        <f t="shared" si="11"/>
        <v>0</v>
      </c>
      <c r="E328" s="189" t="s">
        <v>2701</v>
      </c>
      <c r="G328" s="1">
        <f t="shared" si="12"/>
        <v>0</v>
      </c>
      <c r="I328" s="189" t="s">
        <v>2701</v>
      </c>
      <c r="K328" s="1">
        <f t="shared" si="13"/>
        <v>0</v>
      </c>
    </row>
    <row r="329" spans="1:11">
      <c r="A329" t="s">
        <v>658</v>
      </c>
      <c r="C329" s="1">
        <f t="shared" si="11"/>
        <v>0</v>
      </c>
      <c r="E329" t="s">
        <v>658</v>
      </c>
      <c r="G329" s="1">
        <f t="shared" si="12"/>
        <v>0</v>
      </c>
      <c r="I329" t="s">
        <v>658</v>
      </c>
      <c r="K329" s="1">
        <f t="shared" si="13"/>
        <v>0</v>
      </c>
    </row>
    <row r="330" spans="1:11">
      <c r="A330" s="58" t="s">
        <v>2190</v>
      </c>
      <c r="C330" s="1">
        <f t="shared" si="11"/>
        <v>0</v>
      </c>
      <c r="E330" s="58" t="s">
        <v>2190</v>
      </c>
      <c r="G330" s="1">
        <f t="shared" si="12"/>
        <v>0</v>
      </c>
      <c r="I330" s="58" t="s">
        <v>2190</v>
      </c>
      <c r="K330" s="1">
        <f t="shared" si="13"/>
        <v>0</v>
      </c>
    </row>
    <row r="331" spans="1:11">
      <c r="A331" t="s">
        <v>1655</v>
      </c>
      <c r="C331" s="1">
        <f t="shared" si="11"/>
        <v>0</v>
      </c>
      <c r="E331" t="s">
        <v>1655</v>
      </c>
      <c r="G331" s="1">
        <f t="shared" si="12"/>
        <v>0</v>
      </c>
      <c r="I331" t="s">
        <v>1655</v>
      </c>
      <c r="K331" s="1">
        <f t="shared" si="13"/>
        <v>0</v>
      </c>
    </row>
    <row r="333" spans="1:11">
      <c r="C333" s="10">
        <f>SUM(C168:C242)</f>
        <v>0</v>
      </c>
      <c r="G333" s="10">
        <f>SUM(H172:H246)</f>
        <v>0</v>
      </c>
      <c r="K333" s="10">
        <f>SUM(L172:L228)</f>
        <v>0</v>
      </c>
    </row>
    <row r="337" spans="1:20" ht="20.25">
      <c r="A337" s="107" t="s">
        <v>913</v>
      </c>
    </row>
    <row r="338" spans="1:20">
      <c r="B338" s="77">
        <v>2016</v>
      </c>
      <c r="C338" s="77"/>
      <c r="D338" s="77">
        <v>2017</v>
      </c>
      <c r="E338" s="77"/>
      <c r="F338" s="77">
        <v>2018</v>
      </c>
      <c r="G338" s="77"/>
      <c r="H338" s="77">
        <v>2019</v>
      </c>
      <c r="I338" s="77"/>
      <c r="J338" s="77">
        <v>2020</v>
      </c>
      <c r="K338" s="77"/>
      <c r="L338" s="77">
        <v>2021</v>
      </c>
      <c r="M338" s="77"/>
      <c r="N338" s="77">
        <v>2022</v>
      </c>
      <c r="O338" s="77"/>
      <c r="P338" s="77">
        <v>2023</v>
      </c>
      <c r="Q338" s="77"/>
      <c r="R338" s="77">
        <v>2024</v>
      </c>
      <c r="T338" s="77">
        <v>2025</v>
      </c>
    </row>
    <row r="339" spans="1:20">
      <c r="A339" t="s">
        <v>887</v>
      </c>
      <c r="B339" t="s">
        <v>31</v>
      </c>
      <c r="D339" t="s">
        <v>141</v>
      </c>
      <c r="F339" t="s">
        <v>27</v>
      </c>
      <c r="H339" s="189" t="s">
        <v>154</v>
      </c>
      <c r="J339" t="s">
        <v>694</v>
      </c>
      <c r="L339" t="s">
        <v>21</v>
      </c>
      <c r="N339" t="s">
        <v>658</v>
      </c>
      <c r="P339" t="s">
        <v>1334</v>
      </c>
      <c r="R339" t="s">
        <v>2712</v>
      </c>
      <c r="T339" t="s">
        <v>2700</v>
      </c>
    </row>
    <row r="340" spans="1:20">
      <c r="B340" t="s">
        <v>27</v>
      </c>
      <c r="D340" t="s">
        <v>33</v>
      </c>
      <c r="F340" t="s">
        <v>944</v>
      </c>
      <c r="H340" s="189" t="s">
        <v>141</v>
      </c>
      <c r="J340" t="s">
        <v>638</v>
      </c>
      <c r="L340" t="s">
        <v>1654</v>
      </c>
      <c r="N340" t="s">
        <v>687</v>
      </c>
      <c r="P340" t="s">
        <v>1664</v>
      </c>
      <c r="R340" t="s">
        <v>704</v>
      </c>
      <c r="T340" t="s">
        <v>21</v>
      </c>
    </row>
    <row r="341" spans="1:20">
      <c r="B341" t="s">
        <v>15</v>
      </c>
      <c r="D341" t="s">
        <v>6</v>
      </c>
      <c r="F341" t="s">
        <v>945</v>
      </c>
      <c r="H341" s="189" t="s">
        <v>15</v>
      </c>
      <c r="J341" t="s">
        <v>682</v>
      </c>
      <c r="L341" t="s">
        <v>682</v>
      </c>
      <c r="N341" t="s">
        <v>155</v>
      </c>
      <c r="P341" t="s">
        <v>9</v>
      </c>
      <c r="R341" t="s">
        <v>2703</v>
      </c>
      <c r="T341" t="s">
        <v>2704</v>
      </c>
    </row>
    <row r="342" spans="1:20">
      <c r="F342" t="s">
        <v>942</v>
      </c>
      <c r="J342" s="199"/>
    </row>
    <row r="344" spans="1:20">
      <c r="A344" t="s">
        <v>888</v>
      </c>
      <c r="B344" t="s">
        <v>37</v>
      </c>
      <c r="D344" t="s">
        <v>11</v>
      </c>
      <c r="F344" t="s">
        <v>153</v>
      </c>
      <c r="H344" s="189" t="s">
        <v>649</v>
      </c>
      <c r="J344" t="s">
        <v>27</v>
      </c>
      <c r="L344" t="s">
        <v>1348</v>
      </c>
      <c r="N344" t="s">
        <v>658</v>
      </c>
      <c r="P344" t="s">
        <v>153</v>
      </c>
      <c r="R344" t="s">
        <v>683</v>
      </c>
      <c r="T344" t="s">
        <v>5002</v>
      </c>
    </row>
    <row r="345" spans="1:20">
      <c r="B345" t="s">
        <v>11</v>
      </c>
      <c r="D345" t="s">
        <v>141</v>
      </c>
      <c r="F345" t="s">
        <v>1</v>
      </c>
      <c r="H345" s="189" t="s">
        <v>704</v>
      </c>
      <c r="J345" t="s">
        <v>694</v>
      </c>
      <c r="L345" t="s">
        <v>1342</v>
      </c>
      <c r="N345" t="s">
        <v>675</v>
      </c>
      <c r="P345" t="s">
        <v>1653</v>
      </c>
      <c r="R345" t="s">
        <v>2190</v>
      </c>
      <c r="T345" t="s">
        <v>155</v>
      </c>
    </row>
    <row r="346" spans="1:20">
      <c r="B346" t="s">
        <v>27</v>
      </c>
      <c r="D346" t="s">
        <v>6</v>
      </c>
      <c r="F346" t="s">
        <v>155</v>
      </c>
      <c r="H346" s="189" t="s">
        <v>19</v>
      </c>
      <c r="J346" t="s">
        <v>682</v>
      </c>
      <c r="L346" t="s">
        <v>662</v>
      </c>
      <c r="N346" t="s">
        <v>15</v>
      </c>
      <c r="P346" t="s">
        <v>1661</v>
      </c>
      <c r="R346" t="s">
        <v>3286</v>
      </c>
      <c r="T346" t="s">
        <v>3614</v>
      </c>
    </row>
    <row r="347" spans="1:20">
      <c r="J347" s="199"/>
    </row>
    <row r="348" spans="1:20">
      <c r="A348" t="s">
        <v>889</v>
      </c>
      <c r="B348" t="s">
        <v>25</v>
      </c>
      <c r="D348" t="s">
        <v>6</v>
      </c>
      <c r="F348" t="s">
        <v>153</v>
      </c>
      <c r="H348" s="189" t="s">
        <v>17</v>
      </c>
      <c r="J348" t="s">
        <v>35</v>
      </c>
      <c r="L348" t="s">
        <v>1348</v>
      </c>
      <c r="N348" t="s">
        <v>675</v>
      </c>
      <c r="P348" t="s">
        <v>153</v>
      </c>
      <c r="R348" t="s">
        <v>1342</v>
      </c>
      <c r="T348" t="s">
        <v>3612</v>
      </c>
    </row>
    <row r="349" spans="1:20">
      <c r="B349" t="s">
        <v>37</v>
      </c>
      <c r="D349" t="s">
        <v>141</v>
      </c>
      <c r="F349" t="s">
        <v>4</v>
      </c>
      <c r="H349" s="189" t="s">
        <v>141</v>
      </c>
      <c r="J349" t="s">
        <v>633</v>
      </c>
      <c r="L349" t="s">
        <v>682</v>
      </c>
      <c r="N349" t="s">
        <v>156</v>
      </c>
      <c r="P349" t="s">
        <v>1665</v>
      </c>
      <c r="R349" t="s">
        <v>25</v>
      </c>
      <c r="T349" t="s">
        <v>2700</v>
      </c>
    </row>
    <row r="350" spans="1:20">
      <c r="B350" t="s">
        <v>6</v>
      </c>
      <c r="D350" t="s">
        <v>11</v>
      </c>
      <c r="F350" t="s">
        <v>1</v>
      </c>
      <c r="H350" s="189" t="s">
        <v>31</v>
      </c>
      <c r="J350" t="s">
        <v>668</v>
      </c>
      <c r="L350" t="s">
        <v>1350</v>
      </c>
      <c r="N350" t="s">
        <v>658</v>
      </c>
      <c r="P350" t="s">
        <v>1333</v>
      </c>
      <c r="R350" t="s">
        <v>2717</v>
      </c>
      <c r="T350" t="s">
        <v>2709</v>
      </c>
    </row>
    <row r="351" spans="1:20">
      <c r="J351" s="199"/>
    </row>
    <row r="352" spans="1:20">
      <c r="A352" t="s">
        <v>890</v>
      </c>
      <c r="B352" t="s">
        <v>27</v>
      </c>
      <c r="D352" t="s">
        <v>33</v>
      </c>
      <c r="F352" t="s">
        <v>9</v>
      </c>
      <c r="H352" s="189" t="s">
        <v>649</v>
      </c>
      <c r="J352" t="s">
        <v>13</v>
      </c>
      <c r="L352" t="s">
        <v>1650</v>
      </c>
      <c r="N352" t="s">
        <v>638</v>
      </c>
      <c r="P352" t="s">
        <v>1</v>
      </c>
      <c r="R352" t="s">
        <v>2717</v>
      </c>
      <c r="T352" t="s">
        <v>668</v>
      </c>
    </row>
    <row r="353" spans="1:32">
      <c r="B353" t="s">
        <v>15</v>
      </c>
      <c r="D353" t="s">
        <v>21</v>
      </c>
      <c r="F353" t="s">
        <v>142</v>
      </c>
      <c r="H353" s="189" t="s">
        <v>17</v>
      </c>
      <c r="J353" t="s">
        <v>1349</v>
      </c>
      <c r="L353" t="s">
        <v>662</v>
      </c>
      <c r="N353" t="s">
        <v>37</v>
      </c>
      <c r="P353" t="s">
        <v>1667</v>
      </c>
      <c r="R353" t="s">
        <v>2711</v>
      </c>
      <c r="T353" t="s">
        <v>3611</v>
      </c>
    </row>
    <row r="354" spans="1:32">
      <c r="B354" t="s">
        <v>21</v>
      </c>
      <c r="D354" t="s">
        <v>17</v>
      </c>
      <c r="F354" t="s">
        <v>33</v>
      </c>
      <c r="H354" s="189" t="s">
        <v>651</v>
      </c>
      <c r="J354" t="s">
        <v>694</v>
      </c>
      <c r="L354" t="s">
        <v>156</v>
      </c>
      <c r="N354" t="s">
        <v>25</v>
      </c>
      <c r="P354" t="s">
        <v>638</v>
      </c>
      <c r="R354" t="s">
        <v>2709</v>
      </c>
      <c r="T354" t="s">
        <v>2709</v>
      </c>
    </row>
    <row r="355" spans="1:32">
      <c r="J355" s="199"/>
    </row>
    <row r="356" spans="1:32">
      <c r="A356" t="s">
        <v>891</v>
      </c>
      <c r="B356" t="s">
        <v>33</v>
      </c>
      <c r="D356" t="s">
        <v>11</v>
      </c>
      <c r="F356" t="s">
        <v>143</v>
      </c>
      <c r="H356" s="189" t="s">
        <v>17</v>
      </c>
      <c r="J356" t="s">
        <v>694</v>
      </c>
      <c r="L356" t="s">
        <v>156</v>
      </c>
      <c r="N356" t="s">
        <v>694</v>
      </c>
      <c r="P356" t="s">
        <v>1661</v>
      </c>
      <c r="R356" t="s">
        <v>2709</v>
      </c>
      <c r="T356" t="s">
        <v>1665</v>
      </c>
    </row>
    <row r="357" spans="1:32">
      <c r="B357" t="s">
        <v>21</v>
      </c>
      <c r="D357" t="s">
        <v>19</v>
      </c>
      <c r="F357" t="s">
        <v>1</v>
      </c>
      <c r="H357" s="189" t="s">
        <v>649</v>
      </c>
      <c r="J357" t="s">
        <v>638</v>
      </c>
      <c r="L357" t="s">
        <v>694</v>
      </c>
      <c r="N357" t="s">
        <v>141</v>
      </c>
      <c r="P357" t="s">
        <v>153</v>
      </c>
      <c r="R357" t="s">
        <v>1351</v>
      </c>
      <c r="T357" t="s">
        <v>3612</v>
      </c>
    </row>
    <row r="358" spans="1:32">
      <c r="B358" t="s">
        <v>25</v>
      </c>
      <c r="D358" t="s">
        <v>141</v>
      </c>
      <c r="F358" t="s">
        <v>15</v>
      </c>
      <c r="H358" s="189" t="s">
        <v>704</v>
      </c>
      <c r="J358" t="s">
        <v>19</v>
      </c>
      <c r="L358" t="s">
        <v>1649</v>
      </c>
      <c r="N358" t="s">
        <v>21</v>
      </c>
      <c r="P358" t="s">
        <v>1344</v>
      </c>
      <c r="R358" t="s">
        <v>2714</v>
      </c>
      <c r="T358" t="s">
        <v>2700</v>
      </c>
    </row>
    <row r="359" spans="1:32">
      <c r="J359" s="199"/>
    </row>
    <row r="360" spans="1:32">
      <c r="A360" t="s">
        <v>892</v>
      </c>
      <c r="B360" t="s">
        <v>27</v>
      </c>
      <c r="D360" t="s">
        <v>33</v>
      </c>
      <c r="F360" t="s">
        <v>25</v>
      </c>
      <c r="H360" s="189" t="s">
        <v>156</v>
      </c>
      <c r="J360" t="s">
        <v>1351</v>
      </c>
      <c r="L360" t="s">
        <v>654</v>
      </c>
      <c r="N360" t="s">
        <v>21</v>
      </c>
      <c r="P360" t="s">
        <v>153</v>
      </c>
      <c r="R360" t="s">
        <v>1337</v>
      </c>
      <c r="T360" t="s">
        <v>2208</v>
      </c>
    </row>
    <row r="361" spans="1:32">
      <c r="B361" t="s">
        <v>178</v>
      </c>
      <c r="D361" t="s">
        <v>17</v>
      </c>
      <c r="F361" t="s">
        <v>141</v>
      </c>
      <c r="H361" s="189" t="s">
        <v>639</v>
      </c>
      <c r="J361" t="s">
        <v>142</v>
      </c>
      <c r="L361" t="s">
        <v>25</v>
      </c>
      <c r="N361" t="s">
        <v>658</v>
      </c>
      <c r="P361" t="s">
        <v>2199</v>
      </c>
      <c r="R361" t="s">
        <v>682</v>
      </c>
      <c r="T361" t="s">
        <v>694</v>
      </c>
    </row>
    <row r="362" spans="1:32">
      <c r="B362" t="s">
        <v>33</v>
      </c>
      <c r="D362" t="s">
        <v>178</v>
      </c>
      <c r="F362" t="s">
        <v>143</v>
      </c>
      <c r="H362" s="189" t="s">
        <v>662</v>
      </c>
      <c r="J362" t="s">
        <v>158</v>
      </c>
      <c r="L362" t="s">
        <v>1655</v>
      </c>
      <c r="N362" t="s">
        <v>675</v>
      </c>
      <c r="P362" t="s">
        <v>1</v>
      </c>
      <c r="R362" t="s">
        <v>33</v>
      </c>
      <c r="T362" t="s">
        <v>668</v>
      </c>
      <c r="W362" s="117"/>
      <c r="X362" s="117"/>
      <c r="Y362" s="117"/>
      <c r="Z362" s="117"/>
      <c r="AA362" s="117"/>
      <c r="AB362" s="117"/>
      <c r="AC362" s="117"/>
      <c r="AD362" s="117"/>
      <c r="AE362" s="117"/>
      <c r="AF362" s="117"/>
    </row>
    <row r="363" spans="1:32">
      <c r="J363" s="199"/>
    </row>
    <row r="364" spans="1:32">
      <c r="A364" t="s">
        <v>893</v>
      </c>
      <c r="B364" t="s">
        <v>4</v>
      </c>
      <c r="D364" t="s">
        <v>21</v>
      </c>
      <c r="F364" t="s">
        <v>153</v>
      </c>
      <c r="H364" s="189" t="s">
        <v>1</v>
      </c>
      <c r="J364" t="s">
        <v>142</v>
      </c>
      <c r="L364" t="s">
        <v>654</v>
      </c>
      <c r="N364" t="s">
        <v>675</v>
      </c>
      <c r="P364" t="s">
        <v>1344</v>
      </c>
      <c r="R364" t="s">
        <v>683</v>
      </c>
      <c r="T364" t="s">
        <v>2718</v>
      </c>
    </row>
    <row r="365" spans="1:32">
      <c r="B365" t="s">
        <v>33</v>
      </c>
      <c r="D365" t="s">
        <v>33</v>
      </c>
      <c r="F365" t="s">
        <v>1</v>
      </c>
      <c r="H365" s="189" t="s">
        <v>37</v>
      </c>
      <c r="J365" t="s">
        <v>694</v>
      </c>
      <c r="L365" t="s">
        <v>25</v>
      </c>
      <c r="N365" t="s">
        <v>1655</v>
      </c>
      <c r="P365" t="s">
        <v>2581</v>
      </c>
      <c r="R365" t="s">
        <v>668</v>
      </c>
      <c r="T365" t="s">
        <v>5003</v>
      </c>
    </row>
    <row r="366" spans="1:32">
      <c r="B366" t="s">
        <v>29</v>
      </c>
      <c r="D366" t="s">
        <v>9</v>
      </c>
      <c r="F366" t="s">
        <v>4</v>
      </c>
      <c r="H366" s="189" t="s">
        <v>639</v>
      </c>
      <c r="J366" t="s">
        <v>1342</v>
      </c>
      <c r="L366" t="s">
        <v>15</v>
      </c>
      <c r="N366" t="s">
        <v>15</v>
      </c>
      <c r="P366" t="s">
        <v>2552</v>
      </c>
      <c r="R366" t="s">
        <v>2190</v>
      </c>
      <c r="T366" t="s">
        <v>33</v>
      </c>
      <c r="W366" s="117"/>
      <c r="X366" s="117"/>
      <c r="Y366" s="117"/>
      <c r="Z366" s="117"/>
      <c r="AA366" s="117"/>
      <c r="AB366" s="117"/>
      <c r="AC366" s="117"/>
      <c r="AD366" s="117"/>
      <c r="AE366" s="117"/>
      <c r="AF366" s="117"/>
    </row>
    <row r="367" spans="1:32">
      <c r="J367" s="199"/>
    </row>
    <row r="368" spans="1:32">
      <c r="A368" t="s">
        <v>894</v>
      </c>
      <c r="B368" t="s">
        <v>178</v>
      </c>
      <c r="D368" t="s">
        <v>178</v>
      </c>
      <c r="F368" t="s">
        <v>143</v>
      </c>
      <c r="H368" s="189" t="s">
        <v>649</v>
      </c>
      <c r="J368" t="s">
        <v>694</v>
      </c>
      <c r="L368" t="s">
        <v>654</v>
      </c>
      <c r="N368" t="s">
        <v>1690</v>
      </c>
      <c r="P368" t="s">
        <v>1650</v>
      </c>
      <c r="R368" t="s">
        <v>683</v>
      </c>
      <c r="T368" t="s">
        <v>2211</v>
      </c>
    </row>
    <row r="369" spans="1:28">
      <c r="B369" t="s">
        <v>27</v>
      </c>
      <c r="D369" t="s">
        <v>33</v>
      </c>
      <c r="F369" t="s">
        <v>21</v>
      </c>
      <c r="H369" s="189" t="s">
        <v>19</v>
      </c>
      <c r="J369" t="s">
        <v>682</v>
      </c>
      <c r="L369" t="s">
        <v>1346</v>
      </c>
      <c r="N369" t="s">
        <v>658</v>
      </c>
      <c r="P369" t="s">
        <v>1</v>
      </c>
      <c r="R369" t="s">
        <v>2197</v>
      </c>
      <c r="T369" t="s">
        <v>2189</v>
      </c>
    </row>
    <row r="370" spans="1:28">
      <c r="B370" t="s">
        <v>15</v>
      </c>
      <c r="D370" t="s">
        <v>21</v>
      </c>
      <c r="F370" t="s">
        <v>1</v>
      </c>
      <c r="H370" s="189" t="s">
        <v>153</v>
      </c>
      <c r="J370" t="s">
        <v>683</v>
      </c>
      <c r="L370" t="s">
        <v>37</v>
      </c>
      <c r="N370" t="s">
        <v>687</v>
      </c>
      <c r="P370" t="s">
        <v>633</v>
      </c>
      <c r="R370" t="s">
        <v>2190</v>
      </c>
      <c r="T370" t="s">
        <v>653</v>
      </c>
      <c r="AB370" s="18"/>
    </row>
    <row r="371" spans="1:28">
      <c r="J371" s="199"/>
      <c r="W371" s="117"/>
      <c r="X371" s="117"/>
      <c r="Y371" s="117"/>
      <c r="Z371" s="230"/>
    </row>
    <row r="372" spans="1:28">
      <c r="A372" t="s">
        <v>895</v>
      </c>
      <c r="B372" t="s">
        <v>27</v>
      </c>
      <c r="D372" t="s">
        <v>143</v>
      </c>
      <c r="F372" t="s">
        <v>946</v>
      </c>
      <c r="H372" s="189" t="s">
        <v>682</v>
      </c>
      <c r="J372" t="s">
        <v>700</v>
      </c>
      <c r="L372" t="s">
        <v>1655</v>
      </c>
      <c r="N372" t="s">
        <v>683</v>
      </c>
      <c r="P372" t="s">
        <v>1334</v>
      </c>
      <c r="R372" t="s">
        <v>2709</v>
      </c>
      <c r="T372" t="s">
        <v>141</v>
      </c>
    </row>
    <row r="373" spans="1:28">
      <c r="B373" t="s">
        <v>11</v>
      </c>
      <c r="D373" t="s">
        <v>33</v>
      </c>
      <c r="F373" t="s">
        <v>942</v>
      </c>
      <c r="H373" s="189" t="s">
        <v>31</v>
      </c>
      <c r="J373" t="s">
        <v>1344</v>
      </c>
      <c r="L373" t="s">
        <v>1653</v>
      </c>
      <c r="N373" t="s">
        <v>1350</v>
      </c>
      <c r="P373" t="s">
        <v>1351</v>
      </c>
      <c r="R373" t="s">
        <v>2717</v>
      </c>
      <c r="T373" t="s">
        <v>2713</v>
      </c>
      <c r="Z373" s="3"/>
    </row>
    <row r="374" spans="1:28">
      <c r="B374" t="s">
        <v>33</v>
      </c>
      <c r="D374" t="s">
        <v>21</v>
      </c>
      <c r="F374" t="s">
        <v>25</v>
      </c>
      <c r="H374" s="189" t="s">
        <v>156</v>
      </c>
      <c r="J374" t="s">
        <v>4</v>
      </c>
      <c r="L374" t="s">
        <v>654</v>
      </c>
      <c r="N374" t="s">
        <v>1661</v>
      </c>
      <c r="P374" t="s">
        <v>683</v>
      </c>
      <c r="R374" t="s">
        <v>1749</v>
      </c>
      <c r="T374" t="s">
        <v>704</v>
      </c>
      <c r="Z374" s="1"/>
    </row>
    <row r="375" spans="1:28">
      <c r="J375" s="199"/>
    </row>
    <row r="376" spans="1:28">
      <c r="A376" t="s">
        <v>896</v>
      </c>
      <c r="B376" t="s">
        <v>9</v>
      </c>
      <c r="D376" t="s">
        <v>33</v>
      </c>
      <c r="F376" t="s">
        <v>21</v>
      </c>
      <c r="H376" s="189" t="s">
        <v>153</v>
      </c>
      <c r="J376" t="s">
        <v>682</v>
      </c>
      <c r="L376" t="s">
        <v>1350</v>
      </c>
      <c r="N376" t="s">
        <v>687</v>
      </c>
      <c r="P376" t="s">
        <v>2199</v>
      </c>
      <c r="R376" t="s">
        <v>669</v>
      </c>
      <c r="T376" t="s">
        <v>1668</v>
      </c>
    </row>
    <row r="377" spans="1:28">
      <c r="B377" t="s">
        <v>33</v>
      </c>
      <c r="D377" t="s">
        <v>21</v>
      </c>
      <c r="F377" t="s">
        <v>1</v>
      </c>
      <c r="H377" s="189" t="s">
        <v>654</v>
      </c>
      <c r="J377" t="s">
        <v>11</v>
      </c>
      <c r="L377" t="s">
        <v>141</v>
      </c>
      <c r="N377" t="s">
        <v>658</v>
      </c>
      <c r="P377" t="s">
        <v>1</v>
      </c>
      <c r="R377" t="s">
        <v>2716</v>
      </c>
      <c r="T377" t="s">
        <v>3614</v>
      </c>
    </row>
    <row r="378" spans="1:28">
      <c r="B378" t="s">
        <v>11</v>
      </c>
      <c r="D378" t="s">
        <v>35</v>
      </c>
      <c r="F378" t="s">
        <v>9</v>
      </c>
      <c r="H378" s="189" t="s">
        <v>39</v>
      </c>
      <c r="J378" t="s">
        <v>1342</v>
      </c>
      <c r="L378" t="s">
        <v>1653</v>
      </c>
      <c r="N378" t="s">
        <v>21</v>
      </c>
      <c r="P378" t="s">
        <v>2196</v>
      </c>
      <c r="R378" t="s">
        <v>2200</v>
      </c>
      <c r="T378" t="s">
        <v>15</v>
      </c>
    </row>
    <row r="379" spans="1:28">
      <c r="J379" s="199"/>
    </row>
    <row r="380" spans="1:28">
      <c r="A380" t="s">
        <v>897</v>
      </c>
      <c r="B380" t="s">
        <v>33</v>
      </c>
      <c r="D380" t="s">
        <v>35</v>
      </c>
      <c r="F380" t="s">
        <v>143</v>
      </c>
      <c r="H380" s="189" t="s">
        <v>153</v>
      </c>
      <c r="J380" t="s">
        <v>1342</v>
      </c>
      <c r="L380" t="s">
        <v>37</v>
      </c>
      <c r="N380" t="s">
        <v>667</v>
      </c>
      <c r="P380" t="s">
        <v>2199</v>
      </c>
      <c r="R380" t="s">
        <v>2717</v>
      </c>
      <c r="T380" t="s">
        <v>653</v>
      </c>
    </row>
    <row r="381" spans="1:28">
      <c r="B381" t="s">
        <v>25</v>
      </c>
      <c r="D381" t="s">
        <v>143</v>
      </c>
      <c r="F381" t="s">
        <v>35</v>
      </c>
      <c r="H381" s="189" t="s">
        <v>19</v>
      </c>
      <c r="J381" t="s">
        <v>142</v>
      </c>
      <c r="L381" t="s">
        <v>687</v>
      </c>
      <c r="N381" t="s">
        <v>1657</v>
      </c>
      <c r="P381" t="s">
        <v>153</v>
      </c>
      <c r="R381" t="s">
        <v>2709</v>
      </c>
      <c r="T381" t="s">
        <v>141</v>
      </c>
    </row>
    <row r="382" spans="1:28">
      <c r="B382" t="s">
        <v>11</v>
      </c>
      <c r="D382" t="s">
        <v>15</v>
      </c>
      <c r="F382" t="s">
        <v>21</v>
      </c>
      <c r="H382" s="189" t="s">
        <v>25</v>
      </c>
      <c r="J382" t="s">
        <v>694</v>
      </c>
      <c r="L382" t="s">
        <v>1655</v>
      </c>
      <c r="N382" t="s">
        <v>162</v>
      </c>
      <c r="P382" t="s">
        <v>1</v>
      </c>
      <c r="R382" t="s">
        <v>2722</v>
      </c>
      <c r="T382" t="s">
        <v>3608</v>
      </c>
    </row>
    <row r="383" spans="1:28">
      <c r="J383" s="199"/>
    </row>
    <row r="384" spans="1:28" ht="18.75">
      <c r="A384" t="s">
        <v>898</v>
      </c>
      <c r="B384" t="s">
        <v>33</v>
      </c>
      <c r="D384" t="s">
        <v>19</v>
      </c>
      <c r="F384" t="s">
        <v>143</v>
      </c>
      <c r="H384" s="189" t="s">
        <v>33</v>
      </c>
      <c r="J384" t="s">
        <v>1347</v>
      </c>
      <c r="L384" t="s">
        <v>687</v>
      </c>
      <c r="N384" t="s">
        <v>660</v>
      </c>
      <c r="P384" t="s">
        <v>1693</v>
      </c>
      <c r="Q384" s="334"/>
      <c r="R384" t="s">
        <v>1351</v>
      </c>
      <c r="T384" t="s">
        <v>2716</v>
      </c>
    </row>
    <row r="385" spans="1:20">
      <c r="B385" t="s">
        <v>25</v>
      </c>
      <c r="D385" t="s">
        <v>143</v>
      </c>
      <c r="F385" t="s">
        <v>1</v>
      </c>
      <c r="H385" s="189" t="s">
        <v>639</v>
      </c>
      <c r="J385" t="s">
        <v>1342</v>
      </c>
      <c r="L385" t="s">
        <v>155</v>
      </c>
      <c r="N385" t="s">
        <v>1670</v>
      </c>
      <c r="P385" t="s">
        <v>1</v>
      </c>
      <c r="R385" t="s">
        <v>675</v>
      </c>
      <c r="T385" t="s">
        <v>668</v>
      </c>
    </row>
    <row r="386" spans="1:20">
      <c r="B386" t="s">
        <v>6</v>
      </c>
      <c r="D386" t="s">
        <v>39</v>
      </c>
      <c r="F386" t="s">
        <v>153</v>
      </c>
      <c r="H386" s="189" t="s">
        <v>662</v>
      </c>
      <c r="J386" t="s">
        <v>11</v>
      </c>
      <c r="L386" t="s">
        <v>1344</v>
      </c>
      <c r="N386" t="s">
        <v>1</v>
      </c>
      <c r="P386" t="s">
        <v>2551</v>
      </c>
      <c r="R386" t="s">
        <v>1343</v>
      </c>
      <c r="T386" t="s">
        <v>3618</v>
      </c>
    </row>
    <row r="387" spans="1:20">
      <c r="J387" s="199"/>
      <c r="P387" t="s">
        <v>2548</v>
      </c>
    </row>
    <row r="388" spans="1:20" ht="15">
      <c r="J388" s="199"/>
      <c r="R388" s="307"/>
    </row>
    <row r="389" spans="1:20" ht="15">
      <c r="A389" t="s">
        <v>899</v>
      </c>
      <c r="B389" t="s">
        <v>9</v>
      </c>
      <c r="D389" t="s">
        <v>19</v>
      </c>
      <c r="F389" t="s">
        <v>153</v>
      </c>
      <c r="H389" s="189" t="s">
        <v>31</v>
      </c>
      <c r="J389" t="s">
        <v>27</v>
      </c>
      <c r="L389" t="s">
        <v>141</v>
      </c>
      <c r="N389" t="s">
        <v>156</v>
      </c>
      <c r="P389" t="s">
        <v>1655</v>
      </c>
      <c r="R389" s="307" t="s">
        <v>2717</v>
      </c>
      <c r="T389" t="s">
        <v>2700</v>
      </c>
    </row>
    <row r="390" spans="1:20">
      <c r="B390" t="s">
        <v>910</v>
      </c>
      <c r="D390" t="s">
        <v>9</v>
      </c>
      <c r="F390" t="s">
        <v>1</v>
      </c>
      <c r="H390" s="189" t="s">
        <v>23</v>
      </c>
      <c r="J390" t="s">
        <v>158</v>
      </c>
      <c r="L390" t="s">
        <v>1350</v>
      </c>
      <c r="N390" t="s">
        <v>162</v>
      </c>
      <c r="P390" t="s">
        <v>638</v>
      </c>
      <c r="R390" t="s">
        <v>2722</v>
      </c>
      <c r="T390" t="s">
        <v>180</v>
      </c>
    </row>
    <row r="391" spans="1:20">
      <c r="B391" t="s">
        <v>35</v>
      </c>
      <c r="D391" t="s">
        <v>141</v>
      </c>
      <c r="F391" t="s">
        <v>4</v>
      </c>
      <c r="H391" s="189" t="s">
        <v>158</v>
      </c>
      <c r="J391" t="s">
        <v>23</v>
      </c>
      <c r="L391" t="s">
        <v>21</v>
      </c>
      <c r="N391" t="s">
        <v>651</v>
      </c>
      <c r="P391" t="s">
        <v>1667</v>
      </c>
      <c r="R391" t="s">
        <v>2718</v>
      </c>
      <c r="T391" t="s">
        <v>3612</v>
      </c>
    </row>
    <row r="392" spans="1:20">
      <c r="J392" s="199"/>
    </row>
    <row r="393" spans="1:20">
      <c r="A393" t="s">
        <v>900</v>
      </c>
      <c r="B393" t="s">
        <v>9</v>
      </c>
      <c r="D393" t="s">
        <v>21</v>
      </c>
      <c r="F393" t="s">
        <v>33</v>
      </c>
      <c r="H393" s="189" t="s">
        <v>33</v>
      </c>
      <c r="J393" t="s">
        <v>654</v>
      </c>
      <c r="L393" t="s">
        <v>687</v>
      </c>
      <c r="N393" t="s">
        <v>1350</v>
      </c>
      <c r="P393" t="s">
        <v>2207</v>
      </c>
      <c r="R393" t="s">
        <v>668</v>
      </c>
      <c r="T393" t="s">
        <v>2213</v>
      </c>
    </row>
    <row r="394" spans="1:20">
      <c r="B394" t="s">
        <v>35</v>
      </c>
      <c r="D394" t="s">
        <v>143</v>
      </c>
      <c r="F394" t="s">
        <v>25</v>
      </c>
      <c r="H394" s="189" t="s">
        <v>17</v>
      </c>
      <c r="J394" t="s">
        <v>11</v>
      </c>
      <c r="L394" t="s">
        <v>21</v>
      </c>
      <c r="N394" t="s">
        <v>1649</v>
      </c>
      <c r="P394" t="s">
        <v>2204</v>
      </c>
      <c r="R394" t="s">
        <v>683</v>
      </c>
      <c r="T394" t="s">
        <v>3621</v>
      </c>
    </row>
    <row r="395" spans="1:20">
      <c r="B395" t="s">
        <v>31</v>
      </c>
      <c r="D395" t="s">
        <v>17</v>
      </c>
      <c r="F395" t="s">
        <v>158</v>
      </c>
      <c r="H395" s="189" t="s">
        <v>683</v>
      </c>
      <c r="J395" t="s">
        <v>1342</v>
      </c>
      <c r="L395" t="s">
        <v>17</v>
      </c>
      <c r="N395" t="s">
        <v>21</v>
      </c>
      <c r="P395" t="s">
        <v>692</v>
      </c>
      <c r="R395" t="s">
        <v>154</v>
      </c>
      <c r="T395" t="s">
        <v>1665</v>
      </c>
    </row>
    <row r="396" spans="1:20">
      <c r="J396" s="199"/>
    </row>
    <row r="397" spans="1:20">
      <c r="A397" t="s">
        <v>901</v>
      </c>
      <c r="B397" t="s">
        <v>31</v>
      </c>
      <c r="D397" t="s">
        <v>21</v>
      </c>
      <c r="F397" t="s">
        <v>21</v>
      </c>
      <c r="H397" s="189" t="s">
        <v>33</v>
      </c>
      <c r="J397" t="s">
        <v>668</v>
      </c>
      <c r="L397" t="s">
        <v>1651</v>
      </c>
      <c r="N397" t="s">
        <v>1657</v>
      </c>
      <c r="P397" t="s">
        <v>2549</v>
      </c>
      <c r="R397" t="s">
        <v>15</v>
      </c>
      <c r="T397" t="s">
        <v>633</v>
      </c>
    </row>
    <row r="398" spans="1:20">
      <c r="B398" t="s">
        <v>9</v>
      </c>
      <c r="D398" t="s">
        <v>33</v>
      </c>
      <c r="F398" t="s">
        <v>143</v>
      </c>
      <c r="H398" s="189" t="s">
        <v>141</v>
      </c>
      <c r="J398" t="s">
        <v>19</v>
      </c>
      <c r="L398" t="s">
        <v>687</v>
      </c>
      <c r="N398" t="s">
        <v>162</v>
      </c>
      <c r="P398" t="s">
        <v>2550</v>
      </c>
      <c r="R398" t="s">
        <v>33</v>
      </c>
      <c r="T398" t="s">
        <v>1667</v>
      </c>
    </row>
    <row r="399" spans="1:20">
      <c r="B399" t="s">
        <v>21</v>
      </c>
      <c r="D399" t="s">
        <v>17</v>
      </c>
      <c r="F399" t="s">
        <v>33</v>
      </c>
      <c r="H399" s="189" t="s">
        <v>17</v>
      </c>
      <c r="J399" t="s">
        <v>155</v>
      </c>
      <c r="L399" t="s">
        <v>11</v>
      </c>
      <c r="N399" t="s">
        <v>653</v>
      </c>
      <c r="P399" t="s">
        <v>2200</v>
      </c>
      <c r="R399" t="s">
        <v>944</v>
      </c>
      <c r="T399" t="s">
        <v>1665</v>
      </c>
    </row>
    <row r="401" spans="1:20">
      <c r="A401" t="s">
        <v>902</v>
      </c>
      <c r="B401" t="s">
        <v>15</v>
      </c>
      <c r="D401" t="s">
        <v>21</v>
      </c>
      <c r="F401" t="s">
        <v>158</v>
      </c>
      <c r="H401" s="189" t="s">
        <v>141</v>
      </c>
      <c r="J401" t="s">
        <v>662</v>
      </c>
      <c r="L401" t="s">
        <v>1655</v>
      </c>
      <c r="N401" t="s">
        <v>1670</v>
      </c>
      <c r="P401" t="s">
        <v>683</v>
      </c>
      <c r="R401" t="s">
        <v>2190</v>
      </c>
      <c r="T401" t="s">
        <v>141</v>
      </c>
    </row>
    <row r="402" spans="1:20">
      <c r="B402" t="s">
        <v>9</v>
      </c>
      <c r="D402" t="s">
        <v>33</v>
      </c>
      <c r="F402" t="s">
        <v>13</v>
      </c>
      <c r="H402" s="189" t="s">
        <v>31</v>
      </c>
      <c r="J402" t="s">
        <v>158</v>
      </c>
      <c r="L402" t="s">
        <v>37</v>
      </c>
      <c r="N402" t="s">
        <v>1350</v>
      </c>
      <c r="P402" t="s">
        <v>1351</v>
      </c>
      <c r="R402" t="s">
        <v>1661</v>
      </c>
      <c r="T402" t="s">
        <v>1665</v>
      </c>
    </row>
    <row r="403" spans="1:20">
      <c r="B403" t="s">
        <v>31</v>
      </c>
      <c r="D403" t="s">
        <v>143</v>
      </c>
      <c r="F403" t="s">
        <v>33</v>
      </c>
      <c r="H403" s="189" t="s">
        <v>9</v>
      </c>
      <c r="J403" t="s">
        <v>668</v>
      </c>
      <c r="L403" t="s">
        <v>687</v>
      </c>
      <c r="N403" t="s">
        <v>25</v>
      </c>
      <c r="P403" t="s">
        <v>1334</v>
      </c>
      <c r="R403" t="s">
        <v>2720</v>
      </c>
      <c r="T403" t="s">
        <v>2197</v>
      </c>
    </row>
    <row r="404" spans="1:20">
      <c r="J404" s="199"/>
    </row>
    <row r="405" spans="1:20">
      <c r="A405" t="s">
        <v>903</v>
      </c>
      <c r="B405" t="s">
        <v>4</v>
      </c>
      <c r="D405" t="s">
        <v>11</v>
      </c>
      <c r="F405" t="s">
        <v>153</v>
      </c>
      <c r="H405" s="189" t="s">
        <v>33</v>
      </c>
      <c r="J405" t="s">
        <v>19</v>
      </c>
      <c r="L405" t="s">
        <v>21</v>
      </c>
      <c r="N405" t="s">
        <v>1670</v>
      </c>
      <c r="P405" t="s">
        <v>153</v>
      </c>
      <c r="R405" t="s">
        <v>683</v>
      </c>
      <c r="T405" t="s">
        <v>141</v>
      </c>
    </row>
    <row r="406" spans="1:20">
      <c r="B406" t="s">
        <v>6</v>
      </c>
      <c r="D406" t="s">
        <v>23</v>
      </c>
      <c r="F406" t="s">
        <v>1</v>
      </c>
      <c r="H406" s="189" t="s">
        <v>17</v>
      </c>
      <c r="J406" t="s">
        <v>1344</v>
      </c>
      <c r="L406" t="s">
        <v>37</v>
      </c>
      <c r="N406" t="s">
        <v>25</v>
      </c>
      <c r="P406" t="s">
        <v>2199</v>
      </c>
      <c r="R406" t="s">
        <v>1649</v>
      </c>
      <c r="T406" t="s">
        <v>11</v>
      </c>
    </row>
    <row r="407" spans="1:20">
      <c r="B407" t="s">
        <v>27</v>
      </c>
      <c r="D407" t="s">
        <v>144</v>
      </c>
      <c r="F407" t="s">
        <v>33</v>
      </c>
      <c r="H407" s="189" t="s">
        <v>1</v>
      </c>
      <c r="J407" t="s">
        <v>1340</v>
      </c>
      <c r="L407" t="s">
        <v>1969</v>
      </c>
      <c r="N407" t="s">
        <v>37</v>
      </c>
      <c r="P407" t="s">
        <v>2192</v>
      </c>
      <c r="R407" t="s">
        <v>1661</v>
      </c>
      <c r="T407" t="s">
        <v>704</v>
      </c>
    </row>
    <row r="408" spans="1:20">
      <c r="H408" s="189"/>
      <c r="L408" t="s">
        <v>1970</v>
      </c>
    </row>
    <row r="409" spans="1:20">
      <c r="J409" s="199"/>
    </row>
    <row r="410" spans="1:20">
      <c r="A410" t="s">
        <v>904</v>
      </c>
      <c r="B410" t="s">
        <v>27</v>
      </c>
      <c r="D410" t="s">
        <v>21</v>
      </c>
      <c r="F410" t="s">
        <v>33</v>
      </c>
      <c r="H410" s="189" t="s">
        <v>17</v>
      </c>
      <c r="J410" t="s">
        <v>19</v>
      </c>
      <c r="L410" t="s">
        <v>667</v>
      </c>
      <c r="N410" t="s">
        <v>39</v>
      </c>
      <c r="P410" t="s">
        <v>1655</v>
      </c>
      <c r="R410" t="s">
        <v>2717</v>
      </c>
      <c r="T410" t="s">
        <v>3601</v>
      </c>
    </row>
    <row r="411" spans="1:20">
      <c r="B411" t="s">
        <v>911</v>
      </c>
      <c r="D411" t="s">
        <v>17</v>
      </c>
      <c r="F411" t="s">
        <v>141</v>
      </c>
      <c r="H411" s="189" t="s">
        <v>649</v>
      </c>
      <c r="J411" t="s">
        <v>39</v>
      </c>
      <c r="L411" t="s">
        <v>141</v>
      </c>
      <c r="N411" t="s">
        <v>667</v>
      </c>
      <c r="P411" t="s">
        <v>1667</v>
      </c>
      <c r="R411" t="s">
        <v>153</v>
      </c>
      <c r="T411" t="s">
        <v>633</v>
      </c>
    </row>
    <row r="412" spans="1:20">
      <c r="B412" t="s">
        <v>912</v>
      </c>
      <c r="D412" t="s">
        <v>9</v>
      </c>
      <c r="F412" t="s">
        <v>25</v>
      </c>
      <c r="H412" s="189" t="s">
        <v>651</v>
      </c>
      <c r="J412" t="s">
        <v>1347</v>
      </c>
      <c r="L412" t="s">
        <v>21</v>
      </c>
      <c r="N412" t="s">
        <v>1672</v>
      </c>
      <c r="P412" t="s">
        <v>683</v>
      </c>
      <c r="R412" t="s">
        <v>2213</v>
      </c>
      <c r="T412" t="s">
        <v>2819</v>
      </c>
    </row>
    <row r="413" spans="1:20">
      <c r="J413" s="199"/>
    </row>
    <row r="414" spans="1:20">
      <c r="A414" t="s">
        <v>905</v>
      </c>
      <c r="B414" t="s">
        <v>9</v>
      </c>
      <c r="D414" t="s">
        <v>21</v>
      </c>
      <c r="F414" t="s">
        <v>33</v>
      </c>
      <c r="H414" s="189" t="s">
        <v>17</v>
      </c>
      <c r="J414" t="s">
        <v>23</v>
      </c>
      <c r="L414" t="s">
        <v>21</v>
      </c>
      <c r="N414" t="s">
        <v>1350</v>
      </c>
      <c r="P414" t="s">
        <v>1664</v>
      </c>
      <c r="R414" t="s">
        <v>2197</v>
      </c>
      <c r="T414" t="s">
        <v>1</v>
      </c>
    </row>
    <row r="415" spans="1:20">
      <c r="B415" t="s">
        <v>19</v>
      </c>
      <c r="D415" t="s">
        <v>39</v>
      </c>
      <c r="F415" t="s">
        <v>29</v>
      </c>
      <c r="H415" s="189" t="s">
        <v>1</v>
      </c>
      <c r="J415" t="s">
        <v>660</v>
      </c>
      <c r="L415" t="s">
        <v>37</v>
      </c>
      <c r="N415" t="s">
        <v>25</v>
      </c>
      <c r="P415" t="s">
        <v>1657</v>
      </c>
      <c r="R415" t="s">
        <v>682</v>
      </c>
      <c r="T415" t="s">
        <v>704</v>
      </c>
    </row>
    <row r="416" spans="1:20">
      <c r="B416" t="s">
        <v>39</v>
      </c>
      <c r="D416" t="s">
        <v>941</v>
      </c>
      <c r="F416" t="s">
        <v>25</v>
      </c>
      <c r="H416" s="189" t="s">
        <v>154</v>
      </c>
      <c r="J416" t="s">
        <v>639</v>
      </c>
      <c r="L416" t="s">
        <v>1655</v>
      </c>
      <c r="N416" t="s">
        <v>37</v>
      </c>
      <c r="P416" t="s">
        <v>682</v>
      </c>
      <c r="R416" t="s">
        <v>2198</v>
      </c>
      <c r="T416" t="s">
        <v>2699</v>
      </c>
    </row>
    <row r="417" spans="1:20">
      <c r="D417" t="s">
        <v>942</v>
      </c>
      <c r="J417" s="199"/>
    </row>
    <row r="418" spans="1:20">
      <c r="N418" t="s">
        <v>1657</v>
      </c>
      <c r="P418" t="s">
        <v>1334</v>
      </c>
      <c r="R418" t="s">
        <v>683</v>
      </c>
      <c r="T418" t="s">
        <v>11</v>
      </c>
    </row>
    <row r="419" spans="1:20">
      <c r="A419" t="s">
        <v>906</v>
      </c>
      <c r="B419" t="s">
        <v>27</v>
      </c>
      <c r="D419" t="s">
        <v>21</v>
      </c>
      <c r="F419" t="s">
        <v>39</v>
      </c>
      <c r="H419" s="189" t="s">
        <v>141</v>
      </c>
      <c r="J419" t="s">
        <v>155</v>
      </c>
      <c r="L419" t="s">
        <v>21</v>
      </c>
      <c r="N419" t="s">
        <v>25</v>
      </c>
      <c r="P419" t="s">
        <v>683</v>
      </c>
      <c r="R419" t="s">
        <v>1661</v>
      </c>
      <c r="T419" t="s">
        <v>15</v>
      </c>
    </row>
    <row r="420" spans="1:20">
      <c r="B420" t="s">
        <v>9</v>
      </c>
      <c r="D420" t="s">
        <v>143</v>
      </c>
      <c r="F420" t="s">
        <v>25</v>
      </c>
      <c r="H420" s="189" t="s">
        <v>31</v>
      </c>
      <c r="J420" t="s">
        <v>141</v>
      </c>
      <c r="L420" t="s">
        <v>1655</v>
      </c>
      <c r="N420" t="s">
        <v>1350</v>
      </c>
      <c r="P420" t="s">
        <v>1666</v>
      </c>
      <c r="R420" t="s">
        <v>2721</v>
      </c>
      <c r="T420" t="s">
        <v>2710</v>
      </c>
    </row>
    <row r="421" spans="1:20">
      <c r="B421" t="s">
        <v>11</v>
      </c>
      <c r="D421" t="s">
        <v>17</v>
      </c>
      <c r="F421" t="s">
        <v>6</v>
      </c>
      <c r="H421" s="189" t="s">
        <v>39</v>
      </c>
      <c r="J421" t="s">
        <v>654</v>
      </c>
      <c r="L421" t="s">
        <v>155</v>
      </c>
    </row>
    <row r="422" spans="1:20">
      <c r="J422" s="199"/>
    </row>
    <row r="423" spans="1:20">
      <c r="A423" t="s">
        <v>907</v>
      </c>
      <c r="B423" t="s">
        <v>27</v>
      </c>
      <c r="D423" t="s">
        <v>142</v>
      </c>
      <c r="F423" t="s">
        <v>153</v>
      </c>
      <c r="H423" s="189" t="s">
        <v>639</v>
      </c>
      <c r="J423" t="s">
        <v>654</v>
      </c>
      <c r="L423" t="s">
        <v>21</v>
      </c>
      <c r="N423" t="s">
        <v>2056</v>
      </c>
      <c r="P423" t="s">
        <v>2199</v>
      </c>
      <c r="R423" t="s">
        <v>1342</v>
      </c>
      <c r="T423" t="s">
        <v>694</v>
      </c>
    </row>
    <row r="424" spans="1:20">
      <c r="B424" t="s">
        <v>35</v>
      </c>
      <c r="D424" t="s">
        <v>11</v>
      </c>
      <c r="F424" t="s">
        <v>1</v>
      </c>
      <c r="H424" s="189" t="s">
        <v>9</v>
      </c>
      <c r="J424" t="s">
        <v>23</v>
      </c>
      <c r="L424" t="s">
        <v>19</v>
      </c>
      <c r="N424" t="s">
        <v>15</v>
      </c>
      <c r="P424" t="s">
        <v>1664</v>
      </c>
      <c r="R424" t="s">
        <v>2717</v>
      </c>
      <c r="T424" t="s">
        <v>668</v>
      </c>
    </row>
    <row r="425" spans="1:20">
      <c r="B425" t="s">
        <v>6</v>
      </c>
      <c r="D425" t="s">
        <v>35</v>
      </c>
      <c r="F425" t="s">
        <v>155</v>
      </c>
      <c r="H425" s="189" t="s">
        <v>27</v>
      </c>
      <c r="J425" t="s">
        <v>162</v>
      </c>
      <c r="L425" t="s">
        <v>686</v>
      </c>
      <c r="N425" t="s">
        <v>1654</v>
      </c>
      <c r="P425" t="s">
        <v>153</v>
      </c>
      <c r="R425" t="s">
        <v>2213</v>
      </c>
      <c r="T425" t="s">
        <v>3612</v>
      </c>
    </row>
    <row r="426" spans="1:20">
      <c r="J426" s="199"/>
    </row>
    <row r="427" spans="1:20">
      <c r="A427" t="s">
        <v>908</v>
      </c>
      <c r="B427" t="s">
        <v>9</v>
      </c>
      <c r="D427" t="s">
        <v>33</v>
      </c>
      <c r="F427" t="s">
        <v>25</v>
      </c>
      <c r="H427" s="189" t="s">
        <v>31</v>
      </c>
      <c r="J427" t="s">
        <v>19</v>
      </c>
      <c r="L427" t="s">
        <v>21</v>
      </c>
      <c r="N427" t="s">
        <v>1349</v>
      </c>
      <c r="P427" s="58" t="s">
        <v>683</v>
      </c>
      <c r="R427" t="s">
        <v>683</v>
      </c>
      <c r="T427" t="s">
        <v>2710</v>
      </c>
    </row>
    <row r="428" spans="1:20">
      <c r="A428" t="s">
        <v>909</v>
      </c>
      <c r="B428" t="s">
        <v>35</v>
      </c>
      <c r="D428" t="s">
        <v>21</v>
      </c>
      <c r="F428" t="s">
        <v>33</v>
      </c>
      <c r="H428" s="189" t="s">
        <v>141</v>
      </c>
      <c r="J428" t="s">
        <v>39</v>
      </c>
      <c r="L428" t="s">
        <v>155</v>
      </c>
      <c r="N428" t="s">
        <v>1350</v>
      </c>
      <c r="P428" s="195" t="s">
        <v>1334</v>
      </c>
      <c r="R428" t="s">
        <v>1661</v>
      </c>
      <c r="T428" t="s">
        <v>11</v>
      </c>
    </row>
    <row r="429" spans="1:20">
      <c r="B429" t="s">
        <v>27</v>
      </c>
      <c r="D429" t="s">
        <v>143</v>
      </c>
      <c r="F429" t="s">
        <v>39</v>
      </c>
      <c r="H429" s="189" t="s">
        <v>33</v>
      </c>
      <c r="J429" t="s">
        <v>668</v>
      </c>
      <c r="L429" t="s">
        <v>37</v>
      </c>
      <c r="N429" t="s">
        <v>1670</v>
      </c>
      <c r="P429" s="58" t="s">
        <v>154</v>
      </c>
      <c r="R429" t="s">
        <v>2707</v>
      </c>
      <c r="T429" t="s">
        <v>141</v>
      </c>
    </row>
    <row r="433" spans="1:30" ht="20.25">
      <c r="A433" s="107" t="s">
        <v>918</v>
      </c>
    </row>
    <row r="434" spans="1:30" ht="14.25">
      <c r="B434" s="77">
        <v>2016</v>
      </c>
      <c r="C434" s="77"/>
      <c r="D434" s="77">
        <v>2017</v>
      </c>
      <c r="E434" s="77"/>
      <c r="F434" s="77">
        <v>2018</v>
      </c>
      <c r="G434" s="77"/>
      <c r="H434" s="77">
        <v>2019</v>
      </c>
      <c r="I434" s="77"/>
      <c r="J434" s="77">
        <v>2020</v>
      </c>
      <c r="K434" s="77"/>
      <c r="L434" s="77">
        <v>2021</v>
      </c>
      <c r="M434" s="77"/>
      <c r="N434" s="77">
        <v>2022</v>
      </c>
      <c r="O434" s="77"/>
      <c r="P434" s="77">
        <v>2023</v>
      </c>
      <c r="Q434" s="77"/>
      <c r="R434" s="77">
        <v>2024</v>
      </c>
      <c r="T434" s="77">
        <v>2025</v>
      </c>
      <c r="U434" s="249"/>
      <c r="V434" s="249"/>
      <c r="W434" s="249"/>
      <c r="X434" s="249"/>
      <c r="Y434" s="249"/>
      <c r="Z434" s="249"/>
      <c r="AA434" s="249"/>
      <c r="AB434" s="249"/>
      <c r="AC434" s="249"/>
      <c r="AD434" s="249"/>
    </row>
    <row r="435" spans="1:30">
      <c r="A435" t="s">
        <v>887</v>
      </c>
      <c r="B435" t="s">
        <v>25</v>
      </c>
      <c r="D435" t="s">
        <v>178</v>
      </c>
      <c r="F435" t="s">
        <v>11</v>
      </c>
      <c r="H435" s="189" t="s">
        <v>153</v>
      </c>
      <c r="J435" t="s">
        <v>700</v>
      </c>
      <c r="L435" t="s">
        <v>658</v>
      </c>
      <c r="N435" t="s">
        <v>1343</v>
      </c>
      <c r="P435" t="s">
        <v>180</v>
      </c>
      <c r="R435" t="s">
        <v>2702</v>
      </c>
      <c r="T435" t="s">
        <v>3621</v>
      </c>
    </row>
    <row r="436" spans="1:30">
      <c r="B436" t="s">
        <v>29</v>
      </c>
      <c r="D436" t="s">
        <v>17</v>
      </c>
      <c r="F436" t="s">
        <v>13</v>
      </c>
      <c r="H436" s="189" t="s">
        <v>694</v>
      </c>
      <c r="J436" t="s">
        <v>662</v>
      </c>
      <c r="L436" t="s">
        <v>143</v>
      </c>
      <c r="N436" t="s">
        <v>692</v>
      </c>
      <c r="P436" t="s">
        <v>15</v>
      </c>
      <c r="R436" t="s">
        <v>1667</v>
      </c>
      <c r="T436" t="s">
        <v>668</v>
      </c>
    </row>
    <row r="437" spans="1:30">
      <c r="B437" t="s">
        <v>37</v>
      </c>
      <c r="D437" t="s">
        <v>35</v>
      </c>
      <c r="F437" t="s">
        <v>33</v>
      </c>
      <c r="H437" s="189" t="s">
        <v>15</v>
      </c>
      <c r="J437" t="s">
        <v>682</v>
      </c>
      <c r="L437" t="s">
        <v>11</v>
      </c>
      <c r="N437" t="s">
        <v>1342</v>
      </c>
      <c r="P437" t="s">
        <v>1665</v>
      </c>
      <c r="R437" t="s">
        <v>2200</v>
      </c>
      <c r="T437" t="s">
        <v>2213</v>
      </c>
    </row>
    <row r="438" spans="1:30">
      <c r="N438" s="194"/>
    </row>
    <row r="439" spans="1:30">
      <c r="A439" t="s">
        <v>888</v>
      </c>
      <c r="B439" t="s">
        <v>17</v>
      </c>
      <c r="D439" t="s">
        <v>29</v>
      </c>
      <c r="F439" t="s">
        <v>37</v>
      </c>
      <c r="H439" s="189" t="s">
        <v>658</v>
      </c>
      <c r="J439" t="s">
        <v>31</v>
      </c>
      <c r="L439" t="s">
        <v>658</v>
      </c>
      <c r="N439" t="s">
        <v>694</v>
      </c>
      <c r="P439" t="s">
        <v>2208</v>
      </c>
      <c r="R439" t="s">
        <v>2705</v>
      </c>
      <c r="T439" t="s">
        <v>142</v>
      </c>
    </row>
    <row r="440" spans="1:30">
      <c r="B440" t="s">
        <v>11</v>
      </c>
      <c r="D440" t="s">
        <v>141</v>
      </c>
      <c r="F440" t="s">
        <v>6</v>
      </c>
      <c r="H440" s="189" t="s">
        <v>643</v>
      </c>
      <c r="J440" t="s">
        <v>687</v>
      </c>
      <c r="L440" t="s">
        <v>143</v>
      </c>
      <c r="N440" t="s">
        <v>1653</v>
      </c>
      <c r="P440" t="s">
        <v>162</v>
      </c>
      <c r="R440" t="s">
        <v>2702</v>
      </c>
      <c r="T440" t="s">
        <v>1661</v>
      </c>
    </row>
    <row r="441" spans="1:30">
      <c r="B441" t="s">
        <v>25</v>
      </c>
      <c r="D441" t="s">
        <v>142</v>
      </c>
      <c r="F441" t="s">
        <v>33</v>
      </c>
      <c r="H441" s="189" t="s">
        <v>667</v>
      </c>
      <c r="J441" t="s">
        <v>27</v>
      </c>
      <c r="L441" t="s">
        <v>21</v>
      </c>
      <c r="N441" t="s">
        <v>1351</v>
      </c>
      <c r="P441" t="s">
        <v>2189</v>
      </c>
      <c r="R441" t="s">
        <v>1344</v>
      </c>
      <c r="T441" t="s">
        <v>687</v>
      </c>
    </row>
    <row r="442" spans="1:30">
      <c r="J442" s="199"/>
      <c r="N442" s="194"/>
    </row>
    <row r="443" spans="1:30">
      <c r="A443" t="s">
        <v>889</v>
      </c>
      <c r="B443" t="s">
        <v>25</v>
      </c>
      <c r="D443" t="s">
        <v>178</v>
      </c>
      <c r="F443" t="s">
        <v>19</v>
      </c>
      <c r="H443" s="189" t="s">
        <v>694</v>
      </c>
      <c r="J443" t="s">
        <v>651</v>
      </c>
      <c r="L443" t="s">
        <v>1335</v>
      </c>
      <c r="N443" t="s">
        <v>1342</v>
      </c>
      <c r="P443" t="s">
        <v>2206</v>
      </c>
      <c r="R443" t="s">
        <v>153</v>
      </c>
      <c r="T443" t="s">
        <v>668</v>
      </c>
    </row>
    <row r="444" spans="1:30">
      <c r="B444" t="s">
        <v>29</v>
      </c>
      <c r="D444" t="s">
        <v>11</v>
      </c>
      <c r="F444" t="s">
        <v>9</v>
      </c>
      <c r="H444" s="189" t="s">
        <v>667</v>
      </c>
      <c r="J444" t="s">
        <v>155</v>
      </c>
      <c r="L444" t="s">
        <v>1345</v>
      </c>
      <c r="N444" t="s">
        <v>141</v>
      </c>
      <c r="P444" t="s">
        <v>2199</v>
      </c>
      <c r="R444" t="s">
        <v>1342</v>
      </c>
      <c r="T444" t="s">
        <v>2709</v>
      </c>
    </row>
    <row r="445" spans="1:30">
      <c r="B445" t="s">
        <v>33</v>
      </c>
      <c r="D445" t="s">
        <v>144</v>
      </c>
      <c r="F445" t="s">
        <v>948</v>
      </c>
      <c r="H445" s="189" t="s">
        <v>674</v>
      </c>
      <c r="J445" t="s">
        <v>692</v>
      </c>
      <c r="L445" t="s">
        <v>1348</v>
      </c>
      <c r="N445" t="s">
        <v>1653</v>
      </c>
      <c r="P445" t="s">
        <v>2582</v>
      </c>
      <c r="R445" t="s">
        <v>2720</v>
      </c>
      <c r="T445" t="s">
        <v>2717</v>
      </c>
    </row>
    <row r="446" spans="1:30">
      <c r="F446" t="s">
        <v>942</v>
      </c>
      <c r="H446" s="189"/>
      <c r="P446" t="s">
        <v>2583</v>
      </c>
    </row>
    <row r="447" spans="1:30">
      <c r="H447" s="189"/>
      <c r="P447" t="s">
        <v>2584</v>
      </c>
    </row>
    <row r="449" spans="1:20">
      <c r="A449" t="s">
        <v>890</v>
      </c>
      <c r="B449" t="s">
        <v>25</v>
      </c>
      <c r="D449" t="s">
        <v>6</v>
      </c>
      <c r="F449" t="s">
        <v>13</v>
      </c>
      <c r="H449" s="189" t="s">
        <v>694</v>
      </c>
      <c r="J449" t="s">
        <v>638</v>
      </c>
      <c r="L449" t="s">
        <v>1345</v>
      </c>
      <c r="N449" t="s">
        <v>27</v>
      </c>
      <c r="P449" t="s">
        <v>2208</v>
      </c>
      <c r="R449" t="s">
        <v>2704</v>
      </c>
      <c r="T449" t="s">
        <v>1661</v>
      </c>
    </row>
    <row r="450" spans="1:20">
      <c r="B450" t="s">
        <v>11</v>
      </c>
      <c r="D450" t="s">
        <v>178</v>
      </c>
      <c r="F450" t="s">
        <v>156</v>
      </c>
      <c r="H450" s="189" t="s">
        <v>667</v>
      </c>
      <c r="J450" t="s">
        <v>23</v>
      </c>
      <c r="L450" t="s">
        <v>144</v>
      </c>
      <c r="N450" t="s">
        <v>660</v>
      </c>
      <c r="P450" t="s">
        <v>1665</v>
      </c>
      <c r="R450" t="s">
        <v>2707</v>
      </c>
      <c r="T450" t="s">
        <v>17</v>
      </c>
    </row>
    <row r="451" spans="1:20">
      <c r="B451" t="s">
        <v>37</v>
      </c>
      <c r="D451" t="s">
        <v>11</v>
      </c>
      <c r="F451" t="s">
        <v>6</v>
      </c>
      <c r="H451" t="s">
        <v>39</v>
      </c>
      <c r="J451" t="s">
        <v>153</v>
      </c>
      <c r="L451" t="s">
        <v>700</v>
      </c>
      <c r="N451" t="s">
        <v>1653</v>
      </c>
      <c r="P451" t="s">
        <v>2199</v>
      </c>
      <c r="R451" t="s">
        <v>2717</v>
      </c>
      <c r="T451" t="s">
        <v>667</v>
      </c>
    </row>
    <row r="452" spans="1:20">
      <c r="J452" s="199"/>
      <c r="N452" s="194"/>
    </row>
    <row r="453" spans="1:20">
      <c r="A453" t="s">
        <v>891</v>
      </c>
      <c r="B453" t="s">
        <v>11</v>
      </c>
      <c r="D453" t="s">
        <v>9</v>
      </c>
      <c r="F453" t="s">
        <v>143</v>
      </c>
      <c r="H453" s="189" t="s">
        <v>667</v>
      </c>
      <c r="J453" t="s">
        <v>682</v>
      </c>
      <c r="L453" t="s">
        <v>143</v>
      </c>
      <c r="N453" t="s">
        <v>1664</v>
      </c>
      <c r="P453" t="s">
        <v>638</v>
      </c>
      <c r="R453" t="s">
        <v>675</v>
      </c>
      <c r="T453" t="s">
        <v>180</v>
      </c>
    </row>
    <row r="454" spans="1:20">
      <c r="B454" t="s">
        <v>27</v>
      </c>
      <c r="D454" t="s">
        <v>11</v>
      </c>
      <c r="F454" t="s">
        <v>31</v>
      </c>
      <c r="H454" s="189" t="s">
        <v>694</v>
      </c>
      <c r="J454" t="s">
        <v>694</v>
      </c>
      <c r="L454" t="s">
        <v>33</v>
      </c>
      <c r="N454" t="s">
        <v>653</v>
      </c>
      <c r="P454" t="s">
        <v>155</v>
      </c>
      <c r="R454" t="s">
        <v>1650</v>
      </c>
      <c r="T454" t="s">
        <v>3604</v>
      </c>
    </row>
    <row r="455" spans="1:20">
      <c r="B455" t="s">
        <v>13</v>
      </c>
      <c r="D455" t="s">
        <v>39</v>
      </c>
      <c r="F455" t="s">
        <v>142</v>
      </c>
      <c r="H455" t="s">
        <v>142</v>
      </c>
      <c r="J455" t="s">
        <v>155</v>
      </c>
      <c r="L455" t="s">
        <v>27</v>
      </c>
      <c r="N455" t="s">
        <v>1346</v>
      </c>
      <c r="P455" t="s">
        <v>704</v>
      </c>
      <c r="R455" t="s">
        <v>3399</v>
      </c>
      <c r="T455" t="s">
        <v>2819</v>
      </c>
    </row>
    <row r="456" spans="1:20">
      <c r="J456" s="199"/>
      <c r="N456" s="194"/>
      <c r="R456" t="s">
        <v>3400</v>
      </c>
    </row>
    <row r="457" spans="1:20">
      <c r="J457" s="199"/>
      <c r="N457" s="194"/>
    </row>
    <row r="458" spans="1:20">
      <c r="A458" t="s">
        <v>892</v>
      </c>
      <c r="B458" t="s">
        <v>6</v>
      </c>
      <c r="D458" t="s">
        <v>6</v>
      </c>
      <c r="F458" t="s">
        <v>31</v>
      </c>
      <c r="H458" t="s">
        <v>143</v>
      </c>
      <c r="J458" t="s">
        <v>687</v>
      </c>
      <c r="L458" t="s">
        <v>1345</v>
      </c>
      <c r="N458" t="s">
        <v>667</v>
      </c>
      <c r="P458" t="s">
        <v>155</v>
      </c>
      <c r="R458" t="s">
        <v>153</v>
      </c>
      <c r="T458" t="s">
        <v>1343</v>
      </c>
    </row>
    <row r="459" spans="1:20">
      <c r="B459" t="s">
        <v>11</v>
      </c>
      <c r="D459" t="s">
        <v>33</v>
      </c>
      <c r="F459" t="s">
        <v>17</v>
      </c>
      <c r="H459" t="s">
        <v>31</v>
      </c>
      <c r="J459" t="s">
        <v>31</v>
      </c>
      <c r="L459" t="s">
        <v>1655</v>
      </c>
      <c r="N459" t="s">
        <v>17</v>
      </c>
      <c r="P459" t="s">
        <v>2211</v>
      </c>
      <c r="R459" t="s">
        <v>1342</v>
      </c>
      <c r="T459" t="s">
        <v>1664</v>
      </c>
    </row>
    <row r="460" spans="1:20">
      <c r="B460" t="s">
        <v>37</v>
      </c>
      <c r="D460" t="s">
        <v>142</v>
      </c>
      <c r="F460" t="s">
        <v>154</v>
      </c>
      <c r="H460" t="s">
        <v>37</v>
      </c>
      <c r="J460" t="s">
        <v>1339</v>
      </c>
      <c r="L460" t="s">
        <v>143</v>
      </c>
      <c r="N460" t="s">
        <v>1658</v>
      </c>
      <c r="P460" t="s">
        <v>687</v>
      </c>
      <c r="R460" t="s">
        <v>2720</v>
      </c>
      <c r="T460" t="s">
        <v>638</v>
      </c>
    </row>
    <row r="461" spans="1:20">
      <c r="J461" s="199"/>
      <c r="N461" s="194"/>
    </row>
    <row r="462" spans="1:20">
      <c r="A462" t="s">
        <v>893</v>
      </c>
      <c r="B462" t="s">
        <v>11</v>
      </c>
      <c r="D462" t="s">
        <v>178</v>
      </c>
      <c r="F462" t="s">
        <v>19</v>
      </c>
      <c r="H462" s="189" t="s">
        <v>153</v>
      </c>
      <c r="J462" t="s">
        <v>674</v>
      </c>
      <c r="L462" t="s">
        <v>1345</v>
      </c>
      <c r="N462" t="s">
        <v>1342</v>
      </c>
      <c r="P462" t="s">
        <v>2199</v>
      </c>
      <c r="R462" t="s">
        <v>2835</v>
      </c>
      <c r="T462" t="s">
        <v>669</v>
      </c>
    </row>
    <row r="463" spans="1:20">
      <c r="B463" t="s">
        <v>23</v>
      </c>
      <c r="D463" t="s">
        <v>31</v>
      </c>
      <c r="F463" t="s">
        <v>6</v>
      </c>
      <c r="H463" s="189" t="s">
        <v>694</v>
      </c>
      <c r="J463" t="s">
        <v>142</v>
      </c>
      <c r="L463" t="s">
        <v>1335</v>
      </c>
      <c r="N463" t="s">
        <v>662</v>
      </c>
      <c r="P463" t="s">
        <v>694</v>
      </c>
      <c r="R463" t="s">
        <v>945</v>
      </c>
      <c r="T463" t="s">
        <v>2724</v>
      </c>
    </row>
    <row r="464" spans="1:20">
      <c r="B464" t="s">
        <v>33</v>
      </c>
      <c r="D464" t="s">
        <v>17</v>
      </c>
      <c r="F464" t="s">
        <v>13</v>
      </c>
      <c r="H464" t="s">
        <v>142</v>
      </c>
      <c r="J464" t="s">
        <v>1351</v>
      </c>
      <c r="L464" t="s">
        <v>668</v>
      </c>
      <c r="N464" t="s">
        <v>1350</v>
      </c>
      <c r="P464" t="s">
        <v>2206</v>
      </c>
      <c r="R464" t="s">
        <v>3401</v>
      </c>
      <c r="T464" t="s">
        <v>3627</v>
      </c>
    </row>
    <row r="465" spans="1:31">
      <c r="J465" s="199"/>
      <c r="N465" s="194"/>
    </row>
    <row r="466" spans="1:31">
      <c r="A466" t="s">
        <v>894</v>
      </c>
      <c r="B466" t="s">
        <v>1</v>
      </c>
      <c r="D466" t="s">
        <v>19</v>
      </c>
      <c r="F466" t="s">
        <v>156</v>
      </c>
      <c r="H466" t="s">
        <v>37</v>
      </c>
      <c r="J466" t="s">
        <v>668</v>
      </c>
      <c r="L466" t="s">
        <v>154</v>
      </c>
      <c r="N466" t="s">
        <v>17</v>
      </c>
      <c r="P466" t="s">
        <v>2205</v>
      </c>
      <c r="R466" t="s">
        <v>1342</v>
      </c>
      <c r="T466" t="s">
        <v>3626</v>
      </c>
    </row>
    <row r="467" spans="1:31">
      <c r="B467" t="s">
        <v>35</v>
      </c>
      <c r="D467" t="s">
        <v>39</v>
      </c>
      <c r="F467" t="s">
        <v>13</v>
      </c>
      <c r="H467" t="s">
        <v>638</v>
      </c>
      <c r="J467" t="s">
        <v>694</v>
      </c>
      <c r="L467" t="s">
        <v>683</v>
      </c>
      <c r="N467" t="s">
        <v>21</v>
      </c>
      <c r="P467" t="s">
        <v>662</v>
      </c>
      <c r="R467" t="s">
        <v>2318</v>
      </c>
      <c r="T467" t="s">
        <v>700</v>
      </c>
    </row>
    <row r="468" spans="1:31">
      <c r="B468" t="s">
        <v>25</v>
      </c>
      <c r="D468" t="s">
        <v>144</v>
      </c>
      <c r="F468" t="s">
        <v>141</v>
      </c>
      <c r="H468" t="s">
        <v>675</v>
      </c>
      <c r="J468" t="s">
        <v>1346</v>
      </c>
      <c r="L468" t="s">
        <v>11</v>
      </c>
      <c r="N468" t="s">
        <v>31</v>
      </c>
      <c r="P468" t="s">
        <v>153</v>
      </c>
      <c r="R468" t="s">
        <v>2194</v>
      </c>
      <c r="T468" t="s">
        <v>668</v>
      </c>
    </row>
    <row r="469" spans="1:31">
      <c r="J469" s="199"/>
      <c r="N469" s="194"/>
    </row>
    <row r="470" spans="1:31">
      <c r="A470" t="s">
        <v>895</v>
      </c>
      <c r="B470" t="s">
        <v>37</v>
      </c>
      <c r="D470" t="s">
        <v>29</v>
      </c>
      <c r="F470" t="s">
        <v>142</v>
      </c>
      <c r="H470" t="s">
        <v>37</v>
      </c>
      <c r="J470" t="s">
        <v>31</v>
      </c>
      <c r="L470" t="s">
        <v>1343</v>
      </c>
      <c r="N470" t="s">
        <v>17</v>
      </c>
      <c r="P470" t="s">
        <v>11</v>
      </c>
      <c r="R470" t="s">
        <v>1693</v>
      </c>
      <c r="T470" t="s">
        <v>668</v>
      </c>
    </row>
    <row r="471" spans="1:31">
      <c r="B471" t="s">
        <v>19</v>
      </c>
      <c r="D471" t="s">
        <v>4</v>
      </c>
      <c r="F471" t="s">
        <v>156</v>
      </c>
      <c r="H471" t="s">
        <v>31</v>
      </c>
      <c r="J471" t="s">
        <v>651</v>
      </c>
      <c r="L471" t="s">
        <v>1656</v>
      </c>
      <c r="N471" t="s">
        <v>1349</v>
      </c>
      <c r="P471" t="s">
        <v>180</v>
      </c>
      <c r="R471" t="s">
        <v>1671</v>
      </c>
      <c r="T471" t="s">
        <v>3626</v>
      </c>
    </row>
    <row r="472" spans="1:31">
      <c r="B472" t="s">
        <v>9</v>
      </c>
      <c r="D472" t="s">
        <v>19</v>
      </c>
      <c r="F472" t="s">
        <v>141</v>
      </c>
      <c r="H472" s="189" t="s">
        <v>643</v>
      </c>
      <c r="J472" t="s">
        <v>154</v>
      </c>
      <c r="L472" t="s">
        <v>638</v>
      </c>
      <c r="N472" t="s">
        <v>658</v>
      </c>
      <c r="P472" t="s">
        <v>2189</v>
      </c>
      <c r="R472" t="s">
        <v>1333</v>
      </c>
      <c r="T472" t="s">
        <v>37</v>
      </c>
    </row>
    <row r="473" spans="1:31">
      <c r="J473" s="199"/>
      <c r="N473" s="194"/>
    </row>
    <row r="474" spans="1:31">
      <c r="A474" t="s">
        <v>896</v>
      </c>
      <c r="B474" t="s">
        <v>11</v>
      </c>
      <c r="D474" t="s">
        <v>33</v>
      </c>
      <c r="F474" t="s">
        <v>31</v>
      </c>
      <c r="H474" s="189" t="s">
        <v>667</v>
      </c>
      <c r="J474" t="s">
        <v>662</v>
      </c>
      <c r="L474" t="s">
        <v>33</v>
      </c>
      <c r="N474" t="s">
        <v>1668</v>
      </c>
      <c r="P474" t="s">
        <v>1657</v>
      </c>
      <c r="R474" t="s">
        <v>675</v>
      </c>
      <c r="T474" t="s">
        <v>633</v>
      </c>
    </row>
    <row r="475" spans="1:31">
      <c r="B475" t="s">
        <v>37</v>
      </c>
      <c r="D475" t="s">
        <v>31</v>
      </c>
      <c r="F475" t="s">
        <v>27</v>
      </c>
      <c r="H475" s="189" t="s">
        <v>694</v>
      </c>
      <c r="J475" t="s">
        <v>155</v>
      </c>
      <c r="L475" t="s">
        <v>13</v>
      </c>
      <c r="N475" t="s">
        <v>667</v>
      </c>
      <c r="P475" t="s">
        <v>1654</v>
      </c>
      <c r="R475" t="s">
        <v>1342</v>
      </c>
      <c r="T475" t="s">
        <v>2192</v>
      </c>
    </row>
    <row r="476" spans="1:31">
      <c r="B476" t="s">
        <v>23</v>
      </c>
      <c r="D476" t="s">
        <v>13</v>
      </c>
      <c r="F476" t="s">
        <v>21</v>
      </c>
      <c r="H476" t="s">
        <v>142</v>
      </c>
      <c r="J476" t="s">
        <v>15</v>
      </c>
      <c r="L476" t="s">
        <v>144</v>
      </c>
      <c r="N476" t="s">
        <v>1655</v>
      </c>
      <c r="P476" t="s">
        <v>2212</v>
      </c>
      <c r="R476" t="s">
        <v>153</v>
      </c>
      <c r="T476" t="s">
        <v>141</v>
      </c>
    </row>
    <row r="477" spans="1:31">
      <c r="J477" s="199"/>
      <c r="N477" s="194"/>
    </row>
    <row r="478" spans="1:31" ht="14.25">
      <c r="A478" t="s">
        <v>897</v>
      </c>
      <c r="B478" t="s">
        <v>11</v>
      </c>
      <c r="D478" t="s">
        <v>31</v>
      </c>
      <c r="F478" t="s">
        <v>141</v>
      </c>
      <c r="H478" t="s">
        <v>39</v>
      </c>
      <c r="J478" t="s">
        <v>686</v>
      </c>
      <c r="L478" t="s">
        <v>1342</v>
      </c>
      <c r="N478" t="s">
        <v>704</v>
      </c>
      <c r="P478" t="s">
        <v>2205</v>
      </c>
      <c r="R478" t="s">
        <v>23</v>
      </c>
      <c r="T478" t="s">
        <v>3627</v>
      </c>
      <c r="V478" s="249"/>
      <c r="W478" s="249"/>
      <c r="X478" s="249"/>
      <c r="Y478" s="249"/>
      <c r="Z478" s="249"/>
      <c r="AA478" s="249"/>
      <c r="AB478" s="249"/>
      <c r="AC478" s="249"/>
      <c r="AD478" s="249"/>
      <c r="AE478" s="249"/>
    </row>
    <row r="479" spans="1:31">
      <c r="B479" t="s">
        <v>25</v>
      </c>
      <c r="D479" t="s">
        <v>141</v>
      </c>
      <c r="F479" t="s">
        <v>19</v>
      </c>
      <c r="H479" s="189" t="s">
        <v>153</v>
      </c>
      <c r="J479" t="s">
        <v>155</v>
      </c>
      <c r="L479" t="s">
        <v>33</v>
      </c>
      <c r="N479" t="s">
        <v>662</v>
      </c>
      <c r="P479" t="s">
        <v>1665</v>
      </c>
      <c r="R479" t="s">
        <v>2715</v>
      </c>
      <c r="T479" t="s">
        <v>180</v>
      </c>
    </row>
    <row r="480" spans="1:31">
      <c r="B480" t="s">
        <v>27</v>
      </c>
      <c r="D480" t="s">
        <v>29</v>
      </c>
      <c r="F480" t="s">
        <v>158</v>
      </c>
      <c r="H480" t="s">
        <v>142</v>
      </c>
      <c r="J480" t="s">
        <v>651</v>
      </c>
      <c r="L480" t="s">
        <v>13</v>
      </c>
      <c r="N480" t="s">
        <v>1</v>
      </c>
      <c r="P480" t="s">
        <v>2199</v>
      </c>
      <c r="R480" t="s">
        <v>692</v>
      </c>
      <c r="T480" t="s">
        <v>3603</v>
      </c>
    </row>
    <row r="481" spans="1:25">
      <c r="J481" s="199"/>
      <c r="N481" s="194"/>
    </row>
    <row r="482" spans="1:25" ht="14.25">
      <c r="A482" t="s">
        <v>898</v>
      </c>
      <c r="B482" t="s">
        <v>27</v>
      </c>
      <c r="D482" t="s">
        <v>19</v>
      </c>
      <c r="F482" t="s">
        <v>19</v>
      </c>
      <c r="H482" t="s">
        <v>154</v>
      </c>
      <c r="J482" t="s">
        <v>155</v>
      </c>
      <c r="L482" t="s">
        <v>1351</v>
      </c>
      <c r="N482" t="s">
        <v>658</v>
      </c>
      <c r="P482" t="s">
        <v>2205</v>
      </c>
      <c r="R482" t="s">
        <v>675</v>
      </c>
      <c r="T482" t="s">
        <v>2194</v>
      </c>
      <c r="V482" s="249"/>
      <c r="W482" s="249"/>
      <c r="X482" s="249"/>
      <c r="Y482" s="108"/>
    </row>
    <row r="483" spans="1:25">
      <c r="B483" t="s">
        <v>13</v>
      </c>
      <c r="D483" t="s">
        <v>9</v>
      </c>
      <c r="F483" t="s">
        <v>158</v>
      </c>
      <c r="H483" t="s">
        <v>639</v>
      </c>
      <c r="J483" t="s">
        <v>25</v>
      </c>
      <c r="L483" t="s">
        <v>1971</v>
      </c>
      <c r="N483" t="s">
        <v>143</v>
      </c>
      <c r="P483" t="s">
        <v>2193</v>
      </c>
      <c r="R483" t="s">
        <v>1342</v>
      </c>
      <c r="T483" t="s">
        <v>653</v>
      </c>
      <c r="X483" s="25"/>
    </row>
    <row r="484" spans="1:25">
      <c r="B484" t="s">
        <v>37</v>
      </c>
      <c r="D484" t="s">
        <v>29</v>
      </c>
      <c r="F484" t="s">
        <v>141</v>
      </c>
      <c r="H484" t="s">
        <v>651</v>
      </c>
      <c r="J484" t="s">
        <v>31</v>
      </c>
      <c r="L484" t="s">
        <v>1655</v>
      </c>
      <c r="N484" t="s">
        <v>662</v>
      </c>
      <c r="P484" t="s">
        <v>1692</v>
      </c>
      <c r="R484" t="s">
        <v>153</v>
      </c>
      <c r="T484" t="s">
        <v>2718</v>
      </c>
      <c r="X484" s="26"/>
      <c r="Y484" s="3"/>
    </row>
    <row r="485" spans="1:25">
      <c r="J485" s="199"/>
      <c r="N485" s="194"/>
      <c r="X485" s="21"/>
      <c r="Y485" s="3"/>
    </row>
    <row r="486" spans="1:25">
      <c r="A486" t="s">
        <v>899</v>
      </c>
      <c r="B486" t="s">
        <v>27</v>
      </c>
      <c r="D486" t="s">
        <v>21</v>
      </c>
      <c r="F486" t="s">
        <v>141</v>
      </c>
      <c r="H486" t="s">
        <v>633</v>
      </c>
      <c r="J486" t="s">
        <v>155</v>
      </c>
      <c r="L486" t="s">
        <v>33</v>
      </c>
      <c r="N486" t="s">
        <v>25</v>
      </c>
      <c r="P486" t="s">
        <v>15</v>
      </c>
      <c r="R486" t="s">
        <v>675</v>
      </c>
      <c r="T486" t="s">
        <v>180</v>
      </c>
    </row>
    <row r="487" spans="1:25">
      <c r="B487" t="s">
        <v>15</v>
      </c>
      <c r="D487" t="s">
        <v>31</v>
      </c>
      <c r="F487" t="s">
        <v>19</v>
      </c>
      <c r="H487" t="s">
        <v>23</v>
      </c>
      <c r="J487" t="s">
        <v>25</v>
      </c>
      <c r="L487" t="s">
        <v>1655</v>
      </c>
      <c r="N487" t="s">
        <v>1337</v>
      </c>
      <c r="P487" t="s">
        <v>1666</v>
      </c>
      <c r="R487" t="s">
        <v>2194</v>
      </c>
      <c r="T487" t="s">
        <v>653</v>
      </c>
    </row>
    <row r="488" spans="1:25">
      <c r="B488" t="s">
        <v>178</v>
      </c>
      <c r="D488" t="s">
        <v>142</v>
      </c>
      <c r="F488" t="s">
        <v>156</v>
      </c>
      <c r="H488" t="s">
        <v>39</v>
      </c>
      <c r="J488" t="s">
        <v>141</v>
      </c>
      <c r="L488" t="s">
        <v>700</v>
      </c>
      <c r="N488" t="s">
        <v>700</v>
      </c>
      <c r="P488" t="s">
        <v>686</v>
      </c>
      <c r="R488" t="s">
        <v>1342</v>
      </c>
      <c r="T488" t="s">
        <v>33</v>
      </c>
    </row>
    <row r="489" spans="1:25">
      <c r="J489" s="199"/>
      <c r="N489" s="194"/>
    </row>
    <row r="490" spans="1:25">
      <c r="A490" t="s">
        <v>900</v>
      </c>
      <c r="B490" t="s">
        <v>29</v>
      </c>
      <c r="D490" t="s">
        <v>144</v>
      </c>
      <c r="F490" t="s">
        <v>9</v>
      </c>
      <c r="H490" t="s">
        <v>638</v>
      </c>
      <c r="J490" t="s">
        <v>1346</v>
      </c>
      <c r="L490" t="s">
        <v>658</v>
      </c>
      <c r="N490" t="s">
        <v>21</v>
      </c>
      <c r="P490" t="s">
        <v>651</v>
      </c>
      <c r="R490" t="s">
        <v>1343</v>
      </c>
      <c r="T490" t="s">
        <v>3627</v>
      </c>
    </row>
    <row r="491" spans="1:25">
      <c r="B491" t="s">
        <v>25</v>
      </c>
      <c r="D491" t="s">
        <v>143</v>
      </c>
      <c r="F491" t="s">
        <v>25</v>
      </c>
      <c r="H491" t="s">
        <v>23</v>
      </c>
      <c r="J491" t="s">
        <v>1345</v>
      </c>
      <c r="L491" t="s">
        <v>21</v>
      </c>
      <c r="N491" t="s">
        <v>17</v>
      </c>
      <c r="P491" t="s">
        <v>1665</v>
      </c>
      <c r="R491" t="s">
        <v>2715</v>
      </c>
      <c r="T491" t="s">
        <v>141</v>
      </c>
    </row>
    <row r="492" spans="1:25">
      <c r="B492" t="s">
        <v>9</v>
      </c>
      <c r="D492" t="s">
        <v>31</v>
      </c>
      <c r="F492" t="s">
        <v>155</v>
      </c>
      <c r="H492" t="s">
        <v>37</v>
      </c>
      <c r="J492" t="s">
        <v>25</v>
      </c>
      <c r="L492" t="s">
        <v>687</v>
      </c>
      <c r="N492" t="s">
        <v>143</v>
      </c>
      <c r="P492" t="s">
        <v>141</v>
      </c>
      <c r="R492" t="s">
        <v>23</v>
      </c>
      <c r="T492" t="s">
        <v>1343</v>
      </c>
    </row>
    <row r="493" spans="1:25">
      <c r="J493" s="199"/>
      <c r="N493" s="194"/>
    </row>
    <row r="494" spans="1:25">
      <c r="A494" t="s">
        <v>901</v>
      </c>
      <c r="B494" t="s">
        <v>35</v>
      </c>
      <c r="D494" t="s">
        <v>27</v>
      </c>
      <c r="F494" t="s">
        <v>17</v>
      </c>
      <c r="H494" t="s">
        <v>154</v>
      </c>
      <c r="J494" t="s">
        <v>17</v>
      </c>
      <c r="L494" t="s">
        <v>692</v>
      </c>
      <c r="N494" t="s">
        <v>694</v>
      </c>
      <c r="P494" t="s">
        <v>2189</v>
      </c>
      <c r="R494" t="s">
        <v>155</v>
      </c>
      <c r="T494" t="s">
        <v>3616</v>
      </c>
    </row>
    <row r="495" spans="1:25">
      <c r="B495" t="s">
        <v>25</v>
      </c>
      <c r="D495" t="s">
        <v>1</v>
      </c>
      <c r="F495" t="s">
        <v>21</v>
      </c>
      <c r="H495" t="s">
        <v>687</v>
      </c>
      <c r="J495" t="s">
        <v>1349</v>
      </c>
      <c r="L495" t="s">
        <v>39</v>
      </c>
      <c r="N495" t="s">
        <v>25</v>
      </c>
      <c r="P495" t="s">
        <v>2209</v>
      </c>
      <c r="R495" t="s">
        <v>1693</v>
      </c>
      <c r="T495" t="s">
        <v>3621</v>
      </c>
    </row>
    <row r="496" spans="1:25">
      <c r="B496" t="s">
        <v>11</v>
      </c>
      <c r="D496" t="s">
        <v>143</v>
      </c>
      <c r="F496" t="s">
        <v>31</v>
      </c>
      <c r="H496" t="s">
        <v>37</v>
      </c>
      <c r="J496" t="s">
        <v>15</v>
      </c>
      <c r="L496" t="s">
        <v>1658</v>
      </c>
      <c r="N496" t="s">
        <v>1655</v>
      </c>
      <c r="P496" t="s">
        <v>1657</v>
      </c>
      <c r="R496" t="s">
        <v>2715</v>
      </c>
      <c r="T496" t="s">
        <v>1658</v>
      </c>
    </row>
    <row r="497" spans="1:20">
      <c r="J497" s="199"/>
      <c r="N497" s="194"/>
    </row>
    <row r="498" spans="1:20">
      <c r="A498" t="s">
        <v>902</v>
      </c>
      <c r="B498" t="s">
        <v>31</v>
      </c>
      <c r="D498" t="s">
        <v>178</v>
      </c>
      <c r="F498" t="s">
        <v>9</v>
      </c>
      <c r="H498" s="189" t="s">
        <v>667</v>
      </c>
      <c r="J498" t="s">
        <v>155</v>
      </c>
      <c r="L498" t="s">
        <v>1656</v>
      </c>
      <c r="N498" t="s">
        <v>1346</v>
      </c>
      <c r="P498" t="s">
        <v>1665</v>
      </c>
      <c r="R498" t="s">
        <v>2709</v>
      </c>
      <c r="T498" t="s">
        <v>2835</v>
      </c>
    </row>
    <row r="499" spans="1:20">
      <c r="B499" t="s">
        <v>21</v>
      </c>
      <c r="D499" t="s">
        <v>143</v>
      </c>
      <c r="F499" t="s">
        <v>25</v>
      </c>
      <c r="H499" t="s">
        <v>649</v>
      </c>
      <c r="J499" t="s">
        <v>694</v>
      </c>
      <c r="L499" t="s">
        <v>1351</v>
      </c>
      <c r="N499" t="s">
        <v>643</v>
      </c>
      <c r="P499" t="s">
        <v>1690</v>
      </c>
      <c r="R499" t="s">
        <v>2201</v>
      </c>
      <c r="T499" t="s">
        <v>1343</v>
      </c>
    </row>
    <row r="500" spans="1:20">
      <c r="B500" t="s">
        <v>29</v>
      </c>
      <c r="D500" t="s">
        <v>31</v>
      </c>
      <c r="F500" t="s">
        <v>31</v>
      </c>
      <c r="H500" s="189" t="s">
        <v>153</v>
      </c>
      <c r="J500" t="s">
        <v>141</v>
      </c>
      <c r="L500" t="s">
        <v>29</v>
      </c>
      <c r="N500" t="s">
        <v>667</v>
      </c>
      <c r="P500" t="s">
        <v>180</v>
      </c>
      <c r="R500" t="s">
        <v>2722</v>
      </c>
      <c r="T500" t="s">
        <v>2708</v>
      </c>
    </row>
    <row r="501" spans="1:20">
      <c r="J501" s="199"/>
      <c r="N501" s="194"/>
    </row>
    <row r="502" spans="1:20">
      <c r="A502" t="s">
        <v>903</v>
      </c>
      <c r="B502" t="s">
        <v>35</v>
      </c>
      <c r="D502" t="s">
        <v>29</v>
      </c>
      <c r="F502" t="s">
        <v>19</v>
      </c>
      <c r="H502" t="s">
        <v>154</v>
      </c>
      <c r="J502" t="s">
        <v>17</v>
      </c>
      <c r="L502" t="s">
        <v>33</v>
      </c>
      <c r="N502" t="s">
        <v>17</v>
      </c>
      <c r="P502" t="s">
        <v>651</v>
      </c>
      <c r="R502" t="s">
        <v>2714</v>
      </c>
      <c r="T502" t="s">
        <v>668</v>
      </c>
    </row>
    <row r="503" spans="1:20">
      <c r="B503" t="s">
        <v>23</v>
      </c>
      <c r="D503" t="s">
        <v>19</v>
      </c>
      <c r="F503" t="s">
        <v>949</v>
      </c>
      <c r="H503" s="189" t="s">
        <v>694</v>
      </c>
      <c r="J503" t="s">
        <v>1349</v>
      </c>
      <c r="L503" t="s">
        <v>143</v>
      </c>
      <c r="N503" t="s">
        <v>1342</v>
      </c>
      <c r="P503" t="s">
        <v>141</v>
      </c>
      <c r="R503" t="s">
        <v>651</v>
      </c>
      <c r="T503" t="s">
        <v>3621</v>
      </c>
    </row>
    <row r="504" spans="1:20">
      <c r="B504" t="s">
        <v>15</v>
      </c>
      <c r="D504" t="s">
        <v>9</v>
      </c>
      <c r="F504" t="s">
        <v>950</v>
      </c>
      <c r="H504" t="s">
        <v>33</v>
      </c>
      <c r="J504" t="s">
        <v>153</v>
      </c>
      <c r="L504" t="s">
        <v>658</v>
      </c>
      <c r="N504" t="s">
        <v>704</v>
      </c>
      <c r="P504" t="s">
        <v>37</v>
      </c>
      <c r="R504" t="s">
        <v>2819</v>
      </c>
      <c r="T504" t="s">
        <v>2722</v>
      </c>
    </row>
    <row r="505" spans="1:20">
      <c r="J505" s="199"/>
      <c r="N505" s="194"/>
    </row>
    <row r="506" spans="1:20">
      <c r="A506" t="s">
        <v>904</v>
      </c>
      <c r="B506" t="s">
        <v>27</v>
      </c>
      <c r="D506" t="s">
        <v>4</v>
      </c>
      <c r="F506" t="s">
        <v>37</v>
      </c>
      <c r="H506" s="189" t="s">
        <v>667</v>
      </c>
      <c r="J506" t="s">
        <v>154</v>
      </c>
      <c r="L506" t="s">
        <v>1654</v>
      </c>
      <c r="N506" t="s">
        <v>1342</v>
      </c>
      <c r="P506" t="s">
        <v>662</v>
      </c>
      <c r="R506" t="s">
        <v>2206</v>
      </c>
      <c r="T506" t="s">
        <v>1668</v>
      </c>
    </row>
    <row r="507" spans="1:20">
      <c r="B507" t="s">
        <v>35</v>
      </c>
      <c r="D507" t="s">
        <v>21</v>
      </c>
      <c r="F507" t="s">
        <v>19</v>
      </c>
      <c r="H507" t="s">
        <v>638</v>
      </c>
      <c r="J507" t="s">
        <v>21</v>
      </c>
      <c r="L507" t="s">
        <v>33</v>
      </c>
      <c r="N507" t="s">
        <v>1669</v>
      </c>
      <c r="P507" t="s">
        <v>2206</v>
      </c>
      <c r="R507" t="s">
        <v>1654</v>
      </c>
      <c r="T507" t="s">
        <v>2718</v>
      </c>
    </row>
    <row r="508" spans="1:20">
      <c r="B508" t="s">
        <v>4</v>
      </c>
      <c r="D508" t="s">
        <v>19</v>
      </c>
      <c r="F508" t="s">
        <v>141</v>
      </c>
      <c r="H508" t="s">
        <v>654</v>
      </c>
      <c r="J508" t="s">
        <v>155</v>
      </c>
      <c r="L508" t="s">
        <v>143</v>
      </c>
      <c r="N508" t="s">
        <v>17</v>
      </c>
      <c r="P508" t="s">
        <v>2198</v>
      </c>
      <c r="R508" t="s">
        <v>17</v>
      </c>
      <c r="T508" t="s">
        <v>1649</v>
      </c>
    </row>
    <row r="509" spans="1:20">
      <c r="J509" s="199"/>
      <c r="N509" s="194"/>
    </row>
    <row r="510" spans="1:20">
      <c r="A510" t="s">
        <v>905</v>
      </c>
      <c r="B510" t="s">
        <v>11</v>
      </c>
      <c r="D510" t="s">
        <v>141</v>
      </c>
      <c r="F510" t="s">
        <v>19</v>
      </c>
      <c r="H510" t="s">
        <v>638</v>
      </c>
      <c r="J510" t="s">
        <v>694</v>
      </c>
      <c r="L510" t="s">
        <v>653</v>
      </c>
      <c r="N510" t="s">
        <v>694</v>
      </c>
      <c r="P510" t="s">
        <v>2205</v>
      </c>
      <c r="R510" t="s">
        <v>1655</v>
      </c>
      <c r="T510" t="s">
        <v>3627</v>
      </c>
    </row>
    <row r="511" spans="1:20">
      <c r="B511" t="s">
        <v>15</v>
      </c>
      <c r="D511" t="s">
        <v>1</v>
      </c>
      <c r="F511" t="s">
        <v>156</v>
      </c>
      <c r="H511" t="s">
        <v>654</v>
      </c>
      <c r="J511" t="s">
        <v>1346</v>
      </c>
      <c r="L511" t="s">
        <v>143</v>
      </c>
      <c r="N511" t="s">
        <v>21</v>
      </c>
      <c r="P511" t="s">
        <v>662</v>
      </c>
      <c r="R511" t="s">
        <v>1649</v>
      </c>
      <c r="T511" t="s">
        <v>2700</v>
      </c>
    </row>
    <row r="512" spans="1:20">
      <c r="B512" t="s">
        <v>1</v>
      </c>
      <c r="D512" t="s">
        <v>9</v>
      </c>
      <c r="F512" t="s">
        <v>17</v>
      </c>
      <c r="H512" t="s">
        <v>23</v>
      </c>
      <c r="J512" t="s">
        <v>704</v>
      </c>
      <c r="L512" t="s">
        <v>17</v>
      </c>
      <c r="N512" t="s">
        <v>141</v>
      </c>
      <c r="P512" t="s">
        <v>633</v>
      </c>
      <c r="R512" t="s">
        <v>1749</v>
      </c>
      <c r="T512" t="s">
        <v>2706</v>
      </c>
    </row>
    <row r="513" spans="1:20">
      <c r="N513" s="194"/>
    </row>
    <row r="514" spans="1:20">
      <c r="A514" t="s">
        <v>906</v>
      </c>
      <c r="B514" t="s">
        <v>35</v>
      </c>
      <c r="D514" t="s">
        <v>17</v>
      </c>
      <c r="F514" t="s">
        <v>19</v>
      </c>
      <c r="H514" t="s">
        <v>154</v>
      </c>
      <c r="J514" t="s">
        <v>154</v>
      </c>
      <c r="L514" t="s">
        <v>1654</v>
      </c>
      <c r="N514" t="s">
        <v>1342</v>
      </c>
      <c r="P514" t="s">
        <v>651</v>
      </c>
      <c r="R514" t="s">
        <v>1344</v>
      </c>
      <c r="T514" t="s">
        <v>3612</v>
      </c>
    </row>
    <row r="515" spans="1:20">
      <c r="B515" t="s">
        <v>11</v>
      </c>
      <c r="D515" t="s">
        <v>21</v>
      </c>
      <c r="F515" t="s">
        <v>158</v>
      </c>
      <c r="H515" s="189" t="s">
        <v>153</v>
      </c>
      <c r="J515" t="s">
        <v>654</v>
      </c>
      <c r="L515" t="s">
        <v>1342</v>
      </c>
      <c r="N515" t="s">
        <v>1669</v>
      </c>
      <c r="P515" t="s">
        <v>37</v>
      </c>
      <c r="R515" t="s">
        <v>2715</v>
      </c>
      <c r="T515" t="s">
        <v>2205</v>
      </c>
    </row>
    <row r="516" spans="1:20">
      <c r="B516" t="s">
        <v>178</v>
      </c>
      <c r="D516" t="s">
        <v>15</v>
      </c>
      <c r="F516" t="s">
        <v>6</v>
      </c>
      <c r="H516" t="s">
        <v>23</v>
      </c>
      <c r="J516" t="s">
        <v>21</v>
      </c>
      <c r="L516" t="s">
        <v>21</v>
      </c>
      <c r="N516" t="s">
        <v>1346</v>
      </c>
      <c r="P516" t="s">
        <v>141</v>
      </c>
      <c r="R516" t="s">
        <v>1343</v>
      </c>
      <c r="T516" t="s">
        <v>3666</v>
      </c>
    </row>
    <row r="517" spans="1:20">
      <c r="J517" s="199"/>
      <c r="N517" s="194"/>
    </row>
    <row r="518" spans="1:20">
      <c r="A518" t="s">
        <v>907</v>
      </c>
      <c r="B518" t="s">
        <v>29</v>
      </c>
      <c r="D518" t="s">
        <v>141</v>
      </c>
      <c r="F518" t="s">
        <v>141</v>
      </c>
      <c r="H518" t="s">
        <v>649</v>
      </c>
      <c r="J518" t="s">
        <v>700</v>
      </c>
      <c r="L518" t="s">
        <v>660</v>
      </c>
      <c r="N518" t="s">
        <v>1342</v>
      </c>
      <c r="P518" t="s">
        <v>2206</v>
      </c>
      <c r="R518" t="s">
        <v>1649</v>
      </c>
      <c r="T518" t="s">
        <v>2196</v>
      </c>
    </row>
    <row r="519" spans="1:20">
      <c r="B519" t="s">
        <v>6</v>
      </c>
      <c r="D519" t="s">
        <v>178</v>
      </c>
      <c r="F519" t="s">
        <v>37</v>
      </c>
      <c r="H519" s="189" t="s">
        <v>153</v>
      </c>
      <c r="J519" t="s">
        <v>662</v>
      </c>
      <c r="L519" t="s">
        <v>1972</v>
      </c>
      <c r="N519" t="s">
        <v>1654</v>
      </c>
      <c r="P519" t="s">
        <v>1655</v>
      </c>
      <c r="R519" t="s">
        <v>692</v>
      </c>
      <c r="T519" t="s">
        <v>3603</v>
      </c>
    </row>
    <row r="520" spans="1:20">
      <c r="B520" t="s">
        <v>31</v>
      </c>
      <c r="D520" t="s">
        <v>1</v>
      </c>
      <c r="F520" t="s">
        <v>156</v>
      </c>
      <c r="H520" s="189" t="s">
        <v>694</v>
      </c>
      <c r="J520" t="s">
        <v>155</v>
      </c>
      <c r="L520" t="s">
        <v>1335</v>
      </c>
      <c r="N520" t="s">
        <v>27</v>
      </c>
      <c r="P520" t="s">
        <v>1345</v>
      </c>
      <c r="R520" t="s">
        <v>2704</v>
      </c>
      <c r="T520" t="s">
        <v>3621</v>
      </c>
    </row>
    <row r="521" spans="1:20">
      <c r="J521" s="199"/>
      <c r="N521" s="194"/>
    </row>
    <row r="522" spans="1:20">
      <c r="A522" t="s">
        <v>908</v>
      </c>
      <c r="B522" t="s">
        <v>11</v>
      </c>
      <c r="D522" t="s">
        <v>19</v>
      </c>
      <c r="F522" t="s">
        <v>19</v>
      </c>
      <c r="H522" t="s">
        <v>23</v>
      </c>
      <c r="J522" t="s">
        <v>155</v>
      </c>
      <c r="L522" t="s">
        <v>143</v>
      </c>
      <c r="N522" t="s">
        <v>17</v>
      </c>
      <c r="P522" t="s">
        <v>651</v>
      </c>
      <c r="R522" t="s">
        <v>1343</v>
      </c>
      <c r="T522" t="s">
        <v>1649</v>
      </c>
    </row>
    <row r="523" spans="1:20">
      <c r="A523" t="s">
        <v>909</v>
      </c>
      <c r="B523" t="s">
        <v>35</v>
      </c>
      <c r="D523" t="s">
        <v>9</v>
      </c>
      <c r="F523" t="s">
        <v>17</v>
      </c>
      <c r="H523" t="s">
        <v>154</v>
      </c>
      <c r="J523" t="s">
        <v>154</v>
      </c>
      <c r="L523" t="s">
        <v>33</v>
      </c>
      <c r="N523" t="s">
        <v>143</v>
      </c>
      <c r="P523" t="s">
        <v>2211</v>
      </c>
      <c r="R523" t="s">
        <v>9</v>
      </c>
      <c r="T523" t="s">
        <v>3627</v>
      </c>
    </row>
    <row r="524" spans="1:20">
      <c r="B524" t="s">
        <v>25</v>
      </c>
      <c r="D524" t="s">
        <v>11</v>
      </c>
      <c r="F524" t="s">
        <v>141</v>
      </c>
      <c r="H524" t="s">
        <v>31</v>
      </c>
      <c r="J524" t="s">
        <v>654</v>
      </c>
      <c r="L524" t="s">
        <v>1342</v>
      </c>
      <c r="N524" t="s">
        <v>658</v>
      </c>
      <c r="P524" t="s">
        <v>141</v>
      </c>
      <c r="R524" t="s">
        <v>2704</v>
      </c>
      <c r="T524" t="s">
        <v>2718</v>
      </c>
    </row>
    <row r="528" spans="1:20" ht="20.25">
      <c r="A528" s="107" t="s">
        <v>346</v>
      </c>
    </row>
    <row r="529" spans="1:30" ht="14.25">
      <c r="B529" s="77">
        <v>2016</v>
      </c>
      <c r="C529" s="77"/>
      <c r="D529" s="77">
        <v>2017</v>
      </c>
      <c r="E529" s="77"/>
      <c r="F529" s="77">
        <v>2018</v>
      </c>
      <c r="G529" s="77"/>
      <c r="H529" s="77">
        <v>2019</v>
      </c>
      <c r="I529" s="77"/>
      <c r="J529" s="77">
        <v>2020</v>
      </c>
      <c r="K529" s="77"/>
      <c r="L529" s="77">
        <v>2021</v>
      </c>
      <c r="M529" s="77"/>
      <c r="N529" s="77">
        <v>2022</v>
      </c>
      <c r="O529" s="77"/>
      <c r="P529" s="77">
        <v>2023</v>
      </c>
      <c r="Q529" s="77"/>
      <c r="R529" s="77">
        <v>2024</v>
      </c>
      <c r="T529" s="77">
        <v>2025</v>
      </c>
      <c r="U529" s="249"/>
      <c r="V529" s="249"/>
      <c r="W529" s="249"/>
      <c r="X529" s="249"/>
      <c r="Y529" s="249"/>
      <c r="Z529" s="249"/>
      <c r="AA529" s="249"/>
      <c r="AB529" s="249"/>
      <c r="AC529" s="249"/>
      <c r="AD529" s="249"/>
    </row>
    <row r="530" spans="1:30">
      <c r="A530" t="s">
        <v>887</v>
      </c>
      <c r="B530" t="s">
        <v>6</v>
      </c>
      <c r="D530" t="s">
        <v>37</v>
      </c>
      <c r="F530" t="s">
        <v>27</v>
      </c>
      <c r="H530" s="79" t="s">
        <v>639</v>
      </c>
      <c r="J530" t="s">
        <v>155</v>
      </c>
      <c r="L530" t="s">
        <v>19</v>
      </c>
      <c r="N530" t="s">
        <v>1334</v>
      </c>
      <c r="P530" t="s">
        <v>2327</v>
      </c>
      <c r="R530" t="s">
        <v>1334</v>
      </c>
      <c r="T530" t="s">
        <v>2191</v>
      </c>
    </row>
    <row r="531" spans="1:30">
      <c r="B531" t="s">
        <v>15</v>
      </c>
      <c r="D531" t="s">
        <v>31</v>
      </c>
      <c r="F531" t="s">
        <v>23</v>
      </c>
      <c r="H531" s="79" t="s">
        <v>143</v>
      </c>
      <c r="J531" t="s">
        <v>704</v>
      </c>
      <c r="L531" t="s">
        <v>1335</v>
      </c>
      <c r="N531" t="s">
        <v>704</v>
      </c>
      <c r="P531" t="s">
        <v>2327</v>
      </c>
      <c r="R531" t="s">
        <v>668</v>
      </c>
      <c r="T531" t="s">
        <v>668</v>
      </c>
    </row>
    <row r="532" spans="1:30">
      <c r="B532" t="s">
        <v>37</v>
      </c>
      <c r="D532" t="s">
        <v>15</v>
      </c>
      <c r="F532" t="s">
        <v>29</v>
      </c>
      <c r="H532" s="79" t="s">
        <v>669</v>
      </c>
      <c r="J532" t="s">
        <v>653</v>
      </c>
      <c r="L532" t="s">
        <v>633</v>
      </c>
      <c r="N532" t="s">
        <v>1664</v>
      </c>
      <c r="P532" t="s">
        <v>2327</v>
      </c>
      <c r="R532" t="s">
        <v>154</v>
      </c>
      <c r="T532" t="s">
        <v>2709</v>
      </c>
    </row>
    <row r="533" spans="1:30">
      <c r="H533" s="151"/>
      <c r="I533" s="10"/>
      <c r="J533" s="189"/>
    </row>
    <row r="534" spans="1:30">
      <c r="A534" t="s">
        <v>888</v>
      </c>
      <c r="B534" t="s">
        <v>27</v>
      </c>
      <c r="D534" t="s">
        <v>23</v>
      </c>
      <c r="F534" t="s">
        <v>29</v>
      </c>
      <c r="H534" s="79" t="s">
        <v>9</v>
      </c>
      <c r="I534" s="17"/>
      <c r="J534" t="s">
        <v>155</v>
      </c>
      <c r="L534" t="s">
        <v>1335</v>
      </c>
      <c r="N534" t="s">
        <v>33</v>
      </c>
      <c r="P534" t="s">
        <v>155</v>
      </c>
      <c r="R534" t="s">
        <v>2318</v>
      </c>
      <c r="T534" t="s">
        <v>2718</v>
      </c>
    </row>
    <row r="535" spans="1:30">
      <c r="B535" t="s">
        <v>21</v>
      </c>
      <c r="D535" t="s">
        <v>4</v>
      </c>
      <c r="F535" t="s">
        <v>33</v>
      </c>
      <c r="H535" s="79" t="s">
        <v>11</v>
      </c>
      <c r="J535" t="s">
        <v>653</v>
      </c>
      <c r="L535" t="s">
        <v>155</v>
      </c>
      <c r="N535" t="s">
        <v>1351</v>
      </c>
      <c r="P535" t="s">
        <v>2669</v>
      </c>
      <c r="R535" t="s">
        <v>2201</v>
      </c>
      <c r="T535" t="s">
        <v>653</v>
      </c>
    </row>
    <row r="536" spans="1:30">
      <c r="B536" t="s">
        <v>179</v>
      </c>
      <c r="D536" t="s">
        <v>178</v>
      </c>
      <c r="F536" t="s">
        <v>162</v>
      </c>
      <c r="H536" s="79" t="s">
        <v>158</v>
      </c>
      <c r="J536" t="s">
        <v>704</v>
      </c>
      <c r="L536" t="s">
        <v>33</v>
      </c>
      <c r="N536" t="s">
        <v>153</v>
      </c>
      <c r="P536" t="s">
        <v>2670</v>
      </c>
      <c r="R536" t="s">
        <v>1668</v>
      </c>
      <c r="T536" t="s">
        <v>2819</v>
      </c>
    </row>
    <row r="537" spans="1:30">
      <c r="H537" s="151"/>
      <c r="J537" s="189"/>
    </row>
    <row r="538" spans="1:30">
      <c r="A538" t="s">
        <v>889</v>
      </c>
      <c r="B538" t="s">
        <v>27</v>
      </c>
      <c r="D538" t="s">
        <v>4</v>
      </c>
      <c r="F538" t="s">
        <v>29</v>
      </c>
      <c r="H538" s="79" t="s">
        <v>1</v>
      </c>
      <c r="I538" s="10"/>
      <c r="J538" t="s">
        <v>704</v>
      </c>
      <c r="L538" t="s">
        <v>39</v>
      </c>
      <c r="N538" t="s">
        <v>1351</v>
      </c>
      <c r="P538" t="s">
        <v>31</v>
      </c>
      <c r="R538" t="s">
        <v>2722</v>
      </c>
      <c r="T538" t="s">
        <v>5473</v>
      </c>
    </row>
    <row r="539" spans="1:30">
      <c r="B539" t="s">
        <v>35</v>
      </c>
      <c r="D539" t="s">
        <v>39</v>
      </c>
      <c r="F539" t="s">
        <v>31</v>
      </c>
      <c r="H539" s="79" t="s">
        <v>11</v>
      </c>
      <c r="I539" s="17"/>
      <c r="J539" t="s">
        <v>155</v>
      </c>
      <c r="L539" t="s">
        <v>1349</v>
      </c>
      <c r="N539" t="s">
        <v>1345</v>
      </c>
      <c r="P539" t="s">
        <v>141</v>
      </c>
      <c r="R539" t="s">
        <v>2706</v>
      </c>
      <c r="T539" t="s">
        <v>3629</v>
      </c>
    </row>
    <row r="540" spans="1:30">
      <c r="B540" t="s">
        <v>17</v>
      </c>
      <c r="D540" t="s">
        <v>23</v>
      </c>
      <c r="F540" t="s">
        <v>153</v>
      </c>
      <c r="H540" s="79" t="s">
        <v>643</v>
      </c>
      <c r="J540" t="s">
        <v>654</v>
      </c>
      <c r="L540" t="s">
        <v>667</v>
      </c>
      <c r="N540" t="s">
        <v>33</v>
      </c>
      <c r="P540" t="s">
        <v>154</v>
      </c>
      <c r="R540" t="s">
        <v>2201</v>
      </c>
      <c r="T540" t="s">
        <v>2718</v>
      </c>
    </row>
    <row r="541" spans="1:30">
      <c r="H541" s="151"/>
      <c r="J541" s="189"/>
    </row>
    <row r="542" spans="1:30">
      <c r="A542" t="s">
        <v>890</v>
      </c>
      <c r="B542" t="s">
        <v>17</v>
      </c>
      <c r="D542" t="s">
        <v>4</v>
      </c>
      <c r="F542" t="s">
        <v>154</v>
      </c>
      <c r="H542" s="79" t="s">
        <v>662</v>
      </c>
      <c r="J542" t="s">
        <v>704</v>
      </c>
      <c r="L542" t="s">
        <v>1655</v>
      </c>
      <c r="N542" t="s">
        <v>638</v>
      </c>
      <c r="P542" t="s">
        <v>667</v>
      </c>
      <c r="R542" t="s">
        <v>2705</v>
      </c>
      <c r="T542" t="s">
        <v>2716</v>
      </c>
    </row>
    <row r="543" spans="1:30">
      <c r="B543" t="s">
        <v>9</v>
      </c>
      <c r="D543" t="s">
        <v>6</v>
      </c>
      <c r="F543" t="s">
        <v>29</v>
      </c>
      <c r="H543" s="79" t="s">
        <v>653</v>
      </c>
      <c r="I543" s="10"/>
      <c r="J543" t="s">
        <v>142</v>
      </c>
      <c r="L543" t="s">
        <v>658</v>
      </c>
      <c r="N543" t="s">
        <v>154</v>
      </c>
      <c r="P543" t="s">
        <v>638</v>
      </c>
      <c r="R543" t="s">
        <v>2190</v>
      </c>
      <c r="T543" t="s">
        <v>1668</v>
      </c>
    </row>
    <row r="544" spans="1:30">
      <c r="B544" t="s">
        <v>179</v>
      </c>
      <c r="D544" t="s">
        <v>143</v>
      </c>
      <c r="F544" t="s">
        <v>11</v>
      </c>
      <c r="H544" s="79" t="s">
        <v>686</v>
      </c>
      <c r="I544" s="17"/>
      <c r="J544" t="s">
        <v>1342</v>
      </c>
      <c r="L544" t="s">
        <v>1342</v>
      </c>
      <c r="N544" t="s">
        <v>1337</v>
      </c>
      <c r="P544" t="s">
        <v>1661</v>
      </c>
      <c r="R544" t="s">
        <v>682</v>
      </c>
      <c r="T544" t="s">
        <v>3624</v>
      </c>
    </row>
    <row r="545" spans="1:20">
      <c r="H545" s="151"/>
      <c r="J545" s="189"/>
    </row>
    <row r="546" spans="1:20">
      <c r="A546" t="s">
        <v>891</v>
      </c>
      <c r="B546" t="s">
        <v>27</v>
      </c>
      <c r="D546" t="s">
        <v>23</v>
      </c>
      <c r="F546" t="s">
        <v>158</v>
      </c>
      <c r="H546" s="79" t="s">
        <v>669</v>
      </c>
      <c r="J546" t="s">
        <v>633</v>
      </c>
      <c r="L546" t="s">
        <v>155</v>
      </c>
      <c r="N546" t="s">
        <v>638</v>
      </c>
      <c r="P546" t="s">
        <v>154</v>
      </c>
      <c r="R546" t="s">
        <v>2197</v>
      </c>
      <c r="T546" t="s">
        <v>183</v>
      </c>
    </row>
    <row r="547" spans="1:20">
      <c r="B547" t="s">
        <v>21</v>
      </c>
      <c r="D547" t="s">
        <v>21</v>
      </c>
      <c r="F547" t="s">
        <v>29</v>
      </c>
      <c r="H547" s="79" t="s">
        <v>11</v>
      </c>
      <c r="J547" t="s">
        <v>1349</v>
      </c>
      <c r="L547" t="s">
        <v>37</v>
      </c>
      <c r="N547" t="s">
        <v>1666</v>
      </c>
      <c r="P547" t="s">
        <v>654</v>
      </c>
      <c r="R547" t="s">
        <v>1658</v>
      </c>
      <c r="T547" t="s">
        <v>183</v>
      </c>
    </row>
    <row r="548" spans="1:20">
      <c r="B548" t="s">
        <v>17</v>
      </c>
      <c r="D548" t="s">
        <v>1</v>
      </c>
      <c r="F548" t="s">
        <v>9</v>
      </c>
      <c r="H548" s="79" t="s">
        <v>31</v>
      </c>
      <c r="I548" s="10"/>
      <c r="J548" t="s">
        <v>155</v>
      </c>
      <c r="L548" t="s">
        <v>33</v>
      </c>
      <c r="N548" t="s">
        <v>21</v>
      </c>
      <c r="P548" t="s">
        <v>2201</v>
      </c>
      <c r="R548" t="s">
        <v>2210</v>
      </c>
      <c r="T548" t="s">
        <v>183</v>
      </c>
    </row>
    <row r="549" spans="1:20">
      <c r="H549" s="151"/>
      <c r="I549" s="17"/>
      <c r="J549" s="189"/>
    </row>
    <row r="550" spans="1:20">
      <c r="A550" t="s">
        <v>892</v>
      </c>
      <c r="B550" t="s">
        <v>17</v>
      </c>
      <c r="D550" t="s">
        <v>4</v>
      </c>
      <c r="F550" t="s">
        <v>4</v>
      </c>
      <c r="H550" s="79" t="s">
        <v>683</v>
      </c>
      <c r="J550" t="s">
        <v>153</v>
      </c>
      <c r="L550" t="s">
        <v>687</v>
      </c>
      <c r="N550" t="s">
        <v>1337</v>
      </c>
      <c r="P550" t="s">
        <v>675</v>
      </c>
      <c r="R550" t="s">
        <v>1693</v>
      </c>
      <c r="T550" t="s">
        <v>6043</v>
      </c>
    </row>
    <row r="551" spans="1:20">
      <c r="B551" t="s">
        <v>27</v>
      </c>
      <c r="D551" t="s">
        <v>33</v>
      </c>
      <c r="F551" t="s">
        <v>154</v>
      </c>
      <c r="H551" s="79" t="s">
        <v>143</v>
      </c>
      <c r="J551" t="s">
        <v>1349</v>
      </c>
      <c r="L551" t="s">
        <v>1655</v>
      </c>
      <c r="N551" t="s">
        <v>21</v>
      </c>
      <c r="P551" t="s">
        <v>2212</v>
      </c>
      <c r="R551" t="s">
        <v>9</v>
      </c>
      <c r="T551" t="s">
        <v>1654</v>
      </c>
    </row>
    <row r="552" spans="1:20">
      <c r="B552" t="s">
        <v>33</v>
      </c>
      <c r="D552" t="s">
        <v>21</v>
      </c>
      <c r="F552" t="s">
        <v>29</v>
      </c>
      <c r="H552" s="79" t="s">
        <v>669</v>
      </c>
      <c r="J552" t="s">
        <v>1335</v>
      </c>
      <c r="L552" t="s">
        <v>141</v>
      </c>
      <c r="N552" t="s">
        <v>31</v>
      </c>
      <c r="P552" t="s">
        <v>2195</v>
      </c>
      <c r="R552" t="s">
        <v>1658</v>
      </c>
      <c r="T552" t="s">
        <v>653</v>
      </c>
    </row>
    <row r="553" spans="1:20">
      <c r="H553" s="151"/>
      <c r="I553" s="10"/>
      <c r="J553" s="189"/>
    </row>
    <row r="554" spans="1:20">
      <c r="A554" t="s">
        <v>893</v>
      </c>
      <c r="B554" t="s">
        <v>29</v>
      </c>
      <c r="D554" t="s">
        <v>21</v>
      </c>
      <c r="F554" t="s">
        <v>162</v>
      </c>
      <c r="H554" s="79" t="s">
        <v>11</v>
      </c>
      <c r="I554" s="17"/>
      <c r="J554" t="s">
        <v>1349</v>
      </c>
      <c r="L554" t="s">
        <v>704</v>
      </c>
      <c r="N554" t="s">
        <v>154</v>
      </c>
      <c r="P554" t="s">
        <v>667</v>
      </c>
      <c r="R554" t="s">
        <v>31</v>
      </c>
      <c r="T554" t="s">
        <v>2189</v>
      </c>
    </row>
    <row r="555" spans="1:20">
      <c r="B555" t="s">
        <v>1</v>
      </c>
      <c r="D555" t="s">
        <v>15</v>
      </c>
      <c r="F555" t="s">
        <v>25</v>
      </c>
      <c r="H555" s="79" t="s">
        <v>31</v>
      </c>
      <c r="J555" t="s">
        <v>653</v>
      </c>
      <c r="L555" t="s">
        <v>668</v>
      </c>
      <c r="N555" t="s">
        <v>1337</v>
      </c>
      <c r="P555" t="s">
        <v>669</v>
      </c>
      <c r="R555" t="s">
        <v>154</v>
      </c>
      <c r="T555" t="s">
        <v>6044</v>
      </c>
    </row>
    <row r="556" spans="1:20">
      <c r="B556" t="s">
        <v>25</v>
      </c>
      <c r="D556" t="s">
        <v>33</v>
      </c>
      <c r="F556" t="s">
        <v>29</v>
      </c>
      <c r="H556" s="79" t="s">
        <v>658</v>
      </c>
      <c r="J556" t="s">
        <v>162</v>
      </c>
      <c r="L556" t="s">
        <v>654</v>
      </c>
      <c r="N556" t="s">
        <v>692</v>
      </c>
      <c r="P556" t="s">
        <v>154</v>
      </c>
      <c r="R556" t="s">
        <v>651</v>
      </c>
      <c r="T556" t="s">
        <v>1658</v>
      </c>
    </row>
    <row r="557" spans="1:20">
      <c r="H557" s="151"/>
      <c r="J557" s="189"/>
    </row>
    <row r="558" spans="1:20">
      <c r="A558" t="s">
        <v>894</v>
      </c>
      <c r="B558" t="s">
        <v>27</v>
      </c>
      <c r="D558" t="s">
        <v>4</v>
      </c>
      <c r="F558" t="s">
        <v>11</v>
      </c>
      <c r="H558" s="79" t="s">
        <v>35</v>
      </c>
      <c r="I558" s="10"/>
      <c r="J558" t="s">
        <v>155</v>
      </c>
      <c r="L558" t="s">
        <v>658</v>
      </c>
      <c r="N558" t="s">
        <v>37</v>
      </c>
      <c r="P558" t="s">
        <v>638</v>
      </c>
      <c r="R558" t="s">
        <v>2705</v>
      </c>
      <c r="T558" t="s">
        <v>2716</v>
      </c>
    </row>
    <row r="559" spans="1:20">
      <c r="B559" t="s">
        <v>1</v>
      </c>
      <c r="D559" t="s">
        <v>19</v>
      </c>
      <c r="F559" t="s">
        <v>21</v>
      </c>
      <c r="H559" s="79" t="s">
        <v>143</v>
      </c>
      <c r="I559" s="17"/>
      <c r="J559" t="s">
        <v>654</v>
      </c>
      <c r="L559" t="s">
        <v>155</v>
      </c>
      <c r="N559" t="s">
        <v>658</v>
      </c>
      <c r="P559" t="s">
        <v>683</v>
      </c>
      <c r="R559" t="s">
        <v>2707</v>
      </c>
      <c r="T559" t="s">
        <v>668</v>
      </c>
    </row>
    <row r="560" spans="1:20">
      <c r="B560" t="s">
        <v>178</v>
      </c>
      <c r="D560" t="s">
        <v>11</v>
      </c>
      <c r="F560" t="s">
        <v>154</v>
      </c>
      <c r="H560" s="79" t="s">
        <v>683</v>
      </c>
      <c r="J560" t="s">
        <v>704</v>
      </c>
      <c r="L560" t="s">
        <v>1342</v>
      </c>
      <c r="N560" t="s">
        <v>21</v>
      </c>
      <c r="P560" t="s">
        <v>17</v>
      </c>
      <c r="R560" t="s">
        <v>2200</v>
      </c>
      <c r="T560" t="s">
        <v>2709</v>
      </c>
    </row>
    <row r="561" spans="1:20">
      <c r="H561" s="151"/>
      <c r="J561" s="189"/>
    </row>
    <row r="562" spans="1:20">
      <c r="A562" t="s">
        <v>895</v>
      </c>
      <c r="B562" t="s">
        <v>15</v>
      </c>
      <c r="D562" t="s">
        <v>31</v>
      </c>
      <c r="F562" t="s">
        <v>162</v>
      </c>
      <c r="H562" s="79" t="s">
        <v>11</v>
      </c>
      <c r="J562" t="s">
        <v>653</v>
      </c>
      <c r="L562" t="s">
        <v>639</v>
      </c>
      <c r="N562" t="s">
        <v>1337</v>
      </c>
      <c r="P562" t="s">
        <v>2201</v>
      </c>
      <c r="R562" t="s">
        <v>2715</v>
      </c>
      <c r="T562" t="s">
        <v>2714</v>
      </c>
    </row>
    <row r="563" spans="1:20">
      <c r="B563" t="s">
        <v>9</v>
      </c>
      <c r="D563" t="s">
        <v>21</v>
      </c>
      <c r="F563" t="s">
        <v>158</v>
      </c>
      <c r="H563" s="79" t="s">
        <v>31</v>
      </c>
      <c r="I563" s="10"/>
      <c r="J563" t="s">
        <v>37</v>
      </c>
      <c r="L563" t="s">
        <v>704</v>
      </c>
      <c r="N563" t="s">
        <v>154</v>
      </c>
      <c r="P563" t="s">
        <v>1693</v>
      </c>
      <c r="R563" t="s">
        <v>2712</v>
      </c>
      <c r="T563" t="s">
        <v>2706</v>
      </c>
    </row>
    <row r="564" spans="1:20">
      <c r="B564" t="s">
        <v>13</v>
      </c>
      <c r="D564" t="s">
        <v>4</v>
      </c>
      <c r="F564" t="s">
        <v>35</v>
      </c>
      <c r="H564" s="79" t="s">
        <v>158</v>
      </c>
      <c r="I564" s="17"/>
      <c r="J564" t="s">
        <v>1494</v>
      </c>
      <c r="L564" t="s">
        <v>643</v>
      </c>
      <c r="N564" t="s">
        <v>21</v>
      </c>
      <c r="P564" t="s">
        <v>2191</v>
      </c>
      <c r="R564" t="s">
        <v>1333</v>
      </c>
      <c r="T564" t="s">
        <v>2819</v>
      </c>
    </row>
    <row r="565" spans="1:20">
      <c r="H565" s="151"/>
      <c r="J565" t="s">
        <v>1495</v>
      </c>
    </row>
    <row r="566" spans="1:20">
      <c r="H566" s="151"/>
    </row>
    <row r="567" spans="1:20">
      <c r="A567" t="s">
        <v>896</v>
      </c>
      <c r="B567" t="s">
        <v>27</v>
      </c>
      <c r="D567" t="s">
        <v>178</v>
      </c>
      <c r="F567" t="s">
        <v>29</v>
      </c>
      <c r="H567" s="79" t="s">
        <v>11</v>
      </c>
      <c r="J567" t="s">
        <v>155</v>
      </c>
      <c r="L567" t="s">
        <v>33</v>
      </c>
      <c r="N567" t="s">
        <v>704</v>
      </c>
      <c r="P567" t="s">
        <v>1334</v>
      </c>
      <c r="R567" t="s">
        <v>2710</v>
      </c>
      <c r="T567" t="s">
        <v>3614</v>
      </c>
    </row>
    <row r="568" spans="1:20">
      <c r="B568" t="s">
        <v>1</v>
      </c>
      <c r="D568" t="s">
        <v>4</v>
      </c>
      <c r="F568" t="s">
        <v>31</v>
      </c>
      <c r="H568" s="79" t="s">
        <v>17</v>
      </c>
      <c r="J568" t="s">
        <v>633</v>
      </c>
      <c r="L568" t="s">
        <v>155</v>
      </c>
      <c r="N568" t="s">
        <v>21</v>
      </c>
      <c r="P568" t="s">
        <v>2201</v>
      </c>
      <c r="R568" t="s">
        <v>2708</v>
      </c>
      <c r="T568" t="s">
        <v>2718</v>
      </c>
    </row>
    <row r="569" spans="1:20">
      <c r="B569" t="s">
        <v>15</v>
      </c>
      <c r="D569" t="s">
        <v>33</v>
      </c>
      <c r="F569" t="s">
        <v>17</v>
      </c>
      <c r="H569" s="79" t="s">
        <v>31</v>
      </c>
      <c r="I569" s="10"/>
      <c r="J569" t="s">
        <v>154</v>
      </c>
      <c r="L569" t="s">
        <v>143</v>
      </c>
      <c r="N569" t="s">
        <v>683</v>
      </c>
      <c r="P569" t="s">
        <v>21</v>
      </c>
      <c r="R569" t="s">
        <v>2207</v>
      </c>
      <c r="T569" t="s">
        <v>1668</v>
      </c>
    </row>
    <row r="570" spans="1:20">
      <c r="H570" s="151"/>
      <c r="I570" s="17"/>
      <c r="J570" s="189"/>
    </row>
    <row r="571" spans="1:20">
      <c r="A571" t="s">
        <v>897</v>
      </c>
      <c r="B571" t="s">
        <v>23</v>
      </c>
      <c r="D571" t="s">
        <v>21</v>
      </c>
      <c r="F571" t="s">
        <v>29</v>
      </c>
      <c r="H571" s="79" t="s">
        <v>9</v>
      </c>
      <c r="J571" t="s">
        <v>154</v>
      </c>
      <c r="L571" t="s">
        <v>643</v>
      </c>
      <c r="N571" t="s">
        <v>1337</v>
      </c>
      <c r="P571" t="s">
        <v>15</v>
      </c>
      <c r="R571" t="s">
        <v>2211</v>
      </c>
      <c r="T571" t="s">
        <v>2703</v>
      </c>
    </row>
    <row r="572" spans="1:20">
      <c r="B572" t="s">
        <v>27</v>
      </c>
      <c r="D572" t="s">
        <v>33</v>
      </c>
      <c r="F572" t="s">
        <v>158</v>
      </c>
      <c r="H572" s="79" t="s">
        <v>658</v>
      </c>
      <c r="J572" t="s">
        <v>155</v>
      </c>
      <c r="L572" t="s">
        <v>704</v>
      </c>
      <c r="N572" t="s">
        <v>1351</v>
      </c>
      <c r="P572" t="s">
        <v>669</v>
      </c>
      <c r="R572" t="s">
        <v>2704</v>
      </c>
      <c r="T572" t="s">
        <v>653</v>
      </c>
    </row>
    <row r="573" spans="1:20">
      <c r="B573" t="s">
        <v>1</v>
      </c>
      <c r="D573" t="s">
        <v>6</v>
      </c>
      <c r="F573" t="s">
        <v>142</v>
      </c>
      <c r="H573" s="79" t="s">
        <v>155</v>
      </c>
      <c r="J573" t="s">
        <v>633</v>
      </c>
      <c r="L573" t="s">
        <v>39</v>
      </c>
      <c r="N573" t="s">
        <v>667</v>
      </c>
      <c r="P573" t="s">
        <v>658</v>
      </c>
      <c r="R573" t="s">
        <v>1690</v>
      </c>
      <c r="T573" t="s">
        <v>2710</v>
      </c>
    </row>
    <row r="574" spans="1:20">
      <c r="H574" s="151"/>
      <c r="I574" s="10"/>
      <c r="J574" s="189"/>
    </row>
    <row r="575" spans="1:20">
      <c r="A575" t="s">
        <v>898</v>
      </c>
      <c r="B575" t="s">
        <v>13</v>
      </c>
      <c r="D575" t="s">
        <v>15</v>
      </c>
      <c r="F575" s="192" t="s">
        <v>37</v>
      </c>
      <c r="H575" s="79" t="s">
        <v>35</v>
      </c>
      <c r="I575" s="17"/>
      <c r="J575" t="s">
        <v>654</v>
      </c>
      <c r="L575" t="s">
        <v>1973</v>
      </c>
      <c r="N575" t="s">
        <v>143</v>
      </c>
      <c r="P575" t="s">
        <v>667</v>
      </c>
      <c r="R575" t="s">
        <v>2704</v>
      </c>
      <c r="T575" t="s">
        <v>155</v>
      </c>
    </row>
    <row r="576" spans="1:20">
      <c r="B576" t="s">
        <v>933</v>
      </c>
      <c r="D576" t="s">
        <v>144</v>
      </c>
      <c r="F576" t="s">
        <v>29</v>
      </c>
      <c r="H576" s="79" t="s">
        <v>669</v>
      </c>
      <c r="J576" t="s">
        <v>155</v>
      </c>
      <c r="L576" t="s">
        <v>687</v>
      </c>
      <c r="N576" t="s">
        <v>658</v>
      </c>
      <c r="P576" t="s">
        <v>638</v>
      </c>
      <c r="R576" t="s">
        <v>31</v>
      </c>
      <c r="T576" t="s">
        <v>21</v>
      </c>
    </row>
    <row r="577" spans="1:31">
      <c r="B577" t="s">
        <v>934</v>
      </c>
      <c r="D577" t="s">
        <v>4</v>
      </c>
      <c r="F577" t="s">
        <v>17</v>
      </c>
      <c r="H577" s="79" t="s">
        <v>1042</v>
      </c>
      <c r="J577" t="s">
        <v>141</v>
      </c>
      <c r="L577" t="s">
        <v>141</v>
      </c>
      <c r="N577" t="s">
        <v>1337</v>
      </c>
      <c r="P577" t="s">
        <v>2203</v>
      </c>
      <c r="R577" t="s">
        <v>2211</v>
      </c>
      <c r="T577" t="s">
        <v>1337</v>
      </c>
    </row>
    <row r="578" spans="1:31">
      <c r="H578" s="79" t="s">
        <v>1043</v>
      </c>
      <c r="J578" s="189"/>
    </row>
    <row r="579" spans="1:31">
      <c r="H579" s="79"/>
    </row>
    <row r="580" spans="1:31">
      <c r="A580" t="s">
        <v>899</v>
      </c>
      <c r="B580" t="s">
        <v>15</v>
      </c>
      <c r="D580" t="s">
        <v>21</v>
      </c>
      <c r="F580" t="s">
        <v>31</v>
      </c>
      <c r="H580" s="79" t="s">
        <v>31</v>
      </c>
      <c r="I580" s="10"/>
      <c r="J580" t="s">
        <v>654</v>
      </c>
      <c r="L580" t="s">
        <v>704</v>
      </c>
      <c r="N580" t="s">
        <v>1351</v>
      </c>
      <c r="P580" t="s">
        <v>37</v>
      </c>
      <c r="R580" t="s">
        <v>2200</v>
      </c>
      <c r="T580" t="s">
        <v>2714</v>
      </c>
    </row>
    <row r="581" spans="1:31">
      <c r="B581" t="s">
        <v>1</v>
      </c>
      <c r="D581" t="s">
        <v>33</v>
      </c>
      <c r="F581" t="s">
        <v>29</v>
      </c>
      <c r="H581" s="79" t="s">
        <v>11</v>
      </c>
      <c r="I581" s="17"/>
      <c r="J581" t="s">
        <v>141</v>
      </c>
      <c r="L581" t="s">
        <v>27</v>
      </c>
      <c r="N581" t="s">
        <v>21</v>
      </c>
      <c r="P581" t="s">
        <v>1349</v>
      </c>
      <c r="R581" t="s">
        <v>2207</v>
      </c>
      <c r="T581" t="s">
        <v>2715</v>
      </c>
    </row>
    <row r="582" spans="1:31">
      <c r="B582" t="s">
        <v>21</v>
      </c>
      <c r="D582" t="s">
        <v>4</v>
      </c>
      <c r="F582" t="s">
        <v>25</v>
      </c>
      <c r="H582" s="79" t="s">
        <v>158</v>
      </c>
      <c r="J582" t="s">
        <v>155</v>
      </c>
      <c r="L582" t="s">
        <v>1342</v>
      </c>
      <c r="N582" t="s">
        <v>1337</v>
      </c>
      <c r="P582" t="s">
        <v>1344</v>
      </c>
      <c r="R582" t="s">
        <v>2719</v>
      </c>
      <c r="T582" t="s">
        <v>1973</v>
      </c>
    </row>
    <row r="583" spans="1:31">
      <c r="H583" s="151"/>
      <c r="J583" s="189"/>
    </row>
    <row r="584" spans="1:31">
      <c r="A584" t="s">
        <v>900</v>
      </c>
      <c r="B584" t="s">
        <v>1</v>
      </c>
      <c r="D584" t="s">
        <v>23</v>
      </c>
      <c r="F584" t="s">
        <v>21</v>
      </c>
      <c r="H584" s="79" t="s">
        <v>683</v>
      </c>
      <c r="J584" t="s">
        <v>17</v>
      </c>
      <c r="L584" t="s">
        <v>31</v>
      </c>
      <c r="N584" t="s">
        <v>704</v>
      </c>
      <c r="P584" t="s">
        <v>2212</v>
      </c>
      <c r="R584" t="s">
        <v>1342</v>
      </c>
      <c r="T584" t="s">
        <v>2714</v>
      </c>
    </row>
    <row r="585" spans="1:31">
      <c r="B585" t="s">
        <v>27</v>
      </c>
      <c r="D585" t="s">
        <v>21</v>
      </c>
      <c r="F585" t="s">
        <v>141</v>
      </c>
      <c r="H585" s="79" t="s">
        <v>633</v>
      </c>
      <c r="I585" s="10"/>
      <c r="J585" t="s">
        <v>674</v>
      </c>
      <c r="L585" t="s">
        <v>669</v>
      </c>
      <c r="N585" t="s">
        <v>1337</v>
      </c>
      <c r="P585" t="s">
        <v>141</v>
      </c>
      <c r="R585" t="s">
        <v>2318</v>
      </c>
      <c r="T585" t="s">
        <v>2715</v>
      </c>
    </row>
    <row r="586" spans="1:31">
      <c r="B586" t="s">
        <v>4</v>
      </c>
      <c r="D586" t="s">
        <v>31</v>
      </c>
      <c r="F586" t="s">
        <v>154</v>
      </c>
      <c r="H586" s="79" t="s">
        <v>1</v>
      </c>
      <c r="I586" s="17"/>
      <c r="J586" t="s">
        <v>1335</v>
      </c>
      <c r="L586" t="s">
        <v>155</v>
      </c>
      <c r="N586" t="s">
        <v>21</v>
      </c>
      <c r="P586" t="s">
        <v>682</v>
      </c>
      <c r="R586" t="s">
        <v>2725</v>
      </c>
      <c r="T586" t="s">
        <v>2703</v>
      </c>
    </row>
    <row r="587" spans="1:31" ht="14.25">
      <c r="H587" s="151"/>
      <c r="J587" s="189"/>
      <c r="V587" s="249"/>
      <c r="W587" s="249"/>
      <c r="X587" s="249"/>
      <c r="Y587" s="249"/>
      <c r="Z587" s="249"/>
      <c r="AA587" s="249"/>
      <c r="AB587" s="249"/>
      <c r="AC587" s="249"/>
      <c r="AD587" s="249"/>
      <c r="AE587" s="249"/>
    </row>
    <row r="588" spans="1:31">
      <c r="A588" t="s">
        <v>901</v>
      </c>
      <c r="B588" t="s">
        <v>1</v>
      </c>
      <c r="D588" t="s">
        <v>21</v>
      </c>
      <c r="F588" t="s">
        <v>154</v>
      </c>
      <c r="H588" s="79" t="s">
        <v>21</v>
      </c>
      <c r="J588" t="s">
        <v>704</v>
      </c>
      <c r="L588" t="s">
        <v>162</v>
      </c>
      <c r="N588" t="s">
        <v>1337</v>
      </c>
      <c r="P588" t="s">
        <v>13</v>
      </c>
      <c r="R588" t="s">
        <v>2724</v>
      </c>
      <c r="T588" t="s">
        <v>1343</v>
      </c>
    </row>
    <row r="589" spans="1:31">
      <c r="B589" t="s">
        <v>4</v>
      </c>
      <c r="D589" t="s">
        <v>33</v>
      </c>
      <c r="F589" t="s">
        <v>141</v>
      </c>
      <c r="H589" s="79" t="s">
        <v>17</v>
      </c>
      <c r="J589" t="s">
        <v>638</v>
      </c>
      <c r="L589" t="s">
        <v>142</v>
      </c>
      <c r="N589" t="s">
        <v>37</v>
      </c>
      <c r="P589" t="s">
        <v>643</v>
      </c>
      <c r="R589" t="s">
        <v>2705</v>
      </c>
      <c r="T589" t="s">
        <v>1665</v>
      </c>
    </row>
    <row r="590" spans="1:31">
      <c r="B590" t="s">
        <v>27</v>
      </c>
      <c r="D590" t="s">
        <v>31</v>
      </c>
      <c r="F590" t="s">
        <v>21</v>
      </c>
      <c r="H590" s="79" t="s">
        <v>154</v>
      </c>
      <c r="J590" t="s">
        <v>682</v>
      </c>
      <c r="L590" t="s">
        <v>39</v>
      </c>
      <c r="N590" t="s">
        <v>1350</v>
      </c>
      <c r="P590" t="s">
        <v>1666</v>
      </c>
      <c r="R590" t="s">
        <v>31</v>
      </c>
      <c r="T590" t="s">
        <v>3613</v>
      </c>
    </row>
    <row r="591" spans="1:31" ht="14.25">
      <c r="V591" s="249"/>
      <c r="W591" s="249"/>
      <c r="X591" s="249"/>
      <c r="Y591" s="108"/>
    </row>
    <row r="592" spans="1:31">
      <c r="A592" t="s">
        <v>902</v>
      </c>
      <c r="B592" t="s">
        <v>27</v>
      </c>
      <c r="D592" t="s">
        <v>33</v>
      </c>
      <c r="F592" t="s">
        <v>154</v>
      </c>
      <c r="H592" s="79" t="s">
        <v>141</v>
      </c>
      <c r="I592" s="17"/>
      <c r="J592" t="s">
        <v>1342</v>
      </c>
      <c r="L592" t="s">
        <v>704</v>
      </c>
      <c r="N592" t="s">
        <v>1350</v>
      </c>
      <c r="P592" t="s">
        <v>9</v>
      </c>
      <c r="R592" t="s">
        <v>2200</v>
      </c>
      <c r="T592" t="s">
        <v>1343</v>
      </c>
      <c r="X592" s="25"/>
    </row>
    <row r="593" spans="1:25">
      <c r="B593" t="s">
        <v>13</v>
      </c>
      <c r="D593" t="s">
        <v>21</v>
      </c>
      <c r="F593" t="s">
        <v>27</v>
      </c>
      <c r="H593" s="79" t="s">
        <v>158</v>
      </c>
      <c r="J593" t="s">
        <v>704</v>
      </c>
      <c r="L593" t="s">
        <v>11</v>
      </c>
      <c r="N593" t="s">
        <v>21</v>
      </c>
      <c r="P593" t="s">
        <v>1344</v>
      </c>
      <c r="R593" t="s">
        <v>2719</v>
      </c>
      <c r="T593" t="s">
        <v>3617</v>
      </c>
      <c r="X593" s="26"/>
      <c r="Y593" s="3"/>
    </row>
    <row r="594" spans="1:25">
      <c r="B594" t="s">
        <v>1</v>
      </c>
      <c r="D594" t="s">
        <v>31</v>
      </c>
      <c r="F594" t="s">
        <v>141</v>
      </c>
      <c r="H594" s="79" t="s">
        <v>21</v>
      </c>
      <c r="J594" t="s">
        <v>682</v>
      </c>
      <c r="L594" t="s">
        <v>658</v>
      </c>
      <c r="N594" t="s">
        <v>1337</v>
      </c>
      <c r="P594" t="s">
        <v>654</v>
      </c>
      <c r="R594" t="s">
        <v>3419</v>
      </c>
      <c r="T594" t="s">
        <v>33</v>
      </c>
      <c r="X594" s="21"/>
      <c r="Y594" s="3"/>
    </row>
    <row r="595" spans="1:25">
      <c r="H595" s="151"/>
      <c r="J595" s="189"/>
    </row>
    <row r="596" spans="1:25">
      <c r="A596" t="s">
        <v>903</v>
      </c>
      <c r="B596" t="s">
        <v>15</v>
      </c>
      <c r="D596" t="s">
        <v>21</v>
      </c>
      <c r="F596" t="s">
        <v>142</v>
      </c>
      <c r="H596" s="79" t="s">
        <v>694</v>
      </c>
      <c r="I596" s="10"/>
      <c r="J596" t="s">
        <v>154</v>
      </c>
      <c r="L596" t="s">
        <v>769</v>
      </c>
      <c r="N596" t="s">
        <v>1657</v>
      </c>
      <c r="P596" t="s">
        <v>2189</v>
      </c>
      <c r="R596" t="s">
        <v>2725</v>
      </c>
      <c r="T596" t="s">
        <v>2703</v>
      </c>
    </row>
    <row r="597" spans="1:25">
      <c r="B597" t="s">
        <v>1</v>
      </c>
      <c r="D597" t="s">
        <v>33</v>
      </c>
      <c r="F597" t="s">
        <v>29</v>
      </c>
      <c r="H597" s="79" t="s">
        <v>678</v>
      </c>
      <c r="I597" s="17"/>
      <c r="J597" t="s">
        <v>153</v>
      </c>
      <c r="L597" t="s">
        <v>704</v>
      </c>
      <c r="N597" t="s">
        <v>669</v>
      </c>
      <c r="P597" t="s">
        <v>23</v>
      </c>
      <c r="R597" t="s">
        <v>2206</v>
      </c>
      <c r="T597" t="s">
        <v>2710</v>
      </c>
    </row>
    <row r="598" spans="1:25">
      <c r="B598" t="s">
        <v>27</v>
      </c>
      <c r="D598" t="s">
        <v>23</v>
      </c>
      <c r="F598" t="s">
        <v>33</v>
      </c>
      <c r="H598" s="79" t="s">
        <v>633</v>
      </c>
      <c r="J598" t="s">
        <v>155</v>
      </c>
      <c r="L598" t="s">
        <v>643</v>
      </c>
      <c r="N598" t="s">
        <v>1337</v>
      </c>
      <c r="P598" t="s">
        <v>1349</v>
      </c>
      <c r="R598" t="s">
        <v>2722</v>
      </c>
      <c r="T598" t="s">
        <v>3636</v>
      </c>
    </row>
    <row r="599" spans="1:25">
      <c r="H599" s="151"/>
      <c r="J599" s="189"/>
    </row>
    <row r="600" spans="1:25">
      <c r="A600" t="s">
        <v>904</v>
      </c>
      <c r="B600" t="s">
        <v>1</v>
      </c>
      <c r="D600" t="s">
        <v>33</v>
      </c>
      <c r="F600" t="s">
        <v>29</v>
      </c>
      <c r="H600" s="79" t="s">
        <v>31</v>
      </c>
      <c r="J600" t="s">
        <v>1349</v>
      </c>
      <c r="L600" t="s">
        <v>769</v>
      </c>
      <c r="N600" t="s">
        <v>1337</v>
      </c>
      <c r="P600" t="s">
        <v>1341</v>
      </c>
      <c r="R600" t="s">
        <v>2200</v>
      </c>
      <c r="T600" t="s">
        <v>5473</v>
      </c>
    </row>
    <row r="601" spans="1:25">
      <c r="B601" t="s">
        <v>27</v>
      </c>
      <c r="D601" t="s">
        <v>23</v>
      </c>
      <c r="F601" t="s">
        <v>154</v>
      </c>
      <c r="H601" s="79" t="s">
        <v>11</v>
      </c>
      <c r="I601" s="10"/>
      <c r="J601" t="s">
        <v>649</v>
      </c>
      <c r="L601" t="s">
        <v>1657</v>
      </c>
      <c r="N601" t="s">
        <v>1350</v>
      </c>
      <c r="P601" t="s">
        <v>2210</v>
      </c>
      <c r="R601" t="s">
        <v>2211</v>
      </c>
      <c r="T601" t="s">
        <v>2198</v>
      </c>
    </row>
    <row r="602" spans="1:25">
      <c r="B602" t="s">
        <v>13</v>
      </c>
      <c r="D602" t="s">
        <v>6</v>
      </c>
      <c r="F602" t="s">
        <v>11</v>
      </c>
      <c r="H602" s="79" t="s">
        <v>658</v>
      </c>
      <c r="I602" s="17"/>
      <c r="J602" t="s">
        <v>700</v>
      </c>
      <c r="L602" t="s">
        <v>643</v>
      </c>
      <c r="N602" t="s">
        <v>2161</v>
      </c>
      <c r="P602" t="s">
        <v>2194</v>
      </c>
      <c r="R602" t="s">
        <v>944</v>
      </c>
      <c r="T602" t="s">
        <v>653</v>
      </c>
    </row>
    <row r="603" spans="1:25">
      <c r="H603" s="79"/>
      <c r="I603" s="17"/>
      <c r="N603" t="s">
        <v>154</v>
      </c>
    </row>
    <row r="604" spans="1:25">
      <c r="H604" s="151"/>
    </row>
    <row r="605" spans="1:25">
      <c r="A605" t="s">
        <v>905</v>
      </c>
      <c r="B605" t="s">
        <v>23</v>
      </c>
      <c r="D605" t="s">
        <v>33</v>
      </c>
      <c r="F605" t="s">
        <v>154</v>
      </c>
      <c r="H605" s="79" t="s">
        <v>669</v>
      </c>
      <c r="J605" t="s">
        <v>183</v>
      </c>
      <c r="L605" t="s">
        <v>1351</v>
      </c>
      <c r="N605" t="s">
        <v>1337</v>
      </c>
      <c r="P605" t="s">
        <v>154</v>
      </c>
      <c r="R605" t="s">
        <v>1664</v>
      </c>
      <c r="T605" t="s">
        <v>3612</v>
      </c>
    </row>
    <row r="606" spans="1:25">
      <c r="B606" t="s">
        <v>1</v>
      </c>
      <c r="D606" t="s">
        <v>21</v>
      </c>
      <c r="F606" t="s">
        <v>35</v>
      </c>
      <c r="H606" s="79" t="s">
        <v>678</v>
      </c>
      <c r="J606" t="s">
        <v>183</v>
      </c>
      <c r="L606" t="s">
        <v>23</v>
      </c>
      <c r="N606" t="s">
        <v>1350</v>
      </c>
      <c r="P606" t="s">
        <v>2190</v>
      </c>
      <c r="R606" t="s">
        <v>1666</v>
      </c>
      <c r="T606" t="s">
        <v>2709</v>
      </c>
    </row>
    <row r="607" spans="1:25">
      <c r="B607" t="s">
        <v>178</v>
      </c>
      <c r="D607" t="s">
        <v>31</v>
      </c>
      <c r="F607" t="s">
        <v>141</v>
      </c>
      <c r="H607" s="79" t="s">
        <v>1</v>
      </c>
      <c r="I607" s="10"/>
      <c r="J607" t="s">
        <v>183</v>
      </c>
      <c r="L607" t="s">
        <v>1350</v>
      </c>
      <c r="N607" t="s">
        <v>1341</v>
      </c>
      <c r="P607" t="s">
        <v>1343</v>
      </c>
      <c r="R607" t="s">
        <v>2720</v>
      </c>
      <c r="T607" t="s">
        <v>2716</v>
      </c>
    </row>
    <row r="609" spans="1:20">
      <c r="A609" t="s">
        <v>906</v>
      </c>
      <c r="B609" t="s">
        <v>39</v>
      </c>
      <c r="D609" t="s">
        <v>23</v>
      </c>
      <c r="F609" t="s">
        <v>11</v>
      </c>
      <c r="H609" s="79" t="s">
        <v>158</v>
      </c>
      <c r="J609" t="s">
        <v>183</v>
      </c>
      <c r="L609" t="s">
        <v>704</v>
      </c>
      <c r="N609" t="s">
        <v>1337</v>
      </c>
      <c r="P609" t="s">
        <v>1666</v>
      </c>
      <c r="R609" t="s">
        <v>1653</v>
      </c>
      <c r="T609" t="s">
        <v>2715</v>
      </c>
    </row>
    <row r="610" spans="1:20">
      <c r="B610" t="s">
        <v>1</v>
      </c>
      <c r="D610" t="s">
        <v>144</v>
      </c>
      <c r="F610" t="s">
        <v>33</v>
      </c>
      <c r="H610" s="79" t="s">
        <v>31</v>
      </c>
      <c r="J610" t="s">
        <v>183</v>
      </c>
      <c r="L610" t="s">
        <v>39</v>
      </c>
      <c r="N610" t="s">
        <v>1350</v>
      </c>
      <c r="P610" t="s">
        <v>13</v>
      </c>
      <c r="R610" t="s">
        <v>2819</v>
      </c>
      <c r="T610" t="s">
        <v>3625</v>
      </c>
    </row>
    <row r="611" spans="1:20">
      <c r="B611" t="s">
        <v>15</v>
      </c>
      <c r="D611" t="s">
        <v>6</v>
      </c>
      <c r="F611" t="s">
        <v>154</v>
      </c>
      <c r="H611" s="79" t="s">
        <v>11</v>
      </c>
      <c r="J611" t="s">
        <v>183</v>
      </c>
      <c r="L611" t="s">
        <v>17</v>
      </c>
      <c r="N611" t="s">
        <v>37</v>
      </c>
      <c r="P611" t="s">
        <v>2212</v>
      </c>
      <c r="R611" t="s">
        <v>651</v>
      </c>
      <c r="T611" t="s">
        <v>2714</v>
      </c>
    </row>
    <row r="612" spans="1:20">
      <c r="H612" s="151"/>
      <c r="I612" s="10"/>
    </row>
    <row r="613" spans="1:20">
      <c r="A613" t="s">
        <v>907</v>
      </c>
      <c r="B613" t="s">
        <v>27</v>
      </c>
      <c r="D613" t="s">
        <v>4</v>
      </c>
      <c r="F613" t="s">
        <v>29</v>
      </c>
      <c r="H613" s="79" t="s">
        <v>643</v>
      </c>
      <c r="I613" s="17"/>
      <c r="J613" t="s">
        <v>183</v>
      </c>
      <c r="L613" t="s">
        <v>1351</v>
      </c>
      <c r="N613" t="s">
        <v>667</v>
      </c>
      <c r="P613" t="s">
        <v>2201</v>
      </c>
      <c r="R613" t="s">
        <v>2200</v>
      </c>
      <c r="T613" t="s">
        <v>183</v>
      </c>
    </row>
    <row r="614" spans="1:20">
      <c r="B614" t="s">
        <v>33</v>
      </c>
      <c r="D614" t="s">
        <v>33</v>
      </c>
      <c r="F614" t="s">
        <v>153</v>
      </c>
      <c r="H614" s="79" t="s">
        <v>694</v>
      </c>
      <c r="J614" t="s">
        <v>183</v>
      </c>
      <c r="L614" t="s">
        <v>687</v>
      </c>
      <c r="N614" t="s">
        <v>1351</v>
      </c>
      <c r="P614" t="s">
        <v>154</v>
      </c>
      <c r="R614" t="s">
        <v>154</v>
      </c>
      <c r="T614" t="s">
        <v>183</v>
      </c>
    </row>
    <row r="615" spans="1:20">
      <c r="B615" t="s">
        <v>935</v>
      </c>
      <c r="D615" t="s">
        <v>178</v>
      </c>
      <c r="F615" t="s">
        <v>31</v>
      </c>
      <c r="H615" s="79" t="s">
        <v>660</v>
      </c>
      <c r="J615" t="s">
        <v>183</v>
      </c>
      <c r="L615" t="s">
        <v>1350</v>
      </c>
      <c r="N615" t="s">
        <v>1350</v>
      </c>
      <c r="P615" t="s">
        <v>2191</v>
      </c>
      <c r="R615" t="s">
        <v>668</v>
      </c>
      <c r="T615" t="s">
        <v>183</v>
      </c>
    </row>
    <row r="616" spans="1:20">
      <c r="B616" t="s">
        <v>936</v>
      </c>
      <c r="H616" s="151"/>
    </row>
    <row r="617" spans="1:20">
      <c r="H617" s="151"/>
      <c r="I617" s="10"/>
    </row>
    <row r="618" spans="1:20">
      <c r="A618" t="s">
        <v>908</v>
      </c>
      <c r="B618" t="s">
        <v>1</v>
      </c>
      <c r="D618" t="s">
        <v>21</v>
      </c>
      <c r="F618" t="s">
        <v>11</v>
      </c>
      <c r="H618" s="79" t="s">
        <v>21</v>
      </c>
      <c r="I618" s="17"/>
      <c r="J618" t="s">
        <v>154</v>
      </c>
      <c r="L618" t="s">
        <v>39</v>
      </c>
      <c r="N618" t="s">
        <v>1337</v>
      </c>
      <c r="P618" t="s">
        <v>682</v>
      </c>
      <c r="R618" t="s">
        <v>2715</v>
      </c>
      <c r="T618" t="s">
        <v>2703</v>
      </c>
    </row>
    <row r="619" spans="1:20">
      <c r="A619" t="s">
        <v>909</v>
      </c>
      <c r="B619" t="s">
        <v>17</v>
      </c>
      <c r="D619" t="s">
        <v>23</v>
      </c>
      <c r="F619" t="s">
        <v>154</v>
      </c>
      <c r="H619" s="79" t="s">
        <v>158</v>
      </c>
      <c r="J619" t="s">
        <v>155</v>
      </c>
      <c r="L619" t="s">
        <v>704</v>
      </c>
      <c r="N619" t="s">
        <v>1350</v>
      </c>
      <c r="P619" t="s">
        <v>37</v>
      </c>
      <c r="R619" t="s">
        <v>2819</v>
      </c>
      <c r="T619" t="s">
        <v>653</v>
      </c>
    </row>
    <row r="620" spans="1:20">
      <c r="B620" t="s">
        <v>35</v>
      </c>
      <c r="D620" t="s">
        <v>144</v>
      </c>
      <c r="F620" t="s">
        <v>21</v>
      </c>
      <c r="H620" s="79" t="s">
        <v>11</v>
      </c>
      <c r="J620" t="s">
        <v>141</v>
      </c>
      <c r="L620" t="s">
        <v>654</v>
      </c>
      <c r="N620" t="s">
        <v>21</v>
      </c>
      <c r="P620" t="s">
        <v>155</v>
      </c>
      <c r="R620" t="s">
        <v>2704</v>
      </c>
      <c r="T620" t="s">
        <v>2715</v>
      </c>
    </row>
  </sheetData>
  <sortState xmlns:xlrd2="http://schemas.microsoft.com/office/spreadsheetml/2017/richdata2" ref="A4:H106">
    <sortCondition ref="A4:A106"/>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577"/>
  <sheetViews>
    <sheetView topLeftCell="A323" zoomScaleNormal="100" workbookViewId="0">
      <selection activeCell="L333" sqref="L333"/>
    </sheetView>
  </sheetViews>
  <sheetFormatPr defaultColWidth="8.85546875" defaultRowHeight="12.75"/>
  <cols>
    <col min="1" max="1" width="3.7109375" customWidth="1"/>
    <col min="2" max="2" width="11.7109375" customWidth="1"/>
    <col min="4" max="4" width="10.140625" bestFit="1" customWidth="1"/>
    <col min="5" max="11" width="11.7109375" customWidth="1"/>
    <col min="12" max="12" width="11.85546875" customWidth="1"/>
    <col min="13" max="13" width="11.7109375" customWidth="1"/>
    <col min="14" max="14" width="11.5703125" customWidth="1"/>
    <col min="15" max="16" width="14.7109375" customWidth="1"/>
    <col min="17" max="17" width="10" customWidth="1"/>
    <col min="18" max="18" width="12.7109375" customWidth="1"/>
    <col min="19" max="19" width="11.7109375" customWidth="1"/>
    <col min="20" max="21" width="14.7109375" customWidth="1"/>
    <col min="22" max="22" width="12.28515625" customWidth="1"/>
    <col min="23" max="23" width="12" customWidth="1"/>
    <col min="24" max="24" width="11.5703125" customWidth="1"/>
    <col min="25" max="25" width="12.42578125" customWidth="1"/>
  </cols>
  <sheetData>
    <row r="1" spans="1:5" ht="25.5">
      <c r="B1" s="121" t="s">
        <v>1027</v>
      </c>
    </row>
    <row r="2" spans="1:5" ht="20.25">
      <c r="B2" s="123" t="s">
        <v>1028</v>
      </c>
    </row>
    <row r="4" spans="1:5" ht="15.75">
      <c r="A4" s="124" t="s">
        <v>0</v>
      </c>
      <c r="B4" s="125" t="s">
        <v>15</v>
      </c>
      <c r="C4" s="125"/>
      <c r="D4" s="125"/>
      <c r="E4" s="126">
        <v>14116.8</v>
      </c>
    </row>
    <row r="5" spans="1:5" ht="15.75">
      <c r="A5" s="124" t="s">
        <v>2</v>
      </c>
      <c r="B5" s="38" t="s">
        <v>21</v>
      </c>
      <c r="C5" s="38"/>
      <c r="D5" s="38"/>
      <c r="E5" s="119">
        <v>13944.449999999997</v>
      </c>
    </row>
    <row r="6" spans="1:5" ht="15.75">
      <c r="A6" s="124" t="s">
        <v>3</v>
      </c>
      <c r="B6" s="38" t="s">
        <v>39</v>
      </c>
      <c r="C6" s="38"/>
      <c r="D6" s="38"/>
      <c r="E6" s="119">
        <v>13796.5</v>
      </c>
    </row>
    <row r="7" spans="1:5" ht="15.75">
      <c r="A7" s="124" t="s">
        <v>5</v>
      </c>
      <c r="B7" s="38" t="s">
        <v>180</v>
      </c>
      <c r="C7" s="38"/>
      <c r="D7" s="38"/>
      <c r="E7" s="119">
        <v>13499.599999999999</v>
      </c>
    </row>
    <row r="8" spans="1:5" ht="15.75">
      <c r="A8" s="124" t="s">
        <v>7</v>
      </c>
      <c r="B8" s="38" t="s">
        <v>9</v>
      </c>
      <c r="C8" s="38"/>
      <c r="D8" s="38"/>
      <c r="E8" s="119">
        <v>12660.250000000004</v>
      </c>
    </row>
    <row r="9" spans="1:5" ht="15.75">
      <c r="A9" s="124" t="s">
        <v>8</v>
      </c>
      <c r="B9" s="38" t="s">
        <v>31</v>
      </c>
      <c r="C9" s="38"/>
      <c r="D9" s="38"/>
      <c r="E9" s="119">
        <v>12509.800000000001</v>
      </c>
    </row>
    <row r="12" spans="1:5" ht="25.5">
      <c r="B12" s="121" t="s">
        <v>1029</v>
      </c>
    </row>
    <row r="13" spans="1:5" ht="20.25">
      <c r="B13" s="123" t="s">
        <v>1028</v>
      </c>
    </row>
    <row r="15" spans="1:5" ht="15.75">
      <c r="A15" s="124" t="s">
        <v>0</v>
      </c>
      <c r="B15" s="125" t="s">
        <v>21</v>
      </c>
      <c r="C15" s="125"/>
      <c r="D15" s="125"/>
      <c r="E15" s="126">
        <v>11561</v>
      </c>
    </row>
    <row r="16" spans="1:5" ht="15.75">
      <c r="A16" s="124" t="s">
        <v>2</v>
      </c>
      <c r="B16" s="38" t="s">
        <v>15</v>
      </c>
      <c r="C16" s="38"/>
      <c r="D16" s="38"/>
      <c r="E16" s="119">
        <v>10999.850000000002</v>
      </c>
    </row>
    <row r="17" spans="1:5" ht="15.75">
      <c r="A17" s="124" t="s">
        <v>3</v>
      </c>
      <c r="B17" s="38" t="s">
        <v>31</v>
      </c>
      <c r="C17" s="38"/>
      <c r="D17" s="38"/>
      <c r="E17" s="119">
        <v>10718.150000000001</v>
      </c>
    </row>
    <row r="18" spans="1:5" ht="15.75">
      <c r="A18" s="124" t="s">
        <v>5</v>
      </c>
      <c r="B18" s="38" t="s">
        <v>178</v>
      </c>
      <c r="C18" s="38"/>
      <c r="D18" s="38"/>
      <c r="E18" s="119">
        <v>8812.0000000000036</v>
      </c>
    </row>
    <row r="19" spans="1:5" ht="15.75">
      <c r="A19" s="124" t="s">
        <v>7</v>
      </c>
      <c r="B19" s="38" t="s">
        <v>35</v>
      </c>
      <c r="C19" s="38"/>
      <c r="D19" s="38"/>
      <c r="E19" s="119">
        <v>8808.9999999999982</v>
      </c>
    </row>
    <row r="20" spans="1:5" ht="15.75">
      <c r="A20" s="124" t="s">
        <v>8</v>
      </c>
      <c r="B20" s="38" t="s">
        <v>39</v>
      </c>
      <c r="C20" s="38"/>
      <c r="D20" s="38"/>
      <c r="E20" s="119">
        <v>8509.2000000000025</v>
      </c>
    </row>
    <row r="21" spans="1:5" ht="15.75">
      <c r="A21" s="124" t="s">
        <v>10</v>
      </c>
      <c r="B21" s="38" t="s">
        <v>25</v>
      </c>
      <c r="C21" s="38"/>
      <c r="D21" s="38"/>
      <c r="E21" s="119">
        <v>8247.3000000000029</v>
      </c>
    </row>
    <row r="22" spans="1:5" ht="15.75">
      <c r="A22" s="124" t="s">
        <v>12</v>
      </c>
      <c r="B22" s="38" t="s">
        <v>17</v>
      </c>
      <c r="C22" s="38"/>
      <c r="D22" s="38"/>
      <c r="E22" s="119">
        <v>7682.0999999999985</v>
      </c>
    </row>
    <row r="23" spans="1:5" ht="15.75">
      <c r="A23" s="124" t="s">
        <v>14</v>
      </c>
      <c r="B23" s="38" t="s">
        <v>180</v>
      </c>
      <c r="C23" s="38"/>
      <c r="D23" s="38"/>
      <c r="E23" s="119">
        <v>6934.3499999999985</v>
      </c>
    </row>
    <row r="24" spans="1:5" ht="15.75">
      <c r="A24" s="124" t="s">
        <v>16</v>
      </c>
      <c r="B24" s="38" t="s">
        <v>19</v>
      </c>
      <c r="C24" s="38"/>
      <c r="D24" s="38"/>
      <c r="E24" s="119">
        <v>6838.8500000000013</v>
      </c>
    </row>
    <row r="25" spans="1:5" ht="15.75">
      <c r="A25" s="124" t="s">
        <v>18</v>
      </c>
      <c r="B25" s="38" t="s">
        <v>9</v>
      </c>
      <c r="C25" s="38"/>
      <c r="D25" s="38"/>
      <c r="E25" s="119">
        <v>6357.6</v>
      </c>
    </row>
    <row r="26" spans="1:5" ht="15.75">
      <c r="A26" s="124" t="s">
        <v>20</v>
      </c>
      <c r="B26" s="38" t="s">
        <v>181</v>
      </c>
      <c r="C26" s="38"/>
      <c r="D26" s="38"/>
      <c r="E26" s="119">
        <v>5760.5500000000011</v>
      </c>
    </row>
    <row r="27" spans="1:5" ht="15.75">
      <c r="A27" s="124" t="s">
        <v>22</v>
      </c>
      <c r="B27" s="38" t="s">
        <v>37</v>
      </c>
      <c r="C27" s="38"/>
      <c r="D27" s="38"/>
      <c r="E27" s="119">
        <v>2164.25</v>
      </c>
    </row>
    <row r="28" spans="1:5" ht="15.75">
      <c r="A28" s="124" t="s">
        <v>24</v>
      </c>
      <c r="B28" s="38" t="s">
        <v>33</v>
      </c>
      <c r="C28" s="38"/>
      <c r="D28" s="38"/>
      <c r="E28" s="119">
        <v>1989.3000000000002</v>
      </c>
    </row>
    <row r="31" spans="1:5" ht="25.5">
      <c r="B31" s="121" t="s">
        <v>1030</v>
      </c>
    </row>
    <row r="32" spans="1:5" ht="20.25">
      <c r="B32" s="123" t="s">
        <v>1028</v>
      </c>
      <c r="C32" s="38"/>
      <c r="D32" s="38"/>
      <c r="E32" s="38"/>
    </row>
    <row r="34" spans="1:5" ht="15.75">
      <c r="A34" s="124" t="s">
        <v>0</v>
      </c>
      <c r="B34" s="125" t="s">
        <v>11</v>
      </c>
      <c r="C34" s="125"/>
      <c r="D34" s="125"/>
      <c r="E34" s="129">
        <v>25181.600000000002</v>
      </c>
    </row>
    <row r="35" spans="1:5" ht="15.75">
      <c r="A35" s="124" t="s">
        <v>2</v>
      </c>
      <c r="B35" s="38" t="s">
        <v>27</v>
      </c>
      <c r="C35" s="38"/>
      <c r="D35" s="38"/>
      <c r="E35" s="128">
        <v>24615.8</v>
      </c>
    </row>
    <row r="36" spans="1:5" ht="15.75">
      <c r="A36" s="124" t="s">
        <v>3</v>
      </c>
      <c r="B36" s="38" t="s">
        <v>17</v>
      </c>
      <c r="C36" s="38"/>
      <c r="D36" s="38"/>
      <c r="E36" s="128">
        <v>24226.499999999989</v>
      </c>
    </row>
    <row r="37" spans="1:5" ht="15.75">
      <c r="A37" s="124" t="s">
        <v>5</v>
      </c>
      <c r="B37" s="38" t="s">
        <v>21</v>
      </c>
      <c r="C37" s="38"/>
      <c r="D37" s="38"/>
      <c r="E37" s="128">
        <v>24210.500000000007</v>
      </c>
    </row>
    <row r="38" spans="1:5" ht="15.75">
      <c r="A38" s="124" t="s">
        <v>7</v>
      </c>
      <c r="B38" s="38" t="s">
        <v>23</v>
      </c>
      <c r="C38" s="38"/>
      <c r="D38" s="38"/>
      <c r="E38" s="128">
        <v>23615.950000000008</v>
      </c>
    </row>
    <row r="39" spans="1:5" ht="15.75">
      <c r="A39" s="124" t="s">
        <v>8</v>
      </c>
      <c r="B39" s="38" t="s">
        <v>31</v>
      </c>
      <c r="C39" s="38"/>
      <c r="D39" s="38"/>
      <c r="E39" s="128">
        <v>23125.300000000007</v>
      </c>
    </row>
    <row r="40" spans="1:5" ht="15.75">
      <c r="A40" s="124" t="s">
        <v>10</v>
      </c>
      <c r="B40" s="38" t="s">
        <v>25</v>
      </c>
      <c r="C40" s="38"/>
      <c r="D40" s="38"/>
      <c r="E40" s="128">
        <v>22998.299999999988</v>
      </c>
    </row>
    <row r="41" spans="1:5" ht="15.75">
      <c r="A41" s="124" t="s">
        <v>12</v>
      </c>
      <c r="B41" s="38" t="s">
        <v>39</v>
      </c>
      <c r="C41" s="38"/>
      <c r="D41" s="38"/>
      <c r="E41" s="128">
        <v>22970.799999999999</v>
      </c>
    </row>
    <row r="42" spans="1:5" ht="15.75">
      <c r="A42" s="124" t="s">
        <v>14</v>
      </c>
      <c r="B42" s="38" t="s">
        <v>33</v>
      </c>
      <c r="C42" s="38"/>
      <c r="D42" s="38"/>
      <c r="E42" s="128">
        <v>22562.800000000007</v>
      </c>
    </row>
    <row r="43" spans="1:5" ht="15.75">
      <c r="A43" s="124" t="s">
        <v>16</v>
      </c>
      <c r="B43" s="38" t="s">
        <v>178</v>
      </c>
      <c r="C43" s="38"/>
      <c r="D43" s="38"/>
      <c r="E43" s="128">
        <v>22398.45</v>
      </c>
    </row>
    <row r="44" spans="1:5" ht="15.75">
      <c r="A44" s="124" t="s">
        <v>18</v>
      </c>
      <c r="B44" s="38" t="s">
        <v>15</v>
      </c>
      <c r="C44" s="38"/>
      <c r="D44" s="38"/>
      <c r="E44" s="128">
        <v>22234.100000000013</v>
      </c>
    </row>
    <row r="45" spans="1:5" ht="15.75">
      <c r="A45" s="124" t="s">
        <v>20</v>
      </c>
      <c r="B45" s="38" t="s">
        <v>29</v>
      </c>
      <c r="C45" s="38"/>
      <c r="D45" s="38"/>
      <c r="E45" s="128">
        <v>22058.799999999992</v>
      </c>
    </row>
    <row r="46" spans="1:5" ht="15.75">
      <c r="A46" s="124" t="s">
        <v>22</v>
      </c>
      <c r="B46" s="38" t="s">
        <v>19</v>
      </c>
      <c r="C46" s="38"/>
      <c r="D46" s="38"/>
      <c r="E46" s="128">
        <v>21824.999999999993</v>
      </c>
    </row>
    <row r="47" spans="1:5" ht="15.75">
      <c r="A47" s="124" t="s">
        <v>24</v>
      </c>
      <c r="B47" s="38" t="s">
        <v>9</v>
      </c>
      <c r="C47" s="38"/>
      <c r="D47" s="38"/>
      <c r="E47" s="128">
        <v>21598.699999999993</v>
      </c>
    </row>
    <row r="48" spans="1:5" ht="15.75">
      <c r="A48" s="124" t="s">
        <v>26</v>
      </c>
      <c r="B48" s="38" t="s">
        <v>6</v>
      </c>
      <c r="C48" s="38"/>
      <c r="D48" s="38"/>
      <c r="E48" s="128">
        <v>20649.149999999994</v>
      </c>
    </row>
    <row r="49" spans="1:10" ht="15.75">
      <c r="A49" s="124" t="s">
        <v>28</v>
      </c>
      <c r="B49" s="38" t="s">
        <v>13</v>
      </c>
      <c r="C49" s="38"/>
      <c r="D49" s="38"/>
      <c r="E49" s="128">
        <v>20401.450000000004</v>
      </c>
    </row>
    <row r="50" spans="1:10" ht="15.75">
      <c r="A50" s="124" t="s">
        <v>30</v>
      </c>
      <c r="B50" s="38" t="s">
        <v>179</v>
      </c>
      <c r="C50" s="38"/>
      <c r="D50" s="38"/>
      <c r="E50" s="128">
        <v>20183.850000000006</v>
      </c>
    </row>
    <row r="51" spans="1:10" ht="15.75">
      <c r="A51" s="132" t="s">
        <v>32</v>
      </c>
      <c r="B51" s="133" t="s">
        <v>1</v>
      </c>
      <c r="C51" s="133"/>
      <c r="D51" s="133"/>
      <c r="E51" s="134">
        <v>19372.200000000004</v>
      </c>
    </row>
    <row r="52" spans="1:10" ht="15.75">
      <c r="A52" s="124" t="s">
        <v>34</v>
      </c>
      <c r="B52" s="131" t="s">
        <v>35</v>
      </c>
      <c r="C52" s="131"/>
      <c r="D52" s="131"/>
      <c r="E52" s="130">
        <v>19209.8</v>
      </c>
    </row>
    <row r="53" spans="1:10" ht="15.75">
      <c r="A53" s="124" t="s">
        <v>36</v>
      </c>
      <c r="B53" s="131" t="s">
        <v>37</v>
      </c>
      <c r="C53" s="131"/>
      <c r="D53" s="131"/>
      <c r="E53" s="130">
        <v>19202.400000000001</v>
      </c>
    </row>
    <row r="54" spans="1:10" ht="15.75">
      <c r="A54" s="124" t="s">
        <v>38</v>
      </c>
      <c r="B54" s="131" t="s">
        <v>4</v>
      </c>
      <c r="C54" s="131"/>
      <c r="D54" s="131"/>
      <c r="E54" s="130">
        <v>18759.550000000003</v>
      </c>
    </row>
    <row r="55" spans="1:10" ht="15.75">
      <c r="A55" s="124"/>
      <c r="B55" s="131"/>
      <c r="C55" s="131"/>
      <c r="D55" s="131"/>
      <c r="E55" s="130"/>
    </row>
    <row r="56" spans="1:10" ht="15.75">
      <c r="A56" s="38" t="s">
        <v>1035</v>
      </c>
      <c r="C56" s="131"/>
      <c r="D56" s="131"/>
      <c r="E56" s="130"/>
    </row>
    <row r="59" spans="1:10" ht="25.5">
      <c r="B59" s="121" t="s">
        <v>1032</v>
      </c>
    </row>
    <row r="60" spans="1:10" ht="20.25">
      <c r="B60" s="123" t="s">
        <v>1028</v>
      </c>
      <c r="G60" s="123" t="s">
        <v>1031</v>
      </c>
    </row>
    <row r="62" spans="1:10" ht="15.75">
      <c r="A62" s="124" t="s">
        <v>0</v>
      </c>
      <c r="B62" s="125" t="s">
        <v>21</v>
      </c>
      <c r="C62" s="125"/>
      <c r="D62" s="125"/>
      <c r="E62" s="129">
        <v>27839.499999999996</v>
      </c>
      <c r="F62" s="124" t="s">
        <v>0</v>
      </c>
      <c r="G62" s="125" t="s">
        <v>143</v>
      </c>
      <c r="H62" s="125"/>
      <c r="I62" s="125"/>
      <c r="J62" s="129">
        <v>27879.499999999993</v>
      </c>
    </row>
    <row r="63" spans="1:10" ht="15.75">
      <c r="A63" s="124" t="s">
        <v>2</v>
      </c>
      <c r="B63" s="38" t="s">
        <v>6</v>
      </c>
      <c r="C63" s="38"/>
      <c r="D63" s="38"/>
      <c r="E63" s="128">
        <v>26558.600000000009</v>
      </c>
      <c r="F63" s="124" t="s">
        <v>2</v>
      </c>
      <c r="G63" s="125" t="s">
        <v>144</v>
      </c>
      <c r="H63" s="125"/>
      <c r="I63" s="125"/>
      <c r="J63" s="129">
        <v>22817.800000000003</v>
      </c>
    </row>
    <row r="64" spans="1:10" ht="15.75">
      <c r="A64" s="124" t="s">
        <v>3</v>
      </c>
      <c r="B64" s="38" t="s">
        <v>11</v>
      </c>
      <c r="C64" s="38"/>
      <c r="D64" s="38"/>
      <c r="E64" s="128">
        <v>25759.099999999995</v>
      </c>
      <c r="F64" s="124" t="s">
        <v>3</v>
      </c>
      <c r="G64" s="138" t="s">
        <v>37</v>
      </c>
      <c r="H64" s="138"/>
      <c r="I64" s="138"/>
      <c r="J64" s="139">
        <v>22788.899999999998</v>
      </c>
    </row>
    <row r="65" spans="1:10" ht="15.75">
      <c r="A65" s="124" t="s">
        <v>5</v>
      </c>
      <c r="B65" s="38" t="s">
        <v>17</v>
      </c>
      <c r="C65" s="38"/>
      <c r="D65" s="38"/>
      <c r="E65" s="128">
        <v>25755.4</v>
      </c>
      <c r="F65" s="124" t="s">
        <v>5</v>
      </c>
      <c r="G65" s="136" t="s">
        <v>35</v>
      </c>
      <c r="H65" s="136"/>
      <c r="I65" s="136"/>
      <c r="J65" s="137">
        <v>21766.800000000007</v>
      </c>
    </row>
    <row r="66" spans="1:10" ht="15.75">
      <c r="A66" s="124" t="s">
        <v>7</v>
      </c>
      <c r="B66" s="38" t="s">
        <v>31</v>
      </c>
      <c r="C66" s="38"/>
      <c r="D66" s="38"/>
      <c r="E66" s="128">
        <v>25636.699999999997</v>
      </c>
      <c r="F66" s="124" t="s">
        <v>7</v>
      </c>
      <c r="G66" s="38" t="s">
        <v>142</v>
      </c>
      <c r="H66" s="38"/>
      <c r="I66" s="38"/>
      <c r="J66" s="128">
        <v>21685.999999999993</v>
      </c>
    </row>
    <row r="67" spans="1:10" ht="15.75">
      <c r="A67" s="124" t="s">
        <v>8</v>
      </c>
      <c r="B67" s="38" t="s">
        <v>33</v>
      </c>
      <c r="C67" s="38"/>
      <c r="D67" s="38"/>
      <c r="E67" s="128">
        <v>24833</v>
      </c>
      <c r="F67" s="124" t="s">
        <v>8</v>
      </c>
      <c r="G67" s="38" t="s">
        <v>141</v>
      </c>
      <c r="H67" s="38"/>
      <c r="I67" s="38"/>
      <c r="J67" s="128">
        <v>21095.999999999996</v>
      </c>
    </row>
    <row r="68" spans="1:10" ht="15.75">
      <c r="A68" s="124" t="s">
        <v>10</v>
      </c>
      <c r="B68" s="38" t="s">
        <v>9</v>
      </c>
      <c r="C68" s="38"/>
      <c r="D68" s="38"/>
      <c r="E68" s="128">
        <v>24665.000000000004</v>
      </c>
      <c r="F68" s="124" t="s">
        <v>10</v>
      </c>
      <c r="G68" s="38" t="s">
        <v>4</v>
      </c>
      <c r="H68" s="38"/>
      <c r="I68" s="38"/>
      <c r="J68" s="128">
        <v>18223.649999999994</v>
      </c>
    </row>
    <row r="69" spans="1:10" ht="15.75">
      <c r="A69" s="124" t="s">
        <v>12</v>
      </c>
      <c r="B69" s="38" t="s">
        <v>39</v>
      </c>
      <c r="C69" s="38"/>
      <c r="D69" s="38"/>
      <c r="E69" s="128">
        <v>24557.299999999988</v>
      </c>
    </row>
    <row r="70" spans="1:10" ht="15.75">
      <c r="A70" s="124" t="s">
        <v>14</v>
      </c>
      <c r="B70" s="38" t="s">
        <v>25</v>
      </c>
      <c r="C70" s="38"/>
      <c r="D70" s="38"/>
      <c r="E70" s="128">
        <v>23918.699999999997</v>
      </c>
    </row>
    <row r="71" spans="1:10" ht="15.75">
      <c r="A71" s="124" t="s">
        <v>16</v>
      </c>
      <c r="B71" s="38" t="s">
        <v>178</v>
      </c>
      <c r="C71" s="38"/>
      <c r="D71" s="38"/>
      <c r="E71" s="128">
        <v>23172.799999999999</v>
      </c>
    </row>
    <row r="72" spans="1:10" ht="15.75">
      <c r="A72" s="124" t="s">
        <v>18</v>
      </c>
      <c r="B72" s="38" t="s">
        <v>19</v>
      </c>
      <c r="C72" s="38"/>
      <c r="D72" s="38"/>
      <c r="E72" s="128">
        <v>23022.2</v>
      </c>
    </row>
    <row r="73" spans="1:10" ht="15.75">
      <c r="A73" s="124" t="s">
        <v>20</v>
      </c>
      <c r="B73" s="38" t="s">
        <v>13</v>
      </c>
      <c r="C73" s="38"/>
      <c r="D73" s="38"/>
      <c r="E73" s="128">
        <v>22808.300000000007</v>
      </c>
    </row>
    <row r="74" spans="1:10" ht="15.75">
      <c r="A74" s="124" t="s">
        <v>22</v>
      </c>
      <c r="B74" s="38" t="s">
        <v>1</v>
      </c>
      <c r="C74" s="38"/>
      <c r="D74" s="38"/>
      <c r="E74" s="128">
        <v>22608.299999999992</v>
      </c>
    </row>
    <row r="75" spans="1:10" ht="15.75">
      <c r="A75" s="132" t="s">
        <v>24</v>
      </c>
      <c r="B75" s="133" t="s">
        <v>15</v>
      </c>
      <c r="C75" s="133"/>
      <c r="D75" s="133"/>
      <c r="E75" s="134">
        <v>22360.5</v>
      </c>
    </row>
    <row r="76" spans="1:10" ht="15.75">
      <c r="A76" s="135" t="s">
        <v>26</v>
      </c>
      <c r="B76" s="136" t="s">
        <v>29</v>
      </c>
      <c r="C76" s="136"/>
      <c r="D76" s="136"/>
      <c r="E76" s="137">
        <v>22056.400000000005</v>
      </c>
    </row>
    <row r="77" spans="1:10" ht="15.75">
      <c r="A77" s="124" t="s">
        <v>28</v>
      </c>
      <c r="B77" s="131" t="s">
        <v>23</v>
      </c>
      <c r="C77" s="131"/>
      <c r="D77" s="131"/>
      <c r="E77" s="130">
        <v>21947.15</v>
      </c>
    </row>
    <row r="78" spans="1:10" ht="15.75">
      <c r="A78" s="124" t="s">
        <v>30</v>
      </c>
      <c r="B78" s="131" t="s">
        <v>27</v>
      </c>
      <c r="C78" s="131"/>
      <c r="D78" s="131"/>
      <c r="E78" s="130">
        <v>21597</v>
      </c>
    </row>
    <row r="79" spans="1:10" ht="15.75">
      <c r="A79" s="124" t="s">
        <v>32</v>
      </c>
      <c r="B79" s="131" t="s">
        <v>179</v>
      </c>
      <c r="C79" s="131"/>
      <c r="D79" s="131"/>
      <c r="E79" s="130">
        <v>0</v>
      </c>
    </row>
    <row r="81" spans="1:10" ht="18.75">
      <c r="A81" s="122" t="s">
        <v>1033</v>
      </c>
    </row>
    <row r="82" spans="1:10" ht="15.75">
      <c r="B82" s="94" t="s">
        <v>29</v>
      </c>
      <c r="C82" s="94"/>
      <c r="D82" s="94"/>
      <c r="E82" s="128">
        <v>2180.6999999999998</v>
      </c>
    </row>
    <row r="83" spans="1:10" ht="15">
      <c r="B83" s="38" t="s">
        <v>35</v>
      </c>
      <c r="E83" s="127">
        <v>1220.5</v>
      </c>
    </row>
    <row r="86" spans="1:10" ht="25.5">
      <c r="B86" s="121" t="s">
        <v>1034</v>
      </c>
    </row>
    <row r="87" spans="1:10" ht="20.25">
      <c r="B87" s="123" t="s">
        <v>1028</v>
      </c>
      <c r="G87" s="123" t="s">
        <v>1031</v>
      </c>
    </row>
    <row r="89" spans="1:10" ht="15.75">
      <c r="A89" s="124" t="s">
        <v>0</v>
      </c>
      <c r="B89" s="125" t="s">
        <v>31</v>
      </c>
      <c r="C89" s="125"/>
      <c r="D89" s="125"/>
      <c r="E89" s="129">
        <v>28278.450000000004</v>
      </c>
      <c r="F89" s="124" t="s">
        <v>0</v>
      </c>
      <c r="G89" s="125" t="s">
        <v>141</v>
      </c>
      <c r="H89" s="125"/>
      <c r="I89" s="125"/>
      <c r="J89" s="129">
        <v>25151.149999999998</v>
      </c>
    </row>
    <row r="90" spans="1:10" ht="15.75">
      <c r="A90" s="124" t="s">
        <v>2</v>
      </c>
      <c r="B90" s="38" t="s">
        <v>17</v>
      </c>
      <c r="C90" s="38"/>
      <c r="D90" s="38"/>
      <c r="E90" s="128">
        <v>27966.649999999991</v>
      </c>
      <c r="F90" s="124" t="s">
        <v>2</v>
      </c>
      <c r="G90" s="125" t="s">
        <v>142</v>
      </c>
      <c r="H90" s="125"/>
      <c r="I90" s="125"/>
      <c r="J90" s="129">
        <v>24560.95</v>
      </c>
    </row>
    <row r="91" spans="1:10" ht="15.75">
      <c r="A91" s="124" t="s">
        <v>3</v>
      </c>
      <c r="B91" s="38" t="s">
        <v>21</v>
      </c>
      <c r="C91" s="38"/>
      <c r="D91" s="38"/>
      <c r="E91" s="128">
        <v>27920.300000000003</v>
      </c>
      <c r="F91" s="124" t="s">
        <v>3</v>
      </c>
      <c r="G91" s="138" t="s">
        <v>154</v>
      </c>
      <c r="H91" s="138"/>
      <c r="I91" s="138"/>
      <c r="J91" s="139">
        <v>24056.199999999993</v>
      </c>
    </row>
    <row r="92" spans="1:10" ht="15.75">
      <c r="A92" s="124" t="s">
        <v>5</v>
      </c>
      <c r="B92" s="38" t="s">
        <v>25</v>
      </c>
      <c r="C92" s="38"/>
      <c r="D92" s="38"/>
      <c r="E92" s="128">
        <v>26854.199999999993</v>
      </c>
      <c r="F92" s="124" t="s">
        <v>5</v>
      </c>
      <c r="G92" s="142" t="s">
        <v>158</v>
      </c>
      <c r="H92" s="142"/>
      <c r="I92" s="142"/>
      <c r="J92" s="143">
        <v>23380.75</v>
      </c>
    </row>
    <row r="93" spans="1:10" ht="15.75">
      <c r="A93" s="124" t="s">
        <v>7</v>
      </c>
      <c r="B93" s="38" t="s">
        <v>9</v>
      </c>
      <c r="C93" s="38"/>
      <c r="D93" s="38"/>
      <c r="E93" s="128">
        <v>26212.750000000004</v>
      </c>
      <c r="F93" s="124" t="s">
        <v>7</v>
      </c>
      <c r="G93" s="38" t="s">
        <v>162</v>
      </c>
      <c r="H93" s="38"/>
      <c r="I93" s="38"/>
      <c r="J93" s="128">
        <v>22865.5</v>
      </c>
    </row>
    <row r="94" spans="1:10" ht="15.75">
      <c r="A94" s="124" t="s">
        <v>8</v>
      </c>
      <c r="B94" s="38" t="s">
        <v>143</v>
      </c>
      <c r="C94" s="38"/>
      <c r="D94" s="38"/>
      <c r="E94" s="128">
        <v>25716.000000000004</v>
      </c>
      <c r="F94" s="124" t="s">
        <v>8</v>
      </c>
      <c r="G94" s="38" t="s">
        <v>153</v>
      </c>
      <c r="H94" s="38"/>
      <c r="I94" s="38"/>
      <c r="J94" s="128">
        <v>22733.099999999988</v>
      </c>
    </row>
    <row r="95" spans="1:10" ht="15.75">
      <c r="A95" s="124" t="s">
        <v>10</v>
      </c>
      <c r="B95" s="38" t="s">
        <v>11</v>
      </c>
      <c r="C95" s="38"/>
      <c r="D95" s="38"/>
      <c r="E95" s="128">
        <v>25410.850000000009</v>
      </c>
      <c r="F95" s="124" t="s">
        <v>10</v>
      </c>
      <c r="G95" s="38" t="s">
        <v>27</v>
      </c>
      <c r="H95" s="38"/>
      <c r="I95" s="38"/>
      <c r="J95" s="128">
        <v>22456.449999999997</v>
      </c>
    </row>
    <row r="96" spans="1:10" ht="15.75">
      <c r="A96" s="124" t="s">
        <v>12</v>
      </c>
      <c r="B96" s="38" t="s">
        <v>33</v>
      </c>
      <c r="C96" s="38"/>
      <c r="D96" s="38"/>
      <c r="E96" s="128">
        <v>24698.149999999998</v>
      </c>
      <c r="F96" s="124" t="s">
        <v>12</v>
      </c>
      <c r="G96" s="38" t="s">
        <v>164</v>
      </c>
      <c r="H96" s="38"/>
      <c r="I96" s="38"/>
      <c r="J96" s="128">
        <v>22180.650000000016</v>
      </c>
    </row>
    <row r="97" spans="1:10" ht="15.75">
      <c r="A97" s="124" t="s">
        <v>14</v>
      </c>
      <c r="B97" s="38" t="s">
        <v>19</v>
      </c>
      <c r="C97" s="38"/>
      <c r="D97" s="38"/>
      <c r="E97" s="128">
        <v>24415.649999999998</v>
      </c>
      <c r="F97" s="124" t="s">
        <v>14</v>
      </c>
      <c r="G97" s="38" t="s">
        <v>35</v>
      </c>
      <c r="H97" s="38"/>
      <c r="I97" s="38"/>
      <c r="J97" s="128">
        <v>21781.150000000009</v>
      </c>
    </row>
    <row r="98" spans="1:10" ht="15.75">
      <c r="A98" s="124" t="s">
        <v>16</v>
      </c>
      <c r="B98" s="38" t="s">
        <v>29</v>
      </c>
      <c r="C98" s="38"/>
      <c r="D98" s="38"/>
      <c r="E98" s="128">
        <v>23372.449999999993</v>
      </c>
      <c r="F98" s="124" t="s">
        <v>16</v>
      </c>
      <c r="G98" s="38" t="s">
        <v>155</v>
      </c>
      <c r="H98" s="38"/>
      <c r="I98" s="38"/>
      <c r="J98" s="128">
        <v>21629.100000000002</v>
      </c>
    </row>
    <row r="99" spans="1:10" ht="15.75">
      <c r="A99" s="124" t="s">
        <v>18</v>
      </c>
      <c r="B99" s="38" t="s">
        <v>39</v>
      </c>
      <c r="C99" s="38"/>
      <c r="D99" s="38"/>
      <c r="E99" s="128">
        <v>22977.399999999998</v>
      </c>
      <c r="F99" s="124" t="s">
        <v>18</v>
      </c>
      <c r="G99" s="38" t="s">
        <v>156</v>
      </c>
      <c r="H99" s="38"/>
      <c r="I99" s="38"/>
      <c r="J99" s="128">
        <v>20045.599999999995</v>
      </c>
    </row>
    <row r="100" spans="1:10" ht="15.75">
      <c r="A100" s="124" t="s">
        <v>20</v>
      </c>
      <c r="B100" s="38" t="s">
        <v>6</v>
      </c>
      <c r="C100" s="38"/>
      <c r="D100" s="38"/>
      <c r="E100" s="128">
        <v>22326.3</v>
      </c>
      <c r="F100" s="124" t="s">
        <v>20</v>
      </c>
      <c r="G100" s="38" t="s">
        <v>4</v>
      </c>
      <c r="H100" s="38"/>
      <c r="I100" s="38"/>
      <c r="J100" s="128">
        <v>19829.399999999994</v>
      </c>
    </row>
    <row r="101" spans="1:10" ht="15.75">
      <c r="A101" s="124" t="s">
        <v>22</v>
      </c>
      <c r="B101" s="38" t="s">
        <v>37</v>
      </c>
      <c r="C101" s="38"/>
      <c r="D101" s="38"/>
      <c r="E101" s="128">
        <v>21961.7</v>
      </c>
      <c r="F101" s="124" t="s">
        <v>22</v>
      </c>
      <c r="G101" s="38" t="s">
        <v>23</v>
      </c>
      <c r="H101" s="38"/>
      <c r="I101" s="38"/>
      <c r="J101" s="128">
        <v>19545.199999999997</v>
      </c>
    </row>
    <row r="102" spans="1:10" ht="15.75">
      <c r="A102" s="132" t="s">
        <v>24</v>
      </c>
      <c r="B102" s="133" t="s">
        <v>144</v>
      </c>
      <c r="C102" s="133"/>
      <c r="D102" s="133"/>
      <c r="E102" s="134">
        <v>20348.300000000007</v>
      </c>
    </row>
    <row r="103" spans="1:10" ht="15.75">
      <c r="A103" s="135" t="s">
        <v>26</v>
      </c>
      <c r="B103" s="140" t="s">
        <v>1</v>
      </c>
      <c r="C103" s="140"/>
      <c r="D103" s="140"/>
      <c r="E103" s="141">
        <v>19865.350000000006</v>
      </c>
    </row>
    <row r="104" spans="1:10" ht="15.75">
      <c r="A104" s="124" t="s">
        <v>28</v>
      </c>
      <c r="B104" s="131" t="s">
        <v>15</v>
      </c>
      <c r="C104" s="131"/>
      <c r="D104" s="131"/>
      <c r="E104" s="130">
        <v>19819.900000000001</v>
      </c>
    </row>
    <row r="105" spans="1:10" ht="15.75">
      <c r="A105" s="124" t="s">
        <v>30</v>
      </c>
      <c r="B105" s="131" t="s">
        <v>13</v>
      </c>
      <c r="C105" s="131"/>
      <c r="D105" s="131"/>
      <c r="E105" s="130">
        <v>19409.549999999992</v>
      </c>
    </row>
    <row r="106" spans="1:10" ht="15.75">
      <c r="A106" s="124" t="s">
        <v>32</v>
      </c>
      <c r="B106" s="131" t="s">
        <v>178</v>
      </c>
      <c r="C106" s="51"/>
      <c r="D106" s="51"/>
      <c r="E106" s="130">
        <v>0</v>
      </c>
    </row>
    <row r="108" spans="1:10" ht="18.75">
      <c r="A108" s="122" t="s">
        <v>1033</v>
      </c>
    </row>
    <row r="109" spans="1:10" ht="15">
      <c r="B109" s="38" t="s">
        <v>1</v>
      </c>
      <c r="E109" s="127">
        <v>1612.6</v>
      </c>
    </row>
    <row r="110" spans="1:10" ht="15.75">
      <c r="B110" s="94" t="s">
        <v>158</v>
      </c>
      <c r="C110" s="50"/>
      <c r="D110" s="50"/>
      <c r="E110" s="128">
        <v>3310.2</v>
      </c>
    </row>
    <row r="111" spans="1:10" ht="15.75">
      <c r="B111" s="94"/>
      <c r="C111" s="50"/>
      <c r="D111" s="50"/>
      <c r="E111" s="128"/>
    </row>
    <row r="112" spans="1:10" ht="15.75">
      <c r="A112" s="38" t="s">
        <v>1036</v>
      </c>
      <c r="B112" s="94"/>
      <c r="C112" s="50"/>
      <c r="D112" s="50"/>
      <c r="E112" s="128"/>
    </row>
    <row r="115" spans="1:10" ht="25.5">
      <c r="B115" s="121" t="s">
        <v>1037</v>
      </c>
    </row>
    <row r="116" spans="1:10" ht="20.25">
      <c r="B116" s="123" t="s">
        <v>1028</v>
      </c>
      <c r="G116" s="123" t="s">
        <v>1031</v>
      </c>
    </row>
    <row r="118" spans="1:10" ht="15.75">
      <c r="A118" s="124" t="s">
        <v>0</v>
      </c>
      <c r="B118" s="125" t="s">
        <v>31</v>
      </c>
      <c r="C118" s="125"/>
      <c r="D118" s="125"/>
      <c r="E118" s="129">
        <v>30226.099999999995</v>
      </c>
      <c r="F118" s="206" t="s">
        <v>0</v>
      </c>
      <c r="G118" s="125" t="s">
        <v>682</v>
      </c>
      <c r="H118" s="125"/>
      <c r="I118" s="125"/>
      <c r="J118" s="129">
        <v>27080.000000000007</v>
      </c>
    </row>
    <row r="119" spans="1:10" ht="15.75">
      <c r="A119" s="124" t="s">
        <v>2</v>
      </c>
      <c r="B119" s="38" t="s">
        <v>154</v>
      </c>
      <c r="C119" s="125"/>
      <c r="D119" s="125"/>
      <c r="E119" s="128">
        <v>29814.699999999997</v>
      </c>
      <c r="F119" s="206" t="s">
        <v>2</v>
      </c>
      <c r="G119" s="125" t="s">
        <v>649</v>
      </c>
      <c r="H119" s="125"/>
      <c r="I119" s="125"/>
      <c r="J119" s="129">
        <v>26549.400000000012</v>
      </c>
    </row>
    <row r="120" spans="1:10" ht="15.75">
      <c r="A120" s="124" t="s">
        <v>3</v>
      </c>
      <c r="B120" s="38" t="s">
        <v>11</v>
      </c>
      <c r="C120" s="38"/>
      <c r="D120" s="38"/>
      <c r="E120" s="128">
        <v>28758.699999999997</v>
      </c>
      <c r="F120" s="206" t="s">
        <v>3</v>
      </c>
      <c r="G120" s="138" t="s">
        <v>704</v>
      </c>
      <c r="H120" s="150"/>
      <c r="I120" s="150"/>
      <c r="J120" s="139">
        <v>25998.900000000005</v>
      </c>
    </row>
    <row r="121" spans="1:10" ht="15.75">
      <c r="A121" s="124" t="s">
        <v>5</v>
      </c>
      <c r="B121" s="38" t="s">
        <v>39</v>
      </c>
      <c r="C121" s="38"/>
      <c r="D121" s="38"/>
      <c r="E121" s="128">
        <v>26880.399999999994</v>
      </c>
      <c r="F121" s="206" t="s">
        <v>5</v>
      </c>
      <c r="G121" s="136" t="s">
        <v>694</v>
      </c>
      <c r="H121" s="136"/>
      <c r="I121" s="136"/>
      <c r="J121" s="137">
        <v>25958.799999999992</v>
      </c>
    </row>
    <row r="122" spans="1:10" ht="15.75">
      <c r="A122" s="124" t="s">
        <v>7</v>
      </c>
      <c r="B122" s="38" t="s">
        <v>142</v>
      </c>
      <c r="C122" s="38"/>
      <c r="D122" s="38"/>
      <c r="E122" s="128">
        <v>26580.85</v>
      </c>
      <c r="F122" s="206" t="s">
        <v>7</v>
      </c>
      <c r="G122" s="38" t="s">
        <v>683</v>
      </c>
      <c r="H122" s="38"/>
      <c r="I122" s="38"/>
      <c r="J122" s="128">
        <v>25919.4</v>
      </c>
    </row>
    <row r="123" spans="1:10" ht="15.75">
      <c r="A123" s="124" t="s">
        <v>8</v>
      </c>
      <c r="B123" s="38" t="s">
        <v>141</v>
      </c>
      <c r="C123" s="38"/>
      <c r="D123" s="38"/>
      <c r="E123" s="128">
        <v>26572.299999999996</v>
      </c>
      <c r="F123" s="206" t="s">
        <v>8</v>
      </c>
      <c r="G123" s="38" t="s">
        <v>643</v>
      </c>
      <c r="H123" s="38"/>
      <c r="I123" s="38"/>
      <c r="J123" s="128">
        <v>25784.399999999998</v>
      </c>
    </row>
    <row r="124" spans="1:10" ht="15.75">
      <c r="A124" s="124" t="s">
        <v>10</v>
      </c>
      <c r="B124" s="38" t="s">
        <v>17</v>
      </c>
      <c r="C124" s="38"/>
      <c r="D124" s="38"/>
      <c r="E124" s="128">
        <v>26395.999999999989</v>
      </c>
      <c r="F124" s="206" t="s">
        <v>10</v>
      </c>
      <c r="G124" s="38" t="s">
        <v>667</v>
      </c>
      <c r="H124" s="38"/>
      <c r="I124" s="38"/>
      <c r="J124" s="128">
        <v>25657.550000000003</v>
      </c>
    </row>
    <row r="125" spans="1:10" ht="15.75">
      <c r="A125" s="124" t="s">
        <v>12</v>
      </c>
      <c r="B125" s="38" t="s">
        <v>21</v>
      </c>
      <c r="C125" s="38"/>
      <c r="D125" s="38"/>
      <c r="E125" s="128">
        <v>25896.6</v>
      </c>
      <c r="F125" s="206" t="s">
        <v>12</v>
      </c>
      <c r="G125" s="38" t="s">
        <v>700</v>
      </c>
      <c r="H125" s="38"/>
      <c r="I125" s="38"/>
      <c r="J125" s="128">
        <v>25654.95</v>
      </c>
    </row>
    <row r="126" spans="1:10" ht="15.75">
      <c r="A126" s="124" t="s">
        <v>14</v>
      </c>
      <c r="B126" s="38" t="s">
        <v>143</v>
      </c>
      <c r="C126" s="38"/>
      <c r="D126" s="38"/>
      <c r="E126" s="128">
        <v>25629.900000000005</v>
      </c>
      <c r="F126" s="206" t="s">
        <v>14</v>
      </c>
      <c r="G126" s="38" t="s">
        <v>651</v>
      </c>
      <c r="H126" s="38"/>
      <c r="I126" s="38"/>
      <c r="J126" s="128">
        <v>25598.399999999987</v>
      </c>
    </row>
    <row r="127" spans="1:10" ht="15.75">
      <c r="A127" s="124" t="s">
        <v>16</v>
      </c>
      <c r="B127" s="38" t="s">
        <v>19</v>
      </c>
      <c r="C127" s="38"/>
      <c r="D127" s="38"/>
      <c r="E127" s="128">
        <v>25368.800000000003</v>
      </c>
      <c r="F127" s="206" t="s">
        <v>16</v>
      </c>
      <c r="G127" s="38" t="s">
        <v>162</v>
      </c>
      <c r="H127" s="38"/>
      <c r="I127" s="38"/>
      <c r="J127" s="128">
        <v>25507.900000000005</v>
      </c>
    </row>
    <row r="128" spans="1:10" ht="15.75">
      <c r="A128" s="124" t="s">
        <v>18</v>
      </c>
      <c r="B128" s="38" t="s">
        <v>37</v>
      </c>
      <c r="C128" s="38"/>
      <c r="D128" s="38"/>
      <c r="E128" s="128">
        <v>25036.800000000007</v>
      </c>
      <c r="F128" s="206" t="s">
        <v>18</v>
      </c>
      <c r="G128" s="38" t="s">
        <v>687</v>
      </c>
      <c r="H128" s="38"/>
      <c r="I128" s="38"/>
      <c r="J128" s="128">
        <v>25126.399999999994</v>
      </c>
    </row>
    <row r="129" spans="1:10" ht="15.75">
      <c r="A129" s="124" t="s">
        <v>20</v>
      </c>
      <c r="B129" s="38" t="s">
        <v>33</v>
      </c>
      <c r="C129" s="38"/>
      <c r="D129" s="38"/>
      <c r="E129" s="128">
        <v>24935.500000000004</v>
      </c>
      <c r="F129" s="206" t="s">
        <v>20</v>
      </c>
      <c r="G129" s="38" t="s">
        <v>653</v>
      </c>
      <c r="H129" s="38"/>
      <c r="I129" s="38"/>
      <c r="J129" s="128">
        <v>24790.400000000005</v>
      </c>
    </row>
    <row r="130" spans="1:10" ht="15.75">
      <c r="A130" s="124" t="s">
        <v>22</v>
      </c>
      <c r="B130" s="38" t="s">
        <v>25</v>
      </c>
      <c r="C130" s="38"/>
      <c r="D130" s="38"/>
      <c r="E130" s="128">
        <v>24733.800000000007</v>
      </c>
      <c r="F130" s="206" t="s">
        <v>22</v>
      </c>
      <c r="G130" s="38" t="s">
        <v>27</v>
      </c>
      <c r="H130" s="38"/>
      <c r="I130" s="131"/>
      <c r="J130" s="128">
        <v>24668.700000000004</v>
      </c>
    </row>
    <row r="131" spans="1:10" ht="15.75">
      <c r="A131" s="132" t="s">
        <v>24</v>
      </c>
      <c r="B131" s="133" t="s">
        <v>9</v>
      </c>
      <c r="C131" s="145"/>
      <c r="D131" s="145"/>
      <c r="E131" s="134">
        <v>23675.30000000001</v>
      </c>
      <c r="F131" s="206" t="s">
        <v>24</v>
      </c>
      <c r="G131" s="38" t="s">
        <v>662</v>
      </c>
      <c r="H131" s="38"/>
      <c r="I131" s="38"/>
      <c r="J131" s="128">
        <v>24658.400000000001</v>
      </c>
    </row>
    <row r="132" spans="1:10" ht="15.75">
      <c r="A132" s="135" t="s">
        <v>26</v>
      </c>
      <c r="B132" s="136" t="s">
        <v>158</v>
      </c>
      <c r="C132" s="136"/>
      <c r="D132" s="136"/>
      <c r="E132" s="137">
        <v>23531</v>
      </c>
      <c r="F132" s="124" t="s">
        <v>26</v>
      </c>
      <c r="G132" s="38" t="s">
        <v>633</v>
      </c>
      <c r="H132" s="94"/>
      <c r="I132" s="94"/>
      <c r="J132" s="128">
        <v>24202.700000000012</v>
      </c>
    </row>
    <row r="133" spans="1:10" ht="15.75">
      <c r="A133" s="124" t="s">
        <v>28</v>
      </c>
      <c r="B133" s="131" t="s">
        <v>6</v>
      </c>
      <c r="C133" s="131"/>
      <c r="D133" s="131"/>
      <c r="E133" s="130">
        <v>23004.35</v>
      </c>
      <c r="F133" s="124" t="s">
        <v>28</v>
      </c>
      <c r="G133" s="38" t="s">
        <v>654</v>
      </c>
      <c r="H133" s="38"/>
      <c r="I133" s="38"/>
      <c r="J133" s="128">
        <v>24009.299999999992</v>
      </c>
    </row>
    <row r="134" spans="1:10" ht="15.75">
      <c r="A134" s="124" t="s">
        <v>30</v>
      </c>
      <c r="B134" s="131" t="s">
        <v>144</v>
      </c>
      <c r="C134" s="131"/>
      <c r="D134" s="131"/>
      <c r="E134" s="130">
        <v>20555.5</v>
      </c>
      <c r="F134" s="124" t="s">
        <v>30</v>
      </c>
      <c r="G134" s="38" t="s">
        <v>153</v>
      </c>
      <c r="H134" s="38"/>
      <c r="I134" s="38"/>
      <c r="J134" s="128">
        <v>23917.800000000007</v>
      </c>
    </row>
    <row r="135" spans="1:10" ht="15.75">
      <c r="A135" s="124" t="s">
        <v>32</v>
      </c>
      <c r="B135" s="131" t="s">
        <v>29</v>
      </c>
      <c r="C135" s="131"/>
      <c r="D135" s="131"/>
      <c r="E135" s="130">
        <v>0</v>
      </c>
      <c r="F135" s="124" t="s">
        <v>32</v>
      </c>
      <c r="G135" s="133" t="s">
        <v>155</v>
      </c>
      <c r="H135" s="149"/>
      <c r="I135" s="149"/>
      <c r="J135" s="134">
        <v>23847.500000000004</v>
      </c>
    </row>
    <row r="136" spans="1:10" ht="15.75">
      <c r="F136" s="124" t="s">
        <v>34</v>
      </c>
      <c r="G136" s="131" t="s">
        <v>674</v>
      </c>
      <c r="H136" s="38"/>
      <c r="I136" s="38"/>
      <c r="J136" s="130">
        <v>23690.200000000004</v>
      </c>
    </row>
    <row r="137" spans="1:10" ht="18.75">
      <c r="A137" s="122" t="s">
        <v>1033</v>
      </c>
      <c r="F137" s="124" t="s">
        <v>36</v>
      </c>
      <c r="G137" s="131" t="s">
        <v>1</v>
      </c>
      <c r="H137" s="131"/>
      <c r="I137" s="131"/>
      <c r="J137" s="130">
        <v>23461.599999999999</v>
      </c>
    </row>
    <row r="138" spans="1:10" ht="15.75">
      <c r="B138" s="94" t="s">
        <v>158</v>
      </c>
      <c r="E138" s="119">
        <v>3639.2999999999993</v>
      </c>
      <c r="F138" s="124" t="s">
        <v>38</v>
      </c>
      <c r="G138" s="131" t="s">
        <v>658</v>
      </c>
      <c r="H138" s="131"/>
      <c r="I138" s="131"/>
      <c r="J138" s="130">
        <v>23161.80000000001</v>
      </c>
    </row>
    <row r="139" spans="1:10" ht="15.75">
      <c r="B139" s="38" t="s">
        <v>694</v>
      </c>
      <c r="C139" s="38"/>
      <c r="D139" s="38"/>
      <c r="E139" s="120">
        <v>1790.9999999999998</v>
      </c>
      <c r="F139" s="124" t="s">
        <v>145</v>
      </c>
      <c r="G139" s="131" t="s">
        <v>675</v>
      </c>
      <c r="H139" s="131"/>
      <c r="I139" s="131"/>
      <c r="J139" s="130">
        <v>22889.300000000007</v>
      </c>
    </row>
    <row r="140" spans="1:10" ht="15.75">
      <c r="B140" s="38"/>
      <c r="C140" s="38"/>
      <c r="D140" s="38"/>
      <c r="E140" s="128"/>
      <c r="F140" s="124" t="s">
        <v>146</v>
      </c>
      <c r="G140" s="131" t="s">
        <v>686</v>
      </c>
      <c r="H140" s="131"/>
      <c r="I140" s="131"/>
      <c r="J140" s="130">
        <v>22652.600000000006</v>
      </c>
    </row>
    <row r="141" spans="1:10" ht="15.75">
      <c r="A141" s="38" t="s">
        <v>1044</v>
      </c>
      <c r="B141" s="38"/>
      <c r="C141" s="38"/>
      <c r="D141" s="38"/>
      <c r="E141" s="128"/>
      <c r="F141" s="124" t="s">
        <v>147</v>
      </c>
      <c r="G141" s="131" t="s">
        <v>668</v>
      </c>
      <c r="H141" s="131"/>
      <c r="I141" s="131"/>
      <c r="J141" s="130">
        <v>22650.849999999991</v>
      </c>
    </row>
    <row r="142" spans="1:10" ht="15.75">
      <c r="B142" s="38"/>
      <c r="C142" s="38"/>
      <c r="D142" s="38"/>
      <c r="E142" s="128"/>
      <c r="F142" s="124" t="s">
        <v>151</v>
      </c>
      <c r="G142" s="131" t="s">
        <v>669</v>
      </c>
      <c r="H142" s="131"/>
      <c r="I142" s="131"/>
      <c r="J142" s="130">
        <v>22556.9</v>
      </c>
    </row>
    <row r="143" spans="1:10" ht="15.75">
      <c r="B143" s="38"/>
      <c r="C143" s="38"/>
      <c r="D143" s="38"/>
      <c r="E143" s="128"/>
      <c r="F143" s="18" t="s">
        <v>157</v>
      </c>
      <c r="G143" s="131" t="s">
        <v>13</v>
      </c>
      <c r="H143" s="131"/>
      <c r="I143" s="131"/>
      <c r="J143" s="130">
        <v>22416.200000000004</v>
      </c>
    </row>
    <row r="144" spans="1:10" ht="15.75">
      <c r="B144" s="38"/>
      <c r="C144" s="38"/>
      <c r="D144" s="38"/>
      <c r="E144" s="128"/>
      <c r="F144" s="124" t="s">
        <v>159</v>
      </c>
      <c r="G144" s="131" t="s">
        <v>638</v>
      </c>
      <c r="H144" s="38"/>
      <c r="I144" s="38"/>
      <c r="J144" s="130">
        <v>22388.400000000001</v>
      </c>
    </row>
    <row r="145" spans="1:19" ht="15.75">
      <c r="B145" s="38"/>
      <c r="C145" s="38"/>
      <c r="D145" s="38"/>
      <c r="E145" s="128"/>
      <c r="F145" s="124" t="s">
        <v>160</v>
      </c>
      <c r="G145" s="131" t="s">
        <v>23</v>
      </c>
      <c r="H145" s="131"/>
      <c r="I145" s="131"/>
      <c r="J145" s="130">
        <v>22129.3</v>
      </c>
      <c r="K145" s="124"/>
      <c r="N145" s="67"/>
      <c r="O145" s="67"/>
      <c r="P145" s="67"/>
      <c r="R145" s="67"/>
    </row>
    <row r="146" spans="1:19" ht="15.75">
      <c r="B146" s="38"/>
      <c r="C146" s="38"/>
      <c r="D146" s="38"/>
      <c r="E146" s="128"/>
      <c r="F146" s="124" t="s">
        <v>161</v>
      </c>
      <c r="G146" s="131" t="s">
        <v>678</v>
      </c>
      <c r="H146" s="131"/>
      <c r="I146" s="131"/>
      <c r="J146" s="130">
        <v>21386.699999999997</v>
      </c>
      <c r="K146" s="124"/>
      <c r="N146" s="67"/>
      <c r="O146" s="67"/>
      <c r="P146" s="67"/>
      <c r="R146" s="67"/>
    </row>
    <row r="147" spans="1:19" ht="15.75">
      <c r="B147" s="38"/>
      <c r="C147" s="38"/>
      <c r="D147" s="38"/>
      <c r="E147" s="128"/>
      <c r="F147" s="124" t="s">
        <v>163</v>
      </c>
      <c r="G147" s="131" t="s">
        <v>156</v>
      </c>
      <c r="H147" s="131"/>
      <c r="I147" s="131"/>
      <c r="J147" s="130">
        <v>21376.699999999997</v>
      </c>
      <c r="K147" s="124"/>
      <c r="N147" s="67"/>
      <c r="O147" s="67"/>
      <c r="P147" s="67"/>
      <c r="R147" s="67"/>
    </row>
    <row r="148" spans="1:19" ht="15.75">
      <c r="B148" s="38"/>
      <c r="C148" s="38"/>
      <c r="D148" s="38"/>
      <c r="E148" s="128"/>
      <c r="F148" s="124" t="s">
        <v>274</v>
      </c>
      <c r="G148" s="131" t="s">
        <v>660</v>
      </c>
      <c r="H148" s="131"/>
      <c r="I148" s="131"/>
      <c r="J148" s="130">
        <v>21320.950000000004</v>
      </c>
      <c r="K148" s="124"/>
      <c r="N148" s="67"/>
      <c r="O148" s="67"/>
      <c r="P148" s="67"/>
      <c r="R148" s="67"/>
    </row>
    <row r="149" spans="1:19" ht="15.75">
      <c r="B149" s="38"/>
      <c r="C149" s="38"/>
      <c r="D149" s="38"/>
      <c r="E149" s="128"/>
      <c r="F149" s="124" t="s">
        <v>275</v>
      </c>
      <c r="G149" s="131" t="s">
        <v>639</v>
      </c>
      <c r="H149" s="131"/>
      <c r="I149" s="131"/>
      <c r="J149" s="130">
        <v>21239.9</v>
      </c>
      <c r="K149" s="124"/>
      <c r="N149" s="67"/>
      <c r="O149" s="67"/>
      <c r="P149" s="67"/>
      <c r="R149" s="67"/>
    </row>
    <row r="150" spans="1:19" ht="15.75">
      <c r="B150" s="38"/>
      <c r="C150" s="38"/>
      <c r="D150" s="38"/>
      <c r="E150" s="128"/>
      <c r="F150" s="124" t="s">
        <v>276</v>
      </c>
      <c r="G150" s="131" t="s">
        <v>15</v>
      </c>
      <c r="H150" s="131"/>
      <c r="I150" s="131"/>
      <c r="J150" s="130">
        <v>21141.100000000002</v>
      </c>
      <c r="K150" s="124"/>
      <c r="N150" s="67"/>
      <c r="O150" s="67"/>
      <c r="P150" s="67"/>
      <c r="R150" s="67"/>
    </row>
    <row r="151" spans="1:19" ht="15.75">
      <c r="B151" s="38"/>
      <c r="C151" s="38"/>
      <c r="D151" s="38"/>
      <c r="E151" s="128"/>
      <c r="F151" s="124" t="s">
        <v>277</v>
      </c>
      <c r="G151" s="131" t="s">
        <v>692</v>
      </c>
      <c r="H151" s="131"/>
      <c r="I151" s="131"/>
      <c r="J151" s="130">
        <v>20196.700000000008</v>
      </c>
      <c r="K151" s="124"/>
      <c r="N151" s="67"/>
      <c r="O151" s="67"/>
      <c r="P151" s="67"/>
      <c r="R151" s="67"/>
    </row>
    <row r="152" spans="1:19" ht="15.75">
      <c r="B152" s="38"/>
      <c r="C152" s="38"/>
      <c r="D152" s="38"/>
      <c r="E152" s="128"/>
      <c r="F152" s="124" t="s">
        <v>640</v>
      </c>
      <c r="G152" s="131" t="s">
        <v>35</v>
      </c>
      <c r="H152" s="131"/>
      <c r="I152" s="131"/>
      <c r="J152" s="130">
        <v>19606.7</v>
      </c>
      <c r="K152" s="124"/>
      <c r="N152" s="67"/>
      <c r="O152" s="67"/>
      <c r="P152" s="67"/>
      <c r="R152" s="67"/>
    </row>
    <row r="153" spans="1:19" ht="15.75">
      <c r="B153" s="38"/>
      <c r="C153" s="38"/>
      <c r="D153" s="38"/>
      <c r="E153" s="128"/>
      <c r="F153" s="124" t="s">
        <v>641</v>
      </c>
      <c r="G153" s="145" t="s">
        <v>4</v>
      </c>
      <c r="H153" s="145"/>
      <c r="I153" s="145"/>
      <c r="J153" s="144">
        <v>18877.3</v>
      </c>
      <c r="K153" s="132"/>
      <c r="N153" s="67"/>
      <c r="O153" s="67"/>
      <c r="P153" s="67"/>
      <c r="R153" s="67"/>
    </row>
    <row r="154" spans="1:19" ht="15.75">
      <c r="B154" s="38"/>
      <c r="C154" s="38"/>
      <c r="D154" s="38"/>
      <c r="E154" s="128"/>
      <c r="F154" s="124" t="s">
        <v>642</v>
      </c>
      <c r="G154" s="147" t="s">
        <v>688</v>
      </c>
      <c r="H154" s="147"/>
      <c r="I154" s="147"/>
      <c r="J154" s="146">
        <v>18684.25</v>
      </c>
      <c r="K154" s="124"/>
      <c r="N154" s="67"/>
      <c r="O154" s="67"/>
      <c r="P154" s="67"/>
      <c r="R154" s="67"/>
    </row>
    <row r="155" spans="1:19" ht="15.75">
      <c r="B155" s="38"/>
      <c r="C155" s="38"/>
      <c r="D155" s="38"/>
      <c r="E155" s="128"/>
      <c r="N155" s="67"/>
      <c r="O155" s="148"/>
      <c r="P155" s="67"/>
      <c r="R155" s="67"/>
    </row>
    <row r="156" spans="1:19" ht="15.75">
      <c r="B156" s="38"/>
      <c r="C156" s="38"/>
      <c r="D156" s="38"/>
      <c r="E156" s="128"/>
      <c r="N156" s="67"/>
      <c r="O156" s="67"/>
      <c r="P156" s="67"/>
      <c r="R156" s="67"/>
    </row>
    <row r="157" spans="1:19" ht="25.5">
      <c r="B157" s="121" t="s">
        <v>1594</v>
      </c>
      <c r="C157" s="38"/>
      <c r="D157" s="38"/>
      <c r="E157" s="128"/>
      <c r="G157" s="38"/>
      <c r="N157" s="67"/>
      <c r="O157" s="67"/>
      <c r="P157" s="67"/>
      <c r="R157" s="67"/>
    </row>
    <row r="158" spans="1:19" ht="20.25">
      <c r="B158" s="202" t="s">
        <v>1179</v>
      </c>
      <c r="C158" s="203"/>
      <c r="D158" s="204"/>
      <c r="F158" s="205"/>
      <c r="G158" s="202" t="s">
        <v>1181</v>
      </c>
      <c r="H158" s="204"/>
      <c r="I158" s="204"/>
      <c r="K158" s="204"/>
      <c r="L158" s="202" t="s">
        <v>1180</v>
      </c>
      <c r="M158" s="204"/>
      <c r="O158" s="204"/>
      <c r="P158" s="202" t="s">
        <v>1182</v>
      </c>
      <c r="Q158" s="204"/>
      <c r="R158" s="204"/>
      <c r="S158" s="203"/>
    </row>
    <row r="159" spans="1:19" ht="20.25">
      <c r="B159" s="202"/>
      <c r="C159" s="203"/>
      <c r="D159" s="204"/>
      <c r="F159" s="205"/>
      <c r="G159" s="205"/>
      <c r="H159" s="204"/>
      <c r="I159" s="204"/>
      <c r="K159" s="204"/>
      <c r="L159" s="202"/>
      <c r="M159" s="204"/>
      <c r="O159" s="204"/>
      <c r="P159" s="202"/>
      <c r="Q159" s="204"/>
      <c r="R159" s="204"/>
      <c r="S159" s="203"/>
    </row>
    <row r="160" spans="1:19" ht="15.75">
      <c r="A160" s="206" t="s">
        <v>0</v>
      </c>
      <c r="B160" s="125" t="s">
        <v>154</v>
      </c>
      <c r="C160" s="39"/>
      <c r="D160" s="38"/>
      <c r="E160" s="72">
        <v>20951.199999999993</v>
      </c>
      <c r="F160" s="206" t="s">
        <v>0</v>
      </c>
      <c r="G160" s="125" t="s">
        <v>155</v>
      </c>
      <c r="H160" s="38"/>
      <c r="I160" s="38"/>
      <c r="J160" s="72">
        <v>21687.899999999998</v>
      </c>
      <c r="K160" s="206" t="s">
        <v>0</v>
      </c>
      <c r="L160" s="125" t="s">
        <v>638</v>
      </c>
      <c r="M160" s="38"/>
      <c r="N160" s="72">
        <v>18755.500000000011</v>
      </c>
      <c r="O160" s="206" t="s">
        <v>0</v>
      </c>
      <c r="P160" s="224" t="s">
        <v>1950</v>
      </c>
      <c r="Q160" s="39"/>
      <c r="R160" s="38"/>
      <c r="S160" s="72">
        <v>17703.699999999997</v>
      </c>
    </row>
    <row r="161" spans="1:19" ht="15.75">
      <c r="A161" s="206" t="s">
        <v>2</v>
      </c>
      <c r="B161" s="207" t="s">
        <v>682</v>
      </c>
      <c r="C161" s="39"/>
      <c r="D161" s="38"/>
      <c r="E161" s="72">
        <v>20056.299999999992</v>
      </c>
      <c r="F161" s="206" t="s">
        <v>2</v>
      </c>
      <c r="G161" s="125" t="s">
        <v>654</v>
      </c>
      <c r="H161" s="38"/>
      <c r="I161" s="38"/>
      <c r="J161" s="72">
        <v>20501.200000000004</v>
      </c>
      <c r="K161" s="206" t="s">
        <v>2</v>
      </c>
      <c r="L161" s="125" t="s">
        <v>23</v>
      </c>
      <c r="M161" s="38"/>
      <c r="N161" s="72">
        <v>17455.3</v>
      </c>
      <c r="O161" s="206" t="s">
        <v>2</v>
      </c>
      <c r="P161" s="225" t="s">
        <v>1337</v>
      </c>
      <c r="Q161" s="39"/>
      <c r="R161" s="38"/>
      <c r="S161" s="72">
        <v>17278.000000000004</v>
      </c>
    </row>
    <row r="162" spans="1:19" ht="15.75">
      <c r="A162" s="206" t="s">
        <v>3</v>
      </c>
      <c r="B162" s="207" t="s">
        <v>25</v>
      </c>
      <c r="C162" s="39"/>
      <c r="D162" s="38"/>
      <c r="E162" s="72">
        <v>18624.300000000007</v>
      </c>
      <c r="F162" s="206" t="s">
        <v>3</v>
      </c>
      <c r="G162" s="125" t="s">
        <v>683</v>
      </c>
      <c r="H162" s="38"/>
      <c r="I162" s="38"/>
      <c r="J162" s="72">
        <v>19707.000000000004</v>
      </c>
      <c r="K162" s="206" t="s">
        <v>3</v>
      </c>
      <c r="L162" s="125" t="s">
        <v>15</v>
      </c>
      <c r="M162" s="38"/>
      <c r="N162" s="72">
        <v>17048.599999999995</v>
      </c>
      <c r="O162" s="206" t="s">
        <v>3</v>
      </c>
      <c r="P162" s="224" t="s">
        <v>1331</v>
      </c>
      <c r="Q162" s="39"/>
      <c r="R162" s="38"/>
      <c r="S162" s="72">
        <v>17125.799999999992</v>
      </c>
    </row>
    <row r="163" spans="1:19" ht="15.75">
      <c r="A163" s="206" t="s">
        <v>5</v>
      </c>
      <c r="B163" s="207" t="s">
        <v>141</v>
      </c>
      <c r="C163" s="39"/>
      <c r="D163" s="38"/>
      <c r="E163" s="72">
        <v>18601.599999999999</v>
      </c>
      <c r="F163" s="206" t="s">
        <v>5</v>
      </c>
      <c r="G163" s="288" t="s">
        <v>694</v>
      </c>
      <c r="H163" s="136"/>
      <c r="I163" s="136"/>
      <c r="J163" s="214">
        <v>18822.599999999995</v>
      </c>
      <c r="K163" s="212" t="s">
        <v>5</v>
      </c>
      <c r="L163" s="142" t="s">
        <v>675</v>
      </c>
      <c r="M163" s="136"/>
      <c r="N163" s="214">
        <v>16724.100000000002</v>
      </c>
      <c r="O163" s="212" t="s">
        <v>5</v>
      </c>
      <c r="P163" s="226" t="s">
        <v>1342</v>
      </c>
      <c r="Q163" s="220"/>
      <c r="R163" s="136"/>
      <c r="S163" s="214">
        <v>16998.2</v>
      </c>
    </row>
    <row r="164" spans="1:19" ht="15.75">
      <c r="A164" s="206" t="s">
        <v>7</v>
      </c>
      <c r="B164" s="207" t="s">
        <v>21</v>
      </c>
      <c r="C164" s="39"/>
      <c r="D164" s="38"/>
      <c r="E164" s="72">
        <v>18598.399999999998</v>
      </c>
      <c r="F164" s="206" t="s">
        <v>7</v>
      </c>
      <c r="G164" s="171" t="s">
        <v>687</v>
      </c>
      <c r="H164" s="38"/>
      <c r="I164" s="38"/>
      <c r="J164" s="72">
        <v>17692.100000000002</v>
      </c>
      <c r="K164" s="206" t="s">
        <v>7</v>
      </c>
      <c r="L164" s="207" t="s">
        <v>686</v>
      </c>
      <c r="M164" s="38"/>
      <c r="N164" s="72">
        <v>16654.200000000012</v>
      </c>
      <c r="O164" s="206" t="s">
        <v>7</v>
      </c>
      <c r="P164" s="81" t="s">
        <v>1349</v>
      </c>
      <c r="Q164" s="39"/>
      <c r="R164" s="38"/>
      <c r="S164" s="72">
        <v>16488.799999999992</v>
      </c>
    </row>
    <row r="165" spans="1:19" ht="15.75">
      <c r="A165" s="206" t="s">
        <v>8</v>
      </c>
      <c r="B165" s="207" t="s">
        <v>704</v>
      </c>
      <c r="C165" s="39"/>
      <c r="D165" s="38"/>
      <c r="E165" s="72">
        <v>18530.000000000004</v>
      </c>
      <c r="F165" s="206" t="s">
        <v>8</v>
      </c>
      <c r="G165" s="171" t="s">
        <v>662</v>
      </c>
      <c r="H165" s="38"/>
      <c r="I165" s="38"/>
      <c r="J165" s="72">
        <v>17548.30000000001</v>
      </c>
      <c r="K165" s="206" t="s">
        <v>8</v>
      </c>
      <c r="L165" s="207" t="s">
        <v>639</v>
      </c>
      <c r="M165" s="38"/>
      <c r="N165" s="72">
        <v>16463.699999999993</v>
      </c>
      <c r="O165" s="206" t="s">
        <v>8</v>
      </c>
      <c r="P165" s="81" t="s">
        <v>1347</v>
      </c>
      <c r="Q165" s="39"/>
      <c r="R165" s="38"/>
      <c r="S165" s="72">
        <v>16319.299999999996</v>
      </c>
    </row>
    <row r="166" spans="1:19" ht="15.75">
      <c r="A166" s="206" t="s">
        <v>10</v>
      </c>
      <c r="B166" s="207" t="s">
        <v>31</v>
      </c>
      <c r="C166" s="39"/>
      <c r="D166" s="38"/>
      <c r="E166" s="72">
        <v>18466.900000000001</v>
      </c>
      <c r="F166" s="206" t="s">
        <v>10</v>
      </c>
      <c r="G166" s="171" t="s">
        <v>162</v>
      </c>
      <c r="H166" s="38"/>
      <c r="I166" s="38"/>
      <c r="J166" s="72">
        <v>16877.2</v>
      </c>
      <c r="K166" s="206" t="s">
        <v>10</v>
      </c>
      <c r="L166" s="207" t="s">
        <v>674</v>
      </c>
      <c r="M166" s="38"/>
      <c r="N166" s="72">
        <v>15996.699999999999</v>
      </c>
      <c r="O166" s="206" t="s">
        <v>10</v>
      </c>
      <c r="P166" s="81" t="s">
        <v>1348</v>
      </c>
      <c r="Q166" s="39"/>
      <c r="R166" s="38"/>
      <c r="S166" s="72">
        <v>16270.5</v>
      </c>
    </row>
    <row r="167" spans="1:19" ht="15.75">
      <c r="A167" s="206" t="s">
        <v>12</v>
      </c>
      <c r="B167" s="207" t="s">
        <v>33</v>
      </c>
      <c r="C167" s="39"/>
      <c r="D167" s="38"/>
      <c r="E167" s="72">
        <v>18147.400000000001</v>
      </c>
      <c r="F167" s="206" t="s">
        <v>12</v>
      </c>
      <c r="G167" s="171" t="s">
        <v>6</v>
      </c>
      <c r="H167" s="38"/>
      <c r="I167" s="38"/>
      <c r="J167" s="72">
        <v>16659.3</v>
      </c>
      <c r="K167" s="206" t="s">
        <v>12</v>
      </c>
      <c r="L167" s="207" t="s">
        <v>35</v>
      </c>
      <c r="M167" s="38"/>
      <c r="N167" s="72">
        <v>15382.4</v>
      </c>
      <c r="O167" s="206" t="s">
        <v>12</v>
      </c>
      <c r="P167" s="81" t="s">
        <v>1350</v>
      </c>
      <c r="Q167" s="39"/>
      <c r="R167" s="38"/>
      <c r="S167" s="72">
        <v>16211.600000000002</v>
      </c>
    </row>
    <row r="168" spans="1:19" ht="15.75">
      <c r="A168" s="206" t="s">
        <v>14</v>
      </c>
      <c r="B168" s="207" t="s">
        <v>142</v>
      </c>
      <c r="C168" s="39"/>
      <c r="D168" s="38"/>
      <c r="E168" s="72">
        <v>18036.499999999996</v>
      </c>
      <c r="F168" s="206" t="s">
        <v>14</v>
      </c>
      <c r="G168" s="171" t="s">
        <v>643</v>
      </c>
      <c r="H168" s="38"/>
      <c r="I168" s="38"/>
      <c r="J168" s="72">
        <v>16639.7</v>
      </c>
      <c r="K168" s="206" t="s">
        <v>14</v>
      </c>
      <c r="L168" s="207" t="s">
        <v>13</v>
      </c>
      <c r="M168" s="38"/>
      <c r="N168" s="72">
        <v>15380</v>
      </c>
      <c r="O168" s="206" t="s">
        <v>14</v>
      </c>
      <c r="P168" s="81" t="s">
        <v>1345</v>
      </c>
      <c r="Q168" s="39"/>
      <c r="R168" s="38"/>
      <c r="S168" s="72">
        <v>16194.300000000001</v>
      </c>
    </row>
    <row r="169" spans="1:19" ht="15.75">
      <c r="A169" s="206" t="s">
        <v>16</v>
      </c>
      <c r="B169" s="207" t="s">
        <v>649</v>
      </c>
      <c r="C169" s="39"/>
      <c r="D169" s="38"/>
      <c r="E169" s="72">
        <v>18007.600000000002</v>
      </c>
      <c r="F169" s="206" t="s">
        <v>16</v>
      </c>
      <c r="G169" s="171" t="s">
        <v>667</v>
      </c>
      <c r="H169" s="38"/>
      <c r="I169" s="38"/>
      <c r="J169" s="72">
        <v>16354.800000000001</v>
      </c>
      <c r="K169" s="206" t="s">
        <v>16</v>
      </c>
      <c r="L169" s="207" t="s">
        <v>668</v>
      </c>
      <c r="M169" s="38"/>
      <c r="N169" s="72">
        <v>15289.799999999996</v>
      </c>
      <c r="O169" s="206" t="s">
        <v>16</v>
      </c>
      <c r="P169" s="81" t="s">
        <v>1341</v>
      </c>
      <c r="Q169" s="39"/>
      <c r="R169" s="38"/>
      <c r="S169" s="72">
        <v>16077.500000000002</v>
      </c>
    </row>
    <row r="170" spans="1:19" ht="15.75">
      <c r="A170" s="206" t="s">
        <v>18</v>
      </c>
      <c r="B170" s="207" t="s">
        <v>17</v>
      </c>
      <c r="C170" s="39"/>
      <c r="D170" s="38"/>
      <c r="E170" s="72">
        <v>17731.899999999994</v>
      </c>
      <c r="F170" s="206" t="s">
        <v>18</v>
      </c>
      <c r="G170" s="171" t="s">
        <v>700</v>
      </c>
      <c r="H170" s="38"/>
      <c r="I170" s="38"/>
      <c r="J170" s="72">
        <v>16172.8</v>
      </c>
      <c r="K170" s="206" t="s">
        <v>18</v>
      </c>
      <c r="L170" s="207" t="s">
        <v>658</v>
      </c>
      <c r="M170" s="38"/>
      <c r="N170" s="72">
        <v>14736.700000000004</v>
      </c>
      <c r="O170" s="206" t="s">
        <v>18</v>
      </c>
      <c r="P170" s="81" t="s">
        <v>1344</v>
      </c>
      <c r="Q170" s="39"/>
      <c r="R170" s="38"/>
      <c r="S170" s="72">
        <v>15971.6</v>
      </c>
    </row>
    <row r="171" spans="1:19" ht="15.75">
      <c r="A171" s="206" t="s">
        <v>20</v>
      </c>
      <c r="B171" s="207" t="s">
        <v>11</v>
      </c>
      <c r="C171" s="39"/>
      <c r="D171" s="38"/>
      <c r="E171" s="72">
        <v>17468.600000000006</v>
      </c>
      <c r="F171" s="206" t="s">
        <v>20</v>
      </c>
      <c r="G171" s="171" t="s">
        <v>153</v>
      </c>
      <c r="H171" s="38"/>
      <c r="I171" s="38"/>
      <c r="J171" s="72">
        <v>16167.600000000006</v>
      </c>
      <c r="K171" s="206" t="s">
        <v>20</v>
      </c>
      <c r="L171" s="207" t="s">
        <v>660</v>
      </c>
      <c r="M171" s="38"/>
      <c r="N171" s="72">
        <v>14584.75</v>
      </c>
      <c r="O171" s="206" t="s">
        <v>20</v>
      </c>
      <c r="P171" s="81" t="s">
        <v>1361</v>
      </c>
      <c r="Q171" s="39"/>
      <c r="R171" s="38"/>
      <c r="S171" s="72">
        <v>15731.300000000001</v>
      </c>
    </row>
    <row r="172" spans="1:19" ht="15.75">
      <c r="A172" s="206" t="s">
        <v>22</v>
      </c>
      <c r="B172" s="207" t="s">
        <v>19</v>
      </c>
      <c r="C172" s="39"/>
      <c r="D172" s="38"/>
      <c r="E172" s="72">
        <v>17010.499999999996</v>
      </c>
      <c r="F172" s="206" t="s">
        <v>22</v>
      </c>
      <c r="G172" s="171" t="s">
        <v>653</v>
      </c>
      <c r="H172" s="38"/>
      <c r="I172" s="38"/>
      <c r="J172" s="72">
        <v>16079.4</v>
      </c>
      <c r="K172" s="206" t="s">
        <v>22</v>
      </c>
      <c r="L172" s="207" t="s">
        <v>156</v>
      </c>
      <c r="M172" s="38"/>
      <c r="N172" s="72">
        <v>14287.150000000003</v>
      </c>
      <c r="O172" s="206" t="s">
        <v>22</v>
      </c>
      <c r="P172" s="81" t="s">
        <v>1335</v>
      </c>
      <c r="Q172" s="39"/>
      <c r="R172" s="38"/>
      <c r="S172" s="72">
        <v>15658.599999999993</v>
      </c>
    </row>
    <row r="173" spans="1:19" ht="15.75">
      <c r="A173" s="208" t="s">
        <v>24</v>
      </c>
      <c r="B173" s="209" t="s">
        <v>143</v>
      </c>
      <c r="C173" s="210"/>
      <c r="D173" s="38"/>
      <c r="E173" s="211">
        <v>16724.75</v>
      </c>
      <c r="F173" s="208" t="s">
        <v>24</v>
      </c>
      <c r="G173" s="289" t="s">
        <v>651</v>
      </c>
      <c r="H173" s="38"/>
      <c r="I173" s="38"/>
      <c r="J173" s="211">
        <v>15976.699999999997</v>
      </c>
      <c r="K173" s="208" t="s">
        <v>24</v>
      </c>
      <c r="L173" s="209" t="s">
        <v>4</v>
      </c>
      <c r="M173" s="38"/>
      <c r="N173" s="211">
        <v>14192.399999999998</v>
      </c>
      <c r="O173" s="206" t="s">
        <v>24</v>
      </c>
      <c r="P173" s="81" t="s">
        <v>1346</v>
      </c>
      <c r="Q173" s="39"/>
      <c r="R173" s="38"/>
      <c r="S173" s="72">
        <v>15584.250000000002</v>
      </c>
    </row>
    <row r="174" spans="1:19" ht="15.75">
      <c r="A174" s="208" t="s">
        <v>26</v>
      </c>
      <c r="B174" s="133" t="s">
        <v>39</v>
      </c>
      <c r="C174" s="210"/>
      <c r="D174" s="136"/>
      <c r="E174" s="211">
        <v>16660.899999999998</v>
      </c>
      <c r="F174" s="208" t="s">
        <v>26</v>
      </c>
      <c r="G174" s="140" t="s">
        <v>27</v>
      </c>
      <c r="H174" s="136"/>
      <c r="I174" s="136"/>
      <c r="J174" s="214">
        <v>15975.400000000001</v>
      </c>
      <c r="K174" s="208" t="s">
        <v>26</v>
      </c>
      <c r="L174" s="145" t="s">
        <v>1</v>
      </c>
      <c r="M174" s="136"/>
      <c r="N174" s="214">
        <v>13602.200000000004</v>
      </c>
      <c r="O174" s="206" t="s">
        <v>26</v>
      </c>
      <c r="P174" s="81" t="s">
        <v>1340</v>
      </c>
      <c r="Q174" s="39"/>
      <c r="R174" s="38"/>
      <c r="S174" s="72">
        <v>15503</v>
      </c>
    </row>
    <row r="175" spans="1:19" ht="15.75">
      <c r="A175" s="206" t="s">
        <v>28</v>
      </c>
      <c r="B175" s="131" t="s">
        <v>37</v>
      </c>
      <c r="C175" s="39"/>
      <c r="D175" s="38"/>
      <c r="E175" s="72">
        <v>16532.7</v>
      </c>
      <c r="F175" s="206" t="s">
        <v>28</v>
      </c>
      <c r="G175" s="131" t="s">
        <v>144</v>
      </c>
      <c r="H175" s="38"/>
      <c r="I175" s="38"/>
      <c r="J175" s="72">
        <v>15593.500000000004</v>
      </c>
      <c r="K175" s="206" t="s">
        <v>28</v>
      </c>
      <c r="L175" s="131" t="s">
        <v>669</v>
      </c>
      <c r="M175" s="38"/>
      <c r="N175" s="72">
        <v>12806.450000000004</v>
      </c>
      <c r="O175" s="206" t="s">
        <v>28</v>
      </c>
      <c r="P175" s="221" t="s">
        <v>1334</v>
      </c>
      <c r="Q175" s="39"/>
      <c r="R175" s="38"/>
      <c r="S175" s="72">
        <v>15002.899999999994</v>
      </c>
    </row>
    <row r="176" spans="1:19" ht="15.75">
      <c r="A176" s="206" t="s">
        <v>30</v>
      </c>
      <c r="B176" s="131" t="s">
        <v>9</v>
      </c>
      <c r="C176" s="39"/>
      <c r="D176" s="38"/>
      <c r="E176" s="72">
        <v>16435.999999999993</v>
      </c>
      <c r="F176" s="206" t="s">
        <v>30</v>
      </c>
      <c r="G176" s="131" t="s">
        <v>633</v>
      </c>
      <c r="H176" s="38"/>
      <c r="I176" s="38"/>
      <c r="J176" s="72">
        <v>14515.1</v>
      </c>
      <c r="K176" s="206" t="s">
        <v>30</v>
      </c>
      <c r="L176" s="131" t="s">
        <v>692</v>
      </c>
      <c r="M176" s="38"/>
      <c r="N176" s="72">
        <v>12710.100000000002</v>
      </c>
      <c r="O176" s="206" t="s">
        <v>30</v>
      </c>
      <c r="P176" s="81" t="s">
        <v>1339</v>
      </c>
      <c r="Q176" s="39"/>
      <c r="R176" s="38"/>
      <c r="S176" s="72">
        <v>14961.499999999998</v>
      </c>
    </row>
    <row r="177" spans="1:19" ht="15.75">
      <c r="A177" s="206" t="s">
        <v>32</v>
      </c>
      <c r="B177" s="131" t="s">
        <v>158</v>
      </c>
      <c r="C177" s="39"/>
      <c r="D177" s="38"/>
      <c r="E177" s="72">
        <v>16093.8</v>
      </c>
      <c r="F177" s="206" t="s">
        <v>32</v>
      </c>
      <c r="G177" s="131" t="s">
        <v>29</v>
      </c>
      <c r="H177" s="38"/>
      <c r="I177" s="38"/>
      <c r="J177" s="72">
        <v>0</v>
      </c>
      <c r="K177" s="206" t="s">
        <v>32</v>
      </c>
      <c r="L177" s="131" t="s">
        <v>678</v>
      </c>
      <c r="M177" s="38"/>
      <c r="N177" s="72">
        <v>0</v>
      </c>
      <c r="O177" s="206" t="s">
        <v>32</v>
      </c>
      <c r="P177" s="222" t="s">
        <v>1343</v>
      </c>
      <c r="Q177" s="210"/>
      <c r="R177" s="133"/>
      <c r="S177" s="211">
        <v>14956.399999999996</v>
      </c>
    </row>
    <row r="178" spans="1:19" ht="15.75">
      <c r="A178" s="206"/>
      <c r="B178" s="39"/>
      <c r="C178" s="39"/>
      <c r="D178" s="38"/>
      <c r="E178" s="39"/>
      <c r="F178" s="206"/>
      <c r="G178" s="213"/>
      <c r="H178" s="56"/>
      <c r="I178" s="39"/>
      <c r="J178" s="38"/>
      <c r="K178" s="206"/>
      <c r="L178" s="39"/>
      <c r="M178" s="38"/>
      <c r="N178" s="56"/>
      <c r="O178" s="206" t="s">
        <v>34</v>
      </c>
      <c r="P178" s="223" t="s">
        <v>1338</v>
      </c>
      <c r="Q178" s="39"/>
      <c r="R178" s="38"/>
      <c r="S178" s="72">
        <v>13502.200000000003</v>
      </c>
    </row>
    <row r="179" spans="1:19" ht="15.75">
      <c r="A179" s="39"/>
      <c r="B179" s="15" t="s">
        <v>1033</v>
      </c>
      <c r="C179" s="39"/>
      <c r="D179" s="38"/>
      <c r="E179" s="39"/>
      <c r="F179" s="206"/>
      <c r="G179" s="213"/>
      <c r="H179" s="56"/>
      <c r="I179" s="39"/>
      <c r="J179" s="38"/>
      <c r="K179" s="206"/>
      <c r="L179" s="15" t="s">
        <v>1033</v>
      </c>
      <c r="M179" s="38"/>
      <c r="N179" s="56"/>
      <c r="O179" s="206" t="s">
        <v>36</v>
      </c>
      <c r="P179" s="223" t="s">
        <v>1333</v>
      </c>
      <c r="Q179" s="39"/>
      <c r="R179" s="38"/>
      <c r="S179" s="72">
        <v>13494.400000000003</v>
      </c>
    </row>
    <row r="180" spans="1:19" ht="15.75">
      <c r="A180" s="206"/>
      <c r="B180" s="218" t="s">
        <v>39</v>
      </c>
      <c r="C180" s="157"/>
      <c r="D180" s="38"/>
      <c r="E180" s="72">
        <v>2422.9999999999509</v>
      </c>
      <c r="F180" s="206"/>
      <c r="G180" s="215" t="s">
        <v>27</v>
      </c>
      <c r="I180" s="216"/>
      <c r="J180" s="156">
        <v>931.59999999998217</v>
      </c>
      <c r="K180" s="206"/>
      <c r="L180" s="39" t="s">
        <v>1</v>
      </c>
      <c r="M180" s="38"/>
      <c r="N180" s="156">
        <v>2430.2000000000135</v>
      </c>
      <c r="O180" s="3"/>
      <c r="P180" s="3"/>
      <c r="Q180" s="3"/>
      <c r="R180" s="187"/>
    </row>
    <row r="181" spans="1:19" ht="15.75">
      <c r="A181" s="206"/>
      <c r="B181" s="39" t="s">
        <v>694</v>
      </c>
      <c r="C181" s="157"/>
      <c r="D181" s="38"/>
      <c r="E181" s="156">
        <v>2294.5999999999549</v>
      </c>
      <c r="F181" s="219"/>
      <c r="G181" s="218" t="s">
        <v>675</v>
      </c>
      <c r="I181" s="217"/>
      <c r="J181" s="72">
        <v>2219.9000000000215</v>
      </c>
      <c r="K181" s="206"/>
      <c r="L181" s="218" t="s">
        <v>1342</v>
      </c>
      <c r="M181" s="38"/>
      <c r="N181" s="72">
        <v>2637.5999999999349</v>
      </c>
      <c r="O181" s="3"/>
      <c r="Q181" s="3"/>
      <c r="R181" s="187"/>
    </row>
    <row r="182" spans="1:19" ht="15.75">
      <c r="A182" s="206"/>
      <c r="B182" s="39"/>
      <c r="C182" s="157"/>
      <c r="D182" s="38"/>
      <c r="E182" s="156"/>
      <c r="F182" s="219"/>
      <c r="G182" s="218"/>
      <c r="I182" s="217"/>
      <c r="J182" s="72"/>
      <c r="K182" s="206"/>
      <c r="L182" s="218"/>
      <c r="M182" s="38"/>
      <c r="N182" s="72"/>
      <c r="O182" s="3"/>
      <c r="P182" s="38"/>
      <c r="Q182" s="3"/>
      <c r="R182" s="187"/>
    </row>
    <row r="183" spans="1:19" ht="15.75">
      <c r="A183" s="38" t="s">
        <v>1948</v>
      </c>
      <c r="B183" s="39"/>
      <c r="C183" s="157"/>
      <c r="D183" s="38"/>
      <c r="E183" s="156"/>
      <c r="F183" s="219"/>
      <c r="G183" s="218"/>
      <c r="I183" s="217"/>
      <c r="J183" s="72"/>
      <c r="K183" s="206"/>
      <c r="L183" s="218"/>
      <c r="M183" s="38"/>
      <c r="N183" s="72"/>
      <c r="O183" s="3"/>
      <c r="P183" s="38"/>
      <c r="Q183" s="3"/>
      <c r="R183" s="187"/>
    </row>
    <row r="184" spans="1:19" ht="15.75">
      <c r="A184" s="206"/>
      <c r="B184" s="39"/>
      <c r="C184" s="157"/>
      <c r="D184" s="38"/>
      <c r="E184" s="156"/>
      <c r="F184" s="219"/>
      <c r="G184" s="218"/>
      <c r="I184" s="217"/>
      <c r="J184" s="72"/>
      <c r="K184" s="206"/>
      <c r="L184" s="218"/>
      <c r="M184" s="38"/>
      <c r="N184" s="72"/>
      <c r="O184" s="3"/>
      <c r="P184" s="3"/>
      <c r="Q184" s="3"/>
      <c r="R184" s="187"/>
    </row>
    <row r="185" spans="1:19" ht="15.75">
      <c r="A185" s="206"/>
      <c r="B185" s="39"/>
      <c r="C185" s="157"/>
      <c r="D185" s="38"/>
      <c r="E185" s="156"/>
      <c r="F185" s="219"/>
      <c r="G185" s="218"/>
      <c r="I185" s="217"/>
      <c r="J185" s="72"/>
      <c r="K185" s="206"/>
      <c r="L185" s="218"/>
      <c r="M185" s="38"/>
      <c r="N185" s="72"/>
      <c r="O185" s="3"/>
      <c r="P185" s="3"/>
      <c r="Q185" s="3"/>
      <c r="R185" s="187"/>
    </row>
    <row r="186" spans="1:19" ht="25.5">
      <c r="B186" s="121" t="s">
        <v>1947</v>
      </c>
      <c r="C186" s="38"/>
      <c r="D186" s="38"/>
      <c r="E186" s="128"/>
      <c r="G186" s="38"/>
      <c r="N186" s="67"/>
      <c r="O186" s="67"/>
      <c r="P186" s="67"/>
      <c r="R186" s="67"/>
    </row>
    <row r="187" spans="1:19" ht="20.25">
      <c r="B187" s="202" t="s">
        <v>1179</v>
      </c>
      <c r="C187" s="203"/>
      <c r="D187" s="204"/>
      <c r="F187" s="205"/>
      <c r="G187" s="202" t="s">
        <v>1181</v>
      </c>
      <c r="H187" s="204"/>
      <c r="I187" s="204"/>
      <c r="K187" s="204"/>
      <c r="L187" s="202" t="s">
        <v>1180</v>
      </c>
      <c r="M187" s="204"/>
      <c r="O187" s="204"/>
      <c r="P187" s="202" t="s">
        <v>1182</v>
      </c>
      <c r="Q187" s="204"/>
      <c r="R187" s="204"/>
      <c r="S187" s="203"/>
    </row>
    <row r="188" spans="1:19" ht="15.75">
      <c r="A188" s="206"/>
      <c r="B188" s="39"/>
      <c r="C188" s="157"/>
      <c r="D188" s="38"/>
      <c r="E188" s="156"/>
      <c r="F188" s="219"/>
      <c r="G188" s="218"/>
      <c r="I188" s="217"/>
      <c r="J188" s="72"/>
      <c r="K188" s="206"/>
      <c r="L188" s="218"/>
      <c r="M188" s="38"/>
      <c r="N188" s="72"/>
      <c r="O188" s="3"/>
      <c r="P188" s="3"/>
      <c r="Q188" s="3"/>
      <c r="R188" s="187"/>
    </row>
    <row r="189" spans="1:19" ht="15.75">
      <c r="A189" s="206" t="s">
        <v>0</v>
      </c>
      <c r="B189" s="125" t="s">
        <v>31</v>
      </c>
      <c r="C189" s="39"/>
      <c r="D189" s="38"/>
      <c r="E189" s="72">
        <v>29241.099999999988</v>
      </c>
      <c r="F189" s="206" t="s">
        <v>0</v>
      </c>
      <c r="G189" s="125" t="s">
        <v>700</v>
      </c>
      <c r="H189" s="88"/>
      <c r="J189" s="72">
        <v>29188.699999999997</v>
      </c>
      <c r="K189" s="206" t="s">
        <v>0</v>
      </c>
      <c r="L189" s="224" t="s">
        <v>1342</v>
      </c>
      <c r="N189" s="72">
        <v>29493.800000000007</v>
      </c>
      <c r="O189" s="206" t="s">
        <v>0</v>
      </c>
      <c r="P189" s="224" t="s">
        <v>1350</v>
      </c>
      <c r="Q189" s="3"/>
      <c r="S189" s="72">
        <v>29761.800000000007</v>
      </c>
    </row>
    <row r="190" spans="1:19" ht="15.75">
      <c r="A190" s="206" t="s">
        <v>2</v>
      </c>
      <c r="B190" s="207" t="s">
        <v>21</v>
      </c>
      <c r="C190" s="39"/>
      <c r="D190" s="38"/>
      <c r="E190" s="72">
        <v>29234.85</v>
      </c>
      <c r="F190" s="206" t="s">
        <v>2</v>
      </c>
      <c r="G190" s="125" t="s">
        <v>153</v>
      </c>
      <c r="H190" s="88"/>
      <c r="J190" s="72">
        <v>28661</v>
      </c>
      <c r="K190" s="206" t="s">
        <v>2</v>
      </c>
      <c r="L190" s="224" t="s">
        <v>1337</v>
      </c>
      <c r="N190" s="72">
        <v>29381.5</v>
      </c>
      <c r="O190" s="206" t="s">
        <v>2</v>
      </c>
      <c r="P190" s="293" t="s">
        <v>1655</v>
      </c>
      <c r="Q190" s="3"/>
      <c r="S190" s="72">
        <v>27865.299999999996</v>
      </c>
    </row>
    <row r="191" spans="1:19" ht="15.75">
      <c r="A191" s="206" t="s">
        <v>3</v>
      </c>
      <c r="B191" s="207" t="s">
        <v>11</v>
      </c>
      <c r="C191" s="39"/>
      <c r="D191" s="38"/>
      <c r="E191" s="72">
        <v>28833.200000000004</v>
      </c>
      <c r="F191" s="206" t="s">
        <v>3</v>
      </c>
      <c r="G191" s="138" t="s">
        <v>653</v>
      </c>
      <c r="H191" s="280"/>
      <c r="J191" s="72">
        <v>28220.950000000012</v>
      </c>
      <c r="K191" s="206" t="s">
        <v>3</v>
      </c>
      <c r="L191" s="291" t="s">
        <v>1950</v>
      </c>
      <c r="N191" s="72">
        <v>28749.500000000004</v>
      </c>
      <c r="O191" s="206" t="s">
        <v>3</v>
      </c>
      <c r="P191" s="293" t="s">
        <v>1653</v>
      </c>
      <c r="Q191" s="3"/>
      <c r="S191" s="72">
        <v>27652.099999999995</v>
      </c>
    </row>
    <row r="192" spans="1:19" ht="15.75">
      <c r="A192" s="206" t="s">
        <v>5</v>
      </c>
      <c r="B192" s="207" t="s">
        <v>154</v>
      </c>
      <c r="C192" s="39"/>
      <c r="D192" s="38"/>
      <c r="E192" s="72">
        <v>28551.849999999995</v>
      </c>
      <c r="F192" s="206" t="s">
        <v>5</v>
      </c>
      <c r="G192" s="290" t="s">
        <v>37</v>
      </c>
      <c r="H192" s="281"/>
      <c r="I192" s="279"/>
      <c r="J192" s="214">
        <v>28159.149999999998</v>
      </c>
      <c r="K192" s="206" t="s">
        <v>5</v>
      </c>
      <c r="L192" s="142" t="s">
        <v>668</v>
      </c>
      <c r="M192" s="279"/>
      <c r="N192" s="214">
        <v>26256.550000000003</v>
      </c>
      <c r="O192" s="206" t="s">
        <v>5</v>
      </c>
      <c r="P192" s="291" t="s">
        <v>669</v>
      </c>
      <c r="Q192" s="278"/>
      <c r="R192" s="257"/>
      <c r="S192" s="211">
        <v>27492.800000000003</v>
      </c>
    </row>
    <row r="193" spans="1:19" ht="15.75">
      <c r="A193" s="206" t="s">
        <v>7</v>
      </c>
      <c r="B193" s="207" t="s">
        <v>33</v>
      </c>
      <c r="C193" s="39"/>
      <c r="D193" s="38"/>
      <c r="E193" s="72">
        <v>28105.400000000005</v>
      </c>
      <c r="F193" s="206" t="s">
        <v>7</v>
      </c>
      <c r="G193" s="207" t="s">
        <v>687</v>
      </c>
      <c r="H193" s="88"/>
      <c r="J193" s="72">
        <v>27668.2</v>
      </c>
      <c r="K193" s="206" t="s">
        <v>7</v>
      </c>
      <c r="L193" s="207" t="s">
        <v>658</v>
      </c>
      <c r="N193" s="72">
        <v>26252.200000000004</v>
      </c>
      <c r="O193" s="206" t="s">
        <v>7</v>
      </c>
      <c r="P193" s="221" t="s">
        <v>1348</v>
      </c>
      <c r="Q193" s="3"/>
      <c r="S193" s="283">
        <v>27340.799999999996</v>
      </c>
    </row>
    <row r="194" spans="1:19" ht="15.75" customHeight="1">
      <c r="A194" s="206" t="s">
        <v>8</v>
      </c>
      <c r="B194" s="207" t="s">
        <v>17</v>
      </c>
      <c r="C194" s="39"/>
      <c r="D194" s="38"/>
      <c r="E194" s="72">
        <v>27906.750000000011</v>
      </c>
      <c r="F194" s="206" t="s">
        <v>8</v>
      </c>
      <c r="G194" s="207" t="s">
        <v>651</v>
      </c>
      <c r="H194" s="88"/>
      <c r="J194" s="72">
        <v>27527.900000000012</v>
      </c>
      <c r="K194" s="206" t="s">
        <v>8</v>
      </c>
      <c r="L194" s="207" t="s">
        <v>27</v>
      </c>
      <c r="N194" s="72">
        <v>26241.499999999982</v>
      </c>
      <c r="O194" s="206" t="s">
        <v>8</v>
      </c>
      <c r="P194" s="221" t="s">
        <v>1345</v>
      </c>
      <c r="Q194" s="3"/>
      <c r="S194" s="72">
        <v>26859.299999999996</v>
      </c>
    </row>
    <row r="195" spans="1:19" ht="15.75" customHeight="1">
      <c r="A195" s="206" t="s">
        <v>10</v>
      </c>
      <c r="B195" s="207" t="s">
        <v>704</v>
      </c>
      <c r="C195" s="39"/>
      <c r="D195" s="38"/>
      <c r="E195" s="72">
        <v>27815.699999999997</v>
      </c>
      <c r="F195" s="206" t="s">
        <v>10</v>
      </c>
      <c r="G195" s="207" t="s">
        <v>662</v>
      </c>
      <c r="H195" s="88"/>
      <c r="J195" s="72">
        <v>27358.500000000007</v>
      </c>
      <c r="K195" s="206" t="s">
        <v>10</v>
      </c>
      <c r="L195" s="207" t="s">
        <v>660</v>
      </c>
      <c r="N195" s="72">
        <v>24566.600000000002</v>
      </c>
      <c r="O195" s="206" t="s">
        <v>10</v>
      </c>
      <c r="P195" s="39" t="s">
        <v>1661</v>
      </c>
      <c r="Q195" s="154"/>
      <c r="S195" s="72">
        <v>26577.200000000001</v>
      </c>
    </row>
    <row r="196" spans="1:19" ht="16.5" customHeight="1">
      <c r="A196" s="206" t="s">
        <v>12</v>
      </c>
      <c r="B196" s="207" t="s">
        <v>683</v>
      </c>
      <c r="C196" s="39"/>
      <c r="D196" s="38"/>
      <c r="E196" s="72">
        <v>27809.7</v>
      </c>
      <c r="F196" s="206" t="s">
        <v>12</v>
      </c>
      <c r="G196" s="207" t="s">
        <v>667</v>
      </c>
      <c r="H196" s="88"/>
      <c r="J196" s="72">
        <v>27071.799999999988</v>
      </c>
      <c r="K196" s="206" t="s">
        <v>12</v>
      </c>
      <c r="L196" s="207" t="s">
        <v>686</v>
      </c>
      <c r="N196" s="72">
        <v>24270.700000000012</v>
      </c>
      <c r="O196" s="206" t="s">
        <v>12</v>
      </c>
      <c r="P196" s="40" t="s">
        <v>1656</v>
      </c>
      <c r="Q196" s="3"/>
      <c r="S196" s="72">
        <v>26395.500000000004</v>
      </c>
    </row>
    <row r="197" spans="1:19" ht="15.75">
      <c r="A197" s="206" t="s">
        <v>14</v>
      </c>
      <c r="B197" s="207" t="s">
        <v>142</v>
      </c>
      <c r="C197" s="39"/>
      <c r="D197" s="38"/>
      <c r="E197" s="72">
        <v>27675.800000000007</v>
      </c>
      <c r="F197" s="206" t="s">
        <v>14</v>
      </c>
      <c r="G197" s="207" t="s">
        <v>643</v>
      </c>
      <c r="H197" s="88"/>
      <c r="J197" s="72">
        <v>26295.3</v>
      </c>
      <c r="K197" s="206" t="s">
        <v>14</v>
      </c>
      <c r="L197" s="207" t="s">
        <v>13</v>
      </c>
      <c r="N197" s="72">
        <v>23670.550000000007</v>
      </c>
      <c r="O197" s="206" t="s">
        <v>14</v>
      </c>
      <c r="P197" s="40" t="s">
        <v>1658</v>
      </c>
      <c r="Q197" s="3"/>
      <c r="S197" s="72">
        <v>26139.900000000005</v>
      </c>
    </row>
    <row r="198" spans="1:19" ht="15.75">
      <c r="A198" s="206" t="s">
        <v>16</v>
      </c>
      <c r="B198" s="207" t="s">
        <v>141</v>
      </c>
      <c r="C198" s="39"/>
      <c r="D198" s="38"/>
      <c r="E198" s="72">
        <v>27464.349999999995</v>
      </c>
      <c r="F198" s="206" t="s">
        <v>16</v>
      </c>
      <c r="G198" s="207" t="s">
        <v>6</v>
      </c>
      <c r="H198" s="88"/>
      <c r="J198" s="72">
        <v>25922.9</v>
      </c>
      <c r="K198" s="206" t="s">
        <v>16</v>
      </c>
      <c r="L198" s="207" t="s">
        <v>144</v>
      </c>
      <c r="N198" s="72">
        <v>23234.799999999999</v>
      </c>
      <c r="O198" s="206" t="s">
        <v>16</v>
      </c>
      <c r="P198" s="221" t="s">
        <v>692</v>
      </c>
      <c r="Q198" s="3"/>
      <c r="S198" s="72">
        <v>26045.65</v>
      </c>
    </row>
    <row r="199" spans="1:19" ht="15.75">
      <c r="A199" s="206" t="s">
        <v>18</v>
      </c>
      <c r="B199" s="207" t="s">
        <v>39</v>
      </c>
      <c r="C199" s="39"/>
      <c r="D199" s="38"/>
      <c r="E199" s="72">
        <v>27391.899999999994</v>
      </c>
      <c r="F199" s="206" t="s">
        <v>18</v>
      </c>
      <c r="G199" s="207" t="s">
        <v>9</v>
      </c>
      <c r="H199" s="88"/>
      <c r="J199" s="72">
        <v>25761.600000000006</v>
      </c>
      <c r="K199" s="206" t="s">
        <v>18</v>
      </c>
      <c r="L199" s="207" t="s">
        <v>639</v>
      </c>
      <c r="N199" s="72">
        <v>23171.100000000006</v>
      </c>
      <c r="O199" s="206" t="s">
        <v>18</v>
      </c>
      <c r="P199" s="221" t="s">
        <v>1344</v>
      </c>
      <c r="Q199" s="3"/>
      <c r="S199" s="72">
        <v>25844.35</v>
      </c>
    </row>
    <row r="200" spans="1:19" ht="15.75">
      <c r="A200" s="206" t="s">
        <v>20</v>
      </c>
      <c r="B200" s="207" t="s">
        <v>25</v>
      </c>
      <c r="C200" s="39"/>
      <c r="D200" s="38"/>
      <c r="E200" s="72">
        <v>26987.100000000002</v>
      </c>
      <c r="F200" s="206" t="s">
        <v>20</v>
      </c>
      <c r="G200" s="207" t="s">
        <v>23</v>
      </c>
      <c r="H200" s="88"/>
      <c r="J200" s="72">
        <v>25708.05000000001</v>
      </c>
      <c r="K200" s="206" t="s">
        <v>20</v>
      </c>
      <c r="L200" s="207" t="s">
        <v>156</v>
      </c>
      <c r="N200" s="72">
        <v>22892.9</v>
      </c>
      <c r="O200" s="206" t="s">
        <v>20</v>
      </c>
      <c r="P200" s="40" t="s">
        <v>1649</v>
      </c>
      <c r="Q200" s="3"/>
      <c r="S200" s="72">
        <v>25775.649999999998</v>
      </c>
    </row>
    <row r="201" spans="1:19" ht="15.75">
      <c r="A201" s="206" t="s">
        <v>22</v>
      </c>
      <c r="B201" s="207" t="s">
        <v>143</v>
      </c>
      <c r="C201" s="39"/>
      <c r="D201" s="38"/>
      <c r="E201" s="72">
        <v>26773.349999999995</v>
      </c>
      <c r="F201" s="206" t="s">
        <v>22</v>
      </c>
      <c r="G201" s="207" t="s">
        <v>15</v>
      </c>
      <c r="H201" s="88"/>
      <c r="J201" s="72">
        <v>25525.999999999993</v>
      </c>
      <c r="K201" s="206" t="s">
        <v>22</v>
      </c>
      <c r="L201" s="207" t="s">
        <v>29</v>
      </c>
      <c r="N201" s="72">
        <v>20730.099999999999</v>
      </c>
      <c r="O201" s="206" t="s">
        <v>22</v>
      </c>
      <c r="P201" s="221" t="s">
        <v>1346</v>
      </c>
      <c r="Q201" s="3"/>
      <c r="S201" s="72">
        <v>25639.19999999999</v>
      </c>
    </row>
    <row r="202" spans="1:19" ht="15.75">
      <c r="A202" s="208" t="s">
        <v>24</v>
      </c>
      <c r="B202" s="209" t="s">
        <v>155</v>
      </c>
      <c r="C202" s="210"/>
      <c r="D202" s="38"/>
      <c r="E202" s="72">
        <v>26441.649999999998</v>
      </c>
      <c r="F202" s="206" t="s">
        <v>24</v>
      </c>
      <c r="G202" s="209" t="s">
        <v>694</v>
      </c>
      <c r="H202" s="280"/>
      <c r="J202" s="72">
        <v>25398.099999999991</v>
      </c>
      <c r="K202" s="206" t="s">
        <v>24</v>
      </c>
      <c r="L202" s="209" t="s">
        <v>633</v>
      </c>
      <c r="N202" s="211">
        <v>17776.499999999996</v>
      </c>
      <c r="O202" s="206" t="s">
        <v>24</v>
      </c>
      <c r="P202" s="221" t="s">
        <v>1349</v>
      </c>
      <c r="Q202" s="3"/>
      <c r="S202" s="72">
        <v>25500.549999999992</v>
      </c>
    </row>
    <row r="203" spans="1:19" ht="15.75">
      <c r="A203" s="208" t="s">
        <v>26</v>
      </c>
      <c r="B203" s="209" t="s">
        <v>654</v>
      </c>
      <c r="C203" s="210"/>
      <c r="D203" s="136"/>
      <c r="E203" s="214">
        <v>26169</v>
      </c>
      <c r="F203" s="206" t="s">
        <v>26</v>
      </c>
      <c r="G203" s="140" t="s">
        <v>675</v>
      </c>
      <c r="H203" s="280"/>
      <c r="I203" s="279"/>
      <c r="J203" s="214">
        <v>25166.500000000004</v>
      </c>
      <c r="K203" s="206" t="s">
        <v>26</v>
      </c>
      <c r="L203" s="131" t="s">
        <v>674</v>
      </c>
      <c r="M203" s="282"/>
      <c r="N203" s="72">
        <v>0</v>
      </c>
      <c r="O203" s="206" t="s">
        <v>26</v>
      </c>
      <c r="P203" s="221" t="s">
        <v>1335</v>
      </c>
      <c r="Q203" s="3"/>
      <c r="S203" s="72">
        <v>25470.600000000002</v>
      </c>
    </row>
    <row r="204" spans="1:19" ht="15.75">
      <c r="A204" s="206" t="s">
        <v>28</v>
      </c>
      <c r="B204" s="131" t="s">
        <v>682</v>
      </c>
      <c r="C204" s="39"/>
      <c r="D204" s="38"/>
      <c r="E204" s="72">
        <v>25264.899999999994</v>
      </c>
      <c r="F204" s="206" t="s">
        <v>28</v>
      </c>
      <c r="G204" s="131" t="s">
        <v>638</v>
      </c>
      <c r="H204" s="88"/>
      <c r="J204" s="72">
        <v>25001.249999999996</v>
      </c>
      <c r="K204" s="206" t="s">
        <v>28</v>
      </c>
      <c r="L204" s="131" t="s">
        <v>1949</v>
      </c>
      <c r="N204" s="72">
        <v>0</v>
      </c>
      <c r="O204" s="206" t="s">
        <v>28</v>
      </c>
      <c r="P204" s="221" t="s">
        <v>1341</v>
      </c>
      <c r="Q204" s="3"/>
      <c r="S204" s="72">
        <v>25453.80000000001</v>
      </c>
    </row>
    <row r="205" spans="1:19" ht="18">
      <c r="A205" s="206" t="s">
        <v>30</v>
      </c>
      <c r="B205" s="131" t="s">
        <v>19</v>
      </c>
      <c r="C205" s="39"/>
      <c r="D205" s="38"/>
      <c r="E205" s="72">
        <v>23879.599999999999</v>
      </c>
      <c r="F205" s="206" t="s">
        <v>30</v>
      </c>
      <c r="G205" s="131" t="s">
        <v>162</v>
      </c>
      <c r="H205" s="88"/>
      <c r="J205" s="72">
        <v>21710.599999999995</v>
      </c>
      <c r="K205" s="206" t="s">
        <v>30</v>
      </c>
      <c r="L205" s="292" t="s">
        <v>1331</v>
      </c>
      <c r="N205" s="72">
        <v>0</v>
      </c>
      <c r="O205" s="206" t="s">
        <v>30</v>
      </c>
      <c r="P205" s="40" t="s">
        <v>1657</v>
      </c>
      <c r="Q205" s="154"/>
      <c r="S205" s="72">
        <v>25175.1</v>
      </c>
    </row>
    <row r="206" spans="1:19" ht="15.75">
      <c r="A206" s="206" t="s">
        <v>32</v>
      </c>
      <c r="B206" s="131" t="s">
        <v>649</v>
      </c>
      <c r="C206" s="39"/>
      <c r="D206" s="38"/>
      <c r="E206" s="72">
        <v>0</v>
      </c>
      <c r="F206" s="206" t="s">
        <v>32</v>
      </c>
      <c r="G206" s="131" t="s">
        <v>158</v>
      </c>
      <c r="H206" s="88"/>
      <c r="J206" s="72">
        <v>0</v>
      </c>
      <c r="K206" s="206" t="s">
        <v>32</v>
      </c>
      <c r="L206" s="131" t="s">
        <v>35</v>
      </c>
      <c r="N206" s="72">
        <v>0</v>
      </c>
      <c r="O206" s="206" t="s">
        <v>32</v>
      </c>
      <c r="P206" s="40" t="s">
        <v>1654</v>
      </c>
      <c r="Q206" s="3"/>
      <c r="S206" s="72">
        <v>24979.3</v>
      </c>
    </row>
    <row r="207" spans="1:19" ht="15.75">
      <c r="B207" s="38"/>
      <c r="C207" s="38"/>
      <c r="D207" s="38"/>
      <c r="E207" s="128"/>
      <c r="G207" s="38"/>
      <c r="N207" s="67"/>
      <c r="O207" s="206" t="s">
        <v>34</v>
      </c>
      <c r="P207" s="40" t="s">
        <v>1651</v>
      </c>
      <c r="Q207" s="3"/>
      <c r="S207" s="72">
        <v>24181.499999999993</v>
      </c>
    </row>
    <row r="208" spans="1:19" ht="15.75">
      <c r="B208" s="15" t="s">
        <v>1033</v>
      </c>
      <c r="C208" s="4"/>
      <c r="D208" s="61"/>
      <c r="E208" s="128"/>
      <c r="G208" s="15" t="s">
        <v>1033</v>
      </c>
      <c r="H208" s="213"/>
      <c r="I208" s="56"/>
      <c r="N208" s="67"/>
      <c r="O208" s="206" t="s">
        <v>36</v>
      </c>
      <c r="P208" s="221" t="s">
        <v>1343</v>
      </c>
      <c r="Q208" s="3"/>
      <c r="S208" s="72">
        <v>23980.999999999996</v>
      </c>
    </row>
    <row r="209" spans="1:25" ht="15.75">
      <c r="B209" s="218" t="s">
        <v>654</v>
      </c>
      <c r="C209" s="157"/>
      <c r="D209" s="72">
        <v>3261.7999999999047</v>
      </c>
      <c r="E209" s="128"/>
      <c r="G209" s="215" t="s">
        <v>675</v>
      </c>
      <c r="H209" s="213"/>
      <c r="I209" s="156">
        <v>2721.8000000000866</v>
      </c>
      <c r="N209" s="67"/>
      <c r="O209" s="206" t="s">
        <v>38</v>
      </c>
      <c r="P209" s="221" t="s">
        <v>1333</v>
      </c>
      <c r="Q209" s="159"/>
      <c r="S209" s="72">
        <v>23417.799999999996</v>
      </c>
    </row>
    <row r="210" spans="1:25" ht="15.75">
      <c r="B210" s="39" t="s">
        <v>37</v>
      </c>
      <c r="C210" s="157"/>
      <c r="D210" s="156">
        <v>3030.6999999998734</v>
      </c>
      <c r="E210" s="128"/>
      <c r="G210" s="172" t="s">
        <v>668</v>
      </c>
      <c r="H210" s="213"/>
      <c r="I210" s="72">
        <v>2755.6000000000422</v>
      </c>
      <c r="N210" s="67"/>
      <c r="O210" s="206" t="s">
        <v>145</v>
      </c>
      <c r="P210" s="221" t="s">
        <v>1</v>
      </c>
      <c r="Q210" s="3"/>
      <c r="S210" s="72">
        <v>22350.55</v>
      </c>
    </row>
    <row r="211" spans="1:25" ht="15.75">
      <c r="B211" s="38"/>
      <c r="C211" s="38"/>
      <c r="D211" s="38"/>
      <c r="E211" s="128"/>
      <c r="G211" s="38"/>
      <c r="N211" s="67"/>
      <c r="O211" s="206" t="s">
        <v>146</v>
      </c>
      <c r="P211" s="40" t="s">
        <v>1650</v>
      </c>
      <c r="Q211" s="3"/>
      <c r="S211" s="72">
        <v>21249.95</v>
      </c>
    </row>
    <row r="212" spans="1:25" ht="15.75">
      <c r="A212" s="38" t="s">
        <v>1955</v>
      </c>
      <c r="B212" s="38"/>
      <c r="C212" s="38"/>
      <c r="D212" s="128"/>
      <c r="N212" s="67"/>
      <c r="O212" s="206" t="s">
        <v>147</v>
      </c>
      <c r="P212" s="221" t="s">
        <v>1334</v>
      </c>
      <c r="Q212" s="3"/>
      <c r="S212" s="72">
        <v>18580.800000000003</v>
      </c>
    </row>
    <row r="213" spans="1:25" ht="15.75">
      <c r="A213" s="38"/>
      <c r="B213" s="38"/>
      <c r="C213" s="38"/>
      <c r="D213" s="128"/>
      <c r="N213" s="67"/>
      <c r="O213" s="206"/>
      <c r="P213" s="221"/>
      <c r="Q213" s="3"/>
      <c r="S213" s="72"/>
    </row>
    <row r="214" spans="1:25" ht="15.75">
      <c r="A214" s="38"/>
      <c r="B214" s="38"/>
      <c r="C214" s="38"/>
      <c r="D214" s="128"/>
      <c r="N214" s="67"/>
      <c r="O214" s="206"/>
      <c r="P214" s="221"/>
      <c r="Q214" s="3"/>
      <c r="S214" s="72"/>
    </row>
    <row r="215" spans="1:25" ht="25.5" customHeight="1">
      <c r="B215" s="121" t="s">
        <v>2160</v>
      </c>
      <c r="C215" s="38"/>
      <c r="D215" s="38"/>
      <c r="E215" s="128"/>
      <c r="G215" s="38"/>
      <c r="N215" s="67"/>
      <c r="O215" s="67"/>
      <c r="P215" s="67"/>
      <c r="R215" s="67"/>
    </row>
    <row r="216" spans="1:25" ht="20.25">
      <c r="B216" s="202" t="s">
        <v>1179</v>
      </c>
      <c r="C216" s="203"/>
      <c r="D216" s="204"/>
      <c r="F216" s="205"/>
      <c r="G216" s="202" t="s">
        <v>1181</v>
      </c>
      <c r="H216" s="204"/>
      <c r="I216" s="204"/>
      <c r="K216" s="204"/>
      <c r="L216" s="202" t="s">
        <v>1180</v>
      </c>
      <c r="M216" s="204"/>
      <c r="P216" s="204"/>
      <c r="Q216" s="202" t="s">
        <v>1182</v>
      </c>
      <c r="R216" s="204"/>
      <c r="S216" s="204"/>
      <c r="T216" s="203"/>
      <c r="V216" s="202" t="s">
        <v>1484</v>
      </c>
    </row>
    <row r="217" spans="1:25" ht="15.75">
      <c r="A217" s="206"/>
      <c r="B217" s="39"/>
      <c r="C217" s="157"/>
      <c r="D217" s="38"/>
      <c r="E217" s="156"/>
      <c r="F217" s="219"/>
      <c r="G217" s="218"/>
      <c r="I217" s="217"/>
      <c r="J217" s="72"/>
      <c r="K217" s="206"/>
      <c r="L217" s="218"/>
      <c r="M217" s="38"/>
      <c r="O217" s="72"/>
      <c r="P217" s="3"/>
      <c r="Q217" s="3"/>
      <c r="R217" s="3"/>
      <c r="S217" s="187"/>
    </row>
    <row r="218" spans="1:25" ht="15.75">
      <c r="A218" s="206" t="s">
        <v>0</v>
      </c>
      <c r="B218" s="125" t="s">
        <v>21</v>
      </c>
      <c r="C218" s="61"/>
      <c r="D218" s="65"/>
      <c r="E218" s="72">
        <v>33447.100000000006</v>
      </c>
      <c r="F218" s="206" t="s">
        <v>0</v>
      </c>
      <c r="G218" s="125" t="s">
        <v>1337</v>
      </c>
      <c r="H218" s="213"/>
      <c r="I218" s="38"/>
      <c r="J218" s="72">
        <v>32599.200000000001</v>
      </c>
      <c r="K218" s="206" t="s">
        <v>0</v>
      </c>
      <c r="L218" s="125" t="s">
        <v>1350</v>
      </c>
      <c r="M218" s="38"/>
      <c r="O218" s="72">
        <v>32505.349999999984</v>
      </c>
      <c r="P218" s="206" t="s">
        <v>0</v>
      </c>
      <c r="Q218" s="224" t="s">
        <v>1349</v>
      </c>
      <c r="R218" s="39"/>
      <c r="S218" s="38"/>
      <c r="T218" s="72">
        <v>28827.249999999989</v>
      </c>
      <c r="U218" s="206" t="s">
        <v>0</v>
      </c>
      <c r="V218" s="293" t="s">
        <v>1749</v>
      </c>
      <c r="W218" s="38"/>
      <c r="X218" s="38"/>
      <c r="Y218" s="72">
        <v>27613.600000000006</v>
      </c>
    </row>
    <row r="219" spans="1:25" ht="15.75">
      <c r="A219" s="206" t="s">
        <v>2</v>
      </c>
      <c r="B219" s="207" t="s">
        <v>25</v>
      </c>
      <c r="C219" s="61"/>
      <c r="D219" s="65"/>
      <c r="E219" s="72">
        <v>31406.299999999996</v>
      </c>
      <c r="F219" s="206" t="s">
        <v>2</v>
      </c>
      <c r="G219" s="125" t="s">
        <v>1351</v>
      </c>
      <c r="H219" s="213"/>
      <c r="I219" s="38"/>
      <c r="J219" s="72">
        <v>30394.45</v>
      </c>
      <c r="K219" s="206" t="s">
        <v>2</v>
      </c>
      <c r="L219" s="125" t="s">
        <v>658</v>
      </c>
      <c r="M219" s="38"/>
      <c r="O219" s="72">
        <v>30805.799999999992</v>
      </c>
      <c r="P219" s="206" t="s">
        <v>2</v>
      </c>
      <c r="Q219" s="224" t="s">
        <v>1341</v>
      </c>
      <c r="R219" s="39"/>
      <c r="S219" s="38"/>
      <c r="T219" s="72">
        <v>27602.5</v>
      </c>
      <c r="U219" s="206" t="s">
        <v>2</v>
      </c>
      <c r="V219" s="293" t="s">
        <v>1668</v>
      </c>
      <c r="W219" s="38"/>
      <c r="X219" s="38"/>
      <c r="Y219" s="72">
        <v>24993.300000000003</v>
      </c>
    </row>
    <row r="220" spans="1:25" ht="15.75">
      <c r="A220" s="206" t="s">
        <v>3</v>
      </c>
      <c r="B220" s="207" t="s">
        <v>33</v>
      </c>
      <c r="C220" s="61"/>
      <c r="D220" s="65"/>
      <c r="E220" s="72">
        <v>30200.599999999988</v>
      </c>
      <c r="F220" s="206" t="s">
        <v>3</v>
      </c>
      <c r="G220" s="138" t="s">
        <v>667</v>
      </c>
      <c r="H220" s="297"/>
      <c r="I220" s="38"/>
      <c r="J220" s="72">
        <v>29789.449999999993</v>
      </c>
      <c r="K220" s="206" t="s">
        <v>3</v>
      </c>
      <c r="L220" s="291" t="s">
        <v>162</v>
      </c>
      <c r="M220" s="38"/>
      <c r="O220" s="72">
        <v>27870.299999999996</v>
      </c>
      <c r="P220" s="206" t="s">
        <v>3</v>
      </c>
      <c r="Q220" s="300" t="s">
        <v>1661</v>
      </c>
      <c r="R220" s="210"/>
      <c r="S220" s="133"/>
      <c r="T220" s="72">
        <v>27538.399999999991</v>
      </c>
      <c r="U220" s="206" t="s">
        <v>3</v>
      </c>
      <c r="V220" s="293" t="s">
        <v>1664</v>
      </c>
      <c r="W220" s="38"/>
      <c r="X220" s="38"/>
      <c r="Y220" s="72">
        <v>24935.200000000008</v>
      </c>
    </row>
    <row r="221" spans="1:25" ht="15.75">
      <c r="A221" s="206" t="s">
        <v>5</v>
      </c>
      <c r="B221" s="207" t="s">
        <v>683</v>
      </c>
      <c r="C221" s="61"/>
      <c r="D221" s="65"/>
      <c r="E221" s="72">
        <v>29985.300000000017</v>
      </c>
      <c r="F221" s="206" t="s">
        <v>5</v>
      </c>
      <c r="G221" s="142" t="s">
        <v>687</v>
      </c>
      <c r="H221" s="298"/>
      <c r="I221" s="136"/>
      <c r="J221" s="214">
        <v>29623.350000000006</v>
      </c>
      <c r="K221" s="212" t="s">
        <v>5</v>
      </c>
      <c r="L221" s="142" t="s">
        <v>1653</v>
      </c>
      <c r="M221" s="136"/>
      <c r="N221" s="279"/>
      <c r="O221" s="214">
        <v>27856.899999999998</v>
      </c>
      <c r="P221" s="212" t="s">
        <v>5</v>
      </c>
      <c r="Q221" s="226" t="s">
        <v>1344</v>
      </c>
      <c r="R221" s="210"/>
      <c r="S221" s="133"/>
      <c r="T221" s="214">
        <v>26257.450000000004</v>
      </c>
      <c r="U221" s="212" t="s">
        <v>5</v>
      </c>
      <c r="V221" s="301" t="s">
        <v>2318</v>
      </c>
      <c r="W221" s="136"/>
      <c r="X221" s="136"/>
      <c r="Y221" s="214">
        <v>24406.350000000002</v>
      </c>
    </row>
    <row r="222" spans="1:25" ht="15.75">
      <c r="A222" s="206" t="s">
        <v>7</v>
      </c>
      <c r="B222" s="207" t="s">
        <v>143</v>
      </c>
      <c r="C222" s="61"/>
      <c r="D222" s="65"/>
      <c r="E222" s="72">
        <v>29675.4</v>
      </c>
      <c r="F222" s="206" t="s">
        <v>7</v>
      </c>
      <c r="G222" s="207" t="s">
        <v>651</v>
      </c>
      <c r="H222" s="213"/>
      <c r="I222" s="38"/>
      <c r="J222" s="72">
        <v>29356.150000000005</v>
      </c>
      <c r="K222" s="206" t="s">
        <v>7</v>
      </c>
      <c r="L222" s="221" t="s">
        <v>1655</v>
      </c>
      <c r="M222" s="38"/>
      <c r="O222" s="72">
        <v>27849.750000000011</v>
      </c>
      <c r="P222" s="206" t="s">
        <v>7</v>
      </c>
      <c r="Q222" s="40" t="s">
        <v>1649</v>
      </c>
      <c r="R222" s="39"/>
      <c r="S222" s="38"/>
      <c r="T222" s="283">
        <v>25952.099999999988</v>
      </c>
      <c r="U222" s="206" t="s">
        <v>7</v>
      </c>
      <c r="V222" s="40" t="s">
        <v>1670</v>
      </c>
      <c r="W222" s="38"/>
      <c r="X222" s="38"/>
      <c r="Y222" s="72">
        <v>24151.600000000002</v>
      </c>
    </row>
    <row r="223" spans="1:25" ht="15.75">
      <c r="A223" s="206" t="s">
        <v>8</v>
      </c>
      <c r="B223" s="207" t="s">
        <v>155</v>
      </c>
      <c r="C223" s="61"/>
      <c r="D223" s="65"/>
      <c r="E223" s="72">
        <v>29552.049999999992</v>
      </c>
      <c r="F223" s="206" t="s">
        <v>8</v>
      </c>
      <c r="G223" s="207" t="s">
        <v>37</v>
      </c>
      <c r="H223" s="213"/>
      <c r="I223" s="38"/>
      <c r="J223" s="72">
        <v>28532.549999999996</v>
      </c>
      <c r="K223" s="206" t="s">
        <v>8</v>
      </c>
      <c r="L223" s="207" t="s">
        <v>638</v>
      </c>
      <c r="M223" s="38"/>
      <c r="O223" s="72">
        <v>26999.500000000004</v>
      </c>
      <c r="P223" s="206" t="s">
        <v>8</v>
      </c>
      <c r="Q223" s="221" t="s">
        <v>1343</v>
      </c>
      <c r="R223" s="39"/>
      <c r="S223" s="38"/>
      <c r="T223" s="72">
        <v>25642.80000000001</v>
      </c>
      <c r="U223" s="206" t="s">
        <v>8</v>
      </c>
      <c r="V223" s="40" t="s">
        <v>1666</v>
      </c>
      <c r="W223" s="38"/>
      <c r="X223" s="38"/>
      <c r="Y223" s="72">
        <v>23884.149999999994</v>
      </c>
    </row>
    <row r="224" spans="1:25" ht="15" customHeight="1">
      <c r="A224" s="206" t="s">
        <v>10</v>
      </c>
      <c r="B224" s="207" t="s">
        <v>31</v>
      </c>
      <c r="C224" s="61"/>
      <c r="D224" s="65"/>
      <c r="E224" s="72">
        <v>29316.000000000004</v>
      </c>
      <c r="F224" s="206" t="s">
        <v>10</v>
      </c>
      <c r="G224" s="207" t="s">
        <v>1342</v>
      </c>
      <c r="H224" s="213"/>
      <c r="I224" s="38"/>
      <c r="J224" s="72">
        <v>27264.55</v>
      </c>
      <c r="K224" s="206" t="s">
        <v>10</v>
      </c>
      <c r="L224" s="207" t="s">
        <v>639</v>
      </c>
      <c r="M224" s="38"/>
      <c r="O224" s="72">
        <v>26846.1</v>
      </c>
      <c r="P224" s="206" t="s">
        <v>10</v>
      </c>
      <c r="Q224" s="221" t="s">
        <v>1348</v>
      </c>
      <c r="R224" s="39"/>
      <c r="S224" s="38"/>
      <c r="T224" s="72">
        <v>25335.149999999998</v>
      </c>
      <c r="U224" s="206" t="s">
        <v>10</v>
      </c>
      <c r="V224" s="40" t="s">
        <v>1669</v>
      </c>
      <c r="W224" s="38"/>
      <c r="X224" s="38"/>
      <c r="Y224" s="72">
        <v>23637.149999999987</v>
      </c>
    </row>
    <row r="225" spans="1:25" ht="15.75">
      <c r="A225" s="206" t="s">
        <v>12</v>
      </c>
      <c r="B225" s="207" t="s">
        <v>704</v>
      </c>
      <c r="C225" s="61"/>
      <c r="D225" s="65"/>
      <c r="E225" s="72">
        <v>29029.000000000007</v>
      </c>
      <c r="F225" s="206" t="s">
        <v>12</v>
      </c>
      <c r="G225" s="207" t="s">
        <v>15</v>
      </c>
      <c r="H225" s="213"/>
      <c r="I225" s="38"/>
      <c r="J225" s="72">
        <v>26721.999999999989</v>
      </c>
      <c r="K225" s="206" t="s">
        <v>12</v>
      </c>
      <c r="L225" s="207" t="s">
        <v>669</v>
      </c>
      <c r="M225" s="38"/>
      <c r="O225" s="72">
        <v>25469.85</v>
      </c>
      <c r="P225" s="206" t="s">
        <v>12</v>
      </c>
      <c r="Q225" s="221" t="s">
        <v>1345</v>
      </c>
      <c r="R225" s="39"/>
      <c r="S225" s="38"/>
      <c r="T225" s="72">
        <v>24547.149999999994</v>
      </c>
      <c r="U225" s="206" t="s">
        <v>12</v>
      </c>
      <c r="V225" s="40" t="s">
        <v>1671</v>
      </c>
      <c r="W225" s="38"/>
      <c r="X225" s="38"/>
      <c r="Y225" s="72">
        <v>22470.699999999997</v>
      </c>
    </row>
    <row r="226" spans="1:25" ht="15.75">
      <c r="A226" s="206" t="s">
        <v>14</v>
      </c>
      <c r="B226" s="207" t="s">
        <v>154</v>
      </c>
      <c r="C226" s="61"/>
      <c r="D226" s="65"/>
      <c r="E226" s="72">
        <v>28948.7</v>
      </c>
      <c r="F226" s="206" t="s">
        <v>14</v>
      </c>
      <c r="G226" s="207" t="s">
        <v>694</v>
      </c>
      <c r="H226" s="213"/>
      <c r="I226" s="38"/>
      <c r="J226" s="72">
        <v>26612.299999999988</v>
      </c>
      <c r="K226" s="206" t="s">
        <v>14</v>
      </c>
      <c r="L226" s="207" t="s">
        <v>27</v>
      </c>
      <c r="M226" s="38"/>
      <c r="O226" s="72">
        <v>23592.500000000007</v>
      </c>
      <c r="P226" s="206" t="s">
        <v>14</v>
      </c>
      <c r="Q226" s="40" t="s">
        <v>1656</v>
      </c>
      <c r="R226" s="39"/>
      <c r="S226" s="38"/>
      <c r="T226" s="72">
        <v>24022.300000000003</v>
      </c>
      <c r="U226" s="206" t="s">
        <v>14</v>
      </c>
      <c r="V226" s="40" t="s">
        <v>1690</v>
      </c>
      <c r="W226" s="38"/>
      <c r="X226" s="38"/>
      <c r="Y226" s="72">
        <v>22165.900000000005</v>
      </c>
    </row>
    <row r="227" spans="1:25" ht="15.75">
      <c r="A227" s="206" t="s">
        <v>16</v>
      </c>
      <c r="B227" s="207" t="s">
        <v>654</v>
      </c>
      <c r="C227" s="61"/>
      <c r="D227" s="65"/>
      <c r="E227" s="72">
        <v>27877.299999999992</v>
      </c>
      <c r="F227" s="206" t="s">
        <v>16</v>
      </c>
      <c r="G227" s="207" t="s">
        <v>682</v>
      </c>
      <c r="H227" s="213"/>
      <c r="I227" s="38"/>
      <c r="J227" s="72">
        <v>25352.399999999991</v>
      </c>
      <c r="K227" s="206" t="s">
        <v>16</v>
      </c>
      <c r="L227" s="207" t="s">
        <v>13</v>
      </c>
      <c r="M227" s="38"/>
      <c r="O227" s="72">
        <v>23423.949999999993</v>
      </c>
      <c r="P227" s="206" t="s">
        <v>16</v>
      </c>
      <c r="Q227" s="221" t="s">
        <v>1346</v>
      </c>
      <c r="R227" s="39"/>
      <c r="S227" s="38"/>
      <c r="T227" s="72">
        <v>23986.799999999999</v>
      </c>
      <c r="U227" s="206" t="s">
        <v>16</v>
      </c>
      <c r="V227" s="40" t="s">
        <v>1665</v>
      </c>
      <c r="W227" s="38"/>
      <c r="X227" s="38"/>
      <c r="Y227" s="72">
        <v>20584.099999999999</v>
      </c>
    </row>
    <row r="228" spans="1:25" ht="15.75">
      <c r="A228" s="206" t="s">
        <v>18</v>
      </c>
      <c r="B228" s="207" t="s">
        <v>653</v>
      </c>
      <c r="C228" s="61"/>
      <c r="D228" s="65"/>
      <c r="E228" s="72">
        <v>27459.600000000006</v>
      </c>
      <c r="F228" s="206" t="s">
        <v>18</v>
      </c>
      <c r="G228" s="207" t="s">
        <v>23</v>
      </c>
      <c r="H228" s="213"/>
      <c r="I228" s="38"/>
      <c r="J228" s="72">
        <v>23919.350000000002</v>
      </c>
      <c r="K228" s="206" t="s">
        <v>18</v>
      </c>
      <c r="L228" s="221" t="s">
        <v>675</v>
      </c>
      <c r="M228" s="38"/>
      <c r="O228" s="72">
        <v>22873.200000000012</v>
      </c>
      <c r="P228" s="206" t="s">
        <v>18</v>
      </c>
      <c r="Q228" s="40" t="s">
        <v>1657</v>
      </c>
      <c r="R228" s="39"/>
      <c r="S228" s="38"/>
      <c r="T228" s="72">
        <v>23432.200000000008</v>
      </c>
      <c r="U228" s="206" t="s">
        <v>18</v>
      </c>
      <c r="V228" s="40" t="s">
        <v>1693</v>
      </c>
      <c r="W228" s="38"/>
      <c r="X228" s="38"/>
      <c r="Y228" s="72">
        <v>18959.150000000001</v>
      </c>
    </row>
    <row r="229" spans="1:25" ht="15.75">
      <c r="A229" s="206" t="s">
        <v>20</v>
      </c>
      <c r="B229" s="207" t="s">
        <v>11</v>
      </c>
      <c r="C229" s="61"/>
      <c r="D229" s="65"/>
      <c r="E229" s="72">
        <v>27386.899999999994</v>
      </c>
      <c r="F229" s="206" t="s">
        <v>20</v>
      </c>
      <c r="G229" s="207" t="s">
        <v>643</v>
      </c>
      <c r="H229" s="213"/>
      <c r="I229" s="38"/>
      <c r="J229" s="72">
        <v>23438.69999999999</v>
      </c>
      <c r="K229" s="206" t="s">
        <v>20</v>
      </c>
      <c r="L229" s="207" t="s">
        <v>660</v>
      </c>
      <c r="M229" s="38"/>
      <c r="O229" s="72">
        <v>21862.350000000006</v>
      </c>
      <c r="P229" s="206" t="s">
        <v>20</v>
      </c>
      <c r="Q229" s="221" t="s">
        <v>692</v>
      </c>
      <c r="R229" s="39"/>
      <c r="S229" s="38"/>
      <c r="T229" s="72">
        <v>22923.799999999996</v>
      </c>
      <c r="U229" s="206" t="s">
        <v>20</v>
      </c>
      <c r="V229" s="40" t="s">
        <v>1692</v>
      </c>
      <c r="W229" s="38"/>
      <c r="X229" s="38"/>
      <c r="Y229" s="72">
        <v>18429.599999999995</v>
      </c>
    </row>
    <row r="230" spans="1:25" ht="15.75">
      <c r="A230" s="206" t="s">
        <v>22</v>
      </c>
      <c r="B230" s="207" t="s">
        <v>141</v>
      </c>
      <c r="C230" s="61"/>
      <c r="D230" s="65"/>
      <c r="E230" s="72">
        <v>27203.950000000004</v>
      </c>
      <c r="F230" s="206" t="s">
        <v>22</v>
      </c>
      <c r="G230" s="207" t="s">
        <v>9</v>
      </c>
      <c r="H230" s="213"/>
      <c r="I230" s="38"/>
      <c r="J230" s="72">
        <v>23060.750000000007</v>
      </c>
      <c r="K230" s="206" t="s">
        <v>22</v>
      </c>
      <c r="L230" s="207" t="s">
        <v>144</v>
      </c>
      <c r="M230" s="38"/>
      <c r="O230" s="72">
        <v>21129.749999999993</v>
      </c>
      <c r="P230" s="206" t="s">
        <v>22</v>
      </c>
      <c r="Q230" s="40" t="s">
        <v>1658</v>
      </c>
      <c r="R230" s="39"/>
      <c r="S230" s="38"/>
      <c r="T230" s="72">
        <v>22486.400000000001</v>
      </c>
      <c r="U230" s="206" t="s">
        <v>22</v>
      </c>
      <c r="V230" s="40" t="s">
        <v>1667</v>
      </c>
      <c r="W230" s="38"/>
      <c r="X230" s="38"/>
      <c r="Y230" s="72">
        <v>17912.899999999994</v>
      </c>
    </row>
    <row r="231" spans="1:25" ht="15.75">
      <c r="A231" s="208" t="s">
        <v>24</v>
      </c>
      <c r="B231" s="209" t="s">
        <v>142</v>
      </c>
      <c r="C231" s="258"/>
      <c r="D231" s="65"/>
      <c r="E231" s="72">
        <v>27193.8</v>
      </c>
      <c r="F231" s="208" t="s">
        <v>24</v>
      </c>
      <c r="G231" s="209" t="s">
        <v>662</v>
      </c>
      <c r="H231" s="297"/>
      <c r="I231" s="38"/>
      <c r="J231" s="72">
        <v>22709.850000000002</v>
      </c>
      <c r="K231" s="206" t="s">
        <v>24</v>
      </c>
      <c r="L231" s="209" t="s">
        <v>156</v>
      </c>
      <c r="M231" s="38"/>
      <c r="O231" s="211">
        <v>20640.000000000004</v>
      </c>
      <c r="P231" s="206" t="s">
        <v>24</v>
      </c>
      <c r="Q231" s="221" t="s">
        <v>1334</v>
      </c>
      <c r="R231" s="39"/>
      <c r="S231" s="38"/>
      <c r="T231" s="72">
        <v>22450.499999999996</v>
      </c>
      <c r="U231" s="206"/>
    </row>
    <row r="232" spans="1:25" ht="15.75">
      <c r="A232" s="208" t="s">
        <v>26</v>
      </c>
      <c r="B232" s="145" t="s">
        <v>17</v>
      </c>
      <c r="C232" s="258"/>
      <c r="D232" s="266"/>
      <c r="E232" s="214">
        <v>27154.199999999997</v>
      </c>
      <c r="F232" s="208" t="s">
        <v>26</v>
      </c>
      <c r="G232" s="140" t="s">
        <v>668</v>
      </c>
      <c r="H232" s="297"/>
      <c r="I232" s="136"/>
      <c r="J232" s="214">
        <v>22110.3</v>
      </c>
      <c r="K232" s="212" t="s">
        <v>26</v>
      </c>
      <c r="L232" s="145" t="s">
        <v>686</v>
      </c>
      <c r="M232" s="136"/>
      <c r="N232" s="279"/>
      <c r="O232" s="211">
        <v>20145.149999999987</v>
      </c>
      <c r="P232" s="206" t="s">
        <v>26</v>
      </c>
      <c r="Q232" s="40" t="s">
        <v>1654</v>
      </c>
      <c r="R232" s="39"/>
      <c r="S232" s="38"/>
      <c r="T232" s="72">
        <v>20448.45</v>
      </c>
      <c r="U232" s="206"/>
    </row>
    <row r="233" spans="1:25" ht="15.75">
      <c r="A233" s="206" t="s">
        <v>28</v>
      </c>
      <c r="B233" s="131" t="s">
        <v>153</v>
      </c>
      <c r="C233" s="61"/>
      <c r="D233" s="65"/>
      <c r="E233" s="72">
        <v>25450.000000000004</v>
      </c>
      <c r="F233" s="206" t="s">
        <v>28</v>
      </c>
      <c r="G233" s="131" t="s">
        <v>1729</v>
      </c>
      <c r="H233" s="213"/>
      <c r="I233" s="38"/>
      <c r="J233" s="72">
        <v>0</v>
      </c>
      <c r="K233" s="206" t="s">
        <v>28</v>
      </c>
      <c r="L233" s="131" t="s">
        <v>633</v>
      </c>
      <c r="M233" s="38"/>
      <c r="O233" s="72">
        <v>18570.149999999994</v>
      </c>
      <c r="P233" s="206" t="s">
        <v>28</v>
      </c>
      <c r="Q233" s="221" t="s">
        <v>1333</v>
      </c>
      <c r="R233" s="39"/>
      <c r="S233" s="38"/>
      <c r="T233" s="72">
        <v>20425.099999999995</v>
      </c>
      <c r="U233" s="206"/>
    </row>
    <row r="234" spans="1:25" ht="15" customHeight="1">
      <c r="A234" s="206" t="s">
        <v>30</v>
      </c>
      <c r="B234" s="131" t="s">
        <v>39</v>
      </c>
      <c r="C234" s="61"/>
      <c r="D234" s="65"/>
      <c r="E234" s="72">
        <v>23220.250000000004</v>
      </c>
      <c r="F234" s="206" t="s">
        <v>30</v>
      </c>
      <c r="G234" s="131" t="s">
        <v>649</v>
      </c>
      <c r="H234" s="213"/>
      <c r="I234" s="38"/>
      <c r="J234" s="72">
        <v>0</v>
      </c>
      <c r="K234" s="206" t="s">
        <v>30</v>
      </c>
      <c r="L234" s="131" t="s">
        <v>29</v>
      </c>
      <c r="M234" s="38"/>
      <c r="O234" s="72">
        <v>0</v>
      </c>
      <c r="P234" s="208" t="s">
        <v>30</v>
      </c>
      <c r="Q234" s="312" t="s">
        <v>1650</v>
      </c>
      <c r="R234" s="210"/>
      <c r="S234" s="133"/>
      <c r="T234" s="211">
        <v>18985.600000000002</v>
      </c>
      <c r="U234" s="206"/>
    </row>
    <row r="235" spans="1:25" ht="15.75">
      <c r="A235" s="206" t="s">
        <v>32</v>
      </c>
      <c r="B235" s="131" t="s">
        <v>700</v>
      </c>
      <c r="C235" s="61"/>
      <c r="D235" s="65"/>
      <c r="E235" s="72">
        <v>21924.55000000001</v>
      </c>
      <c r="F235" s="206" t="s">
        <v>32</v>
      </c>
      <c r="G235" s="131" t="s">
        <v>19</v>
      </c>
      <c r="H235" s="213"/>
      <c r="I235" s="38"/>
      <c r="J235" s="72">
        <v>0</v>
      </c>
      <c r="K235" s="206" t="s">
        <v>32</v>
      </c>
      <c r="L235" s="131" t="s">
        <v>158</v>
      </c>
      <c r="M235" s="38"/>
      <c r="O235" s="72">
        <v>0</v>
      </c>
      <c r="P235" s="206" t="s">
        <v>32</v>
      </c>
      <c r="Q235" s="292" t="s">
        <v>1</v>
      </c>
      <c r="R235" s="39"/>
      <c r="S235" s="38"/>
      <c r="T235" s="72">
        <v>18188.3</v>
      </c>
      <c r="U235" s="206"/>
    </row>
    <row r="236" spans="1:25" ht="15.75">
      <c r="B236" s="39"/>
      <c r="C236" s="4"/>
      <c r="D236" s="61"/>
      <c r="E236" s="61"/>
      <c r="G236" s="213"/>
      <c r="J236" s="9"/>
      <c r="L236" s="39"/>
      <c r="M236" s="38"/>
      <c r="N236" s="56"/>
      <c r="O236" s="206"/>
      <c r="P236" s="40"/>
      <c r="Q236" s="40"/>
      <c r="R236" s="38"/>
      <c r="S236" s="72"/>
      <c r="T236" s="72"/>
    </row>
    <row r="237" spans="1:25" ht="15.75">
      <c r="B237" s="15" t="s">
        <v>1033</v>
      </c>
      <c r="C237" s="4"/>
      <c r="D237" s="61"/>
      <c r="E237" s="61"/>
      <c r="G237" s="15" t="s">
        <v>1033</v>
      </c>
      <c r="H237" s="213"/>
      <c r="I237" s="56"/>
      <c r="J237" s="9"/>
      <c r="L237" s="15" t="s">
        <v>1033</v>
      </c>
      <c r="M237" s="38"/>
      <c r="N237" s="56"/>
      <c r="O237" s="206"/>
      <c r="P237" s="221"/>
      <c r="Q237" s="15" t="s">
        <v>1033</v>
      </c>
      <c r="R237" s="38"/>
      <c r="S237" s="72"/>
      <c r="T237" s="72"/>
    </row>
    <row r="238" spans="1:25" ht="15.75">
      <c r="B238" s="39" t="str">
        <f>B232</f>
        <v>Henri Koobs</v>
      </c>
      <c r="C238" s="97"/>
      <c r="D238" s="251"/>
      <c r="E238" s="156">
        <v>2882</v>
      </c>
      <c r="G238" s="215" t="str">
        <f>G232</f>
        <v>Lars Kammers</v>
      </c>
      <c r="H238" s="213"/>
      <c r="I238" s="156"/>
      <c r="J238" s="156">
        <v>2844.8</v>
      </c>
      <c r="L238" s="39" t="str">
        <f>L232</f>
        <v>Sander Vreugdenhil</v>
      </c>
      <c r="M238" s="38"/>
      <c r="O238" s="156">
        <v>2069.1</v>
      </c>
      <c r="P238" s="221"/>
      <c r="Q238" s="39" t="str">
        <f>Q232</f>
        <v>Henri Dunant</v>
      </c>
      <c r="R238" s="38"/>
      <c r="S238" s="72"/>
      <c r="T238" s="156">
        <v>834.3</v>
      </c>
    </row>
    <row r="239" spans="1:25" ht="15.75">
      <c r="B239" s="218" t="str">
        <f>G221</f>
        <v>Gerben van Helden</v>
      </c>
      <c r="C239" s="97"/>
      <c r="D239" s="65"/>
      <c r="E239" s="72">
        <v>3859</v>
      </c>
      <c r="G239" s="299" t="str">
        <f>L221</f>
        <v>Corne van Dorst</v>
      </c>
      <c r="H239" s="213"/>
      <c r="I239" s="72"/>
      <c r="J239" s="72">
        <v>3863.6</v>
      </c>
      <c r="L239" s="218" t="str">
        <f>Q221</f>
        <v>Fokko Haveman</v>
      </c>
      <c r="M239" s="38"/>
      <c r="O239" s="72">
        <v>4116.8</v>
      </c>
      <c r="P239" s="221"/>
      <c r="Q239" s="218" t="str">
        <f>V221</f>
        <v>Jimmy Vancutsem</v>
      </c>
      <c r="R239" s="38"/>
      <c r="S239" s="72"/>
      <c r="T239" s="72">
        <v>2666.4</v>
      </c>
    </row>
    <row r="241" spans="1:25" ht="15.75">
      <c r="A241" s="38" t="s">
        <v>2159</v>
      </c>
      <c r="B241" s="38"/>
      <c r="C241" s="38"/>
      <c r="D241" s="128"/>
      <c r="N241" s="67"/>
      <c r="O241" s="206"/>
      <c r="P241" s="221"/>
      <c r="Q241" s="3"/>
      <c r="S241" s="72"/>
    </row>
    <row r="242" spans="1:25" ht="15.75">
      <c r="A242" s="38"/>
      <c r="B242" s="38"/>
      <c r="C242" s="38"/>
      <c r="D242" s="128"/>
      <c r="N242" s="67"/>
      <c r="O242" s="206"/>
      <c r="P242" s="221"/>
      <c r="Q242" s="3"/>
      <c r="S242" s="72"/>
    </row>
    <row r="243" spans="1:25" ht="15.75" customHeight="1">
      <c r="A243" s="38"/>
      <c r="B243" s="38"/>
      <c r="C243" s="38"/>
      <c r="D243" s="128"/>
      <c r="N243" s="67"/>
      <c r="O243" s="206"/>
      <c r="P243" s="221"/>
      <c r="Q243" s="3"/>
      <c r="S243" s="72"/>
    </row>
    <row r="244" spans="1:25" ht="25.5" customHeight="1">
      <c r="B244" s="121" t="s">
        <v>3015</v>
      </c>
      <c r="C244" s="38"/>
      <c r="D244" s="38"/>
      <c r="E244" s="128"/>
      <c r="G244" s="38"/>
      <c r="N244" s="67"/>
      <c r="O244" s="67"/>
      <c r="P244" s="67"/>
      <c r="R244" s="67"/>
    </row>
    <row r="245" spans="1:25" ht="20.25">
      <c r="B245" s="202" t="s">
        <v>1179</v>
      </c>
      <c r="C245" s="203"/>
      <c r="D245" s="204"/>
      <c r="F245" s="205"/>
      <c r="G245" s="202" t="s">
        <v>1181</v>
      </c>
      <c r="H245" s="204"/>
      <c r="I245" s="204"/>
      <c r="K245" s="204"/>
      <c r="L245" s="202" t="s">
        <v>1180</v>
      </c>
      <c r="M245" s="204"/>
      <c r="P245" s="204"/>
      <c r="Q245" s="202" t="s">
        <v>1182</v>
      </c>
      <c r="R245" s="204"/>
      <c r="S245" s="204"/>
      <c r="T245" s="203"/>
      <c r="V245" s="202" t="s">
        <v>1484</v>
      </c>
    </row>
    <row r="246" spans="1:25" ht="15.75">
      <c r="A246" s="38"/>
      <c r="B246" s="38"/>
      <c r="C246" s="38"/>
      <c r="D246" s="128"/>
      <c r="N246" s="67"/>
      <c r="O246" s="206"/>
      <c r="P246" s="221"/>
      <c r="Q246" s="3"/>
      <c r="S246" s="72"/>
    </row>
    <row r="247" spans="1:25" s="39" customFormat="1" ht="15.75" customHeight="1">
      <c r="A247" s="206" t="s">
        <v>0</v>
      </c>
      <c r="B247" s="125" t="s">
        <v>31</v>
      </c>
      <c r="E247" s="72">
        <v>33212.799999999996</v>
      </c>
      <c r="F247" s="206" t="s">
        <v>0</v>
      </c>
      <c r="G247" s="125" t="s">
        <v>37</v>
      </c>
      <c r="H247" s="213"/>
      <c r="J247" s="72">
        <v>32536.599999999995</v>
      </c>
      <c r="K247" s="206" t="s">
        <v>0</v>
      </c>
      <c r="L247" s="224" t="s">
        <v>1655</v>
      </c>
      <c r="O247" s="72">
        <v>31464.950000000019</v>
      </c>
      <c r="P247" s="206" t="s">
        <v>0</v>
      </c>
      <c r="Q247" s="224" t="s">
        <v>1348</v>
      </c>
      <c r="T247" s="72">
        <v>29470.749999999993</v>
      </c>
      <c r="U247" s="206" t="s">
        <v>0</v>
      </c>
      <c r="V247" s="300" t="s">
        <v>2191</v>
      </c>
      <c r="Y247" s="72">
        <v>30564.25</v>
      </c>
    </row>
    <row r="248" spans="1:25" s="39" customFormat="1" ht="15.75" customHeight="1">
      <c r="A248" s="206" t="s">
        <v>2</v>
      </c>
      <c r="B248" s="38" t="s">
        <v>155</v>
      </c>
      <c r="E248" s="72">
        <v>32922.600000000006</v>
      </c>
      <c r="F248" s="206" t="s">
        <v>2</v>
      </c>
      <c r="G248" s="125" t="s">
        <v>651</v>
      </c>
      <c r="H248" s="213"/>
      <c r="J248" s="72">
        <v>32316.549999999992</v>
      </c>
      <c r="K248" s="206" t="s">
        <v>2</v>
      </c>
      <c r="L248" s="125" t="s">
        <v>638</v>
      </c>
      <c r="O248" s="72">
        <v>31131.25</v>
      </c>
      <c r="P248" s="206" t="s">
        <v>2</v>
      </c>
      <c r="Q248" s="224" t="s">
        <v>1343</v>
      </c>
      <c r="T248" s="72">
        <v>29325.549999999996</v>
      </c>
      <c r="U248" s="206" t="s">
        <v>2</v>
      </c>
      <c r="V248" s="300" t="s">
        <v>2208</v>
      </c>
      <c r="Y248" s="72">
        <v>30239.8</v>
      </c>
    </row>
    <row r="249" spans="1:25" s="39" customFormat="1" ht="15.75" customHeight="1">
      <c r="A249" s="206" t="s">
        <v>3</v>
      </c>
      <c r="B249" s="38" t="s">
        <v>704</v>
      </c>
      <c r="E249" s="72">
        <v>32573.049999999996</v>
      </c>
      <c r="F249" s="206" t="s">
        <v>3</v>
      </c>
      <c r="G249" s="138" t="s">
        <v>9</v>
      </c>
      <c r="H249" s="297"/>
      <c r="J249" s="72">
        <v>31204.049999999988</v>
      </c>
      <c r="K249" s="206" t="s">
        <v>3</v>
      </c>
      <c r="L249" s="365" t="s">
        <v>1661</v>
      </c>
      <c r="M249" s="210"/>
      <c r="O249" s="72">
        <v>30915.100000000002</v>
      </c>
      <c r="P249" s="206" t="s">
        <v>3</v>
      </c>
      <c r="Q249" s="293" t="s">
        <v>1668</v>
      </c>
      <c r="T249" s="72">
        <v>29088.899999999998</v>
      </c>
      <c r="U249" s="206" t="s">
        <v>3</v>
      </c>
      <c r="V249" s="300" t="s">
        <v>2210</v>
      </c>
      <c r="Y249" s="72">
        <v>30099.4</v>
      </c>
    </row>
    <row r="250" spans="1:25" s="39" customFormat="1" ht="15.75" customHeight="1">
      <c r="A250" s="206" t="s">
        <v>5</v>
      </c>
      <c r="B250" s="38" t="s">
        <v>687</v>
      </c>
      <c r="E250" s="72">
        <v>32423.099999999995</v>
      </c>
      <c r="F250" s="206" t="s">
        <v>5</v>
      </c>
      <c r="G250" s="222" t="s">
        <v>162</v>
      </c>
      <c r="H250" s="298"/>
      <c r="I250" s="220"/>
      <c r="J250" s="214">
        <v>31099.05</v>
      </c>
      <c r="K250" s="206" t="s">
        <v>5</v>
      </c>
      <c r="L250" s="222" t="s">
        <v>1341</v>
      </c>
      <c r="M250" s="220"/>
      <c r="N250" s="220"/>
      <c r="O250" s="214">
        <v>30081.850000000002</v>
      </c>
      <c r="P250" s="206" t="s">
        <v>5</v>
      </c>
      <c r="Q250" s="293" t="s">
        <v>2318</v>
      </c>
      <c r="T250" s="72">
        <v>28819.899999999998</v>
      </c>
      <c r="U250" s="206" t="s">
        <v>5</v>
      </c>
      <c r="V250" s="300" t="s">
        <v>2209</v>
      </c>
      <c r="Y250" s="72">
        <v>29979.149999999987</v>
      </c>
    </row>
    <row r="251" spans="1:25" s="39" customFormat="1" ht="15.75" customHeight="1">
      <c r="A251" s="206" t="s">
        <v>7</v>
      </c>
      <c r="B251" s="38" t="s">
        <v>1337</v>
      </c>
      <c r="E251" s="72">
        <v>31933.849999999995</v>
      </c>
      <c r="F251" s="206" t="s">
        <v>7</v>
      </c>
      <c r="G251" s="38" t="s">
        <v>17</v>
      </c>
      <c r="H251" s="213"/>
      <c r="J251" s="72">
        <v>30945.449999999997</v>
      </c>
      <c r="K251" s="206" t="s">
        <v>7</v>
      </c>
      <c r="L251" s="221" t="s">
        <v>1344</v>
      </c>
      <c r="O251" s="72">
        <v>29935.09999999998</v>
      </c>
      <c r="P251" s="206" t="s">
        <v>7</v>
      </c>
      <c r="Q251" s="366" t="s">
        <v>1649</v>
      </c>
      <c r="R251" s="210"/>
      <c r="S251" s="210"/>
      <c r="T251" s="211">
        <v>28139.699999999997</v>
      </c>
      <c r="U251" s="206" t="s">
        <v>7</v>
      </c>
      <c r="V251" s="300" t="s">
        <v>2199</v>
      </c>
      <c r="Y251" s="72">
        <v>29276.600000000002</v>
      </c>
    </row>
    <row r="252" spans="1:25" s="39" customFormat="1" ht="15.75" customHeight="1">
      <c r="A252" s="206" t="s">
        <v>8</v>
      </c>
      <c r="B252" s="38" t="s">
        <v>1351</v>
      </c>
      <c r="E252" s="72">
        <v>31915.100000000006</v>
      </c>
      <c r="F252" s="206" t="s">
        <v>8</v>
      </c>
      <c r="G252" s="38" t="s">
        <v>682</v>
      </c>
      <c r="H252" s="213"/>
      <c r="J252" s="72">
        <v>30320.700000000008</v>
      </c>
      <c r="K252" s="206" t="s">
        <v>8</v>
      </c>
      <c r="L252" s="221" t="s">
        <v>1349</v>
      </c>
      <c r="O252" s="72">
        <v>29915.500000000004</v>
      </c>
      <c r="P252" s="206" t="s">
        <v>8</v>
      </c>
      <c r="Q252" s="40" t="s">
        <v>1664</v>
      </c>
      <c r="T252" s="72">
        <v>27154.1</v>
      </c>
      <c r="U252" s="206" t="s">
        <v>8</v>
      </c>
      <c r="V252" s="300" t="s">
        <v>2198</v>
      </c>
      <c r="Y252" s="72">
        <v>29060.149999999994</v>
      </c>
    </row>
    <row r="253" spans="1:25" s="39" customFormat="1" ht="15.75" customHeight="1">
      <c r="A253" s="206" t="s">
        <v>10</v>
      </c>
      <c r="B253" s="38" t="s">
        <v>683</v>
      </c>
      <c r="E253" s="72">
        <v>31477.749999999996</v>
      </c>
      <c r="F253" s="206" t="s">
        <v>10</v>
      </c>
      <c r="G253" s="38" t="s">
        <v>1653</v>
      </c>
      <c r="H253" s="213"/>
      <c r="J253" s="72">
        <v>30083.649999999991</v>
      </c>
      <c r="K253" s="206" t="s">
        <v>10</v>
      </c>
      <c r="L253" s="221" t="s">
        <v>675</v>
      </c>
      <c r="O253" s="72">
        <v>28264.799999999999</v>
      </c>
      <c r="P253" s="206" t="s">
        <v>10</v>
      </c>
      <c r="Q253" s="221" t="s">
        <v>1333</v>
      </c>
      <c r="T253" s="72">
        <v>27095.7</v>
      </c>
      <c r="U253" s="206" t="s">
        <v>10</v>
      </c>
      <c r="V253" s="300" t="s">
        <v>2196</v>
      </c>
      <c r="Y253" s="72">
        <v>28893.050000000007</v>
      </c>
    </row>
    <row r="254" spans="1:25" s="39" customFormat="1" ht="15.75" customHeight="1">
      <c r="A254" s="206" t="s">
        <v>12</v>
      </c>
      <c r="B254" s="38" t="s">
        <v>21</v>
      </c>
      <c r="E254" s="72">
        <v>31443.149999999998</v>
      </c>
      <c r="F254" s="206" t="s">
        <v>12</v>
      </c>
      <c r="G254" s="38" t="s">
        <v>1342</v>
      </c>
      <c r="H254" s="213"/>
      <c r="J254" s="72">
        <v>29333.55</v>
      </c>
      <c r="K254" s="206" t="s">
        <v>12</v>
      </c>
      <c r="L254" s="38" t="s">
        <v>639</v>
      </c>
      <c r="O254" s="72">
        <v>27597.750000000011</v>
      </c>
      <c r="P254" s="206" t="s">
        <v>12</v>
      </c>
      <c r="Q254" s="40" t="s">
        <v>1658</v>
      </c>
      <c r="R254" s="159"/>
      <c r="T254" s="72">
        <v>26654.250000000004</v>
      </c>
      <c r="U254" s="206" t="s">
        <v>12</v>
      </c>
      <c r="V254" s="293" t="s">
        <v>1666</v>
      </c>
      <c r="Y254" s="72">
        <v>28756.300000000007</v>
      </c>
    </row>
    <row r="255" spans="1:25" s="39" customFormat="1" ht="15.75" customHeight="1">
      <c r="A255" s="206" t="s">
        <v>14</v>
      </c>
      <c r="B255" s="38" t="s">
        <v>141</v>
      </c>
      <c r="E255" s="72">
        <v>31093.55</v>
      </c>
      <c r="F255" s="206" t="s">
        <v>14</v>
      </c>
      <c r="G255" s="38" t="s">
        <v>15</v>
      </c>
      <c r="H255" s="213"/>
      <c r="J255" s="72">
        <v>29128.1</v>
      </c>
      <c r="K255" s="206" t="s">
        <v>14</v>
      </c>
      <c r="L255" s="38" t="s">
        <v>27</v>
      </c>
      <c r="O255" s="72">
        <v>25262.450000000004</v>
      </c>
      <c r="P255" s="206" t="s">
        <v>14</v>
      </c>
      <c r="Q255" s="221" t="s">
        <v>1345</v>
      </c>
      <c r="T255" s="72">
        <v>26517.69999999999</v>
      </c>
      <c r="U255" s="206" t="s">
        <v>14</v>
      </c>
      <c r="V255" s="300" t="s">
        <v>2206</v>
      </c>
      <c r="Y255" s="72">
        <v>28350.250000000007</v>
      </c>
    </row>
    <row r="256" spans="1:25" s="39" customFormat="1" ht="15.75" customHeight="1">
      <c r="A256" s="206" t="s">
        <v>16</v>
      </c>
      <c r="B256" s="38" t="s">
        <v>154</v>
      </c>
      <c r="E256" s="72">
        <v>31056.850000000006</v>
      </c>
      <c r="F256" s="206" t="s">
        <v>16</v>
      </c>
      <c r="G256" s="38" t="s">
        <v>662</v>
      </c>
      <c r="H256" s="213"/>
      <c r="J256" s="72">
        <v>28706.9</v>
      </c>
      <c r="K256" s="206" t="s">
        <v>16</v>
      </c>
      <c r="L256" s="38" t="s">
        <v>669</v>
      </c>
      <c r="O256" s="72">
        <v>24306.549999999992</v>
      </c>
      <c r="P256" s="206" t="s">
        <v>16</v>
      </c>
      <c r="Q256" s="221" t="s">
        <v>1334</v>
      </c>
      <c r="T256" s="72">
        <v>26460.5</v>
      </c>
      <c r="U256" s="206" t="s">
        <v>16</v>
      </c>
      <c r="V256" s="300" t="s">
        <v>180</v>
      </c>
      <c r="Y256" s="72">
        <v>27355.95</v>
      </c>
    </row>
    <row r="257" spans="1:25" s="39" customFormat="1" ht="15.75" customHeight="1">
      <c r="A257" s="206" t="s">
        <v>18</v>
      </c>
      <c r="B257" s="38" t="s">
        <v>25</v>
      </c>
      <c r="E257" s="72">
        <v>30975.000000000007</v>
      </c>
      <c r="F257" s="206" t="s">
        <v>18</v>
      </c>
      <c r="G257" s="38" t="s">
        <v>643</v>
      </c>
      <c r="H257" s="213"/>
      <c r="J257" s="72">
        <v>28161.950000000004</v>
      </c>
      <c r="K257" s="206" t="s">
        <v>18</v>
      </c>
      <c r="L257" s="38" t="s">
        <v>13</v>
      </c>
      <c r="O257" s="72">
        <v>24293.749999999996</v>
      </c>
      <c r="P257" s="206" t="s">
        <v>18</v>
      </c>
      <c r="Q257" s="40" t="s">
        <v>1657</v>
      </c>
      <c r="T257" s="72">
        <v>25516.999999999989</v>
      </c>
      <c r="U257" s="206" t="s">
        <v>18</v>
      </c>
      <c r="V257" s="300" t="s">
        <v>2203</v>
      </c>
      <c r="Y257" s="72">
        <v>27333.45</v>
      </c>
    </row>
    <row r="258" spans="1:25" s="39" customFormat="1" ht="15.75" customHeight="1">
      <c r="A258" s="206" t="s">
        <v>20</v>
      </c>
      <c r="B258" s="38" t="s">
        <v>143</v>
      </c>
      <c r="E258" s="72">
        <v>30692.800000000003</v>
      </c>
      <c r="F258" s="206" t="s">
        <v>20</v>
      </c>
      <c r="G258" s="38" t="s">
        <v>694</v>
      </c>
      <c r="H258" s="213"/>
      <c r="J258" s="72">
        <v>27490.800000000003</v>
      </c>
      <c r="K258" s="206" t="s">
        <v>20</v>
      </c>
      <c r="L258" s="38" t="s">
        <v>668</v>
      </c>
      <c r="O258" s="72">
        <v>23971.850000000006</v>
      </c>
      <c r="P258" s="206" t="s">
        <v>20</v>
      </c>
      <c r="Q258" s="40" t="s">
        <v>1749</v>
      </c>
      <c r="T258" s="72">
        <v>25417.199999999997</v>
      </c>
      <c r="U258" s="206" t="s">
        <v>20</v>
      </c>
      <c r="V258" s="300" t="s">
        <v>2212</v>
      </c>
      <c r="Y258" s="72">
        <v>27233.05</v>
      </c>
    </row>
    <row r="259" spans="1:25" s="39" customFormat="1" ht="15.75" customHeight="1">
      <c r="A259" s="206" t="s">
        <v>22</v>
      </c>
      <c r="B259" s="38" t="s">
        <v>654</v>
      </c>
      <c r="E259" s="72">
        <v>30381.599999999999</v>
      </c>
      <c r="F259" s="206" t="s">
        <v>22</v>
      </c>
      <c r="G259" s="38" t="s">
        <v>23</v>
      </c>
      <c r="H259" s="213"/>
      <c r="J259" s="72">
        <v>27054.300000000003</v>
      </c>
      <c r="K259" s="206" t="s">
        <v>22</v>
      </c>
      <c r="L259" s="38" t="s">
        <v>660</v>
      </c>
      <c r="N259" s="210"/>
      <c r="O259" s="211">
        <v>21749.600000000002</v>
      </c>
      <c r="P259" s="206" t="s">
        <v>22</v>
      </c>
      <c r="Q259" s="221" t="s">
        <v>1346</v>
      </c>
      <c r="T259" s="72">
        <v>25318.049999999996</v>
      </c>
      <c r="U259" s="206" t="s">
        <v>22</v>
      </c>
      <c r="V259" s="300" t="s">
        <v>2195</v>
      </c>
      <c r="Y259" s="72">
        <v>26793.499999999996</v>
      </c>
    </row>
    <row r="260" spans="1:25" s="39" customFormat="1" ht="15.75" customHeight="1">
      <c r="A260" s="208" t="s">
        <v>24</v>
      </c>
      <c r="B260" s="133" t="s">
        <v>11</v>
      </c>
      <c r="C260" s="210"/>
      <c r="E260" s="72">
        <v>30378.449999999997</v>
      </c>
      <c r="F260" s="206" t="s">
        <v>24</v>
      </c>
      <c r="G260" s="133" t="s">
        <v>700</v>
      </c>
      <c r="H260" s="297"/>
      <c r="J260" s="72">
        <v>26752.700000000004</v>
      </c>
      <c r="K260" s="206" t="s">
        <v>24</v>
      </c>
      <c r="L260" s="367" t="s">
        <v>156</v>
      </c>
      <c r="M260" s="360"/>
      <c r="O260" s="72">
        <v>0</v>
      </c>
      <c r="P260" s="206" t="s">
        <v>24</v>
      </c>
      <c r="Q260" s="38" t="s">
        <v>633</v>
      </c>
      <c r="T260" s="72">
        <v>23525.800000000007</v>
      </c>
      <c r="U260" s="206" t="s">
        <v>24</v>
      </c>
      <c r="V260" s="293" t="s">
        <v>1671</v>
      </c>
      <c r="Y260" s="72">
        <v>26527.900000000005</v>
      </c>
    </row>
    <row r="261" spans="1:25" s="39" customFormat="1" ht="15.75" customHeight="1">
      <c r="A261" s="208" t="s">
        <v>26</v>
      </c>
      <c r="B261" s="136" t="s">
        <v>142</v>
      </c>
      <c r="C261" s="210"/>
      <c r="D261" s="220"/>
      <c r="E261" s="214">
        <v>30140.800000000007</v>
      </c>
      <c r="F261" s="206" t="s">
        <v>26</v>
      </c>
      <c r="G261" s="136" t="s">
        <v>658</v>
      </c>
      <c r="H261" s="298"/>
      <c r="I261" s="220"/>
      <c r="J261" s="214">
        <v>26671.749999999989</v>
      </c>
      <c r="K261" s="206" t="s">
        <v>26</v>
      </c>
      <c r="L261" s="131" t="s">
        <v>6</v>
      </c>
      <c r="O261" s="72">
        <v>0</v>
      </c>
      <c r="P261" s="208" t="s">
        <v>26</v>
      </c>
      <c r="Q261" s="133" t="s">
        <v>686</v>
      </c>
      <c r="R261" s="210"/>
      <c r="S261" s="210"/>
      <c r="T261" s="211">
        <v>23444.1</v>
      </c>
      <c r="U261" s="124" t="s">
        <v>26</v>
      </c>
      <c r="V261" s="293" t="s">
        <v>1667</v>
      </c>
      <c r="Y261" s="72">
        <v>26507.4</v>
      </c>
    </row>
    <row r="262" spans="1:25" s="39" customFormat="1" ht="15.75" customHeight="1">
      <c r="A262" s="206" t="s">
        <v>28</v>
      </c>
      <c r="B262" s="131" t="s">
        <v>33</v>
      </c>
      <c r="E262" s="72">
        <v>29281.600000000002</v>
      </c>
      <c r="F262" s="206" t="s">
        <v>28</v>
      </c>
      <c r="G262" s="131" t="s">
        <v>153</v>
      </c>
      <c r="H262" s="213"/>
      <c r="J262" s="283">
        <v>25700.300000000003</v>
      </c>
      <c r="K262" s="206" t="s">
        <v>28</v>
      </c>
      <c r="L262" s="131" t="s">
        <v>649</v>
      </c>
      <c r="O262" s="72">
        <v>0</v>
      </c>
      <c r="P262" s="206" t="s">
        <v>28</v>
      </c>
      <c r="Q262" s="368" t="s">
        <v>1650</v>
      </c>
      <c r="T262" s="72">
        <v>18847.500000000004</v>
      </c>
      <c r="U262" s="124" t="s">
        <v>28</v>
      </c>
      <c r="V262" s="300" t="s">
        <v>2213</v>
      </c>
      <c r="Y262" s="72">
        <v>26269.450000000008</v>
      </c>
    </row>
    <row r="263" spans="1:25" s="39" customFormat="1" ht="15.75" customHeight="1">
      <c r="A263" s="206" t="s">
        <v>30</v>
      </c>
      <c r="B263" s="131" t="s">
        <v>653</v>
      </c>
      <c r="E263" s="72">
        <v>28845.549999999996</v>
      </c>
      <c r="F263" s="206" t="s">
        <v>30</v>
      </c>
      <c r="G263" s="131" t="s">
        <v>1350</v>
      </c>
      <c r="H263" s="213"/>
      <c r="J263" s="72">
        <v>0</v>
      </c>
      <c r="K263" s="206" t="s">
        <v>30</v>
      </c>
      <c r="L263" s="131" t="s">
        <v>19</v>
      </c>
      <c r="O263" s="72">
        <v>0</v>
      </c>
      <c r="P263" s="206" t="s">
        <v>30</v>
      </c>
      <c r="Q263" s="368" t="s">
        <v>1654</v>
      </c>
      <c r="T263" s="72">
        <v>18757.599999999995</v>
      </c>
      <c r="U263" s="124" t="s">
        <v>30</v>
      </c>
      <c r="V263" s="300" t="s">
        <v>2193</v>
      </c>
      <c r="Y263" s="72">
        <v>26065.05</v>
      </c>
    </row>
    <row r="264" spans="1:25" s="39" customFormat="1" ht="15.75" customHeight="1">
      <c r="A264" s="206" t="s">
        <v>32</v>
      </c>
      <c r="B264" s="131" t="s">
        <v>667</v>
      </c>
      <c r="E264" s="72">
        <v>28645.149999999998</v>
      </c>
      <c r="F264" s="206" t="s">
        <v>32</v>
      </c>
      <c r="G264" s="131" t="s">
        <v>39</v>
      </c>
      <c r="H264" s="213"/>
      <c r="J264" s="72">
        <v>0</v>
      </c>
      <c r="K264" s="206" t="s">
        <v>32</v>
      </c>
      <c r="L264" s="131" t="s">
        <v>144</v>
      </c>
      <c r="O264" s="72">
        <v>0</v>
      </c>
      <c r="P264" s="206" t="s">
        <v>32</v>
      </c>
      <c r="Q264" s="292" t="s">
        <v>692</v>
      </c>
      <c r="T264" s="72">
        <v>17211.199999999997</v>
      </c>
      <c r="U264" s="124" t="s">
        <v>32</v>
      </c>
      <c r="V264" s="300" t="s">
        <v>2211</v>
      </c>
      <c r="Y264" s="72">
        <v>25903.799999999992</v>
      </c>
    </row>
    <row r="265" spans="1:25" s="39" customFormat="1" ht="15.75">
      <c r="A265" s="206"/>
      <c r="C265" s="157"/>
      <c r="F265" s="206"/>
      <c r="G265" s="213"/>
      <c r="H265" s="213"/>
      <c r="I265" s="56"/>
      <c r="K265" s="206"/>
      <c r="N265" s="56"/>
      <c r="P265" s="206"/>
      <c r="Q265" s="40"/>
      <c r="S265" s="72"/>
      <c r="U265" s="124" t="s">
        <v>34</v>
      </c>
      <c r="V265" s="300" t="s">
        <v>2201</v>
      </c>
      <c r="Y265" s="72">
        <v>25883.600000000006</v>
      </c>
    </row>
    <row r="266" spans="1:25" s="39" customFormat="1" ht="15.75">
      <c r="B266" s="15" t="s">
        <v>1033</v>
      </c>
      <c r="C266" s="157"/>
      <c r="F266" s="206"/>
      <c r="G266" s="15" t="s">
        <v>1033</v>
      </c>
      <c r="H266" s="213"/>
      <c r="I266" s="56"/>
      <c r="K266" s="206"/>
      <c r="L266" s="15"/>
      <c r="N266" s="56"/>
      <c r="P266" s="206"/>
      <c r="Q266" s="15"/>
      <c r="S266" s="72"/>
      <c r="U266" s="124" t="s">
        <v>36</v>
      </c>
      <c r="V266" s="300" t="s">
        <v>2194</v>
      </c>
      <c r="Y266" s="72">
        <v>25751.15</v>
      </c>
    </row>
    <row r="267" spans="1:25" s="39" customFormat="1" ht="15.75">
      <c r="A267" s="206"/>
      <c r="B267" s="218" t="s">
        <v>142</v>
      </c>
      <c r="E267" s="361">
        <v>3373.4000000000051</v>
      </c>
      <c r="F267" s="206"/>
      <c r="G267" s="362" t="s">
        <v>658</v>
      </c>
      <c r="H267" s="213"/>
      <c r="J267" s="72">
        <v>3767.6999999999898</v>
      </c>
      <c r="K267" s="206"/>
      <c r="N267" s="156"/>
      <c r="P267" s="206"/>
      <c r="S267" s="156"/>
      <c r="U267" s="124" t="s">
        <v>38</v>
      </c>
      <c r="V267" s="300" t="s">
        <v>2204</v>
      </c>
      <c r="Y267" s="72">
        <v>25614.5</v>
      </c>
    </row>
    <row r="268" spans="1:25" s="39" customFormat="1" ht="15.75">
      <c r="A268" s="206"/>
      <c r="B268" s="39" t="s">
        <v>162</v>
      </c>
      <c r="E268" s="363">
        <v>2810.8999999999978</v>
      </c>
      <c r="F268" s="206"/>
      <c r="G268" s="207" t="s">
        <v>1341</v>
      </c>
      <c r="H268" s="364"/>
      <c r="J268" s="156">
        <v>3260.4000000000015</v>
      </c>
      <c r="K268" s="206"/>
      <c r="N268" s="156"/>
      <c r="P268" s="206"/>
      <c r="Q268" s="218"/>
      <c r="R268" s="218"/>
      <c r="S268" s="72"/>
      <c r="U268" s="124" t="s">
        <v>145</v>
      </c>
      <c r="V268" s="300" t="s">
        <v>2205</v>
      </c>
      <c r="Y268" s="72">
        <v>25479.8</v>
      </c>
    </row>
    <row r="269" spans="1:25" s="39" customFormat="1" ht="15.75">
      <c r="A269" s="206"/>
      <c r="C269" s="157"/>
      <c r="D269" s="156"/>
      <c r="F269" s="206"/>
      <c r="G269" s="207"/>
      <c r="H269" s="364"/>
      <c r="I269" s="156"/>
      <c r="K269" s="206"/>
      <c r="N269" s="156"/>
      <c r="P269" s="206"/>
      <c r="S269" s="156"/>
      <c r="U269" s="124" t="s">
        <v>146</v>
      </c>
      <c r="V269" s="300" t="s">
        <v>2207</v>
      </c>
      <c r="Y269" s="72">
        <v>24784.499999999989</v>
      </c>
    </row>
    <row r="270" spans="1:25" s="38" customFormat="1" ht="15.75">
      <c r="A270" s="38" t="s">
        <v>3039</v>
      </c>
      <c r="E270" s="128"/>
      <c r="N270" s="127"/>
      <c r="O270" s="206"/>
      <c r="P270" s="221"/>
      <c r="Q270" s="39"/>
      <c r="S270" s="72"/>
      <c r="U270" s="124" t="s">
        <v>147</v>
      </c>
      <c r="V270" s="300" t="s">
        <v>2197</v>
      </c>
      <c r="W270" s="39"/>
      <c r="Y270" s="72">
        <v>24690.150000000005</v>
      </c>
    </row>
    <row r="271" spans="1:25" s="39" customFormat="1" ht="15.75">
      <c r="A271" s="206"/>
      <c r="C271" s="157"/>
      <c r="D271" s="156"/>
      <c r="F271" s="206"/>
      <c r="G271" s="207"/>
      <c r="H271" s="364"/>
      <c r="I271" s="156"/>
      <c r="K271" s="206"/>
      <c r="N271" s="156"/>
      <c r="P271" s="206"/>
      <c r="S271" s="156"/>
      <c r="U271" s="124" t="s">
        <v>151</v>
      </c>
      <c r="V271" s="293" t="s">
        <v>1665</v>
      </c>
      <c r="W271" s="159"/>
      <c r="Y271" s="72">
        <v>24685.400000000012</v>
      </c>
    </row>
    <row r="272" spans="1:25" ht="15.75">
      <c r="U272" s="124" t="s">
        <v>157</v>
      </c>
      <c r="V272" s="300" t="s">
        <v>2192</v>
      </c>
      <c r="W272" s="39"/>
      <c r="X272" s="39"/>
      <c r="Y272" s="72">
        <v>24499.200000000001</v>
      </c>
    </row>
    <row r="273" spans="1:25" ht="15.75">
      <c r="U273" s="124" t="s">
        <v>159</v>
      </c>
      <c r="V273" s="300" t="s">
        <v>2214</v>
      </c>
      <c r="W273" s="39"/>
      <c r="X273" s="39"/>
      <c r="Y273" s="72">
        <v>24448.850000000002</v>
      </c>
    </row>
    <row r="274" spans="1:25" ht="15.75">
      <c r="U274" s="124" t="s">
        <v>160</v>
      </c>
      <c r="V274" s="300" t="s">
        <v>2189</v>
      </c>
      <c r="W274" s="39"/>
      <c r="X274" s="39"/>
      <c r="Y274" s="72">
        <v>24381.800000000003</v>
      </c>
    </row>
    <row r="275" spans="1:25" ht="15.75">
      <c r="U275" s="124" t="s">
        <v>161</v>
      </c>
      <c r="V275" s="293" t="s">
        <v>1693</v>
      </c>
      <c r="W275" s="39"/>
      <c r="X275" s="39"/>
      <c r="Y275" s="72">
        <v>22989.349999999995</v>
      </c>
    </row>
    <row r="276" spans="1:25" ht="15.75">
      <c r="U276" s="124" t="s">
        <v>163</v>
      </c>
      <c r="V276" s="291" t="s">
        <v>1</v>
      </c>
      <c r="W276" s="210"/>
      <c r="X276" s="210"/>
      <c r="Y276" s="211">
        <v>22750.19999999999</v>
      </c>
    </row>
    <row r="277" spans="1:25" ht="15.75">
      <c r="U277" s="124" t="s">
        <v>274</v>
      </c>
      <c r="V277" s="39" t="s">
        <v>2202</v>
      </c>
      <c r="W277" s="39"/>
      <c r="X277" s="39"/>
      <c r="Y277" s="72">
        <v>22639.05</v>
      </c>
    </row>
    <row r="278" spans="1:25" ht="15.75">
      <c r="U278" s="124" t="s">
        <v>275</v>
      </c>
      <c r="V278" s="40" t="s">
        <v>1690</v>
      </c>
      <c r="W278" s="159"/>
      <c r="X278" s="39"/>
      <c r="Y278" s="72">
        <v>22235.000000000007</v>
      </c>
    </row>
    <row r="279" spans="1:25" ht="15.75">
      <c r="U279" s="124" t="s">
        <v>276</v>
      </c>
      <c r="V279" s="40" t="s">
        <v>1692</v>
      </c>
      <c r="W279" s="39"/>
      <c r="X279" s="39"/>
      <c r="Y279" s="72">
        <v>19973.000000000004</v>
      </c>
    </row>
    <row r="280" spans="1:25" ht="15.75">
      <c r="U280" s="124" t="s">
        <v>277</v>
      </c>
      <c r="V280" s="39" t="s">
        <v>2200</v>
      </c>
      <c r="W280" s="39"/>
      <c r="X280" s="39"/>
      <c r="Y280" s="72">
        <v>19952.499999999993</v>
      </c>
    </row>
    <row r="281" spans="1:25" ht="15.75">
      <c r="U281" s="124" t="s">
        <v>640</v>
      </c>
      <c r="V281" s="39" t="s">
        <v>2190</v>
      </c>
      <c r="W281" s="39"/>
      <c r="X281" s="39"/>
      <c r="Y281" s="72">
        <v>18759.349999999999</v>
      </c>
    </row>
    <row r="282" spans="1:25" ht="15.75">
      <c r="U282" s="124"/>
      <c r="V282" s="300"/>
      <c r="W282" s="39"/>
      <c r="X282" s="39"/>
      <c r="Y282" s="72"/>
    </row>
    <row r="283" spans="1:25" ht="15.75">
      <c r="U283" s="124"/>
      <c r="V283" s="300"/>
      <c r="W283" s="39"/>
      <c r="X283" s="39"/>
      <c r="Y283" s="72"/>
    </row>
    <row r="284" spans="1:25" ht="15.75">
      <c r="U284" s="124"/>
      <c r="V284" s="300"/>
      <c r="W284" s="39"/>
      <c r="X284" s="39"/>
      <c r="Y284" s="72"/>
    </row>
    <row r="285" spans="1:25" ht="25.5">
      <c r="B285" s="121" t="s">
        <v>3541</v>
      </c>
      <c r="C285" s="38"/>
      <c r="D285" s="38"/>
      <c r="E285" s="128"/>
      <c r="G285" s="38"/>
      <c r="N285" s="67"/>
      <c r="O285" s="67"/>
      <c r="P285" s="67"/>
      <c r="R285" s="67"/>
    </row>
    <row r="286" spans="1:25" ht="20.25">
      <c r="B286" s="202" t="s">
        <v>1179</v>
      </c>
      <c r="C286" s="203"/>
      <c r="D286" s="204"/>
      <c r="F286" s="205"/>
      <c r="G286" s="202" t="s">
        <v>1181</v>
      </c>
      <c r="H286" s="204"/>
      <c r="I286" s="204"/>
      <c r="K286" s="204"/>
      <c r="L286" s="202" t="s">
        <v>1180</v>
      </c>
      <c r="M286" s="204"/>
      <c r="P286" s="204"/>
      <c r="Q286" s="202" t="s">
        <v>1182</v>
      </c>
      <c r="R286" s="204"/>
      <c r="S286" s="204"/>
      <c r="T286" s="203"/>
      <c r="V286" s="202" t="s">
        <v>1484</v>
      </c>
    </row>
    <row r="287" spans="1:25" s="3" customFormat="1" ht="15.75">
      <c r="A287" s="5"/>
      <c r="C287" s="4"/>
      <c r="D287" s="100"/>
      <c r="F287" s="5"/>
      <c r="G287" s="369"/>
      <c r="H287" s="201"/>
      <c r="I287" s="100"/>
      <c r="K287" s="5"/>
      <c r="N287" s="100"/>
      <c r="P287" s="5"/>
      <c r="S287" s="100"/>
      <c r="U287" s="124"/>
      <c r="V287" s="300"/>
      <c r="W287" s="39"/>
      <c r="X287" s="39"/>
      <c r="Y287" s="72"/>
    </row>
    <row r="288" spans="1:25" s="39" customFormat="1" ht="15.75">
      <c r="A288" s="206" t="s">
        <v>0</v>
      </c>
      <c r="B288" s="125" t="s">
        <v>25</v>
      </c>
      <c r="D288" s="72"/>
      <c r="E288" s="72">
        <v>33908.300000000003</v>
      </c>
      <c r="F288" s="206" t="s">
        <v>0</v>
      </c>
      <c r="G288" s="125" t="s">
        <v>1661</v>
      </c>
      <c r="H288" s="213"/>
      <c r="I288" s="72"/>
      <c r="J288" s="72">
        <v>32838.900000000009</v>
      </c>
      <c r="K288" s="206" t="s">
        <v>0</v>
      </c>
      <c r="L288" s="224" t="s">
        <v>1344</v>
      </c>
      <c r="N288" s="72"/>
      <c r="O288" s="72">
        <v>31161.200000000004</v>
      </c>
      <c r="P288" s="206" t="s">
        <v>0</v>
      </c>
      <c r="Q288" s="293" t="s">
        <v>2210</v>
      </c>
      <c r="S288" s="72"/>
      <c r="T288" s="72">
        <v>31768.100000000006</v>
      </c>
      <c r="U288" s="206" t="s">
        <v>0</v>
      </c>
      <c r="V288" s="300" t="s">
        <v>2704</v>
      </c>
      <c r="X288" s="72"/>
      <c r="Y288" s="72">
        <v>31863.549999999996</v>
      </c>
    </row>
    <row r="289" spans="1:25" s="39" customFormat="1" ht="15.75">
      <c r="A289" s="206" t="s">
        <v>2</v>
      </c>
      <c r="B289" s="38" t="s">
        <v>154</v>
      </c>
      <c r="D289" s="72"/>
      <c r="E289" s="72">
        <v>33039.85</v>
      </c>
      <c r="F289" s="206" t="s">
        <v>2</v>
      </c>
      <c r="G289" s="125" t="s">
        <v>33</v>
      </c>
      <c r="H289" s="213"/>
      <c r="I289" s="72"/>
      <c r="J289" s="72">
        <v>32600.699999999993</v>
      </c>
      <c r="K289" s="206" t="s">
        <v>2</v>
      </c>
      <c r="L289" s="125" t="s">
        <v>2318</v>
      </c>
      <c r="N289" s="72"/>
      <c r="O289" s="72">
        <v>31015.850000000006</v>
      </c>
      <c r="P289" s="206" t="s">
        <v>2</v>
      </c>
      <c r="Q289" s="293" t="s">
        <v>1749</v>
      </c>
      <c r="S289" s="72"/>
      <c r="T289" s="72">
        <v>31458.250000000004</v>
      </c>
      <c r="U289" s="206" t="s">
        <v>2</v>
      </c>
      <c r="V289" s="300" t="s">
        <v>2715</v>
      </c>
      <c r="X289" s="72"/>
      <c r="Y289" s="72">
        <v>31710.699999999993</v>
      </c>
    </row>
    <row r="290" spans="1:25" s="39" customFormat="1" ht="15.75">
      <c r="A290" s="206" t="s">
        <v>3</v>
      </c>
      <c r="B290" s="38" t="s">
        <v>31</v>
      </c>
      <c r="D290" s="72"/>
      <c r="E290" s="72">
        <v>32167.7</v>
      </c>
      <c r="F290" s="206" t="s">
        <v>3</v>
      </c>
      <c r="G290" s="138" t="s">
        <v>682</v>
      </c>
      <c r="H290" s="297"/>
      <c r="I290" s="72"/>
      <c r="J290" s="72">
        <v>31637.700000000008</v>
      </c>
      <c r="K290" s="206" t="s">
        <v>3</v>
      </c>
      <c r="L290" s="138" t="s">
        <v>1668</v>
      </c>
      <c r="M290" s="210"/>
      <c r="N290" s="72"/>
      <c r="O290" s="72">
        <v>29973.500000000007</v>
      </c>
      <c r="P290" s="206" t="s">
        <v>3</v>
      </c>
      <c r="Q290" s="300" t="s">
        <v>2192</v>
      </c>
      <c r="S290" s="72"/>
      <c r="T290" s="72">
        <v>30672.699999999993</v>
      </c>
      <c r="U290" s="206" t="s">
        <v>3</v>
      </c>
      <c r="V290" s="300" t="s">
        <v>2707</v>
      </c>
      <c r="X290" s="72"/>
      <c r="Y290" s="72">
        <v>31279.250000000004</v>
      </c>
    </row>
    <row r="291" spans="1:25" s="39" customFormat="1" ht="15.75">
      <c r="A291" s="206" t="s">
        <v>5</v>
      </c>
      <c r="B291" s="38" t="s">
        <v>687</v>
      </c>
      <c r="D291" s="72"/>
      <c r="E291" s="72">
        <v>32124.299999999996</v>
      </c>
      <c r="F291" s="206" t="s">
        <v>5</v>
      </c>
      <c r="G291" s="222" t="s">
        <v>162</v>
      </c>
      <c r="H291" s="298"/>
      <c r="I291" s="214"/>
      <c r="J291" s="214">
        <v>31346.2</v>
      </c>
      <c r="K291" s="206" t="s">
        <v>5</v>
      </c>
      <c r="L291" s="133" t="s">
        <v>1343</v>
      </c>
      <c r="M291" s="220"/>
      <c r="N291" s="214"/>
      <c r="O291" s="214">
        <v>29810.300000000003</v>
      </c>
      <c r="P291" s="206" t="s">
        <v>5</v>
      </c>
      <c r="Q291" s="300" t="s">
        <v>686</v>
      </c>
      <c r="S291" s="72"/>
      <c r="T291" s="72">
        <v>29115.100000000013</v>
      </c>
      <c r="U291" s="206" t="s">
        <v>5</v>
      </c>
      <c r="V291" s="300" t="s">
        <v>2720</v>
      </c>
      <c r="X291" s="72"/>
      <c r="Y291" s="72">
        <v>31214.399999999998</v>
      </c>
    </row>
    <row r="292" spans="1:25" s="39" customFormat="1" ht="15.75">
      <c r="A292" s="206" t="s">
        <v>7</v>
      </c>
      <c r="B292" s="38" t="s">
        <v>142</v>
      </c>
      <c r="D292" s="72"/>
      <c r="E292" s="72">
        <v>31859.9</v>
      </c>
      <c r="F292" s="206" t="s">
        <v>7</v>
      </c>
      <c r="G292" s="38" t="s">
        <v>17</v>
      </c>
      <c r="H292" s="213"/>
      <c r="I292" s="72"/>
      <c r="J292" s="72">
        <v>30871.300000000003</v>
      </c>
      <c r="K292" s="206" t="s">
        <v>7</v>
      </c>
      <c r="L292" s="38" t="s">
        <v>1348</v>
      </c>
      <c r="N292" s="72"/>
      <c r="O292" s="72">
        <v>28978.050000000003</v>
      </c>
      <c r="P292" s="206" t="s">
        <v>7</v>
      </c>
      <c r="Q292" s="300" t="s">
        <v>2213</v>
      </c>
      <c r="S292" s="72"/>
      <c r="T292" s="72">
        <v>28775.500000000011</v>
      </c>
      <c r="U292" s="206" t="s">
        <v>7</v>
      </c>
      <c r="V292" s="300" t="s">
        <v>2819</v>
      </c>
      <c r="X292" s="72"/>
      <c r="Y292" s="72">
        <v>31072.399999999998</v>
      </c>
    </row>
    <row r="293" spans="1:25" s="39" customFormat="1" ht="15.75">
      <c r="A293" s="206" t="s">
        <v>8</v>
      </c>
      <c r="B293" s="38" t="s">
        <v>155</v>
      </c>
      <c r="D293" s="72"/>
      <c r="E293" s="72">
        <v>31839.500000000011</v>
      </c>
      <c r="F293" s="206" t="s">
        <v>8</v>
      </c>
      <c r="G293" s="38" t="s">
        <v>1653</v>
      </c>
      <c r="H293" s="213"/>
      <c r="I293" s="72"/>
      <c r="J293" s="72">
        <v>30708.19999999999</v>
      </c>
      <c r="K293" s="206" t="s">
        <v>8</v>
      </c>
      <c r="L293" s="221" t="s">
        <v>675</v>
      </c>
      <c r="N293" s="72"/>
      <c r="O293" s="72">
        <v>28484.2</v>
      </c>
      <c r="P293" s="206" t="s">
        <v>8</v>
      </c>
      <c r="Q293" s="293" t="s">
        <v>2206</v>
      </c>
      <c r="S293" s="72"/>
      <c r="T293" s="72">
        <v>28617.149999999994</v>
      </c>
      <c r="U293" s="206" t="s">
        <v>8</v>
      </c>
      <c r="V293" s="300" t="s">
        <v>2721</v>
      </c>
      <c r="X293" s="72"/>
      <c r="Y293" s="72">
        <v>30836.1</v>
      </c>
    </row>
    <row r="294" spans="1:25" s="39" customFormat="1" ht="15.75">
      <c r="A294" s="206" t="s">
        <v>10</v>
      </c>
      <c r="B294" s="38" t="s">
        <v>1351</v>
      </c>
      <c r="D294" s="72"/>
      <c r="E294" s="72">
        <v>31831.600000000009</v>
      </c>
      <c r="F294" s="206" t="s">
        <v>10</v>
      </c>
      <c r="G294" s="38" t="s">
        <v>1655</v>
      </c>
      <c r="H294" s="213"/>
      <c r="I294" s="72"/>
      <c r="J294" s="72">
        <v>30639.749999999996</v>
      </c>
      <c r="K294" s="206" t="s">
        <v>10</v>
      </c>
      <c r="L294" s="38" t="s">
        <v>669</v>
      </c>
      <c r="N294" s="72"/>
      <c r="O294" s="72">
        <v>26809.200000000004</v>
      </c>
      <c r="P294" s="206" t="s">
        <v>10</v>
      </c>
      <c r="Q294" s="291" t="s">
        <v>2199</v>
      </c>
      <c r="R294" s="210"/>
      <c r="S294" s="211"/>
      <c r="T294" s="211">
        <v>28590.349999999995</v>
      </c>
      <c r="U294" s="206" t="s">
        <v>10</v>
      </c>
      <c r="V294" s="300" t="s">
        <v>2712</v>
      </c>
      <c r="X294" s="72"/>
      <c r="Y294" s="72">
        <v>30832.449999999993</v>
      </c>
    </row>
    <row r="295" spans="1:25" s="39" customFormat="1" ht="15.75">
      <c r="A295" s="206" t="s">
        <v>12</v>
      </c>
      <c r="B295" s="38" t="s">
        <v>21</v>
      </c>
      <c r="D295" s="72"/>
      <c r="E295" s="72">
        <v>31803.700000000015</v>
      </c>
      <c r="F295" s="206" t="s">
        <v>12</v>
      </c>
      <c r="G295" s="38" t="s">
        <v>1342</v>
      </c>
      <c r="H295" s="213"/>
      <c r="I295" s="72"/>
      <c r="J295" s="72">
        <v>30398.850000000002</v>
      </c>
      <c r="K295" s="206" t="s">
        <v>12</v>
      </c>
      <c r="L295" s="38" t="s">
        <v>1649</v>
      </c>
      <c r="N295" s="72"/>
      <c r="O295" s="72">
        <v>26796.250000000007</v>
      </c>
      <c r="P295" s="206" t="s">
        <v>12</v>
      </c>
      <c r="Q295" s="221" t="s">
        <v>2198</v>
      </c>
      <c r="S295" s="72"/>
      <c r="T295" s="72">
        <v>28148.75</v>
      </c>
      <c r="U295" s="206" t="s">
        <v>12</v>
      </c>
      <c r="V295" s="300" t="s">
        <v>2717</v>
      </c>
      <c r="X295" s="72"/>
      <c r="Y295" s="72">
        <v>30208.549999999996</v>
      </c>
    </row>
    <row r="296" spans="1:25" s="39" customFormat="1" ht="15.75">
      <c r="A296" s="206" t="s">
        <v>14</v>
      </c>
      <c r="B296" s="38" t="s">
        <v>683</v>
      </c>
      <c r="D296" s="72"/>
      <c r="E296" s="72">
        <v>31782.45</v>
      </c>
      <c r="F296" s="206" t="s">
        <v>14</v>
      </c>
      <c r="G296" s="38" t="s">
        <v>643</v>
      </c>
      <c r="H296" s="213"/>
      <c r="I296" s="72"/>
      <c r="J296" s="72">
        <v>27223.099999999991</v>
      </c>
      <c r="K296" s="206" t="s">
        <v>14</v>
      </c>
      <c r="L296" s="221" t="s">
        <v>1349</v>
      </c>
      <c r="N296" s="72"/>
      <c r="O296" s="72">
        <v>24389.599999999999</v>
      </c>
      <c r="P296" s="206" t="s">
        <v>14</v>
      </c>
      <c r="Q296" s="40" t="s">
        <v>1664</v>
      </c>
      <c r="S296" s="72"/>
      <c r="T296" s="72">
        <v>28042.2</v>
      </c>
      <c r="U296" s="206" t="s">
        <v>14</v>
      </c>
      <c r="V296" s="300" t="s">
        <v>2709</v>
      </c>
      <c r="X296" s="72"/>
      <c r="Y296" s="72">
        <v>29644.6</v>
      </c>
    </row>
    <row r="297" spans="1:25" s="39" customFormat="1" ht="15.75">
      <c r="A297" s="206" t="s">
        <v>16</v>
      </c>
      <c r="B297" s="38" t="s">
        <v>9</v>
      </c>
      <c r="D297" s="72"/>
      <c r="E297" s="72">
        <v>31526.999999999996</v>
      </c>
      <c r="F297" s="206" t="s">
        <v>16</v>
      </c>
      <c r="G297" s="38" t="s">
        <v>653</v>
      </c>
      <c r="H297" s="213"/>
      <c r="I297" s="72"/>
      <c r="J297" s="72">
        <v>26930.899999999987</v>
      </c>
      <c r="K297" s="206" t="s">
        <v>16</v>
      </c>
      <c r="L297" s="38" t="s">
        <v>668</v>
      </c>
      <c r="N297" s="72"/>
      <c r="O297" s="72">
        <v>22848.25</v>
      </c>
      <c r="P297" s="206" t="s">
        <v>16</v>
      </c>
      <c r="Q297" s="40" t="s">
        <v>1666</v>
      </c>
      <c r="S297" s="72"/>
      <c r="T297" s="72">
        <v>27804.400000000001</v>
      </c>
      <c r="U297" s="206" t="s">
        <v>16</v>
      </c>
      <c r="V297" s="300" t="s">
        <v>2714</v>
      </c>
      <c r="X297" s="72"/>
      <c r="Y297" s="72">
        <v>29623.000000000004</v>
      </c>
    </row>
    <row r="298" spans="1:25" s="39" customFormat="1" ht="15.75">
      <c r="A298" s="206" t="s">
        <v>18</v>
      </c>
      <c r="B298" s="38" t="s">
        <v>1337</v>
      </c>
      <c r="D298" s="72"/>
      <c r="E298" s="72">
        <v>31299.800000000003</v>
      </c>
      <c r="F298" s="206" t="s">
        <v>18</v>
      </c>
      <c r="G298" s="38" t="s">
        <v>667</v>
      </c>
      <c r="H298" s="213"/>
      <c r="I298" s="72"/>
      <c r="J298" s="72">
        <v>26910.349999999988</v>
      </c>
      <c r="K298" s="206" t="s">
        <v>18</v>
      </c>
      <c r="L298" s="221" t="s">
        <v>153</v>
      </c>
      <c r="N298" s="72"/>
      <c r="O298" s="211">
        <v>22771.299999999996</v>
      </c>
      <c r="P298" s="206" t="s">
        <v>18</v>
      </c>
      <c r="Q298" s="39" t="s">
        <v>180</v>
      </c>
      <c r="S298" s="72"/>
      <c r="T298" s="72">
        <v>27689.549999999996</v>
      </c>
      <c r="U298" s="206" t="s">
        <v>18</v>
      </c>
      <c r="V298" s="300" t="s">
        <v>2835</v>
      </c>
      <c r="X298" s="72"/>
      <c r="Y298" s="72">
        <v>29493.8</v>
      </c>
    </row>
    <row r="299" spans="1:25" s="39" customFormat="1" ht="15.75">
      <c r="A299" s="206" t="s">
        <v>20</v>
      </c>
      <c r="B299" s="38" t="s">
        <v>11</v>
      </c>
      <c r="D299" s="72"/>
      <c r="E299" s="72">
        <v>31291.099999999995</v>
      </c>
      <c r="F299" s="206" t="s">
        <v>20</v>
      </c>
      <c r="G299" s="38" t="s">
        <v>15</v>
      </c>
      <c r="H299" s="213"/>
      <c r="I299" s="72"/>
      <c r="J299" s="72">
        <v>26534.099999999991</v>
      </c>
      <c r="K299" s="206" t="s">
        <v>20</v>
      </c>
      <c r="L299" s="659" t="s">
        <v>1341</v>
      </c>
      <c r="M299" s="660"/>
      <c r="N299" s="283"/>
      <c r="O299" s="72">
        <v>0</v>
      </c>
      <c r="P299" s="206" t="s">
        <v>20</v>
      </c>
      <c r="Q299" s="40" t="s">
        <v>1671</v>
      </c>
      <c r="S299" s="72"/>
      <c r="T299" s="72">
        <v>27558.850000000013</v>
      </c>
      <c r="U299" s="206" t="s">
        <v>20</v>
      </c>
      <c r="V299" s="300" t="s">
        <v>2702</v>
      </c>
      <c r="X299" s="72"/>
      <c r="Y299" s="72">
        <v>29069.400000000005</v>
      </c>
    </row>
    <row r="300" spans="1:25" s="39" customFormat="1" ht="15.75">
      <c r="A300" s="206" t="s">
        <v>22</v>
      </c>
      <c r="B300" s="38" t="s">
        <v>143</v>
      </c>
      <c r="D300" s="72"/>
      <c r="E300" s="72">
        <v>30555.249999999996</v>
      </c>
      <c r="F300" s="206" t="s">
        <v>22</v>
      </c>
      <c r="G300" s="38" t="s">
        <v>700</v>
      </c>
      <c r="H300" s="213"/>
      <c r="I300" s="72"/>
      <c r="J300" s="72">
        <v>25952.000000000004</v>
      </c>
      <c r="K300" s="206" t="s">
        <v>22</v>
      </c>
      <c r="L300" s="131" t="s">
        <v>13</v>
      </c>
      <c r="M300" s="661"/>
      <c r="N300" s="72"/>
      <c r="O300" s="72">
        <v>0</v>
      </c>
      <c r="P300" s="206" t="s">
        <v>22</v>
      </c>
      <c r="Q300" s="38" t="s">
        <v>2191</v>
      </c>
      <c r="S300" s="72"/>
      <c r="T300" s="72">
        <v>27325.55</v>
      </c>
      <c r="U300" s="206" t="s">
        <v>22</v>
      </c>
      <c r="V300" s="300" t="s">
        <v>2718</v>
      </c>
      <c r="X300" s="72"/>
      <c r="Y300" s="72">
        <v>29030.800000000007</v>
      </c>
    </row>
    <row r="301" spans="1:25" s="39" customFormat="1" ht="15.75">
      <c r="A301" s="208" t="s">
        <v>24</v>
      </c>
      <c r="B301" s="133" t="s">
        <v>651</v>
      </c>
      <c r="C301" s="210"/>
      <c r="D301" s="72"/>
      <c r="E301" s="72">
        <v>30198</v>
      </c>
      <c r="F301" s="206" t="s">
        <v>24</v>
      </c>
      <c r="G301" s="133" t="s">
        <v>638</v>
      </c>
      <c r="H301" s="297"/>
      <c r="I301" s="72"/>
      <c r="J301" s="72">
        <v>25940.350000000013</v>
      </c>
      <c r="K301" s="206" t="s">
        <v>24</v>
      </c>
      <c r="L301" s="131" t="s">
        <v>639</v>
      </c>
      <c r="M301" s="661"/>
      <c r="N301" s="72"/>
      <c r="O301" s="72">
        <v>0</v>
      </c>
      <c r="P301" s="206" t="s">
        <v>24</v>
      </c>
      <c r="Q301" s="221" t="s">
        <v>2209</v>
      </c>
      <c r="S301" s="72"/>
      <c r="T301" s="72">
        <v>26948.050000000003</v>
      </c>
      <c r="U301" s="206" t="s">
        <v>24</v>
      </c>
      <c r="V301" s="300" t="s">
        <v>2711</v>
      </c>
      <c r="X301" s="72"/>
      <c r="Y301" s="72">
        <v>28836.45</v>
      </c>
    </row>
    <row r="302" spans="1:25" s="39" customFormat="1" ht="15.75">
      <c r="A302" s="208" t="s">
        <v>26</v>
      </c>
      <c r="B302" s="136" t="s">
        <v>141</v>
      </c>
      <c r="C302" s="210"/>
      <c r="D302" s="214"/>
      <c r="E302" s="214">
        <v>30105.19999999999</v>
      </c>
      <c r="F302" s="206" t="s">
        <v>26</v>
      </c>
      <c r="G302" s="136" t="s">
        <v>662</v>
      </c>
      <c r="H302" s="298"/>
      <c r="I302" s="214"/>
      <c r="J302" s="214">
        <v>25862.350000000013</v>
      </c>
      <c r="K302" s="206" t="s">
        <v>26</v>
      </c>
      <c r="L302" s="131" t="s">
        <v>1350</v>
      </c>
      <c r="M302" s="661"/>
      <c r="N302" s="72"/>
      <c r="O302" s="72">
        <v>0</v>
      </c>
      <c r="P302" s="206" t="s">
        <v>26</v>
      </c>
      <c r="Q302" s="221" t="s">
        <v>1345</v>
      </c>
      <c r="S302" s="72"/>
      <c r="T302" s="72">
        <v>26632.149999999991</v>
      </c>
      <c r="U302" s="206" t="s">
        <v>26</v>
      </c>
      <c r="V302" s="300" t="s">
        <v>2703</v>
      </c>
      <c r="X302" s="72"/>
      <c r="Y302" s="72">
        <v>28833.80000000001</v>
      </c>
    </row>
    <row r="303" spans="1:25" s="39" customFormat="1" ht="15.75">
      <c r="A303" s="206" t="s">
        <v>28</v>
      </c>
      <c r="B303" s="131" t="s">
        <v>654</v>
      </c>
      <c r="D303" s="72"/>
      <c r="E303" s="72">
        <v>29898.299999999996</v>
      </c>
      <c r="F303" s="206" t="s">
        <v>28</v>
      </c>
      <c r="G303" s="131" t="s">
        <v>694</v>
      </c>
      <c r="H303" s="213"/>
      <c r="I303" s="283"/>
      <c r="J303" s="283">
        <v>25541.400000000012</v>
      </c>
      <c r="K303" s="206" t="s">
        <v>28</v>
      </c>
      <c r="L303" s="131" t="s">
        <v>27</v>
      </c>
      <c r="M303" s="661"/>
      <c r="N303" s="72"/>
      <c r="O303" s="72">
        <v>0</v>
      </c>
      <c r="P303" s="206" t="s">
        <v>28</v>
      </c>
      <c r="Q303" s="39" t="s">
        <v>2211</v>
      </c>
      <c r="S303" s="72"/>
      <c r="T303" s="72">
        <v>26608.999999999996</v>
      </c>
      <c r="U303" s="206" t="s">
        <v>28</v>
      </c>
      <c r="V303" s="300" t="s">
        <v>2699</v>
      </c>
      <c r="X303" s="72"/>
      <c r="Y303" s="72">
        <v>28594.799999999999</v>
      </c>
    </row>
    <row r="304" spans="1:25" s="39" customFormat="1" ht="15.75">
      <c r="A304" s="206" t="s">
        <v>30</v>
      </c>
      <c r="B304" s="131" t="s">
        <v>37</v>
      </c>
      <c r="D304" s="72"/>
      <c r="E304" s="72">
        <v>29644.19999999999</v>
      </c>
      <c r="F304" s="206" t="s">
        <v>30</v>
      </c>
      <c r="G304" s="131" t="s">
        <v>658</v>
      </c>
      <c r="H304" s="213"/>
      <c r="I304" s="72"/>
      <c r="J304" s="72">
        <v>25162.450000000004</v>
      </c>
      <c r="K304" s="206" t="s">
        <v>30</v>
      </c>
      <c r="L304" s="131" t="s">
        <v>660</v>
      </c>
      <c r="M304" s="661"/>
      <c r="N304" s="72"/>
      <c r="O304" s="72">
        <v>0</v>
      </c>
      <c r="P304" s="206" t="s">
        <v>30</v>
      </c>
      <c r="Q304" s="39" t="s">
        <v>2197</v>
      </c>
      <c r="S304" s="72"/>
      <c r="T304" s="72">
        <v>26272.3</v>
      </c>
      <c r="U304" s="206" t="s">
        <v>30</v>
      </c>
      <c r="V304" s="300" t="s">
        <v>2700</v>
      </c>
      <c r="X304" s="72"/>
      <c r="Y304" s="72">
        <v>28483.800000000007</v>
      </c>
    </row>
    <row r="305" spans="1:25" s="39" customFormat="1" ht="15.75">
      <c r="A305" s="206" t="s">
        <v>32</v>
      </c>
      <c r="B305" s="131" t="s">
        <v>704</v>
      </c>
      <c r="D305" s="72"/>
      <c r="E305" s="72">
        <v>29584.699999999997</v>
      </c>
      <c r="F305" s="206" t="s">
        <v>32</v>
      </c>
      <c r="G305" s="131" t="s">
        <v>23</v>
      </c>
      <c r="H305" s="213"/>
      <c r="I305" s="72"/>
      <c r="J305" s="72">
        <v>24047.199999999997</v>
      </c>
      <c r="K305" s="206" t="s">
        <v>32</v>
      </c>
      <c r="L305" s="661" t="s">
        <v>39</v>
      </c>
      <c r="M305" s="661"/>
      <c r="N305" s="72"/>
      <c r="O305" s="72">
        <v>0</v>
      </c>
      <c r="P305" s="206" t="s">
        <v>32</v>
      </c>
      <c r="Q305" s="40" t="s">
        <v>2208</v>
      </c>
      <c r="S305" s="72"/>
      <c r="T305" s="72">
        <v>26176.099999999991</v>
      </c>
      <c r="U305" s="206" t="s">
        <v>32</v>
      </c>
      <c r="V305" s="300" t="s">
        <v>2726</v>
      </c>
      <c r="X305" s="72"/>
      <c r="Y305" s="72">
        <v>28445.799999999996</v>
      </c>
    </row>
    <row r="306" spans="1:25" s="39" customFormat="1" ht="15.75">
      <c r="A306" s="206"/>
      <c r="C306" s="157"/>
      <c r="F306" s="206"/>
      <c r="G306" s="213"/>
      <c r="H306" s="213"/>
      <c r="I306" s="56"/>
      <c r="K306" s="206"/>
      <c r="N306" s="156"/>
      <c r="P306" s="206" t="s">
        <v>34</v>
      </c>
      <c r="Q306" s="40" t="s">
        <v>1658</v>
      </c>
      <c r="R306" s="159"/>
      <c r="S306" s="72"/>
      <c r="T306" s="72">
        <v>26174.400000000009</v>
      </c>
      <c r="U306" s="206" t="s">
        <v>34</v>
      </c>
      <c r="V306" s="300" t="s">
        <v>2190</v>
      </c>
      <c r="X306" s="72"/>
      <c r="Y306" s="72">
        <v>28408.649999999998</v>
      </c>
    </row>
    <row r="307" spans="1:25" s="39" customFormat="1" ht="15.75">
      <c r="B307" s="15" t="s">
        <v>1033</v>
      </c>
      <c r="C307" s="157"/>
      <c r="F307" s="206"/>
      <c r="G307" s="15" t="s">
        <v>1033</v>
      </c>
      <c r="H307" s="213"/>
      <c r="I307" s="56"/>
      <c r="K307" s="206"/>
      <c r="N307" s="156"/>
      <c r="P307" s="206" t="s">
        <v>36</v>
      </c>
      <c r="Q307" s="39" t="s">
        <v>2205</v>
      </c>
      <c r="S307" s="72"/>
      <c r="T307" s="72">
        <v>26155</v>
      </c>
      <c r="U307" s="206" t="s">
        <v>36</v>
      </c>
      <c r="V307" s="300" t="s">
        <v>2705</v>
      </c>
      <c r="X307" s="72"/>
      <c r="Y307" s="72">
        <v>28283.949999999997</v>
      </c>
    </row>
    <row r="308" spans="1:25" s="39" customFormat="1" ht="15.75">
      <c r="A308" s="206"/>
      <c r="B308" s="218" t="s">
        <v>141</v>
      </c>
      <c r="E308" s="361">
        <v>3046.7999999999997</v>
      </c>
      <c r="F308" s="206"/>
      <c r="G308" s="362" t="s">
        <v>662</v>
      </c>
      <c r="H308" s="213"/>
      <c r="I308" s="72">
        <v>2720.7</v>
      </c>
      <c r="K308" s="206"/>
      <c r="N308" s="156"/>
      <c r="P308" s="206" t="s">
        <v>38</v>
      </c>
      <c r="Q308" s="221" t="s">
        <v>1346</v>
      </c>
      <c r="S308" s="72"/>
      <c r="T308" s="72">
        <v>25776.799999999999</v>
      </c>
      <c r="U308" s="206" t="s">
        <v>38</v>
      </c>
      <c r="V308" s="300" t="s">
        <v>2710</v>
      </c>
      <c r="X308" s="72"/>
      <c r="Y308" s="72">
        <v>28021.749999999993</v>
      </c>
    </row>
    <row r="309" spans="1:25" s="39" customFormat="1" ht="15.75">
      <c r="A309" s="206"/>
      <c r="B309" s="39" t="s">
        <v>162</v>
      </c>
      <c r="E309" s="363">
        <v>3002.2000000000003</v>
      </c>
      <c r="F309" s="206"/>
      <c r="G309" s="207" t="s">
        <v>1343</v>
      </c>
      <c r="H309" s="364"/>
      <c r="I309" s="156">
        <v>2218.1</v>
      </c>
      <c r="K309" s="206"/>
      <c r="N309" s="156"/>
      <c r="P309" s="206" t="s">
        <v>145</v>
      </c>
      <c r="Q309" s="39" t="s">
        <v>2194</v>
      </c>
      <c r="S309" s="72"/>
      <c r="T309" s="72">
        <v>25659.55000000001</v>
      </c>
      <c r="U309" s="206" t="s">
        <v>145</v>
      </c>
      <c r="V309" s="300" t="s">
        <v>2701</v>
      </c>
      <c r="X309" s="72"/>
      <c r="Y309" s="72">
        <v>27653.949999999997</v>
      </c>
    </row>
    <row r="310" spans="1:25" s="39" customFormat="1" ht="15.75">
      <c r="A310" s="206"/>
      <c r="E310" s="363"/>
      <c r="F310" s="206"/>
      <c r="G310" s="207"/>
      <c r="H310" s="364"/>
      <c r="I310" s="156"/>
      <c r="K310" s="206"/>
      <c r="N310" s="156"/>
      <c r="P310" s="206" t="s">
        <v>146</v>
      </c>
      <c r="Q310" s="39" t="s">
        <v>2201</v>
      </c>
      <c r="S310" s="72"/>
      <c r="T310" s="72">
        <v>25291.4</v>
      </c>
      <c r="U310" s="206" t="s">
        <v>146</v>
      </c>
      <c r="V310" s="300" t="s">
        <v>2725</v>
      </c>
      <c r="X310" s="72"/>
      <c r="Y310" s="72">
        <v>27623.900000000009</v>
      </c>
    </row>
    <row r="311" spans="1:25" s="39" customFormat="1" ht="15.75">
      <c r="A311" s="206"/>
      <c r="E311" s="363"/>
      <c r="F311" s="206"/>
      <c r="G311" s="207"/>
      <c r="H311" s="364"/>
      <c r="I311" s="156"/>
      <c r="K311" s="206"/>
      <c r="N311" s="156"/>
      <c r="P311" s="206" t="s">
        <v>147</v>
      </c>
      <c r="Q311" s="40" t="s">
        <v>2196</v>
      </c>
      <c r="S311" s="72"/>
      <c r="T311" s="72">
        <v>25168.950000000004</v>
      </c>
      <c r="U311" s="206" t="s">
        <v>147</v>
      </c>
      <c r="V311" s="300" t="s">
        <v>2722</v>
      </c>
      <c r="X311" s="72"/>
      <c r="Y311" s="72">
        <v>27214.85</v>
      </c>
    </row>
    <row r="312" spans="1:25" s="39" customFormat="1" ht="15.75">
      <c r="A312" s="206"/>
      <c r="E312" s="363"/>
      <c r="F312" s="206"/>
      <c r="G312" s="207"/>
      <c r="H312" s="364"/>
      <c r="I312" s="156"/>
      <c r="K312" s="206"/>
      <c r="N312" s="156"/>
      <c r="P312" s="206" t="s">
        <v>151</v>
      </c>
      <c r="Q312" s="221" t="s">
        <v>1334</v>
      </c>
      <c r="S312" s="72"/>
      <c r="T312" s="72">
        <v>24329.1</v>
      </c>
      <c r="U312" s="206" t="s">
        <v>151</v>
      </c>
      <c r="V312" s="300" t="s">
        <v>2713</v>
      </c>
      <c r="X312" s="72"/>
      <c r="Y312" s="72">
        <v>26965.549999999996</v>
      </c>
    </row>
    <row r="313" spans="1:25" s="39" customFormat="1" ht="15.75">
      <c r="A313" s="206"/>
      <c r="E313" s="363"/>
      <c r="F313" s="206"/>
      <c r="G313" s="207"/>
      <c r="H313" s="364"/>
      <c r="I313" s="156"/>
      <c r="K313" s="206"/>
      <c r="N313" s="156"/>
      <c r="P313" s="206" t="s">
        <v>157</v>
      </c>
      <c r="Q313" s="40" t="s">
        <v>1693</v>
      </c>
      <c r="S313" s="72"/>
      <c r="T313" s="72">
        <v>23736.899999999998</v>
      </c>
      <c r="U313" s="206" t="s">
        <v>157</v>
      </c>
      <c r="V313" s="300" t="s">
        <v>2716</v>
      </c>
      <c r="W313" s="159"/>
      <c r="X313" s="72"/>
      <c r="Y313" s="72">
        <v>26149.600000000002</v>
      </c>
    </row>
    <row r="314" spans="1:25" s="39" customFormat="1" ht="15.75">
      <c r="A314" s="206"/>
      <c r="E314" s="363"/>
      <c r="F314" s="206"/>
      <c r="G314" s="207"/>
      <c r="H314" s="364"/>
      <c r="I314" s="156"/>
      <c r="K314" s="206"/>
      <c r="N314" s="156"/>
      <c r="P314" s="206" t="s">
        <v>159</v>
      </c>
      <c r="Q314" s="39" t="s">
        <v>2195</v>
      </c>
      <c r="S314" s="72"/>
      <c r="T314" s="72">
        <v>23540.500000000004</v>
      </c>
      <c r="U314" s="206" t="s">
        <v>159</v>
      </c>
      <c r="V314" s="300" t="s">
        <v>2723</v>
      </c>
      <c r="W314" s="159"/>
      <c r="X314" s="72"/>
      <c r="Y314" s="72">
        <v>26045.100000000006</v>
      </c>
    </row>
    <row r="315" spans="1:25" s="39" customFormat="1" ht="15.75">
      <c r="A315" s="206"/>
      <c r="E315" s="363"/>
      <c r="F315" s="206"/>
      <c r="G315" s="207"/>
      <c r="H315" s="364"/>
      <c r="I315" s="156"/>
      <c r="K315" s="206"/>
      <c r="N315" s="156"/>
      <c r="P315" s="206" t="s">
        <v>160</v>
      </c>
      <c r="Q315" s="38" t="s">
        <v>633</v>
      </c>
      <c r="S315" s="72"/>
      <c r="T315" s="72">
        <v>23028.1</v>
      </c>
      <c r="U315" s="206" t="s">
        <v>160</v>
      </c>
      <c r="V315" s="365" t="s">
        <v>2706</v>
      </c>
      <c r="W315" s="210"/>
      <c r="X315" s="211"/>
      <c r="Y315" s="211">
        <v>25572.75</v>
      </c>
    </row>
    <row r="316" spans="1:25" s="39" customFormat="1" ht="15.75">
      <c r="A316" s="206"/>
      <c r="E316" s="363"/>
      <c r="F316" s="206"/>
      <c r="G316" s="207"/>
      <c r="H316" s="364"/>
      <c r="I316" s="156"/>
      <c r="K316" s="206"/>
      <c r="N316" s="156"/>
      <c r="P316" s="206" t="s">
        <v>161</v>
      </c>
      <c r="Q316" s="210" t="s">
        <v>2207</v>
      </c>
      <c r="R316" s="210"/>
      <c r="S316" s="211"/>
      <c r="T316" s="211">
        <v>22956.600000000006</v>
      </c>
      <c r="U316" s="206" t="s">
        <v>161</v>
      </c>
      <c r="V316" s="39" t="s">
        <v>2708</v>
      </c>
      <c r="X316" s="72"/>
      <c r="Y316" s="72">
        <v>25186.400000000001</v>
      </c>
    </row>
    <row r="317" spans="1:25" s="39" customFormat="1" ht="15.75">
      <c r="A317" s="206"/>
      <c r="E317" s="363"/>
      <c r="F317" s="206"/>
      <c r="G317" s="207"/>
      <c r="H317" s="364"/>
      <c r="I317" s="156"/>
      <c r="K317" s="206"/>
      <c r="N317" s="156"/>
      <c r="P317" s="206" t="s">
        <v>163</v>
      </c>
      <c r="Q317" s="292" t="s">
        <v>1</v>
      </c>
      <c r="R317" s="218"/>
      <c r="S317" s="72"/>
      <c r="T317" s="72">
        <v>22706.80000000001</v>
      </c>
      <c r="U317" s="206" t="s">
        <v>163</v>
      </c>
      <c r="V317" s="39" t="s">
        <v>2200</v>
      </c>
      <c r="X317" s="72"/>
      <c r="Y317" s="72">
        <v>24535.749999999993</v>
      </c>
    </row>
    <row r="318" spans="1:25" s="39" customFormat="1" ht="15.75">
      <c r="A318" s="206"/>
      <c r="E318" s="363"/>
      <c r="F318" s="206"/>
      <c r="G318" s="207"/>
      <c r="H318" s="364"/>
      <c r="I318" s="156"/>
      <c r="K318" s="206"/>
      <c r="N318" s="156"/>
      <c r="P318" s="206" t="s">
        <v>274</v>
      </c>
      <c r="Q318" s="368" t="s">
        <v>1667</v>
      </c>
      <c r="S318" s="72"/>
      <c r="T318" s="72">
        <v>22560.19999999999</v>
      </c>
      <c r="U318" s="206" t="s">
        <v>274</v>
      </c>
      <c r="V318" s="39" t="s">
        <v>2202</v>
      </c>
      <c r="X318" s="72"/>
      <c r="Y318" s="72">
        <v>24050.549999999996</v>
      </c>
    </row>
    <row r="319" spans="1:25" s="39" customFormat="1" ht="15.75">
      <c r="A319" s="206"/>
      <c r="E319" s="363"/>
      <c r="F319" s="206"/>
      <c r="G319" s="207"/>
      <c r="H319" s="364"/>
      <c r="I319" s="156"/>
      <c r="K319" s="206"/>
      <c r="N319" s="156"/>
      <c r="P319" s="206" t="s">
        <v>275</v>
      </c>
      <c r="Q319" s="292" t="s">
        <v>1333</v>
      </c>
      <c r="S319" s="72"/>
      <c r="T319" s="72">
        <v>21925.499999999993</v>
      </c>
      <c r="U319" s="206" t="s">
        <v>275</v>
      </c>
      <c r="V319" s="39" t="s">
        <v>2719</v>
      </c>
      <c r="X319" s="72"/>
      <c r="Y319" s="72">
        <v>24045.700000000004</v>
      </c>
    </row>
    <row r="320" spans="1:25" s="39" customFormat="1" ht="15.75">
      <c r="A320" s="206"/>
      <c r="E320" s="363"/>
      <c r="F320" s="206"/>
      <c r="G320" s="207"/>
      <c r="H320" s="364"/>
      <c r="I320" s="156"/>
      <c r="K320" s="206"/>
      <c r="N320" s="156"/>
      <c r="P320" s="206" t="s">
        <v>276</v>
      </c>
      <c r="Q320" s="661" t="s">
        <v>2212</v>
      </c>
      <c r="S320" s="72"/>
      <c r="T320" s="72">
        <v>21898.199999999993</v>
      </c>
      <c r="U320" s="206" t="s">
        <v>276</v>
      </c>
      <c r="V320" s="39" t="s">
        <v>1650</v>
      </c>
      <c r="X320" s="72"/>
      <c r="Y320" s="72">
        <v>23894.6</v>
      </c>
    </row>
    <row r="321" spans="1:25" s="39" customFormat="1" ht="15.75">
      <c r="A321" s="206"/>
      <c r="E321" s="363"/>
      <c r="F321" s="206"/>
      <c r="G321" s="207"/>
      <c r="H321" s="364"/>
      <c r="I321" s="156"/>
      <c r="K321" s="206"/>
      <c r="N321" s="156"/>
      <c r="P321" s="206" t="s">
        <v>277</v>
      </c>
      <c r="Q321" s="368" t="s">
        <v>1665</v>
      </c>
      <c r="S321" s="72"/>
      <c r="T321" s="72">
        <v>21883.899999999998</v>
      </c>
      <c r="U321" s="206" t="s">
        <v>277</v>
      </c>
      <c r="V321" s="39" t="s">
        <v>692</v>
      </c>
      <c r="X321" s="72"/>
      <c r="Y321" s="72">
        <v>23572.100000000009</v>
      </c>
    </row>
    <row r="322" spans="1:25" s="39" customFormat="1" ht="15.75">
      <c r="A322" s="206"/>
      <c r="E322" s="363"/>
      <c r="F322" s="206"/>
      <c r="G322" s="207"/>
      <c r="H322" s="364"/>
      <c r="I322" s="156"/>
      <c r="K322" s="206"/>
      <c r="N322" s="156"/>
      <c r="P322" s="206" t="s">
        <v>640</v>
      </c>
      <c r="Q322" s="661" t="s">
        <v>2193</v>
      </c>
      <c r="S322" s="72"/>
      <c r="T322" s="72">
        <v>20979.800000000003</v>
      </c>
      <c r="U322" s="206" t="s">
        <v>640</v>
      </c>
      <c r="V322" s="39" t="s">
        <v>2728</v>
      </c>
      <c r="X322" s="72"/>
      <c r="Y322" s="72">
        <v>23465.250000000011</v>
      </c>
    </row>
    <row r="323" spans="1:25" s="39" customFormat="1" ht="15.75">
      <c r="A323" s="206"/>
      <c r="E323" s="363"/>
      <c r="F323" s="206"/>
      <c r="G323" s="207"/>
      <c r="H323" s="364"/>
      <c r="I323" s="156"/>
      <c r="K323" s="206"/>
      <c r="N323" s="156"/>
      <c r="P323" s="206" t="s">
        <v>641</v>
      </c>
      <c r="Q323" s="368" t="s">
        <v>1657</v>
      </c>
      <c r="S323" s="72"/>
      <c r="T323" s="72">
        <v>18376.399999999994</v>
      </c>
      <c r="U323" s="206" t="s">
        <v>641</v>
      </c>
      <c r="V323" s="39" t="s">
        <v>2724</v>
      </c>
      <c r="X323" s="72"/>
      <c r="Y323" s="72">
        <v>23404.749999999996</v>
      </c>
    </row>
    <row r="324" spans="1:25" s="39" customFormat="1" ht="15.75">
      <c r="A324" s="206"/>
      <c r="E324" s="363"/>
      <c r="F324" s="206"/>
      <c r="G324" s="207"/>
      <c r="H324" s="364"/>
      <c r="I324" s="156"/>
      <c r="K324" s="206"/>
      <c r="N324" s="156"/>
      <c r="P324" s="206"/>
      <c r="S324" s="156"/>
      <c r="U324" s="206" t="s">
        <v>642</v>
      </c>
      <c r="V324" s="40" t="s">
        <v>1690</v>
      </c>
      <c r="X324" s="72"/>
      <c r="Y324" s="72">
        <v>21568.799999999999</v>
      </c>
    </row>
    <row r="325" spans="1:25" s="39" customFormat="1" ht="15.75">
      <c r="A325" s="206"/>
      <c r="E325" s="363"/>
      <c r="F325" s="206"/>
      <c r="G325" s="207"/>
      <c r="H325" s="364"/>
      <c r="I325" s="156"/>
      <c r="K325" s="206"/>
      <c r="N325" s="156"/>
      <c r="P325" s="206"/>
      <c r="Q325" s="15" t="s">
        <v>1033</v>
      </c>
      <c r="S325" s="72"/>
      <c r="U325" s="206" t="s">
        <v>644</v>
      </c>
      <c r="V325" s="39" t="s">
        <v>1654</v>
      </c>
      <c r="X325" s="72"/>
      <c r="Y325" s="72">
        <v>20528.499999999996</v>
      </c>
    </row>
    <row r="326" spans="1:25" s="39" customFormat="1" ht="15.75">
      <c r="A326" s="206"/>
      <c r="E326" s="363"/>
      <c r="F326" s="206"/>
      <c r="G326" s="207"/>
      <c r="H326" s="364"/>
      <c r="I326" s="156"/>
      <c r="K326" s="206"/>
      <c r="N326" s="156"/>
      <c r="P326" s="206"/>
      <c r="Q326" s="39" t="s">
        <v>1</v>
      </c>
      <c r="S326" s="156">
        <v>1021.5</v>
      </c>
      <c r="U326" s="124"/>
      <c r="V326" s="300"/>
      <c r="Y326" s="72"/>
    </row>
    <row r="327" spans="1:25" s="39" customFormat="1" ht="15.75">
      <c r="A327" s="206"/>
      <c r="E327" s="363"/>
      <c r="F327" s="206"/>
      <c r="G327" s="207"/>
      <c r="H327" s="364"/>
      <c r="I327" s="156"/>
      <c r="K327" s="206"/>
      <c r="N327" s="156"/>
      <c r="P327" s="206"/>
      <c r="Q327" s="218" t="s">
        <v>2712</v>
      </c>
      <c r="R327" s="218"/>
      <c r="S327" s="72">
        <v>2706.3</v>
      </c>
      <c r="U327" s="124"/>
      <c r="V327" s="300"/>
      <c r="Y327" s="72"/>
    </row>
    <row r="328" spans="1:25" s="3" customFormat="1" ht="15.75">
      <c r="A328" s="260"/>
      <c r="B328" s="39"/>
      <c r="C328" s="39"/>
      <c r="E328" s="363"/>
      <c r="F328" s="5"/>
      <c r="G328" s="237"/>
      <c r="H328" s="254"/>
      <c r="I328" s="251"/>
      <c r="K328" s="5"/>
      <c r="N328" s="100"/>
      <c r="P328" s="5"/>
      <c r="S328" s="100"/>
      <c r="U328" s="124"/>
      <c r="V328" s="300"/>
      <c r="W328" s="39"/>
      <c r="X328" s="39"/>
      <c r="Y328" s="72"/>
    </row>
    <row r="329" spans="1:25" s="3" customFormat="1" ht="15.75">
      <c r="A329" s="39" t="s">
        <v>3542</v>
      </c>
      <c r="B329" s="39"/>
      <c r="C329" s="39"/>
      <c r="E329" s="363"/>
      <c r="F329" s="5"/>
      <c r="G329" s="237"/>
      <c r="H329" s="254"/>
      <c r="I329" s="251"/>
      <c r="K329" s="5"/>
      <c r="N329" s="100"/>
      <c r="P329" s="5"/>
      <c r="S329" s="100"/>
      <c r="U329" s="124"/>
      <c r="V329" s="300"/>
      <c r="W329" s="39"/>
      <c r="X329" s="39"/>
      <c r="Y329" s="72"/>
    </row>
    <row r="330" spans="1:25" s="3" customFormat="1" ht="15.75">
      <c r="A330" s="39"/>
      <c r="B330" s="39"/>
      <c r="C330" s="39"/>
      <c r="E330" s="363"/>
      <c r="F330" s="5"/>
      <c r="G330" s="237"/>
      <c r="H330" s="254"/>
      <c r="I330" s="251"/>
      <c r="K330" s="5"/>
      <c r="N330" s="100"/>
      <c r="P330" s="5"/>
      <c r="S330" s="100"/>
      <c r="U330" s="124"/>
      <c r="V330" s="300"/>
      <c r="W330" s="39"/>
      <c r="X330" s="39"/>
      <c r="Y330" s="72"/>
    </row>
    <row r="331" spans="1:25" s="3" customFormat="1" ht="15.75">
      <c r="A331" s="102"/>
      <c r="C331" s="4"/>
      <c r="D331" s="100"/>
      <c r="F331" s="5"/>
      <c r="G331" s="369"/>
      <c r="H331" s="201"/>
      <c r="I331" s="100"/>
      <c r="K331" s="5"/>
      <c r="N331" s="100"/>
      <c r="P331" s="5"/>
      <c r="S331" s="100"/>
      <c r="U331" s="124"/>
      <c r="V331" s="300"/>
      <c r="W331" s="39"/>
      <c r="X331" s="39"/>
      <c r="Y331" s="72"/>
    </row>
    <row r="332" spans="1:25" s="3" customFormat="1" ht="15.75">
      <c r="A332" s="102"/>
      <c r="C332" s="4"/>
      <c r="D332" s="100"/>
      <c r="F332" s="5"/>
      <c r="G332" s="369"/>
      <c r="H332" s="201"/>
      <c r="I332" s="100"/>
      <c r="K332" s="5"/>
      <c r="N332" s="100"/>
      <c r="P332" s="5"/>
      <c r="S332" s="100"/>
      <c r="U332" s="124"/>
      <c r="V332" s="300"/>
      <c r="W332" s="39"/>
      <c r="X332" s="39"/>
      <c r="Y332" s="72"/>
    </row>
    <row r="333" spans="1:25" ht="25.5">
      <c r="B333" s="121" t="s">
        <v>6040</v>
      </c>
      <c r="C333" s="38"/>
      <c r="D333" s="38"/>
      <c r="E333" s="128"/>
      <c r="G333" s="38"/>
      <c r="N333" s="67"/>
      <c r="O333" s="67"/>
      <c r="P333" s="67"/>
      <c r="R333" s="67"/>
    </row>
    <row r="334" spans="1:25" ht="20.25">
      <c r="B334" s="202" t="s">
        <v>1179</v>
      </c>
      <c r="C334" s="203"/>
      <c r="D334" s="204"/>
      <c r="F334" s="205"/>
      <c r="G334" s="202" t="s">
        <v>1181</v>
      </c>
      <c r="H334" s="204"/>
      <c r="I334" s="204"/>
      <c r="K334" s="204"/>
      <c r="L334" s="202" t="s">
        <v>1180</v>
      </c>
      <c r="M334" s="204"/>
      <c r="P334" s="204"/>
      <c r="Q334" s="202" t="s">
        <v>1182</v>
      </c>
      <c r="R334" s="204"/>
      <c r="S334" s="204"/>
      <c r="T334" s="203"/>
      <c r="V334" s="202" t="s">
        <v>1484</v>
      </c>
    </row>
    <row r="335" spans="1:25" s="3" customFormat="1" ht="15.75">
      <c r="A335" s="5"/>
      <c r="C335" s="4"/>
      <c r="D335" s="100"/>
      <c r="F335" s="5"/>
      <c r="G335" s="369"/>
      <c r="H335" s="201"/>
      <c r="I335" s="100"/>
      <c r="K335" s="5"/>
      <c r="N335" s="100"/>
      <c r="P335" s="5"/>
      <c r="S335" s="100"/>
      <c r="U335" s="124"/>
      <c r="V335" s="300"/>
      <c r="W335" s="39"/>
      <c r="X335" s="39"/>
      <c r="Y335" s="72"/>
    </row>
    <row r="336" spans="1:25" s="39" customFormat="1" ht="15.75">
      <c r="A336" s="206" t="s">
        <v>0</v>
      </c>
      <c r="B336" s="125" t="s">
        <v>142</v>
      </c>
      <c r="D336" s="72"/>
      <c r="E336" s="72">
        <v>34103.249999999993</v>
      </c>
      <c r="F336" s="206" t="s">
        <v>0</v>
      </c>
      <c r="G336" s="125" t="s">
        <v>704</v>
      </c>
      <c r="H336" s="213"/>
      <c r="J336" s="72">
        <v>33556.299999999981</v>
      </c>
      <c r="K336" s="206" t="s">
        <v>0</v>
      </c>
      <c r="L336" s="293" t="s">
        <v>2210</v>
      </c>
      <c r="M336" s="216"/>
      <c r="N336" s="156"/>
      <c r="O336" s="72">
        <v>31920.200000000004</v>
      </c>
      <c r="P336" s="206" t="s">
        <v>0</v>
      </c>
      <c r="Q336" s="300" t="s">
        <v>2711</v>
      </c>
      <c r="S336" s="72"/>
      <c r="T336" s="72">
        <v>33029.700000000004</v>
      </c>
      <c r="U336" s="206" t="s">
        <v>0</v>
      </c>
      <c r="V336" s="125" t="s">
        <v>3620</v>
      </c>
      <c r="X336" s="72"/>
      <c r="Y336" s="72">
        <v>31424.399999999998</v>
      </c>
    </row>
    <row r="337" spans="1:25" s="39" customFormat="1" ht="15.75">
      <c r="A337" s="206" t="s">
        <v>2</v>
      </c>
      <c r="B337" s="38" t="s">
        <v>1351</v>
      </c>
      <c r="D337" s="72"/>
      <c r="E337" s="72">
        <v>33083.450000000004</v>
      </c>
      <c r="F337" s="206" t="s">
        <v>2</v>
      </c>
      <c r="G337" s="125" t="s">
        <v>667</v>
      </c>
      <c r="H337" s="213"/>
      <c r="J337" s="72">
        <v>32189.7</v>
      </c>
      <c r="K337" s="206" t="s">
        <v>2</v>
      </c>
      <c r="L337" s="662" t="s">
        <v>1349</v>
      </c>
      <c r="N337" s="156"/>
      <c r="O337" s="72">
        <v>30205.099999999995</v>
      </c>
      <c r="P337" s="206" t="s">
        <v>2</v>
      </c>
      <c r="Q337" s="293" t="s">
        <v>1666</v>
      </c>
      <c r="S337" s="72"/>
      <c r="T337" s="72">
        <v>32808.65</v>
      </c>
      <c r="U337" s="206" t="s">
        <v>2</v>
      </c>
      <c r="V337" s="125" t="s">
        <v>3605</v>
      </c>
      <c r="X337" s="72"/>
      <c r="Y337" s="72">
        <v>30756.100000000006</v>
      </c>
    </row>
    <row r="338" spans="1:25" s="39" customFormat="1" ht="15.75">
      <c r="A338" s="206" t="s">
        <v>3</v>
      </c>
      <c r="B338" s="38" t="s">
        <v>154</v>
      </c>
      <c r="D338" s="72"/>
      <c r="E338" s="72">
        <v>30840.650000000005</v>
      </c>
      <c r="F338" s="206" t="s">
        <v>3</v>
      </c>
      <c r="G338" s="125" t="s">
        <v>653</v>
      </c>
      <c r="H338" s="213"/>
      <c r="J338" s="72">
        <v>31109.599999999999</v>
      </c>
      <c r="K338" s="206" t="s">
        <v>3</v>
      </c>
      <c r="L338" s="125" t="s">
        <v>669</v>
      </c>
      <c r="N338" s="156"/>
      <c r="O338" s="72">
        <v>29646.499999999996</v>
      </c>
      <c r="P338" s="206" t="s">
        <v>3</v>
      </c>
      <c r="Q338" s="300" t="s">
        <v>2700</v>
      </c>
      <c r="S338" s="72"/>
      <c r="T338" s="72">
        <v>32613.599999999991</v>
      </c>
      <c r="U338" s="206" t="s">
        <v>3</v>
      </c>
      <c r="V338" s="125" t="s">
        <v>3611</v>
      </c>
      <c r="X338" s="72"/>
      <c r="Y338" s="72">
        <v>30126.899999999994</v>
      </c>
    </row>
    <row r="339" spans="1:25" s="39" customFormat="1" ht="15.75">
      <c r="A339" s="206" t="s">
        <v>5</v>
      </c>
      <c r="B339" s="38" t="s">
        <v>1337</v>
      </c>
      <c r="D339" s="72"/>
      <c r="E339" s="72">
        <v>30765.049999999996</v>
      </c>
      <c r="F339" s="206" t="s">
        <v>5</v>
      </c>
      <c r="G339" s="142" t="s">
        <v>1655</v>
      </c>
      <c r="H339" s="298"/>
      <c r="I339" s="220"/>
      <c r="J339" s="214">
        <v>30675.5</v>
      </c>
      <c r="K339" s="206" t="s">
        <v>5</v>
      </c>
      <c r="L339" s="662" t="s">
        <v>153</v>
      </c>
      <c r="N339" s="156"/>
      <c r="O339" s="72">
        <v>29417.499999999996</v>
      </c>
      <c r="P339" s="206" t="s">
        <v>5</v>
      </c>
      <c r="Q339" s="300" t="s">
        <v>2702</v>
      </c>
      <c r="S339" s="72"/>
      <c r="T339" s="72">
        <v>31973.8</v>
      </c>
      <c r="U339" s="206" t="s">
        <v>5</v>
      </c>
      <c r="V339" s="300" t="s">
        <v>3614</v>
      </c>
      <c r="X339" s="72"/>
      <c r="Y339" s="72">
        <v>29735.800000000003</v>
      </c>
    </row>
    <row r="340" spans="1:25" s="39" customFormat="1" ht="15.75">
      <c r="A340" s="206" t="s">
        <v>7</v>
      </c>
      <c r="B340" s="38" t="s">
        <v>651</v>
      </c>
      <c r="D340" s="72"/>
      <c r="E340" s="72">
        <v>30653.200000000001</v>
      </c>
      <c r="F340" s="206" t="s">
        <v>7</v>
      </c>
      <c r="G340" s="38" t="s">
        <v>17</v>
      </c>
      <c r="H340" s="213"/>
      <c r="J340" s="72">
        <v>30292.299999999996</v>
      </c>
      <c r="K340" s="206" t="s">
        <v>7</v>
      </c>
      <c r="L340" s="662" t="s">
        <v>2199</v>
      </c>
      <c r="M340" s="216"/>
      <c r="N340" s="156"/>
      <c r="O340" s="72">
        <v>29203.750000000004</v>
      </c>
      <c r="P340" s="206" t="s">
        <v>7</v>
      </c>
      <c r="Q340" s="300" t="s">
        <v>2704</v>
      </c>
      <c r="S340" s="72"/>
      <c r="T340" s="72">
        <v>31596.699999999997</v>
      </c>
      <c r="U340" s="206" t="s">
        <v>7</v>
      </c>
      <c r="V340" s="300" t="s">
        <v>3601</v>
      </c>
      <c r="X340" s="72"/>
      <c r="Y340" s="72">
        <v>29265.199999999993</v>
      </c>
    </row>
    <row r="341" spans="1:25" s="39" customFormat="1" ht="15.75">
      <c r="A341" s="206" t="s">
        <v>8</v>
      </c>
      <c r="B341" s="38" t="s">
        <v>31</v>
      </c>
      <c r="D341" s="72"/>
      <c r="E341" s="72">
        <v>30218.450000000015</v>
      </c>
      <c r="F341" s="206" t="s">
        <v>8</v>
      </c>
      <c r="G341" s="38" t="s">
        <v>2318</v>
      </c>
      <c r="H341" s="213"/>
      <c r="J341" s="72">
        <v>30244.900000000005</v>
      </c>
      <c r="K341" s="206" t="s">
        <v>8</v>
      </c>
      <c r="L341" s="125" t="s">
        <v>1343</v>
      </c>
      <c r="N341" s="156"/>
      <c r="O341" s="72">
        <v>27969.899999999987</v>
      </c>
      <c r="P341" s="206" t="s">
        <v>8</v>
      </c>
      <c r="Q341" s="300" t="s">
        <v>2710</v>
      </c>
      <c r="S341" s="72"/>
      <c r="T341" s="72">
        <v>31424.599999999995</v>
      </c>
      <c r="U341" s="206" t="s">
        <v>8</v>
      </c>
      <c r="V341" s="125" t="s">
        <v>3610</v>
      </c>
      <c r="X341" s="72"/>
      <c r="Y341" s="72">
        <v>29099.699999999993</v>
      </c>
    </row>
    <row r="342" spans="1:25" s="39" customFormat="1" ht="15.75">
      <c r="A342" s="206" t="s">
        <v>10</v>
      </c>
      <c r="B342" s="38" t="s">
        <v>155</v>
      </c>
      <c r="D342" s="72"/>
      <c r="E342" s="72">
        <v>29967.449999999997</v>
      </c>
      <c r="F342" s="206" t="s">
        <v>10</v>
      </c>
      <c r="G342" s="38" t="s">
        <v>638</v>
      </c>
      <c r="H342" s="213"/>
      <c r="J342" s="72">
        <v>30002.100000000006</v>
      </c>
      <c r="K342" s="206" t="s">
        <v>10</v>
      </c>
      <c r="L342" s="300" t="s">
        <v>2192</v>
      </c>
      <c r="M342" s="216"/>
      <c r="N342" s="156"/>
      <c r="O342" s="72">
        <v>27755.499999999996</v>
      </c>
      <c r="P342" s="206" t="s">
        <v>10</v>
      </c>
      <c r="Q342" s="300" t="s">
        <v>2715</v>
      </c>
      <c r="S342" s="72"/>
      <c r="T342" s="72">
        <v>31276.5</v>
      </c>
      <c r="U342" s="206" t="s">
        <v>10</v>
      </c>
      <c r="V342" s="125" t="s">
        <v>3629</v>
      </c>
      <c r="X342" s="72"/>
      <c r="Y342" s="72">
        <v>28917.5</v>
      </c>
    </row>
    <row r="343" spans="1:25" s="39" customFormat="1" ht="15.75">
      <c r="A343" s="206" t="s">
        <v>12</v>
      </c>
      <c r="B343" s="38" t="s">
        <v>21</v>
      </c>
      <c r="D343" s="72"/>
      <c r="E343" s="72">
        <v>29964.799999999996</v>
      </c>
      <c r="F343" s="206" t="s">
        <v>12</v>
      </c>
      <c r="G343" s="38" t="s">
        <v>37</v>
      </c>
      <c r="H343" s="213"/>
      <c r="J343" s="72">
        <v>29948.699999999997</v>
      </c>
      <c r="K343" s="206" t="s">
        <v>12</v>
      </c>
      <c r="L343" s="366" t="s">
        <v>2206</v>
      </c>
      <c r="M343" s="210"/>
      <c r="N343" s="663"/>
      <c r="O343" s="211">
        <v>27741.44999999999</v>
      </c>
      <c r="P343" s="206" t="s">
        <v>12</v>
      </c>
      <c r="Q343" s="300" t="s">
        <v>180</v>
      </c>
      <c r="S343" s="72"/>
      <c r="T343" s="72">
        <v>30768</v>
      </c>
      <c r="U343" s="206" t="s">
        <v>12</v>
      </c>
      <c r="V343" s="300" t="s">
        <v>3618</v>
      </c>
      <c r="X343" s="72"/>
      <c r="Y343" s="72">
        <v>28534.899999999994</v>
      </c>
    </row>
    <row r="344" spans="1:25" s="39" customFormat="1" ht="15.75">
      <c r="A344" s="206" t="s">
        <v>14</v>
      </c>
      <c r="B344" s="38" t="s">
        <v>141</v>
      </c>
      <c r="D344" s="72"/>
      <c r="E344" s="72">
        <v>29806.15</v>
      </c>
      <c r="F344" s="206" t="s">
        <v>14</v>
      </c>
      <c r="G344" s="38" t="s">
        <v>654</v>
      </c>
      <c r="H344" s="213"/>
      <c r="J344" s="72">
        <v>29767.200000000001</v>
      </c>
      <c r="K344" s="206" t="s">
        <v>14</v>
      </c>
      <c r="L344" s="39" t="s">
        <v>2213</v>
      </c>
      <c r="M344" s="216"/>
      <c r="N344" s="156"/>
      <c r="O344" s="72">
        <v>27596.9</v>
      </c>
      <c r="P344" s="206" t="s">
        <v>14</v>
      </c>
      <c r="Q344" s="300" t="s">
        <v>2718</v>
      </c>
      <c r="S344" s="72"/>
      <c r="T344" s="72">
        <v>30642.800000000003</v>
      </c>
      <c r="U344" s="206" t="s">
        <v>14</v>
      </c>
      <c r="V344" s="125" t="s">
        <v>3615</v>
      </c>
      <c r="X344" s="72"/>
      <c r="Y344" s="72">
        <v>28526.199999999993</v>
      </c>
    </row>
    <row r="345" spans="1:25" s="39" customFormat="1" ht="15.75">
      <c r="A345" s="206" t="s">
        <v>16</v>
      </c>
      <c r="B345" s="38" t="s">
        <v>11</v>
      </c>
      <c r="D345" s="72"/>
      <c r="E345" s="72">
        <v>29504.049999999996</v>
      </c>
      <c r="F345" s="206" t="s">
        <v>16</v>
      </c>
      <c r="G345" s="38" t="s">
        <v>15</v>
      </c>
      <c r="H345" s="213"/>
      <c r="J345" s="72">
        <v>29016.099999999991</v>
      </c>
      <c r="K345" s="206" t="s">
        <v>16</v>
      </c>
      <c r="L345" s="38" t="s">
        <v>668</v>
      </c>
      <c r="N345" s="156"/>
      <c r="O345" s="72">
        <v>26585.499999999996</v>
      </c>
      <c r="P345" s="206" t="s">
        <v>16</v>
      </c>
      <c r="Q345" s="300" t="s">
        <v>2716</v>
      </c>
      <c r="S345" s="72"/>
      <c r="T345" s="72">
        <v>30627.499999999996</v>
      </c>
      <c r="U345" s="206" t="s">
        <v>16</v>
      </c>
      <c r="V345" s="125" t="s">
        <v>3612</v>
      </c>
      <c r="X345" s="72"/>
      <c r="Y345" s="72">
        <v>28385.699999999997</v>
      </c>
    </row>
    <row r="346" spans="1:25" s="39" customFormat="1" ht="15.75">
      <c r="A346" s="206" t="s">
        <v>18</v>
      </c>
      <c r="B346" s="38" t="s">
        <v>683</v>
      </c>
      <c r="D346" s="72"/>
      <c r="E346" s="72">
        <v>29312.649999999991</v>
      </c>
      <c r="F346" s="206" t="s">
        <v>18</v>
      </c>
      <c r="G346" s="630" t="s">
        <v>1344</v>
      </c>
      <c r="H346" s="213"/>
      <c r="J346" s="72">
        <v>28735.600000000002</v>
      </c>
      <c r="K346" s="206" t="s">
        <v>18</v>
      </c>
      <c r="L346" s="38" t="s">
        <v>1649</v>
      </c>
      <c r="N346" s="156"/>
      <c r="O346" s="72">
        <v>26005.95</v>
      </c>
      <c r="P346" s="206" t="s">
        <v>18</v>
      </c>
      <c r="Q346" s="293" t="s">
        <v>1664</v>
      </c>
      <c r="S346" s="72"/>
      <c r="T346" s="72">
        <v>30598.500000000007</v>
      </c>
      <c r="U346" s="206" t="s">
        <v>18</v>
      </c>
      <c r="V346" s="125" t="s">
        <v>3636</v>
      </c>
      <c r="X346" s="72"/>
      <c r="Y346" s="72">
        <v>28357.400000000005</v>
      </c>
    </row>
    <row r="347" spans="1:25" s="39" customFormat="1" ht="15.75">
      <c r="A347" s="206" t="s">
        <v>20</v>
      </c>
      <c r="B347" s="38" t="s">
        <v>25</v>
      </c>
      <c r="D347" s="72"/>
      <c r="E347" s="72">
        <v>29264.700000000004</v>
      </c>
      <c r="F347" s="206" t="s">
        <v>20</v>
      </c>
      <c r="G347" s="38" t="s">
        <v>1653</v>
      </c>
      <c r="H347" s="213"/>
      <c r="J347" s="72">
        <v>28711.599999999999</v>
      </c>
      <c r="K347" s="206" t="s">
        <v>20</v>
      </c>
      <c r="L347" s="39" t="s">
        <v>686</v>
      </c>
      <c r="M347" s="216"/>
      <c r="N347" s="156"/>
      <c r="O347" s="72">
        <v>25784.399999999994</v>
      </c>
      <c r="P347" s="206" t="s">
        <v>20</v>
      </c>
      <c r="Q347" s="300" t="s">
        <v>2703</v>
      </c>
      <c r="S347" s="72"/>
      <c r="T347" s="72">
        <v>30287.399999999991</v>
      </c>
      <c r="U347" s="206" t="s">
        <v>20</v>
      </c>
      <c r="V347" s="125" t="s">
        <v>3613</v>
      </c>
      <c r="X347" s="72"/>
      <c r="Y347" s="72">
        <v>27785.300000000003</v>
      </c>
    </row>
    <row r="348" spans="1:25" s="39" customFormat="1" ht="15.75">
      <c r="A348" s="206" t="s">
        <v>22</v>
      </c>
      <c r="B348" s="38" t="s">
        <v>1661</v>
      </c>
      <c r="D348" s="72"/>
      <c r="E348" s="72">
        <v>29019.450000000004</v>
      </c>
      <c r="F348" s="206" t="s">
        <v>22</v>
      </c>
      <c r="G348" s="38" t="s">
        <v>1342</v>
      </c>
      <c r="H348" s="213"/>
      <c r="J348" s="72">
        <v>27809.000000000004</v>
      </c>
      <c r="K348" s="206" t="s">
        <v>22</v>
      </c>
      <c r="L348" s="38" t="s">
        <v>658</v>
      </c>
      <c r="N348" s="156"/>
      <c r="O348" s="72">
        <v>25657.400000000009</v>
      </c>
      <c r="P348" s="206" t="s">
        <v>22</v>
      </c>
      <c r="Q348" s="300" t="s">
        <v>2714</v>
      </c>
      <c r="S348" s="72"/>
      <c r="T348" s="72">
        <v>30238.099999999995</v>
      </c>
      <c r="U348" s="206" t="s">
        <v>22</v>
      </c>
      <c r="V348" s="125" t="s">
        <v>3626</v>
      </c>
      <c r="X348" s="72"/>
      <c r="Y348" s="72">
        <v>27766.700000000008</v>
      </c>
    </row>
    <row r="349" spans="1:25" s="39" customFormat="1" ht="15.75">
      <c r="A349" s="208" t="s">
        <v>24</v>
      </c>
      <c r="B349" s="38" t="s">
        <v>33</v>
      </c>
      <c r="D349" s="72"/>
      <c r="E349" s="72">
        <v>28799.9</v>
      </c>
      <c r="F349" s="206" t="s">
        <v>24</v>
      </c>
      <c r="G349" s="38" t="s">
        <v>1668</v>
      </c>
      <c r="H349" s="213"/>
      <c r="J349" s="72">
        <v>26732.5</v>
      </c>
      <c r="K349" s="206" t="s">
        <v>24</v>
      </c>
      <c r="L349" s="40" t="s">
        <v>1749</v>
      </c>
      <c r="M349" s="216"/>
      <c r="N349" s="156"/>
      <c r="O349" s="72">
        <v>24597.499999999996</v>
      </c>
      <c r="P349" s="206" t="s">
        <v>24</v>
      </c>
      <c r="Q349" s="300" t="s">
        <v>2720</v>
      </c>
      <c r="S349" s="72"/>
      <c r="T349" s="72">
        <v>30165.150000000005</v>
      </c>
      <c r="U349" s="206" t="s">
        <v>24</v>
      </c>
      <c r="V349" s="125" t="s">
        <v>3608</v>
      </c>
      <c r="X349" s="72"/>
      <c r="Y349" s="72">
        <v>27393.749999999993</v>
      </c>
    </row>
    <row r="350" spans="1:25" s="39" customFormat="1" ht="15.75">
      <c r="A350" s="208" t="s">
        <v>26</v>
      </c>
      <c r="B350" s="140" t="s">
        <v>687</v>
      </c>
      <c r="C350" s="220"/>
      <c r="D350" s="214"/>
      <c r="E350" s="214">
        <v>28184.799999999992</v>
      </c>
      <c r="F350" s="206" t="s">
        <v>26</v>
      </c>
      <c r="G350" s="630" t="s">
        <v>162</v>
      </c>
      <c r="H350" s="213"/>
      <c r="J350" s="72">
        <v>24816.7</v>
      </c>
      <c r="K350" s="206" t="s">
        <v>26</v>
      </c>
      <c r="L350" s="38" t="s">
        <v>23</v>
      </c>
      <c r="N350" s="156"/>
      <c r="O350" s="72">
        <v>24260.599999999995</v>
      </c>
      <c r="P350" s="206" t="s">
        <v>26</v>
      </c>
      <c r="Q350" s="300" t="s">
        <v>2701</v>
      </c>
      <c r="S350" s="72"/>
      <c r="T350" s="72">
        <v>29979.000000000011</v>
      </c>
      <c r="U350" s="206" t="s">
        <v>26</v>
      </c>
      <c r="V350" s="125" t="s">
        <v>3625</v>
      </c>
      <c r="X350" s="72"/>
      <c r="Y350" s="72">
        <v>27283.700000000004</v>
      </c>
    </row>
    <row r="351" spans="1:25" s="39" customFormat="1" ht="15.75">
      <c r="A351" s="206" t="s">
        <v>28</v>
      </c>
      <c r="B351" s="131" t="s">
        <v>143</v>
      </c>
      <c r="D351" s="72"/>
      <c r="E351" s="72">
        <v>27525.55</v>
      </c>
      <c r="F351" s="206" t="s">
        <v>28</v>
      </c>
      <c r="G351" s="38" t="s">
        <v>700</v>
      </c>
      <c r="H351" s="213"/>
      <c r="J351" s="72">
        <v>23661.199999999993</v>
      </c>
      <c r="K351" s="206" t="s">
        <v>28</v>
      </c>
      <c r="L351" s="630" t="s">
        <v>675</v>
      </c>
      <c r="N351" s="156"/>
      <c r="O351" s="72">
        <v>24170.350000000006</v>
      </c>
      <c r="P351" s="206" t="s">
        <v>28</v>
      </c>
      <c r="Q351" s="300" t="s">
        <v>2705</v>
      </c>
      <c r="S351" s="72"/>
      <c r="T351" s="72">
        <v>28691.100000000006</v>
      </c>
      <c r="U351" s="206" t="s">
        <v>28</v>
      </c>
      <c r="V351" s="300" t="s">
        <v>3602</v>
      </c>
      <c r="X351" s="72"/>
      <c r="Y351" s="72">
        <v>27131.7</v>
      </c>
    </row>
    <row r="352" spans="1:25" s="39" customFormat="1" ht="15.75">
      <c r="A352" s="206" t="s">
        <v>30</v>
      </c>
      <c r="B352" s="131" t="s">
        <v>682</v>
      </c>
      <c r="D352" s="72"/>
      <c r="E352" s="72">
        <v>26913.399999999994</v>
      </c>
      <c r="F352" s="206" t="s">
        <v>30</v>
      </c>
      <c r="G352" s="367" t="s">
        <v>662</v>
      </c>
      <c r="H352" s="629"/>
      <c r="I352" s="360"/>
      <c r="J352" s="283">
        <v>0</v>
      </c>
      <c r="K352" s="206" t="s">
        <v>30</v>
      </c>
      <c r="L352" s="38" t="s">
        <v>694</v>
      </c>
      <c r="N352" s="156"/>
      <c r="O352" s="211">
        <v>22990.749999999996</v>
      </c>
      <c r="P352" s="206" t="s">
        <v>30</v>
      </c>
      <c r="Q352" s="300" t="s">
        <v>2699</v>
      </c>
      <c r="S352" s="72"/>
      <c r="T352" s="72">
        <v>28624.900000000012</v>
      </c>
      <c r="U352" s="206" t="s">
        <v>30</v>
      </c>
      <c r="V352" s="125" t="s">
        <v>3617</v>
      </c>
      <c r="X352" s="72"/>
      <c r="Y352" s="72">
        <v>27116.499999999996</v>
      </c>
    </row>
    <row r="353" spans="1:25" s="39" customFormat="1" ht="15.75">
      <c r="A353" s="206" t="s">
        <v>32</v>
      </c>
      <c r="B353" s="131" t="s">
        <v>9</v>
      </c>
      <c r="D353" s="72"/>
      <c r="E353" s="72">
        <v>0</v>
      </c>
      <c r="F353" s="206" t="s">
        <v>32</v>
      </c>
      <c r="G353" s="131" t="s">
        <v>643</v>
      </c>
      <c r="H353" s="213"/>
      <c r="J353" s="72">
        <v>0</v>
      </c>
      <c r="K353" s="206" t="s">
        <v>32</v>
      </c>
      <c r="L353" s="367" t="s">
        <v>1348</v>
      </c>
      <c r="M353" s="360"/>
      <c r="N353" s="664"/>
      <c r="O353" s="72">
        <v>0</v>
      </c>
      <c r="P353" s="206" t="s">
        <v>32</v>
      </c>
      <c r="Q353" s="662" t="s">
        <v>1345</v>
      </c>
      <c r="S353" s="72"/>
      <c r="T353" s="72">
        <v>28599.19999999999</v>
      </c>
      <c r="U353" s="206" t="s">
        <v>32</v>
      </c>
      <c r="V353" s="125" t="s">
        <v>3627</v>
      </c>
      <c r="X353" s="72"/>
      <c r="Y353" s="72">
        <v>27034.599999999995</v>
      </c>
    </row>
    <row r="354" spans="1:25" s="39" customFormat="1" ht="15.75">
      <c r="A354" s="206"/>
      <c r="C354" s="157"/>
      <c r="F354" s="206"/>
      <c r="G354" s="213"/>
      <c r="H354" s="213"/>
      <c r="I354" s="56"/>
      <c r="K354" s="206"/>
      <c r="N354" s="56"/>
      <c r="P354" s="206" t="s">
        <v>34</v>
      </c>
      <c r="Q354" s="300" t="s">
        <v>2712</v>
      </c>
      <c r="R354" s="159"/>
      <c r="S354" s="72"/>
      <c r="T354" s="72">
        <v>28216.099999999991</v>
      </c>
      <c r="U354" s="206" t="s">
        <v>34</v>
      </c>
      <c r="V354" s="125" t="s">
        <v>3616</v>
      </c>
      <c r="X354" s="72"/>
      <c r="Y354" s="72">
        <v>26829.8</v>
      </c>
    </row>
    <row r="355" spans="1:25" s="39" customFormat="1" ht="15.75">
      <c r="B355" s="15" t="s">
        <v>1033</v>
      </c>
      <c r="C355" s="157"/>
      <c r="F355" s="206"/>
      <c r="G355" s="15" t="s">
        <v>1033</v>
      </c>
      <c r="H355" s="213"/>
      <c r="I355" s="56"/>
      <c r="K355" s="206"/>
      <c r="L355" s="15" t="s">
        <v>1033</v>
      </c>
      <c r="N355" s="56"/>
      <c r="P355" s="206" t="s">
        <v>36</v>
      </c>
      <c r="Q355" s="300" t="s">
        <v>2717</v>
      </c>
      <c r="S355" s="72"/>
      <c r="T355" s="72">
        <v>28214.100000000002</v>
      </c>
      <c r="U355" s="206" t="s">
        <v>36</v>
      </c>
      <c r="V355" s="300" t="s">
        <v>3603</v>
      </c>
      <c r="X355" s="72"/>
      <c r="Y355" s="72">
        <v>26822.6</v>
      </c>
    </row>
    <row r="356" spans="1:25" s="39" customFormat="1" ht="15.75">
      <c r="A356" s="206"/>
      <c r="B356" s="39" t="s">
        <v>687</v>
      </c>
      <c r="C356" s="218"/>
      <c r="D356" s="361"/>
      <c r="E356" s="363">
        <v>2886.75</v>
      </c>
      <c r="F356" s="206"/>
      <c r="G356" s="218" t="s">
        <v>183</v>
      </c>
      <c r="H356" s="213"/>
      <c r="I356" s="72"/>
      <c r="K356" s="206"/>
      <c r="L356" s="218" t="s">
        <v>183</v>
      </c>
      <c r="M356" s="218"/>
      <c r="N356" s="72"/>
      <c r="P356" s="206" t="s">
        <v>38</v>
      </c>
      <c r="Q356" s="125" t="s">
        <v>2191</v>
      </c>
      <c r="S356" s="72"/>
      <c r="T356" s="72">
        <v>27930.849999999995</v>
      </c>
      <c r="U356" s="206" t="s">
        <v>38</v>
      </c>
      <c r="V356" s="125" t="s">
        <v>3619</v>
      </c>
      <c r="X356" s="72"/>
      <c r="Y356" s="72">
        <v>26775.400000000005</v>
      </c>
    </row>
    <row r="357" spans="1:25" s="39" customFormat="1" ht="15.75">
      <c r="A357" s="206"/>
      <c r="B357" s="218" t="s">
        <v>1655</v>
      </c>
      <c r="C357" s="218"/>
      <c r="D357" s="361"/>
      <c r="E357" s="361">
        <v>3237</v>
      </c>
      <c r="F357" s="206"/>
      <c r="G357" s="207"/>
      <c r="H357" s="364"/>
      <c r="I357" s="156"/>
      <c r="K357" s="206"/>
      <c r="N357" s="156"/>
      <c r="P357" s="206" t="s">
        <v>145</v>
      </c>
      <c r="Q357" s="662" t="s">
        <v>2198</v>
      </c>
      <c r="S357" s="72"/>
      <c r="T357" s="72">
        <v>27588.449999999997</v>
      </c>
      <c r="U357" s="206" t="s">
        <v>145</v>
      </c>
      <c r="V357" s="300" t="s">
        <v>2708</v>
      </c>
      <c r="X357" s="72"/>
      <c r="Y357" s="72">
        <v>26640.850000000013</v>
      </c>
    </row>
    <row r="358" spans="1:25" s="39" customFormat="1" ht="15.75">
      <c r="A358" s="206"/>
      <c r="E358" s="363"/>
      <c r="F358" s="206"/>
      <c r="G358" s="207"/>
      <c r="H358" s="364"/>
      <c r="I358" s="156"/>
      <c r="K358" s="206"/>
      <c r="N358" s="156"/>
      <c r="P358" s="206" t="s">
        <v>146</v>
      </c>
      <c r="Q358" s="300" t="s">
        <v>2725</v>
      </c>
      <c r="S358" s="72"/>
      <c r="T358" s="72">
        <v>27407.699999999993</v>
      </c>
      <c r="U358" s="206" t="s">
        <v>146</v>
      </c>
      <c r="V358" s="125" t="s">
        <v>3606</v>
      </c>
      <c r="X358" s="72"/>
      <c r="Y358" s="72">
        <v>26158.000000000004</v>
      </c>
    </row>
    <row r="359" spans="1:25" s="39" customFormat="1" ht="15.75">
      <c r="A359" s="206"/>
      <c r="E359" s="363"/>
      <c r="F359" s="206"/>
      <c r="G359" s="207"/>
      <c r="H359" s="364"/>
      <c r="I359" s="156"/>
      <c r="K359" s="206"/>
      <c r="N359" s="156"/>
      <c r="P359" s="206" t="s">
        <v>147</v>
      </c>
      <c r="Q359" s="293" t="s">
        <v>1671</v>
      </c>
      <c r="S359" s="72"/>
      <c r="T359" s="72">
        <v>27114.30000000001</v>
      </c>
      <c r="U359" s="206" t="s">
        <v>147</v>
      </c>
      <c r="V359" s="662" t="s">
        <v>1656</v>
      </c>
      <c r="X359" s="72"/>
      <c r="Y359" s="72">
        <v>26125.100000000006</v>
      </c>
    </row>
    <row r="360" spans="1:25" s="39" customFormat="1" ht="15.75">
      <c r="A360" s="206"/>
      <c r="E360" s="363"/>
      <c r="F360" s="206"/>
      <c r="G360" s="207"/>
      <c r="H360" s="364"/>
      <c r="I360" s="156"/>
      <c r="K360" s="206"/>
      <c r="N360" s="156"/>
      <c r="P360" s="206" t="s">
        <v>151</v>
      </c>
      <c r="Q360" s="365" t="s">
        <v>2707</v>
      </c>
      <c r="R360" s="210"/>
      <c r="S360" s="211"/>
      <c r="T360" s="211">
        <v>27098.300000000007</v>
      </c>
      <c r="U360" s="206" t="s">
        <v>151</v>
      </c>
      <c r="V360" s="125" t="s">
        <v>3628</v>
      </c>
      <c r="X360" s="72"/>
      <c r="Y360" s="72">
        <v>25886.7</v>
      </c>
    </row>
    <row r="361" spans="1:25" s="39" customFormat="1" ht="15.75">
      <c r="A361" s="206"/>
      <c r="E361" s="363"/>
      <c r="F361" s="206"/>
      <c r="G361" s="207"/>
      <c r="H361" s="364"/>
      <c r="I361" s="156"/>
      <c r="K361" s="206"/>
      <c r="N361" s="156"/>
      <c r="P361" s="206" t="s">
        <v>157</v>
      </c>
      <c r="Q361" s="39" t="s">
        <v>2722</v>
      </c>
      <c r="S361" s="72"/>
      <c r="T361" s="72">
        <v>26733.599999999999</v>
      </c>
      <c r="U361" s="206" t="s">
        <v>157</v>
      </c>
      <c r="V361" s="300" t="s">
        <v>3666</v>
      </c>
      <c r="W361" s="159"/>
      <c r="X361" s="72"/>
      <c r="Y361" s="72">
        <v>25536.149999999998</v>
      </c>
    </row>
    <row r="362" spans="1:25" s="39" customFormat="1" ht="15.75">
      <c r="A362" s="206"/>
      <c r="E362" s="363"/>
      <c r="F362" s="206"/>
      <c r="G362" s="207"/>
      <c r="H362" s="364"/>
      <c r="I362" s="156"/>
      <c r="K362" s="206"/>
      <c r="N362" s="156"/>
      <c r="P362" s="206" t="s">
        <v>159</v>
      </c>
      <c r="Q362" s="39" t="s">
        <v>2709</v>
      </c>
      <c r="S362" s="72"/>
      <c r="T362" s="72">
        <v>26542.599999999995</v>
      </c>
      <c r="U362" s="206" t="s">
        <v>159</v>
      </c>
      <c r="V362" s="125" t="s">
        <v>3623</v>
      </c>
      <c r="W362" s="159"/>
      <c r="X362" s="72"/>
      <c r="Y362" s="72">
        <v>25351.1</v>
      </c>
    </row>
    <row r="363" spans="1:25" s="39" customFormat="1" ht="15.75">
      <c r="A363" s="206"/>
      <c r="E363" s="363"/>
      <c r="F363" s="206"/>
      <c r="G363" s="207"/>
      <c r="H363" s="364"/>
      <c r="I363" s="156"/>
      <c r="K363" s="206"/>
      <c r="N363" s="156"/>
      <c r="P363" s="206" t="s">
        <v>160</v>
      </c>
      <c r="Q363" s="39" t="s">
        <v>2726</v>
      </c>
      <c r="S363" s="72"/>
      <c r="T363" s="72">
        <v>26235.8</v>
      </c>
      <c r="U363" s="206" t="s">
        <v>160</v>
      </c>
      <c r="V363" s="300" t="s">
        <v>1654</v>
      </c>
      <c r="X363" s="72"/>
      <c r="Y363" s="72">
        <v>25289.499999999989</v>
      </c>
    </row>
    <row r="364" spans="1:25" s="39" customFormat="1" ht="15.75">
      <c r="A364" s="206"/>
      <c r="E364" s="363"/>
      <c r="F364" s="206"/>
      <c r="G364" s="207"/>
      <c r="H364" s="364"/>
      <c r="I364" s="156"/>
      <c r="K364" s="206"/>
      <c r="N364" s="156"/>
      <c r="P364" s="206" t="s">
        <v>161</v>
      </c>
      <c r="Q364" s="39" t="s">
        <v>2713</v>
      </c>
      <c r="S364" s="72"/>
      <c r="T364" s="72">
        <v>26173.300000000003</v>
      </c>
      <c r="U364" s="206" t="s">
        <v>161</v>
      </c>
      <c r="V364" s="365" t="s">
        <v>2719</v>
      </c>
      <c r="W364" s="210"/>
      <c r="X364" s="211"/>
      <c r="Y364" s="211">
        <v>25181.199999999997</v>
      </c>
    </row>
    <row r="365" spans="1:25" s="39" customFormat="1" ht="15.75">
      <c r="A365" s="206"/>
      <c r="E365" s="363"/>
      <c r="F365" s="206"/>
      <c r="G365" s="207"/>
      <c r="H365" s="364"/>
      <c r="I365" s="156"/>
      <c r="K365" s="206"/>
      <c r="N365" s="156"/>
      <c r="P365" s="206" t="s">
        <v>163</v>
      </c>
      <c r="Q365" s="39" t="s">
        <v>2819</v>
      </c>
      <c r="R365" s="218"/>
      <c r="S365" s="72"/>
      <c r="T365" s="72">
        <v>26017.200000000004</v>
      </c>
      <c r="U365" s="206" t="s">
        <v>163</v>
      </c>
      <c r="V365" s="38" t="s">
        <v>3622</v>
      </c>
      <c r="X365" s="72"/>
      <c r="Y365" s="72">
        <v>24578.900000000005</v>
      </c>
    </row>
    <row r="366" spans="1:25" s="39" customFormat="1" ht="15.75">
      <c r="A366" s="206"/>
      <c r="E366" s="363"/>
      <c r="F366" s="206"/>
      <c r="G366" s="207"/>
      <c r="H366" s="364"/>
      <c r="I366" s="156"/>
      <c r="K366" s="206"/>
      <c r="N366" s="156"/>
      <c r="P366" s="206" t="s">
        <v>274</v>
      </c>
      <c r="Q366" s="40" t="s">
        <v>2208</v>
      </c>
      <c r="S366" s="72"/>
      <c r="T366" s="72">
        <v>25864.999999999989</v>
      </c>
      <c r="U366" s="206" t="s">
        <v>274</v>
      </c>
      <c r="V366" s="38" t="s">
        <v>3604</v>
      </c>
      <c r="X366" s="72"/>
      <c r="Y366" s="72">
        <v>24397.599999999995</v>
      </c>
    </row>
    <row r="367" spans="1:25" s="39" customFormat="1" ht="15.75">
      <c r="A367" s="206"/>
      <c r="E367" s="363"/>
      <c r="F367" s="206"/>
      <c r="G367" s="207"/>
      <c r="H367" s="364"/>
      <c r="I367" s="156"/>
      <c r="K367" s="206"/>
      <c r="N367" s="156"/>
      <c r="P367" s="206" t="s">
        <v>275</v>
      </c>
      <c r="Q367" s="39" t="s">
        <v>2194</v>
      </c>
      <c r="S367" s="72"/>
      <c r="T367" s="72">
        <v>25611</v>
      </c>
      <c r="U367" s="206" t="s">
        <v>275</v>
      </c>
      <c r="V367" s="39" t="s">
        <v>2724</v>
      </c>
      <c r="X367" s="72"/>
      <c r="Y367" s="72">
        <v>24307.000000000007</v>
      </c>
    </row>
    <row r="368" spans="1:25" s="39" customFormat="1" ht="15.75">
      <c r="A368" s="206"/>
      <c r="E368" s="363"/>
      <c r="F368" s="206"/>
      <c r="G368" s="207"/>
      <c r="H368" s="364"/>
      <c r="I368" s="156"/>
      <c r="K368" s="206"/>
      <c r="N368" s="156"/>
      <c r="P368" s="206" t="s">
        <v>276</v>
      </c>
      <c r="Q368" s="39" t="s">
        <v>2205</v>
      </c>
      <c r="S368" s="72"/>
      <c r="T368" s="72">
        <v>25328.050000000003</v>
      </c>
      <c r="U368" s="206" t="s">
        <v>276</v>
      </c>
      <c r="V368" s="38" t="s">
        <v>3607</v>
      </c>
      <c r="X368" s="72"/>
      <c r="Y368" s="72">
        <v>23824.149999999987</v>
      </c>
    </row>
    <row r="369" spans="1:25" s="39" customFormat="1" ht="15.75">
      <c r="A369" s="206"/>
      <c r="E369" s="363"/>
      <c r="F369" s="206"/>
      <c r="G369" s="207"/>
      <c r="H369" s="364"/>
      <c r="I369" s="156"/>
      <c r="K369" s="206"/>
      <c r="N369" s="156"/>
      <c r="P369" s="206" t="s">
        <v>277</v>
      </c>
      <c r="Q369" s="630" t="s">
        <v>1346</v>
      </c>
      <c r="S369" s="72"/>
      <c r="T369" s="72">
        <v>25245.4</v>
      </c>
      <c r="U369" s="206" t="s">
        <v>277</v>
      </c>
      <c r="V369" s="38" t="s">
        <v>3609</v>
      </c>
      <c r="X369" s="72"/>
      <c r="Y369" s="72">
        <v>23820.899999999998</v>
      </c>
    </row>
    <row r="370" spans="1:25" s="39" customFormat="1" ht="15.75">
      <c r="A370" s="206"/>
      <c r="E370" s="363"/>
      <c r="F370" s="206"/>
      <c r="G370" s="207"/>
      <c r="H370" s="364"/>
      <c r="I370" s="156"/>
      <c r="K370" s="206"/>
      <c r="N370" s="156"/>
      <c r="P370" s="206" t="s">
        <v>640</v>
      </c>
      <c r="Q370" s="39" t="s">
        <v>2721</v>
      </c>
      <c r="S370" s="72"/>
      <c r="T370" s="72">
        <v>25212.899999999994</v>
      </c>
      <c r="U370" s="206" t="s">
        <v>640</v>
      </c>
      <c r="V370" s="39" t="s">
        <v>2193</v>
      </c>
      <c r="X370" s="72"/>
      <c r="Y370" s="72">
        <v>23268.899999999998</v>
      </c>
    </row>
    <row r="371" spans="1:25" s="39" customFormat="1" ht="15.75">
      <c r="A371" s="206"/>
      <c r="E371" s="363"/>
      <c r="F371" s="206"/>
      <c r="G371" s="207"/>
      <c r="H371" s="364"/>
      <c r="I371" s="156"/>
      <c r="K371" s="206"/>
      <c r="N371" s="156"/>
      <c r="P371" s="206" t="s">
        <v>641</v>
      </c>
      <c r="Q371" s="39" t="s">
        <v>2835</v>
      </c>
      <c r="S371" s="72"/>
      <c r="T371" s="72">
        <v>25116.600000000002</v>
      </c>
      <c r="U371" s="206" t="s">
        <v>641</v>
      </c>
      <c r="V371" s="38" t="s">
        <v>3621</v>
      </c>
      <c r="X371" s="72"/>
      <c r="Y371" s="72">
        <v>23263.900000000005</v>
      </c>
    </row>
    <row r="372" spans="1:25" s="39" customFormat="1" ht="15.75">
      <c r="A372" s="206"/>
      <c r="E372" s="363"/>
      <c r="F372" s="206"/>
      <c r="G372" s="207"/>
      <c r="H372" s="364"/>
      <c r="I372" s="156"/>
      <c r="K372" s="206"/>
      <c r="N372" s="156"/>
      <c r="P372" s="206" t="s">
        <v>642</v>
      </c>
      <c r="Q372" s="40" t="s">
        <v>2196</v>
      </c>
      <c r="S372" s="156"/>
      <c r="T372" s="72">
        <v>24800.200000000004</v>
      </c>
      <c r="U372" s="206" t="s">
        <v>642</v>
      </c>
      <c r="V372" s="38" t="s">
        <v>3624</v>
      </c>
      <c r="X372" s="72"/>
      <c r="Y372" s="72">
        <v>23078.300000000007</v>
      </c>
    </row>
    <row r="373" spans="1:25" s="39" customFormat="1" ht="15.75">
      <c r="A373" s="206"/>
      <c r="E373" s="363"/>
      <c r="F373" s="206"/>
      <c r="G373" s="207"/>
      <c r="H373" s="364"/>
      <c r="I373" s="156"/>
      <c r="K373" s="206"/>
      <c r="N373" s="156"/>
      <c r="P373" s="206" t="s">
        <v>644</v>
      </c>
      <c r="Q373" s="40" t="s">
        <v>1658</v>
      </c>
      <c r="S373" s="72"/>
      <c r="T373" s="72">
        <v>24648.999999999993</v>
      </c>
      <c r="U373" s="206" t="s">
        <v>644</v>
      </c>
      <c r="V373" s="40" t="s">
        <v>1657</v>
      </c>
      <c r="X373" s="72"/>
      <c r="Y373" s="72">
        <v>22598.250000000007</v>
      </c>
    </row>
    <row r="374" spans="1:25" s="39" customFormat="1" ht="15.75">
      <c r="A374" s="206"/>
      <c r="E374" s="363"/>
      <c r="F374" s="206"/>
      <c r="G374" s="207"/>
      <c r="H374" s="364"/>
      <c r="I374" s="156"/>
      <c r="K374" s="206"/>
      <c r="N374" s="156"/>
      <c r="P374" s="206" t="s">
        <v>650</v>
      </c>
      <c r="Q374" s="38" t="s">
        <v>2706</v>
      </c>
      <c r="S374" s="156"/>
      <c r="T374" s="72">
        <v>24619.200000000008</v>
      </c>
      <c r="U374" s="206" t="s">
        <v>650</v>
      </c>
      <c r="V374" s="630" t="s">
        <v>1</v>
      </c>
      <c r="Y374" s="72">
        <v>22368.499999999996</v>
      </c>
    </row>
    <row r="375" spans="1:25" s="39" customFormat="1" ht="15.75">
      <c r="A375" s="206"/>
      <c r="E375" s="363"/>
      <c r="F375" s="206"/>
      <c r="G375" s="207"/>
      <c r="H375" s="364"/>
      <c r="I375" s="156"/>
      <c r="K375" s="206"/>
      <c r="N375" s="156"/>
      <c r="P375" s="206" t="s">
        <v>652</v>
      </c>
      <c r="Q375" s="39" t="s">
        <v>2211</v>
      </c>
      <c r="R375" s="218"/>
      <c r="S375" s="72"/>
      <c r="T375" s="72">
        <v>24444.299999999996</v>
      </c>
      <c r="U375" s="206" t="s">
        <v>652</v>
      </c>
      <c r="V375" s="40" t="s">
        <v>1690</v>
      </c>
      <c r="Y375" s="72">
        <v>20197.099999999995</v>
      </c>
    </row>
    <row r="376" spans="1:25" s="39" customFormat="1" ht="15.75">
      <c r="A376" s="206"/>
      <c r="E376" s="363"/>
      <c r="F376" s="206"/>
      <c r="G376" s="207"/>
      <c r="H376" s="364"/>
      <c r="I376" s="156"/>
      <c r="K376" s="206"/>
      <c r="N376" s="156"/>
      <c r="P376" s="206" t="s">
        <v>655</v>
      </c>
      <c r="Q376" s="39" t="s">
        <v>2197</v>
      </c>
      <c r="S376" s="156"/>
      <c r="T376" s="72">
        <v>24020.799999999999</v>
      </c>
      <c r="U376" s="206" t="s">
        <v>655</v>
      </c>
      <c r="V376" s="40" t="s">
        <v>1667</v>
      </c>
      <c r="Y376" s="72">
        <v>19506.900000000005</v>
      </c>
    </row>
    <row r="377" spans="1:25" s="39" customFormat="1" ht="15.75">
      <c r="E377" s="363"/>
      <c r="F377" s="206"/>
      <c r="G377" s="207"/>
      <c r="H377" s="364"/>
      <c r="I377" s="156"/>
      <c r="K377" s="206"/>
      <c r="N377" s="156"/>
      <c r="P377" s="206" t="s">
        <v>656</v>
      </c>
      <c r="Q377" s="38" t="s">
        <v>633</v>
      </c>
      <c r="S377" s="156"/>
      <c r="T377" s="72">
        <v>21538.750000000004</v>
      </c>
      <c r="U377" s="206" t="s">
        <v>656</v>
      </c>
      <c r="V377" s="40" t="s">
        <v>1665</v>
      </c>
      <c r="Y377" s="72">
        <v>19250.799999999996</v>
      </c>
    </row>
    <row r="378" spans="1:25" s="39" customFormat="1" ht="15.75">
      <c r="E378" s="363"/>
      <c r="F378" s="206"/>
      <c r="G378" s="207"/>
      <c r="H378" s="364"/>
      <c r="I378" s="156"/>
      <c r="K378" s="206"/>
      <c r="N378" s="156"/>
      <c r="P378" s="206" t="s">
        <v>659</v>
      </c>
      <c r="Q378" s="38" t="s">
        <v>639</v>
      </c>
      <c r="S378" s="156"/>
      <c r="T378" s="72">
        <v>19375.349999999995</v>
      </c>
      <c r="U378" s="206" t="s">
        <v>659</v>
      </c>
      <c r="V378" s="39" t="s">
        <v>2189</v>
      </c>
      <c r="Y378" s="72">
        <v>17431.7</v>
      </c>
    </row>
    <row r="379" spans="1:25" s="3" customFormat="1" ht="15.75">
      <c r="C379" s="4"/>
      <c r="D379" s="100"/>
      <c r="F379" s="5"/>
      <c r="G379" s="369"/>
      <c r="H379" s="201"/>
      <c r="I379" s="100"/>
      <c r="K379" s="5"/>
      <c r="N379" s="100"/>
      <c r="P379" s="5"/>
      <c r="S379" s="100"/>
      <c r="U379" s="124"/>
      <c r="V379" s="300"/>
      <c r="W379" s="39"/>
      <c r="X379" s="39"/>
      <c r="Y379" s="72"/>
    </row>
    <row r="380" spans="1:25" s="3" customFormat="1" ht="15.75">
      <c r="A380" s="631" t="s">
        <v>6041</v>
      </c>
      <c r="C380" s="4"/>
      <c r="D380" s="100"/>
      <c r="F380" s="5"/>
      <c r="G380" s="369"/>
      <c r="H380" s="201"/>
      <c r="I380" s="100"/>
      <c r="K380" s="5"/>
      <c r="N380" s="100"/>
      <c r="P380" s="5"/>
      <c r="S380" s="100"/>
      <c r="U380" s="124"/>
      <c r="V380" s="300"/>
      <c r="W380" s="39"/>
      <c r="X380" s="39"/>
      <c r="Y380" s="72"/>
    </row>
    <row r="381" spans="1:25" s="3" customFormat="1" ht="15.75">
      <c r="A381" s="631"/>
      <c r="C381" s="4"/>
      <c r="D381" s="100"/>
      <c r="F381" s="5"/>
      <c r="G381" s="369"/>
      <c r="H381" s="201"/>
      <c r="I381" s="100"/>
      <c r="K381" s="5"/>
      <c r="N381" s="100"/>
      <c r="P381" s="5"/>
      <c r="S381" s="100"/>
      <c r="U381" s="124"/>
      <c r="V381" s="300"/>
      <c r="W381" s="39"/>
      <c r="X381" s="39"/>
      <c r="Y381" s="72"/>
    </row>
    <row r="382" spans="1:25" s="3" customFormat="1" ht="15.75">
      <c r="A382" s="102"/>
      <c r="C382" s="4"/>
      <c r="D382" s="100"/>
      <c r="F382" s="5"/>
      <c r="G382" s="369"/>
      <c r="H382" s="201"/>
      <c r="I382" s="100"/>
      <c r="K382" s="5"/>
      <c r="N382" s="100"/>
      <c r="P382" s="5"/>
      <c r="S382" s="100"/>
      <c r="U382" s="124"/>
      <c r="V382" s="300"/>
      <c r="W382" s="39"/>
      <c r="X382" s="39"/>
      <c r="Y382" s="72"/>
    </row>
    <row r="383" spans="1:25" s="3" customFormat="1" ht="15.75">
      <c r="A383" s="5"/>
      <c r="C383" s="4"/>
      <c r="D383" s="100"/>
      <c r="F383" s="5"/>
      <c r="G383" s="369"/>
      <c r="H383" s="201"/>
      <c r="I383" s="100"/>
      <c r="K383" s="5"/>
      <c r="N383" s="100"/>
      <c r="P383" s="5"/>
      <c r="S383" s="100"/>
      <c r="U383" s="124"/>
      <c r="V383" s="300"/>
      <c r="W383" s="39"/>
      <c r="X383" s="39"/>
      <c r="Y383" s="72"/>
    </row>
    <row r="384" spans="1:25" s="38" customFormat="1" ht="20.25">
      <c r="A384" s="30" t="s">
        <v>1249</v>
      </c>
      <c r="B384"/>
      <c r="C384"/>
      <c r="D384"/>
      <c r="E384"/>
      <c r="F384"/>
      <c r="G384"/>
      <c r="H384"/>
      <c r="I384"/>
      <c r="J384"/>
      <c r="K384"/>
      <c r="L384"/>
      <c r="M384"/>
      <c r="N384"/>
      <c r="O384"/>
      <c r="Q384"/>
      <c r="R384"/>
      <c r="S384"/>
      <c r="T384"/>
      <c r="U384"/>
      <c r="V384"/>
      <c r="W384"/>
      <c r="X384"/>
      <c r="Y384"/>
    </row>
    <row r="385" spans="2:18" ht="20.25">
      <c r="E385" s="166">
        <v>2014</v>
      </c>
      <c r="F385" s="166">
        <v>2015</v>
      </c>
      <c r="G385" s="166">
        <v>2016</v>
      </c>
      <c r="H385" s="166">
        <v>2017</v>
      </c>
      <c r="I385" s="166">
        <v>2018</v>
      </c>
      <c r="J385" s="166">
        <v>2019</v>
      </c>
      <c r="K385" s="166">
        <v>2020</v>
      </c>
      <c r="L385" s="166">
        <v>2021</v>
      </c>
      <c r="M385" s="166">
        <v>2022</v>
      </c>
      <c r="N385" s="166">
        <v>2023</v>
      </c>
      <c r="O385" s="166">
        <v>2024</v>
      </c>
      <c r="P385" s="166">
        <v>2025</v>
      </c>
      <c r="R385" s="30" t="s">
        <v>2075</v>
      </c>
    </row>
    <row r="387" spans="2:18" ht="16.5">
      <c r="B387" s="330" t="s">
        <v>2202</v>
      </c>
      <c r="E387" s="652"/>
      <c r="F387" s="652"/>
      <c r="G387" s="652"/>
      <c r="H387" s="652"/>
      <c r="I387" s="652"/>
      <c r="J387" s="652"/>
      <c r="K387" s="652"/>
      <c r="L387" s="652"/>
      <c r="M387" s="652"/>
      <c r="N387" s="653" t="s">
        <v>3034</v>
      </c>
      <c r="O387" s="653" t="s">
        <v>3034</v>
      </c>
      <c r="P387" s="652"/>
    </row>
    <row r="388" spans="2:18" ht="16.5">
      <c r="B388" s="167" t="s">
        <v>1657</v>
      </c>
      <c r="E388" s="652"/>
      <c r="F388" s="652"/>
      <c r="G388" s="652"/>
      <c r="H388" s="652"/>
      <c r="I388" s="652"/>
      <c r="J388" s="652"/>
      <c r="K388" s="652"/>
      <c r="L388" s="653" t="s">
        <v>1629</v>
      </c>
      <c r="M388" s="653" t="s">
        <v>1623</v>
      </c>
      <c r="N388" s="653" t="s">
        <v>1623</v>
      </c>
      <c r="O388" s="654" t="s">
        <v>3554</v>
      </c>
      <c r="P388" s="653" t="s">
        <v>3556</v>
      </c>
      <c r="R388" t="s">
        <v>2076</v>
      </c>
    </row>
    <row r="389" spans="2:18" ht="16.5">
      <c r="B389" s="313" t="s">
        <v>1346</v>
      </c>
      <c r="E389" s="652"/>
      <c r="F389" s="652"/>
      <c r="G389" s="652"/>
      <c r="H389" s="652"/>
      <c r="I389" s="652"/>
      <c r="J389" s="652"/>
      <c r="K389" s="653" t="s">
        <v>1626</v>
      </c>
      <c r="L389" s="653" t="s">
        <v>1625</v>
      </c>
      <c r="M389" s="653" t="s">
        <v>1622</v>
      </c>
      <c r="N389" s="653" t="s">
        <v>1625</v>
      </c>
      <c r="O389" s="653" t="s">
        <v>1951</v>
      </c>
      <c r="P389" s="653" t="s">
        <v>3552</v>
      </c>
      <c r="R389" t="s">
        <v>2077</v>
      </c>
    </row>
    <row r="390" spans="2:18" ht="16.5">
      <c r="B390" s="167" t="s">
        <v>156</v>
      </c>
      <c r="E390" s="652"/>
      <c r="F390" s="652"/>
      <c r="G390" s="652"/>
      <c r="H390" s="652"/>
      <c r="I390" s="653" t="s">
        <v>1250</v>
      </c>
      <c r="J390" s="654" t="s">
        <v>1251</v>
      </c>
      <c r="K390" s="653" t="s">
        <v>1595</v>
      </c>
      <c r="L390" s="653" t="s">
        <v>1610</v>
      </c>
      <c r="M390" s="653" t="s">
        <v>1600</v>
      </c>
      <c r="N390" s="654" t="s">
        <v>1600</v>
      </c>
      <c r="O390" s="652"/>
      <c r="P390" s="652"/>
      <c r="R390" t="s">
        <v>2078</v>
      </c>
    </row>
    <row r="391" spans="2:18" ht="16.5">
      <c r="B391" s="167" t="s">
        <v>1650</v>
      </c>
      <c r="E391" s="652"/>
      <c r="F391" s="652"/>
      <c r="G391" s="652"/>
      <c r="H391" s="652"/>
      <c r="I391" s="652"/>
      <c r="J391" s="652"/>
      <c r="K391" s="652"/>
      <c r="L391" s="653" t="s">
        <v>1953</v>
      </c>
      <c r="M391" s="653" t="s">
        <v>1629</v>
      </c>
      <c r="N391" s="654" t="s">
        <v>1628</v>
      </c>
      <c r="O391" s="653" t="s">
        <v>3036</v>
      </c>
      <c r="P391" s="652"/>
      <c r="R391" t="s">
        <v>2079</v>
      </c>
    </row>
    <row r="392" spans="2:18" ht="16.5">
      <c r="B392" s="330" t="s">
        <v>3601</v>
      </c>
      <c r="E392" s="652"/>
      <c r="F392" s="652"/>
      <c r="G392" s="652"/>
      <c r="H392" s="652"/>
      <c r="I392" s="652"/>
      <c r="J392" s="652"/>
      <c r="K392" s="652"/>
      <c r="L392" s="652"/>
      <c r="M392" s="652"/>
      <c r="N392" s="652"/>
      <c r="O392" s="652"/>
      <c r="P392" s="655" t="s">
        <v>2303</v>
      </c>
      <c r="R392" t="s">
        <v>2080</v>
      </c>
    </row>
    <row r="393" spans="2:18" ht="16.5">
      <c r="B393" s="167" t="s">
        <v>2728</v>
      </c>
      <c r="E393" s="652"/>
      <c r="F393" s="652"/>
      <c r="G393" s="652"/>
      <c r="H393" s="652"/>
      <c r="I393" s="652"/>
      <c r="J393" s="652"/>
      <c r="K393" s="652"/>
      <c r="L393" s="652"/>
      <c r="M393" s="652"/>
      <c r="N393" s="652"/>
      <c r="O393" s="653" t="s">
        <v>3038</v>
      </c>
      <c r="P393" s="652"/>
      <c r="R393" t="s">
        <v>2081</v>
      </c>
    </row>
    <row r="394" spans="2:18" ht="16.5" customHeight="1">
      <c r="B394" s="313" t="s">
        <v>1341</v>
      </c>
      <c r="E394" s="652"/>
      <c r="F394" s="652"/>
      <c r="G394" s="652"/>
      <c r="H394" s="652"/>
      <c r="I394" s="652"/>
      <c r="J394" s="652"/>
      <c r="K394" s="653" t="s">
        <v>1622</v>
      </c>
      <c r="L394" s="653" t="s">
        <v>1628</v>
      </c>
      <c r="M394" s="655" t="s">
        <v>1615</v>
      </c>
      <c r="N394" s="653" t="s">
        <v>1598</v>
      </c>
      <c r="O394" s="654" t="s">
        <v>1610</v>
      </c>
      <c r="P394" s="652"/>
      <c r="R394" t="s">
        <v>2082</v>
      </c>
    </row>
    <row r="395" spans="2:18" ht="16.5">
      <c r="B395" s="313" t="s">
        <v>1337</v>
      </c>
      <c r="E395" s="652"/>
      <c r="F395" s="652"/>
      <c r="G395" s="652"/>
      <c r="H395" s="652"/>
      <c r="I395" s="652"/>
      <c r="J395" s="652"/>
      <c r="K395" s="655" t="s">
        <v>1615</v>
      </c>
      <c r="L395" s="655" t="s">
        <v>1607</v>
      </c>
      <c r="M395" s="655" t="s">
        <v>1290</v>
      </c>
      <c r="N395" s="653" t="s">
        <v>1271</v>
      </c>
      <c r="O395" s="653" t="s">
        <v>1272</v>
      </c>
      <c r="P395" s="653" t="s">
        <v>1256</v>
      </c>
      <c r="R395" t="s">
        <v>2083</v>
      </c>
    </row>
    <row r="396" spans="2:18" ht="16.5">
      <c r="B396" s="330" t="s">
        <v>2191</v>
      </c>
      <c r="E396" s="652"/>
      <c r="F396" s="652"/>
      <c r="G396" s="652"/>
      <c r="H396" s="652"/>
      <c r="I396" s="652"/>
      <c r="J396" s="652"/>
      <c r="K396" s="656"/>
      <c r="L396" s="656"/>
      <c r="M396" s="656"/>
      <c r="N396" s="655" t="s">
        <v>2299</v>
      </c>
      <c r="O396" s="653" t="s">
        <v>1625</v>
      </c>
      <c r="P396" s="655" t="s">
        <v>1951</v>
      </c>
      <c r="R396" t="s">
        <v>3539</v>
      </c>
    </row>
    <row r="397" spans="2:18" ht="16.5">
      <c r="B397" s="167" t="s">
        <v>1</v>
      </c>
      <c r="E397" s="652"/>
      <c r="F397" s="652"/>
      <c r="G397" s="653" t="s">
        <v>1252</v>
      </c>
      <c r="H397" s="653" t="s">
        <v>1253</v>
      </c>
      <c r="I397" s="654" t="s">
        <v>1254</v>
      </c>
      <c r="J397" s="654" t="s">
        <v>1255</v>
      </c>
      <c r="K397" s="654" t="s">
        <v>1596</v>
      </c>
      <c r="L397" s="653" t="s">
        <v>1952</v>
      </c>
      <c r="M397" s="654" t="s">
        <v>1630</v>
      </c>
      <c r="N397" s="655" t="s">
        <v>3033</v>
      </c>
      <c r="O397" s="654" t="s">
        <v>3548</v>
      </c>
      <c r="P397" s="653" t="s">
        <v>6122</v>
      </c>
      <c r="R397" t="s">
        <v>3016</v>
      </c>
    </row>
    <row r="398" spans="2:18" ht="16.5">
      <c r="B398" s="167" t="s">
        <v>1656</v>
      </c>
      <c r="E398" s="652"/>
      <c r="F398" s="652"/>
      <c r="G398" s="652"/>
      <c r="H398" s="652"/>
      <c r="I398" s="652"/>
      <c r="J398" s="652"/>
      <c r="K398" s="652"/>
      <c r="L398" s="653" t="s">
        <v>1620</v>
      </c>
      <c r="M398" s="653" t="s">
        <v>1621</v>
      </c>
      <c r="N398" s="652"/>
      <c r="O398" s="652"/>
      <c r="P398" s="655" t="s">
        <v>3027</v>
      </c>
      <c r="R398" t="s">
        <v>3538</v>
      </c>
    </row>
    <row r="399" spans="2:18" ht="16.5">
      <c r="B399" s="314" t="s">
        <v>1664</v>
      </c>
      <c r="E399" s="652"/>
      <c r="F399" s="652"/>
      <c r="G399" s="652"/>
      <c r="H399" s="652"/>
      <c r="I399" s="652"/>
      <c r="J399" s="652"/>
      <c r="K399" s="652"/>
      <c r="L399" s="652"/>
      <c r="M399" s="655" t="s">
        <v>2301</v>
      </c>
      <c r="N399" s="653" t="s">
        <v>1618</v>
      </c>
      <c r="O399" s="653" t="s">
        <v>1621</v>
      </c>
      <c r="P399" s="655" t="s">
        <v>1623</v>
      </c>
      <c r="R399" t="s">
        <v>6110</v>
      </c>
    </row>
    <row r="400" spans="2:18" ht="16.5">
      <c r="B400" s="330" t="s">
        <v>2209</v>
      </c>
      <c r="E400" s="652"/>
      <c r="F400" s="652"/>
      <c r="G400" s="652"/>
      <c r="H400" s="652"/>
      <c r="I400" s="652"/>
      <c r="J400" s="652"/>
      <c r="K400" s="652"/>
      <c r="L400" s="652"/>
      <c r="M400" s="656"/>
      <c r="N400" s="655" t="s">
        <v>2302</v>
      </c>
      <c r="O400" s="653" t="s">
        <v>1626</v>
      </c>
      <c r="P400" s="652"/>
    </row>
    <row r="401" spans="2:16" ht="16.5">
      <c r="B401" s="167" t="s">
        <v>178</v>
      </c>
      <c r="E401" s="652"/>
      <c r="F401" s="653" t="s">
        <v>1256</v>
      </c>
      <c r="G401" s="653" t="s">
        <v>1257</v>
      </c>
      <c r="H401" s="653" t="s">
        <v>1257</v>
      </c>
      <c r="I401" s="654" t="s">
        <v>1252</v>
      </c>
      <c r="J401" s="652"/>
      <c r="K401" s="652"/>
      <c r="L401" s="652"/>
      <c r="M401" s="652"/>
      <c r="N401" s="652"/>
      <c r="O401" s="652"/>
      <c r="P401" s="652"/>
    </row>
    <row r="402" spans="2:16" ht="16.5">
      <c r="B402" s="330" t="s">
        <v>3602</v>
      </c>
      <c r="E402" s="652"/>
      <c r="F402" s="652"/>
      <c r="G402" s="652"/>
      <c r="H402" s="652"/>
      <c r="I402" s="652"/>
      <c r="J402" s="652"/>
      <c r="K402" s="652"/>
      <c r="L402" s="652"/>
      <c r="M402" s="652"/>
      <c r="N402" s="652"/>
      <c r="O402" s="652"/>
      <c r="P402" s="655" t="s">
        <v>3020</v>
      </c>
    </row>
    <row r="403" spans="2:16" ht="16.5">
      <c r="B403" s="167" t="s">
        <v>674</v>
      </c>
      <c r="E403" s="652"/>
      <c r="F403" s="652"/>
      <c r="G403" s="652"/>
      <c r="H403" s="652"/>
      <c r="I403" s="652"/>
      <c r="J403" s="654" t="s">
        <v>1258</v>
      </c>
      <c r="K403" s="653" t="s">
        <v>1597</v>
      </c>
      <c r="L403" s="654" t="s">
        <v>1596</v>
      </c>
      <c r="M403" s="652"/>
      <c r="N403" s="652"/>
      <c r="O403" s="652"/>
      <c r="P403" s="652"/>
    </row>
    <row r="404" spans="2:16" ht="16.5">
      <c r="B404" s="167" t="s">
        <v>2709</v>
      </c>
      <c r="E404" s="652"/>
      <c r="F404" s="652"/>
      <c r="G404" s="652"/>
      <c r="H404" s="652"/>
      <c r="I404" s="652"/>
      <c r="J404" s="652"/>
      <c r="K404" s="652"/>
      <c r="L404" s="652"/>
      <c r="M404" s="652"/>
      <c r="N404" s="652"/>
      <c r="O404" s="655" t="s">
        <v>2307</v>
      </c>
      <c r="P404" s="653" t="s">
        <v>3545</v>
      </c>
    </row>
    <row r="405" spans="2:16" ht="16.5">
      <c r="B405" s="330" t="s">
        <v>3603</v>
      </c>
      <c r="E405" s="652"/>
      <c r="F405" s="652"/>
      <c r="G405" s="652"/>
      <c r="H405" s="652"/>
      <c r="I405" s="652"/>
      <c r="J405" s="652"/>
      <c r="K405" s="652"/>
      <c r="L405" s="652"/>
      <c r="M405" s="652"/>
      <c r="N405" s="652"/>
      <c r="O405" s="652"/>
      <c r="P405" s="655" t="s">
        <v>6121</v>
      </c>
    </row>
    <row r="406" spans="2:16" ht="16.5">
      <c r="B406" s="634" t="s">
        <v>1342</v>
      </c>
      <c r="E406" s="652"/>
      <c r="F406" s="652"/>
      <c r="G406" s="652"/>
      <c r="H406" s="652"/>
      <c r="I406" s="652"/>
      <c r="J406" s="652"/>
      <c r="K406" s="655" t="s">
        <v>1616</v>
      </c>
      <c r="L406" s="655" t="s">
        <v>1609</v>
      </c>
      <c r="M406" s="653" t="s">
        <v>1261</v>
      </c>
      <c r="N406" s="653" t="s">
        <v>1280</v>
      </c>
      <c r="O406" s="653" t="s">
        <v>1280</v>
      </c>
      <c r="P406" s="653" t="s">
        <v>1293</v>
      </c>
    </row>
    <row r="407" spans="2:16" ht="16.5">
      <c r="B407" s="634" t="s">
        <v>2835</v>
      </c>
      <c r="E407" s="652"/>
      <c r="F407" s="652"/>
      <c r="G407" s="652"/>
      <c r="H407" s="652"/>
      <c r="I407" s="652"/>
      <c r="J407" s="652"/>
      <c r="K407" s="652"/>
      <c r="L407" s="652"/>
      <c r="M407" s="652"/>
      <c r="N407" s="652"/>
      <c r="O407" s="655" t="s">
        <v>2309</v>
      </c>
      <c r="P407" s="653" t="s">
        <v>3554</v>
      </c>
    </row>
    <row r="408" spans="2:16" ht="16.5">
      <c r="B408" s="167" t="s">
        <v>675</v>
      </c>
      <c r="E408" s="652"/>
      <c r="F408" s="652"/>
      <c r="G408" s="652"/>
      <c r="H408" s="652"/>
      <c r="I408" s="652"/>
      <c r="J408" s="654" t="s">
        <v>1259</v>
      </c>
      <c r="K408" s="655" t="s">
        <v>1598</v>
      </c>
      <c r="L408" s="654" t="s">
        <v>1277</v>
      </c>
      <c r="M408" s="653" t="s">
        <v>1613</v>
      </c>
      <c r="N408" s="653" t="s">
        <v>1597</v>
      </c>
      <c r="O408" s="653" t="s">
        <v>1602</v>
      </c>
      <c r="P408" s="653" t="s">
        <v>1608</v>
      </c>
    </row>
    <row r="409" spans="2:16" ht="16.5">
      <c r="B409" s="167" t="s">
        <v>2699</v>
      </c>
      <c r="E409" s="652"/>
      <c r="F409" s="652"/>
      <c r="G409" s="652"/>
      <c r="H409" s="652"/>
      <c r="I409" s="652"/>
      <c r="J409" s="652"/>
      <c r="K409" s="652"/>
      <c r="L409" s="652"/>
      <c r="M409" s="652"/>
      <c r="N409" s="652"/>
      <c r="O409" s="655" t="s">
        <v>3020</v>
      </c>
      <c r="P409" s="655" t="s">
        <v>1629</v>
      </c>
    </row>
    <row r="410" spans="2:16" ht="16.5">
      <c r="B410" s="167" t="s">
        <v>3604</v>
      </c>
      <c r="E410" s="652"/>
      <c r="F410" s="652"/>
      <c r="G410" s="652"/>
      <c r="H410" s="652"/>
      <c r="I410" s="652"/>
      <c r="J410" s="652"/>
      <c r="K410" s="652"/>
      <c r="L410" s="652"/>
      <c r="M410" s="652"/>
      <c r="N410" s="652"/>
      <c r="O410" s="652"/>
      <c r="P410" s="653" t="s">
        <v>3034</v>
      </c>
    </row>
    <row r="411" spans="2:16" ht="16.5">
      <c r="B411" s="167" t="s">
        <v>4</v>
      </c>
      <c r="E411" s="652"/>
      <c r="F411" s="652"/>
      <c r="G411" s="654" t="s">
        <v>1260</v>
      </c>
      <c r="H411" s="653" t="s">
        <v>1261</v>
      </c>
      <c r="I411" s="653" t="s">
        <v>1262</v>
      </c>
      <c r="J411" s="654" t="s">
        <v>1263</v>
      </c>
      <c r="K411" s="653" t="s">
        <v>1600</v>
      </c>
      <c r="L411" s="654" t="s">
        <v>1608</v>
      </c>
      <c r="M411" s="652"/>
      <c r="N411" s="652"/>
      <c r="O411" s="652"/>
      <c r="P411" s="652"/>
    </row>
    <row r="412" spans="2:16" ht="16.5">
      <c r="B412" s="314" t="s">
        <v>1693</v>
      </c>
      <c r="E412" s="652"/>
      <c r="F412" s="652"/>
      <c r="G412" s="652"/>
      <c r="H412" s="652"/>
      <c r="I412" s="652"/>
      <c r="J412" s="652"/>
      <c r="K412" s="652"/>
      <c r="L412" s="652"/>
      <c r="M412" s="653" t="s">
        <v>2309</v>
      </c>
      <c r="N412" s="655" t="s">
        <v>3032</v>
      </c>
      <c r="O412" s="653" t="s">
        <v>3544</v>
      </c>
      <c r="P412" s="652"/>
    </row>
    <row r="413" spans="2:16" ht="16.5">
      <c r="B413" s="167" t="s">
        <v>692</v>
      </c>
      <c r="E413" s="652"/>
      <c r="F413" s="652"/>
      <c r="G413" s="652"/>
      <c r="H413" s="652"/>
      <c r="I413" s="652"/>
      <c r="J413" s="654" t="s">
        <v>1264</v>
      </c>
      <c r="K413" s="654" t="s">
        <v>1599</v>
      </c>
      <c r="L413" s="653" t="s">
        <v>1622</v>
      </c>
      <c r="M413" s="653" t="s">
        <v>1624</v>
      </c>
      <c r="N413" s="654" t="s">
        <v>1630</v>
      </c>
      <c r="O413" s="653" t="s">
        <v>3037</v>
      </c>
      <c r="P413" s="652"/>
    </row>
    <row r="414" spans="2:16" ht="16.5">
      <c r="B414" s="167" t="s">
        <v>6</v>
      </c>
      <c r="E414" s="652"/>
      <c r="F414" s="652"/>
      <c r="G414" s="653" t="s">
        <v>1254</v>
      </c>
      <c r="H414" s="653" t="s">
        <v>1265</v>
      </c>
      <c r="I414" s="653" t="s">
        <v>1266</v>
      </c>
      <c r="J414" s="654" t="s">
        <v>1267</v>
      </c>
      <c r="K414" s="653" t="s">
        <v>1280</v>
      </c>
      <c r="L414" s="653" t="s">
        <v>1286</v>
      </c>
      <c r="M414" s="654" t="s">
        <v>1298</v>
      </c>
      <c r="N414" s="654" t="s">
        <v>1596</v>
      </c>
      <c r="O414" s="652"/>
      <c r="P414" s="652"/>
    </row>
    <row r="415" spans="2:16" ht="16.5">
      <c r="B415" s="167" t="s">
        <v>1653</v>
      </c>
      <c r="E415" s="652"/>
      <c r="F415" s="652"/>
      <c r="G415" s="652"/>
      <c r="H415" s="652"/>
      <c r="I415" s="652"/>
      <c r="J415" s="652"/>
      <c r="K415" s="652"/>
      <c r="L415" s="655" t="s">
        <v>1605</v>
      </c>
      <c r="M415" s="655" t="s">
        <v>1598</v>
      </c>
      <c r="N415" s="653" t="s">
        <v>1261</v>
      </c>
      <c r="O415" s="653" t="s">
        <v>1268</v>
      </c>
      <c r="P415" s="653" t="s">
        <v>1262</v>
      </c>
    </row>
    <row r="416" spans="2:16" ht="16.5">
      <c r="B416" s="330" t="s">
        <v>2192</v>
      </c>
      <c r="E416" s="652"/>
      <c r="F416" s="652"/>
      <c r="G416" s="652"/>
      <c r="H416" s="652"/>
      <c r="I416" s="652"/>
      <c r="J416" s="652"/>
      <c r="K416" s="652"/>
      <c r="L416" s="656"/>
      <c r="M416" s="656"/>
      <c r="N416" s="655" t="s">
        <v>3029</v>
      </c>
      <c r="O416" s="655" t="s">
        <v>1605</v>
      </c>
      <c r="P416" s="655" t="s">
        <v>1597</v>
      </c>
    </row>
    <row r="417" spans="2:16" ht="16.5">
      <c r="B417" s="167" t="s">
        <v>153</v>
      </c>
      <c r="E417" s="652"/>
      <c r="F417" s="652"/>
      <c r="G417" s="652"/>
      <c r="H417" s="652"/>
      <c r="I417" s="653" t="s">
        <v>1268</v>
      </c>
      <c r="J417" s="653" t="s">
        <v>1269</v>
      </c>
      <c r="K417" s="653" t="s">
        <v>1262</v>
      </c>
      <c r="L417" s="655" t="s">
        <v>1283</v>
      </c>
      <c r="M417" s="654" t="s">
        <v>1267</v>
      </c>
      <c r="N417" s="654" t="s">
        <v>1298</v>
      </c>
      <c r="O417" s="653" t="s">
        <v>1613</v>
      </c>
      <c r="P417" s="655" t="s">
        <v>1598</v>
      </c>
    </row>
    <row r="418" spans="2:16" ht="16.5">
      <c r="B418" s="314" t="s">
        <v>1665</v>
      </c>
      <c r="E418" s="652"/>
      <c r="F418" s="652"/>
      <c r="G418" s="652"/>
      <c r="H418" s="652"/>
      <c r="I418" s="652"/>
      <c r="J418" s="652"/>
      <c r="K418" s="652"/>
      <c r="L418" s="652"/>
      <c r="M418" s="653" t="s">
        <v>2308</v>
      </c>
      <c r="N418" s="655" t="s">
        <v>3028</v>
      </c>
      <c r="O418" s="654" t="s">
        <v>3552</v>
      </c>
      <c r="P418" s="653" t="s">
        <v>6126</v>
      </c>
    </row>
    <row r="419" spans="2:16" ht="16.5">
      <c r="B419" s="167" t="s">
        <v>3605</v>
      </c>
      <c r="E419" s="652"/>
      <c r="F419" s="652"/>
      <c r="G419" s="652"/>
      <c r="H419" s="652"/>
      <c r="I419" s="652"/>
      <c r="J419" s="652"/>
      <c r="K419" s="652"/>
      <c r="L419" s="652"/>
      <c r="M419" s="652"/>
      <c r="N419" s="652"/>
      <c r="O419" s="652"/>
      <c r="P419" s="655" t="s">
        <v>2300</v>
      </c>
    </row>
    <row r="420" spans="2:16" ht="16.5">
      <c r="B420" s="330" t="s">
        <v>2195</v>
      </c>
      <c r="E420" s="652"/>
      <c r="F420" s="652"/>
      <c r="G420" s="652"/>
      <c r="H420" s="652"/>
      <c r="I420" s="652"/>
      <c r="J420" s="652"/>
      <c r="K420" s="652"/>
      <c r="L420" s="652"/>
      <c r="M420" s="652"/>
      <c r="N420" s="655" t="s">
        <v>2311</v>
      </c>
      <c r="O420" s="653" t="s">
        <v>3545</v>
      </c>
      <c r="P420" s="652"/>
    </row>
    <row r="421" spans="2:16" ht="16.5">
      <c r="B421" s="330" t="s">
        <v>2208</v>
      </c>
      <c r="E421" s="652"/>
      <c r="F421" s="652"/>
      <c r="G421" s="652"/>
      <c r="H421" s="652"/>
      <c r="I421" s="652"/>
      <c r="J421" s="652"/>
      <c r="K421" s="652"/>
      <c r="L421" s="652"/>
      <c r="M421" s="652"/>
      <c r="N421" s="655" t="s">
        <v>2300</v>
      </c>
      <c r="O421" s="653" t="s">
        <v>1630</v>
      </c>
      <c r="P421" s="653" t="s">
        <v>3549</v>
      </c>
    </row>
    <row r="422" spans="2:16" ht="16.5">
      <c r="B422" s="167" t="s">
        <v>1651</v>
      </c>
      <c r="E422" s="652"/>
      <c r="F422" s="652"/>
      <c r="G422" s="652"/>
      <c r="H422" s="652"/>
      <c r="I422" s="652"/>
      <c r="J422" s="652"/>
      <c r="K422" s="652"/>
      <c r="L422" s="653" t="s">
        <v>1631</v>
      </c>
      <c r="M422" s="652"/>
      <c r="N422" s="652"/>
      <c r="O422" s="652"/>
      <c r="P422" s="652"/>
    </row>
    <row r="423" spans="2:16" ht="16.5">
      <c r="B423" s="167" t="s">
        <v>179</v>
      </c>
      <c r="E423" s="652"/>
      <c r="F423" s="652"/>
      <c r="G423" s="653" t="s">
        <v>1270</v>
      </c>
      <c r="H423" s="654" t="s">
        <v>1252</v>
      </c>
      <c r="I423" s="652"/>
      <c r="J423" s="652"/>
      <c r="K423" s="652"/>
      <c r="L423" s="652"/>
      <c r="M423" s="652"/>
      <c r="N423" s="652"/>
      <c r="O423" s="652"/>
      <c r="P423" s="652"/>
    </row>
    <row r="424" spans="2:16" ht="16.5">
      <c r="B424" s="167" t="s">
        <v>9</v>
      </c>
      <c r="E424" s="653" t="s">
        <v>1271</v>
      </c>
      <c r="F424" s="653" t="s">
        <v>1272</v>
      </c>
      <c r="G424" s="653" t="s">
        <v>1273</v>
      </c>
      <c r="H424" s="653" t="s">
        <v>1274</v>
      </c>
      <c r="I424" s="653" t="s">
        <v>1271</v>
      </c>
      <c r="J424" s="653" t="s">
        <v>1273</v>
      </c>
      <c r="K424" s="654" t="s">
        <v>1270</v>
      </c>
      <c r="L424" s="653" t="s">
        <v>1250</v>
      </c>
      <c r="M424" s="653" t="s">
        <v>1293</v>
      </c>
      <c r="N424" s="655" t="s">
        <v>1289</v>
      </c>
      <c r="O424" s="653" t="s">
        <v>1257</v>
      </c>
      <c r="P424" s="654" t="s">
        <v>1252</v>
      </c>
    </row>
    <row r="425" spans="2:16" ht="16.5">
      <c r="B425" s="167" t="s">
        <v>3606</v>
      </c>
      <c r="E425" s="652"/>
      <c r="F425" s="652"/>
      <c r="G425" s="652"/>
      <c r="H425" s="652"/>
      <c r="I425" s="652"/>
      <c r="J425" s="652"/>
      <c r="K425" s="652"/>
      <c r="L425" s="652"/>
      <c r="M425" s="652"/>
      <c r="N425" s="652"/>
      <c r="O425" s="652"/>
      <c r="P425" s="655" t="s">
        <v>3026</v>
      </c>
    </row>
    <row r="426" spans="2:16" ht="16.5">
      <c r="B426" s="167" t="s">
        <v>2712</v>
      </c>
      <c r="E426" s="652"/>
      <c r="F426" s="652"/>
      <c r="G426" s="652"/>
      <c r="H426" s="652"/>
      <c r="I426" s="652"/>
      <c r="J426" s="652"/>
      <c r="K426" s="652"/>
      <c r="L426" s="652"/>
      <c r="M426" s="652"/>
      <c r="N426" s="652"/>
      <c r="O426" s="655" t="s">
        <v>2305</v>
      </c>
      <c r="P426" s="655" t="s">
        <v>1631</v>
      </c>
    </row>
    <row r="427" spans="2:16" ht="16.5">
      <c r="B427" s="167" t="s">
        <v>1661</v>
      </c>
      <c r="E427" s="652"/>
      <c r="F427" s="652"/>
      <c r="G427" s="652"/>
      <c r="H427" s="652"/>
      <c r="I427" s="652"/>
      <c r="J427" s="652"/>
      <c r="K427" s="652"/>
      <c r="L427" s="653" t="s">
        <v>1619</v>
      </c>
      <c r="M427" s="655" t="s">
        <v>1605</v>
      </c>
      <c r="N427" s="655" t="s">
        <v>1603</v>
      </c>
      <c r="O427" s="655" t="s">
        <v>1290</v>
      </c>
      <c r="P427" s="653" t="s">
        <v>1253</v>
      </c>
    </row>
    <row r="428" spans="2:16" ht="16.5">
      <c r="B428" s="167" t="s">
        <v>11</v>
      </c>
      <c r="E428" s="652"/>
      <c r="F428" s="652"/>
      <c r="G428" s="657" t="s">
        <v>1275</v>
      </c>
      <c r="H428" s="653" t="s">
        <v>1276</v>
      </c>
      <c r="I428" s="653" t="s">
        <v>1274</v>
      </c>
      <c r="J428" s="653" t="s">
        <v>1276</v>
      </c>
      <c r="K428" s="653" t="s">
        <v>1266</v>
      </c>
      <c r="L428" s="653" t="s">
        <v>1276</v>
      </c>
      <c r="M428" s="653" t="s">
        <v>1266</v>
      </c>
      <c r="N428" s="653" t="s">
        <v>1273</v>
      </c>
      <c r="O428" s="653" t="s">
        <v>1266</v>
      </c>
      <c r="P428" s="653" t="s">
        <v>1257</v>
      </c>
    </row>
    <row r="429" spans="2:16" ht="16.5">
      <c r="B429" s="330" t="s">
        <v>2193</v>
      </c>
      <c r="E429" s="652"/>
      <c r="F429" s="652"/>
      <c r="G429" s="652"/>
      <c r="H429" s="652"/>
      <c r="I429" s="652"/>
      <c r="J429" s="652"/>
      <c r="K429" s="652"/>
      <c r="L429" s="652"/>
      <c r="M429" s="652"/>
      <c r="N429" s="655" t="s">
        <v>3017</v>
      </c>
      <c r="O429" s="654" t="s">
        <v>3553</v>
      </c>
      <c r="P429" s="653" t="s">
        <v>3038</v>
      </c>
    </row>
    <row r="430" spans="2:16" ht="16.5">
      <c r="B430" s="314" t="s">
        <v>1666</v>
      </c>
      <c r="E430" s="652"/>
      <c r="F430" s="652"/>
      <c r="G430" s="652"/>
      <c r="H430" s="652"/>
      <c r="I430" s="652"/>
      <c r="J430" s="652"/>
      <c r="K430" s="652"/>
      <c r="L430" s="652"/>
      <c r="M430" s="653" t="s">
        <v>2304</v>
      </c>
      <c r="N430" s="655" t="s">
        <v>2306</v>
      </c>
      <c r="O430" s="653" t="s">
        <v>1622</v>
      </c>
      <c r="P430" s="655" t="s">
        <v>1615</v>
      </c>
    </row>
    <row r="431" spans="2:16" ht="16.5">
      <c r="B431" s="313" t="s">
        <v>1344</v>
      </c>
      <c r="E431" s="652"/>
      <c r="F431" s="652"/>
      <c r="G431" s="652"/>
      <c r="H431" s="652"/>
      <c r="I431" s="652"/>
      <c r="J431" s="652"/>
      <c r="K431" s="653" t="s">
        <v>1623</v>
      </c>
      <c r="L431" s="653" t="s">
        <v>1623</v>
      </c>
      <c r="M431" s="655" t="s">
        <v>1616</v>
      </c>
      <c r="N431" s="653" t="s">
        <v>1611</v>
      </c>
      <c r="O431" s="655" t="s">
        <v>1609</v>
      </c>
      <c r="P431" s="653" t="s">
        <v>1250</v>
      </c>
    </row>
    <row r="432" spans="2:16" ht="16.5">
      <c r="B432" s="167" t="s">
        <v>633</v>
      </c>
      <c r="E432" s="652"/>
      <c r="F432" s="652"/>
      <c r="G432" s="652"/>
      <c r="H432" s="652"/>
      <c r="I432" s="652"/>
      <c r="J432" s="653" t="s">
        <v>1277</v>
      </c>
      <c r="K432" s="654" t="s">
        <v>1269</v>
      </c>
      <c r="L432" s="653" t="s">
        <v>1600</v>
      </c>
      <c r="M432" s="654" t="s">
        <v>1608</v>
      </c>
      <c r="N432" s="653" t="s">
        <v>1626</v>
      </c>
      <c r="O432" s="653" t="s">
        <v>3546</v>
      </c>
      <c r="P432" s="653" t="s">
        <v>6116</v>
      </c>
    </row>
    <row r="433" spans="2:16" ht="16.5">
      <c r="B433" s="167" t="s">
        <v>1658</v>
      </c>
      <c r="E433" s="652"/>
      <c r="F433" s="652"/>
      <c r="G433" s="652"/>
      <c r="H433" s="652"/>
      <c r="I433" s="652"/>
      <c r="J433" s="652"/>
      <c r="K433" s="652"/>
      <c r="L433" s="653" t="s">
        <v>1621</v>
      </c>
      <c r="M433" s="653" t="s">
        <v>1625</v>
      </c>
      <c r="N433" s="653" t="s">
        <v>1619</v>
      </c>
      <c r="O433" s="653" t="s">
        <v>1631</v>
      </c>
      <c r="P433" s="653" t="s">
        <v>6112</v>
      </c>
    </row>
    <row r="434" spans="2:16" ht="16.5">
      <c r="B434" s="167" t="s">
        <v>2708</v>
      </c>
      <c r="E434" s="652"/>
      <c r="F434" s="652"/>
      <c r="G434" s="652"/>
      <c r="H434" s="652"/>
      <c r="I434" s="652"/>
      <c r="J434" s="652"/>
      <c r="K434" s="652"/>
      <c r="L434" s="652"/>
      <c r="M434" s="652"/>
      <c r="N434" s="652"/>
      <c r="O434" s="653" t="s">
        <v>3032</v>
      </c>
      <c r="P434" s="655" t="s">
        <v>3025</v>
      </c>
    </row>
    <row r="435" spans="2:16" ht="16.5">
      <c r="B435" s="330" t="s">
        <v>2203</v>
      </c>
      <c r="E435" s="652"/>
      <c r="F435" s="652"/>
      <c r="G435" s="652"/>
      <c r="H435" s="652"/>
      <c r="I435" s="652"/>
      <c r="J435" s="652"/>
      <c r="K435" s="652"/>
      <c r="L435" s="652"/>
      <c r="M435" s="652"/>
      <c r="N435" s="653" t="s">
        <v>2309</v>
      </c>
      <c r="O435" s="652"/>
      <c r="P435" s="652"/>
    </row>
    <row r="436" spans="2:16" ht="16.5">
      <c r="B436" s="167" t="s">
        <v>3607</v>
      </c>
      <c r="E436" s="652"/>
      <c r="F436" s="652"/>
      <c r="G436" s="652"/>
      <c r="H436" s="652"/>
      <c r="I436" s="652"/>
      <c r="J436" s="652"/>
      <c r="K436" s="652"/>
      <c r="L436" s="652"/>
      <c r="M436" s="652"/>
      <c r="N436" s="652"/>
      <c r="O436" s="652"/>
      <c r="P436" s="653" t="s">
        <v>3036</v>
      </c>
    </row>
    <row r="437" spans="2:16" ht="16.5">
      <c r="B437" s="167" t="s">
        <v>687</v>
      </c>
      <c r="E437" s="652"/>
      <c r="F437" s="652"/>
      <c r="G437" s="652"/>
      <c r="H437" s="652"/>
      <c r="I437" s="652"/>
      <c r="J437" s="653" t="s">
        <v>1250</v>
      </c>
      <c r="K437" s="653" t="s">
        <v>1285</v>
      </c>
      <c r="L437" s="653" t="s">
        <v>1285</v>
      </c>
      <c r="M437" s="655" t="s">
        <v>1299</v>
      </c>
      <c r="N437" s="653" t="s">
        <v>1256</v>
      </c>
      <c r="O437" s="653" t="s">
        <v>1256</v>
      </c>
      <c r="P437" s="654" t="s">
        <v>1254</v>
      </c>
    </row>
    <row r="438" spans="2:16" ht="16.5">
      <c r="B438" s="167" t="s">
        <v>13</v>
      </c>
      <c r="E438" s="652"/>
      <c r="F438" s="652"/>
      <c r="G438" s="653" t="s">
        <v>1267</v>
      </c>
      <c r="H438" s="653" t="s">
        <v>1266</v>
      </c>
      <c r="I438" s="654" t="s">
        <v>1270</v>
      </c>
      <c r="J438" s="654" t="s">
        <v>1278</v>
      </c>
      <c r="K438" s="653" t="s">
        <v>1601</v>
      </c>
      <c r="L438" s="653" t="s">
        <v>1601</v>
      </c>
      <c r="M438" s="653" t="s">
        <v>1606</v>
      </c>
      <c r="N438" s="653" t="s">
        <v>1613</v>
      </c>
      <c r="O438" s="654" t="s">
        <v>1595</v>
      </c>
      <c r="P438" s="652"/>
    </row>
    <row r="439" spans="2:16" ht="16.5">
      <c r="B439" s="167" t="s">
        <v>639</v>
      </c>
      <c r="E439" s="652"/>
      <c r="F439" s="652"/>
      <c r="G439" s="652"/>
      <c r="H439" s="652"/>
      <c r="I439" s="652"/>
      <c r="J439" s="654" t="s">
        <v>1279</v>
      </c>
      <c r="K439" s="653" t="s">
        <v>1602</v>
      </c>
      <c r="L439" s="653" t="s">
        <v>1613</v>
      </c>
      <c r="M439" s="653" t="s">
        <v>1597</v>
      </c>
      <c r="N439" s="653" t="s">
        <v>1612</v>
      </c>
      <c r="O439" s="654" t="s">
        <v>1600</v>
      </c>
      <c r="P439" s="653" t="s">
        <v>6117</v>
      </c>
    </row>
    <row r="440" spans="2:16" ht="16.5">
      <c r="B440" s="167" t="s">
        <v>164</v>
      </c>
      <c r="E440" s="652"/>
      <c r="F440" s="652"/>
      <c r="G440" s="652"/>
      <c r="H440" s="652"/>
      <c r="I440" s="653" t="s">
        <v>1280</v>
      </c>
      <c r="J440" s="652"/>
      <c r="K440" s="652"/>
      <c r="L440" s="652"/>
      <c r="M440" s="652"/>
      <c r="N440" s="652"/>
      <c r="O440" s="652"/>
      <c r="P440" s="652"/>
    </row>
    <row r="441" spans="2:16" ht="16.5">
      <c r="B441" s="167" t="s">
        <v>3636</v>
      </c>
      <c r="E441" s="652"/>
      <c r="F441" s="652"/>
      <c r="G441" s="652"/>
      <c r="H441" s="652"/>
      <c r="I441" s="652"/>
      <c r="J441" s="652"/>
      <c r="K441" s="652"/>
      <c r="L441" s="652"/>
      <c r="M441" s="652"/>
      <c r="N441" s="652"/>
      <c r="O441" s="652"/>
      <c r="P441" s="655" t="s">
        <v>2309</v>
      </c>
    </row>
    <row r="442" spans="2:16" ht="16.5">
      <c r="B442" s="167" t="s">
        <v>15</v>
      </c>
      <c r="E442" s="657" t="s">
        <v>1275</v>
      </c>
      <c r="F442" s="653" t="s">
        <v>1265</v>
      </c>
      <c r="G442" s="653" t="s">
        <v>1272</v>
      </c>
      <c r="H442" s="653" t="s">
        <v>1273</v>
      </c>
      <c r="I442" s="654" t="s">
        <v>1267</v>
      </c>
      <c r="J442" s="654" t="s">
        <v>1281</v>
      </c>
      <c r="K442" s="655" t="s">
        <v>1603</v>
      </c>
      <c r="L442" s="653" t="s">
        <v>1293</v>
      </c>
      <c r="M442" s="653" t="s">
        <v>1280</v>
      </c>
      <c r="N442" s="653" t="s">
        <v>1296</v>
      </c>
      <c r="O442" s="653" t="s">
        <v>1262</v>
      </c>
      <c r="P442" s="653" t="s">
        <v>1286</v>
      </c>
    </row>
    <row r="443" spans="2:16" ht="16.5">
      <c r="B443" s="167" t="s">
        <v>2717</v>
      </c>
      <c r="E443" s="652"/>
      <c r="F443" s="652"/>
      <c r="G443" s="652"/>
      <c r="H443" s="652"/>
      <c r="I443" s="652"/>
      <c r="J443" s="652"/>
      <c r="K443" s="652"/>
      <c r="L443" s="652"/>
      <c r="M443" s="652"/>
      <c r="N443" s="652"/>
      <c r="O443" s="655" t="s">
        <v>2306</v>
      </c>
      <c r="P443" s="655" t="s">
        <v>1632</v>
      </c>
    </row>
    <row r="444" spans="2:16" ht="16.5">
      <c r="B444" s="167" t="s">
        <v>3608</v>
      </c>
      <c r="E444" s="652"/>
      <c r="F444" s="652"/>
      <c r="G444" s="652"/>
      <c r="H444" s="652"/>
      <c r="I444" s="652"/>
      <c r="J444" s="652"/>
      <c r="K444" s="652"/>
      <c r="L444" s="652"/>
      <c r="M444" s="652"/>
      <c r="N444" s="652"/>
      <c r="O444" s="652"/>
      <c r="P444" s="655" t="s">
        <v>3018</v>
      </c>
    </row>
    <row r="445" spans="2:16" ht="16.5">
      <c r="B445" s="330" t="s">
        <v>2210</v>
      </c>
      <c r="E445" s="652"/>
      <c r="F445" s="652"/>
      <c r="G445" s="652"/>
      <c r="H445" s="652"/>
      <c r="I445" s="658"/>
      <c r="J445" s="658"/>
      <c r="K445" s="656"/>
      <c r="L445" s="652"/>
      <c r="M445" s="652"/>
      <c r="N445" s="655" t="s">
        <v>2301</v>
      </c>
      <c r="O445" s="655" t="s">
        <v>1614</v>
      </c>
      <c r="P445" s="655" t="s">
        <v>1609</v>
      </c>
    </row>
    <row r="446" spans="2:16" ht="16.5">
      <c r="B446" s="167" t="s">
        <v>3609</v>
      </c>
      <c r="E446" s="652"/>
      <c r="F446" s="652"/>
      <c r="G446" s="652"/>
      <c r="H446" s="652"/>
      <c r="I446" s="652"/>
      <c r="J446" s="652"/>
      <c r="K446" s="652"/>
      <c r="L446" s="652"/>
      <c r="M446" s="652"/>
      <c r="N446" s="652"/>
      <c r="O446" s="652"/>
      <c r="P446" s="653" t="s">
        <v>3037</v>
      </c>
    </row>
    <row r="447" spans="2:16" ht="16.5">
      <c r="B447" s="167" t="s">
        <v>1654</v>
      </c>
      <c r="E447" s="652"/>
      <c r="F447" s="652"/>
      <c r="G447" s="652"/>
      <c r="H447" s="652"/>
      <c r="I447" s="652"/>
      <c r="J447" s="652"/>
      <c r="K447" s="652"/>
      <c r="L447" s="653" t="s">
        <v>1630</v>
      </c>
      <c r="M447" s="653" t="s">
        <v>1627</v>
      </c>
      <c r="N447" s="654" t="s">
        <v>1629</v>
      </c>
      <c r="O447" s="653" t="s">
        <v>3556</v>
      </c>
      <c r="P447" s="655" t="s">
        <v>3031</v>
      </c>
    </row>
    <row r="448" spans="2:16" ht="16.5">
      <c r="B448" s="167" t="s">
        <v>17</v>
      </c>
      <c r="E448" s="652"/>
      <c r="F448" s="653" t="s">
        <v>1282</v>
      </c>
      <c r="G448" s="653" t="s">
        <v>1276</v>
      </c>
      <c r="H448" s="653" t="s">
        <v>1256</v>
      </c>
      <c r="I448" s="653" t="s">
        <v>1265</v>
      </c>
      <c r="J448" s="653" t="s">
        <v>1274</v>
      </c>
      <c r="K448" s="653" t="s">
        <v>1272</v>
      </c>
      <c r="L448" s="653" t="s">
        <v>1291</v>
      </c>
      <c r="M448" s="654" t="s">
        <v>1254</v>
      </c>
      <c r="N448" s="653" t="s">
        <v>1285</v>
      </c>
      <c r="O448" s="653" t="s">
        <v>1285</v>
      </c>
      <c r="P448" s="653" t="s">
        <v>1285</v>
      </c>
    </row>
    <row r="449" spans="2:16" ht="16.5">
      <c r="B449" s="167" t="s">
        <v>3610</v>
      </c>
      <c r="E449" s="652"/>
      <c r="F449" s="652"/>
      <c r="G449" s="652"/>
      <c r="H449" s="652"/>
      <c r="I449" s="652"/>
      <c r="J449" s="652"/>
      <c r="K449" s="652"/>
      <c r="L449" s="652"/>
      <c r="M449" s="652"/>
      <c r="N449" s="652"/>
      <c r="O449" s="652"/>
      <c r="P449" s="655" t="s">
        <v>2304</v>
      </c>
    </row>
    <row r="450" spans="2:16" ht="16.5">
      <c r="B450" s="167" t="s">
        <v>649</v>
      </c>
      <c r="E450" s="652"/>
      <c r="F450" s="652"/>
      <c r="G450" s="652"/>
      <c r="H450" s="652"/>
      <c r="I450" s="652"/>
      <c r="J450" s="655" t="s">
        <v>1283</v>
      </c>
      <c r="K450" s="653" t="s">
        <v>1257</v>
      </c>
      <c r="L450" s="654" t="s">
        <v>1252</v>
      </c>
      <c r="M450" s="654" t="s">
        <v>1269</v>
      </c>
      <c r="N450" s="654" t="s">
        <v>1608</v>
      </c>
      <c r="O450" s="652"/>
      <c r="P450" s="652"/>
    </row>
    <row r="451" spans="2:16" ht="16.5">
      <c r="B451" s="167" t="s">
        <v>662</v>
      </c>
      <c r="E451" s="652"/>
      <c r="F451" s="652"/>
      <c r="G451" s="652"/>
      <c r="H451" s="652"/>
      <c r="I451" s="652"/>
      <c r="J451" s="653" t="s">
        <v>1284</v>
      </c>
      <c r="K451" s="653" t="s">
        <v>1268</v>
      </c>
      <c r="L451" s="653" t="s">
        <v>1261</v>
      </c>
      <c r="M451" s="653" t="s">
        <v>1284</v>
      </c>
      <c r="N451" s="653" t="s">
        <v>1286</v>
      </c>
      <c r="O451" s="653" t="s">
        <v>1277</v>
      </c>
      <c r="P451" s="654" t="s">
        <v>1269</v>
      </c>
    </row>
    <row r="452" spans="2:16" ht="16.5">
      <c r="B452" s="167" t="s">
        <v>162</v>
      </c>
      <c r="E452" s="652"/>
      <c r="F452" s="652"/>
      <c r="G452" s="652"/>
      <c r="H452" s="652"/>
      <c r="I452" s="653" t="s">
        <v>1285</v>
      </c>
      <c r="J452" s="653" t="s">
        <v>1286</v>
      </c>
      <c r="K452" s="653" t="s">
        <v>1261</v>
      </c>
      <c r="L452" s="654" t="s">
        <v>1269</v>
      </c>
      <c r="M452" s="655" t="s">
        <v>1603</v>
      </c>
      <c r="N452" s="653" t="s">
        <v>1299</v>
      </c>
      <c r="O452" s="653" t="s">
        <v>1299</v>
      </c>
      <c r="P452" s="653" t="s">
        <v>1277</v>
      </c>
    </row>
    <row r="453" spans="2:16" ht="16.5">
      <c r="B453" s="330" t="s">
        <v>2197</v>
      </c>
      <c r="E453" s="652"/>
      <c r="F453" s="652"/>
      <c r="G453" s="652"/>
      <c r="H453" s="652"/>
      <c r="I453" s="652"/>
      <c r="J453" s="652"/>
      <c r="K453" s="652"/>
      <c r="L453" s="652"/>
      <c r="M453" s="652"/>
      <c r="N453" s="655" t="s">
        <v>3027</v>
      </c>
      <c r="O453" s="653" t="s">
        <v>1629</v>
      </c>
      <c r="P453" s="653" t="s">
        <v>6115</v>
      </c>
    </row>
    <row r="454" spans="2:16" ht="16.5">
      <c r="B454" s="167" t="s">
        <v>3611</v>
      </c>
      <c r="E454" s="652"/>
      <c r="F454" s="652"/>
      <c r="G454" s="652"/>
      <c r="H454" s="652"/>
      <c r="I454" s="652"/>
      <c r="J454" s="652"/>
      <c r="K454" s="652"/>
      <c r="L454" s="652"/>
      <c r="M454" s="652"/>
      <c r="N454" s="652"/>
      <c r="O454" s="652"/>
      <c r="P454" s="655" t="s">
        <v>2301</v>
      </c>
    </row>
    <row r="455" spans="2:16" ht="16.5">
      <c r="B455" s="167" t="s">
        <v>678</v>
      </c>
      <c r="E455" s="652"/>
      <c r="F455" s="652"/>
      <c r="G455" s="652"/>
      <c r="H455" s="652"/>
      <c r="I455" s="652"/>
      <c r="J455" s="654" t="s">
        <v>1287</v>
      </c>
      <c r="K455" s="654" t="s">
        <v>1604</v>
      </c>
      <c r="L455" s="652"/>
      <c r="M455" s="652"/>
      <c r="N455" s="652"/>
      <c r="O455" s="652"/>
      <c r="P455" s="652"/>
    </row>
    <row r="456" spans="2:16" ht="16.5">
      <c r="B456" s="167" t="s">
        <v>2711</v>
      </c>
      <c r="E456" s="652"/>
      <c r="F456" s="652"/>
      <c r="G456" s="652"/>
      <c r="H456" s="652"/>
      <c r="I456" s="652"/>
      <c r="J456" s="652"/>
      <c r="K456" s="652"/>
      <c r="L456" s="652"/>
      <c r="M456" s="652"/>
      <c r="N456" s="652"/>
      <c r="O456" s="655" t="s">
        <v>3018</v>
      </c>
      <c r="P456" s="655" t="s">
        <v>1614</v>
      </c>
    </row>
    <row r="457" spans="2:16" ht="16.5">
      <c r="B457" s="330" t="s">
        <v>2213</v>
      </c>
      <c r="E457" s="652"/>
      <c r="F457" s="652"/>
      <c r="G457" s="652"/>
      <c r="H457" s="652"/>
      <c r="I457" s="652"/>
      <c r="J457" s="652"/>
      <c r="K457" s="652"/>
      <c r="L457" s="652"/>
      <c r="M457" s="652"/>
      <c r="N457" s="655" t="s">
        <v>3020</v>
      </c>
      <c r="O457" s="655" t="s">
        <v>1617</v>
      </c>
      <c r="P457" s="653" t="s">
        <v>1601</v>
      </c>
    </row>
    <row r="458" spans="2:16" ht="16.5">
      <c r="B458" s="330" t="s">
        <v>2200</v>
      </c>
      <c r="E458" s="652"/>
      <c r="F458" s="652"/>
      <c r="G458" s="652"/>
      <c r="H458" s="652"/>
      <c r="I458" s="652"/>
      <c r="J458" s="652"/>
      <c r="K458" s="652"/>
      <c r="L458" s="652"/>
      <c r="M458" s="652"/>
      <c r="N458" s="653" t="s">
        <v>3037</v>
      </c>
      <c r="O458" s="653" t="s">
        <v>3033</v>
      </c>
      <c r="P458" s="652"/>
    </row>
    <row r="459" spans="2:16" ht="16.5">
      <c r="B459" s="167" t="s">
        <v>19</v>
      </c>
      <c r="E459" s="652"/>
      <c r="F459" s="653" t="s">
        <v>1257</v>
      </c>
      <c r="G459" s="653" t="s">
        <v>1253</v>
      </c>
      <c r="H459" s="653" t="s">
        <v>1272</v>
      </c>
      <c r="I459" s="653" t="s">
        <v>1288</v>
      </c>
      <c r="J459" s="653" t="s">
        <v>1257</v>
      </c>
      <c r="K459" s="653" t="s">
        <v>1253</v>
      </c>
      <c r="L459" s="654" t="s">
        <v>1270</v>
      </c>
      <c r="M459" s="654" t="s">
        <v>1306</v>
      </c>
      <c r="N459" s="654" t="s">
        <v>1599</v>
      </c>
      <c r="O459" s="652"/>
      <c r="P459" s="652"/>
    </row>
    <row r="460" spans="2:16" ht="16.5">
      <c r="B460" s="167" t="s">
        <v>1331</v>
      </c>
      <c r="E460" s="652"/>
      <c r="F460" s="652"/>
      <c r="G460" s="652"/>
      <c r="H460" s="652"/>
      <c r="I460" s="652"/>
      <c r="J460" s="652"/>
      <c r="K460" s="655" t="s">
        <v>1605</v>
      </c>
      <c r="L460" s="654" t="s">
        <v>1599</v>
      </c>
      <c r="M460" s="652"/>
      <c r="N460" s="652"/>
      <c r="O460" s="652"/>
      <c r="P460" s="652"/>
    </row>
    <row r="461" spans="2:16" ht="16.5">
      <c r="B461" s="313" t="s">
        <v>1333</v>
      </c>
      <c r="E461" s="652"/>
      <c r="F461" s="652"/>
      <c r="G461" s="652"/>
      <c r="H461" s="652"/>
      <c r="I461" s="652"/>
      <c r="J461" s="652"/>
      <c r="K461" s="653" t="s">
        <v>1632</v>
      </c>
      <c r="L461" s="653" t="s">
        <v>1951</v>
      </c>
      <c r="M461" s="653" t="s">
        <v>1628</v>
      </c>
      <c r="N461" s="653" t="s">
        <v>1620</v>
      </c>
      <c r="O461" s="654" t="s">
        <v>3550</v>
      </c>
      <c r="P461" s="652"/>
    </row>
    <row r="462" spans="2:16" ht="16.5">
      <c r="B462" s="313" t="s">
        <v>2703</v>
      </c>
      <c r="E462" s="652"/>
      <c r="F462" s="652"/>
      <c r="G462" s="652"/>
      <c r="H462" s="652"/>
      <c r="I462" s="652"/>
      <c r="J462" s="652"/>
      <c r="K462" s="652"/>
      <c r="L462" s="652"/>
      <c r="M462" s="652"/>
      <c r="N462" s="652"/>
      <c r="O462" s="655" t="s">
        <v>3019</v>
      </c>
      <c r="P462" s="655" t="s">
        <v>1624</v>
      </c>
    </row>
    <row r="463" spans="2:16" ht="16.5">
      <c r="B463" s="167" t="s">
        <v>3612</v>
      </c>
      <c r="E463" s="652"/>
      <c r="F463" s="652"/>
      <c r="G463" s="652"/>
      <c r="H463" s="652"/>
      <c r="I463" s="652"/>
      <c r="J463" s="652"/>
      <c r="K463" s="652"/>
      <c r="L463" s="652"/>
      <c r="M463" s="652"/>
      <c r="N463" s="652"/>
      <c r="O463" s="652"/>
      <c r="P463" s="655" t="s">
        <v>2308</v>
      </c>
    </row>
    <row r="464" spans="2:16" ht="16.5">
      <c r="B464" s="330" t="s">
        <v>2196</v>
      </c>
      <c r="E464" s="652"/>
      <c r="F464" s="652"/>
      <c r="G464" s="652"/>
      <c r="H464" s="652"/>
      <c r="I464" s="652"/>
      <c r="J464" s="652"/>
      <c r="K464" s="652"/>
      <c r="L464" s="652"/>
      <c r="M464" s="652"/>
      <c r="N464" s="655" t="s">
        <v>2305</v>
      </c>
      <c r="O464" s="653" t="s">
        <v>1954</v>
      </c>
      <c r="P464" s="653" t="s">
        <v>6111</v>
      </c>
    </row>
    <row r="465" spans="2:16" ht="16.5">
      <c r="B465" s="330" t="s">
        <v>2723</v>
      </c>
      <c r="E465" s="652"/>
      <c r="F465" s="652"/>
      <c r="G465" s="652"/>
      <c r="H465" s="652"/>
      <c r="I465" s="652"/>
      <c r="J465" s="652"/>
      <c r="K465" s="652"/>
      <c r="L465" s="652"/>
      <c r="M465" s="652"/>
      <c r="N465" s="652"/>
      <c r="O465" s="653" t="s">
        <v>3030</v>
      </c>
      <c r="P465" s="652"/>
    </row>
    <row r="466" spans="2:16" ht="16.5">
      <c r="B466" s="167" t="s">
        <v>3613</v>
      </c>
      <c r="E466" s="652"/>
      <c r="F466" s="652"/>
      <c r="G466" s="652"/>
      <c r="H466" s="652"/>
      <c r="I466" s="652"/>
      <c r="J466" s="652"/>
      <c r="K466" s="652"/>
      <c r="L466" s="652"/>
      <c r="M466" s="652"/>
      <c r="N466" s="652"/>
      <c r="O466" s="652"/>
      <c r="P466" s="655" t="s">
        <v>2310</v>
      </c>
    </row>
    <row r="467" spans="2:16" ht="16.5">
      <c r="B467" s="330" t="s">
        <v>2725</v>
      </c>
      <c r="E467" s="652"/>
      <c r="F467" s="652"/>
      <c r="G467" s="652"/>
      <c r="H467" s="652"/>
      <c r="I467" s="652"/>
      <c r="J467" s="652"/>
      <c r="K467" s="652"/>
      <c r="L467" s="652"/>
      <c r="M467" s="652"/>
      <c r="N467" s="652"/>
      <c r="O467" s="655" t="s">
        <v>3026</v>
      </c>
      <c r="P467" s="655" t="s">
        <v>1953</v>
      </c>
    </row>
    <row r="468" spans="2:16" ht="16.5">
      <c r="B468" s="167" t="s">
        <v>704</v>
      </c>
      <c r="E468" s="652"/>
      <c r="F468" s="652"/>
      <c r="G468" s="652"/>
      <c r="H468" s="652"/>
      <c r="I468" s="652"/>
      <c r="J468" s="655" t="s">
        <v>1289</v>
      </c>
      <c r="K468" s="653" t="s">
        <v>1291</v>
      </c>
      <c r="L468" s="653" t="s">
        <v>1274</v>
      </c>
      <c r="M468" s="653" t="s">
        <v>1274</v>
      </c>
      <c r="N468" s="653" t="s">
        <v>1276</v>
      </c>
      <c r="O468" s="654" t="s">
        <v>1252</v>
      </c>
      <c r="P468" s="655" t="s">
        <v>1290</v>
      </c>
    </row>
    <row r="469" spans="2:16" ht="16.5">
      <c r="B469" s="167" t="s">
        <v>2724</v>
      </c>
      <c r="E469" s="652"/>
      <c r="F469" s="652"/>
      <c r="G469" s="652"/>
      <c r="H469" s="652"/>
      <c r="I469" s="652"/>
      <c r="J469" s="652"/>
      <c r="K469" s="652"/>
      <c r="L469" s="652"/>
      <c r="M469" s="652"/>
      <c r="N469" s="652"/>
      <c r="O469" s="653" t="s">
        <v>3555</v>
      </c>
      <c r="P469" s="653" t="s">
        <v>3035</v>
      </c>
    </row>
    <row r="470" spans="2:16" ht="16.5">
      <c r="B470" s="314" t="s">
        <v>2318</v>
      </c>
      <c r="E470" s="652"/>
      <c r="F470" s="652"/>
      <c r="G470" s="652"/>
      <c r="H470" s="652"/>
      <c r="I470" s="652"/>
      <c r="J470" s="652"/>
      <c r="K470" s="652"/>
      <c r="L470" s="652"/>
      <c r="M470" s="655" t="s">
        <v>2302</v>
      </c>
      <c r="N470" s="655" t="s">
        <v>1616</v>
      </c>
      <c r="O470" s="655" t="s">
        <v>1607</v>
      </c>
      <c r="P470" s="653" t="s">
        <v>1268</v>
      </c>
    </row>
    <row r="471" spans="2:16" ht="16.5">
      <c r="B471" s="330" t="s">
        <v>3614</v>
      </c>
      <c r="E471" s="652"/>
      <c r="F471" s="652"/>
      <c r="G471" s="652"/>
      <c r="H471" s="652"/>
      <c r="I471" s="652"/>
      <c r="J471" s="652"/>
      <c r="K471" s="652"/>
      <c r="L471" s="652"/>
      <c r="M471" s="652"/>
      <c r="N471" s="652"/>
      <c r="O471" s="652"/>
      <c r="P471" s="655" t="s">
        <v>2302</v>
      </c>
    </row>
    <row r="472" spans="2:16" ht="16.5">
      <c r="B472" s="314" t="s">
        <v>2707</v>
      </c>
      <c r="E472" s="652"/>
      <c r="F472" s="652"/>
      <c r="G472" s="652"/>
      <c r="H472" s="652"/>
      <c r="I472" s="652"/>
      <c r="J472" s="652"/>
      <c r="K472" s="652"/>
      <c r="L472" s="652"/>
      <c r="M472" s="652"/>
      <c r="N472" s="652"/>
      <c r="O472" s="655" t="s">
        <v>2301</v>
      </c>
      <c r="P472" s="655" t="s">
        <v>3543</v>
      </c>
    </row>
    <row r="473" spans="2:16" ht="16.5">
      <c r="B473" s="167" t="s">
        <v>700</v>
      </c>
      <c r="E473" s="652"/>
      <c r="F473" s="652"/>
      <c r="G473" s="652"/>
      <c r="H473" s="652"/>
      <c r="I473" s="652"/>
      <c r="J473" s="653" t="s">
        <v>1280</v>
      </c>
      <c r="K473" s="653" t="s">
        <v>1250</v>
      </c>
      <c r="L473" s="655" t="s">
        <v>1290</v>
      </c>
      <c r="M473" s="654" t="s">
        <v>1252</v>
      </c>
      <c r="N473" s="653" t="s">
        <v>1284</v>
      </c>
      <c r="O473" s="653" t="s">
        <v>1293</v>
      </c>
      <c r="P473" s="653" t="s">
        <v>1298</v>
      </c>
    </row>
    <row r="474" spans="2:16" ht="16.5">
      <c r="B474" s="167" t="s">
        <v>21</v>
      </c>
      <c r="E474" s="653" t="s">
        <v>1265</v>
      </c>
      <c r="F474" s="657" t="s">
        <v>1275</v>
      </c>
      <c r="G474" s="653" t="s">
        <v>1256</v>
      </c>
      <c r="H474" s="657" t="s">
        <v>1275</v>
      </c>
      <c r="I474" s="653" t="s">
        <v>1276</v>
      </c>
      <c r="J474" s="653" t="s">
        <v>1282</v>
      </c>
      <c r="K474" s="653" t="s">
        <v>1271</v>
      </c>
      <c r="L474" s="653" t="s">
        <v>1265</v>
      </c>
      <c r="M474" s="657" t="s">
        <v>1275</v>
      </c>
      <c r="N474" s="653" t="s">
        <v>1282</v>
      </c>
      <c r="O474" s="653" t="s">
        <v>1282</v>
      </c>
      <c r="P474" s="653" t="s">
        <v>1282</v>
      </c>
    </row>
    <row r="475" spans="2:16" ht="16.5">
      <c r="B475" s="167" t="s">
        <v>141</v>
      </c>
      <c r="E475" s="652"/>
      <c r="F475" s="652"/>
      <c r="G475" s="652"/>
      <c r="H475" s="653" t="s">
        <v>1268</v>
      </c>
      <c r="I475" s="655" t="s">
        <v>1290</v>
      </c>
      <c r="J475" s="653" t="s">
        <v>1291</v>
      </c>
      <c r="K475" s="653" t="s">
        <v>1256</v>
      </c>
      <c r="L475" s="653" t="s">
        <v>1257</v>
      </c>
      <c r="M475" s="653" t="s">
        <v>1253</v>
      </c>
      <c r="N475" s="653" t="s">
        <v>1288</v>
      </c>
      <c r="O475" s="653" t="s">
        <v>1254</v>
      </c>
      <c r="P475" s="653" t="s">
        <v>1288</v>
      </c>
    </row>
    <row r="476" spans="2:16" ht="16.5">
      <c r="B476" s="314" t="s">
        <v>2189</v>
      </c>
      <c r="E476" s="652"/>
      <c r="F476" s="652"/>
      <c r="G476" s="652"/>
      <c r="H476" s="652"/>
      <c r="I476" s="652"/>
      <c r="J476" s="652"/>
      <c r="K476" s="652"/>
      <c r="L476" s="652"/>
      <c r="M476" s="652"/>
      <c r="N476" s="653" t="s">
        <v>3031</v>
      </c>
      <c r="O476" s="652"/>
      <c r="P476" s="653" t="s">
        <v>6125</v>
      </c>
    </row>
    <row r="477" spans="2:16" ht="16.5">
      <c r="B477" s="314" t="s">
        <v>1667</v>
      </c>
      <c r="E477" s="652"/>
      <c r="F477" s="652"/>
      <c r="G477" s="652"/>
      <c r="H477" s="652"/>
      <c r="I477" s="652"/>
      <c r="J477" s="652"/>
      <c r="K477" s="652"/>
      <c r="L477" s="652"/>
      <c r="M477" s="653" t="s">
        <v>2311</v>
      </c>
      <c r="N477" s="655" t="s">
        <v>3019</v>
      </c>
      <c r="O477" s="654" t="s">
        <v>3549</v>
      </c>
      <c r="P477" s="653" t="s">
        <v>6124</v>
      </c>
    </row>
    <row r="478" spans="2:16" ht="16.5">
      <c r="B478" s="167" t="s">
        <v>3615</v>
      </c>
      <c r="E478" s="652"/>
      <c r="F478" s="652"/>
      <c r="G478" s="652"/>
      <c r="H478" s="652"/>
      <c r="I478" s="652"/>
      <c r="J478" s="652"/>
      <c r="K478" s="652"/>
      <c r="L478" s="652"/>
      <c r="M478" s="652"/>
      <c r="N478" s="652"/>
      <c r="O478" s="652"/>
      <c r="P478" s="655" t="s">
        <v>2307</v>
      </c>
    </row>
    <row r="479" spans="2:16" ht="16.5">
      <c r="B479" s="314" t="s">
        <v>2718</v>
      </c>
      <c r="E479" s="652"/>
      <c r="F479" s="652"/>
      <c r="G479" s="652"/>
      <c r="H479" s="652"/>
      <c r="I479" s="652"/>
      <c r="J479" s="652"/>
      <c r="K479" s="652"/>
      <c r="L479" s="652"/>
      <c r="M479" s="652"/>
      <c r="N479" s="652"/>
      <c r="O479" s="653" t="s">
        <v>2311</v>
      </c>
      <c r="P479" s="655" t="s">
        <v>1621</v>
      </c>
    </row>
    <row r="480" spans="2:16" ht="16.5">
      <c r="B480" s="313" t="s">
        <v>1335</v>
      </c>
      <c r="E480" s="652"/>
      <c r="F480" s="652"/>
      <c r="G480" s="652"/>
      <c r="H480" s="652"/>
      <c r="I480" s="652"/>
      <c r="J480" s="652"/>
      <c r="K480" s="653" t="s">
        <v>1625</v>
      </c>
      <c r="L480" s="653" t="s">
        <v>1627</v>
      </c>
      <c r="M480" s="652"/>
      <c r="N480" s="652"/>
      <c r="O480" s="652"/>
      <c r="P480" s="652"/>
    </row>
    <row r="481" spans="2:16" ht="16.5">
      <c r="B481" s="330" t="s">
        <v>2199</v>
      </c>
      <c r="E481" s="652"/>
      <c r="F481" s="652"/>
      <c r="G481" s="652"/>
      <c r="H481" s="652"/>
      <c r="I481" s="652"/>
      <c r="J481" s="652"/>
      <c r="K481" s="652"/>
      <c r="L481" s="652"/>
      <c r="M481" s="652"/>
      <c r="N481" s="655" t="s">
        <v>2303</v>
      </c>
      <c r="O481" s="655" t="s">
        <v>1619</v>
      </c>
      <c r="P481" s="655" t="s">
        <v>1611</v>
      </c>
    </row>
    <row r="482" spans="2:16" ht="16.5">
      <c r="B482" s="314" t="s">
        <v>1668</v>
      </c>
      <c r="E482" s="652"/>
      <c r="F482" s="652"/>
      <c r="G482" s="652"/>
      <c r="H482" s="652"/>
      <c r="I482" s="652"/>
      <c r="J482" s="652"/>
      <c r="K482" s="652"/>
      <c r="L482" s="652"/>
      <c r="M482" s="655" t="s">
        <v>2300</v>
      </c>
      <c r="N482" s="655" t="s">
        <v>1605</v>
      </c>
      <c r="O482" s="655" t="s">
        <v>1603</v>
      </c>
      <c r="P482" s="653" t="s">
        <v>1284</v>
      </c>
    </row>
    <row r="483" spans="2:16" ht="16.5">
      <c r="B483" s="167" t="s">
        <v>3616</v>
      </c>
      <c r="E483" s="652"/>
      <c r="F483" s="652"/>
      <c r="G483" s="652"/>
      <c r="H483" s="652"/>
      <c r="I483" s="652"/>
      <c r="J483" s="652"/>
      <c r="K483" s="652"/>
      <c r="L483" s="652"/>
      <c r="M483" s="652"/>
      <c r="N483" s="652"/>
      <c r="O483" s="652"/>
      <c r="P483" s="655" t="s">
        <v>6120</v>
      </c>
    </row>
    <row r="484" spans="2:16" ht="16.5">
      <c r="B484" s="167" t="s">
        <v>3617</v>
      </c>
      <c r="E484" s="652"/>
      <c r="F484" s="652"/>
      <c r="G484" s="652"/>
      <c r="H484" s="652"/>
      <c r="I484" s="652"/>
      <c r="J484" s="652"/>
      <c r="K484" s="652"/>
      <c r="L484" s="652"/>
      <c r="M484" s="652"/>
      <c r="N484" s="652"/>
      <c r="O484" s="652"/>
      <c r="P484" s="655" t="s">
        <v>6118</v>
      </c>
    </row>
    <row r="485" spans="2:16" ht="16.5">
      <c r="B485" s="634" t="s">
        <v>1334</v>
      </c>
      <c r="E485" s="652"/>
      <c r="F485" s="652"/>
      <c r="G485" s="652"/>
      <c r="H485" s="652"/>
      <c r="I485" s="652"/>
      <c r="J485" s="652"/>
      <c r="K485" s="653" t="s">
        <v>1628</v>
      </c>
      <c r="L485" s="653" t="s">
        <v>1954</v>
      </c>
      <c r="M485" s="653" t="s">
        <v>1626</v>
      </c>
      <c r="N485" s="653" t="s">
        <v>1622</v>
      </c>
      <c r="O485" s="653" t="s">
        <v>3543</v>
      </c>
      <c r="P485" s="652"/>
    </row>
    <row r="486" spans="2:16" ht="16.5">
      <c r="B486" s="167" t="s">
        <v>667</v>
      </c>
      <c r="E486" s="652"/>
      <c r="F486" s="652"/>
      <c r="G486" s="652"/>
      <c r="H486" s="652"/>
      <c r="I486" s="652"/>
      <c r="J486" s="653" t="s">
        <v>1261</v>
      </c>
      <c r="K486" s="653" t="s">
        <v>1286</v>
      </c>
      <c r="L486" s="653" t="s">
        <v>1280</v>
      </c>
      <c r="M486" s="655" t="s">
        <v>1289</v>
      </c>
      <c r="N486" s="654" t="s">
        <v>1252</v>
      </c>
      <c r="O486" s="653" t="s">
        <v>1250</v>
      </c>
      <c r="P486" s="655" t="s">
        <v>1283</v>
      </c>
    </row>
    <row r="487" spans="2:16" ht="16.5">
      <c r="B487" s="330" t="s">
        <v>2198</v>
      </c>
      <c r="E487" s="652"/>
      <c r="F487" s="652"/>
      <c r="G487" s="652"/>
      <c r="H487" s="652"/>
      <c r="I487" s="652"/>
      <c r="J487" s="652"/>
      <c r="K487" s="652"/>
      <c r="L487" s="652"/>
      <c r="M487" s="652"/>
      <c r="N487" s="655" t="s">
        <v>2304</v>
      </c>
      <c r="O487" s="653" t="s">
        <v>1620</v>
      </c>
      <c r="P487" s="655" t="s">
        <v>1952</v>
      </c>
    </row>
    <row r="488" spans="2:16" ht="16.5">
      <c r="B488" s="330" t="s">
        <v>2205</v>
      </c>
      <c r="E488" s="652"/>
      <c r="F488" s="652"/>
      <c r="G488" s="652"/>
      <c r="H488" s="652"/>
      <c r="I488" s="652"/>
      <c r="J488" s="652"/>
      <c r="K488" s="652"/>
      <c r="L488" s="652"/>
      <c r="M488" s="652"/>
      <c r="N488" s="655" t="s">
        <v>3025</v>
      </c>
      <c r="O488" s="653" t="s">
        <v>1632</v>
      </c>
      <c r="P488" s="653" t="s">
        <v>3551</v>
      </c>
    </row>
    <row r="489" spans="2:16" ht="16.5">
      <c r="B489" s="167" t="s">
        <v>668</v>
      </c>
      <c r="E489" s="652"/>
      <c r="F489" s="652"/>
      <c r="G489" s="652"/>
      <c r="H489" s="652"/>
      <c r="I489" s="652"/>
      <c r="J489" s="654" t="s">
        <v>1292</v>
      </c>
      <c r="K489" s="653" t="s">
        <v>1606</v>
      </c>
      <c r="L489" s="655" t="s">
        <v>1598</v>
      </c>
      <c r="M489" s="654" t="s">
        <v>1277</v>
      </c>
      <c r="N489" s="653" t="s">
        <v>1610</v>
      </c>
      <c r="O489" s="653" t="s">
        <v>1606</v>
      </c>
      <c r="P489" s="653" t="s">
        <v>1606</v>
      </c>
    </row>
    <row r="490" spans="2:16" ht="16.5">
      <c r="B490" s="330" t="s">
        <v>3618</v>
      </c>
      <c r="E490" s="652"/>
      <c r="F490" s="652"/>
      <c r="G490" s="652"/>
      <c r="H490" s="652"/>
      <c r="I490" s="652"/>
      <c r="J490" s="652"/>
      <c r="K490" s="652"/>
      <c r="L490" s="652"/>
      <c r="M490" s="652"/>
      <c r="N490" s="652"/>
      <c r="O490" s="652"/>
      <c r="P490" s="655" t="s">
        <v>2306</v>
      </c>
    </row>
    <row r="491" spans="2:16" ht="16.5">
      <c r="B491" s="167" t="s">
        <v>23</v>
      </c>
      <c r="E491" s="652"/>
      <c r="F491" s="652"/>
      <c r="G491" s="653" t="s">
        <v>1271</v>
      </c>
      <c r="H491" s="654" t="s">
        <v>1267</v>
      </c>
      <c r="I491" s="653" t="s">
        <v>1293</v>
      </c>
      <c r="J491" s="654" t="s">
        <v>1294</v>
      </c>
      <c r="K491" s="655" t="s">
        <v>1607</v>
      </c>
      <c r="L491" s="653" t="s">
        <v>1262</v>
      </c>
      <c r="M491" s="653" t="s">
        <v>1250</v>
      </c>
      <c r="N491" s="653" t="s">
        <v>1293</v>
      </c>
      <c r="O491" s="654" t="s">
        <v>1306</v>
      </c>
      <c r="P491" s="653" t="s">
        <v>1596</v>
      </c>
    </row>
    <row r="492" spans="2:16" ht="16.5">
      <c r="B492" s="167" t="s">
        <v>25</v>
      </c>
      <c r="E492" s="652"/>
      <c r="F492" s="653" t="s">
        <v>1274</v>
      </c>
      <c r="G492" s="653" t="s">
        <v>1274</v>
      </c>
      <c r="H492" s="653" t="s">
        <v>1288</v>
      </c>
      <c r="I492" s="653" t="s">
        <v>1256</v>
      </c>
      <c r="J492" s="653" t="s">
        <v>1253</v>
      </c>
      <c r="K492" s="653" t="s">
        <v>1276</v>
      </c>
      <c r="L492" s="653" t="s">
        <v>1266</v>
      </c>
      <c r="M492" s="653" t="s">
        <v>1265</v>
      </c>
      <c r="N492" s="653" t="s">
        <v>1272</v>
      </c>
      <c r="O492" s="657" t="s">
        <v>1275</v>
      </c>
      <c r="P492" s="653" t="s">
        <v>1266</v>
      </c>
    </row>
    <row r="493" spans="2:16" ht="16.5">
      <c r="B493" s="167" t="s">
        <v>688</v>
      </c>
      <c r="E493" s="652"/>
      <c r="F493" s="652"/>
      <c r="G493" s="652"/>
      <c r="H493" s="652"/>
      <c r="I493" s="652"/>
      <c r="J493" s="654" t="s">
        <v>1295</v>
      </c>
      <c r="K493" s="652"/>
      <c r="L493" s="652"/>
      <c r="M493" s="652"/>
      <c r="N493" s="652"/>
      <c r="O493" s="652"/>
      <c r="P493" s="652"/>
    </row>
    <row r="494" spans="2:16" ht="16.5">
      <c r="B494" s="167" t="s">
        <v>2704</v>
      </c>
      <c r="E494" s="652"/>
      <c r="F494" s="652"/>
      <c r="G494" s="652"/>
      <c r="H494" s="652"/>
      <c r="I494" s="652"/>
      <c r="J494" s="652"/>
      <c r="K494" s="652"/>
      <c r="L494" s="652"/>
      <c r="M494" s="652"/>
      <c r="N494" s="652"/>
      <c r="O494" s="655" t="s">
        <v>2299</v>
      </c>
      <c r="P494" s="655" t="s">
        <v>1617</v>
      </c>
    </row>
    <row r="495" spans="2:16" ht="16.5">
      <c r="B495" s="634" t="s">
        <v>1343</v>
      </c>
      <c r="E495" s="652"/>
      <c r="F495" s="652"/>
      <c r="G495" s="652"/>
      <c r="H495" s="652"/>
      <c r="I495" s="652"/>
      <c r="J495" s="652"/>
      <c r="K495" s="653" t="s">
        <v>1630</v>
      </c>
      <c r="L495" s="653" t="s">
        <v>1632</v>
      </c>
      <c r="M495" s="653" t="s">
        <v>1618</v>
      </c>
      <c r="N495" s="655" t="s">
        <v>1615</v>
      </c>
      <c r="O495" s="653" t="s">
        <v>1598</v>
      </c>
      <c r="P495" s="655" t="s">
        <v>1602</v>
      </c>
    </row>
    <row r="496" spans="2:16" ht="16.5">
      <c r="B496" s="313" t="s">
        <v>1350</v>
      </c>
      <c r="E496" s="652"/>
      <c r="F496" s="652"/>
      <c r="G496" s="652"/>
      <c r="H496" s="652"/>
      <c r="I496" s="652"/>
      <c r="J496" s="652"/>
      <c r="K496" s="653" t="s">
        <v>1620</v>
      </c>
      <c r="L496" s="655" t="s">
        <v>1614</v>
      </c>
      <c r="M496" s="655" t="s">
        <v>1609</v>
      </c>
      <c r="N496" s="654" t="s">
        <v>1269</v>
      </c>
      <c r="O496" s="654" t="s">
        <v>1596</v>
      </c>
      <c r="P496" s="652"/>
    </row>
    <row r="497" spans="2:16" ht="16.5">
      <c r="B497" s="313" t="s">
        <v>1340</v>
      </c>
      <c r="E497" s="652"/>
      <c r="F497" s="652"/>
      <c r="G497" s="652"/>
      <c r="H497" s="652"/>
      <c r="I497" s="652"/>
      <c r="J497" s="652"/>
      <c r="K497" s="653" t="s">
        <v>1627</v>
      </c>
      <c r="L497" s="652"/>
      <c r="M497" s="652"/>
      <c r="N497" s="652"/>
      <c r="O497" s="652"/>
      <c r="P497" s="652"/>
    </row>
    <row r="498" spans="2:16" ht="16.5">
      <c r="B498" s="313" t="s">
        <v>1345</v>
      </c>
      <c r="E498" s="652"/>
      <c r="F498" s="652"/>
      <c r="G498" s="652"/>
      <c r="H498" s="652"/>
      <c r="I498" s="652"/>
      <c r="J498" s="652"/>
      <c r="K498" s="653" t="s">
        <v>1621</v>
      </c>
      <c r="L498" s="653" t="s">
        <v>1618</v>
      </c>
      <c r="M498" s="653" t="s">
        <v>1620</v>
      </c>
      <c r="N498" s="653" t="s">
        <v>1621</v>
      </c>
      <c r="O498" s="653" t="s">
        <v>1627</v>
      </c>
      <c r="P498" s="655" t="s">
        <v>1630</v>
      </c>
    </row>
    <row r="499" spans="2:16" ht="16.5">
      <c r="B499" s="314" t="s">
        <v>1669</v>
      </c>
      <c r="E499" s="652"/>
      <c r="F499" s="652"/>
      <c r="G499" s="652"/>
      <c r="H499" s="652"/>
      <c r="I499" s="652"/>
      <c r="J499" s="652"/>
      <c r="K499" s="652"/>
      <c r="L499" s="652"/>
      <c r="M499" s="653" t="s">
        <v>2305</v>
      </c>
      <c r="N499" s="652"/>
      <c r="O499" s="652"/>
      <c r="P499" s="652"/>
    </row>
    <row r="500" spans="2:16" ht="16.5">
      <c r="B500" s="314" t="s">
        <v>2705</v>
      </c>
      <c r="E500" s="652"/>
      <c r="F500" s="652"/>
      <c r="G500" s="652"/>
      <c r="H500" s="652"/>
      <c r="I500" s="652"/>
      <c r="J500" s="652"/>
      <c r="K500" s="652"/>
      <c r="L500" s="652"/>
      <c r="M500" s="652"/>
      <c r="N500" s="652"/>
      <c r="O500" s="655" t="s">
        <v>3023</v>
      </c>
      <c r="P500" s="655" t="s">
        <v>1628</v>
      </c>
    </row>
    <row r="501" spans="2:16" ht="16.5">
      <c r="B501" s="313" t="s">
        <v>1339</v>
      </c>
      <c r="E501" s="652"/>
      <c r="F501" s="652"/>
      <c r="G501" s="652"/>
      <c r="H501" s="652"/>
      <c r="I501" s="652"/>
      <c r="J501" s="652"/>
      <c r="K501" s="653" t="s">
        <v>1629</v>
      </c>
      <c r="L501" s="652"/>
      <c r="M501" s="652"/>
      <c r="N501" s="652"/>
      <c r="O501" s="652"/>
      <c r="P501" s="652"/>
    </row>
    <row r="502" spans="2:16" ht="16.5">
      <c r="B502" s="167" t="s">
        <v>3619</v>
      </c>
      <c r="E502" s="652"/>
      <c r="F502" s="652"/>
      <c r="G502" s="652"/>
      <c r="H502" s="652"/>
      <c r="I502" s="652"/>
      <c r="J502" s="652"/>
      <c r="K502" s="652"/>
      <c r="L502" s="652"/>
      <c r="M502" s="652"/>
      <c r="N502" s="652"/>
      <c r="O502" s="652"/>
      <c r="P502" s="655" t="s">
        <v>3024</v>
      </c>
    </row>
    <row r="503" spans="2:16" ht="16.5">
      <c r="B503" s="167" t="s">
        <v>3620</v>
      </c>
      <c r="E503" s="652"/>
      <c r="F503" s="652"/>
      <c r="G503" s="652"/>
      <c r="H503" s="652"/>
      <c r="I503" s="652"/>
      <c r="J503" s="652"/>
      <c r="K503" s="652"/>
      <c r="L503" s="652"/>
      <c r="M503" s="652"/>
      <c r="N503" s="652"/>
      <c r="O503" s="652"/>
      <c r="P503" s="655" t="s">
        <v>2299</v>
      </c>
    </row>
    <row r="504" spans="2:16" ht="16.5">
      <c r="B504" s="330" t="s">
        <v>2194</v>
      </c>
      <c r="E504" s="652"/>
      <c r="F504" s="652"/>
      <c r="G504" s="652"/>
      <c r="H504" s="652"/>
      <c r="I504" s="652"/>
      <c r="J504" s="652"/>
      <c r="K504" s="652"/>
      <c r="L504" s="652"/>
      <c r="M504" s="652"/>
      <c r="N504" s="655" t="s">
        <v>3023</v>
      </c>
      <c r="O504" s="653" t="s">
        <v>1952</v>
      </c>
      <c r="P504" s="653" t="s">
        <v>3550</v>
      </c>
    </row>
    <row r="505" spans="2:16" ht="16.5">
      <c r="B505" s="167" t="s">
        <v>651</v>
      </c>
      <c r="E505" s="652"/>
      <c r="F505" s="652"/>
      <c r="G505" s="652"/>
      <c r="H505" s="652"/>
      <c r="I505" s="652"/>
      <c r="J505" s="653" t="s">
        <v>1296</v>
      </c>
      <c r="K505" s="653" t="s">
        <v>1284</v>
      </c>
      <c r="L505" s="653" t="s">
        <v>1268</v>
      </c>
      <c r="M505" s="653" t="s">
        <v>1285</v>
      </c>
      <c r="N505" s="655" t="s">
        <v>1283</v>
      </c>
      <c r="O505" s="653" t="s">
        <v>1273</v>
      </c>
      <c r="P505" s="653" t="s">
        <v>1271</v>
      </c>
    </row>
    <row r="506" spans="2:16" ht="16.5">
      <c r="B506" s="167" t="s">
        <v>27</v>
      </c>
      <c r="E506" s="652"/>
      <c r="F506" s="652"/>
      <c r="G506" s="653" t="s">
        <v>1265</v>
      </c>
      <c r="H506" s="654" t="s">
        <v>1270</v>
      </c>
      <c r="I506" s="653" t="s">
        <v>1261</v>
      </c>
      <c r="J506" s="653" t="s">
        <v>1293</v>
      </c>
      <c r="K506" s="654" t="s">
        <v>1277</v>
      </c>
      <c r="L506" s="653" t="s">
        <v>1602</v>
      </c>
      <c r="M506" s="653" t="s">
        <v>1601</v>
      </c>
      <c r="N506" s="653" t="s">
        <v>1601</v>
      </c>
      <c r="O506" s="654" t="s">
        <v>1608</v>
      </c>
      <c r="P506" s="652"/>
    </row>
    <row r="507" spans="2:16" ht="16.5">
      <c r="B507" s="167" t="s">
        <v>682</v>
      </c>
      <c r="E507" s="652"/>
      <c r="F507" s="652"/>
      <c r="G507" s="652"/>
      <c r="H507" s="652"/>
      <c r="I507" s="652"/>
      <c r="J507" s="655" t="s">
        <v>1290</v>
      </c>
      <c r="K507" s="653" t="s">
        <v>1265</v>
      </c>
      <c r="L507" s="654" t="s">
        <v>1267</v>
      </c>
      <c r="M507" s="653" t="s">
        <v>1286</v>
      </c>
      <c r="N507" s="653" t="s">
        <v>1268</v>
      </c>
      <c r="O507" s="655" t="s">
        <v>1289</v>
      </c>
      <c r="P507" s="654" t="s">
        <v>1270</v>
      </c>
    </row>
    <row r="508" spans="2:16" ht="16.5">
      <c r="B508" s="167" t="s">
        <v>2700</v>
      </c>
      <c r="E508" s="652"/>
      <c r="F508" s="652"/>
      <c r="G508" s="652"/>
      <c r="H508" s="652"/>
      <c r="I508" s="652"/>
      <c r="J508" s="652"/>
      <c r="K508" s="652"/>
      <c r="L508" s="652"/>
      <c r="M508" s="652"/>
      <c r="N508" s="652"/>
      <c r="O508" s="655" t="s">
        <v>3017</v>
      </c>
      <c r="P508" s="655" t="s">
        <v>1605</v>
      </c>
    </row>
    <row r="509" spans="2:16" ht="16.5">
      <c r="B509" s="167" t="s">
        <v>2726</v>
      </c>
      <c r="E509" s="652"/>
      <c r="F509" s="652"/>
      <c r="G509" s="652"/>
      <c r="H509" s="652"/>
      <c r="I509" s="652"/>
      <c r="J509" s="652"/>
      <c r="K509" s="652"/>
      <c r="L509" s="652"/>
      <c r="M509" s="652"/>
      <c r="N509" s="652"/>
      <c r="O509" s="655" t="s">
        <v>3021</v>
      </c>
      <c r="P509" s="653" t="s">
        <v>3546</v>
      </c>
    </row>
    <row r="510" spans="2:16" ht="16.5">
      <c r="B510" s="167" t="s">
        <v>3621</v>
      </c>
      <c r="E510" s="652"/>
      <c r="F510" s="652"/>
      <c r="G510" s="652"/>
      <c r="H510" s="652"/>
      <c r="I510" s="652"/>
      <c r="J510" s="652"/>
      <c r="K510" s="652"/>
      <c r="L510" s="652"/>
      <c r="M510" s="652"/>
      <c r="N510" s="652"/>
      <c r="O510" s="652"/>
      <c r="P510" s="653" t="s">
        <v>3555</v>
      </c>
    </row>
    <row r="511" spans="2:16" ht="16.5">
      <c r="B511" s="167" t="s">
        <v>3622</v>
      </c>
      <c r="E511" s="652"/>
      <c r="F511" s="652"/>
      <c r="G511" s="652"/>
      <c r="H511" s="652"/>
      <c r="I511" s="652"/>
      <c r="J511" s="652"/>
      <c r="K511" s="652"/>
      <c r="L511" s="652"/>
      <c r="M511" s="652"/>
      <c r="N511" s="652"/>
      <c r="O511" s="652"/>
      <c r="P511" s="653" t="s">
        <v>3033</v>
      </c>
    </row>
    <row r="512" spans="2:16" ht="16.5">
      <c r="B512" s="167" t="s">
        <v>154</v>
      </c>
      <c r="E512" s="652"/>
      <c r="F512" s="652"/>
      <c r="G512" s="652"/>
      <c r="H512" s="652"/>
      <c r="I512" s="655" t="s">
        <v>1289</v>
      </c>
      <c r="J512" s="653" t="s">
        <v>1265</v>
      </c>
      <c r="K512" s="657" t="s">
        <v>1275</v>
      </c>
      <c r="L512" s="653" t="s">
        <v>1256</v>
      </c>
      <c r="M512" s="653" t="s">
        <v>1288</v>
      </c>
      <c r="N512" s="653" t="s">
        <v>1257</v>
      </c>
      <c r="O512" s="653" t="s">
        <v>1265</v>
      </c>
      <c r="P512" s="653" t="s">
        <v>1276</v>
      </c>
    </row>
    <row r="513" spans="2:16" ht="16.5">
      <c r="B513" s="330" t="s">
        <v>2206</v>
      </c>
      <c r="E513" s="652"/>
      <c r="F513" s="652"/>
      <c r="G513" s="652"/>
      <c r="H513" s="652"/>
      <c r="I513" s="656"/>
      <c r="J513" s="652"/>
      <c r="K513" s="652"/>
      <c r="L513" s="652"/>
      <c r="M513" s="652"/>
      <c r="N513" s="655" t="s">
        <v>2307</v>
      </c>
      <c r="O513" s="655" t="s">
        <v>1618</v>
      </c>
      <c r="P513" s="655" t="s">
        <v>1612</v>
      </c>
    </row>
    <row r="514" spans="2:16" ht="16.5">
      <c r="B514" s="167" t="s">
        <v>669</v>
      </c>
      <c r="E514" s="652"/>
      <c r="F514" s="652"/>
      <c r="G514" s="652"/>
      <c r="H514" s="652"/>
      <c r="I514" s="652"/>
      <c r="J514" s="654" t="s">
        <v>1297</v>
      </c>
      <c r="K514" s="654" t="s">
        <v>1608</v>
      </c>
      <c r="L514" s="655" t="s">
        <v>1616</v>
      </c>
      <c r="M514" s="653" t="s">
        <v>1612</v>
      </c>
      <c r="N514" s="653" t="s">
        <v>1606</v>
      </c>
      <c r="O514" s="653" t="s">
        <v>1597</v>
      </c>
      <c r="P514" s="655" t="s">
        <v>1603</v>
      </c>
    </row>
    <row r="515" spans="2:16" ht="16.5">
      <c r="B515" s="167" t="s">
        <v>2715</v>
      </c>
      <c r="E515" s="652"/>
      <c r="F515" s="652"/>
      <c r="G515" s="652"/>
      <c r="H515" s="652"/>
      <c r="I515" s="652"/>
      <c r="J515" s="652"/>
      <c r="K515" s="652"/>
      <c r="L515" s="652"/>
      <c r="M515" s="652"/>
      <c r="N515" s="652"/>
      <c r="O515" s="655" t="s">
        <v>2300</v>
      </c>
      <c r="P515" s="655" t="s">
        <v>1619</v>
      </c>
    </row>
    <row r="516" spans="2:16" ht="16.5">
      <c r="B516" s="167" t="s">
        <v>29</v>
      </c>
      <c r="E516" s="652"/>
      <c r="F516" s="652"/>
      <c r="G516" s="653" t="s">
        <v>1266</v>
      </c>
      <c r="H516" s="653" t="s">
        <v>1254</v>
      </c>
      <c r="I516" s="653" t="s">
        <v>1257</v>
      </c>
      <c r="J516" s="654" t="s">
        <v>1252</v>
      </c>
      <c r="K516" s="654" t="s">
        <v>1306</v>
      </c>
      <c r="L516" s="653" t="s">
        <v>1595</v>
      </c>
      <c r="M516" s="654" t="s">
        <v>1599</v>
      </c>
      <c r="N516" s="652"/>
      <c r="O516" s="652"/>
      <c r="P516" s="652"/>
    </row>
    <row r="517" spans="2:16" ht="16.5">
      <c r="B517" s="167" t="s">
        <v>142</v>
      </c>
      <c r="E517" s="652"/>
      <c r="F517" s="652"/>
      <c r="G517" s="652"/>
      <c r="H517" s="653" t="s">
        <v>1285</v>
      </c>
      <c r="I517" s="655" t="s">
        <v>1283</v>
      </c>
      <c r="J517" s="653" t="s">
        <v>1271</v>
      </c>
      <c r="K517" s="653" t="s">
        <v>1288</v>
      </c>
      <c r="L517" s="653" t="s">
        <v>1288</v>
      </c>
      <c r="M517" s="653" t="s">
        <v>1273</v>
      </c>
      <c r="N517" s="653" t="s">
        <v>1254</v>
      </c>
      <c r="O517" s="653" t="s">
        <v>1271</v>
      </c>
      <c r="P517" s="657" t="s">
        <v>1275</v>
      </c>
    </row>
    <row r="518" spans="2:16" ht="16.5">
      <c r="B518" s="167" t="s">
        <v>643</v>
      </c>
      <c r="E518" s="652"/>
      <c r="F518" s="652"/>
      <c r="G518" s="652"/>
      <c r="H518" s="652"/>
      <c r="I518" s="652"/>
      <c r="J518" s="653" t="s">
        <v>1268</v>
      </c>
      <c r="K518" s="653" t="s">
        <v>1296</v>
      </c>
      <c r="L518" s="653" t="s">
        <v>1296</v>
      </c>
      <c r="M518" s="653" t="s">
        <v>1262</v>
      </c>
      <c r="N518" s="653" t="s">
        <v>1250</v>
      </c>
      <c r="O518" s="653" t="s">
        <v>1296</v>
      </c>
      <c r="P518" s="654" t="s">
        <v>1306</v>
      </c>
    </row>
    <row r="519" spans="2:16" ht="16.5">
      <c r="B519" s="313" t="s">
        <v>1349</v>
      </c>
      <c r="E519" s="652"/>
      <c r="F519" s="652"/>
      <c r="G519" s="652"/>
      <c r="H519" s="652"/>
      <c r="I519" s="652"/>
      <c r="J519" s="652"/>
      <c r="K519" s="653" t="s">
        <v>1617</v>
      </c>
      <c r="L519" s="653" t="s">
        <v>1626</v>
      </c>
      <c r="M519" s="655" t="s">
        <v>1614</v>
      </c>
      <c r="N519" s="653" t="s">
        <v>1602</v>
      </c>
      <c r="O519" s="653" t="s">
        <v>1601</v>
      </c>
      <c r="P519" s="655" t="s">
        <v>1607</v>
      </c>
    </row>
    <row r="520" spans="2:16" ht="16.5">
      <c r="B520" s="330" t="s">
        <v>2212</v>
      </c>
      <c r="E520" s="652"/>
      <c r="F520" s="652"/>
      <c r="G520" s="652"/>
      <c r="H520" s="652"/>
      <c r="I520" s="652"/>
      <c r="J520" s="652"/>
      <c r="K520" s="652"/>
      <c r="L520" s="652"/>
      <c r="M520" s="652"/>
      <c r="N520" s="655" t="s">
        <v>2310</v>
      </c>
      <c r="O520" s="654" t="s">
        <v>3551</v>
      </c>
      <c r="P520" s="652"/>
    </row>
    <row r="521" spans="2:16" ht="16.5">
      <c r="B521" s="167" t="s">
        <v>683</v>
      </c>
      <c r="E521" s="652"/>
      <c r="F521" s="652"/>
      <c r="G521" s="652"/>
      <c r="H521" s="652"/>
      <c r="I521" s="652"/>
      <c r="J521" s="653" t="s">
        <v>1285</v>
      </c>
      <c r="K521" s="655" t="s">
        <v>1289</v>
      </c>
      <c r="L521" s="653" t="s">
        <v>1282</v>
      </c>
      <c r="M521" s="653" t="s">
        <v>1256</v>
      </c>
      <c r="N521" s="653" t="s">
        <v>1274</v>
      </c>
      <c r="O521" s="653" t="s">
        <v>1288</v>
      </c>
      <c r="P521" s="653" t="s">
        <v>1272</v>
      </c>
    </row>
    <row r="522" spans="2:16" ht="16.5">
      <c r="B522" s="167" t="s">
        <v>2716</v>
      </c>
      <c r="E522" s="652"/>
      <c r="F522" s="652"/>
      <c r="G522" s="652"/>
      <c r="H522" s="652"/>
      <c r="I522" s="652"/>
      <c r="J522" s="652"/>
      <c r="K522" s="652"/>
      <c r="L522" s="652"/>
      <c r="M522" s="652"/>
      <c r="N522" s="652"/>
      <c r="O522" s="655" t="s">
        <v>3029</v>
      </c>
      <c r="P522" s="655" t="s">
        <v>1622</v>
      </c>
    </row>
    <row r="523" spans="2:16" ht="16.5">
      <c r="B523" s="167" t="s">
        <v>3623</v>
      </c>
      <c r="E523" s="652"/>
      <c r="F523" s="652"/>
      <c r="G523" s="652"/>
      <c r="H523" s="652"/>
      <c r="I523" s="652"/>
      <c r="J523" s="652"/>
      <c r="K523" s="652"/>
      <c r="L523" s="652"/>
      <c r="M523" s="652"/>
      <c r="N523" s="652"/>
      <c r="O523" s="652"/>
      <c r="P523" s="655" t="s">
        <v>3030</v>
      </c>
    </row>
    <row r="524" spans="2:16" ht="16.5">
      <c r="B524" s="314" t="s">
        <v>1690</v>
      </c>
      <c r="E524" s="652"/>
      <c r="F524" s="652"/>
      <c r="G524" s="652"/>
      <c r="H524" s="652"/>
      <c r="I524" s="652"/>
      <c r="J524" s="652"/>
      <c r="K524" s="652"/>
      <c r="L524" s="652"/>
      <c r="M524" s="653" t="s">
        <v>2307</v>
      </c>
      <c r="N524" s="653" t="s">
        <v>3035</v>
      </c>
      <c r="O524" s="653" t="s">
        <v>3557</v>
      </c>
      <c r="P524" s="653" t="s">
        <v>6123</v>
      </c>
    </row>
    <row r="525" spans="2:16" ht="16.5">
      <c r="B525" s="167" t="s">
        <v>654</v>
      </c>
      <c r="E525" s="652"/>
      <c r="F525" s="652"/>
      <c r="G525" s="652"/>
      <c r="H525" s="652"/>
      <c r="I525" s="652"/>
      <c r="J525" s="653" t="s">
        <v>1298</v>
      </c>
      <c r="K525" s="655" t="s">
        <v>1283</v>
      </c>
      <c r="L525" s="653" t="s">
        <v>1254</v>
      </c>
      <c r="M525" s="653" t="s">
        <v>1257</v>
      </c>
      <c r="N525" s="653" t="s">
        <v>1253</v>
      </c>
      <c r="O525" s="654" t="s">
        <v>1267</v>
      </c>
      <c r="P525" s="653" t="s">
        <v>1296</v>
      </c>
    </row>
    <row r="526" spans="2:16" ht="16.5">
      <c r="B526" s="167" t="s">
        <v>653</v>
      </c>
      <c r="E526" s="652"/>
      <c r="F526" s="652"/>
      <c r="G526" s="652"/>
      <c r="H526" s="652"/>
      <c r="I526" s="652"/>
      <c r="J526" s="653" t="s">
        <v>1262</v>
      </c>
      <c r="K526" s="653" t="s">
        <v>1293</v>
      </c>
      <c r="L526" s="655" t="s">
        <v>1289</v>
      </c>
      <c r="M526" s="653" t="s">
        <v>1272</v>
      </c>
      <c r="N526" s="654" t="s">
        <v>1270</v>
      </c>
      <c r="O526" s="653" t="s">
        <v>1286</v>
      </c>
      <c r="P526" s="655" t="s">
        <v>1289</v>
      </c>
    </row>
    <row r="527" spans="2:16" ht="16.5">
      <c r="B527" s="314" t="s">
        <v>1692</v>
      </c>
      <c r="E527" s="652"/>
      <c r="F527" s="652"/>
      <c r="G527" s="652"/>
      <c r="H527" s="652"/>
      <c r="I527" s="652"/>
      <c r="J527" s="652"/>
      <c r="K527" s="652"/>
      <c r="L527" s="652"/>
      <c r="M527" s="653" t="s">
        <v>2310</v>
      </c>
      <c r="N527" s="653" t="s">
        <v>3036</v>
      </c>
      <c r="O527" s="652"/>
      <c r="P527" s="652"/>
    </row>
    <row r="528" spans="2:16" ht="16.5">
      <c r="B528" s="313" t="s">
        <v>1338</v>
      </c>
      <c r="E528" s="652"/>
      <c r="F528" s="652"/>
      <c r="G528" s="652"/>
      <c r="H528" s="652"/>
      <c r="I528" s="652"/>
      <c r="J528" s="652"/>
      <c r="K528" s="653" t="s">
        <v>1631</v>
      </c>
      <c r="L528" s="652"/>
      <c r="M528" s="652"/>
      <c r="N528" s="652"/>
      <c r="O528" s="652"/>
      <c r="P528" s="652"/>
    </row>
    <row r="529" spans="2:16" ht="16.5">
      <c r="B529" s="167" t="s">
        <v>158</v>
      </c>
      <c r="E529" s="652"/>
      <c r="F529" s="652"/>
      <c r="G529" s="652"/>
      <c r="H529" s="652"/>
      <c r="I529" s="655" t="s">
        <v>1299</v>
      </c>
      <c r="J529" s="653" t="s">
        <v>1254</v>
      </c>
      <c r="K529" s="654" t="s">
        <v>1252</v>
      </c>
      <c r="L529" s="654" t="s">
        <v>1306</v>
      </c>
      <c r="M529" s="654" t="s">
        <v>1604</v>
      </c>
      <c r="N529" s="652"/>
      <c r="O529" s="652"/>
      <c r="P529" s="652"/>
    </row>
    <row r="530" spans="2:16" ht="16.5">
      <c r="B530" s="314" t="s">
        <v>1749</v>
      </c>
      <c r="E530" s="652"/>
      <c r="F530" s="652"/>
      <c r="G530" s="652"/>
      <c r="H530" s="652"/>
      <c r="I530" s="652"/>
      <c r="J530" s="652"/>
      <c r="K530" s="652"/>
      <c r="L530" s="652"/>
      <c r="M530" s="655" t="s">
        <v>2299</v>
      </c>
      <c r="N530" s="653" t="s">
        <v>1624</v>
      </c>
      <c r="O530" s="655" t="s">
        <v>1615</v>
      </c>
      <c r="P530" s="653" t="s">
        <v>1600</v>
      </c>
    </row>
    <row r="531" spans="2:16" ht="16.5">
      <c r="B531" s="330" t="s">
        <v>2201</v>
      </c>
      <c r="E531" s="652"/>
      <c r="F531" s="652"/>
      <c r="G531" s="652"/>
      <c r="H531" s="652"/>
      <c r="I531" s="652"/>
      <c r="J531" s="652"/>
      <c r="K531" s="652"/>
      <c r="L531" s="652"/>
      <c r="M531" s="652"/>
      <c r="N531" s="655" t="s">
        <v>3022</v>
      </c>
      <c r="O531" s="653" t="s">
        <v>1953</v>
      </c>
      <c r="P531" s="652"/>
    </row>
    <row r="532" spans="2:16" ht="16.5">
      <c r="B532" s="167" t="s">
        <v>638</v>
      </c>
      <c r="E532" s="652"/>
      <c r="F532" s="652"/>
      <c r="G532" s="652"/>
      <c r="H532" s="652"/>
      <c r="I532" s="652"/>
      <c r="J532" s="654" t="s">
        <v>1300</v>
      </c>
      <c r="K532" s="655" t="s">
        <v>1609</v>
      </c>
      <c r="L532" s="654" t="s">
        <v>1298</v>
      </c>
      <c r="M532" s="653" t="s">
        <v>1602</v>
      </c>
      <c r="N532" s="655" t="s">
        <v>1607</v>
      </c>
      <c r="O532" s="653" t="s">
        <v>1284</v>
      </c>
      <c r="P532" s="653" t="s">
        <v>1261</v>
      </c>
    </row>
    <row r="533" spans="2:16" ht="16.5">
      <c r="B533" s="314" t="s">
        <v>1670</v>
      </c>
      <c r="E533" s="652"/>
      <c r="F533" s="652"/>
      <c r="G533" s="652"/>
      <c r="H533" s="652"/>
      <c r="I533" s="652"/>
      <c r="J533" s="652"/>
      <c r="K533" s="652"/>
      <c r="L533" s="652"/>
      <c r="M533" s="653" t="s">
        <v>2303</v>
      </c>
      <c r="N533" s="652"/>
      <c r="O533" s="652"/>
      <c r="P533" s="652"/>
    </row>
    <row r="534" spans="2:16" ht="16.5">
      <c r="B534" s="330" t="s">
        <v>2204</v>
      </c>
      <c r="E534" s="652"/>
      <c r="F534" s="652"/>
      <c r="G534" s="652"/>
      <c r="H534" s="652"/>
      <c r="I534" s="652"/>
      <c r="J534" s="652"/>
      <c r="K534" s="652"/>
      <c r="L534" s="652"/>
      <c r="M534" s="652"/>
      <c r="N534" s="653" t="s">
        <v>3024</v>
      </c>
      <c r="O534" s="652"/>
      <c r="P534" s="652"/>
    </row>
    <row r="535" spans="2:16" ht="16.5">
      <c r="B535" s="167" t="s">
        <v>1649</v>
      </c>
      <c r="E535" s="652"/>
      <c r="F535" s="652"/>
      <c r="G535" s="652"/>
      <c r="H535" s="652"/>
      <c r="I535" s="652"/>
      <c r="J535" s="652"/>
      <c r="K535" s="652"/>
      <c r="L535" s="653" t="s">
        <v>1624</v>
      </c>
      <c r="M535" s="653" t="s">
        <v>1617</v>
      </c>
      <c r="N535" s="655" t="s">
        <v>1617</v>
      </c>
      <c r="O535" s="653" t="s">
        <v>1612</v>
      </c>
      <c r="P535" s="653" t="s">
        <v>1613</v>
      </c>
    </row>
    <row r="536" spans="2:16" ht="16.5">
      <c r="B536" s="167" t="s">
        <v>2706</v>
      </c>
      <c r="E536" s="652"/>
      <c r="F536" s="652"/>
      <c r="G536" s="652"/>
      <c r="H536" s="652"/>
      <c r="I536" s="652"/>
      <c r="J536" s="652"/>
      <c r="K536" s="652"/>
      <c r="L536" s="652"/>
      <c r="M536" s="652"/>
      <c r="N536" s="652"/>
      <c r="O536" s="655" t="s">
        <v>3031</v>
      </c>
      <c r="P536" s="653" t="s">
        <v>6113</v>
      </c>
    </row>
    <row r="537" spans="2:16" ht="16.5">
      <c r="B537" s="167" t="s">
        <v>2819</v>
      </c>
      <c r="E537" s="652"/>
      <c r="F537" s="652"/>
      <c r="G537" s="652"/>
      <c r="H537" s="652"/>
      <c r="I537" s="652"/>
      <c r="J537" s="652"/>
      <c r="K537" s="652"/>
      <c r="L537" s="652"/>
      <c r="M537" s="652"/>
      <c r="N537" s="652"/>
      <c r="O537" s="655" t="s">
        <v>2303</v>
      </c>
      <c r="P537" s="653" t="s">
        <v>3548</v>
      </c>
    </row>
    <row r="538" spans="2:16" ht="16.5">
      <c r="B538" s="330" t="s">
        <v>2214</v>
      </c>
      <c r="E538" s="652"/>
      <c r="F538" s="652"/>
      <c r="G538" s="652"/>
      <c r="H538" s="652"/>
      <c r="I538" s="652"/>
      <c r="J538" s="652"/>
      <c r="K538" s="652"/>
      <c r="L538" s="652"/>
      <c r="M538" s="652"/>
      <c r="N538" s="653" t="s">
        <v>3030</v>
      </c>
      <c r="O538" s="652"/>
      <c r="P538" s="652"/>
    </row>
    <row r="539" spans="2:16" ht="16.5">
      <c r="B539" s="167" t="s">
        <v>3624</v>
      </c>
      <c r="E539" s="652"/>
      <c r="F539" s="652"/>
      <c r="G539" s="652"/>
      <c r="H539" s="652"/>
      <c r="I539" s="652"/>
      <c r="J539" s="652"/>
      <c r="K539" s="652"/>
      <c r="L539" s="652"/>
      <c r="M539" s="652"/>
      <c r="N539" s="652"/>
      <c r="O539" s="652"/>
      <c r="P539" s="653" t="s">
        <v>3557</v>
      </c>
    </row>
    <row r="540" spans="2:16" ht="16.5">
      <c r="B540" s="167" t="s">
        <v>3625</v>
      </c>
      <c r="E540" s="652"/>
      <c r="F540" s="652"/>
      <c r="G540" s="652"/>
      <c r="H540" s="652"/>
      <c r="I540" s="652"/>
      <c r="J540" s="652"/>
      <c r="K540" s="652"/>
      <c r="L540" s="652"/>
      <c r="M540" s="652"/>
      <c r="N540" s="652"/>
      <c r="O540" s="652"/>
      <c r="P540" s="655" t="s">
        <v>3019</v>
      </c>
    </row>
    <row r="541" spans="2:16" ht="16.5">
      <c r="B541" s="167" t="s">
        <v>31</v>
      </c>
      <c r="E541" s="653" t="s">
        <v>1291</v>
      </c>
      <c r="F541" s="653" t="s">
        <v>1276</v>
      </c>
      <c r="G541" s="653" t="s">
        <v>1291</v>
      </c>
      <c r="H541" s="653" t="s">
        <v>1271</v>
      </c>
      <c r="I541" s="657" t="s">
        <v>1275</v>
      </c>
      <c r="J541" s="657" t="s">
        <v>1275</v>
      </c>
      <c r="K541" s="653" t="s">
        <v>1274</v>
      </c>
      <c r="L541" s="657" t="s">
        <v>1275</v>
      </c>
      <c r="M541" s="653" t="s">
        <v>1274</v>
      </c>
      <c r="N541" s="657" t="s">
        <v>1275</v>
      </c>
      <c r="O541" s="653" t="s">
        <v>1276</v>
      </c>
      <c r="P541" s="653" t="s">
        <v>1291</v>
      </c>
    </row>
    <row r="542" spans="2:16" ht="16.5">
      <c r="B542" s="167" t="s">
        <v>2710</v>
      </c>
      <c r="E542" s="652"/>
      <c r="F542" s="652"/>
      <c r="G542" s="652"/>
      <c r="H542" s="652"/>
      <c r="I542" s="652"/>
      <c r="J542" s="652"/>
      <c r="K542" s="652"/>
      <c r="L542" s="652"/>
      <c r="M542" s="652"/>
      <c r="N542" s="652"/>
      <c r="O542" s="655" t="s">
        <v>3024</v>
      </c>
      <c r="P542" s="655" t="s">
        <v>1618</v>
      </c>
    </row>
    <row r="543" spans="2:16" ht="16.5">
      <c r="B543" s="167" t="s">
        <v>694</v>
      </c>
      <c r="E543" s="652"/>
      <c r="F543" s="652"/>
      <c r="G543" s="652"/>
      <c r="H543" s="652"/>
      <c r="I543" s="652"/>
      <c r="J543" s="653" t="s">
        <v>1299</v>
      </c>
      <c r="K543" s="653" t="s">
        <v>1299</v>
      </c>
      <c r="L543" s="653" t="s">
        <v>1293</v>
      </c>
      <c r="M543" s="653" t="s">
        <v>1296</v>
      </c>
      <c r="N543" s="653" t="s">
        <v>1262</v>
      </c>
      <c r="O543" s="654" t="s">
        <v>1298</v>
      </c>
      <c r="P543" s="653" t="s">
        <v>1599</v>
      </c>
    </row>
    <row r="544" spans="2:16" ht="16.5">
      <c r="B544" s="330" t="s">
        <v>2207</v>
      </c>
      <c r="E544" s="652"/>
      <c r="F544" s="652"/>
      <c r="G544" s="652"/>
      <c r="H544" s="652"/>
      <c r="I544" s="652"/>
      <c r="J544" s="652"/>
      <c r="K544" s="652"/>
      <c r="L544" s="652"/>
      <c r="M544" s="652"/>
      <c r="N544" s="655" t="s">
        <v>3026</v>
      </c>
      <c r="O544" s="653" t="s">
        <v>3547</v>
      </c>
      <c r="P544" s="652"/>
    </row>
    <row r="545" spans="2:16" ht="16.5">
      <c r="B545" s="167" t="s">
        <v>660</v>
      </c>
      <c r="E545" s="652"/>
      <c r="F545" s="652"/>
      <c r="G545" s="652"/>
      <c r="H545" s="652"/>
      <c r="I545" s="652"/>
      <c r="J545" s="654" t="s">
        <v>1301</v>
      </c>
      <c r="K545" s="653" t="s">
        <v>1610</v>
      </c>
      <c r="L545" s="653" t="s">
        <v>1597</v>
      </c>
      <c r="M545" s="653" t="s">
        <v>1610</v>
      </c>
      <c r="N545" s="653" t="s">
        <v>1595</v>
      </c>
      <c r="O545" s="654" t="s">
        <v>1599</v>
      </c>
      <c r="P545" s="652"/>
    </row>
    <row r="546" spans="2:16" ht="16.5">
      <c r="B546" s="167" t="s">
        <v>3626</v>
      </c>
      <c r="E546" s="652"/>
      <c r="F546" s="652"/>
      <c r="G546" s="652"/>
      <c r="H546" s="652"/>
      <c r="I546" s="652"/>
      <c r="J546" s="652"/>
      <c r="K546" s="652"/>
      <c r="L546" s="652"/>
      <c r="M546" s="652"/>
      <c r="N546" s="652"/>
      <c r="O546" s="652"/>
      <c r="P546" s="655" t="s">
        <v>2311</v>
      </c>
    </row>
    <row r="547" spans="2:16" ht="16.5">
      <c r="B547" s="330" t="s">
        <v>3666</v>
      </c>
      <c r="E547" s="652"/>
      <c r="F547" s="652"/>
      <c r="G547" s="652"/>
      <c r="H547" s="652"/>
      <c r="I547" s="652"/>
      <c r="J547" s="652"/>
      <c r="K547" s="652"/>
      <c r="L547" s="652"/>
      <c r="M547" s="652"/>
      <c r="N547" s="652"/>
      <c r="O547" s="652"/>
      <c r="P547" s="655" t="s">
        <v>3029</v>
      </c>
    </row>
    <row r="548" spans="2:16" ht="16.5">
      <c r="B548" s="167" t="s">
        <v>686</v>
      </c>
      <c r="E548" s="652"/>
      <c r="F548" s="652"/>
      <c r="G548" s="652"/>
      <c r="H548" s="652"/>
      <c r="I548" s="652"/>
      <c r="J548" s="654" t="s">
        <v>1302</v>
      </c>
      <c r="K548" s="653" t="s">
        <v>1611</v>
      </c>
      <c r="L548" s="653" t="s">
        <v>1612</v>
      </c>
      <c r="M548" s="654" t="s">
        <v>1596</v>
      </c>
      <c r="N548" s="653" t="s">
        <v>1627</v>
      </c>
      <c r="O548" s="655" t="s">
        <v>1616</v>
      </c>
      <c r="P548" s="653" t="s">
        <v>1610</v>
      </c>
    </row>
    <row r="549" spans="2:16" ht="16.5">
      <c r="B549" s="167" t="s">
        <v>33</v>
      </c>
      <c r="E549" s="652"/>
      <c r="F549" s="653" t="s">
        <v>1273</v>
      </c>
      <c r="G549" s="653" t="s">
        <v>1288</v>
      </c>
      <c r="H549" s="653" t="s">
        <v>1291</v>
      </c>
      <c r="I549" s="653" t="s">
        <v>1282</v>
      </c>
      <c r="J549" s="653" t="s">
        <v>1266</v>
      </c>
      <c r="K549" s="653" t="s">
        <v>1282</v>
      </c>
      <c r="L549" s="653" t="s">
        <v>1271</v>
      </c>
      <c r="M549" s="653" t="s">
        <v>1276</v>
      </c>
      <c r="N549" s="654" t="s">
        <v>1267</v>
      </c>
      <c r="O549" s="655" t="s">
        <v>1283</v>
      </c>
      <c r="P549" s="653" t="s">
        <v>1273</v>
      </c>
    </row>
    <row r="550" spans="2:16" ht="16.5">
      <c r="B550" s="313" t="s">
        <v>1361</v>
      </c>
      <c r="E550" s="652"/>
      <c r="F550" s="652"/>
      <c r="G550" s="652"/>
      <c r="H550" s="652"/>
      <c r="I550" s="652"/>
      <c r="J550" s="652"/>
      <c r="K550" s="653" t="s">
        <v>1624</v>
      </c>
      <c r="L550" s="652"/>
      <c r="M550" s="652"/>
      <c r="N550" s="652"/>
      <c r="O550" s="652"/>
      <c r="P550" s="652"/>
    </row>
    <row r="551" spans="2:16" ht="16.5">
      <c r="B551" s="167" t="s">
        <v>35</v>
      </c>
      <c r="E551" s="652"/>
      <c r="F551" s="653" t="s">
        <v>1271</v>
      </c>
      <c r="G551" s="654" t="s">
        <v>1303</v>
      </c>
      <c r="H551" s="653" t="s">
        <v>1299</v>
      </c>
      <c r="I551" s="653" t="s">
        <v>1296</v>
      </c>
      <c r="J551" s="654" t="s">
        <v>1304</v>
      </c>
      <c r="K551" s="653" t="s">
        <v>1612</v>
      </c>
      <c r="L551" s="654" t="s">
        <v>1604</v>
      </c>
      <c r="M551" s="652"/>
      <c r="N551" s="652"/>
      <c r="O551" s="652"/>
      <c r="P551" s="652"/>
    </row>
    <row r="552" spans="2:16" ht="16.5">
      <c r="B552" s="167" t="s">
        <v>37</v>
      </c>
      <c r="E552" s="652"/>
      <c r="F552" s="653" t="s">
        <v>1253</v>
      </c>
      <c r="G552" s="654" t="s">
        <v>1305</v>
      </c>
      <c r="H552" s="655" t="s">
        <v>1289</v>
      </c>
      <c r="I552" s="653" t="s">
        <v>1253</v>
      </c>
      <c r="J552" s="653" t="s">
        <v>1272</v>
      </c>
      <c r="K552" s="654" t="s">
        <v>1267</v>
      </c>
      <c r="L552" s="653" t="s">
        <v>1299</v>
      </c>
      <c r="M552" s="653" t="s">
        <v>1268</v>
      </c>
      <c r="N552" s="655" t="s">
        <v>1290</v>
      </c>
      <c r="O552" s="654" t="s">
        <v>1270</v>
      </c>
      <c r="P552" s="653" t="s">
        <v>1280</v>
      </c>
    </row>
    <row r="553" spans="2:16" ht="16.5">
      <c r="B553" s="167" t="s">
        <v>143</v>
      </c>
      <c r="E553" s="652"/>
      <c r="F553" s="652"/>
      <c r="G553" s="652"/>
      <c r="H553" s="655" t="s">
        <v>1290</v>
      </c>
      <c r="I553" s="653" t="s">
        <v>1291</v>
      </c>
      <c r="J553" s="653" t="s">
        <v>1288</v>
      </c>
      <c r="K553" s="653" t="s">
        <v>1273</v>
      </c>
      <c r="L553" s="653" t="s">
        <v>1253</v>
      </c>
      <c r="M553" s="653" t="s">
        <v>1271</v>
      </c>
      <c r="N553" s="653" t="s">
        <v>1266</v>
      </c>
      <c r="O553" s="653" t="s">
        <v>1253</v>
      </c>
      <c r="P553" s="654" t="s">
        <v>1267</v>
      </c>
    </row>
    <row r="554" spans="2:16" ht="16.5">
      <c r="B554" s="167" t="s">
        <v>181</v>
      </c>
      <c r="E554" s="652"/>
      <c r="F554" s="653" t="s">
        <v>1266</v>
      </c>
      <c r="G554" s="652"/>
      <c r="H554" s="652"/>
      <c r="I554" s="652"/>
      <c r="J554" s="652"/>
      <c r="K554" s="652"/>
      <c r="L554" s="652"/>
      <c r="M554" s="652"/>
      <c r="N554" s="652"/>
      <c r="O554" s="652"/>
      <c r="P554" s="652"/>
    </row>
    <row r="555" spans="2:16" ht="16.5">
      <c r="B555" s="167" t="s">
        <v>3627</v>
      </c>
      <c r="E555" s="652"/>
      <c r="F555" s="652"/>
      <c r="G555" s="652"/>
      <c r="H555" s="652"/>
      <c r="I555" s="652"/>
      <c r="J555" s="652"/>
      <c r="K555" s="652"/>
      <c r="L555" s="652"/>
      <c r="M555" s="652"/>
      <c r="N555" s="652"/>
      <c r="O555" s="652"/>
      <c r="P555" s="655" t="s">
        <v>6119</v>
      </c>
    </row>
    <row r="556" spans="2:16" ht="16.5">
      <c r="B556" s="167" t="s">
        <v>2713</v>
      </c>
      <c r="E556" s="652"/>
      <c r="F556" s="652"/>
      <c r="G556" s="652"/>
      <c r="H556" s="652"/>
      <c r="I556" s="652"/>
      <c r="J556" s="652"/>
      <c r="K556" s="652"/>
      <c r="L556" s="652"/>
      <c r="M556" s="652"/>
      <c r="N556" s="652"/>
      <c r="O556" s="655" t="s">
        <v>3028</v>
      </c>
      <c r="P556" s="653" t="s">
        <v>3547</v>
      </c>
    </row>
    <row r="557" spans="2:16" ht="16.5">
      <c r="B557" s="634" t="s">
        <v>1351</v>
      </c>
      <c r="E557" s="652"/>
      <c r="F557" s="652"/>
      <c r="G557" s="652"/>
      <c r="H557" s="652"/>
      <c r="I557" s="652"/>
      <c r="J557" s="652"/>
      <c r="K557" s="655" t="s">
        <v>1614</v>
      </c>
      <c r="L557" s="655" t="s">
        <v>1603</v>
      </c>
      <c r="M557" s="655" t="s">
        <v>1283</v>
      </c>
      <c r="N557" s="653" t="s">
        <v>1291</v>
      </c>
      <c r="O557" s="653" t="s">
        <v>1274</v>
      </c>
      <c r="P557" s="653" t="s">
        <v>1265</v>
      </c>
    </row>
    <row r="558" spans="2:16" ht="16.5">
      <c r="B558" s="634" t="s">
        <v>2714</v>
      </c>
      <c r="E558" s="652"/>
      <c r="F558" s="652"/>
      <c r="G558" s="652"/>
      <c r="H558" s="652"/>
      <c r="I558" s="652"/>
      <c r="J558" s="652"/>
      <c r="K558" s="652"/>
      <c r="L558" s="652"/>
      <c r="M558" s="652"/>
      <c r="N558" s="652"/>
      <c r="O558" s="655" t="s">
        <v>2308</v>
      </c>
      <c r="P558" s="655" t="s">
        <v>1625</v>
      </c>
    </row>
    <row r="559" spans="2:16" ht="16.5">
      <c r="B559" s="167" t="s">
        <v>3628</v>
      </c>
      <c r="E559" s="652"/>
      <c r="F559" s="652"/>
      <c r="G559" s="652"/>
      <c r="H559" s="652"/>
      <c r="I559" s="652"/>
      <c r="J559" s="652"/>
      <c r="K559" s="652"/>
      <c r="L559" s="652"/>
      <c r="M559" s="652"/>
      <c r="N559" s="652"/>
      <c r="O559" s="652"/>
      <c r="P559" s="655" t="s">
        <v>3028</v>
      </c>
    </row>
    <row r="560" spans="2:16" ht="16.5">
      <c r="B560" s="634" t="s">
        <v>2719</v>
      </c>
      <c r="E560" s="652"/>
      <c r="F560" s="652"/>
      <c r="G560" s="652"/>
      <c r="H560" s="652"/>
      <c r="I560" s="652"/>
      <c r="J560" s="652"/>
      <c r="K560" s="652"/>
      <c r="L560" s="652"/>
      <c r="M560" s="652"/>
      <c r="N560" s="652"/>
      <c r="O560" s="653" t="s">
        <v>3035</v>
      </c>
      <c r="P560" s="655" t="s">
        <v>3032</v>
      </c>
    </row>
    <row r="561" spans="2:16" ht="16.5">
      <c r="B561" s="167" t="s">
        <v>39</v>
      </c>
      <c r="E561" s="653" t="s">
        <v>1276</v>
      </c>
      <c r="F561" s="653" t="s">
        <v>1291</v>
      </c>
      <c r="G561" s="653" t="s">
        <v>1282</v>
      </c>
      <c r="H561" s="653" t="s">
        <v>1282</v>
      </c>
      <c r="I561" s="653" t="s">
        <v>1272</v>
      </c>
      <c r="J561" s="653" t="s">
        <v>1256</v>
      </c>
      <c r="K561" s="653" t="s">
        <v>1254</v>
      </c>
      <c r="L561" s="653" t="s">
        <v>1272</v>
      </c>
      <c r="M561" s="654" t="s">
        <v>1270</v>
      </c>
      <c r="N561" s="654" t="s">
        <v>1306</v>
      </c>
      <c r="O561" s="654" t="s">
        <v>1604</v>
      </c>
      <c r="P561" s="652"/>
    </row>
    <row r="562" spans="2:16" ht="16.5">
      <c r="B562" s="314" t="s">
        <v>1671</v>
      </c>
      <c r="E562" s="652"/>
      <c r="F562" s="652"/>
      <c r="G562" s="652"/>
      <c r="H562" s="652"/>
      <c r="I562" s="652"/>
      <c r="J562" s="652"/>
      <c r="K562" s="652"/>
      <c r="L562" s="652"/>
      <c r="M562" s="653" t="s">
        <v>2306</v>
      </c>
      <c r="N562" s="655" t="s">
        <v>3018</v>
      </c>
      <c r="O562" s="653" t="s">
        <v>1624</v>
      </c>
      <c r="P562" s="655" t="s">
        <v>1954</v>
      </c>
    </row>
    <row r="563" spans="2:16" ht="16.5">
      <c r="B563" s="167" t="s">
        <v>180</v>
      </c>
      <c r="E563" s="653" t="s">
        <v>1256</v>
      </c>
      <c r="F563" s="653" t="s">
        <v>1288</v>
      </c>
      <c r="G563" s="652"/>
      <c r="H563" s="652"/>
      <c r="I563" s="652"/>
      <c r="J563" s="652"/>
      <c r="K563" s="652"/>
      <c r="L563" s="652"/>
      <c r="M563" s="652"/>
      <c r="N563" s="655" t="s">
        <v>2308</v>
      </c>
      <c r="O563" s="653" t="s">
        <v>1623</v>
      </c>
      <c r="P563" s="655" t="s">
        <v>1620</v>
      </c>
    </row>
    <row r="564" spans="2:16" ht="16.5">
      <c r="B564" s="167" t="s">
        <v>2702</v>
      </c>
      <c r="E564" s="652"/>
      <c r="F564" s="652"/>
      <c r="G564" s="652"/>
      <c r="H564" s="652"/>
      <c r="I564" s="652"/>
      <c r="J564" s="652"/>
      <c r="K564" s="652"/>
      <c r="L564" s="652"/>
      <c r="M564" s="652"/>
      <c r="N564" s="652"/>
      <c r="O564" s="655" t="s">
        <v>2310</v>
      </c>
      <c r="P564" s="655" t="s">
        <v>1616</v>
      </c>
    </row>
    <row r="565" spans="2:16" ht="16.5">
      <c r="B565" s="330" t="s">
        <v>2211</v>
      </c>
      <c r="E565" s="652"/>
      <c r="F565" s="652"/>
      <c r="G565" s="652"/>
      <c r="H565" s="652"/>
      <c r="I565" s="652"/>
      <c r="J565" s="652"/>
      <c r="K565" s="652"/>
      <c r="L565" s="652"/>
      <c r="M565" s="652"/>
      <c r="N565" s="655" t="s">
        <v>3021</v>
      </c>
      <c r="O565" s="653" t="s">
        <v>1628</v>
      </c>
      <c r="P565" s="653" t="s">
        <v>6114</v>
      </c>
    </row>
    <row r="566" spans="2:16" ht="16.5">
      <c r="B566" s="167" t="s">
        <v>144</v>
      </c>
      <c r="E566" s="652"/>
      <c r="F566" s="652"/>
      <c r="G566" s="652"/>
      <c r="H566" s="655" t="s">
        <v>1283</v>
      </c>
      <c r="I566" s="653" t="s">
        <v>1273</v>
      </c>
      <c r="J566" s="654" t="s">
        <v>1270</v>
      </c>
      <c r="K566" s="654" t="s">
        <v>1298</v>
      </c>
      <c r="L566" s="653" t="s">
        <v>1606</v>
      </c>
      <c r="M566" s="653" t="s">
        <v>1595</v>
      </c>
      <c r="N566" s="654" t="s">
        <v>1604</v>
      </c>
      <c r="O566" s="652"/>
      <c r="P566" s="652"/>
    </row>
    <row r="567" spans="2:16" ht="16.5">
      <c r="B567" s="313" t="s">
        <v>1348</v>
      </c>
      <c r="E567" s="652"/>
      <c r="F567" s="652"/>
      <c r="G567" s="652"/>
      <c r="H567" s="652"/>
      <c r="I567" s="652"/>
      <c r="J567" s="652"/>
      <c r="K567" s="653" t="s">
        <v>1619</v>
      </c>
      <c r="L567" s="653" t="s">
        <v>1617</v>
      </c>
      <c r="M567" s="653" t="s">
        <v>1619</v>
      </c>
      <c r="N567" s="655" t="s">
        <v>1614</v>
      </c>
      <c r="O567" s="653" t="s">
        <v>1611</v>
      </c>
      <c r="P567" s="654" t="s">
        <v>1604</v>
      </c>
    </row>
    <row r="568" spans="2:16" ht="16.5">
      <c r="B568" s="313" t="s">
        <v>2721</v>
      </c>
      <c r="E568" s="652"/>
      <c r="F568" s="652"/>
      <c r="G568" s="652"/>
      <c r="H568" s="652"/>
      <c r="I568" s="652"/>
      <c r="J568" s="652"/>
      <c r="K568" s="652"/>
      <c r="L568" s="652"/>
      <c r="M568" s="652"/>
      <c r="N568" s="652"/>
      <c r="O568" s="655" t="s">
        <v>2304</v>
      </c>
      <c r="P568" s="653" t="s">
        <v>3553</v>
      </c>
    </row>
    <row r="569" spans="2:16" ht="16.5">
      <c r="B569" s="167" t="s">
        <v>155</v>
      </c>
      <c r="E569" s="652"/>
      <c r="F569" s="652"/>
      <c r="G569" s="652"/>
      <c r="H569" s="652"/>
      <c r="I569" s="653" t="s">
        <v>1286</v>
      </c>
      <c r="J569" s="653" t="s">
        <v>1306</v>
      </c>
      <c r="K569" s="655" t="s">
        <v>1290</v>
      </c>
      <c r="L569" s="653" t="s">
        <v>1273</v>
      </c>
      <c r="M569" s="653" t="s">
        <v>1291</v>
      </c>
      <c r="N569" s="653" t="s">
        <v>1265</v>
      </c>
      <c r="O569" s="653" t="s">
        <v>1291</v>
      </c>
      <c r="P569" s="653" t="s">
        <v>1274</v>
      </c>
    </row>
    <row r="570" spans="2:16" ht="16.5">
      <c r="B570" s="167" t="s">
        <v>3629</v>
      </c>
      <c r="E570" s="652"/>
      <c r="F570" s="652"/>
      <c r="G570" s="652"/>
      <c r="H570" s="652"/>
      <c r="I570" s="652"/>
      <c r="J570" s="652"/>
      <c r="K570" s="652"/>
      <c r="L570" s="652"/>
      <c r="M570" s="652"/>
      <c r="N570" s="652"/>
      <c r="O570" s="652"/>
      <c r="P570" s="655" t="s">
        <v>2305</v>
      </c>
    </row>
    <row r="571" spans="2:16" ht="16.5">
      <c r="B571" s="167" t="s">
        <v>2722</v>
      </c>
      <c r="E571" s="652"/>
      <c r="F571" s="652"/>
      <c r="G571" s="652"/>
      <c r="H571" s="652"/>
      <c r="I571" s="652"/>
      <c r="J571" s="652"/>
      <c r="K571" s="652"/>
      <c r="L571" s="652"/>
      <c r="M571" s="652"/>
      <c r="N571" s="652"/>
      <c r="O571" s="655" t="s">
        <v>3027</v>
      </c>
      <c r="P571" s="653" t="s">
        <v>3544</v>
      </c>
    </row>
    <row r="572" spans="2:16" ht="16.5">
      <c r="B572" s="167" t="s">
        <v>2720</v>
      </c>
      <c r="E572" s="652"/>
      <c r="F572" s="652"/>
      <c r="G572" s="652"/>
      <c r="H572" s="652"/>
      <c r="I572" s="652"/>
      <c r="J572" s="652"/>
      <c r="K572" s="652"/>
      <c r="L572" s="652"/>
      <c r="M572" s="652"/>
      <c r="N572" s="652"/>
      <c r="O572" s="655" t="s">
        <v>2302</v>
      </c>
      <c r="P572" s="655" t="s">
        <v>1626</v>
      </c>
    </row>
    <row r="573" spans="2:16" ht="16.5">
      <c r="B573" s="313" t="s">
        <v>1347</v>
      </c>
      <c r="E573" s="652"/>
      <c r="F573" s="652"/>
      <c r="G573" s="652"/>
      <c r="H573" s="652"/>
      <c r="I573" s="652"/>
      <c r="J573" s="652"/>
      <c r="K573" s="653" t="s">
        <v>1618</v>
      </c>
      <c r="L573" s="652"/>
      <c r="M573" s="652"/>
      <c r="N573" s="652"/>
      <c r="O573" s="652"/>
      <c r="P573" s="652"/>
    </row>
    <row r="574" spans="2:16" ht="16.5">
      <c r="B574" s="313" t="s">
        <v>2701</v>
      </c>
      <c r="E574" s="652"/>
      <c r="F574" s="652"/>
      <c r="G574" s="652"/>
      <c r="H574" s="652"/>
      <c r="I574" s="652"/>
      <c r="J574" s="652"/>
      <c r="K574" s="652"/>
      <c r="L574" s="652"/>
      <c r="M574" s="652"/>
      <c r="N574" s="652"/>
      <c r="O574" s="655" t="s">
        <v>3025</v>
      </c>
      <c r="P574" s="655" t="s">
        <v>1627</v>
      </c>
    </row>
    <row r="575" spans="2:16" ht="16.5">
      <c r="B575" s="167" t="s">
        <v>658</v>
      </c>
      <c r="E575" s="652"/>
      <c r="F575" s="652"/>
      <c r="G575" s="652"/>
      <c r="H575" s="652"/>
      <c r="I575" s="652"/>
      <c r="J575" s="654" t="s">
        <v>1307</v>
      </c>
      <c r="K575" s="653" t="s">
        <v>1613</v>
      </c>
      <c r="L575" s="653" t="s">
        <v>1611</v>
      </c>
      <c r="M575" s="655" t="s">
        <v>1607</v>
      </c>
      <c r="N575" s="653" t="s">
        <v>1277</v>
      </c>
      <c r="O575" s="654" t="s">
        <v>1269</v>
      </c>
      <c r="P575" s="653" t="s">
        <v>1595</v>
      </c>
    </row>
    <row r="576" spans="2:16" ht="16.5">
      <c r="B576" s="314" t="s">
        <v>2190</v>
      </c>
      <c r="E576" s="652"/>
      <c r="F576" s="652"/>
      <c r="G576" s="652"/>
      <c r="H576" s="652"/>
      <c r="I576" s="652"/>
      <c r="J576" s="652"/>
      <c r="K576" s="652"/>
      <c r="L576" s="652"/>
      <c r="M576" s="652"/>
      <c r="N576" s="653" t="s">
        <v>3038</v>
      </c>
      <c r="O576" s="653" t="s">
        <v>3022</v>
      </c>
      <c r="P576" s="652"/>
    </row>
    <row r="577" spans="2:16" ht="16.5">
      <c r="B577" s="167" t="s">
        <v>1655</v>
      </c>
      <c r="E577" s="652"/>
      <c r="F577" s="652"/>
      <c r="G577" s="652"/>
      <c r="H577" s="652"/>
      <c r="I577" s="652"/>
      <c r="J577" s="652"/>
      <c r="K577" s="652"/>
      <c r="L577" s="655" t="s">
        <v>1615</v>
      </c>
      <c r="M577" s="653" t="s">
        <v>1611</v>
      </c>
      <c r="N577" s="655" t="s">
        <v>1609</v>
      </c>
      <c r="O577" s="653" t="s">
        <v>1261</v>
      </c>
      <c r="P577" s="655" t="s">
        <v>1299</v>
      </c>
    </row>
  </sheetData>
  <sortState xmlns:xlrd2="http://schemas.microsoft.com/office/spreadsheetml/2017/richdata2" ref="B387:P577">
    <sortCondition ref="B577"/>
  </sortState>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88B2A-D19B-4B30-88A2-1781F4476CD5}">
  <dimension ref="A1:HJ678"/>
  <sheetViews>
    <sheetView topLeftCell="A596" zoomScale="75" zoomScaleNormal="75" workbookViewId="0">
      <selection activeCell="A611" sqref="A611:N622"/>
    </sheetView>
  </sheetViews>
  <sheetFormatPr defaultRowHeight="12.75"/>
  <cols>
    <col min="1" max="1" width="9.42578125" style="182" customWidth="1"/>
    <col min="2" max="126" width="9.42578125" customWidth="1"/>
    <col min="127" max="127" width="9.42578125" style="10" customWidth="1"/>
    <col min="128" max="181" width="9.42578125" customWidth="1"/>
  </cols>
  <sheetData>
    <row r="1" spans="1:25" s="430" customFormat="1" ht="26.25">
      <c r="A1" s="437" t="s">
        <v>3965</v>
      </c>
      <c r="B1" s="429"/>
      <c r="C1" s="429"/>
      <c r="D1" s="429"/>
      <c r="E1" s="429"/>
      <c r="F1" s="429"/>
      <c r="G1" s="429"/>
      <c r="H1" s="429"/>
      <c r="I1" s="429"/>
      <c r="J1" s="429"/>
      <c r="K1" s="429"/>
      <c r="L1" s="429"/>
      <c r="M1" s="429"/>
      <c r="N1" s="429"/>
      <c r="O1" s="429"/>
      <c r="P1" s="429"/>
      <c r="Q1" s="429"/>
      <c r="R1" s="429"/>
      <c r="S1" s="429"/>
      <c r="T1" s="429"/>
      <c r="U1" s="429"/>
      <c r="V1" s="429"/>
      <c r="W1" s="429"/>
      <c r="X1" s="429"/>
      <c r="Y1" s="429"/>
    </row>
    <row r="2" spans="1:25" ht="21">
      <c r="A2" s="438"/>
      <c r="B2" s="422"/>
      <c r="C2" s="422"/>
      <c r="D2" s="422"/>
      <c r="E2" s="422"/>
      <c r="F2" s="422"/>
      <c r="G2" s="422"/>
      <c r="H2" s="422"/>
      <c r="I2" s="422"/>
      <c r="J2" s="422"/>
      <c r="K2" s="422"/>
      <c r="L2" s="422"/>
      <c r="M2" s="422"/>
      <c r="N2" s="422"/>
      <c r="O2" s="422"/>
      <c r="P2" s="422"/>
      <c r="Q2" s="422"/>
      <c r="R2" s="422"/>
      <c r="S2" s="422"/>
      <c r="T2" s="422"/>
      <c r="U2" s="422"/>
      <c r="V2" s="422"/>
      <c r="W2" s="422"/>
      <c r="X2" s="422"/>
      <c r="Y2" s="422"/>
    </row>
    <row r="3" spans="1:25" ht="18.75">
      <c r="A3" s="439" t="s">
        <v>2250</v>
      </c>
      <c r="B3" s="391"/>
      <c r="C3" s="391"/>
      <c r="D3" s="423"/>
      <c r="E3" s="391"/>
      <c r="F3" s="391"/>
      <c r="G3" s="391"/>
      <c r="H3" s="391"/>
      <c r="I3" s="359" t="s">
        <v>2251</v>
      </c>
      <c r="J3" s="391"/>
      <c r="K3" s="391"/>
      <c r="L3" s="391"/>
      <c r="M3" s="391"/>
      <c r="N3" s="391"/>
      <c r="O3" s="391"/>
      <c r="P3" s="391"/>
      <c r="Q3" s="359" t="s">
        <v>2252</v>
      </c>
      <c r="R3" s="391"/>
      <c r="S3" s="391"/>
      <c r="T3" s="391"/>
      <c r="U3" s="391"/>
      <c r="V3" s="391"/>
      <c r="W3" s="391"/>
      <c r="X3" s="391"/>
      <c r="Y3" s="359" t="s">
        <v>2253</v>
      </c>
    </row>
    <row r="4" spans="1:25" s="318" customFormat="1" ht="18">
      <c r="A4" s="440" t="s">
        <v>3966</v>
      </c>
      <c r="B4" s="424"/>
      <c r="C4" s="424"/>
      <c r="D4" s="425"/>
      <c r="E4" s="424"/>
      <c r="F4" s="424"/>
      <c r="G4" s="424"/>
      <c r="H4" s="424"/>
      <c r="I4" s="426" t="s">
        <v>1787</v>
      </c>
      <c r="J4" s="424"/>
      <c r="K4" s="424"/>
      <c r="L4" s="424"/>
      <c r="M4" s="424"/>
      <c r="N4" s="424"/>
      <c r="O4" s="424"/>
      <c r="P4" s="424"/>
      <c r="Q4" s="426" t="s">
        <v>3967</v>
      </c>
      <c r="R4" s="424"/>
      <c r="S4" s="424"/>
      <c r="T4" s="424"/>
      <c r="U4" s="424"/>
      <c r="V4" s="424"/>
      <c r="W4" s="424"/>
      <c r="X4" s="424"/>
      <c r="Y4" s="426" t="s">
        <v>3005</v>
      </c>
    </row>
    <row r="5" spans="1:25" ht="15.75">
      <c r="A5" s="440" t="s">
        <v>3968</v>
      </c>
      <c r="B5" s="424"/>
      <c r="C5" s="424"/>
      <c r="D5" s="425"/>
      <c r="E5" s="424"/>
      <c r="F5" s="424"/>
      <c r="G5" s="424"/>
      <c r="H5" s="424"/>
      <c r="I5" s="426" t="s">
        <v>2255</v>
      </c>
      <c r="J5" s="424"/>
      <c r="K5" s="424"/>
      <c r="L5" s="424"/>
      <c r="M5" s="424"/>
      <c r="N5" s="424"/>
      <c r="O5" s="424"/>
      <c r="P5" s="424"/>
      <c r="Q5" s="426" t="s">
        <v>3969</v>
      </c>
      <c r="R5" s="424"/>
      <c r="S5" s="424"/>
      <c r="T5" s="424"/>
      <c r="U5" s="424"/>
      <c r="V5" s="424"/>
      <c r="W5" s="424"/>
      <c r="X5" s="424"/>
      <c r="Y5" s="426" t="s">
        <v>1778</v>
      </c>
    </row>
    <row r="6" spans="1:25" ht="15.75">
      <c r="A6" s="440" t="s">
        <v>3970</v>
      </c>
      <c r="B6" s="424"/>
      <c r="C6" s="424"/>
      <c r="D6" s="427"/>
      <c r="E6" s="424"/>
      <c r="F6" s="424"/>
      <c r="G6" s="424"/>
      <c r="H6" s="424"/>
      <c r="I6" s="426" t="s">
        <v>2263</v>
      </c>
      <c r="J6" s="424"/>
      <c r="K6" s="424"/>
      <c r="L6" s="424"/>
      <c r="M6" s="424"/>
      <c r="N6" s="424"/>
      <c r="O6" s="424"/>
      <c r="P6" s="424"/>
      <c r="Q6" s="426" t="s">
        <v>3971</v>
      </c>
      <c r="R6" s="424"/>
      <c r="S6" s="424"/>
      <c r="T6" s="424"/>
      <c r="U6" s="424"/>
      <c r="V6" s="424"/>
      <c r="W6" s="424"/>
      <c r="X6" s="424"/>
      <c r="Y6" s="426" t="s">
        <v>3972</v>
      </c>
    </row>
    <row r="7" spans="1:25" ht="15.75">
      <c r="A7" s="440" t="s">
        <v>3973</v>
      </c>
      <c r="B7" s="424"/>
      <c r="C7" s="424"/>
      <c r="D7" s="425"/>
      <c r="E7" s="424"/>
      <c r="F7" s="424"/>
      <c r="G7" s="424"/>
      <c r="H7" s="424"/>
      <c r="I7" s="426" t="s">
        <v>1771</v>
      </c>
      <c r="J7" s="424"/>
      <c r="K7" s="424"/>
      <c r="L7" s="424"/>
      <c r="M7" s="424"/>
      <c r="N7" s="424"/>
      <c r="O7" s="424"/>
      <c r="P7" s="424"/>
      <c r="Q7" s="426" t="s">
        <v>3974</v>
      </c>
      <c r="R7" s="424"/>
      <c r="S7" s="424"/>
      <c r="T7" s="424"/>
      <c r="U7" s="424"/>
      <c r="V7" s="424"/>
      <c r="W7" s="424"/>
      <c r="X7" s="424"/>
      <c r="Y7" s="426" t="s">
        <v>3002</v>
      </c>
    </row>
    <row r="8" spans="1:25" ht="15.75">
      <c r="A8" s="440" t="s">
        <v>3006</v>
      </c>
      <c r="B8" s="424"/>
      <c r="C8" s="424"/>
      <c r="D8" s="425"/>
      <c r="E8" s="424"/>
      <c r="F8" s="424"/>
      <c r="G8" s="424"/>
      <c r="H8" s="424"/>
      <c r="I8" s="426" t="s">
        <v>1788</v>
      </c>
      <c r="J8" s="424"/>
      <c r="K8" s="424"/>
      <c r="L8" s="424"/>
      <c r="M8" s="424"/>
      <c r="N8" s="424"/>
      <c r="O8" s="424"/>
      <c r="P8" s="424"/>
      <c r="Q8" s="426" t="s">
        <v>3975</v>
      </c>
      <c r="R8" s="424"/>
      <c r="S8" s="424"/>
      <c r="T8" s="424"/>
      <c r="U8" s="424"/>
      <c r="V8" s="424"/>
      <c r="W8" s="424"/>
      <c r="X8" s="424"/>
      <c r="Y8" s="426" t="s">
        <v>3976</v>
      </c>
    </row>
    <row r="9" spans="1:25" ht="15.75">
      <c r="A9" s="440" t="s">
        <v>3977</v>
      </c>
      <c r="B9" s="424"/>
      <c r="C9" s="424"/>
      <c r="D9" s="425"/>
      <c r="E9" s="424"/>
      <c r="F9" s="424"/>
      <c r="G9" s="424"/>
      <c r="H9" s="424"/>
      <c r="I9" s="426" t="s">
        <v>3978</v>
      </c>
      <c r="J9" s="424"/>
      <c r="K9" s="424"/>
      <c r="L9" s="424"/>
      <c r="M9" s="424"/>
      <c r="N9" s="424"/>
      <c r="O9" s="424"/>
      <c r="P9" s="424"/>
      <c r="Q9" s="426" t="s">
        <v>3979</v>
      </c>
      <c r="R9" s="424"/>
      <c r="S9" s="424"/>
      <c r="T9" s="424"/>
      <c r="U9" s="424"/>
      <c r="V9" s="424"/>
      <c r="W9" s="424"/>
      <c r="X9" s="424"/>
      <c r="Y9" s="426" t="s">
        <v>3980</v>
      </c>
    </row>
    <row r="10" spans="1:25" ht="15.75">
      <c r="A10" s="440" t="s">
        <v>3981</v>
      </c>
      <c r="B10" s="424"/>
      <c r="C10" s="424"/>
      <c r="D10" s="425"/>
      <c r="E10" s="424"/>
      <c r="F10" s="424"/>
      <c r="G10" s="424"/>
      <c r="H10" s="424"/>
      <c r="I10" s="426" t="s">
        <v>2256</v>
      </c>
      <c r="J10" s="424"/>
      <c r="K10" s="424"/>
      <c r="L10" s="424"/>
      <c r="M10" s="424"/>
      <c r="N10" s="424"/>
      <c r="O10" s="424"/>
      <c r="P10" s="424"/>
      <c r="Q10" s="426" t="s">
        <v>3982</v>
      </c>
      <c r="R10" s="424"/>
      <c r="S10" s="424"/>
      <c r="T10" s="424"/>
      <c r="U10" s="424"/>
      <c r="V10" s="424"/>
      <c r="W10" s="424"/>
      <c r="X10" s="424"/>
      <c r="Y10" s="426" t="s">
        <v>3983</v>
      </c>
    </row>
    <row r="11" spans="1:25" ht="15.75">
      <c r="A11" s="440" t="s">
        <v>2265</v>
      </c>
      <c r="B11" s="424"/>
      <c r="C11" s="424"/>
      <c r="D11" s="425"/>
      <c r="E11" s="424"/>
      <c r="F11" s="424"/>
      <c r="G11" s="424"/>
      <c r="H11" s="424"/>
      <c r="I11" s="426" t="s">
        <v>3984</v>
      </c>
      <c r="J11" s="424"/>
      <c r="K11" s="424"/>
      <c r="L11" s="424"/>
      <c r="M11" s="424"/>
      <c r="N11" s="424"/>
      <c r="O11" s="424"/>
      <c r="P11" s="424"/>
      <c r="Q11" s="426" t="s">
        <v>2259</v>
      </c>
      <c r="R11" s="424"/>
      <c r="S11" s="424"/>
      <c r="T11" s="424"/>
      <c r="U11" s="424"/>
      <c r="V11" s="424"/>
      <c r="W11" s="424"/>
      <c r="X11" s="424"/>
      <c r="Y11" s="426" t="s">
        <v>2991</v>
      </c>
    </row>
    <row r="12" spans="1:25" ht="15.75">
      <c r="A12" s="440" t="s">
        <v>1777</v>
      </c>
      <c r="B12" s="424"/>
      <c r="C12" s="424"/>
      <c r="D12" s="425"/>
      <c r="E12" s="424"/>
      <c r="F12" s="424"/>
      <c r="G12" s="424"/>
      <c r="H12" s="424"/>
      <c r="I12" s="426" t="s">
        <v>3985</v>
      </c>
      <c r="J12" s="424"/>
      <c r="K12" s="424"/>
      <c r="L12" s="424"/>
      <c r="M12" s="424"/>
      <c r="N12" s="424"/>
      <c r="O12" s="424"/>
      <c r="P12" s="424"/>
      <c r="Q12" s="426" t="s">
        <v>3008</v>
      </c>
      <c r="R12" s="424"/>
      <c r="S12" s="424"/>
      <c r="T12" s="424"/>
      <c r="U12" s="424"/>
      <c r="V12" s="424"/>
      <c r="W12" s="424"/>
      <c r="X12" s="424"/>
      <c r="Y12" s="426" t="s">
        <v>2999</v>
      </c>
    </row>
    <row r="13" spans="1:25" ht="15.75">
      <c r="A13" s="440" t="s">
        <v>1786</v>
      </c>
      <c r="B13" s="424"/>
      <c r="C13" s="424"/>
      <c r="D13" s="425"/>
      <c r="E13" s="424"/>
      <c r="F13" s="424"/>
      <c r="G13" s="424"/>
      <c r="H13" s="424"/>
      <c r="I13" s="426" t="s">
        <v>3986</v>
      </c>
      <c r="J13" s="424"/>
      <c r="K13" s="424"/>
      <c r="L13" s="424"/>
      <c r="M13" s="424"/>
      <c r="N13" s="424"/>
      <c r="O13" s="424"/>
      <c r="P13" s="424"/>
      <c r="Q13" s="426" t="s">
        <v>3987</v>
      </c>
      <c r="R13" s="424"/>
      <c r="S13" s="424"/>
      <c r="T13" s="424"/>
      <c r="U13" s="424"/>
      <c r="V13" s="424"/>
      <c r="W13" s="424"/>
      <c r="X13" s="424"/>
      <c r="Y13" s="426" t="s">
        <v>2262</v>
      </c>
    </row>
    <row r="14" spans="1:25" ht="15.75">
      <c r="A14" s="440" t="s">
        <v>2988</v>
      </c>
      <c r="B14" s="424"/>
      <c r="C14" s="424"/>
      <c r="D14" s="428"/>
      <c r="E14" s="424"/>
      <c r="F14" s="424"/>
      <c r="G14" s="424"/>
      <c r="H14" s="424"/>
      <c r="I14" s="426" t="s">
        <v>2995</v>
      </c>
      <c r="J14" s="424"/>
      <c r="K14" s="424"/>
      <c r="L14" s="424"/>
      <c r="M14" s="424"/>
      <c r="N14" s="424"/>
      <c r="O14" s="424"/>
      <c r="P14" s="424"/>
      <c r="Q14" s="426" t="s">
        <v>3988</v>
      </c>
      <c r="R14" s="424"/>
      <c r="S14" s="424"/>
      <c r="T14" s="424"/>
      <c r="U14" s="424"/>
      <c r="V14" s="424"/>
      <c r="W14" s="424"/>
      <c r="X14" s="424"/>
      <c r="Y14" s="426" t="s">
        <v>2261</v>
      </c>
    </row>
    <row r="15" spans="1:25" ht="15.75">
      <c r="A15" s="440" t="s">
        <v>2989</v>
      </c>
      <c r="B15" s="424"/>
      <c r="C15" s="424"/>
      <c r="D15" s="424"/>
      <c r="E15" s="424"/>
      <c r="F15" s="424"/>
      <c r="G15" s="424"/>
      <c r="H15" s="424"/>
      <c r="I15" s="426" t="s">
        <v>3989</v>
      </c>
      <c r="J15" s="424"/>
      <c r="K15" s="424"/>
      <c r="L15" s="424"/>
      <c r="M15" s="424"/>
      <c r="N15" s="424"/>
      <c r="O15" s="424"/>
      <c r="P15" s="424"/>
      <c r="Q15" s="426" t="s">
        <v>3990</v>
      </c>
      <c r="R15" s="424"/>
      <c r="S15" s="424"/>
      <c r="T15" s="424"/>
      <c r="U15" s="424"/>
      <c r="V15" s="424"/>
      <c r="W15" s="424"/>
      <c r="X15" s="424"/>
      <c r="Y15" s="426" t="s">
        <v>3991</v>
      </c>
    </row>
    <row r="16" spans="1:25" ht="15.75">
      <c r="A16" s="440" t="s">
        <v>3992</v>
      </c>
      <c r="B16" s="424"/>
      <c r="C16" s="424"/>
      <c r="D16" s="424"/>
      <c r="E16" s="424"/>
      <c r="F16" s="424"/>
      <c r="G16" s="424"/>
      <c r="H16" s="424"/>
      <c r="I16" s="426" t="s">
        <v>3993</v>
      </c>
      <c r="J16" s="424"/>
      <c r="K16" s="424"/>
      <c r="L16" s="424"/>
      <c r="M16" s="424"/>
      <c r="N16" s="424"/>
      <c r="O16" s="424"/>
      <c r="P16" s="424"/>
      <c r="Q16" s="426" t="s">
        <v>3994</v>
      </c>
      <c r="R16" s="424"/>
      <c r="S16" s="424"/>
      <c r="T16" s="424"/>
      <c r="U16" s="424"/>
      <c r="V16" s="424"/>
      <c r="W16" s="424"/>
      <c r="X16" s="424"/>
      <c r="Y16" s="426" t="s">
        <v>3995</v>
      </c>
    </row>
    <row r="17" spans="1:25" ht="15.75">
      <c r="A17" s="440" t="s">
        <v>1769</v>
      </c>
      <c r="B17" s="424"/>
      <c r="C17" s="424"/>
      <c r="D17" s="424"/>
      <c r="E17" s="424"/>
      <c r="F17" s="424"/>
      <c r="G17" s="424"/>
      <c r="H17" s="424"/>
      <c r="I17" s="426" t="s">
        <v>3996</v>
      </c>
      <c r="J17" s="424"/>
      <c r="K17" s="424"/>
      <c r="L17" s="424"/>
      <c r="M17" s="424"/>
      <c r="N17" s="424"/>
      <c r="O17" s="424"/>
      <c r="P17" s="424"/>
      <c r="Q17" s="426" t="s">
        <v>3997</v>
      </c>
      <c r="R17" s="424"/>
      <c r="S17" s="424"/>
      <c r="T17" s="424"/>
      <c r="U17" s="424"/>
      <c r="V17" s="424"/>
      <c r="W17" s="424"/>
      <c r="X17" s="424"/>
      <c r="Y17" s="426" t="s">
        <v>3998</v>
      </c>
    </row>
    <row r="18" spans="1:25" ht="15.75">
      <c r="A18" s="440" t="s">
        <v>3999</v>
      </c>
      <c r="B18" s="424"/>
      <c r="C18" s="424"/>
      <c r="D18" s="424"/>
      <c r="E18" s="424"/>
      <c r="F18" s="424"/>
      <c r="G18" s="424"/>
      <c r="H18" s="424"/>
      <c r="I18" s="426" t="s">
        <v>4000</v>
      </c>
      <c r="J18" s="424"/>
      <c r="K18" s="424"/>
      <c r="L18" s="424"/>
      <c r="M18" s="424"/>
      <c r="N18" s="424"/>
      <c r="O18" s="424"/>
      <c r="P18" s="424"/>
      <c r="Q18" s="426" t="s">
        <v>4001</v>
      </c>
      <c r="R18" s="424"/>
      <c r="S18" s="424"/>
      <c r="T18" s="424"/>
      <c r="U18" s="424"/>
      <c r="V18" s="424"/>
      <c r="W18" s="424"/>
      <c r="X18" s="424"/>
      <c r="Y18" s="426" t="s">
        <v>4002</v>
      </c>
    </row>
    <row r="19" spans="1:25" ht="15.75">
      <c r="A19" s="440" t="s">
        <v>4003</v>
      </c>
      <c r="B19" s="424"/>
      <c r="C19" s="424"/>
      <c r="D19" s="424"/>
      <c r="E19" s="424"/>
      <c r="F19" s="424"/>
      <c r="G19" s="424"/>
      <c r="H19" s="424"/>
      <c r="I19" s="426" t="s">
        <v>2260</v>
      </c>
      <c r="J19" s="424"/>
      <c r="K19" s="424"/>
      <c r="L19" s="424"/>
      <c r="M19" s="424"/>
      <c r="N19" s="424"/>
      <c r="O19" s="424"/>
      <c r="P19" s="424"/>
      <c r="Q19" s="426" t="s">
        <v>4004</v>
      </c>
      <c r="R19" s="424"/>
      <c r="S19" s="424"/>
      <c r="T19" s="424"/>
      <c r="U19" s="424"/>
      <c r="V19" s="424"/>
      <c r="W19" s="424"/>
      <c r="X19" s="424"/>
      <c r="Y19" s="426" t="s">
        <v>1773</v>
      </c>
    </row>
    <row r="20" spans="1:25" ht="15.75">
      <c r="A20" s="440" t="s">
        <v>3001</v>
      </c>
      <c r="B20" s="424"/>
      <c r="C20" s="424"/>
      <c r="D20" s="424"/>
      <c r="E20" s="424"/>
      <c r="F20" s="424"/>
      <c r="G20" s="424"/>
      <c r="H20" s="424"/>
      <c r="I20" s="426" t="s">
        <v>4005</v>
      </c>
      <c r="J20" s="424"/>
      <c r="K20" s="424"/>
      <c r="L20" s="424"/>
      <c r="M20" s="424"/>
      <c r="N20" s="424"/>
      <c r="O20" s="424"/>
      <c r="P20" s="424"/>
      <c r="Q20" s="426" t="s">
        <v>4006</v>
      </c>
      <c r="R20" s="424"/>
      <c r="S20" s="424"/>
      <c r="T20" s="424"/>
      <c r="U20" s="424"/>
      <c r="V20" s="424"/>
      <c r="W20" s="424"/>
      <c r="X20" s="424"/>
      <c r="Y20" s="426" t="s">
        <v>4007</v>
      </c>
    </row>
    <row r="21" spans="1:25" ht="15.75">
      <c r="A21" s="440" t="s">
        <v>2266</v>
      </c>
      <c r="B21" s="424"/>
      <c r="C21" s="424"/>
      <c r="D21" s="424"/>
      <c r="E21" s="424"/>
      <c r="F21" s="424"/>
      <c r="G21" s="424"/>
      <c r="H21" s="424"/>
      <c r="I21" s="426" t="s">
        <v>4008</v>
      </c>
      <c r="J21" s="424"/>
      <c r="K21" s="424"/>
      <c r="L21" s="424"/>
      <c r="M21" s="424"/>
      <c r="N21" s="424"/>
      <c r="O21" s="424"/>
      <c r="P21" s="424"/>
      <c r="Q21" s="426" t="s">
        <v>4009</v>
      </c>
      <c r="R21" s="424"/>
      <c r="S21" s="424"/>
      <c r="T21" s="424"/>
      <c r="U21" s="424"/>
      <c r="V21" s="424"/>
      <c r="W21" s="424"/>
      <c r="X21" s="424"/>
      <c r="Y21" s="426" t="s">
        <v>4010</v>
      </c>
    </row>
    <row r="22" spans="1:25" ht="15.75">
      <c r="A22" s="440" t="s">
        <v>2996</v>
      </c>
      <c r="B22" s="424"/>
      <c r="C22" s="424"/>
      <c r="D22" s="424"/>
      <c r="E22" s="424"/>
      <c r="F22" s="424"/>
      <c r="G22" s="424"/>
      <c r="H22" s="424"/>
      <c r="I22" s="426" t="s">
        <v>2998</v>
      </c>
      <c r="J22" s="424"/>
      <c r="K22" s="424"/>
      <c r="L22" s="424"/>
      <c r="M22" s="424"/>
      <c r="N22" s="424"/>
      <c r="O22" s="424"/>
      <c r="P22" s="424"/>
      <c r="Q22" s="426" t="s">
        <v>1772</v>
      </c>
      <c r="R22" s="424"/>
      <c r="S22" s="424"/>
      <c r="T22" s="424"/>
      <c r="U22" s="424"/>
      <c r="V22" s="424"/>
      <c r="W22" s="424"/>
      <c r="X22" s="424"/>
      <c r="Y22" s="426" t="s">
        <v>4011</v>
      </c>
    </row>
    <row r="23" spans="1:25" ht="15.75">
      <c r="A23" s="440" t="s">
        <v>3009</v>
      </c>
      <c r="B23" s="424"/>
      <c r="C23" s="424"/>
      <c r="D23" s="424"/>
      <c r="E23" s="424"/>
      <c r="F23" s="424"/>
      <c r="G23" s="424"/>
      <c r="H23" s="424"/>
      <c r="I23" s="426" t="s">
        <v>3003</v>
      </c>
      <c r="J23" s="424"/>
      <c r="K23" s="424"/>
      <c r="L23" s="424"/>
      <c r="M23" s="424"/>
      <c r="N23" s="424"/>
      <c r="O23" s="424"/>
      <c r="P23" s="424"/>
      <c r="Q23" s="426" t="s">
        <v>4012</v>
      </c>
      <c r="R23" s="424"/>
      <c r="S23" s="424"/>
      <c r="T23" s="424"/>
      <c r="U23" s="424"/>
      <c r="V23" s="424"/>
      <c r="W23" s="424"/>
      <c r="X23" s="424"/>
      <c r="Y23" s="426" t="s">
        <v>4013</v>
      </c>
    </row>
    <row r="24" spans="1:25" ht="15.75">
      <c r="A24" s="440" t="s">
        <v>3007</v>
      </c>
      <c r="B24" s="424"/>
      <c r="C24" s="424"/>
      <c r="D24" s="424"/>
      <c r="E24" s="424"/>
      <c r="F24" s="424"/>
      <c r="G24" s="424"/>
      <c r="H24" s="424"/>
      <c r="I24" s="426" t="s">
        <v>4014</v>
      </c>
      <c r="J24" s="424"/>
      <c r="K24" s="424"/>
      <c r="L24" s="424"/>
      <c r="M24" s="424"/>
      <c r="N24" s="424"/>
      <c r="O24" s="424"/>
      <c r="P24" s="424"/>
      <c r="Q24" s="426" t="s">
        <v>4015</v>
      </c>
      <c r="R24" s="424"/>
      <c r="S24" s="424"/>
      <c r="T24" s="424"/>
      <c r="U24" s="424"/>
      <c r="V24" s="424"/>
      <c r="W24" s="424"/>
      <c r="X24" s="424"/>
      <c r="Y24" s="426" t="s">
        <v>1774</v>
      </c>
    </row>
    <row r="25" spans="1:25" ht="15.75">
      <c r="A25" s="440" t="s">
        <v>4016</v>
      </c>
      <c r="B25" s="424"/>
      <c r="C25" s="424"/>
      <c r="D25" s="424"/>
      <c r="E25" s="424"/>
      <c r="F25" s="424"/>
      <c r="G25" s="424"/>
      <c r="H25" s="424"/>
      <c r="I25" s="426" t="s">
        <v>4017</v>
      </c>
      <c r="J25" s="424"/>
      <c r="K25" s="424"/>
      <c r="L25" s="424"/>
      <c r="M25" s="424"/>
      <c r="N25" s="424"/>
      <c r="O25" s="424"/>
      <c r="P25" s="424"/>
      <c r="Q25" s="426" t="s">
        <v>1779</v>
      </c>
      <c r="R25" s="424"/>
      <c r="S25" s="424"/>
      <c r="T25" s="424"/>
      <c r="U25" s="424"/>
      <c r="V25" s="424"/>
      <c r="W25" s="424"/>
      <c r="X25" s="424"/>
      <c r="Y25" s="426" t="s">
        <v>4018</v>
      </c>
    </row>
    <row r="26" spans="1:25" ht="15.75">
      <c r="A26" s="440" t="s">
        <v>4019</v>
      </c>
      <c r="B26" s="424"/>
      <c r="C26" s="424"/>
      <c r="D26" s="424"/>
      <c r="E26" s="424"/>
      <c r="F26" s="424"/>
      <c r="G26" s="424"/>
      <c r="H26" s="424"/>
      <c r="I26" s="426" t="s">
        <v>4020</v>
      </c>
      <c r="J26" s="424"/>
      <c r="K26" s="424"/>
      <c r="L26" s="424"/>
      <c r="M26" s="424"/>
      <c r="N26" s="424"/>
      <c r="O26" s="424"/>
      <c r="P26" s="424"/>
      <c r="Q26" s="426" t="s">
        <v>1780</v>
      </c>
      <c r="R26" s="424"/>
      <c r="S26" s="424"/>
      <c r="T26" s="424"/>
      <c r="U26" s="424"/>
      <c r="V26" s="424"/>
      <c r="W26" s="424"/>
      <c r="X26" s="424"/>
      <c r="Y26" s="426" t="s">
        <v>4021</v>
      </c>
    </row>
    <row r="27" spans="1:25" ht="15.75">
      <c r="A27" s="440" t="s">
        <v>4022</v>
      </c>
      <c r="B27" s="424"/>
      <c r="C27" s="424"/>
      <c r="D27" s="424"/>
      <c r="E27" s="424"/>
      <c r="F27" s="424"/>
      <c r="G27" s="424"/>
      <c r="H27" s="424"/>
      <c r="I27" s="426" t="s">
        <v>4023</v>
      </c>
      <c r="J27" s="424"/>
      <c r="K27" s="424"/>
      <c r="L27" s="424"/>
      <c r="M27" s="424"/>
      <c r="N27" s="424"/>
      <c r="O27" s="424"/>
      <c r="P27" s="424"/>
      <c r="Q27" s="426" t="s">
        <v>4024</v>
      </c>
      <c r="R27" s="424"/>
      <c r="S27" s="424"/>
      <c r="T27" s="424"/>
      <c r="U27" s="424"/>
      <c r="V27" s="424"/>
      <c r="W27" s="424"/>
      <c r="X27" s="424"/>
      <c r="Y27" s="426" t="s">
        <v>2997</v>
      </c>
    </row>
    <row r="28" spans="1:25" ht="15.75">
      <c r="A28" s="440" t="s">
        <v>1781</v>
      </c>
      <c r="B28" s="424"/>
      <c r="C28" s="424"/>
      <c r="D28" s="424"/>
      <c r="E28" s="424"/>
      <c r="F28" s="424"/>
      <c r="G28" s="424"/>
      <c r="H28" s="424"/>
      <c r="I28" s="426" t="s">
        <v>4025</v>
      </c>
      <c r="J28" s="424"/>
      <c r="K28" s="424"/>
      <c r="L28" s="424"/>
      <c r="M28" s="424"/>
      <c r="N28" s="424"/>
      <c r="O28" s="424"/>
      <c r="P28" s="424"/>
      <c r="Q28" s="426" t="s">
        <v>1770</v>
      </c>
      <c r="R28" s="424"/>
      <c r="S28" s="424"/>
      <c r="T28" s="424"/>
      <c r="U28" s="424"/>
      <c r="V28" s="424"/>
      <c r="W28" s="424"/>
      <c r="X28" s="424"/>
      <c r="Y28" s="426" t="s">
        <v>4026</v>
      </c>
    </row>
    <row r="29" spans="1:25" ht="15.75">
      <c r="A29" s="440" t="s">
        <v>2264</v>
      </c>
      <c r="B29" s="424"/>
      <c r="C29" s="424"/>
      <c r="D29" s="424"/>
      <c r="E29" s="424"/>
      <c r="F29" s="424"/>
      <c r="G29" s="424"/>
      <c r="H29" s="424"/>
      <c r="I29" s="426" t="s">
        <v>1782</v>
      </c>
      <c r="J29" s="424"/>
      <c r="K29" s="424"/>
      <c r="L29" s="424"/>
      <c r="M29" s="424"/>
      <c r="N29" s="424"/>
      <c r="O29" s="424"/>
      <c r="P29" s="424"/>
      <c r="Q29" s="426" t="s">
        <v>4027</v>
      </c>
      <c r="R29" s="424"/>
      <c r="S29" s="424"/>
      <c r="T29" s="424"/>
      <c r="U29" s="424"/>
      <c r="V29" s="424"/>
      <c r="W29" s="424"/>
      <c r="X29" s="424"/>
      <c r="Y29" s="426" t="s">
        <v>4028</v>
      </c>
    </row>
    <row r="30" spans="1:25" ht="15.75">
      <c r="A30" s="440" t="s">
        <v>4029</v>
      </c>
      <c r="B30" s="424"/>
      <c r="C30" s="424"/>
      <c r="D30" s="424"/>
      <c r="E30" s="424"/>
      <c r="F30" s="424"/>
      <c r="G30" s="424"/>
      <c r="H30" s="424"/>
      <c r="I30" s="426" t="s">
        <v>4030</v>
      </c>
      <c r="J30" s="424"/>
      <c r="K30" s="424"/>
      <c r="L30" s="424"/>
      <c r="M30" s="424"/>
      <c r="N30" s="424"/>
      <c r="O30" s="424"/>
      <c r="P30" s="424"/>
      <c r="Q30" s="426" t="s">
        <v>3004</v>
      </c>
      <c r="R30" s="424"/>
      <c r="S30" s="424"/>
      <c r="T30" s="424"/>
      <c r="U30" s="424"/>
      <c r="V30" s="424"/>
      <c r="W30" s="424"/>
      <c r="X30" s="424"/>
      <c r="Y30" s="426" t="s">
        <v>4031</v>
      </c>
    </row>
    <row r="31" spans="1:25" ht="15.75">
      <c r="A31" s="440" t="s">
        <v>4032</v>
      </c>
      <c r="B31" s="424"/>
      <c r="C31" s="424"/>
      <c r="D31" s="424"/>
      <c r="E31" s="424"/>
      <c r="F31" s="424"/>
      <c r="G31" s="424"/>
      <c r="H31" s="424"/>
      <c r="I31" s="426" t="s">
        <v>4033</v>
      </c>
      <c r="J31" s="424"/>
      <c r="K31" s="424"/>
      <c r="L31" s="424"/>
      <c r="M31" s="424">
        <v>2024</v>
      </c>
      <c r="N31" s="424"/>
      <c r="O31" s="424"/>
      <c r="P31" s="424"/>
      <c r="Q31" s="426" t="s">
        <v>4034</v>
      </c>
      <c r="R31" s="424"/>
      <c r="S31" s="424"/>
      <c r="T31" s="424"/>
      <c r="U31" s="424"/>
      <c r="V31" s="424"/>
      <c r="W31" s="424"/>
      <c r="X31" s="424"/>
      <c r="Y31" s="426" t="s">
        <v>4035</v>
      </c>
    </row>
    <row r="32" spans="1:25" ht="15.75">
      <c r="A32" s="440" t="s">
        <v>1775</v>
      </c>
      <c r="B32" s="424"/>
      <c r="C32" s="424"/>
      <c r="D32" s="424"/>
      <c r="E32" s="424"/>
      <c r="F32" s="424"/>
      <c r="G32" s="424"/>
      <c r="H32" s="424"/>
      <c r="I32" s="426" t="s">
        <v>2257</v>
      </c>
      <c r="J32" s="424"/>
      <c r="K32" s="424"/>
      <c r="L32" s="424"/>
      <c r="M32" s="424">
        <v>2021</v>
      </c>
      <c r="N32" s="424"/>
      <c r="O32" s="424"/>
      <c r="P32" s="424"/>
      <c r="Q32" s="426" t="s">
        <v>2992</v>
      </c>
      <c r="R32" s="424"/>
      <c r="S32" s="424"/>
      <c r="T32" s="424"/>
      <c r="U32" s="424"/>
      <c r="V32" s="424"/>
      <c r="W32" s="424"/>
      <c r="X32" s="424"/>
      <c r="Y32" s="426" t="s">
        <v>4036</v>
      </c>
    </row>
    <row r="33" spans="1:29" ht="15.75">
      <c r="A33" s="440" t="s">
        <v>4037</v>
      </c>
      <c r="B33" s="424"/>
      <c r="C33" s="424"/>
      <c r="D33" s="424"/>
      <c r="E33" s="424"/>
      <c r="F33" s="424"/>
      <c r="G33" s="424"/>
      <c r="H33" s="424"/>
      <c r="I33" s="426" t="s">
        <v>2990</v>
      </c>
      <c r="J33" s="424"/>
      <c r="K33" s="424"/>
      <c r="L33" s="424"/>
      <c r="M33" s="424"/>
      <c r="N33" s="424"/>
      <c r="O33" s="424"/>
      <c r="P33" s="424"/>
      <c r="Q33" s="426" t="s">
        <v>4038</v>
      </c>
      <c r="R33" s="424"/>
      <c r="S33" s="424"/>
      <c r="T33" s="424"/>
      <c r="U33" s="424"/>
      <c r="V33" s="424"/>
      <c r="W33" s="424"/>
      <c r="X33" s="424"/>
      <c r="Y33" s="426" t="s">
        <v>4039</v>
      </c>
      <c r="Z33" s="426"/>
      <c r="AA33" s="424"/>
      <c r="AB33" s="424"/>
      <c r="AC33" s="424"/>
    </row>
    <row r="34" spans="1:29" ht="15.75">
      <c r="A34" s="440" t="s">
        <v>4040</v>
      </c>
      <c r="B34" s="424"/>
      <c r="C34" s="424"/>
      <c r="D34" s="424"/>
      <c r="E34" s="424"/>
      <c r="F34" s="424"/>
      <c r="G34" s="424"/>
      <c r="H34" s="424"/>
      <c r="I34" s="426" t="s">
        <v>2993</v>
      </c>
      <c r="J34" s="424"/>
      <c r="K34" s="424"/>
      <c r="L34" s="424"/>
      <c r="M34" s="424"/>
      <c r="N34" s="424"/>
      <c r="O34" s="424"/>
      <c r="P34" s="424"/>
      <c r="Q34" s="426" t="s">
        <v>4041</v>
      </c>
      <c r="R34" s="424"/>
      <c r="S34" s="424"/>
      <c r="T34" s="424"/>
      <c r="U34" s="424"/>
      <c r="V34" s="424"/>
      <c r="W34" s="424"/>
      <c r="X34" s="424"/>
      <c r="Y34" s="426" t="s">
        <v>4042</v>
      </c>
      <c r="Z34" s="426"/>
      <c r="AA34" s="424"/>
      <c r="AB34" s="424"/>
      <c r="AC34" s="424"/>
    </row>
    <row r="35" spans="1:29" ht="15.75">
      <c r="A35" s="440" t="s">
        <v>3010</v>
      </c>
      <c r="B35" s="424"/>
      <c r="C35" s="424"/>
      <c r="D35" s="424"/>
      <c r="E35" s="424"/>
      <c r="F35" s="424"/>
      <c r="G35" s="424"/>
      <c r="H35" s="424"/>
      <c r="I35" s="426" t="s">
        <v>2994</v>
      </c>
      <c r="J35" s="424"/>
      <c r="K35" s="424"/>
      <c r="L35" s="424"/>
      <c r="M35" s="424"/>
      <c r="N35" s="424"/>
      <c r="O35" s="424"/>
      <c r="P35" s="424"/>
      <c r="Q35" s="426" t="s">
        <v>4043</v>
      </c>
      <c r="R35" s="424"/>
      <c r="S35" s="424"/>
      <c r="T35" s="424"/>
      <c r="U35" s="424"/>
      <c r="V35" s="424"/>
      <c r="W35" s="424"/>
      <c r="X35" s="424"/>
      <c r="Y35" s="426" t="s">
        <v>4044</v>
      </c>
      <c r="Z35" s="426"/>
      <c r="AA35" s="424"/>
      <c r="AB35" s="424"/>
      <c r="AC35" s="424"/>
    </row>
    <row r="36" spans="1:29" ht="15.75">
      <c r="A36" s="440" t="s">
        <v>4045</v>
      </c>
      <c r="B36" s="424"/>
      <c r="C36" s="424"/>
      <c r="D36" s="424"/>
      <c r="E36" s="424"/>
      <c r="F36" s="424"/>
      <c r="G36" s="424"/>
      <c r="H36" s="424"/>
      <c r="I36" s="426" t="s">
        <v>4046</v>
      </c>
      <c r="J36" s="424"/>
      <c r="K36" s="424"/>
      <c r="L36" s="424"/>
      <c r="M36" s="424"/>
      <c r="N36" s="424"/>
      <c r="O36" s="424"/>
      <c r="P36" s="424"/>
      <c r="Q36" s="426" t="s">
        <v>1776</v>
      </c>
      <c r="R36" s="424"/>
      <c r="S36" s="424"/>
      <c r="T36" s="424"/>
      <c r="U36" s="424"/>
      <c r="V36" s="424"/>
      <c r="W36" s="424"/>
      <c r="X36" s="424"/>
      <c r="Y36" s="426" t="s">
        <v>4047</v>
      </c>
      <c r="Z36" s="426"/>
      <c r="AA36" s="424"/>
      <c r="AB36" s="424"/>
      <c r="AC36" s="424">
        <v>2022</v>
      </c>
    </row>
    <row r="37" spans="1:29" ht="15.75">
      <c r="A37" s="440" t="s">
        <v>1783</v>
      </c>
      <c r="B37" s="424"/>
      <c r="C37" s="424"/>
      <c r="D37" s="424"/>
      <c r="E37" s="424"/>
      <c r="F37" s="424"/>
      <c r="G37" s="424"/>
      <c r="H37" s="424"/>
      <c r="I37" s="426" t="s">
        <v>4048</v>
      </c>
      <c r="J37" s="424"/>
      <c r="K37" s="424"/>
      <c r="L37" s="424"/>
      <c r="M37" s="424"/>
      <c r="N37" s="424"/>
      <c r="O37" s="424"/>
      <c r="P37" s="424"/>
      <c r="Q37" s="426" t="s">
        <v>4049</v>
      </c>
      <c r="R37" s="424"/>
      <c r="S37" s="424"/>
      <c r="T37" s="424"/>
      <c r="U37" s="424"/>
      <c r="V37" s="424"/>
      <c r="W37" s="424"/>
      <c r="X37" s="424"/>
      <c r="Y37" s="426" t="s">
        <v>3000</v>
      </c>
      <c r="Z37" s="426"/>
      <c r="AA37" s="424"/>
      <c r="AB37" s="424"/>
      <c r="AC37" s="424">
        <v>2023</v>
      </c>
    </row>
    <row r="38" spans="1:29" ht="15">
      <c r="A38" s="441"/>
      <c r="P38" s="28"/>
      <c r="T38" s="28"/>
      <c r="U38" s="28"/>
      <c r="V38" s="28"/>
      <c r="W38" s="28"/>
      <c r="X38" s="28"/>
      <c r="Y38" s="28"/>
      <c r="Z38" s="28"/>
      <c r="AA38" s="28"/>
      <c r="AB38" s="28"/>
      <c r="AC38" s="28"/>
    </row>
    <row r="39" spans="1:29" ht="15">
      <c r="A39" s="441" t="s">
        <v>4050</v>
      </c>
      <c r="P39" s="28"/>
      <c r="T39" s="28"/>
      <c r="U39" s="28"/>
      <c r="V39" s="28"/>
      <c r="W39" s="28"/>
      <c r="X39" s="28"/>
      <c r="Y39" s="28"/>
      <c r="Z39" s="28"/>
      <c r="AA39" s="28"/>
      <c r="AB39" s="28"/>
      <c r="AC39" s="28"/>
    </row>
    <row r="40" spans="1:29" ht="15">
      <c r="A40" s="441" t="s">
        <v>4051</v>
      </c>
      <c r="P40" s="28"/>
      <c r="T40" s="28"/>
      <c r="U40" s="28"/>
      <c r="V40" s="28"/>
      <c r="W40" s="28"/>
      <c r="X40" s="28"/>
      <c r="Y40" s="28"/>
      <c r="Z40" s="28"/>
      <c r="AA40" s="28"/>
      <c r="AB40" s="28"/>
      <c r="AC40" s="28"/>
    </row>
    <row r="41" spans="1:29" ht="15">
      <c r="A41" s="441"/>
      <c r="P41" s="28"/>
      <c r="T41" s="28"/>
      <c r="U41" s="28"/>
      <c r="V41" s="28"/>
      <c r="W41" s="28"/>
      <c r="X41" s="28"/>
      <c r="Y41" s="28"/>
      <c r="Z41" s="28"/>
      <c r="AA41" s="28"/>
      <c r="AB41" s="28"/>
      <c r="AC41" s="28"/>
    </row>
    <row r="42" spans="1:29" ht="15">
      <c r="A42" s="441"/>
      <c r="P42" s="28"/>
      <c r="T42" s="28"/>
      <c r="U42" s="28"/>
      <c r="V42" s="28"/>
      <c r="W42" s="28"/>
      <c r="X42" s="28"/>
      <c r="Y42" s="28"/>
      <c r="Z42" s="28"/>
      <c r="AA42" s="28"/>
      <c r="AB42" s="28"/>
      <c r="AC42" s="28"/>
    </row>
    <row r="43" spans="1:29" ht="14.25">
      <c r="A43" s="442" t="s">
        <v>4052</v>
      </c>
      <c r="V43" s="28"/>
      <c r="W43" s="28"/>
      <c r="X43" s="28"/>
      <c r="Y43" s="28"/>
      <c r="Z43" s="28"/>
      <c r="AA43" s="28"/>
      <c r="AB43" s="28"/>
      <c r="AC43" s="28"/>
    </row>
    <row r="44" spans="1:29" ht="15.75">
      <c r="A44" s="443" t="s">
        <v>4053</v>
      </c>
      <c r="H44" s="108" t="s">
        <v>4054</v>
      </c>
      <c r="P44" s="431" t="s">
        <v>4055</v>
      </c>
      <c r="Q44" s="432"/>
      <c r="V44" s="28"/>
      <c r="W44" s="28"/>
      <c r="X44" s="28"/>
      <c r="Y44" s="28"/>
      <c r="Z44" s="28"/>
      <c r="AA44" s="28"/>
      <c r="AB44" s="28"/>
      <c r="AC44" s="28"/>
    </row>
    <row r="45" spans="1:29" ht="15">
      <c r="A45" s="444" t="s">
        <v>4056</v>
      </c>
      <c r="H45" s="240" t="s">
        <v>4057</v>
      </c>
      <c r="V45" s="28"/>
      <c r="W45" s="28"/>
      <c r="X45" s="28"/>
      <c r="Y45" s="28"/>
      <c r="Z45" s="28"/>
      <c r="AA45" s="28"/>
      <c r="AB45" s="28"/>
      <c r="AC45" s="28"/>
    </row>
    <row r="46" spans="1:29" ht="15">
      <c r="A46" s="444" t="s">
        <v>4058</v>
      </c>
      <c r="H46" s="240" t="s">
        <v>4059</v>
      </c>
      <c r="P46" s="108" t="s">
        <v>4060</v>
      </c>
      <c r="T46" s="108" t="s">
        <v>1754</v>
      </c>
      <c r="V46" s="28"/>
      <c r="W46" s="28"/>
      <c r="X46" s="28"/>
      <c r="Y46" s="28"/>
      <c r="Z46" s="28"/>
      <c r="AA46" s="28"/>
      <c r="AB46" s="28"/>
      <c r="AC46" s="28"/>
    </row>
    <row r="47" spans="1:29" ht="15">
      <c r="A47" s="444" t="s">
        <v>4061</v>
      </c>
      <c r="H47" s="240" t="s">
        <v>4195</v>
      </c>
      <c r="P47" t="s">
        <v>4062</v>
      </c>
      <c r="Q47" t="s">
        <v>1757</v>
      </c>
      <c r="T47" s="192" t="s">
        <v>4063</v>
      </c>
      <c r="U47" t="s">
        <v>1757</v>
      </c>
      <c r="V47" s="28"/>
      <c r="W47" s="28"/>
      <c r="X47" s="28"/>
      <c r="Y47" s="28"/>
      <c r="Z47" s="28"/>
      <c r="AA47" s="28"/>
      <c r="AB47" s="28"/>
      <c r="AC47" s="28"/>
    </row>
    <row r="48" spans="1:29" ht="15">
      <c r="A48" s="444" t="s">
        <v>4064</v>
      </c>
      <c r="P48" t="s">
        <v>4065</v>
      </c>
      <c r="Q48" t="s">
        <v>1758</v>
      </c>
      <c r="T48" s="192" t="s">
        <v>4066</v>
      </c>
      <c r="U48" t="s">
        <v>1758</v>
      </c>
      <c r="V48" s="28"/>
      <c r="W48" s="28"/>
      <c r="X48" s="28"/>
      <c r="Y48" s="28"/>
      <c r="Z48" s="28"/>
      <c r="AA48" s="28"/>
      <c r="AB48" s="28"/>
      <c r="AC48" s="28"/>
    </row>
    <row r="49" spans="1:21" ht="15">
      <c r="A49" s="444" t="s">
        <v>4067</v>
      </c>
      <c r="H49" s="108" t="s">
        <v>2983</v>
      </c>
      <c r="P49" t="s">
        <v>4068</v>
      </c>
      <c r="Q49" t="s">
        <v>1759</v>
      </c>
      <c r="T49" s="192" t="s">
        <v>4069</v>
      </c>
      <c r="U49" t="s">
        <v>1759</v>
      </c>
    </row>
    <row r="50" spans="1:21" ht="15">
      <c r="A50" s="444" t="s">
        <v>4070</v>
      </c>
      <c r="H50" s="240" t="s">
        <v>4071</v>
      </c>
      <c r="P50" t="s">
        <v>4072</v>
      </c>
      <c r="Q50" t="s">
        <v>1760</v>
      </c>
      <c r="T50" s="192" t="s">
        <v>4073</v>
      </c>
      <c r="U50" t="s">
        <v>1760</v>
      </c>
    </row>
    <row r="51" spans="1:21" ht="15">
      <c r="A51" s="444" t="s">
        <v>4074</v>
      </c>
      <c r="H51" s="240" t="s">
        <v>4075</v>
      </c>
      <c r="P51" t="s">
        <v>4076</v>
      </c>
      <c r="Q51" t="s">
        <v>1764</v>
      </c>
      <c r="T51" s="192" t="s">
        <v>4077</v>
      </c>
      <c r="U51" t="s">
        <v>1764</v>
      </c>
    </row>
    <row r="52" spans="1:21" ht="15">
      <c r="A52" s="444" t="s">
        <v>4078</v>
      </c>
      <c r="H52" s="240" t="s">
        <v>4079</v>
      </c>
      <c r="P52" t="s">
        <v>4080</v>
      </c>
      <c r="Q52" t="s">
        <v>1761</v>
      </c>
      <c r="T52" s="192" t="s">
        <v>4081</v>
      </c>
      <c r="U52" t="s">
        <v>1761</v>
      </c>
    </row>
    <row r="53" spans="1:21" ht="15">
      <c r="A53" s="444" t="s">
        <v>4082</v>
      </c>
      <c r="P53" t="s">
        <v>4083</v>
      </c>
      <c r="Q53" t="s">
        <v>1762</v>
      </c>
      <c r="T53" s="192" t="s">
        <v>4084</v>
      </c>
      <c r="U53" t="s">
        <v>1762</v>
      </c>
    </row>
    <row r="54" spans="1:21" ht="15">
      <c r="A54" s="444" t="s">
        <v>4085</v>
      </c>
      <c r="H54" s="108" t="s">
        <v>2984</v>
      </c>
      <c r="P54" t="s">
        <v>4086</v>
      </c>
      <c r="Q54" t="s">
        <v>1763</v>
      </c>
      <c r="T54" s="192" t="s">
        <v>4087</v>
      </c>
      <c r="U54" t="s">
        <v>1763</v>
      </c>
    </row>
    <row r="55" spans="1:21" s="240" customFormat="1" ht="15">
      <c r="A55" s="444" t="s">
        <v>4088</v>
      </c>
      <c r="B55"/>
      <c r="C55"/>
      <c r="D55"/>
      <c r="E55"/>
      <c r="F55"/>
      <c r="G55"/>
      <c r="H55" s="240" t="s">
        <v>4089</v>
      </c>
      <c r="I55"/>
      <c r="J55"/>
      <c r="K55"/>
      <c r="L55"/>
      <c r="M55"/>
      <c r="N55"/>
      <c r="O55"/>
      <c r="P55" t="s">
        <v>4090</v>
      </c>
      <c r="Q55" t="s">
        <v>4091</v>
      </c>
      <c r="R55"/>
      <c r="S55"/>
      <c r="T55"/>
      <c r="U55"/>
    </row>
    <row r="56" spans="1:21" s="240" customFormat="1" ht="15">
      <c r="A56" s="444" t="s">
        <v>4092</v>
      </c>
      <c r="B56"/>
      <c r="C56"/>
      <c r="D56"/>
      <c r="E56"/>
      <c r="F56"/>
      <c r="G56"/>
      <c r="H56" s="240" t="s">
        <v>4093</v>
      </c>
      <c r="I56"/>
      <c r="J56"/>
      <c r="K56"/>
      <c r="L56"/>
      <c r="M56"/>
      <c r="N56"/>
      <c r="O56"/>
      <c r="P56" t="s">
        <v>4094</v>
      </c>
      <c r="Q56" t="s">
        <v>4095</v>
      </c>
      <c r="R56"/>
      <c r="S56"/>
      <c r="T56" s="108" t="s">
        <v>1755</v>
      </c>
      <c r="U56" s="28"/>
    </row>
    <row r="57" spans="1:21" s="240" customFormat="1" ht="15">
      <c r="A57" s="444" t="s">
        <v>4096</v>
      </c>
      <c r="B57"/>
      <c r="C57"/>
      <c r="D57"/>
      <c r="E57"/>
      <c r="F57"/>
      <c r="G57"/>
      <c r="H57" s="240" t="s">
        <v>4097</v>
      </c>
      <c r="I57"/>
      <c r="J57"/>
      <c r="K57"/>
      <c r="L57"/>
      <c r="M57"/>
      <c r="N57"/>
      <c r="O57"/>
      <c r="P57" t="s">
        <v>4098</v>
      </c>
      <c r="Q57" t="s">
        <v>4099</v>
      </c>
      <c r="R57"/>
      <c r="S57"/>
      <c r="T57" s="192" t="s">
        <v>4100</v>
      </c>
      <c r="U57" t="s">
        <v>1757</v>
      </c>
    </row>
    <row r="58" spans="1:21" s="240" customFormat="1" ht="15">
      <c r="A58" s="444" t="s">
        <v>4101</v>
      </c>
      <c r="B58"/>
      <c r="C58"/>
      <c r="D58"/>
      <c r="E58"/>
      <c r="F58"/>
      <c r="G58"/>
      <c r="H58"/>
      <c r="I58"/>
      <c r="J58"/>
      <c r="K58"/>
      <c r="L58"/>
      <c r="M58"/>
      <c r="N58"/>
      <c r="O58"/>
      <c r="P58" t="s">
        <v>4102</v>
      </c>
      <c r="Q58" t="s">
        <v>4103</v>
      </c>
      <c r="R58"/>
      <c r="S58"/>
      <c r="T58" s="192" t="s">
        <v>4104</v>
      </c>
      <c r="U58" t="s">
        <v>1758</v>
      </c>
    </row>
    <row r="59" spans="1:21" s="240" customFormat="1" ht="15">
      <c r="A59" s="444" t="s">
        <v>4105</v>
      </c>
      <c r="B59"/>
      <c r="C59"/>
      <c r="D59"/>
      <c r="E59"/>
      <c r="F59"/>
      <c r="G59"/>
      <c r="H59" s="108" t="s">
        <v>2985</v>
      </c>
      <c r="I59"/>
      <c r="J59"/>
      <c r="K59"/>
      <c r="L59"/>
      <c r="M59"/>
      <c r="N59"/>
      <c r="O59"/>
      <c r="P59" t="s">
        <v>4106</v>
      </c>
      <c r="Q59" t="s">
        <v>4107</v>
      </c>
      <c r="R59" s="192"/>
      <c r="S59" s="192"/>
      <c r="T59" s="192" t="s">
        <v>4108</v>
      </c>
      <c r="U59" t="s">
        <v>1759</v>
      </c>
    </row>
    <row r="60" spans="1:21" s="240" customFormat="1" ht="15">
      <c r="A60" s="444" t="s">
        <v>4109</v>
      </c>
      <c r="B60"/>
      <c r="C60"/>
      <c r="D60"/>
      <c r="E60"/>
      <c r="F60"/>
      <c r="G60"/>
      <c r="H60" s="240" t="s">
        <v>4110</v>
      </c>
      <c r="I60"/>
      <c r="J60"/>
      <c r="K60"/>
      <c r="L60"/>
      <c r="M60"/>
      <c r="N60"/>
      <c r="O60"/>
      <c r="P60" t="s">
        <v>4111</v>
      </c>
      <c r="Q60" t="s">
        <v>4112</v>
      </c>
      <c r="R60"/>
      <c r="S60"/>
      <c r="T60" s="192" t="s">
        <v>4113</v>
      </c>
      <c r="U60" t="s">
        <v>1760</v>
      </c>
    </row>
    <row r="61" spans="1:21" s="240" customFormat="1" ht="15">
      <c r="A61" s="444" t="s">
        <v>4114</v>
      </c>
      <c r="B61"/>
      <c r="C61"/>
      <c r="D61"/>
      <c r="E61"/>
      <c r="F61"/>
      <c r="G61"/>
      <c r="H61" s="240" t="s">
        <v>4115</v>
      </c>
      <c r="I61"/>
      <c r="J61"/>
      <c r="K61"/>
      <c r="L61"/>
      <c r="M61"/>
      <c r="N61"/>
      <c r="O61"/>
      <c r="P61" t="s">
        <v>4116</v>
      </c>
      <c r="Q61" t="s">
        <v>4117</v>
      </c>
      <c r="R61"/>
      <c r="S61"/>
      <c r="T61"/>
      <c r="U61"/>
    </row>
    <row r="62" spans="1:21" s="240" customFormat="1" ht="15">
      <c r="A62" s="444" t="s">
        <v>4118</v>
      </c>
      <c r="B62"/>
      <c r="C62"/>
      <c r="D62"/>
      <c r="E62"/>
      <c r="F62"/>
      <c r="G62"/>
      <c r="H62" s="240" t="s">
        <v>4119</v>
      </c>
      <c r="I62"/>
      <c r="J62"/>
      <c r="K62"/>
      <c r="L62"/>
      <c r="M62"/>
      <c r="N62"/>
      <c r="O62"/>
      <c r="P62" t="s">
        <v>4120</v>
      </c>
      <c r="Q62" t="s">
        <v>4121</v>
      </c>
      <c r="R62"/>
      <c r="S62"/>
      <c r="T62" s="108" t="s">
        <v>1755</v>
      </c>
      <c r="U62"/>
    </row>
    <row r="63" spans="1:21" s="240" customFormat="1" ht="15">
      <c r="A63" s="444" t="s">
        <v>4122</v>
      </c>
      <c r="B63"/>
      <c r="C63"/>
      <c r="D63"/>
      <c r="E63"/>
      <c r="F63"/>
      <c r="G63"/>
      <c r="H63"/>
      <c r="I63"/>
      <c r="J63"/>
      <c r="K63"/>
      <c r="L63"/>
      <c r="M63"/>
      <c r="N63"/>
      <c r="O63"/>
      <c r="P63" s="192"/>
      <c r="Q63"/>
      <c r="R63"/>
      <c r="S63"/>
      <c r="T63" s="192" t="s">
        <v>1765</v>
      </c>
      <c r="U63" t="s">
        <v>1757</v>
      </c>
    </row>
    <row r="64" spans="1:21" s="240" customFormat="1" ht="15">
      <c r="A64" s="444" t="s">
        <v>4123</v>
      </c>
      <c r="B64"/>
      <c r="C64"/>
      <c r="D64"/>
      <c r="E64"/>
      <c r="F64"/>
      <c r="G64"/>
      <c r="H64" s="108" t="s">
        <v>2986</v>
      </c>
      <c r="I64"/>
      <c r="J64"/>
      <c r="K64"/>
      <c r="L64"/>
      <c r="M64"/>
      <c r="N64"/>
      <c r="O64"/>
      <c r="P64"/>
      <c r="Q64"/>
      <c r="R64"/>
      <c r="S64"/>
      <c r="T64" s="192" t="s">
        <v>2254</v>
      </c>
      <c r="U64" t="s">
        <v>1758</v>
      </c>
    </row>
    <row r="65" spans="1:20" s="240" customFormat="1" ht="15">
      <c r="A65" s="444" t="s">
        <v>4124</v>
      </c>
      <c r="B65"/>
      <c r="C65"/>
      <c r="D65"/>
      <c r="E65"/>
      <c r="F65"/>
      <c r="G65"/>
      <c r="H65" s="240" t="s">
        <v>349</v>
      </c>
      <c r="I65"/>
      <c r="J65"/>
      <c r="K65"/>
      <c r="L65"/>
      <c r="M65"/>
      <c r="N65"/>
      <c r="O65"/>
      <c r="P65"/>
      <c r="Q65"/>
      <c r="R65"/>
      <c r="S65"/>
      <c r="T65" s="192"/>
    </row>
    <row r="66" spans="1:20" s="240" customFormat="1" ht="15">
      <c r="A66" s="444" t="s">
        <v>4125</v>
      </c>
      <c r="B66"/>
      <c r="C66"/>
      <c r="D66"/>
      <c r="E66"/>
      <c r="F66"/>
      <c r="G66"/>
      <c r="H66" s="240" t="s">
        <v>2987</v>
      </c>
      <c r="I66"/>
      <c r="J66"/>
      <c r="K66"/>
      <c r="L66"/>
      <c r="M66"/>
      <c r="N66"/>
      <c r="O66"/>
      <c r="P66"/>
      <c r="Q66"/>
      <c r="R66"/>
      <c r="S66"/>
      <c r="T66" s="108" t="s">
        <v>1756</v>
      </c>
    </row>
    <row r="67" spans="1:20" s="240" customFormat="1" ht="15">
      <c r="A67" s="444" t="s">
        <v>4126</v>
      </c>
      <c r="B67"/>
      <c r="C67"/>
      <c r="D67"/>
      <c r="E67"/>
      <c r="F67"/>
      <c r="G67"/>
      <c r="H67" s="240" t="s">
        <v>4127</v>
      </c>
      <c r="I67"/>
      <c r="J67"/>
      <c r="K67"/>
      <c r="L67"/>
      <c r="M67"/>
      <c r="N67"/>
      <c r="O67"/>
      <c r="P67"/>
      <c r="Q67"/>
      <c r="R67"/>
      <c r="S67"/>
      <c r="T67" t="s">
        <v>1765</v>
      </c>
    </row>
    <row r="68" spans="1:20" s="240" customFormat="1" ht="15">
      <c r="A68" s="444" t="s">
        <v>4128</v>
      </c>
      <c r="B68"/>
      <c r="C68"/>
      <c r="D68"/>
      <c r="E68"/>
      <c r="F68"/>
      <c r="G68"/>
      <c r="H68" s="240" t="s">
        <v>4129</v>
      </c>
      <c r="I68"/>
      <c r="J68"/>
      <c r="K68"/>
      <c r="L68"/>
      <c r="M68"/>
      <c r="N68"/>
      <c r="O68"/>
      <c r="P68"/>
      <c r="Q68"/>
      <c r="R68"/>
      <c r="S68"/>
      <c r="T68"/>
    </row>
    <row r="69" spans="1:20" s="240" customFormat="1" ht="15">
      <c r="A69" s="444" t="s">
        <v>4130</v>
      </c>
      <c r="B69"/>
      <c r="C69"/>
      <c r="D69"/>
      <c r="E69"/>
      <c r="F69"/>
      <c r="G69"/>
      <c r="H69" s="240" t="s">
        <v>4131</v>
      </c>
      <c r="I69"/>
      <c r="J69"/>
      <c r="K69"/>
      <c r="L69"/>
      <c r="M69"/>
      <c r="N69"/>
      <c r="O69"/>
      <c r="P69"/>
      <c r="Q69"/>
      <c r="R69"/>
      <c r="S69"/>
      <c r="T69"/>
    </row>
    <row r="70" spans="1:20" s="240" customFormat="1" ht="15">
      <c r="A70" s="444" t="s">
        <v>4132</v>
      </c>
      <c r="B70"/>
      <c r="C70"/>
      <c r="D70"/>
      <c r="E70"/>
      <c r="F70"/>
      <c r="G70"/>
      <c r="H70"/>
      <c r="I70"/>
      <c r="J70"/>
      <c r="K70"/>
      <c r="L70"/>
      <c r="M70"/>
      <c r="N70"/>
      <c r="O70"/>
      <c r="P70"/>
      <c r="Q70"/>
      <c r="R70"/>
      <c r="S70"/>
      <c r="T70"/>
    </row>
    <row r="71" spans="1:20" s="240" customFormat="1" ht="15">
      <c r="A71" s="444" t="s">
        <v>4133</v>
      </c>
      <c r="B71"/>
      <c r="C71"/>
      <c r="D71"/>
      <c r="E71"/>
      <c r="F71"/>
      <c r="G71"/>
      <c r="H71"/>
      <c r="I71"/>
      <c r="J71"/>
      <c r="K71"/>
      <c r="L71"/>
      <c r="M71"/>
      <c r="N71"/>
      <c r="O71"/>
      <c r="P71"/>
      <c r="Q71"/>
      <c r="R71"/>
      <c r="S71"/>
      <c r="T71"/>
    </row>
    <row r="72" spans="1:20" s="240" customFormat="1" ht="15">
      <c r="A72" s="444" t="s">
        <v>4134</v>
      </c>
      <c r="B72"/>
      <c r="C72"/>
      <c r="D72"/>
      <c r="E72"/>
      <c r="F72"/>
      <c r="G72"/>
      <c r="H72"/>
      <c r="I72"/>
      <c r="J72"/>
      <c r="K72"/>
      <c r="L72"/>
      <c r="M72"/>
      <c r="N72"/>
      <c r="O72"/>
      <c r="P72"/>
      <c r="Q72"/>
      <c r="R72"/>
      <c r="S72"/>
      <c r="T72"/>
    </row>
    <row r="73" spans="1:20" s="240" customFormat="1" ht="15">
      <c r="A73" s="444" t="s">
        <v>4135</v>
      </c>
      <c r="B73"/>
      <c r="C73"/>
      <c r="D73"/>
      <c r="E73"/>
      <c r="F73"/>
      <c r="G73"/>
      <c r="H73"/>
      <c r="I73"/>
      <c r="J73"/>
      <c r="K73"/>
      <c r="L73"/>
      <c r="M73"/>
      <c r="N73"/>
      <c r="O73"/>
      <c r="P73"/>
      <c r="Q73"/>
      <c r="R73"/>
      <c r="S73"/>
      <c r="T73"/>
    </row>
    <row r="74" spans="1:20" s="240" customFormat="1" ht="15">
      <c r="A74" s="444" t="s">
        <v>4136</v>
      </c>
      <c r="B74"/>
      <c r="C74"/>
      <c r="D74"/>
      <c r="E74"/>
      <c r="F74"/>
      <c r="G74"/>
      <c r="H74"/>
      <c r="I74"/>
      <c r="J74"/>
      <c r="K74"/>
      <c r="L74"/>
      <c r="M74"/>
      <c r="N74"/>
      <c r="O74"/>
      <c r="P74"/>
      <c r="Q74"/>
      <c r="R74"/>
      <c r="S74"/>
      <c r="T74"/>
    </row>
    <row r="75" spans="1:20" s="240" customFormat="1" ht="15">
      <c r="A75" s="444" t="s">
        <v>4137</v>
      </c>
      <c r="B75"/>
      <c r="C75"/>
      <c r="D75"/>
      <c r="E75"/>
      <c r="F75"/>
      <c r="G75"/>
      <c r="H75"/>
      <c r="I75"/>
      <c r="J75"/>
      <c r="K75"/>
      <c r="L75"/>
      <c r="M75"/>
      <c r="N75"/>
      <c r="O75"/>
      <c r="P75"/>
      <c r="Q75"/>
      <c r="R75"/>
      <c r="S75"/>
      <c r="T75"/>
    </row>
    <row r="76" spans="1:20" s="240" customFormat="1" ht="15">
      <c r="A76" s="444" t="s">
        <v>4138</v>
      </c>
      <c r="B76"/>
      <c r="C76"/>
      <c r="D76"/>
      <c r="E76"/>
      <c r="F76"/>
      <c r="G76"/>
      <c r="H76"/>
      <c r="I76"/>
      <c r="J76"/>
      <c r="K76"/>
      <c r="L76"/>
      <c r="M76"/>
      <c r="N76"/>
      <c r="O76"/>
      <c r="P76"/>
      <c r="Q76"/>
      <c r="R76"/>
      <c r="S76"/>
      <c r="T76"/>
    </row>
    <row r="77" spans="1:20" s="240" customFormat="1" ht="15">
      <c r="A77" s="444" t="s">
        <v>4139</v>
      </c>
      <c r="B77"/>
      <c r="C77"/>
      <c r="D77"/>
      <c r="E77"/>
      <c r="F77"/>
      <c r="G77"/>
      <c r="H77"/>
      <c r="I77"/>
      <c r="J77"/>
      <c r="K77"/>
      <c r="L77"/>
      <c r="M77"/>
      <c r="N77"/>
      <c r="O77"/>
      <c r="P77"/>
      <c r="Q77"/>
      <c r="R77"/>
      <c r="S77"/>
      <c r="T77"/>
    </row>
    <row r="78" spans="1:20" s="240" customFormat="1" ht="15">
      <c r="A78" s="444"/>
    </row>
    <row r="79" spans="1:20" s="240" customFormat="1" ht="15">
      <c r="A79" s="444"/>
    </row>
    <row r="80" spans="1:20" s="240" customFormat="1" ht="15">
      <c r="A80" s="445" t="s">
        <v>4140</v>
      </c>
    </row>
    <row r="81" spans="1:1" s="240" customFormat="1" ht="15">
      <c r="A81" s="445" t="s">
        <v>4141</v>
      </c>
    </row>
    <row r="82" spans="1:1" s="240" customFormat="1" ht="15">
      <c r="A82" s="445" t="s">
        <v>4142</v>
      </c>
    </row>
    <row r="83" spans="1:1" s="240" customFormat="1" ht="15">
      <c r="A83" s="197" t="s">
        <v>4143</v>
      </c>
    </row>
    <row r="84" spans="1:1" s="240" customFormat="1" ht="15">
      <c r="A84" s="445" t="s">
        <v>4144</v>
      </c>
    </row>
    <row r="85" spans="1:1" s="240" customFormat="1" ht="15">
      <c r="A85" s="446" t="s">
        <v>2978</v>
      </c>
    </row>
    <row r="86" spans="1:1" s="240" customFormat="1" ht="15">
      <c r="A86" s="197" t="s">
        <v>2979</v>
      </c>
    </row>
    <row r="87" spans="1:1" s="240" customFormat="1" ht="15">
      <c r="A87" s="197" t="s">
        <v>2980</v>
      </c>
    </row>
    <row r="88" spans="1:1" ht="14.25">
      <c r="A88" s="197" t="s">
        <v>2981</v>
      </c>
    </row>
    <row r="89" spans="1:1" ht="14.25">
      <c r="A89" s="197" t="s">
        <v>4145</v>
      </c>
    </row>
    <row r="90" spans="1:1" ht="14.25">
      <c r="A90" s="197" t="s">
        <v>4146</v>
      </c>
    </row>
    <row r="91" spans="1:1" ht="14.25">
      <c r="A91" s="197" t="s">
        <v>4147</v>
      </c>
    </row>
    <row r="92" spans="1:1" ht="14.25">
      <c r="A92" s="197" t="s">
        <v>4148</v>
      </c>
    </row>
    <row r="93" spans="1:1" ht="14.25">
      <c r="A93" s="197" t="s">
        <v>4149</v>
      </c>
    </row>
    <row r="94" spans="1:1" ht="14.25">
      <c r="A94" s="197" t="s">
        <v>4150</v>
      </c>
    </row>
    <row r="95" spans="1:1" ht="14.25">
      <c r="A95" s="197" t="s">
        <v>4151</v>
      </c>
    </row>
    <row r="96" spans="1:1" ht="14.25">
      <c r="A96" s="197" t="s">
        <v>4152</v>
      </c>
    </row>
    <row r="100" spans="1:218" ht="26.25">
      <c r="A100" s="447" t="s">
        <v>2982</v>
      </c>
      <c r="B100" s="192"/>
      <c r="C100" s="192"/>
      <c r="D100" s="250"/>
      <c r="T100" s="28"/>
      <c r="U100" s="28"/>
      <c r="V100" s="28"/>
      <c r="W100" s="28"/>
      <c r="X100" s="28"/>
      <c r="Y100" s="28"/>
      <c r="Z100" s="28"/>
      <c r="AA100" s="28"/>
      <c r="AB100" s="28"/>
      <c r="AC100" s="28"/>
      <c r="AD100" s="28"/>
      <c r="AE100" s="28"/>
      <c r="AF100" s="28"/>
      <c r="AG100" s="28"/>
      <c r="AH100" s="28"/>
      <c r="AI100" s="28"/>
    </row>
    <row r="101" spans="1:218" ht="14.25">
      <c r="A101" s="448"/>
      <c r="B101" s="192"/>
      <c r="C101" s="192"/>
      <c r="D101" s="250"/>
      <c r="T101" s="28"/>
      <c r="U101" s="28"/>
      <c r="V101" s="28"/>
      <c r="W101" s="28"/>
      <c r="X101" s="28"/>
      <c r="Y101" s="28"/>
      <c r="Z101" s="28"/>
      <c r="AA101" s="28"/>
      <c r="AB101" s="28"/>
      <c r="AC101" s="28"/>
      <c r="AD101" s="28"/>
      <c r="AE101" s="28"/>
      <c r="AF101" s="28"/>
      <c r="AG101" s="28"/>
      <c r="AH101" s="28"/>
      <c r="AI101" s="28"/>
    </row>
    <row r="102" spans="1:218" ht="20.25">
      <c r="A102" s="449" t="s">
        <v>1750</v>
      </c>
      <c r="B102" s="256"/>
      <c r="C102" s="256"/>
      <c r="E102" s="305"/>
      <c r="F102" s="305"/>
      <c r="G102" s="305"/>
      <c r="H102" s="305"/>
      <c r="I102" s="305"/>
      <c r="J102" s="305"/>
      <c r="K102" s="305"/>
      <c r="L102" s="305"/>
      <c r="M102" s="305"/>
      <c r="N102" s="305"/>
      <c r="O102" s="305"/>
      <c r="P102" s="305"/>
      <c r="Q102" s="305"/>
      <c r="R102" s="305"/>
      <c r="S102" s="305"/>
      <c r="T102" s="305"/>
      <c r="U102" s="305"/>
      <c r="V102" s="305"/>
      <c r="W102" s="305"/>
      <c r="X102" s="305"/>
      <c r="Y102" s="305"/>
      <c r="Z102" s="305"/>
      <c r="AA102" s="305"/>
      <c r="AB102" s="305"/>
      <c r="AC102" s="174"/>
      <c r="AD102" s="174"/>
      <c r="AF102" s="28"/>
      <c r="AG102" s="28"/>
      <c r="AH102" s="28"/>
      <c r="AI102" s="28"/>
    </row>
    <row r="103" spans="1:218" ht="15.75">
      <c r="A103" s="451" t="s">
        <v>4165</v>
      </c>
      <c r="E103" s="251"/>
      <c r="F103" s="251"/>
      <c r="G103" s="251"/>
      <c r="H103" s="251"/>
      <c r="I103" s="251"/>
      <c r="J103" s="251"/>
      <c r="K103" s="251"/>
      <c r="L103" s="251"/>
      <c r="Q103" s="251"/>
      <c r="R103" s="251"/>
      <c r="S103" s="28"/>
      <c r="T103" s="252"/>
      <c r="V103" s="451"/>
      <c r="W103" s="28"/>
      <c r="X103" s="61"/>
      <c r="Y103" s="28"/>
      <c r="Z103" s="28"/>
      <c r="AA103" s="28"/>
      <c r="AB103" s="28"/>
      <c r="AC103" s="28"/>
      <c r="AE103" s="28"/>
      <c r="AF103" s="28"/>
      <c r="AH103" s="451" t="s">
        <v>4165</v>
      </c>
      <c r="AI103" s="28"/>
      <c r="DJ103" s="451"/>
      <c r="DN103" s="10"/>
      <c r="DW103"/>
    </row>
    <row r="104" spans="1:218" s="461" customFormat="1" ht="26.25">
      <c r="A104" s="464" t="s">
        <v>3287</v>
      </c>
      <c r="M104" s="464" t="s">
        <v>4164</v>
      </c>
      <c r="Y104" s="462" t="s">
        <v>5124</v>
      </c>
      <c r="AD104" s="466" t="s">
        <v>150</v>
      </c>
      <c r="AE104" s="463" t="s">
        <v>3014</v>
      </c>
      <c r="AH104" s="462" t="s">
        <v>4153</v>
      </c>
      <c r="AL104" s="475"/>
      <c r="AN104" s="460" t="s">
        <v>4154</v>
      </c>
      <c r="AT104" s="464" t="s">
        <v>4155</v>
      </c>
      <c r="AZ104" s="464" t="s">
        <v>4156</v>
      </c>
      <c r="BA104" s="417"/>
      <c r="BB104" s="417"/>
      <c r="BC104" s="417"/>
      <c r="BD104" s="417"/>
      <c r="BF104" s="464" t="s">
        <v>737</v>
      </c>
      <c r="BL104" s="464" t="s">
        <v>4157</v>
      </c>
      <c r="BR104" s="464" t="s">
        <v>4158</v>
      </c>
      <c r="BX104" s="464" t="s">
        <v>3011</v>
      </c>
      <c r="CD104" s="464" t="s">
        <v>4424</v>
      </c>
      <c r="CJ104" s="464" t="s">
        <v>186</v>
      </c>
      <c r="CP104" s="464" t="s">
        <v>175</v>
      </c>
      <c r="CV104" s="464" t="s">
        <v>3012</v>
      </c>
      <c r="DB104" s="464" t="s">
        <v>4159</v>
      </c>
      <c r="DH104" s="464" t="s">
        <v>4160</v>
      </c>
      <c r="DN104" s="464" t="s">
        <v>188</v>
      </c>
      <c r="DT104" s="464" t="s">
        <v>4161</v>
      </c>
      <c r="DZ104" s="464" t="s">
        <v>3013</v>
      </c>
      <c r="EF104" s="464" t="s">
        <v>2258</v>
      </c>
      <c r="EL104" s="464" t="s">
        <v>190</v>
      </c>
      <c r="ER104" s="464" t="s">
        <v>3150</v>
      </c>
      <c r="EX104" s="464" t="s">
        <v>3151</v>
      </c>
      <c r="FD104" s="464" t="s">
        <v>4162</v>
      </c>
      <c r="FJ104" s="464" t="s">
        <v>193</v>
      </c>
      <c r="FP104" s="464" t="s">
        <v>3194</v>
      </c>
      <c r="FV104" s="464" t="s">
        <v>194</v>
      </c>
      <c r="GB104" s="464" t="s">
        <v>176</v>
      </c>
      <c r="GH104" s="464" t="s">
        <v>196</v>
      </c>
      <c r="GN104" s="464" t="s">
        <v>3152</v>
      </c>
      <c r="GT104" s="464" t="s">
        <v>198</v>
      </c>
      <c r="GZ104" s="464" t="s">
        <v>199</v>
      </c>
      <c r="HF104" s="464" t="s">
        <v>4163</v>
      </c>
    </row>
    <row r="105" spans="1:218" s="435" customFormat="1" ht="16.5">
      <c r="A105" s="433" t="s">
        <v>31</v>
      </c>
      <c r="D105" s="237">
        <f>'Punten per wedstrijd'!M254</f>
        <v>1039</v>
      </c>
      <c r="E105" s="467">
        <v>3</v>
      </c>
      <c r="G105" s="433" t="s">
        <v>142</v>
      </c>
      <c r="J105" s="237">
        <f>'Punten per wedstrijd'!M239</f>
        <v>948.70000000000016</v>
      </c>
      <c r="K105" s="467">
        <v>3</v>
      </c>
      <c r="M105" s="433" t="s">
        <v>3621</v>
      </c>
      <c r="P105" s="237">
        <f>'Punten per wedstrijd'!S93</f>
        <v>233</v>
      </c>
      <c r="Q105" s="467">
        <v>3</v>
      </c>
      <c r="S105" s="433" t="s">
        <v>3625</v>
      </c>
      <c r="V105" s="237">
        <f>'Punten per wedstrijd'!S113</f>
        <v>105</v>
      </c>
      <c r="W105" s="467">
        <v>3</v>
      </c>
      <c r="Y105" s="470" t="s">
        <v>0</v>
      </c>
      <c r="Z105" s="540" t="s">
        <v>2264</v>
      </c>
      <c r="AD105" s="476">
        <f>$AR$421</f>
        <v>68</v>
      </c>
      <c r="AE105" s="496">
        <f>$E$421</f>
        <v>14445.599999999997</v>
      </c>
      <c r="AH105" s="489" t="s">
        <v>668</v>
      </c>
      <c r="AI105" s="369"/>
      <c r="AJ105" s="369"/>
      <c r="AK105" s="237">
        <v>248.6</v>
      </c>
      <c r="AL105" s="467">
        <v>0</v>
      </c>
      <c r="AN105" s="469" t="s">
        <v>15</v>
      </c>
      <c r="AO105" s="207"/>
      <c r="AQ105" s="237">
        <v>127.5</v>
      </c>
      <c r="AR105" s="467">
        <v>1</v>
      </c>
      <c r="AT105" s="471" t="s">
        <v>633</v>
      </c>
      <c r="AW105" s="480">
        <v>68.900000000000006</v>
      </c>
      <c r="AX105" s="467">
        <v>1</v>
      </c>
      <c r="AZ105" s="471" t="s">
        <v>1658</v>
      </c>
      <c r="BC105" s="237">
        <v>137.6</v>
      </c>
      <c r="BD105" s="467">
        <v>3</v>
      </c>
      <c r="BF105" s="471" t="s">
        <v>31</v>
      </c>
      <c r="BI105" s="237">
        <v>760.7</v>
      </c>
      <c r="BJ105" s="467">
        <v>3</v>
      </c>
      <c r="BL105" s="471" t="s">
        <v>633</v>
      </c>
      <c r="BO105" s="237">
        <v>14.2</v>
      </c>
      <c r="BP105" s="467">
        <v>0</v>
      </c>
      <c r="BR105" s="471" t="s">
        <v>3628</v>
      </c>
      <c r="BU105" s="237">
        <v>20.799999999999997</v>
      </c>
      <c r="BV105" s="467">
        <v>0</v>
      </c>
      <c r="BX105" s="471" t="s">
        <v>2709</v>
      </c>
      <c r="CA105" s="237">
        <v>446</v>
      </c>
      <c r="CB105" s="467">
        <v>3</v>
      </c>
      <c r="CD105" s="471" t="s">
        <v>3617</v>
      </c>
      <c r="CG105" s="237">
        <v>135.5</v>
      </c>
      <c r="CH105" s="467">
        <v>0</v>
      </c>
      <c r="CJ105" s="471" t="s">
        <v>1665</v>
      </c>
      <c r="CM105" s="237">
        <v>375</v>
      </c>
      <c r="CN105" s="467">
        <v>1</v>
      </c>
      <c r="CP105" s="471" t="s">
        <v>142</v>
      </c>
      <c r="CS105" s="237">
        <v>388.5</v>
      </c>
      <c r="CT105" s="467">
        <v>1</v>
      </c>
      <c r="CV105" s="471" t="s">
        <v>2724</v>
      </c>
      <c r="CY105" s="241">
        <v>521.29999999999995</v>
      </c>
      <c r="CZ105" s="56">
        <v>3</v>
      </c>
      <c r="DB105" s="471" t="s">
        <v>667</v>
      </c>
      <c r="DE105" s="237">
        <v>57.4</v>
      </c>
      <c r="DF105" s="467">
        <v>1</v>
      </c>
      <c r="DH105" s="471" t="s">
        <v>31</v>
      </c>
      <c r="DK105" s="241">
        <v>28.5</v>
      </c>
      <c r="DL105" s="56">
        <v>3</v>
      </c>
      <c r="DN105" s="471" t="s">
        <v>21</v>
      </c>
      <c r="DQ105" s="241">
        <v>424.6</v>
      </c>
      <c r="DR105" s="56">
        <v>0</v>
      </c>
      <c r="DT105" s="471" t="s">
        <v>668</v>
      </c>
      <c r="DU105" s="369"/>
      <c r="DV105" s="369"/>
      <c r="DW105" s="237">
        <v>282.2</v>
      </c>
      <c r="DX105" s="467">
        <v>0</v>
      </c>
      <c r="DY105" s="369"/>
      <c r="DZ105" s="471" t="s">
        <v>651</v>
      </c>
      <c r="EA105" s="369"/>
      <c r="EB105" s="369"/>
      <c r="EC105" s="241">
        <v>52.5</v>
      </c>
      <c r="ED105" s="56">
        <v>3</v>
      </c>
      <c r="EE105" s="369"/>
      <c r="EF105" s="471" t="s">
        <v>668</v>
      </c>
      <c r="EG105" s="369"/>
      <c r="EH105" s="369"/>
      <c r="EI105" s="241">
        <v>161.1</v>
      </c>
      <c r="EJ105" s="56">
        <v>0</v>
      </c>
      <c r="EK105" s="369"/>
      <c r="EL105" s="471" t="s">
        <v>3617</v>
      </c>
      <c r="EM105" s="369"/>
      <c r="EN105" s="369"/>
      <c r="EO105" s="241">
        <v>116.3</v>
      </c>
      <c r="EP105" s="56">
        <v>3</v>
      </c>
      <c r="ER105" s="471" t="s">
        <v>1344</v>
      </c>
      <c r="EU105" s="237">
        <v>128.90000000000003</v>
      </c>
      <c r="EV105" s="467">
        <v>0</v>
      </c>
      <c r="EX105" s="471" t="s">
        <v>2719</v>
      </c>
      <c r="FA105" s="241">
        <v>858.09999999999991</v>
      </c>
      <c r="FB105" s="56">
        <v>3</v>
      </c>
      <c r="FD105" s="471" t="s">
        <v>633</v>
      </c>
      <c r="FG105" s="237">
        <v>176.20000000000002</v>
      </c>
      <c r="FH105" s="467">
        <v>3</v>
      </c>
      <c r="FJ105" s="471" t="s">
        <v>142</v>
      </c>
      <c r="FM105" s="241">
        <v>613.6</v>
      </c>
      <c r="FN105" s="56">
        <v>1</v>
      </c>
      <c r="FP105" s="471" t="s">
        <v>155</v>
      </c>
      <c r="FS105" s="237">
        <v>48.3</v>
      </c>
      <c r="FT105" s="467">
        <v>3</v>
      </c>
      <c r="FV105" s="471" t="s">
        <v>3625</v>
      </c>
      <c r="FY105" s="241">
        <v>569.5</v>
      </c>
      <c r="FZ105" s="56">
        <v>3</v>
      </c>
      <c r="GB105" s="471" t="s">
        <v>21</v>
      </c>
      <c r="GE105" s="237">
        <v>558.09999999999991</v>
      </c>
      <c r="GF105" s="467">
        <v>3</v>
      </c>
      <c r="GH105" s="471" t="s">
        <v>3625</v>
      </c>
      <c r="GK105" s="241">
        <v>580.5</v>
      </c>
      <c r="GL105" s="56">
        <v>3</v>
      </c>
      <c r="GN105" s="471" t="s">
        <v>3617</v>
      </c>
      <c r="GO105" s="369"/>
      <c r="GP105" s="369"/>
      <c r="GQ105" s="237">
        <v>517.20000000000005</v>
      </c>
      <c r="GR105" s="467">
        <v>3</v>
      </c>
      <c r="GS105" s="369"/>
      <c r="GT105" s="471" t="s">
        <v>682</v>
      </c>
      <c r="GU105" s="369"/>
      <c r="GV105" s="369"/>
      <c r="GW105" s="241">
        <v>54.300000000000004</v>
      </c>
      <c r="GX105" s="56">
        <v>0</v>
      </c>
      <c r="GZ105" s="471" t="s">
        <v>2700</v>
      </c>
      <c r="HA105" s="369"/>
      <c r="HB105" s="369"/>
      <c r="HC105" s="237">
        <v>3663.5</v>
      </c>
      <c r="HD105" s="467">
        <v>3</v>
      </c>
      <c r="HF105" s="433" t="s">
        <v>3621</v>
      </c>
      <c r="HI105" s="237">
        <v>1026.2</v>
      </c>
      <c r="HJ105" s="467">
        <v>2</v>
      </c>
    </row>
    <row r="106" spans="1:218" s="435" customFormat="1" ht="16.5">
      <c r="A106" s="433" t="s">
        <v>668</v>
      </c>
      <c r="D106" s="237">
        <f>'Punten per wedstrijd'!M218</f>
        <v>136.10000000000002</v>
      </c>
      <c r="E106" s="467">
        <v>0</v>
      </c>
      <c r="G106" s="433" t="s">
        <v>1343</v>
      </c>
      <c r="J106" s="237">
        <f>'Punten per wedstrijd'!M223</f>
        <v>346.90000000000003</v>
      </c>
      <c r="K106" s="467">
        <v>0</v>
      </c>
      <c r="M106" s="433" t="s">
        <v>2724</v>
      </c>
      <c r="P106" s="237">
        <f>'Punten per wedstrijd'!S60</f>
        <v>96.6</v>
      </c>
      <c r="Q106" s="467">
        <v>0</v>
      </c>
      <c r="S106" s="433" t="s">
        <v>667</v>
      </c>
      <c r="V106" s="237">
        <f>'Punten per wedstrijd'!S75</f>
        <v>49.8</v>
      </c>
      <c r="W106" s="467">
        <v>0</v>
      </c>
      <c r="Y106" s="470" t="s">
        <v>2</v>
      </c>
      <c r="Z106" s="540" t="s">
        <v>3007</v>
      </c>
      <c r="AD106" s="476">
        <f>$AR$410</f>
        <v>65</v>
      </c>
      <c r="AE106" s="496">
        <f>$E$410</f>
        <v>14672.800000000001</v>
      </c>
      <c r="AH106" s="489" t="s">
        <v>1344</v>
      </c>
      <c r="AI106" s="369"/>
      <c r="AJ106" s="369"/>
      <c r="AK106" s="237">
        <v>313.49999999999994</v>
      </c>
      <c r="AL106" s="467">
        <v>3</v>
      </c>
      <c r="AN106" s="469" t="s">
        <v>142</v>
      </c>
      <c r="AO106" s="207"/>
      <c r="AQ106" s="237">
        <v>154.79999999999998</v>
      </c>
      <c r="AR106" s="467">
        <v>2</v>
      </c>
      <c r="AT106" s="471" t="s">
        <v>2724</v>
      </c>
      <c r="AW106" s="480">
        <v>74.3</v>
      </c>
      <c r="AX106" s="467">
        <v>2</v>
      </c>
      <c r="AZ106" s="471" t="s">
        <v>1343</v>
      </c>
      <c r="BC106" s="237">
        <v>76.8</v>
      </c>
      <c r="BD106" s="467">
        <v>0</v>
      </c>
      <c r="BF106" s="471" t="s">
        <v>3624</v>
      </c>
      <c r="BI106" s="237">
        <v>442.45</v>
      </c>
      <c r="BJ106" s="467">
        <v>0</v>
      </c>
      <c r="BL106" s="471" t="s">
        <v>1349</v>
      </c>
      <c r="BO106" s="237">
        <v>243</v>
      </c>
      <c r="BP106" s="467">
        <v>3</v>
      </c>
      <c r="BR106" s="471" t="s">
        <v>3621</v>
      </c>
      <c r="BU106" s="237">
        <v>39.800000000000004</v>
      </c>
      <c r="BV106" s="467">
        <v>3</v>
      </c>
      <c r="BX106" s="471" t="s">
        <v>1349</v>
      </c>
      <c r="CA106" s="237">
        <v>257.5</v>
      </c>
      <c r="CB106" s="467">
        <v>0</v>
      </c>
      <c r="CD106" s="471" t="s">
        <v>2709</v>
      </c>
      <c r="CG106" s="237">
        <v>185.70000000000002</v>
      </c>
      <c r="CH106" s="467">
        <v>3</v>
      </c>
      <c r="CJ106" s="471" t="s">
        <v>3617</v>
      </c>
      <c r="CM106" s="237">
        <v>381</v>
      </c>
      <c r="CN106" s="467">
        <v>2</v>
      </c>
      <c r="CP106" s="471" t="s">
        <v>2709</v>
      </c>
      <c r="CS106" s="237">
        <v>414.90000000000003</v>
      </c>
      <c r="CT106" s="467">
        <v>2</v>
      </c>
      <c r="CV106" s="471" t="s">
        <v>3627</v>
      </c>
      <c r="CY106" s="241">
        <v>182.20000000000002</v>
      </c>
      <c r="CZ106" s="56">
        <v>0</v>
      </c>
      <c r="DB106" s="471" t="s">
        <v>3627</v>
      </c>
      <c r="DE106" s="237">
        <v>70.599999999999994</v>
      </c>
      <c r="DF106" s="467">
        <v>2</v>
      </c>
      <c r="DH106" s="471" t="s">
        <v>142</v>
      </c>
      <c r="DK106" s="241">
        <v>16.5</v>
      </c>
      <c r="DL106" s="56">
        <v>0</v>
      </c>
      <c r="DN106" s="471" t="s">
        <v>3624</v>
      </c>
      <c r="DQ106" s="241">
        <v>565.15</v>
      </c>
      <c r="DR106" s="56">
        <v>3</v>
      </c>
      <c r="DT106" s="471" t="s">
        <v>651</v>
      </c>
      <c r="DU106" s="369"/>
      <c r="DV106" s="369"/>
      <c r="DW106" s="237">
        <v>921.80000000000007</v>
      </c>
      <c r="DX106" s="467">
        <v>3</v>
      </c>
      <c r="DY106" s="369"/>
      <c r="DZ106" s="471" t="s">
        <v>31</v>
      </c>
      <c r="EA106" s="369"/>
      <c r="EB106" s="369"/>
      <c r="EC106" s="241">
        <v>42</v>
      </c>
      <c r="ED106" s="56">
        <v>0</v>
      </c>
      <c r="EE106" s="369"/>
      <c r="EF106" s="471" t="s">
        <v>1658</v>
      </c>
      <c r="EG106" s="369"/>
      <c r="EH106" s="369"/>
      <c r="EI106" s="241">
        <v>456.09999999999997</v>
      </c>
      <c r="EJ106" s="56">
        <v>3</v>
      </c>
      <c r="EK106" s="369"/>
      <c r="EL106" s="471" t="s">
        <v>1667</v>
      </c>
      <c r="EM106" s="369"/>
      <c r="EN106" s="369"/>
      <c r="EO106" s="241">
        <v>77</v>
      </c>
      <c r="EP106" s="56">
        <v>0</v>
      </c>
      <c r="ER106" s="471" t="s">
        <v>1343</v>
      </c>
      <c r="EU106" s="237">
        <v>434.40000000000003</v>
      </c>
      <c r="EV106" s="467">
        <v>3</v>
      </c>
      <c r="EX106" s="471" t="s">
        <v>3624</v>
      </c>
      <c r="FA106" s="241">
        <v>579</v>
      </c>
      <c r="FB106" s="56">
        <v>0</v>
      </c>
      <c r="FD106" s="471" t="s">
        <v>2196</v>
      </c>
      <c r="FG106" s="237">
        <v>35.299999999999997</v>
      </c>
      <c r="FH106" s="467">
        <v>0</v>
      </c>
      <c r="FJ106" s="471" t="s">
        <v>667</v>
      </c>
      <c r="FM106" s="241">
        <v>633.6</v>
      </c>
      <c r="FN106" s="56">
        <v>2</v>
      </c>
      <c r="FP106" s="471" t="s">
        <v>633</v>
      </c>
      <c r="FS106" s="237">
        <v>6</v>
      </c>
      <c r="FT106" s="467">
        <v>0</v>
      </c>
      <c r="FV106" s="471" t="s">
        <v>2700</v>
      </c>
      <c r="FY106" s="241">
        <v>432.4</v>
      </c>
      <c r="FZ106" s="56">
        <v>0</v>
      </c>
      <c r="GB106" s="471" t="s">
        <v>2719</v>
      </c>
      <c r="GE106" s="237">
        <v>395.7</v>
      </c>
      <c r="GF106" s="467">
        <v>0</v>
      </c>
      <c r="GH106" s="471" t="s">
        <v>1657</v>
      </c>
      <c r="GK106" s="241">
        <v>289</v>
      </c>
      <c r="GL106" s="56">
        <v>0</v>
      </c>
      <c r="GN106" s="471" t="s">
        <v>2719</v>
      </c>
      <c r="GO106" s="369"/>
      <c r="GP106" s="369"/>
      <c r="GQ106" s="237">
        <v>393.19999999999993</v>
      </c>
      <c r="GR106" s="467">
        <v>0</v>
      </c>
      <c r="GS106" s="369"/>
      <c r="GT106" s="471" t="s">
        <v>3606</v>
      </c>
      <c r="GU106" s="369"/>
      <c r="GV106" s="369"/>
      <c r="GW106" s="241">
        <v>82.5</v>
      </c>
      <c r="GX106" s="56">
        <v>3</v>
      </c>
      <c r="GZ106" s="471" t="s">
        <v>155</v>
      </c>
      <c r="HA106" s="369"/>
      <c r="HB106" s="369"/>
      <c r="HC106" s="237">
        <v>2922.9000000000005</v>
      </c>
      <c r="HD106" s="467">
        <v>0</v>
      </c>
      <c r="HF106" s="433" t="s">
        <v>3606</v>
      </c>
      <c r="HI106" s="237">
        <v>856.45</v>
      </c>
      <c r="HJ106" s="467">
        <v>1</v>
      </c>
    </row>
    <row r="107" spans="1:218" s="435" customFormat="1" ht="16.5">
      <c r="A107" s="433"/>
      <c r="D107" s="237"/>
      <c r="E107" s="467"/>
      <c r="G107" s="433"/>
      <c r="J107" s="237"/>
      <c r="K107" s="467"/>
      <c r="M107" s="433"/>
      <c r="P107" s="237"/>
      <c r="Q107" s="467"/>
      <c r="S107" s="433"/>
      <c r="V107" s="237"/>
      <c r="W107" s="467"/>
      <c r="Y107" s="470" t="s">
        <v>3</v>
      </c>
      <c r="Z107" s="540" t="s">
        <v>1775</v>
      </c>
      <c r="AD107" s="476">
        <f>$AR$435</f>
        <v>62</v>
      </c>
      <c r="AE107" s="496">
        <f>$E$435</f>
        <v>15536.549999999997</v>
      </c>
      <c r="AH107" s="489"/>
      <c r="AI107" s="369"/>
      <c r="AJ107" s="369"/>
      <c r="AK107" s="237"/>
      <c r="AL107" s="467"/>
      <c r="AN107" s="469"/>
      <c r="AO107" s="207"/>
      <c r="AQ107" s="237"/>
      <c r="AR107" s="467"/>
      <c r="AT107" s="471"/>
      <c r="AW107" s="480"/>
      <c r="AX107" s="467"/>
      <c r="AZ107" s="471"/>
      <c r="BC107" s="237"/>
      <c r="BD107" s="467"/>
      <c r="BF107" s="471"/>
      <c r="BI107" s="237"/>
      <c r="BJ107" s="467"/>
      <c r="BL107" s="471"/>
      <c r="BO107" s="237"/>
      <c r="BP107" s="467"/>
      <c r="BR107" s="471"/>
      <c r="BU107" s="237"/>
      <c r="BV107" s="467"/>
      <c r="BX107" s="471"/>
      <c r="CA107" s="237"/>
      <c r="CB107" s="467"/>
      <c r="CD107" s="471"/>
      <c r="CG107" s="237"/>
      <c r="CH107" s="467"/>
      <c r="CJ107" s="471"/>
      <c r="CM107" s="237"/>
      <c r="CN107" s="467"/>
      <c r="CP107" s="471"/>
      <c r="CS107" s="237"/>
      <c r="CT107" s="467"/>
      <c r="CV107" s="471"/>
      <c r="CY107" s="241"/>
      <c r="CZ107" s="56"/>
      <c r="DB107" s="471"/>
      <c r="DE107" s="237"/>
      <c r="DF107" s="467"/>
      <c r="DH107" s="471"/>
      <c r="DK107" s="241"/>
      <c r="DL107" s="56"/>
      <c r="DN107" s="471"/>
      <c r="DQ107" s="241"/>
      <c r="DR107" s="56"/>
      <c r="DT107" s="471"/>
      <c r="DU107" s="369"/>
      <c r="DV107" s="369"/>
      <c r="DW107" s="237"/>
      <c r="DX107" s="467"/>
      <c r="DY107" s="369"/>
      <c r="DZ107" s="471"/>
      <c r="EA107" s="369"/>
      <c r="EB107" s="369"/>
      <c r="EC107" s="241"/>
      <c r="ED107" s="56"/>
      <c r="EE107" s="369"/>
      <c r="EF107" s="471"/>
      <c r="EG107" s="369"/>
      <c r="EH107" s="369"/>
      <c r="EI107" s="241"/>
      <c r="EJ107" s="56"/>
      <c r="EK107" s="369"/>
      <c r="EL107" s="471"/>
      <c r="EM107" s="369"/>
      <c r="EN107" s="369"/>
      <c r="EO107" s="241"/>
      <c r="EP107" s="56"/>
      <c r="ER107" s="471"/>
      <c r="EU107" s="237"/>
      <c r="EV107" s="467"/>
      <c r="EX107" s="471"/>
      <c r="FA107" s="241"/>
      <c r="FB107" s="56"/>
      <c r="FD107" s="471"/>
      <c r="FG107" s="237"/>
      <c r="FH107" s="467"/>
      <c r="FJ107" s="471"/>
      <c r="FM107" s="241"/>
      <c r="FN107" s="56"/>
      <c r="FP107" s="471"/>
      <c r="FS107" s="237"/>
      <c r="FT107" s="467"/>
      <c r="FV107" s="471"/>
      <c r="FY107" s="241"/>
      <c r="FZ107" s="56"/>
      <c r="GB107" s="471"/>
      <c r="GE107" s="237"/>
      <c r="GF107" s="467"/>
      <c r="GH107" s="471"/>
      <c r="GK107" s="241"/>
      <c r="GL107" s="56"/>
      <c r="GN107" s="471"/>
      <c r="GO107" s="369"/>
      <c r="GP107" s="369"/>
      <c r="GQ107" s="237"/>
      <c r="GR107" s="467"/>
      <c r="GS107" s="369"/>
      <c r="GT107" s="471"/>
      <c r="GU107" s="369"/>
      <c r="GV107" s="369"/>
      <c r="GW107" s="241"/>
      <c r="GX107" s="56"/>
      <c r="GZ107" s="471"/>
      <c r="HA107" s="369"/>
      <c r="HB107" s="369"/>
      <c r="HC107" s="237"/>
      <c r="HD107" s="467"/>
      <c r="HF107" s="433"/>
      <c r="HI107" s="237"/>
      <c r="HJ107" s="467"/>
    </row>
    <row r="108" spans="1:218" s="435" customFormat="1" ht="16.5">
      <c r="A108" s="433" t="s">
        <v>1344</v>
      </c>
      <c r="D108" s="237">
        <f>'Punten per wedstrijd'!M173</f>
        <v>689.60000000000014</v>
      </c>
      <c r="E108" s="467">
        <v>3</v>
      </c>
      <c r="G108" s="433" t="s">
        <v>2719</v>
      </c>
      <c r="J108" s="237">
        <f>'Punten per wedstrijd'!M268</f>
        <v>415.3</v>
      </c>
      <c r="K108" s="467">
        <v>3</v>
      </c>
      <c r="M108" s="433" t="s">
        <v>2702</v>
      </c>
      <c r="P108" s="237">
        <f>'Punten per wedstrijd'!S131</f>
        <v>91</v>
      </c>
      <c r="Q108" s="467">
        <v>0</v>
      </c>
      <c r="S108" s="433" t="s">
        <v>1665</v>
      </c>
      <c r="V108" s="237">
        <f>'Punten per wedstrijd'!S24</f>
        <v>70</v>
      </c>
      <c r="W108" s="467">
        <v>1</v>
      </c>
      <c r="Y108" s="470" t="s">
        <v>5</v>
      </c>
      <c r="Z108" s="540" t="s">
        <v>1783</v>
      </c>
      <c r="AD108" s="476">
        <f>$AR$455</f>
        <v>61</v>
      </c>
      <c r="AE108" s="496">
        <f>$E$455</f>
        <v>15019.85</v>
      </c>
      <c r="AH108" s="489" t="s">
        <v>21</v>
      </c>
      <c r="AI108" s="369"/>
      <c r="AJ108" s="369"/>
      <c r="AK108" s="237">
        <v>557.20000000000005</v>
      </c>
      <c r="AL108" s="467">
        <v>3</v>
      </c>
      <c r="AN108" s="469" t="s">
        <v>1657</v>
      </c>
      <c r="AO108" s="207"/>
      <c r="AQ108" s="237">
        <v>41.2</v>
      </c>
      <c r="AR108" s="467">
        <v>0</v>
      </c>
      <c r="AT108" s="471" t="s">
        <v>2208</v>
      </c>
      <c r="AW108" s="480">
        <v>47.4</v>
      </c>
      <c r="AX108" s="467">
        <v>0</v>
      </c>
      <c r="AZ108" s="471" t="s">
        <v>3606</v>
      </c>
      <c r="BC108" s="237">
        <v>45.500000000000007</v>
      </c>
      <c r="BD108" s="467">
        <v>0</v>
      </c>
      <c r="BF108" s="471" t="s">
        <v>1349</v>
      </c>
      <c r="BI108" s="237">
        <v>611.20000000000005</v>
      </c>
      <c r="BJ108" s="467">
        <v>1</v>
      </c>
      <c r="BL108" s="471" t="s">
        <v>3624</v>
      </c>
      <c r="BO108" s="237">
        <v>118.5</v>
      </c>
      <c r="BP108" s="467">
        <v>0</v>
      </c>
      <c r="BR108" s="471" t="s">
        <v>667</v>
      </c>
      <c r="BU108" s="237">
        <v>47.599999999999994</v>
      </c>
      <c r="BV108" s="467">
        <v>0</v>
      </c>
      <c r="BX108" s="471" t="s">
        <v>155</v>
      </c>
      <c r="CA108" s="237">
        <v>173</v>
      </c>
      <c r="CB108" s="467">
        <v>1</v>
      </c>
      <c r="CD108" s="471" t="s">
        <v>2208</v>
      </c>
      <c r="CG108" s="237">
        <v>131.80000000000001</v>
      </c>
      <c r="CH108" s="467">
        <v>3</v>
      </c>
      <c r="CJ108" s="471" t="s">
        <v>2709</v>
      </c>
      <c r="CM108" s="237">
        <v>193.89999999999998</v>
      </c>
      <c r="CN108" s="467">
        <v>0</v>
      </c>
      <c r="CP108" s="471" t="s">
        <v>1349</v>
      </c>
      <c r="CS108" s="237">
        <v>336.6</v>
      </c>
      <c r="CT108" s="467">
        <v>0</v>
      </c>
      <c r="CV108" s="471" t="s">
        <v>3625</v>
      </c>
      <c r="CY108" s="241">
        <v>627.6</v>
      </c>
      <c r="CZ108" s="56">
        <v>0</v>
      </c>
      <c r="DB108" s="471" t="s">
        <v>2719</v>
      </c>
      <c r="DE108" s="237">
        <v>0</v>
      </c>
      <c r="DF108" s="467">
        <v>0</v>
      </c>
      <c r="DH108" s="471" t="s">
        <v>2724</v>
      </c>
      <c r="DK108" s="241">
        <v>58.3</v>
      </c>
      <c r="DL108" s="56">
        <v>3</v>
      </c>
      <c r="DN108" s="471" t="s">
        <v>2192</v>
      </c>
      <c r="DQ108" s="241">
        <v>399.59999999999997</v>
      </c>
      <c r="DR108" s="56">
        <v>0</v>
      </c>
      <c r="DT108" s="471" t="s">
        <v>3621</v>
      </c>
      <c r="DU108" s="369"/>
      <c r="DV108" s="369"/>
      <c r="DW108" s="237">
        <v>169.9</v>
      </c>
      <c r="DX108" s="467">
        <v>0</v>
      </c>
      <c r="DY108" s="369"/>
      <c r="DZ108" s="471" t="s">
        <v>682</v>
      </c>
      <c r="EA108" s="369"/>
      <c r="EB108" s="369"/>
      <c r="EC108" s="241">
        <v>42</v>
      </c>
      <c r="ED108" s="56">
        <v>0</v>
      </c>
      <c r="EE108" s="369"/>
      <c r="EF108" s="471" t="s">
        <v>3606</v>
      </c>
      <c r="EG108" s="369"/>
      <c r="EH108" s="369"/>
      <c r="EI108" s="241">
        <v>586.20000000000005</v>
      </c>
      <c r="EJ108" s="56">
        <v>3</v>
      </c>
      <c r="EK108" s="369"/>
      <c r="EL108" s="471" t="s">
        <v>2208</v>
      </c>
      <c r="EM108" s="369"/>
      <c r="EN108" s="369"/>
      <c r="EO108" s="241">
        <v>420.7</v>
      </c>
      <c r="EP108" s="56">
        <v>3</v>
      </c>
      <c r="ER108" s="471" t="s">
        <v>1665</v>
      </c>
      <c r="EU108" s="237">
        <v>134.5</v>
      </c>
      <c r="EV108" s="467">
        <v>1</v>
      </c>
      <c r="EX108" s="471" t="s">
        <v>3625</v>
      </c>
      <c r="FA108" s="241">
        <v>724.5</v>
      </c>
      <c r="FB108" s="56">
        <v>2</v>
      </c>
      <c r="FD108" s="471" t="s">
        <v>155</v>
      </c>
      <c r="FG108" s="237">
        <v>699.45</v>
      </c>
      <c r="FH108" s="467">
        <v>3</v>
      </c>
      <c r="FJ108" s="471" t="s">
        <v>2192</v>
      </c>
      <c r="FM108" s="241">
        <v>351</v>
      </c>
      <c r="FN108" s="56">
        <v>0</v>
      </c>
      <c r="FP108" s="471" t="s">
        <v>2709</v>
      </c>
      <c r="FS108" s="237">
        <v>143.60000000000002</v>
      </c>
      <c r="FT108" s="467">
        <v>2</v>
      </c>
      <c r="FV108" s="471" t="s">
        <v>2192</v>
      </c>
      <c r="FY108" s="241">
        <v>428.6</v>
      </c>
      <c r="FZ108" s="56">
        <v>3</v>
      </c>
      <c r="GB108" s="471" t="s">
        <v>3606</v>
      </c>
      <c r="GE108" s="237">
        <v>357.70000000000005</v>
      </c>
      <c r="GF108" s="467">
        <v>0</v>
      </c>
      <c r="GH108" s="471" t="s">
        <v>2702</v>
      </c>
      <c r="GK108" s="241">
        <v>575.79999999999995</v>
      </c>
      <c r="GL108" s="56">
        <v>3</v>
      </c>
      <c r="GN108" s="471" t="s">
        <v>3624</v>
      </c>
      <c r="GO108" s="369"/>
      <c r="GP108" s="369"/>
      <c r="GQ108" s="237">
        <v>265.8</v>
      </c>
      <c r="GR108" s="467">
        <v>0</v>
      </c>
      <c r="GS108" s="369"/>
      <c r="GT108" s="471" t="s">
        <v>1658</v>
      </c>
      <c r="GU108" s="369"/>
      <c r="GV108" s="369"/>
      <c r="GW108" s="241">
        <v>38.5</v>
      </c>
      <c r="GX108" s="56">
        <v>0</v>
      </c>
      <c r="GZ108" s="471" t="s">
        <v>3617</v>
      </c>
      <c r="HA108" s="369"/>
      <c r="HB108" s="369"/>
      <c r="HC108" s="237">
        <v>1630.4999999999998</v>
      </c>
      <c r="HD108" s="467">
        <v>0</v>
      </c>
      <c r="HF108" s="433" t="s">
        <v>155</v>
      </c>
      <c r="HI108" s="237">
        <v>1066.9000000000001</v>
      </c>
      <c r="HJ108" s="467">
        <v>2</v>
      </c>
    </row>
    <row r="109" spans="1:218" s="435" customFormat="1" ht="16.5">
      <c r="A109" s="433" t="s">
        <v>2709</v>
      </c>
      <c r="D109" s="237">
        <f>'Punten per wedstrijd'!M154</f>
        <v>517.20000000000005</v>
      </c>
      <c r="E109" s="467">
        <v>0</v>
      </c>
      <c r="G109" s="433" t="s">
        <v>2192</v>
      </c>
      <c r="J109" s="237">
        <f>'Punten per wedstrijd'!M162</f>
        <v>202.60000000000002</v>
      </c>
      <c r="K109" s="467">
        <v>0</v>
      </c>
      <c r="M109" s="433" t="s">
        <v>2208</v>
      </c>
      <c r="P109" s="237">
        <f>'Punten per wedstrijd'!S26</f>
        <v>242.7</v>
      </c>
      <c r="Q109" s="467">
        <v>3</v>
      </c>
      <c r="S109" s="433" t="s">
        <v>1344</v>
      </c>
      <c r="V109" s="237">
        <f>'Punten per wedstrijd'!S33</f>
        <v>71.5</v>
      </c>
      <c r="W109" s="467">
        <v>2</v>
      </c>
      <c r="Y109" s="470" t="s">
        <v>7</v>
      </c>
      <c r="Z109" s="540" t="s">
        <v>3968</v>
      </c>
      <c r="AD109" s="476">
        <f>$AR$335</f>
        <v>61</v>
      </c>
      <c r="AE109" s="496">
        <f>$E$335</f>
        <v>12270.800000000003</v>
      </c>
      <c r="AH109" s="489" t="s">
        <v>3625</v>
      </c>
      <c r="AI109" s="369"/>
      <c r="AJ109" s="369"/>
      <c r="AK109" s="237">
        <v>133</v>
      </c>
      <c r="AL109" s="467">
        <v>0</v>
      </c>
      <c r="AN109" s="469" t="s">
        <v>668</v>
      </c>
      <c r="AO109" s="207"/>
      <c r="AQ109" s="237">
        <v>203.5</v>
      </c>
      <c r="AR109" s="467">
        <v>3</v>
      </c>
      <c r="AT109" s="471" t="s">
        <v>682</v>
      </c>
      <c r="AW109" s="480">
        <v>124.69999999999999</v>
      </c>
      <c r="AX109" s="467">
        <v>3</v>
      </c>
      <c r="AZ109" s="471" t="s">
        <v>1665</v>
      </c>
      <c r="BC109" s="237">
        <v>78.599999999999994</v>
      </c>
      <c r="BD109" s="467">
        <v>3</v>
      </c>
      <c r="BF109" s="471" t="s">
        <v>2196</v>
      </c>
      <c r="BI109" s="237">
        <v>654.35</v>
      </c>
      <c r="BJ109" s="467">
        <v>2</v>
      </c>
      <c r="BL109" s="471" t="s">
        <v>2700</v>
      </c>
      <c r="BO109" s="237">
        <v>173.50000000000003</v>
      </c>
      <c r="BP109" s="467">
        <v>3</v>
      </c>
      <c r="BR109" s="471" t="s">
        <v>1665</v>
      </c>
      <c r="BU109" s="237">
        <v>81.7</v>
      </c>
      <c r="BV109" s="467">
        <v>3</v>
      </c>
      <c r="BX109" s="471" t="s">
        <v>3617</v>
      </c>
      <c r="CA109" s="237">
        <v>176.29999999999998</v>
      </c>
      <c r="CB109" s="467">
        <v>2</v>
      </c>
      <c r="CD109" s="471" t="s">
        <v>155</v>
      </c>
      <c r="CG109" s="237">
        <v>87.6</v>
      </c>
      <c r="CH109" s="467">
        <v>0</v>
      </c>
      <c r="CJ109" s="471" t="s">
        <v>2208</v>
      </c>
      <c r="CM109" s="237">
        <v>369.79999999999995</v>
      </c>
      <c r="CN109" s="467">
        <v>3</v>
      </c>
      <c r="CP109" s="471" t="s">
        <v>31</v>
      </c>
      <c r="CS109" s="237">
        <v>882.5</v>
      </c>
      <c r="CT109" s="467">
        <v>3</v>
      </c>
      <c r="CV109" s="471" t="s">
        <v>15</v>
      </c>
      <c r="CY109" s="241">
        <v>798.00000000000011</v>
      </c>
      <c r="CZ109" s="56">
        <v>3</v>
      </c>
      <c r="DB109" s="471" t="s">
        <v>2709</v>
      </c>
      <c r="DE109" s="237">
        <v>16.900000000000002</v>
      </c>
      <c r="DF109" s="467">
        <v>3</v>
      </c>
      <c r="DH109" s="471" t="s">
        <v>3606</v>
      </c>
      <c r="DK109" s="241">
        <v>26.1</v>
      </c>
      <c r="DL109" s="56">
        <v>0</v>
      </c>
      <c r="DN109" s="471" t="s">
        <v>3625</v>
      </c>
      <c r="DQ109" s="241">
        <v>736.25</v>
      </c>
      <c r="DR109" s="56">
        <v>3</v>
      </c>
      <c r="DT109" s="471" t="s">
        <v>3625</v>
      </c>
      <c r="DU109" s="369"/>
      <c r="DV109" s="369"/>
      <c r="DW109" s="237">
        <v>476.20000000000005</v>
      </c>
      <c r="DX109" s="467">
        <v>3</v>
      </c>
      <c r="DY109" s="369"/>
      <c r="DZ109" s="471" t="s">
        <v>2196</v>
      </c>
      <c r="EA109" s="369"/>
      <c r="EB109" s="369"/>
      <c r="EC109" s="241">
        <v>141.5</v>
      </c>
      <c r="ED109" s="56">
        <v>3</v>
      </c>
      <c r="EE109" s="369"/>
      <c r="EF109" s="471" t="s">
        <v>3617</v>
      </c>
      <c r="EG109" s="369"/>
      <c r="EH109" s="369"/>
      <c r="EI109" s="241">
        <v>182.60000000000002</v>
      </c>
      <c r="EJ109" s="56">
        <v>0</v>
      </c>
      <c r="EK109" s="369"/>
      <c r="EL109" s="471" t="s">
        <v>3606</v>
      </c>
      <c r="EM109" s="369"/>
      <c r="EN109" s="369"/>
      <c r="EO109" s="241">
        <v>184.5</v>
      </c>
      <c r="EP109" s="56">
        <v>0</v>
      </c>
      <c r="ER109" s="471" t="s">
        <v>2707</v>
      </c>
      <c r="EU109" s="237">
        <v>154.30000000000001</v>
      </c>
      <c r="EV109" s="467">
        <v>2</v>
      </c>
      <c r="EX109" s="471" t="s">
        <v>2709</v>
      </c>
      <c r="FA109" s="241">
        <v>582.1</v>
      </c>
      <c r="FB109" s="56">
        <v>1</v>
      </c>
      <c r="FD109" s="471" t="s">
        <v>2194</v>
      </c>
      <c r="FG109" s="237">
        <v>527</v>
      </c>
      <c r="FH109" s="467">
        <v>0</v>
      </c>
      <c r="FJ109" s="471" t="s">
        <v>633</v>
      </c>
      <c r="FM109" s="241">
        <v>466.5</v>
      </c>
      <c r="FN109" s="56">
        <v>3</v>
      </c>
      <c r="FP109" s="471" t="s">
        <v>2196</v>
      </c>
      <c r="FS109" s="237">
        <v>118</v>
      </c>
      <c r="FT109" s="467">
        <v>1</v>
      </c>
      <c r="FV109" s="471" t="s">
        <v>155</v>
      </c>
      <c r="FY109" s="241">
        <v>339</v>
      </c>
      <c r="FZ109" s="56">
        <v>0</v>
      </c>
      <c r="GB109" s="471" t="s">
        <v>2702</v>
      </c>
      <c r="GE109" s="237">
        <v>614.79999999999995</v>
      </c>
      <c r="GF109" s="467">
        <v>3</v>
      </c>
      <c r="GH109" s="471" t="s">
        <v>1667</v>
      </c>
      <c r="GK109" s="241">
        <v>280.39999999999998</v>
      </c>
      <c r="GL109" s="56">
        <v>0</v>
      </c>
      <c r="GN109" s="471" t="s">
        <v>682</v>
      </c>
      <c r="GO109" s="369"/>
      <c r="GP109" s="369"/>
      <c r="GQ109" s="237">
        <v>696.2</v>
      </c>
      <c r="GR109" s="467">
        <v>3</v>
      </c>
      <c r="GS109" s="369"/>
      <c r="GT109" s="471" t="s">
        <v>21</v>
      </c>
      <c r="GU109" s="369"/>
      <c r="GV109" s="369"/>
      <c r="GW109" s="241">
        <v>82.5</v>
      </c>
      <c r="GX109" s="56">
        <v>3</v>
      </c>
      <c r="GZ109" s="471" t="s">
        <v>1343</v>
      </c>
      <c r="HA109" s="369"/>
      <c r="HB109" s="369"/>
      <c r="HC109" s="237">
        <v>2488</v>
      </c>
      <c r="HD109" s="467">
        <v>3</v>
      </c>
      <c r="HF109" s="433" t="s">
        <v>1344</v>
      </c>
      <c r="HI109" s="237">
        <v>923.1</v>
      </c>
      <c r="HJ109" s="467">
        <v>1</v>
      </c>
    </row>
    <row r="110" spans="1:218" s="435" customFormat="1" ht="16.5">
      <c r="A110" s="433"/>
      <c r="D110" s="237"/>
      <c r="E110" s="467"/>
      <c r="G110" s="433"/>
      <c r="J110" s="237"/>
      <c r="K110" s="467"/>
      <c r="M110" s="433"/>
      <c r="P110" s="237"/>
      <c r="Q110" s="467"/>
      <c r="S110" s="433"/>
      <c r="V110" s="237"/>
      <c r="W110" s="467"/>
      <c r="Y110" s="470" t="s">
        <v>8</v>
      </c>
      <c r="Z110" s="540" t="s">
        <v>3981</v>
      </c>
      <c r="AD110" s="476">
        <f>$AR$354</f>
        <v>59</v>
      </c>
      <c r="AE110" s="496">
        <f>$E$354</f>
        <v>14166.2</v>
      </c>
      <c r="AH110" s="489"/>
      <c r="AI110" s="369"/>
      <c r="AJ110" s="369"/>
      <c r="AK110" s="237"/>
      <c r="AL110" s="467"/>
      <c r="AN110" s="469"/>
      <c r="AO110" s="207"/>
      <c r="AQ110" s="237"/>
      <c r="AR110" s="467"/>
      <c r="AT110" s="471"/>
      <c r="AW110" s="480"/>
      <c r="AX110" s="467"/>
      <c r="AZ110" s="471"/>
      <c r="BC110" s="237"/>
      <c r="BD110" s="467"/>
      <c r="BF110" s="471"/>
      <c r="BI110" s="237"/>
      <c r="BJ110" s="467"/>
      <c r="BL110" s="471"/>
      <c r="BO110" s="237"/>
      <c r="BP110" s="467"/>
      <c r="BR110" s="471"/>
      <c r="BU110" s="237"/>
      <c r="BV110" s="467"/>
      <c r="BX110" s="471"/>
      <c r="CA110" s="237"/>
      <c r="CB110" s="467"/>
      <c r="CD110" s="471"/>
      <c r="CG110" s="237"/>
      <c r="CH110" s="467"/>
      <c r="CJ110" s="471"/>
      <c r="CM110" s="237"/>
      <c r="CN110" s="467"/>
      <c r="CP110" s="471"/>
      <c r="CS110" s="237"/>
      <c r="CT110" s="467"/>
      <c r="CV110" s="471"/>
      <c r="CY110" s="241"/>
      <c r="CZ110" s="56"/>
      <c r="DB110" s="471"/>
      <c r="DE110" s="237"/>
      <c r="DF110" s="467"/>
      <c r="DH110" s="471"/>
      <c r="DK110" s="241"/>
      <c r="DL110" s="56"/>
      <c r="DN110" s="471"/>
      <c r="DQ110" s="241"/>
      <c r="DR110" s="56"/>
      <c r="DT110" s="471"/>
      <c r="DU110" s="369"/>
      <c r="DV110" s="369"/>
      <c r="DW110" s="237"/>
      <c r="DX110" s="467"/>
      <c r="DY110" s="369"/>
      <c r="DZ110" s="471"/>
      <c r="EA110" s="369"/>
      <c r="EB110" s="369"/>
      <c r="EC110" s="241"/>
      <c r="ED110" s="56"/>
      <c r="EE110" s="369"/>
      <c r="EF110" s="471"/>
      <c r="EG110" s="369"/>
      <c r="EH110" s="369"/>
      <c r="EI110" s="241"/>
      <c r="EJ110" s="56"/>
      <c r="EK110" s="369"/>
      <c r="EL110" s="471"/>
      <c r="EM110" s="369"/>
      <c r="EN110" s="369"/>
      <c r="EO110" s="241"/>
      <c r="EP110" s="56"/>
      <c r="ER110" s="471"/>
      <c r="EU110" s="237"/>
      <c r="EV110" s="467"/>
      <c r="EX110" s="471"/>
      <c r="FA110" s="241"/>
      <c r="FB110" s="56"/>
      <c r="FD110" s="471"/>
      <c r="FG110" s="237"/>
      <c r="FH110" s="467"/>
      <c r="FJ110" s="471"/>
      <c r="FM110" s="241"/>
      <c r="FN110" s="56"/>
      <c r="FP110" s="471"/>
      <c r="FS110" s="237"/>
      <c r="FT110" s="467"/>
      <c r="FV110" s="471"/>
      <c r="FY110" s="241"/>
      <c r="FZ110" s="56"/>
      <c r="GB110" s="471"/>
      <c r="GE110" s="237"/>
      <c r="GF110" s="467"/>
      <c r="GH110" s="471"/>
      <c r="GK110" s="241"/>
      <c r="GL110" s="56"/>
      <c r="GN110" s="471"/>
      <c r="GO110" s="369"/>
      <c r="GP110" s="369"/>
      <c r="GQ110" s="237"/>
      <c r="GR110" s="467"/>
      <c r="GS110" s="369"/>
      <c r="GT110" s="471"/>
      <c r="GU110" s="369"/>
      <c r="GV110" s="369"/>
      <c r="GW110" s="241"/>
      <c r="GX110" s="56"/>
      <c r="GZ110" s="471"/>
      <c r="HA110" s="369"/>
      <c r="HB110" s="369"/>
      <c r="HC110" s="237"/>
      <c r="HD110" s="467"/>
      <c r="HF110" s="433"/>
      <c r="HI110" s="237"/>
      <c r="HJ110" s="467"/>
    </row>
    <row r="111" spans="1:218" s="435" customFormat="1" ht="16.5">
      <c r="A111" s="433" t="s">
        <v>667</v>
      </c>
      <c r="D111" s="237">
        <f>'Punten per wedstrijd'!M215</f>
        <v>673.30000000000007</v>
      </c>
      <c r="E111" s="467">
        <v>3</v>
      </c>
      <c r="G111" s="433" t="s">
        <v>1349</v>
      </c>
      <c r="J111" s="237">
        <f>'Punten per wedstrijd'!M240</f>
        <v>542.79999999999995</v>
      </c>
      <c r="K111" s="467">
        <v>3</v>
      </c>
      <c r="M111" s="433" t="s">
        <v>2709</v>
      </c>
      <c r="P111" s="237">
        <f>'Punten per wedstrijd'!S14</f>
        <v>414.7</v>
      </c>
      <c r="Q111" s="467">
        <v>3</v>
      </c>
      <c r="S111" s="433" t="s">
        <v>633</v>
      </c>
      <c r="V111" s="237">
        <f>'Punten per wedstrijd'!S34</f>
        <v>70</v>
      </c>
      <c r="W111" s="467">
        <v>3</v>
      </c>
      <c r="Y111" s="470" t="s">
        <v>10</v>
      </c>
      <c r="Z111" s="540" t="s">
        <v>4045</v>
      </c>
      <c r="AD111" s="476">
        <f>$AR$452</f>
        <v>58</v>
      </c>
      <c r="AE111" s="496">
        <f>$E$452</f>
        <v>14381.4</v>
      </c>
      <c r="AH111" s="489" t="s">
        <v>3617</v>
      </c>
      <c r="AI111" s="369"/>
      <c r="AJ111" s="369"/>
      <c r="AK111" s="237">
        <v>330.1</v>
      </c>
      <c r="AL111" s="467">
        <v>0</v>
      </c>
      <c r="AN111" s="469" t="s">
        <v>3621</v>
      </c>
      <c r="AO111" s="207"/>
      <c r="AQ111" s="237">
        <v>58.5</v>
      </c>
      <c r="AR111" s="467">
        <v>0</v>
      </c>
      <c r="AT111" s="471" t="s">
        <v>155</v>
      </c>
      <c r="AW111" s="480">
        <v>219</v>
      </c>
      <c r="AX111" s="467">
        <v>3</v>
      </c>
      <c r="AZ111" s="471" t="s">
        <v>2724</v>
      </c>
      <c r="BC111" s="237">
        <v>78.900000000000006</v>
      </c>
      <c r="BD111" s="467">
        <v>1</v>
      </c>
      <c r="BF111" s="471" t="s">
        <v>21</v>
      </c>
      <c r="BI111" s="237">
        <v>640.90000000000009</v>
      </c>
      <c r="BJ111" s="467">
        <v>3</v>
      </c>
      <c r="BL111" s="471" t="s">
        <v>3606</v>
      </c>
      <c r="BO111" s="237">
        <v>97.299999999999983</v>
      </c>
      <c r="BP111" s="467">
        <v>0</v>
      </c>
      <c r="BR111" s="471" t="s">
        <v>2700</v>
      </c>
      <c r="BU111" s="237">
        <v>5.9</v>
      </c>
      <c r="BV111" s="467">
        <v>0</v>
      </c>
      <c r="BX111" s="471" t="s">
        <v>3624</v>
      </c>
      <c r="CA111" s="237">
        <v>152</v>
      </c>
      <c r="CB111" s="467">
        <v>3</v>
      </c>
      <c r="CD111" s="471" t="s">
        <v>1343</v>
      </c>
      <c r="CG111" s="237">
        <v>101</v>
      </c>
      <c r="CH111" s="467">
        <v>3</v>
      </c>
      <c r="CJ111" s="471" t="s">
        <v>3621</v>
      </c>
      <c r="CM111" s="237">
        <v>317.8</v>
      </c>
      <c r="CN111" s="467">
        <v>1</v>
      </c>
      <c r="CP111" s="471" t="s">
        <v>21</v>
      </c>
      <c r="CS111" s="237">
        <v>374.09999999999997</v>
      </c>
      <c r="CT111" s="467">
        <v>0</v>
      </c>
      <c r="CV111" s="471" t="s">
        <v>2196</v>
      </c>
      <c r="CY111" s="241">
        <v>922.50000000000011</v>
      </c>
      <c r="CZ111" s="56">
        <v>3</v>
      </c>
      <c r="DB111" s="471" t="s">
        <v>3628</v>
      </c>
      <c r="DE111" s="237">
        <v>16.900000000000002</v>
      </c>
      <c r="DF111" s="467">
        <v>0</v>
      </c>
      <c r="DH111" s="471" t="s">
        <v>3625</v>
      </c>
      <c r="DK111" s="241">
        <v>0</v>
      </c>
      <c r="DL111" s="56">
        <v>0</v>
      </c>
      <c r="DN111" s="471" t="s">
        <v>1667</v>
      </c>
      <c r="DQ111" s="241">
        <v>392.2</v>
      </c>
      <c r="DR111" s="56">
        <v>0</v>
      </c>
      <c r="DT111" s="471" t="s">
        <v>3624</v>
      </c>
      <c r="DU111" s="369"/>
      <c r="DV111" s="369"/>
      <c r="DW111" s="237">
        <v>657.19999999999982</v>
      </c>
      <c r="DX111" s="467">
        <v>1</v>
      </c>
      <c r="DY111" s="369"/>
      <c r="DZ111" s="471" t="s">
        <v>2208</v>
      </c>
      <c r="EA111" s="369"/>
      <c r="EB111" s="369"/>
      <c r="EC111" s="241">
        <v>285.2</v>
      </c>
      <c r="ED111" s="56">
        <v>3</v>
      </c>
      <c r="EE111" s="369"/>
      <c r="EF111" s="471" t="s">
        <v>1667</v>
      </c>
      <c r="EG111" s="369"/>
      <c r="EH111" s="369"/>
      <c r="EI111" s="241">
        <v>362.3</v>
      </c>
      <c r="EJ111" s="56">
        <v>1</v>
      </c>
      <c r="EK111" s="369"/>
      <c r="EL111" s="471" t="s">
        <v>3621</v>
      </c>
      <c r="EM111" s="369"/>
      <c r="EN111" s="369"/>
      <c r="EO111" s="241">
        <v>458.7</v>
      </c>
      <c r="EP111" s="56">
        <v>3</v>
      </c>
      <c r="ER111" s="471" t="s">
        <v>668</v>
      </c>
      <c r="EU111" s="237">
        <v>238.8</v>
      </c>
      <c r="EV111" s="467">
        <v>0</v>
      </c>
      <c r="EX111" s="471" t="s">
        <v>1658</v>
      </c>
      <c r="FA111" s="241">
        <v>721.9</v>
      </c>
      <c r="FB111" s="56">
        <v>3</v>
      </c>
      <c r="FD111" s="471" t="s">
        <v>2709</v>
      </c>
      <c r="FG111" s="237">
        <v>443.09999999999997</v>
      </c>
      <c r="FH111" s="467">
        <v>3</v>
      </c>
      <c r="FJ111" s="471" t="s">
        <v>651</v>
      </c>
      <c r="FM111" s="241">
        <v>581.5</v>
      </c>
      <c r="FN111" s="56">
        <v>0</v>
      </c>
      <c r="FP111" s="471" t="s">
        <v>31</v>
      </c>
      <c r="FS111" s="237">
        <v>64.599999999999994</v>
      </c>
      <c r="FT111" s="467">
        <v>0</v>
      </c>
      <c r="FV111" s="471" t="s">
        <v>2194</v>
      </c>
      <c r="FY111" s="241">
        <v>426</v>
      </c>
      <c r="FZ111" s="56">
        <v>1</v>
      </c>
      <c r="GB111" s="471" t="s">
        <v>1344</v>
      </c>
      <c r="GE111" s="237">
        <v>407.40000000000003</v>
      </c>
      <c r="GF111" s="467">
        <v>2</v>
      </c>
      <c r="GH111" s="471" t="s">
        <v>1658</v>
      </c>
      <c r="GK111" s="241">
        <v>281.2</v>
      </c>
      <c r="GL111" s="56">
        <v>1</v>
      </c>
      <c r="GN111" s="471" t="s">
        <v>1665</v>
      </c>
      <c r="GO111" s="369"/>
      <c r="GP111" s="369"/>
      <c r="GQ111" s="237">
        <v>94.9</v>
      </c>
      <c r="GR111" s="467">
        <v>0</v>
      </c>
      <c r="GS111" s="369"/>
      <c r="GT111" s="471" t="s">
        <v>2702</v>
      </c>
      <c r="GU111" s="369"/>
      <c r="GV111" s="369"/>
      <c r="GW111" s="241">
        <v>147</v>
      </c>
      <c r="GX111" s="56">
        <v>3</v>
      </c>
      <c r="GZ111" s="471" t="s">
        <v>2724</v>
      </c>
      <c r="HA111" s="369"/>
      <c r="HB111" s="369"/>
      <c r="HC111" s="237">
        <v>1850.6999999999998</v>
      </c>
      <c r="HD111" s="467">
        <v>0</v>
      </c>
      <c r="HF111" s="433" t="s">
        <v>2196</v>
      </c>
      <c r="HI111" s="237">
        <v>939.35000000000014</v>
      </c>
      <c r="HJ111" s="467">
        <v>0</v>
      </c>
    </row>
    <row r="112" spans="1:218" s="435" customFormat="1" ht="16.5">
      <c r="A112" s="433" t="s">
        <v>682</v>
      </c>
      <c r="D112" s="237">
        <f>'Punten per wedstrijd'!M230</f>
        <v>495.80000000000007</v>
      </c>
      <c r="E112" s="467">
        <v>0</v>
      </c>
      <c r="G112" s="433" t="s">
        <v>15</v>
      </c>
      <c r="J112" s="237">
        <f>'Punten per wedstrijd'!M181</f>
        <v>421.8</v>
      </c>
      <c r="K112" s="467">
        <v>0</v>
      </c>
      <c r="M112" s="433" t="s">
        <v>1657</v>
      </c>
      <c r="P112" s="237">
        <f>'Punten per wedstrijd'!S5</f>
        <v>166.5</v>
      </c>
      <c r="Q112" s="467">
        <v>0</v>
      </c>
      <c r="S112" s="433" t="s">
        <v>3624</v>
      </c>
      <c r="V112" s="237">
        <f>'Punten per wedstrijd'!S112</f>
        <v>42</v>
      </c>
      <c r="W112" s="467">
        <v>0</v>
      </c>
      <c r="Y112" s="472" t="s">
        <v>12</v>
      </c>
      <c r="Z112" s="541" t="s">
        <v>3001</v>
      </c>
      <c r="AA112" s="483"/>
      <c r="AB112" s="483"/>
      <c r="AC112" s="483"/>
      <c r="AD112" s="486">
        <f>$AR$396</f>
        <v>57</v>
      </c>
      <c r="AE112" s="497">
        <f>$E$396</f>
        <v>15094.05</v>
      </c>
      <c r="AH112" s="489" t="s">
        <v>2707</v>
      </c>
      <c r="AI112" s="369"/>
      <c r="AJ112" s="369"/>
      <c r="AK112" s="237">
        <v>509.8</v>
      </c>
      <c r="AL112" s="467">
        <v>3</v>
      </c>
      <c r="AN112" s="469" t="s">
        <v>21</v>
      </c>
      <c r="AO112" s="207"/>
      <c r="AQ112" s="237">
        <v>113.2</v>
      </c>
      <c r="AR112" s="467">
        <v>3</v>
      </c>
      <c r="AT112" s="471" t="s">
        <v>1667</v>
      </c>
      <c r="AW112" s="480">
        <v>101.7</v>
      </c>
      <c r="AX112" s="467">
        <v>0</v>
      </c>
      <c r="AZ112" s="471" t="s">
        <v>155</v>
      </c>
      <c r="BC112" s="237">
        <v>80.900000000000006</v>
      </c>
      <c r="BD112" s="467">
        <v>2</v>
      </c>
      <c r="BF112" s="471" t="s">
        <v>633</v>
      </c>
      <c r="BI112" s="237">
        <v>278.40000000000003</v>
      </c>
      <c r="BJ112" s="467">
        <v>0</v>
      </c>
      <c r="BL112" s="471" t="s">
        <v>31</v>
      </c>
      <c r="BO112" s="237">
        <v>176.20000000000002</v>
      </c>
      <c r="BP112" s="467">
        <v>3</v>
      </c>
      <c r="BR112" s="471" t="s">
        <v>3606</v>
      </c>
      <c r="BU112" s="237">
        <v>113.4</v>
      </c>
      <c r="BV112" s="467">
        <v>3</v>
      </c>
      <c r="BX112" s="471" t="s">
        <v>1657</v>
      </c>
      <c r="CA112" s="237">
        <v>52.5</v>
      </c>
      <c r="CB112" s="467">
        <v>0</v>
      </c>
      <c r="CD112" s="471" t="s">
        <v>3625</v>
      </c>
      <c r="CG112" s="237">
        <v>48.099999999999994</v>
      </c>
      <c r="CH112" s="467">
        <v>0</v>
      </c>
      <c r="CJ112" s="471" t="s">
        <v>1343</v>
      </c>
      <c r="CM112" s="237">
        <v>331.6</v>
      </c>
      <c r="CN112" s="467">
        <v>2</v>
      </c>
      <c r="CP112" s="471" t="s">
        <v>2700</v>
      </c>
      <c r="CS112" s="237">
        <v>600</v>
      </c>
      <c r="CT112" s="467">
        <v>3</v>
      </c>
      <c r="CV112" s="471" t="s">
        <v>1343</v>
      </c>
      <c r="CY112" s="241">
        <v>604.39999999999986</v>
      </c>
      <c r="CZ112" s="56">
        <v>0</v>
      </c>
      <c r="DB112" s="471" t="s">
        <v>1665</v>
      </c>
      <c r="DE112" s="237">
        <v>22.5</v>
      </c>
      <c r="DF112" s="467">
        <v>3</v>
      </c>
      <c r="DH112" s="471" t="s">
        <v>682</v>
      </c>
      <c r="DK112" s="241">
        <v>6.5</v>
      </c>
      <c r="DL112" s="56">
        <v>3</v>
      </c>
      <c r="DN112" s="471" t="s">
        <v>2724</v>
      </c>
      <c r="DQ112" s="241">
        <v>518.1</v>
      </c>
      <c r="DR112" s="56">
        <v>3</v>
      </c>
      <c r="DT112" s="471" t="s">
        <v>1349</v>
      </c>
      <c r="DU112" s="369"/>
      <c r="DV112" s="369"/>
      <c r="DW112" s="237">
        <v>748.40000000000009</v>
      </c>
      <c r="DX112" s="467">
        <v>2</v>
      </c>
      <c r="DY112" s="369"/>
      <c r="DZ112" s="471" t="s">
        <v>3627</v>
      </c>
      <c r="EA112" s="369"/>
      <c r="EB112" s="369"/>
      <c r="EC112" s="241">
        <v>111.10000000000001</v>
      </c>
      <c r="ED112" s="56">
        <v>0</v>
      </c>
      <c r="EE112" s="369"/>
      <c r="EF112" s="471" t="s">
        <v>1349</v>
      </c>
      <c r="EG112" s="369"/>
      <c r="EH112" s="369"/>
      <c r="EI112" s="241">
        <v>446.9</v>
      </c>
      <c r="EJ112" s="56">
        <v>2</v>
      </c>
      <c r="EK112" s="369"/>
      <c r="EL112" s="471" t="s">
        <v>2196</v>
      </c>
      <c r="EM112" s="369"/>
      <c r="EN112" s="369"/>
      <c r="EO112" s="241">
        <v>321.5</v>
      </c>
      <c r="EP112" s="56">
        <v>0</v>
      </c>
      <c r="ER112" s="471" t="s">
        <v>15</v>
      </c>
      <c r="EU112" s="237">
        <v>440.8</v>
      </c>
      <c r="EV112" s="467">
        <v>3</v>
      </c>
      <c r="EX112" s="471" t="s">
        <v>1344</v>
      </c>
      <c r="FA112" s="241">
        <v>478.3</v>
      </c>
      <c r="FB112" s="56">
        <v>0</v>
      </c>
      <c r="FD112" s="471" t="s">
        <v>3621</v>
      </c>
      <c r="FG112" s="237">
        <v>205.79999999999998</v>
      </c>
      <c r="FH112" s="467">
        <v>0</v>
      </c>
      <c r="FJ112" s="471" t="s">
        <v>3606</v>
      </c>
      <c r="FM112" s="241">
        <v>764.90000000000009</v>
      </c>
      <c r="FN112" s="56">
        <v>3</v>
      </c>
      <c r="FP112" s="471" t="s">
        <v>3625</v>
      </c>
      <c r="FS112" s="237">
        <v>150.5</v>
      </c>
      <c r="FT112" s="467">
        <v>3</v>
      </c>
      <c r="FV112" s="471" t="s">
        <v>668</v>
      </c>
      <c r="FY112" s="241">
        <v>494.5</v>
      </c>
      <c r="FZ112" s="56">
        <v>2</v>
      </c>
      <c r="GB112" s="471" t="s">
        <v>3625</v>
      </c>
      <c r="GE112" s="237">
        <v>373</v>
      </c>
      <c r="GF112" s="467">
        <v>1</v>
      </c>
      <c r="GH112" s="471" t="s">
        <v>2724</v>
      </c>
      <c r="GK112" s="241">
        <v>346.1</v>
      </c>
      <c r="GL112" s="56">
        <v>2</v>
      </c>
      <c r="GN112" s="471" t="s">
        <v>2709</v>
      </c>
      <c r="GO112" s="369"/>
      <c r="GP112" s="369"/>
      <c r="GQ112" s="237">
        <v>408.40000000000003</v>
      </c>
      <c r="GR112" s="467">
        <v>3</v>
      </c>
      <c r="GS112" s="369"/>
      <c r="GT112" s="471" t="s">
        <v>667</v>
      </c>
      <c r="GU112" s="369"/>
      <c r="GV112" s="369"/>
      <c r="GW112" s="241">
        <v>0</v>
      </c>
      <c r="GX112" s="56">
        <v>0</v>
      </c>
      <c r="GZ112" s="471" t="s">
        <v>2707</v>
      </c>
      <c r="HA112" s="369"/>
      <c r="HB112" s="369"/>
      <c r="HC112" s="237">
        <v>3106.7000000000003</v>
      </c>
      <c r="HD112" s="467">
        <v>3</v>
      </c>
      <c r="HF112" s="433" t="s">
        <v>3627</v>
      </c>
      <c r="HI112" s="237">
        <v>1255.9000000000001</v>
      </c>
      <c r="HJ112" s="467">
        <v>3</v>
      </c>
    </row>
    <row r="113" spans="1:218" s="435" customFormat="1" ht="16.5">
      <c r="A113" s="433"/>
      <c r="D113" s="237"/>
      <c r="E113" s="467"/>
      <c r="G113" s="433"/>
      <c r="J113" s="237"/>
      <c r="K113" s="467"/>
      <c r="M113" s="433"/>
      <c r="P113" s="237"/>
      <c r="Q113" s="467"/>
      <c r="S113" s="433"/>
      <c r="V113" s="237"/>
      <c r="W113" s="467"/>
      <c r="Y113" s="470" t="s">
        <v>14</v>
      </c>
      <c r="Z113" s="498" t="s">
        <v>2989</v>
      </c>
      <c r="AD113" s="476">
        <f>$AR$381</f>
        <v>57</v>
      </c>
      <c r="AE113" s="496">
        <f>$E$381</f>
        <v>11708.9</v>
      </c>
      <c r="AH113" s="489"/>
      <c r="AI113" s="369"/>
      <c r="AJ113" s="369"/>
      <c r="AK113" s="237"/>
      <c r="AL113" s="467"/>
      <c r="AN113" s="469"/>
      <c r="AO113" s="207"/>
      <c r="AQ113" s="237"/>
      <c r="AR113" s="467"/>
      <c r="AT113" s="471"/>
      <c r="AW113" s="480"/>
      <c r="AX113" s="467"/>
      <c r="AZ113" s="471"/>
      <c r="BC113" s="237"/>
      <c r="BD113" s="467"/>
      <c r="BF113" s="471"/>
      <c r="BI113" s="237"/>
      <c r="BJ113" s="467"/>
      <c r="BL113" s="471"/>
      <c r="BO113" s="237"/>
      <c r="BP113" s="467"/>
      <c r="BR113" s="471"/>
      <c r="BU113" s="237"/>
      <c r="BV113" s="467"/>
      <c r="BX113" s="471"/>
      <c r="CA113" s="237"/>
      <c r="CB113" s="467"/>
      <c r="CD113" s="471"/>
      <c r="CG113" s="237"/>
      <c r="CH113" s="467"/>
      <c r="CJ113" s="471"/>
      <c r="CM113" s="237"/>
      <c r="CN113" s="467"/>
      <c r="CP113" s="471"/>
      <c r="CS113" s="237"/>
      <c r="CT113" s="467"/>
      <c r="CV113" s="471"/>
      <c r="CY113" s="241"/>
      <c r="CZ113" s="56"/>
      <c r="DB113" s="471"/>
      <c r="DE113" s="237"/>
      <c r="DF113" s="467"/>
      <c r="DH113" s="471"/>
      <c r="DK113" s="241"/>
      <c r="DL113" s="56"/>
      <c r="DN113" s="471"/>
      <c r="DQ113" s="241"/>
      <c r="DR113" s="56"/>
      <c r="DT113" s="471"/>
      <c r="DU113" s="369"/>
      <c r="DV113" s="369"/>
      <c r="DW113" s="237"/>
      <c r="DX113" s="467"/>
      <c r="DY113" s="369"/>
      <c r="DZ113" s="471"/>
      <c r="EA113" s="369"/>
      <c r="EB113" s="369"/>
      <c r="EC113" s="241"/>
      <c r="ED113" s="56"/>
      <c r="EE113" s="369"/>
      <c r="EF113" s="471"/>
      <c r="EG113" s="369"/>
      <c r="EH113" s="369"/>
      <c r="EI113" s="241"/>
      <c r="EJ113" s="56"/>
      <c r="EK113" s="369"/>
      <c r="EL113" s="471"/>
      <c r="EM113" s="369"/>
      <c r="EN113" s="369"/>
      <c r="EO113" s="241"/>
      <c r="EP113" s="56"/>
      <c r="ER113" s="471"/>
      <c r="EU113" s="237"/>
      <c r="EV113" s="467"/>
      <c r="EX113" s="471"/>
      <c r="FA113" s="241"/>
      <c r="FB113" s="56"/>
      <c r="FD113" s="471"/>
      <c r="FG113" s="237"/>
      <c r="FH113" s="467"/>
      <c r="FJ113" s="471"/>
      <c r="FM113" s="241"/>
      <c r="FN113" s="56"/>
      <c r="FP113" s="471"/>
      <c r="FS113" s="237"/>
      <c r="FT113" s="467"/>
      <c r="FV113" s="471"/>
      <c r="FY113" s="241"/>
      <c r="FZ113" s="56"/>
      <c r="GB113" s="471"/>
      <c r="GE113" s="237"/>
      <c r="GF113" s="467"/>
      <c r="GH113" s="471"/>
      <c r="GK113" s="241"/>
      <c r="GL113" s="56"/>
      <c r="GN113" s="471"/>
      <c r="GO113" s="369"/>
      <c r="GP113" s="369"/>
      <c r="GQ113" s="237"/>
      <c r="GR113" s="467"/>
      <c r="GS113" s="369"/>
      <c r="GT113" s="471"/>
      <c r="GU113" s="369"/>
      <c r="GV113" s="369"/>
      <c r="GW113" s="241"/>
      <c r="GX113" s="56"/>
      <c r="GZ113" s="471"/>
      <c r="HA113" s="369"/>
      <c r="HB113" s="369"/>
      <c r="HC113" s="237"/>
      <c r="HD113" s="467"/>
      <c r="HF113" s="433"/>
      <c r="HI113" s="237"/>
      <c r="HJ113" s="467"/>
    </row>
    <row r="114" spans="1:218" s="435" customFormat="1" ht="16.5">
      <c r="A114" s="433" t="s">
        <v>3627</v>
      </c>
      <c r="D114" s="237">
        <f>'Punten per wedstrijd'!M263</f>
        <v>393.8</v>
      </c>
      <c r="E114" s="467">
        <v>3</v>
      </c>
      <c r="G114" s="433" t="s">
        <v>1667</v>
      </c>
      <c r="J114" s="237">
        <f>'Punten per wedstrijd'!M208</f>
        <v>632.80000000000007</v>
      </c>
      <c r="K114" s="467">
        <v>3</v>
      </c>
      <c r="M114" s="433" t="s">
        <v>15</v>
      </c>
      <c r="P114" s="237">
        <f>'Punten per wedstrijd'!S41</f>
        <v>56.400000000000006</v>
      </c>
      <c r="Q114" s="467">
        <v>0</v>
      </c>
      <c r="S114" s="433" t="s">
        <v>2192</v>
      </c>
      <c r="V114" s="237">
        <f>'Punten per wedstrijd'!S22</f>
        <v>102.8</v>
      </c>
      <c r="W114" s="467">
        <v>3</v>
      </c>
      <c r="Y114" s="470" t="s">
        <v>16</v>
      </c>
      <c r="Z114" s="498" t="s">
        <v>1781</v>
      </c>
      <c r="AD114" s="476">
        <f>$AR$420</f>
        <v>56</v>
      </c>
      <c r="AE114" s="496">
        <f>$E$420</f>
        <v>15277.349999999999</v>
      </c>
      <c r="AH114" s="489" t="s">
        <v>2192</v>
      </c>
      <c r="AI114" s="369"/>
      <c r="AJ114" s="369"/>
      <c r="AK114" s="237">
        <v>299.30000000000007</v>
      </c>
      <c r="AL114" s="467">
        <v>0</v>
      </c>
      <c r="AN114" s="469" t="s">
        <v>2700</v>
      </c>
      <c r="AO114" s="207"/>
      <c r="AQ114" s="237">
        <v>180.2</v>
      </c>
      <c r="AR114" s="467">
        <v>2</v>
      </c>
      <c r="AT114" s="471" t="s">
        <v>2709</v>
      </c>
      <c r="AW114" s="480">
        <v>107.1</v>
      </c>
      <c r="AX114" s="467">
        <v>3</v>
      </c>
      <c r="AZ114" s="471" t="s">
        <v>15</v>
      </c>
      <c r="BC114" s="237">
        <v>29</v>
      </c>
      <c r="BD114" s="467">
        <v>0</v>
      </c>
      <c r="BF114" s="471" t="s">
        <v>667</v>
      </c>
      <c r="BI114" s="237">
        <v>611.25</v>
      </c>
      <c r="BJ114" s="467">
        <v>0</v>
      </c>
      <c r="BL114" s="471" t="s">
        <v>1657</v>
      </c>
      <c r="BO114" s="237">
        <v>69.900000000000006</v>
      </c>
      <c r="BP114" s="467">
        <v>1</v>
      </c>
      <c r="BR114" s="471" t="s">
        <v>1343</v>
      </c>
      <c r="BU114" s="237">
        <v>19.599999999999998</v>
      </c>
      <c r="BV114" s="467">
        <v>0</v>
      </c>
      <c r="BX114" s="471" t="s">
        <v>633</v>
      </c>
      <c r="CA114" s="237">
        <v>118.99999999999999</v>
      </c>
      <c r="CB114" s="467">
        <v>0</v>
      </c>
      <c r="CD114" s="471" t="s">
        <v>651</v>
      </c>
      <c r="CG114" s="237">
        <v>129.19999999999999</v>
      </c>
      <c r="CH114" s="467">
        <v>1</v>
      </c>
      <c r="CJ114" s="471" t="s">
        <v>2196</v>
      </c>
      <c r="CM114" s="237">
        <v>495.70000000000005</v>
      </c>
      <c r="CN114" s="467">
        <v>3</v>
      </c>
      <c r="CP114" s="471" t="s">
        <v>651</v>
      </c>
      <c r="CS114" s="237">
        <v>385.4</v>
      </c>
      <c r="CT114" s="467">
        <v>1</v>
      </c>
      <c r="CV114" s="471" t="s">
        <v>2700</v>
      </c>
      <c r="CY114" s="241">
        <v>730.9</v>
      </c>
      <c r="CZ114" s="56">
        <v>1</v>
      </c>
      <c r="DB114" s="471" t="s">
        <v>15</v>
      </c>
      <c r="DE114" s="237">
        <v>0</v>
      </c>
      <c r="DF114" s="467">
        <v>1</v>
      </c>
      <c r="DH114" s="471" t="s">
        <v>3624</v>
      </c>
      <c r="DK114" s="241">
        <v>27.500000000000004</v>
      </c>
      <c r="DL114" s="56">
        <v>2</v>
      </c>
      <c r="DN114" s="471" t="s">
        <v>682</v>
      </c>
      <c r="DQ114" s="241">
        <v>392.5</v>
      </c>
      <c r="DR114" s="56">
        <v>0</v>
      </c>
      <c r="DT114" s="471" t="s">
        <v>1344</v>
      </c>
      <c r="DU114" s="369"/>
      <c r="DV114" s="369"/>
      <c r="DW114" s="237">
        <v>1023</v>
      </c>
      <c r="DX114" s="467">
        <v>2</v>
      </c>
      <c r="DY114" s="369"/>
      <c r="DZ114" s="471" t="s">
        <v>2702</v>
      </c>
      <c r="EA114" s="369"/>
      <c r="EB114" s="369"/>
      <c r="EC114" s="241">
        <v>45.5</v>
      </c>
      <c r="ED114" s="56">
        <v>0</v>
      </c>
      <c r="EE114" s="369"/>
      <c r="EF114" s="471" t="s">
        <v>2194</v>
      </c>
      <c r="EG114" s="369"/>
      <c r="EH114" s="369"/>
      <c r="EI114" s="241">
        <v>41.099999999999994</v>
      </c>
      <c r="EJ114" s="56">
        <v>0</v>
      </c>
      <c r="EK114" s="369"/>
      <c r="EL114" s="471" t="s">
        <v>142</v>
      </c>
      <c r="EM114" s="369"/>
      <c r="EN114" s="369"/>
      <c r="EO114" s="241">
        <v>129.30000000000001</v>
      </c>
      <c r="EP114" s="56">
        <v>0</v>
      </c>
      <c r="ER114" s="471" t="s">
        <v>2709</v>
      </c>
      <c r="EU114" s="237">
        <v>392.1</v>
      </c>
      <c r="EV114" s="467">
        <v>3</v>
      </c>
      <c r="EX114" s="471" t="s">
        <v>1343</v>
      </c>
      <c r="FA114" s="241">
        <v>624.5</v>
      </c>
      <c r="FB114" s="56">
        <v>3</v>
      </c>
      <c r="FD114" s="471" t="s">
        <v>1665</v>
      </c>
      <c r="FG114" s="237">
        <v>119.1</v>
      </c>
      <c r="FH114" s="467">
        <v>0</v>
      </c>
      <c r="FJ114" s="471" t="s">
        <v>682</v>
      </c>
      <c r="FM114" s="241">
        <v>491</v>
      </c>
      <c r="FN114" s="56">
        <v>1</v>
      </c>
      <c r="FP114" s="471" t="s">
        <v>3624</v>
      </c>
      <c r="FS114" s="237">
        <v>56.5</v>
      </c>
      <c r="FT114" s="467">
        <v>0</v>
      </c>
      <c r="FV114" s="471" t="s">
        <v>1343</v>
      </c>
      <c r="FY114" s="241">
        <v>359.5</v>
      </c>
      <c r="FZ114" s="56">
        <v>3</v>
      </c>
      <c r="GB114" s="471" t="s">
        <v>1665</v>
      </c>
      <c r="GE114" s="237">
        <v>441.99999999999994</v>
      </c>
      <c r="GF114" s="467">
        <v>0</v>
      </c>
      <c r="GH114" s="471" t="s">
        <v>15</v>
      </c>
      <c r="GK114" s="241">
        <v>403.00000000000006</v>
      </c>
      <c r="GL114" s="56">
        <v>3</v>
      </c>
      <c r="GN114" s="471" t="s">
        <v>667</v>
      </c>
      <c r="GO114" s="369"/>
      <c r="GP114" s="369"/>
      <c r="GQ114" s="237">
        <v>799.49999999999989</v>
      </c>
      <c r="GR114" s="467">
        <v>3</v>
      </c>
      <c r="GS114" s="369"/>
      <c r="GT114" s="471" t="s">
        <v>2196</v>
      </c>
      <c r="GU114" s="369"/>
      <c r="GV114" s="369"/>
      <c r="GW114" s="241">
        <v>11.700000000000001</v>
      </c>
      <c r="GX114" s="56">
        <v>3</v>
      </c>
      <c r="GZ114" s="471" t="s">
        <v>21</v>
      </c>
      <c r="HA114" s="369"/>
      <c r="HB114" s="369"/>
      <c r="HC114" s="237">
        <v>2783.7999999999997</v>
      </c>
      <c r="HD114" s="467">
        <v>2</v>
      </c>
      <c r="HF114" s="433" t="s">
        <v>2194</v>
      </c>
      <c r="HI114" s="237">
        <v>1135.6500000000001</v>
      </c>
      <c r="HJ114" s="467">
        <v>2</v>
      </c>
    </row>
    <row r="115" spans="1:218" s="435" customFormat="1" ht="16.5">
      <c r="A115" s="433" t="s">
        <v>633</v>
      </c>
      <c r="D115" s="237">
        <f>'Punten per wedstrijd'!M174</f>
        <v>221.8</v>
      </c>
      <c r="E115" s="467">
        <v>0</v>
      </c>
      <c r="G115" s="433" t="s">
        <v>3621</v>
      </c>
      <c r="J115" s="237">
        <f>'Punten per wedstrijd'!M233</f>
        <v>130.30000000000001</v>
      </c>
      <c r="K115" s="467">
        <v>0</v>
      </c>
      <c r="M115" s="433" t="s">
        <v>3617</v>
      </c>
      <c r="P115" s="237">
        <f>'Punten per wedstrijd'!S74</f>
        <v>194.4</v>
      </c>
      <c r="Q115" s="467">
        <v>3</v>
      </c>
      <c r="S115" s="433" t="s">
        <v>31</v>
      </c>
      <c r="V115" s="237">
        <f>'Punten per wedstrijd'!S114</f>
        <v>0</v>
      </c>
      <c r="W115" s="467">
        <v>0</v>
      </c>
      <c r="Y115" s="470" t="s">
        <v>18</v>
      </c>
      <c r="Z115" s="498" t="s">
        <v>4003</v>
      </c>
      <c r="AD115" s="476">
        <f>$AR$395</f>
        <v>56</v>
      </c>
      <c r="AE115" s="496">
        <f>$E$395</f>
        <v>12603.150000000001</v>
      </c>
      <c r="AH115" s="489" t="s">
        <v>651</v>
      </c>
      <c r="AI115" s="369"/>
      <c r="AJ115" s="369"/>
      <c r="AK115" s="237">
        <v>450.19999999999993</v>
      </c>
      <c r="AL115" s="467">
        <v>3</v>
      </c>
      <c r="AN115" s="469" t="s">
        <v>2192</v>
      </c>
      <c r="AO115" s="207"/>
      <c r="AQ115" s="237">
        <v>156.4</v>
      </c>
      <c r="AR115" s="467">
        <v>1</v>
      </c>
      <c r="AT115" s="471" t="s">
        <v>3606</v>
      </c>
      <c r="AW115" s="480">
        <v>85.3</v>
      </c>
      <c r="AX115" s="467">
        <v>0</v>
      </c>
      <c r="AZ115" s="471" t="s">
        <v>2719</v>
      </c>
      <c r="BC115" s="237">
        <v>60</v>
      </c>
      <c r="BD115" s="467">
        <v>3</v>
      </c>
      <c r="BF115" s="471" t="s">
        <v>155</v>
      </c>
      <c r="BI115" s="237">
        <v>905.09999999999991</v>
      </c>
      <c r="BJ115" s="467">
        <v>3</v>
      </c>
      <c r="BL115" s="471" t="s">
        <v>2192</v>
      </c>
      <c r="BO115" s="237">
        <v>78.300000000000011</v>
      </c>
      <c r="BP115" s="467">
        <v>2</v>
      </c>
      <c r="BR115" s="471" t="s">
        <v>2707</v>
      </c>
      <c r="BU115" s="237">
        <v>104.19999999999999</v>
      </c>
      <c r="BV115" s="467">
        <v>3</v>
      </c>
      <c r="BX115" s="471" t="s">
        <v>2208</v>
      </c>
      <c r="CA115" s="237">
        <v>186.7</v>
      </c>
      <c r="CB115" s="467">
        <v>3</v>
      </c>
      <c r="CD115" s="471" t="s">
        <v>3621</v>
      </c>
      <c r="CG115" s="237">
        <v>145.1</v>
      </c>
      <c r="CH115" s="467">
        <v>2</v>
      </c>
      <c r="CJ115" s="471" t="s">
        <v>2719</v>
      </c>
      <c r="CM115" s="237">
        <v>279.2</v>
      </c>
      <c r="CN115" s="467">
        <v>0</v>
      </c>
      <c r="CP115" s="471" t="s">
        <v>2196</v>
      </c>
      <c r="CS115" s="237">
        <v>406.09999999999997</v>
      </c>
      <c r="CT115" s="467">
        <v>2</v>
      </c>
      <c r="CV115" s="471" t="s">
        <v>1349</v>
      </c>
      <c r="CY115" s="241">
        <v>867.00000000000011</v>
      </c>
      <c r="CZ115" s="56">
        <v>2</v>
      </c>
      <c r="DB115" s="471" t="s">
        <v>3621</v>
      </c>
      <c r="DE115" s="237">
        <v>0</v>
      </c>
      <c r="DF115" s="467">
        <v>1</v>
      </c>
      <c r="DH115" s="471" t="s">
        <v>667</v>
      </c>
      <c r="DK115" s="241">
        <v>24.6</v>
      </c>
      <c r="DL115" s="56">
        <v>1</v>
      </c>
      <c r="DN115" s="471" t="s">
        <v>3621</v>
      </c>
      <c r="DQ115" s="241">
        <v>560.4</v>
      </c>
      <c r="DR115" s="56">
        <v>3</v>
      </c>
      <c r="DT115" s="471" t="s">
        <v>142</v>
      </c>
      <c r="DU115" s="369"/>
      <c r="DV115" s="369"/>
      <c r="DW115" s="237">
        <v>972.2</v>
      </c>
      <c r="DX115" s="467">
        <v>1</v>
      </c>
      <c r="DY115" s="369"/>
      <c r="DZ115" s="471" t="s">
        <v>2709</v>
      </c>
      <c r="EA115" s="369"/>
      <c r="EB115" s="369"/>
      <c r="EC115" s="241">
        <v>454.6</v>
      </c>
      <c r="ED115" s="56">
        <v>3</v>
      </c>
      <c r="EE115" s="369"/>
      <c r="EF115" s="471" t="s">
        <v>3621</v>
      </c>
      <c r="EG115" s="369"/>
      <c r="EH115" s="369"/>
      <c r="EI115" s="241">
        <v>559.4</v>
      </c>
      <c r="EJ115" s="56">
        <v>3</v>
      </c>
      <c r="EK115" s="369"/>
      <c r="EL115" s="471" t="s">
        <v>3624</v>
      </c>
      <c r="EM115" s="369"/>
      <c r="EN115" s="369"/>
      <c r="EO115" s="241">
        <v>235</v>
      </c>
      <c r="EP115" s="56">
        <v>3</v>
      </c>
      <c r="ER115" s="471" t="s">
        <v>682</v>
      </c>
      <c r="EU115" s="237">
        <v>308.39999999999998</v>
      </c>
      <c r="EV115" s="467">
        <v>0</v>
      </c>
      <c r="EX115" s="471" t="s">
        <v>1657</v>
      </c>
      <c r="FA115" s="241">
        <v>332</v>
      </c>
      <c r="FB115" s="56">
        <v>0</v>
      </c>
      <c r="FD115" s="471" t="s">
        <v>3625</v>
      </c>
      <c r="FG115" s="237">
        <v>721.00000000000011</v>
      </c>
      <c r="FH115" s="467">
        <v>3</v>
      </c>
      <c r="FJ115" s="471" t="s">
        <v>31</v>
      </c>
      <c r="FM115" s="241">
        <v>549.79999999999995</v>
      </c>
      <c r="FN115" s="56">
        <v>2</v>
      </c>
      <c r="FP115" s="471" t="s">
        <v>1658</v>
      </c>
      <c r="FS115" s="237">
        <v>107</v>
      </c>
      <c r="FT115" s="467">
        <v>3</v>
      </c>
      <c r="FV115" s="471" t="s">
        <v>1667</v>
      </c>
      <c r="FY115" s="241">
        <v>226.5</v>
      </c>
      <c r="FZ115" s="56">
        <v>0</v>
      </c>
      <c r="GB115" s="471" t="s">
        <v>633</v>
      </c>
      <c r="GE115" s="237">
        <v>619.45000000000005</v>
      </c>
      <c r="GF115" s="467">
        <v>3</v>
      </c>
      <c r="GH115" s="471" t="s">
        <v>3606</v>
      </c>
      <c r="GK115" s="241">
        <v>312</v>
      </c>
      <c r="GL115" s="56">
        <v>0</v>
      </c>
      <c r="GN115" s="471" t="s">
        <v>1658</v>
      </c>
      <c r="GO115" s="369"/>
      <c r="GP115" s="369"/>
      <c r="GQ115" s="237">
        <v>227.39999999999995</v>
      </c>
      <c r="GR115" s="467">
        <v>0</v>
      </c>
      <c r="GS115" s="369"/>
      <c r="GT115" s="471" t="s">
        <v>1344</v>
      </c>
      <c r="GU115" s="369"/>
      <c r="GV115" s="369"/>
      <c r="GW115" s="241">
        <v>0</v>
      </c>
      <c r="GX115" s="56">
        <v>0</v>
      </c>
      <c r="GZ115" s="471" t="s">
        <v>2702</v>
      </c>
      <c r="HA115" s="369"/>
      <c r="HB115" s="369"/>
      <c r="HC115" s="237">
        <v>2595.0000000000005</v>
      </c>
      <c r="HD115" s="467">
        <v>1</v>
      </c>
      <c r="HF115" s="433" t="s">
        <v>3624</v>
      </c>
      <c r="HI115" s="237">
        <v>990.65</v>
      </c>
      <c r="HJ115" s="467">
        <v>1</v>
      </c>
    </row>
    <row r="116" spans="1:218" s="435" customFormat="1" ht="16.5">
      <c r="A116" s="433"/>
      <c r="D116" s="237"/>
      <c r="E116" s="467"/>
      <c r="G116" s="433"/>
      <c r="J116" s="237"/>
      <c r="K116" s="467"/>
      <c r="M116" s="433"/>
      <c r="P116" s="237"/>
      <c r="Q116" s="467"/>
      <c r="S116" s="433"/>
      <c r="V116" s="237"/>
      <c r="W116" s="467"/>
      <c r="Y116" s="470" t="s">
        <v>20</v>
      </c>
      <c r="Z116" s="498" t="s">
        <v>4032</v>
      </c>
      <c r="AD116" s="476">
        <f>$AR$434</f>
        <v>55</v>
      </c>
      <c r="AE116" s="496">
        <f>$E$434</f>
        <v>13500.749999999998</v>
      </c>
      <c r="AH116" s="489"/>
      <c r="AI116" s="369"/>
      <c r="AJ116" s="369"/>
      <c r="AK116" s="237"/>
      <c r="AL116" s="467"/>
      <c r="AN116" s="469"/>
      <c r="AO116" s="207"/>
      <c r="AQ116" s="237"/>
      <c r="AR116" s="467"/>
      <c r="AT116" s="471"/>
      <c r="AW116" s="480"/>
      <c r="AX116" s="467"/>
      <c r="AZ116" s="471"/>
      <c r="BC116" s="237"/>
      <c r="BD116" s="467"/>
      <c r="BF116" s="471"/>
      <c r="BI116" s="237"/>
      <c r="BJ116" s="467"/>
      <c r="BL116" s="471"/>
      <c r="BO116" s="237"/>
      <c r="BP116" s="467"/>
      <c r="BR116" s="471"/>
      <c r="BU116" s="237"/>
      <c r="BV116" s="467"/>
      <c r="BX116" s="471"/>
      <c r="CA116" s="237"/>
      <c r="CB116" s="467"/>
      <c r="CD116" s="471"/>
      <c r="CG116" s="237"/>
      <c r="CH116" s="467"/>
      <c r="CJ116" s="471"/>
      <c r="CM116" s="237"/>
      <c r="CN116" s="467"/>
      <c r="CP116" s="471"/>
      <c r="CS116" s="237"/>
      <c r="CT116" s="467"/>
      <c r="CV116" s="471"/>
      <c r="CY116" s="241"/>
      <c r="CZ116" s="56"/>
      <c r="DB116" s="471"/>
      <c r="DE116" s="237"/>
      <c r="DF116" s="467"/>
      <c r="DH116" s="471"/>
      <c r="DK116" s="241"/>
      <c r="DL116" s="56"/>
      <c r="DN116" s="471"/>
      <c r="DQ116" s="241"/>
      <c r="DR116" s="56"/>
      <c r="DT116" s="471"/>
      <c r="DU116" s="369"/>
      <c r="DV116" s="369"/>
      <c r="DW116" s="237"/>
      <c r="DX116" s="467"/>
      <c r="DY116" s="369"/>
      <c r="DZ116" s="471"/>
      <c r="EA116" s="369"/>
      <c r="EB116" s="369"/>
      <c r="EC116" s="241"/>
      <c r="ED116" s="56"/>
      <c r="EE116" s="369"/>
      <c r="EF116" s="471"/>
      <c r="EG116" s="369"/>
      <c r="EH116" s="369"/>
      <c r="EI116" s="241"/>
      <c r="EJ116" s="56"/>
      <c r="EK116" s="369"/>
      <c r="EL116" s="471"/>
      <c r="EM116" s="369"/>
      <c r="EN116" s="369"/>
      <c r="EO116" s="241"/>
      <c r="EP116" s="56"/>
      <c r="ER116" s="471"/>
      <c r="EU116" s="237"/>
      <c r="EV116" s="467"/>
      <c r="EX116" s="471"/>
      <c r="FA116" s="241"/>
      <c r="FB116" s="56"/>
      <c r="FD116" s="471"/>
      <c r="FG116" s="237"/>
      <c r="FH116" s="467"/>
      <c r="FJ116" s="471"/>
      <c r="FM116" s="241"/>
      <c r="FN116" s="56"/>
      <c r="FP116" s="471"/>
      <c r="FS116" s="237"/>
      <c r="FT116" s="467"/>
      <c r="FV116" s="471"/>
      <c r="FY116" s="241"/>
      <c r="FZ116" s="56"/>
      <c r="GB116" s="471"/>
      <c r="GE116" s="237"/>
      <c r="GF116" s="467"/>
      <c r="GH116" s="471"/>
      <c r="GK116" s="241"/>
      <c r="GL116" s="56"/>
      <c r="GN116" s="471"/>
      <c r="GO116" s="369"/>
      <c r="GP116" s="369"/>
      <c r="GQ116" s="237"/>
      <c r="GR116" s="467"/>
      <c r="GS116" s="369"/>
      <c r="GT116" s="471"/>
      <c r="GU116" s="369"/>
      <c r="GV116" s="369"/>
      <c r="GW116" s="241"/>
      <c r="GX116" s="56"/>
      <c r="GZ116" s="471"/>
      <c r="HA116" s="369"/>
      <c r="HB116" s="369"/>
      <c r="HC116" s="237"/>
      <c r="HD116" s="467"/>
      <c r="HF116" s="433"/>
      <c r="HI116" s="237"/>
      <c r="HJ116" s="467"/>
    </row>
    <row r="117" spans="1:218" s="435" customFormat="1" ht="16.5">
      <c r="A117" s="433" t="s">
        <v>3606</v>
      </c>
      <c r="D117" s="237">
        <f>'Punten per wedstrijd'!M167</f>
        <v>411.8</v>
      </c>
      <c r="E117" s="467">
        <v>3</v>
      </c>
      <c r="G117" s="433" t="s">
        <v>21</v>
      </c>
      <c r="J117" s="237">
        <f>'Punten per wedstrijd'!M205</f>
        <v>669.6</v>
      </c>
      <c r="K117" s="467">
        <v>3</v>
      </c>
      <c r="M117" s="433" t="s">
        <v>1658</v>
      </c>
      <c r="P117" s="237">
        <f>'Punten per wedstrijd'!S35</f>
        <v>112.5</v>
      </c>
      <c r="Q117" s="467">
        <v>0</v>
      </c>
      <c r="S117" s="433" t="s">
        <v>155</v>
      </c>
      <c r="V117" s="237">
        <f>'Punten per wedstrijd'!S134</f>
        <v>96.7</v>
      </c>
      <c r="W117" s="467">
        <v>3</v>
      </c>
      <c r="Y117" s="470" t="s">
        <v>22</v>
      </c>
      <c r="Z117" s="498" t="s">
        <v>2996</v>
      </c>
      <c r="AD117" s="476">
        <f>$AR$404</f>
        <v>54</v>
      </c>
      <c r="AE117" s="496">
        <f>$E$404</f>
        <v>12827.399999999998</v>
      </c>
      <c r="AH117" s="489" t="s">
        <v>2208</v>
      </c>
      <c r="AI117" s="369"/>
      <c r="AJ117" s="369"/>
      <c r="AK117" s="237">
        <v>262.89999999999998</v>
      </c>
      <c r="AL117" s="467">
        <v>0</v>
      </c>
      <c r="AN117" s="469" t="s">
        <v>2702</v>
      </c>
      <c r="AO117" s="207"/>
      <c r="AQ117" s="237">
        <v>410.29999999999995</v>
      </c>
      <c r="AR117" s="467">
        <v>3</v>
      </c>
      <c r="AT117" s="471" t="s">
        <v>2719</v>
      </c>
      <c r="AW117" s="480">
        <v>34.799999999999997</v>
      </c>
      <c r="AX117" s="467">
        <v>3</v>
      </c>
      <c r="AZ117" s="471" t="s">
        <v>2194</v>
      </c>
      <c r="BC117" s="237">
        <v>183.6</v>
      </c>
      <c r="BD117" s="467">
        <v>3</v>
      </c>
      <c r="BF117" s="471" t="s">
        <v>651</v>
      </c>
      <c r="BI117" s="237">
        <v>527.00000000000011</v>
      </c>
      <c r="BJ117" s="467">
        <v>3</v>
      </c>
      <c r="BL117" s="471" t="s">
        <v>2707</v>
      </c>
      <c r="BO117" s="237">
        <v>183.79999999999998</v>
      </c>
      <c r="BP117" s="467">
        <v>0</v>
      </c>
      <c r="BR117" s="471" t="s">
        <v>2192</v>
      </c>
      <c r="BU117" s="237">
        <v>152.80000000000001</v>
      </c>
      <c r="BV117" s="467">
        <v>3</v>
      </c>
      <c r="BX117" s="471" t="s">
        <v>3625</v>
      </c>
      <c r="CA117" s="237">
        <v>156.5</v>
      </c>
      <c r="CB117" s="467">
        <v>0</v>
      </c>
      <c r="CD117" s="471" t="s">
        <v>667</v>
      </c>
      <c r="CG117" s="237">
        <v>135.1</v>
      </c>
      <c r="CH117" s="467">
        <v>3</v>
      </c>
      <c r="CJ117" s="471" t="s">
        <v>682</v>
      </c>
      <c r="CM117" s="237">
        <v>312.2</v>
      </c>
      <c r="CN117" s="467">
        <v>0</v>
      </c>
      <c r="CP117" s="471" t="s">
        <v>1343</v>
      </c>
      <c r="CS117" s="237">
        <v>660.5</v>
      </c>
      <c r="CT117" s="467">
        <v>2</v>
      </c>
      <c r="CV117" s="471" t="s">
        <v>1344</v>
      </c>
      <c r="CY117" s="241">
        <v>768.1</v>
      </c>
      <c r="CZ117" s="56">
        <v>1</v>
      </c>
      <c r="DB117" s="471" t="s">
        <v>651</v>
      </c>
      <c r="DE117" s="237">
        <v>16.900000000000002</v>
      </c>
      <c r="DF117" s="467">
        <v>3</v>
      </c>
      <c r="DH117" s="471" t="s">
        <v>1344</v>
      </c>
      <c r="DK117" s="241">
        <v>18</v>
      </c>
      <c r="DL117" s="56">
        <v>0</v>
      </c>
      <c r="DN117" s="471" t="s">
        <v>3617</v>
      </c>
      <c r="DQ117" s="241">
        <v>373.95</v>
      </c>
      <c r="DR117" s="56">
        <v>0</v>
      </c>
      <c r="DT117" s="471" t="s">
        <v>1657</v>
      </c>
      <c r="DU117" s="369"/>
      <c r="DV117" s="369"/>
      <c r="DW117" s="237">
        <v>889.1</v>
      </c>
      <c r="DX117" s="467">
        <v>3</v>
      </c>
      <c r="DY117" s="369"/>
      <c r="DZ117" s="471" t="s">
        <v>1349</v>
      </c>
      <c r="EA117" s="369"/>
      <c r="EB117" s="369"/>
      <c r="EC117" s="241">
        <v>166.3</v>
      </c>
      <c r="ED117" s="56">
        <v>3</v>
      </c>
      <c r="EE117" s="369"/>
      <c r="EF117" s="471" t="s">
        <v>667</v>
      </c>
      <c r="EG117" s="369"/>
      <c r="EH117" s="369"/>
      <c r="EI117" s="241">
        <v>280</v>
      </c>
      <c r="EJ117" s="56">
        <v>3</v>
      </c>
      <c r="EK117" s="369"/>
      <c r="EL117" s="471" t="s">
        <v>3625</v>
      </c>
      <c r="EM117" s="369"/>
      <c r="EN117" s="369"/>
      <c r="EO117" s="241">
        <v>303.7</v>
      </c>
      <c r="EP117" s="56">
        <v>3</v>
      </c>
      <c r="ER117" s="471" t="s">
        <v>3627</v>
      </c>
      <c r="EU117" s="237">
        <v>324.2</v>
      </c>
      <c r="EV117" s="467">
        <v>0</v>
      </c>
      <c r="EX117" s="471" t="s">
        <v>3617</v>
      </c>
      <c r="FA117" s="241">
        <v>429.40000000000003</v>
      </c>
      <c r="FB117" s="56">
        <v>0</v>
      </c>
      <c r="FD117" s="471" t="s">
        <v>1657</v>
      </c>
      <c r="FG117" s="237">
        <v>260.10000000000002</v>
      </c>
      <c r="FH117" s="467">
        <v>3</v>
      </c>
      <c r="FJ117" s="471" t="s">
        <v>3625</v>
      </c>
      <c r="FM117" s="241">
        <v>616.5</v>
      </c>
      <c r="FN117" s="56">
        <v>3</v>
      </c>
      <c r="FP117" s="471" t="s">
        <v>668</v>
      </c>
      <c r="FS117" s="237">
        <v>117.60000000000001</v>
      </c>
      <c r="FT117" s="467">
        <v>1</v>
      </c>
      <c r="FV117" s="471" t="s">
        <v>682</v>
      </c>
      <c r="FY117" s="241">
        <v>681.69999999999993</v>
      </c>
      <c r="FZ117" s="56">
        <v>3</v>
      </c>
      <c r="GB117" s="471" t="s">
        <v>1349</v>
      </c>
      <c r="GE117" s="237">
        <v>444.8</v>
      </c>
      <c r="GF117" s="467">
        <v>2</v>
      </c>
      <c r="GH117" s="471" t="s">
        <v>2194</v>
      </c>
      <c r="GK117" s="241">
        <v>370.90000000000003</v>
      </c>
      <c r="GL117" s="56">
        <v>3</v>
      </c>
      <c r="GN117" s="471" t="s">
        <v>1349</v>
      </c>
      <c r="GO117" s="369"/>
      <c r="GP117" s="369"/>
      <c r="GQ117" s="237">
        <v>509.4</v>
      </c>
      <c r="GR117" s="467">
        <v>0</v>
      </c>
      <c r="GS117" s="369"/>
      <c r="GT117" s="471" t="s">
        <v>2709</v>
      </c>
      <c r="GU117" s="369"/>
      <c r="GV117" s="369"/>
      <c r="GW117" s="241">
        <v>194.7</v>
      </c>
      <c r="GX117" s="56">
        <v>3</v>
      </c>
      <c r="GZ117" s="471" t="s">
        <v>3627</v>
      </c>
      <c r="HA117" s="369"/>
      <c r="HB117" s="369"/>
      <c r="HC117" s="237">
        <v>1684</v>
      </c>
      <c r="HD117" s="467">
        <v>1</v>
      </c>
      <c r="HF117" s="433" t="s">
        <v>2702</v>
      </c>
      <c r="HI117" s="237">
        <v>1175.0999999999999</v>
      </c>
      <c r="HJ117" s="467">
        <v>2</v>
      </c>
    </row>
    <row r="118" spans="1:218" s="435" customFormat="1" ht="16.5">
      <c r="A118" s="433" t="s">
        <v>2194</v>
      </c>
      <c r="D118" s="237">
        <f>'Punten per wedstrijd'!M228</f>
        <v>296.79999999999995</v>
      </c>
      <c r="E118" s="467">
        <v>0</v>
      </c>
      <c r="G118" s="433" t="s">
        <v>2707</v>
      </c>
      <c r="J118" s="237">
        <f>'Punten per wedstrijd'!M203</f>
        <v>344.4</v>
      </c>
      <c r="K118" s="467">
        <v>0</v>
      </c>
      <c r="M118" s="433" t="s">
        <v>142</v>
      </c>
      <c r="P118" s="237">
        <f>'Punten per wedstrijd'!S99</f>
        <v>216.3</v>
      </c>
      <c r="Q118" s="467">
        <v>3</v>
      </c>
      <c r="S118" s="433" t="s">
        <v>3627</v>
      </c>
      <c r="V118" s="237">
        <f>'Punten per wedstrijd'!S123</f>
        <v>73.2</v>
      </c>
      <c r="W118" s="467">
        <v>0</v>
      </c>
      <c r="Y118" s="470" t="s">
        <v>24</v>
      </c>
      <c r="Z118" s="498" t="s">
        <v>3992</v>
      </c>
      <c r="AD118" s="476">
        <f>$AR$384</f>
        <v>53</v>
      </c>
      <c r="AE118" s="496">
        <f>$E$384</f>
        <v>13015.900000000001</v>
      </c>
      <c r="AH118" s="489" t="s">
        <v>15</v>
      </c>
      <c r="AI118" s="369"/>
      <c r="AJ118" s="369"/>
      <c r="AK118" s="237">
        <v>449.49999999999994</v>
      </c>
      <c r="AL118" s="467">
        <v>3</v>
      </c>
      <c r="AN118" s="469" t="s">
        <v>3628</v>
      </c>
      <c r="AO118" s="207"/>
      <c r="AQ118" s="237">
        <v>135.6</v>
      </c>
      <c r="AR118" s="467">
        <v>0</v>
      </c>
      <c r="AT118" s="471" t="s">
        <v>2702</v>
      </c>
      <c r="AW118" s="480">
        <v>0</v>
      </c>
      <c r="AX118" s="467">
        <v>0</v>
      </c>
      <c r="AZ118" s="471" t="s">
        <v>1349</v>
      </c>
      <c r="BC118" s="237">
        <v>126</v>
      </c>
      <c r="BD118" s="467">
        <v>0</v>
      </c>
      <c r="BF118" s="471" t="s">
        <v>15</v>
      </c>
      <c r="BI118" s="237">
        <v>373</v>
      </c>
      <c r="BJ118" s="467">
        <v>0</v>
      </c>
      <c r="BL118" s="471" t="s">
        <v>651</v>
      </c>
      <c r="BO118" s="237">
        <v>236.69999999999996</v>
      </c>
      <c r="BP118" s="467">
        <v>3</v>
      </c>
      <c r="BR118" s="471" t="s">
        <v>2702</v>
      </c>
      <c r="BU118" s="237">
        <v>92.8</v>
      </c>
      <c r="BV118" s="467">
        <v>0</v>
      </c>
      <c r="BX118" s="471" t="s">
        <v>651</v>
      </c>
      <c r="CA118" s="237">
        <v>329.5</v>
      </c>
      <c r="CB118" s="467">
        <v>3</v>
      </c>
      <c r="CD118" s="471" t="s">
        <v>31</v>
      </c>
      <c r="CG118" s="237">
        <v>56</v>
      </c>
      <c r="CH118" s="467">
        <v>0</v>
      </c>
      <c r="CJ118" s="471" t="s">
        <v>2702</v>
      </c>
      <c r="CM118" s="237">
        <v>477.7</v>
      </c>
      <c r="CN118" s="467">
        <v>3</v>
      </c>
      <c r="CP118" s="471" t="s">
        <v>2194</v>
      </c>
      <c r="CS118" s="237">
        <v>530.4</v>
      </c>
      <c r="CT118" s="467">
        <v>1</v>
      </c>
      <c r="CV118" s="471" t="s">
        <v>21</v>
      </c>
      <c r="CY118" s="241">
        <v>791.79999999999984</v>
      </c>
      <c r="CZ118" s="56">
        <v>2</v>
      </c>
      <c r="DB118" s="471" t="s">
        <v>155</v>
      </c>
      <c r="DE118" s="237">
        <v>0</v>
      </c>
      <c r="DF118" s="467">
        <v>0</v>
      </c>
      <c r="DH118" s="471" t="s">
        <v>3617</v>
      </c>
      <c r="DK118" s="241">
        <v>22.5</v>
      </c>
      <c r="DL118" s="56">
        <v>3</v>
      </c>
      <c r="DN118" s="471" t="s">
        <v>1657</v>
      </c>
      <c r="DQ118" s="241">
        <v>511.6</v>
      </c>
      <c r="DR118" s="56">
        <v>3</v>
      </c>
      <c r="DT118" s="471" t="s">
        <v>2208</v>
      </c>
      <c r="DU118" s="369"/>
      <c r="DV118" s="369"/>
      <c r="DW118" s="237">
        <v>673.5</v>
      </c>
      <c r="DX118" s="467">
        <v>0</v>
      </c>
      <c r="DY118" s="369"/>
      <c r="DZ118" s="471" t="s">
        <v>3606</v>
      </c>
      <c r="EA118" s="369"/>
      <c r="EB118" s="369"/>
      <c r="EC118" s="241">
        <v>0</v>
      </c>
      <c r="ED118" s="56">
        <v>0</v>
      </c>
      <c r="EE118" s="369"/>
      <c r="EF118" s="471" t="s">
        <v>2192</v>
      </c>
      <c r="EG118" s="369"/>
      <c r="EH118" s="369"/>
      <c r="EI118" s="241">
        <v>168</v>
      </c>
      <c r="EJ118" s="56">
        <v>0</v>
      </c>
      <c r="EK118" s="369"/>
      <c r="EL118" s="471" t="s">
        <v>633</v>
      </c>
      <c r="EM118" s="369"/>
      <c r="EN118" s="369"/>
      <c r="EO118" s="241">
        <v>142.5</v>
      </c>
      <c r="EP118" s="56">
        <v>0</v>
      </c>
      <c r="ER118" s="471" t="s">
        <v>2719</v>
      </c>
      <c r="EU118" s="237">
        <v>565.79999999999995</v>
      </c>
      <c r="EV118" s="467">
        <v>3</v>
      </c>
      <c r="EX118" s="471" t="s">
        <v>667</v>
      </c>
      <c r="FA118" s="241">
        <v>560.79999999999995</v>
      </c>
      <c r="FB118" s="56">
        <v>3</v>
      </c>
      <c r="FD118" s="471" t="s">
        <v>1658</v>
      </c>
      <c r="FG118" s="237">
        <v>205.00000000000003</v>
      </c>
      <c r="FH118" s="467">
        <v>0</v>
      </c>
      <c r="FJ118" s="471" t="s">
        <v>668</v>
      </c>
      <c r="FM118" s="241">
        <v>458.09999999999997</v>
      </c>
      <c r="FN118" s="56">
        <v>0</v>
      </c>
      <c r="FP118" s="471" t="s">
        <v>3621</v>
      </c>
      <c r="FS118" s="237">
        <v>119</v>
      </c>
      <c r="FT118" s="467">
        <v>2</v>
      </c>
      <c r="FV118" s="471" t="s">
        <v>1344</v>
      </c>
      <c r="FY118" s="241">
        <v>317.2</v>
      </c>
      <c r="FZ118" s="56">
        <v>0</v>
      </c>
      <c r="GB118" s="471" t="s">
        <v>3628</v>
      </c>
      <c r="GE118" s="237">
        <v>427.30000000000007</v>
      </c>
      <c r="GF118" s="467">
        <v>1</v>
      </c>
      <c r="GH118" s="471" t="s">
        <v>2700</v>
      </c>
      <c r="GK118" s="241">
        <v>288.90000000000003</v>
      </c>
      <c r="GL118" s="56">
        <v>0</v>
      </c>
      <c r="GN118" s="471" t="s">
        <v>651</v>
      </c>
      <c r="GO118" s="369"/>
      <c r="GP118" s="369"/>
      <c r="GQ118" s="237">
        <v>710.90000000000009</v>
      </c>
      <c r="GR118" s="467">
        <v>3</v>
      </c>
      <c r="GS118" s="369"/>
      <c r="GT118" s="471" t="s">
        <v>668</v>
      </c>
      <c r="GU118" s="369"/>
      <c r="GV118" s="369"/>
      <c r="GW118" s="241">
        <v>53.7</v>
      </c>
      <c r="GX118" s="56">
        <v>0</v>
      </c>
      <c r="GZ118" s="471" t="s">
        <v>2194</v>
      </c>
      <c r="HA118" s="369"/>
      <c r="HB118" s="369"/>
      <c r="HC118" s="237">
        <v>2102.1999999999998</v>
      </c>
      <c r="HD118" s="467">
        <v>2</v>
      </c>
      <c r="HF118" s="433" t="s">
        <v>1349</v>
      </c>
      <c r="HI118" s="237">
        <v>973.6</v>
      </c>
      <c r="HJ118" s="467">
        <v>1</v>
      </c>
    </row>
    <row r="119" spans="1:218" s="435" customFormat="1" ht="16.5">
      <c r="A119" s="433"/>
      <c r="D119" s="237"/>
      <c r="E119" s="467"/>
      <c r="G119" s="433"/>
      <c r="J119" s="237"/>
      <c r="K119" s="467"/>
      <c r="M119" s="433"/>
      <c r="P119" s="237"/>
      <c r="Q119" s="467"/>
      <c r="S119" s="433"/>
      <c r="V119" s="237"/>
      <c r="W119" s="467"/>
      <c r="Y119" s="470" t="s">
        <v>26</v>
      </c>
      <c r="Z119" s="498" t="s">
        <v>1769</v>
      </c>
      <c r="AD119" s="476">
        <f>$AR$386</f>
        <v>52</v>
      </c>
      <c r="AE119" s="496">
        <f>$E$386</f>
        <v>14117.399999999998</v>
      </c>
      <c r="AH119" s="489"/>
      <c r="AI119" s="369"/>
      <c r="AJ119" s="369"/>
      <c r="AK119" s="237"/>
      <c r="AL119" s="467"/>
      <c r="AN119" s="469"/>
      <c r="AO119" s="207"/>
      <c r="AQ119" s="237"/>
      <c r="AR119" s="467"/>
      <c r="AT119" s="471"/>
      <c r="AW119" s="480"/>
      <c r="AX119" s="467"/>
      <c r="AZ119" s="471"/>
      <c r="BC119" s="237"/>
      <c r="BD119" s="467"/>
      <c r="BF119" s="471"/>
      <c r="BI119" s="237"/>
      <c r="BJ119" s="467"/>
      <c r="BL119" s="471"/>
      <c r="BO119" s="237"/>
      <c r="BP119" s="467"/>
      <c r="BR119" s="471"/>
      <c r="BU119" s="237"/>
      <c r="BV119" s="467"/>
      <c r="BX119" s="471"/>
      <c r="CA119" s="237"/>
      <c r="CB119" s="467"/>
      <c r="CD119" s="471"/>
      <c r="CG119" s="237"/>
      <c r="CH119" s="467"/>
      <c r="CJ119" s="471"/>
      <c r="CM119" s="237"/>
      <c r="CN119" s="467"/>
      <c r="CP119" s="471"/>
      <c r="CS119" s="237"/>
      <c r="CT119" s="467"/>
      <c r="CV119" s="471"/>
      <c r="CY119" s="241"/>
      <c r="CZ119" s="56"/>
      <c r="DB119" s="471"/>
      <c r="DE119" s="237"/>
      <c r="DF119" s="467"/>
      <c r="DH119" s="471"/>
      <c r="DK119" s="241"/>
      <c r="DL119" s="56"/>
      <c r="DN119" s="471"/>
      <c r="DQ119" s="241"/>
      <c r="DR119" s="56"/>
      <c r="DT119" s="471"/>
      <c r="DU119" s="369"/>
      <c r="DV119" s="369"/>
      <c r="DW119" s="237"/>
      <c r="DX119" s="467"/>
      <c r="DY119" s="369"/>
      <c r="DZ119" s="471"/>
      <c r="EA119" s="369"/>
      <c r="EB119" s="369"/>
      <c r="EC119" s="241"/>
      <c r="ED119" s="56"/>
      <c r="EE119" s="369"/>
      <c r="EF119" s="471"/>
      <c r="EG119" s="369"/>
      <c r="EH119" s="369"/>
      <c r="EI119" s="241"/>
      <c r="EJ119" s="56"/>
      <c r="EK119" s="369"/>
      <c r="EL119" s="471"/>
      <c r="EM119" s="369"/>
      <c r="EN119" s="369"/>
      <c r="EO119" s="241"/>
      <c r="EP119" s="56"/>
      <c r="ER119" s="471"/>
      <c r="EU119" s="237"/>
      <c r="EV119" s="467"/>
      <c r="EX119" s="471"/>
      <c r="FA119" s="241"/>
      <c r="FB119" s="56"/>
      <c r="FD119" s="471"/>
      <c r="FG119" s="237"/>
      <c r="FH119" s="467"/>
      <c r="FJ119" s="471"/>
      <c r="FM119" s="241"/>
      <c r="FN119" s="56"/>
      <c r="FP119" s="471"/>
      <c r="FS119" s="237"/>
      <c r="FT119" s="467"/>
      <c r="FV119" s="471"/>
      <c r="FY119" s="241"/>
      <c r="FZ119" s="56"/>
      <c r="GB119" s="471"/>
      <c r="GE119" s="237"/>
      <c r="GF119" s="467"/>
      <c r="GH119" s="471"/>
      <c r="GK119" s="241"/>
      <c r="GL119" s="56"/>
      <c r="GN119" s="471"/>
      <c r="GO119" s="369"/>
      <c r="GP119" s="369"/>
      <c r="GQ119" s="237"/>
      <c r="GR119" s="467"/>
      <c r="GS119" s="369"/>
      <c r="GT119" s="471"/>
      <c r="GU119" s="369"/>
      <c r="GV119" s="369"/>
      <c r="GW119" s="241"/>
      <c r="GX119" s="56"/>
      <c r="GZ119" s="471"/>
      <c r="HA119" s="369"/>
      <c r="HB119" s="369"/>
      <c r="HC119" s="237"/>
      <c r="HD119" s="467"/>
      <c r="HF119" s="433"/>
      <c r="HI119" s="237"/>
      <c r="HJ119" s="467"/>
    </row>
    <row r="120" spans="1:218" s="435" customFormat="1" ht="16.5">
      <c r="A120" s="433" t="s">
        <v>2700</v>
      </c>
      <c r="D120" s="237">
        <f>'Punten per wedstrijd'!M231</f>
        <v>471.6</v>
      </c>
      <c r="E120" s="467">
        <v>3</v>
      </c>
      <c r="G120" s="433" t="s">
        <v>3624</v>
      </c>
      <c r="J120" s="237">
        <f>'Punten per wedstrijd'!M252</f>
        <v>191.9</v>
      </c>
      <c r="K120" s="467">
        <v>0</v>
      </c>
      <c r="M120" s="433" t="s">
        <v>2194</v>
      </c>
      <c r="P120" s="237">
        <f>'Punten per wedstrijd'!S88</f>
        <v>175.1</v>
      </c>
      <c r="Q120" s="467">
        <v>1</v>
      </c>
      <c r="S120" s="433" t="s">
        <v>682</v>
      </c>
      <c r="V120" s="237">
        <f>'Punten per wedstrijd'!S90</f>
        <v>69.400000000000006</v>
      </c>
      <c r="W120" s="467">
        <v>1</v>
      </c>
      <c r="Y120" s="470" t="s">
        <v>28</v>
      </c>
      <c r="Z120" s="498" t="s">
        <v>3977</v>
      </c>
      <c r="AD120" s="476">
        <f>$AR$348</f>
        <v>50</v>
      </c>
      <c r="AE120" s="496">
        <f>$E$348</f>
        <v>13205.250000000002</v>
      </c>
      <c r="AH120" s="489" t="s">
        <v>667</v>
      </c>
      <c r="AI120" s="369"/>
      <c r="AJ120" s="369"/>
      <c r="AK120" s="237">
        <v>264.8</v>
      </c>
      <c r="AL120" s="467">
        <v>3</v>
      </c>
      <c r="AN120" s="469" t="s">
        <v>2194</v>
      </c>
      <c r="AO120" s="207"/>
      <c r="AQ120" s="237">
        <v>34.5</v>
      </c>
      <c r="AR120" s="467">
        <v>0</v>
      </c>
      <c r="AT120" s="471" t="s">
        <v>3628</v>
      </c>
      <c r="AW120" s="480">
        <v>45.899999999999991</v>
      </c>
      <c r="AX120" s="467">
        <v>1</v>
      </c>
      <c r="AZ120" s="471" t="s">
        <v>3625</v>
      </c>
      <c r="BC120" s="237">
        <v>87.600000000000009</v>
      </c>
      <c r="BD120" s="467">
        <v>3</v>
      </c>
      <c r="BF120" s="471" t="s">
        <v>2192</v>
      </c>
      <c r="BI120" s="237">
        <v>483.3</v>
      </c>
      <c r="BJ120" s="467">
        <v>3</v>
      </c>
      <c r="BL120" s="471" t="s">
        <v>2196</v>
      </c>
      <c r="BO120" s="237">
        <v>50.400000000000006</v>
      </c>
      <c r="BP120" s="467">
        <v>0</v>
      </c>
      <c r="BR120" s="471" t="s">
        <v>651</v>
      </c>
      <c r="BU120" s="237">
        <v>24.200000000000003</v>
      </c>
      <c r="BV120" s="467">
        <v>0</v>
      </c>
      <c r="BX120" s="471" t="s">
        <v>2196</v>
      </c>
      <c r="CA120" s="237">
        <v>292.5</v>
      </c>
      <c r="CB120" s="467">
        <v>3</v>
      </c>
      <c r="CD120" s="471" t="s">
        <v>2719</v>
      </c>
      <c r="CG120" s="237">
        <v>99.1</v>
      </c>
      <c r="CH120" s="467">
        <v>0</v>
      </c>
      <c r="CJ120" s="471" t="s">
        <v>2700</v>
      </c>
      <c r="CM120" s="237">
        <v>201.60000000000002</v>
      </c>
      <c r="CN120" s="467">
        <v>0</v>
      </c>
      <c r="CP120" s="471" t="s">
        <v>2208</v>
      </c>
      <c r="CS120" s="237">
        <v>345.20000000000005</v>
      </c>
      <c r="CT120" s="467">
        <v>0</v>
      </c>
      <c r="CV120" s="471" t="s">
        <v>1665</v>
      </c>
      <c r="CY120" s="241">
        <v>387.8</v>
      </c>
      <c r="CZ120" s="56">
        <v>0</v>
      </c>
      <c r="DB120" s="471" t="s">
        <v>21</v>
      </c>
      <c r="DE120" s="237">
        <v>0</v>
      </c>
      <c r="DF120" s="467">
        <v>0</v>
      </c>
      <c r="DH120" s="471" t="s">
        <v>2709</v>
      </c>
      <c r="DK120" s="241">
        <v>30</v>
      </c>
      <c r="DL120" s="56">
        <v>3</v>
      </c>
      <c r="DN120" s="471" t="s">
        <v>2719</v>
      </c>
      <c r="DQ120" s="241">
        <v>612.9</v>
      </c>
      <c r="DR120" s="56">
        <v>3</v>
      </c>
      <c r="DT120" s="471" t="s">
        <v>155</v>
      </c>
      <c r="DU120" s="369"/>
      <c r="DV120" s="369"/>
      <c r="DW120" s="237">
        <v>1001.55</v>
      </c>
      <c r="DX120" s="467">
        <v>3</v>
      </c>
      <c r="DY120" s="369"/>
      <c r="DZ120" s="471" t="s">
        <v>15</v>
      </c>
      <c r="EA120" s="369"/>
      <c r="EB120" s="369"/>
      <c r="EC120" s="241">
        <v>0</v>
      </c>
      <c r="ED120" s="56">
        <v>0</v>
      </c>
      <c r="EE120" s="369"/>
      <c r="EF120" s="471" t="s">
        <v>1657</v>
      </c>
      <c r="EG120" s="369"/>
      <c r="EH120" s="369"/>
      <c r="EI120" s="241">
        <v>242.5</v>
      </c>
      <c r="EJ120" s="56">
        <v>3</v>
      </c>
      <c r="EK120" s="369"/>
      <c r="EL120" s="471" t="s">
        <v>21</v>
      </c>
      <c r="EM120" s="369"/>
      <c r="EN120" s="369"/>
      <c r="EO120" s="241">
        <v>280.2</v>
      </c>
      <c r="EP120" s="56">
        <v>2</v>
      </c>
      <c r="ER120" s="471" t="s">
        <v>2724</v>
      </c>
      <c r="EU120" s="237">
        <v>259.60000000000002</v>
      </c>
      <c r="EV120" s="467">
        <v>0</v>
      </c>
      <c r="EX120" s="471" t="s">
        <v>3628</v>
      </c>
      <c r="FA120" s="241">
        <v>476.5</v>
      </c>
      <c r="FB120" s="56">
        <v>0</v>
      </c>
      <c r="FD120" s="471" t="s">
        <v>1349</v>
      </c>
      <c r="FG120" s="237">
        <v>340.9</v>
      </c>
      <c r="FH120" s="467">
        <v>3</v>
      </c>
      <c r="FJ120" s="471" t="s">
        <v>1343</v>
      </c>
      <c r="FM120" s="241">
        <v>610.5</v>
      </c>
      <c r="FN120" s="56">
        <v>2</v>
      </c>
      <c r="FP120" s="471" t="s">
        <v>2724</v>
      </c>
      <c r="FS120" s="237">
        <v>85.4</v>
      </c>
      <c r="FT120" s="467">
        <v>0</v>
      </c>
      <c r="FV120" s="471" t="s">
        <v>1658</v>
      </c>
      <c r="FY120" s="241">
        <v>515.94999999999993</v>
      </c>
      <c r="FZ120" s="56">
        <v>2</v>
      </c>
      <c r="GB120" s="471" t="s">
        <v>3627</v>
      </c>
      <c r="GE120" s="237">
        <v>423.3</v>
      </c>
      <c r="GF120" s="467">
        <v>0</v>
      </c>
      <c r="GH120" s="471" t="s">
        <v>155</v>
      </c>
      <c r="GK120" s="241">
        <v>214.5</v>
      </c>
      <c r="GL120" s="56">
        <v>1</v>
      </c>
      <c r="GN120" s="471" t="s">
        <v>2700</v>
      </c>
      <c r="GO120" s="369"/>
      <c r="GP120" s="369"/>
      <c r="GQ120" s="237">
        <v>809.8</v>
      </c>
      <c r="GR120" s="467">
        <v>3</v>
      </c>
      <c r="GS120" s="369"/>
      <c r="GT120" s="471" t="s">
        <v>15</v>
      </c>
      <c r="GU120" s="369"/>
      <c r="GV120" s="369"/>
      <c r="GW120" s="241">
        <v>0</v>
      </c>
      <c r="GX120" s="56">
        <v>0</v>
      </c>
      <c r="GZ120" s="471" t="s">
        <v>668</v>
      </c>
      <c r="HA120" s="369"/>
      <c r="HB120" s="369"/>
      <c r="HC120" s="237">
        <v>2106.3000000000002</v>
      </c>
      <c r="HD120" s="467">
        <v>3</v>
      </c>
      <c r="HF120" s="433" t="s">
        <v>651</v>
      </c>
      <c r="HI120" s="237">
        <v>980.09999999999991</v>
      </c>
      <c r="HJ120" s="467">
        <v>1</v>
      </c>
    </row>
    <row r="121" spans="1:218" s="435" customFormat="1" ht="16.5">
      <c r="A121" s="433" t="s">
        <v>1665</v>
      </c>
      <c r="D121" s="237">
        <f>'Punten per wedstrijd'!M164</f>
        <v>185.3</v>
      </c>
      <c r="E121" s="467">
        <v>0</v>
      </c>
      <c r="G121" s="433" t="s">
        <v>2196</v>
      </c>
      <c r="J121" s="237">
        <f>'Punten per wedstrijd'!M196</f>
        <v>438.8</v>
      </c>
      <c r="K121" s="467">
        <v>3</v>
      </c>
      <c r="M121" s="433" t="s">
        <v>1667</v>
      </c>
      <c r="P121" s="237">
        <f>'Punten per wedstrijd'!S68</f>
        <v>178</v>
      </c>
      <c r="Q121" s="467">
        <v>2</v>
      </c>
      <c r="S121" s="433" t="s">
        <v>21</v>
      </c>
      <c r="V121" s="237">
        <f>'Punten per wedstrijd'!S65</f>
        <v>71.5</v>
      </c>
      <c r="W121" s="467">
        <v>2</v>
      </c>
      <c r="Y121" s="470" t="s">
        <v>30</v>
      </c>
      <c r="Z121" s="498" t="s">
        <v>3006</v>
      </c>
      <c r="AD121" s="476">
        <f>$AR$347</f>
        <v>50</v>
      </c>
      <c r="AE121" s="496">
        <f>$E$347</f>
        <v>12994.699999999997</v>
      </c>
      <c r="AH121" s="489" t="s">
        <v>3621</v>
      </c>
      <c r="AI121" s="369"/>
      <c r="AJ121" s="369"/>
      <c r="AK121" s="237">
        <v>47.300000000000004</v>
      </c>
      <c r="AL121" s="467">
        <v>0</v>
      </c>
      <c r="AN121" s="469" t="s">
        <v>667</v>
      </c>
      <c r="AO121" s="207"/>
      <c r="AQ121" s="237">
        <v>382.5</v>
      </c>
      <c r="AR121" s="467">
        <v>3</v>
      </c>
      <c r="AT121" s="471" t="s">
        <v>15</v>
      </c>
      <c r="AW121" s="480">
        <v>56.5</v>
      </c>
      <c r="AX121" s="467">
        <v>2</v>
      </c>
      <c r="AZ121" s="471" t="s">
        <v>2208</v>
      </c>
      <c r="BC121" s="237">
        <v>36.300000000000004</v>
      </c>
      <c r="BD121" s="467">
        <v>0</v>
      </c>
      <c r="BF121" s="471" t="s">
        <v>1658</v>
      </c>
      <c r="BI121" s="237">
        <v>340.5</v>
      </c>
      <c r="BJ121" s="467">
        <v>0</v>
      </c>
      <c r="BL121" s="471" t="s">
        <v>3617</v>
      </c>
      <c r="BO121" s="237">
        <v>234.8</v>
      </c>
      <c r="BP121" s="467">
        <v>3</v>
      </c>
      <c r="BR121" s="471" t="s">
        <v>682</v>
      </c>
      <c r="BU121" s="237">
        <v>111.60000000000001</v>
      </c>
      <c r="BV121" s="467">
        <v>3</v>
      </c>
      <c r="BX121" s="471" t="s">
        <v>142</v>
      </c>
      <c r="CA121" s="237">
        <v>192.5</v>
      </c>
      <c r="CB121" s="467">
        <v>0</v>
      </c>
      <c r="CD121" s="471" t="s">
        <v>2194</v>
      </c>
      <c r="CG121" s="237">
        <v>124.3</v>
      </c>
      <c r="CH121" s="467">
        <v>3</v>
      </c>
      <c r="CJ121" s="471" t="s">
        <v>667</v>
      </c>
      <c r="CM121" s="237">
        <v>347.9</v>
      </c>
      <c r="CN121" s="467">
        <v>3</v>
      </c>
      <c r="CP121" s="471" t="s">
        <v>1665</v>
      </c>
      <c r="CS121" s="237">
        <v>499.5</v>
      </c>
      <c r="CT121" s="467">
        <v>3</v>
      </c>
      <c r="CV121" s="471" t="s">
        <v>142</v>
      </c>
      <c r="CY121" s="241">
        <v>977.84999999999991</v>
      </c>
      <c r="CZ121" s="56">
        <v>3</v>
      </c>
      <c r="DB121" s="471" t="s">
        <v>1657</v>
      </c>
      <c r="DE121" s="237">
        <v>19.5</v>
      </c>
      <c r="DF121" s="467">
        <v>3</v>
      </c>
      <c r="DH121" s="471" t="s">
        <v>651</v>
      </c>
      <c r="DK121" s="241">
        <v>0</v>
      </c>
      <c r="DL121" s="56">
        <v>0</v>
      </c>
      <c r="DN121" s="471" t="s">
        <v>668</v>
      </c>
      <c r="DQ121" s="241">
        <v>431.9</v>
      </c>
      <c r="DR121" s="56">
        <v>0</v>
      </c>
      <c r="DT121" s="471" t="s">
        <v>2702</v>
      </c>
      <c r="DU121" s="369"/>
      <c r="DV121" s="369"/>
      <c r="DW121" s="237">
        <v>326.10000000000008</v>
      </c>
      <c r="DX121" s="467">
        <v>0</v>
      </c>
      <c r="DY121" s="369"/>
      <c r="DZ121" s="471" t="s">
        <v>155</v>
      </c>
      <c r="EA121" s="369"/>
      <c r="EB121" s="369"/>
      <c r="EC121" s="241">
        <v>135.5</v>
      </c>
      <c r="ED121" s="56">
        <v>3</v>
      </c>
      <c r="EE121" s="369"/>
      <c r="EF121" s="471" t="s">
        <v>3628</v>
      </c>
      <c r="EG121" s="369"/>
      <c r="EH121" s="369"/>
      <c r="EI121" s="241">
        <v>159.80000000000001</v>
      </c>
      <c r="EJ121" s="56">
        <v>0</v>
      </c>
      <c r="EK121" s="369"/>
      <c r="EL121" s="471" t="s">
        <v>667</v>
      </c>
      <c r="EM121" s="369"/>
      <c r="EN121" s="369"/>
      <c r="EO121" s="241">
        <v>275.7</v>
      </c>
      <c r="EP121" s="56">
        <v>1</v>
      </c>
      <c r="ER121" s="471" t="s">
        <v>3617</v>
      </c>
      <c r="EU121" s="237">
        <v>426.7</v>
      </c>
      <c r="EV121" s="467">
        <v>3</v>
      </c>
      <c r="EX121" s="471" t="s">
        <v>3606</v>
      </c>
      <c r="FA121" s="241">
        <v>770.59999999999991</v>
      </c>
      <c r="FB121" s="56">
        <v>3</v>
      </c>
      <c r="FD121" s="471" t="s">
        <v>2192</v>
      </c>
      <c r="FG121" s="237">
        <v>213.7</v>
      </c>
      <c r="FH121" s="467">
        <v>0</v>
      </c>
      <c r="FJ121" s="471" t="s">
        <v>3624</v>
      </c>
      <c r="FM121" s="241">
        <v>584.9</v>
      </c>
      <c r="FN121" s="56">
        <v>1</v>
      </c>
      <c r="FP121" s="471" t="s">
        <v>2719</v>
      </c>
      <c r="FS121" s="237">
        <v>135.9</v>
      </c>
      <c r="FT121" s="467">
        <v>3</v>
      </c>
      <c r="FV121" s="471" t="s">
        <v>3606</v>
      </c>
      <c r="FY121" s="241">
        <v>435.5</v>
      </c>
      <c r="FZ121" s="56">
        <v>1</v>
      </c>
      <c r="GB121" s="471" t="s">
        <v>2707</v>
      </c>
      <c r="GE121" s="237">
        <v>540.79999999999995</v>
      </c>
      <c r="GF121" s="467">
        <v>3</v>
      </c>
      <c r="GH121" s="471" t="s">
        <v>1665</v>
      </c>
      <c r="GK121" s="241">
        <v>257</v>
      </c>
      <c r="GL121" s="56">
        <v>2</v>
      </c>
      <c r="GN121" s="471" t="s">
        <v>2196</v>
      </c>
      <c r="GO121" s="369"/>
      <c r="GP121" s="369"/>
      <c r="GQ121" s="237">
        <v>523.40000000000009</v>
      </c>
      <c r="GR121" s="467">
        <v>0</v>
      </c>
      <c r="GS121" s="369"/>
      <c r="GT121" s="471" t="s">
        <v>2724</v>
      </c>
      <c r="GU121" s="369"/>
      <c r="GV121" s="369"/>
      <c r="GW121" s="241">
        <v>180</v>
      </c>
      <c r="GX121" s="56">
        <v>3</v>
      </c>
      <c r="GZ121" s="471" t="s">
        <v>1665</v>
      </c>
      <c r="HA121" s="369"/>
      <c r="HB121" s="369"/>
      <c r="HC121" s="237">
        <v>1672</v>
      </c>
      <c r="HD121" s="467">
        <v>0</v>
      </c>
      <c r="HF121" s="433" t="s">
        <v>142</v>
      </c>
      <c r="HI121" s="237">
        <v>1031.3</v>
      </c>
      <c r="HJ121" s="467">
        <v>2</v>
      </c>
    </row>
    <row r="122" spans="1:218" s="435" customFormat="1" ht="16.5">
      <c r="A122" s="433"/>
      <c r="D122" s="237"/>
      <c r="E122" s="467"/>
      <c r="G122" s="433"/>
      <c r="J122" s="237"/>
      <c r="K122" s="467"/>
      <c r="M122" s="433"/>
      <c r="P122" s="237"/>
      <c r="Q122" s="467"/>
      <c r="S122" s="433"/>
      <c r="V122" s="237"/>
      <c r="W122" s="467"/>
      <c r="Y122" s="470" t="s">
        <v>32</v>
      </c>
      <c r="Z122" s="498" t="s">
        <v>4019</v>
      </c>
      <c r="AD122" s="476">
        <f>$AR$412</f>
        <v>49</v>
      </c>
      <c r="AE122" s="496">
        <f>$E$412</f>
        <v>14950.149999999998</v>
      </c>
      <c r="AH122" s="489"/>
      <c r="AI122" s="369"/>
      <c r="AJ122" s="369"/>
      <c r="AK122" s="237"/>
      <c r="AL122" s="467"/>
      <c r="AN122" s="469"/>
      <c r="AO122" s="207"/>
      <c r="AQ122" s="237"/>
      <c r="AR122" s="467"/>
      <c r="AT122" s="471"/>
      <c r="AW122" s="480"/>
      <c r="AX122" s="467"/>
      <c r="AZ122" s="471"/>
      <c r="BC122" s="237"/>
      <c r="BD122" s="467"/>
      <c r="BF122" s="471"/>
      <c r="BI122" s="237"/>
      <c r="BJ122" s="467"/>
      <c r="BL122" s="471"/>
      <c r="BO122" s="237"/>
      <c r="BP122" s="467"/>
      <c r="BR122" s="471"/>
      <c r="BU122" s="237"/>
      <c r="BV122" s="467"/>
      <c r="BX122" s="471"/>
      <c r="CA122" s="237"/>
      <c r="CB122" s="467"/>
      <c r="CD122" s="471"/>
      <c r="CG122" s="237"/>
      <c r="CH122" s="467"/>
      <c r="CJ122" s="471"/>
      <c r="CM122" s="237"/>
      <c r="CN122" s="467"/>
      <c r="CP122" s="471"/>
      <c r="CS122" s="237"/>
      <c r="CT122" s="467"/>
      <c r="CV122" s="471"/>
      <c r="CY122" s="241"/>
      <c r="CZ122" s="56"/>
      <c r="DB122" s="471"/>
      <c r="DE122" s="237"/>
      <c r="DF122" s="467"/>
      <c r="DH122" s="471"/>
      <c r="DK122" s="241"/>
      <c r="DL122" s="56"/>
      <c r="DN122" s="471"/>
      <c r="DQ122" s="241"/>
      <c r="DR122" s="56"/>
      <c r="DT122" s="471"/>
      <c r="DU122" s="369"/>
      <c r="DV122" s="369"/>
      <c r="DW122" s="237"/>
      <c r="DX122" s="467"/>
      <c r="DY122" s="369"/>
      <c r="DZ122" s="471"/>
      <c r="EA122" s="369"/>
      <c r="EB122" s="369"/>
      <c r="EC122" s="241"/>
      <c r="ED122" s="56"/>
      <c r="EE122" s="369"/>
      <c r="EF122" s="471"/>
      <c r="EG122" s="369"/>
      <c r="EH122" s="369"/>
      <c r="EI122" s="241"/>
      <c r="EJ122" s="56"/>
      <c r="EK122" s="369"/>
      <c r="EL122" s="471"/>
      <c r="EM122" s="369"/>
      <c r="EN122" s="369"/>
      <c r="EO122" s="241"/>
      <c r="EP122" s="56"/>
      <c r="ER122" s="471"/>
      <c r="EU122" s="237"/>
      <c r="EV122" s="467"/>
      <c r="EX122" s="471"/>
      <c r="FA122" s="241"/>
      <c r="FB122" s="56"/>
      <c r="FD122" s="471"/>
      <c r="FG122" s="237"/>
      <c r="FH122" s="467"/>
      <c r="FJ122" s="471"/>
      <c r="FM122" s="241"/>
      <c r="FN122" s="56"/>
      <c r="FP122" s="471"/>
      <c r="FS122" s="237"/>
      <c r="FT122" s="467"/>
      <c r="FV122" s="471"/>
      <c r="FY122" s="241"/>
      <c r="FZ122" s="56"/>
      <c r="GB122" s="471"/>
      <c r="GE122" s="237"/>
      <c r="GF122" s="467"/>
      <c r="GH122" s="471"/>
      <c r="GK122" s="241"/>
      <c r="GL122" s="56"/>
      <c r="GN122" s="471"/>
      <c r="GO122" s="369"/>
      <c r="GP122" s="369"/>
      <c r="GQ122" s="237"/>
      <c r="GR122" s="467"/>
      <c r="GS122" s="369"/>
      <c r="GT122" s="471"/>
      <c r="GU122" s="369"/>
      <c r="GV122" s="369"/>
      <c r="GW122" s="241"/>
      <c r="GX122" s="56"/>
      <c r="GZ122" s="471"/>
      <c r="HA122" s="369"/>
      <c r="HB122" s="369"/>
      <c r="HC122" s="237"/>
      <c r="HD122" s="467"/>
      <c r="HF122" s="433"/>
      <c r="HI122" s="237"/>
      <c r="HJ122" s="467"/>
    </row>
    <row r="123" spans="1:218" s="435" customFormat="1" ht="16.5">
      <c r="A123" s="433" t="s">
        <v>2208</v>
      </c>
      <c r="D123" s="237">
        <f>'Punten per wedstrijd'!M166</f>
        <v>609.4</v>
      </c>
      <c r="E123" s="467">
        <v>3</v>
      </c>
      <c r="G123" s="433" t="s">
        <v>3617</v>
      </c>
      <c r="J123" s="237">
        <f>'Punten per wedstrijd'!M214</f>
        <v>592.09999999999991</v>
      </c>
      <c r="K123" s="467">
        <v>3</v>
      </c>
      <c r="M123" s="433" t="s">
        <v>651</v>
      </c>
      <c r="P123" s="237">
        <f>'Punten per wedstrijd'!S89</f>
        <v>109.5</v>
      </c>
      <c r="Q123" s="467">
        <v>0</v>
      </c>
      <c r="S123" s="433" t="s">
        <v>2707</v>
      </c>
      <c r="V123" s="237">
        <f>'Punten per wedstrijd'!S63</f>
        <v>21.599999999999998</v>
      </c>
      <c r="W123" s="467">
        <v>0</v>
      </c>
      <c r="Y123" s="470" t="s">
        <v>34</v>
      </c>
      <c r="Z123" s="498" t="s">
        <v>1786</v>
      </c>
      <c r="AD123" s="476">
        <f>$AR$362</f>
        <v>49</v>
      </c>
      <c r="AE123" s="496">
        <f>$E$362</f>
        <v>13265.499999999998</v>
      </c>
      <c r="AH123" s="489" t="s">
        <v>3628</v>
      </c>
      <c r="AI123" s="369"/>
      <c r="AJ123" s="369"/>
      <c r="AK123" s="237">
        <v>404.1</v>
      </c>
      <c r="AL123" s="467">
        <v>3</v>
      </c>
      <c r="AN123" s="469" t="s">
        <v>682</v>
      </c>
      <c r="AO123" s="207"/>
      <c r="AQ123" s="237">
        <v>176.3</v>
      </c>
      <c r="AR123" s="467">
        <v>0</v>
      </c>
      <c r="AT123" s="471" t="s">
        <v>651</v>
      </c>
      <c r="AW123" s="480">
        <v>94.4</v>
      </c>
      <c r="AX123" s="467">
        <v>3</v>
      </c>
      <c r="AZ123" s="471" t="s">
        <v>682</v>
      </c>
      <c r="BC123" s="237">
        <v>46.8</v>
      </c>
      <c r="BD123" s="467">
        <v>0</v>
      </c>
      <c r="BF123" s="471" t="s">
        <v>2709</v>
      </c>
      <c r="BI123" s="237">
        <v>448.20000000000005</v>
      </c>
      <c r="BJ123" s="467">
        <v>0</v>
      </c>
      <c r="BL123" s="471" t="s">
        <v>3625</v>
      </c>
      <c r="BO123" s="237">
        <v>182.6</v>
      </c>
      <c r="BP123" s="467">
        <v>2</v>
      </c>
      <c r="BR123" s="471" t="s">
        <v>142</v>
      </c>
      <c r="BU123" s="237">
        <v>89</v>
      </c>
      <c r="BV123" s="467">
        <v>3</v>
      </c>
      <c r="BX123" s="471" t="s">
        <v>3621</v>
      </c>
      <c r="CA123" s="237">
        <v>367</v>
      </c>
      <c r="CB123" s="467">
        <v>3</v>
      </c>
      <c r="CD123" s="471" t="s">
        <v>2192</v>
      </c>
      <c r="CG123" s="237">
        <v>128</v>
      </c>
      <c r="CH123" s="467">
        <v>3</v>
      </c>
      <c r="CJ123" s="471" t="s">
        <v>3624</v>
      </c>
      <c r="CM123" s="237">
        <v>348</v>
      </c>
      <c r="CN123" s="467">
        <v>0</v>
      </c>
      <c r="CP123" s="471" t="s">
        <v>2719</v>
      </c>
      <c r="CS123" s="237">
        <v>229.20000000000002</v>
      </c>
      <c r="CT123" s="467">
        <v>1</v>
      </c>
      <c r="CV123" s="471" t="s">
        <v>668</v>
      </c>
      <c r="CY123" s="241">
        <v>443.90000000000003</v>
      </c>
      <c r="CZ123" s="56">
        <v>0</v>
      </c>
      <c r="DB123" s="471" t="s">
        <v>3617</v>
      </c>
      <c r="DE123" s="237">
        <v>9.1</v>
      </c>
      <c r="DF123" s="467">
        <v>3</v>
      </c>
      <c r="DH123" s="471" t="s">
        <v>2194</v>
      </c>
      <c r="DK123" s="241">
        <v>0</v>
      </c>
      <c r="DL123" s="56">
        <v>1</v>
      </c>
      <c r="DN123" s="471" t="s">
        <v>15</v>
      </c>
      <c r="DQ123" s="241">
        <v>337</v>
      </c>
      <c r="DR123" s="56">
        <v>0</v>
      </c>
      <c r="DT123" s="471" t="s">
        <v>2194</v>
      </c>
      <c r="DU123" s="369"/>
      <c r="DV123" s="369"/>
      <c r="DW123" s="237">
        <v>602.6</v>
      </c>
      <c r="DX123" s="467">
        <v>2</v>
      </c>
      <c r="DY123" s="369"/>
      <c r="DZ123" s="471" t="s">
        <v>1343</v>
      </c>
      <c r="EA123" s="369"/>
      <c r="EB123" s="369"/>
      <c r="EC123" s="241">
        <v>56</v>
      </c>
      <c r="ED123" s="56">
        <v>0</v>
      </c>
      <c r="EE123" s="369"/>
      <c r="EF123" s="471" t="s">
        <v>2700</v>
      </c>
      <c r="EG123" s="369"/>
      <c r="EH123" s="369"/>
      <c r="EI123" s="241">
        <v>315</v>
      </c>
      <c r="EJ123" s="56">
        <v>0</v>
      </c>
      <c r="EK123" s="369"/>
      <c r="EL123" s="471" t="s">
        <v>3628</v>
      </c>
      <c r="EM123" s="369"/>
      <c r="EN123" s="369"/>
      <c r="EO123" s="241">
        <v>400.3</v>
      </c>
      <c r="EP123" s="56">
        <v>3</v>
      </c>
      <c r="ER123" s="471" t="s">
        <v>1657</v>
      </c>
      <c r="EU123" s="237">
        <v>9.6999999999999993</v>
      </c>
      <c r="EV123" s="467">
        <v>0</v>
      </c>
      <c r="EX123" s="471" t="s">
        <v>2208</v>
      </c>
      <c r="FA123" s="241">
        <v>539</v>
      </c>
      <c r="FB123" s="56">
        <v>1</v>
      </c>
      <c r="FD123" s="471" t="s">
        <v>3624</v>
      </c>
      <c r="FG123" s="237">
        <v>379.20000000000005</v>
      </c>
      <c r="FH123" s="467">
        <v>2</v>
      </c>
      <c r="FJ123" s="471" t="s">
        <v>2719</v>
      </c>
      <c r="FM123" s="241">
        <v>764.9</v>
      </c>
      <c r="FN123" s="56">
        <v>3</v>
      </c>
      <c r="FP123" s="471" t="s">
        <v>21</v>
      </c>
      <c r="FS123" s="237">
        <v>108.3</v>
      </c>
      <c r="FT123" s="467">
        <v>1</v>
      </c>
      <c r="FV123" s="471" t="s">
        <v>15</v>
      </c>
      <c r="FY123" s="241">
        <v>426.1</v>
      </c>
      <c r="FZ123" s="56">
        <v>1</v>
      </c>
      <c r="GB123" s="471" t="s">
        <v>2709</v>
      </c>
      <c r="GE123" s="237">
        <v>286</v>
      </c>
      <c r="GF123" s="467">
        <v>0</v>
      </c>
      <c r="GH123" s="471" t="s">
        <v>2707</v>
      </c>
      <c r="GK123" s="241">
        <v>474.2</v>
      </c>
      <c r="GL123" s="56">
        <v>1</v>
      </c>
      <c r="GN123" s="471" t="s">
        <v>1344</v>
      </c>
      <c r="GO123" s="369"/>
      <c r="GP123" s="369"/>
      <c r="GQ123" s="237">
        <v>681.00000000000011</v>
      </c>
      <c r="GR123" s="467">
        <v>2</v>
      </c>
      <c r="GS123" s="369"/>
      <c r="GT123" s="471" t="s">
        <v>3628</v>
      </c>
      <c r="GU123" s="369"/>
      <c r="GV123" s="369"/>
      <c r="GW123" s="241">
        <v>49.500000000000007</v>
      </c>
      <c r="GX123" s="56">
        <v>3</v>
      </c>
      <c r="GZ123" s="471" t="s">
        <v>1657</v>
      </c>
      <c r="HA123" s="369"/>
      <c r="HB123" s="369"/>
      <c r="HC123" s="237">
        <v>2149.9</v>
      </c>
      <c r="HD123" s="467">
        <v>3</v>
      </c>
      <c r="HF123" s="433" t="s">
        <v>633</v>
      </c>
      <c r="HI123" s="237">
        <v>589.65000000000009</v>
      </c>
      <c r="HJ123" s="467">
        <v>2</v>
      </c>
    </row>
    <row r="124" spans="1:218" s="435" customFormat="1" ht="16.5">
      <c r="A124" s="433" t="s">
        <v>1658</v>
      </c>
      <c r="D124" s="237">
        <f>'Punten per wedstrijd'!M175</f>
        <v>286.90000000000003</v>
      </c>
      <c r="E124" s="467">
        <v>0</v>
      </c>
      <c r="G124" s="433" t="s">
        <v>2702</v>
      </c>
      <c r="J124" s="237">
        <f>'Punten per wedstrijd'!M271</f>
        <v>354.8</v>
      </c>
      <c r="K124" s="467">
        <v>0</v>
      </c>
      <c r="M124" s="433" t="s">
        <v>2719</v>
      </c>
      <c r="P124" s="237">
        <f>'Punten per wedstrijd'!S128</f>
        <v>142.5</v>
      </c>
      <c r="Q124" s="467">
        <v>3</v>
      </c>
      <c r="S124" s="433" t="s">
        <v>1349</v>
      </c>
      <c r="V124" s="237">
        <f>'Punten per wedstrijd'!S100</f>
        <v>161.5</v>
      </c>
      <c r="W124" s="467">
        <v>3</v>
      </c>
      <c r="Y124" s="470" t="s">
        <v>36</v>
      </c>
      <c r="Z124" s="498" t="s">
        <v>2988</v>
      </c>
      <c r="AD124" s="476">
        <f>$AR$377</f>
        <v>49</v>
      </c>
      <c r="AE124" s="496">
        <f>$E$377</f>
        <v>11829.25</v>
      </c>
      <c r="AH124" s="489" t="s">
        <v>1658</v>
      </c>
      <c r="AI124" s="369"/>
      <c r="AJ124" s="369"/>
      <c r="AK124" s="237">
        <v>3.5999999999999996</v>
      </c>
      <c r="AL124" s="467">
        <v>0</v>
      </c>
      <c r="AN124" s="469" t="s">
        <v>3617</v>
      </c>
      <c r="AO124" s="207"/>
      <c r="AQ124" s="237">
        <v>254.4</v>
      </c>
      <c r="AR124" s="467">
        <v>3</v>
      </c>
      <c r="AT124" s="471" t="s">
        <v>1658</v>
      </c>
      <c r="AW124" s="480">
        <v>13.5</v>
      </c>
      <c r="AX124" s="467">
        <v>0</v>
      </c>
      <c r="AZ124" s="471" t="s">
        <v>142</v>
      </c>
      <c r="BC124" s="237">
        <v>77.800000000000011</v>
      </c>
      <c r="BD124" s="467">
        <v>3</v>
      </c>
      <c r="BF124" s="471" t="s">
        <v>2724</v>
      </c>
      <c r="BI124" s="237">
        <v>840.49999999999989</v>
      </c>
      <c r="BJ124" s="467">
        <v>3</v>
      </c>
      <c r="BL124" s="471" t="s">
        <v>3628</v>
      </c>
      <c r="BO124" s="237">
        <v>177.4</v>
      </c>
      <c r="BP124" s="467">
        <v>1</v>
      </c>
      <c r="BR124" s="471" t="s">
        <v>2194</v>
      </c>
      <c r="BU124" s="237">
        <v>14.2</v>
      </c>
      <c r="BV124" s="467">
        <v>0</v>
      </c>
      <c r="BX124" s="471" t="s">
        <v>2719</v>
      </c>
      <c r="CA124" s="237">
        <v>181.4</v>
      </c>
      <c r="CB124" s="467">
        <v>0</v>
      </c>
      <c r="CD124" s="471" t="s">
        <v>15</v>
      </c>
      <c r="CG124" s="237">
        <v>66.2</v>
      </c>
      <c r="CH124" s="467">
        <v>0</v>
      </c>
      <c r="CJ124" s="471" t="s">
        <v>2192</v>
      </c>
      <c r="CM124" s="237">
        <v>484.8</v>
      </c>
      <c r="CN124" s="467">
        <v>3</v>
      </c>
      <c r="CP124" s="471" t="s">
        <v>633</v>
      </c>
      <c r="CS124" s="237">
        <v>242.75000000000003</v>
      </c>
      <c r="CT124" s="467">
        <v>2</v>
      </c>
      <c r="CV124" s="471" t="s">
        <v>2208</v>
      </c>
      <c r="CY124" s="241">
        <v>672.89999999999986</v>
      </c>
      <c r="CZ124" s="56">
        <v>3</v>
      </c>
      <c r="DB124" s="471" t="s">
        <v>2700</v>
      </c>
      <c r="DE124" s="237">
        <v>0</v>
      </c>
      <c r="DF124" s="467">
        <v>0</v>
      </c>
      <c r="DH124" s="471" t="s">
        <v>15</v>
      </c>
      <c r="DK124" s="241">
        <v>0</v>
      </c>
      <c r="DL124" s="56">
        <v>1</v>
      </c>
      <c r="DN124" s="471" t="s">
        <v>2196</v>
      </c>
      <c r="DQ124" s="241">
        <v>607.25</v>
      </c>
      <c r="DR124" s="56">
        <v>3</v>
      </c>
      <c r="DT124" s="471" t="s">
        <v>682</v>
      </c>
      <c r="DU124" s="369"/>
      <c r="DV124" s="369"/>
      <c r="DW124" s="237">
        <v>576.1</v>
      </c>
      <c r="DX124" s="467">
        <v>1</v>
      </c>
      <c r="DY124" s="369"/>
      <c r="DZ124" s="471" t="s">
        <v>668</v>
      </c>
      <c r="EA124" s="369"/>
      <c r="EB124" s="369"/>
      <c r="EC124" s="241">
        <v>570.1</v>
      </c>
      <c r="ED124" s="56">
        <v>3</v>
      </c>
      <c r="EE124" s="369"/>
      <c r="EF124" s="471" t="s">
        <v>651</v>
      </c>
      <c r="EG124" s="369"/>
      <c r="EH124" s="369"/>
      <c r="EI124" s="241">
        <v>426.7</v>
      </c>
      <c r="EJ124" s="56">
        <v>3</v>
      </c>
      <c r="EK124" s="369"/>
      <c r="EL124" s="471" t="s">
        <v>3627</v>
      </c>
      <c r="EM124" s="369"/>
      <c r="EN124" s="369"/>
      <c r="EO124" s="241">
        <v>240.9</v>
      </c>
      <c r="EP124" s="56">
        <v>0</v>
      </c>
      <c r="ER124" s="471" t="s">
        <v>651</v>
      </c>
      <c r="EU124" s="237">
        <v>352.1</v>
      </c>
      <c r="EV124" s="467">
        <v>3</v>
      </c>
      <c r="EX124" s="471" t="s">
        <v>2724</v>
      </c>
      <c r="FA124" s="241">
        <v>565.30000000000007</v>
      </c>
      <c r="FB124" s="56">
        <v>2</v>
      </c>
      <c r="FD124" s="471" t="s">
        <v>651</v>
      </c>
      <c r="FG124" s="237">
        <v>363.1</v>
      </c>
      <c r="FH124" s="467">
        <v>1</v>
      </c>
      <c r="FJ124" s="471" t="s">
        <v>1667</v>
      </c>
      <c r="FM124" s="241">
        <v>313.5</v>
      </c>
      <c r="FN124" s="56">
        <v>0</v>
      </c>
      <c r="FP124" s="471" t="s">
        <v>142</v>
      </c>
      <c r="FS124" s="237">
        <v>124.6</v>
      </c>
      <c r="FT124" s="467">
        <v>2</v>
      </c>
      <c r="FV124" s="471" t="s">
        <v>3627</v>
      </c>
      <c r="FY124" s="241">
        <v>466.79999999999995</v>
      </c>
      <c r="FZ124" s="56">
        <v>2</v>
      </c>
      <c r="GB124" s="471" t="s">
        <v>155</v>
      </c>
      <c r="GE124" s="237">
        <v>443.40000000000003</v>
      </c>
      <c r="GF124" s="467">
        <v>3</v>
      </c>
      <c r="GH124" s="471" t="s">
        <v>3624</v>
      </c>
      <c r="GK124" s="241">
        <v>483</v>
      </c>
      <c r="GL124" s="56">
        <v>2</v>
      </c>
      <c r="GN124" s="471" t="s">
        <v>2194</v>
      </c>
      <c r="GO124" s="369"/>
      <c r="GP124" s="369"/>
      <c r="GQ124" s="237">
        <v>586.19999999999993</v>
      </c>
      <c r="GR124" s="467">
        <v>1</v>
      </c>
      <c r="GS124" s="369"/>
      <c r="GT124" s="471" t="s">
        <v>142</v>
      </c>
      <c r="GU124" s="369"/>
      <c r="GV124" s="369"/>
      <c r="GW124" s="241">
        <v>0</v>
      </c>
      <c r="GX124" s="56">
        <v>0</v>
      </c>
      <c r="GZ124" s="471" t="s">
        <v>2196</v>
      </c>
      <c r="HA124" s="369"/>
      <c r="HB124" s="369"/>
      <c r="HC124" s="237">
        <v>1171</v>
      </c>
      <c r="HD124" s="467">
        <v>0</v>
      </c>
      <c r="HF124" s="433" t="s">
        <v>1657</v>
      </c>
      <c r="HI124" s="237">
        <v>578.5</v>
      </c>
      <c r="HJ124" s="467">
        <v>1</v>
      </c>
    </row>
    <row r="125" spans="1:218" s="435" customFormat="1" ht="16.5">
      <c r="A125" s="433"/>
      <c r="D125" s="237"/>
      <c r="E125" s="467"/>
      <c r="G125" s="433"/>
      <c r="J125" s="237"/>
      <c r="K125" s="467"/>
      <c r="M125" s="433"/>
      <c r="P125" s="237"/>
      <c r="Q125" s="467"/>
      <c r="S125" s="433"/>
      <c r="V125" s="237"/>
      <c r="W125" s="467"/>
      <c r="Y125" s="470" t="s">
        <v>38</v>
      </c>
      <c r="Z125" s="498" t="s">
        <v>3970</v>
      </c>
      <c r="AD125" s="476">
        <f>$AR$343</f>
        <v>48</v>
      </c>
      <c r="AE125" s="496">
        <f>$E$343</f>
        <v>12703.35</v>
      </c>
      <c r="AH125" s="489"/>
      <c r="AI125" s="369"/>
      <c r="AJ125" s="369"/>
      <c r="AK125" s="237"/>
      <c r="AL125" s="467"/>
      <c r="AN125" s="469"/>
      <c r="AO125" s="207"/>
      <c r="AQ125" s="237"/>
      <c r="AR125" s="467"/>
      <c r="AT125" s="471"/>
      <c r="AW125" s="480"/>
      <c r="AX125" s="467"/>
      <c r="AZ125" s="471"/>
      <c r="BC125" s="237"/>
      <c r="BD125" s="467"/>
      <c r="BF125" s="471"/>
      <c r="BI125" s="237"/>
      <c r="BJ125" s="467"/>
      <c r="BL125" s="471"/>
      <c r="BO125" s="237"/>
      <c r="BP125" s="467"/>
      <c r="BR125" s="471"/>
      <c r="BU125" s="237"/>
      <c r="BV125" s="467"/>
      <c r="BX125" s="471"/>
      <c r="CA125" s="237"/>
      <c r="CB125" s="467"/>
      <c r="CD125" s="471"/>
      <c r="CG125" s="237"/>
      <c r="CH125" s="467"/>
      <c r="CJ125" s="471"/>
      <c r="CM125" s="237"/>
      <c r="CN125" s="467"/>
      <c r="CP125" s="471"/>
      <c r="CS125" s="237"/>
      <c r="CT125" s="467"/>
      <c r="CV125" s="471"/>
      <c r="CY125" s="241"/>
      <c r="CZ125" s="56"/>
      <c r="DB125" s="471"/>
      <c r="DE125" s="237"/>
      <c r="DF125" s="467"/>
      <c r="DH125" s="471"/>
      <c r="DK125" s="241"/>
      <c r="DL125" s="56"/>
      <c r="DN125" s="471"/>
      <c r="DQ125" s="241"/>
      <c r="DR125" s="56"/>
      <c r="DT125" s="471"/>
      <c r="DU125" s="369"/>
      <c r="DV125" s="369"/>
      <c r="DW125" s="237"/>
      <c r="DX125" s="467"/>
      <c r="DY125" s="369"/>
      <c r="DZ125" s="471"/>
      <c r="EA125" s="369"/>
      <c r="EB125" s="369"/>
      <c r="EC125" s="241"/>
      <c r="ED125" s="56"/>
      <c r="EE125" s="369"/>
      <c r="EF125" s="471"/>
      <c r="EG125" s="369"/>
      <c r="EH125" s="369"/>
      <c r="EI125" s="241"/>
      <c r="EJ125" s="56"/>
      <c r="EK125" s="369"/>
      <c r="EL125" s="471"/>
      <c r="EM125" s="369"/>
      <c r="EN125" s="369"/>
      <c r="EO125" s="241"/>
      <c r="EP125" s="56"/>
      <c r="ER125" s="471"/>
      <c r="EU125" s="237"/>
      <c r="EV125" s="467"/>
      <c r="EX125" s="471"/>
      <c r="FA125" s="241"/>
      <c r="FB125" s="56"/>
      <c r="FD125" s="471"/>
      <c r="FG125" s="237"/>
      <c r="FH125" s="467"/>
      <c r="FJ125" s="471"/>
      <c r="FM125" s="241"/>
      <c r="FN125" s="56"/>
      <c r="FP125" s="471"/>
      <c r="FS125" s="237"/>
      <c r="FT125" s="467"/>
      <c r="FV125" s="471"/>
      <c r="FY125" s="241"/>
      <c r="FZ125" s="56"/>
      <c r="GB125" s="471"/>
      <c r="GE125" s="237"/>
      <c r="GF125" s="467"/>
      <c r="GH125" s="471"/>
      <c r="GK125" s="241"/>
      <c r="GL125" s="56"/>
      <c r="GN125" s="471"/>
      <c r="GO125" s="369"/>
      <c r="GP125" s="369"/>
      <c r="GQ125" s="237"/>
      <c r="GR125" s="467"/>
      <c r="GS125" s="369"/>
      <c r="GT125" s="471"/>
      <c r="GU125" s="369"/>
      <c r="GV125" s="369"/>
      <c r="GW125" s="241"/>
      <c r="GX125" s="56"/>
      <c r="GZ125" s="471"/>
      <c r="HA125" s="369"/>
      <c r="HB125" s="369"/>
      <c r="HC125" s="237"/>
      <c r="HD125" s="467"/>
      <c r="HF125" s="433"/>
      <c r="HI125" s="237"/>
      <c r="HJ125" s="467"/>
    </row>
    <row r="126" spans="1:218" s="435" customFormat="1" ht="16.5">
      <c r="A126" s="433" t="s">
        <v>2724</v>
      </c>
      <c r="D126" s="237">
        <f>'Punten per wedstrijd'!M200</f>
        <v>519.9</v>
      </c>
      <c r="E126" s="467">
        <v>3</v>
      </c>
      <c r="G126" s="433" t="s">
        <v>1657</v>
      </c>
      <c r="J126" s="237">
        <f>'Punten per wedstrijd'!M145</f>
        <v>119.5</v>
      </c>
      <c r="K126" s="467">
        <v>0</v>
      </c>
      <c r="M126" s="433" t="s">
        <v>2196</v>
      </c>
      <c r="P126" s="237">
        <f>'Punten per wedstrijd'!S56</f>
        <v>102</v>
      </c>
      <c r="Q126" s="467">
        <v>3</v>
      </c>
      <c r="S126" s="433" t="s">
        <v>668</v>
      </c>
      <c r="V126" s="237">
        <f>'Punten per wedstrijd'!S78</f>
        <v>554.70000000000005</v>
      </c>
      <c r="W126" s="467">
        <v>3</v>
      </c>
      <c r="Y126" s="470" t="s">
        <v>145</v>
      </c>
      <c r="Z126" s="498" t="s">
        <v>2265</v>
      </c>
      <c r="AD126" s="476">
        <f>$AR$355</f>
        <v>47</v>
      </c>
      <c r="AE126" s="496">
        <f>$E$355</f>
        <v>10987.349999999999</v>
      </c>
      <c r="AH126" s="489" t="s">
        <v>1665</v>
      </c>
      <c r="AI126" s="369"/>
      <c r="AJ126" s="369"/>
      <c r="AK126" s="237">
        <v>117.3</v>
      </c>
      <c r="AL126" s="467">
        <v>1</v>
      </c>
      <c r="AN126" s="469" t="s">
        <v>1667</v>
      </c>
      <c r="AO126" s="207"/>
      <c r="AQ126" s="237">
        <v>265</v>
      </c>
      <c r="AR126" s="467">
        <v>3</v>
      </c>
      <c r="AT126" s="471" t="s">
        <v>21</v>
      </c>
      <c r="AW126" s="480">
        <v>15</v>
      </c>
      <c r="AX126" s="467">
        <v>0</v>
      </c>
      <c r="AZ126" s="471" t="s">
        <v>1657</v>
      </c>
      <c r="BC126" s="237">
        <v>58.800000000000004</v>
      </c>
      <c r="BD126" s="467">
        <v>0</v>
      </c>
      <c r="BF126" s="471" t="s">
        <v>3628</v>
      </c>
      <c r="BI126" s="237">
        <v>630.15000000000009</v>
      </c>
      <c r="BJ126" s="467">
        <v>1</v>
      </c>
      <c r="BL126" s="471" t="s">
        <v>2194</v>
      </c>
      <c r="BO126" s="237">
        <v>136.9</v>
      </c>
      <c r="BP126" s="467">
        <v>3</v>
      </c>
      <c r="BR126" s="471" t="s">
        <v>3617</v>
      </c>
      <c r="BU126" s="237">
        <v>18.900000000000002</v>
      </c>
      <c r="BV126" s="467">
        <v>0</v>
      </c>
      <c r="BX126" s="471" t="s">
        <v>1665</v>
      </c>
      <c r="CA126" s="237">
        <v>202.5</v>
      </c>
      <c r="CB126" s="467">
        <v>3</v>
      </c>
      <c r="CD126" s="471" t="s">
        <v>3627</v>
      </c>
      <c r="CG126" s="237">
        <v>33</v>
      </c>
      <c r="CH126" s="467">
        <v>0</v>
      </c>
      <c r="CJ126" s="471" t="s">
        <v>668</v>
      </c>
      <c r="CM126" s="237">
        <v>348.2</v>
      </c>
      <c r="CN126" s="467">
        <v>1</v>
      </c>
      <c r="CP126" s="471" t="s">
        <v>3627</v>
      </c>
      <c r="CS126" s="237">
        <v>686.99999999999989</v>
      </c>
      <c r="CT126" s="467">
        <v>3</v>
      </c>
      <c r="CV126" s="471" t="s">
        <v>1667</v>
      </c>
      <c r="CY126" s="241">
        <v>680.3</v>
      </c>
      <c r="CZ126" s="56">
        <v>1</v>
      </c>
      <c r="DB126" s="471" t="s">
        <v>1658</v>
      </c>
      <c r="DE126" s="237">
        <v>0</v>
      </c>
      <c r="DF126" s="467">
        <v>0</v>
      </c>
      <c r="DH126" s="471" t="s">
        <v>3627</v>
      </c>
      <c r="DK126" s="241">
        <v>43.5</v>
      </c>
      <c r="DL126" s="56">
        <v>3</v>
      </c>
      <c r="DN126" s="471" t="s">
        <v>2707</v>
      </c>
      <c r="DQ126" s="241">
        <v>513</v>
      </c>
      <c r="DR126" s="56">
        <v>3</v>
      </c>
      <c r="DT126" s="471" t="s">
        <v>633</v>
      </c>
      <c r="DU126" s="369"/>
      <c r="DV126" s="369"/>
      <c r="DW126" s="237">
        <v>646.79999999999995</v>
      </c>
      <c r="DX126" s="467">
        <v>0</v>
      </c>
      <c r="DY126" s="369"/>
      <c r="DZ126" s="471" t="s">
        <v>21</v>
      </c>
      <c r="EA126" s="369"/>
      <c r="EB126" s="369"/>
      <c r="EC126" s="241">
        <v>54.3</v>
      </c>
      <c r="ED126" s="56">
        <v>0</v>
      </c>
      <c r="EE126" s="369"/>
      <c r="EF126" s="471" t="s">
        <v>155</v>
      </c>
      <c r="EG126" s="369"/>
      <c r="EH126" s="369"/>
      <c r="EI126" s="241">
        <v>409.8</v>
      </c>
      <c r="EJ126" s="56">
        <v>2</v>
      </c>
      <c r="EK126" s="369"/>
      <c r="EL126" s="471" t="s">
        <v>2707</v>
      </c>
      <c r="EM126" s="369"/>
      <c r="EN126" s="369"/>
      <c r="EO126" s="241">
        <v>215.7</v>
      </c>
      <c r="EP126" s="56">
        <v>0</v>
      </c>
      <c r="ER126" s="471" t="s">
        <v>633</v>
      </c>
      <c r="EU126" s="237">
        <v>69.400000000000006</v>
      </c>
      <c r="EV126" s="467">
        <v>0</v>
      </c>
      <c r="EX126" s="471" t="s">
        <v>3621</v>
      </c>
      <c r="FA126" s="241">
        <v>671.5</v>
      </c>
      <c r="FB126" s="56">
        <v>2</v>
      </c>
      <c r="FD126" s="471" t="s">
        <v>1344</v>
      </c>
      <c r="FG126" s="237">
        <v>677.5</v>
      </c>
      <c r="FH126" s="467">
        <v>3</v>
      </c>
      <c r="FJ126" s="471" t="s">
        <v>3621</v>
      </c>
      <c r="FM126" s="241">
        <v>551.79999999999995</v>
      </c>
      <c r="FN126" s="56">
        <v>3</v>
      </c>
      <c r="FP126" s="471" t="s">
        <v>2700</v>
      </c>
      <c r="FS126" s="237">
        <v>129.30000000000001</v>
      </c>
      <c r="FT126" s="467">
        <v>1</v>
      </c>
      <c r="FV126" s="471" t="s">
        <v>3621</v>
      </c>
      <c r="FY126" s="241">
        <v>498.5</v>
      </c>
      <c r="FZ126" s="56">
        <v>0</v>
      </c>
      <c r="GB126" s="471" t="s">
        <v>1657</v>
      </c>
      <c r="GE126" s="237">
        <v>369.70000000000005</v>
      </c>
      <c r="GF126" s="467">
        <v>0</v>
      </c>
      <c r="GH126" s="471" t="s">
        <v>1343</v>
      </c>
      <c r="GK126" s="241">
        <v>431</v>
      </c>
      <c r="GL126" s="56">
        <v>0</v>
      </c>
      <c r="GN126" s="471" t="s">
        <v>2208</v>
      </c>
      <c r="GO126" s="369"/>
      <c r="GP126" s="369"/>
      <c r="GQ126" s="237">
        <v>442.79999999999995</v>
      </c>
      <c r="GR126" s="467">
        <v>3</v>
      </c>
      <c r="GS126" s="369"/>
      <c r="GT126" s="471" t="s">
        <v>3621</v>
      </c>
      <c r="GU126" s="369"/>
      <c r="GV126" s="369"/>
      <c r="GW126" s="241">
        <v>49.3</v>
      </c>
      <c r="GX126" s="56">
        <v>0</v>
      </c>
      <c r="GZ126" s="471" t="s">
        <v>3624</v>
      </c>
      <c r="HA126" s="369"/>
      <c r="HB126" s="369"/>
      <c r="HC126" s="237">
        <v>1555</v>
      </c>
      <c r="HD126" s="467">
        <v>1</v>
      </c>
      <c r="HF126" s="433" t="s">
        <v>15</v>
      </c>
      <c r="HI126" s="237">
        <v>850.3</v>
      </c>
      <c r="HJ126" s="467">
        <v>2</v>
      </c>
    </row>
    <row r="127" spans="1:218" s="435" customFormat="1" ht="16.5">
      <c r="A127" s="433" t="s">
        <v>3625</v>
      </c>
      <c r="D127" s="237">
        <f>'Punten per wedstrijd'!M253</f>
        <v>348.5</v>
      </c>
      <c r="E127" s="467">
        <v>0</v>
      </c>
      <c r="G127" s="433" t="s">
        <v>155</v>
      </c>
      <c r="J127" s="237">
        <f>'Punten per wedstrijd'!M274</f>
        <v>515.5</v>
      </c>
      <c r="K127" s="467">
        <v>3</v>
      </c>
      <c r="M127" s="433" t="s">
        <v>3606</v>
      </c>
      <c r="P127" s="237">
        <f>'Punten per wedstrijd'!S27</f>
        <v>0</v>
      </c>
      <c r="Q127" s="467">
        <v>0</v>
      </c>
      <c r="S127" s="433" t="s">
        <v>2700</v>
      </c>
      <c r="V127" s="237">
        <f>'Punten per wedstrijd'!S91</f>
        <v>139.5</v>
      </c>
      <c r="W127" s="467">
        <v>0</v>
      </c>
      <c r="Y127" s="470" t="s">
        <v>146</v>
      </c>
      <c r="Z127" s="498" t="s">
        <v>3010</v>
      </c>
      <c r="AD127" s="476">
        <f>$AR$449</f>
        <v>45</v>
      </c>
      <c r="AE127" s="496">
        <f>$E$449</f>
        <v>11983</v>
      </c>
      <c r="AH127" s="489" t="s">
        <v>1657</v>
      </c>
      <c r="AI127" s="369"/>
      <c r="AJ127" s="369"/>
      <c r="AK127" s="237">
        <v>144.9</v>
      </c>
      <c r="AL127" s="467">
        <v>2</v>
      </c>
      <c r="AN127" s="469" t="s">
        <v>633</v>
      </c>
      <c r="AO127" s="207"/>
      <c r="AQ127" s="237">
        <v>151.5</v>
      </c>
      <c r="AR127" s="467">
        <v>0</v>
      </c>
      <c r="AT127" s="471" t="s">
        <v>2194</v>
      </c>
      <c r="AW127" s="480">
        <v>95.5</v>
      </c>
      <c r="AX127" s="467">
        <v>3</v>
      </c>
      <c r="AZ127" s="471" t="s">
        <v>2700</v>
      </c>
      <c r="BC127" s="237">
        <v>99.199999999999989</v>
      </c>
      <c r="BD127" s="467">
        <v>3</v>
      </c>
      <c r="BF127" s="471" t="s">
        <v>682</v>
      </c>
      <c r="BI127" s="237">
        <v>665.5</v>
      </c>
      <c r="BJ127" s="467">
        <v>2</v>
      </c>
      <c r="BL127" s="471" t="s">
        <v>2208</v>
      </c>
      <c r="BO127" s="237">
        <v>86.800000000000011</v>
      </c>
      <c r="BP127" s="467">
        <v>0</v>
      </c>
      <c r="BR127" s="471" t="s">
        <v>633</v>
      </c>
      <c r="BU127" s="237">
        <v>88.6</v>
      </c>
      <c r="BV127" s="467">
        <v>3</v>
      </c>
      <c r="BX127" s="471" t="s">
        <v>21</v>
      </c>
      <c r="CA127" s="237">
        <v>152.5</v>
      </c>
      <c r="CB127" s="467">
        <v>0</v>
      </c>
      <c r="CD127" s="471" t="s">
        <v>3624</v>
      </c>
      <c r="CG127" s="237">
        <v>62</v>
      </c>
      <c r="CH127" s="467">
        <v>3</v>
      </c>
      <c r="CJ127" s="471" t="s">
        <v>1349</v>
      </c>
      <c r="CM127" s="237">
        <v>386.5</v>
      </c>
      <c r="CN127" s="467">
        <v>2</v>
      </c>
      <c r="CP127" s="471" t="s">
        <v>1667</v>
      </c>
      <c r="CS127" s="237">
        <v>300.39999999999998</v>
      </c>
      <c r="CT127" s="467">
        <v>0</v>
      </c>
      <c r="CV127" s="471" t="s">
        <v>3624</v>
      </c>
      <c r="CY127" s="241">
        <v>735.1</v>
      </c>
      <c r="CZ127" s="56">
        <v>2</v>
      </c>
      <c r="DB127" s="471" t="s">
        <v>2196</v>
      </c>
      <c r="DE127" s="237">
        <v>42.1</v>
      </c>
      <c r="DF127" s="467">
        <v>3</v>
      </c>
      <c r="DH127" s="471" t="s">
        <v>21</v>
      </c>
      <c r="DK127" s="241">
        <v>21</v>
      </c>
      <c r="DL127" s="56">
        <v>0</v>
      </c>
      <c r="DN127" s="471" t="s">
        <v>2194</v>
      </c>
      <c r="DQ127" s="241">
        <v>230.55</v>
      </c>
      <c r="DR127" s="56">
        <v>0</v>
      </c>
      <c r="DT127" s="471" t="s">
        <v>15</v>
      </c>
      <c r="DU127" s="369"/>
      <c r="DV127" s="369"/>
      <c r="DW127" s="237">
        <v>962.7</v>
      </c>
      <c r="DX127" s="467">
        <v>3</v>
      </c>
      <c r="DY127" s="369"/>
      <c r="DZ127" s="471" t="s">
        <v>1667</v>
      </c>
      <c r="EA127" s="369"/>
      <c r="EB127" s="369"/>
      <c r="EC127" s="241">
        <v>150.4</v>
      </c>
      <c r="ED127" s="56">
        <v>3</v>
      </c>
      <c r="EE127" s="369"/>
      <c r="EF127" s="471" t="s">
        <v>2707</v>
      </c>
      <c r="EG127" s="369"/>
      <c r="EH127" s="369"/>
      <c r="EI127" s="241">
        <v>390.7</v>
      </c>
      <c r="EJ127" s="56">
        <v>1</v>
      </c>
      <c r="EK127" s="369"/>
      <c r="EL127" s="471" t="s">
        <v>2709</v>
      </c>
      <c r="EM127" s="369"/>
      <c r="EN127" s="369"/>
      <c r="EO127" s="241">
        <v>604.1</v>
      </c>
      <c r="EP127" s="56">
        <v>3</v>
      </c>
      <c r="ER127" s="471" t="s">
        <v>3621</v>
      </c>
      <c r="EU127" s="237">
        <v>419.79999999999995</v>
      </c>
      <c r="EV127" s="467">
        <v>3</v>
      </c>
      <c r="EX127" s="471" t="s">
        <v>155</v>
      </c>
      <c r="FA127" s="241">
        <v>563.20000000000005</v>
      </c>
      <c r="FB127" s="56">
        <v>1</v>
      </c>
      <c r="FD127" s="471" t="s">
        <v>2702</v>
      </c>
      <c r="FG127" s="237">
        <v>341.7</v>
      </c>
      <c r="FH127" s="467">
        <v>0</v>
      </c>
      <c r="FJ127" s="471" t="s">
        <v>1665</v>
      </c>
      <c r="FM127" s="241">
        <v>329</v>
      </c>
      <c r="FN127" s="56">
        <v>0</v>
      </c>
      <c r="FP127" s="471" t="s">
        <v>682</v>
      </c>
      <c r="FS127" s="237">
        <v>133.80000000000001</v>
      </c>
      <c r="FT127" s="467">
        <v>2</v>
      </c>
      <c r="FV127" s="471" t="s">
        <v>31</v>
      </c>
      <c r="FY127" s="241">
        <v>628.34999999999991</v>
      </c>
      <c r="FZ127" s="56">
        <v>3</v>
      </c>
      <c r="GB127" s="471" t="s">
        <v>682</v>
      </c>
      <c r="GE127" s="237">
        <v>562.09999999999991</v>
      </c>
      <c r="GF127" s="467">
        <v>3</v>
      </c>
      <c r="GH127" s="471" t="s">
        <v>667</v>
      </c>
      <c r="GK127" s="241">
        <v>594</v>
      </c>
      <c r="GL127" s="56">
        <v>3</v>
      </c>
      <c r="GN127" s="471" t="s">
        <v>3628</v>
      </c>
      <c r="GO127" s="369"/>
      <c r="GP127" s="369"/>
      <c r="GQ127" s="237">
        <v>59.000000000000007</v>
      </c>
      <c r="GR127" s="467">
        <v>0</v>
      </c>
      <c r="GS127" s="369"/>
      <c r="GT127" s="471" t="s">
        <v>3627</v>
      </c>
      <c r="GU127" s="369"/>
      <c r="GV127" s="369"/>
      <c r="GW127" s="241">
        <v>134.80000000000001</v>
      </c>
      <c r="GX127" s="56">
        <v>3</v>
      </c>
      <c r="GZ127" s="471" t="s">
        <v>3621</v>
      </c>
      <c r="HA127" s="369"/>
      <c r="HB127" s="369"/>
      <c r="HC127" s="237">
        <v>1782.6</v>
      </c>
      <c r="HD127" s="467">
        <v>2</v>
      </c>
      <c r="HF127" s="433" t="s">
        <v>21</v>
      </c>
      <c r="HI127" s="237">
        <v>742.40000000000009</v>
      </c>
      <c r="HJ127" s="467">
        <v>1</v>
      </c>
    </row>
    <row r="128" spans="1:218" s="435" customFormat="1" ht="16.5">
      <c r="A128" s="433"/>
      <c r="D128" s="237"/>
      <c r="E128" s="467"/>
      <c r="M128" s="433"/>
      <c r="P128" s="237"/>
      <c r="Q128" s="467"/>
      <c r="Y128" s="470" t="s">
        <v>147</v>
      </c>
      <c r="Z128" s="498" t="s">
        <v>4016</v>
      </c>
      <c r="AD128" s="476">
        <f>$AR$411</f>
        <v>43</v>
      </c>
      <c r="AE128" s="496">
        <f>$E$411</f>
        <v>12812.999999999998</v>
      </c>
      <c r="AH128" s="489"/>
      <c r="AI128" s="369"/>
      <c r="AJ128" s="369"/>
      <c r="AK128" s="237"/>
      <c r="AL128" s="467"/>
      <c r="AN128" s="469"/>
      <c r="AO128" s="207"/>
      <c r="AQ128" s="237"/>
      <c r="AR128" s="467"/>
      <c r="AT128" s="471"/>
      <c r="AW128" s="480"/>
      <c r="AX128" s="467"/>
      <c r="AZ128" s="471"/>
      <c r="BC128" s="237"/>
      <c r="BD128" s="467"/>
      <c r="BF128" s="471"/>
      <c r="BI128" s="237"/>
      <c r="BJ128" s="467"/>
      <c r="BL128" s="471"/>
      <c r="BO128" s="237"/>
      <c r="BP128" s="467"/>
      <c r="BR128" s="471"/>
      <c r="BU128" s="237"/>
      <c r="BV128" s="467"/>
      <c r="BX128" s="471"/>
      <c r="CA128" s="237"/>
      <c r="CB128" s="467"/>
      <c r="CD128" s="471"/>
      <c r="CG128" s="237"/>
      <c r="CH128" s="467"/>
      <c r="CJ128" s="471"/>
      <c r="CM128" s="237"/>
      <c r="CN128" s="467"/>
      <c r="CP128" s="471"/>
      <c r="CS128" s="237"/>
      <c r="CT128" s="467"/>
      <c r="CV128" s="471"/>
      <c r="CY128" s="241"/>
      <c r="CZ128" s="56"/>
      <c r="DB128" s="471"/>
      <c r="DE128" s="237"/>
      <c r="DF128" s="467"/>
      <c r="DH128" s="471"/>
      <c r="DK128" s="241"/>
      <c r="DL128" s="56"/>
      <c r="DN128" s="471"/>
      <c r="DQ128" s="241"/>
      <c r="DR128" s="56"/>
      <c r="DT128" s="471"/>
      <c r="DU128" s="369"/>
      <c r="DV128" s="369"/>
      <c r="DW128" s="237"/>
      <c r="DX128" s="467"/>
      <c r="DY128" s="369"/>
      <c r="DZ128" s="471"/>
      <c r="EA128" s="369"/>
      <c r="EB128" s="369"/>
      <c r="EC128" s="241"/>
      <c r="ED128" s="56"/>
      <c r="EE128" s="369"/>
      <c r="EF128" s="471"/>
      <c r="EG128" s="369"/>
      <c r="EH128" s="369"/>
      <c r="EI128" s="241"/>
      <c r="EJ128" s="56"/>
      <c r="EK128" s="369"/>
      <c r="EL128" s="471"/>
      <c r="EM128" s="369"/>
      <c r="EN128" s="369"/>
      <c r="EO128" s="241"/>
      <c r="EP128" s="56"/>
      <c r="ER128" s="471"/>
      <c r="EU128" s="237"/>
      <c r="EV128" s="467"/>
      <c r="EX128" s="471"/>
      <c r="FA128" s="241"/>
      <c r="FB128" s="56"/>
      <c r="FD128" s="471"/>
      <c r="FG128" s="237"/>
      <c r="FH128" s="467"/>
      <c r="FJ128" s="471"/>
      <c r="FM128" s="241"/>
      <c r="FN128" s="56"/>
      <c r="FP128" s="471"/>
      <c r="FS128" s="237"/>
      <c r="FT128" s="467"/>
      <c r="FV128" s="471"/>
      <c r="FY128" s="241"/>
      <c r="FZ128" s="56"/>
      <c r="GB128" s="471"/>
      <c r="GE128" s="237"/>
      <c r="GF128" s="467"/>
      <c r="GH128" s="471"/>
      <c r="GK128" s="241"/>
      <c r="GL128" s="56"/>
      <c r="GN128" s="471"/>
      <c r="GO128" s="369"/>
      <c r="GP128" s="369"/>
      <c r="GQ128" s="237"/>
      <c r="GR128" s="467"/>
      <c r="GS128" s="369"/>
      <c r="GT128" s="471"/>
      <c r="GU128" s="369"/>
      <c r="GV128" s="369"/>
      <c r="GW128" s="241"/>
      <c r="GX128" s="56"/>
      <c r="GZ128" s="471"/>
      <c r="HA128" s="369"/>
      <c r="HB128" s="369"/>
      <c r="HC128" s="237"/>
      <c r="HD128" s="467"/>
      <c r="HF128" s="433"/>
      <c r="HI128" s="237"/>
      <c r="HJ128" s="467"/>
    </row>
    <row r="129" spans="1:218" s="435" customFormat="1" ht="16.5">
      <c r="A129" s="433" t="s">
        <v>3628</v>
      </c>
      <c r="D129" s="237">
        <f>'Punten per wedstrijd'!M267</f>
        <v>423.20000000000005</v>
      </c>
      <c r="E129" s="467">
        <v>0</v>
      </c>
      <c r="M129" s="433" t="s">
        <v>1343</v>
      </c>
      <c r="P129" s="237">
        <f>'Punten per wedstrijd'!S83</f>
        <v>93.4</v>
      </c>
      <c r="Q129" s="467">
        <v>3</v>
      </c>
      <c r="Y129" s="470" t="s">
        <v>151</v>
      </c>
      <c r="Z129" s="498" t="s">
        <v>4037</v>
      </c>
      <c r="AD129" s="476">
        <f>$AR$444</f>
        <v>42</v>
      </c>
      <c r="AE129" s="496">
        <f>$E$444</f>
        <v>11343.4</v>
      </c>
      <c r="AH129" s="489" t="s">
        <v>2709</v>
      </c>
      <c r="AI129" s="369"/>
      <c r="AJ129" s="369"/>
      <c r="AK129" s="237">
        <v>200.79999999999998</v>
      </c>
      <c r="AL129" s="467">
        <v>0</v>
      </c>
      <c r="AN129" s="469" t="s">
        <v>2724</v>
      </c>
      <c r="AO129" s="207"/>
      <c r="AQ129" s="237">
        <v>172.5</v>
      </c>
      <c r="AR129" s="467">
        <v>3</v>
      </c>
      <c r="AT129" s="471" t="s">
        <v>142</v>
      </c>
      <c r="AW129" s="480">
        <v>83.5</v>
      </c>
      <c r="AX129" s="467">
        <v>0</v>
      </c>
      <c r="AZ129" s="471" t="s">
        <v>2196</v>
      </c>
      <c r="BC129" s="237">
        <v>68.7</v>
      </c>
      <c r="BD129" s="467">
        <v>0</v>
      </c>
      <c r="BF129" s="471" t="s">
        <v>1665</v>
      </c>
      <c r="BI129" s="237">
        <v>497.2</v>
      </c>
      <c r="BJ129" s="467">
        <v>3</v>
      </c>
      <c r="BL129" s="471" t="s">
        <v>15</v>
      </c>
      <c r="BO129" s="237">
        <v>313.90000000000003</v>
      </c>
      <c r="BP129" s="467">
        <v>3</v>
      </c>
      <c r="BR129" s="471" t="s">
        <v>1657</v>
      </c>
      <c r="BU129" s="237">
        <v>143.70000000000002</v>
      </c>
      <c r="BV129" s="467">
        <v>2</v>
      </c>
      <c r="BX129" s="471" t="s">
        <v>2724</v>
      </c>
      <c r="CA129" s="237">
        <v>64.399999999999991</v>
      </c>
      <c r="CB129" s="467">
        <v>0</v>
      </c>
      <c r="CD129" s="471" t="s">
        <v>1344</v>
      </c>
      <c r="CG129" s="237">
        <v>114</v>
      </c>
      <c r="CH129" s="467">
        <v>3</v>
      </c>
      <c r="CJ129" s="471" t="s">
        <v>2724</v>
      </c>
      <c r="CM129" s="237">
        <v>234</v>
      </c>
      <c r="CN129" s="467">
        <v>1</v>
      </c>
      <c r="CP129" s="471" t="s">
        <v>2192</v>
      </c>
      <c r="CS129" s="237">
        <v>212.9</v>
      </c>
      <c r="CT129" s="467">
        <v>0</v>
      </c>
      <c r="CV129" s="471" t="s">
        <v>2709</v>
      </c>
      <c r="CY129" s="241">
        <v>379.29999999999995</v>
      </c>
      <c r="CZ129" s="56">
        <v>2</v>
      </c>
      <c r="DB129" s="471" t="s">
        <v>1343</v>
      </c>
      <c r="DE129" s="237">
        <v>13.2</v>
      </c>
      <c r="DF129" s="467">
        <v>3</v>
      </c>
      <c r="DH129" s="471" t="s">
        <v>3621</v>
      </c>
      <c r="DK129" s="241">
        <v>0</v>
      </c>
      <c r="DL129" s="56">
        <v>0</v>
      </c>
      <c r="DN129" s="471" t="s">
        <v>1349</v>
      </c>
      <c r="DQ129" s="241">
        <v>545.5</v>
      </c>
      <c r="DR129" s="56">
        <v>3</v>
      </c>
      <c r="DT129" s="471" t="s">
        <v>2709</v>
      </c>
      <c r="DU129" s="369"/>
      <c r="DV129" s="369"/>
      <c r="DW129" s="237">
        <v>164.1</v>
      </c>
      <c r="DX129" s="467">
        <v>0</v>
      </c>
      <c r="DY129" s="369"/>
      <c r="DZ129" s="471" t="s">
        <v>2719</v>
      </c>
      <c r="EA129" s="369"/>
      <c r="EB129" s="369"/>
      <c r="EC129" s="241">
        <v>67.5</v>
      </c>
      <c r="ED129" s="56">
        <v>1</v>
      </c>
      <c r="EE129" s="369"/>
      <c r="EF129" s="471" t="s">
        <v>2724</v>
      </c>
      <c r="EG129" s="369"/>
      <c r="EH129" s="369"/>
      <c r="EI129" s="241">
        <v>393.3</v>
      </c>
      <c r="EJ129" s="56">
        <v>3</v>
      </c>
      <c r="EK129" s="369"/>
      <c r="EL129" s="471" t="s">
        <v>2719</v>
      </c>
      <c r="EM129" s="369"/>
      <c r="EN129" s="369"/>
      <c r="EO129" s="241">
        <v>229.1</v>
      </c>
      <c r="EP129" s="56">
        <v>2</v>
      </c>
      <c r="ER129" s="471" t="s">
        <v>3606</v>
      </c>
      <c r="EU129" s="237">
        <v>447.09999999999997</v>
      </c>
      <c r="EV129" s="467">
        <v>3</v>
      </c>
      <c r="EX129" s="471" t="s">
        <v>2702</v>
      </c>
      <c r="FA129" s="241">
        <v>654.70000000000005</v>
      </c>
      <c r="FB129" s="56">
        <v>2</v>
      </c>
      <c r="FD129" s="471" t="s">
        <v>31</v>
      </c>
      <c r="FG129" s="237">
        <v>1028.9000000000001</v>
      </c>
      <c r="FH129" s="467">
        <v>3</v>
      </c>
      <c r="FJ129" s="471" t="s">
        <v>2194</v>
      </c>
      <c r="FM129" s="241">
        <v>346</v>
      </c>
      <c r="FN129" s="56">
        <v>0</v>
      </c>
      <c r="FP129" s="471" t="s">
        <v>1344</v>
      </c>
      <c r="FS129" s="237">
        <v>83.5</v>
      </c>
      <c r="FT129" s="467">
        <v>3</v>
      </c>
      <c r="FV129" s="471" t="s">
        <v>2208</v>
      </c>
      <c r="FY129" s="241">
        <v>681.7</v>
      </c>
      <c r="FZ129" s="56">
        <v>3</v>
      </c>
      <c r="GB129" s="471" t="s">
        <v>667</v>
      </c>
      <c r="GE129" s="237">
        <v>628.6</v>
      </c>
      <c r="GF129" s="467">
        <v>2</v>
      </c>
      <c r="GH129" s="471" t="s">
        <v>2192</v>
      </c>
      <c r="GK129" s="241">
        <v>360</v>
      </c>
      <c r="GL129" s="56">
        <v>0</v>
      </c>
      <c r="GN129" s="471" t="s">
        <v>1657</v>
      </c>
      <c r="GO129" s="369"/>
      <c r="GP129" s="369"/>
      <c r="GQ129" s="237">
        <v>368.6</v>
      </c>
      <c r="GR129" s="467">
        <v>3</v>
      </c>
      <c r="GS129" s="369"/>
      <c r="GT129" s="471" t="s">
        <v>1343</v>
      </c>
      <c r="GU129" s="369"/>
      <c r="GV129" s="369"/>
      <c r="GW129" s="241">
        <v>0</v>
      </c>
      <c r="GX129" s="56">
        <v>1</v>
      </c>
      <c r="GZ129" s="471" t="s">
        <v>3606</v>
      </c>
      <c r="HA129" s="369"/>
      <c r="HB129" s="369"/>
      <c r="HC129" s="237">
        <v>2973.6</v>
      </c>
      <c r="HD129" s="467">
        <v>3</v>
      </c>
      <c r="HF129" s="433" t="s">
        <v>2707</v>
      </c>
      <c r="HI129" s="237">
        <v>723.2</v>
      </c>
      <c r="HJ129" s="467">
        <v>0</v>
      </c>
    </row>
    <row r="130" spans="1:218" s="435" customFormat="1" ht="16.5">
      <c r="A130" s="433" t="s">
        <v>651</v>
      </c>
      <c r="D130" s="237">
        <f>'Punten per wedstrijd'!M229</f>
        <v>854.9</v>
      </c>
      <c r="E130" s="467">
        <v>3</v>
      </c>
      <c r="M130" s="433" t="s">
        <v>3628</v>
      </c>
      <c r="P130" s="237">
        <f>'Punten per wedstrijd'!S127</f>
        <v>0</v>
      </c>
      <c r="Q130" s="467">
        <v>0</v>
      </c>
      <c r="Y130" s="470" t="s">
        <v>157</v>
      </c>
      <c r="Z130" s="498" t="s">
        <v>3966</v>
      </c>
      <c r="AD130" s="476">
        <f>$AR$326</f>
        <v>42</v>
      </c>
      <c r="AE130" s="496">
        <f>$E$326</f>
        <v>10598.2</v>
      </c>
      <c r="AH130" s="489" t="s">
        <v>3627</v>
      </c>
      <c r="AI130" s="369"/>
      <c r="AJ130" s="369"/>
      <c r="AK130" s="237">
        <v>427.4</v>
      </c>
      <c r="AL130" s="467">
        <v>3</v>
      </c>
      <c r="AN130" s="469" t="s">
        <v>2196</v>
      </c>
      <c r="AO130" s="207"/>
      <c r="AQ130" s="237">
        <v>25.700000000000003</v>
      </c>
      <c r="AR130" s="467">
        <v>0</v>
      </c>
      <c r="AT130" s="471" t="s">
        <v>2707</v>
      </c>
      <c r="AW130" s="480">
        <v>144.70000000000002</v>
      </c>
      <c r="AX130" s="467">
        <v>3</v>
      </c>
      <c r="AZ130" s="471" t="s">
        <v>21</v>
      </c>
      <c r="BC130" s="237">
        <v>127.8</v>
      </c>
      <c r="BD130" s="467">
        <v>3</v>
      </c>
      <c r="BF130" s="471" t="s">
        <v>1667</v>
      </c>
      <c r="BI130" s="237">
        <v>375.2</v>
      </c>
      <c r="BJ130" s="467">
        <v>0</v>
      </c>
      <c r="BL130" s="471" t="s">
        <v>1343</v>
      </c>
      <c r="BO130" s="237">
        <v>89.999999999999986</v>
      </c>
      <c r="BP130" s="467">
        <v>0</v>
      </c>
      <c r="BR130" s="471" t="s">
        <v>3627</v>
      </c>
      <c r="BU130" s="237">
        <v>140.9</v>
      </c>
      <c r="BV130" s="467">
        <v>1</v>
      </c>
      <c r="BX130" s="471" t="s">
        <v>31</v>
      </c>
      <c r="CA130" s="237">
        <v>260</v>
      </c>
      <c r="CB130" s="467">
        <v>3</v>
      </c>
      <c r="CD130" s="471" t="s">
        <v>1667</v>
      </c>
      <c r="CG130" s="237">
        <v>56</v>
      </c>
      <c r="CH130" s="467">
        <v>0</v>
      </c>
      <c r="CJ130" s="471" t="s">
        <v>1344</v>
      </c>
      <c r="CM130" s="237">
        <v>245.2</v>
      </c>
      <c r="CN130" s="467">
        <v>2</v>
      </c>
      <c r="CP130" s="471" t="s">
        <v>2707</v>
      </c>
      <c r="CS130" s="237">
        <v>407.3</v>
      </c>
      <c r="CT130" s="467">
        <v>3</v>
      </c>
      <c r="CV130" s="471" t="s">
        <v>3628</v>
      </c>
      <c r="CY130" s="241">
        <v>369.79999999999995</v>
      </c>
      <c r="CZ130" s="56">
        <v>1</v>
      </c>
      <c r="DB130" s="471" t="s">
        <v>633</v>
      </c>
      <c r="DE130" s="237">
        <v>0</v>
      </c>
      <c r="DF130" s="467">
        <v>0</v>
      </c>
      <c r="DH130" s="471" t="s">
        <v>2707</v>
      </c>
      <c r="DK130" s="241">
        <v>21</v>
      </c>
      <c r="DL130" s="56">
        <v>3</v>
      </c>
      <c r="DN130" s="471" t="s">
        <v>3627</v>
      </c>
      <c r="DQ130" s="241">
        <v>393.09999999999997</v>
      </c>
      <c r="DR130" s="56">
        <v>0</v>
      </c>
      <c r="DT130" s="471" t="s">
        <v>1658</v>
      </c>
      <c r="DU130" s="369"/>
      <c r="DV130" s="369"/>
      <c r="DW130" s="237">
        <v>690.2</v>
      </c>
      <c r="DX130" s="467">
        <v>3</v>
      </c>
      <c r="DY130" s="369"/>
      <c r="DZ130" s="471" t="s">
        <v>2700</v>
      </c>
      <c r="EA130" s="369"/>
      <c r="EB130" s="369"/>
      <c r="EC130" s="241">
        <v>69</v>
      </c>
      <c r="ED130" s="56">
        <v>2</v>
      </c>
      <c r="EE130" s="369"/>
      <c r="EF130" s="471" t="s">
        <v>21</v>
      </c>
      <c r="EG130" s="369"/>
      <c r="EH130" s="369"/>
      <c r="EI130" s="241">
        <v>277</v>
      </c>
      <c r="EJ130" s="56">
        <v>0</v>
      </c>
      <c r="EK130" s="369"/>
      <c r="EL130" s="471" t="s">
        <v>1657</v>
      </c>
      <c r="EM130" s="369"/>
      <c r="EN130" s="369"/>
      <c r="EO130" s="241">
        <v>199.79999999999998</v>
      </c>
      <c r="EP130" s="56">
        <v>1</v>
      </c>
      <c r="ER130" s="471" t="s">
        <v>142</v>
      </c>
      <c r="EU130" s="237">
        <v>237.1</v>
      </c>
      <c r="EV130" s="467">
        <v>0</v>
      </c>
      <c r="EX130" s="471" t="s">
        <v>2700</v>
      </c>
      <c r="FA130" s="241">
        <v>557</v>
      </c>
      <c r="FB130" s="56">
        <v>1</v>
      </c>
      <c r="FD130" s="471" t="s">
        <v>2707</v>
      </c>
      <c r="FG130" s="237">
        <v>285.90000000000003</v>
      </c>
      <c r="FH130" s="467">
        <v>0</v>
      </c>
      <c r="FJ130" s="471" t="s">
        <v>2709</v>
      </c>
      <c r="FM130" s="241">
        <v>478.2</v>
      </c>
      <c r="FN130" s="56">
        <v>3</v>
      </c>
      <c r="FP130" s="471" t="s">
        <v>2707</v>
      </c>
      <c r="FS130" s="237">
        <v>50.4</v>
      </c>
      <c r="FT130" s="467">
        <v>0</v>
      </c>
      <c r="FV130" s="471" t="s">
        <v>3617</v>
      </c>
      <c r="FY130" s="241">
        <v>448.2</v>
      </c>
      <c r="FZ130" s="56">
        <v>0</v>
      </c>
      <c r="GB130" s="471" t="s">
        <v>651</v>
      </c>
      <c r="GE130" s="237">
        <v>538.4</v>
      </c>
      <c r="GF130" s="467">
        <v>1</v>
      </c>
      <c r="GH130" s="471" t="s">
        <v>2709</v>
      </c>
      <c r="GK130" s="241">
        <v>485.85</v>
      </c>
      <c r="GL130" s="56">
        <v>3</v>
      </c>
      <c r="GN130" s="471" t="s">
        <v>3621</v>
      </c>
      <c r="GO130" s="369"/>
      <c r="GP130" s="369"/>
      <c r="GQ130" s="237">
        <v>276.79999999999995</v>
      </c>
      <c r="GR130" s="467">
        <v>0</v>
      </c>
      <c r="GS130" s="369"/>
      <c r="GT130" s="471" t="s">
        <v>1349</v>
      </c>
      <c r="GU130" s="369"/>
      <c r="GV130" s="369"/>
      <c r="GW130" s="241">
        <v>0</v>
      </c>
      <c r="GX130" s="56">
        <v>1</v>
      </c>
      <c r="GZ130" s="471" t="s">
        <v>3625</v>
      </c>
      <c r="HA130" s="369"/>
      <c r="HB130" s="369"/>
      <c r="HC130" s="237">
        <v>2306.9</v>
      </c>
      <c r="HD130" s="467">
        <v>0</v>
      </c>
      <c r="HF130" s="433" t="s">
        <v>667</v>
      </c>
      <c r="HI130" s="237">
        <v>1081.1500000000001</v>
      </c>
      <c r="HJ130" s="467">
        <v>3</v>
      </c>
    </row>
    <row r="131" spans="1:218" s="435" customFormat="1" ht="16.5">
      <c r="A131" s="433"/>
      <c r="D131" s="458"/>
      <c r="E131" s="424"/>
      <c r="M131" s="433"/>
      <c r="Y131" s="470" t="s">
        <v>159</v>
      </c>
      <c r="Z131" s="498" t="s">
        <v>3009</v>
      </c>
      <c r="AD131" s="476">
        <f>$AR$409</f>
        <v>40</v>
      </c>
      <c r="AE131" s="496">
        <f>$E$409</f>
        <v>10877.449999999999</v>
      </c>
      <c r="AH131" s="489"/>
      <c r="AI131" s="369"/>
      <c r="AJ131" s="369"/>
      <c r="AK131" s="237"/>
      <c r="AL131" s="467"/>
      <c r="AZ131" s="488"/>
      <c r="BC131" s="458"/>
      <c r="BD131" s="424"/>
      <c r="BF131" s="369"/>
      <c r="BI131" s="237"/>
      <c r="BJ131" s="467"/>
      <c r="BL131" s="369"/>
      <c r="BR131" s="369"/>
      <c r="BX131" s="369"/>
      <c r="CD131" s="369"/>
      <c r="CJ131" s="369"/>
      <c r="CP131" s="369"/>
      <c r="CV131" s="369"/>
      <c r="DB131" s="369"/>
      <c r="DH131" s="369"/>
      <c r="DN131" s="369"/>
      <c r="DT131" s="369"/>
      <c r="DU131" s="369"/>
      <c r="DV131" s="369"/>
      <c r="DW131" s="369"/>
      <c r="DX131" s="369"/>
      <c r="DY131" s="369"/>
      <c r="DZ131" s="369"/>
      <c r="EA131" s="369"/>
      <c r="EB131" s="369"/>
      <c r="EC131" s="369"/>
      <c r="ED131" s="369"/>
      <c r="EE131" s="369"/>
      <c r="EF131" s="369"/>
      <c r="EG131" s="369"/>
      <c r="EH131" s="369"/>
      <c r="EI131" s="369"/>
      <c r="EJ131" s="369"/>
      <c r="EK131" s="369"/>
      <c r="EL131" s="369"/>
      <c r="EM131" s="369"/>
      <c r="EN131" s="369"/>
      <c r="EO131" s="369"/>
      <c r="EP131" s="369"/>
      <c r="ER131" s="369"/>
      <c r="EX131" s="369"/>
      <c r="FD131" s="369"/>
      <c r="FJ131" s="369"/>
      <c r="FP131" s="369"/>
      <c r="FV131" s="369"/>
      <c r="GB131" s="369"/>
      <c r="GH131" s="369"/>
    </row>
    <row r="132" spans="1:218" s="435" customFormat="1" ht="16.5">
      <c r="D132" s="458"/>
      <c r="E132" s="424"/>
      <c r="Y132" s="470" t="s">
        <v>160</v>
      </c>
      <c r="Z132" s="498" t="s">
        <v>4022</v>
      </c>
      <c r="AD132" s="476">
        <f>$AR$414</f>
        <v>40</v>
      </c>
      <c r="AE132" s="496">
        <f>$E$414</f>
        <v>10732.400000000001</v>
      </c>
      <c r="AH132" s="489" t="s">
        <v>1349</v>
      </c>
      <c r="AI132" s="369"/>
      <c r="AJ132" s="369"/>
      <c r="AK132" s="237">
        <v>172.60000000000002</v>
      </c>
      <c r="AL132" s="467">
        <v>1</v>
      </c>
      <c r="AN132" s="469" t="s">
        <v>3627</v>
      </c>
      <c r="AQ132" s="237">
        <v>384.5</v>
      </c>
      <c r="AR132" s="467">
        <v>3</v>
      </c>
      <c r="AT132" s="471" t="s">
        <v>2700</v>
      </c>
      <c r="AW132" s="480">
        <v>115.1</v>
      </c>
      <c r="AX132" s="467">
        <v>0</v>
      </c>
      <c r="AZ132" s="471" t="s">
        <v>1667</v>
      </c>
      <c r="BC132" s="237">
        <v>3</v>
      </c>
      <c r="BD132" s="467">
        <v>0</v>
      </c>
      <c r="BF132" s="471" t="s">
        <v>2719</v>
      </c>
      <c r="BI132" s="237">
        <v>335.4</v>
      </c>
      <c r="BJ132" s="467">
        <v>1</v>
      </c>
      <c r="BL132" s="471" t="s">
        <v>2709</v>
      </c>
      <c r="BO132" s="237">
        <v>195.89999999999998</v>
      </c>
      <c r="BP132" s="467">
        <v>1</v>
      </c>
      <c r="BR132" s="471" t="s">
        <v>2208</v>
      </c>
      <c r="BU132" s="237">
        <v>34.900000000000006</v>
      </c>
      <c r="BV132" s="467">
        <v>0</v>
      </c>
      <c r="BX132" s="471" t="s">
        <v>682</v>
      </c>
      <c r="CA132" s="237">
        <v>186</v>
      </c>
      <c r="CB132" s="467">
        <v>0</v>
      </c>
      <c r="CD132" s="471" t="s">
        <v>142</v>
      </c>
      <c r="CG132" s="237">
        <v>106.89999999999999</v>
      </c>
      <c r="CH132" s="467">
        <v>2</v>
      </c>
      <c r="CJ132" s="471" t="s">
        <v>1667</v>
      </c>
      <c r="CM132" s="237">
        <v>249.2</v>
      </c>
      <c r="CN132" s="467">
        <v>0</v>
      </c>
      <c r="CP132" s="471" t="s">
        <v>667</v>
      </c>
      <c r="CS132" s="237">
        <v>307.70000000000005</v>
      </c>
      <c r="CT132" s="467">
        <v>1</v>
      </c>
      <c r="CV132" s="471" t="s">
        <v>633</v>
      </c>
      <c r="CY132" s="241">
        <v>790.0999999999998</v>
      </c>
      <c r="CZ132" s="56">
        <v>1</v>
      </c>
      <c r="DB132" s="471" t="s">
        <v>2208</v>
      </c>
      <c r="DE132" s="237">
        <v>36.100000000000009</v>
      </c>
      <c r="DF132" s="467">
        <v>3</v>
      </c>
      <c r="DH132" s="471" t="s">
        <v>633</v>
      </c>
      <c r="DK132" s="241">
        <v>0</v>
      </c>
      <c r="DL132" s="56">
        <v>1</v>
      </c>
      <c r="DN132" s="471" t="s">
        <v>2208</v>
      </c>
      <c r="DQ132" s="241">
        <v>366.09999999999997</v>
      </c>
      <c r="DR132" s="56">
        <v>0</v>
      </c>
      <c r="DT132" s="471" t="s">
        <v>3606</v>
      </c>
      <c r="DU132" s="369"/>
      <c r="DV132" s="369"/>
      <c r="DW132" s="237">
        <v>364.09999999999997</v>
      </c>
      <c r="DX132" s="467">
        <v>0</v>
      </c>
      <c r="DY132" s="369"/>
      <c r="DZ132" s="471" t="s">
        <v>667</v>
      </c>
      <c r="EA132" s="369"/>
      <c r="EB132" s="369"/>
      <c r="EC132" s="241">
        <v>185.1</v>
      </c>
      <c r="ED132" s="56">
        <v>0</v>
      </c>
      <c r="EE132" s="369"/>
      <c r="EF132" s="471" t="s">
        <v>31</v>
      </c>
      <c r="EG132" s="369"/>
      <c r="EH132" s="369"/>
      <c r="EI132" s="241">
        <v>324</v>
      </c>
      <c r="EJ132" s="56">
        <v>1</v>
      </c>
      <c r="EK132" s="369"/>
      <c r="EL132" s="471" t="s">
        <v>651</v>
      </c>
      <c r="EM132" s="369"/>
      <c r="EN132" s="369"/>
      <c r="EO132" s="241">
        <v>156</v>
      </c>
      <c r="EP132" s="56">
        <v>3</v>
      </c>
      <c r="ER132" s="471" t="s">
        <v>667</v>
      </c>
      <c r="EU132" s="237">
        <v>265.39999999999998</v>
      </c>
      <c r="EV132" s="467">
        <v>1</v>
      </c>
      <c r="EX132" s="471" t="s">
        <v>651</v>
      </c>
      <c r="FA132" s="241">
        <v>592.20000000000005</v>
      </c>
      <c r="FB132" s="56">
        <v>2</v>
      </c>
      <c r="FD132" s="471" t="s">
        <v>3627</v>
      </c>
      <c r="FG132" s="237">
        <v>454.09999999999997</v>
      </c>
      <c r="FH132" s="467">
        <v>3</v>
      </c>
      <c r="FJ132" s="471" t="s">
        <v>2707</v>
      </c>
      <c r="FM132" s="241">
        <v>572.6</v>
      </c>
      <c r="FN132" s="56">
        <v>1</v>
      </c>
      <c r="FP132" s="471" t="s">
        <v>1667</v>
      </c>
      <c r="FS132" s="237">
        <v>76</v>
      </c>
      <c r="FT132" s="467">
        <v>0</v>
      </c>
      <c r="FV132" s="471" t="s">
        <v>142</v>
      </c>
      <c r="FY132" s="241">
        <v>601.29999999999995</v>
      </c>
      <c r="FZ132" s="56">
        <v>2</v>
      </c>
      <c r="GB132" s="471" t="s">
        <v>668</v>
      </c>
      <c r="GE132" s="237">
        <v>449</v>
      </c>
      <c r="GF132" s="467">
        <v>0</v>
      </c>
      <c r="GH132" s="471" t="s">
        <v>2196</v>
      </c>
      <c r="GK132" s="241">
        <v>434.5</v>
      </c>
      <c r="GL132" s="56">
        <v>0</v>
      </c>
      <c r="GN132" s="471" t="s">
        <v>2724</v>
      </c>
      <c r="GO132" s="369"/>
      <c r="GP132" s="369"/>
      <c r="GQ132" s="237">
        <v>344.20000000000005</v>
      </c>
      <c r="GR132" s="467">
        <v>3</v>
      </c>
      <c r="GT132" s="471" t="s">
        <v>651</v>
      </c>
      <c r="GU132" s="369"/>
      <c r="GV132" s="369"/>
      <c r="GW132" s="241">
        <v>0</v>
      </c>
      <c r="GX132" s="56">
        <v>0</v>
      </c>
      <c r="GZ132" s="471" t="s">
        <v>3628</v>
      </c>
      <c r="HA132" s="369"/>
      <c r="HB132" s="369"/>
      <c r="HC132" s="237">
        <v>1995.3</v>
      </c>
      <c r="HD132" s="467">
        <v>0</v>
      </c>
      <c r="HF132" s="433" t="s">
        <v>1343</v>
      </c>
      <c r="HI132" s="237">
        <v>985.39999999999986</v>
      </c>
      <c r="HJ132" s="467">
        <v>3</v>
      </c>
    </row>
    <row r="133" spans="1:218" s="435" customFormat="1" ht="16.5">
      <c r="D133" s="458"/>
      <c r="E133" s="424"/>
      <c r="Y133" s="470" t="s">
        <v>161</v>
      </c>
      <c r="Z133" s="498" t="s">
        <v>4029</v>
      </c>
      <c r="AD133" s="476">
        <f>$AR$433</f>
        <v>39</v>
      </c>
      <c r="AE133" s="496">
        <f>$E$433</f>
        <v>11122.449999999997</v>
      </c>
      <c r="AH133" s="489" t="s">
        <v>682</v>
      </c>
      <c r="AI133" s="369"/>
      <c r="AJ133" s="369"/>
      <c r="AK133" s="237">
        <v>209</v>
      </c>
      <c r="AL133" s="467">
        <v>2</v>
      </c>
      <c r="AN133" s="469" t="s">
        <v>1665</v>
      </c>
      <c r="AQ133" s="237">
        <v>32.4</v>
      </c>
      <c r="AR133" s="467">
        <v>0</v>
      </c>
      <c r="AT133" s="471" t="s">
        <v>1344</v>
      </c>
      <c r="AW133" s="480">
        <v>167.8</v>
      </c>
      <c r="AX133" s="467">
        <v>3</v>
      </c>
      <c r="AZ133" s="471" t="s">
        <v>2709</v>
      </c>
      <c r="BC133" s="237">
        <v>59.599999999999994</v>
      </c>
      <c r="BD133" s="467">
        <v>3</v>
      </c>
      <c r="BF133" s="471" t="s">
        <v>2707</v>
      </c>
      <c r="BI133" s="237">
        <v>409.30000000000007</v>
      </c>
      <c r="BJ133" s="467">
        <v>2</v>
      </c>
      <c r="BL133" s="471" t="s">
        <v>667</v>
      </c>
      <c r="BO133" s="237">
        <v>204.29999999999998</v>
      </c>
      <c r="BP133" s="467">
        <v>2</v>
      </c>
      <c r="BR133" s="471" t="s">
        <v>2196</v>
      </c>
      <c r="BU133" s="237">
        <v>84.399999999999991</v>
      </c>
      <c r="BV133" s="467">
        <v>3</v>
      </c>
      <c r="BX133" s="471" t="s">
        <v>1343</v>
      </c>
      <c r="CA133" s="237">
        <v>275.5</v>
      </c>
      <c r="CB133" s="467">
        <v>3</v>
      </c>
      <c r="CD133" s="471" t="s">
        <v>633</v>
      </c>
      <c r="CG133" s="237">
        <v>94.5</v>
      </c>
      <c r="CH133" s="467">
        <v>1</v>
      </c>
      <c r="CJ133" s="471" t="s">
        <v>1657</v>
      </c>
      <c r="CM133" s="237">
        <v>516.29999999999995</v>
      </c>
      <c r="CN133" s="467">
        <v>3</v>
      </c>
      <c r="CP133" s="471" t="s">
        <v>1344</v>
      </c>
      <c r="CS133" s="237">
        <v>371.99999999999994</v>
      </c>
      <c r="CT133" s="467">
        <v>2</v>
      </c>
      <c r="CV133" s="471" t="s">
        <v>651</v>
      </c>
      <c r="CY133" s="241">
        <v>808.4</v>
      </c>
      <c r="CZ133" s="56">
        <v>2</v>
      </c>
      <c r="DB133" s="471" t="s">
        <v>31</v>
      </c>
      <c r="DE133" s="237">
        <v>0</v>
      </c>
      <c r="DF133" s="467">
        <v>0</v>
      </c>
      <c r="DH133" s="471" t="s">
        <v>1658</v>
      </c>
      <c r="DK133" s="241">
        <v>0</v>
      </c>
      <c r="DL133" s="56">
        <v>1</v>
      </c>
      <c r="DN133" s="471" t="s">
        <v>1344</v>
      </c>
      <c r="DQ133" s="241">
        <v>523.1</v>
      </c>
      <c r="DR133" s="56">
        <v>3</v>
      </c>
      <c r="DT133" s="471" t="s">
        <v>21</v>
      </c>
      <c r="DU133" s="369"/>
      <c r="DV133" s="369"/>
      <c r="DW133" s="237">
        <v>1007.2999999999998</v>
      </c>
      <c r="DX133" s="467">
        <v>3</v>
      </c>
      <c r="DY133" s="369"/>
      <c r="DZ133" s="471" t="s">
        <v>2724</v>
      </c>
      <c r="EA133" s="369"/>
      <c r="EB133" s="369"/>
      <c r="EC133" s="241">
        <v>252.5</v>
      </c>
      <c r="ED133" s="56">
        <v>3</v>
      </c>
      <c r="EE133" s="369"/>
      <c r="EF133" s="471" t="s">
        <v>1343</v>
      </c>
      <c r="EG133" s="369"/>
      <c r="EH133" s="369"/>
      <c r="EI133" s="241">
        <v>398.7</v>
      </c>
      <c r="EJ133" s="56">
        <v>2</v>
      </c>
      <c r="EK133" s="369"/>
      <c r="EL133" s="471" t="s">
        <v>1344</v>
      </c>
      <c r="EM133" s="369"/>
      <c r="EN133" s="369"/>
      <c r="EO133" s="241">
        <v>114.1</v>
      </c>
      <c r="EP133" s="56">
        <v>0</v>
      </c>
      <c r="ER133" s="471" t="s">
        <v>1349</v>
      </c>
      <c r="EU133" s="237">
        <v>280.89999999999998</v>
      </c>
      <c r="EV133" s="467">
        <v>2</v>
      </c>
      <c r="EX133" s="471" t="s">
        <v>3627</v>
      </c>
      <c r="FA133" s="241">
        <v>498.2</v>
      </c>
      <c r="FB133" s="56">
        <v>1</v>
      </c>
      <c r="FD133" s="471" t="s">
        <v>1343</v>
      </c>
      <c r="FG133" s="237">
        <v>204.5</v>
      </c>
      <c r="FH133" s="467">
        <v>0</v>
      </c>
      <c r="FJ133" s="471" t="s">
        <v>2700</v>
      </c>
      <c r="FM133" s="241">
        <v>583.5</v>
      </c>
      <c r="FN133" s="56">
        <v>2</v>
      </c>
      <c r="FP133" s="471" t="s">
        <v>651</v>
      </c>
      <c r="FS133" s="237">
        <v>111.5</v>
      </c>
      <c r="FT133" s="467">
        <v>3</v>
      </c>
      <c r="FV133" s="471" t="s">
        <v>1349</v>
      </c>
      <c r="FY133" s="241">
        <v>485.3</v>
      </c>
      <c r="FZ133" s="56">
        <v>1</v>
      </c>
      <c r="GB133" s="471" t="s">
        <v>2196</v>
      </c>
      <c r="GE133" s="237">
        <v>664</v>
      </c>
      <c r="GF133" s="467">
        <v>3</v>
      </c>
      <c r="GH133" s="471" t="s">
        <v>31</v>
      </c>
      <c r="GK133" s="241">
        <v>582.04999999999995</v>
      </c>
      <c r="GL133" s="56">
        <v>3</v>
      </c>
      <c r="GN133" s="471" t="s">
        <v>2702</v>
      </c>
      <c r="GO133" s="369"/>
      <c r="GP133" s="369"/>
      <c r="GQ133" s="237">
        <v>201</v>
      </c>
      <c r="GR133" s="467">
        <v>0</v>
      </c>
      <c r="GT133" s="471" t="s">
        <v>3617</v>
      </c>
      <c r="GU133" s="369"/>
      <c r="GV133" s="369"/>
      <c r="GW133" s="241">
        <v>105.4</v>
      </c>
      <c r="GX133" s="56">
        <v>3</v>
      </c>
      <c r="GZ133" s="471" t="s">
        <v>2192</v>
      </c>
      <c r="HA133" s="369"/>
      <c r="HB133" s="369"/>
      <c r="HC133" s="237">
        <v>3446.85</v>
      </c>
      <c r="HD133" s="467">
        <v>3</v>
      </c>
      <c r="HF133" s="433" t="s">
        <v>2208</v>
      </c>
      <c r="HI133" s="237">
        <v>706.09999999999991</v>
      </c>
      <c r="HJ133" s="467">
        <v>0</v>
      </c>
    </row>
    <row r="134" spans="1:218" s="435" customFormat="1" ht="16.5">
      <c r="D134" s="458"/>
      <c r="E134" s="424"/>
      <c r="Y134" s="470" t="s">
        <v>163</v>
      </c>
      <c r="Z134" s="498" t="s">
        <v>1777</v>
      </c>
      <c r="AD134" s="476">
        <f>$AR$356</f>
        <v>38</v>
      </c>
      <c r="AE134" s="496">
        <f>$E$356</f>
        <v>11046.349999999999</v>
      </c>
      <c r="AH134" s="489"/>
      <c r="AI134" s="369"/>
      <c r="AJ134" s="369"/>
      <c r="AK134" s="237"/>
      <c r="AL134" s="467"/>
      <c r="AN134" s="469"/>
      <c r="AQ134" s="237"/>
      <c r="AR134" s="467"/>
      <c r="AT134" s="471"/>
      <c r="AW134" s="480"/>
      <c r="AX134" s="467"/>
      <c r="AZ134" s="471"/>
      <c r="BC134" s="237"/>
      <c r="BD134" s="467"/>
      <c r="BF134" s="471"/>
      <c r="BI134" s="237"/>
      <c r="BJ134" s="467"/>
      <c r="BL134" s="471"/>
      <c r="BO134" s="237"/>
      <c r="BP134" s="467"/>
      <c r="BR134" s="471"/>
      <c r="BU134" s="237"/>
      <c r="BV134" s="467"/>
      <c r="BX134" s="471"/>
      <c r="CA134" s="237"/>
      <c r="CB134" s="467"/>
      <c r="CD134" s="471"/>
      <c r="CG134" s="237"/>
      <c r="CH134" s="467"/>
      <c r="CJ134" s="471"/>
      <c r="CM134" s="237"/>
      <c r="CN134" s="467"/>
      <c r="CP134" s="471"/>
      <c r="CS134" s="237"/>
      <c r="CT134" s="467"/>
      <c r="CV134" s="471"/>
      <c r="CY134" s="241"/>
      <c r="CZ134" s="56"/>
      <c r="DB134" s="471"/>
      <c r="DE134" s="237"/>
      <c r="DF134" s="467"/>
      <c r="DH134" s="471"/>
      <c r="DK134" s="241"/>
      <c r="DL134" s="56"/>
      <c r="DN134" s="471"/>
      <c r="DQ134" s="241"/>
      <c r="DR134" s="56"/>
      <c r="DT134" s="471"/>
      <c r="DU134" s="369"/>
      <c r="DV134" s="369"/>
      <c r="DW134" s="237"/>
      <c r="DX134" s="467"/>
      <c r="DY134" s="369"/>
      <c r="DZ134" s="471"/>
      <c r="EA134" s="369"/>
      <c r="EB134" s="369"/>
      <c r="EC134" s="241"/>
      <c r="ED134" s="56"/>
      <c r="EE134" s="369"/>
      <c r="EF134" s="471"/>
      <c r="EG134" s="369"/>
      <c r="EH134" s="369"/>
      <c r="EI134" s="241"/>
      <c r="EJ134" s="56"/>
      <c r="EK134" s="369"/>
      <c r="EL134" s="471"/>
      <c r="EM134" s="369"/>
      <c r="EN134" s="369"/>
      <c r="EO134" s="241"/>
      <c r="EP134" s="56"/>
      <c r="ER134" s="471"/>
      <c r="EU134" s="237"/>
      <c r="EV134" s="467"/>
      <c r="EX134" s="471"/>
      <c r="FA134" s="241"/>
      <c r="FB134" s="56"/>
      <c r="FD134" s="471"/>
      <c r="FG134" s="237"/>
      <c r="FH134" s="467"/>
      <c r="FJ134" s="471"/>
      <c r="FM134" s="241"/>
      <c r="FN134" s="56"/>
      <c r="FP134" s="471"/>
      <c r="FS134" s="237"/>
      <c r="FT134" s="467"/>
      <c r="FV134" s="471"/>
      <c r="FY134" s="241"/>
      <c r="FZ134" s="56"/>
      <c r="GB134" s="471"/>
      <c r="GE134" s="237"/>
      <c r="GF134" s="467"/>
      <c r="GH134" s="471"/>
      <c r="GK134" s="241"/>
      <c r="GL134" s="56"/>
      <c r="GN134" s="471"/>
      <c r="GO134" s="369"/>
      <c r="GP134" s="369"/>
      <c r="GQ134" s="237"/>
      <c r="GR134" s="467"/>
      <c r="GT134" s="471"/>
      <c r="GU134" s="369"/>
      <c r="GV134" s="369"/>
      <c r="GW134" s="241"/>
      <c r="GX134" s="56"/>
      <c r="GZ134" s="471"/>
      <c r="HA134" s="369"/>
      <c r="HB134" s="369"/>
      <c r="HC134" s="237"/>
      <c r="HD134" s="467"/>
      <c r="HF134" s="433"/>
      <c r="HI134" s="237"/>
      <c r="HJ134" s="467"/>
    </row>
    <row r="135" spans="1:218" s="435" customFormat="1" ht="16.5">
      <c r="D135" s="458"/>
      <c r="E135" s="424"/>
      <c r="Y135" s="470" t="s">
        <v>274</v>
      </c>
      <c r="Z135" s="498" t="s">
        <v>2266</v>
      </c>
      <c r="AD135" s="476">
        <f>$AR$399</f>
        <v>36</v>
      </c>
      <c r="AE135" s="496">
        <f>$E$399</f>
        <v>11811.050000000003</v>
      </c>
      <c r="AH135" s="489" t="s">
        <v>2719</v>
      </c>
      <c r="AI135" s="369"/>
      <c r="AJ135" s="369"/>
      <c r="AK135" s="237">
        <v>313</v>
      </c>
      <c r="AL135" s="467">
        <v>0</v>
      </c>
      <c r="AN135" s="469" t="s">
        <v>1344</v>
      </c>
      <c r="AQ135" s="237">
        <v>291.39999999999998</v>
      </c>
      <c r="AR135" s="467">
        <v>2</v>
      </c>
      <c r="AT135" s="471" t="s">
        <v>668</v>
      </c>
      <c r="AW135" s="480">
        <v>36.799999999999997</v>
      </c>
      <c r="AX135" s="467">
        <v>0</v>
      </c>
      <c r="AZ135" s="471" t="s">
        <v>633</v>
      </c>
      <c r="BC135" s="237">
        <v>142.4</v>
      </c>
      <c r="BD135" s="467">
        <v>3</v>
      </c>
      <c r="BF135" s="471" t="s">
        <v>668</v>
      </c>
      <c r="BI135" s="237">
        <v>528.40000000000009</v>
      </c>
      <c r="BJ135" s="467">
        <v>3</v>
      </c>
      <c r="BL135" s="471" t="s">
        <v>155</v>
      </c>
      <c r="BO135" s="237">
        <v>275.24999999999994</v>
      </c>
      <c r="BP135" s="467">
        <v>2</v>
      </c>
      <c r="BR135" s="471" t="s">
        <v>2719</v>
      </c>
      <c r="BU135" s="237">
        <v>4.4000000000000004</v>
      </c>
      <c r="BV135" s="467">
        <v>0</v>
      </c>
      <c r="BX135" s="471" t="s">
        <v>2707</v>
      </c>
      <c r="CA135" s="237">
        <v>265.3</v>
      </c>
      <c r="CB135" s="467">
        <v>3</v>
      </c>
      <c r="CD135" s="471" t="s">
        <v>3628</v>
      </c>
      <c r="CG135" s="237">
        <v>175</v>
      </c>
      <c r="CH135" s="467">
        <v>3</v>
      </c>
      <c r="CJ135" s="471" t="s">
        <v>2194</v>
      </c>
      <c r="CM135" s="237">
        <v>274.50000000000006</v>
      </c>
      <c r="CN135" s="467">
        <v>2</v>
      </c>
      <c r="CP135" s="471" t="s">
        <v>3624</v>
      </c>
      <c r="CS135" s="237">
        <v>362.4</v>
      </c>
      <c r="CT135" s="467">
        <v>0</v>
      </c>
      <c r="CV135" s="471" t="s">
        <v>3606</v>
      </c>
      <c r="CY135" s="241">
        <v>728.4</v>
      </c>
      <c r="CZ135" s="56">
        <v>0</v>
      </c>
      <c r="DB135" s="471" t="s">
        <v>3606</v>
      </c>
      <c r="DE135" s="237">
        <v>42</v>
      </c>
      <c r="DF135" s="467">
        <v>3</v>
      </c>
      <c r="DH135" s="471" t="s">
        <v>1667</v>
      </c>
      <c r="DK135" s="241">
        <v>0</v>
      </c>
      <c r="DL135" s="56">
        <v>0</v>
      </c>
      <c r="DN135" s="471" t="s">
        <v>2702</v>
      </c>
      <c r="DQ135" s="241">
        <v>620.79999999999995</v>
      </c>
      <c r="DR135" s="56">
        <v>2</v>
      </c>
      <c r="DT135" s="471" t="s">
        <v>2700</v>
      </c>
      <c r="DU135" s="369"/>
      <c r="DV135" s="369"/>
      <c r="DW135" s="237">
        <v>776.10000000000014</v>
      </c>
      <c r="DX135" s="467">
        <v>3</v>
      </c>
      <c r="DY135" s="369"/>
      <c r="DZ135" s="471" t="s">
        <v>3628</v>
      </c>
      <c r="EA135" s="369"/>
      <c r="EB135" s="369"/>
      <c r="EC135" s="241">
        <v>140</v>
      </c>
      <c r="ED135" s="56">
        <v>0</v>
      </c>
      <c r="EE135" s="369"/>
      <c r="EF135" s="471" t="s">
        <v>1344</v>
      </c>
      <c r="EG135" s="369"/>
      <c r="EH135" s="369"/>
      <c r="EI135" s="241">
        <v>276.7</v>
      </c>
      <c r="EJ135" s="56">
        <v>0</v>
      </c>
      <c r="EK135" s="369"/>
      <c r="EL135" s="471" t="s">
        <v>682</v>
      </c>
      <c r="EM135" s="369"/>
      <c r="EN135" s="369"/>
      <c r="EO135" s="241">
        <v>49.500000000000007</v>
      </c>
      <c r="EP135" s="56">
        <v>0</v>
      </c>
      <c r="ER135" s="471" t="s">
        <v>155</v>
      </c>
      <c r="EU135" s="237">
        <v>276.60000000000002</v>
      </c>
      <c r="EV135" s="467">
        <v>2</v>
      </c>
      <c r="EX135" s="471" t="s">
        <v>142</v>
      </c>
      <c r="FA135" s="241">
        <v>554.75</v>
      </c>
      <c r="FB135" s="56">
        <v>3</v>
      </c>
      <c r="FD135" s="471" t="s">
        <v>3606</v>
      </c>
      <c r="FG135" s="237">
        <v>404.2</v>
      </c>
      <c r="FH135" s="467">
        <v>3</v>
      </c>
      <c r="FJ135" s="471" t="s">
        <v>2208</v>
      </c>
      <c r="FM135" s="241">
        <v>511.2</v>
      </c>
      <c r="FN135" s="56">
        <v>1</v>
      </c>
      <c r="FP135" s="471" t="s">
        <v>1665</v>
      </c>
      <c r="FS135" s="237">
        <v>6.5</v>
      </c>
      <c r="FT135" s="467">
        <v>0</v>
      </c>
      <c r="FV135" s="471" t="s">
        <v>633</v>
      </c>
      <c r="FY135" s="241">
        <v>539.69999999999993</v>
      </c>
      <c r="FZ135" s="56">
        <v>2</v>
      </c>
      <c r="GB135" s="471" t="s">
        <v>2724</v>
      </c>
      <c r="GE135" s="237">
        <v>251.20000000000002</v>
      </c>
      <c r="GF135" s="467">
        <v>0</v>
      </c>
      <c r="GH135" s="471" t="s">
        <v>3621</v>
      </c>
      <c r="GK135" s="241">
        <v>306.3</v>
      </c>
      <c r="GL135" s="56">
        <v>0</v>
      </c>
      <c r="GN135" s="471" t="s">
        <v>31</v>
      </c>
      <c r="GO135" s="369"/>
      <c r="GP135" s="369"/>
      <c r="GQ135" s="237">
        <v>968.7</v>
      </c>
      <c r="GR135" s="467">
        <v>3</v>
      </c>
      <c r="GT135" s="471" t="s">
        <v>633</v>
      </c>
      <c r="GU135" s="369"/>
      <c r="GV135" s="369"/>
      <c r="GW135" s="241">
        <v>168</v>
      </c>
      <c r="GX135" s="56">
        <v>3</v>
      </c>
      <c r="GZ135" s="471" t="s">
        <v>1344</v>
      </c>
      <c r="HA135" s="369"/>
      <c r="HB135" s="369"/>
      <c r="HC135" s="237">
        <v>3024.2</v>
      </c>
      <c r="HD135" s="467">
        <v>3</v>
      </c>
      <c r="HF135" s="433" t="s">
        <v>1658</v>
      </c>
      <c r="HI135" s="237">
        <v>963.99999999999989</v>
      </c>
      <c r="HJ135" s="467">
        <v>2</v>
      </c>
    </row>
    <row r="136" spans="1:218" s="435" customFormat="1" ht="16.5">
      <c r="D136" s="458"/>
      <c r="E136" s="424"/>
      <c r="Y136" s="470" t="s">
        <v>275</v>
      </c>
      <c r="Z136" s="498" t="s">
        <v>3973</v>
      </c>
      <c r="AD136" s="476">
        <f>$AR$345</f>
        <v>36</v>
      </c>
      <c r="AE136" s="496">
        <f>$E$345</f>
        <v>8525.6999999999989</v>
      </c>
      <c r="AH136" s="489" t="s">
        <v>1343</v>
      </c>
      <c r="AI136" s="369"/>
      <c r="AJ136" s="369"/>
      <c r="AK136" s="237">
        <v>424.29999999999995</v>
      </c>
      <c r="AL136" s="467">
        <v>3</v>
      </c>
      <c r="AN136" s="469" t="s">
        <v>31</v>
      </c>
      <c r="AQ136" s="237">
        <v>260.5</v>
      </c>
      <c r="AR136" s="467">
        <v>1</v>
      </c>
      <c r="AT136" s="471" t="s">
        <v>3627</v>
      </c>
      <c r="AW136" s="480">
        <v>59.2</v>
      </c>
      <c r="AX136" s="467">
        <v>3</v>
      </c>
      <c r="AZ136" s="471" t="s">
        <v>667</v>
      </c>
      <c r="BC136" s="237">
        <v>107.6</v>
      </c>
      <c r="BD136" s="467">
        <v>0</v>
      </c>
      <c r="BF136" s="471" t="s">
        <v>3606</v>
      </c>
      <c r="BI136" s="237">
        <v>327.25</v>
      </c>
      <c r="BJ136" s="467">
        <v>0</v>
      </c>
      <c r="BL136" s="471" t="s">
        <v>21</v>
      </c>
      <c r="BO136" s="237">
        <v>251.1</v>
      </c>
      <c r="BP136" s="467">
        <v>1</v>
      </c>
      <c r="BR136" s="471" t="s">
        <v>3625</v>
      </c>
      <c r="BU136" s="237">
        <v>69.799999999999983</v>
      </c>
      <c r="BV136" s="467">
        <v>3</v>
      </c>
      <c r="BX136" s="471" t="s">
        <v>1658</v>
      </c>
      <c r="CA136" s="237">
        <v>166.3</v>
      </c>
      <c r="CB136" s="467">
        <v>0</v>
      </c>
      <c r="CD136" s="471" t="s">
        <v>2196</v>
      </c>
      <c r="CG136" s="237">
        <v>118.9</v>
      </c>
      <c r="CH136" s="467">
        <v>0</v>
      </c>
      <c r="CJ136" s="471" t="s">
        <v>651</v>
      </c>
      <c r="CM136" s="237">
        <v>235.7</v>
      </c>
      <c r="CN136" s="467">
        <v>1</v>
      </c>
      <c r="CP136" s="471" t="s">
        <v>3606</v>
      </c>
      <c r="CS136" s="237">
        <v>757.69999999999993</v>
      </c>
      <c r="CT136" s="467">
        <v>3</v>
      </c>
      <c r="CV136" s="471" t="s">
        <v>2192</v>
      </c>
      <c r="CY136" s="241">
        <v>916.50000000000011</v>
      </c>
      <c r="CZ136" s="56">
        <v>3</v>
      </c>
      <c r="DB136" s="471" t="s">
        <v>1667</v>
      </c>
      <c r="DE136" s="237">
        <v>16.900000000000002</v>
      </c>
      <c r="DF136" s="467">
        <v>0</v>
      </c>
      <c r="DH136" s="471" t="s">
        <v>2192</v>
      </c>
      <c r="DK136" s="241">
        <v>27.500000000000004</v>
      </c>
      <c r="DL136" s="56">
        <v>3</v>
      </c>
      <c r="DN136" s="471" t="s">
        <v>633</v>
      </c>
      <c r="DQ136" s="241">
        <v>585.20000000000005</v>
      </c>
      <c r="DR136" s="56">
        <v>1</v>
      </c>
      <c r="DT136" s="471" t="s">
        <v>3628</v>
      </c>
      <c r="DU136" s="369"/>
      <c r="DV136" s="369"/>
      <c r="DW136" s="237">
        <v>385.40000000000003</v>
      </c>
      <c r="DX136" s="467">
        <v>0</v>
      </c>
      <c r="DY136" s="369"/>
      <c r="DZ136" s="471" t="s">
        <v>1344</v>
      </c>
      <c r="EA136" s="369"/>
      <c r="EB136" s="369"/>
      <c r="EC136" s="241">
        <v>188.1</v>
      </c>
      <c r="ED136" s="56">
        <v>3</v>
      </c>
      <c r="EE136" s="369"/>
      <c r="EF136" s="471" t="s">
        <v>2719</v>
      </c>
      <c r="EG136" s="369"/>
      <c r="EH136" s="369"/>
      <c r="EI136" s="241">
        <v>669.3</v>
      </c>
      <c r="EJ136" s="56">
        <v>3</v>
      </c>
      <c r="EK136" s="369"/>
      <c r="EL136" s="471" t="s">
        <v>155</v>
      </c>
      <c r="EM136" s="369"/>
      <c r="EN136" s="369"/>
      <c r="EO136" s="241">
        <v>313</v>
      </c>
      <c r="EP136" s="56">
        <v>3</v>
      </c>
      <c r="ER136" s="471" t="s">
        <v>3625</v>
      </c>
      <c r="EU136" s="237">
        <v>243.1</v>
      </c>
      <c r="EV136" s="467">
        <v>1</v>
      </c>
      <c r="EX136" s="471" t="s">
        <v>1667</v>
      </c>
      <c r="FA136" s="241">
        <v>380.5</v>
      </c>
      <c r="FB136" s="56">
        <v>0</v>
      </c>
      <c r="FD136" s="471" t="s">
        <v>2719</v>
      </c>
      <c r="FG136" s="237">
        <v>0</v>
      </c>
      <c r="FH136" s="467">
        <v>0</v>
      </c>
      <c r="FJ136" s="471" t="s">
        <v>21</v>
      </c>
      <c r="FM136" s="241">
        <v>531.70000000000005</v>
      </c>
      <c r="FN136" s="56">
        <v>2</v>
      </c>
      <c r="FP136" s="471" t="s">
        <v>2194</v>
      </c>
      <c r="FS136" s="237">
        <v>125.5</v>
      </c>
      <c r="FT136" s="467">
        <v>3</v>
      </c>
      <c r="FV136" s="471" t="s">
        <v>2709</v>
      </c>
      <c r="FY136" s="241">
        <v>469.4</v>
      </c>
      <c r="FZ136" s="56">
        <v>1</v>
      </c>
      <c r="GB136" s="471" t="s">
        <v>1343</v>
      </c>
      <c r="GE136" s="237">
        <v>526.1</v>
      </c>
      <c r="GF136" s="467">
        <v>3</v>
      </c>
      <c r="GH136" s="471" t="s">
        <v>1344</v>
      </c>
      <c r="GK136" s="241">
        <v>416.4</v>
      </c>
      <c r="GL136" s="56">
        <v>3</v>
      </c>
      <c r="GN136" s="471" t="s">
        <v>633</v>
      </c>
      <c r="GO136" s="369"/>
      <c r="GP136" s="369"/>
      <c r="GQ136" s="237">
        <v>496.09999999999997</v>
      </c>
      <c r="GR136" s="467">
        <v>0</v>
      </c>
      <c r="GT136" s="471" t="s">
        <v>2700</v>
      </c>
      <c r="GU136" s="369"/>
      <c r="GV136" s="369"/>
      <c r="GW136" s="241">
        <v>121.80000000000001</v>
      </c>
      <c r="GX136" s="56">
        <v>0</v>
      </c>
      <c r="GZ136" s="471" t="s">
        <v>633</v>
      </c>
      <c r="HA136" s="369"/>
      <c r="HB136" s="369"/>
      <c r="HC136" s="237">
        <v>2205.2000000000003</v>
      </c>
      <c r="HD136" s="467">
        <v>0</v>
      </c>
      <c r="HF136" s="433" t="s">
        <v>3617</v>
      </c>
      <c r="HI136" s="237">
        <v>934.55000000000018</v>
      </c>
      <c r="HJ136" s="467">
        <v>1</v>
      </c>
    </row>
    <row r="137" spans="1:218" s="435" customFormat="1" ht="16.5">
      <c r="D137" s="458"/>
      <c r="E137" s="424"/>
      <c r="Y137" s="470" t="s">
        <v>276</v>
      </c>
      <c r="Z137" s="498" t="s">
        <v>4040</v>
      </c>
      <c r="AD137" s="476">
        <f>$AR$448</f>
        <v>31</v>
      </c>
      <c r="AE137" s="496">
        <f>$E$448</f>
        <v>10788.650000000001</v>
      </c>
      <c r="AH137" s="489"/>
      <c r="AI137" s="369"/>
      <c r="AJ137" s="369"/>
      <c r="AK137" s="237"/>
      <c r="AL137" s="467"/>
      <c r="AN137" s="469"/>
      <c r="AQ137" s="237"/>
      <c r="AR137" s="467"/>
      <c r="AT137" s="471"/>
      <c r="AW137" s="480"/>
      <c r="AX137" s="467"/>
      <c r="AZ137" s="369"/>
      <c r="BC137" s="237"/>
      <c r="BD137" s="467"/>
      <c r="BF137" s="471"/>
      <c r="BI137" s="237"/>
      <c r="BJ137" s="467"/>
      <c r="BL137" s="471"/>
      <c r="BO137" s="237"/>
      <c r="BP137" s="467"/>
      <c r="BR137" s="471"/>
      <c r="BU137" s="237"/>
      <c r="BV137" s="467"/>
      <c r="BX137" s="471"/>
      <c r="CA137" s="237"/>
      <c r="CB137" s="467"/>
      <c r="CD137" s="471"/>
      <c r="CG137" s="237"/>
      <c r="CH137" s="467"/>
      <c r="CJ137" s="471"/>
      <c r="CM137" s="237"/>
      <c r="CN137" s="467"/>
      <c r="CP137" s="471"/>
      <c r="CS137" s="237"/>
      <c r="CT137" s="467"/>
      <c r="CV137" s="471"/>
      <c r="CY137" s="241"/>
      <c r="CZ137" s="56"/>
      <c r="DB137" s="471"/>
      <c r="DE137" s="237"/>
      <c r="DF137" s="467"/>
      <c r="DH137" s="471"/>
      <c r="DK137" s="241"/>
      <c r="DL137" s="56"/>
      <c r="DN137" s="471"/>
      <c r="DQ137" s="241"/>
      <c r="DR137" s="56"/>
      <c r="DT137" s="471"/>
      <c r="DU137" s="369"/>
      <c r="DV137" s="369"/>
      <c r="DW137" s="237"/>
      <c r="DX137" s="467"/>
      <c r="DY137" s="369"/>
      <c r="DZ137" s="471"/>
      <c r="EA137" s="369"/>
      <c r="EB137" s="369"/>
      <c r="EC137" s="241"/>
      <c r="ED137" s="56"/>
      <c r="EE137" s="369"/>
      <c r="EF137" s="471"/>
      <c r="EG137" s="369"/>
      <c r="EH137" s="369"/>
      <c r="EI137" s="241"/>
      <c r="EJ137" s="56"/>
      <c r="EK137" s="369"/>
      <c r="EL137" s="471"/>
      <c r="EM137" s="369"/>
      <c r="EN137" s="369"/>
      <c r="EO137" s="241"/>
      <c r="EP137" s="56"/>
      <c r="ER137" s="471"/>
      <c r="EU137" s="237"/>
      <c r="EV137" s="467"/>
      <c r="EX137" s="471"/>
      <c r="FA137" s="241"/>
      <c r="FB137" s="56"/>
      <c r="FD137" s="471"/>
      <c r="FG137" s="237"/>
      <c r="FH137" s="467"/>
      <c r="FJ137" s="471"/>
      <c r="FM137" s="241"/>
      <c r="FN137" s="56"/>
      <c r="FP137" s="471"/>
      <c r="FS137" s="237"/>
      <c r="FT137" s="467"/>
      <c r="FV137" s="471"/>
      <c r="FY137" s="241"/>
      <c r="FZ137" s="56"/>
      <c r="GB137" s="471"/>
      <c r="GE137" s="237"/>
      <c r="GF137" s="467"/>
      <c r="GH137" s="471"/>
      <c r="GK137" s="241"/>
      <c r="GL137" s="56"/>
      <c r="GN137" s="471"/>
      <c r="GO137" s="369"/>
      <c r="GP137" s="369"/>
      <c r="GQ137" s="237"/>
      <c r="GR137" s="467"/>
      <c r="GT137" s="471"/>
      <c r="GU137" s="369"/>
      <c r="GV137" s="369"/>
      <c r="GW137" s="241"/>
      <c r="GX137" s="56"/>
      <c r="GZ137" s="471"/>
      <c r="HA137" s="369"/>
      <c r="HB137" s="369"/>
      <c r="HC137" s="237"/>
      <c r="HD137" s="467"/>
      <c r="HF137" s="433"/>
      <c r="HI137" s="237"/>
      <c r="HJ137" s="467"/>
    </row>
    <row r="138" spans="1:218" s="435" customFormat="1" ht="16.5">
      <c r="D138" s="458"/>
      <c r="E138" s="424"/>
      <c r="Y138" s="470" t="s">
        <v>277</v>
      </c>
      <c r="Z138" s="498" t="s">
        <v>3999</v>
      </c>
      <c r="AD138" s="476">
        <f>$AR$389</f>
        <v>28</v>
      </c>
      <c r="AE138" s="496">
        <f>$E$389</f>
        <v>9438.3999999999978</v>
      </c>
      <c r="AH138" s="489" t="s">
        <v>2194</v>
      </c>
      <c r="AI138" s="369"/>
      <c r="AJ138" s="369"/>
      <c r="AK138" s="237">
        <v>238.70000000000002</v>
      </c>
      <c r="AL138" s="467">
        <v>0</v>
      </c>
      <c r="AN138" s="469" t="s">
        <v>3606</v>
      </c>
      <c r="AQ138" s="237">
        <v>181.7</v>
      </c>
      <c r="AR138" s="467">
        <v>3</v>
      </c>
      <c r="AT138" s="471" t="s">
        <v>667</v>
      </c>
      <c r="AW138" s="480">
        <v>124.39999999999999</v>
      </c>
      <c r="AX138" s="467">
        <v>3</v>
      </c>
      <c r="AZ138" s="471" t="s">
        <v>3624</v>
      </c>
      <c r="BC138" s="237">
        <v>106.6</v>
      </c>
      <c r="BD138" s="467">
        <v>3</v>
      </c>
      <c r="BF138" s="471" t="s">
        <v>3617</v>
      </c>
      <c r="BI138" s="237">
        <v>534.05000000000007</v>
      </c>
      <c r="BJ138" s="467">
        <v>1</v>
      </c>
      <c r="BL138" s="471" t="s">
        <v>3621</v>
      </c>
      <c r="BO138" s="237">
        <v>168.29999999999998</v>
      </c>
      <c r="BP138" s="467">
        <v>0</v>
      </c>
      <c r="BR138" s="471" t="s">
        <v>1658</v>
      </c>
      <c r="BU138" s="237">
        <v>80.2</v>
      </c>
      <c r="BV138" s="467">
        <v>0</v>
      </c>
      <c r="BX138" s="471" t="s">
        <v>15</v>
      </c>
      <c r="CA138" s="237">
        <v>229.6</v>
      </c>
      <c r="CB138" s="467">
        <v>2</v>
      </c>
      <c r="CD138" s="471" t="s">
        <v>1657</v>
      </c>
      <c r="CG138" s="237">
        <v>16.599999999999998</v>
      </c>
      <c r="CH138" s="467">
        <v>0</v>
      </c>
      <c r="CJ138" s="471" t="s">
        <v>2707</v>
      </c>
      <c r="CM138" s="237">
        <v>258.2</v>
      </c>
      <c r="CN138" s="467">
        <v>0</v>
      </c>
      <c r="CP138" s="471" t="s">
        <v>1657</v>
      </c>
      <c r="CS138" s="237">
        <v>99.399999999999991</v>
      </c>
      <c r="CT138" s="467">
        <v>0</v>
      </c>
      <c r="CV138" s="471" t="s">
        <v>155</v>
      </c>
      <c r="CY138" s="241">
        <v>834.6</v>
      </c>
      <c r="CZ138" s="56">
        <v>2</v>
      </c>
      <c r="DB138" s="471" t="s">
        <v>3624</v>
      </c>
      <c r="DE138" s="237">
        <v>0</v>
      </c>
      <c r="DF138" s="467">
        <v>0</v>
      </c>
      <c r="DH138" s="471" t="s">
        <v>1665</v>
      </c>
      <c r="DK138" s="241">
        <v>0</v>
      </c>
      <c r="DL138" s="56">
        <v>1</v>
      </c>
      <c r="DN138" s="471" t="s">
        <v>667</v>
      </c>
      <c r="DQ138" s="241">
        <v>451.05</v>
      </c>
      <c r="DR138" s="56">
        <v>0</v>
      </c>
      <c r="DT138" s="471" t="s">
        <v>3627</v>
      </c>
      <c r="DU138" s="369"/>
      <c r="DV138" s="369"/>
      <c r="DW138" s="237">
        <v>80.2</v>
      </c>
      <c r="DX138" s="467">
        <v>0</v>
      </c>
      <c r="DY138" s="369"/>
      <c r="DZ138" s="471" t="s">
        <v>3617</v>
      </c>
      <c r="EA138" s="369"/>
      <c r="EB138" s="369"/>
      <c r="EC138" s="241">
        <v>253.5</v>
      </c>
      <c r="ED138" s="56">
        <v>0</v>
      </c>
      <c r="EE138" s="369"/>
      <c r="EF138" s="471" t="s">
        <v>3624</v>
      </c>
      <c r="EG138" s="369"/>
      <c r="EH138" s="369"/>
      <c r="EI138" s="241">
        <v>380.7</v>
      </c>
      <c r="EJ138" s="56">
        <v>3</v>
      </c>
      <c r="EK138" s="369"/>
      <c r="EL138" s="471" t="s">
        <v>15</v>
      </c>
      <c r="EM138" s="369"/>
      <c r="EN138" s="369"/>
      <c r="EO138" s="241">
        <v>275.2</v>
      </c>
      <c r="EP138" s="56">
        <v>3</v>
      </c>
      <c r="ER138" s="471" t="s">
        <v>1667</v>
      </c>
      <c r="EU138" s="237">
        <v>124.30000000000001</v>
      </c>
      <c r="EV138" s="467">
        <v>0</v>
      </c>
      <c r="EX138" s="471" t="s">
        <v>2192</v>
      </c>
      <c r="FA138" s="241">
        <v>344</v>
      </c>
      <c r="FB138" s="56">
        <v>0</v>
      </c>
      <c r="FD138" s="471" t="s">
        <v>2700</v>
      </c>
      <c r="FG138" s="237">
        <v>606.19999999999993</v>
      </c>
      <c r="FH138" s="467">
        <v>3</v>
      </c>
      <c r="FJ138" s="471" t="s">
        <v>2702</v>
      </c>
      <c r="FM138" s="241">
        <v>827.40000000000009</v>
      </c>
      <c r="FN138" s="56">
        <v>3</v>
      </c>
      <c r="FP138" s="471" t="s">
        <v>1657</v>
      </c>
      <c r="FS138" s="237">
        <v>49.5</v>
      </c>
      <c r="FT138" s="467">
        <v>0</v>
      </c>
      <c r="FV138" s="471" t="s">
        <v>3628</v>
      </c>
      <c r="FY138" s="241">
        <v>461.5</v>
      </c>
      <c r="FZ138" s="56">
        <v>1</v>
      </c>
      <c r="GB138" s="471" t="s">
        <v>31</v>
      </c>
      <c r="GE138" s="237">
        <v>602.04999999999995</v>
      </c>
      <c r="GF138" s="467">
        <v>3</v>
      </c>
      <c r="GH138" s="471" t="s">
        <v>633</v>
      </c>
      <c r="GK138" s="241">
        <v>389.09999999999997</v>
      </c>
      <c r="GL138" s="56">
        <v>2</v>
      </c>
      <c r="GN138" s="471" t="s">
        <v>21</v>
      </c>
      <c r="GO138" s="369"/>
      <c r="GP138" s="369"/>
      <c r="GQ138" s="237">
        <v>470.80000000000007</v>
      </c>
      <c r="GR138" s="467">
        <v>2</v>
      </c>
      <c r="GT138" s="471" t="s">
        <v>2707</v>
      </c>
      <c r="GU138" s="369"/>
      <c r="GV138" s="369"/>
      <c r="GW138" s="241">
        <v>0</v>
      </c>
      <c r="GX138" s="56">
        <v>0</v>
      </c>
      <c r="GZ138" s="471" t="s">
        <v>667</v>
      </c>
      <c r="HA138" s="369"/>
      <c r="HB138" s="369"/>
      <c r="HC138" s="237">
        <v>2940.8999999999996</v>
      </c>
      <c r="HD138" s="467">
        <v>2</v>
      </c>
      <c r="HF138" s="433" t="s">
        <v>3625</v>
      </c>
      <c r="HI138" s="237">
        <v>1138.5499999999997</v>
      </c>
      <c r="HJ138" s="467">
        <v>3</v>
      </c>
    </row>
    <row r="139" spans="1:218" s="435" customFormat="1" ht="15.75">
      <c r="D139" s="458"/>
      <c r="E139" s="424"/>
      <c r="AH139" s="489" t="s">
        <v>2724</v>
      </c>
      <c r="AI139" s="369"/>
      <c r="AJ139" s="369"/>
      <c r="AK139" s="237">
        <v>400.7</v>
      </c>
      <c r="AL139" s="467">
        <v>3</v>
      </c>
      <c r="AN139" s="469" t="s">
        <v>155</v>
      </c>
      <c r="AQ139" s="237">
        <v>143.19999999999999</v>
      </c>
      <c r="AR139" s="467">
        <v>0</v>
      </c>
      <c r="AT139" s="471" t="s">
        <v>2196</v>
      </c>
      <c r="AW139" s="480">
        <v>39.599999999999994</v>
      </c>
      <c r="AX139" s="467">
        <v>0</v>
      </c>
      <c r="AZ139" s="471" t="s">
        <v>668</v>
      </c>
      <c r="BC139" s="237">
        <v>55.2</v>
      </c>
      <c r="BD139" s="467">
        <v>0</v>
      </c>
      <c r="BF139" s="471" t="s">
        <v>2194</v>
      </c>
      <c r="BI139" s="237">
        <v>568.65000000000009</v>
      </c>
      <c r="BJ139" s="467">
        <v>2</v>
      </c>
      <c r="BL139" s="471" t="s">
        <v>142</v>
      </c>
      <c r="BO139" s="237">
        <v>248.79999999999998</v>
      </c>
      <c r="BP139" s="467">
        <v>3</v>
      </c>
      <c r="BR139" s="471" t="s">
        <v>15</v>
      </c>
      <c r="BU139" s="237">
        <v>108.60000000000001</v>
      </c>
      <c r="BV139" s="467">
        <v>3</v>
      </c>
      <c r="BX139" s="471" t="s">
        <v>2702</v>
      </c>
      <c r="CA139" s="237">
        <v>226</v>
      </c>
      <c r="CB139" s="467">
        <v>1</v>
      </c>
      <c r="CD139" s="471" t="s">
        <v>3606</v>
      </c>
      <c r="CG139" s="237">
        <v>81.899999999999991</v>
      </c>
      <c r="CH139" s="467">
        <v>3</v>
      </c>
      <c r="CJ139" s="471" t="s">
        <v>15</v>
      </c>
      <c r="CM139" s="237">
        <v>499.3</v>
      </c>
      <c r="CN139" s="467">
        <v>3</v>
      </c>
      <c r="CP139" s="471" t="s">
        <v>2724</v>
      </c>
      <c r="CS139" s="237">
        <v>579.4</v>
      </c>
      <c r="CT139" s="467">
        <v>3</v>
      </c>
      <c r="CV139" s="471" t="s">
        <v>2719</v>
      </c>
      <c r="CY139" s="241">
        <v>742.5</v>
      </c>
      <c r="CZ139" s="56">
        <v>1</v>
      </c>
      <c r="DB139" s="471" t="s">
        <v>2724</v>
      </c>
      <c r="DE139" s="237">
        <v>23</v>
      </c>
      <c r="DF139" s="467">
        <v>3</v>
      </c>
      <c r="DH139" s="471" t="s">
        <v>2719</v>
      </c>
      <c r="DK139" s="241">
        <v>0</v>
      </c>
      <c r="DL139" s="56">
        <v>1</v>
      </c>
      <c r="DN139" s="471" t="s">
        <v>3606</v>
      </c>
      <c r="DQ139" s="241">
        <v>659.45</v>
      </c>
      <c r="DR139" s="56">
        <v>3</v>
      </c>
      <c r="DT139" s="471" t="s">
        <v>3617</v>
      </c>
      <c r="DU139" s="369"/>
      <c r="DV139" s="369"/>
      <c r="DW139" s="237">
        <v>761.00000000000011</v>
      </c>
      <c r="DX139" s="467">
        <v>3</v>
      </c>
      <c r="DY139" s="369"/>
      <c r="DZ139" s="471" t="s">
        <v>3624</v>
      </c>
      <c r="EA139" s="369"/>
      <c r="EB139" s="369"/>
      <c r="EC139" s="241">
        <v>352.5</v>
      </c>
      <c r="ED139" s="56">
        <v>3</v>
      </c>
      <c r="EE139" s="369"/>
      <c r="EF139" s="471" t="s">
        <v>2208</v>
      </c>
      <c r="EG139" s="369"/>
      <c r="EH139" s="369"/>
      <c r="EI139" s="241">
        <v>286.90000000000003</v>
      </c>
      <c r="EJ139" s="56">
        <v>0</v>
      </c>
      <c r="EK139" s="369"/>
      <c r="EL139" s="471" t="s">
        <v>1665</v>
      </c>
      <c r="EM139" s="369"/>
      <c r="EN139" s="369"/>
      <c r="EO139" s="241">
        <v>139.70000000000002</v>
      </c>
      <c r="EP139" s="56">
        <v>0</v>
      </c>
      <c r="ER139" s="471" t="s">
        <v>2208</v>
      </c>
      <c r="EU139" s="237">
        <v>338.7</v>
      </c>
      <c r="EV139" s="467">
        <v>3</v>
      </c>
      <c r="EX139" s="471" t="s">
        <v>2196</v>
      </c>
      <c r="FA139" s="241">
        <v>569.70000000000005</v>
      </c>
      <c r="FB139" s="56">
        <v>3</v>
      </c>
      <c r="FD139" s="471" t="s">
        <v>15</v>
      </c>
      <c r="FG139" s="237">
        <v>402.50000000000006</v>
      </c>
      <c r="FH139" s="467">
        <v>0</v>
      </c>
      <c r="FJ139" s="471" t="s">
        <v>1657</v>
      </c>
      <c r="FM139" s="241">
        <v>388.4</v>
      </c>
      <c r="FN139" s="56">
        <v>0</v>
      </c>
      <c r="FP139" s="471" t="s">
        <v>15</v>
      </c>
      <c r="FS139" s="237">
        <v>107.3</v>
      </c>
      <c r="FT139" s="467">
        <v>3</v>
      </c>
      <c r="FV139" s="471" t="s">
        <v>21</v>
      </c>
      <c r="FY139" s="241">
        <v>573.5</v>
      </c>
      <c r="FZ139" s="56">
        <v>2</v>
      </c>
      <c r="GB139" s="471" t="s">
        <v>2194</v>
      </c>
      <c r="GE139" s="237">
        <v>283.7</v>
      </c>
      <c r="GF139" s="467">
        <v>0</v>
      </c>
      <c r="GH139" s="471" t="s">
        <v>668</v>
      </c>
      <c r="GK139" s="241">
        <v>345.4</v>
      </c>
      <c r="GL139" s="56">
        <v>1</v>
      </c>
      <c r="GN139" s="471" t="s">
        <v>1343</v>
      </c>
      <c r="GO139" s="369"/>
      <c r="GP139" s="369"/>
      <c r="GQ139" s="237">
        <v>457.9</v>
      </c>
      <c r="GR139" s="467">
        <v>1</v>
      </c>
      <c r="GT139" s="471" t="s">
        <v>1667</v>
      </c>
      <c r="GU139" s="369"/>
      <c r="GV139" s="369"/>
      <c r="GW139" s="241">
        <v>217</v>
      </c>
      <c r="GX139" s="56">
        <v>3</v>
      </c>
      <c r="GZ139" s="471" t="s">
        <v>15</v>
      </c>
      <c r="HA139" s="369"/>
      <c r="HB139" s="369"/>
      <c r="HC139" s="237">
        <v>2756.2</v>
      </c>
      <c r="HD139" s="467">
        <v>1</v>
      </c>
      <c r="HF139" s="433" t="s">
        <v>1667</v>
      </c>
      <c r="HI139" s="237">
        <v>281.3</v>
      </c>
      <c r="HJ139" s="467">
        <v>0</v>
      </c>
    </row>
    <row r="140" spans="1:218" s="435" customFormat="1" ht="15.75">
      <c r="D140" s="458"/>
      <c r="E140" s="424"/>
      <c r="AC140" s="435">
        <v>7</v>
      </c>
      <c r="AD140" s="435">
        <f>SUM(AD105:AD139)</f>
        <v>1676</v>
      </c>
      <c r="AE140" s="490">
        <f>SUM(AE105:AE139)</f>
        <v>429653.7</v>
      </c>
      <c r="AH140" s="489"/>
      <c r="AI140" s="369"/>
      <c r="AJ140" s="369"/>
      <c r="AK140" s="237"/>
      <c r="AL140" s="467"/>
      <c r="AN140" s="469"/>
      <c r="AQ140" s="237"/>
      <c r="AR140" s="467"/>
      <c r="AT140" s="471"/>
      <c r="AW140" s="480"/>
      <c r="AX140" s="467"/>
      <c r="AZ140" s="471"/>
      <c r="BC140" s="237"/>
      <c r="BD140" s="467"/>
      <c r="BF140" s="471"/>
      <c r="BI140" s="237"/>
      <c r="BJ140" s="467"/>
      <c r="BL140" s="471"/>
      <c r="BO140" s="237"/>
      <c r="BP140" s="467"/>
      <c r="BR140" s="471"/>
      <c r="BU140" s="237"/>
      <c r="BV140" s="467"/>
      <c r="BX140" s="471"/>
      <c r="CA140" s="237"/>
      <c r="CB140" s="467"/>
      <c r="CD140" s="471"/>
      <c r="CG140" s="237"/>
      <c r="CH140" s="467"/>
      <c r="CJ140" s="471"/>
      <c r="CM140" s="237"/>
      <c r="CN140" s="467"/>
      <c r="CP140" s="471"/>
      <c r="CS140" s="237"/>
      <c r="CT140" s="467"/>
      <c r="CV140" s="471"/>
      <c r="CY140" s="241"/>
      <c r="CZ140" s="56"/>
      <c r="DB140" s="471"/>
      <c r="DE140" s="237"/>
      <c r="DF140" s="467"/>
      <c r="DH140" s="471"/>
      <c r="DK140" s="241"/>
      <c r="DL140" s="56"/>
      <c r="DN140" s="471"/>
      <c r="DQ140" s="241"/>
      <c r="DR140" s="56"/>
      <c r="DT140" s="471"/>
      <c r="DU140" s="369"/>
      <c r="DV140" s="369"/>
      <c r="DW140" s="237"/>
      <c r="DX140" s="467"/>
      <c r="DY140" s="369"/>
      <c r="DZ140" s="471"/>
      <c r="EA140" s="369"/>
      <c r="EB140" s="369"/>
      <c r="EC140" s="241"/>
      <c r="ED140" s="56"/>
      <c r="EE140" s="369"/>
      <c r="EF140" s="471"/>
      <c r="EG140" s="369"/>
      <c r="EH140" s="369"/>
      <c r="EI140" s="241"/>
      <c r="EJ140" s="56"/>
      <c r="EK140" s="369"/>
      <c r="EL140" s="471"/>
      <c r="EM140" s="369"/>
      <c r="EN140" s="369"/>
      <c r="EO140" s="241"/>
      <c r="EP140" s="56"/>
      <c r="ER140" s="471"/>
      <c r="EU140" s="237"/>
      <c r="EV140" s="467"/>
      <c r="EX140" s="471"/>
      <c r="FA140" s="241"/>
      <c r="FB140" s="56"/>
      <c r="FD140" s="471"/>
      <c r="FG140" s="237"/>
      <c r="FH140" s="467"/>
      <c r="FJ140" s="471"/>
      <c r="FM140" s="241"/>
      <c r="FN140" s="56"/>
      <c r="FP140" s="471"/>
      <c r="FS140" s="237"/>
      <c r="FT140" s="467"/>
      <c r="FV140" s="471"/>
      <c r="FY140" s="241"/>
      <c r="FZ140" s="56"/>
      <c r="GB140" s="471"/>
      <c r="GE140" s="237"/>
      <c r="GF140" s="467"/>
      <c r="GH140" s="471"/>
      <c r="GK140" s="241"/>
      <c r="GL140" s="56"/>
      <c r="GN140" s="471"/>
      <c r="GO140" s="369"/>
      <c r="GP140" s="369"/>
      <c r="GQ140" s="237"/>
      <c r="GR140" s="467"/>
      <c r="GT140" s="471"/>
      <c r="GU140" s="369"/>
      <c r="GV140" s="369"/>
      <c r="GW140" s="241"/>
      <c r="GX140" s="56"/>
      <c r="GZ140" s="471"/>
      <c r="HA140" s="369"/>
      <c r="HB140" s="369"/>
      <c r="HC140" s="237"/>
      <c r="HD140" s="467"/>
      <c r="HF140" s="433"/>
      <c r="HI140" s="237"/>
      <c r="HJ140" s="467"/>
    </row>
    <row r="141" spans="1:218" s="435" customFormat="1" ht="15.75">
      <c r="D141" s="458"/>
      <c r="E141" s="424"/>
      <c r="AH141" s="489" t="s">
        <v>31</v>
      </c>
      <c r="AI141" s="369"/>
      <c r="AJ141" s="369"/>
      <c r="AK141" s="237">
        <v>295.09999999999997</v>
      </c>
      <c r="AL141" s="467">
        <v>1</v>
      </c>
      <c r="AN141" s="469" t="s">
        <v>3625</v>
      </c>
      <c r="AQ141" s="237">
        <v>151.30000000000001</v>
      </c>
      <c r="AR141" s="467">
        <v>0</v>
      </c>
      <c r="AT141" s="471" t="s">
        <v>2192</v>
      </c>
      <c r="AW141" s="480">
        <v>125.7</v>
      </c>
      <c r="AX141" s="467">
        <v>0</v>
      </c>
      <c r="AZ141" s="471" t="s">
        <v>1344</v>
      </c>
      <c r="BC141" s="237">
        <v>117.5</v>
      </c>
      <c r="BD141" s="467">
        <v>0</v>
      </c>
      <c r="BF141" s="471" t="s">
        <v>2208</v>
      </c>
      <c r="BI141" s="237">
        <v>602.99999999999989</v>
      </c>
      <c r="BJ141" s="467">
        <v>3</v>
      </c>
      <c r="BL141" s="471" t="s">
        <v>2724</v>
      </c>
      <c r="BO141" s="237">
        <v>67.600000000000009</v>
      </c>
      <c r="BP141" s="467">
        <v>1</v>
      </c>
      <c r="BR141" s="471" t="s">
        <v>1349</v>
      </c>
      <c r="BU141" s="237">
        <v>74</v>
      </c>
      <c r="BV141" s="467">
        <v>3</v>
      </c>
      <c r="BX141" s="471" t="s">
        <v>3606</v>
      </c>
      <c r="CA141" s="237">
        <v>203.8</v>
      </c>
      <c r="CB141" s="467">
        <v>0</v>
      </c>
      <c r="CD141" s="471" t="s">
        <v>1349</v>
      </c>
      <c r="CG141" s="237">
        <v>88.4</v>
      </c>
      <c r="CH141" s="467">
        <v>3</v>
      </c>
      <c r="CJ141" s="471" t="s">
        <v>31</v>
      </c>
      <c r="CM141" s="237">
        <v>353.5</v>
      </c>
      <c r="CN141" s="467">
        <v>1</v>
      </c>
      <c r="CP141" s="471" t="s">
        <v>1658</v>
      </c>
      <c r="CS141" s="237">
        <v>134.4</v>
      </c>
      <c r="CT141" s="467">
        <v>0</v>
      </c>
      <c r="CV141" s="471" t="s">
        <v>31</v>
      </c>
      <c r="CY141" s="241">
        <v>724.1</v>
      </c>
      <c r="CZ141" s="56">
        <v>3</v>
      </c>
      <c r="DB141" s="471" t="s">
        <v>1349</v>
      </c>
      <c r="DE141" s="237">
        <v>0</v>
      </c>
      <c r="DF141" s="467">
        <v>1</v>
      </c>
      <c r="DH141" s="471" t="s">
        <v>1657</v>
      </c>
      <c r="DK141" s="241">
        <v>0</v>
      </c>
      <c r="DL141" s="56">
        <v>0</v>
      </c>
      <c r="DN141" s="471" t="s">
        <v>142</v>
      </c>
      <c r="DQ141" s="241">
        <v>642</v>
      </c>
      <c r="DR141" s="56">
        <v>2</v>
      </c>
      <c r="DT141" s="471" t="s">
        <v>1667</v>
      </c>
      <c r="DU141" s="369"/>
      <c r="DV141" s="369"/>
      <c r="DW141" s="237">
        <v>809.1</v>
      </c>
      <c r="DX141" s="467">
        <v>1</v>
      </c>
      <c r="DY141" s="369"/>
      <c r="DZ141" s="471" t="s">
        <v>2707</v>
      </c>
      <c r="EA141" s="369"/>
      <c r="EB141" s="369"/>
      <c r="EC141" s="241">
        <v>38.5</v>
      </c>
      <c r="ED141" s="56">
        <v>0</v>
      </c>
      <c r="EE141" s="369"/>
      <c r="EF141" s="471" t="s">
        <v>633</v>
      </c>
      <c r="EG141" s="369"/>
      <c r="EH141" s="369"/>
      <c r="EI141" s="241">
        <v>338.90000000000003</v>
      </c>
      <c r="EJ141" s="56">
        <v>3</v>
      </c>
      <c r="EK141" s="369"/>
      <c r="EL141" s="471" t="s">
        <v>2702</v>
      </c>
      <c r="EM141" s="369"/>
      <c r="EN141" s="369"/>
      <c r="EO141" s="241">
        <v>193.3</v>
      </c>
      <c r="EP141" s="56">
        <v>0</v>
      </c>
      <c r="ER141" s="471" t="s">
        <v>2196</v>
      </c>
      <c r="EU141" s="237">
        <v>255.79999999999998</v>
      </c>
      <c r="EV141" s="467">
        <v>3</v>
      </c>
      <c r="EX141" s="471" t="s">
        <v>15</v>
      </c>
      <c r="FA141" s="241">
        <v>509.7</v>
      </c>
      <c r="FB141" s="56">
        <v>2</v>
      </c>
      <c r="FD141" s="471" t="s">
        <v>1667</v>
      </c>
      <c r="FG141" s="237">
        <v>594</v>
      </c>
      <c r="FH141" s="467">
        <v>3</v>
      </c>
      <c r="FJ141" s="471" t="s">
        <v>3628</v>
      </c>
      <c r="FM141" s="241">
        <v>520.4</v>
      </c>
      <c r="FN141" s="56">
        <v>1</v>
      </c>
      <c r="FP141" s="471" t="s">
        <v>3627</v>
      </c>
      <c r="FS141" s="237">
        <v>114.6</v>
      </c>
      <c r="FT141" s="467">
        <v>0</v>
      </c>
      <c r="FV141" s="471" t="s">
        <v>651</v>
      </c>
      <c r="FY141" s="241">
        <v>537.29999999999995</v>
      </c>
      <c r="FZ141" s="56">
        <v>2</v>
      </c>
      <c r="GB141" s="471" t="s">
        <v>3624</v>
      </c>
      <c r="GE141" s="237">
        <v>477</v>
      </c>
      <c r="GF141" s="467">
        <v>2</v>
      </c>
      <c r="GH141" s="471" t="s">
        <v>682</v>
      </c>
      <c r="GK141" s="241">
        <v>232</v>
      </c>
      <c r="GL141" s="56">
        <v>0</v>
      </c>
      <c r="GN141" s="471" t="s">
        <v>3627</v>
      </c>
      <c r="GO141" s="369"/>
      <c r="GP141" s="369"/>
      <c r="GQ141" s="237">
        <v>196.3</v>
      </c>
      <c r="GR141" s="467">
        <v>0</v>
      </c>
      <c r="GT141" s="471" t="s">
        <v>2192</v>
      </c>
      <c r="GU141" s="369"/>
      <c r="GV141" s="369"/>
      <c r="GW141" s="241">
        <v>0</v>
      </c>
      <c r="GX141" s="56">
        <v>0</v>
      </c>
      <c r="GZ141" s="471" t="s">
        <v>1349</v>
      </c>
      <c r="HA141" s="369"/>
      <c r="HB141" s="369"/>
      <c r="HC141" s="237">
        <v>2864.7999999999997</v>
      </c>
      <c r="HD141" s="467">
        <v>3</v>
      </c>
      <c r="HF141" s="433" t="s">
        <v>2719</v>
      </c>
      <c r="HI141" s="237">
        <v>880</v>
      </c>
      <c r="HJ141" s="467">
        <v>2</v>
      </c>
    </row>
    <row r="142" spans="1:218" s="435" customFormat="1" ht="15.75">
      <c r="D142" s="458"/>
      <c r="E142" s="424"/>
      <c r="AH142" s="489" t="s">
        <v>2700</v>
      </c>
      <c r="AI142" s="369"/>
      <c r="AJ142" s="369"/>
      <c r="AK142" s="237">
        <v>295.60000000000002</v>
      </c>
      <c r="AL142" s="467">
        <v>2</v>
      </c>
      <c r="AN142" s="469" t="s">
        <v>1349</v>
      </c>
      <c r="AQ142" s="237">
        <v>266.2</v>
      </c>
      <c r="AR142" s="467">
        <v>3</v>
      </c>
      <c r="AT142" s="471" t="s">
        <v>1343</v>
      </c>
      <c r="AW142" s="480">
        <v>197.70000000000002</v>
      </c>
      <c r="AX142" s="467">
        <v>3</v>
      </c>
      <c r="AZ142" s="471" t="s">
        <v>2192</v>
      </c>
      <c r="BC142" s="237">
        <v>175.19999999999996</v>
      </c>
      <c r="BD142" s="467">
        <v>3</v>
      </c>
      <c r="BF142" s="471" t="s">
        <v>3621</v>
      </c>
      <c r="BI142" s="237">
        <v>379.20000000000005</v>
      </c>
      <c r="BJ142" s="467">
        <v>0</v>
      </c>
      <c r="BL142" s="471" t="s">
        <v>1665</v>
      </c>
      <c r="BO142" s="237">
        <v>70.2</v>
      </c>
      <c r="BP142" s="467">
        <v>2</v>
      </c>
      <c r="BR142" s="471" t="s">
        <v>155</v>
      </c>
      <c r="BU142" s="237">
        <v>30.799999999999997</v>
      </c>
      <c r="BV142" s="467">
        <v>0</v>
      </c>
      <c r="BX142" s="471" t="s">
        <v>1344</v>
      </c>
      <c r="CA142" s="237">
        <v>269</v>
      </c>
      <c r="CB142" s="467">
        <v>3</v>
      </c>
      <c r="CD142" s="471" t="s">
        <v>1665</v>
      </c>
      <c r="CG142" s="237">
        <v>61.1</v>
      </c>
      <c r="CH142" s="467">
        <v>0</v>
      </c>
      <c r="CJ142" s="471" t="s">
        <v>21</v>
      </c>
      <c r="CM142" s="237">
        <v>375.4</v>
      </c>
      <c r="CN142" s="467">
        <v>2</v>
      </c>
      <c r="CP142" s="471" t="s">
        <v>3621</v>
      </c>
      <c r="CS142" s="237">
        <v>329.2</v>
      </c>
      <c r="CT142" s="467">
        <v>3</v>
      </c>
      <c r="CV142" s="471" t="s">
        <v>3617</v>
      </c>
      <c r="CY142" s="241">
        <v>435.3</v>
      </c>
      <c r="CZ142" s="56">
        <v>0</v>
      </c>
      <c r="DB142" s="471" t="s">
        <v>1344</v>
      </c>
      <c r="DE142" s="237">
        <v>0</v>
      </c>
      <c r="DF142" s="467">
        <v>1</v>
      </c>
      <c r="DH142" s="471" t="s">
        <v>1349</v>
      </c>
      <c r="DK142" s="241">
        <v>22.5</v>
      </c>
      <c r="DL142" s="56">
        <v>3</v>
      </c>
      <c r="DN142" s="471" t="s">
        <v>2700</v>
      </c>
      <c r="DQ142" s="241">
        <v>541.04999999999995</v>
      </c>
      <c r="DR142" s="56">
        <v>1</v>
      </c>
      <c r="DT142" s="471" t="s">
        <v>667</v>
      </c>
      <c r="DU142" s="369"/>
      <c r="DV142" s="369"/>
      <c r="DW142" s="237">
        <v>838.4</v>
      </c>
      <c r="DX142" s="467">
        <v>2</v>
      </c>
      <c r="DY142" s="369"/>
      <c r="DZ142" s="471" t="s">
        <v>633</v>
      </c>
      <c r="EA142" s="369"/>
      <c r="EB142" s="369"/>
      <c r="EC142" s="241">
        <v>162</v>
      </c>
      <c r="ED142" s="56">
        <v>3</v>
      </c>
      <c r="EE142" s="369"/>
      <c r="EF142" s="471" t="s">
        <v>682</v>
      </c>
      <c r="EG142" s="369"/>
      <c r="EH142" s="369"/>
      <c r="EI142" s="241">
        <v>205.2</v>
      </c>
      <c r="EJ142" s="56">
        <v>0</v>
      </c>
      <c r="EK142" s="369"/>
      <c r="EL142" s="471" t="s">
        <v>668</v>
      </c>
      <c r="EM142" s="369"/>
      <c r="EN142" s="369"/>
      <c r="EO142" s="241">
        <v>648.4</v>
      </c>
      <c r="EP142" s="56">
        <v>3</v>
      </c>
      <c r="ER142" s="471" t="s">
        <v>2194</v>
      </c>
      <c r="EU142" s="237">
        <v>120</v>
      </c>
      <c r="EV142" s="467">
        <v>0</v>
      </c>
      <c r="EX142" s="471" t="s">
        <v>31</v>
      </c>
      <c r="FA142" s="241">
        <v>486.5</v>
      </c>
      <c r="FB142" s="56">
        <v>1</v>
      </c>
      <c r="FD142" s="471" t="s">
        <v>3628</v>
      </c>
      <c r="FG142" s="237">
        <v>151.4</v>
      </c>
      <c r="FH142" s="467">
        <v>0</v>
      </c>
      <c r="FJ142" s="471" t="s">
        <v>2724</v>
      </c>
      <c r="FM142" s="241">
        <v>574.20000000000005</v>
      </c>
      <c r="FN142" s="56">
        <v>2</v>
      </c>
      <c r="FP142" s="471" t="s">
        <v>2702</v>
      </c>
      <c r="FS142" s="237">
        <v>164.5</v>
      </c>
      <c r="FT142" s="467">
        <v>3</v>
      </c>
      <c r="FV142" s="471" t="s">
        <v>2724</v>
      </c>
      <c r="FY142" s="241">
        <v>537.19999999999993</v>
      </c>
      <c r="FZ142" s="56">
        <v>1</v>
      </c>
      <c r="GB142" s="471" t="s">
        <v>15</v>
      </c>
      <c r="GE142" s="237">
        <v>475.2</v>
      </c>
      <c r="GF142" s="467">
        <v>1</v>
      </c>
      <c r="GH142" s="471" t="s">
        <v>3627</v>
      </c>
      <c r="GK142" s="241">
        <v>484.2</v>
      </c>
      <c r="GL142" s="56">
        <v>3</v>
      </c>
      <c r="GN142" s="471" t="s">
        <v>3625</v>
      </c>
      <c r="GO142" s="369"/>
      <c r="GP142" s="369"/>
      <c r="GQ142" s="237">
        <v>452.79999999999995</v>
      </c>
      <c r="GR142" s="467">
        <v>3</v>
      </c>
      <c r="GT142" s="471" t="s">
        <v>1665</v>
      </c>
      <c r="GU142" s="369"/>
      <c r="GV142" s="369"/>
      <c r="GW142" s="241">
        <v>285.2</v>
      </c>
      <c r="GX142" s="56">
        <v>3</v>
      </c>
      <c r="GZ142" s="471" t="s">
        <v>1658</v>
      </c>
      <c r="HA142" s="369"/>
      <c r="HB142" s="369"/>
      <c r="HC142" s="237">
        <v>2165</v>
      </c>
      <c r="HD142" s="467">
        <v>0</v>
      </c>
      <c r="HF142" s="433" t="s">
        <v>3628</v>
      </c>
      <c r="HI142" s="237">
        <v>778.45000000000016</v>
      </c>
      <c r="HJ142" s="467">
        <v>1</v>
      </c>
    </row>
    <row r="143" spans="1:218" s="435" customFormat="1" ht="15.75">
      <c r="D143" s="458"/>
      <c r="E143" s="424"/>
      <c r="AH143" s="489"/>
      <c r="AI143" s="369"/>
      <c r="AJ143" s="369"/>
      <c r="AK143" s="237"/>
      <c r="AL143" s="467"/>
      <c r="AN143" s="469"/>
      <c r="AQ143" s="237"/>
      <c r="AR143" s="467"/>
      <c r="AT143" s="471"/>
      <c r="AW143" s="480"/>
      <c r="AX143" s="467"/>
      <c r="AZ143" s="471"/>
      <c r="BC143" s="237"/>
      <c r="BD143" s="467"/>
      <c r="BF143" s="471"/>
      <c r="BI143" s="237"/>
      <c r="BJ143" s="467"/>
      <c r="BL143" s="471"/>
      <c r="BO143" s="237"/>
      <c r="BP143" s="467"/>
      <c r="BR143" s="471"/>
      <c r="BU143" s="237"/>
      <c r="BV143" s="467"/>
      <c r="BX143" s="471"/>
      <c r="CA143" s="237"/>
      <c r="CB143" s="467"/>
      <c r="CD143" s="471"/>
      <c r="CG143" s="237"/>
      <c r="CH143" s="467"/>
      <c r="CJ143" s="471"/>
      <c r="CM143" s="237"/>
      <c r="CN143" s="467"/>
      <c r="CP143" s="471"/>
      <c r="CS143" s="237"/>
      <c r="CT143" s="467"/>
      <c r="CV143" s="471"/>
      <c r="CY143" s="241"/>
      <c r="CZ143" s="56"/>
      <c r="DB143" s="471"/>
      <c r="DE143" s="237"/>
      <c r="DF143" s="467"/>
      <c r="DH143" s="471"/>
      <c r="DK143" s="241"/>
      <c r="DL143" s="56"/>
      <c r="DN143" s="471"/>
      <c r="DQ143" s="241"/>
      <c r="DR143" s="56"/>
      <c r="DT143" s="471"/>
      <c r="DU143" s="369"/>
      <c r="DV143" s="369"/>
      <c r="DW143" s="237"/>
      <c r="DX143" s="467"/>
      <c r="DY143" s="369"/>
      <c r="DZ143" s="471"/>
      <c r="EA143" s="369"/>
      <c r="EB143" s="369"/>
      <c r="EC143" s="241"/>
      <c r="ED143" s="56"/>
      <c r="EE143" s="369"/>
      <c r="EF143" s="471"/>
      <c r="EG143" s="369"/>
      <c r="EH143" s="369"/>
      <c r="EI143" s="241"/>
      <c r="EJ143" s="56"/>
      <c r="EK143" s="369"/>
      <c r="EL143" s="471"/>
      <c r="EM143" s="369"/>
      <c r="EN143" s="369"/>
      <c r="EO143" s="241"/>
      <c r="EP143" s="56"/>
      <c r="ER143" s="471"/>
      <c r="EU143" s="237"/>
      <c r="EV143" s="467"/>
      <c r="EX143" s="471"/>
      <c r="FA143" s="241"/>
      <c r="FB143" s="56"/>
      <c r="FD143" s="471"/>
      <c r="FG143" s="237"/>
      <c r="FH143" s="467"/>
      <c r="FJ143" s="471"/>
      <c r="FM143" s="241"/>
      <c r="FN143" s="56"/>
      <c r="FP143" s="471"/>
      <c r="FS143" s="237"/>
      <c r="FT143" s="467"/>
      <c r="FV143" s="471"/>
      <c r="FY143" s="241"/>
      <c r="FZ143" s="56"/>
      <c r="GB143" s="471"/>
      <c r="GE143" s="237"/>
      <c r="GF143" s="467"/>
      <c r="GH143" s="471"/>
      <c r="GK143" s="241"/>
      <c r="GL143" s="56"/>
      <c r="GN143" s="471"/>
      <c r="GO143" s="369"/>
      <c r="GP143" s="369"/>
      <c r="GQ143" s="237"/>
      <c r="GR143" s="467"/>
      <c r="GT143" s="471"/>
      <c r="GU143" s="369"/>
      <c r="GV143" s="369"/>
      <c r="GW143" s="241"/>
      <c r="GX143" s="56"/>
      <c r="GZ143" s="471"/>
      <c r="HA143" s="369"/>
      <c r="HB143" s="369"/>
      <c r="HC143" s="237"/>
      <c r="HD143" s="467"/>
      <c r="HF143" s="433"/>
      <c r="HI143" s="237"/>
      <c r="HJ143" s="467"/>
    </row>
    <row r="144" spans="1:218" s="435" customFormat="1" ht="15.75">
      <c r="D144" s="458"/>
      <c r="E144" s="424"/>
      <c r="AH144" s="489" t="s">
        <v>633</v>
      </c>
      <c r="AI144" s="369"/>
      <c r="AJ144" s="369"/>
      <c r="AK144" s="237">
        <v>182.60000000000002</v>
      </c>
      <c r="AL144" s="467">
        <v>3</v>
      </c>
      <c r="AN144" s="469" t="s">
        <v>2707</v>
      </c>
      <c r="AQ144" s="237">
        <v>298.39999999999998</v>
      </c>
      <c r="AR144" s="467">
        <v>3</v>
      </c>
      <c r="AT144" s="471" t="s">
        <v>1349</v>
      </c>
      <c r="AW144" s="480">
        <v>99.6</v>
      </c>
      <c r="AX144" s="467">
        <v>3</v>
      </c>
      <c r="AZ144" s="471" t="s">
        <v>3621</v>
      </c>
      <c r="BC144" s="237">
        <v>40.5</v>
      </c>
      <c r="BD144" s="467">
        <v>0</v>
      </c>
      <c r="BF144" s="471" t="s">
        <v>1343</v>
      </c>
      <c r="BI144" s="237">
        <v>373.5</v>
      </c>
      <c r="BJ144" s="467">
        <v>1</v>
      </c>
      <c r="BL144" s="471" t="s">
        <v>1667</v>
      </c>
      <c r="BO144" s="237">
        <v>138.30000000000001</v>
      </c>
      <c r="BP144" s="467">
        <v>1</v>
      </c>
      <c r="BR144" s="471" t="s">
        <v>1344</v>
      </c>
      <c r="BU144" s="237">
        <v>12.6</v>
      </c>
      <c r="BV144" s="467">
        <v>0</v>
      </c>
      <c r="BX144" s="471" t="s">
        <v>1667</v>
      </c>
      <c r="CA144" s="237">
        <v>273.5</v>
      </c>
      <c r="CB144" s="467">
        <v>1</v>
      </c>
      <c r="CD144" s="471" t="s">
        <v>2700</v>
      </c>
      <c r="CG144" s="237">
        <v>97</v>
      </c>
      <c r="CH144" s="467">
        <v>3</v>
      </c>
      <c r="CJ144" s="471" t="s">
        <v>3606</v>
      </c>
      <c r="CM144" s="237">
        <v>365.20000000000005</v>
      </c>
      <c r="CN144" s="467">
        <v>3</v>
      </c>
      <c r="CP144" s="471" t="s">
        <v>3617</v>
      </c>
      <c r="CS144" s="237">
        <v>267.79999999999995</v>
      </c>
      <c r="CT144" s="467">
        <v>3</v>
      </c>
      <c r="CV144" s="471" t="s">
        <v>3621</v>
      </c>
      <c r="CY144" s="241">
        <v>222.1</v>
      </c>
      <c r="CZ144" s="56">
        <v>0</v>
      </c>
      <c r="DB144" s="471" t="s">
        <v>2702</v>
      </c>
      <c r="DE144" s="237">
        <v>0</v>
      </c>
      <c r="DF144" s="467">
        <v>1</v>
      </c>
      <c r="DH144" s="471" t="s">
        <v>2700</v>
      </c>
      <c r="DK144" s="241">
        <v>0</v>
      </c>
      <c r="DL144" s="56">
        <v>0</v>
      </c>
      <c r="DN144" s="471" t="s">
        <v>1343</v>
      </c>
      <c r="DQ144" s="241">
        <v>415.3</v>
      </c>
      <c r="DR144" s="56">
        <v>0</v>
      </c>
      <c r="DT144" s="471" t="s">
        <v>31</v>
      </c>
      <c r="DU144" s="369"/>
      <c r="DV144" s="369"/>
      <c r="DW144" s="237">
        <v>771.8</v>
      </c>
      <c r="DX144" s="467">
        <v>2</v>
      </c>
      <c r="DY144" s="369"/>
      <c r="DZ144" s="471" t="s">
        <v>1658</v>
      </c>
      <c r="EA144" s="369"/>
      <c r="EB144" s="369"/>
      <c r="EC144" s="241">
        <v>1.5</v>
      </c>
      <c r="ED144" s="56">
        <v>0</v>
      </c>
      <c r="EE144" s="369"/>
      <c r="EF144" s="471" t="s">
        <v>3627</v>
      </c>
      <c r="EG144" s="369"/>
      <c r="EH144" s="369"/>
      <c r="EI144" s="241">
        <v>328.30000000000007</v>
      </c>
      <c r="EJ144" s="56">
        <v>1</v>
      </c>
      <c r="EK144" s="369"/>
      <c r="EL144" s="471" t="s">
        <v>2192</v>
      </c>
      <c r="EM144" s="369"/>
      <c r="EN144" s="369"/>
      <c r="EO144" s="241">
        <v>0</v>
      </c>
      <c r="EP144" s="56">
        <v>0</v>
      </c>
      <c r="ER144" s="471" t="s">
        <v>21</v>
      </c>
      <c r="EU144" s="237">
        <v>356.5</v>
      </c>
      <c r="EV144" s="467">
        <v>3</v>
      </c>
      <c r="EX144" s="471" t="s">
        <v>1349</v>
      </c>
      <c r="FA144" s="241">
        <v>717.5</v>
      </c>
      <c r="FB144" s="56">
        <v>3</v>
      </c>
      <c r="FD144" s="471" t="s">
        <v>21</v>
      </c>
      <c r="FG144" s="237">
        <v>557.09999999999991</v>
      </c>
      <c r="FH144" s="467">
        <v>0</v>
      </c>
      <c r="FJ144" s="471" t="s">
        <v>2196</v>
      </c>
      <c r="FM144" s="241">
        <v>524.1</v>
      </c>
      <c r="FN144" s="56">
        <v>1</v>
      </c>
      <c r="FP144" s="471" t="s">
        <v>1349</v>
      </c>
      <c r="FS144" s="237">
        <v>163.5</v>
      </c>
      <c r="FT144" s="467">
        <v>3</v>
      </c>
      <c r="FV144" s="471" t="s">
        <v>2719</v>
      </c>
      <c r="FY144" s="241">
        <v>484.7</v>
      </c>
      <c r="FZ144" s="56">
        <v>1</v>
      </c>
      <c r="GB144" s="471" t="s">
        <v>1667</v>
      </c>
      <c r="GE144" s="237">
        <v>0</v>
      </c>
      <c r="GF144" s="467">
        <v>0</v>
      </c>
      <c r="GH144" s="471" t="s">
        <v>3628</v>
      </c>
      <c r="GK144" s="241">
        <v>544.5</v>
      </c>
      <c r="GL144" s="56">
        <v>1</v>
      </c>
      <c r="GN144" s="471" t="s">
        <v>3606</v>
      </c>
      <c r="GO144" s="369"/>
      <c r="GP144" s="369"/>
      <c r="GQ144" s="237">
        <v>367.5</v>
      </c>
      <c r="GR144" s="467">
        <v>0</v>
      </c>
      <c r="GT144" s="471" t="s">
        <v>2194</v>
      </c>
      <c r="GU144" s="369"/>
      <c r="GV144" s="369"/>
      <c r="GW144" s="241">
        <v>12.100000000000001</v>
      </c>
      <c r="GX144" s="56">
        <v>0</v>
      </c>
      <c r="GZ144" s="471" t="s">
        <v>1667</v>
      </c>
      <c r="HA144" s="369"/>
      <c r="HB144" s="369"/>
      <c r="HC144" s="237">
        <v>1165.1000000000001</v>
      </c>
      <c r="HD144" s="467">
        <v>0</v>
      </c>
      <c r="HF144" s="433" t="s">
        <v>682</v>
      </c>
      <c r="HI144" s="237">
        <v>913.80000000000007</v>
      </c>
      <c r="HJ144" s="467">
        <v>1</v>
      </c>
    </row>
    <row r="145" spans="1:218" s="435" customFormat="1" ht="15.75">
      <c r="D145" s="458"/>
      <c r="E145" s="424"/>
      <c r="AH145" s="489" t="s">
        <v>3606</v>
      </c>
      <c r="AI145" s="369"/>
      <c r="AJ145" s="369"/>
      <c r="AK145" s="237">
        <v>69.099999999999994</v>
      </c>
      <c r="AL145" s="467">
        <v>0</v>
      </c>
      <c r="AN145" s="469" t="s">
        <v>2208</v>
      </c>
      <c r="AQ145" s="237">
        <v>189.9</v>
      </c>
      <c r="AR145" s="467">
        <v>0</v>
      </c>
      <c r="AT145" s="471" t="s">
        <v>3621</v>
      </c>
      <c r="AW145" s="480">
        <v>52.899999999999991</v>
      </c>
      <c r="AX145" s="467">
        <v>0</v>
      </c>
      <c r="AZ145" s="471" t="s">
        <v>3617</v>
      </c>
      <c r="BC145" s="237">
        <v>100.60000000000001</v>
      </c>
      <c r="BD145" s="467">
        <v>3</v>
      </c>
      <c r="BF145" s="471" t="s">
        <v>2702</v>
      </c>
      <c r="BI145" s="237">
        <v>386.40000000000003</v>
      </c>
      <c r="BJ145" s="467">
        <v>2</v>
      </c>
      <c r="BL145" s="471" t="s">
        <v>668</v>
      </c>
      <c r="BO145" s="237">
        <v>142.20000000000002</v>
      </c>
      <c r="BP145" s="467">
        <v>2</v>
      </c>
      <c r="BR145" s="471" t="s">
        <v>3624</v>
      </c>
      <c r="BU145" s="237">
        <v>94.3</v>
      </c>
      <c r="BV145" s="467">
        <v>3</v>
      </c>
      <c r="BX145" s="471" t="s">
        <v>2700</v>
      </c>
      <c r="CA145" s="237">
        <v>277</v>
      </c>
      <c r="CB145" s="467">
        <v>2</v>
      </c>
      <c r="CD145" s="471" t="s">
        <v>2724</v>
      </c>
      <c r="CG145" s="237">
        <v>16.5</v>
      </c>
      <c r="CH145" s="467">
        <v>0</v>
      </c>
      <c r="CJ145" s="471" t="s">
        <v>3627</v>
      </c>
      <c r="CM145" s="237">
        <v>255.7</v>
      </c>
      <c r="CN145" s="467">
        <v>0</v>
      </c>
      <c r="CP145" s="471" t="s">
        <v>668</v>
      </c>
      <c r="CS145" s="237">
        <v>189.1</v>
      </c>
      <c r="CT145" s="467">
        <v>0</v>
      </c>
      <c r="CV145" s="471" t="s">
        <v>2702</v>
      </c>
      <c r="CY145" s="241">
        <v>891.7</v>
      </c>
      <c r="CZ145" s="56">
        <v>3</v>
      </c>
      <c r="DB145" s="471" t="s">
        <v>2194</v>
      </c>
      <c r="DE145" s="237">
        <v>0</v>
      </c>
      <c r="DF145" s="467">
        <v>1</v>
      </c>
      <c r="DH145" s="471" t="s">
        <v>2208</v>
      </c>
      <c r="DK145" s="241">
        <v>69.400000000000006</v>
      </c>
      <c r="DL145" s="56">
        <v>3</v>
      </c>
      <c r="DN145" s="471" t="s">
        <v>2709</v>
      </c>
      <c r="DQ145" s="241">
        <v>665</v>
      </c>
      <c r="DR145" s="56">
        <v>3</v>
      </c>
      <c r="DT145" s="471" t="s">
        <v>2719</v>
      </c>
      <c r="DU145" s="369"/>
      <c r="DV145" s="369"/>
      <c r="DW145" s="237">
        <v>622.4</v>
      </c>
      <c r="DX145" s="467">
        <v>1</v>
      </c>
      <c r="DY145" s="369"/>
      <c r="DZ145" s="471" t="s">
        <v>1665</v>
      </c>
      <c r="EA145" s="369"/>
      <c r="EB145" s="369"/>
      <c r="EC145" s="241">
        <v>64.099999999999994</v>
      </c>
      <c r="ED145" s="56">
        <v>3</v>
      </c>
      <c r="EE145" s="369"/>
      <c r="EF145" s="471" t="s">
        <v>142</v>
      </c>
      <c r="EG145" s="369"/>
      <c r="EH145" s="369"/>
      <c r="EI145" s="241">
        <v>393.25</v>
      </c>
      <c r="EJ145" s="56">
        <v>2</v>
      </c>
      <c r="EK145" s="369"/>
      <c r="EL145" s="471" t="s">
        <v>2194</v>
      </c>
      <c r="EM145" s="369"/>
      <c r="EN145" s="369"/>
      <c r="EO145" s="241">
        <v>131.4</v>
      </c>
      <c r="EP145" s="56">
        <v>3</v>
      </c>
      <c r="ER145" s="471" t="s">
        <v>2192</v>
      </c>
      <c r="EU145" s="237">
        <v>7.7000000000000011</v>
      </c>
      <c r="EV145" s="467">
        <v>0</v>
      </c>
      <c r="EX145" s="471" t="s">
        <v>21</v>
      </c>
      <c r="FA145" s="241">
        <v>485.5</v>
      </c>
      <c r="FB145" s="56">
        <v>0</v>
      </c>
      <c r="FD145" s="471" t="s">
        <v>3617</v>
      </c>
      <c r="FG145" s="237">
        <v>863.1</v>
      </c>
      <c r="FH145" s="467">
        <v>3</v>
      </c>
      <c r="FJ145" s="471" t="s">
        <v>155</v>
      </c>
      <c r="FM145" s="241">
        <v>573.29999999999995</v>
      </c>
      <c r="FN145" s="56">
        <v>2</v>
      </c>
      <c r="FP145" s="471" t="s">
        <v>2208</v>
      </c>
      <c r="FS145" s="237">
        <v>108.5</v>
      </c>
      <c r="FT145" s="467">
        <v>0</v>
      </c>
      <c r="FV145" s="471" t="s">
        <v>667</v>
      </c>
      <c r="FY145" s="241">
        <v>567</v>
      </c>
      <c r="FZ145" s="56">
        <v>2</v>
      </c>
      <c r="GB145" s="471" t="s">
        <v>1658</v>
      </c>
      <c r="GE145" s="237">
        <v>408.70000000000005</v>
      </c>
      <c r="GF145" s="467">
        <v>3</v>
      </c>
      <c r="GH145" s="471" t="s">
        <v>3617</v>
      </c>
      <c r="GK145" s="241">
        <v>652.20000000000005</v>
      </c>
      <c r="GL145" s="56">
        <v>2</v>
      </c>
      <c r="GN145" s="471" t="s">
        <v>2707</v>
      </c>
      <c r="GO145" s="369"/>
      <c r="GP145" s="369"/>
      <c r="GQ145" s="237">
        <v>483.5</v>
      </c>
      <c r="GR145" s="467">
        <v>3</v>
      </c>
      <c r="GT145" s="471" t="s">
        <v>1657</v>
      </c>
      <c r="GU145" s="369"/>
      <c r="GV145" s="369"/>
      <c r="GW145" s="241">
        <v>313.5</v>
      </c>
      <c r="GX145" s="56">
        <v>3</v>
      </c>
      <c r="GZ145" s="471" t="s">
        <v>682</v>
      </c>
      <c r="HA145" s="369"/>
      <c r="HB145" s="369"/>
      <c r="HC145" s="237">
        <v>2822.7000000000003</v>
      </c>
      <c r="HD145" s="467">
        <v>3</v>
      </c>
      <c r="HF145" s="433" t="s">
        <v>2724</v>
      </c>
      <c r="HI145" s="237">
        <v>935.40000000000009</v>
      </c>
      <c r="HJ145" s="467">
        <v>2</v>
      </c>
    </row>
    <row r="146" spans="1:218" s="435" customFormat="1" ht="15.75">
      <c r="D146" s="458"/>
      <c r="E146" s="424"/>
      <c r="AH146" s="489"/>
      <c r="AI146" s="369"/>
      <c r="AJ146" s="369"/>
      <c r="AK146" s="237"/>
      <c r="AL146" s="467"/>
      <c r="AN146" s="469"/>
      <c r="AQ146" s="237"/>
      <c r="AR146" s="467"/>
      <c r="AT146" s="471"/>
      <c r="AW146" s="480"/>
      <c r="AX146" s="467"/>
      <c r="AZ146" s="471"/>
      <c r="BC146" s="237"/>
      <c r="BD146" s="467"/>
      <c r="BF146" s="471"/>
      <c r="BI146" s="237"/>
      <c r="BJ146" s="467"/>
      <c r="BL146" s="471"/>
      <c r="BO146" s="237"/>
      <c r="BP146" s="467"/>
      <c r="BR146" s="471"/>
      <c r="BU146" s="237"/>
      <c r="BV146" s="467"/>
      <c r="BX146" s="471"/>
      <c r="CA146" s="237"/>
      <c r="CB146" s="467"/>
      <c r="CD146" s="471"/>
      <c r="CG146" s="237"/>
      <c r="CH146" s="467"/>
      <c r="CJ146" s="471"/>
      <c r="CM146" s="237"/>
      <c r="CN146" s="467"/>
      <c r="CP146" s="471"/>
      <c r="CS146" s="237"/>
      <c r="CT146" s="467"/>
      <c r="CV146" s="471"/>
      <c r="CY146" s="241"/>
      <c r="CZ146" s="56"/>
      <c r="DB146" s="471"/>
      <c r="DE146" s="237"/>
      <c r="DF146" s="467"/>
      <c r="DH146" s="471"/>
      <c r="DK146" s="241"/>
      <c r="DL146" s="56"/>
      <c r="DN146" s="471"/>
      <c r="DQ146" s="241"/>
      <c r="DR146" s="56"/>
      <c r="DT146" s="471"/>
      <c r="DU146" s="369"/>
      <c r="DV146" s="369"/>
      <c r="DW146" s="237"/>
      <c r="DX146" s="467"/>
      <c r="DY146" s="369"/>
      <c r="DZ146" s="471"/>
      <c r="EA146" s="369"/>
      <c r="EB146" s="369"/>
      <c r="EC146" s="241"/>
      <c r="ED146" s="56"/>
      <c r="EE146" s="369"/>
      <c r="EF146" s="471"/>
      <c r="EG146" s="369"/>
      <c r="EH146" s="369"/>
      <c r="EI146" s="241"/>
      <c r="EJ146" s="56"/>
      <c r="EK146" s="369"/>
      <c r="EL146" s="471"/>
      <c r="EM146" s="369"/>
      <c r="EN146" s="369"/>
      <c r="EO146" s="241"/>
      <c r="EP146" s="56"/>
      <c r="ER146" s="471"/>
      <c r="EU146" s="237"/>
      <c r="EV146" s="467"/>
      <c r="EX146" s="471"/>
      <c r="FA146" s="241"/>
      <c r="FB146" s="56"/>
      <c r="FD146" s="471"/>
      <c r="FG146" s="237"/>
      <c r="FH146" s="467"/>
      <c r="FJ146" s="471"/>
      <c r="FM146" s="241"/>
      <c r="FN146" s="56"/>
      <c r="FP146" s="471"/>
      <c r="FS146" s="237"/>
      <c r="FT146" s="467"/>
      <c r="FV146" s="471"/>
      <c r="FY146" s="241"/>
      <c r="FZ146" s="56"/>
      <c r="GB146" s="471"/>
      <c r="GE146" s="237"/>
      <c r="GF146" s="467"/>
      <c r="GH146" s="471"/>
      <c r="GK146" s="241"/>
      <c r="GL146" s="56"/>
      <c r="GN146" s="471"/>
      <c r="GO146" s="369"/>
      <c r="GP146" s="369"/>
      <c r="GQ146" s="237"/>
      <c r="GR146" s="467"/>
      <c r="GT146" s="471"/>
      <c r="GU146" s="369"/>
      <c r="GV146" s="369"/>
      <c r="GW146" s="241"/>
      <c r="GX146" s="56"/>
      <c r="GZ146" s="471"/>
      <c r="HA146" s="369"/>
      <c r="HB146" s="369"/>
      <c r="HC146" s="237"/>
      <c r="HD146" s="467"/>
      <c r="HF146" s="433"/>
      <c r="HI146" s="237"/>
      <c r="HJ146" s="467"/>
    </row>
    <row r="147" spans="1:218" s="435" customFormat="1" ht="15.75">
      <c r="D147" s="458"/>
      <c r="E147" s="424"/>
      <c r="AH147" s="489" t="s">
        <v>155</v>
      </c>
      <c r="AI147" s="369"/>
      <c r="AJ147" s="369"/>
      <c r="AK147" s="237">
        <v>291.40000000000003</v>
      </c>
      <c r="AL147" s="467">
        <v>3</v>
      </c>
      <c r="AN147" s="469" t="s">
        <v>3624</v>
      </c>
      <c r="AQ147" s="237">
        <v>128.9</v>
      </c>
      <c r="AR147" s="467">
        <v>0</v>
      </c>
      <c r="AT147" s="471" t="s">
        <v>3617</v>
      </c>
      <c r="AW147" s="480">
        <v>151.6</v>
      </c>
      <c r="AX147" s="467">
        <v>3</v>
      </c>
      <c r="AZ147" s="471" t="s">
        <v>2707</v>
      </c>
      <c r="BC147" s="237">
        <v>130.4</v>
      </c>
      <c r="BD147" s="467">
        <v>3</v>
      </c>
      <c r="BF147" s="471" t="s">
        <v>2700</v>
      </c>
      <c r="BI147" s="237">
        <v>475.85</v>
      </c>
      <c r="BJ147" s="467">
        <v>0</v>
      </c>
      <c r="BL147" s="471" t="s">
        <v>3627</v>
      </c>
      <c r="BO147" s="237">
        <v>124.19999999999999</v>
      </c>
      <c r="BP147" s="467">
        <v>0</v>
      </c>
      <c r="BR147" s="471" t="s">
        <v>668</v>
      </c>
      <c r="BU147" s="237">
        <v>63.7</v>
      </c>
      <c r="BV147" s="467">
        <v>0</v>
      </c>
      <c r="BX147" s="471" t="s">
        <v>3627</v>
      </c>
      <c r="CA147" s="237">
        <v>183.6</v>
      </c>
      <c r="CB147" s="467">
        <v>0</v>
      </c>
      <c r="CD147" s="471" t="s">
        <v>2702</v>
      </c>
      <c r="CG147" s="237">
        <v>128.19999999999999</v>
      </c>
      <c r="CH147" s="467">
        <v>3</v>
      </c>
      <c r="CJ147" s="471" t="s">
        <v>3625</v>
      </c>
      <c r="CM147" s="237">
        <v>419.5</v>
      </c>
      <c r="CN147" s="467">
        <v>2</v>
      </c>
      <c r="CP147" s="471" t="s">
        <v>15</v>
      </c>
      <c r="CS147" s="237">
        <v>441.20000000000005</v>
      </c>
      <c r="CT147" s="467">
        <v>0</v>
      </c>
      <c r="CV147" s="471" t="s">
        <v>2194</v>
      </c>
      <c r="CY147" s="241">
        <v>631.9</v>
      </c>
      <c r="CZ147" s="56">
        <v>0</v>
      </c>
      <c r="DB147" s="471" t="s">
        <v>2192</v>
      </c>
      <c r="DE147" s="237">
        <v>16.5</v>
      </c>
      <c r="DF147" s="467">
        <v>3</v>
      </c>
      <c r="DH147" s="471" t="s">
        <v>2196</v>
      </c>
      <c r="DK147" s="241">
        <v>4.8</v>
      </c>
      <c r="DL147" s="56">
        <v>0</v>
      </c>
      <c r="DN147" s="471" t="s">
        <v>651</v>
      </c>
      <c r="DQ147" s="241">
        <v>549.5</v>
      </c>
      <c r="DR147" s="56">
        <v>3</v>
      </c>
      <c r="DT147" s="471" t="s">
        <v>1665</v>
      </c>
      <c r="DU147" s="369"/>
      <c r="DV147" s="369"/>
      <c r="DW147" s="237">
        <v>419.1</v>
      </c>
      <c r="DX147" s="467">
        <v>0</v>
      </c>
      <c r="DY147" s="369"/>
      <c r="DZ147" s="471" t="s">
        <v>2192</v>
      </c>
      <c r="EA147" s="369"/>
      <c r="EB147" s="369"/>
      <c r="EC147" s="241">
        <v>257.10000000000002</v>
      </c>
      <c r="ED147" s="56">
        <v>3</v>
      </c>
      <c r="EE147" s="369"/>
      <c r="EF147" s="471" t="s">
        <v>2709</v>
      </c>
      <c r="EG147" s="369"/>
      <c r="EH147" s="369"/>
      <c r="EI147" s="241">
        <v>308.40000000000003</v>
      </c>
      <c r="EJ147" s="56">
        <v>1</v>
      </c>
      <c r="EK147" s="369"/>
      <c r="EL147" s="471" t="s">
        <v>1343</v>
      </c>
      <c r="EM147" s="369"/>
      <c r="EN147" s="369"/>
      <c r="EO147" s="241">
        <v>135.30000000000001</v>
      </c>
      <c r="EP147" s="56">
        <v>1</v>
      </c>
      <c r="ER147" s="471" t="s">
        <v>3624</v>
      </c>
      <c r="EU147" s="237">
        <v>235.2</v>
      </c>
      <c r="EV147" s="467">
        <v>1</v>
      </c>
      <c r="EX147" s="471" t="s">
        <v>2194</v>
      </c>
      <c r="FA147" s="241">
        <v>344.4</v>
      </c>
      <c r="FB147" s="56">
        <v>0</v>
      </c>
      <c r="FD147" s="471" t="s">
        <v>668</v>
      </c>
      <c r="FG147" s="237">
        <v>133.9</v>
      </c>
      <c r="FH147" s="467">
        <v>0</v>
      </c>
      <c r="FJ147" s="471" t="s">
        <v>15</v>
      </c>
      <c r="FM147" s="241">
        <v>427</v>
      </c>
      <c r="FN147" s="56">
        <v>0</v>
      </c>
      <c r="FP147" s="471" t="s">
        <v>3617</v>
      </c>
      <c r="FS147" s="237">
        <v>189.2</v>
      </c>
      <c r="FT147" s="467">
        <v>3</v>
      </c>
      <c r="FV147" s="471" t="s">
        <v>2196</v>
      </c>
      <c r="FY147" s="241">
        <v>492</v>
      </c>
      <c r="FZ147" s="56">
        <v>3</v>
      </c>
      <c r="GB147" s="471" t="s">
        <v>2700</v>
      </c>
      <c r="GE147" s="237">
        <v>419.29999999999995</v>
      </c>
      <c r="GF147" s="467">
        <v>2</v>
      </c>
      <c r="GH147" s="471" t="s">
        <v>142</v>
      </c>
      <c r="GK147" s="241">
        <v>473.4</v>
      </c>
      <c r="GL147" s="56">
        <v>2</v>
      </c>
      <c r="GN147" s="471" t="s">
        <v>1667</v>
      </c>
      <c r="GO147" s="369"/>
      <c r="GP147" s="369"/>
      <c r="GQ147" s="237">
        <v>363.9</v>
      </c>
      <c r="GR147" s="467">
        <v>0</v>
      </c>
      <c r="GT147" s="471" t="s">
        <v>2719</v>
      </c>
      <c r="GU147" s="369"/>
      <c r="GV147" s="369"/>
      <c r="GW147" s="241">
        <v>106.6</v>
      </c>
      <c r="GX147" s="56">
        <v>1</v>
      </c>
      <c r="GZ147" s="471" t="s">
        <v>142</v>
      </c>
      <c r="HA147" s="369"/>
      <c r="HB147" s="369"/>
      <c r="HC147" s="237">
        <v>2856.7999999999997</v>
      </c>
      <c r="HD147" s="467">
        <v>3</v>
      </c>
      <c r="HF147" s="433" t="s">
        <v>1665</v>
      </c>
      <c r="HI147" s="237">
        <v>554.5</v>
      </c>
      <c r="HJ147" s="467">
        <v>0</v>
      </c>
    </row>
    <row r="148" spans="1:218" s="435" customFormat="1" ht="15.75">
      <c r="D148" s="458"/>
      <c r="E148" s="424"/>
      <c r="AH148" s="489" t="s">
        <v>3624</v>
      </c>
      <c r="AI148" s="369"/>
      <c r="AJ148" s="369"/>
      <c r="AK148" s="237">
        <v>75.600000000000009</v>
      </c>
      <c r="AL148" s="467">
        <v>0</v>
      </c>
      <c r="AN148" s="469" t="s">
        <v>2709</v>
      </c>
      <c r="AQ148" s="237">
        <v>283.05</v>
      </c>
      <c r="AR148" s="467">
        <v>3</v>
      </c>
      <c r="AT148" s="471" t="s">
        <v>3625</v>
      </c>
      <c r="AW148" s="480">
        <v>84.8</v>
      </c>
      <c r="AX148" s="467">
        <v>0</v>
      </c>
      <c r="AZ148" s="471" t="s">
        <v>3628</v>
      </c>
      <c r="BC148" s="237">
        <v>95.6</v>
      </c>
      <c r="BD148" s="467">
        <v>0</v>
      </c>
      <c r="BF148" s="471" t="s">
        <v>3627</v>
      </c>
      <c r="BI148" s="237">
        <v>630.79999999999995</v>
      </c>
      <c r="BJ148" s="467">
        <v>3</v>
      </c>
      <c r="BL148" s="471" t="s">
        <v>1344</v>
      </c>
      <c r="BO148" s="237">
        <v>218.6</v>
      </c>
      <c r="BP148" s="467">
        <v>3</v>
      </c>
      <c r="BR148" s="471" t="s">
        <v>2724</v>
      </c>
      <c r="BU148" s="237">
        <v>80.8</v>
      </c>
      <c r="BV148" s="467">
        <v>3</v>
      </c>
      <c r="BX148" s="471" t="s">
        <v>2192</v>
      </c>
      <c r="CA148" s="237">
        <v>302.10000000000002</v>
      </c>
      <c r="CB148" s="467">
        <v>3</v>
      </c>
      <c r="CD148" s="471" t="s">
        <v>2707</v>
      </c>
      <c r="CG148" s="237">
        <v>56</v>
      </c>
      <c r="CH148" s="467">
        <v>0</v>
      </c>
      <c r="CJ148" s="471" t="s">
        <v>1658</v>
      </c>
      <c r="CM148" s="237">
        <v>358</v>
      </c>
      <c r="CN148" s="467">
        <v>1</v>
      </c>
      <c r="CP148" s="471" t="s">
        <v>682</v>
      </c>
      <c r="CS148" s="237">
        <v>639.19999999999993</v>
      </c>
      <c r="CT148" s="467">
        <v>3</v>
      </c>
      <c r="CV148" s="471" t="s">
        <v>1658</v>
      </c>
      <c r="CY148" s="241">
        <v>898.1</v>
      </c>
      <c r="CZ148" s="56">
        <v>3</v>
      </c>
      <c r="DB148" s="471" t="s">
        <v>682</v>
      </c>
      <c r="DE148" s="237">
        <v>0</v>
      </c>
      <c r="DF148" s="467">
        <v>0</v>
      </c>
      <c r="DH148" s="471" t="s">
        <v>2702</v>
      </c>
      <c r="DK148" s="241">
        <v>49.500000000000007</v>
      </c>
      <c r="DL148" s="56">
        <v>3</v>
      </c>
      <c r="DN148" s="471" t="s">
        <v>1665</v>
      </c>
      <c r="DQ148" s="241">
        <v>284.90000000000003</v>
      </c>
      <c r="DR148" s="56">
        <v>0</v>
      </c>
      <c r="DT148" s="471" t="s">
        <v>1343</v>
      </c>
      <c r="DU148" s="369"/>
      <c r="DV148" s="369"/>
      <c r="DW148" s="237">
        <v>776.40000000000009</v>
      </c>
      <c r="DX148" s="467">
        <v>3</v>
      </c>
      <c r="DY148" s="369"/>
      <c r="DZ148" s="471" t="s">
        <v>3621</v>
      </c>
      <c r="EA148" s="369"/>
      <c r="EB148" s="369"/>
      <c r="EC148" s="241">
        <v>190</v>
      </c>
      <c r="ED148" s="56">
        <v>0</v>
      </c>
      <c r="EE148" s="369"/>
      <c r="EF148" s="471" t="s">
        <v>15</v>
      </c>
      <c r="EG148" s="369"/>
      <c r="EH148" s="369"/>
      <c r="EI148" s="241">
        <v>366.3</v>
      </c>
      <c r="EJ148" s="56">
        <v>2</v>
      </c>
      <c r="EK148" s="369"/>
      <c r="EL148" s="471" t="s">
        <v>2700</v>
      </c>
      <c r="EM148" s="369"/>
      <c r="EN148" s="369"/>
      <c r="EO148" s="241">
        <v>144</v>
      </c>
      <c r="EP148" s="56">
        <v>2</v>
      </c>
      <c r="ER148" s="471" t="s">
        <v>3628</v>
      </c>
      <c r="EU148" s="237">
        <v>257.60000000000002</v>
      </c>
      <c r="EV148" s="467">
        <v>2</v>
      </c>
      <c r="EX148" s="471" t="s">
        <v>633</v>
      </c>
      <c r="FA148" s="241">
        <v>524.40000000000009</v>
      </c>
      <c r="FB148" s="56">
        <v>3</v>
      </c>
      <c r="FD148" s="471" t="s">
        <v>682</v>
      </c>
      <c r="FG148" s="237">
        <v>608.4</v>
      </c>
      <c r="FH148" s="467">
        <v>3</v>
      </c>
      <c r="FJ148" s="471" t="s">
        <v>1344</v>
      </c>
      <c r="FM148" s="241">
        <v>574.70000000000005</v>
      </c>
      <c r="FN148" s="56">
        <v>3</v>
      </c>
      <c r="FP148" s="471" t="s">
        <v>2192</v>
      </c>
      <c r="FS148" s="237">
        <v>65.75</v>
      </c>
      <c r="FT148" s="467">
        <v>0</v>
      </c>
      <c r="FV148" s="471" t="s">
        <v>1665</v>
      </c>
      <c r="FY148" s="241">
        <v>260.2</v>
      </c>
      <c r="FZ148" s="56">
        <v>0</v>
      </c>
      <c r="GB148" s="471" t="s">
        <v>3621</v>
      </c>
      <c r="GE148" s="237">
        <v>355.4</v>
      </c>
      <c r="GF148" s="467">
        <v>1</v>
      </c>
      <c r="GH148" s="471" t="s">
        <v>2208</v>
      </c>
      <c r="GK148" s="241">
        <v>427.1</v>
      </c>
      <c r="GL148" s="56">
        <v>1</v>
      </c>
      <c r="GN148" s="471" t="s">
        <v>15</v>
      </c>
      <c r="GO148" s="369"/>
      <c r="GP148" s="369"/>
      <c r="GQ148" s="237">
        <v>555.70000000000005</v>
      </c>
      <c r="GR148" s="467">
        <v>3</v>
      </c>
      <c r="GT148" s="471" t="s">
        <v>2208</v>
      </c>
      <c r="GU148" s="369"/>
      <c r="GV148" s="369"/>
      <c r="GW148" s="241">
        <v>110.4</v>
      </c>
      <c r="GX148" s="56">
        <v>2</v>
      </c>
      <c r="GZ148" s="471" t="s">
        <v>2719</v>
      </c>
      <c r="HA148" s="369"/>
      <c r="HB148" s="369"/>
      <c r="HC148" s="237">
        <v>1916.6</v>
      </c>
      <c r="HD148" s="467">
        <v>0</v>
      </c>
      <c r="HF148" s="433" t="s">
        <v>31</v>
      </c>
      <c r="HI148" s="237">
        <v>889.80000000000007</v>
      </c>
      <c r="HJ148" s="467">
        <v>3</v>
      </c>
    </row>
    <row r="149" spans="1:218" s="435" customFormat="1" ht="15.75">
      <c r="D149" s="458"/>
      <c r="E149" s="424"/>
      <c r="AH149" s="489"/>
      <c r="AI149" s="369"/>
      <c r="AJ149" s="369"/>
      <c r="AK149" s="237"/>
      <c r="AL149" s="467"/>
      <c r="AN149" s="469"/>
      <c r="AQ149" s="237"/>
      <c r="AR149" s="467"/>
      <c r="AT149" s="471"/>
      <c r="AW149" s="480"/>
      <c r="AX149" s="467"/>
      <c r="AZ149" s="471"/>
      <c r="BC149" s="237"/>
      <c r="BD149" s="467"/>
      <c r="BF149" s="471"/>
      <c r="BI149" s="237"/>
      <c r="BJ149" s="467"/>
      <c r="BL149" s="471"/>
      <c r="BO149" s="237"/>
      <c r="BP149" s="467"/>
      <c r="BR149" s="471"/>
      <c r="BU149" s="237"/>
      <c r="BV149" s="467"/>
      <c r="BX149" s="471"/>
      <c r="CA149" s="237"/>
      <c r="CB149" s="467"/>
      <c r="CD149" s="471"/>
      <c r="CG149" s="237"/>
      <c r="CH149" s="467"/>
      <c r="CJ149" s="471"/>
      <c r="CM149" s="237"/>
      <c r="CN149" s="467"/>
      <c r="CP149" s="471"/>
      <c r="CS149" s="237"/>
      <c r="CT149" s="467"/>
      <c r="CV149" s="471"/>
      <c r="CY149" s="241"/>
      <c r="CZ149" s="56"/>
      <c r="DB149" s="471"/>
      <c r="DE149" s="237"/>
      <c r="DF149" s="467"/>
      <c r="DH149" s="471"/>
      <c r="DK149" s="241"/>
      <c r="DL149" s="56"/>
      <c r="DN149" s="471"/>
      <c r="DQ149" s="241"/>
      <c r="DR149" s="56"/>
      <c r="DT149" s="471"/>
      <c r="DU149" s="369"/>
      <c r="DV149" s="369"/>
      <c r="DW149" s="237"/>
      <c r="DX149" s="467"/>
      <c r="DY149" s="369"/>
      <c r="DZ149" s="471"/>
      <c r="EA149" s="369"/>
      <c r="EB149" s="369"/>
      <c r="EC149" s="241"/>
      <c r="ED149" s="56"/>
      <c r="EE149" s="369"/>
      <c r="EF149" s="471"/>
      <c r="EG149" s="369"/>
      <c r="EH149" s="369"/>
      <c r="EI149" s="241"/>
      <c r="EJ149" s="56"/>
      <c r="EK149" s="369"/>
      <c r="EL149" s="471"/>
      <c r="EM149" s="369"/>
      <c r="EN149" s="369"/>
      <c r="EO149" s="241"/>
      <c r="EP149" s="56"/>
      <c r="ER149" s="471"/>
      <c r="EU149" s="237"/>
      <c r="EV149" s="467"/>
      <c r="EX149" s="471"/>
      <c r="FA149" s="241"/>
      <c r="FB149" s="56"/>
      <c r="FD149" s="471"/>
      <c r="FG149" s="237"/>
      <c r="FH149" s="467"/>
      <c r="FJ149" s="471"/>
      <c r="FM149" s="241"/>
      <c r="FN149" s="56"/>
      <c r="FP149" s="471"/>
      <c r="FS149" s="237"/>
      <c r="FT149" s="467"/>
      <c r="FV149" s="471"/>
      <c r="FY149" s="241"/>
      <c r="FZ149" s="56"/>
      <c r="GB149" s="471"/>
      <c r="GE149" s="237"/>
      <c r="GF149" s="467"/>
      <c r="GH149" s="471"/>
      <c r="GK149" s="241"/>
      <c r="GL149" s="56"/>
      <c r="GN149" s="471"/>
      <c r="GO149" s="369"/>
      <c r="GP149" s="369"/>
      <c r="GQ149" s="237"/>
      <c r="GR149" s="467"/>
      <c r="GT149" s="471"/>
      <c r="GU149" s="369"/>
      <c r="GV149" s="369"/>
      <c r="GW149" s="241"/>
      <c r="GX149" s="56"/>
      <c r="GZ149" s="471"/>
      <c r="HA149" s="369"/>
      <c r="HB149" s="369"/>
      <c r="HC149" s="237"/>
      <c r="HD149" s="467"/>
      <c r="HF149" s="433"/>
      <c r="HI149" s="237"/>
      <c r="HJ149" s="467"/>
    </row>
    <row r="150" spans="1:218" s="435" customFormat="1" ht="15.75">
      <c r="D150" s="458"/>
      <c r="E150" s="424"/>
      <c r="AH150" s="489" t="s">
        <v>142</v>
      </c>
      <c r="AI150" s="369"/>
      <c r="AJ150" s="369"/>
      <c r="AK150" s="237">
        <v>130</v>
      </c>
      <c r="AL150" s="467">
        <v>0</v>
      </c>
      <c r="AN150" s="469" t="s">
        <v>1343</v>
      </c>
      <c r="AQ150" s="237">
        <v>207.39999999999998</v>
      </c>
      <c r="AR150" s="467">
        <v>0</v>
      </c>
      <c r="AT150" s="471" t="s">
        <v>1665</v>
      </c>
      <c r="AW150" s="480">
        <v>131.6</v>
      </c>
      <c r="AX150" s="467">
        <v>3</v>
      </c>
      <c r="AZ150" s="471" t="s">
        <v>3627</v>
      </c>
      <c r="BC150" s="237">
        <v>2.6</v>
      </c>
      <c r="BD150" s="467">
        <v>0</v>
      </c>
      <c r="BF150" s="471" t="s">
        <v>142</v>
      </c>
      <c r="BI150" s="237">
        <v>438.5</v>
      </c>
      <c r="BJ150" s="467">
        <v>1</v>
      </c>
      <c r="BL150" s="471" t="s">
        <v>2702</v>
      </c>
      <c r="BO150" s="237">
        <v>235.79999999999998</v>
      </c>
      <c r="BP150" s="467">
        <v>3</v>
      </c>
      <c r="BR150" s="471" t="s">
        <v>21</v>
      </c>
      <c r="BU150" s="237">
        <v>86.1</v>
      </c>
      <c r="BV150" s="467">
        <v>3</v>
      </c>
      <c r="BX150" s="471" t="s">
        <v>668</v>
      </c>
      <c r="CA150" s="237">
        <v>506.34999999999997</v>
      </c>
      <c r="CB150" s="467">
        <v>3</v>
      </c>
      <c r="CD150" s="471" t="s">
        <v>21</v>
      </c>
      <c r="CG150" s="237">
        <v>98.7</v>
      </c>
      <c r="CH150" s="467">
        <v>0</v>
      </c>
      <c r="CJ150" s="471" t="s">
        <v>155</v>
      </c>
      <c r="CM150" s="237">
        <v>236</v>
      </c>
      <c r="CN150" s="467">
        <v>0</v>
      </c>
      <c r="CP150" s="471" t="s">
        <v>3628</v>
      </c>
      <c r="CS150" s="237">
        <v>178.50000000000003</v>
      </c>
      <c r="CT150" s="467">
        <v>0</v>
      </c>
      <c r="CV150" s="471" t="s">
        <v>682</v>
      </c>
      <c r="CY150" s="241">
        <v>381.3</v>
      </c>
      <c r="CZ150" s="56">
        <v>0</v>
      </c>
      <c r="DB150" s="471" t="s">
        <v>142</v>
      </c>
      <c r="DE150" s="237">
        <v>30.1</v>
      </c>
      <c r="DF150" s="467">
        <v>0</v>
      </c>
      <c r="DH150" s="471" t="s">
        <v>668</v>
      </c>
      <c r="DK150" s="241">
        <v>53.7</v>
      </c>
      <c r="DL150" s="56">
        <v>0</v>
      </c>
      <c r="DN150" s="471" t="s">
        <v>3628</v>
      </c>
      <c r="DQ150" s="241">
        <v>271.25</v>
      </c>
      <c r="DR150" s="56">
        <v>0</v>
      </c>
      <c r="DT150" s="471" t="s">
        <v>2724</v>
      </c>
      <c r="DU150" s="369"/>
      <c r="DV150" s="369"/>
      <c r="DW150" s="237">
        <v>347.90000000000003</v>
      </c>
      <c r="DX150" s="467">
        <v>0</v>
      </c>
      <c r="DY150" s="369"/>
      <c r="DZ150" s="471" t="s">
        <v>3625</v>
      </c>
      <c r="EA150" s="369"/>
      <c r="EB150" s="369"/>
      <c r="EC150" s="241">
        <v>0</v>
      </c>
      <c r="ED150" s="56">
        <v>0</v>
      </c>
      <c r="EE150" s="369"/>
      <c r="EF150" s="471" t="s">
        <v>1665</v>
      </c>
      <c r="EG150" s="369"/>
      <c r="EH150" s="369"/>
      <c r="EI150" s="241">
        <v>309.8</v>
      </c>
      <c r="EJ150" s="56">
        <v>0</v>
      </c>
      <c r="EK150" s="369"/>
      <c r="EL150" s="471" t="s">
        <v>1349</v>
      </c>
      <c r="EM150" s="369"/>
      <c r="EN150" s="369"/>
      <c r="EO150" s="241">
        <v>271.3</v>
      </c>
      <c r="EP150" s="56">
        <v>2</v>
      </c>
      <c r="ER150" s="471" t="s">
        <v>31</v>
      </c>
      <c r="EU150" s="237">
        <v>389.6</v>
      </c>
      <c r="EV150" s="467">
        <v>1</v>
      </c>
      <c r="EX150" s="471" t="s">
        <v>2707</v>
      </c>
      <c r="FA150" s="241">
        <v>517.9</v>
      </c>
      <c r="FB150" s="56">
        <v>2</v>
      </c>
      <c r="FD150" s="471" t="s">
        <v>2724</v>
      </c>
      <c r="FG150" s="237">
        <v>198.99999999999997</v>
      </c>
      <c r="FH150" s="467">
        <v>0</v>
      </c>
      <c r="FJ150" s="471" t="s">
        <v>3617</v>
      </c>
      <c r="FM150" s="241">
        <v>495.79999999999995</v>
      </c>
      <c r="FN150" s="56">
        <v>0</v>
      </c>
      <c r="FP150" s="471" t="s">
        <v>3606</v>
      </c>
      <c r="FS150" s="237">
        <v>102.5</v>
      </c>
      <c r="FT150" s="467">
        <v>3</v>
      </c>
      <c r="FV150" s="471" t="s">
        <v>2707</v>
      </c>
      <c r="FY150" s="241">
        <v>284.3</v>
      </c>
      <c r="FZ150" s="56">
        <v>0</v>
      </c>
      <c r="GB150" s="471" t="s">
        <v>3617</v>
      </c>
      <c r="GE150" s="237">
        <v>385.10000000000008</v>
      </c>
      <c r="GF150" s="467">
        <v>0</v>
      </c>
      <c r="GH150" s="471" t="s">
        <v>2719</v>
      </c>
      <c r="GK150" s="241">
        <v>251.9</v>
      </c>
      <c r="GL150" s="56">
        <v>0</v>
      </c>
      <c r="GN150" s="471" t="s">
        <v>142</v>
      </c>
      <c r="GO150" s="369"/>
      <c r="GP150" s="369"/>
      <c r="GQ150" s="237">
        <v>808.60000000000014</v>
      </c>
      <c r="GR150" s="467">
        <v>3</v>
      </c>
      <c r="GT150" s="471" t="s">
        <v>155</v>
      </c>
      <c r="GU150" s="369"/>
      <c r="GV150" s="369"/>
      <c r="GW150" s="241">
        <v>5.2</v>
      </c>
      <c r="GX150" s="56">
        <v>3</v>
      </c>
      <c r="GZ150" s="471" t="s">
        <v>2208</v>
      </c>
      <c r="HA150" s="369"/>
      <c r="HB150" s="369"/>
      <c r="HC150" s="237">
        <v>2269.6999999999998</v>
      </c>
      <c r="HD150" s="467">
        <v>1</v>
      </c>
      <c r="HF150" s="433" t="s">
        <v>2709</v>
      </c>
      <c r="HI150" s="237">
        <v>833.9</v>
      </c>
      <c r="HJ150" s="467">
        <v>0</v>
      </c>
    </row>
    <row r="151" spans="1:218" s="435" customFormat="1" ht="15.75">
      <c r="D151" s="458"/>
      <c r="E151" s="424"/>
      <c r="AH151" s="489" t="s">
        <v>2702</v>
      </c>
      <c r="AI151" s="369"/>
      <c r="AJ151" s="369"/>
      <c r="AK151" s="237">
        <v>478.69999999999993</v>
      </c>
      <c r="AL151" s="467">
        <v>3</v>
      </c>
      <c r="AN151" s="469" t="s">
        <v>651</v>
      </c>
      <c r="AQ151" s="237">
        <v>312.3</v>
      </c>
      <c r="AR151" s="467">
        <v>3</v>
      </c>
      <c r="AT151" s="471" t="s">
        <v>3624</v>
      </c>
      <c r="AW151" s="480">
        <v>76</v>
      </c>
      <c r="AX151" s="467">
        <v>0</v>
      </c>
      <c r="AZ151" s="471" t="s">
        <v>31</v>
      </c>
      <c r="BC151" s="237">
        <v>102</v>
      </c>
      <c r="BD151" s="467">
        <v>3</v>
      </c>
      <c r="BF151" s="471" t="s">
        <v>3625</v>
      </c>
      <c r="BI151" s="237">
        <v>479.95</v>
      </c>
      <c r="BJ151" s="467">
        <v>2</v>
      </c>
      <c r="BL151" s="471" t="s">
        <v>1658</v>
      </c>
      <c r="BO151" s="237">
        <v>124.7</v>
      </c>
      <c r="BP151" s="467">
        <v>0</v>
      </c>
      <c r="BR151" s="471" t="s">
        <v>2709</v>
      </c>
      <c r="BU151" s="237">
        <v>5.5</v>
      </c>
      <c r="BV151" s="467">
        <v>0</v>
      </c>
      <c r="BX151" s="471" t="s">
        <v>667</v>
      </c>
      <c r="CA151" s="237">
        <v>144</v>
      </c>
      <c r="CB151" s="467">
        <v>0</v>
      </c>
      <c r="CD151" s="471" t="s">
        <v>668</v>
      </c>
      <c r="CG151" s="237">
        <v>198.79999999999998</v>
      </c>
      <c r="CH151" s="467">
        <v>3</v>
      </c>
      <c r="CJ151" s="471" t="s">
        <v>142</v>
      </c>
      <c r="CM151" s="237">
        <v>433.8</v>
      </c>
      <c r="CN151" s="467">
        <v>3</v>
      </c>
      <c r="CP151" s="471" t="s">
        <v>155</v>
      </c>
      <c r="CS151" s="237">
        <v>772</v>
      </c>
      <c r="CT151" s="467">
        <v>3</v>
      </c>
      <c r="CV151" s="471" t="s">
        <v>2707</v>
      </c>
      <c r="CY151" s="241">
        <v>577.6</v>
      </c>
      <c r="CZ151" s="56">
        <v>3</v>
      </c>
      <c r="DB151" s="471" t="s">
        <v>668</v>
      </c>
      <c r="DE151" s="237">
        <v>94.1</v>
      </c>
      <c r="DF151" s="467">
        <v>3</v>
      </c>
      <c r="DH151" s="471" t="s">
        <v>3628</v>
      </c>
      <c r="DK151" s="241">
        <v>73</v>
      </c>
      <c r="DL151" s="56">
        <v>3</v>
      </c>
      <c r="DN151" s="471" t="s">
        <v>31</v>
      </c>
      <c r="DQ151" s="241">
        <v>346.3</v>
      </c>
      <c r="DR151" s="56">
        <v>3</v>
      </c>
      <c r="DT151" s="471" t="s">
        <v>2192</v>
      </c>
      <c r="DU151" s="369"/>
      <c r="DV151" s="369"/>
      <c r="DW151" s="237">
        <v>807.4</v>
      </c>
      <c r="DX151" s="467">
        <v>3</v>
      </c>
      <c r="DY151" s="369"/>
      <c r="DZ151" s="471" t="s">
        <v>2194</v>
      </c>
      <c r="EA151" s="369"/>
      <c r="EB151" s="369"/>
      <c r="EC151" s="241">
        <v>48</v>
      </c>
      <c r="ED151" s="56">
        <v>3</v>
      </c>
      <c r="EE151" s="369"/>
      <c r="EF151" s="471" t="s">
        <v>2702</v>
      </c>
      <c r="EG151" s="369"/>
      <c r="EH151" s="369"/>
      <c r="EI151" s="241">
        <v>464.1</v>
      </c>
      <c r="EJ151" s="56">
        <v>3</v>
      </c>
      <c r="EK151" s="369"/>
      <c r="EL151" s="471" t="s">
        <v>2724</v>
      </c>
      <c r="EM151" s="369"/>
      <c r="EN151" s="369"/>
      <c r="EO151" s="241">
        <v>240.1</v>
      </c>
      <c r="EP151" s="56">
        <v>1</v>
      </c>
      <c r="ER151" s="471" t="s">
        <v>2702</v>
      </c>
      <c r="EU151" s="237">
        <v>447.00000000000006</v>
      </c>
      <c r="EV151" s="467">
        <v>2</v>
      </c>
      <c r="EX151" s="471" t="s">
        <v>668</v>
      </c>
      <c r="FA151" s="241">
        <v>504.4</v>
      </c>
      <c r="FB151" s="56">
        <v>1</v>
      </c>
      <c r="FD151" s="471" t="s">
        <v>142</v>
      </c>
      <c r="FG151" s="237">
        <v>608.90000000000009</v>
      </c>
      <c r="FH151" s="467">
        <v>3</v>
      </c>
      <c r="FJ151" s="471" t="s">
        <v>1349</v>
      </c>
      <c r="FM151" s="241">
        <v>744.59999999999991</v>
      </c>
      <c r="FN151" s="56">
        <v>3</v>
      </c>
      <c r="FP151" s="471" t="s">
        <v>1343</v>
      </c>
      <c r="FS151" s="237">
        <v>61.6</v>
      </c>
      <c r="FT151" s="467">
        <v>0</v>
      </c>
      <c r="FV151" s="471" t="s">
        <v>1657</v>
      </c>
      <c r="FY151" s="241">
        <v>471.9</v>
      </c>
      <c r="FZ151" s="56">
        <v>3</v>
      </c>
      <c r="GB151" s="471" t="s">
        <v>142</v>
      </c>
      <c r="GE151" s="237">
        <v>656.5</v>
      </c>
      <c r="GF151" s="467">
        <v>3</v>
      </c>
      <c r="GH151" s="471" t="s">
        <v>1349</v>
      </c>
      <c r="GK151" s="241">
        <v>486.5</v>
      </c>
      <c r="GL151" s="56">
        <v>3</v>
      </c>
      <c r="GN151" s="471" t="s">
        <v>2192</v>
      </c>
      <c r="GO151" s="369"/>
      <c r="GP151" s="369"/>
      <c r="GQ151" s="237">
        <v>475.79999999999995</v>
      </c>
      <c r="GR151" s="467">
        <v>0</v>
      </c>
      <c r="GT151" s="471" t="s">
        <v>31</v>
      </c>
      <c r="GU151" s="369"/>
      <c r="GV151" s="369"/>
      <c r="GW151" s="241">
        <v>0</v>
      </c>
      <c r="GX151" s="56">
        <v>0</v>
      </c>
      <c r="GZ151" s="471" t="s">
        <v>651</v>
      </c>
      <c r="HA151" s="369"/>
      <c r="HB151" s="369"/>
      <c r="HC151" s="237">
        <v>2762.4999999999995</v>
      </c>
      <c r="HD151" s="467">
        <v>2</v>
      </c>
      <c r="HF151" s="433" t="s">
        <v>2700</v>
      </c>
      <c r="HI151" s="237">
        <v>1360.1499999999999</v>
      </c>
      <c r="HJ151" s="467">
        <v>3</v>
      </c>
    </row>
    <row r="152" spans="1:218" s="435" customFormat="1" ht="15.75">
      <c r="D152" s="458"/>
      <c r="E152" s="424"/>
      <c r="AH152" s="489"/>
      <c r="AI152" s="369"/>
      <c r="AJ152" s="369"/>
      <c r="AK152" s="237"/>
      <c r="AL152" s="467"/>
      <c r="AN152" s="469"/>
      <c r="AQ152" s="237"/>
      <c r="AR152" s="467"/>
      <c r="AT152" s="471"/>
      <c r="AW152" s="480"/>
      <c r="AX152" s="467"/>
      <c r="AZ152" s="471"/>
      <c r="BC152" s="237"/>
      <c r="BD152" s="467"/>
      <c r="BF152" s="471"/>
      <c r="BI152" s="237"/>
      <c r="BJ152" s="467"/>
      <c r="BL152" s="471"/>
      <c r="BO152" s="237"/>
      <c r="BP152" s="467"/>
      <c r="BR152" s="471"/>
      <c r="BU152" s="237"/>
      <c r="BV152" s="467"/>
      <c r="BX152" s="471"/>
      <c r="CA152" s="237"/>
      <c r="CB152" s="467"/>
      <c r="CD152" s="471"/>
      <c r="CG152" s="237"/>
      <c r="CH152" s="467"/>
      <c r="CJ152" s="471"/>
      <c r="CM152" s="237"/>
      <c r="CN152" s="467"/>
      <c r="CP152" s="471"/>
      <c r="CS152" s="237"/>
      <c r="CT152" s="467"/>
      <c r="CV152" s="471"/>
      <c r="CY152" s="241"/>
      <c r="CZ152" s="56"/>
      <c r="DB152" s="471"/>
      <c r="DE152" s="237"/>
      <c r="DF152" s="467"/>
      <c r="DH152" s="471"/>
      <c r="DK152" s="241"/>
      <c r="DL152" s="56"/>
      <c r="DN152" s="471"/>
      <c r="DQ152" s="241"/>
      <c r="DR152" s="56"/>
      <c r="DT152" s="471"/>
      <c r="DU152" s="369"/>
      <c r="DV152" s="369"/>
      <c r="DW152" s="237"/>
      <c r="DX152" s="467"/>
      <c r="DY152" s="369"/>
      <c r="DZ152" s="471"/>
      <c r="EA152" s="369"/>
      <c r="EB152" s="369"/>
      <c r="EC152" s="241"/>
      <c r="ED152" s="56"/>
      <c r="EE152" s="369"/>
      <c r="EF152" s="471"/>
      <c r="EG152" s="369"/>
      <c r="EH152" s="369"/>
      <c r="EI152" s="241"/>
      <c r="EJ152" s="56"/>
      <c r="EK152" s="369"/>
      <c r="EL152" s="471"/>
      <c r="EM152" s="369"/>
      <c r="EN152" s="369"/>
      <c r="EO152" s="241"/>
      <c r="EP152" s="56"/>
      <c r="ER152" s="471"/>
      <c r="EU152" s="237"/>
      <c r="EV152" s="467"/>
      <c r="EX152" s="471"/>
      <c r="FA152" s="241"/>
      <c r="FB152" s="56"/>
      <c r="FD152" s="471"/>
      <c r="FG152" s="237"/>
      <c r="FH152" s="467"/>
      <c r="FJ152" s="471"/>
      <c r="FM152" s="241"/>
      <c r="FN152" s="56"/>
      <c r="FP152" s="471"/>
      <c r="FS152" s="237"/>
      <c r="FT152" s="467"/>
      <c r="FV152" s="471"/>
      <c r="FY152" s="241"/>
      <c r="FZ152" s="56"/>
      <c r="GB152" s="471"/>
      <c r="GE152" s="237"/>
      <c r="GF152" s="467"/>
      <c r="GH152" s="471"/>
      <c r="GK152" s="241"/>
      <c r="GL152" s="56"/>
      <c r="GN152" s="471"/>
      <c r="GO152" s="369"/>
      <c r="GP152" s="369"/>
      <c r="GQ152" s="237"/>
      <c r="GR152" s="467"/>
      <c r="GT152" s="471"/>
      <c r="GU152" s="369"/>
      <c r="GV152" s="369"/>
      <c r="GW152" s="241"/>
      <c r="GX152" s="56"/>
      <c r="GZ152" s="471"/>
      <c r="HA152" s="369"/>
      <c r="HB152" s="369"/>
      <c r="HC152" s="237"/>
      <c r="HD152" s="467"/>
      <c r="HF152" s="433"/>
      <c r="HI152" s="237"/>
      <c r="HJ152" s="467"/>
    </row>
    <row r="153" spans="1:218" s="435" customFormat="1" ht="15.75">
      <c r="D153" s="458"/>
      <c r="E153" s="424"/>
      <c r="AH153" s="489" t="s">
        <v>2196</v>
      </c>
      <c r="AI153" s="369"/>
      <c r="AJ153" s="369"/>
      <c r="AK153" s="237">
        <v>90.2</v>
      </c>
      <c r="AL153" s="467">
        <v>0</v>
      </c>
      <c r="AN153" s="469" t="s">
        <v>1658</v>
      </c>
      <c r="AQ153" s="237">
        <v>43.5</v>
      </c>
      <c r="AR153" s="467">
        <v>0</v>
      </c>
      <c r="AT153" s="471" t="s">
        <v>31</v>
      </c>
      <c r="AW153" s="480">
        <v>163.1</v>
      </c>
      <c r="AX153" s="467">
        <v>3</v>
      </c>
      <c r="AZ153" s="471" t="s">
        <v>2702</v>
      </c>
      <c r="BC153" s="237">
        <v>88.5</v>
      </c>
      <c r="BD153" s="467">
        <v>0</v>
      </c>
      <c r="BF153" s="471" t="s">
        <v>1344</v>
      </c>
      <c r="BI153" s="237">
        <v>660.2</v>
      </c>
      <c r="BJ153" s="467">
        <v>3</v>
      </c>
      <c r="BL153" s="471" t="s">
        <v>682</v>
      </c>
      <c r="BO153" s="237">
        <v>155.6</v>
      </c>
      <c r="BP153" s="467">
        <v>3</v>
      </c>
      <c r="BR153" s="471" t="s">
        <v>31</v>
      </c>
      <c r="BU153" s="237">
        <v>51.6</v>
      </c>
      <c r="BV153" s="467">
        <v>0</v>
      </c>
      <c r="BX153" s="471" t="s">
        <v>2194</v>
      </c>
      <c r="CA153" s="237">
        <v>139.1</v>
      </c>
      <c r="CB153" s="467">
        <v>0</v>
      </c>
      <c r="CD153" s="471" t="s">
        <v>1658</v>
      </c>
      <c r="CG153" s="237">
        <v>55</v>
      </c>
      <c r="CH153" s="467">
        <v>3</v>
      </c>
      <c r="CJ153" s="471" t="s">
        <v>633</v>
      </c>
      <c r="CM153" s="237">
        <v>397.5</v>
      </c>
      <c r="CN153" s="467">
        <v>1</v>
      </c>
      <c r="CP153" s="471" t="s">
        <v>2702</v>
      </c>
      <c r="CS153" s="237">
        <v>470.59999999999997</v>
      </c>
      <c r="CT153" s="467">
        <v>3</v>
      </c>
      <c r="CV153" s="471" t="s">
        <v>1657</v>
      </c>
      <c r="CY153" s="241">
        <v>824.4</v>
      </c>
      <c r="CZ153" s="56">
        <v>2</v>
      </c>
      <c r="DB153" s="471" t="s">
        <v>2707</v>
      </c>
      <c r="DE153" s="237">
        <v>15.6</v>
      </c>
      <c r="DF153" s="467">
        <v>2</v>
      </c>
      <c r="DH153" s="471" t="s">
        <v>155</v>
      </c>
      <c r="DK153" s="241">
        <v>0</v>
      </c>
      <c r="DL153" s="56">
        <v>0</v>
      </c>
      <c r="DN153" s="471" t="s">
        <v>1658</v>
      </c>
      <c r="DQ153" s="241">
        <v>475.7</v>
      </c>
      <c r="DR153" s="56">
        <v>1</v>
      </c>
      <c r="DT153" s="471" t="s">
        <v>2196</v>
      </c>
      <c r="DU153" s="369"/>
      <c r="DV153" s="369"/>
      <c r="DW153" s="237">
        <v>709.09999999999991</v>
      </c>
      <c r="DX153" s="467">
        <v>0</v>
      </c>
      <c r="DY153" s="369"/>
      <c r="DZ153" s="471" t="s">
        <v>142</v>
      </c>
      <c r="EA153" s="369"/>
      <c r="EB153" s="369"/>
      <c r="EC153" s="241">
        <v>40.200000000000003</v>
      </c>
      <c r="ED153" s="56">
        <v>0</v>
      </c>
      <c r="EE153" s="369"/>
      <c r="EF153" s="471" t="s">
        <v>2196</v>
      </c>
      <c r="EG153" s="369"/>
      <c r="EH153" s="369"/>
      <c r="EI153" s="241">
        <v>474.3</v>
      </c>
      <c r="EJ153" s="56">
        <v>1</v>
      </c>
      <c r="EK153" s="369"/>
      <c r="EL153" s="471" t="s">
        <v>1658</v>
      </c>
      <c r="EM153" s="369"/>
      <c r="EN153" s="369"/>
      <c r="EO153" s="241">
        <v>209.7</v>
      </c>
      <c r="EP153" s="56">
        <v>2</v>
      </c>
      <c r="ER153" s="471" t="s">
        <v>2700</v>
      </c>
      <c r="EU153" s="237">
        <v>270.2</v>
      </c>
      <c r="EV153" s="467">
        <v>1</v>
      </c>
      <c r="EX153" s="471" t="s">
        <v>682</v>
      </c>
      <c r="FA153" s="241">
        <v>463.4</v>
      </c>
      <c r="FB153" s="56">
        <v>3</v>
      </c>
      <c r="FD153" s="471" t="s">
        <v>667</v>
      </c>
      <c r="FG153" s="237">
        <v>586.09999999999991</v>
      </c>
      <c r="FH153" s="467">
        <v>3</v>
      </c>
      <c r="FJ153" s="471" t="s">
        <v>1658</v>
      </c>
      <c r="FM153" s="241">
        <v>528.80000000000007</v>
      </c>
      <c r="FN153" s="56">
        <v>2</v>
      </c>
      <c r="FP153" s="471" t="s">
        <v>667</v>
      </c>
      <c r="FS153" s="237">
        <v>152.1</v>
      </c>
      <c r="FT153" s="467">
        <v>3</v>
      </c>
      <c r="FV153" s="471" t="s">
        <v>2702</v>
      </c>
      <c r="FY153" s="241">
        <v>605.6</v>
      </c>
      <c r="FZ153" s="56">
        <v>3</v>
      </c>
      <c r="GB153" s="471" t="s">
        <v>2208</v>
      </c>
      <c r="GE153" s="237">
        <v>630</v>
      </c>
      <c r="GF153" s="467">
        <v>2</v>
      </c>
      <c r="GH153" s="471" t="s">
        <v>651</v>
      </c>
      <c r="GK153" s="241">
        <v>375.20000000000005</v>
      </c>
      <c r="GL153" s="56">
        <v>0</v>
      </c>
      <c r="GN153" s="471" t="s">
        <v>668</v>
      </c>
      <c r="GO153" s="369"/>
      <c r="GP153" s="369"/>
      <c r="GQ153" s="237">
        <v>230.2</v>
      </c>
      <c r="GR153" s="467">
        <v>0</v>
      </c>
      <c r="GT153" s="471" t="s">
        <v>3625</v>
      </c>
      <c r="GU153" s="369"/>
      <c r="GV153" s="369"/>
      <c r="GW153" s="241">
        <v>336.5</v>
      </c>
      <c r="GX153" s="56">
        <v>3</v>
      </c>
      <c r="GZ153" s="471" t="s">
        <v>31</v>
      </c>
      <c r="HA153" s="369"/>
      <c r="HB153" s="369"/>
      <c r="HC153" s="237">
        <v>2536.7999999999997</v>
      </c>
      <c r="HD153" s="467">
        <v>3</v>
      </c>
      <c r="HF153" s="433" t="s">
        <v>2192</v>
      </c>
      <c r="HI153" s="237">
        <v>944.3</v>
      </c>
      <c r="HJ153" s="467">
        <v>2</v>
      </c>
    </row>
    <row r="154" spans="1:218" s="435" customFormat="1" ht="15.75">
      <c r="D154" s="458"/>
      <c r="E154" s="424"/>
      <c r="AH154" s="489" t="s">
        <v>1667</v>
      </c>
      <c r="AI154" s="369"/>
      <c r="AJ154" s="369"/>
      <c r="AK154" s="237">
        <v>244.79999999999998</v>
      </c>
      <c r="AL154" s="467">
        <v>3</v>
      </c>
      <c r="AN154" s="469" t="s">
        <v>2719</v>
      </c>
      <c r="AQ154" s="237">
        <v>76.5</v>
      </c>
      <c r="AR154" s="467">
        <v>3</v>
      </c>
      <c r="AT154" s="471" t="s">
        <v>1657</v>
      </c>
      <c r="AW154" s="480">
        <v>82.2</v>
      </c>
      <c r="AX154" s="467">
        <v>0</v>
      </c>
      <c r="AZ154" s="471" t="s">
        <v>651</v>
      </c>
      <c r="BC154" s="237">
        <v>147.20000000000002</v>
      </c>
      <c r="BD154" s="467">
        <v>3</v>
      </c>
      <c r="BF154" s="471" t="s">
        <v>1657</v>
      </c>
      <c r="BI154" s="237">
        <v>498</v>
      </c>
      <c r="BJ154" s="467">
        <v>0</v>
      </c>
      <c r="BL154" s="471" t="s">
        <v>2719</v>
      </c>
      <c r="BO154" s="237">
        <v>115.10000000000001</v>
      </c>
      <c r="BP154" s="467">
        <v>0</v>
      </c>
      <c r="BR154" s="471" t="s">
        <v>1667</v>
      </c>
      <c r="BU154" s="237">
        <v>109.80000000000001</v>
      </c>
      <c r="BV154" s="467">
        <v>3</v>
      </c>
      <c r="BX154" s="471" t="s">
        <v>3628</v>
      </c>
      <c r="CA154" s="237">
        <v>406.7</v>
      </c>
      <c r="CB154" s="467">
        <v>3</v>
      </c>
      <c r="CD154" s="471" t="s">
        <v>682</v>
      </c>
      <c r="CG154" s="237">
        <v>0</v>
      </c>
      <c r="CH154" s="467">
        <v>0</v>
      </c>
      <c r="CJ154" s="471" t="s">
        <v>3628</v>
      </c>
      <c r="CM154" s="237">
        <v>458.7</v>
      </c>
      <c r="CN154" s="467">
        <v>2</v>
      </c>
      <c r="CP154" s="471" t="s">
        <v>3625</v>
      </c>
      <c r="CS154" s="237">
        <v>347.59999999999997</v>
      </c>
      <c r="CT154" s="467">
        <v>0</v>
      </c>
      <c r="CV154" s="471" t="s">
        <v>667</v>
      </c>
      <c r="CY154" s="241">
        <v>772.4</v>
      </c>
      <c r="CZ154" s="56">
        <v>1</v>
      </c>
      <c r="DB154" s="471" t="s">
        <v>3625</v>
      </c>
      <c r="DE154" s="237">
        <v>15.399999999999999</v>
      </c>
      <c r="DF154" s="467">
        <v>1</v>
      </c>
      <c r="DH154" s="471" t="s">
        <v>1343</v>
      </c>
      <c r="DK154" s="241">
        <v>46.5</v>
      </c>
      <c r="DL154" s="56">
        <v>3</v>
      </c>
      <c r="DN154" s="471" t="s">
        <v>155</v>
      </c>
      <c r="DQ154" s="241">
        <v>501.9</v>
      </c>
      <c r="DR154" s="56">
        <v>2</v>
      </c>
      <c r="DT154" s="471" t="s">
        <v>2707</v>
      </c>
      <c r="DU154" s="369"/>
      <c r="DV154" s="369"/>
      <c r="DW154" s="237">
        <v>916.59999999999991</v>
      </c>
      <c r="DX154" s="467">
        <v>3</v>
      </c>
      <c r="DY154" s="369"/>
      <c r="DZ154" s="471" t="s">
        <v>1657</v>
      </c>
      <c r="EA154" s="369"/>
      <c r="EB154" s="369"/>
      <c r="EC154" s="241">
        <v>321</v>
      </c>
      <c r="ED154" s="56">
        <v>3</v>
      </c>
      <c r="EE154" s="369"/>
      <c r="EF154" s="471" t="s">
        <v>3625</v>
      </c>
      <c r="EG154" s="369"/>
      <c r="EH154" s="369"/>
      <c r="EI154" s="241">
        <v>514</v>
      </c>
      <c r="EJ154" s="56">
        <v>2</v>
      </c>
      <c r="EK154" s="369"/>
      <c r="EL154" s="471" t="s">
        <v>31</v>
      </c>
      <c r="EM154" s="369"/>
      <c r="EN154" s="369"/>
      <c r="EO154" s="241">
        <v>172.5</v>
      </c>
      <c r="EP154" s="56">
        <v>1</v>
      </c>
      <c r="ER154" s="471" t="s">
        <v>1658</v>
      </c>
      <c r="EU154" s="237">
        <v>294.89999999999998</v>
      </c>
      <c r="EV154" s="467">
        <v>2</v>
      </c>
      <c r="EX154" s="471" t="s">
        <v>1665</v>
      </c>
      <c r="FA154" s="241">
        <v>340.5</v>
      </c>
      <c r="FB154" s="56">
        <v>0</v>
      </c>
      <c r="FD154" s="471" t="s">
        <v>2208</v>
      </c>
      <c r="FG154" s="237">
        <v>271.89999999999998</v>
      </c>
      <c r="FH154" s="467">
        <v>0</v>
      </c>
      <c r="FJ154" s="471" t="s">
        <v>3627</v>
      </c>
      <c r="FM154" s="241">
        <v>461.2</v>
      </c>
      <c r="FN154" s="56">
        <v>1</v>
      </c>
      <c r="FP154" s="471" t="s">
        <v>3628</v>
      </c>
      <c r="FS154" s="237">
        <v>88.5</v>
      </c>
      <c r="FT154" s="467">
        <v>0</v>
      </c>
      <c r="FV154" s="471" t="s">
        <v>3624</v>
      </c>
      <c r="FY154" s="241">
        <v>362.4</v>
      </c>
      <c r="FZ154" s="56">
        <v>0</v>
      </c>
      <c r="GB154" s="471" t="s">
        <v>2192</v>
      </c>
      <c r="GE154" s="237">
        <v>568.85</v>
      </c>
      <c r="GF154" s="467">
        <v>1</v>
      </c>
      <c r="GH154" s="471" t="s">
        <v>21</v>
      </c>
      <c r="GK154" s="241">
        <v>477.9</v>
      </c>
      <c r="GL154" s="56">
        <v>3</v>
      </c>
      <c r="GN154" s="471" t="s">
        <v>155</v>
      </c>
      <c r="GO154" s="369"/>
      <c r="GP154" s="369"/>
      <c r="GQ154" s="237">
        <v>844.30000000000007</v>
      </c>
      <c r="GR154" s="467">
        <v>3</v>
      </c>
      <c r="GT154" s="471" t="s">
        <v>3624</v>
      </c>
      <c r="GU154" s="369"/>
      <c r="GV154" s="369"/>
      <c r="GW154" s="241">
        <v>0</v>
      </c>
      <c r="GX154" s="56">
        <v>0</v>
      </c>
      <c r="GZ154" s="471" t="s">
        <v>2709</v>
      </c>
      <c r="HA154" s="369"/>
      <c r="HB154" s="369"/>
      <c r="HC154" s="237">
        <v>1458.5</v>
      </c>
      <c r="HD154" s="467">
        <v>0</v>
      </c>
      <c r="HF154" s="433" t="s">
        <v>668</v>
      </c>
      <c r="HI154" s="237">
        <v>782.1</v>
      </c>
      <c r="HJ154" s="467">
        <v>1</v>
      </c>
    </row>
    <row r="155" spans="1:218" s="435" customFormat="1" ht="15.75" customHeight="1">
      <c r="E155" s="436"/>
      <c r="AL155" s="434"/>
      <c r="AP155" s="434"/>
      <c r="AU155" s="434"/>
      <c r="BE155" s="434"/>
      <c r="BF155" s="434"/>
      <c r="BI155" s="434"/>
      <c r="BJ155" s="434"/>
      <c r="BM155" s="434"/>
      <c r="BN155" s="434"/>
      <c r="BQ155" s="434"/>
      <c r="BR155" s="434"/>
      <c r="BU155" s="434"/>
      <c r="BV155" s="434"/>
      <c r="BY155" s="434"/>
      <c r="BZ155" s="434"/>
      <c r="CC155" s="434"/>
      <c r="CD155" s="434"/>
      <c r="CG155" s="434"/>
      <c r="CH155" s="434"/>
      <c r="CK155" s="434"/>
      <c r="CL155" s="434"/>
      <c r="CO155" s="434"/>
      <c r="CP155" s="434"/>
      <c r="CS155" s="434"/>
      <c r="CT155" s="434"/>
      <c r="CW155" s="434"/>
      <c r="CX155" s="434"/>
      <c r="DA155" s="434"/>
      <c r="DB155" s="434"/>
      <c r="DE155" s="434"/>
      <c r="DF155" s="434"/>
      <c r="DI155" s="434"/>
      <c r="DJ155" s="434"/>
      <c r="DM155" s="434"/>
      <c r="DN155" s="434"/>
      <c r="DQ155" s="434"/>
      <c r="DR155" s="434"/>
      <c r="DU155" s="434"/>
      <c r="DV155" s="434"/>
      <c r="DY155" s="434"/>
      <c r="DZ155" s="434"/>
      <c r="EC155" s="434"/>
      <c r="ED155" s="434"/>
      <c r="EG155" s="434"/>
      <c r="EJ155" s="434"/>
      <c r="EM155" s="434"/>
      <c r="EP155" s="450"/>
    </row>
    <row r="156" spans="1:218" s="38" customFormat="1" ht="15.75" customHeight="1">
      <c r="A156" s="473"/>
      <c r="B156" s="435"/>
      <c r="C156" s="435"/>
      <c r="D156" s="435"/>
      <c r="E156" s="434"/>
      <c r="F156" s="435"/>
      <c r="L156" s="435"/>
      <c r="AK156" s="435"/>
      <c r="AL156" s="434"/>
      <c r="AM156" s="308"/>
      <c r="AN156" s="308"/>
      <c r="AO156" s="474"/>
      <c r="AP156" s="309"/>
      <c r="AQ156" s="308"/>
      <c r="AR156" s="308"/>
      <c r="AS156" s="308"/>
      <c r="AT156" s="473"/>
      <c r="AU156" s="308"/>
      <c r="BB156" s="474"/>
      <c r="BC156" s="474"/>
      <c r="BD156" s="308"/>
      <c r="BE156" s="308"/>
      <c r="BF156" s="308"/>
      <c r="BG156" s="308"/>
      <c r="BH156" s="308"/>
      <c r="BI156" s="308"/>
      <c r="BJ156" s="308"/>
      <c r="BK156" s="473"/>
      <c r="EP156" s="450"/>
      <c r="EQ156" s="435"/>
      <c r="ER156" s="435"/>
    </row>
    <row r="157" spans="1:218" ht="20.25">
      <c r="A157" s="449" t="s">
        <v>1751</v>
      </c>
      <c r="B157" s="256"/>
      <c r="C157" s="256"/>
      <c r="E157" s="305"/>
      <c r="F157" s="305"/>
      <c r="L157" s="305"/>
      <c r="AK157" s="305"/>
      <c r="AL157" s="305"/>
      <c r="AM157" s="305"/>
      <c r="AN157" s="305"/>
      <c r="AO157" s="305"/>
      <c r="AP157" s="305"/>
      <c r="AQ157" s="305"/>
      <c r="AR157" s="305"/>
      <c r="AS157" s="305"/>
      <c r="AT157" s="305"/>
      <c r="AU157" s="305"/>
      <c r="BB157" s="305"/>
      <c r="BC157" s="305"/>
      <c r="BD157" s="305"/>
      <c r="BE157" s="305"/>
      <c r="BF157" s="305"/>
      <c r="BG157" s="305"/>
      <c r="BH157" s="305"/>
      <c r="BI157" s="468"/>
      <c r="BJ157" s="468"/>
      <c r="BL157" s="28"/>
      <c r="BM157" s="28"/>
      <c r="BN157" s="28"/>
      <c r="BO157" s="28"/>
      <c r="DW157"/>
      <c r="EP157" s="477"/>
    </row>
    <row r="158" spans="1:218" ht="15">
      <c r="A158" s="451" t="s">
        <v>4165</v>
      </c>
      <c r="E158" s="251"/>
      <c r="F158" s="251"/>
      <c r="L158" s="251"/>
      <c r="V158" s="451"/>
      <c r="Y158" s="251"/>
      <c r="Z158" s="251"/>
      <c r="AA158" s="251"/>
      <c r="AB158" s="251"/>
      <c r="AC158" s="251"/>
      <c r="AH158" s="451" t="s">
        <v>4165</v>
      </c>
      <c r="AI158" s="61"/>
      <c r="AK158" s="28"/>
      <c r="AL158" s="28"/>
      <c r="AM158" s="28"/>
      <c r="AN158" s="28"/>
      <c r="AO158" s="28"/>
      <c r="AQ158" s="28"/>
      <c r="AR158" s="28"/>
      <c r="AS158" s="28"/>
      <c r="DV158" s="451"/>
      <c r="DW158"/>
      <c r="DY158" s="251"/>
      <c r="DZ158" s="10"/>
    </row>
    <row r="159" spans="1:218" s="417" customFormat="1" ht="26.25">
      <c r="A159" s="464" t="s">
        <v>3287</v>
      </c>
      <c r="B159" s="461"/>
      <c r="C159" s="461"/>
      <c r="M159" s="464" t="s">
        <v>4164</v>
      </c>
      <c r="Y159" s="462" t="s">
        <v>5124</v>
      </c>
      <c r="Z159" s="461"/>
      <c r="AA159" s="461"/>
      <c r="AB159" s="461"/>
      <c r="AC159" s="461"/>
      <c r="AD159" s="466" t="s">
        <v>150</v>
      </c>
      <c r="AE159" s="452" t="s">
        <v>3014</v>
      </c>
      <c r="AH159" s="464" t="s">
        <v>4153</v>
      </c>
      <c r="AL159" s="465"/>
      <c r="AN159" s="460" t="s">
        <v>4154</v>
      </c>
      <c r="AT159" s="464" t="s">
        <v>4155</v>
      </c>
      <c r="AU159" s="461"/>
      <c r="AV159" s="461"/>
      <c r="AZ159" s="464" t="s">
        <v>4156</v>
      </c>
      <c r="BA159" s="461"/>
      <c r="BB159" s="461"/>
      <c r="BF159" s="464" t="s">
        <v>737</v>
      </c>
      <c r="BG159" s="461"/>
      <c r="BH159" s="461"/>
      <c r="BI159" s="461"/>
      <c r="BJ159" s="461"/>
      <c r="BK159" s="461"/>
      <c r="BL159" s="464" t="s">
        <v>4157</v>
      </c>
      <c r="BM159" s="461"/>
      <c r="BN159" s="461"/>
      <c r="BO159" s="461"/>
      <c r="BP159" s="461"/>
      <c r="BQ159" s="461"/>
      <c r="BR159" s="464" t="s">
        <v>4158</v>
      </c>
      <c r="BS159" s="461"/>
      <c r="BX159" s="464" t="s">
        <v>3011</v>
      </c>
      <c r="BY159" s="461"/>
      <c r="BZ159" s="461"/>
      <c r="CD159" s="464" t="s">
        <v>4424</v>
      </c>
      <c r="CJ159" s="464" t="s">
        <v>186</v>
      </c>
      <c r="CK159" s="461"/>
      <c r="CL159" s="461"/>
      <c r="CP159" s="464" t="s">
        <v>175</v>
      </c>
      <c r="CQ159" s="461"/>
      <c r="CR159" s="461"/>
      <c r="CV159" s="464" t="s">
        <v>3012</v>
      </c>
      <c r="DB159" s="464" t="s">
        <v>4159</v>
      </c>
      <c r="DC159" s="461"/>
      <c r="DD159" s="461"/>
      <c r="DH159" s="464" t="s">
        <v>4160</v>
      </c>
      <c r="DN159" s="464" t="s">
        <v>188</v>
      </c>
      <c r="DT159" s="464" t="s">
        <v>4161</v>
      </c>
      <c r="DU159" s="461"/>
      <c r="DV159" s="461"/>
      <c r="DZ159" s="464" t="s">
        <v>3013</v>
      </c>
      <c r="EF159" s="464" t="s">
        <v>2258</v>
      </c>
      <c r="EL159" s="464" t="s">
        <v>190</v>
      </c>
      <c r="ER159" s="464" t="s">
        <v>3150</v>
      </c>
      <c r="ES159" s="461"/>
      <c r="ET159" s="461"/>
      <c r="EX159" s="464" t="s">
        <v>3151</v>
      </c>
      <c r="FD159" s="464" t="s">
        <v>4162</v>
      </c>
      <c r="FE159" s="461"/>
      <c r="FF159" s="461"/>
      <c r="FJ159" s="464" t="s">
        <v>193</v>
      </c>
      <c r="FP159" s="464" t="s">
        <v>3194</v>
      </c>
      <c r="FQ159" s="461"/>
      <c r="FR159" s="461"/>
      <c r="FV159" s="464" t="s">
        <v>194</v>
      </c>
      <c r="GB159" s="464" t="s">
        <v>176</v>
      </c>
      <c r="GC159" s="461"/>
      <c r="GD159" s="461"/>
      <c r="GH159" s="464" t="s">
        <v>196</v>
      </c>
      <c r="GN159" s="464" t="s">
        <v>3152</v>
      </c>
      <c r="GO159" s="461"/>
      <c r="GP159" s="461"/>
      <c r="GT159" s="464" t="s">
        <v>198</v>
      </c>
      <c r="GZ159" s="464" t="s">
        <v>199</v>
      </c>
      <c r="HA159" s="461"/>
      <c r="HB159" s="461"/>
      <c r="HF159" s="464" t="s">
        <v>4163</v>
      </c>
      <c r="HG159" s="461"/>
      <c r="HH159" s="461"/>
    </row>
    <row r="160" spans="1:218" ht="16.5">
      <c r="A160" s="433" t="s">
        <v>675</v>
      </c>
      <c r="D160" s="241">
        <f>'Punten per wedstrijd'!M158</f>
        <v>439.09999999999997</v>
      </c>
      <c r="E160" s="56">
        <v>1</v>
      </c>
      <c r="G160" s="433" t="s">
        <v>2318</v>
      </c>
      <c r="J160" s="241">
        <f>'Punten per wedstrijd'!M201</f>
        <v>586.5</v>
      </c>
      <c r="K160" s="56">
        <v>2</v>
      </c>
      <c r="M160" s="433" t="s">
        <v>3623</v>
      </c>
      <c r="P160" s="28">
        <f>'Punten per wedstrijd'!S103</f>
        <v>222.6</v>
      </c>
      <c r="Q160" s="56">
        <v>1</v>
      </c>
      <c r="S160" s="433" t="s">
        <v>2701</v>
      </c>
      <c r="V160" s="28">
        <f>'Punten per wedstrijd'!S138</f>
        <v>21.599999999999998</v>
      </c>
      <c r="W160" s="56">
        <v>0</v>
      </c>
      <c r="Y160" s="470" t="s">
        <v>0</v>
      </c>
      <c r="Z160" s="499" t="s">
        <v>2257</v>
      </c>
      <c r="AD160" s="476">
        <f>$AR$446</f>
        <v>69</v>
      </c>
      <c r="AE160" s="496">
        <f>$E$446</f>
        <v>15224.899999999998</v>
      </c>
      <c r="AH160" s="471" t="s">
        <v>2701</v>
      </c>
      <c r="AK160" s="28">
        <v>136</v>
      </c>
      <c r="AL160" s="56">
        <v>1</v>
      </c>
      <c r="AN160" s="471" t="s">
        <v>2198</v>
      </c>
      <c r="AQ160" s="28">
        <v>186.2</v>
      </c>
      <c r="AR160" s="56">
        <v>0</v>
      </c>
      <c r="AT160" s="471" t="s">
        <v>687</v>
      </c>
      <c r="AW160" s="241">
        <v>30.299999999999997</v>
      </c>
      <c r="AX160" s="56">
        <v>0</v>
      </c>
      <c r="AZ160" s="471" t="s">
        <v>11</v>
      </c>
      <c r="BC160" s="241">
        <v>66.099999999999994</v>
      </c>
      <c r="BD160" s="56">
        <v>0</v>
      </c>
      <c r="BF160" s="471" t="s">
        <v>1346</v>
      </c>
      <c r="BI160" s="241">
        <v>621.59999999999991</v>
      </c>
      <c r="BJ160" s="56">
        <v>3</v>
      </c>
      <c r="BL160" s="471" t="s">
        <v>2211</v>
      </c>
      <c r="BO160" s="241">
        <v>133.70000000000002</v>
      </c>
      <c r="BP160" s="56">
        <v>0</v>
      </c>
      <c r="BR160" s="471" t="s">
        <v>2701</v>
      </c>
      <c r="BU160" s="241">
        <v>100.39999999999999</v>
      </c>
      <c r="BV160" s="56">
        <v>3</v>
      </c>
      <c r="BX160" s="471" t="s">
        <v>2205</v>
      </c>
      <c r="CA160" s="241">
        <v>201.5</v>
      </c>
      <c r="CB160" s="56">
        <v>0</v>
      </c>
      <c r="CD160" s="471" t="s">
        <v>1337</v>
      </c>
      <c r="CG160" s="241">
        <v>65.900000000000006</v>
      </c>
      <c r="CH160" s="56">
        <v>0</v>
      </c>
      <c r="CJ160" s="471" t="s">
        <v>11</v>
      </c>
      <c r="CM160" s="241">
        <v>250.3</v>
      </c>
      <c r="CN160" s="56">
        <v>0</v>
      </c>
      <c r="CP160" s="471" t="s">
        <v>2189</v>
      </c>
      <c r="CS160" s="241">
        <v>241.2</v>
      </c>
      <c r="CT160" s="56">
        <v>0</v>
      </c>
      <c r="CV160" s="471" t="s">
        <v>1668</v>
      </c>
      <c r="CY160" s="241">
        <v>593.20000000000005</v>
      </c>
      <c r="CZ160" s="56">
        <v>0</v>
      </c>
      <c r="DB160" s="471" t="s">
        <v>1671</v>
      </c>
      <c r="DE160" s="241">
        <v>81</v>
      </c>
      <c r="DF160" s="56">
        <v>3</v>
      </c>
      <c r="DH160" s="471" t="s">
        <v>3620</v>
      </c>
      <c r="DK160" s="241">
        <v>70</v>
      </c>
      <c r="DL160" s="56">
        <v>3</v>
      </c>
      <c r="DN160" s="471" t="s">
        <v>1346</v>
      </c>
      <c r="DQ160" s="241">
        <v>302</v>
      </c>
      <c r="DR160" s="56">
        <v>0</v>
      </c>
      <c r="DT160" s="471" t="s">
        <v>2701</v>
      </c>
      <c r="DW160" s="241">
        <v>299.39999999999998</v>
      </c>
      <c r="DX160" s="56">
        <v>2</v>
      </c>
      <c r="DZ160" s="471" t="s">
        <v>2318</v>
      </c>
      <c r="EC160" s="241">
        <v>156.5</v>
      </c>
      <c r="ED160" s="56">
        <v>0</v>
      </c>
      <c r="EF160" s="471" t="s">
        <v>1690</v>
      </c>
      <c r="EI160" s="241">
        <v>250.6</v>
      </c>
      <c r="EJ160" s="56">
        <v>3</v>
      </c>
      <c r="EL160" s="471" t="s">
        <v>2193</v>
      </c>
      <c r="EO160" s="241">
        <v>334.7</v>
      </c>
      <c r="EP160" s="56">
        <v>2</v>
      </c>
      <c r="ER160" s="471" t="s">
        <v>3620</v>
      </c>
      <c r="EU160" s="241">
        <v>377.00000000000006</v>
      </c>
      <c r="EV160" s="56">
        <v>1</v>
      </c>
      <c r="EX160" s="471" t="s">
        <v>3623</v>
      </c>
      <c r="FA160" s="241">
        <v>483.70000000000005</v>
      </c>
      <c r="FB160" s="56">
        <v>1</v>
      </c>
      <c r="FD160" s="471" t="s">
        <v>1690</v>
      </c>
      <c r="FG160" s="241">
        <v>253.24999999999997</v>
      </c>
      <c r="FH160" s="56">
        <v>3</v>
      </c>
      <c r="FJ160" s="471" t="s">
        <v>1346</v>
      </c>
      <c r="FM160" s="241">
        <v>232.10000000000002</v>
      </c>
      <c r="FN160" s="56">
        <v>0</v>
      </c>
      <c r="FP160" s="471" t="s">
        <v>3636</v>
      </c>
      <c r="FS160" s="241">
        <v>152.6</v>
      </c>
      <c r="FT160" s="56">
        <v>0</v>
      </c>
      <c r="FV160" s="471" t="s">
        <v>2704</v>
      </c>
      <c r="FY160" s="241">
        <v>612.69999999999993</v>
      </c>
      <c r="FZ160" s="56">
        <v>3</v>
      </c>
      <c r="GB160" s="471" t="s">
        <v>3622</v>
      </c>
      <c r="GE160" s="241">
        <v>456.5</v>
      </c>
      <c r="GF160" s="56">
        <v>0</v>
      </c>
      <c r="GH160" s="471" t="s">
        <v>2189</v>
      </c>
      <c r="GK160" s="241">
        <v>94.5</v>
      </c>
      <c r="GL160" s="56">
        <v>0</v>
      </c>
      <c r="GN160" s="471" t="s">
        <v>3636</v>
      </c>
      <c r="GQ160" s="241">
        <v>611.09999999999991</v>
      </c>
      <c r="GR160" s="56">
        <v>2</v>
      </c>
      <c r="GT160" s="471" t="s">
        <v>1668</v>
      </c>
      <c r="GW160" s="241">
        <v>300.75</v>
      </c>
      <c r="GX160" s="56">
        <v>3</v>
      </c>
      <c r="GZ160" s="471" t="s">
        <v>2198</v>
      </c>
      <c r="HC160" s="241">
        <v>3169.7000000000007</v>
      </c>
      <c r="HD160" s="56">
        <v>2</v>
      </c>
      <c r="HF160" s="433" t="s">
        <v>687</v>
      </c>
      <c r="HI160" s="241">
        <v>999.30000000000007</v>
      </c>
      <c r="HJ160" s="56">
        <v>2</v>
      </c>
    </row>
    <row r="161" spans="1:218" ht="16.5">
      <c r="A161" s="433" t="s">
        <v>687</v>
      </c>
      <c r="D161" s="241">
        <f>'Punten per wedstrijd'!M178</f>
        <v>441.90000000000003</v>
      </c>
      <c r="E161" s="56">
        <v>2</v>
      </c>
      <c r="G161" s="433" t="s">
        <v>1351</v>
      </c>
      <c r="J161" s="241">
        <f>'Punten per wedstrijd'!M265</f>
        <v>531.59999999999991</v>
      </c>
      <c r="K161" s="56">
        <v>1</v>
      </c>
      <c r="M161" s="433" t="s">
        <v>1346</v>
      </c>
      <c r="P161" s="28">
        <f>'Punten per wedstrijd'!S6</f>
        <v>225.5</v>
      </c>
      <c r="Q161" s="56">
        <v>2</v>
      </c>
      <c r="S161" s="433" t="s">
        <v>675</v>
      </c>
      <c r="V161" s="28">
        <f>'Punten per wedstrijd'!S18</f>
        <v>185.8</v>
      </c>
      <c r="W161" s="56">
        <v>3</v>
      </c>
      <c r="Y161" s="470" t="s">
        <v>2</v>
      </c>
      <c r="Z161" s="499" t="s">
        <v>4017</v>
      </c>
      <c r="AD161" s="476">
        <f>$AR$408</f>
        <v>66</v>
      </c>
      <c r="AE161" s="496">
        <f>$E$408</f>
        <v>14933.45</v>
      </c>
      <c r="AH161" s="471" t="s">
        <v>1690</v>
      </c>
      <c r="AK161" s="28">
        <v>168.60000000000002</v>
      </c>
      <c r="AL161" s="56">
        <v>2</v>
      </c>
      <c r="AN161" s="471" t="s">
        <v>2197</v>
      </c>
      <c r="AQ161" s="28">
        <v>494.7</v>
      </c>
      <c r="AR161" s="56">
        <v>3</v>
      </c>
      <c r="AT161" s="471" t="s">
        <v>2198</v>
      </c>
      <c r="AW161" s="241">
        <v>256.3</v>
      </c>
      <c r="AX161" s="56">
        <v>3</v>
      </c>
      <c r="AZ161" s="471" t="s">
        <v>700</v>
      </c>
      <c r="BC161" s="241">
        <v>85.5</v>
      </c>
      <c r="BD161" s="56">
        <v>3</v>
      </c>
      <c r="BF161" s="471" t="s">
        <v>11</v>
      </c>
      <c r="BI161" s="241">
        <v>456.4</v>
      </c>
      <c r="BJ161" s="56">
        <v>0</v>
      </c>
      <c r="BL161" s="471" t="s">
        <v>33</v>
      </c>
      <c r="BO161" s="241">
        <v>220.60000000000002</v>
      </c>
      <c r="BP161" s="56">
        <v>3</v>
      </c>
      <c r="BR161" s="471" t="s">
        <v>3620</v>
      </c>
      <c r="BU161" s="241">
        <v>52.800000000000004</v>
      </c>
      <c r="BV161" s="56">
        <v>0</v>
      </c>
      <c r="BX161" s="471" t="s">
        <v>704</v>
      </c>
      <c r="CA161" s="241">
        <v>349.59999999999997</v>
      </c>
      <c r="CB161" s="56">
        <v>3</v>
      </c>
      <c r="CD161" s="471" t="s">
        <v>1351</v>
      </c>
      <c r="CG161" s="241">
        <v>88.4</v>
      </c>
      <c r="CH161" s="56">
        <v>3</v>
      </c>
      <c r="CJ161" s="471" t="s">
        <v>1351</v>
      </c>
      <c r="CM161" s="241">
        <v>385.4</v>
      </c>
      <c r="CN161" s="56">
        <v>3</v>
      </c>
      <c r="CP161" s="471" t="s">
        <v>2704</v>
      </c>
      <c r="CS161" s="241">
        <v>715.1</v>
      </c>
      <c r="CT161" s="56">
        <v>3</v>
      </c>
      <c r="CV161" s="471" t="s">
        <v>1351</v>
      </c>
      <c r="CY161" s="241">
        <v>839.1</v>
      </c>
      <c r="CZ161" s="56">
        <v>3</v>
      </c>
      <c r="DB161" s="471" t="s">
        <v>180</v>
      </c>
      <c r="DE161" s="241">
        <v>0</v>
      </c>
      <c r="DF161" s="56">
        <v>0</v>
      </c>
      <c r="DH161" s="471" t="s">
        <v>2717</v>
      </c>
      <c r="DK161" s="241">
        <v>0</v>
      </c>
      <c r="DL161" s="56">
        <v>0</v>
      </c>
      <c r="DN161" s="471" t="s">
        <v>2701</v>
      </c>
      <c r="DQ161" s="241">
        <v>418.95000000000005</v>
      </c>
      <c r="DR161" s="56">
        <v>3</v>
      </c>
      <c r="DT161" s="471" t="s">
        <v>3623</v>
      </c>
      <c r="DW161" s="241">
        <v>277.7</v>
      </c>
      <c r="DX161" s="56">
        <v>1</v>
      </c>
      <c r="DZ161" s="471" t="s">
        <v>2717</v>
      </c>
      <c r="EC161" s="241">
        <v>303.3</v>
      </c>
      <c r="ED161" s="56">
        <v>3</v>
      </c>
      <c r="EF161" s="471" t="s">
        <v>1346</v>
      </c>
      <c r="EI161" s="241">
        <v>110.4</v>
      </c>
      <c r="EJ161" s="56">
        <v>0</v>
      </c>
      <c r="EL161" s="471" t="s">
        <v>2701</v>
      </c>
      <c r="EO161" s="241">
        <v>270.5</v>
      </c>
      <c r="EP161" s="56">
        <v>1</v>
      </c>
      <c r="ER161" s="471" t="s">
        <v>704</v>
      </c>
      <c r="EU161" s="241">
        <v>378.8</v>
      </c>
      <c r="EV161" s="56">
        <v>2</v>
      </c>
      <c r="EX161" s="471" t="s">
        <v>180</v>
      </c>
      <c r="FA161" s="241">
        <v>592.5</v>
      </c>
      <c r="FB161" s="56">
        <v>2</v>
      </c>
      <c r="FD161" s="471" t="s">
        <v>2193</v>
      </c>
      <c r="FG161" s="241">
        <v>175.8</v>
      </c>
      <c r="FH161" s="56">
        <v>0</v>
      </c>
      <c r="FJ161" s="471" t="s">
        <v>3626</v>
      </c>
      <c r="FM161" s="241">
        <v>450</v>
      </c>
      <c r="FN161" s="56">
        <v>3</v>
      </c>
      <c r="FP161" s="471" t="s">
        <v>2716</v>
      </c>
      <c r="FS161" s="241">
        <v>202.6</v>
      </c>
      <c r="FT161" s="56">
        <v>3</v>
      </c>
      <c r="FV161" s="471" t="s">
        <v>2725</v>
      </c>
      <c r="FY161" s="241">
        <v>381.2</v>
      </c>
      <c r="FZ161" s="56">
        <v>0</v>
      </c>
      <c r="GB161" s="471" t="s">
        <v>1664</v>
      </c>
      <c r="GE161" s="241">
        <v>638.5</v>
      </c>
      <c r="GF161" s="56">
        <v>3</v>
      </c>
      <c r="GH161" s="471" t="s">
        <v>3620</v>
      </c>
      <c r="GK161" s="241">
        <v>549.79999999999995</v>
      </c>
      <c r="GL161" s="56">
        <v>3</v>
      </c>
      <c r="GN161" s="471" t="s">
        <v>2213</v>
      </c>
      <c r="GQ161" s="241">
        <v>496.9</v>
      </c>
      <c r="GR161" s="56">
        <v>1</v>
      </c>
      <c r="GT161" s="471" t="s">
        <v>2198</v>
      </c>
      <c r="GW161" s="241">
        <v>0</v>
      </c>
      <c r="GX161" s="56">
        <v>0</v>
      </c>
      <c r="GZ161" s="471" t="s">
        <v>2704</v>
      </c>
      <c r="HC161" s="241">
        <v>3149.7</v>
      </c>
      <c r="HD161" s="56">
        <v>1</v>
      </c>
      <c r="HF161" s="433" t="s">
        <v>2725</v>
      </c>
      <c r="HI161" s="241">
        <v>964.2</v>
      </c>
      <c r="HJ161" s="56">
        <v>1</v>
      </c>
    </row>
    <row r="162" spans="1:218" ht="16.5">
      <c r="A162" s="433"/>
      <c r="D162" s="241"/>
      <c r="E162" s="56"/>
      <c r="G162" s="433"/>
      <c r="J162" s="241"/>
      <c r="K162" s="56"/>
      <c r="M162" s="433"/>
      <c r="P162" s="28"/>
      <c r="Q162" s="56"/>
      <c r="S162" s="433"/>
      <c r="V162" s="28"/>
      <c r="W162" s="56"/>
      <c r="Y162" s="470" t="s">
        <v>3</v>
      </c>
      <c r="Z162" s="499" t="s">
        <v>2255</v>
      </c>
      <c r="AD162" s="476">
        <f>$AR$329</f>
        <v>65</v>
      </c>
      <c r="AE162" s="496">
        <f>$E$329</f>
        <v>15058.45</v>
      </c>
      <c r="AH162" s="471"/>
      <c r="AK162" s="28"/>
      <c r="AL162" s="56"/>
      <c r="AN162" s="471"/>
      <c r="AQ162" s="28"/>
      <c r="AR162" s="56"/>
      <c r="AT162" s="471"/>
      <c r="AW162" s="241"/>
      <c r="AX162" s="56"/>
      <c r="AZ162" s="471"/>
      <c r="BC162" s="241"/>
      <c r="BD162" s="56"/>
      <c r="BF162" s="471"/>
      <c r="BI162" s="241"/>
      <c r="BJ162" s="56"/>
      <c r="BL162" s="471"/>
      <c r="BO162" s="241"/>
      <c r="BP162" s="56"/>
      <c r="BR162" s="471"/>
      <c r="BU162" s="241"/>
      <c r="BV162" s="56"/>
      <c r="BX162" s="471"/>
      <c r="CA162" s="241"/>
      <c r="CB162" s="56"/>
      <c r="CD162" s="471"/>
      <c r="CG162" s="241"/>
      <c r="CH162" s="56"/>
      <c r="CJ162" s="471"/>
      <c r="CM162" s="241"/>
      <c r="CN162" s="56"/>
      <c r="CP162" s="471"/>
      <c r="CS162" s="241"/>
      <c r="CT162" s="56"/>
      <c r="CV162" s="471"/>
      <c r="CY162" s="241"/>
      <c r="CZ162" s="56"/>
      <c r="DB162" s="471"/>
      <c r="DE162" s="241"/>
      <c r="DF162" s="56"/>
      <c r="DH162" s="471"/>
      <c r="DK162" s="241"/>
      <c r="DL162" s="56"/>
      <c r="DN162" s="471"/>
      <c r="DQ162" s="241"/>
      <c r="DR162" s="56"/>
      <c r="DT162" s="471"/>
      <c r="DW162" s="241"/>
      <c r="DX162" s="56"/>
      <c r="DZ162" s="471"/>
      <c r="EC162" s="241"/>
      <c r="ED162" s="56"/>
      <c r="EF162" s="471"/>
      <c r="EI162" s="241"/>
      <c r="EJ162" s="56"/>
      <c r="EL162" s="471"/>
      <c r="EO162" s="241"/>
      <c r="EP162" s="56"/>
      <c r="ER162" s="471"/>
      <c r="EU162" s="241"/>
      <c r="EV162" s="56"/>
      <c r="EX162" s="471"/>
      <c r="FA162" s="241"/>
      <c r="FB162" s="56"/>
      <c r="FD162" s="471"/>
      <c r="FG162" s="241"/>
      <c r="FH162" s="56"/>
      <c r="FJ162" s="471"/>
      <c r="FM162" s="241"/>
      <c r="FN162" s="56"/>
      <c r="FP162" s="471"/>
      <c r="FS162" s="241"/>
      <c r="FT162" s="56"/>
      <c r="FV162" s="471"/>
      <c r="FY162" s="241"/>
      <c r="FZ162" s="56"/>
      <c r="GB162" s="471"/>
      <c r="GE162" s="241"/>
      <c r="GF162" s="56"/>
      <c r="GH162" s="471"/>
      <c r="GK162" s="241"/>
      <c r="GL162" s="56"/>
      <c r="GN162" s="471"/>
      <c r="GQ162" s="241"/>
      <c r="GR162" s="56"/>
      <c r="GT162" s="471"/>
      <c r="GW162" s="241"/>
      <c r="GX162" s="56"/>
      <c r="GZ162" s="471"/>
      <c r="HC162" s="241"/>
      <c r="HD162" s="56"/>
      <c r="HF162" s="433"/>
      <c r="HI162" s="241"/>
      <c r="HJ162" s="56"/>
    </row>
    <row r="163" spans="1:218" ht="16.5">
      <c r="A163" s="433" t="s">
        <v>1690</v>
      </c>
      <c r="D163" s="241">
        <f>'Punten per wedstrijd'!M244</f>
        <v>438.7</v>
      </c>
      <c r="E163" s="56">
        <v>3</v>
      </c>
      <c r="G163" s="433" t="s">
        <v>3626</v>
      </c>
      <c r="J163" s="241">
        <f>'Punten per wedstrijd'!M257</f>
        <v>487.1</v>
      </c>
      <c r="K163" s="56">
        <v>1</v>
      </c>
      <c r="M163" s="433" t="s">
        <v>2205</v>
      </c>
      <c r="P163" s="28">
        <f>'Punten per wedstrijd'!S77</f>
        <v>94.500000000000014</v>
      </c>
      <c r="Q163" s="56">
        <v>3</v>
      </c>
      <c r="S163" s="433" t="s">
        <v>2189</v>
      </c>
      <c r="V163" s="28">
        <f>'Punten per wedstrijd'!S67</f>
        <v>113.5</v>
      </c>
      <c r="W163" s="56">
        <v>0</v>
      </c>
      <c r="Y163" s="470" t="s">
        <v>5</v>
      </c>
      <c r="Z163" s="499" t="s">
        <v>3996</v>
      </c>
      <c r="AD163" s="476">
        <f>$AR$380</f>
        <v>59</v>
      </c>
      <c r="AE163" s="496">
        <f>$E$380</f>
        <v>15223.1</v>
      </c>
      <c r="AH163" s="471" t="s">
        <v>687</v>
      </c>
      <c r="AK163" s="28">
        <v>439.20000000000005</v>
      </c>
      <c r="AL163" s="56">
        <v>0</v>
      </c>
      <c r="AN163" s="471" t="s">
        <v>1668</v>
      </c>
      <c r="AQ163" s="28">
        <v>448</v>
      </c>
      <c r="AR163" s="56">
        <v>3</v>
      </c>
      <c r="AT163" s="471" t="s">
        <v>704</v>
      </c>
      <c r="AW163" s="241">
        <v>93.2</v>
      </c>
      <c r="AX163" s="56">
        <v>3</v>
      </c>
      <c r="AZ163" s="471" t="s">
        <v>1351</v>
      </c>
      <c r="BC163" s="241">
        <v>153.30000000000001</v>
      </c>
      <c r="BD163" s="56">
        <v>2</v>
      </c>
      <c r="BF163" s="471" t="s">
        <v>2318</v>
      </c>
      <c r="BI163" s="241">
        <v>965.59999999999991</v>
      </c>
      <c r="BJ163" s="56">
        <v>2</v>
      </c>
      <c r="BL163" s="471" t="s">
        <v>2205</v>
      </c>
      <c r="BO163" s="241">
        <v>161.80000000000001</v>
      </c>
      <c r="BP163" s="56">
        <v>2</v>
      </c>
      <c r="BR163" s="471" t="s">
        <v>3623</v>
      </c>
      <c r="BU163" s="241">
        <v>57.2</v>
      </c>
      <c r="BV163" s="56">
        <v>0</v>
      </c>
      <c r="BX163" s="471" t="s">
        <v>2717</v>
      </c>
      <c r="CA163" s="241">
        <v>447.3</v>
      </c>
      <c r="CB163" s="56">
        <v>3</v>
      </c>
      <c r="CD163" s="471" t="s">
        <v>2193</v>
      </c>
      <c r="CG163" s="241">
        <v>62.6</v>
      </c>
      <c r="CH163" s="56">
        <v>0</v>
      </c>
      <c r="CJ163" s="471" t="s">
        <v>3620</v>
      </c>
      <c r="CM163" s="241">
        <v>465.40000000000003</v>
      </c>
      <c r="CN163" s="56">
        <v>2</v>
      </c>
      <c r="CP163" s="471" t="s">
        <v>2193</v>
      </c>
      <c r="CS163" s="241">
        <v>124.70000000000002</v>
      </c>
      <c r="CT163" s="56">
        <v>0</v>
      </c>
      <c r="CV163" s="471" t="s">
        <v>2210</v>
      </c>
      <c r="CY163" s="241">
        <v>930.4</v>
      </c>
      <c r="CZ163" s="56">
        <v>3</v>
      </c>
      <c r="DB163" s="471" t="s">
        <v>2193</v>
      </c>
      <c r="DE163" s="241">
        <v>0</v>
      </c>
      <c r="DF163" s="56">
        <v>1</v>
      </c>
      <c r="DH163" s="471" t="s">
        <v>2198</v>
      </c>
      <c r="DK163" s="241">
        <v>6</v>
      </c>
      <c r="DL163" s="56">
        <v>0</v>
      </c>
      <c r="DN163" s="471" t="s">
        <v>3626</v>
      </c>
      <c r="DQ163" s="241">
        <v>533.85</v>
      </c>
      <c r="DR163" s="56">
        <v>1</v>
      </c>
      <c r="DT163" s="471" t="s">
        <v>2725</v>
      </c>
      <c r="DW163" s="241">
        <v>397.9</v>
      </c>
      <c r="DX163" s="56">
        <v>0</v>
      </c>
      <c r="DZ163" s="471" t="s">
        <v>1346</v>
      </c>
      <c r="EC163" s="241">
        <v>235.9</v>
      </c>
      <c r="ED163" s="56">
        <v>2</v>
      </c>
      <c r="EF163" s="471" t="s">
        <v>2717</v>
      </c>
      <c r="EI163" s="241">
        <v>151.4</v>
      </c>
      <c r="EJ163" s="56">
        <v>0</v>
      </c>
      <c r="EL163" s="471" t="s">
        <v>2213</v>
      </c>
      <c r="EO163" s="241">
        <v>212.5</v>
      </c>
      <c r="EP163" s="56">
        <v>0</v>
      </c>
      <c r="ER163" s="471" t="s">
        <v>3636</v>
      </c>
      <c r="EU163" s="241">
        <v>418.59999999999997</v>
      </c>
      <c r="EV163" s="56">
        <v>1</v>
      </c>
      <c r="EX163" s="471" t="s">
        <v>1337</v>
      </c>
      <c r="FA163" s="241">
        <v>496.25</v>
      </c>
      <c r="FB163" s="56">
        <v>2</v>
      </c>
      <c r="FD163" s="471" t="s">
        <v>675</v>
      </c>
      <c r="FG163" s="241">
        <v>418.8</v>
      </c>
      <c r="FH163" s="56">
        <v>2</v>
      </c>
      <c r="FJ163" s="471" t="s">
        <v>11</v>
      </c>
      <c r="FM163" s="241">
        <v>386</v>
      </c>
      <c r="FN163" s="56">
        <v>0</v>
      </c>
      <c r="FP163" s="471" t="s">
        <v>1671</v>
      </c>
      <c r="FS163" s="241">
        <v>89.7</v>
      </c>
      <c r="FT163" s="56">
        <v>3</v>
      </c>
      <c r="FV163" s="471" t="s">
        <v>2211</v>
      </c>
      <c r="FY163" s="241">
        <v>433.9</v>
      </c>
      <c r="FZ163" s="56">
        <v>0</v>
      </c>
      <c r="GB163" s="471" t="s">
        <v>2701</v>
      </c>
      <c r="GE163" s="241">
        <v>677.2</v>
      </c>
      <c r="GF163" s="56">
        <v>2</v>
      </c>
      <c r="GH163" s="471" t="s">
        <v>2720</v>
      </c>
      <c r="GK163" s="241">
        <v>491.5</v>
      </c>
      <c r="GL163" s="56">
        <v>3</v>
      </c>
      <c r="GN163" s="471" t="s">
        <v>2725</v>
      </c>
      <c r="GQ163" s="241">
        <v>523.1</v>
      </c>
      <c r="GR163" s="56">
        <v>1</v>
      </c>
      <c r="GT163" s="471" t="s">
        <v>700</v>
      </c>
      <c r="GW163" s="241">
        <v>297.3</v>
      </c>
      <c r="GX163" s="56">
        <v>3</v>
      </c>
      <c r="GZ163" s="471" t="s">
        <v>2701</v>
      </c>
      <c r="HC163" s="241">
        <v>1993.8999999999999</v>
      </c>
      <c r="HD163" s="56">
        <v>2</v>
      </c>
      <c r="HF163" s="433" t="s">
        <v>2704</v>
      </c>
      <c r="HI163" s="241">
        <v>1194.0500000000002</v>
      </c>
      <c r="HJ163" s="56">
        <v>3</v>
      </c>
    </row>
    <row r="164" spans="1:218" ht="16.5">
      <c r="A164" s="433" t="s">
        <v>2197</v>
      </c>
      <c r="D164" s="241">
        <f>'Punten per wedstrijd'!M190</f>
        <v>209.89999999999998</v>
      </c>
      <c r="E164" s="56">
        <v>0</v>
      </c>
      <c r="G164" s="433" t="s">
        <v>2704</v>
      </c>
      <c r="J164" s="241">
        <f>'Punten per wedstrijd'!M222</f>
        <v>563.70000000000005</v>
      </c>
      <c r="K164" s="56">
        <v>2</v>
      </c>
      <c r="M164" s="433" t="s">
        <v>180</v>
      </c>
      <c r="P164" s="28">
        <f>'Punten per wedstrijd'!S130</f>
        <v>2.4</v>
      </c>
      <c r="Q164" s="56">
        <v>0</v>
      </c>
      <c r="S164" s="433" t="s">
        <v>2716</v>
      </c>
      <c r="V164" s="28">
        <f>'Punten per wedstrijd'!S102</f>
        <v>246</v>
      </c>
      <c r="W164" s="56">
        <v>3</v>
      </c>
      <c r="Y164" s="470" t="s">
        <v>7</v>
      </c>
      <c r="Z164" s="499" t="s">
        <v>1771</v>
      </c>
      <c r="AD164" s="476">
        <f>$AR$339</f>
        <v>59</v>
      </c>
      <c r="AE164" s="496">
        <f>$E$339</f>
        <v>12469.849999999999</v>
      </c>
      <c r="AH164" s="471" t="s">
        <v>3622</v>
      </c>
      <c r="AK164" s="28">
        <v>588.25</v>
      </c>
      <c r="AL164" s="56">
        <v>3</v>
      </c>
      <c r="AN164" s="471" t="s">
        <v>2318</v>
      </c>
      <c r="AQ164" s="28">
        <v>339.7</v>
      </c>
      <c r="AR164" s="56">
        <v>0</v>
      </c>
      <c r="AT164" s="471" t="s">
        <v>1668</v>
      </c>
      <c r="AW164" s="241">
        <v>61.2</v>
      </c>
      <c r="AX164" s="56">
        <v>0</v>
      </c>
      <c r="AZ164" s="471" t="s">
        <v>1346</v>
      </c>
      <c r="BC164" s="241">
        <v>148.60000000000002</v>
      </c>
      <c r="BD164" s="56">
        <v>1</v>
      </c>
      <c r="BF164" s="471" t="s">
        <v>2720</v>
      </c>
      <c r="BI164" s="241">
        <v>791.3</v>
      </c>
      <c r="BJ164" s="56">
        <v>1</v>
      </c>
      <c r="BL164" s="471" t="s">
        <v>3636</v>
      </c>
      <c r="BO164" s="241">
        <v>148.4</v>
      </c>
      <c r="BP164" s="56">
        <v>1</v>
      </c>
      <c r="BR164" s="471" t="s">
        <v>1664</v>
      </c>
      <c r="BU164" s="241">
        <v>75.200000000000017</v>
      </c>
      <c r="BV164" s="56">
        <v>3</v>
      </c>
      <c r="BX164" s="471" t="s">
        <v>1690</v>
      </c>
      <c r="CA164" s="241">
        <v>303.89999999999998</v>
      </c>
      <c r="CB164" s="56">
        <v>0</v>
      </c>
      <c r="CD164" s="471" t="s">
        <v>11</v>
      </c>
      <c r="CG164" s="241">
        <v>90.5</v>
      </c>
      <c r="CH164" s="56">
        <v>3</v>
      </c>
      <c r="CJ164" s="471" t="s">
        <v>1690</v>
      </c>
      <c r="CM164" s="241">
        <v>425.4</v>
      </c>
      <c r="CN164" s="56">
        <v>1</v>
      </c>
      <c r="CP164" s="471" t="s">
        <v>1668</v>
      </c>
      <c r="CS164" s="241">
        <v>512.90000000000009</v>
      </c>
      <c r="CT164" s="56">
        <v>3</v>
      </c>
      <c r="CV164" s="471" t="s">
        <v>3623</v>
      </c>
      <c r="CY164" s="241">
        <v>424.80000000000007</v>
      </c>
      <c r="CZ164" s="56">
        <v>0</v>
      </c>
      <c r="DB164" s="471" t="s">
        <v>2211</v>
      </c>
      <c r="DE164" s="241">
        <v>0</v>
      </c>
      <c r="DF164" s="56">
        <v>1</v>
      </c>
      <c r="DH164" s="471" t="s">
        <v>1671</v>
      </c>
      <c r="DK164" s="241">
        <v>84.3</v>
      </c>
      <c r="DL164" s="56">
        <v>3</v>
      </c>
      <c r="DN164" s="471" t="s">
        <v>3620</v>
      </c>
      <c r="DQ164" s="241">
        <v>597.04999999999995</v>
      </c>
      <c r="DR164" s="56">
        <v>2</v>
      </c>
      <c r="DT164" s="471" t="s">
        <v>1346</v>
      </c>
      <c r="DW164" s="241">
        <v>774.19999999999993</v>
      </c>
      <c r="DX164" s="56">
        <v>3</v>
      </c>
      <c r="DZ164" s="471" t="s">
        <v>675</v>
      </c>
      <c r="EC164" s="241">
        <v>202</v>
      </c>
      <c r="ED164" s="56">
        <v>1</v>
      </c>
      <c r="EF164" s="471" t="s">
        <v>704</v>
      </c>
      <c r="EI164" s="241">
        <v>322.5</v>
      </c>
      <c r="EJ164" s="56">
        <v>3</v>
      </c>
      <c r="EL164" s="471" t="s">
        <v>675</v>
      </c>
      <c r="EO164" s="241">
        <v>323.59999999999997</v>
      </c>
      <c r="EP164" s="56">
        <v>3</v>
      </c>
      <c r="ER164" s="471" t="s">
        <v>1337</v>
      </c>
      <c r="EU164" s="241">
        <v>492.90000000000003</v>
      </c>
      <c r="EV164" s="56">
        <v>2</v>
      </c>
      <c r="EX164" s="471" t="s">
        <v>2720</v>
      </c>
      <c r="FA164" s="241">
        <v>412.5</v>
      </c>
      <c r="FB164" s="56">
        <v>1</v>
      </c>
      <c r="FD164" s="471" t="s">
        <v>1351</v>
      </c>
      <c r="FG164" s="241">
        <v>405.70000000000005</v>
      </c>
      <c r="FH164" s="56">
        <v>1</v>
      </c>
      <c r="FJ164" s="471" t="s">
        <v>675</v>
      </c>
      <c r="FM164" s="241">
        <v>740.9</v>
      </c>
      <c r="FN164" s="56">
        <v>3</v>
      </c>
      <c r="FP164" s="471" t="s">
        <v>700</v>
      </c>
      <c r="FS164" s="241">
        <v>56</v>
      </c>
      <c r="FT164" s="56">
        <v>0</v>
      </c>
      <c r="FV164" s="471" t="s">
        <v>2701</v>
      </c>
      <c r="FY164" s="241">
        <v>589</v>
      </c>
      <c r="FZ164" s="56">
        <v>3</v>
      </c>
      <c r="GB164" s="471" t="s">
        <v>2720</v>
      </c>
      <c r="GE164" s="241">
        <v>631.9</v>
      </c>
      <c r="GF164" s="56">
        <v>1</v>
      </c>
      <c r="GH164" s="471" t="s">
        <v>2725</v>
      </c>
      <c r="GK164" s="241">
        <v>303</v>
      </c>
      <c r="GL164" s="56">
        <v>0</v>
      </c>
      <c r="GN164" s="471" t="s">
        <v>2210</v>
      </c>
      <c r="GQ164" s="241">
        <v>537.6</v>
      </c>
      <c r="GR164" s="56">
        <v>2</v>
      </c>
      <c r="GT164" s="471" t="s">
        <v>2716</v>
      </c>
      <c r="GW164" s="241">
        <v>134.69999999999999</v>
      </c>
      <c r="GX164" s="56">
        <v>0</v>
      </c>
      <c r="GZ164" s="471" t="s">
        <v>687</v>
      </c>
      <c r="HC164" s="241">
        <v>1984.3999999999999</v>
      </c>
      <c r="HD164" s="56">
        <v>1</v>
      </c>
      <c r="HF164" s="433" t="s">
        <v>2717</v>
      </c>
      <c r="HI164" s="241">
        <v>922.35000000000014</v>
      </c>
      <c r="HJ164" s="56">
        <v>0</v>
      </c>
    </row>
    <row r="165" spans="1:218" ht="16.5">
      <c r="A165" s="433"/>
      <c r="D165" s="241"/>
      <c r="E165" s="56"/>
      <c r="G165" s="433"/>
      <c r="J165" s="241"/>
      <c r="K165" s="56"/>
      <c r="M165" s="433"/>
      <c r="P165" s="28"/>
      <c r="Q165" s="56"/>
      <c r="S165" s="433"/>
      <c r="V165" s="28"/>
      <c r="W165" s="56"/>
      <c r="Y165" s="470" t="s">
        <v>8</v>
      </c>
      <c r="Z165" s="499" t="s">
        <v>4048</v>
      </c>
      <c r="AD165" s="476">
        <f>$AR$459</f>
        <v>58</v>
      </c>
      <c r="AE165" s="496">
        <f>$E$459</f>
        <v>12824.05</v>
      </c>
      <c r="AH165" s="471"/>
      <c r="AK165" s="28"/>
      <c r="AL165" s="56"/>
      <c r="AN165" s="471"/>
      <c r="AQ165" s="28"/>
      <c r="AR165" s="56"/>
      <c r="AT165" s="471"/>
      <c r="AW165" s="241"/>
      <c r="AX165" s="56"/>
      <c r="AZ165" s="471"/>
      <c r="BC165" s="241"/>
      <c r="BD165" s="56"/>
      <c r="BF165" s="471"/>
      <c r="BI165" s="241"/>
      <c r="BJ165" s="56"/>
      <c r="BL165" s="471"/>
      <c r="BO165" s="241"/>
      <c r="BP165" s="56"/>
      <c r="BR165" s="471"/>
      <c r="BU165" s="241"/>
      <c r="BV165" s="56"/>
      <c r="BX165" s="471"/>
      <c r="CA165" s="241"/>
      <c r="CB165" s="56"/>
      <c r="CD165" s="471"/>
      <c r="CG165" s="241"/>
      <c r="CH165" s="56"/>
      <c r="CJ165" s="471"/>
      <c r="CM165" s="241"/>
      <c r="CN165" s="56"/>
      <c r="CP165" s="471"/>
      <c r="CS165" s="241"/>
      <c r="CT165" s="56"/>
      <c r="CV165" s="471"/>
      <c r="CY165" s="241"/>
      <c r="CZ165" s="56"/>
      <c r="DB165" s="471"/>
      <c r="DE165" s="241"/>
      <c r="DF165" s="56"/>
      <c r="DH165" s="471"/>
      <c r="DK165" s="241"/>
      <c r="DL165" s="56"/>
      <c r="DN165" s="471"/>
      <c r="DQ165" s="241"/>
      <c r="DR165" s="56"/>
      <c r="DT165" s="471"/>
      <c r="DW165" s="241"/>
      <c r="DX165" s="56"/>
      <c r="DZ165" s="471"/>
      <c r="EC165" s="241"/>
      <c r="ED165" s="56"/>
      <c r="EF165" s="471"/>
      <c r="EI165" s="241"/>
      <c r="EJ165" s="56"/>
      <c r="EL165" s="471"/>
      <c r="EO165" s="241"/>
      <c r="EP165" s="56"/>
      <c r="ER165" s="471"/>
      <c r="EU165" s="241"/>
      <c r="EV165" s="56"/>
      <c r="EX165" s="471"/>
      <c r="FA165" s="241"/>
      <c r="FB165" s="56"/>
      <c r="FD165" s="471"/>
      <c r="FG165" s="241"/>
      <c r="FH165" s="56"/>
      <c r="FJ165" s="471"/>
      <c r="FM165" s="241"/>
      <c r="FN165" s="56"/>
      <c r="FP165" s="471"/>
      <c r="FS165" s="241"/>
      <c r="FT165" s="56"/>
      <c r="FV165" s="471"/>
      <c r="FY165" s="241"/>
      <c r="FZ165" s="56"/>
      <c r="GB165" s="471"/>
      <c r="GE165" s="241"/>
      <c r="GF165" s="56"/>
      <c r="GH165" s="471"/>
      <c r="GK165" s="241"/>
      <c r="GL165" s="56"/>
      <c r="GN165" s="471"/>
      <c r="GQ165" s="241"/>
      <c r="GR165" s="56"/>
      <c r="GT165" s="471"/>
      <c r="GW165" s="241"/>
      <c r="GX165" s="56"/>
      <c r="GZ165" s="471"/>
      <c r="HC165" s="241"/>
      <c r="HD165" s="56"/>
      <c r="HF165" s="433"/>
      <c r="HI165" s="241"/>
      <c r="HJ165" s="56"/>
    </row>
    <row r="166" spans="1:218" ht="16.5">
      <c r="A166" s="433" t="s">
        <v>3636</v>
      </c>
      <c r="D166" s="241">
        <f>'Punten per wedstrijd'!M180</f>
        <v>666.29999999999984</v>
      </c>
      <c r="E166" s="56">
        <v>2</v>
      </c>
      <c r="G166" s="433" t="s">
        <v>2717</v>
      </c>
      <c r="J166" s="241">
        <f>'Punten per wedstrijd'!M182</f>
        <v>500.1</v>
      </c>
      <c r="K166" s="56">
        <v>0</v>
      </c>
      <c r="M166" s="433" t="s">
        <v>2210</v>
      </c>
      <c r="P166" s="28">
        <f>'Punten per wedstrijd'!S44</f>
        <v>207.2</v>
      </c>
      <c r="Q166" s="56">
        <v>3</v>
      </c>
      <c r="S166" s="433" t="s">
        <v>1664</v>
      </c>
      <c r="V166" s="28">
        <f>'Punten per wedstrijd'!S12</f>
        <v>175.6</v>
      </c>
      <c r="W166" s="56">
        <v>2</v>
      </c>
      <c r="Y166" s="470" t="s">
        <v>10</v>
      </c>
      <c r="Z166" s="499" t="s">
        <v>2993</v>
      </c>
      <c r="AD166" s="476">
        <f>$AR$451</f>
        <v>56</v>
      </c>
      <c r="AE166" s="496">
        <f>$E$451</f>
        <v>14850.849999999999</v>
      </c>
      <c r="AH166" s="471" t="s">
        <v>704</v>
      </c>
      <c r="AK166" s="28">
        <v>444.4</v>
      </c>
      <c r="AL166" s="56">
        <v>3</v>
      </c>
      <c r="AN166" s="471" t="s">
        <v>675</v>
      </c>
      <c r="AQ166" s="28">
        <v>18</v>
      </c>
      <c r="AR166" s="56">
        <v>0</v>
      </c>
      <c r="AT166" s="471" t="s">
        <v>700</v>
      </c>
      <c r="AW166" s="241">
        <v>74.5</v>
      </c>
      <c r="AX166" s="56">
        <v>0</v>
      </c>
      <c r="AZ166" s="471" t="s">
        <v>2189</v>
      </c>
      <c r="BC166" s="241">
        <v>112.19999999999999</v>
      </c>
      <c r="BD166" s="56">
        <v>2</v>
      </c>
      <c r="BF166" s="471" t="s">
        <v>2716</v>
      </c>
      <c r="BI166" s="241">
        <v>342.9</v>
      </c>
      <c r="BJ166" s="56">
        <v>0</v>
      </c>
      <c r="BL166" s="471" t="s">
        <v>2210</v>
      </c>
      <c r="BO166" s="241">
        <v>226.39999999999998</v>
      </c>
      <c r="BP166" s="56">
        <v>1</v>
      </c>
      <c r="BR166" s="471" t="s">
        <v>2189</v>
      </c>
      <c r="BU166" s="241">
        <v>71.100000000000009</v>
      </c>
      <c r="BV166" s="56">
        <v>1</v>
      </c>
      <c r="BX166" s="471" t="s">
        <v>1664</v>
      </c>
      <c r="CA166" s="241">
        <v>177</v>
      </c>
      <c r="CB166" s="56">
        <v>0</v>
      </c>
      <c r="CD166" s="471" t="s">
        <v>1671</v>
      </c>
      <c r="CG166" s="241">
        <v>133.1</v>
      </c>
      <c r="CH166" s="56">
        <v>3</v>
      </c>
      <c r="CJ166" s="471" t="s">
        <v>2704</v>
      </c>
      <c r="CM166" s="241">
        <v>397.2</v>
      </c>
      <c r="CN166" s="56">
        <v>1</v>
      </c>
      <c r="CP166" s="471" t="s">
        <v>1671</v>
      </c>
      <c r="CS166" s="241">
        <v>590.90000000000009</v>
      </c>
      <c r="CT166" s="56">
        <v>3</v>
      </c>
      <c r="CV166" s="471" t="s">
        <v>1690</v>
      </c>
      <c r="CY166" s="241">
        <v>241</v>
      </c>
      <c r="CZ166" s="56">
        <v>0</v>
      </c>
      <c r="DB166" s="471" t="s">
        <v>2189</v>
      </c>
      <c r="DE166" s="241">
        <v>28</v>
      </c>
      <c r="DF166" s="56">
        <v>3</v>
      </c>
      <c r="DH166" s="471" t="s">
        <v>2701</v>
      </c>
      <c r="DK166" s="241">
        <v>49</v>
      </c>
      <c r="DL166" s="56">
        <v>2</v>
      </c>
      <c r="DN166" s="471" t="s">
        <v>2318</v>
      </c>
      <c r="DQ166" s="241">
        <v>441.6</v>
      </c>
      <c r="DR166" s="56">
        <v>1</v>
      </c>
      <c r="DT166" s="471" t="s">
        <v>3622</v>
      </c>
      <c r="DW166" s="241">
        <v>611.80000000000007</v>
      </c>
      <c r="DX166" s="56">
        <v>0</v>
      </c>
      <c r="DZ166" s="471" t="s">
        <v>3623</v>
      </c>
      <c r="EC166" s="241">
        <v>82.5</v>
      </c>
      <c r="ED166" s="56">
        <v>0</v>
      </c>
      <c r="EF166" s="471" t="s">
        <v>2725</v>
      </c>
      <c r="EI166" s="241">
        <v>362.40000000000003</v>
      </c>
      <c r="EJ166" s="56">
        <v>3</v>
      </c>
      <c r="EL166" s="471" t="s">
        <v>1668</v>
      </c>
      <c r="EO166" s="241">
        <v>258.89999999999998</v>
      </c>
      <c r="EP166" s="56">
        <v>0</v>
      </c>
      <c r="ER166" s="471" t="s">
        <v>1690</v>
      </c>
      <c r="EU166" s="241">
        <v>328.1</v>
      </c>
      <c r="EV166" s="56">
        <v>0</v>
      </c>
      <c r="EX166" s="471" t="s">
        <v>2704</v>
      </c>
      <c r="FA166" s="241">
        <v>474</v>
      </c>
      <c r="FB166" s="56">
        <v>0</v>
      </c>
      <c r="FD166" s="471" t="s">
        <v>3622</v>
      </c>
      <c r="FG166" s="241">
        <v>497.1</v>
      </c>
      <c r="FH166" s="56">
        <v>3</v>
      </c>
      <c r="FJ166" s="471" t="s">
        <v>2213</v>
      </c>
      <c r="FM166" s="241">
        <v>645.20000000000005</v>
      </c>
      <c r="FN166" s="56">
        <v>3</v>
      </c>
      <c r="FP166" s="471" t="s">
        <v>2725</v>
      </c>
      <c r="FS166" s="241">
        <v>166.9</v>
      </c>
      <c r="FT166" s="56">
        <v>3</v>
      </c>
      <c r="FV166" s="471" t="s">
        <v>2193</v>
      </c>
      <c r="FY166" s="241">
        <v>575.6</v>
      </c>
      <c r="FZ166" s="56">
        <v>2</v>
      </c>
      <c r="GB166" s="471" t="s">
        <v>2725</v>
      </c>
      <c r="GE166" s="241">
        <v>412.3</v>
      </c>
      <c r="GF166" s="56">
        <v>1</v>
      </c>
      <c r="GH166" s="471" t="s">
        <v>2210</v>
      </c>
      <c r="GK166" s="241">
        <v>484.75</v>
      </c>
      <c r="GL166" s="56">
        <v>0</v>
      </c>
      <c r="GN166" s="471" t="s">
        <v>2318</v>
      </c>
      <c r="GQ166" s="241">
        <v>753.1</v>
      </c>
      <c r="GR166" s="56">
        <v>3</v>
      </c>
      <c r="GT166" s="471" t="s">
        <v>2197</v>
      </c>
      <c r="GW166" s="241">
        <v>0</v>
      </c>
      <c r="GX166" s="56">
        <v>0</v>
      </c>
      <c r="GZ166" s="471" t="s">
        <v>675</v>
      </c>
      <c r="HC166" s="241">
        <v>2148</v>
      </c>
      <c r="HD166" s="56">
        <v>3</v>
      </c>
      <c r="HF166" s="433" t="s">
        <v>2193</v>
      </c>
      <c r="HI166" s="241">
        <v>949.95000000000016</v>
      </c>
      <c r="HJ166" s="56">
        <v>2</v>
      </c>
    </row>
    <row r="167" spans="1:218" ht="16.5">
      <c r="A167" s="433" t="s">
        <v>11</v>
      </c>
      <c r="D167" s="241">
        <f>'Punten per wedstrijd'!M170</f>
        <v>639.6</v>
      </c>
      <c r="E167" s="56">
        <v>1</v>
      </c>
      <c r="G167" s="433" t="s">
        <v>2211</v>
      </c>
      <c r="J167" s="241">
        <f>'Punten per wedstrijd'!M272</f>
        <v>803.4</v>
      </c>
      <c r="K167" s="56">
        <v>3</v>
      </c>
      <c r="M167" s="433" t="s">
        <v>2198</v>
      </c>
      <c r="P167" s="28">
        <f>'Punten per wedstrijd'!S76</f>
        <v>19.8</v>
      </c>
      <c r="Q167" s="56">
        <v>0</v>
      </c>
      <c r="S167" s="433" t="s">
        <v>3636</v>
      </c>
      <c r="V167" s="28">
        <f>'Punten per wedstrijd'!S40</f>
        <v>162.4</v>
      </c>
      <c r="W167" s="56">
        <v>1</v>
      </c>
      <c r="Y167" s="472" t="s">
        <v>12</v>
      </c>
      <c r="Z167" s="542" t="s">
        <v>4000</v>
      </c>
      <c r="AA167" s="257"/>
      <c r="AB167" s="257"/>
      <c r="AC167" s="257"/>
      <c r="AD167" s="486">
        <f>$AR$382</f>
        <v>56</v>
      </c>
      <c r="AE167" s="497">
        <f>$E$382</f>
        <v>14051.599999999999</v>
      </c>
      <c r="AH167" s="471" t="s">
        <v>11</v>
      </c>
      <c r="AK167" s="28">
        <v>316.10000000000002</v>
      </c>
      <c r="AL167" s="56">
        <v>0</v>
      </c>
      <c r="AN167" s="471" t="s">
        <v>1337</v>
      </c>
      <c r="AQ167" s="28">
        <v>295.20000000000005</v>
      </c>
      <c r="AR167" s="56">
        <v>3</v>
      </c>
      <c r="AT167" s="471" t="s">
        <v>1351</v>
      </c>
      <c r="AW167" s="241">
        <v>121.5</v>
      </c>
      <c r="AX167" s="56">
        <v>3</v>
      </c>
      <c r="AZ167" s="471" t="s">
        <v>2213</v>
      </c>
      <c r="BC167" s="241">
        <v>109.9</v>
      </c>
      <c r="BD167" s="56">
        <v>1</v>
      </c>
      <c r="BF167" s="471" t="s">
        <v>1668</v>
      </c>
      <c r="BI167" s="241">
        <v>937.6</v>
      </c>
      <c r="BJ167" s="56">
        <v>3</v>
      </c>
      <c r="BL167" s="471" t="s">
        <v>2318</v>
      </c>
      <c r="BO167" s="241">
        <v>279</v>
      </c>
      <c r="BP167" s="56">
        <v>2</v>
      </c>
      <c r="BR167" s="471" t="s">
        <v>1351</v>
      </c>
      <c r="BU167" s="241">
        <v>87.000000000000014</v>
      </c>
      <c r="BV167" s="56">
        <v>2</v>
      </c>
      <c r="BX167" s="471" t="s">
        <v>2213</v>
      </c>
      <c r="CA167" s="241">
        <v>263</v>
      </c>
      <c r="CB167" s="56">
        <v>3</v>
      </c>
      <c r="CD167" s="471" t="s">
        <v>2725</v>
      </c>
      <c r="CG167" s="241">
        <v>46.5</v>
      </c>
      <c r="CH167" s="56">
        <v>0</v>
      </c>
      <c r="CJ167" s="471" t="s">
        <v>2213</v>
      </c>
      <c r="CM167" s="241">
        <v>429</v>
      </c>
      <c r="CN167" s="56">
        <v>2</v>
      </c>
      <c r="CP167" s="471" t="s">
        <v>1690</v>
      </c>
      <c r="CS167" s="241">
        <v>130.80000000000001</v>
      </c>
      <c r="CT167" s="56">
        <v>0</v>
      </c>
      <c r="CV167" s="471" t="s">
        <v>3636</v>
      </c>
      <c r="CY167" s="241">
        <v>466.69999999999993</v>
      </c>
      <c r="CZ167" s="56">
        <v>3</v>
      </c>
      <c r="DB167" s="471" t="s">
        <v>2720</v>
      </c>
      <c r="DE167" s="241">
        <v>14.3</v>
      </c>
      <c r="DF167" s="56">
        <v>0</v>
      </c>
      <c r="DH167" s="471" t="s">
        <v>700</v>
      </c>
      <c r="DK167" s="241">
        <v>45</v>
      </c>
      <c r="DL167" s="56">
        <v>1</v>
      </c>
      <c r="DN167" s="471" t="s">
        <v>180</v>
      </c>
      <c r="DQ167" s="241">
        <v>469.05</v>
      </c>
      <c r="DR167" s="56">
        <v>2</v>
      </c>
      <c r="DT167" s="471" t="s">
        <v>33</v>
      </c>
      <c r="DW167" s="241">
        <v>1041</v>
      </c>
      <c r="DX167" s="56">
        <v>3</v>
      </c>
      <c r="DZ167" s="471" t="s">
        <v>2725</v>
      </c>
      <c r="EC167" s="241">
        <v>215.4</v>
      </c>
      <c r="ED167" s="56">
        <v>3</v>
      </c>
      <c r="EF167" s="471" t="s">
        <v>2213</v>
      </c>
      <c r="EI167" s="241">
        <v>243.20000000000002</v>
      </c>
      <c r="EJ167" s="56">
        <v>0</v>
      </c>
      <c r="EL167" s="471" t="s">
        <v>2210</v>
      </c>
      <c r="EO167" s="241">
        <v>361.8</v>
      </c>
      <c r="EP167" s="56">
        <v>3</v>
      </c>
      <c r="ER167" s="471" t="s">
        <v>2213</v>
      </c>
      <c r="EU167" s="241">
        <v>414.6</v>
      </c>
      <c r="EV167" s="56">
        <v>3</v>
      </c>
      <c r="EX167" s="471" t="s">
        <v>2205</v>
      </c>
      <c r="FA167" s="241">
        <v>644.4</v>
      </c>
      <c r="FB167" s="56">
        <v>3</v>
      </c>
      <c r="FD167" s="471" t="s">
        <v>2189</v>
      </c>
      <c r="FG167" s="241">
        <v>188.4</v>
      </c>
      <c r="FH167" s="56">
        <v>0</v>
      </c>
      <c r="FJ167" s="471" t="s">
        <v>2198</v>
      </c>
      <c r="FM167" s="241">
        <v>450.5</v>
      </c>
      <c r="FN167" s="56">
        <v>0</v>
      </c>
      <c r="FP167" s="471" t="s">
        <v>1668</v>
      </c>
      <c r="FS167" s="241">
        <v>39.25</v>
      </c>
      <c r="FT167" s="56">
        <v>0</v>
      </c>
      <c r="FV167" s="471" t="s">
        <v>2198</v>
      </c>
      <c r="FY167" s="241">
        <v>514.5</v>
      </c>
      <c r="FZ167" s="56">
        <v>1</v>
      </c>
      <c r="GB167" s="471" t="s">
        <v>2211</v>
      </c>
      <c r="GE167" s="241">
        <v>490.5</v>
      </c>
      <c r="GF167" s="56">
        <v>2</v>
      </c>
      <c r="GH167" s="471" t="s">
        <v>2701</v>
      </c>
      <c r="GK167" s="241">
        <v>787.1</v>
      </c>
      <c r="GL167" s="56">
        <v>3</v>
      </c>
      <c r="GN167" s="471" t="s">
        <v>3623</v>
      </c>
      <c r="GQ167" s="241">
        <v>198.9</v>
      </c>
      <c r="GR167" s="56">
        <v>0</v>
      </c>
      <c r="GT167" s="471" t="s">
        <v>2701</v>
      </c>
      <c r="GW167" s="241">
        <v>14.399999999999999</v>
      </c>
      <c r="GX167" s="56">
        <v>3</v>
      </c>
      <c r="GZ167" s="471" t="s">
        <v>2205</v>
      </c>
      <c r="HC167" s="241">
        <v>1144.3000000000002</v>
      </c>
      <c r="HD167" s="56">
        <v>0</v>
      </c>
      <c r="HF167" s="433" t="s">
        <v>2318</v>
      </c>
      <c r="HI167" s="241">
        <v>945.29999999999984</v>
      </c>
      <c r="HJ167" s="56">
        <v>1</v>
      </c>
    </row>
    <row r="168" spans="1:218" ht="16.5">
      <c r="A168" s="433"/>
      <c r="D168" s="241"/>
      <c r="E168" s="56"/>
      <c r="G168" s="433"/>
      <c r="J168" s="241"/>
      <c r="K168" s="56"/>
      <c r="M168" s="433"/>
      <c r="P168" s="28"/>
      <c r="Q168" s="56"/>
      <c r="S168" s="433"/>
      <c r="V168" s="28"/>
      <c r="W168" s="56"/>
      <c r="Y168" s="470" t="s">
        <v>14</v>
      </c>
      <c r="Z168" s="494" t="s">
        <v>2263</v>
      </c>
      <c r="AD168" s="476">
        <f>$AR$333</f>
        <v>56</v>
      </c>
      <c r="AE168" s="496">
        <f>$E$333</f>
        <v>13568</v>
      </c>
      <c r="AH168" s="471"/>
      <c r="AK168" s="28"/>
      <c r="AL168" s="56"/>
      <c r="AN168" s="471"/>
      <c r="AQ168" s="28"/>
      <c r="AR168" s="56"/>
      <c r="AT168" s="471"/>
      <c r="AW168" s="241"/>
      <c r="AX168" s="56"/>
      <c r="AZ168" s="471"/>
      <c r="BC168" s="241"/>
      <c r="BD168" s="56"/>
      <c r="BF168" s="471"/>
      <c r="BI168" s="241"/>
      <c r="BJ168" s="56"/>
      <c r="BL168" s="471"/>
      <c r="BO168" s="241"/>
      <c r="BP168" s="56"/>
      <c r="BR168" s="471"/>
      <c r="BU168" s="241"/>
      <c r="BV168" s="56"/>
      <c r="BX168" s="471"/>
      <c r="CA168" s="241"/>
      <c r="CB168" s="56"/>
      <c r="CD168" s="471"/>
      <c r="CG168" s="241"/>
      <c r="CH168" s="56"/>
      <c r="CJ168" s="471"/>
      <c r="CM168" s="241"/>
      <c r="CN168" s="56"/>
      <c r="CP168" s="471"/>
      <c r="CS168" s="241"/>
      <c r="CT168" s="56"/>
      <c r="CV168" s="471"/>
      <c r="CY168" s="241"/>
      <c r="CZ168" s="56"/>
      <c r="DB168" s="471"/>
      <c r="DE168" s="241"/>
      <c r="DF168" s="56"/>
      <c r="DH168" s="471"/>
      <c r="DK168" s="241"/>
      <c r="DL168" s="56"/>
      <c r="DN168" s="471"/>
      <c r="DQ168" s="241"/>
      <c r="DR168" s="56"/>
      <c r="DT168" s="471"/>
      <c r="DW168" s="241"/>
      <c r="DX168" s="56"/>
      <c r="DZ168" s="471"/>
      <c r="EC168" s="241"/>
      <c r="ED168" s="56"/>
      <c r="EF168" s="471"/>
      <c r="EI168" s="241"/>
      <c r="EJ168" s="56"/>
      <c r="EL168" s="471"/>
      <c r="EO168" s="241"/>
      <c r="EP168" s="56"/>
      <c r="ER168" s="471"/>
      <c r="EU168" s="241"/>
      <c r="EV168" s="56"/>
      <c r="EX168" s="471"/>
      <c r="FA168" s="241"/>
      <c r="FB168" s="56"/>
      <c r="FD168" s="471"/>
      <c r="FG168" s="241"/>
      <c r="FH168" s="56"/>
      <c r="FJ168" s="471"/>
      <c r="FM168" s="241"/>
      <c r="FN168" s="56"/>
      <c r="FP168" s="471"/>
      <c r="FS168" s="241"/>
      <c r="FT168" s="56"/>
      <c r="FV168" s="471"/>
      <c r="FY168" s="241"/>
      <c r="FZ168" s="56"/>
      <c r="GB168" s="471"/>
      <c r="GE168" s="241"/>
      <c r="GF168" s="56"/>
      <c r="GH168" s="471"/>
      <c r="GK168" s="241"/>
      <c r="GL168" s="56"/>
      <c r="GN168" s="471"/>
      <c r="GQ168" s="241"/>
      <c r="GR168" s="56"/>
      <c r="GT168" s="471"/>
      <c r="GW168" s="241"/>
      <c r="GX168" s="56"/>
      <c r="GZ168" s="471"/>
      <c r="HC168" s="241"/>
      <c r="HD168" s="56"/>
      <c r="HF168" s="433"/>
      <c r="HI168" s="241"/>
      <c r="HJ168" s="56"/>
    </row>
    <row r="169" spans="1:218" ht="16.5">
      <c r="A169" s="433" t="s">
        <v>2725</v>
      </c>
      <c r="D169" s="241">
        <f>'Punten per wedstrijd'!M198</f>
        <v>485.00000000000006</v>
      </c>
      <c r="E169" s="56">
        <v>3</v>
      </c>
      <c r="G169" s="433" t="s">
        <v>180</v>
      </c>
      <c r="J169" s="241">
        <f>'Punten per wedstrijd'!M270</f>
        <v>667.89999999999986</v>
      </c>
      <c r="K169" s="56">
        <v>2</v>
      </c>
      <c r="M169" s="433" t="s">
        <v>2213</v>
      </c>
      <c r="P169" s="28">
        <f>'Punten per wedstrijd'!S53</f>
        <v>152.80000000000001</v>
      </c>
      <c r="Q169" s="56">
        <v>0</v>
      </c>
      <c r="S169" s="433" t="s">
        <v>2211</v>
      </c>
      <c r="V169" s="28">
        <f>'Punten per wedstrijd'!S132</f>
        <v>55.000000000000007</v>
      </c>
      <c r="W169" s="56">
        <v>0</v>
      </c>
      <c r="Y169" s="470" t="s">
        <v>16</v>
      </c>
      <c r="Z169" s="494" t="s">
        <v>3986</v>
      </c>
      <c r="AD169" s="476">
        <f>$AR$365</f>
        <v>55</v>
      </c>
      <c r="AE169" s="496">
        <f>$E$365</f>
        <v>15286.2</v>
      </c>
      <c r="AH169" s="471" t="s">
        <v>2197</v>
      </c>
      <c r="AK169" s="28">
        <v>309.2</v>
      </c>
      <c r="AL169" s="56">
        <v>2</v>
      </c>
      <c r="AN169" s="471" t="s">
        <v>2211</v>
      </c>
      <c r="AQ169" s="28">
        <v>27.3</v>
      </c>
      <c r="AR169" s="56">
        <v>0</v>
      </c>
      <c r="AT169" s="471" t="s">
        <v>1337</v>
      </c>
      <c r="AW169" s="241">
        <v>105</v>
      </c>
      <c r="AX169" s="56">
        <v>3</v>
      </c>
      <c r="AZ169" s="471" t="s">
        <v>2717</v>
      </c>
      <c r="BC169" s="241">
        <v>109.70000000000002</v>
      </c>
      <c r="BD169" s="56">
        <v>3</v>
      </c>
      <c r="BF169" s="471" t="s">
        <v>700</v>
      </c>
      <c r="BI169" s="241">
        <v>499.00000000000006</v>
      </c>
      <c r="BJ169" s="56">
        <v>1</v>
      </c>
      <c r="BL169" s="471" t="s">
        <v>2720</v>
      </c>
      <c r="BO169" s="241">
        <v>285.8</v>
      </c>
      <c r="BP169" s="56">
        <v>1</v>
      </c>
      <c r="BR169" s="471" t="s">
        <v>1337</v>
      </c>
      <c r="BU169" s="241">
        <v>37.599999999999994</v>
      </c>
      <c r="BV169" s="56">
        <v>0</v>
      </c>
      <c r="BX169" s="471" t="s">
        <v>11</v>
      </c>
      <c r="CA169" s="241">
        <v>311.89999999999998</v>
      </c>
      <c r="CB169" s="56">
        <v>1</v>
      </c>
      <c r="CD169" s="471" t="s">
        <v>2716</v>
      </c>
      <c r="CG169" s="241">
        <v>162</v>
      </c>
      <c r="CH169" s="56">
        <v>3</v>
      </c>
      <c r="CJ169" s="471" t="s">
        <v>1668</v>
      </c>
      <c r="CM169" s="241">
        <v>462</v>
      </c>
      <c r="CN169" s="56">
        <v>3</v>
      </c>
      <c r="CP169" s="471" t="s">
        <v>2716</v>
      </c>
      <c r="CS169" s="241">
        <v>580.9</v>
      </c>
      <c r="CT169" s="56">
        <v>2</v>
      </c>
      <c r="CV169" s="471" t="s">
        <v>2717</v>
      </c>
      <c r="CY169" s="241">
        <v>205.79999999999998</v>
      </c>
      <c r="CZ169" s="56">
        <v>0</v>
      </c>
      <c r="DB169" s="471" t="s">
        <v>1351</v>
      </c>
      <c r="DE169" s="241">
        <v>0</v>
      </c>
      <c r="DF169" s="56">
        <v>0</v>
      </c>
      <c r="DH169" s="471" t="s">
        <v>687</v>
      </c>
      <c r="DK169" s="241">
        <v>22.5</v>
      </c>
      <c r="DL169" s="56">
        <v>0</v>
      </c>
      <c r="DN169" s="471" t="s">
        <v>2213</v>
      </c>
      <c r="DQ169" s="241">
        <v>497.7</v>
      </c>
      <c r="DR169" s="56">
        <v>2</v>
      </c>
      <c r="DT169" s="471" t="s">
        <v>1690</v>
      </c>
      <c r="DW169" s="241">
        <v>450.19999999999993</v>
      </c>
      <c r="DX169" s="56">
        <v>0</v>
      </c>
      <c r="DZ169" s="471" t="s">
        <v>1671</v>
      </c>
      <c r="EC169" s="241">
        <v>87.3</v>
      </c>
      <c r="ED169" s="56">
        <v>0</v>
      </c>
      <c r="EF169" s="471" t="s">
        <v>2211</v>
      </c>
      <c r="EI169" s="241">
        <v>411.7</v>
      </c>
      <c r="EJ169" s="56">
        <v>3</v>
      </c>
      <c r="EL169" s="471" t="s">
        <v>2716</v>
      </c>
      <c r="EO169" s="241">
        <v>309.8</v>
      </c>
      <c r="EP169" s="56">
        <v>2</v>
      </c>
      <c r="ER169" s="471" t="s">
        <v>180</v>
      </c>
      <c r="EU169" s="241">
        <v>318.5</v>
      </c>
      <c r="EV169" s="56">
        <v>3</v>
      </c>
      <c r="EX169" s="471" t="s">
        <v>700</v>
      </c>
      <c r="FA169" s="241">
        <v>617.79999999999995</v>
      </c>
      <c r="FB169" s="56">
        <v>3</v>
      </c>
      <c r="FD169" s="471" t="s">
        <v>2198</v>
      </c>
      <c r="FG169" s="241">
        <v>395.09999999999997</v>
      </c>
      <c r="FH169" s="56">
        <v>3</v>
      </c>
      <c r="FJ169" s="471" t="s">
        <v>2211</v>
      </c>
      <c r="FM169" s="241">
        <v>588.1</v>
      </c>
      <c r="FN169" s="56">
        <v>2</v>
      </c>
      <c r="FP169" s="471" t="s">
        <v>2197</v>
      </c>
      <c r="FS169" s="241">
        <v>165.50000000000003</v>
      </c>
      <c r="FT169" s="56">
        <v>2</v>
      </c>
      <c r="FV169" s="471" t="s">
        <v>2210</v>
      </c>
      <c r="FY169" s="241">
        <v>441.8</v>
      </c>
      <c r="FZ169" s="56">
        <v>1</v>
      </c>
      <c r="GB169" s="471" t="s">
        <v>675</v>
      </c>
      <c r="GE169" s="241">
        <v>291.7</v>
      </c>
      <c r="GF169" s="56">
        <v>0</v>
      </c>
      <c r="GH169" s="471" t="s">
        <v>1346</v>
      </c>
      <c r="GK169" s="241">
        <v>383.3</v>
      </c>
      <c r="GL169" s="56">
        <v>0</v>
      </c>
      <c r="GN169" s="471" t="s">
        <v>3620</v>
      </c>
      <c r="GQ169" s="241">
        <v>626.5</v>
      </c>
      <c r="GR169" s="56">
        <v>3</v>
      </c>
      <c r="GT169" s="471" t="s">
        <v>2205</v>
      </c>
      <c r="GW169" s="241">
        <v>9.7999999999999989</v>
      </c>
      <c r="GX169" s="56">
        <v>0</v>
      </c>
      <c r="GZ169" s="471" t="s">
        <v>2725</v>
      </c>
      <c r="HC169" s="241">
        <v>2256</v>
      </c>
      <c r="HD169" s="56">
        <v>3</v>
      </c>
      <c r="HF169" s="433" t="s">
        <v>2213</v>
      </c>
      <c r="HI169" s="241">
        <v>1078.8</v>
      </c>
      <c r="HJ169" s="56">
        <v>1</v>
      </c>
    </row>
    <row r="170" spans="1:218" ht="16.5">
      <c r="A170" s="433" t="s">
        <v>2701</v>
      </c>
      <c r="D170" s="241">
        <f>'Punten per wedstrijd'!M278</f>
        <v>222.60000000000002</v>
      </c>
      <c r="E170" s="56">
        <v>0</v>
      </c>
      <c r="G170" s="433" t="s">
        <v>2210</v>
      </c>
      <c r="J170" s="241">
        <f>'Punten per wedstrijd'!M184</f>
        <v>548.09999999999991</v>
      </c>
      <c r="K170" s="56">
        <v>1</v>
      </c>
      <c r="M170" s="433" t="s">
        <v>700</v>
      </c>
      <c r="P170" s="28">
        <f>'Punten per wedstrijd'!S64</f>
        <v>203.4</v>
      </c>
      <c r="Q170" s="56">
        <v>3</v>
      </c>
      <c r="S170" s="433" t="s">
        <v>3626</v>
      </c>
      <c r="V170" s="28">
        <f>'Punten per wedstrijd'!S117</f>
        <v>198.1</v>
      </c>
      <c r="W170" s="56">
        <v>3</v>
      </c>
      <c r="Y170" s="470" t="s">
        <v>18</v>
      </c>
      <c r="Z170" s="494" t="s">
        <v>4014</v>
      </c>
      <c r="AD170" s="476">
        <f>$AR$403</f>
        <v>55</v>
      </c>
      <c r="AE170" s="496">
        <f>$E$403</f>
        <v>14756.349999999999</v>
      </c>
      <c r="AH170" s="471" t="s">
        <v>180</v>
      </c>
      <c r="AK170" s="28">
        <v>275.60000000000002</v>
      </c>
      <c r="AL170" s="56">
        <v>1</v>
      </c>
      <c r="AN170" s="471" t="s">
        <v>1671</v>
      </c>
      <c r="AQ170" s="28">
        <v>311.8</v>
      </c>
      <c r="AR170" s="56">
        <v>3</v>
      </c>
      <c r="AT170" s="471" t="s">
        <v>2213</v>
      </c>
      <c r="AW170" s="241">
        <v>75.400000000000006</v>
      </c>
      <c r="AX170" s="56">
        <v>0</v>
      </c>
      <c r="AZ170" s="471" t="s">
        <v>687</v>
      </c>
      <c r="BC170" s="241">
        <v>28.6</v>
      </c>
      <c r="BD170" s="56">
        <v>0</v>
      </c>
      <c r="BF170" s="471" t="s">
        <v>1664</v>
      </c>
      <c r="BI170" s="241">
        <v>613</v>
      </c>
      <c r="BJ170" s="56">
        <v>2</v>
      </c>
      <c r="BL170" s="471" t="s">
        <v>704</v>
      </c>
      <c r="BO170" s="241">
        <v>320.40000000000003</v>
      </c>
      <c r="BP170" s="56">
        <v>2</v>
      </c>
      <c r="BR170" s="471" t="s">
        <v>2193</v>
      </c>
      <c r="BU170" s="241">
        <v>58.7</v>
      </c>
      <c r="BV170" s="56">
        <v>3</v>
      </c>
      <c r="BX170" s="471" t="s">
        <v>2189</v>
      </c>
      <c r="CA170" s="241">
        <v>319.5</v>
      </c>
      <c r="CB170" s="56">
        <v>2</v>
      </c>
      <c r="CD170" s="471" t="s">
        <v>2210</v>
      </c>
      <c r="CG170" s="241">
        <v>112.6</v>
      </c>
      <c r="CH170" s="56">
        <v>0</v>
      </c>
      <c r="CJ170" s="471" t="s">
        <v>2189</v>
      </c>
      <c r="CM170" s="241">
        <v>10.5</v>
      </c>
      <c r="CN170" s="56">
        <v>0</v>
      </c>
      <c r="CP170" s="471" t="s">
        <v>2197</v>
      </c>
      <c r="CS170" s="241">
        <v>475</v>
      </c>
      <c r="CT170" s="56">
        <v>1</v>
      </c>
      <c r="CV170" s="471" t="s">
        <v>1337</v>
      </c>
      <c r="CY170" s="241">
        <v>913.54999999999984</v>
      </c>
      <c r="CZ170" s="56">
        <v>3</v>
      </c>
      <c r="DB170" s="471" t="s">
        <v>2704</v>
      </c>
      <c r="DE170" s="241">
        <v>22</v>
      </c>
      <c r="DF170" s="56">
        <v>3</v>
      </c>
      <c r="DH170" s="471" t="s">
        <v>1346</v>
      </c>
      <c r="DK170" s="241">
        <v>45.5</v>
      </c>
      <c r="DL170" s="56">
        <v>3</v>
      </c>
      <c r="DN170" s="471" t="s">
        <v>2197</v>
      </c>
      <c r="DQ170" s="241">
        <v>458.9</v>
      </c>
      <c r="DR170" s="56">
        <v>1</v>
      </c>
      <c r="DT170" s="471" t="s">
        <v>2716</v>
      </c>
      <c r="DW170" s="241">
        <v>589.4</v>
      </c>
      <c r="DX170" s="56">
        <v>3</v>
      </c>
      <c r="DZ170" s="471" t="s">
        <v>3620</v>
      </c>
      <c r="EC170" s="241">
        <v>126.7</v>
      </c>
      <c r="ED170" s="56">
        <v>3</v>
      </c>
      <c r="EF170" s="471" t="s">
        <v>2704</v>
      </c>
      <c r="EI170" s="241">
        <v>291.09999999999997</v>
      </c>
      <c r="EJ170" s="56">
        <v>0</v>
      </c>
      <c r="EL170" s="471" t="s">
        <v>2198</v>
      </c>
      <c r="EO170" s="241">
        <v>251.5</v>
      </c>
      <c r="EP170" s="56">
        <v>1</v>
      </c>
      <c r="ER170" s="471" t="s">
        <v>1346</v>
      </c>
      <c r="EU170" s="241">
        <v>131.4</v>
      </c>
      <c r="EV170" s="56">
        <v>0</v>
      </c>
      <c r="EX170" s="471" t="s">
        <v>2717</v>
      </c>
      <c r="FA170" s="241">
        <v>475.5</v>
      </c>
      <c r="FB170" s="56">
        <v>0</v>
      </c>
      <c r="FD170" s="471" t="s">
        <v>3623</v>
      </c>
      <c r="FG170" s="241">
        <v>158.79999999999998</v>
      </c>
      <c r="FH170" s="56">
        <v>0</v>
      </c>
      <c r="FJ170" s="471" t="s">
        <v>2197</v>
      </c>
      <c r="FM170" s="241">
        <v>538</v>
      </c>
      <c r="FN170" s="56">
        <v>1</v>
      </c>
      <c r="FP170" s="471" t="s">
        <v>2720</v>
      </c>
      <c r="FS170" s="241">
        <v>147.79999999999998</v>
      </c>
      <c r="FT170" s="56">
        <v>1</v>
      </c>
      <c r="FV170" s="471" t="s">
        <v>2197</v>
      </c>
      <c r="FY170" s="241">
        <v>448.79999999999995</v>
      </c>
      <c r="FZ170" s="56">
        <v>2</v>
      </c>
      <c r="GB170" s="471" t="s">
        <v>2704</v>
      </c>
      <c r="GE170" s="241">
        <v>690.99999999999989</v>
      </c>
      <c r="GF170" s="56">
        <v>3</v>
      </c>
      <c r="GH170" s="471" t="s">
        <v>2318</v>
      </c>
      <c r="GK170" s="241">
        <v>583.9</v>
      </c>
      <c r="GL170" s="56">
        <v>3</v>
      </c>
      <c r="GN170" s="471" t="s">
        <v>2193</v>
      </c>
      <c r="GQ170" s="241">
        <v>348.70000000000005</v>
      </c>
      <c r="GR170" s="56">
        <v>0</v>
      </c>
      <c r="GT170" s="471" t="s">
        <v>2725</v>
      </c>
      <c r="GW170" s="241">
        <v>49.500000000000007</v>
      </c>
      <c r="GX170" s="56">
        <v>3</v>
      </c>
      <c r="GZ170" s="471" t="s">
        <v>2197</v>
      </c>
      <c r="HC170" s="241">
        <v>1803.4000000000003</v>
      </c>
      <c r="HD170" s="56">
        <v>0</v>
      </c>
      <c r="HF170" s="433" t="s">
        <v>33</v>
      </c>
      <c r="HI170" s="241">
        <v>1141.5</v>
      </c>
      <c r="HJ170" s="56">
        <v>2</v>
      </c>
    </row>
    <row r="171" spans="1:218" ht="16.5">
      <c r="A171" s="433"/>
      <c r="D171" s="241"/>
      <c r="E171" s="56"/>
      <c r="G171" s="433"/>
      <c r="J171" s="241"/>
      <c r="K171" s="56"/>
      <c r="M171" s="433"/>
      <c r="P171" s="28"/>
      <c r="Q171" s="56"/>
      <c r="S171" s="433"/>
      <c r="V171" s="28"/>
      <c r="W171" s="56"/>
      <c r="Y171" s="470" t="s">
        <v>20</v>
      </c>
      <c r="Z171" s="494" t="s">
        <v>4023</v>
      </c>
      <c r="AD171" s="476">
        <f>$AR$423</f>
        <v>55</v>
      </c>
      <c r="AE171" s="496">
        <f>$E$423</f>
        <v>14559.000000000002</v>
      </c>
      <c r="AH171" s="471"/>
      <c r="AK171" s="28"/>
      <c r="AL171" s="56"/>
      <c r="AN171" s="471"/>
      <c r="AQ171" s="28"/>
      <c r="AR171" s="56"/>
      <c r="AT171" s="471"/>
      <c r="AW171" s="241"/>
      <c r="AX171" s="56"/>
      <c r="AZ171" s="471"/>
      <c r="BC171" s="241"/>
      <c r="BD171" s="56"/>
      <c r="BF171" s="471"/>
      <c r="BI171" s="241"/>
      <c r="BJ171" s="56"/>
      <c r="BL171" s="471"/>
      <c r="BO171" s="241"/>
      <c r="BP171" s="56"/>
      <c r="BR171" s="471"/>
      <c r="BU171" s="241"/>
      <c r="BV171" s="56"/>
      <c r="BX171" s="471"/>
      <c r="CA171" s="241"/>
      <c r="CB171" s="56"/>
      <c r="CD171" s="471"/>
      <c r="CG171" s="241"/>
      <c r="CH171" s="56"/>
      <c r="CJ171" s="471"/>
      <c r="CM171" s="241"/>
      <c r="CN171" s="56"/>
      <c r="CP171" s="471"/>
      <c r="CS171" s="241"/>
      <c r="CT171" s="56"/>
      <c r="CV171" s="471"/>
      <c r="CY171" s="241"/>
      <c r="CZ171" s="56"/>
      <c r="DB171" s="471"/>
      <c r="DE171" s="241"/>
      <c r="DF171" s="56"/>
      <c r="DH171" s="471"/>
      <c r="DK171" s="241"/>
      <c r="DL171" s="56"/>
      <c r="DN171" s="471"/>
      <c r="DQ171" s="241"/>
      <c r="DR171" s="56"/>
      <c r="DT171" s="471"/>
      <c r="DW171" s="241"/>
      <c r="DX171" s="56"/>
      <c r="DZ171" s="471"/>
      <c r="EC171" s="241"/>
      <c r="ED171" s="56"/>
      <c r="EF171" s="471"/>
      <c r="EI171" s="241"/>
      <c r="EJ171" s="56"/>
      <c r="EL171" s="471"/>
      <c r="EO171" s="241"/>
      <c r="EP171" s="56"/>
      <c r="ER171" s="471"/>
      <c r="EU171" s="241"/>
      <c r="EV171" s="56"/>
      <c r="EX171" s="471"/>
      <c r="FA171" s="241"/>
      <c r="FB171" s="56"/>
      <c r="FD171" s="471"/>
      <c r="FG171" s="241"/>
      <c r="FH171" s="56"/>
      <c r="FJ171" s="471"/>
      <c r="FM171" s="241"/>
      <c r="FN171" s="56"/>
      <c r="FP171" s="471"/>
      <c r="FS171" s="241"/>
      <c r="FT171" s="56"/>
      <c r="FV171" s="471"/>
      <c r="FY171" s="241"/>
      <c r="FZ171" s="56"/>
      <c r="GB171" s="471"/>
      <c r="GE171" s="241"/>
      <c r="GF171" s="56"/>
      <c r="GH171" s="471"/>
      <c r="GK171" s="241"/>
      <c r="GL171" s="56"/>
      <c r="GN171" s="471"/>
      <c r="GQ171" s="241"/>
      <c r="GR171" s="56"/>
      <c r="GT171" s="471"/>
      <c r="GW171" s="241"/>
      <c r="GX171" s="56"/>
      <c r="GZ171" s="471"/>
      <c r="HC171" s="241"/>
      <c r="HD171" s="56"/>
      <c r="HF171" s="433"/>
      <c r="HI171" s="241"/>
      <c r="HJ171" s="56"/>
    </row>
    <row r="172" spans="1:218" ht="16.5">
      <c r="A172" s="433" t="s">
        <v>2716</v>
      </c>
      <c r="D172" s="241">
        <f>'Punten per wedstrijd'!M242</f>
        <v>124.4</v>
      </c>
      <c r="E172" s="56">
        <v>0</v>
      </c>
      <c r="G172" s="433" t="s">
        <v>3622</v>
      </c>
      <c r="J172" s="241">
        <f>'Punten per wedstrijd'!M234</f>
        <v>495.59999999999997</v>
      </c>
      <c r="K172" s="56">
        <v>0</v>
      </c>
      <c r="M172" s="433" t="s">
        <v>2720</v>
      </c>
      <c r="P172" s="28">
        <f>'Punten per wedstrijd'!S137</f>
        <v>19.8</v>
      </c>
      <c r="Q172" s="56">
        <v>0</v>
      </c>
      <c r="S172" s="433" t="s">
        <v>2193</v>
      </c>
      <c r="V172" s="28">
        <f>'Punten per wedstrijd'!S31</f>
        <v>181.8</v>
      </c>
      <c r="W172" s="56">
        <v>3</v>
      </c>
      <c r="Y172" s="470" t="s">
        <v>22</v>
      </c>
      <c r="Z172" s="494" t="s">
        <v>4030</v>
      </c>
      <c r="AD172" s="476">
        <f>$AR$438</f>
        <v>55</v>
      </c>
      <c r="AE172" s="496">
        <f>$E$438</f>
        <v>12307.950000000003</v>
      </c>
      <c r="AH172" s="471" t="s">
        <v>2211</v>
      </c>
      <c r="AK172" s="28">
        <v>105.3</v>
      </c>
      <c r="AL172" s="56">
        <v>0</v>
      </c>
      <c r="AN172" s="471" t="s">
        <v>3622</v>
      </c>
      <c r="AQ172" s="28">
        <v>579.4</v>
      </c>
      <c r="AR172" s="56">
        <v>3</v>
      </c>
      <c r="AT172" s="471" t="s">
        <v>2716</v>
      </c>
      <c r="AW172" s="241">
        <v>15.8</v>
      </c>
      <c r="AX172" s="56">
        <v>0</v>
      </c>
      <c r="AZ172" s="471" t="s">
        <v>3626</v>
      </c>
      <c r="BC172" s="241">
        <v>55.5</v>
      </c>
      <c r="BD172" s="56">
        <v>3</v>
      </c>
      <c r="BF172" s="471" t="s">
        <v>2197</v>
      </c>
      <c r="BI172" s="241">
        <v>571.40000000000009</v>
      </c>
      <c r="BJ172" s="56">
        <v>2</v>
      </c>
      <c r="BL172" s="471" t="s">
        <v>3622</v>
      </c>
      <c r="BO172" s="241">
        <v>237.29999999999995</v>
      </c>
      <c r="BP172" s="56">
        <v>1</v>
      </c>
      <c r="BR172" s="471" t="s">
        <v>675</v>
      </c>
      <c r="BU172" s="241">
        <v>0</v>
      </c>
      <c r="BV172" s="56">
        <v>0</v>
      </c>
      <c r="BX172" s="471" t="s">
        <v>2211</v>
      </c>
      <c r="CA172" s="241">
        <v>161</v>
      </c>
      <c r="CB172" s="56">
        <v>0</v>
      </c>
      <c r="CD172" s="471" t="s">
        <v>700</v>
      </c>
      <c r="CG172" s="241">
        <v>148</v>
      </c>
      <c r="CH172" s="56">
        <v>2</v>
      </c>
      <c r="CJ172" s="471" t="s">
        <v>675</v>
      </c>
      <c r="CM172" s="241">
        <v>260.39999999999998</v>
      </c>
      <c r="CN172" s="56">
        <v>1</v>
      </c>
      <c r="CP172" s="471" t="s">
        <v>1351</v>
      </c>
      <c r="CS172" s="241">
        <v>379.1</v>
      </c>
      <c r="CT172" s="56">
        <v>2</v>
      </c>
      <c r="CV172" s="471" t="s">
        <v>675</v>
      </c>
      <c r="CY172" s="241">
        <v>449.6</v>
      </c>
      <c r="CZ172" s="56">
        <v>1</v>
      </c>
      <c r="DB172" s="471" t="s">
        <v>1337</v>
      </c>
      <c r="DE172" s="241">
        <v>0</v>
      </c>
      <c r="DF172" s="56">
        <v>0</v>
      </c>
      <c r="DH172" s="471" t="s">
        <v>2720</v>
      </c>
      <c r="DK172" s="241">
        <v>0</v>
      </c>
      <c r="DL172" s="56">
        <v>1</v>
      </c>
      <c r="DN172" s="471" t="s">
        <v>33</v>
      </c>
      <c r="DQ172" s="241">
        <v>436.2</v>
      </c>
      <c r="DR172" s="56">
        <v>3</v>
      </c>
      <c r="DT172" s="471" t="s">
        <v>675</v>
      </c>
      <c r="DW172" s="241">
        <v>345</v>
      </c>
      <c r="DX172" s="56">
        <v>3</v>
      </c>
      <c r="DZ172" s="471" t="s">
        <v>1351</v>
      </c>
      <c r="EC172" s="241">
        <v>153</v>
      </c>
      <c r="ED172" s="56">
        <v>0</v>
      </c>
      <c r="EF172" s="471" t="s">
        <v>3626</v>
      </c>
      <c r="EI172" s="241">
        <v>269.3</v>
      </c>
      <c r="EJ172" s="56">
        <v>2</v>
      </c>
      <c r="EL172" s="471" t="s">
        <v>3636</v>
      </c>
      <c r="EO172" s="241">
        <v>436</v>
      </c>
      <c r="EP172" s="56">
        <v>3</v>
      </c>
      <c r="ER172" s="471" t="s">
        <v>2198</v>
      </c>
      <c r="EU172" s="241">
        <v>591.4</v>
      </c>
      <c r="EV172" s="56">
        <v>2</v>
      </c>
      <c r="EX172" s="471" t="s">
        <v>2193</v>
      </c>
      <c r="FA172" s="241">
        <v>621.59999999999991</v>
      </c>
      <c r="FB172" s="56">
        <v>1</v>
      </c>
      <c r="FD172" s="471" t="s">
        <v>2318</v>
      </c>
      <c r="FG172" s="241">
        <v>463.1</v>
      </c>
      <c r="FH172" s="56">
        <v>0</v>
      </c>
      <c r="FJ172" s="471" t="s">
        <v>700</v>
      </c>
      <c r="FM172" s="241">
        <v>501.5</v>
      </c>
      <c r="FN172" s="56">
        <v>0</v>
      </c>
      <c r="FP172" s="471" t="s">
        <v>180</v>
      </c>
      <c r="FS172" s="241">
        <v>151.6</v>
      </c>
      <c r="FT172" s="56">
        <v>3</v>
      </c>
      <c r="FV172" s="471" t="s">
        <v>11</v>
      </c>
      <c r="FY172" s="241">
        <v>572.70000000000005</v>
      </c>
      <c r="FZ172" s="56">
        <v>3</v>
      </c>
      <c r="GB172" s="471" t="s">
        <v>2197</v>
      </c>
      <c r="GE172" s="241">
        <v>448.7</v>
      </c>
      <c r="GF172" s="56">
        <v>2</v>
      </c>
      <c r="GH172" s="471" t="s">
        <v>700</v>
      </c>
      <c r="GK172" s="241">
        <v>376.6</v>
      </c>
      <c r="GL172" s="56">
        <v>2</v>
      </c>
      <c r="GN172" s="471" t="s">
        <v>2198</v>
      </c>
      <c r="GQ172" s="241">
        <v>645.99999999999989</v>
      </c>
      <c r="GR172" s="56">
        <v>1</v>
      </c>
      <c r="GT172" s="471" t="s">
        <v>3623</v>
      </c>
      <c r="GW172" s="241">
        <v>108.2</v>
      </c>
      <c r="GX172" s="56">
        <v>3</v>
      </c>
      <c r="GZ172" s="471" t="s">
        <v>1690</v>
      </c>
      <c r="HC172" s="241">
        <v>1126.3999999999999</v>
      </c>
      <c r="HD172" s="56">
        <v>0</v>
      </c>
      <c r="HF172" s="433" t="s">
        <v>1346</v>
      </c>
      <c r="HI172" s="241">
        <v>669.69999999999993</v>
      </c>
      <c r="HJ172" s="56">
        <v>2</v>
      </c>
    </row>
    <row r="173" spans="1:218" ht="16.5">
      <c r="A173" s="433" t="s">
        <v>2213</v>
      </c>
      <c r="D173" s="241">
        <f>'Punten per wedstrijd'!M193</f>
        <v>377</v>
      </c>
      <c r="E173" s="56">
        <v>3</v>
      </c>
      <c r="G173" s="433" t="s">
        <v>2205</v>
      </c>
      <c r="J173" s="241">
        <f>'Punten per wedstrijd'!M217</f>
        <v>621.29999999999995</v>
      </c>
      <c r="K173" s="56">
        <v>3</v>
      </c>
      <c r="M173" s="433" t="s">
        <v>2717</v>
      </c>
      <c r="P173" s="28">
        <f>'Punten per wedstrijd'!S42</f>
        <v>298.7</v>
      </c>
      <c r="Q173" s="56">
        <v>3</v>
      </c>
      <c r="S173" s="433" t="s">
        <v>33</v>
      </c>
      <c r="V173" s="28">
        <f>'Punten per wedstrijd'!S120</f>
        <v>35.1</v>
      </c>
      <c r="W173" s="56">
        <v>0</v>
      </c>
      <c r="Y173" s="470" t="s">
        <v>24</v>
      </c>
      <c r="Z173" s="494" t="s">
        <v>3989</v>
      </c>
      <c r="AD173" s="476">
        <f>$AR$374</f>
        <v>53</v>
      </c>
      <c r="AE173" s="496">
        <f>$E$374</f>
        <v>11523.499999999998</v>
      </c>
      <c r="AH173" s="471" t="s">
        <v>3620</v>
      </c>
      <c r="AK173" s="28">
        <v>616.69999999999993</v>
      </c>
      <c r="AL173" s="56">
        <v>3</v>
      </c>
      <c r="AN173" s="471" t="s">
        <v>2701</v>
      </c>
      <c r="AQ173" s="28">
        <v>106.6</v>
      </c>
      <c r="AR173" s="56">
        <v>0</v>
      </c>
      <c r="AT173" s="471" t="s">
        <v>11</v>
      </c>
      <c r="AW173" s="241">
        <v>83.5</v>
      </c>
      <c r="AX173" s="56">
        <v>3</v>
      </c>
      <c r="AZ173" s="471" t="s">
        <v>2197</v>
      </c>
      <c r="BC173" s="241">
        <v>0</v>
      </c>
      <c r="BD173" s="56">
        <v>0</v>
      </c>
      <c r="BF173" s="471" t="s">
        <v>3620</v>
      </c>
      <c r="BI173" s="241">
        <v>516.15000000000009</v>
      </c>
      <c r="BJ173" s="56">
        <v>1</v>
      </c>
      <c r="BL173" s="471" t="s">
        <v>1337</v>
      </c>
      <c r="BO173" s="241">
        <v>278.10000000000002</v>
      </c>
      <c r="BP173" s="56">
        <v>2</v>
      </c>
      <c r="BR173" s="471" t="s">
        <v>2717</v>
      </c>
      <c r="BU173" s="241">
        <v>27</v>
      </c>
      <c r="BV173" s="56">
        <v>3</v>
      </c>
      <c r="BX173" s="471" t="s">
        <v>700</v>
      </c>
      <c r="CA173" s="241">
        <v>218</v>
      </c>
      <c r="CB173" s="56">
        <v>3</v>
      </c>
      <c r="CD173" s="471" t="s">
        <v>2720</v>
      </c>
      <c r="CG173" s="241">
        <v>133.30000000000001</v>
      </c>
      <c r="CH173" s="56">
        <v>1</v>
      </c>
      <c r="CJ173" s="471" t="s">
        <v>1671</v>
      </c>
      <c r="CM173" s="241">
        <v>293.5</v>
      </c>
      <c r="CN173" s="56">
        <v>2</v>
      </c>
      <c r="CP173" s="471" t="s">
        <v>1664</v>
      </c>
      <c r="CS173" s="241">
        <v>325.3</v>
      </c>
      <c r="CT173" s="56">
        <v>1</v>
      </c>
      <c r="CV173" s="471" t="s">
        <v>2318</v>
      </c>
      <c r="CY173" s="241">
        <v>553.49999999999989</v>
      </c>
      <c r="CZ173" s="56">
        <v>2</v>
      </c>
      <c r="DB173" s="471" t="s">
        <v>1664</v>
      </c>
      <c r="DE173" s="241">
        <v>27.5</v>
      </c>
      <c r="DF173" s="56">
        <v>3</v>
      </c>
      <c r="DH173" s="471" t="s">
        <v>2193</v>
      </c>
      <c r="DK173" s="241">
        <v>0</v>
      </c>
      <c r="DL173" s="56">
        <v>1</v>
      </c>
      <c r="DN173" s="471" t="s">
        <v>1690</v>
      </c>
      <c r="DQ173" s="241">
        <v>306</v>
      </c>
      <c r="DR173" s="56">
        <v>0</v>
      </c>
      <c r="DT173" s="471" t="s">
        <v>700</v>
      </c>
      <c r="DW173" s="241">
        <v>224.79999999999998</v>
      </c>
      <c r="DX173" s="56">
        <v>0</v>
      </c>
      <c r="DZ173" s="471" t="s">
        <v>2205</v>
      </c>
      <c r="EC173" s="241">
        <v>202.5</v>
      </c>
      <c r="ED173" s="56">
        <v>3</v>
      </c>
      <c r="EF173" s="471" t="s">
        <v>2318</v>
      </c>
      <c r="EI173" s="241">
        <v>219.4</v>
      </c>
      <c r="EJ173" s="56">
        <v>1</v>
      </c>
      <c r="EL173" s="471" t="s">
        <v>1671</v>
      </c>
      <c r="EO173" s="241">
        <v>204.5</v>
      </c>
      <c r="EP173" s="56">
        <v>0</v>
      </c>
      <c r="ER173" s="471" t="s">
        <v>700</v>
      </c>
      <c r="EU173" s="241">
        <v>525.79999999999995</v>
      </c>
      <c r="EV173" s="56">
        <v>1</v>
      </c>
      <c r="EX173" s="471" t="s">
        <v>675</v>
      </c>
      <c r="FA173" s="241">
        <v>756.9</v>
      </c>
      <c r="FB173" s="56">
        <v>2</v>
      </c>
      <c r="FD173" s="471" t="s">
        <v>1337</v>
      </c>
      <c r="FG173" s="241">
        <v>762.69999999999993</v>
      </c>
      <c r="FH173" s="56">
        <v>3</v>
      </c>
      <c r="FJ173" s="471" t="s">
        <v>3620</v>
      </c>
      <c r="FM173" s="241">
        <v>731.1</v>
      </c>
      <c r="FN173" s="56">
        <v>3</v>
      </c>
      <c r="FP173" s="471" t="s">
        <v>2193</v>
      </c>
      <c r="FS173" s="241">
        <v>91.5</v>
      </c>
      <c r="FT173" s="56">
        <v>0</v>
      </c>
      <c r="FV173" s="471" t="s">
        <v>3622</v>
      </c>
      <c r="FY173" s="241">
        <v>357.1</v>
      </c>
      <c r="FZ173" s="56">
        <v>0</v>
      </c>
      <c r="GB173" s="471" t="s">
        <v>2205</v>
      </c>
      <c r="GE173" s="241">
        <v>441.65000000000003</v>
      </c>
      <c r="GF173" s="56">
        <v>1</v>
      </c>
      <c r="GH173" s="471" t="s">
        <v>704</v>
      </c>
      <c r="GK173" s="241">
        <v>353.70000000000005</v>
      </c>
      <c r="GL173" s="56">
        <v>1</v>
      </c>
      <c r="GN173" s="471" t="s">
        <v>1664</v>
      </c>
      <c r="GQ173" s="241">
        <v>734.8</v>
      </c>
      <c r="GR173" s="56">
        <v>2</v>
      </c>
      <c r="GT173" s="471" t="s">
        <v>704</v>
      </c>
      <c r="GW173" s="241">
        <v>0</v>
      </c>
      <c r="GX173" s="56">
        <v>0</v>
      </c>
      <c r="GZ173" s="471" t="s">
        <v>2210</v>
      </c>
      <c r="HC173" s="241">
        <v>3146.5999999999995</v>
      </c>
      <c r="HD173" s="56">
        <v>3</v>
      </c>
      <c r="HF173" s="433" t="s">
        <v>700</v>
      </c>
      <c r="HI173" s="241">
        <v>659.2</v>
      </c>
      <c r="HJ173" s="56">
        <v>1</v>
      </c>
    </row>
    <row r="174" spans="1:218" ht="16.5">
      <c r="A174" s="433"/>
      <c r="D174" s="241"/>
      <c r="E174" s="56"/>
      <c r="G174" s="433"/>
      <c r="J174" s="241"/>
      <c r="K174" s="56"/>
      <c r="M174" s="433"/>
      <c r="P174" s="28"/>
      <c r="Q174" s="56"/>
      <c r="S174" s="433"/>
      <c r="V174" s="28"/>
      <c r="W174" s="56"/>
      <c r="Y174" s="470" t="s">
        <v>26</v>
      </c>
      <c r="Z174" s="494" t="s">
        <v>2260</v>
      </c>
      <c r="AD174" s="476">
        <f>$AR$385</f>
        <v>53</v>
      </c>
      <c r="AE174" s="496">
        <f>$E$385</f>
        <v>11164.000000000002</v>
      </c>
      <c r="AH174" s="471"/>
      <c r="AK174" s="28"/>
      <c r="AL174" s="56"/>
      <c r="AN174" s="471"/>
      <c r="AQ174" s="28"/>
      <c r="AR174" s="56"/>
      <c r="AT174" s="471"/>
      <c r="AW174" s="241"/>
      <c r="AX174" s="56"/>
      <c r="AZ174" s="471"/>
      <c r="BC174" s="241"/>
      <c r="BD174" s="56"/>
      <c r="BF174" s="471"/>
      <c r="BI174" s="241"/>
      <c r="BJ174" s="56"/>
      <c r="BL174" s="471"/>
      <c r="BO174" s="241"/>
      <c r="BP174" s="56"/>
      <c r="BR174" s="471"/>
      <c r="BU174" s="241"/>
      <c r="BV174" s="56"/>
      <c r="BX174" s="471"/>
      <c r="CA174" s="241"/>
      <c r="CB174" s="56"/>
      <c r="CD174" s="471"/>
      <c r="CG174" s="241"/>
      <c r="CH174" s="56"/>
      <c r="CJ174" s="471"/>
      <c r="CM174" s="241"/>
      <c r="CN174" s="56"/>
      <c r="CP174" s="471"/>
      <c r="CS174" s="241"/>
      <c r="CT174" s="56"/>
      <c r="CV174" s="471"/>
      <c r="CY174" s="241"/>
      <c r="CZ174" s="56"/>
      <c r="DB174" s="471"/>
      <c r="DE174" s="241"/>
      <c r="DF174" s="56"/>
      <c r="DH174" s="471"/>
      <c r="DK174" s="241"/>
      <c r="DL174" s="56"/>
      <c r="DN174" s="471"/>
      <c r="DQ174" s="241"/>
      <c r="DR174" s="56"/>
      <c r="DT174" s="471"/>
      <c r="DW174" s="241"/>
      <c r="DX174" s="56"/>
      <c r="DZ174" s="471"/>
      <c r="EC174" s="241"/>
      <c r="ED174" s="56"/>
      <c r="EF174" s="471"/>
      <c r="EI174" s="241"/>
      <c r="EJ174" s="56"/>
      <c r="EL174" s="471"/>
      <c r="EO174" s="241"/>
      <c r="EP174" s="56"/>
      <c r="ER174" s="471"/>
      <c r="EU174" s="241"/>
      <c r="EV174" s="56"/>
      <c r="EX174" s="471"/>
      <c r="FA174" s="241"/>
      <c r="FB174" s="56"/>
      <c r="FD174" s="471"/>
      <c r="FG174" s="241"/>
      <c r="FH174" s="56"/>
      <c r="FJ174" s="471"/>
      <c r="FM174" s="241"/>
      <c r="FN174" s="56"/>
      <c r="FP174" s="471"/>
      <c r="FS174" s="241"/>
      <c r="FT174" s="56"/>
      <c r="FV174" s="471"/>
      <c r="FY174" s="241"/>
      <c r="FZ174" s="56"/>
      <c r="GB174" s="471"/>
      <c r="GE174" s="241"/>
      <c r="GF174" s="56"/>
      <c r="GH174" s="471"/>
      <c r="GK174" s="241"/>
      <c r="GL174" s="56"/>
      <c r="GN174" s="471"/>
      <c r="GQ174" s="241"/>
      <c r="GR174" s="56"/>
      <c r="GT174" s="471"/>
      <c r="GW174" s="241"/>
      <c r="GX174" s="56"/>
      <c r="GZ174" s="471"/>
      <c r="HC174" s="241"/>
      <c r="HD174" s="56"/>
      <c r="HF174" s="433"/>
      <c r="HI174" s="241"/>
      <c r="HJ174" s="56"/>
    </row>
    <row r="175" spans="1:218" ht="16.5">
      <c r="A175" s="433" t="s">
        <v>2198</v>
      </c>
      <c r="D175" s="241">
        <f>'Punten per wedstrijd'!M216</f>
        <v>328.79999999999995</v>
      </c>
      <c r="E175" s="56">
        <v>0</v>
      </c>
      <c r="G175" s="433" t="s">
        <v>3620</v>
      </c>
      <c r="J175" s="241">
        <f>'Punten per wedstrijd'!M227</f>
        <v>496.1</v>
      </c>
      <c r="K175" s="56">
        <v>2</v>
      </c>
      <c r="M175" s="433" t="s">
        <v>2704</v>
      </c>
      <c r="P175" s="28">
        <f>'Punten per wedstrijd'!S82</f>
        <v>133</v>
      </c>
      <c r="Q175" s="56">
        <v>2</v>
      </c>
      <c r="S175" s="433" t="s">
        <v>687</v>
      </c>
      <c r="V175" s="28">
        <f>'Punten per wedstrijd'!S38</f>
        <v>193</v>
      </c>
      <c r="W175" s="56">
        <v>3</v>
      </c>
      <c r="Y175" s="470" t="s">
        <v>28</v>
      </c>
      <c r="Z175" s="494" t="s">
        <v>2990</v>
      </c>
      <c r="AD175" s="476">
        <f>$AR$450</f>
        <v>51</v>
      </c>
      <c r="AE175" s="496">
        <f>$E$450</f>
        <v>12879.550000000005</v>
      </c>
      <c r="AH175" s="471" t="s">
        <v>2716</v>
      </c>
      <c r="AK175" s="28">
        <v>79.900000000000006</v>
      </c>
      <c r="AL175" s="56">
        <v>0</v>
      </c>
      <c r="AN175" s="471" t="s">
        <v>3620</v>
      </c>
      <c r="AQ175" s="28">
        <v>287</v>
      </c>
      <c r="AR175" s="56">
        <v>3</v>
      </c>
      <c r="AT175" s="471" t="s">
        <v>33</v>
      </c>
      <c r="AW175" s="241">
        <v>84.100000000000009</v>
      </c>
      <c r="AX175" s="56">
        <v>1</v>
      </c>
      <c r="AZ175" s="471" t="s">
        <v>3622</v>
      </c>
      <c r="BC175" s="241">
        <v>35.1</v>
      </c>
      <c r="BD175" s="56">
        <v>0</v>
      </c>
      <c r="BF175" s="471" t="s">
        <v>33</v>
      </c>
      <c r="BI175" s="241">
        <v>517.29999999999995</v>
      </c>
      <c r="BJ175" s="56">
        <v>2</v>
      </c>
      <c r="BL175" s="471" t="s">
        <v>1668</v>
      </c>
      <c r="BO175" s="241">
        <v>108.85</v>
      </c>
      <c r="BP175" s="56">
        <v>3</v>
      </c>
      <c r="BR175" s="471" t="s">
        <v>33</v>
      </c>
      <c r="BU175" s="241">
        <v>81.199999999999989</v>
      </c>
      <c r="BV175" s="56">
        <v>2</v>
      </c>
      <c r="BX175" s="471" t="s">
        <v>3626</v>
      </c>
      <c r="CA175" s="241">
        <v>173.8</v>
      </c>
      <c r="CB175" s="56">
        <v>0</v>
      </c>
      <c r="CD175" s="471" t="s">
        <v>3623</v>
      </c>
      <c r="CG175" s="241">
        <v>45</v>
      </c>
      <c r="CH175" s="56">
        <v>1</v>
      </c>
      <c r="CJ175" s="471" t="s">
        <v>2211</v>
      </c>
      <c r="CM175" s="241">
        <v>498.6</v>
      </c>
      <c r="CN175" s="56">
        <v>0</v>
      </c>
      <c r="CP175" s="471" t="s">
        <v>1346</v>
      </c>
      <c r="CS175" s="241">
        <v>296.8</v>
      </c>
      <c r="CT175" s="56">
        <v>1</v>
      </c>
      <c r="CV175" s="471" t="s">
        <v>2205</v>
      </c>
      <c r="CY175" s="241">
        <v>454.90000000000009</v>
      </c>
      <c r="CZ175" s="56">
        <v>0</v>
      </c>
      <c r="DB175" s="471" t="s">
        <v>1346</v>
      </c>
      <c r="DE175" s="241">
        <v>39</v>
      </c>
      <c r="DF175" s="56">
        <v>3</v>
      </c>
      <c r="DH175" s="471" t="s">
        <v>1690</v>
      </c>
      <c r="DK175" s="241">
        <v>45.5</v>
      </c>
      <c r="DL175" s="56">
        <v>3</v>
      </c>
      <c r="DN175" s="471" t="s">
        <v>3623</v>
      </c>
      <c r="DQ175" s="241">
        <v>382.5</v>
      </c>
      <c r="DR175" s="56">
        <v>2</v>
      </c>
      <c r="DT175" s="471" t="s">
        <v>3620</v>
      </c>
      <c r="DW175" s="241">
        <v>790.50000000000011</v>
      </c>
      <c r="DX175" s="56">
        <v>1</v>
      </c>
      <c r="DZ175" s="471" t="s">
        <v>2193</v>
      </c>
      <c r="EC175" s="241">
        <v>134.80000000000001</v>
      </c>
      <c r="ED175" s="56">
        <v>0</v>
      </c>
      <c r="EF175" s="471" t="s">
        <v>180</v>
      </c>
      <c r="EI175" s="241">
        <v>386.7</v>
      </c>
      <c r="EJ175" s="56">
        <v>0</v>
      </c>
      <c r="EL175" s="471" t="s">
        <v>700</v>
      </c>
      <c r="EO175" s="241">
        <v>325.60000000000002</v>
      </c>
      <c r="EP175" s="56">
        <v>3</v>
      </c>
      <c r="ER175" s="471" t="s">
        <v>3622</v>
      </c>
      <c r="EU175" s="241">
        <v>230.6</v>
      </c>
      <c r="EV175" s="56">
        <v>0</v>
      </c>
      <c r="EX175" s="471" t="s">
        <v>2211</v>
      </c>
      <c r="FA175" s="241">
        <v>589.5</v>
      </c>
      <c r="FB175" s="56">
        <v>1</v>
      </c>
      <c r="FD175" s="471" t="s">
        <v>180</v>
      </c>
      <c r="FG175" s="241">
        <v>575.5</v>
      </c>
      <c r="FH175" s="56">
        <v>3</v>
      </c>
      <c r="FJ175" s="471" t="s">
        <v>1664</v>
      </c>
      <c r="FM175" s="241">
        <v>567</v>
      </c>
      <c r="FN175" s="56">
        <v>1</v>
      </c>
      <c r="FP175" s="471" t="s">
        <v>2198</v>
      </c>
      <c r="FS175" s="241">
        <v>149.89999999999998</v>
      </c>
      <c r="FT175" s="56">
        <v>3</v>
      </c>
      <c r="FV175" s="471" t="s">
        <v>2189</v>
      </c>
      <c r="FY175" s="241">
        <v>297</v>
      </c>
      <c r="FZ175" s="56">
        <v>0</v>
      </c>
      <c r="GB175" s="471" t="s">
        <v>2198</v>
      </c>
      <c r="GE175" s="241">
        <v>392.2</v>
      </c>
      <c r="GF175" s="56">
        <v>0</v>
      </c>
      <c r="GH175" s="471" t="s">
        <v>2211</v>
      </c>
      <c r="GK175" s="241">
        <v>250.00000000000003</v>
      </c>
      <c r="GL175" s="56">
        <v>0</v>
      </c>
      <c r="GN175" s="471" t="s">
        <v>2717</v>
      </c>
      <c r="GQ175" s="241">
        <v>753.3</v>
      </c>
      <c r="GR175" s="56">
        <v>2</v>
      </c>
      <c r="GT175" s="471" t="s">
        <v>2211</v>
      </c>
      <c r="GW175" s="241">
        <v>9.1</v>
      </c>
      <c r="GX175" s="56">
        <v>0</v>
      </c>
      <c r="GZ175" s="471" t="s">
        <v>700</v>
      </c>
      <c r="HC175" s="241">
        <v>1671.1000000000001</v>
      </c>
      <c r="HD175" s="56">
        <v>0</v>
      </c>
      <c r="HF175" s="433" t="s">
        <v>3623</v>
      </c>
      <c r="HI175" s="241">
        <v>947.2</v>
      </c>
      <c r="HJ175" s="56">
        <v>1</v>
      </c>
    </row>
    <row r="176" spans="1:218" ht="16.5">
      <c r="A176" s="433" t="s">
        <v>2720</v>
      </c>
      <c r="D176" s="241">
        <f>'Punten per wedstrijd'!M277</f>
        <v>664.3</v>
      </c>
      <c r="E176" s="56">
        <v>3</v>
      </c>
      <c r="G176" s="433" t="s">
        <v>1668</v>
      </c>
      <c r="J176" s="241">
        <f>'Punten per wedstrijd'!M212</f>
        <v>422.05</v>
      </c>
      <c r="K176" s="56">
        <v>1</v>
      </c>
      <c r="M176" s="433" t="s">
        <v>3620</v>
      </c>
      <c r="P176" s="28">
        <f>'Punten per wedstrijd'!S87</f>
        <v>109.8</v>
      </c>
      <c r="Q176" s="56">
        <v>1</v>
      </c>
      <c r="S176" s="433" t="s">
        <v>1690</v>
      </c>
      <c r="V176" s="28">
        <f>'Punten per wedstrijd'!S104</f>
        <v>0</v>
      </c>
      <c r="W176" s="56">
        <v>0</v>
      </c>
      <c r="Y176" s="470" t="s">
        <v>30</v>
      </c>
      <c r="Z176" s="494" t="s">
        <v>3993</v>
      </c>
      <c r="AD176" s="476">
        <f>$AR$379</f>
        <v>51</v>
      </c>
      <c r="AE176" s="496">
        <f>$E$379</f>
        <v>12210.3</v>
      </c>
      <c r="AH176" s="471" t="s">
        <v>2193</v>
      </c>
      <c r="AK176" s="28">
        <v>142.69999999999999</v>
      </c>
      <c r="AL176" s="56">
        <v>3</v>
      </c>
      <c r="AN176" s="471" t="s">
        <v>2720</v>
      </c>
      <c r="AQ176" s="28">
        <v>210.79999999999998</v>
      </c>
      <c r="AR176" s="56">
        <v>0</v>
      </c>
      <c r="AT176" s="471" t="s">
        <v>1664</v>
      </c>
      <c r="AW176" s="241">
        <v>101.7</v>
      </c>
      <c r="AX176" s="56">
        <v>2</v>
      </c>
      <c r="AZ176" s="471" t="s">
        <v>675</v>
      </c>
      <c r="BC176" s="241">
        <v>56.4</v>
      </c>
      <c r="BD176" s="56">
        <v>3</v>
      </c>
      <c r="BF176" s="471" t="s">
        <v>2704</v>
      </c>
      <c r="BI176" s="241">
        <v>512.25</v>
      </c>
      <c r="BJ176" s="56">
        <v>1</v>
      </c>
      <c r="BL176" s="471" t="s">
        <v>700</v>
      </c>
      <c r="BO176" s="241">
        <v>46.900000000000006</v>
      </c>
      <c r="BP176" s="56">
        <v>0</v>
      </c>
      <c r="BR176" s="471" t="s">
        <v>2720</v>
      </c>
      <c r="BU176" s="241">
        <v>72.300000000000011</v>
      </c>
      <c r="BV176" s="56">
        <v>1</v>
      </c>
      <c r="BX176" s="471" t="s">
        <v>675</v>
      </c>
      <c r="CA176" s="241">
        <v>250</v>
      </c>
      <c r="CB176" s="56">
        <v>3</v>
      </c>
      <c r="CD176" s="471" t="s">
        <v>2704</v>
      </c>
      <c r="CG176" s="241">
        <v>52</v>
      </c>
      <c r="CH176" s="56">
        <v>2</v>
      </c>
      <c r="CJ176" s="471" t="s">
        <v>3623</v>
      </c>
      <c r="CM176" s="241">
        <v>645.20000000000005</v>
      </c>
      <c r="CN176" s="56">
        <v>3</v>
      </c>
      <c r="CP176" s="471" t="s">
        <v>2210</v>
      </c>
      <c r="CS176" s="241">
        <v>324.59999999999997</v>
      </c>
      <c r="CT176" s="56">
        <v>2</v>
      </c>
      <c r="CV176" s="471" t="s">
        <v>1346</v>
      </c>
      <c r="CY176" s="241">
        <v>985.4</v>
      </c>
      <c r="CZ176" s="56">
        <v>3</v>
      </c>
      <c r="DB176" s="471" t="s">
        <v>2197</v>
      </c>
      <c r="DE176" s="241">
        <v>24</v>
      </c>
      <c r="DF176" s="56">
        <v>0</v>
      </c>
      <c r="DH176" s="471" t="s">
        <v>704</v>
      </c>
      <c r="DK176" s="241">
        <v>16.5</v>
      </c>
      <c r="DL176" s="56">
        <v>0</v>
      </c>
      <c r="DN176" s="471" t="s">
        <v>687</v>
      </c>
      <c r="DQ176" s="241">
        <v>356.4</v>
      </c>
      <c r="DR176" s="56">
        <v>1</v>
      </c>
      <c r="DT176" s="471" t="s">
        <v>1337</v>
      </c>
      <c r="DW176" s="241">
        <v>883.10000000000014</v>
      </c>
      <c r="DX176" s="56">
        <v>2</v>
      </c>
      <c r="DZ176" s="471" t="s">
        <v>2197</v>
      </c>
      <c r="EC176" s="241">
        <v>169.5</v>
      </c>
      <c r="ED176" s="56">
        <v>3</v>
      </c>
      <c r="EF176" s="471" t="s">
        <v>2716</v>
      </c>
      <c r="EI176" s="241">
        <v>525.30000000000007</v>
      </c>
      <c r="EJ176" s="56">
        <v>3</v>
      </c>
      <c r="EL176" s="471" t="s">
        <v>180</v>
      </c>
      <c r="EO176" s="241">
        <v>177.70000000000002</v>
      </c>
      <c r="EP176" s="56">
        <v>0</v>
      </c>
      <c r="ER176" s="471" t="s">
        <v>3623</v>
      </c>
      <c r="EU176" s="241">
        <v>459.3</v>
      </c>
      <c r="EV176" s="56">
        <v>3</v>
      </c>
      <c r="EX176" s="471" t="s">
        <v>2210</v>
      </c>
      <c r="FA176" s="241">
        <v>692.5</v>
      </c>
      <c r="FB176" s="56">
        <v>2</v>
      </c>
      <c r="FD176" s="471" t="s">
        <v>2213</v>
      </c>
      <c r="FG176" s="241">
        <v>312.8</v>
      </c>
      <c r="FH176" s="56">
        <v>0</v>
      </c>
      <c r="FJ176" s="471" t="s">
        <v>2725</v>
      </c>
      <c r="FM176" s="241">
        <v>608.6</v>
      </c>
      <c r="FN176" s="56">
        <v>2</v>
      </c>
      <c r="FP176" s="471" t="s">
        <v>2189</v>
      </c>
      <c r="FS176" s="241">
        <v>0</v>
      </c>
      <c r="FT176" s="56">
        <v>0</v>
      </c>
      <c r="FV176" s="471" t="s">
        <v>2717</v>
      </c>
      <c r="FY176" s="241">
        <v>460.1</v>
      </c>
      <c r="FZ176" s="56">
        <v>3</v>
      </c>
      <c r="GB176" s="471" t="s">
        <v>1351</v>
      </c>
      <c r="GE176" s="241">
        <v>529.29999999999995</v>
      </c>
      <c r="GF176" s="56">
        <v>3</v>
      </c>
      <c r="GH176" s="471" t="s">
        <v>675</v>
      </c>
      <c r="GK176" s="241">
        <v>429.5</v>
      </c>
      <c r="GL176" s="56">
        <v>3</v>
      </c>
      <c r="GN176" s="471" t="s">
        <v>11</v>
      </c>
      <c r="GQ176" s="241">
        <v>681.5</v>
      </c>
      <c r="GR176" s="56">
        <v>1</v>
      </c>
      <c r="GT176" s="471" t="s">
        <v>3622</v>
      </c>
      <c r="GW176" s="241">
        <v>220.1</v>
      </c>
      <c r="GX176" s="56">
        <v>3</v>
      </c>
      <c r="GZ176" s="471" t="s">
        <v>1337</v>
      </c>
      <c r="HC176" s="241">
        <v>2826.7000000000003</v>
      </c>
      <c r="HD176" s="56">
        <v>3</v>
      </c>
      <c r="HF176" s="433" t="s">
        <v>2716</v>
      </c>
      <c r="HI176" s="241">
        <v>991.4000000000002</v>
      </c>
      <c r="HJ176" s="56">
        <v>2</v>
      </c>
    </row>
    <row r="177" spans="1:218" ht="16.5">
      <c r="A177" s="433"/>
      <c r="D177" s="241"/>
      <c r="E177" s="56"/>
      <c r="G177" s="433"/>
      <c r="J177" s="241"/>
      <c r="K177" s="56"/>
      <c r="M177" s="433"/>
      <c r="P177" s="28"/>
      <c r="Q177" s="56"/>
      <c r="S177" s="433"/>
      <c r="V177" s="28"/>
      <c r="W177" s="56"/>
      <c r="Y177" s="470" t="s">
        <v>32</v>
      </c>
      <c r="Z177" s="494" t="s">
        <v>4033</v>
      </c>
      <c r="AD177" s="476">
        <f>$AR$441</f>
        <v>49</v>
      </c>
      <c r="AE177" s="496">
        <f>$E$441</f>
        <v>13936.699999999999</v>
      </c>
      <c r="AH177" s="471"/>
      <c r="AK177" s="28"/>
      <c r="AL177" s="56"/>
      <c r="AN177" s="471"/>
      <c r="AQ177" s="28"/>
      <c r="AR177" s="56"/>
      <c r="AT177" s="471"/>
      <c r="AW177" s="241"/>
      <c r="AX177" s="56"/>
      <c r="AZ177" s="471"/>
      <c r="BC177" s="241"/>
      <c r="BD177" s="56"/>
      <c r="BF177" s="471"/>
      <c r="BI177" s="241"/>
      <c r="BJ177" s="56"/>
      <c r="BL177" s="471"/>
      <c r="BO177" s="241"/>
      <c r="BP177" s="56"/>
      <c r="BR177" s="471"/>
      <c r="BU177" s="241"/>
      <c r="BV177" s="56"/>
      <c r="BX177" s="471"/>
      <c r="CA177" s="241"/>
      <c r="CB177" s="56"/>
      <c r="CD177" s="471"/>
      <c r="CG177" s="241"/>
      <c r="CH177" s="56"/>
      <c r="CJ177" s="471"/>
      <c r="CM177" s="241"/>
      <c r="CN177" s="56"/>
      <c r="CP177" s="471"/>
      <c r="CS177" s="241"/>
      <c r="CT177" s="56"/>
      <c r="CV177" s="471"/>
      <c r="CY177" s="241"/>
      <c r="CZ177" s="56"/>
      <c r="DB177" s="471"/>
      <c r="DE177" s="241"/>
      <c r="DF177" s="56"/>
      <c r="DH177" s="471"/>
      <c r="DK177" s="241"/>
      <c r="DL177" s="56"/>
      <c r="DN177" s="471"/>
      <c r="DQ177" s="241"/>
      <c r="DR177" s="56"/>
      <c r="DT177" s="471"/>
      <c r="DW177" s="241"/>
      <c r="DX177" s="56"/>
      <c r="DZ177" s="471"/>
      <c r="EC177" s="241"/>
      <c r="ED177" s="56"/>
      <c r="EF177" s="471"/>
      <c r="EI177" s="241"/>
      <c r="EJ177" s="56"/>
      <c r="EL177" s="471"/>
      <c r="EO177" s="241"/>
      <c r="EP177" s="56"/>
      <c r="ER177" s="471"/>
      <c r="EU177" s="241"/>
      <c r="EV177" s="56"/>
      <c r="EX177" s="471"/>
      <c r="FA177" s="241"/>
      <c r="FB177" s="56"/>
      <c r="FD177" s="471"/>
      <c r="FG177" s="241"/>
      <c r="FH177" s="56"/>
      <c r="FJ177" s="471"/>
      <c r="FM177" s="241"/>
      <c r="FN177" s="56"/>
      <c r="FP177" s="471"/>
      <c r="FS177" s="241"/>
      <c r="FT177" s="56"/>
      <c r="FV177" s="471"/>
      <c r="FY177" s="241"/>
      <c r="FZ177" s="56"/>
      <c r="GB177" s="471"/>
      <c r="GE177" s="241"/>
      <c r="GF177" s="56"/>
      <c r="GH177" s="471"/>
      <c r="GK177" s="241"/>
      <c r="GL177" s="56"/>
      <c r="GN177" s="471"/>
      <c r="GQ177" s="241"/>
      <c r="GR177" s="56"/>
      <c r="GT177" s="471"/>
      <c r="GW177" s="241"/>
      <c r="GX177" s="56"/>
      <c r="GZ177" s="471"/>
      <c r="HC177" s="241"/>
      <c r="HD177" s="56"/>
      <c r="HF177" s="433"/>
      <c r="HI177" s="241"/>
      <c r="HJ177" s="56"/>
    </row>
    <row r="178" spans="1:218" ht="16.5">
      <c r="A178" s="433" t="s">
        <v>1671</v>
      </c>
      <c r="D178" s="241">
        <f>'Punten per wedstrijd'!M269</f>
        <v>334.09999999999997</v>
      </c>
      <c r="E178" s="56">
        <v>0</v>
      </c>
      <c r="G178" s="433" t="s">
        <v>33</v>
      </c>
      <c r="J178" s="241">
        <f>'Punten per wedstrijd'!M260</f>
        <v>216.70000000000002</v>
      </c>
      <c r="K178" s="56">
        <v>0</v>
      </c>
      <c r="M178" s="433" t="s">
        <v>11</v>
      </c>
      <c r="P178" s="28">
        <f>'Punten per wedstrijd'!S30</f>
        <v>29.700000000000003</v>
      </c>
      <c r="Q178" s="56">
        <v>0</v>
      </c>
      <c r="S178" s="433" t="s">
        <v>1337</v>
      </c>
      <c r="V178" s="28">
        <f>'Punten per wedstrijd'!S8</f>
        <v>25.2</v>
      </c>
      <c r="W178" s="56">
        <v>0</v>
      </c>
      <c r="Y178" s="470" t="s">
        <v>34</v>
      </c>
      <c r="Z178" s="494" t="s">
        <v>2998</v>
      </c>
      <c r="AD178" s="476">
        <f>$AR$397</f>
        <v>49</v>
      </c>
      <c r="AE178" s="496">
        <f>$E$397</f>
        <v>13607.399999999998</v>
      </c>
      <c r="AH178" s="471" t="s">
        <v>1346</v>
      </c>
      <c r="AK178" s="28">
        <v>157.19999999999999</v>
      </c>
      <c r="AL178" s="56">
        <v>0</v>
      </c>
      <c r="AN178" s="471" t="s">
        <v>1664</v>
      </c>
      <c r="AQ178" s="28">
        <v>80.300000000000011</v>
      </c>
      <c r="AR178" s="56">
        <v>0</v>
      </c>
      <c r="AT178" s="471" t="s">
        <v>1346</v>
      </c>
      <c r="AW178" s="241">
        <v>127.1</v>
      </c>
      <c r="AX178" s="56">
        <v>3</v>
      </c>
      <c r="AZ178" s="471" t="s">
        <v>180</v>
      </c>
      <c r="BC178" s="241">
        <v>175.7</v>
      </c>
      <c r="BD178" s="56">
        <v>3</v>
      </c>
      <c r="BF178" s="471" t="s">
        <v>1671</v>
      </c>
      <c r="BI178" s="241">
        <v>632.75000000000011</v>
      </c>
      <c r="BJ178" s="56">
        <v>2</v>
      </c>
      <c r="BL178" s="471" t="s">
        <v>3620</v>
      </c>
      <c r="BO178" s="241">
        <v>259.10000000000002</v>
      </c>
      <c r="BP178" s="56">
        <v>3</v>
      </c>
      <c r="BR178" s="471" t="s">
        <v>2725</v>
      </c>
      <c r="BU178" s="241">
        <v>0</v>
      </c>
      <c r="BV178" s="56">
        <v>0</v>
      </c>
      <c r="BX178" s="471" t="s">
        <v>2198</v>
      </c>
      <c r="CA178" s="241">
        <v>169.5</v>
      </c>
      <c r="CB178" s="56">
        <v>0</v>
      </c>
      <c r="CD178" s="471" t="s">
        <v>33</v>
      </c>
      <c r="CG178" s="241">
        <v>104.5</v>
      </c>
      <c r="CH178" s="56">
        <v>1</v>
      </c>
      <c r="CJ178" s="471" t="s">
        <v>2717</v>
      </c>
      <c r="CM178" s="241">
        <v>198.00000000000003</v>
      </c>
      <c r="CN178" s="56">
        <v>0</v>
      </c>
      <c r="CP178" s="471" t="s">
        <v>700</v>
      </c>
      <c r="CS178" s="241">
        <v>286.40000000000003</v>
      </c>
      <c r="CT178" s="56">
        <v>0</v>
      </c>
      <c r="CV178" s="471" t="s">
        <v>2197</v>
      </c>
      <c r="CY178" s="241">
        <v>209.29999999999998</v>
      </c>
      <c r="CZ178" s="56">
        <v>0</v>
      </c>
      <c r="DB178" s="471" t="s">
        <v>700</v>
      </c>
      <c r="DE178" s="241">
        <v>75.400000000000006</v>
      </c>
      <c r="DF178" s="56">
        <v>3</v>
      </c>
      <c r="DH178" s="471" t="s">
        <v>2725</v>
      </c>
      <c r="DK178" s="241">
        <v>66.5</v>
      </c>
      <c r="DL178" s="56">
        <v>2</v>
      </c>
      <c r="DN178" s="471" t="s">
        <v>3636</v>
      </c>
      <c r="DQ178" s="241">
        <v>255</v>
      </c>
      <c r="DR178" s="56">
        <v>0</v>
      </c>
      <c r="DT178" s="471" t="s">
        <v>2704</v>
      </c>
      <c r="DW178" s="241">
        <v>651.40000000000009</v>
      </c>
      <c r="DX178" s="56">
        <v>2</v>
      </c>
      <c r="DZ178" s="471" t="s">
        <v>11</v>
      </c>
      <c r="EC178" s="241">
        <v>39.9</v>
      </c>
      <c r="ED178" s="56">
        <v>0</v>
      </c>
      <c r="EF178" s="471" t="s">
        <v>3620</v>
      </c>
      <c r="EI178" s="241">
        <v>455.3</v>
      </c>
      <c r="EJ178" s="56">
        <v>3</v>
      </c>
      <c r="EL178" s="471" t="s">
        <v>1664</v>
      </c>
      <c r="EO178" s="241">
        <v>122.29999999999998</v>
      </c>
      <c r="EP178" s="56">
        <v>0</v>
      </c>
      <c r="ER178" s="471" t="s">
        <v>2205</v>
      </c>
      <c r="EU178" s="241">
        <v>397.7</v>
      </c>
      <c r="EV178" s="56">
        <v>1</v>
      </c>
      <c r="EX178" s="471" t="s">
        <v>2318</v>
      </c>
      <c r="FA178" s="241">
        <v>426.9</v>
      </c>
      <c r="FB178" s="56">
        <v>1</v>
      </c>
      <c r="FD178" s="471" t="s">
        <v>1671</v>
      </c>
      <c r="FG178" s="241">
        <v>255.8</v>
      </c>
      <c r="FH178" s="56">
        <v>0</v>
      </c>
      <c r="FJ178" s="471" t="s">
        <v>2720</v>
      </c>
      <c r="FM178" s="241">
        <v>485.70000000000005</v>
      </c>
      <c r="FN178" s="56">
        <v>1</v>
      </c>
      <c r="FP178" s="471" t="s">
        <v>3620</v>
      </c>
      <c r="FS178" s="241">
        <v>158.5</v>
      </c>
      <c r="FT178" s="56">
        <v>3</v>
      </c>
      <c r="FV178" s="471" t="s">
        <v>1337</v>
      </c>
      <c r="FY178" s="241">
        <v>688.80000000000007</v>
      </c>
      <c r="FZ178" s="56">
        <v>2</v>
      </c>
      <c r="GB178" s="471" t="s">
        <v>2717</v>
      </c>
      <c r="GE178" s="241">
        <v>452.6</v>
      </c>
      <c r="GF178" s="56">
        <v>2</v>
      </c>
      <c r="GH178" s="471" t="s">
        <v>1668</v>
      </c>
      <c r="GK178" s="241">
        <v>519.54999999999995</v>
      </c>
      <c r="GL178" s="56">
        <v>3</v>
      </c>
      <c r="GN178" s="471" t="s">
        <v>3622</v>
      </c>
      <c r="GQ178" s="241">
        <v>431.70000000000005</v>
      </c>
      <c r="GR178" s="56">
        <v>0</v>
      </c>
      <c r="GT178" s="471" t="s">
        <v>2189</v>
      </c>
      <c r="GW178" s="241">
        <v>308.8</v>
      </c>
      <c r="GX178" s="56">
        <v>3</v>
      </c>
      <c r="GZ178" s="471" t="s">
        <v>2716</v>
      </c>
      <c r="HC178" s="241">
        <v>2955.1000000000004</v>
      </c>
      <c r="HD178" s="56">
        <v>3</v>
      </c>
      <c r="HF178" s="433" t="s">
        <v>1337</v>
      </c>
      <c r="HI178" s="241">
        <v>1058.4999999999998</v>
      </c>
      <c r="HJ178" s="56">
        <v>1</v>
      </c>
    </row>
    <row r="179" spans="1:218" ht="16.5">
      <c r="A179" s="433" t="s">
        <v>1664</v>
      </c>
      <c r="D179" s="241">
        <f>'Punten per wedstrijd'!M152</f>
        <v>838</v>
      </c>
      <c r="E179" s="56">
        <v>3</v>
      </c>
      <c r="G179" s="433" t="s">
        <v>2189</v>
      </c>
      <c r="J179" s="241">
        <f>'Punten per wedstrijd'!M207</f>
        <v>448.60000000000008</v>
      </c>
      <c r="K179" s="56">
        <v>3</v>
      </c>
      <c r="M179" s="433" t="s">
        <v>2318</v>
      </c>
      <c r="P179" s="28">
        <f>'Punten per wedstrijd'!S61</f>
        <v>207.5</v>
      </c>
      <c r="Q179" s="56">
        <v>3</v>
      </c>
      <c r="S179" s="433" t="s">
        <v>2725</v>
      </c>
      <c r="V179" s="28">
        <f>'Punten per wedstrijd'!S58</f>
        <v>66.8</v>
      </c>
      <c r="W179" s="56">
        <v>3</v>
      </c>
      <c r="Y179" s="470" t="s">
        <v>36</v>
      </c>
      <c r="Z179" s="494" t="s">
        <v>4008</v>
      </c>
      <c r="AD179" s="476">
        <f>$AR$393</f>
        <v>48</v>
      </c>
      <c r="AE179" s="496">
        <f>$E$393</f>
        <v>11982.05</v>
      </c>
      <c r="AH179" s="471" t="s">
        <v>2213</v>
      </c>
      <c r="AK179" s="28">
        <v>202.7</v>
      </c>
      <c r="AL179" s="56">
        <v>3</v>
      </c>
      <c r="AN179" s="471" t="s">
        <v>704</v>
      </c>
      <c r="AQ179" s="28">
        <v>127.5</v>
      </c>
      <c r="AR179" s="56">
        <v>3</v>
      </c>
      <c r="AT179" s="471" t="s">
        <v>2193</v>
      </c>
      <c r="AW179" s="241">
        <v>35.400000000000006</v>
      </c>
      <c r="AX179" s="56">
        <v>0</v>
      </c>
      <c r="AZ179" s="471" t="s">
        <v>2725</v>
      </c>
      <c r="BC179" s="241">
        <v>29.8</v>
      </c>
      <c r="BD179" s="56">
        <v>0</v>
      </c>
      <c r="BF179" s="471" t="s">
        <v>2205</v>
      </c>
      <c r="BI179" s="241">
        <v>536.20000000000005</v>
      </c>
      <c r="BJ179" s="56">
        <v>1</v>
      </c>
      <c r="BL179" s="471" t="s">
        <v>687</v>
      </c>
      <c r="BO179" s="241">
        <v>181.79999999999998</v>
      </c>
      <c r="BP179" s="56">
        <v>0</v>
      </c>
      <c r="BR179" s="471" t="s">
        <v>3626</v>
      </c>
      <c r="BU179" s="241">
        <v>6.5</v>
      </c>
      <c r="BV179" s="56">
        <v>3</v>
      </c>
      <c r="BX179" s="471" t="s">
        <v>3622</v>
      </c>
      <c r="CA179" s="241">
        <v>501.8</v>
      </c>
      <c r="CB179" s="56">
        <v>3</v>
      </c>
      <c r="CD179" s="471" t="s">
        <v>2205</v>
      </c>
      <c r="CG179" s="241">
        <v>126.5</v>
      </c>
      <c r="CH179" s="56">
        <v>2</v>
      </c>
      <c r="CJ179" s="471" t="s">
        <v>180</v>
      </c>
      <c r="CM179" s="241">
        <v>369.7</v>
      </c>
      <c r="CN179" s="56">
        <v>3</v>
      </c>
      <c r="CP179" s="471" t="s">
        <v>2205</v>
      </c>
      <c r="CS179" s="241">
        <v>493.2</v>
      </c>
      <c r="CT179" s="56">
        <v>3</v>
      </c>
      <c r="CV179" s="471" t="s">
        <v>700</v>
      </c>
      <c r="CY179" s="241">
        <v>510.1</v>
      </c>
      <c r="CZ179" s="56">
        <v>3</v>
      </c>
      <c r="DB179" s="471" t="s">
        <v>687</v>
      </c>
      <c r="DE179" s="241">
        <v>0</v>
      </c>
      <c r="DF179" s="56">
        <v>0</v>
      </c>
      <c r="DH179" s="471" t="s">
        <v>2716</v>
      </c>
      <c r="DK179" s="241">
        <v>63.000000000000007</v>
      </c>
      <c r="DL179" s="56">
        <v>1</v>
      </c>
      <c r="DN179" s="471" t="s">
        <v>2198</v>
      </c>
      <c r="DQ179" s="241">
        <v>404.6</v>
      </c>
      <c r="DR179" s="56">
        <v>3</v>
      </c>
      <c r="DT179" s="471" t="s">
        <v>1668</v>
      </c>
      <c r="DW179" s="241">
        <v>635.90000000000009</v>
      </c>
      <c r="DX179" s="56">
        <v>1</v>
      </c>
      <c r="DZ179" s="471" t="s">
        <v>2210</v>
      </c>
      <c r="EC179" s="241">
        <v>272.3</v>
      </c>
      <c r="ED179" s="56">
        <v>3</v>
      </c>
      <c r="EF179" s="471" t="s">
        <v>3636</v>
      </c>
      <c r="EI179" s="241">
        <v>172.5</v>
      </c>
      <c r="EJ179" s="56">
        <v>0</v>
      </c>
      <c r="EL179" s="471" t="s">
        <v>2205</v>
      </c>
      <c r="EO179" s="241">
        <v>270.60000000000002</v>
      </c>
      <c r="EP179" s="56">
        <v>3</v>
      </c>
      <c r="ER179" s="471" t="s">
        <v>1668</v>
      </c>
      <c r="EU179" s="241">
        <v>398.6</v>
      </c>
      <c r="EV179" s="56">
        <v>2</v>
      </c>
      <c r="EX179" s="471" t="s">
        <v>3636</v>
      </c>
      <c r="FA179" s="241">
        <v>465.3</v>
      </c>
      <c r="FB179" s="56">
        <v>2</v>
      </c>
      <c r="FD179" s="471" t="s">
        <v>33</v>
      </c>
      <c r="FG179" s="241">
        <v>393.7</v>
      </c>
      <c r="FH179" s="56">
        <v>3</v>
      </c>
      <c r="FJ179" s="471" t="s">
        <v>2205</v>
      </c>
      <c r="FM179" s="241">
        <v>565</v>
      </c>
      <c r="FN179" s="56">
        <v>2</v>
      </c>
      <c r="FP179" s="471" t="s">
        <v>1346</v>
      </c>
      <c r="FS179" s="241">
        <v>6</v>
      </c>
      <c r="FT179" s="56">
        <v>0</v>
      </c>
      <c r="FV179" s="471" t="s">
        <v>2205</v>
      </c>
      <c r="FY179" s="241">
        <v>654.85</v>
      </c>
      <c r="FZ179" s="56">
        <v>1</v>
      </c>
      <c r="GB179" s="471" t="s">
        <v>2193</v>
      </c>
      <c r="GE179" s="241">
        <v>398.3</v>
      </c>
      <c r="GF179" s="56">
        <v>1</v>
      </c>
      <c r="GH179" s="471" t="s">
        <v>3622</v>
      </c>
      <c r="GK179" s="241">
        <v>209.60000000000002</v>
      </c>
      <c r="GL179" s="56">
        <v>0</v>
      </c>
      <c r="GN179" s="471" t="s">
        <v>2704</v>
      </c>
      <c r="GQ179" s="241">
        <v>677.3</v>
      </c>
      <c r="GR179" s="56">
        <v>3</v>
      </c>
      <c r="GT179" s="471" t="s">
        <v>3636</v>
      </c>
      <c r="GW179" s="241">
        <v>243.6</v>
      </c>
      <c r="GX179" s="56">
        <v>0</v>
      </c>
      <c r="GZ179" s="471" t="s">
        <v>1346</v>
      </c>
      <c r="HC179" s="241">
        <v>2321.4999999999995</v>
      </c>
      <c r="HD179" s="56">
        <v>0</v>
      </c>
      <c r="HF179" s="433" t="s">
        <v>2701</v>
      </c>
      <c r="HI179" s="241">
        <v>1279.4500000000003</v>
      </c>
      <c r="HJ179" s="56">
        <v>2</v>
      </c>
    </row>
    <row r="180" spans="1:218" ht="16.5">
      <c r="A180" s="433"/>
      <c r="D180" s="241"/>
      <c r="E180" s="56"/>
      <c r="G180" s="433"/>
      <c r="J180" s="241"/>
      <c r="K180" s="56"/>
      <c r="M180" s="433"/>
      <c r="P180" s="28"/>
      <c r="Q180" s="56"/>
      <c r="S180" s="433"/>
      <c r="V180" s="28"/>
      <c r="W180" s="56"/>
      <c r="Y180" s="470" t="s">
        <v>38</v>
      </c>
      <c r="Z180" s="494" t="s">
        <v>4046</v>
      </c>
      <c r="AD180" s="476">
        <f>$AR$458</f>
        <v>47</v>
      </c>
      <c r="AE180" s="496">
        <f>$E$458</f>
        <v>14732.1</v>
      </c>
      <c r="AH180" s="471"/>
      <c r="AK180" s="28"/>
      <c r="AL180" s="56"/>
      <c r="AN180" s="471"/>
      <c r="AQ180" s="28"/>
      <c r="AR180" s="56"/>
      <c r="AT180" s="471"/>
      <c r="AW180" s="241"/>
      <c r="AX180" s="56"/>
      <c r="AZ180" s="471"/>
      <c r="BC180" s="241"/>
      <c r="BD180" s="56"/>
      <c r="BF180" s="471"/>
      <c r="BI180" s="241"/>
      <c r="BJ180" s="56"/>
      <c r="BL180" s="471"/>
      <c r="BO180" s="241"/>
      <c r="BP180" s="56"/>
      <c r="BR180" s="471"/>
      <c r="BU180" s="241"/>
      <c r="BV180" s="56"/>
      <c r="BX180" s="471"/>
      <c r="CA180" s="241"/>
      <c r="CB180" s="56"/>
      <c r="CD180" s="471"/>
      <c r="CG180" s="241"/>
      <c r="CH180" s="56"/>
      <c r="CJ180" s="471"/>
      <c r="CM180" s="241"/>
      <c r="CN180" s="56"/>
      <c r="CP180" s="471"/>
      <c r="CS180" s="241"/>
      <c r="CT180" s="56"/>
      <c r="CV180" s="471"/>
      <c r="CY180" s="241"/>
      <c r="CZ180" s="56"/>
      <c r="DB180" s="471"/>
      <c r="DE180" s="241"/>
      <c r="DF180" s="56"/>
      <c r="DH180" s="471"/>
      <c r="DK180" s="241"/>
      <c r="DL180" s="56"/>
      <c r="DN180" s="471"/>
      <c r="DQ180" s="241"/>
      <c r="DR180" s="56"/>
      <c r="DT180" s="471"/>
      <c r="DW180" s="241"/>
      <c r="DX180" s="56"/>
      <c r="DZ180" s="471"/>
      <c r="EC180" s="241"/>
      <c r="ED180" s="56"/>
      <c r="EF180" s="471"/>
      <c r="EI180" s="241"/>
      <c r="EJ180" s="56"/>
      <c r="EL180" s="471"/>
      <c r="EO180" s="241"/>
      <c r="EP180" s="56"/>
      <c r="ER180" s="471"/>
      <c r="EU180" s="241"/>
      <c r="EV180" s="56"/>
      <c r="EX180" s="471"/>
      <c r="FA180" s="241"/>
      <c r="FB180" s="56"/>
      <c r="FD180" s="471"/>
      <c r="FG180" s="241"/>
      <c r="FH180" s="56"/>
      <c r="FJ180" s="471"/>
      <c r="FM180" s="241"/>
      <c r="FN180" s="56"/>
      <c r="FP180" s="471"/>
      <c r="FS180" s="241"/>
      <c r="FT180" s="56"/>
      <c r="FV180" s="471"/>
      <c r="FY180" s="241"/>
      <c r="FZ180" s="56"/>
      <c r="GB180" s="471"/>
      <c r="GE180" s="241"/>
      <c r="GF180" s="56"/>
      <c r="GH180" s="471"/>
      <c r="GK180" s="241"/>
      <c r="GL180" s="56"/>
      <c r="GN180" s="471"/>
      <c r="GQ180" s="241"/>
      <c r="GR180" s="56"/>
      <c r="GT180" s="471"/>
      <c r="GW180" s="241"/>
      <c r="GX180" s="56"/>
      <c r="GZ180" s="471"/>
      <c r="HC180" s="241"/>
      <c r="HD180" s="56"/>
      <c r="HF180" s="433"/>
      <c r="HI180" s="241"/>
      <c r="HJ180" s="56"/>
    </row>
    <row r="181" spans="1:218" ht="16.5">
      <c r="A181" s="433" t="s">
        <v>1346</v>
      </c>
      <c r="D181" s="241">
        <f>'Punten per wedstrijd'!M146</f>
        <v>396.5</v>
      </c>
      <c r="E181" s="56">
        <v>0</v>
      </c>
      <c r="G181" s="433" t="s">
        <v>704</v>
      </c>
      <c r="J181" s="241">
        <f>'Punten per wedstrijd'!M199</f>
        <v>696.90000000000009</v>
      </c>
      <c r="K181" s="56">
        <v>3</v>
      </c>
      <c r="M181" s="433" t="s">
        <v>1668</v>
      </c>
      <c r="P181" s="28">
        <f>'Punten per wedstrijd'!S72</f>
        <v>0</v>
      </c>
      <c r="Q181" s="56">
        <v>0</v>
      </c>
      <c r="S181" s="433" t="s">
        <v>1351</v>
      </c>
      <c r="V181" s="28">
        <f>'Punten per wedstrijd'!S125</f>
        <v>181.3</v>
      </c>
      <c r="W181" s="56">
        <v>3</v>
      </c>
      <c r="Y181" s="470" t="s">
        <v>145</v>
      </c>
      <c r="Z181" s="494" t="s">
        <v>3003</v>
      </c>
      <c r="AD181" s="476">
        <f>$AR$398</f>
        <v>47</v>
      </c>
      <c r="AE181" s="496">
        <f>$E$398</f>
        <v>11435.249999999998</v>
      </c>
      <c r="AH181" s="471" t="s">
        <v>2210</v>
      </c>
      <c r="AK181" s="28">
        <v>265.5</v>
      </c>
      <c r="AL181" s="56">
        <v>3</v>
      </c>
      <c r="AN181" s="471" t="s">
        <v>180</v>
      </c>
      <c r="AQ181" s="28">
        <v>461.5</v>
      </c>
      <c r="AR181" s="56">
        <v>1</v>
      </c>
      <c r="AT181" s="471" t="s">
        <v>2205</v>
      </c>
      <c r="AW181" s="241">
        <v>150.4</v>
      </c>
      <c r="AX181" s="56">
        <v>3</v>
      </c>
      <c r="AZ181" s="471" t="s">
        <v>1664</v>
      </c>
      <c r="BC181" s="241">
        <v>127.19999999999999</v>
      </c>
      <c r="BD181" s="56">
        <v>3</v>
      </c>
      <c r="BF181" s="471" t="s">
        <v>1690</v>
      </c>
      <c r="BI181" s="241">
        <v>614.9</v>
      </c>
      <c r="BJ181" s="56">
        <v>2</v>
      </c>
      <c r="BL181" s="471" t="s">
        <v>2193</v>
      </c>
      <c r="BO181" s="241">
        <v>86.399999999999991</v>
      </c>
      <c r="BP181" s="56">
        <v>2</v>
      </c>
      <c r="BR181" s="471" t="s">
        <v>2318</v>
      </c>
      <c r="BU181" s="241">
        <v>19.5</v>
      </c>
      <c r="BV181" s="56">
        <v>3</v>
      </c>
      <c r="BX181" s="471" t="s">
        <v>687</v>
      </c>
      <c r="CA181" s="241">
        <v>248.5</v>
      </c>
      <c r="CB181" s="56">
        <v>1</v>
      </c>
      <c r="CD181" s="471" t="s">
        <v>704</v>
      </c>
      <c r="CG181" s="241">
        <v>126.4</v>
      </c>
      <c r="CH181" s="56">
        <v>3</v>
      </c>
      <c r="CJ181" s="471" t="s">
        <v>2198</v>
      </c>
      <c r="CM181" s="241">
        <v>236</v>
      </c>
      <c r="CN181" s="56">
        <v>1</v>
      </c>
      <c r="CP181" s="471" t="s">
        <v>3622</v>
      </c>
      <c r="CS181" s="241">
        <v>358.20000000000005</v>
      </c>
      <c r="CT181" s="56">
        <v>2</v>
      </c>
      <c r="CV181" s="471" t="s">
        <v>3622</v>
      </c>
      <c r="CY181" s="241">
        <v>290.5</v>
      </c>
      <c r="CZ181" s="56">
        <v>0</v>
      </c>
      <c r="DB181" s="471" t="s">
        <v>2717</v>
      </c>
      <c r="DE181" s="241">
        <v>28.9</v>
      </c>
      <c r="DF181" s="56">
        <v>0</v>
      </c>
      <c r="DH181" s="471" t="s">
        <v>2205</v>
      </c>
      <c r="DK181" s="241">
        <v>20.3</v>
      </c>
      <c r="DL181" s="56">
        <v>1</v>
      </c>
      <c r="DN181" s="471" t="s">
        <v>2193</v>
      </c>
      <c r="DQ181" s="241">
        <v>605.75</v>
      </c>
      <c r="DR181" s="56">
        <v>2</v>
      </c>
      <c r="DT181" s="471" t="s">
        <v>180</v>
      </c>
      <c r="DW181" s="241">
        <v>575.40000000000009</v>
      </c>
      <c r="DX181" s="56">
        <v>0</v>
      </c>
      <c r="DZ181" s="471" t="s">
        <v>1664</v>
      </c>
      <c r="EC181" s="241">
        <v>145.5</v>
      </c>
      <c r="ED181" s="56">
        <v>2</v>
      </c>
      <c r="EF181" s="471" t="s">
        <v>2701</v>
      </c>
      <c r="EI181" s="241">
        <v>227</v>
      </c>
      <c r="EJ181" s="56">
        <v>3</v>
      </c>
      <c r="EL181" s="471" t="s">
        <v>2189</v>
      </c>
      <c r="EO181" s="241">
        <v>70</v>
      </c>
      <c r="EP181" s="56">
        <v>0</v>
      </c>
      <c r="ER181" s="471" t="s">
        <v>2197</v>
      </c>
      <c r="EU181" s="241">
        <v>371.7</v>
      </c>
      <c r="EV181" s="56">
        <v>3</v>
      </c>
      <c r="EX181" s="471" t="s">
        <v>33</v>
      </c>
      <c r="FA181" s="241">
        <v>451.1</v>
      </c>
      <c r="FB181" s="56">
        <v>0</v>
      </c>
      <c r="FD181" s="471" t="s">
        <v>3636</v>
      </c>
      <c r="FG181" s="241">
        <v>365.9</v>
      </c>
      <c r="FH181" s="56">
        <v>1</v>
      </c>
      <c r="FJ181" s="471" t="s">
        <v>704</v>
      </c>
      <c r="FM181" s="241">
        <v>498.5</v>
      </c>
      <c r="FN181" s="56">
        <v>2</v>
      </c>
      <c r="FP181" s="471" t="s">
        <v>2701</v>
      </c>
      <c r="FS181" s="241">
        <v>152.9</v>
      </c>
      <c r="FT181" s="56">
        <v>2</v>
      </c>
      <c r="FV181" s="471" t="s">
        <v>1668</v>
      </c>
      <c r="FY181" s="241">
        <v>445</v>
      </c>
      <c r="FZ181" s="56">
        <v>1</v>
      </c>
      <c r="GB181" s="471" t="s">
        <v>33</v>
      </c>
      <c r="GE181" s="241">
        <v>599.29999999999995</v>
      </c>
      <c r="GF181" s="56">
        <v>2</v>
      </c>
      <c r="GH181" s="471" t="s">
        <v>2704</v>
      </c>
      <c r="GK181" s="241">
        <v>457.9</v>
      </c>
      <c r="GL181" s="56">
        <v>2</v>
      </c>
      <c r="GN181" s="471" t="s">
        <v>687</v>
      </c>
      <c r="GQ181" s="241">
        <v>369.8</v>
      </c>
      <c r="GR181" s="56">
        <v>0</v>
      </c>
      <c r="GT181" s="471" t="s">
        <v>2210</v>
      </c>
      <c r="GW181" s="241">
        <v>0</v>
      </c>
      <c r="GX181" s="56">
        <v>0</v>
      </c>
      <c r="GZ181" s="471" t="s">
        <v>2318</v>
      </c>
      <c r="HC181" s="241">
        <v>2383.8000000000002</v>
      </c>
      <c r="HD181" s="56">
        <v>3</v>
      </c>
      <c r="HF181" s="433" t="s">
        <v>2210</v>
      </c>
      <c r="HI181" s="241">
        <v>938.1</v>
      </c>
      <c r="HJ181" s="56">
        <v>3</v>
      </c>
    </row>
    <row r="182" spans="1:218" ht="16.5">
      <c r="A182" s="433" t="s">
        <v>1337</v>
      </c>
      <c r="D182" s="241">
        <f>'Punten per wedstrijd'!M148</f>
        <v>680.9</v>
      </c>
      <c r="E182" s="56">
        <v>3</v>
      </c>
      <c r="G182" s="433" t="s">
        <v>2193</v>
      </c>
      <c r="J182" s="241">
        <f>'Punten per wedstrijd'!M171</f>
        <v>212.20000000000002</v>
      </c>
      <c r="K182" s="56">
        <v>0</v>
      </c>
      <c r="M182" s="433" t="s">
        <v>1671</v>
      </c>
      <c r="P182" s="28">
        <f>'Punten per wedstrijd'!S129</f>
        <v>72</v>
      </c>
      <c r="Q182" s="56">
        <v>3</v>
      </c>
      <c r="S182" s="433" t="s">
        <v>704</v>
      </c>
      <c r="V182" s="28">
        <f>'Punten per wedstrijd'!S59</f>
        <v>0</v>
      </c>
      <c r="W182" s="56">
        <v>0</v>
      </c>
      <c r="Y182" s="470" t="s">
        <v>146</v>
      </c>
      <c r="Z182" s="494" t="s">
        <v>1787</v>
      </c>
      <c r="AD182" s="476">
        <f>$AR$327</f>
        <v>46</v>
      </c>
      <c r="AE182" s="496">
        <f>$E$327</f>
        <v>11777.5</v>
      </c>
      <c r="AH182" s="471" t="s">
        <v>2717</v>
      </c>
      <c r="AK182" s="28">
        <v>169.70000000000002</v>
      </c>
      <c r="AL182" s="56">
        <v>0</v>
      </c>
      <c r="AN182" s="471" t="s">
        <v>687</v>
      </c>
      <c r="AQ182" s="28">
        <v>486.34999999999997</v>
      </c>
      <c r="AR182" s="56">
        <v>2</v>
      </c>
      <c r="AT182" s="471" t="s">
        <v>3626</v>
      </c>
      <c r="AW182" s="241">
        <v>97</v>
      </c>
      <c r="AX182" s="56">
        <v>0</v>
      </c>
      <c r="AZ182" s="471" t="s">
        <v>2716</v>
      </c>
      <c r="BC182" s="241">
        <v>89</v>
      </c>
      <c r="BD182" s="56">
        <v>0</v>
      </c>
      <c r="BF182" s="471" t="s">
        <v>3622</v>
      </c>
      <c r="BI182" s="241">
        <v>510.1</v>
      </c>
      <c r="BJ182" s="56">
        <v>1</v>
      </c>
      <c r="BL182" s="471" t="s">
        <v>2189</v>
      </c>
      <c r="BO182" s="241">
        <v>69.699999999999989</v>
      </c>
      <c r="BP182" s="56">
        <v>1</v>
      </c>
      <c r="BR182" s="471" t="s">
        <v>2205</v>
      </c>
      <c r="BU182" s="241">
        <v>0</v>
      </c>
      <c r="BV182" s="56">
        <v>0</v>
      </c>
      <c r="BX182" s="471" t="s">
        <v>3636</v>
      </c>
      <c r="CA182" s="241">
        <v>262</v>
      </c>
      <c r="CB182" s="56">
        <v>2</v>
      </c>
      <c r="CD182" s="471" t="s">
        <v>2197</v>
      </c>
      <c r="CG182" s="241">
        <v>58.900000000000006</v>
      </c>
      <c r="CH182" s="56">
        <v>0</v>
      </c>
      <c r="CJ182" s="471" t="s">
        <v>1337</v>
      </c>
      <c r="CM182" s="241">
        <v>260.7</v>
      </c>
      <c r="CN182" s="56">
        <v>2</v>
      </c>
      <c r="CP182" s="471" t="s">
        <v>3620</v>
      </c>
      <c r="CS182" s="241">
        <v>312.20000000000005</v>
      </c>
      <c r="CT182" s="56">
        <v>1</v>
      </c>
      <c r="CV182" s="471" t="s">
        <v>1671</v>
      </c>
      <c r="CY182" s="241">
        <v>632.20000000000005</v>
      </c>
      <c r="CZ182" s="56">
        <v>3</v>
      </c>
      <c r="DB182" s="471" t="s">
        <v>3626</v>
      </c>
      <c r="DE182" s="241">
        <v>44.699999999999996</v>
      </c>
      <c r="DF182" s="56">
        <v>3</v>
      </c>
      <c r="DH182" s="471" t="s">
        <v>2213</v>
      </c>
      <c r="DK182" s="241">
        <v>22.5</v>
      </c>
      <c r="DL182" s="56">
        <v>2</v>
      </c>
      <c r="DN182" s="471" t="s">
        <v>2210</v>
      </c>
      <c r="DQ182" s="241">
        <v>576.4</v>
      </c>
      <c r="DR182" s="56">
        <v>1</v>
      </c>
      <c r="DT182" s="471" t="s">
        <v>704</v>
      </c>
      <c r="DW182" s="241">
        <v>952.99999999999989</v>
      </c>
      <c r="DX182" s="56">
        <v>3</v>
      </c>
      <c r="DZ182" s="471" t="s">
        <v>2720</v>
      </c>
      <c r="EC182" s="241">
        <v>120</v>
      </c>
      <c r="ED182" s="56">
        <v>1</v>
      </c>
      <c r="EF182" s="471" t="s">
        <v>2189</v>
      </c>
      <c r="EI182" s="241">
        <v>19.899999999999999</v>
      </c>
      <c r="EJ182" s="56">
        <v>0</v>
      </c>
      <c r="EL182" s="471" t="s">
        <v>2725</v>
      </c>
      <c r="EO182" s="241">
        <v>334.8</v>
      </c>
      <c r="EP182" s="56">
        <v>3</v>
      </c>
      <c r="ER182" s="471" t="s">
        <v>1664</v>
      </c>
      <c r="EU182" s="241">
        <v>232.5</v>
      </c>
      <c r="EV182" s="56">
        <v>0</v>
      </c>
      <c r="EX182" s="471" t="s">
        <v>3620</v>
      </c>
      <c r="FA182" s="241">
        <v>634</v>
      </c>
      <c r="FB182" s="56">
        <v>3</v>
      </c>
      <c r="FD182" s="471" t="s">
        <v>704</v>
      </c>
      <c r="FG182" s="241">
        <v>454.2</v>
      </c>
      <c r="FH182" s="56">
        <v>2</v>
      </c>
      <c r="FJ182" s="471" t="s">
        <v>2318</v>
      </c>
      <c r="FM182" s="241">
        <v>445.9</v>
      </c>
      <c r="FN182" s="56">
        <v>1</v>
      </c>
      <c r="FP182" s="471" t="s">
        <v>2704</v>
      </c>
      <c r="FS182" s="241">
        <v>135.60000000000002</v>
      </c>
      <c r="FT182" s="56">
        <v>1</v>
      </c>
      <c r="FV182" s="471" t="s">
        <v>675</v>
      </c>
      <c r="FY182" s="241">
        <v>506.20000000000005</v>
      </c>
      <c r="FZ182" s="56">
        <v>2</v>
      </c>
      <c r="GB182" s="471" t="s">
        <v>1337</v>
      </c>
      <c r="GE182" s="241">
        <v>543.6</v>
      </c>
      <c r="GF182" s="56">
        <v>1</v>
      </c>
      <c r="GH182" s="471" t="s">
        <v>1690</v>
      </c>
      <c r="GK182" s="241">
        <v>384.7</v>
      </c>
      <c r="GL182" s="56">
        <v>1</v>
      </c>
      <c r="GN182" s="471" t="s">
        <v>2197</v>
      </c>
      <c r="GQ182" s="241">
        <v>635.80000000000007</v>
      </c>
      <c r="GR182" s="56">
        <v>3</v>
      </c>
      <c r="GT182" s="471" t="s">
        <v>675</v>
      </c>
      <c r="GW182" s="241">
        <v>189.9</v>
      </c>
      <c r="GX182" s="56">
        <v>3</v>
      </c>
      <c r="GZ182" s="471" t="s">
        <v>2189</v>
      </c>
      <c r="HC182" s="241">
        <v>1481.1</v>
      </c>
      <c r="HD182" s="56">
        <v>0</v>
      </c>
      <c r="HF182" s="433" t="s">
        <v>3622</v>
      </c>
      <c r="HI182" s="241">
        <v>651.00000000000011</v>
      </c>
      <c r="HJ182" s="56">
        <v>0</v>
      </c>
    </row>
    <row r="183" spans="1:218" ht="16.5">
      <c r="A183" s="433"/>
      <c r="D183" s="241"/>
      <c r="E183" s="56"/>
      <c r="M183" s="433"/>
      <c r="P183" s="28"/>
      <c r="Q183" s="56"/>
      <c r="Y183" s="470" t="s">
        <v>147</v>
      </c>
      <c r="Z183" s="494" t="s">
        <v>2256</v>
      </c>
      <c r="AD183" s="476">
        <f>$AR$359</f>
        <v>43</v>
      </c>
      <c r="AE183" s="496">
        <f>$E$359</f>
        <v>12509.999999999996</v>
      </c>
      <c r="AH183" s="471"/>
      <c r="AK183" s="28"/>
      <c r="AL183" s="56"/>
      <c r="AN183" s="471"/>
      <c r="AQ183" s="28"/>
      <c r="AR183" s="56"/>
      <c r="AT183" s="471"/>
      <c r="AW183" s="241"/>
      <c r="AX183" s="56"/>
      <c r="AZ183" s="471"/>
      <c r="BC183" s="241"/>
      <c r="BD183" s="56"/>
      <c r="BF183" s="471"/>
      <c r="BI183" s="241"/>
      <c r="BJ183" s="56"/>
      <c r="BL183" s="471"/>
      <c r="BO183" s="241"/>
      <c r="BP183" s="56"/>
      <c r="BR183" s="471"/>
      <c r="BU183" s="241"/>
      <c r="BV183" s="56"/>
      <c r="BX183" s="471"/>
      <c r="CA183" s="241"/>
      <c r="CB183" s="56"/>
      <c r="CD183" s="471"/>
      <c r="CG183" s="241"/>
      <c r="CH183" s="56"/>
      <c r="CJ183" s="471"/>
      <c r="CM183" s="241"/>
      <c r="CN183" s="56"/>
      <c r="CP183" s="471"/>
      <c r="CS183" s="241"/>
      <c r="CT183" s="56"/>
      <c r="CV183" s="471"/>
      <c r="CY183" s="241"/>
      <c r="CZ183" s="56"/>
      <c r="DB183" s="471"/>
      <c r="DE183" s="241"/>
      <c r="DF183" s="56"/>
      <c r="DH183" s="471"/>
      <c r="DK183" s="241"/>
      <c r="DL183" s="56"/>
      <c r="DN183" s="471"/>
      <c r="DQ183" s="241"/>
      <c r="DR183" s="56"/>
      <c r="DT183" s="471"/>
      <c r="DW183" s="241"/>
      <c r="DX183" s="56"/>
      <c r="DZ183" s="471"/>
      <c r="EC183" s="241"/>
      <c r="ED183" s="56"/>
      <c r="EF183" s="471"/>
      <c r="EI183" s="241"/>
      <c r="EJ183" s="56"/>
      <c r="EL183" s="471"/>
      <c r="EO183" s="241"/>
      <c r="EP183" s="56"/>
      <c r="ER183" s="471"/>
      <c r="EU183" s="241"/>
      <c r="EV183" s="56"/>
      <c r="EX183" s="471"/>
      <c r="FA183" s="241"/>
      <c r="FB183" s="56"/>
      <c r="FD183" s="471"/>
      <c r="FG183" s="241"/>
      <c r="FH183" s="56"/>
      <c r="FJ183" s="471"/>
      <c r="FM183" s="241"/>
      <c r="FN183" s="56"/>
      <c r="FP183" s="471"/>
      <c r="FS183" s="241"/>
      <c r="FT183" s="56"/>
      <c r="FV183" s="471"/>
      <c r="FY183" s="241"/>
      <c r="FZ183" s="56"/>
      <c r="GB183" s="471"/>
      <c r="GE183" s="241"/>
      <c r="GF183" s="56"/>
      <c r="GH183" s="471"/>
      <c r="GK183" s="241"/>
      <c r="GL183" s="56"/>
      <c r="GN183" s="471"/>
      <c r="GQ183" s="241"/>
      <c r="GR183" s="56"/>
      <c r="GT183" s="471"/>
      <c r="GW183" s="241"/>
      <c r="GX183" s="56"/>
      <c r="GZ183" s="471"/>
      <c r="HC183" s="241"/>
      <c r="HD183" s="56"/>
      <c r="HF183" s="433"/>
      <c r="HI183" s="241"/>
      <c r="HJ183" s="56"/>
    </row>
    <row r="184" spans="1:218" ht="16.5">
      <c r="A184" s="433" t="s">
        <v>700</v>
      </c>
      <c r="D184" s="241">
        <f>'Punten per wedstrijd'!M204</f>
        <v>393.8</v>
      </c>
      <c r="E184" s="56">
        <v>3</v>
      </c>
      <c r="M184" s="433" t="s">
        <v>2197</v>
      </c>
      <c r="P184" s="28">
        <f>'Punten per wedstrijd'!S50</f>
        <v>220.79999999999998</v>
      </c>
      <c r="Q184" s="56">
        <v>0</v>
      </c>
      <c r="Y184" s="470" t="s">
        <v>151</v>
      </c>
      <c r="Z184" s="494" t="s">
        <v>3985</v>
      </c>
      <c r="AD184" s="476">
        <f>$AR$363</f>
        <v>42</v>
      </c>
      <c r="AE184" s="496">
        <f>$E$363</f>
        <v>12609.250000000002</v>
      </c>
      <c r="AH184" s="471" t="s">
        <v>2725</v>
      </c>
      <c r="AK184" s="28">
        <v>330.3</v>
      </c>
      <c r="AL184" s="56">
        <v>3</v>
      </c>
      <c r="AN184" s="471" t="s">
        <v>3626</v>
      </c>
      <c r="AQ184" s="28">
        <v>312.10000000000002</v>
      </c>
      <c r="AR184" s="56">
        <v>2</v>
      </c>
      <c r="AT184" s="471" t="s">
        <v>675</v>
      </c>
      <c r="AW184" s="241">
        <v>117.7</v>
      </c>
      <c r="AX184" s="56">
        <v>1</v>
      </c>
      <c r="AZ184" s="471" t="s">
        <v>1668</v>
      </c>
      <c r="BC184" s="241">
        <v>99.9</v>
      </c>
      <c r="BD184" s="56">
        <v>2</v>
      </c>
      <c r="BF184" s="471" t="s">
        <v>704</v>
      </c>
      <c r="BI184" s="241">
        <v>412</v>
      </c>
      <c r="BJ184" s="56">
        <v>1</v>
      </c>
      <c r="BL184" s="471" t="s">
        <v>2197</v>
      </c>
      <c r="BO184" s="241">
        <v>131.5</v>
      </c>
      <c r="BP184" s="56">
        <v>3</v>
      </c>
      <c r="BR184" s="471" t="s">
        <v>2716</v>
      </c>
      <c r="BU184" s="241">
        <v>53.600000000000009</v>
      </c>
      <c r="BV184" s="56">
        <v>0</v>
      </c>
      <c r="BX184" s="471" t="s">
        <v>1351</v>
      </c>
      <c r="CA184" s="241">
        <v>268.5</v>
      </c>
      <c r="CB184" s="56">
        <v>1</v>
      </c>
      <c r="CD184" s="471" t="s">
        <v>2189</v>
      </c>
      <c r="CG184" s="241">
        <v>64.599999999999994</v>
      </c>
      <c r="CH184" s="56">
        <v>0</v>
      </c>
      <c r="CJ184" s="471" t="s">
        <v>2210</v>
      </c>
      <c r="CM184" s="241">
        <v>391.2</v>
      </c>
      <c r="CN184" s="56">
        <v>1</v>
      </c>
      <c r="CP184" s="471" t="s">
        <v>1337</v>
      </c>
      <c r="CS184" s="241">
        <v>383.7</v>
      </c>
      <c r="CT184" s="56">
        <v>3</v>
      </c>
      <c r="CV184" s="471" t="s">
        <v>2211</v>
      </c>
      <c r="CY184" s="241">
        <v>730.7</v>
      </c>
      <c r="CZ184" s="56">
        <v>3</v>
      </c>
      <c r="DB184" s="471" t="s">
        <v>33</v>
      </c>
      <c r="DE184" s="241">
        <v>0</v>
      </c>
      <c r="DF184" s="56">
        <v>0</v>
      </c>
      <c r="DH184" s="471" t="s">
        <v>675</v>
      </c>
      <c r="DK184" s="241">
        <v>60</v>
      </c>
      <c r="DL184" s="56">
        <v>3</v>
      </c>
      <c r="DN184" s="471" t="s">
        <v>2716</v>
      </c>
      <c r="DQ184" s="241">
        <v>640.40000000000009</v>
      </c>
      <c r="DR184" s="56">
        <v>1</v>
      </c>
      <c r="DT184" s="471" t="s">
        <v>2198</v>
      </c>
      <c r="DW184" s="241">
        <v>583.79999999999995</v>
      </c>
      <c r="DX184" s="56">
        <v>2</v>
      </c>
      <c r="DZ184" s="471" t="s">
        <v>700</v>
      </c>
      <c r="EC184" s="241">
        <v>246.5</v>
      </c>
      <c r="ED184" s="56">
        <v>3</v>
      </c>
      <c r="EF184" s="471" t="s">
        <v>2205</v>
      </c>
      <c r="EI184" s="241">
        <v>431.1</v>
      </c>
      <c r="EJ184" s="56">
        <v>3</v>
      </c>
      <c r="EL184" s="471" t="s">
        <v>1337</v>
      </c>
      <c r="EO184" s="241">
        <v>136.5</v>
      </c>
      <c r="EP184" s="56">
        <v>0</v>
      </c>
      <c r="ER184" s="471" t="s">
        <v>2210</v>
      </c>
      <c r="EU184" s="241">
        <v>318</v>
      </c>
      <c r="EV184" s="56">
        <v>0</v>
      </c>
      <c r="EX184" s="471" t="s">
        <v>1668</v>
      </c>
      <c r="FA184" s="241">
        <v>254</v>
      </c>
      <c r="FB184" s="56">
        <v>0</v>
      </c>
      <c r="FD184" s="471" t="s">
        <v>2205</v>
      </c>
      <c r="FG184" s="241">
        <v>386.7</v>
      </c>
      <c r="FH184" s="56">
        <v>2</v>
      </c>
      <c r="FJ184" s="471" t="s">
        <v>1337</v>
      </c>
      <c r="FM184" s="241">
        <v>500</v>
      </c>
      <c r="FN184" s="56">
        <v>0</v>
      </c>
      <c r="FP184" s="471" t="s">
        <v>2318</v>
      </c>
      <c r="FS184" s="241">
        <v>145.4</v>
      </c>
      <c r="FT184" s="56">
        <v>3</v>
      </c>
      <c r="FV184" s="471" t="s">
        <v>1664</v>
      </c>
      <c r="FY184" s="241">
        <v>587.80000000000007</v>
      </c>
      <c r="FZ184" s="56">
        <v>3</v>
      </c>
      <c r="GB184" s="471" t="s">
        <v>3620</v>
      </c>
      <c r="GE184" s="241">
        <v>651.59999999999991</v>
      </c>
      <c r="GF184" s="56">
        <v>2</v>
      </c>
      <c r="GH184" s="471" t="s">
        <v>2716</v>
      </c>
      <c r="GK184" s="241">
        <v>581.6</v>
      </c>
      <c r="GL184" s="56">
        <v>3</v>
      </c>
      <c r="GN184" s="471" t="s">
        <v>1690</v>
      </c>
      <c r="GQ184" s="241">
        <v>401.1</v>
      </c>
      <c r="GR184" s="56">
        <v>0</v>
      </c>
      <c r="GT184" s="471" t="s">
        <v>2193</v>
      </c>
      <c r="GW184" s="241">
        <v>221.7</v>
      </c>
      <c r="GX184" s="56">
        <v>3</v>
      </c>
      <c r="GZ184" s="471" t="s">
        <v>1671</v>
      </c>
      <c r="HC184" s="241">
        <v>2362.7000000000003</v>
      </c>
      <c r="HD184" s="56">
        <v>0</v>
      </c>
      <c r="HF184" s="433" t="s">
        <v>2720</v>
      </c>
      <c r="HI184" s="241">
        <v>1073.0000000000002</v>
      </c>
      <c r="HJ184" s="56">
        <v>0</v>
      </c>
    </row>
    <row r="185" spans="1:218" ht="16.5">
      <c r="A185" s="433" t="s">
        <v>3623</v>
      </c>
      <c r="D185" s="241">
        <f>'Punten per wedstrijd'!M243</f>
        <v>156.6</v>
      </c>
      <c r="E185" s="56">
        <v>0</v>
      </c>
      <c r="M185" s="433" t="s">
        <v>3622</v>
      </c>
      <c r="P185" s="28">
        <f>'Punten per wedstrijd'!S94</f>
        <v>374.7</v>
      </c>
      <c r="Q185" s="56">
        <v>3</v>
      </c>
      <c r="Y185" s="470" t="s">
        <v>157</v>
      </c>
      <c r="Z185" s="494" t="s">
        <v>3984</v>
      </c>
      <c r="AD185" s="476">
        <f>$AR$361</f>
        <v>42</v>
      </c>
      <c r="AE185" s="496">
        <f>$E$361</f>
        <v>12577.000000000002</v>
      </c>
      <c r="AH185" s="471" t="s">
        <v>675</v>
      </c>
      <c r="AK185" s="28">
        <v>101.1</v>
      </c>
      <c r="AL185" s="56">
        <v>0</v>
      </c>
      <c r="AN185" s="471" t="s">
        <v>2210</v>
      </c>
      <c r="AQ185" s="28">
        <v>277.2</v>
      </c>
      <c r="AR185" s="56">
        <v>1</v>
      </c>
      <c r="AT185" s="471" t="s">
        <v>1690</v>
      </c>
      <c r="AW185" s="241">
        <v>122.3</v>
      </c>
      <c r="AX185" s="56">
        <v>2</v>
      </c>
      <c r="AZ185" s="471" t="s">
        <v>33</v>
      </c>
      <c r="BC185" s="241">
        <v>86.300000000000011</v>
      </c>
      <c r="BD185" s="56">
        <v>1</v>
      </c>
      <c r="BF185" s="471" t="s">
        <v>2211</v>
      </c>
      <c r="BI185" s="241">
        <v>492.65000000000003</v>
      </c>
      <c r="BJ185" s="56">
        <v>2</v>
      </c>
      <c r="BL185" s="471" t="s">
        <v>1671</v>
      </c>
      <c r="BO185" s="241">
        <v>21.6</v>
      </c>
      <c r="BP185" s="56">
        <v>0</v>
      </c>
      <c r="BR185" s="471" t="s">
        <v>2211</v>
      </c>
      <c r="BU185" s="241">
        <v>78.400000000000006</v>
      </c>
      <c r="BV185" s="56">
        <v>3</v>
      </c>
      <c r="BX185" s="471" t="s">
        <v>2193</v>
      </c>
      <c r="CA185" s="241">
        <v>305.90000000000003</v>
      </c>
      <c r="CB185" s="56">
        <v>2</v>
      </c>
      <c r="CD185" s="471" t="s">
        <v>1664</v>
      </c>
      <c r="CG185" s="241">
        <v>149</v>
      </c>
      <c r="CH185" s="56">
        <v>3</v>
      </c>
      <c r="CJ185" s="471" t="s">
        <v>700</v>
      </c>
      <c r="CM185" s="241">
        <v>431.5</v>
      </c>
      <c r="CN185" s="56">
        <v>2</v>
      </c>
      <c r="CP185" s="471" t="s">
        <v>11</v>
      </c>
      <c r="CS185" s="241">
        <v>271.10000000000002</v>
      </c>
      <c r="CT185" s="56">
        <v>0</v>
      </c>
      <c r="CV185" s="471" t="s">
        <v>2189</v>
      </c>
      <c r="CY185" s="241">
        <v>550.80000000000007</v>
      </c>
      <c r="CZ185" s="56">
        <v>0</v>
      </c>
      <c r="DB185" s="471" t="s">
        <v>2725</v>
      </c>
      <c r="DE185" s="241">
        <v>76.400000000000006</v>
      </c>
      <c r="DF185" s="56">
        <v>3</v>
      </c>
      <c r="DH185" s="471" t="s">
        <v>33</v>
      </c>
      <c r="DK185" s="241">
        <v>21</v>
      </c>
      <c r="DL185" s="56">
        <v>0</v>
      </c>
      <c r="DN185" s="471" t="s">
        <v>675</v>
      </c>
      <c r="DQ185" s="241">
        <v>674</v>
      </c>
      <c r="DR185" s="56">
        <v>2</v>
      </c>
      <c r="DT185" s="471" t="s">
        <v>2318</v>
      </c>
      <c r="DW185" s="241">
        <v>522.80000000000007</v>
      </c>
      <c r="DX185" s="56">
        <v>1</v>
      </c>
      <c r="DZ185" s="471" t="s">
        <v>1690</v>
      </c>
      <c r="EC185" s="241">
        <v>23.400000000000002</v>
      </c>
      <c r="ED185" s="56">
        <v>0</v>
      </c>
      <c r="EF185" s="471" t="s">
        <v>11</v>
      </c>
      <c r="EI185" s="241">
        <v>29.6</v>
      </c>
      <c r="EJ185" s="56">
        <v>0</v>
      </c>
      <c r="EL185" s="471" t="s">
        <v>2211</v>
      </c>
      <c r="EO185" s="241">
        <v>321.40000000000003</v>
      </c>
      <c r="EP185" s="56">
        <v>3</v>
      </c>
      <c r="ER185" s="471" t="s">
        <v>2704</v>
      </c>
      <c r="EU185" s="241">
        <v>451.1</v>
      </c>
      <c r="EV185" s="56">
        <v>3</v>
      </c>
      <c r="EX185" s="471" t="s">
        <v>2197</v>
      </c>
      <c r="FA185" s="241">
        <v>456.5</v>
      </c>
      <c r="FB185" s="56">
        <v>3</v>
      </c>
      <c r="FD185" s="471" t="s">
        <v>2211</v>
      </c>
      <c r="FG185" s="241">
        <v>331.2</v>
      </c>
      <c r="FH185" s="56">
        <v>1</v>
      </c>
      <c r="FJ185" s="471" t="s">
        <v>2210</v>
      </c>
      <c r="FM185" s="241">
        <v>700.7</v>
      </c>
      <c r="FN185" s="56">
        <v>3</v>
      </c>
      <c r="FP185" s="471" t="s">
        <v>33</v>
      </c>
      <c r="FS185" s="241">
        <v>92.5</v>
      </c>
      <c r="FT185" s="56">
        <v>0</v>
      </c>
      <c r="FV185" s="471" t="s">
        <v>1690</v>
      </c>
      <c r="FY185" s="241">
        <v>383.7</v>
      </c>
      <c r="FZ185" s="56">
        <v>0</v>
      </c>
      <c r="GB185" s="471" t="s">
        <v>2213</v>
      </c>
      <c r="GE185" s="241">
        <v>593.1</v>
      </c>
      <c r="GF185" s="56">
        <v>1</v>
      </c>
      <c r="GH185" s="471" t="s">
        <v>33</v>
      </c>
      <c r="GK185" s="241">
        <v>423.99999999999994</v>
      </c>
      <c r="GL185" s="56">
        <v>0</v>
      </c>
      <c r="GN185" s="471" t="s">
        <v>2211</v>
      </c>
      <c r="GQ185" s="241">
        <v>505.09999999999997</v>
      </c>
      <c r="GR185" s="56">
        <v>3</v>
      </c>
      <c r="GT185" s="471" t="s">
        <v>1671</v>
      </c>
      <c r="GW185" s="241">
        <v>2.2000000000000002</v>
      </c>
      <c r="GX185" s="56">
        <v>0</v>
      </c>
      <c r="GZ185" s="471" t="s">
        <v>1351</v>
      </c>
      <c r="HC185" s="241">
        <v>3098.5999999999995</v>
      </c>
      <c r="HD185" s="56">
        <v>3</v>
      </c>
      <c r="HF185" s="433" t="s">
        <v>180</v>
      </c>
      <c r="HI185" s="241">
        <v>1393.6499999999999</v>
      </c>
      <c r="HJ185" s="56">
        <v>3</v>
      </c>
    </row>
    <row r="186" spans="1:218" ht="16.5">
      <c r="A186" s="433"/>
      <c r="M186" s="433"/>
      <c r="Y186" s="470" t="s">
        <v>159</v>
      </c>
      <c r="Z186" s="494" t="s">
        <v>4025</v>
      </c>
      <c r="AD186" s="476">
        <f>$AR$424</f>
        <v>42</v>
      </c>
      <c r="AE186" s="496">
        <f>$E$424</f>
        <v>10467.200000000003</v>
      </c>
      <c r="AH186" s="471"/>
      <c r="AK186" s="28"/>
      <c r="AL186" s="56"/>
      <c r="DW186"/>
    </row>
    <row r="187" spans="1:218" ht="16.5">
      <c r="D187" s="240"/>
      <c r="E187" s="459"/>
      <c r="Y187" s="470" t="s">
        <v>160</v>
      </c>
      <c r="Z187" s="494" t="s">
        <v>2995</v>
      </c>
      <c r="AD187" s="476">
        <f>$AR$371</f>
        <v>41</v>
      </c>
      <c r="AE187" s="496">
        <f>$E$371</f>
        <v>11459.800000000001</v>
      </c>
      <c r="AH187" s="471" t="s">
        <v>1337</v>
      </c>
      <c r="AK187" s="28">
        <v>403.4</v>
      </c>
      <c r="AL187" s="56">
        <v>3</v>
      </c>
      <c r="AN187" s="471" t="s">
        <v>2717</v>
      </c>
      <c r="AQ187" s="28">
        <v>306.5</v>
      </c>
      <c r="AR187" s="56">
        <v>3</v>
      </c>
      <c r="AT187" s="471" t="s">
        <v>2701</v>
      </c>
      <c r="AW187" s="241">
        <v>64.399999999999991</v>
      </c>
      <c r="AX187" s="56">
        <v>1</v>
      </c>
      <c r="AZ187" s="471" t="s">
        <v>2211</v>
      </c>
      <c r="BC187" s="241">
        <v>78.499999999999986</v>
      </c>
      <c r="BD187" s="56">
        <v>2</v>
      </c>
      <c r="BF187" s="471" t="s">
        <v>2725</v>
      </c>
      <c r="BI187" s="241">
        <v>595.4</v>
      </c>
      <c r="BJ187" s="56">
        <v>1</v>
      </c>
      <c r="BL187" s="471" t="s">
        <v>1351</v>
      </c>
      <c r="BO187" s="241">
        <v>241.39999999999995</v>
      </c>
      <c r="BP187" s="56">
        <v>3</v>
      </c>
      <c r="BR187" s="471" t="s">
        <v>3622</v>
      </c>
      <c r="BU187" s="241">
        <v>49.7</v>
      </c>
      <c r="BV187" s="56">
        <v>0</v>
      </c>
      <c r="BX187" s="471" t="s">
        <v>2197</v>
      </c>
      <c r="CA187" s="241">
        <v>292</v>
      </c>
      <c r="CB187" s="56">
        <v>2</v>
      </c>
      <c r="CD187" s="471" t="s">
        <v>3622</v>
      </c>
      <c r="CG187" s="241">
        <v>128.30000000000001</v>
      </c>
      <c r="CH187" s="56">
        <v>1</v>
      </c>
      <c r="CJ187" s="471" t="s">
        <v>1664</v>
      </c>
      <c r="CM187" s="241">
        <v>453.3</v>
      </c>
      <c r="CN187" s="56">
        <v>2</v>
      </c>
      <c r="CP187" s="471" t="s">
        <v>180</v>
      </c>
      <c r="CS187" s="241">
        <v>779.19999999999993</v>
      </c>
      <c r="CT187" s="56">
        <v>3</v>
      </c>
      <c r="CV187" s="471" t="s">
        <v>3620</v>
      </c>
      <c r="CY187" s="241">
        <v>806.4</v>
      </c>
      <c r="CZ187" s="56">
        <v>3</v>
      </c>
      <c r="DB187" s="471" t="s">
        <v>3623</v>
      </c>
      <c r="DE187" s="241">
        <v>60</v>
      </c>
      <c r="DF187" s="56">
        <v>3</v>
      </c>
      <c r="DH187" s="471" t="s">
        <v>1668</v>
      </c>
      <c r="DK187" s="241">
        <v>73.5</v>
      </c>
      <c r="DL187" s="56">
        <v>3</v>
      </c>
      <c r="DN187" s="471" t="s">
        <v>704</v>
      </c>
      <c r="DQ187" s="241">
        <v>422.2</v>
      </c>
      <c r="DR187" s="56">
        <v>2</v>
      </c>
      <c r="DT187" s="471" t="s">
        <v>687</v>
      </c>
      <c r="DW187" s="241">
        <v>812.5</v>
      </c>
      <c r="DX187" s="56">
        <v>3</v>
      </c>
      <c r="DZ187" s="471" t="s">
        <v>33</v>
      </c>
      <c r="EC187" s="241">
        <v>120</v>
      </c>
      <c r="ED187" s="56">
        <v>3</v>
      </c>
      <c r="EF187" s="471" t="s">
        <v>1671</v>
      </c>
      <c r="EI187" s="241">
        <v>208.1</v>
      </c>
      <c r="EJ187" s="56">
        <v>0</v>
      </c>
      <c r="EL187" s="471" t="s">
        <v>3623</v>
      </c>
      <c r="EO187" s="241">
        <v>148.30000000000001</v>
      </c>
      <c r="EP187" s="56">
        <v>3</v>
      </c>
      <c r="ER187" s="471" t="s">
        <v>2717</v>
      </c>
      <c r="EU187" s="241">
        <v>347.5</v>
      </c>
      <c r="EV187" s="56">
        <v>0</v>
      </c>
      <c r="EX187" s="471" t="s">
        <v>1346</v>
      </c>
      <c r="FA187" s="241">
        <v>298.8</v>
      </c>
      <c r="FB187" s="56">
        <v>0</v>
      </c>
      <c r="FD187" s="471" t="s">
        <v>2197</v>
      </c>
      <c r="FG187" s="241">
        <v>15.3</v>
      </c>
      <c r="FH187" s="56">
        <v>0</v>
      </c>
      <c r="FJ187" s="471" t="s">
        <v>2704</v>
      </c>
      <c r="FM187" s="241">
        <v>542.4</v>
      </c>
      <c r="FN187" s="56">
        <v>1</v>
      </c>
      <c r="FP187" s="471" t="s">
        <v>1690</v>
      </c>
      <c r="FS187" s="241">
        <v>66.8</v>
      </c>
      <c r="FT187" s="56">
        <v>1</v>
      </c>
      <c r="FV187" s="471" t="s">
        <v>2720</v>
      </c>
      <c r="FY187" s="241">
        <v>534.1</v>
      </c>
      <c r="FZ187" s="56">
        <v>3</v>
      </c>
      <c r="GB187" s="471" t="s">
        <v>180</v>
      </c>
      <c r="GE187" s="241">
        <v>732.8</v>
      </c>
      <c r="GF187" s="56">
        <v>3</v>
      </c>
      <c r="GH187" s="471" t="s">
        <v>2193</v>
      </c>
      <c r="GK187" s="241">
        <v>311.60000000000002</v>
      </c>
      <c r="GL187" s="56">
        <v>1</v>
      </c>
      <c r="GN187" s="471" t="s">
        <v>2716</v>
      </c>
      <c r="GQ187" s="241">
        <v>377.90000000000003</v>
      </c>
      <c r="GR187" s="56">
        <v>0</v>
      </c>
      <c r="GT187" s="471" t="s">
        <v>11</v>
      </c>
      <c r="GW187" s="241">
        <v>105</v>
      </c>
      <c r="GX187" s="56">
        <v>3</v>
      </c>
      <c r="GZ187" s="471" t="s">
        <v>3626</v>
      </c>
      <c r="HC187" s="241">
        <v>1341.2000000000003</v>
      </c>
      <c r="HD187" s="56">
        <v>0</v>
      </c>
      <c r="HF187" s="433" t="s">
        <v>1351</v>
      </c>
      <c r="HI187" s="241">
        <v>1030.0999999999999</v>
      </c>
      <c r="HJ187" s="56">
        <v>3</v>
      </c>
    </row>
    <row r="188" spans="1:218" ht="16.5">
      <c r="D188" s="240"/>
      <c r="E188" s="459"/>
      <c r="Y188" s="470" t="s">
        <v>161</v>
      </c>
      <c r="Z188" s="494" t="s">
        <v>3978</v>
      </c>
      <c r="AD188" s="476">
        <f>$AR$352</f>
        <v>41</v>
      </c>
      <c r="AE188" s="496">
        <f>$E$352</f>
        <v>10423.450000000001</v>
      </c>
      <c r="AH188" s="471" t="s">
        <v>3623</v>
      </c>
      <c r="AK188" s="28">
        <v>61.1</v>
      </c>
      <c r="AL188" s="56">
        <v>0</v>
      </c>
      <c r="AN188" s="471" t="s">
        <v>2205</v>
      </c>
      <c r="AQ188" s="28">
        <v>170.5</v>
      </c>
      <c r="AR188" s="56">
        <v>0</v>
      </c>
      <c r="AT188" s="471" t="s">
        <v>180</v>
      </c>
      <c r="AW188" s="241">
        <v>79.8</v>
      </c>
      <c r="AX188" s="56">
        <v>2</v>
      </c>
      <c r="AZ188" s="471" t="s">
        <v>2318</v>
      </c>
      <c r="BC188" s="241">
        <v>71.5</v>
      </c>
      <c r="BD188" s="56">
        <v>1</v>
      </c>
      <c r="BF188" s="471" t="s">
        <v>2198</v>
      </c>
      <c r="BI188" s="241">
        <v>620.69999999999993</v>
      </c>
      <c r="BJ188" s="56">
        <v>2</v>
      </c>
      <c r="BL188" s="471" t="s">
        <v>2213</v>
      </c>
      <c r="BO188" s="241">
        <v>128.20000000000002</v>
      </c>
      <c r="BP188" s="56">
        <v>0</v>
      </c>
      <c r="BR188" s="471" t="s">
        <v>180</v>
      </c>
      <c r="BU188" s="241">
        <v>83.8</v>
      </c>
      <c r="BV188" s="56">
        <v>3</v>
      </c>
      <c r="BX188" s="471" t="s">
        <v>2318</v>
      </c>
      <c r="CA188" s="241">
        <v>281</v>
      </c>
      <c r="CB188" s="56">
        <v>1</v>
      </c>
      <c r="CD188" s="471" t="s">
        <v>2717</v>
      </c>
      <c r="CG188" s="241">
        <v>136.4</v>
      </c>
      <c r="CH188" s="56">
        <v>2</v>
      </c>
      <c r="CJ188" s="471" t="s">
        <v>2193</v>
      </c>
      <c r="CM188" s="241">
        <v>409.50000000000006</v>
      </c>
      <c r="CN188" s="56">
        <v>1</v>
      </c>
      <c r="CP188" s="471" t="s">
        <v>3626</v>
      </c>
      <c r="CS188" s="241">
        <v>313.40000000000003</v>
      </c>
      <c r="CT188" s="56">
        <v>0</v>
      </c>
      <c r="CV188" s="471" t="s">
        <v>180</v>
      </c>
      <c r="CY188" s="241">
        <v>580.9</v>
      </c>
      <c r="CZ188" s="56">
        <v>0</v>
      </c>
      <c r="DB188" s="471" t="s">
        <v>2205</v>
      </c>
      <c r="DE188" s="241">
        <v>42.8</v>
      </c>
      <c r="DF188" s="56">
        <v>0</v>
      </c>
      <c r="DH188" s="471" t="s">
        <v>1664</v>
      </c>
      <c r="DK188" s="241">
        <v>16.5</v>
      </c>
      <c r="DL188" s="56">
        <v>0</v>
      </c>
      <c r="DN188" s="471" t="s">
        <v>3622</v>
      </c>
      <c r="DQ188" s="241">
        <v>401.6</v>
      </c>
      <c r="DR188" s="56">
        <v>1</v>
      </c>
      <c r="DT188" s="471" t="s">
        <v>2213</v>
      </c>
      <c r="DW188" s="241">
        <v>238.09999999999997</v>
      </c>
      <c r="DX188" s="56">
        <v>0</v>
      </c>
      <c r="DZ188" s="471" t="s">
        <v>180</v>
      </c>
      <c r="EC188" s="241">
        <v>52.5</v>
      </c>
      <c r="ED188" s="56">
        <v>0</v>
      </c>
      <c r="EF188" s="471" t="s">
        <v>1337</v>
      </c>
      <c r="EI188" s="241">
        <v>329.45000000000005</v>
      </c>
      <c r="EJ188" s="56">
        <v>3</v>
      </c>
      <c r="EL188" s="471" t="s">
        <v>1690</v>
      </c>
      <c r="EO188" s="241">
        <v>97.5</v>
      </c>
      <c r="EP188" s="56">
        <v>0</v>
      </c>
      <c r="ER188" s="471" t="s">
        <v>2716</v>
      </c>
      <c r="EU188" s="241">
        <v>513.6</v>
      </c>
      <c r="EV188" s="56">
        <v>3</v>
      </c>
      <c r="EX188" s="471" t="s">
        <v>2198</v>
      </c>
      <c r="FA188" s="241">
        <v>591</v>
      </c>
      <c r="FB188" s="56">
        <v>3</v>
      </c>
      <c r="FD188" s="471" t="s">
        <v>2704</v>
      </c>
      <c r="FG188" s="241">
        <v>562.70000000000005</v>
      </c>
      <c r="FH188" s="56">
        <v>3</v>
      </c>
      <c r="FJ188" s="471" t="s">
        <v>687</v>
      </c>
      <c r="FM188" s="241">
        <v>573.20000000000005</v>
      </c>
      <c r="FN188" s="56">
        <v>2</v>
      </c>
      <c r="FP188" s="471" t="s">
        <v>11</v>
      </c>
      <c r="FS188" s="241">
        <v>70.7</v>
      </c>
      <c r="FT188" s="56">
        <v>2</v>
      </c>
      <c r="FV188" s="471" t="s">
        <v>687</v>
      </c>
      <c r="FY188" s="241">
        <v>396.7</v>
      </c>
      <c r="FZ188" s="56">
        <v>0</v>
      </c>
      <c r="GB188" s="471" t="s">
        <v>11</v>
      </c>
      <c r="GE188" s="241">
        <v>433</v>
      </c>
      <c r="GF188" s="56">
        <v>0</v>
      </c>
      <c r="GH188" s="471" t="s">
        <v>3626</v>
      </c>
      <c r="GK188" s="241">
        <v>369.70000000000005</v>
      </c>
      <c r="GL188" s="56">
        <v>2</v>
      </c>
      <c r="GN188" s="471" t="s">
        <v>1337</v>
      </c>
      <c r="GQ188" s="241">
        <v>924.5</v>
      </c>
      <c r="GR188" s="56">
        <v>3</v>
      </c>
      <c r="GT188" s="471" t="s">
        <v>3626</v>
      </c>
      <c r="GW188" s="241">
        <v>82.5</v>
      </c>
      <c r="GX188" s="56">
        <v>0</v>
      </c>
      <c r="GZ188" s="471" t="s">
        <v>1664</v>
      </c>
      <c r="HC188" s="241">
        <v>2572.5000000000005</v>
      </c>
      <c r="HD188" s="56">
        <v>3</v>
      </c>
      <c r="HF188" s="433" t="s">
        <v>3636</v>
      </c>
      <c r="HI188" s="241">
        <v>603.5</v>
      </c>
      <c r="HJ188" s="56">
        <v>0</v>
      </c>
    </row>
    <row r="189" spans="1:218" ht="16.5">
      <c r="D189" s="240"/>
      <c r="E189" s="459"/>
      <c r="Y189" s="470" t="s">
        <v>163</v>
      </c>
      <c r="Z189" s="494" t="s">
        <v>1788</v>
      </c>
      <c r="AD189" s="476">
        <f>$AR$351</f>
        <v>40</v>
      </c>
      <c r="AE189" s="496">
        <f>$E$351</f>
        <v>13918.1</v>
      </c>
      <c r="AH189" s="471"/>
      <c r="AK189" s="28"/>
      <c r="AL189" s="56"/>
      <c r="AN189" s="471"/>
      <c r="AQ189" s="28"/>
      <c r="AR189" s="56"/>
      <c r="AT189" s="471"/>
      <c r="AW189" s="241"/>
      <c r="AX189" s="56"/>
      <c r="AZ189" s="471"/>
      <c r="BC189" s="241"/>
      <c r="BD189" s="56"/>
      <c r="BF189" s="471"/>
      <c r="BI189" s="241"/>
      <c r="BJ189" s="56"/>
      <c r="BL189" s="471"/>
      <c r="BO189" s="241"/>
      <c r="BP189" s="56"/>
      <c r="BR189" s="471"/>
      <c r="BU189" s="241"/>
      <c r="BV189" s="56"/>
      <c r="BX189" s="471"/>
      <c r="CA189" s="241"/>
      <c r="CB189" s="56"/>
      <c r="CD189" s="471"/>
      <c r="CG189" s="241"/>
      <c r="CH189" s="56"/>
      <c r="CJ189" s="471"/>
      <c r="CM189" s="241"/>
      <c r="CN189" s="56"/>
      <c r="CP189" s="471"/>
      <c r="CS189" s="241"/>
      <c r="CT189" s="56"/>
      <c r="CV189" s="471"/>
      <c r="CY189" s="241"/>
      <c r="CZ189" s="56"/>
      <c r="DB189" s="471"/>
      <c r="DE189" s="241"/>
      <c r="DF189" s="56"/>
      <c r="DH189" s="471"/>
      <c r="DK189" s="241"/>
      <c r="DL189" s="56"/>
      <c r="DN189" s="471"/>
      <c r="DQ189" s="241"/>
      <c r="DR189" s="56"/>
      <c r="DT189" s="471"/>
      <c r="DW189" s="241"/>
      <c r="DX189" s="56"/>
      <c r="DZ189" s="471"/>
      <c r="EC189" s="241"/>
      <c r="ED189" s="56"/>
      <c r="EF189" s="471"/>
      <c r="EI189" s="241"/>
      <c r="EJ189" s="56"/>
      <c r="EL189" s="471"/>
      <c r="EO189" s="241"/>
      <c r="EP189" s="56"/>
      <c r="ER189" s="471"/>
      <c r="EU189" s="241"/>
      <c r="EV189" s="56"/>
      <c r="EX189" s="471"/>
      <c r="FA189" s="241"/>
      <c r="FB189" s="56"/>
      <c r="FD189" s="471"/>
      <c r="FG189" s="241"/>
      <c r="FH189" s="56"/>
      <c r="FJ189" s="471"/>
      <c r="FM189" s="241"/>
      <c r="FN189" s="56"/>
      <c r="FP189" s="471"/>
      <c r="FS189" s="241"/>
      <c r="FT189" s="56"/>
      <c r="FV189" s="471"/>
      <c r="FY189" s="241"/>
      <c r="FZ189" s="56"/>
      <c r="GB189" s="471"/>
      <c r="GE189" s="241"/>
      <c r="GF189" s="56"/>
      <c r="GH189" s="471"/>
      <c r="GK189" s="241"/>
      <c r="GL189" s="56"/>
      <c r="GN189" s="471"/>
      <c r="GQ189" s="241"/>
      <c r="GR189" s="56"/>
      <c r="GT189" s="471"/>
      <c r="GW189" s="241"/>
      <c r="GX189" s="56"/>
      <c r="GZ189" s="471"/>
      <c r="HC189" s="241"/>
      <c r="HD189" s="56"/>
      <c r="HF189" s="433"/>
      <c r="HI189" s="241"/>
      <c r="HJ189" s="56"/>
    </row>
    <row r="190" spans="1:218" ht="16.5">
      <c r="D190" s="240"/>
      <c r="E190" s="459"/>
      <c r="Y190" s="470" t="s">
        <v>274</v>
      </c>
      <c r="Z190" s="494" t="s">
        <v>2994</v>
      </c>
      <c r="AD190" s="476">
        <f>$AR$453</f>
        <v>38</v>
      </c>
      <c r="AE190" s="496">
        <f>$E$453</f>
        <v>11470.75</v>
      </c>
      <c r="AH190" s="471" t="s">
        <v>2318</v>
      </c>
      <c r="AK190" s="28">
        <v>233.99999999999997</v>
      </c>
      <c r="AL190" s="56">
        <v>3</v>
      </c>
      <c r="AN190" s="471" t="s">
        <v>2213</v>
      </c>
      <c r="AQ190" s="28">
        <v>205</v>
      </c>
      <c r="AR190" s="56">
        <v>3</v>
      </c>
      <c r="AT190" s="471" t="s">
        <v>3623</v>
      </c>
      <c r="AW190" s="241">
        <v>135.30000000000001</v>
      </c>
      <c r="AX190" s="56">
        <v>0</v>
      </c>
      <c r="AZ190" s="471" t="s">
        <v>3620</v>
      </c>
      <c r="BC190" s="241">
        <v>84.1</v>
      </c>
      <c r="BD190" s="56">
        <v>1</v>
      </c>
      <c r="BF190" s="471" t="s">
        <v>1337</v>
      </c>
      <c r="BI190" s="241">
        <v>440.9</v>
      </c>
      <c r="BJ190" s="56">
        <v>3</v>
      </c>
      <c r="BL190" s="471" t="s">
        <v>2717</v>
      </c>
      <c r="BO190" s="241">
        <v>145.19999999999999</v>
      </c>
      <c r="BP190" s="56">
        <v>0</v>
      </c>
      <c r="BR190" s="471" t="s">
        <v>704</v>
      </c>
      <c r="BU190" s="241">
        <v>20.200000000000003</v>
      </c>
      <c r="BV190" s="56">
        <v>0</v>
      </c>
      <c r="BX190" s="471" t="s">
        <v>2210</v>
      </c>
      <c r="CA190" s="241">
        <v>287</v>
      </c>
      <c r="CB190" s="56">
        <v>3</v>
      </c>
      <c r="CD190" s="471" t="s">
        <v>2213</v>
      </c>
      <c r="CG190" s="241">
        <v>133.1</v>
      </c>
      <c r="CH190" s="56">
        <v>3</v>
      </c>
      <c r="CJ190" s="471" t="s">
        <v>2197</v>
      </c>
      <c r="CM190" s="241">
        <v>268.5</v>
      </c>
      <c r="CN190" s="56">
        <v>0</v>
      </c>
      <c r="CP190" s="471" t="s">
        <v>33</v>
      </c>
      <c r="CS190" s="241">
        <v>347.19999999999993</v>
      </c>
      <c r="CT190" s="56">
        <v>2</v>
      </c>
      <c r="CV190" s="471" t="s">
        <v>2704</v>
      </c>
      <c r="CY190" s="241">
        <v>707.3</v>
      </c>
      <c r="CZ190" s="56">
        <v>3</v>
      </c>
      <c r="DB190" s="471" t="s">
        <v>704</v>
      </c>
      <c r="DE190" s="241">
        <v>14.3</v>
      </c>
      <c r="DF190" s="56">
        <v>0</v>
      </c>
      <c r="DH190" s="471" t="s">
        <v>2704</v>
      </c>
      <c r="DK190" s="241">
        <v>18</v>
      </c>
      <c r="DL190" s="56">
        <v>0</v>
      </c>
      <c r="DN190" s="471" t="s">
        <v>1337</v>
      </c>
      <c r="DQ190" s="241">
        <v>496.9</v>
      </c>
      <c r="DR190" s="56">
        <v>3</v>
      </c>
      <c r="DT190" s="471" t="s">
        <v>2211</v>
      </c>
      <c r="DW190" s="241">
        <v>155.19999999999999</v>
      </c>
      <c r="DX190" s="56">
        <v>0</v>
      </c>
      <c r="DZ190" s="471" t="s">
        <v>1668</v>
      </c>
      <c r="EC190" s="241">
        <v>211.8</v>
      </c>
      <c r="ED190" s="56">
        <v>3</v>
      </c>
      <c r="EF190" s="471" t="s">
        <v>2198</v>
      </c>
      <c r="EI190" s="241">
        <v>346.4</v>
      </c>
      <c r="EJ190" s="56">
        <v>3</v>
      </c>
      <c r="EL190" s="471" t="s">
        <v>11</v>
      </c>
      <c r="EO190" s="241">
        <v>130.4</v>
      </c>
      <c r="EP190" s="56">
        <v>0</v>
      </c>
      <c r="ER190" s="471" t="s">
        <v>3626</v>
      </c>
      <c r="EU190" s="241">
        <v>489.1</v>
      </c>
      <c r="EV190" s="56">
        <v>3</v>
      </c>
      <c r="EX190" s="471" t="s">
        <v>2213</v>
      </c>
      <c r="FA190" s="241">
        <v>475.4</v>
      </c>
      <c r="FB190" s="56">
        <v>3</v>
      </c>
      <c r="FD190" s="471" t="s">
        <v>2725</v>
      </c>
      <c r="FG190" s="241">
        <v>408.7</v>
      </c>
      <c r="FH190" s="56">
        <v>0</v>
      </c>
      <c r="FJ190" s="471" t="s">
        <v>3623</v>
      </c>
      <c r="FM190" s="241">
        <v>558.90000000000009</v>
      </c>
      <c r="FN190" s="56">
        <v>3</v>
      </c>
      <c r="FP190" s="471" t="s">
        <v>687</v>
      </c>
      <c r="FS190" s="241">
        <v>156.19999999999999</v>
      </c>
      <c r="FT190" s="56">
        <v>3</v>
      </c>
      <c r="FV190" s="471" t="s">
        <v>3623</v>
      </c>
      <c r="FY190" s="241">
        <v>576.09999999999991</v>
      </c>
      <c r="FZ190" s="56">
        <v>2</v>
      </c>
      <c r="GB190" s="471" t="s">
        <v>687</v>
      </c>
      <c r="GE190" s="241">
        <v>458.6</v>
      </c>
      <c r="GF190" s="56">
        <v>2</v>
      </c>
      <c r="GH190" s="471" t="s">
        <v>1664</v>
      </c>
      <c r="GK190" s="241">
        <v>447.2</v>
      </c>
      <c r="GL190" s="56">
        <v>1</v>
      </c>
      <c r="GN190" s="471" t="s">
        <v>675</v>
      </c>
      <c r="GQ190" s="241">
        <v>318.79999999999995</v>
      </c>
      <c r="GR190" s="56">
        <v>0</v>
      </c>
      <c r="GT190" s="471" t="s">
        <v>2720</v>
      </c>
      <c r="GW190" s="241">
        <v>0</v>
      </c>
      <c r="GX190" s="56">
        <v>0</v>
      </c>
      <c r="GZ190" s="471" t="s">
        <v>3620</v>
      </c>
      <c r="HC190" s="241">
        <v>2211.3000000000002</v>
      </c>
      <c r="HD190" s="56">
        <v>0</v>
      </c>
      <c r="HF190" s="433" t="s">
        <v>11</v>
      </c>
      <c r="HI190" s="241">
        <v>728.6</v>
      </c>
      <c r="HJ190" s="56">
        <v>1</v>
      </c>
    </row>
    <row r="191" spans="1:218" ht="16.5">
      <c r="D191" s="240"/>
      <c r="E191" s="459"/>
      <c r="Y191" s="470" t="s">
        <v>275</v>
      </c>
      <c r="Z191" s="494" t="s">
        <v>1782</v>
      </c>
      <c r="AD191" s="476">
        <f>$AR$425</f>
        <v>35</v>
      </c>
      <c r="AE191" s="496">
        <f>$E$425</f>
        <v>9341.9500000000025</v>
      </c>
      <c r="AH191" s="471" t="s">
        <v>1664</v>
      </c>
      <c r="AK191" s="28">
        <v>129.30000000000001</v>
      </c>
      <c r="AL191" s="56">
        <v>0</v>
      </c>
      <c r="AN191" s="471" t="s">
        <v>3623</v>
      </c>
      <c r="AQ191" s="28">
        <v>75.5</v>
      </c>
      <c r="AR191" s="56">
        <v>0</v>
      </c>
      <c r="AT191" s="471" t="s">
        <v>2189</v>
      </c>
      <c r="AW191" s="241">
        <v>190.9</v>
      </c>
      <c r="AX191" s="56">
        <v>3</v>
      </c>
      <c r="AZ191" s="471" t="s">
        <v>2205</v>
      </c>
      <c r="BC191" s="241">
        <v>97.800000000000011</v>
      </c>
      <c r="BD191" s="56">
        <v>2</v>
      </c>
      <c r="BF191" s="471" t="s">
        <v>2189</v>
      </c>
      <c r="BI191" s="241">
        <v>119.00000000000001</v>
      </c>
      <c r="BJ191" s="56">
        <v>0</v>
      </c>
      <c r="BL191" s="471" t="s">
        <v>2725</v>
      </c>
      <c r="BO191" s="241">
        <v>229.20000000000002</v>
      </c>
      <c r="BP191" s="56">
        <v>3</v>
      </c>
      <c r="BR191" s="471" t="s">
        <v>2210</v>
      </c>
      <c r="BU191" s="241">
        <v>80.8</v>
      </c>
      <c r="BV191" s="56">
        <v>3</v>
      </c>
      <c r="BX191" s="471" t="s">
        <v>33</v>
      </c>
      <c r="CA191" s="241">
        <v>202.39999999999998</v>
      </c>
      <c r="CB191" s="56">
        <v>0</v>
      </c>
      <c r="CD191" s="471" t="s">
        <v>1668</v>
      </c>
      <c r="CG191" s="241">
        <v>71.8</v>
      </c>
      <c r="CH191" s="56">
        <v>0</v>
      </c>
      <c r="CJ191" s="471" t="s">
        <v>33</v>
      </c>
      <c r="CM191" s="241">
        <v>395.4</v>
      </c>
      <c r="CN191" s="56">
        <v>3</v>
      </c>
      <c r="CP191" s="471" t="s">
        <v>687</v>
      </c>
      <c r="CS191" s="241">
        <v>332.5</v>
      </c>
      <c r="CT191" s="56">
        <v>1</v>
      </c>
      <c r="CV191" s="471" t="s">
        <v>2193</v>
      </c>
      <c r="CY191" s="241">
        <v>400.90000000000003</v>
      </c>
      <c r="CZ191" s="56">
        <v>0</v>
      </c>
      <c r="DB191" s="471" t="s">
        <v>675</v>
      </c>
      <c r="DE191" s="241">
        <v>52</v>
      </c>
      <c r="DF191" s="56">
        <v>3</v>
      </c>
      <c r="DH191" s="471" t="s">
        <v>11</v>
      </c>
      <c r="DK191" s="241">
        <v>57</v>
      </c>
      <c r="DL191" s="56">
        <v>3</v>
      </c>
      <c r="DN191" s="471" t="s">
        <v>1668</v>
      </c>
      <c r="DQ191" s="241">
        <v>395</v>
      </c>
      <c r="DR191" s="56">
        <v>0</v>
      </c>
      <c r="DT191" s="471" t="s">
        <v>1664</v>
      </c>
      <c r="DW191" s="241">
        <v>518.09999999999991</v>
      </c>
      <c r="DX191" s="56">
        <v>3</v>
      </c>
      <c r="DZ191" s="471" t="s">
        <v>2211</v>
      </c>
      <c r="EC191" s="241">
        <v>60.900000000000006</v>
      </c>
      <c r="ED191" s="56">
        <v>0</v>
      </c>
      <c r="EF191" s="471" t="s">
        <v>33</v>
      </c>
      <c r="EI191" s="241">
        <v>197.8</v>
      </c>
      <c r="EJ191" s="56">
        <v>0</v>
      </c>
      <c r="EL191" s="471" t="s">
        <v>2197</v>
      </c>
      <c r="EO191" s="241">
        <v>286.60000000000002</v>
      </c>
      <c r="EP191" s="56">
        <v>3</v>
      </c>
      <c r="ER191" s="471" t="s">
        <v>33</v>
      </c>
      <c r="EU191" s="241">
        <v>210.79999999999998</v>
      </c>
      <c r="EV191" s="56">
        <v>0</v>
      </c>
      <c r="EX191" s="471" t="s">
        <v>3622</v>
      </c>
      <c r="FA191" s="241">
        <v>357.5</v>
      </c>
      <c r="FB191" s="56">
        <v>0</v>
      </c>
      <c r="FD191" s="471" t="s">
        <v>11</v>
      </c>
      <c r="FG191" s="241">
        <v>658.1</v>
      </c>
      <c r="FH191" s="56">
        <v>3</v>
      </c>
      <c r="FJ191" s="471" t="s">
        <v>2717</v>
      </c>
      <c r="FM191" s="241">
        <v>436.8</v>
      </c>
      <c r="FN191" s="56">
        <v>0</v>
      </c>
      <c r="FP191" s="471" t="s">
        <v>2211</v>
      </c>
      <c r="FS191" s="241">
        <v>107.5</v>
      </c>
      <c r="FT191" s="56">
        <v>0</v>
      </c>
      <c r="FV191" s="471" t="s">
        <v>3620</v>
      </c>
      <c r="FY191" s="241">
        <v>560.6</v>
      </c>
      <c r="FZ191" s="56">
        <v>1</v>
      </c>
      <c r="GB191" s="471" t="s">
        <v>2210</v>
      </c>
      <c r="GE191" s="241">
        <v>429.99999999999994</v>
      </c>
      <c r="GF191" s="56">
        <v>1</v>
      </c>
      <c r="GH191" s="471" t="s">
        <v>180</v>
      </c>
      <c r="GK191" s="241">
        <v>503.5</v>
      </c>
      <c r="GL191" s="56">
        <v>2</v>
      </c>
      <c r="GN191" s="471" t="s">
        <v>2720</v>
      </c>
      <c r="GQ191" s="241">
        <v>789.00000000000023</v>
      </c>
      <c r="GR191" s="56">
        <v>3</v>
      </c>
      <c r="GT191" s="471" t="s">
        <v>1690</v>
      </c>
      <c r="GW191" s="241">
        <v>209</v>
      </c>
      <c r="GX191" s="56">
        <v>3</v>
      </c>
      <c r="GZ191" s="471" t="s">
        <v>11</v>
      </c>
      <c r="HC191" s="241">
        <v>3796.9</v>
      </c>
      <c r="HD191" s="56">
        <v>3</v>
      </c>
      <c r="HF191" s="433" t="s">
        <v>1671</v>
      </c>
      <c r="HI191" s="241">
        <v>848.1500000000002</v>
      </c>
      <c r="HJ191" s="56">
        <v>2</v>
      </c>
    </row>
    <row r="192" spans="1:218" ht="16.5">
      <c r="D192" s="240"/>
      <c r="E192" s="459"/>
      <c r="Y192" s="470" t="s">
        <v>276</v>
      </c>
      <c r="Z192" s="494" t="s">
        <v>4020</v>
      </c>
      <c r="AD192" s="476">
        <f>$AR$415</f>
        <v>30</v>
      </c>
      <c r="AE192" s="496">
        <f>$E$415</f>
        <v>10901.850000000006</v>
      </c>
      <c r="AH192" s="471"/>
      <c r="AK192" s="28"/>
      <c r="AL192" s="56"/>
      <c r="AN192" s="471"/>
      <c r="AQ192" s="28"/>
      <c r="AR192" s="56"/>
      <c r="AT192" s="471"/>
      <c r="AW192" s="241"/>
      <c r="AX192" s="56"/>
      <c r="AZ192" s="471"/>
      <c r="BC192" s="241"/>
      <c r="BD192" s="56"/>
      <c r="BF192" s="471"/>
      <c r="BI192" s="241"/>
      <c r="BJ192" s="56"/>
      <c r="BL192" s="471"/>
      <c r="BO192" s="241"/>
      <c r="BP192" s="56"/>
      <c r="BR192" s="471"/>
      <c r="BU192" s="241"/>
      <c r="BV192" s="56"/>
      <c r="BX192" s="471"/>
      <c r="CA192" s="241"/>
      <c r="CB192" s="56"/>
      <c r="CD192" s="471"/>
      <c r="CG192" s="241"/>
      <c r="CH192" s="56"/>
      <c r="CJ192" s="471"/>
      <c r="CM192" s="241"/>
      <c r="CN192" s="56"/>
      <c r="CP192" s="471"/>
      <c r="CS192" s="241"/>
      <c r="CT192" s="56"/>
      <c r="CV192" s="471"/>
      <c r="CY192" s="241"/>
      <c r="CZ192" s="56"/>
      <c r="DB192" s="471"/>
      <c r="DE192" s="241"/>
      <c r="DF192" s="56"/>
      <c r="DH192" s="471"/>
      <c r="DK192" s="241"/>
      <c r="DL192" s="56"/>
      <c r="DN192" s="471"/>
      <c r="DQ192" s="241"/>
      <c r="DR192" s="56"/>
      <c r="DT192" s="471"/>
      <c r="DW192" s="241"/>
      <c r="DX192" s="56"/>
      <c r="DZ192" s="471"/>
      <c r="EC192" s="241"/>
      <c r="ED192" s="56"/>
      <c r="EF192" s="471"/>
      <c r="EI192" s="241"/>
      <c r="EJ192" s="56"/>
      <c r="EL192" s="471"/>
      <c r="EO192" s="241"/>
      <c r="EP192" s="56"/>
      <c r="ER192" s="471"/>
      <c r="EU192" s="241"/>
      <c r="EV192" s="56"/>
      <c r="EX192" s="471"/>
      <c r="FA192" s="241"/>
      <c r="FB192" s="56"/>
      <c r="FD192" s="471"/>
      <c r="FG192" s="241"/>
      <c r="FH192" s="56"/>
      <c r="FJ192" s="471"/>
      <c r="FM192" s="241"/>
      <c r="FN192" s="56"/>
      <c r="FP192" s="471"/>
      <c r="FS192" s="241"/>
      <c r="FT192" s="56"/>
      <c r="FV192" s="471"/>
      <c r="FY192" s="241"/>
      <c r="FZ192" s="56"/>
      <c r="GB192" s="471"/>
      <c r="GE192" s="241"/>
      <c r="GF192" s="56"/>
      <c r="GH192" s="471"/>
      <c r="GK192" s="241"/>
      <c r="GL192" s="56"/>
      <c r="GN192" s="471"/>
      <c r="GQ192" s="241"/>
      <c r="GR192" s="56"/>
      <c r="GT192" s="471"/>
      <c r="GW192" s="241"/>
      <c r="GX192" s="56"/>
      <c r="GZ192" s="471"/>
      <c r="HC192" s="241"/>
      <c r="HD192" s="56"/>
      <c r="HF192" s="433"/>
      <c r="HI192" s="241"/>
      <c r="HJ192" s="56"/>
    </row>
    <row r="193" spans="25:218" ht="16.5">
      <c r="Y193" s="470" t="s">
        <v>277</v>
      </c>
      <c r="Z193" s="494" t="s">
        <v>4005</v>
      </c>
      <c r="AD193" s="476">
        <f>$AR$388</f>
        <v>26</v>
      </c>
      <c r="AE193" s="496">
        <f>$E$388</f>
        <v>6588.5000000000009</v>
      </c>
      <c r="AH193" s="471" t="s">
        <v>33</v>
      </c>
      <c r="AK193" s="28">
        <v>295.60000000000002</v>
      </c>
      <c r="AL193" s="56">
        <v>3</v>
      </c>
      <c r="AN193" s="471" t="s">
        <v>1690</v>
      </c>
      <c r="AQ193" s="28">
        <v>211.5</v>
      </c>
      <c r="AR193" s="56">
        <v>0</v>
      </c>
      <c r="AT193" s="471" t="s">
        <v>2725</v>
      </c>
      <c r="AW193" s="241">
        <v>103.6</v>
      </c>
      <c r="AX193" s="56">
        <v>3</v>
      </c>
      <c r="AZ193" s="471" t="s">
        <v>2198</v>
      </c>
      <c r="BC193" s="241">
        <v>114</v>
      </c>
      <c r="BD193" s="56">
        <v>3</v>
      </c>
      <c r="BF193" s="471" t="s">
        <v>2213</v>
      </c>
      <c r="BI193" s="241">
        <v>350.9</v>
      </c>
      <c r="BJ193" s="56">
        <v>2</v>
      </c>
      <c r="BL193" s="471" t="s">
        <v>3626</v>
      </c>
      <c r="BO193" s="241">
        <v>227.3</v>
      </c>
      <c r="BP193" s="56">
        <v>3</v>
      </c>
      <c r="BR193" s="471" t="s">
        <v>1671</v>
      </c>
      <c r="BU193" s="241">
        <v>16</v>
      </c>
      <c r="BV193" s="56">
        <v>0</v>
      </c>
      <c r="BX193" s="471" t="s">
        <v>1668</v>
      </c>
      <c r="CA193" s="241">
        <v>208.6</v>
      </c>
      <c r="CB193" s="56">
        <v>3</v>
      </c>
      <c r="CD193" s="471" t="s">
        <v>1346</v>
      </c>
      <c r="CG193" s="241">
        <v>93.600000000000009</v>
      </c>
      <c r="CH193" s="56">
        <v>3</v>
      </c>
      <c r="CJ193" s="471" t="s">
        <v>2701</v>
      </c>
      <c r="CM193" s="241">
        <v>467</v>
      </c>
      <c r="CN193" s="56">
        <v>3</v>
      </c>
      <c r="CP193" s="471" t="s">
        <v>2318</v>
      </c>
      <c r="CS193" s="241">
        <v>778.9</v>
      </c>
      <c r="CT193" s="56">
        <v>3</v>
      </c>
      <c r="CV193" s="471" t="s">
        <v>1664</v>
      </c>
      <c r="CY193" s="241">
        <v>696.80000000000007</v>
      </c>
      <c r="CZ193" s="56">
        <v>1</v>
      </c>
      <c r="DB193" s="471" t="s">
        <v>2198</v>
      </c>
      <c r="DE193" s="241">
        <v>0</v>
      </c>
      <c r="DF193" s="56">
        <v>0</v>
      </c>
      <c r="DH193" s="471" t="s">
        <v>2210</v>
      </c>
      <c r="DK193" s="241">
        <v>18</v>
      </c>
      <c r="DL193" s="56">
        <v>3</v>
      </c>
      <c r="DN193" s="471" t="s">
        <v>2189</v>
      </c>
      <c r="DQ193" s="241">
        <v>213.8</v>
      </c>
      <c r="DR193" s="56">
        <v>0</v>
      </c>
      <c r="DT193" s="471" t="s">
        <v>2720</v>
      </c>
      <c r="DW193" s="241">
        <v>1009.0000000000001</v>
      </c>
      <c r="DX193" s="56">
        <v>1</v>
      </c>
      <c r="DZ193" s="471" t="s">
        <v>2213</v>
      </c>
      <c r="EC193" s="241">
        <v>45.5</v>
      </c>
      <c r="ED193" s="56">
        <v>0</v>
      </c>
      <c r="EF193" s="471" t="s">
        <v>2210</v>
      </c>
      <c r="EI193" s="241">
        <v>440.9</v>
      </c>
      <c r="EJ193" s="56">
        <v>3</v>
      </c>
      <c r="EL193" s="471" t="s">
        <v>1351</v>
      </c>
      <c r="EO193" s="241">
        <v>197.39999999999998</v>
      </c>
      <c r="EP193" s="56">
        <v>3</v>
      </c>
      <c r="ER193" s="471" t="s">
        <v>687</v>
      </c>
      <c r="EU193" s="241">
        <v>396</v>
      </c>
      <c r="EV193" s="56">
        <v>3</v>
      </c>
      <c r="EX193" s="471" t="s">
        <v>2189</v>
      </c>
      <c r="FA193" s="241">
        <v>56.099999999999994</v>
      </c>
      <c r="FB193" s="56">
        <v>0</v>
      </c>
      <c r="FD193" s="471" t="s">
        <v>2717</v>
      </c>
      <c r="FG193" s="241">
        <v>330.8</v>
      </c>
      <c r="FH193" s="56">
        <v>0</v>
      </c>
      <c r="FJ193" s="471" t="s">
        <v>33</v>
      </c>
      <c r="FM193" s="241">
        <v>607.70000000000005</v>
      </c>
      <c r="FN193" s="56">
        <v>3</v>
      </c>
      <c r="FP193" s="471" t="s">
        <v>2205</v>
      </c>
      <c r="FS193" s="241">
        <v>110.2</v>
      </c>
      <c r="FT193" s="56">
        <v>1</v>
      </c>
      <c r="FV193" s="471" t="s">
        <v>1346</v>
      </c>
      <c r="FY193" s="241">
        <v>489</v>
      </c>
      <c r="FZ193" s="56">
        <v>2</v>
      </c>
      <c r="GB193" s="471" t="s">
        <v>1671</v>
      </c>
      <c r="GE193" s="241">
        <v>569.6</v>
      </c>
      <c r="GF193" s="56">
        <v>3</v>
      </c>
      <c r="GH193" s="471" t="s">
        <v>3623</v>
      </c>
      <c r="GK193" s="241">
        <v>589.79999999999995</v>
      </c>
      <c r="GL193" s="56">
        <v>3</v>
      </c>
      <c r="GN193" s="471" t="s">
        <v>180</v>
      </c>
      <c r="GQ193" s="241">
        <v>655.80000000000007</v>
      </c>
      <c r="GR193" s="56">
        <v>3</v>
      </c>
      <c r="GT193" s="471" t="s">
        <v>2704</v>
      </c>
      <c r="GW193" s="241">
        <v>0</v>
      </c>
      <c r="GX193" s="56">
        <v>1</v>
      </c>
      <c r="GZ193" s="471" t="s">
        <v>3636</v>
      </c>
      <c r="HC193" s="241">
        <v>2006.6</v>
      </c>
      <c r="HD193" s="56">
        <v>3</v>
      </c>
      <c r="HF193" s="433" t="s">
        <v>2211</v>
      </c>
      <c r="HI193" s="241">
        <v>838.85000000000014</v>
      </c>
      <c r="HJ193" s="56">
        <v>2</v>
      </c>
    </row>
    <row r="194" spans="25:218" ht="15.75">
      <c r="AH194" s="471" t="s">
        <v>1351</v>
      </c>
      <c r="AK194" s="28">
        <v>234.10000000000002</v>
      </c>
      <c r="AL194" s="56">
        <v>0</v>
      </c>
      <c r="AN194" s="471" t="s">
        <v>2725</v>
      </c>
      <c r="AQ194" s="28">
        <v>331.7</v>
      </c>
      <c r="AR194" s="56">
        <v>3</v>
      </c>
      <c r="AT194" s="471" t="s">
        <v>3622</v>
      </c>
      <c r="AW194" s="241">
        <v>78.8</v>
      </c>
      <c r="AX194" s="56">
        <v>0</v>
      </c>
      <c r="AZ194" s="471" t="s">
        <v>2701</v>
      </c>
      <c r="BC194" s="241">
        <v>79.5</v>
      </c>
      <c r="BD194" s="56">
        <v>0</v>
      </c>
      <c r="BF194" s="471" t="s">
        <v>2193</v>
      </c>
      <c r="BI194" s="241">
        <v>344.95000000000005</v>
      </c>
      <c r="BJ194" s="56">
        <v>1</v>
      </c>
      <c r="BL194" s="471" t="s">
        <v>2701</v>
      </c>
      <c r="BO194" s="241">
        <v>122.39999999999999</v>
      </c>
      <c r="BP194" s="56">
        <v>0</v>
      </c>
      <c r="BR194" s="471" t="s">
        <v>687</v>
      </c>
      <c r="BU194" s="241">
        <v>154.4</v>
      </c>
      <c r="BV194" s="56">
        <v>3</v>
      </c>
      <c r="BX194" s="471" t="s">
        <v>3623</v>
      </c>
      <c r="CA194" s="241">
        <v>120.30000000000001</v>
      </c>
      <c r="CB194" s="56">
        <v>0</v>
      </c>
      <c r="CD194" s="471" t="s">
        <v>2211</v>
      </c>
      <c r="CG194" s="241">
        <v>57.5</v>
      </c>
      <c r="CH194" s="56">
        <v>0</v>
      </c>
      <c r="CJ194" s="471" t="s">
        <v>2318</v>
      </c>
      <c r="CM194" s="241">
        <v>240</v>
      </c>
      <c r="CN194" s="56">
        <v>0</v>
      </c>
      <c r="CP194" s="471" t="s">
        <v>2725</v>
      </c>
      <c r="CS194" s="241">
        <v>372.20000000000005</v>
      </c>
      <c r="CT194" s="56">
        <v>0</v>
      </c>
      <c r="CV194" s="471" t="s">
        <v>11</v>
      </c>
      <c r="CY194" s="241">
        <v>745.55000000000007</v>
      </c>
      <c r="CZ194" s="56">
        <v>2</v>
      </c>
      <c r="DB194" s="471" t="s">
        <v>3620</v>
      </c>
      <c r="DE194" s="241">
        <v>70</v>
      </c>
      <c r="DF194" s="56">
        <v>3</v>
      </c>
      <c r="DH194" s="471" t="s">
        <v>2189</v>
      </c>
      <c r="DK194" s="241">
        <v>0</v>
      </c>
      <c r="DL194" s="56">
        <v>0</v>
      </c>
      <c r="DN194" s="471" t="s">
        <v>2205</v>
      </c>
      <c r="DQ194" s="241">
        <v>518</v>
      </c>
      <c r="DR194" s="56">
        <v>3</v>
      </c>
      <c r="DT194" s="471" t="s">
        <v>11</v>
      </c>
      <c r="DW194" s="241">
        <v>1144.8500000000004</v>
      </c>
      <c r="DX194" s="56">
        <v>2</v>
      </c>
      <c r="DZ194" s="471" t="s">
        <v>2701</v>
      </c>
      <c r="EC194" s="241">
        <v>145.19999999999999</v>
      </c>
      <c r="ED194" s="56">
        <v>3</v>
      </c>
      <c r="EF194" s="471" t="s">
        <v>1664</v>
      </c>
      <c r="EI194" s="241">
        <v>200.6</v>
      </c>
      <c r="EJ194" s="56">
        <v>0</v>
      </c>
      <c r="EL194" s="471" t="s">
        <v>687</v>
      </c>
      <c r="EO194" s="241">
        <v>132</v>
      </c>
      <c r="EP194" s="56">
        <v>0</v>
      </c>
      <c r="ER194" s="471" t="s">
        <v>11</v>
      </c>
      <c r="EU194" s="241">
        <v>326.39999999999998</v>
      </c>
      <c r="EV194" s="56">
        <v>0</v>
      </c>
      <c r="EX194" s="471" t="s">
        <v>1690</v>
      </c>
      <c r="FA194" s="241">
        <v>371.5</v>
      </c>
      <c r="FB194" s="56">
        <v>3</v>
      </c>
      <c r="FD194" s="471" t="s">
        <v>1346</v>
      </c>
      <c r="FG194" s="241">
        <v>503.3</v>
      </c>
      <c r="FH194" s="56">
        <v>3</v>
      </c>
      <c r="FJ194" s="471" t="s">
        <v>3636</v>
      </c>
      <c r="FM194" s="241">
        <v>393</v>
      </c>
      <c r="FN194" s="56">
        <v>0</v>
      </c>
      <c r="FP194" s="471" t="s">
        <v>2210</v>
      </c>
      <c r="FS194" s="241">
        <v>112.3</v>
      </c>
      <c r="FT194" s="56">
        <v>2</v>
      </c>
      <c r="FV194" s="471" t="s">
        <v>1671</v>
      </c>
      <c r="FY194" s="241">
        <v>431.3</v>
      </c>
      <c r="FZ194" s="56">
        <v>1</v>
      </c>
      <c r="GB194" s="471" t="s">
        <v>3623</v>
      </c>
      <c r="GE194" s="241">
        <v>451.29999999999995</v>
      </c>
      <c r="GF194" s="56">
        <v>0</v>
      </c>
      <c r="GH194" s="471" t="s">
        <v>3636</v>
      </c>
      <c r="GK194" s="241">
        <v>465.7</v>
      </c>
      <c r="GL194" s="56">
        <v>0</v>
      </c>
      <c r="GN194" s="471" t="s">
        <v>1668</v>
      </c>
      <c r="GQ194" s="241">
        <v>327.70000000000005</v>
      </c>
      <c r="GR194" s="56">
        <v>0</v>
      </c>
      <c r="GT194" s="471" t="s">
        <v>180</v>
      </c>
      <c r="GW194" s="241">
        <v>0</v>
      </c>
      <c r="GX194" s="56">
        <v>1</v>
      </c>
      <c r="GZ194" s="471" t="s">
        <v>2193</v>
      </c>
      <c r="HC194" s="241">
        <v>1591</v>
      </c>
      <c r="HD194" s="56">
        <v>0</v>
      </c>
      <c r="HF194" s="433" t="s">
        <v>2198</v>
      </c>
      <c r="HI194" s="241">
        <v>737.8</v>
      </c>
      <c r="HJ194" s="56">
        <v>1</v>
      </c>
    </row>
    <row r="195" spans="25:218" ht="15.75">
      <c r="AC195" s="484">
        <v>5</v>
      </c>
      <c r="AD195" s="484">
        <f>SUM(AD160:AD194)</f>
        <v>1678</v>
      </c>
      <c r="AE195" s="491">
        <f>SUM(AE160:AE194)</f>
        <v>432629.95000000007</v>
      </c>
      <c r="AH195" s="471"/>
      <c r="AK195" s="28"/>
      <c r="AL195" s="56"/>
      <c r="AN195" s="471"/>
      <c r="AQ195" s="28"/>
      <c r="AR195" s="56"/>
      <c r="AT195" s="471"/>
      <c r="AW195" s="241"/>
      <c r="AX195" s="56"/>
      <c r="AZ195" s="471"/>
      <c r="BC195" s="241"/>
      <c r="BD195" s="56"/>
      <c r="BF195" s="471"/>
      <c r="BI195" s="241"/>
      <c r="BJ195" s="56"/>
      <c r="BL195" s="471"/>
      <c r="BO195" s="241"/>
      <c r="BP195" s="56"/>
      <c r="BR195" s="471"/>
      <c r="BU195" s="241"/>
      <c r="BV195" s="56"/>
      <c r="BX195" s="471"/>
      <c r="CA195" s="241"/>
      <c r="CB195" s="56"/>
      <c r="CD195" s="471"/>
      <c r="CG195" s="241"/>
      <c r="CH195" s="56"/>
      <c r="CJ195" s="471"/>
      <c r="CM195" s="241"/>
      <c r="CN195" s="56"/>
      <c r="CP195" s="471"/>
      <c r="CS195" s="241"/>
      <c r="CT195" s="56"/>
      <c r="CV195" s="471"/>
      <c r="CY195" s="241"/>
      <c r="CZ195" s="56"/>
      <c r="DB195" s="471"/>
      <c r="DE195" s="241"/>
      <c r="DF195" s="56"/>
      <c r="DH195" s="471"/>
      <c r="DK195" s="241"/>
      <c r="DL195" s="56"/>
      <c r="DN195" s="471"/>
      <c r="DQ195" s="241"/>
      <c r="DR195" s="56"/>
      <c r="DT195" s="471"/>
      <c r="DW195" s="241"/>
      <c r="DX195" s="56"/>
      <c r="DZ195" s="471"/>
      <c r="EC195" s="241"/>
      <c r="ED195" s="56"/>
      <c r="EF195" s="471"/>
      <c r="EI195" s="241"/>
      <c r="EJ195" s="56"/>
      <c r="EL195" s="471"/>
      <c r="EO195" s="241"/>
      <c r="EP195" s="56"/>
      <c r="ER195" s="471"/>
      <c r="EU195" s="241"/>
      <c r="EV195" s="56"/>
      <c r="EX195" s="471"/>
      <c r="FA195" s="241"/>
      <c r="FB195" s="56"/>
      <c r="FD195" s="471"/>
      <c r="FG195" s="241"/>
      <c r="FH195" s="56"/>
      <c r="FJ195" s="471"/>
      <c r="FM195" s="241"/>
      <c r="FN195" s="56"/>
      <c r="FP195" s="471"/>
      <c r="FS195" s="241"/>
      <c r="FT195" s="56"/>
      <c r="FV195" s="471"/>
      <c r="FY195" s="241"/>
      <c r="FZ195" s="56"/>
      <c r="GB195" s="471"/>
      <c r="GE195" s="241"/>
      <c r="GF195" s="56"/>
      <c r="GH195" s="471"/>
      <c r="GK195" s="241"/>
      <c r="GL195" s="56"/>
      <c r="GN195" s="471"/>
      <c r="GQ195" s="241"/>
      <c r="GR195" s="56"/>
      <c r="GT195" s="471"/>
      <c r="GW195" s="241"/>
      <c r="GX195" s="56"/>
      <c r="GZ195" s="471"/>
      <c r="HC195" s="241"/>
      <c r="HD195" s="56"/>
      <c r="HF195" s="433"/>
      <c r="HI195" s="241"/>
      <c r="HJ195" s="56"/>
    </row>
    <row r="196" spans="25:218" ht="15.75">
      <c r="AH196" s="471" t="s">
        <v>700</v>
      </c>
      <c r="AK196" s="28">
        <v>104.6</v>
      </c>
      <c r="AL196" s="56">
        <v>3</v>
      </c>
      <c r="AN196" s="471" t="s">
        <v>2189</v>
      </c>
      <c r="AQ196" s="28">
        <v>166.4</v>
      </c>
      <c r="AR196" s="56">
        <v>3</v>
      </c>
      <c r="AT196" s="471" t="s">
        <v>3636</v>
      </c>
      <c r="AW196" s="241">
        <v>99</v>
      </c>
      <c r="AX196" s="56">
        <v>0</v>
      </c>
      <c r="AZ196" s="471" t="s">
        <v>2720</v>
      </c>
      <c r="BC196" s="241">
        <v>104.1</v>
      </c>
      <c r="BD196" s="56">
        <v>3</v>
      </c>
      <c r="BF196" s="471" t="s">
        <v>3623</v>
      </c>
      <c r="BI196" s="241">
        <v>444.09999999999997</v>
      </c>
      <c r="BJ196" s="56">
        <v>1</v>
      </c>
      <c r="BL196" s="471" t="s">
        <v>180</v>
      </c>
      <c r="BO196" s="241">
        <v>176.09999999999997</v>
      </c>
      <c r="BP196" s="56">
        <v>2</v>
      </c>
      <c r="BR196" s="471" t="s">
        <v>1346</v>
      </c>
      <c r="BU196" s="241">
        <v>94.899999999999991</v>
      </c>
      <c r="BV196" s="56">
        <v>3</v>
      </c>
      <c r="BX196" s="471" t="s">
        <v>3620</v>
      </c>
      <c r="CA196" s="241">
        <v>356.4</v>
      </c>
      <c r="CB196" s="56">
        <v>2</v>
      </c>
      <c r="CD196" s="471" t="s">
        <v>3636</v>
      </c>
      <c r="CG196" s="241">
        <v>147.39999999999998</v>
      </c>
      <c r="CH196" s="56">
        <v>1</v>
      </c>
      <c r="CJ196" s="471" t="s">
        <v>2720</v>
      </c>
      <c r="CM196" s="241">
        <v>342</v>
      </c>
      <c r="CN196" s="56">
        <v>0</v>
      </c>
      <c r="CP196" s="471" t="s">
        <v>2198</v>
      </c>
      <c r="CS196" s="241">
        <v>504.4</v>
      </c>
      <c r="CT196" s="56">
        <v>2</v>
      </c>
      <c r="CV196" s="471" t="s">
        <v>2720</v>
      </c>
      <c r="CY196" s="241">
        <v>715.9</v>
      </c>
      <c r="CZ196" s="56">
        <v>3</v>
      </c>
      <c r="DB196" s="471" t="s">
        <v>11</v>
      </c>
      <c r="DE196" s="241">
        <v>0</v>
      </c>
      <c r="DF196" s="56">
        <v>0</v>
      </c>
      <c r="DH196" s="471" t="s">
        <v>2211</v>
      </c>
      <c r="DK196" s="241">
        <v>0</v>
      </c>
      <c r="DL196" s="56">
        <v>0</v>
      </c>
      <c r="DN196" s="471" t="s">
        <v>1351</v>
      </c>
      <c r="DQ196" s="241">
        <v>559.9</v>
      </c>
      <c r="DR196" s="56">
        <v>3</v>
      </c>
      <c r="DT196" s="471" t="s">
        <v>2197</v>
      </c>
      <c r="DW196" s="241">
        <v>582.89999999999986</v>
      </c>
      <c r="DX196" s="56">
        <v>1</v>
      </c>
      <c r="DZ196" s="471" t="s">
        <v>2716</v>
      </c>
      <c r="EC196" s="241">
        <v>93.500000000000014</v>
      </c>
      <c r="ED196" s="56">
        <v>2</v>
      </c>
      <c r="EF196" s="471" t="s">
        <v>2720</v>
      </c>
      <c r="EI196" s="241">
        <v>205.2</v>
      </c>
      <c r="EJ196" s="56">
        <v>3</v>
      </c>
      <c r="EL196" s="471" t="s">
        <v>1346</v>
      </c>
      <c r="EO196" s="241">
        <v>305.3</v>
      </c>
      <c r="EP196" s="56">
        <v>2</v>
      </c>
      <c r="ER196" s="471" t="s">
        <v>2701</v>
      </c>
      <c r="EU196" s="241">
        <v>298.5</v>
      </c>
      <c r="EV196" s="56">
        <v>1</v>
      </c>
      <c r="EX196" s="471" t="s">
        <v>704</v>
      </c>
      <c r="FA196" s="241">
        <v>509.7</v>
      </c>
      <c r="FB196" s="56">
        <v>2</v>
      </c>
      <c r="FD196" s="471" t="s">
        <v>687</v>
      </c>
      <c r="FG196" s="241">
        <v>212.60000000000002</v>
      </c>
      <c r="FH196" s="56">
        <v>3</v>
      </c>
      <c r="FJ196" s="471" t="s">
        <v>2193</v>
      </c>
      <c r="FM196" s="241">
        <v>523.5</v>
      </c>
      <c r="FN196" s="56">
        <v>3</v>
      </c>
      <c r="FP196" s="471" t="s">
        <v>3622</v>
      </c>
      <c r="FS196" s="241">
        <v>108.8</v>
      </c>
      <c r="FT196" s="56">
        <v>0</v>
      </c>
      <c r="FV196" s="471" t="s">
        <v>2716</v>
      </c>
      <c r="FY196" s="241">
        <v>500</v>
      </c>
      <c r="FZ196" s="56">
        <v>3</v>
      </c>
      <c r="GB196" s="471" t="s">
        <v>1690</v>
      </c>
      <c r="GE196" s="241">
        <v>224.1</v>
      </c>
      <c r="GF196" s="56">
        <v>0</v>
      </c>
      <c r="GH196" s="471" t="s">
        <v>2205</v>
      </c>
      <c r="GK196" s="241">
        <v>462.05</v>
      </c>
      <c r="GL196" s="56">
        <v>1</v>
      </c>
      <c r="GN196" s="471" t="s">
        <v>1671</v>
      </c>
      <c r="GQ196" s="241">
        <v>671.69999999999993</v>
      </c>
      <c r="GR196" s="56">
        <v>3</v>
      </c>
      <c r="GT196" s="471" t="s">
        <v>1351</v>
      </c>
      <c r="GW196" s="241">
        <v>1.2</v>
      </c>
      <c r="GX196" s="56">
        <v>0</v>
      </c>
      <c r="GZ196" s="471" t="s">
        <v>180</v>
      </c>
      <c r="HC196" s="241">
        <v>2902.9</v>
      </c>
      <c r="HD196" s="56">
        <v>3</v>
      </c>
      <c r="HF196" s="433" t="s">
        <v>2205</v>
      </c>
      <c r="HI196" s="241">
        <v>881.1</v>
      </c>
      <c r="HJ196" s="56">
        <v>2</v>
      </c>
    </row>
    <row r="197" spans="25:218" ht="15.75">
      <c r="AH197" s="471" t="s">
        <v>2189</v>
      </c>
      <c r="AK197" s="28">
        <v>31.900000000000002</v>
      </c>
      <c r="AL197" s="56">
        <v>0</v>
      </c>
      <c r="AN197" s="471" t="s">
        <v>1346</v>
      </c>
      <c r="AQ197" s="28">
        <v>21.799999999999997</v>
      </c>
      <c r="AR197" s="56">
        <v>0</v>
      </c>
      <c r="AT197" s="471" t="s">
        <v>2211</v>
      </c>
      <c r="AW197" s="241">
        <v>150.5</v>
      </c>
      <c r="AX197" s="56">
        <v>3</v>
      </c>
      <c r="AZ197" s="471" t="s">
        <v>3636</v>
      </c>
      <c r="BC197" s="241">
        <v>80.2</v>
      </c>
      <c r="BD197" s="56">
        <v>0</v>
      </c>
      <c r="BF197" s="471" t="s">
        <v>1351</v>
      </c>
      <c r="BI197" s="241">
        <v>550.20000000000005</v>
      </c>
      <c r="BJ197" s="56">
        <v>2</v>
      </c>
      <c r="BL197" s="471" t="s">
        <v>1690</v>
      </c>
      <c r="BO197" s="241">
        <v>151.89999999999998</v>
      </c>
      <c r="BP197" s="56">
        <v>1</v>
      </c>
      <c r="BR197" s="471" t="s">
        <v>1668</v>
      </c>
      <c r="BU197" s="241">
        <v>67.199999999999989</v>
      </c>
      <c r="BV197" s="56">
        <v>0</v>
      </c>
      <c r="BX197" s="471" t="s">
        <v>2725</v>
      </c>
      <c r="CA197" s="241">
        <v>332</v>
      </c>
      <c r="CB197" s="56">
        <v>1</v>
      </c>
      <c r="CD197" s="471" t="s">
        <v>2701</v>
      </c>
      <c r="CG197" s="241">
        <v>153.6</v>
      </c>
      <c r="CH197" s="56">
        <v>2</v>
      </c>
      <c r="CJ197" s="471" t="s">
        <v>1346</v>
      </c>
      <c r="CM197" s="241">
        <v>472.3</v>
      </c>
      <c r="CN197" s="56">
        <v>3</v>
      </c>
      <c r="CP197" s="471" t="s">
        <v>2717</v>
      </c>
      <c r="CS197" s="241">
        <v>497.6</v>
      </c>
      <c r="CT197" s="56">
        <v>1</v>
      </c>
      <c r="CV197" s="471" t="s">
        <v>2213</v>
      </c>
      <c r="CY197" s="241">
        <v>462.80000000000007</v>
      </c>
      <c r="CZ197" s="56">
        <v>0</v>
      </c>
      <c r="DB197" s="471" t="s">
        <v>1668</v>
      </c>
      <c r="DE197" s="241">
        <v>33</v>
      </c>
      <c r="DF197" s="56">
        <v>3</v>
      </c>
      <c r="DH197" s="471" t="s">
        <v>1351</v>
      </c>
      <c r="DK197" s="241">
        <v>21</v>
      </c>
      <c r="DL197" s="56">
        <v>3</v>
      </c>
      <c r="DN197" s="471" t="s">
        <v>2720</v>
      </c>
      <c r="DQ197" s="241">
        <v>434.40000000000003</v>
      </c>
      <c r="DR197" s="56">
        <v>0</v>
      </c>
      <c r="DT197" s="471" t="s">
        <v>2189</v>
      </c>
      <c r="DW197" s="241">
        <v>603.6</v>
      </c>
      <c r="DX197" s="56">
        <v>2</v>
      </c>
      <c r="DZ197" s="471" t="s">
        <v>3622</v>
      </c>
      <c r="EC197" s="241">
        <v>92</v>
      </c>
      <c r="ED197" s="56">
        <v>1</v>
      </c>
      <c r="EF197" s="471" t="s">
        <v>1668</v>
      </c>
      <c r="EI197" s="241">
        <v>52</v>
      </c>
      <c r="EJ197" s="56">
        <v>0</v>
      </c>
      <c r="EL197" s="471" t="s">
        <v>3622</v>
      </c>
      <c r="EO197" s="241">
        <v>267.5</v>
      </c>
      <c r="EP197" s="56">
        <v>1</v>
      </c>
      <c r="ER197" s="471" t="s">
        <v>1351</v>
      </c>
      <c r="EU197" s="241">
        <v>311.40000000000003</v>
      </c>
      <c r="EV197" s="56">
        <v>2</v>
      </c>
      <c r="EX197" s="471" t="s">
        <v>1671</v>
      </c>
      <c r="FA197" s="241">
        <v>411.60000000000008</v>
      </c>
      <c r="FB197" s="56">
        <v>1</v>
      </c>
      <c r="FD197" s="471" t="s">
        <v>1668</v>
      </c>
      <c r="FG197" s="241">
        <v>152.4</v>
      </c>
      <c r="FH197" s="56">
        <v>0</v>
      </c>
      <c r="FJ197" s="471" t="s">
        <v>3622</v>
      </c>
      <c r="FM197" s="241">
        <v>376.6</v>
      </c>
      <c r="FN197" s="56">
        <v>0</v>
      </c>
      <c r="FP197" s="471" t="s">
        <v>1351</v>
      </c>
      <c r="FS197" s="241">
        <v>160.69999999999999</v>
      </c>
      <c r="FT197" s="56">
        <v>3</v>
      </c>
      <c r="FV197" s="471" t="s">
        <v>2318</v>
      </c>
      <c r="FY197" s="241">
        <v>387.6</v>
      </c>
      <c r="FZ197" s="56">
        <v>0</v>
      </c>
      <c r="GB197" s="471" t="s">
        <v>1668</v>
      </c>
      <c r="GE197" s="241">
        <v>455.20000000000005</v>
      </c>
      <c r="GF197" s="56">
        <v>3</v>
      </c>
      <c r="GH197" s="471" t="s">
        <v>687</v>
      </c>
      <c r="GK197" s="241">
        <v>572.75</v>
      </c>
      <c r="GL197" s="56">
        <v>2</v>
      </c>
      <c r="GN197" s="471" t="s">
        <v>2189</v>
      </c>
      <c r="GQ197" s="241">
        <v>61.2</v>
      </c>
      <c r="GR197" s="56">
        <v>0</v>
      </c>
      <c r="GT197" s="471" t="s">
        <v>3620</v>
      </c>
      <c r="GW197" s="241">
        <v>12.100000000000001</v>
      </c>
      <c r="GX197" s="56">
        <v>3</v>
      </c>
      <c r="GZ197" s="471" t="s">
        <v>2211</v>
      </c>
      <c r="HC197" s="241">
        <v>1915.5</v>
      </c>
      <c r="HD197" s="56">
        <v>0</v>
      </c>
      <c r="HF197" s="433" t="s">
        <v>1690</v>
      </c>
      <c r="HI197" s="241">
        <v>839.2</v>
      </c>
      <c r="HJ197" s="56">
        <v>1</v>
      </c>
    </row>
    <row r="198" spans="25:218" ht="15.75">
      <c r="AH198" s="471"/>
      <c r="AK198" s="28"/>
      <c r="AL198" s="56"/>
      <c r="AN198" s="471"/>
      <c r="AQ198" s="28"/>
      <c r="AR198" s="56"/>
      <c r="AT198" s="471"/>
      <c r="AW198" s="241"/>
      <c r="AX198" s="56"/>
      <c r="AZ198" s="471"/>
      <c r="BC198" s="241"/>
      <c r="BD198" s="56"/>
      <c r="BF198" s="471"/>
      <c r="BI198" s="241"/>
      <c r="BJ198" s="56"/>
      <c r="BL198" s="471"/>
      <c r="BO198" s="241"/>
      <c r="BP198" s="56"/>
      <c r="BR198" s="471"/>
      <c r="BU198" s="241"/>
      <c r="BV198" s="56"/>
      <c r="BX198" s="471"/>
      <c r="CA198" s="241"/>
      <c r="CB198" s="56"/>
      <c r="CD198" s="471"/>
      <c r="CG198" s="241"/>
      <c r="CH198" s="56"/>
      <c r="CJ198" s="471"/>
      <c r="CM198" s="241"/>
      <c r="CN198" s="56"/>
      <c r="CP198" s="471"/>
      <c r="CS198" s="241"/>
      <c r="CT198" s="56"/>
      <c r="CV198" s="471"/>
      <c r="CY198" s="241"/>
      <c r="CZ198" s="56"/>
      <c r="DB198" s="471"/>
      <c r="DE198" s="241"/>
      <c r="DF198" s="56"/>
      <c r="DH198" s="471"/>
      <c r="DK198" s="241"/>
      <c r="DL198" s="56"/>
      <c r="DN198" s="471"/>
      <c r="DQ198" s="241"/>
      <c r="DR198" s="56"/>
      <c r="DT198" s="471"/>
      <c r="DW198" s="241"/>
      <c r="DX198" s="56"/>
      <c r="DZ198" s="471"/>
      <c r="EC198" s="241"/>
      <c r="ED198" s="56"/>
      <c r="EF198" s="471"/>
      <c r="EI198" s="241"/>
      <c r="EJ198" s="56"/>
      <c r="EL198" s="471"/>
      <c r="EO198" s="241"/>
      <c r="EP198" s="56"/>
      <c r="ER198" s="471"/>
      <c r="EU198" s="241"/>
      <c r="EV198" s="56"/>
      <c r="EX198" s="471"/>
      <c r="FA198" s="241"/>
      <c r="FB198" s="56"/>
      <c r="FD198" s="471"/>
      <c r="FG198" s="241"/>
      <c r="FH198" s="56"/>
      <c r="FJ198" s="471"/>
      <c r="FM198" s="241"/>
      <c r="FN198" s="56"/>
      <c r="FP198" s="471"/>
      <c r="FS198" s="241"/>
      <c r="FT198" s="56"/>
      <c r="FV198" s="471"/>
      <c r="FY198" s="241"/>
      <c r="FZ198" s="56"/>
      <c r="GB198" s="471"/>
      <c r="GE198" s="241"/>
      <c r="GF198" s="56"/>
      <c r="GH198" s="471"/>
      <c r="GK198" s="241"/>
      <c r="GL198" s="56"/>
      <c r="GN198" s="471"/>
      <c r="GQ198" s="241"/>
      <c r="GR198" s="56"/>
      <c r="GT198" s="471"/>
      <c r="GW198" s="241"/>
      <c r="GX198" s="56"/>
      <c r="GZ198" s="471"/>
      <c r="HC198" s="241"/>
      <c r="HD198" s="56"/>
      <c r="HF198" s="433"/>
      <c r="HI198" s="241"/>
      <c r="HJ198" s="56"/>
    </row>
    <row r="199" spans="25:218" ht="15.75">
      <c r="AH199" s="471" t="s">
        <v>2205</v>
      </c>
      <c r="AK199" s="28">
        <v>268.89999999999998</v>
      </c>
      <c r="AL199" s="56">
        <v>0</v>
      </c>
      <c r="AN199" s="471" t="s">
        <v>2704</v>
      </c>
      <c r="AQ199" s="28">
        <v>321.60000000000002</v>
      </c>
      <c r="AR199" s="56">
        <v>2</v>
      </c>
      <c r="AT199" s="471" t="s">
        <v>2210</v>
      </c>
      <c r="AW199" s="241">
        <v>97.5</v>
      </c>
      <c r="AX199" s="56">
        <v>2</v>
      </c>
      <c r="AZ199" s="471" t="s">
        <v>2193</v>
      </c>
      <c r="BC199" s="241">
        <v>7</v>
      </c>
      <c r="BD199" s="56">
        <v>0</v>
      </c>
      <c r="BF199" s="471" t="s">
        <v>687</v>
      </c>
      <c r="BI199" s="241">
        <v>508.09999999999997</v>
      </c>
      <c r="BJ199" s="56">
        <v>0</v>
      </c>
      <c r="BL199" s="471" t="s">
        <v>2198</v>
      </c>
      <c r="BO199" s="241">
        <v>267.09999999999997</v>
      </c>
      <c r="BP199" s="56">
        <v>3</v>
      </c>
      <c r="BR199" s="471" t="s">
        <v>3636</v>
      </c>
      <c r="BU199" s="241">
        <v>64.7</v>
      </c>
      <c r="BV199" s="56">
        <v>2</v>
      </c>
      <c r="BX199" s="471" t="s">
        <v>2704</v>
      </c>
      <c r="CA199" s="241">
        <v>215.5</v>
      </c>
      <c r="CB199" s="56">
        <v>3</v>
      </c>
      <c r="CD199" s="471" t="s">
        <v>2318</v>
      </c>
      <c r="CG199" s="241">
        <v>117.4</v>
      </c>
      <c r="CH199" s="56">
        <v>3</v>
      </c>
      <c r="CJ199" s="471" t="s">
        <v>2725</v>
      </c>
      <c r="CM199" s="241">
        <v>277.39999999999998</v>
      </c>
      <c r="CN199" s="56">
        <v>0</v>
      </c>
      <c r="CP199" s="471" t="s">
        <v>3636</v>
      </c>
      <c r="CS199" s="241">
        <v>495.7</v>
      </c>
      <c r="CT199" s="56">
        <v>1</v>
      </c>
      <c r="CV199" s="471" t="s">
        <v>2701</v>
      </c>
      <c r="CY199" s="241">
        <v>553.4</v>
      </c>
      <c r="CZ199" s="56">
        <v>0</v>
      </c>
      <c r="DB199" s="471" t="s">
        <v>2213</v>
      </c>
      <c r="DE199" s="241">
        <v>26</v>
      </c>
      <c r="DF199" s="56">
        <v>3</v>
      </c>
      <c r="DH199" s="471" t="s">
        <v>180</v>
      </c>
      <c r="DK199" s="241">
        <v>0</v>
      </c>
      <c r="DL199" s="56">
        <v>0</v>
      </c>
      <c r="DN199" s="471" t="s">
        <v>1671</v>
      </c>
      <c r="DQ199" s="241">
        <v>474.55</v>
      </c>
      <c r="DR199" s="56">
        <v>2</v>
      </c>
      <c r="DT199" s="471" t="s">
        <v>3626</v>
      </c>
      <c r="DW199" s="241">
        <v>517</v>
      </c>
      <c r="DX199" s="56">
        <v>0</v>
      </c>
      <c r="DZ199" s="471" t="s">
        <v>704</v>
      </c>
      <c r="EC199" s="241">
        <v>130</v>
      </c>
      <c r="ED199" s="56">
        <v>3</v>
      </c>
      <c r="EF199" s="471" t="s">
        <v>3622</v>
      </c>
      <c r="EI199" s="241">
        <v>153.6</v>
      </c>
      <c r="EJ199" s="56">
        <v>0</v>
      </c>
      <c r="EL199" s="471" t="s">
        <v>2704</v>
      </c>
      <c r="EO199" s="241">
        <v>276.60000000000002</v>
      </c>
      <c r="EP199" s="56">
        <v>2</v>
      </c>
      <c r="ER199" s="471" t="s">
        <v>2725</v>
      </c>
      <c r="EU199" s="241">
        <v>266.5</v>
      </c>
      <c r="EV199" s="56">
        <v>2</v>
      </c>
      <c r="EX199" s="471" t="s">
        <v>1351</v>
      </c>
      <c r="FA199" s="241">
        <v>635.5</v>
      </c>
      <c r="FB199" s="56">
        <v>2</v>
      </c>
      <c r="FD199" s="471" t="s">
        <v>2701</v>
      </c>
      <c r="FG199" s="241">
        <v>536.6</v>
      </c>
      <c r="FH199" s="56">
        <v>2</v>
      </c>
      <c r="FJ199" s="471" t="s">
        <v>2189</v>
      </c>
      <c r="FM199" s="241">
        <v>122.7</v>
      </c>
      <c r="FN199" s="56">
        <v>0</v>
      </c>
      <c r="FP199" s="471" t="s">
        <v>2717</v>
      </c>
      <c r="FS199" s="241">
        <v>119.5</v>
      </c>
      <c r="FT199" s="56">
        <v>1</v>
      </c>
      <c r="FV199" s="471" t="s">
        <v>1351</v>
      </c>
      <c r="FY199" s="241">
        <v>460.1</v>
      </c>
      <c r="FZ199" s="56">
        <v>1</v>
      </c>
      <c r="GB199" s="471" t="s">
        <v>704</v>
      </c>
      <c r="GE199" s="241">
        <v>601.20000000000005</v>
      </c>
      <c r="GF199" s="56">
        <v>2</v>
      </c>
      <c r="GH199" s="471" t="s">
        <v>2213</v>
      </c>
      <c r="GK199" s="241">
        <v>544.69999999999993</v>
      </c>
      <c r="GL199" s="56">
        <v>2</v>
      </c>
      <c r="GN199" s="471" t="s">
        <v>33</v>
      </c>
      <c r="GQ199" s="241">
        <v>436.4</v>
      </c>
      <c r="GR199" s="56">
        <v>3</v>
      </c>
      <c r="GT199" s="471" t="s">
        <v>1664</v>
      </c>
      <c r="GW199" s="241">
        <v>1.4</v>
      </c>
      <c r="GX199" s="56">
        <v>3</v>
      </c>
      <c r="GZ199" s="471" t="s">
        <v>2717</v>
      </c>
      <c r="HC199" s="241">
        <v>1944.9</v>
      </c>
      <c r="HD199" s="56">
        <v>2</v>
      </c>
      <c r="HF199" s="433" t="s">
        <v>1668</v>
      </c>
      <c r="HI199" s="241">
        <v>837.99999999999989</v>
      </c>
      <c r="HJ199" s="56">
        <v>1</v>
      </c>
    </row>
    <row r="200" spans="25:218" ht="15.75">
      <c r="AH200" s="471" t="s">
        <v>2198</v>
      </c>
      <c r="AK200" s="28">
        <v>388.59999999999991</v>
      </c>
      <c r="AL200" s="56">
        <v>3</v>
      </c>
      <c r="AN200" s="471" t="s">
        <v>3636</v>
      </c>
      <c r="AQ200" s="28">
        <v>311.20000000000005</v>
      </c>
      <c r="AR200" s="56">
        <v>1</v>
      </c>
      <c r="AT200" s="471" t="s">
        <v>3620</v>
      </c>
      <c r="AW200" s="241">
        <v>81.5</v>
      </c>
      <c r="AX200" s="56">
        <v>1</v>
      </c>
      <c r="AZ200" s="471" t="s">
        <v>3623</v>
      </c>
      <c r="BC200" s="241">
        <v>61</v>
      </c>
      <c r="BD200" s="56">
        <v>3</v>
      </c>
      <c r="BF200" s="471" t="s">
        <v>3626</v>
      </c>
      <c r="BI200" s="241">
        <v>639.54999999999995</v>
      </c>
      <c r="BJ200" s="56">
        <v>3</v>
      </c>
      <c r="BL200" s="471" t="s">
        <v>675</v>
      </c>
      <c r="BO200" s="241">
        <v>134.5</v>
      </c>
      <c r="BP200" s="56">
        <v>0</v>
      </c>
      <c r="BR200" s="471" t="s">
        <v>2197</v>
      </c>
      <c r="BU200" s="241">
        <v>63.800000000000011</v>
      </c>
      <c r="BV200" s="56">
        <v>1</v>
      </c>
      <c r="BX200" s="471" t="s">
        <v>1346</v>
      </c>
      <c r="CA200" s="241">
        <v>57.2</v>
      </c>
      <c r="CB200" s="56">
        <v>0</v>
      </c>
      <c r="CD200" s="471" t="s">
        <v>687</v>
      </c>
      <c r="CG200" s="241">
        <v>44</v>
      </c>
      <c r="CH200" s="56">
        <v>0</v>
      </c>
      <c r="CJ200" s="471" t="s">
        <v>3636</v>
      </c>
      <c r="CM200" s="241">
        <v>384.2</v>
      </c>
      <c r="CN200" s="56">
        <v>3</v>
      </c>
      <c r="CP200" s="471" t="s">
        <v>675</v>
      </c>
      <c r="CS200" s="241">
        <v>553.70000000000005</v>
      </c>
      <c r="CT200" s="56">
        <v>2</v>
      </c>
      <c r="CV200" s="471" t="s">
        <v>33</v>
      </c>
      <c r="CY200" s="241">
        <v>874.09999999999991</v>
      </c>
      <c r="CZ200" s="56">
        <v>3</v>
      </c>
      <c r="DB200" s="471" t="s">
        <v>2210</v>
      </c>
      <c r="DE200" s="241">
        <v>12.100000000000001</v>
      </c>
      <c r="DF200" s="56">
        <v>0</v>
      </c>
      <c r="DH200" s="471" t="s">
        <v>3636</v>
      </c>
      <c r="DK200" s="241">
        <v>56</v>
      </c>
      <c r="DL200" s="56">
        <v>3</v>
      </c>
      <c r="DN200" s="471" t="s">
        <v>2717</v>
      </c>
      <c r="DQ200" s="241">
        <v>398.95000000000005</v>
      </c>
      <c r="DR200" s="56">
        <v>1</v>
      </c>
      <c r="DT200" s="471" t="s">
        <v>1671</v>
      </c>
      <c r="DW200" s="241">
        <v>752.69999999999993</v>
      </c>
      <c r="DX200" s="56">
        <v>3</v>
      </c>
      <c r="DZ200" s="471" t="s">
        <v>2198</v>
      </c>
      <c r="EC200" s="241">
        <v>0</v>
      </c>
      <c r="ED200" s="56">
        <v>0</v>
      </c>
      <c r="EF200" s="471" t="s">
        <v>700</v>
      </c>
      <c r="EI200" s="241">
        <v>419.8</v>
      </c>
      <c r="EJ200" s="56">
        <v>3</v>
      </c>
      <c r="EL200" s="471" t="s">
        <v>2720</v>
      </c>
      <c r="EO200" s="241">
        <v>255</v>
      </c>
      <c r="EP200" s="56">
        <v>1</v>
      </c>
      <c r="ER200" s="471" t="s">
        <v>2193</v>
      </c>
      <c r="EU200" s="241">
        <v>258.29999999999995</v>
      </c>
      <c r="EV200" s="56">
        <v>1</v>
      </c>
      <c r="EX200" s="471" t="s">
        <v>2725</v>
      </c>
      <c r="FA200" s="241">
        <v>587.09999999999991</v>
      </c>
      <c r="FB200" s="56">
        <v>1</v>
      </c>
      <c r="FD200" s="471" t="s">
        <v>1664</v>
      </c>
      <c r="FG200" s="241">
        <v>499.59999999999997</v>
      </c>
      <c r="FH200" s="56">
        <v>1</v>
      </c>
      <c r="FJ200" s="471" t="s">
        <v>180</v>
      </c>
      <c r="FM200" s="241">
        <v>554.79999999999995</v>
      </c>
      <c r="FN200" s="56">
        <v>3</v>
      </c>
      <c r="FP200" s="471" t="s">
        <v>2213</v>
      </c>
      <c r="FS200" s="241">
        <v>120.3</v>
      </c>
      <c r="FT200" s="56">
        <v>2</v>
      </c>
      <c r="FV200" s="471" t="s">
        <v>180</v>
      </c>
      <c r="FY200" s="241">
        <v>529.6</v>
      </c>
      <c r="FZ200" s="56">
        <v>2</v>
      </c>
      <c r="GB200" s="471" t="s">
        <v>2716</v>
      </c>
      <c r="GE200" s="241">
        <v>598.59999999999991</v>
      </c>
      <c r="GF200" s="56">
        <v>1</v>
      </c>
      <c r="GH200" s="471" t="s">
        <v>1671</v>
      </c>
      <c r="GK200" s="241">
        <v>452.20000000000005</v>
      </c>
      <c r="GL200" s="56">
        <v>1</v>
      </c>
      <c r="GN200" s="471" t="s">
        <v>700</v>
      </c>
      <c r="GQ200" s="241">
        <v>164.70000000000002</v>
      </c>
      <c r="GR200" s="56">
        <v>0</v>
      </c>
      <c r="GT200" s="471" t="s">
        <v>2717</v>
      </c>
      <c r="GW200" s="241">
        <v>0</v>
      </c>
      <c r="GX200" s="56">
        <v>0</v>
      </c>
      <c r="GZ200" s="471" t="s">
        <v>1668</v>
      </c>
      <c r="HC200" s="241">
        <v>1723.3999999999999</v>
      </c>
      <c r="HD200" s="56">
        <v>1</v>
      </c>
      <c r="HF200" s="433" t="s">
        <v>3626</v>
      </c>
      <c r="HI200" s="241">
        <v>861.45</v>
      </c>
      <c r="HJ200" s="56">
        <v>2</v>
      </c>
    </row>
    <row r="201" spans="25:218" ht="15.75">
      <c r="AH201" s="471"/>
      <c r="AK201" s="28"/>
      <c r="AL201" s="56"/>
      <c r="AN201" s="471"/>
      <c r="AQ201" s="28"/>
      <c r="AR201" s="56"/>
      <c r="AT201" s="471"/>
      <c r="AW201" s="241"/>
      <c r="AX201" s="56"/>
      <c r="AZ201" s="471"/>
      <c r="BC201" s="241"/>
      <c r="BD201" s="56"/>
      <c r="BF201" s="471"/>
      <c r="BI201" s="241"/>
      <c r="BJ201" s="56"/>
      <c r="BL201" s="471"/>
      <c r="BO201" s="241"/>
      <c r="BP201" s="56"/>
      <c r="BR201" s="471"/>
      <c r="BU201" s="241"/>
      <c r="BV201" s="56"/>
      <c r="BX201" s="471"/>
      <c r="CA201" s="241"/>
      <c r="CB201" s="56"/>
      <c r="CD201" s="471"/>
      <c r="CG201" s="241"/>
      <c r="CH201" s="56"/>
      <c r="CJ201" s="471"/>
      <c r="CM201" s="241"/>
      <c r="CN201" s="56"/>
      <c r="CP201" s="471"/>
      <c r="CS201" s="241"/>
      <c r="CT201" s="56"/>
      <c r="CV201" s="471"/>
      <c r="CY201" s="241"/>
      <c r="CZ201" s="56"/>
      <c r="DB201" s="471"/>
      <c r="DE201" s="241"/>
      <c r="DF201" s="56"/>
      <c r="DH201" s="471"/>
      <c r="DK201" s="241"/>
      <c r="DL201" s="56"/>
      <c r="DN201" s="471"/>
      <c r="DQ201" s="241"/>
      <c r="DR201" s="56"/>
      <c r="DT201" s="471"/>
      <c r="DW201" s="241"/>
      <c r="DX201" s="56"/>
      <c r="DZ201" s="471"/>
      <c r="EC201" s="241"/>
      <c r="ED201" s="56"/>
      <c r="EF201" s="471"/>
      <c r="EI201" s="241"/>
      <c r="EJ201" s="56"/>
      <c r="EL201" s="471"/>
      <c r="EO201" s="241"/>
      <c r="EP201" s="56"/>
      <c r="ER201" s="471"/>
      <c r="EU201" s="241"/>
      <c r="EV201" s="56"/>
      <c r="EX201" s="471"/>
      <c r="FA201" s="241"/>
      <c r="FB201" s="56"/>
      <c r="FD201" s="471"/>
      <c r="FG201" s="241"/>
      <c r="FH201" s="56"/>
      <c r="FJ201" s="471"/>
      <c r="FM201" s="241"/>
      <c r="FN201" s="56"/>
      <c r="FP201" s="471"/>
      <c r="FS201" s="241"/>
      <c r="FT201" s="56"/>
      <c r="FV201" s="471"/>
      <c r="FY201" s="241"/>
      <c r="FZ201" s="56"/>
      <c r="GB201" s="471"/>
      <c r="GE201" s="241"/>
      <c r="GF201" s="56"/>
      <c r="GH201" s="471"/>
      <c r="GK201" s="241"/>
      <c r="GL201" s="56"/>
      <c r="GN201" s="471"/>
      <c r="GQ201" s="241"/>
      <c r="GR201" s="56"/>
      <c r="GT201" s="471"/>
      <c r="GW201" s="241"/>
      <c r="GX201" s="56"/>
      <c r="GZ201" s="471"/>
      <c r="HC201" s="241"/>
      <c r="HD201" s="56"/>
      <c r="HF201" s="433"/>
      <c r="HI201" s="241"/>
      <c r="HJ201" s="56"/>
    </row>
    <row r="202" spans="25:218" ht="15.75">
      <c r="AH202" s="471" t="s">
        <v>1671</v>
      </c>
      <c r="AK202" s="28">
        <v>556.29999999999995</v>
      </c>
      <c r="AL202" s="56">
        <v>3</v>
      </c>
      <c r="AN202" s="471" t="s">
        <v>11</v>
      </c>
      <c r="AQ202" s="28">
        <v>224.39999999999998</v>
      </c>
      <c r="AR202" s="56">
        <v>3</v>
      </c>
      <c r="AT202" s="471" t="s">
        <v>2318</v>
      </c>
      <c r="AW202" s="241">
        <v>161.60000000000002</v>
      </c>
      <c r="AX202" s="56">
        <v>3</v>
      </c>
      <c r="AZ202" s="471" t="s">
        <v>2704</v>
      </c>
      <c r="BC202" s="241">
        <v>39</v>
      </c>
      <c r="BD202" s="56">
        <v>0</v>
      </c>
      <c r="BF202" s="471" t="s">
        <v>2701</v>
      </c>
      <c r="BI202" s="241">
        <v>696.45</v>
      </c>
      <c r="BJ202" s="56">
        <v>2</v>
      </c>
      <c r="BL202" s="471" t="s">
        <v>2704</v>
      </c>
      <c r="BO202" s="241">
        <v>200.7</v>
      </c>
      <c r="BP202" s="56">
        <v>1</v>
      </c>
      <c r="BR202" s="471" t="s">
        <v>1690</v>
      </c>
      <c r="BU202" s="241">
        <v>74.2</v>
      </c>
      <c r="BV202" s="56">
        <v>3</v>
      </c>
      <c r="BX202" s="471" t="s">
        <v>2720</v>
      </c>
      <c r="CA202" s="241">
        <v>213</v>
      </c>
      <c r="CB202" s="56">
        <v>3</v>
      </c>
      <c r="CD202" s="471" t="s">
        <v>1690</v>
      </c>
      <c r="CG202" s="241">
        <v>56</v>
      </c>
      <c r="CH202" s="56">
        <v>0</v>
      </c>
      <c r="CJ202" s="471" t="s">
        <v>3626</v>
      </c>
      <c r="CM202" s="241">
        <v>273.8</v>
      </c>
      <c r="CN202" s="56">
        <v>0</v>
      </c>
      <c r="CP202" s="471" t="s">
        <v>2213</v>
      </c>
      <c r="CS202" s="241">
        <v>493.3</v>
      </c>
      <c r="CT202" s="56">
        <v>3</v>
      </c>
      <c r="CV202" s="471" t="s">
        <v>2725</v>
      </c>
      <c r="CY202" s="241">
        <v>237.99999999999997</v>
      </c>
      <c r="CZ202" s="56">
        <v>0</v>
      </c>
      <c r="DB202" s="471" t="s">
        <v>3636</v>
      </c>
      <c r="DE202" s="241">
        <v>47</v>
      </c>
      <c r="DF202" s="56">
        <v>3</v>
      </c>
      <c r="DH202" s="471" t="s">
        <v>3622</v>
      </c>
      <c r="DK202" s="241">
        <v>0</v>
      </c>
      <c r="DL202" s="56">
        <v>1</v>
      </c>
      <c r="DN202" s="471" t="s">
        <v>11</v>
      </c>
      <c r="DQ202" s="241">
        <v>205.8</v>
      </c>
      <c r="DR202" s="56">
        <v>0</v>
      </c>
      <c r="DT202" s="471" t="s">
        <v>2205</v>
      </c>
      <c r="DW202" s="241">
        <v>88.399999999999977</v>
      </c>
      <c r="DX202" s="56">
        <v>0</v>
      </c>
      <c r="DZ202" s="471" t="s">
        <v>3636</v>
      </c>
      <c r="EC202" s="241">
        <v>59.8</v>
      </c>
      <c r="ED202" s="56">
        <v>0</v>
      </c>
      <c r="EF202" s="471" t="s">
        <v>2197</v>
      </c>
      <c r="EI202" s="241">
        <v>315.59999999999997</v>
      </c>
      <c r="EJ202" s="56">
        <v>0</v>
      </c>
      <c r="EL202" s="471" t="s">
        <v>2318</v>
      </c>
      <c r="EO202" s="241">
        <v>321.5</v>
      </c>
      <c r="EP202" s="56">
        <v>3</v>
      </c>
      <c r="ER202" s="471" t="s">
        <v>1671</v>
      </c>
      <c r="EU202" s="241">
        <v>341.5</v>
      </c>
      <c r="EV202" s="56">
        <v>0</v>
      </c>
      <c r="EX202" s="471" t="s">
        <v>1664</v>
      </c>
      <c r="FA202" s="241">
        <v>406.3</v>
      </c>
      <c r="FB202" s="56">
        <v>1</v>
      </c>
      <c r="FD202" s="471" t="s">
        <v>3620</v>
      </c>
      <c r="FG202" s="241">
        <v>554</v>
      </c>
      <c r="FH202" s="56">
        <v>3</v>
      </c>
      <c r="FJ202" s="471" t="s">
        <v>2716</v>
      </c>
      <c r="FM202" s="241">
        <v>857.5</v>
      </c>
      <c r="FN202" s="56">
        <v>3</v>
      </c>
      <c r="FP202" s="471" t="s">
        <v>3626</v>
      </c>
      <c r="FS202" s="241">
        <v>144.1</v>
      </c>
      <c r="FT202" s="56">
        <v>1</v>
      </c>
      <c r="FV202" s="471" t="s">
        <v>700</v>
      </c>
      <c r="FY202" s="241">
        <v>450.5</v>
      </c>
      <c r="FZ202" s="56">
        <v>1</v>
      </c>
      <c r="GB202" s="471" t="s">
        <v>3636</v>
      </c>
      <c r="GE202" s="241">
        <v>516.1</v>
      </c>
      <c r="GF202" s="56">
        <v>2</v>
      </c>
      <c r="GH202" s="471" t="s">
        <v>1351</v>
      </c>
      <c r="GK202" s="241">
        <v>504.6</v>
      </c>
      <c r="GL202" s="56">
        <v>2</v>
      </c>
      <c r="GN202" s="471" t="s">
        <v>704</v>
      </c>
      <c r="GQ202" s="241">
        <v>744.80000000000007</v>
      </c>
      <c r="GR202" s="56">
        <v>2</v>
      </c>
      <c r="GT202" s="471" t="s">
        <v>2213</v>
      </c>
      <c r="GW202" s="241">
        <v>50.3</v>
      </c>
      <c r="GX202" s="56">
        <v>3</v>
      </c>
      <c r="GZ202" s="471" t="s">
        <v>3622</v>
      </c>
      <c r="HC202" s="241">
        <v>831.6</v>
      </c>
      <c r="HD202" s="56">
        <v>0</v>
      </c>
      <c r="HF202" s="433" t="s">
        <v>1664</v>
      </c>
      <c r="HI202" s="241">
        <v>1120.9000000000001</v>
      </c>
      <c r="HJ202" s="56">
        <v>2</v>
      </c>
    </row>
    <row r="203" spans="25:218" ht="15.75">
      <c r="AH203" s="471" t="s">
        <v>2704</v>
      </c>
      <c r="AK203" s="28">
        <v>129.10000000000002</v>
      </c>
      <c r="AL203" s="56">
        <v>0</v>
      </c>
      <c r="AN203" s="471" t="s">
        <v>33</v>
      </c>
      <c r="AQ203" s="28">
        <v>102</v>
      </c>
      <c r="AR203" s="56">
        <v>0</v>
      </c>
      <c r="AT203" s="471" t="s">
        <v>2704</v>
      </c>
      <c r="AW203" s="241">
        <v>113.7</v>
      </c>
      <c r="AX203" s="56">
        <v>0</v>
      </c>
      <c r="AZ203" s="471" t="s">
        <v>704</v>
      </c>
      <c r="BC203" s="241">
        <v>90.600000000000009</v>
      </c>
      <c r="BD203" s="56">
        <v>3</v>
      </c>
      <c r="BF203" s="471" t="s">
        <v>2717</v>
      </c>
      <c r="BI203" s="241">
        <v>619.94999999999993</v>
      </c>
      <c r="BJ203" s="56">
        <v>1</v>
      </c>
      <c r="BL203" s="471" t="s">
        <v>2716</v>
      </c>
      <c r="BO203" s="241">
        <v>224.8</v>
      </c>
      <c r="BP203" s="56">
        <v>2</v>
      </c>
      <c r="BR203" s="471" t="s">
        <v>2198</v>
      </c>
      <c r="BU203" s="241">
        <v>32.799999999999997</v>
      </c>
      <c r="BV203" s="56">
        <v>0</v>
      </c>
      <c r="BX203" s="471" t="s">
        <v>2716</v>
      </c>
      <c r="CA203" s="241">
        <v>144</v>
      </c>
      <c r="CB203" s="56">
        <v>0</v>
      </c>
      <c r="CD203" s="471" t="s">
        <v>3626</v>
      </c>
      <c r="CG203" s="241">
        <v>164.2</v>
      </c>
      <c r="CH203" s="56">
        <v>3</v>
      </c>
      <c r="CJ203" s="471" t="s">
        <v>3622</v>
      </c>
      <c r="CM203" s="241">
        <v>382</v>
      </c>
      <c r="CN203" s="56">
        <v>3</v>
      </c>
      <c r="CP203" s="471" t="s">
        <v>2211</v>
      </c>
      <c r="CS203" s="241">
        <v>388</v>
      </c>
      <c r="CT203" s="56">
        <v>0</v>
      </c>
      <c r="CV203" s="471" t="s">
        <v>704</v>
      </c>
      <c r="CY203" s="241">
        <v>880</v>
      </c>
      <c r="CZ203" s="56">
        <v>3</v>
      </c>
      <c r="DB203" s="471" t="s">
        <v>3622</v>
      </c>
      <c r="DE203" s="241">
        <v>37.4</v>
      </c>
      <c r="DF203" s="56">
        <v>0</v>
      </c>
      <c r="DH203" s="471" t="s">
        <v>2318</v>
      </c>
      <c r="DK203" s="241">
        <v>0</v>
      </c>
      <c r="DL203" s="56">
        <v>1</v>
      </c>
      <c r="DN203" s="471" t="s">
        <v>2211</v>
      </c>
      <c r="DQ203" s="241">
        <v>477.25</v>
      </c>
      <c r="DR203" s="56">
        <v>3</v>
      </c>
      <c r="DT203" s="471" t="s">
        <v>2193</v>
      </c>
      <c r="DW203" s="241">
        <v>501.2</v>
      </c>
      <c r="DX203" s="56">
        <v>3</v>
      </c>
      <c r="DZ203" s="471" t="s">
        <v>3626</v>
      </c>
      <c r="EC203" s="241">
        <v>297.5</v>
      </c>
      <c r="ED203" s="56">
        <v>3</v>
      </c>
      <c r="EF203" s="471" t="s">
        <v>1351</v>
      </c>
      <c r="EI203" s="241">
        <v>429.3</v>
      </c>
      <c r="EJ203" s="56">
        <v>3</v>
      </c>
      <c r="EL203" s="471" t="s">
        <v>3620</v>
      </c>
      <c r="EO203" s="241">
        <v>224.29999999999998</v>
      </c>
      <c r="EP203" s="56">
        <v>0</v>
      </c>
      <c r="ER203" s="471" t="s">
        <v>2318</v>
      </c>
      <c r="EU203" s="241">
        <v>444.5</v>
      </c>
      <c r="EV203" s="56">
        <v>3</v>
      </c>
      <c r="EX203" s="471" t="s">
        <v>687</v>
      </c>
      <c r="FA203" s="241">
        <v>443.4</v>
      </c>
      <c r="FB203" s="56">
        <v>2</v>
      </c>
      <c r="FD203" s="471" t="s">
        <v>2716</v>
      </c>
      <c r="FG203" s="241">
        <v>293.3</v>
      </c>
      <c r="FH203" s="56">
        <v>0</v>
      </c>
      <c r="FJ203" s="471" t="s">
        <v>1671</v>
      </c>
      <c r="FM203" s="241">
        <v>402</v>
      </c>
      <c r="FN203" s="56">
        <v>0</v>
      </c>
      <c r="FP203" s="471" t="s">
        <v>3623</v>
      </c>
      <c r="FS203" s="241">
        <v>145.1</v>
      </c>
      <c r="FT203" s="56">
        <v>2</v>
      </c>
      <c r="FV203" s="471" t="s">
        <v>3636</v>
      </c>
      <c r="FY203" s="241">
        <v>533.6</v>
      </c>
      <c r="FZ203" s="56">
        <v>2</v>
      </c>
      <c r="GB203" s="471" t="s">
        <v>1346</v>
      </c>
      <c r="GE203" s="241">
        <v>414.2</v>
      </c>
      <c r="GF203" s="56">
        <v>1</v>
      </c>
      <c r="GH203" s="471" t="s">
        <v>2717</v>
      </c>
      <c r="GK203" s="241">
        <v>423.5</v>
      </c>
      <c r="GL203" s="56">
        <v>1</v>
      </c>
      <c r="GN203" s="471" t="s">
        <v>1346</v>
      </c>
      <c r="GQ203" s="241">
        <v>634.4</v>
      </c>
      <c r="GR203" s="56">
        <v>1</v>
      </c>
      <c r="GT203" s="471" t="s">
        <v>2318</v>
      </c>
      <c r="GW203" s="241">
        <v>30.7</v>
      </c>
      <c r="GX203" s="56">
        <v>0</v>
      </c>
      <c r="GZ203" s="471" t="s">
        <v>2720</v>
      </c>
      <c r="HC203" s="241">
        <v>2990.1</v>
      </c>
      <c r="HD203" s="56">
        <v>3</v>
      </c>
      <c r="HF203" s="433" t="s">
        <v>3620</v>
      </c>
      <c r="HI203" s="241">
        <v>985.15</v>
      </c>
      <c r="HJ203" s="56">
        <v>1</v>
      </c>
    </row>
    <row r="204" spans="25:218" ht="15.75">
      <c r="AH204" s="471"/>
      <c r="AK204" s="28"/>
      <c r="AL204" s="56"/>
      <c r="AN204" s="471"/>
      <c r="AQ204" s="28"/>
      <c r="AR204" s="56"/>
      <c r="AT204" s="471"/>
      <c r="AW204" s="241"/>
      <c r="AX204" s="56"/>
      <c r="AZ204" s="471"/>
      <c r="BC204" s="241"/>
      <c r="BD204" s="56"/>
      <c r="BF204" s="471"/>
      <c r="BI204" s="241"/>
      <c r="BJ204" s="56"/>
      <c r="BL204" s="471"/>
      <c r="BO204" s="241"/>
      <c r="BP204" s="56"/>
      <c r="BR204" s="471"/>
      <c r="BU204" s="241"/>
      <c r="BV204" s="56"/>
      <c r="BX204" s="471"/>
      <c r="CA204" s="241"/>
      <c r="CB204" s="56"/>
      <c r="CD204" s="471"/>
      <c r="CG204" s="241"/>
      <c r="CH204" s="56"/>
      <c r="CJ204" s="471"/>
      <c r="CM204" s="241"/>
      <c r="CN204" s="56"/>
      <c r="CP204" s="471"/>
      <c r="CS204" s="241"/>
      <c r="CT204" s="56"/>
      <c r="CV204" s="471"/>
      <c r="CY204" s="241"/>
      <c r="CZ204" s="56"/>
      <c r="DB204" s="471"/>
      <c r="DE204" s="241"/>
      <c r="DF204" s="56"/>
      <c r="DH204" s="471"/>
      <c r="DK204" s="241"/>
      <c r="DL204" s="56"/>
      <c r="DN204" s="471"/>
      <c r="DQ204" s="241"/>
      <c r="DR204" s="56"/>
      <c r="DT204" s="471"/>
      <c r="DW204" s="241"/>
      <c r="DX204" s="56"/>
      <c r="DZ204" s="471"/>
      <c r="EC204" s="241"/>
      <c r="ED204" s="56"/>
      <c r="EF204" s="471"/>
      <c r="EI204" s="241"/>
      <c r="EJ204" s="56"/>
      <c r="EL204" s="471"/>
      <c r="EO204" s="241"/>
      <c r="EP204" s="56"/>
      <c r="ER204" s="471"/>
      <c r="EU204" s="241"/>
      <c r="EV204" s="56"/>
      <c r="EX204" s="471"/>
      <c r="FA204" s="241"/>
      <c r="FB204" s="56"/>
      <c r="FD204" s="471"/>
      <c r="FG204" s="241"/>
      <c r="FH204" s="56"/>
      <c r="FJ204" s="471"/>
      <c r="FM204" s="241"/>
      <c r="FN204" s="56"/>
      <c r="FP204" s="471"/>
      <c r="FS204" s="241"/>
      <c r="FT204" s="56"/>
      <c r="FV204" s="471"/>
      <c r="FY204" s="241"/>
      <c r="FZ204" s="56"/>
      <c r="GB204" s="471"/>
      <c r="GE204" s="241"/>
      <c r="GF204" s="56"/>
      <c r="GH204" s="471"/>
      <c r="GK204" s="241"/>
      <c r="GL204" s="56"/>
      <c r="GN204" s="471"/>
      <c r="GQ204" s="241"/>
      <c r="GR204" s="56"/>
      <c r="GT204" s="471"/>
      <c r="GW204" s="241"/>
      <c r="GX204" s="56"/>
      <c r="GZ204" s="471"/>
      <c r="HC204" s="241"/>
      <c r="HD204" s="56"/>
      <c r="HF204" s="433"/>
      <c r="HI204" s="241"/>
      <c r="HJ204" s="56"/>
    </row>
    <row r="205" spans="25:218" ht="15.75">
      <c r="AH205" s="471" t="s">
        <v>2720</v>
      </c>
      <c r="AK205" s="28">
        <v>143</v>
      </c>
      <c r="AL205" s="56">
        <v>0</v>
      </c>
      <c r="AN205" s="471" t="s">
        <v>2193</v>
      </c>
      <c r="AQ205" s="28">
        <v>19.2</v>
      </c>
      <c r="AR205" s="56">
        <v>0</v>
      </c>
      <c r="AT205" s="471" t="s">
        <v>2197</v>
      </c>
      <c r="AW205" s="241">
        <v>23.4</v>
      </c>
      <c r="AX205" s="56">
        <v>0</v>
      </c>
      <c r="AZ205" s="471" t="s">
        <v>1690</v>
      </c>
      <c r="BC205" s="241">
        <v>92.600000000000009</v>
      </c>
      <c r="BD205" s="56">
        <v>0</v>
      </c>
      <c r="BF205" s="471" t="s">
        <v>3636</v>
      </c>
      <c r="BI205" s="241">
        <v>675.80000000000007</v>
      </c>
      <c r="BJ205" s="56">
        <v>2</v>
      </c>
      <c r="BL205" s="471" t="s">
        <v>11</v>
      </c>
      <c r="BO205" s="241">
        <v>248.9</v>
      </c>
      <c r="BP205" s="56">
        <v>3</v>
      </c>
      <c r="BR205" s="471" t="s">
        <v>700</v>
      </c>
      <c r="BU205" s="241">
        <v>6</v>
      </c>
      <c r="BV205" s="56">
        <v>0</v>
      </c>
      <c r="BX205" s="471" t="s">
        <v>2701</v>
      </c>
      <c r="CA205" s="241">
        <v>305</v>
      </c>
      <c r="CB205" s="56">
        <v>2</v>
      </c>
      <c r="CD205" s="471" t="s">
        <v>675</v>
      </c>
      <c r="CG205" s="241">
        <v>97.1</v>
      </c>
      <c r="CH205" s="56">
        <v>1</v>
      </c>
      <c r="CJ205" s="471" t="s">
        <v>2205</v>
      </c>
      <c r="CM205" s="241">
        <v>269.5</v>
      </c>
      <c r="CN205" s="56">
        <v>0</v>
      </c>
      <c r="CP205" s="471" t="s">
        <v>3623</v>
      </c>
      <c r="CS205" s="241">
        <v>713.7</v>
      </c>
      <c r="CT205" s="56">
        <v>3</v>
      </c>
      <c r="CV205" s="471" t="s">
        <v>687</v>
      </c>
      <c r="CY205" s="241">
        <v>765.8</v>
      </c>
      <c r="CZ205" s="56">
        <v>1</v>
      </c>
      <c r="DB205" s="471" t="s">
        <v>2716</v>
      </c>
      <c r="DE205" s="241">
        <v>49.6</v>
      </c>
      <c r="DF205" s="56">
        <v>2</v>
      </c>
      <c r="DH205" s="471" t="s">
        <v>2197</v>
      </c>
      <c r="DK205" s="241">
        <v>5.5</v>
      </c>
      <c r="DL205" s="56">
        <v>0</v>
      </c>
      <c r="DN205" s="471" t="s">
        <v>1664</v>
      </c>
      <c r="DQ205" s="241">
        <v>450.7</v>
      </c>
      <c r="DR205" s="56">
        <v>2</v>
      </c>
      <c r="DT205" s="471" t="s">
        <v>2717</v>
      </c>
      <c r="DW205" s="241">
        <v>706.19999999999993</v>
      </c>
      <c r="DX205" s="56">
        <v>2</v>
      </c>
      <c r="DZ205" s="471" t="s">
        <v>2189</v>
      </c>
      <c r="EC205" s="241">
        <v>60</v>
      </c>
      <c r="ED205" s="56">
        <v>3</v>
      </c>
      <c r="EF205" s="471" t="s">
        <v>675</v>
      </c>
      <c r="EI205" s="241">
        <v>580.5</v>
      </c>
      <c r="EJ205" s="56">
        <v>3</v>
      </c>
      <c r="EL205" s="471" t="s">
        <v>704</v>
      </c>
      <c r="EO205" s="241">
        <v>259</v>
      </c>
      <c r="EP205" s="56">
        <v>0</v>
      </c>
      <c r="ER205" s="471" t="s">
        <v>2720</v>
      </c>
      <c r="EU205" s="241">
        <v>245.79999999999998</v>
      </c>
      <c r="EV205" s="56">
        <v>2</v>
      </c>
      <c r="EX205" s="471" t="s">
        <v>2716</v>
      </c>
      <c r="FA205" s="241">
        <v>676.1</v>
      </c>
      <c r="FB205" s="56">
        <v>3</v>
      </c>
      <c r="FD205" s="471" t="s">
        <v>2210</v>
      </c>
      <c r="FG205" s="241">
        <v>463.40000000000003</v>
      </c>
      <c r="FH205" s="56">
        <v>0</v>
      </c>
      <c r="FJ205" s="471" t="s">
        <v>1351</v>
      </c>
      <c r="FM205" s="241">
        <v>701.5</v>
      </c>
      <c r="FN205" s="56">
        <v>3</v>
      </c>
      <c r="FP205" s="471" t="s">
        <v>704</v>
      </c>
      <c r="FS205" s="241">
        <v>91</v>
      </c>
      <c r="FT205" s="56">
        <v>0</v>
      </c>
      <c r="FV205" s="471" t="s">
        <v>33</v>
      </c>
      <c r="FY205" s="241">
        <v>467.20000000000005</v>
      </c>
      <c r="FZ205" s="56">
        <v>2</v>
      </c>
      <c r="GB205" s="471" t="s">
        <v>3626</v>
      </c>
      <c r="GE205" s="241">
        <v>411.90000000000003</v>
      </c>
      <c r="GF205" s="56">
        <v>3</v>
      </c>
      <c r="GH205" s="471" t="s">
        <v>11</v>
      </c>
      <c r="GK205" s="241">
        <v>407.5</v>
      </c>
      <c r="GL205" s="56">
        <v>2</v>
      </c>
      <c r="GN205" s="471" t="s">
        <v>3626</v>
      </c>
      <c r="GQ205" s="241">
        <v>562.39999999999986</v>
      </c>
      <c r="GR205" s="56">
        <v>0</v>
      </c>
      <c r="GT205" s="471" t="s">
        <v>1346</v>
      </c>
      <c r="GW205" s="241">
        <v>0</v>
      </c>
      <c r="GX205" s="56">
        <v>1</v>
      </c>
      <c r="GZ205" s="471" t="s">
        <v>704</v>
      </c>
      <c r="HC205" s="241">
        <v>3799.6000000000004</v>
      </c>
      <c r="HD205" s="56">
        <v>3</v>
      </c>
      <c r="HF205" s="433" t="s">
        <v>2197</v>
      </c>
      <c r="HI205" s="241">
        <v>1046.1000000000001</v>
      </c>
      <c r="HJ205" s="56">
        <v>3</v>
      </c>
    </row>
    <row r="206" spans="25:218" ht="15.75">
      <c r="AH206" s="471" t="s">
        <v>3626</v>
      </c>
      <c r="AK206" s="28">
        <v>590.30000000000007</v>
      </c>
      <c r="AL206" s="56">
        <v>3</v>
      </c>
      <c r="AN206" s="471" t="s">
        <v>700</v>
      </c>
      <c r="AQ206" s="28">
        <v>83.4</v>
      </c>
      <c r="AR206" s="56">
        <v>3</v>
      </c>
      <c r="AT206" s="471" t="s">
        <v>2717</v>
      </c>
      <c r="AW206" s="241">
        <v>102.7</v>
      </c>
      <c r="AX206" s="56">
        <v>3</v>
      </c>
      <c r="AZ206" s="471" t="s">
        <v>1337</v>
      </c>
      <c r="BC206" s="241">
        <v>131.4</v>
      </c>
      <c r="BD206" s="56">
        <v>3</v>
      </c>
      <c r="BF206" s="471" t="s">
        <v>2210</v>
      </c>
      <c r="BI206" s="241">
        <v>581.5</v>
      </c>
      <c r="BJ206" s="56">
        <v>1</v>
      </c>
      <c r="BL206" s="471" t="s">
        <v>3623</v>
      </c>
      <c r="BO206" s="241">
        <v>103.1</v>
      </c>
      <c r="BP206" s="56">
        <v>0</v>
      </c>
      <c r="BR206" s="471" t="s">
        <v>2704</v>
      </c>
      <c r="BU206" s="241">
        <v>57.2</v>
      </c>
      <c r="BV206" s="56">
        <v>3</v>
      </c>
      <c r="BX206" s="471" t="s">
        <v>1671</v>
      </c>
      <c r="CA206" s="241">
        <v>297.39999999999998</v>
      </c>
      <c r="CB206" s="56">
        <v>1</v>
      </c>
      <c r="CD206" s="471" t="s">
        <v>3620</v>
      </c>
      <c r="CG206" s="241">
        <v>104.3</v>
      </c>
      <c r="CH206" s="56">
        <v>2</v>
      </c>
      <c r="CJ206" s="471" t="s">
        <v>2716</v>
      </c>
      <c r="CM206" s="241">
        <v>487.3</v>
      </c>
      <c r="CN206" s="56">
        <v>3</v>
      </c>
      <c r="CP206" s="471" t="s">
        <v>2720</v>
      </c>
      <c r="CS206" s="241">
        <v>395.9</v>
      </c>
      <c r="CT206" s="56">
        <v>0</v>
      </c>
      <c r="CV206" s="471" t="s">
        <v>2716</v>
      </c>
      <c r="CY206" s="241">
        <v>775</v>
      </c>
      <c r="CZ206" s="56">
        <v>2</v>
      </c>
      <c r="DB206" s="471" t="s">
        <v>2701</v>
      </c>
      <c r="DE206" s="241">
        <v>42</v>
      </c>
      <c r="DF206" s="56">
        <v>1</v>
      </c>
      <c r="DH206" s="471" t="s">
        <v>3623</v>
      </c>
      <c r="DK206" s="241">
        <v>67.5</v>
      </c>
      <c r="DL206" s="56">
        <v>3</v>
      </c>
      <c r="DN206" s="471" t="s">
        <v>2704</v>
      </c>
      <c r="DQ206" s="241">
        <v>387.05</v>
      </c>
      <c r="DR206" s="56">
        <v>1</v>
      </c>
      <c r="DT206" s="471" t="s">
        <v>3636</v>
      </c>
      <c r="DW206" s="241">
        <v>584.6</v>
      </c>
      <c r="DX206" s="56">
        <v>1</v>
      </c>
      <c r="DZ206" s="471" t="s">
        <v>687</v>
      </c>
      <c r="EC206" s="241">
        <v>11.8</v>
      </c>
      <c r="ED206" s="56">
        <v>0</v>
      </c>
      <c r="EF206" s="471" t="s">
        <v>3623</v>
      </c>
      <c r="EI206" s="241">
        <v>389.7</v>
      </c>
      <c r="EJ206" s="56">
        <v>0</v>
      </c>
      <c r="EL206" s="471" t="s">
        <v>3626</v>
      </c>
      <c r="EO206" s="241">
        <v>498.2</v>
      </c>
      <c r="EP206" s="56">
        <v>3</v>
      </c>
      <c r="ER206" s="471" t="s">
        <v>2211</v>
      </c>
      <c r="EU206" s="241">
        <v>224.5</v>
      </c>
      <c r="EV206" s="56">
        <v>1</v>
      </c>
      <c r="EX206" s="471" t="s">
        <v>3626</v>
      </c>
      <c r="FA206" s="241">
        <v>493.5</v>
      </c>
      <c r="FB206" s="56">
        <v>0</v>
      </c>
      <c r="FD206" s="471" t="s">
        <v>2720</v>
      </c>
      <c r="FG206" s="241">
        <v>636.5</v>
      </c>
      <c r="FH206" s="56">
        <v>3</v>
      </c>
      <c r="FJ206" s="471" t="s">
        <v>1690</v>
      </c>
      <c r="FM206" s="241">
        <v>468.1</v>
      </c>
      <c r="FN206" s="56">
        <v>0</v>
      </c>
      <c r="FP206" s="471" t="s">
        <v>1337</v>
      </c>
      <c r="FS206" s="241">
        <v>133</v>
      </c>
      <c r="FT206" s="56">
        <v>3</v>
      </c>
      <c r="FV206" s="471" t="s">
        <v>704</v>
      </c>
      <c r="FY206" s="241">
        <v>389.5</v>
      </c>
      <c r="FZ206" s="56">
        <v>1</v>
      </c>
      <c r="GB206" s="471" t="s">
        <v>2189</v>
      </c>
      <c r="GE206" s="241">
        <v>219.50000000000003</v>
      </c>
      <c r="GF206" s="56">
        <v>0</v>
      </c>
      <c r="GH206" s="471" t="s">
        <v>2198</v>
      </c>
      <c r="GK206" s="241">
        <v>334.5</v>
      </c>
      <c r="GL206" s="56">
        <v>1</v>
      </c>
      <c r="GN206" s="471" t="s">
        <v>1351</v>
      </c>
      <c r="GQ206" s="241">
        <v>765.39999999999986</v>
      </c>
      <c r="GR206" s="56">
        <v>3</v>
      </c>
      <c r="GT206" s="471" t="s">
        <v>33</v>
      </c>
      <c r="GW206" s="241">
        <v>0</v>
      </c>
      <c r="GX206" s="56">
        <v>1</v>
      </c>
      <c r="GZ206" s="471" t="s">
        <v>2213</v>
      </c>
      <c r="HC206" s="241">
        <v>1561.3</v>
      </c>
      <c r="HD206" s="56">
        <v>0</v>
      </c>
      <c r="HF206" s="433" t="s">
        <v>675</v>
      </c>
      <c r="HI206" s="241">
        <v>752.49999999999989</v>
      </c>
      <c r="HJ206" s="56">
        <v>0</v>
      </c>
    </row>
    <row r="207" spans="25:218" ht="15.75">
      <c r="AH207" s="471"/>
      <c r="AK207" s="28"/>
      <c r="AL207" s="56"/>
      <c r="AN207" s="471"/>
      <c r="AQ207" s="28"/>
      <c r="AR207" s="56"/>
      <c r="AT207" s="471"/>
      <c r="AW207" s="241"/>
      <c r="AX207" s="56"/>
      <c r="AZ207" s="471"/>
      <c r="BC207" s="241"/>
      <c r="BD207" s="56"/>
      <c r="BF207" s="471"/>
      <c r="BI207" s="241"/>
      <c r="BJ207" s="56"/>
      <c r="BL207" s="471"/>
      <c r="BO207" s="241"/>
      <c r="BP207" s="56"/>
      <c r="BR207" s="471"/>
      <c r="BU207" s="241"/>
      <c r="BV207" s="56"/>
      <c r="BX207" s="471"/>
      <c r="CA207" s="241"/>
      <c r="CB207" s="56"/>
      <c r="CD207" s="471"/>
      <c r="CG207" s="241"/>
      <c r="CH207" s="56"/>
      <c r="CJ207" s="471"/>
      <c r="CM207" s="241"/>
      <c r="CN207" s="56"/>
      <c r="CP207" s="471"/>
      <c r="CS207" s="241"/>
      <c r="CT207" s="56"/>
      <c r="CV207" s="471"/>
      <c r="CY207" s="241"/>
      <c r="CZ207" s="56"/>
      <c r="DB207" s="471"/>
      <c r="DE207" s="241"/>
      <c r="DF207" s="56"/>
      <c r="DH207" s="471"/>
      <c r="DK207" s="241"/>
      <c r="DL207" s="56"/>
      <c r="DN207" s="471"/>
      <c r="DQ207" s="241"/>
      <c r="DR207" s="56"/>
      <c r="DT207" s="471"/>
      <c r="DW207" s="241"/>
      <c r="DX207" s="56"/>
      <c r="DZ207" s="471"/>
      <c r="EC207" s="241"/>
      <c r="ED207" s="56"/>
      <c r="EF207" s="471"/>
      <c r="EI207" s="241"/>
      <c r="EJ207" s="56"/>
      <c r="EL207" s="471"/>
      <c r="EO207" s="241"/>
      <c r="EP207" s="56"/>
      <c r="ER207" s="471"/>
      <c r="EU207" s="241"/>
      <c r="EV207" s="56"/>
      <c r="EX207" s="471"/>
      <c r="FA207" s="241"/>
      <c r="FB207" s="56"/>
      <c r="FD207" s="471"/>
      <c r="FG207" s="241"/>
      <c r="FH207" s="56"/>
      <c r="FJ207" s="471"/>
      <c r="FM207" s="241"/>
      <c r="FN207" s="56"/>
      <c r="FP207" s="471"/>
      <c r="FS207" s="241"/>
      <c r="FT207" s="56"/>
      <c r="FV207" s="471"/>
      <c r="FY207" s="241"/>
      <c r="FZ207" s="56"/>
      <c r="GB207" s="471"/>
      <c r="GE207" s="241"/>
      <c r="GF207" s="56"/>
      <c r="GH207" s="471"/>
      <c r="GK207" s="241"/>
      <c r="GL207" s="56"/>
      <c r="GN207" s="471"/>
      <c r="GQ207" s="241"/>
      <c r="GR207" s="56"/>
      <c r="GT207" s="471"/>
      <c r="GW207" s="241"/>
      <c r="GX207" s="56"/>
      <c r="GZ207" s="471"/>
      <c r="HC207" s="241"/>
      <c r="HD207" s="56"/>
      <c r="HF207" s="433"/>
      <c r="HI207" s="241"/>
      <c r="HJ207" s="56"/>
    </row>
    <row r="208" spans="25:218" ht="15.75">
      <c r="AH208" s="471" t="s">
        <v>3636</v>
      </c>
      <c r="AK208" s="28">
        <v>226.5</v>
      </c>
      <c r="AL208" s="56">
        <v>0</v>
      </c>
      <c r="AN208" s="471" t="s">
        <v>1351</v>
      </c>
      <c r="AQ208" s="28">
        <v>267.5</v>
      </c>
      <c r="AR208" s="56">
        <v>1</v>
      </c>
      <c r="AT208" s="471" t="s">
        <v>1671</v>
      </c>
      <c r="AW208" s="241">
        <v>76.100000000000009</v>
      </c>
      <c r="AX208" s="56">
        <v>0</v>
      </c>
      <c r="AZ208" s="471" t="s">
        <v>2210</v>
      </c>
      <c r="BC208" s="241">
        <v>128.69999999999999</v>
      </c>
      <c r="BD208" s="56">
        <v>0</v>
      </c>
      <c r="BF208" s="471" t="s">
        <v>675</v>
      </c>
      <c r="BI208" s="241">
        <v>551.85</v>
      </c>
      <c r="BJ208" s="56">
        <v>3</v>
      </c>
      <c r="BL208" s="471" t="s">
        <v>1664</v>
      </c>
      <c r="BO208" s="241">
        <v>212</v>
      </c>
      <c r="BP208" s="56">
        <v>2</v>
      </c>
      <c r="BR208" s="471" t="s">
        <v>2213</v>
      </c>
      <c r="BU208" s="241">
        <v>66.699999999999989</v>
      </c>
      <c r="BV208" s="56">
        <v>3</v>
      </c>
      <c r="BX208" s="471" t="s">
        <v>180</v>
      </c>
      <c r="CA208" s="241">
        <v>199</v>
      </c>
      <c r="CB208" s="56">
        <v>3</v>
      </c>
      <c r="CD208" s="471" t="s">
        <v>180</v>
      </c>
      <c r="CG208" s="241">
        <v>15.399999999999999</v>
      </c>
      <c r="CH208" s="56">
        <v>0</v>
      </c>
      <c r="CJ208" s="471" t="s">
        <v>687</v>
      </c>
      <c r="CM208" s="241">
        <v>379.1</v>
      </c>
      <c r="CN208" s="56">
        <v>3</v>
      </c>
      <c r="CP208" s="471" t="s">
        <v>704</v>
      </c>
      <c r="CS208" s="241">
        <v>488.80000000000007</v>
      </c>
      <c r="CT208" s="56">
        <v>1</v>
      </c>
      <c r="CV208" s="471" t="s">
        <v>3626</v>
      </c>
      <c r="CY208" s="241">
        <v>414.79999999999995</v>
      </c>
      <c r="CZ208" s="56">
        <v>0</v>
      </c>
      <c r="DB208" s="471" t="s">
        <v>2318</v>
      </c>
      <c r="DE208" s="241">
        <v>24</v>
      </c>
      <c r="DF208" s="56">
        <v>0</v>
      </c>
      <c r="DH208" s="471" t="s">
        <v>3626</v>
      </c>
      <c r="DK208" s="241">
        <v>0</v>
      </c>
      <c r="DL208" s="56">
        <v>0</v>
      </c>
      <c r="DN208" s="471" t="s">
        <v>700</v>
      </c>
      <c r="DQ208" s="241">
        <v>790.5</v>
      </c>
      <c r="DR208" s="56">
        <v>3</v>
      </c>
      <c r="DT208" s="471" t="s">
        <v>2210</v>
      </c>
      <c r="DW208" s="241">
        <v>880.24999999999989</v>
      </c>
      <c r="DX208" s="56">
        <v>1</v>
      </c>
      <c r="DZ208" s="471" t="s">
        <v>1337</v>
      </c>
      <c r="EC208" s="241">
        <v>42</v>
      </c>
      <c r="ED208" s="56">
        <v>3</v>
      </c>
      <c r="EF208" s="471" t="s">
        <v>687</v>
      </c>
      <c r="EI208" s="241">
        <v>190.8</v>
      </c>
      <c r="EJ208" s="56">
        <v>0</v>
      </c>
      <c r="EL208" s="471" t="s">
        <v>33</v>
      </c>
      <c r="EO208" s="241">
        <v>106.2</v>
      </c>
      <c r="EP208" s="56">
        <v>0</v>
      </c>
      <c r="ER208" s="471" t="s">
        <v>675</v>
      </c>
      <c r="EU208" s="241">
        <v>363.79999999999995</v>
      </c>
      <c r="EV208" s="56">
        <v>3</v>
      </c>
      <c r="EX208" s="471" t="s">
        <v>11</v>
      </c>
      <c r="FA208" s="241">
        <v>384</v>
      </c>
      <c r="FB208" s="56">
        <v>1</v>
      </c>
      <c r="FD208" s="471" t="s">
        <v>3626</v>
      </c>
      <c r="FG208" s="241">
        <v>448.59999999999991</v>
      </c>
      <c r="FH208" s="56">
        <v>3</v>
      </c>
      <c r="FJ208" s="471" t="s">
        <v>1668</v>
      </c>
      <c r="FM208" s="241">
        <v>238</v>
      </c>
      <c r="FN208" s="56">
        <v>0</v>
      </c>
      <c r="FP208" s="471" t="s">
        <v>675</v>
      </c>
      <c r="FS208" s="241">
        <v>100.5</v>
      </c>
      <c r="FT208" s="56">
        <v>1</v>
      </c>
      <c r="FV208" s="471" t="s">
        <v>2213</v>
      </c>
      <c r="FY208" s="241">
        <v>494.8</v>
      </c>
      <c r="FZ208" s="56">
        <v>1</v>
      </c>
      <c r="GB208" s="471" t="s">
        <v>2318</v>
      </c>
      <c r="GE208" s="241">
        <v>519.90000000000009</v>
      </c>
      <c r="GF208" s="56">
        <v>3</v>
      </c>
      <c r="GH208" s="471" t="s">
        <v>1337</v>
      </c>
      <c r="GK208" s="241">
        <v>499</v>
      </c>
      <c r="GL208" s="56">
        <v>3</v>
      </c>
      <c r="GN208" s="471" t="s">
        <v>2701</v>
      </c>
      <c r="GQ208" s="241">
        <v>602.29999999999995</v>
      </c>
      <c r="GR208" s="56">
        <v>2</v>
      </c>
      <c r="GT208" s="471" t="s">
        <v>1337</v>
      </c>
      <c r="GW208" s="241">
        <v>106.5</v>
      </c>
      <c r="GX208" s="56">
        <v>0</v>
      </c>
      <c r="GZ208" s="471" t="s">
        <v>33</v>
      </c>
      <c r="HC208" s="241">
        <v>3627.8</v>
      </c>
      <c r="HD208" s="56">
        <v>3</v>
      </c>
      <c r="HF208" s="433" t="s">
        <v>2189</v>
      </c>
      <c r="HI208" s="241">
        <v>235.8</v>
      </c>
      <c r="HJ208" s="56">
        <v>0</v>
      </c>
    </row>
    <row r="209" spans="1:218" ht="15.75">
      <c r="D209" s="240"/>
      <c r="E209" s="459"/>
      <c r="AH209" s="471" t="s">
        <v>1668</v>
      </c>
      <c r="AK209" s="28">
        <v>636.80000000000007</v>
      </c>
      <c r="AL209" s="56">
        <v>3</v>
      </c>
      <c r="AN209" s="471" t="s">
        <v>2716</v>
      </c>
      <c r="AQ209" s="28">
        <v>280</v>
      </c>
      <c r="AR209" s="56">
        <v>2</v>
      </c>
      <c r="AT209" s="471" t="s">
        <v>2720</v>
      </c>
      <c r="AW209" s="241">
        <v>164.8</v>
      </c>
      <c r="AX209" s="56">
        <v>3</v>
      </c>
      <c r="AZ209" s="471" t="s">
        <v>1671</v>
      </c>
      <c r="BC209" s="241">
        <v>180.89999999999998</v>
      </c>
      <c r="BD209" s="56">
        <v>3</v>
      </c>
      <c r="BF209" s="471" t="s">
        <v>180</v>
      </c>
      <c r="BI209" s="241">
        <v>411.35000000000008</v>
      </c>
      <c r="BJ209" s="56">
        <v>0</v>
      </c>
      <c r="BL209" s="471" t="s">
        <v>1346</v>
      </c>
      <c r="BO209" s="241">
        <v>183</v>
      </c>
      <c r="BP209" s="56">
        <v>1</v>
      </c>
      <c r="BR209" s="471" t="s">
        <v>11</v>
      </c>
      <c r="BU209" s="241">
        <v>26.1</v>
      </c>
      <c r="BV209" s="56">
        <v>0</v>
      </c>
      <c r="BX209" s="471" t="s">
        <v>1337</v>
      </c>
      <c r="CA209" s="241">
        <v>94</v>
      </c>
      <c r="CB209" s="56">
        <v>0</v>
      </c>
      <c r="CD209" s="471" t="s">
        <v>2198</v>
      </c>
      <c r="CG209" s="241">
        <v>42</v>
      </c>
      <c r="CH209" s="56">
        <v>3</v>
      </c>
      <c r="CJ209" s="471" t="s">
        <v>704</v>
      </c>
      <c r="CM209" s="241">
        <v>282.3</v>
      </c>
      <c r="CN209" s="56">
        <v>0</v>
      </c>
      <c r="CP209" s="471" t="s">
        <v>2701</v>
      </c>
      <c r="CS209" s="241">
        <v>518.19999999999993</v>
      </c>
      <c r="CT209" s="56">
        <v>2</v>
      </c>
      <c r="CV209" s="471" t="s">
        <v>2198</v>
      </c>
      <c r="CY209" s="241">
        <v>876.30000000000018</v>
      </c>
      <c r="CZ209" s="56">
        <v>3</v>
      </c>
      <c r="DB209" s="471" t="s">
        <v>1690</v>
      </c>
      <c r="DE209" s="241">
        <v>81</v>
      </c>
      <c r="DF209" s="56">
        <v>3</v>
      </c>
      <c r="DH209" s="471" t="s">
        <v>1337</v>
      </c>
      <c r="DK209" s="241">
        <v>22.5</v>
      </c>
      <c r="DL209" s="56">
        <v>3</v>
      </c>
      <c r="DN209" s="471" t="s">
        <v>2725</v>
      </c>
      <c r="DQ209" s="241">
        <v>391.9</v>
      </c>
      <c r="DR209" s="56">
        <v>0</v>
      </c>
      <c r="DT209" s="471" t="s">
        <v>1351</v>
      </c>
      <c r="DW209" s="241">
        <v>931.8</v>
      </c>
      <c r="DX209" s="56">
        <v>2</v>
      </c>
      <c r="DZ209" s="471" t="s">
        <v>2704</v>
      </c>
      <c r="EC209" s="241">
        <v>4.4000000000000004</v>
      </c>
      <c r="ED209" s="56">
        <v>0</v>
      </c>
      <c r="EF209" s="471" t="s">
        <v>2193</v>
      </c>
      <c r="EI209" s="241">
        <v>387.5</v>
      </c>
      <c r="EJ209" s="56">
        <v>3</v>
      </c>
      <c r="EL209" s="471" t="s">
        <v>2717</v>
      </c>
      <c r="EO209" s="241">
        <v>589</v>
      </c>
      <c r="EP209" s="56">
        <v>3</v>
      </c>
      <c r="ER209" s="471" t="s">
        <v>2189</v>
      </c>
      <c r="EU209" s="241">
        <v>18.2</v>
      </c>
      <c r="EV209" s="56">
        <v>0</v>
      </c>
      <c r="EX209" s="471" t="s">
        <v>2701</v>
      </c>
      <c r="FA209" s="241">
        <v>421</v>
      </c>
      <c r="FB209" s="56">
        <v>2</v>
      </c>
      <c r="FD209" s="471" t="s">
        <v>700</v>
      </c>
      <c r="FG209" s="241">
        <v>212.5</v>
      </c>
      <c r="FH209" s="56">
        <v>0</v>
      </c>
      <c r="FJ209" s="471" t="s">
        <v>2701</v>
      </c>
      <c r="FM209" s="241">
        <v>472.5</v>
      </c>
      <c r="FN209" s="56">
        <v>3</v>
      </c>
      <c r="FP209" s="471" t="s">
        <v>1664</v>
      </c>
      <c r="FS209" s="241">
        <v>124.60000000000001</v>
      </c>
      <c r="FT209" s="56">
        <v>2</v>
      </c>
      <c r="FV209" s="471" t="s">
        <v>3626</v>
      </c>
      <c r="FY209" s="241">
        <v>539.5</v>
      </c>
      <c r="FZ209" s="56">
        <v>2</v>
      </c>
      <c r="GB209" s="471" t="s">
        <v>700</v>
      </c>
      <c r="GE209" s="241">
        <v>412.3</v>
      </c>
      <c r="GF209" s="56">
        <v>0</v>
      </c>
      <c r="GH209" s="471" t="s">
        <v>2197</v>
      </c>
      <c r="GK209" s="241">
        <v>358.6</v>
      </c>
      <c r="GL209" s="56">
        <v>0</v>
      </c>
      <c r="GN209" s="471" t="s">
        <v>2205</v>
      </c>
      <c r="GQ209" s="241">
        <v>516.79999999999995</v>
      </c>
      <c r="GR209" s="56">
        <v>1</v>
      </c>
      <c r="GT209" s="471" t="s">
        <v>687</v>
      </c>
      <c r="GW209" s="241">
        <v>187.5</v>
      </c>
      <c r="GX209" s="56">
        <v>3</v>
      </c>
      <c r="GZ209" s="471" t="s">
        <v>3623</v>
      </c>
      <c r="HC209" s="241">
        <v>1116.2</v>
      </c>
      <c r="HD209" s="56">
        <v>0</v>
      </c>
      <c r="HF209" s="433" t="s">
        <v>704</v>
      </c>
      <c r="HI209" s="241">
        <v>952.3</v>
      </c>
      <c r="HJ209" s="56">
        <v>3</v>
      </c>
    </row>
    <row r="210" spans="1:218" ht="15.75" customHeight="1">
      <c r="DW210"/>
      <c r="EP210" s="182"/>
    </row>
    <row r="211" spans="1:218" ht="15.75" customHeight="1">
      <c r="A211"/>
      <c r="DW211"/>
      <c r="EP211" s="182"/>
    </row>
    <row r="212" spans="1:218" ht="20.25">
      <c r="A212" s="449" t="s">
        <v>1752</v>
      </c>
      <c r="B212" s="256"/>
      <c r="C212" s="256"/>
      <c r="E212" s="305"/>
      <c r="F212" s="305"/>
      <c r="L212" s="305"/>
      <c r="AK212" s="305"/>
      <c r="AL212" s="305"/>
      <c r="AM212" s="305"/>
      <c r="AN212" s="305"/>
      <c r="AO212" s="305"/>
      <c r="AP212" s="305"/>
      <c r="AQ212" s="305"/>
      <c r="AR212" s="305"/>
      <c r="AS212" s="305"/>
      <c r="AT212" s="305"/>
      <c r="AU212" s="305"/>
      <c r="BB212" s="305"/>
      <c r="BC212" s="305"/>
      <c r="BD212" s="305"/>
      <c r="BE212" s="305"/>
      <c r="BF212" s="305"/>
      <c r="BG212" s="305"/>
      <c r="BH212" s="305"/>
      <c r="BI212" s="468"/>
      <c r="BJ212" s="468"/>
      <c r="BL212" s="28"/>
      <c r="BM212" s="28"/>
      <c r="BN212" s="28"/>
      <c r="BO212" s="28"/>
      <c r="DW212"/>
      <c r="EQ212" s="477"/>
    </row>
    <row r="213" spans="1:218" ht="15">
      <c r="A213" s="451" t="s">
        <v>4165</v>
      </c>
      <c r="E213" s="251"/>
      <c r="F213" s="251"/>
      <c r="L213" s="251"/>
      <c r="V213" s="451"/>
      <c r="AH213" s="451" t="s">
        <v>4165</v>
      </c>
      <c r="AK213" s="251"/>
      <c r="AL213" s="251"/>
      <c r="AM213" s="251"/>
      <c r="AN213" s="251"/>
      <c r="AO213" s="251"/>
      <c r="AU213" s="487"/>
      <c r="BC213" s="28"/>
      <c r="BD213" s="61"/>
      <c r="BE213" s="28"/>
      <c r="BG213" s="28"/>
      <c r="BI213" s="28"/>
      <c r="BJ213" s="28"/>
      <c r="BK213" s="28"/>
      <c r="BL213" s="28"/>
      <c r="BM213" s="28"/>
      <c r="BO213" s="28"/>
      <c r="DW213"/>
      <c r="EQ213" s="451"/>
    </row>
    <row r="214" spans="1:218" s="417" customFormat="1" ht="26.25">
      <c r="A214" s="464" t="s">
        <v>3287</v>
      </c>
      <c r="B214" s="461"/>
      <c r="C214"/>
      <c r="D214" s="28"/>
      <c r="E214" s="56"/>
      <c r="F214"/>
      <c r="G214"/>
      <c r="H214"/>
      <c r="I214"/>
      <c r="J214"/>
      <c r="K214" s="56"/>
      <c r="M214" s="464" t="s">
        <v>4164</v>
      </c>
      <c r="Y214" s="462" t="s">
        <v>5124</v>
      </c>
      <c r="Z214" s="461"/>
      <c r="AA214" s="461"/>
      <c r="AB214" s="461"/>
      <c r="AC214" s="461"/>
      <c r="AD214" s="466" t="s">
        <v>150</v>
      </c>
      <c r="AE214" s="452" t="s">
        <v>3014</v>
      </c>
      <c r="AH214" s="464" t="s">
        <v>4153</v>
      </c>
      <c r="AL214" s="465"/>
      <c r="AN214" s="460" t="s">
        <v>4154</v>
      </c>
      <c r="AT214" s="464" t="s">
        <v>4155</v>
      </c>
      <c r="AU214" s="461"/>
      <c r="AV214"/>
      <c r="AW214" s="28"/>
      <c r="AX214" s="56"/>
      <c r="AZ214" s="464" t="s">
        <v>4156</v>
      </c>
      <c r="BA214" s="461"/>
      <c r="BB214"/>
      <c r="BC214" s="28"/>
      <c r="BD214" s="56"/>
      <c r="BF214" s="464" t="s">
        <v>737</v>
      </c>
      <c r="BG214" s="461"/>
      <c r="BH214"/>
      <c r="BI214" s="28"/>
      <c r="BJ214" s="56"/>
      <c r="BK214"/>
      <c r="BL214" s="464" t="s">
        <v>4157</v>
      </c>
      <c r="BR214" s="464" t="s">
        <v>4158</v>
      </c>
      <c r="BX214" s="464" t="s">
        <v>3011</v>
      </c>
      <c r="BY214" s="461"/>
      <c r="BZ214"/>
      <c r="CA214" s="28"/>
      <c r="CB214" s="56"/>
      <c r="CC214"/>
      <c r="CD214" s="464" t="s">
        <v>4424</v>
      </c>
      <c r="CJ214" s="464" t="s">
        <v>186</v>
      </c>
      <c r="CK214" s="461"/>
      <c r="CL214"/>
      <c r="CM214" s="28"/>
      <c r="CN214" s="56"/>
      <c r="CP214" s="464" t="s">
        <v>175</v>
      </c>
      <c r="CQ214" s="461"/>
      <c r="CR214"/>
      <c r="CS214" s="28"/>
      <c r="CT214" s="56"/>
      <c r="CU214"/>
      <c r="CV214" s="464" t="s">
        <v>3012</v>
      </c>
      <c r="DB214" s="464" t="s">
        <v>4159</v>
      </c>
      <c r="DC214" s="461"/>
      <c r="DD214"/>
      <c r="DE214" s="28"/>
      <c r="DF214" s="56"/>
      <c r="DG214"/>
      <c r="DH214" s="464" t="s">
        <v>4160</v>
      </c>
      <c r="DN214" s="464" t="s">
        <v>188</v>
      </c>
      <c r="DT214" s="464" t="s">
        <v>4161</v>
      </c>
      <c r="DU214" s="461"/>
      <c r="DV214"/>
      <c r="DW214" s="28"/>
      <c r="DX214" s="56"/>
      <c r="DY214"/>
      <c r="DZ214" s="464" t="s">
        <v>3013</v>
      </c>
      <c r="EF214" s="464" t="s">
        <v>2258</v>
      </c>
      <c r="EL214" s="464" t="s">
        <v>190</v>
      </c>
      <c r="ER214" s="464" t="s">
        <v>3150</v>
      </c>
      <c r="ES214" s="461"/>
      <c r="ET214"/>
      <c r="EU214" s="28"/>
      <c r="EV214" s="56"/>
      <c r="EW214"/>
      <c r="EX214" s="464" t="s">
        <v>3151</v>
      </c>
      <c r="FD214" s="464" t="s">
        <v>4162</v>
      </c>
      <c r="FE214" s="461"/>
      <c r="FF214"/>
      <c r="FG214" s="28"/>
      <c r="FH214" s="56"/>
      <c r="FI214"/>
      <c r="FJ214" s="464" t="s">
        <v>193</v>
      </c>
      <c r="FP214" s="464" t="s">
        <v>3194</v>
      </c>
      <c r="FQ214" s="461"/>
      <c r="FR214"/>
      <c r="FS214" s="28"/>
      <c r="FT214" s="56"/>
      <c r="FU214"/>
      <c r="FV214" s="464" t="s">
        <v>194</v>
      </c>
      <c r="GB214" s="464" t="s">
        <v>176</v>
      </c>
      <c r="GC214" s="461"/>
      <c r="GD214"/>
      <c r="GE214" s="28"/>
      <c r="GF214" s="56"/>
      <c r="GG214"/>
      <c r="GH214" s="464" t="s">
        <v>196</v>
      </c>
      <c r="GN214" s="464" t="s">
        <v>3152</v>
      </c>
      <c r="GO214" s="461"/>
      <c r="GP214"/>
      <c r="GQ214" s="28"/>
      <c r="GR214" s="56"/>
      <c r="GS214"/>
      <c r="GT214" s="464" t="s">
        <v>198</v>
      </c>
      <c r="GZ214" s="464" t="s">
        <v>199</v>
      </c>
      <c r="HA214" s="461"/>
      <c r="HB214"/>
      <c r="HC214" s="28"/>
      <c r="HD214" s="56"/>
      <c r="HF214" s="464" t="s">
        <v>4163</v>
      </c>
      <c r="HG214" s="461"/>
      <c r="HH214"/>
      <c r="HI214" s="28"/>
      <c r="HJ214" s="56"/>
    </row>
    <row r="215" spans="1:218" ht="16.5">
      <c r="A215" s="433" t="s">
        <v>3607</v>
      </c>
      <c r="D215" s="28">
        <f>'Punten per wedstrijd'!M177</f>
        <v>134.5</v>
      </c>
      <c r="E215" s="56">
        <v>0</v>
      </c>
      <c r="G215" s="433" t="s">
        <v>2711</v>
      </c>
      <c r="J215" s="28">
        <f>'Punten per wedstrijd'!M192</f>
        <v>755.80000000000007</v>
      </c>
      <c r="K215" s="56">
        <v>3</v>
      </c>
      <c r="M215" s="433" t="s">
        <v>2699</v>
      </c>
      <c r="P215" s="28">
        <f>'Punten per wedstrijd'!S19</f>
        <v>514.5</v>
      </c>
      <c r="Q215" s="56">
        <v>3</v>
      </c>
      <c r="S215" s="433" t="s">
        <v>639</v>
      </c>
      <c r="V215" s="28">
        <f>'Punten per wedstrijd'!S39</f>
        <v>258.60000000000002</v>
      </c>
      <c r="W215" s="56">
        <v>2</v>
      </c>
      <c r="Y215" s="470" t="s">
        <v>0</v>
      </c>
      <c r="Z215" s="499" t="s">
        <v>3008</v>
      </c>
      <c r="AA215" s="237"/>
      <c r="AB215" s="237"/>
      <c r="AC215" s="237"/>
      <c r="AD215" s="476">
        <f>$AR$353</f>
        <v>69</v>
      </c>
      <c r="AE215" s="496">
        <f>$E$353</f>
        <v>15627.05</v>
      </c>
      <c r="AH215" s="471" t="s">
        <v>143</v>
      </c>
      <c r="AK215" s="28">
        <v>397.20000000000005</v>
      </c>
      <c r="AL215" s="56">
        <v>1</v>
      </c>
      <c r="AN215" s="471" t="s">
        <v>1656</v>
      </c>
      <c r="AQ215" s="28">
        <v>159.6</v>
      </c>
      <c r="AR215" s="56">
        <v>3</v>
      </c>
      <c r="AT215" s="471" t="s">
        <v>3601</v>
      </c>
      <c r="AW215" s="28">
        <v>89.3</v>
      </c>
      <c r="AX215" s="56">
        <v>0</v>
      </c>
      <c r="AZ215" s="471" t="s">
        <v>2706</v>
      </c>
      <c r="BC215" s="28">
        <v>95.4</v>
      </c>
      <c r="BD215" s="56">
        <v>3</v>
      </c>
      <c r="BF215" s="471" t="s">
        <v>25</v>
      </c>
      <c r="BI215" s="28">
        <v>779.80000000000007</v>
      </c>
      <c r="BJ215" s="56">
        <v>3</v>
      </c>
      <c r="BL215" s="471" t="s">
        <v>1666</v>
      </c>
      <c r="BO215" s="28">
        <v>215.79999999999998</v>
      </c>
      <c r="BP215" s="56">
        <v>2</v>
      </c>
      <c r="BR215" s="471" t="s">
        <v>3666</v>
      </c>
      <c r="BU215" s="28">
        <v>23.1</v>
      </c>
      <c r="BV215" s="56">
        <v>0</v>
      </c>
      <c r="BX215" s="471" t="s">
        <v>2713</v>
      </c>
      <c r="CA215" s="28">
        <v>187.2</v>
      </c>
      <c r="CB215" s="56">
        <v>3</v>
      </c>
      <c r="CD215" s="471" t="s">
        <v>3601</v>
      </c>
      <c r="CG215" s="28">
        <v>142.5</v>
      </c>
      <c r="CH215" s="56">
        <v>3</v>
      </c>
      <c r="CJ215" s="471" t="s">
        <v>3611</v>
      </c>
      <c r="CM215" s="28">
        <v>358</v>
      </c>
      <c r="CN215" s="56">
        <v>0</v>
      </c>
      <c r="CP215" s="471" t="s">
        <v>154</v>
      </c>
      <c r="CS215" s="28">
        <v>211.15000000000003</v>
      </c>
      <c r="CT215" s="56">
        <v>0</v>
      </c>
      <c r="CV215" s="471" t="s">
        <v>2699</v>
      </c>
      <c r="CY215" s="28">
        <v>672.85</v>
      </c>
      <c r="CZ215" s="56">
        <v>3</v>
      </c>
      <c r="DB215" s="471" t="s">
        <v>3601</v>
      </c>
      <c r="DE215" s="28">
        <v>0</v>
      </c>
      <c r="DF215" s="56">
        <v>1</v>
      </c>
      <c r="DH215" s="471" t="s">
        <v>3609</v>
      </c>
      <c r="DK215" s="28">
        <v>0</v>
      </c>
      <c r="DL215" s="56">
        <v>0</v>
      </c>
      <c r="DN215" s="471" t="s">
        <v>638</v>
      </c>
      <c r="DQ215" s="28">
        <v>491.6</v>
      </c>
      <c r="DR215" s="56">
        <v>3</v>
      </c>
      <c r="DT215" s="471" t="s">
        <v>3609</v>
      </c>
      <c r="DW215" s="28">
        <v>168.20000000000002</v>
      </c>
      <c r="DX215" s="56">
        <v>0</v>
      </c>
      <c r="DZ215" s="471" t="s">
        <v>683</v>
      </c>
      <c r="EC215" s="28">
        <v>121.1</v>
      </c>
      <c r="ED215" s="56">
        <v>0</v>
      </c>
      <c r="EF215" s="471" t="s">
        <v>2699</v>
      </c>
      <c r="EI215" s="28">
        <v>25.2</v>
      </c>
      <c r="EJ215" s="56">
        <v>0</v>
      </c>
      <c r="EL215" s="471" t="s">
        <v>1656</v>
      </c>
      <c r="EO215" s="28">
        <v>94.600000000000009</v>
      </c>
      <c r="EP215" s="56">
        <v>0</v>
      </c>
      <c r="ER215" s="471" t="s">
        <v>154</v>
      </c>
      <c r="EU215" s="28">
        <v>209.6</v>
      </c>
      <c r="EV215" s="56">
        <v>0</v>
      </c>
      <c r="EX215" s="471" t="s">
        <v>669</v>
      </c>
      <c r="FA215" s="28">
        <v>411.5</v>
      </c>
      <c r="FB215" s="56">
        <v>3</v>
      </c>
      <c r="FD215" s="471" t="s">
        <v>3609</v>
      </c>
      <c r="FG215" s="28">
        <v>219.1</v>
      </c>
      <c r="FH215" s="56">
        <v>0</v>
      </c>
      <c r="FJ215" s="471" t="s">
        <v>1653</v>
      </c>
      <c r="FM215" s="28">
        <v>696.6</v>
      </c>
      <c r="FN215" s="56">
        <v>1</v>
      </c>
      <c r="FP215" s="471" t="s">
        <v>3611</v>
      </c>
      <c r="FS215" s="28">
        <v>105.19999999999999</v>
      </c>
      <c r="FT215" s="56">
        <v>0</v>
      </c>
      <c r="FV215" s="471" t="s">
        <v>683</v>
      </c>
      <c r="FY215" s="28">
        <v>505.09999999999997</v>
      </c>
      <c r="FZ215" s="56">
        <v>1</v>
      </c>
      <c r="GB215" s="471" t="s">
        <v>3601</v>
      </c>
      <c r="GE215" s="28">
        <v>662.4</v>
      </c>
      <c r="GF215" s="56">
        <v>1</v>
      </c>
      <c r="GH215" s="471" t="s">
        <v>3619</v>
      </c>
      <c r="GK215" s="28">
        <v>652</v>
      </c>
      <c r="GL215" s="56">
        <v>2</v>
      </c>
      <c r="GN215" s="471" t="s">
        <v>653</v>
      </c>
      <c r="GQ215" s="28">
        <v>875.40000000000009</v>
      </c>
      <c r="GR215" s="56">
        <v>3</v>
      </c>
      <c r="GT215" s="471" t="s">
        <v>683</v>
      </c>
      <c r="GW215" s="28">
        <v>58.5</v>
      </c>
      <c r="GX215" s="56">
        <v>3</v>
      </c>
      <c r="GZ215" s="471" t="s">
        <v>3601</v>
      </c>
      <c r="HC215" s="28">
        <v>2011.6999999999998</v>
      </c>
      <c r="HD215" s="56">
        <v>2</v>
      </c>
      <c r="HF215" s="433" t="s">
        <v>2715</v>
      </c>
      <c r="HI215" s="28">
        <v>1138.4000000000003</v>
      </c>
      <c r="HJ215" s="56">
        <v>3</v>
      </c>
    </row>
    <row r="216" spans="1:218" ht="16.5">
      <c r="A216" s="433" t="s">
        <v>143</v>
      </c>
      <c r="D216" s="28">
        <f>'Punten per wedstrijd'!M262</f>
        <v>265.59999999999997</v>
      </c>
      <c r="E216" s="56">
        <v>3</v>
      </c>
      <c r="G216" s="433" t="s">
        <v>3615</v>
      </c>
      <c r="J216" s="28">
        <f>'Punten per wedstrijd'!M209</f>
        <v>390.7</v>
      </c>
      <c r="K216" s="56">
        <v>0</v>
      </c>
      <c r="M216" s="433" t="s">
        <v>3608</v>
      </c>
      <c r="P216" s="28">
        <f>'Punten per wedstrijd'!S43</f>
        <v>217.3</v>
      </c>
      <c r="Q216" s="56">
        <v>0</v>
      </c>
      <c r="S216" s="433" t="s">
        <v>2726</v>
      </c>
      <c r="V216" s="28">
        <f>'Punten per wedstrijd'!S92</f>
        <v>242</v>
      </c>
      <c r="W216" s="56">
        <v>1</v>
      </c>
      <c r="Y216" s="470" t="s">
        <v>2</v>
      </c>
      <c r="Z216" s="499" t="s">
        <v>2992</v>
      </c>
      <c r="AA216" s="237"/>
      <c r="AB216" s="237"/>
      <c r="AC216" s="237"/>
      <c r="AD216" s="476">
        <f>$AR$429</f>
        <v>62</v>
      </c>
      <c r="AE216" s="496">
        <f>$E$429</f>
        <v>13663.3</v>
      </c>
      <c r="AH216" s="471" t="s">
        <v>3610</v>
      </c>
      <c r="AK216" s="28">
        <v>478.7</v>
      </c>
      <c r="AL216" s="56">
        <v>2</v>
      </c>
      <c r="AN216" s="471" t="s">
        <v>3604</v>
      </c>
      <c r="AQ216" s="28">
        <v>63.9</v>
      </c>
      <c r="AR216" s="56">
        <v>0</v>
      </c>
      <c r="AT216" s="471" t="s">
        <v>2713</v>
      </c>
      <c r="AW216" s="28">
        <v>111.7</v>
      </c>
      <c r="AX216" s="56">
        <v>3</v>
      </c>
      <c r="AZ216" s="471" t="s">
        <v>3604</v>
      </c>
      <c r="BC216" s="28">
        <v>58.8</v>
      </c>
      <c r="BD216" s="56">
        <v>0</v>
      </c>
      <c r="BF216" s="471" t="s">
        <v>2715</v>
      </c>
      <c r="BI216" s="28">
        <v>425.70000000000005</v>
      </c>
      <c r="BJ216" s="56">
        <v>0</v>
      </c>
      <c r="BL216" s="471" t="s">
        <v>654</v>
      </c>
      <c r="BO216" s="28">
        <v>190.2</v>
      </c>
      <c r="BP216" s="56">
        <v>1</v>
      </c>
      <c r="BR216" s="471" t="s">
        <v>3602</v>
      </c>
      <c r="BU216" s="28">
        <v>119.9</v>
      </c>
      <c r="BV216" s="56">
        <v>3</v>
      </c>
      <c r="BX216" s="471" t="s">
        <v>2718</v>
      </c>
      <c r="CA216" s="28">
        <v>33</v>
      </c>
      <c r="CB216" s="56">
        <v>0</v>
      </c>
      <c r="CD216" s="471" t="s">
        <v>1</v>
      </c>
      <c r="CG216" s="28">
        <v>14.3</v>
      </c>
      <c r="CH216" s="56">
        <v>0</v>
      </c>
      <c r="CJ216" s="471" t="s">
        <v>3602</v>
      </c>
      <c r="CM216" s="28">
        <v>451</v>
      </c>
      <c r="CN216" s="56">
        <v>3</v>
      </c>
      <c r="CP216" s="471" t="s">
        <v>3608</v>
      </c>
      <c r="CS216" s="28">
        <v>333.00000000000006</v>
      </c>
      <c r="CT216" s="56">
        <v>3</v>
      </c>
      <c r="CV216" s="471" t="s">
        <v>3603</v>
      </c>
      <c r="CY216" s="28">
        <v>462.9</v>
      </c>
      <c r="CZ216" s="56">
        <v>0</v>
      </c>
      <c r="DB216" s="471" t="s">
        <v>3608</v>
      </c>
      <c r="DE216" s="28">
        <v>0</v>
      </c>
      <c r="DF216" s="56">
        <v>1</v>
      </c>
      <c r="DH216" s="471" t="s">
        <v>2711</v>
      </c>
      <c r="DK216" s="28">
        <v>49.500000000000007</v>
      </c>
      <c r="DL216" s="56">
        <v>3</v>
      </c>
      <c r="DN216" s="471" t="s">
        <v>2699</v>
      </c>
      <c r="DQ216" s="28">
        <v>261.3</v>
      </c>
      <c r="DR216" s="56">
        <v>0</v>
      </c>
      <c r="DT216" s="471" t="s">
        <v>638</v>
      </c>
      <c r="DW216" s="28">
        <v>614</v>
      </c>
      <c r="DX216" s="56">
        <v>3</v>
      </c>
      <c r="DZ216" s="471" t="s">
        <v>2715</v>
      </c>
      <c r="EC216" s="28">
        <v>162</v>
      </c>
      <c r="ED216" s="56">
        <v>3</v>
      </c>
      <c r="EF216" s="471" t="s">
        <v>1749</v>
      </c>
      <c r="EI216" s="28">
        <v>270</v>
      </c>
      <c r="EJ216" s="56">
        <v>3</v>
      </c>
      <c r="EL216" s="471" t="s">
        <v>2699</v>
      </c>
      <c r="EO216" s="28">
        <v>188.89999999999998</v>
      </c>
      <c r="EP216" s="56">
        <v>3</v>
      </c>
      <c r="ER216" s="471" t="s">
        <v>1653</v>
      </c>
      <c r="EU216" s="28">
        <v>359.4</v>
      </c>
      <c r="EV216" s="56">
        <v>3</v>
      </c>
      <c r="EX216" s="471" t="s">
        <v>639</v>
      </c>
      <c r="FA216" s="28">
        <v>311.7</v>
      </c>
      <c r="FB216" s="56">
        <v>0</v>
      </c>
      <c r="FD216" s="471" t="s">
        <v>2706</v>
      </c>
      <c r="FG216" s="28">
        <v>658.4</v>
      </c>
      <c r="FH216" s="56">
        <v>3</v>
      </c>
      <c r="FJ216" s="471" t="s">
        <v>1666</v>
      </c>
      <c r="FM216" s="28">
        <v>708.5</v>
      </c>
      <c r="FN216" s="56">
        <v>2</v>
      </c>
      <c r="FP216" s="471" t="s">
        <v>3615</v>
      </c>
      <c r="FS216" s="28">
        <v>145</v>
      </c>
      <c r="FT216" s="56">
        <v>3</v>
      </c>
      <c r="FV216" s="471" t="s">
        <v>3602</v>
      </c>
      <c r="FY216" s="28">
        <v>550.20000000000005</v>
      </c>
      <c r="FZ216" s="56">
        <v>2</v>
      </c>
      <c r="GB216" s="471" t="s">
        <v>2711</v>
      </c>
      <c r="GE216" s="28">
        <v>664.39999999999986</v>
      </c>
      <c r="GF216" s="56">
        <v>2</v>
      </c>
      <c r="GH216" s="471" t="s">
        <v>3608</v>
      </c>
      <c r="GK216" s="28">
        <v>557.6</v>
      </c>
      <c r="GL216" s="56">
        <v>1</v>
      </c>
      <c r="GN216" s="471" t="s">
        <v>1656</v>
      </c>
      <c r="GQ216" s="28">
        <v>488.65000000000003</v>
      </c>
      <c r="GR216" s="56">
        <v>0</v>
      </c>
      <c r="GT216" s="471" t="s">
        <v>653</v>
      </c>
      <c r="GW216" s="28">
        <v>1.3</v>
      </c>
      <c r="GX216" s="56">
        <v>0</v>
      </c>
      <c r="GZ216" s="471" t="s">
        <v>3615</v>
      </c>
      <c r="HC216" s="28">
        <v>1887.5999999999997</v>
      </c>
      <c r="HD216" s="56">
        <v>1</v>
      </c>
      <c r="HF216" s="433" t="s">
        <v>2726</v>
      </c>
      <c r="HI216" s="28">
        <v>733.7</v>
      </c>
      <c r="HJ216" s="56">
        <v>0</v>
      </c>
    </row>
    <row r="217" spans="1:218" ht="16.5">
      <c r="A217" s="433"/>
      <c r="D217" s="28"/>
      <c r="E217" s="56"/>
      <c r="G217" s="433"/>
      <c r="J217" s="28"/>
      <c r="K217" s="56"/>
      <c r="M217" s="433"/>
      <c r="P217" s="28"/>
      <c r="Q217" s="56"/>
      <c r="S217" s="433"/>
      <c r="V217" s="28"/>
      <c r="W217" s="56"/>
      <c r="Y217" s="470" t="s">
        <v>3</v>
      </c>
      <c r="Z217" s="499" t="s">
        <v>4024</v>
      </c>
      <c r="AA217" s="237"/>
      <c r="AB217" s="237"/>
      <c r="AC217" s="237"/>
      <c r="AD217" s="476">
        <f>$AR$419</f>
        <v>61</v>
      </c>
      <c r="AE217" s="496">
        <f>$E$419</f>
        <v>14944.1</v>
      </c>
      <c r="AH217" s="471"/>
      <c r="AK217" s="28"/>
      <c r="AL217" s="56"/>
      <c r="AN217" s="471"/>
      <c r="AQ217" s="28"/>
      <c r="AR217" s="56"/>
      <c r="AT217" s="471"/>
      <c r="AW217" s="28"/>
      <c r="AX217" s="56"/>
      <c r="AZ217" s="471"/>
      <c r="BC217" s="28"/>
      <c r="BD217" s="56"/>
      <c r="BF217" s="471"/>
      <c r="BI217" s="28"/>
      <c r="BJ217" s="56"/>
      <c r="BL217" s="471"/>
      <c r="BO217" s="28"/>
      <c r="BP217" s="56"/>
      <c r="BR217" s="471"/>
      <c r="BU217" s="28"/>
      <c r="BV217" s="56"/>
      <c r="BX217" s="471"/>
      <c r="CA217" s="28"/>
      <c r="CB217" s="56"/>
      <c r="CD217" s="471"/>
      <c r="CG217" s="28"/>
      <c r="CH217" s="56"/>
      <c r="CJ217" s="471"/>
      <c r="CM217" s="28"/>
      <c r="CN217" s="56"/>
      <c r="CP217" s="471"/>
      <c r="CS217" s="28"/>
      <c r="CT217" s="56"/>
      <c r="CV217" s="471"/>
      <c r="CY217" s="28"/>
      <c r="CZ217" s="56"/>
      <c r="DB217" s="471"/>
      <c r="DE217" s="28"/>
      <c r="DF217" s="56"/>
      <c r="DH217" s="471"/>
      <c r="DK217" s="28"/>
      <c r="DL217" s="56"/>
      <c r="DN217" s="471"/>
      <c r="DQ217" s="28"/>
      <c r="DR217" s="56"/>
      <c r="DT217" s="471"/>
      <c r="DW217" s="28"/>
      <c r="DX217" s="56"/>
      <c r="DZ217" s="471"/>
      <c r="EC217" s="28"/>
      <c r="ED217" s="56"/>
      <c r="EF217" s="471"/>
      <c r="EI217" s="28"/>
      <c r="EJ217" s="56"/>
      <c r="EL217" s="471"/>
      <c r="EO217" s="28"/>
      <c r="EP217" s="56"/>
      <c r="ER217" s="471"/>
      <c r="EU217" s="28"/>
      <c r="EV217" s="56"/>
      <c r="EX217" s="471"/>
      <c r="FA217" s="28"/>
      <c r="FB217" s="56"/>
      <c r="FD217" s="471"/>
      <c r="FG217" s="28"/>
      <c r="FH217" s="56"/>
      <c r="FJ217" s="471"/>
      <c r="FM217" s="28"/>
      <c r="FN217" s="56"/>
      <c r="FP217" s="471"/>
      <c r="FS217" s="28"/>
      <c r="FT217" s="56"/>
      <c r="FV217" s="471"/>
      <c r="FY217" s="28"/>
      <c r="FZ217" s="56"/>
      <c r="GB217" s="471"/>
      <c r="GE217" s="28"/>
      <c r="GF217" s="56"/>
      <c r="GH217" s="471"/>
      <c r="GK217" s="28"/>
      <c r="GL217" s="56"/>
      <c r="GN217" s="471"/>
      <c r="GQ217" s="28"/>
      <c r="GR217" s="56"/>
      <c r="GT217" s="471"/>
      <c r="GW217" s="28"/>
      <c r="GX217" s="56"/>
      <c r="GZ217" s="471"/>
      <c r="HC217" s="28"/>
      <c r="HD217" s="56"/>
      <c r="HF217" s="433"/>
      <c r="HI217" s="28"/>
      <c r="HJ217" s="56"/>
    </row>
    <row r="218" spans="1:218" ht="16.5">
      <c r="A218" s="433" t="s">
        <v>3603</v>
      </c>
      <c r="D218" s="28">
        <f>'Punten per wedstrijd'!M155</f>
        <v>758.3</v>
      </c>
      <c r="E218" s="56">
        <v>3</v>
      </c>
      <c r="G218" s="433" t="s">
        <v>3608</v>
      </c>
      <c r="J218" s="28">
        <f>'Punten per wedstrijd'!M183</f>
        <v>858.4</v>
      </c>
      <c r="K218" s="56">
        <v>3</v>
      </c>
      <c r="M218" s="433" t="s">
        <v>2710</v>
      </c>
      <c r="P218" s="28">
        <f>'Punten per wedstrijd'!S115</f>
        <v>119.2</v>
      </c>
      <c r="Q218" s="56">
        <v>3</v>
      </c>
      <c r="S218" s="433" t="s">
        <v>2718</v>
      </c>
      <c r="V218" s="28">
        <f>'Punten per wedstrijd'!S70</f>
        <v>0</v>
      </c>
      <c r="W218" s="56">
        <v>0</v>
      </c>
      <c r="Y218" s="470" t="s">
        <v>5</v>
      </c>
      <c r="Z218" s="499" t="s">
        <v>2259</v>
      </c>
      <c r="AA218" s="237"/>
      <c r="AB218" s="237"/>
      <c r="AC218" s="237"/>
      <c r="AD218" s="476">
        <f>$AR$342</f>
        <v>61</v>
      </c>
      <c r="AE218" s="496">
        <f>$E$342</f>
        <v>14174.849999999999</v>
      </c>
      <c r="AH218" s="471" t="s">
        <v>1</v>
      </c>
      <c r="AK218" s="28">
        <v>235</v>
      </c>
      <c r="AL218" s="56">
        <v>3</v>
      </c>
      <c r="AN218" s="471" t="s">
        <v>3615</v>
      </c>
      <c r="AQ218" s="28">
        <v>214.9</v>
      </c>
      <c r="AR218" s="56">
        <v>0</v>
      </c>
      <c r="AT218" s="471" t="s">
        <v>2711</v>
      </c>
      <c r="AW218" s="28">
        <v>150</v>
      </c>
      <c r="AX218" s="56">
        <v>3</v>
      </c>
      <c r="AZ218" s="471" t="s">
        <v>1749</v>
      </c>
      <c r="BC218" s="28">
        <v>172.49999999999997</v>
      </c>
      <c r="BD218" s="56">
        <v>3</v>
      </c>
      <c r="BF218" s="471" t="s">
        <v>3615</v>
      </c>
      <c r="BI218" s="28">
        <v>504.6</v>
      </c>
      <c r="BJ218" s="56">
        <v>1</v>
      </c>
      <c r="BL218" s="471" t="s">
        <v>2715</v>
      </c>
      <c r="BO218" s="28">
        <v>222.2</v>
      </c>
      <c r="BP218" s="56">
        <v>2</v>
      </c>
      <c r="BR218" s="471" t="s">
        <v>3609</v>
      </c>
      <c r="BU218" s="28">
        <v>118.9</v>
      </c>
      <c r="BV218" s="56">
        <v>3</v>
      </c>
      <c r="BX218" s="471" t="s">
        <v>2715</v>
      </c>
      <c r="CA218" s="28">
        <v>367.5</v>
      </c>
      <c r="CB218" s="56">
        <v>3</v>
      </c>
      <c r="CD218" s="471" t="s">
        <v>3608</v>
      </c>
      <c r="CG218" s="28">
        <v>70</v>
      </c>
      <c r="CH218" s="56">
        <v>3</v>
      </c>
      <c r="CJ218" s="471" t="s">
        <v>2710</v>
      </c>
      <c r="CM218" s="28">
        <v>302.60000000000002</v>
      </c>
      <c r="CN218" s="56">
        <v>0</v>
      </c>
      <c r="CP218" s="471" t="s">
        <v>1749</v>
      </c>
      <c r="CS218" s="28">
        <v>328.7</v>
      </c>
      <c r="CT218" s="56">
        <v>0</v>
      </c>
      <c r="CV218" s="471" t="s">
        <v>653</v>
      </c>
      <c r="CY218" s="28">
        <v>1067</v>
      </c>
      <c r="CZ218" s="56">
        <v>3</v>
      </c>
      <c r="DB218" s="471" t="s">
        <v>683</v>
      </c>
      <c r="DE218" s="28">
        <v>0</v>
      </c>
      <c r="DF218" s="56">
        <v>1</v>
      </c>
      <c r="DH218" s="471" t="s">
        <v>3666</v>
      </c>
      <c r="DK218" s="28">
        <v>22.5</v>
      </c>
      <c r="DL218" s="56">
        <v>1</v>
      </c>
      <c r="DN218" s="471" t="s">
        <v>3610</v>
      </c>
      <c r="DQ218" s="28">
        <v>537.09999999999991</v>
      </c>
      <c r="DR218" s="56">
        <v>2</v>
      </c>
      <c r="DT218" s="471" t="s">
        <v>2699</v>
      </c>
      <c r="DW218" s="28">
        <v>953.40000000000009</v>
      </c>
      <c r="DX218" s="56">
        <v>2</v>
      </c>
      <c r="DZ218" s="471" t="s">
        <v>638</v>
      </c>
      <c r="EC218" s="28">
        <v>279.8</v>
      </c>
      <c r="ED218" s="56">
        <v>3</v>
      </c>
      <c r="EF218" s="471" t="s">
        <v>3619</v>
      </c>
      <c r="EI218" s="28">
        <v>196.20000000000002</v>
      </c>
      <c r="EJ218" s="56">
        <v>0</v>
      </c>
      <c r="EL218" s="471" t="s">
        <v>1653</v>
      </c>
      <c r="EO218" s="28">
        <v>284.2</v>
      </c>
      <c r="EP218" s="56">
        <v>2</v>
      </c>
      <c r="ER218" s="471" t="s">
        <v>2715</v>
      </c>
      <c r="EU218" s="28">
        <v>278.2</v>
      </c>
      <c r="EV218" s="56">
        <v>0</v>
      </c>
      <c r="EX218" s="471" t="s">
        <v>2718</v>
      </c>
      <c r="FA218" s="28">
        <v>425.3</v>
      </c>
      <c r="FB218" s="56">
        <v>1</v>
      </c>
      <c r="FD218" s="471" t="s">
        <v>154</v>
      </c>
      <c r="FG218" s="28">
        <v>292.5</v>
      </c>
      <c r="FH218" s="56">
        <v>0</v>
      </c>
      <c r="FJ218" s="471" t="s">
        <v>3615</v>
      </c>
      <c r="FM218" s="28">
        <v>684.6</v>
      </c>
      <c r="FN218" s="56">
        <v>3</v>
      </c>
      <c r="FP218" s="471" t="s">
        <v>639</v>
      </c>
      <c r="FS218" s="28">
        <v>120.8</v>
      </c>
      <c r="FT218" s="56">
        <v>0</v>
      </c>
      <c r="FV218" s="471" t="s">
        <v>2710</v>
      </c>
      <c r="FY218" s="28">
        <v>303</v>
      </c>
      <c r="FZ218" s="56">
        <v>0</v>
      </c>
      <c r="GB218" s="471" t="s">
        <v>154</v>
      </c>
      <c r="GE218" s="28">
        <v>644.04999999999984</v>
      </c>
      <c r="GF218" s="56">
        <v>3</v>
      </c>
      <c r="GH218" s="471" t="s">
        <v>638</v>
      </c>
      <c r="GK218" s="28">
        <v>727.8</v>
      </c>
      <c r="GL218" s="56">
        <v>3</v>
      </c>
      <c r="GN218" s="471" t="s">
        <v>3601</v>
      </c>
      <c r="GQ218" s="28">
        <v>520.09999999999991</v>
      </c>
      <c r="GR218" s="56">
        <v>0</v>
      </c>
      <c r="GT218" s="471" t="s">
        <v>2718</v>
      </c>
      <c r="GW218" s="28">
        <v>1.3</v>
      </c>
      <c r="GX218" s="56">
        <v>0</v>
      </c>
      <c r="GZ218" s="471" t="s">
        <v>154</v>
      </c>
      <c r="HC218" s="28">
        <v>3264.1000000000004</v>
      </c>
      <c r="HD218" s="56">
        <v>2</v>
      </c>
      <c r="HF218" s="433" t="s">
        <v>3619</v>
      </c>
      <c r="HI218" s="28">
        <v>1208.75</v>
      </c>
      <c r="HJ218" s="56">
        <v>3</v>
      </c>
    </row>
    <row r="219" spans="1:218" ht="16.5">
      <c r="A219" s="433" t="s">
        <v>1749</v>
      </c>
      <c r="D219" s="28">
        <f>'Punten per wedstrijd'!M247</f>
        <v>202.3</v>
      </c>
      <c r="E219" s="56">
        <v>0</v>
      </c>
      <c r="G219" s="433" t="s">
        <v>639</v>
      </c>
      <c r="J219" s="28">
        <f>'Punten per wedstrijd'!M179</f>
        <v>127.39999999999999</v>
      </c>
      <c r="K219" s="56">
        <v>0</v>
      </c>
      <c r="M219" s="433" t="s">
        <v>653</v>
      </c>
      <c r="P219" s="28">
        <f>'Punten per wedstrijd'!S106</f>
        <v>0</v>
      </c>
      <c r="Q219" s="56">
        <v>0</v>
      </c>
      <c r="S219" s="433" t="s">
        <v>638</v>
      </c>
      <c r="V219" s="28">
        <f>'Punten per wedstrijd'!S108</f>
        <v>97.5</v>
      </c>
      <c r="W219" s="56">
        <v>3</v>
      </c>
      <c r="Y219" s="470" t="s">
        <v>7</v>
      </c>
      <c r="Z219" s="499" t="s">
        <v>1776</v>
      </c>
      <c r="AA219" s="237"/>
      <c r="AB219" s="237"/>
      <c r="AC219" s="237"/>
      <c r="AD219" s="476">
        <f>$AR$443</f>
        <v>60</v>
      </c>
      <c r="AE219" s="496">
        <f>$E$443</f>
        <v>13158.85</v>
      </c>
      <c r="AH219" s="471" t="s">
        <v>3602</v>
      </c>
      <c r="AK219" s="28">
        <v>162</v>
      </c>
      <c r="AL219" s="56">
        <v>0</v>
      </c>
      <c r="AN219" s="471" t="s">
        <v>2718</v>
      </c>
      <c r="AQ219" s="28">
        <v>360</v>
      </c>
      <c r="AR219" s="56">
        <v>3</v>
      </c>
      <c r="AT219" s="471" t="s">
        <v>2706</v>
      </c>
      <c r="AW219" s="28">
        <v>115.8</v>
      </c>
      <c r="AX219" s="56">
        <v>0</v>
      </c>
      <c r="AZ219" s="471" t="s">
        <v>3615</v>
      </c>
      <c r="BC219" s="28">
        <v>89.4</v>
      </c>
      <c r="BD219" s="56">
        <v>0</v>
      </c>
      <c r="BF219" s="471" t="s">
        <v>1656</v>
      </c>
      <c r="BI219" s="28">
        <v>512.69999999999993</v>
      </c>
      <c r="BJ219" s="56">
        <v>2</v>
      </c>
      <c r="BL219" s="471" t="s">
        <v>154</v>
      </c>
      <c r="BO219" s="28">
        <v>207.89999999999995</v>
      </c>
      <c r="BP219" s="56">
        <v>1</v>
      </c>
      <c r="BR219" s="471" t="s">
        <v>3610</v>
      </c>
      <c r="BU219" s="28">
        <v>24.200000000000003</v>
      </c>
      <c r="BV219" s="56">
        <v>0</v>
      </c>
      <c r="BX219" s="471" t="s">
        <v>3601</v>
      </c>
      <c r="CA219" s="28">
        <v>196.5</v>
      </c>
      <c r="CB219" s="56">
        <v>0</v>
      </c>
      <c r="CD219" s="471" t="s">
        <v>653</v>
      </c>
      <c r="CG219" s="28">
        <v>48</v>
      </c>
      <c r="CH219" s="56">
        <v>0</v>
      </c>
      <c r="CJ219" s="471" t="s">
        <v>3615</v>
      </c>
      <c r="CM219" s="28">
        <v>382.3</v>
      </c>
      <c r="CN219" s="56">
        <v>3</v>
      </c>
      <c r="CP219" s="471" t="s">
        <v>2710</v>
      </c>
      <c r="CS219" s="28">
        <v>708.3</v>
      </c>
      <c r="CT219" s="56">
        <v>3</v>
      </c>
      <c r="CV219" s="471" t="s">
        <v>3602</v>
      </c>
      <c r="CY219" s="28">
        <v>493.2</v>
      </c>
      <c r="CZ219" s="56">
        <v>0</v>
      </c>
      <c r="DB219" s="471" t="s">
        <v>2710</v>
      </c>
      <c r="DE219" s="28">
        <v>0</v>
      </c>
      <c r="DF219" s="56">
        <v>1</v>
      </c>
      <c r="DH219" s="471" t="s">
        <v>654</v>
      </c>
      <c r="DK219" s="28">
        <v>26.5</v>
      </c>
      <c r="DL219" s="56">
        <v>2</v>
      </c>
      <c r="DN219" s="471" t="s">
        <v>653</v>
      </c>
      <c r="DQ219" s="28">
        <v>475.5</v>
      </c>
      <c r="DR219" s="56">
        <v>1</v>
      </c>
      <c r="DT219" s="471" t="s">
        <v>2718</v>
      </c>
      <c r="DW219" s="28">
        <v>896.99999999999977</v>
      </c>
      <c r="DX219" s="56">
        <v>1</v>
      </c>
      <c r="DZ219" s="471" t="s">
        <v>3608</v>
      </c>
      <c r="EC219" s="28">
        <v>15.1</v>
      </c>
      <c r="ED219" s="56">
        <v>0</v>
      </c>
      <c r="EF219" s="471" t="s">
        <v>2710</v>
      </c>
      <c r="EI219" s="28">
        <v>254.2</v>
      </c>
      <c r="EJ219" s="56">
        <v>3</v>
      </c>
      <c r="EL219" s="471" t="s">
        <v>3619</v>
      </c>
      <c r="EO219" s="28">
        <v>231.6</v>
      </c>
      <c r="EP219" s="56">
        <v>1</v>
      </c>
      <c r="ER219" s="471" t="s">
        <v>2713</v>
      </c>
      <c r="EU219" s="28">
        <v>353.7</v>
      </c>
      <c r="EV219" s="56">
        <v>3</v>
      </c>
      <c r="EX219" s="471" t="s">
        <v>3602</v>
      </c>
      <c r="FA219" s="28">
        <v>504.5</v>
      </c>
      <c r="FB219" s="56">
        <v>2</v>
      </c>
      <c r="FD219" s="471" t="s">
        <v>3601</v>
      </c>
      <c r="FG219" s="28">
        <v>496.6</v>
      </c>
      <c r="FH219" s="56">
        <v>3</v>
      </c>
      <c r="FJ219" s="471" t="s">
        <v>3607</v>
      </c>
      <c r="FM219" s="28">
        <v>330</v>
      </c>
      <c r="FN219" s="56">
        <v>0</v>
      </c>
      <c r="FP219" s="471" t="s">
        <v>3619</v>
      </c>
      <c r="FS219" s="28">
        <v>154.5</v>
      </c>
      <c r="FT219" s="56">
        <v>3</v>
      </c>
      <c r="FV219" s="471" t="s">
        <v>3609</v>
      </c>
      <c r="FY219" s="28">
        <v>583.15</v>
      </c>
      <c r="FZ219" s="56">
        <v>3</v>
      </c>
      <c r="GB219" s="471" t="s">
        <v>638</v>
      </c>
      <c r="GE219" s="28">
        <v>490.2</v>
      </c>
      <c r="GF219" s="56">
        <v>0</v>
      </c>
      <c r="GH219" s="471" t="s">
        <v>654</v>
      </c>
      <c r="GK219" s="28">
        <v>541.9</v>
      </c>
      <c r="GL219" s="56">
        <v>0</v>
      </c>
      <c r="GN219" s="471" t="s">
        <v>638</v>
      </c>
      <c r="GQ219" s="28">
        <v>667.1</v>
      </c>
      <c r="GR219" s="56">
        <v>3</v>
      </c>
      <c r="GT219" s="471" t="s">
        <v>3601</v>
      </c>
      <c r="GW219" s="28">
        <v>129</v>
      </c>
      <c r="GX219" s="56">
        <v>3</v>
      </c>
      <c r="GZ219" s="471" t="s">
        <v>1656</v>
      </c>
      <c r="HC219" s="28">
        <v>2953.5</v>
      </c>
      <c r="HD219" s="56">
        <v>1</v>
      </c>
      <c r="HF219" s="433" t="s">
        <v>3607</v>
      </c>
      <c r="HI219" s="28">
        <v>889.99999999999989</v>
      </c>
      <c r="HJ219" s="56">
        <v>0</v>
      </c>
    </row>
    <row r="220" spans="1:218" ht="16.5">
      <c r="A220" s="433"/>
      <c r="D220" s="28"/>
      <c r="E220" s="56"/>
      <c r="G220" s="433"/>
      <c r="J220" s="28"/>
      <c r="K220" s="56"/>
      <c r="M220" s="433"/>
      <c r="P220" s="28"/>
      <c r="Q220" s="56"/>
      <c r="S220" s="433"/>
      <c r="V220" s="28"/>
      <c r="W220" s="56"/>
      <c r="Y220" s="470" t="s">
        <v>8</v>
      </c>
      <c r="Z220" s="499" t="s">
        <v>4004</v>
      </c>
      <c r="AA220" s="237"/>
      <c r="AB220" s="237"/>
      <c r="AC220" s="237"/>
      <c r="AD220" s="476">
        <f>$AR$373</f>
        <v>59</v>
      </c>
      <c r="AE220" s="496">
        <f>$E$373</f>
        <v>15095.299999999997</v>
      </c>
      <c r="AH220" s="471"/>
      <c r="AK220" s="28"/>
      <c r="AL220" s="56"/>
      <c r="AN220" s="471"/>
      <c r="AQ220" s="28"/>
      <c r="AR220" s="56"/>
      <c r="AT220" s="471"/>
      <c r="AW220" s="28"/>
      <c r="AX220" s="56"/>
      <c r="AZ220" s="471"/>
      <c r="BC220" s="28"/>
      <c r="BD220" s="56"/>
      <c r="BF220" s="471"/>
      <c r="BI220" s="28"/>
      <c r="BJ220" s="56"/>
      <c r="BL220" s="471"/>
      <c r="BO220" s="28"/>
      <c r="BP220" s="56"/>
      <c r="BR220" s="471"/>
      <c r="BU220" s="28"/>
      <c r="BV220" s="56"/>
      <c r="BX220" s="471"/>
      <c r="CA220" s="28"/>
      <c r="CB220" s="56"/>
      <c r="CD220" s="471"/>
      <c r="CG220" s="28"/>
      <c r="CH220" s="56"/>
      <c r="CJ220" s="471"/>
      <c r="CM220" s="28"/>
      <c r="CN220" s="56"/>
      <c r="CP220" s="471"/>
      <c r="CS220" s="28"/>
      <c r="CT220" s="56"/>
      <c r="CV220" s="471"/>
      <c r="CY220" s="28"/>
      <c r="CZ220" s="56"/>
      <c r="DB220" s="471"/>
      <c r="DE220" s="28"/>
      <c r="DF220" s="56"/>
      <c r="DH220" s="471"/>
      <c r="DK220" s="28"/>
      <c r="DL220" s="56"/>
      <c r="DN220" s="471"/>
      <c r="DQ220" s="28"/>
      <c r="DR220" s="56"/>
      <c r="DT220" s="471"/>
      <c r="DW220" s="28"/>
      <c r="DX220" s="56"/>
      <c r="DZ220" s="471"/>
      <c r="EC220" s="28"/>
      <c r="ED220" s="56"/>
      <c r="EF220" s="471"/>
      <c r="EI220" s="28"/>
      <c r="EJ220" s="56"/>
      <c r="EL220" s="471"/>
      <c r="EO220" s="28"/>
      <c r="EP220" s="56"/>
      <c r="ER220" s="471"/>
      <c r="EU220" s="28"/>
      <c r="EV220" s="56"/>
      <c r="EX220" s="471"/>
      <c r="FA220" s="28"/>
      <c r="FB220" s="56"/>
      <c r="FD220" s="471"/>
      <c r="FG220" s="28"/>
      <c r="FH220" s="56"/>
      <c r="FJ220" s="471"/>
      <c r="FM220" s="28"/>
      <c r="FN220" s="56"/>
      <c r="FP220" s="471"/>
      <c r="FS220" s="28"/>
      <c r="FT220" s="56"/>
      <c r="FV220" s="471"/>
      <c r="FY220" s="28"/>
      <c r="FZ220" s="56"/>
      <c r="GB220" s="471"/>
      <c r="GE220" s="28"/>
      <c r="GF220" s="56"/>
      <c r="GH220" s="471"/>
      <c r="GK220" s="28"/>
      <c r="GL220" s="56"/>
      <c r="GN220" s="471"/>
      <c r="GQ220" s="28"/>
      <c r="GR220" s="56"/>
      <c r="GT220" s="471"/>
      <c r="GW220" s="28"/>
      <c r="GX220" s="56"/>
      <c r="GZ220" s="471"/>
      <c r="HC220" s="28"/>
      <c r="HD220" s="56"/>
      <c r="HF220" s="433"/>
      <c r="HI220" s="28"/>
      <c r="HJ220" s="56"/>
    </row>
    <row r="221" spans="1:218" ht="16.5">
      <c r="A221" s="433" t="s">
        <v>654</v>
      </c>
      <c r="D221" s="28">
        <f>'Punten per wedstrijd'!M245</f>
        <v>339.6</v>
      </c>
      <c r="E221" s="56">
        <v>0</v>
      </c>
      <c r="G221" s="433" t="s">
        <v>3611</v>
      </c>
      <c r="J221" s="28">
        <f>'Punten per wedstrijd'!M191</f>
        <v>274.79999999999995</v>
      </c>
      <c r="K221" s="56">
        <v>0</v>
      </c>
      <c r="M221" s="433" t="s">
        <v>1749</v>
      </c>
      <c r="P221" s="28">
        <f>'Punten per wedstrijd'!S107</f>
        <v>105.5</v>
      </c>
      <c r="Q221" s="56">
        <v>1</v>
      </c>
      <c r="S221" s="433" t="s">
        <v>2706</v>
      </c>
      <c r="V221" s="28">
        <f>'Punten per wedstrijd'!S110</f>
        <v>172.5</v>
      </c>
      <c r="W221" s="56">
        <v>3</v>
      </c>
      <c r="Y221" s="470" t="s">
        <v>10</v>
      </c>
      <c r="Z221" s="499" t="s">
        <v>4012</v>
      </c>
      <c r="AA221" s="237"/>
      <c r="AB221" s="237"/>
      <c r="AC221" s="237"/>
      <c r="AD221" s="476">
        <f>$AR$407</f>
        <v>58</v>
      </c>
      <c r="AE221" s="496">
        <f>$E$407</f>
        <v>12577.150000000003</v>
      </c>
      <c r="AH221" s="471" t="s">
        <v>2699</v>
      </c>
      <c r="AK221" s="28">
        <v>569.29999999999984</v>
      </c>
      <c r="AL221" s="56">
        <v>1</v>
      </c>
      <c r="AN221" s="471" t="s">
        <v>3607</v>
      </c>
      <c r="AQ221" s="28">
        <v>26.4</v>
      </c>
      <c r="AR221" s="56">
        <v>0</v>
      </c>
      <c r="AT221" s="471" t="s">
        <v>3609</v>
      </c>
      <c r="AW221" s="28">
        <v>54.099999999999994</v>
      </c>
      <c r="AX221" s="56">
        <v>3</v>
      </c>
      <c r="AZ221" s="471" t="s">
        <v>3666</v>
      </c>
      <c r="BC221" s="28">
        <v>168</v>
      </c>
      <c r="BD221" s="56">
        <v>2</v>
      </c>
      <c r="BF221" s="471" t="s">
        <v>3609</v>
      </c>
      <c r="BI221" s="28">
        <v>467.09999999999997</v>
      </c>
      <c r="BJ221" s="56">
        <v>0</v>
      </c>
      <c r="BL221" s="471" t="s">
        <v>2706</v>
      </c>
      <c r="BO221" s="28">
        <v>163.1</v>
      </c>
      <c r="BP221" s="56">
        <v>0</v>
      </c>
      <c r="BR221" s="471" t="s">
        <v>2711</v>
      </c>
      <c r="BU221" s="28">
        <v>83.4</v>
      </c>
      <c r="BV221" s="56">
        <v>3</v>
      </c>
      <c r="BX221" s="471" t="s">
        <v>3610</v>
      </c>
      <c r="CA221" s="28">
        <v>277.8</v>
      </c>
      <c r="CB221" s="56">
        <v>3</v>
      </c>
      <c r="CD221" s="471" t="s">
        <v>3666</v>
      </c>
      <c r="CG221" s="28">
        <v>199</v>
      </c>
      <c r="CH221" s="56">
        <v>3</v>
      </c>
      <c r="CJ221" s="471" t="s">
        <v>653</v>
      </c>
      <c r="CM221" s="28">
        <v>347.9</v>
      </c>
      <c r="CN221" s="56">
        <v>1</v>
      </c>
      <c r="CP221" s="471" t="s">
        <v>683</v>
      </c>
      <c r="CS221" s="28">
        <v>373.4</v>
      </c>
      <c r="CT221" s="56">
        <v>3</v>
      </c>
      <c r="CV221" s="471" t="s">
        <v>669</v>
      </c>
      <c r="CY221" s="28">
        <v>545.80000000000007</v>
      </c>
      <c r="CZ221" s="56">
        <v>2</v>
      </c>
      <c r="DB221" s="471" t="s">
        <v>3611</v>
      </c>
      <c r="DE221" s="28">
        <v>78.900000000000006</v>
      </c>
      <c r="DF221" s="56">
        <v>3</v>
      </c>
      <c r="DH221" s="471" t="s">
        <v>3602</v>
      </c>
      <c r="DK221" s="28">
        <v>0</v>
      </c>
      <c r="DL221" s="56">
        <v>0</v>
      </c>
      <c r="DN221" s="471" t="s">
        <v>3603</v>
      </c>
      <c r="DQ221" s="28">
        <v>702.3</v>
      </c>
      <c r="DR221" s="56">
        <v>3</v>
      </c>
      <c r="DT221" s="471" t="s">
        <v>1666</v>
      </c>
      <c r="DW221" s="28">
        <v>896.6</v>
      </c>
      <c r="DX221" s="56">
        <v>1</v>
      </c>
      <c r="DZ221" s="471" t="s">
        <v>3601</v>
      </c>
      <c r="EC221" s="28">
        <v>148.5</v>
      </c>
      <c r="ED221" s="56">
        <v>0</v>
      </c>
      <c r="EF221" s="471" t="s">
        <v>2726</v>
      </c>
      <c r="EI221" s="28">
        <v>307.70000000000005</v>
      </c>
      <c r="EJ221" s="56">
        <v>2</v>
      </c>
      <c r="EL221" s="471" t="s">
        <v>683</v>
      </c>
      <c r="EO221" s="28">
        <v>225.5</v>
      </c>
      <c r="EP221" s="56">
        <v>1</v>
      </c>
      <c r="ER221" s="471" t="s">
        <v>3611</v>
      </c>
      <c r="EU221" s="28">
        <v>324</v>
      </c>
      <c r="EV221" s="56">
        <v>3</v>
      </c>
      <c r="EX221" s="471" t="s">
        <v>3619</v>
      </c>
      <c r="FA221" s="28">
        <v>500.6</v>
      </c>
      <c r="FB221" s="56">
        <v>0</v>
      </c>
      <c r="FD221" s="471" t="s">
        <v>3610</v>
      </c>
      <c r="FG221" s="28">
        <v>540.4</v>
      </c>
      <c r="FH221" s="56">
        <v>2</v>
      </c>
      <c r="FJ221" s="471" t="s">
        <v>2713</v>
      </c>
      <c r="FM221" s="28">
        <v>450</v>
      </c>
      <c r="FN221" s="56">
        <v>3</v>
      </c>
      <c r="FP221" s="471" t="s">
        <v>3607</v>
      </c>
      <c r="FS221" s="28">
        <v>73.400000000000006</v>
      </c>
      <c r="FT221" s="56">
        <v>3</v>
      </c>
      <c r="FV221" s="471" t="s">
        <v>1653</v>
      </c>
      <c r="FY221" s="28">
        <v>533</v>
      </c>
      <c r="FZ221" s="56">
        <v>1</v>
      </c>
      <c r="GB221" s="471" t="s">
        <v>639</v>
      </c>
      <c r="GE221" s="28">
        <v>159</v>
      </c>
      <c r="GF221" s="56">
        <v>0</v>
      </c>
      <c r="GH221" s="471" t="s">
        <v>2718</v>
      </c>
      <c r="GK221" s="28">
        <v>565.59999999999991</v>
      </c>
      <c r="GL221" s="56">
        <v>2</v>
      </c>
      <c r="GN221" s="471" t="s">
        <v>3609</v>
      </c>
      <c r="GQ221" s="28">
        <v>193.95</v>
      </c>
      <c r="GR221" s="56">
        <v>0</v>
      </c>
      <c r="GT221" s="471" t="s">
        <v>1</v>
      </c>
      <c r="GW221" s="28">
        <v>29.700000000000003</v>
      </c>
      <c r="GX221" s="56">
        <v>3</v>
      </c>
      <c r="GZ221" s="471" t="s">
        <v>3607</v>
      </c>
      <c r="HC221" s="28">
        <v>2017.5</v>
      </c>
      <c r="HD221" s="56">
        <v>0</v>
      </c>
      <c r="HF221" s="433" t="s">
        <v>143</v>
      </c>
      <c r="HI221" s="28">
        <v>908.9</v>
      </c>
      <c r="HJ221" s="56">
        <v>1</v>
      </c>
    </row>
    <row r="222" spans="1:218" ht="16.5">
      <c r="A222" s="433" t="s">
        <v>683</v>
      </c>
      <c r="D222" s="28">
        <f>'Punten per wedstrijd'!M241</f>
        <v>673.9</v>
      </c>
      <c r="E222" s="56">
        <v>3</v>
      </c>
      <c r="G222" s="433" t="s">
        <v>3619</v>
      </c>
      <c r="J222" s="28">
        <f>'Punten per wedstrijd'!M226</f>
        <v>389.19999999999993</v>
      </c>
      <c r="K222" s="56">
        <v>3</v>
      </c>
      <c r="M222" s="433" t="s">
        <v>2711</v>
      </c>
      <c r="P222" s="28">
        <f>'Punten per wedstrijd'!S52</f>
        <v>107.9</v>
      </c>
      <c r="Q222" s="56">
        <v>2</v>
      </c>
      <c r="S222" s="433" t="s">
        <v>654</v>
      </c>
      <c r="V222" s="28">
        <f>'Punten per wedstrijd'!S105</f>
        <v>0</v>
      </c>
      <c r="W222" s="56">
        <v>0</v>
      </c>
      <c r="Y222" s="472" t="s">
        <v>12</v>
      </c>
      <c r="Z222" s="542" t="s">
        <v>3994</v>
      </c>
      <c r="AA222" s="485"/>
      <c r="AB222" s="485"/>
      <c r="AC222" s="485"/>
      <c r="AD222" s="486">
        <f>$AR$366</f>
        <v>57</v>
      </c>
      <c r="AE222" s="497">
        <f>$E$366</f>
        <v>10411.400000000001</v>
      </c>
      <c r="AH222" s="471" t="s">
        <v>2726</v>
      </c>
      <c r="AK222" s="28">
        <v>605.59999999999991</v>
      </c>
      <c r="AL222" s="56">
        <v>2</v>
      </c>
      <c r="AN222" s="471" t="s">
        <v>1</v>
      </c>
      <c r="AQ222" s="28">
        <v>132.80000000000001</v>
      </c>
      <c r="AR222" s="56">
        <v>3</v>
      </c>
      <c r="AT222" s="471" t="s">
        <v>3666</v>
      </c>
      <c r="AW222" s="28">
        <v>24.7</v>
      </c>
      <c r="AX222" s="56">
        <v>0</v>
      </c>
      <c r="AZ222" s="471" t="s">
        <v>3608</v>
      </c>
      <c r="BC222" s="28">
        <v>134.50000000000003</v>
      </c>
      <c r="BD222" s="56">
        <v>1</v>
      </c>
      <c r="BF222" s="471" t="s">
        <v>3607</v>
      </c>
      <c r="BI222" s="28">
        <v>604.5</v>
      </c>
      <c r="BJ222" s="56">
        <v>3</v>
      </c>
      <c r="BL222" s="471" t="s">
        <v>2718</v>
      </c>
      <c r="BO222" s="28">
        <v>260.5</v>
      </c>
      <c r="BP222" s="56">
        <v>3</v>
      </c>
      <c r="BR222" s="471" t="s">
        <v>3619</v>
      </c>
      <c r="BU222" s="28">
        <v>61.599999999999994</v>
      </c>
      <c r="BV222" s="56">
        <v>0</v>
      </c>
      <c r="BX222" s="471" t="s">
        <v>3608</v>
      </c>
      <c r="CA222" s="28">
        <v>141.1</v>
      </c>
      <c r="CB222" s="56">
        <v>0</v>
      </c>
      <c r="CD222" s="471" t="s">
        <v>3611</v>
      </c>
      <c r="CG222" s="28">
        <v>131.69999999999999</v>
      </c>
      <c r="CH222" s="56">
        <v>0</v>
      </c>
      <c r="CJ222" s="471" t="s">
        <v>2726</v>
      </c>
      <c r="CM222" s="28">
        <v>395.3</v>
      </c>
      <c r="CN222" s="56">
        <v>2</v>
      </c>
      <c r="CP222" s="471" t="s">
        <v>669</v>
      </c>
      <c r="CS222" s="28">
        <v>223.7</v>
      </c>
      <c r="CT222" s="56">
        <v>0</v>
      </c>
      <c r="CV222" s="471" t="s">
        <v>2706</v>
      </c>
      <c r="CY222" s="28">
        <v>472.50000000000006</v>
      </c>
      <c r="CZ222" s="56">
        <v>1</v>
      </c>
      <c r="DB222" s="471" t="s">
        <v>3610</v>
      </c>
      <c r="DE222" s="28">
        <v>0</v>
      </c>
      <c r="DF222" s="56">
        <v>0</v>
      </c>
      <c r="DH222" s="471" t="s">
        <v>154</v>
      </c>
      <c r="DK222" s="28">
        <v>21</v>
      </c>
      <c r="DL222" s="56">
        <v>3</v>
      </c>
      <c r="DN222" s="471" t="s">
        <v>2726</v>
      </c>
      <c r="DQ222" s="28">
        <v>532.5</v>
      </c>
      <c r="DR222" s="56">
        <v>0</v>
      </c>
      <c r="DT222" s="471" t="s">
        <v>683</v>
      </c>
      <c r="DW222" s="28">
        <v>925.2</v>
      </c>
      <c r="DX222" s="56">
        <v>2</v>
      </c>
      <c r="DZ222" s="471" t="s">
        <v>3607</v>
      </c>
      <c r="EC222" s="28">
        <v>201.5</v>
      </c>
      <c r="ED222" s="56">
        <v>3</v>
      </c>
      <c r="EF222" s="471" t="s">
        <v>638</v>
      </c>
      <c r="EI222" s="28">
        <v>292.2</v>
      </c>
      <c r="EJ222" s="56">
        <v>1</v>
      </c>
      <c r="EL222" s="471" t="s">
        <v>639</v>
      </c>
      <c r="EO222" s="28">
        <v>229.9</v>
      </c>
      <c r="EP222" s="56">
        <v>2</v>
      </c>
      <c r="ER222" s="471" t="s">
        <v>2711</v>
      </c>
      <c r="EU222" s="28">
        <v>238</v>
      </c>
      <c r="EV222" s="56">
        <v>0</v>
      </c>
      <c r="EX222" s="471" t="s">
        <v>1666</v>
      </c>
      <c r="FA222" s="28">
        <v>680.5</v>
      </c>
      <c r="FB222" s="56">
        <v>3</v>
      </c>
      <c r="FD222" s="471" t="s">
        <v>3604</v>
      </c>
      <c r="FG222" s="28">
        <v>451.99999999999994</v>
      </c>
      <c r="FH222" s="56">
        <v>1</v>
      </c>
      <c r="FJ222" s="471" t="s">
        <v>2699</v>
      </c>
      <c r="FM222" s="28">
        <v>294.5</v>
      </c>
      <c r="FN222" s="56">
        <v>0</v>
      </c>
      <c r="FP222" s="471" t="s">
        <v>1749</v>
      </c>
      <c r="FS222" s="28">
        <v>6</v>
      </c>
      <c r="FT222" s="56">
        <v>0</v>
      </c>
      <c r="FV222" s="471" t="s">
        <v>2715</v>
      </c>
      <c r="FY222" s="28">
        <v>556.19999999999993</v>
      </c>
      <c r="FZ222" s="56">
        <v>2</v>
      </c>
      <c r="GB222" s="471" t="s">
        <v>1666</v>
      </c>
      <c r="GE222" s="28">
        <v>533.19999999999993</v>
      </c>
      <c r="GF222" s="56">
        <v>3</v>
      </c>
      <c r="GH222" s="471" t="s">
        <v>154</v>
      </c>
      <c r="GK222" s="28">
        <v>522.79999999999995</v>
      </c>
      <c r="GL222" s="56">
        <v>1</v>
      </c>
      <c r="GN222" s="471" t="s">
        <v>1666</v>
      </c>
      <c r="GQ222" s="28">
        <v>552.6</v>
      </c>
      <c r="GR222" s="56">
        <v>3</v>
      </c>
      <c r="GT222" s="471" t="s">
        <v>2699</v>
      </c>
      <c r="GW222" s="28">
        <v>1.3</v>
      </c>
      <c r="GX222" s="56">
        <v>0</v>
      </c>
      <c r="GZ222" s="471" t="s">
        <v>2710</v>
      </c>
      <c r="HC222" s="28">
        <v>3918.9</v>
      </c>
      <c r="HD222" s="56">
        <v>3</v>
      </c>
      <c r="HF222" s="433" t="s">
        <v>3602</v>
      </c>
      <c r="HI222" s="28">
        <v>1105.1999999999998</v>
      </c>
      <c r="HJ222" s="56">
        <v>2</v>
      </c>
    </row>
    <row r="223" spans="1:218" ht="16.5">
      <c r="A223" s="433"/>
      <c r="D223" s="28"/>
      <c r="E223" s="56"/>
      <c r="G223" s="433"/>
      <c r="J223" s="28"/>
      <c r="K223" s="56"/>
      <c r="M223" s="433"/>
      <c r="P223" s="28"/>
      <c r="Q223" s="56"/>
      <c r="S223" s="433"/>
      <c r="V223" s="28"/>
      <c r="W223" s="56"/>
      <c r="Y223" s="470" t="s">
        <v>14</v>
      </c>
      <c r="Z223" s="494" t="s">
        <v>1770</v>
      </c>
      <c r="AA223" s="237"/>
      <c r="AB223" s="237"/>
      <c r="AC223" s="237"/>
      <c r="AD223" s="476">
        <f>$AR$422</f>
        <v>55</v>
      </c>
      <c r="AE223" s="496">
        <f>$E$422</f>
        <v>13615.700000000003</v>
      </c>
      <c r="AH223" s="471"/>
      <c r="AK223" s="28"/>
      <c r="AL223" s="56"/>
      <c r="AN223" s="471"/>
      <c r="AQ223" s="28"/>
      <c r="AR223" s="56"/>
      <c r="AT223" s="471"/>
      <c r="AW223" s="28"/>
      <c r="AX223" s="56"/>
      <c r="AZ223" s="471"/>
      <c r="BC223" s="28"/>
      <c r="BD223" s="56"/>
      <c r="BF223" s="471"/>
      <c r="BI223" s="28"/>
      <c r="BJ223" s="56"/>
      <c r="BL223" s="471"/>
      <c r="BO223" s="28"/>
      <c r="BP223" s="56"/>
      <c r="BR223" s="471"/>
      <c r="BU223" s="28"/>
      <c r="BV223" s="56"/>
      <c r="BX223" s="471"/>
      <c r="CA223" s="28"/>
      <c r="CB223" s="56"/>
      <c r="CD223" s="471"/>
      <c r="CG223" s="28"/>
      <c r="CH223" s="56"/>
      <c r="CJ223" s="471"/>
      <c r="CM223" s="28"/>
      <c r="CN223" s="56"/>
      <c r="CP223" s="471"/>
      <c r="CS223" s="28"/>
      <c r="CT223" s="56"/>
      <c r="CV223" s="471"/>
      <c r="CY223" s="28"/>
      <c r="CZ223" s="56"/>
      <c r="DB223" s="471"/>
      <c r="DE223" s="28"/>
      <c r="DF223" s="56"/>
      <c r="DH223" s="471"/>
      <c r="DK223" s="28"/>
      <c r="DL223" s="56"/>
      <c r="DN223" s="471"/>
      <c r="DQ223" s="28"/>
      <c r="DR223" s="56"/>
      <c r="DT223" s="471"/>
      <c r="DW223" s="28"/>
      <c r="DX223" s="56"/>
      <c r="DZ223" s="471"/>
      <c r="EC223" s="28"/>
      <c r="ED223" s="56"/>
      <c r="EF223" s="471"/>
      <c r="EI223" s="28"/>
      <c r="EJ223" s="56"/>
      <c r="EL223" s="471"/>
      <c r="EO223" s="28"/>
      <c r="EP223" s="56"/>
      <c r="ER223" s="471"/>
      <c r="EU223" s="28"/>
      <c r="EV223" s="56"/>
      <c r="EX223" s="471"/>
      <c r="FA223" s="28"/>
      <c r="FB223" s="56"/>
      <c r="FD223" s="471"/>
      <c r="FG223" s="28"/>
      <c r="FH223" s="56"/>
      <c r="FJ223" s="471"/>
      <c r="FM223" s="28"/>
      <c r="FN223" s="56"/>
      <c r="FP223" s="471"/>
      <c r="FS223" s="28"/>
      <c r="FT223" s="56"/>
      <c r="FV223" s="471"/>
      <c r="FY223" s="28"/>
      <c r="FZ223" s="56"/>
      <c r="GB223" s="471"/>
      <c r="GE223" s="28"/>
      <c r="GF223" s="56"/>
      <c r="GH223" s="471"/>
      <c r="GK223" s="28"/>
      <c r="GL223" s="56"/>
      <c r="GN223" s="471"/>
      <c r="GQ223" s="28"/>
      <c r="GR223" s="56"/>
      <c r="GT223" s="471"/>
      <c r="GW223" s="28"/>
      <c r="GX223" s="56"/>
      <c r="GZ223" s="471"/>
      <c r="HC223" s="28"/>
      <c r="HD223" s="56"/>
      <c r="HF223" s="433"/>
      <c r="HI223" s="28"/>
      <c r="HJ223" s="56"/>
    </row>
    <row r="224" spans="1:218" ht="16.5">
      <c r="A224" s="433" t="s">
        <v>3609</v>
      </c>
      <c r="D224" s="28">
        <f>'Punten per wedstrijd'!M185</f>
        <v>326.5</v>
      </c>
      <c r="E224" s="56">
        <v>3</v>
      </c>
      <c r="G224" s="433" t="s">
        <v>25</v>
      </c>
      <c r="J224" s="28">
        <f>'Punten per wedstrijd'!M221</f>
        <v>647</v>
      </c>
      <c r="K224" s="56">
        <v>0</v>
      </c>
      <c r="M224" s="433" t="s">
        <v>669</v>
      </c>
      <c r="P224" s="28">
        <f>'Punten per wedstrijd'!S97</f>
        <v>49.800000000000004</v>
      </c>
      <c r="Q224" s="56">
        <v>0</v>
      </c>
      <c r="S224" s="433" t="s">
        <v>683</v>
      </c>
      <c r="V224" s="28">
        <f>'Punten per wedstrijd'!S101</f>
        <v>130.19999999999999</v>
      </c>
      <c r="W224" s="56">
        <v>3</v>
      </c>
      <c r="Y224" s="470" t="s">
        <v>16</v>
      </c>
      <c r="Z224" s="494" t="s">
        <v>3967</v>
      </c>
      <c r="AA224" s="237"/>
      <c r="AB224" s="237"/>
      <c r="AC224" s="237"/>
      <c r="AD224" s="476">
        <f>$AR$328</f>
        <v>55</v>
      </c>
      <c r="AE224" s="496">
        <f>$E$328</f>
        <v>13209.05</v>
      </c>
      <c r="AH224" s="471" t="s">
        <v>1653</v>
      </c>
      <c r="AK224" s="28">
        <v>127.69999999999999</v>
      </c>
      <c r="AL224" s="56">
        <v>0</v>
      </c>
      <c r="AN224" s="471" t="s">
        <v>3610</v>
      </c>
      <c r="AQ224" s="28">
        <v>271</v>
      </c>
      <c r="AR224" s="56">
        <v>1</v>
      </c>
      <c r="AT224" s="471" t="s">
        <v>3603</v>
      </c>
      <c r="AW224" s="28">
        <v>96.899999999999991</v>
      </c>
      <c r="AX224" s="56">
        <v>2</v>
      </c>
      <c r="AZ224" s="471" t="s">
        <v>143</v>
      </c>
      <c r="BC224" s="28">
        <v>36.4</v>
      </c>
      <c r="BD224" s="56">
        <v>0</v>
      </c>
      <c r="BF224" s="471" t="s">
        <v>639</v>
      </c>
      <c r="BI224" s="28">
        <v>174.09999999999997</v>
      </c>
      <c r="BJ224" s="56">
        <v>0</v>
      </c>
      <c r="BL224" s="471" t="s">
        <v>3611</v>
      </c>
      <c r="BO224" s="28">
        <v>189.00000000000003</v>
      </c>
      <c r="BP224" s="56">
        <v>3</v>
      </c>
      <c r="BR224" s="471" t="s">
        <v>1749</v>
      </c>
      <c r="BU224" s="28">
        <v>119.80000000000001</v>
      </c>
      <c r="BV224" s="56">
        <v>3</v>
      </c>
      <c r="BX224" s="471" t="s">
        <v>3602</v>
      </c>
      <c r="CA224" s="28">
        <v>342.9</v>
      </c>
      <c r="CB224" s="56">
        <v>3</v>
      </c>
      <c r="CD224" s="471" t="s">
        <v>1749</v>
      </c>
      <c r="CG224" s="28">
        <v>156</v>
      </c>
      <c r="CH224" s="56">
        <v>3</v>
      </c>
      <c r="CJ224" s="471" t="s">
        <v>669</v>
      </c>
      <c r="CM224" s="28">
        <v>312.10000000000002</v>
      </c>
      <c r="CN224" s="56">
        <v>1</v>
      </c>
      <c r="CP224" s="471" t="s">
        <v>1653</v>
      </c>
      <c r="CS224" s="28">
        <v>482.5</v>
      </c>
      <c r="CT224" s="56">
        <v>1</v>
      </c>
      <c r="CV224" s="471" t="s">
        <v>2710</v>
      </c>
      <c r="CY224" s="28">
        <v>673.19999999999993</v>
      </c>
      <c r="CZ224" s="56">
        <v>2</v>
      </c>
      <c r="DB224" s="471" t="s">
        <v>3615</v>
      </c>
      <c r="DE224" s="28">
        <v>25.9</v>
      </c>
      <c r="DF224" s="56">
        <v>3</v>
      </c>
      <c r="DH224" s="471" t="s">
        <v>2713</v>
      </c>
      <c r="DK224" s="28">
        <v>0</v>
      </c>
      <c r="DL224" s="56">
        <v>0</v>
      </c>
      <c r="DN224" s="471" t="s">
        <v>1749</v>
      </c>
      <c r="DQ224" s="28">
        <v>483.9</v>
      </c>
      <c r="DR224" s="56">
        <v>1</v>
      </c>
      <c r="DT224" s="471" t="s">
        <v>3607</v>
      </c>
      <c r="DW224" s="28">
        <v>426.80000000000007</v>
      </c>
      <c r="DX224" s="56">
        <v>0</v>
      </c>
      <c r="DZ224" s="471" t="s">
        <v>3615</v>
      </c>
      <c r="EC224" s="28">
        <v>203</v>
      </c>
      <c r="ED224" s="56">
        <v>0</v>
      </c>
      <c r="EF224" s="471" t="s">
        <v>143</v>
      </c>
      <c r="EI224" s="28">
        <v>352.3</v>
      </c>
      <c r="EJ224" s="56">
        <v>3</v>
      </c>
      <c r="EL224" s="471" t="s">
        <v>2718</v>
      </c>
      <c r="EO224" s="28">
        <v>156</v>
      </c>
      <c r="EP224" s="56">
        <v>0</v>
      </c>
      <c r="ER224" s="471" t="s">
        <v>3607</v>
      </c>
      <c r="EU224" s="28">
        <v>329</v>
      </c>
      <c r="EV224" s="56">
        <v>1</v>
      </c>
      <c r="EX224" s="471" t="s">
        <v>654</v>
      </c>
      <c r="FA224" s="28">
        <v>328.5</v>
      </c>
      <c r="FB224" s="56">
        <v>1</v>
      </c>
      <c r="FD224" s="471" t="s">
        <v>639</v>
      </c>
      <c r="FG224" s="28">
        <v>275.84999999999997</v>
      </c>
      <c r="FH224" s="56">
        <v>0</v>
      </c>
      <c r="FJ224" s="471" t="s">
        <v>638</v>
      </c>
      <c r="FM224" s="28">
        <v>552.6</v>
      </c>
      <c r="FN224" s="56">
        <v>2</v>
      </c>
      <c r="FP224" s="471" t="s">
        <v>25</v>
      </c>
      <c r="FS224" s="28">
        <v>91.5</v>
      </c>
      <c r="FT224" s="56">
        <v>0</v>
      </c>
      <c r="FV224" s="471" t="s">
        <v>3619</v>
      </c>
      <c r="FY224" s="28">
        <v>519.29999999999995</v>
      </c>
      <c r="FZ224" s="56">
        <v>2</v>
      </c>
      <c r="GB224" s="471" t="s">
        <v>3666</v>
      </c>
      <c r="GE224" s="28">
        <v>421.5</v>
      </c>
      <c r="GF224" s="56">
        <v>0</v>
      </c>
      <c r="GH224" s="471" t="s">
        <v>1653</v>
      </c>
      <c r="GK224" s="28">
        <v>630.30000000000007</v>
      </c>
      <c r="GL224" s="56">
        <v>3</v>
      </c>
      <c r="GN224" s="471" t="s">
        <v>639</v>
      </c>
      <c r="GQ224" s="28">
        <v>222</v>
      </c>
      <c r="GR224" s="56">
        <v>0</v>
      </c>
      <c r="GT224" s="471" t="s">
        <v>2715</v>
      </c>
      <c r="GW224" s="28">
        <v>0</v>
      </c>
      <c r="GX224" s="56">
        <v>0</v>
      </c>
      <c r="GZ224" s="471" t="s">
        <v>2726</v>
      </c>
      <c r="HC224" s="28">
        <v>1893.8000000000002</v>
      </c>
      <c r="HD224" s="56">
        <v>0</v>
      </c>
      <c r="HF224" s="433" t="s">
        <v>2718</v>
      </c>
      <c r="HI224" s="28">
        <v>1142.55</v>
      </c>
      <c r="HJ224" s="56">
        <v>2</v>
      </c>
    </row>
    <row r="225" spans="1:218" ht="16.5">
      <c r="A225" s="433" t="s">
        <v>2699</v>
      </c>
      <c r="D225" s="28">
        <f>'Punten per wedstrijd'!M159</f>
        <v>121.8</v>
      </c>
      <c r="E225" s="56">
        <v>0</v>
      </c>
      <c r="G225" s="433" t="s">
        <v>669</v>
      </c>
      <c r="J225" s="28">
        <f>'Punten per wedstrijd'!M237</f>
        <v>865.7</v>
      </c>
      <c r="K225" s="56">
        <v>3</v>
      </c>
      <c r="M225" s="433" t="s">
        <v>154</v>
      </c>
      <c r="P225" s="28">
        <f>'Punten per wedstrijd'!S95</f>
        <v>97.8</v>
      </c>
      <c r="Q225" s="56">
        <v>3</v>
      </c>
      <c r="S225" s="433" t="s">
        <v>3601</v>
      </c>
      <c r="V225" s="28">
        <f>'Punten per wedstrijd'!S7</f>
        <v>28.799999999999997</v>
      </c>
      <c r="W225" s="56">
        <v>0</v>
      </c>
      <c r="Y225" s="470" t="s">
        <v>18</v>
      </c>
      <c r="Z225" s="494" t="s">
        <v>3974</v>
      </c>
      <c r="AA225" s="237"/>
      <c r="AB225" s="237"/>
      <c r="AC225" s="237"/>
      <c r="AD225" s="476">
        <f>$AR$334</f>
        <v>52</v>
      </c>
      <c r="AE225" s="496">
        <f>$E$334</f>
        <v>12033.300000000001</v>
      </c>
      <c r="AH225" s="471" t="s">
        <v>2718</v>
      </c>
      <c r="AK225" s="28">
        <v>281.3</v>
      </c>
      <c r="AL225" s="56">
        <v>3</v>
      </c>
      <c r="AN225" s="471" t="s">
        <v>1666</v>
      </c>
      <c r="AQ225" s="28">
        <v>280.2</v>
      </c>
      <c r="AR225" s="56">
        <v>2</v>
      </c>
      <c r="AT225" s="471" t="s">
        <v>669</v>
      </c>
      <c r="AW225" s="28">
        <v>79.8</v>
      </c>
      <c r="AX225" s="56">
        <v>1</v>
      </c>
      <c r="AZ225" s="471" t="s">
        <v>154</v>
      </c>
      <c r="BC225" s="28">
        <v>124.6</v>
      </c>
      <c r="BD225" s="56">
        <v>3</v>
      </c>
      <c r="BF225" s="471" t="s">
        <v>3610</v>
      </c>
      <c r="BI225" s="28">
        <v>748.1</v>
      </c>
      <c r="BJ225" s="56">
        <v>3</v>
      </c>
      <c r="BL225" s="471" t="s">
        <v>3609</v>
      </c>
      <c r="BO225" s="28">
        <v>120.5</v>
      </c>
      <c r="BP225" s="56">
        <v>0</v>
      </c>
      <c r="BR225" s="471" t="s">
        <v>683</v>
      </c>
      <c r="BU225" s="28">
        <v>58.7</v>
      </c>
      <c r="BV225" s="56">
        <v>0</v>
      </c>
      <c r="BX225" s="471" t="s">
        <v>1653</v>
      </c>
      <c r="CA225" s="28">
        <v>45</v>
      </c>
      <c r="CB225" s="56">
        <v>0</v>
      </c>
      <c r="CD225" s="471" t="s">
        <v>669</v>
      </c>
      <c r="CG225" s="28">
        <v>111</v>
      </c>
      <c r="CH225" s="56">
        <v>0</v>
      </c>
      <c r="CJ225" s="471" t="s">
        <v>1656</v>
      </c>
      <c r="CM225" s="28">
        <v>349.8</v>
      </c>
      <c r="CN225" s="56">
        <v>2</v>
      </c>
      <c r="CP225" s="471" t="s">
        <v>2706</v>
      </c>
      <c r="CS225" s="28">
        <v>550.90000000000009</v>
      </c>
      <c r="CT225" s="56">
        <v>2</v>
      </c>
      <c r="CV225" s="471" t="s">
        <v>1656</v>
      </c>
      <c r="CY225" s="28">
        <v>670.80000000000018</v>
      </c>
      <c r="CZ225" s="56">
        <v>1</v>
      </c>
      <c r="DB225" s="471" t="s">
        <v>1666</v>
      </c>
      <c r="DE225" s="28">
        <v>13.2</v>
      </c>
      <c r="DF225" s="56">
        <v>0</v>
      </c>
      <c r="DH225" s="471" t="s">
        <v>669</v>
      </c>
      <c r="DK225" s="28">
        <v>42</v>
      </c>
      <c r="DL225" s="56">
        <v>3</v>
      </c>
      <c r="DN225" s="471" t="s">
        <v>2715</v>
      </c>
      <c r="DQ225" s="28">
        <v>496.5</v>
      </c>
      <c r="DR225" s="56">
        <v>2</v>
      </c>
      <c r="DT225" s="471" t="s">
        <v>654</v>
      </c>
      <c r="DW225" s="28">
        <v>1030.5</v>
      </c>
      <c r="DX225" s="56">
        <v>3</v>
      </c>
      <c r="DZ225" s="471" t="s">
        <v>2699</v>
      </c>
      <c r="EC225" s="28">
        <v>448.4</v>
      </c>
      <c r="ED225" s="56">
        <v>3</v>
      </c>
      <c r="EF225" s="471" t="s">
        <v>2713</v>
      </c>
      <c r="EI225" s="28">
        <v>265.8</v>
      </c>
      <c r="EJ225" s="56">
        <v>0</v>
      </c>
      <c r="EL225" s="471" t="s">
        <v>2726</v>
      </c>
      <c r="EO225" s="28">
        <v>318.39999999999998</v>
      </c>
      <c r="EP225" s="56">
        <v>3</v>
      </c>
      <c r="ER225" s="471" t="s">
        <v>3604</v>
      </c>
      <c r="EU225" s="28">
        <v>381.79999999999995</v>
      </c>
      <c r="EV225" s="56">
        <v>2</v>
      </c>
      <c r="EX225" s="471" t="s">
        <v>154</v>
      </c>
      <c r="FA225" s="28">
        <v>387.5</v>
      </c>
      <c r="FB225" s="56">
        <v>2</v>
      </c>
      <c r="FD225" s="471" t="s">
        <v>2713</v>
      </c>
      <c r="FG225" s="28">
        <v>747.6</v>
      </c>
      <c r="FH225" s="56">
        <v>3</v>
      </c>
      <c r="FJ225" s="471" t="s">
        <v>3610</v>
      </c>
      <c r="FM225" s="28">
        <v>517.90000000000009</v>
      </c>
      <c r="FN225" s="56">
        <v>1</v>
      </c>
      <c r="FP225" s="471" t="s">
        <v>3604</v>
      </c>
      <c r="FS225" s="28">
        <v>133.5</v>
      </c>
      <c r="FT225" s="56">
        <v>3</v>
      </c>
      <c r="FV225" s="471" t="s">
        <v>2699</v>
      </c>
      <c r="FY225" s="28">
        <v>462.5</v>
      </c>
      <c r="FZ225" s="56">
        <v>1</v>
      </c>
      <c r="GB225" s="471" t="s">
        <v>669</v>
      </c>
      <c r="GE225" s="28">
        <v>548.1</v>
      </c>
      <c r="GF225" s="56">
        <v>3</v>
      </c>
      <c r="GH225" s="471" t="s">
        <v>1</v>
      </c>
      <c r="GK225" s="28">
        <v>302.29999999999995</v>
      </c>
      <c r="GL225" s="56">
        <v>0</v>
      </c>
      <c r="GN225" s="471" t="s">
        <v>1</v>
      </c>
      <c r="GQ225" s="28">
        <v>417.9</v>
      </c>
      <c r="GR225" s="56">
        <v>3</v>
      </c>
      <c r="GT225" s="471" t="s">
        <v>3609</v>
      </c>
      <c r="GW225" s="28">
        <v>171.6</v>
      </c>
      <c r="GX225" s="56">
        <v>3</v>
      </c>
      <c r="GZ225" s="471" t="s">
        <v>1666</v>
      </c>
      <c r="HC225" s="28">
        <v>2626.0999999999995</v>
      </c>
      <c r="HD225" s="56">
        <v>3</v>
      </c>
      <c r="HF225" s="433" t="s">
        <v>2711</v>
      </c>
      <c r="HI225" s="28">
        <v>936.3</v>
      </c>
      <c r="HJ225" s="56">
        <v>1</v>
      </c>
    </row>
    <row r="226" spans="1:218" ht="16.5">
      <c r="A226" s="433"/>
      <c r="D226" s="28"/>
      <c r="E226" s="56"/>
      <c r="G226" s="433"/>
      <c r="J226" s="28"/>
      <c r="K226" s="56"/>
      <c r="M226" s="433"/>
      <c r="P226" s="28"/>
      <c r="Q226" s="56"/>
      <c r="S226" s="433"/>
      <c r="V226" s="28"/>
      <c r="W226" s="56"/>
      <c r="Y226" s="470" t="s">
        <v>20</v>
      </c>
      <c r="Z226" s="494" t="s">
        <v>3997</v>
      </c>
      <c r="AA226" s="237"/>
      <c r="AB226" s="237"/>
      <c r="AC226" s="237"/>
      <c r="AD226" s="476">
        <f>$AR$369</f>
        <v>51</v>
      </c>
      <c r="AE226" s="496">
        <f>$E$369</f>
        <v>13788.199999999999</v>
      </c>
      <c r="AH226" s="471"/>
      <c r="AK226" s="28"/>
      <c r="AL226" s="56"/>
      <c r="AN226" s="471"/>
      <c r="AQ226" s="28"/>
      <c r="AR226" s="56"/>
      <c r="AT226" s="471"/>
      <c r="AW226" s="28"/>
      <c r="AX226" s="56"/>
      <c r="AZ226" s="471"/>
      <c r="BC226" s="28"/>
      <c r="BD226" s="56"/>
      <c r="BF226" s="471"/>
      <c r="BI226" s="28"/>
      <c r="BJ226" s="56"/>
      <c r="BL226" s="471"/>
      <c r="BO226" s="28"/>
      <c r="BP226" s="56"/>
      <c r="BR226" s="471"/>
      <c r="BU226" s="28"/>
      <c r="BV226" s="56"/>
      <c r="BX226" s="471"/>
      <c r="CA226" s="28"/>
      <c r="CB226" s="56"/>
      <c r="CD226" s="471"/>
      <c r="CG226" s="28"/>
      <c r="CH226" s="56"/>
      <c r="CJ226" s="471"/>
      <c r="CM226" s="28"/>
      <c r="CN226" s="56"/>
      <c r="CP226" s="471"/>
      <c r="CS226" s="28"/>
      <c r="CT226" s="56"/>
      <c r="CV226" s="471"/>
      <c r="CY226" s="28"/>
      <c r="CZ226" s="56"/>
      <c r="DB226" s="471"/>
      <c r="DE226" s="28"/>
      <c r="DF226" s="56"/>
      <c r="DH226" s="471"/>
      <c r="DK226" s="28"/>
      <c r="DL226" s="56"/>
      <c r="DN226" s="471"/>
      <c r="DQ226" s="28"/>
      <c r="DR226" s="56"/>
      <c r="DT226" s="471"/>
      <c r="DW226" s="28"/>
      <c r="DX226" s="56"/>
      <c r="DZ226" s="471"/>
      <c r="EC226" s="28"/>
      <c r="ED226" s="56"/>
      <c r="EF226" s="471"/>
      <c r="EI226" s="28"/>
      <c r="EJ226" s="56"/>
      <c r="EL226" s="471"/>
      <c r="EO226" s="28"/>
      <c r="EP226" s="56"/>
      <c r="ER226" s="471"/>
      <c r="EU226" s="28"/>
      <c r="EV226" s="56"/>
      <c r="EX226" s="471"/>
      <c r="FA226" s="28"/>
      <c r="FB226" s="56"/>
      <c r="FD226" s="471"/>
      <c r="FG226" s="28"/>
      <c r="FH226" s="56"/>
      <c r="FJ226" s="471"/>
      <c r="FM226" s="28"/>
      <c r="FN226" s="56"/>
      <c r="FP226" s="471"/>
      <c r="FS226" s="28"/>
      <c r="FT226" s="56"/>
      <c r="FV226" s="471"/>
      <c r="FY226" s="28"/>
      <c r="FZ226" s="56"/>
      <c r="GB226" s="471"/>
      <c r="GE226" s="28"/>
      <c r="GF226" s="56"/>
      <c r="GH226" s="471"/>
      <c r="GK226" s="28"/>
      <c r="GL226" s="56"/>
      <c r="GN226" s="471"/>
      <c r="GQ226" s="28"/>
      <c r="GR226" s="56"/>
      <c r="GT226" s="471"/>
      <c r="GW226" s="28"/>
      <c r="GX226" s="56"/>
      <c r="GZ226" s="471"/>
      <c r="HC226" s="28"/>
      <c r="HD226" s="56"/>
      <c r="HF226" s="433"/>
      <c r="HI226" s="28"/>
      <c r="HJ226" s="56"/>
    </row>
    <row r="227" spans="1:218" ht="16.5">
      <c r="A227" s="433" t="s">
        <v>3604</v>
      </c>
      <c r="D227" s="28">
        <f>'Punten per wedstrijd'!M160</f>
        <v>478.19999999999993</v>
      </c>
      <c r="E227" s="56">
        <v>0</v>
      </c>
      <c r="G227" s="433" t="s">
        <v>3602</v>
      </c>
      <c r="J227" s="28">
        <f>'Punten per wedstrijd'!M153</f>
        <v>542.9</v>
      </c>
      <c r="K227" s="56">
        <v>1</v>
      </c>
      <c r="M227" s="433" t="s">
        <v>3619</v>
      </c>
      <c r="P227" s="28">
        <f>'Punten per wedstrijd'!S86</f>
        <v>0</v>
      </c>
      <c r="Q227" s="56">
        <v>0</v>
      </c>
      <c r="S227" s="433" t="s">
        <v>1656</v>
      </c>
      <c r="V227" s="28">
        <f>'Punten per wedstrijd'!S11</f>
        <v>161.19999999999999</v>
      </c>
      <c r="W227" s="56">
        <v>0</v>
      </c>
      <c r="Y227" s="470" t="s">
        <v>22</v>
      </c>
      <c r="Z227" s="494" t="s">
        <v>1780</v>
      </c>
      <c r="AA227" s="237"/>
      <c r="AB227" s="237"/>
      <c r="AC227" s="237"/>
      <c r="AD227" s="476">
        <f>$AR$418</f>
        <v>51</v>
      </c>
      <c r="AE227" s="496">
        <f>$E$418</f>
        <v>12935.750000000002</v>
      </c>
      <c r="AH227" s="471" t="s">
        <v>3601</v>
      </c>
      <c r="AK227" s="28">
        <v>123.1</v>
      </c>
      <c r="AL227" s="56">
        <v>0</v>
      </c>
      <c r="AN227" s="471" t="s">
        <v>683</v>
      </c>
      <c r="AQ227" s="28">
        <v>254.7</v>
      </c>
      <c r="AR227" s="56">
        <v>2</v>
      </c>
      <c r="AT227" s="471" t="s">
        <v>154</v>
      </c>
      <c r="AW227" s="28">
        <v>116.10000000000001</v>
      </c>
      <c r="AX227" s="56">
        <v>3</v>
      </c>
      <c r="AZ227" s="471" t="s">
        <v>2713</v>
      </c>
      <c r="BC227" s="28">
        <v>54.6</v>
      </c>
      <c r="BD227" s="56">
        <v>0</v>
      </c>
      <c r="BF227" s="471" t="s">
        <v>638</v>
      </c>
      <c r="BI227" s="28">
        <v>660.80000000000018</v>
      </c>
      <c r="BJ227" s="56">
        <v>3</v>
      </c>
      <c r="BL227" s="471" t="s">
        <v>143</v>
      </c>
      <c r="BO227" s="28">
        <v>197.2</v>
      </c>
      <c r="BP227" s="56">
        <v>2</v>
      </c>
      <c r="BR227" s="471" t="s">
        <v>3601</v>
      </c>
      <c r="BU227" s="28">
        <v>94.6</v>
      </c>
      <c r="BV227" s="56">
        <v>3</v>
      </c>
      <c r="BX227" s="471" t="s">
        <v>2699</v>
      </c>
      <c r="CA227" s="28">
        <v>94.5</v>
      </c>
      <c r="CB227" s="56">
        <v>0</v>
      </c>
      <c r="CD227" s="471" t="s">
        <v>2726</v>
      </c>
      <c r="CG227" s="28">
        <v>124</v>
      </c>
      <c r="CH227" s="56">
        <v>1</v>
      </c>
      <c r="CJ227" s="471" t="s">
        <v>1</v>
      </c>
      <c r="CM227" s="28">
        <v>280.7</v>
      </c>
      <c r="CN227" s="56">
        <v>2</v>
      </c>
      <c r="CP227" s="471" t="s">
        <v>3666</v>
      </c>
      <c r="CS227" s="28">
        <v>554.19999999999993</v>
      </c>
      <c r="CT227" s="56">
        <v>2</v>
      </c>
      <c r="CV227" s="471" t="s">
        <v>2713</v>
      </c>
      <c r="CY227" s="28">
        <v>637.6</v>
      </c>
      <c r="CZ227" s="56">
        <v>0</v>
      </c>
      <c r="DB227" s="471" t="s">
        <v>1653</v>
      </c>
      <c r="DE227" s="28">
        <v>0</v>
      </c>
      <c r="DF227" s="56">
        <v>0</v>
      </c>
      <c r="DH227" s="471" t="s">
        <v>3608</v>
      </c>
      <c r="DK227" s="28">
        <v>6</v>
      </c>
      <c r="DL227" s="56">
        <v>0</v>
      </c>
      <c r="DN227" s="471" t="s">
        <v>3601</v>
      </c>
      <c r="DQ227" s="28">
        <v>513.55000000000007</v>
      </c>
      <c r="DR227" s="56">
        <v>0</v>
      </c>
      <c r="DT227" s="471" t="s">
        <v>3610</v>
      </c>
      <c r="DW227" s="28">
        <v>608.5</v>
      </c>
      <c r="DX227" s="56">
        <v>1</v>
      </c>
      <c r="DZ227" s="471" t="s">
        <v>25</v>
      </c>
      <c r="EC227" s="28">
        <v>291.5</v>
      </c>
      <c r="ED227" s="56">
        <v>3</v>
      </c>
      <c r="EF227" s="471" t="s">
        <v>3610</v>
      </c>
      <c r="EI227" s="28">
        <v>270.5</v>
      </c>
      <c r="EJ227" s="56">
        <v>3</v>
      </c>
      <c r="EL227" s="471" t="s">
        <v>2713</v>
      </c>
      <c r="EO227" s="28">
        <v>0</v>
      </c>
      <c r="EP227" s="56">
        <v>0</v>
      </c>
      <c r="ER227" s="471" t="s">
        <v>3608</v>
      </c>
      <c r="EU227" s="28">
        <v>192</v>
      </c>
      <c r="EV227" s="56">
        <v>3</v>
      </c>
      <c r="EX227" s="471" t="s">
        <v>3604</v>
      </c>
      <c r="FA227" s="28">
        <v>755</v>
      </c>
      <c r="FB227" s="56">
        <v>2</v>
      </c>
      <c r="FD227" s="471" t="s">
        <v>3607</v>
      </c>
      <c r="FG227" s="28">
        <v>331.8</v>
      </c>
      <c r="FH227" s="56">
        <v>0</v>
      </c>
      <c r="FJ227" s="471" t="s">
        <v>683</v>
      </c>
      <c r="FM227" s="28">
        <v>295.5</v>
      </c>
      <c r="FN227" s="56">
        <v>0</v>
      </c>
      <c r="FP227" s="471" t="s">
        <v>2699</v>
      </c>
      <c r="FS227" s="28">
        <v>173.89999999999998</v>
      </c>
      <c r="FT227" s="56">
        <v>3</v>
      </c>
      <c r="FV227" s="471" t="s">
        <v>2706</v>
      </c>
      <c r="FY227" s="28">
        <v>521.5</v>
      </c>
      <c r="FZ227" s="56">
        <v>2</v>
      </c>
      <c r="GB227" s="471" t="s">
        <v>3603</v>
      </c>
      <c r="GE227" s="28">
        <v>358.6</v>
      </c>
      <c r="GF227" s="56">
        <v>0</v>
      </c>
      <c r="GH227" s="471" t="s">
        <v>669</v>
      </c>
      <c r="GK227" s="28">
        <v>436.6</v>
      </c>
      <c r="GL227" s="56">
        <v>1</v>
      </c>
      <c r="GN227" s="471" t="s">
        <v>2726</v>
      </c>
      <c r="GQ227" s="28">
        <v>213.20000000000002</v>
      </c>
      <c r="GR227" s="56">
        <v>0</v>
      </c>
      <c r="GT227" s="471" t="s">
        <v>1749</v>
      </c>
      <c r="GW227" s="28">
        <v>0</v>
      </c>
      <c r="GX227" s="56">
        <v>0</v>
      </c>
      <c r="GZ227" s="471" t="s">
        <v>3608</v>
      </c>
      <c r="HC227" s="28">
        <v>2299.3000000000006</v>
      </c>
      <c r="HD227" s="56">
        <v>1</v>
      </c>
      <c r="HF227" s="433" t="s">
        <v>3615</v>
      </c>
      <c r="HI227" s="28">
        <v>1292</v>
      </c>
      <c r="HJ227" s="56">
        <v>3</v>
      </c>
    </row>
    <row r="228" spans="1:218" ht="16.5">
      <c r="A228" s="433" t="s">
        <v>2718</v>
      </c>
      <c r="D228" s="28">
        <f>'Punten per wedstrijd'!M210</f>
        <v>754.40000000000009</v>
      </c>
      <c r="E228" s="56">
        <v>3</v>
      </c>
      <c r="G228" s="433" t="s">
        <v>1666</v>
      </c>
      <c r="J228" s="28">
        <f>'Punten per wedstrijd'!M172</f>
        <v>651.5</v>
      </c>
      <c r="K228" s="56">
        <v>2</v>
      </c>
      <c r="M228" s="433" t="s">
        <v>3610</v>
      </c>
      <c r="P228" s="28">
        <f>'Punten per wedstrijd'!S48</f>
        <v>207</v>
      </c>
      <c r="Q228" s="56">
        <v>3</v>
      </c>
      <c r="S228" s="433" t="s">
        <v>3603</v>
      </c>
      <c r="V228" s="28">
        <f>'Punten per wedstrijd'!S15</f>
        <v>223.5</v>
      </c>
      <c r="W228" s="56">
        <v>3</v>
      </c>
      <c r="Y228" s="470" t="s">
        <v>24</v>
      </c>
      <c r="Z228" s="494" t="s">
        <v>4038</v>
      </c>
      <c r="AA228" s="237"/>
      <c r="AB228" s="237"/>
      <c r="AC228" s="237"/>
      <c r="AD228" s="476">
        <f>$AR$431</f>
        <v>51</v>
      </c>
      <c r="AE228" s="496">
        <f>$E$431</f>
        <v>10960.599999999999</v>
      </c>
      <c r="AH228" s="471" t="s">
        <v>2706</v>
      </c>
      <c r="AK228" s="28">
        <v>297.7</v>
      </c>
      <c r="AL228" s="56">
        <v>3</v>
      </c>
      <c r="AN228" s="471" t="s">
        <v>2711</v>
      </c>
      <c r="AQ228" s="28">
        <v>241.3</v>
      </c>
      <c r="AR228" s="56">
        <v>1</v>
      </c>
      <c r="AT228" s="471" t="s">
        <v>3619</v>
      </c>
      <c r="AW228" s="28">
        <v>43.7</v>
      </c>
      <c r="AX228" s="56">
        <v>0</v>
      </c>
      <c r="AZ228" s="471" t="s">
        <v>3603</v>
      </c>
      <c r="BC228" s="28">
        <v>132.9</v>
      </c>
      <c r="BD228" s="56">
        <v>3</v>
      </c>
      <c r="BF228" s="471" t="s">
        <v>2706</v>
      </c>
      <c r="BI228" s="28">
        <v>360.59999999999997</v>
      </c>
      <c r="BJ228" s="56">
        <v>0</v>
      </c>
      <c r="BL228" s="471" t="s">
        <v>3601</v>
      </c>
      <c r="BO228" s="28">
        <v>176.6</v>
      </c>
      <c r="BP228" s="56">
        <v>1</v>
      </c>
      <c r="BR228" s="471" t="s">
        <v>1666</v>
      </c>
      <c r="BU228" s="28">
        <v>71</v>
      </c>
      <c r="BV228" s="56">
        <v>0</v>
      </c>
      <c r="BX228" s="471" t="s">
        <v>25</v>
      </c>
      <c r="CA228" s="28">
        <v>328.8</v>
      </c>
      <c r="CB228" s="56">
        <v>3</v>
      </c>
      <c r="CD228" s="471" t="s">
        <v>3610</v>
      </c>
      <c r="CG228" s="28">
        <v>125.3</v>
      </c>
      <c r="CH228" s="56">
        <v>2</v>
      </c>
      <c r="CJ228" s="471" t="s">
        <v>3603</v>
      </c>
      <c r="CM228" s="28">
        <v>240.5</v>
      </c>
      <c r="CN228" s="56">
        <v>1</v>
      </c>
      <c r="CP228" s="471" t="s">
        <v>653</v>
      </c>
      <c r="CS228" s="28">
        <v>475.40000000000003</v>
      </c>
      <c r="CT228" s="56">
        <v>1</v>
      </c>
      <c r="CV228" s="471" t="s">
        <v>683</v>
      </c>
      <c r="CY228" s="28">
        <v>972.3</v>
      </c>
      <c r="CZ228" s="56">
        <v>3</v>
      </c>
      <c r="DB228" s="471" t="s">
        <v>669</v>
      </c>
      <c r="DE228" s="28">
        <v>36</v>
      </c>
      <c r="DF228" s="56">
        <v>3</v>
      </c>
      <c r="DH228" s="471" t="s">
        <v>3603</v>
      </c>
      <c r="DK228" s="28">
        <v>87.5</v>
      </c>
      <c r="DL228" s="56">
        <v>3</v>
      </c>
      <c r="DN228" s="471" t="s">
        <v>3666</v>
      </c>
      <c r="DQ228" s="28">
        <v>675.8</v>
      </c>
      <c r="DR228" s="56">
        <v>3</v>
      </c>
      <c r="DT228" s="471" t="s">
        <v>25</v>
      </c>
      <c r="DW228" s="28">
        <v>628.9</v>
      </c>
      <c r="DX228" s="56">
        <v>2</v>
      </c>
      <c r="DZ228" s="471" t="s">
        <v>653</v>
      </c>
      <c r="EC228" s="28">
        <v>3.9000000000000004</v>
      </c>
      <c r="ED228" s="56">
        <v>0</v>
      </c>
      <c r="EF228" s="471" t="s">
        <v>654</v>
      </c>
      <c r="EI228" s="28">
        <v>134.9</v>
      </c>
      <c r="EJ228" s="56">
        <v>0</v>
      </c>
      <c r="EL228" s="471" t="s">
        <v>1666</v>
      </c>
      <c r="EO228" s="28">
        <v>369.59999999999997</v>
      </c>
      <c r="EP228" s="56">
        <v>3</v>
      </c>
      <c r="ER228" s="471" t="s">
        <v>1749</v>
      </c>
      <c r="EU228" s="28">
        <v>7.7000000000000011</v>
      </c>
      <c r="EV228" s="56">
        <v>0</v>
      </c>
      <c r="EX228" s="471" t="s">
        <v>3611</v>
      </c>
      <c r="FA228" s="28">
        <v>618.4</v>
      </c>
      <c r="FB228" s="56">
        <v>1</v>
      </c>
      <c r="FD228" s="471" t="s">
        <v>2718</v>
      </c>
      <c r="FG228" s="28">
        <v>714.7</v>
      </c>
      <c r="FH228" s="56">
        <v>3</v>
      </c>
      <c r="FJ228" s="471" t="s">
        <v>2726</v>
      </c>
      <c r="FM228" s="28">
        <v>620.29999999999995</v>
      </c>
      <c r="FN228" s="56">
        <v>3</v>
      </c>
      <c r="FP228" s="471" t="s">
        <v>2710</v>
      </c>
      <c r="FS228" s="28">
        <v>97</v>
      </c>
      <c r="FT228" s="56">
        <v>0</v>
      </c>
      <c r="FV228" s="471" t="s">
        <v>3666</v>
      </c>
      <c r="FY228" s="28">
        <v>473.4</v>
      </c>
      <c r="FZ228" s="56">
        <v>1</v>
      </c>
      <c r="GB228" s="471" t="s">
        <v>1653</v>
      </c>
      <c r="GE228" s="28">
        <v>528.70000000000005</v>
      </c>
      <c r="GF228" s="56">
        <v>3</v>
      </c>
      <c r="GH228" s="471" t="s">
        <v>3602</v>
      </c>
      <c r="GK228" s="28">
        <v>476.70000000000005</v>
      </c>
      <c r="GL228" s="56">
        <v>2</v>
      </c>
      <c r="GN228" s="471" t="s">
        <v>3619</v>
      </c>
      <c r="GQ228" s="28">
        <v>472</v>
      </c>
      <c r="GR228" s="56">
        <v>3</v>
      </c>
      <c r="GT228" s="471" t="s">
        <v>154</v>
      </c>
      <c r="GW228" s="28">
        <v>23.1</v>
      </c>
      <c r="GX228" s="56">
        <v>3</v>
      </c>
      <c r="GZ228" s="471" t="s">
        <v>2715</v>
      </c>
      <c r="HC228" s="28">
        <v>2646.9</v>
      </c>
      <c r="HD228" s="56">
        <v>2</v>
      </c>
      <c r="HF228" s="433" t="s">
        <v>3603</v>
      </c>
      <c r="HI228" s="28">
        <v>897.8</v>
      </c>
      <c r="HJ228" s="56">
        <v>0</v>
      </c>
    </row>
    <row r="229" spans="1:218" ht="16.5">
      <c r="A229" s="433"/>
      <c r="D229" s="28"/>
      <c r="E229" s="56"/>
      <c r="J229" s="28"/>
      <c r="K229" s="56"/>
      <c r="M229" s="433"/>
      <c r="P229" s="28"/>
      <c r="Q229" s="56"/>
      <c r="V229" s="28"/>
      <c r="W229" s="56"/>
      <c r="Y229" s="470" t="s">
        <v>26</v>
      </c>
      <c r="Z229" s="494" t="s">
        <v>4041</v>
      </c>
      <c r="AA229" s="237"/>
      <c r="AB229" s="237"/>
      <c r="AC229" s="237"/>
      <c r="AD229" s="476">
        <f>$AR$436</f>
        <v>50</v>
      </c>
      <c r="AE229" s="496">
        <f>$E$436</f>
        <v>14859.099999999999</v>
      </c>
      <c r="AH229" s="471"/>
      <c r="AK229" s="28"/>
      <c r="AL229" s="56"/>
      <c r="AN229" s="471"/>
      <c r="AQ229" s="28"/>
      <c r="AR229" s="56"/>
      <c r="AT229" s="471"/>
      <c r="AW229" s="28"/>
      <c r="AX229" s="56"/>
      <c r="AZ229" s="471"/>
      <c r="BC229" s="28"/>
      <c r="BD229" s="56"/>
      <c r="BF229" s="471"/>
      <c r="BI229" s="28"/>
      <c r="BJ229" s="56"/>
      <c r="BL229" s="471"/>
      <c r="BO229" s="28"/>
      <c r="BP229" s="56"/>
      <c r="BR229" s="471"/>
      <c r="BU229" s="28"/>
      <c r="BV229" s="56"/>
      <c r="BX229" s="471"/>
      <c r="CA229" s="28"/>
      <c r="CB229" s="56"/>
      <c r="CD229" s="471"/>
      <c r="CG229" s="28"/>
      <c r="CH229" s="56"/>
      <c r="CJ229" s="471"/>
      <c r="CM229" s="28"/>
      <c r="CN229" s="56"/>
      <c r="CP229" s="471"/>
      <c r="CS229" s="28"/>
      <c r="CT229" s="56"/>
      <c r="CV229" s="471"/>
      <c r="CY229" s="28"/>
      <c r="CZ229" s="56"/>
      <c r="DB229" s="471"/>
      <c r="DE229" s="28"/>
      <c r="DF229" s="56"/>
      <c r="DH229" s="471"/>
      <c r="DK229" s="28"/>
      <c r="DL229" s="56"/>
      <c r="DN229" s="471"/>
      <c r="DQ229" s="28"/>
      <c r="DR229" s="56"/>
      <c r="DT229" s="471"/>
      <c r="DW229" s="28"/>
      <c r="DX229" s="56"/>
      <c r="DZ229" s="471"/>
      <c r="EC229" s="28"/>
      <c r="ED229" s="56"/>
      <c r="EF229" s="471"/>
      <c r="EI229" s="28"/>
      <c r="EJ229" s="56"/>
      <c r="EL229" s="471"/>
      <c r="EO229" s="28"/>
      <c r="EP229" s="56"/>
      <c r="ER229" s="471"/>
      <c r="EU229" s="28"/>
      <c r="EV229" s="56"/>
      <c r="EX229" s="471"/>
      <c r="FA229" s="28"/>
      <c r="FB229" s="56"/>
      <c r="FD229" s="471"/>
      <c r="FG229" s="28"/>
      <c r="FH229" s="56"/>
      <c r="FJ229" s="471"/>
      <c r="FM229" s="28"/>
      <c r="FN229" s="56"/>
      <c r="FP229" s="471"/>
      <c r="FS229" s="28"/>
      <c r="FT229" s="56"/>
      <c r="FV229" s="471"/>
      <c r="FY229" s="28"/>
      <c r="FZ229" s="56"/>
      <c r="GB229" s="471"/>
      <c r="GE229" s="28"/>
      <c r="GF229" s="56"/>
      <c r="GH229" s="471"/>
      <c r="GK229" s="28"/>
      <c r="GL229" s="56"/>
      <c r="GN229" s="471"/>
      <c r="GQ229" s="28"/>
      <c r="GR229" s="56"/>
      <c r="GT229" s="471"/>
      <c r="GW229" s="28"/>
      <c r="GX229" s="56"/>
      <c r="GZ229" s="471"/>
      <c r="HC229" s="28"/>
      <c r="HD229" s="56"/>
      <c r="HF229" s="433"/>
      <c r="HI229" s="28"/>
      <c r="HJ229" s="56"/>
    </row>
    <row r="230" spans="1:218" ht="16.5">
      <c r="A230" s="433" t="s">
        <v>3601</v>
      </c>
      <c r="D230" s="28">
        <f>'Punten per wedstrijd'!M147</f>
        <v>371.59999999999997</v>
      </c>
      <c r="E230" s="56">
        <v>1</v>
      </c>
      <c r="G230" s="433" t="s">
        <v>3610</v>
      </c>
      <c r="J230" s="28">
        <f>'Punten per wedstrijd'!M188</f>
        <v>558.29999999999995</v>
      </c>
      <c r="K230" s="56">
        <v>3</v>
      </c>
      <c r="M230" s="433" t="s">
        <v>2715</v>
      </c>
      <c r="P230" s="28">
        <f>'Punten per wedstrijd'!S98</f>
        <v>130.19999999999999</v>
      </c>
      <c r="Q230" s="56">
        <v>3</v>
      </c>
      <c r="S230" s="433" t="s">
        <v>1666</v>
      </c>
      <c r="V230" s="28">
        <f>'Punten per wedstrijd'!S32</f>
        <v>175.5</v>
      </c>
      <c r="W230" s="56">
        <v>0</v>
      </c>
      <c r="Y230" s="470" t="s">
        <v>28</v>
      </c>
      <c r="Z230" s="494" t="s">
        <v>1772</v>
      </c>
      <c r="AA230" s="237"/>
      <c r="AB230" s="237"/>
      <c r="AC230" s="237"/>
      <c r="AD230" s="476">
        <f>$AR$402</f>
        <v>50</v>
      </c>
      <c r="AE230" s="496">
        <f>$E$402</f>
        <v>13995</v>
      </c>
      <c r="AH230" s="471" t="s">
        <v>154</v>
      </c>
      <c r="AK230" s="28">
        <v>540.09999999999991</v>
      </c>
      <c r="AL230" s="56">
        <v>1</v>
      </c>
      <c r="AN230" s="471" t="s">
        <v>2713</v>
      </c>
      <c r="AQ230" s="28">
        <v>196</v>
      </c>
      <c r="AR230" s="56">
        <v>0</v>
      </c>
      <c r="AT230" s="471" t="s">
        <v>1</v>
      </c>
      <c r="AW230" s="28">
        <v>109.4</v>
      </c>
      <c r="AX230" s="56">
        <v>3</v>
      </c>
      <c r="AZ230" s="471" t="s">
        <v>1656</v>
      </c>
      <c r="BC230" s="28">
        <v>147.9</v>
      </c>
      <c r="BD230" s="56">
        <v>3</v>
      </c>
      <c r="BF230" s="471" t="s">
        <v>654</v>
      </c>
      <c r="BI230" s="28">
        <v>1019.5</v>
      </c>
      <c r="BJ230" s="56">
        <v>3</v>
      </c>
      <c r="BL230" s="471" t="s">
        <v>3607</v>
      </c>
      <c r="BO230" s="28">
        <v>68.400000000000006</v>
      </c>
      <c r="BP230" s="56">
        <v>0</v>
      </c>
      <c r="BR230" s="471" t="s">
        <v>2699</v>
      </c>
      <c r="BU230" s="28">
        <v>162.60000000000002</v>
      </c>
      <c r="BV230" s="56">
        <v>3</v>
      </c>
      <c r="BX230" s="471" t="s">
        <v>1</v>
      </c>
      <c r="CA230" s="28">
        <v>57</v>
      </c>
      <c r="CB230" s="56">
        <v>0</v>
      </c>
      <c r="CD230" s="471" t="s">
        <v>654</v>
      </c>
      <c r="CG230" s="28">
        <v>112.3</v>
      </c>
      <c r="CH230" s="56">
        <v>1</v>
      </c>
      <c r="CJ230" s="471" t="s">
        <v>2699</v>
      </c>
      <c r="CM230" s="28">
        <v>313.5</v>
      </c>
      <c r="CN230" s="56">
        <v>1</v>
      </c>
      <c r="CP230" s="471" t="s">
        <v>3601</v>
      </c>
      <c r="CS230" s="28">
        <v>447.40000000000003</v>
      </c>
      <c r="CT230" s="56">
        <v>3</v>
      </c>
      <c r="CV230" s="471" t="s">
        <v>1</v>
      </c>
      <c r="CY230" s="28">
        <v>338.1</v>
      </c>
      <c r="CZ230" s="56">
        <v>0</v>
      </c>
      <c r="DB230" s="471" t="s">
        <v>2711</v>
      </c>
      <c r="DE230" s="28">
        <v>0</v>
      </c>
      <c r="DF230" s="56">
        <v>0</v>
      </c>
      <c r="DH230" s="471" t="s">
        <v>143</v>
      </c>
      <c r="DK230" s="28">
        <v>55.5</v>
      </c>
      <c r="DL230" s="56">
        <v>3</v>
      </c>
      <c r="DN230" s="471" t="s">
        <v>25</v>
      </c>
      <c r="DQ230" s="28">
        <v>296.2</v>
      </c>
      <c r="DR230" s="56">
        <v>0</v>
      </c>
      <c r="DT230" s="471" t="s">
        <v>653</v>
      </c>
      <c r="DW230" s="28">
        <v>1129.8999999999999</v>
      </c>
      <c r="DX230" s="56">
        <v>3</v>
      </c>
      <c r="DZ230" s="471" t="s">
        <v>3603</v>
      </c>
      <c r="EC230" s="28">
        <v>317.3</v>
      </c>
      <c r="ED230" s="56">
        <v>2</v>
      </c>
      <c r="EF230" s="471" t="s">
        <v>3666</v>
      </c>
      <c r="EI230" s="28">
        <v>502.5</v>
      </c>
      <c r="EJ230" s="56">
        <v>1</v>
      </c>
      <c r="EL230" s="471" t="s">
        <v>1749</v>
      </c>
      <c r="EO230" s="28">
        <v>110.5</v>
      </c>
      <c r="EP230" s="56">
        <v>0</v>
      </c>
      <c r="ER230" s="471" t="s">
        <v>1666</v>
      </c>
      <c r="EU230" s="28">
        <v>241</v>
      </c>
      <c r="EV230" s="56">
        <v>2</v>
      </c>
      <c r="EX230" s="471" t="s">
        <v>638</v>
      </c>
      <c r="FA230" s="28">
        <v>479</v>
      </c>
      <c r="FB230" s="56">
        <v>3</v>
      </c>
      <c r="FD230" s="471" t="s">
        <v>2715</v>
      </c>
      <c r="FG230" s="28">
        <v>364</v>
      </c>
      <c r="FH230" s="56">
        <v>3</v>
      </c>
      <c r="FJ230" s="471" t="s">
        <v>143</v>
      </c>
      <c r="FM230" s="28">
        <v>618.29999999999995</v>
      </c>
      <c r="FN230" s="56">
        <v>3</v>
      </c>
      <c r="FP230" s="471" t="s">
        <v>3608</v>
      </c>
      <c r="FS230" s="28">
        <v>148.5</v>
      </c>
      <c r="FT230" s="56">
        <v>1</v>
      </c>
      <c r="FV230" s="471" t="s">
        <v>638</v>
      </c>
      <c r="FY230" s="28">
        <v>583.4</v>
      </c>
      <c r="FZ230" s="56">
        <v>2</v>
      </c>
      <c r="GB230" s="471" t="s">
        <v>2699</v>
      </c>
      <c r="GE230" s="28">
        <v>503</v>
      </c>
      <c r="GF230" s="56">
        <v>2</v>
      </c>
      <c r="GH230" s="471" t="s">
        <v>1656</v>
      </c>
      <c r="GK230" s="28">
        <v>318</v>
      </c>
      <c r="GL230" s="56">
        <v>2</v>
      </c>
      <c r="GN230" s="471" t="s">
        <v>654</v>
      </c>
      <c r="GQ230" s="28">
        <v>517.9</v>
      </c>
      <c r="GR230" s="56">
        <v>3</v>
      </c>
      <c r="GT230" s="471" t="s">
        <v>638</v>
      </c>
      <c r="GW230" s="28">
        <v>1.1000000000000001</v>
      </c>
      <c r="GX230" s="56">
        <v>0</v>
      </c>
      <c r="GZ230" s="471" t="s">
        <v>25</v>
      </c>
      <c r="HC230" s="28">
        <v>3273.2999999999997</v>
      </c>
      <c r="HD230" s="56">
        <v>2</v>
      </c>
      <c r="HF230" s="433" t="s">
        <v>639</v>
      </c>
      <c r="HI230" s="28">
        <v>611.9</v>
      </c>
      <c r="HJ230" s="56">
        <v>0</v>
      </c>
    </row>
    <row r="231" spans="1:218" ht="16.5">
      <c r="A231" s="433" t="s">
        <v>1656</v>
      </c>
      <c r="D231" s="28">
        <f>'Punten per wedstrijd'!M151</f>
        <v>420.1</v>
      </c>
      <c r="E231" s="56">
        <v>2</v>
      </c>
      <c r="G231" s="433" t="s">
        <v>2710</v>
      </c>
      <c r="J231" s="28">
        <f>'Punten per wedstrijd'!M255</f>
        <v>422.6</v>
      </c>
      <c r="K231" s="56">
        <v>0</v>
      </c>
      <c r="M231" s="433" t="s">
        <v>3602</v>
      </c>
      <c r="P231" s="28">
        <f>'Punten per wedstrijd'!S13</f>
        <v>55.000000000000007</v>
      </c>
      <c r="Q231" s="56">
        <v>0</v>
      </c>
      <c r="S231" s="433" t="s">
        <v>3607</v>
      </c>
      <c r="V231" s="28">
        <f>'Punten per wedstrijd'!S37</f>
        <v>306.79999999999995</v>
      </c>
      <c r="W231" s="56">
        <v>3</v>
      </c>
      <c r="Y231" s="470" t="s">
        <v>30</v>
      </c>
      <c r="Z231" s="494" t="s">
        <v>3975</v>
      </c>
      <c r="AA231" s="237"/>
      <c r="AB231" s="237"/>
      <c r="AC231" s="237"/>
      <c r="AD231" s="476">
        <f>$AR$336</f>
        <v>50</v>
      </c>
      <c r="AE231" s="496">
        <f>$E$336</f>
        <v>12746.8</v>
      </c>
      <c r="AH231" s="471" t="s">
        <v>2713</v>
      </c>
      <c r="AK231" s="28">
        <v>592.29999999999995</v>
      </c>
      <c r="AL231" s="56">
        <v>2</v>
      </c>
      <c r="AN231" s="471" t="s">
        <v>654</v>
      </c>
      <c r="AQ231" s="28">
        <v>415.4</v>
      </c>
      <c r="AR231" s="56">
        <v>3</v>
      </c>
      <c r="AT231" s="471" t="s">
        <v>3611</v>
      </c>
      <c r="AW231" s="28">
        <v>15</v>
      </c>
      <c r="AX231" s="56">
        <v>0</v>
      </c>
      <c r="AZ231" s="471" t="s">
        <v>2718</v>
      </c>
      <c r="BC231" s="28">
        <v>104.1</v>
      </c>
      <c r="BD231" s="56">
        <v>0</v>
      </c>
      <c r="BF231" s="471" t="s">
        <v>143</v>
      </c>
      <c r="BI231" s="28">
        <v>449.59999999999997</v>
      </c>
      <c r="BJ231" s="56">
        <v>0</v>
      </c>
      <c r="BL231" s="471" t="s">
        <v>3608</v>
      </c>
      <c r="BO231" s="28">
        <v>182.29999999999995</v>
      </c>
      <c r="BP231" s="56">
        <v>3</v>
      </c>
      <c r="BR231" s="471" t="s">
        <v>653</v>
      </c>
      <c r="BU231" s="28">
        <v>78.7</v>
      </c>
      <c r="BV231" s="56">
        <v>0</v>
      </c>
      <c r="BX231" s="471" t="s">
        <v>654</v>
      </c>
      <c r="CA231" s="28">
        <v>274.5</v>
      </c>
      <c r="CB231" s="56">
        <v>3</v>
      </c>
      <c r="CD231" s="471" t="s">
        <v>639</v>
      </c>
      <c r="CG231" s="28">
        <v>113.4</v>
      </c>
      <c r="CH231" s="56">
        <v>2</v>
      </c>
      <c r="CJ231" s="471" t="s">
        <v>654</v>
      </c>
      <c r="CM231" s="28">
        <v>358.59999999999997</v>
      </c>
      <c r="CN231" s="56">
        <v>2</v>
      </c>
      <c r="CP231" s="471" t="s">
        <v>2699</v>
      </c>
      <c r="CS231" s="28">
        <v>273</v>
      </c>
      <c r="CT231" s="56">
        <v>0</v>
      </c>
      <c r="CV231" s="471" t="s">
        <v>3604</v>
      </c>
      <c r="CY231" s="28">
        <v>621.30000000000007</v>
      </c>
      <c r="CZ231" s="56">
        <v>3</v>
      </c>
      <c r="DB231" s="471" t="s">
        <v>2699</v>
      </c>
      <c r="DE231" s="28">
        <v>72.8</v>
      </c>
      <c r="DF231" s="56">
        <v>3</v>
      </c>
      <c r="DH231" s="471" t="s">
        <v>1656</v>
      </c>
      <c r="DK231" s="28">
        <v>30</v>
      </c>
      <c r="DL231" s="56">
        <v>0</v>
      </c>
      <c r="DN231" s="471" t="s">
        <v>3611</v>
      </c>
      <c r="DQ231" s="28">
        <v>757.4</v>
      </c>
      <c r="DR231" s="56">
        <v>3</v>
      </c>
      <c r="DT231" s="471" t="s">
        <v>1653</v>
      </c>
      <c r="DW231" s="28">
        <v>579.09999999999991</v>
      </c>
      <c r="DX231" s="56">
        <v>0</v>
      </c>
      <c r="DZ231" s="471" t="s">
        <v>3602</v>
      </c>
      <c r="EC231" s="28">
        <v>276.8</v>
      </c>
      <c r="ED231" s="56">
        <v>1</v>
      </c>
      <c r="EF231" s="471" t="s">
        <v>3604</v>
      </c>
      <c r="EI231" s="28">
        <v>580.6</v>
      </c>
      <c r="EJ231" s="56">
        <v>2</v>
      </c>
      <c r="EL231" s="471" t="s">
        <v>3609</v>
      </c>
      <c r="EO231" s="28">
        <v>204.8</v>
      </c>
      <c r="EP231" s="56">
        <v>3</v>
      </c>
      <c r="ER231" s="471" t="s">
        <v>2710</v>
      </c>
      <c r="EU231" s="28">
        <v>231.3</v>
      </c>
      <c r="EV231" s="56">
        <v>1</v>
      </c>
      <c r="EX231" s="471" t="s">
        <v>3607</v>
      </c>
      <c r="FA231" s="28">
        <v>314.5</v>
      </c>
      <c r="FB231" s="56">
        <v>0</v>
      </c>
      <c r="FD231" s="471" t="s">
        <v>3619</v>
      </c>
      <c r="FG231" s="28">
        <v>156.1</v>
      </c>
      <c r="FH231" s="56">
        <v>0</v>
      </c>
      <c r="FJ231" s="471" t="s">
        <v>2715</v>
      </c>
      <c r="FM231" s="28">
        <v>483</v>
      </c>
      <c r="FN231" s="56">
        <v>0</v>
      </c>
      <c r="FP231" s="471" t="s">
        <v>669</v>
      </c>
      <c r="FS231" s="28">
        <v>167.4</v>
      </c>
      <c r="FT231" s="56">
        <v>2</v>
      </c>
      <c r="FV231" s="471" t="s">
        <v>25</v>
      </c>
      <c r="FY231" s="28">
        <v>509.5</v>
      </c>
      <c r="FZ231" s="56">
        <v>1</v>
      </c>
      <c r="GB231" s="471" t="s">
        <v>143</v>
      </c>
      <c r="GE231" s="28">
        <v>492.34999999999997</v>
      </c>
      <c r="GF231" s="56">
        <v>1</v>
      </c>
      <c r="GH231" s="471" t="s">
        <v>3610</v>
      </c>
      <c r="GK231" s="28">
        <v>279.60000000000002</v>
      </c>
      <c r="GL231" s="56">
        <v>1</v>
      </c>
      <c r="GN231" s="471" t="s">
        <v>2718</v>
      </c>
      <c r="GQ231" s="28">
        <v>389.70000000000005</v>
      </c>
      <c r="GR231" s="56">
        <v>0</v>
      </c>
      <c r="GT231" s="471" t="s">
        <v>3603</v>
      </c>
      <c r="GW231" s="28">
        <v>111.40000000000002</v>
      </c>
      <c r="GX231" s="56">
        <v>3</v>
      </c>
      <c r="GZ231" s="471" t="s">
        <v>683</v>
      </c>
      <c r="HC231" s="28">
        <v>2740.4</v>
      </c>
      <c r="HD231" s="56">
        <v>1</v>
      </c>
      <c r="HF231" s="433" t="s">
        <v>3609</v>
      </c>
      <c r="HI231" s="28">
        <v>979.10000000000014</v>
      </c>
      <c r="HJ231" s="56">
        <v>3</v>
      </c>
    </row>
    <row r="232" spans="1:218" ht="16.5">
      <c r="A232" s="433"/>
      <c r="D232" s="28"/>
      <c r="E232" s="56"/>
      <c r="G232" s="433"/>
      <c r="J232" s="28"/>
      <c r="K232" s="56"/>
      <c r="M232" s="433"/>
      <c r="P232" s="28"/>
      <c r="Q232" s="56"/>
      <c r="S232" s="433"/>
      <c r="V232" s="28"/>
      <c r="W232" s="56"/>
      <c r="Y232" s="470" t="s">
        <v>32</v>
      </c>
      <c r="Z232" s="494" t="s">
        <v>3990</v>
      </c>
      <c r="AA232" s="237"/>
      <c r="AB232" s="237"/>
      <c r="AC232" s="237"/>
      <c r="AD232" s="476">
        <f>$AR$364</f>
        <v>49</v>
      </c>
      <c r="AE232" s="496">
        <f>$E$364</f>
        <v>12426.7</v>
      </c>
      <c r="AH232" s="471"/>
      <c r="AK232" s="28"/>
      <c r="AL232" s="56"/>
      <c r="AN232" s="471"/>
      <c r="AQ232" s="28"/>
      <c r="AR232" s="56"/>
      <c r="AT232" s="471"/>
      <c r="AW232" s="28"/>
      <c r="AX232" s="56"/>
      <c r="AZ232" s="471"/>
      <c r="BC232" s="28"/>
      <c r="BD232" s="56"/>
      <c r="BF232" s="471"/>
      <c r="BI232" s="28"/>
      <c r="BJ232" s="56"/>
      <c r="BL232" s="471"/>
      <c r="BO232" s="28"/>
      <c r="BP232" s="56"/>
      <c r="BR232" s="471"/>
      <c r="BU232" s="28"/>
      <c r="BV232" s="56"/>
      <c r="BX232" s="471"/>
      <c r="CA232" s="28"/>
      <c r="CB232" s="56"/>
      <c r="CD232" s="471"/>
      <c r="CG232" s="28"/>
      <c r="CH232" s="56"/>
      <c r="CJ232" s="471"/>
      <c r="CM232" s="28"/>
      <c r="CN232" s="56"/>
      <c r="CP232" s="471"/>
      <c r="CS232" s="28"/>
      <c r="CT232" s="56"/>
      <c r="CV232" s="471"/>
      <c r="CY232" s="28"/>
      <c r="CZ232" s="56"/>
      <c r="DB232" s="471"/>
      <c r="DE232" s="28"/>
      <c r="DF232" s="56"/>
      <c r="DH232" s="471"/>
      <c r="DK232" s="28"/>
      <c r="DL232" s="56"/>
      <c r="DN232" s="471"/>
      <c r="DQ232" s="28"/>
      <c r="DR232" s="56"/>
      <c r="DT232" s="471"/>
      <c r="DW232" s="28"/>
      <c r="DX232" s="56"/>
      <c r="DZ232" s="471"/>
      <c r="EC232" s="28"/>
      <c r="ED232" s="56"/>
      <c r="EF232" s="471"/>
      <c r="EI232" s="28"/>
      <c r="EJ232" s="56"/>
      <c r="EL232" s="471"/>
      <c r="EO232" s="28"/>
      <c r="EP232" s="56"/>
      <c r="ER232" s="471"/>
      <c r="EU232" s="28"/>
      <c r="EV232" s="56"/>
      <c r="EX232" s="471"/>
      <c r="FA232" s="28"/>
      <c r="FB232" s="56"/>
      <c r="FD232" s="471"/>
      <c r="FG232" s="28"/>
      <c r="FH232" s="56"/>
      <c r="FJ232" s="471"/>
      <c r="FM232" s="28"/>
      <c r="FN232" s="56"/>
      <c r="FP232" s="471"/>
      <c r="FS232" s="28"/>
      <c r="FT232" s="56"/>
      <c r="FV232" s="471"/>
      <c r="FY232" s="28"/>
      <c r="FZ232" s="56"/>
      <c r="GB232" s="471"/>
      <c r="GE232" s="28"/>
      <c r="GF232" s="56"/>
      <c r="GH232" s="471"/>
      <c r="GK232" s="28"/>
      <c r="GL232" s="56"/>
      <c r="GN232" s="471"/>
      <c r="GQ232" s="28"/>
      <c r="GR232" s="56"/>
      <c r="GT232" s="471"/>
      <c r="GW232" s="28"/>
      <c r="GX232" s="56"/>
      <c r="GZ232" s="471"/>
      <c r="HC232" s="28"/>
      <c r="HD232" s="56"/>
      <c r="HF232" s="433"/>
      <c r="HI232" s="28"/>
      <c r="HJ232" s="56"/>
    </row>
    <row r="233" spans="1:218" ht="16.5">
      <c r="A233" s="433" t="s">
        <v>154</v>
      </c>
      <c r="D233" s="28">
        <f>'Punten per wedstrijd'!M235</f>
        <v>466.39999999999992</v>
      </c>
      <c r="E233" s="56">
        <v>1</v>
      </c>
      <c r="G233" s="433" t="s">
        <v>638</v>
      </c>
      <c r="J233" s="28">
        <f>'Punten per wedstrijd'!M248</f>
        <v>460.00000000000006</v>
      </c>
      <c r="K233" s="56">
        <v>1</v>
      </c>
      <c r="M233" s="433" t="s">
        <v>1</v>
      </c>
      <c r="P233" s="28">
        <f>'Punten per wedstrijd'!S10</f>
        <v>165</v>
      </c>
      <c r="Q233" s="56">
        <v>3</v>
      </c>
      <c r="S233" s="433" t="s">
        <v>2713</v>
      </c>
      <c r="V233" s="28">
        <f>'Punten per wedstrijd'!S124</f>
        <v>107.7</v>
      </c>
      <c r="W233" s="56">
        <v>3</v>
      </c>
      <c r="Y233" s="470" t="s">
        <v>34</v>
      </c>
      <c r="Z233" s="494" t="s">
        <v>3004</v>
      </c>
      <c r="AA233" s="237"/>
      <c r="AB233" s="237"/>
      <c r="AC233" s="237"/>
      <c r="AD233" s="476">
        <f>$AR$427</f>
        <v>48</v>
      </c>
      <c r="AE233" s="496">
        <f>$E$427</f>
        <v>14794.6</v>
      </c>
      <c r="AH233" s="471" t="s">
        <v>2715</v>
      </c>
      <c r="AK233" s="28">
        <v>272.09999999999997</v>
      </c>
      <c r="AL233" s="56">
        <v>0</v>
      </c>
      <c r="AN233" s="471" t="s">
        <v>3608</v>
      </c>
      <c r="AQ233" s="28">
        <v>26.2</v>
      </c>
      <c r="AR233" s="56">
        <v>0</v>
      </c>
      <c r="AT233" s="471" t="s">
        <v>639</v>
      </c>
      <c r="AW233" s="28">
        <v>36</v>
      </c>
      <c r="AX233" s="56">
        <v>0</v>
      </c>
      <c r="AZ233" s="471" t="s">
        <v>2726</v>
      </c>
      <c r="BC233" s="28">
        <v>127.3</v>
      </c>
      <c r="BD233" s="56">
        <v>1</v>
      </c>
      <c r="BF233" s="471" t="s">
        <v>1653</v>
      </c>
      <c r="BI233" s="28">
        <v>664.25</v>
      </c>
      <c r="BJ233" s="56">
        <v>1</v>
      </c>
      <c r="BL233" s="471" t="s">
        <v>3610</v>
      </c>
      <c r="BO233" s="28">
        <v>289.40000000000003</v>
      </c>
      <c r="BP233" s="56">
        <v>3</v>
      </c>
      <c r="BR233" s="471" t="s">
        <v>2726</v>
      </c>
      <c r="BU233" s="28">
        <v>79.8</v>
      </c>
      <c r="BV233" s="56">
        <v>3</v>
      </c>
      <c r="BX233" s="471" t="s">
        <v>683</v>
      </c>
      <c r="CA233" s="28">
        <v>186.5</v>
      </c>
      <c r="CB233" s="56">
        <v>1</v>
      </c>
      <c r="CD233" s="471" t="s">
        <v>3615</v>
      </c>
      <c r="CG233" s="28">
        <v>67.2</v>
      </c>
      <c r="CH233" s="56">
        <v>3</v>
      </c>
      <c r="CJ233" s="471" t="s">
        <v>1666</v>
      </c>
      <c r="CM233" s="28">
        <v>457.9</v>
      </c>
      <c r="CN233" s="56">
        <v>2</v>
      </c>
      <c r="CP233" s="471" t="s">
        <v>3615</v>
      </c>
      <c r="CS233" s="28">
        <v>715.40000000000009</v>
      </c>
      <c r="CT233" s="56">
        <v>3</v>
      </c>
      <c r="CV233" s="471" t="s">
        <v>639</v>
      </c>
      <c r="CY233" s="28">
        <v>118.75</v>
      </c>
      <c r="CZ233" s="56">
        <v>0</v>
      </c>
      <c r="DB233" s="471" t="s">
        <v>3603</v>
      </c>
      <c r="DE233" s="28">
        <v>0</v>
      </c>
      <c r="DF233" s="56">
        <v>1</v>
      </c>
      <c r="DH233" s="471" t="s">
        <v>653</v>
      </c>
      <c r="DK233" s="28">
        <v>0</v>
      </c>
      <c r="DL233" s="56">
        <v>0</v>
      </c>
      <c r="DN233" s="471" t="s">
        <v>2711</v>
      </c>
      <c r="DQ233" s="28">
        <v>306.29999999999995</v>
      </c>
      <c r="DR233" s="56">
        <v>2</v>
      </c>
      <c r="DT233" s="471" t="s">
        <v>1</v>
      </c>
      <c r="DW233" s="28">
        <v>289.59999999999997</v>
      </c>
      <c r="DX233" s="56">
        <v>0</v>
      </c>
      <c r="DZ233" s="471" t="s">
        <v>2711</v>
      </c>
      <c r="EC233" s="28">
        <v>165.5</v>
      </c>
      <c r="ED233" s="56">
        <v>0</v>
      </c>
      <c r="EF233" s="471" t="s">
        <v>2715</v>
      </c>
      <c r="EI233" s="28">
        <v>308.7</v>
      </c>
      <c r="EJ233" s="56">
        <v>1</v>
      </c>
      <c r="EL233" s="471" t="s">
        <v>3604</v>
      </c>
      <c r="EO233" s="28">
        <v>542.1</v>
      </c>
      <c r="EP233" s="56">
        <v>3</v>
      </c>
      <c r="ER233" s="471" t="s">
        <v>2726</v>
      </c>
      <c r="EU233" s="28">
        <v>127.7</v>
      </c>
      <c r="EV233" s="56">
        <v>0</v>
      </c>
      <c r="EX233" s="471" t="s">
        <v>2710</v>
      </c>
      <c r="FA233" s="28">
        <v>503</v>
      </c>
      <c r="FB233" s="56">
        <v>1</v>
      </c>
      <c r="FD233" s="471" t="s">
        <v>2726</v>
      </c>
      <c r="FG233" s="28">
        <v>44</v>
      </c>
      <c r="FH233" s="56">
        <v>3</v>
      </c>
      <c r="FJ233" s="471" t="s">
        <v>1749</v>
      </c>
      <c r="FM233" s="28">
        <v>388.8</v>
      </c>
      <c r="FN233" s="56">
        <v>1</v>
      </c>
      <c r="FP233" s="471" t="s">
        <v>3610</v>
      </c>
      <c r="FS233" s="28">
        <v>100.9</v>
      </c>
      <c r="FT233" s="56">
        <v>3</v>
      </c>
      <c r="FV233" s="471" t="s">
        <v>669</v>
      </c>
      <c r="FY233" s="28">
        <v>636.6</v>
      </c>
      <c r="FZ233" s="56">
        <v>3</v>
      </c>
      <c r="GB233" s="471" t="s">
        <v>653</v>
      </c>
      <c r="GE233" s="28">
        <v>578.6</v>
      </c>
      <c r="GF233" s="56">
        <v>2</v>
      </c>
      <c r="GH233" s="471" t="s">
        <v>2706</v>
      </c>
      <c r="GK233" s="28">
        <v>516.5</v>
      </c>
      <c r="GL233" s="56">
        <v>2</v>
      </c>
      <c r="GN233" s="471" t="s">
        <v>3610</v>
      </c>
      <c r="GQ233" s="28">
        <v>597.79999999999995</v>
      </c>
      <c r="GR233" s="56">
        <v>1</v>
      </c>
      <c r="GT233" s="471" t="s">
        <v>3615</v>
      </c>
      <c r="GW233" s="28">
        <v>0</v>
      </c>
      <c r="GX233" s="56">
        <v>0</v>
      </c>
      <c r="GZ233" s="471" t="s">
        <v>2699</v>
      </c>
      <c r="HC233" s="28">
        <v>3570.1</v>
      </c>
      <c r="HD233" s="56">
        <v>3</v>
      </c>
      <c r="HF233" s="433" t="s">
        <v>669</v>
      </c>
      <c r="HI233" s="28">
        <v>850.85000000000014</v>
      </c>
      <c r="HJ233" s="56">
        <v>0</v>
      </c>
    </row>
    <row r="234" spans="1:218" ht="16.5">
      <c r="A234" s="433" t="s">
        <v>2706</v>
      </c>
      <c r="D234" s="28">
        <f>'Punten per wedstrijd'!M250</f>
        <v>523.5</v>
      </c>
      <c r="E234" s="56">
        <v>2</v>
      </c>
      <c r="G234" s="433" t="s">
        <v>1653</v>
      </c>
      <c r="J234" s="28">
        <f>'Punten per wedstrijd'!M161</f>
        <v>568</v>
      </c>
      <c r="K234" s="56">
        <v>2</v>
      </c>
      <c r="M234" s="433" t="s">
        <v>3666</v>
      </c>
      <c r="P234" s="28">
        <f>'Punten per wedstrijd'!S118</f>
        <v>80.100000000000009</v>
      </c>
      <c r="Q234" s="56">
        <v>0</v>
      </c>
      <c r="S234" s="433" t="s">
        <v>25</v>
      </c>
      <c r="V234" s="28">
        <f>'Punten per wedstrijd'!S81</f>
        <v>32.4</v>
      </c>
      <c r="W234" s="56">
        <v>0</v>
      </c>
      <c r="Y234" s="470" t="s">
        <v>36</v>
      </c>
      <c r="Z234" s="494" t="s">
        <v>1779</v>
      </c>
      <c r="AA234" s="237"/>
      <c r="AB234" s="237"/>
      <c r="AC234" s="237"/>
      <c r="AD234" s="476">
        <f>$AR$416</f>
        <v>48</v>
      </c>
      <c r="AE234" s="496">
        <f>$E$416</f>
        <v>14650.55</v>
      </c>
      <c r="AH234" s="471" t="s">
        <v>3607</v>
      </c>
      <c r="AK234" s="28">
        <v>399.9</v>
      </c>
      <c r="AL234" s="56">
        <v>3</v>
      </c>
      <c r="AN234" s="471" t="s">
        <v>1653</v>
      </c>
      <c r="AQ234" s="28">
        <v>199.5</v>
      </c>
      <c r="AR234" s="56">
        <v>3</v>
      </c>
      <c r="AT234" s="471" t="s">
        <v>3607</v>
      </c>
      <c r="AW234" s="28">
        <v>142</v>
      </c>
      <c r="AX234" s="56">
        <v>3</v>
      </c>
      <c r="AZ234" s="471" t="s">
        <v>1653</v>
      </c>
      <c r="BC234" s="28">
        <v>134.4</v>
      </c>
      <c r="BD234" s="56">
        <v>2</v>
      </c>
      <c r="BF234" s="471" t="s">
        <v>1749</v>
      </c>
      <c r="BI234" s="28">
        <v>718.9</v>
      </c>
      <c r="BJ234" s="56">
        <v>2</v>
      </c>
      <c r="BL234" s="471" t="s">
        <v>2699</v>
      </c>
      <c r="BO234" s="28">
        <v>152.00000000000003</v>
      </c>
      <c r="BP234" s="56">
        <v>0</v>
      </c>
      <c r="BR234" s="471" t="s">
        <v>3607</v>
      </c>
      <c r="BU234" s="28">
        <v>53.100000000000009</v>
      </c>
      <c r="BV234" s="56">
        <v>0</v>
      </c>
      <c r="BX234" s="471" t="s">
        <v>1656</v>
      </c>
      <c r="CA234" s="28">
        <v>195.6</v>
      </c>
      <c r="CB234" s="56">
        <v>2</v>
      </c>
      <c r="CD234" s="471" t="s">
        <v>2713</v>
      </c>
      <c r="CG234" s="28">
        <v>29.700000000000003</v>
      </c>
      <c r="CH234" s="56">
        <v>0</v>
      </c>
      <c r="CJ234" s="471" t="s">
        <v>3604</v>
      </c>
      <c r="CM234" s="28">
        <v>432.3</v>
      </c>
      <c r="CN234" s="56">
        <v>1</v>
      </c>
      <c r="CP234" s="471" t="s">
        <v>3619</v>
      </c>
      <c r="CS234" s="28">
        <v>386.3</v>
      </c>
      <c r="CT234" s="56">
        <v>0</v>
      </c>
      <c r="CV234" s="471" t="s">
        <v>2711</v>
      </c>
      <c r="CY234" s="28">
        <v>915.5</v>
      </c>
      <c r="CZ234" s="56">
        <v>3</v>
      </c>
      <c r="DB234" s="471" t="s">
        <v>3609</v>
      </c>
      <c r="DE234" s="28">
        <v>0</v>
      </c>
      <c r="DF234" s="56">
        <v>1</v>
      </c>
      <c r="DH234" s="471" t="s">
        <v>3611</v>
      </c>
      <c r="DK234" s="28">
        <v>21</v>
      </c>
      <c r="DL234" s="56">
        <v>3</v>
      </c>
      <c r="DN234" s="471" t="s">
        <v>3608</v>
      </c>
      <c r="DQ234" s="28">
        <v>293.39999999999998</v>
      </c>
      <c r="DR234" s="56">
        <v>1</v>
      </c>
      <c r="DT234" s="471" t="s">
        <v>1749</v>
      </c>
      <c r="DW234" s="28">
        <v>1125.05</v>
      </c>
      <c r="DX234" s="56">
        <v>3</v>
      </c>
      <c r="DZ234" s="471" t="s">
        <v>3666</v>
      </c>
      <c r="EC234" s="28">
        <v>210</v>
      </c>
      <c r="ED234" s="56">
        <v>3</v>
      </c>
      <c r="EF234" s="471" t="s">
        <v>2706</v>
      </c>
      <c r="EI234" s="28">
        <v>321.59999999999997</v>
      </c>
      <c r="EJ234" s="56">
        <v>2</v>
      </c>
      <c r="EL234" s="471" t="s">
        <v>3602</v>
      </c>
      <c r="EO234" s="28">
        <v>203</v>
      </c>
      <c r="EP234" s="56">
        <v>0</v>
      </c>
      <c r="ER234" s="471" t="s">
        <v>3615</v>
      </c>
      <c r="EU234" s="28">
        <v>341.9</v>
      </c>
      <c r="EV234" s="56">
        <v>3</v>
      </c>
      <c r="EX234" s="471" t="s">
        <v>2715</v>
      </c>
      <c r="FA234" s="28">
        <v>503.2</v>
      </c>
      <c r="FB234" s="56">
        <v>2</v>
      </c>
      <c r="FD234" s="471" t="s">
        <v>1656</v>
      </c>
      <c r="FG234" s="28">
        <v>33.299999999999997</v>
      </c>
      <c r="FH234" s="56">
        <v>0</v>
      </c>
      <c r="FJ234" s="471" t="s">
        <v>3602</v>
      </c>
      <c r="FM234" s="28">
        <v>459.8</v>
      </c>
      <c r="FN234" s="56">
        <v>2</v>
      </c>
      <c r="FP234" s="471" t="s">
        <v>2718</v>
      </c>
      <c r="FS234" s="28">
        <v>74.5</v>
      </c>
      <c r="FT234" s="56">
        <v>0</v>
      </c>
      <c r="FV234" s="471" t="s">
        <v>2726</v>
      </c>
      <c r="FY234" s="28">
        <v>380.3</v>
      </c>
      <c r="FZ234" s="56">
        <v>0</v>
      </c>
      <c r="GB234" s="471" t="s">
        <v>3615</v>
      </c>
      <c r="GE234" s="28">
        <v>467.1</v>
      </c>
      <c r="GF234" s="56">
        <v>1</v>
      </c>
      <c r="GH234" s="471" t="s">
        <v>3607</v>
      </c>
      <c r="GK234" s="28">
        <v>465.5</v>
      </c>
      <c r="GL234" s="56">
        <v>1</v>
      </c>
      <c r="GN234" s="471" t="s">
        <v>683</v>
      </c>
      <c r="GQ234" s="28">
        <v>711</v>
      </c>
      <c r="GR234" s="56">
        <v>2</v>
      </c>
      <c r="GT234" s="471" t="s">
        <v>654</v>
      </c>
      <c r="GW234" s="28">
        <v>162</v>
      </c>
      <c r="GX234" s="56">
        <v>3</v>
      </c>
      <c r="GZ234" s="471" t="s">
        <v>639</v>
      </c>
      <c r="HC234" s="28">
        <v>1257.4000000000001</v>
      </c>
      <c r="HD234" s="56">
        <v>0</v>
      </c>
      <c r="HF234" s="433" t="s">
        <v>653</v>
      </c>
      <c r="HI234" s="28">
        <v>1250.3000000000002</v>
      </c>
      <c r="HJ234" s="56">
        <v>3</v>
      </c>
    </row>
    <row r="235" spans="1:218" ht="16.5">
      <c r="A235" s="433"/>
      <c r="D235" s="28"/>
      <c r="E235" s="56"/>
      <c r="G235" s="433"/>
      <c r="J235" s="28"/>
      <c r="K235" s="56"/>
      <c r="M235" s="433"/>
      <c r="P235" s="28"/>
      <c r="Q235" s="56"/>
      <c r="S235" s="433"/>
      <c r="V235" s="28"/>
      <c r="W235" s="56"/>
      <c r="Y235" s="470" t="s">
        <v>38</v>
      </c>
      <c r="Z235" s="494" t="s">
        <v>4006</v>
      </c>
      <c r="AA235" s="237"/>
      <c r="AB235" s="237"/>
      <c r="AC235" s="237"/>
      <c r="AD235" s="476">
        <f>$AR$390</f>
        <v>47</v>
      </c>
      <c r="AE235" s="496">
        <f>$E$390</f>
        <v>12711.300000000003</v>
      </c>
      <c r="AH235" s="471"/>
      <c r="AK235" s="28"/>
      <c r="AL235" s="56"/>
      <c r="AN235" s="471"/>
      <c r="AQ235" s="28"/>
      <c r="AR235" s="56"/>
      <c r="AT235" s="471"/>
      <c r="AW235" s="28"/>
      <c r="AX235" s="56"/>
      <c r="AZ235" s="471"/>
      <c r="BC235" s="28"/>
      <c r="BD235" s="56"/>
      <c r="BF235" s="471"/>
      <c r="BI235" s="28"/>
      <c r="BJ235" s="56"/>
      <c r="BL235" s="471"/>
      <c r="BO235" s="28"/>
      <c r="BP235" s="56"/>
      <c r="BR235" s="471"/>
      <c r="BU235" s="28"/>
      <c r="BV235" s="56"/>
      <c r="BX235" s="471"/>
      <c r="CA235" s="28"/>
      <c r="CB235" s="56"/>
      <c r="CD235" s="471"/>
      <c r="CG235" s="28"/>
      <c r="CH235" s="56"/>
      <c r="CJ235" s="471"/>
      <c r="CM235" s="28"/>
      <c r="CN235" s="56"/>
      <c r="CP235" s="471"/>
      <c r="CS235" s="28"/>
      <c r="CT235" s="56"/>
      <c r="CV235" s="471"/>
      <c r="CY235" s="28"/>
      <c r="CZ235" s="56"/>
      <c r="DB235" s="471"/>
      <c r="DE235" s="28"/>
      <c r="DF235" s="56"/>
      <c r="DH235" s="471"/>
      <c r="DK235" s="28"/>
      <c r="DL235" s="56"/>
      <c r="DN235" s="471"/>
      <c r="DQ235" s="28"/>
      <c r="DR235" s="56"/>
      <c r="DT235" s="471"/>
      <c r="DW235" s="28"/>
      <c r="DX235" s="56"/>
      <c r="DZ235" s="471"/>
      <c r="EC235" s="28"/>
      <c r="ED235" s="56"/>
      <c r="EF235" s="471"/>
      <c r="EI235" s="28"/>
      <c r="EJ235" s="56"/>
      <c r="EL235" s="471"/>
      <c r="EO235" s="28"/>
      <c r="EP235" s="56"/>
      <c r="ER235" s="471"/>
      <c r="EU235" s="28"/>
      <c r="EV235" s="56"/>
      <c r="EX235" s="471"/>
      <c r="FA235" s="28"/>
      <c r="FB235" s="56"/>
      <c r="FD235" s="471"/>
      <c r="FG235" s="28"/>
      <c r="FH235" s="56"/>
      <c r="FJ235" s="471"/>
      <c r="FM235" s="28"/>
      <c r="FN235" s="56"/>
      <c r="FP235" s="471"/>
      <c r="FS235" s="28"/>
      <c r="FT235" s="56"/>
      <c r="FV235" s="471"/>
      <c r="FY235" s="28"/>
      <c r="FZ235" s="56"/>
      <c r="GB235" s="471"/>
      <c r="GE235" s="28"/>
      <c r="GF235" s="56"/>
      <c r="GH235" s="471"/>
      <c r="GK235" s="28"/>
      <c r="GL235" s="56"/>
      <c r="GN235" s="471"/>
      <c r="GQ235" s="28"/>
      <c r="GR235" s="56"/>
      <c r="GT235" s="471"/>
      <c r="GW235" s="28"/>
      <c r="GX235" s="56"/>
      <c r="GZ235" s="471"/>
      <c r="HC235" s="28"/>
      <c r="HD235" s="56"/>
      <c r="HF235" s="433"/>
      <c r="HI235" s="28"/>
      <c r="HJ235" s="56"/>
    </row>
    <row r="236" spans="1:218" ht="16.5">
      <c r="A236" s="433" t="s">
        <v>2726</v>
      </c>
      <c r="D236" s="28">
        <f>'Punten per wedstrijd'!M232</f>
        <v>123.70000000000002</v>
      </c>
      <c r="E236" s="56">
        <v>0</v>
      </c>
      <c r="G236" s="433" t="s">
        <v>3666</v>
      </c>
      <c r="J236" s="28">
        <f>'Punten per wedstrijd'!M258</f>
        <v>128.69999999999999</v>
      </c>
      <c r="K236" s="56">
        <v>0</v>
      </c>
      <c r="M236" s="433" t="s">
        <v>1653</v>
      </c>
      <c r="P236" s="28">
        <f>'Punten per wedstrijd'!S21</f>
        <v>128.5</v>
      </c>
      <c r="Q236" s="56">
        <v>3</v>
      </c>
      <c r="S236" s="433" t="s">
        <v>3615</v>
      </c>
      <c r="V236" s="28">
        <f>'Punten per wedstrijd'!S69</f>
        <v>71.7</v>
      </c>
      <c r="W236" s="56">
        <v>0</v>
      </c>
      <c r="Y236" s="470" t="s">
        <v>145</v>
      </c>
      <c r="Z236" s="494" t="s">
        <v>4009</v>
      </c>
      <c r="AA236" s="237"/>
      <c r="AB236" s="237"/>
      <c r="AC236" s="237"/>
      <c r="AD236" s="476">
        <f>$AR$391</f>
        <v>46</v>
      </c>
      <c r="AE236" s="496">
        <f>$E$391</f>
        <v>14904.249999999998</v>
      </c>
      <c r="AH236" s="471" t="s">
        <v>1666</v>
      </c>
      <c r="AK236" s="28">
        <v>279.39999999999998</v>
      </c>
      <c r="AL236" s="56">
        <v>2</v>
      </c>
      <c r="AN236" s="471" t="s">
        <v>2710</v>
      </c>
      <c r="AQ236" s="28">
        <v>204.1</v>
      </c>
      <c r="AR236" s="56">
        <v>0</v>
      </c>
      <c r="AT236" s="471" t="s">
        <v>638</v>
      </c>
      <c r="AW236" s="28">
        <v>121</v>
      </c>
      <c r="AX236" s="56">
        <v>3</v>
      </c>
      <c r="AZ236" s="471" t="s">
        <v>3619</v>
      </c>
      <c r="BC236" s="28">
        <v>151.80000000000001</v>
      </c>
      <c r="BD236" s="56">
        <v>2</v>
      </c>
      <c r="BF236" s="471" t="s">
        <v>1</v>
      </c>
      <c r="BI236" s="28">
        <v>415.70000000000005</v>
      </c>
      <c r="BJ236" s="56">
        <v>0</v>
      </c>
      <c r="BL236" s="471" t="s">
        <v>2713</v>
      </c>
      <c r="BO236" s="28">
        <v>116.9</v>
      </c>
      <c r="BP236" s="56">
        <v>0</v>
      </c>
      <c r="BR236" s="471" t="s">
        <v>3604</v>
      </c>
      <c r="BU236" s="28">
        <v>177.6</v>
      </c>
      <c r="BV236" s="56">
        <v>3</v>
      </c>
      <c r="BX236" s="471" t="s">
        <v>3611</v>
      </c>
      <c r="CA236" s="28">
        <v>536.29999999999995</v>
      </c>
      <c r="CB236" s="56">
        <v>1</v>
      </c>
      <c r="CD236" s="471" t="s">
        <v>2711</v>
      </c>
      <c r="CG236" s="28">
        <v>64.5</v>
      </c>
      <c r="CH236" s="56">
        <v>0</v>
      </c>
      <c r="CJ236" s="471" t="s">
        <v>3608</v>
      </c>
      <c r="CM236" s="28">
        <v>377.7</v>
      </c>
      <c r="CN236" s="56">
        <v>3</v>
      </c>
      <c r="CP236" s="471" t="s">
        <v>2711</v>
      </c>
      <c r="CS236" s="28">
        <v>417.40000000000003</v>
      </c>
      <c r="CT236" s="56">
        <v>3</v>
      </c>
      <c r="CV236" s="471" t="s">
        <v>3666</v>
      </c>
      <c r="CY236" s="28">
        <v>553.79999999999995</v>
      </c>
      <c r="CZ236" s="56">
        <v>0</v>
      </c>
      <c r="DB236" s="471" t="s">
        <v>1656</v>
      </c>
      <c r="DE236" s="28">
        <v>0</v>
      </c>
      <c r="DF236" s="56">
        <v>0</v>
      </c>
      <c r="DH236" s="471" t="s">
        <v>2726</v>
      </c>
      <c r="DK236" s="28">
        <v>19.5</v>
      </c>
      <c r="DL236" s="56">
        <v>3</v>
      </c>
      <c r="DN236" s="471" t="s">
        <v>3615</v>
      </c>
      <c r="DQ236" s="28">
        <v>316.5</v>
      </c>
      <c r="DR236" s="56">
        <v>3</v>
      </c>
      <c r="DT236" s="471" t="s">
        <v>3611</v>
      </c>
      <c r="DW236" s="28">
        <v>354.8</v>
      </c>
      <c r="DX236" s="56">
        <v>0</v>
      </c>
      <c r="DZ236" s="471" t="s">
        <v>1749</v>
      </c>
      <c r="EC236" s="28">
        <v>231.1</v>
      </c>
      <c r="ED236" s="56">
        <v>3</v>
      </c>
      <c r="EF236" s="471" t="s">
        <v>3607</v>
      </c>
      <c r="EI236" s="28">
        <v>265</v>
      </c>
      <c r="EJ236" s="56">
        <v>0</v>
      </c>
      <c r="EL236" s="471" t="s">
        <v>654</v>
      </c>
      <c r="EO236" s="28">
        <v>278.39999999999998</v>
      </c>
      <c r="EP236" s="56">
        <v>3</v>
      </c>
      <c r="ER236" s="471" t="s">
        <v>3602</v>
      </c>
      <c r="EU236" s="28">
        <v>235.6</v>
      </c>
      <c r="EV236" s="56">
        <v>3</v>
      </c>
      <c r="EX236" s="471" t="s">
        <v>2711</v>
      </c>
      <c r="FA236" s="28">
        <v>382.7</v>
      </c>
      <c r="FB236" s="56">
        <v>0</v>
      </c>
      <c r="FD236" s="471" t="s">
        <v>3608</v>
      </c>
      <c r="FG236" s="28">
        <v>356.2</v>
      </c>
      <c r="FH236" s="56">
        <v>0</v>
      </c>
      <c r="FJ236" s="471" t="s">
        <v>2711</v>
      </c>
      <c r="FM236" s="28">
        <v>558.1</v>
      </c>
      <c r="FN236" s="56">
        <v>2</v>
      </c>
      <c r="FP236" s="471" t="s">
        <v>2726</v>
      </c>
      <c r="FS236" s="28">
        <v>94</v>
      </c>
      <c r="FT236" s="56">
        <v>0</v>
      </c>
      <c r="FV236" s="471" t="s">
        <v>2718</v>
      </c>
      <c r="FY236" s="28">
        <v>408.79999999999995</v>
      </c>
      <c r="FZ236" s="56">
        <v>1</v>
      </c>
      <c r="GB236" s="471" t="s">
        <v>3610</v>
      </c>
      <c r="GE236" s="28">
        <v>379</v>
      </c>
      <c r="GF236" s="56">
        <v>1</v>
      </c>
      <c r="GH236" s="471" t="s">
        <v>2715</v>
      </c>
      <c r="GK236" s="28">
        <v>497.05</v>
      </c>
      <c r="GL236" s="56">
        <v>3</v>
      </c>
      <c r="GN236" s="471" t="s">
        <v>2699</v>
      </c>
      <c r="GQ236" s="28">
        <v>529.9</v>
      </c>
      <c r="GR236" s="56">
        <v>0</v>
      </c>
      <c r="GT236" s="471" t="s">
        <v>3619</v>
      </c>
      <c r="GW236" s="28">
        <v>49.500000000000007</v>
      </c>
      <c r="GX236" s="56">
        <v>3</v>
      </c>
      <c r="GZ236" s="471" t="s">
        <v>3611</v>
      </c>
      <c r="HC236" s="28">
        <v>2651.2999999999997</v>
      </c>
      <c r="HD236" s="56">
        <v>1</v>
      </c>
      <c r="HF236" s="433" t="s">
        <v>1656</v>
      </c>
      <c r="HI236" s="28">
        <v>1085.1999999999998</v>
      </c>
      <c r="HJ236" s="56">
        <v>3</v>
      </c>
    </row>
    <row r="237" spans="1:218" ht="16.5">
      <c r="A237" s="433" t="s">
        <v>1</v>
      </c>
      <c r="D237" s="28">
        <f>'Punten per wedstrijd'!M150</f>
        <v>578.5</v>
      </c>
      <c r="E237" s="56">
        <v>3</v>
      </c>
      <c r="G237" s="433" t="s">
        <v>2715</v>
      </c>
      <c r="J237" s="28">
        <f>'Punten per wedstrijd'!M238</f>
        <v>827.5</v>
      </c>
      <c r="K237" s="56">
        <v>3</v>
      </c>
      <c r="M237" s="433" t="s">
        <v>3609</v>
      </c>
      <c r="P237" s="28">
        <f>'Punten per wedstrijd'!S45</f>
        <v>54</v>
      </c>
      <c r="Q237" s="56">
        <v>0</v>
      </c>
      <c r="S237" s="433" t="s">
        <v>3604</v>
      </c>
      <c r="V237" s="28">
        <f>'Punten per wedstrijd'!S20</f>
        <v>97.5</v>
      </c>
      <c r="W237" s="56">
        <v>3</v>
      </c>
      <c r="Y237" s="470" t="s">
        <v>146</v>
      </c>
      <c r="Z237" s="494" t="s">
        <v>4001</v>
      </c>
      <c r="AA237" s="237"/>
      <c r="AB237" s="237"/>
      <c r="AC237" s="237"/>
      <c r="AD237" s="476">
        <f>$AR$372</f>
        <v>46</v>
      </c>
      <c r="AE237" s="496">
        <f>$E$372</f>
        <v>13738.099999999999</v>
      </c>
      <c r="AH237" s="471" t="s">
        <v>3611</v>
      </c>
      <c r="AK237" s="28">
        <v>258.39999999999998</v>
      </c>
      <c r="AL237" s="56">
        <v>1</v>
      </c>
      <c r="AN237" s="471" t="s">
        <v>154</v>
      </c>
      <c r="AQ237" s="28">
        <v>344.1</v>
      </c>
      <c r="AR237" s="56">
        <v>3</v>
      </c>
      <c r="AT237" s="471" t="s">
        <v>1656</v>
      </c>
      <c r="AW237" s="28">
        <v>54.000000000000007</v>
      </c>
      <c r="AX237" s="56">
        <v>0</v>
      </c>
      <c r="AZ237" s="471" t="s">
        <v>654</v>
      </c>
      <c r="BC237" s="28">
        <v>145.19999999999999</v>
      </c>
      <c r="BD237" s="56">
        <v>1</v>
      </c>
      <c r="BF237" s="471" t="s">
        <v>653</v>
      </c>
      <c r="BI237" s="28">
        <v>624.1</v>
      </c>
      <c r="BJ237" s="56">
        <v>3</v>
      </c>
      <c r="BL237" s="471" t="s">
        <v>3604</v>
      </c>
      <c r="BO237" s="28">
        <v>184.29999999999998</v>
      </c>
      <c r="BP237" s="56">
        <v>3</v>
      </c>
      <c r="BR237" s="471" t="s">
        <v>2710</v>
      </c>
      <c r="BU237" s="28">
        <v>80.599999999999994</v>
      </c>
      <c r="BV237" s="56">
        <v>0</v>
      </c>
      <c r="BX237" s="471" t="s">
        <v>2726</v>
      </c>
      <c r="CA237" s="28">
        <v>593</v>
      </c>
      <c r="CB237" s="56">
        <v>2</v>
      </c>
      <c r="CD237" s="471" t="s">
        <v>1666</v>
      </c>
      <c r="CG237" s="28">
        <v>128.4</v>
      </c>
      <c r="CH237" s="56">
        <v>3</v>
      </c>
      <c r="CJ237" s="471" t="s">
        <v>25</v>
      </c>
      <c r="CM237" s="28">
        <v>244.5</v>
      </c>
      <c r="CN237" s="56">
        <v>0</v>
      </c>
      <c r="CP237" s="471" t="s">
        <v>1</v>
      </c>
      <c r="CS237" s="28">
        <v>248.90000000000003</v>
      </c>
      <c r="CT237" s="56">
        <v>0</v>
      </c>
      <c r="CV237" s="471" t="s">
        <v>25</v>
      </c>
      <c r="CY237" s="28">
        <v>762.8</v>
      </c>
      <c r="CZ237" s="56">
        <v>3</v>
      </c>
      <c r="DB237" s="471" t="s">
        <v>3619</v>
      </c>
      <c r="DE237" s="28">
        <v>15.399999999999999</v>
      </c>
      <c r="DF237" s="56">
        <v>3</v>
      </c>
      <c r="DH237" s="471" t="s">
        <v>3601</v>
      </c>
      <c r="DK237" s="28">
        <v>5.5</v>
      </c>
      <c r="DL237" s="56">
        <v>0</v>
      </c>
      <c r="DN237" s="471" t="s">
        <v>1</v>
      </c>
      <c r="DQ237" s="28">
        <v>218.99999999999997</v>
      </c>
      <c r="DR237" s="56">
        <v>0</v>
      </c>
      <c r="DT237" s="471" t="s">
        <v>154</v>
      </c>
      <c r="DW237" s="28">
        <v>1062</v>
      </c>
      <c r="DX237" s="56">
        <v>3</v>
      </c>
      <c r="DZ237" s="471" t="s">
        <v>639</v>
      </c>
      <c r="EC237" s="28">
        <v>60</v>
      </c>
      <c r="ED237" s="56">
        <v>0</v>
      </c>
      <c r="EF237" s="471" t="s">
        <v>3603</v>
      </c>
      <c r="EI237" s="28">
        <v>507</v>
      </c>
      <c r="EJ237" s="56">
        <v>3</v>
      </c>
      <c r="EL237" s="471" t="s">
        <v>653</v>
      </c>
      <c r="EO237" s="28">
        <v>0</v>
      </c>
      <c r="EP237" s="56">
        <v>0</v>
      </c>
      <c r="ER237" s="471" t="s">
        <v>638</v>
      </c>
      <c r="EU237" s="28">
        <v>130</v>
      </c>
      <c r="EV237" s="56">
        <v>0</v>
      </c>
      <c r="EX237" s="471" t="s">
        <v>3610</v>
      </c>
      <c r="FA237" s="28">
        <v>494</v>
      </c>
      <c r="FB237" s="56">
        <v>3</v>
      </c>
      <c r="FD237" s="471" t="s">
        <v>683</v>
      </c>
      <c r="FG237" s="28">
        <v>568</v>
      </c>
      <c r="FH237" s="56">
        <v>3</v>
      </c>
      <c r="FJ237" s="471" t="s">
        <v>25</v>
      </c>
      <c r="FM237" s="28">
        <v>538.29999999999995</v>
      </c>
      <c r="FN237" s="56">
        <v>1</v>
      </c>
      <c r="FP237" s="471" t="s">
        <v>2706</v>
      </c>
      <c r="FS237" s="28">
        <v>152.5</v>
      </c>
      <c r="FT237" s="56">
        <v>3</v>
      </c>
      <c r="FV237" s="471" t="s">
        <v>653</v>
      </c>
      <c r="FY237" s="28">
        <v>464.2</v>
      </c>
      <c r="FZ237" s="56">
        <v>2</v>
      </c>
      <c r="GB237" s="471" t="s">
        <v>1749</v>
      </c>
      <c r="GE237" s="28">
        <v>425.3</v>
      </c>
      <c r="GF237" s="56">
        <v>2</v>
      </c>
      <c r="GH237" s="471" t="s">
        <v>639</v>
      </c>
      <c r="GK237" s="28">
        <v>331.25</v>
      </c>
      <c r="GL237" s="56">
        <v>0</v>
      </c>
      <c r="GN237" s="471" t="s">
        <v>2715</v>
      </c>
      <c r="GQ237" s="28">
        <v>678.1</v>
      </c>
      <c r="GR237" s="56">
        <v>3</v>
      </c>
      <c r="GT237" s="471" t="s">
        <v>3666</v>
      </c>
      <c r="GW237" s="28">
        <v>12.100000000000001</v>
      </c>
      <c r="GX237" s="56">
        <v>0</v>
      </c>
      <c r="GZ237" s="471" t="s">
        <v>2713</v>
      </c>
      <c r="HC237" s="28">
        <v>3257.2999999999997</v>
      </c>
      <c r="HD237" s="56">
        <v>2</v>
      </c>
      <c r="HF237" s="433" t="s">
        <v>654</v>
      </c>
      <c r="HI237" s="28">
        <v>696.1</v>
      </c>
      <c r="HJ237" s="56">
        <v>0</v>
      </c>
    </row>
    <row r="238" spans="1:218" ht="16.5">
      <c r="A238" s="433"/>
      <c r="D238" s="28"/>
      <c r="E238" s="56"/>
      <c r="J238" s="28"/>
      <c r="K238" s="56"/>
      <c r="M238" s="433"/>
      <c r="P238" s="28"/>
      <c r="Q238" s="56"/>
      <c r="Y238" s="470" t="s">
        <v>147</v>
      </c>
      <c r="Z238" s="494" t="s">
        <v>4027</v>
      </c>
      <c r="AA238" s="237"/>
      <c r="AB238" s="237"/>
      <c r="AC238" s="237"/>
      <c r="AD238" s="476">
        <f>$AR$426</f>
        <v>46</v>
      </c>
      <c r="AE238" s="496">
        <f>$E$426</f>
        <v>13727.9</v>
      </c>
      <c r="AH238" s="471"/>
      <c r="AK238" s="28"/>
      <c r="AL238" s="56"/>
      <c r="AN238" s="471"/>
      <c r="AQ238" s="28"/>
      <c r="AR238" s="56"/>
      <c r="AT238" s="471"/>
      <c r="AW238" s="28"/>
      <c r="AX238" s="56"/>
      <c r="AZ238" s="471"/>
      <c r="BC238" s="28"/>
      <c r="BD238" s="56"/>
      <c r="BF238" s="471"/>
      <c r="BI238" s="28"/>
      <c r="BJ238" s="56"/>
      <c r="BL238" s="471"/>
      <c r="BO238" s="28"/>
      <c r="BP238" s="56"/>
      <c r="BR238" s="471"/>
      <c r="BU238" s="28"/>
      <c r="BV238" s="56"/>
      <c r="BX238" s="471"/>
      <c r="CA238" s="28"/>
      <c r="CB238" s="56"/>
      <c r="CD238" s="471"/>
      <c r="CG238" s="28"/>
      <c r="CH238" s="56"/>
      <c r="CJ238" s="471"/>
      <c r="CM238" s="28"/>
      <c r="CN238" s="56"/>
      <c r="CP238" s="471"/>
      <c r="CS238" s="28"/>
      <c r="CT238" s="56"/>
      <c r="CV238" s="471"/>
      <c r="CY238" s="28"/>
      <c r="CZ238" s="56"/>
      <c r="DB238" s="471"/>
      <c r="DE238" s="28"/>
      <c r="DF238" s="56"/>
      <c r="DH238" s="471"/>
      <c r="DK238" s="28"/>
      <c r="DL238" s="56"/>
      <c r="DN238" s="471"/>
      <c r="DQ238" s="28"/>
      <c r="DR238" s="56"/>
      <c r="DT238" s="471"/>
      <c r="DW238" s="28"/>
      <c r="DX238" s="56"/>
      <c r="DZ238" s="471"/>
      <c r="EC238" s="28"/>
      <c r="ED238" s="56"/>
      <c r="EF238" s="471"/>
      <c r="EI238" s="28"/>
      <c r="EJ238" s="56"/>
      <c r="EL238" s="471"/>
      <c r="EO238" s="28"/>
      <c r="EP238" s="56"/>
      <c r="ER238" s="471"/>
      <c r="EU238" s="28"/>
      <c r="EV238" s="56"/>
      <c r="EX238" s="471"/>
      <c r="FA238" s="28"/>
      <c r="FB238" s="56"/>
      <c r="FD238" s="471"/>
      <c r="FG238" s="28"/>
      <c r="FH238" s="56"/>
      <c r="FJ238" s="471"/>
      <c r="FM238" s="28"/>
      <c r="FN238" s="56"/>
      <c r="FP238" s="471"/>
      <c r="FS238" s="28"/>
      <c r="FT238" s="56"/>
      <c r="FV238" s="471"/>
      <c r="FY238" s="28"/>
      <c r="FZ238" s="56"/>
      <c r="GB238" s="471"/>
      <c r="GE238" s="28"/>
      <c r="GF238" s="56"/>
      <c r="GH238" s="471"/>
      <c r="GK238" s="28"/>
      <c r="GL238" s="56"/>
      <c r="GN238" s="471"/>
      <c r="GQ238" s="28"/>
      <c r="GR238" s="56"/>
      <c r="GT238" s="471"/>
      <c r="GW238" s="28"/>
      <c r="GX238" s="56"/>
      <c r="GZ238" s="471"/>
      <c r="HC238" s="28"/>
      <c r="HD238" s="56"/>
      <c r="HF238" s="433"/>
      <c r="HI238" s="28"/>
      <c r="HJ238" s="56"/>
    </row>
    <row r="239" spans="1:218" ht="16.5">
      <c r="A239" s="433" t="s">
        <v>653</v>
      </c>
      <c r="D239" s="28">
        <f>'Punten per wedstrijd'!M246</f>
        <v>607.6</v>
      </c>
      <c r="E239" s="56">
        <v>3</v>
      </c>
      <c r="J239" s="28"/>
      <c r="K239" s="56"/>
      <c r="M239" s="433" t="s">
        <v>143</v>
      </c>
      <c r="P239" s="28">
        <f>'Punten per wedstrijd'!S122</f>
        <v>144</v>
      </c>
      <c r="Q239" s="56">
        <v>0</v>
      </c>
      <c r="Y239" s="470" t="s">
        <v>151</v>
      </c>
      <c r="Z239" s="494" t="s">
        <v>4015</v>
      </c>
      <c r="AA239" s="237"/>
      <c r="AB239" s="237"/>
      <c r="AC239" s="237"/>
      <c r="AD239" s="476">
        <f>$AR$413</f>
        <v>45</v>
      </c>
      <c r="AE239" s="496">
        <f>$E$413</f>
        <v>11974.2</v>
      </c>
      <c r="AH239" s="471" t="s">
        <v>3604</v>
      </c>
      <c r="AK239" s="28">
        <v>147.6</v>
      </c>
      <c r="AL239" s="56">
        <v>0</v>
      </c>
      <c r="AN239" s="471" t="s">
        <v>2706</v>
      </c>
      <c r="AQ239" s="28">
        <v>159.30000000000001</v>
      </c>
      <c r="AR239" s="56">
        <v>0</v>
      </c>
      <c r="AT239" s="471" t="s">
        <v>654</v>
      </c>
      <c r="AW239" s="28">
        <v>80.8</v>
      </c>
      <c r="AX239" s="56">
        <v>0</v>
      </c>
      <c r="AZ239" s="471" t="s">
        <v>683</v>
      </c>
      <c r="BC239" s="28">
        <v>169.8</v>
      </c>
      <c r="BD239" s="56">
        <v>3</v>
      </c>
      <c r="BF239" s="471" t="s">
        <v>2718</v>
      </c>
      <c r="BI239" s="28">
        <v>816.75</v>
      </c>
      <c r="BJ239" s="56">
        <v>3</v>
      </c>
      <c r="BL239" s="471" t="s">
        <v>2710</v>
      </c>
      <c r="BO239" s="28">
        <v>188.5</v>
      </c>
      <c r="BP239" s="56">
        <v>0</v>
      </c>
      <c r="BR239" s="471" t="s">
        <v>3603</v>
      </c>
      <c r="BU239" s="28">
        <v>1.4</v>
      </c>
      <c r="BV239" s="56">
        <v>0</v>
      </c>
      <c r="BX239" s="471" t="s">
        <v>1666</v>
      </c>
      <c r="CA239" s="28">
        <v>287</v>
      </c>
      <c r="CB239" s="56">
        <v>3</v>
      </c>
      <c r="CD239" s="471" t="s">
        <v>25</v>
      </c>
      <c r="CG239" s="28">
        <v>139.19999999999999</v>
      </c>
      <c r="CH239" s="56">
        <v>3</v>
      </c>
      <c r="CJ239" s="471" t="s">
        <v>639</v>
      </c>
      <c r="CM239" s="28">
        <v>193.5</v>
      </c>
      <c r="CN239" s="56">
        <v>0</v>
      </c>
      <c r="CP239" s="471" t="s">
        <v>638</v>
      </c>
      <c r="CS239" s="28">
        <v>292.89999999999998</v>
      </c>
      <c r="CT239" s="56">
        <v>1</v>
      </c>
      <c r="CV239" s="471" t="s">
        <v>3609</v>
      </c>
      <c r="CY239" s="28">
        <v>543</v>
      </c>
      <c r="CZ239" s="56">
        <v>3</v>
      </c>
      <c r="DB239" s="471" t="s">
        <v>3604</v>
      </c>
      <c r="DE239" s="28">
        <v>0</v>
      </c>
      <c r="DF239" s="56">
        <v>0</v>
      </c>
      <c r="DH239" s="471" t="s">
        <v>2699</v>
      </c>
      <c r="DK239" s="28">
        <v>45.5</v>
      </c>
      <c r="DL239" s="56">
        <v>3</v>
      </c>
      <c r="DN239" s="471" t="s">
        <v>1656</v>
      </c>
      <c r="DQ239" s="28">
        <v>485.2</v>
      </c>
      <c r="DR239" s="56">
        <v>1</v>
      </c>
      <c r="DT239" s="471" t="s">
        <v>2726</v>
      </c>
      <c r="DW239" s="28">
        <v>431.4</v>
      </c>
      <c r="DX239" s="56">
        <v>0</v>
      </c>
      <c r="DZ239" s="471" t="s">
        <v>1653</v>
      </c>
      <c r="EC239" s="28">
        <v>237.2</v>
      </c>
      <c r="ED239" s="56">
        <v>3</v>
      </c>
      <c r="EF239" s="471" t="s">
        <v>653</v>
      </c>
      <c r="EI239" s="28">
        <v>303.3</v>
      </c>
      <c r="EJ239" s="56">
        <v>3</v>
      </c>
      <c r="EL239" s="471" t="s">
        <v>3603</v>
      </c>
      <c r="EO239" s="28">
        <v>329.5</v>
      </c>
      <c r="EP239" s="56">
        <v>0</v>
      </c>
      <c r="ER239" s="471" t="s">
        <v>653</v>
      </c>
      <c r="EU239" s="28">
        <v>147.80000000000001</v>
      </c>
      <c r="EV239" s="56">
        <v>0</v>
      </c>
      <c r="EX239" s="471" t="s">
        <v>3603</v>
      </c>
      <c r="FA239" s="28">
        <v>727.5</v>
      </c>
      <c r="FB239" s="56">
        <v>3</v>
      </c>
      <c r="FD239" s="471" t="s">
        <v>653</v>
      </c>
      <c r="FG239" s="28">
        <v>588.4</v>
      </c>
      <c r="FH239" s="56">
        <v>2</v>
      </c>
      <c r="FJ239" s="471" t="s">
        <v>3603</v>
      </c>
      <c r="FM239" s="28">
        <v>619.80000000000007</v>
      </c>
      <c r="FN239" s="56">
        <v>3</v>
      </c>
      <c r="FP239" s="471" t="s">
        <v>154</v>
      </c>
      <c r="FS239" s="28">
        <v>79.2</v>
      </c>
      <c r="FT239" s="56">
        <v>0</v>
      </c>
      <c r="FV239" s="471" t="s">
        <v>3604</v>
      </c>
      <c r="FY239" s="28">
        <v>478.3</v>
      </c>
      <c r="FZ239" s="56">
        <v>1</v>
      </c>
      <c r="GB239" s="471" t="s">
        <v>654</v>
      </c>
      <c r="GE239" s="28">
        <v>483.09999999999997</v>
      </c>
      <c r="GF239" s="56">
        <v>3</v>
      </c>
      <c r="GH239" s="471" t="s">
        <v>3615</v>
      </c>
      <c r="GK239" s="28">
        <v>464</v>
      </c>
      <c r="GL239" s="56">
        <v>1</v>
      </c>
      <c r="GN239" s="471" t="s">
        <v>3608</v>
      </c>
      <c r="GQ239" s="28">
        <v>651.30000000000007</v>
      </c>
      <c r="GR239" s="56">
        <v>1</v>
      </c>
      <c r="GT239" s="471" t="s">
        <v>2710</v>
      </c>
      <c r="GW239" s="28">
        <v>58.5</v>
      </c>
      <c r="GX239" s="56">
        <v>3</v>
      </c>
      <c r="GZ239" s="471" t="s">
        <v>654</v>
      </c>
      <c r="HC239" s="28">
        <v>2739.1000000000004</v>
      </c>
      <c r="HD239" s="56">
        <v>3</v>
      </c>
      <c r="HF239" s="433" t="s">
        <v>683</v>
      </c>
      <c r="HI239" s="28">
        <v>929.2</v>
      </c>
      <c r="HJ239" s="56">
        <v>2</v>
      </c>
    </row>
    <row r="240" spans="1:218" ht="16.5">
      <c r="A240" s="433" t="s">
        <v>2713</v>
      </c>
      <c r="D240" s="28">
        <f>'Punten per wedstrijd'!M264</f>
        <v>371.99999999999994</v>
      </c>
      <c r="E240" s="56">
        <v>0</v>
      </c>
      <c r="J240" s="28"/>
      <c r="K240" s="56"/>
      <c r="M240" s="433" t="s">
        <v>3611</v>
      </c>
      <c r="P240" s="28">
        <f>'Punten per wedstrijd'!S51</f>
        <v>256.2</v>
      </c>
      <c r="Q240" s="56">
        <v>3</v>
      </c>
      <c r="Y240" s="470" t="s">
        <v>157</v>
      </c>
      <c r="Z240" s="494" t="s">
        <v>4043</v>
      </c>
      <c r="AA240" s="237"/>
      <c r="AB240" s="237"/>
      <c r="AC240" s="237"/>
      <c r="AD240" s="476">
        <f>$AR$439</f>
        <v>44</v>
      </c>
      <c r="AE240" s="496">
        <f>$E$439</f>
        <v>12257.800000000003</v>
      </c>
      <c r="AH240" s="471" t="s">
        <v>1749</v>
      </c>
      <c r="AK240" s="28">
        <v>299.30000000000007</v>
      </c>
      <c r="AL240" s="56">
        <v>3</v>
      </c>
      <c r="AN240" s="471" t="s">
        <v>3603</v>
      </c>
      <c r="AQ240" s="28">
        <v>201.1</v>
      </c>
      <c r="AR240" s="56">
        <v>3</v>
      </c>
      <c r="AT240" s="471" t="s">
        <v>2710</v>
      </c>
      <c r="AW240" s="28">
        <v>110.60000000000001</v>
      </c>
      <c r="AX240" s="56">
        <v>3</v>
      </c>
      <c r="AZ240" s="471" t="s">
        <v>638</v>
      </c>
      <c r="BC240" s="28">
        <v>50.400000000000006</v>
      </c>
      <c r="BD240" s="56">
        <v>0</v>
      </c>
      <c r="BF240" s="471" t="s">
        <v>683</v>
      </c>
      <c r="BI240" s="28">
        <v>579.49999999999989</v>
      </c>
      <c r="BJ240" s="56">
        <v>0</v>
      </c>
      <c r="BL240" s="471" t="s">
        <v>2711</v>
      </c>
      <c r="BO240" s="28">
        <v>300.49999999999994</v>
      </c>
      <c r="BP240" s="56">
        <v>3</v>
      </c>
      <c r="BR240" s="471" t="s">
        <v>143</v>
      </c>
      <c r="BU240" s="28">
        <v>29.7</v>
      </c>
      <c r="BV240" s="56">
        <v>3</v>
      </c>
      <c r="BX240" s="471" t="s">
        <v>3603</v>
      </c>
      <c r="CA240" s="28">
        <v>147</v>
      </c>
      <c r="CB240" s="56">
        <v>0</v>
      </c>
      <c r="CD240" s="471" t="s">
        <v>3609</v>
      </c>
      <c r="CG240" s="28">
        <v>94.2</v>
      </c>
      <c r="CH240" s="56">
        <v>0</v>
      </c>
      <c r="CJ240" s="471" t="s">
        <v>3601</v>
      </c>
      <c r="CM240" s="28">
        <v>546.5</v>
      </c>
      <c r="CN240" s="56">
        <v>3</v>
      </c>
      <c r="CP240" s="471" t="s">
        <v>1666</v>
      </c>
      <c r="CS240" s="28">
        <v>333.40000000000003</v>
      </c>
      <c r="CT240" s="56">
        <v>2</v>
      </c>
      <c r="CV240" s="471" t="s">
        <v>3601</v>
      </c>
      <c r="CY240" s="28">
        <v>400.6</v>
      </c>
      <c r="CZ240" s="56">
        <v>0</v>
      </c>
      <c r="DB240" s="471" t="s">
        <v>639</v>
      </c>
      <c r="DE240" s="28">
        <v>46.5</v>
      </c>
      <c r="DF240" s="56">
        <v>3</v>
      </c>
      <c r="DH240" s="471" t="s">
        <v>3604</v>
      </c>
      <c r="DK240" s="28">
        <v>0</v>
      </c>
      <c r="DL240" s="56">
        <v>0</v>
      </c>
      <c r="DN240" s="471" t="s">
        <v>1666</v>
      </c>
      <c r="DQ240" s="28">
        <v>538</v>
      </c>
      <c r="DR240" s="56">
        <v>2</v>
      </c>
      <c r="DT240" s="471" t="s">
        <v>2711</v>
      </c>
      <c r="DW240" s="28">
        <v>1011</v>
      </c>
      <c r="DX240" s="56">
        <v>3</v>
      </c>
      <c r="DZ240" s="471" t="s">
        <v>2710</v>
      </c>
      <c r="EC240" s="28">
        <v>169</v>
      </c>
      <c r="ED240" s="56">
        <v>0</v>
      </c>
      <c r="EF240" s="471" t="s">
        <v>154</v>
      </c>
      <c r="EI240" s="28">
        <v>147</v>
      </c>
      <c r="EJ240" s="56">
        <v>0</v>
      </c>
      <c r="EL240" s="471" t="s">
        <v>3611</v>
      </c>
      <c r="EO240" s="28">
        <v>531.5</v>
      </c>
      <c r="EP240" s="56">
        <v>3</v>
      </c>
      <c r="ER240" s="471" t="s">
        <v>3601</v>
      </c>
      <c r="EU240" s="28">
        <v>549.5</v>
      </c>
      <c r="EV240" s="56">
        <v>3</v>
      </c>
      <c r="EX240" s="471" t="s">
        <v>653</v>
      </c>
      <c r="FA240" s="28">
        <v>444.1</v>
      </c>
      <c r="FB240" s="56">
        <v>0</v>
      </c>
      <c r="FD240" s="471" t="s">
        <v>2711</v>
      </c>
      <c r="FG240" s="28">
        <v>536.9</v>
      </c>
      <c r="FH240" s="56">
        <v>1</v>
      </c>
      <c r="FJ240" s="471" t="s">
        <v>154</v>
      </c>
      <c r="FM240" s="28">
        <v>379.6</v>
      </c>
      <c r="FN240" s="56">
        <v>0</v>
      </c>
      <c r="FP240" s="471" t="s">
        <v>2711</v>
      </c>
      <c r="FS240" s="28">
        <v>167.1</v>
      </c>
      <c r="FT240" s="56">
        <v>3</v>
      </c>
      <c r="FV240" s="471" t="s">
        <v>154</v>
      </c>
      <c r="FY240" s="28">
        <v>567.4</v>
      </c>
      <c r="FZ240" s="56">
        <v>2</v>
      </c>
      <c r="GB240" s="471" t="s">
        <v>3604</v>
      </c>
      <c r="GE240" s="28">
        <v>374.5</v>
      </c>
      <c r="GF240" s="56">
        <v>0</v>
      </c>
      <c r="GH240" s="471" t="s">
        <v>25</v>
      </c>
      <c r="GK240" s="28">
        <v>545.70000000000005</v>
      </c>
      <c r="GL240" s="56">
        <v>2</v>
      </c>
      <c r="GN240" s="471" t="s">
        <v>143</v>
      </c>
      <c r="GQ240" s="28">
        <v>701.60000000000014</v>
      </c>
      <c r="GR240" s="56">
        <v>2</v>
      </c>
      <c r="GT240" s="471" t="s">
        <v>3602</v>
      </c>
      <c r="GW240" s="28">
        <v>1.1000000000000001</v>
      </c>
      <c r="GX240" s="56">
        <v>0</v>
      </c>
      <c r="GZ240" s="471" t="s">
        <v>1749</v>
      </c>
      <c r="HC240" s="28">
        <v>1918.3</v>
      </c>
      <c r="HD240" s="56">
        <v>0</v>
      </c>
      <c r="HF240" s="433" t="s">
        <v>154</v>
      </c>
      <c r="HI240" s="28">
        <v>797.94999999999993</v>
      </c>
      <c r="HJ240" s="56">
        <v>1</v>
      </c>
    </row>
    <row r="241" spans="1:218" ht="16.5">
      <c r="A241" s="433"/>
      <c r="M241" s="433"/>
      <c r="Y241" s="470" t="s">
        <v>159</v>
      </c>
      <c r="Z241" s="494" t="s">
        <v>3982</v>
      </c>
      <c r="AA241" s="237"/>
      <c r="AB241" s="237"/>
      <c r="AC241" s="237"/>
      <c r="AD241" s="476">
        <f>$AR$341</f>
        <v>44</v>
      </c>
      <c r="AE241" s="496">
        <f>$E$341</f>
        <v>12122.800000000001</v>
      </c>
      <c r="AH241" s="471"/>
      <c r="AK241" s="28"/>
      <c r="AL241" s="56"/>
      <c r="AN241" s="471"/>
      <c r="AQ241" s="240"/>
      <c r="AR241" s="459"/>
      <c r="CV241" s="471"/>
      <c r="CY241" s="28"/>
      <c r="CZ241" s="56"/>
      <c r="DW241"/>
    </row>
    <row r="242" spans="1:218" ht="16.5">
      <c r="Y242" s="470" t="s">
        <v>160</v>
      </c>
      <c r="Z242" s="494" t="s">
        <v>3979</v>
      </c>
      <c r="AA242" s="237"/>
      <c r="AB242" s="237"/>
      <c r="AC242" s="237"/>
      <c r="AD242" s="476">
        <f>$AR$340</f>
        <v>42</v>
      </c>
      <c r="AE242" s="496">
        <f>$E$340</f>
        <v>13429.249999999998</v>
      </c>
      <c r="AH242" s="471" t="s">
        <v>654</v>
      </c>
      <c r="AK242" s="28">
        <v>655.5</v>
      </c>
      <c r="AL242" s="56">
        <v>3</v>
      </c>
      <c r="AN242" s="471" t="s">
        <v>653</v>
      </c>
      <c r="AQ242" s="28">
        <v>347</v>
      </c>
      <c r="AR242" s="56">
        <v>3</v>
      </c>
      <c r="AT242" s="471" t="s">
        <v>2699</v>
      </c>
      <c r="AW242" s="28">
        <v>100.2</v>
      </c>
      <c r="AX242" s="56">
        <v>0</v>
      </c>
      <c r="AZ242" s="471" t="s">
        <v>669</v>
      </c>
      <c r="BC242" s="28">
        <v>83.800000000000011</v>
      </c>
      <c r="BD242" s="56">
        <v>3</v>
      </c>
      <c r="BF242" s="471" t="s">
        <v>3604</v>
      </c>
      <c r="BI242" s="28">
        <v>348.70000000000005</v>
      </c>
      <c r="BJ242" s="56">
        <v>0</v>
      </c>
      <c r="BL242" s="471" t="s">
        <v>3602</v>
      </c>
      <c r="BO242" s="28">
        <v>218.49999999999997</v>
      </c>
      <c r="BP242" s="56">
        <v>3</v>
      </c>
      <c r="BR242" s="471" t="s">
        <v>25</v>
      </c>
      <c r="BU242" s="28">
        <v>30</v>
      </c>
      <c r="BV242" s="56">
        <v>0</v>
      </c>
      <c r="BX242" s="471" t="s">
        <v>143</v>
      </c>
      <c r="CA242" s="28">
        <v>222.1</v>
      </c>
      <c r="CB242" s="56">
        <v>1</v>
      </c>
      <c r="CD242" s="471" t="s">
        <v>3603</v>
      </c>
      <c r="CG242" s="28">
        <v>113.9</v>
      </c>
      <c r="CH242" s="56">
        <v>0</v>
      </c>
      <c r="CJ242" s="471" t="s">
        <v>3610</v>
      </c>
      <c r="CM242" s="28">
        <v>247.4</v>
      </c>
      <c r="CN242" s="56">
        <v>0</v>
      </c>
      <c r="CP242" s="471" t="s">
        <v>25</v>
      </c>
      <c r="CS242" s="28">
        <v>339.4</v>
      </c>
      <c r="CT242" s="56">
        <v>3</v>
      </c>
      <c r="CV242" s="471" t="s">
        <v>3608</v>
      </c>
      <c r="CY242" s="28">
        <v>889.6</v>
      </c>
      <c r="CZ242" s="56">
        <v>2</v>
      </c>
      <c r="DB242" s="471" t="s">
        <v>25</v>
      </c>
      <c r="DE242" s="28">
        <v>45</v>
      </c>
      <c r="DF242" s="56">
        <v>3</v>
      </c>
      <c r="DH242" s="471" t="s">
        <v>2710</v>
      </c>
      <c r="DK242" s="28">
        <v>0</v>
      </c>
      <c r="DL242" s="56">
        <v>0</v>
      </c>
      <c r="DN242" s="471" t="s">
        <v>654</v>
      </c>
      <c r="DQ242" s="28">
        <v>375.1</v>
      </c>
      <c r="DR242" s="56">
        <v>0</v>
      </c>
      <c r="DT242" s="471" t="s">
        <v>3666</v>
      </c>
      <c r="DW242" s="28">
        <v>254.09999999999997</v>
      </c>
      <c r="DX242" s="56">
        <v>0</v>
      </c>
      <c r="DZ242" s="471" t="s">
        <v>2713</v>
      </c>
      <c r="EC242" s="28">
        <v>45.5</v>
      </c>
      <c r="ED242" s="56">
        <v>0</v>
      </c>
      <c r="EF242" s="471" t="s">
        <v>3611</v>
      </c>
      <c r="EI242" s="28">
        <v>462.5</v>
      </c>
      <c r="EJ242" s="56">
        <v>1</v>
      </c>
      <c r="EL242" s="471" t="s">
        <v>2711</v>
      </c>
      <c r="EO242" s="28">
        <v>226.4</v>
      </c>
      <c r="EP242" s="56">
        <v>2</v>
      </c>
      <c r="ER242" s="471" t="s">
        <v>143</v>
      </c>
      <c r="EU242" s="28">
        <v>282</v>
      </c>
      <c r="EV242" s="56">
        <v>3</v>
      </c>
      <c r="EX242" s="471" t="s">
        <v>1749</v>
      </c>
      <c r="FA242" s="28">
        <v>398</v>
      </c>
      <c r="FB242" s="56">
        <v>1</v>
      </c>
      <c r="FD242" s="471" t="s">
        <v>1</v>
      </c>
      <c r="FG242" s="28">
        <v>256.3</v>
      </c>
      <c r="FH242" s="56">
        <v>0</v>
      </c>
      <c r="FJ242" s="471" t="s">
        <v>3601</v>
      </c>
      <c r="FM242" s="28">
        <v>594.79999999999995</v>
      </c>
      <c r="FN242" s="56">
        <v>3</v>
      </c>
      <c r="FP242" s="471" t="s">
        <v>653</v>
      </c>
      <c r="FS242" s="28">
        <v>127.5</v>
      </c>
      <c r="FT242" s="56">
        <v>1</v>
      </c>
      <c r="FV242" s="471" t="s">
        <v>1656</v>
      </c>
      <c r="FY242" s="28">
        <v>447.55</v>
      </c>
      <c r="FZ242" s="56">
        <v>1</v>
      </c>
      <c r="GB242" s="471" t="s">
        <v>25</v>
      </c>
      <c r="GE242" s="28">
        <v>361.7000000000001</v>
      </c>
      <c r="GF242" s="56">
        <v>1</v>
      </c>
      <c r="GH242" s="471" t="s">
        <v>2710</v>
      </c>
      <c r="GK242" s="28">
        <v>228</v>
      </c>
      <c r="GL242" s="56">
        <v>0</v>
      </c>
      <c r="GN242" s="471" t="s">
        <v>25</v>
      </c>
      <c r="GQ242" s="28">
        <v>588.5</v>
      </c>
      <c r="GR242" s="56">
        <v>3</v>
      </c>
      <c r="GT242" s="471" t="s">
        <v>143</v>
      </c>
      <c r="GW242" s="28">
        <v>111.9</v>
      </c>
      <c r="GX242" s="56">
        <v>3</v>
      </c>
      <c r="GZ242" s="471" t="s">
        <v>3609</v>
      </c>
      <c r="HC242" s="28">
        <v>1426.6000000000001</v>
      </c>
      <c r="HD242" s="56">
        <v>0</v>
      </c>
      <c r="HF242" s="433" t="s">
        <v>1749</v>
      </c>
      <c r="HI242" s="28">
        <v>804.69999999999993</v>
      </c>
      <c r="HJ242" s="56">
        <v>0</v>
      </c>
    </row>
    <row r="243" spans="1:218" ht="16.5">
      <c r="Y243" s="470" t="s">
        <v>161</v>
      </c>
      <c r="Z243" s="494" t="s">
        <v>4034</v>
      </c>
      <c r="AA243" s="237"/>
      <c r="AB243" s="237"/>
      <c r="AC243" s="237"/>
      <c r="AD243" s="476">
        <f>$AR$428</f>
        <v>42</v>
      </c>
      <c r="AE243" s="496">
        <f>$E$428</f>
        <v>11506.4</v>
      </c>
      <c r="AH243" s="471" t="s">
        <v>669</v>
      </c>
      <c r="AK243" s="28">
        <v>370.2</v>
      </c>
      <c r="AL243" s="56">
        <v>0</v>
      </c>
      <c r="AN243" s="471" t="s">
        <v>143</v>
      </c>
      <c r="AQ243" s="28">
        <v>231.1</v>
      </c>
      <c r="AR243" s="56">
        <v>0</v>
      </c>
      <c r="AT243" s="471" t="s">
        <v>3602</v>
      </c>
      <c r="AW243" s="28">
        <v>158.6</v>
      </c>
      <c r="AX243" s="56">
        <v>3</v>
      </c>
      <c r="AZ243" s="471" t="s">
        <v>2711</v>
      </c>
      <c r="BC243" s="28">
        <v>39</v>
      </c>
      <c r="BD243" s="56">
        <v>0</v>
      </c>
      <c r="BF243" s="471" t="s">
        <v>669</v>
      </c>
      <c r="BI243" s="28">
        <v>729.65000000000009</v>
      </c>
      <c r="BJ243" s="56">
        <v>3</v>
      </c>
      <c r="BL243" s="471" t="s">
        <v>2726</v>
      </c>
      <c r="BO243" s="28">
        <v>126.39999999999998</v>
      </c>
      <c r="BP243" s="56">
        <v>0</v>
      </c>
      <c r="BR243" s="471" t="s">
        <v>639</v>
      </c>
      <c r="BU243" s="28">
        <v>108.7</v>
      </c>
      <c r="BV243" s="56">
        <v>3</v>
      </c>
      <c r="BX243" s="471" t="s">
        <v>2711</v>
      </c>
      <c r="CA243" s="28">
        <v>275</v>
      </c>
      <c r="CB243" s="56">
        <v>2</v>
      </c>
      <c r="CD243" s="471" t="s">
        <v>2715</v>
      </c>
      <c r="CG243" s="28">
        <v>160.9</v>
      </c>
      <c r="CH243" s="56">
        <v>3</v>
      </c>
      <c r="CJ243" s="471" t="s">
        <v>3666</v>
      </c>
      <c r="CM243" s="28">
        <v>398.40000000000003</v>
      </c>
      <c r="CN243" s="56">
        <v>3</v>
      </c>
      <c r="CP243" s="471" t="s">
        <v>2726</v>
      </c>
      <c r="CS243" s="28">
        <v>149.6</v>
      </c>
      <c r="CT243" s="56">
        <v>0</v>
      </c>
      <c r="CV243" s="471" t="s">
        <v>654</v>
      </c>
      <c r="CY243" s="28">
        <v>841.5</v>
      </c>
      <c r="CZ243" s="56">
        <v>1</v>
      </c>
      <c r="DB243" s="471" t="s">
        <v>3602</v>
      </c>
      <c r="DE243" s="28">
        <v>0</v>
      </c>
      <c r="DF243" s="56">
        <v>0</v>
      </c>
      <c r="DH243" s="471" t="s">
        <v>2706</v>
      </c>
      <c r="DK243" s="28">
        <v>16.5</v>
      </c>
      <c r="DL243" s="56">
        <v>3</v>
      </c>
      <c r="DN243" s="471" t="s">
        <v>3602</v>
      </c>
      <c r="DQ243" s="28">
        <v>488.4</v>
      </c>
      <c r="DR243" s="56">
        <v>3</v>
      </c>
      <c r="DT243" s="471" t="s">
        <v>3603</v>
      </c>
      <c r="DW243" s="28">
        <v>380.2</v>
      </c>
      <c r="DX243" s="56">
        <v>3</v>
      </c>
      <c r="DZ243" s="471" t="s">
        <v>3619</v>
      </c>
      <c r="EC243" s="28">
        <v>153.30000000000001</v>
      </c>
      <c r="ED243" s="56">
        <v>3</v>
      </c>
      <c r="EF243" s="471" t="s">
        <v>3601</v>
      </c>
      <c r="EI243" s="28">
        <v>562.1</v>
      </c>
      <c r="EJ243" s="56">
        <v>2</v>
      </c>
      <c r="EL243" s="471" t="s">
        <v>3607</v>
      </c>
      <c r="EO243" s="28">
        <v>183.3</v>
      </c>
      <c r="EP243" s="56">
        <v>1</v>
      </c>
      <c r="ER243" s="471" t="s">
        <v>3619</v>
      </c>
      <c r="EU243" s="28">
        <v>183</v>
      </c>
      <c r="EV243" s="56">
        <v>0</v>
      </c>
      <c r="EX243" s="471" t="s">
        <v>2726</v>
      </c>
      <c r="FA243" s="28">
        <v>453.5</v>
      </c>
      <c r="FB243" s="56">
        <v>2</v>
      </c>
      <c r="FD243" s="471" t="s">
        <v>2710</v>
      </c>
      <c r="FG243" s="28">
        <v>473.7</v>
      </c>
      <c r="FH243" s="56">
        <v>3</v>
      </c>
      <c r="FJ243" s="471" t="s">
        <v>654</v>
      </c>
      <c r="FM243" s="28">
        <v>431.79999999999995</v>
      </c>
      <c r="FN243" s="56">
        <v>0</v>
      </c>
      <c r="FP243" s="471" t="s">
        <v>638</v>
      </c>
      <c r="FS243" s="28">
        <v>137.5</v>
      </c>
      <c r="FT243" s="56">
        <v>2</v>
      </c>
      <c r="FV243" s="471" t="s">
        <v>3607</v>
      </c>
      <c r="FY243" s="28">
        <v>482.8</v>
      </c>
      <c r="FZ243" s="56">
        <v>2</v>
      </c>
      <c r="GB243" s="471" t="s">
        <v>2718</v>
      </c>
      <c r="GE243" s="28">
        <v>447.80000000000007</v>
      </c>
      <c r="GF243" s="56">
        <v>2</v>
      </c>
      <c r="GH243" s="471" t="s">
        <v>2726</v>
      </c>
      <c r="GK243" s="28">
        <v>399.7</v>
      </c>
      <c r="GL243" s="56">
        <v>3</v>
      </c>
      <c r="GN243" s="471" t="s">
        <v>1749</v>
      </c>
      <c r="GQ243" s="28">
        <v>450.59999999999991</v>
      </c>
      <c r="GR243" s="56">
        <v>0</v>
      </c>
      <c r="GT243" s="471" t="s">
        <v>2726</v>
      </c>
      <c r="GW243" s="28">
        <v>49.500000000000007</v>
      </c>
      <c r="GX243" s="56">
        <v>0</v>
      </c>
      <c r="GZ243" s="471" t="s">
        <v>1</v>
      </c>
      <c r="HC243" s="28">
        <v>2478.5999999999995</v>
      </c>
      <c r="HD243" s="56">
        <v>3</v>
      </c>
      <c r="HF243" s="433" t="s">
        <v>3601</v>
      </c>
      <c r="HI243" s="28">
        <v>1132.1500000000001</v>
      </c>
      <c r="HJ243" s="56">
        <v>3</v>
      </c>
    </row>
    <row r="244" spans="1:218" ht="16.5">
      <c r="Y244" s="470" t="s">
        <v>163</v>
      </c>
      <c r="Z244" s="494" t="s">
        <v>3969</v>
      </c>
      <c r="AA244" s="237"/>
      <c r="AB244" s="237"/>
      <c r="AC244" s="237"/>
      <c r="AD244" s="476">
        <f>$AR$331</f>
        <v>40</v>
      </c>
      <c r="AE244" s="496">
        <f>$E$331</f>
        <v>9598.1999999999989</v>
      </c>
      <c r="AH244" s="471"/>
      <c r="AK244" s="28"/>
      <c r="AL244" s="56"/>
      <c r="AN244" s="471"/>
      <c r="AQ244" s="28"/>
      <c r="AR244" s="56"/>
      <c r="AT244" s="471"/>
      <c r="AW244" s="28"/>
      <c r="AX244" s="56"/>
      <c r="AZ244" s="471"/>
      <c r="BC244" s="28"/>
      <c r="BD244" s="56"/>
      <c r="BF244" s="471"/>
      <c r="BI244" s="28"/>
      <c r="BJ244" s="56"/>
      <c r="BL244" s="471"/>
      <c r="BO244" s="28"/>
      <c r="BP244" s="56"/>
      <c r="BR244" s="471"/>
      <c r="BU244" s="28"/>
      <c r="BV244" s="56"/>
      <c r="BX244" s="471"/>
      <c r="CA244" s="28"/>
      <c r="CB244" s="56"/>
      <c r="CD244" s="471"/>
      <c r="CG244" s="28"/>
      <c r="CH244" s="56"/>
      <c r="CJ244" s="471"/>
      <c r="CM244" s="28"/>
      <c r="CN244" s="56"/>
      <c r="CP244" s="471"/>
      <c r="CS244" s="28"/>
      <c r="CT244" s="56"/>
      <c r="CV244" s="471"/>
      <c r="CY244" s="28"/>
      <c r="CZ244" s="56"/>
      <c r="DB244" s="471"/>
      <c r="DE244" s="28"/>
      <c r="DF244" s="56"/>
      <c r="DH244" s="471"/>
      <c r="DK244" s="28"/>
      <c r="DL244" s="56"/>
      <c r="DN244" s="471"/>
      <c r="DQ244" s="28"/>
      <c r="DR244" s="56"/>
      <c r="DT244" s="471"/>
      <c r="DW244" s="28"/>
      <c r="DX244" s="56"/>
      <c r="DZ244" s="471"/>
      <c r="EC244" s="28"/>
      <c r="ED244" s="56"/>
      <c r="EF244" s="471"/>
      <c r="EI244" s="28"/>
      <c r="EJ244" s="56"/>
      <c r="EL244" s="471"/>
      <c r="EO244" s="28"/>
      <c r="EP244" s="56"/>
      <c r="ER244" s="471"/>
      <c r="EU244" s="28"/>
      <c r="EV244" s="56"/>
      <c r="EX244" s="471"/>
      <c r="FA244" s="28"/>
      <c r="FB244" s="56"/>
      <c r="FD244" s="471"/>
      <c r="FG244" s="28"/>
      <c r="FH244" s="56"/>
      <c r="FJ244" s="471"/>
      <c r="FM244" s="28"/>
      <c r="FN244" s="56"/>
      <c r="FP244" s="471"/>
      <c r="FS244" s="28"/>
      <c r="FT244" s="56"/>
      <c r="FV244" s="471"/>
      <c r="FY244" s="28"/>
      <c r="FZ244" s="56"/>
      <c r="GB244" s="471"/>
      <c r="GE244" s="28"/>
      <c r="GF244" s="56"/>
      <c r="GH244" s="471"/>
      <c r="GK244" s="28"/>
      <c r="GL244" s="56"/>
      <c r="GN244" s="471"/>
      <c r="GQ244" s="28"/>
      <c r="GR244" s="56"/>
      <c r="GT244" s="471"/>
      <c r="GW244" s="28"/>
      <c r="GX244" s="56"/>
      <c r="GZ244" s="471"/>
      <c r="HC244" s="28"/>
      <c r="HD244" s="56"/>
      <c r="HF244" s="433"/>
      <c r="HI244" s="28"/>
      <c r="HJ244" s="56"/>
    </row>
    <row r="245" spans="1:218" ht="16.5">
      <c r="Y245" s="470" t="s">
        <v>274</v>
      </c>
      <c r="Z245" s="494" t="s">
        <v>4049</v>
      </c>
      <c r="AA245" s="237"/>
      <c r="AB245" s="237"/>
      <c r="AC245" s="237"/>
      <c r="AD245" s="476">
        <f>$AR$445</f>
        <v>39</v>
      </c>
      <c r="AE245" s="496">
        <f>$E$445</f>
        <v>13640.45</v>
      </c>
      <c r="AH245" s="471" t="s">
        <v>639</v>
      </c>
      <c r="AK245" s="28">
        <v>209.3</v>
      </c>
      <c r="AL245" s="56">
        <v>2</v>
      </c>
      <c r="AN245" s="471" t="s">
        <v>3619</v>
      </c>
      <c r="AQ245" s="28">
        <v>333.4</v>
      </c>
      <c r="AR245" s="56">
        <v>3</v>
      </c>
      <c r="AT245" s="471" t="s">
        <v>3604</v>
      </c>
      <c r="AW245" s="28">
        <v>74.900000000000006</v>
      </c>
      <c r="AX245" s="56">
        <v>0</v>
      </c>
      <c r="AZ245" s="471" t="s">
        <v>3610</v>
      </c>
      <c r="BC245" s="28">
        <v>43.8</v>
      </c>
      <c r="BD245" s="56">
        <v>0</v>
      </c>
      <c r="BF245" s="471" t="s">
        <v>3601</v>
      </c>
      <c r="BI245" s="28">
        <v>437.65000000000003</v>
      </c>
      <c r="BJ245" s="56">
        <v>0</v>
      </c>
      <c r="BL245" s="471" t="s">
        <v>669</v>
      </c>
      <c r="BO245" s="28">
        <v>156.1</v>
      </c>
      <c r="BP245" s="56">
        <v>1</v>
      </c>
      <c r="BR245" s="471" t="s">
        <v>154</v>
      </c>
      <c r="BU245" s="28">
        <v>73.8</v>
      </c>
      <c r="BV245" s="56">
        <v>0</v>
      </c>
      <c r="BX245" s="471" t="s">
        <v>2706</v>
      </c>
      <c r="CA245" s="28">
        <v>45</v>
      </c>
      <c r="CB245" s="56">
        <v>0</v>
      </c>
      <c r="CD245" s="471" t="s">
        <v>1653</v>
      </c>
      <c r="CG245" s="28">
        <v>61.5</v>
      </c>
      <c r="CH245" s="56">
        <v>0</v>
      </c>
      <c r="CJ245" s="471" t="s">
        <v>2713</v>
      </c>
      <c r="CM245" s="28">
        <v>198.00000000000003</v>
      </c>
      <c r="CN245" s="56">
        <v>0</v>
      </c>
      <c r="CP245" s="471" t="s">
        <v>1656</v>
      </c>
      <c r="CS245" s="28">
        <v>392</v>
      </c>
      <c r="CT245" s="56">
        <v>0</v>
      </c>
      <c r="CV245" s="471" t="s">
        <v>2715</v>
      </c>
      <c r="CY245" s="28">
        <v>1202.2999999999997</v>
      </c>
      <c r="CZ245" s="56">
        <v>3</v>
      </c>
      <c r="DB245" s="471" t="s">
        <v>154</v>
      </c>
      <c r="DE245" s="28">
        <v>0</v>
      </c>
      <c r="DF245" s="56">
        <v>0</v>
      </c>
      <c r="DH245" s="471" t="s">
        <v>2715</v>
      </c>
      <c r="DK245" s="28">
        <v>0</v>
      </c>
      <c r="DL245" s="56">
        <v>0</v>
      </c>
      <c r="DN245" s="471" t="s">
        <v>2718</v>
      </c>
      <c r="DQ245" s="28">
        <v>341.75</v>
      </c>
      <c r="DR245" s="56">
        <v>3</v>
      </c>
      <c r="DT245" s="471" t="s">
        <v>3619</v>
      </c>
      <c r="DW245" s="28">
        <v>578.69999999999993</v>
      </c>
      <c r="DX245" s="56">
        <v>3</v>
      </c>
      <c r="DZ245" s="471" t="s">
        <v>3604</v>
      </c>
      <c r="EC245" s="28">
        <v>21</v>
      </c>
      <c r="ED245" s="56">
        <v>0</v>
      </c>
      <c r="EF245" s="471" t="s">
        <v>639</v>
      </c>
      <c r="EI245" s="28">
        <v>321</v>
      </c>
      <c r="EJ245" s="56">
        <v>1</v>
      </c>
      <c r="EL245" s="471" t="s">
        <v>154</v>
      </c>
      <c r="EO245" s="28">
        <v>114.7</v>
      </c>
      <c r="EP245" s="56">
        <v>0</v>
      </c>
      <c r="ER245" s="471" t="s">
        <v>1</v>
      </c>
      <c r="EU245" s="28">
        <v>178.99999999999997</v>
      </c>
      <c r="EV245" s="56">
        <v>0</v>
      </c>
      <c r="EX245" s="471" t="s">
        <v>2706</v>
      </c>
      <c r="FA245" s="28">
        <v>527.4</v>
      </c>
      <c r="FB245" s="56">
        <v>3</v>
      </c>
      <c r="FD245" s="471" t="s">
        <v>3602</v>
      </c>
      <c r="FG245" s="28">
        <v>327.2</v>
      </c>
      <c r="FH245" s="56">
        <v>0</v>
      </c>
      <c r="FJ245" s="471" t="s">
        <v>2706</v>
      </c>
      <c r="FM245" s="28">
        <v>490</v>
      </c>
      <c r="FN245" s="56">
        <v>2</v>
      </c>
      <c r="FP245" s="471" t="s">
        <v>3601</v>
      </c>
      <c r="FS245" s="28">
        <v>193.4</v>
      </c>
      <c r="FT245" s="56">
        <v>3</v>
      </c>
      <c r="FV245" s="471" t="s">
        <v>2713</v>
      </c>
      <c r="FY245" s="28">
        <v>511.7</v>
      </c>
      <c r="FZ245" s="56">
        <v>2</v>
      </c>
      <c r="GB245" s="471" t="s">
        <v>3607</v>
      </c>
      <c r="GE245" s="28">
        <v>409.5</v>
      </c>
      <c r="GF245" s="56">
        <v>0</v>
      </c>
      <c r="GH245" s="471" t="s">
        <v>683</v>
      </c>
      <c r="GK245" s="28">
        <v>368.09999999999997</v>
      </c>
      <c r="GL245" s="56">
        <v>2</v>
      </c>
      <c r="GN245" s="471" t="s">
        <v>3611</v>
      </c>
      <c r="GQ245" s="28">
        <v>474.2</v>
      </c>
      <c r="GR245" s="56">
        <v>2</v>
      </c>
      <c r="GT245" s="471" t="s">
        <v>1653</v>
      </c>
      <c r="GW245" s="28">
        <v>56.20000000000001</v>
      </c>
      <c r="GX245" s="56">
        <v>3</v>
      </c>
      <c r="GZ245" s="471" t="s">
        <v>3610</v>
      </c>
      <c r="HC245" s="28">
        <v>3398.8</v>
      </c>
      <c r="HD245" s="56">
        <v>2</v>
      </c>
      <c r="HF245" s="433" t="s">
        <v>2706</v>
      </c>
      <c r="HI245" s="28">
        <v>1005.3999999999999</v>
      </c>
      <c r="HJ245" s="56">
        <v>3</v>
      </c>
    </row>
    <row r="246" spans="1:218" ht="16.5">
      <c r="Y246" s="470" t="s">
        <v>275</v>
      </c>
      <c r="Z246" s="494" t="s">
        <v>3971</v>
      </c>
      <c r="AA246" s="237"/>
      <c r="AB246" s="237"/>
      <c r="AC246" s="237"/>
      <c r="AD246" s="476">
        <f>$AR$332</f>
        <v>39</v>
      </c>
      <c r="AE246" s="496">
        <f>$E$332</f>
        <v>12273.500000000002</v>
      </c>
      <c r="AH246" s="471" t="s">
        <v>3666</v>
      </c>
      <c r="AK246" s="28">
        <v>168.7</v>
      </c>
      <c r="AL246" s="56">
        <v>1</v>
      </c>
      <c r="AN246" s="471" t="s">
        <v>25</v>
      </c>
      <c r="AQ246" s="28">
        <v>212</v>
      </c>
      <c r="AR246" s="56">
        <v>0</v>
      </c>
      <c r="AT246" s="471" t="s">
        <v>683</v>
      </c>
      <c r="AW246" s="28">
        <v>160.80000000000001</v>
      </c>
      <c r="AX246" s="56">
        <v>3</v>
      </c>
      <c r="AZ246" s="471" t="s">
        <v>1</v>
      </c>
      <c r="BC246" s="28">
        <v>135.6</v>
      </c>
      <c r="BD246" s="56">
        <v>3</v>
      </c>
      <c r="BF246" s="471" t="s">
        <v>3619</v>
      </c>
      <c r="BI246" s="28">
        <v>754.15</v>
      </c>
      <c r="BJ246" s="56">
        <v>3</v>
      </c>
      <c r="BL246" s="471" t="s">
        <v>638</v>
      </c>
      <c r="BO246" s="28">
        <v>181.1</v>
      </c>
      <c r="BP246" s="56">
        <v>2</v>
      </c>
      <c r="BR246" s="471" t="s">
        <v>1</v>
      </c>
      <c r="BU246" s="28">
        <v>113.10000000000001</v>
      </c>
      <c r="BV246" s="56">
        <v>3</v>
      </c>
      <c r="BX246" s="471" t="s">
        <v>1749</v>
      </c>
      <c r="CA246" s="28">
        <v>330</v>
      </c>
      <c r="CB246" s="56">
        <v>3</v>
      </c>
      <c r="CD246" s="471" t="s">
        <v>683</v>
      </c>
      <c r="CG246" s="28">
        <v>132.9</v>
      </c>
      <c r="CH246" s="56">
        <v>3</v>
      </c>
      <c r="CJ246" s="471" t="s">
        <v>1749</v>
      </c>
      <c r="CM246" s="28">
        <v>378</v>
      </c>
      <c r="CN246" s="56">
        <v>3</v>
      </c>
      <c r="CP246" s="471" t="s">
        <v>2713</v>
      </c>
      <c r="CS246" s="28">
        <v>647.49999999999989</v>
      </c>
      <c r="CT246" s="56">
        <v>3</v>
      </c>
      <c r="CV246" s="471" t="s">
        <v>638</v>
      </c>
      <c r="CY246" s="28">
        <v>917.6</v>
      </c>
      <c r="CZ246" s="56">
        <v>0</v>
      </c>
      <c r="DB246" s="471" t="s">
        <v>3666</v>
      </c>
      <c r="DE246" s="28">
        <v>49.3</v>
      </c>
      <c r="DF246" s="56">
        <v>3</v>
      </c>
      <c r="DH246" s="471" t="s">
        <v>3615</v>
      </c>
      <c r="DK246" s="28">
        <v>55.000000000000007</v>
      </c>
      <c r="DL246" s="56">
        <v>3</v>
      </c>
      <c r="DN246" s="471" t="s">
        <v>639</v>
      </c>
      <c r="DQ246" s="28">
        <v>260.10000000000002</v>
      </c>
      <c r="DR246" s="56">
        <v>0</v>
      </c>
      <c r="DT246" s="471" t="s">
        <v>669</v>
      </c>
      <c r="DW246" s="28">
        <v>244.39999999999998</v>
      </c>
      <c r="DX246" s="56">
        <v>0</v>
      </c>
      <c r="DZ246" s="471" t="s">
        <v>2726</v>
      </c>
      <c r="EC246" s="28">
        <v>450.5</v>
      </c>
      <c r="ED246" s="56">
        <v>3</v>
      </c>
      <c r="EF246" s="471" t="s">
        <v>1656</v>
      </c>
      <c r="EI246" s="28">
        <v>331</v>
      </c>
      <c r="EJ246" s="56">
        <v>2</v>
      </c>
      <c r="EL246" s="471" t="s">
        <v>25</v>
      </c>
      <c r="EO246" s="28">
        <v>291.2</v>
      </c>
      <c r="EP246" s="56">
        <v>3</v>
      </c>
      <c r="ER246" s="471" t="s">
        <v>669</v>
      </c>
      <c r="EU246" s="28">
        <v>287.8</v>
      </c>
      <c r="EV246" s="56">
        <v>3</v>
      </c>
      <c r="EX246" s="471" t="s">
        <v>2699</v>
      </c>
      <c r="FA246" s="28">
        <v>327</v>
      </c>
      <c r="FB246" s="56">
        <v>0</v>
      </c>
      <c r="FD246" s="471" t="s">
        <v>3615</v>
      </c>
      <c r="FG246" s="28">
        <v>533.59999999999991</v>
      </c>
      <c r="FH246" s="56">
        <v>3</v>
      </c>
      <c r="FJ246" s="471" t="s">
        <v>3608</v>
      </c>
      <c r="FM246" s="28">
        <v>451.5</v>
      </c>
      <c r="FN246" s="56">
        <v>1</v>
      </c>
      <c r="FP246" s="471" t="s">
        <v>1653</v>
      </c>
      <c r="FS246" s="28">
        <v>108.5</v>
      </c>
      <c r="FT246" s="56">
        <v>0</v>
      </c>
      <c r="FV246" s="471" t="s">
        <v>3608</v>
      </c>
      <c r="FY246" s="28">
        <v>465.5</v>
      </c>
      <c r="FZ246" s="56">
        <v>1</v>
      </c>
      <c r="GB246" s="471" t="s">
        <v>683</v>
      </c>
      <c r="GE246" s="28">
        <v>592.29999999999995</v>
      </c>
      <c r="GF246" s="56">
        <v>3</v>
      </c>
      <c r="GH246" s="471" t="s">
        <v>3611</v>
      </c>
      <c r="GK246" s="28">
        <v>350.4</v>
      </c>
      <c r="GL246" s="56">
        <v>1</v>
      </c>
      <c r="GN246" s="471" t="s">
        <v>2706</v>
      </c>
      <c r="GQ246" s="28">
        <v>438.4</v>
      </c>
      <c r="GR246" s="56">
        <v>1</v>
      </c>
      <c r="GT246" s="471" t="s">
        <v>639</v>
      </c>
      <c r="GW246" s="28">
        <v>33.15</v>
      </c>
      <c r="GX246" s="56">
        <v>0</v>
      </c>
      <c r="GZ246" s="471" t="s">
        <v>669</v>
      </c>
      <c r="HC246" s="28">
        <v>2934.4000000000005</v>
      </c>
      <c r="HD246" s="56">
        <v>1</v>
      </c>
      <c r="HF246" s="433" t="s">
        <v>25</v>
      </c>
      <c r="HI246" s="28">
        <v>721.09999999999991</v>
      </c>
      <c r="HJ246" s="56">
        <v>0</v>
      </c>
    </row>
    <row r="247" spans="1:218" ht="16.5">
      <c r="Y247" s="470" t="s">
        <v>276</v>
      </c>
      <c r="Z247" s="494" t="s">
        <v>3987</v>
      </c>
      <c r="AA247" s="237"/>
      <c r="AB247" s="237"/>
      <c r="AC247" s="237"/>
      <c r="AD247" s="476">
        <f>$AR$358</f>
        <v>33</v>
      </c>
      <c r="AE247" s="496">
        <f>$E$358</f>
        <v>10495</v>
      </c>
      <c r="AH247" s="471"/>
      <c r="AK247" s="28"/>
      <c r="AL247" s="56"/>
      <c r="AN247" s="471"/>
      <c r="AQ247" s="28"/>
      <c r="AR247" s="56"/>
      <c r="AT247" s="471"/>
      <c r="AW247" s="28"/>
      <c r="AX247" s="56"/>
      <c r="AZ247" s="471"/>
      <c r="BC247" s="28"/>
      <c r="BD247" s="56"/>
      <c r="BF247" s="471"/>
      <c r="BI247" s="28"/>
      <c r="BJ247" s="56"/>
      <c r="BL247" s="471"/>
      <c r="BO247" s="28"/>
      <c r="BP247" s="56"/>
      <c r="BR247" s="471"/>
      <c r="BU247" s="28"/>
      <c r="BV247" s="56"/>
      <c r="BX247" s="471"/>
      <c r="CA247" s="28"/>
      <c r="CB247" s="56"/>
      <c r="CD247" s="471"/>
      <c r="CG247" s="28"/>
      <c r="CH247" s="56"/>
      <c r="CJ247" s="471"/>
      <c r="CM247" s="28"/>
      <c r="CN247" s="56"/>
      <c r="CP247" s="471"/>
      <c r="CS247" s="28"/>
      <c r="CT247" s="56"/>
      <c r="CV247" s="471"/>
      <c r="CY247" s="28"/>
      <c r="CZ247" s="56"/>
      <c r="DB247" s="471"/>
      <c r="DE247" s="28"/>
      <c r="DF247" s="56"/>
      <c r="DH247" s="471"/>
      <c r="DK247" s="28"/>
      <c r="DL247" s="56"/>
      <c r="DN247" s="471"/>
      <c r="DQ247" s="28"/>
      <c r="DR247" s="56"/>
      <c r="DT247" s="471"/>
      <c r="DW247" s="28"/>
      <c r="DX247" s="56"/>
      <c r="DZ247" s="471"/>
      <c r="EC247" s="28"/>
      <c r="ED247" s="56"/>
      <c r="EF247" s="471"/>
      <c r="EI247" s="28"/>
      <c r="EJ247" s="56"/>
      <c r="EL247" s="471"/>
      <c r="EO247" s="28"/>
      <c r="EP247" s="56"/>
      <c r="ER247" s="471"/>
      <c r="EU247" s="28"/>
      <c r="EV247" s="56"/>
      <c r="EX247" s="471"/>
      <c r="FA247" s="28"/>
      <c r="FB247" s="56"/>
      <c r="FD247" s="471"/>
      <c r="FG247" s="28"/>
      <c r="FH247" s="56"/>
      <c r="FJ247" s="471"/>
      <c r="FM247" s="28"/>
      <c r="FN247" s="56"/>
      <c r="FP247" s="471"/>
      <c r="FS247" s="28"/>
      <c r="FT247" s="56"/>
      <c r="FV247" s="471"/>
      <c r="FY247" s="28"/>
      <c r="FZ247" s="56"/>
      <c r="GB247" s="471"/>
      <c r="GE247" s="28"/>
      <c r="GF247" s="56"/>
      <c r="GH247" s="471"/>
      <c r="GK247" s="28"/>
      <c r="GL247" s="56"/>
      <c r="GN247" s="471"/>
      <c r="GQ247" s="28"/>
      <c r="GR247" s="56"/>
      <c r="GT247" s="471"/>
      <c r="GW247" s="28"/>
      <c r="GX247" s="56"/>
      <c r="GZ247" s="471"/>
      <c r="HC247" s="28"/>
      <c r="HD247" s="56"/>
      <c r="HF247" s="433"/>
      <c r="HI247" s="28"/>
      <c r="HJ247" s="56"/>
    </row>
    <row r="248" spans="1:218" ht="16.5">
      <c r="Y248" s="470" t="s">
        <v>277</v>
      </c>
      <c r="Z248" s="494" t="s">
        <v>3988</v>
      </c>
      <c r="AA248" s="237"/>
      <c r="AB248" s="237"/>
      <c r="AC248" s="237"/>
      <c r="AD248" s="476">
        <f>$AR$360</f>
        <v>29</v>
      </c>
      <c r="AE248" s="496">
        <f>$E$360</f>
        <v>8177</v>
      </c>
      <c r="AH248" s="471" t="s">
        <v>3603</v>
      </c>
      <c r="AK248" s="28">
        <v>286.2</v>
      </c>
      <c r="AL248" s="56">
        <v>3</v>
      </c>
      <c r="AN248" s="471" t="s">
        <v>669</v>
      </c>
      <c r="AQ248" s="28">
        <v>154</v>
      </c>
      <c r="AR248" s="56">
        <v>3</v>
      </c>
      <c r="AT248" s="471" t="s">
        <v>25</v>
      </c>
      <c r="AW248" s="28">
        <v>168.4</v>
      </c>
      <c r="AX248" s="56">
        <v>3</v>
      </c>
      <c r="AZ248" s="471" t="s">
        <v>2710</v>
      </c>
      <c r="BC248" s="28">
        <v>22.400000000000002</v>
      </c>
      <c r="BD248" s="56">
        <v>0</v>
      </c>
      <c r="BF248" s="471" t="s">
        <v>2699</v>
      </c>
      <c r="BI248" s="28">
        <v>537.6</v>
      </c>
      <c r="BJ248" s="56">
        <v>3</v>
      </c>
      <c r="BL248" s="471" t="s">
        <v>1</v>
      </c>
      <c r="BO248" s="28">
        <v>58.6</v>
      </c>
      <c r="BP248" s="56">
        <v>0</v>
      </c>
      <c r="BR248" s="471" t="s">
        <v>1653</v>
      </c>
      <c r="BU248" s="28">
        <v>22.2</v>
      </c>
      <c r="BV248" s="56">
        <v>0</v>
      </c>
      <c r="BX248" s="471" t="s">
        <v>3607</v>
      </c>
      <c r="CA248" s="28">
        <v>28.799999999999997</v>
      </c>
      <c r="CB248" s="56">
        <v>0</v>
      </c>
      <c r="CD248" s="471" t="s">
        <v>638</v>
      </c>
      <c r="CG248" s="28">
        <v>160.30000000000001</v>
      </c>
      <c r="CH248" s="56">
        <v>2</v>
      </c>
      <c r="CJ248" s="471" t="s">
        <v>3619</v>
      </c>
      <c r="CM248" s="28">
        <v>413.40000000000003</v>
      </c>
      <c r="CN248" s="56">
        <v>3</v>
      </c>
      <c r="CP248" s="471" t="s">
        <v>2718</v>
      </c>
      <c r="CS248" s="28">
        <v>977.6</v>
      </c>
      <c r="CT248" s="56">
        <v>3</v>
      </c>
      <c r="CV248" s="471" t="s">
        <v>2726</v>
      </c>
      <c r="CY248" s="28">
        <v>794.49999999999989</v>
      </c>
      <c r="CZ248" s="56">
        <v>0</v>
      </c>
      <c r="DB248" s="471" t="s">
        <v>2706</v>
      </c>
      <c r="DE248" s="28">
        <v>16.5</v>
      </c>
      <c r="DF248" s="56">
        <v>3</v>
      </c>
      <c r="DH248" s="471" t="s">
        <v>1666</v>
      </c>
      <c r="DK248" s="28">
        <v>21</v>
      </c>
      <c r="DL248" s="56">
        <v>0</v>
      </c>
      <c r="DN248" s="471" t="s">
        <v>3604</v>
      </c>
      <c r="DQ248" s="28">
        <v>629.6</v>
      </c>
      <c r="DR248" s="56">
        <v>3</v>
      </c>
      <c r="DT248" s="471" t="s">
        <v>2710</v>
      </c>
      <c r="DW248" s="28">
        <v>643.5</v>
      </c>
      <c r="DX248" s="56">
        <v>0</v>
      </c>
      <c r="DZ248" s="471" t="s">
        <v>154</v>
      </c>
      <c r="EC248" s="28">
        <v>174.5</v>
      </c>
      <c r="ED248" s="56">
        <v>3</v>
      </c>
      <c r="EF248" s="471" t="s">
        <v>25</v>
      </c>
      <c r="EI248" s="28">
        <v>164.6</v>
      </c>
      <c r="EJ248" s="56">
        <v>0</v>
      </c>
      <c r="EL248" s="471" t="s">
        <v>638</v>
      </c>
      <c r="EO248" s="28">
        <v>154.19999999999999</v>
      </c>
      <c r="EP248" s="56">
        <v>0</v>
      </c>
      <c r="ER248" s="471" t="s">
        <v>3609</v>
      </c>
      <c r="EU248" s="28">
        <v>439.9</v>
      </c>
      <c r="EV248" s="56">
        <v>3</v>
      </c>
      <c r="EX248" s="471" t="s">
        <v>3615</v>
      </c>
      <c r="FA248" s="28">
        <v>541.4</v>
      </c>
      <c r="FB248" s="56">
        <v>1</v>
      </c>
      <c r="FD248" s="471" t="s">
        <v>2699</v>
      </c>
      <c r="FG248" s="28">
        <v>121.49999999999999</v>
      </c>
      <c r="FH248" s="56">
        <v>0</v>
      </c>
      <c r="FJ248" s="471" t="s">
        <v>3619</v>
      </c>
      <c r="FM248" s="28">
        <v>550.1</v>
      </c>
      <c r="FN248" s="56">
        <v>3</v>
      </c>
      <c r="FP248" s="471" t="s">
        <v>3602</v>
      </c>
      <c r="FS248" s="28">
        <v>145</v>
      </c>
      <c r="FT248" s="56">
        <v>2</v>
      </c>
      <c r="FV248" s="471" t="s">
        <v>3603</v>
      </c>
      <c r="FY248" s="28">
        <v>513.09999999999991</v>
      </c>
      <c r="FZ248" s="56">
        <v>1</v>
      </c>
      <c r="GB248" s="471" t="s">
        <v>3608</v>
      </c>
      <c r="GE248" s="28">
        <v>602.5</v>
      </c>
      <c r="GF248" s="56">
        <v>3</v>
      </c>
      <c r="GH248" s="471" t="s">
        <v>2713</v>
      </c>
      <c r="GK248" s="28">
        <v>426</v>
      </c>
      <c r="GL248" s="56">
        <v>1</v>
      </c>
      <c r="GN248" s="471" t="s">
        <v>3602</v>
      </c>
      <c r="GQ248" s="28">
        <v>665</v>
      </c>
      <c r="GR248" s="56">
        <v>2</v>
      </c>
      <c r="GT248" s="471" t="s">
        <v>2706</v>
      </c>
      <c r="GW248" s="28">
        <v>66</v>
      </c>
      <c r="GX248" s="56">
        <v>3</v>
      </c>
      <c r="GZ248" s="471" t="s">
        <v>653</v>
      </c>
      <c r="HC248" s="28">
        <v>2844</v>
      </c>
      <c r="HD248" s="56">
        <v>3</v>
      </c>
      <c r="HF248" s="433" t="s">
        <v>1</v>
      </c>
      <c r="HI248" s="28">
        <v>786.3</v>
      </c>
      <c r="HJ248" s="56">
        <v>0</v>
      </c>
    </row>
    <row r="249" spans="1:218" ht="15.75">
      <c r="AH249" s="471" t="s">
        <v>683</v>
      </c>
      <c r="AK249" s="28">
        <v>127.19999999999999</v>
      </c>
      <c r="AL249" s="56">
        <v>0</v>
      </c>
      <c r="AN249" s="471" t="s">
        <v>3601</v>
      </c>
      <c r="AQ249" s="28">
        <v>102</v>
      </c>
      <c r="AR249" s="56">
        <v>0</v>
      </c>
      <c r="AT249" s="471" t="s">
        <v>143</v>
      </c>
      <c r="AW249" s="28">
        <v>119.60000000000001</v>
      </c>
      <c r="AX249" s="56">
        <v>0</v>
      </c>
      <c r="AZ249" s="471" t="s">
        <v>3601</v>
      </c>
      <c r="BC249" s="28">
        <v>71.5</v>
      </c>
      <c r="BD249" s="56">
        <v>3</v>
      </c>
      <c r="BF249" s="471" t="s">
        <v>3611</v>
      </c>
      <c r="BI249" s="28">
        <v>362.40000000000003</v>
      </c>
      <c r="BJ249" s="56">
        <v>0</v>
      </c>
      <c r="BL249" s="471" t="s">
        <v>25</v>
      </c>
      <c r="BO249" s="28">
        <v>263.3</v>
      </c>
      <c r="BP249" s="56">
        <v>3</v>
      </c>
      <c r="BR249" s="471" t="s">
        <v>1656</v>
      </c>
      <c r="BU249" s="28">
        <v>142.1</v>
      </c>
      <c r="BV249" s="56">
        <v>3</v>
      </c>
      <c r="BX249" s="471" t="s">
        <v>3666</v>
      </c>
      <c r="CA249" s="28">
        <v>284</v>
      </c>
      <c r="CB249" s="56">
        <v>3</v>
      </c>
      <c r="CD249" s="471" t="s">
        <v>3619</v>
      </c>
      <c r="CG249" s="28">
        <v>134</v>
      </c>
      <c r="CH249" s="56">
        <v>1</v>
      </c>
      <c r="CJ249" s="471" t="s">
        <v>2718</v>
      </c>
      <c r="CM249" s="28">
        <v>246.20000000000002</v>
      </c>
      <c r="CN249" s="56">
        <v>0</v>
      </c>
      <c r="CP249" s="471" t="s">
        <v>143</v>
      </c>
      <c r="CS249" s="28">
        <v>289.60000000000002</v>
      </c>
      <c r="CT249" s="56">
        <v>0</v>
      </c>
      <c r="CV249" s="471" t="s">
        <v>154</v>
      </c>
      <c r="CY249" s="28">
        <v>1073.7</v>
      </c>
      <c r="CZ249" s="56">
        <v>3</v>
      </c>
      <c r="DB249" s="471" t="s">
        <v>2713</v>
      </c>
      <c r="DE249" s="28">
        <v>12.100000000000001</v>
      </c>
      <c r="DF249" s="56">
        <v>0</v>
      </c>
      <c r="DH249" s="471" t="s">
        <v>1749</v>
      </c>
      <c r="DK249" s="28">
        <v>27.500000000000004</v>
      </c>
      <c r="DL249" s="56">
        <v>3</v>
      </c>
      <c r="DN249" s="471" t="s">
        <v>3609</v>
      </c>
      <c r="DQ249" s="28">
        <v>432.8</v>
      </c>
      <c r="DR249" s="56">
        <v>0</v>
      </c>
      <c r="DT249" s="471" t="s">
        <v>2713</v>
      </c>
      <c r="DW249" s="28">
        <v>944.59999999999991</v>
      </c>
      <c r="DX249" s="56">
        <v>3</v>
      </c>
      <c r="DZ249" s="471" t="s">
        <v>3610</v>
      </c>
      <c r="EC249" s="28">
        <v>107.8</v>
      </c>
      <c r="ED249" s="56">
        <v>0</v>
      </c>
      <c r="EF249" s="471" t="s">
        <v>1653</v>
      </c>
      <c r="EI249" s="28">
        <v>455.5</v>
      </c>
      <c r="EJ249" s="56">
        <v>3</v>
      </c>
      <c r="EL249" s="471" t="s">
        <v>3666</v>
      </c>
      <c r="EO249" s="28">
        <v>453.5</v>
      </c>
      <c r="EP249" s="56">
        <v>3</v>
      </c>
      <c r="ER249" s="471" t="s">
        <v>1656</v>
      </c>
      <c r="EU249" s="28">
        <v>341.9</v>
      </c>
      <c r="EV249" s="56">
        <v>0</v>
      </c>
      <c r="EX249" s="471" t="s">
        <v>3666</v>
      </c>
      <c r="FA249" s="28">
        <v>646</v>
      </c>
      <c r="FB249" s="56">
        <v>2</v>
      </c>
      <c r="FD249" s="471" t="s">
        <v>669</v>
      </c>
      <c r="FG249" s="28">
        <v>578.40000000000009</v>
      </c>
      <c r="FH249" s="56">
        <v>3</v>
      </c>
      <c r="FJ249" s="471" t="s">
        <v>1</v>
      </c>
      <c r="FM249" s="28">
        <v>191.20000000000002</v>
      </c>
      <c r="FN249" s="56">
        <v>0</v>
      </c>
      <c r="FP249" s="471" t="s">
        <v>1656</v>
      </c>
      <c r="FS249" s="28">
        <v>130.80000000000001</v>
      </c>
      <c r="FT249" s="56">
        <v>1</v>
      </c>
      <c r="FV249" s="471" t="s">
        <v>3601</v>
      </c>
      <c r="FY249" s="28">
        <v>611.6</v>
      </c>
      <c r="FZ249" s="56">
        <v>2</v>
      </c>
      <c r="GB249" s="471" t="s">
        <v>2710</v>
      </c>
      <c r="GE249" s="28">
        <v>396</v>
      </c>
      <c r="GF249" s="56">
        <v>0</v>
      </c>
      <c r="GH249" s="471" t="s">
        <v>3666</v>
      </c>
      <c r="GK249" s="28">
        <v>428.1</v>
      </c>
      <c r="GL249" s="56">
        <v>2</v>
      </c>
      <c r="GN249" s="471" t="s">
        <v>2713</v>
      </c>
      <c r="GQ249" s="28">
        <v>611</v>
      </c>
      <c r="GR249" s="56">
        <v>1</v>
      </c>
      <c r="GT249" s="471" t="s">
        <v>3610</v>
      </c>
      <c r="GW249" s="28">
        <v>0</v>
      </c>
      <c r="GX249" s="56">
        <v>0</v>
      </c>
      <c r="GZ249" s="471" t="s">
        <v>2706</v>
      </c>
      <c r="HC249" s="28">
        <v>1288.4000000000001</v>
      </c>
      <c r="HD249" s="56">
        <v>0</v>
      </c>
      <c r="HF249" s="433" t="s">
        <v>3608</v>
      </c>
      <c r="HI249" s="28">
        <v>1022.5999999999999</v>
      </c>
      <c r="HJ249" s="56">
        <v>3</v>
      </c>
    </row>
    <row r="250" spans="1:218" ht="15.75">
      <c r="AC250" s="484">
        <v>4</v>
      </c>
      <c r="AD250" s="484">
        <f>SUM(AD215:AD249)</f>
        <v>1679</v>
      </c>
      <c r="AE250" s="491">
        <f>SUM(AE215:AE249)</f>
        <v>440223.50000000006</v>
      </c>
      <c r="AH250" s="471"/>
      <c r="AK250" s="28"/>
      <c r="AL250" s="56"/>
      <c r="AN250" s="471"/>
      <c r="AQ250" s="28"/>
      <c r="AR250" s="56"/>
      <c r="AT250" s="471"/>
      <c r="AW250" s="28"/>
      <c r="AX250" s="56"/>
      <c r="AZ250" s="471"/>
      <c r="BC250" s="28"/>
      <c r="BD250" s="56"/>
      <c r="BF250" s="471"/>
      <c r="BI250" s="28"/>
      <c r="BJ250" s="56"/>
      <c r="BL250" s="471"/>
      <c r="BO250" s="28"/>
      <c r="BP250" s="56"/>
      <c r="BR250" s="471"/>
      <c r="BU250" s="28"/>
      <c r="BV250" s="56"/>
      <c r="BX250" s="471"/>
      <c r="CA250" s="28"/>
      <c r="CB250" s="56"/>
      <c r="CD250" s="471"/>
      <c r="CG250" s="28"/>
      <c r="CH250" s="56"/>
      <c r="CJ250" s="471"/>
      <c r="CM250" s="28"/>
      <c r="CN250" s="56"/>
      <c r="CP250" s="471"/>
      <c r="CS250" s="28"/>
      <c r="CT250" s="56"/>
      <c r="CV250" s="471"/>
      <c r="CY250" s="28"/>
      <c r="CZ250" s="56"/>
      <c r="DB250" s="471"/>
      <c r="DE250" s="28"/>
      <c r="DF250" s="56"/>
      <c r="DH250" s="471"/>
      <c r="DK250" s="28"/>
      <c r="DL250" s="56"/>
      <c r="DN250" s="471"/>
      <c r="DQ250" s="28"/>
      <c r="DR250" s="56"/>
      <c r="DT250" s="471"/>
      <c r="DW250" s="28"/>
      <c r="DX250" s="56"/>
      <c r="DZ250" s="471"/>
      <c r="EC250" s="28"/>
      <c r="ED250" s="56"/>
      <c r="EF250" s="471"/>
      <c r="EI250" s="28"/>
      <c r="EJ250" s="56"/>
      <c r="EL250" s="471"/>
      <c r="EO250" s="28"/>
      <c r="EP250" s="56"/>
      <c r="ER250" s="471"/>
      <c r="EU250" s="28"/>
      <c r="EV250" s="56"/>
      <c r="EX250" s="471"/>
      <c r="FA250" s="28"/>
      <c r="FB250" s="56"/>
      <c r="FD250" s="471"/>
      <c r="FG250" s="28"/>
      <c r="FH250" s="56"/>
      <c r="FJ250" s="471"/>
      <c r="FM250" s="28"/>
      <c r="FN250" s="56"/>
      <c r="FP250" s="471"/>
      <c r="FS250" s="28"/>
      <c r="FT250" s="56"/>
      <c r="FV250" s="471"/>
      <c r="FY250" s="28"/>
      <c r="FZ250" s="56"/>
      <c r="GB250" s="471"/>
      <c r="GE250" s="28"/>
      <c r="GF250" s="56"/>
      <c r="GH250" s="471"/>
      <c r="GK250" s="28"/>
      <c r="GL250" s="56"/>
      <c r="GN250" s="471"/>
      <c r="GQ250" s="28"/>
      <c r="GR250" s="56"/>
      <c r="GT250" s="471"/>
      <c r="GW250" s="28"/>
      <c r="GX250" s="56"/>
      <c r="GZ250" s="471"/>
      <c r="HC250" s="28"/>
      <c r="HD250" s="56"/>
      <c r="HF250" s="433"/>
      <c r="HI250" s="28"/>
      <c r="HJ250" s="56"/>
    </row>
    <row r="251" spans="1:218" ht="15.75">
      <c r="AH251" s="471" t="s">
        <v>25</v>
      </c>
      <c r="AK251" s="28">
        <v>232.59999999999997</v>
      </c>
      <c r="AL251" s="56">
        <v>0</v>
      </c>
      <c r="AN251" s="471" t="s">
        <v>3602</v>
      </c>
      <c r="AQ251" s="28">
        <v>263</v>
      </c>
      <c r="AR251" s="56">
        <v>3</v>
      </c>
      <c r="AT251" s="471" t="s">
        <v>1666</v>
      </c>
      <c r="AW251" s="28">
        <v>125</v>
      </c>
      <c r="AX251" s="56">
        <v>3</v>
      </c>
      <c r="AZ251" s="471" t="s">
        <v>3611</v>
      </c>
      <c r="BC251" s="28">
        <v>49.6</v>
      </c>
      <c r="BD251" s="56">
        <v>0</v>
      </c>
      <c r="BF251" s="471" t="s">
        <v>3603</v>
      </c>
      <c r="BI251" s="28">
        <v>568.1</v>
      </c>
      <c r="BJ251" s="56">
        <v>0</v>
      </c>
      <c r="BL251" s="471" t="s">
        <v>653</v>
      </c>
      <c r="BO251" s="28">
        <v>287.39999999999998</v>
      </c>
      <c r="BP251" s="56">
        <v>3</v>
      </c>
      <c r="BR251" s="471" t="s">
        <v>654</v>
      </c>
      <c r="BU251" s="28">
        <v>30.799999999999997</v>
      </c>
      <c r="BV251" s="56">
        <v>0</v>
      </c>
      <c r="BX251" s="471" t="s">
        <v>3619</v>
      </c>
      <c r="CA251" s="28">
        <v>168.6</v>
      </c>
      <c r="CB251" s="56">
        <v>2</v>
      </c>
      <c r="CD251" s="471" t="s">
        <v>2718</v>
      </c>
      <c r="CG251" s="28">
        <v>45.5</v>
      </c>
      <c r="CH251" s="56">
        <v>0</v>
      </c>
      <c r="CJ251" s="471" t="s">
        <v>2715</v>
      </c>
      <c r="CM251" s="28">
        <v>315</v>
      </c>
      <c r="CN251" s="56">
        <v>0</v>
      </c>
      <c r="CP251" s="471" t="s">
        <v>654</v>
      </c>
      <c r="CS251" s="28">
        <v>213.50000000000003</v>
      </c>
      <c r="CT251" s="56">
        <v>0</v>
      </c>
      <c r="CV251" s="471" t="s">
        <v>143</v>
      </c>
      <c r="CY251" s="28">
        <v>525.9</v>
      </c>
      <c r="CZ251" s="56">
        <v>3</v>
      </c>
      <c r="DB251" s="471" t="s">
        <v>1749</v>
      </c>
      <c r="DE251" s="28">
        <v>16.5</v>
      </c>
      <c r="DF251" s="56">
        <v>0</v>
      </c>
      <c r="DH251" s="471" t="s">
        <v>639</v>
      </c>
      <c r="DK251" s="28">
        <v>19.5</v>
      </c>
      <c r="DL251" s="56">
        <v>0</v>
      </c>
      <c r="DN251" s="471" t="s">
        <v>2706</v>
      </c>
      <c r="DQ251" s="28">
        <v>313.8</v>
      </c>
      <c r="DR251" s="56">
        <v>1</v>
      </c>
      <c r="DT251" s="471" t="s">
        <v>3608</v>
      </c>
      <c r="DW251" s="28">
        <v>755</v>
      </c>
      <c r="DX251" s="56">
        <v>3</v>
      </c>
      <c r="DZ251" s="471" t="s">
        <v>2718</v>
      </c>
      <c r="EC251" s="28">
        <v>45.5</v>
      </c>
      <c r="ED251" s="56">
        <v>0</v>
      </c>
      <c r="EF251" s="471" t="s">
        <v>1</v>
      </c>
      <c r="EI251" s="28">
        <v>95</v>
      </c>
      <c r="EJ251" s="56">
        <v>1</v>
      </c>
      <c r="EL251" s="471" t="s">
        <v>669</v>
      </c>
      <c r="EO251" s="28">
        <v>175.3</v>
      </c>
      <c r="EP251" s="56">
        <v>3</v>
      </c>
      <c r="ER251" s="471" t="s">
        <v>2699</v>
      </c>
      <c r="EU251" s="28">
        <v>222.5</v>
      </c>
      <c r="EV251" s="56">
        <v>1</v>
      </c>
      <c r="EX251" s="471" t="s">
        <v>1653</v>
      </c>
      <c r="FA251" s="28">
        <v>641.79999999999995</v>
      </c>
      <c r="FB251" s="56">
        <v>3</v>
      </c>
      <c r="FD251" s="471" t="s">
        <v>3666</v>
      </c>
      <c r="FG251" s="28">
        <v>328.3</v>
      </c>
      <c r="FH251" s="56">
        <v>3</v>
      </c>
      <c r="FJ251" s="471" t="s">
        <v>3604</v>
      </c>
      <c r="FM251" s="28">
        <v>659.19999999999993</v>
      </c>
      <c r="FN251" s="56">
        <v>3</v>
      </c>
      <c r="FP251" s="471" t="s">
        <v>1</v>
      </c>
      <c r="FS251" s="28">
        <v>44</v>
      </c>
      <c r="FT251" s="56">
        <v>0</v>
      </c>
      <c r="FV251" s="471" t="s">
        <v>143</v>
      </c>
      <c r="FY251" s="28">
        <v>496.5</v>
      </c>
      <c r="FZ251" s="56">
        <v>3</v>
      </c>
      <c r="GB251" s="471" t="s">
        <v>2726</v>
      </c>
      <c r="GE251" s="28">
        <v>438.3</v>
      </c>
      <c r="GF251" s="56">
        <v>2</v>
      </c>
      <c r="GH251" s="471" t="s">
        <v>3604</v>
      </c>
      <c r="GK251" s="28">
        <v>285.60000000000002</v>
      </c>
      <c r="GL251" s="56">
        <v>0</v>
      </c>
      <c r="GN251" s="471" t="s">
        <v>154</v>
      </c>
      <c r="GQ251" s="28">
        <v>740.5</v>
      </c>
      <c r="GR251" s="56">
        <v>3</v>
      </c>
      <c r="GT251" s="471" t="s">
        <v>3604</v>
      </c>
      <c r="GW251" s="28">
        <v>65.7</v>
      </c>
      <c r="GX251" s="56">
        <v>3</v>
      </c>
      <c r="GZ251" s="471" t="s">
        <v>2711</v>
      </c>
      <c r="HC251" s="28">
        <v>2579.9</v>
      </c>
      <c r="HD251" s="56">
        <v>1</v>
      </c>
      <c r="HF251" s="433" t="s">
        <v>2710</v>
      </c>
      <c r="HI251" s="28">
        <v>869.3</v>
      </c>
      <c r="HJ251" s="56">
        <v>1</v>
      </c>
    </row>
    <row r="252" spans="1:218" ht="15.75">
      <c r="AH252" s="471" t="s">
        <v>2710</v>
      </c>
      <c r="AK252" s="28">
        <v>670.3</v>
      </c>
      <c r="AL252" s="56">
        <v>3</v>
      </c>
      <c r="AN252" s="471" t="s">
        <v>639</v>
      </c>
      <c r="AQ252" s="28">
        <v>2.6</v>
      </c>
      <c r="AR252" s="56">
        <v>0</v>
      </c>
      <c r="AT252" s="471" t="s">
        <v>653</v>
      </c>
      <c r="AW252" s="28">
        <v>95.5</v>
      </c>
      <c r="AX252" s="56">
        <v>0</v>
      </c>
      <c r="AZ252" s="471" t="s">
        <v>639</v>
      </c>
      <c r="BC252" s="28">
        <v>69</v>
      </c>
      <c r="BD252" s="56">
        <v>3</v>
      </c>
      <c r="BF252" s="471" t="s">
        <v>2710</v>
      </c>
      <c r="BI252" s="28">
        <v>714.9</v>
      </c>
      <c r="BJ252" s="56">
        <v>3</v>
      </c>
      <c r="BL252" s="471" t="s">
        <v>639</v>
      </c>
      <c r="BO252" s="28">
        <v>178.4</v>
      </c>
      <c r="BP252" s="56">
        <v>0</v>
      </c>
      <c r="BR252" s="471" t="s">
        <v>2715</v>
      </c>
      <c r="BU252" s="28">
        <v>81.400000000000006</v>
      </c>
      <c r="BV252" s="56">
        <v>3</v>
      </c>
      <c r="BX252" s="471" t="s">
        <v>3604</v>
      </c>
      <c r="CA252" s="28">
        <v>145.4</v>
      </c>
      <c r="CB252" s="56">
        <v>1</v>
      </c>
      <c r="CD252" s="471" t="s">
        <v>2710</v>
      </c>
      <c r="CG252" s="28">
        <v>98.3</v>
      </c>
      <c r="CH252" s="56">
        <v>3</v>
      </c>
      <c r="CJ252" s="471" t="s">
        <v>2711</v>
      </c>
      <c r="CM252" s="28">
        <v>396.3</v>
      </c>
      <c r="CN252" s="56">
        <v>3</v>
      </c>
      <c r="CP252" s="471" t="s">
        <v>3609</v>
      </c>
      <c r="CS252" s="28">
        <v>268.10000000000002</v>
      </c>
      <c r="CT252" s="56">
        <v>3</v>
      </c>
      <c r="CV252" s="471" t="s">
        <v>3615</v>
      </c>
      <c r="CY252" s="28">
        <v>403.6</v>
      </c>
      <c r="CZ252" s="56">
        <v>0</v>
      </c>
      <c r="DB252" s="471" t="s">
        <v>143</v>
      </c>
      <c r="DE252" s="28">
        <v>60.900000000000006</v>
      </c>
      <c r="DF252" s="56">
        <v>3</v>
      </c>
      <c r="DH252" s="471" t="s">
        <v>638</v>
      </c>
      <c r="DK252" s="28">
        <v>67</v>
      </c>
      <c r="DL252" s="56">
        <v>3</v>
      </c>
      <c r="DN252" s="471" t="s">
        <v>3619</v>
      </c>
      <c r="DQ252" s="28">
        <v>369.75</v>
      </c>
      <c r="DR252" s="56">
        <v>2</v>
      </c>
      <c r="DT252" s="471" t="s">
        <v>3604</v>
      </c>
      <c r="DW252" s="28">
        <v>406.29999999999995</v>
      </c>
      <c r="DX252" s="56">
        <v>0</v>
      </c>
      <c r="DZ252" s="471" t="s">
        <v>3609</v>
      </c>
      <c r="EC252" s="28">
        <v>66</v>
      </c>
      <c r="ED252" s="56">
        <v>3</v>
      </c>
      <c r="EF252" s="471" t="s">
        <v>683</v>
      </c>
      <c r="EI252" s="28">
        <v>109.5</v>
      </c>
      <c r="EJ252" s="56">
        <v>2</v>
      </c>
      <c r="EL252" s="471" t="s">
        <v>2715</v>
      </c>
      <c r="EO252" s="28">
        <v>102</v>
      </c>
      <c r="EP252" s="56">
        <v>0</v>
      </c>
      <c r="ER252" s="471" t="s">
        <v>683</v>
      </c>
      <c r="EU252" s="28">
        <v>263</v>
      </c>
      <c r="EV252" s="56">
        <v>2</v>
      </c>
      <c r="EX252" s="471" t="s">
        <v>143</v>
      </c>
      <c r="FA252" s="28">
        <v>470</v>
      </c>
      <c r="FB252" s="56">
        <v>0</v>
      </c>
      <c r="FD252" s="471" t="s">
        <v>1749</v>
      </c>
      <c r="FG252" s="28">
        <v>110.3</v>
      </c>
      <c r="FH252" s="56">
        <v>0</v>
      </c>
      <c r="FJ252" s="471" t="s">
        <v>653</v>
      </c>
      <c r="FM252" s="28">
        <v>522.79999999999995</v>
      </c>
      <c r="FN252" s="56">
        <v>0</v>
      </c>
      <c r="FP252" s="471" t="s">
        <v>143</v>
      </c>
      <c r="FS252" s="28">
        <v>188.8</v>
      </c>
      <c r="FT252" s="56">
        <v>3</v>
      </c>
      <c r="FV252" s="471" t="s">
        <v>639</v>
      </c>
      <c r="FY252" s="28">
        <v>352.20000000000005</v>
      </c>
      <c r="FZ252" s="56">
        <v>0</v>
      </c>
      <c r="GB252" s="471" t="s">
        <v>2713</v>
      </c>
      <c r="GE252" s="28">
        <v>381.3</v>
      </c>
      <c r="GF252" s="56">
        <v>1</v>
      </c>
      <c r="GH252" s="471" t="s">
        <v>3601</v>
      </c>
      <c r="GK252" s="28">
        <v>578.5</v>
      </c>
      <c r="GL252" s="56">
        <v>3</v>
      </c>
      <c r="GN252" s="471" t="s">
        <v>3615</v>
      </c>
      <c r="GQ252" s="28">
        <v>568</v>
      </c>
      <c r="GR252" s="56">
        <v>0</v>
      </c>
      <c r="GT252" s="471" t="s">
        <v>2711</v>
      </c>
      <c r="GW252" s="28">
        <v>25.2</v>
      </c>
      <c r="GX252" s="56">
        <v>0</v>
      </c>
      <c r="GZ252" s="471" t="s">
        <v>638</v>
      </c>
      <c r="HC252" s="28">
        <v>2599.2000000000003</v>
      </c>
      <c r="HD252" s="56">
        <v>2</v>
      </c>
      <c r="HF252" s="433" t="s">
        <v>3611</v>
      </c>
      <c r="HI252" s="28">
        <v>945.80000000000007</v>
      </c>
      <c r="HJ252" s="56">
        <v>2</v>
      </c>
    </row>
    <row r="253" spans="1:218" ht="15.75">
      <c r="AH253" s="471"/>
      <c r="AK253" s="28"/>
      <c r="AL253" s="56"/>
      <c r="AN253" s="471"/>
      <c r="AQ253" s="28"/>
      <c r="AR253" s="56"/>
      <c r="AT253" s="471"/>
      <c r="AW253" s="28"/>
      <c r="AX253" s="56"/>
      <c r="AZ253" s="471"/>
      <c r="BC253" s="28"/>
      <c r="BD253" s="56"/>
      <c r="BF253" s="471"/>
      <c r="BI253" s="28"/>
      <c r="BJ253" s="56"/>
      <c r="BL253" s="471"/>
      <c r="BO253" s="28"/>
      <c r="BP253" s="56"/>
      <c r="BR253" s="471"/>
      <c r="BU253" s="28"/>
      <c r="BV253" s="56"/>
      <c r="BX253" s="471"/>
      <c r="CA253" s="28"/>
      <c r="CB253" s="56"/>
      <c r="CD253" s="471"/>
      <c r="CG253" s="28"/>
      <c r="CH253" s="56"/>
      <c r="CJ253" s="471"/>
      <c r="CM253" s="28"/>
      <c r="CN253" s="56"/>
      <c r="CP253" s="471"/>
      <c r="CS253" s="28"/>
      <c r="CT253" s="56"/>
      <c r="CV253" s="471"/>
      <c r="CY253" s="28"/>
      <c r="CZ253" s="56"/>
      <c r="DB253" s="471"/>
      <c r="DE253" s="28"/>
      <c r="DF253" s="56"/>
      <c r="DH253" s="471"/>
      <c r="DK253" s="28"/>
      <c r="DL253" s="56"/>
      <c r="DN253" s="471"/>
      <c r="DQ253" s="28"/>
      <c r="DR253" s="56"/>
      <c r="DT253" s="471"/>
      <c r="DW253" s="28"/>
      <c r="DX253" s="56"/>
      <c r="DZ253" s="471"/>
      <c r="EC253" s="28"/>
      <c r="ED253" s="56"/>
      <c r="EF253" s="471"/>
      <c r="EI253" s="28"/>
      <c r="EJ253" s="56"/>
      <c r="EL253" s="471"/>
      <c r="EO253" s="28"/>
      <c r="EP253" s="56"/>
      <c r="ER253" s="471"/>
      <c r="EU253" s="28"/>
      <c r="EV253" s="56"/>
      <c r="EX253" s="471"/>
      <c r="FA253" s="28"/>
      <c r="FB253" s="56"/>
      <c r="FD253" s="471"/>
      <c r="FG253" s="28"/>
      <c r="FH253" s="56"/>
      <c r="FJ253" s="471"/>
      <c r="FM253" s="28"/>
      <c r="FN253" s="56"/>
      <c r="FP253" s="471"/>
      <c r="FS253" s="28"/>
      <c r="FT253" s="56"/>
      <c r="FV253" s="471"/>
      <c r="FY253" s="28"/>
      <c r="FZ253" s="56"/>
      <c r="GB253" s="471"/>
      <c r="GE253" s="28"/>
      <c r="GF253" s="56"/>
      <c r="GH253" s="471"/>
      <c r="GK253" s="28"/>
      <c r="GL253" s="56"/>
      <c r="GN253" s="471"/>
      <c r="GQ253" s="28"/>
      <c r="GR253" s="56"/>
      <c r="GT253" s="471"/>
      <c r="GW253" s="28"/>
      <c r="GX253" s="56"/>
      <c r="GZ253" s="471"/>
      <c r="HC253" s="28"/>
      <c r="HD253" s="56"/>
      <c r="HF253" s="433"/>
      <c r="HI253" s="28"/>
      <c r="HJ253" s="56"/>
    </row>
    <row r="254" spans="1:218" ht="15.75">
      <c r="AH254" s="471" t="s">
        <v>2711</v>
      </c>
      <c r="AK254" s="28">
        <v>480.4</v>
      </c>
      <c r="AL254" s="56">
        <v>3</v>
      </c>
      <c r="AN254" s="471" t="s">
        <v>3611</v>
      </c>
      <c r="AQ254" s="28">
        <v>225.4</v>
      </c>
      <c r="AR254" s="56">
        <v>0</v>
      </c>
      <c r="AT254" s="471" t="s">
        <v>1653</v>
      </c>
      <c r="AW254" s="28">
        <v>165.4</v>
      </c>
      <c r="AX254" s="56">
        <v>3</v>
      </c>
      <c r="AZ254" s="471" t="s">
        <v>653</v>
      </c>
      <c r="BC254" s="28">
        <v>101.7</v>
      </c>
      <c r="BD254" s="56">
        <v>0</v>
      </c>
      <c r="BF254" s="471" t="s">
        <v>154</v>
      </c>
      <c r="BI254" s="28">
        <v>969.8</v>
      </c>
      <c r="BJ254" s="56">
        <v>2</v>
      </c>
      <c r="BL254" s="471" t="s">
        <v>3666</v>
      </c>
      <c r="BO254" s="28">
        <v>74.400000000000006</v>
      </c>
      <c r="BP254" s="56">
        <v>0</v>
      </c>
      <c r="BR254" s="471" t="s">
        <v>638</v>
      </c>
      <c r="BU254" s="28">
        <v>22.1</v>
      </c>
      <c r="BV254" s="56">
        <v>3</v>
      </c>
      <c r="BX254" s="471" t="s">
        <v>2710</v>
      </c>
      <c r="CA254" s="28">
        <v>510.3</v>
      </c>
      <c r="CB254" s="56">
        <v>3</v>
      </c>
      <c r="CD254" s="471" t="s">
        <v>3604</v>
      </c>
      <c r="CG254" s="28">
        <v>51.800000000000004</v>
      </c>
      <c r="CH254" s="56">
        <v>0</v>
      </c>
      <c r="CJ254" s="471" t="s">
        <v>2706</v>
      </c>
      <c r="CM254" s="28">
        <v>480</v>
      </c>
      <c r="CN254" s="56">
        <v>2</v>
      </c>
      <c r="CP254" s="471" t="s">
        <v>3604</v>
      </c>
      <c r="CS254" s="28">
        <v>365.4</v>
      </c>
      <c r="CT254" s="56">
        <v>2</v>
      </c>
      <c r="CV254" s="471" t="s">
        <v>3619</v>
      </c>
      <c r="CY254" s="28">
        <v>813.9</v>
      </c>
      <c r="CZ254" s="56">
        <v>1</v>
      </c>
      <c r="DB254" s="471" t="s">
        <v>638</v>
      </c>
      <c r="DE254" s="28">
        <v>42</v>
      </c>
      <c r="DF254" s="56">
        <v>3</v>
      </c>
      <c r="DH254" s="471" t="s">
        <v>1</v>
      </c>
      <c r="DK254" s="28">
        <v>14.3</v>
      </c>
      <c r="DL254" s="56">
        <v>2</v>
      </c>
      <c r="DN254" s="471" t="s">
        <v>669</v>
      </c>
      <c r="DQ254" s="28">
        <v>253.35</v>
      </c>
      <c r="DR254" s="56">
        <v>0</v>
      </c>
      <c r="DT254" s="471" t="s">
        <v>2715</v>
      </c>
      <c r="DW254" s="28">
        <v>932.10000000000014</v>
      </c>
      <c r="DX254" s="56">
        <v>3</v>
      </c>
      <c r="DZ254" s="471" t="s">
        <v>669</v>
      </c>
      <c r="EC254" s="28">
        <v>161.6</v>
      </c>
      <c r="ED254" s="56">
        <v>0</v>
      </c>
      <c r="EF254" s="471" t="s">
        <v>3609</v>
      </c>
      <c r="EI254" s="28">
        <v>442.49999999999994</v>
      </c>
      <c r="EJ254" s="56">
        <v>3</v>
      </c>
      <c r="EL254" s="471" t="s">
        <v>2706</v>
      </c>
      <c r="EO254" s="28">
        <v>4.6000000000000005</v>
      </c>
      <c r="EP254" s="56">
        <v>0</v>
      </c>
      <c r="ER254" s="471" t="s">
        <v>3610</v>
      </c>
      <c r="EU254" s="28">
        <v>330.79999999999995</v>
      </c>
      <c r="EV254" s="56">
        <v>3</v>
      </c>
      <c r="EX254" s="471" t="s">
        <v>2713</v>
      </c>
      <c r="FA254" s="28">
        <v>467.8</v>
      </c>
      <c r="FB254" s="56">
        <v>3</v>
      </c>
      <c r="FD254" s="471" t="s">
        <v>3611</v>
      </c>
      <c r="FG254" s="28">
        <v>170.20000000000002</v>
      </c>
      <c r="FH254" s="56">
        <v>0</v>
      </c>
      <c r="FJ254" s="471" t="s">
        <v>1656</v>
      </c>
      <c r="FM254" s="28">
        <v>453</v>
      </c>
      <c r="FN254" s="56">
        <v>0</v>
      </c>
      <c r="FP254" s="471" t="s">
        <v>2715</v>
      </c>
      <c r="FS254" s="28">
        <v>116.8</v>
      </c>
      <c r="FT254" s="56">
        <v>0</v>
      </c>
      <c r="FV254" s="471" t="s">
        <v>1749</v>
      </c>
      <c r="FY254" s="28">
        <v>353.1</v>
      </c>
      <c r="FZ254" s="56">
        <v>0</v>
      </c>
      <c r="GB254" s="471" t="s">
        <v>3602</v>
      </c>
      <c r="GE254" s="28">
        <v>579.1</v>
      </c>
      <c r="GF254" s="56">
        <v>2</v>
      </c>
      <c r="GH254" s="471" t="s">
        <v>2711</v>
      </c>
      <c r="GK254" s="28">
        <v>468.8</v>
      </c>
      <c r="GL254" s="56">
        <v>1</v>
      </c>
      <c r="GN254" s="471" t="s">
        <v>3607</v>
      </c>
      <c r="GQ254" s="28">
        <v>270.8</v>
      </c>
      <c r="GR254" s="56">
        <v>0</v>
      </c>
      <c r="GT254" s="471" t="s">
        <v>669</v>
      </c>
      <c r="GW254" s="28">
        <v>0</v>
      </c>
      <c r="GX254" s="56">
        <v>0</v>
      </c>
      <c r="GZ254" s="471" t="s">
        <v>3666</v>
      </c>
      <c r="HC254" s="28">
        <v>1783.2</v>
      </c>
      <c r="HD254" s="56">
        <v>0</v>
      </c>
      <c r="HF254" s="433" t="s">
        <v>638</v>
      </c>
      <c r="HI254" s="28">
        <v>974.8</v>
      </c>
      <c r="HJ254" s="56">
        <v>2</v>
      </c>
    </row>
    <row r="255" spans="1:218" ht="15.75">
      <c r="AH255" s="471" t="s">
        <v>1656</v>
      </c>
      <c r="AK255" s="28">
        <v>183.6</v>
      </c>
      <c r="AL255" s="56">
        <v>0</v>
      </c>
      <c r="AN255" s="471" t="s">
        <v>2715</v>
      </c>
      <c r="AQ255" s="28">
        <v>455.55</v>
      </c>
      <c r="AR255" s="56">
        <v>3</v>
      </c>
      <c r="AT255" s="471" t="s">
        <v>3615</v>
      </c>
      <c r="AW255" s="28">
        <v>130.80000000000001</v>
      </c>
      <c r="AX255" s="56">
        <v>0</v>
      </c>
      <c r="AZ255" s="471" t="s">
        <v>2715</v>
      </c>
      <c r="BC255" s="28">
        <v>147.20000000000002</v>
      </c>
      <c r="BD255" s="56">
        <v>3</v>
      </c>
      <c r="BF255" s="471" t="s">
        <v>1666</v>
      </c>
      <c r="BI255" s="28">
        <v>794.45</v>
      </c>
      <c r="BJ255" s="56">
        <v>1</v>
      </c>
      <c r="BL255" s="471" t="s">
        <v>1653</v>
      </c>
      <c r="BO255" s="28">
        <v>256.7</v>
      </c>
      <c r="BP255" s="56">
        <v>3</v>
      </c>
      <c r="BR255" s="471" t="s">
        <v>2713</v>
      </c>
      <c r="BU255" s="28">
        <v>10.9</v>
      </c>
      <c r="BV255" s="56">
        <v>0</v>
      </c>
      <c r="BX255" s="471" t="s">
        <v>638</v>
      </c>
      <c r="CA255" s="28">
        <v>267.5</v>
      </c>
      <c r="CB255" s="56">
        <v>0</v>
      </c>
      <c r="CD255" s="471" t="s">
        <v>143</v>
      </c>
      <c r="CG255" s="28">
        <v>69.5</v>
      </c>
      <c r="CH255" s="56">
        <v>3</v>
      </c>
      <c r="CJ255" s="471" t="s">
        <v>683</v>
      </c>
      <c r="CM255" s="28">
        <v>424</v>
      </c>
      <c r="CN255" s="56">
        <v>1</v>
      </c>
      <c r="CP255" s="471" t="s">
        <v>2715</v>
      </c>
      <c r="CS255" s="28">
        <v>330.79999999999995</v>
      </c>
      <c r="CT255" s="56">
        <v>1</v>
      </c>
      <c r="CV255" s="471" t="s">
        <v>1749</v>
      </c>
      <c r="CY255" s="28">
        <v>887.09999999999991</v>
      </c>
      <c r="CZ255" s="56">
        <v>2</v>
      </c>
      <c r="DB255" s="471" t="s">
        <v>1</v>
      </c>
      <c r="DE255" s="28">
        <v>26</v>
      </c>
      <c r="DF255" s="56">
        <v>0</v>
      </c>
      <c r="DH255" s="471" t="s">
        <v>2718</v>
      </c>
      <c r="DK255" s="28">
        <v>13.2</v>
      </c>
      <c r="DL255" s="56">
        <v>1</v>
      </c>
      <c r="DN255" s="471" t="s">
        <v>2710</v>
      </c>
      <c r="DQ255" s="28">
        <v>358.5</v>
      </c>
      <c r="DR255" s="56">
        <v>3</v>
      </c>
      <c r="DT255" s="471" t="s">
        <v>1656</v>
      </c>
      <c r="DW255" s="28">
        <v>429.9</v>
      </c>
      <c r="DX255" s="56">
        <v>0</v>
      </c>
      <c r="DZ255" s="471" t="s">
        <v>143</v>
      </c>
      <c r="EC255" s="28">
        <v>223.5</v>
      </c>
      <c r="ED255" s="56">
        <v>3</v>
      </c>
      <c r="EF255" s="471" t="s">
        <v>3615</v>
      </c>
      <c r="EI255" s="28">
        <v>324.60000000000002</v>
      </c>
      <c r="EJ255" s="56">
        <v>0</v>
      </c>
      <c r="EL255" s="471" t="s">
        <v>1</v>
      </c>
      <c r="EO255" s="28">
        <v>161.1</v>
      </c>
      <c r="EP255" s="56">
        <v>3</v>
      </c>
      <c r="ER255" s="471" t="s">
        <v>3603</v>
      </c>
      <c r="EU255" s="28">
        <v>260</v>
      </c>
      <c r="EV255" s="56">
        <v>0</v>
      </c>
      <c r="EX255" s="471" t="s">
        <v>1</v>
      </c>
      <c r="FA255" s="28">
        <v>323</v>
      </c>
      <c r="FB255" s="56">
        <v>0</v>
      </c>
      <c r="FD255" s="471" t="s">
        <v>638</v>
      </c>
      <c r="FG255" s="28">
        <v>602.99999999999989</v>
      </c>
      <c r="FH255" s="56">
        <v>3</v>
      </c>
      <c r="FJ255" s="471" t="s">
        <v>3666</v>
      </c>
      <c r="FM255" s="28">
        <v>715.4</v>
      </c>
      <c r="FN255" s="56">
        <v>3</v>
      </c>
      <c r="FP255" s="471" t="s">
        <v>1666</v>
      </c>
      <c r="FS255" s="28">
        <v>149.5</v>
      </c>
      <c r="FT255" s="56">
        <v>3</v>
      </c>
      <c r="FV255" s="471" t="s">
        <v>3611</v>
      </c>
      <c r="FY255" s="28">
        <v>539.79999999999995</v>
      </c>
      <c r="FZ255" s="56">
        <v>3</v>
      </c>
      <c r="GB255" s="471" t="s">
        <v>2706</v>
      </c>
      <c r="GE255" s="28">
        <v>499</v>
      </c>
      <c r="GF255" s="56">
        <v>1</v>
      </c>
      <c r="GH255" s="471" t="s">
        <v>3603</v>
      </c>
      <c r="GK255" s="28">
        <v>503.09999999999997</v>
      </c>
      <c r="GL255" s="56">
        <v>2</v>
      </c>
      <c r="GN255" s="471" t="s">
        <v>669</v>
      </c>
      <c r="GQ255" s="28">
        <v>789.5</v>
      </c>
      <c r="GR255" s="56">
        <v>3</v>
      </c>
      <c r="GT255" s="471" t="s">
        <v>3611</v>
      </c>
      <c r="GW255" s="28">
        <v>132</v>
      </c>
      <c r="GX255" s="56">
        <v>3</v>
      </c>
      <c r="GZ255" s="471" t="s">
        <v>143</v>
      </c>
      <c r="HC255" s="28">
        <v>2725.1000000000004</v>
      </c>
      <c r="HD255" s="56">
        <v>3</v>
      </c>
      <c r="HF255" s="433" t="s">
        <v>3604</v>
      </c>
      <c r="HI255" s="28">
        <v>945.30000000000007</v>
      </c>
      <c r="HJ255" s="56">
        <v>1</v>
      </c>
    </row>
    <row r="256" spans="1:218" ht="15.75">
      <c r="BA256" s="10"/>
      <c r="BX256" s="471"/>
      <c r="CA256" s="28"/>
      <c r="CB256" s="56"/>
      <c r="CD256" s="471"/>
      <c r="CG256" s="28"/>
      <c r="CH256" s="56"/>
      <c r="CM256" s="28"/>
      <c r="CN256" s="56"/>
      <c r="CS256" s="28"/>
      <c r="CT256" s="56"/>
      <c r="CY256" s="28"/>
      <c r="CZ256" s="56"/>
      <c r="DE256" s="28"/>
      <c r="DF256" s="56"/>
      <c r="DK256" s="28"/>
      <c r="DL256" s="56"/>
      <c r="DQ256" s="28"/>
      <c r="DR256" s="56"/>
      <c r="DW256" s="28"/>
      <c r="DX256" s="56"/>
      <c r="EC256" s="28"/>
      <c r="ED256" s="56"/>
      <c r="EI256" s="28"/>
      <c r="EJ256" s="56"/>
      <c r="EO256" s="28"/>
      <c r="EP256" s="56"/>
      <c r="EU256" s="28"/>
      <c r="EV256" s="56"/>
      <c r="FA256" s="28"/>
      <c r="FB256" s="56"/>
      <c r="FG256" s="28"/>
      <c r="FH256" s="56"/>
      <c r="FM256" s="28"/>
      <c r="FN256" s="56"/>
      <c r="FS256" s="28"/>
      <c r="FT256" s="56"/>
      <c r="FY256" s="28"/>
      <c r="FZ256" s="56"/>
      <c r="GE256" s="28"/>
      <c r="GF256" s="56"/>
      <c r="GK256" s="28"/>
      <c r="GL256" s="56"/>
      <c r="GQ256" s="28"/>
      <c r="GR256" s="56"/>
      <c r="GW256" s="28"/>
      <c r="GX256" s="56"/>
      <c r="HC256" s="28"/>
      <c r="HD256" s="56"/>
      <c r="HI256" s="28"/>
      <c r="HJ256" s="56"/>
    </row>
    <row r="257" spans="1:218" ht="15.75">
      <c r="D257" s="240"/>
      <c r="E257" s="459"/>
      <c r="AH257" s="471" t="s">
        <v>3619</v>
      </c>
      <c r="AK257" s="28">
        <v>142.29999999999998</v>
      </c>
      <c r="AL257" s="56">
        <v>0</v>
      </c>
      <c r="AN257" s="471" t="s">
        <v>3666</v>
      </c>
      <c r="AQ257" s="28">
        <v>292.5</v>
      </c>
      <c r="AR257" s="56">
        <v>1</v>
      </c>
      <c r="AT257" s="471" t="s">
        <v>2715</v>
      </c>
      <c r="AW257" s="28">
        <v>117.2</v>
      </c>
      <c r="AX257" s="56">
        <v>3</v>
      </c>
      <c r="AZ257" s="471" t="s">
        <v>3607</v>
      </c>
      <c r="BC257" s="28">
        <v>203.8</v>
      </c>
      <c r="BD257" s="56">
        <v>3</v>
      </c>
      <c r="BF257" s="471" t="s">
        <v>2726</v>
      </c>
      <c r="BI257" s="28">
        <v>738.7</v>
      </c>
      <c r="BJ257" s="56">
        <v>3</v>
      </c>
      <c r="BL257" s="471" t="s">
        <v>1656</v>
      </c>
      <c r="BO257" s="28">
        <v>124.1</v>
      </c>
      <c r="BP257" s="56">
        <v>3</v>
      </c>
      <c r="BR257" s="471" t="s">
        <v>3615</v>
      </c>
      <c r="BU257" s="28">
        <v>48.400000000000006</v>
      </c>
      <c r="BV257" s="56">
        <v>0</v>
      </c>
      <c r="BX257" s="471" t="s">
        <v>669</v>
      </c>
      <c r="CA257" s="28">
        <v>147</v>
      </c>
      <c r="CB257" s="56">
        <v>0</v>
      </c>
      <c r="CD257" s="471" t="s">
        <v>1656</v>
      </c>
      <c r="CG257" s="28">
        <v>65.5</v>
      </c>
      <c r="CH257" s="56">
        <v>3</v>
      </c>
      <c r="CJ257" s="471" t="s">
        <v>3607</v>
      </c>
      <c r="CM257" s="28">
        <v>292.2</v>
      </c>
      <c r="CN257" s="56">
        <v>1</v>
      </c>
      <c r="CP257" s="471" t="s">
        <v>3607</v>
      </c>
      <c r="CS257" s="28">
        <v>407.09999999999997</v>
      </c>
      <c r="CT257" s="56">
        <v>0</v>
      </c>
      <c r="CV257" s="471" t="s">
        <v>3611</v>
      </c>
      <c r="CY257" s="28">
        <v>508.30000000000007</v>
      </c>
      <c r="CZ257" s="56">
        <v>0</v>
      </c>
      <c r="DB257" s="471" t="s">
        <v>2718</v>
      </c>
      <c r="DE257" s="28">
        <v>19.2</v>
      </c>
      <c r="DF257" s="56">
        <v>2</v>
      </c>
      <c r="DH257" s="471" t="s">
        <v>3610</v>
      </c>
      <c r="DK257" s="28">
        <v>21</v>
      </c>
      <c r="DL257" s="56">
        <v>1</v>
      </c>
      <c r="DN257" s="471" t="s">
        <v>154</v>
      </c>
      <c r="DQ257" s="28">
        <v>361.7</v>
      </c>
      <c r="DR257" s="56">
        <v>1</v>
      </c>
      <c r="DT257" s="471" t="s">
        <v>639</v>
      </c>
      <c r="DW257" s="28">
        <v>443.6</v>
      </c>
      <c r="DX257" s="56">
        <v>1</v>
      </c>
      <c r="DZ257" s="471" t="s">
        <v>1656</v>
      </c>
      <c r="EC257" s="28">
        <v>117.50000000000001</v>
      </c>
      <c r="ED257" s="56">
        <v>1</v>
      </c>
      <c r="EF257" s="471" t="s">
        <v>1666</v>
      </c>
      <c r="EI257" s="28">
        <v>429.3</v>
      </c>
      <c r="EJ257" s="56">
        <v>3</v>
      </c>
      <c r="EL257" s="471" t="s">
        <v>2710</v>
      </c>
      <c r="EO257" s="28">
        <v>424</v>
      </c>
      <c r="EP257" s="56">
        <v>3</v>
      </c>
      <c r="ER257" s="471" t="s">
        <v>25</v>
      </c>
      <c r="EU257" s="28">
        <v>273.3</v>
      </c>
      <c r="EV257" s="56">
        <v>0</v>
      </c>
      <c r="EX257" s="471" t="s">
        <v>683</v>
      </c>
      <c r="FA257" s="28">
        <v>331</v>
      </c>
      <c r="FB257" s="56">
        <v>0</v>
      </c>
      <c r="FD257" s="471" t="s">
        <v>25</v>
      </c>
      <c r="FG257" s="28">
        <v>542.70000000000005</v>
      </c>
      <c r="FH257" s="56">
        <v>2</v>
      </c>
      <c r="FJ257" s="471" t="s">
        <v>2710</v>
      </c>
      <c r="FM257" s="28">
        <v>430.00000000000006</v>
      </c>
      <c r="FN257" s="56">
        <v>2</v>
      </c>
      <c r="FP257" s="471" t="s">
        <v>3666</v>
      </c>
      <c r="FS257" s="28">
        <v>137.9</v>
      </c>
      <c r="FT257" s="56">
        <v>1</v>
      </c>
      <c r="FV257" s="471" t="s">
        <v>1666</v>
      </c>
      <c r="FY257" s="28">
        <v>552.29999999999995</v>
      </c>
      <c r="FZ257" s="56">
        <v>3</v>
      </c>
      <c r="GB257" s="471" t="s">
        <v>1</v>
      </c>
      <c r="GE257" s="28">
        <v>421</v>
      </c>
      <c r="GF257" s="56">
        <v>0</v>
      </c>
      <c r="GH257" s="471" t="s">
        <v>1666</v>
      </c>
      <c r="GK257" s="28">
        <v>701.4</v>
      </c>
      <c r="GL257" s="56">
        <v>3</v>
      </c>
      <c r="GN257" s="471" t="s">
        <v>3603</v>
      </c>
      <c r="GQ257" s="28">
        <v>248.1</v>
      </c>
      <c r="GR257" s="56">
        <v>0</v>
      </c>
      <c r="GT257" s="471" t="s">
        <v>2713</v>
      </c>
      <c r="GW257" s="28">
        <v>0</v>
      </c>
      <c r="GX257" s="56">
        <v>0</v>
      </c>
      <c r="GZ257" s="471" t="s">
        <v>3603</v>
      </c>
      <c r="HC257" s="28">
        <v>1837.8999999999999</v>
      </c>
      <c r="HD257" s="56">
        <v>0</v>
      </c>
      <c r="HF257" s="433" t="s">
        <v>1666</v>
      </c>
      <c r="HI257" s="28">
        <v>1002.8</v>
      </c>
      <c r="HJ257" s="56">
        <v>1</v>
      </c>
    </row>
    <row r="258" spans="1:218" ht="15.75">
      <c r="D258" s="240"/>
      <c r="E258" s="459"/>
      <c r="AH258" s="471" t="s">
        <v>653</v>
      </c>
      <c r="AK258" s="28">
        <v>334.6</v>
      </c>
      <c r="AL258" s="56">
        <v>3</v>
      </c>
      <c r="AN258" s="471" t="s">
        <v>2699</v>
      </c>
      <c r="AQ258" s="28">
        <v>304.5</v>
      </c>
      <c r="AR258" s="56">
        <v>2</v>
      </c>
      <c r="AT258" s="471" t="s">
        <v>3610</v>
      </c>
      <c r="AW258" s="28">
        <v>77.2</v>
      </c>
      <c r="AX258" s="56">
        <v>0</v>
      </c>
      <c r="AZ258" s="471" t="s">
        <v>2699</v>
      </c>
      <c r="BC258" s="28">
        <v>37.799999999999997</v>
      </c>
      <c r="BD258" s="56">
        <v>0</v>
      </c>
      <c r="BF258" s="471" t="s">
        <v>3666</v>
      </c>
      <c r="BI258" s="28">
        <v>526.59999999999991</v>
      </c>
      <c r="BJ258" s="56">
        <v>0</v>
      </c>
      <c r="BL258" s="471" t="s">
        <v>1749</v>
      </c>
      <c r="BO258" s="28">
        <v>79</v>
      </c>
      <c r="BP258" s="56">
        <v>0</v>
      </c>
      <c r="BR258" s="471" t="s">
        <v>2706</v>
      </c>
      <c r="BU258" s="28">
        <v>63.800000000000004</v>
      </c>
      <c r="BV258" s="56">
        <v>3</v>
      </c>
      <c r="BX258" s="471" t="s">
        <v>3615</v>
      </c>
      <c r="CA258" s="28">
        <v>237.9</v>
      </c>
      <c r="CB258" s="56">
        <v>3</v>
      </c>
      <c r="CD258" s="471" t="s">
        <v>2706</v>
      </c>
      <c r="CG258" s="28">
        <v>3</v>
      </c>
      <c r="CH258" s="56">
        <v>0</v>
      </c>
      <c r="CJ258" s="471" t="s">
        <v>1653</v>
      </c>
      <c r="CM258" s="28">
        <v>343</v>
      </c>
      <c r="CN258" s="56">
        <v>2</v>
      </c>
      <c r="CP258" s="471" t="s">
        <v>3611</v>
      </c>
      <c r="CS258" s="28">
        <v>512.4</v>
      </c>
      <c r="CT258" s="56">
        <v>3</v>
      </c>
      <c r="CV258" s="471" t="s">
        <v>1653</v>
      </c>
      <c r="CY258" s="28">
        <v>753.4</v>
      </c>
      <c r="CZ258" s="56">
        <v>3</v>
      </c>
      <c r="DB258" s="471" t="s">
        <v>2715</v>
      </c>
      <c r="DE258" s="28">
        <v>16.900000000000002</v>
      </c>
      <c r="DF258" s="56">
        <v>1</v>
      </c>
      <c r="DH258" s="471" t="s">
        <v>1653</v>
      </c>
      <c r="DK258" s="28">
        <v>22.5</v>
      </c>
      <c r="DL258" s="56">
        <v>2</v>
      </c>
      <c r="DN258" s="471" t="s">
        <v>3607</v>
      </c>
      <c r="DQ258" s="28">
        <v>385.5</v>
      </c>
      <c r="DR258" s="56">
        <v>2</v>
      </c>
      <c r="DT258" s="471" t="s">
        <v>3615</v>
      </c>
      <c r="DW258" s="28">
        <v>517.30000000000007</v>
      </c>
      <c r="DX258" s="56">
        <v>2</v>
      </c>
      <c r="DZ258" s="471" t="s">
        <v>1</v>
      </c>
      <c r="EC258" s="28">
        <v>142.69999999999999</v>
      </c>
      <c r="ED258" s="56">
        <v>2</v>
      </c>
      <c r="EF258" s="471" t="s">
        <v>669</v>
      </c>
      <c r="EI258" s="28">
        <v>102.9</v>
      </c>
      <c r="EJ258" s="56">
        <v>0</v>
      </c>
      <c r="EL258" s="471" t="s">
        <v>143</v>
      </c>
      <c r="EO258" s="28">
        <v>186.1</v>
      </c>
      <c r="EP258" s="56">
        <v>0</v>
      </c>
      <c r="ER258" s="471" t="s">
        <v>654</v>
      </c>
      <c r="EU258" s="28">
        <v>348.3</v>
      </c>
      <c r="EV258" s="56">
        <v>3</v>
      </c>
      <c r="EX258" s="471" t="s">
        <v>3609</v>
      </c>
      <c r="FA258" s="28">
        <v>594.40000000000009</v>
      </c>
      <c r="FB258" s="56">
        <v>3</v>
      </c>
      <c r="FD258" s="471" t="s">
        <v>3603</v>
      </c>
      <c r="FG258" s="28">
        <v>458</v>
      </c>
      <c r="FH258" s="56">
        <v>1</v>
      </c>
      <c r="FJ258" s="471" t="s">
        <v>639</v>
      </c>
      <c r="FM258" s="28">
        <v>384.5</v>
      </c>
      <c r="FN258" s="56">
        <v>1</v>
      </c>
      <c r="FP258" s="471" t="s">
        <v>683</v>
      </c>
      <c r="FS258" s="28">
        <v>143.30000000000001</v>
      </c>
      <c r="FT258" s="56">
        <v>2</v>
      </c>
      <c r="FV258" s="471" t="s">
        <v>1</v>
      </c>
      <c r="FY258" s="28">
        <v>338.5</v>
      </c>
      <c r="FZ258" s="56">
        <v>0</v>
      </c>
      <c r="GB258" s="471" t="s">
        <v>2715</v>
      </c>
      <c r="GE258" s="28">
        <v>608.5</v>
      </c>
      <c r="GF258" s="56">
        <v>3</v>
      </c>
      <c r="GH258" s="471" t="s">
        <v>2699</v>
      </c>
      <c r="GK258" s="28">
        <v>408.4</v>
      </c>
      <c r="GL258" s="56">
        <v>0</v>
      </c>
      <c r="GN258" s="471" t="s">
        <v>3604</v>
      </c>
      <c r="GQ258" s="28">
        <v>371.5</v>
      </c>
      <c r="GR258" s="56">
        <v>3</v>
      </c>
      <c r="GT258" s="471" t="s">
        <v>3607</v>
      </c>
      <c r="GW258" s="28">
        <v>90</v>
      </c>
      <c r="GX258" s="56">
        <v>3</v>
      </c>
      <c r="GZ258" s="471" t="s">
        <v>2718</v>
      </c>
      <c r="HC258" s="28">
        <v>3537.7</v>
      </c>
      <c r="HD258" s="56">
        <v>3</v>
      </c>
      <c r="HF258" s="433" t="s">
        <v>3666</v>
      </c>
      <c r="HI258" s="28">
        <v>1132.5</v>
      </c>
      <c r="HJ258" s="56">
        <v>2</v>
      </c>
    </row>
    <row r="259" spans="1:218" ht="15.75">
      <c r="D259" s="240"/>
      <c r="E259" s="459"/>
      <c r="AH259" s="471"/>
      <c r="AK259" s="28"/>
      <c r="AL259" s="56"/>
      <c r="AN259" s="471"/>
      <c r="AQ259" s="28"/>
      <c r="AR259" s="56"/>
      <c r="AT259" s="471"/>
      <c r="AW259" s="28"/>
      <c r="AX259" s="56"/>
      <c r="AZ259" s="471"/>
      <c r="BC259" s="28"/>
      <c r="BD259" s="56"/>
      <c r="BF259" s="471"/>
      <c r="BI259" s="28"/>
      <c r="BJ259" s="56"/>
      <c r="BL259" s="471"/>
      <c r="BO259" s="28"/>
      <c r="BP259" s="56"/>
      <c r="BR259" s="471"/>
      <c r="BU259" s="28"/>
      <c r="BV259" s="56"/>
      <c r="BX259" s="471"/>
      <c r="CA259" s="28"/>
      <c r="CB259" s="56"/>
      <c r="CD259" s="471"/>
      <c r="CG259" s="28"/>
      <c r="CH259" s="56"/>
      <c r="CJ259" s="471"/>
      <c r="CM259" s="28"/>
      <c r="CN259" s="56"/>
      <c r="CP259" s="471"/>
      <c r="CS259" s="28"/>
      <c r="CT259" s="56"/>
      <c r="CV259" s="471"/>
      <c r="CY259" s="28"/>
      <c r="CZ259" s="56"/>
      <c r="DB259" s="471"/>
      <c r="DE259" s="28"/>
      <c r="DF259" s="56"/>
      <c r="DH259" s="471"/>
      <c r="DK259" s="28"/>
      <c r="DL259" s="56"/>
      <c r="DN259" s="471"/>
      <c r="DQ259" s="28"/>
      <c r="DR259" s="56"/>
      <c r="DT259" s="471"/>
      <c r="DW259" s="28"/>
      <c r="DX259" s="56"/>
      <c r="DZ259" s="471"/>
      <c r="EC259" s="28"/>
      <c r="ED259" s="56"/>
      <c r="EF259" s="471"/>
      <c r="EI259" s="28"/>
      <c r="EJ259" s="56"/>
      <c r="EL259" s="471"/>
      <c r="EO259" s="28"/>
      <c r="EP259" s="56"/>
      <c r="ER259" s="471"/>
      <c r="EU259" s="28"/>
      <c r="EV259" s="56"/>
      <c r="EX259" s="471"/>
      <c r="FA259" s="28"/>
      <c r="FB259" s="56"/>
      <c r="FD259" s="471"/>
      <c r="FG259" s="28"/>
      <c r="FH259" s="56"/>
      <c r="FJ259" s="471"/>
      <c r="FM259" s="28"/>
      <c r="FN259" s="56"/>
      <c r="FP259" s="471"/>
      <c r="FS259" s="28"/>
      <c r="FT259" s="56"/>
      <c r="FV259" s="471"/>
      <c r="FY259" s="28"/>
      <c r="FZ259" s="56"/>
      <c r="GB259" s="471"/>
      <c r="GE259" s="28"/>
      <c r="GF259" s="56"/>
      <c r="GH259" s="471"/>
      <c r="GK259" s="28"/>
      <c r="GL259" s="56"/>
      <c r="GN259" s="471"/>
      <c r="GQ259" s="28"/>
      <c r="GR259" s="56"/>
      <c r="GT259" s="471"/>
      <c r="GW259" s="28"/>
      <c r="GX259" s="56"/>
      <c r="GZ259" s="471"/>
      <c r="HC259" s="28"/>
      <c r="HD259" s="56"/>
      <c r="HF259" s="433"/>
      <c r="HI259" s="28"/>
      <c r="HJ259" s="56"/>
    </row>
    <row r="260" spans="1:218" ht="15.75">
      <c r="D260" s="240"/>
      <c r="E260" s="459"/>
      <c r="AH260" s="471" t="s">
        <v>3609</v>
      </c>
      <c r="AK260" s="28">
        <v>115.9</v>
      </c>
      <c r="AL260" s="56">
        <v>3</v>
      </c>
      <c r="AN260" s="471" t="s">
        <v>1749</v>
      </c>
      <c r="AQ260" s="28">
        <v>156.4</v>
      </c>
      <c r="AR260" s="56">
        <v>2</v>
      </c>
      <c r="AT260" s="471" t="s">
        <v>3608</v>
      </c>
      <c r="AW260" s="28">
        <v>76.8</v>
      </c>
      <c r="AX260" s="56">
        <v>3</v>
      </c>
      <c r="AZ260" s="471" t="s">
        <v>1666</v>
      </c>
      <c r="BC260" s="28">
        <v>140.6</v>
      </c>
      <c r="BD260" s="56">
        <v>3</v>
      </c>
      <c r="BF260" s="471" t="s">
        <v>3608</v>
      </c>
      <c r="BI260" s="28">
        <v>517.6</v>
      </c>
      <c r="BJ260" s="56">
        <v>0</v>
      </c>
      <c r="BL260" s="471" t="s">
        <v>683</v>
      </c>
      <c r="BO260" s="28">
        <v>278</v>
      </c>
      <c r="BP260" s="56">
        <v>3</v>
      </c>
      <c r="BR260" s="471" t="s">
        <v>2718</v>
      </c>
      <c r="BU260" s="28">
        <v>19.5</v>
      </c>
      <c r="BV260" s="56">
        <v>0</v>
      </c>
      <c r="BX260" s="471" t="s">
        <v>639</v>
      </c>
      <c r="CA260" s="28">
        <v>259.39999999999998</v>
      </c>
      <c r="CB260" s="56">
        <v>3</v>
      </c>
      <c r="CD260" s="471" t="s">
        <v>3602</v>
      </c>
      <c r="CG260" s="28">
        <v>134.80000000000001</v>
      </c>
      <c r="CH260" s="56">
        <v>3</v>
      </c>
      <c r="CJ260" s="471" t="s">
        <v>3609</v>
      </c>
      <c r="CM260" s="28">
        <v>554.9</v>
      </c>
      <c r="CN260" s="56">
        <v>3</v>
      </c>
      <c r="CP260" s="471" t="s">
        <v>3602</v>
      </c>
      <c r="CS260" s="28">
        <v>397.90000000000003</v>
      </c>
      <c r="CT260" s="56">
        <v>1</v>
      </c>
      <c r="CV260" s="471" t="s">
        <v>3610</v>
      </c>
      <c r="CY260" s="28">
        <v>539.59999999999991</v>
      </c>
      <c r="CZ260" s="56">
        <v>3</v>
      </c>
      <c r="DB260" s="471" t="s">
        <v>654</v>
      </c>
      <c r="DE260" s="28">
        <v>0</v>
      </c>
      <c r="DF260" s="56">
        <v>0</v>
      </c>
      <c r="DH260" s="471" t="s">
        <v>3619</v>
      </c>
      <c r="DK260" s="28">
        <v>78</v>
      </c>
      <c r="DL260" s="56">
        <v>3</v>
      </c>
      <c r="DN260" s="471" t="s">
        <v>683</v>
      </c>
      <c r="DQ260" s="28">
        <v>207.1</v>
      </c>
      <c r="DR260" s="56">
        <v>0</v>
      </c>
      <c r="DT260" s="471" t="s">
        <v>143</v>
      </c>
      <c r="DW260" s="28">
        <v>779.39999999999986</v>
      </c>
      <c r="DX260" s="56">
        <v>3</v>
      </c>
      <c r="DZ260" s="471" t="s">
        <v>2706</v>
      </c>
      <c r="EC260" s="28">
        <v>97</v>
      </c>
      <c r="ED260" s="56">
        <v>0</v>
      </c>
      <c r="EF260" s="471" t="s">
        <v>3602</v>
      </c>
      <c r="EI260" s="28">
        <v>243.9</v>
      </c>
      <c r="EJ260" s="56">
        <v>3</v>
      </c>
      <c r="EL260" s="471" t="s">
        <v>3615</v>
      </c>
      <c r="EO260" s="28">
        <v>452.59999999999997</v>
      </c>
      <c r="EP260" s="56">
        <v>3</v>
      </c>
      <c r="ER260" s="471" t="s">
        <v>639</v>
      </c>
      <c r="EU260" s="28">
        <v>383.5</v>
      </c>
      <c r="EV260" s="56">
        <v>3</v>
      </c>
      <c r="EX260" s="471" t="s">
        <v>1656</v>
      </c>
      <c r="FA260" s="28">
        <v>478.4</v>
      </c>
      <c r="FB260" s="56">
        <v>2</v>
      </c>
      <c r="FD260" s="471" t="s">
        <v>1666</v>
      </c>
      <c r="FG260" s="28">
        <v>419.90000000000003</v>
      </c>
      <c r="FH260" s="56">
        <v>3</v>
      </c>
      <c r="FJ260" s="471" t="s">
        <v>669</v>
      </c>
      <c r="FM260" s="28">
        <v>356</v>
      </c>
      <c r="FN260" s="56">
        <v>0</v>
      </c>
      <c r="FP260" s="471" t="s">
        <v>654</v>
      </c>
      <c r="FS260" s="28">
        <v>63.9</v>
      </c>
      <c r="FT260" s="56">
        <v>2</v>
      </c>
      <c r="FV260" s="471" t="s">
        <v>2711</v>
      </c>
      <c r="FY260" s="28">
        <v>553</v>
      </c>
      <c r="FZ260" s="56">
        <v>3</v>
      </c>
      <c r="GB260" s="471" t="s">
        <v>3611</v>
      </c>
      <c r="GE260" s="28">
        <v>587.09999999999991</v>
      </c>
      <c r="GF260" s="56">
        <v>2</v>
      </c>
      <c r="GH260" s="471" t="s">
        <v>143</v>
      </c>
      <c r="GK260" s="28">
        <v>417</v>
      </c>
      <c r="GL260" s="56">
        <v>3</v>
      </c>
      <c r="GN260" s="471" t="s">
        <v>2711</v>
      </c>
      <c r="GQ260" s="28">
        <v>951.80000000000007</v>
      </c>
      <c r="GR260" s="56">
        <v>3</v>
      </c>
      <c r="GT260" s="471" t="s">
        <v>1666</v>
      </c>
      <c r="GW260" s="28">
        <v>0</v>
      </c>
      <c r="GX260" s="56">
        <v>0</v>
      </c>
      <c r="GZ260" s="471" t="s">
        <v>3604</v>
      </c>
      <c r="HC260" s="28">
        <v>1793.1</v>
      </c>
      <c r="HD260" s="56">
        <v>1</v>
      </c>
      <c r="HF260" s="433" t="s">
        <v>2713</v>
      </c>
      <c r="HI260" s="28">
        <v>955.35000000000014</v>
      </c>
      <c r="HJ260" s="56">
        <v>3</v>
      </c>
    </row>
    <row r="261" spans="1:218" ht="15.75">
      <c r="D261" s="240"/>
      <c r="E261" s="459"/>
      <c r="AH261" s="471" t="s">
        <v>3608</v>
      </c>
      <c r="AK261" s="28">
        <v>26.099999999999998</v>
      </c>
      <c r="AL261" s="56">
        <v>0</v>
      </c>
      <c r="AN261" s="471" t="s">
        <v>638</v>
      </c>
      <c r="AQ261" s="28">
        <v>154.5</v>
      </c>
      <c r="AR261" s="56">
        <v>1</v>
      </c>
      <c r="AT261" s="471" t="s">
        <v>2726</v>
      </c>
      <c r="AW261" s="28">
        <v>58.8</v>
      </c>
      <c r="AX261" s="56">
        <v>0</v>
      </c>
      <c r="AZ261" s="471" t="s">
        <v>25</v>
      </c>
      <c r="BC261" s="28">
        <v>98.7</v>
      </c>
      <c r="BD261" s="56">
        <v>0</v>
      </c>
      <c r="BF261" s="471" t="s">
        <v>3602</v>
      </c>
      <c r="BI261" s="28">
        <v>684.30000000000007</v>
      </c>
      <c r="BJ261" s="56">
        <v>3</v>
      </c>
      <c r="BL261" s="471" t="s">
        <v>3615</v>
      </c>
      <c r="BO261" s="28">
        <v>187.4</v>
      </c>
      <c r="BP261" s="56">
        <v>0</v>
      </c>
      <c r="BR261" s="471" t="s">
        <v>669</v>
      </c>
      <c r="BU261" s="28">
        <v>94.4</v>
      </c>
      <c r="BV261" s="56">
        <v>3</v>
      </c>
      <c r="BX261" s="471" t="s">
        <v>154</v>
      </c>
      <c r="CA261" s="28">
        <v>192</v>
      </c>
      <c r="CB261" s="56">
        <v>0</v>
      </c>
      <c r="CD261" s="471" t="s">
        <v>3607</v>
      </c>
      <c r="CG261" s="28">
        <v>19.900000000000002</v>
      </c>
      <c r="CH261" s="56">
        <v>0</v>
      </c>
      <c r="CJ261" s="471" t="s">
        <v>154</v>
      </c>
      <c r="CM261" s="28">
        <v>375.4</v>
      </c>
      <c r="CN261" s="56">
        <v>0</v>
      </c>
      <c r="CP261" s="471" t="s">
        <v>3610</v>
      </c>
      <c r="CS261" s="28">
        <v>399</v>
      </c>
      <c r="CT261" s="56">
        <v>2</v>
      </c>
      <c r="CV261" s="471" t="s">
        <v>3607</v>
      </c>
      <c r="CY261" s="28">
        <v>332.3</v>
      </c>
      <c r="CZ261" s="56">
        <v>0</v>
      </c>
      <c r="DB261" s="471" t="s">
        <v>2726</v>
      </c>
      <c r="DE261" s="28">
        <v>15.6</v>
      </c>
      <c r="DF261" s="56">
        <v>3</v>
      </c>
      <c r="DH261" s="471" t="s">
        <v>683</v>
      </c>
      <c r="DK261" s="28">
        <v>0</v>
      </c>
      <c r="DL261" s="56">
        <v>0</v>
      </c>
      <c r="DN261" s="471" t="s">
        <v>143</v>
      </c>
      <c r="DQ261" s="28">
        <v>475.6</v>
      </c>
      <c r="DR261" s="56">
        <v>3</v>
      </c>
      <c r="DT261" s="471" t="s">
        <v>2706</v>
      </c>
      <c r="DW261" s="28">
        <v>269.29999999999995</v>
      </c>
      <c r="DX261" s="56">
        <v>0</v>
      </c>
      <c r="DZ261" s="471" t="s">
        <v>1666</v>
      </c>
      <c r="EC261" s="28">
        <v>298.7</v>
      </c>
      <c r="ED261" s="56">
        <v>3</v>
      </c>
      <c r="EF261" s="471" t="s">
        <v>2711</v>
      </c>
      <c r="EI261" s="28">
        <v>138.6</v>
      </c>
      <c r="EJ261" s="56">
        <v>0</v>
      </c>
      <c r="EL261" s="471" t="s">
        <v>3608</v>
      </c>
      <c r="EO261" s="28">
        <v>0</v>
      </c>
      <c r="EP261" s="56">
        <v>0</v>
      </c>
      <c r="ER261" s="471" t="s">
        <v>2706</v>
      </c>
      <c r="EU261" s="28">
        <v>254.7</v>
      </c>
      <c r="EV261" s="56">
        <v>0</v>
      </c>
      <c r="EX261" s="471" t="s">
        <v>3608</v>
      </c>
      <c r="FA261" s="28">
        <v>405.6</v>
      </c>
      <c r="FB261" s="56">
        <v>1</v>
      </c>
      <c r="FD261" s="471" t="s">
        <v>143</v>
      </c>
      <c r="FG261" s="28">
        <v>312.5</v>
      </c>
      <c r="FH261" s="56">
        <v>0</v>
      </c>
      <c r="FJ261" s="471" t="s">
        <v>3609</v>
      </c>
      <c r="FM261" s="28">
        <v>546</v>
      </c>
      <c r="FN261" s="56">
        <v>3</v>
      </c>
      <c r="FP261" s="471" t="s">
        <v>3603</v>
      </c>
      <c r="FS261" s="28">
        <v>52.5</v>
      </c>
      <c r="FT261" s="56">
        <v>1</v>
      </c>
      <c r="FV261" s="471" t="s">
        <v>654</v>
      </c>
      <c r="FY261" s="28">
        <v>377.79999999999995</v>
      </c>
      <c r="FZ261" s="56">
        <v>0</v>
      </c>
      <c r="GB261" s="471" t="s">
        <v>1656</v>
      </c>
      <c r="GE261" s="28">
        <v>476</v>
      </c>
      <c r="GF261" s="56">
        <v>1</v>
      </c>
      <c r="GH261" s="471" t="s">
        <v>3609</v>
      </c>
      <c r="GK261" s="28">
        <v>307</v>
      </c>
      <c r="GL261" s="56">
        <v>0</v>
      </c>
      <c r="GN261" s="471" t="s">
        <v>1653</v>
      </c>
      <c r="GQ261" s="28">
        <v>711.09999999999991</v>
      </c>
      <c r="GR261" s="56">
        <v>0</v>
      </c>
      <c r="GT261" s="471" t="s">
        <v>3608</v>
      </c>
      <c r="GW261" s="28">
        <v>30.599999999999998</v>
      </c>
      <c r="GX261" s="56">
        <v>3</v>
      </c>
      <c r="GZ261" s="471" t="s">
        <v>1653</v>
      </c>
      <c r="HC261" s="28">
        <v>2212.5000000000005</v>
      </c>
      <c r="HD261" s="56">
        <v>2</v>
      </c>
      <c r="HF261" s="433" t="s">
        <v>3610</v>
      </c>
      <c r="HI261" s="28">
        <v>604.1</v>
      </c>
      <c r="HJ261" s="56">
        <v>0</v>
      </c>
    </row>
    <row r="262" spans="1:218" ht="15.75">
      <c r="D262" s="240"/>
      <c r="E262" s="459"/>
      <c r="AH262" s="471"/>
      <c r="AK262" s="28"/>
      <c r="AL262" s="56"/>
      <c r="AN262" s="471"/>
      <c r="AQ262" s="28"/>
      <c r="AR262" s="56"/>
      <c r="AT262" s="471"/>
      <c r="AW262" s="28"/>
      <c r="AX262" s="56"/>
      <c r="AZ262" s="471"/>
      <c r="BC262" s="28"/>
      <c r="BD262" s="56"/>
      <c r="BF262" s="471"/>
      <c r="BI262" s="28"/>
      <c r="BJ262" s="56"/>
      <c r="BL262" s="471"/>
      <c r="BO262" s="28"/>
      <c r="BP262" s="56"/>
      <c r="BR262" s="471"/>
      <c r="BU262" s="28"/>
      <c r="BV262" s="56"/>
      <c r="BX262" s="471"/>
      <c r="CA262" s="28"/>
      <c r="CB262" s="56"/>
      <c r="CD262" s="471"/>
      <c r="CG262" s="28"/>
      <c r="CH262" s="56"/>
      <c r="CJ262" s="471"/>
      <c r="CM262" s="28"/>
      <c r="CN262" s="56"/>
      <c r="CP262" s="471"/>
      <c r="CS262" s="28"/>
      <c r="CT262" s="56"/>
      <c r="CV262" s="471"/>
      <c r="CY262" s="28"/>
      <c r="CZ262" s="56"/>
      <c r="DB262" s="471"/>
      <c r="DE262" s="28"/>
      <c r="DF262" s="56"/>
      <c r="DH262" s="471"/>
      <c r="DK262" s="28"/>
      <c r="DL262" s="56"/>
      <c r="DN262" s="471"/>
      <c r="DQ262" s="28"/>
      <c r="DR262" s="56"/>
      <c r="DT262" s="471"/>
      <c r="DW262" s="28"/>
      <c r="DX262" s="56"/>
      <c r="DZ262" s="471"/>
      <c r="EC262" s="28"/>
      <c r="ED262" s="56"/>
      <c r="EF262" s="471"/>
      <c r="EI262" s="28"/>
      <c r="EJ262" s="56"/>
      <c r="EL262" s="471"/>
      <c r="EO262" s="28"/>
      <c r="EP262" s="56"/>
      <c r="ER262" s="471"/>
      <c r="EU262" s="28"/>
      <c r="EV262" s="56"/>
      <c r="EX262" s="471"/>
      <c r="FA262" s="28"/>
      <c r="FB262" s="56"/>
      <c r="FD262" s="471"/>
      <c r="FG262" s="28"/>
      <c r="FH262" s="56"/>
      <c r="FJ262" s="471"/>
      <c r="FM262" s="28"/>
      <c r="FN262" s="56"/>
      <c r="FP262" s="471"/>
      <c r="FS262" s="28"/>
      <c r="FT262" s="56"/>
      <c r="FV262" s="471"/>
      <c r="FY262" s="28"/>
      <c r="FZ262" s="56"/>
      <c r="GB262" s="471"/>
      <c r="GE262" s="28"/>
      <c r="GF262" s="56"/>
      <c r="GH262" s="471"/>
      <c r="GK262" s="28"/>
      <c r="GL262" s="56"/>
      <c r="GN262" s="471"/>
      <c r="GQ262" s="28"/>
      <c r="GR262" s="56"/>
      <c r="GT262" s="471"/>
      <c r="GW262" s="28"/>
      <c r="GX262" s="56"/>
      <c r="GZ262" s="471"/>
      <c r="HC262" s="28"/>
      <c r="HD262" s="56"/>
      <c r="HF262" s="433"/>
      <c r="HI262" s="28"/>
      <c r="HJ262" s="56"/>
    </row>
    <row r="263" spans="1:218" ht="15.75">
      <c r="D263" s="240"/>
      <c r="E263" s="459"/>
      <c r="AH263" s="471" t="s">
        <v>638</v>
      </c>
      <c r="AK263" s="28">
        <v>41.4</v>
      </c>
      <c r="AL263" s="56">
        <v>3</v>
      </c>
      <c r="AN263" s="471" t="s">
        <v>2726</v>
      </c>
      <c r="AQ263" s="28">
        <v>291.89999999999998</v>
      </c>
      <c r="AR263" s="56">
        <v>3</v>
      </c>
      <c r="AT263" s="471" t="s">
        <v>2718</v>
      </c>
      <c r="AW263" s="28">
        <v>112.19999999999999</v>
      </c>
      <c r="AX263" s="56">
        <v>3</v>
      </c>
      <c r="AZ263" s="471" t="s">
        <v>3602</v>
      </c>
      <c r="BC263" s="28">
        <v>68.900000000000006</v>
      </c>
      <c r="BD263" s="56">
        <v>0</v>
      </c>
      <c r="BF263" s="471" t="s">
        <v>2711</v>
      </c>
      <c r="BI263" s="28">
        <v>908.8</v>
      </c>
      <c r="BJ263" s="56">
        <v>3</v>
      </c>
      <c r="BL263" s="471" t="s">
        <v>3619</v>
      </c>
      <c r="BO263" s="28">
        <v>159.69999999999999</v>
      </c>
      <c r="BP263" s="56">
        <v>0</v>
      </c>
      <c r="BR263" s="471" t="s">
        <v>3608</v>
      </c>
      <c r="BU263" s="28">
        <v>140.4</v>
      </c>
      <c r="BV263" s="56">
        <v>3</v>
      </c>
      <c r="BX263" s="471" t="s">
        <v>653</v>
      </c>
      <c r="CA263" s="28">
        <v>151.5</v>
      </c>
      <c r="CB263" s="56">
        <v>1</v>
      </c>
      <c r="CD263" s="471" t="s">
        <v>154</v>
      </c>
      <c r="CG263" s="28">
        <v>68.5</v>
      </c>
      <c r="CH263" s="56">
        <v>1</v>
      </c>
      <c r="CJ263" s="471" t="s">
        <v>143</v>
      </c>
      <c r="CM263" s="28">
        <v>323.09999999999997</v>
      </c>
      <c r="CN263" s="56">
        <v>1</v>
      </c>
      <c r="CP263" s="471" t="s">
        <v>3603</v>
      </c>
      <c r="CS263" s="28">
        <v>394.7</v>
      </c>
      <c r="CT263" s="56">
        <v>0</v>
      </c>
      <c r="CV263" s="471" t="s">
        <v>1666</v>
      </c>
      <c r="CY263" s="28">
        <v>952.69999999999993</v>
      </c>
      <c r="CZ263" s="56">
        <v>3</v>
      </c>
      <c r="DB263" s="471" t="s">
        <v>3607</v>
      </c>
      <c r="DE263" s="28">
        <v>0</v>
      </c>
      <c r="DF263" s="56">
        <v>1</v>
      </c>
      <c r="DH263" s="471" t="s">
        <v>3607</v>
      </c>
      <c r="DK263" s="28">
        <v>8.4</v>
      </c>
      <c r="DL263" s="56">
        <v>0</v>
      </c>
      <c r="DN263" s="471" t="s">
        <v>1653</v>
      </c>
      <c r="DQ263" s="28">
        <v>551.75</v>
      </c>
      <c r="DR263" s="56">
        <v>3</v>
      </c>
      <c r="DT263" s="471" t="s">
        <v>3602</v>
      </c>
      <c r="DW263" s="28">
        <v>164.1</v>
      </c>
      <c r="DX263" s="56">
        <v>0</v>
      </c>
      <c r="DZ263" s="471" t="s">
        <v>654</v>
      </c>
      <c r="EC263" s="28">
        <v>242</v>
      </c>
      <c r="ED263" s="56">
        <v>2</v>
      </c>
      <c r="EF263" s="471" t="s">
        <v>3608</v>
      </c>
      <c r="EI263" s="28">
        <v>183</v>
      </c>
      <c r="EJ263" s="56">
        <v>1</v>
      </c>
      <c r="EL263" s="471" t="s">
        <v>3601</v>
      </c>
      <c r="EO263" s="28">
        <v>338.3</v>
      </c>
      <c r="EP263" s="56">
        <v>3</v>
      </c>
      <c r="ER263" s="471" t="s">
        <v>3666</v>
      </c>
      <c r="EU263" s="28">
        <v>351.40000000000003</v>
      </c>
      <c r="EV263" s="56">
        <v>1</v>
      </c>
      <c r="EX263" s="471" t="s">
        <v>3601</v>
      </c>
      <c r="FA263" s="28">
        <v>698.4</v>
      </c>
      <c r="FB263" s="56">
        <v>3</v>
      </c>
      <c r="FD263" s="471" t="s">
        <v>654</v>
      </c>
      <c r="FG263" s="28">
        <v>272.7</v>
      </c>
      <c r="FH263" s="56">
        <v>0</v>
      </c>
      <c r="FJ263" s="471" t="s">
        <v>2718</v>
      </c>
      <c r="FM263" s="28">
        <v>421.59999999999997</v>
      </c>
      <c r="FN263" s="56">
        <v>0</v>
      </c>
      <c r="FP263" s="471" t="s">
        <v>3609</v>
      </c>
      <c r="FS263" s="28">
        <v>133.30000000000001</v>
      </c>
      <c r="FT263" s="56">
        <v>3</v>
      </c>
      <c r="FV263" s="471" t="s">
        <v>3615</v>
      </c>
      <c r="FY263" s="28">
        <v>440.9</v>
      </c>
      <c r="FZ263" s="56">
        <v>1</v>
      </c>
      <c r="GB263" s="471" t="s">
        <v>3609</v>
      </c>
      <c r="GE263" s="28">
        <v>458.9</v>
      </c>
      <c r="GF263" s="56">
        <v>0</v>
      </c>
      <c r="GH263" s="471" t="s">
        <v>1749</v>
      </c>
      <c r="GK263" s="28">
        <v>361.75</v>
      </c>
      <c r="GL263" s="56">
        <v>0</v>
      </c>
      <c r="GN263" s="471" t="s">
        <v>3666</v>
      </c>
      <c r="GQ263" s="28">
        <v>184.09999999999997</v>
      </c>
      <c r="GR263" s="56">
        <v>0</v>
      </c>
      <c r="GT263" s="471" t="s">
        <v>1656</v>
      </c>
      <c r="GW263" s="28">
        <v>0</v>
      </c>
      <c r="GX263" s="56">
        <v>0</v>
      </c>
      <c r="GZ263" s="471" t="s">
        <v>3602</v>
      </c>
      <c r="HC263" s="28">
        <v>1514.8000000000002</v>
      </c>
      <c r="HD263" s="56">
        <v>0</v>
      </c>
      <c r="HF263" s="433" t="s">
        <v>1653</v>
      </c>
      <c r="HI263" s="28">
        <v>1214.05</v>
      </c>
      <c r="HJ263" s="56">
        <v>3</v>
      </c>
    </row>
    <row r="264" spans="1:218" ht="15.75">
      <c r="D264" s="240"/>
      <c r="E264" s="459"/>
      <c r="AH264" s="471" t="s">
        <v>3615</v>
      </c>
      <c r="AK264" s="28">
        <v>6</v>
      </c>
      <c r="AL264" s="56">
        <v>0</v>
      </c>
      <c r="AN264" s="471" t="s">
        <v>3609</v>
      </c>
      <c r="AQ264" s="28">
        <v>44.5</v>
      </c>
      <c r="AR264" s="56">
        <v>0</v>
      </c>
      <c r="AT264" s="471" t="s">
        <v>1749</v>
      </c>
      <c r="AW264" s="28">
        <v>83.8</v>
      </c>
      <c r="AX264" s="56">
        <v>0</v>
      </c>
      <c r="AZ264" s="471" t="s">
        <v>3609</v>
      </c>
      <c r="BC264" s="28">
        <v>106.39999999999999</v>
      </c>
      <c r="BD264" s="56">
        <v>3</v>
      </c>
      <c r="BF264" s="471" t="s">
        <v>2713</v>
      </c>
      <c r="BI264" s="28">
        <v>538.35</v>
      </c>
      <c r="BJ264" s="56">
        <v>0</v>
      </c>
      <c r="BL264" s="471" t="s">
        <v>3603</v>
      </c>
      <c r="BO264" s="28">
        <v>207.8</v>
      </c>
      <c r="BP264" s="56">
        <v>3</v>
      </c>
      <c r="BR264" s="471" t="s">
        <v>3611</v>
      </c>
      <c r="BU264" s="28">
        <v>71.5</v>
      </c>
      <c r="BV264" s="56">
        <v>0</v>
      </c>
      <c r="BX264" s="471" t="s">
        <v>3609</v>
      </c>
      <c r="CA264" s="28">
        <v>176</v>
      </c>
      <c r="CB264" s="56">
        <v>2</v>
      </c>
      <c r="CD264" s="471" t="s">
        <v>2699</v>
      </c>
      <c r="CG264" s="28">
        <v>77.400000000000006</v>
      </c>
      <c r="CH264" s="56">
        <v>2</v>
      </c>
      <c r="CJ264" s="471" t="s">
        <v>638</v>
      </c>
      <c r="CM264" s="28">
        <v>349.7</v>
      </c>
      <c r="CN264" s="56">
        <v>2</v>
      </c>
      <c r="CP264" s="471" t="s">
        <v>639</v>
      </c>
      <c r="CS264" s="28">
        <v>504</v>
      </c>
      <c r="CT264" s="56">
        <v>3</v>
      </c>
      <c r="CV264" s="471" t="s">
        <v>2718</v>
      </c>
      <c r="CY264" s="28">
        <v>703.69999999999993</v>
      </c>
      <c r="CZ264" s="56">
        <v>0</v>
      </c>
      <c r="DB264" s="471" t="s">
        <v>653</v>
      </c>
      <c r="DE264" s="28">
        <v>0</v>
      </c>
      <c r="DF264" s="56">
        <v>1</v>
      </c>
      <c r="DH264" s="471" t="s">
        <v>25</v>
      </c>
      <c r="DK264" s="28">
        <v>75</v>
      </c>
      <c r="DL264" s="56">
        <v>3</v>
      </c>
      <c r="DN264" s="471" t="s">
        <v>2713</v>
      </c>
      <c r="DQ264" s="28">
        <v>351.45</v>
      </c>
      <c r="DR264" s="56">
        <v>0</v>
      </c>
      <c r="DT264" s="471" t="s">
        <v>3601</v>
      </c>
      <c r="DW264" s="28">
        <v>234.29999999999998</v>
      </c>
      <c r="DX264" s="56">
        <v>3</v>
      </c>
      <c r="DZ264" s="471" t="s">
        <v>3611</v>
      </c>
      <c r="EC264" s="28">
        <v>205</v>
      </c>
      <c r="ED264" s="56">
        <v>1</v>
      </c>
      <c r="EF264" s="471" t="s">
        <v>2718</v>
      </c>
      <c r="EI264" s="28">
        <v>201.8</v>
      </c>
      <c r="EJ264" s="56">
        <v>2</v>
      </c>
      <c r="EL264" s="471" t="s">
        <v>3610</v>
      </c>
      <c r="EO264" s="28">
        <v>256.2</v>
      </c>
      <c r="EP264" s="56">
        <v>0</v>
      </c>
      <c r="ER264" s="471" t="s">
        <v>2718</v>
      </c>
      <c r="EU264" s="28">
        <v>385.5</v>
      </c>
      <c r="EV264" s="56">
        <v>2</v>
      </c>
      <c r="EX264" s="471" t="s">
        <v>25</v>
      </c>
      <c r="FA264" s="28">
        <v>455</v>
      </c>
      <c r="FB264" s="56">
        <v>0</v>
      </c>
      <c r="FD264" s="471" t="s">
        <v>1653</v>
      </c>
      <c r="FG264" s="28">
        <v>400.4</v>
      </c>
      <c r="FH264" s="56">
        <v>3</v>
      </c>
      <c r="FJ264" s="471" t="s">
        <v>3611</v>
      </c>
      <c r="FM264" s="28">
        <v>679.59999999999991</v>
      </c>
      <c r="FN264" s="56">
        <v>3</v>
      </c>
      <c r="FP264" s="471" t="s">
        <v>2713</v>
      </c>
      <c r="FS264" s="28">
        <v>58.8</v>
      </c>
      <c r="FT264" s="56">
        <v>0</v>
      </c>
      <c r="FV264" s="471" t="s">
        <v>3610</v>
      </c>
      <c r="FY264" s="28">
        <v>457</v>
      </c>
      <c r="FZ264" s="56">
        <v>2</v>
      </c>
      <c r="GB264" s="471" t="s">
        <v>3619</v>
      </c>
      <c r="GE264" s="28">
        <v>634.70000000000005</v>
      </c>
      <c r="GF264" s="56">
        <v>3</v>
      </c>
      <c r="GH264" s="471" t="s">
        <v>653</v>
      </c>
      <c r="GK264" s="28">
        <v>471.2</v>
      </c>
      <c r="GL264" s="56">
        <v>3</v>
      </c>
      <c r="GN264" s="471" t="s">
        <v>2710</v>
      </c>
      <c r="GQ264" s="28">
        <v>675.3</v>
      </c>
      <c r="GR264" s="56">
        <v>3</v>
      </c>
      <c r="GT264" s="471" t="s">
        <v>25</v>
      </c>
      <c r="GW264" s="28">
        <v>23.1</v>
      </c>
      <c r="GX264" s="56">
        <v>3</v>
      </c>
      <c r="GZ264" s="471" t="s">
        <v>3619</v>
      </c>
      <c r="HC264" s="28">
        <v>1921.5999999999997</v>
      </c>
      <c r="HD264" s="56">
        <v>3</v>
      </c>
      <c r="HF264" s="433" t="s">
        <v>2699</v>
      </c>
      <c r="HI264" s="28">
        <v>887.59999999999991</v>
      </c>
      <c r="HJ264" s="56">
        <v>0</v>
      </c>
    </row>
    <row r="265" spans="1:218" ht="15.75" customHeight="1">
      <c r="A265" s="433"/>
      <c r="AT265" s="433"/>
      <c r="BC265" s="433"/>
      <c r="BF265" s="433"/>
      <c r="BI265" s="433"/>
      <c r="BL265" s="433"/>
      <c r="BO265" s="433"/>
      <c r="BR265" s="433"/>
      <c r="BU265" s="433"/>
      <c r="BX265" s="433"/>
      <c r="CA265" s="433"/>
      <c r="CD265" s="433"/>
      <c r="CG265" s="433"/>
      <c r="CJ265" s="433"/>
      <c r="CM265" s="433"/>
      <c r="CP265" s="433"/>
      <c r="CS265" s="433"/>
      <c r="CV265" s="433"/>
      <c r="CY265" s="433"/>
      <c r="DB265" s="433"/>
      <c r="DE265" s="433"/>
      <c r="DH265" s="433"/>
      <c r="DK265" s="433"/>
      <c r="DN265" s="433"/>
      <c r="DQ265" s="433"/>
      <c r="DT265" s="433"/>
      <c r="DW265" s="433"/>
      <c r="DZ265" s="433"/>
      <c r="EC265" s="433"/>
      <c r="EF265" s="433"/>
      <c r="EI265" s="433"/>
      <c r="EL265" s="433"/>
      <c r="EQ265" s="433"/>
    </row>
    <row r="266" spans="1:218" ht="15.75" customHeight="1">
      <c r="A266"/>
      <c r="DW266"/>
      <c r="EP266" s="182"/>
    </row>
    <row r="267" spans="1:218" ht="20.25">
      <c r="A267" s="449" t="s">
        <v>1753</v>
      </c>
      <c r="B267" s="256"/>
      <c r="C267" s="256"/>
      <c r="E267" s="305"/>
      <c r="F267" s="305"/>
      <c r="L267" s="305"/>
      <c r="AK267" s="305"/>
      <c r="AL267" s="305"/>
      <c r="AM267" s="305"/>
      <c r="AN267" s="305"/>
      <c r="AO267" s="305"/>
      <c r="AP267" s="305"/>
      <c r="AQ267" s="305"/>
      <c r="AR267" s="305"/>
      <c r="AS267" s="305"/>
      <c r="AT267" s="305"/>
      <c r="AU267" s="305"/>
      <c r="BB267" s="305"/>
      <c r="BC267" s="305"/>
      <c r="BD267" s="305"/>
      <c r="BE267" s="305"/>
      <c r="BF267" s="305"/>
      <c r="BG267" s="305"/>
      <c r="BH267" s="305"/>
      <c r="BI267" s="468"/>
      <c r="BJ267" s="468"/>
      <c r="BL267" s="28"/>
      <c r="BM267" s="28"/>
      <c r="BN267" s="28"/>
      <c r="BO267" s="28"/>
      <c r="DW267"/>
      <c r="EQ267" s="477"/>
    </row>
    <row r="268" spans="1:218" ht="15">
      <c r="A268" s="451" t="s">
        <v>4165</v>
      </c>
      <c r="E268" s="251"/>
      <c r="F268" s="251"/>
      <c r="L268" s="251"/>
      <c r="V268" s="451"/>
      <c r="AH268" s="451" t="s">
        <v>4165</v>
      </c>
      <c r="AK268" s="251"/>
      <c r="AL268" s="251"/>
      <c r="AM268" s="251"/>
      <c r="AN268" s="251"/>
      <c r="AO268" s="251"/>
      <c r="AU268" s="487"/>
      <c r="BC268" s="28"/>
      <c r="BD268" s="61"/>
      <c r="BE268" s="28"/>
      <c r="BG268" s="28"/>
      <c r="BH268" s="28"/>
      <c r="BI268" s="28"/>
      <c r="BJ268" s="28"/>
      <c r="BK268" s="28"/>
      <c r="BL268" s="28"/>
      <c r="BM268" s="28"/>
      <c r="BO268" s="28"/>
      <c r="DW268"/>
    </row>
    <row r="269" spans="1:218" s="417" customFormat="1" ht="26.25">
      <c r="A269" s="464" t="s">
        <v>3287</v>
      </c>
      <c r="M269" s="464" t="s">
        <v>4164</v>
      </c>
      <c r="Y269" s="462" t="s">
        <v>5124</v>
      </c>
      <c r="Z269" s="461"/>
      <c r="AA269" s="461"/>
      <c r="AB269" s="461"/>
      <c r="AC269" s="461"/>
      <c r="AD269" s="466" t="s">
        <v>150</v>
      </c>
      <c r="AE269" s="452" t="s">
        <v>3014</v>
      </c>
      <c r="AH269" s="464" t="s">
        <v>4153</v>
      </c>
      <c r="AL269" s="465"/>
      <c r="AN269" s="460" t="s">
        <v>4154</v>
      </c>
      <c r="AT269" s="464" t="s">
        <v>4155</v>
      </c>
      <c r="AZ269" s="464" t="s">
        <v>4156</v>
      </c>
      <c r="BF269" s="464" t="s">
        <v>737</v>
      </c>
      <c r="BL269" s="464" t="s">
        <v>4157</v>
      </c>
      <c r="BR269" s="464" t="s">
        <v>4158</v>
      </c>
      <c r="BX269" s="464" t="s">
        <v>3011</v>
      </c>
      <c r="CD269" s="464" t="s">
        <v>4424</v>
      </c>
      <c r="CJ269" s="464" t="s">
        <v>186</v>
      </c>
      <c r="CP269" s="464" t="s">
        <v>175</v>
      </c>
      <c r="CV269" s="464" t="s">
        <v>3012</v>
      </c>
      <c r="DB269" s="464" t="s">
        <v>4159</v>
      </c>
      <c r="DH269" s="464" t="s">
        <v>4160</v>
      </c>
      <c r="DN269" s="464" t="s">
        <v>188</v>
      </c>
      <c r="DT269" s="464" t="s">
        <v>4161</v>
      </c>
      <c r="DZ269" s="464" t="s">
        <v>3013</v>
      </c>
      <c r="EF269" s="464" t="s">
        <v>2258</v>
      </c>
      <c r="EL269" s="464" t="s">
        <v>190</v>
      </c>
      <c r="ER269" s="464" t="s">
        <v>3150</v>
      </c>
      <c r="EX269" s="464" t="s">
        <v>3151</v>
      </c>
      <c r="FD269" s="464" t="s">
        <v>4162</v>
      </c>
      <c r="FJ269" s="464" t="s">
        <v>193</v>
      </c>
      <c r="FP269" s="464" t="s">
        <v>3194</v>
      </c>
      <c r="FV269" s="464" t="s">
        <v>194</v>
      </c>
      <c r="GB269" s="464" t="s">
        <v>176</v>
      </c>
      <c r="GH269" s="464" t="s">
        <v>196</v>
      </c>
      <c r="GN269" s="464" t="s">
        <v>3152</v>
      </c>
      <c r="GT269" s="464" t="s">
        <v>198</v>
      </c>
      <c r="GZ269" s="464" t="s">
        <v>199</v>
      </c>
      <c r="HF269" s="464" t="s">
        <v>4163</v>
      </c>
    </row>
    <row r="270" spans="1:218" ht="16.5">
      <c r="A270" s="433" t="s">
        <v>141</v>
      </c>
      <c r="D270" s="28">
        <f>'Punten per wedstrijd'!M206</f>
        <v>761.6</v>
      </c>
      <c r="E270" s="56">
        <v>3</v>
      </c>
      <c r="G270" s="433" t="s">
        <v>2206</v>
      </c>
      <c r="J270" s="28">
        <f>'Punten per wedstrijd'!M236</f>
        <v>457.29999999999995</v>
      </c>
      <c r="K270" s="56">
        <v>2</v>
      </c>
      <c r="M270" s="433" t="s">
        <v>658</v>
      </c>
      <c r="P270" s="28">
        <f>'Punten per wedstrijd'!S139</f>
        <v>53.100000000000009</v>
      </c>
      <c r="Q270" s="56">
        <v>0</v>
      </c>
      <c r="S270" s="433" t="s">
        <v>3613</v>
      </c>
      <c r="V270" s="28">
        <f>'Punten per wedstrijd'!S57</f>
        <v>150.9</v>
      </c>
      <c r="W270" s="56">
        <v>3</v>
      </c>
      <c r="Y270" s="470" t="s">
        <v>0</v>
      </c>
      <c r="Z270" s="499" t="s">
        <v>4021</v>
      </c>
      <c r="AA270" s="237"/>
      <c r="AB270" s="237"/>
      <c r="AC270" s="237"/>
      <c r="AD270" s="476">
        <f>$AR$417</f>
        <v>67</v>
      </c>
      <c r="AE270" s="496">
        <f>$E$417</f>
        <v>12922.6</v>
      </c>
      <c r="AH270" s="471" t="s">
        <v>3616</v>
      </c>
      <c r="AK270" s="28">
        <v>221</v>
      </c>
      <c r="AL270" s="56">
        <v>2</v>
      </c>
      <c r="AN270" s="471" t="s">
        <v>37</v>
      </c>
      <c r="AQ270" s="28">
        <v>268.39999999999998</v>
      </c>
      <c r="AR270" s="56">
        <v>3</v>
      </c>
      <c r="AT270" s="471" t="s">
        <v>153</v>
      </c>
      <c r="AW270" s="28">
        <v>11</v>
      </c>
      <c r="AX270" s="56">
        <v>0</v>
      </c>
      <c r="AZ270" s="471" t="s">
        <v>162</v>
      </c>
      <c r="BC270" s="28">
        <v>166.5</v>
      </c>
      <c r="BD270" s="56">
        <v>3</v>
      </c>
      <c r="BF270" s="471" t="s">
        <v>23</v>
      </c>
      <c r="BI270" s="28">
        <v>355.1</v>
      </c>
      <c r="BJ270" s="56">
        <v>0</v>
      </c>
      <c r="BL270" s="471" t="s">
        <v>1661</v>
      </c>
      <c r="BO270" s="28">
        <v>273.2</v>
      </c>
      <c r="BP270" s="56">
        <v>3</v>
      </c>
      <c r="BR270" s="471" t="s">
        <v>17</v>
      </c>
      <c r="BU270" s="28">
        <v>91.6</v>
      </c>
      <c r="BV270" s="56">
        <v>3</v>
      </c>
      <c r="BX270" s="471" t="s">
        <v>3605</v>
      </c>
      <c r="CA270" s="28">
        <v>295</v>
      </c>
      <c r="CB270" s="56">
        <v>3</v>
      </c>
      <c r="CD270" s="471" t="s">
        <v>153</v>
      </c>
      <c r="CG270" s="28">
        <v>114.39999999999999</v>
      </c>
      <c r="CH270" s="56">
        <v>0</v>
      </c>
      <c r="CJ270" s="471" t="s">
        <v>2703</v>
      </c>
      <c r="CM270" s="28">
        <v>354.2</v>
      </c>
      <c r="CN270" s="56">
        <v>3</v>
      </c>
      <c r="CP270" s="471" t="s">
        <v>1649</v>
      </c>
      <c r="CS270" s="28">
        <v>593.59999999999991</v>
      </c>
      <c r="CT270" s="56">
        <v>3</v>
      </c>
      <c r="CV270" s="471" t="s">
        <v>1661</v>
      </c>
      <c r="CY270" s="28">
        <v>758.9</v>
      </c>
      <c r="CZ270" s="56">
        <v>3</v>
      </c>
      <c r="DB270" s="471" t="s">
        <v>658</v>
      </c>
      <c r="DE270" s="28">
        <v>0</v>
      </c>
      <c r="DF270" s="56">
        <v>1</v>
      </c>
      <c r="DH270" s="471" t="s">
        <v>686</v>
      </c>
      <c r="DK270" s="28">
        <v>19.5</v>
      </c>
      <c r="DL270" s="56">
        <v>0</v>
      </c>
      <c r="DN270" s="471" t="s">
        <v>2722</v>
      </c>
      <c r="DQ270" s="28">
        <v>298.95</v>
      </c>
      <c r="DR270" s="56">
        <v>1</v>
      </c>
      <c r="DT270" s="471" t="s">
        <v>694</v>
      </c>
      <c r="DW270" s="28">
        <v>272.39999999999998</v>
      </c>
      <c r="DX270" s="56">
        <v>0</v>
      </c>
      <c r="DZ270" s="471" t="s">
        <v>3613</v>
      </c>
      <c r="EC270" s="28">
        <v>135</v>
      </c>
      <c r="ED270" s="56">
        <v>0</v>
      </c>
      <c r="EF270" s="471" t="s">
        <v>2199</v>
      </c>
      <c r="EI270" s="28">
        <v>308.2</v>
      </c>
      <c r="EJ270" s="56">
        <v>0</v>
      </c>
      <c r="EL270" s="471" t="s">
        <v>162</v>
      </c>
      <c r="EO270" s="28">
        <v>144</v>
      </c>
      <c r="EP270" s="56">
        <v>0</v>
      </c>
      <c r="ER270" s="471" t="s">
        <v>2705</v>
      </c>
      <c r="EU270" s="28">
        <v>306.40000000000003</v>
      </c>
      <c r="EV270" s="56">
        <v>3</v>
      </c>
      <c r="EX270" s="471" t="s">
        <v>3613</v>
      </c>
      <c r="FA270" s="28">
        <v>536.6</v>
      </c>
      <c r="FB270" s="56">
        <v>3</v>
      </c>
      <c r="FD270" s="471" t="s">
        <v>2199</v>
      </c>
      <c r="FG270" s="28">
        <v>493.20000000000005</v>
      </c>
      <c r="FH270" s="56">
        <v>0</v>
      </c>
      <c r="FJ270" s="471" t="s">
        <v>658</v>
      </c>
      <c r="FM270" s="28">
        <v>567.1</v>
      </c>
      <c r="FN270" s="56">
        <v>0</v>
      </c>
      <c r="FP270" s="471" t="s">
        <v>2199</v>
      </c>
      <c r="FS270" s="28">
        <v>189.4</v>
      </c>
      <c r="FT270" s="56">
        <v>3</v>
      </c>
      <c r="FV270" s="471" t="s">
        <v>2191</v>
      </c>
      <c r="FY270" s="28">
        <v>433.79999999999995</v>
      </c>
      <c r="FZ270" s="56">
        <v>2</v>
      </c>
      <c r="GB270" s="471" t="s">
        <v>3629</v>
      </c>
      <c r="GE270" s="28">
        <v>484.8</v>
      </c>
      <c r="GF270" s="56">
        <v>1</v>
      </c>
      <c r="GH270" s="471" t="s">
        <v>1654</v>
      </c>
      <c r="GK270" s="28">
        <v>198.00000000000003</v>
      </c>
      <c r="GL270" s="56">
        <v>0</v>
      </c>
      <c r="GN270" s="471" t="s">
        <v>37</v>
      </c>
      <c r="GQ270" s="28">
        <v>694.69999999999993</v>
      </c>
      <c r="GR270" s="56">
        <v>3</v>
      </c>
      <c r="GT270" s="471" t="s">
        <v>23</v>
      </c>
      <c r="GW270" s="28">
        <v>96</v>
      </c>
      <c r="GX270" s="56">
        <v>3</v>
      </c>
      <c r="GZ270" s="471" t="s">
        <v>1655</v>
      </c>
      <c r="HC270" s="28">
        <v>1577.5</v>
      </c>
      <c r="HD270" s="56">
        <v>0</v>
      </c>
      <c r="HF270" s="433" t="s">
        <v>2722</v>
      </c>
      <c r="HI270" s="28">
        <v>716.65</v>
      </c>
      <c r="HJ270" s="56">
        <v>0</v>
      </c>
    </row>
    <row r="271" spans="1:218" ht="16.5">
      <c r="A271" s="433" t="s">
        <v>1345</v>
      </c>
      <c r="D271" s="28">
        <f>'Punten per wedstrijd'!M224</f>
        <v>282.29999999999995</v>
      </c>
      <c r="E271" s="56">
        <v>0</v>
      </c>
      <c r="G271" s="433" t="s">
        <v>1342</v>
      </c>
      <c r="J271" s="28">
        <f>'Punten per wedstrijd'!M156</f>
        <v>401.7</v>
      </c>
      <c r="K271" s="56">
        <v>1</v>
      </c>
      <c r="M271" s="433" t="s">
        <v>694</v>
      </c>
      <c r="P271" s="28">
        <f>'Punten per wedstrijd'!S116</f>
        <v>661.1</v>
      </c>
      <c r="Q271" s="56">
        <v>3</v>
      </c>
      <c r="S271" s="433" t="s">
        <v>23</v>
      </c>
      <c r="V271" s="28">
        <f>'Punten per wedstrijd'!S80</f>
        <v>93.500000000000014</v>
      </c>
      <c r="W271" s="56">
        <v>0</v>
      </c>
      <c r="Y271" s="470" t="s">
        <v>2</v>
      </c>
      <c r="Z271" s="499" t="s">
        <v>3980</v>
      </c>
      <c r="AA271" s="237"/>
      <c r="AB271" s="237"/>
      <c r="AC271" s="237"/>
      <c r="AD271" s="476">
        <f>$AR$349</f>
        <v>63</v>
      </c>
      <c r="AE271" s="496">
        <f>$E$349</f>
        <v>13071.25</v>
      </c>
      <c r="AH271" s="471" t="s">
        <v>2191</v>
      </c>
      <c r="AK271" s="28">
        <v>213.6</v>
      </c>
      <c r="AL271" s="56">
        <v>1</v>
      </c>
      <c r="AN271" s="471" t="s">
        <v>1345</v>
      </c>
      <c r="AQ271" s="28">
        <v>169.29999999999998</v>
      </c>
      <c r="AR271" s="56">
        <v>0</v>
      </c>
      <c r="AT271" s="471" t="s">
        <v>3605</v>
      </c>
      <c r="AW271" s="28">
        <v>110.89999999999999</v>
      </c>
      <c r="AX271" s="56">
        <v>3</v>
      </c>
      <c r="AZ271" s="471" t="s">
        <v>1649</v>
      </c>
      <c r="BC271" s="28">
        <v>5.5</v>
      </c>
      <c r="BD271" s="56">
        <v>0</v>
      </c>
      <c r="BF271" s="471" t="s">
        <v>3605</v>
      </c>
      <c r="BI271" s="28">
        <v>539.65</v>
      </c>
      <c r="BJ271" s="56">
        <v>3</v>
      </c>
      <c r="BL271" s="471" t="s">
        <v>23</v>
      </c>
      <c r="BO271" s="28">
        <v>146.80000000000001</v>
      </c>
      <c r="BP271" s="56">
        <v>0</v>
      </c>
      <c r="BR271" s="471" t="s">
        <v>2705</v>
      </c>
      <c r="BU271" s="28">
        <v>0</v>
      </c>
      <c r="BV271" s="56">
        <v>0</v>
      </c>
      <c r="BX271" s="471" t="s">
        <v>2191</v>
      </c>
      <c r="CA271" s="28">
        <v>212.2</v>
      </c>
      <c r="CB271" s="56">
        <v>0</v>
      </c>
      <c r="CD271" s="471" t="s">
        <v>1345</v>
      </c>
      <c r="CG271" s="28">
        <v>174.5</v>
      </c>
      <c r="CH271" s="56">
        <v>3</v>
      </c>
      <c r="CJ271" s="471" t="s">
        <v>141</v>
      </c>
      <c r="CM271" s="28">
        <v>240.5</v>
      </c>
      <c r="CN271" s="56">
        <v>0</v>
      </c>
      <c r="CP271" s="471" t="s">
        <v>686</v>
      </c>
      <c r="CS271" s="28">
        <v>240.79999999999998</v>
      </c>
      <c r="CT271" s="56">
        <v>0</v>
      </c>
      <c r="CV271" s="471" t="s">
        <v>3605</v>
      </c>
      <c r="CY271" s="28">
        <v>600.79999999999995</v>
      </c>
      <c r="CZ271" s="56">
        <v>0</v>
      </c>
      <c r="DB271" s="471" t="s">
        <v>1661</v>
      </c>
      <c r="DE271" s="28">
        <v>0</v>
      </c>
      <c r="DF271" s="56">
        <v>1</v>
      </c>
      <c r="DH271" s="471" t="s">
        <v>3616</v>
      </c>
      <c r="DK271" s="28">
        <v>45</v>
      </c>
      <c r="DL271" s="56">
        <v>3</v>
      </c>
      <c r="DN271" s="471" t="s">
        <v>2705</v>
      </c>
      <c r="DQ271" s="28">
        <v>339.75</v>
      </c>
      <c r="DR271" s="56">
        <v>2</v>
      </c>
      <c r="DT271" s="471" t="s">
        <v>23</v>
      </c>
      <c r="DW271" s="28">
        <v>960.30000000000007</v>
      </c>
      <c r="DX271" s="56">
        <v>3</v>
      </c>
      <c r="DZ271" s="471" t="s">
        <v>694</v>
      </c>
      <c r="EC271" s="28">
        <v>251.1</v>
      </c>
      <c r="ED271" s="56">
        <v>3</v>
      </c>
      <c r="EF271" s="471" t="s">
        <v>658</v>
      </c>
      <c r="EI271" s="28">
        <v>429</v>
      </c>
      <c r="EJ271" s="56">
        <v>3</v>
      </c>
      <c r="EL271" s="471" t="s">
        <v>2705</v>
      </c>
      <c r="EO271" s="28">
        <v>195.2</v>
      </c>
      <c r="EP271" s="56">
        <v>3</v>
      </c>
      <c r="ER271" s="471" t="s">
        <v>3614</v>
      </c>
      <c r="EU271" s="28">
        <v>194.20000000000002</v>
      </c>
      <c r="EV271" s="56">
        <v>0</v>
      </c>
      <c r="EX271" s="471" t="s">
        <v>141</v>
      </c>
      <c r="FA271" s="28">
        <v>389.6</v>
      </c>
      <c r="FB271" s="56">
        <v>0</v>
      </c>
      <c r="FD271" s="471" t="s">
        <v>17</v>
      </c>
      <c r="FG271" s="28">
        <v>723.2</v>
      </c>
      <c r="FH271" s="56">
        <v>3</v>
      </c>
      <c r="FJ271" s="471" t="s">
        <v>1345</v>
      </c>
      <c r="FM271" s="28">
        <v>719.19999999999993</v>
      </c>
      <c r="FN271" s="56">
        <v>3</v>
      </c>
      <c r="FP271" s="471" t="s">
        <v>3616</v>
      </c>
      <c r="FS271" s="28">
        <v>117.6</v>
      </c>
      <c r="FT271" s="56">
        <v>0</v>
      </c>
      <c r="FV271" s="471" t="s">
        <v>2703</v>
      </c>
      <c r="FY271" s="28">
        <v>429.5</v>
      </c>
      <c r="FZ271" s="56">
        <v>1</v>
      </c>
      <c r="GB271" s="471" t="s">
        <v>3618</v>
      </c>
      <c r="GE271" s="28">
        <v>504.6</v>
      </c>
      <c r="GF271" s="56">
        <v>2</v>
      </c>
      <c r="GH271" s="471" t="s">
        <v>37</v>
      </c>
      <c r="GK271" s="28">
        <v>552</v>
      </c>
      <c r="GL271" s="56">
        <v>3</v>
      </c>
      <c r="GN271" s="471" t="s">
        <v>2722</v>
      </c>
      <c r="GQ271" s="28">
        <v>76.7</v>
      </c>
      <c r="GR271" s="56">
        <v>0</v>
      </c>
      <c r="GT271" s="471" t="s">
        <v>17</v>
      </c>
      <c r="GW271" s="28">
        <v>0</v>
      </c>
      <c r="GX271" s="56">
        <v>0</v>
      </c>
      <c r="GZ271" s="471" t="s">
        <v>3605</v>
      </c>
      <c r="HC271" s="28">
        <v>2041.6</v>
      </c>
      <c r="HD271" s="56">
        <v>3</v>
      </c>
      <c r="HF271" s="433" t="s">
        <v>2714</v>
      </c>
      <c r="HI271" s="28">
        <v>1104.9000000000001</v>
      </c>
      <c r="HJ271" s="56">
        <v>3</v>
      </c>
    </row>
    <row r="272" spans="1:218" ht="16.5">
      <c r="A272" s="433"/>
      <c r="D272" s="28"/>
      <c r="E272" s="56"/>
      <c r="G272" s="433"/>
      <c r="J272" s="28"/>
      <c r="K272" s="56"/>
      <c r="M272" s="433"/>
      <c r="P272" s="28"/>
      <c r="Q272" s="56"/>
      <c r="S272" s="433"/>
      <c r="V272" s="28"/>
      <c r="W272" s="56"/>
      <c r="Y272" s="470" t="s">
        <v>3</v>
      </c>
      <c r="Z272" s="499" t="s">
        <v>4011</v>
      </c>
      <c r="AA272" s="237"/>
      <c r="AB272" s="237"/>
      <c r="AC272" s="237"/>
      <c r="AD272" s="476">
        <f>$AR$400</f>
        <v>63</v>
      </c>
      <c r="AE272" s="496">
        <f>$E$400</f>
        <v>12756.699999999997</v>
      </c>
      <c r="AH272" s="471"/>
      <c r="AK272" s="28"/>
      <c r="AL272" s="56"/>
      <c r="AN272" s="471"/>
      <c r="AQ272" s="28"/>
      <c r="AR272" s="56"/>
      <c r="AT272" s="471"/>
      <c r="AW272" s="28"/>
      <c r="AX272" s="56"/>
      <c r="AZ272" s="471"/>
      <c r="BC272" s="28"/>
      <c r="BD272" s="56"/>
      <c r="BF272" s="471"/>
      <c r="BI272" s="28"/>
      <c r="BJ272" s="56"/>
      <c r="BL272" s="471"/>
      <c r="BO272" s="28"/>
      <c r="BP272" s="56"/>
      <c r="BR272" s="471"/>
      <c r="BU272" s="28"/>
      <c r="BV272" s="56"/>
      <c r="BX272" s="471"/>
      <c r="CA272" s="28"/>
      <c r="CB272" s="56"/>
      <c r="CD272" s="471"/>
      <c r="CG272" s="28"/>
      <c r="CH272" s="56"/>
      <c r="CJ272" s="471"/>
      <c r="CM272" s="28"/>
      <c r="CN272" s="56"/>
      <c r="CP272" s="471"/>
      <c r="CS272" s="28"/>
      <c r="CT272" s="56"/>
      <c r="CV272" s="471"/>
      <c r="CY272" s="28"/>
      <c r="CZ272" s="56"/>
      <c r="DB272" s="471"/>
      <c r="DE272" s="28"/>
      <c r="DF272" s="56"/>
      <c r="DH272" s="471"/>
      <c r="DK272" s="28"/>
      <c r="DL272" s="56"/>
      <c r="DN272" s="471"/>
      <c r="DQ272" s="28"/>
      <c r="DR272" s="56"/>
      <c r="DT272" s="471"/>
      <c r="DW272" s="28"/>
      <c r="DX272" s="56"/>
      <c r="DZ272" s="471"/>
      <c r="EC272" s="28"/>
      <c r="ED272" s="56"/>
      <c r="EF272" s="471"/>
      <c r="EI272" s="28"/>
      <c r="EJ272" s="56"/>
      <c r="EL272" s="471"/>
      <c r="EO272" s="28"/>
      <c r="EP272" s="56"/>
      <c r="ER272" s="471"/>
      <c r="EU272" s="28"/>
      <c r="EV272" s="56"/>
      <c r="EX272" s="471"/>
      <c r="FA272" s="28"/>
      <c r="FB272" s="56"/>
      <c r="FD272" s="471"/>
      <c r="FG272" s="28"/>
      <c r="FH272" s="56"/>
      <c r="FJ272" s="471"/>
      <c r="FM272" s="28"/>
      <c r="FN272" s="56"/>
      <c r="FP272" s="471"/>
      <c r="FS272" s="28"/>
      <c r="FT272" s="56"/>
      <c r="FV272" s="471"/>
      <c r="FY272" s="28"/>
      <c r="FZ272" s="56"/>
      <c r="GB272" s="471"/>
      <c r="GE272" s="28"/>
      <c r="GF272" s="56"/>
      <c r="GH272" s="471"/>
      <c r="GK272" s="28"/>
      <c r="GL272" s="56"/>
      <c r="GN272" s="471"/>
      <c r="GQ272" s="28"/>
      <c r="GR272" s="56"/>
      <c r="GT272" s="471"/>
      <c r="GW272" s="28"/>
      <c r="GX272" s="56"/>
      <c r="GZ272" s="471"/>
      <c r="HC272" s="28"/>
      <c r="HD272" s="56"/>
      <c r="HF272" s="433"/>
      <c r="HI272" s="28"/>
      <c r="HJ272" s="56"/>
    </row>
    <row r="273" spans="1:218" ht="16.5">
      <c r="A273" s="433" t="s">
        <v>2721</v>
      </c>
      <c r="D273" s="28">
        <f>'Punten per wedstrijd'!M273</f>
        <v>296.5</v>
      </c>
      <c r="E273" s="56">
        <v>0</v>
      </c>
      <c r="G273" s="433" t="s">
        <v>2819</v>
      </c>
      <c r="J273" s="28">
        <f>'Punten per wedstrijd'!M251</f>
        <v>536.40000000000009</v>
      </c>
      <c r="K273" s="56">
        <v>1</v>
      </c>
      <c r="M273" s="433" t="s">
        <v>3618</v>
      </c>
      <c r="P273" s="28">
        <f>'Punten per wedstrijd'!S79</f>
        <v>181</v>
      </c>
      <c r="Q273" s="56">
        <v>3</v>
      </c>
      <c r="S273" s="433" t="s">
        <v>2722</v>
      </c>
      <c r="V273" s="28">
        <f>'Punten per wedstrijd'!S136</f>
        <v>462</v>
      </c>
      <c r="W273" s="56">
        <v>3</v>
      </c>
      <c r="Y273" s="470" t="s">
        <v>5</v>
      </c>
      <c r="Z273" s="499" t="s">
        <v>4042</v>
      </c>
      <c r="AA273" s="237"/>
      <c r="AB273" s="237"/>
      <c r="AC273" s="237"/>
      <c r="AD273" s="476">
        <f>$AR$456</f>
        <v>61</v>
      </c>
      <c r="AE273" s="496">
        <f>$E$456</f>
        <v>13090.4</v>
      </c>
      <c r="AH273" s="471" t="s">
        <v>153</v>
      </c>
      <c r="AK273" s="28">
        <v>460</v>
      </c>
      <c r="AL273" s="56">
        <v>3</v>
      </c>
      <c r="AN273" s="471" t="s">
        <v>1655</v>
      </c>
      <c r="AQ273" s="28">
        <v>199.5</v>
      </c>
      <c r="AR273" s="56">
        <v>0</v>
      </c>
      <c r="AT273" s="471" t="s">
        <v>3629</v>
      </c>
      <c r="AW273" s="28">
        <v>103.5</v>
      </c>
      <c r="AX273" s="56">
        <v>2</v>
      </c>
      <c r="AZ273" s="471" t="s">
        <v>3605</v>
      </c>
      <c r="BC273" s="28">
        <v>42.599999999999994</v>
      </c>
      <c r="BD273" s="56">
        <v>0</v>
      </c>
      <c r="BF273" s="471" t="s">
        <v>694</v>
      </c>
      <c r="BI273" s="28">
        <v>418.6</v>
      </c>
      <c r="BJ273" s="56">
        <v>0</v>
      </c>
      <c r="BL273" s="471" t="s">
        <v>3612</v>
      </c>
      <c r="BO273" s="28">
        <v>134.9</v>
      </c>
      <c r="BP273" s="56">
        <v>0</v>
      </c>
      <c r="BR273" s="471" t="s">
        <v>686</v>
      </c>
      <c r="BU273" s="28">
        <v>14.8</v>
      </c>
      <c r="BV273" s="56">
        <v>0</v>
      </c>
      <c r="BX273" s="471" t="s">
        <v>37</v>
      </c>
      <c r="CA273" s="28">
        <v>216.1</v>
      </c>
      <c r="CB273" s="56">
        <v>1</v>
      </c>
      <c r="CD273" s="471" t="s">
        <v>1649</v>
      </c>
      <c r="CG273" s="28">
        <v>77.8</v>
      </c>
      <c r="CH273" s="56">
        <v>0</v>
      </c>
      <c r="CJ273" s="471" t="s">
        <v>694</v>
      </c>
      <c r="CM273" s="28">
        <v>348</v>
      </c>
      <c r="CN273" s="56">
        <v>1</v>
      </c>
      <c r="CP273" s="471" t="s">
        <v>2708</v>
      </c>
      <c r="CS273" s="28">
        <v>521.6</v>
      </c>
      <c r="CT273" s="56">
        <v>1</v>
      </c>
      <c r="CV273" s="471" t="s">
        <v>2705</v>
      </c>
      <c r="CY273" s="28">
        <v>709.6</v>
      </c>
      <c r="CZ273" s="56">
        <v>3</v>
      </c>
      <c r="DB273" s="471" t="s">
        <v>2721</v>
      </c>
      <c r="DE273" s="28">
        <v>22</v>
      </c>
      <c r="DF273" s="56">
        <v>3</v>
      </c>
      <c r="DH273" s="471" t="s">
        <v>2819</v>
      </c>
      <c r="DK273" s="28">
        <v>5.6</v>
      </c>
      <c r="DL273" s="56">
        <v>0</v>
      </c>
      <c r="DN273" s="471" t="s">
        <v>2191</v>
      </c>
      <c r="DQ273" s="28">
        <v>483.04999999999995</v>
      </c>
      <c r="DR273" s="56">
        <v>2</v>
      </c>
      <c r="DT273" s="471" t="s">
        <v>2703</v>
      </c>
      <c r="DW273" s="28">
        <v>685.8</v>
      </c>
      <c r="DX273" s="56">
        <v>0</v>
      </c>
      <c r="DZ273" s="471" t="s">
        <v>2722</v>
      </c>
      <c r="EC273" s="28">
        <v>479</v>
      </c>
      <c r="ED273" s="56">
        <v>3</v>
      </c>
      <c r="EF273" s="471" t="s">
        <v>3612</v>
      </c>
      <c r="EI273" s="28">
        <v>299.10000000000002</v>
      </c>
      <c r="EJ273" s="56">
        <v>0</v>
      </c>
      <c r="EL273" s="471" t="s">
        <v>17</v>
      </c>
      <c r="EO273" s="28">
        <v>68.600000000000009</v>
      </c>
      <c r="EP273" s="56">
        <v>0</v>
      </c>
      <c r="ER273" s="471" t="s">
        <v>141</v>
      </c>
      <c r="EU273" s="28">
        <v>284.89999999999998</v>
      </c>
      <c r="EV273" s="56">
        <v>3</v>
      </c>
      <c r="EX273" s="471" t="s">
        <v>1654</v>
      </c>
      <c r="FA273" s="28">
        <v>287.10000000000002</v>
      </c>
      <c r="FB273" s="56">
        <v>0</v>
      </c>
      <c r="FD273" s="471" t="s">
        <v>3629</v>
      </c>
      <c r="FG273" s="28">
        <v>629.80000000000007</v>
      </c>
      <c r="FH273" s="56">
        <v>2</v>
      </c>
      <c r="FJ273" s="471" t="s">
        <v>3614</v>
      </c>
      <c r="FM273" s="28">
        <v>526.4</v>
      </c>
      <c r="FN273" s="56">
        <v>2</v>
      </c>
      <c r="FP273" s="471" t="s">
        <v>686</v>
      </c>
      <c r="FS273" s="28">
        <v>93</v>
      </c>
      <c r="FT273" s="56">
        <v>0</v>
      </c>
      <c r="FV273" s="471" t="s">
        <v>3614</v>
      </c>
      <c r="FY273" s="28">
        <v>562.79999999999995</v>
      </c>
      <c r="FZ273" s="56">
        <v>2</v>
      </c>
      <c r="GB273" s="471" t="s">
        <v>3612</v>
      </c>
      <c r="GE273" s="28">
        <v>394.3</v>
      </c>
      <c r="GF273" s="56">
        <v>1</v>
      </c>
      <c r="GH273" s="471" t="s">
        <v>2191</v>
      </c>
      <c r="GK273" s="28">
        <v>447.2</v>
      </c>
      <c r="GL273" s="56">
        <v>0</v>
      </c>
      <c r="GN273" s="471" t="s">
        <v>2819</v>
      </c>
      <c r="GQ273" s="28">
        <v>602</v>
      </c>
      <c r="GR273" s="56">
        <v>1</v>
      </c>
      <c r="GT273" s="471" t="s">
        <v>2722</v>
      </c>
      <c r="GW273" s="28">
        <v>49.500000000000007</v>
      </c>
      <c r="GX273" s="56">
        <v>3</v>
      </c>
      <c r="GZ273" s="471" t="s">
        <v>3612</v>
      </c>
      <c r="HC273" s="28">
        <v>2791.4</v>
      </c>
      <c r="HD273" s="56">
        <v>3</v>
      </c>
      <c r="HF273" s="433" t="s">
        <v>3614</v>
      </c>
      <c r="HI273" s="28">
        <v>856.59999999999991</v>
      </c>
      <c r="HJ273" s="56">
        <v>1</v>
      </c>
    </row>
    <row r="274" spans="1:218" ht="16.5">
      <c r="A274" s="433" t="s">
        <v>2705</v>
      </c>
      <c r="D274" s="28">
        <f>'Punten per wedstrijd'!M225</f>
        <v>998.6</v>
      </c>
      <c r="E274" s="56">
        <v>3</v>
      </c>
      <c r="G274" s="433" t="s">
        <v>3629</v>
      </c>
      <c r="J274" s="28">
        <f>'Punten per wedstrijd'!M275</f>
        <v>596.4</v>
      </c>
      <c r="K274" s="56">
        <v>2</v>
      </c>
      <c r="M274" s="433" t="s">
        <v>141</v>
      </c>
      <c r="P274" s="28">
        <f>'Punten per wedstrijd'!S66</f>
        <v>104.1</v>
      </c>
      <c r="Q274" s="56">
        <v>0</v>
      </c>
      <c r="S274" s="433" t="s">
        <v>1649</v>
      </c>
      <c r="V274" s="28">
        <f>'Punten per wedstrijd'!S109</f>
        <v>240.5</v>
      </c>
      <c r="W274" s="56">
        <v>0</v>
      </c>
      <c r="Y274" s="470" t="s">
        <v>7</v>
      </c>
      <c r="Z274" s="499" t="s">
        <v>3000</v>
      </c>
      <c r="AA274" s="237"/>
      <c r="AB274" s="237"/>
      <c r="AC274" s="237"/>
      <c r="AD274" s="476">
        <f>$AR$461</f>
        <v>58</v>
      </c>
      <c r="AE274" s="496">
        <f>$E$461</f>
        <v>14313.249999999998</v>
      </c>
      <c r="AH274" s="471" t="s">
        <v>1654</v>
      </c>
      <c r="AK274" s="28">
        <v>361.4</v>
      </c>
      <c r="AL274" s="56">
        <v>0</v>
      </c>
      <c r="AN274" s="471" t="s">
        <v>2705</v>
      </c>
      <c r="AQ274" s="28">
        <v>390.7</v>
      </c>
      <c r="AR274" s="56">
        <v>3</v>
      </c>
      <c r="AT274" s="471" t="s">
        <v>2703</v>
      </c>
      <c r="AW274" s="28">
        <v>89.1</v>
      </c>
      <c r="AX274" s="56">
        <v>1</v>
      </c>
      <c r="AZ274" s="471" t="s">
        <v>3616</v>
      </c>
      <c r="BC274" s="28">
        <v>74.199999999999989</v>
      </c>
      <c r="BD274" s="56">
        <v>3</v>
      </c>
      <c r="BF274" s="471" t="s">
        <v>2721</v>
      </c>
      <c r="BI274" s="28">
        <v>758.30000000000007</v>
      </c>
      <c r="BJ274" s="56">
        <v>3</v>
      </c>
      <c r="BL274" s="471" t="s">
        <v>658</v>
      </c>
      <c r="BO274" s="28">
        <v>251.39999999999998</v>
      </c>
      <c r="BP274" s="56">
        <v>3</v>
      </c>
      <c r="BR274" s="471" t="s">
        <v>1655</v>
      </c>
      <c r="BU274" s="28">
        <v>83.800000000000011</v>
      </c>
      <c r="BV274" s="56">
        <v>3</v>
      </c>
      <c r="BX274" s="471" t="s">
        <v>2206</v>
      </c>
      <c r="CA274" s="28">
        <v>246.6</v>
      </c>
      <c r="CB274" s="56">
        <v>2</v>
      </c>
      <c r="CD274" s="471" t="s">
        <v>3629</v>
      </c>
      <c r="CG274" s="28">
        <v>145.89999999999998</v>
      </c>
      <c r="CH274" s="56">
        <v>3</v>
      </c>
      <c r="CJ274" s="471" t="s">
        <v>2714</v>
      </c>
      <c r="CM274" s="28">
        <v>349.7</v>
      </c>
      <c r="CN274" s="56">
        <v>2</v>
      </c>
      <c r="CP274" s="471" t="s">
        <v>3614</v>
      </c>
      <c r="CS274" s="28">
        <v>600.80000000000007</v>
      </c>
      <c r="CT274" s="56">
        <v>2</v>
      </c>
      <c r="CV274" s="471" t="s">
        <v>2708</v>
      </c>
      <c r="CY274" s="28">
        <v>228.10000000000002</v>
      </c>
      <c r="CZ274" s="56">
        <v>0</v>
      </c>
      <c r="DB274" s="471" t="s">
        <v>1655</v>
      </c>
      <c r="DE274" s="28">
        <v>0</v>
      </c>
      <c r="DF274" s="56">
        <v>0</v>
      </c>
      <c r="DH274" s="471" t="s">
        <v>1649</v>
      </c>
      <c r="DK274" s="28">
        <v>41</v>
      </c>
      <c r="DL274" s="56">
        <v>3</v>
      </c>
      <c r="DN274" s="471" t="s">
        <v>3618</v>
      </c>
      <c r="DQ274" s="28">
        <v>424.7</v>
      </c>
      <c r="DR274" s="56">
        <v>1</v>
      </c>
      <c r="DT274" s="471" t="s">
        <v>2714</v>
      </c>
      <c r="DW274" s="28">
        <v>930.1</v>
      </c>
      <c r="DX274" s="56">
        <v>3</v>
      </c>
      <c r="DZ274" s="471" t="s">
        <v>3618</v>
      </c>
      <c r="EC274" s="28">
        <v>241.3</v>
      </c>
      <c r="ED274" s="56">
        <v>0</v>
      </c>
      <c r="EF274" s="471" t="s">
        <v>3616</v>
      </c>
      <c r="EI274" s="28">
        <v>637.4</v>
      </c>
      <c r="EJ274" s="56">
        <v>3</v>
      </c>
      <c r="EL274" s="471" t="s">
        <v>2703</v>
      </c>
      <c r="EO274" s="28">
        <v>325.5</v>
      </c>
      <c r="EP274" s="56">
        <v>3</v>
      </c>
      <c r="ER274" s="471" t="s">
        <v>23</v>
      </c>
      <c r="EU274" s="28">
        <v>170.90000000000003</v>
      </c>
      <c r="EV274" s="56">
        <v>0</v>
      </c>
      <c r="EX274" s="471" t="s">
        <v>2206</v>
      </c>
      <c r="FA274" s="28">
        <v>594.29999999999995</v>
      </c>
      <c r="FB274" s="56">
        <v>3</v>
      </c>
      <c r="FD274" s="471" t="s">
        <v>162</v>
      </c>
      <c r="FG274" s="28">
        <v>576.20000000000016</v>
      </c>
      <c r="FH274" s="56">
        <v>1</v>
      </c>
      <c r="FJ274" s="471" t="s">
        <v>3629</v>
      </c>
      <c r="FM274" s="28">
        <v>523.5</v>
      </c>
      <c r="FN274" s="56">
        <v>1</v>
      </c>
      <c r="FP274" s="471" t="s">
        <v>162</v>
      </c>
      <c r="FS274" s="28">
        <v>126.60000000000001</v>
      </c>
      <c r="FT274" s="56">
        <v>3</v>
      </c>
      <c r="FV274" s="471" t="s">
        <v>686</v>
      </c>
      <c r="FY274" s="28">
        <v>536</v>
      </c>
      <c r="FZ274" s="56">
        <v>1</v>
      </c>
      <c r="GB274" s="471" t="s">
        <v>1661</v>
      </c>
      <c r="GE274" s="28">
        <v>459.29999999999995</v>
      </c>
      <c r="GF274" s="56">
        <v>2</v>
      </c>
      <c r="GH274" s="471" t="s">
        <v>1655</v>
      </c>
      <c r="GK274" s="28">
        <v>669.7</v>
      </c>
      <c r="GL274" s="56">
        <v>3</v>
      </c>
      <c r="GN274" s="471" t="s">
        <v>3614</v>
      </c>
      <c r="GQ274" s="28">
        <v>698.1</v>
      </c>
      <c r="GR274" s="56">
        <v>2</v>
      </c>
      <c r="GT274" s="471" t="s">
        <v>1655</v>
      </c>
      <c r="GW274" s="28">
        <v>5.6000000000000005</v>
      </c>
      <c r="GX274" s="56">
        <v>0</v>
      </c>
      <c r="GZ274" s="471" t="s">
        <v>2705</v>
      </c>
      <c r="HC274" s="28">
        <v>1624.4</v>
      </c>
      <c r="HD274" s="56">
        <v>0</v>
      </c>
      <c r="HF274" s="433" t="s">
        <v>2721</v>
      </c>
      <c r="HI274" s="28">
        <v>1049.6000000000001</v>
      </c>
      <c r="HJ274" s="56">
        <v>2</v>
      </c>
    </row>
    <row r="275" spans="1:218" ht="16.5">
      <c r="A275" s="433"/>
      <c r="D275" s="28"/>
      <c r="E275" s="56"/>
      <c r="G275" s="433"/>
      <c r="J275" s="28"/>
      <c r="K275" s="56"/>
      <c r="M275" s="433"/>
      <c r="P275" s="28"/>
      <c r="Q275" s="56"/>
      <c r="S275" s="433"/>
      <c r="V275" s="28"/>
      <c r="W275" s="56"/>
      <c r="Y275" s="470" t="s">
        <v>8</v>
      </c>
      <c r="Z275" s="499" t="s">
        <v>1778</v>
      </c>
      <c r="AA275" s="237"/>
      <c r="AB275" s="237"/>
      <c r="AC275" s="237"/>
      <c r="AD275" s="476">
        <f>$AR$337</f>
        <v>58</v>
      </c>
      <c r="AE275" s="496">
        <f>$E$337</f>
        <v>13359.700000000003</v>
      </c>
      <c r="AH275" s="471"/>
      <c r="AK275" s="28"/>
      <c r="AL275" s="56"/>
      <c r="AN275" s="471"/>
      <c r="AQ275" s="28"/>
      <c r="AR275" s="56"/>
      <c r="AT275" s="471"/>
      <c r="AW275" s="28"/>
      <c r="AX275" s="56"/>
      <c r="AZ275" s="471"/>
      <c r="BC275" s="28"/>
      <c r="BD275" s="56"/>
      <c r="BF275" s="471"/>
      <c r="BI275" s="28"/>
      <c r="BJ275" s="56"/>
      <c r="BL275" s="471"/>
      <c r="BO275" s="28"/>
      <c r="BP275" s="56"/>
      <c r="BR275" s="471"/>
      <c r="BU275" s="28"/>
      <c r="BV275" s="56"/>
      <c r="BX275" s="471"/>
      <c r="CA275" s="28"/>
      <c r="CB275" s="56"/>
      <c r="CD275" s="471"/>
      <c r="CG275" s="28"/>
      <c r="CH275" s="56"/>
      <c r="CJ275" s="471"/>
      <c r="CM275" s="28"/>
      <c r="CN275" s="56"/>
      <c r="CP275" s="471"/>
      <c r="CS275" s="28"/>
      <c r="CT275" s="56"/>
      <c r="CV275" s="471"/>
      <c r="CY275" s="28"/>
      <c r="CZ275" s="56"/>
      <c r="DB275" s="471"/>
      <c r="DE275" s="28"/>
      <c r="DF275" s="56"/>
      <c r="DH275" s="471"/>
      <c r="DK275" s="28"/>
      <c r="DL275" s="56"/>
      <c r="DN275" s="471"/>
      <c r="DQ275" s="28"/>
      <c r="DR275" s="56"/>
      <c r="DT275" s="471"/>
      <c r="DW275" s="28"/>
      <c r="DX275" s="56"/>
      <c r="DZ275" s="471"/>
      <c r="EC275" s="28"/>
      <c r="ED275" s="56"/>
      <c r="EF275" s="471"/>
      <c r="EI275" s="28"/>
      <c r="EJ275" s="56"/>
      <c r="EL275" s="471"/>
      <c r="EO275" s="28"/>
      <c r="EP275" s="56"/>
      <c r="ER275" s="471"/>
      <c r="EU275" s="28"/>
      <c r="EV275" s="56"/>
      <c r="EX275" s="471"/>
      <c r="FA275" s="28"/>
      <c r="FB275" s="56"/>
      <c r="FD275" s="471"/>
      <c r="FG275" s="28"/>
      <c r="FH275" s="56"/>
      <c r="FJ275" s="471"/>
      <c r="FM275" s="28"/>
      <c r="FN275" s="56"/>
      <c r="FP275" s="471"/>
      <c r="FS275" s="28"/>
      <c r="FT275" s="56"/>
      <c r="FV275" s="471"/>
      <c r="FY275" s="28"/>
      <c r="FZ275" s="56"/>
      <c r="GB275" s="471"/>
      <c r="GE275" s="28"/>
      <c r="GF275" s="56"/>
      <c r="GH275" s="471"/>
      <c r="GK275" s="28"/>
      <c r="GL275" s="56"/>
      <c r="GN275" s="471"/>
      <c r="GQ275" s="28"/>
      <c r="GR275" s="56"/>
      <c r="GT275" s="471"/>
      <c r="GW275" s="28"/>
      <c r="GX275" s="56"/>
      <c r="GZ275" s="471"/>
      <c r="HC275" s="28"/>
      <c r="HD275" s="56"/>
      <c r="HF275" s="433"/>
      <c r="HI275" s="28"/>
      <c r="HJ275" s="56"/>
    </row>
    <row r="276" spans="1:218" ht="16.5">
      <c r="A276" s="433" t="s">
        <v>1649</v>
      </c>
      <c r="D276" s="28">
        <f>'Punten per wedstrijd'!M249</f>
        <v>487.9</v>
      </c>
      <c r="E276" s="56">
        <v>2</v>
      </c>
      <c r="G276" s="433" t="s">
        <v>1655</v>
      </c>
      <c r="J276" s="28">
        <f>'Punten per wedstrijd'!M280</f>
        <v>774.4</v>
      </c>
      <c r="K276" s="56">
        <v>3</v>
      </c>
      <c r="M276" s="433" t="s">
        <v>3605</v>
      </c>
      <c r="P276" s="28">
        <f>'Punten per wedstrijd'!S25</f>
        <v>222.2</v>
      </c>
      <c r="Q276" s="56">
        <v>3</v>
      </c>
      <c r="S276" s="433" t="s">
        <v>1661</v>
      </c>
      <c r="V276" s="28">
        <f>'Punten per wedstrijd'!S29</f>
        <v>25.2</v>
      </c>
      <c r="W276" s="56">
        <v>0</v>
      </c>
      <c r="Y276" s="470" t="s">
        <v>10</v>
      </c>
      <c r="Z276" s="499" t="s">
        <v>1773</v>
      </c>
      <c r="AA276" s="237"/>
      <c r="AB276" s="237"/>
      <c r="AC276" s="237"/>
      <c r="AD276" s="476">
        <f>$AR$387</f>
        <v>56</v>
      </c>
      <c r="AE276" s="496">
        <f>$E$387</f>
        <v>14658.499999999998</v>
      </c>
      <c r="AH276" s="471" t="s">
        <v>686</v>
      </c>
      <c r="AK276" s="28">
        <v>195.6</v>
      </c>
      <c r="AL276" s="56">
        <v>3</v>
      </c>
      <c r="AN276" s="471" t="s">
        <v>2722</v>
      </c>
      <c r="AQ276" s="28">
        <v>180.3</v>
      </c>
      <c r="AR276" s="56">
        <v>0</v>
      </c>
      <c r="AT276" s="471" t="s">
        <v>1342</v>
      </c>
      <c r="AW276" s="28">
        <v>135.5</v>
      </c>
      <c r="AX276" s="56">
        <v>3</v>
      </c>
      <c r="AZ276" s="471" t="s">
        <v>2835</v>
      </c>
      <c r="BC276" s="28">
        <v>123.7</v>
      </c>
      <c r="BD276" s="56">
        <v>3</v>
      </c>
      <c r="BF276" s="471" t="s">
        <v>3613</v>
      </c>
      <c r="BI276" s="28">
        <v>610.35</v>
      </c>
      <c r="BJ276" s="56">
        <v>1</v>
      </c>
      <c r="BL276" s="471" t="s">
        <v>2722</v>
      </c>
      <c r="BO276" s="28">
        <v>175.9</v>
      </c>
      <c r="BP276" s="56">
        <v>2</v>
      </c>
      <c r="BR276" s="471" t="s">
        <v>2714</v>
      </c>
      <c r="BU276" s="28">
        <v>69.3</v>
      </c>
      <c r="BV276" s="56">
        <v>3</v>
      </c>
      <c r="BX276" s="471" t="s">
        <v>141</v>
      </c>
      <c r="CA276" s="28">
        <v>63</v>
      </c>
      <c r="CB276" s="56">
        <v>0</v>
      </c>
      <c r="CD276" s="471" t="s">
        <v>658</v>
      </c>
      <c r="CG276" s="28">
        <v>117.5</v>
      </c>
      <c r="CH276" s="56">
        <v>0</v>
      </c>
      <c r="CJ276" s="471" t="s">
        <v>37</v>
      </c>
      <c r="CM276" s="28">
        <v>365</v>
      </c>
      <c r="CN276" s="56">
        <v>1</v>
      </c>
      <c r="CP276" s="471" t="s">
        <v>141</v>
      </c>
      <c r="CS276" s="28">
        <v>425.4</v>
      </c>
      <c r="CT276" s="56">
        <v>1</v>
      </c>
      <c r="CV276" s="471" t="s">
        <v>3629</v>
      </c>
      <c r="CY276" s="28">
        <v>606.20000000000005</v>
      </c>
      <c r="CZ276" s="56">
        <v>2</v>
      </c>
      <c r="DB276" s="471" t="s">
        <v>153</v>
      </c>
      <c r="DE276" s="28">
        <v>74.099999999999994</v>
      </c>
      <c r="DF276" s="56">
        <v>3</v>
      </c>
      <c r="DH276" s="471" t="s">
        <v>2206</v>
      </c>
      <c r="DK276" s="28">
        <v>21</v>
      </c>
      <c r="DL276" s="56">
        <v>1</v>
      </c>
      <c r="DN276" s="471" t="s">
        <v>2714</v>
      </c>
      <c r="DQ276" s="28">
        <v>499.6</v>
      </c>
      <c r="DR276" s="56">
        <v>1</v>
      </c>
      <c r="DT276" s="471" t="s">
        <v>2819</v>
      </c>
      <c r="DW276" s="28">
        <v>208.3</v>
      </c>
      <c r="DX276" s="56">
        <v>0</v>
      </c>
      <c r="DZ276" s="471" t="s">
        <v>658</v>
      </c>
      <c r="EC276" s="28">
        <v>185.5</v>
      </c>
      <c r="ED276" s="56">
        <v>1</v>
      </c>
      <c r="EF276" s="471" t="s">
        <v>2206</v>
      </c>
      <c r="EI276" s="28">
        <v>383</v>
      </c>
      <c r="EJ276" s="56">
        <v>2</v>
      </c>
      <c r="EL276" s="471" t="s">
        <v>3613</v>
      </c>
      <c r="EO276" s="28">
        <v>453.6</v>
      </c>
      <c r="EP276" s="56">
        <v>2</v>
      </c>
      <c r="ER276" s="471" t="s">
        <v>2703</v>
      </c>
      <c r="EU276" s="28">
        <v>301.5</v>
      </c>
      <c r="EV276" s="56">
        <v>3</v>
      </c>
      <c r="EX276" s="471" t="s">
        <v>3616</v>
      </c>
      <c r="FA276" s="28">
        <v>739</v>
      </c>
      <c r="FB276" s="56">
        <v>3</v>
      </c>
      <c r="FD276" s="471" t="s">
        <v>1655</v>
      </c>
      <c r="FG276" s="28">
        <v>655.5</v>
      </c>
      <c r="FH276" s="56">
        <v>3</v>
      </c>
      <c r="FJ276" s="471" t="s">
        <v>162</v>
      </c>
      <c r="FM276" s="28">
        <v>451.6</v>
      </c>
      <c r="FN276" s="56">
        <v>0</v>
      </c>
      <c r="FP276" s="471" t="s">
        <v>3612</v>
      </c>
      <c r="FS276" s="28">
        <v>128</v>
      </c>
      <c r="FT276" s="56">
        <v>3</v>
      </c>
      <c r="FV276" s="471" t="s">
        <v>658</v>
      </c>
      <c r="FY276" s="28">
        <v>472.2</v>
      </c>
      <c r="FZ276" s="56">
        <v>1</v>
      </c>
      <c r="GB276" s="471" t="s">
        <v>686</v>
      </c>
      <c r="GE276" s="28">
        <v>438.4</v>
      </c>
      <c r="GF276" s="56">
        <v>0</v>
      </c>
      <c r="GH276" s="471" t="s">
        <v>3616</v>
      </c>
      <c r="GK276" s="28">
        <v>601.1</v>
      </c>
      <c r="GL276" s="56">
        <v>2</v>
      </c>
      <c r="GN276" s="471" t="s">
        <v>1342</v>
      </c>
      <c r="GQ276" s="28">
        <v>359.70000000000005</v>
      </c>
      <c r="GR276" s="56">
        <v>0</v>
      </c>
      <c r="GT276" s="471" t="s">
        <v>2191</v>
      </c>
      <c r="GW276" s="28">
        <v>43.8</v>
      </c>
      <c r="GX276" s="56">
        <v>3</v>
      </c>
      <c r="GZ276" s="471" t="s">
        <v>17</v>
      </c>
      <c r="HC276" s="28">
        <v>2184.3999999999996</v>
      </c>
      <c r="HD276" s="56">
        <v>2</v>
      </c>
      <c r="HF276" s="433" t="s">
        <v>1654</v>
      </c>
      <c r="HI276" s="28">
        <v>694.75</v>
      </c>
      <c r="HJ276" s="56">
        <v>0</v>
      </c>
    </row>
    <row r="277" spans="1:218" ht="16.5">
      <c r="A277" s="433" t="s">
        <v>1654</v>
      </c>
      <c r="D277" s="28">
        <f>'Punten per wedstrijd'!M186</f>
        <v>417.70000000000005</v>
      </c>
      <c r="E277" s="56">
        <v>1</v>
      </c>
      <c r="G277" s="433" t="s">
        <v>2835</v>
      </c>
      <c r="J277" s="28">
        <f>'Punten per wedstrijd'!M157</f>
        <v>305.2</v>
      </c>
      <c r="K277" s="56">
        <v>0</v>
      </c>
      <c r="M277" s="433" t="s">
        <v>2712</v>
      </c>
      <c r="P277" s="28">
        <f>'Punten per wedstrijd'!S28</f>
        <v>121.69999999999999</v>
      </c>
      <c r="Q277" s="56">
        <v>0</v>
      </c>
      <c r="S277" s="433" t="s">
        <v>2714</v>
      </c>
      <c r="V277" s="28">
        <f>'Punten per wedstrijd'!S126</f>
        <v>130.19999999999999</v>
      </c>
      <c r="W277" s="56">
        <v>3</v>
      </c>
      <c r="Y277" s="472" t="s">
        <v>12</v>
      </c>
      <c r="Z277" s="542" t="s">
        <v>4044</v>
      </c>
      <c r="AA277" s="485"/>
      <c r="AB277" s="485"/>
      <c r="AC277" s="485"/>
      <c r="AD277" s="486">
        <f>$AR$457</f>
        <v>55</v>
      </c>
      <c r="AE277" s="497">
        <f>$E$457</f>
        <v>11939.250000000002</v>
      </c>
      <c r="AH277" s="471" t="s">
        <v>2819</v>
      </c>
      <c r="AK277" s="28">
        <v>141.6</v>
      </c>
      <c r="AL277" s="56">
        <v>0</v>
      </c>
      <c r="AN277" s="471" t="s">
        <v>153</v>
      </c>
      <c r="AQ277" s="28">
        <v>455.5</v>
      </c>
      <c r="AR277" s="56">
        <v>3</v>
      </c>
      <c r="AT277" s="471" t="s">
        <v>2721</v>
      </c>
      <c r="AW277" s="28">
        <v>83.5</v>
      </c>
      <c r="AX277" s="56">
        <v>0</v>
      </c>
      <c r="AZ277" s="471" t="s">
        <v>17</v>
      </c>
      <c r="BC277" s="28">
        <v>39</v>
      </c>
      <c r="BD277" s="56">
        <v>0</v>
      </c>
      <c r="BF277" s="471" t="s">
        <v>2722</v>
      </c>
      <c r="BI277" s="28">
        <v>683.44999999999993</v>
      </c>
      <c r="BJ277" s="56">
        <v>2</v>
      </c>
      <c r="BL277" s="471" t="s">
        <v>2708</v>
      </c>
      <c r="BO277" s="28">
        <v>166.79999999999998</v>
      </c>
      <c r="BP277" s="56">
        <v>1</v>
      </c>
      <c r="BR277" s="471" t="s">
        <v>3629</v>
      </c>
      <c r="BU277" s="28">
        <v>0</v>
      </c>
      <c r="BV277" s="56">
        <v>0</v>
      </c>
      <c r="BX277" s="471" t="s">
        <v>658</v>
      </c>
      <c r="CA277" s="28">
        <v>201.20000000000002</v>
      </c>
      <c r="CB277" s="56">
        <v>3</v>
      </c>
      <c r="CD277" s="471" t="s">
        <v>2722</v>
      </c>
      <c r="CG277" s="28">
        <v>213.3</v>
      </c>
      <c r="CH277" s="56">
        <v>3</v>
      </c>
      <c r="CJ277" s="471" t="s">
        <v>3612</v>
      </c>
      <c r="CM277" s="28">
        <v>392.4</v>
      </c>
      <c r="CN277" s="56">
        <v>2</v>
      </c>
      <c r="CP277" s="471" t="s">
        <v>37</v>
      </c>
      <c r="CS277" s="28">
        <v>477.79999999999995</v>
      </c>
      <c r="CT277" s="56">
        <v>2</v>
      </c>
      <c r="CV277" s="471" t="s">
        <v>3616</v>
      </c>
      <c r="CY277" s="28">
        <v>555.39999999999986</v>
      </c>
      <c r="CZ277" s="56">
        <v>1</v>
      </c>
      <c r="DB277" s="471" t="s">
        <v>686</v>
      </c>
      <c r="DE277" s="28">
        <v>18</v>
      </c>
      <c r="DF277" s="56">
        <v>0</v>
      </c>
      <c r="DH277" s="471" t="s">
        <v>17</v>
      </c>
      <c r="DK277" s="28">
        <v>22.5</v>
      </c>
      <c r="DL277" s="56">
        <v>2</v>
      </c>
      <c r="DN277" s="471" t="s">
        <v>2721</v>
      </c>
      <c r="DQ277" s="28">
        <v>550.20000000000005</v>
      </c>
      <c r="DR277" s="56">
        <v>2</v>
      </c>
      <c r="DT277" s="471" t="s">
        <v>153</v>
      </c>
      <c r="DW277" s="28">
        <v>363.8</v>
      </c>
      <c r="DX277" s="56">
        <v>3</v>
      </c>
      <c r="DZ277" s="471" t="s">
        <v>162</v>
      </c>
      <c r="EC277" s="28">
        <v>210</v>
      </c>
      <c r="ED277" s="56">
        <v>2</v>
      </c>
      <c r="EF277" s="471" t="s">
        <v>3613</v>
      </c>
      <c r="EI277" s="28">
        <v>320.60000000000002</v>
      </c>
      <c r="EJ277" s="56">
        <v>1</v>
      </c>
      <c r="EL277" s="471" t="s">
        <v>2819</v>
      </c>
      <c r="EO277" s="28">
        <v>403</v>
      </c>
      <c r="EP277" s="56">
        <v>1</v>
      </c>
      <c r="ER277" s="471" t="s">
        <v>153</v>
      </c>
      <c r="EU277" s="28">
        <v>237.1</v>
      </c>
      <c r="EV277" s="56">
        <v>0</v>
      </c>
      <c r="EX277" s="471" t="s">
        <v>2703</v>
      </c>
      <c r="FA277" s="28">
        <v>576</v>
      </c>
      <c r="FB277" s="56">
        <v>0</v>
      </c>
      <c r="FD277" s="471" t="s">
        <v>153</v>
      </c>
      <c r="FG277" s="28">
        <v>306.59999999999997</v>
      </c>
      <c r="FH277" s="56">
        <v>0</v>
      </c>
      <c r="FJ277" s="471" t="s">
        <v>1342</v>
      </c>
      <c r="FM277" s="28">
        <v>736.7</v>
      </c>
      <c r="FN277" s="56">
        <v>3</v>
      </c>
      <c r="FP277" s="471" t="s">
        <v>2722</v>
      </c>
      <c r="FS277" s="28">
        <v>61.2</v>
      </c>
      <c r="FT277" s="56">
        <v>0</v>
      </c>
      <c r="FV277" s="471" t="s">
        <v>3618</v>
      </c>
      <c r="FY277" s="28">
        <v>572.70000000000005</v>
      </c>
      <c r="FZ277" s="56">
        <v>2</v>
      </c>
      <c r="GB277" s="471" t="s">
        <v>2705</v>
      </c>
      <c r="GE277" s="28">
        <v>566.59999999999991</v>
      </c>
      <c r="GF277" s="56">
        <v>3</v>
      </c>
      <c r="GH277" s="471" t="s">
        <v>1649</v>
      </c>
      <c r="GK277" s="28">
        <v>543.59999999999991</v>
      </c>
      <c r="GL277" s="56">
        <v>1</v>
      </c>
      <c r="GN277" s="471" t="s">
        <v>3629</v>
      </c>
      <c r="GQ277" s="28">
        <v>635.19999999999993</v>
      </c>
      <c r="GR277" s="56">
        <v>3</v>
      </c>
      <c r="GT277" s="471" t="s">
        <v>2714</v>
      </c>
      <c r="GW277" s="28">
        <v>13.2</v>
      </c>
      <c r="GX277" s="56">
        <v>0</v>
      </c>
      <c r="GZ277" s="471" t="s">
        <v>3613</v>
      </c>
      <c r="HC277" s="28">
        <v>1958.8000000000002</v>
      </c>
      <c r="HD277" s="56">
        <v>1</v>
      </c>
      <c r="HF277" s="433" t="s">
        <v>2712</v>
      </c>
      <c r="HI277" s="28">
        <v>971.95</v>
      </c>
      <c r="HJ277" s="56">
        <v>3</v>
      </c>
    </row>
    <row r="278" spans="1:218" ht="16.5">
      <c r="A278" s="433"/>
      <c r="D278" s="28"/>
      <c r="E278" s="56"/>
      <c r="G278" s="433"/>
      <c r="J278" s="28"/>
      <c r="K278" s="56"/>
      <c r="M278" s="433"/>
      <c r="P278" s="28"/>
      <c r="Q278" s="56"/>
      <c r="S278" s="433"/>
      <c r="V278" s="28"/>
      <c r="W278" s="56"/>
      <c r="Y278" s="470" t="s">
        <v>14</v>
      </c>
      <c r="Z278" s="543" t="s">
        <v>3995</v>
      </c>
      <c r="AA278" s="237"/>
      <c r="AB278" s="237"/>
      <c r="AC278" s="237"/>
      <c r="AD278" s="476">
        <f>$AR$376</f>
        <v>54</v>
      </c>
      <c r="AE278" s="496">
        <f>$E$376</f>
        <v>13274.25</v>
      </c>
      <c r="AH278" s="471"/>
      <c r="AK278" s="28"/>
      <c r="AL278" s="56"/>
      <c r="AN278" s="471"/>
      <c r="AQ278" s="28"/>
      <c r="AR278" s="56"/>
      <c r="AT278" s="471"/>
      <c r="AW278" s="28"/>
      <c r="AX278" s="56"/>
      <c r="AZ278" s="471"/>
      <c r="BC278" s="28"/>
      <c r="BD278" s="56"/>
      <c r="BF278" s="471"/>
      <c r="BI278" s="28"/>
      <c r="BJ278" s="56"/>
      <c r="BL278" s="471"/>
      <c r="BO278" s="28"/>
      <c r="BP278" s="56"/>
      <c r="BR278" s="471"/>
      <c r="BU278" s="28"/>
      <c r="BV278" s="56"/>
      <c r="BX278" s="471"/>
      <c r="CA278" s="28"/>
      <c r="CB278" s="56"/>
      <c r="CD278" s="471"/>
      <c r="CG278" s="28"/>
      <c r="CH278" s="56"/>
      <c r="CJ278" s="471"/>
      <c r="CM278" s="28"/>
      <c r="CN278" s="56"/>
      <c r="CP278" s="471"/>
      <c r="CS278" s="28"/>
      <c r="CT278" s="56"/>
      <c r="CV278" s="471"/>
      <c r="CY278" s="28"/>
      <c r="CZ278" s="56"/>
      <c r="DB278" s="471"/>
      <c r="DE278" s="28"/>
      <c r="DF278" s="56"/>
      <c r="DH278" s="471"/>
      <c r="DK278" s="28"/>
      <c r="DL278" s="56"/>
      <c r="DN278" s="471"/>
      <c r="DQ278" s="28"/>
      <c r="DR278" s="56"/>
      <c r="DT278" s="471"/>
      <c r="DW278" s="28"/>
      <c r="DX278" s="56"/>
      <c r="DZ278" s="471"/>
      <c r="EC278" s="28"/>
      <c r="ED278" s="56"/>
      <c r="EF278" s="471"/>
      <c r="EI278" s="28"/>
      <c r="EJ278" s="56"/>
      <c r="EL278" s="471"/>
      <c r="EO278" s="28"/>
      <c r="EP278" s="56"/>
      <c r="ER278" s="471"/>
      <c r="EU278" s="28"/>
      <c r="EV278" s="56"/>
      <c r="EX278" s="471"/>
      <c r="FA278" s="28"/>
      <c r="FB278" s="56"/>
      <c r="FD278" s="471"/>
      <c r="FG278" s="28"/>
      <c r="FH278" s="56"/>
      <c r="FJ278" s="471"/>
      <c r="FM278" s="28"/>
      <c r="FN278" s="56"/>
      <c r="FP278" s="471"/>
      <c r="FS278" s="28"/>
      <c r="FT278" s="56"/>
      <c r="FV278" s="471"/>
      <c r="FY278" s="28"/>
      <c r="FZ278" s="56"/>
      <c r="GB278" s="471"/>
      <c r="GE278" s="28"/>
      <c r="GF278" s="56"/>
      <c r="GH278" s="471"/>
      <c r="GK278" s="28"/>
      <c r="GL278" s="56"/>
      <c r="GN278" s="471"/>
      <c r="GQ278" s="28"/>
      <c r="GR278" s="56"/>
      <c r="GT278" s="471"/>
      <c r="GW278" s="28"/>
      <c r="GX278" s="56"/>
      <c r="GZ278" s="471"/>
      <c r="HC278" s="28"/>
      <c r="HD278" s="56"/>
      <c r="HF278" s="433"/>
      <c r="HI278" s="28"/>
      <c r="HJ278" s="56"/>
    </row>
    <row r="279" spans="1:218" ht="16.5">
      <c r="A279" s="433" t="s">
        <v>2199</v>
      </c>
      <c r="D279" s="28">
        <f>'Punten per wedstrijd'!M211</f>
        <v>523.5</v>
      </c>
      <c r="E279" s="56">
        <v>0</v>
      </c>
      <c r="G279" s="433" t="s">
        <v>694</v>
      </c>
      <c r="J279" s="28">
        <f>'Punten per wedstrijd'!M256</f>
        <v>210</v>
      </c>
      <c r="K279" s="56">
        <v>1</v>
      </c>
      <c r="M279" s="433" t="s">
        <v>1345</v>
      </c>
      <c r="P279" s="28">
        <f>'Punten per wedstrijd'!S84</f>
        <v>178.1</v>
      </c>
      <c r="Q279" s="56">
        <v>0</v>
      </c>
      <c r="S279" s="433" t="s">
        <v>1654</v>
      </c>
      <c r="V279" s="28">
        <f>'Punten per wedstrijd'!S46</f>
        <v>58.5</v>
      </c>
      <c r="W279" s="56">
        <v>0</v>
      </c>
      <c r="Y279" s="470" t="s">
        <v>16</v>
      </c>
      <c r="Z279" s="543" t="s">
        <v>4036</v>
      </c>
      <c r="AA279" s="237"/>
      <c r="AB279" s="237"/>
      <c r="AC279" s="237"/>
      <c r="AD279" s="476">
        <f>$AR$447</f>
        <v>53</v>
      </c>
      <c r="AE279" s="496">
        <f>$E$447</f>
        <v>14058.000000000002</v>
      </c>
      <c r="AH279" s="471" t="s">
        <v>2714</v>
      </c>
      <c r="AK279" s="28">
        <v>351.79999999999995</v>
      </c>
      <c r="AL279" s="56">
        <v>3</v>
      </c>
      <c r="AN279" s="471" t="s">
        <v>1654</v>
      </c>
      <c r="AQ279" s="28">
        <v>113.60000000000001</v>
      </c>
      <c r="AR279" s="56">
        <v>2</v>
      </c>
      <c r="AT279" s="471" t="s">
        <v>1649</v>
      </c>
      <c r="AW279" s="28">
        <v>36.200000000000003</v>
      </c>
      <c r="AX279" s="56">
        <v>0</v>
      </c>
      <c r="AZ279" s="471" t="s">
        <v>37</v>
      </c>
      <c r="BC279" s="28">
        <v>81.100000000000009</v>
      </c>
      <c r="BD279" s="56">
        <v>0</v>
      </c>
      <c r="BF279" s="471" t="s">
        <v>686</v>
      </c>
      <c r="BI279" s="28">
        <v>505.55000000000007</v>
      </c>
      <c r="BJ279" s="56">
        <v>1</v>
      </c>
      <c r="BL279" s="471" t="s">
        <v>2835</v>
      </c>
      <c r="BO279" s="28">
        <v>151.6</v>
      </c>
      <c r="BP279" s="56">
        <v>1</v>
      </c>
      <c r="BR279" s="471" t="s">
        <v>2819</v>
      </c>
      <c r="BU279" s="28">
        <v>133.20000000000002</v>
      </c>
      <c r="BV279" s="56">
        <v>1</v>
      </c>
      <c r="BX279" s="471" t="s">
        <v>2721</v>
      </c>
      <c r="CA279" s="28">
        <v>147.79999999999998</v>
      </c>
      <c r="CB279" s="56">
        <v>0</v>
      </c>
      <c r="CD279" s="471" t="s">
        <v>2714</v>
      </c>
      <c r="CG279" s="28">
        <v>162.10000000000002</v>
      </c>
      <c r="CH279" s="56">
        <v>3</v>
      </c>
      <c r="CJ279" s="471" t="s">
        <v>686</v>
      </c>
      <c r="CM279" s="28">
        <v>347.3</v>
      </c>
      <c r="CN279" s="56">
        <v>1</v>
      </c>
      <c r="CP279" s="471" t="s">
        <v>2199</v>
      </c>
      <c r="CS279" s="28">
        <v>437.09999999999997</v>
      </c>
      <c r="CT279" s="56">
        <v>3</v>
      </c>
      <c r="CV279" s="471" t="s">
        <v>2835</v>
      </c>
      <c r="CY279" s="28">
        <v>410.59999999999997</v>
      </c>
      <c r="CZ279" s="56">
        <v>1</v>
      </c>
      <c r="DB279" s="471" t="s">
        <v>2714</v>
      </c>
      <c r="DE279" s="28">
        <v>16.900000000000002</v>
      </c>
      <c r="DF279" s="56">
        <v>2</v>
      </c>
      <c r="DH279" s="471" t="s">
        <v>3629</v>
      </c>
      <c r="DK279" s="28">
        <v>66.7</v>
      </c>
      <c r="DL279" s="56">
        <v>3</v>
      </c>
      <c r="DN279" s="471" t="s">
        <v>17</v>
      </c>
      <c r="DQ279" s="28">
        <v>342.40000000000003</v>
      </c>
      <c r="DR279" s="56">
        <v>0</v>
      </c>
      <c r="DT279" s="471" t="s">
        <v>141</v>
      </c>
      <c r="DW279" s="28">
        <v>1029</v>
      </c>
      <c r="DX279" s="56">
        <v>3</v>
      </c>
      <c r="DZ279" s="471" t="s">
        <v>1649</v>
      </c>
      <c r="EC279" s="28">
        <v>242.5</v>
      </c>
      <c r="ED279" s="56">
        <v>2</v>
      </c>
      <c r="EF279" s="471" t="s">
        <v>1342</v>
      </c>
      <c r="EI279" s="28">
        <v>455.5</v>
      </c>
      <c r="EJ279" s="56">
        <v>3</v>
      </c>
      <c r="EL279" s="471" t="s">
        <v>1661</v>
      </c>
      <c r="EO279" s="28">
        <v>165.5</v>
      </c>
      <c r="EP279" s="56">
        <v>0</v>
      </c>
      <c r="ER279" s="471" t="s">
        <v>3618</v>
      </c>
      <c r="EU279" s="28">
        <v>391.20000000000005</v>
      </c>
      <c r="EV279" s="56">
        <v>2</v>
      </c>
      <c r="EX279" s="471" t="s">
        <v>3605</v>
      </c>
      <c r="FA279" s="28">
        <v>450.5</v>
      </c>
      <c r="FB279" s="56">
        <v>0</v>
      </c>
      <c r="FD279" s="471" t="s">
        <v>694</v>
      </c>
      <c r="FG279" s="28">
        <v>202.1</v>
      </c>
      <c r="FH279" s="56">
        <v>0</v>
      </c>
      <c r="FJ279" s="471" t="s">
        <v>1661</v>
      </c>
      <c r="FM279" s="28">
        <v>379.2</v>
      </c>
      <c r="FN279" s="56">
        <v>1</v>
      </c>
      <c r="FP279" s="471" t="s">
        <v>2819</v>
      </c>
      <c r="FS279" s="28">
        <v>91</v>
      </c>
      <c r="FT279" s="56">
        <v>0</v>
      </c>
      <c r="FV279" s="471" t="s">
        <v>23</v>
      </c>
      <c r="FY279" s="28">
        <v>516.30000000000007</v>
      </c>
      <c r="FZ279" s="56">
        <v>2</v>
      </c>
      <c r="GB279" s="471" t="s">
        <v>1342</v>
      </c>
      <c r="GE279" s="28">
        <v>358.5</v>
      </c>
      <c r="GF279" s="56">
        <v>0</v>
      </c>
      <c r="GH279" s="471" t="s">
        <v>2835</v>
      </c>
      <c r="GK279" s="28">
        <v>546.15</v>
      </c>
      <c r="GL279" s="56">
        <v>2</v>
      </c>
      <c r="GN279" s="471" t="s">
        <v>1655</v>
      </c>
      <c r="GQ279" s="28">
        <v>691.3</v>
      </c>
      <c r="GR279" s="56">
        <v>0</v>
      </c>
      <c r="GT279" s="471" t="s">
        <v>3614</v>
      </c>
      <c r="GW279" s="28">
        <v>42</v>
      </c>
      <c r="GX279" s="56">
        <v>0</v>
      </c>
      <c r="GZ279" s="471" t="s">
        <v>3616</v>
      </c>
      <c r="HC279" s="28">
        <v>1092.3</v>
      </c>
      <c r="HD279" s="56">
        <v>0</v>
      </c>
      <c r="HF279" s="433" t="s">
        <v>162</v>
      </c>
      <c r="HI279" s="28">
        <v>901.80000000000007</v>
      </c>
      <c r="HJ279" s="56">
        <v>2</v>
      </c>
    </row>
    <row r="280" spans="1:218" ht="16.5">
      <c r="A280" s="433" t="s">
        <v>1661</v>
      </c>
      <c r="D280" s="28">
        <f>'Punten per wedstrijd'!M169</f>
        <v>771.6</v>
      </c>
      <c r="E280" s="56">
        <v>3</v>
      </c>
      <c r="G280" s="433" t="s">
        <v>686</v>
      </c>
      <c r="J280" s="28">
        <f>'Punten per wedstrijd'!M259</f>
        <v>259</v>
      </c>
      <c r="K280" s="56">
        <v>2</v>
      </c>
      <c r="M280" s="433" t="s">
        <v>2721</v>
      </c>
      <c r="P280" s="28">
        <f>'Punten per wedstrijd'!S133</f>
        <v>270.90000000000003</v>
      </c>
      <c r="Q280" s="56">
        <v>3</v>
      </c>
      <c r="S280" s="433" t="s">
        <v>17</v>
      </c>
      <c r="V280" s="28">
        <f>'Punten per wedstrijd'!S47</f>
        <v>194.9</v>
      </c>
      <c r="W280" s="56">
        <v>3</v>
      </c>
      <c r="Y280" s="470" t="s">
        <v>18</v>
      </c>
      <c r="Z280" s="543" t="s">
        <v>4035</v>
      </c>
      <c r="AA280" s="237"/>
      <c r="AB280" s="237"/>
      <c r="AC280" s="237"/>
      <c r="AD280" s="476">
        <f>$AR$442</f>
        <v>53</v>
      </c>
      <c r="AE280" s="496">
        <f>$E$442</f>
        <v>13510.05</v>
      </c>
      <c r="AH280" s="471" t="s">
        <v>2835</v>
      </c>
      <c r="AK280" s="28">
        <v>231.4</v>
      </c>
      <c r="AL280" s="56">
        <v>0</v>
      </c>
      <c r="AN280" s="471" t="s">
        <v>3616</v>
      </c>
      <c r="AQ280" s="28">
        <v>111.10000000000001</v>
      </c>
      <c r="AR280" s="56">
        <v>1</v>
      </c>
      <c r="AT280" s="471" t="s">
        <v>2835</v>
      </c>
      <c r="AW280" s="28">
        <v>45.499999999999993</v>
      </c>
      <c r="AX280" s="56">
        <v>3</v>
      </c>
      <c r="AZ280" s="471" t="s">
        <v>3629</v>
      </c>
      <c r="BC280" s="28">
        <v>109.20000000000002</v>
      </c>
      <c r="BD280" s="56">
        <v>3</v>
      </c>
      <c r="BF280" s="471" t="s">
        <v>2703</v>
      </c>
      <c r="BI280" s="28">
        <v>612.59999999999991</v>
      </c>
      <c r="BJ280" s="56">
        <v>2</v>
      </c>
      <c r="BL280" s="471" t="s">
        <v>3616</v>
      </c>
      <c r="BO280" s="28">
        <v>168.2</v>
      </c>
      <c r="BP280" s="56">
        <v>2</v>
      </c>
      <c r="BR280" s="471" t="s">
        <v>2721</v>
      </c>
      <c r="BU280" s="28">
        <v>135.60000000000002</v>
      </c>
      <c r="BV280" s="56">
        <v>2</v>
      </c>
      <c r="BX280" s="471" t="s">
        <v>3612</v>
      </c>
      <c r="CA280" s="28">
        <v>284.7</v>
      </c>
      <c r="CB280" s="56">
        <v>3</v>
      </c>
      <c r="CD280" s="471" t="s">
        <v>686</v>
      </c>
      <c r="CG280" s="28">
        <v>113.3</v>
      </c>
      <c r="CH280" s="56">
        <v>0</v>
      </c>
      <c r="CJ280" s="471" t="s">
        <v>2712</v>
      </c>
      <c r="CM280" s="28">
        <v>352.1</v>
      </c>
      <c r="CN280" s="56">
        <v>2</v>
      </c>
      <c r="CP280" s="471" t="s">
        <v>2819</v>
      </c>
      <c r="CS280" s="28">
        <v>292.60000000000002</v>
      </c>
      <c r="CT280" s="56">
        <v>0</v>
      </c>
      <c r="CV280" s="471" t="s">
        <v>2722</v>
      </c>
      <c r="CY280" s="28">
        <v>441.5</v>
      </c>
      <c r="CZ280" s="56">
        <v>2</v>
      </c>
      <c r="DB280" s="471" t="s">
        <v>3612</v>
      </c>
      <c r="DE280" s="28">
        <v>16.5</v>
      </c>
      <c r="DF280" s="56">
        <v>1</v>
      </c>
      <c r="DH280" s="471" t="s">
        <v>3613</v>
      </c>
      <c r="DK280" s="28">
        <v>0</v>
      </c>
      <c r="DL280" s="56">
        <v>0</v>
      </c>
      <c r="DN280" s="471" t="s">
        <v>2819</v>
      </c>
      <c r="DQ280" s="28">
        <v>624.4</v>
      </c>
      <c r="DR280" s="56">
        <v>3</v>
      </c>
      <c r="DT280" s="471" t="s">
        <v>1649</v>
      </c>
      <c r="DW280" s="28">
        <v>595.60000000000014</v>
      </c>
      <c r="DX280" s="56">
        <v>0</v>
      </c>
      <c r="DZ280" s="471" t="s">
        <v>2721</v>
      </c>
      <c r="EC280" s="28">
        <v>212.5</v>
      </c>
      <c r="ED280" s="56">
        <v>1</v>
      </c>
      <c r="EF280" s="471" t="s">
        <v>1654</v>
      </c>
      <c r="EI280" s="28">
        <v>124.69999999999999</v>
      </c>
      <c r="EJ280" s="56">
        <v>0</v>
      </c>
      <c r="EL280" s="471" t="s">
        <v>3618</v>
      </c>
      <c r="EO280" s="28">
        <v>380.8</v>
      </c>
      <c r="EP280" s="56">
        <v>3</v>
      </c>
      <c r="ER280" s="471" t="s">
        <v>2835</v>
      </c>
      <c r="EU280" s="28">
        <v>322</v>
      </c>
      <c r="EV280" s="56">
        <v>1</v>
      </c>
      <c r="EX280" s="471" t="s">
        <v>686</v>
      </c>
      <c r="FA280" s="28">
        <v>599</v>
      </c>
      <c r="FB280" s="56">
        <v>3</v>
      </c>
      <c r="FD280" s="471" t="s">
        <v>3605</v>
      </c>
      <c r="FG280" s="28">
        <v>422.5</v>
      </c>
      <c r="FH280" s="56">
        <v>3</v>
      </c>
      <c r="FJ280" s="471" t="s">
        <v>694</v>
      </c>
      <c r="FM280" s="28">
        <v>446.5</v>
      </c>
      <c r="FN280" s="56">
        <v>2</v>
      </c>
      <c r="FP280" s="471" t="s">
        <v>3605</v>
      </c>
      <c r="FS280" s="28">
        <v>155.4</v>
      </c>
      <c r="FT280" s="56">
        <v>3</v>
      </c>
      <c r="FV280" s="471" t="s">
        <v>2199</v>
      </c>
      <c r="FY280" s="28">
        <v>511.40000000000003</v>
      </c>
      <c r="FZ280" s="56">
        <v>1</v>
      </c>
      <c r="GB280" s="471" t="s">
        <v>1345</v>
      </c>
      <c r="GE280" s="28">
        <v>610.39999999999986</v>
      </c>
      <c r="GF280" s="56">
        <v>3</v>
      </c>
      <c r="GH280" s="471" t="s">
        <v>3612</v>
      </c>
      <c r="GK280" s="28">
        <v>473.3</v>
      </c>
      <c r="GL280" s="56">
        <v>1</v>
      </c>
      <c r="GN280" s="471" t="s">
        <v>1654</v>
      </c>
      <c r="GQ280" s="28">
        <v>869.39999999999986</v>
      </c>
      <c r="GR280" s="56">
        <v>3</v>
      </c>
      <c r="GT280" s="471" t="s">
        <v>3612</v>
      </c>
      <c r="GW280" s="28">
        <v>98.199999999999989</v>
      </c>
      <c r="GX280" s="56">
        <v>3</v>
      </c>
      <c r="GZ280" s="471" t="s">
        <v>658</v>
      </c>
      <c r="HC280" s="28">
        <v>1571.6</v>
      </c>
      <c r="HD280" s="56">
        <v>3</v>
      </c>
      <c r="HF280" s="433" t="s">
        <v>2703</v>
      </c>
      <c r="HI280" s="28">
        <v>898.9</v>
      </c>
      <c r="HJ280" s="56">
        <v>1</v>
      </c>
    </row>
    <row r="281" spans="1:218" ht="16.5">
      <c r="A281" s="433"/>
      <c r="D281" s="28"/>
      <c r="E281" s="56"/>
      <c r="G281" s="433"/>
      <c r="J281" s="28"/>
      <c r="K281" s="56"/>
      <c r="M281" s="433"/>
      <c r="P281" s="28"/>
      <c r="Q281" s="56"/>
      <c r="S281" s="433"/>
      <c r="V281" s="28"/>
      <c r="W281" s="56"/>
      <c r="Y281" s="470" t="s">
        <v>20</v>
      </c>
      <c r="Z281" s="543" t="s">
        <v>1774</v>
      </c>
      <c r="AA281" s="237"/>
      <c r="AB281" s="237"/>
      <c r="AC281" s="237"/>
      <c r="AD281" s="476">
        <f>$AR$405</f>
        <v>53</v>
      </c>
      <c r="AE281" s="496">
        <f>$E$405</f>
        <v>13402.75</v>
      </c>
      <c r="AH281" s="471"/>
      <c r="AK281" s="28"/>
      <c r="AL281" s="56"/>
      <c r="AN281" s="471"/>
      <c r="AQ281" s="28"/>
      <c r="AR281" s="56"/>
      <c r="AT281" s="471"/>
      <c r="AW281" s="28"/>
      <c r="AX281" s="56"/>
      <c r="AZ281" s="471"/>
      <c r="BC281" s="28"/>
      <c r="BD281" s="56"/>
      <c r="BF281" s="471"/>
      <c r="BI281" s="28"/>
      <c r="BJ281" s="56"/>
      <c r="BL281" s="471"/>
      <c r="BO281" s="28"/>
      <c r="BP281" s="56"/>
      <c r="BR281" s="471"/>
      <c r="BU281" s="28"/>
      <c r="BV281" s="56"/>
      <c r="BX281" s="471"/>
      <c r="CA281" s="28"/>
      <c r="CB281" s="56"/>
      <c r="CD281" s="471"/>
      <c r="CG281" s="28"/>
      <c r="CH281" s="56"/>
      <c r="CJ281" s="471"/>
      <c r="CM281" s="28"/>
      <c r="CN281" s="56"/>
      <c r="CP281" s="471"/>
      <c r="CS281" s="28"/>
      <c r="CT281" s="56"/>
      <c r="CV281" s="471"/>
      <c r="CY281" s="28"/>
      <c r="CZ281" s="56"/>
      <c r="DB281" s="471"/>
      <c r="DE281" s="28"/>
      <c r="DF281" s="56"/>
      <c r="DH281" s="471"/>
      <c r="DK281" s="28"/>
      <c r="DL281" s="56"/>
      <c r="DN281" s="471"/>
      <c r="DQ281" s="28"/>
      <c r="DR281" s="56"/>
      <c r="DT281" s="471"/>
      <c r="DW281" s="28"/>
      <c r="DX281" s="56"/>
      <c r="DZ281" s="471"/>
      <c r="EC281" s="28"/>
      <c r="ED281" s="56"/>
      <c r="EF281" s="471"/>
      <c r="EI281" s="28"/>
      <c r="EJ281" s="56"/>
      <c r="EL281" s="471"/>
      <c r="EO281" s="28"/>
      <c r="EP281" s="56"/>
      <c r="ER281" s="471"/>
      <c r="EU281" s="28"/>
      <c r="EV281" s="56"/>
      <c r="EX281" s="471"/>
      <c r="FA281" s="28"/>
      <c r="FB281" s="56"/>
      <c r="FD281" s="471"/>
      <c r="FG281" s="28"/>
      <c r="FH281" s="56"/>
      <c r="FJ281" s="471"/>
      <c r="FM281" s="28"/>
      <c r="FN281" s="56"/>
      <c r="FP281" s="471"/>
      <c r="FS281" s="28"/>
      <c r="FT281" s="56"/>
      <c r="FV281" s="471"/>
      <c r="FY281" s="28"/>
      <c r="FZ281" s="56"/>
      <c r="GB281" s="471"/>
      <c r="GE281" s="28"/>
      <c r="GF281" s="56"/>
      <c r="GH281" s="471"/>
      <c r="GK281" s="28"/>
      <c r="GL281" s="56"/>
      <c r="GN281" s="471"/>
      <c r="GQ281" s="28"/>
      <c r="GR281" s="56"/>
      <c r="GT281" s="471"/>
      <c r="GW281" s="28"/>
      <c r="GX281" s="56"/>
      <c r="GZ281" s="471"/>
      <c r="HC281" s="28"/>
      <c r="HD281" s="56"/>
      <c r="HF281" s="433"/>
      <c r="HI281" s="28"/>
      <c r="HJ281" s="56"/>
    </row>
    <row r="282" spans="1:218" ht="16.5">
      <c r="A282" s="433" t="s">
        <v>37</v>
      </c>
      <c r="D282" s="28">
        <f>'Punten per wedstrijd'!M261</f>
        <v>447.1</v>
      </c>
      <c r="E282" s="56">
        <v>1</v>
      </c>
      <c r="G282" s="433" t="s">
        <v>17</v>
      </c>
      <c r="J282" s="28">
        <f>'Punten per wedstrijd'!M187</f>
        <v>774.9</v>
      </c>
      <c r="K282" s="56">
        <v>3</v>
      </c>
      <c r="M282" s="433" t="s">
        <v>2835</v>
      </c>
      <c r="P282" s="28">
        <f>'Punten per wedstrijd'!S17</f>
        <v>119.1</v>
      </c>
      <c r="Q282" s="56">
        <v>1</v>
      </c>
      <c r="S282" s="433" t="s">
        <v>2191</v>
      </c>
      <c r="V282" s="28">
        <f>'Punten per wedstrijd'!S9</f>
        <v>459.6</v>
      </c>
      <c r="W282" s="56">
        <v>1</v>
      </c>
      <c r="Y282" s="470" t="s">
        <v>22</v>
      </c>
      <c r="Z282" s="543" t="s">
        <v>3991</v>
      </c>
      <c r="AA282" s="237"/>
      <c r="AB282" s="237"/>
      <c r="AC282" s="237"/>
      <c r="AD282" s="476">
        <f>$AR$375</f>
        <v>52</v>
      </c>
      <c r="AE282" s="496">
        <f>$E$375</f>
        <v>14435.000000000002</v>
      </c>
      <c r="AH282" s="471" t="s">
        <v>17</v>
      </c>
      <c r="AK282" s="28">
        <v>372.4</v>
      </c>
      <c r="AL282" s="56">
        <v>0</v>
      </c>
      <c r="AN282" s="471" t="s">
        <v>3614</v>
      </c>
      <c r="AQ282" s="28">
        <v>232.5</v>
      </c>
      <c r="AR282" s="56">
        <v>0</v>
      </c>
      <c r="AT282" s="471" t="s">
        <v>2199</v>
      </c>
      <c r="AW282" s="28">
        <v>126.3</v>
      </c>
      <c r="AX282" s="56">
        <v>2</v>
      </c>
      <c r="AZ282" s="471" t="s">
        <v>2721</v>
      </c>
      <c r="BC282" s="28">
        <v>39</v>
      </c>
      <c r="BD282" s="56">
        <v>1</v>
      </c>
      <c r="BF282" s="471" t="s">
        <v>2712</v>
      </c>
      <c r="BI282" s="28">
        <v>984.85</v>
      </c>
      <c r="BJ282" s="56">
        <v>3</v>
      </c>
      <c r="BL282" s="471" t="s">
        <v>37</v>
      </c>
      <c r="BO282" s="28">
        <v>252.79999999999998</v>
      </c>
      <c r="BP282" s="56">
        <v>3</v>
      </c>
      <c r="BR282" s="471" t="s">
        <v>2206</v>
      </c>
      <c r="BU282" s="28">
        <v>135.80000000000001</v>
      </c>
      <c r="BV282" s="56">
        <v>3</v>
      </c>
      <c r="BX282" s="471" t="s">
        <v>2703</v>
      </c>
      <c r="CA282" s="28">
        <v>273</v>
      </c>
      <c r="CB282" s="56">
        <v>3</v>
      </c>
      <c r="CD282" s="471" t="s">
        <v>2712</v>
      </c>
      <c r="CG282" s="28">
        <v>154.9</v>
      </c>
      <c r="CH282" s="56">
        <v>1</v>
      </c>
      <c r="CJ282" s="471" t="s">
        <v>1655</v>
      </c>
      <c r="CM282" s="28">
        <v>381.1</v>
      </c>
      <c r="CN282" s="56">
        <v>2</v>
      </c>
      <c r="CP282" s="471" t="s">
        <v>2722</v>
      </c>
      <c r="CS282" s="28">
        <v>233.60000000000002</v>
      </c>
      <c r="CT282" s="56">
        <v>0</v>
      </c>
      <c r="CV282" s="471" t="s">
        <v>3618</v>
      </c>
      <c r="CY282" s="28">
        <v>416.8</v>
      </c>
      <c r="CZ282" s="56">
        <v>0</v>
      </c>
      <c r="DB282" s="471" t="s">
        <v>2199</v>
      </c>
      <c r="DE282" s="28">
        <v>12.100000000000001</v>
      </c>
      <c r="DF282" s="56">
        <v>1</v>
      </c>
      <c r="DH282" s="471" t="s">
        <v>2721</v>
      </c>
      <c r="DK282" s="28">
        <v>14.4</v>
      </c>
      <c r="DL282" s="56">
        <v>3</v>
      </c>
      <c r="DN282" s="471" t="s">
        <v>2199</v>
      </c>
      <c r="DQ282" s="28">
        <v>437</v>
      </c>
      <c r="DR282" s="56">
        <v>1</v>
      </c>
      <c r="DT282" s="471" t="s">
        <v>2721</v>
      </c>
      <c r="DW282" s="28">
        <v>411.69999999999993</v>
      </c>
      <c r="DX282" s="56">
        <v>0</v>
      </c>
      <c r="DZ282" s="471" t="s">
        <v>23</v>
      </c>
      <c r="EC282" s="28">
        <v>4.4000000000000004</v>
      </c>
      <c r="ED282" s="56">
        <v>0</v>
      </c>
      <c r="EF282" s="471" t="s">
        <v>694</v>
      </c>
      <c r="EI282" s="28">
        <v>112.80000000000001</v>
      </c>
      <c r="EJ282" s="56">
        <v>0</v>
      </c>
      <c r="EL282" s="471" t="s">
        <v>2722</v>
      </c>
      <c r="EO282" s="28">
        <v>522</v>
      </c>
      <c r="EP282" s="56">
        <v>3</v>
      </c>
      <c r="ER282" s="471" t="s">
        <v>2199</v>
      </c>
      <c r="EU282" s="28">
        <v>327.8</v>
      </c>
      <c r="EV282" s="56">
        <v>0</v>
      </c>
      <c r="EX282" s="471" t="s">
        <v>1649</v>
      </c>
      <c r="FA282" s="28">
        <v>303</v>
      </c>
      <c r="FB282" s="56">
        <v>0</v>
      </c>
      <c r="FD282" s="471" t="s">
        <v>3612</v>
      </c>
      <c r="FG282" s="28">
        <v>338.7</v>
      </c>
      <c r="FH282" s="56">
        <v>0</v>
      </c>
      <c r="FJ282" s="471" t="s">
        <v>17</v>
      </c>
      <c r="FM282" s="28">
        <v>574.79999999999995</v>
      </c>
      <c r="FN282" s="56">
        <v>3</v>
      </c>
      <c r="FP282" s="471" t="s">
        <v>1649</v>
      </c>
      <c r="FS282" s="28">
        <v>58</v>
      </c>
      <c r="FT282" s="56">
        <v>0</v>
      </c>
      <c r="FV282" s="471" t="s">
        <v>1345</v>
      </c>
      <c r="FY282" s="28">
        <v>558.79999999999995</v>
      </c>
      <c r="FZ282" s="56">
        <v>1</v>
      </c>
      <c r="GB282" s="471" t="s">
        <v>2199</v>
      </c>
      <c r="GE282" s="28">
        <v>561.5</v>
      </c>
      <c r="GF282" s="56">
        <v>3</v>
      </c>
      <c r="GH282" s="471" t="s">
        <v>153</v>
      </c>
      <c r="GK282" s="28">
        <v>259.2</v>
      </c>
      <c r="GL282" s="56">
        <v>0</v>
      </c>
      <c r="GN282" s="471" t="s">
        <v>3612</v>
      </c>
      <c r="GQ282" s="28">
        <v>234.2</v>
      </c>
      <c r="GR282" s="56">
        <v>0</v>
      </c>
      <c r="GT282" s="471" t="s">
        <v>2708</v>
      </c>
      <c r="GW282" s="28">
        <v>99.5</v>
      </c>
      <c r="GX282" s="56">
        <v>2</v>
      </c>
      <c r="GZ282" s="471" t="s">
        <v>686</v>
      </c>
      <c r="HC282" s="28">
        <v>2687.8</v>
      </c>
      <c r="HD282" s="56">
        <v>2</v>
      </c>
      <c r="HF282" s="433" t="s">
        <v>2705</v>
      </c>
      <c r="HI282" s="28">
        <v>879.05000000000007</v>
      </c>
      <c r="HJ282" s="56">
        <v>1</v>
      </c>
    </row>
    <row r="283" spans="1:218" ht="16.5">
      <c r="A283" s="433" t="s">
        <v>162</v>
      </c>
      <c r="D283" s="28">
        <f>'Punten per wedstrijd'!M189</f>
        <v>472.9</v>
      </c>
      <c r="E283" s="56">
        <v>2</v>
      </c>
      <c r="G283" s="433" t="s">
        <v>2191</v>
      </c>
      <c r="J283" s="28">
        <f>'Punten per wedstrijd'!M149</f>
        <v>477.7</v>
      </c>
      <c r="K283" s="56">
        <v>0</v>
      </c>
      <c r="M283" s="433" t="s">
        <v>2199</v>
      </c>
      <c r="P283" s="28">
        <f>'Punten per wedstrijd'!S71</f>
        <v>129.30000000000001</v>
      </c>
      <c r="Q283" s="56">
        <v>2</v>
      </c>
      <c r="S283" s="433" t="s">
        <v>153</v>
      </c>
      <c r="V283" s="28">
        <f>'Punten per wedstrijd'!S23</f>
        <v>497.4</v>
      </c>
      <c r="W283" s="56">
        <v>2</v>
      </c>
      <c r="Y283" s="470" t="s">
        <v>24</v>
      </c>
      <c r="Z283" s="543" t="s">
        <v>4010</v>
      </c>
      <c r="AA283" s="237"/>
      <c r="AB283" s="237"/>
      <c r="AC283" s="237"/>
      <c r="AD283" s="476">
        <f>$AR$394</f>
        <v>52</v>
      </c>
      <c r="AE283" s="496">
        <f>$E$394</f>
        <v>11502.249999999998</v>
      </c>
      <c r="AH283" s="471" t="s">
        <v>2722</v>
      </c>
      <c r="AK283" s="28">
        <v>586</v>
      </c>
      <c r="AL283" s="56">
        <v>3</v>
      </c>
      <c r="AN283" s="471" t="s">
        <v>2199</v>
      </c>
      <c r="AQ283" s="28">
        <v>349.40000000000003</v>
      </c>
      <c r="AR283" s="56">
        <v>3</v>
      </c>
      <c r="AT283" s="471" t="s">
        <v>2705</v>
      </c>
      <c r="AW283" s="28">
        <v>103.5</v>
      </c>
      <c r="AX283" s="56">
        <v>1</v>
      </c>
      <c r="AZ283" s="471" t="s">
        <v>686</v>
      </c>
      <c r="BC283" s="28">
        <v>39.199999999999996</v>
      </c>
      <c r="BD283" s="56">
        <v>2</v>
      </c>
      <c r="BF283" s="471" t="s">
        <v>2705</v>
      </c>
      <c r="BI283" s="28">
        <v>705.25</v>
      </c>
      <c r="BJ283" s="56">
        <v>0</v>
      </c>
      <c r="BL283" s="471" t="s">
        <v>686</v>
      </c>
      <c r="BO283" s="28">
        <v>161.10000000000002</v>
      </c>
      <c r="BP283" s="56">
        <v>0</v>
      </c>
      <c r="BR283" s="471" t="s">
        <v>2703</v>
      </c>
      <c r="BU283" s="28">
        <v>54.099999999999994</v>
      </c>
      <c r="BV283" s="56">
        <v>0</v>
      </c>
      <c r="BX283" s="471" t="s">
        <v>2819</v>
      </c>
      <c r="CA283" s="28">
        <v>6.5</v>
      </c>
      <c r="CB283" s="56">
        <v>0</v>
      </c>
      <c r="CD283" s="471" t="s">
        <v>1342</v>
      </c>
      <c r="CG283" s="28">
        <v>170.9</v>
      </c>
      <c r="CH283" s="56">
        <v>2</v>
      </c>
      <c r="CJ283" s="471" t="s">
        <v>2819</v>
      </c>
      <c r="CM283" s="28">
        <v>341.5</v>
      </c>
      <c r="CN283" s="56">
        <v>1</v>
      </c>
      <c r="CP283" s="471" t="s">
        <v>1661</v>
      </c>
      <c r="CS283" s="28">
        <v>942.2</v>
      </c>
      <c r="CT283" s="56">
        <v>3</v>
      </c>
      <c r="CV283" s="471" t="s">
        <v>23</v>
      </c>
      <c r="CY283" s="28">
        <v>630.69999999999993</v>
      </c>
      <c r="CZ283" s="56">
        <v>3</v>
      </c>
      <c r="DB283" s="471" t="s">
        <v>141</v>
      </c>
      <c r="DE283" s="28">
        <v>12.100000000000001</v>
      </c>
      <c r="DF283" s="56">
        <v>1</v>
      </c>
      <c r="DH283" s="471" t="s">
        <v>2199</v>
      </c>
      <c r="DK283" s="28">
        <v>0</v>
      </c>
      <c r="DL283" s="56">
        <v>0</v>
      </c>
      <c r="DN283" s="471" t="s">
        <v>2703</v>
      </c>
      <c r="DQ283" s="28">
        <v>583.4</v>
      </c>
      <c r="DR283" s="56">
        <v>2</v>
      </c>
      <c r="DT283" s="471" t="s">
        <v>2712</v>
      </c>
      <c r="DW283" s="28">
        <v>580.1</v>
      </c>
      <c r="DX283" s="56">
        <v>3</v>
      </c>
      <c r="DZ283" s="471" t="s">
        <v>2206</v>
      </c>
      <c r="EC283" s="28">
        <v>162.5</v>
      </c>
      <c r="ED283" s="56">
        <v>3</v>
      </c>
      <c r="EF283" s="471" t="s">
        <v>2708</v>
      </c>
      <c r="EI283" s="28">
        <v>225.6</v>
      </c>
      <c r="EJ283" s="56">
        <v>3</v>
      </c>
      <c r="EL283" s="471" t="s">
        <v>1342</v>
      </c>
      <c r="EO283" s="28">
        <v>372.5</v>
      </c>
      <c r="EP283" s="56">
        <v>0</v>
      </c>
      <c r="ER283" s="471" t="s">
        <v>2712</v>
      </c>
      <c r="EU283" s="28">
        <v>470.9</v>
      </c>
      <c r="EV283" s="56">
        <v>3</v>
      </c>
      <c r="EX283" s="471" t="s">
        <v>2199</v>
      </c>
      <c r="FA283" s="28">
        <v>471.5</v>
      </c>
      <c r="FB283" s="56">
        <v>3</v>
      </c>
      <c r="FD283" s="471" t="s">
        <v>2191</v>
      </c>
      <c r="FG283" s="28">
        <v>687</v>
      </c>
      <c r="FH283" s="56">
        <v>3</v>
      </c>
      <c r="FJ283" s="471" t="s">
        <v>2714</v>
      </c>
      <c r="FM283" s="28">
        <v>354</v>
      </c>
      <c r="FN283" s="56">
        <v>0</v>
      </c>
      <c r="FP283" s="471" t="s">
        <v>658</v>
      </c>
      <c r="FS283" s="28">
        <v>106.6</v>
      </c>
      <c r="FT283" s="56">
        <v>3</v>
      </c>
      <c r="FV283" s="471" t="s">
        <v>3629</v>
      </c>
      <c r="FY283" s="28">
        <v>613.1</v>
      </c>
      <c r="FZ283" s="56">
        <v>2</v>
      </c>
      <c r="GB283" s="471" t="s">
        <v>3613</v>
      </c>
      <c r="GE283" s="28">
        <v>356.8</v>
      </c>
      <c r="GF283" s="56">
        <v>0</v>
      </c>
      <c r="GH283" s="471" t="s">
        <v>17</v>
      </c>
      <c r="GK283" s="28">
        <v>503.2</v>
      </c>
      <c r="GL283" s="56">
        <v>3</v>
      </c>
      <c r="GN283" s="471" t="s">
        <v>162</v>
      </c>
      <c r="GQ283" s="28">
        <v>510.2</v>
      </c>
      <c r="GR283" s="56">
        <v>3</v>
      </c>
      <c r="GT283" s="471" t="s">
        <v>2712</v>
      </c>
      <c r="GW283" s="28">
        <v>90</v>
      </c>
      <c r="GX283" s="56">
        <v>1</v>
      </c>
      <c r="GZ283" s="471" t="s">
        <v>1342</v>
      </c>
      <c r="HC283" s="28">
        <v>2460.8999999999996</v>
      </c>
      <c r="HD283" s="56">
        <v>1</v>
      </c>
      <c r="HF283" s="433" t="s">
        <v>141</v>
      </c>
      <c r="HI283" s="28">
        <v>1077.4000000000001</v>
      </c>
      <c r="HJ283" s="56">
        <v>2</v>
      </c>
    </row>
    <row r="284" spans="1:218" ht="16.5">
      <c r="A284" s="433"/>
      <c r="D284" s="28"/>
      <c r="E284" s="56"/>
      <c r="G284" s="433"/>
      <c r="J284" s="28"/>
      <c r="K284" s="56"/>
      <c r="M284" s="433"/>
      <c r="P284" s="28"/>
      <c r="Q284" s="56"/>
      <c r="S284" s="433"/>
      <c r="V284" s="28"/>
      <c r="W284" s="56"/>
      <c r="Y284" s="470" t="s">
        <v>26</v>
      </c>
      <c r="Z284" s="543" t="s">
        <v>2261</v>
      </c>
      <c r="AA284" s="237"/>
      <c r="AB284" s="237"/>
      <c r="AC284" s="237"/>
      <c r="AD284" s="476">
        <f>$AR$370</f>
        <v>52</v>
      </c>
      <c r="AE284" s="496">
        <f>$E$370</f>
        <v>10589.999999999998</v>
      </c>
      <c r="AH284" s="471"/>
      <c r="AK284" s="28"/>
      <c r="AL284" s="56"/>
      <c r="AN284" s="471"/>
      <c r="AQ284" s="28"/>
      <c r="AR284" s="56"/>
      <c r="AT284" s="471"/>
      <c r="AW284" s="28"/>
      <c r="AX284" s="56"/>
      <c r="AZ284" s="471"/>
      <c r="BC284" s="28"/>
      <c r="BD284" s="56"/>
      <c r="BF284" s="471"/>
      <c r="BI284" s="28"/>
      <c r="BJ284" s="56"/>
      <c r="BL284" s="471"/>
      <c r="BO284" s="28"/>
      <c r="BP284" s="56"/>
      <c r="BR284" s="471"/>
      <c r="BU284" s="28"/>
      <c r="BV284" s="56"/>
      <c r="BX284" s="471"/>
      <c r="CA284" s="28"/>
      <c r="CB284" s="56"/>
      <c r="CD284" s="471"/>
      <c r="CG284" s="28"/>
      <c r="CH284" s="56"/>
      <c r="CJ284" s="471"/>
      <c r="CM284" s="28"/>
      <c r="CN284" s="56"/>
      <c r="CP284" s="471"/>
      <c r="CS284" s="28"/>
      <c r="CT284" s="56"/>
      <c r="CV284" s="471"/>
      <c r="CY284" s="28"/>
      <c r="CZ284" s="56"/>
      <c r="DB284" s="471"/>
      <c r="DE284" s="28"/>
      <c r="DF284" s="56"/>
      <c r="DH284" s="471"/>
      <c r="DK284" s="28"/>
      <c r="DL284" s="56"/>
      <c r="DN284" s="471"/>
      <c r="DQ284" s="28"/>
      <c r="DR284" s="56"/>
      <c r="DT284" s="471"/>
      <c r="DW284" s="28"/>
      <c r="DX284" s="56"/>
      <c r="DZ284" s="471"/>
      <c r="EC284" s="28"/>
      <c r="ED284" s="56"/>
      <c r="EF284" s="471"/>
      <c r="EI284" s="28"/>
      <c r="EJ284" s="56"/>
      <c r="EL284" s="471"/>
      <c r="EO284" s="28"/>
      <c r="EP284" s="56"/>
      <c r="ER284" s="471"/>
      <c r="EU284" s="28"/>
      <c r="EV284" s="56"/>
      <c r="EX284" s="471"/>
      <c r="FA284" s="28"/>
      <c r="FB284" s="56"/>
      <c r="FD284" s="471"/>
      <c r="FG284" s="28"/>
      <c r="FH284" s="56"/>
      <c r="FJ284" s="471"/>
      <c r="FM284" s="28"/>
      <c r="FN284" s="56"/>
      <c r="FP284" s="471"/>
      <c r="FS284" s="28"/>
      <c r="FT284" s="56"/>
      <c r="FV284" s="471"/>
      <c r="FY284" s="28"/>
      <c r="FZ284" s="56"/>
      <c r="GB284" s="471"/>
      <c r="GE284" s="28"/>
      <c r="GF284" s="56"/>
      <c r="GH284" s="471"/>
      <c r="GK284" s="28"/>
      <c r="GL284" s="56"/>
      <c r="GN284" s="471"/>
      <c r="GQ284" s="28"/>
      <c r="GR284" s="56"/>
      <c r="GT284" s="471"/>
      <c r="GW284" s="28"/>
      <c r="GX284" s="56"/>
      <c r="GZ284" s="471"/>
      <c r="HC284" s="28"/>
      <c r="HD284" s="56"/>
      <c r="HF284" s="433"/>
      <c r="HI284" s="28"/>
      <c r="HJ284" s="56"/>
    </row>
    <row r="285" spans="1:218" ht="16.5">
      <c r="A285" s="433" t="s">
        <v>2712</v>
      </c>
      <c r="D285" s="28">
        <f>'Punten per wedstrijd'!M168</f>
        <v>434.3</v>
      </c>
      <c r="E285" s="56">
        <v>3</v>
      </c>
      <c r="G285" s="433" t="s">
        <v>3616</v>
      </c>
      <c r="J285" s="28">
        <f>'Punten per wedstrijd'!M213</f>
        <v>152.80000000000001</v>
      </c>
      <c r="K285" s="56">
        <v>0</v>
      </c>
      <c r="M285" s="433" t="s">
        <v>2708</v>
      </c>
      <c r="P285" s="28">
        <f>'Punten per wedstrijd'!S36</f>
        <v>198.6</v>
      </c>
      <c r="Q285" s="56">
        <v>1</v>
      </c>
      <c r="S285" s="433" t="s">
        <v>3629</v>
      </c>
      <c r="V285" s="28">
        <f>'Punten per wedstrijd'!S135</f>
        <v>219.9</v>
      </c>
      <c r="W285" s="56">
        <v>3</v>
      </c>
      <c r="Y285" s="470" t="s">
        <v>28</v>
      </c>
      <c r="Z285" s="543" t="s">
        <v>3976</v>
      </c>
      <c r="AA285" s="237"/>
      <c r="AB285" s="237"/>
      <c r="AC285" s="237"/>
      <c r="AD285" s="476">
        <f>$AR$346</f>
        <v>51</v>
      </c>
      <c r="AE285" s="496">
        <f>$E$346</f>
        <v>12942.65</v>
      </c>
      <c r="AH285" s="471" t="s">
        <v>658</v>
      </c>
      <c r="AK285" s="28">
        <v>560.9</v>
      </c>
      <c r="AL285" s="56">
        <v>3</v>
      </c>
      <c r="AN285" s="471" t="s">
        <v>3605</v>
      </c>
      <c r="AQ285" s="28">
        <v>58.599999999999994</v>
      </c>
      <c r="AR285" s="56">
        <v>0</v>
      </c>
      <c r="AT285" s="471" t="s">
        <v>658</v>
      </c>
      <c r="AW285" s="28">
        <v>85.9</v>
      </c>
      <c r="AX285" s="56">
        <v>2</v>
      </c>
      <c r="AZ285" s="471" t="s">
        <v>3612</v>
      </c>
      <c r="BC285" s="28">
        <v>79.600000000000009</v>
      </c>
      <c r="BD285" s="56">
        <v>1</v>
      </c>
      <c r="BF285" s="471" t="s">
        <v>153</v>
      </c>
      <c r="BI285" s="28">
        <v>593.89999999999986</v>
      </c>
      <c r="BJ285" s="56">
        <v>2</v>
      </c>
      <c r="BL285" s="471" t="s">
        <v>162</v>
      </c>
      <c r="BO285" s="28">
        <v>219.8</v>
      </c>
      <c r="BP285" s="56">
        <v>3</v>
      </c>
      <c r="BR285" s="471" t="s">
        <v>1649</v>
      </c>
      <c r="BU285" s="28">
        <v>41.599999999999994</v>
      </c>
      <c r="BV285" s="56">
        <v>0</v>
      </c>
      <c r="BX285" s="471" t="s">
        <v>1342</v>
      </c>
      <c r="CA285" s="28">
        <v>313.2</v>
      </c>
      <c r="CB285" s="56">
        <v>1</v>
      </c>
      <c r="CD285" s="471" t="s">
        <v>2191</v>
      </c>
      <c r="CG285" s="28">
        <v>155.55000000000001</v>
      </c>
      <c r="CH285" s="56">
        <v>3</v>
      </c>
      <c r="CJ285" s="471" t="s">
        <v>1342</v>
      </c>
      <c r="CM285" s="28">
        <v>279</v>
      </c>
      <c r="CN285" s="56">
        <v>1</v>
      </c>
      <c r="CP285" s="471" t="s">
        <v>3616</v>
      </c>
      <c r="CS285" s="28">
        <v>323.29999999999995</v>
      </c>
      <c r="CT285" s="56">
        <v>1</v>
      </c>
      <c r="CV285" s="471" t="s">
        <v>3614</v>
      </c>
      <c r="CY285" s="28">
        <v>671.20000000000016</v>
      </c>
      <c r="CZ285" s="56">
        <v>3</v>
      </c>
      <c r="DB285" s="471" t="s">
        <v>1654</v>
      </c>
      <c r="DE285" s="28">
        <v>0</v>
      </c>
      <c r="DF285" s="56">
        <v>0</v>
      </c>
      <c r="DH285" s="471" t="s">
        <v>2835</v>
      </c>
      <c r="DK285" s="28">
        <v>0</v>
      </c>
      <c r="DL285" s="56">
        <v>1</v>
      </c>
      <c r="DN285" s="471" t="s">
        <v>23</v>
      </c>
      <c r="DQ285" s="28">
        <v>361.5</v>
      </c>
      <c r="DR285" s="56">
        <v>0</v>
      </c>
      <c r="DT285" s="471" t="s">
        <v>686</v>
      </c>
      <c r="DW285" s="28">
        <v>441.20000000000005</v>
      </c>
      <c r="DX285" s="56">
        <v>0</v>
      </c>
      <c r="DZ285" s="471" t="s">
        <v>153</v>
      </c>
      <c r="EC285" s="28">
        <v>136.6</v>
      </c>
      <c r="ED285" s="56">
        <v>0</v>
      </c>
      <c r="EF285" s="471" t="s">
        <v>37</v>
      </c>
      <c r="EI285" s="28">
        <v>249.20000000000002</v>
      </c>
      <c r="EJ285" s="56">
        <v>0</v>
      </c>
      <c r="EL285" s="471" t="s">
        <v>3605</v>
      </c>
      <c r="EO285" s="28">
        <v>277.7</v>
      </c>
      <c r="EP285" s="56">
        <v>1</v>
      </c>
      <c r="ER285" s="471" t="s">
        <v>1342</v>
      </c>
      <c r="EU285" s="28">
        <v>237.1</v>
      </c>
      <c r="EV285" s="56">
        <v>0</v>
      </c>
      <c r="EX285" s="471" t="s">
        <v>2835</v>
      </c>
      <c r="FA285" s="28">
        <v>451.5</v>
      </c>
      <c r="FB285" s="56">
        <v>2</v>
      </c>
      <c r="FD285" s="471" t="s">
        <v>2714</v>
      </c>
      <c r="FG285" s="28">
        <v>605.9</v>
      </c>
      <c r="FH285" s="56">
        <v>3</v>
      </c>
      <c r="FJ285" s="471" t="s">
        <v>2705</v>
      </c>
      <c r="FM285" s="28">
        <v>348.7</v>
      </c>
      <c r="FN285" s="56">
        <v>0</v>
      </c>
      <c r="FP285" s="471" t="s">
        <v>694</v>
      </c>
      <c r="FS285" s="28">
        <v>144.30000000000001</v>
      </c>
      <c r="FT285" s="56">
        <v>1</v>
      </c>
      <c r="FV285" s="471" t="s">
        <v>2708</v>
      </c>
      <c r="FY285" s="28">
        <v>339.59999999999997</v>
      </c>
      <c r="FZ285" s="56">
        <v>0</v>
      </c>
      <c r="GB285" s="471" t="s">
        <v>694</v>
      </c>
      <c r="GE285" s="28">
        <v>395.5</v>
      </c>
      <c r="GF285" s="56">
        <v>0</v>
      </c>
      <c r="GH285" s="471" t="s">
        <v>3618</v>
      </c>
      <c r="GK285" s="28">
        <v>576.29999999999995</v>
      </c>
      <c r="GL285" s="56">
        <v>3</v>
      </c>
      <c r="GN285" s="471" t="s">
        <v>2199</v>
      </c>
      <c r="GQ285" s="28">
        <v>706</v>
      </c>
      <c r="GR285" s="56">
        <v>3</v>
      </c>
      <c r="GT285" s="471" t="s">
        <v>2705</v>
      </c>
      <c r="GW285" s="28">
        <v>90</v>
      </c>
      <c r="GX285" s="56">
        <v>3</v>
      </c>
      <c r="GZ285" s="471" t="s">
        <v>141</v>
      </c>
      <c r="HC285" s="28">
        <v>3792.0999999999995</v>
      </c>
      <c r="HD285" s="56">
        <v>3</v>
      </c>
      <c r="HF285" s="433" t="s">
        <v>1342</v>
      </c>
      <c r="HI285" s="28">
        <v>963.59999999999991</v>
      </c>
      <c r="HJ285" s="56">
        <v>3</v>
      </c>
    </row>
    <row r="286" spans="1:218" ht="16.5">
      <c r="A286" s="433" t="s">
        <v>2722</v>
      </c>
      <c r="D286" s="28">
        <f>'Punten per wedstrijd'!M276</f>
        <v>332.1</v>
      </c>
      <c r="E286" s="56">
        <v>0</v>
      </c>
      <c r="G286" s="433" t="s">
        <v>3613</v>
      </c>
      <c r="J286" s="28">
        <f>'Punten per wedstrijd'!M197</f>
        <v>811</v>
      </c>
      <c r="K286" s="56">
        <v>3</v>
      </c>
      <c r="M286" s="433" t="s">
        <v>3616</v>
      </c>
      <c r="P286" s="28">
        <f>'Punten per wedstrijd'!S73</f>
        <v>200.9</v>
      </c>
      <c r="Q286" s="56">
        <v>2</v>
      </c>
      <c r="S286" s="433" t="s">
        <v>3612</v>
      </c>
      <c r="V286" s="28">
        <f>'Punten per wedstrijd'!S55</f>
        <v>55.000000000000007</v>
      </c>
      <c r="W286" s="56">
        <v>0</v>
      </c>
      <c r="Y286" s="470" t="s">
        <v>30</v>
      </c>
      <c r="Z286" s="543" t="s">
        <v>2262</v>
      </c>
      <c r="AA286" s="237"/>
      <c r="AB286" s="237"/>
      <c r="AC286" s="237"/>
      <c r="AD286" s="476">
        <f>$AR$368</f>
        <v>49</v>
      </c>
      <c r="AE286" s="496">
        <f>$E$368</f>
        <v>13656.4</v>
      </c>
      <c r="AH286" s="471" t="s">
        <v>3613</v>
      </c>
      <c r="AK286" s="28">
        <v>152.49999999999997</v>
      </c>
      <c r="AL286" s="56">
        <v>0</v>
      </c>
      <c r="AN286" s="471" t="s">
        <v>17</v>
      </c>
      <c r="AQ286" s="28">
        <v>125.3</v>
      </c>
      <c r="AR286" s="56">
        <v>3</v>
      </c>
      <c r="AT286" s="471" t="s">
        <v>2708</v>
      </c>
      <c r="AW286" s="28">
        <v>76.8</v>
      </c>
      <c r="AX286" s="56">
        <v>1</v>
      </c>
      <c r="AZ286" s="471" t="s">
        <v>2206</v>
      </c>
      <c r="BC286" s="28">
        <v>79.7</v>
      </c>
      <c r="BD286" s="56">
        <v>2</v>
      </c>
      <c r="BF286" s="471" t="s">
        <v>2835</v>
      </c>
      <c r="BI286" s="28">
        <v>567.5</v>
      </c>
      <c r="BJ286" s="56">
        <v>1</v>
      </c>
      <c r="BL286" s="471" t="s">
        <v>153</v>
      </c>
      <c r="BO286" s="28">
        <v>147.59999999999997</v>
      </c>
      <c r="BP286" s="56">
        <v>0</v>
      </c>
      <c r="BR286" s="471" t="s">
        <v>1345</v>
      </c>
      <c r="BU286" s="28">
        <v>72</v>
      </c>
      <c r="BV286" s="56">
        <v>3</v>
      </c>
      <c r="BX286" s="471" t="s">
        <v>2714</v>
      </c>
      <c r="CA286" s="28">
        <v>389.5</v>
      </c>
      <c r="CB286" s="56">
        <v>2</v>
      </c>
      <c r="CD286" s="471" t="s">
        <v>1661</v>
      </c>
      <c r="CG286" s="28">
        <v>113.5</v>
      </c>
      <c r="CH286" s="56">
        <v>0</v>
      </c>
      <c r="CJ286" s="471" t="s">
        <v>1649</v>
      </c>
      <c r="CM286" s="28">
        <v>325.3</v>
      </c>
      <c r="CN286" s="56">
        <v>2</v>
      </c>
      <c r="CP286" s="471" t="s">
        <v>3618</v>
      </c>
      <c r="CS286" s="28">
        <v>343.40000000000003</v>
      </c>
      <c r="CT286" s="56">
        <v>2</v>
      </c>
      <c r="CV286" s="471" t="s">
        <v>2191</v>
      </c>
      <c r="CY286" s="28">
        <v>532.15</v>
      </c>
      <c r="CZ286" s="56">
        <v>0</v>
      </c>
      <c r="DB286" s="471" t="s">
        <v>3614</v>
      </c>
      <c r="DE286" s="28">
        <v>57.2</v>
      </c>
      <c r="DF286" s="56">
        <v>3</v>
      </c>
      <c r="DH286" s="471" t="s">
        <v>1661</v>
      </c>
      <c r="DK286" s="28">
        <v>0</v>
      </c>
      <c r="DL286" s="56">
        <v>1</v>
      </c>
      <c r="DN286" s="471" t="s">
        <v>686</v>
      </c>
      <c r="DQ286" s="28">
        <v>682.65</v>
      </c>
      <c r="DR286" s="56">
        <v>3</v>
      </c>
      <c r="DT286" s="471" t="s">
        <v>3613</v>
      </c>
      <c r="DW286" s="28">
        <v>570.5</v>
      </c>
      <c r="DX286" s="56">
        <v>3</v>
      </c>
      <c r="DZ286" s="471" t="s">
        <v>3612</v>
      </c>
      <c r="EC286" s="28">
        <v>228.2</v>
      </c>
      <c r="ED286" s="56">
        <v>3</v>
      </c>
      <c r="EF286" s="471" t="s">
        <v>2712</v>
      </c>
      <c r="EI286" s="28">
        <v>335.3</v>
      </c>
      <c r="EJ286" s="56">
        <v>3</v>
      </c>
      <c r="EL286" s="471" t="s">
        <v>3629</v>
      </c>
      <c r="EO286" s="28">
        <v>303.5</v>
      </c>
      <c r="EP286" s="56">
        <v>2</v>
      </c>
      <c r="ER286" s="471" t="s">
        <v>3605</v>
      </c>
      <c r="EU286" s="28">
        <v>452.6</v>
      </c>
      <c r="EV286" s="56">
        <v>3</v>
      </c>
      <c r="EX286" s="471" t="s">
        <v>3629</v>
      </c>
      <c r="FA286" s="28">
        <v>451</v>
      </c>
      <c r="FB286" s="56">
        <v>1</v>
      </c>
      <c r="FD286" s="471" t="s">
        <v>1649</v>
      </c>
      <c r="FG286" s="28">
        <v>279.10000000000002</v>
      </c>
      <c r="FH286" s="56">
        <v>0</v>
      </c>
      <c r="FJ286" s="471" t="s">
        <v>3618</v>
      </c>
      <c r="FM286" s="28">
        <v>520.4</v>
      </c>
      <c r="FN286" s="56">
        <v>3</v>
      </c>
      <c r="FP286" s="471" t="s">
        <v>2835</v>
      </c>
      <c r="FS286" s="28">
        <v>161.30000000000001</v>
      </c>
      <c r="FT286" s="56">
        <v>2</v>
      </c>
      <c r="FV286" s="471" t="s">
        <v>37</v>
      </c>
      <c r="FY286" s="28">
        <v>460.6</v>
      </c>
      <c r="FZ286" s="56">
        <v>3</v>
      </c>
      <c r="GB286" s="471" t="s">
        <v>3614</v>
      </c>
      <c r="GE286" s="28">
        <v>689.19999999999982</v>
      </c>
      <c r="GF286" s="56">
        <v>3</v>
      </c>
      <c r="GH286" s="471" t="s">
        <v>1342</v>
      </c>
      <c r="GK286" s="28">
        <v>436</v>
      </c>
      <c r="GL286" s="56">
        <v>0</v>
      </c>
      <c r="GN286" s="471" t="s">
        <v>2191</v>
      </c>
      <c r="GQ286" s="28">
        <v>485.79999999999995</v>
      </c>
      <c r="GR286" s="56">
        <v>0</v>
      </c>
      <c r="GT286" s="471" t="s">
        <v>2819</v>
      </c>
      <c r="GW286" s="28">
        <v>24.1</v>
      </c>
      <c r="GX286" s="56">
        <v>0</v>
      </c>
      <c r="GZ286" s="471" t="s">
        <v>3614</v>
      </c>
      <c r="HC286" s="28">
        <v>1616.3</v>
      </c>
      <c r="HD286" s="56">
        <v>0</v>
      </c>
      <c r="HF286" s="433" t="s">
        <v>694</v>
      </c>
      <c r="HI286" s="28">
        <v>613.29999999999995</v>
      </c>
      <c r="HJ286" s="56">
        <v>0</v>
      </c>
    </row>
    <row r="287" spans="1:218" ht="16.5">
      <c r="A287" s="433"/>
      <c r="D287" s="28"/>
      <c r="E287" s="56"/>
      <c r="G287" s="433"/>
      <c r="J287" s="28"/>
      <c r="K287" s="56"/>
      <c r="M287" s="433"/>
      <c r="P287" s="28"/>
      <c r="Q287" s="56"/>
      <c r="S287" s="433"/>
      <c r="V287" s="28"/>
      <c r="W287" s="56"/>
      <c r="Y287" s="470" t="s">
        <v>32</v>
      </c>
      <c r="Z287" s="543" t="s">
        <v>3002</v>
      </c>
      <c r="AA287" s="237"/>
      <c r="AB287" s="237"/>
      <c r="AC287" s="237"/>
      <c r="AD287" s="476">
        <f>$AR$344</f>
        <v>49</v>
      </c>
      <c r="AE287" s="496">
        <f>$E$344</f>
        <v>13039.9</v>
      </c>
      <c r="AH287" s="471"/>
      <c r="AK287" s="28"/>
      <c r="AL287" s="56"/>
      <c r="AN287" s="471"/>
      <c r="AQ287" s="28"/>
      <c r="AR287" s="56"/>
      <c r="AT287" s="471"/>
      <c r="AW287" s="28"/>
      <c r="AX287" s="56"/>
      <c r="AZ287" s="471"/>
      <c r="BC287" s="28"/>
      <c r="BD287" s="56"/>
      <c r="BF287" s="471"/>
      <c r="BI287" s="28"/>
      <c r="BJ287" s="56"/>
      <c r="BL287" s="471"/>
      <c r="BO287" s="28"/>
      <c r="BP287" s="56"/>
      <c r="BR287" s="471"/>
      <c r="BU287" s="28"/>
      <c r="BV287" s="56"/>
      <c r="BX287" s="471"/>
      <c r="CA287" s="28"/>
      <c r="CB287" s="56"/>
      <c r="CD287" s="471"/>
      <c r="CG287" s="28"/>
      <c r="CH287" s="56"/>
      <c r="CJ287" s="471"/>
      <c r="CM287" s="28"/>
      <c r="CN287" s="56"/>
      <c r="CP287" s="471"/>
      <c r="CS287" s="28"/>
      <c r="CT287" s="56"/>
      <c r="CV287" s="471"/>
      <c r="CY287" s="28"/>
      <c r="CZ287" s="56"/>
      <c r="DB287" s="471"/>
      <c r="DE287" s="28"/>
      <c r="DF287" s="56"/>
      <c r="DH287" s="471"/>
      <c r="DK287" s="28"/>
      <c r="DL287" s="56"/>
      <c r="DN287" s="471"/>
      <c r="DQ287" s="28"/>
      <c r="DR287" s="56"/>
      <c r="DT287" s="471"/>
      <c r="DW287" s="28"/>
      <c r="DX287" s="56"/>
      <c r="DZ287" s="471"/>
      <c r="EC287" s="28"/>
      <c r="ED287" s="56"/>
      <c r="EF287" s="471"/>
      <c r="EI287" s="28"/>
      <c r="EJ287" s="56"/>
      <c r="EL287" s="471"/>
      <c r="EO287" s="28"/>
      <c r="EP287" s="56"/>
      <c r="ER287" s="471"/>
      <c r="EU287" s="28"/>
      <c r="EV287" s="56"/>
      <c r="EX287" s="471"/>
      <c r="FA287" s="28"/>
      <c r="FB287" s="56"/>
      <c r="FD287" s="471"/>
      <c r="FG287" s="28"/>
      <c r="FH287" s="56"/>
      <c r="FJ287" s="471"/>
      <c r="FM287" s="28"/>
      <c r="FN287" s="56"/>
      <c r="FP287" s="471"/>
      <c r="FS287" s="28"/>
      <c r="FT287" s="56"/>
      <c r="FV287" s="471"/>
      <c r="FY287" s="28"/>
      <c r="FZ287" s="56"/>
      <c r="GB287" s="471"/>
      <c r="GE287" s="28"/>
      <c r="GF287" s="56"/>
      <c r="GH287" s="471"/>
      <c r="GK287" s="28"/>
      <c r="GL287" s="56"/>
      <c r="GN287" s="471"/>
      <c r="GQ287" s="28"/>
      <c r="GR287" s="56"/>
      <c r="GT287" s="471"/>
      <c r="GW287" s="28"/>
      <c r="GX287" s="56"/>
      <c r="GZ287" s="471"/>
      <c r="HC287" s="28"/>
      <c r="HD287" s="56"/>
      <c r="HF287" s="433"/>
      <c r="HI287" s="28"/>
      <c r="HJ287" s="56"/>
    </row>
    <row r="288" spans="1:218" ht="16.5">
      <c r="A288" s="433" t="s">
        <v>23</v>
      </c>
      <c r="D288" s="28">
        <f>'Punten per wedstrijd'!M220</f>
        <v>666.5</v>
      </c>
      <c r="E288" s="56">
        <v>3</v>
      </c>
      <c r="G288" s="433" t="s">
        <v>3612</v>
      </c>
      <c r="J288" s="28">
        <f>'Punten per wedstrijd'!M195</f>
        <v>191.90000000000003</v>
      </c>
      <c r="K288" s="56">
        <v>0</v>
      </c>
      <c r="M288" s="433" t="s">
        <v>162</v>
      </c>
      <c r="P288" s="28">
        <f>'Punten per wedstrijd'!S49</f>
        <v>175.9</v>
      </c>
      <c r="Q288" s="56">
        <v>3</v>
      </c>
      <c r="S288" s="433" t="s">
        <v>2705</v>
      </c>
      <c r="V288" s="28">
        <f>'Punten per wedstrijd'!S85</f>
        <v>115.8</v>
      </c>
      <c r="W288" s="56">
        <v>0</v>
      </c>
      <c r="Y288" s="470" t="s">
        <v>34</v>
      </c>
      <c r="Z288" s="543" t="s">
        <v>3972</v>
      </c>
      <c r="AA288" s="237"/>
      <c r="AB288" s="237"/>
      <c r="AC288" s="237"/>
      <c r="AD288" s="476">
        <f>$AR$338</f>
        <v>49</v>
      </c>
      <c r="AE288" s="496">
        <f>$E$338</f>
        <v>11547.400000000003</v>
      </c>
      <c r="AH288" s="471" t="s">
        <v>2712</v>
      </c>
      <c r="AK288" s="28">
        <v>480.39999999999992</v>
      </c>
      <c r="AL288" s="56">
        <v>3</v>
      </c>
      <c r="AN288" s="471" t="s">
        <v>2721</v>
      </c>
      <c r="AQ288" s="28">
        <v>211.5</v>
      </c>
      <c r="AR288" s="56">
        <v>2</v>
      </c>
      <c r="AT288" s="471" t="s">
        <v>694</v>
      </c>
      <c r="AW288" s="28">
        <v>14.8</v>
      </c>
      <c r="AX288" s="56">
        <v>0</v>
      </c>
      <c r="AZ288" s="471" t="s">
        <v>2819</v>
      </c>
      <c r="BC288" s="28">
        <v>120.80000000000001</v>
      </c>
      <c r="BD288" s="56">
        <v>1</v>
      </c>
      <c r="BF288" s="471" t="s">
        <v>17</v>
      </c>
      <c r="BI288" s="28">
        <v>748.1</v>
      </c>
      <c r="BJ288" s="56">
        <v>3</v>
      </c>
      <c r="BL288" s="471" t="s">
        <v>2703</v>
      </c>
      <c r="BO288" s="28">
        <v>153.29999999999998</v>
      </c>
      <c r="BP288" s="56">
        <v>2</v>
      </c>
      <c r="BR288" s="471" t="s">
        <v>2708</v>
      </c>
      <c r="BU288" s="28">
        <v>103.1</v>
      </c>
      <c r="BV288" s="56">
        <v>3</v>
      </c>
      <c r="BX288" s="471" t="s">
        <v>1345</v>
      </c>
      <c r="CA288" s="28">
        <v>242.60000000000002</v>
      </c>
      <c r="CB288" s="56">
        <v>2</v>
      </c>
      <c r="CD288" s="471" t="s">
        <v>2819</v>
      </c>
      <c r="CG288" s="28">
        <v>21</v>
      </c>
      <c r="CH288" s="56">
        <v>0</v>
      </c>
      <c r="CJ288" s="471" t="s">
        <v>3605</v>
      </c>
      <c r="CM288" s="28">
        <v>382.40000000000003</v>
      </c>
      <c r="CN288" s="56">
        <v>0</v>
      </c>
      <c r="CP288" s="471" t="s">
        <v>2714</v>
      </c>
      <c r="CS288" s="28">
        <v>344.4</v>
      </c>
      <c r="CT288" s="56">
        <v>0</v>
      </c>
      <c r="CV288" s="471" t="s">
        <v>2819</v>
      </c>
      <c r="CY288" s="28">
        <v>722.99999999999989</v>
      </c>
      <c r="CZ288" s="56">
        <v>0</v>
      </c>
      <c r="DB288" s="471" t="s">
        <v>1649</v>
      </c>
      <c r="DE288" s="28">
        <v>0</v>
      </c>
      <c r="DF288" s="56">
        <v>0</v>
      </c>
      <c r="DH288" s="471" t="s">
        <v>3614</v>
      </c>
      <c r="DK288" s="28">
        <v>45.5</v>
      </c>
      <c r="DL288" s="56">
        <v>3</v>
      </c>
      <c r="DN288" s="471" t="s">
        <v>153</v>
      </c>
      <c r="DQ288" s="28">
        <v>745.4</v>
      </c>
      <c r="DR288" s="56">
        <v>3</v>
      </c>
      <c r="DT288" s="471" t="s">
        <v>3612</v>
      </c>
      <c r="DW288" s="28">
        <v>738.3</v>
      </c>
      <c r="DX288" s="56">
        <v>2</v>
      </c>
      <c r="DZ288" s="471" t="s">
        <v>2199</v>
      </c>
      <c r="EC288" s="28">
        <v>126</v>
      </c>
      <c r="ED288" s="56">
        <v>0</v>
      </c>
      <c r="EF288" s="471" t="s">
        <v>3629</v>
      </c>
      <c r="EI288" s="28">
        <v>158.19999999999999</v>
      </c>
      <c r="EJ288" s="56">
        <v>2</v>
      </c>
      <c r="EL288" s="471" t="s">
        <v>2714</v>
      </c>
      <c r="EO288" s="28">
        <v>104.2</v>
      </c>
      <c r="EP288" s="56">
        <v>2</v>
      </c>
      <c r="ER288" s="471" t="s">
        <v>2721</v>
      </c>
      <c r="EU288" s="28">
        <v>145.1</v>
      </c>
      <c r="EV288" s="56">
        <v>0</v>
      </c>
      <c r="EX288" s="471" t="s">
        <v>1661</v>
      </c>
      <c r="FA288" s="28">
        <v>341.8</v>
      </c>
      <c r="FB288" s="56">
        <v>0</v>
      </c>
      <c r="FD288" s="471" t="s">
        <v>2819</v>
      </c>
      <c r="FG288" s="28">
        <v>648.30000000000007</v>
      </c>
      <c r="FH288" s="56">
        <v>3</v>
      </c>
      <c r="FJ288" s="471" t="s">
        <v>3613</v>
      </c>
      <c r="FM288" s="28">
        <v>513</v>
      </c>
      <c r="FN288" s="56">
        <v>1</v>
      </c>
      <c r="FP288" s="471" t="s">
        <v>2703</v>
      </c>
      <c r="FS288" s="28">
        <v>157.70000000000002</v>
      </c>
      <c r="FT288" s="56">
        <v>3</v>
      </c>
      <c r="FV288" s="471" t="s">
        <v>1661</v>
      </c>
      <c r="FY288" s="28">
        <v>392.9</v>
      </c>
      <c r="FZ288" s="56">
        <v>2</v>
      </c>
      <c r="GB288" s="471" t="s">
        <v>2712</v>
      </c>
      <c r="GE288" s="28">
        <v>365</v>
      </c>
      <c r="GF288" s="56">
        <v>0</v>
      </c>
      <c r="GH288" s="471" t="s">
        <v>162</v>
      </c>
      <c r="GK288" s="28">
        <v>319</v>
      </c>
      <c r="GL288" s="56">
        <v>0</v>
      </c>
      <c r="GN288" s="471" t="s">
        <v>2206</v>
      </c>
      <c r="GQ288" s="28">
        <v>391.3</v>
      </c>
      <c r="GR288" s="56">
        <v>1</v>
      </c>
      <c r="GT288" s="471" t="s">
        <v>2835</v>
      </c>
      <c r="GW288" s="28">
        <v>0</v>
      </c>
      <c r="GX288" s="56">
        <v>0</v>
      </c>
      <c r="GZ288" s="471" t="s">
        <v>1649</v>
      </c>
      <c r="HC288" s="28">
        <v>1448.1</v>
      </c>
      <c r="HD288" s="56">
        <v>3</v>
      </c>
      <c r="HF288" s="433" t="s">
        <v>1345</v>
      </c>
      <c r="HI288" s="28">
        <v>1079.3500000000001</v>
      </c>
      <c r="HJ288" s="56">
        <v>2</v>
      </c>
    </row>
    <row r="289" spans="1:218" ht="16.5">
      <c r="A289" s="433" t="s">
        <v>658</v>
      </c>
      <c r="D289" s="28">
        <f>'Punten per wedstrijd'!M279</f>
        <v>243.2</v>
      </c>
      <c r="E289" s="56">
        <v>0</v>
      </c>
      <c r="G289" s="433" t="s">
        <v>3618</v>
      </c>
      <c r="J289" s="28">
        <f>'Punten per wedstrijd'!M219</f>
        <v>733.80000000000007</v>
      </c>
      <c r="K289" s="56">
        <v>3</v>
      </c>
      <c r="M289" s="433" t="s">
        <v>1655</v>
      </c>
      <c r="P289" s="28">
        <f>'Punten per wedstrijd'!S140</f>
        <v>45</v>
      </c>
      <c r="Q289" s="56">
        <v>0</v>
      </c>
      <c r="S289" s="433" t="s">
        <v>2703</v>
      </c>
      <c r="V289" s="28">
        <f>'Punten per wedstrijd'!S54</f>
        <v>253.2</v>
      </c>
      <c r="W289" s="56">
        <v>3</v>
      </c>
      <c r="Y289" s="470" t="s">
        <v>36</v>
      </c>
      <c r="Z289" s="494" t="s">
        <v>4007</v>
      </c>
      <c r="AA289" s="237"/>
      <c r="AB289" s="237"/>
      <c r="AC289" s="237"/>
      <c r="AD289" s="476">
        <f>$AR$392</f>
        <v>48</v>
      </c>
      <c r="AE289" s="496">
        <f>$E$392</f>
        <v>14801.799999999997</v>
      </c>
      <c r="AH289" s="471" t="s">
        <v>1661</v>
      </c>
      <c r="AK289" s="28">
        <v>381.44999999999993</v>
      </c>
      <c r="AL289" s="56">
        <v>0</v>
      </c>
      <c r="AN289" s="471" t="s">
        <v>3629</v>
      </c>
      <c r="AQ289" s="28">
        <v>179</v>
      </c>
      <c r="AR289" s="56">
        <v>1</v>
      </c>
      <c r="AT289" s="471" t="s">
        <v>3612</v>
      </c>
      <c r="AW289" s="28">
        <v>106.99999999999999</v>
      </c>
      <c r="AX289" s="56">
        <v>3</v>
      </c>
      <c r="AZ289" s="471" t="s">
        <v>658</v>
      </c>
      <c r="BC289" s="28">
        <v>128.9</v>
      </c>
      <c r="BD289" s="56">
        <v>2</v>
      </c>
      <c r="BF289" s="471" t="s">
        <v>162</v>
      </c>
      <c r="BI289" s="28">
        <v>340.2</v>
      </c>
      <c r="BJ289" s="56">
        <v>0</v>
      </c>
      <c r="BL289" s="471" t="s">
        <v>694</v>
      </c>
      <c r="BO289" s="28">
        <v>150.00000000000003</v>
      </c>
      <c r="BP289" s="56">
        <v>1</v>
      </c>
      <c r="BR289" s="471" t="s">
        <v>3605</v>
      </c>
      <c r="BU289" s="28">
        <v>49.300000000000004</v>
      </c>
      <c r="BV289" s="56">
        <v>0</v>
      </c>
      <c r="BX289" s="471" t="s">
        <v>17</v>
      </c>
      <c r="CA289" s="28">
        <v>221.8</v>
      </c>
      <c r="CB289" s="56">
        <v>1</v>
      </c>
      <c r="CD289" s="471" t="s">
        <v>37</v>
      </c>
      <c r="CG289" s="28">
        <v>106.9</v>
      </c>
      <c r="CH289" s="56">
        <v>3</v>
      </c>
      <c r="CJ289" s="471" t="s">
        <v>2722</v>
      </c>
      <c r="CM289" s="28">
        <v>500.30000000000007</v>
      </c>
      <c r="CN289" s="56">
        <v>3</v>
      </c>
      <c r="CP289" s="471" t="s">
        <v>2206</v>
      </c>
      <c r="CS289" s="28">
        <v>449.5</v>
      </c>
      <c r="CT289" s="56">
        <v>3</v>
      </c>
      <c r="CV289" s="471" t="s">
        <v>2714</v>
      </c>
      <c r="CY289" s="28">
        <v>1176.2</v>
      </c>
      <c r="CZ289" s="56">
        <v>3</v>
      </c>
      <c r="DB289" s="471" t="s">
        <v>2206</v>
      </c>
      <c r="DE289" s="28">
        <v>63.1</v>
      </c>
      <c r="DF289" s="56">
        <v>3</v>
      </c>
      <c r="DH289" s="471" t="s">
        <v>2722</v>
      </c>
      <c r="DK289" s="28">
        <v>0</v>
      </c>
      <c r="DL289" s="56">
        <v>0</v>
      </c>
      <c r="DN289" s="471" t="s">
        <v>2206</v>
      </c>
      <c r="DQ289" s="28">
        <v>540.80000000000007</v>
      </c>
      <c r="DR289" s="56">
        <v>0</v>
      </c>
      <c r="DT289" s="471" t="s">
        <v>17</v>
      </c>
      <c r="DW289" s="28">
        <v>725.49999999999989</v>
      </c>
      <c r="DX289" s="56">
        <v>1</v>
      </c>
      <c r="DZ289" s="471" t="s">
        <v>1655</v>
      </c>
      <c r="EC289" s="28">
        <v>232</v>
      </c>
      <c r="ED289" s="56">
        <v>3</v>
      </c>
      <c r="EF289" s="471" t="s">
        <v>2722</v>
      </c>
      <c r="EI289" s="28">
        <v>147</v>
      </c>
      <c r="EJ289" s="56">
        <v>1</v>
      </c>
      <c r="EL289" s="471" t="s">
        <v>2199</v>
      </c>
      <c r="EO289" s="28">
        <v>102</v>
      </c>
      <c r="EP289" s="56">
        <v>1</v>
      </c>
      <c r="ER289" s="471" t="s">
        <v>3616</v>
      </c>
      <c r="EU289" s="28">
        <v>517.59999999999991</v>
      </c>
      <c r="EV289" s="56">
        <v>3</v>
      </c>
      <c r="EX289" s="471" t="s">
        <v>1342</v>
      </c>
      <c r="FA289" s="28">
        <v>655</v>
      </c>
      <c r="FB289" s="56">
        <v>3</v>
      </c>
      <c r="FD289" s="471" t="s">
        <v>1654</v>
      </c>
      <c r="FG289" s="28">
        <v>454.8</v>
      </c>
      <c r="FH289" s="56">
        <v>0</v>
      </c>
      <c r="FJ289" s="471" t="s">
        <v>2703</v>
      </c>
      <c r="FM289" s="28">
        <v>576.70000000000005</v>
      </c>
      <c r="FN289" s="56">
        <v>2</v>
      </c>
      <c r="FP289" s="471" t="s">
        <v>2708</v>
      </c>
      <c r="FS289" s="28">
        <v>105.8</v>
      </c>
      <c r="FT289" s="56">
        <v>0</v>
      </c>
      <c r="FV289" s="471" t="s">
        <v>2819</v>
      </c>
      <c r="FY289" s="28">
        <v>326.8</v>
      </c>
      <c r="FZ289" s="56">
        <v>1</v>
      </c>
      <c r="GB289" s="471" t="s">
        <v>3616</v>
      </c>
      <c r="GE289" s="28">
        <v>548.29999999999995</v>
      </c>
      <c r="GF289" s="56">
        <v>3</v>
      </c>
      <c r="GH289" s="471" t="s">
        <v>2819</v>
      </c>
      <c r="GK289" s="28">
        <v>405.4</v>
      </c>
      <c r="GL289" s="56">
        <v>3</v>
      </c>
      <c r="GN289" s="471" t="s">
        <v>2705</v>
      </c>
      <c r="GQ289" s="28">
        <v>412.8</v>
      </c>
      <c r="GR289" s="56">
        <v>2</v>
      </c>
      <c r="GT289" s="471" t="s">
        <v>2721</v>
      </c>
      <c r="GW289" s="28">
        <v>79.900000000000006</v>
      </c>
      <c r="GX289" s="56">
        <v>3</v>
      </c>
      <c r="GZ289" s="471" t="s">
        <v>2708</v>
      </c>
      <c r="HC289" s="28">
        <v>1130.1000000000001</v>
      </c>
      <c r="HD289" s="56">
        <v>0</v>
      </c>
      <c r="HF289" s="433" t="s">
        <v>3612</v>
      </c>
      <c r="HI289" s="28">
        <v>975.75000000000011</v>
      </c>
      <c r="HJ289" s="56">
        <v>1</v>
      </c>
    </row>
    <row r="290" spans="1:218" ht="16.5">
      <c r="A290" s="433"/>
      <c r="D290" s="28"/>
      <c r="E290" s="56"/>
      <c r="G290" s="433"/>
      <c r="J290" s="28"/>
      <c r="K290" s="56"/>
      <c r="M290" s="433"/>
      <c r="P290" s="28"/>
      <c r="Q290" s="56"/>
      <c r="S290" s="433"/>
      <c r="V290" s="28"/>
      <c r="W290" s="56"/>
      <c r="Y290" s="470" t="s">
        <v>38</v>
      </c>
      <c r="Z290" s="494" t="s">
        <v>4039</v>
      </c>
      <c r="AA290" s="237"/>
      <c r="AB290" s="237"/>
      <c r="AC290" s="237"/>
      <c r="AD290" s="476">
        <f>$AR$454</f>
        <v>47</v>
      </c>
      <c r="AE290" s="496">
        <f>$E$454</f>
        <v>11148.2</v>
      </c>
      <c r="AH290" s="471"/>
      <c r="AK290" s="28"/>
      <c r="AL290" s="56"/>
      <c r="AN290" s="471"/>
      <c r="AQ290" s="28"/>
      <c r="AR290" s="56"/>
      <c r="AT290" s="471"/>
      <c r="AW290" s="28"/>
      <c r="AX290" s="56"/>
      <c r="AZ290" s="471"/>
      <c r="BC290" s="28"/>
      <c r="BD290" s="56"/>
      <c r="BF290" s="471"/>
      <c r="BI290" s="28"/>
      <c r="BJ290" s="56"/>
      <c r="BL290" s="471"/>
      <c r="BO290" s="28"/>
      <c r="BP290" s="56"/>
      <c r="BR290" s="471"/>
      <c r="BU290" s="28"/>
      <c r="BV290" s="56"/>
      <c r="BX290" s="471"/>
      <c r="CA290" s="28"/>
      <c r="CB290" s="56"/>
      <c r="CD290" s="471"/>
      <c r="CG290" s="28"/>
      <c r="CH290" s="56"/>
      <c r="CJ290" s="471"/>
      <c r="CM290" s="28"/>
      <c r="CN290" s="56"/>
      <c r="CP290" s="471"/>
      <c r="CS290" s="28"/>
      <c r="CT290" s="56"/>
      <c r="CV290" s="471"/>
      <c r="CY290" s="28"/>
      <c r="CZ290" s="56"/>
      <c r="DB290" s="471"/>
      <c r="DE290" s="28"/>
      <c r="DF290" s="56"/>
      <c r="DH290" s="471"/>
      <c r="DK290" s="28"/>
      <c r="DL290" s="56"/>
      <c r="DN290" s="471"/>
      <c r="DQ290" s="28"/>
      <c r="DR290" s="56"/>
      <c r="DT290" s="471"/>
      <c r="DW290" s="28"/>
      <c r="DX290" s="56"/>
      <c r="DZ290" s="471"/>
      <c r="EC290" s="28"/>
      <c r="ED290" s="56"/>
      <c r="EF290" s="471"/>
      <c r="EI290" s="28"/>
      <c r="EJ290" s="56"/>
      <c r="EL290" s="471"/>
      <c r="EO290" s="28"/>
      <c r="EP290" s="56"/>
      <c r="ER290" s="471"/>
      <c r="EU290" s="28"/>
      <c r="EV290" s="56"/>
      <c r="EX290" s="471"/>
      <c r="FA290" s="28"/>
      <c r="FB290" s="56"/>
      <c r="FD290" s="471"/>
      <c r="FG290" s="28"/>
      <c r="FH290" s="56"/>
      <c r="FJ290" s="471"/>
      <c r="FM290" s="28"/>
      <c r="FN290" s="56"/>
      <c r="FP290" s="471"/>
      <c r="FS290" s="28"/>
      <c r="FT290" s="56"/>
      <c r="FV290" s="471"/>
      <c r="FY290" s="28"/>
      <c r="FZ290" s="56"/>
      <c r="GB290" s="471"/>
      <c r="GE290" s="28"/>
      <c r="GF290" s="56"/>
      <c r="GH290" s="471"/>
      <c r="GK290" s="28"/>
      <c r="GL290" s="56"/>
      <c r="GN290" s="471"/>
      <c r="GQ290" s="28"/>
      <c r="GR290" s="56"/>
      <c r="GT290" s="471"/>
      <c r="GW290" s="28"/>
      <c r="GX290" s="56"/>
      <c r="GZ290" s="471"/>
      <c r="HC290" s="28"/>
      <c r="HD290" s="56"/>
      <c r="HF290" s="433"/>
      <c r="HI290" s="28"/>
      <c r="HJ290" s="56"/>
    </row>
    <row r="291" spans="1:218" ht="16.5">
      <c r="A291" s="433" t="s">
        <v>2703</v>
      </c>
      <c r="D291" s="28">
        <f>'Punten per wedstrijd'!M194</f>
        <v>458.99999999999994</v>
      </c>
      <c r="E291" s="56">
        <v>0</v>
      </c>
      <c r="G291" s="433" t="s">
        <v>2714</v>
      </c>
      <c r="J291" s="28">
        <f>'Punten per wedstrijd'!M266</f>
        <v>883.90000000000009</v>
      </c>
      <c r="K291" s="56">
        <v>2</v>
      </c>
      <c r="M291" s="433" t="s">
        <v>686</v>
      </c>
      <c r="P291" s="28">
        <f>'Punten per wedstrijd'!S119</f>
        <v>275.5</v>
      </c>
      <c r="Q291" s="56">
        <v>3</v>
      </c>
      <c r="S291" s="433" t="s">
        <v>3614</v>
      </c>
      <c r="V291" s="28">
        <f>'Punten per wedstrijd'!S62</f>
        <v>42</v>
      </c>
      <c r="W291" s="56">
        <v>0</v>
      </c>
      <c r="Y291" s="470" t="s">
        <v>145</v>
      </c>
      <c r="Z291" s="494" t="s">
        <v>4002</v>
      </c>
      <c r="AA291" s="237"/>
      <c r="AB291" s="237"/>
      <c r="AC291" s="237"/>
      <c r="AD291" s="476">
        <f>$AR$383</f>
        <v>46</v>
      </c>
      <c r="AE291" s="496">
        <f>$E$383</f>
        <v>13710.8</v>
      </c>
      <c r="AH291" s="471" t="s">
        <v>23</v>
      </c>
      <c r="AK291" s="28">
        <v>208.9</v>
      </c>
      <c r="AL291" s="56">
        <v>0</v>
      </c>
      <c r="AN291" s="471" t="s">
        <v>141</v>
      </c>
      <c r="AQ291" s="28">
        <v>254.5</v>
      </c>
      <c r="AR291" s="56">
        <v>1</v>
      </c>
      <c r="AT291" s="471" t="s">
        <v>686</v>
      </c>
      <c r="AW291" s="28">
        <v>38.799999999999997</v>
      </c>
      <c r="AX291" s="56">
        <v>0</v>
      </c>
      <c r="AZ291" s="471" t="s">
        <v>1655</v>
      </c>
      <c r="BC291" s="28">
        <v>134.4</v>
      </c>
      <c r="BD291" s="56">
        <v>2</v>
      </c>
      <c r="BF291" s="471" t="s">
        <v>2199</v>
      </c>
      <c r="BI291" s="28">
        <v>579.1</v>
      </c>
      <c r="BJ291" s="56">
        <v>3</v>
      </c>
      <c r="BL291" s="471" t="s">
        <v>3614</v>
      </c>
      <c r="BO291" s="28">
        <v>240.09999999999997</v>
      </c>
      <c r="BP291" s="56">
        <v>1</v>
      </c>
      <c r="BR291" s="471" t="s">
        <v>2191</v>
      </c>
      <c r="BU291" s="28">
        <v>1.4</v>
      </c>
      <c r="BV291" s="56">
        <v>0</v>
      </c>
      <c r="BX291" s="471" t="s">
        <v>3629</v>
      </c>
      <c r="CA291" s="28">
        <v>257.3</v>
      </c>
      <c r="CB291" s="56">
        <v>0</v>
      </c>
      <c r="CD291" s="471" t="s">
        <v>17</v>
      </c>
      <c r="CG291" s="28">
        <v>52</v>
      </c>
      <c r="CH291" s="56">
        <v>0</v>
      </c>
      <c r="CJ291" s="471" t="s">
        <v>162</v>
      </c>
      <c r="CM291" s="28">
        <v>381.8</v>
      </c>
      <c r="CN291" s="56">
        <v>1</v>
      </c>
      <c r="CP291" s="471" t="s">
        <v>2191</v>
      </c>
      <c r="CS291" s="28">
        <v>205.20000000000002</v>
      </c>
      <c r="CT291" s="56">
        <v>0</v>
      </c>
      <c r="CV291" s="471" t="s">
        <v>2703</v>
      </c>
      <c r="CY291" s="28">
        <v>904.69999999999993</v>
      </c>
      <c r="CZ291" s="56">
        <v>3</v>
      </c>
      <c r="DB291" s="471" t="s">
        <v>3616</v>
      </c>
      <c r="DE291" s="28">
        <v>60</v>
      </c>
      <c r="DF291" s="56">
        <v>3</v>
      </c>
      <c r="DH291" s="471" t="s">
        <v>694</v>
      </c>
      <c r="DK291" s="28">
        <v>77.099999999999994</v>
      </c>
      <c r="DL291" s="56">
        <v>3</v>
      </c>
      <c r="DN291" s="471" t="s">
        <v>1649</v>
      </c>
      <c r="DQ291" s="28">
        <v>226.5</v>
      </c>
      <c r="DR291" s="56">
        <v>0</v>
      </c>
      <c r="DT291" s="471" t="s">
        <v>3614</v>
      </c>
      <c r="DW291" s="28">
        <v>760.59999999999991</v>
      </c>
      <c r="DX291" s="56">
        <v>2</v>
      </c>
      <c r="DZ291" s="471" t="s">
        <v>2191</v>
      </c>
      <c r="EC291" s="28">
        <v>382</v>
      </c>
      <c r="ED291" s="56">
        <v>3</v>
      </c>
      <c r="EF291" s="471" t="s">
        <v>2721</v>
      </c>
      <c r="EI291" s="28">
        <v>322.8</v>
      </c>
      <c r="EJ291" s="56">
        <v>3</v>
      </c>
      <c r="EL291" s="471" t="s">
        <v>153</v>
      </c>
      <c r="EO291" s="28">
        <v>378.3</v>
      </c>
      <c r="EP291" s="56">
        <v>3</v>
      </c>
      <c r="ER291" s="471" t="s">
        <v>694</v>
      </c>
      <c r="EU291" s="28">
        <v>355.5</v>
      </c>
      <c r="EV291" s="56">
        <v>3</v>
      </c>
      <c r="EX291" s="471" t="s">
        <v>2708</v>
      </c>
      <c r="FA291" s="28">
        <v>415.5</v>
      </c>
      <c r="FB291" s="56">
        <v>0</v>
      </c>
      <c r="FD291" s="471" t="s">
        <v>2712</v>
      </c>
      <c r="FG291" s="28">
        <v>420.7</v>
      </c>
      <c r="FH291" s="56">
        <v>3</v>
      </c>
      <c r="FJ291" s="471" t="s">
        <v>2722</v>
      </c>
      <c r="FM291" s="28">
        <v>426</v>
      </c>
      <c r="FN291" s="56">
        <v>1</v>
      </c>
      <c r="FP291" s="471" t="s">
        <v>2714</v>
      </c>
      <c r="FS291" s="28">
        <v>97.3</v>
      </c>
      <c r="FT291" s="56">
        <v>1</v>
      </c>
      <c r="FV291" s="471" t="s">
        <v>2722</v>
      </c>
      <c r="FY291" s="28">
        <v>446.5</v>
      </c>
      <c r="FZ291" s="56">
        <v>1</v>
      </c>
      <c r="GB291" s="471" t="s">
        <v>2721</v>
      </c>
      <c r="GE291" s="28">
        <v>481.7</v>
      </c>
      <c r="GF291" s="56">
        <v>2</v>
      </c>
      <c r="GH291" s="471" t="s">
        <v>2708</v>
      </c>
      <c r="GK291" s="28">
        <v>381.1</v>
      </c>
      <c r="GL291" s="56">
        <v>2</v>
      </c>
      <c r="GN291" s="471" t="s">
        <v>686</v>
      </c>
      <c r="GQ291" s="28">
        <v>279.90000000000003</v>
      </c>
      <c r="GR291" s="56">
        <v>0</v>
      </c>
      <c r="GT291" s="471" t="s">
        <v>658</v>
      </c>
      <c r="GW291" s="28">
        <v>0</v>
      </c>
      <c r="GX291" s="56">
        <v>0</v>
      </c>
      <c r="GZ291" s="471" t="s">
        <v>2714</v>
      </c>
      <c r="HC291" s="28">
        <v>1916</v>
      </c>
      <c r="HD291" s="56">
        <v>0</v>
      </c>
      <c r="HF291" s="433" t="s">
        <v>3605</v>
      </c>
      <c r="HI291" s="28">
        <v>897.05000000000018</v>
      </c>
      <c r="HJ291" s="56">
        <v>1</v>
      </c>
    </row>
    <row r="292" spans="1:218" ht="16.5">
      <c r="A292" s="433" t="s">
        <v>3614</v>
      </c>
      <c r="D292" s="28">
        <f>'Punten per wedstrijd'!M202</f>
        <v>1197.7</v>
      </c>
      <c r="E292" s="56">
        <v>3</v>
      </c>
      <c r="G292" s="433" t="s">
        <v>3605</v>
      </c>
      <c r="J292" s="28">
        <f>'Punten per wedstrijd'!M165</f>
        <v>708.6</v>
      </c>
      <c r="K292" s="56">
        <v>1</v>
      </c>
      <c r="M292" s="433" t="s">
        <v>2206</v>
      </c>
      <c r="P292" s="28">
        <f>'Punten per wedstrijd'!S96</f>
        <v>150.19999999999999</v>
      </c>
      <c r="Q292" s="56">
        <v>0</v>
      </c>
      <c r="S292" s="433" t="s">
        <v>37</v>
      </c>
      <c r="V292" s="28">
        <f>'Punten per wedstrijd'!S121</f>
        <v>143.9</v>
      </c>
      <c r="W292" s="56">
        <v>3</v>
      </c>
      <c r="Y292" s="470" t="s">
        <v>146</v>
      </c>
      <c r="Z292" s="494" t="s">
        <v>4047</v>
      </c>
      <c r="AA292" s="237"/>
      <c r="AB292" s="237"/>
      <c r="AC292" s="237"/>
      <c r="AD292" s="476">
        <f>$AR$460</f>
        <v>46</v>
      </c>
      <c r="AE292" s="496">
        <f>$E$460</f>
        <v>12041.2</v>
      </c>
      <c r="AH292" s="471" t="s">
        <v>2708</v>
      </c>
      <c r="AK292" s="28">
        <v>300.5</v>
      </c>
      <c r="AL292" s="56">
        <v>3</v>
      </c>
      <c r="AN292" s="471" t="s">
        <v>1342</v>
      </c>
      <c r="AQ292" s="28">
        <v>309.3</v>
      </c>
      <c r="AR292" s="56">
        <v>2</v>
      </c>
      <c r="AT292" s="471" t="s">
        <v>141</v>
      </c>
      <c r="AW292" s="28">
        <v>162</v>
      </c>
      <c r="AX292" s="56">
        <v>3</v>
      </c>
      <c r="AZ292" s="471" t="s">
        <v>3618</v>
      </c>
      <c r="BC292" s="28">
        <v>127.7</v>
      </c>
      <c r="BD292" s="56">
        <v>1</v>
      </c>
      <c r="BF292" s="471" t="s">
        <v>3618</v>
      </c>
      <c r="BI292" s="28">
        <v>451.8</v>
      </c>
      <c r="BJ292" s="56">
        <v>0</v>
      </c>
      <c r="BL292" s="471" t="s">
        <v>17</v>
      </c>
      <c r="BO292" s="28">
        <v>283.79999999999995</v>
      </c>
      <c r="BP292" s="56">
        <v>2</v>
      </c>
      <c r="BR292" s="471" t="s">
        <v>2722</v>
      </c>
      <c r="BU292" s="28">
        <v>57.2</v>
      </c>
      <c r="BV292" s="56">
        <v>3</v>
      </c>
      <c r="BX292" s="471" t="s">
        <v>2712</v>
      </c>
      <c r="CA292" s="28">
        <v>445.6</v>
      </c>
      <c r="CB292" s="56">
        <v>3</v>
      </c>
      <c r="CD292" s="471" t="s">
        <v>3618</v>
      </c>
      <c r="CG292" s="28">
        <v>116.1</v>
      </c>
      <c r="CH292" s="56">
        <v>3</v>
      </c>
      <c r="CJ292" s="471" t="s">
        <v>2708</v>
      </c>
      <c r="CM292" s="28">
        <v>404.2</v>
      </c>
      <c r="CN292" s="56">
        <v>2</v>
      </c>
      <c r="CP292" s="471" t="s">
        <v>162</v>
      </c>
      <c r="CS292" s="28">
        <v>268.2</v>
      </c>
      <c r="CT292" s="56">
        <v>3</v>
      </c>
      <c r="CV292" s="471" t="s">
        <v>658</v>
      </c>
      <c r="CY292" s="28">
        <v>697.50000000000011</v>
      </c>
      <c r="CZ292" s="56">
        <v>0</v>
      </c>
      <c r="DB292" s="471" t="s">
        <v>1342</v>
      </c>
      <c r="DE292" s="28">
        <v>16.5</v>
      </c>
      <c r="DF292" s="56">
        <v>0</v>
      </c>
      <c r="DH292" s="471" t="s">
        <v>153</v>
      </c>
      <c r="DK292" s="28">
        <v>60.7</v>
      </c>
      <c r="DL292" s="56">
        <v>0</v>
      </c>
      <c r="DN292" s="471" t="s">
        <v>3612</v>
      </c>
      <c r="DQ292" s="28">
        <v>638.74999999999989</v>
      </c>
      <c r="DR292" s="56">
        <v>3</v>
      </c>
      <c r="DT292" s="471" t="s">
        <v>1661</v>
      </c>
      <c r="DW292" s="28">
        <v>743.80000000000007</v>
      </c>
      <c r="DX292" s="56">
        <v>1</v>
      </c>
      <c r="DZ292" s="471" t="s">
        <v>1342</v>
      </c>
      <c r="EC292" s="28">
        <v>172.5</v>
      </c>
      <c r="ED292" s="56">
        <v>0</v>
      </c>
      <c r="EF292" s="471" t="s">
        <v>17</v>
      </c>
      <c r="EI292" s="28">
        <v>190.4</v>
      </c>
      <c r="EJ292" s="56">
        <v>0</v>
      </c>
      <c r="EL292" s="471" t="s">
        <v>2721</v>
      </c>
      <c r="EO292" s="28">
        <v>218.5</v>
      </c>
      <c r="EP292" s="56">
        <v>0</v>
      </c>
      <c r="ER292" s="471" t="s">
        <v>1654</v>
      </c>
      <c r="EU292" s="28">
        <v>62.1</v>
      </c>
      <c r="EV292" s="56">
        <v>0</v>
      </c>
      <c r="EX292" s="471" t="s">
        <v>3612</v>
      </c>
      <c r="FA292" s="28">
        <v>558</v>
      </c>
      <c r="FB292" s="56">
        <v>3</v>
      </c>
      <c r="FD292" s="471" t="s">
        <v>658</v>
      </c>
      <c r="FG292" s="28">
        <v>291.70000000000005</v>
      </c>
      <c r="FH292" s="56">
        <v>0</v>
      </c>
      <c r="FJ292" s="471" t="s">
        <v>2819</v>
      </c>
      <c r="FM292" s="28">
        <v>464.6</v>
      </c>
      <c r="FN292" s="56">
        <v>2</v>
      </c>
      <c r="FP292" s="471" t="s">
        <v>153</v>
      </c>
      <c r="FS292" s="28">
        <v>103.4</v>
      </c>
      <c r="FT292" s="56">
        <v>2</v>
      </c>
      <c r="FV292" s="471" t="s">
        <v>141</v>
      </c>
      <c r="FY292" s="28">
        <v>544.20000000000005</v>
      </c>
      <c r="FZ292" s="56">
        <v>2</v>
      </c>
      <c r="GB292" s="471" t="s">
        <v>2722</v>
      </c>
      <c r="GE292" s="28">
        <v>469.7</v>
      </c>
      <c r="GF292" s="56">
        <v>1</v>
      </c>
      <c r="GH292" s="471" t="s">
        <v>2199</v>
      </c>
      <c r="GK292" s="28">
        <v>380.29999999999995</v>
      </c>
      <c r="GL292" s="56">
        <v>1</v>
      </c>
      <c r="GN292" s="471" t="s">
        <v>3618</v>
      </c>
      <c r="GQ292" s="28">
        <v>396.49999999999994</v>
      </c>
      <c r="GR292" s="56">
        <v>3</v>
      </c>
      <c r="GT292" s="471" t="s">
        <v>1342</v>
      </c>
      <c r="GW292" s="28">
        <v>25.2</v>
      </c>
      <c r="GX292" s="56">
        <v>3</v>
      </c>
      <c r="GZ292" s="471" t="s">
        <v>1654</v>
      </c>
      <c r="HC292" s="28">
        <v>2695.7</v>
      </c>
      <c r="HD292" s="56">
        <v>3</v>
      </c>
      <c r="HF292" s="433" t="s">
        <v>2199</v>
      </c>
      <c r="HI292" s="28">
        <v>1082.6000000000001</v>
      </c>
      <c r="HJ292" s="56">
        <v>2</v>
      </c>
    </row>
    <row r="293" spans="1:218" ht="16.5">
      <c r="A293" s="433"/>
      <c r="D293" s="28"/>
      <c r="E293" s="56"/>
      <c r="J293" s="28"/>
      <c r="K293" s="56"/>
      <c r="M293" s="433"/>
      <c r="P293" s="28"/>
      <c r="Q293" s="56"/>
      <c r="Y293" s="470" t="s">
        <v>147</v>
      </c>
      <c r="Z293" s="494" t="s">
        <v>2991</v>
      </c>
      <c r="AA293" s="237"/>
      <c r="AB293" s="237"/>
      <c r="AC293" s="237"/>
      <c r="AD293" s="476">
        <f>$AR$357</f>
        <v>46</v>
      </c>
      <c r="AE293" s="496">
        <f>$E$357</f>
        <v>11555.2</v>
      </c>
      <c r="AH293" s="471"/>
      <c r="AK293" s="28"/>
      <c r="AL293" s="56"/>
      <c r="AN293" s="471"/>
      <c r="AQ293" s="28"/>
      <c r="AR293" s="56"/>
      <c r="AT293" s="471"/>
      <c r="AW293" s="28"/>
      <c r="AX293" s="56"/>
      <c r="AZ293" s="471"/>
      <c r="BC293" s="28"/>
      <c r="BD293" s="56"/>
      <c r="BF293" s="471"/>
      <c r="BI293" s="28"/>
      <c r="BJ293" s="56"/>
      <c r="BL293" s="471"/>
      <c r="BO293" s="28"/>
      <c r="BP293" s="56"/>
      <c r="BR293" s="471"/>
      <c r="BU293" s="28"/>
      <c r="BV293" s="56"/>
      <c r="BX293" s="471"/>
      <c r="CA293" s="28"/>
      <c r="CB293" s="56"/>
      <c r="CD293" s="471"/>
      <c r="CG293" s="28"/>
      <c r="CH293" s="56"/>
      <c r="CJ293" s="471"/>
      <c r="CM293" s="28"/>
      <c r="CN293" s="56"/>
      <c r="CP293" s="471"/>
      <c r="CS293" s="28"/>
      <c r="CT293" s="56"/>
      <c r="CV293" s="471"/>
      <c r="CY293" s="28"/>
      <c r="CZ293" s="56"/>
      <c r="DB293" s="471"/>
      <c r="DE293" s="28"/>
      <c r="DF293" s="56"/>
      <c r="DH293" s="471"/>
      <c r="DK293" s="28"/>
      <c r="DL293" s="56"/>
      <c r="DN293" s="471"/>
      <c r="DQ293" s="28"/>
      <c r="DR293" s="56"/>
      <c r="DT293" s="471"/>
      <c r="DW293" s="28"/>
      <c r="DX293" s="56"/>
      <c r="DZ293" s="471"/>
      <c r="EC293" s="28"/>
      <c r="ED293" s="56"/>
      <c r="EF293" s="471"/>
      <c r="EI293" s="28"/>
      <c r="EJ293" s="56"/>
      <c r="EL293" s="471"/>
      <c r="EO293" s="28"/>
      <c r="EP293" s="56"/>
      <c r="ER293" s="471"/>
      <c r="EU293" s="28"/>
      <c r="EV293" s="56"/>
      <c r="EX293" s="471"/>
      <c r="FA293" s="28"/>
      <c r="FB293" s="56"/>
      <c r="FD293" s="471"/>
      <c r="FG293" s="28"/>
      <c r="FH293" s="56"/>
      <c r="FJ293" s="471"/>
      <c r="FM293" s="28"/>
      <c r="FN293" s="56"/>
      <c r="FP293" s="471"/>
      <c r="FS293" s="28"/>
      <c r="FT293" s="56"/>
      <c r="FV293" s="471"/>
      <c r="FY293" s="28"/>
      <c r="FZ293" s="56"/>
      <c r="GB293" s="471"/>
      <c r="GE293" s="28"/>
      <c r="GF293" s="56"/>
      <c r="GH293" s="471"/>
      <c r="GK293" s="28"/>
      <c r="GL293" s="56"/>
      <c r="GN293" s="471"/>
      <c r="GQ293" s="28"/>
      <c r="GR293" s="56"/>
      <c r="GT293" s="471"/>
      <c r="GW293" s="28"/>
      <c r="GX293" s="56"/>
      <c r="GZ293" s="471"/>
      <c r="HC293" s="28"/>
      <c r="HD293" s="56"/>
      <c r="HF293" s="433"/>
      <c r="HI293" s="28"/>
      <c r="HJ293" s="56"/>
    </row>
    <row r="294" spans="1:218" ht="16.5">
      <c r="A294" s="433" t="s">
        <v>153</v>
      </c>
      <c r="D294" s="28">
        <f>'Punten per wedstrijd'!M163</f>
        <v>283.3</v>
      </c>
      <c r="E294" s="56">
        <v>0</v>
      </c>
      <c r="J294" s="28"/>
      <c r="K294" s="56"/>
      <c r="M294" s="433" t="s">
        <v>1342</v>
      </c>
      <c r="P294" s="28">
        <f>'Punten per wedstrijd'!S16</f>
        <v>140.1</v>
      </c>
      <c r="Q294" s="56">
        <v>3</v>
      </c>
      <c r="Y294" s="470" t="s">
        <v>151</v>
      </c>
      <c r="Z294" s="494" t="s">
        <v>3998</v>
      </c>
      <c r="AA294" s="237"/>
      <c r="AB294" s="237"/>
      <c r="AC294" s="237"/>
      <c r="AD294" s="476">
        <f>$AR$378</f>
        <v>44</v>
      </c>
      <c r="AE294" s="496">
        <f>$E$378</f>
        <v>13003.550000000001</v>
      </c>
      <c r="AH294" s="471" t="s">
        <v>3629</v>
      </c>
      <c r="AK294" s="28">
        <v>59.4</v>
      </c>
      <c r="AL294" s="56">
        <v>0</v>
      </c>
      <c r="AN294" s="471" t="s">
        <v>2819</v>
      </c>
      <c r="AQ294" s="28">
        <v>58.2</v>
      </c>
      <c r="AR294" s="56">
        <v>3</v>
      </c>
      <c r="AT294" s="471" t="s">
        <v>1345</v>
      </c>
      <c r="AW294" s="28">
        <v>77.3</v>
      </c>
      <c r="AX294" s="56">
        <v>0</v>
      </c>
      <c r="AZ294" s="471" t="s">
        <v>2703</v>
      </c>
      <c r="BC294" s="28">
        <v>48.599999999999994</v>
      </c>
      <c r="BD294" s="56">
        <v>0</v>
      </c>
      <c r="BF294" s="471" t="s">
        <v>2819</v>
      </c>
      <c r="BI294" s="28">
        <v>578.20000000000005</v>
      </c>
      <c r="BJ294" s="56">
        <v>1</v>
      </c>
      <c r="BL294" s="471" t="s">
        <v>2705</v>
      </c>
      <c r="BO294" s="28">
        <v>294.39999999999998</v>
      </c>
      <c r="BP294" s="56">
        <v>3</v>
      </c>
      <c r="BR294" s="471" t="s">
        <v>3612</v>
      </c>
      <c r="BU294" s="28">
        <v>15.400000000000002</v>
      </c>
      <c r="BV294" s="56">
        <v>2</v>
      </c>
      <c r="BX294" s="471" t="s">
        <v>2705</v>
      </c>
      <c r="CA294" s="28">
        <v>302.10000000000002</v>
      </c>
      <c r="CB294" s="56">
        <v>0</v>
      </c>
      <c r="CD294" s="471" t="s">
        <v>1654</v>
      </c>
      <c r="CG294" s="28">
        <v>0</v>
      </c>
      <c r="CH294" s="56">
        <v>0</v>
      </c>
      <c r="CJ294" s="471" t="s">
        <v>2705</v>
      </c>
      <c r="CM294" s="28">
        <v>293</v>
      </c>
      <c r="CN294" s="56">
        <v>1</v>
      </c>
      <c r="CP294" s="471" t="s">
        <v>153</v>
      </c>
      <c r="CS294" s="28">
        <v>424.00000000000011</v>
      </c>
      <c r="CT294" s="56">
        <v>2</v>
      </c>
      <c r="CV294" s="471" t="s">
        <v>694</v>
      </c>
      <c r="CY294" s="28">
        <v>251.55</v>
      </c>
      <c r="CZ294" s="56">
        <v>0</v>
      </c>
      <c r="DB294" s="471" t="s">
        <v>2191</v>
      </c>
      <c r="DE294" s="28">
        <v>24</v>
      </c>
      <c r="DF294" s="56">
        <v>3</v>
      </c>
      <c r="DH294" s="471" t="s">
        <v>3612</v>
      </c>
      <c r="DK294" s="28">
        <v>0</v>
      </c>
      <c r="DL294" s="56">
        <v>0</v>
      </c>
      <c r="DN294" s="471" t="s">
        <v>1661</v>
      </c>
      <c r="DQ294" s="28">
        <v>392.1</v>
      </c>
      <c r="DR294" s="56">
        <v>2</v>
      </c>
      <c r="DT294" s="471" t="s">
        <v>2705</v>
      </c>
      <c r="DW294" s="28">
        <v>628</v>
      </c>
      <c r="DX294" s="56">
        <v>1</v>
      </c>
      <c r="DZ294" s="471" t="s">
        <v>17</v>
      </c>
      <c r="EC294" s="28">
        <v>10.4</v>
      </c>
      <c r="ED294" s="56">
        <v>0</v>
      </c>
      <c r="EF294" s="471" t="s">
        <v>2703</v>
      </c>
      <c r="EI294" s="28">
        <v>414.7</v>
      </c>
      <c r="EJ294" s="56">
        <v>3</v>
      </c>
      <c r="EL294" s="471" t="s">
        <v>2712</v>
      </c>
      <c r="EO294" s="28">
        <v>267.5</v>
      </c>
      <c r="EP294" s="56">
        <v>0</v>
      </c>
      <c r="ER294" s="471" t="s">
        <v>686</v>
      </c>
      <c r="EU294" s="28">
        <v>233.5</v>
      </c>
      <c r="EV294" s="56">
        <v>1</v>
      </c>
      <c r="EX294" s="471" t="s">
        <v>23</v>
      </c>
      <c r="FA294" s="28">
        <v>487</v>
      </c>
      <c r="FB294" s="56">
        <v>3</v>
      </c>
      <c r="FD294" s="471" t="s">
        <v>141</v>
      </c>
      <c r="FG294" s="28">
        <v>599.1</v>
      </c>
      <c r="FH294" s="56">
        <v>3</v>
      </c>
      <c r="FJ294" s="471" t="s">
        <v>1654</v>
      </c>
      <c r="FM294" s="28">
        <v>348.9</v>
      </c>
      <c r="FN294" s="56">
        <v>0</v>
      </c>
      <c r="FP294" s="471" t="s">
        <v>1342</v>
      </c>
      <c r="FS294" s="28">
        <v>157.70000000000002</v>
      </c>
      <c r="FT294" s="56">
        <v>3</v>
      </c>
      <c r="FV294" s="471" t="s">
        <v>153</v>
      </c>
      <c r="FY294" s="28">
        <v>478.1</v>
      </c>
      <c r="FZ294" s="56">
        <v>3</v>
      </c>
      <c r="GB294" s="471" t="s">
        <v>2819</v>
      </c>
      <c r="GE294" s="28">
        <v>431</v>
      </c>
      <c r="GF294" s="56">
        <v>0</v>
      </c>
      <c r="GH294" s="471" t="s">
        <v>2722</v>
      </c>
      <c r="GK294" s="28">
        <v>620.80000000000007</v>
      </c>
      <c r="GL294" s="56">
        <v>3</v>
      </c>
      <c r="GN294" s="471" t="s">
        <v>17</v>
      </c>
      <c r="GQ294" s="28">
        <v>894.7</v>
      </c>
      <c r="GR294" s="56">
        <v>3</v>
      </c>
      <c r="GT294" s="471" t="s">
        <v>3605</v>
      </c>
      <c r="GW294" s="28">
        <v>83.6</v>
      </c>
      <c r="GX294" s="56">
        <v>3</v>
      </c>
      <c r="GZ294" s="471" t="s">
        <v>2703</v>
      </c>
      <c r="HC294" s="28">
        <v>3162.2</v>
      </c>
      <c r="HD294" s="56">
        <v>3</v>
      </c>
      <c r="HF294" s="433" t="s">
        <v>658</v>
      </c>
      <c r="HI294" s="28">
        <v>883</v>
      </c>
      <c r="HJ294" s="56">
        <v>1</v>
      </c>
    </row>
    <row r="295" spans="1:218" ht="16.5">
      <c r="A295" s="433" t="s">
        <v>2708</v>
      </c>
      <c r="D295" s="28">
        <f>'Punten per wedstrijd'!M176</f>
        <v>908.89999999999986</v>
      </c>
      <c r="E295" s="56">
        <v>3</v>
      </c>
      <c r="J295" s="28"/>
      <c r="K295" s="56"/>
      <c r="M295" s="433" t="s">
        <v>2819</v>
      </c>
      <c r="P295" s="28">
        <f>'Punten per wedstrijd'!S111</f>
        <v>67.5</v>
      </c>
      <c r="Q295" s="56">
        <v>0</v>
      </c>
      <c r="Y295" s="470" t="s">
        <v>157</v>
      </c>
      <c r="Z295" s="494" t="s">
        <v>4018</v>
      </c>
      <c r="AA295" s="237"/>
      <c r="AB295" s="237"/>
      <c r="AC295" s="237"/>
      <c r="AD295" s="476">
        <f>$AR$406</f>
        <v>44</v>
      </c>
      <c r="AE295" s="496">
        <f>$E$406</f>
        <v>12665.949999999999</v>
      </c>
      <c r="AH295" s="471" t="s">
        <v>141</v>
      </c>
      <c r="AK295" s="28">
        <v>304.8</v>
      </c>
      <c r="AL295" s="56">
        <v>3</v>
      </c>
      <c r="AN295" s="471" t="s">
        <v>694</v>
      </c>
      <c r="AQ295" s="28">
        <v>26.400000000000002</v>
      </c>
      <c r="AR295" s="56">
        <v>0</v>
      </c>
      <c r="AT295" s="471" t="s">
        <v>1655</v>
      </c>
      <c r="AW295" s="28">
        <v>110.8</v>
      </c>
      <c r="AX295" s="56">
        <v>3</v>
      </c>
      <c r="AZ295" s="471" t="s">
        <v>1342</v>
      </c>
      <c r="BC295" s="28">
        <v>87.6</v>
      </c>
      <c r="BD295" s="56">
        <v>3</v>
      </c>
      <c r="BF295" s="471" t="s">
        <v>3612</v>
      </c>
      <c r="BI295" s="28">
        <v>622.35</v>
      </c>
      <c r="BJ295" s="56">
        <v>2</v>
      </c>
      <c r="BL295" s="471" t="s">
        <v>1649</v>
      </c>
      <c r="BO295" s="28">
        <v>141.5</v>
      </c>
      <c r="BP295" s="56">
        <v>0</v>
      </c>
      <c r="BR295" s="471" t="s">
        <v>141</v>
      </c>
      <c r="BU295" s="28">
        <v>12.399999999999999</v>
      </c>
      <c r="BV295" s="56">
        <v>1</v>
      </c>
      <c r="BX295" s="471" t="s">
        <v>153</v>
      </c>
      <c r="CA295" s="28">
        <v>388.5</v>
      </c>
      <c r="CB295" s="56">
        <v>3</v>
      </c>
      <c r="CD295" s="471" t="s">
        <v>3605</v>
      </c>
      <c r="CG295" s="28">
        <v>123</v>
      </c>
      <c r="CH295" s="56">
        <v>3</v>
      </c>
      <c r="CJ295" s="471" t="s">
        <v>23</v>
      </c>
      <c r="CM295" s="28">
        <v>354</v>
      </c>
      <c r="CN295" s="56">
        <v>2</v>
      </c>
      <c r="CP295" s="471" t="s">
        <v>3629</v>
      </c>
      <c r="CS295" s="28">
        <v>396.8</v>
      </c>
      <c r="CT295" s="56">
        <v>1</v>
      </c>
      <c r="CV295" s="471" t="s">
        <v>1649</v>
      </c>
      <c r="CY295" s="28">
        <v>598.80000000000018</v>
      </c>
      <c r="CZ295" s="56">
        <v>3</v>
      </c>
      <c r="DB295" s="471" t="s">
        <v>2705</v>
      </c>
      <c r="DE295" s="28">
        <v>0</v>
      </c>
      <c r="DF295" s="56">
        <v>0</v>
      </c>
      <c r="DH295" s="471" t="s">
        <v>2712</v>
      </c>
      <c r="DK295" s="28">
        <v>36.799999999999997</v>
      </c>
      <c r="DL295" s="56">
        <v>3</v>
      </c>
      <c r="DN295" s="471" t="s">
        <v>162</v>
      </c>
      <c r="DQ295" s="28">
        <v>349</v>
      </c>
      <c r="DR295" s="56">
        <v>1</v>
      </c>
      <c r="DT295" s="471" t="s">
        <v>3605</v>
      </c>
      <c r="DW295" s="28">
        <v>741.90000000000009</v>
      </c>
      <c r="DX295" s="56">
        <v>2</v>
      </c>
      <c r="DZ295" s="471" t="s">
        <v>141</v>
      </c>
      <c r="EC295" s="28">
        <v>50</v>
      </c>
      <c r="ED295" s="56">
        <v>3</v>
      </c>
      <c r="EF295" s="471" t="s">
        <v>1649</v>
      </c>
      <c r="EI295" s="28">
        <v>81.7</v>
      </c>
      <c r="EJ295" s="56">
        <v>0</v>
      </c>
      <c r="EL295" s="471" t="s">
        <v>1655</v>
      </c>
      <c r="EO295" s="28">
        <v>390.8</v>
      </c>
      <c r="EP295" s="56">
        <v>3</v>
      </c>
      <c r="ER295" s="471" t="s">
        <v>2722</v>
      </c>
      <c r="EU295" s="28">
        <v>277.5</v>
      </c>
      <c r="EV295" s="56">
        <v>2</v>
      </c>
      <c r="EX295" s="471" t="s">
        <v>2721</v>
      </c>
      <c r="FA295" s="28">
        <v>387</v>
      </c>
      <c r="FB295" s="56">
        <v>0</v>
      </c>
      <c r="FD295" s="471" t="s">
        <v>2708</v>
      </c>
      <c r="FG295" s="28">
        <v>471.8</v>
      </c>
      <c r="FH295" s="56">
        <v>0</v>
      </c>
      <c r="FJ295" s="471" t="s">
        <v>3612</v>
      </c>
      <c r="FM295" s="28">
        <v>457.5</v>
      </c>
      <c r="FN295" s="56">
        <v>3</v>
      </c>
      <c r="FP295" s="471" t="s">
        <v>3614</v>
      </c>
      <c r="FS295" s="28">
        <v>56.5</v>
      </c>
      <c r="FT295" s="56">
        <v>0</v>
      </c>
      <c r="FV295" s="471" t="s">
        <v>2712</v>
      </c>
      <c r="FY295" s="28">
        <v>321.8</v>
      </c>
      <c r="FZ295" s="56">
        <v>0</v>
      </c>
      <c r="GB295" s="471" t="s">
        <v>2835</v>
      </c>
      <c r="GE295" s="28">
        <v>591.20000000000005</v>
      </c>
      <c r="GF295" s="56">
        <v>3</v>
      </c>
      <c r="GH295" s="471" t="s">
        <v>2703</v>
      </c>
      <c r="GK295" s="28">
        <v>369.79999999999995</v>
      </c>
      <c r="GL295" s="56">
        <v>0</v>
      </c>
      <c r="GN295" s="471" t="s">
        <v>3616</v>
      </c>
      <c r="GQ295" s="28">
        <v>259</v>
      </c>
      <c r="GR295" s="56">
        <v>0</v>
      </c>
      <c r="GT295" s="471" t="s">
        <v>37</v>
      </c>
      <c r="GW295" s="28">
        <v>27.3</v>
      </c>
      <c r="GX295" s="56">
        <v>0</v>
      </c>
      <c r="GZ295" s="471" t="s">
        <v>2835</v>
      </c>
      <c r="HC295" s="28">
        <v>1201.6999999999998</v>
      </c>
      <c r="HD295" s="56">
        <v>0</v>
      </c>
      <c r="HF295" s="433" t="s">
        <v>686</v>
      </c>
      <c r="HI295" s="28">
        <v>988.15000000000009</v>
      </c>
      <c r="HJ295" s="56">
        <v>2</v>
      </c>
    </row>
    <row r="296" spans="1:218" ht="16.5">
      <c r="A296" s="433"/>
      <c r="D296" s="240"/>
      <c r="E296" s="459"/>
      <c r="M296" s="433"/>
      <c r="Y296" s="470" t="s">
        <v>159</v>
      </c>
      <c r="Z296" s="494" t="s">
        <v>3983</v>
      </c>
      <c r="AA296" s="237"/>
      <c r="AB296" s="237"/>
      <c r="AC296" s="237"/>
      <c r="AD296" s="476">
        <f>$AR$350</f>
        <v>43</v>
      </c>
      <c r="AE296" s="496">
        <f>$E$350</f>
        <v>13217.749999999998</v>
      </c>
      <c r="AH296" s="471"/>
      <c r="AK296" s="28"/>
      <c r="AL296" s="56"/>
      <c r="DW296"/>
    </row>
    <row r="297" spans="1:218" ht="16.5">
      <c r="D297" s="240"/>
      <c r="E297" s="459"/>
      <c r="Y297" s="470" t="s">
        <v>160</v>
      </c>
      <c r="Z297" s="494" t="s">
        <v>4031</v>
      </c>
      <c r="AA297" s="237"/>
      <c r="AB297" s="237"/>
      <c r="AC297" s="237"/>
      <c r="AD297" s="476">
        <f>$AR$440</f>
        <v>43</v>
      </c>
      <c r="AE297" s="496">
        <f>$E$440</f>
        <v>12674.949999999999</v>
      </c>
      <c r="AH297" s="471" t="s">
        <v>1342</v>
      </c>
      <c r="AK297" s="28">
        <v>452.8</v>
      </c>
      <c r="AL297" s="56">
        <v>3</v>
      </c>
      <c r="AN297" s="471" t="s">
        <v>2206</v>
      </c>
      <c r="AQ297" s="28">
        <v>138</v>
      </c>
      <c r="AR297" s="56">
        <v>1</v>
      </c>
      <c r="AT297" s="471" t="s">
        <v>23</v>
      </c>
      <c r="AW297" s="28">
        <v>95.2</v>
      </c>
      <c r="AX297" s="56">
        <v>0</v>
      </c>
      <c r="AZ297" s="471" t="s">
        <v>2705</v>
      </c>
      <c r="BC297" s="28">
        <v>81.400000000000006</v>
      </c>
      <c r="BD297" s="56">
        <v>0</v>
      </c>
      <c r="BF297" s="471" t="s">
        <v>658</v>
      </c>
      <c r="BI297" s="28">
        <v>533.70000000000005</v>
      </c>
      <c r="BJ297" s="56">
        <v>2</v>
      </c>
      <c r="BL297" s="471" t="s">
        <v>1345</v>
      </c>
      <c r="BO297" s="28">
        <v>195</v>
      </c>
      <c r="BP297" s="56">
        <v>2</v>
      </c>
      <c r="BR297" s="471" t="s">
        <v>2199</v>
      </c>
      <c r="BU297" s="28">
        <v>12.5</v>
      </c>
      <c r="BV297" s="56">
        <v>3</v>
      </c>
      <c r="BX297" s="471" t="s">
        <v>1655</v>
      </c>
      <c r="CA297" s="28">
        <v>195</v>
      </c>
      <c r="CB297" s="56">
        <v>1</v>
      </c>
      <c r="CD297" s="471" t="s">
        <v>2199</v>
      </c>
      <c r="CG297" s="28">
        <v>70.5</v>
      </c>
      <c r="CH297" s="56">
        <v>0</v>
      </c>
      <c r="CJ297" s="471" t="s">
        <v>2721</v>
      </c>
      <c r="CM297" s="28">
        <v>348.2</v>
      </c>
      <c r="CN297" s="56">
        <v>3</v>
      </c>
      <c r="CP297" s="471" t="s">
        <v>3613</v>
      </c>
      <c r="CS297" s="28">
        <v>599.79999999999995</v>
      </c>
      <c r="CT297" s="56">
        <v>3</v>
      </c>
      <c r="CV297" s="471" t="s">
        <v>3612</v>
      </c>
      <c r="CY297" s="28">
        <v>1039.2</v>
      </c>
      <c r="CZ297" s="56">
        <v>2</v>
      </c>
      <c r="DB297" s="471" t="s">
        <v>2708</v>
      </c>
      <c r="DE297" s="28">
        <v>24</v>
      </c>
      <c r="DF297" s="56">
        <v>2</v>
      </c>
      <c r="DH297" s="471" t="s">
        <v>1342</v>
      </c>
      <c r="DK297" s="28">
        <v>22.5</v>
      </c>
      <c r="DL297" s="56">
        <v>3</v>
      </c>
      <c r="DN297" s="471" t="s">
        <v>3616</v>
      </c>
      <c r="DQ297" s="28">
        <v>583.25</v>
      </c>
      <c r="DR297" s="56">
        <v>3</v>
      </c>
      <c r="DT297" s="471" t="s">
        <v>37</v>
      </c>
      <c r="DW297" s="28">
        <v>592.20000000000005</v>
      </c>
      <c r="DX297" s="56">
        <v>0</v>
      </c>
      <c r="DZ297" s="471" t="s">
        <v>3605</v>
      </c>
      <c r="EC297" s="28">
        <v>223.1</v>
      </c>
      <c r="ED297" s="56">
        <v>3</v>
      </c>
      <c r="EF297" s="471" t="s">
        <v>3618</v>
      </c>
      <c r="EI297" s="28">
        <v>273.3</v>
      </c>
      <c r="EJ297" s="56">
        <v>3</v>
      </c>
      <c r="EL297" s="471" t="s">
        <v>2191</v>
      </c>
      <c r="EO297" s="28">
        <v>266.8</v>
      </c>
      <c r="EP297" s="56">
        <v>0</v>
      </c>
      <c r="ER297" s="471" t="s">
        <v>2206</v>
      </c>
      <c r="EU297" s="28">
        <v>519.79999999999995</v>
      </c>
      <c r="EV297" s="56">
        <v>3</v>
      </c>
      <c r="EX297" s="471" t="s">
        <v>2722</v>
      </c>
      <c r="FA297" s="28">
        <v>442.6</v>
      </c>
      <c r="FB297" s="56">
        <v>3</v>
      </c>
      <c r="FD297" s="471" t="s">
        <v>686</v>
      </c>
      <c r="FG297" s="28">
        <v>418.79999999999995</v>
      </c>
      <c r="FH297" s="56">
        <v>0</v>
      </c>
      <c r="FJ297" s="471" t="s">
        <v>3616</v>
      </c>
      <c r="FM297" s="28">
        <v>673.69999999999993</v>
      </c>
      <c r="FN297" s="56">
        <v>2</v>
      </c>
      <c r="FP297" s="471" t="s">
        <v>141</v>
      </c>
      <c r="FS297" s="28">
        <v>116.9</v>
      </c>
      <c r="FT297" s="56">
        <v>3</v>
      </c>
      <c r="FV297" s="471" t="s">
        <v>1654</v>
      </c>
      <c r="FY297" s="28">
        <v>236.29999999999998</v>
      </c>
      <c r="FZ297" s="56">
        <v>0</v>
      </c>
      <c r="GB297" s="471" t="s">
        <v>17</v>
      </c>
      <c r="GE297" s="28">
        <v>622.29999999999995</v>
      </c>
      <c r="GF297" s="56">
        <v>2</v>
      </c>
      <c r="GH297" s="471" t="s">
        <v>3613</v>
      </c>
      <c r="GK297" s="28">
        <v>325.8</v>
      </c>
      <c r="GL297" s="56">
        <v>0</v>
      </c>
      <c r="GN297" s="471" t="s">
        <v>2712</v>
      </c>
      <c r="GQ297" s="28">
        <v>523.40000000000009</v>
      </c>
      <c r="GR297" s="56">
        <v>2</v>
      </c>
      <c r="GT297" s="471" t="s">
        <v>162</v>
      </c>
      <c r="GW297" s="28">
        <v>19.5</v>
      </c>
      <c r="GX297" s="56">
        <v>3</v>
      </c>
      <c r="GZ297" s="471" t="s">
        <v>694</v>
      </c>
      <c r="HC297" s="28">
        <v>1748.5</v>
      </c>
      <c r="HD297" s="56">
        <v>0</v>
      </c>
      <c r="HF297" s="433" t="s">
        <v>1661</v>
      </c>
      <c r="HI297" s="28">
        <v>1157.9000000000001</v>
      </c>
      <c r="HJ297" s="56">
        <v>2</v>
      </c>
    </row>
    <row r="298" spans="1:218" ht="16.5">
      <c r="D298" s="240"/>
      <c r="E298" s="459"/>
      <c r="Y298" s="470" t="s">
        <v>161</v>
      </c>
      <c r="Z298" s="494" t="s">
        <v>2999</v>
      </c>
      <c r="AA298" s="237"/>
      <c r="AB298" s="237"/>
      <c r="AC298" s="237"/>
      <c r="AD298" s="476">
        <f>$AR$367</f>
        <v>39</v>
      </c>
      <c r="AE298" s="496">
        <f>$E$367</f>
        <v>11321.75</v>
      </c>
      <c r="AH298" s="471" t="s">
        <v>3612</v>
      </c>
      <c r="AK298" s="28">
        <v>298.5</v>
      </c>
      <c r="AL298" s="56">
        <v>0</v>
      </c>
      <c r="AN298" s="471" t="s">
        <v>658</v>
      </c>
      <c r="AQ298" s="28">
        <v>168</v>
      </c>
      <c r="AR298" s="56">
        <v>2</v>
      </c>
      <c r="AT298" s="471" t="s">
        <v>1654</v>
      </c>
      <c r="AW298" s="28">
        <v>197.79999999999998</v>
      </c>
      <c r="AX298" s="56">
        <v>3</v>
      </c>
      <c r="AZ298" s="471" t="s">
        <v>2714</v>
      </c>
      <c r="BC298" s="28">
        <v>147.20000000000002</v>
      </c>
      <c r="BD298" s="56">
        <v>3</v>
      </c>
      <c r="BF298" s="471" t="s">
        <v>2191</v>
      </c>
      <c r="BI298" s="28">
        <v>457.4</v>
      </c>
      <c r="BJ298" s="56">
        <v>1</v>
      </c>
      <c r="BL298" s="471" t="s">
        <v>2712</v>
      </c>
      <c r="BO298" s="28">
        <v>184.49999999999997</v>
      </c>
      <c r="BP298" s="56">
        <v>1</v>
      </c>
      <c r="BR298" s="471" t="s">
        <v>1342</v>
      </c>
      <c r="BU298" s="28">
        <v>0</v>
      </c>
      <c r="BV298" s="56">
        <v>0</v>
      </c>
      <c r="BX298" s="471" t="s">
        <v>694</v>
      </c>
      <c r="CA298" s="28">
        <v>198.9</v>
      </c>
      <c r="CB298" s="56">
        <v>2</v>
      </c>
      <c r="CD298" s="471" t="s">
        <v>694</v>
      </c>
      <c r="CG298" s="28">
        <v>209.75</v>
      </c>
      <c r="CH298" s="56">
        <v>3</v>
      </c>
      <c r="CJ298" s="471" t="s">
        <v>658</v>
      </c>
      <c r="CM298" s="28">
        <v>276.59999999999997</v>
      </c>
      <c r="CN298" s="56">
        <v>0</v>
      </c>
      <c r="CP298" s="471" t="s">
        <v>2705</v>
      </c>
      <c r="CS298" s="28">
        <v>453.39999999999992</v>
      </c>
      <c r="CT298" s="56">
        <v>0</v>
      </c>
      <c r="CV298" s="471" t="s">
        <v>2199</v>
      </c>
      <c r="CY298" s="28">
        <v>841.09999999999991</v>
      </c>
      <c r="CZ298" s="56">
        <v>1</v>
      </c>
      <c r="DB298" s="471" t="s">
        <v>1345</v>
      </c>
      <c r="DE298" s="28">
        <v>21.9</v>
      </c>
      <c r="DF298" s="56">
        <v>1</v>
      </c>
      <c r="DH298" s="471" t="s">
        <v>23</v>
      </c>
      <c r="DK298" s="28">
        <v>14.3</v>
      </c>
      <c r="DL298" s="56">
        <v>0</v>
      </c>
      <c r="DN298" s="471" t="s">
        <v>694</v>
      </c>
      <c r="DQ298" s="28">
        <v>375.25000000000006</v>
      </c>
      <c r="DR298" s="56">
        <v>0</v>
      </c>
      <c r="DT298" s="471" t="s">
        <v>2199</v>
      </c>
      <c r="DW298" s="28">
        <v>1173.8999999999996</v>
      </c>
      <c r="DX298" s="56">
        <v>3</v>
      </c>
      <c r="DZ298" s="471" t="s">
        <v>1345</v>
      </c>
      <c r="EC298" s="28">
        <v>168</v>
      </c>
      <c r="ED298" s="56">
        <v>0</v>
      </c>
      <c r="EF298" s="471" t="s">
        <v>3605</v>
      </c>
      <c r="EI298" s="28">
        <v>167</v>
      </c>
      <c r="EJ298" s="56">
        <v>0</v>
      </c>
      <c r="EL298" s="471" t="s">
        <v>694</v>
      </c>
      <c r="EO298" s="28">
        <v>516.1</v>
      </c>
      <c r="EP298" s="56">
        <v>3</v>
      </c>
      <c r="ER298" s="471" t="s">
        <v>2191</v>
      </c>
      <c r="EU298" s="28">
        <v>253</v>
      </c>
      <c r="EV298" s="56">
        <v>0</v>
      </c>
      <c r="EX298" s="471" t="s">
        <v>694</v>
      </c>
      <c r="FA298" s="28">
        <v>297.5</v>
      </c>
      <c r="FB298" s="56">
        <v>0</v>
      </c>
      <c r="FD298" s="471" t="s">
        <v>1661</v>
      </c>
      <c r="FG298" s="28">
        <v>663.90000000000009</v>
      </c>
      <c r="FH298" s="56">
        <v>3</v>
      </c>
      <c r="FJ298" s="471" t="s">
        <v>1655</v>
      </c>
      <c r="FM298" s="28">
        <v>611.20000000000005</v>
      </c>
      <c r="FN298" s="56">
        <v>1</v>
      </c>
      <c r="FP298" s="471" t="s">
        <v>1654</v>
      </c>
      <c r="FS298" s="28">
        <v>45</v>
      </c>
      <c r="FT298" s="56">
        <v>0</v>
      </c>
      <c r="FV298" s="471" t="s">
        <v>2721</v>
      </c>
      <c r="FY298" s="28">
        <v>341.4</v>
      </c>
      <c r="FZ298" s="56">
        <v>3</v>
      </c>
      <c r="GB298" s="471" t="s">
        <v>658</v>
      </c>
      <c r="GE298" s="28">
        <v>527.4</v>
      </c>
      <c r="GF298" s="56">
        <v>1</v>
      </c>
      <c r="GH298" s="471" t="s">
        <v>2714</v>
      </c>
      <c r="GK298" s="28">
        <v>432.7</v>
      </c>
      <c r="GL298" s="56">
        <v>3</v>
      </c>
      <c r="GN298" s="471" t="s">
        <v>3613</v>
      </c>
      <c r="GQ298" s="28">
        <v>438.4</v>
      </c>
      <c r="GR298" s="56">
        <v>1</v>
      </c>
      <c r="GT298" s="471" t="s">
        <v>141</v>
      </c>
      <c r="GW298" s="28">
        <v>0</v>
      </c>
      <c r="GX298" s="56">
        <v>0</v>
      </c>
      <c r="GZ298" s="471" t="s">
        <v>3629</v>
      </c>
      <c r="HC298" s="28">
        <v>2267.2000000000003</v>
      </c>
      <c r="HD298" s="56">
        <v>3</v>
      </c>
      <c r="HF298" s="433" t="s">
        <v>1655</v>
      </c>
      <c r="HI298" s="28">
        <v>1131.4499999999998</v>
      </c>
      <c r="HJ298" s="56">
        <v>1</v>
      </c>
    </row>
    <row r="299" spans="1:218" ht="16.5">
      <c r="D299" s="240"/>
      <c r="E299" s="459"/>
      <c r="Y299" s="470" t="s">
        <v>163</v>
      </c>
      <c r="Z299" s="494" t="s">
        <v>3005</v>
      </c>
      <c r="AA299" s="237"/>
      <c r="AB299" s="237"/>
      <c r="AC299" s="237"/>
      <c r="AD299" s="476">
        <f>$AR$330</f>
        <v>38</v>
      </c>
      <c r="AE299" s="496">
        <f>$E$330</f>
        <v>12386.5</v>
      </c>
      <c r="AH299" s="471"/>
      <c r="AK299" s="28"/>
      <c r="AL299" s="56"/>
      <c r="AN299" s="471"/>
      <c r="AQ299" s="28"/>
      <c r="AR299" s="56"/>
      <c r="AT299" s="471"/>
      <c r="AW299" s="28"/>
      <c r="AX299" s="56"/>
      <c r="AZ299" s="471"/>
      <c r="BC299" s="28"/>
      <c r="BD299" s="56"/>
      <c r="BF299" s="471"/>
      <c r="BI299" s="28"/>
      <c r="BJ299" s="56"/>
      <c r="BL299" s="471"/>
      <c r="BO299" s="28"/>
      <c r="BP299" s="56"/>
      <c r="BR299" s="471"/>
      <c r="BU299" s="28"/>
      <c r="BV299" s="56"/>
      <c r="BX299" s="471"/>
      <c r="CA299" s="28"/>
      <c r="CB299" s="56"/>
      <c r="CD299" s="471"/>
      <c r="CG299" s="28"/>
      <c r="CH299" s="56"/>
      <c r="CJ299" s="471"/>
      <c r="CM299" s="28"/>
      <c r="CN299" s="56"/>
      <c r="CP299" s="471"/>
      <c r="CS299" s="28"/>
      <c r="CT299" s="56"/>
      <c r="CV299" s="471"/>
      <c r="CY299" s="28"/>
      <c r="CZ299" s="56"/>
      <c r="DB299" s="471"/>
      <c r="DE299" s="28"/>
      <c r="DF299" s="56"/>
      <c r="DH299" s="471"/>
      <c r="DK299" s="28"/>
      <c r="DL299" s="56"/>
      <c r="DN299" s="471"/>
      <c r="DQ299" s="28"/>
      <c r="DR299" s="56"/>
      <c r="DT299" s="471"/>
      <c r="DW299" s="28"/>
      <c r="DX299" s="56"/>
      <c r="DZ299" s="471"/>
      <c r="EC299" s="28"/>
      <c r="ED299" s="56"/>
      <c r="EF299" s="471"/>
      <c r="EI299" s="28"/>
      <c r="EJ299" s="56"/>
      <c r="EL299" s="471"/>
      <c r="EO299" s="28"/>
      <c r="EP299" s="56"/>
      <c r="ER299" s="471"/>
      <c r="EU299" s="28"/>
      <c r="EV299" s="56"/>
      <c r="EX299" s="471"/>
      <c r="FA299" s="28"/>
      <c r="FB299" s="56"/>
      <c r="FD299" s="471"/>
      <c r="FG299" s="28"/>
      <c r="FH299" s="56"/>
      <c r="FJ299" s="471"/>
      <c r="FM299" s="28"/>
      <c r="FN299" s="56"/>
      <c r="FP299" s="471"/>
      <c r="FS299" s="28"/>
      <c r="FT299" s="56"/>
      <c r="FV299" s="471"/>
      <c r="FY299" s="28"/>
      <c r="FZ299" s="56"/>
      <c r="GB299" s="471"/>
      <c r="GE299" s="28"/>
      <c r="GF299" s="56"/>
      <c r="GH299" s="471"/>
      <c r="GK299" s="28"/>
      <c r="GL299" s="56"/>
      <c r="GN299" s="471"/>
      <c r="GQ299" s="28"/>
      <c r="GR299" s="56"/>
      <c r="GT299" s="471"/>
      <c r="GW299" s="28"/>
      <c r="GX299" s="56"/>
      <c r="GZ299" s="471"/>
      <c r="HC299" s="28"/>
      <c r="HD299" s="56"/>
      <c r="HF299" s="433"/>
      <c r="HI299" s="28"/>
      <c r="HJ299" s="56"/>
    </row>
    <row r="300" spans="1:218" ht="16.5">
      <c r="D300" s="240"/>
      <c r="E300" s="459"/>
      <c r="Y300" s="470" t="s">
        <v>274</v>
      </c>
      <c r="Z300" s="494" t="s">
        <v>4028</v>
      </c>
      <c r="AA300" s="237"/>
      <c r="AB300" s="237"/>
      <c r="AC300" s="237"/>
      <c r="AD300" s="476">
        <f>$AR$437</f>
        <v>38</v>
      </c>
      <c r="AE300" s="496">
        <f>$E$437</f>
        <v>10192.5</v>
      </c>
      <c r="AH300" s="471" t="s">
        <v>1345</v>
      </c>
      <c r="AK300" s="28">
        <v>151</v>
      </c>
      <c r="AL300" s="56">
        <v>0</v>
      </c>
      <c r="AN300" s="471" t="s">
        <v>1661</v>
      </c>
      <c r="AQ300" s="28">
        <v>279.39999999999998</v>
      </c>
      <c r="AR300" s="56">
        <v>1</v>
      </c>
      <c r="AT300" s="471" t="s">
        <v>2714</v>
      </c>
      <c r="AW300" s="28">
        <v>117.89999999999999</v>
      </c>
      <c r="AX300" s="56">
        <v>0</v>
      </c>
      <c r="AZ300" s="471" t="s">
        <v>2191</v>
      </c>
      <c r="BC300" s="28">
        <v>88.05</v>
      </c>
      <c r="BD300" s="56">
        <v>0</v>
      </c>
      <c r="BF300" s="471" t="s">
        <v>2714</v>
      </c>
      <c r="BI300" s="28">
        <v>613.9</v>
      </c>
      <c r="BJ300" s="56">
        <v>2</v>
      </c>
      <c r="BL300" s="471" t="s">
        <v>3629</v>
      </c>
      <c r="BO300" s="28">
        <v>204.8</v>
      </c>
      <c r="BP300" s="56">
        <v>0</v>
      </c>
      <c r="BR300" s="471" t="s">
        <v>3616</v>
      </c>
      <c r="BU300" s="28">
        <v>99.800000000000011</v>
      </c>
      <c r="BV300" s="56">
        <v>0</v>
      </c>
      <c r="BX300" s="471" t="s">
        <v>3614</v>
      </c>
      <c r="CA300" s="28">
        <v>314</v>
      </c>
      <c r="CB300" s="56">
        <v>1</v>
      </c>
      <c r="CD300" s="471" t="s">
        <v>2206</v>
      </c>
      <c r="CG300" s="28">
        <v>180.20000000000002</v>
      </c>
      <c r="CH300" s="56">
        <v>3</v>
      </c>
      <c r="CJ300" s="471" t="s">
        <v>3614</v>
      </c>
      <c r="CM300" s="28">
        <v>394.3</v>
      </c>
      <c r="CN300" s="56">
        <v>2</v>
      </c>
      <c r="CP300" s="471" t="s">
        <v>2721</v>
      </c>
      <c r="CS300" s="28">
        <v>301.60000000000002</v>
      </c>
      <c r="CT300" s="56">
        <v>1</v>
      </c>
      <c r="CV300" s="471" t="s">
        <v>1345</v>
      </c>
      <c r="CY300" s="28">
        <v>402.69999999999993</v>
      </c>
      <c r="CZ300" s="56">
        <v>0</v>
      </c>
      <c r="DB300" s="471" t="s">
        <v>2722</v>
      </c>
      <c r="DE300" s="28">
        <v>43.8</v>
      </c>
      <c r="DF300" s="56">
        <v>0</v>
      </c>
      <c r="DH300" s="471" t="s">
        <v>162</v>
      </c>
      <c r="DK300" s="28">
        <v>12.6</v>
      </c>
      <c r="DL300" s="56">
        <v>3</v>
      </c>
      <c r="DN300" s="471" t="s">
        <v>3605</v>
      </c>
      <c r="DQ300" s="28">
        <v>273.25</v>
      </c>
      <c r="DR300" s="56">
        <v>1</v>
      </c>
      <c r="DT300" s="471" t="s">
        <v>162</v>
      </c>
      <c r="DW300" s="28">
        <v>436.7</v>
      </c>
      <c r="DX300" s="56">
        <v>1</v>
      </c>
      <c r="DZ300" s="471" t="s">
        <v>2835</v>
      </c>
      <c r="EC300" s="28">
        <v>372.5</v>
      </c>
      <c r="ED300" s="56">
        <v>2</v>
      </c>
      <c r="EF300" s="471" t="s">
        <v>1655</v>
      </c>
      <c r="EI300" s="28">
        <v>408.5</v>
      </c>
      <c r="EJ300" s="56">
        <v>3</v>
      </c>
      <c r="EL300" s="471" t="s">
        <v>2835</v>
      </c>
      <c r="EO300" s="28">
        <v>404.7</v>
      </c>
      <c r="EP300" s="56">
        <v>1</v>
      </c>
      <c r="ER300" s="471" t="s">
        <v>3612</v>
      </c>
      <c r="EU300" s="28">
        <v>276.7</v>
      </c>
      <c r="EV300" s="56">
        <v>2</v>
      </c>
      <c r="EX300" s="471" t="s">
        <v>2191</v>
      </c>
      <c r="FA300" s="28">
        <v>376.5</v>
      </c>
      <c r="FB300" s="56">
        <v>0</v>
      </c>
      <c r="FD300" s="471" t="s">
        <v>37</v>
      </c>
      <c r="FG300" s="28">
        <v>508.3</v>
      </c>
      <c r="FH300" s="56">
        <v>3</v>
      </c>
      <c r="FJ300" s="471" t="s">
        <v>2835</v>
      </c>
      <c r="FM300" s="28">
        <v>485.3</v>
      </c>
      <c r="FN300" s="56">
        <v>0</v>
      </c>
      <c r="FP300" s="471" t="s">
        <v>3618</v>
      </c>
      <c r="FS300" s="28">
        <v>121.8</v>
      </c>
      <c r="FT300" s="56">
        <v>2</v>
      </c>
      <c r="FV300" s="471" t="s">
        <v>2835</v>
      </c>
      <c r="FY300" s="28">
        <v>595.50000000000011</v>
      </c>
      <c r="FZ300" s="56">
        <v>2</v>
      </c>
      <c r="GB300" s="471" t="s">
        <v>2714</v>
      </c>
      <c r="GE300" s="28">
        <v>593</v>
      </c>
      <c r="GF300" s="56">
        <v>2</v>
      </c>
      <c r="GH300" s="471" t="s">
        <v>3614</v>
      </c>
      <c r="GK300" s="28">
        <v>515.80000000000007</v>
      </c>
      <c r="GL300" s="56">
        <v>1</v>
      </c>
      <c r="GN300" s="471" t="s">
        <v>694</v>
      </c>
      <c r="GQ300" s="28">
        <v>359.9</v>
      </c>
      <c r="GR300" s="56">
        <v>1</v>
      </c>
      <c r="GT300" s="471" t="s">
        <v>1654</v>
      </c>
      <c r="GW300" s="28">
        <v>142.79999999999998</v>
      </c>
      <c r="GX300" s="56">
        <v>3</v>
      </c>
      <c r="GZ300" s="471" t="s">
        <v>2199</v>
      </c>
      <c r="HC300" s="28">
        <v>3083.4999999999995</v>
      </c>
      <c r="HD300" s="56">
        <v>3</v>
      </c>
      <c r="HF300" s="433" t="s">
        <v>3613</v>
      </c>
      <c r="HI300" s="28">
        <v>1171.9499999999998</v>
      </c>
      <c r="HJ300" s="56">
        <v>2</v>
      </c>
    </row>
    <row r="301" spans="1:218" ht="16.5">
      <c r="D301" s="240"/>
      <c r="E301" s="459"/>
      <c r="Y301" s="470" t="s">
        <v>275</v>
      </c>
      <c r="Z301" s="494" t="s">
        <v>4026</v>
      </c>
      <c r="AA301" s="237"/>
      <c r="AB301" s="237"/>
      <c r="AC301" s="237"/>
      <c r="AD301" s="476">
        <f>$AR$432</f>
        <v>37</v>
      </c>
      <c r="AE301" s="496">
        <f>$E$432</f>
        <v>12076.3</v>
      </c>
      <c r="AH301" s="471" t="s">
        <v>2703</v>
      </c>
      <c r="AK301" s="28">
        <v>291.8</v>
      </c>
      <c r="AL301" s="56">
        <v>3</v>
      </c>
      <c r="AN301" s="471" t="s">
        <v>1649</v>
      </c>
      <c r="AQ301" s="28">
        <v>345.1</v>
      </c>
      <c r="AR301" s="56">
        <v>2</v>
      </c>
      <c r="AT301" s="471" t="s">
        <v>3614</v>
      </c>
      <c r="AW301" s="28">
        <v>162.69999999999999</v>
      </c>
      <c r="AX301" s="56">
        <v>3</v>
      </c>
      <c r="AZ301" s="471" t="s">
        <v>2708</v>
      </c>
      <c r="BC301" s="28">
        <v>207.89999999999998</v>
      </c>
      <c r="BD301" s="56">
        <v>3</v>
      </c>
      <c r="BF301" s="471" t="s">
        <v>1345</v>
      </c>
      <c r="BI301" s="28">
        <v>523.75000000000011</v>
      </c>
      <c r="BJ301" s="56">
        <v>1</v>
      </c>
      <c r="BL301" s="471" t="s">
        <v>2199</v>
      </c>
      <c r="BO301" s="28">
        <v>309.40000000000003</v>
      </c>
      <c r="BP301" s="56">
        <v>3</v>
      </c>
      <c r="BR301" s="471" t="s">
        <v>162</v>
      </c>
      <c r="BU301" s="28">
        <v>145.9</v>
      </c>
      <c r="BV301" s="56">
        <v>3</v>
      </c>
      <c r="BX301" s="471" t="s">
        <v>3616</v>
      </c>
      <c r="CA301" s="28">
        <v>328.2</v>
      </c>
      <c r="CB301" s="56">
        <v>2</v>
      </c>
      <c r="CD301" s="471" t="s">
        <v>1655</v>
      </c>
      <c r="CG301" s="28">
        <v>62.6</v>
      </c>
      <c r="CH301" s="56">
        <v>0</v>
      </c>
      <c r="CJ301" s="471" t="s">
        <v>3613</v>
      </c>
      <c r="CM301" s="28">
        <v>345.6</v>
      </c>
      <c r="CN301" s="56">
        <v>1</v>
      </c>
      <c r="CP301" s="471" t="s">
        <v>2703</v>
      </c>
      <c r="CS301" s="28">
        <v>340.09999999999997</v>
      </c>
      <c r="CT301" s="56">
        <v>2</v>
      </c>
      <c r="CV301" s="471" t="s">
        <v>3613</v>
      </c>
      <c r="CY301" s="28">
        <v>726.80000000000007</v>
      </c>
      <c r="CZ301" s="56">
        <v>3</v>
      </c>
      <c r="DB301" s="471" t="s">
        <v>162</v>
      </c>
      <c r="DE301" s="28">
        <v>76.599999999999994</v>
      </c>
      <c r="DF301" s="56">
        <v>3</v>
      </c>
      <c r="DH301" s="471" t="s">
        <v>3605</v>
      </c>
      <c r="DK301" s="28">
        <v>0</v>
      </c>
      <c r="DL301" s="56">
        <v>0</v>
      </c>
      <c r="DN301" s="471" t="s">
        <v>3614</v>
      </c>
      <c r="DQ301" s="28">
        <v>289.5</v>
      </c>
      <c r="DR301" s="56">
        <v>2</v>
      </c>
      <c r="DT301" s="471" t="s">
        <v>2835</v>
      </c>
      <c r="DW301" s="28">
        <v>513.05000000000007</v>
      </c>
      <c r="DX301" s="56">
        <v>2</v>
      </c>
      <c r="DZ301" s="471" t="s">
        <v>3614</v>
      </c>
      <c r="EC301" s="28">
        <v>326.89999999999998</v>
      </c>
      <c r="ED301" s="56">
        <v>1</v>
      </c>
      <c r="EF301" s="471" t="s">
        <v>2714</v>
      </c>
      <c r="EI301" s="28">
        <v>260.60000000000002</v>
      </c>
      <c r="EJ301" s="56">
        <v>0</v>
      </c>
      <c r="EL301" s="471" t="s">
        <v>1345</v>
      </c>
      <c r="EO301" s="28">
        <v>465</v>
      </c>
      <c r="EP301" s="56">
        <v>2</v>
      </c>
      <c r="ER301" s="471" t="s">
        <v>3613</v>
      </c>
      <c r="EU301" s="28">
        <v>267.69999999999993</v>
      </c>
      <c r="EV301" s="56">
        <v>1</v>
      </c>
      <c r="EX301" s="471" t="s">
        <v>2819</v>
      </c>
      <c r="FA301" s="28">
        <v>519.5</v>
      </c>
      <c r="FB301" s="56">
        <v>3</v>
      </c>
      <c r="FD301" s="471" t="s">
        <v>3616</v>
      </c>
      <c r="FG301" s="28">
        <v>60.600000000000009</v>
      </c>
      <c r="FH301" s="56">
        <v>0</v>
      </c>
      <c r="FJ301" s="471" t="s">
        <v>686</v>
      </c>
      <c r="FM301" s="28">
        <v>743</v>
      </c>
      <c r="FN301" s="56">
        <v>3</v>
      </c>
      <c r="FP301" s="471" t="s">
        <v>1345</v>
      </c>
      <c r="FS301" s="28">
        <v>108</v>
      </c>
      <c r="FT301" s="56">
        <v>1</v>
      </c>
      <c r="FV301" s="471" t="s">
        <v>2206</v>
      </c>
      <c r="FY301" s="28">
        <v>553.5</v>
      </c>
      <c r="FZ301" s="56">
        <v>1</v>
      </c>
      <c r="GB301" s="471" t="s">
        <v>23</v>
      </c>
      <c r="GE301" s="28">
        <v>583</v>
      </c>
      <c r="GF301" s="56">
        <v>1</v>
      </c>
      <c r="GH301" s="471" t="s">
        <v>2206</v>
      </c>
      <c r="GK301" s="28">
        <v>596.30000000000007</v>
      </c>
      <c r="GL301" s="56">
        <v>2</v>
      </c>
      <c r="GN301" s="471" t="s">
        <v>1345</v>
      </c>
      <c r="GQ301" s="28">
        <v>402.3</v>
      </c>
      <c r="GR301" s="56">
        <v>2</v>
      </c>
      <c r="GT301" s="471" t="s">
        <v>2199</v>
      </c>
      <c r="GW301" s="28">
        <v>0</v>
      </c>
      <c r="GX301" s="56">
        <v>0</v>
      </c>
      <c r="GZ301" s="471" t="s">
        <v>2722</v>
      </c>
      <c r="HC301" s="28">
        <v>1753.5</v>
      </c>
      <c r="HD301" s="56">
        <v>0</v>
      </c>
      <c r="HF301" s="433" t="s">
        <v>153</v>
      </c>
      <c r="HI301" s="28">
        <v>1105.5</v>
      </c>
      <c r="HJ301" s="56">
        <v>1</v>
      </c>
    </row>
    <row r="302" spans="1:218" ht="16.5">
      <c r="D302" s="240"/>
      <c r="E302" s="459"/>
      <c r="Y302" s="470" t="s">
        <v>276</v>
      </c>
      <c r="Z302" s="494" t="s">
        <v>2997</v>
      </c>
      <c r="AA302" s="237"/>
      <c r="AB302" s="237"/>
      <c r="AC302" s="237"/>
      <c r="AD302" s="476">
        <f>$AR$430</f>
        <v>36</v>
      </c>
      <c r="AE302" s="496">
        <f>$E$430</f>
        <v>12068.250000000002</v>
      </c>
      <c r="AH302" s="471"/>
      <c r="AK302" s="28"/>
      <c r="AL302" s="56"/>
      <c r="AN302" s="471"/>
      <c r="AQ302" s="28"/>
      <c r="AR302" s="56"/>
      <c r="AT302" s="471"/>
      <c r="AW302" s="28"/>
      <c r="AX302" s="56"/>
      <c r="AZ302" s="471"/>
      <c r="BC302" s="28"/>
      <c r="BD302" s="56"/>
      <c r="BF302" s="471"/>
      <c r="BI302" s="28"/>
      <c r="BJ302" s="56"/>
      <c r="BL302" s="471"/>
      <c r="BO302" s="28"/>
      <c r="BP302" s="56"/>
      <c r="BR302" s="471"/>
      <c r="BU302" s="28"/>
      <c r="BV302" s="56"/>
      <c r="BX302" s="471"/>
      <c r="CA302" s="28"/>
      <c r="CB302" s="56"/>
      <c r="CD302" s="471"/>
      <c r="CG302" s="28"/>
      <c r="CH302" s="56"/>
      <c r="CJ302" s="471"/>
      <c r="CM302" s="28"/>
      <c r="CN302" s="56"/>
      <c r="CP302" s="471"/>
      <c r="CS302" s="28"/>
      <c r="CT302" s="56"/>
      <c r="CV302" s="471"/>
      <c r="CY302" s="28"/>
      <c r="CZ302" s="56"/>
      <c r="DB302" s="471"/>
      <c r="DE302" s="28"/>
      <c r="DF302" s="56"/>
      <c r="DH302" s="471"/>
      <c r="DK302" s="28"/>
      <c r="DL302" s="56"/>
      <c r="DN302" s="471"/>
      <c r="DQ302" s="28"/>
      <c r="DR302" s="56"/>
      <c r="DT302" s="471"/>
      <c r="DW302" s="28"/>
      <c r="DX302" s="56"/>
      <c r="DZ302" s="471"/>
      <c r="EC302" s="28"/>
      <c r="ED302" s="56"/>
      <c r="EF302" s="471"/>
      <c r="EI302" s="28"/>
      <c r="EJ302" s="56"/>
      <c r="EL302" s="471"/>
      <c r="EO302" s="28"/>
      <c r="EP302" s="56"/>
      <c r="ER302" s="471"/>
      <c r="EU302" s="28"/>
      <c r="EV302" s="56"/>
      <c r="EX302" s="471"/>
      <c r="FA302" s="28"/>
      <c r="FB302" s="56"/>
      <c r="FD302" s="471"/>
      <c r="FG302" s="28"/>
      <c r="FH302" s="56"/>
      <c r="FJ302" s="471"/>
      <c r="FM302" s="28"/>
      <c r="FN302" s="56"/>
      <c r="FP302" s="471"/>
      <c r="FS302" s="28"/>
      <c r="FT302" s="56"/>
      <c r="FV302" s="471"/>
      <c r="FY302" s="28"/>
      <c r="FZ302" s="56"/>
      <c r="GB302" s="471"/>
      <c r="GE302" s="28"/>
      <c r="GF302" s="56"/>
      <c r="GH302" s="471"/>
      <c r="GK302" s="28"/>
      <c r="GL302" s="56"/>
      <c r="GN302" s="471"/>
      <c r="GQ302" s="28"/>
      <c r="GR302" s="56"/>
      <c r="GT302" s="471"/>
      <c r="GW302" s="28"/>
      <c r="GX302" s="56"/>
      <c r="GZ302" s="471"/>
      <c r="HC302" s="28"/>
      <c r="HD302" s="56"/>
      <c r="HF302" s="433"/>
      <c r="HI302" s="28"/>
      <c r="HJ302" s="56"/>
    </row>
    <row r="303" spans="1:218" ht="16.5">
      <c r="D303" s="240"/>
      <c r="E303" s="459"/>
      <c r="Y303" s="470" t="s">
        <v>277</v>
      </c>
      <c r="Z303" s="494" t="s">
        <v>4013</v>
      </c>
      <c r="AA303" s="237"/>
      <c r="AB303" s="237"/>
      <c r="AC303" s="237"/>
      <c r="AD303" s="476">
        <f>$AR$401</f>
        <v>35</v>
      </c>
      <c r="AE303" s="496">
        <f>$E$401</f>
        <v>12367.3</v>
      </c>
      <c r="AH303" s="471" t="s">
        <v>2199</v>
      </c>
      <c r="AK303" s="28">
        <v>546.20000000000005</v>
      </c>
      <c r="AL303" s="56">
        <v>3</v>
      </c>
      <c r="AN303" s="471" t="s">
        <v>3612</v>
      </c>
      <c r="AQ303" s="28">
        <v>237.5</v>
      </c>
      <c r="AR303" s="56">
        <v>3</v>
      </c>
      <c r="AT303" s="471" t="s">
        <v>3618</v>
      </c>
      <c r="AW303" s="28">
        <v>120.6</v>
      </c>
      <c r="AX303" s="56">
        <v>2</v>
      </c>
      <c r="AZ303" s="471" t="s">
        <v>2722</v>
      </c>
      <c r="BC303" s="28">
        <v>93.3</v>
      </c>
      <c r="BD303" s="56">
        <v>3</v>
      </c>
      <c r="BF303" s="471" t="s">
        <v>2708</v>
      </c>
      <c r="BI303" s="28">
        <v>554</v>
      </c>
      <c r="BJ303" s="56">
        <v>2</v>
      </c>
      <c r="BL303" s="471" t="s">
        <v>1655</v>
      </c>
      <c r="BO303" s="28">
        <v>200.1</v>
      </c>
      <c r="BP303" s="56">
        <v>1</v>
      </c>
      <c r="BR303" s="471" t="s">
        <v>23</v>
      </c>
      <c r="BU303" s="28">
        <v>133.30000000000001</v>
      </c>
      <c r="BV303" s="56">
        <v>1</v>
      </c>
      <c r="BX303" s="471" t="s">
        <v>3618</v>
      </c>
      <c r="CA303" s="28">
        <v>426.6</v>
      </c>
      <c r="CB303" s="56">
        <v>2</v>
      </c>
      <c r="CD303" s="471" t="s">
        <v>3612</v>
      </c>
      <c r="CG303" s="28">
        <v>180.9</v>
      </c>
      <c r="CH303" s="56">
        <v>3</v>
      </c>
      <c r="CJ303" s="471" t="s">
        <v>1661</v>
      </c>
      <c r="CM303" s="28">
        <v>236</v>
      </c>
      <c r="CN303" s="56">
        <v>0</v>
      </c>
      <c r="CP303" s="471" t="s">
        <v>1654</v>
      </c>
      <c r="CS303" s="28">
        <v>324.29999999999995</v>
      </c>
      <c r="CT303" s="56">
        <v>1</v>
      </c>
      <c r="CV303" s="471" t="s">
        <v>686</v>
      </c>
      <c r="CY303" s="28">
        <v>658.5999999999998</v>
      </c>
      <c r="CZ303" s="56">
        <v>3</v>
      </c>
      <c r="DB303" s="471" t="s">
        <v>3605</v>
      </c>
      <c r="DE303" s="28">
        <v>43.2</v>
      </c>
      <c r="DF303" s="56">
        <v>2</v>
      </c>
      <c r="DH303" s="471" t="s">
        <v>3618</v>
      </c>
      <c r="DK303" s="28">
        <v>22.5</v>
      </c>
      <c r="DL303" s="56">
        <v>3</v>
      </c>
      <c r="DN303" s="471" t="s">
        <v>3613</v>
      </c>
      <c r="DQ303" s="28">
        <v>492.15</v>
      </c>
      <c r="DR303" s="56">
        <v>0</v>
      </c>
      <c r="DT303" s="471" t="s">
        <v>3629</v>
      </c>
      <c r="DW303" s="28">
        <v>653.34999999999991</v>
      </c>
      <c r="DX303" s="56">
        <v>1</v>
      </c>
      <c r="DZ303" s="471" t="s">
        <v>2708</v>
      </c>
      <c r="EC303" s="28">
        <v>42</v>
      </c>
      <c r="ED303" s="56">
        <v>0</v>
      </c>
      <c r="EF303" s="471" t="s">
        <v>2819</v>
      </c>
      <c r="EI303" s="28">
        <v>461</v>
      </c>
      <c r="EJ303" s="56">
        <v>3</v>
      </c>
      <c r="EL303" s="471" t="s">
        <v>2708</v>
      </c>
      <c r="EO303" s="28">
        <v>231.9</v>
      </c>
      <c r="EP303" s="56">
        <v>0</v>
      </c>
      <c r="ER303" s="471" t="s">
        <v>2714</v>
      </c>
      <c r="EU303" s="28">
        <v>136.1</v>
      </c>
      <c r="EV303" s="56">
        <v>0</v>
      </c>
      <c r="EX303" s="471" t="s">
        <v>17</v>
      </c>
      <c r="FA303" s="28">
        <v>404.4</v>
      </c>
      <c r="FB303" s="56">
        <v>0</v>
      </c>
      <c r="FD303" s="471" t="s">
        <v>1345</v>
      </c>
      <c r="FG303" s="28">
        <v>456.59999999999997</v>
      </c>
      <c r="FH303" s="56">
        <v>1</v>
      </c>
      <c r="FJ303" s="471" t="s">
        <v>153</v>
      </c>
      <c r="FM303" s="28">
        <v>686</v>
      </c>
      <c r="FN303" s="56">
        <v>3</v>
      </c>
      <c r="FP303" s="471" t="s">
        <v>37</v>
      </c>
      <c r="FS303" s="28">
        <v>133.1</v>
      </c>
      <c r="FT303" s="56">
        <v>3</v>
      </c>
      <c r="FV303" s="471" t="s">
        <v>3613</v>
      </c>
      <c r="FY303" s="28">
        <v>428.8</v>
      </c>
      <c r="FZ303" s="56">
        <v>0</v>
      </c>
      <c r="GB303" s="471" t="s">
        <v>1655</v>
      </c>
      <c r="GE303" s="28">
        <v>672.80000000000007</v>
      </c>
      <c r="GF303" s="56">
        <v>2</v>
      </c>
      <c r="GH303" s="471" t="s">
        <v>658</v>
      </c>
      <c r="GK303" s="28">
        <v>402.5</v>
      </c>
      <c r="GL303" s="56">
        <v>0</v>
      </c>
      <c r="GN303" s="471" t="s">
        <v>141</v>
      </c>
      <c r="GQ303" s="28">
        <v>715.2</v>
      </c>
      <c r="GR303" s="56">
        <v>3</v>
      </c>
      <c r="GT303" s="471" t="s">
        <v>1345</v>
      </c>
      <c r="GW303" s="28">
        <v>0</v>
      </c>
      <c r="GX303" s="56">
        <v>1</v>
      </c>
      <c r="GZ303" s="471" t="s">
        <v>2819</v>
      </c>
      <c r="HC303" s="28">
        <v>2024.0000000000005</v>
      </c>
      <c r="HD303" s="56">
        <v>0</v>
      </c>
      <c r="HF303" s="433" t="s">
        <v>2835</v>
      </c>
      <c r="HI303" s="28">
        <v>1109.2</v>
      </c>
      <c r="HJ303" s="56">
        <v>2</v>
      </c>
    </row>
    <row r="304" spans="1:218" ht="15.75">
      <c r="D304" s="240"/>
      <c r="E304" s="459"/>
      <c r="AH304" s="471" t="s">
        <v>162</v>
      </c>
      <c r="AK304" s="28">
        <v>100.2</v>
      </c>
      <c r="AL304" s="56">
        <v>0</v>
      </c>
      <c r="AN304" s="471" t="s">
        <v>686</v>
      </c>
      <c r="AQ304" s="28">
        <v>118</v>
      </c>
      <c r="AR304" s="56">
        <v>0</v>
      </c>
      <c r="AT304" s="471" t="s">
        <v>37</v>
      </c>
      <c r="AW304" s="28">
        <v>118.3</v>
      </c>
      <c r="AX304" s="56">
        <v>1</v>
      </c>
      <c r="AZ304" s="471" t="s">
        <v>23</v>
      </c>
      <c r="BC304" s="28">
        <v>25.599999999999998</v>
      </c>
      <c r="BD304" s="56">
        <v>0</v>
      </c>
      <c r="BF304" s="471" t="s">
        <v>1654</v>
      </c>
      <c r="BI304" s="28">
        <v>455.05</v>
      </c>
      <c r="BJ304" s="56">
        <v>1</v>
      </c>
      <c r="BL304" s="471" t="s">
        <v>1342</v>
      </c>
      <c r="BO304" s="28">
        <v>203.79999999999998</v>
      </c>
      <c r="BP304" s="56">
        <v>2</v>
      </c>
      <c r="BR304" s="471" t="s">
        <v>2835</v>
      </c>
      <c r="BU304" s="28">
        <v>152.6</v>
      </c>
      <c r="BV304" s="56">
        <v>2</v>
      </c>
      <c r="BX304" s="471" t="s">
        <v>1649</v>
      </c>
      <c r="CA304" s="28">
        <v>392.3</v>
      </c>
      <c r="CB304" s="56">
        <v>1</v>
      </c>
      <c r="CD304" s="471" t="s">
        <v>2703</v>
      </c>
      <c r="CG304" s="28">
        <v>118.2</v>
      </c>
      <c r="CH304" s="56">
        <v>0</v>
      </c>
      <c r="CJ304" s="471" t="s">
        <v>1654</v>
      </c>
      <c r="CM304" s="28">
        <v>440.8</v>
      </c>
      <c r="CN304" s="56">
        <v>3</v>
      </c>
      <c r="CP304" s="471" t="s">
        <v>2835</v>
      </c>
      <c r="CS304" s="28">
        <v>389.6</v>
      </c>
      <c r="CT304" s="56">
        <v>2</v>
      </c>
      <c r="CV304" s="471" t="s">
        <v>17</v>
      </c>
      <c r="CY304" s="28">
        <v>442</v>
      </c>
      <c r="CZ304" s="56">
        <v>0</v>
      </c>
      <c r="DB304" s="471" t="s">
        <v>2835</v>
      </c>
      <c r="DE304" s="28">
        <v>39.6</v>
      </c>
      <c r="DF304" s="56">
        <v>1</v>
      </c>
      <c r="DH304" s="471" t="s">
        <v>2708</v>
      </c>
      <c r="DK304" s="28">
        <v>16.5</v>
      </c>
      <c r="DL304" s="56">
        <v>0</v>
      </c>
      <c r="DN304" s="471" t="s">
        <v>1342</v>
      </c>
      <c r="DQ304" s="28">
        <v>692.4</v>
      </c>
      <c r="DR304" s="56">
        <v>3</v>
      </c>
      <c r="DT304" s="471" t="s">
        <v>2191</v>
      </c>
      <c r="DW304" s="28">
        <v>691.09999999999991</v>
      </c>
      <c r="DX304" s="56">
        <v>2</v>
      </c>
      <c r="DZ304" s="471" t="s">
        <v>686</v>
      </c>
      <c r="EC304" s="28">
        <v>54</v>
      </c>
      <c r="ED304" s="56">
        <v>3</v>
      </c>
      <c r="EF304" s="471" t="s">
        <v>23</v>
      </c>
      <c r="EI304" s="28">
        <v>336.2</v>
      </c>
      <c r="EJ304" s="56">
        <v>0</v>
      </c>
      <c r="EL304" s="471" t="s">
        <v>2206</v>
      </c>
      <c r="EO304" s="28">
        <v>361.1</v>
      </c>
      <c r="EP304" s="56">
        <v>3</v>
      </c>
      <c r="ER304" s="471" t="s">
        <v>658</v>
      </c>
      <c r="EU304" s="28">
        <v>500.3</v>
      </c>
      <c r="EV304" s="56">
        <v>3</v>
      </c>
      <c r="EX304" s="471" t="s">
        <v>1655</v>
      </c>
      <c r="FA304" s="28">
        <v>641.79999999999995</v>
      </c>
      <c r="FB304" s="56">
        <v>3</v>
      </c>
      <c r="FD304" s="471" t="s">
        <v>2705</v>
      </c>
      <c r="FG304" s="28">
        <v>596.29999999999995</v>
      </c>
      <c r="FH304" s="56">
        <v>2</v>
      </c>
      <c r="FJ304" s="471" t="s">
        <v>2199</v>
      </c>
      <c r="FM304" s="28">
        <v>439.2</v>
      </c>
      <c r="FN304" s="56">
        <v>0</v>
      </c>
      <c r="FP304" s="471" t="s">
        <v>3613</v>
      </c>
      <c r="FS304" s="28">
        <v>58.2</v>
      </c>
      <c r="FT304" s="56">
        <v>0</v>
      </c>
      <c r="FV304" s="471" t="s">
        <v>1655</v>
      </c>
      <c r="FY304" s="28">
        <v>647</v>
      </c>
      <c r="FZ304" s="56">
        <v>3</v>
      </c>
      <c r="GB304" s="471" t="s">
        <v>2708</v>
      </c>
      <c r="GE304" s="28">
        <v>558.5</v>
      </c>
      <c r="GF304" s="56">
        <v>1</v>
      </c>
      <c r="GH304" s="471" t="s">
        <v>3629</v>
      </c>
      <c r="GK304" s="28">
        <v>534.54999999999995</v>
      </c>
      <c r="GL304" s="56">
        <v>3</v>
      </c>
      <c r="GN304" s="471" t="s">
        <v>2835</v>
      </c>
      <c r="GQ304" s="28">
        <v>255.29999999999998</v>
      </c>
      <c r="GR304" s="56">
        <v>0</v>
      </c>
      <c r="GT304" s="471" t="s">
        <v>2206</v>
      </c>
      <c r="GW304" s="28">
        <v>0</v>
      </c>
      <c r="GX304" s="56">
        <v>1</v>
      </c>
      <c r="GZ304" s="471" t="s">
        <v>1345</v>
      </c>
      <c r="HC304" s="28">
        <v>2646.7000000000003</v>
      </c>
      <c r="HD304" s="56">
        <v>3</v>
      </c>
      <c r="HF304" s="433" t="s">
        <v>37</v>
      </c>
      <c r="HI304" s="28">
        <v>1078.9499999999998</v>
      </c>
      <c r="HJ304" s="56">
        <v>1</v>
      </c>
    </row>
    <row r="305" spans="1:218" ht="15.75">
      <c r="AC305" s="484">
        <v>5</v>
      </c>
      <c r="AD305" s="484">
        <f>SUM(AD270:AD304)</f>
        <v>1678</v>
      </c>
      <c r="AE305" s="491">
        <f>SUM(AE270:AE304)</f>
        <v>433302.3</v>
      </c>
      <c r="AH305" s="471"/>
      <c r="AK305" s="28"/>
      <c r="AL305" s="56"/>
      <c r="AN305" s="471"/>
      <c r="AQ305" s="28"/>
      <c r="AR305" s="56"/>
      <c r="AT305" s="471"/>
      <c r="AW305" s="28"/>
      <c r="AX305" s="56"/>
      <c r="AZ305" s="471"/>
      <c r="BC305" s="28"/>
      <c r="BD305" s="56"/>
      <c r="BF305" s="471"/>
      <c r="BI305" s="28"/>
      <c r="BJ305" s="56"/>
      <c r="BL305" s="471"/>
      <c r="BO305" s="28"/>
      <c r="BP305" s="56"/>
      <c r="BR305" s="471"/>
      <c r="BU305" s="28"/>
      <c r="BV305" s="56"/>
      <c r="BX305" s="471"/>
      <c r="CA305" s="28"/>
      <c r="CB305" s="56"/>
      <c r="CD305" s="471"/>
      <c r="CG305" s="28"/>
      <c r="CH305" s="56"/>
      <c r="CJ305" s="471"/>
      <c r="CM305" s="28"/>
      <c r="CN305" s="56"/>
      <c r="CP305" s="471"/>
      <c r="CS305" s="28"/>
      <c r="CT305" s="56"/>
      <c r="CV305" s="471"/>
      <c r="CY305" s="28"/>
      <c r="CZ305" s="56"/>
      <c r="DB305" s="471"/>
      <c r="DE305" s="28"/>
      <c r="DF305" s="56"/>
      <c r="DH305" s="471"/>
      <c r="DK305" s="28"/>
      <c r="DL305" s="56"/>
      <c r="DN305" s="471"/>
      <c r="DQ305" s="28"/>
      <c r="DR305" s="56"/>
      <c r="DT305" s="471"/>
      <c r="DW305" s="28"/>
      <c r="DX305" s="56"/>
      <c r="DZ305" s="471"/>
      <c r="EC305" s="28"/>
      <c r="ED305" s="56"/>
      <c r="EF305" s="471"/>
      <c r="EI305" s="28"/>
      <c r="EJ305" s="56"/>
      <c r="EL305" s="471"/>
      <c r="EO305" s="28"/>
      <c r="EP305" s="56"/>
      <c r="ER305" s="471"/>
      <c r="EU305" s="28"/>
      <c r="EV305" s="56"/>
      <c r="EX305" s="471"/>
      <c r="FA305" s="28"/>
      <c r="FB305" s="56"/>
      <c r="FD305" s="471"/>
      <c r="FG305" s="28"/>
      <c r="FH305" s="56"/>
      <c r="FJ305" s="471"/>
      <c r="FM305" s="28"/>
      <c r="FN305" s="56"/>
      <c r="FP305" s="471"/>
      <c r="FS305" s="28"/>
      <c r="FT305" s="56"/>
      <c r="FV305" s="471"/>
      <c r="FY305" s="28"/>
      <c r="FZ305" s="56"/>
      <c r="GB305" s="471"/>
      <c r="GE305" s="28"/>
      <c r="GF305" s="56"/>
      <c r="GH305" s="471"/>
      <c r="GK305" s="28"/>
      <c r="GL305" s="56"/>
      <c r="GN305" s="471"/>
      <c r="GQ305" s="28"/>
      <c r="GR305" s="56"/>
      <c r="GT305" s="471"/>
      <c r="GW305" s="28"/>
      <c r="GX305" s="56"/>
      <c r="GZ305" s="471"/>
      <c r="HC305" s="28"/>
      <c r="HD305" s="56"/>
      <c r="HF305" s="433"/>
      <c r="HI305" s="28"/>
      <c r="HJ305" s="56"/>
    </row>
    <row r="306" spans="1:218" ht="15.75">
      <c r="AH306" s="471" t="s">
        <v>3618</v>
      </c>
      <c r="AK306" s="28">
        <v>518.79999999999995</v>
      </c>
      <c r="AL306" s="56">
        <v>3</v>
      </c>
      <c r="AN306" s="471" t="s">
        <v>2835</v>
      </c>
      <c r="AQ306" s="28">
        <v>153.9</v>
      </c>
      <c r="AR306" s="56">
        <v>1</v>
      </c>
      <c r="AT306" s="471" t="s">
        <v>3616</v>
      </c>
      <c r="AW306" s="28">
        <v>0</v>
      </c>
      <c r="AX306" s="56">
        <v>0</v>
      </c>
      <c r="AZ306" s="471" t="s">
        <v>1661</v>
      </c>
      <c r="BC306" s="28">
        <v>97.600000000000009</v>
      </c>
      <c r="BD306" s="56">
        <v>3</v>
      </c>
      <c r="BF306" s="471" t="s">
        <v>2206</v>
      </c>
      <c r="BI306" s="28">
        <v>694.9</v>
      </c>
      <c r="BJ306" s="56">
        <v>3</v>
      </c>
      <c r="BL306" s="471" t="s">
        <v>3618</v>
      </c>
      <c r="BO306" s="28">
        <v>235.7</v>
      </c>
      <c r="BP306" s="56">
        <v>1</v>
      </c>
      <c r="BR306" s="471" t="s">
        <v>658</v>
      </c>
      <c r="BU306" s="28">
        <v>51.9</v>
      </c>
      <c r="BV306" s="56">
        <v>0</v>
      </c>
      <c r="BX306" s="471" t="s">
        <v>2835</v>
      </c>
      <c r="CA306" s="28">
        <v>283.29999999999995</v>
      </c>
      <c r="CB306" s="56">
        <v>3</v>
      </c>
      <c r="CD306" s="471" t="s">
        <v>141</v>
      </c>
      <c r="CG306" s="28">
        <v>2.2000000000000002</v>
      </c>
      <c r="CH306" s="56">
        <v>0</v>
      </c>
      <c r="CJ306" s="471" t="s">
        <v>3618</v>
      </c>
      <c r="CM306" s="28">
        <v>386.8</v>
      </c>
      <c r="CN306" s="56">
        <v>3</v>
      </c>
      <c r="CP306" s="471" t="s">
        <v>2712</v>
      </c>
      <c r="CS306" s="28">
        <v>510.5</v>
      </c>
      <c r="CT306" s="56">
        <v>1</v>
      </c>
      <c r="CV306" s="471" t="s">
        <v>1342</v>
      </c>
      <c r="CY306" s="28">
        <v>543.80000000000007</v>
      </c>
      <c r="CZ306" s="56">
        <v>3</v>
      </c>
      <c r="DB306" s="471" t="s">
        <v>2703</v>
      </c>
      <c r="DE306" s="28">
        <v>0</v>
      </c>
      <c r="DF306" s="56">
        <v>1</v>
      </c>
      <c r="DH306" s="471" t="s">
        <v>141</v>
      </c>
      <c r="DK306" s="28">
        <v>28</v>
      </c>
      <c r="DL306" s="56">
        <v>3</v>
      </c>
      <c r="DN306" s="471" t="s">
        <v>658</v>
      </c>
      <c r="DQ306" s="28">
        <v>479</v>
      </c>
      <c r="DR306" s="56">
        <v>3</v>
      </c>
      <c r="DT306" s="471" t="s">
        <v>1342</v>
      </c>
      <c r="DW306" s="28">
        <v>415.1</v>
      </c>
      <c r="DX306" s="56">
        <v>1</v>
      </c>
      <c r="DZ306" s="471" t="s">
        <v>2712</v>
      </c>
      <c r="EC306" s="28">
        <v>156.5</v>
      </c>
      <c r="ED306" s="56">
        <v>0</v>
      </c>
      <c r="EF306" s="471" t="s">
        <v>686</v>
      </c>
      <c r="EI306" s="28">
        <v>409</v>
      </c>
      <c r="EJ306" s="56">
        <v>3</v>
      </c>
      <c r="EL306" s="471" t="s">
        <v>3616</v>
      </c>
      <c r="EO306" s="28">
        <v>237.79999999999998</v>
      </c>
      <c r="EP306" s="56">
        <v>3</v>
      </c>
      <c r="ER306" s="471" t="s">
        <v>2819</v>
      </c>
      <c r="EU306" s="28">
        <v>93.4</v>
      </c>
      <c r="EV306" s="56">
        <v>0</v>
      </c>
      <c r="EX306" s="471" t="s">
        <v>153</v>
      </c>
      <c r="FA306" s="28">
        <v>682.6</v>
      </c>
      <c r="FB306" s="56">
        <v>3</v>
      </c>
      <c r="FD306" s="471" t="s">
        <v>3618</v>
      </c>
      <c r="FG306" s="28">
        <v>554.5</v>
      </c>
      <c r="FH306" s="56">
        <v>2</v>
      </c>
      <c r="FJ306" s="471" t="s">
        <v>2708</v>
      </c>
      <c r="FM306" s="28">
        <v>504.6</v>
      </c>
      <c r="FN306" s="56">
        <v>2</v>
      </c>
      <c r="FP306" s="471" t="s">
        <v>3629</v>
      </c>
      <c r="FS306" s="28">
        <v>141.30000000000001</v>
      </c>
      <c r="FT306" s="56">
        <v>3</v>
      </c>
      <c r="FV306" s="471" t="s">
        <v>17</v>
      </c>
      <c r="FY306" s="28">
        <v>542.29999999999995</v>
      </c>
      <c r="FZ306" s="56">
        <v>3</v>
      </c>
      <c r="GB306" s="471" t="s">
        <v>1649</v>
      </c>
      <c r="GE306" s="28">
        <v>404.8</v>
      </c>
      <c r="GF306" s="56">
        <v>3</v>
      </c>
      <c r="GH306" s="471" t="s">
        <v>2705</v>
      </c>
      <c r="GK306" s="28">
        <v>662.7</v>
      </c>
      <c r="GL306" s="56">
        <v>3</v>
      </c>
      <c r="GN306" s="471" t="s">
        <v>1649</v>
      </c>
      <c r="GQ306" s="28">
        <v>373.8</v>
      </c>
      <c r="GR306" s="56">
        <v>0</v>
      </c>
      <c r="GT306" s="471" t="s">
        <v>3616</v>
      </c>
      <c r="GW306" s="28">
        <v>1.4</v>
      </c>
      <c r="GX306" s="56">
        <v>0</v>
      </c>
      <c r="GZ306" s="471" t="s">
        <v>2712</v>
      </c>
      <c r="HC306" s="28">
        <v>1408.2</v>
      </c>
      <c r="HD306" s="56">
        <v>0</v>
      </c>
      <c r="HF306" s="433" t="s">
        <v>23</v>
      </c>
      <c r="HI306" s="28">
        <v>828.09999999999991</v>
      </c>
      <c r="HJ306" s="56">
        <v>0</v>
      </c>
    </row>
    <row r="307" spans="1:218" ht="15.75">
      <c r="AH307" s="471" t="s">
        <v>2721</v>
      </c>
      <c r="AK307" s="28">
        <v>359.9</v>
      </c>
      <c r="AL307" s="56">
        <v>0</v>
      </c>
      <c r="AN307" s="471" t="s">
        <v>2712</v>
      </c>
      <c r="AQ307" s="28">
        <v>169.9</v>
      </c>
      <c r="AR307" s="56">
        <v>2</v>
      </c>
      <c r="AT307" s="471" t="s">
        <v>2722</v>
      </c>
      <c r="AW307" s="28">
        <v>28.3</v>
      </c>
      <c r="AX307" s="56">
        <v>3</v>
      </c>
      <c r="AZ307" s="471" t="s">
        <v>153</v>
      </c>
      <c r="BC307" s="28">
        <v>29.700000000000003</v>
      </c>
      <c r="BD307" s="56">
        <v>0</v>
      </c>
      <c r="BF307" s="471" t="s">
        <v>141</v>
      </c>
      <c r="BI307" s="28">
        <v>460.29999999999995</v>
      </c>
      <c r="BJ307" s="56">
        <v>0</v>
      </c>
      <c r="BL307" s="471" t="s">
        <v>2714</v>
      </c>
      <c r="BO307" s="28">
        <v>246.8</v>
      </c>
      <c r="BP307" s="56">
        <v>2</v>
      </c>
      <c r="BR307" s="471" t="s">
        <v>1654</v>
      </c>
      <c r="BU307" s="28">
        <v>138.39999999999998</v>
      </c>
      <c r="BV307" s="56">
        <v>3</v>
      </c>
      <c r="BX307" s="471" t="s">
        <v>3613</v>
      </c>
      <c r="CA307" s="28">
        <v>173.5</v>
      </c>
      <c r="CB307" s="56">
        <v>0</v>
      </c>
      <c r="CD307" s="471" t="s">
        <v>2721</v>
      </c>
      <c r="CG307" s="28">
        <v>81.5</v>
      </c>
      <c r="CH307" s="56">
        <v>3</v>
      </c>
      <c r="CJ307" s="471" t="s">
        <v>153</v>
      </c>
      <c r="CM307" s="28">
        <v>202</v>
      </c>
      <c r="CN307" s="56">
        <v>0</v>
      </c>
      <c r="CP307" s="471" t="s">
        <v>694</v>
      </c>
      <c r="CS307" s="28">
        <v>515.1</v>
      </c>
      <c r="CT307" s="56">
        <v>2</v>
      </c>
      <c r="CV307" s="471" t="s">
        <v>153</v>
      </c>
      <c r="CY307" s="28">
        <v>312.40000000000003</v>
      </c>
      <c r="CZ307" s="56">
        <v>0</v>
      </c>
      <c r="DB307" s="471" t="s">
        <v>37</v>
      </c>
      <c r="DE307" s="28">
        <v>0</v>
      </c>
      <c r="DF307" s="56">
        <v>1</v>
      </c>
      <c r="DH307" s="471" t="s">
        <v>2714</v>
      </c>
      <c r="DK307" s="28">
        <v>0</v>
      </c>
      <c r="DL307" s="56">
        <v>0</v>
      </c>
      <c r="DN307" s="471" t="s">
        <v>2835</v>
      </c>
      <c r="DQ307" s="28">
        <v>245.8</v>
      </c>
      <c r="DR307" s="56">
        <v>0</v>
      </c>
      <c r="DT307" s="471" t="s">
        <v>2708</v>
      </c>
      <c r="DW307" s="28">
        <v>458.49999999999994</v>
      </c>
      <c r="DX307" s="56">
        <v>2</v>
      </c>
      <c r="DZ307" s="471" t="s">
        <v>2703</v>
      </c>
      <c r="EC307" s="28">
        <v>351</v>
      </c>
      <c r="ED307" s="56">
        <v>3</v>
      </c>
      <c r="EF307" s="471" t="s">
        <v>2191</v>
      </c>
      <c r="EI307" s="28">
        <v>147.19999999999999</v>
      </c>
      <c r="EJ307" s="56">
        <v>0</v>
      </c>
      <c r="EL307" s="471" t="s">
        <v>141</v>
      </c>
      <c r="EO307" s="28">
        <v>4.5</v>
      </c>
      <c r="EP307" s="56">
        <v>0</v>
      </c>
      <c r="ER307" s="471" t="s">
        <v>2708</v>
      </c>
      <c r="EU307" s="28">
        <v>342.7</v>
      </c>
      <c r="EV307" s="56">
        <v>3</v>
      </c>
      <c r="EX307" s="471" t="s">
        <v>37</v>
      </c>
      <c r="FA307" s="28">
        <v>448</v>
      </c>
      <c r="FB307" s="56">
        <v>0</v>
      </c>
      <c r="FD307" s="471" t="s">
        <v>3614</v>
      </c>
      <c r="FG307" s="28">
        <v>489.2</v>
      </c>
      <c r="FH307" s="56">
        <v>1</v>
      </c>
      <c r="FJ307" s="471" t="s">
        <v>2721</v>
      </c>
      <c r="FM307" s="28">
        <v>461.00000000000006</v>
      </c>
      <c r="FN307" s="56">
        <v>1</v>
      </c>
      <c r="FP307" s="471" t="s">
        <v>2705</v>
      </c>
      <c r="FS307" s="28">
        <v>101.1</v>
      </c>
      <c r="FT307" s="56">
        <v>0</v>
      </c>
      <c r="FV307" s="471" t="s">
        <v>1649</v>
      </c>
      <c r="FY307" s="28">
        <v>400.3</v>
      </c>
      <c r="FZ307" s="56">
        <v>0</v>
      </c>
      <c r="GB307" s="471" t="s">
        <v>153</v>
      </c>
      <c r="GE307" s="28">
        <v>274</v>
      </c>
      <c r="GF307" s="56">
        <v>0</v>
      </c>
      <c r="GH307" s="471" t="s">
        <v>694</v>
      </c>
      <c r="GK307" s="28">
        <v>214.5</v>
      </c>
      <c r="GL307" s="56">
        <v>0</v>
      </c>
      <c r="GN307" s="471" t="s">
        <v>23</v>
      </c>
      <c r="GQ307" s="28">
        <v>757.8</v>
      </c>
      <c r="GR307" s="56">
        <v>3</v>
      </c>
      <c r="GT307" s="471" t="s">
        <v>153</v>
      </c>
      <c r="GW307" s="28">
        <v>168</v>
      </c>
      <c r="GX307" s="56">
        <v>3</v>
      </c>
      <c r="GZ307" s="471" t="s">
        <v>2191</v>
      </c>
      <c r="HC307" s="28">
        <v>2106.6</v>
      </c>
      <c r="HD307" s="56">
        <v>3</v>
      </c>
      <c r="HF307" s="433" t="s">
        <v>3616</v>
      </c>
      <c r="HI307" s="28">
        <v>1089.95</v>
      </c>
      <c r="HJ307" s="56">
        <v>3</v>
      </c>
    </row>
    <row r="308" spans="1:218" ht="15.75">
      <c r="AH308" s="471"/>
      <c r="AK308" s="28"/>
      <c r="AL308" s="56"/>
      <c r="AN308" s="471"/>
      <c r="AQ308" s="28"/>
      <c r="AR308" s="56"/>
      <c r="AT308" s="471"/>
      <c r="AW308" s="28"/>
      <c r="AX308" s="56"/>
      <c r="AZ308" s="471"/>
      <c r="BC308" s="28"/>
      <c r="BD308" s="56"/>
      <c r="BF308" s="471"/>
      <c r="BI308" s="28"/>
      <c r="BJ308" s="56"/>
      <c r="BL308" s="471"/>
      <c r="BO308" s="28"/>
      <c r="BP308" s="56"/>
      <c r="BR308" s="471"/>
      <c r="BU308" s="28"/>
      <c r="BV308" s="56"/>
      <c r="BX308" s="471"/>
      <c r="CA308" s="28"/>
      <c r="CB308" s="56"/>
      <c r="CD308" s="471"/>
      <c r="CG308" s="28"/>
      <c r="CH308" s="56"/>
      <c r="CJ308" s="471"/>
      <c r="CM308" s="28"/>
      <c r="CN308" s="56"/>
      <c r="CP308" s="471"/>
      <c r="CS308" s="28"/>
      <c r="CT308" s="56"/>
      <c r="CV308" s="471"/>
      <c r="CY308" s="28"/>
      <c r="CZ308" s="56"/>
      <c r="DB308" s="471"/>
      <c r="DE308" s="28"/>
      <c r="DF308" s="56"/>
      <c r="DH308" s="471"/>
      <c r="DK308" s="28"/>
      <c r="DL308" s="56"/>
      <c r="DN308" s="471"/>
      <c r="DQ308" s="28"/>
      <c r="DR308" s="56"/>
      <c r="DT308" s="471"/>
      <c r="DW308" s="28"/>
      <c r="DX308" s="56"/>
      <c r="DZ308" s="471"/>
      <c r="EC308" s="28"/>
      <c r="ED308" s="56"/>
      <c r="EF308" s="471"/>
      <c r="EI308" s="28"/>
      <c r="EJ308" s="56"/>
      <c r="EL308" s="471"/>
      <c r="EO308" s="28"/>
      <c r="EP308" s="56"/>
      <c r="ER308" s="471"/>
      <c r="EU308" s="28"/>
      <c r="EV308" s="56"/>
      <c r="EX308" s="471"/>
      <c r="FA308" s="28"/>
      <c r="FB308" s="56"/>
      <c r="FD308" s="471"/>
      <c r="FG308" s="28"/>
      <c r="FH308" s="56"/>
      <c r="FJ308" s="471"/>
      <c r="FM308" s="28"/>
      <c r="FN308" s="56"/>
      <c r="FP308" s="471"/>
      <c r="FS308" s="28"/>
      <c r="FT308" s="56"/>
      <c r="FV308" s="471"/>
      <c r="FY308" s="28"/>
      <c r="FZ308" s="56"/>
      <c r="GB308" s="471"/>
      <c r="GE308" s="28"/>
      <c r="GF308" s="56"/>
      <c r="GH308" s="471"/>
      <c r="GK308" s="28"/>
      <c r="GL308" s="56"/>
      <c r="GN308" s="471"/>
      <c r="GQ308" s="28"/>
      <c r="GR308" s="56"/>
      <c r="GT308" s="471"/>
      <c r="GW308" s="28"/>
      <c r="GX308" s="56"/>
      <c r="GZ308" s="471"/>
      <c r="HC308" s="28"/>
      <c r="HD308" s="56"/>
      <c r="HF308" s="433"/>
      <c r="HI308" s="28"/>
      <c r="HJ308" s="56"/>
    </row>
    <row r="309" spans="1:218" ht="15.75">
      <c r="AH309" s="471" t="s">
        <v>694</v>
      </c>
      <c r="AK309" s="28">
        <v>36.1</v>
      </c>
      <c r="AL309" s="56">
        <v>0</v>
      </c>
      <c r="AN309" s="471" t="s">
        <v>162</v>
      </c>
      <c r="AQ309" s="28">
        <v>4.4000000000000004</v>
      </c>
      <c r="AR309" s="56">
        <v>0</v>
      </c>
      <c r="AT309" s="471" t="s">
        <v>17</v>
      </c>
      <c r="AW309" s="28">
        <v>135.5</v>
      </c>
      <c r="AX309" s="56">
        <v>0</v>
      </c>
      <c r="AZ309" s="471" t="s">
        <v>1654</v>
      </c>
      <c r="BC309" s="28">
        <v>70.7</v>
      </c>
      <c r="BD309" s="56">
        <v>3</v>
      </c>
      <c r="BF309" s="471" t="s">
        <v>3616</v>
      </c>
      <c r="BI309" s="28">
        <v>477.15000000000003</v>
      </c>
      <c r="BJ309" s="56">
        <v>0</v>
      </c>
      <c r="BL309" s="471" t="s">
        <v>1654</v>
      </c>
      <c r="BO309" s="28">
        <v>210.4</v>
      </c>
      <c r="BP309" s="56">
        <v>2</v>
      </c>
      <c r="BR309" s="471" t="s">
        <v>694</v>
      </c>
      <c r="BU309" s="28">
        <v>75.5</v>
      </c>
      <c r="BV309" s="56">
        <v>3</v>
      </c>
      <c r="BX309" s="471" t="s">
        <v>162</v>
      </c>
      <c r="CA309" s="28">
        <v>199.1</v>
      </c>
      <c r="CB309" s="56">
        <v>1</v>
      </c>
      <c r="CD309" s="471" t="s">
        <v>2708</v>
      </c>
      <c r="CG309" s="28">
        <v>75.5</v>
      </c>
      <c r="CH309" s="56">
        <v>0</v>
      </c>
      <c r="CJ309" s="471" t="s">
        <v>2835</v>
      </c>
      <c r="CM309" s="28">
        <v>566.29999999999995</v>
      </c>
      <c r="CN309" s="56">
        <v>3</v>
      </c>
      <c r="CP309" s="471" t="s">
        <v>3612</v>
      </c>
      <c r="CS309" s="28">
        <v>155.1</v>
      </c>
      <c r="CT309" s="56">
        <v>0</v>
      </c>
      <c r="CV309" s="471" t="s">
        <v>37</v>
      </c>
      <c r="CY309" s="28">
        <v>297.49999999999994</v>
      </c>
      <c r="CZ309" s="56">
        <v>0</v>
      </c>
      <c r="DB309" s="471" t="s">
        <v>2712</v>
      </c>
      <c r="DE309" s="28">
        <v>80.7</v>
      </c>
      <c r="DF309" s="56">
        <v>3</v>
      </c>
      <c r="DH309" s="471" t="s">
        <v>1345</v>
      </c>
      <c r="DK309" s="28">
        <v>22.5</v>
      </c>
      <c r="DL309" s="56">
        <v>0</v>
      </c>
      <c r="DN309" s="471" t="s">
        <v>2712</v>
      </c>
      <c r="DQ309" s="28">
        <v>497.25</v>
      </c>
      <c r="DR309" s="56">
        <v>3</v>
      </c>
      <c r="DT309" s="471" t="s">
        <v>1345</v>
      </c>
      <c r="DW309" s="28">
        <v>145.80000000000001</v>
      </c>
      <c r="DX309" s="56">
        <v>0</v>
      </c>
      <c r="DZ309" s="471" t="s">
        <v>1661</v>
      </c>
      <c r="EC309" s="28">
        <v>130</v>
      </c>
      <c r="ED309" s="56">
        <v>3</v>
      </c>
      <c r="EF309" s="471" t="s">
        <v>141</v>
      </c>
      <c r="EI309" s="28">
        <v>162</v>
      </c>
      <c r="EJ309" s="56">
        <v>0</v>
      </c>
      <c r="EL309" s="471" t="s">
        <v>1649</v>
      </c>
      <c r="EO309" s="28">
        <v>305.5</v>
      </c>
      <c r="EP309" s="56">
        <v>3</v>
      </c>
      <c r="ER309" s="471" t="s">
        <v>3629</v>
      </c>
      <c r="EU309" s="28">
        <v>275.5</v>
      </c>
      <c r="EV309" s="56">
        <v>3</v>
      </c>
      <c r="EX309" s="471" t="s">
        <v>162</v>
      </c>
      <c r="FA309" s="28">
        <v>449</v>
      </c>
      <c r="FB309" s="56">
        <v>1</v>
      </c>
      <c r="FD309" s="471" t="s">
        <v>2703</v>
      </c>
      <c r="FG309" s="28">
        <v>436</v>
      </c>
      <c r="FH309" s="56">
        <v>0</v>
      </c>
      <c r="FJ309" s="471" t="s">
        <v>2191</v>
      </c>
      <c r="FM309" s="28">
        <v>367.50000000000006</v>
      </c>
      <c r="FN309" s="56">
        <v>0</v>
      </c>
      <c r="FP309" s="471" t="s">
        <v>1655</v>
      </c>
      <c r="FS309" s="28">
        <v>125.5</v>
      </c>
      <c r="FT309" s="56">
        <v>1</v>
      </c>
      <c r="FV309" s="471" t="s">
        <v>3605</v>
      </c>
      <c r="FY309" s="28">
        <v>509.79999999999995</v>
      </c>
      <c r="FZ309" s="56">
        <v>2</v>
      </c>
      <c r="GB309" s="471" t="s">
        <v>2206</v>
      </c>
      <c r="GE309" s="28">
        <v>551.4</v>
      </c>
      <c r="GF309" s="56">
        <v>3</v>
      </c>
      <c r="GH309" s="471" t="s">
        <v>1345</v>
      </c>
      <c r="GK309" s="28">
        <v>548.70000000000005</v>
      </c>
      <c r="GL309" s="56">
        <v>3</v>
      </c>
      <c r="GN309" s="471" t="s">
        <v>153</v>
      </c>
      <c r="GQ309" s="28">
        <v>409.40000000000003</v>
      </c>
      <c r="GR309" s="56">
        <v>2</v>
      </c>
      <c r="GT309" s="471" t="s">
        <v>1661</v>
      </c>
      <c r="GW309" s="28">
        <v>4.8</v>
      </c>
      <c r="GX309" s="56">
        <v>0</v>
      </c>
      <c r="GZ309" s="471" t="s">
        <v>37</v>
      </c>
      <c r="HC309" s="28">
        <v>2839.3999999999996</v>
      </c>
      <c r="HD309" s="56">
        <v>3</v>
      </c>
      <c r="HF309" s="433" t="s">
        <v>3618</v>
      </c>
      <c r="HI309" s="28">
        <v>948.3</v>
      </c>
      <c r="HJ309" s="56">
        <v>1</v>
      </c>
    </row>
    <row r="310" spans="1:218" ht="15.75">
      <c r="AH310" s="471" t="s">
        <v>2206</v>
      </c>
      <c r="AK310" s="28">
        <v>168.5</v>
      </c>
      <c r="AL310" s="56">
        <v>3</v>
      </c>
      <c r="AN310" s="471" t="s">
        <v>2714</v>
      </c>
      <c r="AQ310" s="28">
        <v>296.8</v>
      </c>
      <c r="AR310" s="56">
        <v>3</v>
      </c>
      <c r="AT310" s="471" t="s">
        <v>1661</v>
      </c>
      <c r="AW310" s="28">
        <v>180.7</v>
      </c>
      <c r="AX310" s="56">
        <v>3</v>
      </c>
      <c r="AZ310" s="471" t="s">
        <v>3613</v>
      </c>
      <c r="BC310" s="28">
        <v>40.1</v>
      </c>
      <c r="BD310" s="56">
        <v>0</v>
      </c>
      <c r="BF310" s="471" t="s">
        <v>1661</v>
      </c>
      <c r="BI310" s="28">
        <v>1117.2</v>
      </c>
      <c r="BJ310" s="56">
        <v>3</v>
      </c>
      <c r="BL310" s="471" t="s">
        <v>2191</v>
      </c>
      <c r="BO310" s="28">
        <v>181</v>
      </c>
      <c r="BP310" s="56">
        <v>1</v>
      </c>
      <c r="BR310" s="471" t="s">
        <v>37</v>
      </c>
      <c r="BU310" s="28">
        <v>19.599999999999998</v>
      </c>
      <c r="BV310" s="56">
        <v>0</v>
      </c>
      <c r="BX310" s="471" t="s">
        <v>23</v>
      </c>
      <c r="CA310" s="28">
        <v>204.3</v>
      </c>
      <c r="CB310" s="56">
        <v>2</v>
      </c>
      <c r="CD310" s="471" t="s">
        <v>2835</v>
      </c>
      <c r="CG310" s="28">
        <v>164.4</v>
      </c>
      <c r="CH310" s="56">
        <v>3</v>
      </c>
      <c r="CJ310" s="471" t="s">
        <v>2191</v>
      </c>
      <c r="CM310" s="28">
        <v>280.5</v>
      </c>
      <c r="CN310" s="56">
        <v>0</v>
      </c>
      <c r="CP310" s="471" t="s">
        <v>1655</v>
      </c>
      <c r="CS310" s="28">
        <v>465.3</v>
      </c>
      <c r="CT310" s="56">
        <v>3</v>
      </c>
      <c r="CV310" s="471" t="s">
        <v>2721</v>
      </c>
      <c r="CY310" s="28">
        <v>680.6</v>
      </c>
      <c r="CZ310" s="56">
        <v>3</v>
      </c>
      <c r="DB310" s="471" t="s">
        <v>2819</v>
      </c>
      <c r="DE310" s="28">
        <v>0</v>
      </c>
      <c r="DF310" s="56">
        <v>0</v>
      </c>
      <c r="DH310" s="471" t="s">
        <v>2191</v>
      </c>
      <c r="DK310" s="28">
        <v>35</v>
      </c>
      <c r="DL310" s="56">
        <v>3</v>
      </c>
      <c r="DN310" s="471" t="s">
        <v>141</v>
      </c>
      <c r="DQ310" s="28">
        <v>351.3</v>
      </c>
      <c r="DR310" s="56">
        <v>0</v>
      </c>
      <c r="DT310" s="471" t="s">
        <v>2722</v>
      </c>
      <c r="DW310" s="28">
        <v>380.59999999999997</v>
      </c>
      <c r="DX310" s="56">
        <v>3</v>
      </c>
      <c r="DZ310" s="471" t="s">
        <v>2705</v>
      </c>
      <c r="EC310" s="28">
        <v>44.5</v>
      </c>
      <c r="ED310" s="56">
        <v>0</v>
      </c>
      <c r="EF310" s="471" t="s">
        <v>153</v>
      </c>
      <c r="EI310" s="28">
        <v>464.9</v>
      </c>
      <c r="EJ310" s="56">
        <v>3</v>
      </c>
      <c r="EL310" s="471" t="s">
        <v>37</v>
      </c>
      <c r="EO310" s="28">
        <v>228.7</v>
      </c>
      <c r="EP310" s="56">
        <v>0</v>
      </c>
      <c r="ER310" s="471" t="s">
        <v>1661</v>
      </c>
      <c r="EU310" s="28">
        <v>192.5</v>
      </c>
      <c r="EV310" s="56">
        <v>0</v>
      </c>
      <c r="EX310" s="471" t="s">
        <v>3618</v>
      </c>
      <c r="FA310" s="28">
        <v>552</v>
      </c>
      <c r="FB310" s="56">
        <v>2</v>
      </c>
      <c r="FD310" s="471" t="s">
        <v>23</v>
      </c>
      <c r="FG310" s="28">
        <v>661.80000000000007</v>
      </c>
      <c r="FH310" s="56">
        <v>3</v>
      </c>
      <c r="FJ310" s="471" t="s">
        <v>141</v>
      </c>
      <c r="FM310" s="28">
        <v>540</v>
      </c>
      <c r="FN310" s="56">
        <v>3</v>
      </c>
      <c r="FP310" s="471" t="s">
        <v>23</v>
      </c>
      <c r="FS310" s="28">
        <v>131</v>
      </c>
      <c r="FT310" s="56">
        <v>2</v>
      </c>
      <c r="FV310" s="471" t="s">
        <v>3612</v>
      </c>
      <c r="FY310" s="28">
        <v>451.4</v>
      </c>
      <c r="FZ310" s="56">
        <v>1</v>
      </c>
      <c r="GB310" s="471" t="s">
        <v>162</v>
      </c>
      <c r="GE310" s="28">
        <v>401.3</v>
      </c>
      <c r="GF310" s="56">
        <v>0</v>
      </c>
      <c r="GH310" s="471" t="s">
        <v>686</v>
      </c>
      <c r="GK310" s="28">
        <v>412.90000000000003</v>
      </c>
      <c r="GL310" s="56">
        <v>0</v>
      </c>
      <c r="GN310" s="471" t="s">
        <v>658</v>
      </c>
      <c r="GQ310" s="28">
        <v>406.29999999999995</v>
      </c>
      <c r="GR310" s="56">
        <v>1</v>
      </c>
      <c r="GT310" s="471" t="s">
        <v>2703</v>
      </c>
      <c r="GW310" s="28">
        <v>120.10000000000001</v>
      </c>
      <c r="GX310" s="56">
        <v>3</v>
      </c>
      <c r="GZ310" s="471" t="s">
        <v>1661</v>
      </c>
      <c r="HC310" s="28">
        <v>1566.4999999999998</v>
      </c>
      <c r="HD310" s="56">
        <v>0</v>
      </c>
      <c r="HF310" s="433" t="s">
        <v>2819</v>
      </c>
      <c r="HI310" s="28">
        <v>1058.7999999999997</v>
      </c>
      <c r="HJ310" s="56">
        <v>2</v>
      </c>
    </row>
    <row r="311" spans="1:218" ht="15.75">
      <c r="AH311" s="471"/>
      <c r="AK311" s="28"/>
      <c r="AL311" s="56"/>
      <c r="AN311" s="471"/>
      <c r="AQ311" s="28"/>
      <c r="AR311" s="56"/>
      <c r="AT311" s="471"/>
      <c r="AW311" s="28"/>
      <c r="AX311" s="56"/>
      <c r="AZ311" s="471"/>
      <c r="BC311" s="28"/>
      <c r="BD311" s="56"/>
      <c r="BF311" s="471"/>
      <c r="BI311" s="28"/>
      <c r="BJ311" s="56"/>
      <c r="BL311" s="471"/>
      <c r="BO311" s="28"/>
      <c r="BP311" s="56"/>
      <c r="BR311" s="471"/>
      <c r="BU311" s="28"/>
      <c r="BV311" s="56"/>
      <c r="BX311" s="471"/>
      <c r="CA311" s="28"/>
      <c r="CB311" s="56"/>
      <c r="CD311" s="471"/>
      <c r="CG311" s="28"/>
      <c r="CH311" s="56"/>
      <c r="CJ311" s="471"/>
      <c r="CM311" s="28"/>
      <c r="CN311" s="56"/>
      <c r="CP311" s="471"/>
      <c r="CS311" s="28"/>
      <c r="CT311" s="56"/>
      <c r="CV311" s="471"/>
      <c r="CY311" s="28"/>
      <c r="CZ311" s="56"/>
      <c r="DB311" s="471"/>
      <c r="DE311" s="28"/>
      <c r="DF311" s="56"/>
      <c r="DH311" s="471"/>
      <c r="DK311" s="28"/>
      <c r="DL311" s="56"/>
      <c r="DN311" s="471"/>
      <c r="DQ311" s="28"/>
      <c r="DR311" s="56"/>
      <c r="DT311" s="471"/>
      <c r="DW311" s="28"/>
      <c r="DX311" s="56"/>
      <c r="DZ311" s="471"/>
      <c r="EC311" s="28"/>
      <c r="ED311" s="56"/>
      <c r="EF311" s="471"/>
      <c r="EI311" s="28"/>
      <c r="EJ311" s="56"/>
      <c r="EL311" s="471"/>
      <c r="EO311" s="28"/>
      <c r="EP311" s="56"/>
      <c r="ER311" s="471"/>
      <c r="EU311" s="28"/>
      <c r="EV311" s="56"/>
      <c r="EX311" s="471"/>
      <c r="FA311" s="28"/>
      <c r="FB311" s="56"/>
      <c r="FD311" s="471"/>
      <c r="FG311" s="28"/>
      <c r="FH311" s="56"/>
      <c r="FJ311" s="471"/>
      <c r="FM311" s="28"/>
      <c r="FN311" s="56"/>
      <c r="FP311" s="471"/>
      <c r="FS311" s="28"/>
      <c r="FT311" s="56"/>
      <c r="FV311" s="471"/>
      <c r="FY311" s="28"/>
      <c r="FZ311" s="56"/>
      <c r="GB311" s="471"/>
      <c r="GE311" s="28"/>
      <c r="GF311" s="56"/>
      <c r="GH311" s="471"/>
      <c r="GK311" s="28"/>
      <c r="GL311" s="56"/>
      <c r="GN311" s="471"/>
      <c r="GQ311" s="28"/>
      <c r="GR311" s="56"/>
      <c r="GT311" s="471"/>
      <c r="GW311" s="28"/>
      <c r="GX311" s="56"/>
      <c r="GZ311" s="471"/>
      <c r="HC311" s="28"/>
      <c r="HD311" s="56"/>
      <c r="HF311" s="433"/>
      <c r="HI311" s="28"/>
      <c r="HJ311" s="56"/>
    </row>
    <row r="312" spans="1:218" ht="15.75">
      <c r="AH312" s="471" t="s">
        <v>2705</v>
      </c>
      <c r="AK312" s="28">
        <v>340.9</v>
      </c>
      <c r="AL312" s="56">
        <v>3</v>
      </c>
      <c r="AN312" s="471" t="s">
        <v>2708</v>
      </c>
      <c r="AQ312" s="28">
        <v>311.7</v>
      </c>
      <c r="AR312" s="56">
        <v>3</v>
      </c>
      <c r="AT312" s="471" t="s">
        <v>2712</v>
      </c>
      <c r="AW312" s="28">
        <v>185.4</v>
      </c>
      <c r="AX312" s="56">
        <v>3</v>
      </c>
      <c r="AZ312" s="471" t="s">
        <v>141</v>
      </c>
      <c r="BC312" s="28">
        <v>129.6</v>
      </c>
      <c r="BD312" s="56">
        <v>3</v>
      </c>
      <c r="BF312" s="471" t="s">
        <v>1342</v>
      </c>
      <c r="BI312" s="28">
        <v>610.5</v>
      </c>
      <c r="BJ312" s="56">
        <v>3</v>
      </c>
      <c r="BL312" s="471" t="s">
        <v>2721</v>
      </c>
      <c r="BO312" s="28">
        <v>139.19999999999999</v>
      </c>
      <c r="BP312" s="56">
        <v>2</v>
      </c>
      <c r="BR312" s="471" t="s">
        <v>153</v>
      </c>
      <c r="BU312" s="28">
        <v>0</v>
      </c>
      <c r="BV312" s="56">
        <v>0</v>
      </c>
      <c r="BX312" s="471" t="s">
        <v>686</v>
      </c>
      <c r="CA312" s="28">
        <v>378.5</v>
      </c>
      <c r="CB312" s="56">
        <v>3</v>
      </c>
      <c r="CD312" s="471" t="s">
        <v>3616</v>
      </c>
      <c r="CG312" s="28">
        <v>102.5</v>
      </c>
      <c r="CH312" s="56">
        <v>2</v>
      </c>
      <c r="CJ312" s="471" t="s">
        <v>2206</v>
      </c>
      <c r="CM312" s="28">
        <v>508.59999999999997</v>
      </c>
      <c r="CN312" s="56">
        <v>3</v>
      </c>
      <c r="CP312" s="471" t="s">
        <v>17</v>
      </c>
      <c r="CS312" s="28">
        <v>290.59999999999997</v>
      </c>
      <c r="CT312" s="56">
        <v>0</v>
      </c>
      <c r="CV312" s="471" t="s">
        <v>2206</v>
      </c>
      <c r="CY312" s="28">
        <v>600.79999999999995</v>
      </c>
      <c r="CZ312" s="56">
        <v>0</v>
      </c>
      <c r="DB312" s="471" t="s">
        <v>3613</v>
      </c>
      <c r="DE312" s="28">
        <v>26.299999999999997</v>
      </c>
      <c r="DF312" s="56">
        <v>2</v>
      </c>
      <c r="DH312" s="471" t="s">
        <v>1655</v>
      </c>
      <c r="DK312" s="28">
        <v>6.5</v>
      </c>
      <c r="DL312" s="56">
        <v>3</v>
      </c>
      <c r="DN312" s="471" t="s">
        <v>37</v>
      </c>
      <c r="DQ312" s="28">
        <v>387.3</v>
      </c>
      <c r="DR312" s="56">
        <v>0</v>
      </c>
      <c r="DT312" s="471" t="s">
        <v>1655</v>
      </c>
      <c r="DW312" s="28">
        <v>567.49999999999989</v>
      </c>
      <c r="DX312" s="56">
        <v>1</v>
      </c>
      <c r="DZ312" s="471" t="s">
        <v>3616</v>
      </c>
      <c r="EC312" s="28">
        <v>22.5</v>
      </c>
      <c r="ED312" s="56">
        <v>0</v>
      </c>
      <c r="EF312" s="471" t="s">
        <v>3614</v>
      </c>
      <c r="EI312" s="28">
        <v>169.2</v>
      </c>
      <c r="EJ312" s="56">
        <v>0</v>
      </c>
      <c r="EL312" s="471" t="s">
        <v>658</v>
      </c>
      <c r="EO312" s="28">
        <v>136.99999999999997</v>
      </c>
      <c r="EP312" s="56">
        <v>0</v>
      </c>
      <c r="ER312" s="471" t="s">
        <v>1345</v>
      </c>
      <c r="EU312" s="28">
        <v>406.40000000000003</v>
      </c>
      <c r="EV312" s="56">
        <v>3</v>
      </c>
      <c r="EX312" s="471" t="s">
        <v>658</v>
      </c>
      <c r="FA312" s="28">
        <v>589.5</v>
      </c>
      <c r="FB312" s="56">
        <v>3</v>
      </c>
      <c r="FD312" s="471" t="s">
        <v>1342</v>
      </c>
      <c r="FG312" s="28">
        <v>365.59999999999997</v>
      </c>
      <c r="FH312" s="56">
        <v>1</v>
      </c>
      <c r="FJ312" s="471" t="s">
        <v>1649</v>
      </c>
      <c r="FM312" s="28">
        <v>280.60000000000002</v>
      </c>
      <c r="FN312" s="56">
        <v>0</v>
      </c>
      <c r="FP312" s="471" t="s">
        <v>2712</v>
      </c>
      <c r="FS312" s="28">
        <v>78.100000000000009</v>
      </c>
      <c r="FT312" s="56">
        <v>0</v>
      </c>
      <c r="FV312" s="471" t="s">
        <v>2705</v>
      </c>
      <c r="FY312" s="28">
        <v>465.59999999999997</v>
      </c>
      <c r="FZ312" s="56">
        <v>2</v>
      </c>
      <c r="GB312" s="471" t="s">
        <v>141</v>
      </c>
      <c r="GE312" s="28">
        <v>549.5</v>
      </c>
      <c r="GF312" s="56">
        <v>2</v>
      </c>
      <c r="GH312" s="471" t="s">
        <v>23</v>
      </c>
      <c r="GK312" s="28">
        <v>349.20000000000005</v>
      </c>
      <c r="GL312" s="56">
        <v>0</v>
      </c>
      <c r="GN312" s="471" t="s">
        <v>2721</v>
      </c>
      <c r="GQ312" s="28">
        <v>590.20000000000005</v>
      </c>
      <c r="GR312" s="56">
        <v>0</v>
      </c>
      <c r="GT312" s="471" t="s">
        <v>3618</v>
      </c>
      <c r="GW312" s="28">
        <v>82.5</v>
      </c>
      <c r="GX312" s="56">
        <v>1</v>
      </c>
      <c r="GZ312" s="471" t="s">
        <v>2721</v>
      </c>
      <c r="HC312" s="28">
        <v>1535.0000000000002</v>
      </c>
      <c r="HD312" s="56">
        <v>1</v>
      </c>
      <c r="HF312" s="433" t="s">
        <v>3629</v>
      </c>
      <c r="HI312" s="28">
        <v>924.39999999999986</v>
      </c>
      <c r="HJ312" s="56">
        <v>3</v>
      </c>
    </row>
    <row r="313" spans="1:218" ht="15.75">
      <c r="AH313" s="471" t="s">
        <v>37</v>
      </c>
      <c r="AK313" s="28">
        <v>189</v>
      </c>
      <c r="AL313" s="56">
        <v>0</v>
      </c>
      <c r="AN313" s="471" t="s">
        <v>3613</v>
      </c>
      <c r="AQ313" s="28">
        <v>178.7</v>
      </c>
      <c r="AR313" s="56">
        <v>0</v>
      </c>
      <c r="AT313" s="471" t="s">
        <v>162</v>
      </c>
      <c r="AW313" s="28">
        <v>112.8</v>
      </c>
      <c r="AX313" s="56">
        <v>0</v>
      </c>
      <c r="AZ313" s="471" t="s">
        <v>694</v>
      </c>
      <c r="BC313" s="28">
        <v>57.05</v>
      </c>
      <c r="BD313" s="56">
        <v>0</v>
      </c>
      <c r="BF313" s="471" t="s">
        <v>37</v>
      </c>
      <c r="BI313" s="28">
        <v>484.20000000000005</v>
      </c>
      <c r="BJ313" s="56">
        <v>0</v>
      </c>
      <c r="BL313" s="471" t="s">
        <v>2206</v>
      </c>
      <c r="BO313" s="28">
        <v>124.19999999999999</v>
      </c>
      <c r="BP313" s="56">
        <v>1</v>
      </c>
      <c r="BR313" s="471" t="s">
        <v>3614</v>
      </c>
      <c r="BU313" s="28">
        <v>91.4</v>
      </c>
      <c r="BV313" s="56">
        <v>3</v>
      </c>
      <c r="BX313" s="471" t="s">
        <v>2199</v>
      </c>
      <c r="CA313" s="28">
        <v>195.3</v>
      </c>
      <c r="CB313" s="56">
        <v>0</v>
      </c>
      <c r="CD313" s="471" t="s">
        <v>2705</v>
      </c>
      <c r="CG313" s="28">
        <v>83.7</v>
      </c>
      <c r="CH313" s="56">
        <v>1</v>
      </c>
      <c r="CJ313" s="471" t="s">
        <v>2199</v>
      </c>
      <c r="CM313" s="28">
        <v>236</v>
      </c>
      <c r="CN313" s="56">
        <v>0</v>
      </c>
      <c r="CP313" s="471" t="s">
        <v>1342</v>
      </c>
      <c r="CS313" s="28">
        <v>376.20000000000005</v>
      </c>
      <c r="CT313" s="56">
        <v>3</v>
      </c>
      <c r="CV313" s="471" t="s">
        <v>2712</v>
      </c>
      <c r="CY313" s="28">
        <v>765.1</v>
      </c>
      <c r="CZ313" s="56">
        <v>3</v>
      </c>
      <c r="DB313" s="471" t="s">
        <v>3618</v>
      </c>
      <c r="DE313" s="28">
        <v>24</v>
      </c>
      <c r="DF313" s="56">
        <v>1</v>
      </c>
      <c r="DH313" s="471" t="s">
        <v>2703</v>
      </c>
      <c r="DK313" s="28">
        <v>0</v>
      </c>
      <c r="DL313" s="56">
        <v>0</v>
      </c>
      <c r="DN313" s="471" t="s">
        <v>1655</v>
      </c>
      <c r="DQ313" s="28">
        <v>551.75</v>
      </c>
      <c r="DR313" s="56">
        <v>3</v>
      </c>
      <c r="DT313" s="471" t="s">
        <v>658</v>
      </c>
      <c r="DW313" s="28">
        <v>646.39999999999986</v>
      </c>
      <c r="DX313" s="56">
        <v>2</v>
      </c>
      <c r="DZ313" s="471" t="s">
        <v>2819</v>
      </c>
      <c r="EC313" s="28">
        <v>253.9</v>
      </c>
      <c r="ED313" s="56">
        <v>3</v>
      </c>
      <c r="EF313" s="471" t="s">
        <v>162</v>
      </c>
      <c r="EI313" s="28">
        <v>276.5</v>
      </c>
      <c r="EJ313" s="56">
        <v>3</v>
      </c>
      <c r="EL313" s="471" t="s">
        <v>3614</v>
      </c>
      <c r="EO313" s="28">
        <v>187.9</v>
      </c>
      <c r="EP313" s="56">
        <v>3</v>
      </c>
      <c r="ER313" s="471" t="s">
        <v>162</v>
      </c>
      <c r="EU313" s="28">
        <v>193.9</v>
      </c>
      <c r="EV313" s="56">
        <v>0</v>
      </c>
      <c r="EX313" s="471" t="s">
        <v>2705</v>
      </c>
      <c r="FA313" s="28">
        <v>378</v>
      </c>
      <c r="FB313" s="56">
        <v>0</v>
      </c>
      <c r="FD313" s="471" t="s">
        <v>2835</v>
      </c>
      <c r="FG313" s="28">
        <v>402.3</v>
      </c>
      <c r="FH313" s="56">
        <v>2</v>
      </c>
      <c r="FJ313" s="471" t="s">
        <v>2712</v>
      </c>
      <c r="FM313" s="28">
        <v>466.5</v>
      </c>
      <c r="FN313" s="56">
        <v>3</v>
      </c>
      <c r="FP313" s="471" t="s">
        <v>17</v>
      </c>
      <c r="FS313" s="28">
        <v>123.6</v>
      </c>
      <c r="FT313" s="56">
        <v>3</v>
      </c>
      <c r="FV313" s="471" t="s">
        <v>1342</v>
      </c>
      <c r="FY313" s="28">
        <v>432.3</v>
      </c>
      <c r="FZ313" s="56">
        <v>1</v>
      </c>
      <c r="GB313" s="471" t="s">
        <v>3605</v>
      </c>
      <c r="GE313" s="28">
        <v>512.4</v>
      </c>
      <c r="GF313" s="56">
        <v>1</v>
      </c>
      <c r="GH313" s="471" t="s">
        <v>2712</v>
      </c>
      <c r="GK313" s="28">
        <v>589.5</v>
      </c>
      <c r="GL313" s="56">
        <v>3</v>
      </c>
      <c r="GN313" s="471" t="s">
        <v>1661</v>
      </c>
      <c r="GQ313" s="28">
        <v>761.1</v>
      </c>
      <c r="GR313" s="56">
        <v>3</v>
      </c>
      <c r="GT313" s="471" t="s">
        <v>694</v>
      </c>
      <c r="GW313" s="28">
        <v>91.5</v>
      </c>
      <c r="GX313" s="56">
        <v>2</v>
      </c>
      <c r="GZ313" s="471" t="s">
        <v>162</v>
      </c>
      <c r="HC313" s="28">
        <v>1593.8999999999999</v>
      </c>
      <c r="HD313" s="56">
        <v>2</v>
      </c>
      <c r="HF313" s="433" t="s">
        <v>2206</v>
      </c>
      <c r="HI313" s="28">
        <v>733.4</v>
      </c>
      <c r="HJ313" s="56">
        <v>0</v>
      </c>
    </row>
    <row r="314" spans="1:218" ht="15.75">
      <c r="AH314" s="471"/>
      <c r="AK314" s="28"/>
      <c r="AL314" s="56"/>
      <c r="AN314" s="471"/>
      <c r="AQ314" s="28"/>
      <c r="AR314" s="56"/>
      <c r="AT314" s="471"/>
      <c r="AW314" s="28"/>
      <c r="AX314" s="56"/>
      <c r="AZ314" s="471"/>
      <c r="BC314" s="28"/>
      <c r="BD314" s="56"/>
      <c r="BF314" s="471"/>
      <c r="BI314" s="28"/>
      <c r="BJ314" s="56"/>
      <c r="BL314" s="471"/>
      <c r="BO314" s="28"/>
      <c r="BP314" s="56"/>
      <c r="BR314" s="471"/>
      <c r="BU314" s="28"/>
      <c r="BV314" s="56"/>
      <c r="BX314" s="471"/>
      <c r="CA314" s="28"/>
      <c r="CB314" s="56"/>
      <c r="CD314" s="471"/>
      <c r="CG314" s="28"/>
      <c r="CH314" s="56"/>
      <c r="CJ314" s="471"/>
      <c r="CM314" s="28"/>
      <c r="CN314" s="56"/>
      <c r="CP314" s="471"/>
      <c r="CS314" s="28"/>
      <c r="CT314" s="56"/>
      <c r="CV314" s="471"/>
      <c r="CY314" s="28"/>
      <c r="CZ314" s="56"/>
      <c r="DB314" s="471"/>
      <c r="DE314" s="28"/>
      <c r="DF314" s="56"/>
      <c r="DH314" s="471"/>
      <c r="DK314" s="28"/>
      <c r="DL314" s="56"/>
      <c r="DN314" s="471"/>
      <c r="DQ314" s="28"/>
      <c r="DR314" s="56"/>
      <c r="DT314" s="471"/>
      <c r="DW314" s="28"/>
      <c r="DX314" s="56"/>
      <c r="DZ314" s="471"/>
      <c r="EC314" s="28"/>
      <c r="ED314" s="56"/>
      <c r="EF314" s="471"/>
      <c r="EI314" s="28"/>
      <c r="EJ314" s="56"/>
      <c r="EL314" s="471"/>
      <c r="EO314" s="28"/>
      <c r="EP314" s="56"/>
      <c r="ER314" s="471"/>
      <c r="EU314" s="28"/>
      <c r="EV314" s="56"/>
      <c r="EX314" s="471"/>
      <c r="FA314" s="28"/>
      <c r="FB314" s="56"/>
      <c r="FD314" s="471"/>
      <c r="FG314" s="28"/>
      <c r="FH314" s="56"/>
      <c r="FJ314" s="471"/>
      <c r="FM314" s="28"/>
      <c r="FN314" s="56"/>
      <c r="FP314" s="471"/>
      <c r="FS314" s="28"/>
      <c r="FT314" s="56"/>
      <c r="FV314" s="471"/>
      <c r="FY314" s="28"/>
      <c r="FZ314" s="56"/>
      <c r="GB314" s="471"/>
      <c r="GE314" s="28"/>
      <c r="GF314" s="56"/>
      <c r="GH314" s="471"/>
      <c r="GK314" s="28"/>
      <c r="GL314" s="56"/>
      <c r="GN314" s="471"/>
      <c r="GQ314" s="28"/>
      <c r="GR314" s="56"/>
      <c r="GT314" s="471"/>
      <c r="GW314" s="28"/>
      <c r="GX314" s="56"/>
      <c r="GZ314" s="471"/>
      <c r="HC314" s="28"/>
      <c r="HD314" s="56"/>
      <c r="HF314" s="433"/>
      <c r="HI314" s="28"/>
      <c r="HJ314" s="56"/>
    </row>
    <row r="315" spans="1:218" ht="15.75">
      <c r="AH315" s="471" t="s">
        <v>1649</v>
      </c>
      <c r="AK315" s="28">
        <v>606.85</v>
      </c>
      <c r="AL315" s="56">
        <v>3</v>
      </c>
      <c r="AN315" s="471" t="s">
        <v>2703</v>
      </c>
      <c r="AQ315" s="28">
        <v>126.5</v>
      </c>
      <c r="AR315" s="56">
        <v>0</v>
      </c>
      <c r="AT315" s="471" t="s">
        <v>3613</v>
      </c>
      <c r="AW315" s="28">
        <v>169.3</v>
      </c>
      <c r="AX315" s="56">
        <v>3</v>
      </c>
      <c r="AZ315" s="471" t="s">
        <v>3614</v>
      </c>
      <c r="BC315" s="28">
        <v>17.600000000000001</v>
      </c>
      <c r="BD315" s="56">
        <v>0</v>
      </c>
      <c r="BF315" s="471" t="s">
        <v>1649</v>
      </c>
      <c r="BI315" s="28">
        <v>932.7</v>
      </c>
      <c r="BJ315" s="56">
        <v>1</v>
      </c>
      <c r="BL315" s="471" t="s">
        <v>3605</v>
      </c>
      <c r="BO315" s="28">
        <v>178.9</v>
      </c>
      <c r="BP315" s="56">
        <v>2</v>
      </c>
      <c r="BR315" s="471" t="s">
        <v>3613</v>
      </c>
      <c r="BU315" s="28">
        <v>62</v>
      </c>
      <c r="BV315" s="56">
        <v>3</v>
      </c>
      <c r="BX315" s="471" t="s">
        <v>1661</v>
      </c>
      <c r="CA315" s="28">
        <v>130</v>
      </c>
      <c r="CB315" s="56">
        <v>0</v>
      </c>
      <c r="CD315" s="471" t="s">
        <v>23</v>
      </c>
      <c r="CG315" s="28">
        <v>96.9</v>
      </c>
      <c r="CH315" s="56">
        <v>3</v>
      </c>
      <c r="CJ315" s="471" t="s">
        <v>3629</v>
      </c>
      <c r="CM315" s="28">
        <v>313</v>
      </c>
      <c r="CN315" s="56">
        <v>0</v>
      </c>
      <c r="CP315" s="471" t="s">
        <v>658</v>
      </c>
      <c r="CS315" s="28">
        <v>455.29999999999995</v>
      </c>
      <c r="CT315" s="56">
        <v>3</v>
      </c>
      <c r="CV315" s="471" t="s">
        <v>162</v>
      </c>
      <c r="CY315" s="28">
        <v>351.99999999999994</v>
      </c>
      <c r="CZ315" s="56">
        <v>0</v>
      </c>
      <c r="DB315" s="471" t="s">
        <v>23</v>
      </c>
      <c r="DE315" s="28">
        <v>6.5</v>
      </c>
      <c r="DF315" s="56">
        <v>0</v>
      </c>
      <c r="DH315" s="471" t="s">
        <v>2705</v>
      </c>
      <c r="DK315" s="28">
        <v>0</v>
      </c>
      <c r="DL315" s="56">
        <v>0</v>
      </c>
      <c r="DN315" s="471" t="s">
        <v>1654</v>
      </c>
      <c r="DQ315" s="28">
        <v>275.95000000000005</v>
      </c>
      <c r="DR315" s="56">
        <v>0</v>
      </c>
      <c r="DT315" s="471" t="s">
        <v>3618</v>
      </c>
      <c r="DW315" s="28">
        <v>361.29999999999995</v>
      </c>
      <c r="DX315" s="56">
        <v>0</v>
      </c>
      <c r="DZ315" s="471" t="s">
        <v>2714</v>
      </c>
      <c r="EC315" s="28">
        <v>165.5</v>
      </c>
      <c r="ED315" s="56">
        <v>0</v>
      </c>
      <c r="EF315" s="471" t="s">
        <v>2705</v>
      </c>
      <c r="EI315" s="28">
        <v>154.5</v>
      </c>
      <c r="EJ315" s="56">
        <v>1</v>
      </c>
      <c r="EL315" s="471" t="s">
        <v>23</v>
      </c>
      <c r="EO315" s="28">
        <v>155</v>
      </c>
      <c r="EP315" s="56">
        <v>0</v>
      </c>
      <c r="ER315" s="471" t="s">
        <v>37</v>
      </c>
      <c r="EU315" s="28">
        <v>389.40000000000003</v>
      </c>
      <c r="EV315" s="56">
        <v>3</v>
      </c>
      <c r="EX315" s="471" t="s">
        <v>2712</v>
      </c>
      <c r="FA315" s="28">
        <v>459.5</v>
      </c>
      <c r="FB315" s="56">
        <v>2</v>
      </c>
      <c r="FD315" s="471" t="s">
        <v>2721</v>
      </c>
      <c r="FG315" s="28">
        <v>85.600000000000009</v>
      </c>
      <c r="FH315" s="56">
        <v>0</v>
      </c>
      <c r="FJ315" s="471" t="s">
        <v>23</v>
      </c>
      <c r="FM315" s="28">
        <v>462.9</v>
      </c>
      <c r="FN315" s="56">
        <v>0</v>
      </c>
      <c r="FP315" s="471" t="s">
        <v>2721</v>
      </c>
      <c r="FS315" s="28">
        <v>132.80000000000001</v>
      </c>
      <c r="FT315" s="56">
        <v>0</v>
      </c>
      <c r="FV315" s="471" t="s">
        <v>3616</v>
      </c>
      <c r="FY315" s="28">
        <v>585.30000000000007</v>
      </c>
      <c r="FZ315" s="56">
        <v>3</v>
      </c>
      <c r="GB315" s="471" t="s">
        <v>37</v>
      </c>
      <c r="GE315" s="28">
        <v>526</v>
      </c>
      <c r="GF315" s="56">
        <v>3</v>
      </c>
      <c r="GH315" s="471" t="s">
        <v>3605</v>
      </c>
      <c r="GK315" s="28">
        <v>464.3</v>
      </c>
      <c r="GL315" s="56">
        <v>3</v>
      </c>
      <c r="GN315" s="471" t="s">
        <v>2703</v>
      </c>
      <c r="GQ315" s="28">
        <v>615.1</v>
      </c>
      <c r="GR315" s="56">
        <v>1</v>
      </c>
      <c r="GT315" s="471" t="s">
        <v>3629</v>
      </c>
      <c r="GW315" s="28">
        <v>12.100000000000001</v>
      </c>
      <c r="GX315" s="56">
        <v>2</v>
      </c>
      <c r="GZ315" s="471" t="s">
        <v>153</v>
      </c>
      <c r="HC315" s="28">
        <v>2186.5</v>
      </c>
      <c r="HD315" s="56">
        <v>2</v>
      </c>
      <c r="HF315" s="433" t="s">
        <v>2191</v>
      </c>
      <c r="HI315" s="28">
        <v>951.30000000000007</v>
      </c>
      <c r="HJ315" s="56">
        <v>1</v>
      </c>
    </row>
    <row r="316" spans="1:218" ht="15.75">
      <c r="AH316" s="471" t="s">
        <v>3605</v>
      </c>
      <c r="AK316" s="28">
        <v>477.4</v>
      </c>
      <c r="AL316" s="56">
        <v>0</v>
      </c>
      <c r="AN316" s="471" t="s">
        <v>3618</v>
      </c>
      <c r="AQ316" s="28">
        <v>471.4</v>
      </c>
      <c r="AR316" s="56">
        <v>3</v>
      </c>
      <c r="AT316" s="471" t="s">
        <v>2191</v>
      </c>
      <c r="AW316" s="28">
        <v>89.6</v>
      </c>
      <c r="AX316" s="56">
        <v>0</v>
      </c>
      <c r="AZ316" s="471" t="s">
        <v>2712</v>
      </c>
      <c r="BC316" s="28">
        <v>162.30000000000001</v>
      </c>
      <c r="BD316" s="56">
        <v>3</v>
      </c>
      <c r="BF316" s="471" t="s">
        <v>3614</v>
      </c>
      <c r="BI316" s="28">
        <v>948.49999999999989</v>
      </c>
      <c r="BJ316" s="56">
        <v>2</v>
      </c>
      <c r="BL316" s="471" t="s">
        <v>3613</v>
      </c>
      <c r="BO316" s="28">
        <v>172.6</v>
      </c>
      <c r="BP316" s="56">
        <v>1</v>
      </c>
      <c r="BR316" s="471" t="s">
        <v>1661</v>
      </c>
      <c r="BU316" s="28">
        <v>40</v>
      </c>
      <c r="BV316" s="56">
        <v>0</v>
      </c>
      <c r="BX316" s="471" t="s">
        <v>2708</v>
      </c>
      <c r="CA316" s="28">
        <v>327.5</v>
      </c>
      <c r="CB316" s="56">
        <v>3</v>
      </c>
      <c r="CD316" s="471" t="s">
        <v>3614</v>
      </c>
      <c r="CG316" s="28">
        <v>71.5</v>
      </c>
      <c r="CH316" s="56">
        <v>0</v>
      </c>
      <c r="CJ316" s="471" t="s">
        <v>17</v>
      </c>
      <c r="CM316" s="28">
        <v>421.7</v>
      </c>
      <c r="CN316" s="56">
        <v>3</v>
      </c>
      <c r="CP316" s="471" t="s">
        <v>3605</v>
      </c>
      <c r="CS316" s="28">
        <v>278</v>
      </c>
      <c r="CT316" s="56">
        <v>0</v>
      </c>
      <c r="CV316" s="471" t="s">
        <v>1654</v>
      </c>
      <c r="CY316" s="28">
        <v>617.79999999999984</v>
      </c>
      <c r="CZ316" s="56">
        <v>3</v>
      </c>
      <c r="DB316" s="471" t="s">
        <v>3629</v>
      </c>
      <c r="DE316" s="28">
        <v>45.7</v>
      </c>
      <c r="DF316" s="56">
        <v>3</v>
      </c>
      <c r="DH316" s="471" t="s">
        <v>1654</v>
      </c>
      <c r="DK316" s="28">
        <v>22.5</v>
      </c>
      <c r="DL316" s="56">
        <v>3</v>
      </c>
      <c r="DN316" s="471" t="s">
        <v>1345</v>
      </c>
      <c r="DQ316" s="28">
        <v>500.45</v>
      </c>
      <c r="DR316" s="56">
        <v>3</v>
      </c>
      <c r="DT316" s="471" t="s">
        <v>1654</v>
      </c>
      <c r="DW316" s="28">
        <v>837.9</v>
      </c>
      <c r="DX316" s="56">
        <v>3</v>
      </c>
      <c r="DZ316" s="471" t="s">
        <v>37</v>
      </c>
      <c r="EC316" s="28">
        <v>282.5</v>
      </c>
      <c r="ED316" s="56">
        <v>3</v>
      </c>
      <c r="EF316" s="471" t="s">
        <v>2835</v>
      </c>
      <c r="EI316" s="28">
        <v>185.6</v>
      </c>
      <c r="EJ316" s="56">
        <v>2</v>
      </c>
      <c r="EL316" s="471" t="s">
        <v>3612</v>
      </c>
      <c r="EO316" s="28">
        <v>381.5</v>
      </c>
      <c r="EP316" s="56">
        <v>3</v>
      </c>
      <c r="ER316" s="471" t="s">
        <v>17</v>
      </c>
      <c r="EU316" s="28">
        <v>277.8</v>
      </c>
      <c r="EV316" s="56">
        <v>0</v>
      </c>
      <c r="EX316" s="471" t="s">
        <v>2714</v>
      </c>
      <c r="FA316" s="28">
        <v>393.2</v>
      </c>
      <c r="FB316" s="56">
        <v>1</v>
      </c>
      <c r="FD316" s="471" t="s">
        <v>3613</v>
      </c>
      <c r="FG316" s="28">
        <v>464.1</v>
      </c>
      <c r="FH316" s="56">
        <v>3</v>
      </c>
      <c r="FJ316" s="471" t="s">
        <v>37</v>
      </c>
      <c r="FM316" s="28">
        <v>616.20000000000005</v>
      </c>
      <c r="FN316" s="56">
        <v>3</v>
      </c>
      <c r="FP316" s="471" t="s">
        <v>2191</v>
      </c>
      <c r="FS316" s="28">
        <v>185</v>
      </c>
      <c r="FT316" s="56">
        <v>3</v>
      </c>
      <c r="FV316" s="471" t="s">
        <v>2714</v>
      </c>
      <c r="FY316" s="28">
        <v>428.2</v>
      </c>
      <c r="FZ316" s="56">
        <v>0</v>
      </c>
      <c r="GB316" s="471" t="s">
        <v>2191</v>
      </c>
      <c r="GE316" s="28">
        <v>338.79999999999995</v>
      </c>
      <c r="GF316" s="56">
        <v>0</v>
      </c>
      <c r="GH316" s="471" t="s">
        <v>2721</v>
      </c>
      <c r="GK316" s="28">
        <v>252.7</v>
      </c>
      <c r="GL316" s="56">
        <v>0</v>
      </c>
      <c r="GN316" s="471" t="s">
        <v>3605</v>
      </c>
      <c r="GQ316" s="28">
        <v>716.99999999999989</v>
      </c>
      <c r="GR316" s="56">
        <v>2</v>
      </c>
      <c r="GT316" s="471" t="s">
        <v>686</v>
      </c>
      <c r="GW316" s="28">
        <v>9.7999999999999989</v>
      </c>
      <c r="GX316" s="56">
        <v>1</v>
      </c>
      <c r="GZ316" s="471" t="s">
        <v>23</v>
      </c>
      <c r="HC316" s="28">
        <v>1952.5000000000002</v>
      </c>
      <c r="HD316" s="56">
        <v>1</v>
      </c>
      <c r="HF316" s="433" t="s">
        <v>1649</v>
      </c>
      <c r="HI316" s="28">
        <v>1086.1999999999998</v>
      </c>
      <c r="HJ316" s="56">
        <v>2</v>
      </c>
    </row>
    <row r="317" spans="1:218" ht="15.75">
      <c r="AH317" s="471"/>
      <c r="AK317" s="28"/>
      <c r="AL317" s="56"/>
      <c r="AN317" s="471"/>
      <c r="AQ317" s="28"/>
      <c r="AR317" s="56"/>
      <c r="AT317" s="471"/>
      <c r="AW317" s="28"/>
      <c r="AX317" s="56"/>
      <c r="AZ317" s="471"/>
      <c r="BC317" s="28"/>
      <c r="BD317" s="56"/>
      <c r="BF317" s="471"/>
      <c r="BI317" s="28"/>
      <c r="BJ317" s="56"/>
      <c r="BL317" s="471"/>
      <c r="BO317" s="28"/>
      <c r="BP317" s="56"/>
      <c r="BR317" s="471"/>
      <c r="BU317" s="28"/>
      <c r="BV317" s="56"/>
      <c r="BX317" s="471"/>
      <c r="CA317" s="28"/>
      <c r="CB317" s="56"/>
      <c r="CD317" s="471"/>
      <c r="CG317" s="28"/>
      <c r="CH317" s="56"/>
      <c r="CJ317" s="471"/>
      <c r="CM317" s="28"/>
      <c r="CN317" s="56"/>
      <c r="CP317" s="471"/>
      <c r="CS317" s="28"/>
      <c r="CT317" s="56"/>
      <c r="CV317" s="471"/>
      <c r="CY317" s="28"/>
      <c r="CZ317" s="56"/>
      <c r="DB317" s="471"/>
      <c r="DE317" s="28"/>
      <c r="DF317" s="56"/>
      <c r="DH317" s="471"/>
      <c r="DK317" s="28"/>
      <c r="DL317" s="56"/>
      <c r="DN317" s="471"/>
      <c r="DQ317" s="28"/>
      <c r="DR317" s="56"/>
      <c r="DT317" s="471"/>
      <c r="DW317" s="28"/>
      <c r="DX317" s="56"/>
      <c r="DZ317" s="471"/>
      <c r="EC317" s="28"/>
      <c r="ED317" s="56"/>
      <c r="EF317" s="471"/>
      <c r="EI317" s="28"/>
      <c r="EJ317" s="56"/>
      <c r="EL317" s="471"/>
      <c r="EO317" s="28"/>
      <c r="EP317" s="56"/>
      <c r="ER317" s="471"/>
      <c r="EU317" s="28"/>
      <c r="EV317" s="56"/>
      <c r="EX317" s="471"/>
      <c r="FA317" s="28"/>
      <c r="FB317" s="56"/>
      <c r="FD317" s="471"/>
      <c r="FG317" s="28"/>
      <c r="FH317" s="56"/>
      <c r="FJ317" s="471"/>
      <c r="FM317" s="28"/>
      <c r="FN317" s="56"/>
      <c r="FP317" s="471"/>
      <c r="FS317" s="28"/>
      <c r="FT317" s="56"/>
      <c r="FV317" s="471"/>
      <c r="FY317" s="28"/>
      <c r="FZ317" s="56"/>
      <c r="GB317" s="471"/>
      <c r="GE317" s="28"/>
      <c r="GF317" s="56"/>
      <c r="GH317" s="471"/>
      <c r="GK317" s="28"/>
      <c r="GL317" s="56"/>
      <c r="GN317" s="471"/>
      <c r="GQ317" s="28"/>
      <c r="GR317" s="56"/>
      <c r="GT317" s="471"/>
      <c r="GW317" s="28"/>
      <c r="GX317" s="56"/>
      <c r="GZ317" s="471"/>
      <c r="HC317" s="28"/>
      <c r="HD317" s="56"/>
      <c r="HF317" s="433"/>
      <c r="HI317" s="28"/>
      <c r="HJ317" s="56"/>
    </row>
    <row r="318" spans="1:218" ht="15.75">
      <c r="AH318" s="471" t="s">
        <v>3614</v>
      </c>
      <c r="AK318" s="28">
        <v>205.70000000000002</v>
      </c>
      <c r="AL318" s="56">
        <v>0</v>
      </c>
      <c r="AN318" s="471" t="s">
        <v>2191</v>
      </c>
      <c r="AQ318" s="28">
        <v>327.10000000000002</v>
      </c>
      <c r="AR318" s="56">
        <v>3</v>
      </c>
      <c r="AT318" s="471" t="s">
        <v>2206</v>
      </c>
      <c r="AW318" s="28">
        <v>72.600000000000009</v>
      </c>
      <c r="AX318" s="56">
        <v>0</v>
      </c>
      <c r="AZ318" s="471" t="s">
        <v>1345</v>
      </c>
      <c r="BC318" s="28">
        <v>79.5</v>
      </c>
      <c r="BD318" s="56">
        <v>3</v>
      </c>
      <c r="BF318" s="471" t="s">
        <v>3629</v>
      </c>
      <c r="BI318" s="28">
        <v>615.49999999999989</v>
      </c>
      <c r="BJ318" s="56">
        <v>1</v>
      </c>
      <c r="BL318" s="471" t="s">
        <v>141</v>
      </c>
      <c r="BO318" s="28">
        <v>218.3</v>
      </c>
      <c r="BP318" s="56">
        <v>2</v>
      </c>
      <c r="BR318" s="471" t="s">
        <v>2712</v>
      </c>
      <c r="BU318" s="28">
        <v>0</v>
      </c>
      <c r="BV318" s="56">
        <v>0</v>
      </c>
      <c r="BX318" s="471" t="s">
        <v>2722</v>
      </c>
      <c r="CA318" s="28">
        <v>610.70000000000005</v>
      </c>
      <c r="CB318" s="56">
        <v>3</v>
      </c>
      <c r="CD318" s="471" t="s">
        <v>3613</v>
      </c>
      <c r="CG318" s="28">
        <v>100.6</v>
      </c>
      <c r="CH318" s="56">
        <v>0</v>
      </c>
      <c r="CJ318" s="471" t="s">
        <v>1345</v>
      </c>
      <c r="CM318" s="28">
        <v>503.5</v>
      </c>
      <c r="CN318" s="56">
        <v>1</v>
      </c>
      <c r="CP318" s="471" t="s">
        <v>23</v>
      </c>
      <c r="CS318" s="28">
        <v>306.09999999999997</v>
      </c>
      <c r="CT318" s="56">
        <v>0</v>
      </c>
      <c r="CV318" s="471" t="s">
        <v>1655</v>
      </c>
      <c r="CY318" s="28">
        <v>693.5</v>
      </c>
      <c r="CZ318" s="56">
        <v>1</v>
      </c>
      <c r="DB318" s="471" t="s">
        <v>17</v>
      </c>
      <c r="DE318" s="28">
        <v>15.6</v>
      </c>
      <c r="DF318" s="56">
        <v>0</v>
      </c>
      <c r="DH318" s="471" t="s">
        <v>37</v>
      </c>
      <c r="DK318" s="28">
        <v>28.5</v>
      </c>
      <c r="DL318" s="56">
        <v>3</v>
      </c>
      <c r="DN318" s="471" t="s">
        <v>2708</v>
      </c>
      <c r="DQ318" s="28">
        <v>312.59999999999997</v>
      </c>
      <c r="DR318" s="56">
        <v>1</v>
      </c>
      <c r="DT318" s="471" t="s">
        <v>2206</v>
      </c>
      <c r="DW318" s="28">
        <v>414.7</v>
      </c>
      <c r="DX318" s="56">
        <v>3</v>
      </c>
      <c r="DZ318" s="471" t="s">
        <v>1654</v>
      </c>
      <c r="EC318" s="28">
        <v>98.7</v>
      </c>
      <c r="ED318" s="56">
        <v>0</v>
      </c>
      <c r="EF318" s="471" t="s">
        <v>1345</v>
      </c>
      <c r="EI318" s="28">
        <v>393.9</v>
      </c>
      <c r="EJ318" s="56">
        <v>3</v>
      </c>
      <c r="EL318" s="471" t="s">
        <v>1654</v>
      </c>
      <c r="EO318" s="28">
        <v>90</v>
      </c>
      <c r="EP318" s="56">
        <v>0</v>
      </c>
      <c r="ER318" s="471" t="s">
        <v>1655</v>
      </c>
      <c r="EU318" s="28">
        <v>424.7</v>
      </c>
      <c r="EV318" s="56">
        <v>1</v>
      </c>
      <c r="EX318" s="471" t="s">
        <v>3614</v>
      </c>
      <c r="FA318" s="28">
        <v>436.90000000000003</v>
      </c>
      <c r="FB318" s="56">
        <v>0</v>
      </c>
      <c r="FD318" s="471" t="s">
        <v>2206</v>
      </c>
      <c r="FG318" s="28">
        <v>424</v>
      </c>
      <c r="FH318" s="56">
        <v>3</v>
      </c>
      <c r="FJ318" s="471" t="s">
        <v>3605</v>
      </c>
      <c r="FM318" s="28">
        <v>442.4</v>
      </c>
      <c r="FN318" s="56">
        <v>0</v>
      </c>
      <c r="FP318" s="471" t="s">
        <v>2206</v>
      </c>
      <c r="FS318" s="28">
        <v>204.1</v>
      </c>
      <c r="FT318" s="56">
        <v>3</v>
      </c>
      <c r="FV318" s="471" t="s">
        <v>162</v>
      </c>
      <c r="FY318" s="28">
        <v>455.4</v>
      </c>
      <c r="FZ318" s="56">
        <v>2</v>
      </c>
      <c r="GB318" s="471" t="s">
        <v>2703</v>
      </c>
      <c r="GE318" s="28">
        <v>352.7</v>
      </c>
      <c r="GF318" s="56">
        <v>1</v>
      </c>
      <c r="GH318" s="471" t="s">
        <v>1661</v>
      </c>
      <c r="GK318" s="28">
        <v>253.29999999999998</v>
      </c>
      <c r="GL318" s="56">
        <v>0</v>
      </c>
      <c r="GN318" s="471" t="s">
        <v>2714</v>
      </c>
      <c r="GQ318" s="28">
        <v>726.9</v>
      </c>
      <c r="GR318" s="56">
        <v>1</v>
      </c>
      <c r="GT318" s="471" t="s">
        <v>3613</v>
      </c>
      <c r="GW318" s="28">
        <v>191.5</v>
      </c>
      <c r="GX318" s="56">
        <v>3</v>
      </c>
      <c r="GZ318" s="471" t="s">
        <v>2206</v>
      </c>
      <c r="HC318" s="28">
        <v>1782.6</v>
      </c>
      <c r="HD318" s="56">
        <v>3</v>
      </c>
      <c r="HF318" s="433" t="s">
        <v>2708</v>
      </c>
      <c r="HI318" s="28">
        <v>765.8</v>
      </c>
      <c r="HJ318" s="56">
        <v>0</v>
      </c>
    </row>
    <row r="319" spans="1:218" ht="15.75">
      <c r="AH319" s="471" t="s">
        <v>1655</v>
      </c>
      <c r="AK319" s="28">
        <v>332.1</v>
      </c>
      <c r="AL319" s="56">
        <v>3</v>
      </c>
      <c r="AN319" s="471" t="s">
        <v>23</v>
      </c>
      <c r="AQ319" s="28">
        <v>215.7</v>
      </c>
      <c r="AR319" s="56">
        <v>0</v>
      </c>
      <c r="AT319" s="471" t="s">
        <v>2819</v>
      </c>
      <c r="AW319" s="28">
        <v>227.5</v>
      </c>
      <c r="AX319" s="56">
        <v>3</v>
      </c>
      <c r="AZ319" s="471" t="s">
        <v>2199</v>
      </c>
      <c r="BC319" s="28">
        <v>40.5</v>
      </c>
      <c r="BD319" s="56">
        <v>0</v>
      </c>
      <c r="BF319" s="471" t="s">
        <v>1655</v>
      </c>
      <c r="BI319" s="28">
        <v>624.54999999999995</v>
      </c>
      <c r="BJ319" s="56">
        <v>2</v>
      </c>
      <c r="BL319" s="471" t="s">
        <v>2819</v>
      </c>
      <c r="BO319" s="28">
        <v>183.2</v>
      </c>
      <c r="BP319" s="56">
        <v>1</v>
      </c>
      <c r="BR319" s="471" t="s">
        <v>3618</v>
      </c>
      <c r="BU319" s="28">
        <v>11.2</v>
      </c>
      <c r="BV319" s="56">
        <v>3</v>
      </c>
      <c r="BX319" s="471" t="s">
        <v>1654</v>
      </c>
      <c r="CA319" s="28">
        <v>26</v>
      </c>
      <c r="CB319" s="56">
        <v>0</v>
      </c>
      <c r="CD319" s="471" t="s">
        <v>162</v>
      </c>
      <c r="CG319" s="28">
        <v>146.50000000000003</v>
      </c>
      <c r="CH319" s="56">
        <v>3</v>
      </c>
      <c r="CJ319" s="471" t="s">
        <v>3616</v>
      </c>
      <c r="CM319" s="28">
        <v>541.20000000000005</v>
      </c>
      <c r="CN319" s="56">
        <v>2</v>
      </c>
      <c r="CP319" s="471" t="s">
        <v>1345</v>
      </c>
      <c r="CS319" s="28">
        <v>496.3</v>
      </c>
      <c r="CT319" s="56">
        <v>3</v>
      </c>
      <c r="CV319" s="471" t="s">
        <v>141</v>
      </c>
      <c r="CY319" s="28">
        <v>780.89999999999986</v>
      </c>
      <c r="CZ319" s="56">
        <v>2</v>
      </c>
      <c r="DB319" s="471" t="s">
        <v>694</v>
      </c>
      <c r="DE319" s="28">
        <v>129.79999999999998</v>
      </c>
      <c r="DF319" s="56">
        <v>3</v>
      </c>
      <c r="DH319" s="471" t="s">
        <v>658</v>
      </c>
      <c r="DK319" s="28">
        <v>21</v>
      </c>
      <c r="DL319" s="56">
        <v>0</v>
      </c>
      <c r="DN319" s="471" t="s">
        <v>3629</v>
      </c>
      <c r="DQ319" s="28">
        <v>353.7</v>
      </c>
      <c r="DR319" s="56">
        <v>2</v>
      </c>
      <c r="DT319" s="471" t="s">
        <v>3616</v>
      </c>
      <c r="DW319" s="28">
        <v>274.7</v>
      </c>
      <c r="DX319" s="56">
        <v>0</v>
      </c>
      <c r="DZ319" s="471" t="s">
        <v>3629</v>
      </c>
      <c r="EC319" s="28">
        <v>209.9</v>
      </c>
      <c r="ED319" s="56">
        <v>3</v>
      </c>
      <c r="EF319" s="471" t="s">
        <v>1661</v>
      </c>
      <c r="EI319" s="28">
        <v>220.4</v>
      </c>
      <c r="EJ319" s="56">
        <v>0</v>
      </c>
      <c r="EL319" s="471" t="s">
        <v>686</v>
      </c>
      <c r="EO319" s="28">
        <v>264.29999999999995</v>
      </c>
      <c r="EP319" s="56">
        <v>3</v>
      </c>
      <c r="ER319" s="471" t="s">
        <v>1649</v>
      </c>
      <c r="EU319" s="28">
        <v>459.8</v>
      </c>
      <c r="EV319" s="56">
        <v>2</v>
      </c>
      <c r="EX319" s="471" t="s">
        <v>1345</v>
      </c>
      <c r="FA319" s="28">
        <v>600.9</v>
      </c>
      <c r="FB319" s="56">
        <v>3</v>
      </c>
      <c r="FD319" s="471" t="s">
        <v>2722</v>
      </c>
      <c r="FG319" s="28">
        <v>129.30000000000001</v>
      </c>
      <c r="FH319" s="56">
        <v>0</v>
      </c>
      <c r="FJ319" s="471" t="s">
        <v>2206</v>
      </c>
      <c r="FM319" s="28">
        <v>618.80000000000007</v>
      </c>
      <c r="FN319" s="56">
        <v>3</v>
      </c>
      <c r="FP319" s="471" t="s">
        <v>1661</v>
      </c>
      <c r="FS319" s="28">
        <v>45.8</v>
      </c>
      <c r="FT319" s="56">
        <v>0</v>
      </c>
      <c r="FV319" s="471" t="s">
        <v>694</v>
      </c>
      <c r="FY319" s="28">
        <v>416</v>
      </c>
      <c r="FZ319" s="56">
        <v>1</v>
      </c>
      <c r="GB319" s="471" t="s">
        <v>1654</v>
      </c>
      <c r="GE319" s="28">
        <v>404.7</v>
      </c>
      <c r="GF319" s="56">
        <v>2</v>
      </c>
      <c r="GH319" s="471" t="s">
        <v>141</v>
      </c>
      <c r="GK319" s="28">
        <v>493.1</v>
      </c>
      <c r="GL319" s="56">
        <v>3</v>
      </c>
      <c r="GN319" s="471" t="s">
        <v>2708</v>
      </c>
      <c r="GQ319" s="28">
        <v>743.9</v>
      </c>
      <c r="GR319" s="56">
        <v>2</v>
      </c>
      <c r="GT319" s="471" t="s">
        <v>1649</v>
      </c>
      <c r="GW319" s="28">
        <v>112.5</v>
      </c>
      <c r="GX319" s="56">
        <v>0</v>
      </c>
      <c r="GZ319" s="471" t="s">
        <v>3618</v>
      </c>
      <c r="HC319" s="28">
        <v>1266.2999999999997</v>
      </c>
      <c r="HD319" s="56">
        <v>0</v>
      </c>
      <c r="HF319" s="433" t="s">
        <v>17</v>
      </c>
      <c r="HI319" s="28">
        <v>1135.7</v>
      </c>
      <c r="HJ319" s="56">
        <v>3</v>
      </c>
    </row>
    <row r="320" spans="1:218">
      <c r="A320"/>
      <c r="DQ320" s="10"/>
      <c r="DW320"/>
    </row>
    <row r="325" spans="1:127" ht="24">
      <c r="A325" s="30"/>
      <c r="D325" s="31"/>
      <c r="E325" s="318" t="s">
        <v>40</v>
      </c>
      <c r="F325" s="481" t="s">
        <v>2248</v>
      </c>
      <c r="G325" s="481" t="s">
        <v>2249</v>
      </c>
      <c r="H325" s="481" t="s">
        <v>4302</v>
      </c>
      <c r="I325" s="481" t="s">
        <v>4322</v>
      </c>
      <c r="J325" s="481" t="s">
        <v>737</v>
      </c>
      <c r="K325" s="481" t="s">
        <v>4157</v>
      </c>
      <c r="L325" s="481" t="s">
        <v>4373</v>
      </c>
      <c r="M325" s="481" t="s">
        <v>3128</v>
      </c>
      <c r="N325" s="481" t="s">
        <v>4524</v>
      </c>
      <c r="O325" s="481" t="s">
        <v>186</v>
      </c>
      <c r="P325" s="481" t="s">
        <v>175</v>
      </c>
      <c r="Q325" s="481" t="s">
        <v>3012</v>
      </c>
      <c r="R325" s="481" t="s">
        <v>4159</v>
      </c>
      <c r="S325" s="481" t="s">
        <v>4160</v>
      </c>
      <c r="T325" s="481" t="s">
        <v>4521</v>
      </c>
      <c r="U325" s="481" t="s">
        <v>4618</v>
      </c>
      <c r="V325" s="481" t="s">
        <v>4577</v>
      </c>
      <c r="W325" s="481" t="s">
        <v>4578</v>
      </c>
      <c r="X325" s="481" t="s">
        <v>4579</v>
      </c>
      <c r="Y325" s="481" t="s">
        <v>4637</v>
      </c>
      <c r="Z325" s="481" t="s">
        <v>4638</v>
      </c>
      <c r="AA325" s="481" t="s">
        <v>4684</v>
      </c>
      <c r="AB325" s="481" t="s">
        <v>193</v>
      </c>
      <c r="AC325" s="481" t="s">
        <v>3194</v>
      </c>
      <c r="AD325" s="481" t="s">
        <v>4744</v>
      </c>
      <c r="AE325" s="481" t="s">
        <v>176</v>
      </c>
      <c r="AF325" s="481" t="s">
        <v>4784</v>
      </c>
      <c r="AG325" s="481" t="s">
        <v>4785</v>
      </c>
      <c r="AH325" s="481" t="s">
        <v>198</v>
      </c>
      <c r="AI325" s="481" t="s">
        <v>199</v>
      </c>
      <c r="AJ325" s="481" t="s">
        <v>4786</v>
      </c>
      <c r="AK325" s="481" t="s">
        <v>4787</v>
      </c>
      <c r="AL325" s="481" t="s">
        <v>4788</v>
      </c>
      <c r="AR325" s="318" t="s">
        <v>40</v>
      </c>
      <c r="AS325" s="481" t="s">
        <v>2248</v>
      </c>
      <c r="AT325" s="481" t="s">
        <v>2249</v>
      </c>
      <c r="AU325" s="481" t="s">
        <v>4302</v>
      </c>
      <c r="AV325" s="481" t="s">
        <v>4322</v>
      </c>
      <c r="AW325" s="481" t="s">
        <v>737</v>
      </c>
      <c r="AX325" s="481" t="s">
        <v>4157</v>
      </c>
      <c r="AY325" s="481" t="s">
        <v>4373</v>
      </c>
      <c r="AZ325" s="481" t="s">
        <v>3128</v>
      </c>
      <c r="BA325" s="481" t="s">
        <v>4428</v>
      </c>
      <c r="BB325" s="481" t="s">
        <v>186</v>
      </c>
      <c r="BC325" s="481" t="s">
        <v>175</v>
      </c>
      <c r="BD325" s="481" t="s">
        <v>3012</v>
      </c>
      <c r="BE325" s="481" t="s">
        <v>4159</v>
      </c>
      <c r="BF325" s="481" t="s">
        <v>4160</v>
      </c>
      <c r="BG325" s="481" t="s">
        <v>4521</v>
      </c>
      <c r="BH325" s="481" t="s">
        <v>4618</v>
      </c>
      <c r="BI325" s="481" t="s">
        <v>4577</v>
      </c>
      <c r="BJ325" s="481" t="s">
        <v>4578</v>
      </c>
      <c r="BK325" s="481" t="s">
        <v>4579</v>
      </c>
      <c r="BL325" s="481" t="s">
        <v>4637</v>
      </c>
      <c r="BM325" s="481" t="s">
        <v>4638</v>
      </c>
      <c r="BN325" s="481" t="s">
        <v>4684</v>
      </c>
      <c r="BO325" s="481" t="s">
        <v>193</v>
      </c>
      <c r="BP325" s="481" t="s">
        <v>3194</v>
      </c>
      <c r="BQ325" s="481" t="s">
        <v>4744</v>
      </c>
      <c r="BR325" s="481" t="s">
        <v>176</v>
      </c>
      <c r="BS325" s="481" t="s">
        <v>4784</v>
      </c>
      <c r="BT325" s="481" t="s">
        <v>4785</v>
      </c>
      <c r="BU325" s="481" t="s">
        <v>198</v>
      </c>
      <c r="BV325" s="481" t="s">
        <v>199</v>
      </c>
      <c r="BW325" s="481" t="s">
        <v>4786</v>
      </c>
      <c r="BX325" s="481" t="s">
        <v>4787</v>
      </c>
      <c r="BY325" s="481" t="s">
        <v>4788</v>
      </c>
      <c r="DW325"/>
    </row>
    <row r="326" spans="1:127" ht="18">
      <c r="A326" s="277" t="s">
        <v>1657</v>
      </c>
      <c r="B326" s="3"/>
      <c r="C326" s="3"/>
      <c r="D326" s="32"/>
      <c r="E326" s="495">
        <f>SUM(F326:AL326)</f>
        <v>10598.2</v>
      </c>
      <c r="F326" s="10">
        <v>144.9</v>
      </c>
      <c r="G326" s="10">
        <v>41.2</v>
      </c>
      <c r="H326" s="10">
        <v>82.2</v>
      </c>
      <c r="I326" s="10">
        <v>58.800000000000004</v>
      </c>
      <c r="J326" s="10">
        <v>498</v>
      </c>
      <c r="K326" s="10">
        <v>69.900000000000006</v>
      </c>
      <c r="L326" s="10">
        <v>143.70000000000002</v>
      </c>
      <c r="M326" s="10">
        <v>52.5</v>
      </c>
      <c r="N326" s="10">
        <v>16.599999999999998</v>
      </c>
      <c r="O326" s="10">
        <v>516.29999999999995</v>
      </c>
      <c r="P326" s="10">
        <v>99.399999999999991</v>
      </c>
      <c r="Q326" s="10">
        <v>824.4</v>
      </c>
      <c r="R326" s="10">
        <v>19.5</v>
      </c>
      <c r="S326" s="10">
        <v>0</v>
      </c>
      <c r="T326" s="10">
        <v>511.6</v>
      </c>
      <c r="U326" s="10">
        <v>889.1</v>
      </c>
      <c r="V326" s="10">
        <v>321</v>
      </c>
      <c r="W326" s="10">
        <v>242.5</v>
      </c>
      <c r="X326" s="10">
        <v>199.79999999999998</v>
      </c>
      <c r="Y326" s="10">
        <v>9.6999999999999993</v>
      </c>
      <c r="Z326" s="10">
        <v>332</v>
      </c>
      <c r="AA326" s="10">
        <v>260.10000000000002</v>
      </c>
      <c r="AB326" s="10">
        <v>388.4</v>
      </c>
      <c r="AC326" s="10">
        <v>49.5</v>
      </c>
      <c r="AD326" s="10">
        <v>471.9</v>
      </c>
      <c r="AE326" s="10">
        <v>369.70000000000005</v>
      </c>
      <c r="AF326" s="10">
        <v>289</v>
      </c>
      <c r="AG326" s="10">
        <v>368.6</v>
      </c>
      <c r="AH326" s="10">
        <v>313.5</v>
      </c>
      <c r="AI326" s="539">
        <v>2149.9</v>
      </c>
      <c r="AJ326" s="10">
        <v>578.5</v>
      </c>
      <c r="AK326" s="10">
        <v>119.5</v>
      </c>
      <c r="AL326" s="10">
        <v>166.5</v>
      </c>
      <c r="AN326" s="277" t="s">
        <v>1657</v>
      </c>
      <c r="AR326" s="32">
        <f>SUM(AS326:BY326)</f>
        <v>42</v>
      </c>
      <c r="AS326" s="467">
        <v>2</v>
      </c>
      <c r="AT326" s="467">
        <v>0</v>
      </c>
      <c r="AU326" s="467">
        <v>0</v>
      </c>
      <c r="AV326" s="467">
        <v>0</v>
      </c>
      <c r="AW326" s="467">
        <v>0</v>
      </c>
      <c r="AX326" s="467">
        <v>1</v>
      </c>
      <c r="AY326" s="467">
        <v>2</v>
      </c>
      <c r="AZ326" s="467">
        <v>0</v>
      </c>
      <c r="BA326" s="467">
        <v>0</v>
      </c>
      <c r="BB326" s="467">
        <v>3</v>
      </c>
      <c r="BC326" s="467">
        <v>0</v>
      </c>
      <c r="BD326" s="56">
        <v>2</v>
      </c>
      <c r="BE326" s="467">
        <v>3</v>
      </c>
      <c r="BF326" s="56">
        <v>0</v>
      </c>
      <c r="BG326" s="56">
        <v>3</v>
      </c>
      <c r="BH326" s="467">
        <v>3</v>
      </c>
      <c r="BI326" s="56">
        <v>3</v>
      </c>
      <c r="BJ326" s="56">
        <v>3</v>
      </c>
      <c r="BK326" s="56">
        <v>1</v>
      </c>
      <c r="BL326" s="467">
        <v>0</v>
      </c>
      <c r="BM326" s="56">
        <v>0</v>
      </c>
      <c r="BN326" s="467">
        <v>3</v>
      </c>
      <c r="BO326" s="56">
        <v>0</v>
      </c>
      <c r="BP326" s="467">
        <v>0</v>
      </c>
      <c r="BQ326" s="56">
        <v>3</v>
      </c>
      <c r="BR326" s="467">
        <v>0</v>
      </c>
      <c r="BS326" s="56">
        <v>0</v>
      </c>
      <c r="BT326" s="467">
        <v>3</v>
      </c>
      <c r="BU326" s="56">
        <v>3</v>
      </c>
      <c r="BV326" s="467">
        <v>3</v>
      </c>
      <c r="BW326" s="467">
        <v>1</v>
      </c>
      <c r="BX326" s="467">
        <v>0</v>
      </c>
      <c r="BY326" s="467">
        <v>0</v>
      </c>
      <c r="BZ326" s="433"/>
      <c r="CA326" s="433"/>
      <c r="CB326" s="435"/>
      <c r="CC326" s="435"/>
      <c r="CD326" s="237"/>
      <c r="CE326" s="467"/>
      <c r="CF326" s="435"/>
      <c r="CL326" s="461"/>
      <c r="CM326" s="464"/>
      <c r="CN326" s="461"/>
      <c r="CO326" s="461"/>
      <c r="CP326" s="461"/>
      <c r="CQ326" s="461"/>
      <c r="CR326" s="461"/>
      <c r="CS326" s="461"/>
      <c r="CT326" s="461"/>
      <c r="CU326" s="461"/>
      <c r="CV326" s="461"/>
      <c r="CW326" s="461"/>
      <c r="DW326"/>
    </row>
    <row r="327" spans="1:127" ht="15.75">
      <c r="A327" s="105" t="s">
        <v>1346</v>
      </c>
      <c r="B327" s="3"/>
      <c r="C327" s="3"/>
      <c r="D327" s="32"/>
      <c r="E327" s="495">
        <f t="shared" ref="E327:E390" si="0">SUM(F327:AL327)</f>
        <v>11777.5</v>
      </c>
      <c r="F327" s="10">
        <v>157.19999999999999</v>
      </c>
      <c r="G327" s="10">
        <v>21.799999999999997</v>
      </c>
      <c r="H327" s="10">
        <v>127.1</v>
      </c>
      <c r="I327" s="10">
        <v>148.60000000000002</v>
      </c>
      <c r="J327" s="10">
        <v>621.59999999999991</v>
      </c>
      <c r="K327" s="10">
        <v>183</v>
      </c>
      <c r="L327" s="10">
        <v>94.899999999999991</v>
      </c>
      <c r="M327" s="10">
        <v>57.2</v>
      </c>
      <c r="N327" s="10">
        <v>93.600000000000009</v>
      </c>
      <c r="O327" s="10">
        <v>472.3</v>
      </c>
      <c r="P327" s="10">
        <v>296.8</v>
      </c>
      <c r="Q327" s="10">
        <v>985.4</v>
      </c>
      <c r="R327" s="10">
        <v>39</v>
      </c>
      <c r="S327" s="10">
        <v>45.5</v>
      </c>
      <c r="T327" s="10">
        <v>302</v>
      </c>
      <c r="U327" s="10">
        <v>774.19999999999993</v>
      </c>
      <c r="V327" s="10">
        <v>235.9</v>
      </c>
      <c r="W327" s="10">
        <v>110.4</v>
      </c>
      <c r="X327" s="10">
        <v>305.3</v>
      </c>
      <c r="Y327" s="10">
        <v>131.4</v>
      </c>
      <c r="Z327" s="10">
        <v>298.8</v>
      </c>
      <c r="AA327" s="10">
        <v>503.3</v>
      </c>
      <c r="AB327" s="10">
        <v>232.10000000000002</v>
      </c>
      <c r="AC327" s="10">
        <v>6</v>
      </c>
      <c r="AD327" s="10">
        <v>489</v>
      </c>
      <c r="AE327" s="10">
        <v>414.2</v>
      </c>
      <c r="AF327" s="10">
        <v>383.3</v>
      </c>
      <c r="AG327" s="10">
        <v>634.4</v>
      </c>
      <c r="AH327" s="10">
        <v>0</v>
      </c>
      <c r="AI327" s="539">
        <v>2321.4999999999995</v>
      </c>
      <c r="AJ327" s="10">
        <v>669.69999999999993</v>
      </c>
      <c r="AK327" s="10">
        <v>396.5</v>
      </c>
      <c r="AL327" s="10">
        <v>225.5</v>
      </c>
      <c r="AN327" s="105" t="s">
        <v>1346</v>
      </c>
      <c r="AR327" s="32">
        <f t="shared" ref="AR327:AR390" si="1">SUM(AS327:BY327)</f>
        <v>46</v>
      </c>
      <c r="AS327" s="56">
        <v>0</v>
      </c>
      <c r="AT327" s="56">
        <v>0</v>
      </c>
      <c r="AU327" s="56">
        <v>3</v>
      </c>
      <c r="AV327" s="56">
        <v>1</v>
      </c>
      <c r="AW327" s="56">
        <v>3</v>
      </c>
      <c r="AX327" s="56">
        <v>1</v>
      </c>
      <c r="AY327" s="56">
        <v>3</v>
      </c>
      <c r="AZ327" s="56">
        <v>0</v>
      </c>
      <c r="BA327" s="56">
        <v>3</v>
      </c>
      <c r="BB327" s="56">
        <v>3</v>
      </c>
      <c r="BC327" s="56">
        <v>1</v>
      </c>
      <c r="BD327" s="56">
        <v>3</v>
      </c>
      <c r="BE327" s="56">
        <v>3</v>
      </c>
      <c r="BF327" s="56">
        <v>3</v>
      </c>
      <c r="BG327" s="56">
        <v>0</v>
      </c>
      <c r="BH327" s="56">
        <v>3</v>
      </c>
      <c r="BI327" s="56">
        <v>2</v>
      </c>
      <c r="BJ327" s="56">
        <v>0</v>
      </c>
      <c r="BK327" s="56">
        <v>2</v>
      </c>
      <c r="BL327" s="56">
        <v>0</v>
      </c>
      <c r="BM327" s="56">
        <v>0</v>
      </c>
      <c r="BN327" s="56">
        <v>3</v>
      </c>
      <c r="BO327" s="56">
        <v>0</v>
      </c>
      <c r="BP327" s="56">
        <v>0</v>
      </c>
      <c r="BQ327" s="56">
        <v>2</v>
      </c>
      <c r="BR327" s="56">
        <v>1</v>
      </c>
      <c r="BS327" s="56">
        <v>0</v>
      </c>
      <c r="BT327" s="56">
        <v>1</v>
      </c>
      <c r="BU327" s="56">
        <v>1</v>
      </c>
      <c r="BV327" s="56">
        <v>0</v>
      </c>
      <c r="BW327" s="56">
        <v>2</v>
      </c>
      <c r="BX327" s="56">
        <v>0</v>
      </c>
      <c r="BY327" s="56">
        <v>2</v>
      </c>
      <c r="BZ327" s="433"/>
      <c r="CA327" s="433"/>
      <c r="CD327" s="28"/>
      <c r="CE327" s="56"/>
      <c r="CF327" s="435"/>
      <c r="CL327" s="435"/>
      <c r="CM327" s="433"/>
      <c r="CN327" s="435"/>
      <c r="CO327" s="435"/>
      <c r="CP327" s="241"/>
      <c r="CQ327" s="56"/>
      <c r="CR327" s="435"/>
      <c r="DW327"/>
    </row>
    <row r="328" spans="1:127" ht="15.75">
      <c r="A328" s="276" t="s">
        <v>3601</v>
      </c>
      <c r="B328" s="3"/>
      <c r="C328" s="3"/>
      <c r="D328" s="32"/>
      <c r="E328" s="495">
        <f t="shared" si="0"/>
        <v>13209.05</v>
      </c>
      <c r="F328" s="10">
        <v>123.1</v>
      </c>
      <c r="G328" s="10">
        <v>102</v>
      </c>
      <c r="H328" s="10">
        <v>89.3</v>
      </c>
      <c r="I328" s="10">
        <v>71.5</v>
      </c>
      <c r="J328" s="10">
        <v>437.65000000000003</v>
      </c>
      <c r="K328" s="10">
        <v>176.6</v>
      </c>
      <c r="L328" s="10">
        <v>94.6</v>
      </c>
      <c r="M328" s="10">
        <v>196.5</v>
      </c>
      <c r="N328" s="10">
        <v>142.5</v>
      </c>
      <c r="O328" s="10">
        <v>546.5</v>
      </c>
      <c r="P328" s="10">
        <v>447.40000000000003</v>
      </c>
      <c r="Q328" s="10">
        <v>400.6</v>
      </c>
      <c r="R328" s="10">
        <v>0</v>
      </c>
      <c r="S328" s="10">
        <v>5.5</v>
      </c>
      <c r="T328" s="10">
        <v>513.55000000000007</v>
      </c>
      <c r="U328" s="10">
        <v>234.29999999999998</v>
      </c>
      <c r="V328" s="10">
        <v>148.5</v>
      </c>
      <c r="W328" s="10">
        <v>562.1</v>
      </c>
      <c r="X328" s="10">
        <v>338.3</v>
      </c>
      <c r="Y328" s="10">
        <v>549.5</v>
      </c>
      <c r="Z328" s="10">
        <v>698.4</v>
      </c>
      <c r="AA328" s="10">
        <v>496.6</v>
      </c>
      <c r="AB328" s="10">
        <v>594.79999999999995</v>
      </c>
      <c r="AC328" s="10">
        <v>193.4</v>
      </c>
      <c r="AD328" s="10">
        <v>611.6</v>
      </c>
      <c r="AE328" s="10">
        <v>662.4</v>
      </c>
      <c r="AF328" s="10">
        <v>578.5</v>
      </c>
      <c r="AG328" s="10">
        <v>520.09999999999991</v>
      </c>
      <c r="AH328" s="10">
        <v>129</v>
      </c>
      <c r="AI328" s="539">
        <v>2011.6999999999998</v>
      </c>
      <c r="AJ328" s="10">
        <v>1132.1500000000001</v>
      </c>
      <c r="AK328" s="10">
        <v>371.59999999999997</v>
      </c>
      <c r="AL328" s="10">
        <v>28.799999999999997</v>
      </c>
      <c r="AN328" s="276" t="s">
        <v>3601</v>
      </c>
      <c r="AR328" s="32">
        <f t="shared" si="1"/>
        <v>55</v>
      </c>
      <c r="AS328" s="56">
        <v>0</v>
      </c>
      <c r="AT328" s="56">
        <v>0</v>
      </c>
      <c r="AU328" s="56">
        <v>0</v>
      </c>
      <c r="AV328" s="56">
        <v>3</v>
      </c>
      <c r="AW328" s="56">
        <v>0</v>
      </c>
      <c r="AX328" s="56">
        <v>1</v>
      </c>
      <c r="AY328" s="56">
        <v>3</v>
      </c>
      <c r="AZ328" s="56">
        <v>0</v>
      </c>
      <c r="BA328" s="56">
        <v>3</v>
      </c>
      <c r="BB328" s="56">
        <v>3</v>
      </c>
      <c r="BC328" s="56">
        <v>3</v>
      </c>
      <c r="BD328" s="56">
        <v>0</v>
      </c>
      <c r="BE328" s="56">
        <v>1</v>
      </c>
      <c r="BF328" s="56">
        <v>0</v>
      </c>
      <c r="BG328" s="56">
        <v>0</v>
      </c>
      <c r="BH328" s="56">
        <v>3</v>
      </c>
      <c r="BI328" s="56">
        <v>0</v>
      </c>
      <c r="BJ328" s="56">
        <v>2</v>
      </c>
      <c r="BK328" s="56">
        <v>3</v>
      </c>
      <c r="BL328" s="56">
        <v>3</v>
      </c>
      <c r="BM328" s="56">
        <v>3</v>
      </c>
      <c r="BN328" s="56">
        <v>3</v>
      </c>
      <c r="BO328" s="56">
        <v>3</v>
      </c>
      <c r="BP328" s="56">
        <v>3</v>
      </c>
      <c r="BQ328" s="56">
        <v>2</v>
      </c>
      <c r="BR328" s="56">
        <v>1</v>
      </c>
      <c r="BS328" s="56">
        <v>3</v>
      </c>
      <c r="BT328" s="56">
        <v>0</v>
      </c>
      <c r="BU328" s="56">
        <v>3</v>
      </c>
      <c r="BV328" s="56">
        <v>2</v>
      </c>
      <c r="BW328" s="56">
        <v>3</v>
      </c>
      <c r="BX328" s="56">
        <v>1</v>
      </c>
      <c r="BY328" s="56">
        <v>0</v>
      </c>
      <c r="BZ328" s="433"/>
      <c r="CA328" s="433"/>
      <c r="CD328" s="28"/>
      <c r="CE328" s="56"/>
      <c r="CF328" s="435"/>
      <c r="CL328" s="435"/>
      <c r="CM328" s="433"/>
      <c r="CP328" s="241"/>
      <c r="CQ328" s="56"/>
      <c r="CR328" s="435"/>
      <c r="DW328"/>
    </row>
    <row r="329" spans="1:127" ht="15.75">
      <c r="A329" s="105" t="s">
        <v>1337</v>
      </c>
      <c r="B329" s="3"/>
      <c r="C329" s="3"/>
      <c r="D329" s="32"/>
      <c r="E329" s="495">
        <f t="shared" si="0"/>
        <v>15058.45</v>
      </c>
      <c r="F329" s="10">
        <v>403.4</v>
      </c>
      <c r="G329" s="10">
        <v>295.20000000000005</v>
      </c>
      <c r="H329" s="10">
        <v>105</v>
      </c>
      <c r="I329" s="10">
        <v>131.4</v>
      </c>
      <c r="J329" s="10">
        <v>440.9</v>
      </c>
      <c r="K329" s="10">
        <v>278.10000000000002</v>
      </c>
      <c r="L329" s="10">
        <v>37.599999999999994</v>
      </c>
      <c r="M329" s="10">
        <v>94</v>
      </c>
      <c r="N329" s="10">
        <v>65.900000000000006</v>
      </c>
      <c r="O329" s="10">
        <v>260.7</v>
      </c>
      <c r="P329" s="10">
        <v>383.7</v>
      </c>
      <c r="Q329" s="10">
        <v>913.54999999999984</v>
      </c>
      <c r="R329" s="10">
        <v>0</v>
      </c>
      <c r="S329" s="10">
        <v>22.5</v>
      </c>
      <c r="T329" s="10">
        <v>496.9</v>
      </c>
      <c r="U329" s="10">
        <v>883.10000000000014</v>
      </c>
      <c r="V329" s="10">
        <v>42</v>
      </c>
      <c r="W329" s="10">
        <v>329.45000000000005</v>
      </c>
      <c r="X329" s="10">
        <v>136.5</v>
      </c>
      <c r="Y329" s="10">
        <v>492.90000000000003</v>
      </c>
      <c r="Z329" s="10">
        <v>496.25</v>
      </c>
      <c r="AA329" s="10">
        <v>762.69999999999993</v>
      </c>
      <c r="AB329" s="10">
        <v>500</v>
      </c>
      <c r="AC329" s="10">
        <v>133</v>
      </c>
      <c r="AD329" s="10">
        <v>688.80000000000007</v>
      </c>
      <c r="AE329" s="10">
        <v>543.6</v>
      </c>
      <c r="AF329" s="10">
        <v>499</v>
      </c>
      <c r="AG329" s="10">
        <v>924.5</v>
      </c>
      <c r="AH329" s="10">
        <v>106.5</v>
      </c>
      <c r="AI329" s="539">
        <v>2826.7000000000003</v>
      </c>
      <c r="AJ329" s="10">
        <v>1058.4999999999998</v>
      </c>
      <c r="AK329" s="10">
        <v>680.9</v>
      </c>
      <c r="AL329" s="10">
        <v>25.2</v>
      </c>
      <c r="AN329" s="105" t="s">
        <v>1337</v>
      </c>
      <c r="AR329" s="32">
        <f t="shared" si="1"/>
        <v>65</v>
      </c>
      <c r="AS329" s="56">
        <v>3</v>
      </c>
      <c r="AT329" s="56">
        <v>3</v>
      </c>
      <c r="AU329" s="56">
        <v>3</v>
      </c>
      <c r="AV329" s="56">
        <v>3</v>
      </c>
      <c r="AW329" s="56">
        <v>3</v>
      </c>
      <c r="AX329" s="56">
        <v>2</v>
      </c>
      <c r="AY329" s="56">
        <v>0</v>
      </c>
      <c r="AZ329" s="56">
        <v>0</v>
      </c>
      <c r="BA329" s="56">
        <v>0</v>
      </c>
      <c r="BB329" s="56">
        <v>2</v>
      </c>
      <c r="BC329" s="56">
        <v>3</v>
      </c>
      <c r="BD329" s="56">
        <v>3</v>
      </c>
      <c r="BE329" s="56">
        <v>0</v>
      </c>
      <c r="BF329" s="56">
        <v>3</v>
      </c>
      <c r="BG329" s="56">
        <v>3</v>
      </c>
      <c r="BH329" s="56">
        <v>2</v>
      </c>
      <c r="BI329" s="56">
        <v>3</v>
      </c>
      <c r="BJ329" s="56">
        <v>3</v>
      </c>
      <c r="BK329" s="56">
        <v>0</v>
      </c>
      <c r="BL329" s="56">
        <v>2</v>
      </c>
      <c r="BM329" s="56">
        <v>2</v>
      </c>
      <c r="BN329" s="56">
        <v>3</v>
      </c>
      <c r="BO329" s="56">
        <v>0</v>
      </c>
      <c r="BP329" s="56">
        <v>3</v>
      </c>
      <c r="BQ329" s="56">
        <v>2</v>
      </c>
      <c r="BR329" s="56">
        <v>1</v>
      </c>
      <c r="BS329" s="56">
        <v>3</v>
      </c>
      <c r="BT329" s="56">
        <v>3</v>
      </c>
      <c r="BU329" s="56">
        <v>0</v>
      </c>
      <c r="BV329" s="56">
        <v>3</v>
      </c>
      <c r="BW329" s="56">
        <v>1</v>
      </c>
      <c r="BX329" s="56">
        <v>3</v>
      </c>
      <c r="BY329" s="56">
        <v>0</v>
      </c>
      <c r="BZ329" s="433"/>
      <c r="CA329" s="433"/>
      <c r="CD329" s="28"/>
      <c r="CE329" s="56"/>
      <c r="CF329" s="435"/>
      <c r="CL329" s="435"/>
      <c r="CM329" s="433"/>
      <c r="CP329" s="28"/>
      <c r="CQ329" s="56"/>
      <c r="CR329" s="435"/>
      <c r="DW329"/>
    </row>
    <row r="330" spans="1:127" ht="15.75">
      <c r="A330" s="106" t="s">
        <v>2191</v>
      </c>
      <c r="B330" s="3"/>
      <c r="C330" s="3"/>
      <c r="D330" s="32"/>
      <c r="E330" s="495">
        <f t="shared" si="0"/>
        <v>12386.5</v>
      </c>
      <c r="F330" s="10">
        <v>213.6</v>
      </c>
      <c r="G330" s="10">
        <v>327.10000000000002</v>
      </c>
      <c r="H330" s="10">
        <v>89.6</v>
      </c>
      <c r="I330" s="10">
        <v>88.05</v>
      </c>
      <c r="J330" s="10">
        <v>457.4</v>
      </c>
      <c r="K330" s="10">
        <v>181</v>
      </c>
      <c r="L330" s="10">
        <v>1.4</v>
      </c>
      <c r="M330" s="10">
        <v>212.2</v>
      </c>
      <c r="N330" s="10">
        <v>155.55000000000001</v>
      </c>
      <c r="O330" s="10">
        <v>280.5</v>
      </c>
      <c r="P330" s="10">
        <v>205.20000000000002</v>
      </c>
      <c r="Q330" s="10">
        <v>532.15</v>
      </c>
      <c r="R330" s="10">
        <v>24</v>
      </c>
      <c r="S330" s="10">
        <v>35</v>
      </c>
      <c r="T330" s="10">
        <v>483.04999999999995</v>
      </c>
      <c r="U330" s="10">
        <v>691.09999999999991</v>
      </c>
      <c r="V330" s="10">
        <v>382</v>
      </c>
      <c r="W330" s="10">
        <v>147.19999999999999</v>
      </c>
      <c r="X330" s="10">
        <v>266.8</v>
      </c>
      <c r="Y330" s="10">
        <v>253</v>
      </c>
      <c r="Z330" s="10">
        <v>376.5</v>
      </c>
      <c r="AA330" s="10">
        <v>687</v>
      </c>
      <c r="AB330" s="10">
        <v>367.50000000000006</v>
      </c>
      <c r="AC330" s="10">
        <v>185</v>
      </c>
      <c r="AD330" s="10">
        <v>433.79999999999995</v>
      </c>
      <c r="AE330" s="10">
        <v>338.79999999999995</v>
      </c>
      <c r="AF330" s="10">
        <v>447.2</v>
      </c>
      <c r="AG330" s="10">
        <v>485.79999999999995</v>
      </c>
      <c r="AH330" s="10">
        <v>43.8</v>
      </c>
      <c r="AI330" s="539">
        <v>2106.6</v>
      </c>
      <c r="AJ330" s="10">
        <v>951.30000000000007</v>
      </c>
      <c r="AK330" s="10">
        <v>477.7</v>
      </c>
      <c r="AL330" s="10">
        <v>459.6</v>
      </c>
      <c r="AN330" s="106" t="s">
        <v>2191</v>
      </c>
      <c r="AR330" s="32">
        <f t="shared" si="1"/>
        <v>38</v>
      </c>
      <c r="AS330" s="56">
        <v>1</v>
      </c>
      <c r="AT330" s="56">
        <v>3</v>
      </c>
      <c r="AU330" s="56">
        <v>0</v>
      </c>
      <c r="AV330" s="56">
        <v>0</v>
      </c>
      <c r="AW330" s="56">
        <v>1</v>
      </c>
      <c r="AX330" s="56">
        <v>1</v>
      </c>
      <c r="AY330" s="56">
        <v>0</v>
      </c>
      <c r="AZ330" s="56">
        <v>0</v>
      </c>
      <c r="BA330" s="56">
        <v>3</v>
      </c>
      <c r="BB330" s="56">
        <v>0</v>
      </c>
      <c r="BC330" s="56">
        <v>0</v>
      </c>
      <c r="BD330" s="56">
        <v>0</v>
      </c>
      <c r="BE330" s="56">
        <v>3</v>
      </c>
      <c r="BF330" s="56">
        <v>3</v>
      </c>
      <c r="BG330" s="56">
        <v>2</v>
      </c>
      <c r="BH330" s="56">
        <v>2</v>
      </c>
      <c r="BI330" s="56">
        <v>3</v>
      </c>
      <c r="BJ330" s="56">
        <v>0</v>
      </c>
      <c r="BK330" s="56">
        <v>0</v>
      </c>
      <c r="BL330" s="56">
        <v>0</v>
      </c>
      <c r="BM330" s="56">
        <v>0</v>
      </c>
      <c r="BN330" s="56">
        <v>3</v>
      </c>
      <c r="BO330" s="56">
        <v>0</v>
      </c>
      <c r="BP330" s="56">
        <v>3</v>
      </c>
      <c r="BQ330" s="56">
        <v>2</v>
      </c>
      <c r="BR330" s="56">
        <v>0</v>
      </c>
      <c r="BS330" s="56">
        <v>0</v>
      </c>
      <c r="BT330" s="56">
        <v>0</v>
      </c>
      <c r="BU330" s="56">
        <v>3</v>
      </c>
      <c r="BV330" s="56">
        <v>3</v>
      </c>
      <c r="BW330" s="56">
        <v>1</v>
      </c>
      <c r="BX330" s="56">
        <v>0</v>
      </c>
      <c r="BY330" s="56">
        <v>1</v>
      </c>
      <c r="BZ330" s="433"/>
      <c r="CA330" s="433"/>
      <c r="CD330" s="28"/>
      <c r="CE330" s="56"/>
      <c r="CF330" s="435"/>
      <c r="CL330" s="435"/>
      <c r="CM330" s="433"/>
      <c r="CP330" s="241"/>
      <c r="CQ330" s="56"/>
      <c r="CR330" s="435"/>
      <c r="DW330"/>
    </row>
    <row r="331" spans="1:127" ht="15.75">
      <c r="A331" s="277" t="s">
        <v>1</v>
      </c>
      <c r="B331" s="3"/>
      <c r="C331" s="3"/>
      <c r="D331" s="32"/>
      <c r="E331" s="495">
        <f t="shared" si="0"/>
        <v>9598.1999999999989</v>
      </c>
      <c r="F331" s="10">
        <v>235</v>
      </c>
      <c r="G331" s="10">
        <v>132.80000000000001</v>
      </c>
      <c r="H331" s="10">
        <v>109.4</v>
      </c>
      <c r="I331" s="10">
        <v>135.6</v>
      </c>
      <c r="J331" s="10">
        <v>415.70000000000005</v>
      </c>
      <c r="K331" s="10">
        <v>58.6</v>
      </c>
      <c r="L331" s="10">
        <v>113.10000000000001</v>
      </c>
      <c r="M331" s="10">
        <v>57</v>
      </c>
      <c r="N331" s="10">
        <v>14.3</v>
      </c>
      <c r="O331" s="10">
        <v>280.7</v>
      </c>
      <c r="P331" s="10">
        <v>248.90000000000003</v>
      </c>
      <c r="Q331" s="10">
        <v>338.1</v>
      </c>
      <c r="R331" s="10">
        <v>26</v>
      </c>
      <c r="S331" s="10">
        <v>14.3</v>
      </c>
      <c r="T331" s="10">
        <v>218.99999999999997</v>
      </c>
      <c r="U331" s="10">
        <v>289.59999999999997</v>
      </c>
      <c r="V331" s="10">
        <v>142.69999999999999</v>
      </c>
      <c r="W331" s="10">
        <v>95</v>
      </c>
      <c r="X331" s="10">
        <v>161.1</v>
      </c>
      <c r="Y331" s="10">
        <v>178.99999999999997</v>
      </c>
      <c r="Z331" s="10">
        <v>323</v>
      </c>
      <c r="AA331" s="10">
        <v>256.3</v>
      </c>
      <c r="AB331" s="10">
        <v>191.20000000000002</v>
      </c>
      <c r="AC331" s="10">
        <v>44</v>
      </c>
      <c r="AD331" s="10">
        <v>338.5</v>
      </c>
      <c r="AE331" s="10">
        <v>421</v>
      </c>
      <c r="AF331" s="10">
        <v>302.29999999999995</v>
      </c>
      <c r="AG331" s="10">
        <v>417.9</v>
      </c>
      <c r="AH331" s="10">
        <v>29.700000000000003</v>
      </c>
      <c r="AI331" s="539">
        <v>2478.5999999999995</v>
      </c>
      <c r="AJ331" s="10">
        <v>786.3</v>
      </c>
      <c r="AK331" s="10">
        <v>578.5</v>
      </c>
      <c r="AL331" s="10">
        <v>165</v>
      </c>
      <c r="AN331" s="277" t="s">
        <v>1</v>
      </c>
      <c r="AR331" s="32">
        <f t="shared" si="1"/>
        <v>40</v>
      </c>
      <c r="AS331" s="56">
        <v>3</v>
      </c>
      <c r="AT331" s="56">
        <v>3</v>
      </c>
      <c r="AU331" s="56">
        <v>3</v>
      </c>
      <c r="AV331" s="56">
        <v>3</v>
      </c>
      <c r="AW331" s="56">
        <v>0</v>
      </c>
      <c r="AX331" s="56">
        <v>0</v>
      </c>
      <c r="AY331" s="56">
        <v>3</v>
      </c>
      <c r="AZ331" s="56">
        <v>0</v>
      </c>
      <c r="BA331" s="56">
        <v>0</v>
      </c>
      <c r="BB331" s="56">
        <v>2</v>
      </c>
      <c r="BC331" s="56">
        <v>0</v>
      </c>
      <c r="BD331" s="56">
        <v>0</v>
      </c>
      <c r="BE331" s="56">
        <v>0</v>
      </c>
      <c r="BF331" s="56">
        <v>2</v>
      </c>
      <c r="BG331" s="56">
        <v>0</v>
      </c>
      <c r="BH331" s="56">
        <v>0</v>
      </c>
      <c r="BI331" s="56">
        <v>2</v>
      </c>
      <c r="BJ331" s="56">
        <v>1</v>
      </c>
      <c r="BK331" s="56">
        <v>3</v>
      </c>
      <c r="BL331" s="56">
        <v>0</v>
      </c>
      <c r="BM331" s="56">
        <v>0</v>
      </c>
      <c r="BN331" s="56">
        <v>0</v>
      </c>
      <c r="BO331" s="56">
        <v>0</v>
      </c>
      <c r="BP331" s="56">
        <v>0</v>
      </c>
      <c r="BQ331" s="56">
        <v>0</v>
      </c>
      <c r="BR331" s="56">
        <v>0</v>
      </c>
      <c r="BS331" s="56">
        <v>0</v>
      </c>
      <c r="BT331" s="56">
        <v>3</v>
      </c>
      <c r="BU331" s="56">
        <v>3</v>
      </c>
      <c r="BV331" s="56">
        <v>3</v>
      </c>
      <c r="BW331" s="56">
        <v>0</v>
      </c>
      <c r="BX331" s="56">
        <v>3</v>
      </c>
      <c r="BY331" s="56">
        <v>3</v>
      </c>
      <c r="BZ331" s="433"/>
      <c r="CA331" s="433"/>
      <c r="CD331" s="28"/>
      <c r="CE331" s="56"/>
      <c r="CF331" s="435"/>
      <c r="CL331" s="435"/>
      <c r="CM331" s="433"/>
      <c r="CP331" s="28"/>
      <c r="CQ331" s="56"/>
      <c r="CR331" s="435"/>
      <c r="DW331"/>
    </row>
    <row r="332" spans="1:127" ht="15.75">
      <c r="A332" s="277" t="s">
        <v>1656</v>
      </c>
      <c r="B332" s="3"/>
      <c r="C332" s="3"/>
      <c r="D332" s="32"/>
      <c r="E332" s="495">
        <f t="shared" si="0"/>
        <v>12273.500000000002</v>
      </c>
      <c r="F332" s="10">
        <v>183.6</v>
      </c>
      <c r="G332" s="10">
        <v>159.6</v>
      </c>
      <c r="H332" s="10">
        <v>54.000000000000007</v>
      </c>
      <c r="I332" s="10">
        <v>147.9</v>
      </c>
      <c r="J332" s="10">
        <v>512.69999999999993</v>
      </c>
      <c r="K332" s="10">
        <v>124.1</v>
      </c>
      <c r="L332" s="10">
        <v>142.1</v>
      </c>
      <c r="M332" s="10">
        <v>195.6</v>
      </c>
      <c r="N332" s="10">
        <v>65.5</v>
      </c>
      <c r="O332" s="10">
        <v>349.8</v>
      </c>
      <c r="P332" s="10">
        <v>392</v>
      </c>
      <c r="Q332" s="10">
        <v>670.80000000000018</v>
      </c>
      <c r="R332" s="10">
        <v>0</v>
      </c>
      <c r="S332" s="10">
        <v>30</v>
      </c>
      <c r="T332" s="10">
        <v>485.2</v>
      </c>
      <c r="U332" s="10">
        <v>429.9</v>
      </c>
      <c r="V332" s="10">
        <v>117.50000000000001</v>
      </c>
      <c r="W332" s="10">
        <v>331</v>
      </c>
      <c r="X332" s="10">
        <v>94.600000000000009</v>
      </c>
      <c r="Y332" s="10">
        <v>341.9</v>
      </c>
      <c r="Z332" s="10">
        <v>478.4</v>
      </c>
      <c r="AA332" s="10">
        <v>33.299999999999997</v>
      </c>
      <c r="AB332" s="10">
        <v>453</v>
      </c>
      <c r="AC332" s="10">
        <v>130.80000000000001</v>
      </c>
      <c r="AD332" s="10">
        <v>447.55</v>
      </c>
      <c r="AE332" s="10">
        <v>476</v>
      </c>
      <c r="AF332" s="10">
        <v>318</v>
      </c>
      <c r="AG332" s="10">
        <v>488.65000000000003</v>
      </c>
      <c r="AH332" s="10">
        <v>0</v>
      </c>
      <c r="AI332" s="539">
        <v>2953.5</v>
      </c>
      <c r="AJ332" s="10">
        <v>1085.1999999999998</v>
      </c>
      <c r="AK332" s="10">
        <v>420.1</v>
      </c>
      <c r="AL332" s="10">
        <v>161.19999999999999</v>
      </c>
      <c r="AN332" s="277" t="s">
        <v>1656</v>
      </c>
      <c r="AR332" s="32">
        <f t="shared" si="1"/>
        <v>39</v>
      </c>
      <c r="AS332" s="56">
        <v>0</v>
      </c>
      <c r="AT332" s="56">
        <v>3</v>
      </c>
      <c r="AU332" s="56">
        <v>0</v>
      </c>
      <c r="AV332" s="56">
        <v>3</v>
      </c>
      <c r="AW332" s="56">
        <v>2</v>
      </c>
      <c r="AX332" s="56">
        <v>3</v>
      </c>
      <c r="AY332" s="56">
        <v>3</v>
      </c>
      <c r="AZ332" s="56">
        <v>2</v>
      </c>
      <c r="BA332" s="56">
        <v>3</v>
      </c>
      <c r="BB332" s="56">
        <v>2</v>
      </c>
      <c r="BC332" s="56">
        <v>0</v>
      </c>
      <c r="BD332" s="56">
        <v>1</v>
      </c>
      <c r="BE332" s="56">
        <v>0</v>
      </c>
      <c r="BF332" s="56">
        <v>0</v>
      </c>
      <c r="BG332" s="56">
        <v>1</v>
      </c>
      <c r="BH332" s="56">
        <v>0</v>
      </c>
      <c r="BI332" s="56">
        <v>1</v>
      </c>
      <c r="BJ332" s="56">
        <v>2</v>
      </c>
      <c r="BK332" s="56">
        <v>0</v>
      </c>
      <c r="BL332" s="56">
        <v>0</v>
      </c>
      <c r="BM332" s="56">
        <v>2</v>
      </c>
      <c r="BN332" s="56">
        <v>0</v>
      </c>
      <c r="BO332" s="56">
        <v>0</v>
      </c>
      <c r="BP332" s="56">
        <v>1</v>
      </c>
      <c r="BQ332" s="56">
        <v>1</v>
      </c>
      <c r="BR332" s="56">
        <v>1</v>
      </c>
      <c r="BS332" s="56">
        <v>2</v>
      </c>
      <c r="BT332" s="56">
        <v>0</v>
      </c>
      <c r="BU332" s="56">
        <v>0</v>
      </c>
      <c r="BV332" s="56">
        <v>1</v>
      </c>
      <c r="BW332" s="56">
        <v>3</v>
      </c>
      <c r="BX332" s="56">
        <v>2</v>
      </c>
      <c r="BY332" s="56">
        <v>0</v>
      </c>
      <c r="BZ332" s="433"/>
      <c r="CA332" s="433"/>
      <c r="CD332" s="28"/>
      <c r="CE332" s="56"/>
      <c r="CF332" s="435"/>
      <c r="CL332" s="435"/>
      <c r="CM332" s="433"/>
      <c r="CP332" s="28"/>
      <c r="CQ332" s="56"/>
      <c r="CR332" s="435"/>
      <c r="DW332"/>
    </row>
    <row r="333" spans="1:127" ht="15.75">
      <c r="A333" s="277" t="s">
        <v>1664</v>
      </c>
      <c r="B333" s="3"/>
      <c r="C333" s="3"/>
      <c r="D333" s="32"/>
      <c r="E333" s="495">
        <f t="shared" si="0"/>
        <v>13568</v>
      </c>
      <c r="F333" s="10">
        <v>129.30000000000001</v>
      </c>
      <c r="G333" s="10">
        <v>80.300000000000011</v>
      </c>
      <c r="H333" s="10">
        <v>101.7</v>
      </c>
      <c r="I333" s="10">
        <v>127.19999999999999</v>
      </c>
      <c r="J333" s="10">
        <v>613</v>
      </c>
      <c r="K333" s="10">
        <v>212</v>
      </c>
      <c r="L333" s="10">
        <v>75.200000000000017</v>
      </c>
      <c r="M333" s="10">
        <v>177</v>
      </c>
      <c r="N333" s="10">
        <v>149</v>
      </c>
      <c r="O333" s="10">
        <v>453.3</v>
      </c>
      <c r="P333" s="10">
        <v>325.3</v>
      </c>
      <c r="Q333" s="10">
        <v>696.80000000000007</v>
      </c>
      <c r="R333" s="10">
        <v>27.5</v>
      </c>
      <c r="S333" s="10">
        <v>16.5</v>
      </c>
      <c r="T333" s="10">
        <v>450.7</v>
      </c>
      <c r="U333" s="10">
        <v>518.09999999999991</v>
      </c>
      <c r="V333" s="10">
        <v>145.5</v>
      </c>
      <c r="W333" s="10">
        <v>200.6</v>
      </c>
      <c r="X333" s="10">
        <v>122.29999999999998</v>
      </c>
      <c r="Y333" s="10">
        <v>232.5</v>
      </c>
      <c r="Z333" s="10">
        <v>406.3</v>
      </c>
      <c r="AA333" s="10">
        <v>499.59999999999997</v>
      </c>
      <c r="AB333" s="10">
        <v>567</v>
      </c>
      <c r="AC333" s="10">
        <v>124.60000000000001</v>
      </c>
      <c r="AD333" s="10">
        <v>587.80000000000007</v>
      </c>
      <c r="AE333" s="10">
        <v>638.5</v>
      </c>
      <c r="AF333" s="10">
        <v>447.2</v>
      </c>
      <c r="AG333" s="10">
        <v>734.8</v>
      </c>
      <c r="AH333" s="10">
        <v>1.4</v>
      </c>
      <c r="AI333" s="539">
        <v>2572.5000000000005</v>
      </c>
      <c r="AJ333" s="10">
        <v>1120.9000000000001</v>
      </c>
      <c r="AK333" s="10">
        <v>838</v>
      </c>
      <c r="AL333" s="10">
        <v>175.6</v>
      </c>
      <c r="AN333" s="277" t="s">
        <v>1664</v>
      </c>
      <c r="AR333" s="32">
        <f t="shared" si="1"/>
        <v>56</v>
      </c>
      <c r="AS333" s="56">
        <v>0</v>
      </c>
      <c r="AT333" s="56">
        <v>0</v>
      </c>
      <c r="AU333" s="56">
        <v>2</v>
      </c>
      <c r="AV333" s="56">
        <v>3</v>
      </c>
      <c r="AW333" s="56">
        <v>2</v>
      </c>
      <c r="AX333" s="56">
        <v>2</v>
      </c>
      <c r="AY333" s="56">
        <v>3</v>
      </c>
      <c r="AZ333" s="56">
        <v>0</v>
      </c>
      <c r="BA333" s="56">
        <v>3</v>
      </c>
      <c r="BB333" s="56">
        <v>2</v>
      </c>
      <c r="BC333" s="56">
        <v>1</v>
      </c>
      <c r="BD333" s="56">
        <v>1</v>
      </c>
      <c r="BE333" s="56">
        <v>3</v>
      </c>
      <c r="BF333" s="56">
        <v>0</v>
      </c>
      <c r="BG333" s="56">
        <v>2</v>
      </c>
      <c r="BH333" s="56">
        <v>3</v>
      </c>
      <c r="BI333" s="56">
        <v>2</v>
      </c>
      <c r="BJ333" s="56">
        <v>0</v>
      </c>
      <c r="BK333" s="56">
        <v>0</v>
      </c>
      <c r="BL333" s="56">
        <v>0</v>
      </c>
      <c r="BM333" s="56">
        <v>1</v>
      </c>
      <c r="BN333" s="56">
        <v>1</v>
      </c>
      <c r="BO333" s="56">
        <v>1</v>
      </c>
      <c r="BP333" s="56">
        <v>2</v>
      </c>
      <c r="BQ333" s="56">
        <v>3</v>
      </c>
      <c r="BR333" s="56">
        <v>3</v>
      </c>
      <c r="BS333" s="56">
        <v>1</v>
      </c>
      <c r="BT333" s="56">
        <v>2</v>
      </c>
      <c r="BU333" s="56">
        <v>3</v>
      </c>
      <c r="BV333" s="56">
        <v>3</v>
      </c>
      <c r="BW333" s="56">
        <v>2</v>
      </c>
      <c r="BX333" s="56">
        <v>3</v>
      </c>
      <c r="BY333" s="56">
        <v>2</v>
      </c>
      <c r="BZ333" s="433"/>
      <c r="CA333" s="433"/>
      <c r="CD333" s="28"/>
      <c r="CE333" s="56"/>
      <c r="CF333" s="435"/>
      <c r="CL333" s="435"/>
      <c r="CM333" s="433"/>
      <c r="CP333" s="28"/>
      <c r="CQ333" s="56"/>
      <c r="CR333" s="435"/>
      <c r="DW333"/>
    </row>
    <row r="334" spans="1:127" ht="15.75">
      <c r="A334" s="276" t="s">
        <v>3602</v>
      </c>
      <c r="B334" s="3"/>
      <c r="C334" s="3"/>
      <c r="D334" s="32"/>
      <c r="E334" s="495">
        <f t="shared" si="0"/>
        <v>12033.300000000001</v>
      </c>
      <c r="F334" s="10">
        <v>162</v>
      </c>
      <c r="G334" s="10">
        <v>263</v>
      </c>
      <c r="H334" s="10">
        <v>158.6</v>
      </c>
      <c r="I334" s="10">
        <v>68.900000000000006</v>
      </c>
      <c r="J334" s="10">
        <v>684.30000000000007</v>
      </c>
      <c r="K334" s="10">
        <v>218.49999999999997</v>
      </c>
      <c r="L334" s="10">
        <v>119.9</v>
      </c>
      <c r="M334" s="10">
        <v>342.9</v>
      </c>
      <c r="N334" s="10">
        <v>134.80000000000001</v>
      </c>
      <c r="O334" s="10">
        <v>451</v>
      </c>
      <c r="P334" s="10">
        <v>397.90000000000003</v>
      </c>
      <c r="Q334" s="10">
        <v>493.2</v>
      </c>
      <c r="R334" s="10">
        <v>0</v>
      </c>
      <c r="S334" s="10">
        <v>0</v>
      </c>
      <c r="T334" s="10">
        <v>488.4</v>
      </c>
      <c r="U334" s="10">
        <v>164.1</v>
      </c>
      <c r="V334" s="10">
        <v>276.8</v>
      </c>
      <c r="W334" s="10">
        <v>243.9</v>
      </c>
      <c r="X334" s="10">
        <v>203</v>
      </c>
      <c r="Y334" s="10">
        <v>235.6</v>
      </c>
      <c r="Z334" s="10">
        <v>504.5</v>
      </c>
      <c r="AA334" s="10">
        <v>327.2</v>
      </c>
      <c r="AB334" s="10">
        <v>459.8</v>
      </c>
      <c r="AC334" s="10">
        <v>145</v>
      </c>
      <c r="AD334" s="10">
        <v>550.20000000000005</v>
      </c>
      <c r="AE334" s="10">
        <v>579.1</v>
      </c>
      <c r="AF334" s="10">
        <v>476.70000000000005</v>
      </c>
      <c r="AG334" s="10">
        <v>665</v>
      </c>
      <c r="AH334" s="10">
        <v>1.1000000000000001</v>
      </c>
      <c r="AI334" s="539">
        <v>1514.8000000000002</v>
      </c>
      <c r="AJ334" s="10">
        <v>1105.1999999999998</v>
      </c>
      <c r="AK334" s="10">
        <v>542.9</v>
      </c>
      <c r="AL334" s="10">
        <v>55.000000000000007</v>
      </c>
      <c r="AN334" s="276" t="s">
        <v>3602</v>
      </c>
      <c r="AR334" s="32">
        <f t="shared" si="1"/>
        <v>52</v>
      </c>
      <c r="AS334" s="56">
        <v>0</v>
      </c>
      <c r="AT334" s="56">
        <v>3</v>
      </c>
      <c r="AU334" s="56">
        <v>3</v>
      </c>
      <c r="AV334" s="56">
        <v>0</v>
      </c>
      <c r="AW334" s="56">
        <v>3</v>
      </c>
      <c r="AX334" s="56">
        <v>3</v>
      </c>
      <c r="AY334" s="56">
        <v>3</v>
      </c>
      <c r="AZ334" s="56">
        <v>3</v>
      </c>
      <c r="BA334" s="56">
        <v>3</v>
      </c>
      <c r="BB334" s="56">
        <v>3</v>
      </c>
      <c r="BC334" s="56">
        <v>1</v>
      </c>
      <c r="BD334" s="56">
        <v>0</v>
      </c>
      <c r="BE334" s="56">
        <v>0</v>
      </c>
      <c r="BF334" s="56">
        <v>0</v>
      </c>
      <c r="BG334" s="56">
        <v>3</v>
      </c>
      <c r="BH334" s="56">
        <v>0</v>
      </c>
      <c r="BI334" s="56">
        <v>1</v>
      </c>
      <c r="BJ334" s="56">
        <v>3</v>
      </c>
      <c r="BK334" s="56">
        <v>0</v>
      </c>
      <c r="BL334" s="56">
        <v>3</v>
      </c>
      <c r="BM334" s="56">
        <v>2</v>
      </c>
      <c r="BN334" s="56">
        <v>0</v>
      </c>
      <c r="BO334" s="56">
        <v>2</v>
      </c>
      <c r="BP334" s="56">
        <v>2</v>
      </c>
      <c r="BQ334" s="56">
        <v>2</v>
      </c>
      <c r="BR334" s="56">
        <v>2</v>
      </c>
      <c r="BS334" s="56">
        <v>2</v>
      </c>
      <c r="BT334" s="56">
        <v>2</v>
      </c>
      <c r="BU334" s="56">
        <v>0</v>
      </c>
      <c r="BV334" s="56">
        <v>0</v>
      </c>
      <c r="BW334" s="56">
        <v>2</v>
      </c>
      <c r="BX334" s="56">
        <v>1</v>
      </c>
      <c r="BY334" s="56">
        <v>0</v>
      </c>
      <c r="BZ334" s="433"/>
      <c r="CA334" s="433"/>
      <c r="CD334" s="28"/>
      <c r="CE334" s="56"/>
      <c r="CF334" s="435"/>
      <c r="CL334" s="435"/>
      <c r="CM334" s="433"/>
      <c r="CP334" s="241"/>
      <c r="CQ334" s="56"/>
      <c r="CR334" s="435"/>
      <c r="DW334"/>
    </row>
    <row r="335" spans="1:127" ht="15.75">
      <c r="A335" s="106" t="s">
        <v>2709</v>
      </c>
      <c r="B335" s="3"/>
      <c r="C335" s="3"/>
      <c r="D335" s="32"/>
      <c r="E335" s="495">
        <f t="shared" si="0"/>
        <v>12270.800000000003</v>
      </c>
      <c r="F335" s="10">
        <v>200.79999999999998</v>
      </c>
      <c r="G335" s="10">
        <v>283.05</v>
      </c>
      <c r="H335" s="10">
        <v>107.1</v>
      </c>
      <c r="I335" s="10">
        <v>59.599999999999994</v>
      </c>
      <c r="J335" s="10">
        <v>448.20000000000005</v>
      </c>
      <c r="K335" s="10">
        <v>195.89999999999998</v>
      </c>
      <c r="L335" s="10">
        <v>5.5</v>
      </c>
      <c r="M335" s="10">
        <v>446</v>
      </c>
      <c r="N335" s="10">
        <v>185.70000000000002</v>
      </c>
      <c r="O335" s="10">
        <v>193.89999999999998</v>
      </c>
      <c r="P335" s="10">
        <v>414.90000000000003</v>
      </c>
      <c r="Q335" s="10">
        <v>379.29999999999995</v>
      </c>
      <c r="R335" s="10">
        <v>16.900000000000002</v>
      </c>
      <c r="S335" s="10">
        <v>30</v>
      </c>
      <c r="T335" s="10">
        <v>665</v>
      </c>
      <c r="U335" s="10">
        <v>164.1</v>
      </c>
      <c r="V335" s="10">
        <v>454.6</v>
      </c>
      <c r="W335" s="10">
        <v>308.40000000000003</v>
      </c>
      <c r="X335" s="10">
        <v>604.1</v>
      </c>
      <c r="Y335" s="10">
        <v>392.1</v>
      </c>
      <c r="Z335" s="10">
        <v>582.1</v>
      </c>
      <c r="AA335" s="10">
        <v>443.09999999999997</v>
      </c>
      <c r="AB335" s="10">
        <v>478.2</v>
      </c>
      <c r="AC335" s="10">
        <v>143.60000000000002</v>
      </c>
      <c r="AD335" s="10">
        <v>469.4</v>
      </c>
      <c r="AE335" s="10">
        <v>286</v>
      </c>
      <c r="AF335" s="10">
        <v>485.85</v>
      </c>
      <c r="AG335" s="10">
        <v>408.40000000000003</v>
      </c>
      <c r="AH335" s="10">
        <v>194.7</v>
      </c>
      <c r="AI335" s="539">
        <v>1458.5</v>
      </c>
      <c r="AJ335" s="10">
        <v>833.9</v>
      </c>
      <c r="AK335" s="10">
        <v>517.20000000000005</v>
      </c>
      <c r="AL335" s="10">
        <v>414.7</v>
      </c>
      <c r="AN335" s="106" t="s">
        <v>2709</v>
      </c>
      <c r="AR335" s="32">
        <f t="shared" si="1"/>
        <v>61</v>
      </c>
      <c r="AS335" s="467">
        <v>0</v>
      </c>
      <c r="AT335" s="467">
        <v>3</v>
      </c>
      <c r="AU335" s="467">
        <v>3</v>
      </c>
      <c r="AV335" s="467">
        <v>3</v>
      </c>
      <c r="AW335" s="467">
        <v>0</v>
      </c>
      <c r="AX335" s="467">
        <v>1</v>
      </c>
      <c r="AY335" s="467">
        <v>0</v>
      </c>
      <c r="AZ335" s="467">
        <v>3</v>
      </c>
      <c r="BA335" s="467">
        <v>3</v>
      </c>
      <c r="BB335" s="467">
        <v>0</v>
      </c>
      <c r="BC335" s="467">
        <v>2</v>
      </c>
      <c r="BD335" s="56">
        <v>2</v>
      </c>
      <c r="BE335" s="467">
        <v>3</v>
      </c>
      <c r="BF335" s="56">
        <v>3</v>
      </c>
      <c r="BG335" s="56">
        <v>3</v>
      </c>
      <c r="BH335" s="467">
        <v>0</v>
      </c>
      <c r="BI335" s="56">
        <v>3</v>
      </c>
      <c r="BJ335" s="56">
        <v>1</v>
      </c>
      <c r="BK335" s="56">
        <v>3</v>
      </c>
      <c r="BL335" s="467">
        <v>3</v>
      </c>
      <c r="BM335" s="56">
        <v>1</v>
      </c>
      <c r="BN335" s="467">
        <v>3</v>
      </c>
      <c r="BO335" s="56">
        <v>3</v>
      </c>
      <c r="BP335" s="467">
        <v>2</v>
      </c>
      <c r="BQ335" s="56">
        <v>1</v>
      </c>
      <c r="BR335" s="467">
        <v>0</v>
      </c>
      <c r="BS335" s="56">
        <v>3</v>
      </c>
      <c r="BT335" s="467">
        <v>3</v>
      </c>
      <c r="BU335" s="56">
        <v>3</v>
      </c>
      <c r="BV335" s="467">
        <v>0</v>
      </c>
      <c r="BW335" s="467">
        <v>0</v>
      </c>
      <c r="BX335" s="467">
        <v>0</v>
      </c>
      <c r="BY335" s="467">
        <v>3</v>
      </c>
      <c r="BZ335" s="433"/>
      <c r="CA335" s="433"/>
      <c r="CB335" s="435"/>
      <c r="CC335" s="435"/>
      <c r="CD335" s="237"/>
      <c r="CE335" s="467"/>
      <c r="CF335" s="435"/>
      <c r="CL335" s="435"/>
      <c r="CM335" s="433"/>
      <c r="CP335" s="28"/>
      <c r="CQ335" s="56"/>
      <c r="CR335" s="435"/>
      <c r="DW335"/>
    </row>
    <row r="336" spans="1:127" ht="15.75">
      <c r="A336" s="106" t="s">
        <v>3603</v>
      </c>
      <c r="B336" s="3"/>
      <c r="C336" s="3"/>
      <c r="D336" s="32"/>
      <c r="E336" s="495">
        <f t="shared" si="0"/>
        <v>12746.8</v>
      </c>
      <c r="F336" s="10">
        <v>286.2</v>
      </c>
      <c r="G336" s="10">
        <v>201.1</v>
      </c>
      <c r="H336" s="10">
        <v>96.899999999999991</v>
      </c>
      <c r="I336" s="10">
        <v>132.9</v>
      </c>
      <c r="J336" s="10">
        <v>568.1</v>
      </c>
      <c r="K336" s="10">
        <v>207.8</v>
      </c>
      <c r="L336" s="10">
        <v>1.4</v>
      </c>
      <c r="M336" s="10">
        <v>147</v>
      </c>
      <c r="N336" s="10">
        <v>113.9</v>
      </c>
      <c r="O336" s="10">
        <v>240.5</v>
      </c>
      <c r="P336" s="10">
        <v>394.7</v>
      </c>
      <c r="Q336" s="10">
        <v>462.9</v>
      </c>
      <c r="R336" s="10">
        <v>0</v>
      </c>
      <c r="S336" s="10">
        <v>87.5</v>
      </c>
      <c r="T336" s="10">
        <v>702.3</v>
      </c>
      <c r="U336" s="10">
        <v>380.2</v>
      </c>
      <c r="V336" s="10">
        <v>317.3</v>
      </c>
      <c r="W336" s="10">
        <v>507</v>
      </c>
      <c r="X336" s="10">
        <v>329.5</v>
      </c>
      <c r="Y336" s="10">
        <v>260</v>
      </c>
      <c r="Z336" s="10">
        <v>727.5</v>
      </c>
      <c r="AA336" s="10">
        <v>458</v>
      </c>
      <c r="AB336" s="10">
        <v>619.80000000000007</v>
      </c>
      <c r="AC336" s="10">
        <v>52.5</v>
      </c>
      <c r="AD336" s="10">
        <v>513.09999999999991</v>
      </c>
      <c r="AE336" s="10">
        <v>358.6</v>
      </c>
      <c r="AF336" s="10">
        <v>503.09999999999997</v>
      </c>
      <c r="AG336" s="10">
        <v>248.1</v>
      </c>
      <c r="AH336" s="10">
        <v>111.40000000000002</v>
      </c>
      <c r="AI336" s="539">
        <v>1837.8999999999999</v>
      </c>
      <c r="AJ336" s="10">
        <v>897.8</v>
      </c>
      <c r="AK336" s="10">
        <v>758.3</v>
      </c>
      <c r="AL336" s="10">
        <v>223.5</v>
      </c>
      <c r="AN336" s="106" t="s">
        <v>3603</v>
      </c>
      <c r="AR336" s="32">
        <f t="shared" si="1"/>
        <v>50</v>
      </c>
      <c r="AS336" s="56">
        <v>3</v>
      </c>
      <c r="AT336" s="56">
        <v>3</v>
      </c>
      <c r="AU336" s="56">
        <v>2</v>
      </c>
      <c r="AV336" s="56">
        <v>3</v>
      </c>
      <c r="AW336" s="56">
        <v>0</v>
      </c>
      <c r="AX336" s="56">
        <v>3</v>
      </c>
      <c r="AY336" s="56">
        <v>0</v>
      </c>
      <c r="AZ336" s="56">
        <v>0</v>
      </c>
      <c r="BA336" s="56">
        <v>0</v>
      </c>
      <c r="BB336" s="56">
        <v>1</v>
      </c>
      <c r="BC336" s="56">
        <v>0</v>
      </c>
      <c r="BD336" s="56">
        <v>0</v>
      </c>
      <c r="BE336" s="56">
        <v>1</v>
      </c>
      <c r="BF336" s="56">
        <v>3</v>
      </c>
      <c r="BG336" s="56">
        <v>3</v>
      </c>
      <c r="BH336" s="56">
        <v>3</v>
      </c>
      <c r="BI336" s="56">
        <v>2</v>
      </c>
      <c r="BJ336" s="56">
        <v>3</v>
      </c>
      <c r="BK336" s="56">
        <v>0</v>
      </c>
      <c r="BL336" s="56">
        <v>0</v>
      </c>
      <c r="BM336" s="56">
        <v>3</v>
      </c>
      <c r="BN336" s="56">
        <v>1</v>
      </c>
      <c r="BO336" s="56">
        <v>3</v>
      </c>
      <c r="BP336" s="56">
        <v>1</v>
      </c>
      <c r="BQ336" s="56">
        <v>1</v>
      </c>
      <c r="BR336" s="56">
        <v>0</v>
      </c>
      <c r="BS336" s="56">
        <v>2</v>
      </c>
      <c r="BT336" s="56">
        <v>0</v>
      </c>
      <c r="BU336" s="56">
        <v>3</v>
      </c>
      <c r="BV336" s="56">
        <v>0</v>
      </c>
      <c r="BW336" s="56">
        <v>0</v>
      </c>
      <c r="BX336" s="56">
        <v>3</v>
      </c>
      <c r="BY336" s="56">
        <v>3</v>
      </c>
      <c r="BZ336" s="433"/>
      <c r="CA336" s="433"/>
      <c r="CD336" s="28"/>
      <c r="CE336" s="56"/>
      <c r="CF336" s="435"/>
      <c r="CL336" s="435"/>
      <c r="CM336" s="433"/>
      <c r="CN336" s="435"/>
      <c r="CO336" s="435"/>
      <c r="CP336" s="241"/>
      <c r="CQ336" s="56"/>
      <c r="CR336" s="435"/>
      <c r="DW336"/>
    </row>
    <row r="337" spans="1:127" ht="15.75">
      <c r="A337" s="105" t="s">
        <v>1342</v>
      </c>
      <c r="B337" s="3"/>
      <c r="C337" s="3"/>
      <c r="D337" s="32"/>
      <c r="E337" s="495">
        <f t="shared" si="0"/>
        <v>13359.700000000003</v>
      </c>
      <c r="F337" s="10">
        <v>452.8</v>
      </c>
      <c r="G337" s="10">
        <v>309.3</v>
      </c>
      <c r="H337" s="10">
        <v>135.5</v>
      </c>
      <c r="I337" s="10">
        <v>87.6</v>
      </c>
      <c r="J337" s="10">
        <v>610.5</v>
      </c>
      <c r="K337" s="10">
        <v>203.79999999999998</v>
      </c>
      <c r="L337" s="10">
        <v>0</v>
      </c>
      <c r="M337" s="10">
        <v>313.2</v>
      </c>
      <c r="N337" s="10">
        <v>170.9</v>
      </c>
      <c r="O337" s="10">
        <v>279</v>
      </c>
      <c r="P337" s="10">
        <v>376.20000000000005</v>
      </c>
      <c r="Q337" s="10">
        <v>543.80000000000007</v>
      </c>
      <c r="R337" s="10">
        <v>16.5</v>
      </c>
      <c r="S337" s="10">
        <v>22.5</v>
      </c>
      <c r="T337" s="10">
        <v>692.4</v>
      </c>
      <c r="U337" s="10">
        <v>415.1</v>
      </c>
      <c r="V337" s="10">
        <v>172.5</v>
      </c>
      <c r="W337" s="10">
        <v>455.5</v>
      </c>
      <c r="X337" s="10">
        <v>372.5</v>
      </c>
      <c r="Y337" s="10">
        <v>237.1</v>
      </c>
      <c r="Z337" s="10">
        <v>655</v>
      </c>
      <c r="AA337" s="10">
        <v>365.59999999999997</v>
      </c>
      <c r="AB337" s="10">
        <v>736.7</v>
      </c>
      <c r="AC337" s="10">
        <v>157.70000000000002</v>
      </c>
      <c r="AD337" s="10">
        <v>432.3</v>
      </c>
      <c r="AE337" s="10">
        <v>358.5</v>
      </c>
      <c r="AF337" s="10">
        <v>436</v>
      </c>
      <c r="AG337" s="10">
        <v>359.70000000000005</v>
      </c>
      <c r="AH337" s="10">
        <v>25.2</v>
      </c>
      <c r="AI337" s="539">
        <v>2460.8999999999996</v>
      </c>
      <c r="AJ337" s="10">
        <v>963.59999999999991</v>
      </c>
      <c r="AK337" s="10">
        <v>401.7</v>
      </c>
      <c r="AL337" s="10">
        <v>140.1</v>
      </c>
      <c r="AN337" s="105" t="s">
        <v>1342</v>
      </c>
      <c r="AR337" s="32">
        <f t="shared" si="1"/>
        <v>58</v>
      </c>
      <c r="AS337" s="56">
        <v>3</v>
      </c>
      <c r="AT337" s="56">
        <v>2</v>
      </c>
      <c r="AU337" s="56">
        <v>3</v>
      </c>
      <c r="AV337" s="56">
        <v>3</v>
      </c>
      <c r="AW337" s="56">
        <v>3</v>
      </c>
      <c r="AX337" s="56">
        <v>2</v>
      </c>
      <c r="AY337" s="56">
        <v>0</v>
      </c>
      <c r="AZ337" s="56">
        <v>1</v>
      </c>
      <c r="BA337" s="56">
        <v>2</v>
      </c>
      <c r="BB337" s="56">
        <v>1</v>
      </c>
      <c r="BC337" s="56">
        <v>3</v>
      </c>
      <c r="BD337" s="56">
        <v>3</v>
      </c>
      <c r="BE337" s="56">
        <v>0</v>
      </c>
      <c r="BF337" s="56">
        <v>3</v>
      </c>
      <c r="BG337" s="56">
        <v>3</v>
      </c>
      <c r="BH337" s="56">
        <v>1</v>
      </c>
      <c r="BI337" s="56">
        <v>0</v>
      </c>
      <c r="BJ337" s="56">
        <v>3</v>
      </c>
      <c r="BK337" s="56">
        <v>0</v>
      </c>
      <c r="BL337" s="56">
        <v>0</v>
      </c>
      <c r="BM337" s="56">
        <v>3</v>
      </c>
      <c r="BN337" s="56">
        <v>1</v>
      </c>
      <c r="BO337" s="56">
        <v>3</v>
      </c>
      <c r="BP337" s="56">
        <v>3</v>
      </c>
      <c r="BQ337" s="56">
        <v>1</v>
      </c>
      <c r="BR337" s="56">
        <v>0</v>
      </c>
      <c r="BS337" s="56">
        <v>0</v>
      </c>
      <c r="BT337" s="56">
        <v>0</v>
      </c>
      <c r="BU337" s="56">
        <v>3</v>
      </c>
      <c r="BV337" s="56">
        <v>1</v>
      </c>
      <c r="BW337" s="56">
        <v>3</v>
      </c>
      <c r="BX337" s="56">
        <v>1</v>
      </c>
      <c r="BY337" s="56">
        <v>3</v>
      </c>
      <c r="BZ337" s="433"/>
      <c r="CA337" s="433"/>
      <c r="CD337" s="28"/>
      <c r="CE337" s="56"/>
      <c r="CF337" s="435"/>
      <c r="CL337" s="435"/>
      <c r="CM337" s="433"/>
      <c r="CP337" s="28"/>
      <c r="CQ337" s="56"/>
      <c r="CR337" s="435"/>
      <c r="DW337"/>
    </row>
    <row r="338" spans="1:127" ht="15.75">
      <c r="A338" s="106" t="s">
        <v>2835</v>
      </c>
      <c r="B338" s="3"/>
      <c r="C338" s="3"/>
      <c r="D338" s="32"/>
      <c r="E338" s="495">
        <f t="shared" si="0"/>
        <v>11547.400000000003</v>
      </c>
      <c r="F338" s="10">
        <v>231.4</v>
      </c>
      <c r="G338" s="10">
        <v>153.9</v>
      </c>
      <c r="H338" s="10">
        <v>45.499999999999993</v>
      </c>
      <c r="I338" s="10">
        <v>123.7</v>
      </c>
      <c r="J338" s="10">
        <v>567.5</v>
      </c>
      <c r="K338" s="10">
        <v>151.6</v>
      </c>
      <c r="L338" s="10">
        <v>152.6</v>
      </c>
      <c r="M338" s="10">
        <v>283.29999999999995</v>
      </c>
      <c r="N338" s="10">
        <v>164.4</v>
      </c>
      <c r="O338" s="10">
        <v>566.29999999999995</v>
      </c>
      <c r="P338" s="10">
        <v>389.6</v>
      </c>
      <c r="Q338" s="10">
        <v>410.59999999999997</v>
      </c>
      <c r="R338" s="10">
        <v>39.6</v>
      </c>
      <c r="S338" s="10">
        <v>0</v>
      </c>
      <c r="T338" s="10">
        <v>245.8</v>
      </c>
      <c r="U338" s="10">
        <v>513.05000000000007</v>
      </c>
      <c r="V338" s="10">
        <v>372.5</v>
      </c>
      <c r="W338" s="10">
        <v>185.6</v>
      </c>
      <c r="X338" s="10">
        <v>404.7</v>
      </c>
      <c r="Y338" s="10">
        <v>322</v>
      </c>
      <c r="Z338" s="10">
        <v>451.5</v>
      </c>
      <c r="AA338" s="10">
        <v>402.3</v>
      </c>
      <c r="AB338" s="10">
        <v>485.3</v>
      </c>
      <c r="AC338" s="10">
        <v>161.30000000000001</v>
      </c>
      <c r="AD338" s="10">
        <v>595.50000000000011</v>
      </c>
      <c r="AE338" s="10">
        <v>591.20000000000005</v>
      </c>
      <c r="AF338" s="10">
        <v>546.15</v>
      </c>
      <c r="AG338" s="10">
        <v>255.29999999999998</v>
      </c>
      <c r="AH338" s="10">
        <v>0</v>
      </c>
      <c r="AI338" s="539">
        <v>1201.6999999999998</v>
      </c>
      <c r="AJ338" s="10">
        <v>1109.2</v>
      </c>
      <c r="AK338" s="10">
        <v>305.2</v>
      </c>
      <c r="AL338" s="10">
        <v>119.1</v>
      </c>
      <c r="AN338" s="106" t="s">
        <v>2835</v>
      </c>
      <c r="AR338" s="32">
        <f t="shared" si="1"/>
        <v>49</v>
      </c>
      <c r="AS338" s="56">
        <v>0</v>
      </c>
      <c r="AT338" s="56">
        <v>1</v>
      </c>
      <c r="AU338" s="56">
        <v>3</v>
      </c>
      <c r="AV338" s="56">
        <v>3</v>
      </c>
      <c r="AW338" s="56">
        <v>1</v>
      </c>
      <c r="AX338" s="56">
        <v>1</v>
      </c>
      <c r="AY338" s="56">
        <v>2</v>
      </c>
      <c r="AZ338" s="56">
        <v>3</v>
      </c>
      <c r="BA338" s="56">
        <v>3</v>
      </c>
      <c r="BB338" s="56">
        <v>3</v>
      </c>
      <c r="BC338" s="56">
        <v>2</v>
      </c>
      <c r="BD338" s="56">
        <v>1</v>
      </c>
      <c r="BE338" s="56">
        <v>1</v>
      </c>
      <c r="BF338" s="56">
        <v>1</v>
      </c>
      <c r="BG338" s="56">
        <v>0</v>
      </c>
      <c r="BH338" s="56">
        <v>2</v>
      </c>
      <c r="BI338" s="56">
        <v>2</v>
      </c>
      <c r="BJ338" s="56">
        <v>2</v>
      </c>
      <c r="BK338" s="56">
        <v>1</v>
      </c>
      <c r="BL338" s="56">
        <v>1</v>
      </c>
      <c r="BM338" s="56">
        <v>2</v>
      </c>
      <c r="BN338" s="56">
        <v>2</v>
      </c>
      <c r="BO338" s="56">
        <v>0</v>
      </c>
      <c r="BP338" s="56">
        <v>2</v>
      </c>
      <c r="BQ338" s="56">
        <v>2</v>
      </c>
      <c r="BR338" s="56">
        <v>3</v>
      </c>
      <c r="BS338" s="56">
        <v>2</v>
      </c>
      <c r="BT338" s="56">
        <v>0</v>
      </c>
      <c r="BU338" s="56">
        <v>0</v>
      </c>
      <c r="BV338" s="56">
        <v>0</v>
      </c>
      <c r="BW338" s="56">
        <v>2</v>
      </c>
      <c r="BX338" s="56">
        <v>0</v>
      </c>
      <c r="BY338" s="56">
        <v>1</v>
      </c>
      <c r="BZ338" s="433"/>
      <c r="CA338" s="433"/>
      <c r="CD338" s="28"/>
      <c r="CE338" s="56"/>
      <c r="CF338" s="435"/>
      <c r="CL338" s="435"/>
      <c r="CM338" s="433"/>
      <c r="CP338" s="28"/>
      <c r="CQ338" s="56"/>
      <c r="CR338" s="435"/>
      <c r="DW338"/>
    </row>
    <row r="339" spans="1:127" ht="15.75">
      <c r="A339" s="106" t="s">
        <v>675</v>
      </c>
      <c r="B339" s="3"/>
      <c r="C339" s="3"/>
      <c r="D339" s="32"/>
      <c r="E339" s="495">
        <f t="shared" si="0"/>
        <v>12469.849999999999</v>
      </c>
      <c r="F339" s="10">
        <v>101.1</v>
      </c>
      <c r="G339" s="10">
        <v>18</v>
      </c>
      <c r="H339" s="10">
        <v>117.7</v>
      </c>
      <c r="I339" s="10">
        <v>56.4</v>
      </c>
      <c r="J339" s="10">
        <v>551.85</v>
      </c>
      <c r="K339" s="10">
        <v>134.5</v>
      </c>
      <c r="L339" s="10">
        <v>0</v>
      </c>
      <c r="M339" s="10">
        <v>250</v>
      </c>
      <c r="N339" s="10">
        <v>97.1</v>
      </c>
      <c r="O339" s="10">
        <v>260.39999999999998</v>
      </c>
      <c r="P339" s="10">
        <v>553.70000000000005</v>
      </c>
      <c r="Q339" s="10">
        <v>449.6</v>
      </c>
      <c r="R339" s="10">
        <v>52</v>
      </c>
      <c r="S339" s="10">
        <v>60</v>
      </c>
      <c r="T339" s="10">
        <v>674</v>
      </c>
      <c r="U339" s="10">
        <v>345</v>
      </c>
      <c r="V339" s="10">
        <v>202</v>
      </c>
      <c r="W339" s="10">
        <v>580.5</v>
      </c>
      <c r="X339" s="10">
        <v>323.59999999999997</v>
      </c>
      <c r="Y339" s="10">
        <v>363.79999999999995</v>
      </c>
      <c r="Z339" s="10">
        <v>756.9</v>
      </c>
      <c r="AA339" s="10">
        <v>418.8</v>
      </c>
      <c r="AB339" s="10">
        <v>740.9</v>
      </c>
      <c r="AC339" s="10">
        <v>100.5</v>
      </c>
      <c r="AD339" s="10">
        <v>506.20000000000005</v>
      </c>
      <c r="AE339" s="10">
        <v>291.7</v>
      </c>
      <c r="AF339" s="10">
        <v>429.5</v>
      </c>
      <c r="AG339" s="10">
        <v>318.79999999999995</v>
      </c>
      <c r="AH339" s="10">
        <v>189.9</v>
      </c>
      <c r="AI339" s="539">
        <v>2148</v>
      </c>
      <c r="AJ339" s="10">
        <v>752.49999999999989</v>
      </c>
      <c r="AK339" s="10">
        <v>439.09999999999997</v>
      </c>
      <c r="AL339" s="10">
        <v>185.8</v>
      </c>
      <c r="AN339" s="106" t="s">
        <v>675</v>
      </c>
      <c r="AR339" s="32">
        <f t="shared" si="1"/>
        <v>59</v>
      </c>
      <c r="AS339" s="56">
        <v>0</v>
      </c>
      <c r="AT339" s="56">
        <v>0</v>
      </c>
      <c r="AU339" s="56">
        <v>1</v>
      </c>
      <c r="AV339" s="56">
        <v>3</v>
      </c>
      <c r="AW339" s="56">
        <v>3</v>
      </c>
      <c r="AX339" s="56">
        <v>0</v>
      </c>
      <c r="AY339" s="56">
        <v>0</v>
      </c>
      <c r="AZ339" s="56">
        <v>3</v>
      </c>
      <c r="BA339" s="56">
        <v>1</v>
      </c>
      <c r="BB339" s="56">
        <v>1</v>
      </c>
      <c r="BC339" s="56">
        <v>2</v>
      </c>
      <c r="BD339" s="56">
        <v>1</v>
      </c>
      <c r="BE339" s="56">
        <v>3</v>
      </c>
      <c r="BF339" s="56">
        <v>3</v>
      </c>
      <c r="BG339" s="56">
        <v>2</v>
      </c>
      <c r="BH339" s="56">
        <v>3</v>
      </c>
      <c r="BI339" s="56">
        <v>1</v>
      </c>
      <c r="BJ339" s="56">
        <v>3</v>
      </c>
      <c r="BK339" s="56">
        <v>3</v>
      </c>
      <c r="BL339" s="56">
        <v>3</v>
      </c>
      <c r="BM339" s="56">
        <v>2</v>
      </c>
      <c r="BN339" s="56">
        <v>2</v>
      </c>
      <c r="BO339" s="56">
        <v>3</v>
      </c>
      <c r="BP339" s="56">
        <v>1</v>
      </c>
      <c r="BQ339" s="56">
        <v>2</v>
      </c>
      <c r="BR339" s="56">
        <v>0</v>
      </c>
      <c r="BS339" s="56">
        <v>3</v>
      </c>
      <c r="BT339" s="56">
        <v>0</v>
      </c>
      <c r="BU339" s="56">
        <v>3</v>
      </c>
      <c r="BV339" s="56">
        <v>3</v>
      </c>
      <c r="BW339" s="56">
        <v>0</v>
      </c>
      <c r="BX339" s="56">
        <v>1</v>
      </c>
      <c r="BY339" s="56">
        <v>3</v>
      </c>
      <c r="BZ339" s="433"/>
      <c r="CA339" s="433"/>
      <c r="CD339" s="28"/>
      <c r="CE339" s="56"/>
      <c r="CF339" s="435"/>
      <c r="CL339" s="435"/>
      <c r="CM339" s="433"/>
      <c r="CP339" s="28"/>
      <c r="CQ339" s="56"/>
      <c r="CR339" s="435"/>
      <c r="DW339"/>
    </row>
    <row r="340" spans="1:127" ht="15.75">
      <c r="A340" s="106" t="s">
        <v>2699</v>
      </c>
      <c r="B340" s="3"/>
      <c r="C340" s="3"/>
      <c r="D340" s="32"/>
      <c r="E340" s="495">
        <f t="shared" si="0"/>
        <v>13429.249999999998</v>
      </c>
      <c r="F340" s="10">
        <v>569.29999999999984</v>
      </c>
      <c r="G340" s="10">
        <v>304.5</v>
      </c>
      <c r="H340" s="10">
        <v>100.2</v>
      </c>
      <c r="I340" s="10">
        <v>37.799999999999997</v>
      </c>
      <c r="J340" s="10">
        <v>537.6</v>
      </c>
      <c r="K340" s="10">
        <v>152.00000000000003</v>
      </c>
      <c r="L340" s="10">
        <v>162.60000000000002</v>
      </c>
      <c r="M340" s="10">
        <v>94.5</v>
      </c>
      <c r="N340" s="10">
        <v>77.400000000000006</v>
      </c>
      <c r="O340" s="10">
        <v>313.5</v>
      </c>
      <c r="P340" s="10">
        <v>273</v>
      </c>
      <c r="Q340" s="10">
        <v>672.85</v>
      </c>
      <c r="R340" s="10">
        <v>72.8</v>
      </c>
      <c r="S340" s="10">
        <v>45.5</v>
      </c>
      <c r="T340" s="10">
        <v>261.3</v>
      </c>
      <c r="U340" s="10">
        <v>953.40000000000009</v>
      </c>
      <c r="V340" s="10">
        <v>448.4</v>
      </c>
      <c r="W340" s="10">
        <v>25.2</v>
      </c>
      <c r="X340" s="10">
        <v>188.89999999999998</v>
      </c>
      <c r="Y340" s="10">
        <v>222.5</v>
      </c>
      <c r="Z340" s="10">
        <v>327</v>
      </c>
      <c r="AA340" s="10">
        <v>121.49999999999999</v>
      </c>
      <c r="AB340" s="10">
        <v>294.5</v>
      </c>
      <c r="AC340" s="10">
        <v>173.89999999999998</v>
      </c>
      <c r="AD340" s="10">
        <v>462.5</v>
      </c>
      <c r="AE340" s="10">
        <v>503</v>
      </c>
      <c r="AF340" s="10">
        <v>408.4</v>
      </c>
      <c r="AG340" s="10">
        <v>529.9</v>
      </c>
      <c r="AH340" s="10">
        <v>1.3</v>
      </c>
      <c r="AI340" s="539">
        <v>3570.1</v>
      </c>
      <c r="AJ340" s="10">
        <v>887.59999999999991</v>
      </c>
      <c r="AK340" s="10">
        <v>121.8</v>
      </c>
      <c r="AL340" s="10">
        <v>514.5</v>
      </c>
      <c r="AN340" s="106" t="s">
        <v>2699</v>
      </c>
      <c r="AR340" s="32">
        <f t="shared" si="1"/>
        <v>42</v>
      </c>
      <c r="AS340" s="56">
        <v>1</v>
      </c>
      <c r="AT340" s="56">
        <v>2</v>
      </c>
      <c r="AU340" s="56">
        <v>0</v>
      </c>
      <c r="AV340" s="56">
        <v>0</v>
      </c>
      <c r="AW340" s="56">
        <v>3</v>
      </c>
      <c r="AX340" s="56">
        <v>0</v>
      </c>
      <c r="AY340" s="56">
        <v>3</v>
      </c>
      <c r="AZ340" s="56">
        <v>0</v>
      </c>
      <c r="BA340" s="56">
        <v>2</v>
      </c>
      <c r="BB340" s="56">
        <v>1</v>
      </c>
      <c r="BC340" s="56">
        <v>0</v>
      </c>
      <c r="BD340" s="56">
        <v>3</v>
      </c>
      <c r="BE340" s="56">
        <v>3</v>
      </c>
      <c r="BF340" s="56">
        <v>3</v>
      </c>
      <c r="BG340" s="56">
        <v>0</v>
      </c>
      <c r="BH340" s="56">
        <v>2</v>
      </c>
      <c r="BI340" s="56">
        <v>3</v>
      </c>
      <c r="BJ340" s="56">
        <v>0</v>
      </c>
      <c r="BK340" s="56">
        <v>3</v>
      </c>
      <c r="BL340" s="56">
        <v>1</v>
      </c>
      <c r="BM340" s="56">
        <v>0</v>
      </c>
      <c r="BN340" s="56">
        <v>0</v>
      </c>
      <c r="BO340" s="56">
        <v>0</v>
      </c>
      <c r="BP340" s="56">
        <v>3</v>
      </c>
      <c r="BQ340" s="56">
        <v>1</v>
      </c>
      <c r="BR340" s="56">
        <v>2</v>
      </c>
      <c r="BS340" s="56">
        <v>0</v>
      </c>
      <c r="BT340" s="56">
        <v>0</v>
      </c>
      <c r="BU340" s="56">
        <v>0</v>
      </c>
      <c r="BV340" s="56">
        <v>3</v>
      </c>
      <c r="BW340" s="56">
        <v>0</v>
      </c>
      <c r="BX340" s="56">
        <v>0</v>
      </c>
      <c r="BY340" s="56">
        <v>3</v>
      </c>
      <c r="BZ340" s="433"/>
      <c r="CA340" s="433"/>
      <c r="CD340" s="28"/>
      <c r="CE340" s="56"/>
      <c r="CF340" s="435"/>
      <c r="CL340" s="435"/>
      <c r="CM340" s="433"/>
      <c r="CP340" s="241"/>
      <c r="CQ340" s="56"/>
      <c r="CR340" s="435"/>
      <c r="DW340"/>
    </row>
    <row r="341" spans="1:127" ht="15.75">
      <c r="A341" s="276" t="s">
        <v>3604</v>
      </c>
      <c r="B341" s="3"/>
      <c r="C341" s="3"/>
      <c r="D341" s="32"/>
      <c r="E341" s="495">
        <f t="shared" si="0"/>
        <v>12122.800000000001</v>
      </c>
      <c r="F341" s="10">
        <v>147.6</v>
      </c>
      <c r="G341" s="10">
        <v>63.9</v>
      </c>
      <c r="H341" s="10">
        <v>74.900000000000006</v>
      </c>
      <c r="I341" s="10">
        <v>58.8</v>
      </c>
      <c r="J341" s="10">
        <v>348.70000000000005</v>
      </c>
      <c r="K341" s="10">
        <v>184.29999999999998</v>
      </c>
      <c r="L341" s="10">
        <v>177.6</v>
      </c>
      <c r="M341" s="10">
        <v>145.4</v>
      </c>
      <c r="N341" s="10">
        <v>51.800000000000004</v>
      </c>
      <c r="O341" s="10">
        <v>432.3</v>
      </c>
      <c r="P341" s="10">
        <v>365.4</v>
      </c>
      <c r="Q341" s="10">
        <v>621.30000000000007</v>
      </c>
      <c r="R341" s="10">
        <v>0</v>
      </c>
      <c r="S341" s="10">
        <v>0</v>
      </c>
      <c r="T341" s="10">
        <v>629.6</v>
      </c>
      <c r="U341" s="10">
        <v>406.29999999999995</v>
      </c>
      <c r="V341" s="10">
        <v>21</v>
      </c>
      <c r="W341" s="10">
        <v>580.6</v>
      </c>
      <c r="X341" s="10">
        <v>542.1</v>
      </c>
      <c r="Y341" s="10">
        <v>381.79999999999995</v>
      </c>
      <c r="Z341" s="10">
        <v>755</v>
      </c>
      <c r="AA341" s="10">
        <v>451.99999999999994</v>
      </c>
      <c r="AB341" s="10">
        <v>659.19999999999993</v>
      </c>
      <c r="AC341" s="10">
        <v>133.5</v>
      </c>
      <c r="AD341" s="10">
        <v>478.3</v>
      </c>
      <c r="AE341" s="10">
        <v>374.5</v>
      </c>
      <c r="AF341" s="10">
        <v>285.60000000000002</v>
      </c>
      <c r="AG341" s="10">
        <v>371.5</v>
      </c>
      <c r="AH341" s="10">
        <v>65.7</v>
      </c>
      <c r="AI341" s="539">
        <v>1793.1</v>
      </c>
      <c r="AJ341" s="10">
        <v>945.30000000000007</v>
      </c>
      <c r="AK341" s="10">
        <v>478.19999999999993</v>
      </c>
      <c r="AL341" s="10">
        <v>97.5</v>
      </c>
      <c r="AN341" s="276" t="s">
        <v>3604</v>
      </c>
      <c r="AR341" s="32">
        <f t="shared" si="1"/>
        <v>44</v>
      </c>
      <c r="AS341" s="56">
        <v>0</v>
      </c>
      <c r="AT341" s="56">
        <v>0</v>
      </c>
      <c r="AU341" s="56">
        <v>0</v>
      </c>
      <c r="AV341" s="56">
        <v>0</v>
      </c>
      <c r="AW341" s="56">
        <v>0</v>
      </c>
      <c r="AX341" s="56">
        <v>3</v>
      </c>
      <c r="AY341" s="56">
        <v>3</v>
      </c>
      <c r="AZ341" s="56">
        <v>1</v>
      </c>
      <c r="BA341" s="56">
        <v>0</v>
      </c>
      <c r="BB341" s="56">
        <v>1</v>
      </c>
      <c r="BC341" s="56">
        <v>2</v>
      </c>
      <c r="BD341" s="56">
        <v>3</v>
      </c>
      <c r="BE341" s="56">
        <v>0</v>
      </c>
      <c r="BF341" s="56">
        <v>0</v>
      </c>
      <c r="BG341" s="56">
        <v>3</v>
      </c>
      <c r="BH341" s="56">
        <v>0</v>
      </c>
      <c r="BI341" s="56">
        <v>0</v>
      </c>
      <c r="BJ341" s="56">
        <v>2</v>
      </c>
      <c r="BK341" s="56">
        <v>3</v>
      </c>
      <c r="BL341" s="56">
        <v>2</v>
      </c>
      <c r="BM341" s="56">
        <v>2</v>
      </c>
      <c r="BN341" s="56">
        <v>1</v>
      </c>
      <c r="BO341" s="56">
        <v>3</v>
      </c>
      <c r="BP341" s="56">
        <v>3</v>
      </c>
      <c r="BQ341" s="56">
        <v>1</v>
      </c>
      <c r="BR341" s="56">
        <v>0</v>
      </c>
      <c r="BS341" s="56">
        <v>0</v>
      </c>
      <c r="BT341" s="56">
        <v>3</v>
      </c>
      <c r="BU341" s="56">
        <v>3</v>
      </c>
      <c r="BV341" s="56">
        <v>1</v>
      </c>
      <c r="BW341" s="56">
        <v>1</v>
      </c>
      <c r="BX341" s="56">
        <v>0</v>
      </c>
      <c r="BY341" s="56">
        <v>3</v>
      </c>
      <c r="BZ341" s="433"/>
      <c r="CA341" s="433"/>
      <c r="CD341" s="28"/>
      <c r="CE341" s="56"/>
      <c r="CF341" s="435"/>
      <c r="CL341" s="435"/>
      <c r="CM341" s="433"/>
      <c r="CP341" s="28"/>
      <c r="CQ341" s="56"/>
      <c r="CR341" s="435"/>
      <c r="DW341"/>
    </row>
    <row r="342" spans="1:127" ht="15.75">
      <c r="A342" s="277" t="s">
        <v>1653</v>
      </c>
      <c r="B342" s="3"/>
      <c r="C342" s="3"/>
      <c r="D342" s="32"/>
      <c r="E342" s="495">
        <f t="shared" si="0"/>
        <v>14174.849999999999</v>
      </c>
      <c r="F342" s="10">
        <v>127.69999999999999</v>
      </c>
      <c r="G342" s="10">
        <v>199.5</v>
      </c>
      <c r="H342" s="10">
        <v>165.4</v>
      </c>
      <c r="I342" s="10">
        <v>134.4</v>
      </c>
      <c r="J342" s="10">
        <v>664.25</v>
      </c>
      <c r="K342" s="10">
        <v>256.7</v>
      </c>
      <c r="L342" s="10">
        <v>22.2</v>
      </c>
      <c r="M342" s="10">
        <v>45</v>
      </c>
      <c r="N342" s="10">
        <v>61.5</v>
      </c>
      <c r="O342" s="10">
        <v>343</v>
      </c>
      <c r="P342" s="10">
        <v>482.5</v>
      </c>
      <c r="Q342" s="10">
        <v>753.4</v>
      </c>
      <c r="R342" s="10">
        <v>0</v>
      </c>
      <c r="S342" s="10">
        <v>22.5</v>
      </c>
      <c r="T342" s="10">
        <v>551.75</v>
      </c>
      <c r="U342" s="10">
        <v>579.09999999999991</v>
      </c>
      <c r="V342" s="10">
        <v>237.2</v>
      </c>
      <c r="W342" s="10">
        <v>455.5</v>
      </c>
      <c r="X342" s="10">
        <v>284.2</v>
      </c>
      <c r="Y342" s="10">
        <v>359.4</v>
      </c>
      <c r="Z342" s="10">
        <v>641.79999999999995</v>
      </c>
      <c r="AA342" s="10">
        <v>400.4</v>
      </c>
      <c r="AB342" s="10">
        <v>696.6</v>
      </c>
      <c r="AC342" s="10">
        <v>108.5</v>
      </c>
      <c r="AD342" s="10">
        <v>533</v>
      </c>
      <c r="AE342" s="10">
        <v>528.70000000000005</v>
      </c>
      <c r="AF342" s="10">
        <v>630.30000000000007</v>
      </c>
      <c r="AG342" s="10">
        <v>711.09999999999991</v>
      </c>
      <c r="AH342" s="10">
        <v>56.20000000000001</v>
      </c>
      <c r="AI342" s="539">
        <v>2212.5000000000005</v>
      </c>
      <c r="AJ342" s="10">
        <v>1214.05</v>
      </c>
      <c r="AK342" s="10">
        <v>568</v>
      </c>
      <c r="AL342" s="10">
        <v>128.5</v>
      </c>
      <c r="AN342" s="277" t="s">
        <v>1653</v>
      </c>
      <c r="AR342" s="32">
        <f t="shared" si="1"/>
        <v>61</v>
      </c>
      <c r="AS342" s="56">
        <v>0</v>
      </c>
      <c r="AT342" s="56">
        <v>3</v>
      </c>
      <c r="AU342" s="56">
        <v>3</v>
      </c>
      <c r="AV342" s="56">
        <v>2</v>
      </c>
      <c r="AW342" s="56">
        <v>1</v>
      </c>
      <c r="AX342" s="56">
        <v>3</v>
      </c>
      <c r="AY342" s="56">
        <v>0</v>
      </c>
      <c r="AZ342" s="56">
        <v>0</v>
      </c>
      <c r="BA342" s="56">
        <v>0</v>
      </c>
      <c r="BB342" s="56">
        <v>2</v>
      </c>
      <c r="BC342" s="56">
        <v>1</v>
      </c>
      <c r="BD342" s="56">
        <v>3</v>
      </c>
      <c r="BE342" s="56">
        <v>0</v>
      </c>
      <c r="BF342" s="56">
        <v>2</v>
      </c>
      <c r="BG342" s="56">
        <v>3</v>
      </c>
      <c r="BH342" s="56">
        <v>0</v>
      </c>
      <c r="BI342" s="56">
        <v>3</v>
      </c>
      <c r="BJ342" s="56">
        <v>3</v>
      </c>
      <c r="BK342" s="56">
        <v>2</v>
      </c>
      <c r="BL342" s="56">
        <v>3</v>
      </c>
      <c r="BM342" s="56">
        <v>3</v>
      </c>
      <c r="BN342" s="56">
        <v>3</v>
      </c>
      <c r="BO342" s="56">
        <v>1</v>
      </c>
      <c r="BP342" s="56">
        <v>0</v>
      </c>
      <c r="BQ342" s="56">
        <v>1</v>
      </c>
      <c r="BR342" s="56">
        <v>3</v>
      </c>
      <c r="BS342" s="56">
        <v>3</v>
      </c>
      <c r="BT342" s="56">
        <v>0</v>
      </c>
      <c r="BU342" s="56">
        <v>3</v>
      </c>
      <c r="BV342" s="56">
        <v>2</v>
      </c>
      <c r="BW342" s="56">
        <v>3</v>
      </c>
      <c r="BX342" s="56">
        <v>2</v>
      </c>
      <c r="BY342" s="56">
        <v>3</v>
      </c>
      <c r="BZ342" s="433"/>
      <c r="CA342" s="433"/>
      <c r="CD342" s="28"/>
      <c r="CE342" s="56"/>
      <c r="CF342" s="435"/>
      <c r="CL342" s="435"/>
      <c r="CM342" s="433"/>
      <c r="CP342" s="28"/>
      <c r="CQ342" s="56"/>
      <c r="CR342" s="435"/>
      <c r="DW342"/>
    </row>
    <row r="343" spans="1:127" ht="15.75">
      <c r="A343" s="106" t="s">
        <v>2192</v>
      </c>
      <c r="B343" s="3"/>
      <c r="C343" s="3"/>
      <c r="D343" s="32"/>
      <c r="E343" s="495">
        <f t="shared" si="0"/>
        <v>12703.35</v>
      </c>
      <c r="F343" s="10">
        <v>299.30000000000007</v>
      </c>
      <c r="G343" s="10">
        <v>156.4</v>
      </c>
      <c r="H343" s="10">
        <v>125.7</v>
      </c>
      <c r="I343" s="10">
        <v>175.19999999999996</v>
      </c>
      <c r="J343" s="10">
        <v>483.3</v>
      </c>
      <c r="K343" s="10">
        <v>78.300000000000011</v>
      </c>
      <c r="L343" s="10">
        <v>152.80000000000001</v>
      </c>
      <c r="M343" s="10">
        <v>302.10000000000002</v>
      </c>
      <c r="N343" s="10">
        <v>128</v>
      </c>
      <c r="O343" s="10">
        <v>484.8</v>
      </c>
      <c r="P343" s="10">
        <v>212.9</v>
      </c>
      <c r="Q343" s="10">
        <v>916.50000000000011</v>
      </c>
      <c r="R343" s="10">
        <v>16.5</v>
      </c>
      <c r="S343" s="10">
        <v>27.500000000000004</v>
      </c>
      <c r="T343" s="10">
        <v>399.59999999999997</v>
      </c>
      <c r="U343" s="10">
        <v>807.4</v>
      </c>
      <c r="V343" s="10">
        <v>257.10000000000002</v>
      </c>
      <c r="W343" s="10">
        <v>168</v>
      </c>
      <c r="X343" s="10">
        <v>0</v>
      </c>
      <c r="Y343" s="10">
        <v>7.7000000000000011</v>
      </c>
      <c r="Z343" s="10">
        <v>344</v>
      </c>
      <c r="AA343" s="10">
        <v>213.7</v>
      </c>
      <c r="AB343" s="10">
        <v>351</v>
      </c>
      <c r="AC343" s="10">
        <v>65.75</v>
      </c>
      <c r="AD343" s="10">
        <v>428.6</v>
      </c>
      <c r="AE343" s="10">
        <v>568.85</v>
      </c>
      <c r="AF343" s="10">
        <v>360</v>
      </c>
      <c r="AG343" s="10">
        <v>475.79999999999995</v>
      </c>
      <c r="AH343" s="10">
        <v>0</v>
      </c>
      <c r="AI343" s="539">
        <v>3446.85</v>
      </c>
      <c r="AJ343" s="10">
        <v>944.3</v>
      </c>
      <c r="AK343" s="10">
        <v>202.60000000000002</v>
      </c>
      <c r="AL343" s="10">
        <v>102.8</v>
      </c>
      <c r="AN343" s="106" t="s">
        <v>2192</v>
      </c>
      <c r="AR343" s="32">
        <f t="shared" si="1"/>
        <v>48</v>
      </c>
      <c r="AS343" s="467">
        <v>0</v>
      </c>
      <c r="AT343" s="467">
        <v>1</v>
      </c>
      <c r="AU343" s="467">
        <v>0</v>
      </c>
      <c r="AV343" s="467">
        <v>3</v>
      </c>
      <c r="AW343" s="467">
        <v>3</v>
      </c>
      <c r="AX343" s="467">
        <v>2</v>
      </c>
      <c r="AY343" s="467">
        <v>3</v>
      </c>
      <c r="AZ343" s="467">
        <v>3</v>
      </c>
      <c r="BA343" s="467">
        <v>3</v>
      </c>
      <c r="BB343" s="467">
        <v>3</v>
      </c>
      <c r="BC343" s="467">
        <v>0</v>
      </c>
      <c r="BD343" s="56">
        <v>3</v>
      </c>
      <c r="BE343" s="467">
        <v>3</v>
      </c>
      <c r="BF343" s="56">
        <v>3</v>
      </c>
      <c r="BG343" s="56">
        <v>0</v>
      </c>
      <c r="BH343" s="467">
        <v>3</v>
      </c>
      <c r="BI343" s="56">
        <v>3</v>
      </c>
      <c r="BJ343" s="56">
        <v>0</v>
      </c>
      <c r="BK343" s="56">
        <v>0</v>
      </c>
      <c r="BL343" s="467">
        <v>0</v>
      </c>
      <c r="BM343" s="56">
        <v>0</v>
      </c>
      <c r="BN343" s="467">
        <v>0</v>
      </c>
      <c r="BO343" s="56">
        <v>0</v>
      </c>
      <c r="BP343" s="467">
        <v>0</v>
      </c>
      <c r="BQ343" s="56">
        <v>3</v>
      </c>
      <c r="BR343" s="467">
        <v>1</v>
      </c>
      <c r="BS343" s="56">
        <v>0</v>
      </c>
      <c r="BT343" s="467">
        <v>0</v>
      </c>
      <c r="BU343" s="56">
        <v>0</v>
      </c>
      <c r="BV343" s="467">
        <v>3</v>
      </c>
      <c r="BW343" s="467">
        <v>2</v>
      </c>
      <c r="BX343" s="467">
        <v>0</v>
      </c>
      <c r="BY343" s="467">
        <v>3</v>
      </c>
      <c r="BZ343" s="433"/>
      <c r="CA343" s="433"/>
      <c r="CB343" s="435"/>
      <c r="CC343" s="435"/>
      <c r="CD343" s="237"/>
      <c r="CE343" s="467"/>
      <c r="CF343" s="435"/>
      <c r="CL343" s="435"/>
      <c r="CM343" s="433"/>
      <c r="CP343" s="28"/>
      <c r="CQ343" s="56"/>
      <c r="CR343" s="435"/>
      <c r="DW343"/>
    </row>
    <row r="344" spans="1:127" ht="15.75">
      <c r="A344" s="106" t="s">
        <v>153</v>
      </c>
      <c r="B344" s="3"/>
      <c r="C344" s="3"/>
      <c r="D344" s="32"/>
      <c r="E344" s="495">
        <f t="shared" si="0"/>
        <v>13039.9</v>
      </c>
      <c r="F344" s="10">
        <v>460</v>
      </c>
      <c r="G344" s="10">
        <v>455.5</v>
      </c>
      <c r="H344" s="10">
        <v>11</v>
      </c>
      <c r="I344" s="10">
        <v>29.700000000000003</v>
      </c>
      <c r="J344" s="10">
        <v>593.89999999999986</v>
      </c>
      <c r="K344" s="10">
        <v>147.59999999999997</v>
      </c>
      <c r="L344" s="10">
        <v>0</v>
      </c>
      <c r="M344" s="10">
        <v>388.5</v>
      </c>
      <c r="N344" s="10">
        <v>114.39999999999999</v>
      </c>
      <c r="O344" s="10">
        <v>202</v>
      </c>
      <c r="P344" s="10">
        <v>424.00000000000011</v>
      </c>
      <c r="Q344" s="10">
        <v>312.40000000000003</v>
      </c>
      <c r="R344" s="10">
        <v>74.099999999999994</v>
      </c>
      <c r="S344" s="10">
        <v>60.7</v>
      </c>
      <c r="T344" s="10">
        <v>745.4</v>
      </c>
      <c r="U344" s="10">
        <v>363.8</v>
      </c>
      <c r="V344" s="10">
        <v>136.6</v>
      </c>
      <c r="W344" s="10">
        <v>464.9</v>
      </c>
      <c r="X344" s="10">
        <v>378.3</v>
      </c>
      <c r="Y344" s="10">
        <v>237.1</v>
      </c>
      <c r="Z344" s="10">
        <v>682.6</v>
      </c>
      <c r="AA344" s="10">
        <v>306.59999999999997</v>
      </c>
      <c r="AB344" s="10">
        <v>686</v>
      </c>
      <c r="AC344" s="10">
        <v>103.4</v>
      </c>
      <c r="AD344" s="10">
        <v>478.1</v>
      </c>
      <c r="AE344" s="10">
        <v>274</v>
      </c>
      <c r="AF344" s="10">
        <v>259.2</v>
      </c>
      <c r="AG344" s="10">
        <v>409.40000000000003</v>
      </c>
      <c r="AH344" s="10">
        <v>168</v>
      </c>
      <c r="AI344" s="539">
        <v>2186.5</v>
      </c>
      <c r="AJ344" s="10">
        <v>1105.5</v>
      </c>
      <c r="AK344" s="10">
        <v>283.3</v>
      </c>
      <c r="AL344" s="10">
        <v>497.4</v>
      </c>
      <c r="AN344" s="106" t="s">
        <v>153</v>
      </c>
      <c r="AR344" s="32">
        <f t="shared" si="1"/>
        <v>49</v>
      </c>
      <c r="AS344" s="56">
        <v>3</v>
      </c>
      <c r="AT344" s="56">
        <v>3</v>
      </c>
      <c r="AU344" s="56">
        <v>0</v>
      </c>
      <c r="AV344" s="56">
        <v>0</v>
      </c>
      <c r="AW344" s="56">
        <v>2</v>
      </c>
      <c r="AX344" s="56">
        <v>0</v>
      </c>
      <c r="AY344" s="56">
        <v>0</v>
      </c>
      <c r="AZ344" s="56">
        <v>3</v>
      </c>
      <c r="BA344" s="56">
        <v>0</v>
      </c>
      <c r="BB344" s="56">
        <v>0</v>
      </c>
      <c r="BC344" s="56">
        <v>2</v>
      </c>
      <c r="BD344" s="56">
        <v>0</v>
      </c>
      <c r="BE344" s="56">
        <v>3</v>
      </c>
      <c r="BF344" s="56">
        <v>0</v>
      </c>
      <c r="BG344" s="56">
        <v>3</v>
      </c>
      <c r="BH344" s="56">
        <v>3</v>
      </c>
      <c r="BI344" s="56">
        <v>0</v>
      </c>
      <c r="BJ344" s="56">
        <v>3</v>
      </c>
      <c r="BK344" s="56">
        <v>3</v>
      </c>
      <c r="BL344" s="56">
        <v>0</v>
      </c>
      <c r="BM344" s="56">
        <v>3</v>
      </c>
      <c r="BN344" s="56">
        <v>0</v>
      </c>
      <c r="BO344" s="56">
        <v>3</v>
      </c>
      <c r="BP344" s="56">
        <v>2</v>
      </c>
      <c r="BQ344" s="56">
        <v>3</v>
      </c>
      <c r="BR344" s="56">
        <v>0</v>
      </c>
      <c r="BS344" s="56">
        <v>0</v>
      </c>
      <c r="BT344" s="56">
        <v>2</v>
      </c>
      <c r="BU344" s="56">
        <v>3</v>
      </c>
      <c r="BV344" s="56">
        <v>2</v>
      </c>
      <c r="BW344" s="56">
        <v>1</v>
      </c>
      <c r="BX344" s="56">
        <v>0</v>
      </c>
      <c r="BY344" s="56">
        <v>2</v>
      </c>
      <c r="BZ344" s="433"/>
      <c r="CA344" s="433"/>
      <c r="CD344" s="28"/>
      <c r="CE344" s="56"/>
      <c r="CF344" s="435"/>
      <c r="CL344" s="435"/>
      <c r="CM344" s="433"/>
      <c r="CN344" s="435"/>
      <c r="CO344" s="435"/>
      <c r="CP344" s="241"/>
      <c r="CQ344" s="56"/>
      <c r="CR344" s="435"/>
      <c r="DW344"/>
    </row>
    <row r="345" spans="1:127" ht="15.75">
      <c r="A345" s="277" t="s">
        <v>1665</v>
      </c>
      <c r="B345" s="3"/>
      <c r="C345" s="3"/>
      <c r="D345" s="32"/>
      <c r="E345" s="495">
        <f t="shared" si="0"/>
        <v>8525.6999999999989</v>
      </c>
      <c r="F345" s="10">
        <v>117.3</v>
      </c>
      <c r="G345" s="10">
        <v>32.4</v>
      </c>
      <c r="H345" s="10">
        <v>131.6</v>
      </c>
      <c r="I345" s="10">
        <v>78.599999999999994</v>
      </c>
      <c r="J345" s="10">
        <v>497.2</v>
      </c>
      <c r="K345" s="10">
        <v>70.2</v>
      </c>
      <c r="L345" s="10">
        <v>81.7</v>
      </c>
      <c r="M345" s="10">
        <v>202.5</v>
      </c>
      <c r="N345" s="10">
        <v>61.1</v>
      </c>
      <c r="O345" s="10">
        <v>375</v>
      </c>
      <c r="P345" s="10">
        <v>499.5</v>
      </c>
      <c r="Q345" s="10">
        <v>387.8</v>
      </c>
      <c r="R345" s="10">
        <v>22.5</v>
      </c>
      <c r="S345" s="10">
        <v>0</v>
      </c>
      <c r="T345" s="10">
        <v>284.90000000000003</v>
      </c>
      <c r="U345" s="10">
        <v>419.1</v>
      </c>
      <c r="V345" s="10">
        <v>64.099999999999994</v>
      </c>
      <c r="W345" s="10">
        <v>309.8</v>
      </c>
      <c r="X345" s="10">
        <v>139.70000000000002</v>
      </c>
      <c r="Y345" s="10">
        <v>134.5</v>
      </c>
      <c r="Z345" s="10">
        <v>340.5</v>
      </c>
      <c r="AA345" s="10">
        <v>119.1</v>
      </c>
      <c r="AB345" s="10">
        <v>329</v>
      </c>
      <c r="AC345" s="10">
        <v>6.5</v>
      </c>
      <c r="AD345" s="10">
        <v>260.2</v>
      </c>
      <c r="AE345" s="10">
        <v>441.99999999999994</v>
      </c>
      <c r="AF345" s="10">
        <v>257</v>
      </c>
      <c r="AG345" s="10">
        <v>94.9</v>
      </c>
      <c r="AH345" s="10">
        <v>285.2</v>
      </c>
      <c r="AI345" s="539">
        <v>1672</v>
      </c>
      <c r="AJ345" s="10">
        <v>554.5</v>
      </c>
      <c r="AK345" s="10">
        <v>185.3</v>
      </c>
      <c r="AL345" s="10">
        <v>70</v>
      </c>
      <c r="AN345" s="277" t="s">
        <v>1665</v>
      </c>
      <c r="AR345" s="32">
        <f t="shared" si="1"/>
        <v>36</v>
      </c>
      <c r="AS345" s="467">
        <v>1</v>
      </c>
      <c r="AT345" s="467">
        <v>0</v>
      </c>
      <c r="AU345" s="467">
        <v>3</v>
      </c>
      <c r="AV345" s="467">
        <v>3</v>
      </c>
      <c r="AW345" s="467">
        <v>3</v>
      </c>
      <c r="AX345" s="467">
        <v>2</v>
      </c>
      <c r="AY345" s="467">
        <v>3</v>
      </c>
      <c r="AZ345" s="467">
        <v>3</v>
      </c>
      <c r="BA345" s="467">
        <v>0</v>
      </c>
      <c r="BB345" s="467">
        <v>1</v>
      </c>
      <c r="BC345" s="467">
        <v>3</v>
      </c>
      <c r="BD345" s="56">
        <v>0</v>
      </c>
      <c r="BE345" s="467">
        <v>3</v>
      </c>
      <c r="BF345" s="56">
        <v>1</v>
      </c>
      <c r="BG345" s="56">
        <v>0</v>
      </c>
      <c r="BH345" s="467">
        <v>0</v>
      </c>
      <c r="BI345" s="56">
        <v>3</v>
      </c>
      <c r="BJ345" s="56">
        <v>0</v>
      </c>
      <c r="BK345" s="56">
        <v>0</v>
      </c>
      <c r="BL345" s="467">
        <v>1</v>
      </c>
      <c r="BM345" s="56">
        <v>0</v>
      </c>
      <c r="BN345" s="467">
        <v>0</v>
      </c>
      <c r="BO345" s="56">
        <v>0</v>
      </c>
      <c r="BP345" s="467">
        <v>0</v>
      </c>
      <c r="BQ345" s="56">
        <v>0</v>
      </c>
      <c r="BR345" s="467">
        <v>0</v>
      </c>
      <c r="BS345" s="56">
        <v>2</v>
      </c>
      <c r="BT345" s="467">
        <v>0</v>
      </c>
      <c r="BU345" s="56">
        <v>3</v>
      </c>
      <c r="BV345" s="467">
        <v>0</v>
      </c>
      <c r="BW345" s="467">
        <v>0</v>
      </c>
      <c r="BX345" s="467">
        <v>0</v>
      </c>
      <c r="BY345" s="467">
        <v>1</v>
      </c>
      <c r="BZ345" s="433"/>
      <c r="CA345" s="433"/>
      <c r="CB345" s="435"/>
      <c r="CC345" s="435"/>
      <c r="CD345" s="237"/>
      <c r="CE345" s="467"/>
      <c r="CF345" s="435"/>
      <c r="CL345" s="435"/>
      <c r="CM345" s="433"/>
      <c r="CP345" s="28"/>
      <c r="CQ345" s="56"/>
      <c r="CR345" s="435"/>
      <c r="DW345"/>
    </row>
    <row r="346" spans="1:127" ht="15.75">
      <c r="A346" s="276" t="s">
        <v>3605</v>
      </c>
      <c r="B346" s="3"/>
      <c r="C346" s="3"/>
      <c r="D346" s="32"/>
      <c r="E346" s="495">
        <f t="shared" si="0"/>
        <v>12942.65</v>
      </c>
      <c r="F346" s="10">
        <v>477.4</v>
      </c>
      <c r="G346" s="10">
        <v>58.599999999999994</v>
      </c>
      <c r="H346" s="10">
        <v>110.89999999999999</v>
      </c>
      <c r="I346" s="10">
        <v>42.599999999999994</v>
      </c>
      <c r="J346" s="10">
        <v>539.65</v>
      </c>
      <c r="K346" s="10">
        <v>178.9</v>
      </c>
      <c r="L346" s="10">
        <v>49.300000000000004</v>
      </c>
      <c r="M346" s="10">
        <v>295</v>
      </c>
      <c r="N346" s="10">
        <v>123</v>
      </c>
      <c r="O346" s="10">
        <v>382.40000000000003</v>
      </c>
      <c r="P346" s="10">
        <v>278</v>
      </c>
      <c r="Q346" s="10">
        <v>600.79999999999995</v>
      </c>
      <c r="R346" s="10">
        <v>43.2</v>
      </c>
      <c r="S346" s="10">
        <v>0</v>
      </c>
      <c r="T346" s="10">
        <v>273.25</v>
      </c>
      <c r="U346" s="10">
        <v>741.90000000000009</v>
      </c>
      <c r="V346" s="10">
        <v>223.1</v>
      </c>
      <c r="W346" s="10">
        <v>167</v>
      </c>
      <c r="X346" s="10">
        <v>277.7</v>
      </c>
      <c r="Y346" s="10">
        <v>452.6</v>
      </c>
      <c r="Z346" s="10">
        <v>450.5</v>
      </c>
      <c r="AA346" s="10">
        <v>422.5</v>
      </c>
      <c r="AB346" s="10">
        <v>442.4</v>
      </c>
      <c r="AC346" s="10">
        <v>155.4</v>
      </c>
      <c r="AD346" s="10">
        <v>509.79999999999995</v>
      </c>
      <c r="AE346" s="10">
        <v>512.4</v>
      </c>
      <c r="AF346" s="10">
        <v>464.3</v>
      </c>
      <c r="AG346" s="10">
        <v>716.99999999999989</v>
      </c>
      <c r="AH346" s="10">
        <v>83.6</v>
      </c>
      <c r="AI346" s="539">
        <v>2041.6</v>
      </c>
      <c r="AJ346" s="10">
        <v>897.05000000000018</v>
      </c>
      <c r="AK346" s="10">
        <v>708.6</v>
      </c>
      <c r="AL346" s="10">
        <v>222.2</v>
      </c>
      <c r="AN346" s="276" t="s">
        <v>3605</v>
      </c>
      <c r="AR346" s="32">
        <f t="shared" si="1"/>
        <v>51</v>
      </c>
      <c r="AS346" s="56">
        <v>0</v>
      </c>
      <c r="AT346" s="56">
        <v>0</v>
      </c>
      <c r="AU346" s="56">
        <v>3</v>
      </c>
      <c r="AV346" s="56">
        <v>0</v>
      </c>
      <c r="AW346" s="56">
        <v>3</v>
      </c>
      <c r="AX346" s="56">
        <v>2</v>
      </c>
      <c r="AY346" s="56">
        <v>0</v>
      </c>
      <c r="AZ346" s="56">
        <v>3</v>
      </c>
      <c r="BA346" s="56">
        <v>3</v>
      </c>
      <c r="BB346" s="56">
        <v>0</v>
      </c>
      <c r="BC346" s="56">
        <v>0</v>
      </c>
      <c r="BD346" s="56">
        <v>0</v>
      </c>
      <c r="BE346" s="56">
        <v>2</v>
      </c>
      <c r="BF346" s="56">
        <v>0</v>
      </c>
      <c r="BG346" s="56">
        <v>1</v>
      </c>
      <c r="BH346" s="56">
        <v>2</v>
      </c>
      <c r="BI346" s="56">
        <v>3</v>
      </c>
      <c r="BJ346" s="56">
        <v>0</v>
      </c>
      <c r="BK346" s="56">
        <v>1</v>
      </c>
      <c r="BL346" s="56">
        <v>3</v>
      </c>
      <c r="BM346" s="56">
        <v>0</v>
      </c>
      <c r="BN346" s="56">
        <v>3</v>
      </c>
      <c r="BO346" s="56">
        <v>0</v>
      </c>
      <c r="BP346" s="56">
        <v>3</v>
      </c>
      <c r="BQ346" s="56">
        <v>2</v>
      </c>
      <c r="BR346" s="56">
        <v>1</v>
      </c>
      <c r="BS346" s="56">
        <v>3</v>
      </c>
      <c r="BT346" s="56">
        <v>2</v>
      </c>
      <c r="BU346" s="56">
        <v>3</v>
      </c>
      <c r="BV346" s="56">
        <v>3</v>
      </c>
      <c r="BW346" s="56">
        <v>1</v>
      </c>
      <c r="BX346" s="56">
        <v>1</v>
      </c>
      <c r="BY346" s="56">
        <v>3</v>
      </c>
      <c r="BZ346" s="433"/>
      <c r="CA346" s="433"/>
      <c r="CD346" s="28"/>
      <c r="CE346" s="56"/>
      <c r="CF346" s="435"/>
      <c r="CL346" s="435"/>
      <c r="CM346" s="433"/>
      <c r="CN346" s="435"/>
      <c r="CO346" s="435"/>
      <c r="CP346" s="241"/>
      <c r="CQ346" s="56"/>
      <c r="CR346" s="435"/>
      <c r="DW346"/>
    </row>
    <row r="347" spans="1:127" ht="15.75">
      <c r="A347" s="106" t="s">
        <v>2208</v>
      </c>
      <c r="B347" s="3"/>
      <c r="C347" s="3"/>
      <c r="D347" s="32"/>
      <c r="E347" s="495">
        <f t="shared" si="0"/>
        <v>12994.699999999997</v>
      </c>
      <c r="F347" s="10">
        <v>262.89999999999998</v>
      </c>
      <c r="G347" s="10">
        <v>189.9</v>
      </c>
      <c r="H347" s="10">
        <v>47.4</v>
      </c>
      <c r="I347" s="10">
        <v>36.300000000000004</v>
      </c>
      <c r="J347" s="10">
        <v>602.99999999999989</v>
      </c>
      <c r="K347" s="10">
        <v>86.800000000000011</v>
      </c>
      <c r="L347" s="10">
        <v>34.900000000000006</v>
      </c>
      <c r="M347" s="10">
        <v>186.7</v>
      </c>
      <c r="N347" s="10">
        <v>131.80000000000001</v>
      </c>
      <c r="O347" s="10">
        <v>369.79999999999995</v>
      </c>
      <c r="P347" s="10">
        <v>345.20000000000005</v>
      </c>
      <c r="Q347" s="10">
        <v>672.89999999999986</v>
      </c>
      <c r="R347" s="10">
        <v>36.100000000000009</v>
      </c>
      <c r="S347" s="10">
        <v>69.400000000000006</v>
      </c>
      <c r="T347" s="10">
        <v>366.09999999999997</v>
      </c>
      <c r="U347" s="10">
        <v>673.5</v>
      </c>
      <c r="V347" s="10">
        <v>285.2</v>
      </c>
      <c r="W347" s="10">
        <v>286.90000000000003</v>
      </c>
      <c r="X347" s="10">
        <v>420.7</v>
      </c>
      <c r="Y347" s="10">
        <v>338.7</v>
      </c>
      <c r="Z347" s="10">
        <v>539</v>
      </c>
      <c r="AA347" s="10">
        <v>271.89999999999998</v>
      </c>
      <c r="AB347" s="10">
        <v>511.2</v>
      </c>
      <c r="AC347" s="10">
        <v>108.5</v>
      </c>
      <c r="AD347" s="10">
        <v>681.7</v>
      </c>
      <c r="AE347" s="10">
        <v>630</v>
      </c>
      <c r="AF347" s="10">
        <v>427.1</v>
      </c>
      <c r="AG347" s="10">
        <v>442.79999999999995</v>
      </c>
      <c r="AH347" s="10">
        <v>110.4</v>
      </c>
      <c r="AI347" s="539">
        <v>2269.6999999999998</v>
      </c>
      <c r="AJ347" s="10">
        <v>706.09999999999991</v>
      </c>
      <c r="AK347" s="10">
        <v>609.4</v>
      </c>
      <c r="AL347" s="10">
        <v>242.7</v>
      </c>
      <c r="AN347" s="106" t="s">
        <v>2208</v>
      </c>
      <c r="AR347" s="32">
        <f t="shared" si="1"/>
        <v>50</v>
      </c>
      <c r="AS347" s="467">
        <v>0</v>
      </c>
      <c r="AT347" s="467">
        <v>0</v>
      </c>
      <c r="AU347" s="467">
        <v>0</v>
      </c>
      <c r="AV347" s="467">
        <v>0</v>
      </c>
      <c r="AW347" s="467">
        <v>3</v>
      </c>
      <c r="AX347" s="467">
        <v>0</v>
      </c>
      <c r="AY347" s="467">
        <v>0</v>
      </c>
      <c r="AZ347" s="467">
        <v>3</v>
      </c>
      <c r="BA347" s="467">
        <v>3</v>
      </c>
      <c r="BB347" s="467">
        <v>3</v>
      </c>
      <c r="BC347" s="467">
        <v>0</v>
      </c>
      <c r="BD347" s="56">
        <v>3</v>
      </c>
      <c r="BE347" s="467">
        <v>3</v>
      </c>
      <c r="BF347" s="56">
        <v>3</v>
      </c>
      <c r="BG347" s="56">
        <v>0</v>
      </c>
      <c r="BH347" s="467">
        <v>0</v>
      </c>
      <c r="BI347" s="56">
        <v>3</v>
      </c>
      <c r="BJ347" s="56">
        <v>0</v>
      </c>
      <c r="BK347" s="56">
        <v>3</v>
      </c>
      <c r="BL347" s="467">
        <v>3</v>
      </c>
      <c r="BM347" s="56">
        <v>1</v>
      </c>
      <c r="BN347" s="467">
        <v>0</v>
      </c>
      <c r="BO347" s="56">
        <v>1</v>
      </c>
      <c r="BP347" s="467">
        <v>0</v>
      </c>
      <c r="BQ347" s="56">
        <v>3</v>
      </c>
      <c r="BR347" s="467">
        <v>2</v>
      </c>
      <c r="BS347" s="56">
        <v>1</v>
      </c>
      <c r="BT347" s="467">
        <v>3</v>
      </c>
      <c r="BU347" s="56">
        <v>2</v>
      </c>
      <c r="BV347" s="467">
        <v>1</v>
      </c>
      <c r="BW347" s="467">
        <v>0</v>
      </c>
      <c r="BX347" s="467">
        <v>3</v>
      </c>
      <c r="BY347" s="467">
        <v>3</v>
      </c>
      <c r="BZ347" s="433"/>
      <c r="CA347" s="433"/>
      <c r="CB347" s="435"/>
      <c r="CC347" s="435"/>
      <c r="CD347" s="237"/>
      <c r="CE347" s="467"/>
      <c r="CF347" s="435"/>
      <c r="CL347" s="435"/>
      <c r="CM347" s="433"/>
      <c r="CP347" s="28"/>
      <c r="CQ347" s="56"/>
      <c r="CR347" s="435"/>
      <c r="DW347"/>
    </row>
    <row r="348" spans="1:127" ht="15.75">
      <c r="A348" s="276" t="s">
        <v>3606</v>
      </c>
      <c r="B348" s="3"/>
      <c r="C348" s="3"/>
      <c r="D348" s="32"/>
      <c r="E348" s="495">
        <f t="shared" si="0"/>
        <v>13205.250000000002</v>
      </c>
      <c r="F348" s="10">
        <v>69.099999999999994</v>
      </c>
      <c r="G348" s="10">
        <v>181.7</v>
      </c>
      <c r="H348" s="10">
        <v>85.3</v>
      </c>
      <c r="I348" s="10">
        <v>45.500000000000007</v>
      </c>
      <c r="J348" s="10">
        <v>327.25</v>
      </c>
      <c r="K348" s="10">
        <v>97.299999999999983</v>
      </c>
      <c r="L348" s="10">
        <v>113.4</v>
      </c>
      <c r="M348" s="10">
        <v>203.8</v>
      </c>
      <c r="N348" s="10">
        <v>81.899999999999991</v>
      </c>
      <c r="O348" s="10">
        <v>365.20000000000005</v>
      </c>
      <c r="P348" s="10">
        <v>757.69999999999993</v>
      </c>
      <c r="Q348" s="10">
        <v>728.4</v>
      </c>
      <c r="R348" s="10">
        <v>42</v>
      </c>
      <c r="S348" s="10">
        <v>26.1</v>
      </c>
      <c r="T348" s="10">
        <v>659.45</v>
      </c>
      <c r="U348" s="10">
        <v>364.09999999999997</v>
      </c>
      <c r="V348" s="10">
        <v>0</v>
      </c>
      <c r="W348" s="10">
        <v>586.20000000000005</v>
      </c>
      <c r="X348" s="10">
        <v>184.5</v>
      </c>
      <c r="Y348" s="10">
        <v>447.09999999999997</v>
      </c>
      <c r="Z348" s="10">
        <v>770.59999999999991</v>
      </c>
      <c r="AA348" s="10">
        <v>404.2</v>
      </c>
      <c r="AB348" s="10">
        <v>764.90000000000009</v>
      </c>
      <c r="AC348" s="10">
        <v>102.5</v>
      </c>
      <c r="AD348" s="10">
        <v>435.5</v>
      </c>
      <c r="AE348" s="10">
        <v>357.70000000000005</v>
      </c>
      <c r="AF348" s="10">
        <v>312</v>
      </c>
      <c r="AG348" s="10">
        <v>367.5</v>
      </c>
      <c r="AH348" s="10">
        <v>82.5</v>
      </c>
      <c r="AI348" s="539">
        <v>2973.6</v>
      </c>
      <c r="AJ348" s="10">
        <v>856.45</v>
      </c>
      <c r="AK348" s="10">
        <v>411.8</v>
      </c>
      <c r="AL348" s="10">
        <v>0</v>
      </c>
      <c r="AN348" s="276" t="s">
        <v>3606</v>
      </c>
      <c r="AR348" s="32">
        <f t="shared" si="1"/>
        <v>50</v>
      </c>
      <c r="AS348" s="467">
        <v>0</v>
      </c>
      <c r="AT348" s="467">
        <v>3</v>
      </c>
      <c r="AU348" s="467">
        <v>0</v>
      </c>
      <c r="AV348" s="467">
        <v>0</v>
      </c>
      <c r="AW348" s="467">
        <v>0</v>
      </c>
      <c r="AX348" s="467">
        <v>0</v>
      </c>
      <c r="AY348" s="467">
        <v>3</v>
      </c>
      <c r="AZ348" s="467">
        <v>0</v>
      </c>
      <c r="BA348" s="467">
        <v>3</v>
      </c>
      <c r="BB348" s="467">
        <v>3</v>
      </c>
      <c r="BC348" s="467">
        <v>3</v>
      </c>
      <c r="BD348" s="56">
        <v>0</v>
      </c>
      <c r="BE348" s="467">
        <v>3</v>
      </c>
      <c r="BF348" s="56">
        <v>0</v>
      </c>
      <c r="BG348" s="56">
        <v>3</v>
      </c>
      <c r="BH348" s="467">
        <v>0</v>
      </c>
      <c r="BI348" s="56">
        <v>0</v>
      </c>
      <c r="BJ348" s="56">
        <v>3</v>
      </c>
      <c r="BK348" s="56">
        <v>0</v>
      </c>
      <c r="BL348" s="467">
        <v>3</v>
      </c>
      <c r="BM348" s="56">
        <v>3</v>
      </c>
      <c r="BN348" s="467">
        <v>3</v>
      </c>
      <c r="BO348" s="56">
        <v>3</v>
      </c>
      <c r="BP348" s="467">
        <v>3</v>
      </c>
      <c r="BQ348" s="56">
        <v>1</v>
      </c>
      <c r="BR348" s="467">
        <v>0</v>
      </c>
      <c r="BS348" s="56">
        <v>0</v>
      </c>
      <c r="BT348" s="467">
        <v>0</v>
      </c>
      <c r="BU348" s="56">
        <v>3</v>
      </c>
      <c r="BV348" s="467">
        <v>3</v>
      </c>
      <c r="BW348" s="467">
        <v>1</v>
      </c>
      <c r="BX348" s="467">
        <v>3</v>
      </c>
      <c r="BY348" s="467">
        <v>0</v>
      </c>
      <c r="BZ348" s="433"/>
      <c r="CA348" s="433"/>
      <c r="CB348" s="435"/>
      <c r="CC348" s="435"/>
      <c r="CD348" s="237"/>
      <c r="CE348" s="467"/>
      <c r="CF348" s="435"/>
      <c r="CL348" s="435"/>
      <c r="CM348" s="433"/>
      <c r="CN348" s="435"/>
      <c r="CO348" s="435"/>
      <c r="CP348" s="241"/>
      <c r="CQ348" s="56"/>
      <c r="CR348" s="435"/>
      <c r="DW348"/>
    </row>
    <row r="349" spans="1:127" ht="15.75">
      <c r="A349" s="106" t="s">
        <v>2712</v>
      </c>
      <c r="B349" s="3"/>
      <c r="C349" s="3"/>
      <c r="D349" s="32"/>
      <c r="E349" s="495">
        <f t="shared" si="0"/>
        <v>13071.25</v>
      </c>
      <c r="F349" s="10">
        <v>480.39999999999992</v>
      </c>
      <c r="G349" s="10">
        <v>169.9</v>
      </c>
      <c r="H349" s="10">
        <v>185.4</v>
      </c>
      <c r="I349" s="10">
        <v>162.30000000000001</v>
      </c>
      <c r="J349" s="10">
        <v>984.85</v>
      </c>
      <c r="K349" s="10">
        <v>184.49999999999997</v>
      </c>
      <c r="L349" s="10">
        <v>0</v>
      </c>
      <c r="M349" s="10">
        <v>445.6</v>
      </c>
      <c r="N349" s="10">
        <v>154.9</v>
      </c>
      <c r="O349" s="10">
        <v>352.1</v>
      </c>
      <c r="P349" s="10">
        <v>510.5</v>
      </c>
      <c r="Q349" s="10">
        <v>765.1</v>
      </c>
      <c r="R349" s="10">
        <v>80.7</v>
      </c>
      <c r="S349" s="10">
        <v>36.799999999999997</v>
      </c>
      <c r="T349" s="10">
        <v>497.25</v>
      </c>
      <c r="U349" s="10">
        <v>580.1</v>
      </c>
      <c r="V349" s="10">
        <v>156.5</v>
      </c>
      <c r="W349" s="10">
        <v>335.3</v>
      </c>
      <c r="X349" s="10">
        <v>267.5</v>
      </c>
      <c r="Y349" s="10">
        <v>470.9</v>
      </c>
      <c r="Z349" s="10">
        <v>459.5</v>
      </c>
      <c r="AA349" s="10">
        <v>420.7</v>
      </c>
      <c r="AB349" s="10">
        <v>466.5</v>
      </c>
      <c r="AC349" s="10">
        <v>78.100000000000009</v>
      </c>
      <c r="AD349" s="10">
        <v>321.8</v>
      </c>
      <c r="AE349" s="10">
        <v>365</v>
      </c>
      <c r="AF349" s="10">
        <v>589.5</v>
      </c>
      <c r="AG349" s="10">
        <v>523.40000000000009</v>
      </c>
      <c r="AH349" s="10">
        <v>90</v>
      </c>
      <c r="AI349" s="539">
        <v>1408.2</v>
      </c>
      <c r="AJ349" s="10">
        <v>971.95</v>
      </c>
      <c r="AK349" s="10">
        <v>434.3</v>
      </c>
      <c r="AL349" s="10">
        <v>121.69999999999999</v>
      </c>
      <c r="AN349" s="106" t="s">
        <v>2712</v>
      </c>
      <c r="AR349" s="32">
        <f t="shared" si="1"/>
        <v>63</v>
      </c>
      <c r="AS349" s="56">
        <v>3</v>
      </c>
      <c r="AT349" s="56">
        <v>2</v>
      </c>
      <c r="AU349" s="56">
        <v>3</v>
      </c>
      <c r="AV349" s="56">
        <v>3</v>
      </c>
      <c r="AW349" s="56">
        <v>3</v>
      </c>
      <c r="AX349" s="56">
        <v>1</v>
      </c>
      <c r="AY349" s="56">
        <v>0</v>
      </c>
      <c r="AZ349" s="56">
        <v>3</v>
      </c>
      <c r="BA349" s="56">
        <v>1</v>
      </c>
      <c r="BB349" s="56">
        <v>2</v>
      </c>
      <c r="BC349" s="56">
        <v>1</v>
      </c>
      <c r="BD349" s="56">
        <v>3</v>
      </c>
      <c r="BE349" s="56">
        <v>3</v>
      </c>
      <c r="BF349" s="56">
        <v>3</v>
      </c>
      <c r="BG349" s="56">
        <v>3</v>
      </c>
      <c r="BH349" s="56">
        <v>3</v>
      </c>
      <c r="BI349" s="56">
        <v>0</v>
      </c>
      <c r="BJ349" s="56">
        <v>3</v>
      </c>
      <c r="BK349" s="56">
        <v>0</v>
      </c>
      <c r="BL349" s="56">
        <v>3</v>
      </c>
      <c r="BM349" s="56">
        <v>2</v>
      </c>
      <c r="BN349" s="56">
        <v>3</v>
      </c>
      <c r="BO349" s="56">
        <v>3</v>
      </c>
      <c r="BP349" s="56">
        <v>0</v>
      </c>
      <c r="BQ349" s="56">
        <v>0</v>
      </c>
      <c r="BR349" s="56">
        <v>0</v>
      </c>
      <c r="BS349" s="56">
        <v>3</v>
      </c>
      <c r="BT349" s="56">
        <v>2</v>
      </c>
      <c r="BU349" s="56">
        <v>1</v>
      </c>
      <c r="BV349" s="56">
        <v>0</v>
      </c>
      <c r="BW349" s="56">
        <v>3</v>
      </c>
      <c r="BX349" s="56">
        <v>3</v>
      </c>
      <c r="BY349" s="56">
        <v>0</v>
      </c>
      <c r="BZ349" s="433"/>
      <c r="CA349" s="433"/>
      <c r="CD349" s="28"/>
      <c r="CE349" s="56"/>
      <c r="CF349" s="435"/>
      <c r="CG349" s="435"/>
      <c r="CH349" s="435"/>
      <c r="CI349" s="435"/>
      <c r="CJ349" s="435"/>
      <c r="CK349" s="435"/>
      <c r="CL349" s="435"/>
      <c r="CM349" s="433"/>
      <c r="CN349" s="435"/>
      <c r="CO349" s="435"/>
      <c r="CP349" s="241"/>
      <c r="CQ349" s="56"/>
      <c r="CR349" s="435"/>
      <c r="DW349"/>
    </row>
    <row r="350" spans="1:127" ht="15.75">
      <c r="A350" s="277" t="s">
        <v>1661</v>
      </c>
      <c r="B350" s="3"/>
      <c r="C350" s="3"/>
      <c r="D350" s="32"/>
      <c r="E350" s="495">
        <f t="shared" si="0"/>
        <v>13217.749999999998</v>
      </c>
      <c r="F350" s="10">
        <v>381.44999999999993</v>
      </c>
      <c r="G350" s="10">
        <v>279.39999999999998</v>
      </c>
      <c r="H350" s="10">
        <v>180.7</v>
      </c>
      <c r="I350" s="10">
        <v>97.600000000000009</v>
      </c>
      <c r="J350" s="10">
        <v>1117.2</v>
      </c>
      <c r="K350" s="10">
        <v>273.2</v>
      </c>
      <c r="L350" s="10">
        <v>40</v>
      </c>
      <c r="M350" s="10">
        <v>130</v>
      </c>
      <c r="N350" s="10">
        <v>113.5</v>
      </c>
      <c r="O350" s="10">
        <v>236</v>
      </c>
      <c r="P350" s="10">
        <v>942.2</v>
      </c>
      <c r="Q350" s="10">
        <v>758.9</v>
      </c>
      <c r="R350" s="10">
        <v>0</v>
      </c>
      <c r="S350" s="10">
        <v>0</v>
      </c>
      <c r="T350" s="10">
        <v>392.1</v>
      </c>
      <c r="U350" s="10">
        <v>743.80000000000007</v>
      </c>
      <c r="V350" s="10">
        <v>130</v>
      </c>
      <c r="W350" s="10">
        <v>220.4</v>
      </c>
      <c r="X350" s="10">
        <v>165.5</v>
      </c>
      <c r="Y350" s="10">
        <v>192.5</v>
      </c>
      <c r="Z350" s="10">
        <v>341.8</v>
      </c>
      <c r="AA350" s="10">
        <v>663.90000000000009</v>
      </c>
      <c r="AB350" s="10">
        <v>379.2</v>
      </c>
      <c r="AC350" s="10">
        <v>45.8</v>
      </c>
      <c r="AD350" s="10">
        <v>392.9</v>
      </c>
      <c r="AE350" s="10">
        <v>459.29999999999995</v>
      </c>
      <c r="AF350" s="10">
        <v>253.29999999999998</v>
      </c>
      <c r="AG350" s="10">
        <v>761.1</v>
      </c>
      <c r="AH350" s="10">
        <v>4.8</v>
      </c>
      <c r="AI350" s="539">
        <v>1566.4999999999998</v>
      </c>
      <c r="AJ350" s="10">
        <v>1157.9000000000001</v>
      </c>
      <c r="AK350" s="10">
        <v>771.6</v>
      </c>
      <c r="AL350" s="10">
        <v>25.2</v>
      </c>
      <c r="AN350" s="277" t="s">
        <v>1661</v>
      </c>
      <c r="AR350" s="32">
        <f t="shared" si="1"/>
        <v>43</v>
      </c>
      <c r="AS350" s="56">
        <v>0</v>
      </c>
      <c r="AT350" s="56">
        <v>1</v>
      </c>
      <c r="AU350" s="56">
        <v>3</v>
      </c>
      <c r="AV350" s="56">
        <v>3</v>
      </c>
      <c r="AW350" s="56">
        <v>3</v>
      </c>
      <c r="AX350" s="56">
        <v>3</v>
      </c>
      <c r="AY350" s="56">
        <v>0</v>
      </c>
      <c r="AZ350" s="56">
        <v>0</v>
      </c>
      <c r="BA350" s="56">
        <v>0</v>
      </c>
      <c r="BB350" s="56">
        <v>0</v>
      </c>
      <c r="BC350" s="56">
        <v>3</v>
      </c>
      <c r="BD350" s="56">
        <v>3</v>
      </c>
      <c r="BE350" s="56">
        <v>1</v>
      </c>
      <c r="BF350" s="56">
        <v>1</v>
      </c>
      <c r="BG350" s="56">
        <v>2</v>
      </c>
      <c r="BH350" s="56">
        <v>1</v>
      </c>
      <c r="BI350" s="56">
        <v>3</v>
      </c>
      <c r="BJ350" s="56">
        <v>0</v>
      </c>
      <c r="BK350" s="56">
        <v>0</v>
      </c>
      <c r="BL350" s="56">
        <v>0</v>
      </c>
      <c r="BM350" s="56">
        <v>0</v>
      </c>
      <c r="BN350" s="56">
        <v>3</v>
      </c>
      <c r="BO350" s="56">
        <v>1</v>
      </c>
      <c r="BP350" s="56">
        <v>0</v>
      </c>
      <c r="BQ350" s="56">
        <v>2</v>
      </c>
      <c r="BR350" s="56">
        <v>2</v>
      </c>
      <c r="BS350" s="56">
        <v>0</v>
      </c>
      <c r="BT350" s="56">
        <v>3</v>
      </c>
      <c r="BU350" s="56">
        <v>0</v>
      </c>
      <c r="BV350" s="56">
        <v>0</v>
      </c>
      <c r="BW350" s="56">
        <v>2</v>
      </c>
      <c r="BX350" s="56">
        <v>3</v>
      </c>
      <c r="BY350" s="56">
        <v>0</v>
      </c>
      <c r="BZ350" s="433"/>
      <c r="CA350" s="433"/>
      <c r="CD350" s="28"/>
      <c r="CE350" s="56"/>
      <c r="CF350" s="435"/>
      <c r="CG350" s="435"/>
      <c r="CH350" s="435"/>
      <c r="CI350" s="435"/>
      <c r="CJ350" s="435"/>
      <c r="CK350" s="435"/>
      <c r="CL350" s="435"/>
      <c r="CM350" s="433"/>
      <c r="CP350" s="28"/>
      <c r="CQ350" s="56"/>
      <c r="CR350" s="435"/>
      <c r="CS350" s="435"/>
      <c r="CT350" s="435"/>
      <c r="CU350" s="435"/>
      <c r="CV350" s="241"/>
      <c r="CW350" s="56"/>
      <c r="DW350"/>
    </row>
    <row r="351" spans="1:127" ht="15.75">
      <c r="A351" s="277" t="s">
        <v>11</v>
      </c>
      <c r="B351" s="3"/>
      <c r="C351" s="3"/>
      <c r="D351" s="32"/>
      <c r="E351" s="495">
        <f t="shared" si="0"/>
        <v>13918.1</v>
      </c>
      <c r="F351" s="10">
        <v>316.10000000000002</v>
      </c>
      <c r="G351" s="10">
        <v>224.39999999999998</v>
      </c>
      <c r="H351" s="10">
        <v>83.5</v>
      </c>
      <c r="I351" s="10">
        <v>66.099999999999994</v>
      </c>
      <c r="J351" s="10">
        <v>456.4</v>
      </c>
      <c r="K351" s="10">
        <v>248.9</v>
      </c>
      <c r="L351" s="10">
        <v>26.1</v>
      </c>
      <c r="M351" s="10">
        <v>311.89999999999998</v>
      </c>
      <c r="N351" s="10">
        <v>90.5</v>
      </c>
      <c r="O351" s="10">
        <v>250.3</v>
      </c>
      <c r="P351" s="10">
        <v>271.10000000000002</v>
      </c>
      <c r="Q351" s="10">
        <v>745.55000000000007</v>
      </c>
      <c r="R351" s="10">
        <v>0</v>
      </c>
      <c r="S351" s="10">
        <v>57</v>
      </c>
      <c r="T351" s="10">
        <v>205.8</v>
      </c>
      <c r="U351" s="10">
        <v>1144.8500000000004</v>
      </c>
      <c r="V351" s="10">
        <v>39.9</v>
      </c>
      <c r="W351" s="10">
        <v>29.6</v>
      </c>
      <c r="X351" s="10">
        <v>130.4</v>
      </c>
      <c r="Y351" s="10">
        <v>326.39999999999998</v>
      </c>
      <c r="Z351" s="10">
        <v>384</v>
      </c>
      <c r="AA351" s="10">
        <v>658.1</v>
      </c>
      <c r="AB351" s="10">
        <v>386</v>
      </c>
      <c r="AC351" s="10">
        <v>70.7</v>
      </c>
      <c r="AD351" s="10">
        <v>572.70000000000005</v>
      </c>
      <c r="AE351" s="10">
        <v>433</v>
      </c>
      <c r="AF351" s="10">
        <v>407.5</v>
      </c>
      <c r="AG351" s="10">
        <v>681.5</v>
      </c>
      <c r="AH351" s="10">
        <v>105</v>
      </c>
      <c r="AI351" s="539">
        <v>3796.9</v>
      </c>
      <c r="AJ351" s="10">
        <v>728.6</v>
      </c>
      <c r="AK351" s="10">
        <v>639.6</v>
      </c>
      <c r="AL351" s="10">
        <v>29.700000000000003</v>
      </c>
      <c r="AN351" s="277" t="s">
        <v>11</v>
      </c>
      <c r="AR351" s="32">
        <f t="shared" si="1"/>
        <v>40</v>
      </c>
      <c r="AS351" s="56">
        <v>0</v>
      </c>
      <c r="AT351" s="56">
        <v>3</v>
      </c>
      <c r="AU351" s="56">
        <v>3</v>
      </c>
      <c r="AV351" s="56">
        <v>0</v>
      </c>
      <c r="AW351" s="56">
        <v>0</v>
      </c>
      <c r="AX351" s="56">
        <v>3</v>
      </c>
      <c r="AY351" s="56">
        <v>0</v>
      </c>
      <c r="AZ351" s="56">
        <v>1</v>
      </c>
      <c r="BA351" s="56">
        <v>3</v>
      </c>
      <c r="BB351" s="56">
        <v>0</v>
      </c>
      <c r="BC351" s="56">
        <v>0</v>
      </c>
      <c r="BD351" s="56">
        <v>2</v>
      </c>
      <c r="BE351" s="56">
        <v>0</v>
      </c>
      <c r="BF351" s="56">
        <v>3</v>
      </c>
      <c r="BG351" s="56">
        <v>0</v>
      </c>
      <c r="BH351" s="56">
        <v>2</v>
      </c>
      <c r="BI351" s="56">
        <v>0</v>
      </c>
      <c r="BJ351" s="56">
        <v>0</v>
      </c>
      <c r="BK351" s="56">
        <v>0</v>
      </c>
      <c r="BL351" s="56">
        <v>0</v>
      </c>
      <c r="BM351" s="56">
        <v>1</v>
      </c>
      <c r="BN351" s="56">
        <v>3</v>
      </c>
      <c r="BO351" s="56">
        <v>0</v>
      </c>
      <c r="BP351" s="56">
        <v>2</v>
      </c>
      <c r="BQ351" s="56">
        <v>3</v>
      </c>
      <c r="BR351" s="56">
        <v>0</v>
      </c>
      <c r="BS351" s="56">
        <v>2</v>
      </c>
      <c r="BT351" s="56">
        <v>1</v>
      </c>
      <c r="BU351" s="56">
        <v>3</v>
      </c>
      <c r="BV351" s="56">
        <v>3</v>
      </c>
      <c r="BW351" s="56">
        <v>1</v>
      </c>
      <c r="BX351" s="56">
        <v>1</v>
      </c>
      <c r="BY351" s="56">
        <v>0</v>
      </c>
      <c r="BZ351" s="433"/>
      <c r="CA351" s="433"/>
      <c r="CD351" s="28"/>
      <c r="CE351" s="56"/>
      <c r="CF351" s="435"/>
      <c r="CG351" s="435"/>
      <c r="CH351" s="435"/>
      <c r="CI351" s="435"/>
      <c r="CJ351" s="435"/>
      <c r="CK351" s="435"/>
      <c r="CL351" s="435"/>
      <c r="CM351" s="433"/>
      <c r="CP351" s="28"/>
      <c r="CQ351" s="56"/>
      <c r="CR351" s="435"/>
      <c r="CS351" s="435"/>
      <c r="CT351" s="435"/>
      <c r="CU351" s="435"/>
      <c r="CV351" s="241"/>
      <c r="CW351" s="56"/>
    </row>
    <row r="352" spans="1:127" ht="15.75">
      <c r="A352" s="106" t="s">
        <v>2193</v>
      </c>
      <c r="B352" s="3"/>
      <c r="C352" s="3"/>
      <c r="D352" s="32"/>
      <c r="E352" s="495">
        <f t="shared" si="0"/>
        <v>10423.450000000001</v>
      </c>
      <c r="F352" s="10">
        <v>142.69999999999999</v>
      </c>
      <c r="G352" s="10">
        <v>19.2</v>
      </c>
      <c r="H352" s="10">
        <v>35.400000000000006</v>
      </c>
      <c r="I352" s="10">
        <v>7</v>
      </c>
      <c r="J352" s="10">
        <v>344.95000000000005</v>
      </c>
      <c r="K352" s="10">
        <v>86.399999999999991</v>
      </c>
      <c r="L352" s="10">
        <v>58.7</v>
      </c>
      <c r="M352" s="10">
        <v>305.90000000000003</v>
      </c>
      <c r="N352" s="10">
        <v>62.6</v>
      </c>
      <c r="O352" s="10">
        <v>409.50000000000006</v>
      </c>
      <c r="P352" s="10">
        <v>124.70000000000002</v>
      </c>
      <c r="Q352" s="10">
        <v>400.90000000000003</v>
      </c>
      <c r="R352" s="10">
        <v>0</v>
      </c>
      <c r="S352" s="10">
        <v>0</v>
      </c>
      <c r="T352" s="10">
        <v>605.75</v>
      </c>
      <c r="U352" s="10">
        <v>501.2</v>
      </c>
      <c r="V352" s="10">
        <v>134.80000000000001</v>
      </c>
      <c r="W352" s="10">
        <v>387.5</v>
      </c>
      <c r="X352" s="10">
        <v>334.7</v>
      </c>
      <c r="Y352" s="10">
        <v>258.29999999999995</v>
      </c>
      <c r="Z352" s="10">
        <v>621.59999999999991</v>
      </c>
      <c r="AA352" s="10">
        <v>175.8</v>
      </c>
      <c r="AB352" s="10">
        <v>523.5</v>
      </c>
      <c r="AC352" s="10">
        <v>91.5</v>
      </c>
      <c r="AD352" s="10">
        <v>575.6</v>
      </c>
      <c r="AE352" s="10">
        <v>398.3</v>
      </c>
      <c r="AF352" s="10">
        <v>311.60000000000002</v>
      </c>
      <c r="AG352" s="10">
        <v>348.70000000000005</v>
      </c>
      <c r="AH352" s="10">
        <v>221.7</v>
      </c>
      <c r="AI352" s="539">
        <v>1591</v>
      </c>
      <c r="AJ352" s="10">
        <v>949.95000000000016</v>
      </c>
      <c r="AK352" s="10">
        <v>212.20000000000002</v>
      </c>
      <c r="AL352" s="10">
        <v>181.8</v>
      </c>
      <c r="AN352" s="106" t="s">
        <v>2193</v>
      </c>
      <c r="AR352" s="32">
        <f t="shared" si="1"/>
        <v>41</v>
      </c>
      <c r="AS352" s="56">
        <v>3</v>
      </c>
      <c r="AT352" s="56">
        <v>0</v>
      </c>
      <c r="AU352" s="56">
        <v>0</v>
      </c>
      <c r="AV352" s="56">
        <v>0</v>
      </c>
      <c r="AW352" s="56">
        <v>1</v>
      </c>
      <c r="AX352" s="56">
        <v>2</v>
      </c>
      <c r="AY352" s="56">
        <v>3</v>
      </c>
      <c r="AZ352" s="56">
        <v>2</v>
      </c>
      <c r="BA352" s="56">
        <v>0</v>
      </c>
      <c r="BB352" s="56">
        <v>1</v>
      </c>
      <c r="BC352" s="56">
        <v>0</v>
      </c>
      <c r="BD352" s="56">
        <v>0</v>
      </c>
      <c r="BE352" s="56">
        <v>1</v>
      </c>
      <c r="BF352" s="56">
        <v>1</v>
      </c>
      <c r="BG352" s="56">
        <v>2</v>
      </c>
      <c r="BH352" s="56">
        <v>3</v>
      </c>
      <c r="BI352" s="56">
        <v>0</v>
      </c>
      <c r="BJ352" s="56">
        <v>3</v>
      </c>
      <c r="BK352" s="56">
        <v>2</v>
      </c>
      <c r="BL352" s="56">
        <v>1</v>
      </c>
      <c r="BM352" s="56">
        <v>1</v>
      </c>
      <c r="BN352" s="56">
        <v>0</v>
      </c>
      <c r="BO352" s="56">
        <v>3</v>
      </c>
      <c r="BP352" s="56">
        <v>0</v>
      </c>
      <c r="BQ352" s="56">
        <v>2</v>
      </c>
      <c r="BR352" s="56">
        <v>1</v>
      </c>
      <c r="BS352" s="56">
        <v>1</v>
      </c>
      <c r="BT352" s="56">
        <v>0</v>
      </c>
      <c r="BU352" s="56">
        <v>3</v>
      </c>
      <c r="BV352" s="56">
        <v>0</v>
      </c>
      <c r="BW352" s="56">
        <v>2</v>
      </c>
      <c r="BX352" s="56">
        <v>0</v>
      </c>
      <c r="BY352" s="56">
        <v>3</v>
      </c>
      <c r="BZ352" s="433"/>
      <c r="CA352" s="433"/>
      <c r="CD352" s="28"/>
      <c r="CE352" s="56"/>
      <c r="CF352" s="435"/>
      <c r="CG352" s="435"/>
      <c r="CH352" s="435"/>
      <c r="CI352" s="435"/>
      <c r="CJ352" s="435"/>
      <c r="CK352" s="435"/>
      <c r="CL352" s="435"/>
      <c r="CM352" s="433"/>
      <c r="CP352" s="241"/>
      <c r="CQ352" s="56"/>
      <c r="CR352" s="435"/>
      <c r="CS352" s="435"/>
      <c r="CT352" s="435"/>
      <c r="CU352" s="435"/>
      <c r="CV352" s="241"/>
      <c r="CW352" s="56"/>
    </row>
    <row r="353" spans="1:101" ht="15.75">
      <c r="A353" s="277" t="s">
        <v>1666</v>
      </c>
      <c r="B353" s="3"/>
      <c r="C353" s="3"/>
      <c r="D353" s="32"/>
      <c r="E353" s="495">
        <f t="shared" si="0"/>
        <v>15627.05</v>
      </c>
      <c r="F353" s="10">
        <v>279.39999999999998</v>
      </c>
      <c r="G353" s="10">
        <v>280.2</v>
      </c>
      <c r="H353" s="10">
        <v>125</v>
      </c>
      <c r="I353" s="10">
        <v>140.6</v>
      </c>
      <c r="J353" s="10">
        <v>794.45</v>
      </c>
      <c r="K353" s="10">
        <v>215.79999999999998</v>
      </c>
      <c r="L353" s="10">
        <v>71</v>
      </c>
      <c r="M353" s="10">
        <v>287</v>
      </c>
      <c r="N353" s="10">
        <v>128.4</v>
      </c>
      <c r="O353" s="10">
        <v>457.9</v>
      </c>
      <c r="P353" s="10">
        <v>333.40000000000003</v>
      </c>
      <c r="Q353" s="10">
        <v>952.69999999999993</v>
      </c>
      <c r="R353" s="10">
        <v>13.2</v>
      </c>
      <c r="S353" s="10">
        <v>21</v>
      </c>
      <c r="T353" s="10">
        <v>538</v>
      </c>
      <c r="U353" s="10">
        <v>896.6</v>
      </c>
      <c r="V353" s="10">
        <v>298.7</v>
      </c>
      <c r="W353" s="10">
        <v>429.3</v>
      </c>
      <c r="X353" s="10">
        <v>369.59999999999997</v>
      </c>
      <c r="Y353" s="10">
        <v>241</v>
      </c>
      <c r="Z353" s="10">
        <v>680.5</v>
      </c>
      <c r="AA353" s="10">
        <v>419.90000000000003</v>
      </c>
      <c r="AB353" s="10">
        <v>708.5</v>
      </c>
      <c r="AC353" s="10">
        <v>149.5</v>
      </c>
      <c r="AD353" s="10">
        <v>552.29999999999995</v>
      </c>
      <c r="AE353" s="10">
        <v>533.19999999999993</v>
      </c>
      <c r="AF353" s="10">
        <v>701.4</v>
      </c>
      <c r="AG353" s="10">
        <v>552.6</v>
      </c>
      <c r="AH353" s="10">
        <v>0</v>
      </c>
      <c r="AI353" s="539">
        <v>2626.0999999999995</v>
      </c>
      <c r="AJ353" s="10">
        <v>1002.8</v>
      </c>
      <c r="AK353" s="10">
        <v>651.5</v>
      </c>
      <c r="AL353" s="10">
        <v>175.5</v>
      </c>
      <c r="AN353" s="277" t="s">
        <v>1666</v>
      </c>
      <c r="AR353" s="32">
        <f t="shared" si="1"/>
        <v>69</v>
      </c>
      <c r="AS353" s="56">
        <v>2</v>
      </c>
      <c r="AT353" s="56">
        <v>2</v>
      </c>
      <c r="AU353" s="56">
        <v>3</v>
      </c>
      <c r="AV353" s="56">
        <v>3</v>
      </c>
      <c r="AW353" s="56">
        <v>1</v>
      </c>
      <c r="AX353" s="56">
        <v>2</v>
      </c>
      <c r="AY353" s="56">
        <v>0</v>
      </c>
      <c r="AZ353" s="56">
        <v>3</v>
      </c>
      <c r="BA353" s="56">
        <v>3</v>
      </c>
      <c r="BB353" s="56">
        <v>2</v>
      </c>
      <c r="BC353" s="56">
        <v>2</v>
      </c>
      <c r="BD353" s="56">
        <v>3</v>
      </c>
      <c r="BE353" s="56">
        <v>0</v>
      </c>
      <c r="BF353" s="56">
        <v>0</v>
      </c>
      <c r="BG353" s="56">
        <v>2</v>
      </c>
      <c r="BH353" s="56">
        <v>1</v>
      </c>
      <c r="BI353" s="56">
        <v>3</v>
      </c>
      <c r="BJ353" s="56">
        <v>3</v>
      </c>
      <c r="BK353" s="56">
        <v>3</v>
      </c>
      <c r="BL353" s="56">
        <v>2</v>
      </c>
      <c r="BM353" s="56">
        <v>3</v>
      </c>
      <c r="BN353" s="56">
        <v>3</v>
      </c>
      <c r="BO353" s="56">
        <v>2</v>
      </c>
      <c r="BP353" s="56">
        <v>3</v>
      </c>
      <c r="BQ353" s="56">
        <v>3</v>
      </c>
      <c r="BR353" s="56">
        <v>3</v>
      </c>
      <c r="BS353" s="56">
        <v>3</v>
      </c>
      <c r="BT353" s="56">
        <v>3</v>
      </c>
      <c r="BU353" s="56">
        <v>0</v>
      </c>
      <c r="BV353" s="56">
        <v>3</v>
      </c>
      <c r="BW353" s="56">
        <v>1</v>
      </c>
      <c r="BX353" s="56">
        <v>2</v>
      </c>
      <c r="BY353" s="56">
        <v>0</v>
      </c>
      <c r="BZ353" s="433"/>
      <c r="CA353" s="433"/>
      <c r="CD353" s="28"/>
      <c r="CE353" s="56"/>
      <c r="CF353" s="435"/>
      <c r="CG353" s="435"/>
      <c r="CH353" s="435"/>
      <c r="CI353" s="435"/>
      <c r="CJ353" s="435"/>
      <c r="CK353" s="435"/>
      <c r="CL353" s="435"/>
      <c r="CM353" s="433"/>
      <c r="CP353" s="241"/>
      <c r="CQ353" s="56"/>
      <c r="CR353" s="435"/>
      <c r="CS353" s="435"/>
      <c r="CT353" s="435"/>
      <c r="CU353" s="435"/>
      <c r="CV353" s="435"/>
      <c r="CW353" s="435"/>
    </row>
    <row r="354" spans="1:101" ht="15.75">
      <c r="A354" s="105" t="s">
        <v>1344</v>
      </c>
      <c r="B354" s="3"/>
      <c r="C354" s="3"/>
      <c r="D354" s="32"/>
      <c r="E354" s="495">
        <f t="shared" si="0"/>
        <v>14166.2</v>
      </c>
      <c r="F354" s="10">
        <v>313.49999999999994</v>
      </c>
      <c r="G354" s="10">
        <v>291.39999999999998</v>
      </c>
      <c r="H354" s="10">
        <v>167.8</v>
      </c>
      <c r="I354" s="10">
        <v>117.5</v>
      </c>
      <c r="J354" s="10">
        <v>660.2</v>
      </c>
      <c r="K354" s="10">
        <v>218.6</v>
      </c>
      <c r="L354" s="10">
        <v>12.6</v>
      </c>
      <c r="M354" s="10">
        <v>269</v>
      </c>
      <c r="N354" s="10">
        <v>114</v>
      </c>
      <c r="O354" s="10">
        <v>245.2</v>
      </c>
      <c r="P354" s="10">
        <v>371.99999999999994</v>
      </c>
      <c r="Q354" s="10">
        <v>768.1</v>
      </c>
      <c r="R354" s="10">
        <v>0</v>
      </c>
      <c r="S354" s="10">
        <v>18</v>
      </c>
      <c r="T354" s="10">
        <v>523.1</v>
      </c>
      <c r="U354" s="10">
        <v>1023</v>
      </c>
      <c r="V354" s="10">
        <v>188.1</v>
      </c>
      <c r="W354" s="10">
        <v>276.7</v>
      </c>
      <c r="X354" s="10">
        <v>114.1</v>
      </c>
      <c r="Y354" s="10">
        <v>128.90000000000003</v>
      </c>
      <c r="Z354" s="10">
        <v>478.3</v>
      </c>
      <c r="AA354" s="10">
        <v>677.5</v>
      </c>
      <c r="AB354" s="10">
        <v>574.70000000000005</v>
      </c>
      <c r="AC354" s="10">
        <v>83.5</v>
      </c>
      <c r="AD354" s="10">
        <v>317.2</v>
      </c>
      <c r="AE354" s="10">
        <v>407.40000000000003</v>
      </c>
      <c r="AF354" s="10">
        <v>416.4</v>
      </c>
      <c r="AG354" s="10">
        <v>681.00000000000011</v>
      </c>
      <c r="AH354" s="10">
        <v>0</v>
      </c>
      <c r="AI354" s="539">
        <v>3024.2</v>
      </c>
      <c r="AJ354" s="10">
        <v>923.1</v>
      </c>
      <c r="AK354" s="10">
        <v>689.60000000000014</v>
      </c>
      <c r="AL354" s="10">
        <v>71.5</v>
      </c>
      <c r="AN354" s="105" t="s">
        <v>1344</v>
      </c>
      <c r="AR354" s="32">
        <f t="shared" si="1"/>
        <v>59</v>
      </c>
      <c r="AS354" s="467">
        <v>3</v>
      </c>
      <c r="AT354" s="467">
        <v>2</v>
      </c>
      <c r="AU354" s="467">
        <v>3</v>
      </c>
      <c r="AV354" s="467">
        <v>0</v>
      </c>
      <c r="AW354" s="467">
        <v>3</v>
      </c>
      <c r="AX354" s="467">
        <v>3</v>
      </c>
      <c r="AY354" s="467">
        <v>0</v>
      </c>
      <c r="AZ354" s="467">
        <v>3</v>
      </c>
      <c r="BA354" s="467">
        <v>3</v>
      </c>
      <c r="BB354" s="467">
        <v>2</v>
      </c>
      <c r="BC354" s="467">
        <v>2</v>
      </c>
      <c r="BD354" s="56">
        <v>1</v>
      </c>
      <c r="BE354" s="467">
        <v>1</v>
      </c>
      <c r="BF354" s="56">
        <v>0</v>
      </c>
      <c r="BG354" s="56">
        <v>3</v>
      </c>
      <c r="BH354" s="467">
        <v>2</v>
      </c>
      <c r="BI354" s="56">
        <v>3</v>
      </c>
      <c r="BJ354" s="56">
        <v>0</v>
      </c>
      <c r="BK354" s="56">
        <v>0</v>
      </c>
      <c r="BL354" s="467">
        <v>0</v>
      </c>
      <c r="BM354" s="56">
        <v>0</v>
      </c>
      <c r="BN354" s="467">
        <v>3</v>
      </c>
      <c r="BO354" s="56">
        <v>3</v>
      </c>
      <c r="BP354" s="467">
        <v>3</v>
      </c>
      <c r="BQ354" s="56">
        <v>0</v>
      </c>
      <c r="BR354" s="467">
        <v>2</v>
      </c>
      <c r="BS354" s="56">
        <v>3</v>
      </c>
      <c r="BT354" s="467">
        <v>2</v>
      </c>
      <c r="BU354" s="56">
        <v>0</v>
      </c>
      <c r="BV354" s="467">
        <v>3</v>
      </c>
      <c r="BW354" s="467">
        <v>1</v>
      </c>
      <c r="BX354" s="467">
        <v>3</v>
      </c>
      <c r="BY354" s="467">
        <v>2</v>
      </c>
      <c r="BZ354" s="433"/>
      <c r="CA354" s="433"/>
      <c r="CB354" s="435"/>
      <c r="CC354" s="435"/>
      <c r="CD354" s="237"/>
      <c r="CE354" s="467"/>
      <c r="CF354" s="435"/>
      <c r="CG354" s="435"/>
      <c r="CH354" s="435"/>
      <c r="CI354" s="435"/>
      <c r="CJ354" s="435"/>
      <c r="CK354" s="435"/>
      <c r="CL354" s="435"/>
      <c r="CM354" s="433"/>
      <c r="CP354" s="28"/>
      <c r="CQ354" s="56"/>
      <c r="CR354" s="435"/>
      <c r="CS354" s="435"/>
      <c r="CT354" s="435"/>
      <c r="CU354" s="435"/>
      <c r="CV354" s="435"/>
      <c r="CW354" s="435"/>
    </row>
    <row r="355" spans="1:101" ht="15.75">
      <c r="A355" s="106" t="s">
        <v>633</v>
      </c>
      <c r="B355" s="3"/>
      <c r="C355" s="3"/>
      <c r="D355" s="32"/>
      <c r="E355" s="495">
        <f t="shared" si="0"/>
        <v>10987.349999999999</v>
      </c>
      <c r="F355" s="10">
        <v>182.60000000000002</v>
      </c>
      <c r="G355" s="10">
        <v>151.5</v>
      </c>
      <c r="H355" s="10">
        <v>68.900000000000006</v>
      </c>
      <c r="I355" s="10">
        <v>142.4</v>
      </c>
      <c r="J355" s="10">
        <v>278.40000000000003</v>
      </c>
      <c r="K355" s="10">
        <v>14.2</v>
      </c>
      <c r="L355" s="10">
        <v>88.6</v>
      </c>
      <c r="M355" s="10">
        <v>118.99999999999999</v>
      </c>
      <c r="N355" s="10">
        <v>94.5</v>
      </c>
      <c r="O355" s="10">
        <v>397.5</v>
      </c>
      <c r="P355" s="10">
        <v>242.75000000000003</v>
      </c>
      <c r="Q355" s="10">
        <v>790.0999999999998</v>
      </c>
      <c r="R355" s="10">
        <v>0</v>
      </c>
      <c r="S355" s="10">
        <v>0</v>
      </c>
      <c r="T355" s="10">
        <v>585.20000000000005</v>
      </c>
      <c r="U355" s="10">
        <v>646.79999999999995</v>
      </c>
      <c r="V355" s="10">
        <v>162</v>
      </c>
      <c r="W355" s="10">
        <v>338.90000000000003</v>
      </c>
      <c r="X355" s="10">
        <v>142.5</v>
      </c>
      <c r="Y355" s="10">
        <v>69.400000000000006</v>
      </c>
      <c r="Z355" s="10">
        <v>524.40000000000009</v>
      </c>
      <c r="AA355" s="10">
        <v>176.20000000000002</v>
      </c>
      <c r="AB355" s="10">
        <v>466.5</v>
      </c>
      <c r="AC355" s="10">
        <v>6</v>
      </c>
      <c r="AD355" s="10">
        <v>539.69999999999993</v>
      </c>
      <c r="AE355" s="10">
        <v>619.45000000000005</v>
      </c>
      <c r="AF355" s="10">
        <v>389.09999999999997</v>
      </c>
      <c r="AG355" s="10">
        <v>496.09999999999997</v>
      </c>
      <c r="AH355" s="10">
        <v>168</v>
      </c>
      <c r="AI355" s="539">
        <v>2205.2000000000003</v>
      </c>
      <c r="AJ355" s="10">
        <v>589.65000000000009</v>
      </c>
      <c r="AK355" s="10">
        <v>221.8</v>
      </c>
      <c r="AL355" s="10">
        <v>70</v>
      </c>
      <c r="AN355" s="106" t="s">
        <v>633</v>
      </c>
      <c r="AR355" s="32">
        <f t="shared" si="1"/>
        <v>47</v>
      </c>
      <c r="AS355" s="467">
        <v>3</v>
      </c>
      <c r="AT355" s="467">
        <v>0</v>
      </c>
      <c r="AU355" s="467">
        <v>1</v>
      </c>
      <c r="AV355" s="467">
        <v>3</v>
      </c>
      <c r="AW355" s="467">
        <v>0</v>
      </c>
      <c r="AX355" s="467">
        <v>0</v>
      </c>
      <c r="AY355" s="467">
        <v>3</v>
      </c>
      <c r="AZ355" s="467">
        <v>0</v>
      </c>
      <c r="BA355" s="467">
        <v>1</v>
      </c>
      <c r="BB355" s="467">
        <v>1</v>
      </c>
      <c r="BC355" s="467">
        <v>2</v>
      </c>
      <c r="BD355" s="56">
        <v>1</v>
      </c>
      <c r="BE355" s="467">
        <v>0</v>
      </c>
      <c r="BF355" s="56">
        <v>1</v>
      </c>
      <c r="BG355" s="56">
        <v>1</v>
      </c>
      <c r="BH355" s="467">
        <v>0</v>
      </c>
      <c r="BI355" s="56">
        <v>3</v>
      </c>
      <c r="BJ355" s="56">
        <v>3</v>
      </c>
      <c r="BK355" s="56">
        <v>0</v>
      </c>
      <c r="BL355" s="467">
        <v>0</v>
      </c>
      <c r="BM355" s="56">
        <v>3</v>
      </c>
      <c r="BN355" s="467">
        <v>3</v>
      </c>
      <c r="BO355" s="56">
        <v>3</v>
      </c>
      <c r="BP355" s="467">
        <v>0</v>
      </c>
      <c r="BQ355" s="56">
        <v>2</v>
      </c>
      <c r="BR355" s="467">
        <v>3</v>
      </c>
      <c r="BS355" s="56">
        <v>2</v>
      </c>
      <c r="BT355" s="467">
        <v>0</v>
      </c>
      <c r="BU355" s="56">
        <v>3</v>
      </c>
      <c r="BV355" s="467">
        <v>0</v>
      </c>
      <c r="BW355" s="467">
        <v>2</v>
      </c>
      <c r="BX355" s="467">
        <v>0</v>
      </c>
      <c r="BY355" s="467">
        <v>3</v>
      </c>
      <c r="BZ355" s="433"/>
      <c r="CA355" s="433"/>
      <c r="CB355" s="435"/>
      <c r="CC355" s="435"/>
      <c r="CD355" s="237"/>
      <c r="CE355" s="467"/>
      <c r="CF355" s="435"/>
      <c r="CG355" s="435"/>
      <c r="CH355" s="435"/>
      <c r="CI355" s="435"/>
      <c r="CJ355" s="435"/>
      <c r="CK355" s="435"/>
      <c r="CL355" s="435"/>
      <c r="CM355" s="433"/>
      <c r="CN355" s="435"/>
      <c r="CO355" s="435"/>
      <c r="CP355" s="241"/>
      <c r="CQ355" s="56"/>
      <c r="CR355" s="435"/>
      <c r="CS355" s="435"/>
      <c r="CT355" s="435"/>
      <c r="CU355" s="435"/>
      <c r="CV355" s="435"/>
      <c r="CW355" s="435"/>
    </row>
    <row r="356" spans="1:101" ht="15.75">
      <c r="A356" s="277" t="s">
        <v>1658</v>
      </c>
      <c r="B356" s="3"/>
      <c r="C356" s="3"/>
      <c r="D356" s="32"/>
      <c r="E356" s="495">
        <f t="shared" si="0"/>
        <v>11046.349999999999</v>
      </c>
      <c r="F356" s="10">
        <v>3.5999999999999996</v>
      </c>
      <c r="G356" s="10">
        <v>43.5</v>
      </c>
      <c r="H356" s="10">
        <v>13.5</v>
      </c>
      <c r="I356" s="10">
        <v>137.6</v>
      </c>
      <c r="J356" s="10">
        <v>340.5</v>
      </c>
      <c r="K356" s="10">
        <v>124.7</v>
      </c>
      <c r="L356" s="10">
        <v>80.2</v>
      </c>
      <c r="M356" s="10">
        <v>166.3</v>
      </c>
      <c r="N356" s="10">
        <v>55</v>
      </c>
      <c r="O356" s="10">
        <v>358</v>
      </c>
      <c r="P356" s="10">
        <v>134.4</v>
      </c>
      <c r="Q356" s="10">
        <v>898.1</v>
      </c>
      <c r="R356" s="10">
        <v>0</v>
      </c>
      <c r="S356" s="10">
        <v>0</v>
      </c>
      <c r="T356" s="10">
        <v>475.7</v>
      </c>
      <c r="U356" s="10">
        <v>690.2</v>
      </c>
      <c r="V356" s="10">
        <v>1.5</v>
      </c>
      <c r="W356" s="10">
        <v>456.09999999999997</v>
      </c>
      <c r="X356" s="10">
        <v>209.7</v>
      </c>
      <c r="Y356" s="10">
        <v>294.89999999999998</v>
      </c>
      <c r="Z356" s="10">
        <v>721.9</v>
      </c>
      <c r="AA356" s="10">
        <v>205.00000000000003</v>
      </c>
      <c r="AB356" s="10">
        <v>528.80000000000007</v>
      </c>
      <c r="AC356" s="10">
        <v>107</v>
      </c>
      <c r="AD356" s="10">
        <v>515.94999999999993</v>
      </c>
      <c r="AE356" s="10">
        <v>408.70000000000005</v>
      </c>
      <c r="AF356" s="10">
        <v>281.2</v>
      </c>
      <c r="AG356" s="10">
        <v>227.39999999999995</v>
      </c>
      <c r="AH356" s="10">
        <v>38.5</v>
      </c>
      <c r="AI356" s="539">
        <v>2165</v>
      </c>
      <c r="AJ356" s="10">
        <v>963.99999999999989</v>
      </c>
      <c r="AK356" s="10">
        <v>286.90000000000003</v>
      </c>
      <c r="AL356" s="10">
        <v>112.5</v>
      </c>
      <c r="AN356" s="277" t="s">
        <v>1658</v>
      </c>
      <c r="AR356" s="32">
        <f t="shared" si="1"/>
        <v>38</v>
      </c>
      <c r="AS356" s="467">
        <v>0</v>
      </c>
      <c r="AT356" s="467">
        <v>0</v>
      </c>
      <c r="AU356" s="467">
        <v>0</v>
      </c>
      <c r="AV356" s="467">
        <v>3</v>
      </c>
      <c r="AW356" s="467">
        <v>0</v>
      </c>
      <c r="AX356" s="467">
        <v>0</v>
      </c>
      <c r="AY356" s="467">
        <v>0</v>
      </c>
      <c r="AZ356" s="467">
        <v>0</v>
      </c>
      <c r="BA356" s="467">
        <v>3</v>
      </c>
      <c r="BB356" s="467">
        <v>1</v>
      </c>
      <c r="BC356" s="467">
        <v>0</v>
      </c>
      <c r="BD356" s="56">
        <v>3</v>
      </c>
      <c r="BE356" s="467">
        <v>0</v>
      </c>
      <c r="BF356" s="56">
        <v>1</v>
      </c>
      <c r="BG356" s="56">
        <v>1</v>
      </c>
      <c r="BH356" s="467">
        <v>3</v>
      </c>
      <c r="BI356" s="56">
        <v>0</v>
      </c>
      <c r="BJ356" s="56">
        <v>3</v>
      </c>
      <c r="BK356" s="56">
        <v>2</v>
      </c>
      <c r="BL356" s="467">
        <v>2</v>
      </c>
      <c r="BM356" s="56">
        <v>3</v>
      </c>
      <c r="BN356" s="467">
        <v>0</v>
      </c>
      <c r="BO356" s="56">
        <v>2</v>
      </c>
      <c r="BP356" s="467">
        <v>3</v>
      </c>
      <c r="BQ356" s="56">
        <v>2</v>
      </c>
      <c r="BR356" s="467">
        <v>3</v>
      </c>
      <c r="BS356" s="56">
        <v>1</v>
      </c>
      <c r="BT356" s="467">
        <v>0</v>
      </c>
      <c r="BU356" s="56">
        <v>0</v>
      </c>
      <c r="BV356" s="467">
        <v>0</v>
      </c>
      <c r="BW356" s="467">
        <v>2</v>
      </c>
      <c r="BX356" s="467">
        <v>0</v>
      </c>
      <c r="BY356" s="467">
        <v>0</v>
      </c>
      <c r="BZ356" s="433"/>
      <c r="CA356" s="433"/>
      <c r="CB356" s="435"/>
      <c r="CC356" s="435"/>
      <c r="CD356" s="237"/>
      <c r="CE356" s="467"/>
      <c r="CF356" s="435"/>
      <c r="CG356" s="435"/>
      <c r="CH356" s="435"/>
      <c r="CI356" s="435"/>
      <c r="CJ356" s="435"/>
      <c r="CK356" s="435"/>
      <c r="CL356" s="435"/>
      <c r="CM356" s="433"/>
      <c r="CN356" s="435"/>
      <c r="CO356" s="435"/>
      <c r="CP356" s="241"/>
      <c r="CQ356" s="56"/>
      <c r="CR356" s="435"/>
      <c r="CS356" s="435"/>
      <c r="CT356" s="435"/>
      <c r="CU356" s="435"/>
      <c r="CV356" s="435"/>
      <c r="CW356" s="435"/>
    </row>
    <row r="357" spans="1:101" ht="15.75">
      <c r="A357" s="106" t="s">
        <v>2708</v>
      </c>
      <c r="B357" s="3"/>
      <c r="C357" s="3"/>
      <c r="D357" s="32"/>
      <c r="E357" s="495">
        <f t="shared" si="0"/>
        <v>11555.2</v>
      </c>
      <c r="F357" s="10">
        <v>300.5</v>
      </c>
      <c r="G357" s="10">
        <v>311.7</v>
      </c>
      <c r="H357" s="10">
        <v>76.8</v>
      </c>
      <c r="I357" s="10">
        <v>207.89999999999998</v>
      </c>
      <c r="J357" s="10">
        <v>554</v>
      </c>
      <c r="K357" s="10">
        <v>166.79999999999998</v>
      </c>
      <c r="L357" s="10">
        <v>103.1</v>
      </c>
      <c r="M357" s="10">
        <v>327.5</v>
      </c>
      <c r="N357" s="10">
        <v>75.5</v>
      </c>
      <c r="O357" s="10">
        <v>404.2</v>
      </c>
      <c r="P357" s="10">
        <v>521.6</v>
      </c>
      <c r="Q357" s="10">
        <v>228.10000000000002</v>
      </c>
      <c r="R357" s="10">
        <v>24</v>
      </c>
      <c r="S357" s="10">
        <v>16.5</v>
      </c>
      <c r="T357" s="10">
        <v>312.59999999999997</v>
      </c>
      <c r="U357" s="10">
        <v>458.49999999999994</v>
      </c>
      <c r="V357" s="10">
        <v>42</v>
      </c>
      <c r="W357" s="10">
        <v>225.6</v>
      </c>
      <c r="X357" s="10">
        <v>231.9</v>
      </c>
      <c r="Y357" s="10">
        <v>342.7</v>
      </c>
      <c r="Z357" s="10">
        <v>415.5</v>
      </c>
      <c r="AA357" s="10">
        <v>471.8</v>
      </c>
      <c r="AB357" s="10">
        <v>504.6</v>
      </c>
      <c r="AC357" s="10">
        <v>105.8</v>
      </c>
      <c r="AD357" s="10">
        <v>339.59999999999997</v>
      </c>
      <c r="AE357" s="10">
        <v>558.5</v>
      </c>
      <c r="AF357" s="10">
        <v>381.1</v>
      </c>
      <c r="AG357" s="10">
        <v>743.9</v>
      </c>
      <c r="AH357" s="10">
        <v>99.5</v>
      </c>
      <c r="AI357" s="539">
        <v>1130.1000000000001</v>
      </c>
      <c r="AJ357" s="10">
        <v>765.8</v>
      </c>
      <c r="AK357" s="10">
        <v>908.89999999999986</v>
      </c>
      <c r="AL357" s="10">
        <v>198.6</v>
      </c>
      <c r="AN357" s="106" t="s">
        <v>2708</v>
      </c>
      <c r="AR357" s="32">
        <f t="shared" si="1"/>
        <v>46</v>
      </c>
      <c r="AS357" s="56">
        <v>3</v>
      </c>
      <c r="AT357" s="56">
        <v>3</v>
      </c>
      <c r="AU357" s="56">
        <v>1</v>
      </c>
      <c r="AV357" s="56">
        <v>3</v>
      </c>
      <c r="AW357" s="56">
        <v>2</v>
      </c>
      <c r="AX357" s="56">
        <v>1</v>
      </c>
      <c r="AY357" s="56">
        <v>3</v>
      </c>
      <c r="AZ357" s="56">
        <v>3</v>
      </c>
      <c r="BA357" s="56">
        <v>0</v>
      </c>
      <c r="BB357" s="56">
        <v>2</v>
      </c>
      <c r="BC357" s="56">
        <v>1</v>
      </c>
      <c r="BD357" s="56">
        <v>0</v>
      </c>
      <c r="BE357" s="56">
        <v>2</v>
      </c>
      <c r="BF357" s="56">
        <v>0</v>
      </c>
      <c r="BG357" s="56">
        <v>1</v>
      </c>
      <c r="BH357" s="56">
        <v>2</v>
      </c>
      <c r="BI357" s="56">
        <v>0</v>
      </c>
      <c r="BJ357" s="56">
        <v>3</v>
      </c>
      <c r="BK357" s="56">
        <v>0</v>
      </c>
      <c r="BL357" s="56">
        <v>3</v>
      </c>
      <c r="BM357" s="56">
        <v>0</v>
      </c>
      <c r="BN357" s="56">
        <v>0</v>
      </c>
      <c r="BO357" s="56">
        <v>2</v>
      </c>
      <c r="BP357" s="56">
        <v>0</v>
      </c>
      <c r="BQ357" s="56">
        <v>0</v>
      </c>
      <c r="BR357" s="56">
        <v>1</v>
      </c>
      <c r="BS357" s="56">
        <v>2</v>
      </c>
      <c r="BT357" s="56">
        <v>2</v>
      </c>
      <c r="BU357" s="56">
        <v>2</v>
      </c>
      <c r="BV357" s="56">
        <v>0</v>
      </c>
      <c r="BW357" s="56">
        <v>0</v>
      </c>
      <c r="BX357" s="56">
        <v>3</v>
      </c>
      <c r="BY357" s="56">
        <v>1</v>
      </c>
      <c r="BZ357" s="433"/>
      <c r="CA357" s="433"/>
      <c r="CD357" s="28"/>
      <c r="CE357" s="56"/>
      <c r="CF357" s="435"/>
      <c r="CG357" s="435"/>
      <c r="CH357" s="435"/>
      <c r="CI357" s="435"/>
      <c r="CJ357" s="435"/>
      <c r="CK357" s="435"/>
      <c r="CL357" s="435"/>
      <c r="CM357" s="433"/>
      <c r="CN357" s="435"/>
      <c r="CO357" s="435"/>
      <c r="CP357" s="241"/>
      <c r="CQ357" s="56"/>
      <c r="CR357" s="435"/>
      <c r="CS357" s="435"/>
      <c r="CT357" s="435"/>
      <c r="CU357" s="435"/>
      <c r="CV357" s="435"/>
      <c r="CW357" s="435"/>
    </row>
    <row r="358" spans="1:101" ht="15.75">
      <c r="A358" s="276" t="s">
        <v>3607</v>
      </c>
      <c r="B358" s="3"/>
      <c r="C358" s="3"/>
      <c r="D358" s="32"/>
      <c r="E358" s="495">
        <f t="shared" si="0"/>
        <v>10495</v>
      </c>
      <c r="F358" s="10">
        <v>399.9</v>
      </c>
      <c r="G358" s="10">
        <v>26.4</v>
      </c>
      <c r="H358" s="10">
        <v>142</v>
      </c>
      <c r="I358" s="10">
        <v>203.8</v>
      </c>
      <c r="J358" s="10">
        <v>604.5</v>
      </c>
      <c r="K358" s="10">
        <v>68.400000000000006</v>
      </c>
      <c r="L358" s="10">
        <v>53.100000000000009</v>
      </c>
      <c r="M358" s="10">
        <v>28.799999999999997</v>
      </c>
      <c r="N358" s="10">
        <v>19.900000000000002</v>
      </c>
      <c r="O358" s="10">
        <v>292.2</v>
      </c>
      <c r="P358" s="10">
        <v>407.09999999999997</v>
      </c>
      <c r="Q358" s="10">
        <v>332.3</v>
      </c>
      <c r="R358" s="10">
        <v>0</v>
      </c>
      <c r="S358" s="10">
        <v>8.4</v>
      </c>
      <c r="T358" s="10">
        <v>385.5</v>
      </c>
      <c r="U358" s="10">
        <v>426.80000000000007</v>
      </c>
      <c r="V358" s="10">
        <v>201.5</v>
      </c>
      <c r="W358" s="10">
        <v>265</v>
      </c>
      <c r="X358" s="10">
        <v>183.3</v>
      </c>
      <c r="Y358" s="10">
        <v>329</v>
      </c>
      <c r="Z358" s="10">
        <v>314.5</v>
      </c>
      <c r="AA358" s="10">
        <v>331.8</v>
      </c>
      <c r="AB358" s="10">
        <v>330</v>
      </c>
      <c r="AC358" s="10">
        <v>73.400000000000006</v>
      </c>
      <c r="AD358" s="10">
        <v>482.8</v>
      </c>
      <c r="AE358" s="10">
        <v>409.5</v>
      </c>
      <c r="AF358" s="10">
        <v>465.5</v>
      </c>
      <c r="AG358" s="10">
        <v>270.8</v>
      </c>
      <c r="AH358" s="10">
        <v>90</v>
      </c>
      <c r="AI358" s="539">
        <v>2017.5</v>
      </c>
      <c r="AJ358" s="10">
        <v>889.99999999999989</v>
      </c>
      <c r="AK358" s="10">
        <v>134.5</v>
      </c>
      <c r="AL358" s="10">
        <v>306.79999999999995</v>
      </c>
      <c r="AN358" s="276" t="s">
        <v>3607</v>
      </c>
      <c r="AR358" s="32">
        <f t="shared" si="1"/>
        <v>33</v>
      </c>
      <c r="AS358" s="56">
        <v>3</v>
      </c>
      <c r="AT358" s="56">
        <v>0</v>
      </c>
      <c r="AU358" s="56">
        <v>3</v>
      </c>
      <c r="AV358" s="56">
        <v>3</v>
      </c>
      <c r="AW358" s="56">
        <v>3</v>
      </c>
      <c r="AX358" s="56">
        <v>0</v>
      </c>
      <c r="AY358" s="56">
        <v>0</v>
      </c>
      <c r="AZ358" s="56">
        <v>0</v>
      </c>
      <c r="BA358" s="56">
        <v>0</v>
      </c>
      <c r="BB358" s="56">
        <v>1</v>
      </c>
      <c r="BC358" s="56">
        <v>0</v>
      </c>
      <c r="BD358" s="56">
        <v>0</v>
      </c>
      <c r="BE358" s="56">
        <v>1</v>
      </c>
      <c r="BF358" s="56">
        <v>0</v>
      </c>
      <c r="BG358" s="56">
        <v>2</v>
      </c>
      <c r="BH358" s="56">
        <v>0</v>
      </c>
      <c r="BI358" s="56">
        <v>3</v>
      </c>
      <c r="BJ358" s="56">
        <v>0</v>
      </c>
      <c r="BK358" s="56">
        <v>1</v>
      </c>
      <c r="BL358" s="56">
        <v>1</v>
      </c>
      <c r="BM358" s="56">
        <v>0</v>
      </c>
      <c r="BN358" s="56">
        <v>0</v>
      </c>
      <c r="BO358" s="56">
        <v>0</v>
      </c>
      <c r="BP358" s="56">
        <v>3</v>
      </c>
      <c r="BQ358" s="56">
        <v>2</v>
      </c>
      <c r="BR358" s="56">
        <v>0</v>
      </c>
      <c r="BS358" s="56">
        <v>1</v>
      </c>
      <c r="BT358" s="56">
        <v>0</v>
      </c>
      <c r="BU358" s="56">
        <v>3</v>
      </c>
      <c r="BV358" s="56">
        <v>0</v>
      </c>
      <c r="BW358" s="56">
        <v>0</v>
      </c>
      <c r="BX358" s="56">
        <v>0</v>
      </c>
      <c r="BY358" s="56">
        <v>3</v>
      </c>
      <c r="BZ358" s="433"/>
      <c r="CA358" s="433"/>
      <c r="CD358" s="28"/>
      <c r="CE358" s="56"/>
      <c r="CF358" s="435"/>
      <c r="CG358" s="435"/>
      <c r="CH358" s="435"/>
      <c r="CI358" s="435"/>
      <c r="CJ358" s="435"/>
      <c r="CK358" s="435"/>
      <c r="CL358" s="435"/>
      <c r="CM358" s="433"/>
      <c r="CP358" s="28"/>
      <c r="CQ358" s="56"/>
      <c r="CR358" s="435"/>
      <c r="CS358" s="435"/>
      <c r="CT358" s="435"/>
      <c r="CU358" s="435"/>
      <c r="CV358" s="435"/>
      <c r="CW358" s="435"/>
    </row>
    <row r="359" spans="1:101" ht="15.75">
      <c r="A359" s="106" t="s">
        <v>687</v>
      </c>
      <c r="B359" s="3"/>
      <c r="C359" s="3"/>
      <c r="D359" s="32"/>
      <c r="E359" s="495">
        <f t="shared" si="0"/>
        <v>12509.999999999996</v>
      </c>
      <c r="F359" s="10">
        <v>439.20000000000005</v>
      </c>
      <c r="G359" s="10">
        <v>486.34999999999997</v>
      </c>
      <c r="H359" s="10">
        <v>30.299999999999997</v>
      </c>
      <c r="I359" s="10">
        <v>28.6</v>
      </c>
      <c r="J359" s="10">
        <v>508.09999999999997</v>
      </c>
      <c r="K359" s="10">
        <v>181.79999999999998</v>
      </c>
      <c r="L359" s="10">
        <v>154.4</v>
      </c>
      <c r="M359" s="10">
        <v>248.5</v>
      </c>
      <c r="N359" s="10">
        <v>44</v>
      </c>
      <c r="O359" s="10">
        <v>379.1</v>
      </c>
      <c r="P359" s="10">
        <v>332.5</v>
      </c>
      <c r="Q359" s="10">
        <v>765.8</v>
      </c>
      <c r="R359" s="10">
        <v>0</v>
      </c>
      <c r="S359" s="10">
        <v>22.5</v>
      </c>
      <c r="T359" s="10">
        <v>356.4</v>
      </c>
      <c r="U359" s="10">
        <v>812.5</v>
      </c>
      <c r="V359" s="10">
        <v>11.8</v>
      </c>
      <c r="W359" s="10">
        <v>190.8</v>
      </c>
      <c r="X359" s="10">
        <v>132</v>
      </c>
      <c r="Y359" s="10">
        <v>396</v>
      </c>
      <c r="Z359" s="10">
        <v>443.4</v>
      </c>
      <c r="AA359" s="10">
        <v>212.60000000000002</v>
      </c>
      <c r="AB359" s="10">
        <v>573.20000000000005</v>
      </c>
      <c r="AC359" s="10">
        <v>156.19999999999999</v>
      </c>
      <c r="AD359" s="10">
        <v>396.7</v>
      </c>
      <c r="AE359" s="10">
        <v>458.6</v>
      </c>
      <c r="AF359" s="10">
        <v>572.75</v>
      </c>
      <c r="AG359" s="10">
        <v>369.8</v>
      </c>
      <c r="AH359" s="10">
        <v>187.5</v>
      </c>
      <c r="AI359" s="539">
        <v>1984.3999999999999</v>
      </c>
      <c r="AJ359" s="10">
        <v>999.30000000000007</v>
      </c>
      <c r="AK359" s="10">
        <v>441.90000000000003</v>
      </c>
      <c r="AL359" s="10">
        <v>193</v>
      </c>
      <c r="AN359" s="106" t="s">
        <v>687</v>
      </c>
      <c r="AR359" s="32">
        <f t="shared" si="1"/>
        <v>43</v>
      </c>
      <c r="AS359" s="56">
        <v>0</v>
      </c>
      <c r="AT359" s="56">
        <v>2</v>
      </c>
      <c r="AU359" s="56">
        <v>0</v>
      </c>
      <c r="AV359" s="56">
        <v>0</v>
      </c>
      <c r="AW359" s="56">
        <v>0</v>
      </c>
      <c r="AX359" s="56">
        <v>0</v>
      </c>
      <c r="AY359" s="56">
        <v>3</v>
      </c>
      <c r="AZ359" s="56">
        <v>1</v>
      </c>
      <c r="BA359" s="56">
        <v>0</v>
      </c>
      <c r="BB359" s="56">
        <v>3</v>
      </c>
      <c r="BC359" s="56">
        <v>1</v>
      </c>
      <c r="BD359" s="56">
        <v>1</v>
      </c>
      <c r="BE359" s="56">
        <v>0</v>
      </c>
      <c r="BF359" s="56">
        <v>0</v>
      </c>
      <c r="BG359" s="56">
        <v>1</v>
      </c>
      <c r="BH359" s="56">
        <v>3</v>
      </c>
      <c r="BI359" s="56">
        <v>0</v>
      </c>
      <c r="BJ359" s="56">
        <v>0</v>
      </c>
      <c r="BK359" s="56">
        <v>0</v>
      </c>
      <c r="BL359" s="56">
        <v>3</v>
      </c>
      <c r="BM359" s="56">
        <v>2</v>
      </c>
      <c r="BN359" s="56">
        <v>3</v>
      </c>
      <c r="BO359" s="56">
        <v>2</v>
      </c>
      <c r="BP359" s="56">
        <v>3</v>
      </c>
      <c r="BQ359" s="56">
        <v>0</v>
      </c>
      <c r="BR359" s="56">
        <v>2</v>
      </c>
      <c r="BS359" s="56">
        <v>2</v>
      </c>
      <c r="BT359" s="56">
        <v>0</v>
      </c>
      <c r="BU359" s="56">
        <v>3</v>
      </c>
      <c r="BV359" s="56">
        <v>1</v>
      </c>
      <c r="BW359" s="56">
        <v>2</v>
      </c>
      <c r="BX359" s="56">
        <v>2</v>
      </c>
      <c r="BY359" s="56">
        <v>3</v>
      </c>
      <c r="BZ359" s="433"/>
      <c r="CA359" s="433"/>
      <c r="CD359" s="28"/>
      <c r="CE359" s="56"/>
      <c r="CF359" s="435"/>
      <c r="CG359" s="435"/>
      <c r="CH359" s="435"/>
      <c r="CI359" s="435"/>
      <c r="CJ359" s="435"/>
      <c r="CK359" s="435"/>
      <c r="CL359" s="435"/>
      <c r="CM359" s="433"/>
      <c r="CP359" s="28"/>
      <c r="CQ359" s="56"/>
      <c r="CR359" s="435"/>
      <c r="CS359" s="435"/>
      <c r="CT359" s="435"/>
      <c r="CU359" s="435"/>
      <c r="CV359" s="435"/>
      <c r="CW359" s="435"/>
    </row>
    <row r="360" spans="1:101" ht="15.75">
      <c r="A360" s="106" t="s">
        <v>639</v>
      </c>
      <c r="B360" s="3"/>
      <c r="C360" s="3"/>
      <c r="D360" s="32"/>
      <c r="E360" s="495">
        <f t="shared" si="0"/>
        <v>8177</v>
      </c>
      <c r="F360" s="10">
        <v>209.3</v>
      </c>
      <c r="G360" s="10">
        <v>2.6</v>
      </c>
      <c r="H360" s="10">
        <v>36</v>
      </c>
      <c r="I360" s="10">
        <v>69</v>
      </c>
      <c r="J360" s="10">
        <v>174.09999999999997</v>
      </c>
      <c r="K360" s="10">
        <v>178.4</v>
      </c>
      <c r="L360" s="10">
        <v>108.7</v>
      </c>
      <c r="M360" s="10">
        <v>259.39999999999998</v>
      </c>
      <c r="N360" s="10">
        <v>113.4</v>
      </c>
      <c r="O360" s="10">
        <v>193.5</v>
      </c>
      <c r="P360" s="10">
        <v>504</v>
      </c>
      <c r="Q360" s="10">
        <v>118.75</v>
      </c>
      <c r="R360" s="10">
        <v>46.5</v>
      </c>
      <c r="S360" s="10">
        <v>19.5</v>
      </c>
      <c r="T360" s="10">
        <v>260.10000000000002</v>
      </c>
      <c r="U360" s="10">
        <v>443.6</v>
      </c>
      <c r="V360" s="10">
        <v>60</v>
      </c>
      <c r="W360" s="10">
        <v>321</v>
      </c>
      <c r="X360" s="10">
        <v>229.9</v>
      </c>
      <c r="Y360" s="10">
        <v>383.5</v>
      </c>
      <c r="Z360" s="10">
        <v>311.7</v>
      </c>
      <c r="AA360" s="10">
        <v>275.84999999999997</v>
      </c>
      <c r="AB360" s="10">
        <v>384.5</v>
      </c>
      <c r="AC360" s="10">
        <v>120.8</v>
      </c>
      <c r="AD360" s="10">
        <v>352.20000000000005</v>
      </c>
      <c r="AE360" s="10">
        <v>159</v>
      </c>
      <c r="AF360" s="10">
        <v>331.25</v>
      </c>
      <c r="AG360" s="10">
        <v>222</v>
      </c>
      <c r="AH360" s="10">
        <v>33.15</v>
      </c>
      <c r="AI360" s="539">
        <v>1257.4000000000001</v>
      </c>
      <c r="AJ360" s="10">
        <v>611.9</v>
      </c>
      <c r="AK360" s="10">
        <v>127.39999999999999</v>
      </c>
      <c r="AL360" s="10">
        <v>258.60000000000002</v>
      </c>
      <c r="AN360" s="106" t="s">
        <v>639</v>
      </c>
      <c r="AR360" s="32">
        <f t="shared" si="1"/>
        <v>29</v>
      </c>
      <c r="AS360" s="56">
        <v>2</v>
      </c>
      <c r="AT360" s="56">
        <v>0</v>
      </c>
      <c r="AU360" s="56">
        <v>0</v>
      </c>
      <c r="AV360" s="56">
        <v>3</v>
      </c>
      <c r="AW360" s="56">
        <v>0</v>
      </c>
      <c r="AX360" s="56">
        <v>0</v>
      </c>
      <c r="AY360" s="56">
        <v>3</v>
      </c>
      <c r="AZ360" s="56">
        <v>3</v>
      </c>
      <c r="BA360" s="56">
        <v>2</v>
      </c>
      <c r="BB360" s="56">
        <v>0</v>
      </c>
      <c r="BC360" s="56">
        <v>3</v>
      </c>
      <c r="BD360" s="56">
        <v>0</v>
      </c>
      <c r="BE360" s="56">
        <v>3</v>
      </c>
      <c r="BF360" s="56">
        <v>0</v>
      </c>
      <c r="BG360" s="56">
        <v>0</v>
      </c>
      <c r="BH360" s="56">
        <v>1</v>
      </c>
      <c r="BI360" s="56">
        <v>0</v>
      </c>
      <c r="BJ360" s="56">
        <v>1</v>
      </c>
      <c r="BK360" s="56">
        <v>2</v>
      </c>
      <c r="BL360" s="56">
        <v>3</v>
      </c>
      <c r="BM360" s="56">
        <v>0</v>
      </c>
      <c r="BN360" s="56">
        <v>0</v>
      </c>
      <c r="BO360" s="56">
        <v>1</v>
      </c>
      <c r="BP360" s="56">
        <v>0</v>
      </c>
      <c r="BQ360" s="56">
        <v>0</v>
      </c>
      <c r="BR360" s="56">
        <v>0</v>
      </c>
      <c r="BS360" s="56">
        <v>0</v>
      </c>
      <c r="BT360" s="56">
        <v>0</v>
      </c>
      <c r="BU360" s="56">
        <v>0</v>
      </c>
      <c r="BV360" s="56">
        <v>0</v>
      </c>
      <c r="BW360" s="56">
        <v>0</v>
      </c>
      <c r="BX360" s="56">
        <v>0</v>
      </c>
      <c r="BY360" s="56">
        <v>2</v>
      </c>
      <c r="BZ360" s="433"/>
      <c r="CA360" s="433"/>
      <c r="CD360" s="28"/>
      <c r="CE360" s="56"/>
      <c r="CF360" s="435"/>
      <c r="CG360" s="435"/>
      <c r="CH360" s="435"/>
      <c r="CI360" s="435"/>
      <c r="CJ360" s="435"/>
      <c r="CK360" s="435"/>
      <c r="CL360" s="435"/>
      <c r="CM360" s="433"/>
      <c r="CP360" s="241"/>
      <c r="CQ360" s="56"/>
      <c r="CR360" s="435"/>
      <c r="CS360" s="435"/>
      <c r="CT360" s="435"/>
      <c r="CU360" s="435"/>
      <c r="CV360" s="435"/>
      <c r="CW360" s="435"/>
    </row>
    <row r="361" spans="1:101" ht="15.75">
      <c r="A361" s="276" t="s">
        <v>3636</v>
      </c>
      <c r="B361" s="3"/>
      <c r="C361" s="3"/>
      <c r="D361" s="32"/>
      <c r="E361" s="495">
        <f t="shared" si="0"/>
        <v>12577.000000000002</v>
      </c>
      <c r="F361" s="10">
        <v>226.5</v>
      </c>
      <c r="G361" s="10">
        <v>311.20000000000005</v>
      </c>
      <c r="H361" s="10">
        <v>99</v>
      </c>
      <c r="I361" s="10">
        <v>80.2</v>
      </c>
      <c r="J361" s="10">
        <v>675.80000000000007</v>
      </c>
      <c r="K361" s="10">
        <v>148.4</v>
      </c>
      <c r="L361" s="10">
        <v>64.7</v>
      </c>
      <c r="M361" s="10">
        <v>262</v>
      </c>
      <c r="N361" s="10">
        <v>147.39999999999998</v>
      </c>
      <c r="O361" s="10">
        <v>384.2</v>
      </c>
      <c r="P361" s="10">
        <v>495.7</v>
      </c>
      <c r="Q361" s="10">
        <v>466.69999999999993</v>
      </c>
      <c r="R361" s="10">
        <v>47</v>
      </c>
      <c r="S361" s="10">
        <v>56</v>
      </c>
      <c r="T361" s="10">
        <v>255</v>
      </c>
      <c r="U361" s="10">
        <v>584.6</v>
      </c>
      <c r="V361" s="10">
        <v>59.8</v>
      </c>
      <c r="W361" s="10">
        <v>172.5</v>
      </c>
      <c r="X361" s="10">
        <v>436</v>
      </c>
      <c r="Y361" s="10">
        <v>418.59999999999997</v>
      </c>
      <c r="Z361" s="10">
        <v>465.3</v>
      </c>
      <c r="AA361" s="10">
        <v>365.9</v>
      </c>
      <c r="AB361" s="10">
        <v>393</v>
      </c>
      <c r="AC361" s="10">
        <v>152.6</v>
      </c>
      <c r="AD361" s="10">
        <v>533.6</v>
      </c>
      <c r="AE361" s="10">
        <v>516.1</v>
      </c>
      <c r="AF361" s="10">
        <v>465.7</v>
      </c>
      <c r="AG361" s="10">
        <v>611.09999999999991</v>
      </c>
      <c r="AH361" s="10">
        <v>243.6</v>
      </c>
      <c r="AI361" s="539">
        <v>2006.6</v>
      </c>
      <c r="AJ361" s="10">
        <v>603.5</v>
      </c>
      <c r="AK361" s="10">
        <v>666.29999999999984</v>
      </c>
      <c r="AL361" s="10">
        <v>162.4</v>
      </c>
      <c r="AN361" s="276" t="s">
        <v>3636</v>
      </c>
      <c r="AR361" s="32">
        <f t="shared" si="1"/>
        <v>42</v>
      </c>
      <c r="AS361" s="56">
        <v>0</v>
      </c>
      <c r="AT361" s="56">
        <v>1</v>
      </c>
      <c r="AU361" s="56">
        <v>0</v>
      </c>
      <c r="AV361" s="56">
        <v>0</v>
      </c>
      <c r="AW361" s="56">
        <v>2</v>
      </c>
      <c r="AX361" s="56">
        <v>1</v>
      </c>
      <c r="AY361" s="56">
        <v>2</v>
      </c>
      <c r="AZ361" s="56">
        <v>2</v>
      </c>
      <c r="BA361" s="56">
        <v>1</v>
      </c>
      <c r="BB361" s="56">
        <v>3</v>
      </c>
      <c r="BC361" s="56">
        <v>1</v>
      </c>
      <c r="BD361" s="56">
        <v>3</v>
      </c>
      <c r="BE361" s="56">
        <v>3</v>
      </c>
      <c r="BF361" s="56">
        <v>3</v>
      </c>
      <c r="BG361" s="56">
        <v>0</v>
      </c>
      <c r="BH361" s="56">
        <v>1</v>
      </c>
      <c r="BI361" s="56">
        <v>0</v>
      </c>
      <c r="BJ361" s="56">
        <v>0</v>
      </c>
      <c r="BK361" s="56">
        <v>3</v>
      </c>
      <c r="BL361" s="56">
        <v>1</v>
      </c>
      <c r="BM361" s="56">
        <v>2</v>
      </c>
      <c r="BN361" s="56">
        <v>1</v>
      </c>
      <c r="BO361" s="56">
        <v>0</v>
      </c>
      <c r="BP361" s="56">
        <v>0</v>
      </c>
      <c r="BQ361" s="56">
        <v>2</v>
      </c>
      <c r="BR361" s="56">
        <v>2</v>
      </c>
      <c r="BS361" s="56">
        <v>0</v>
      </c>
      <c r="BT361" s="56">
        <v>2</v>
      </c>
      <c r="BU361" s="56">
        <v>0</v>
      </c>
      <c r="BV361" s="56">
        <v>3</v>
      </c>
      <c r="BW361" s="56">
        <v>0</v>
      </c>
      <c r="BX361" s="56">
        <v>2</v>
      </c>
      <c r="BY361" s="56">
        <v>1</v>
      </c>
      <c r="BZ361" s="433"/>
      <c r="CA361" s="433"/>
      <c r="CD361" s="28"/>
      <c r="CE361" s="56"/>
      <c r="CF361" s="435"/>
      <c r="CG361" s="435"/>
      <c r="CH361" s="435"/>
      <c r="CI361" s="435"/>
      <c r="CJ361" s="435"/>
      <c r="CK361" s="435"/>
      <c r="CL361" s="435"/>
      <c r="CM361" s="433"/>
      <c r="CP361" s="28"/>
      <c r="CQ361" s="56"/>
      <c r="CR361" s="435"/>
      <c r="CS361" s="435"/>
      <c r="CT361" s="435"/>
      <c r="CU361" s="435"/>
      <c r="CV361" s="435"/>
      <c r="CW361" s="435"/>
    </row>
    <row r="362" spans="1:101" ht="15.75">
      <c r="A362" s="277" t="s">
        <v>15</v>
      </c>
      <c r="B362" s="3"/>
      <c r="C362" s="3"/>
      <c r="D362" s="32"/>
      <c r="E362" s="495">
        <f t="shared" si="0"/>
        <v>13265.499999999998</v>
      </c>
      <c r="F362" s="10">
        <v>449.49999999999994</v>
      </c>
      <c r="G362" s="10">
        <v>127.5</v>
      </c>
      <c r="H362" s="10">
        <v>56.5</v>
      </c>
      <c r="I362" s="10">
        <v>29</v>
      </c>
      <c r="J362" s="10">
        <v>373</v>
      </c>
      <c r="K362" s="10">
        <v>313.90000000000003</v>
      </c>
      <c r="L362" s="10">
        <v>108.60000000000001</v>
      </c>
      <c r="M362" s="10">
        <v>229.6</v>
      </c>
      <c r="N362" s="10">
        <v>66.2</v>
      </c>
      <c r="O362" s="10">
        <v>499.3</v>
      </c>
      <c r="P362" s="10">
        <v>441.20000000000005</v>
      </c>
      <c r="Q362" s="10">
        <v>798.00000000000011</v>
      </c>
      <c r="R362" s="10">
        <v>0</v>
      </c>
      <c r="S362" s="10">
        <v>0</v>
      </c>
      <c r="T362" s="10">
        <v>337</v>
      </c>
      <c r="U362" s="10">
        <v>962.7</v>
      </c>
      <c r="V362" s="10">
        <v>0</v>
      </c>
      <c r="W362" s="10">
        <v>366.3</v>
      </c>
      <c r="X362" s="10">
        <v>275.2</v>
      </c>
      <c r="Y362" s="10">
        <v>440.8</v>
      </c>
      <c r="Z362" s="10">
        <v>509.7</v>
      </c>
      <c r="AA362" s="10">
        <v>402.50000000000006</v>
      </c>
      <c r="AB362" s="10">
        <v>427</v>
      </c>
      <c r="AC362" s="10">
        <v>107.3</v>
      </c>
      <c r="AD362" s="10">
        <v>426.1</v>
      </c>
      <c r="AE362" s="10">
        <v>475.2</v>
      </c>
      <c r="AF362" s="10">
        <v>403.00000000000006</v>
      </c>
      <c r="AG362" s="10">
        <v>555.70000000000005</v>
      </c>
      <c r="AH362" s="10">
        <v>0</v>
      </c>
      <c r="AI362" s="539">
        <v>2756.2</v>
      </c>
      <c r="AJ362" s="10">
        <v>850.3</v>
      </c>
      <c r="AK362" s="10">
        <v>421.8</v>
      </c>
      <c r="AL362" s="10">
        <v>56.400000000000006</v>
      </c>
      <c r="AN362" s="277" t="s">
        <v>15</v>
      </c>
      <c r="AR362" s="32">
        <f t="shared" si="1"/>
        <v>49</v>
      </c>
      <c r="AS362" s="467">
        <v>3</v>
      </c>
      <c r="AT362" s="467">
        <v>1</v>
      </c>
      <c r="AU362" s="467">
        <v>2</v>
      </c>
      <c r="AV362" s="467">
        <v>0</v>
      </c>
      <c r="AW362" s="467">
        <v>0</v>
      </c>
      <c r="AX362" s="467">
        <v>3</v>
      </c>
      <c r="AY362" s="467">
        <v>3</v>
      </c>
      <c r="AZ362" s="467">
        <v>2</v>
      </c>
      <c r="BA362" s="467">
        <v>0</v>
      </c>
      <c r="BB362" s="467">
        <v>3</v>
      </c>
      <c r="BC362" s="467">
        <v>0</v>
      </c>
      <c r="BD362" s="56">
        <v>3</v>
      </c>
      <c r="BE362" s="467">
        <v>1</v>
      </c>
      <c r="BF362" s="56">
        <v>1</v>
      </c>
      <c r="BG362" s="56">
        <v>0</v>
      </c>
      <c r="BH362" s="467">
        <v>3</v>
      </c>
      <c r="BI362" s="56">
        <v>0</v>
      </c>
      <c r="BJ362" s="56">
        <v>2</v>
      </c>
      <c r="BK362" s="56">
        <v>3</v>
      </c>
      <c r="BL362" s="467">
        <v>3</v>
      </c>
      <c r="BM362" s="56">
        <v>2</v>
      </c>
      <c r="BN362" s="467">
        <v>0</v>
      </c>
      <c r="BO362" s="56">
        <v>0</v>
      </c>
      <c r="BP362" s="467">
        <v>3</v>
      </c>
      <c r="BQ362" s="56">
        <v>1</v>
      </c>
      <c r="BR362" s="467">
        <v>1</v>
      </c>
      <c r="BS362" s="56">
        <v>3</v>
      </c>
      <c r="BT362" s="467">
        <v>3</v>
      </c>
      <c r="BU362" s="56">
        <v>0</v>
      </c>
      <c r="BV362" s="467">
        <v>1</v>
      </c>
      <c r="BW362" s="467">
        <v>2</v>
      </c>
      <c r="BX362" s="467">
        <v>0</v>
      </c>
      <c r="BY362" s="467">
        <v>0</v>
      </c>
      <c r="BZ362" s="433"/>
      <c r="CA362" s="433"/>
      <c r="CB362" s="435"/>
      <c r="CC362" s="435"/>
      <c r="CD362" s="237"/>
      <c r="CE362" s="467"/>
      <c r="CF362" s="435"/>
      <c r="CG362" s="435"/>
      <c r="CH362" s="435"/>
      <c r="CI362" s="435"/>
      <c r="CJ362" s="435"/>
      <c r="CK362" s="435"/>
      <c r="CL362" s="435"/>
      <c r="CM362" s="433"/>
      <c r="CP362" s="241"/>
      <c r="CQ362" s="56"/>
      <c r="CR362" s="435"/>
      <c r="CS362" s="435"/>
      <c r="CT362" s="435"/>
      <c r="CU362" s="435"/>
      <c r="CV362" s="435"/>
      <c r="CW362" s="435"/>
    </row>
    <row r="363" spans="1:101" ht="15.75">
      <c r="A363" s="106" t="s">
        <v>2717</v>
      </c>
      <c r="B363" s="3"/>
      <c r="C363" s="3"/>
      <c r="D363" s="32"/>
      <c r="E363" s="495">
        <f t="shared" si="0"/>
        <v>12609.250000000002</v>
      </c>
      <c r="F363" s="10">
        <v>169.70000000000002</v>
      </c>
      <c r="G363" s="10">
        <v>306.5</v>
      </c>
      <c r="H363" s="10">
        <v>102.7</v>
      </c>
      <c r="I363" s="10">
        <v>109.70000000000002</v>
      </c>
      <c r="J363" s="10">
        <v>619.94999999999993</v>
      </c>
      <c r="K363" s="10">
        <v>145.19999999999999</v>
      </c>
      <c r="L363" s="10">
        <v>27</v>
      </c>
      <c r="M363" s="10">
        <v>447.3</v>
      </c>
      <c r="N363" s="10">
        <v>136.4</v>
      </c>
      <c r="O363" s="10">
        <v>198.00000000000003</v>
      </c>
      <c r="P363" s="10">
        <v>497.6</v>
      </c>
      <c r="Q363" s="10">
        <v>205.79999999999998</v>
      </c>
      <c r="R363" s="10">
        <v>28.9</v>
      </c>
      <c r="S363" s="10">
        <v>0</v>
      </c>
      <c r="T363" s="10">
        <v>398.95000000000005</v>
      </c>
      <c r="U363" s="10">
        <v>706.19999999999993</v>
      </c>
      <c r="V363" s="10">
        <v>303.3</v>
      </c>
      <c r="W363" s="10">
        <v>151.4</v>
      </c>
      <c r="X363" s="10">
        <v>589</v>
      </c>
      <c r="Y363" s="10">
        <v>347.5</v>
      </c>
      <c r="Z363" s="10">
        <v>475.5</v>
      </c>
      <c r="AA363" s="10">
        <v>330.8</v>
      </c>
      <c r="AB363" s="10">
        <v>436.8</v>
      </c>
      <c r="AC363" s="10">
        <v>119.5</v>
      </c>
      <c r="AD363" s="10">
        <v>460.1</v>
      </c>
      <c r="AE363" s="10">
        <v>452.6</v>
      </c>
      <c r="AF363" s="10">
        <v>423.5</v>
      </c>
      <c r="AG363" s="10">
        <v>753.3</v>
      </c>
      <c r="AH363" s="10">
        <v>0</v>
      </c>
      <c r="AI363" s="539">
        <v>1944.9</v>
      </c>
      <c r="AJ363" s="10">
        <v>922.35000000000014</v>
      </c>
      <c r="AK363" s="10">
        <v>500.1</v>
      </c>
      <c r="AL363" s="10">
        <v>298.7</v>
      </c>
      <c r="AN363" s="106" t="s">
        <v>2717</v>
      </c>
      <c r="AR363" s="32">
        <f t="shared" si="1"/>
        <v>42</v>
      </c>
      <c r="AS363" s="56">
        <v>0</v>
      </c>
      <c r="AT363" s="56">
        <v>3</v>
      </c>
      <c r="AU363" s="56">
        <v>3</v>
      </c>
      <c r="AV363" s="56">
        <v>3</v>
      </c>
      <c r="AW363" s="56">
        <v>1</v>
      </c>
      <c r="AX363" s="56">
        <v>0</v>
      </c>
      <c r="AY363" s="56">
        <v>3</v>
      </c>
      <c r="AZ363" s="56">
        <v>3</v>
      </c>
      <c r="BA363" s="56">
        <v>2</v>
      </c>
      <c r="BB363" s="56">
        <v>0</v>
      </c>
      <c r="BC363" s="56">
        <v>1</v>
      </c>
      <c r="BD363" s="56">
        <v>0</v>
      </c>
      <c r="BE363" s="56">
        <v>0</v>
      </c>
      <c r="BF363" s="56">
        <v>0</v>
      </c>
      <c r="BG363" s="56">
        <v>1</v>
      </c>
      <c r="BH363" s="56">
        <v>2</v>
      </c>
      <c r="BI363" s="56">
        <v>3</v>
      </c>
      <c r="BJ363" s="56">
        <v>0</v>
      </c>
      <c r="BK363" s="56">
        <v>3</v>
      </c>
      <c r="BL363" s="56">
        <v>0</v>
      </c>
      <c r="BM363" s="56">
        <v>0</v>
      </c>
      <c r="BN363" s="56">
        <v>0</v>
      </c>
      <c r="BO363" s="56">
        <v>0</v>
      </c>
      <c r="BP363" s="56">
        <v>1</v>
      </c>
      <c r="BQ363" s="56">
        <v>3</v>
      </c>
      <c r="BR363" s="56">
        <v>2</v>
      </c>
      <c r="BS363" s="56">
        <v>1</v>
      </c>
      <c r="BT363" s="56">
        <v>2</v>
      </c>
      <c r="BU363" s="56">
        <v>0</v>
      </c>
      <c r="BV363" s="56">
        <v>2</v>
      </c>
      <c r="BW363" s="56">
        <v>0</v>
      </c>
      <c r="BX363" s="56">
        <v>0</v>
      </c>
      <c r="BY363" s="56">
        <v>3</v>
      </c>
      <c r="BZ363" s="433"/>
      <c r="CA363" s="433"/>
      <c r="CD363" s="28"/>
      <c r="CE363" s="56"/>
      <c r="CF363" s="435"/>
      <c r="CG363" s="435"/>
      <c r="CH363" s="435"/>
      <c r="CI363" s="435"/>
      <c r="CJ363" s="435"/>
      <c r="CK363" s="435"/>
      <c r="CL363" s="435"/>
      <c r="CM363" s="433"/>
      <c r="CN363" s="435"/>
      <c r="CO363" s="435"/>
      <c r="CP363" s="241"/>
      <c r="CQ363" s="56"/>
      <c r="CR363" s="435"/>
      <c r="CS363" s="435"/>
      <c r="CT363" s="435"/>
      <c r="CU363" s="435"/>
      <c r="CV363" s="435"/>
      <c r="CW363" s="435"/>
    </row>
    <row r="364" spans="1:101" ht="15.75">
      <c r="A364" s="276" t="s">
        <v>3608</v>
      </c>
      <c r="B364" s="3"/>
      <c r="C364" s="3"/>
      <c r="D364" s="32"/>
      <c r="E364" s="495">
        <f t="shared" si="0"/>
        <v>12426.7</v>
      </c>
      <c r="F364" s="10">
        <v>26.099999999999998</v>
      </c>
      <c r="G364" s="10">
        <v>26.2</v>
      </c>
      <c r="H364" s="10">
        <v>76.8</v>
      </c>
      <c r="I364" s="10">
        <v>134.50000000000003</v>
      </c>
      <c r="J364" s="10">
        <v>517.6</v>
      </c>
      <c r="K364" s="10">
        <v>182.29999999999995</v>
      </c>
      <c r="L364" s="10">
        <v>140.4</v>
      </c>
      <c r="M364" s="10">
        <v>141.1</v>
      </c>
      <c r="N364" s="10">
        <v>70</v>
      </c>
      <c r="O364" s="10">
        <v>377.7</v>
      </c>
      <c r="P364" s="10">
        <v>333.00000000000006</v>
      </c>
      <c r="Q364" s="10">
        <v>889.6</v>
      </c>
      <c r="R364" s="10">
        <v>0</v>
      </c>
      <c r="S364" s="10">
        <v>6</v>
      </c>
      <c r="T364" s="10">
        <v>293.39999999999998</v>
      </c>
      <c r="U364" s="10">
        <v>755</v>
      </c>
      <c r="V364" s="10">
        <v>15.1</v>
      </c>
      <c r="W364" s="10">
        <v>183</v>
      </c>
      <c r="X364" s="10">
        <v>0</v>
      </c>
      <c r="Y364" s="10">
        <v>192</v>
      </c>
      <c r="Z364" s="10">
        <v>405.6</v>
      </c>
      <c r="AA364" s="10">
        <v>356.2</v>
      </c>
      <c r="AB364" s="10">
        <v>451.5</v>
      </c>
      <c r="AC364" s="10">
        <v>148.5</v>
      </c>
      <c r="AD364" s="10">
        <v>465.5</v>
      </c>
      <c r="AE364" s="10">
        <v>602.5</v>
      </c>
      <c r="AF364" s="10">
        <v>557.6</v>
      </c>
      <c r="AG364" s="10">
        <v>651.30000000000007</v>
      </c>
      <c r="AH364" s="10">
        <v>30.599999999999998</v>
      </c>
      <c r="AI364" s="539">
        <v>2299.3000000000006</v>
      </c>
      <c r="AJ364" s="10">
        <v>1022.5999999999999</v>
      </c>
      <c r="AK364" s="10">
        <v>858.4</v>
      </c>
      <c r="AL364" s="10">
        <v>217.3</v>
      </c>
      <c r="AN364" s="276" t="s">
        <v>3608</v>
      </c>
      <c r="AR364" s="32">
        <f t="shared" si="1"/>
        <v>49</v>
      </c>
      <c r="AS364" s="56">
        <v>0</v>
      </c>
      <c r="AT364" s="56">
        <v>0</v>
      </c>
      <c r="AU364" s="56">
        <v>3</v>
      </c>
      <c r="AV364" s="56">
        <v>1</v>
      </c>
      <c r="AW364" s="56">
        <v>0</v>
      </c>
      <c r="AX364" s="56">
        <v>3</v>
      </c>
      <c r="AY364" s="56">
        <v>3</v>
      </c>
      <c r="AZ364" s="56">
        <v>0</v>
      </c>
      <c r="BA364" s="56">
        <v>3</v>
      </c>
      <c r="BB364" s="56">
        <v>3</v>
      </c>
      <c r="BC364" s="56">
        <v>3</v>
      </c>
      <c r="BD364" s="56">
        <v>2</v>
      </c>
      <c r="BE364" s="56">
        <v>1</v>
      </c>
      <c r="BF364" s="56">
        <v>0</v>
      </c>
      <c r="BG364" s="56">
        <v>1</v>
      </c>
      <c r="BH364" s="56">
        <v>3</v>
      </c>
      <c r="BI364" s="56">
        <v>0</v>
      </c>
      <c r="BJ364" s="56">
        <v>1</v>
      </c>
      <c r="BK364" s="56">
        <v>0</v>
      </c>
      <c r="BL364" s="56">
        <v>3</v>
      </c>
      <c r="BM364" s="56">
        <v>1</v>
      </c>
      <c r="BN364" s="56">
        <v>0</v>
      </c>
      <c r="BO364" s="56">
        <v>1</v>
      </c>
      <c r="BP364" s="56">
        <v>1</v>
      </c>
      <c r="BQ364" s="56">
        <v>1</v>
      </c>
      <c r="BR364" s="56">
        <v>3</v>
      </c>
      <c r="BS364" s="56">
        <v>1</v>
      </c>
      <c r="BT364" s="56">
        <v>1</v>
      </c>
      <c r="BU364" s="56">
        <v>3</v>
      </c>
      <c r="BV364" s="56">
        <v>1</v>
      </c>
      <c r="BW364" s="56">
        <v>3</v>
      </c>
      <c r="BX364" s="56">
        <v>3</v>
      </c>
      <c r="BY364" s="56">
        <v>0</v>
      </c>
      <c r="BZ364" s="433"/>
      <c r="CA364" s="433"/>
      <c r="CD364" s="28"/>
      <c r="CE364" s="56"/>
      <c r="CF364" s="435"/>
      <c r="CG364" s="435"/>
      <c r="CH364" s="435"/>
      <c r="CI364" s="435"/>
      <c r="CJ364" s="435"/>
      <c r="CK364" s="435"/>
      <c r="CL364" s="435"/>
      <c r="CM364" s="433"/>
      <c r="CP364" s="241"/>
      <c r="CQ364" s="56"/>
      <c r="CR364" s="435"/>
      <c r="CS364" s="435"/>
      <c r="CT364" s="435"/>
      <c r="CU364" s="435"/>
      <c r="CV364" s="435"/>
      <c r="CW364" s="435"/>
    </row>
    <row r="365" spans="1:101" ht="15.75">
      <c r="A365" s="106" t="s">
        <v>2210</v>
      </c>
      <c r="B365" s="3"/>
      <c r="C365" s="3"/>
      <c r="D365" s="32"/>
      <c r="E365" s="495">
        <f t="shared" si="0"/>
        <v>15286.2</v>
      </c>
      <c r="F365" s="10">
        <v>265.5</v>
      </c>
      <c r="G365" s="10">
        <v>277.2</v>
      </c>
      <c r="H365" s="10">
        <v>97.5</v>
      </c>
      <c r="I365" s="10">
        <v>128.69999999999999</v>
      </c>
      <c r="J365" s="10">
        <v>581.5</v>
      </c>
      <c r="K365" s="10">
        <v>226.39999999999998</v>
      </c>
      <c r="L365" s="10">
        <v>80.8</v>
      </c>
      <c r="M365" s="10">
        <v>287</v>
      </c>
      <c r="N365" s="10">
        <v>112.6</v>
      </c>
      <c r="O365" s="10">
        <v>391.2</v>
      </c>
      <c r="P365" s="10">
        <v>324.59999999999997</v>
      </c>
      <c r="Q365" s="10">
        <v>930.4</v>
      </c>
      <c r="R365" s="10">
        <v>12.100000000000001</v>
      </c>
      <c r="S365" s="10">
        <v>18</v>
      </c>
      <c r="T365" s="10">
        <v>576.4</v>
      </c>
      <c r="U365" s="10">
        <v>880.24999999999989</v>
      </c>
      <c r="V365" s="10">
        <v>272.3</v>
      </c>
      <c r="W365" s="10">
        <v>440.9</v>
      </c>
      <c r="X365" s="10">
        <v>361.8</v>
      </c>
      <c r="Y365" s="10">
        <v>318</v>
      </c>
      <c r="Z365" s="10">
        <v>692.5</v>
      </c>
      <c r="AA365" s="10">
        <v>463.40000000000003</v>
      </c>
      <c r="AB365" s="10">
        <v>700.7</v>
      </c>
      <c r="AC365" s="10">
        <v>112.3</v>
      </c>
      <c r="AD365" s="10">
        <v>441.8</v>
      </c>
      <c r="AE365" s="10">
        <v>429.99999999999994</v>
      </c>
      <c r="AF365" s="10">
        <v>484.75</v>
      </c>
      <c r="AG365" s="10">
        <v>537.6</v>
      </c>
      <c r="AH365" s="10">
        <v>0</v>
      </c>
      <c r="AI365" s="539">
        <v>3146.5999999999995</v>
      </c>
      <c r="AJ365" s="10">
        <v>938.1</v>
      </c>
      <c r="AK365" s="10">
        <v>548.09999999999991</v>
      </c>
      <c r="AL365" s="10">
        <v>207.2</v>
      </c>
      <c r="AN365" s="106" t="s">
        <v>2210</v>
      </c>
      <c r="AR365" s="32">
        <f t="shared" si="1"/>
        <v>55</v>
      </c>
      <c r="AS365" s="56">
        <v>3</v>
      </c>
      <c r="AT365" s="56">
        <v>1</v>
      </c>
      <c r="AU365" s="56">
        <v>2</v>
      </c>
      <c r="AV365" s="56">
        <v>0</v>
      </c>
      <c r="AW365" s="56">
        <v>1</v>
      </c>
      <c r="AX365" s="56">
        <v>1</v>
      </c>
      <c r="AY365" s="56">
        <v>3</v>
      </c>
      <c r="AZ365" s="56">
        <v>3</v>
      </c>
      <c r="BA365" s="56">
        <v>0</v>
      </c>
      <c r="BB365" s="56">
        <v>1</v>
      </c>
      <c r="BC365" s="56">
        <v>2</v>
      </c>
      <c r="BD365" s="56">
        <v>3</v>
      </c>
      <c r="BE365" s="56">
        <v>0</v>
      </c>
      <c r="BF365" s="56">
        <v>3</v>
      </c>
      <c r="BG365" s="56">
        <v>1</v>
      </c>
      <c r="BH365" s="56">
        <v>1</v>
      </c>
      <c r="BI365" s="56">
        <v>3</v>
      </c>
      <c r="BJ365" s="56">
        <v>3</v>
      </c>
      <c r="BK365" s="56">
        <v>3</v>
      </c>
      <c r="BL365" s="56">
        <v>0</v>
      </c>
      <c r="BM365" s="56">
        <v>2</v>
      </c>
      <c r="BN365" s="56">
        <v>0</v>
      </c>
      <c r="BO365" s="56">
        <v>3</v>
      </c>
      <c r="BP365" s="56">
        <v>2</v>
      </c>
      <c r="BQ365" s="56">
        <v>1</v>
      </c>
      <c r="BR365" s="56">
        <v>1</v>
      </c>
      <c r="BS365" s="56">
        <v>0</v>
      </c>
      <c r="BT365" s="56">
        <v>2</v>
      </c>
      <c r="BU365" s="56">
        <v>0</v>
      </c>
      <c r="BV365" s="56">
        <v>3</v>
      </c>
      <c r="BW365" s="56">
        <v>3</v>
      </c>
      <c r="BX365" s="56">
        <v>1</v>
      </c>
      <c r="BY365" s="56">
        <v>3</v>
      </c>
      <c r="BZ365" s="433"/>
      <c r="CA365" s="433"/>
      <c r="CD365" s="28"/>
      <c r="CE365" s="56"/>
      <c r="CF365" s="435"/>
      <c r="CG365" s="435"/>
      <c r="CH365" s="435"/>
      <c r="CI365" s="435"/>
      <c r="CJ365" s="435"/>
      <c r="CK365" s="435"/>
      <c r="CL365" s="435"/>
      <c r="CM365" s="433"/>
      <c r="CP365" s="28"/>
      <c r="CQ365" s="56"/>
      <c r="CR365" s="435"/>
      <c r="CS365" s="435"/>
      <c r="CT365" s="435"/>
      <c r="CU365" s="435"/>
      <c r="CV365" s="435"/>
      <c r="CW365" s="435"/>
    </row>
    <row r="366" spans="1:101" ht="15.75">
      <c r="A366" s="276" t="s">
        <v>3609</v>
      </c>
      <c r="B366" s="3"/>
      <c r="C366" s="3"/>
      <c r="D366" s="32"/>
      <c r="E366" s="495">
        <f t="shared" si="0"/>
        <v>10411.400000000001</v>
      </c>
      <c r="F366" s="10">
        <v>115.9</v>
      </c>
      <c r="G366" s="10">
        <v>44.5</v>
      </c>
      <c r="H366" s="10">
        <v>54.099999999999994</v>
      </c>
      <c r="I366" s="10">
        <v>106.39999999999999</v>
      </c>
      <c r="J366" s="10">
        <v>467.09999999999997</v>
      </c>
      <c r="K366" s="10">
        <v>120.5</v>
      </c>
      <c r="L366" s="10">
        <v>118.9</v>
      </c>
      <c r="M366" s="10">
        <v>176</v>
      </c>
      <c r="N366" s="10">
        <v>94.2</v>
      </c>
      <c r="O366" s="10">
        <v>554.9</v>
      </c>
      <c r="P366" s="10">
        <v>268.10000000000002</v>
      </c>
      <c r="Q366" s="10">
        <v>543</v>
      </c>
      <c r="R366" s="10">
        <v>0</v>
      </c>
      <c r="S366" s="10">
        <v>0</v>
      </c>
      <c r="T366" s="10">
        <v>432.8</v>
      </c>
      <c r="U366" s="10">
        <v>168.20000000000002</v>
      </c>
      <c r="V366" s="10">
        <v>66</v>
      </c>
      <c r="W366" s="10">
        <v>442.49999999999994</v>
      </c>
      <c r="X366" s="10">
        <v>204.8</v>
      </c>
      <c r="Y366" s="10">
        <v>439.9</v>
      </c>
      <c r="Z366" s="10">
        <v>594.40000000000009</v>
      </c>
      <c r="AA366" s="10">
        <v>219.1</v>
      </c>
      <c r="AB366" s="10">
        <v>546</v>
      </c>
      <c r="AC366" s="10">
        <v>133.30000000000001</v>
      </c>
      <c r="AD366" s="10">
        <v>583.15</v>
      </c>
      <c r="AE366" s="10">
        <v>458.9</v>
      </c>
      <c r="AF366" s="10">
        <v>307</v>
      </c>
      <c r="AG366" s="10">
        <v>193.95</v>
      </c>
      <c r="AH366" s="10">
        <v>171.6</v>
      </c>
      <c r="AI366" s="539">
        <v>1426.6000000000001</v>
      </c>
      <c r="AJ366" s="10">
        <v>979.10000000000014</v>
      </c>
      <c r="AK366" s="10">
        <v>326.5</v>
      </c>
      <c r="AL366" s="10">
        <v>54</v>
      </c>
      <c r="AN366" s="276" t="s">
        <v>3609</v>
      </c>
      <c r="AR366" s="32">
        <f t="shared" si="1"/>
        <v>57</v>
      </c>
      <c r="AS366" s="56">
        <v>3</v>
      </c>
      <c r="AT366" s="56">
        <v>0</v>
      </c>
      <c r="AU366" s="56">
        <v>3</v>
      </c>
      <c r="AV366" s="56">
        <v>3</v>
      </c>
      <c r="AW366" s="56">
        <v>0</v>
      </c>
      <c r="AX366" s="56">
        <v>0</v>
      </c>
      <c r="AY366" s="56">
        <v>3</v>
      </c>
      <c r="AZ366" s="56">
        <v>2</v>
      </c>
      <c r="BA366" s="56">
        <v>0</v>
      </c>
      <c r="BB366" s="56">
        <v>3</v>
      </c>
      <c r="BC366" s="56">
        <v>3</v>
      </c>
      <c r="BD366" s="56">
        <v>3</v>
      </c>
      <c r="BE366" s="56">
        <v>1</v>
      </c>
      <c r="BF366" s="56">
        <v>0</v>
      </c>
      <c r="BG366" s="56">
        <v>0</v>
      </c>
      <c r="BH366" s="56">
        <v>0</v>
      </c>
      <c r="BI366" s="56">
        <v>3</v>
      </c>
      <c r="BJ366" s="56">
        <v>3</v>
      </c>
      <c r="BK366" s="56">
        <v>3</v>
      </c>
      <c r="BL366" s="56">
        <v>3</v>
      </c>
      <c r="BM366" s="56">
        <v>3</v>
      </c>
      <c r="BN366" s="56">
        <v>0</v>
      </c>
      <c r="BO366" s="56">
        <v>3</v>
      </c>
      <c r="BP366" s="56">
        <v>3</v>
      </c>
      <c r="BQ366" s="56">
        <v>3</v>
      </c>
      <c r="BR366" s="56">
        <v>0</v>
      </c>
      <c r="BS366" s="56">
        <v>0</v>
      </c>
      <c r="BT366" s="56">
        <v>0</v>
      </c>
      <c r="BU366" s="56">
        <v>3</v>
      </c>
      <c r="BV366" s="56">
        <v>0</v>
      </c>
      <c r="BW366" s="56">
        <v>3</v>
      </c>
      <c r="BX366" s="56">
        <v>3</v>
      </c>
      <c r="BY366" s="56">
        <v>0</v>
      </c>
      <c r="BZ366" s="433"/>
      <c r="CA366" s="433"/>
      <c r="CD366" s="28"/>
      <c r="CE366" s="56"/>
      <c r="CF366" s="435"/>
      <c r="CG366" s="435"/>
      <c r="CH366" s="435"/>
      <c r="CI366" s="435"/>
      <c r="CJ366" s="435"/>
      <c r="CK366" s="435"/>
      <c r="CL366" s="435"/>
      <c r="CM366" s="433"/>
      <c r="CP366" s="241"/>
      <c r="CQ366" s="56"/>
      <c r="CR366" s="435"/>
      <c r="CS366" s="435"/>
      <c r="CT366" s="435"/>
      <c r="CU366" s="435"/>
      <c r="CV366" s="435"/>
      <c r="CW366" s="435"/>
    </row>
    <row r="367" spans="1:101" ht="15.75">
      <c r="A367" s="277" t="s">
        <v>1654</v>
      </c>
      <c r="B367" s="3"/>
      <c r="C367" s="3"/>
      <c r="D367" s="32"/>
      <c r="E367" s="495">
        <f t="shared" si="0"/>
        <v>11321.75</v>
      </c>
      <c r="F367" s="10">
        <v>361.4</v>
      </c>
      <c r="G367" s="10">
        <v>113.60000000000001</v>
      </c>
      <c r="H367" s="10">
        <v>197.79999999999998</v>
      </c>
      <c r="I367" s="10">
        <v>70.7</v>
      </c>
      <c r="J367" s="10">
        <v>455.05</v>
      </c>
      <c r="K367" s="10">
        <v>210.4</v>
      </c>
      <c r="L367" s="10">
        <v>138.39999999999998</v>
      </c>
      <c r="M367" s="10">
        <v>26</v>
      </c>
      <c r="N367" s="10">
        <v>0</v>
      </c>
      <c r="O367" s="10">
        <v>440.8</v>
      </c>
      <c r="P367" s="10">
        <v>324.29999999999995</v>
      </c>
      <c r="Q367" s="10">
        <v>617.79999999999984</v>
      </c>
      <c r="R367" s="10">
        <v>0</v>
      </c>
      <c r="S367" s="10">
        <v>22.5</v>
      </c>
      <c r="T367" s="10">
        <v>275.95000000000005</v>
      </c>
      <c r="U367" s="10">
        <v>837.9</v>
      </c>
      <c r="V367" s="10">
        <v>98.7</v>
      </c>
      <c r="W367" s="10">
        <v>124.69999999999999</v>
      </c>
      <c r="X367" s="10">
        <v>90</v>
      </c>
      <c r="Y367" s="10">
        <v>62.1</v>
      </c>
      <c r="Z367" s="10">
        <v>287.10000000000002</v>
      </c>
      <c r="AA367" s="10">
        <v>454.8</v>
      </c>
      <c r="AB367" s="10">
        <v>348.9</v>
      </c>
      <c r="AC367" s="10">
        <v>45</v>
      </c>
      <c r="AD367" s="10">
        <v>236.29999999999998</v>
      </c>
      <c r="AE367" s="10">
        <v>404.7</v>
      </c>
      <c r="AF367" s="10">
        <v>198.00000000000003</v>
      </c>
      <c r="AG367" s="10">
        <v>869.39999999999986</v>
      </c>
      <c r="AH367" s="10">
        <v>142.79999999999998</v>
      </c>
      <c r="AI367" s="539">
        <v>2695.7</v>
      </c>
      <c r="AJ367" s="10">
        <v>694.75</v>
      </c>
      <c r="AK367" s="10">
        <v>417.70000000000005</v>
      </c>
      <c r="AL367" s="10">
        <v>58.5</v>
      </c>
      <c r="AN367" s="277" t="s">
        <v>1654</v>
      </c>
      <c r="AR367" s="32">
        <f t="shared" si="1"/>
        <v>39</v>
      </c>
      <c r="AS367" s="56">
        <v>0</v>
      </c>
      <c r="AT367" s="56">
        <v>2</v>
      </c>
      <c r="AU367" s="56">
        <v>3</v>
      </c>
      <c r="AV367" s="56">
        <v>3</v>
      </c>
      <c r="AW367" s="56">
        <v>1</v>
      </c>
      <c r="AX367" s="56">
        <v>2</v>
      </c>
      <c r="AY367" s="56">
        <v>3</v>
      </c>
      <c r="AZ367" s="56">
        <v>0</v>
      </c>
      <c r="BA367" s="56">
        <v>0</v>
      </c>
      <c r="BB367" s="56">
        <v>3</v>
      </c>
      <c r="BC367" s="56">
        <v>1</v>
      </c>
      <c r="BD367" s="56">
        <v>3</v>
      </c>
      <c r="BE367" s="56">
        <v>0</v>
      </c>
      <c r="BF367" s="56">
        <v>3</v>
      </c>
      <c r="BG367" s="56">
        <v>0</v>
      </c>
      <c r="BH367" s="56">
        <v>3</v>
      </c>
      <c r="BI367" s="56">
        <v>0</v>
      </c>
      <c r="BJ367" s="56">
        <v>0</v>
      </c>
      <c r="BK367" s="56">
        <v>0</v>
      </c>
      <c r="BL367" s="56">
        <v>0</v>
      </c>
      <c r="BM367" s="56">
        <v>0</v>
      </c>
      <c r="BN367" s="56">
        <v>0</v>
      </c>
      <c r="BO367" s="56">
        <v>0</v>
      </c>
      <c r="BP367" s="56">
        <v>0</v>
      </c>
      <c r="BQ367" s="56">
        <v>0</v>
      </c>
      <c r="BR367" s="56">
        <v>2</v>
      </c>
      <c r="BS367" s="56">
        <v>0</v>
      </c>
      <c r="BT367" s="56">
        <v>3</v>
      </c>
      <c r="BU367" s="56">
        <v>3</v>
      </c>
      <c r="BV367" s="56">
        <v>3</v>
      </c>
      <c r="BW367" s="56">
        <v>0</v>
      </c>
      <c r="BX367" s="56">
        <v>1</v>
      </c>
      <c r="BY367" s="56">
        <v>0</v>
      </c>
      <c r="BZ367" s="433"/>
      <c r="CA367" s="433"/>
      <c r="CD367" s="28"/>
      <c r="CE367" s="56"/>
      <c r="CF367" s="435"/>
      <c r="CG367" s="435"/>
      <c r="CH367" s="435"/>
      <c r="CI367" s="435"/>
      <c r="CJ367" s="435"/>
      <c r="CK367" s="435"/>
      <c r="CL367" s="435"/>
      <c r="CM367" s="433"/>
      <c r="CP367" s="28"/>
      <c r="CQ367" s="56"/>
      <c r="CR367" s="435"/>
      <c r="CS367" s="435"/>
      <c r="CT367" s="435"/>
      <c r="CU367" s="435"/>
      <c r="CV367" s="435"/>
      <c r="CW367" s="435"/>
    </row>
    <row r="368" spans="1:101" ht="15.75">
      <c r="A368" s="277" t="s">
        <v>17</v>
      </c>
      <c r="B368" s="3"/>
      <c r="C368" s="3"/>
      <c r="D368" s="32"/>
      <c r="E368" s="495">
        <f t="shared" si="0"/>
        <v>13656.4</v>
      </c>
      <c r="F368" s="10">
        <v>372.4</v>
      </c>
      <c r="G368" s="10">
        <v>125.3</v>
      </c>
      <c r="H368" s="10">
        <v>135.5</v>
      </c>
      <c r="I368" s="10">
        <v>39</v>
      </c>
      <c r="J368" s="10">
        <v>849.1</v>
      </c>
      <c r="K368" s="10">
        <v>283.79999999999995</v>
      </c>
      <c r="L368" s="10">
        <v>91.6</v>
      </c>
      <c r="M368" s="10">
        <v>221.8</v>
      </c>
      <c r="N368" s="10">
        <v>52</v>
      </c>
      <c r="O368" s="10">
        <v>421.7</v>
      </c>
      <c r="P368" s="10">
        <v>290.59999999999997</v>
      </c>
      <c r="Q368" s="10">
        <v>442</v>
      </c>
      <c r="R368" s="10">
        <v>15.6</v>
      </c>
      <c r="S368" s="10">
        <v>22.5</v>
      </c>
      <c r="T368" s="10">
        <v>342.40000000000003</v>
      </c>
      <c r="U368" s="10">
        <v>725.49999999999989</v>
      </c>
      <c r="V368" s="10">
        <v>10.4</v>
      </c>
      <c r="W368" s="10">
        <v>190.4</v>
      </c>
      <c r="X368" s="10">
        <v>68.600000000000009</v>
      </c>
      <c r="Y368" s="10">
        <v>277.8</v>
      </c>
      <c r="Z368" s="10">
        <v>404.4</v>
      </c>
      <c r="AA368" s="10">
        <v>723.2</v>
      </c>
      <c r="AB368" s="10">
        <v>574.79999999999995</v>
      </c>
      <c r="AC368" s="10">
        <v>123.6</v>
      </c>
      <c r="AD368" s="10">
        <v>542.29999999999995</v>
      </c>
      <c r="AE368" s="10">
        <v>622.29999999999995</v>
      </c>
      <c r="AF368" s="10">
        <v>503.2</v>
      </c>
      <c r="AG368" s="10">
        <v>894.7</v>
      </c>
      <c r="AH368" s="10">
        <v>0</v>
      </c>
      <c r="AI368" s="539">
        <v>2184.3999999999996</v>
      </c>
      <c r="AJ368" s="10">
        <v>1135.7</v>
      </c>
      <c r="AK368" s="10">
        <v>774.9</v>
      </c>
      <c r="AL368" s="10">
        <v>194.9</v>
      </c>
      <c r="AN368" s="277" t="s">
        <v>17</v>
      </c>
      <c r="AR368" s="32">
        <f t="shared" si="1"/>
        <v>49</v>
      </c>
      <c r="AS368" s="56">
        <v>0</v>
      </c>
      <c r="AT368" s="56">
        <v>3</v>
      </c>
      <c r="AU368" s="56">
        <v>0</v>
      </c>
      <c r="AV368" s="56">
        <v>0</v>
      </c>
      <c r="AW368" s="56">
        <v>3</v>
      </c>
      <c r="AX368" s="56">
        <v>2</v>
      </c>
      <c r="AY368" s="56">
        <v>3</v>
      </c>
      <c r="AZ368" s="56">
        <v>1</v>
      </c>
      <c r="BA368" s="56">
        <v>0</v>
      </c>
      <c r="BB368" s="56">
        <v>3</v>
      </c>
      <c r="BC368" s="56">
        <v>0</v>
      </c>
      <c r="BD368" s="56">
        <v>0</v>
      </c>
      <c r="BE368" s="56">
        <v>0</v>
      </c>
      <c r="BF368" s="56">
        <v>2</v>
      </c>
      <c r="BG368" s="56">
        <v>0</v>
      </c>
      <c r="BH368" s="56">
        <v>1</v>
      </c>
      <c r="BI368" s="56">
        <v>0</v>
      </c>
      <c r="BJ368" s="56">
        <v>0</v>
      </c>
      <c r="BK368" s="56">
        <v>0</v>
      </c>
      <c r="BL368" s="56">
        <v>0</v>
      </c>
      <c r="BM368" s="56">
        <v>0</v>
      </c>
      <c r="BN368" s="56">
        <v>3</v>
      </c>
      <c r="BO368" s="56">
        <v>3</v>
      </c>
      <c r="BP368" s="56">
        <v>3</v>
      </c>
      <c r="BQ368" s="56">
        <v>3</v>
      </c>
      <c r="BR368" s="56">
        <v>2</v>
      </c>
      <c r="BS368" s="56">
        <v>3</v>
      </c>
      <c r="BT368" s="56">
        <v>3</v>
      </c>
      <c r="BU368" s="56">
        <v>0</v>
      </c>
      <c r="BV368" s="56">
        <v>2</v>
      </c>
      <c r="BW368" s="56">
        <v>3</v>
      </c>
      <c r="BX368" s="56">
        <v>3</v>
      </c>
      <c r="BY368" s="56">
        <v>3</v>
      </c>
      <c r="BZ368" s="433"/>
      <c r="CA368" s="433"/>
      <c r="CD368" s="28"/>
      <c r="CE368" s="56"/>
      <c r="CF368" s="435"/>
      <c r="CG368" s="435"/>
      <c r="CH368" s="435"/>
      <c r="CI368" s="435"/>
      <c r="CJ368" s="435"/>
      <c r="CK368" s="435"/>
      <c r="CL368" s="435"/>
      <c r="CM368" s="433"/>
      <c r="CP368" s="28"/>
      <c r="CQ368" s="56"/>
      <c r="CR368" s="435"/>
      <c r="CS368" s="435"/>
      <c r="CT368" s="435"/>
      <c r="CU368" s="435"/>
      <c r="CV368" s="435"/>
      <c r="CW368" s="435"/>
    </row>
    <row r="369" spans="1:101" ht="15.75">
      <c r="A369" s="276" t="s">
        <v>3610</v>
      </c>
      <c r="B369" s="3"/>
      <c r="C369" s="3"/>
      <c r="D369" s="32"/>
      <c r="E369" s="495">
        <f t="shared" si="0"/>
        <v>13788.199999999999</v>
      </c>
      <c r="F369" s="10">
        <v>478.7</v>
      </c>
      <c r="G369" s="10">
        <v>271</v>
      </c>
      <c r="H369" s="10">
        <v>77.2</v>
      </c>
      <c r="I369" s="10">
        <v>43.8</v>
      </c>
      <c r="J369" s="10">
        <v>748.1</v>
      </c>
      <c r="K369" s="10">
        <v>289.40000000000003</v>
      </c>
      <c r="L369" s="10">
        <v>24.200000000000003</v>
      </c>
      <c r="M369" s="10">
        <v>277.8</v>
      </c>
      <c r="N369" s="10">
        <v>125.3</v>
      </c>
      <c r="O369" s="10">
        <v>247.4</v>
      </c>
      <c r="P369" s="10">
        <v>399</v>
      </c>
      <c r="Q369" s="10">
        <v>539.59999999999991</v>
      </c>
      <c r="R369" s="10">
        <v>0</v>
      </c>
      <c r="S369" s="10">
        <v>21</v>
      </c>
      <c r="T369" s="10">
        <v>537.09999999999991</v>
      </c>
      <c r="U369" s="10">
        <v>608.5</v>
      </c>
      <c r="V369" s="10">
        <v>107.8</v>
      </c>
      <c r="W369" s="10">
        <v>270.5</v>
      </c>
      <c r="X369" s="10">
        <v>256.2</v>
      </c>
      <c r="Y369" s="10">
        <v>330.79999999999995</v>
      </c>
      <c r="Z369" s="10">
        <v>494</v>
      </c>
      <c r="AA369" s="10">
        <v>540.4</v>
      </c>
      <c r="AB369" s="10">
        <v>517.90000000000009</v>
      </c>
      <c r="AC369" s="10">
        <v>100.9</v>
      </c>
      <c r="AD369" s="10">
        <v>457</v>
      </c>
      <c r="AE369" s="10">
        <v>379</v>
      </c>
      <c r="AF369" s="10">
        <v>279.60000000000002</v>
      </c>
      <c r="AG369" s="10">
        <v>597.79999999999995</v>
      </c>
      <c r="AH369" s="10">
        <v>0</v>
      </c>
      <c r="AI369" s="539">
        <v>3398.8</v>
      </c>
      <c r="AJ369" s="10">
        <v>604.1</v>
      </c>
      <c r="AK369" s="10">
        <v>558.29999999999995</v>
      </c>
      <c r="AL369" s="10">
        <v>207</v>
      </c>
      <c r="AN369" s="276" t="s">
        <v>3610</v>
      </c>
      <c r="AR369" s="32">
        <f t="shared" si="1"/>
        <v>51</v>
      </c>
      <c r="AS369" s="56">
        <v>2</v>
      </c>
      <c r="AT369" s="56">
        <v>1</v>
      </c>
      <c r="AU369" s="56">
        <v>0</v>
      </c>
      <c r="AV369" s="56">
        <v>0</v>
      </c>
      <c r="AW369" s="56">
        <v>3</v>
      </c>
      <c r="AX369" s="56">
        <v>3</v>
      </c>
      <c r="AY369" s="56">
        <v>0</v>
      </c>
      <c r="AZ369" s="56">
        <v>3</v>
      </c>
      <c r="BA369" s="56">
        <v>2</v>
      </c>
      <c r="BB369" s="56">
        <v>0</v>
      </c>
      <c r="BC369" s="56">
        <v>2</v>
      </c>
      <c r="BD369" s="56">
        <v>3</v>
      </c>
      <c r="BE369" s="56">
        <v>0</v>
      </c>
      <c r="BF369" s="56">
        <v>1</v>
      </c>
      <c r="BG369" s="56">
        <v>2</v>
      </c>
      <c r="BH369" s="56">
        <v>1</v>
      </c>
      <c r="BI369" s="56">
        <v>0</v>
      </c>
      <c r="BJ369" s="56">
        <v>3</v>
      </c>
      <c r="BK369" s="56">
        <v>0</v>
      </c>
      <c r="BL369" s="56">
        <v>3</v>
      </c>
      <c r="BM369" s="56">
        <v>3</v>
      </c>
      <c r="BN369" s="56">
        <v>2</v>
      </c>
      <c r="BO369" s="56">
        <v>1</v>
      </c>
      <c r="BP369" s="56">
        <v>3</v>
      </c>
      <c r="BQ369" s="56">
        <v>2</v>
      </c>
      <c r="BR369" s="56">
        <v>1</v>
      </c>
      <c r="BS369" s="56">
        <v>1</v>
      </c>
      <c r="BT369" s="56">
        <v>1</v>
      </c>
      <c r="BU369" s="56">
        <v>0</v>
      </c>
      <c r="BV369" s="56">
        <v>2</v>
      </c>
      <c r="BW369" s="56">
        <v>0</v>
      </c>
      <c r="BX369" s="56">
        <v>3</v>
      </c>
      <c r="BY369" s="56">
        <v>3</v>
      </c>
      <c r="BZ369" s="433"/>
      <c r="CA369" s="433"/>
      <c r="CD369" s="28"/>
      <c r="CE369" s="56"/>
      <c r="CF369" s="435"/>
      <c r="CG369" s="435"/>
      <c r="CH369" s="435"/>
      <c r="CI369" s="435"/>
      <c r="CJ369" s="435"/>
      <c r="CK369" s="435"/>
      <c r="CL369" s="435"/>
      <c r="CM369" s="433"/>
      <c r="CP369" s="28"/>
      <c r="CQ369" s="56"/>
      <c r="CR369" s="435"/>
      <c r="CS369" s="435"/>
      <c r="CT369" s="435"/>
      <c r="CU369" s="435"/>
      <c r="CV369" s="435"/>
      <c r="CW369" s="435"/>
    </row>
    <row r="370" spans="1:101" ht="15.75">
      <c r="A370" s="106" t="s">
        <v>162</v>
      </c>
      <c r="B370" s="3"/>
      <c r="C370" s="3"/>
      <c r="D370" s="32"/>
      <c r="E370" s="495">
        <f t="shared" si="0"/>
        <v>10589.999999999998</v>
      </c>
      <c r="F370" s="10">
        <v>100.2</v>
      </c>
      <c r="G370" s="10">
        <v>4.4000000000000004</v>
      </c>
      <c r="H370" s="10">
        <v>112.8</v>
      </c>
      <c r="I370" s="10">
        <v>166.5</v>
      </c>
      <c r="J370" s="10">
        <v>340.2</v>
      </c>
      <c r="K370" s="10">
        <v>219.8</v>
      </c>
      <c r="L370" s="10">
        <v>145.9</v>
      </c>
      <c r="M370" s="10">
        <v>199.1</v>
      </c>
      <c r="N370" s="10">
        <v>146.50000000000003</v>
      </c>
      <c r="O370" s="10">
        <v>381.8</v>
      </c>
      <c r="P370" s="10">
        <v>268.2</v>
      </c>
      <c r="Q370" s="10">
        <v>351.99999999999994</v>
      </c>
      <c r="R370" s="10">
        <v>76.599999999999994</v>
      </c>
      <c r="S370" s="10">
        <v>12.6</v>
      </c>
      <c r="T370" s="10">
        <v>349</v>
      </c>
      <c r="U370" s="10">
        <v>436.7</v>
      </c>
      <c r="V370" s="10">
        <v>210</v>
      </c>
      <c r="W370" s="10">
        <v>276.5</v>
      </c>
      <c r="X370" s="10">
        <v>144</v>
      </c>
      <c r="Y370" s="10">
        <v>193.9</v>
      </c>
      <c r="Z370" s="10">
        <v>449</v>
      </c>
      <c r="AA370" s="10">
        <v>576.20000000000016</v>
      </c>
      <c r="AB370" s="10">
        <v>451.6</v>
      </c>
      <c r="AC370" s="10">
        <v>126.60000000000001</v>
      </c>
      <c r="AD370" s="10">
        <v>455.4</v>
      </c>
      <c r="AE370" s="10">
        <v>401.3</v>
      </c>
      <c r="AF370" s="10">
        <v>319</v>
      </c>
      <c r="AG370" s="10">
        <v>510.2</v>
      </c>
      <c r="AH370" s="10">
        <v>19.5</v>
      </c>
      <c r="AI370" s="539">
        <v>1593.8999999999999</v>
      </c>
      <c r="AJ370" s="10">
        <v>901.80000000000007</v>
      </c>
      <c r="AK370" s="10">
        <v>472.9</v>
      </c>
      <c r="AL370" s="10">
        <v>175.9</v>
      </c>
      <c r="AN370" s="106" t="s">
        <v>162</v>
      </c>
      <c r="AR370" s="32">
        <f t="shared" si="1"/>
        <v>52</v>
      </c>
      <c r="AS370" s="56">
        <v>0</v>
      </c>
      <c r="AT370" s="56">
        <v>0</v>
      </c>
      <c r="AU370" s="56">
        <v>0</v>
      </c>
      <c r="AV370" s="56">
        <v>3</v>
      </c>
      <c r="AW370" s="56">
        <v>0</v>
      </c>
      <c r="AX370" s="56">
        <v>3</v>
      </c>
      <c r="AY370" s="56">
        <v>3</v>
      </c>
      <c r="AZ370" s="56">
        <v>1</v>
      </c>
      <c r="BA370" s="56">
        <v>3</v>
      </c>
      <c r="BB370" s="56">
        <v>1</v>
      </c>
      <c r="BC370" s="56">
        <v>3</v>
      </c>
      <c r="BD370" s="56">
        <v>0</v>
      </c>
      <c r="BE370" s="56">
        <v>3</v>
      </c>
      <c r="BF370" s="56">
        <v>3</v>
      </c>
      <c r="BG370" s="56">
        <v>1</v>
      </c>
      <c r="BH370" s="56">
        <v>1</v>
      </c>
      <c r="BI370" s="56">
        <v>2</v>
      </c>
      <c r="BJ370" s="56">
        <v>3</v>
      </c>
      <c r="BK370" s="56">
        <v>0</v>
      </c>
      <c r="BL370" s="56">
        <v>0</v>
      </c>
      <c r="BM370" s="56">
        <v>1</v>
      </c>
      <c r="BN370" s="56">
        <v>1</v>
      </c>
      <c r="BO370" s="56">
        <v>0</v>
      </c>
      <c r="BP370" s="56">
        <v>3</v>
      </c>
      <c r="BQ370" s="56">
        <v>2</v>
      </c>
      <c r="BR370" s="56">
        <v>0</v>
      </c>
      <c r="BS370" s="56">
        <v>0</v>
      </c>
      <c r="BT370" s="56">
        <v>3</v>
      </c>
      <c r="BU370" s="56">
        <v>3</v>
      </c>
      <c r="BV370" s="56">
        <v>2</v>
      </c>
      <c r="BW370" s="56">
        <v>2</v>
      </c>
      <c r="BX370" s="56">
        <v>2</v>
      </c>
      <c r="BY370" s="56">
        <v>3</v>
      </c>
      <c r="BZ370" s="433"/>
      <c r="CA370" s="433"/>
      <c r="CD370" s="28"/>
      <c r="CE370" s="56"/>
      <c r="CF370" s="435"/>
      <c r="CG370" s="435"/>
      <c r="CH370" s="435"/>
      <c r="CI370" s="435"/>
      <c r="CJ370" s="435"/>
      <c r="CK370" s="435"/>
      <c r="CL370" s="435"/>
      <c r="CM370" s="433"/>
      <c r="CP370" s="28"/>
      <c r="CQ370" s="56"/>
      <c r="CR370" s="435"/>
      <c r="CS370" s="435"/>
      <c r="CT370" s="435"/>
      <c r="CU370" s="435"/>
      <c r="CV370" s="435"/>
      <c r="CW370" s="435"/>
    </row>
    <row r="371" spans="1:101" ht="15.75">
      <c r="A371" s="106" t="s">
        <v>2197</v>
      </c>
      <c r="B371" s="3"/>
      <c r="C371" s="3"/>
      <c r="D371" s="32"/>
      <c r="E371" s="495">
        <f t="shared" si="0"/>
        <v>11459.800000000001</v>
      </c>
      <c r="F371" s="10">
        <v>309.2</v>
      </c>
      <c r="G371" s="10">
        <v>494.7</v>
      </c>
      <c r="H371" s="10">
        <v>23.4</v>
      </c>
      <c r="I371" s="10">
        <v>0</v>
      </c>
      <c r="J371" s="10">
        <v>571.40000000000009</v>
      </c>
      <c r="K371" s="10">
        <v>131.5</v>
      </c>
      <c r="L371" s="10">
        <v>63.800000000000011</v>
      </c>
      <c r="M371" s="10">
        <v>292</v>
      </c>
      <c r="N371" s="10">
        <v>58.900000000000006</v>
      </c>
      <c r="O371" s="10">
        <v>268.5</v>
      </c>
      <c r="P371" s="10">
        <v>475</v>
      </c>
      <c r="Q371" s="10">
        <v>209.29999999999998</v>
      </c>
      <c r="R371" s="10">
        <v>24</v>
      </c>
      <c r="S371" s="10">
        <v>5.5</v>
      </c>
      <c r="T371" s="10">
        <v>458.9</v>
      </c>
      <c r="U371" s="10">
        <v>582.89999999999986</v>
      </c>
      <c r="V371" s="10">
        <v>169.5</v>
      </c>
      <c r="W371" s="10">
        <v>315.59999999999997</v>
      </c>
      <c r="X371" s="10">
        <v>286.60000000000002</v>
      </c>
      <c r="Y371" s="10">
        <v>371.7</v>
      </c>
      <c r="Z371" s="10">
        <v>456.5</v>
      </c>
      <c r="AA371" s="10">
        <v>15.3</v>
      </c>
      <c r="AB371" s="10">
        <v>538</v>
      </c>
      <c r="AC371" s="10">
        <v>165.50000000000003</v>
      </c>
      <c r="AD371" s="10">
        <v>448.79999999999995</v>
      </c>
      <c r="AE371" s="10">
        <v>448.7</v>
      </c>
      <c r="AF371" s="10">
        <v>358.6</v>
      </c>
      <c r="AG371" s="10">
        <v>635.80000000000007</v>
      </c>
      <c r="AH371" s="10">
        <v>0</v>
      </c>
      <c r="AI371" s="539">
        <v>1803.4000000000003</v>
      </c>
      <c r="AJ371" s="10">
        <v>1046.1000000000001</v>
      </c>
      <c r="AK371" s="10">
        <v>209.89999999999998</v>
      </c>
      <c r="AL371" s="10">
        <v>220.79999999999998</v>
      </c>
      <c r="AN371" s="106" t="s">
        <v>2197</v>
      </c>
      <c r="AR371" s="32">
        <f t="shared" si="1"/>
        <v>41</v>
      </c>
      <c r="AS371" s="56">
        <v>2</v>
      </c>
      <c r="AT371" s="56">
        <v>3</v>
      </c>
      <c r="AU371" s="56">
        <v>0</v>
      </c>
      <c r="AV371" s="56">
        <v>0</v>
      </c>
      <c r="AW371" s="56">
        <v>2</v>
      </c>
      <c r="AX371" s="56">
        <v>3</v>
      </c>
      <c r="AY371" s="56">
        <v>1</v>
      </c>
      <c r="AZ371" s="56">
        <v>2</v>
      </c>
      <c r="BA371" s="56">
        <v>0</v>
      </c>
      <c r="BB371" s="56">
        <v>0</v>
      </c>
      <c r="BC371" s="56">
        <v>1</v>
      </c>
      <c r="BD371" s="56">
        <v>0</v>
      </c>
      <c r="BE371" s="56">
        <v>0</v>
      </c>
      <c r="BF371" s="56">
        <v>0</v>
      </c>
      <c r="BG371" s="56">
        <v>1</v>
      </c>
      <c r="BH371" s="56">
        <v>1</v>
      </c>
      <c r="BI371" s="56">
        <v>3</v>
      </c>
      <c r="BJ371" s="56">
        <v>0</v>
      </c>
      <c r="BK371" s="56">
        <v>3</v>
      </c>
      <c r="BL371" s="56">
        <v>3</v>
      </c>
      <c r="BM371" s="56">
        <v>3</v>
      </c>
      <c r="BN371" s="56">
        <v>0</v>
      </c>
      <c r="BO371" s="56">
        <v>1</v>
      </c>
      <c r="BP371" s="56">
        <v>2</v>
      </c>
      <c r="BQ371" s="56">
        <v>2</v>
      </c>
      <c r="BR371" s="56">
        <v>2</v>
      </c>
      <c r="BS371" s="56">
        <v>0</v>
      </c>
      <c r="BT371" s="56">
        <v>3</v>
      </c>
      <c r="BU371" s="56">
        <v>0</v>
      </c>
      <c r="BV371" s="56">
        <v>0</v>
      </c>
      <c r="BW371" s="56">
        <v>3</v>
      </c>
      <c r="BX371" s="56">
        <v>0</v>
      </c>
      <c r="BY371" s="56">
        <v>0</v>
      </c>
      <c r="BZ371" s="433"/>
      <c r="CA371" s="433"/>
      <c r="CD371" s="28"/>
      <c r="CE371" s="56"/>
      <c r="CF371" s="435"/>
      <c r="CG371" s="435"/>
      <c r="CH371" s="435"/>
      <c r="CI371" s="435"/>
      <c r="CJ371" s="435"/>
      <c r="CK371" s="435"/>
      <c r="CL371" s="435"/>
      <c r="CM371" s="433"/>
      <c r="CP371" s="28"/>
      <c r="CQ371" s="56"/>
      <c r="CR371" s="435"/>
      <c r="CS371" s="435"/>
      <c r="CT371" s="435"/>
      <c r="CU371" s="435"/>
      <c r="CV371" s="435"/>
      <c r="CW371" s="435"/>
    </row>
    <row r="372" spans="1:101" ht="15.75">
      <c r="A372" s="276" t="s">
        <v>3611</v>
      </c>
      <c r="B372" s="3"/>
      <c r="C372" s="3"/>
      <c r="D372" s="32"/>
      <c r="E372" s="495">
        <f t="shared" si="0"/>
        <v>13738.099999999999</v>
      </c>
      <c r="F372" s="10">
        <v>258.39999999999998</v>
      </c>
      <c r="G372" s="10">
        <v>225.4</v>
      </c>
      <c r="H372" s="10">
        <v>15</v>
      </c>
      <c r="I372" s="10">
        <v>49.6</v>
      </c>
      <c r="J372" s="10">
        <v>362.40000000000003</v>
      </c>
      <c r="K372" s="10">
        <v>189.00000000000003</v>
      </c>
      <c r="L372" s="10">
        <v>71.5</v>
      </c>
      <c r="M372" s="10">
        <v>536.29999999999995</v>
      </c>
      <c r="N372" s="10">
        <v>131.69999999999999</v>
      </c>
      <c r="O372" s="10">
        <v>358</v>
      </c>
      <c r="P372" s="10">
        <v>512.4</v>
      </c>
      <c r="Q372" s="10">
        <v>508.30000000000007</v>
      </c>
      <c r="R372" s="10">
        <v>78.900000000000006</v>
      </c>
      <c r="S372" s="10">
        <v>21</v>
      </c>
      <c r="T372" s="10">
        <v>757.4</v>
      </c>
      <c r="U372" s="10">
        <v>354.8</v>
      </c>
      <c r="V372" s="10">
        <v>205</v>
      </c>
      <c r="W372" s="10">
        <v>462.5</v>
      </c>
      <c r="X372" s="10">
        <v>531.5</v>
      </c>
      <c r="Y372" s="10">
        <v>324</v>
      </c>
      <c r="Z372" s="10">
        <v>618.4</v>
      </c>
      <c r="AA372" s="10">
        <v>170.20000000000002</v>
      </c>
      <c r="AB372" s="10">
        <v>679.59999999999991</v>
      </c>
      <c r="AC372" s="10">
        <v>105.19999999999999</v>
      </c>
      <c r="AD372" s="10">
        <v>539.79999999999995</v>
      </c>
      <c r="AE372" s="10">
        <v>587.09999999999991</v>
      </c>
      <c r="AF372" s="10">
        <v>350.4</v>
      </c>
      <c r="AG372" s="10">
        <v>474.2</v>
      </c>
      <c r="AH372" s="10">
        <v>132</v>
      </c>
      <c r="AI372" s="539">
        <v>2651.2999999999997</v>
      </c>
      <c r="AJ372" s="10">
        <v>945.80000000000007</v>
      </c>
      <c r="AK372" s="10">
        <v>274.79999999999995</v>
      </c>
      <c r="AL372" s="10">
        <v>256.2</v>
      </c>
      <c r="AN372" s="276" t="s">
        <v>3611</v>
      </c>
      <c r="AR372" s="32">
        <f t="shared" si="1"/>
        <v>46</v>
      </c>
      <c r="AS372" s="56">
        <v>1</v>
      </c>
      <c r="AT372" s="56">
        <v>0</v>
      </c>
      <c r="AU372" s="56">
        <v>0</v>
      </c>
      <c r="AV372" s="56">
        <v>0</v>
      </c>
      <c r="AW372" s="56">
        <v>0</v>
      </c>
      <c r="AX372" s="56">
        <v>3</v>
      </c>
      <c r="AY372" s="56">
        <v>0</v>
      </c>
      <c r="AZ372" s="56">
        <v>1</v>
      </c>
      <c r="BA372" s="56">
        <v>0</v>
      </c>
      <c r="BB372" s="56">
        <v>0</v>
      </c>
      <c r="BC372" s="56">
        <v>3</v>
      </c>
      <c r="BD372" s="56">
        <v>0</v>
      </c>
      <c r="BE372" s="56">
        <v>3</v>
      </c>
      <c r="BF372" s="56">
        <v>3</v>
      </c>
      <c r="BG372" s="56">
        <v>3</v>
      </c>
      <c r="BH372" s="56">
        <v>0</v>
      </c>
      <c r="BI372" s="56">
        <v>1</v>
      </c>
      <c r="BJ372" s="56">
        <v>1</v>
      </c>
      <c r="BK372" s="56">
        <v>3</v>
      </c>
      <c r="BL372" s="56">
        <v>3</v>
      </c>
      <c r="BM372" s="56">
        <v>1</v>
      </c>
      <c r="BN372" s="56">
        <v>0</v>
      </c>
      <c r="BO372" s="56">
        <v>3</v>
      </c>
      <c r="BP372" s="56">
        <v>0</v>
      </c>
      <c r="BQ372" s="56">
        <v>3</v>
      </c>
      <c r="BR372" s="56">
        <v>2</v>
      </c>
      <c r="BS372" s="56">
        <v>1</v>
      </c>
      <c r="BT372" s="56">
        <v>2</v>
      </c>
      <c r="BU372" s="56">
        <v>3</v>
      </c>
      <c r="BV372" s="56">
        <v>1</v>
      </c>
      <c r="BW372" s="56">
        <v>2</v>
      </c>
      <c r="BX372" s="56">
        <v>0</v>
      </c>
      <c r="BY372" s="56">
        <v>3</v>
      </c>
      <c r="BZ372" s="433"/>
      <c r="CA372" s="433"/>
      <c r="CD372" s="28"/>
      <c r="CE372" s="56"/>
      <c r="CF372" s="435"/>
      <c r="CG372" s="435"/>
      <c r="CH372" s="435"/>
      <c r="CI372" s="435"/>
      <c r="CJ372" s="435"/>
      <c r="CK372" s="435"/>
      <c r="CL372" s="435"/>
      <c r="CM372" s="433"/>
      <c r="CP372" s="241"/>
      <c r="CQ372" s="56"/>
      <c r="CR372" s="435"/>
      <c r="CS372" s="435"/>
      <c r="CT372" s="435"/>
      <c r="CU372" s="435"/>
      <c r="CV372" s="435"/>
      <c r="CW372" s="435"/>
    </row>
    <row r="373" spans="1:101" ht="15.75">
      <c r="A373" s="106" t="s">
        <v>2711</v>
      </c>
      <c r="B373" s="3"/>
      <c r="C373" s="3"/>
      <c r="D373" s="32"/>
      <c r="E373" s="495">
        <f t="shared" si="0"/>
        <v>15095.299999999997</v>
      </c>
      <c r="F373" s="10">
        <v>480.4</v>
      </c>
      <c r="G373" s="10">
        <v>241.3</v>
      </c>
      <c r="H373" s="10">
        <v>150</v>
      </c>
      <c r="I373" s="10">
        <v>39</v>
      </c>
      <c r="J373" s="10">
        <v>908.8</v>
      </c>
      <c r="K373" s="10">
        <v>300.49999999999994</v>
      </c>
      <c r="L373" s="10">
        <v>83.4</v>
      </c>
      <c r="M373" s="10">
        <v>275</v>
      </c>
      <c r="N373" s="10">
        <v>64.5</v>
      </c>
      <c r="O373" s="10">
        <v>396.3</v>
      </c>
      <c r="P373" s="10">
        <v>417.40000000000003</v>
      </c>
      <c r="Q373" s="10">
        <v>915.5</v>
      </c>
      <c r="R373" s="10">
        <v>0</v>
      </c>
      <c r="S373" s="10">
        <v>49.500000000000007</v>
      </c>
      <c r="T373" s="10">
        <v>306.29999999999995</v>
      </c>
      <c r="U373" s="10">
        <v>1011</v>
      </c>
      <c r="V373" s="10">
        <v>165.5</v>
      </c>
      <c r="W373" s="10">
        <v>138.6</v>
      </c>
      <c r="X373" s="10">
        <v>226.4</v>
      </c>
      <c r="Y373" s="10">
        <v>238</v>
      </c>
      <c r="Z373" s="10">
        <v>382.7</v>
      </c>
      <c r="AA373" s="10">
        <v>536.9</v>
      </c>
      <c r="AB373" s="10">
        <v>558.1</v>
      </c>
      <c r="AC373" s="10">
        <v>167.1</v>
      </c>
      <c r="AD373" s="10">
        <v>553</v>
      </c>
      <c r="AE373" s="10">
        <v>664.39999999999986</v>
      </c>
      <c r="AF373" s="10">
        <v>468.8</v>
      </c>
      <c r="AG373" s="10">
        <v>951.80000000000007</v>
      </c>
      <c r="AH373" s="10">
        <v>25.2</v>
      </c>
      <c r="AI373" s="539">
        <v>2579.9</v>
      </c>
      <c r="AJ373" s="10">
        <v>936.3</v>
      </c>
      <c r="AK373" s="10">
        <v>755.80000000000007</v>
      </c>
      <c r="AL373" s="10">
        <v>107.9</v>
      </c>
      <c r="AN373" s="106" t="s">
        <v>2711</v>
      </c>
      <c r="AR373" s="32">
        <f t="shared" si="1"/>
        <v>59</v>
      </c>
      <c r="AS373" s="56">
        <v>3</v>
      </c>
      <c r="AT373" s="56">
        <v>1</v>
      </c>
      <c r="AU373" s="56">
        <v>3</v>
      </c>
      <c r="AV373" s="56">
        <v>0</v>
      </c>
      <c r="AW373" s="56">
        <v>3</v>
      </c>
      <c r="AX373" s="56">
        <v>3</v>
      </c>
      <c r="AY373" s="56">
        <v>3</v>
      </c>
      <c r="AZ373" s="56">
        <v>2</v>
      </c>
      <c r="BA373" s="56">
        <v>0</v>
      </c>
      <c r="BB373" s="56">
        <v>3</v>
      </c>
      <c r="BC373" s="56">
        <v>3</v>
      </c>
      <c r="BD373" s="56">
        <v>3</v>
      </c>
      <c r="BE373" s="56">
        <v>0</v>
      </c>
      <c r="BF373" s="56">
        <v>3</v>
      </c>
      <c r="BG373" s="56">
        <v>2</v>
      </c>
      <c r="BH373" s="56">
        <v>3</v>
      </c>
      <c r="BI373" s="56">
        <v>0</v>
      </c>
      <c r="BJ373" s="56">
        <v>0</v>
      </c>
      <c r="BK373" s="56">
        <v>2</v>
      </c>
      <c r="BL373" s="56">
        <v>0</v>
      </c>
      <c r="BM373" s="56">
        <v>0</v>
      </c>
      <c r="BN373" s="56">
        <v>1</v>
      </c>
      <c r="BO373" s="56">
        <v>2</v>
      </c>
      <c r="BP373" s="56">
        <v>3</v>
      </c>
      <c r="BQ373" s="56">
        <v>3</v>
      </c>
      <c r="BR373" s="56">
        <v>2</v>
      </c>
      <c r="BS373" s="56">
        <v>1</v>
      </c>
      <c r="BT373" s="56">
        <v>3</v>
      </c>
      <c r="BU373" s="56">
        <v>0</v>
      </c>
      <c r="BV373" s="56">
        <v>1</v>
      </c>
      <c r="BW373" s="56">
        <v>1</v>
      </c>
      <c r="BX373" s="56">
        <v>3</v>
      </c>
      <c r="BY373" s="56">
        <v>2</v>
      </c>
      <c r="BZ373" s="433"/>
      <c r="CA373" s="433"/>
      <c r="CD373" s="28"/>
      <c r="CE373" s="56"/>
      <c r="CF373" s="435"/>
      <c r="CG373" s="435"/>
      <c r="CH373" s="435"/>
      <c r="CI373" s="435"/>
      <c r="CJ373" s="435"/>
      <c r="CK373" s="435"/>
      <c r="CL373" s="435"/>
      <c r="CM373" s="433"/>
      <c r="CP373" s="28"/>
      <c r="CQ373" s="56"/>
      <c r="CR373" s="435"/>
      <c r="CS373" s="435"/>
      <c r="CT373" s="435"/>
      <c r="CU373" s="435"/>
      <c r="CV373" s="435"/>
      <c r="CW373" s="435"/>
    </row>
    <row r="374" spans="1:101" ht="15.75">
      <c r="A374" s="106" t="s">
        <v>2213</v>
      </c>
      <c r="B374" s="3"/>
      <c r="C374" s="3"/>
      <c r="D374" s="32"/>
      <c r="E374" s="495">
        <f t="shared" si="0"/>
        <v>11523.499999999998</v>
      </c>
      <c r="F374" s="10">
        <v>202.7</v>
      </c>
      <c r="G374" s="10">
        <v>205</v>
      </c>
      <c r="H374" s="10">
        <v>75.400000000000006</v>
      </c>
      <c r="I374" s="10">
        <v>109.9</v>
      </c>
      <c r="J374" s="10">
        <v>350.9</v>
      </c>
      <c r="K374" s="10">
        <v>128.20000000000002</v>
      </c>
      <c r="L374" s="10">
        <v>66.699999999999989</v>
      </c>
      <c r="M374" s="10">
        <v>263</v>
      </c>
      <c r="N374" s="10">
        <v>133.1</v>
      </c>
      <c r="O374" s="10">
        <v>429</v>
      </c>
      <c r="P374" s="10">
        <v>493.3</v>
      </c>
      <c r="Q374" s="10">
        <v>462.80000000000007</v>
      </c>
      <c r="R374" s="10">
        <v>26</v>
      </c>
      <c r="S374" s="10">
        <v>22.5</v>
      </c>
      <c r="T374" s="10">
        <v>497.7</v>
      </c>
      <c r="U374" s="10">
        <v>238.09999999999997</v>
      </c>
      <c r="V374" s="10">
        <v>45.5</v>
      </c>
      <c r="W374" s="10">
        <v>243.20000000000002</v>
      </c>
      <c r="X374" s="10">
        <v>212.5</v>
      </c>
      <c r="Y374" s="10">
        <v>414.6</v>
      </c>
      <c r="Z374" s="10">
        <v>475.4</v>
      </c>
      <c r="AA374" s="10">
        <v>312.8</v>
      </c>
      <c r="AB374" s="10">
        <v>645.20000000000005</v>
      </c>
      <c r="AC374" s="10">
        <v>120.3</v>
      </c>
      <c r="AD374" s="10">
        <v>494.8</v>
      </c>
      <c r="AE374" s="10">
        <v>593.1</v>
      </c>
      <c r="AF374" s="10">
        <v>544.69999999999993</v>
      </c>
      <c r="AG374" s="10">
        <v>496.9</v>
      </c>
      <c r="AH374" s="10">
        <v>50.3</v>
      </c>
      <c r="AI374" s="539">
        <v>1561.3</v>
      </c>
      <c r="AJ374" s="10">
        <v>1078.8</v>
      </c>
      <c r="AK374" s="10">
        <v>377</v>
      </c>
      <c r="AL374" s="10">
        <v>152.80000000000001</v>
      </c>
      <c r="AN374" s="106" t="s">
        <v>2213</v>
      </c>
      <c r="AR374" s="32">
        <f t="shared" si="1"/>
        <v>53</v>
      </c>
      <c r="AS374" s="56">
        <v>3</v>
      </c>
      <c r="AT374" s="56">
        <v>3</v>
      </c>
      <c r="AU374" s="56">
        <v>0</v>
      </c>
      <c r="AV374" s="56">
        <v>1</v>
      </c>
      <c r="AW374" s="56">
        <v>2</v>
      </c>
      <c r="AX374" s="56">
        <v>0</v>
      </c>
      <c r="AY374" s="56">
        <v>3</v>
      </c>
      <c r="AZ374" s="56">
        <v>3</v>
      </c>
      <c r="BA374" s="56">
        <v>3</v>
      </c>
      <c r="BB374" s="56">
        <v>2</v>
      </c>
      <c r="BC374" s="56">
        <v>3</v>
      </c>
      <c r="BD374" s="56">
        <v>0</v>
      </c>
      <c r="BE374" s="56">
        <v>3</v>
      </c>
      <c r="BF374" s="56">
        <v>2</v>
      </c>
      <c r="BG374" s="56">
        <v>2</v>
      </c>
      <c r="BH374" s="56">
        <v>0</v>
      </c>
      <c r="BI374" s="56">
        <v>0</v>
      </c>
      <c r="BJ374" s="56">
        <v>0</v>
      </c>
      <c r="BK374" s="56">
        <v>0</v>
      </c>
      <c r="BL374" s="56">
        <v>3</v>
      </c>
      <c r="BM374" s="56">
        <v>3</v>
      </c>
      <c r="BN374" s="56">
        <v>0</v>
      </c>
      <c r="BO374" s="56">
        <v>3</v>
      </c>
      <c r="BP374" s="56">
        <v>2</v>
      </c>
      <c r="BQ374" s="56">
        <v>1</v>
      </c>
      <c r="BR374" s="56">
        <v>1</v>
      </c>
      <c r="BS374" s="56">
        <v>2</v>
      </c>
      <c r="BT374" s="56">
        <v>1</v>
      </c>
      <c r="BU374" s="56">
        <v>3</v>
      </c>
      <c r="BV374" s="56">
        <v>0</v>
      </c>
      <c r="BW374" s="56">
        <v>1</v>
      </c>
      <c r="BX374" s="56">
        <v>3</v>
      </c>
      <c r="BY374" s="56">
        <v>0</v>
      </c>
      <c r="BZ374" s="433"/>
      <c r="CA374" s="433"/>
      <c r="CD374" s="28"/>
      <c r="CE374" s="56"/>
      <c r="CF374" s="435"/>
      <c r="CG374" s="435"/>
      <c r="CH374" s="435"/>
      <c r="CI374" s="435"/>
      <c r="CJ374" s="435"/>
      <c r="CK374" s="435"/>
      <c r="CL374" s="435"/>
      <c r="CM374" s="433"/>
      <c r="CP374" s="28"/>
      <c r="CQ374" s="56"/>
      <c r="CR374" s="435"/>
      <c r="CS374" s="435"/>
      <c r="CT374" s="435"/>
      <c r="CU374" s="435"/>
      <c r="CV374" s="435"/>
      <c r="CW374" s="435"/>
    </row>
    <row r="375" spans="1:101" ht="15.75">
      <c r="A375" s="106" t="s">
        <v>2703</v>
      </c>
      <c r="B375" s="3"/>
      <c r="C375" s="3"/>
      <c r="D375" s="32"/>
      <c r="E375" s="495">
        <f t="shared" si="0"/>
        <v>14435.000000000002</v>
      </c>
      <c r="F375" s="10">
        <v>291.8</v>
      </c>
      <c r="G375" s="10">
        <v>126.5</v>
      </c>
      <c r="H375" s="10">
        <v>89.1</v>
      </c>
      <c r="I375" s="10">
        <v>48.599999999999994</v>
      </c>
      <c r="J375" s="10">
        <v>612.59999999999991</v>
      </c>
      <c r="K375" s="10">
        <v>153.29999999999998</v>
      </c>
      <c r="L375" s="10">
        <v>54.099999999999994</v>
      </c>
      <c r="M375" s="10">
        <v>273</v>
      </c>
      <c r="N375" s="10">
        <v>118.2</v>
      </c>
      <c r="O375" s="10">
        <v>354.2</v>
      </c>
      <c r="P375" s="10">
        <v>340.09999999999997</v>
      </c>
      <c r="Q375" s="10">
        <v>904.69999999999993</v>
      </c>
      <c r="R375" s="10">
        <v>0</v>
      </c>
      <c r="S375" s="10">
        <v>0</v>
      </c>
      <c r="T375" s="10">
        <v>583.4</v>
      </c>
      <c r="U375" s="10">
        <v>685.8</v>
      </c>
      <c r="V375" s="10">
        <v>351</v>
      </c>
      <c r="W375" s="10">
        <v>414.7</v>
      </c>
      <c r="X375" s="10">
        <v>325.5</v>
      </c>
      <c r="Y375" s="10">
        <v>301.5</v>
      </c>
      <c r="Z375" s="10">
        <v>576</v>
      </c>
      <c r="AA375" s="10">
        <v>436</v>
      </c>
      <c r="AB375" s="10">
        <v>576.70000000000005</v>
      </c>
      <c r="AC375" s="10">
        <v>157.70000000000002</v>
      </c>
      <c r="AD375" s="10">
        <v>429.5</v>
      </c>
      <c r="AE375" s="10">
        <v>352.7</v>
      </c>
      <c r="AF375" s="10">
        <v>369.79999999999995</v>
      </c>
      <c r="AG375" s="10">
        <v>615.1</v>
      </c>
      <c r="AH375" s="10">
        <v>120.10000000000001</v>
      </c>
      <c r="AI375" s="539">
        <v>3162.2</v>
      </c>
      <c r="AJ375" s="10">
        <v>898.9</v>
      </c>
      <c r="AK375" s="10">
        <v>458.99999999999994</v>
      </c>
      <c r="AL375" s="10">
        <v>253.2</v>
      </c>
      <c r="AN375" s="106" t="s">
        <v>2703</v>
      </c>
      <c r="AR375" s="32">
        <f t="shared" si="1"/>
        <v>52</v>
      </c>
      <c r="AS375" s="56">
        <v>3</v>
      </c>
      <c r="AT375" s="56">
        <v>0</v>
      </c>
      <c r="AU375" s="56">
        <v>1</v>
      </c>
      <c r="AV375" s="56">
        <v>0</v>
      </c>
      <c r="AW375" s="56">
        <v>2</v>
      </c>
      <c r="AX375" s="56">
        <v>2</v>
      </c>
      <c r="AY375" s="56">
        <v>0</v>
      </c>
      <c r="AZ375" s="56">
        <v>3</v>
      </c>
      <c r="BA375" s="56">
        <v>0</v>
      </c>
      <c r="BB375" s="56">
        <v>3</v>
      </c>
      <c r="BC375" s="56">
        <v>2</v>
      </c>
      <c r="BD375" s="56">
        <v>3</v>
      </c>
      <c r="BE375" s="56">
        <v>1</v>
      </c>
      <c r="BF375" s="56">
        <v>0</v>
      </c>
      <c r="BG375" s="56">
        <v>2</v>
      </c>
      <c r="BH375" s="56">
        <v>0</v>
      </c>
      <c r="BI375" s="56">
        <v>3</v>
      </c>
      <c r="BJ375" s="56">
        <v>3</v>
      </c>
      <c r="BK375" s="56">
        <v>3</v>
      </c>
      <c r="BL375" s="56">
        <v>3</v>
      </c>
      <c r="BM375" s="56">
        <v>0</v>
      </c>
      <c r="BN375" s="56">
        <v>0</v>
      </c>
      <c r="BO375" s="56">
        <v>2</v>
      </c>
      <c r="BP375" s="56">
        <v>3</v>
      </c>
      <c r="BQ375" s="56">
        <v>1</v>
      </c>
      <c r="BR375" s="56">
        <v>1</v>
      </c>
      <c r="BS375" s="56">
        <v>0</v>
      </c>
      <c r="BT375" s="56">
        <v>1</v>
      </c>
      <c r="BU375" s="56">
        <v>3</v>
      </c>
      <c r="BV375" s="56">
        <v>3</v>
      </c>
      <c r="BW375" s="56">
        <v>1</v>
      </c>
      <c r="BX375" s="56">
        <v>0</v>
      </c>
      <c r="BY375" s="56">
        <v>3</v>
      </c>
      <c r="BZ375" s="433"/>
      <c r="CA375" s="433"/>
      <c r="CD375" s="28"/>
      <c r="CE375" s="56"/>
      <c r="CF375" s="435"/>
      <c r="CG375" s="435"/>
      <c r="CH375" s="435"/>
      <c r="CI375" s="435"/>
      <c r="CJ375" s="435"/>
      <c r="CK375" s="435"/>
      <c r="CL375" s="435"/>
      <c r="CM375" s="433"/>
      <c r="CP375" s="241"/>
      <c r="CQ375" s="56"/>
      <c r="CR375" s="435"/>
      <c r="CS375" s="435"/>
      <c r="CT375" s="435"/>
      <c r="CU375" s="435"/>
      <c r="CV375" s="435"/>
      <c r="CW375" s="435"/>
    </row>
    <row r="376" spans="1:101" ht="15.75">
      <c r="A376" s="276" t="s">
        <v>3612</v>
      </c>
      <c r="B376" s="3"/>
      <c r="C376" s="3"/>
      <c r="D376" s="32"/>
      <c r="E376" s="495">
        <f t="shared" si="0"/>
        <v>13274.25</v>
      </c>
      <c r="F376" s="10">
        <v>298.5</v>
      </c>
      <c r="G376" s="10">
        <v>237.5</v>
      </c>
      <c r="H376" s="10">
        <v>106.99999999999999</v>
      </c>
      <c r="I376" s="10">
        <v>79.600000000000009</v>
      </c>
      <c r="J376" s="10">
        <v>622.35</v>
      </c>
      <c r="K376" s="10">
        <v>134.9</v>
      </c>
      <c r="L376" s="10">
        <v>15.400000000000002</v>
      </c>
      <c r="M376" s="10">
        <v>284.7</v>
      </c>
      <c r="N376" s="10">
        <v>180.9</v>
      </c>
      <c r="O376" s="10">
        <v>392.4</v>
      </c>
      <c r="P376" s="10">
        <v>155.1</v>
      </c>
      <c r="Q376" s="10">
        <v>1039.2</v>
      </c>
      <c r="R376" s="10">
        <v>16.5</v>
      </c>
      <c r="S376" s="10">
        <v>0</v>
      </c>
      <c r="T376" s="10">
        <v>638.74999999999989</v>
      </c>
      <c r="U376" s="10">
        <v>738.3</v>
      </c>
      <c r="V376" s="10">
        <v>228.2</v>
      </c>
      <c r="W376" s="10">
        <v>299.10000000000002</v>
      </c>
      <c r="X376" s="10">
        <v>381.5</v>
      </c>
      <c r="Y376" s="10">
        <v>276.7</v>
      </c>
      <c r="Z376" s="10">
        <v>558</v>
      </c>
      <c r="AA376" s="10">
        <v>338.7</v>
      </c>
      <c r="AB376" s="10">
        <v>457.5</v>
      </c>
      <c r="AC376" s="10">
        <v>128</v>
      </c>
      <c r="AD376" s="10">
        <v>451.4</v>
      </c>
      <c r="AE376" s="10">
        <v>394.3</v>
      </c>
      <c r="AF376" s="10">
        <v>473.3</v>
      </c>
      <c r="AG376" s="10">
        <v>234.2</v>
      </c>
      <c r="AH376" s="10">
        <v>98.199999999999989</v>
      </c>
      <c r="AI376" s="539">
        <v>2791.4</v>
      </c>
      <c r="AJ376" s="10">
        <v>975.75000000000011</v>
      </c>
      <c r="AK376" s="10">
        <v>191.90000000000003</v>
      </c>
      <c r="AL376" s="10">
        <v>55.000000000000007</v>
      </c>
      <c r="AN376" s="276" t="s">
        <v>3612</v>
      </c>
      <c r="AR376" s="32">
        <f t="shared" si="1"/>
        <v>54</v>
      </c>
      <c r="AS376" s="56">
        <v>0</v>
      </c>
      <c r="AT376" s="56">
        <v>3</v>
      </c>
      <c r="AU376" s="56">
        <v>3</v>
      </c>
      <c r="AV376" s="56">
        <v>1</v>
      </c>
      <c r="AW376" s="56">
        <v>2</v>
      </c>
      <c r="AX376" s="56">
        <v>0</v>
      </c>
      <c r="AY376" s="56">
        <v>2</v>
      </c>
      <c r="AZ376" s="56">
        <v>3</v>
      </c>
      <c r="BA376" s="56">
        <v>3</v>
      </c>
      <c r="BB376" s="56">
        <v>2</v>
      </c>
      <c r="BC376" s="56">
        <v>0</v>
      </c>
      <c r="BD376" s="56">
        <v>2</v>
      </c>
      <c r="BE376" s="56">
        <v>1</v>
      </c>
      <c r="BF376" s="56">
        <v>0</v>
      </c>
      <c r="BG376" s="56">
        <v>3</v>
      </c>
      <c r="BH376" s="56">
        <v>2</v>
      </c>
      <c r="BI376" s="56">
        <v>3</v>
      </c>
      <c r="BJ376" s="56">
        <v>0</v>
      </c>
      <c r="BK376" s="56">
        <v>3</v>
      </c>
      <c r="BL376" s="56">
        <v>2</v>
      </c>
      <c r="BM376" s="56">
        <v>3</v>
      </c>
      <c r="BN376" s="56">
        <v>0</v>
      </c>
      <c r="BO376" s="56">
        <v>3</v>
      </c>
      <c r="BP376" s="56">
        <v>3</v>
      </c>
      <c r="BQ376" s="56">
        <v>1</v>
      </c>
      <c r="BR376" s="56">
        <v>1</v>
      </c>
      <c r="BS376" s="56">
        <v>1</v>
      </c>
      <c r="BT376" s="56">
        <v>0</v>
      </c>
      <c r="BU376" s="56">
        <v>3</v>
      </c>
      <c r="BV376" s="56">
        <v>3</v>
      </c>
      <c r="BW376" s="56">
        <v>1</v>
      </c>
      <c r="BX376" s="56">
        <v>0</v>
      </c>
      <c r="BY376" s="56">
        <v>0</v>
      </c>
      <c r="BZ376" s="433"/>
      <c r="CA376" s="433"/>
      <c r="CD376" s="28"/>
      <c r="CE376" s="56"/>
      <c r="CF376" s="435"/>
      <c r="CG376" s="435"/>
      <c r="CH376" s="435"/>
      <c r="CI376" s="435"/>
      <c r="CJ376" s="435"/>
      <c r="CK376" s="435"/>
      <c r="CL376" s="435"/>
      <c r="CM376" s="433"/>
      <c r="CP376" s="28"/>
      <c r="CQ376" s="56"/>
      <c r="CR376" s="435"/>
      <c r="CS376" s="435"/>
      <c r="CT376" s="435"/>
      <c r="CU376" s="435"/>
      <c r="CV376" s="435"/>
      <c r="CW376" s="435"/>
    </row>
    <row r="377" spans="1:101" ht="15.75">
      <c r="A377" s="106" t="s">
        <v>2196</v>
      </c>
      <c r="B377" s="3"/>
      <c r="C377" s="3"/>
      <c r="D377" s="32"/>
      <c r="E377" s="495">
        <f t="shared" si="0"/>
        <v>11829.25</v>
      </c>
      <c r="F377" s="10">
        <v>90.2</v>
      </c>
      <c r="G377" s="10">
        <v>25.700000000000003</v>
      </c>
      <c r="H377" s="10">
        <v>39.599999999999994</v>
      </c>
      <c r="I377" s="10">
        <v>68.7</v>
      </c>
      <c r="J377" s="10">
        <v>654.35</v>
      </c>
      <c r="K377" s="10">
        <v>50.400000000000006</v>
      </c>
      <c r="L377" s="10">
        <v>84.399999999999991</v>
      </c>
      <c r="M377" s="10">
        <v>292.5</v>
      </c>
      <c r="N377" s="10">
        <v>118.9</v>
      </c>
      <c r="O377" s="10">
        <v>495.70000000000005</v>
      </c>
      <c r="P377" s="10">
        <v>406.09999999999997</v>
      </c>
      <c r="Q377" s="10">
        <v>922.50000000000011</v>
      </c>
      <c r="R377" s="10">
        <v>42.1</v>
      </c>
      <c r="S377" s="10">
        <v>4.8</v>
      </c>
      <c r="T377" s="10">
        <v>607.25</v>
      </c>
      <c r="U377" s="10">
        <v>709.09999999999991</v>
      </c>
      <c r="V377" s="10">
        <v>141.5</v>
      </c>
      <c r="W377" s="10">
        <v>474.3</v>
      </c>
      <c r="X377" s="10">
        <v>321.5</v>
      </c>
      <c r="Y377" s="10">
        <v>255.79999999999998</v>
      </c>
      <c r="Z377" s="10">
        <v>569.70000000000005</v>
      </c>
      <c r="AA377" s="10">
        <v>35.299999999999997</v>
      </c>
      <c r="AB377" s="10">
        <v>524.1</v>
      </c>
      <c r="AC377" s="10">
        <v>118</v>
      </c>
      <c r="AD377" s="10">
        <v>492</v>
      </c>
      <c r="AE377" s="10">
        <v>664</v>
      </c>
      <c r="AF377" s="10">
        <v>434.5</v>
      </c>
      <c r="AG377" s="10">
        <v>523.40000000000009</v>
      </c>
      <c r="AH377" s="10">
        <v>11.700000000000001</v>
      </c>
      <c r="AI377" s="539">
        <v>1171</v>
      </c>
      <c r="AJ377" s="10">
        <v>939.35000000000014</v>
      </c>
      <c r="AK377" s="10">
        <v>438.8</v>
      </c>
      <c r="AL377" s="10">
        <v>102</v>
      </c>
      <c r="AN377" s="106" t="s">
        <v>2196</v>
      </c>
      <c r="AR377" s="32">
        <f t="shared" si="1"/>
        <v>49</v>
      </c>
      <c r="AS377" s="467">
        <v>0</v>
      </c>
      <c r="AT377" s="467">
        <v>0</v>
      </c>
      <c r="AU377" s="467">
        <v>0</v>
      </c>
      <c r="AV377" s="467">
        <v>0</v>
      </c>
      <c r="AW377" s="467">
        <v>2</v>
      </c>
      <c r="AX377" s="467">
        <v>0</v>
      </c>
      <c r="AY377" s="467">
        <v>3</v>
      </c>
      <c r="AZ377" s="467">
        <v>3</v>
      </c>
      <c r="BA377" s="467">
        <v>0</v>
      </c>
      <c r="BB377" s="467">
        <v>3</v>
      </c>
      <c r="BC377" s="467">
        <v>2</v>
      </c>
      <c r="BD377" s="56">
        <v>3</v>
      </c>
      <c r="BE377" s="467">
        <v>3</v>
      </c>
      <c r="BF377" s="56">
        <v>0</v>
      </c>
      <c r="BG377" s="56">
        <v>3</v>
      </c>
      <c r="BH377" s="467">
        <v>0</v>
      </c>
      <c r="BI377" s="56">
        <v>3</v>
      </c>
      <c r="BJ377" s="56">
        <v>1</v>
      </c>
      <c r="BK377" s="56">
        <v>0</v>
      </c>
      <c r="BL377" s="467">
        <v>3</v>
      </c>
      <c r="BM377" s="56">
        <v>3</v>
      </c>
      <c r="BN377" s="467">
        <v>0</v>
      </c>
      <c r="BO377" s="56">
        <v>1</v>
      </c>
      <c r="BP377" s="467">
        <v>1</v>
      </c>
      <c r="BQ377" s="56">
        <v>3</v>
      </c>
      <c r="BR377" s="467">
        <v>3</v>
      </c>
      <c r="BS377" s="56">
        <v>0</v>
      </c>
      <c r="BT377" s="467">
        <v>0</v>
      </c>
      <c r="BU377" s="56">
        <v>3</v>
      </c>
      <c r="BV377" s="467">
        <v>0</v>
      </c>
      <c r="BW377" s="467">
        <v>0</v>
      </c>
      <c r="BX377" s="467">
        <v>3</v>
      </c>
      <c r="BY377" s="467">
        <v>3</v>
      </c>
      <c r="BZ377" s="433"/>
      <c r="CA377" s="433"/>
      <c r="CB377" s="435"/>
      <c r="CC377" s="435"/>
      <c r="CD377" s="237"/>
      <c r="CE377" s="467"/>
      <c r="CF377" s="38"/>
      <c r="CG377" s="38"/>
      <c r="CH377" s="38"/>
      <c r="CI377" s="38"/>
      <c r="CJ377" s="38"/>
      <c r="CK377" s="38"/>
      <c r="CL377" s="435"/>
      <c r="CM377" s="433"/>
      <c r="CP377" s="28"/>
      <c r="CQ377" s="56"/>
      <c r="CR377" s="435"/>
      <c r="CS377" s="435"/>
      <c r="CT377" s="435"/>
      <c r="CU377" s="435"/>
      <c r="CV377" s="435"/>
      <c r="CW377" s="435"/>
    </row>
    <row r="378" spans="1:101" ht="15.75">
      <c r="A378" s="276" t="s">
        <v>3613</v>
      </c>
      <c r="B378" s="3"/>
      <c r="C378" s="3"/>
      <c r="D378" s="32"/>
      <c r="E378" s="495">
        <f t="shared" si="0"/>
        <v>13003.550000000001</v>
      </c>
      <c r="F378" s="10">
        <v>152.49999999999997</v>
      </c>
      <c r="G378" s="10">
        <v>178.7</v>
      </c>
      <c r="H378" s="10">
        <v>169.3</v>
      </c>
      <c r="I378" s="10">
        <v>40.1</v>
      </c>
      <c r="J378" s="10">
        <v>610.35</v>
      </c>
      <c r="K378" s="10">
        <v>172.6</v>
      </c>
      <c r="L378" s="10">
        <v>62</v>
      </c>
      <c r="M378" s="10">
        <v>173.5</v>
      </c>
      <c r="N378" s="10">
        <v>100.6</v>
      </c>
      <c r="O378" s="10">
        <v>345.6</v>
      </c>
      <c r="P378" s="10">
        <v>599.79999999999995</v>
      </c>
      <c r="Q378" s="10">
        <v>726.80000000000007</v>
      </c>
      <c r="R378" s="10">
        <v>26.299999999999997</v>
      </c>
      <c r="S378" s="10">
        <v>0</v>
      </c>
      <c r="T378" s="10">
        <v>492.15</v>
      </c>
      <c r="U378" s="10">
        <v>570.5</v>
      </c>
      <c r="V378" s="10">
        <v>135</v>
      </c>
      <c r="W378" s="10">
        <v>320.60000000000002</v>
      </c>
      <c r="X378" s="10">
        <v>453.6</v>
      </c>
      <c r="Y378" s="10">
        <v>267.69999999999993</v>
      </c>
      <c r="Z378" s="10">
        <v>536.6</v>
      </c>
      <c r="AA378" s="10">
        <v>464.1</v>
      </c>
      <c r="AB378" s="10">
        <v>513</v>
      </c>
      <c r="AC378" s="10">
        <v>58.2</v>
      </c>
      <c r="AD378" s="10">
        <v>428.8</v>
      </c>
      <c r="AE378" s="10">
        <v>356.8</v>
      </c>
      <c r="AF378" s="10">
        <v>325.8</v>
      </c>
      <c r="AG378" s="10">
        <v>438.4</v>
      </c>
      <c r="AH378" s="10">
        <v>191.5</v>
      </c>
      <c r="AI378" s="539">
        <v>1958.8000000000002</v>
      </c>
      <c r="AJ378" s="10">
        <v>1171.9499999999998</v>
      </c>
      <c r="AK378" s="10">
        <v>811</v>
      </c>
      <c r="AL378" s="10">
        <v>150.9</v>
      </c>
      <c r="AN378" s="276" t="s">
        <v>3613</v>
      </c>
      <c r="AR378" s="32">
        <f t="shared" si="1"/>
        <v>44</v>
      </c>
      <c r="AS378" s="56">
        <v>0</v>
      </c>
      <c r="AT378" s="56">
        <v>0</v>
      </c>
      <c r="AU378" s="56">
        <v>3</v>
      </c>
      <c r="AV378" s="56">
        <v>0</v>
      </c>
      <c r="AW378" s="56">
        <v>1</v>
      </c>
      <c r="AX378" s="56">
        <v>1</v>
      </c>
      <c r="AY378" s="56">
        <v>3</v>
      </c>
      <c r="AZ378" s="56">
        <v>0</v>
      </c>
      <c r="BA378" s="56">
        <v>0</v>
      </c>
      <c r="BB378" s="56">
        <v>1</v>
      </c>
      <c r="BC378" s="56">
        <v>3</v>
      </c>
      <c r="BD378" s="56">
        <v>3</v>
      </c>
      <c r="BE378" s="56">
        <v>2</v>
      </c>
      <c r="BF378" s="56">
        <v>0</v>
      </c>
      <c r="BG378" s="56">
        <v>0</v>
      </c>
      <c r="BH378" s="56">
        <v>3</v>
      </c>
      <c r="BI378" s="56">
        <v>0</v>
      </c>
      <c r="BJ378" s="56">
        <v>1</v>
      </c>
      <c r="BK378" s="56">
        <v>2</v>
      </c>
      <c r="BL378" s="56">
        <v>1</v>
      </c>
      <c r="BM378" s="56">
        <v>3</v>
      </c>
      <c r="BN378" s="56">
        <v>3</v>
      </c>
      <c r="BO378" s="56">
        <v>1</v>
      </c>
      <c r="BP378" s="56">
        <v>0</v>
      </c>
      <c r="BQ378" s="56">
        <v>0</v>
      </c>
      <c r="BR378" s="56">
        <v>0</v>
      </c>
      <c r="BS378" s="56">
        <v>0</v>
      </c>
      <c r="BT378" s="56">
        <v>1</v>
      </c>
      <c r="BU378" s="56">
        <v>3</v>
      </c>
      <c r="BV378" s="56">
        <v>1</v>
      </c>
      <c r="BW378" s="56">
        <v>2</v>
      </c>
      <c r="BX378" s="56">
        <v>3</v>
      </c>
      <c r="BY378" s="56">
        <v>3</v>
      </c>
      <c r="BZ378" s="433"/>
      <c r="CA378" s="433"/>
      <c r="CD378" s="28"/>
      <c r="CE378" s="56"/>
      <c r="CL378" s="435"/>
      <c r="CM378" s="433"/>
      <c r="CN378" s="435"/>
      <c r="CO378" s="435"/>
      <c r="CP378" s="241"/>
      <c r="CQ378" s="56"/>
      <c r="CR378" s="38"/>
      <c r="CS378" s="38"/>
      <c r="CT378" s="38"/>
      <c r="CU378" s="38"/>
      <c r="CV378" s="38"/>
      <c r="CW378" s="38"/>
    </row>
    <row r="379" spans="1:101" ht="15.75">
      <c r="A379" s="106" t="s">
        <v>2725</v>
      </c>
      <c r="B379" s="3"/>
      <c r="C379" s="3"/>
      <c r="D379" s="32"/>
      <c r="E379" s="495">
        <f t="shared" si="0"/>
        <v>12210.3</v>
      </c>
      <c r="F379" s="10">
        <v>330.3</v>
      </c>
      <c r="G379" s="10">
        <v>331.7</v>
      </c>
      <c r="H379" s="10">
        <v>103.6</v>
      </c>
      <c r="I379" s="10">
        <v>29.8</v>
      </c>
      <c r="J379" s="10">
        <v>595.4</v>
      </c>
      <c r="K379" s="10">
        <v>229.20000000000002</v>
      </c>
      <c r="L379" s="10">
        <v>0</v>
      </c>
      <c r="M379" s="10">
        <v>332</v>
      </c>
      <c r="N379" s="10">
        <v>46.5</v>
      </c>
      <c r="O379" s="10">
        <v>277.39999999999998</v>
      </c>
      <c r="P379" s="10">
        <v>372.20000000000005</v>
      </c>
      <c r="Q379" s="10">
        <v>237.99999999999997</v>
      </c>
      <c r="R379" s="10">
        <v>76.400000000000006</v>
      </c>
      <c r="S379" s="10">
        <v>66.5</v>
      </c>
      <c r="T379" s="10">
        <v>391.9</v>
      </c>
      <c r="U379" s="10">
        <v>397.9</v>
      </c>
      <c r="V379" s="10">
        <v>215.4</v>
      </c>
      <c r="W379" s="10">
        <v>362.40000000000003</v>
      </c>
      <c r="X379" s="10">
        <v>334.8</v>
      </c>
      <c r="Y379" s="10">
        <v>266.5</v>
      </c>
      <c r="Z379" s="10">
        <v>587.09999999999991</v>
      </c>
      <c r="AA379" s="10">
        <v>408.7</v>
      </c>
      <c r="AB379" s="10">
        <v>608.6</v>
      </c>
      <c r="AC379" s="10">
        <v>166.9</v>
      </c>
      <c r="AD379" s="10">
        <v>381.2</v>
      </c>
      <c r="AE379" s="10">
        <v>412.3</v>
      </c>
      <c r="AF379" s="10">
        <v>303</v>
      </c>
      <c r="AG379" s="10">
        <v>523.1</v>
      </c>
      <c r="AH379" s="10">
        <v>49.500000000000007</v>
      </c>
      <c r="AI379" s="539">
        <v>2256</v>
      </c>
      <c r="AJ379" s="10">
        <v>964.2</v>
      </c>
      <c r="AK379" s="10">
        <v>485.00000000000006</v>
      </c>
      <c r="AL379" s="10">
        <v>66.8</v>
      </c>
      <c r="AN379" s="106" t="s">
        <v>2725</v>
      </c>
      <c r="AR379" s="32">
        <f t="shared" si="1"/>
        <v>51</v>
      </c>
      <c r="AS379" s="56">
        <v>3</v>
      </c>
      <c r="AT379" s="56">
        <v>3</v>
      </c>
      <c r="AU379" s="56">
        <v>3</v>
      </c>
      <c r="AV379" s="56">
        <v>0</v>
      </c>
      <c r="AW379" s="56">
        <v>1</v>
      </c>
      <c r="AX379" s="56">
        <v>3</v>
      </c>
      <c r="AY379" s="56">
        <v>0</v>
      </c>
      <c r="AZ379" s="56">
        <v>1</v>
      </c>
      <c r="BA379" s="56">
        <v>0</v>
      </c>
      <c r="BB379" s="56">
        <v>0</v>
      </c>
      <c r="BC379" s="56">
        <v>0</v>
      </c>
      <c r="BD379" s="56">
        <v>0</v>
      </c>
      <c r="BE379" s="56">
        <v>3</v>
      </c>
      <c r="BF379" s="56">
        <v>2</v>
      </c>
      <c r="BG379" s="56">
        <v>0</v>
      </c>
      <c r="BH379" s="56">
        <v>0</v>
      </c>
      <c r="BI379" s="56">
        <v>3</v>
      </c>
      <c r="BJ379" s="56">
        <v>3</v>
      </c>
      <c r="BK379" s="56">
        <v>3</v>
      </c>
      <c r="BL379" s="56">
        <v>2</v>
      </c>
      <c r="BM379" s="56">
        <v>1</v>
      </c>
      <c r="BN379" s="56">
        <v>0</v>
      </c>
      <c r="BO379" s="56">
        <v>2</v>
      </c>
      <c r="BP379" s="56">
        <v>3</v>
      </c>
      <c r="BQ379" s="56">
        <v>0</v>
      </c>
      <c r="BR379" s="56">
        <v>1</v>
      </c>
      <c r="BS379" s="56">
        <v>0</v>
      </c>
      <c r="BT379" s="56">
        <v>1</v>
      </c>
      <c r="BU379" s="56">
        <v>3</v>
      </c>
      <c r="BV379" s="56">
        <v>3</v>
      </c>
      <c r="BW379" s="56">
        <v>1</v>
      </c>
      <c r="BX379" s="56">
        <v>3</v>
      </c>
      <c r="BY379" s="56">
        <v>3</v>
      </c>
      <c r="BZ379" s="433"/>
      <c r="CA379" s="433"/>
      <c r="CD379" s="28"/>
      <c r="CE379" s="56"/>
      <c r="CJ379" s="451"/>
      <c r="CL379" s="305"/>
      <c r="CM379" s="433"/>
      <c r="CP379" s="28"/>
      <c r="CQ379" s="56"/>
    </row>
    <row r="380" spans="1:101" ht="15.75">
      <c r="A380" s="106" t="s">
        <v>704</v>
      </c>
      <c r="B380" s="3"/>
      <c r="C380" s="3"/>
      <c r="D380" s="32"/>
      <c r="E380" s="495">
        <f t="shared" si="0"/>
        <v>15223.1</v>
      </c>
      <c r="F380" s="10">
        <v>444.4</v>
      </c>
      <c r="G380" s="10">
        <v>127.5</v>
      </c>
      <c r="H380" s="10">
        <v>93.2</v>
      </c>
      <c r="I380" s="10">
        <v>90.600000000000009</v>
      </c>
      <c r="J380" s="10">
        <v>412</v>
      </c>
      <c r="K380" s="10">
        <v>320.40000000000003</v>
      </c>
      <c r="L380" s="10">
        <v>20.200000000000003</v>
      </c>
      <c r="M380" s="10">
        <v>349.59999999999997</v>
      </c>
      <c r="N380" s="10">
        <v>126.4</v>
      </c>
      <c r="O380" s="10">
        <v>282.3</v>
      </c>
      <c r="P380" s="10">
        <v>488.80000000000007</v>
      </c>
      <c r="Q380" s="10">
        <v>880</v>
      </c>
      <c r="R380" s="10">
        <v>14.3</v>
      </c>
      <c r="S380" s="10">
        <v>16.5</v>
      </c>
      <c r="T380" s="10">
        <v>422.2</v>
      </c>
      <c r="U380" s="10">
        <v>952.99999999999989</v>
      </c>
      <c r="V380" s="10">
        <v>130</v>
      </c>
      <c r="W380" s="10">
        <v>322.5</v>
      </c>
      <c r="X380" s="10">
        <v>259</v>
      </c>
      <c r="Y380" s="10">
        <v>378.8</v>
      </c>
      <c r="Z380" s="10">
        <v>509.7</v>
      </c>
      <c r="AA380" s="10">
        <v>454.2</v>
      </c>
      <c r="AB380" s="10">
        <v>498.5</v>
      </c>
      <c r="AC380" s="10">
        <v>91</v>
      </c>
      <c r="AD380" s="10">
        <v>389.5</v>
      </c>
      <c r="AE380" s="10">
        <v>601.20000000000005</v>
      </c>
      <c r="AF380" s="10">
        <v>353.70000000000005</v>
      </c>
      <c r="AG380" s="10">
        <v>744.80000000000007</v>
      </c>
      <c r="AH380" s="10">
        <v>0</v>
      </c>
      <c r="AI380" s="539">
        <v>3799.6000000000004</v>
      </c>
      <c r="AJ380" s="10">
        <v>952.3</v>
      </c>
      <c r="AK380" s="10">
        <v>696.90000000000009</v>
      </c>
      <c r="AL380" s="10">
        <v>0</v>
      </c>
      <c r="AN380" s="106" t="s">
        <v>704</v>
      </c>
      <c r="AR380" s="32">
        <f t="shared" si="1"/>
        <v>59</v>
      </c>
      <c r="AS380" s="56">
        <v>3</v>
      </c>
      <c r="AT380" s="56">
        <v>3</v>
      </c>
      <c r="AU380" s="56">
        <v>3</v>
      </c>
      <c r="AV380" s="56">
        <v>3</v>
      </c>
      <c r="AW380" s="56">
        <v>1</v>
      </c>
      <c r="AX380" s="56">
        <v>2</v>
      </c>
      <c r="AY380" s="56">
        <v>0</v>
      </c>
      <c r="AZ380" s="56">
        <v>3</v>
      </c>
      <c r="BA380" s="56">
        <v>3</v>
      </c>
      <c r="BB380" s="56">
        <v>0</v>
      </c>
      <c r="BC380" s="56">
        <v>1</v>
      </c>
      <c r="BD380" s="56">
        <v>3</v>
      </c>
      <c r="BE380" s="56">
        <v>0</v>
      </c>
      <c r="BF380" s="56">
        <v>0</v>
      </c>
      <c r="BG380" s="56">
        <v>2</v>
      </c>
      <c r="BH380" s="56">
        <v>3</v>
      </c>
      <c r="BI380" s="56">
        <v>3</v>
      </c>
      <c r="BJ380" s="56">
        <v>3</v>
      </c>
      <c r="BK380" s="56">
        <v>0</v>
      </c>
      <c r="BL380" s="56">
        <v>2</v>
      </c>
      <c r="BM380" s="56">
        <v>2</v>
      </c>
      <c r="BN380" s="56">
        <v>2</v>
      </c>
      <c r="BO380" s="56">
        <v>2</v>
      </c>
      <c r="BP380" s="56">
        <v>0</v>
      </c>
      <c r="BQ380" s="56">
        <v>1</v>
      </c>
      <c r="BR380" s="56">
        <v>2</v>
      </c>
      <c r="BS380" s="56">
        <v>1</v>
      </c>
      <c r="BT380" s="56">
        <v>2</v>
      </c>
      <c r="BU380" s="56">
        <v>0</v>
      </c>
      <c r="BV380" s="56">
        <v>3</v>
      </c>
      <c r="BW380" s="56">
        <v>3</v>
      </c>
      <c r="BX380" s="56">
        <v>3</v>
      </c>
      <c r="BY380" s="56">
        <v>0</v>
      </c>
      <c r="BZ380" s="433"/>
      <c r="CA380" s="433"/>
      <c r="CD380" s="28"/>
      <c r="CE380" s="56"/>
      <c r="CF380" s="417"/>
      <c r="CG380" s="417"/>
      <c r="CH380" s="417"/>
      <c r="CI380" s="417"/>
      <c r="CJ380" s="417"/>
      <c r="CK380" s="417"/>
      <c r="CL380" s="251"/>
      <c r="CM380" s="433"/>
      <c r="CP380" s="241"/>
      <c r="CQ380" s="56"/>
    </row>
    <row r="381" spans="1:101" ht="15.75">
      <c r="A381" s="106" t="s">
        <v>2724</v>
      </c>
      <c r="B381" s="3"/>
      <c r="C381" s="3"/>
      <c r="D381" s="32"/>
      <c r="E381" s="495">
        <f t="shared" si="0"/>
        <v>11708.9</v>
      </c>
      <c r="F381" s="10">
        <v>400.7</v>
      </c>
      <c r="G381" s="10">
        <v>172.5</v>
      </c>
      <c r="H381" s="10">
        <v>74.3</v>
      </c>
      <c r="I381" s="10">
        <v>78.900000000000006</v>
      </c>
      <c r="J381" s="10">
        <v>840.49999999999989</v>
      </c>
      <c r="K381" s="10">
        <v>67.600000000000009</v>
      </c>
      <c r="L381" s="10">
        <v>80.8</v>
      </c>
      <c r="M381" s="10">
        <v>64.399999999999991</v>
      </c>
      <c r="N381" s="10">
        <v>16.5</v>
      </c>
      <c r="O381" s="10">
        <v>234</v>
      </c>
      <c r="P381" s="10">
        <v>579.4</v>
      </c>
      <c r="Q381" s="10">
        <v>521.29999999999995</v>
      </c>
      <c r="R381" s="10">
        <v>23</v>
      </c>
      <c r="S381" s="10">
        <v>58.3</v>
      </c>
      <c r="T381" s="10">
        <v>518.1</v>
      </c>
      <c r="U381" s="10">
        <v>347.90000000000003</v>
      </c>
      <c r="V381" s="10">
        <v>252.5</v>
      </c>
      <c r="W381" s="10">
        <v>393.3</v>
      </c>
      <c r="X381" s="10">
        <v>240.1</v>
      </c>
      <c r="Y381" s="10">
        <v>259.60000000000002</v>
      </c>
      <c r="Z381" s="10">
        <v>565.30000000000007</v>
      </c>
      <c r="AA381" s="10">
        <v>198.99999999999997</v>
      </c>
      <c r="AB381" s="10">
        <v>574.20000000000005</v>
      </c>
      <c r="AC381" s="10">
        <v>85.4</v>
      </c>
      <c r="AD381" s="10">
        <v>537.19999999999993</v>
      </c>
      <c r="AE381" s="10">
        <v>251.20000000000002</v>
      </c>
      <c r="AF381" s="10">
        <v>346.1</v>
      </c>
      <c r="AG381" s="10">
        <v>344.20000000000005</v>
      </c>
      <c r="AH381" s="10">
        <v>180</v>
      </c>
      <c r="AI381" s="539">
        <v>1850.6999999999998</v>
      </c>
      <c r="AJ381" s="10">
        <v>935.40000000000009</v>
      </c>
      <c r="AK381" s="10">
        <v>519.9</v>
      </c>
      <c r="AL381" s="10">
        <v>96.6</v>
      </c>
      <c r="AN381" s="106" t="s">
        <v>2724</v>
      </c>
      <c r="AR381" s="32">
        <f t="shared" si="1"/>
        <v>57</v>
      </c>
      <c r="AS381" s="467">
        <v>3</v>
      </c>
      <c r="AT381" s="467">
        <v>3</v>
      </c>
      <c r="AU381" s="467">
        <v>2</v>
      </c>
      <c r="AV381" s="467">
        <v>1</v>
      </c>
      <c r="AW381" s="467">
        <v>3</v>
      </c>
      <c r="AX381" s="467">
        <v>1</v>
      </c>
      <c r="AY381" s="467">
        <v>3</v>
      </c>
      <c r="AZ381" s="467">
        <v>0</v>
      </c>
      <c r="BA381" s="467">
        <v>0</v>
      </c>
      <c r="BB381" s="467">
        <v>1</v>
      </c>
      <c r="BC381" s="467">
        <v>3</v>
      </c>
      <c r="BD381" s="56">
        <v>3</v>
      </c>
      <c r="BE381" s="467">
        <v>3</v>
      </c>
      <c r="BF381" s="56">
        <v>3</v>
      </c>
      <c r="BG381" s="56">
        <v>3</v>
      </c>
      <c r="BH381" s="467">
        <v>0</v>
      </c>
      <c r="BI381" s="56">
        <v>3</v>
      </c>
      <c r="BJ381" s="56">
        <v>3</v>
      </c>
      <c r="BK381" s="56">
        <v>1</v>
      </c>
      <c r="BL381" s="467">
        <v>0</v>
      </c>
      <c r="BM381" s="56">
        <v>2</v>
      </c>
      <c r="BN381" s="467">
        <v>0</v>
      </c>
      <c r="BO381" s="56">
        <v>2</v>
      </c>
      <c r="BP381" s="467">
        <v>0</v>
      </c>
      <c r="BQ381" s="56">
        <v>1</v>
      </c>
      <c r="BR381" s="467">
        <v>0</v>
      </c>
      <c r="BS381" s="56">
        <v>2</v>
      </c>
      <c r="BT381" s="467">
        <v>3</v>
      </c>
      <c r="BU381" s="56">
        <v>3</v>
      </c>
      <c r="BV381" s="467">
        <v>0</v>
      </c>
      <c r="BW381" s="467">
        <v>2</v>
      </c>
      <c r="BX381" s="467">
        <v>3</v>
      </c>
      <c r="BY381" s="467">
        <v>0</v>
      </c>
      <c r="BZ381" s="433"/>
      <c r="CA381" s="433"/>
      <c r="CB381" s="435"/>
      <c r="CC381" s="435"/>
      <c r="CD381" s="237"/>
      <c r="CE381" s="467"/>
      <c r="CL381" s="417"/>
      <c r="CM381" s="433"/>
      <c r="CP381" s="241"/>
      <c r="CQ381" s="56"/>
      <c r="CR381" s="417"/>
      <c r="CS381" s="417"/>
      <c r="CT381" s="417"/>
      <c r="CU381" s="417"/>
      <c r="CV381" s="417"/>
      <c r="CW381" s="417"/>
    </row>
    <row r="382" spans="1:101" ht="15.75">
      <c r="A382" s="277" t="s">
        <v>2318</v>
      </c>
      <c r="B382" s="3"/>
      <c r="C382" s="3"/>
      <c r="D382" s="32"/>
      <c r="E382" s="495">
        <f t="shared" si="0"/>
        <v>14051.599999999999</v>
      </c>
      <c r="F382" s="10">
        <v>233.99999999999997</v>
      </c>
      <c r="G382" s="10">
        <v>339.7</v>
      </c>
      <c r="H382" s="10">
        <v>161.60000000000002</v>
      </c>
      <c r="I382" s="10">
        <v>71.5</v>
      </c>
      <c r="J382" s="10">
        <v>965.59999999999991</v>
      </c>
      <c r="K382" s="10">
        <v>279</v>
      </c>
      <c r="L382" s="10">
        <v>19.5</v>
      </c>
      <c r="M382" s="10">
        <v>281</v>
      </c>
      <c r="N382" s="10">
        <v>117.4</v>
      </c>
      <c r="O382" s="10">
        <v>240</v>
      </c>
      <c r="P382" s="10">
        <v>778.9</v>
      </c>
      <c r="Q382" s="10">
        <v>553.49999999999989</v>
      </c>
      <c r="R382" s="10">
        <v>24</v>
      </c>
      <c r="S382" s="10">
        <v>0</v>
      </c>
      <c r="T382" s="10">
        <v>441.6</v>
      </c>
      <c r="U382" s="10">
        <v>522.80000000000007</v>
      </c>
      <c r="V382" s="10">
        <v>156.5</v>
      </c>
      <c r="W382" s="10">
        <v>219.4</v>
      </c>
      <c r="X382" s="10">
        <v>321.5</v>
      </c>
      <c r="Y382" s="10">
        <v>444.5</v>
      </c>
      <c r="Z382" s="10">
        <v>426.9</v>
      </c>
      <c r="AA382" s="10">
        <v>463.1</v>
      </c>
      <c r="AB382" s="10">
        <v>445.9</v>
      </c>
      <c r="AC382" s="10">
        <v>145.4</v>
      </c>
      <c r="AD382" s="10">
        <v>387.6</v>
      </c>
      <c r="AE382" s="10">
        <v>519.90000000000009</v>
      </c>
      <c r="AF382" s="10">
        <v>583.9</v>
      </c>
      <c r="AG382" s="10">
        <v>753.1</v>
      </c>
      <c r="AH382" s="10">
        <v>30.7</v>
      </c>
      <c r="AI382" s="539">
        <v>2383.8000000000002</v>
      </c>
      <c r="AJ382" s="10">
        <v>945.29999999999984</v>
      </c>
      <c r="AK382" s="10">
        <v>586.5</v>
      </c>
      <c r="AL382" s="10">
        <v>207.5</v>
      </c>
      <c r="AN382" s="277" t="s">
        <v>2318</v>
      </c>
      <c r="AR382" s="32">
        <f t="shared" si="1"/>
        <v>56</v>
      </c>
      <c r="AS382" s="56">
        <v>3</v>
      </c>
      <c r="AT382" s="56">
        <v>0</v>
      </c>
      <c r="AU382" s="56">
        <v>3</v>
      </c>
      <c r="AV382" s="56">
        <v>1</v>
      </c>
      <c r="AW382" s="56">
        <v>2</v>
      </c>
      <c r="AX382" s="56">
        <v>2</v>
      </c>
      <c r="AY382" s="56">
        <v>3</v>
      </c>
      <c r="AZ382" s="56">
        <v>1</v>
      </c>
      <c r="BA382" s="56">
        <v>3</v>
      </c>
      <c r="BB382" s="56">
        <v>0</v>
      </c>
      <c r="BC382" s="56">
        <v>3</v>
      </c>
      <c r="BD382" s="56">
        <v>2</v>
      </c>
      <c r="BE382" s="56">
        <v>0</v>
      </c>
      <c r="BF382" s="56">
        <v>1</v>
      </c>
      <c r="BG382" s="56">
        <v>1</v>
      </c>
      <c r="BH382" s="56">
        <v>1</v>
      </c>
      <c r="BI382" s="56">
        <v>0</v>
      </c>
      <c r="BJ382" s="56">
        <v>1</v>
      </c>
      <c r="BK382" s="56">
        <v>3</v>
      </c>
      <c r="BL382" s="56">
        <v>3</v>
      </c>
      <c r="BM382" s="56">
        <v>1</v>
      </c>
      <c r="BN382" s="56">
        <v>0</v>
      </c>
      <c r="BO382" s="56">
        <v>1</v>
      </c>
      <c r="BP382" s="56">
        <v>3</v>
      </c>
      <c r="BQ382" s="56">
        <v>0</v>
      </c>
      <c r="BR382" s="56">
        <v>3</v>
      </c>
      <c r="BS382" s="56">
        <v>3</v>
      </c>
      <c r="BT382" s="56">
        <v>3</v>
      </c>
      <c r="BU382" s="56">
        <v>0</v>
      </c>
      <c r="BV382" s="56">
        <v>3</v>
      </c>
      <c r="BW382" s="56">
        <v>1</v>
      </c>
      <c r="BX382" s="56">
        <v>2</v>
      </c>
      <c r="BY382" s="56">
        <v>3</v>
      </c>
      <c r="BZ382" s="433"/>
      <c r="CA382" s="433"/>
      <c r="CD382" s="28"/>
      <c r="CE382" s="56"/>
      <c r="CM382" s="433"/>
      <c r="CN382" s="435"/>
      <c r="CO382" s="435"/>
      <c r="CP382" s="241"/>
      <c r="CQ382" s="56"/>
    </row>
    <row r="383" spans="1:101" ht="15.75">
      <c r="A383" s="106" t="s">
        <v>3614</v>
      </c>
      <c r="B383" s="3"/>
      <c r="C383" s="3"/>
      <c r="D383" s="32"/>
      <c r="E383" s="495">
        <f t="shared" si="0"/>
        <v>13710.8</v>
      </c>
      <c r="F383" s="10">
        <v>205.70000000000002</v>
      </c>
      <c r="G383" s="10">
        <v>232.5</v>
      </c>
      <c r="H383" s="10">
        <v>162.69999999999999</v>
      </c>
      <c r="I383" s="10">
        <v>17.600000000000001</v>
      </c>
      <c r="J383" s="10">
        <v>948.49999999999989</v>
      </c>
      <c r="K383" s="10">
        <v>240.09999999999997</v>
      </c>
      <c r="L383" s="10">
        <v>91.4</v>
      </c>
      <c r="M383" s="10">
        <v>314</v>
      </c>
      <c r="N383" s="10">
        <v>71.5</v>
      </c>
      <c r="O383" s="10">
        <v>394.3</v>
      </c>
      <c r="P383" s="10">
        <v>600.80000000000007</v>
      </c>
      <c r="Q383" s="10">
        <v>671.20000000000016</v>
      </c>
      <c r="R383" s="10">
        <v>57.2</v>
      </c>
      <c r="S383" s="10">
        <v>45.5</v>
      </c>
      <c r="T383" s="10">
        <v>289.5</v>
      </c>
      <c r="U383" s="10">
        <v>760.59999999999991</v>
      </c>
      <c r="V383" s="10">
        <v>326.89999999999998</v>
      </c>
      <c r="W383" s="10">
        <v>169.2</v>
      </c>
      <c r="X383" s="10">
        <v>187.9</v>
      </c>
      <c r="Y383" s="10">
        <v>194.20000000000002</v>
      </c>
      <c r="Z383" s="10">
        <v>436.90000000000003</v>
      </c>
      <c r="AA383" s="10">
        <v>489.2</v>
      </c>
      <c r="AB383" s="10">
        <v>526.4</v>
      </c>
      <c r="AC383" s="10">
        <v>56.5</v>
      </c>
      <c r="AD383" s="10">
        <v>562.79999999999995</v>
      </c>
      <c r="AE383" s="10">
        <v>689.19999999999982</v>
      </c>
      <c r="AF383" s="10">
        <v>515.80000000000007</v>
      </c>
      <c r="AG383" s="10">
        <v>698.1</v>
      </c>
      <c r="AH383" s="10">
        <v>42</v>
      </c>
      <c r="AI383" s="539">
        <v>1616.3</v>
      </c>
      <c r="AJ383" s="10">
        <v>856.59999999999991</v>
      </c>
      <c r="AK383" s="10">
        <v>1197.7</v>
      </c>
      <c r="AL383" s="10">
        <v>42</v>
      </c>
      <c r="AN383" s="106" t="s">
        <v>3614</v>
      </c>
      <c r="AR383" s="32">
        <f t="shared" si="1"/>
        <v>46</v>
      </c>
      <c r="AS383" s="56">
        <v>0</v>
      </c>
      <c r="AT383" s="56">
        <v>0</v>
      </c>
      <c r="AU383" s="56">
        <v>3</v>
      </c>
      <c r="AV383" s="56">
        <v>0</v>
      </c>
      <c r="AW383" s="56">
        <v>2</v>
      </c>
      <c r="AX383" s="56">
        <v>1</v>
      </c>
      <c r="AY383" s="56">
        <v>3</v>
      </c>
      <c r="AZ383" s="56">
        <v>1</v>
      </c>
      <c r="BA383" s="56">
        <v>0</v>
      </c>
      <c r="BB383" s="56">
        <v>2</v>
      </c>
      <c r="BC383" s="56">
        <v>2</v>
      </c>
      <c r="BD383" s="56">
        <v>3</v>
      </c>
      <c r="BE383" s="56">
        <v>3</v>
      </c>
      <c r="BF383" s="56">
        <v>3</v>
      </c>
      <c r="BG383" s="56">
        <v>2</v>
      </c>
      <c r="BH383" s="56">
        <v>2</v>
      </c>
      <c r="BI383" s="56">
        <v>1</v>
      </c>
      <c r="BJ383" s="56">
        <v>0</v>
      </c>
      <c r="BK383" s="56">
        <v>3</v>
      </c>
      <c r="BL383" s="56">
        <v>0</v>
      </c>
      <c r="BM383" s="56">
        <v>0</v>
      </c>
      <c r="BN383" s="56">
        <v>1</v>
      </c>
      <c r="BO383" s="56">
        <v>2</v>
      </c>
      <c r="BP383" s="56">
        <v>0</v>
      </c>
      <c r="BQ383" s="56">
        <v>2</v>
      </c>
      <c r="BR383" s="56">
        <v>3</v>
      </c>
      <c r="BS383" s="56">
        <v>1</v>
      </c>
      <c r="BT383" s="56">
        <v>2</v>
      </c>
      <c r="BU383" s="56">
        <v>0</v>
      </c>
      <c r="BV383" s="56">
        <v>0</v>
      </c>
      <c r="BW383" s="56">
        <v>1</v>
      </c>
      <c r="BX383" s="56">
        <v>3</v>
      </c>
      <c r="BY383" s="56">
        <v>0</v>
      </c>
      <c r="BZ383" s="433"/>
      <c r="CA383" s="433"/>
      <c r="CD383" s="28"/>
      <c r="CE383" s="56"/>
      <c r="CM383" s="433"/>
      <c r="CP383" s="241"/>
      <c r="CQ383" s="56"/>
    </row>
    <row r="384" spans="1:101" ht="15.75">
      <c r="A384" s="106" t="s">
        <v>2707</v>
      </c>
      <c r="B384" s="3"/>
      <c r="C384" s="3"/>
      <c r="D384" s="32"/>
      <c r="E384" s="495">
        <f t="shared" si="0"/>
        <v>13015.900000000001</v>
      </c>
      <c r="F384" s="10">
        <v>509.8</v>
      </c>
      <c r="G384" s="10">
        <v>298.39999999999998</v>
      </c>
      <c r="H384" s="10">
        <v>144.70000000000002</v>
      </c>
      <c r="I384" s="10">
        <v>130.4</v>
      </c>
      <c r="J384" s="10">
        <v>409.30000000000007</v>
      </c>
      <c r="K384" s="10">
        <v>183.79999999999998</v>
      </c>
      <c r="L384" s="10">
        <v>104.19999999999999</v>
      </c>
      <c r="M384" s="10">
        <v>265.3</v>
      </c>
      <c r="N384" s="10">
        <v>56</v>
      </c>
      <c r="O384" s="10">
        <v>258.2</v>
      </c>
      <c r="P384" s="10">
        <v>407.3</v>
      </c>
      <c r="Q384" s="10">
        <v>577.6</v>
      </c>
      <c r="R384" s="10">
        <v>15.6</v>
      </c>
      <c r="S384" s="10">
        <v>21</v>
      </c>
      <c r="T384" s="10">
        <v>513</v>
      </c>
      <c r="U384" s="10">
        <v>916.59999999999991</v>
      </c>
      <c r="V384" s="10">
        <v>38.5</v>
      </c>
      <c r="W384" s="10">
        <v>390.7</v>
      </c>
      <c r="X384" s="10">
        <v>215.7</v>
      </c>
      <c r="Y384" s="10">
        <v>154.30000000000001</v>
      </c>
      <c r="Z384" s="10">
        <v>517.9</v>
      </c>
      <c r="AA384" s="10">
        <v>285.90000000000003</v>
      </c>
      <c r="AB384" s="10">
        <v>572.6</v>
      </c>
      <c r="AC384" s="10">
        <v>50.4</v>
      </c>
      <c r="AD384" s="10">
        <v>284.3</v>
      </c>
      <c r="AE384" s="10">
        <v>540.79999999999995</v>
      </c>
      <c r="AF384" s="10">
        <v>474.2</v>
      </c>
      <c r="AG384" s="10">
        <v>483.5</v>
      </c>
      <c r="AH384" s="10">
        <v>0</v>
      </c>
      <c r="AI384" s="539">
        <v>3106.7000000000003</v>
      </c>
      <c r="AJ384" s="10">
        <v>723.2</v>
      </c>
      <c r="AK384" s="10">
        <v>344.4</v>
      </c>
      <c r="AL384" s="10">
        <v>21.599999999999998</v>
      </c>
      <c r="AN384" s="106" t="s">
        <v>2707</v>
      </c>
      <c r="AR384" s="32">
        <f t="shared" si="1"/>
        <v>53</v>
      </c>
      <c r="AS384" s="467">
        <v>3</v>
      </c>
      <c r="AT384" s="467">
        <v>3</v>
      </c>
      <c r="AU384" s="467">
        <v>3</v>
      </c>
      <c r="AV384" s="467">
        <v>3</v>
      </c>
      <c r="AW384" s="467">
        <v>2</v>
      </c>
      <c r="AX384" s="467">
        <v>0</v>
      </c>
      <c r="AY384" s="467">
        <v>3</v>
      </c>
      <c r="AZ384" s="467">
        <v>3</v>
      </c>
      <c r="BA384" s="467">
        <v>0</v>
      </c>
      <c r="BB384" s="467">
        <v>0</v>
      </c>
      <c r="BC384" s="467">
        <v>3</v>
      </c>
      <c r="BD384" s="56">
        <v>3</v>
      </c>
      <c r="BE384" s="467">
        <v>2</v>
      </c>
      <c r="BF384" s="56">
        <v>3</v>
      </c>
      <c r="BG384" s="56">
        <v>3</v>
      </c>
      <c r="BH384" s="467">
        <v>3</v>
      </c>
      <c r="BI384" s="56">
        <v>0</v>
      </c>
      <c r="BJ384" s="56">
        <v>1</v>
      </c>
      <c r="BK384" s="56">
        <v>0</v>
      </c>
      <c r="BL384" s="467">
        <v>2</v>
      </c>
      <c r="BM384" s="56">
        <v>2</v>
      </c>
      <c r="BN384" s="467">
        <v>0</v>
      </c>
      <c r="BO384" s="56">
        <v>1</v>
      </c>
      <c r="BP384" s="467">
        <v>0</v>
      </c>
      <c r="BQ384" s="56">
        <v>0</v>
      </c>
      <c r="BR384" s="467">
        <v>3</v>
      </c>
      <c r="BS384" s="56">
        <v>1</v>
      </c>
      <c r="BT384" s="467">
        <v>3</v>
      </c>
      <c r="BU384" s="56">
        <v>0</v>
      </c>
      <c r="BV384" s="467">
        <v>3</v>
      </c>
      <c r="BW384" s="467">
        <v>0</v>
      </c>
      <c r="BX384" s="467">
        <v>0</v>
      </c>
      <c r="BY384" s="467">
        <v>0</v>
      </c>
      <c r="BZ384" s="433"/>
      <c r="CA384" s="433"/>
      <c r="CB384" s="435"/>
      <c r="CC384" s="435"/>
      <c r="CD384" s="237"/>
      <c r="CE384" s="467"/>
      <c r="CM384" s="433"/>
      <c r="CP384" s="28"/>
      <c r="CQ384" s="56"/>
    </row>
    <row r="385" spans="1:95" ht="15.75">
      <c r="A385" s="106" t="s">
        <v>700</v>
      </c>
      <c r="B385" s="3"/>
      <c r="C385" s="3"/>
      <c r="D385" s="32"/>
      <c r="E385" s="495">
        <f t="shared" si="0"/>
        <v>11164.000000000002</v>
      </c>
      <c r="F385" s="10">
        <v>104.6</v>
      </c>
      <c r="G385" s="10">
        <v>83.4</v>
      </c>
      <c r="H385" s="10">
        <v>74.5</v>
      </c>
      <c r="I385" s="10">
        <v>85.5</v>
      </c>
      <c r="J385" s="10">
        <v>499.00000000000006</v>
      </c>
      <c r="K385" s="10">
        <v>46.900000000000006</v>
      </c>
      <c r="L385" s="10">
        <v>6</v>
      </c>
      <c r="M385" s="10">
        <v>218</v>
      </c>
      <c r="N385" s="10">
        <v>148</v>
      </c>
      <c r="O385" s="10">
        <v>431.5</v>
      </c>
      <c r="P385" s="10">
        <v>286.40000000000003</v>
      </c>
      <c r="Q385" s="10">
        <v>510.1</v>
      </c>
      <c r="R385" s="10">
        <v>75.400000000000006</v>
      </c>
      <c r="S385" s="10">
        <v>45</v>
      </c>
      <c r="T385" s="10">
        <v>790.5</v>
      </c>
      <c r="U385" s="10">
        <v>224.79999999999998</v>
      </c>
      <c r="V385" s="10">
        <v>246.5</v>
      </c>
      <c r="W385" s="10">
        <v>419.8</v>
      </c>
      <c r="X385" s="10">
        <v>325.60000000000002</v>
      </c>
      <c r="Y385" s="10">
        <v>525.79999999999995</v>
      </c>
      <c r="Z385" s="10">
        <v>617.79999999999995</v>
      </c>
      <c r="AA385" s="10">
        <v>212.5</v>
      </c>
      <c r="AB385" s="10">
        <v>501.5</v>
      </c>
      <c r="AC385" s="10">
        <v>56</v>
      </c>
      <c r="AD385" s="10">
        <v>450.5</v>
      </c>
      <c r="AE385" s="10">
        <v>412.3</v>
      </c>
      <c r="AF385" s="10">
        <v>376.6</v>
      </c>
      <c r="AG385" s="10">
        <v>164.70000000000002</v>
      </c>
      <c r="AH385" s="10">
        <v>297.3</v>
      </c>
      <c r="AI385" s="539">
        <v>1671.1000000000001</v>
      </c>
      <c r="AJ385" s="10">
        <v>659.2</v>
      </c>
      <c r="AK385" s="10">
        <v>393.8</v>
      </c>
      <c r="AL385" s="10">
        <v>203.4</v>
      </c>
      <c r="AN385" s="106" t="s">
        <v>700</v>
      </c>
      <c r="AR385" s="32">
        <f t="shared" si="1"/>
        <v>53</v>
      </c>
      <c r="AS385" s="56">
        <v>3</v>
      </c>
      <c r="AT385" s="56">
        <v>3</v>
      </c>
      <c r="AU385" s="56">
        <v>0</v>
      </c>
      <c r="AV385" s="56">
        <v>3</v>
      </c>
      <c r="AW385" s="56">
        <v>1</v>
      </c>
      <c r="AX385" s="56">
        <v>0</v>
      </c>
      <c r="AY385" s="56">
        <v>0</v>
      </c>
      <c r="AZ385" s="56">
        <v>3</v>
      </c>
      <c r="BA385" s="56">
        <v>2</v>
      </c>
      <c r="BB385" s="56">
        <v>2</v>
      </c>
      <c r="BC385" s="56">
        <v>0</v>
      </c>
      <c r="BD385" s="56">
        <v>3</v>
      </c>
      <c r="BE385" s="56">
        <v>3</v>
      </c>
      <c r="BF385" s="56">
        <v>1</v>
      </c>
      <c r="BG385" s="56">
        <v>3</v>
      </c>
      <c r="BH385" s="56">
        <v>0</v>
      </c>
      <c r="BI385" s="56">
        <v>3</v>
      </c>
      <c r="BJ385" s="56">
        <v>3</v>
      </c>
      <c r="BK385" s="56">
        <v>3</v>
      </c>
      <c r="BL385" s="56">
        <v>1</v>
      </c>
      <c r="BM385" s="56">
        <v>3</v>
      </c>
      <c r="BN385" s="56">
        <v>0</v>
      </c>
      <c r="BO385" s="56">
        <v>0</v>
      </c>
      <c r="BP385" s="56">
        <v>0</v>
      </c>
      <c r="BQ385" s="56">
        <v>1</v>
      </c>
      <c r="BR385" s="56">
        <v>0</v>
      </c>
      <c r="BS385" s="56">
        <v>2</v>
      </c>
      <c r="BT385" s="56">
        <v>0</v>
      </c>
      <c r="BU385" s="56">
        <v>3</v>
      </c>
      <c r="BV385" s="56">
        <v>0</v>
      </c>
      <c r="BW385" s="56">
        <v>1</v>
      </c>
      <c r="BX385" s="56">
        <v>3</v>
      </c>
      <c r="BY385" s="56">
        <v>3</v>
      </c>
      <c r="BZ385" s="433"/>
      <c r="CA385" s="433"/>
      <c r="CD385" s="28"/>
      <c r="CE385" s="56"/>
      <c r="CM385" s="433"/>
      <c r="CN385" s="435"/>
      <c r="CO385" s="435"/>
      <c r="CP385" s="241"/>
      <c r="CQ385" s="56"/>
    </row>
    <row r="386" spans="1:95" ht="15.75">
      <c r="A386" s="276" t="s">
        <v>21</v>
      </c>
      <c r="B386" s="3"/>
      <c r="C386" s="3"/>
      <c r="D386" s="32"/>
      <c r="E386" s="495">
        <f t="shared" si="0"/>
        <v>14117.399999999998</v>
      </c>
      <c r="F386" s="10">
        <v>557.20000000000005</v>
      </c>
      <c r="G386" s="10">
        <v>113.2</v>
      </c>
      <c r="H386" s="10">
        <v>15</v>
      </c>
      <c r="I386" s="10">
        <v>127.8</v>
      </c>
      <c r="J386" s="10">
        <v>640.90000000000009</v>
      </c>
      <c r="K386" s="10">
        <v>251.1</v>
      </c>
      <c r="L386" s="10">
        <v>86.1</v>
      </c>
      <c r="M386" s="10">
        <v>152.5</v>
      </c>
      <c r="N386" s="10">
        <v>98.7</v>
      </c>
      <c r="O386" s="10">
        <v>375.4</v>
      </c>
      <c r="P386" s="10">
        <v>374.09999999999997</v>
      </c>
      <c r="Q386" s="10">
        <v>791.79999999999984</v>
      </c>
      <c r="R386" s="10">
        <v>0</v>
      </c>
      <c r="S386" s="10">
        <v>21</v>
      </c>
      <c r="T386" s="10">
        <v>424.6</v>
      </c>
      <c r="U386" s="10">
        <v>1007.2999999999998</v>
      </c>
      <c r="V386" s="10">
        <v>54.3</v>
      </c>
      <c r="W386" s="10">
        <v>277</v>
      </c>
      <c r="X386" s="10">
        <v>280.2</v>
      </c>
      <c r="Y386" s="10">
        <v>356.5</v>
      </c>
      <c r="Z386" s="10">
        <v>485.5</v>
      </c>
      <c r="AA386" s="10">
        <v>557.09999999999991</v>
      </c>
      <c r="AB386" s="10">
        <v>531.70000000000005</v>
      </c>
      <c r="AC386" s="10">
        <v>108.3</v>
      </c>
      <c r="AD386" s="10">
        <v>573.5</v>
      </c>
      <c r="AE386" s="10">
        <v>558.09999999999991</v>
      </c>
      <c r="AF386" s="10">
        <v>477.9</v>
      </c>
      <c r="AG386" s="10">
        <v>470.80000000000007</v>
      </c>
      <c r="AH386" s="10">
        <v>82.5</v>
      </c>
      <c r="AI386" s="539">
        <v>2783.7999999999997</v>
      </c>
      <c r="AJ386" s="10">
        <v>742.40000000000009</v>
      </c>
      <c r="AK386" s="10">
        <v>669.6</v>
      </c>
      <c r="AL386" s="10">
        <v>71.5</v>
      </c>
      <c r="AN386" s="276" t="s">
        <v>21</v>
      </c>
      <c r="AR386" s="32">
        <f t="shared" si="1"/>
        <v>52</v>
      </c>
      <c r="AS386" s="467">
        <v>3</v>
      </c>
      <c r="AT386" s="467">
        <v>3</v>
      </c>
      <c r="AU386" s="467">
        <v>0</v>
      </c>
      <c r="AV386" s="467">
        <v>3</v>
      </c>
      <c r="AW386" s="467">
        <v>3</v>
      </c>
      <c r="AX386" s="467">
        <v>1</v>
      </c>
      <c r="AY386" s="467">
        <v>3</v>
      </c>
      <c r="AZ386" s="467">
        <v>0</v>
      </c>
      <c r="BA386" s="467">
        <v>0</v>
      </c>
      <c r="BB386" s="467">
        <v>2</v>
      </c>
      <c r="BC386" s="467">
        <v>0</v>
      </c>
      <c r="BD386" s="56">
        <v>2</v>
      </c>
      <c r="BE386" s="467">
        <v>0</v>
      </c>
      <c r="BF386" s="56">
        <v>0</v>
      </c>
      <c r="BG386" s="56">
        <v>0</v>
      </c>
      <c r="BH386" s="467">
        <v>3</v>
      </c>
      <c r="BI386" s="56">
        <v>0</v>
      </c>
      <c r="BJ386" s="56">
        <v>0</v>
      </c>
      <c r="BK386" s="56">
        <v>2</v>
      </c>
      <c r="BL386" s="467">
        <v>3</v>
      </c>
      <c r="BM386" s="56">
        <v>0</v>
      </c>
      <c r="BN386" s="467">
        <v>0</v>
      </c>
      <c r="BO386" s="56">
        <v>2</v>
      </c>
      <c r="BP386" s="467">
        <v>1</v>
      </c>
      <c r="BQ386" s="56">
        <v>2</v>
      </c>
      <c r="BR386" s="467">
        <v>3</v>
      </c>
      <c r="BS386" s="56">
        <v>3</v>
      </c>
      <c r="BT386" s="467">
        <v>2</v>
      </c>
      <c r="BU386" s="56">
        <v>3</v>
      </c>
      <c r="BV386" s="467">
        <v>2</v>
      </c>
      <c r="BW386" s="467">
        <v>1</v>
      </c>
      <c r="BX386" s="467">
        <v>3</v>
      </c>
      <c r="BY386" s="467">
        <v>2</v>
      </c>
      <c r="BZ386" s="433"/>
      <c r="CA386" s="433"/>
      <c r="CB386" s="435"/>
      <c r="CC386" s="435"/>
      <c r="CD386" s="237"/>
      <c r="CE386" s="467"/>
      <c r="CM386" s="433"/>
      <c r="CP386" s="241"/>
      <c r="CQ386" s="56"/>
    </row>
    <row r="387" spans="1:95" ht="15.75">
      <c r="A387" s="106" t="s">
        <v>141</v>
      </c>
      <c r="B387" s="3"/>
      <c r="C387" s="3"/>
      <c r="D387" s="32"/>
      <c r="E387" s="495">
        <f t="shared" si="0"/>
        <v>14658.499999999998</v>
      </c>
      <c r="F387" s="10">
        <v>304.8</v>
      </c>
      <c r="G387" s="10">
        <v>254.5</v>
      </c>
      <c r="H387" s="10">
        <v>162</v>
      </c>
      <c r="I387" s="10">
        <v>129.6</v>
      </c>
      <c r="J387" s="10">
        <v>460.29999999999995</v>
      </c>
      <c r="K387" s="10">
        <v>218.3</v>
      </c>
      <c r="L387" s="10">
        <v>12.399999999999999</v>
      </c>
      <c r="M387" s="10">
        <v>63</v>
      </c>
      <c r="N387" s="10">
        <v>2.2000000000000002</v>
      </c>
      <c r="O387" s="10">
        <v>240.5</v>
      </c>
      <c r="P387" s="10">
        <v>425.4</v>
      </c>
      <c r="Q387" s="10">
        <v>780.89999999999986</v>
      </c>
      <c r="R387" s="10">
        <v>12.100000000000001</v>
      </c>
      <c r="S387" s="10">
        <v>28</v>
      </c>
      <c r="T387" s="10">
        <v>351.3</v>
      </c>
      <c r="U387" s="10">
        <v>1029</v>
      </c>
      <c r="V387" s="10">
        <v>50</v>
      </c>
      <c r="W387" s="10">
        <v>162</v>
      </c>
      <c r="X387" s="10">
        <v>4.5</v>
      </c>
      <c r="Y387" s="10">
        <v>284.89999999999998</v>
      </c>
      <c r="Z387" s="10">
        <v>389.6</v>
      </c>
      <c r="AA387" s="10">
        <v>599.1</v>
      </c>
      <c r="AB387" s="10">
        <v>540</v>
      </c>
      <c r="AC387" s="10">
        <v>116.9</v>
      </c>
      <c r="AD387" s="10">
        <v>544.20000000000005</v>
      </c>
      <c r="AE387" s="10">
        <v>549.5</v>
      </c>
      <c r="AF387" s="10">
        <v>493.1</v>
      </c>
      <c r="AG387" s="10">
        <v>715.2</v>
      </c>
      <c r="AH387" s="10">
        <v>0</v>
      </c>
      <c r="AI387" s="539">
        <v>3792.0999999999995</v>
      </c>
      <c r="AJ387" s="10">
        <v>1077.4000000000001</v>
      </c>
      <c r="AK387" s="10">
        <v>761.6</v>
      </c>
      <c r="AL387" s="10">
        <v>104.1</v>
      </c>
      <c r="AN387" s="106" t="s">
        <v>141</v>
      </c>
      <c r="AR387" s="32">
        <f t="shared" si="1"/>
        <v>56</v>
      </c>
      <c r="AS387" s="56">
        <v>3</v>
      </c>
      <c r="AT387" s="56">
        <v>1</v>
      </c>
      <c r="AU387" s="56">
        <v>3</v>
      </c>
      <c r="AV387" s="56">
        <v>3</v>
      </c>
      <c r="AW387" s="56">
        <v>0</v>
      </c>
      <c r="AX387" s="56">
        <v>2</v>
      </c>
      <c r="AY387" s="56">
        <v>1</v>
      </c>
      <c r="AZ387" s="56">
        <v>0</v>
      </c>
      <c r="BA387" s="56">
        <v>0</v>
      </c>
      <c r="BB387" s="56">
        <v>0</v>
      </c>
      <c r="BC387" s="56">
        <v>1</v>
      </c>
      <c r="BD387" s="56">
        <v>2</v>
      </c>
      <c r="BE387" s="56">
        <v>1</v>
      </c>
      <c r="BF387" s="56">
        <v>3</v>
      </c>
      <c r="BG387" s="56">
        <v>0</v>
      </c>
      <c r="BH387" s="56">
        <v>3</v>
      </c>
      <c r="BI387" s="56">
        <v>3</v>
      </c>
      <c r="BJ387" s="56">
        <v>0</v>
      </c>
      <c r="BK387" s="56">
        <v>0</v>
      </c>
      <c r="BL387" s="56">
        <v>3</v>
      </c>
      <c r="BM387" s="56">
        <v>0</v>
      </c>
      <c r="BN387" s="56">
        <v>3</v>
      </c>
      <c r="BO387" s="56">
        <v>3</v>
      </c>
      <c r="BP387" s="56">
        <v>3</v>
      </c>
      <c r="BQ387" s="56">
        <v>2</v>
      </c>
      <c r="BR387" s="56">
        <v>2</v>
      </c>
      <c r="BS387" s="56">
        <v>3</v>
      </c>
      <c r="BT387" s="56">
        <v>3</v>
      </c>
      <c r="BU387" s="56">
        <v>0</v>
      </c>
      <c r="BV387" s="56">
        <v>3</v>
      </c>
      <c r="BW387" s="56">
        <v>2</v>
      </c>
      <c r="BX387" s="56">
        <v>3</v>
      </c>
      <c r="BY387" s="56">
        <v>0</v>
      </c>
      <c r="BZ387" s="433"/>
      <c r="CA387" s="433"/>
      <c r="CD387" s="28"/>
      <c r="CE387" s="56"/>
      <c r="CM387" s="433"/>
      <c r="CN387" s="435"/>
      <c r="CO387" s="435"/>
      <c r="CP387" s="241"/>
      <c r="CQ387" s="56"/>
    </row>
    <row r="388" spans="1:95" ht="15.75">
      <c r="A388" s="106" t="s">
        <v>2189</v>
      </c>
      <c r="B388" s="3"/>
      <c r="C388" s="3"/>
      <c r="D388" s="32"/>
      <c r="E388" s="495">
        <f t="shared" si="0"/>
        <v>6588.5000000000009</v>
      </c>
      <c r="F388" s="10">
        <v>31.900000000000002</v>
      </c>
      <c r="G388" s="10">
        <v>166.4</v>
      </c>
      <c r="H388" s="10">
        <v>190.9</v>
      </c>
      <c r="I388" s="10">
        <v>112.19999999999999</v>
      </c>
      <c r="J388" s="10">
        <v>119.00000000000001</v>
      </c>
      <c r="K388" s="10">
        <v>69.699999999999989</v>
      </c>
      <c r="L388" s="10">
        <v>71.100000000000009</v>
      </c>
      <c r="M388" s="10">
        <v>319.5</v>
      </c>
      <c r="N388" s="10">
        <v>64.599999999999994</v>
      </c>
      <c r="O388" s="10">
        <v>10.5</v>
      </c>
      <c r="P388" s="10">
        <v>241.2</v>
      </c>
      <c r="Q388" s="10">
        <v>550.80000000000007</v>
      </c>
      <c r="R388" s="10">
        <v>28</v>
      </c>
      <c r="S388" s="10">
        <v>0</v>
      </c>
      <c r="T388" s="10">
        <v>213.8</v>
      </c>
      <c r="U388" s="10">
        <v>603.6</v>
      </c>
      <c r="V388" s="10">
        <v>60</v>
      </c>
      <c r="W388" s="10">
        <v>19.899999999999999</v>
      </c>
      <c r="X388" s="10">
        <v>70</v>
      </c>
      <c r="Y388" s="10">
        <v>18.2</v>
      </c>
      <c r="Z388" s="10">
        <v>56.099999999999994</v>
      </c>
      <c r="AA388" s="10">
        <v>188.4</v>
      </c>
      <c r="AB388" s="10">
        <v>122.7</v>
      </c>
      <c r="AC388" s="10">
        <v>0</v>
      </c>
      <c r="AD388" s="10">
        <v>297</v>
      </c>
      <c r="AE388" s="10">
        <v>219.50000000000003</v>
      </c>
      <c r="AF388" s="10">
        <v>94.5</v>
      </c>
      <c r="AG388" s="10">
        <v>61.2</v>
      </c>
      <c r="AH388" s="10">
        <v>308.8</v>
      </c>
      <c r="AI388" s="539">
        <v>1481.1</v>
      </c>
      <c r="AJ388" s="10">
        <v>235.8</v>
      </c>
      <c r="AK388" s="10">
        <v>448.60000000000008</v>
      </c>
      <c r="AL388" s="10">
        <v>113.5</v>
      </c>
      <c r="AN388" s="106" t="s">
        <v>2189</v>
      </c>
      <c r="AR388" s="32">
        <f t="shared" si="1"/>
        <v>26</v>
      </c>
      <c r="AS388" s="56">
        <v>0</v>
      </c>
      <c r="AT388" s="56">
        <v>3</v>
      </c>
      <c r="AU388" s="56">
        <v>3</v>
      </c>
      <c r="AV388" s="56">
        <v>2</v>
      </c>
      <c r="AW388" s="56">
        <v>0</v>
      </c>
      <c r="AX388" s="56">
        <v>1</v>
      </c>
      <c r="AY388" s="56">
        <v>1</v>
      </c>
      <c r="AZ388" s="56">
        <v>2</v>
      </c>
      <c r="BA388" s="56">
        <v>0</v>
      </c>
      <c r="BB388" s="56">
        <v>0</v>
      </c>
      <c r="BC388" s="56">
        <v>0</v>
      </c>
      <c r="BD388" s="56">
        <v>0</v>
      </c>
      <c r="BE388" s="56">
        <v>3</v>
      </c>
      <c r="BF388" s="56">
        <v>0</v>
      </c>
      <c r="BG388" s="56">
        <v>0</v>
      </c>
      <c r="BH388" s="56">
        <v>2</v>
      </c>
      <c r="BI388" s="56">
        <v>3</v>
      </c>
      <c r="BJ388" s="56">
        <v>0</v>
      </c>
      <c r="BK388" s="56">
        <v>0</v>
      </c>
      <c r="BL388" s="56">
        <v>0</v>
      </c>
      <c r="BM388" s="56">
        <v>0</v>
      </c>
      <c r="BN388" s="56">
        <v>0</v>
      </c>
      <c r="BO388" s="56">
        <v>0</v>
      </c>
      <c r="BP388" s="56">
        <v>0</v>
      </c>
      <c r="BQ388" s="56">
        <v>0</v>
      </c>
      <c r="BR388" s="56">
        <v>0</v>
      </c>
      <c r="BS388" s="56">
        <v>0</v>
      </c>
      <c r="BT388" s="56">
        <v>0</v>
      </c>
      <c r="BU388" s="56">
        <v>3</v>
      </c>
      <c r="BV388" s="56">
        <v>0</v>
      </c>
      <c r="BW388" s="56">
        <v>0</v>
      </c>
      <c r="BX388" s="56">
        <v>3</v>
      </c>
      <c r="BY388" s="56">
        <v>0</v>
      </c>
      <c r="BZ388" s="433"/>
      <c r="CA388" s="433"/>
      <c r="CD388" s="28"/>
      <c r="CE388" s="56"/>
      <c r="CM388" s="433"/>
      <c r="CP388" s="28"/>
      <c r="CQ388" s="56"/>
    </row>
    <row r="389" spans="1:95" ht="15.75">
      <c r="A389" s="277" t="s">
        <v>1667</v>
      </c>
      <c r="B389" s="3"/>
      <c r="C389" s="3"/>
      <c r="D389" s="32"/>
      <c r="E389" s="495">
        <f t="shared" si="0"/>
        <v>9438.3999999999978</v>
      </c>
      <c r="F389" s="10">
        <v>244.79999999999998</v>
      </c>
      <c r="G389" s="10">
        <v>265</v>
      </c>
      <c r="H389" s="10">
        <v>101.7</v>
      </c>
      <c r="I389" s="10">
        <v>3</v>
      </c>
      <c r="J389" s="10">
        <v>375.2</v>
      </c>
      <c r="K389" s="10">
        <v>138.30000000000001</v>
      </c>
      <c r="L389" s="10">
        <v>109.80000000000001</v>
      </c>
      <c r="M389" s="10">
        <v>273.5</v>
      </c>
      <c r="N389" s="10">
        <v>56</v>
      </c>
      <c r="O389" s="10">
        <v>249.2</v>
      </c>
      <c r="P389" s="10">
        <v>300.39999999999998</v>
      </c>
      <c r="Q389" s="10">
        <v>680.3</v>
      </c>
      <c r="R389" s="10">
        <v>16.900000000000002</v>
      </c>
      <c r="S389" s="10">
        <v>0</v>
      </c>
      <c r="T389" s="10">
        <v>392.2</v>
      </c>
      <c r="U389" s="10">
        <v>809.1</v>
      </c>
      <c r="V389" s="10">
        <v>150.4</v>
      </c>
      <c r="W389" s="10">
        <v>362.3</v>
      </c>
      <c r="X389" s="10">
        <v>77</v>
      </c>
      <c r="Y389" s="10">
        <v>124.30000000000001</v>
      </c>
      <c r="Z389" s="10">
        <v>380.5</v>
      </c>
      <c r="AA389" s="10">
        <v>594</v>
      </c>
      <c r="AB389" s="10">
        <v>313.5</v>
      </c>
      <c r="AC389" s="10">
        <v>76</v>
      </c>
      <c r="AD389" s="10">
        <v>226.5</v>
      </c>
      <c r="AE389" s="10">
        <v>0</v>
      </c>
      <c r="AF389" s="10">
        <v>280.39999999999998</v>
      </c>
      <c r="AG389" s="10">
        <v>363.9</v>
      </c>
      <c r="AH389" s="10">
        <v>217</v>
      </c>
      <c r="AI389" s="539">
        <v>1165.1000000000001</v>
      </c>
      <c r="AJ389" s="10">
        <v>281.3</v>
      </c>
      <c r="AK389" s="10">
        <v>632.80000000000007</v>
      </c>
      <c r="AL389" s="10">
        <v>178</v>
      </c>
      <c r="AN389" s="277" t="s">
        <v>1667</v>
      </c>
      <c r="AR389" s="32">
        <f t="shared" si="1"/>
        <v>28</v>
      </c>
      <c r="AS389" s="467">
        <v>3</v>
      </c>
      <c r="AT389" s="467">
        <v>3</v>
      </c>
      <c r="AU389" s="467">
        <v>0</v>
      </c>
      <c r="AV389" s="467">
        <v>0</v>
      </c>
      <c r="AW389" s="467">
        <v>0</v>
      </c>
      <c r="AX389" s="467">
        <v>1</v>
      </c>
      <c r="AY389" s="467">
        <v>3</v>
      </c>
      <c r="AZ389" s="467">
        <v>1</v>
      </c>
      <c r="BA389" s="467">
        <v>0</v>
      </c>
      <c r="BB389" s="467">
        <v>0</v>
      </c>
      <c r="BC389" s="467">
        <v>0</v>
      </c>
      <c r="BD389" s="56">
        <v>1</v>
      </c>
      <c r="BE389" s="467">
        <v>0</v>
      </c>
      <c r="BF389" s="56">
        <v>0</v>
      </c>
      <c r="BG389" s="56">
        <v>0</v>
      </c>
      <c r="BH389" s="467">
        <v>1</v>
      </c>
      <c r="BI389" s="56">
        <v>3</v>
      </c>
      <c r="BJ389" s="56">
        <v>1</v>
      </c>
      <c r="BK389" s="56">
        <v>0</v>
      </c>
      <c r="BL389" s="467">
        <v>0</v>
      </c>
      <c r="BM389" s="56">
        <v>0</v>
      </c>
      <c r="BN389" s="467">
        <v>3</v>
      </c>
      <c r="BO389" s="56">
        <v>0</v>
      </c>
      <c r="BP389" s="467">
        <v>0</v>
      </c>
      <c r="BQ389" s="56">
        <v>0</v>
      </c>
      <c r="BR389" s="467">
        <v>0</v>
      </c>
      <c r="BS389" s="56">
        <v>0</v>
      </c>
      <c r="BT389" s="467">
        <v>0</v>
      </c>
      <c r="BU389" s="56">
        <v>3</v>
      </c>
      <c r="BV389" s="467">
        <v>0</v>
      </c>
      <c r="BW389" s="467">
        <v>0</v>
      </c>
      <c r="BX389" s="467">
        <v>3</v>
      </c>
      <c r="BY389" s="467">
        <v>2</v>
      </c>
      <c r="BZ389" s="433"/>
      <c r="CA389" s="433"/>
      <c r="CB389" s="435"/>
      <c r="CC389" s="435"/>
      <c r="CD389" s="237"/>
      <c r="CE389" s="467"/>
      <c r="CM389" s="433"/>
      <c r="CP389" s="241"/>
      <c r="CQ389" s="56"/>
    </row>
    <row r="390" spans="1:95" ht="15.75">
      <c r="A390" s="276" t="s">
        <v>3615</v>
      </c>
      <c r="B390" s="3"/>
      <c r="C390" s="3"/>
      <c r="D390" s="32"/>
      <c r="E390" s="495">
        <f t="shared" si="0"/>
        <v>12711.300000000003</v>
      </c>
      <c r="F390" s="10">
        <v>6</v>
      </c>
      <c r="G390" s="10">
        <v>214.9</v>
      </c>
      <c r="H390" s="10">
        <v>130.80000000000001</v>
      </c>
      <c r="I390" s="10">
        <v>89.4</v>
      </c>
      <c r="J390" s="10">
        <v>504.6</v>
      </c>
      <c r="K390" s="10">
        <v>187.4</v>
      </c>
      <c r="L390" s="10">
        <v>48.400000000000006</v>
      </c>
      <c r="M390" s="10">
        <v>237.9</v>
      </c>
      <c r="N390" s="10">
        <v>67.2</v>
      </c>
      <c r="O390" s="10">
        <v>382.3</v>
      </c>
      <c r="P390" s="10">
        <v>715.40000000000009</v>
      </c>
      <c r="Q390" s="10">
        <v>403.6</v>
      </c>
      <c r="R390" s="10">
        <v>25.9</v>
      </c>
      <c r="S390" s="10">
        <v>55.000000000000007</v>
      </c>
      <c r="T390" s="10">
        <v>316.5</v>
      </c>
      <c r="U390" s="10">
        <v>517.30000000000007</v>
      </c>
      <c r="V390" s="10">
        <v>203</v>
      </c>
      <c r="W390" s="10">
        <v>324.60000000000002</v>
      </c>
      <c r="X390" s="10">
        <v>452.59999999999997</v>
      </c>
      <c r="Y390" s="10">
        <v>341.9</v>
      </c>
      <c r="Z390" s="10">
        <v>541.4</v>
      </c>
      <c r="AA390" s="10">
        <v>533.59999999999991</v>
      </c>
      <c r="AB390" s="10">
        <v>684.6</v>
      </c>
      <c r="AC390" s="10">
        <v>145</v>
      </c>
      <c r="AD390" s="10">
        <v>440.9</v>
      </c>
      <c r="AE390" s="10">
        <v>467.1</v>
      </c>
      <c r="AF390" s="10">
        <v>464</v>
      </c>
      <c r="AG390" s="10">
        <v>568</v>
      </c>
      <c r="AH390" s="10">
        <v>0</v>
      </c>
      <c r="AI390" s="539">
        <v>1887.5999999999997</v>
      </c>
      <c r="AJ390" s="10">
        <v>1292</v>
      </c>
      <c r="AK390" s="10">
        <v>390.7</v>
      </c>
      <c r="AL390" s="10">
        <v>71.7</v>
      </c>
      <c r="AN390" s="276" t="s">
        <v>3615</v>
      </c>
      <c r="AR390" s="32">
        <f t="shared" si="1"/>
        <v>47</v>
      </c>
      <c r="AS390" s="56">
        <v>0</v>
      </c>
      <c r="AT390" s="56">
        <v>0</v>
      </c>
      <c r="AU390" s="56">
        <v>0</v>
      </c>
      <c r="AV390" s="56">
        <v>0</v>
      </c>
      <c r="AW390" s="56">
        <v>1</v>
      </c>
      <c r="AX390" s="56">
        <v>0</v>
      </c>
      <c r="AY390" s="56">
        <v>0</v>
      </c>
      <c r="AZ390" s="56">
        <v>3</v>
      </c>
      <c r="BA390" s="56">
        <v>3</v>
      </c>
      <c r="BB390" s="56">
        <v>3</v>
      </c>
      <c r="BC390" s="56">
        <v>3</v>
      </c>
      <c r="BD390" s="56">
        <v>0</v>
      </c>
      <c r="BE390" s="56">
        <v>3</v>
      </c>
      <c r="BF390" s="56">
        <v>3</v>
      </c>
      <c r="BG390" s="56">
        <v>3</v>
      </c>
      <c r="BH390" s="56">
        <v>2</v>
      </c>
      <c r="BI390" s="56">
        <v>0</v>
      </c>
      <c r="BJ390" s="56">
        <v>0</v>
      </c>
      <c r="BK390" s="56">
        <v>3</v>
      </c>
      <c r="BL390" s="56">
        <v>3</v>
      </c>
      <c r="BM390" s="56">
        <v>1</v>
      </c>
      <c r="BN390" s="56">
        <v>3</v>
      </c>
      <c r="BO390" s="56">
        <v>3</v>
      </c>
      <c r="BP390" s="56">
        <v>3</v>
      </c>
      <c r="BQ390" s="56">
        <v>1</v>
      </c>
      <c r="BR390" s="56">
        <v>1</v>
      </c>
      <c r="BS390" s="56">
        <v>1</v>
      </c>
      <c r="BT390" s="56">
        <v>0</v>
      </c>
      <c r="BU390" s="56">
        <v>0</v>
      </c>
      <c r="BV390" s="56">
        <v>1</v>
      </c>
      <c r="BW390" s="56">
        <v>3</v>
      </c>
      <c r="BX390" s="56">
        <v>0</v>
      </c>
      <c r="BY390" s="56">
        <v>0</v>
      </c>
      <c r="BZ390" s="433"/>
      <c r="CA390" s="433"/>
      <c r="CD390" s="28"/>
      <c r="CE390" s="56"/>
      <c r="CM390" s="433"/>
      <c r="CN390" s="435"/>
      <c r="CO390" s="435"/>
      <c r="CP390" s="241"/>
      <c r="CQ390" s="56"/>
    </row>
    <row r="391" spans="1:95" ht="15.75">
      <c r="A391" s="106" t="s">
        <v>2718</v>
      </c>
      <c r="B391" s="3"/>
      <c r="C391" s="3"/>
      <c r="D391" s="32"/>
      <c r="E391" s="495">
        <f t="shared" ref="E391:E454" si="2">SUM(F391:AL391)</f>
        <v>14904.249999999998</v>
      </c>
      <c r="F391" s="10">
        <v>281.3</v>
      </c>
      <c r="G391" s="10">
        <v>360</v>
      </c>
      <c r="H391" s="10">
        <v>112.19999999999999</v>
      </c>
      <c r="I391" s="10">
        <v>104.1</v>
      </c>
      <c r="J391" s="10">
        <v>816.75</v>
      </c>
      <c r="K391" s="10">
        <v>260.5</v>
      </c>
      <c r="L391" s="10">
        <v>19.5</v>
      </c>
      <c r="M391" s="10">
        <v>33</v>
      </c>
      <c r="N391" s="10">
        <v>45.5</v>
      </c>
      <c r="O391" s="10">
        <v>246.20000000000002</v>
      </c>
      <c r="P391" s="10">
        <v>977.6</v>
      </c>
      <c r="Q391" s="10">
        <v>703.69999999999993</v>
      </c>
      <c r="R391" s="10">
        <v>19.2</v>
      </c>
      <c r="S391" s="10">
        <v>13.2</v>
      </c>
      <c r="T391" s="10">
        <v>341.75</v>
      </c>
      <c r="U391" s="10">
        <v>896.99999999999977</v>
      </c>
      <c r="V391" s="10">
        <v>45.5</v>
      </c>
      <c r="W391" s="10">
        <v>201.8</v>
      </c>
      <c r="X391" s="10">
        <v>156</v>
      </c>
      <c r="Y391" s="10">
        <v>385.5</v>
      </c>
      <c r="Z391" s="10">
        <v>425.3</v>
      </c>
      <c r="AA391" s="10">
        <v>714.7</v>
      </c>
      <c r="AB391" s="10">
        <v>421.59999999999997</v>
      </c>
      <c r="AC391" s="10">
        <v>74.5</v>
      </c>
      <c r="AD391" s="10">
        <v>408.79999999999995</v>
      </c>
      <c r="AE391" s="10">
        <v>447.80000000000007</v>
      </c>
      <c r="AF391" s="10">
        <v>565.59999999999991</v>
      </c>
      <c r="AG391" s="10">
        <v>389.70000000000005</v>
      </c>
      <c r="AH391" s="10">
        <v>1.3</v>
      </c>
      <c r="AI391" s="539">
        <v>3537.7</v>
      </c>
      <c r="AJ391" s="10">
        <v>1142.55</v>
      </c>
      <c r="AK391" s="10">
        <v>754.40000000000009</v>
      </c>
      <c r="AL391" s="10">
        <v>0</v>
      </c>
      <c r="AN391" s="106" t="s">
        <v>2718</v>
      </c>
      <c r="AR391" s="32">
        <f t="shared" ref="AR391:AR454" si="3">SUM(AS391:BY391)</f>
        <v>46</v>
      </c>
      <c r="AS391" s="56">
        <v>3</v>
      </c>
      <c r="AT391" s="56">
        <v>3</v>
      </c>
      <c r="AU391" s="56">
        <v>3</v>
      </c>
      <c r="AV391" s="56">
        <v>0</v>
      </c>
      <c r="AW391" s="56">
        <v>3</v>
      </c>
      <c r="AX391" s="56">
        <v>3</v>
      </c>
      <c r="AY391" s="56">
        <v>0</v>
      </c>
      <c r="AZ391" s="56">
        <v>0</v>
      </c>
      <c r="BA391" s="56">
        <v>0</v>
      </c>
      <c r="BB391" s="56">
        <v>0</v>
      </c>
      <c r="BC391" s="56">
        <v>3</v>
      </c>
      <c r="BD391" s="56">
        <v>0</v>
      </c>
      <c r="BE391" s="56">
        <v>2</v>
      </c>
      <c r="BF391" s="56">
        <v>1</v>
      </c>
      <c r="BG391" s="56">
        <v>3</v>
      </c>
      <c r="BH391" s="56">
        <v>1</v>
      </c>
      <c r="BI391" s="56">
        <v>0</v>
      </c>
      <c r="BJ391" s="56">
        <v>2</v>
      </c>
      <c r="BK391" s="56">
        <v>0</v>
      </c>
      <c r="BL391" s="56">
        <v>2</v>
      </c>
      <c r="BM391" s="56">
        <v>1</v>
      </c>
      <c r="BN391" s="56">
        <v>3</v>
      </c>
      <c r="BO391" s="56">
        <v>0</v>
      </c>
      <c r="BP391" s="56">
        <v>0</v>
      </c>
      <c r="BQ391" s="56">
        <v>1</v>
      </c>
      <c r="BR391" s="56">
        <v>2</v>
      </c>
      <c r="BS391" s="56">
        <v>2</v>
      </c>
      <c r="BT391" s="56">
        <v>0</v>
      </c>
      <c r="BU391" s="56">
        <v>0</v>
      </c>
      <c r="BV391" s="56">
        <v>3</v>
      </c>
      <c r="BW391" s="56">
        <v>2</v>
      </c>
      <c r="BX391" s="56">
        <v>3</v>
      </c>
      <c r="BY391" s="56">
        <v>0</v>
      </c>
      <c r="BZ391" s="433"/>
      <c r="CA391" s="433"/>
      <c r="CD391" s="28"/>
      <c r="CE391" s="56"/>
      <c r="CM391" s="433"/>
      <c r="CP391" s="28"/>
      <c r="CQ391" s="56"/>
    </row>
    <row r="392" spans="1:95" ht="15.75">
      <c r="A392" s="106" t="s">
        <v>2199</v>
      </c>
      <c r="B392" s="3"/>
      <c r="C392" s="3"/>
      <c r="D392" s="32"/>
      <c r="E392" s="495">
        <f t="shared" si="2"/>
        <v>14801.799999999997</v>
      </c>
      <c r="F392" s="10">
        <v>546.20000000000005</v>
      </c>
      <c r="G392" s="10">
        <v>349.40000000000003</v>
      </c>
      <c r="H392" s="10">
        <v>126.3</v>
      </c>
      <c r="I392" s="10">
        <v>40.5</v>
      </c>
      <c r="J392" s="10">
        <v>579.1</v>
      </c>
      <c r="K392" s="10">
        <v>309.40000000000003</v>
      </c>
      <c r="L392" s="10">
        <v>12.5</v>
      </c>
      <c r="M392" s="10">
        <v>195.3</v>
      </c>
      <c r="N392" s="10">
        <v>70.5</v>
      </c>
      <c r="O392" s="10">
        <v>236</v>
      </c>
      <c r="P392" s="10">
        <v>437.09999999999997</v>
      </c>
      <c r="Q392" s="10">
        <v>841.09999999999991</v>
      </c>
      <c r="R392" s="10">
        <v>12.100000000000001</v>
      </c>
      <c r="S392" s="10">
        <v>0</v>
      </c>
      <c r="T392" s="10">
        <v>437</v>
      </c>
      <c r="U392" s="10">
        <v>1173.8999999999996</v>
      </c>
      <c r="V392" s="10">
        <v>126</v>
      </c>
      <c r="W392" s="10">
        <v>308.2</v>
      </c>
      <c r="X392" s="10">
        <v>102</v>
      </c>
      <c r="Y392" s="10">
        <v>327.8</v>
      </c>
      <c r="Z392" s="10">
        <v>471.5</v>
      </c>
      <c r="AA392" s="10">
        <v>493.20000000000005</v>
      </c>
      <c r="AB392" s="10">
        <v>439.2</v>
      </c>
      <c r="AC392" s="10">
        <v>189.4</v>
      </c>
      <c r="AD392" s="10">
        <v>511.40000000000003</v>
      </c>
      <c r="AE392" s="10">
        <v>561.5</v>
      </c>
      <c r="AF392" s="10">
        <v>380.29999999999995</v>
      </c>
      <c r="AG392" s="10">
        <v>706</v>
      </c>
      <c r="AH392" s="10">
        <v>0</v>
      </c>
      <c r="AI392" s="539">
        <v>3083.4999999999995</v>
      </c>
      <c r="AJ392" s="10">
        <v>1082.6000000000001</v>
      </c>
      <c r="AK392" s="10">
        <v>523.5</v>
      </c>
      <c r="AL392" s="10">
        <v>129.30000000000001</v>
      </c>
      <c r="AN392" s="106" t="s">
        <v>2199</v>
      </c>
      <c r="AR392" s="32">
        <f t="shared" si="3"/>
        <v>48</v>
      </c>
      <c r="AS392" s="56">
        <v>3</v>
      </c>
      <c r="AT392" s="56">
        <v>3</v>
      </c>
      <c r="AU392" s="56">
        <v>2</v>
      </c>
      <c r="AV392" s="56">
        <v>0</v>
      </c>
      <c r="AW392" s="56">
        <v>3</v>
      </c>
      <c r="AX392" s="56">
        <v>3</v>
      </c>
      <c r="AY392" s="56">
        <v>3</v>
      </c>
      <c r="AZ392" s="56">
        <v>0</v>
      </c>
      <c r="BA392" s="56">
        <v>0</v>
      </c>
      <c r="BB392" s="56">
        <v>0</v>
      </c>
      <c r="BC392" s="56">
        <v>3</v>
      </c>
      <c r="BD392" s="56">
        <v>1</v>
      </c>
      <c r="BE392" s="56">
        <v>1</v>
      </c>
      <c r="BF392" s="56">
        <v>0</v>
      </c>
      <c r="BG392" s="56">
        <v>1</v>
      </c>
      <c r="BH392" s="56">
        <v>3</v>
      </c>
      <c r="BI392" s="56">
        <v>0</v>
      </c>
      <c r="BJ392" s="56">
        <v>0</v>
      </c>
      <c r="BK392" s="56">
        <v>1</v>
      </c>
      <c r="BL392" s="56">
        <v>0</v>
      </c>
      <c r="BM392" s="56">
        <v>3</v>
      </c>
      <c r="BN392" s="56">
        <v>0</v>
      </c>
      <c r="BO392" s="56">
        <v>0</v>
      </c>
      <c r="BP392" s="56">
        <v>3</v>
      </c>
      <c r="BQ392" s="56">
        <v>1</v>
      </c>
      <c r="BR392" s="56">
        <v>3</v>
      </c>
      <c r="BS392" s="56">
        <v>1</v>
      </c>
      <c r="BT392" s="56">
        <v>3</v>
      </c>
      <c r="BU392" s="56">
        <v>0</v>
      </c>
      <c r="BV392" s="56">
        <v>3</v>
      </c>
      <c r="BW392" s="56">
        <v>2</v>
      </c>
      <c r="BX392" s="56">
        <v>0</v>
      </c>
      <c r="BY392" s="56">
        <v>2</v>
      </c>
      <c r="BZ392" s="433"/>
      <c r="CA392" s="433"/>
      <c r="CD392" s="28"/>
      <c r="CE392" s="56"/>
      <c r="CM392" s="433"/>
      <c r="CP392" s="28"/>
      <c r="CQ392" s="56"/>
    </row>
    <row r="393" spans="1:95" ht="15.75">
      <c r="A393" s="277" t="s">
        <v>1668</v>
      </c>
      <c r="B393" s="3"/>
      <c r="C393" s="3"/>
      <c r="D393" s="32"/>
      <c r="E393" s="495">
        <f t="shared" si="2"/>
        <v>11982.05</v>
      </c>
      <c r="F393" s="10">
        <v>636.80000000000007</v>
      </c>
      <c r="G393" s="10">
        <v>448</v>
      </c>
      <c r="H393" s="10">
        <v>61.2</v>
      </c>
      <c r="I393" s="10">
        <v>99.9</v>
      </c>
      <c r="J393" s="10">
        <v>937.6</v>
      </c>
      <c r="K393" s="10">
        <v>108.85</v>
      </c>
      <c r="L393" s="10">
        <v>67.199999999999989</v>
      </c>
      <c r="M393" s="10">
        <v>208.6</v>
      </c>
      <c r="N393" s="10">
        <v>71.8</v>
      </c>
      <c r="O393" s="10">
        <v>462</v>
      </c>
      <c r="P393" s="10">
        <v>512.90000000000009</v>
      </c>
      <c r="Q393" s="10">
        <v>593.20000000000005</v>
      </c>
      <c r="R393" s="10">
        <v>33</v>
      </c>
      <c r="S393" s="10">
        <v>73.5</v>
      </c>
      <c r="T393" s="10">
        <v>395</v>
      </c>
      <c r="U393" s="10">
        <v>635.90000000000009</v>
      </c>
      <c r="V393" s="10">
        <v>211.8</v>
      </c>
      <c r="W393" s="10">
        <v>52</v>
      </c>
      <c r="X393" s="10">
        <v>258.89999999999998</v>
      </c>
      <c r="Y393" s="10">
        <v>398.6</v>
      </c>
      <c r="Z393" s="10">
        <v>254</v>
      </c>
      <c r="AA393" s="10">
        <v>152.4</v>
      </c>
      <c r="AB393" s="10">
        <v>238</v>
      </c>
      <c r="AC393" s="10">
        <v>39.25</v>
      </c>
      <c r="AD393" s="10">
        <v>445</v>
      </c>
      <c r="AE393" s="10">
        <v>455.20000000000005</v>
      </c>
      <c r="AF393" s="10">
        <v>519.54999999999995</v>
      </c>
      <c r="AG393" s="10">
        <v>327.70000000000005</v>
      </c>
      <c r="AH393" s="10">
        <v>300.75</v>
      </c>
      <c r="AI393" s="539">
        <v>1723.3999999999999</v>
      </c>
      <c r="AJ393" s="10">
        <v>837.99999999999989</v>
      </c>
      <c r="AK393" s="10">
        <v>422.05</v>
      </c>
      <c r="AL393" s="10">
        <v>0</v>
      </c>
      <c r="AN393" s="277" t="s">
        <v>1668</v>
      </c>
      <c r="AR393" s="32">
        <f t="shared" si="3"/>
        <v>48</v>
      </c>
      <c r="AS393" s="56">
        <v>3</v>
      </c>
      <c r="AT393" s="56">
        <v>3</v>
      </c>
      <c r="AU393" s="56">
        <v>0</v>
      </c>
      <c r="AV393" s="56">
        <v>2</v>
      </c>
      <c r="AW393" s="56">
        <v>3</v>
      </c>
      <c r="AX393" s="56">
        <v>3</v>
      </c>
      <c r="AY393" s="56">
        <v>0</v>
      </c>
      <c r="AZ393" s="56">
        <v>3</v>
      </c>
      <c r="BA393" s="56">
        <v>0</v>
      </c>
      <c r="BB393" s="56">
        <v>3</v>
      </c>
      <c r="BC393" s="56">
        <v>3</v>
      </c>
      <c r="BD393" s="56">
        <v>0</v>
      </c>
      <c r="BE393" s="56">
        <v>3</v>
      </c>
      <c r="BF393" s="56">
        <v>3</v>
      </c>
      <c r="BG393" s="56">
        <v>0</v>
      </c>
      <c r="BH393" s="56">
        <v>1</v>
      </c>
      <c r="BI393" s="56">
        <v>3</v>
      </c>
      <c r="BJ393" s="56">
        <v>0</v>
      </c>
      <c r="BK393" s="56">
        <v>0</v>
      </c>
      <c r="BL393" s="56">
        <v>2</v>
      </c>
      <c r="BM393" s="56">
        <v>0</v>
      </c>
      <c r="BN393" s="56">
        <v>0</v>
      </c>
      <c r="BO393" s="56">
        <v>0</v>
      </c>
      <c r="BP393" s="56">
        <v>0</v>
      </c>
      <c r="BQ393" s="56">
        <v>1</v>
      </c>
      <c r="BR393" s="56">
        <v>3</v>
      </c>
      <c r="BS393" s="56">
        <v>3</v>
      </c>
      <c r="BT393" s="56">
        <v>0</v>
      </c>
      <c r="BU393" s="56">
        <v>3</v>
      </c>
      <c r="BV393" s="56">
        <v>1</v>
      </c>
      <c r="BW393" s="56">
        <v>1</v>
      </c>
      <c r="BX393" s="56">
        <v>1</v>
      </c>
      <c r="BY393" s="56">
        <v>0</v>
      </c>
      <c r="BZ393" s="433"/>
      <c r="CA393" s="433"/>
      <c r="CD393" s="28"/>
      <c r="CE393" s="56"/>
      <c r="CM393" s="433"/>
      <c r="CP393" s="28"/>
      <c r="CQ393" s="56"/>
    </row>
    <row r="394" spans="1:95" ht="15.75">
      <c r="A394" s="276" t="s">
        <v>3616</v>
      </c>
      <c r="B394" s="3"/>
      <c r="C394" s="3"/>
      <c r="D394" s="32"/>
      <c r="E394" s="495">
        <f t="shared" si="2"/>
        <v>11502.249999999998</v>
      </c>
      <c r="F394" s="10">
        <v>221</v>
      </c>
      <c r="G394" s="10">
        <v>111.10000000000001</v>
      </c>
      <c r="H394" s="10">
        <v>0</v>
      </c>
      <c r="I394" s="10">
        <v>74.199999999999989</v>
      </c>
      <c r="J394" s="10">
        <v>477.15000000000003</v>
      </c>
      <c r="K394" s="10">
        <v>168.2</v>
      </c>
      <c r="L394" s="10">
        <v>99.800000000000011</v>
      </c>
      <c r="M394" s="10">
        <v>328.2</v>
      </c>
      <c r="N394" s="10">
        <v>102.5</v>
      </c>
      <c r="O394" s="10">
        <v>541.20000000000005</v>
      </c>
      <c r="P394" s="10">
        <v>323.29999999999995</v>
      </c>
      <c r="Q394" s="10">
        <v>555.39999999999986</v>
      </c>
      <c r="R394" s="10">
        <v>60</v>
      </c>
      <c r="S394" s="10">
        <v>45</v>
      </c>
      <c r="T394" s="10">
        <v>583.25</v>
      </c>
      <c r="U394" s="10">
        <v>274.7</v>
      </c>
      <c r="V394" s="10">
        <v>22.5</v>
      </c>
      <c r="W394" s="10">
        <v>637.4</v>
      </c>
      <c r="X394" s="10">
        <v>237.79999999999998</v>
      </c>
      <c r="Y394" s="10">
        <v>517.59999999999991</v>
      </c>
      <c r="Z394" s="10">
        <v>739</v>
      </c>
      <c r="AA394" s="10">
        <v>60.600000000000009</v>
      </c>
      <c r="AB394" s="10">
        <v>673.69999999999993</v>
      </c>
      <c r="AC394" s="10">
        <v>117.6</v>
      </c>
      <c r="AD394" s="10">
        <v>585.30000000000007</v>
      </c>
      <c r="AE394" s="10">
        <v>548.29999999999995</v>
      </c>
      <c r="AF394" s="10">
        <v>601.1</v>
      </c>
      <c r="AG394" s="10">
        <v>259</v>
      </c>
      <c r="AH394" s="10">
        <v>1.4</v>
      </c>
      <c r="AI394" s="539">
        <v>1092.3</v>
      </c>
      <c r="AJ394" s="10">
        <v>1089.95</v>
      </c>
      <c r="AK394" s="10">
        <v>152.80000000000001</v>
      </c>
      <c r="AL394" s="10">
        <v>200.9</v>
      </c>
      <c r="AN394" s="276" t="s">
        <v>3616</v>
      </c>
      <c r="AR394" s="32">
        <f t="shared" si="3"/>
        <v>52</v>
      </c>
      <c r="AS394" s="56">
        <v>2</v>
      </c>
      <c r="AT394" s="56">
        <v>1</v>
      </c>
      <c r="AU394" s="56">
        <v>0</v>
      </c>
      <c r="AV394" s="56">
        <v>3</v>
      </c>
      <c r="AW394" s="56">
        <v>0</v>
      </c>
      <c r="AX394" s="56">
        <v>2</v>
      </c>
      <c r="AY394" s="56">
        <v>0</v>
      </c>
      <c r="AZ394" s="56">
        <v>2</v>
      </c>
      <c r="BA394" s="56">
        <v>2</v>
      </c>
      <c r="BB394" s="56">
        <v>2</v>
      </c>
      <c r="BC394" s="56">
        <v>1</v>
      </c>
      <c r="BD394" s="56">
        <v>1</v>
      </c>
      <c r="BE394" s="56">
        <v>3</v>
      </c>
      <c r="BF394" s="56">
        <v>3</v>
      </c>
      <c r="BG394" s="56">
        <v>3</v>
      </c>
      <c r="BH394" s="56">
        <v>0</v>
      </c>
      <c r="BI394" s="56">
        <v>0</v>
      </c>
      <c r="BJ394" s="56">
        <v>3</v>
      </c>
      <c r="BK394" s="56">
        <v>3</v>
      </c>
      <c r="BL394" s="56">
        <v>3</v>
      </c>
      <c r="BM394" s="56">
        <v>3</v>
      </c>
      <c r="BN394" s="56">
        <v>0</v>
      </c>
      <c r="BO394" s="56">
        <v>2</v>
      </c>
      <c r="BP394" s="56">
        <v>0</v>
      </c>
      <c r="BQ394" s="56">
        <v>3</v>
      </c>
      <c r="BR394" s="56">
        <v>3</v>
      </c>
      <c r="BS394" s="56">
        <v>2</v>
      </c>
      <c r="BT394" s="56">
        <v>0</v>
      </c>
      <c r="BU394" s="56">
        <v>0</v>
      </c>
      <c r="BV394" s="56">
        <v>0</v>
      </c>
      <c r="BW394" s="56">
        <v>3</v>
      </c>
      <c r="BX394" s="56">
        <v>0</v>
      </c>
      <c r="BY394" s="56">
        <v>2</v>
      </c>
      <c r="BZ394" s="433"/>
      <c r="CA394" s="433"/>
      <c r="CD394" s="28"/>
      <c r="CE394" s="56"/>
      <c r="CM394" s="433"/>
      <c r="CP394" s="241"/>
      <c r="CQ394" s="56"/>
    </row>
    <row r="395" spans="1:95" ht="15.75">
      <c r="A395" s="276" t="s">
        <v>3617</v>
      </c>
      <c r="B395" s="3"/>
      <c r="C395" s="3"/>
      <c r="D395" s="32"/>
      <c r="E395" s="495">
        <f t="shared" si="2"/>
        <v>12603.150000000001</v>
      </c>
      <c r="F395" s="10">
        <v>330.1</v>
      </c>
      <c r="G395" s="10">
        <v>254.4</v>
      </c>
      <c r="H395" s="10">
        <v>151.6</v>
      </c>
      <c r="I395" s="10">
        <v>100.60000000000001</v>
      </c>
      <c r="J395" s="10">
        <v>534.05000000000007</v>
      </c>
      <c r="K395" s="10">
        <v>234.8</v>
      </c>
      <c r="L395" s="10">
        <v>18.900000000000002</v>
      </c>
      <c r="M395" s="10">
        <v>176.29999999999998</v>
      </c>
      <c r="N395" s="10">
        <v>135.5</v>
      </c>
      <c r="O395" s="10">
        <v>381</v>
      </c>
      <c r="P395" s="10">
        <v>267.79999999999995</v>
      </c>
      <c r="Q395" s="10">
        <v>435.3</v>
      </c>
      <c r="R395" s="10">
        <v>9.1</v>
      </c>
      <c r="S395" s="10">
        <v>22.5</v>
      </c>
      <c r="T395" s="10">
        <v>373.95</v>
      </c>
      <c r="U395" s="10">
        <v>761.00000000000011</v>
      </c>
      <c r="V395" s="10">
        <v>253.5</v>
      </c>
      <c r="W395" s="10">
        <v>182.60000000000002</v>
      </c>
      <c r="X395" s="10">
        <v>116.3</v>
      </c>
      <c r="Y395" s="10">
        <v>426.7</v>
      </c>
      <c r="Z395" s="10">
        <v>429.40000000000003</v>
      </c>
      <c r="AA395" s="10">
        <v>863.1</v>
      </c>
      <c r="AB395" s="10">
        <v>495.79999999999995</v>
      </c>
      <c r="AC395" s="10">
        <v>189.2</v>
      </c>
      <c r="AD395" s="10">
        <v>448.2</v>
      </c>
      <c r="AE395" s="10">
        <v>385.10000000000008</v>
      </c>
      <c r="AF395" s="10">
        <v>652.20000000000005</v>
      </c>
      <c r="AG395" s="10">
        <v>517.20000000000005</v>
      </c>
      <c r="AH395" s="10">
        <v>105.4</v>
      </c>
      <c r="AI395" s="539">
        <v>1630.4999999999998</v>
      </c>
      <c r="AJ395" s="10">
        <v>934.55000000000018</v>
      </c>
      <c r="AK395" s="10">
        <v>592.09999999999991</v>
      </c>
      <c r="AL395" s="10">
        <v>194.4</v>
      </c>
      <c r="AN395" s="276" t="s">
        <v>3617</v>
      </c>
      <c r="AR395" s="32">
        <f t="shared" si="3"/>
        <v>56</v>
      </c>
      <c r="AS395" s="467">
        <v>0</v>
      </c>
      <c r="AT395" s="467">
        <v>3</v>
      </c>
      <c r="AU395" s="467">
        <v>3</v>
      </c>
      <c r="AV395" s="467">
        <v>3</v>
      </c>
      <c r="AW395" s="467">
        <v>1</v>
      </c>
      <c r="AX395" s="467">
        <v>3</v>
      </c>
      <c r="AY395" s="467">
        <v>0</v>
      </c>
      <c r="AZ395" s="467">
        <v>2</v>
      </c>
      <c r="BA395" s="467">
        <v>0</v>
      </c>
      <c r="BB395" s="467">
        <v>2</v>
      </c>
      <c r="BC395" s="467">
        <v>3</v>
      </c>
      <c r="BD395" s="56">
        <v>0</v>
      </c>
      <c r="BE395" s="467">
        <v>3</v>
      </c>
      <c r="BF395" s="56">
        <v>3</v>
      </c>
      <c r="BG395" s="56">
        <v>0</v>
      </c>
      <c r="BH395" s="467">
        <v>3</v>
      </c>
      <c r="BI395" s="56">
        <v>0</v>
      </c>
      <c r="BJ395" s="56">
        <v>0</v>
      </c>
      <c r="BK395" s="56">
        <v>3</v>
      </c>
      <c r="BL395" s="467">
        <v>3</v>
      </c>
      <c r="BM395" s="56">
        <v>0</v>
      </c>
      <c r="BN395" s="467">
        <v>3</v>
      </c>
      <c r="BO395" s="56">
        <v>0</v>
      </c>
      <c r="BP395" s="467">
        <v>3</v>
      </c>
      <c r="BQ395" s="56">
        <v>0</v>
      </c>
      <c r="BR395" s="467">
        <v>0</v>
      </c>
      <c r="BS395" s="56">
        <v>2</v>
      </c>
      <c r="BT395" s="467">
        <v>3</v>
      </c>
      <c r="BU395" s="56">
        <v>3</v>
      </c>
      <c r="BV395" s="467">
        <v>0</v>
      </c>
      <c r="BW395" s="467">
        <v>1</v>
      </c>
      <c r="BX395" s="467">
        <v>3</v>
      </c>
      <c r="BY395" s="467">
        <v>3</v>
      </c>
      <c r="BZ395" s="433"/>
      <c r="CA395" s="433"/>
      <c r="CB395" s="435"/>
      <c r="CC395" s="435"/>
      <c r="CD395" s="237"/>
      <c r="CE395" s="467"/>
      <c r="CM395" s="433"/>
      <c r="CP395" s="28"/>
      <c r="CQ395" s="56"/>
    </row>
    <row r="396" spans="1:95" ht="15.75">
      <c r="A396" s="106" t="s">
        <v>667</v>
      </c>
      <c r="B396" s="3"/>
      <c r="C396" s="3"/>
      <c r="D396" s="32"/>
      <c r="E396" s="495">
        <f t="shared" si="2"/>
        <v>15094.05</v>
      </c>
      <c r="F396" s="10">
        <v>264.8</v>
      </c>
      <c r="G396" s="10">
        <v>382.5</v>
      </c>
      <c r="H396" s="10">
        <v>124.39999999999999</v>
      </c>
      <c r="I396" s="10">
        <v>107.6</v>
      </c>
      <c r="J396" s="10">
        <v>611.25</v>
      </c>
      <c r="K396" s="10">
        <v>204.29999999999998</v>
      </c>
      <c r="L396" s="10">
        <v>47.599999999999994</v>
      </c>
      <c r="M396" s="10">
        <v>144</v>
      </c>
      <c r="N396" s="10">
        <v>135.1</v>
      </c>
      <c r="O396" s="10">
        <v>347.9</v>
      </c>
      <c r="P396" s="10">
        <v>307.70000000000005</v>
      </c>
      <c r="Q396" s="10">
        <v>772.4</v>
      </c>
      <c r="R396" s="10">
        <v>57.4</v>
      </c>
      <c r="S396" s="10">
        <v>24.6</v>
      </c>
      <c r="T396" s="10">
        <v>451.05</v>
      </c>
      <c r="U396" s="10">
        <v>838.4</v>
      </c>
      <c r="V396" s="10">
        <v>185.1</v>
      </c>
      <c r="W396" s="10">
        <v>280</v>
      </c>
      <c r="X396" s="10">
        <v>275.7</v>
      </c>
      <c r="Y396" s="10">
        <v>265.39999999999998</v>
      </c>
      <c r="Z396" s="10">
        <v>560.79999999999995</v>
      </c>
      <c r="AA396" s="10">
        <v>586.09999999999991</v>
      </c>
      <c r="AB396" s="10">
        <v>633.6</v>
      </c>
      <c r="AC396" s="10">
        <v>152.1</v>
      </c>
      <c r="AD396" s="10">
        <v>567</v>
      </c>
      <c r="AE396" s="10">
        <v>628.6</v>
      </c>
      <c r="AF396" s="10">
        <v>594</v>
      </c>
      <c r="AG396" s="10">
        <v>799.49999999999989</v>
      </c>
      <c r="AH396" s="10">
        <v>0</v>
      </c>
      <c r="AI396" s="539">
        <v>2940.8999999999996</v>
      </c>
      <c r="AJ396" s="10">
        <v>1081.1500000000001</v>
      </c>
      <c r="AK396" s="10">
        <v>673.30000000000007</v>
      </c>
      <c r="AL396" s="10">
        <v>49.8</v>
      </c>
      <c r="AN396" s="106" t="s">
        <v>667</v>
      </c>
      <c r="AR396" s="32">
        <f t="shared" si="3"/>
        <v>57</v>
      </c>
      <c r="AS396" s="467">
        <v>3</v>
      </c>
      <c r="AT396" s="467">
        <v>3</v>
      </c>
      <c r="AU396" s="467">
        <v>3</v>
      </c>
      <c r="AV396" s="467">
        <v>0</v>
      </c>
      <c r="AW396" s="467">
        <v>0</v>
      </c>
      <c r="AX396" s="467">
        <v>2</v>
      </c>
      <c r="AY396" s="467">
        <v>0</v>
      </c>
      <c r="AZ396" s="467">
        <v>0</v>
      </c>
      <c r="BA396" s="467">
        <v>3</v>
      </c>
      <c r="BB396" s="467">
        <v>3</v>
      </c>
      <c r="BC396" s="467">
        <v>1</v>
      </c>
      <c r="BD396" s="56">
        <v>1</v>
      </c>
      <c r="BE396" s="467">
        <v>1</v>
      </c>
      <c r="BF396" s="56">
        <v>1</v>
      </c>
      <c r="BG396" s="56">
        <v>0</v>
      </c>
      <c r="BH396" s="467">
        <v>2</v>
      </c>
      <c r="BI396" s="56">
        <v>0</v>
      </c>
      <c r="BJ396" s="56">
        <v>3</v>
      </c>
      <c r="BK396" s="56">
        <v>1</v>
      </c>
      <c r="BL396" s="467">
        <v>1</v>
      </c>
      <c r="BM396" s="56">
        <v>3</v>
      </c>
      <c r="BN396" s="467">
        <v>3</v>
      </c>
      <c r="BO396" s="56">
        <v>2</v>
      </c>
      <c r="BP396" s="467">
        <v>3</v>
      </c>
      <c r="BQ396" s="56">
        <v>2</v>
      </c>
      <c r="BR396" s="467">
        <v>2</v>
      </c>
      <c r="BS396" s="56">
        <v>3</v>
      </c>
      <c r="BT396" s="467">
        <v>3</v>
      </c>
      <c r="BU396" s="56">
        <v>0</v>
      </c>
      <c r="BV396" s="467">
        <v>2</v>
      </c>
      <c r="BW396" s="467">
        <v>3</v>
      </c>
      <c r="BX396" s="467">
        <v>3</v>
      </c>
      <c r="BY396" s="467">
        <v>0</v>
      </c>
      <c r="BZ396" s="433"/>
      <c r="CA396" s="433"/>
      <c r="CB396" s="435"/>
      <c r="CC396" s="435"/>
      <c r="CD396" s="237"/>
      <c r="CE396" s="467"/>
      <c r="CM396" s="433"/>
      <c r="CN396" s="435"/>
      <c r="CO396" s="435"/>
      <c r="CP396" s="241"/>
      <c r="CQ396" s="56"/>
    </row>
    <row r="397" spans="1:95" ht="15.75">
      <c r="A397" s="106" t="s">
        <v>2198</v>
      </c>
      <c r="B397" s="3"/>
      <c r="C397" s="3"/>
      <c r="D397" s="32"/>
      <c r="E397" s="495">
        <f t="shared" si="2"/>
        <v>13607.399999999998</v>
      </c>
      <c r="F397" s="10">
        <v>388.59999999999991</v>
      </c>
      <c r="G397" s="10">
        <v>186.2</v>
      </c>
      <c r="H397" s="10">
        <v>256.3</v>
      </c>
      <c r="I397" s="10">
        <v>114</v>
      </c>
      <c r="J397" s="10">
        <v>620.69999999999993</v>
      </c>
      <c r="K397" s="10">
        <v>267.09999999999997</v>
      </c>
      <c r="L397" s="10">
        <v>32.799999999999997</v>
      </c>
      <c r="M397" s="10">
        <v>169.5</v>
      </c>
      <c r="N397" s="10">
        <v>42</v>
      </c>
      <c r="O397" s="10">
        <v>236</v>
      </c>
      <c r="P397" s="10">
        <v>504.4</v>
      </c>
      <c r="Q397" s="10">
        <v>876.30000000000018</v>
      </c>
      <c r="R397" s="10">
        <v>0</v>
      </c>
      <c r="S397" s="10">
        <v>6</v>
      </c>
      <c r="T397" s="10">
        <v>404.6</v>
      </c>
      <c r="U397" s="10">
        <v>583.79999999999995</v>
      </c>
      <c r="V397" s="10">
        <v>0</v>
      </c>
      <c r="W397" s="10">
        <v>346.4</v>
      </c>
      <c r="X397" s="10">
        <v>251.5</v>
      </c>
      <c r="Y397" s="10">
        <v>591.4</v>
      </c>
      <c r="Z397" s="10">
        <v>591</v>
      </c>
      <c r="AA397" s="10">
        <v>395.09999999999997</v>
      </c>
      <c r="AB397" s="10">
        <v>450.5</v>
      </c>
      <c r="AC397" s="10">
        <v>149.89999999999998</v>
      </c>
      <c r="AD397" s="10">
        <v>514.5</v>
      </c>
      <c r="AE397" s="10">
        <v>392.2</v>
      </c>
      <c r="AF397" s="10">
        <v>334.5</v>
      </c>
      <c r="AG397" s="10">
        <v>645.99999999999989</v>
      </c>
      <c r="AH397" s="10">
        <v>0</v>
      </c>
      <c r="AI397" s="539">
        <v>3169.7000000000007</v>
      </c>
      <c r="AJ397" s="10">
        <v>737.8</v>
      </c>
      <c r="AK397" s="10">
        <v>328.79999999999995</v>
      </c>
      <c r="AL397" s="10">
        <v>19.8</v>
      </c>
      <c r="AN397" s="106" t="s">
        <v>2198</v>
      </c>
      <c r="AR397" s="32">
        <f t="shared" si="3"/>
        <v>49</v>
      </c>
      <c r="AS397" s="56">
        <v>3</v>
      </c>
      <c r="AT397" s="56">
        <v>0</v>
      </c>
      <c r="AU397" s="56">
        <v>3</v>
      </c>
      <c r="AV397" s="56">
        <v>3</v>
      </c>
      <c r="AW397" s="56">
        <v>2</v>
      </c>
      <c r="AX397" s="56">
        <v>3</v>
      </c>
      <c r="AY397" s="56">
        <v>0</v>
      </c>
      <c r="AZ397" s="56">
        <v>0</v>
      </c>
      <c r="BA397" s="56">
        <v>3</v>
      </c>
      <c r="BB397" s="56">
        <v>1</v>
      </c>
      <c r="BC397" s="56">
        <v>2</v>
      </c>
      <c r="BD397" s="56">
        <v>3</v>
      </c>
      <c r="BE397" s="56">
        <v>0</v>
      </c>
      <c r="BF397" s="56">
        <v>0</v>
      </c>
      <c r="BG397" s="56">
        <v>3</v>
      </c>
      <c r="BH397" s="56">
        <v>2</v>
      </c>
      <c r="BI397" s="56">
        <v>0</v>
      </c>
      <c r="BJ397" s="56">
        <v>3</v>
      </c>
      <c r="BK397" s="56">
        <v>1</v>
      </c>
      <c r="BL397" s="56">
        <v>2</v>
      </c>
      <c r="BM397" s="56">
        <v>3</v>
      </c>
      <c r="BN397" s="56">
        <v>3</v>
      </c>
      <c r="BO397" s="56">
        <v>0</v>
      </c>
      <c r="BP397" s="56">
        <v>3</v>
      </c>
      <c r="BQ397" s="56">
        <v>1</v>
      </c>
      <c r="BR397" s="56">
        <v>0</v>
      </c>
      <c r="BS397" s="56">
        <v>1</v>
      </c>
      <c r="BT397" s="56">
        <v>1</v>
      </c>
      <c r="BU397" s="56">
        <v>0</v>
      </c>
      <c r="BV397" s="56">
        <v>2</v>
      </c>
      <c r="BW397" s="56">
        <v>1</v>
      </c>
      <c r="BX397" s="56">
        <v>0</v>
      </c>
      <c r="BY397" s="56">
        <v>0</v>
      </c>
      <c r="BZ397" s="433"/>
      <c r="CA397" s="433"/>
      <c r="CD397" s="28"/>
      <c r="CE397" s="56"/>
      <c r="CM397" s="433"/>
      <c r="CN397" s="435"/>
      <c r="CO397" s="435"/>
      <c r="CP397" s="241"/>
      <c r="CQ397" s="56"/>
    </row>
    <row r="398" spans="1:95" ht="15.75">
      <c r="A398" s="106" t="s">
        <v>2205</v>
      </c>
      <c r="B398" s="3"/>
      <c r="C398" s="3"/>
      <c r="D398" s="32"/>
      <c r="E398" s="495">
        <f t="shared" si="2"/>
        <v>11435.249999999998</v>
      </c>
      <c r="F398" s="10">
        <v>268.89999999999998</v>
      </c>
      <c r="G398" s="10">
        <v>170.5</v>
      </c>
      <c r="H398" s="10">
        <v>150.4</v>
      </c>
      <c r="I398" s="10">
        <v>97.800000000000011</v>
      </c>
      <c r="J398" s="10">
        <v>536.20000000000005</v>
      </c>
      <c r="K398" s="10">
        <v>161.80000000000001</v>
      </c>
      <c r="L398" s="10">
        <v>0</v>
      </c>
      <c r="M398" s="10">
        <v>201.5</v>
      </c>
      <c r="N398" s="10">
        <v>126.5</v>
      </c>
      <c r="O398" s="10">
        <v>269.5</v>
      </c>
      <c r="P398" s="10">
        <v>493.2</v>
      </c>
      <c r="Q398" s="10">
        <v>454.90000000000009</v>
      </c>
      <c r="R398" s="10">
        <v>42.8</v>
      </c>
      <c r="S398" s="10">
        <v>20.3</v>
      </c>
      <c r="T398" s="10">
        <v>518</v>
      </c>
      <c r="U398" s="10">
        <v>88.399999999999977</v>
      </c>
      <c r="V398" s="10">
        <v>202.5</v>
      </c>
      <c r="W398" s="10">
        <v>431.1</v>
      </c>
      <c r="X398" s="10">
        <v>270.60000000000002</v>
      </c>
      <c r="Y398" s="10">
        <v>397.7</v>
      </c>
      <c r="Z398" s="10">
        <v>644.4</v>
      </c>
      <c r="AA398" s="10">
        <v>386.7</v>
      </c>
      <c r="AB398" s="10">
        <v>565</v>
      </c>
      <c r="AC398" s="10">
        <v>110.2</v>
      </c>
      <c r="AD398" s="10">
        <v>654.85</v>
      </c>
      <c r="AE398" s="10">
        <v>441.65000000000003</v>
      </c>
      <c r="AF398" s="10">
        <v>462.05</v>
      </c>
      <c r="AG398" s="10">
        <v>516.79999999999995</v>
      </c>
      <c r="AH398" s="10">
        <v>9.7999999999999989</v>
      </c>
      <c r="AI398" s="539">
        <v>1144.3000000000002</v>
      </c>
      <c r="AJ398" s="10">
        <v>881.1</v>
      </c>
      <c r="AK398" s="10">
        <v>621.29999999999995</v>
      </c>
      <c r="AL398" s="10">
        <v>94.500000000000014</v>
      </c>
      <c r="AN398" s="106" t="s">
        <v>2205</v>
      </c>
      <c r="AR398" s="32">
        <f t="shared" si="3"/>
        <v>47</v>
      </c>
      <c r="AS398" s="56">
        <v>0</v>
      </c>
      <c r="AT398" s="56">
        <v>0</v>
      </c>
      <c r="AU398" s="56">
        <v>3</v>
      </c>
      <c r="AV398" s="56">
        <v>2</v>
      </c>
      <c r="AW398" s="56">
        <v>1</v>
      </c>
      <c r="AX398" s="56">
        <v>2</v>
      </c>
      <c r="AY398" s="56">
        <v>0</v>
      </c>
      <c r="AZ398" s="56">
        <v>0</v>
      </c>
      <c r="BA398" s="56">
        <v>2</v>
      </c>
      <c r="BB398" s="56">
        <v>0</v>
      </c>
      <c r="BC398" s="56">
        <v>3</v>
      </c>
      <c r="BD398" s="56">
        <v>0</v>
      </c>
      <c r="BE398" s="56">
        <v>0</v>
      </c>
      <c r="BF398" s="56">
        <v>1</v>
      </c>
      <c r="BG398" s="56">
        <v>3</v>
      </c>
      <c r="BH398" s="56">
        <v>0</v>
      </c>
      <c r="BI398" s="56">
        <v>3</v>
      </c>
      <c r="BJ398" s="56">
        <v>3</v>
      </c>
      <c r="BK398" s="56">
        <v>3</v>
      </c>
      <c r="BL398" s="56">
        <v>1</v>
      </c>
      <c r="BM398" s="56">
        <v>3</v>
      </c>
      <c r="BN398" s="56">
        <v>2</v>
      </c>
      <c r="BO398" s="56">
        <v>2</v>
      </c>
      <c r="BP398" s="56">
        <v>1</v>
      </c>
      <c r="BQ398" s="56">
        <v>1</v>
      </c>
      <c r="BR398" s="56">
        <v>1</v>
      </c>
      <c r="BS398" s="56">
        <v>1</v>
      </c>
      <c r="BT398" s="56">
        <v>1</v>
      </c>
      <c r="BU398" s="56">
        <v>0</v>
      </c>
      <c r="BV398" s="56">
        <v>0</v>
      </c>
      <c r="BW398" s="56">
        <v>2</v>
      </c>
      <c r="BX398" s="56">
        <v>3</v>
      </c>
      <c r="BY398" s="56">
        <v>3</v>
      </c>
      <c r="BZ398" s="433"/>
      <c r="CA398" s="433"/>
      <c r="CD398" s="28"/>
      <c r="CE398" s="56"/>
      <c r="CM398" s="433"/>
      <c r="CP398" s="241"/>
      <c r="CQ398" s="56"/>
    </row>
    <row r="399" spans="1:95" ht="15.75">
      <c r="A399" s="106" t="s">
        <v>668</v>
      </c>
      <c r="B399" s="3"/>
      <c r="C399" s="3"/>
      <c r="D399" s="32"/>
      <c r="E399" s="495">
        <f t="shared" si="2"/>
        <v>11811.050000000003</v>
      </c>
      <c r="F399" s="10">
        <v>248.6</v>
      </c>
      <c r="G399" s="10">
        <v>203.5</v>
      </c>
      <c r="H399" s="10">
        <v>36.799999999999997</v>
      </c>
      <c r="I399" s="10">
        <v>55.2</v>
      </c>
      <c r="J399" s="10">
        <v>528.40000000000009</v>
      </c>
      <c r="K399" s="10">
        <v>142.20000000000002</v>
      </c>
      <c r="L399" s="10">
        <v>63.7</v>
      </c>
      <c r="M399" s="10">
        <v>506.34999999999997</v>
      </c>
      <c r="N399" s="10">
        <v>198.79999999999998</v>
      </c>
      <c r="O399" s="10">
        <v>348.2</v>
      </c>
      <c r="P399" s="10">
        <v>189.1</v>
      </c>
      <c r="Q399" s="10">
        <v>443.90000000000003</v>
      </c>
      <c r="R399" s="10">
        <v>94.1</v>
      </c>
      <c r="S399" s="10">
        <v>53.7</v>
      </c>
      <c r="T399" s="10">
        <v>431.9</v>
      </c>
      <c r="U399" s="10">
        <v>282.2</v>
      </c>
      <c r="V399" s="10">
        <v>570.1</v>
      </c>
      <c r="W399" s="10">
        <v>161.1</v>
      </c>
      <c r="X399" s="10">
        <v>648.4</v>
      </c>
      <c r="Y399" s="10">
        <v>238.8</v>
      </c>
      <c r="Z399" s="10">
        <v>504.4</v>
      </c>
      <c r="AA399" s="10">
        <v>133.9</v>
      </c>
      <c r="AB399" s="10">
        <v>458.09999999999997</v>
      </c>
      <c r="AC399" s="10">
        <v>117.60000000000001</v>
      </c>
      <c r="AD399" s="10">
        <v>494.5</v>
      </c>
      <c r="AE399" s="10">
        <v>449</v>
      </c>
      <c r="AF399" s="10">
        <v>345.4</v>
      </c>
      <c r="AG399" s="10">
        <v>230.2</v>
      </c>
      <c r="AH399" s="10">
        <v>53.7</v>
      </c>
      <c r="AI399" s="539">
        <v>2106.3000000000002</v>
      </c>
      <c r="AJ399" s="10">
        <v>782.1</v>
      </c>
      <c r="AK399" s="10">
        <v>136.10000000000002</v>
      </c>
      <c r="AL399" s="10">
        <v>554.70000000000005</v>
      </c>
      <c r="AN399" s="106" t="s">
        <v>668</v>
      </c>
      <c r="AR399" s="32">
        <f t="shared" si="3"/>
        <v>36</v>
      </c>
      <c r="AS399" s="467">
        <v>0</v>
      </c>
      <c r="AT399" s="467">
        <v>3</v>
      </c>
      <c r="AU399" s="467">
        <v>0</v>
      </c>
      <c r="AV399" s="467">
        <v>0</v>
      </c>
      <c r="AW399" s="467">
        <v>3</v>
      </c>
      <c r="AX399" s="467">
        <v>2</v>
      </c>
      <c r="AY399" s="467">
        <v>0</v>
      </c>
      <c r="AZ399" s="467">
        <v>3</v>
      </c>
      <c r="BA399" s="467">
        <v>3</v>
      </c>
      <c r="BB399" s="467">
        <v>1</v>
      </c>
      <c r="BC399" s="467">
        <v>0</v>
      </c>
      <c r="BD399" s="56">
        <v>0</v>
      </c>
      <c r="BE399" s="467">
        <v>3</v>
      </c>
      <c r="BF399" s="56">
        <v>0</v>
      </c>
      <c r="BG399" s="56">
        <v>0</v>
      </c>
      <c r="BH399" s="467">
        <v>0</v>
      </c>
      <c r="BI399" s="56">
        <v>3</v>
      </c>
      <c r="BJ399" s="56">
        <v>0</v>
      </c>
      <c r="BK399" s="56">
        <v>3</v>
      </c>
      <c r="BL399" s="467">
        <v>0</v>
      </c>
      <c r="BM399" s="56">
        <v>1</v>
      </c>
      <c r="BN399" s="467">
        <v>0</v>
      </c>
      <c r="BO399" s="56">
        <v>0</v>
      </c>
      <c r="BP399" s="467">
        <v>1</v>
      </c>
      <c r="BQ399" s="56">
        <v>2</v>
      </c>
      <c r="BR399" s="467">
        <v>0</v>
      </c>
      <c r="BS399" s="56">
        <v>1</v>
      </c>
      <c r="BT399" s="467">
        <v>0</v>
      </c>
      <c r="BU399" s="56">
        <v>0</v>
      </c>
      <c r="BV399" s="467">
        <v>3</v>
      </c>
      <c r="BW399" s="467">
        <v>1</v>
      </c>
      <c r="BX399" s="467">
        <v>0</v>
      </c>
      <c r="BY399" s="467">
        <v>3</v>
      </c>
      <c r="BZ399" s="433"/>
      <c r="CA399" s="433"/>
      <c r="CB399" s="435"/>
      <c r="CC399" s="435"/>
      <c r="CD399" s="237"/>
      <c r="CE399" s="467"/>
      <c r="CM399" s="433"/>
      <c r="CP399" s="241"/>
      <c r="CQ399" s="56"/>
    </row>
    <row r="400" spans="1:95" ht="15.75">
      <c r="A400" s="106" t="s">
        <v>3618</v>
      </c>
      <c r="B400" s="3"/>
      <c r="C400" s="3"/>
      <c r="D400" s="32"/>
      <c r="E400" s="495">
        <f t="shared" si="2"/>
        <v>12756.699999999997</v>
      </c>
      <c r="F400" s="10">
        <v>518.79999999999995</v>
      </c>
      <c r="G400" s="10">
        <v>471.4</v>
      </c>
      <c r="H400" s="10">
        <v>120.6</v>
      </c>
      <c r="I400" s="10">
        <v>127.7</v>
      </c>
      <c r="J400" s="10">
        <v>451.8</v>
      </c>
      <c r="K400" s="10">
        <v>235.7</v>
      </c>
      <c r="L400" s="10">
        <v>11.2</v>
      </c>
      <c r="M400" s="10">
        <v>426.6</v>
      </c>
      <c r="N400" s="10">
        <v>116.1</v>
      </c>
      <c r="O400" s="10">
        <v>386.8</v>
      </c>
      <c r="P400" s="10">
        <v>343.40000000000003</v>
      </c>
      <c r="Q400" s="10">
        <v>416.8</v>
      </c>
      <c r="R400" s="10">
        <v>24</v>
      </c>
      <c r="S400" s="10">
        <v>22.5</v>
      </c>
      <c r="T400" s="10">
        <v>424.7</v>
      </c>
      <c r="U400" s="10">
        <v>361.29999999999995</v>
      </c>
      <c r="V400" s="10">
        <v>241.3</v>
      </c>
      <c r="W400" s="10">
        <v>273.3</v>
      </c>
      <c r="X400" s="10">
        <v>380.8</v>
      </c>
      <c r="Y400" s="10">
        <v>391.20000000000005</v>
      </c>
      <c r="Z400" s="10">
        <v>552</v>
      </c>
      <c r="AA400" s="10">
        <v>554.5</v>
      </c>
      <c r="AB400" s="10">
        <v>520.4</v>
      </c>
      <c r="AC400" s="10">
        <v>121.8</v>
      </c>
      <c r="AD400" s="10">
        <v>572.70000000000005</v>
      </c>
      <c r="AE400" s="10">
        <v>504.6</v>
      </c>
      <c r="AF400" s="10">
        <v>576.29999999999995</v>
      </c>
      <c r="AG400" s="10">
        <v>396.49999999999994</v>
      </c>
      <c r="AH400" s="10">
        <v>82.5</v>
      </c>
      <c r="AI400" s="539">
        <v>1266.2999999999997</v>
      </c>
      <c r="AJ400" s="10">
        <v>948.3</v>
      </c>
      <c r="AK400" s="10">
        <v>733.80000000000007</v>
      </c>
      <c r="AL400" s="10">
        <v>181</v>
      </c>
      <c r="AN400" s="106" t="s">
        <v>3618</v>
      </c>
      <c r="AR400" s="32">
        <f t="shared" si="3"/>
        <v>63</v>
      </c>
      <c r="AS400" s="56">
        <v>3</v>
      </c>
      <c r="AT400" s="56">
        <v>3</v>
      </c>
      <c r="AU400" s="56">
        <v>2</v>
      </c>
      <c r="AV400" s="56">
        <v>1</v>
      </c>
      <c r="AW400" s="56">
        <v>0</v>
      </c>
      <c r="AX400" s="56">
        <v>1</v>
      </c>
      <c r="AY400" s="56">
        <v>3</v>
      </c>
      <c r="AZ400" s="56">
        <v>2</v>
      </c>
      <c r="BA400" s="56">
        <v>3</v>
      </c>
      <c r="BB400" s="56">
        <v>3</v>
      </c>
      <c r="BC400" s="56">
        <v>2</v>
      </c>
      <c r="BD400" s="56">
        <v>0</v>
      </c>
      <c r="BE400" s="56">
        <v>1</v>
      </c>
      <c r="BF400" s="56">
        <v>3</v>
      </c>
      <c r="BG400" s="56">
        <v>1</v>
      </c>
      <c r="BH400" s="56">
        <v>0</v>
      </c>
      <c r="BI400" s="56">
        <v>0</v>
      </c>
      <c r="BJ400" s="56">
        <v>3</v>
      </c>
      <c r="BK400" s="56">
        <v>3</v>
      </c>
      <c r="BL400" s="56">
        <v>2</v>
      </c>
      <c r="BM400" s="56">
        <v>2</v>
      </c>
      <c r="BN400" s="56">
        <v>2</v>
      </c>
      <c r="BO400" s="56">
        <v>3</v>
      </c>
      <c r="BP400" s="56">
        <v>2</v>
      </c>
      <c r="BQ400" s="56">
        <v>2</v>
      </c>
      <c r="BR400" s="56">
        <v>2</v>
      </c>
      <c r="BS400" s="56">
        <v>3</v>
      </c>
      <c r="BT400" s="56">
        <v>3</v>
      </c>
      <c r="BU400" s="56">
        <v>1</v>
      </c>
      <c r="BV400" s="56">
        <v>0</v>
      </c>
      <c r="BW400" s="56">
        <v>1</v>
      </c>
      <c r="BX400" s="56">
        <v>3</v>
      </c>
      <c r="BY400" s="56">
        <v>3</v>
      </c>
      <c r="BZ400" s="433"/>
      <c r="CA400" s="433"/>
      <c r="CD400" s="28"/>
      <c r="CE400" s="56"/>
      <c r="CM400" s="433"/>
      <c r="CN400" s="435"/>
      <c r="CO400" s="435"/>
      <c r="CP400" s="241"/>
      <c r="CQ400" s="56"/>
    </row>
    <row r="401" spans="1:101" ht="15.75">
      <c r="A401" s="277" t="s">
        <v>23</v>
      </c>
      <c r="B401" s="3"/>
      <c r="C401" s="3"/>
      <c r="D401" s="32"/>
      <c r="E401" s="495">
        <f t="shared" si="2"/>
        <v>12367.3</v>
      </c>
      <c r="F401" s="10">
        <v>208.9</v>
      </c>
      <c r="G401" s="10">
        <v>215.7</v>
      </c>
      <c r="H401" s="10">
        <v>95.2</v>
      </c>
      <c r="I401" s="10">
        <v>25.599999999999998</v>
      </c>
      <c r="J401" s="10">
        <v>355.1</v>
      </c>
      <c r="K401" s="10">
        <v>146.80000000000001</v>
      </c>
      <c r="L401" s="10">
        <v>133.30000000000001</v>
      </c>
      <c r="M401" s="10">
        <v>204.3</v>
      </c>
      <c r="N401" s="10">
        <v>96.9</v>
      </c>
      <c r="O401" s="10">
        <v>354</v>
      </c>
      <c r="P401" s="10">
        <v>306.09999999999997</v>
      </c>
      <c r="Q401" s="10">
        <v>630.69999999999993</v>
      </c>
      <c r="R401" s="10">
        <v>6.5</v>
      </c>
      <c r="S401" s="10">
        <v>14.3</v>
      </c>
      <c r="T401" s="10">
        <v>361.5</v>
      </c>
      <c r="U401" s="10">
        <v>960.30000000000007</v>
      </c>
      <c r="V401" s="10">
        <v>4.4000000000000004</v>
      </c>
      <c r="W401" s="10">
        <v>336.2</v>
      </c>
      <c r="X401" s="10">
        <v>155</v>
      </c>
      <c r="Y401" s="10">
        <v>170.90000000000003</v>
      </c>
      <c r="Z401" s="10">
        <v>487</v>
      </c>
      <c r="AA401" s="10">
        <v>661.80000000000007</v>
      </c>
      <c r="AB401" s="10">
        <v>462.9</v>
      </c>
      <c r="AC401" s="10">
        <v>131</v>
      </c>
      <c r="AD401" s="10">
        <v>516.30000000000007</v>
      </c>
      <c r="AE401" s="10">
        <v>583</v>
      </c>
      <c r="AF401" s="10">
        <v>349.20000000000005</v>
      </c>
      <c r="AG401" s="10">
        <v>757.8</v>
      </c>
      <c r="AH401" s="10">
        <v>96</v>
      </c>
      <c r="AI401" s="539">
        <v>1952.5000000000002</v>
      </c>
      <c r="AJ401" s="10">
        <v>828.09999999999991</v>
      </c>
      <c r="AK401" s="10">
        <v>666.5</v>
      </c>
      <c r="AL401" s="10">
        <v>93.500000000000014</v>
      </c>
      <c r="AN401" s="277" t="s">
        <v>23</v>
      </c>
      <c r="AR401" s="32">
        <f t="shared" si="3"/>
        <v>35</v>
      </c>
      <c r="AS401" s="56">
        <v>0</v>
      </c>
      <c r="AT401" s="56">
        <v>0</v>
      </c>
      <c r="AU401" s="56">
        <v>0</v>
      </c>
      <c r="AV401" s="56">
        <v>0</v>
      </c>
      <c r="AW401" s="56">
        <v>0</v>
      </c>
      <c r="AX401" s="56">
        <v>0</v>
      </c>
      <c r="AY401" s="56">
        <v>1</v>
      </c>
      <c r="AZ401" s="56">
        <v>2</v>
      </c>
      <c r="BA401" s="56">
        <v>3</v>
      </c>
      <c r="BB401" s="56">
        <v>2</v>
      </c>
      <c r="BC401" s="56">
        <v>0</v>
      </c>
      <c r="BD401" s="56">
        <v>3</v>
      </c>
      <c r="BE401" s="56">
        <v>0</v>
      </c>
      <c r="BF401" s="56">
        <v>0</v>
      </c>
      <c r="BG401" s="56">
        <v>0</v>
      </c>
      <c r="BH401" s="56">
        <v>3</v>
      </c>
      <c r="BI401" s="56">
        <v>0</v>
      </c>
      <c r="BJ401" s="56">
        <v>0</v>
      </c>
      <c r="BK401" s="56">
        <v>0</v>
      </c>
      <c r="BL401" s="56">
        <v>0</v>
      </c>
      <c r="BM401" s="56">
        <v>3</v>
      </c>
      <c r="BN401" s="56">
        <v>3</v>
      </c>
      <c r="BO401" s="56">
        <v>0</v>
      </c>
      <c r="BP401" s="56">
        <v>2</v>
      </c>
      <c r="BQ401" s="56">
        <v>2</v>
      </c>
      <c r="BR401" s="56">
        <v>1</v>
      </c>
      <c r="BS401" s="56">
        <v>0</v>
      </c>
      <c r="BT401" s="56">
        <v>3</v>
      </c>
      <c r="BU401" s="56">
        <v>3</v>
      </c>
      <c r="BV401" s="56">
        <v>1</v>
      </c>
      <c r="BW401" s="56">
        <v>0</v>
      </c>
      <c r="BX401" s="56">
        <v>3</v>
      </c>
      <c r="BY401" s="56">
        <v>0</v>
      </c>
      <c r="BZ401" s="433"/>
      <c r="CA401" s="433"/>
      <c r="CD401" s="28"/>
      <c r="CE401" s="56"/>
      <c r="CM401" s="433"/>
      <c r="CP401" s="28"/>
      <c r="CQ401" s="56"/>
    </row>
    <row r="402" spans="1:101" ht="15.75">
      <c r="A402" s="277" t="s">
        <v>25</v>
      </c>
      <c r="B402" s="3"/>
      <c r="C402" s="3"/>
      <c r="D402" s="32"/>
      <c r="E402" s="495">
        <f t="shared" si="2"/>
        <v>13995</v>
      </c>
      <c r="F402" s="10">
        <v>232.59999999999997</v>
      </c>
      <c r="G402" s="10">
        <v>212</v>
      </c>
      <c r="H402" s="10">
        <v>168.4</v>
      </c>
      <c r="I402" s="10">
        <v>98.7</v>
      </c>
      <c r="J402" s="10">
        <v>779.80000000000007</v>
      </c>
      <c r="K402" s="10">
        <v>263.3</v>
      </c>
      <c r="L402" s="10">
        <v>30</v>
      </c>
      <c r="M402" s="10">
        <v>328.8</v>
      </c>
      <c r="N402" s="10">
        <v>139.19999999999999</v>
      </c>
      <c r="O402" s="10">
        <v>244.5</v>
      </c>
      <c r="P402" s="10">
        <v>339.4</v>
      </c>
      <c r="Q402" s="10">
        <v>762.8</v>
      </c>
      <c r="R402" s="10">
        <v>45</v>
      </c>
      <c r="S402" s="10">
        <v>75</v>
      </c>
      <c r="T402" s="10">
        <v>296.2</v>
      </c>
      <c r="U402" s="10">
        <v>628.9</v>
      </c>
      <c r="V402" s="10">
        <v>291.5</v>
      </c>
      <c r="W402" s="10">
        <v>164.6</v>
      </c>
      <c r="X402" s="10">
        <v>291.2</v>
      </c>
      <c r="Y402" s="10">
        <v>273.3</v>
      </c>
      <c r="Z402" s="10">
        <v>455</v>
      </c>
      <c r="AA402" s="10">
        <v>542.70000000000005</v>
      </c>
      <c r="AB402" s="10">
        <v>538.29999999999995</v>
      </c>
      <c r="AC402" s="10">
        <v>91.5</v>
      </c>
      <c r="AD402" s="10">
        <v>509.5</v>
      </c>
      <c r="AE402" s="10">
        <v>361.7000000000001</v>
      </c>
      <c r="AF402" s="10">
        <v>545.70000000000005</v>
      </c>
      <c r="AG402" s="10">
        <v>588.5</v>
      </c>
      <c r="AH402" s="10">
        <v>23.1</v>
      </c>
      <c r="AI402" s="539">
        <v>3273.2999999999997</v>
      </c>
      <c r="AJ402" s="10">
        <v>721.09999999999991</v>
      </c>
      <c r="AK402" s="10">
        <v>647</v>
      </c>
      <c r="AL402" s="10">
        <v>32.4</v>
      </c>
      <c r="AN402" s="277" t="s">
        <v>25</v>
      </c>
      <c r="AR402" s="32">
        <f t="shared" si="3"/>
        <v>50</v>
      </c>
      <c r="AS402" s="56">
        <v>0</v>
      </c>
      <c r="AT402" s="56">
        <v>0</v>
      </c>
      <c r="AU402" s="56">
        <v>3</v>
      </c>
      <c r="AV402" s="56">
        <v>0</v>
      </c>
      <c r="AW402" s="56">
        <v>3</v>
      </c>
      <c r="AX402" s="56">
        <v>3</v>
      </c>
      <c r="AY402" s="56">
        <v>0</v>
      </c>
      <c r="AZ402" s="56">
        <v>3</v>
      </c>
      <c r="BA402" s="56">
        <v>3</v>
      </c>
      <c r="BB402" s="56">
        <v>0</v>
      </c>
      <c r="BC402" s="56">
        <v>3</v>
      </c>
      <c r="BD402" s="56">
        <v>3</v>
      </c>
      <c r="BE402" s="56">
        <v>3</v>
      </c>
      <c r="BF402" s="56">
        <v>3</v>
      </c>
      <c r="BG402" s="56">
        <v>0</v>
      </c>
      <c r="BH402" s="56">
        <v>2</v>
      </c>
      <c r="BI402" s="56">
        <v>3</v>
      </c>
      <c r="BJ402" s="56">
        <v>0</v>
      </c>
      <c r="BK402" s="56">
        <v>3</v>
      </c>
      <c r="BL402" s="56">
        <v>0</v>
      </c>
      <c r="BM402" s="56">
        <v>0</v>
      </c>
      <c r="BN402" s="56">
        <v>2</v>
      </c>
      <c r="BO402" s="56">
        <v>1</v>
      </c>
      <c r="BP402" s="56">
        <v>0</v>
      </c>
      <c r="BQ402" s="56">
        <v>1</v>
      </c>
      <c r="BR402" s="56">
        <v>1</v>
      </c>
      <c r="BS402" s="56">
        <v>2</v>
      </c>
      <c r="BT402" s="56">
        <v>3</v>
      </c>
      <c r="BU402" s="56">
        <v>3</v>
      </c>
      <c r="BV402" s="56">
        <v>2</v>
      </c>
      <c r="BW402" s="56">
        <v>0</v>
      </c>
      <c r="BX402" s="56">
        <v>0</v>
      </c>
      <c r="BY402" s="56">
        <v>0</v>
      </c>
      <c r="BZ402" s="433"/>
      <c r="CA402" s="433"/>
      <c r="CD402" s="28"/>
      <c r="CE402" s="56"/>
      <c r="CM402" s="433"/>
      <c r="CP402" s="28"/>
      <c r="CQ402" s="56"/>
    </row>
    <row r="403" spans="1:101" ht="15.75">
      <c r="A403" s="106" t="s">
        <v>2704</v>
      </c>
      <c r="B403" s="3"/>
      <c r="C403" s="3"/>
      <c r="D403" s="32"/>
      <c r="E403" s="495">
        <f t="shared" si="2"/>
        <v>14756.349999999999</v>
      </c>
      <c r="F403" s="10">
        <v>129.10000000000002</v>
      </c>
      <c r="G403" s="10">
        <v>321.60000000000002</v>
      </c>
      <c r="H403" s="10">
        <v>113.7</v>
      </c>
      <c r="I403" s="10">
        <v>39</v>
      </c>
      <c r="J403" s="10">
        <v>512.25</v>
      </c>
      <c r="K403" s="10">
        <v>200.7</v>
      </c>
      <c r="L403" s="10">
        <v>57.2</v>
      </c>
      <c r="M403" s="10">
        <v>215.5</v>
      </c>
      <c r="N403" s="10">
        <v>52</v>
      </c>
      <c r="O403" s="10">
        <v>397.2</v>
      </c>
      <c r="P403" s="10">
        <v>715.1</v>
      </c>
      <c r="Q403" s="10">
        <v>707.3</v>
      </c>
      <c r="R403" s="10">
        <v>22</v>
      </c>
      <c r="S403" s="10">
        <v>18</v>
      </c>
      <c r="T403" s="10">
        <v>387.05</v>
      </c>
      <c r="U403" s="10">
        <v>651.40000000000009</v>
      </c>
      <c r="V403" s="10">
        <v>4.4000000000000004</v>
      </c>
      <c r="W403" s="10">
        <v>291.09999999999997</v>
      </c>
      <c r="X403" s="10">
        <v>276.60000000000002</v>
      </c>
      <c r="Y403" s="10">
        <v>451.1</v>
      </c>
      <c r="Z403" s="10">
        <v>474</v>
      </c>
      <c r="AA403" s="10">
        <v>562.70000000000005</v>
      </c>
      <c r="AB403" s="10">
        <v>542.4</v>
      </c>
      <c r="AC403" s="10">
        <v>135.60000000000002</v>
      </c>
      <c r="AD403" s="10">
        <v>612.69999999999993</v>
      </c>
      <c r="AE403" s="10">
        <v>690.99999999999989</v>
      </c>
      <c r="AF403" s="10">
        <v>457.9</v>
      </c>
      <c r="AG403" s="10">
        <v>677.3</v>
      </c>
      <c r="AH403" s="10">
        <v>0</v>
      </c>
      <c r="AI403" s="539">
        <v>3149.7</v>
      </c>
      <c r="AJ403" s="10">
        <v>1194.0500000000002</v>
      </c>
      <c r="AK403" s="10">
        <v>563.70000000000005</v>
      </c>
      <c r="AL403" s="10">
        <v>133</v>
      </c>
      <c r="AN403" s="106" t="s">
        <v>2704</v>
      </c>
      <c r="AR403" s="32">
        <f t="shared" si="3"/>
        <v>55</v>
      </c>
      <c r="AS403" s="56">
        <v>0</v>
      </c>
      <c r="AT403" s="56">
        <v>2</v>
      </c>
      <c r="AU403" s="56">
        <v>0</v>
      </c>
      <c r="AV403" s="56">
        <v>0</v>
      </c>
      <c r="AW403" s="56">
        <v>1</v>
      </c>
      <c r="AX403" s="56">
        <v>1</v>
      </c>
      <c r="AY403" s="56">
        <v>3</v>
      </c>
      <c r="AZ403" s="56">
        <v>3</v>
      </c>
      <c r="BA403" s="56">
        <v>2</v>
      </c>
      <c r="BB403" s="56">
        <v>1</v>
      </c>
      <c r="BC403" s="56">
        <v>3</v>
      </c>
      <c r="BD403" s="56">
        <v>3</v>
      </c>
      <c r="BE403" s="56">
        <v>3</v>
      </c>
      <c r="BF403" s="56">
        <v>0</v>
      </c>
      <c r="BG403" s="56">
        <v>1</v>
      </c>
      <c r="BH403" s="56">
        <v>2</v>
      </c>
      <c r="BI403" s="56">
        <v>0</v>
      </c>
      <c r="BJ403" s="56">
        <v>0</v>
      </c>
      <c r="BK403" s="56">
        <v>2</v>
      </c>
      <c r="BL403" s="56">
        <v>3</v>
      </c>
      <c r="BM403" s="56">
        <v>0</v>
      </c>
      <c r="BN403" s="56">
        <v>3</v>
      </c>
      <c r="BO403" s="56">
        <v>1</v>
      </c>
      <c r="BP403" s="56">
        <v>1</v>
      </c>
      <c r="BQ403" s="56">
        <v>3</v>
      </c>
      <c r="BR403" s="56">
        <v>3</v>
      </c>
      <c r="BS403" s="56">
        <v>2</v>
      </c>
      <c r="BT403" s="56">
        <v>3</v>
      </c>
      <c r="BU403" s="56">
        <v>1</v>
      </c>
      <c r="BV403" s="56">
        <v>1</v>
      </c>
      <c r="BW403" s="56">
        <v>3</v>
      </c>
      <c r="BX403" s="56">
        <v>2</v>
      </c>
      <c r="BY403" s="56">
        <v>2</v>
      </c>
      <c r="BZ403" s="433"/>
      <c r="CA403" s="433"/>
      <c r="CD403" s="28"/>
      <c r="CE403" s="56"/>
      <c r="CM403" s="433"/>
      <c r="CP403" s="28"/>
      <c r="CQ403" s="56"/>
    </row>
    <row r="404" spans="1:101" ht="15.75">
      <c r="A404" s="105" t="s">
        <v>1343</v>
      </c>
      <c r="B404" s="3"/>
      <c r="C404" s="3"/>
      <c r="D404" s="32"/>
      <c r="E404" s="495">
        <f t="shared" si="2"/>
        <v>12827.399999999998</v>
      </c>
      <c r="F404" s="10">
        <v>424.29999999999995</v>
      </c>
      <c r="G404" s="10">
        <v>207.39999999999998</v>
      </c>
      <c r="H404" s="10">
        <v>197.70000000000002</v>
      </c>
      <c r="I404" s="10">
        <v>76.8</v>
      </c>
      <c r="J404" s="10">
        <v>373.5</v>
      </c>
      <c r="K404" s="10">
        <v>89.999999999999986</v>
      </c>
      <c r="L404" s="10">
        <v>19.599999999999998</v>
      </c>
      <c r="M404" s="10">
        <v>275.5</v>
      </c>
      <c r="N404" s="10">
        <v>101</v>
      </c>
      <c r="O404" s="10">
        <v>331.6</v>
      </c>
      <c r="P404" s="10">
        <v>660.5</v>
      </c>
      <c r="Q404" s="10">
        <v>604.39999999999986</v>
      </c>
      <c r="R404" s="10">
        <v>13.2</v>
      </c>
      <c r="S404" s="10">
        <v>46.5</v>
      </c>
      <c r="T404" s="10">
        <v>415.3</v>
      </c>
      <c r="U404" s="10">
        <v>776.40000000000009</v>
      </c>
      <c r="V404" s="10">
        <v>56</v>
      </c>
      <c r="W404" s="10">
        <v>398.7</v>
      </c>
      <c r="X404" s="10">
        <v>135.30000000000001</v>
      </c>
      <c r="Y404" s="10">
        <v>434.40000000000003</v>
      </c>
      <c r="Z404" s="10">
        <v>624.5</v>
      </c>
      <c r="AA404" s="10">
        <v>204.5</v>
      </c>
      <c r="AB404" s="10">
        <v>610.5</v>
      </c>
      <c r="AC404" s="10">
        <v>61.6</v>
      </c>
      <c r="AD404" s="10">
        <v>359.5</v>
      </c>
      <c r="AE404" s="10">
        <v>526.1</v>
      </c>
      <c r="AF404" s="10">
        <v>431</v>
      </c>
      <c r="AG404" s="10">
        <v>457.9</v>
      </c>
      <c r="AH404" s="10">
        <v>0</v>
      </c>
      <c r="AI404" s="539">
        <v>2488</v>
      </c>
      <c r="AJ404" s="10">
        <v>985.39999999999986</v>
      </c>
      <c r="AK404" s="10">
        <v>346.90000000000003</v>
      </c>
      <c r="AL404" s="10">
        <v>93.4</v>
      </c>
      <c r="AN404" s="105" t="s">
        <v>1343</v>
      </c>
      <c r="AR404" s="32">
        <f t="shared" si="3"/>
        <v>54</v>
      </c>
      <c r="AS404" s="467">
        <v>3</v>
      </c>
      <c r="AT404" s="467">
        <v>0</v>
      </c>
      <c r="AU404" s="467">
        <v>3</v>
      </c>
      <c r="AV404" s="467">
        <v>0</v>
      </c>
      <c r="AW404" s="467">
        <v>1</v>
      </c>
      <c r="AX404" s="467">
        <v>0</v>
      </c>
      <c r="AY404" s="467">
        <v>0</v>
      </c>
      <c r="AZ404" s="467">
        <v>3</v>
      </c>
      <c r="BA404" s="467">
        <v>3</v>
      </c>
      <c r="BB404" s="467">
        <v>2</v>
      </c>
      <c r="BC404" s="467">
        <v>2</v>
      </c>
      <c r="BD404" s="56">
        <v>0</v>
      </c>
      <c r="BE404" s="467">
        <v>3</v>
      </c>
      <c r="BF404" s="56">
        <v>3</v>
      </c>
      <c r="BG404" s="56">
        <v>0</v>
      </c>
      <c r="BH404" s="467">
        <v>3</v>
      </c>
      <c r="BI404" s="56">
        <v>0</v>
      </c>
      <c r="BJ404" s="56">
        <v>2</v>
      </c>
      <c r="BK404" s="56">
        <v>1</v>
      </c>
      <c r="BL404" s="467">
        <v>3</v>
      </c>
      <c r="BM404" s="56">
        <v>3</v>
      </c>
      <c r="BN404" s="467">
        <v>0</v>
      </c>
      <c r="BO404" s="56">
        <v>2</v>
      </c>
      <c r="BP404" s="467">
        <v>0</v>
      </c>
      <c r="BQ404" s="56">
        <v>3</v>
      </c>
      <c r="BR404" s="467">
        <v>3</v>
      </c>
      <c r="BS404" s="56">
        <v>0</v>
      </c>
      <c r="BT404" s="467">
        <v>1</v>
      </c>
      <c r="BU404" s="56">
        <v>1</v>
      </c>
      <c r="BV404" s="467">
        <v>3</v>
      </c>
      <c r="BW404" s="467">
        <v>3</v>
      </c>
      <c r="BX404" s="467">
        <v>0</v>
      </c>
      <c r="BY404" s="467">
        <v>3</v>
      </c>
      <c r="BZ404" s="433"/>
      <c r="CA404" s="433"/>
      <c r="CB404" s="435"/>
      <c r="CC404" s="435"/>
      <c r="CD404" s="237"/>
      <c r="CE404" s="467"/>
      <c r="CM404" s="433"/>
      <c r="CP404" s="241"/>
      <c r="CQ404" s="56"/>
    </row>
    <row r="405" spans="1:101" ht="15.75">
      <c r="A405" s="105" t="s">
        <v>1345</v>
      </c>
      <c r="B405" s="3"/>
      <c r="C405" s="3"/>
      <c r="D405" s="32"/>
      <c r="E405" s="495">
        <f t="shared" si="2"/>
        <v>13402.75</v>
      </c>
      <c r="F405" s="10">
        <v>151</v>
      </c>
      <c r="G405" s="10">
        <v>169.29999999999998</v>
      </c>
      <c r="H405" s="10">
        <v>77.3</v>
      </c>
      <c r="I405" s="10">
        <v>79.5</v>
      </c>
      <c r="J405" s="10">
        <v>523.75000000000011</v>
      </c>
      <c r="K405" s="10">
        <v>195</v>
      </c>
      <c r="L405" s="10">
        <v>72</v>
      </c>
      <c r="M405" s="10">
        <v>242.60000000000002</v>
      </c>
      <c r="N405" s="10">
        <v>174.5</v>
      </c>
      <c r="O405" s="10">
        <v>503.5</v>
      </c>
      <c r="P405" s="10">
        <v>496.3</v>
      </c>
      <c r="Q405" s="10">
        <v>402.69999999999993</v>
      </c>
      <c r="R405" s="10">
        <v>21.9</v>
      </c>
      <c r="S405" s="10">
        <v>22.5</v>
      </c>
      <c r="T405" s="10">
        <v>500.45</v>
      </c>
      <c r="U405" s="10">
        <v>145.80000000000001</v>
      </c>
      <c r="V405" s="10">
        <v>168</v>
      </c>
      <c r="W405" s="10">
        <v>393.9</v>
      </c>
      <c r="X405" s="10">
        <v>465</v>
      </c>
      <c r="Y405" s="10">
        <v>406.40000000000003</v>
      </c>
      <c r="Z405" s="10">
        <v>600.9</v>
      </c>
      <c r="AA405" s="10">
        <v>456.59999999999997</v>
      </c>
      <c r="AB405" s="10">
        <v>719.19999999999993</v>
      </c>
      <c r="AC405" s="10">
        <v>108</v>
      </c>
      <c r="AD405" s="10">
        <v>558.79999999999995</v>
      </c>
      <c r="AE405" s="10">
        <v>610.39999999999986</v>
      </c>
      <c r="AF405" s="10">
        <v>548.70000000000005</v>
      </c>
      <c r="AG405" s="10">
        <v>402.3</v>
      </c>
      <c r="AH405" s="10">
        <v>0</v>
      </c>
      <c r="AI405" s="539">
        <v>2646.7000000000003</v>
      </c>
      <c r="AJ405" s="10">
        <v>1079.3500000000001</v>
      </c>
      <c r="AK405" s="10">
        <v>282.29999999999995</v>
      </c>
      <c r="AL405" s="10">
        <v>178.1</v>
      </c>
      <c r="AN405" s="105" t="s">
        <v>1345</v>
      </c>
      <c r="AR405" s="32">
        <f t="shared" si="3"/>
        <v>53</v>
      </c>
      <c r="AS405" s="56">
        <v>0</v>
      </c>
      <c r="AT405" s="56">
        <v>0</v>
      </c>
      <c r="AU405" s="56">
        <v>0</v>
      </c>
      <c r="AV405" s="56">
        <v>3</v>
      </c>
      <c r="AW405" s="56">
        <v>1</v>
      </c>
      <c r="AX405" s="56">
        <v>2</v>
      </c>
      <c r="AY405" s="56">
        <v>3</v>
      </c>
      <c r="AZ405" s="56">
        <v>2</v>
      </c>
      <c r="BA405" s="56">
        <v>3</v>
      </c>
      <c r="BB405" s="56">
        <v>1</v>
      </c>
      <c r="BC405" s="56">
        <v>3</v>
      </c>
      <c r="BD405" s="56">
        <v>0</v>
      </c>
      <c r="BE405" s="56">
        <v>1</v>
      </c>
      <c r="BF405" s="56">
        <v>0</v>
      </c>
      <c r="BG405" s="56">
        <v>3</v>
      </c>
      <c r="BH405" s="56">
        <v>0</v>
      </c>
      <c r="BI405" s="56">
        <v>0</v>
      </c>
      <c r="BJ405" s="56">
        <v>3</v>
      </c>
      <c r="BK405" s="56">
        <v>2</v>
      </c>
      <c r="BL405" s="56">
        <v>3</v>
      </c>
      <c r="BM405" s="56">
        <v>3</v>
      </c>
      <c r="BN405" s="56">
        <v>1</v>
      </c>
      <c r="BO405" s="56">
        <v>3</v>
      </c>
      <c r="BP405" s="56">
        <v>1</v>
      </c>
      <c r="BQ405" s="56">
        <v>1</v>
      </c>
      <c r="BR405" s="56">
        <v>3</v>
      </c>
      <c r="BS405" s="56">
        <v>3</v>
      </c>
      <c r="BT405" s="56">
        <v>2</v>
      </c>
      <c r="BU405" s="56">
        <v>1</v>
      </c>
      <c r="BV405" s="56">
        <v>3</v>
      </c>
      <c r="BW405" s="56">
        <v>2</v>
      </c>
      <c r="BX405" s="56">
        <v>0</v>
      </c>
      <c r="BY405" s="56">
        <v>0</v>
      </c>
      <c r="BZ405" s="433"/>
      <c r="CA405" s="433"/>
      <c r="CD405" s="28"/>
      <c r="CE405" s="56"/>
      <c r="CM405" s="433"/>
      <c r="CN405" s="435"/>
      <c r="CO405" s="435"/>
      <c r="CP405" s="241"/>
      <c r="CQ405" s="56"/>
      <c r="CV405" s="241"/>
      <c r="CW405" s="56"/>
    </row>
    <row r="406" spans="1:101" ht="15.75">
      <c r="A406" s="106" t="s">
        <v>2705</v>
      </c>
      <c r="B406" s="3"/>
      <c r="C406" s="3"/>
      <c r="D406" s="32"/>
      <c r="E406" s="495">
        <f t="shared" si="2"/>
        <v>12665.949999999999</v>
      </c>
      <c r="F406" s="10">
        <v>340.9</v>
      </c>
      <c r="G406" s="10">
        <v>390.7</v>
      </c>
      <c r="H406" s="10">
        <v>103.5</v>
      </c>
      <c r="I406" s="10">
        <v>81.400000000000006</v>
      </c>
      <c r="J406" s="10">
        <v>705.25</v>
      </c>
      <c r="K406" s="10">
        <v>294.39999999999998</v>
      </c>
      <c r="L406" s="10">
        <v>0</v>
      </c>
      <c r="M406" s="10">
        <v>302.10000000000002</v>
      </c>
      <c r="N406" s="10">
        <v>83.7</v>
      </c>
      <c r="O406" s="10">
        <v>293</v>
      </c>
      <c r="P406" s="10">
        <v>453.39999999999992</v>
      </c>
      <c r="Q406" s="10">
        <v>709.6</v>
      </c>
      <c r="R406" s="10">
        <v>0</v>
      </c>
      <c r="S406" s="10">
        <v>0</v>
      </c>
      <c r="T406" s="10">
        <v>339.75</v>
      </c>
      <c r="U406" s="10">
        <v>628</v>
      </c>
      <c r="V406" s="10">
        <v>44.5</v>
      </c>
      <c r="W406" s="10">
        <v>154.5</v>
      </c>
      <c r="X406" s="10">
        <v>195.2</v>
      </c>
      <c r="Y406" s="10">
        <v>306.40000000000003</v>
      </c>
      <c r="Z406" s="10">
        <v>378</v>
      </c>
      <c r="AA406" s="10">
        <v>596.29999999999995</v>
      </c>
      <c r="AB406" s="10">
        <v>348.7</v>
      </c>
      <c r="AC406" s="10">
        <v>101.1</v>
      </c>
      <c r="AD406" s="10">
        <v>465.59999999999997</v>
      </c>
      <c r="AE406" s="10">
        <v>566.59999999999991</v>
      </c>
      <c r="AF406" s="10">
        <v>662.7</v>
      </c>
      <c r="AG406" s="10">
        <v>412.8</v>
      </c>
      <c r="AH406" s="10">
        <v>90</v>
      </c>
      <c r="AI406" s="539">
        <v>1624.4</v>
      </c>
      <c r="AJ406" s="10">
        <v>879.05000000000007</v>
      </c>
      <c r="AK406" s="10">
        <v>998.6</v>
      </c>
      <c r="AL406" s="10">
        <v>115.8</v>
      </c>
      <c r="AN406" s="106" t="s">
        <v>2705</v>
      </c>
      <c r="AR406" s="32">
        <f t="shared" si="3"/>
        <v>44</v>
      </c>
      <c r="AS406" s="56">
        <v>3</v>
      </c>
      <c r="AT406" s="56">
        <v>3</v>
      </c>
      <c r="AU406" s="56">
        <v>1</v>
      </c>
      <c r="AV406" s="56">
        <v>0</v>
      </c>
      <c r="AW406" s="56">
        <v>0</v>
      </c>
      <c r="AX406" s="56">
        <v>3</v>
      </c>
      <c r="AY406" s="56">
        <v>0</v>
      </c>
      <c r="AZ406" s="56">
        <v>0</v>
      </c>
      <c r="BA406" s="56">
        <v>1</v>
      </c>
      <c r="BB406" s="56">
        <v>1</v>
      </c>
      <c r="BC406" s="56">
        <v>0</v>
      </c>
      <c r="BD406" s="56">
        <v>3</v>
      </c>
      <c r="BE406" s="56">
        <v>0</v>
      </c>
      <c r="BF406" s="56">
        <v>0</v>
      </c>
      <c r="BG406" s="56">
        <v>2</v>
      </c>
      <c r="BH406" s="56">
        <v>1</v>
      </c>
      <c r="BI406" s="56">
        <v>0</v>
      </c>
      <c r="BJ406" s="56">
        <v>1</v>
      </c>
      <c r="BK406" s="56">
        <v>3</v>
      </c>
      <c r="BL406" s="56">
        <v>3</v>
      </c>
      <c r="BM406" s="56">
        <v>0</v>
      </c>
      <c r="BN406" s="56">
        <v>2</v>
      </c>
      <c r="BO406" s="56">
        <v>0</v>
      </c>
      <c r="BP406" s="56">
        <v>0</v>
      </c>
      <c r="BQ406" s="56">
        <v>2</v>
      </c>
      <c r="BR406" s="56">
        <v>3</v>
      </c>
      <c r="BS406" s="56">
        <v>3</v>
      </c>
      <c r="BT406" s="56">
        <v>2</v>
      </c>
      <c r="BU406" s="56">
        <v>3</v>
      </c>
      <c r="BV406" s="56">
        <v>0</v>
      </c>
      <c r="BW406" s="56">
        <v>1</v>
      </c>
      <c r="BX406" s="56">
        <v>3</v>
      </c>
      <c r="BY406" s="56">
        <v>0</v>
      </c>
      <c r="BZ406" s="433"/>
      <c r="CA406" s="433"/>
      <c r="CD406" s="28"/>
      <c r="CE406" s="56"/>
      <c r="CM406" s="433"/>
      <c r="CP406" s="28"/>
      <c r="CQ406" s="56"/>
      <c r="CV406" s="241"/>
      <c r="CW406" s="56"/>
    </row>
    <row r="407" spans="1:101" ht="15.75">
      <c r="A407" s="276" t="s">
        <v>3619</v>
      </c>
      <c r="B407" s="3"/>
      <c r="C407" s="3"/>
      <c r="D407" s="32"/>
      <c r="E407" s="495">
        <f t="shared" si="2"/>
        <v>12577.150000000003</v>
      </c>
      <c r="F407" s="10">
        <v>142.29999999999998</v>
      </c>
      <c r="G407" s="10">
        <v>333.4</v>
      </c>
      <c r="H407" s="10">
        <v>43.7</v>
      </c>
      <c r="I407" s="10">
        <v>151.80000000000001</v>
      </c>
      <c r="J407" s="10">
        <v>754.15</v>
      </c>
      <c r="K407" s="10">
        <v>159.69999999999999</v>
      </c>
      <c r="L407" s="10">
        <v>61.599999999999994</v>
      </c>
      <c r="M407" s="10">
        <v>168.6</v>
      </c>
      <c r="N407" s="10">
        <v>134</v>
      </c>
      <c r="O407" s="10">
        <v>413.40000000000003</v>
      </c>
      <c r="P407" s="10">
        <v>386.3</v>
      </c>
      <c r="Q407" s="10">
        <v>813.9</v>
      </c>
      <c r="R407" s="10">
        <v>15.399999999999999</v>
      </c>
      <c r="S407" s="10">
        <v>78</v>
      </c>
      <c r="T407" s="10">
        <v>369.75</v>
      </c>
      <c r="U407" s="10">
        <v>578.69999999999993</v>
      </c>
      <c r="V407" s="10">
        <v>153.30000000000001</v>
      </c>
      <c r="W407" s="10">
        <v>196.20000000000002</v>
      </c>
      <c r="X407" s="10">
        <v>231.6</v>
      </c>
      <c r="Y407" s="10">
        <v>183</v>
      </c>
      <c r="Z407" s="10">
        <v>500.6</v>
      </c>
      <c r="AA407" s="10">
        <v>156.1</v>
      </c>
      <c r="AB407" s="10">
        <v>550.1</v>
      </c>
      <c r="AC407" s="10">
        <v>154.5</v>
      </c>
      <c r="AD407" s="10">
        <v>519.29999999999995</v>
      </c>
      <c r="AE407" s="10">
        <v>634.70000000000005</v>
      </c>
      <c r="AF407" s="10">
        <v>652</v>
      </c>
      <c r="AG407" s="10">
        <v>472</v>
      </c>
      <c r="AH407" s="10">
        <v>49.500000000000007</v>
      </c>
      <c r="AI407" s="539">
        <v>1921.5999999999997</v>
      </c>
      <c r="AJ407" s="10">
        <v>1208.75</v>
      </c>
      <c r="AK407" s="10">
        <v>389.19999999999993</v>
      </c>
      <c r="AL407" s="10">
        <v>0</v>
      </c>
      <c r="AN407" s="276" t="s">
        <v>3619</v>
      </c>
      <c r="AR407" s="32">
        <f t="shared" si="3"/>
        <v>58</v>
      </c>
      <c r="AS407" s="56">
        <v>0</v>
      </c>
      <c r="AT407" s="56">
        <v>3</v>
      </c>
      <c r="AU407" s="56">
        <v>0</v>
      </c>
      <c r="AV407" s="56">
        <v>2</v>
      </c>
      <c r="AW407" s="56">
        <v>3</v>
      </c>
      <c r="AX407" s="56">
        <v>0</v>
      </c>
      <c r="AY407" s="56">
        <v>0</v>
      </c>
      <c r="AZ407" s="56">
        <v>2</v>
      </c>
      <c r="BA407" s="56">
        <v>1</v>
      </c>
      <c r="BB407" s="56">
        <v>3</v>
      </c>
      <c r="BC407" s="56">
        <v>0</v>
      </c>
      <c r="BD407" s="56">
        <v>1</v>
      </c>
      <c r="BE407" s="56">
        <v>3</v>
      </c>
      <c r="BF407" s="56">
        <v>3</v>
      </c>
      <c r="BG407" s="56">
        <v>2</v>
      </c>
      <c r="BH407" s="56">
        <v>3</v>
      </c>
      <c r="BI407" s="56">
        <v>3</v>
      </c>
      <c r="BJ407" s="56">
        <v>0</v>
      </c>
      <c r="BK407" s="56">
        <v>1</v>
      </c>
      <c r="BL407" s="56">
        <v>0</v>
      </c>
      <c r="BM407" s="56">
        <v>0</v>
      </c>
      <c r="BN407" s="56">
        <v>0</v>
      </c>
      <c r="BO407" s="56">
        <v>3</v>
      </c>
      <c r="BP407" s="56">
        <v>3</v>
      </c>
      <c r="BQ407" s="56">
        <v>2</v>
      </c>
      <c r="BR407" s="56">
        <v>3</v>
      </c>
      <c r="BS407" s="56">
        <v>2</v>
      </c>
      <c r="BT407" s="56">
        <v>3</v>
      </c>
      <c r="BU407" s="56">
        <v>3</v>
      </c>
      <c r="BV407" s="56">
        <v>3</v>
      </c>
      <c r="BW407" s="56">
        <v>3</v>
      </c>
      <c r="BX407" s="56">
        <v>3</v>
      </c>
      <c r="BY407" s="56">
        <v>0</v>
      </c>
      <c r="BZ407" s="433"/>
      <c r="CA407" s="433"/>
      <c r="CD407" s="28"/>
      <c r="CE407" s="56"/>
      <c r="CM407" s="433"/>
      <c r="CP407" s="28"/>
      <c r="CQ407" s="56"/>
      <c r="CV407" s="241"/>
      <c r="CW407" s="56"/>
    </row>
    <row r="408" spans="1:101" ht="15.75">
      <c r="A408" s="276" t="s">
        <v>3620</v>
      </c>
      <c r="B408" s="3"/>
      <c r="C408" s="3"/>
      <c r="D408" s="32"/>
      <c r="E408" s="495">
        <f t="shared" si="2"/>
        <v>14933.45</v>
      </c>
      <c r="F408" s="10">
        <v>616.69999999999993</v>
      </c>
      <c r="G408" s="10">
        <v>287</v>
      </c>
      <c r="H408" s="10">
        <v>81.5</v>
      </c>
      <c r="I408" s="10">
        <v>84.1</v>
      </c>
      <c r="J408" s="10">
        <v>516.15000000000009</v>
      </c>
      <c r="K408" s="10">
        <v>259.10000000000002</v>
      </c>
      <c r="L408" s="10">
        <v>52.800000000000004</v>
      </c>
      <c r="M408" s="10">
        <v>356.4</v>
      </c>
      <c r="N408" s="10">
        <v>104.3</v>
      </c>
      <c r="O408" s="10">
        <v>465.40000000000003</v>
      </c>
      <c r="P408" s="10">
        <v>312.20000000000005</v>
      </c>
      <c r="Q408" s="10">
        <v>806.4</v>
      </c>
      <c r="R408" s="10">
        <v>70</v>
      </c>
      <c r="S408" s="10">
        <v>70</v>
      </c>
      <c r="T408" s="10">
        <v>597.04999999999995</v>
      </c>
      <c r="U408" s="10">
        <v>790.50000000000011</v>
      </c>
      <c r="V408" s="10">
        <v>126.7</v>
      </c>
      <c r="W408" s="10">
        <v>455.3</v>
      </c>
      <c r="X408" s="10">
        <v>224.29999999999998</v>
      </c>
      <c r="Y408" s="10">
        <v>377.00000000000006</v>
      </c>
      <c r="Z408" s="10">
        <v>634</v>
      </c>
      <c r="AA408" s="10">
        <v>554</v>
      </c>
      <c r="AB408" s="10">
        <v>731.1</v>
      </c>
      <c r="AC408" s="10">
        <v>158.5</v>
      </c>
      <c r="AD408" s="10">
        <v>560.6</v>
      </c>
      <c r="AE408" s="10">
        <v>651.59999999999991</v>
      </c>
      <c r="AF408" s="10">
        <v>549.79999999999995</v>
      </c>
      <c r="AG408" s="10">
        <v>626.5</v>
      </c>
      <c r="AH408" s="10">
        <v>12.100000000000001</v>
      </c>
      <c r="AI408" s="539">
        <v>2211.3000000000002</v>
      </c>
      <c r="AJ408" s="10">
        <v>985.15</v>
      </c>
      <c r="AK408" s="10">
        <v>496.1</v>
      </c>
      <c r="AL408" s="10">
        <v>109.8</v>
      </c>
      <c r="AN408" s="276" t="s">
        <v>3620</v>
      </c>
      <c r="AR408" s="32">
        <f t="shared" si="3"/>
        <v>66</v>
      </c>
      <c r="AS408" s="56">
        <v>3</v>
      </c>
      <c r="AT408" s="56">
        <v>3</v>
      </c>
      <c r="AU408" s="56">
        <v>1</v>
      </c>
      <c r="AV408" s="56">
        <v>1</v>
      </c>
      <c r="AW408" s="56">
        <v>1</v>
      </c>
      <c r="AX408" s="56">
        <v>3</v>
      </c>
      <c r="AY408" s="56">
        <v>0</v>
      </c>
      <c r="AZ408" s="56">
        <v>2</v>
      </c>
      <c r="BA408" s="56">
        <v>2</v>
      </c>
      <c r="BB408" s="56">
        <v>2</v>
      </c>
      <c r="BC408" s="56">
        <v>1</v>
      </c>
      <c r="BD408" s="56">
        <v>3</v>
      </c>
      <c r="BE408" s="56">
        <v>3</v>
      </c>
      <c r="BF408" s="56">
        <v>3</v>
      </c>
      <c r="BG408" s="56">
        <v>2</v>
      </c>
      <c r="BH408" s="56">
        <v>1</v>
      </c>
      <c r="BI408" s="56">
        <v>3</v>
      </c>
      <c r="BJ408" s="56">
        <v>3</v>
      </c>
      <c r="BK408" s="56">
        <v>0</v>
      </c>
      <c r="BL408" s="56">
        <v>1</v>
      </c>
      <c r="BM408" s="56">
        <v>3</v>
      </c>
      <c r="BN408" s="56">
        <v>3</v>
      </c>
      <c r="BO408" s="56">
        <v>3</v>
      </c>
      <c r="BP408" s="56">
        <v>3</v>
      </c>
      <c r="BQ408" s="56">
        <v>1</v>
      </c>
      <c r="BR408" s="56">
        <v>2</v>
      </c>
      <c r="BS408" s="56">
        <v>3</v>
      </c>
      <c r="BT408" s="56">
        <v>3</v>
      </c>
      <c r="BU408" s="56">
        <v>3</v>
      </c>
      <c r="BV408" s="56">
        <v>0</v>
      </c>
      <c r="BW408" s="56">
        <v>1</v>
      </c>
      <c r="BX408" s="56">
        <v>2</v>
      </c>
      <c r="BY408" s="56">
        <v>1</v>
      </c>
      <c r="BZ408" s="433"/>
      <c r="CA408" s="433"/>
      <c r="CD408" s="28"/>
      <c r="CE408" s="56"/>
      <c r="CM408" s="433"/>
      <c r="CP408" s="28"/>
      <c r="CQ408" s="56"/>
    </row>
    <row r="409" spans="1:101" ht="15.75">
      <c r="A409" s="106" t="s">
        <v>2194</v>
      </c>
      <c r="B409" s="3"/>
      <c r="C409" s="3"/>
      <c r="D409" s="32"/>
      <c r="E409" s="495">
        <f t="shared" si="2"/>
        <v>10877.449999999999</v>
      </c>
      <c r="F409" s="10">
        <v>238.70000000000002</v>
      </c>
      <c r="G409" s="10">
        <v>34.5</v>
      </c>
      <c r="H409" s="10">
        <v>95.5</v>
      </c>
      <c r="I409" s="10">
        <v>183.6</v>
      </c>
      <c r="J409" s="10">
        <v>568.65000000000009</v>
      </c>
      <c r="K409" s="10">
        <v>136.9</v>
      </c>
      <c r="L409" s="10">
        <v>14.2</v>
      </c>
      <c r="M409" s="10">
        <v>139.1</v>
      </c>
      <c r="N409" s="10">
        <v>124.3</v>
      </c>
      <c r="O409" s="10">
        <v>274.50000000000006</v>
      </c>
      <c r="P409" s="10">
        <v>530.4</v>
      </c>
      <c r="Q409" s="10">
        <v>631.9</v>
      </c>
      <c r="R409" s="10">
        <v>0</v>
      </c>
      <c r="S409" s="10">
        <v>0</v>
      </c>
      <c r="T409" s="10">
        <v>230.55</v>
      </c>
      <c r="U409" s="10">
        <v>602.6</v>
      </c>
      <c r="V409" s="10">
        <v>48</v>
      </c>
      <c r="W409" s="10">
        <v>41.099999999999994</v>
      </c>
      <c r="X409" s="10">
        <v>131.4</v>
      </c>
      <c r="Y409" s="10">
        <v>120</v>
      </c>
      <c r="Z409" s="10">
        <v>344.4</v>
      </c>
      <c r="AA409" s="10">
        <v>527</v>
      </c>
      <c r="AB409" s="10">
        <v>346</v>
      </c>
      <c r="AC409" s="10">
        <v>125.5</v>
      </c>
      <c r="AD409" s="10">
        <v>426</v>
      </c>
      <c r="AE409" s="10">
        <v>283.7</v>
      </c>
      <c r="AF409" s="10">
        <v>370.90000000000003</v>
      </c>
      <c r="AG409" s="10">
        <v>586.19999999999993</v>
      </c>
      <c r="AH409" s="10">
        <v>12.100000000000001</v>
      </c>
      <c r="AI409" s="539">
        <v>2102.1999999999998</v>
      </c>
      <c r="AJ409" s="10">
        <v>1135.6500000000001</v>
      </c>
      <c r="AK409" s="10">
        <v>296.79999999999995</v>
      </c>
      <c r="AL409" s="10">
        <v>175.1</v>
      </c>
      <c r="AN409" s="106" t="s">
        <v>2194</v>
      </c>
      <c r="AR409" s="32">
        <f t="shared" si="3"/>
        <v>40</v>
      </c>
      <c r="AS409" s="467">
        <v>0</v>
      </c>
      <c r="AT409" s="467">
        <v>0</v>
      </c>
      <c r="AU409" s="467">
        <v>3</v>
      </c>
      <c r="AV409" s="467">
        <v>3</v>
      </c>
      <c r="AW409" s="467">
        <v>2</v>
      </c>
      <c r="AX409" s="467">
        <v>3</v>
      </c>
      <c r="AY409" s="467">
        <v>0</v>
      </c>
      <c r="AZ409" s="467">
        <v>0</v>
      </c>
      <c r="BA409" s="467">
        <v>3</v>
      </c>
      <c r="BB409" s="467">
        <v>2</v>
      </c>
      <c r="BC409" s="467">
        <v>1</v>
      </c>
      <c r="BD409" s="56">
        <v>0</v>
      </c>
      <c r="BE409" s="467">
        <v>1</v>
      </c>
      <c r="BF409" s="56">
        <v>1</v>
      </c>
      <c r="BG409" s="56">
        <v>0</v>
      </c>
      <c r="BH409" s="467">
        <v>2</v>
      </c>
      <c r="BI409" s="56">
        <v>3</v>
      </c>
      <c r="BJ409" s="56">
        <v>0</v>
      </c>
      <c r="BK409" s="56">
        <v>3</v>
      </c>
      <c r="BL409" s="467">
        <v>0</v>
      </c>
      <c r="BM409" s="56">
        <v>0</v>
      </c>
      <c r="BN409" s="467">
        <v>0</v>
      </c>
      <c r="BO409" s="56">
        <v>0</v>
      </c>
      <c r="BP409" s="467">
        <v>3</v>
      </c>
      <c r="BQ409" s="56">
        <v>1</v>
      </c>
      <c r="BR409" s="467">
        <v>0</v>
      </c>
      <c r="BS409" s="56">
        <v>3</v>
      </c>
      <c r="BT409" s="467">
        <v>1</v>
      </c>
      <c r="BU409" s="56">
        <v>0</v>
      </c>
      <c r="BV409" s="467">
        <v>2</v>
      </c>
      <c r="BW409" s="467">
        <v>2</v>
      </c>
      <c r="BX409" s="467">
        <v>0</v>
      </c>
      <c r="BY409" s="467">
        <v>1</v>
      </c>
      <c r="BZ409" s="433"/>
      <c r="CA409" s="433"/>
      <c r="CB409" s="435"/>
      <c r="CC409" s="435"/>
      <c r="CD409" s="237"/>
      <c r="CE409" s="467"/>
      <c r="CM409" s="433"/>
      <c r="CP409" s="241"/>
      <c r="CQ409" s="56"/>
    </row>
    <row r="410" spans="1:101" ht="15.75">
      <c r="A410" s="106" t="s">
        <v>651</v>
      </c>
      <c r="B410" s="3"/>
      <c r="C410" s="3"/>
      <c r="D410" s="32"/>
      <c r="E410" s="495">
        <f t="shared" si="2"/>
        <v>14672.800000000001</v>
      </c>
      <c r="F410" s="10">
        <v>450.19999999999993</v>
      </c>
      <c r="G410" s="10">
        <v>312.3</v>
      </c>
      <c r="H410" s="10">
        <v>94.4</v>
      </c>
      <c r="I410" s="10">
        <v>147.20000000000002</v>
      </c>
      <c r="J410" s="10">
        <v>527.00000000000011</v>
      </c>
      <c r="K410" s="10">
        <v>236.69999999999996</v>
      </c>
      <c r="L410" s="10">
        <v>24.200000000000003</v>
      </c>
      <c r="M410" s="10">
        <v>329.5</v>
      </c>
      <c r="N410" s="10">
        <v>129.19999999999999</v>
      </c>
      <c r="O410" s="10">
        <v>235.7</v>
      </c>
      <c r="P410" s="10">
        <v>385.4</v>
      </c>
      <c r="Q410" s="10">
        <v>808.4</v>
      </c>
      <c r="R410" s="10">
        <v>16.900000000000002</v>
      </c>
      <c r="S410" s="10">
        <v>0</v>
      </c>
      <c r="T410" s="10">
        <v>549.5</v>
      </c>
      <c r="U410" s="10">
        <v>921.80000000000007</v>
      </c>
      <c r="V410" s="10">
        <v>52.5</v>
      </c>
      <c r="W410" s="10">
        <v>426.7</v>
      </c>
      <c r="X410" s="10">
        <v>156</v>
      </c>
      <c r="Y410" s="10">
        <v>352.1</v>
      </c>
      <c r="Z410" s="10">
        <v>592.20000000000005</v>
      </c>
      <c r="AA410" s="10">
        <v>363.1</v>
      </c>
      <c r="AB410" s="10">
        <v>581.5</v>
      </c>
      <c r="AC410" s="10">
        <v>111.5</v>
      </c>
      <c r="AD410" s="10">
        <v>537.29999999999995</v>
      </c>
      <c r="AE410" s="10">
        <v>538.4</v>
      </c>
      <c r="AF410" s="10">
        <v>375.20000000000005</v>
      </c>
      <c r="AG410" s="10">
        <v>710.90000000000009</v>
      </c>
      <c r="AH410" s="10">
        <v>0</v>
      </c>
      <c r="AI410" s="539">
        <v>2762.4999999999995</v>
      </c>
      <c r="AJ410" s="10">
        <v>980.09999999999991</v>
      </c>
      <c r="AK410" s="10">
        <v>854.9</v>
      </c>
      <c r="AL410" s="10">
        <v>109.5</v>
      </c>
      <c r="AN410" s="106" t="s">
        <v>651</v>
      </c>
      <c r="AR410" s="32">
        <f t="shared" si="3"/>
        <v>65</v>
      </c>
      <c r="AS410" s="467">
        <v>3</v>
      </c>
      <c r="AT410" s="467">
        <v>3</v>
      </c>
      <c r="AU410" s="467">
        <v>3</v>
      </c>
      <c r="AV410" s="467">
        <v>3</v>
      </c>
      <c r="AW410" s="467">
        <v>3</v>
      </c>
      <c r="AX410" s="467">
        <v>3</v>
      </c>
      <c r="AY410" s="467">
        <v>0</v>
      </c>
      <c r="AZ410" s="467">
        <v>3</v>
      </c>
      <c r="BA410" s="467">
        <v>1</v>
      </c>
      <c r="BB410" s="467">
        <v>1</v>
      </c>
      <c r="BC410" s="467">
        <v>1</v>
      </c>
      <c r="BD410" s="56">
        <v>2</v>
      </c>
      <c r="BE410" s="467">
        <v>3</v>
      </c>
      <c r="BF410" s="56">
        <v>0</v>
      </c>
      <c r="BG410" s="56">
        <v>3</v>
      </c>
      <c r="BH410" s="467">
        <v>3</v>
      </c>
      <c r="BI410" s="56">
        <v>3</v>
      </c>
      <c r="BJ410" s="56">
        <v>3</v>
      </c>
      <c r="BK410" s="56">
        <v>3</v>
      </c>
      <c r="BL410" s="467">
        <v>3</v>
      </c>
      <c r="BM410" s="56">
        <v>2</v>
      </c>
      <c r="BN410" s="467">
        <v>1</v>
      </c>
      <c r="BO410" s="56">
        <v>0</v>
      </c>
      <c r="BP410" s="467">
        <v>3</v>
      </c>
      <c r="BQ410" s="56">
        <v>2</v>
      </c>
      <c r="BR410" s="467">
        <v>1</v>
      </c>
      <c r="BS410" s="56">
        <v>0</v>
      </c>
      <c r="BT410" s="467">
        <v>3</v>
      </c>
      <c r="BU410" s="56">
        <v>0</v>
      </c>
      <c r="BV410" s="467">
        <v>2</v>
      </c>
      <c r="BW410" s="467">
        <v>1</v>
      </c>
      <c r="BX410" s="467">
        <v>3</v>
      </c>
      <c r="BY410" s="467">
        <v>0</v>
      </c>
      <c r="BZ410" s="433"/>
      <c r="CA410" s="433"/>
      <c r="CB410" s="435"/>
      <c r="CC410" s="435"/>
      <c r="CD410" s="237"/>
      <c r="CE410" s="467"/>
      <c r="CM410" s="433"/>
      <c r="CN410" s="435"/>
      <c r="CO410" s="435"/>
      <c r="CP410" s="241"/>
      <c r="CQ410" s="56"/>
    </row>
    <row r="411" spans="1:101" ht="15.75">
      <c r="A411" s="106" t="s">
        <v>682</v>
      </c>
      <c r="B411" s="3"/>
      <c r="C411" s="3"/>
      <c r="D411" s="32"/>
      <c r="E411" s="495">
        <f t="shared" si="2"/>
        <v>12812.999999999998</v>
      </c>
      <c r="F411" s="10">
        <v>209</v>
      </c>
      <c r="G411" s="10">
        <v>176.3</v>
      </c>
      <c r="H411" s="10">
        <v>124.69999999999999</v>
      </c>
      <c r="I411" s="10">
        <v>46.8</v>
      </c>
      <c r="J411" s="10">
        <v>665.5</v>
      </c>
      <c r="K411" s="10">
        <v>155.6</v>
      </c>
      <c r="L411" s="10">
        <v>111.60000000000001</v>
      </c>
      <c r="M411" s="10">
        <v>186</v>
      </c>
      <c r="N411" s="10">
        <v>0</v>
      </c>
      <c r="O411" s="10">
        <v>312.2</v>
      </c>
      <c r="P411" s="10">
        <v>639.19999999999993</v>
      </c>
      <c r="Q411" s="10">
        <v>381.3</v>
      </c>
      <c r="R411" s="10">
        <v>0</v>
      </c>
      <c r="S411" s="10">
        <v>6.5</v>
      </c>
      <c r="T411" s="10">
        <v>392.5</v>
      </c>
      <c r="U411" s="10">
        <v>576.1</v>
      </c>
      <c r="V411" s="10">
        <v>42</v>
      </c>
      <c r="W411" s="10">
        <v>205.2</v>
      </c>
      <c r="X411" s="10">
        <v>49.500000000000007</v>
      </c>
      <c r="Y411" s="10">
        <v>308.39999999999998</v>
      </c>
      <c r="Z411" s="10">
        <v>463.4</v>
      </c>
      <c r="AA411" s="10">
        <v>608.4</v>
      </c>
      <c r="AB411" s="10">
        <v>491</v>
      </c>
      <c r="AC411" s="10">
        <v>133.80000000000001</v>
      </c>
      <c r="AD411" s="10">
        <v>681.69999999999993</v>
      </c>
      <c r="AE411" s="10">
        <v>562.09999999999991</v>
      </c>
      <c r="AF411" s="10">
        <v>232</v>
      </c>
      <c r="AG411" s="10">
        <v>696.2</v>
      </c>
      <c r="AH411" s="10">
        <v>54.300000000000004</v>
      </c>
      <c r="AI411" s="539">
        <v>2822.7000000000003</v>
      </c>
      <c r="AJ411" s="10">
        <v>913.80000000000007</v>
      </c>
      <c r="AK411" s="10">
        <v>495.80000000000007</v>
      </c>
      <c r="AL411" s="10">
        <v>69.400000000000006</v>
      </c>
      <c r="AN411" s="106" t="s">
        <v>682</v>
      </c>
      <c r="AR411" s="32">
        <f t="shared" si="3"/>
        <v>43</v>
      </c>
      <c r="AS411" s="467">
        <v>2</v>
      </c>
      <c r="AT411" s="467">
        <v>0</v>
      </c>
      <c r="AU411" s="467">
        <v>3</v>
      </c>
      <c r="AV411" s="467">
        <v>0</v>
      </c>
      <c r="AW411" s="467">
        <v>2</v>
      </c>
      <c r="AX411" s="467">
        <v>3</v>
      </c>
      <c r="AY411" s="467">
        <v>3</v>
      </c>
      <c r="AZ411" s="467">
        <v>0</v>
      </c>
      <c r="BA411" s="467">
        <v>0</v>
      </c>
      <c r="BB411" s="467">
        <v>0</v>
      </c>
      <c r="BC411" s="467">
        <v>3</v>
      </c>
      <c r="BD411" s="56">
        <v>0</v>
      </c>
      <c r="BE411" s="467">
        <v>0</v>
      </c>
      <c r="BF411" s="56">
        <v>3</v>
      </c>
      <c r="BG411" s="56">
        <v>0</v>
      </c>
      <c r="BH411" s="467">
        <v>1</v>
      </c>
      <c r="BI411" s="56">
        <v>0</v>
      </c>
      <c r="BJ411" s="56">
        <v>0</v>
      </c>
      <c r="BK411" s="56">
        <v>0</v>
      </c>
      <c r="BL411" s="467">
        <v>0</v>
      </c>
      <c r="BM411" s="56">
        <v>3</v>
      </c>
      <c r="BN411" s="467">
        <v>3</v>
      </c>
      <c r="BO411" s="56">
        <v>1</v>
      </c>
      <c r="BP411" s="467">
        <v>2</v>
      </c>
      <c r="BQ411" s="56">
        <v>3</v>
      </c>
      <c r="BR411" s="467">
        <v>3</v>
      </c>
      <c r="BS411" s="56">
        <v>0</v>
      </c>
      <c r="BT411" s="467">
        <v>3</v>
      </c>
      <c r="BU411" s="56">
        <v>0</v>
      </c>
      <c r="BV411" s="467">
        <v>3</v>
      </c>
      <c r="BW411" s="467">
        <v>1</v>
      </c>
      <c r="BX411" s="467">
        <v>0</v>
      </c>
      <c r="BY411" s="467">
        <v>1</v>
      </c>
      <c r="BZ411" s="433"/>
      <c r="CA411" s="433"/>
      <c r="CB411" s="435"/>
      <c r="CC411" s="435"/>
      <c r="CD411" s="237"/>
      <c r="CE411" s="467"/>
      <c r="CM411" s="433"/>
      <c r="CN411" s="435"/>
      <c r="CO411" s="435"/>
      <c r="CP411" s="241"/>
      <c r="CQ411" s="56"/>
    </row>
    <row r="412" spans="1:101" ht="15.75">
      <c r="A412" s="106" t="s">
        <v>2700</v>
      </c>
      <c r="B412" s="3"/>
      <c r="C412" s="3"/>
      <c r="D412" s="32"/>
      <c r="E412" s="495">
        <f t="shared" si="2"/>
        <v>14950.149999999998</v>
      </c>
      <c r="F412" s="10">
        <v>295.60000000000002</v>
      </c>
      <c r="G412" s="10">
        <v>180.2</v>
      </c>
      <c r="H412" s="10">
        <v>115.1</v>
      </c>
      <c r="I412" s="10">
        <v>99.199999999999989</v>
      </c>
      <c r="J412" s="10">
        <v>475.85</v>
      </c>
      <c r="K412" s="10">
        <v>173.50000000000003</v>
      </c>
      <c r="L412" s="10">
        <v>5.9</v>
      </c>
      <c r="M412" s="10">
        <v>277</v>
      </c>
      <c r="N412" s="10">
        <v>97</v>
      </c>
      <c r="O412" s="10">
        <v>201.60000000000002</v>
      </c>
      <c r="P412" s="10">
        <v>600</v>
      </c>
      <c r="Q412" s="10">
        <v>730.9</v>
      </c>
      <c r="R412" s="10">
        <v>0</v>
      </c>
      <c r="S412" s="10">
        <v>0</v>
      </c>
      <c r="T412" s="10">
        <v>541.04999999999995</v>
      </c>
      <c r="U412" s="10">
        <v>776.10000000000014</v>
      </c>
      <c r="V412" s="10">
        <v>69</v>
      </c>
      <c r="W412" s="10">
        <v>315</v>
      </c>
      <c r="X412" s="10">
        <v>144</v>
      </c>
      <c r="Y412" s="10">
        <v>270.2</v>
      </c>
      <c r="Z412" s="10">
        <v>557</v>
      </c>
      <c r="AA412" s="10">
        <v>606.19999999999993</v>
      </c>
      <c r="AB412" s="10">
        <v>583.5</v>
      </c>
      <c r="AC412" s="10">
        <v>129.30000000000001</v>
      </c>
      <c r="AD412" s="10">
        <v>432.4</v>
      </c>
      <c r="AE412" s="10">
        <v>419.29999999999995</v>
      </c>
      <c r="AF412" s="10">
        <v>288.90000000000003</v>
      </c>
      <c r="AG412" s="10">
        <v>809.8</v>
      </c>
      <c r="AH412" s="10">
        <v>121.80000000000001</v>
      </c>
      <c r="AI412" s="539">
        <v>3663.5</v>
      </c>
      <c r="AJ412" s="10">
        <v>1360.1499999999999</v>
      </c>
      <c r="AK412" s="10">
        <v>471.6</v>
      </c>
      <c r="AL412" s="10">
        <v>139.5</v>
      </c>
      <c r="AN412" s="106" t="s">
        <v>2700</v>
      </c>
      <c r="AR412" s="32">
        <f t="shared" si="3"/>
        <v>49</v>
      </c>
      <c r="AS412" s="467">
        <v>2</v>
      </c>
      <c r="AT412" s="467">
        <v>2</v>
      </c>
      <c r="AU412" s="467">
        <v>0</v>
      </c>
      <c r="AV412" s="467">
        <v>3</v>
      </c>
      <c r="AW412" s="467">
        <v>0</v>
      </c>
      <c r="AX412" s="467">
        <v>3</v>
      </c>
      <c r="AY412" s="467">
        <v>0</v>
      </c>
      <c r="AZ412" s="467">
        <v>2</v>
      </c>
      <c r="BA412" s="467">
        <v>3</v>
      </c>
      <c r="BB412" s="467">
        <v>0</v>
      </c>
      <c r="BC412" s="467">
        <v>3</v>
      </c>
      <c r="BD412" s="56">
        <v>1</v>
      </c>
      <c r="BE412" s="467">
        <v>0</v>
      </c>
      <c r="BF412" s="56">
        <v>0</v>
      </c>
      <c r="BG412" s="56">
        <v>1</v>
      </c>
      <c r="BH412" s="467">
        <v>3</v>
      </c>
      <c r="BI412" s="56">
        <v>2</v>
      </c>
      <c r="BJ412" s="56">
        <v>0</v>
      </c>
      <c r="BK412" s="56">
        <v>2</v>
      </c>
      <c r="BL412" s="467">
        <v>1</v>
      </c>
      <c r="BM412" s="56">
        <v>1</v>
      </c>
      <c r="BN412" s="467">
        <v>3</v>
      </c>
      <c r="BO412" s="56">
        <v>2</v>
      </c>
      <c r="BP412" s="467">
        <v>1</v>
      </c>
      <c r="BQ412" s="56">
        <v>0</v>
      </c>
      <c r="BR412" s="467">
        <v>2</v>
      </c>
      <c r="BS412" s="56">
        <v>0</v>
      </c>
      <c r="BT412" s="467">
        <v>3</v>
      </c>
      <c r="BU412" s="56">
        <v>0</v>
      </c>
      <c r="BV412" s="467">
        <v>3</v>
      </c>
      <c r="BW412" s="467">
        <v>3</v>
      </c>
      <c r="BX412" s="467">
        <v>3</v>
      </c>
      <c r="BY412" s="467">
        <v>0</v>
      </c>
      <c r="BZ412" s="433"/>
      <c r="CA412" s="433"/>
      <c r="CB412" s="435"/>
      <c r="CC412" s="435"/>
      <c r="CD412" s="237"/>
      <c r="CE412" s="467"/>
      <c r="CM412" s="433"/>
      <c r="CN412" s="435"/>
      <c r="CO412" s="435"/>
      <c r="CP412" s="241"/>
      <c r="CQ412" s="56"/>
    </row>
    <row r="413" spans="1:101" ht="15.75">
      <c r="A413" s="106" t="s">
        <v>2726</v>
      </c>
      <c r="B413" s="3"/>
      <c r="C413" s="3"/>
      <c r="D413" s="32"/>
      <c r="E413" s="495">
        <f t="shared" si="2"/>
        <v>11974.2</v>
      </c>
      <c r="F413" s="10">
        <v>605.59999999999991</v>
      </c>
      <c r="G413" s="10">
        <v>291.89999999999998</v>
      </c>
      <c r="H413" s="10">
        <v>58.8</v>
      </c>
      <c r="I413" s="10">
        <v>127.3</v>
      </c>
      <c r="J413" s="10">
        <v>738.7</v>
      </c>
      <c r="K413" s="10">
        <v>126.39999999999998</v>
      </c>
      <c r="L413" s="10">
        <v>79.8</v>
      </c>
      <c r="M413" s="10">
        <v>593</v>
      </c>
      <c r="N413" s="10">
        <v>124</v>
      </c>
      <c r="O413" s="10">
        <v>395.3</v>
      </c>
      <c r="P413" s="10">
        <v>149.6</v>
      </c>
      <c r="Q413" s="10">
        <v>794.49999999999989</v>
      </c>
      <c r="R413" s="10">
        <v>15.6</v>
      </c>
      <c r="S413" s="10">
        <v>19.5</v>
      </c>
      <c r="T413" s="10">
        <v>532.5</v>
      </c>
      <c r="U413" s="10">
        <v>431.4</v>
      </c>
      <c r="V413" s="10">
        <v>450.5</v>
      </c>
      <c r="W413" s="10">
        <v>307.70000000000005</v>
      </c>
      <c r="X413" s="10">
        <v>318.39999999999998</v>
      </c>
      <c r="Y413" s="10">
        <v>127.7</v>
      </c>
      <c r="Z413" s="10">
        <v>453.5</v>
      </c>
      <c r="AA413" s="10">
        <v>44</v>
      </c>
      <c r="AB413" s="10">
        <v>620.29999999999995</v>
      </c>
      <c r="AC413" s="10">
        <v>94</v>
      </c>
      <c r="AD413" s="10">
        <v>380.3</v>
      </c>
      <c r="AE413" s="10">
        <v>438.3</v>
      </c>
      <c r="AF413" s="10">
        <v>399.7</v>
      </c>
      <c r="AG413" s="10">
        <v>213.20000000000002</v>
      </c>
      <c r="AH413" s="10">
        <v>49.500000000000007</v>
      </c>
      <c r="AI413" s="539">
        <v>1893.8000000000002</v>
      </c>
      <c r="AJ413" s="10">
        <v>733.7</v>
      </c>
      <c r="AK413" s="10">
        <v>123.70000000000002</v>
      </c>
      <c r="AL413" s="10">
        <v>242</v>
      </c>
      <c r="AN413" s="106" t="s">
        <v>2726</v>
      </c>
      <c r="AR413" s="32">
        <f t="shared" si="3"/>
        <v>45</v>
      </c>
      <c r="AS413" s="56">
        <v>2</v>
      </c>
      <c r="AT413" s="56">
        <v>3</v>
      </c>
      <c r="AU413" s="56">
        <v>0</v>
      </c>
      <c r="AV413" s="56">
        <v>1</v>
      </c>
      <c r="AW413" s="56">
        <v>3</v>
      </c>
      <c r="AX413" s="56">
        <v>0</v>
      </c>
      <c r="AY413" s="56">
        <v>3</v>
      </c>
      <c r="AZ413" s="56">
        <v>2</v>
      </c>
      <c r="BA413" s="56">
        <v>1</v>
      </c>
      <c r="BB413" s="56">
        <v>2</v>
      </c>
      <c r="BC413" s="56">
        <v>0</v>
      </c>
      <c r="BD413" s="56">
        <v>0</v>
      </c>
      <c r="BE413" s="56">
        <v>3</v>
      </c>
      <c r="BF413" s="56">
        <v>3</v>
      </c>
      <c r="BG413" s="56">
        <v>0</v>
      </c>
      <c r="BH413" s="56">
        <v>0</v>
      </c>
      <c r="BI413" s="56">
        <v>3</v>
      </c>
      <c r="BJ413" s="56">
        <v>2</v>
      </c>
      <c r="BK413" s="56">
        <v>3</v>
      </c>
      <c r="BL413" s="56">
        <v>0</v>
      </c>
      <c r="BM413" s="56">
        <v>2</v>
      </c>
      <c r="BN413" s="56">
        <v>3</v>
      </c>
      <c r="BO413" s="56">
        <v>3</v>
      </c>
      <c r="BP413" s="56">
        <v>0</v>
      </c>
      <c r="BQ413" s="56">
        <v>0</v>
      </c>
      <c r="BR413" s="56">
        <v>2</v>
      </c>
      <c r="BS413" s="56">
        <v>3</v>
      </c>
      <c r="BT413" s="56">
        <v>0</v>
      </c>
      <c r="BU413" s="56">
        <v>0</v>
      </c>
      <c r="BV413" s="56">
        <v>0</v>
      </c>
      <c r="BW413" s="56">
        <v>0</v>
      </c>
      <c r="BX413" s="56">
        <v>0</v>
      </c>
      <c r="BY413" s="56">
        <v>1</v>
      </c>
      <c r="BZ413" s="433"/>
      <c r="CA413" s="433"/>
      <c r="CD413" s="28"/>
      <c r="CE413" s="56"/>
      <c r="CM413" s="433"/>
      <c r="CN413" s="435"/>
      <c r="CO413" s="435"/>
      <c r="CP413" s="241"/>
      <c r="CQ413" s="56"/>
    </row>
    <row r="414" spans="1:101" ht="15.75">
      <c r="A414" s="276" t="s">
        <v>3621</v>
      </c>
      <c r="B414" s="3"/>
      <c r="C414" s="3"/>
      <c r="D414" s="32"/>
      <c r="E414" s="495">
        <f t="shared" si="2"/>
        <v>10732.400000000001</v>
      </c>
      <c r="F414" s="10">
        <v>47.300000000000004</v>
      </c>
      <c r="G414" s="10">
        <v>58.5</v>
      </c>
      <c r="H414" s="10">
        <v>52.899999999999991</v>
      </c>
      <c r="I414" s="10">
        <v>40.5</v>
      </c>
      <c r="J414" s="10">
        <v>379.20000000000005</v>
      </c>
      <c r="K414" s="10">
        <v>168.29999999999998</v>
      </c>
      <c r="L414" s="10">
        <v>39.800000000000004</v>
      </c>
      <c r="M414" s="10">
        <v>367</v>
      </c>
      <c r="N414" s="10">
        <v>145.1</v>
      </c>
      <c r="O414" s="10">
        <v>317.8</v>
      </c>
      <c r="P414" s="10">
        <v>329.2</v>
      </c>
      <c r="Q414" s="10">
        <v>222.1</v>
      </c>
      <c r="R414" s="10">
        <v>0</v>
      </c>
      <c r="S414" s="10">
        <v>0</v>
      </c>
      <c r="T414" s="10">
        <v>560.4</v>
      </c>
      <c r="U414" s="10">
        <v>169.9</v>
      </c>
      <c r="V414" s="10">
        <v>190</v>
      </c>
      <c r="W414" s="10">
        <v>559.4</v>
      </c>
      <c r="X414" s="10">
        <v>458.7</v>
      </c>
      <c r="Y414" s="10">
        <v>419.79999999999995</v>
      </c>
      <c r="Z414" s="10">
        <v>671.5</v>
      </c>
      <c r="AA414" s="10">
        <v>205.79999999999998</v>
      </c>
      <c r="AB414" s="10">
        <v>551.79999999999995</v>
      </c>
      <c r="AC414" s="10">
        <v>119</v>
      </c>
      <c r="AD414" s="10">
        <v>498.5</v>
      </c>
      <c r="AE414" s="10">
        <v>355.4</v>
      </c>
      <c r="AF414" s="10">
        <v>306.3</v>
      </c>
      <c r="AG414" s="10">
        <v>276.79999999999995</v>
      </c>
      <c r="AH414" s="10">
        <v>49.3</v>
      </c>
      <c r="AI414" s="539">
        <v>1782.6</v>
      </c>
      <c r="AJ414" s="10">
        <v>1026.2</v>
      </c>
      <c r="AK414" s="10">
        <v>130.30000000000001</v>
      </c>
      <c r="AL414" s="10">
        <v>233</v>
      </c>
      <c r="AN414" s="276" t="s">
        <v>3621</v>
      </c>
      <c r="AR414" s="32">
        <f t="shared" si="3"/>
        <v>40</v>
      </c>
      <c r="AS414" s="467">
        <v>0</v>
      </c>
      <c r="AT414" s="467">
        <v>0</v>
      </c>
      <c r="AU414" s="467">
        <v>0</v>
      </c>
      <c r="AV414" s="467">
        <v>0</v>
      </c>
      <c r="AW414" s="467">
        <v>0</v>
      </c>
      <c r="AX414" s="467">
        <v>0</v>
      </c>
      <c r="AY414" s="467">
        <v>3</v>
      </c>
      <c r="AZ414" s="467">
        <v>3</v>
      </c>
      <c r="BA414" s="467">
        <v>2</v>
      </c>
      <c r="BB414" s="467">
        <v>1</v>
      </c>
      <c r="BC414" s="467">
        <v>3</v>
      </c>
      <c r="BD414" s="56">
        <v>0</v>
      </c>
      <c r="BE414" s="467">
        <v>1</v>
      </c>
      <c r="BF414" s="56">
        <v>0</v>
      </c>
      <c r="BG414" s="56">
        <v>3</v>
      </c>
      <c r="BH414" s="467">
        <v>0</v>
      </c>
      <c r="BI414" s="56">
        <v>0</v>
      </c>
      <c r="BJ414" s="56">
        <v>3</v>
      </c>
      <c r="BK414" s="56">
        <v>3</v>
      </c>
      <c r="BL414" s="467">
        <v>3</v>
      </c>
      <c r="BM414" s="56">
        <v>2</v>
      </c>
      <c r="BN414" s="467">
        <v>0</v>
      </c>
      <c r="BO414" s="56">
        <v>3</v>
      </c>
      <c r="BP414" s="467">
        <v>2</v>
      </c>
      <c r="BQ414" s="56">
        <v>0</v>
      </c>
      <c r="BR414" s="467">
        <v>1</v>
      </c>
      <c r="BS414" s="56">
        <v>0</v>
      </c>
      <c r="BT414" s="467">
        <v>0</v>
      </c>
      <c r="BU414" s="56">
        <v>0</v>
      </c>
      <c r="BV414" s="467">
        <v>2</v>
      </c>
      <c r="BW414" s="467">
        <v>2</v>
      </c>
      <c r="BX414" s="467">
        <v>0</v>
      </c>
      <c r="BY414" s="467">
        <v>3</v>
      </c>
      <c r="BZ414" s="433"/>
      <c r="CA414" s="433"/>
      <c r="CB414" s="435"/>
      <c r="CC414" s="435"/>
      <c r="CD414" s="237"/>
      <c r="CE414" s="467"/>
      <c r="CM414" s="433"/>
      <c r="CP414" s="28"/>
      <c r="CQ414" s="56"/>
    </row>
    <row r="415" spans="1:101" ht="15.75">
      <c r="A415" s="276" t="s">
        <v>3622</v>
      </c>
      <c r="B415" s="3"/>
      <c r="C415" s="3"/>
      <c r="D415" s="32"/>
      <c r="E415" s="495">
        <f t="shared" si="2"/>
        <v>10901.850000000006</v>
      </c>
      <c r="F415" s="10">
        <v>588.25</v>
      </c>
      <c r="G415" s="10">
        <v>579.4</v>
      </c>
      <c r="H415" s="10">
        <v>78.8</v>
      </c>
      <c r="I415" s="10">
        <v>35.1</v>
      </c>
      <c r="J415" s="10">
        <v>510.1</v>
      </c>
      <c r="K415" s="10">
        <v>237.29999999999995</v>
      </c>
      <c r="L415" s="10">
        <v>49.7</v>
      </c>
      <c r="M415" s="10">
        <v>501.8</v>
      </c>
      <c r="N415" s="10">
        <v>128.30000000000001</v>
      </c>
      <c r="O415" s="10">
        <v>382</v>
      </c>
      <c r="P415" s="10">
        <v>358.20000000000005</v>
      </c>
      <c r="Q415" s="10">
        <v>290.5</v>
      </c>
      <c r="R415" s="10">
        <v>37.4</v>
      </c>
      <c r="S415" s="10">
        <v>0</v>
      </c>
      <c r="T415" s="10">
        <v>401.6</v>
      </c>
      <c r="U415" s="10">
        <v>611.80000000000007</v>
      </c>
      <c r="V415" s="10">
        <v>92</v>
      </c>
      <c r="W415" s="10">
        <v>153.6</v>
      </c>
      <c r="X415" s="10">
        <v>267.5</v>
      </c>
      <c r="Y415" s="10">
        <v>230.6</v>
      </c>
      <c r="Z415" s="10">
        <v>357.5</v>
      </c>
      <c r="AA415" s="10">
        <v>497.1</v>
      </c>
      <c r="AB415" s="10">
        <v>376.6</v>
      </c>
      <c r="AC415" s="10">
        <v>108.8</v>
      </c>
      <c r="AD415" s="10">
        <v>357.1</v>
      </c>
      <c r="AE415" s="10">
        <v>456.5</v>
      </c>
      <c r="AF415" s="10">
        <v>209.60000000000002</v>
      </c>
      <c r="AG415" s="10">
        <v>431.70000000000005</v>
      </c>
      <c r="AH415" s="10">
        <v>220.1</v>
      </c>
      <c r="AI415" s="539">
        <v>831.6</v>
      </c>
      <c r="AJ415" s="10">
        <v>651.00000000000011</v>
      </c>
      <c r="AK415" s="10">
        <v>495.59999999999997</v>
      </c>
      <c r="AL415" s="10">
        <v>374.7</v>
      </c>
      <c r="AN415" s="276" t="s">
        <v>3622</v>
      </c>
      <c r="AR415" s="32">
        <f t="shared" si="3"/>
        <v>30</v>
      </c>
      <c r="AS415" s="56">
        <v>3</v>
      </c>
      <c r="AT415" s="56">
        <v>3</v>
      </c>
      <c r="AU415" s="56">
        <v>0</v>
      </c>
      <c r="AV415" s="56">
        <v>0</v>
      </c>
      <c r="AW415" s="56">
        <v>1</v>
      </c>
      <c r="AX415" s="56">
        <v>1</v>
      </c>
      <c r="AY415" s="56">
        <v>0</v>
      </c>
      <c r="AZ415" s="56">
        <v>3</v>
      </c>
      <c r="BA415" s="56">
        <v>1</v>
      </c>
      <c r="BB415" s="56">
        <v>3</v>
      </c>
      <c r="BC415" s="56">
        <v>2</v>
      </c>
      <c r="BD415" s="56">
        <v>0</v>
      </c>
      <c r="BE415" s="56">
        <v>0</v>
      </c>
      <c r="BF415" s="56">
        <v>1</v>
      </c>
      <c r="BG415" s="56">
        <v>1</v>
      </c>
      <c r="BH415" s="56">
        <v>0</v>
      </c>
      <c r="BI415" s="56">
        <v>1</v>
      </c>
      <c r="BJ415" s="56">
        <v>0</v>
      </c>
      <c r="BK415" s="56">
        <v>1</v>
      </c>
      <c r="BL415" s="56">
        <v>0</v>
      </c>
      <c r="BM415" s="56">
        <v>0</v>
      </c>
      <c r="BN415" s="56">
        <v>3</v>
      </c>
      <c r="BO415" s="56">
        <v>0</v>
      </c>
      <c r="BP415" s="56">
        <v>0</v>
      </c>
      <c r="BQ415" s="56">
        <v>0</v>
      </c>
      <c r="BR415" s="56">
        <v>0</v>
      </c>
      <c r="BS415" s="56">
        <v>0</v>
      </c>
      <c r="BT415" s="56">
        <v>0</v>
      </c>
      <c r="BU415" s="56">
        <v>3</v>
      </c>
      <c r="BV415" s="56">
        <v>0</v>
      </c>
      <c r="BW415" s="56">
        <v>0</v>
      </c>
      <c r="BX415" s="56">
        <v>0</v>
      </c>
      <c r="BY415" s="56">
        <v>3</v>
      </c>
      <c r="BZ415" s="433"/>
      <c r="CA415" s="433"/>
      <c r="CD415" s="28"/>
      <c r="CE415" s="56"/>
      <c r="CM415" s="433"/>
      <c r="CN415" s="435"/>
      <c r="CO415" s="435"/>
      <c r="CP415" s="241"/>
      <c r="CQ415" s="56"/>
    </row>
    <row r="416" spans="1:101" ht="15.75">
      <c r="A416" s="106" t="s">
        <v>154</v>
      </c>
      <c r="B416" s="3"/>
      <c r="C416" s="3"/>
      <c r="D416" s="32"/>
      <c r="E416" s="495">
        <f t="shared" si="2"/>
        <v>14650.55</v>
      </c>
      <c r="F416" s="10">
        <v>540.09999999999991</v>
      </c>
      <c r="G416" s="10">
        <v>344.1</v>
      </c>
      <c r="H416" s="10">
        <v>116.10000000000001</v>
      </c>
      <c r="I416" s="10">
        <v>124.6</v>
      </c>
      <c r="J416" s="10">
        <v>969.8</v>
      </c>
      <c r="K416" s="10">
        <v>207.89999999999995</v>
      </c>
      <c r="L416" s="10">
        <v>73.8</v>
      </c>
      <c r="M416" s="10">
        <v>192</v>
      </c>
      <c r="N416" s="10">
        <v>68.5</v>
      </c>
      <c r="O416" s="10">
        <v>375.4</v>
      </c>
      <c r="P416" s="10">
        <v>211.15000000000003</v>
      </c>
      <c r="Q416" s="10">
        <v>1073.7</v>
      </c>
      <c r="R416" s="10">
        <v>0</v>
      </c>
      <c r="S416" s="10">
        <v>21</v>
      </c>
      <c r="T416" s="10">
        <v>361.7</v>
      </c>
      <c r="U416" s="10">
        <v>1062</v>
      </c>
      <c r="V416" s="10">
        <v>174.5</v>
      </c>
      <c r="W416" s="10">
        <v>147</v>
      </c>
      <c r="X416" s="10">
        <v>114.7</v>
      </c>
      <c r="Y416" s="10">
        <v>209.6</v>
      </c>
      <c r="Z416" s="10">
        <v>387.5</v>
      </c>
      <c r="AA416" s="10">
        <v>292.5</v>
      </c>
      <c r="AB416" s="10">
        <v>379.6</v>
      </c>
      <c r="AC416" s="10">
        <v>79.2</v>
      </c>
      <c r="AD416" s="10">
        <v>567.4</v>
      </c>
      <c r="AE416" s="10">
        <v>644.04999999999984</v>
      </c>
      <c r="AF416" s="10">
        <v>522.79999999999995</v>
      </c>
      <c r="AG416" s="10">
        <v>740.5</v>
      </c>
      <c r="AH416" s="10">
        <v>23.1</v>
      </c>
      <c r="AI416" s="539">
        <v>3264.1000000000004</v>
      </c>
      <c r="AJ416" s="10">
        <v>797.94999999999993</v>
      </c>
      <c r="AK416" s="10">
        <v>466.39999999999992</v>
      </c>
      <c r="AL416" s="10">
        <v>97.8</v>
      </c>
      <c r="AN416" s="106" t="s">
        <v>154</v>
      </c>
      <c r="AR416" s="32">
        <f t="shared" si="3"/>
        <v>48</v>
      </c>
      <c r="AS416" s="56">
        <v>1</v>
      </c>
      <c r="AT416" s="56">
        <v>3</v>
      </c>
      <c r="AU416" s="56">
        <v>3</v>
      </c>
      <c r="AV416" s="56">
        <v>3</v>
      </c>
      <c r="AW416" s="56">
        <v>2</v>
      </c>
      <c r="AX416" s="56">
        <v>1</v>
      </c>
      <c r="AY416" s="56">
        <v>0</v>
      </c>
      <c r="AZ416" s="56">
        <v>0</v>
      </c>
      <c r="BA416" s="56">
        <v>1</v>
      </c>
      <c r="BB416" s="56">
        <v>0</v>
      </c>
      <c r="BC416" s="56">
        <v>0</v>
      </c>
      <c r="BD416" s="56">
        <v>3</v>
      </c>
      <c r="BE416" s="56">
        <v>0</v>
      </c>
      <c r="BF416" s="56">
        <v>3</v>
      </c>
      <c r="BG416" s="56">
        <v>1</v>
      </c>
      <c r="BH416" s="56">
        <v>3</v>
      </c>
      <c r="BI416" s="56">
        <v>3</v>
      </c>
      <c r="BJ416" s="56">
        <v>0</v>
      </c>
      <c r="BK416" s="56">
        <v>0</v>
      </c>
      <c r="BL416" s="56">
        <v>0</v>
      </c>
      <c r="BM416" s="56">
        <v>2</v>
      </c>
      <c r="BN416" s="56">
        <v>0</v>
      </c>
      <c r="BO416" s="56">
        <v>0</v>
      </c>
      <c r="BP416" s="56">
        <v>0</v>
      </c>
      <c r="BQ416" s="56">
        <v>2</v>
      </c>
      <c r="BR416" s="56">
        <v>3</v>
      </c>
      <c r="BS416" s="56">
        <v>1</v>
      </c>
      <c r="BT416" s="56">
        <v>3</v>
      </c>
      <c r="BU416" s="56">
        <v>3</v>
      </c>
      <c r="BV416" s="56">
        <v>2</v>
      </c>
      <c r="BW416" s="56">
        <v>1</v>
      </c>
      <c r="BX416" s="56">
        <v>1</v>
      </c>
      <c r="BY416" s="56">
        <v>3</v>
      </c>
      <c r="BZ416" s="433"/>
      <c r="CA416" s="433"/>
      <c r="CD416" s="28"/>
      <c r="CE416" s="56"/>
      <c r="CM416" s="433"/>
      <c r="CP416" s="241"/>
      <c r="CQ416" s="56"/>
    </row>
    <row r="417" spans="1:95" ht="15.75">
      <c r="A417" s="106" t="s">
        <v>2206</v>
      </c>
      <c r="B417" s="3"/>
      <c r="C417" s="3"/>
      <c r="D417" s="32"/>
      <c r="E417" s="495">
        <f t="shared" si="2"/>
        <v>12922.6</v>
      </c>
      <c r="F417" s="10">
        <v>168.5</v>
      </c>
      <c r="G417" s="10">
        <v>138</v>
      </c>
      <c r="H417" s="10">
        <v>72.600000000000009</v>
      </c>
      <c r="I417" s="10">
        <v>79.7</v>
      </c>
      <c r="J417" s="10">
        <v>694.9</v>
      </c>
      <c r="K417" s="10">
        <v>124.19999999999999</v>
      </c>
      <c r="L417" s="10">
        <v>135.80000000000001</v>
      </c>
      <c r="M417" s="10">
        <v>246.6</v>
      </c>
      <c r="N417" s="10">
        <v>180.20000000000002</v>
      </c>
      <c r="O417" s="10">
        <v>508.59999999999997</v>
      </c>
      <c r="P417" s="10">
        <v>449.5</v>
      </c>
      <c r="Q417" s="10">
        <v>600.79999999999995</v>
      </c>
      <c r="R417" s="10">
        <v>63.1</v>
      </c>
      <c r="S417" s="10">
        <v>21</v>
      </c>
      <c r="T417" s="10">
        <v>540.80000000000007</v>
      </c>
      <c r="U417" s="10">
        <v>414.7</v>
      </c>
      <c r="V417" s="10">
        <v>162.5</v>
      </c>
      <c r="W417" s="10">
        <v>383</v>
      </c>
      <c r="X417" s="10">
        <v>361.1</v>
      </c>
      <c r="Y417" s="10">
        <v>519.79999999999995</v>
      </c>
      <c r="Z417" s="10">
        <v>594.29999999999995</v>
      </c>
      <c r="AA417" s="10">
        <v>424</v>
      </c>
      <c r="AB417" s="10">
        <v>618.80000000000007</v>
      </c>
      <c r="AC417" s="10">
        <v>204.1</v>
      </c>
      <c r="AD417" s="10">
        <v>553.5</v>
      </c>
      <c r="AE417" s="10">
        <v>551.4</v>
      </c>
      <c r="AF417" s="10">
        <v>596.30000000000007</v>
      </c>
      <c r="AG417" s="10">
        <v>391.3</v>
      </c>
      <c r="AH417" s="10">
        <v>0</v>
      </c>
      <c r="AI417" s="539">
        <v>1782.6</v>
      </c>
      <c r="AJ417" s="10">
        <v>733.4</v>
      </c>
      <c r="AK417" s="10">
        <v>457.29999999999995</v>
      </c>
      <c r="AL417" s="10">
        <v>150.19999999999999</v>
      </c>
      <c r="AN417" s="106" t="s">
        <v>2206</v>
      </c>
      <c r="AR417" s="32">
        <f t="shared" si="3"/>
        <v>67</v>
      </c>
      <c r="AS417" s="56">
        <v>3</v>
      </c>
      <c r="AT417" s="56">
        <v>1</v>
      </c>
      <c r="AU417" s="56">
        <v>0</v>
      </c>
      <c r="AV417" s="56">
        <v>2</v>
      </c>
      <c r="AW417" s="56">
        <v>3</v>
      </c>
      <c r="AX417" s="56">
        <v>1</v>
      </c>
      <c r="AY417" s="56">
        <v>3</v>
      </c>
      <c r="AZ417" s="56">
        <v>2</v>
      </c>
      <c r="BA417" s="56">
        <v>3</v>
      </c>
      <c r="BB417" s="56">
        <v>3</v>
      </c>
      <c r="BC417" s="56">
        <v>3</v>
      </c>
      <c r="BD417" s="56">
        <v>0</v>
      </c>
      <c r="BE417" s="56">
        <v>3</v>
      </c>
      <c r="BF417" s="56">
        <v>1</v>
      </c>
      <c r="BG417" s="56">
        <v>0</v>
      </c>
      <c r="BH417" s="56">
        <v>3</v>
      </c>
      <c r="BI417" s="56">
        <v>3</v>
      </c>
      <c r="BJ417" s="56">
        <v>2</v>
      </c>
      <c r="BK417" s="56">
        <v>3</v>
      </c>
      <c r="BL417" s="56">
        <v>3</v>
      </c>
      <c r="BM417" s="56">
        <v>3</v>
      </c>
      <c r="BN417" s="56">
        <v>3</v>
      </c>
      <c r="BO417" s="56">
        <v>3</v>
      </c>
      <c r="BP417" s="56">
        <v>3</v>
      </c>
      <c r="BQ417" s="56">
        <v>1</v>
      </c>
      <c r="BR417" s="56">
        <v>3</v>
      </c>
      <c r="BS417" s="56">
        <v>2</v>
      </c>
      <c r="BT417" s="56">
        <v>1</v>
      </c>
      <c r="BU417" s="56">
        <v>1</v>
      </c>
      <c r="BV417" s="56">
        <v>3</v>
      </c>
      <c r="BW417" s="56">
        <v>0</v>
      </c>
      <c r="BX417" s="56">
        <v>2</v>
      </c>
      <c r="BY417" s="56">
        <v>0</v>
      </c>
      <c r="BZ417" s="433"/>
      <c r="CA417" s="433"/>
      <c r="CD417" s="28"/>
      <c r="CE417" s="56"/>
      <c r="CM417" s="433"/>
      <c r="CP417" s="28"/>
      <c r="CQ417" s="56"/>
    </row>
    <row r="418" spans="1:95" ht="15.75">
      <c r="A418" s="106" t="s">
        <v>669</v>
      </c>
      <c r="B418" s="3"/>
      <c r="C418" s="3"/>
      <c r="D418" s="32"/>
      <c r="E418" s="495">
        <f t="shared" si="2"/>
        <v>12935.750000000002</v>
      </c>
      <c r="F418" s="10">
        <v>370.2</v>
      </c>
      <c r="G418" s="10">
        <v>154</v>
      </c>
      <c r="H418" s="10">
        <v>79.8</v>
      </c>
      <c r="I418" s="10">
        <v>83.800000000000011</v>
      </c>
      <c r="J418" s="10">
        <v>729.65000000000009</v>
      </c>
      <c r="K418" s="10">
        <v>156.1</v>
      </c>
      <c r="L418" s="10">
        <v>94.4</v>
      </c>
      <c r="M418" s="10">
        <v>147</v>
      </c>
      <c r="N418" s="10">
        <v>111</v>
      </c>
      <c r="O418" s="10">
        <v>312.10000000000002</v>
      </c>
      <c r="P418" s="10">
        <v>223.7</v>
      </c>
      <c r="Q418" s="10">
        <v>545.80000000000007</v>
      </c>
      <c r="R418" s="10">
        <v>36</v>
      </c>
      <c r="S418" s="10">
        <v>42</v>
      </c>
      <c r="T418" s="10">
        <v>253.35</v>
      </c>
      <c r="U418" s="10">
        <v>244.39999999999998</v>
      </c>
      <c r="V418" s="10">
        <v>161.6</v>
      </c>
      <c r="W418" s="10">
        <v>102.9</v>
      </c>
      <c r="X418" s="10">
        <v>175.3</v>
      </c>
      <c r="Y418" s="10">
        <v>287.8</v>
      </c>
      <c r="Z418" s="10">
        <v>411.5</v>
      </c>
      <c r="AA418" s="10">
        <v>578.40000000000009</v>
      </c>
      <c r="AB418" s="10">
        <v>356</v>
      </c>
      <c r="AC418" s="10">
        <v>167.4</v>
      </c>
      <c r="AD418" s="10">
        <v>636.6</v>
      </c>
      <c r="AE418" s="10">
        <v>548.1</v>
      </c>
      <c r="AF418" s="10">
        <v>436.6</v>
      </c>
      <c r="AG418" s="10">
        <v>789.5</v>
      </c>
      <c r="AH418" s="10">
        <v>0</v>
      </c>
      <c r="AI418" s="539">
        <v>2934.4000000000005</v>
      </c>
      <c r="AJ418" s="10">
        <v>850.85000000000014</v>
      </c>
      <c r="AK418" s="10">
        <v>865.7</v>
      </c>
      <c r="AL418" s="10">
        <v>49.800000000000004</v>
      </c>
      <c r="AN418" s="106" t="s">
        <v>669</v>
      </c>
      <c r="AR418" s="32">
        <f t="shared" si="3"/>
        <v>51</v>
      </c>
      <c r="AS418" s="56">
        <v>0</v>
      </c>
      <c r="AT418" s="56">
        <v>3</v>
      </c>
      <c r="AU418" s="56">
        <v>1</v>
      </c>
      <c r="AV418" s="56">
        <v>3</v>
      </c>
      <c r="AW418" s="56">
        <v>3</v>
      </c>
      <c r="AX418" s="56">
        <v>1</v>
      </c>
      <c r="AY418" s="56">
        <v>3</v>
      </c>
      <c r="AZ418" s="56">
        <v>0</v>
      </c>
      <c r="BA418" s="56">
        <v>0</v>
      </c>
      <c r="BB418" s="56">
        <v>1</v>
      </c>
      <c r="BC418" s="56">
        <v>0</v>
      </c>
      <c r="BD418" s="56">
        <v>2</v>
      </c>
      <c r="BE418" s="56">
        <v>3</v>
      </c>
      <c r="BF418" s="56">
        <v>3</v>
      </c>
      <c r="BG418" s="56">
        <v>0</v>
      </c>
      <c r="BH418" s="56">
        <v>0</v>
      </c>
      <c r="BI418" s="56">
        <v>0</v>
      </c>
      <c r="BJ418" s="56">
        <v>0</v>
      </c>
      <c r="BK418" s="56">
        <v>3</v>
      </c>
      <c r="BL418" s="56">
        <v>3</v>
      </c>
      <c r="BM418" s="56">
        <v>3</v>
      </c>
      <c r="BN418" s="56">
        <v>3</v>
      </c>
      <c r="BO418" s="56">
        <v>0</v>
      </c>
      <c r="BP418" s="56">
        <v>2</v>
      </c>
      <c r="BQ418" s="56">
        <v>3</v>
      </c>
      <c r="BR418" s="56">
        <v>3</v>
      </c>
      <c r="BS418" s="56">
        <v>1</v>
      </c>
      <c r="BT418" s="56">
        <v>3</v>
      </c>
      <c r="BU418" s="56">
        <v>0</v>
      </c>
      <c r="BV418" s="56">
        <v>1</v>
      </c>
      <c r="BW418" s="56">
        <v>0</v>
      </c>
      <c r="BX418" s="56">
        <v>3</v>
      </c>
      <c r="BY418" s="56">
        <v>0</v>
      </c>
      <c r="BZ418" s="433"/>
      <c r="CA418" s="433"/>
      <c r="CD418" s="28"/>
      <c r="CE418" s="56"/>
      <c r="CM418" s="433"/>
      <c r="CP418" s="28"/>
      <c r="CQ418" s="56"/>
    </row>
    <row r="419" spans="1:95" ht="15.75">
      <c r="A419" s="106" t="s">
        <v>2715</v>
      </c>
      <c r="B419" s="3"/>
      <c r="C419" s="3"/>
      <c r="D419" s="32"/>
      <c r="E419" s="495">
        <f t="shared" si="2"/>
        <v>14944.1</v>
      </c>
      <c r="F419" s="10">
        <v>272.09999999999997</v>
      </c>
      <c r="G419" s="10">
        <v>455.55</v>
      </c>
      <c r="H419" s="10">
        <v>117.2</v>
      </c>
      <c r="I419" s="10">
        <v>147.20000000000002</v>
      </c>
      <c r="J419" s="10">
        <v>425.70000000000005</v>
      </c>
      <c r="K419" s="10">
        <v>222.2</v>
      </c>
      <c r="L419" s="10">
        <v>81.400000000000006</v>
      </c>
      <c r="M419" s="10">
        <v>367.5</v>
      </c>
      <c r="N419" s="10">
        <v>160.9</v>
      </c>
      <c r="O419" s="10">
        <v>315</v>
      </c>
      <c r="P419" s="10">
        <v>330.79999999999995</v>
      </c>
      <c r="Q419" s="10">
        <v>1202.2999999999997</v>
      </c>
      <c r="R419" s="10">
        <v>16.900000000000002</v>
      </c>
      <c r="S419" s="10">
        <v>0</v>
      </c>
      <c r="T419" s="10">
        <v>496.5</v>
      </c>
      <c r="U419" s="10">
        <v>932.10000000000014</v>
      </c>
      <c r="V419" s="10">
        <v>162</v>
      </c>
      <c r="W419" s="10">
        <v>308.7</v>
      </c>
      <c r="X419" s="10">
        <v>102</v>
      </c>
      <c r="Y419" s="10">
        <v>278.2</v>
      </c>
      <c r="Z419" s="10">
        <v>503.2</v>
      </c>
      <c r="AA419" s="10">
        <v>364</v>
      </c>
      <c r="AB419" s="10">
        <v>483</v>
      </c>
      <c r="AC419" s="10">
        <v>116.8</v>
      </c>
      <c r="AD419" s="10">
        <v>556.19999999999993</v>
      </c>
      <c r="AE419" s="10">
        <v>608.5</v>
      </c>
      <c r="AF419" s="10">
        <v>497.05</v>
      </c>
      <c r="AG419" s="10">
        <v>678.1</v>
      </c>
      <c r="AH419" s="10">
        <v>0</v>
      </c>
      <c r="AI419" s="539">
        <v>2646.9</v>
      </c>
      <c r="AJ419" s="10">
        <v>1138.4000000000003</v>
      </c>
      <c r="AK419" s="10">
        <v>827.5</v>
      </c>
      <c r="AL419" s="10">
        <v>130.19999999999999</v>
      </c>
      <c r="AN419" s="106" t="s">
        <v>2715</v>
      </c>
      <c r="AR419" s="32">
        <f t="shared" si="3"/>
        <v>61</v>
      </c>
      <c r="AS419" s="56">
        <v>0</v>
      </c>
      <c r="AT419" s="56">
        <v>3</v>
      </c>
      <c r="AU419" s="56">
        <v>3</v>
      </c>
      <c r="AV419" s="56">
        <v>3</v>
      </c>
      <c r="AW419" s="56">
        <v>0</v>
      </c>
      <c r="AX419" s="56">
        <v>2</v>
      </c>
      <c r="AY419" s="56">
        <v>3</v>
      </c>
      <c r="AZ419" s="56">
        <v>3</v>
      </c>
      <c r="BA419" s="56">
        <v>3</v>
      </c>
      <c r="BB419" s="56">
        <v>0</v>
      </c>
      <c r="BC419" s="56">
        <v>1</v>
      </c>
      <c r="BD419" s="56">
        <v>3</v>
      </c>
      <c r="BE419" s="56">
        <v>1</v>
      </c>
      <c r="BF419" s="56">
        <v>0</v>
      </c>
      <c r="BG419" s="56">
        <v>2</v>
      </c>
      <c r="BH419" s="56">
        <v>3</v>
      </c>
      <c r="BI419" s="56">
        <v>3</v>
      </c>
      <c r="BJ419" s="56">
        <v>1</v>
      </c>
      <c r="BK419" s="56">
        <v>0</v>
      </c>
      <c r="BL419" s="56">
        <v>0</v>
      </c>
      <c r="BM419" s="56">
        <v>2</v>
      </c>
      <c r="BN419" s="56">
        <v>3</v>
      </c>
      <c r="BO419" s="56">
        <v>0</v>
      </c>
      <c r="BP419" s="56">
        <v>0</v>
      </c>
      <c r="BQ419" s="56">
        <v>2</v>
      </c>
      <c r="BR419" s="56">
        <v>3</v>
      </c>
      <c r="BS419" s="56">
        <v>3</v>
      </c>
      <c r="BT419" s="56">
        <v>3</v>
      </c>
      <c r="BU419" s="56">
        <v>0</v>
      </c>
      <c r="BV419" s="56">
        <v>2</v>
      </c>
      <c r="BW419" s="56">
        <v>3</v>
      </c>
      <c r="BX419" s="56">
        <v>3</v>
      </c>
      <c r="BY419" s="56">
        <v>3</v>
      </c>
      <c r="BZ419" s="433"/>
      <c r="CA419" s="433"/>
      <c r="CD419" s="28"/>
      <c r="CE419" s="56"/>
      <c r="CM419" s="433"/>
      <c r="CP419" s="28"/>
      <c r="CQ419" s="56"/>
    </row>
    <row r="420" spans="1:95" ht="15.75">
      <c r="A420" s="276" t="s">
        <v>142</v>
      </c>
      <c r="B420" s="3"/>
      <c r="C420" s="3"/>
      <c r="D420" s="32"/>
      <c r="E420" s="495">
        <f t="shared" si="2"/>
        <v>15277.349999999999</v>
      </c>
      <c r="F420" s="10">
        <v>130</v>
      </c>
      <c r="G420" s="10">
        <v>154.79999999999998</v>
      </c>
      <c r="H420" s="10">
        <v>83.5</v>
      </c>
      <c r="I420" s="10">
        <v>77.800000000000011</v>
      </c>
      <c r="J420" s="10">
        <v>438.5</v>
      </c>
      <c r="K420" s="10">
        <v>248.79999999999998</v>
      </c>
      <c r="L420" s="10">
        <v>89</v>
      </c>
      <c r="M420" s="10">
        <v>192.5</v>
      </c>
      <c r="N420" s="10">
        <v>106.89999999999999</v>
      </c>
      <c r="O420" s="10">
        <v>433.8</v>
      </c>
      <c r="P420" s="10">
        <v>388.5</v>
      </c>
      <c r="Q420" s="10">
        <v>977.84999999999991</v>
      </c>
      <c r="R420" s="10">
        <v>30.1</v>
      </c>
      <c r="S420" s="10">
        <v>16.5</v>
      </c>
      <c r="T420" s="10">
        <v>642</v>
      </c>
      <c r="U420" s="10">
        <v>972.2</v>
      </c>
      <c r="V420" s="10">
        <v>40.200000000000003</v>
      </c>
      <c r="W420" s="10">
        <v>393.25</v>
      </c>
      <c r="X420" s="10">
        <v>129.30000000000001</v>
      </c>
      <c r="Y420" s="10">
        <v>237.1</v>
      </c>
      <c r="Z420" s="10">
        <v>554.75</v>
      </c>
      <c r="AA420" s="10">
        <v>608.90000000000009</v>
      </c>
      <c r="AB420" s="10">
        <v>613.6</v>
      </c>
      <c r="AC420" s="10">
        <v>124.6</v>
      </c>
      <c r="AD420" s="10">
        <v>601.29999999999995</v>
      </c>
      <c r="AE420" s="10">
        <v>656.5</v>
      </c>
      <c r="AF420" s="10">
        <v>473.4</v>
      </c>
      <c r="AG420" s="10">
        <v>808.60000000000014</v>
      </c>
      <c r="AH420" s="10">
        <v>0</v>
      </c>
      <c r="AI420" s="539">
        <v>2856.7999999999997</v>
      </c>
      <c r="AJ420" s="10">
        <v>1031.3</v>
      </c>
      <c r="AK420" s="10">
        <v>948.70000000000016</v>
      </c>
      <c r="AL420" s="10">
        <v>216.3</v>
      </c>
      <c r="AN420" s="276" t="s">
        <v>142</v>
      </c>
      <c r="AR420" s="32">
        <f t="shared" si="3"/>
        <v>56</v>
      </c>
      <c r="AS420" s="467">
        <v>0</v>
      </c>
      <c r="AT420" s="467">
        <v>2</v>
      </c>
      <c r="AU420" s="467">
        <v>0</v>
      </c>
      <c r="AV420" s="467">
        <v>3</v>
      </c>
      <c r="AW420" s="467">
        <v>1</v>
      </c>
      <c r="AX420" s="467">
        <v>3</v>
      </c>
      <c r="AY420" s="467">
        <v>3</v>
      </c>
      <c r="AZ420" s="467">
        <v>0</v>
      </c>
      <c r="BA420" s="467">
        <v>2</v>
      </c>
      <c r="BB420" s="467">
        <v>3</v>
      </c>
      <c r="BC420" s="467">
        <v>1</v>
      </c>
      <c r="BD420" s="56">
        <v>3</v>
      </c>
      <c r="BE420" s="467">
        <v>0</v>
      </c>
      <c r="BF420" s="56">
        <v>0</v>
      </c>
      <c r="BG420" s="56">
        <v>2</v>
      </c>
      <c r="BH420" s="467">
        <v>1</v>
      </c>
      <c r="BI420" s="56">
        <v>0</v>
      </c>
      <c r="BJ420" s="56">
        <v>2</v>
      </c>
      <c r="BK420" s="56">
        <v>0</v>
      </c>
      <c r="BL420" s="467">
        <v>0</v>
      </c>
      <c r="BM420" s="56">
        <v>3</v>
      </c>
      <c r="BN420" s="467">
        <v>3</v>
      </c>
      <c r="BO420" s="56">
        <v>1</v>
      </c>
      <c r="BP420" s="467">
        <v>2</v>
      </c>
      <c r="BQ420" s="56">
        <v>2</v>
      </c>
      <c r="BR420" s="467">
        <v>3</v>
      </c>
      <c r="BS420" s="56">
        <v>2</v>
      </c>
      <c r="BT420" s="467">
        <v>3</v>
      </c>
      <c r="BU420" s="56">
        <v>0</v>
      </c>
      <c r="BV420" s="467">
        <v>3</v>
      </c>
      <c r="BW420" s="467">
        <v>2</v>
      </c>
      <c r="BX420" s="467">
        <v>3</v>
      </c>
      <c r="BY420" s="467">
        <v>3</v>
      </c>
      <c r="BZ420" s="433"/>
      <c r="CA420" s="433"/>
      <c r="CB420" s="435"/>
      <c r="CC420" s="435"/>
      <c r="CD420" s="237"/>
      <c r="CE420" s="467"/>
      <c r="CM420" s="433"/>
      <c r="CP420" s="28"/>
      <c r="CQ420" s="56"/>
    </row>
    <row r="421" spans="1:95" ht="15.75">
      <c r="A421" s="105" t="s">
        <v>1349</v>
      </c>
      <c r="B421" s="3"/>
      <c r="C421" s="3"/>
      <c r="D421" s="32"/>
      <c r="E421" s="495">
        <f t="shared" si="2"/>
        <v>14445.599999999997</v>
      </c>
      <c r="F421" s="10">
        <v>172.60000000000002</v>
      </c>
      <c r="G421" s="10">
        <v>266.2</v>
      </c>
      <c r="H421" s="10">
        <v>99.6</v>
      </c>
      <c r="I421" s="10">
        <v>126</v>
      </c>
      <c r="J421" s="10">
        <v>611.20000000000005</v>
      </c>
      <c r="K421" s="10">
        <v>243</v>
      </c>
      <c r="L421" s="10">
        <v>74</v>
      </c>
      <c r="M421" s="10">
        <v>257.5</v>
      </c>
      <c r="N421" s="10">
        <v>88.4</v>
      </c>
      <c r="O421" s="10">
        <v>386.5</v>
      </c>
      <c r="P421" s="10">
        <v>336.6</v>
      </c>
      <c r="Q421" s="10">
        <v>867.00000000000011</v>
      </c>
      <c r="R421" s="10">
        <v>0</v>
      </c>
      <c r="S421" s="10">
        <v>22.5</v>
      </c>
      <c r="T421" s="10">
        <v>545.5</v>
      </c>
      <c r="U421" s="10">
        <v>748.40000000000009</v>
      </c>
      <c r="V421" s="10">
        <v>166.3</v>
      </c>
      <c r="W421" s="10">
        <v>446.9</v>
      </c>
      <c r="X421" s="10">
        <v>271.3</v>
      </c>
      <c r="Y421" s="10">
        <v>280.89999999999998</v>
      </c>
      <c r="Z421" s="10">
        <v>717.5</v>
      </c>
      <c r="AA421" s="10">
        <v>340.9</v>
      </c>
      <c r="AB421" s="10">
        <v>744.59999999999991</v>
      </c>
      <c r="AC421" s="10">
        <v>163.5</v>
      </c>
      <c r="AD421" s="10">
        <v>485.3</v>
      </c>
      <c r="AE421" s="10">
        <v>444.8</v>
      </c>
      <c r="AF421" s="10">
        <v>486.5</v>
      </c>
      <c r="AG421" s="10">
        <v>509.4</v>
      </c>
      <c r="AH421" s="10">
        <v>0</v>
      </c>
      <c r="AI421" s="539">
        <v>2864.7999999999997</v>
      </c>
      <c r="AJ421" s="10">
        <v>973.6</v>
      </c>
      <c r="AK421" s="10">
        <v>542.79999999999995</v>
      </c>
      <c r="AL421" s="10">
        <v>161.5</v>
      </c>
      <c r="AN421" s="105" t="s">
        <v>1349</v>
      </c>
      <c r="AR421" s="32">
        <f t="shared" si="3"/>
        <v>68</v>
      </c>
      <c r="AS421" s="467">
        <v>1</v>
      </c>
      <c r="AT421" s="467">
        <v>3</v>
      </c>
      <c r="AU421" s="467">
        <v>3</v>
      </c>
      <c r="AV421" s="467">
        <v>0</v>
      </c>
      <c r="AW421" s="467">
        <v>1</v>
      </c>
      <c r="AX421" s="467">
        <v>3</v>
      </c>
      <c r="AY421" s="467">
        <v>3</v>
      </c>
      <c r="AZ421" s="467">
        <v>0</v>
      </c>
      <c r="BA421" s="467">
        <v>3</v>
      </c>
      <c r="BB421" s="467">
        <v>2</v>
      </c>
      <c r="BC421" s="467">
        <v>0</v>
      </c>
      <c r="BD421" s="56">
        <v>2</v>
      </c>
      <c r="BE421" s="467">
        <v>1</v>
      </c>
      <c r="BF421" s="56">
        <v>3</v>
      </c>
      <c r="BG421" s="56">
        <v>3</v>
      </c>
      <c r="BH421" s="467">
        <v>2</v>
      </c>
      <c r="BI421" s="56">
        <v>3</v>
      </c>
      <c r="BJ421" s="56">
        <v>2</v>
      </c>
      <c r="BK421" s="56">
        <v>2</v>
      </c>
      <c r="BL421" s="467">
        <v>2</v>
      </c>
      <c r="BM421" s="56">
        <v>3</v>
      </c>
      <c r="BN421" s="467">
        <v>3</v>
      </c>
      <c r="BO421" s="56">
        <v>3</v>
      </c>
      <c r="BP421" s="467">
        <v>3</v>
      </c>
      <c r="BQ421" s="56">
        <v>1</v>
      </c>
      <c r="BR421" s="467">
        <v>2</v>
      </c>
      <c r="BS421" s="56">
        <v>3</v>
      </c>
      <c r="BT421" s="467">
        <v>0</v>
      </c>
      <c r="BU421" s="56">
        <v>1</v>
      </c>
      <c r="BV421" s="467">
        <v>3</v>
      </c>
      <c r="BW421" s="467">
        <v>1</v>
      </c>
      <c r="BX421" s="467">
        <v>3</v>
      </c>
      <c r="BY421" s="467">
        <v>3</v>
      </c>
      <c r="BZ421" s="433"/>
      <c r="CA421" s="433"/>
      <c r="CB421" s="435"/>
      <c r="CC421" s="435"/>
      <c r="CD421" s="237"/>
      <c r="CE421" s="467"/>
      <c r="CM421" s="433"/>
      <c r="CN421" s="435"/>
      <c r="CO421" s="435"/>
      <c r="CP421" s="241"/>
      <c r="CQ421" s="56"/>
    </row>
    <row r="422" spans="1:95" ht="15.75">
      <c r="A422" s="106" t="s">
        <v>683</v>
      </c>
      <c r="B422" s="3"/>
      <c r="C422" s="3"/>
      <c r="D422" s="32"/>
      <c r="E422" s="495">
        <f t="shared" si="2"/>
        <v>13615.700000000003</v>
      </c>
      <c r="F422" s="10">
        <v>127.19999999999999</v>
      </c>
      <c r="G422" s="10">
        <v>254.7</v>
      </c>
      <c r="H422" s="10">
        <v>160.80000000000001</v>
      </c>
      <c r="I422" s="10">
        <v>169.8</v>
      </c>
      <c r="J422" s="10">
        <v>579.49999999999989</v>
      </c>
      <c r="K422" s="10">
        <v>278</v>
      </c>
      <c r="L422" s="10">
        <v>58.7</v>
      </c>
      <c r="M422" s="10">
        <v>186.5</v>
      </c>
      <c r="N422" s="10">
        <v>132.9</v>
      </c>
      <c r="O422" s="10">
        <v>424</v>
      </c>
      <c r="P422" s="10">
        <v>373.4</v>
      </c>
      <c r="Q422" s="10">
        <v>972.3</v>
      </c>
      <c r="R422" s="10">
        <v>0</v>
      </c>
      <c r="S422" s="10">
        <v>0</v>
      </c>
      <c r="T422" s="10">
        <v>207.1</v>
      </c>
      <c r="U422" s="10">
        <v>925.2</v>
      </c>
      <c r="V422" s="10">
        <v>121.1</v>
      </c>
      <c r="W422" s="10">
        <v>109.5</v>
      </c>
      <c r="X422" s="10">
        <v>225.5</v>
      </c>
      <c r="Y422" s="10">
        <v>263</v>
      </c>
      <c r="Z422" s="10">
        <v>331</v>
      </c>
      <c r="AA422" s="10">
        <v>568</v>
      </c>
      <c r="AB422" s="10">
        <v>295.5</v>
      </c>
      <c r="AC422" s="10">
        <v>143.30000000000001</v>
      </c>
      <c r="AD422" s="10">
        <v>505.09999999999997</v>
      </c>
      <c r="AE422" s="10">
        <v>592.29999999999995</v>
      </c>
      <c r="AF422" s="10">
        <v>368.09999999999997</v>
      </c>
      <c r="AG422" s="10">
        <v>711</v>
      </c>
      <c r="AH422" s="10">
        <v>58.5</v>
      </c>
      <c r="AI422" s="539">
        <v>2740.4</v>
      </c>
      <c r="AJ422" s="10">
        <v>929.2</v>
      </c>
      <c r="AK422" s="10">
        <v>673.9</v>
      </c>
      <c r="AL422" s="10">
        <v>130.19999999999999</v>
      </c>
      <c r="AN422" s="106" t="s">
        <v>683</v>
      </c>
      <c r="AR422" s="32">
        <f t="shared" si="3"/>
        <v>55</v>
      </c>
      <c r="AS422" s="56">
        <v>0</v>
      </c>
      <c r="AT422" s="56">
        <v>2</v>
      </c>
      <c r="AU422" s="56">
        <v>3</v>
      </c>
      <c r="AV422" s="56">
        <v>3</v>
      </c>
      <c r="AW422" s="56">
        <v>0</v>
      </c>
      <c r="AX422" s="56">
        <v>3</v>
      </c>
      <c r="AY422" s="56">
        <v>0</v>
      </c>
      <c r="AZ422" s="56">
        <v>1</v>
      </c>
      <c r="BA422" s="56">
        <v>3</v>
      </c>
      <c r="BB422" s="56">
        <v>1</v>
      </c>
      <c r="BC422" s="56">
        <v>3</v>
      </c>
      <c r="BD422" s="56">
        <v>3</v>
      </c>
      <c r="BE422" s="56">
        <v>1</v>
      </c>
      <c r="BF422" s="56">
        <v>0</v>
      </c>
      <c r="BG422" s="56">
        <v>0</v>
      </c>
      <c r="BH422" s="56">
        <v>2</v>
      </c>
      <c r="BI422" s="56">
        <v>0</v>
      </c>
      <c r="BJ422" s="56">
        <v>2</v>
      </c>
      <c r="BK422" s="56">
        <v>1</v>
      </c>
      <c r="BL422" s="56">
        <v>2</v>
      </c>
      <c r="BM422" s="56">
        <v>0</v>
      </c>
      <c r="BN422" s="56">
        <v>3</v>
      </c>
      <c r="BO422" s="56">
        <v>0</v>
      </c>
      <c r="BP422" s="56">
        <v>2</v>
      </c>
      <c r="BQ422" s="56">
        <v>1</v>
      </c>
      <c r="BR422" s="56">
        <v>3</v>
      </c>
      <c r="BS422" s="56">
        <v>2</v>
      </c>
      <c r="BT422" s="56">
        <v>2</v>
      </c>
      <c r="BU422" s="56">
        <v>3</v>
      </c>
      <c r="BV422" s="56">
        <v>1</v>
      </c>
      <c r="BW422" s="56">
        <v>2</v>
      </c>
      <c r="BX422" s="56">
        <v>3</v>
      </c>
      <c r="BY422" s="56">
        <v>3</v>
      </c>
      <c r="BZ422" s="433"/>
      <c r="CA422" s="433"/>
      <c r="CD422" s="28"/>
      <c r="CE422" s="56"/>
      <c r="CM422" s="433"/>
      <c r="CN422" s="435"/>
      <c r="CO422" s="435"/>
      <c r="CP422" s="241"/>
      <c r="CQ422" s="56"/>
    </row>
    <row r="423" spans="1:95" ht="15.75">
      <c r="A423" s="106" t="s">
        <v>2716</v>
      </c>
      <c r="B423" s="3"/>
      <c r="C423" s="3"/>
      <c r="D423" s="32"/>
      <c r="E423" s="495">
        <f t="shared" si="2"/>
        <v>14559.000000000002</v>
      </c>
      <c r="F423" s="10">
        <v>79.900000000000006</v>
      </c>
      <c r="G423" s="10">
        <v>280</v>
      </c>
      <c r="H423" s="10">
        <v>15.8</v>
      </c>
      <c r="I423" s="10">
        <v>89</v>
      </c>
      <c r="J423" s="10">
        <v>342.9</v>
      </c>
      <c r="K423" s="10">
        <v>224.8</v>
      </c>
      <c r="L423" s="10">
        <v>53.600000000000009</v>
      </c>
      <c r="M423" s="10">
        <v>144</v>
      </c>
      <c r="N423" s="10">
        <v>162</v>
      </c>
      <c r="O423" s="10">
        <v>487.3</v>
      </c>
      <c r="P423" s="10">
        <v>580.9</v>
      </c>
      <c r="Q423" s="10">
        <v>775</v>
      </c>
      <c r="R423" s="10">
        <v>49.6</v>
      </c>
      <c r="S423" s="10">
        <v>63.000000000000007</v>
      </c>
      <c r="T423" s="10">
        <v>640.40000000000009</v>
      </c>
      <c r="U423" s="10">
        <v>589.4</v>
      </c>
      <c r="V423" s="10">
        <v>93.500000000000014</v>
      </c>
      <c r="W423" s="10">
        <v>525.30000000000007</v>
      </c>
      <c r="X423" s="10">
        <v>309.8</v>
      </c>
      <c r="Y423" s="10">
        <v>513.6</v>
      </c>
      <c r="Z423" s="10">
        <v>676.1</v>
      </c>
      <c r="AA423" s="10">
        <v>293.3</v>
      </c>
      <c r="AB423" s="10">
        <v>857.5</v>
      </c>
      <c r="AC423" s="10">
        <v>202.6</v>
      </c>
      <c r="AD423" s="10">
        <v>500</v>
      </c>
      <c r="AE423" s="10">
        <v>598.59999999999991</v>
      </c>
      <c r="AF423" s="10">
        <v>581.6</v>
      </c>
      <c r="AG423" s="10">
        <v>377.90000000000003</v>
      </c>
      <c r="AH423" s="10">
        <v>134.69999999999999</v>
      </c>
      <c r="AI423" s="539">
        <v>2955.1000000000004</v>
      </c>
      <c r="AJ423" s="10">
        <v>991.4000000000002</v>
      </c>
      <c r="AK423" s="10">
        <v>124.4</v>
      </c>
      <c r="AL423" s="10">
        <v>246</v>
      </c>
      <c r="AN423" s="106" t="s">
        <v>2716</v>
      </c>
      <c r="AR423" s="32">
        <f t="shared" si="3"/>
        <v>55</v>
      </c>
      <c r="AS423" s="56">
        <v>0</v>
      </c>
      <c r="AT423" s="56">
        <v>2</v>
      </c>
      <c r="AU423" s="56">
        <v>0</v>
      </c>
      <c r="AV423" s="56">
        <v>0</v>
      </c>
      <c r="AW423" s="56">
        <v>0</v>
      </c>
      <c r="AX423" s="56">
        <v>2</v>
      </c>
      <c r="AY423" s="56">
        <v>0</v>
      </c>
      <c r="AZ423" s="56">
        <v>0</v>
      </c>
      <c r="BA423" s="56">
        <v>3</v>
      </c>
      <c r="BB423" s="56">
        <v>3</v>
      </c>
      <c r="BC423" s="56">
        <v>2</v>
      </c>
      <c r="BD423" s="56">
        <v>2</v>
      </c>
      <c r="BE423" s="56">
        <v>2</v>
      </c>
      <c r="BF423" s="56">
        <v>1</v>
      </c>
      <c r="BG423" s="56">
        <v>1</v>
      </c>
      <c r="BH423" s="56">
        <v>3</v>
      </c>
      <c r="BI423" s="56">
        <v>2</v>
      </c>
      <c r="BJ423" s="56">
        <v>3</v>
      </c>
      <c r="BK423" s="56">
        <v>2</v>
      </c>
      <c r="BL423" s="56">
        <v>3</v>
      </c>
      <c r="BM423" s="56">
        <v>3</v>
      </c>
      <c r="BN423" s="56">
        <v>0</v>
      </c>
      <c r="BO423" s="56">
        <v>3</v>
      </c>
      <c r="BP423" s="56">
        <v>3</v>
      </c>
      <c r="BQ423" s="56">
        <v>3</v>
      </c>
      <c r="BR423" s="56">
        <v>1</v>
      </c>
      <c r="BS423" s="56">
        <v>3</v>
      </c>
      <c r="BT423" s="56">
        <v>0</v>
      </c>
      <c r="BU423" s="56">
        <v>0</v>
      </c>
      <c r="BV423" s="56">
        <v>3</v>
      </c>
      <c r="BW423" s="56">
        <v>2</v>
      </c>
      <c r="BX423" s="56">
        <v>0</v>
      </c>
      <c r="BY423" s="56">
        <v>3</v>
      </c>
      <c r="BZ423" s="433"/>
      <c r="CA423" s="433"/>
      <c r="CD423" s="28"/>
      <c r="CE423" s="56"/>
      <c r="CM423" s="433"/>
      <c r="CP423" s="28"/>
      <c r="CQ423" s="56"/>
    </row>
    <row r="424" spans="1:95" ht="15.75">
      <c r="A424" s="276" t="s">
        <v>3623</v>
      </c>
      <c r="B424" s="3"/>
      <c r="C424" s="3"/>
      <c r="D424" s="32"/>
      <c r="E424" s="495">
        <f t="shared" si="2"/>
        <v>10467.200000000003</v>
      </c>
      <c r="F424" s="10">
        <v>61.1</v>
      </c>
      <c r="G424" s="10">
        <v>75.5</v>
      </c>
      <c r="H424" s="10">
        <v>135.30000000000001</v>
      </c>
      <c r="I424" s="10">
        <v>61</v>
      </c>
      <c r="J424" s="10">
        <v>444.09999999999997</v>
      </c>
      <c r="K424" s="10">
        <v>103.1</v>
      </c>
      <c r="L424" s="10">
        <v>57.2</v>
      </c>
      <c r="M424" s="10">
        <v>120.30000000000001</v>
      </c>
      <c r="N424" s="10">
        <v>45</v>
      </c>
      <c r="O424" s="10">
        <v>645.20000000000005</v>
      </c>
      <c r="P424" s="10">
        <v>713.7</v>
      </c>
      <c r="Q424" s="10">
        <v>424.80000000000007</v>
      </c>
      <c r="R424" s="10">
        <v>60</v>
      </c>
      <c r="S424" s="10">
        <v>67.5</v>
      </c>
      <c r="T424" s="10">
        <v>382.5</v>
      </c>
      <c r="U424" s="10">
        <v>277.7</v>
      </c>
      <c r="V424" s="10">
        <v>82.5</v>
      </c>
      <c r="W424" s="10">
        <v>389.7</v>
      </c>
      <c r="X424" s="10">
        <v>148.30000000000001</v>
      </c>
      <c r="Y424" s="10">
        <v>459.3</v>
      </c>
      <c r="Z424" s="10">
        <v>483.70000000000005</v>
      </c>
      <c r="AA424" s="10">
        <v>158.79999999999998</v>
      </c>
      <c r="AB424" s="10">
        <v>558.90000000000009</v>
      </c>
      <c r="AC424" s="10">
        <v>145.1</v>
      </c>
      <c r="AD424" s="10">
        <v>576.09999999999991</v>
      </c>
      <c r="AE424" s="10">
        <v>451.29999999999995</v>
      </c>
      <c r="AF424" s="10">
        <v>589.79999999999995</v>
      </c>
      <c r="AG424" s="10">
        <v>198.9</v>
      </c>
      <c r="AH424" s="10">
        <v>108.2</v>
      </c>
      <c r="AI424" s="539">
        <v>1116.2</v>
      </c>
      <c r="AJ424" s="10">
        <v>947.2</v>
      </c>
      <c r="AK424" s="10">
        <v>156.6</v>
      </c>
      <c r="AL424" s="10">
        <v>222.6</v>
      </c>
      <c r="AN424" s="276" t="s">
        <v>3623</v>
      </c>
      <c r="AR424" s="32">
        <f t="shared" si="3"/>
        <v>42</v>
      </c>
      <c r="AS424" s="56">
        <v>0</v>
      </c>
      <c r="AT424" s="56">
        <v>0</v>
      </c>
      <c r="AU424" s="56">
        <v>0</v>
      </c>
      <c r="AV424" s="56">
        <v>3</v>
      </c>
      <c r="AW424" s="56">
        <v>1</v>
      </c>
      <c r="AX424" s="56">
        <v>0</v>
      </c>
      <c r="AY424" s="56">
        <v>0</v>
      </c>
      <c r="AZ424" s="56">
        <v>0</v>
      </c>
      <c r="BA424" s="56">
        <v>1</v>
      </c>
      <c r="BB424" s="56">
        <v>3</v>
      </c>
      <c r="BC424" s="56">
        <v>3</v>
      </c>
      <c r="BD424" s="56">
        <v>0</v>
      </c>
      <c r="BE424" s="56">
        <v>3</v>
      </c>
      <c r="BF424" s="56">
        <v>3</v>
      </c>
      <c r="BG424" s="56">
        <v>2</v>
      </c>
      <c r="BH424" s="56">
        <v>1</v>
      </c>
      <c r="BI424" s="56">
        <v>0</v>
      </c>
      <c r="BJ424" s="56">
        <v>0</v>
      </c>
      <c r="BK424" s="56">
        <v>3</v>
      </c>
      <c r="BL424" s="56">
        <v>3</v>
      </c>
      <c r="BM424" s="56">
        <v>1</v>
      </c>
      <c r="BN424" s="56">
        <v>0</v>
      </c>
      <c r="BO424" s="56">
        <v>3</v>
      </c>
      <c r="BP424" s="56">
        <v>2</v>
      </c>
      <c r="BQ424" s="56">
        <v>2</v>
      </c>
      <c r="BR424" s="56">
        <v>0</v>
      </c>
      <c r="BS424" s="56">
        <v>3</v>
      </c>
      <c r="BT424" s="56">
        <v>0</v>
      </c>
      <c r="BU424" s="56">
        <v>3</v>
      </c>
      <c r="BV424" s="56">
        <v>0</v>
      </c>
      <c r="BW424" s="56">
        <v>1</v>
      </c>
      <c r="BX424" s="56">
        <v>0</v>
      </c>
      <c r="BY424" s="56">
        <v>1</v>
      </c>
      <c r="BZ424" s="433"/>
      <c r="CA424" s="433"/>
      <c r="CD424" s="28"/>
      <c r="CE424" s="56"/>
      <c r="CM424" s="433"/>
      <c r="CP424" s="241"/>
      <c r="CQ424" s="56"/>
    </row>
    <row r="425" spans="1:95" ht="15.75">
      <c r="A425" s="277" t="s">
        <v>1690</v>
      </c>
      <c r="B425" s="3"/>
      <c r="C425" s="3"/>
      <c r="D425" s="32"/>
      <c r="E425" s="495">
        <f t="shared" si="2"/>
        <v>9341.9500000000025</v>
      </c>
      <c r="F425" s="10">
        <v>168.60000000000002</v>
      </c>
      <c r="G425" s="10">
        <v>211.5</v>
      </c>
      <c r="H425" s="10">
        <v>122.3</v>
      </c>
      <c r="I425" s="10">
        <v>92.600000000000009</v>
      </c>
      <c r="J425" s="10">
        <v>614.9</v>
      </c>
      <c r="K425" s="10">
        <v>151.89999999999998</v>
      </c>
      <c r="L425" s="10">
        <v>74.2</v>
      </c>
      <c r="M425" s="10">
        <v>303.89999999999998</v>
      </c>
      <c r="N425" s="10">
        <v>56</v>
      </c>
      <c r="O425" s="10">
        <v>425.4</v>
      </c>
      <c r="P425" s="10">
        <v>130.80000000000001</v>
      </c>
      <c r="Q425" s="10">
        <v>241</v>
      </c>
      <c r="R425" s="10">
        <v>81</v>
      </c>
      <c r="S425" s="10">
        <v>45.5</v>
      </c>
      <c r="T425" s="10">
        <v>306</v>
      </c>
      <c r="U425" s="10">
        <v>450.19999999999993</v>
      </c>
      <c r="V425" s="10">
        <v>23.400000000000002</v>
      </c>
      <c r="W425" s="10">
        <v>250.6</v>
      </c>
      <c r="X425" s="10">
        <v>97.5</v>
      </c>
      <c r="Y425" s="10">
        <v>328.1</v>
      </c>
      <c r="Z425" s="10">
        <v>371.5</v>
      </c>
      <c r="AA425" s="10">
        <v>253.24999999999997</v>
      </c>
      <c r="AB425" s="10">
        <v>468.1</v>
      </c>
      <c r="AC425" s="10">
        <v>66.8</v>
      </c>
      <c r="AD425" s="10">
        <v>383.7</v>
      </c>
      <c r="AE425" s="10">
        <v>224.1</v>
      </c>
      <c r="AF425" s="10">
        <v>384.7</v>
      </c>
      <c r="AG425" s="10">
        <v>401.1</v>
      </c>
      <c r="AH425" s="10">
        <v>209</v>
      </c>
      <c r="AI425" s="539">
        <v>1126.3999999999999</v>
      </c>
      <c r="AJ425" s="10">
        <v>839.2</v>
      </c>
      <c r="AK425" s="10">
        <v>438.7</v>
      </c>
      <c r="AL425" s="10">
        <v>0</v>
      </c>
      <c r="AN425" s="277" t="s">
        <v>1690</v>
      </c>
      <c r="AR425" s="32">
        <f t="shared" si="3"/>
        <v>35</v>
      </c>
      <c r="AS425" s="56">
        <v>2</v>
      </c>
      <c r="AT425" s="56">
        <v>0</v>
      </c>
      <c r="AU425" s="56">
        <v>2</v>
      </c>
      <c r="AV425" s="56">
        <v>0</v>
      </c>
      <c r="AW425" s="56">
        <v>2</v>
      </c>
      <c r="AX425" s="56">
        <v>1</v>
      </c>
      <c r="AY425" s="56">
        <v>3</v>
      </c>
      <c r="AZ425" s="56">
        <v>0</v>
      </c>
      <c r="BA425" s="56">
        <v>0</v>
      </c>
      <c r="BB425" s="56">
        <v>1</v>
      </c>
      <c r="BC425" s="56">
        <v>0</v>
      </c>
      <c r="BD425" s="56">
        <v>0</v>
      </c>
      <c r="BE425" s="56">
        <v>3</v>
      </c>
      <c r="BF425" s="56">
        <v>3</v>
      </c>
      <c r="BG425" s="56">
        <v>0</v>
      </c>
      <c r="BH425" s="56">
        <v>0</v>
      </c>
      <c r="BI425" s="56">
        <v>0</v>
      </c>
      <c r="BJ425" s="56">
        <v>3</v>
      </c>
      <c r="BK425" s="56">
        <v>0</v>
      </c>
      <c r="BL425" s="56">
        <v>0</v>
      </c>
      <c r="BM425" s="56">
        <v>3</v>
      </c>
      <c r="BN425" s="56">
        <v>3</v>
      </c>
      <c r="BO425" s="56">
        <v>0</v>
      </c>
      <c r="BP425" s="56">
        <v>1</v>
      </c>
      <c r="BQ425" s="56">
        <v>0</v>
      </c>
      <c r="BR425" s="56">
        <v>0</v>
      </c>
      <c r="BS425" s="56">
        <v>1</v>
      </c>
      <c r="BT425" s="56">
        <v>0</v>
      </c>
      <c r="BU425" s="56">
        <v>3</v>
      </c>
      <c r="BV425" s="56">
        <v>0</v>
      </c>
      <c r="BW425" s="56">
        <v>1</v>
      </c>
      <c r="BX425" s="56">
        <v>3</v>
      </c>
      <c r="BY425" s="56">
        <v>0</v>
      </c>
      <c r="BZ425" s="433"/>
      <c r="CA425" s="433"/>
      <c r="CD425" s="28"/>
      <c r="CE425" s="56"/>
      <c r="CM425" s="433"/>
      <c r="CP425" s="241"/>
      <c r="CQ425" s="56"/>
    </row>
    <row r="426" spans="1:95" ht="15.75">
      <c r="A426" s="106" t="s">
        <v>654</v>
      </c>
      <c r="B426" s="3"/>
      <c r="C426" s="3"/>
      <c r="D426" s="32"/>
      <c r="E426" s="495">
        <f t="shared" si="2"/>
        <v>13727.9</v>
      </c>
      <c r="F426" s="10">
        <v>655.5</v>
      </c>
      <c r="G426" s="10">
        <v>415.4</v>
      </c>
      <c r="H426" s="10">
        <v>80.8</v>
      </c>
      <c r="I426" s="10">
        <v>145.19999999999999</v>
      </c>
      <c r="J426" s="10">
        <v>1019.5</v>
      </c>
      <c r="K426" s="10">
        <v>190.2</v>
      </c>
      <c r="L426" s="10">
        <v>30.799999999999997</v>
      </c>
      <c r="M426" s="10">
        <v>274.5</v>
      </c>
      <c r="N426" s="10">
        <v>112.3</v>
      </c>
      <c r="O426" s="10">
        <v>358.59999999999997</v>
      </c>
      <c r="P426" s="10">
        <v>213.50000000000003</v>
      </c>
      <c r="Q426" s="10">
        <v>841.5</v>
      </c>
      <c r="R426" s="10">
        <v>0</v>
      </c>
      <c r="S426" s="10">
        <v>26.5</v>
      </c>
      <c r="T426" s="10">
        <v>375.1</v>
      </c>
      <c r="U426" s="10">
        <v>1030.5</v>
      </c>
      <c r="V426" s="10">
        <v>242</v>
      </c>
      <c r="W426" s="10">
        <v>134.9</v>
      </c>
      <c r="X426" s="10">
        <v>278.39999999999998</v>
      </c>
      <c r="Y426" s="10">
        <v>348.3</v>
      </c>
      <c r="Z426" s="10">
        <v>328.5</v>
      </c>
      <c r="AA426" s="10">
        <v>272.7</v>
      </c>
      <c r="AB426" s="10">
        <v>431.79999999999995</v>
      </c>
      <c r="AC426" s="10">
        <v>63.9</v>
      </c>
      <c r="AD426" s="10">
        <v>377.79999999999995</v>
      </c>
      <c r="AE426" s="10">
        <v>483.09999999999997</v>
      </c>
      <c r="AF426" s="10">
        <v>541.9</v>
      </c>
      <c r="AG426" s="10">
        <v>517.9</v>
      </c>
      <c r="AH426" s="10">
        <v>162</v>
      </c>
      <c r="AI426" s="539">
        <v>2739.1000000000004</v>
      </c>
      <c r="AJ426" s="10">
        <v>696.1</v>
      </c>
      <c r="AK426" s="10">
        <v>339.6</v>
      </c>
      <c r="AL426" s="10">
        <v>0</v>
      </c>
      <c r="AN426" s="106" t="s">
        <v>654</v>
      </c>
      <c r="AR426" s="32">
        <f t="shared" si="3"/>
        <v>46</v>
      </c>
      <c r="AS426" s="56">
        <v>3</v>
      </c>
      <c r="AT426" s="56">
        <v>3</v>
      </c>
      <c r="AU426" s="56">
        <v>0</v>
      </c>
      <c r="AV426" s="56">
        <v>1</v>
      </c>
      <c r="AW426" s="56">
        <v>3</v>
      </c>
      <c r="AX426" s="56">
        <v>1</v>
      </c>
      <c r="AY426" s="56">
        <v>0</v>
      </c>
      <c r="AZ426" s="56">
        <v>3</v>
      </c>
      <c r="BA426" s="56">
        <v>1</v>
      </c>
      <c r="BB426" s="56">
        <v>2</v>
      </c>
      <c r="BC426" s="56">
        <v>0</v>
      </c>
      <c r="BD426" s="56">
        <v>1</v>
      </c>
      <c r="BE426" s="56">
        <v>0</v>
      </c>
      <c r="BF426" s="56">
        <v>2</v>
      </c>
      <c r="BG426" s="56">
        <v>0</v>
      </c>
      <c r="BH426" s="56">
        <v>3</v>
      </c>
      <c r="BI426" s="56">
        <v>2</v>
      </c>
      <c r="BJ426" s="56">
        <v>0</v>
      </c>
      <c r="BK426" s="56">
        <v>3</v>
      </c>
      <c r="BL426" s="56">
        <v>3</v>
      </c>
      <c r="BM426" s="56">
        <v>1</v>
      </c>
      <c r="BN426" s="56">
        <v>0</v>
      </c>
      <c r="BO426" s="56">
        <v>0</v>
      </c>
      <c r="BP426" s="56">
        <v>2</v>
      </c>
      <c r="BQ426" s="56">
        <v>0</v>
      </c>
      <c r="BR426" s="56">
        <v>3</v>
      </c>
      <c r="BS426" s="56">
        <v>0</v>
      </c>
      <c r="BT426" s="56">
        <v>3</v>
      </c>
      <c r="BU426" s="56">
        <v>3</v>
      </c>
      <c r="BV426" s="56">
        <v>3</v>
      </c>
      <c r="BW426" s="56">
        <v>0</v>
      </c>
      <c r="BX426" s="56">
        <v>0</v>
      </c>
      <c r="BY426" s="56">
        <v>0</v>
      </c>
      <c r="BZ426" s="433"/>
      <c r="CA426" s="433"/>
      <c r="CD426" s="28"/>
      <c r="CE426" s="56"/>
      <c r="CM426" s="433"/>
      <c r="CP426" s="241"/>
      <c r="CQ426" s="56"/>
    </row>
    <row r="427" spans="1:95" ht="15.75">
      <c r="A427" s="106" t="s">
        <v>653</v>
      </c>
      <c r="B427" s="3"/>
      <c r="C427" s="3"/>
      <c r="D427" s="32"/>
      <c r="E427" s="495">
        <f t="shared" si="2"/>
        <v>14794.6</v>
      </c>
      <c r="F427" s="10">
        <v>334.6</v>
      </c>
      <c r="G427" s="10">
        <v>347</v>
      </c>
      <c r="H427" s="10">
        <v>95.5</v>
      </c>
      <c r="I427" s="10">
        <v>101.7</v>
      </c>
      <c r="J427" s="10">
        <v>624.1</v>
      </c>
      <c r="K427" s="10">
        <v>287.39999999999998</v>
      </c>
      <c r="L427" s="10">
        <v>78.7</v>
      </c>
      <c r="M427" s="10">
        <v>151.5</v>
      </c>
      <c r="N427" s="10">
        <v>48</v>
      </c>
      <c r="O427" s="10">
        <v>347.9</v>
      </c>
      <c r="P427" s="10">
        <v>475.40000000000003</v>
      </c>
      <c r="Q427" s="10">
        <v>1067</v>
      </c>
      <c r="R427" s="10">
        <v>0</v>
      </c>
      <c r="S427" s="10">
        <v>0</v>
      </c>
      <c r="T427" s="10">
        <v>475.5</v>
      </c>
      <c r="U427" s="10">
        <v>1129.8999999999999</v>
      </c>
      <c r="V427" s="10">
        <v>3.9000000000000004</v>
      </c>
      <c r="W427" s="10">
        <v>303.3</v>
      </c>
      <c r="X427" s="10">
        <v>0</v>
      </c>
      <c r="Y427" s="10">
        <v>147.80000000000001</v>
      </c>
      <c r="Z427" s="10">
        <v>444.1</v>
      </c>
      <c r="AA427" s="10">
        <v>588.4</v>
      </c>
      <c r="AB427" s="10">
        <v>522.79999999999995</v>
      </c>
      <c r="AC427" s="10">
        <v>127.5</v>
      </c>
      <c r="AD427" s="10">
        <v>464.2</v>
      </c>
      <c r="AE427" s="10">
        <v>578.6</v>
      </c>
      <c r="AF427" s="10">
        <v>471.2</v>
      </c>
      <c r="AG427" s="10">
        <v>875.40000000000009</v>
      </c>
      <c r="AH427" s="10">
        <v>1.3</v>
      </c>
      <c r="AI427" s="539">
        <v>2844</v>
      </c>
      <c r="AJ427" s="10">
        <v>1250.3000000000002</v>
      </c>
      <c r="AK427" s="10">
        <v>607.6</v>
      </c>
      <c r="AL427" s="10">
        <v>0</v>
      </c>
      <c r="AN427" s="106" t="s">
        <v>653</v>
      </c>
      <c r="AR427" s="32">
        <f t="shared" si="3"/>
        <v>48</v>
      </c>
      <c r="AS427" s="56">
        <v>3</v>
      </c>
      <c r="AT427" s="56">
        <v>3</v>
      </c>
      <c r="AU427" s="56">
        <v>0</v>
      </c>
      <c r="AV427" s="56">
        <v>0</v>
      </c>
      <c r="AW427" s="56">
        <v>3</v>
      </c>
      <c r="AX427" s="56">
        <v>3</v>
      </c>
      <c r="AY427" s="56">
        <v>0</v>
      </c>
      <c r="AZ427" s="56">
        <v>1</v>
      </c>
      <c r="BA427" s="56">
        <v>0</v>
      </c>
      <c r="BB427" s="56">
        <v>1</v>
      </c>
      <c r="BC427" s="56">
        <v>1</v>
      </c>
      <c r="BD427" s="56">
        <v>3</v>
      </c>
      <c r="BE427" s="56">
        <v>1</v>
      </c>
      <c r="BF427" s="56">
        <v>0</v>
      </c>
      <c r="BG427" s="56">
        <v>1</v>
      </c>
      <c r="BH427" s="56">
        <v>3</v>
      </c>
      <c r="BI427" s="56">
        <v>0</v>
      </c>
      <c r="BJ427" s="56">
        <v>3</v>
      </c>
      <c r="BK427" s="56">
        <v>0</v>
      </c>
      <c r="BL427" s="56">
        <v>0</v>
      </c>
      <c r="BM427" s="56">
        <v>0</v>
      </c>
      <c r="BN427" s="56">
        <v>2</v>
      </c>
      <c r="BO427" s="56">
        <v>0</v>
      </c>
      <c r="BP427" s="56">
        <v>1</v>
      </c>
      <c r="BQ427" s="56">
        <v>2</v>
      </c>
      <c r="BR427" s="56">
        <v>2</v>
      </c>
      <c r="BS427" s="56">
        <v>3</v>
      </c>
      <c r="BT427" s="56">
        <v>3</v>
      </c>
      <c r="BU427" s="56">
        <v>0</v>
      </c>
      <c r="BV427" s="56">
        <v>3</v>
      </c>
      <c r="BW427" s="56">
        <v>3</v>
      </c>
      <c r="BX427" s="56">
        <v>3</v>
      </c>
      <c r="BY427" s="56">
        <v>0</v>
      </c>
      <c r="BZ427" s="433"/>
      <c r="CA427" s="433"/>
      <c r="CD427" s="28"/>
      <c r="CE427" s="56"/>
      <c r="CM427" s="433"/>
      <c r="CP427" s="28"/>
      <c r="CQ427" s="56"/>
    </row>
    <row r="428" spans="1:95" ht="15.75">
      <c r="A428" s="277" t="s">
        <v>1749</v>
      </c>
      <c r="B428" s="3"/>
      <c r="C428" s="3"/>
      <c r="D428" s="32"/>
      <c r="E428" s="495">
        <f t="shared" si="2"/>
        <v>11506.4</v>
      </c>
      <c r="F428" s="10">
        <v>299.30000000000007</v>
      </c>
      <c r="G428" s="10">
        <v>156.4</v>
      </c>
      <c r="H428" s="10">
        <v>83.8</v>
      </c>
      <c r="I428" s="10">
        <v>172.49999999999997</v>
      </c>
      <c r="J428" s="10">
        <v>718.9</v>
      </c>
      <c r="K428" s="10">
        <v>79</v>
      </c>
      <c r="L428" s="10">
        <v>119.80000000000001</v>
      </c>
      <c r="M428" s="10">
        <v>330</v>
      </c>
      <c r="N428" s="10">
        <v>156</v>
      </c>
      <c r="O428" s="10">
        <v>378</v>
      </c>
      <c r="P428" s="10">
        <v>328.7</v>
      </c>
      <c r="Q428" s="10">
        <v>887.09999999999991</v>
      </c>
      <c r="R428" s="10">
        <v>16.5</v>
      </c>
      <c r="S428" s="10">
        <v>27.500000000000004</v>
      </c>
      <c r="T428" s="10">
        <v>483.9</v>
      </c>
      <c r="U428" s="10">
        <v>1125.05</v>
      </c>
      <c r="V428" s="10">
        <v>231.1</v>
      </c>
      <c r="W428" s="10">
        <v>270</v>
      </c>
      <c r="X428" s="10">
        <v>110.5</v>
      </c>
      <c r="Y428" s="10">
        <v>7.7000000000000011</v>
      </c>
      <c r="Z428" s="10">
        <v>398</v>
      </c>
      <c r="AA428" s="10">
        <v>110.3</v>
      </c>
      <c r="AB428" s="10">
        <v>388.8</v>
      </c>
      <c r="AC428" s="10">
        <v>6</v>
      </c>
      <c r="AD428" s="10">
        <v>353.1</v>
      </c>
      <c r="AE428" s="10">
        <v>425.3</v>
      </c>
      <c r="AF428" s="10">
        <v>361.75</v>
      </c>
      <c r="AG428" s="10">
        <v>450.59999999999991</v>
      </c>
      <c r="AH428" s="10">
        <v>0</v>
      </c>
      <c r="AI428" s="539">
        <v>1918.3</v>
      </c>
      <c r="AJ428" s="10">
        <v>804.69999999999993</v>
      </c>
      <c r="AK428" s="10">
        <v>202.3</v>
      </c>
      <c r="AL428" s="10">
        <v>105.5</v>
      </c>
      <c r="AN428" s="277" t="s">
        <v>1749</v>
      </c>
      <c r="AR428" s="32">
        <f t="shared" si="3"/>
        <v>42</v>
      </c>
      <c r="AS428" s="56">
        <v>3</v>
      </c>
      <c r="AT428" s="56">
        <v>2</v>
      </c>
      <c r="AU428" s="56">
        <v>0</v>
      </c>
      <c r="AV428" s="56">
        <v>3</v>
      </c>
      <c r="AW428" s="56">
        <v>2</v>
      </c>
      <c r="AX428" s="56">
        <v>0</v>
      </c>
      <c r="AY428" s="56">
        <v>3</v>
      </c>
      <c r="AZ428" s="56">
        <v>3</v>
      </c>
      <c r="BA428" s="56">
        <v>3</v>
      </c>
      <c r="BB428" s="56">
        <v>3</v>
      </c>
      <c r="BC428" s="56">
        <v>0</v>
      </c>
      <c r="BD428" s="56">
        <v>2</v>
      </c>
      <c r="BE428" s="56">
        <v>0</v>
      </c>
      <c r="BF428" s="56">
        <v>3</v>
      </c>
      <c r="BG428" s="56">
        <v>1</v>
      </c>
      <c r="BH428" s="56">
        <v>3</v>
      </c>
      <c r="BI428" s="56">
        <v>3</v>
      </c>
      <c r="BJ428" s="56">
        <v>3</v>
      </c>
      <c r="BK428" s="56">
        <v>0</v>
      </c>
      <c r="BL428" s="56">
        <v>0</v>
      </c>
      <c r="BM428" s="56">
        <v>1</v>
      </c>
      <c r="BN428" s="56">
        <v>0</v>
      </c>
      <c r="BO428" s="56">
        <v>1</v>
      </c>
      <c r="BP428" s="56">
        <v>0</v>
      </c>
      <c r="BQ428" s="56">
        <v>0</v>
      </c>
      <c r="BR428" s="56">
        <v>2</v>
      </c>
      <c r="BS428" s="56">
        <v>0</v>
      </c>
      <c r="BT428" s="56">
        <v>0</v>
      </c>
      <c r="BU428" s="56">
        <v>0</v>
      </c>
      <c r="BV428" s="56">
        <v>0</v>
      </c>
      <c r="BW428" s="56">
        <v>0</v>
      </c>
      <c r="BX428" s="56">
        <v>0</v>
      </c>
      <c r="BY428" s="56">
        <v>1</v>
      </c>
      <c r="BZ428" s="433"/>
      <c r="CA428" s="433"/>
      <c r="CD428" s="28"/>
      <c r="CE428" s="56"/>
      <c r="CM428" s="433"/>
      <c r="CP428" s="28"/>
      <c r="CQ428" s="56"/>
    </row>
    <row r="429" spans="1:95" ht="15.75">
      <c r="A429" s="106" t="s">
        <v>638</v>
      </c>
      <c r="B429" s="3"/>
      <c r="C429" s="3"/>
      <c r="D429" s="32"/>
      <c r="E429" s="495">
        <f t="shared" si="2"/>
        <v>13663.3</v>
      </c>
      <c r="F429" s="10">
        <v>41.4</v>
      </c>
      <c r="G429" s="10">
        <v>154.5</v>
      </c>
      <c r="H429" s="10">
        <v>121</v>
      </c>
      <c r="I429" s="10">
        <v>50.400000000000006</v>
      </c>
      <c r="J429" s="10">
        <v>660.80000000000018</v>
      </c>
      <c r="K429" s="10">
        <v>181.1</v>
      </c>
      <c r="L429" s="10">
        <v>22.1</v>
      </c>
      <c r="M429" s="10">
        <v>267.5</v>
      </c>
      <c r="N429" s="10">
        <v>160.30000000000001</v>
      </c>
      <c r="O429" s="10">
        <v>349.7</v>
      </c>
      <c r="P429" s="10">
        <v>292.89999999999998</v>
      </c>
      <c r="Q429" s="10">
        <v>917.6</v>
      </c>
      <c r="R429" s="10">
        <v>42</v>
      </c>
      <c r="S429" s="10">
        <v>67</v>
      </c>
      <c r="T429" s="10">
        <v>491.6</v>
      </c>
      <c r="U429" s="10">
        <v>614</v>
      </c>
      <c r="V429" s="10">
        <v>279.8</v>
      </c>
      <c r="W429" s="10">
        <v>292.2</v>
      </c>
      <c r="X429" s="10">
        <v>154.19999999999999</v>
      </c>
      <c r="Y429" s="10">
        <v>130</v>
      </c>
      <c r="Z429" s="10">
        <v>479</v>
      </c>
      <c r="AA429" s="10">
        <v>602.99999999999989</v>
      </c>
      <c r="AB429" s="10">
        <v>552.6</v>
      </c>
      <c r="AC429" s="10">
        <v>137.5</v>
      </c>
      <c r="AD429" s="10">
        <v>583.4</v>
      </c>
      <c r="AE429" s="10">
        <v>490.2</v>
      </c>
      <c r="AF429" s="10">
        <v>727.8</v>
      </c>
      <c r="AG429" s="10">
        <v>667.1</v>
      </c>
      <c r="AH429" s="10">
        <v>1.1000000000000001</v>
      </c>
      <c r="AI429" s="539">
        <v>2599.2000000000003</v>
      </c>
      <c r="AJ429" s="10">
        <v>974.8</v>
      </c>
      <c r="AK429" s="10">
        <v>460.00000000000006</v>
      </c>
      <c r="AL429" s="10">
        <v>97.5</v>
      </c>
      <c r="AN429" s="106" t="s">
        <v>638</v>
      </c>
      <c r="AR429" s="32">
        <f t="shared" si="3"/>
        <v>62</v>
      </c>
      <c r="AS429" s="56">
        <v>3</v>
      </c>
      <c r="AT429" s="56">
        <v>1</v>
      </c>
      <c r="AU429" s="56">
        <v>3</v>
      </c>
      <c r="AV429" s="56">
        <v>0</v>
      </c>
      <c r="AW429" s="56">
        <v>3</v>
      </c>
      <c r="AX429" s="56">
        <v>2</v>
      </c>
      <c r="AY429" s="56">
        <v>3</v>
      </c>
      <c r="AZ429" s="56">
        <v>0</v>
      </c>
      <c r="BA429" s="56">
        <v>2</v>
      </c>
      <c r="BB429" s="56">
        <v>2</v>
      </c>
      <c r="BC429" s="56">
        <v>1</v>
      </c>
      <c r="BD429" s="56">
        <v>0</v>
      </c>
      <c r="BE429" s="56">
        <v>3</v>
      </c>
      <c r="BF429" s="56">
        <v>3</v>
      </c>
      <c r="BG429" s="56">
        <v>3</v>
      </c>
      <c r="BH429" s="56">
        <v>3</v>
      </c>
      <c r="BI429" s="56">
        <v>3</v>
      </c>
      <c r="BJ429" s="56">
        <v>1</v>
      </c>
      <c r="BK429" s="56">
        <v>0</v>
      </c>
      <c r="BL429" s="56">
        <v>0</v>
      </c>
      <c r="BM429" s="56">
        <v>3</v>
      </c>
      <c r="BN429" s="56">
        <v>3</v>
      </c>
      <c r="BO429" s="56">
        <v>2</v>
      </c>
      <c r="BP429" s="56">
        <v>2</v>
      </c>
      <c r="BQ429" s="56">
        <v>2</v>
      </c>
      <c r="BR429" s="56">
        <v>0</v>
      </c>
      <c r="BS429" s="56">
        <v>3</v>
      </c>
      <c r="BT429" s="56">
        <v>3</v>
      </c>
      <c r="BU429" s="56">
        <v>0</v>
      </c>
      <c r="BV429" s="56">
        <v>2</v>
      </c>
      <c r="BW429" s="56">
        <v>2</v>
      </c>
      <c r="BX429" s="56">
        <v>1</v>
      </c>
      <c r="BY429" s="56">
        <v>3</v>
      </c>
      <c r="BZ429" s="433"/>
      <c r="CA429" s="433"/>
      <c r="CD429" s="28"/>
      <c r="CE429" s="56"/>
      <c r="CM429" s="433"/>
      <c r="CP429" s="28"/>
      <c r="CQ429" s="56"/>
    </row>
    <row r="430" spans="1:95" ht="15.75">
      <c r="A430" s="277" t="s">
        <v>1649</v>
      </c>
      <c r="B430" s="3"/>
      <c r="C430" s="3"/>
      <c r="D430" s="32"/>
      <c r="E430" s="495">
        <f t="shared" si="2"/>
        <v>12068.250000000002</v>
      </c>
      <c r="F430" s="10">
        <v>606.85</v>
      </c>
      <c r="G430" s="10">
        <v>345.1</v>
      </c>
      <c r="H430" s="10">
        <v>36.200000000000003</v>
      </c>
      <c r="I430" s="10">
        <v>5.5</v>
      </c>
      <c r="J430" s="10">
        <v>932.7</v>
      </c>
      <c r="K430" s="10">
        <v>141.5</v>
      </c>
      <c r="L430" s="10">
        <v>41.599999999999994</v>
      </c>
      <c r="M430" s="10">
        <v>392.3</v>
      </c>
      <c r="N430" s="10">
        <v>77.8</v>
      </c>
      <c r="O430" s="10">
        <v>325.3</v>
      </c>
      <c r="P430" s="10">
        <v>593.59999999999991</v>
      </c>
      <c r="Q430" s="10">
        <v>598.80000000000018</v>
      </c>
      <c r="R430" s="10">
        <v>0</v>
      </c>
      <c r="S430" s="10">
        <v>41</v>
      </c>
      <c r="T430" s="10">
        <v>226.5</v>
      </c>
      <c r="U430" s="10">
        <v>595.60000000000014</v>
      </c>
      <c r="V430" s="10">
        <v>242.5</v>
      </c>
      <c r="W430" s="10">
        <v>81.7</v>
      </c>
      <c r="X430" s="10">
        <v>305.5</v>
      </c>
      <c r="Y430" s="10">
        <v>459.8</v>
      </c>
      <c r="Z430" s="10">
        <v>303</v>
      </c>
      <c r="AA430" s="10">
        <v>279.10000000000002</v>
      </c>
      <c r="AB430" s="10">
        <v>280.60000000000002</v>
      </c>
      <c r="AC430" s="10">
        <v>58</v>
      </c>
      <c r="AD430" s="10">
        <v>400.3</v>
      </c>
      <c r="AE430" s="10">
        <v>404.8</v>
      </c>
      <c r="AF430" s="10">
        <v>543.59999999999991</v>
      </c>
      <c r="AG430" s="10">
        <v>373.8</v>
      </c>
      <c r="AH430" s="10">
        <v>112.5</v>
      </c>
      <c r="AI430" s="539">
        <v>1448.1</v>
      </c>
      <c r="AJ430" s="10">
        <v>1086.1999999999998</v>
      </c>
      <c r="AK430" s="10">
        <v>487.9</v>
      </c>
      <c r="AL430" s="10">
        <v>240.5</v>
      </c>
      <c r="AN430" s="277" t="s">
        <v>1649</v>
      </c>
      <c r="AR430" s="32">
        <f t="shared" si="3"/>
        <v>36</v>
      </c>
      <c r="AS430" s="56">
        <v>3</v>
      </c>
      <c r="AT430" s="56">
        <v>2</v>
      </c>
      <c r="AU430" s="56">
        <v>0</v>
      </c>
      <c r="AV430" s="56">
        <v>0</v>
      </c>
      <c r="AW430" s="56">
        <v>1</v>
      </c>
      <c r="AX430" s="56">
        <v>0</v>
      </c>
      <c r="AY430" s="56">
        <v>0</v>
      </c>
      <c r="AZ430" s="56">
        <v>1</v>
      </c>
      <c r="BA430" s="56">
        <v>0</v>
      </c>
      <c r="BB430" s="56">
        <v>2</v>
      </c>
      <c r="BC430" s="56">
        <v>3</v>
      </c>
      <c r="BD430" s="56">
        <v>3</v>
      </c>
      <c r="BE430" s="56">
        <v>0</v>
      </c>
      <c r="BF430" s="56">
        <v>3</v>
      </c>
      <c r="BG430" s="56">
        <v>0</v>
      </c>
      <c r="BH430" s="56">
        <v>0</v>
      </c>
      <c r="BI430" s="56">
        <v>2</v>
      </c>
      <c r="BJ430" s="56">
        <v>0</v>
      </c>
      <c r="BK430" s="56">
        <v>3</v>
      </c>
      <c r="BL430" s="56">
        <v>2</v>
      </c>
      <c r="BM430" s="56">
        <v>0</v>
      </c>
      <c r="BN430" s="56">
        <v>0</v>
      </c>
      <c r="BO430" s="56">
        <v>0</v>
      </c>
      <c r="BP430" s="56">
        <v>0</v>
      </c>
      <c r="BQ430" s="56">
        <v>0</v>
      </c>
      <c r="BR430" s="56">
        <v>3</v>
      </c>
      <c r="BS430" s="56">
        <v>1</v>
      </c>
      <c r="BT430" s="56">
        <v>0</v>
      </c>
      <c r="BU430" s="56">
        <v>0</v>
      </c>
      <c r="BV430" s="56">
        <v>3</v>
      </c>
      <c r="BW430" s="56">
        <v>2</v>
      </c>
      <c r="BX430" s="56">
        <v>2</v>
      </c>
      <c r="BY430" s="56">
        <v>0</v>
      </c>
      <c r="BZ430" s="433"/>
      <c r="CA430" s="433"/>
      <c r="CD430" s="28"/>
      <c r="CE430" s="56"/>
      <c r="CM430" s="433"/>
      <c r="CP430" s="28"/>
      <c r="CQ430" s="56"/>
    </row>
    <row r="431" spans="1:95" ht="15.75">
      <c r="A431" s="106" t="s">
        <v>2706</v>
      </c>
      <c r="B431" s="3"/>
      <c r="C431" s="3"/>
      <c r="D431" s="32"/>
      <c r="E431" s="495">
        <f t="shared" si="2"/>
        <v>10960.599999999999</v>
      </c>
      <c r="F431" s="10">
        <v>297.7</v>
      </c>
      <c r="G431" s="10">
        <v>159.30000000000001</v>
      </c>
      <c r="H431" s="10">
        <v>115.8</v>
      </c>
      <c r="I431" s="10">
        <v>95.4</v>
      </c>
      <c r="J431" s="10">
        <v>360.59999999999997</v>
      </c>
      <c r="K431" s="10">
        <v>163.1</v>
      </c>
      <c r="L431" s="10">
        <v>63.800000000000004</v>
      </c>
      <c r="M431" s="10">
        <v>45</v>
      </c>
      <c r="N431" s="10">
        <v>3</v>
      </c>
      <c r="O431" s="10">
        <v>480</v>
      </c>
      <c r="P431" s="10">
        <v>550.90000000000009</v>
      </c>
      <c r="Q431" s="10">
        <v>472.50000000000006</v>
      </c>
      <c r="R431" s="10">
        <v>16.5</v>
      </c>
      <c r="S431" s="10">
        <v>16.5</v>
      </c>
      <c r="T431" s="10">
        <v>313.8</v>
      </c>
      <c r="U431" s="10">
        <v>269.29999999999995</v>
      </c>
      <c r="V431" s="10">
        <v>97</v>
      </c>
      <c r="W431" s="10">
        <v>321.59999999999997</v>
      </c>
      <c r="X431" s="10">
        <v>4.6000000000000005</v>
      </c>
      <c r="Y431" s="10">
        <v>254.7</v>
      </c>
      <c r="Z431" s="10">
        <v>527.4</v>
      </c>
      <c r="AA431" s="10">
        <v>658.4</v>
      </c>
      <c r="AB431" s="10">
        <v>490</v>
      </c>
      <c r="AC431" s="10">
        <v>152.5</v>
      </c>
      <c r="AD431" s="10">
        <v>521.5</v>
      </c>
      <c r="AE431" s="10">
        <v>499</v>
      </c>
      <c r="AF431" s="10">
        <v>516.5</v>
      </c>
      <c r="AG431" s="10">
        <v>438.4</v>
      </c>
      <c r="AH431" s="10">
        <v>66</v>
      </c>
      <c r="AI431" s="539">
        <v>1288.4000000000001</v>
      </c>
      <c r="AJ431" s="10">
        <v>1005.3999999999999</v>
      </c>
      <c r="AK431" s="10">
        <v>523.5</v>
      </c>
      <c r="AL431" s="10">
        <v>172.5</v>
      </c>
      <c r="AN431" s="106" t="s">
        <v>2706</v>
      </c>
      <c r="AR431" s="32">
        <f t="shared" si="3"/>
        <v>51</v>
      </c>
      <c r="AS431" s="56">
        <v>3</v>
      </c>
      <c r="AT431" s="56">
        <v>0</v>
      </c>
      <c r="AU431" s="56">
        <v>0</v>
      </c>
      <c r="AV431" s="56">
        <v>3</v>
      </c>
      <c r="AW431" s="56">
        <v>0</v>
      </c>
      <c r="AX431" s="56">
        <v>0</v>
      </c>
      <c r="AY431" s="56">
        <v>3</v>
      </c>
      <c r="AZ431" s="56">
        <v>0</v>
      </c>
      <c r="BA431" s="56">
        <v>0</v>
      </c>
      <c r="BB431" s="56">
        <v>2</v>
      </c>
      <c r="BC431" s="56">
        <v>2</v>
      </c>
      <c r="BD431" s="56">
        <v>1</v>
      </c>
      <c r="BE431" s="56">
        <v>3</v>
      </c>
      <c r="BF431" s="56">
        <v>3</v>
      </c>
      <c r="BG431" s="56">
        <v>1</v>
      </c>
      <c r="BH431" s="56">
        <v>0</v>
      </c>
      <c r="BI431" s="56">
        <v>0</v>
      </c>
      <c r="BJ431" s="56">
        <v>2</v>
      </c>
      <c r="BK431" s="56">
        <v>0</v>
      </c>
      <c r="BL431" s="56">
        <v>0</v>
      </c>
      <c r="BM431" s="56">
        <v>3</v>
      </c>
      <c r="BN431" s="56">
        <v>3</v>
      </c>
      <c r="BO431" s="56">
        <v>2</v>
      </c>
      <c r="BP431" s="56">
        <v>3</v>
      </c>
      <c r="BQ431" s="56">
        <v>2</v>
      </c>
      <c r="BR431" s="56">
        <v>1</v>
      </c>
      <c r="BS431" s="56">
        <v>2</v>
      </c>
      <c r="BT431" s="56">
        <v>1</v>
      </c>
      <c r="BU431" s="56">
        <v>3</v>
      </c>
      <c r="BV431" s="56">
        <v>0</v>
      </c>
      <c r="BW431" s="56">
        <v>3</v>
      </c>
      <c r="BX431" s="56">
        <v>2</v>
      </c>
      <c r="BY431" s="56">
        <v>3</v>
      </c>
      <c r="BZ431" s="433"/>
      <c r="CA431" s="433"/>
      <c r="CD431" s="28"/>
      <c r="CE431" s="56"/>
      <c r="CM431" s="433"/>
      <c r="CP431" s="28"/>
      <c r="CQ431" s="56"/>
    </row>
    <row r="432" spans="1:95" ht="15.75">
      <c r="A432" s="106" t="s">
        <v>2819</v>
      </c>
      <c r="B432" s="3"/>
      <c r="C432" s="3"/>
      <c r="D432" s="32"/>
      <c r="E432" s="495">
        <f t="shared" si="2"/>
        <v>12076.3</v>
      </c>
      <c r="F432" s="10">
        <v>141.6</v>
      </c>
      <c r="G432" s="10">
        <v>58.2</v>
      </c>
      <c r="H432" s="10">
        <v>227.5</v>
      </c>
      <c r="I432" s="10">
        <v>120.80000000000001</v>
      </c>
      <c r="J432" s="10">
        <v>578.20000000000005</v>
      </c>
      <c r="K432" s="10">
        <v>183.2</v>
      </c>
      <c r="L432" s="10">
        <v>133.20000000000002</v>
      </c>
      <c r="M432" s="10">
        <v>6.5</v>
      </c>
      <c r="N432" s="10">
        <v>21</v>
      </c>
      <c r="O432" s="10">
        <v>341.5</v>
      </c>
      <c r="P432" s="10">
        <v>292.60000000000002</v>
      </c>
      <c r="Q432" s="10">
        <v>722.99999999999989</v>
      </c>
      <c r="R432" s="10">
        <v>0</v>
      </c>
      <c r="S432" s="10">
        <v>5.6</v>
      </c>
      <c r="T432" s="10">
        <v>624.4</v>
      </c>
      <c r="U432" s="10">
        <v>208.3</v>
      </c>
      <c r="V432" s="10">
        <v>253.9</v>
      </c>
      <c r="W432" s="10">
        <v>461</v>
      </c>
      <c r="X432" s="10">
        <v>403</v>
      </c>
      <c r="Y432" s="10">
        <v>93.4</v>
      </c>
      <c r="Z432" s="10">
        <v>519.5</v>
      </c>
      <c r="AA432" s="10">
        <v>648.30000000000007</v>
      </c>
      <c r="AB432" s="10">
        <v>464.6</v>
      </c>
      <c r="AC432" s="10">
        <v>91</v>
      </c>
      <c r="AD432" s="10">
        <v>326.8</v>
      </c>
      <c r="AE432" s="10">
        <v>431</v>
      </c>
      <c r="AF432" s="10">
        <v>405.4</v>
      </c>
      <c r="AG432" s="10">
        <v>602</v>
      </c>
      <c r="AH432" s="10">
        <v>24.1</v>
      </c>
      <c r="AI432" s="539">
        <v>2024.0000000000005</v>
      </c>
      <c r="AJ432" s="10">
        <v>1058.7999999999997</v>
      </c>
      <c r="AK432" s="10">
        <v>536.40000000000009</v>
      </c>
      <c r="AL432" s="10">
        <v>67.5</v>
      </c>
      <c r="AN432" s="106" t="s">
        <v>2819</v>
      </c>
      <c r="AR432" s="32">
        <f t="shared" si="3"/>
        <v>37</v>
      </c>
      <c r="AS432" s="56">
        <v>0</v>
      </c>
      <c r="AT432" s="56">
        <v>3</v>
      </c>
      <c r="AU432" s="56">
        <v>3</v>
      </c>
      <c r="AV432" s="56">
        <v>1</v>
      </c>
      <c r="AW432" s="56">
        <v>1</v>
      </c>
      <c r="AX432" s="56">
        <v>1</v>
      </c>
      <c r="AY432" s="56">
        <v>1</v>
      </c>
      <c r="AZ432" s="56">
        <v>0</v>
      </c>
      <c r="BA432" s="56">
        <v>0</v>
      </c>
      <c r="BB432" s="56">
        <v>1</v>
      </c>
      <c r="BC432" s="56">
        <v>0</v>
      </c>
      <c r="BD432" s="56">
        <v>0</v>
      </c>
      <c r="BE432" s="56">
        <v>0</v>
      </c>
      <c r="BF432" s="56">
        <v>0</v>
      </c>
      <c r="BG432" s="56">
        <v>3</v>
      </c>
      <c r="BH432" s="56">
        <v>0</v>
      </c>
      <c r="BI432" s="56">
        <v>3</v>
      </c>
      <c r="BJ432" s="56">
        <v>3</v>
      </c>
      <c r="BK432" s="56">
        <v>1</v>
      </c>
      <c r="BL432" s="56">
        <v>0</v>
      </c>
      <c r="BM432" s="56">
        <v>3</v>
      </c>
      <c r="BN432" s="56">
        <v>3</v>
      </c>
      <c r="BO432" s="56">
        <v>2</v>
      </c>
      <c r="BP432" s="56">
        <v>0</v>
      </c>
      <c r="BQ432" s="56">
        <v>1</v>
      </c>
      <c r="BR432" s="56">
        <v>0</v>
      </c>
      <c r="BS432" s="56">
        <v>3</v>
      </c>
      <c r="BT432" s="56">
        <v>1</v>
      </c>
      <c r="BU432" s="56">
        <v>0</v>
      </c>
      <c r="BV432" s="56">
        <v>0</v>
      </c>
      <c r="BW432" s="56">
        <v>2</v>
      </c>
      <c r="BX432" s="56">
        <v>1</v>
      </c>
      <c r="BY432" s="56">
        <v>0</v>
      </c>
      <c r="BZ432" s="433"/>
      <c r="CA432" s="433"/>
      <c r="CD432" s="28"/>
      <c r="CE432" s="56"/>
      <c r="CM432" s="433"/>
      <c r="CP432" s="28"/>
      <c r="CQ432" s="56"/>
    </row>
    <row r="433" spans="1:101" ht="15.75">
      <c r="A433" s="276" t="s">
        <v>3624</v>
      </c>
      <c r="B433" s="3"/>
      <c r="C433" s="3"/>
      <c r="D433" s="32"/>
      <c r="E433" s="495">
        <f t="shared" si="2"/>
        <v>11122.449999999997</v>
      </c>
      <c r="F433" s="10">
        <v>75.600000000000009</v>
      </c>
      <c r="G433" s="10">
        <v>128.9</v>
      </c>
      <c r="H433" s="10">
        <v>76</v>
      </c>
      <c r="I433" s="10">
        <v>106.6</v>
      </c>
      <c r="J433" s="10">
        <v>442.45</v>
      </c>
      <c r="K433" s="10">
        <v>118.5</v>
      </c>
      <c r="L433" s="10">
        <v>94.3</v>
      </c>
      <c r="M433" s="10">
        <v>152</v>
      </c>
      <c r="N433" s="10">
        <v>62</v>
      </c>
      <c r="O433" s="10">
        <v>348</v>
      </c>
      <c r="P433" s="10">
        <v>362.4</v>
      </c>
      <c r="Q433" s="10">
        <v>735.1</v>
      </c>
      <c r="R433" s="10">
        <v>0</v>
      </c>
      <c r="S433" s="10">
        <v>27.500000000000004</v>
      </c>
      <c r="T433" s="10">
        <v>565.15</v>
      </c>
      <c r="U433" s="10">
        <v>657.19999999999982</v>
      </c>
      <c r="V433" s="10">
        <v>352.5</v>
      </c>
      <c r="W433" s="10">
        <v>380.7</v>
      </c>
      <c r="X433" s="10">
        <v>235</v>
      </c>
      <c r="Y433" s="10">
        <v>235.2</v>
      </c>
      <c r="Z433" s="10">
        <v>579</v>
      </c>
      <c r="AA433" s="10">
        <v>379.20000000000005</v>
      </c>
      <c r="AB433" s="10">
        <v>584.9</v>
      </c>
      <c r="AC433" s="10">
        <v>56.5</v>
      </c>
      <c r="AD433" s="10">
        <v>362.4</v>
      </c>
      <c r="AE433" s="10">
        <v>477</v>
      </c>
      <c r="AF433" s="10">
        <v>483</v>
      </c>
      <c r="AG433" s="10">
        <v>265.8</v>
      </c>
      <c r="AH433" s="10">
        <v>0</v>
      </c>
      <c r="AI433" s="539">
        <v>1555</v>
      </c>
      <c r="AJ433" s="10">
        <v>990.65</v>
      </c>
      <c r="AK433" s="10">
        <v>191.9</v>
      </c>
      <c r="AL433" s="10">
        <v>42</v>
      </c>
      <c r="AN433" s="276" t="s">
        <v>3624</v>
      </c>
      <c r="AR433" s="32">
        <f t="shared" si="3"/>
        <v>39</v>
      </c>
      <c r="AS433" s="467">
        <v>0</v>
      </c>
      <c r="AT433" s="467">
        <v>0</v>
      </c>
      <c r="AU433" s="467">
        <v>0</v>
      </c>
      <c r="AV433" s="467">
        <v>3</v>
      </c>
      <c r="AW433" s="467">
        <v>0</v>
      </c>
      <c r="AX433" s="467">
        <v>0</v>
      </c>
      <c r="AY433" s="467">
        <v>3</v>
      </c>
      <c r="AZ433" s="467">
        <v>3</v>
      </c>
      <c r="BA433" s="467">
        <v>3</v>
      </c>
      <c r="BB433" s="467">
        <v>0</v>
      </c>
      <c r="BC433" s="467">
        <v>0</v>
      </c>
      <c r="BD433" s="56">
        <v>2</v>
      </c>
      <c r="BE433" s="467">
        <v>0</v>
      </c>
      <c r="BF433" s="56">
        <v>2</v>
      </c>
      <c r="BG433" s="56">
        <v>3</v>
      </c>
      <c r="BH433" s="467">
        <v>1</v>
      </c>
      <c r="BI433" s="56">
        <v>3</v>
      </c>
      <c r="BJ433" s="56">
        <v>3</v>
      </c>
      <c r="BK433" s="56">
        <v>3</v>
      </c>
      <c r="BL433" s="467">
        <v>1</v>
      </c>
      <c r="BM433" s="56">
        <v>0</v>
      </c>
      <c r="BN433" s="467">
        <v>2</v>
      </c>
      <c r="BO433" s="56">
        <v>1</v>
      </c>
      <c r="BP433" s="467">
        <v>0</v>
      </c>
      <c r="BQ433" s="56">
        <v>0</v>
      </c>
      <c r="BR433" s="467">
        <v>2</v>
      </c>
      <c r="BS433" s="56">
        <v>2</v>
      </c>
      <c r="BT433" s="467">
        <v>0</v>
      </c>
      <c r="BU433" s="56">
        <v>0</v>
      </c>
      <c r="BV433" s="467">
        <v>1</v>
      </c>
      <c r="BW433" s="467">
        <v>1</v>
      </c>
      <c r="BX433" s="467">
        <v>0</v>
      </c>
      <c r="BY433" s="467">
        <v>0</v>
      </c>
      <c r="BZ433" s="433"/>
      <c r="CA433" s="433"/>
      <c r="CB433" s="435"/>
      <c r="CC433" s="435"/>
      <c r="CD433" s="237"/>
      <c r="CE433" s="467"/>
      <c r="CM433" s="433"/>
      <c r="CP433" s="28"/>
      <c r="CQ433" s="56"/>
    </row>
    <row r="434" spans="1:101" ht="15.75">
      <c r="A434" s="276" t="s">
        <v>3625</v>
      </c>
      <c r="B434" s="3"/>
      <c r="C434" s="3"/>
      <c r="D434" s="32"/>
      <c r="E434" s="495">
        <f t="shared" si="2"/>
        <v>13500.749999999998</v>
      </c>
      <c r="F434" s="10">
        <v>133</v>
      </c>
      <c r="G434" s="10">
        <v>151.30000000000001</v>
      </c>
      <c r="H434" s="10">
        <v>84.8</v>
      </c>
      <c r="I434" s="10">
        <v>87.600000000000009</v>
      </c>
      <c r="J434" s="10">
        <v>479.95</v>
      </c>
      <c r="K434" s="10">
        <v>182.6</v>
      </c>
      <c r="L434" s="10">
        <v>69.799999999999983</v>
      </c>
      <c r="M434" s="10">
        <v>156.5</v>
      </c>
      <c r="N434" s="10">
        <v>48.099999999999994</v>
      </c>
      <c r="O434" s="10">
        <v>419.5</v>
      </c>
      <c r="P434" s="10">
        <v>347.59999999999997</v>
      </c>
      <c r="Q434" s="10">
        <v>627.6</v>
      </c>
      <c r="R434" s="10">
        <v>15.399999999999999</v>
      </c>
      <c r="S434" s="10">
        <v>0</v>
      </c>
      <c r="T434" s="10">
        <v>736.25</v>
      </c>
      <c r="U434" s="10">
        <v>476.20000000000005</v>
      </c>
      <c r="V434" s="10">
        <v>0</v>
      </c>
      <c r="W434" s="10">
        <v>514</v>
      </c>
      <c r="X434" s="10">
        <v>303.7</v>
      </c>
      <c r="Y434" s="10">
        <v>243.1</v>
      </c>
      <c r="Z434" s="10">
        <v>724.5</v>
      </c>
      <c r="AA434" s="10">
        <v>721.00000000000011</v>
      </c>
      <c r="AB434" s="10">
        <v>616.5</v>
      </c>
      <c r="AC434" s="10">
        <v>150.5</v>
      </c>
      <c r="AD434" s="10">
        <v>569.5</v>
      </c>
      <c r="AE434" s="10">
        <v>373</v>
      </c>
      <c r="AF434" s="10">
        <v>580.5</v>
      </c>
      <c r="AG434" s="10">
        <v>452.79999999999995</v>
      </c>
      <c r="AH434" s="10">
        <v>336.5</v>
      </c>
      <c r="AI434" s="539">
        <v>2306.9</v>
      </c>
      <c r="AJ434" s="10">
        <v>1138.5499999999997</v>
      </c>
      <c r="AK434" s="10">
        <v>348.5</v>
      </c>
      <c r="AL434" s="10">
        <v>105</v>
      </c>
      <c r="AN434" s="276" t="s">
        <v>3625</v>
      </c>
      <c r="AR434" s="32">
        <f t="shared" si="3"/>
        <v>55</v>
      </c>
      <c r="AS434" s="467">
        <v>0</v>
      </c>
      <c r="AT434" s="467">
        <v>0</v>
      </c>
      <c r="AU434" s="467">
        <v>0</v>
      </c>
      <c r="AV434" s="467">
        <v>3</v>
      </c>
      <c r="AW434" s="467">
        <v>2</v>
      </c>
      <c r="AX434" s="467">
        <v>2</v>
      </c>
      <c r="AY434" s="467">
        <v>3</v>
      </c>
      <c r="AZ434" s="467">
        <v>0</v>
      </c>
      <c r="BA434" s="467">
        <v>0</v>
      </c>
      <c r="BB434" s="467">
        <v>2</v>
      </c>
      <c r="BC434" s="467">
        <v>0</v>
      </c>
      <c r="BD434" s="56">
        <v>0</v>
      </c>
      <c r="BE434" s="467">
        <v>1</v>
      </c>
      <c r="BF434" s="56">
        <v>0</v>
      </c>
      <c r="BG434" s="56">
        <v>3</v>
      </c>
      <c r="BH434" s="467">
        <v>3</v>
      </c>
      <c r="BI434" s="56">
        <v>0</v>
      </c>
      <c r="BJ434" s="56">
        <v>2</v>
      </c>
      <c r="BK434" s="56">
        <v>3</v>
      </c>
      <c r="BL434" s="467">
        <v>1</v>
      </c>
      <c r="BM434" s="56">
        <v>2</v>
      </c>
      <c r="BN434" s="467">
        <v>3</v>
      </c>
      <c r="BO434" s="56">
        <v>3</v>
      </c>
      <c r="BP434" s="467">
        <v>3</v>
      </c>
      <c r="BQ434" s="56">
        <v>3</v>
      </c>
      <c r="BR434" s="467">
        <v>1</v>
      </c>
      <c r="BS434" s="56">
        <v>3</v>
      </c>
      <c r="BT434" s="467">
        <v>3</v>
      </c>
      <c r="BU434" s="56">
        <v>3</v>
      </c>
      <c r="BV434" s="467">
        <v>0</v>
      </c>
      <c r="BW434" s="467">
        <v>3</v>
      </c>
      <c r="BX434" s="467">
        <v>0</v>
      </c>
      <c r="BY434" s="467">
        <v>3</v>
      </c>
      <c r="BZ434" s="433"/>
      <c r="CA434" s="433"/>
      <c r="CB434" s="435"/>
      <c r="CC434" s="435"/>
      <c r="CD434" s="237"/>
      <c r="CE434" s="467"/>
      <c r="CJ434" s="451"/>
      <c r="CL434" s="305"/>
      <c r="CM434" s="433"/>
      <c r="CN434" s="435"/>
      <c r="CO434" s="435"/>
      <c r="CP434" s="241"/>
      <c r="CQ434" s="56"/>
    </row>
    <row r="435" spans="1:101" ht="15.75">
      <c r="A435" s="277" t="s">
        <v>31</v>
      </c>
      <c r="B435" s="3"/>
      <c r="C435" s="3"/>
      <c r="D435" s="32"/>
      <c r="E435" s="495">
        <f t="shared" si="2"/>
        <v>15536.549999999997</v>
      </c>
      <c r="F435" s="10">
        <v>295.09999999999997</v>
      </c>
      <c r="G435" s="10">
        <v>260.5</v>
      </c>
      <c r="H435" s="10">
        <v>163.1</v>
      </c>
      <c r="I435" s="10">
        <v>102</v>
      </c>
      <c r="J435" s="10">
        <v>760.7</v>
      </c>
      <c r="K435" s="10">
        <v>176.20000000000002</v>
      </c>
      <c r="L435" s="10">
        <v>51.6</v>
      </c>
      <c r="M435" s="10">
        <v>260</v>
      </c>
      <c r="N435" s="10">
        <v>56</v>
      </c>
      <c r="O435" s="10">
        <v>353.5</v>
      </c>
      <c r="P435" s="10">
        <v>882.5</v>
      </c>
      <c r="Q435" s="10">
        <v>724.1</v>
      </c>
      <c r="R435" s="10">
        <v>0</v>
      </c>
      <c r="S435" s="10">
        <v>28.5</v>
      </c>
      <c r="T435" s="10">
        <v>346.3</v>
      </c>
      <c r="U435" s="10">
        <v>771.8</v>
      </c>
      <c r="V435" s="10">
        <v>42</v>
      </c>
      <c r="W435" s="10">
        <v>324</v>
      </c>
      <c r="X435" s="10">
        <v>172.5</v>
      </c>
      <c r="Y435" s="10">
        <v>389.6</v>
      </c>
      <c r="Z435" s="10">
        <v>486.5</v>
      </c>
      <c r="AA435" s="10">
        <v>1028.9000000000001</v>
      </c>
      <c r="AB435" s="10">
        <v>549.79999999999995</v>
      </c>
      <c r="AC435" s="10">
        <v>64.599999999999994</v>
      </c>
      <c r="AD435" s="10">
        <v>628.34999999999991</v>
      </c>
      <c r="AE435" s="10">
        <v>602.04999999999995</v>
      </c>
      <c r="AF435" s="10">
        <v>582.04999999999995</v>
      </c>
      <c r="AG435" s="10">
        <v>968.7</v>
      </c>
      <c r="AH435" s="10">
        <v>0</v>
      </c>
      <c r="AI435" s="539">
        <v>2536.7999999999997</v>
      </c>
      <c r="AJ435" s="10">
        <v>889.80000000000007</v>
      </c>
      <c r="AK435" s="10">
        <v>1039</v>
      </c>
      <c r="AL435" s="10">
        <v>0</v>
      </c>
      <c r="AN435" s="277" t="s">
        <v>31</v>
      </c>
      <c r="AR435" s="32">
        <f t="shared" si="3"/>
        <v>62</v>
      </c>
      <c r="AS435" s="467">
        <v>1</v>
      </c>
      <c r="AT435" s="467">
        <v>1</v>
      </c>
      <c r="AU435" s="467">
        <v>3</v>
      </c>
      <c r="AV435" s="467">
        <v>3</v>
      </c>
      <c r="AW435" s="467">
        <v>3</v>
      </c>
      <c r="AX435" s="467">
        <v>3</v>
      </c>
      <c r="AY435" s="467">
        <v>0</v>
      </c>
      <c r="AZ435" s="467">
        <v>3</v>
      </c>
      <c r="BA435" s="467">
        <v>0</v>
      </c>
      <c r="BB435" s="467">
        <v>1</v>
      </c>
      <c r="BC435" s="467">
        <v>3</v>
      </c>
      <c r="BD435" s="56">
        <v>3</v>
      </c>
      <c r="BE435" s="467">
        <v>0</v>
      </c>
      <c r="BF435" s="56">
        <v>3</v>
      </c>
      <c r="BG435" s="56">
        <v>3</v>
      </c>
      <c r="BH435" s="467">
        <v>2</v>
      </c>
      <c r="BI435" s="56">
        <v>0</v>
      </c>
      <c r="BJ435" s="56">
        <v>1</v>
      </c>
      <c r="BK435" s="56">
        <v>1</v>
      </c>
      <c r="BL435" s="467">
        <v>1</v>
      </c>
      <c r="BM435" s="56">
        <v>1</v>
      </c>
      <c r="BN435" s="467">
        <v>3</v>
      </c>
      <c r="BO435" s="56">
        <v>2</v>
      </c>
      <c r="BP435" s="467">
        <v>0</v>
      </c>
      <c r="BQ435" s="56">
        <v>3</v>
      </c>
      <c r="BR435" s="467">
        <v>3</v>
      </c>
      <c r="BS435" s="56">
        <v>3</v>
      </c>
      <c r="BT435" s="467">
        <v>3</v>
      </c>
      <c r="BU435" s="56">
        <v>0</v>
      </c>
      <c r="BV435" s="467">
        <v>3</v>
      </c>
      <c r="BW435" s="467">
        <v>3</v>
      </c>
      <c r="BX435" s="467">
        <v>3</v>
      </c>
      <c r="BY435" s="467">
        <v>0</v>
      </c>
      <c r="BZ435" s="433"/>
      <c r="CA435" s="433"/>
      <c r="CB435" s="435"/>
      <c r="CC435" s="435"/>
      <c r="CD435" s="237"/>
      <c r="CE435" s="467"/>
      <c r="CF435" s="417"/>
      <c r="CG435" s="417"/>
      <c r="CH435" s="417"/>
      <c r="CI435" s="417"/>
      <c r="CJ435" s="417"/>
      <c r="CK435" s="417"/>
      <c r="CL435" s="251"/>
      <c r="CM435" s="433"/>
      <c r="CN435" s="435"/>
      <c r="CO435" s="435"/>
      <c r="CP435" s="241"/>
      <c r="CQ435" s="56"/>
    </row>
    <row r="436" spans="1:101" ht="15.75">
      <c r="A436" s="106" t="s">
        <v>2710</v>
      </c>
      <c r="B436" s="3"/>
      <c r="C436" s="3"/>
      <c r="D436" s="32"/>
      <c r="E436" s="495">
        <f t="shared" si="2"/>
        <v>14859.099999999999</v>
      </c>
      <c r="F436" s="10">
        <v>670.3</v>
      </c>
      <c r="G436" s="10">
        <v>204.1</v>
      </c>
      <c r="H436" s="10">
        <v>110.60000000000001</v>
      </c>
      <c r="I436" s="10">
        <v>22.400000000000002</v>
      </c>
      <c r="J436" s="10">
        <v>714.9</v>
      </c>
      <c r="K436" s="10">
        <v>188.5</v>
      </c>
      <c r="L436" s="10">
        <v>80.599999999999994</v>
      </c>
      <c r="M436" s="10">
        <v>510.3</v>
      </c>
      <c r="N436" s="10">
        <v>98.3</v>
      </c>
      <c r="O436" s="10">
        <v>302.60000000000002</v>
      </c>
      <c r="P436" s="10">
        <v>708.3</v>
      </c>
      <c r="Q436" s="10">
        <v>673.19999999999993</v>
      </c>
      <c r="R436" s="10">
        <v>0</v>
      </c>
      <c r="S436" s="10">
        <v>0</v>
      </c>
      <c r="T436" s="10">
        <v>358.5</v>
      </c>
      <c r="U436" s="10">
        <v>643.5</v>
      </c>
      <c r="V436" s="10">
        <v>169</v>
      </c>
      <c r="W436" s="10">
        <v>254.2</v>
      </c>
      <c r="X436" s="10">
        <v>424</v>
      </c>
      <c r="Y436" s="10">
        <v>231.3</v>
      </c>
      <c r="Z436" s="10">
        <v>503</v>
      </c>
      <c r="AA436" s="10">
        <v>473.7</v>
      </c>
      <c r="AB436" s="10">
        <v>430.00000000000006</v>
      </c>
      <c r="AC436" s="10">
        <v>97</v>
      </c>
      <c r="AD436" s="10">
        <v>303</v>
      </c>
      <c r="AE436" s="10">
        <v>396</v>
      </c>
      <c r="AF436" s="10">
        <v>228</v>
      </c>
      <c r="AG436" s="10">
        <v>675.3</v>
      </c>
      <c r="AH436" s="10">
        <v>58.5</v>
      </c>
      <c r="AI436" s="539">
        <v>3918.9</v>
      </c>
      <c r="AJ436" s="10">
        <v>869.3</v>
      </c>
      <c r="AK436" s="10">
        <v>422.6</v>
      </c>
      <c r="AL436" s="10">
        <v>119.2</v>
      </c>
      <c r="AN436" s="106" t="s">
        <v>2710</v>
      </c>
      <c r="AR436" s="32">
        <f t="shared" si="3"/>
        <v>50</v>
      </c>
      <c r="AS436" s="56">
        <v>3</v>
      </c>
      <c r="AT436" s="56">
        <v>0</v>
      </c>
      <c r="AU436" s="56">
        <v>3</v>
      </c>
      <c r="AV436" s="56">
        <v>0</v>
      </c>
      <c r="AW436" s="56">
        <v>3</v>
      </c>
      <c r="AX436" s="56">
        <v>0</v>
      </c>
      <c r="AY436" s="56">
        <v>0</v>
      </c>
      <c r="AZ436" s="56">
        <v>3</v>
      </c>
      <c r="BA436" s="56">
        <v>3</v>
      </c>
      <c r="BB436" s="56">
        <v>0</v>
      </c>
      <c r="BC436" s="56">
        <v>3</v>
      </c>
      <c r="BD436" s="56">
        <v>2</v>
      </c>
      <c r="BE436" s="56">
        <v>1</v>
      </c>
      <c r="BF436" s="56">
        <v>0</v>
      </c>
      <c r="BG436" s="56">
        <v>3</v>
      </c>
      <c r="BH436" s="56">
        <v>0</v>
      </c>
      <c r="BI436" s="56">
        <v>0</v>
      </c>
      <c r="BJ436" s="56">
        <v>3</v>
      </c>
      <c r="BK436" s="56">
        <v>3</v>
      </c>
      <c r="BL436" s="56">
        <v>1</v>
      </c>
      <c r="BM436" s="56">
        <v>1</v>
      </c>
      <c r="BN436" s="56">
        <v>3</v>
      </c>
      <c r="BO436" s="56">
        <v>2</v>
      </c>
      <c r="BP436" s="56">
        <v>0</v>
      </c>
      <c r="BQ436" s="56">
        <v>0</v>
      </c>
      <c r="BR436" s="56">
        <v>0</v>
      </c>
      <c r="BS436" s="56">
        <v>0</v>
      </c>
      <c r="BT436" s="56">
        <v>3</v>
      </c>
      <c r="BU436" s="56">
        <v>3</v>
      </c>
      <c r="BV436" s="56">
        <v>3</v>
      </c>
      <c r="BW436" s="56">
        <v>1</v>
      </c>
      <c r="BX436" s="56">
        <v>0</v>
      </c>
      <c r="BY436" s="56">
        <v>3</v>
      </c>
      <c r="BZ436" s="433"/>
      <c r="CA436" s="433"/>
      <c r="CD436" s="28"/>
      <c r="CE436" s="56"/>
      <c r="CL436" s="417"/>
      <c r="CM436" s="433"/>
      <c r="CN436" s="435"/>
      <c r="CO436" s="435"/>
      <c r="CP436" s="241"/>
      <c r="CQ436" s="56"/>
      <c r="CR436" s="417"/>
      <c r="CS436" s="417"/>
      <c r="CT436" s="417"/>
      <c r="CU436" s="417"/>
      <c r="CV436" s="417"/>
      <c r="CW436" s="417"/>
    </row>
    <row r="437" spans="1:101" ht="15.75">
      <c r="A437" s="106" t="s">
        <v>694</v>
      </c>
      <c r="B437" s="3"/>
      <c r="C437" s="3"/>
      <c r="D437" s="32"/>
      <c r="E437" s="495">
        <f t="shared" si="2"/>
        <v>10192.5</v>
      </c>
      <c r="F437" s="10">
        <v>36.1</v>
      </c>
      <c r="G437" s="10">
        <v>26.400000000000002</v>
      </c>
      <c r="H437" s="10">
        <v>14.8</v>
      </c>
      <c r="I437" s="10">
        <v>57.05</v>
      </c>
      <c r="J437" s="10">
        <v>418.6</v>
      </c>
      <c r="K437" s="10">
        <v>150.00000000000003</v>
      </c>
      <c r="L437" s="10">
        <v>75.5</v>
      </c>
      <c r="M437" s="10">
        <v>198.9</v>
      </c>
      <c r="N437" s="10">
        <v>209.75</v>
      </c>
      <c r="O437" s="10">
        <v>348</v>
      </c>
      <c r="P437" s="10">
        <v>515.1</v>
      </c>
      <c r="Q437" s="10">
        <v>251.55</v>
      </c>
      <c r="R437" s="10">
        <v>129.79999999999998</v>
      </c>
      <c r="S437" s="10">
        <v>77.099999999999994</v>
      </c>
      <c r="T437" s="10">
        <v>375.25000000000006</v>
      </c>
      <c r="U437" s="10">
        <v>272.39999999999998</v>
      </c>
      <c r="V437" s="10">
        <v>251.1</v>
      </c>
      <c r="W437" s="10">
        <v>112.80000000000001</v>
      </c>
      <c r="X437" s="10">
        <v>516.1</v>
      </c>
      <c r="Y437" s="10">
        <v>355.5</v>
      </c>
      <c r="Z437" s="10">
        <v>297.5</v>
      </c>
      <c r="AA437" s="10">
        <v>202.1</v>
      </c>
      <c r="AB437" s="10">
        <v>446.5</v>
      </c>
      <c r="AC437" s="10">
        <v>144.30000000000001</v>
      </c>
      <c r="AD437" s="10">
        <v>416</v>
      </c>
      <c r="AE437" s="10">
        <v>395.5</v>
      </c>
      <c r="AF437" s="10">
        <v>214.5</v>
      </c>
      <c r="AG437" s="10">
        <v>359.9</v>
      </c>
      <c r="AH437" s="10">
        <v>91.5</v>
      </c>
      <c r="AI437" s="539">
        <v>1748.5</v>
      </c>
      <c r="AJ437" s="10">
        <v>613.29999999999995</v>
      </c>
      <c r="AK437" s="10">
        <v>210</v>
      </c>
      <c r="AL437" s="10">
        <v>661.1</v>
      </c>
      <c r="AN437" s="106" t="s">
        <v>694</v>
      </c>
      <c r="AR437" s="32">
        <f t="shared" si="3"/>
        <v>38</v>
      </c>
      <c r="AS437" s="56">
        <v>0</v>
      </c>
      <c r="AT437" s="56">
        <v>0</v>
      </c>
      <c r="AU437" s="56">
        <v>0</v>
      </c>
      <c r="AV437" s="56">
        <v>0</v>
      </c>
      <c r="AW437" s="56">
        <v>0</v>
      </c>
      <c r="AX437" s="56">
        <v>1</v>
      </c>
      <c r="AY437" s="56">
        <v>3</v>
      </c>
      <c r="AZ437" s="56">
        <v>2</v>
      </c>
      <c r="BA437" s="56">
        <v>3</v>
      </c>
      <c r="BB437" s="56">
        <v>1</v>
      </c>
      <c r="BC437" s="56">
        <v>2</v>
      </c>
      <c r="BD437" s="56">
        <v>0</v>
      </c>
      <c r="BE437" s="56">
        <v>3</v>
      </c>
      <c r="BF437" s="56">
        <v>3</v>
      </c>
      <c r="BG437" s="56">
        <v>0</v>
      </c>
      <c r="BH437" s="56">
        <v>0</v>
      </c>
      <c r="BI437" s="56">
        <v>3</v>
      </c>
      <c r="BJ437" s="56">
        <v>0</v>
      </c>
      <c r="BK437" s="56">
        <v>3</v>
      </c>
      <c r="BL437" s="56">
        <v>3</v>
      </c>
      <c r="BM437" s="56">
        <v>0</v>
      </c>
      <c r="BN437" s="56">
        <v>0</v>
      </c>
      <c r="BO437" s="56">
        <v>2</v>
      </c>
      <c r="BP437" s="56">
        <v>1</v>
      </c>
      <c r="BQ437" s="56">
        <v>1</v>
      </c>
      <c r="BR437" s="56">
        <v>0</v>
      </c>
      <c r="BS437" s="56">
        <v>0</v>
      </c>
      <c r="BT437" s="56">
        <v>1</v>
      </c>
      <c r="BU437" s="56">
        <v>2</v>
      </c>
      <c r="BV437" s="56">
        <v>0</v>
      </c>
      <c r="BW437" s="56">
        <v>0</v>
      </c>
      <c r="BX437" s="56">
        <v>1</v>
      </c>
      <c r="BY437" s="56">
        <v>3</v>
      </c>
      <c r="BZ437" s="433"/>
      <c r="CA437" s="433"/>
      <c r="CD437" s="28"/>
      <c r="CE437" s="56"/>
      <c r="CM437" s="433"/>
      <c r="CP437" s="28"/>
      <c r="CQ437" s="56"/>
    </row>
    <row r="438" spans="1:101" ht="15.75">
      <c r="A438" s="276" t="s">
        <v>3626</v>
      </c>
      <c r="B438" s="3"/>
      <c r="C438" s="3"/>
      <c r="D438" s="32"/>
      <c r="E438" s="495">
        <f t="shared" si="2"/>
        <v>12307.950000000003</v>
      </c>
      <c r="F438" s="10">
        <v>590.30000000000007</v>
      </c>
      <c r="G438" s="10">
        <v>312.10000000000002</v>
      </c>
      <c r="H438" s="10">
        <v>97</v>
      </c>
      <c r="I438" s="10">
        <v>55.5</v>
      </c>
      <c r="J438" s="10">
        <v>639.54999999999995</v>
      </c>
      <c r="K438" s="10">
        <v>227.3</v>
      </c>
      <c r="L438" s="10">
        <v>6.5</v>
      </c>
      <c r="M438" s="10">
        <v>173.8</v>
      </c>
      <c r="N438" s="10">
        <v>164.2</v>
      </c>
      <c r="O438" s="10">
        <v>273.8</v>
      </c>
      <c r="P438" s="10">
        <v>313.40000000000003</v>
      </c>
      <c r="Q438" s="10">
        <v>414.79999999999995</v>
      </c>
      <c r="R438" s="10">
        <v>44.699999999999996</v>
      </c>
      <c r="S438" s="10">
        <v>0</v>
      </c>
      <c r="T438" s="10">
        <v>533.85</v>
      </c>
      <c r="U438" s="10">
        <v>517</v>
      </c>
      <c r="V438" s="10">
        <v>297.5</v>
      </c>
      <c r="W438" s="10">
        <v>269.3</v>
      </c>
      <c r="X438" s="10">
        <v>498.2</v>
      </c>
      <c r="Y438" s="10">
        <v>489.1</v>
      </c>
      <c r="Z438" s="10">
        <v>493.5</v>
      </c>
      <c r="AA438" s="10">
        <v>448.59999999999991</v>
      </c>
      <c r="AB438" s="10">
        <v>450</v>
      </c>
      <c r="AC438" s="10">
        <v>144.1</v>
      </c>
      <c r="AD438" s="10">
        <v>539.5</v>
      </c>
      <c r="AE438" s="10">
        <v>411.90000000000003</v>
      </c>
      <c r="AF438" s="10">
        <v>369.70000000000005</v>
      </c>
      <c r="AG438" s="10">
        <v>562.39999999999986</v>
      </c>
      <c r="AH438" s="10">
        <v>82.5</v>
      </c>
      <c r="AI438" s="539">
        <v>1341.2000000000003</v>
      </c>
      <c r="AJ438" s="10">
        <v>861.45</v>
      </c>
      <c r="AK438" s="10">
        <v>487.1</v>
      </c>
      <c r="AL438" s="10">
        <v>198.1</v>
      </c>
      <c r="AN438" s="276" t="s">
        <v>3626</v>
      </c>
      <c r="AR438" s="32">
        <f t="shared" si="3"/>
        <v>55</v>
      </c>
      <c r="AS438" s="56">
        <v>3</v>
      </c>
      <c r="AT438" s="56">
        <v>2</v>
      </c>
      <c r="AU438" s="56">
        <v>0</v>
      </c>
      <c r="AV438" s="56">
        <v>3</v>
      </c>
      <c r="AW438" s="56">
        <v>3</v>
      </c>
      <c r="AX438" s="56">
        <v>3</v>
      </c>
      <c r="AY438" s="56">
        <v>3</v>
      </c>
      <c r="AZ438" s="56">
        <v>0</v>
      </c>
      <c r="BA438" s="56">
        <v>3</v>
      </c>
      <c r="BB438" s="56">
        <v>0</v>
      </c>
      <c r="BC438" s="56">
        <v>0</v>
      </c>
      <c r="BD438" s="56">
        <v>0</v>
      </c>
      <c r="BE438" s="56">
        <v>3</v>
      </c>
      <c r="BF438" s="56">
        <v>0</v>
      </c>
      <c r="BG438" s="56">
        <v>1</v>
      </c>
      <c r="BH438" s="56">
        <v>0</v>
      </c>
      <c r="BI438" s="56">
        <v>3</v>
      </c>
      <c r="BJ438" s="56">
        <v>2</v>
      </c>
      <c r="BK438" s="56">
        <v>3</v>
      </c>
      <c r="BL438" s="56">
        <v>3</v>
      </c>
      <c r="BM438" s="56">
        <v>0</v>
      </c>
      <c r="BN438" s="56">
        <v>3</v>
      </c>
      <c r="BO438" s="56">
        <v>3</v>
      </c>
      <c r="BP438" s="56">
        <v>1</v>
      </c>
      <c r="BQ438" s="56">
        <v>2</v>
      </c>
      <c r="BR438" s="56">
        <v>3</v>
      </c>
      <c r="BS438" s="56">
        <v>2</v>
      </c>
      <c r="BT438" s="56">
        <v>0</v>
      </c>
      <c r="BU438" s="56">
        <v>0</v>
      </c>
      <c r="BV438" s="56">
        <v>0</v>
      </c>
      <c r="BW438" s="56">
        <v>2</v>
      </c>
      <c r="BX438" s="56">
        <v>1</v>
      </c>
      <c r="BY438" s="56">
        <v>3</v>
      </c>
      <c r="BZ438" s="433"/>
      <c r="CA438" s="433"/>
      <c r="CD438" s="28"/>
      <c r="CE438" s="56"/>
      <c r="CM438" s="433"/>
      <c r="CP438" s="28"/>
      <c r="CQ438" s="56"/>
    </row>
    <row r="439" spans="1:101" ht="15.75">
      <c r="A439" s="106" t="s">
        <v>3666</v>
      </c>
      <c r="B439" s="3"/>
      <c r="C439" s="3"/>
      <c r="D439" s="32"/>
      <c r="E439" s="495">
        <f t="shared" si="2"/>
        <v>12257.800000000003</v>
      </c>
      <c r="F439" s="10">
        <v>168.7</v>
      </c>
      <c r="G439" s="10">
        <v>292.5</v>
      </c>
      <c r="H439" s="10">
        <v>24.7</v>
      </c>
      <c r="I439" s="10">
        <v>168</v>
      </c>
      <c r="J439" s="10">
        <v>526.59999999999991</v>
      </c>
      <c r="K439" s="10">
        <v>74.400000000000006</v>
      </c>
      <c r="L439" s="10">
        <v>23.1</v>
      </c>
      <c r="M439" s="10">
        <v>284</v>
      </c>
      <c r="N439" s="10">
        <v>199</v>
      </c>
      <c r="O439" s="10">
        <v>398.40000000000003</v>
      </c>
      <c r="P439" s="10">
        <v>554.19999999999993</v>
      </c>
      <c r="Q439" s="10">
        <v>553.79999999999995</v>
      </c>
      <c r="R439" s="10">
        <v>49.3</v>
      </c>
      <c r="S439" s="10">
        <v>22.5</v>
      </c>
      <c r="T439" s="10">
        <v>675.8</v>
      </c>
      <c r="U439" s="10">
        <v>254.09999999999997</v>
      </c>
      <c r="V439" s="10">
        <v>210</v>
      </c>
      <c r="W439" s="10">
        <v>502.5</v>
      </c>
      <c r="X439" s="10">
        <v>453.5</v>
      </c>
      <c r="Y439" s="10">
        <v>351.40000000000003</v>
      </c>
      <c r="Z439" s="10">
        <v>646</v>
      </c>
      <c r="AA439" s="10">
        <v>328.3</v>
      </c>
      <c r="AB439" s="10">
        <v>715.4</v>
      </c>
      <c r="AC439" s="10">
        <v>137.9</v>
      </c>
      <c r="AD439" s="10">
        <v>473.4</v>
      </c>
      <c r="AE439" s="10">
        <v>421.5</v>
      </c>
      <c r="AF439" s="10">
        <v>428.1</v>
      </c>
      <c r="AG439" s="10">
        <v>184.09999999999997</v>
      </c>
      <c r="AH439" s="10">
        <v>12.100000000000001</v>
      </c>
      <c r="AI439" s="539">
        <v>1783.2</v>
      </c>
      <c r="AJ439" s="10">
        <v>1132.5</v>
      </c>
      <c r="AK439" s="10">
        <v>128.69999999999999</v>
      </c>
      <c r="AL439" s="10">
        <v>80.100000000000009</v>
      </c>
      <c r="AN439" s="106" t="s">
        <v>3666</v>
      </c>
      <c r="AR439" s="32">
        <f t="shared" si="3"/>
        <v>44</v>
      </c>
      <c r="AS439" s="56">
        <v>1</v>
      </c>
      <c r="AT439" s="56">
        <v>1</v>
      </c>
      <c r="AU439" s="56">
        <v>0</v>
      </c>
      <c r="AV439" s="56">
        <v>2</v>
      </c>
      <c r="AW439" s="56">
        <v>0</v>
      </c>
      <c r="AX439" s="56">
        <v>0</v>
      </c>
      <c r="AY439" s="56">
        <v>0</v>
      </c>
      <c r="AZ439" s="56">
        <v>3</v>
      </c>
      <c r="BA439" s="56">
        <v>3</v>
      </c>
      <c r="BB439" s="56">
        <v>3</v>
      </c>
      <c r="BC439" s="56">
        <v>2</v>
      </c>
      <c r="BD439" s="56">
        <v>0</v>
      </c>
      <c r="BE439" s="56">
        <v>3</v>
      </c>
      <c r="BF439" s="56">
        <v>1</v>
      </c>
      <c r="BG439" s="56">
        <v>3</v>
      </c>
      <c r="BH439" s="56">
        <v>0</v>
      </c>
      <c r="BI439" s="56">
        <v>3</v>
      </c>
      <c r="BJ439" s="56">
        <v>1</v>
      </c>
      <c r="BK439" s="56">
        <v>3</v>
      </c>
      <c r="BL439" s="56">
        <v>1</v>
      </c>
      <c r="BM439" s="56">
        <v>2</v>
      </c>
      <c r="BN439" s="56">
        <v>3</v>
      </c>
      <c r="BO439" s="56">
        <v>3</v>
      </c>
      <c r="BP439" s="56">
        <v>1</v>
      </c>
      <c r="BQ439" s="56">
        <v>1</v>
      </c>
      <c r="BR439" s="56">
        <v>0</v>
      </c>
      <c r="BS439" s="56">
        <v>2</v>
      </c>
      <c r="BT439" s="56">
        <v>0</v>
      </c>
      <c r="BU439" s="56">
        <v>0</v>
      </c>
      <c r="BV439" s="56">
        <v>0</v>
      </c>
      <c r="BW439" s="56">
        <v>2</v>
      </c>
      <c r="BX439" s="56">
        <v>0</v>
      </c>
      <c r="BY439" s="56">
        <v>0</v>
      </c>
      <c r="BZ439" s="433"/>
      <c r="CA439" s="433"/>
      <c r="CD439" s="28"/>
      <c r="CE439" s="56"/>
      <c r="CM439" s="433"/>
      <c r="CP439" s="241"/>
      <c r="CQ439" s="56"/>
    </row>
    <row r="440" spans="1:101" ht="15.75">
      <c r="A440" s="106" t="s">
        <v>686</v>
      </c>
      <c r="B440" s="3"/>
      <c r="C440" s="3"/>
      <c r="D440" s="32"/>
      <c r="E440" s="495">
        <f t="shared" si="2"/>
        <v>12674.949999999999</v>
      </c>
      <c r="F440" s="10">
        <v>195.6</v>
      </c>
      <c r="G440" s="10">
        <v>118</v>
      </c>
      <c r="H440" s="10">
        <v>38.799999999999997</v>
      </c>
      <c r="I440" s="10">
        <v>39.199999999999996</v>
      </c>
      <c r="J440" s="10">
        <v>505.55000000000007</v>
      </c>
      <c r="K440" s="10">
        <v>161.10000000000002</v>
      </c>
      <c r="L440" s="10">
        <v>14.8</v>
      </c>
      <c r="M440" s="10">
        <v>378.5</v>
      </c>
      <c r="N440" s="10">
        <v>113.3</v>
      </c>
      <c r="O440" s="10">
        <v>347.3</v>
      </c>
      <c r="P440" s="10">
        <v>240.79999999999998</v>
      </c>
      <c r="Q440" s="10">
        <v>658.5999999999998</v>
      </c>
      <c r="R440" s="10">
        <v>18</v>
      </c>
      <c r="S440" s="10">
        <v>19.5</v>
      </c>
      <c r="T440" s="10">
        <v>682.65</v>
      </c>
      <c r="U440" s="10">
        <v>441.20000000000005</v>
      </c>
      <c r="V440" s="10">
        <v>54</v>
      </c>
      <c r="W440" s="10">
        <v>409</v>
      </c>
      <c r="X440" s="10">
        <v>264.29999999999995</v>
      </c>
      <c r="Y440" s="10">
        <v>233.5</v>
      </c>
      <c r="Z440" s="10">
        <v>599</v>
      </c>
      <c r="AA440" s="10">
        <v>418.79999999999995</v>
      </c>
      <c r="AB440" s="10">
        <v>743</v>
      </c>
      <c r="AC440" s="10">
        <v>93</v>
      </c>
      <c r="AD440" s="10">
        <v>536</v>
      </c>
      <c r="AE440" s="10">
        <v>438.4</v>
      </c>
      <c r="AF440" s="10">
        <v>412.90000000000003</v>
      </c>
      <c r="AG440" s="10">
        <v>279.90000000000003</v>
      </c>
      <c r="AH440" s="10">
        <v>9.7999999999999989</v>
      </c>
      <c r="AI440" s="539">
        <v>2687.8</v>
      </c>
      <c r="AJ440" s="10">
        <v>988.15000000000009</v>
      </c>
      <c r="AK440" s="10">
        <v>259</v>
      </c>
      <c r="AL440" s="10">
        <v>275.5</v>
      </c>
      <c r="AN440" s="106" t="s">
        <v>686</v>
      </c>
      <c r="AR440" s="32">
        <f t="shared" si="3"/>
        <v>43</v>
      </c>
      <c r="AS440" s="56">
        <v>3</v>
      </c>
      <c r="AT440" s="56">
        <v>0</v>
      </c>
      <c r="AU440" s="56">
        <v>0</v>
      </c>
      <c r="AV440" s="56">
        <v>2</v>
      </c>
      <c r="AW440" s="56">
        <v>1</v>
      </c>
      <c r="AX440" s="56">
        <v>0</v>
      </c>
      <c r="AY440" s="56">
        <v>0</v>
      </c>
      <c r="AZ440" s="56">
        <v>3</v>
      </c>
      <c r="BA440" s="56">
        <v>0</v>
      </c>
      <c r="BB440" s="56">
        <v>1</v>
      </c>
      <c r="BC440" s="56">
        <v>0</v>
      </c>
      <c r="BD440" s="56">
        <v>3</v>
      </c>
      <c r="BE440" s="56">
        <v>0</v>
      </c>
      <c r="BF440" s="56">
        <v>0</v>
      </c>
      <c r="BG440" s="56">
        <v>3</v>
      </c>
      <c r="BH440" s="56">
        <v>0</v>
      </c>
      <c r="BI440" s="56">
        <v>3</v>
      </c>
      <c r="BJ440" s="56">
        <v>3</v>
      </c>
      <c r="BK440" s="56">
        <v>3</v>
      </c>
      <c r="BL440" s="56">
        <v>1</v>
      </c>
      <c r="BM440" s="56">
        <v>3</v>
      </c>
      <c r="BN440" s="56">
        <v>0</v>
      </c>
      <c r="BO440" s="56">
        <v>3</v>
      </c>
      <c r="BP440" s="56">
        <v>0</v>
      </c>
      <c r="BQ440" s="56">
        <v>1</v>
      </c>
      <c r="BR440" s="56">
        <v>0</v>
      </c>
      <c r="BS440" s="56">
        <v>0</v>
      </c>
      <c r="BT440" s="56">
        <v>0</v>
      </c>
      <c r="BU440" s="56">
        <v>1</v>
      </c>
      <c r="BV440" s="56">
        <v>2</v>
      </c>
      <c r="BW440" s="56">
        <v>2</v>
      </c>
      <c r="BX440" s="56">
        <v>2</v>
      </c>
      <c r="BY440" s="56">
        <v>3</v>
      </c>
      <c r="BZ440" s="433"/>
      <c r="CA440" s="433"/>
      <c r="CD440" s="28"/>
      <c r="CE440" s="56"/>
      <c r="CM440" s="433"/>
      <c r="CP440" s="28"/>
      <c r="CQ440" s="56"/>
    </row>
    <row r="441" spans="1:101" ht="15.75">
      <c r="A441" s="277" t="s">
        <v>33</v>
      </c>
      <c r="B441" s="3"/>
      <c r="C441" s="3"/>
      <c r="D441" s="32"/>
      <c r="E441" s="495">
        <f t="shared" si="2"/>
        <v>13936.699999999999</v>
      </c>
      <c r="F441" s="10">
        <v>295.60000000000002</v>
      </c>
      <c r="G441" s="10">
        <v>102</v>
      </c>
      <c r="H441" s="10">
        <v>84.100000000000009</v>
      </c>
      <c r="I441" s="10">
        <v>86.300000000000011</v>
      </c>
      <c r="J441" s="10">
        <v>517.29999999999995</v>
      </c>
      <c r="K441" s="10">
        <v>220.60000000000002</v>
      </c>
      <c r="L441" s="10">
        <v>81.199999999999989</v>
      </c>
      <c r="M441" s="10">
        <v>202.39999999999998</v>
      </c>
      <c r="N441" s="10">
        <v>104.5</v>
      </c>
      <c r="O441" s="10">
        <v>395.4</v>
      </c>
      <c r="P441" s="10">
        <v>347.19999999999993</v>
      </c>
      <c r="Q441" s="10">
        <v>874.09999999999991</v>
      </c>
      <c r="R441" s="10">
        <v>0</v>
      </c>
      <c r="S441" s="10">
        <v>21</v>
      </c>
      <c r="T441" s="10">
        <v>436.2</v>
      </c>
      <c r="U441" s="10">
        <v>1041</v>
      </c>
      <c r="V441" s="10">
        <v>120</v>
      </c>
      <c r="W441" s="10">
        <v>197.8</v>
      </c>
      <c r="X441" s="10">
        <v>106.2</v>
      </c>
      <c r="Y441" s="10">
        <v>210.79999999999998</v>
      </c>
      <c r="Z441" s="10">
        <v>451.1</v>
      </c>
      <c r="AA441" s="10">
        <v>393.7</v>
      </c>
      <c r="AB441" s="10">
        <v>607.70000000000005</v>
      </c>
      <c r="AC441" s="10">
        <v>92.5</v>
      </c>
      <c r="AD441" s="10">
        <v>467.20000000000005</v>
      </c>
      <c r="AE441" s="10">
        <v>599.29999999999995</v>
      </c>
      <c r="AF441" s="10">
        <v>423.99999999999994</v>
      </c>
      <c r="AG441" s="10">
        <v>436.4</v>
      </c>
      <c r="AH441" s="10">
        <v>0</v>
      </c>
      <c r="AI441" s="539">
        <v>3627.8</v>
      </c>
      <c r="AJ441" s="10">
        <v>1141.5</v>
      </c>
      <c r="AK441" s="10">
        <v>216.70000000000002</v>
      </c>
      <c r="AL441" s="10">
        <v>35.1</v>
      </c>
      <c r="AN441" s="277" t="s">
        <v>33</v>
      </c>
      <c r="AR441" s="32">
        <f t="shared" si="3"/>
        <v>49</v>
      </c>
      <c r="AS441" s="56">
        <v>3</v>
      </c>
      <c r="AT441" s="56">
        <v>0</v>
      </c>
      <c r="AU441" s="56">
        <v>1</v>
      </c>
      <c r="AV441" s="56">
        <v>1</v>
      </c>
      <c r="AW441" s="56">
        <v>2</v>
      </c>
      <c r="AX441" s="56">
        <v>3</v>
      </c>
      <c r="AY441" s="56">
        <v>2</v>
      </c>
      <c r="AZ441" s="56">
        <v>0</v>
      </c>
      <c r="BA441" s="56">
        <v>1</v>
      </c>
      <c r="BB441" s="56">
        <v>3</v>
      </c>
      <c r="BC441" s="56">
        <v>2</v>
      </c>
      <c r="BD441" s="56">
        <v>3</v>
      </c>
      <c r="BE441" s="56">
        <v>0</v>
      </c>
      <c r="BF441" s="56">
        <v>0</v>
      </c>
      <c r="BG441" s="56">
        <v>3</v>
      </c>
      <c r="BH441" s="56">
        <v>3</v>
      </c>
      <c r="BI441" s="56">
        <v>3</v>
      </c>
      <c r="BJ441" s="56">
        <v>0</v>
      </c>
      <c r="BK441" s="56">
        <v>0</v>
      </c>
      <c r="BL441" s="56">
        <v>0</v>
      </c>
      <c r="BM441" s="56">
        <v>0</v>
      </c>
      <c r="BN441" s="56">
        <v>3</v>
      </c>
      <c r="BO441" s="56">
        <v>3</v>
      </c>
      <c r="BP441" s="56">
        <v>0</v>
      </c>
      <c r="BQ441" s="56">
        <v>2</v>
      </c>
      <c r="BR441" s="56">
        <v>2</v>
      </c>
      <c r="BS441" s="56">
        <v>0</v>
      </c>
      <c r="BT441" s="56">
        <v>3</v>
      </c>
      <c r="BU441" s="56">
        <v>1</v>
      </c>
      <c r="BV441" s="56">
        <v>3</v>
      </c>
      <c r="BW441" s="56">
        <v>2</v>
      </c>
      <c r="BX441" s="56">
        <v>0</v>
      </c>
      <c r="BY441" s="56">
        <v>0</v>
      </c>
      <c r="BZ441" s="433"/>
      <c r="CA441" s="433"/>
      <c r="CD441" s="28"/>
      <c r="CE441" s="56"/>
      <c r="CM441" s="433"/>
      <c r="CP441" s="28"/>
      <c r="CQ441" s="56"/>
    </row>
    <row r="442" spans="1:101" ht="15.75">
      <c r="A442" s="277" t="s">
        <v>37</v>
      </c>
      <c r="B442" s="3"/>
      <c r="C442" s="3"/>
      <c r="D442" s="32"/>
      <c r="E442" s="495">
        <f t="shared" si="2"/>
        <v>13510.05</v>
      </c>
      <c r="F442" s="10">
        <v>189</v>
      </c>
      <c r="G442" s="10">
        <v>268.39999999999998</v>
      </c>
      <c r="H442" s="10">
        <v>118.3</v>
      </c>
      <c r="I442" s="10">
        <v>81.100000000000009</v>
      </c>
      <c r="J442" s="10">
        <v>484.20000000000005</v>
      </c>
      <c r="K442" s="10">
        <v>252.79999999999998</v>
      </c>
      <c r="L442" s="10">
        <v>19.599999999999998</v>
      </c>
      <c r="M442" s="10">
        <v>216.1</v>
      </c>
      <c r="N442" s="10">
        <v>106.9</v>
      </c>
      <c r="O442" s="10">
        <v>365</v>
      </c>
      <c r="P442" s="10">
        <v>477.79999999999995</v>
      </c>
      <c r="Q442" s="10">
        <v>297.49999999999994</v>
      </c>
      <c r="R442" s="10">
        <v>0</v>
      </c>
      <c r="S442" s="10">
        <v>28.5</v>
      </c>
      <c r="T442" s="10">
        <v>387.3</v>
      </c>
      <c r="U442" s="10">
        <v>592.20000000000005</v>
      </c>
      <c r="V442" s="10">
        <v>282.5</v>
      </c>
      <c r="W442" s="10">
        <v>249.20000000000002</v>
      </c>
      <c r="X442" s="10">
        <v>228.7</v>
      </c>
      <c r="Y442" s="10">
        <v>389.40000000000003</v>
      </c>
      <c r="Z442" s="10">
        <v>448</v>
      </c>
      <c r="AA442" s="10">
        <v>508.3</v>
      </c>
      <c r="AB442" s="10">
        <v>616.20000000000005</v>
      </c>
      <c r="AC442" s="10">
        <v>133.1</v>
      </c>
      <c r="AD442" s="10">
        <v>460.6</v>
      </c>
      <c r="AE442" s="10">
        <v>526</v>
      </c>
      <c r="AF442" s="10">
        <v>552</v>
      </c>
      <c r="AG442" s="10">
        <v>694.69999999999993</v>
      </c>
      <c r="AH442" s="10">
        <v>27.3</v>
      </c>
      <c r="AI442" s="539">
        <v>2839.3999999999996</v>
      </c>
      <c r="AJ442" s="10">
        <v>1078.9499999999998</v>
      </c>
      <c r="AK442" s="10">
        <v>447.1</v>
      </c>
      <c r="AL442" s="10">
        <v>143.9</v>
      </c>
      <c r="AN442" s="277" t="s">
        <v>37</v>
      </c>
      <c r="AR442" s="32">
        <f t="shared" si="3"/>
        <v>53</v>
      </c>
      <c r="AS442" s="56">
        <v>0</v>
      </c>
      <c r="AT442" s="56">
        <v>3</v>
      </c>
      <c r="AU442" s="56">
        <v>1</v>
      </c>
      <c r="AV442" s="56">
        <v>0</v>
      </c>
      <c r="AW442" s="56">
        <v>0</v>
      </c>
      <c r="AX442" s="56">
        <v>3</v>
      </c>
      <c r="AY442" s="56">
        <v>0</v>
      </c>
      <c r="AZ442" s="56">
        <v>1</v>
      </c>
      <c r="BA442" s="56">
        <v>3</v>
      </c>
      <c r="BB442" s="56">
        <v>1</v>
      </c>
      <c r="BC442" s="56">
        <v>2</v>
      </c>
      <c r="BD442" s="56">
        <v>0</v>
      </c>
      <c r="BE442" s="56">
        <v>1</v>
      </c>
      <c r="BF442" s="56">
        <v>3</v>
      </c>
      <c r="BG442" s="56">
        <v>0</v>
      </c>
      <c r="BH442" s="56">
        <v>0</v>
      </c>
      <c r="BI442" s="56">
        <v>3</v>
      </c>
      <c r="BJ442" s="56">
        <v>0</v>
      </c>
      <c r="BK442" s="56">
        <v>0</v>
      </c>
      <c r="BL442" s="56">
        <v>3</v>
      </c>
      <c r="BM442" s="56">
        <v>0</v>
      </c>
      <c r="BN442" s="56">
        <v>3</v>
      </c>
      <c r="BO442" s="56">
        <v>3</v>
      </c>
      <c r="BP442" s="56">
        <v>3</v>
      </c>
      <c r="BQ442" s="56">
        <v>3</v>
      </c>
      <c r="BR442" s="56">
        <v>3</v>
      </c>
      <c r="BS442" s="56">
        <v>3</v>
      </c>
      <c r="BT442" s="56">
        <v>3</v>
      </c>
      <c r="BU442" s="56">
        <v>0</v>
      </c>
      <c r="BV442" s="56">
        <v>3</v>
      </c>
      <c r="BW442" s="56">
        <v>1</v>
      </c>
      <c r="BX442" s="56">
        <v>1</v>
      </c>
      <c r="BY442" s="56">
        <v>3</v>
      </c>
      <c r="BZ442" s="433"/>
      <c r="CA442" s="433"/>
      <c r="CD442" s="28"/>
      <c r="CE442" s="56"/>
      <c r="CM442" s="433"/>
      <c r="CP442" s="241"/>
      <c r="CQ442" s="56"/>
    </row>
    <row r="443" spans="1:101" ht="15.75">
      <c r="A443" s="276" t="s">
        <v>143</v>
      </c>
      <c r="B443" s="3"/>
      <c r="C443" s="3"/>
      <c r="D443" s="32"/>
      <c r="E443" s="495">
        <f t="shared" si="2"/>
        <v>13158.85</v>
      </c>
      <c r="F443" s="10">
        <v>397.20000000000005</v>
      </c>
      <c r="G443" s="10">
        <v>231.1</v>
      </c>
      <c r="H443" s="10">
        <v>119.60000000000001</v>
      </c>
      <c r="I443" s="10">
        <v>36.4</v>
      </c>
      <c r="J443" s="10">
        <v>449.59999999999997</v>
      </c>
      <c r="K443" s="10">
        <v>197.2</v>
      </c>
      <c r="L443" s="10">
        <v>29.7</v>
      </c>
      <c r="M443" s="10">
        <v>222.1</v>
      </c>
      <c r="N443" s="10">
        <v>69.5</v>
      </c>
      <c r="O443" s="10">
        <v>323.09999999999997</v>
      </c>
      <c r="P443" s="10">
        <v>289.60000000000002</v>
      </c>
      <c r="Q443" s="10">
        <v>525.9</v>
      </c>
      <c r="R443" s="10">
        <v>60.900000000000006</v>
      </c>
      <c r="S443" s="10">
        <v>55.5</v>
      </c>
      <c r="T443" s="10">
        <v>475.6</v>
      </c>
      <c r="U443" s="10">
        <v>779.39999999999986</v>
      </c>
      <c r="V443" s="10">
        <v>223.5</v>
      </c>
      <c r="W443" s="10">
        <v>352.3</v>
      </c>
      <c r="X443" s="10">
        <v>186.1</v>
      </c>
      <c r="Y443" s="10">
        <v>282</v>
      </c>
      <c r="Z443" s="10">
        <v>470</v>
      </c>
      <c r="AA443" s="10">
        <v>312.5</v>
      </c>
      <c r="AB443" s="10">
        <v>618.29999999999995</v>
      </c>
      <c r="AC443" s="10">
        <v>188.8</v>
      </c>
      <c r="AD443" s="10">
        <v>496.5</v>
      </c>
      <c r="AE443" s="10">
        <v>492.34999999999997</v>
      </c>
      <c r="AF443" s="10">
        <v>417</v>
      </c>
      <c r="AG443" s="10">
        <v>701.60000000000014</v>
      </c>
      <c r="AH443" s="10">
        <v>111.9</v>
      </c>
      <c r="AI443" s="539">
        <v>2725.1000000000004</v>
      </c>
      <c r="AJ443" s="10">
        <v>908.9</v>
      </c>
      <c r="AK443" s="10">
        <v>265.59999999999997</v>
      </c>
      <c r="AL443" s="10">
        <v>144</v>
      </c>
      <c r="AN443" s="276" t="s">
        <v>143</v>
      </c>
      <c r="AR443" s="32">
        <f t="shared" si="3"/>
        <v>60</v>
      </c>
      <c r="AS443" s="56">
        <v>1</v>
      </c>
      <c r="AT443" s="56">
        <v>0</v>
      </c>
      <c r="AU443" s="56">
        <v>0</v>
      </c>
      <c r="AV443" s="56">
        <v>0</v>
      </c>
      <c r="AW443" s="56">
        <v>0</v>
      </c>
      <c r="AX443" s="56">
        <v>2</v>
      </c>
      <c r="AY443" s="56">
        <v>3</v>
      </c>
      <c r="AZ443" s="56">
        <v>1</v>
      </c>
      <c r="BA443" s="56">
        <v>3</v>
      </c>
      <c r="BB443" s="56">
        <v>1</v>
      </c>
      <c r="BC443" s="56">
        <v>0</v>
      </c>
      <c r="BD443" s="56">
        <v>3</v>
      </c>
      <c r="BE443" s="56">
        <v>3</v>
      </c>
      <c r="BF443" s="56">
        <v>3</v>
      </c>
      <c r="BG443" s="56">
        <v>3</v>
      </c>
      <c r="BH443" s="56">
        <v>3</v>
      </c>
      <c r="BI443" s="56">
        <v>3</v>
      </c>
      <c r="BJ443" s="56">
        <v>3</v>
      </c>
      <c r="BK443" s="56">
        <v>0</v>
      </c>
      <c r="BL443" s="56">
        <v>3</v>
      </c>
      <c r="BM443" s="56">
        <v>0</v>
      </c>
      <c r="BN443" s="56">
        <v>0</v>
      </c>
      <c r="BO443" s="56">
        <v>3</v>
      </c>
      <c r="BP443" s="56">
        <v>3</v>
      </c>
      <c r="BQ443" s="56">
        <v>3</v>
      </c>
      <c r="BR443" s="56">
        <v>1</v>
      </c>
      <c r="BS443" s="56">
        <v>3</v>
      </c>
      <c r="BT443" s="56">
        <v>2</v>
      </c>
      <c r="BU443" s="56">
        <v>3</v>
      </c>
      <c r="BV443" s="56">
        <v>3</v>
      </c>
      <c r="BW443" s="56">
        <v>1</v>
      </c>
      <c r="BX443" s="56">
        <v>3</v>
      </c>
      <c r="BY443" s="56">
        <v>0</v>
      </c>
      <c r="BZ443" s="433"/>
      <c r="CA443" s="433"/>
      <c r="CD443" s="28"/>
      <c r="CE443" s="56"/>
      <c r="CM443" s="433"/>
      <c r="CP443" s="28"/>
      <c r="CQ443" s="56"/>
    </row>
    <row r="444" spans="1:101" ht="15.75">
      <c r="A444" s="276" t="s">
        <v>3627</v>
      </c>
      <c r="B444" s="3"/>
      <c r="C444" s="3"/>
      <c r="D444" s="32"/>
      <c r="E444" s="495">
        <f t="shared" si="2"/>
        <v>11343.4</v>
      </c>
      <c r="F444" s="10">
        <v>427.4</v>
      </c>
      <c r="G444" s="10">
        <v>384.5</v>
      </c>
      <c r="H444" s="10">
        <v>59.2</v>
      </c>
      <c r="I444" s="10">
        <v>2.6</v>
      </c>
      <c r="J444" s="10">
        <v>630.79999999999995</v>
      </c>
      <c r="K444" s="10">
        <v>124.19999999999999</v>
      </c>
      <c r="L444" s="10">
        <v>140.9</v>
      </c>
      <c r="M444" s="10">
        <v>183.6</v>
      </c>
      <c r="N444" s="10">
        <v>33</v>
      </c>
      <c r="O444" s="10">
        <v>255.7</v>
      </c>
      <c r="P444" s="10">
        <v>686.99999999999989</v>
      </c>
      <c r="Q444" s="10">
        <v>182.20000000000002</v>
      </c>
      <c r="R444" s="10">
        <v>70.599999999999994</v>
      </c>
      <c r="S444" s="10">
        <v>43.5</v>
      </c>
      <c r="T444" s="10">
        <v>393.09999999999997</v>
      </c>
      <c r="U444" s="10">
        <v>80.2</v>
      </c>
      <c r="V444" s="10">
        <v>111.10000000000001</v>
      </c>
      <c r="W444" s="10">
        <v>328.30000000000007</v>
      </c>
      <c r="X444" s="10">
        <v>240.9</v>
      </c>
      <c r="Y444" s="10">
        <v>324.2</v>
      </c>
      <c r="Z444" s="10">
        <v>498.2</v>
      </c>
      <c r="AA444" s="10">
        <v>454.09999999999997</v>
      </c>
      <c r="AB444" s="10">
        <v>461.2</v>
      </c>
      <c r="AC444" s="10">
        <v>114.6</v>
      </c>
      <c r="AD444" s="10">
        <v>466.79999999999995</v>
      </c>
      <c r="AE444" s="10">
        <v>423.3</v>
      </c>
      <c r="AF444" s="10">
        <v>484.2</v>
      </c>
      <c r="AG444" s="10">
        <v>196.3</v>
      </c>
      <c r="AH444" s="10">
        <v>134.80000000000001</v>
      </c>
      <c r="AI444" s="539">
        <v>1684</v>
      </c>
      <c r="AJ444" s="10">
        <v>1255.9000000000001</v>
      </c>
      <c r="AK444" s="10">
        <v>393.8</v>
      </c>
      <c r="AL444" s="10">
        <v>73.2</v>
      </c>
      <c r="AN444" s="276" t="s">
        <v>3627</v>
      </c>
      <c r="AR444" s="32">
        <f t="shared" si="3"/>
        <v>42</v>
      </c>
      <c r="AS444" s="467">
        <v>3</v>
      </c>
      <c r="AT444" s="467">
        <v>3</v>
      </c>
      <c r="AU444" s="467">
        <v>3</v>
      </c>
      <c r="AV444" s="467">
        <v>0</v>
      </c>
      <c r="AW444" s="467">
        <v>3</v>
      </c>
      <c r="AX444" s="467">
        <v>0</v>
      </c>
      <c r="AY444" s="467">
        <v>1</v>
      </c>
      <c r="AZ444" s="467">
        <v>0</v>
      </c>
      <c r="BA444" s="467">
        <v>0</v>
      </c>
      <c r="BB444" s="467">
        <v>0</v>
      </c>
      <c r="BC444" s="467">
        <v>3</v>
      </c>
      <c r="BD444" s="56">
        <v>0</v>
      </c>
      <c r="BE444" s="467">
        <v>2</v>
      </c>
      <c r="BF444" s="56">
        <v>3</v>
      </c>
      <c r="BG444" s="56">
        <v>0</v>
      </c>
      <c r="BH444" s="467">
        <v>0</v>
      </c>
      <c r="BI444" s="56">
        <v>0</v>
      </c>
      <c r="BJ444" s="56">
        <v>1</v>
      </c>
      <c r="BK444" s="56">
        <v>0</v>
      </c>
      <c r="BL444" s="467">
        <v>0</v>
      </c>
      <c r="BM444" s="56">
        <v>1</v>
      </c>
      <c r="BN444" s="467">
        <v>3</v>
      </c>
      <c r="BO444" s="56">
        <v>1</v>
      </c>
      <c r="BP444" s="467">
        <v>0</v>
      </c>
      <c r="BQ444" s="56">
        <v>2</v>
      </c>
      <c r="BR444" s="467">
        <v>0</v>
      </c>
      <c r="BS444" s="56">
        <v>3</v>
      </c>
      <c r="BT444" s="467">
        <v>0</v>
      </c>
      <c r="BU444" s="56">
        <v>3</v>
      </c>
      <c r="BV444" s="467">
        <v>1</v>
      </c>
      <c r="BW444" s="467">
        <v>3</v>
      </c>
      <c r="BX444" s="467">
        <v>3</v>
      </c>
      <c r="BY444" s="467">
        <v>0</v>
      </c>
      <c r="BZ444" s="433"/>
      <c r="CA444" s="433"/>
      <c r="CB444" s="435"/>
      <c r="CC444" s="435"/>
      <c r="CD444" s="237"/>
      <c r="CE444" s="467"/>
      <c r="CM444" s="433"/>
      <c r="CP444" s="28"/>
      <c r="CQ444" s="56"/>
    </row>
    <row r="445" spans="1:101" ht="15.75">
      <c r="A445" s="106" t="s">
        <v>2713</v>
      </c>
      <c r="B445" s="3"/>
      <c r="C445" s="3"/>
      <c r="D445" s="32"/>
      <c r="E445" s="495">
        <f t="shared" si="2"/>
        <v>13640.45</v>
      </c>
      <c r="F445" s="10">
        <v>592.29999999999995</v>
      </c>
      <c r="G445" s="10">
        <v>196</v>
      </c>
      <c r="H445" s="10">
        <v>111.7</v>
      </c>
      <c r="I445" s="10">
        <v>54.6</v>
      </c>
      <c r="J445" s="10">
        <v>538.35</v>
      </c>
      <c r="K445" s="10">
        <v>116.9</v>
      </c>
      <c r="L445" s="10">
        <v>10.9</v>
      </c>
      <c r="M445" s="10">
        <v>187.2</v>
      </c>
      <c r="N445" s="10">
        <v>29.700000000000003</v>
      </c>
      <c r="O445" s="10">
        <v>198.00000000000003</v>
      </c>
      <c r="P445" s="10">
        <v>647.49999999999989</v>
      </c>
      <c r="Q445" s="10">
        <v>637.6</v>
      </c>
      <c r="R445" s="10">
        <v>12.100000000000001</v>
      </c>
      <c r="S445" s="10">
        <v>0</v>
      </c>
      <c r="T445" s="10">
        <v>351.45</v>
      </c>
      <c r="U445" s="10">
        <v>944.59999999999991</v>
      </c>
      <c r="V445" s="10">
        <v>45.5</v>
      </c>
      <c r="W445" s="10">
        <v>265.8</v>
      </c>
      <c r="X445" s="10">
        <v>0</v>
      </c>
      <c r="Y445" s="10">
        <v>353.7</v>
      </c>
      <c r="Z445" s="10">
        <v>467.8</v>
      </c>
      <c r="AA445" s="10">
        <v>747.6</v>
      </c>
      <c r="AB445" s="10">
        <v>450</v>
      </c>
      <c r="AC445" s="10">
        <v>58.8</v>
      </c>
      <c r="AD445" s="10">
        <v>511.7</v>
      </c>
      <c r="AE445" s="10">
        <v>381.3</v>
      </c>
      <c r="AF445" s="10">
        <v>426</v>
      </c>
      <c r="AG445" s="10">
        <v>611</v>
      </c>
      <c r="AH445" s="10">
        <v>0</v>
      </c>
      <c r="AI445" s="539">
        <v>3257.2999999999997</v>
      </c>
      <c r="AJ445" s="10">
        <v>955.35000000000014</v>
      </c>
      <c r="AK445" s="10">
        <v>371.99999999999994</v>
      </c>
      <c r="AL445" s="10">
        <v>107.7</v>
      </c>
      <c r="AN445" s="106" t="s">
        <v>2713</v>
      </c>
      <c r="AR445" s="32">
        <f t="shared" si="3"/>
        <v>39</v>
      </c>
      <c r="AS445" s="56">
        <v>2</v>
      </c>
      <c r="AT445" s="56">
        <v>0</v>
      </c>
      <c r="AU445" s="56">
        <v>3</v>
      </c>
      <c r="AV445" s="56">
        <v>0</v>
      </c>
      <c r="AW445" s="56">
        <v>0</v>
      </c>
      <c r="AX445" s="56">
        <v>0</v>
      </c>
      <c r="AY445" s="56">
        <v>0</v>
      </c>
      <c r="AZ445" s="56">
        <v>3</v>
      </c>
      <c r="BA445" s="56">
        <v>0</v>
      </c>
      <c r="BB445" s="56">
        <v>0</v>
      </c>
      <c r="BC445" s="56">
        <v>3</v>
      </c>
      <c r="BD445" s="56">
        <v>0</v>
      </c>
      <c r="BE445" s="56">
        <v>0</v>
      </c>
      <c r="BF445" s="56">
        <v>0</v>
      </c>
      <c r="BG445" s="56">
        <v>0</v>
      </c>
      <c r="BH445" s="56">
        <v>3</v>
      </c>
      <c r="BI445" s="56">
        <v>0</v>
      </c>
      <c r="BJ445" s="56">
        <v>0</v>
      </c>
      <c r="BK445" s="56">
        <v>0</v>
      </c>
      <c r="BL445" s="56">
        <v>3</v>
      </c>
      <c r="BM445" s="56">
        <v>3</v>
      </c>
      <c r="BN445" s="56">
        <v>3</v>
      </c>
      <c r="BO445" s="56">
        <v>3</v>
      </c>
      <c r="BP445" s="56">
        <v>0</v>
      </c>
      <c r="BQ445" s="56">
        <v>2</v>
      </c>
      <c r="BR445" s="56">
        <v>1</v>
      </c>
      <c r="BS445" s="56">
        <v>1</v>
      </c>
      <c r="BT445" s="56">
        <v>1</v>
      </c>
      <c r="BU445" s="56">
        <v>0</v>
      </c>
      <c r="BV445" s="56">
        <v>2</v>
      </c>
      <c r="BW445" s="56">
        <v>3</v>
      </c>
      <c r="BX445" s="56">
        <v>0</v>
      </c>
      <c r="BY445" s="56">
        <v>3</v>
      </c>
      <c r="BZ445" s="433"/>
      <c r="CA445" s="433"/>
      <c r="CD445" s="28"/>
      <c r="CE445" s="56"/>
      <c r="CM445" s="433"/>
      <c r="CN445" s="435"/>
      <c r="CO445" s="435"/>
      <c r="CP445" s="241"/>
      <c r="CQ445" s="56"/>
    </row>
    <row r="446" spans="1:101" ht="15.75">
      <c r="A446" s="105" t="s">
        <v>1351</v>
      </c>
      <c r="B446" s="3"/>
      <c r="C446" s="3"/>
      <c r="D446" s="32"/>
      <c r="E446" s="495">
        <f t="shared" si="2"/>
        <v>15224.899999999998</v>
      </c>
      <c r="F446" s="10">
        <v>234.10000000000002</v>
      </c>
      <c r="G446" s="10">
        <v>267.5</v>
      </c>
      <c r="H446" s="10">
        <v>121.5</v>
      </c>
      <c r="I446" s="10">
        <v>153.30000000000001</v>
      </c>
      <c r="J446" s="10">
        <v>550.20000000000005</v>
      </c>
      <c r="K446" s="10">
        <v>241.39999999999995</v>
      </c>
      <c r="L446" s="10">
        <v>87.000000000000014</v>
      </c>
      <c r="M446" s="10">
        <v>268.5</v>
      </c>
      <c r="N446" s="10">
        <v>88.4</v>
      </c>
      <c r="O446" s="10">
        <v>385.4</v>
      </c>
      <c r="P446" s="10">
        <v>379.1</v>
      </c>
      <c r="Q446" s="10">
        <v>839.1</v>
      </c>
      <c r="R446" s="10">
        <v>0</v>
      </c>
      <c r="S446" s="10">
        <v>21</v>
      </c>
      <c r="T446" s="10">
        <v>559.9</v>
      </c>
      <c r="U446" s="10">
        <v>931.8</v>
      </c>
      <c r="V446" s="10">
        <v>153</v>
      </c>
      <c r="W446" s="10">
        <v>429.3</v>
      </c>
      <c r="X446" s="10">
        <v>197.39999999999998</v>
      </c>
      <c r="Y446" s="10">
        <v>311.40000000000003</v>
      </c>
      <c r="Z446" s="10">
        <v>635.5</v>
      </c>
      <c r="AA446" s="10">
        <v>405.70000000000005</v>
      </c>
      <c r="AB446" s="10">
        <v>701.5</v>
      </c>
      <c r="AC446" s="10">
        <v>160.69999999999999</v>
      </c>
      <c r="AD446" s="10">
        <v>460.1</v>
      </c>
      <c r="AE446" s="10">
        <v>529.29999999999995</v>
      </c>
      <c r="AF446" s="10">
        <v>504.6</v>
      </c>
      <c r="AG446" s="10">
        <v>765.39999999999986</v>
      </c>
      <c r="AH446" s="10">
        <v>1.2</v>
      </c>
      <c r="AI446" s="539">
        <v>3098.5999999999995</v>
      </c>
      <c r="AJ446" s="10">
        <v>1030.0999999999999</v>
      </c>
      <c r="AK446" s="10">
        <v>531.59999999999991</v>
      </c>
      <c r="AL446" s="10">
        <v>181.3</v>
      </c>
      <c r="AN446" s="105" t="s">
        <v>1351</v>
      </c>
      <c r="AR446" s="32">
        <f t="shared" si="3"/>
        <v>69</v>
      </c>
      <c r="AS446" s="56">
        <v>0</v>
      </c>
      <c r="AT446" s="56">
        <v>1</v>
      </c>
      <c r="AU446" s="56">
        <v>3</v>
      </c>
      <c r="AV446" s="56">
        <v>2</v>
      </c>
      <c r="AW446" s="56">
        <v>2</v>
      </c>
      <c r="AX446" s="56">
        <v>3</v>
      </c>
      <c r="AY446" s="56">
        <v>2</v>
      </c>
      <c r="AZ446" s="56">
        <v>1</v>
      </c>
      <c r="BA446" s="56">
        <v>3</v>
      </c>
      <c r="BB446" s="56">
        <v>3</v>
      </c>
      <c r="BC446" s="56">
        <v>2</v>
      </c>
      <c r="BD446" s="56">
        <v>3</v>
      </c>
      <c r="BE446" s="56">
        <v>0</v>
      </c>
      <c r="BF446" s="56">
        <v>3</v>
      </c>
      <c r="BG446" s="56">
        <v>3</v>
      </c>
      <c r="BH446" s="56">
        <v>2</v>
      </c>
      <c r="BI446" s="56">
        <v>0</v>
      </c>
      <c r="BJ446" s="56">
        <v>3</v>
      </c>
      <c r="BK446" s="56">
        <v>3</v>
      </c>
      <c r="BL446" s="56">
        <v>2</v>
      </c>
      <c r="BM446" s="56">
        <v>2</v>
      </c>
      <c r="BN446" s="56">
        <v>1</v>
      </c>
      <c r="BO446" s="56">
        <v>3</v>
      </c>
      <c r="BP446" s="56">
        <v>3</v>
      </c>
      <c r="BQ446" s="56">
        <v>1</v>
      </c>
      <c r="BR446" s="56">
        <v>3</v>
      </c>
      <c r="BS446" s="56">
        <v>2</v>
      </c>
      <c r="BT446" s="56">
        <v>3</v>
      </c>
      <c r="BU446" s="56">
        <v>0</v>
      </c>
      <c r="BV446" s="56">
        <v>3</v>
      </c>
      <c r="BW446" s="56">
        <v>3</v>
      </c>
      <c r="BX446" s="56">
        <v>1</v>
      </c>
      <c r="BY446" s="56">
        <v>3</v>
      </c>
      <c r="BZ446" s="433"/>
      <c r="CA446" s="433"/>
      <c r="CD446" s="28"/>
      <c r="CE446" s="56"/>
      <c r="CM446" s="433"/>
      <c r="CP446" s="28"/>
      <c r="CQ446" s="56"/>
    </row>
    <row r="447" spans="1:101" ht="15.75">
      <c r="A447" s="106" t="s">
        <v>2714</v>
      </c>
      <c r="B447" s="3"/>
      <c r="C447" s="3"/>
      <c r="D447" s="32"/>
      <c r="E447" s="495">
        <f t="shared" si="2"/>
        <v>14058.000000000002</v>
      </c>
      <c r="F447" s="10">
        <v>351.79999999999995</v>
      </c>
      <c r="G447" s="10">
        <v>296.8</v>
      </c>
      <c r="H447" s="10">
        <v>117.89999999999999</v>
      </c>
      <c r="I447" s="10">
        <v>147.20000000000002</v>
      </c>
      <c r="J447" s="10">
        <v>613.9</v>
      </c>
      <c r="K447" s="10">
        <v>246.8</v>
      </c>
      <c r="L447" s="10">
        <v>69.3</v>
      </c>
      <c r="M447" s="10">
        <v>389.5</v>
      </c>
      <c r="N447" s="10">
        <v>162.10000000000002</v>
      </c>
      <c r="O447" s="10">
        <v>349.7</v>
      </c>
      <c r="P447" s="10">
        <v>344.4</v>
      </c>
      <c r="Q447" s="10">
        <v>1176.2</v>
      </c>
      <c r="R447" s="10">
        <v>16.900000000000002</v>
      </c>
      <c r="S447" s="10">
        <v>0</v>
      </c>
      <c r="T447" s="10">
        <v>499.6</v>
      </c>
      <c r="U447" s="10">
        <v>930.1</v>
      </c>
      <c r="V447" s="10">
        <v>165.5</v>
      </c>
      <c r="W447" s="10">
        <v>260.60000000000002</v>
      </c>
      <c r="X447" s="10">
        <v>104.2</v>
      </c>
      <c r="Y447" s="10">
        <v>136.1</v>
      </c>
      <c r="Z447" s="10">
        <v>393.2</v>
      </c>
      <c r="AA447" s="10">
        <v>605.9</v>
      </c>
      <c r="AB447" s="10">
        <v>354</v>
      </c>
      <c r="AC447" s="10">
        <v>97.3</v>
      </c>
      <c r="AD447" s="10">
        <v>428.2</v>
      </c>
      <c r="AE447" s="10">
        <v>593</v>
      </c>
      <c r="AF447" s="10">
        <v>432.7</v>
      </c>
      <c r="AG447" s="10">
        <v>726.9</v>
      </c>
      <c r="AH447" s="10">
        <v>13.2</v>
      </c>
      <c r="AI447" s="539">
        <v>1916</v>
      </c>
      <c r="AJ447" s="10">
        <v>1104.9000000000001</v>
      </c>
      <c r="AK447" s="10">
        <v>883.90000000000009</v>
      </c>
      <c r="AL447" s="10">
        <v>130.19999999999999</v>
      </c>
      <c r="AN447" s="106" t="s">
        <v>2714</v>
      </c>
      <c r="AR447" s="32">
        <f t="shared" si="3"/>
        <v>53</v>
      </c>
      <c r="AS447" s="56">
        <v>3</v>
      </c>
      <c r="AT447" s="56">
        <v>3</v>
      </c>
      <c r="AU447" s="56">
        <v>0</v>
      </c>
      <c r="AV447" s="56">
        <v>3</v>
      </c>
      <c r="AW447" s="56">
        <v>2</v>
      </c>
      <c r="AX447" s="56">
        <v>2</v>
      </c>
      <c r="AY447" s="56">
        <v>3</v>
      </c>
      <c r="AZ447" s="56">
        <v>2</v>
      </c>
      <c r="BA447" s="56">
        <v>3</v>
      </c>
      <c r="BB447" s="56">
        <v>2</v>
      </c>
      <c r="BC447" s="56">
        <v>0</v>
      </c>
      <c r="BD447" s="56">
        <v>3</v>
      </c>
      <c r="BE447" s="56">
        <v>2</v>
      </c>
      <c r="BF447" s="56">
        <v>0</v>
      </c>
      <c r="BG447" s="56">
        <v>1</v>
      </c>
      <c r="BH447" s="56">
        <v>3</v>
      </c>
      <c r="BI447" s="56">
        <v>0</v>
      </c>
      <c r="BJ447" s="56">
        <v>0</v>
      </c>
      <c r="BK447" s="56">
        <v>2</v>
      </c>
      <c r="BL447" s="56">
        <v>0</v>
      </c>
      <c r="BM447" s="56">
        <v>1</v>
      </c>
      <c r="BN447" s="56">
        <v>3</v>
      </c>
      <c r="BO447" s="56">
        <v>0</v>
      </c>
      <c r="BP447" s="56">
        <v>1</v>
      </c>
      <c r="BQ447" s="56">
        <v>0</v>
      </c>
      <c r="BR447" s="56">
        <v>2</v>
      </c>
      <c r="BS447" s="56">
        <v>3</v>
      </c>
      <c r="BT447" s="56">
        <v>1</v>
      </c>
      <c r="BU447" s="56">
        <v>0</v>
      </c>
      <c r="BV447" s="56">
        <v>0</v>
      </c>
      <c r="BW447" s="56">
        <v>3</v>
      </c>
      <c r="BX447" s="56">
        <v>2</v>
      </c>
      <c r="BY447" s="56">
        <v>3</v>
      </c>
      <c r="BZ447" s="433"/>
      <c r="CA447" s="433"/>
      <c r="CD447" s="28"/>
      <c r="CE447" s="56"/>
      <c r="CM447" s="433"/>
      <c r="CP447" s="241"/>
      <c r="CQ447" s="56"/>
    </row>
    <row r="448" spans="1:101" ht="15.75">
      <c r="A448" s="276" t="s">
        <v>3628</v>
      </c>
      <c r="B448" s="3"/>
      <c r="C448" s="3"/>
      <c r="D448" s="32"/>
      <c r="E448" s="495">
        <f t="shared" si="2"/>
        <v>10788.650000000001</v>
      </c>
      <c r="F448" s="10">
        <v>404.1</v>
      </c>
      <c r="G448" s="10">
        <v>135.6</v>
      </c>
      <c r="H448" s="10">
        <v>45.899999999999991</v>
      </c>
      <c r="I448" s="10">
        <v>95.6</v>
      </c>
      <c r="J448" s="10">
        <v>630.15000000000009</v>
      </c>
      <c r="K448" s="10">
        <v>177.4</v>
      </c>
      <c r="L448" s="10">
        <v>20.799999999999997</v>
      </c>
      <c r="M448" s="10">
        <v>406.7</v>
      </c>
      <c r="N448" s="10">
        <v>175</v>
      </c>
      <c r="O448" s="10">
        <v>458.7</v>
      </c>
      <c r="P448" s="10">
        <v>178.50000000000003</v>
      </c>
      <c r="Q448" s="10">
        <v>369.79999999999995</v>
      </c>
      <c r="R448" s="10">
        <v>27.5</v>
      </c>
      <c r="S448" s="10">
        <v>73</v>
      </c>
      <c r="T448" s="10">
        <v>271.25</v>
      </c>
      <c r="U448" s="10">
        <v>385.40000000000003</v>
      </c>
      <c r="V448" s="10">
        <v>140</v>
      </c>
      <c r="W448" s="10">
        <v>159.80000000000001</v>
      </c>
      <c r="X448" s="10">
        <v>400.3</v>
      </c>
      <c r="Y448" s="10">
        <v>257.60000000000002</v>
      </c>
      <c r="Z448" s="10">
        <v>476.5</v>
      </c>
      <c r="AA448" s="10">
        <v>151.4</v>
      </c>
      <c r="AB448" s="10">
        <v>520.4</v>
      </c>
      <c r="AC448" s="10">
        <v>88.5</v>
      </c>
      <c r="AD448" s="10">
        <v>461.5</v>
      </c>
      <c r="AE448" s="10">
        <v>427.30000000000007</v>
      </c>
      <c r="AF448" s="10">
        <v>544.5</v>
      </c>
      <c r="AG448" s="10">
        <v>59.000000000000007</v>
      </c>
      <c r="AH448" s="10">
        <v>49.500000000000007</v>
      </c>
      <c r="AI448" s="539">
        <v>1995.3</v>
      </c>
      <c r="AJ448" s="10">
        <v>778.45000000000016</v>
      </c>
      <c r="AK448" s="10">
        <v>423.20000000000005</v>
      </c>
      <c r="AL448" s="10">
        <v>0</v>
      </c>
      <c r="AN448" s="276" t="s">
        <v>3628</v>
      </c>
      <c r="AR448" s="32">
        <f t="shared" si="3"/>
        <v>31</v>
      </c>
      <c r="AS448" s="467">
        <v>3</v>
      </c>
      <c r="AT448" s="467">
        <v>0</v>
      </c>
      <c r="AU448" s="467">
        <v>1</v>
      </c>
      <c r="AV448" s="467">
        <v>0</v>
      </c>
      <c r="AW448" s="467">
        <v>1</v>
      </c>
      <c r="AX448" s="467">
        <v>1</v>
      </c>
      <c r="AY448" s="467">
        <v>0</v>
      </c>
      <c r="AZ448" s="467">
        <v>3</v>
      </c>
      <c r="BA448" s="467">
        <v>3</v>
      </c>
      <c r="BB448" s="467">
        <v>2</v>
      </c>
      <c r="BC448" s="467">
        <v>0</v>
      </c>
      <c r="BD448" s="56">
        <v>1</v>
      </c>
      <c r="BE448" s="467">
        <v>0</v>
      </c>
      <c r="BF448" s="56">
        <v>3</v>
      </c>
      <c r="BG448" s="56">
        <v>0</v>
      </c>
      <c r="BH448" s="467">
        <v>0</v>
      </c>
      <c r="BI448" s="56">
        <v>0</v>
      </c>
      <c r="BJ448" s="56">
        <v>0</v>
      </c>
      <c r="BK448" s="56">
        <v>3</v>
      </c>
      <c r="BL448" s="467">
        <v>2</v>
      </c>
      <c r="BM448" s="56">
        <v>0</v>
      </c>
      <c r="BN448" s="467">
        <v>0</v>
      </c>
      <c r="BO448" s="56">
        <v>1</v>
      </c>
      <c r="BP448" s="467">
        <v>0</v>
      </c>
      <c r="BQ448" s="56">
        <v>1</v>
      </c>
      <c r="BR448" s="467">
        <v>1</v>
      </c>
      <c r="BS448" s="56">
        <v>1</v>
      </c>
      <c r="BT448" s="467">
        <v>0</v>
      </c>
      <c r="BU448" s="56">
        <v>3</v>
      </c>
      <c r="BV448" s="467">
        <v>0</v>
      </c>
      <c r="BW448" s="467">
        <v>1</v>
      </c>
      <c r="BX448" s="467">
        <v>0</v>
      </c>
      <c r="BY448" s="467">
        <v>0</v>
      </c>
      <c r="BZ448" s="433"/>
      <c r="CA448" s="433"/>
      <c r="CB448" s="435"/>
      <c r="CC448" s="435"/>
      <c r="CD448" s="237"/>
      <c r="CE448" s="467"/>
      <c r="CM448" s="433"/>
      <c r="CP448" s="28"/>
      <c r="CQ448" s="56"/>
    </row>
    <row r="449" spans="1:95" ht="15.75">
      <c r="A449" s="106" t="s">
        <v>2719</v>
      </c>
      <c r="B449" s="3"/>
      <c r="C449" s="3"/>
      <c r="D449" s="32"/>
      <c r="E449" s="495">
        <f t="shared" si="2"/>
        <v>11983</v>
      </c>
      <c r="F449" s="10">
        <v>313</v>
      </c>
      <c r="G449" s="10">
        <v>76.5</v>
      </c>
      <c r="H449" s="10">
        <v>34.799999999999997</v>
      </c>
      <c r="I449" s="10">
        <v>60</v>
      </c>
      <c r="J449" s="10">
        <v>335.4</v>
      </c>
      <c r="K449" s="10">
        <v>115.10000000000001</v>
      </c>
      <c r="L449" s="10">
        <v>4.4000000000000004</v>
      </c>
      <c r="M449" s="10">
        <v>181.4</v>
      </c>
      <c r="N449" s="10">
        <v>99.1</v>
      </c>
      <c r="O449" s="10">
        <v>279.2</v>
      </c>
      <c r="P449" s="10">
        <v>229.20000000000002</v>
      </c>
      <c r="Q449" s="10">
        <v>742.5</v>
      </c>
      <c r="R449" s="10">
        <v>0</v>
      </c>
      <c r="S449" s="10">
        <v>0</v>
      </c>
      <c r="T449" s="10">
        <v>612.9</v>
      </c>
      <c r="U449" s="10">
        <v>622.4</v>
      </c>
      <c r="V449" s="10">
        <v>67.5</v>
      </c>
      <c r="W449" s="10">
        <v>669.3</v>
      </c>
      <c r="X449" s="10">
        <v>229.1</v>
      </c>
      <c r="Y449" s="10">
        <v>565.79999999999995</v>
      </c>
      <c r="Z449" s="10">
        <v>858.09999999999991</v>
      </c>
      <c r="AA449" s="10">
        <v>0</v>
      </c>
      <c r="AB449" s="10">
        <v>764.9</v>
      </c>
      <c r="AC449" s="10">
        <v>135.9</v>
      </c>
      <c r="AD449" s="10">
        <v>484.7</v>
      </c>
      <c r="AE449" s="10">
        <v>395.7</v>
      </c>
      <c r="AF449" s="10">
        <v>251.9</v>
      </c>
      <c r="AG449" s="10">
        <v>393.19999999999993</v>
      </c>
      <c r="AH449" s="10">
        <v>106.6</v>
      </c>
      <c r="AI449" s="539">
        <v>1916.6</v>
      </c>
      <c r="AJ449" s="10">
        <v>880</v>
      </c>
      <c r="AK449" s="10">
        <v>415.3</v>
      </c>
      <c r="AL449" s="10">
        <v>142.5</v>
      </c>
      <c r="AN449" s="106" t="s">
        <v>2719</v>
      </c>
      <c r="AR449" s="32">
        <f t="shared" si="3"/>
        <v>45</v>
      </c>
      <c r="AS449" s="467">
        <v>0</v>
      </c>
      <c r="AT449" s="467">
        <v>3</v>
      </c>
      <c r="AU449" s="467">
        <v>3</v>
      </c>
      <c r="AV449" s="467">
        <v>3</v>
      </c>
      <c r="AW449" s="467">
        <v>1</v>
      </c>
      <c r="AX449" s="467">
        <v>0</v>
      </c>
      <c r="AY449" s="467">
        <v>0</v>
      </c>
      <c r="AZ449" s="467">
        <v>0</v>
      </c>
      <c r="BA449" s="467">
        <v>0</v>
      </c>
      <c r="BB449" s="467">
        <v>0</v>
      </c>
      <c r="BC449" s="467">
        <v>1</v>
      </c>
      <c r="BD449" s="56">
        <v>1</v>
      </c>
      <c r="BE449" s="467">
        <v>0</v>
      </c>
      <c r="BF449" s="56">
        <v>1</v>
      </c>
      <c r="BG449" s="56">
        <v>3</v>
      </c>
      <c r="BH449" s="467">
        <v>1</v>
      </c>
      <c r="BI449" s="56">
        <v>1</v>
      </c>
      <c r="BJ449" s="56">
        <v>3</v>
      </c>
      <c r="BK449" s="56">
        <v>2</v>
      </c>
      <c r="BL449" s="467">
        <v>3</v>
      </c>
      <c r="BM449" s="56">
        <v>3</v>
      </c>
      <c r="BN449" s="467">
        <v>0</v>
      </c>
      <c r="BO449" s="56">
        <v>3</v>
      </c>
      <c r="BP449" s="467">
        <v>3</v>
      </c>
      <c r="BQ449" s="56">
        <v>1</v>
      </c>
      <c r="BR449" s="467">
        <v>0</v>
      </c>
      <c r="BS449" s="56">
        <v>0</v>
      </c>
      <c r="BT449" s="467">
        <v>0</v>
      </c>
      <c r="BU449" s="56">
        <v>1</v>
      </c>
      <c r="BV449" s="467">
        <v>0</v>
      </c>
      <c r="BW449" s="467">
        <v>2</v>
      </c>
      <c r="BX449" s="467">
        <v>3</v>
      </c>
      <c r="BY449" s="467">
        <v>3</v>
      </c>
      <c r="BZ449" s="433"/>
      <c r="CA449" s="433"/>
      <c r="CB449" s="435"/>
      <c r="CC449" s="435"/>
      <c r="CD449" s="237"/>
      <c r="CE449" s="467"/>
      <c r="CM449" s="433"/>
      <c r="CN449" s="435"/>
      <c r="CO449" s="435"/>
      <c r="CP449" s="241"/>
      <c r="CQ449" s="56"/>
    </row>
    <row r="450" spans="1:95" ht="15.75">
      <c r="A450" s="277" t="s">
        <v>1671</v>
      </c>
      <c r="B450" s="3"/>
      <c r="C450" s="3"/>
      <c r="D450" s="32"/>
      <c r="E450" s="495">
        <f t="shared" si="2"/>
        <v>12879.550000000005</v>
      </c>
      <c r="F450" s="10">
        <v>556.29999999999995</v>
      </c>
      <c r="G450" s="10">
        <v>311.8</v>
      </c>
      <c r="H450" s="10">
        <v>76.100000000000009</v>
      </c>
      <c r="I450" s="10">
        <v>180.89999999999998</v>
      </c>
      <c r="J450" s="10">
        <v>632.75000000000011</v>
      </c>
      <c r="K450" s="10">
        <v>21.6</v>
      </c>
      <c r="L450" s="10">
        <v>16</v>
      </c>
      <c r="M450" s="10">
        <v>297.39999999999998</v>
      </c>
      <c r="N450" s="10">
        <v>133.1</v>
      </c>
      <c r="O450" s="10">
        <v>293.5</v>
      </c>
      <c r="P450" s="10">
        <v>590.90000000000009</v>
      </c>
      <c r="Q450" s="10">
        <v>632.20000000000005</v>
      </c>
      <c r="R450" s="10">
        <v>81</v>
      </c>
      <c r="S450" s="10">
        <v>84.3</v>
      </c>
      <c r="T450" s="10">
        <v>474.55</v>
      </c>
      <c r="U450" s="10">
        <v>752.69999999999993</v>
      </c>
      <c r="V450" s="10">
        <v>87.3</v>
      </c>
      <c r="W450" s="10">
        <v>208.1</v>
      </c>
      <c r="X450" s="10">
        <v>204.5</v>
      </c>
      <c r="Y450" s="10">
        <v>341.5</v>
      </c>
      <c r="Z450" s="10">
        <v>411.60000000000008</v>
      </c>
      <c r="AA450" s="10">
        <v>255.8</v>
      </c>
      <c r="AB450" s="10">
        <v>402</v>
      </c>
      <c r="AC450" s="10">
        <v>89.7</v>
      </c>
      <c r="AD450" s="10">
        <v>431.3</v>
      </c>
      <c r="AE450" s="10">
        <v>569.6</v>
      </c>
      <c r="AF450" s="10">
        <v>452.20000000000005</v>
      </c>
      <c r="AG450" s="10">
        <v>671.69999999999993</v>
      </c>
      <c r="AH450" s="10">
        <v>2.2000000000000002</v>
      </c>
      <c r="AI450" s="539">
        <v>2362.7000000000003</v>
      </c>
      <c r="AJ450" s="10">
        <v>848.1500000000002</v>
      </c>
      <c r="AK450" s="10">
        <v>334.09999999999997</v>
      </c>
      <c r="AL450" s="10">
        <v>72</v>
      </c>
      <c r="AN450" s="277" t="s">
        <v>1671</v>
      </c>
      <c r="AR450" s="32">
        <f t="shared" si="3"/>
        <v>51</v>
      </c>
      <c r="AS450" s="56">
        <v>3</v>
      </c>
      <c r="AT450" s="56">
        <v>3</v>
      </c>
      <c r="AU450" s="56">
        <v>0</v>
      </c>
      <c r="AV450" s="56">
        <v>3</v>
      </c>
      <c r="AW450" s="56">
        <v>2</v>
      </c>
      <c r="AX450" s="56">
        <v>0</v>
      </c>
      <c r="AY450" s="56">
        <v>0</v>
      </c>
      <c r="AZ450" s="56">
        <v>1</v>
      </c>
      <c r="BA450" s="56">
        <v>3</v>
      </c>
      <c r="BB450" s="56">
        <v>2</v>
      </c>
      <c r="BC450" s="56">
        <v>3</v>
      </c>
      <c r="BD450" s="56">
        <v>3</v>
      </c>
      <c r="BE450" s="56">
        <v>3</v>
      </c>
      <c r="BF450" s="56">
        <v>3</v>
      </c>
      <c r="BG450" s="56">
        <v>2</v>
      </c>
      <c r="BH450" s="56">
        <v>3</v>
      </c>
      <c r="BI450" s="56">
        <v>0</v>
      </c>
      <c r="BJ450" s="56">
        <v>0</v>
      </c>
      <c r="BK450" s="56">
        <v>0</v>
      </c>
      <c r="BL450" s="56">
        <v>0</v>
      </c>
      <c r="BM450" s="56">
        <v>1</v>
      </c>
      <c r="BN450" s="56">
        <v>0</v>
      </c>
      <c r="BO450" s="56">
        <v>0</v>
      </c>
      <c r="BP450" s="56">
        <v>3</v>
      </c>
      <c r="BQ450" s="56">
        <v>1</v>
      </c>
      <c r="BR450" s="56">
        <v>3</v>
      </c>
      <c r="BS450" s="56">
        <v>1</v>
      </c>
      <c r="BT450" s="56">
        <v>3</v>
      </c>
      <c r="BU450" s="56">
        <v>0</v>
      </c>
      <c r="BV450" s="56">
        <v>0</v>
      </c>
      <c r="BW450" s="56">
        <v>2</v>
      </c>
      <c r="BX450" s="56">
        <v>0</v>
      </c>
      <c r="BY450" s="56">
        <v>3</v>
      </c>
      <c r="BZ450" s="433"/>
      <c r="CA450" s="433"/>
      <c r="CD450" s="28"/>
      <c r="CE450" s="56"/>
      <c r="CM450" s="433"/>
      <c r="CN450" s="435"/>
      <c r="CO450" s="435"/>
      <c r="CP450" s="241"/>
      <c r="CQ450" s="56"/>
    </row>
    <row r="451" spans="1:95" ht="15.75">
      <c r="A451" s="106" t="s">
        <v>180</v>
      </c>
      <c r="B451" s="3"/>
      <c r="C451" s="3"/>
      <c r="D451" s="32"/>
      <c r="E451" s="495">
        <f t="shared" si="2"/>
        <v>14850.849999999999</v>
      </c>
      <c r="F451" s="10">
        <v>275.60000000000002</v>
      </c>
      <c r="G451" s="10">
        <v>461.5</v>
      </c>
      <c r="H451" s="10">
        <v>79.8</v>
      </c>
      <c r="I451" s="10">
        <v>175.7</v>
      </c>
      <c r="J451" s="10">
        <v>411.35000000000008</v>
      </c>
      <c r="K451" s="10">
        <v>176.09999999999997</v>
      </c>
      <c r="L451" s="10">
        <v>83.8</v>
      </c>
      <c r="M451" s="10">
        <v>199</v>
      </c>
      <c r="N451" s="10">
        <v>15.399999999999999</v>
      </c>
      <c r="O451" s="10">
        <v>369.7</v>
      </c>
      <c r="P451" s="10">
        <v>779.19999999999993</v>
      </c>
      <c r="Q451" s="10">
        <v>580.9</v>
      </c>
      <c r="R451" s="10">
        <v>0</v>
      </c>
      <c r="S451" s="10">
        <v>0</v>
      </c>
      <c r="T451" s="10">
        <v>469.05</v>
      </c>
      <c r="U451" s="10">
        <v>575.40000000000009</v>
      </c>
      <c r="V451" s="10">
        <v>52.5</v>
      </c>
      <c r="W451" s="10">
        <v>386.7</v>
      </c>
      <c r="X451" s="10">
        <v>177.70000000000002</v>
      </c>
      <c r="Y451" s="10">
        <v>318.5</v>
      </c>
      <c r="Z451" s="10">
        <v>592.5</v>
      </c>
      <c r="AA451" s="10">
        <v>575.5</v>
      </c>
      <c r="AB451" s="10">
        <v>554.79999999999995</v>
      </c>
      <c r="AC451" s="10">
        <v>151.6</v>
      </c>
      <c r="AD451" s="10">
        <v>529.6</v>
      </c>
      <c r="AE451" s="10">
        <v>732.8</v>
      </c>
      <c r="AF451" s="10">
        <v>503.5</v>
      </c>
      <c r="AG451" s="10">
        <v>655.80000000000007</v>
      </c>
      <c r="AH451" s="10">
        <v>0</v>
      </c>
      <c r="AI451" s="539">
        <v>2902.9</v>
      </c>
      <c r="AJ451" s="10">
        <v>1393.6499999999999</v>
      </c>
      <c r="AK451" s="10">
        <v>667.89999999999986</v>
      </c>
      <c r="AL451" s="10">
        <v>2.4</v>
      </c>
      <c r="AN451" s="106" t="s">
        <v>180</v>
      </c>
      <c r="AR451" s="32">
        <f t="shared" si="3"/>
        <v>56</v>
      </c>
      <c r="AS451" s="56">
        <v>1</v>
      </c>
      <c r="AT451" s="56">
        <v>1</v>
      </c>
      <c r="AU451" s="56">
        <v>2</v>
      </c>
      <c r="AV451" s="56">
        <v>3</v>
      </c>
      <c r="AW451" s="56">
        <v>0</v>
      </c>
      <c r="AX451" s="56">
        <v>2</v>
      </c>
      <c r="AY451" s="56">
        <v>3</v>
      </c>
      <c r="AZ451" s="56">
        <v>3</v>
      </c>
      <c r="BA451" s="56">
        <v>0</v>
      </c>
      <c r="BB451" s="56">
        <v>3</v>
      </c>
      <c r="BC451" s="56">
        <v>3</v>
      </c>
      <c r="BD451" s="56">
        <v>0</v>
      </c>
      <c r="BE451" s="56">
        <v>0</v>
      </c>
      <c r="BF451" s="56">
        <v>0</v>
      </c>
      <c r="BG451" s="56">
        <v>2</v>
      </c>
      <c r="BH451" s="56">
        <v>0</v>
      </c>
      <c r="BI451" s="56">
        <v>0</v>
      </c>
      <c r="BJ451" s="56">
        <v>0</v>
      </c>
      <c r="BK451" s="56">
        <v>0</v>
      </c>
      <c r="BL451" s="56">
        <v>3</v>
      </c>
      <c r="BM451" s="56">
        <v>2</v>
      </c>
      <c r="BN451" s="56">
        <v>3</v>
      </c>
      <c r="BO451" s="56">
        <v>3</v>
      </c>
      <c r="BP451" s="56">
        <v>3</v>
      </c>
      <c r="BQ451" s="56">
        <v>2</v>
      </c>
      <c r="BR451" s="56">
        <v>3</v>
      </c>
      <c r="BS451" s="56">
        <v>2</v>
      </c>
      <c r="BT451" s="56">
        <v>3</v>
      </c>
      <c r="BU451" s="56">
        <v>1</v>
      </c>
      <c r="BV451" s="56">
        <v>3</v>
      </c>
      <c r="BW451" s="56">
        <v>3</v>
      </c>
      <c r="BX451" s="56">
        <v>2</v>
      </c>
      <c r="BY451" s="56">
        <v>0</v>
      </c>
      <c r="BZ451" s="433"/>
      <c r="CA451" s="433"/>
      <c r="CD451" s="28"/>
      <c r="CE451" s="56"/>
      <c r="CM451" s="433"/>
      <c r="CP451" s="241"/>
      <c r="CQ451" s="56"/>
    </row>
    <row r="452" spans="1:95" ht="15.75">
      <c r="A452" s="106" t="s">
        <v>2702</v>
      </c>
      <c r="B452" s="3"/>
      <c r="C452" s="3"/>
      <c r="D452" s="32"/>
      <c r="E452" s="495">
        <f t="shared" si="2"/>
        <v>14381.4</v>
      </c>
      <c r="F452" s="10">
        <v>478.69999999999993</v>
      </c>
      <c r="G452" s="10">
        <v>410.29999999999995</v>
      </c>
      <c r="H452" s="10">
        <v>0</v>
      </c>
      <c r="I452" s="10">
        <v>88.5</v>
      </c>
      <c r="J452" s="10">
        <v>386.40000000000003</v>
      </c>
      <c r="K452" s="10">
        <v>235.79999999999998</v>
      </c>
      <c r="L452" s="10">
        <v>92.8</v>
      </c>
      <c r="M452" s="10">
        <v>226</v>
      </c>
      <c r="N452" s="10">
        <v>128.19999999999999</v>
      </c>
      <c r="O452" s="10">
        <v>477.7</v>
      </c>
      <c r="P452" s="10">
        <v>470.59999999999997</v>
      </c>
      <c r="Q452" s="10">
        <v>891.7</v>
      </c>
      <c r="R452" s="10">
        <v>0</v>
      </c>
      <c r="S452" s="10">
        <v>49.500000000000007</v>
      </c>
      <c r="T452" s="10">
        <v>620.79999999999995</v>
      </c>
      <c r="U452" s="10">
        <v>326.10000000000008</v>
      </c>
      <c r="V452" s="10">
        <v>45.5</v>
      </c>
      <c r="W452" s="10">
        <v>464.1</v>
      </c>
      <c r="X452" s="10">
        <v>193.3</v>
      </c>
      <c r="Y452" s="10">
        <v>447.00000000000006</v>
      </c>
      <c r="Z452" s="10">
        <v>654.70000000000005</v>
      </c>
      <c r="AA452" s="10">
        <v>341.7</v>
      </c>
      <c r="AB452" s="10">
        <v>827.40000000000009</v>
      </c>
      <c r="AC452" s="10">
        <v>164.5</v>
      </c>
      <c r="AD452" s="10">
        <v>605.6</v>
      </c>
      <c r="AE452" s="10">
        <v>614.79999999999995</v>
      </c>
      <c r="AF452" s="10">
        <v>575.79999999999995</v>
      </c>
      <c r="AG452" s="10">
        <v>201</v>
      </c>
      <c r="AH452" s="10">
        <v>147</v>
      </c>
      <c r="AI452" s="539">
        <v>2595.0000000000005</v>
      </c>
      <c r="AJ452" s="10">
        <v>1175.0999999999999</v>
      </c>
      <c r="AK452" s="10">
        <v>354.8</v>
      </c>
      <c r="AL452" s="10">
        <v>91</v>
      </c>
      <c r="AN452" s="106" t="s">
        <v>2702</v>
      </c>
      <c r="AR452" s="32">
        <f t="shared" si="3"/>
        <v>58</v>
      </c>
      <c r="AS452" s="467">
        <v>3</v>
      </c>
      <c r="AT452" s="467">
        <v>3</v>
      </c>
      <c r="AU452" s="467">
        <v>0</v>
      </c>
      <c r="AV452" s="467">
        <v>0</v>
      </c>
      <c r="AW452" s="467">
        <v>2</v>
      </c>
      <c r="AX452" s="467">
        <v>3</v>
      </c>
      <c r="AY452" s="467">
        <v>0</v>
      </c>
      <c r="AZ452" s="467">
        <v>1</v>
      </c>
      <c r="BA452" s="467">
        <v>3</v>
      </c>
      <c r="BB452" s="467">
        <v>3</v>
      </c>
      <c r="BC452" s="467">
        <v>3</v>
      </c>
      <c r="BD452" s="56">
        <v>3</v>
      </c>
      <c r="BE452" s="467">
        <v>1</v>
      </c>
      <c r="BF452" s="56">
        <v>3</v>
      </c>
      <c r="BG452" s="56">
        <v>2</v>
      </c>
      <c r="BH452" s="467">
        <v>0</v>
      </c>
      <c r="BI452" s="56">
        <v>0</v>
      </c>
      <c r="BJ452" s="56">
        <v>3</v>
      </c>
      <c r="BK452" s="56">
        <v>0</v>
      </c>
      <c r="BL452" s="467">
        <v>2</v>
      </c>
      <c r="BM452" s="56">
        <v>2</v>
      </c>
      <c r="BN452" s="467">
        <v>0</v>
      </c>
      <c r="BO452" s="56">
        <v>3</v>
      </c>
      <c r="BP452" s="467">
        <v>3</v>
      </c>
      <c r="BQ452" s="56">
        <v>3</v>
      </c>
      <c r="BR452" s="467">
        <v>3</v>
      </c>
      <c r="BS452" s="56">
        <v>3</v>
      </c>
      <c r="BT452" s="467">
        <v>0</v>
      </c>
      <c r="BU452" s="56">
        <v>3</v>
      </c>
      <c r="BV452" s="467">
        <v>1</v>
      </c>
      <c r="BW452" s="467">
        <v>2</v>
      </c>
      <c r="BX452" s="467">
        <v>0</v>
      </c>
      <c r="BY452" s="467">
        <v>0</v>
      </c>
      <c r="BZ452" s="433"/>
      <c r="CA452" s="433"/>
      <c r="CB452" s="435"/>
      <c r="CC452" s="435"/>
      <c r="CD452" s="237"/>
      <c r="CE452" s="467"/>
      <c r="CM452" s="433"/>
      <c r="CP452" s="241"/>
      <c r="CQ452" s="56"/>
    </row>
    <row r="453" spans="1:95" ht="15.75">
      <c r="A453" s="106" t="s">
        <v>2211</v>
      </c>
      <c r="B453" s="3"/>
      <c r="C453" s="3"/>
      <c r="D453" s="32"/>
      <c r="E453" s="495">
        <f t="shared" si="2"/>
        <v>11470.75</v>
      </c>
      <c r="F453" s="10">
        <v>105.3</v>
      </c>
      <c r="G453" s="10">
        <v>27.3</v>
      </c>
      <c r="H453" s="10">
        <v>150.5</v>
      </c>
      <c r="I453" s="10">
        <v>78.499999999999986</v>
      </c>
      <c r="J453" s="10">
        <v>492.65000000000003</v>
      </c>
      <c r="K453" s="10">
        <v>133.70000000000002</v>
      </c>
      <c r="L453" s="10">
        <v>78.400000000000006</v>
      </c>
      <c r="M453" s="10">
        <v>161</v>
      </c>
      <c r="N453" s="10">
        <v>57.5</v>
      </c>
      <c r="O453" s="10">
        <v>498.6</v>
      </c>
      <c r="P453" s="10">
        <v>388</v>
      </c>
      <c r="Q453" s="10">
        <v>730.7</v>
      </c>
      <c r="R453" s="10">
        <v>0</v>
      </c>
      <c r="S453" s="10">
        <v>0</v>
      </c>
      <c r="T453" s="10">
        <v>477.25</v>
      </c>
      <c r="U453" s="10">
        <v>155.19999999999999</v>
      </c>
      <c r="V453" s="10">
        <v>60.900000000000006</v>
      </c>
      <c r="W453" s="10">
        <v>411.7</v>
      </c>
      <c r="X453" s="10">
        <v>321.40000000000003</v>
      </c>
      <c r="Y453" s="10">
        <v>224.5</v>
      </c>
      <c r="Z453" s="10">
        <v>589.5</v>
      </c>
      <c r="AA453" s="10">
        <v>331.2</v>
      </c>
      <c r="AB453" s="10">
        <v>588.1</v>
      </c>
      <c r="AC453" s="10">
        <v>107.5</v>
      </c>
      <c r="AD453" s="10">
        <v>433.9</v>
      </c>
      <c r="AE453" s="10">
        <v>490.5</v>
      </c>
      <c r="AF453" s="10">
        <v>250.00000000000003</v>
      </c>
      <c r="AG453" s="10">
        <v>505.09999999999997</v>
      </c>
      <c r="AH453" s="10">
        <v>9.1</v>
      </c>
      <c r="AI453" s="539">
        <v>1915.5</v>
      </c>
      <c r="AJ453" s="10">
        <v>838.85000000000014</v>
      </c>
      <c r="AK453" s="10">
        <v>803.4</v>
      </c>
      <c r="AL453" s="10">
        <v>55.000000000000007</v>
      </c>
      <c r="AN453" s="106" t="s">
        <v>2211</v>
      </c>
      <c r="AR453" s="32">
        <f t="shared" si="3"/>
        <v>38</v>
      </c>
      <c r="AS453" s="56">
        <v>0</v>
      </c>
      <c r="AT453" s="56">
        <v>0</v>
      </c>
      <c r="AU453" s="56">
        <v>3</v>
      </c>
      <c r="AV453" s="56">
        <v>2</v>
      </c>
      <c r="AW453" s="56">
        <v>2</v>
      </c>
      <c r="AX453" s="56">
        <v>0</v>
      </c>
      <c r="AY453" s="56">
        <v>3</v>
      </c>
      <c r="AZ453" s="56">
        <v>0</v>
      </c>
      <c r="BA453" s="56">
        <v>0</v>
      </c>
      <c r="BB453" s="56">
        <v>0</v>
      </c>
      <c r="BC453" s="56">
        <v>0</v>
      </c>
      <c r="BD453" s="56">
        <v>3</v>
      </c>
      <c r="BE453" s="56">
        <v>1</v>
      </c>
      <c r="BF453" s="56">
        <v>0</v>
      </c>
      <c r="BG453" s="56">
        <v>3</v>
      </c>
      <c r="BH453" s="56">
        <v>0</v>
      </c>
      <c r="BI453" s="56">
        <v>0</v>
      </c>
      <c r="BJ453" s="56">
        <v>3</v>
      </c>
      <c r="BK453" s="56">
        <v>3</v>
      </c>
      <c r="BL453" s="56">
        <v>1</v>
      </c>
      <c r="BM453" s="56">
        <v>1</v>
      </c>
      <c r="BN453" s="56">
        <v>1</v>
      </c>
      <c r="BO453" s="56">
        <v>2</v>
      </c>
      <c r="BP453" s="56">
        <v>0</v>
      </c>
      <c r="BQ453" s="56">
        <v>0</v>
      </c>
      <c r="BR453" s="56">
        <v>2</v>
      </c>
      <c r="BS453" s="56">
        <v>0</v>
      </c>
      <c r="BT453" s="56">
        <v>3</v>
      </c>
      <c r="BU453" s="56">
        <v>0</v>
      </c>
      <c r="BV453" s="56">
        <v>0</v>
      </c>
      <c r="BW453" s="56">
        <v>2</v>
      </c>
      <c r="BX453" s="56">
        <v>3</v>
      </c>
      <c r="BY453" s="56">
        <v>0</v>
      </c>
      <c r="BZ453" s="433"/>
      <c r="CA453" s="433"/>
      <c r="CD453" s="28"/>
      <c r="CE453" s="56"/>
      <c r="CM453" s="433"/>
      <c r="CN453" s="435"/>
      <c r="CO453" s="435"/>
      <c r="CP453" s="241"/>
      <c r="CQ453" s="56"/>
    </row>
    <row r="454" spans="1:95" ht="15.75">
      <c r="A454" s="106" t="s">
        <v>2721</v>
      </c>
      <c r="B454" s="3"/>
      <c r="C454" s="3"/>
      <c r="D454" s="32"/>
      <c r="E454" s="495">
        <f t="shared" si="2"/>
        <v>11148.2</v>
      </c>
      <c r="F454" s="10">
        <v>359.9</v>
      </c>
      <c r="G454" s="10">
        <v>211.5</v>
      </c>
      <c r="H454" s="10">
        <v>83.5</v>
      </c>
      <c r="I454" s="10">
        <v>39</v>
      </c>
      <c r="J454" s="10">
        <v>758.30000000000007</v>
      </c>
      <c r="K454" s="10">
        <v>139.19999999999999</v>
      </c>
      <c r="L454" s="10">
        <v>135.60000000000002</v>
      </c>
      <c r="M454" s="10">
        <v>147.79999999999998</v>
      </c>
      <c r="N454" s="10">
        <v>81.5</v>
      </c>
      <c r="O454" s="10">
        <v>348.2</v>
      </c>
      <c r="P454" s="10">
        <v>301.60000000000002</v>
      </c>
      <c r="Q454" s="10">
        <v>680.6</v>
      </c>
      <c r="R454" s="10">
        <v>22</v>
      </c>
      <c r="S454" s="10">
        <v>14.4</v>
      </c>
      <c r="T454" s="10">
        <v>550.20000000000005</v>
      </c>
      <c r="U454" s="10">
        <v>411.69999999999993</v>
      </c>
      <c r="V454" s="10">
        <v>212.5</v>
      </c>
      <c r="W454" s="10">
        <v>322.8</v>
      </c>
      <c r="X454" s="10">
        <v>218.5</v>
      </c>
      <c r="Y454" s="10">
        <v>145.1</v>
      </c>
      <c r="Z454" s="10">
        <v>387</v>
      </c>
      <c r="AA454" s="10">
        <v>85.600000000000009</v>
      </c>
      <c r="AB454" s="10">
        <v>461.00000000000006</v>
      </c>
      <c r="AC454" s="10">
        <v>132.80000000000001</v>
      </c>
      <c r="AD454" s="10">
        <v>341.4</v>
      </c>
      <c r="AE454" s="10">
        <v>481.7</v>
      </c>
      <c r="AF454" s="10">
        <v>252.7</v>
      </c>
      <c r="AG454" s="10">
        <v>590.20000000000005</v>
      </c>
      <c r="AH454" s="10">
        <v>79.900000000000006</v>
      </c>
      <c r="AI454" s="539">
        <v>1535.0000000000002</v>
      </c>
      <c r="AJ454" s="10">
        <v>1049.6000000000001</v>
      </c>
      <c r="AK454" s="10">
        <v>296.5</v>
      </c>
      <c r="AL454" s="10">
        <v>270.90000000000003</v>
      </c>
      <c r="AN454" s="106" t="s">
        <v>2721</v>
      </c>
      <c r="AR454" s="32">
        <f t="shared" si="3"/>
        <v>47</v>
      </c>
      <c r="AS454" s="56">
        <v>0</v>
      </c>
      <c r="AT454" s="56">
        <v>2</v>
      </c>
      <c r="AU454" s="56">
        <v>0</v>
      </c>
      <c r="AV454" s="56">
        <v>1</v>
      </c>
      <c r="AW454" s="56">
        <v>3</v>
      </c>
      <c r="AX454" s="56">
        <v>2</v>
      </c>
      <c r="AY454" s="56">
        <v>2</v>
      </c>
      <c r="AZ454" s="56">
        <v>0</v>
      </c>
      <c r="BA454" s="56">
        <v>3</v>
      </c>
      <c r="BB454" s="56">
        <v>3</v>
      </c>
      <c r="BC454" s="56">
        <v>1</v>
      </c>
      <c r="BD454" s="56">
        <v>3</v>
      </c>
      <c r="BE454" s="56">
        <v>3</v>
      </c>
      <c r="BF454" s="56">
        <v>3</v>
      </c>
      <c r="BG454" s="56">
        <v>2</v>
      </c>
      <c r="BH454" s="56">
        <v>0</v>
      </c>
      <c r="BI454" s="56">
        <v>1</v>
      </c>
      <c r="BJ454" s="56">
        <v>3</v>
      </c>
      <c r="BK454" s="56">
        <v>0</v>
      </c>
      <c r="BL454" s="56">
        <v>0</v>
      </c>
      <c r="BM454" s="56">
        <v>0</v>
      </c>
      <c r="BN454" s="56">
        <v>0</v>
      </c>
      <c r="BO454" s="56">
        <v>1</v>
      </c>
      <c r="BP454" s="56">
        <v>0</v>
      </c>
      <c r="BQ454" s="56">
        <v>3</v>
      </c>
      <c r="BR454" s="56">
        <v>2</v>
      </c>
      <c r="BS454" s="56">
        <v>0</v>
      </c>
      <c r="BT454" s="56">
        <v>0</v>
      </c>
      <c r="BU454" s="56">
        <v>3</v>
      </c>
      <c r="BV454" s="56">
        <v>1</v>
      </c>
      <c r="BW454" s="56">
        <v>2</v>
      </c>
      <c r="BX454" s="56">
        <v>0</v>
      </c>
      <c r="BY454" s="56">
        <v>3</v>
      </c>
      <c r="BZ454" s="433"/>
      <c r="CA454" s="433"/>
      <c r="CD454" s="28"/>
      <c r="CE454" s="56"/>
      <c r="CM454" s="433"/>
      <c r="CP454" s="241"/>
      <c r="CQ454" s="56"/>
    </row>
    <row r="455" spans="1:95" ht="15.75">
      <c r="A455" s="106" t="s">
        <v>155</v>
      </c>
      <c r="B455" s="3"/>
      <c r="C455" s="3"/>
      <c r="D455" s="32"/>
      <c r="E455" s="495">
        <f t="shared" ref="E455:E461" si="4">SUM(F455:AL455)</f>
        <v>15019.85</v>
      </c>
      <c r="F455" s="10">
        <v>291.40000000000003</v>
      </c>
      <c r="G455" s="10">
        <v>143.19999999999999</v>
      </c>
      <c r="H455" s="10">
        <v>219</v>
      </c>
      <c r="I455" s="10">
        <v>80.900000000000006</v>
      </c>
      <c r="J455" s="10">
        <v>905.09999999999991</v>
      </c>
      <c r="K455" s="10">
        <v>275.24999999999994</v>
      </c>
      <c r="L455" s="10">
        <v>30.799999999999997</v>
      </c>
      <c r="M455" s="10">
        <v>173</v>
      </c>
      <c r="N455" s="10">
        <v>87.6</v>
      </c>
      <c r="O455" s="10">
        <v>236</v>
      </c>
      <c r="P455" s="10">
        <v>772</v>
      </c>
      <c r="Q455" s="10">
        <v>834.6</v>
      </c>
      <c r="R455" s="10">
        <v>0</v>
      </c>
      <c r="S455" s="10">
        <v>0</v>
      </c>
      <c r="T455" s="10">
        <v>501.9</v>
      </c>
      <c r="U455" s="10">
        <v>1001.55</v>
      </c>
      <c r="V455" s="10">
        <v>135.5</v>
      </c>
      <c r="W455" s="10">
        <v>409.8</v>
      </c>
      <c r="X455" s="10">
        <v>313</v>
      </c>
      <c r="Y455" s="10">
        <v>276.60000000000002</v>
      </c>
      <c r="Z455" s="10">
        <v>563.20000000000005</v>
      </c>
      <c r="AA455" s="10">
        <v>699.45</v>
      </c>
      <c r="AB455" s="10">
        <v>573.29999999999995</v>
      </c>
      <c r="AC455" s="10">
        <v>48.3</v>
      </c>
      <c r="AD455" s="10">
        <v>339</v>
      </c>
      <c r="AE455" s="10">
        <v>443.40000000000003</v>
      </c>
      <c r="AF455" s="10">
        <v>214.5</v>
      </c>
      <c r="AG455" s="10">
        <v>844.30000000000007</v>
      </c>
      <c r="AH455" s="10">
        <v>5.2</v>
      </c>
      <c r="AI455" s="539">
        <v>2922.9000000000005</v>
      </c>
      <c r="AJ455" s="10">
        <v>1066.9000000000001</v>
      </c>
      <c r="AK455" s="10">
        <v>515.5</v>
      </c>
      <c r="AL455" s="10">
        <v>96.7</v>
      </c>
      <c r="AN455" s="106" t="s">
        <v>155</v>
      </c>
      <c r="AR455" s="32">
        <f t="shared" ref="AR455:AR461" si="5">SUM(AS455:BY455)</f>
        <v>61</v>
      </c>
      <c r="AS455" s="467">
        <v>3</v>
      </c>
      <c r="AT455" s="467">
        <v>0</v>
      </c>
      <c r="AU455" s="467">
        <v>3</v>
      </c>
      <c r="AV455" s="467">
        <v>2</v>
      </c>
      <c r="AW455" s="467">
        <v>3</v>
      </c>
      <c r="AX455" s="467">
        <v>2</v>
      </c>
      <c r="AY455" s="467">
        <v>0</v>
      </c>
      <c r="AZ455" s="467">
        <v>1</v>
      </c>
      <c r="BA455" s="467">
        <v>0</v>
      </c>
      <c r="BB455" s="467">
        <v>0</v>
      </c>
      <c r="BC455" s="467">
        <v>3</v>
      </c>
      <c r="BD455" s="56">
        <v>2</v>
      </c>
      <c r="BE455" s="467">
        <v>0</v>
      </c>
      <c r="BF455" s="56">
        <v>0</v>
      </c>
      <c r="BG455" s="56">
        <v>2</v>
      </c>
      <c r="BH455" s="467">
        <v>3</v>
      </c>
      <c r="BI455" s="56">
        <v>3</v>
      </c>
      <c r="BJ455" s="56">
        <v>2</v>
      </c>
      <c r="BK455" s="56">
        <v>3</v>
      </c>
      <c r="BL455" s="467">
        <v>2</v>
      </c>
      <c r="BM455" s="56">
        <v>1</v>
      </c>
      <c r="BN455" s="467">
        <v>3</v>
      </c>
      <c r="BO455" s="56">
        <v>2</v>
      </c>
      <c r="BP455" s="467">
        <v>3</v>
      </c>
      <c r="BQ455" s="56">
        <v>0</v>
      </c>
      <c r="BR455" s="467">
        <v>3</v>
      </c>
      <c r="BS455" s="56">
        <v>1</v>
      </c>
      <c r="BT455" s="467">
        <v>3</v>
      </c>
      <c r="BU455" s="56">
        <v>3</v>
      </c>
      <c r="BV455" s="467">
        <v>0</v>
      </c>
      <c r="BW455" s="467">
        <v>2</v>
      </c>
      <c r="BX455" s="467">
        <v>3</v>
      </c>
      <c r="BY455" s="467">
        <v>3</v>
      </c>
      <c r="BZ455" s="433"/>
      <c r="CA455" s="433"/>
      <c r="CB455" s="435"/>
      <c r="CC455" s="435"/>
      <c r="CD455" s="237"/>
      <c r="CE455" s="467"/>
      <c r="CM455" s="433"/>
      <c r="CP455" s="28"/>
      <c r="CQ455" s="56"/>
    </row>
    <row r="456" spans="1:95" ht="15.75">
      <c r="A456" s="276" t="s">
        <v>3629</v>
      </c>
      <c r="B456" s="3"/>
      <c r="C456" s="3"/>
      <c r="D456" s="32"/>
      <c r="E456" s="495">
        <f t="shared" si="4"/>
        <v>13090.4</v>
      </c>
      <c r="F456" s="10">
        <v>59.4</v>
      </c>
      <c r="G456" s="10">
        <v>179</v>
      </c>
      <c r="H456" s="10">
        <v>103.5</v>
      </c>
      <c r="I456" s="10">
        <v>109.20000000000002</v>
      </c>
      <c r="J456" s="10">
        <v>615.49999999999989</v>
      </c>
      <c r="K456" s="10">
        <v>204.8</v>
      </c>
      <c r="L456" s="10">
        <v>0</v>
      </c>
      <c r="M456" s="10">
        <v>257.3</v>
      </c>
      <c r="N456" s="10">
        <v>145.89999999999998</v>
      </c>
      <c r="O456" s="10">
        <v>313</v>
      </c>
      <c r="P456" s="10">
        <v>396.8</v>
      </c>
      <c r="Q456" s="10">
        <v>606.20000000000005</v>
      </c>
      <c r="R456" s="10">
        <v>45.7</v>
      </c>
      <c r="S456" s="10">
        <v>66.7</v>
      </c>
      <c r="T456" s="10">
        <v>353.7</v>
      </c>
      <c r="U456" s="10">
        <v>653.34999999999991</v>
      </c>
      <c r="V456" s="10">
        <v>209.9</v>
      </c>
      <c r="W456" s="10">
        <v>158.19999999999999</v>
      </c>
      <c r="X456" s="10">
        <v>303.5</v>
      </c>
      <c r="Y456" s="10">
        <v>275.5</v>
      </c>
      <c r="Z456" s="10">
        <v>451</v>
      </c>
      <c r="AA456" s="10">
        <v>629.80000000000007</v>
      </c>
      <c r="AB456" s="10">
        <v>523.5</v>
      </c>
      <c r="AC456" s="10">
        <v>141.30000000000001</v>
      </c>
      <c r="AD456" s="10">
        <v>613.1</v>
      </c>
      <c r="AE456" s="10">
        <v>484.8</v>
      </c>
      <c r="AF456" s="10">
        <v>534.54999999999995</v>
      </c>
      <c r="AG456" s="10">
        <v>635.19999999999993</v>
      </c>
      <c r="AH456" s="10">
        <v>12.100000000000001</v>
      </c>
      <c r="AI456" s="539">
        <v>2267.2000000000003</v>
      </c>
      <c r="AJ456" s="10">
        <v>924.39999999999986</v>
      </c>
      <c r="AK456" s="10">
        <v>596.4</v>
      </c>
      <c r="AL456" s="10">
        <v>219.9</v>
      </c>
      <c r="AN456" s="276" t="s">
        <v>3629</v>
      </c>
      <c r="AR456" s="32">
        <f t="shared" si="5"/>
        <v>61</v>
      </c>
      <c r="AS456" s="56">
        <v>0</v>
      </c>
      <c r="AT456" s="56">
        <v>1</v>
      </c>
      <c r="AU456" s="56">
        <v>2</v>
      </c>
      <c r="AV456" s="56">
        <v>3</v>
      </c>
      <c r="AW456" s="56">
        <v>1</v>
      </c>
      <c r="AX456" s="56">
        <v>0</v>
      </c>
      <c r="AY456" s="56">
        <v>0</v>
      </c>
      <c r="AZ456" s="56">
        <v>0</v>
      </c>
      <c r="BA456" s="56">
        <v>3</v>
      </c>
      <c r="BB456" s="56">
        <v>0</v>
      </c>
      <c r="BC456" s="56">
        <v>1</v>
      </c>
      <c r="BD456" s="56">
        <v>2</v>
      </c>
      <c r="BE456" s="56">
        <v>3</v>
      </c>
      <c r="BF456" s="56">
        <v>3</v>
      </c>
      <c r="BG456" s="56">
        <v>2</v>
      </c>
      <c r="BH456" s="56">
        <v>1</v>
      </c>
      <c r="BI456" s="56">
        <v>3</v>
      </c>
      <c r="BJ456" s="56">
        <v>2</v>
      </c>
      <c r="BK456" s="56">
        <v>2</v>
      </c>
      <c r="BL456" s="56">
        <v>3</v>
      </c>
      <c r="BM456" s="56">
        <v>1</v>
      </c>
      <c r="BN456" s="56">
        <v>2</v>
      </c>
      <c r="BO456" s="56">
        <v>1</v>
      </c>
      <c r="BP456" s="56">
        <v>3</v>
      </c>
      <c r="BQ456" s="56">
        <v>2</v>
      </c>
      <c r="BR456" s="56">
        <v>1</v>
      </c>
      <c r="BS456" s="56">
        <v>3</v>
      </c>
      <c r="BT456" s="56">
        <v>3</v>
      </c>
      <c r="BU456" s="56">
        <v>2</v>
      </c>
      <c r="BV456" s="56">
        <v>3</v>
      </c>
      <c r="BW456" s="56">
        <v>3</v>
      </c>
      <c r="BX456" s="56">
        <v>2</v>
      </c>
      <c r="BY456" s="56">
        <v>3</v>
      </c>
      <c r="BZ456" s="433"/>
      <c r="CA456" s="433"/>
      <c r="CD456" s="28"/>
      <c r="CE456" s="56"/>
      <c r="CM456" s="433"/>
      <c r="CN456" s="435"/>
      <c r="CO456" s="435"/>
      <c r="CP456" s="241"/>
      <c r="CQ456" s="56"/>
    </row>
    <row r="457" spans="1:95" ht="15.75">
      <c r="A457" s="106" t="s">
        <v>2722</v>
      </c>
      <c r="B457" s="3"/>
      <c r="C457" s="3"/>
      <c r="D457" s="32"/>
      <c r="E457" s="495">
        <f t="shared" si="4"/>
        <v>11939.250000000002</v>
      </c>
      <c r="F457" s="10">
        <v>586</v>
      </c>
      <c r="G457" s="10">
        <v>180.3</v>
      </c>
      <c r="H457" s="10">
        <v>28.3</v>
      </c>
      <c r="I457" s="10">
        <v>93.3</v>
      </c>
      <c r="J457" s="10">
        <v>683.44999999999993</v>
      </c>
      <c r="K457" s="10">
        <v>175.9</v>
      </c>
      <c r="L457" s="10">
        <v>57.2</v>
      </c>
      <c r="M457" s="10">
        <v>610.70000000000005</v>
      </c>
      <c r="N457" s="10">
        <v>213.3</v>
      </c>
      <c r="O457" s="10">
        <v>500.30000000000007</v>
      </c>
      <c r="P457" s="10">
        <v>233.60000000000002</v>
      </c>
      <c r="Q457" s="10">
        <v>441.5</v>
      </c>
      <c r="R457" s="10">
        <v>43.8</v>
      </c>
      <c r="S457" s="10">
        <v>0</v>
      </c>
      <c r="T457" s="10">
        <v>298.95</v>
      </c>
      <c r="U457" s="10">
        <v>380.59999999999997</v>
      </c>
      <c r="V457" s="10">
        <v>479</v>
      </c>
      <c r="W457" s="10">
        <v>147</v>
      </c>
      <c r="X457" s="10">
        <v>522</v>
      </c>
      <c r="Y457" s="10">
        <v>277.5</v>
      </c>
      <c r="Z457" s="10">
        <v>442.6</v>
      </c>
      <c r="AA457" s="10">
        <v>129.30000000000001</v>
      </c>
      <c r="AB457" s="10">
        <v>426</v>
      </c>
      <c r="AC457" s="10">
        <v>61.2</v>
      </c>
      <c r="AD457" s="10">
        <v>446.5</v>
      </c>
      <c r="AE457" s="10">
        <v>469.7</v>
      </c>
      <c r="AF457" s="10">
        <v>620.80000000000007</v>
      </c>
      <c r="AG457" s="10">
        <v>76.7</v>
      </c>
      <c r="AH457" s="10">
        <v>49.500000000000007</v>
      </c>
      <c r="AI457" s="539">
        <v>1753.5</v>
      </c>
      <c r="AJ457" s="10">
        <v>716.65</v>
      </c>
      <c r="AK457" s="10">
        <v>332.1</v>
      </c>
      <c r="AL457" s="10">
        <v>462</v>
      </c>
      <c r="AN457" s="106" t="s">
        <v>2722</v>
      </c>
      <c r="AR457" s="32">
        <f t="shared" si="5"/>
        <v>55</v>
      </c>
      <c r="AS457" s="56">
        <v>3</v>
      </c>
      <c r="AT457" s="56">
        <v>0</v>
      </c>
      <c r="AU457" s="56">
        <v>3</v>
      </c>
      <c r="AV457" s="56">
        <v>3</v>
      </c>
      <c r="AW457" s="56">
        <v>2</v>
      </c>
      <c r="AX457" s="56">
        <v>2</v>
      </c>
      <c r="AY457" s="56">
        <v>3</v>
      </c>
      <c r="AZ457" s="56">
        <v>3</v>
      </c>
      <c r="BA457" s="56">
        <v>3</v>
      </c>
      <c r="BB457" s="56">
        <v>3</v>
      </c>
      <c r="BC457" s="56">
        <v>0</v>
      </c>
      <c r="BD457" s="56">
        <v>2</v>
      </c>
      <c r="BE457" s="56">
        <v>0</v>
      </c>
      <c r="BF457" s="56">
        <v>0</v>
      </c>
      <c r="BG457" s="56">
        <v>1</v>
      </c>
      <c r="BH457" s="56">
        <v>3</v>
      </c>
      <c r="BI457" s="56">
        <v>3</v>
      </c>
      <c r="BJ457" s="56">
        <v>1</v>
      </c>
      <c r="BK457" s="56">
        <v>3</v>
      </c>
      <c r="BL457" s="56">
        <v>2</v>
      </c>
      <c r="BM457" s="56">
        <v>3</v>
      </c>
      <c r="BN457" s="56">
        <v>0</v>
      </c>
      <c r="BO457" s="56">
        <v>1</v>
      </c>
      <c r="BP457" s="56">
        <v>0</v>
      </c>
      <c r="BQ457" s="56">
        <v>1</v>
      </c>
      <c r="BR457" s="56">
        <v>1</v>
      </c>
      <c r="BS457" s="56">
        <v>3</v>
      </c>
      <c r="BT457" s="56">
        <v>0</v>
      </c>
      <c r="BU457" s="56">
        <v>3</v>
      </c>
      <c r="BV457" s="56">
        <v>0</v>
      </c>
      <c r="BW457" s="56">
        <v>0</v>
      </c>
      <c r="BX457" s="56">
        <v>0</v>
      </c>
      <c r="BY457" s="56">
        <v>3</v>
      </c>
      <c r="BZ457" s="433"/>
      <c r="CA457" s="433"/>
      <c r="CD457" s="28"/>
      <c r="CE457" s="56"/>
      <c r="CM457" s="433"/>
      <c r="CP457" s="28"/>
      <c r="CQ457" s="56"/>
    </row>
    <row r="458" spans="1:95" ht="15.75">
      <c r="A458" s="106" t="s">
        <v>2720</v>
      </c>
      <c r="B458" s="3"/>
      <c r="C458" s="3"/>
      <c r="D458" s="32"/>
      <c r="E458" s="495">
        <f t="shared" si="4"/>
        <v>14732.1</v>
      </c>
      <c r="F458" s="10">
        <v>143</v>
      </c>
      <c r="G458" s="10">
        <v>210.79999999999998</v>
      </c>
      <c r="H458" s="10">
        <v>164.8</v>
      </c>
      <c r="I458" s="10">
        <v>104.1</v>
      </c>
      <c r="J458" s="10">
        <v>791.3</v>
      </c>
      <c r="K458" s="10">
        <v>285.8</v>
      </c>
      <c r="L458" s="10">
        <v>72.300000000000011</v>
      </c>
      <c r="M458" s="10">
        <v>213</v>
      </c>
      <c r="N458" s="10">
        <v>133.30000000000001</v>
      </c>
      <c r="O458" s="10">
        <v>342</v>
      </c>
      <c r="P458" s="10">
        <v>395.9</v>
      </c>
      <c r="Q458" s="10">
        <v>715.9</v>
      </c>
      <c r="R458" s="10">
        <v>14.3</v>
      </c>
      <c r="S458" s="10">
        <v>0</v>
      </c>
      <c r="T458" s="10">
        <v>434.40000000000003</v>
      </c>
      <c r="U458" s="10">
        <v>1009.0000000000001</v>
      </c>
      <c r="V458" s="10">
        <v>120</v>
      </c>
      <c r="W458" s="10">
        <v>205.2</v>
      </c>
      <c r="X458" s="10">
        <v>255</v>
      </c>
      <c r="Y458" s="10">
        <v>245.79999999999998</v>
      </c>
      <c r="Z458" s="10">
        <v>412.5</v>
      </c>
      <c r="AA458" s="10">
        <v>636.5</v>
      </c>
      <c r="AB458" s="10">
        <v>485.70000000000005</v>
      </c>
      <c r="AC458" s="10">
        <v>147.79999999999998</v>
      </c>
      <c r="AD458" s="10">
        <v>534.1</v>
      </c>
      <c r="AE458" s="10">
        <v>631.9</v>
      </c>
      <c r="AF458" s="10">
        <v>491.5</v>
      </c>
      <c r="AG458" s="10">
        <v>789.00000000000023</v>
      </c>
      <c r="AH458" s="10">
        <v>0</v>
      </c>
      <c r="AI458" s="539">
        <v>2990.1</v>
      </c>
      <c r="AJ458" s="10">
        <v>1073.0000000000002</v>
      </c>
      <c r="AK458" s="10">
        <v>664.3</v>
      </c>
      <c r="AL458" s="10">
        <v>19.8</v>
      </c>
      <c r="AN458" s="106" t="s">
        <v>2720</v>
      </c>
      <c r="AR458" s="32">
        <f t="shared" si="5"/>
        <v>47</v>
      </c>
      <c r="AS458" s="56">
        <v>0</v>
      </c>
      <c r="AT458" s="56">
        <v>0</v>
      </c>
      <c r="AU458" s="56">
        <v>3</v>
      </c>
      <c r="AV458" s="56">
        <v>3</v>
      </c>
      <c r="AW458" s="56">
        <v>1</v>
      </c>
      <c r="AX458" s="56">
        <v>1</v>
      </c>
      <c r="AY458" s="56">
        <v>1</v>
      </c>
      <c r="AZ458" s="56">
        <v>3</v>
      </c>
      <c r="BA458" s="56">
        <v>1</v>
      </c>
      <c r="BB458" s="56">
        <v>0</v>
      </c>
      <c r="BC458" s="56">
        <v>0</v>
      </c>
      <c r="BD458" s="56">
        <v>3</v>
      </c>
      <c r="BE458" s="56">
        <v>0</v>
      </c>
      <c r="BF458" s="56">
        <v>1</v>
      </c>
      <c r="BG458" s="56">
        <v>0</v>
      </c>
      <c r="BH458" s="56">
        <v>1</v>
      </c>
      <c r="BI458" s="56">
        <v>1</v>
      </c>
      <c r="BJ458" s="56">
        <v>3</v>
      </c>
      <c r="BK458" s="56">
        <v>1</v>
      </c>
      <c r="BL458" s="56">
        <v>2</v>
      </c>
      <c r="BM458" s="56">
        <v>1</v>
      </c>
      <c r="BN458" s="56">
        <v>3</v>
      </c>
      <c r="BO458" s="56">
        <v>1</v>
      </c>
      <c r="BP458" s="56">
        <v>1</v>
      </c>
      <c r="BQ458" s="56">
        <v>3</v>
      </c>
      <c r="BR458" s="56">
        <v>1</v>
      </c>
      <c r="BS458" s="56">
        <v>3</v>
      </c>
      <c r="BT458" s="56">
        <v>3</v>
      </c>
      <c r="BU458" s="56">
        <v>0</v>
      </c>
      <c r="BV458" s="56">
        <v>3</v>
      </c>
      <c r="BW458" s="56">
        <v>0</v>
      </c>
      <c r="BX458" s="56">
        <v>3</v>
      </c>
      <c r="BY458" s="56">
        <v>0</v>
      </c>
      <c r="BZ458" s="433"/>
      <c r="CA458" s="433"/>
      <c r="CD458" s="28"/>
      <c r="CE458" s="56"/>
      <c r="CM458" s="433"/>
      <c r="CP458" s="28"/>
      <c r="CQ458" s="56"/>
    </row>
    <row r="459" spans="1:95" ht="15.75">
      <c r="A459" s="106" t="s">
        <v>2701</v>
      </c>
      <c r="B459" s="3"/>
      <c r="C459" s="3"/>
      <c r="D459" s="32"/>
      <c r="E459" s="495">
        <f t="shared" si="4"/>
        <v>12824.05</v>
      </c>
      <c r="F459" s="10">
        <v>136</v>
      </c>
      <c r="G459" s="10">
        <v>106.6</v>
      </c>
      <c r="H459" s="10">
        <v>64.399999999999991</v>
      </c>
      <c r="I459" s="10">
        <v>79.5</v>
      </c>
      <c r="J459" s="10">
        <v>696.45</v>
      </c>
      <c r="K459" s="10">
        <v>122.39999999999999</v>
      </c>
      <c r="L459" s="10">
        <v>100.39999999999999</v>
      </c>
      <c r="M459" s="10">
        <v>305</v>
      </c>
      <c r="N459" s="10">
        <v>153.6</v>
      </c>
      <c r="O459" s="10">
        <v>467</v>
      </c>
      <c r="P459" s="10">
        <v>518.19999999999993</v>
      </c>
      <c r="Q459" s="10">
        <v>553.4</v>
      </c>
      <c r="R459" s="10">
        <v>42</v>
      </c>
      <c r="S459" s="10">
        <v>49</v>
      </c>
      <c r="T459" s="10">
        <v>418.95000000000005</v>
      </c>
      <c r="U459" s="10">
        <v>299.39999999999998</v>
      </c>
      <c r="V459" s="10">
        <v>145.19999999999999</v>
      </c>
      <c r="W459" s="10">
        <v>227</v>
      </c>
      <c r="X459" s="10">
        <v>270.5</v>
      </c>
      <c r="Y459" s="10">
        <v>298.5</v>
      </c>
      <c r="Z459" s="10">
        <v>421</v>
      </c>
      <c r="AA459" s="10">
        <v>536.6</v>
      </c>
      <c r="AB459" s="10">
        <v>472.5</v>
      </c>
      <c r="AC459" s="10">
        <v>152.9</v>
      </c>
      <c r="AD459" s="10">
        <v>589</v>
      </c>
      <c r="AE459" s="10">
        <v>677.2</v>
      </c>
      <c r="AF459" s="10">
        <v>787.1</v>
      </c>
      <c r="AG459" s="10">
        <v>602.29999999999995</v>
      </c>
      <c r="AH459" s="10">
        <v>14.399999999999999</v>
      </c>
      <c r="AI459" s="539">
        <v>1993.8999999999999</v>
      </c>
      <c r="AJ459" s="10">
        <v>1279.4500000000003</v>
      </c>
      <c r="AK459" s="10">
        <v>222.60000000000002</v>
      </c>
      <c r="AL459" s="10">
        <v>21.599999999999998</v>
      </c>
      <c r="AN459" s="106" t="s">
        <v>2701</v>
      </c>
      <c r="AR459" s="32">
        <f t="shared" si="5"/>
        <v>58</v>
      </c>
      <c r="AS459" s="56">
        <v>1</v>
      </c>
      <c r="AT459" s="56">
        <v>0</v>
      </c>
      <c r="AU459" s="56">
        <v>1</v>
      </c>
      <c r="AV459" s="56">
        <v>0</v>
      </c>
      <c r="AW459" s="56">
        <v>2</v>
      </c>
      <c r="AX459" s="56">
        <v>0</v>
      </c>
      <c r="AY459" s="56">
        <v>3</v>
      </c>
      <c r="AZ459" s="56">
        <v>2</v>
      </c>
      <c r="BA459" s="56">
        <v>2</v>
      </c>
      <c r="BB459" s="56">
        <v>3</v>
      </c>
      <c r="BC459" s="56">
        <v>2</v>
      </c>
      <c r="BD459" s="56">
        <v>0</v>
      </c>
      <c r="BE459" s="56">
        <v>1</v>
      </c>
      <c r="BF459" s="56">
        <v>2</v>
      </c>
      <c r="BG459" s="56">
        <v>3</v>
      </c>
      <c r="BH459" s="56">
        <v>2</v>
      </c>
      <c r="BI459" s="56">
        <v>3</v>
      </c>
      <c r="BJ459" s="56">
        <v>3</v>
      </c>
      <c r="BK459" s="56">
        <v>1</v>
      </c>
      <c r="BL459" s="56">
        <v>1</v>
      </c>
      <c r="BM459" s="56">
        <v>2</v>
      </c>
      <c r="BN459" s="56">
        <v>2</v>
      </c>
      <c r="BO459" s="56">
        <v>3</v>
      </c>
      <c r="BP459" s="56">
        <v>2</v>
      </c>
      <c r="BQ459" s="56">
        <v>3</v>
      </c>
      <c r="BR459" s="56">
        <v>2</v>
      </c>
      <c r="BS459" s="56">
        <v>3</v>
      </c>
      <c r="BT459" s="56">
        <v>2</v>
      </c>
      <c r="BU459" s="56">
        <v>3</v>
      </c>
      <c r="BV459" s="56">
        <v>2</v>
      </c>
      <c r="BW459" s="56">
        <v>2</v>
      </c>
      <c r="BX459" s="56">
        <v>0</v>
      </c>
      <c r="BY459" s="56">
        <v>0</v>
      </c>
      <c r="BZ459" s="433"/>
      <c r="CA459" s="433"/>
      <c r="CD459" s="28"/>
      <c r="CE459" s="56"/>
      <c r="CM459" s="433"/>
      <c r="CP459" s="241"/>
      <c r="CQ459" s="56"/>
    </row>
    <row r="460" spans="1:95" ht="15.75">
      <c r="A460" s="106" t="s">
        <v>658</v>
      </c>
      <c r="B460" s="3"/>
      <c r="C460" s="3"/>
      <c r="D460" s="32"/>
      <c r="E460" s="495">
        <f t="shared" si="4"/>
        <v>12041.2</v>
      </c>
      <c r="F460" s="10">
        <v>560.9</v>
      </c>
      <c r="G460" s="10">
        <v>168</v>
      </c>
      <c r="H460" s="10">
        <v>85.9</v>
      </c>
      <c r="I460" s="10">
        <v>128.9</v>
      </c>
      <c r="J460" s="10">
        <v>533.70000000000005</v>
      </c>
      <c r="K460" s="10">
        <v>251.39999999999998</v>
      </c>
      <c r="L460" s="10">
        <v>51.9</v>
      </c>
      <c r="M460" s="10">
        <v>201.20000000000002</v>
      </c>
      <c r="N460" s="10">
        <v>117.5</v>
      </c>
      <c r="O460" s="10">
        <v>276.59999999999997</v>
      </c>
      <c r="P460" s="10">
        <v>455.29999999999995</v>
      </c>
      <c r="Q460" s="10">
        <v>697.50000000000011</v>
      </c>
      <c r="R460" s="10">
        <v>0</v>
      </c>
      <c r="S460" s="10">
        <v>21</v>
      </c>
      <c r="T460" s="10">
        <v>479</v>
      </c>
      <c r="U460" s="10">
        <v>646.39999999999986</v>
      </c>
      <c r="V460" s="10">
        <v>185.5</v>
      </c>
      <c r="W460" s="10">
        <v>429</v>
      </c>
      <c r="X460" s="10">
        <v>136.99999999999997</v>
      </c>
      <c r="Y460" s="10">
        <v>500.3</v>
      </c>
      <c r="Z460" s="10">
        <v>589.5</v>
      </c>
      <c r="AA460" s="10">
        <v>291.70000000000005</v>
      </c>
      <c r="AB460" s="10">
        <v>567.1</v>
      </c>
      <c r="AC460" s="10">
        <v>106.6</v>
      </c>
      <c r="AD460" s="10">
        <v>472.2</v>
      </c>
      <c r="AE460" s="10">
        <v>527.4</v>
      </c>
      <c r="AF460" s="10">
        <v>402.5</v>
      </c>
      <c r="AG460" s="10">
        <v>406.29999999999995</v>
      </c>
      <c r="AH460" s="10">
        <v>0</v>
      </c>
      <c r="AI460" s="539">
        <v>1571.6</v>
      </c>
      <c r="AJ460" s="10">
        <v>883</v>
      </c>
      <c r="AK460" s="10">
        <v>243.2</v>
      </c>
      <c r="AL460" s="10">
        <v>53.100000000000009</v>
      </c>
      <c r="AN460" s="106" t="s">
        <v>658</v>
      </c>
      <c r="AR460" s="32">
        <f t="shared" si="5"/>
        <v>46</v>
      </c>
      <c r="AS460" s="56">
        <v>3</v>
      </c>
      <c r="AT460" s="56">
        <v>2</v>
      </c>
      <c r="AU460" s="56">
        <v>2</v>
      </c>
      <c r="AV460" s="56">
        <v>2</v>
      </c>
      <c r="AW460" s="56">
        <v>2</v>
      </c>
      <c r="AX460" s="56">
        <v>3</v>
      </c>
      <c r="AY460" s="56">
        <v>0</v>
      </c>
      <c r="AZ460" s="56">
        <v>3</v>
      </c>
      <c r="BA460" s="56">
        <v>0</v>
      </c>
      <c r="BB460" s="56">
        <v>0</v>
      </c>
      <c r="BC460" s="56">
        <v>3</v>
      </c>
      <c r="BD460" s="56">
        <v>0</v>
      </c>
      <c r="BE460" s="56">
        <v>1</v>
      </c>
      <c r="BF460" s="56">
        <v>0</v>
      </c>
      <c r="BG460" s="56">
        <v>3</v>
      </c>
      <c r="BH460" s="56">
        <v>2</v>
      </c>
      <c r="BI460" s="56">
        <v>1</v>
      </c>
      <c r="BJ460" s="56">
        <v>3</v>
      </c>
      <c r="BK460" s="56">
        <v>0</v>
      </c>
      <c r="BL460" s="56">
        <v>3</v>
      </c>
      <c r="BM460" s="56">
        <v>3</v>
      </c>
      <c r="BN460" s="56">
        <v>0</v>
      </c>
      <c r="BO460" s="56">
        <v>0</v>
      </c>
      <c r="BP460" s="56">
        <v>3</v>
      </c>
      <c r="BQ460" s="56">
        <v>1</v>
      </c>
      <c r="BR460" s="56">
        <v>1</v>
      </c>
      <c r="BS460" s="56">
        <v>0</v>
      </c>
      <c r="BT460" s="56">
        <v>1</v>
      </c>
      <c r="BU460" s="56">
        <v>0</v>
      </c>
      <c r="BV460" s="56">
        <v>3</v>
      </c>
      <c r="BW460" s="56">
        <v>1</v>
      </c>
      <c r="BX460" s="56">
        <v>0</v>
      </c>
      <c r="BY460" s="56">
        <v>0</v>
      </c>
      <c r="BZ460" s="433"/>
      <c r="CA460" s="433"/>
      <c r="CD460" s="28"/>
      <c r="CE460" s="56"/>
      <c r="CM460" s="433"/>
      <c r="CP460" s="241"/>
      <c r="CQ460" s="56"/>
    </row>
    <row r="461" spans="1:95" ht="15.75">
      <c r="A461" s="277" t="s">
        <v>1655</v>
      </c>
      <c r="B461" s="3"/>
      <c r="C461" s="3"/>
      <c r="D461" s="32"/>
      <c r="E461" s="495">
        <f t="shared" si="4"/>
        <v>14313.249999999998</v>
      </c>
      <c r="F461" s="10">
        <v>332.1</v>
      </c>
      <c r="G461" s="10">
        <v>199.5</v>
      </c>
      <c r="H461" s="10">
        <v>110.8</v>
      </c>
      <c r="I461" s="10">
        <v>134.4</v>
      </c>
      <c r="J461" s="10">
        <v>624.54999999999995</v>
      </c>
      <c r="K461" s="10">
        <v>200.1</v>
      </c>
      <c r="L461" s="10">
        <v>83.800000000000011</v>
      </c>
      <c r="M461" s="10">
        <v>195</v>
      </c>
      <c r="N461" s="10">
        <v>62.6</v>
      </c>
      <c r="O461" s="10">
        <v>381.1</v>
      </c>
      <c r="P461" s="10">
        <v>465.3</v>
      </c>
      <c r="Q461" s="10">
        <v>693.5</v>
      </c>
      <c r="R461" s="10">
        <v>0</v>
      </c>
      <c r="S461" s="10">
        <v>6.5</v>
      </c>
      <c r="T461" s="10">
        <v>551.75</v>
      </c>
      <c r="U461" s="10">
        <v>567.49999999999989</v>
      </c>
      <c r="V461" s="10">
        <v>232</v>
      </c>
      <c r="W461" s="10">
        <v>408.5</v>
      </c>
      <c r="X461" s="10">
        <v>390.8</v>
      </c>
      <c r="Y461" s="10">
        <v>424.7</v>
      </c>
      <c r="Z461" s="10">
        <v>641.79999999999995</v>
      </c>
      <c r="AA461" s="10">
        <v>655.5</v>
      </c>
      <c r="AB461" s="10">
        <v>611.20000000000005</v>
      </c>
      <c r="AC461" s="10">
        <v>125.5</v>
      </c>
      <c r="AD461" s="10">
        <v>647</v>
      </c>
      <c r="AE461" s="10">
        <v>672.80000000000007</v>
      </c>
      <c r="AF461" s="10">
        <v>669.7</v>
      </c>
      <c r="AG461" s="10">
        <v>691.3</v>
      </c>
      <c r="AH461" s="10">
        <v>5.6000000000000005</v>
      </c>
      <c r="AI461" s="539">
        <v>1577.5</v>
      </c>
      <c r="AJ461" s="10">
        <v>1131.4499999999998</v>
      </c>
      <c r="AK461" s="10">
        <v>774.4</v>
      </c>
      <c r="AL461" s="10">
        <v>45</v>
      </c>
      <c r="AN461" s="277" t="s">
        <v>1655</v>
      </c>
      <c r="AR461" s="32">
        <f t="shared" si="5"/>
        <v>58</v>
      </c>
      <c r="AS461" s="56">
        <v>3</v>
      </c>
      <c r="AT461" s="56">
        <v>0</v>
      </c>
      <c r="AU461" s="56">
        <v>3</v>
      </c>
      <c r="AV461" s="56">
        <v>2</v>
      </c>
      <c r="AW461" s="56">
        <v>2</v>
      </c>
      <c r="AX461" s="56">
        <v>1</v>
      </c>
      <c r="AY461" s="56">
        <v>3</v>
      </c>
      <c r="AZ461" s="56">
        <v>1</v>
      </c>
      <c r="BA461" s="56">
        <v>0</v>
      </c>
      <c r="BB461" s="56">
        <v>2</v>
      </c>
      <c r="BC461" s="56">
        <v>3</v>
      </c>
      <c r="BD461" s="56">
        <v>1</v>
      </c>
      <c r="BE461" s="56">
        <v>0</v>
      </c>
      <c r="BF461" s="56">
        <v>3</v>
      </c>
      <c r="BG461" s="56">
        <v>3</v>
      </c>
      <c r="BH461" s="56">
        <v>1</v>
      </c>
      <c r="BI461" s="56">
        <v>3</v>
      </c>
      <c r="BJ461" s="56">
        <v>3</v>
      </c>
      <c r="BK461" s="56">
        <v>3</v>
      </c>
      <c r="BL461" s="56">
        <v>1</v>
      </c>
      <c r="BM461" s="56">
        <v>3</v>
      </c>
      <c r="BN461" s="56">
        <v>3</v>
      </c>
      <c r="BO461" s="56">
        <v>1</v>
      </c>
      <c r="BP461" s="56">
        <v>1</v>
      </c>
      <c r="BQ461" s="56">
        <v>3</v>
      </c>
      <c r="BR461" s="56">
        <v>2</v>
      </c>
      <c r="BS461" s="56">
        <v>3</v>
      </c>
      <c r="BT461" s="56">
        <v>0</v>
      </c>
      <c r="BU461" s="56">
        <v>0</v>
      </c>
      <c r="BV461" s="56">
        <v>0</v>
      </c>
      <c r="BW461" s="56">
        <v>1</v>
      </c>
      <c r="BX461" s="56">
        <v>3</v>
      </c>
      <c r="BY461" s="56">
        <v>0</v>
      </c>
      <c r="BZ461" s="433"/>
      <c r="CA461" s="433"/>
      <c r="CD461" s="28"/>
      <c r="CE461" s="56"/>
      <c r="CM461" s="433"/>
      <c r="CP461" s="28"/>
      <c r="CQ461" s="56"/>
    </row>
    <row r="462" spans="1:95" ht="15.75">
      <c r="A462" s="277"/>
      <c r="B462" s="3"/>
      <c r="C462" s="3"/>
      <c r="D462" s="32"/>
      <c r="E462" s="495"/>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539"/>
      <c r="AJ462" s="10"/>
      <c r="AK462" s="10"/>
      <c r="AL462" s="10"/>
      <c r="AN462" s="277"/>
      <c r="AR462" s="32"/>
      <c r="AS462" s="56"/>
      <c r="AT462" s="56"/>
      <c r="AU462" s="56"/>
      <c r="AV462" s="56"/>
      <c r="AW462" s="56"/>
      <c r="AX462" s="56"/>
      <c r="AY462" s="56"/>
      <c r="AZ462" s="56"/>
      <c r="BA462" s="56"/>
      <c r="BB462" s="56"/>
      <c r="BC462" s="56"/>
      <c r="BD462" s="56"/>
      <c r="BE462" s="56"/>
      <c r="BF462" s="56"/>
      <c r="BG462" s="56"/>
      <c r="BH462" s="56"/>
      <c r="BI462" s="56"/>
      <c r="BJ462" s="56"/>
      <c r="BK462" s="56"/>
      <c r="BL462" s="56"/>
      <c r="BM462" s="56"/>
      <c r="BN462" s="56"/>
      <c r="BO462" s="56"/>
      <c r="BP462" s="56"/>
      <c r="BQ462" s="56"/>
      <c r="BR462" s="56"/>
      <c r="BS462" s="56"/>
      <c r="BT462" s="56"/>
      <c r="BU462" s="56"/>
      <c r="BV462" s="56"/>
      <c r="BW462" s="56"/>
      <c r="BX462" s="56"/>
      <c r="BY462" s="56"/>
      <c r="BZ462" s="433"/>
      <c r="CA462" s="433"/>
      <c r="CD462" s="28"/>
      <c r="CE462" s="56"/>
      <c r="CM462" s="433"/>
      <c r="CP462" s="28"/>
      <c r="CQ462" s="56"/>
    </row>
    <row r="463" spans="1:95" ht="15.75">
      <c r="A463" s="277"/>
      <c r="B463" s="3"/>
      <c r="C463" s="3"/>
      <c r="D463" s="32"/>
      <c r="E463" s="495"/>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539"/>
      <c r="AJ463" s="10"/>
      <c r="AK463" s="10"/>
      <c r="AL463" s="10"/>
      <c r="AN463" s="277"/>
      <c r="AR463" s="32"/>
      <c r="AS463" s="56"/>
      <c r="AT463" s="56"/>
      <c r="AU463" s="56"/>
      <c r="AV463" s="56"/>
      <c r="AW463" s="56"/>
      <c r="AX463" s="56"/>
      <c r="AY463" s="56"/>
      <c r="AZ463" s="56"/>
      <c r="BA463" s="56"/>
      <c r="BB463" s="56"/>
      <c r="BC463" s="56"/>
      <c r="BD463" s="56"/>
      <c r="BE463" s="56"/>
      <c r="BF463" s="56"/>
      <c r="BG463" s="56"/>
      <c r="BH463" s="56"/>
      <c r="BI463" s="56"/>
      <c r="BJ463" s="56"/>
      <c r="BK463" s="56"/>
      <c r="BL463" s="56"/>
      <c r="BM463" s="56"/>
      <c r="BN463" s="56"/>
      <c r="BO463" s="56"/>
      <c r="BP463" s="56"/>
      <c r="BQ463" s="56"/>
      <c r="BR463" s="56"/>
      <c r="BS463" s="56"/>
      <c r="BT463" s="56"/>
      <c r="BU463" s="56"/>
      <c r="BV463" s="56"/>
      <c r="BW463" s="56"/>
      <c r="BX463" s="56"/>
      <c r="BY463" s="56"/>
      <c r="BZ463" s="433"/>
      <c r="CA463" s="433"/>
      <c r="CD463" s="28"/>
      <c r="CE463" s="56"/>
      <c r="CM463" s="433"/>
      <c r="CP463" s="28"/>
      <c r="CQ463" s="56"/>
    </row>
    <row r="464" spans="1:95" ht="15.75">
      <c r="BE464" s="433"/>
      <c r="BF464" s="435"/>
      <c r="BG464" s="435"/>
      <c r="BH464" s="237"/>
      <c r="BI464" s="433"/>
      <c r="BL464" s="28"/>
      <c r="BP464" s="433"/>
      <c r="BQ464" s="435"/>
      <c r="BR464" s="435"/>
      <c r="BS464" s="433"/>
      <c r="BT464" s="435"/>
      <c r="BU464" s="435"/>
      <c r="BV464" s="241"/>
      <c r="BW464" s="56"/>
      <c r="BZ464" s="433"/>
      <c r="CA464" s="433"/>
      <c r="CB464" s="435"/>
      <c r="CC464" s="435"/>
      <c r="CD464" s="237"/>
      <c r="CE464" s="467"/>
      <c r="CM464" s="433"/>
      <c r="CP464" s="28"/>
      <c r="CQ464" s="56"/>
    </row>
    <row r="465" spans="1:127" ht="15.75">
      <c r="BE465" s="433"/>
      <c r="BF465" s="435"/>
      <c r="BG465" s="435"/>
      <c r="BH465" s="237"/>
      <c r="BP465" s="433"/>
      <c r="BQ465" s="435"/>
      <c r="BR465" s="435"/>
      <c r="BS465" s="433"/>
      <c r="BT465" s="435"/>
      <c r="BU465" s="435"/>
      <c r="BV465" s="241"/>
      <c r="BW465" s="56"/>
      <c r="BZ465" s="433"/>
      <c r="CA465" s="433"/>
      <c r="CB465" s="435"/>
      <c r="CC465" s="435"/>
      <c r="CD465" s="237"/>
      <c r="CE465" s="467"/>
      <c r="CM465" s="433"/>
      <c r="CN465" s="435"/>
      <c r="CO465" s="435"/>
      <c r="CP465" s="241"/>
      <c r="CQ465" s="56"/>
    </row>
    <row r="466" spans="1:127" ht="15.75">
      <c r="A466"/>
      <c r="C466" s="108"/>
      <c r="BE466" s="433"/>
      <c r="BF466" s="435"/>
      <c r="BG466" s="435"/>
      <c r="BH466" s="237"/>
      <c r="BP466" s="433"/>
      <c r="BQ466" s="435"/>
      <c r="BR466" s="435"/>
      <c r="BS466" s="433"/>
      <c r="BT466" s="435"/>
      <c r="BU466" s="435"/>
      <c r="BV466" s="241"/>
      <c r="BW466" s="56"/>
      <c r="BZ466" s="433"/>
      <c r="CA466" s="433"/>
      <c r="CB466" s="435"/>
      <c r="CC466" s="435"/>
      <c r="CD466" s="237"/>
      <c r="CE466" s="467"/>
      <c r="CM466" s="433"/>
      <c r="CN466" s="435"/>
      <c r="CO466" s="435"/>
      <c r="CP466" s="241"/>
      <c r="CQ466" s="56"/>
    </row>
    <row r="467" spans="1:127" ht="15.75">
      <c r="A467" s="108" t="s">
        <v>4054</v>
      </c>
      <c r="C467" s="192"/>
      <c r="D467" s="108" t="s">
        <v>2983</v>
      </c>
      <c r="E467" s="56"/>
      <c r="G467" s="108" t="s">
        <v>2984</v>
      </c>
      <c r="J467" s="108" t="s">
        <v>2985</v>
      </c>
      <c r="N467" s="108" t="s">
        <v>2986</v>
      </c>
      <c r="R467" s="108" t="s">
        <v>2985</v>
      </c>
      <c r="U467" s="108" t="s">
        <v>2984</v>
      </c>
      <c r="X467" s="108" t="s">
        <v>2983</v>
      </c>
      <c r="AA467" s="108" t="s">
        <v>4054</v>
      </c>
      <c r="BM467" s="433"/>
      <c r="BN467" s="435"/>
      <c r="BO467" s="435"/>
      <c r="BP467" s="433"/>
      <c r="BQ467" s="435"/>
      <c r="BR467" s="435"/>
      <c r="BS467" s="433"/>
      <c r="BT467" s="435"/>
      <c r="BU467" s="435"/>
      <c r="BV467" s="241"/>
      <c r="BW467" s="56"/>
      <c r="BZ467" s="433"/>
      <c r="CA467" s="433"/>
      <c r="CB467" s="435"/>
      <c r="CC467" s="435"/>
      <c r="CD467" s="237"/>
      <c r="CE467" s="467"/>
      <c r="CM467" s="433"/>
      <c r="CN467" s="435"/>
      <c r="CO467" s="435"/>
      <c r="CP467" s="241"/>
      <c r="CQ467" s="56"/>
    </row>
    <row r="468" spans="1:127" ht="15.75">
      <c r="A468" s="240" t="s">
        <v>203</v>
      </c>
      <c r="C468" s="192"/>
      <c r="D468" s="240" t="s">
        <v>5223</v>
      </c>
      <c r="E468" s="56"/>
      <c r="G468" s="240" t="s">
        <v>208</v>
      </c>
      <c r="J468" s="240" t="s">
        <v>212</v>
      </c>
      <c r="N468" s="240" t="s">
        <v>5230</v>
      </c>
      <c r="R468" s="240" t="s">
        <v>212</v>
      </c>
      <c r="U468" s="240" t="s">
        <v>208</v>
      </c>
      <c r="X468" s="240" t="s">
        <v>5223</v>
      </c>
      <c r="AA468" s="240" t="s">
        <v>203</v>
      </c>
      <c r="BM468" s="433"/>
      <c r="BN468" s="435"/>
      <c r="BO468" s="435"/>
      <c r="BP468" s="433"/>
      <c r="BQ468" s="435"/>
      <c r="BR468" s="435"/>
      <c r="BS468" s="433"/>
      <c r="BT468" s="435"/>
      <c r="BU468" s="435"/>
      <c r="BV468" s="241"/>
      <c r="BW468" s="56"/>
      <c r="BZ468" s="433"/>
      <c r="CA468" s="433"/>
      <c r="CB468" s="435"/>
      <c r="CC468" s="435"/>
      <c r="CD468" s="237"/>
      <c r="CE468" s="467"/>
      <c r="CM468" s="433"/>
      <c r="CN468" s="435"/>
      <c r="CO468" s="435"/>
      <c r="CP468" s="241"/>
      <c r="CQ468" s="56"/>
    </row>
    <row r="469" spans="1:127" ht="15.75">
      <c r="A469" s="240" t="s">
        <v>5221</v>
      </c>
      <c r="C469" s="192"/>
      <c r="D469" s="240" t="s">
        <v>5224</v>
      </c>
      <c r="E469" s="56"/>
      <c r="G469" s="240" t="s">
        <v>5226</v>
      </c>
      <c r="J469" s="240" t="s">
        <v>5228</v>
      </c>
      <c r="N469" s="240" t="s">
        <v>5232</v>
      </c>
      <c r="R469" s="240" t="s">
        <v>5228</v>
      </c>
      <c r="U469" s="240" t="s">
        <v>5226</v>
      </c>
      <c r="X469" s="240" t="s">
        <v>5224</v>
      </c>
      <c r="AA469" s="240" t="s">
        <v>5221</v>
      </c>
      <c r="BM469" s="433"/>
      <c r="BN469" s="435"/>
      <c r="BO469" s="435"/>
      <c r="BP469" s="433"/>
      <c r="BQ469" s="435"/>
      <c r="BR469" s="435"/>
      <c r="BS469" s="433"/>
      <c r="BT469" s="435"/>
      <c r="BU469" s="435"/>
      <c r="BV469" s="241"/>
      <c r="BW469" s="56"/>
      <c r="BZ469" s="433"/>
      <c r="CA469" s="433"/>
      <c r="CB469" s="435"/>
      <c r="CC469" s="435"/>
      <c r="CD469" s="237"/>
      <c r="CE469" s="467"/>
      <c r="CM469" s="433"/>
      <c r="CN469" s="435"/>
      <c r="CO469" s="435"/>
      <c r="CP469" s="241"/>
      <c r="CQ469" s="56"/>
    </row>
    <row r="470" spans="1:127" ht="15.75">
      <c r="A470" s="240" t="s">
        <v>5222</v>
      </c>
      <c r="C470" s="192"/>
      <c r="D470" s="240" t="s">
        <v>5225</v>
      </c>
      <c r="E470" s="56"/>
      <c r="G470" s="240" t="s">
        <v>5227</v>
      </c>
      <c r="J470" s="240" t="s">
        <v>5229</v>
      </c>
      <c r="N470" s="240" t="s">
        <v>5231</v>
      </c>
      <c r="R470" s="240" t="s">
        <v>5229</v>
      </c>
      <c r="U470" s="240" t="s">
        <v>5227</v>
      </c>
      <c r="X470" s="240" t="s">
        <v>5225</v>
      </c>
      <c r="AA470" s="240" t="s">
        <v>5222</v>
      </c>
      <c r="BM470" s="433"/>
      <c r="BN470" s="435"/>
      <c r="BO470" s="435"/>
      <c r="BP470" s="433"/>
      <c r="BQ470" s="435"/>
      <c r="BR470" s="435"/>
      <c r="BS470" s="433"/>
      <c r="BT470" s="435"/>
      <c r="BU470" s="435"/>
      <c r="BV470" s="241"/>
      <c r="BW470" s="56"/>
      <c r="BZ470" s="433"/>
      <c r="CA470" s="433"/>
      <c r="CB470" s="435"/>
      <c r="CC470" s="435"/>
      <c r="CD470" s="237"/>
      <c r="CE470" s="467"/>
      <c r="CM470" s="433"/>
      <c r="CN470" s="435"/>
      <c r="CO470" s="435"/>
      <c r="CP470" s="241"/>
      <c r="CQ470" s="56"/>
    </row>
    <row r="471" spans="1:127" ht="15.75">
      <c r="A471"/>
      <c r="C471" s="192"/>
      <c r="E471" s="56"/>
      <c r="N471" s="240" t="s">
        <v>5233</v>
      </c>
      <c r="BM471" s="433"/>
      <c r="BN471" s="435"/>
      <c r="BO471" s="435"/>
      <c r="BP471" s="433"/>
      <c r="BQ471" s="435"/>
      <c r="BR471" s="435"/>
      <c r="BS471" s="433"/>
      <c r="BT471" s="435"/>
      <c r="BU471" s="435"/>
      <c r="BV471" s="241"/>
      <c r="BW471" s="56"/>
      <c r="BZ471" s="433"/>
      <c r="CA471" s="433"/>
      <c r="CB471" s="435"/>
      <c r="CC471" s="435"/>
      <c r="CD471" s="237"/>
      <c r="CE471" s="467"/>
      <c r="CM471" s="433"/>
      <c r="CN471" s="435"/>
      <c r="CO471" s="435"/>
      <c r="CP471" s="241"/>
      <c r="CQ471" s="56"/>
    </row>
    <row r="472" spans="1:127" s="14" customFormat="1" ht="15" customHeight="1">
      <c r="A472" s="435"/>
      <c r="B472" s="435"/>
      <c r="C472" s="435"/>
      <c r="D472" s="435"/>
      <c r="E472" s="435"/>
      <c r="F472"/>
      <c r="G472"/>
      <c r="H472"/>
      <c r="I472"/>
      <c r="J472"/>
      <c r="K472"/>
      <c r="L472"/>
      <c r="M472"/>
      <c r="N472" s="240" t="s">
        <v>346</v>
      </c>
      <c r="O472"/>
      <c r="P472"/>
      <c r="Q472"/>
      <c r="R472"/>
      <c r="S472"/>
      <c r="T472"/>
      <c r="U472"/>
      <c r="V472"/>
      <c r="W472"/>
      <c r="X472"/>
      <c r="Y472"/>
      <c r="Z472"/>
      <c r="AA472"/>
      <c r="AB472"/>
      <c r="AC472"/>
      <c r="AD472"/>
      <c r="BI472" s="507"/>
      <c r="BJ472" s="508"/>
      <c r="BK472" s="508"/>
      <c r="BL472" s="509"/>
      <c r="BM472" s="507"/>
      <c r="BP472" s="507"/>
      <c r="BS472" s="507"/>
      <c r="BV472" s="510"/>
      <c r="BW472" s="511"/>
      <c r="BZ472" s="433"/>
      <c r="CA472" s="433"/>
      <c r="CB472"/>
      <c r="CC472"/>
      <c r="CD472" s="28"/>
      <c r="CE472" s="56"/>
      <c r="CF472"/>
      <c r="CG472"/>
      <c r="CH472"/>
      <c r="CI472"/>
      <c r="CJ472"/>
      <c r="CK472"/>
      <c r="CM472" s="507"/>
      <c r="CP472" s="510"/>
      <c r="CQ472" s="511"/>
      <c r="DW472" s="511"/>
    </row>
    <row r="473" spans="1:127" s="265" customFormat="1" ht="15" customHeight="1">
      <c r="A473" s="501" t="s">
        <v>1349</v>
      </c>
      <c r="B473" s="502"/>
      <c r="C473" s="503" t="s">
        <v>1453</v>
      </c>
      <c r="D473" s="545">
        <v>0</v>
      </c>
      <c r="E473" s="504"/>
      <c r="F473" s="414"/>
      <c r="G473" s="414"/>
      <c r="H473" s="414"/>
      <c r="I473" s="414"/>
      <c r="J473" s="414"/>
      <c r="K473" s="414"/>
      <c r="L473" s="414"/>
      <c r="M473" s="414"/>
      <c r="N473" s="414"/>
      <c r="O473" s="414"/>
      <c r="P473" s="414"/>
      <c r="Q473" s="414"/>
      <c r="R473" s="414"/>
      <c r="S473" s="414"/>
      <c r="T473" s="414"/>
      <c r="U473" s="414"/>
      <c r="V473" s="414"/>
      <c r="W473" s="414"/>
      <c r="X473" s="414"/>
      <c r="Y473" s="414"/>
      <c r="Z473" s="546">
        <v>1</v>
      </c>
      <c r="AA473" s="505" t="s">
        <v>1666</v>
      </c>
      <c r="AB473" s="506"/>
      <c r="AC473" s="503" t="s">
        <v>716</v>
      </c>
      <c r="AD473" s="415"/>
      <c r="BI473" s="518"/>
      <c r="BJ473" s="518"/>
      <c r="BK473" s="518"/>
      <c r="BL473" s="518"/>
      <c r="BM473" s="519"/>
      <c r="BP473" s="519"/>
      <c r="BS473" s="519"/>
      <c r="BZ473" s="433"/>
      <c r="CA473" s="433"/>
      <c r="CB473"/>
      <c r="CC473"/>
      <c r="CD473" s="28"/>
      <c r="CE473" s="56"/>
      <c r="CF473"/>
      <c r="CG473"/>
      <c r="CH473"/>
      <c r="CI473"/>
      <c r="CJ473"/>
      <c r="CK473"/>
      <c r="CM473" s="519"/>
    </row>
    <row r="474" spans="1:127" s="265" customFormat="1" ht="15" customHeight="1">
      <c r="A474" s="512" t="s">
        <v>2722</v>
      </c>
      <c r="B474" s="513"/>
      <c r="C474" s="514" t="s">
        <v>5570</v>
      </c>
      <c r="D474" s="515">
        <v>3</v>
      </c>
      <c r="E474" s="515"/>
      <c r="F474" s="415"/>
      <c r="G474" s="515"/>
      <c r="H474" s="415"/>
      <c r="I474" s="415"/>
      <c r="J474" s="415"/>
      <c r="K474" s="415"/>
      <c r="L474" s="415"/>
      <c r="M474" s="415"/>
      <c r="N474" s="415"/>
      <c r="O474" s="415"/>
      <c r="P474" s="515"/>
      <c r="Q474" s="415"/>
      <c r="R474" s="415"/>
      <c r="S474" s="415"/>
      <c r="T474" s="415"/>
      <c r="U474" s="415"/>
      <c r="V474" s="415"/>
      <c r="W474" s="415"/>
      <c r="X474" s="415"/>
      <c r="Y474" s="415"/>
      <c r="Z474" s="546">
        <v>2</v>
      </c>
      <c r="AA474" s="516" t="s">
        <v>2318</v>
      </c>
      <c r="AB474" s="517"/>
      <c r="AC474" s="514" t="s">
        <v>825</v>
      </c>
      <c r="AD474" s="415"/>
      <c r="BI474" s="520"/>
      <c r="BJ474" s="518"/>
      <c r="BK474" s="518"/>
      <c r="BL474" s="518"/>
      <c r="BM474" s="519"/>
      <c r="BP474" s="519"/>
      <c r="BS474" s="519"/>
      <c r="BZ474" s="433"/>
      <c r="CA474" s="433"/>
      <c r="CB474"/>
      <c r="CC474"/>
      <c r="CD474" s="28"/>
      <c r="CE474" s="56"/>
      <c r="CF474"/>
      <c r="CG474"/>
      <c r="CH474"/>
      <c r="CI474"/>
      <c r="CJ474" s="451"/>
      <c r="CK474"/>
      <c r="CM474" s="519"/>
    </row>
    <row r="475" spans="1:127" s="265" customFormat="1" ht="15" customHeight="1">
      <c r="A475" s="415"/>
      <c r="B475" s="415"/>
      <c r="C475" s="415"/>
      <c r="D475" s="505" t="s">
        <v>2722</v>
      </c>
      <c r="E475" s="506"/>
      <c r="F475" s="503" t="s">
        <v>5374</v>
      </c>
      <c r="G475" s="515">
        <v>2</v>
      </c>
      <c r="H475" s="415"/>
      <c r="I475" s="415"/>
      <c r="J475" s="415"/>
      <c r="K475" s="415"/>
      <c r="L475" s="415"/>
      <c r="M475" s="415"/>
      <c r="N475" s="415"/>
      <c r="O475" s="415"/>
      <c r="P475" s="515"/>
      <c r="Q475" s="415"/>
      <c r="R475" s="415"/>
      <c r="S475" s="415"/>
      <c r="T475" s="415"/>
      <c r="U475" s="415"/>
      <c r="V475" s="415"/>
      <c r="W475" s="546">
        <v>3</v>
      </c>
      <c r="X475" s="505" t="s">
        <v>2318</v>
      </c>
      <c r="Y475" s="506"/>
      <c r="Z475" s="503" t="s">
        <v>828</v>
      </c>
      <c r="AA475" s="415"/>
      <c r="AB475" s="415"/>
      <c r="AC475" s="415"/>
      <c r="BI475" s="519"/>
      <c r="BM475" s="519"/>
      <c r="BP475" s="519"/>
      <c r="BS475" s="519"/>
      <c r="BZ475" s="433"/>
      <c r="CA475" s="433"/>
      <c r="CB475"/>
      <c r="CC475"/>
      <c r="CD475" s="28"/>
      <c r="CE475" s="56"/>
      <c r="CF475" s="417"/>
      <c r="CG475" s="417"/>
      <c r="CH475" s="417"/>
      <c r="CI475" s="417"/>
      <c r="CJ475" s="417"/>
      <c r="CK475" s="417"/>
      <c r="CL475" s="518"/>
      <c r="CM475" s="519"/>
      <c r="CR475" s="518"/>
      <c r="CS475" s="518"/>
      <c r="CT475" s="518"/>
      <c r="CU475" s="518"/>
      <c r="CV475" s="518"/>
      <c r="CW475" s="518"/>
    </row>
    <row r="476" spans="1:127" s="265" customFormat="1" ht="15" customHeight="1">
      <c r="A476" s="415"/>
      <c r="B476" s="515"/>
      <c r="C476" s="415"/>
      <c r="D476" s="516" t="s">
        <v>1653</v>
      </c>
      <c r="E476" s="517"/>
      <c r="F476" s="514" t="s">
        <v>3385</v>
      </c>
      <c r="G476" s="515">
        <v>1</v>
      </c>
      <c r="H476" s="415"/>
      <c r="I476" s="415"/>
      <c r="J476" s="415"/>
      <c r="K476" s="415"/>
      <c r="L476" s="415"/>
      <c r="M476" s="415"/>
      <c r="N476" s="415"/>
      <c r="O476" s="415"/>
      <c r="P476" s="515"/>
      <c r="Q476" s="415"/>
      <c r="R476" s="415"/>
      <c r="S476" s="415"/>
      <c r="T476" s="415"/>
      <c r="U476" s="415"/>
      <c r="V476" s="415"/>
      <c r="W476" s="546">
        <v>0</v>
      </c>
      <c r="X476" s="516" t="s">
        <v>155</v>
      </c>
      <c r="Y476" s="517"/>
      <c r="Z476" s="514" t="s">
        <v>767</v>
      </c>
      <c r="AA476" s="415"/>
      <c r="AB476" s="415"/>
      <c r="AC476" s="415"/>
      <c r="BI476" s="519"/>
      <c r="BM476" s="519"/>
      <c r="BP476" s="519"/>
      <c r="BS476" s="519"/>
      <c r="BZ476" s="433"/>
      <c r="CA476" s="433"/>
      <c r="CB476"/>
      <c r="CC476"/>
      <c r="CD476"/>
      <c r="CE476"/>
      <c r="CF476"/>
      <c r="CM476" s="519"/>
    </row>
    <row r="477" spans="1:127" s="265" customFormat="1" ht="15" customHeight="1">
      <c r="A477" s="505" t="s">
        <v>1653</v>
      </c>
      <c r="B477" s="506"/>
      <c r="C477" s="503" t="s">
        <v>1461</v>
      </c>
      <c r="D477" s="515">
        <v>2</v>
      </c>
      <c r="E477" s="515"/>
      <c r="F477" s="415"/>
      <c r="G477" s="415"/>
      <c r="H477" s="415"/>
      <c r="I477" s="415"/>
      <c r="J477" s="415"/>
      <c r="K477" s="415"/>
      <c r="L477" s="415"/>
      <c r="M477" s="415"/>
      <c r="N477" s="415"/>
      <c r="O477" s="415"/>
      <c r="P477" s="515"/>
      <c r="Q477" s="415"/>
      <c r="R477" s="415"/>
      <c r="S477" s="415"/>
      <c r="T477" s="415"/>
      <c r="U477" s="515"/>
      <c r="V477" s="415"/>
      <c r="W477" s="415"/>
      <c r="X477" s="515"/>
      <c r="Y477" s="415"/>
      <c r="Z477" s="546">
        <v>2</v>
      </c>
      <c r="AA477" s="505" t="s">
        <v>155</v>
      </c>
      <c r="AB477" s="506"/>
      <c r="AC477" s="503" t="s">
        <v>819</v>
      </c>
      <c r="AD477" s="415"/>
      <c r="BI477" s="519"/>
      <c r="BM477" s="519"/>
      <c r="BP477" s="519"/>
      <c r="BS477" s="519"/>
      <c r="BZ477" s="433"/>
      <c r="CA477" s="433"/>
      <c r="CB477"/>
      <c r="CC477"/>
      <c r="CD477" s="28"/>
      <c r="CE477" s="56"/>
      <c r="CF477"/>
      <c r="CM477" s="519"/>
    </row>
    <row r="478" spans="1:127" s="265" customFormat="1" ht="15" customHeight="1">
      <c r="A478" s="516" t="s">
        <v>675</v>
      </c>
      <c r="B478" s="517"/>
      <c r="C478" s="514" t="s">
        <v>5571</v>
      </c>
      <c r="D478" s="515">
        <v>1</v>
      </c>
      <c r="E478" s="515"/>
      <c r="F478" s="415"/>
      <c r="G478" s="415"/>
      <c r="H478" s="415"/>
      <c r="I478" s="415"/>
      <c r="J478" s="415"/>
      <c r="K478" s="415"/>
      <c r="L478" s="415"/>
      <c r="M478" s="415"/>
      <c r="N478" s="415"/>
      <c r="O478" s="415"/>
      <c r="P478" s="515"/>
      <c r="Q478" s="415"/>
      <c r="R478" s="415"/>
      <c r="S478" s="415"/>
      <c r="T478" s="415"/>
      <c r="U478" s="515"/>
      <c r="V478" s="415"/>
      <c r="W478" s="415"/>
      <c r="X478" s="515"/>
      <c r="Y478" s="415"/>
      <c r="Z478" s="546">
        <v>1</v>
      </c>
      <c r="AA478" s="516" t="s">
        <v>1655</v>
      </c>
      <c r="AB478" s="517"/>
      <c r="AC478" s="514" t="s">
        <v>1451</v>
      </c>
      <c r="AD478" s="415"/>
      <c r="BI478" s="519"/>
      <c r="BM478" s="519"/>
      <c r="BP478" s="519"/>
      <c r="BS478" s="519"/>
      <c r="BZ478" s="433"/>
      <c r="CA478" s="433"/>
      <c r="CB478"/>
      <c r="CC478"/>
      <c r="CD478" s="28"/>
      <c r="CE478" s="56"/>
      <c r="CF478"/>
      <c r="CM478" s="519"/>
    </row>
    <row r="479" spans="1:127" s="265" customFormat="1" ht="15" customHeight="1">
      <c r="A479" s="415"/>
      <c r="B479" s="515"/>
      <c r="C479" s="415"/>
      <c r="D479" s="415"/>
      <c r="E479" s="515"/>
      <c r="F479" s="415"/>
      <c r="G479" s="505" t="s">
        <v>2722</v>
      </c>
      <c r="H479" s="521"/>
      <c r="I479" s="503" t="s">
        <v>5537</v>
      </c>
      <c r="J479" s="415">
        <v>2</v>
      </c>
      <c r="K479" s="415"/>
      <c r="L479" s="415"/>
      <c r="M479" s="415"/>
      <c r="N479" s="415"/>
      <c r="O479" s="415"/>
      <c r="P479" s="415"/>
      <c r="Q479" s="415"/>
      <c r="R479" s="415"/>
      <c r="S479" s="415"/>
      <c r="T479" s="546">
        <v>1</v>
      </c>
      <c r="U479" s="505" t="s">
        <v>2318</v>
      </c>
      <c r="V479" s="502"/>
      <c r="W479" s="523" t="s">
        <v>817</v>
      </c>
      <c r="X479" s="515"/>
      <c r="Y479" s="415"/>
      <c r="Z479" s="546"/>
      <c r="AA479" s="415"/>
      <c r="AB479" s="415"/>
      <c r="AC479" s="415"/>
      <c r="BI479" s="519"/>
      <c r="BM479" s="519"/>
      <c r="BP479" s="519"/>
      <c r="BS479" s="519"/>
      <c r="BZ479" s="433"/>
      <c r="CA479" s="433"/>
      <c r="CB479"/>
      <c r="CC479"/>
      <c r="CD479" s="28"/>
      <c r="CE479" s="56"/>
      <c r="CF479"/>
      <c r="CM479" s="519"/>
    </row>
    <row r="480" spans="1:127" s="265" customFormat="1" ht="15" customHeight="1">
      <c r="A480" s="415"/>
      <c r="B480" s="515"/>
      <c r="C480" s="415"/>
      <c r="D480" s="415"/>
      <c r="E480" s="515"/>
      <c r="F480" s="415"/>
      <c r="G480" s="516" t="s">
        <v>2701</v>
      </c>
      <c r="H480" s="524"/>
      <c r="I480" s="514" t="s">
        <v>3386</v>
      </c>
      <c r="J480" s="415">
        <v>1</v>
      </c>
      <c r="K480" s="415"/>
      <c r="L480" s="415"/>
      <c r="M480" s="415"/>
      <c r="N480" s="415"/>
      <c r="O480" s="415"/>
      <c r="P480" s="515"/>
      <c r="Q480" s="415"/>
      <c r="R480" s="415"/>
      <c r="S480" s="415"/>
      <c r="T480" s="546">
        <v>2</v>
      </c>
      <c r="U480" s="525" t="s">
        <v>1342</v>
      </c>
      <c r="V480" s="513"/>
      <c r="W480" s="526" t="s">
        <v>5539</v>
      </c>
      <c r="X480" s="515"/>
      <c r="Y480" s="415"/>
      <c r="Z480" s="546"/>
      <c r="AA480" s="415"/>
      <c r="AB480" s="415"/>
      <c r="AC480" s="415"/>
      <c r="BI480" s="519"/>
      <c r="BM480" s="519"/>
      <c r="BP480" s="519"/>
      <c r="BS480" s="519"/>
      <c r="BZ480" s="433"/>
      <c r="CA480" s="433"/>
      <c r="CB480"/>
      <c r="CC480"/>
      <c r="CD480" s="28"/>
      <c r="CE480" s="56"/>
      <c r="CF480"/>
      <c r="CM480" s="519"/>
    </row>
    <row r="481" spans="1:127" s="265" customFormat="1" ht="15" customHeight="1">
      <c r="A481" s="505" t="s">
        <v>651</v>
      </c>
      <c r="B481" s="521"/>
      <c r="C481" s="503" t="s">
        <v>826</v>
      </c>
      <c r="D481" s="415">
        <v>0</v>
      </c>
      <c r="E481" s="415"/>
      <c r="F481" s="415"/>
      <c r="G481" s="415"/>
      <c r="H481" s="415"/>
      <c r="I481" s="415"/>
      <c r="J481" s="415"/>
      <c r="K481" s="415"/>
      <c r="L481" s="415"/>
      <c r="M481" s="415"/>
      <c r="N481" s="415"/>
      <c r="O481" s="415"/>
      <c r="P481" s="527"/>
      <c r="Q481" s="415"/>
      <c r="R481" s="415"/>
      <c r="S481" s="415"/>
      <c r="T481" s="415"/>
      <c r="U481" s="415"/>
      <c r="V481" s="415"/>
      <c r="W481" s="415"/>
      <c r="X481" s="415"/>
      <c r="Y481" s="415"/>
      <c r="Z481" s="546">
        <v>1</v>
      </c>
      <c r="AA481" s="505" t="s">
        <v>638</v>
      </c>
      <c r="AB481" s="506"/>
      <c r="AC481" s="503" t="s">
        <v>3388</v>
      </c>
      <c r="AD481" s="415"/>
      <c r="BI481" s="519"/>
      <c r="BM481" s="519"/>
      <c r="BZ481" s="433"/>
      <c r="CA481" s="433"/>
      <c r="CB481"/>
      <c r="CC481"/>
      <c r="CD481" s="28"/>
      <c r="CE481" s="56"/>
      <c r="CF481"/>
    </row>
    <row r="482" spans="1:127" s="265" customFormat="1" ht="15" customHeight="1">
      <c r="A482" s="516" t="s">
        <v>141</v>
      </c>
      <c r="B482" s="524"/>
      <c r="C482" s="514" t="s">
        <v>827</v>
      </c>
      <c r="D482" s="415">
        <v>3</v>
      </c>
      <c r="E482" s="415"/>
      <c r="F482" s="415"/>
      <c r="G482" s="415"/>
      <c r="H482" s="415"/>
      <c r="I482" s="415"/>
      <c r="J482" s="415"/>
      <c r="K482" s="415"/>
      <c r="L482" s="415"/>
      <c r="M482" s="415"/>
      <c r="N482" s="415"/>
      <c r="O482" s="415"/>
      <c r="P482" s="527"/>
      <c r="Q482" s="415"/>
      <c r="R482" s="415"/>
      <c r="S482" s="415"/>
      <c r="T482" s="415"/>
      <c r="U482" s="415"/>
      <c r="V482" s="415"/>
      <c r="W482" s="415"/>
      <c r="X482" s="415"/>
      <c r="Y482" s="415"/>
      <c r="Z482" s="546">
        <v>2</v>
      </c>
      <c r="AA482" s="516" t="s">
        <v>180</v>
      </c>
      <c r="AB482" s="517"/>
      <c r="AC482" s="514" t="s">
        <v>1450</v>
      </c>
      <c r="AD482" s="415"/>
      <c r="BI482" s="519"/>
      <c r="BP482" s="528"/>
      <c r="BZ482" s="433"/>
      <c r="CA482" s="433"/>
      <c r="CB482"/>
      <c r="CC482"/>
      <c r="CD482" s="28"/>
      <c r="CE482" s="56"/>
      <c r="CF482"/>
    </row>
    <row r="483" spans="1:127" s="265" customFormat="1" ht="15" customHeight="1">
      <c r="A483" s="415"/>
      <c r="B483" s="415"/>
      <c r="C483" s="415"/>
      <c r="D483" s="505" t="s">
        <v>141</v>
      </c>
      <c r="E483" s="521"/>
      <c r="F483" s="503" t="s">
        <v>824</v>
      </c>
      <c r="G483" s="415">
        <v>1</v>
      </c>
      <c r="H483" s="415"/>
      <c r="I483" s="415"/>
      <c r="J483" s="415"/>
      <c r="K483" s="415"/>
      <c r="L483" s="415"/>
      <c r="M483" s="415"/>
      <c r="N483" s="415"/>
      <c r="O483" s="415"/>
      <c r="P483" s="527"/>
      <c r="Q483" s="415"/>
      <c r="R483" s="415"/>
      <c r="S483" s="415"/>
      <c r="T483" s="415"/>
      <c r="U483" s="415"/>
      <c r="V483" s="415"/>
      <c r="W483" s="546">
        <v>1</v>
      </c>
      <c r="X483" s="505" t="s">
        <v>180</v>
      </c>
      <c r="Y483" s="506"/>
      <c r="Z483" s="503" t="s">
        <v>816</v>
      </c>
      <c r="AA483" s="415"/>
      <c r="AB483" s="415"/>
      <c r="AC483" s="415"/>
      <c r="BI483" s="519"/>
      <c r="BP483" s="529"/>
      <c r="BQ483" s="518"/>
      <c r="BS483" s="529"/>
      <c r="BT483" s="518"/>
      <c r="BU483" s="518"/>
      <c r="BV483" s="518"/>
      <c r="BW483" s="518"/>
      <c r="BZ483" s="433"/>
      <c r="CA483" s="433"/>
      <c r="CB483"/>
      <c r="CC483"/>
      <c r="CD483" s="28"/>
      <c r="CE483" s="56"/>
      <c r="CF483"/>
    </row>
    <row r="484" spans="1:127" s="265" customFormat="1" ht="15" customHeight="1">
      <c r="A484" s="415"/>
      <c r="B484" s="415"/>
      <c r="C484" s="415"/>
      <c r="D484" s="516" t="s">
        <v>2701</v>
      </c>
      <c r="E484" s="524"/>
      <c r="F484" s="514" t="s">
        <v>3393</v>
      </c>
      <c r="G484" s="415">
        <v>2</v>
      </c>
      <c r="H484" s="415"/>
      <c r="I484" s="415"/>
      <c r="J484" s="415"/>
      <c r="K484" s="415"/>
      <c r="L484" s="415"/>
      <c r="M484" s="415"/>
      <c r="N484" s="415"/>
      <c r="O484" s="415"/>
      <c r="P484" s="527"/>
      <c r="Q484" s="415"/>
      <c r="R484" s="415"/>
      <c r="S484" s="415"/>
      <c r="T484" s="415"/>
      <c r="U484" s="415"/>
      <c r="V484" s="415"/>
      <c r="W484" s="546">
        <v>2</v>
      </c>
      <c r="X484" s="516" t="s">
        <v>1342</v>
      </c>
      <c r="Y484" s="517"/>
      <c r="Z484" s="514" t="s">
        <v>5381</v>
      </c>
      <c r="AA484" s="415"/>
      <c r="AB484" s="415"/>
      <c r="AC484" s="415"/>
      <c r="BI484" s="519"/>
      <c r="BM484" s="520"/>
      <c r="BN484" s="520"/>
      <c r="BO484" s="520"/>
      <c r="BP484" s="519"/>
      <c r="BS484" s="519"/>
      <c r="BZ484" s="182"/>
      <c r="CA484"/>
      <c r="CB484"/>
      <c r="CC484"/>
      <c r="CD484"/>
      <c r="CE484"/>
      <c r="CF484"/>
      <c r="CM484" s="529"/>
      <c r="CN484" s="518"/>
      <c r="CO484" s="518"/>
      <c r="CP484" s="518"/>
      <c r="CQ484" s="518"/>
    </row>
    <row r="485" spans="1:127" s="265" customFormat="1" ht="15" customHeight="1">
      <c r="A485" s="505" t="s">
        <v>2715</v>
      </c>
      <c r="B485" s="521"/>
      <c r="C485" s="503" t="s">
        <v>817</v>
      </c>
      <c r="D485" s="415">
        <v>0</v>
      </c>
      <c r="E485" s="415"/>
      <c r="F485" s="415"/>
      <c r="G485" s="415"/>
      <c r="H485" s="415"/>
      <c r="I485" s="415"/>
      <c r="J485" s="415"/>
      <c r="K485" s="415"/>
      <c r="L485" s="415"/>
      <c r="M485" s="415"/>
      <c r="N485" s="415"/>
      <c r="O485" s="415"/>
      <c r="P485" s="527"/>
      <c r="Q485" s="415"/>
      <c r="R485" s="415"/>
      <c r="S485" s="415"/>
      <c r="T485" s="415"/>
      <c r="U485" s="415"/>
      <c r="V485" s="415"/>
      <c r="W485" s="415"/>
      <c r="X485" s="415"/>
      <c r="Y485" s="415"/>
      <c r="Z485" s="546">
        <v>1</v>
      </c>
      <c r="AA485" s="505" t="s">
        <v>31</v>
      </c>
      <c r="AB485" s="506"/>
      <c r="AC485" s="503" t="s">
        <v>762</v>
      </c>
      <c r="AD485" s="415"/>
      <c r="BM485" s="519"/>
      <c r="BP485" s="519"/>
      <c r="BS485" s="519"/>
      <c r="BZ485"/>
      <c r="CA485"/>
      <c r="CB485"/>
      <c r="CC485"/>
      <c r="CD485"/>
      <c r="CE485"/>
      <c r="CF485"/>
      <c r="CM485" s="519"/>
    </row>
    <row r="486" spans="1:127" s="265" customFormat="1" ht="15" customHeight="1">
      <c r="A486" s="525" t="s">
        <v>2701</v>
      </c>
      <c r="B486" s="524"/>
      <c r="C486" s="514" t="s">
        <v>5572</v>
      </c>
      <c r="D486" s="415">
        <v>3</v>
      </c>
      <c r="E486" s="415"/>
      <c r="F486" s="415"/>
      <c r="G486" s="415"/>
      <c r="H486" s="415"/>
      <c r="I486" s="415"/>
      <c r="J486" s="415"/>
      <c r="K486" s="415"/>
      <c r="L486" s="415"/>
      <c r="M486" s="415"/>
      <c r="N486" s="415"/>
      <c r="O486" s="500" t="s">
        <v>1756</v>
      </c>
      <c r="P486" s="527"/>
      <c r="Q486" s="415"/>
      <c r="R486" s="415"/>
      <c r="S486" s="415"/>
      <c r="T486" s="415"/>
      <c r="U486" s="415"/>
      <c r="V486" s="415"/>
      <c r="W486" s="415"/>
      <c r="X486" s="415"/>
      <c r="Y486" s="415"/>
      <c r="Z486" s="546">
        <v>2</v>
      </c>
      <c r="AA486" s="516" t="s">
        <v>1342</v>
      </c>
      <c r="AB486" s="517"/>
      <c r="AC486" s="514" t="s">
        <v>5573</v>
      </c>
      <c r="AD486" s="415"/>
      <c r="BM486" s="519"/>
      <c r="BP486" s="519"/>
      <c r="BS486" s="519"/>
      <c r="BZ486" s="477"/>
      <c r="CA486"/>
      <c r="CB486"/>
      <c r="CC486"/>
      <c r="CD486"/>
      <c r="CE486"/>
      <c r="CF486"/>
      <c r="CM486" s="519"/>
    </row>
    <row r="487" spans="1:127" s="265" customFormat="1" ht="15" customHeight="1">
      <c r="A487" s="415"/>
      <c r="B487" s="415"/>
      <c r="C487" s="415"/>
      <c r="D487" s="415"/>
      <c r="E487" s="415"/>
      <c r="F487" s="415"/>
      <c r="G487" s="415"/>
      <c r="H487" s="415"/>
      <c r="I487" s="415"/>
      <c r="J487" s="505" t="s">
        <v>2722</v>
      </c>
      <c r="K487" s="521"/>
      <c r="L487" s="503" t="s">
        <v>5537</v>
      </c>
      <c r="M487" s="415">
        <v>0</v>
      </c>
      <c r="N487" s="522" t="s">
        <v>3618</v>
      </c>
      <c r="O487" s="530"/>
      <c r="P487" s="531">
        <v>1</v>
      </c>
      <c r="Q487" s="546">
        <v>1</v>
      </c>
      <c r="R487" s="522" t="s">
        <v>1342</v>
      </c>
      <c r="S487" s="521"/>
      <c r="T487" s="523" t="s">
        <v>5538</v>
      </c>
      <c r="U487" s="415"/>
      <c r="V487" s="415"/>
      <c r="W487" s="415"/>
      <c r="X487" s="415"/>
      <c r="Y487" s="415"/>
      <c r="Z487" s="546"/>
      <c r="AA487" s="415"/>
      <c r="AB487" s="415"/>
      <c r="AC487" s="415"/>
      <c r="BI487" s="519"/>
      <c r="BM487" s="519"/>
      <c r="BP487" s="519"/>
      <c r="BS487" s="519"/>
      <c r="BZ487" s="451"/>
      <c r="CA487"/>
      <c r="CB487"/>
      <c r="CC487"/>
      <c r="CD487"/>
      <c r="CE487"/>
      <c r="CF487"/>
      <c r="CM487" s="519"/>
    </row>
    <row r="488" spans="1:127" s="265" customFormat="1" ht="15" customHeight="1">
      <c r="A488" s="415"/>
      <c r="B488" s="415"/>
      <c r="C488" s="415"/>
      <c r="D488" s="415"/>
      <c r="E488" s="415"/>
      <c r="F488" s="415"/>
      <c r="G488" s="415"/>
      <c r="H488" s="415"/>
      <c r="I488" s="415"/>
      <c r="J488" s="525" t="s">
        <v>3618</v>
      </c>
      <c r="K488" s="524"/>
      <c r="L488" s="526" t="s">
        <v>3396</v>
      </c>
      <c r="M488" s="415">
        <v>3</v>
      </c>
      <c r="N488" s="525" t="s">
        <v>2702</v>
      </c>
      <c r="O488" s="532"/>
      <c r="P488" s="514">
        <v>4</v>
      </c>
      <c r="Q488" s="546">
        <v>2</v>
      </c>
      <c r="R488" s="525" t="s">
        <v>2702</v>
      </c>
      <c r="S488" s="524"/>
      <c r="T488" s="526" t="s">
        <v>762</v>
      </c>
      <c r="U488" s="415"/>
      <c r="V488" s="415"/>
      <c r="W488" s="415"/>
      <c r="X488" s="415"/>
      <c r="Y488" s="415"/>
      <c r="Z488" s="546"/>
      <c r="AA488" s="415"/>
      <c r="AB488" s="415"/>
      <c r="AC488" s="415"/>
      <c r="BI488" s="519"/>
      <c r="BM488" s="519"/>
      <c r="BP488" s="519"/>
      <c r="BS488" s="519"/>
      <c r="BZ488" s="464"/>
      <c r="CA488" s="464"/>
      <c r="CB488" s="417"/>
      <c r="CC488" s="417"/>
      <c r="CD488" s="417"/>
      <c r="CE488" s="417"/>
      <c r="CF488"/>
      <c r="CM488" s="519"/>
    </row>
    <row r="489" spans="1:127" s="14" customFormat="1" ht="15" customHeight="1">
      <c r="A489" s="505" t="s">
        <v>1351</v>
      </c>
      <c r="B489" s="521"/>
      <c r="C489" s="503" t="s">
        <v>764</v>
      </c>
      <c r="D489" s="415">
        <v>2</v>
      </c>
      <c r="E489" s="415"/>
      <c r="F489" s="415"/>
      <c r="G489" s="415"/>
      <c r="H489" s="415"/>
      <c r="I489" s="415"/>
      <c r="J489" s="415"/>
      <c r="K489" s="415"/>
      <c r="L489" s="415"/>
      <c r="M489" s="415"/>
      <c r="N489" s="415"/>
      <c r="O489" s="415"/>
      <c r="P489" s="415"/>
      <c r="Q489" s="415"/>
      <c r="R489" s="415"/>
      <c r="S489" s="415"/>
      <c r="T489" s="415"/>
      <c r="U489" s="415"/>
      <c r="V489" s="415"/>
      <c r="W489" s="415"/>
      <c r="X489" s="415"/>
      <c r="Y489" s="415"/>
      <c r="Z489" s="546">
        <v>2</v>
      </c>
      <c r="AA489" s="505" t="s">
        <v>2206</v>
      </c>
      <c r="AB489" s="506"/>
      <c r="AC489" s="503" t="s">
        <v>5574</v>
      </c>
      <c r="AD489" s="415"/>
      <c r="BI489" s="507"/>
      <c r="BM489" s="507"/>
      <c r="BP489" s="507"/>
      <c r="BS489" s="507"/>
      <c r="BW489" s="511"/>
      <c r="BZ489" s="433"/>
      <c r="CA489" s="433"/>
      <c r="CB489"/>
      <c r="CC489"/>
      <c r="CD489" s="28"/>
      <c r="CE489" s="56"/>
      <c r="CF489"/>
      <c r="CM489" s="507"/>
      <c r="CQ489" s="511"/>
      <c r="DW489" s="511"/>
    </row>
    <row r="490" spans="1:127" s="14" customFormat="1" ht="15" customHeight="1">
      <c r="A490" s="533" t="s">
        <v>3609</v>
      </c>
      <c r="B490" s="513"/>
      <c r="C490" s="526" t="s">
        <v>5575</v>
      </c>
      <c r="D490" s="415">
        <v>1</v>
      </c>
      <c r="E490" s="414"/>
      <c r="F490" s="414"/>
      <c r="G490" s="414"/>
      <c r="H490" s="414"/>
      <c r="I490" s="414"/>
      <c r="J490" s="414"/>
      <c r="K490" s="414"/>
      <c r="L490" s="414"/>
      <c r="M490" s="414"/>
      <c r="N490" s="414"/>
      <c r="O490" s="414"/>
      <c r="P490" s="414"/>
      <c r="Q490" s="414"/>
      <c r="R490" s="414"/>
      <c r="S490" s="414"/>
      <c r="T490" s="414"/>
      <c r="U490" s="414"/>
      <c r="V490" s="414"/>
      <c r="W490" s="414"/>
      <c r="X490" s="414"/>
      <c r="Y490" s="414"/>
      <c r="Z490" s="546">
        <v>1</v>
      </c>
      <c r="AA490" s="516" t="s">
        <v>667</v>
      </c>
      <c r="AB490" s="517"/>
      <c r="AC490" s="514" t="s">
        <v>765</v>
      </c>
      <c r="AD490" s="415"/>
      <c r="BI490" s="507"/>
      <c r="BM490" s="507"/>
      <c r="BP490" s="507"/>
      <c r="BS490" s="507"/>
      <c r="BZ490" s="433"/>
      <c r="CA490" s="433"/>
      <c r="CB490"/>
      <c r="CC490"/>
      <c r="CD490" s="28"/>
      <c r="CE490" s="56"/>
      <c r="CF490"/>
      <c r="CM490" s="507"/>
      <c r="CQ490" s="511"/>
      <c r="DW490" s="511"/>
    </row>
    <row r="491" spans="1:127" s="14" customFormat="1" ht="15" customHeight="1">
      <c r="A491" s="534"/>
      <c r="B491" s="414"/>
      <c r="C491" s="414"/>
      <c r="D491" s="522" t="s">
        <v>1351</v>
      </c>
      <c r="E491" s="502"/>
      <c r="F491" s="523" t="s">
        <v>817</v>
      </c>
      <c r="G491" s="415">
        <v>3</v>
      </c>
      <c r="H491" s="414"/>
      <c r="I491" s="414"/>
      <c r="J491" s="414"/>
      <c r="K491" s="414"/>
      <c r="L491" s="414"/>
      <c r="M491" s="414"/>
      <c r="N491" s="414"/>
      <c r="O491" s="414"/>
      <c r="P491" s="414"/>
      <c r="Q491" s="414"/>
      <c r="R491" s="414"/>
      <c r="S491" s="414"/>
      <c r="T491" s="414"/>
      <c r="U491" s="414"/>
      <c r="V491" s="414"/>
      <c r="W491" s="414">
        <v>1</v>
      </c>
      <c r="X491" s="505" t="s">
        <v>2206</v>
      </c>
      <c r="Y491" s="506"/>
      <c r="Z491" s="503" t="s">
        <v>5376</v>
      </c>
      <c r="AA491" s="414"/>
      <c r="AB491" s="414"/>
      <c r="AC491" s="414"/>
      <c r="AD491" s="265"/>
      <c r="BI491" s="507"/>
      <c r="BM491" s="507"/>
      <c r="BP491" s="507"/>
      <c r="BS491" s="507"/>
      <c r="BW491" s="511"/>
      <c r="BZ491" s="433"/>
      <c r="CA491" s="433"/>
      <c r="CB491"/>
      <c r="CC491"/>
      <c r="CD491" s="28"/>
      <c r="CE491" s="56"/>
      <c r="CF491"/>
      <c r="CM491" s="507"/>
      <c r="DW491" s="511"/>
    </row>
    <row r="492" spans="1:127" s="14" customFormat="1" ht="15" customHeight="1">
      <c r="A492" s="534"/>
      <c r="B492" s="414"/>
      <c r="C492" s="414"/>
      <c r="D492" s="525" t="s">
        <v>2709</v>
      </c>
      <c r="E492" s="513"/>
      <c r="F492" s="526" t="s">
        <v>5375</v>
      </c>
      <c r="G492" s="415">
        <v>0</v>
      </c>
      <c r="H492" s="414"/>
      <c r="I492" s="414"/>
      <c r="J492" s="414"/>
      <c r="K492" s="414"/>
      <c r="L492" s="414"/>
      <c r="M492" s="414"/>
      <c r="N492" s="414"/>
      <c r="O492" s="414"/>
      <c r="P492" s="414"/>
      <c r="Q492" s="414"/>
      <c r="R492" s="414"/>
      <c r="S492" s="414"/>
      <c r="T492" s="414"/>
      <c r="U492" s="414"/>
      <c r="V492" s="414"/>
      <c r="W492" s="414">
        <v>2</v>
      </c>
      <c r="X492" s="516" t="s">
        <v>704</v>
      </c>
      <c r="Y492" s="517"/>
      <c r="Z492" s="514" t="s">
        <v>717</v>
      </c>
      <c r="AA492" s="414"/>
      <c r="AB492" s="414"/>
      <c r="AC492" s="414"/>
      <c r="AD492" s="265"/>
      <c r="BI492" s="507"/>
      <c r="BM492" s="507"/>
      <c r="BP492" s="507"/>
      <c r="BS492" s="507"/>
      <c r="BW492" s="511"/>
      <c r="BZ492" s="433"/>
      <c r="CA492" s="433"/>
      <c r="CB492"/>
      <c r="CC492"/>
      <c r="CD492" s="28"/>
      <c r="CE492" s="56"/>
      <c r="CF492"/>
      <c r="CM492" s="507"/>
      <c r="CQ492" s="511"/>
      <c r="DW492" s="511"/>
    </row>
    <row r="493" spans="1:127" s="14" customFormat="1" ht="15" customHeight="1">
      <c r="A493" s="535" t="s">
        <v>3629</v>
      </c>
      <c r="B493" s="502"/>
      <c r="C493" s="523" t="s">
        <v>3398</v>
      </c>
      <c r="D493" s="415">
        <v>1</v>
      </c>
      <c r="E493" s="414"/>
      <c r="F493" s="414"/>
      <c r="G493" s="414"/>
      <c r="H493" s="414"/>
      <c r="I493" s="414"/>
      <c r="J493" s="414"/>
      <c r="K493" s="511"/>
      <c r="L493" s="414"/>
      <c r="M493" s="414"/>
      <c r="N493" s="414"/>
      <c r="O493" s="414"/>
      <c r="P493" s="414"/>
      <c r="Q493" s="414"/>
      <c r="R493" s="414"/>
      <c r="S493" s="414"/>
      <c r="T493" s="414"/>
      <c r="U493" s="414"/>
      <c r="V493" s="414"/>
      <c r="W493" s="414"/>
      <c r="X493" s="414"/>
      <c r="Y493" s="414"/>
      <c r="Z493" s="546">
        <v>2</v>
      </c>
      <c r="AA493" s="505" t="s">
        <v>704</v>
      </c>
      <c r="AB493" s="506"/>
      <c r="AC493" s="503" t="s">
        <v>761</v>
      </c>
      <c r="AD493" s="415"/>
      <c r="BI493" s="507"/>
      <c r="BM493" s="507"/>
      <c r="BP493" s="507"/>
      <c r="BS493" s="507"/>
      <c r="BW493" s="511"/>
      <c r="BZ493" s="433"/>
      <c r="CA493" s="433"/>
      <c r="CB493"/>
      <c r="CC493"/>
      <c r="CD493" s="28"/>
      <c r="CE493" s="56"/>
      <c r="CF493"/>
      <c r="CM493" s="507"/>
      <c r="CQ493" s="511"/>
      <c r="CW493" s="511"/>
      <c r="DW493" s="511"/>
    </row>
    <row r="494" spans="1:127" s="14" customFormat="1" ht="15" customHeight="1">
      <c r="A494" s="533" t="s">
        <v>2709</v>
      </c>
      <c r="B494" s="513"/>
      <c r="C494" s="526" t="s">
        <v>5576</v>
      </c>
      <c r="D494" s="415">
        <v>2</v>
      </c>
      <c r="E494" s="414"/>
      <c r="F494" s="414"/>
      <c r="G494" s="414"/>
      <c r="H494" s="414"/>
      <c r="I494" s="414"/>
      <c r="J494" s="414"/>
      <c r="K494" s="511"/>
      <c r="L494" s="414"/>
      <c r="M494" s="414"/>
      <c r="N494" s="414"/>
      <c r="O494" s="414"/>
      <c r="P494" s="414"/>
      <c r="Q494" s="414"/>
      <c r="R494" s="414"/>
      <c r="S494" s="414"/>
      <c r="T494" s="414"/>
      <c r="U494" s="414"/>
      <c r="V494" s="414"/>
      <c r="W494" s="414"/>
      <c r="X494" s="414"/>
      <c r="Y494" s="414"/>
      <c r="Z494" s="546">
        <v>1</v>
      </c>
      <c r="AA494" s="516" t="s">
        <v>143</v>
      </c>
      <c r="AB494" s="517"/>
      <c r="AC494" s="514" t="s">
        <v>3397</v>
      </c>
      <c r="AD494" s="415"/>
      <c r="BI494" s="507"/>
      <c r="BM494" s="507"/>
      <c r="BP494" s="507"/>
      <c r="BS494" s="507"/>
      <c r="BW494" s="511"/>
      <c r="BZ494" s="433"/>
      <c r="CA494" s="433"/>
      <c r="CB494"/>
      <c r="CC494"/>
      <c r="CD494" s="28"/>
      <c r="CE494" s="56"/>
      <c r="CF494"/>
      <c r="CM494" s="507"/>
      <c r="CQ494" s="511"/>
      <c r="CW494" s="511"/>
      <c r="DW494" s="511"/>
    </row>
    <row r="495" spans="1:127" s="14" customFormat="1" ht="15" customHeight="1">
      <c r="A495" s="534"/>
      <c r="B495" s="414"/>
      <c r="C495" s="414"/>
      <c r="D495" s="415"/>
      <c r="E495" s="414"/>
      <c r="F495" s="414"/>
      <c r="G495" s="522" t="s">
        <v>1351</v>
      </c>
      <c r="H495" s="502"/>
      <c r="I495" s="523" t="s">
        <v>765</v>
      </c>
      <c r="J495" s="415">
        <v>0</v>
      </c>
      <c r="K495" s="511"/>
      <c r="L495" s="414"/>
      <c r="M495" s="414"/>
      <c r="N495" s="414"/>
      <c r="O495" s="414"/>
      <c r="P495" s="414"/>
      <c r="Q495" s="414"/>
      <c r="R495" s="414"/>
      <c r="S495" s="414"/>
      <c r="T495" s="414">
        <v>0</v>
      </c>
      <c r="U495" s="505" t="s">
        <v>704</v>
      </c>
      <c r="V495" s="502"/>
      <c r="W495" s="523" t="s">
        <v>716</v>
      </c>
      <c r="X495" s="414"/>
      <c r="Y495" s="414"/>
      <c r="Z495" s="546"/>
      <c r="AA495" s="414"/>
      <c r="AB495" s="414"/>
      <c r="AC495" s="414"/>
      <c r="AD495" s="265"/>
      <c r="BI495" s="507"/>
      <c r="BM495" s="507"/>
      <c r="BW495" s="511"/>
      <c r="BZ495" s="433"/>
      <c r="CA495" s="433"/>
      <c r="CB495"/>
      <c r="CC495"/>
      <c r="CD495" s="28"/>
      <c r="CE495" s="56"/>
      <c r="CF495"/>
      <c r="CM495" s="507"/>
      <c r="CQ495" s="511"/>
      <c r="CW495" s="511"/>
      <c r="DW495" s="511"/>
    </row>
    <row r="496" spans="1:127" s="14" customFormat="1" ht="15" customHeight="1">
      <c r="A496" s="534"/>
      <c r="B496" s="414"/>
      <c r="C496" s="414"/>
      <c r="D496" s="415"/>
      <c r="E496" s="414"/>
      <c r="F496" s="414"/>
      <c r="G496" s="525" t="s">
        <v>3618</v>
      </c>
      <c r="H496" s="513"/>
      <c r="I496" s="526" t="s">
        <v>5538</v>
      </c>
      <c r="J496" s="415">
        <v>3</v>
      </c>
      <c r="K496" s="414"/>
      <c r="L496" s="414"/>
      <c r="M496" s="414"/>
      <c r="N496" s="414"/>
      <c r="O496" s="414"/>
      <c r="P496" s="414"/>
      <c r="Q496" s="414"/>
      <c r="R496" s="414"/>
      <c r="S496" s="414"/>
      <c r="T496" s="414">
        <v>3</v>
      </c>
      <c r="U496" s="525" t="s">
        <v>2702</v>
      </c>
      <c r="V496" s="513"/>
      <c r="W496" s="526" t="s">
        <v>764</v>
      </c>
      <c r="X496" s="414"/>
      <c r="Y496" s="414"/>
      <c r="Z496" s="546"/>
      <c r="AA496" s="414"/>
      <c r="AB496" s="414"/>
      <c r="AC496" s="414"/>
      <c r="AD496" s="265"/>
      <c r="BI496" s="507"/>
      <c r="BP496" s="507"/>
      <c r="BS496" s="507"/>
      <c r="BW496" s="511"/>
      <c r="BY496" s="511"/>
      <c r="BZ496" s="433"/>
      <c r="CA496" s="433"/>
      <c r="CB496"/>
      <c r="CC496"/>
      <c r="CD496" s="28"/>
      <c r="CE496" s="56"/>
      <c r="CF496"/>
      <c r="CQ496" s="511"/>
      <c r="DW496" s="511"/>
    </row>
    <row r="497" spans="1:127" s="14" customFormat="1" ht="15" customHeight="1">
      <c r="A497" s="535" t="s">
        <v>3620</v>
      </c>
      <c r="B497" s="502"/>
      <c r="C497" s="523" t="s">
        <v>818</v>
      </c>
      <c r="D497" s="415">
        <v>1</v>
      </c>
      <c r="E497" s="414"/>
      <c r="F497" s="414"/>
      <c r="G497" s="414"/>
      <c r="H497" s="414"/>
      <c r="I497" s="414"/>
      <c r="J497" s="414"/>
      <c r="K497" s="414"/>
      <c r="L497" s="414"/>
      <c r="M497" s="414"/>
      <c r="N497" s="414"/>
      <c r="O497" s="414"/>
      <c r="P497" s="414"/>
      <c r="Q497" s="414"/>
      <c r="R497" s="414"/>
      <c r="S497" s="414"/>
      <c r="T497" s="414"/>
      <c r="U497" s="414"/>
      <c r="V497" s="414"/>
      <c r="W497" s="414"/>
      <c r="X497" s="414"/>
      <c r="Y497" s="414"/>
      <c r="Z497" s="546">
        <v>0</v>
      </c>
      <c r="AA497" s="505" t="s">
        <v>2712</v>
      </c>
      <c r="AB497" s="506"/>
      <c r="AC497" s="503" t="s">
        <v>5538</v>
      </c>
      <c r="AD497" s="415"/>
      <c r="BI497" s="507"/>
      <c r="BM497" s="507"/>
      <c r="BP497" s="507"/>
      <c r="BS497" s="507"/>
      <c r="BW497" s="511"/>
      <c r="BY497" s="511"/>
      <c r="BZ497" s="433"/>
      <c r="CA497" s="433"/>
      <c r="CB497"/>
      <c r="CC497"/>
      <c r="CD497"/>
      <c r="CE497"/>
      <c r="CF497"/>
      <c r="CM497" s="507"/>
      <c r="CQ497" s="511"/>
      <c r="DW497" s="511"/>
    </row>
    <row r="498" spans="1:127" s="14" customFormat="1" ht="15" customHeight="1">
      <c r="A498" s="533" t="s">
        <v>3619</v>
      </c>
      <c r="B498" s="513"/>
      <c r="C498" s="526" t="s">
        <v>5577</v>
      </c>
      <c r="D498" s="415">
        <v>2</v>
      </c>
      <c r="E498" s="414"/>
      <c r="F498" s="414"/>
      <c r="G498" s="414"/>
      <c r="H498" s="414"/>
      <c r="I498" s="414"/>
      <c r="J498" s="414"/>
      <c r="K498" s="414"/>
      <c r="L498" s="414"/>
      <c r="M498" s="414"/>
      <c r="N498" s="414"/>
      <c r="O498" s="414"/>
      <c r="P498" s="414"/>
      <c r="Q498" s="414"/>
      <c r="R498" s="414"/>
      <c r="S498" s="414"/>
      <c r="T498" s="414"/>
      <c r="U498" s="414"/>
      <c r="V498" s="414"/>
      <c r="W498" s="414"/>
      <c r="X498" s="414"/>
      <c r="Y498" s="414"/>
      <c r="Z498" s="546">
        <v>3</v>
      </c>
      <c r="AA498" s="516" t="s">
        <v>2702</v>
      </c>
      <c r="AB498" s="517"/>
      <c r="AC498" s="514" t="s">
        <v>829</v>
      </c>
      <c r="AD498" s="415"/>
      <c r="BI498" s="507"/>
      <c r="BM498" s="507"/>
      <c r="BP498" s="507"/>
      <c r="BY498" s="511"/>
      <c r="BZ498" s="433"/>
      <c r="CA498" s="433"/>
      <c r="CB498"/>
      <c r="CC498"/>
      <c r="CD498" s="28"/>
      <c r="CE498" s="56"/>
      <c r="CF498"/>
      <c r="CM498" s="507"/>
      <c r="CQ498" s="511"/>
      <c r="DW498" s="511"/>
    </row>
    <row r="499" spans="1:127" s="14" customFormat="1" ht="15" customHeight="1">
      <c r="A499" s="534"/>
      <c r="B499" s="414"/>
      <c r="C499" s="414"/>
      <c r="D499" s="522" t="s">
        <v>3619</v>
      </c>
      <c r="E499" s="502"/>
      <c r="F499" s="523" t="s">
        <v>5377</v>
      </c>
      <c r="G499" s="415">
        <v>1</v>
      </c>
      <c r="H499" s="414"/>
      <c r="I499" s="414"/>
      <c r="J499" s="414"/>
      <c r="K499" s="414"/>
      <c r="L499" s="414"/>
      <c r="M499" s="414"/>
      <c r="N499" s="414"/>
      <c r="O499" s="414"/>
      <c r="P499" s="414"/>
      <c r="Q499" s="414"/>
      <c r="R499" s="414"/>
      <c r="S499" s="414"/>
      <c r="T499" s="414"/>
      <c r="U499" s="414"/>
      <c r="V499" s="414"/>
      <c r="W499" s="414">
        <v>2</v>
      </c>
      <c r="X499" s="505" t="s">
        <v>2702</v>
      </c>
      <c r="Y499" s="506"/>
      <c r="Z499" s="503" t="s">
        <v>819</v>
      </c>
      <c r="AA499" s="414"/>
      <c r="AB499" s="414"/>
      <c r="AC499" s="414"/>
      <c r="AD499" s="265"/>
      <c r="BY499" s="511"/>
      <c r="BZ499" s="433"/>
      <c r="CA499" s="433"/>
      <c r="CB499"/>
      <c r="CC499"/>
      <c r="CD499" s="28"/>
      <c r="CE499" s="56"/>
      <c r="CF499"/>
      <c r="CG499"/>
      <c r="CH499"/>
      <c r="CI499"/>
      <c r="CJ499"/>
      <c r="CK499"/>
      <c r="DW499" s="511"/>
    </row>
    <row r="500" spans="1:127" s="14" customFormat="1" ht="15" customHeight="1">
      <c r="A500" s="534"/>
      <c r="B500" s="414"/>
      <c r="C500" s="414"/>
      <c r="D500" s="525" t="s">
        <v>3618</v>
      </c>
      <c r="E500" s="513"/>
      <c r="F500" s="526" t="s">
        <v>5378</v>
      </c>
      <c r="G500" s="415">
        <v>2</v>
      </c>
      <c r="H500" s="414"/>
      <c r="I500" s="414"/>
      <c r="J500" s="414"/>
      <c r="K500" s="414"/>
      <c r="L500" s="414"/>
      <c r="M500" s="414"/>
      <c r="N500" s="414"/>
      <c r="O500" s="414"/>
      <c r="P500" s="414"/>
      <c r="Q500" s="414"/>
      <c r="R500" s="414"/>
      <c r="S500" s="414"/>
      <c r="T500" s="414"/>
      <c r="U500" s="414"/>
      <c r="V500" s="414"/>
      <c r="W500" s="414">
        <v>1</v>
      </c>
      <c r="X500" s="516" t="s">
        <v>2711</v>
      </c>
      <c r="Y500" s="517"/>
      <c r="Z500" s="514" t="s">
        <v>761</v>
      </c>
      <c r="AA500" s="414"/>
      <c r="AB500" s="414"/>
      <c r="AC500" s="414"/>
      <c r="AD500" s="265"/>
      <c r="BI500" s="507"/>
      <c r="BP500" s="536"/>
      <c r="BZ500" s="433"/>
      <c r="CA500" s="433"/>
      <c r="CB500"/>
      <c r="CC500"/>
      <c r="CD500" s="28"/>
      <c r="CE500" s="56"/>
      <c r="CF500"/>
      <c r="CG500"/>
      <c r="CH500"/>
      <c r="CI500"/>
      <c r="CJ500"/>
      <c r="CK500"/>
      <c r="DW500" s="511"/>
    </row>
    <row r="501" spans="1:127" s="14" customFormat="1" ht="15" customHeight="1">
      <c r="A501" s="535" t="s">
        <v>3618</v>
      </c>
      <c r="B501" s="502"/>
      <c r="C501" s="523" t="s">
        <v>5378</v>
      </c>
      <c r="D501" s="415">
        <v>2</v>
      </c>
      <c r="E501" s="414"/>
      <c r="F501" s="414"/>
      <c r="G501" s="414"/>
      <c r="H501" s="414"/>
      <c r="I501" s="414"/>
      <c r="J501" s="414"/>
      <c r="K501" s="414"/>
      <c r="L501" s="414"/>
      <c r="M501" s="414"/>
      <c r="N501" s="414"/>
      <c r="O501" s="414"/>
      <c r="P501" s="414"/>
      <c r="Q501" s="414"/>
      <c r="R501" s="414"/>
      <c r="S501" s="414"/>
      <c r="T501" s="414"/>
      <c r="U501" s="414"/>
      <c r="V501" s="414"/>
      <c r="W501" s="414"/>
      <c r="X501" s="414"/>
      <c r="Y501" s="414"/>
      <c r="Z501" s="546">
        <v>1</v>
      </c>
      <c r="AA501" s="505" t="s">
        <v>1337</v>
      </c>
      <c r="AB501" s="506"/>
      <c r="AC501" s="503" t="s">
        <v>816</v>
      </c>
      <c r="AD501" s="415"/>
      <c r="BI501" s="507"/>
      <c r="BM501" s="537"/>
      <c r="BN501" s="537"/>
      <c r="BO501" s="537"/>
      <c r="BP501" s="538"/>
      <c r="BZ501" s="433"/>
      <c r="CA501" s="433"/>
      <c r="CB501"/>
      <c r="CC501"/>
      <c r="CD501" s="28"/>
      <c r="CE501" s="56"/>
      <c r="CF501"/>
      <c r="CG501"/>
      <c r="CH501"/>
      <c r="CI501"/>
      <c r="CJ501"/>
      <c r="CK501"/>
      <c r="DW501" s="511"/>
    </row>
    <row r="502" spans="1:127" ht="18">
      <c r="A502" s="533" t="s">
        <v>1344</v>
      </c>
      <c r="B502" s="513"/>
      <c r="C502" s="526" t="s">
        <v>1457</v>
      </c>
      <c r="D502" s="415">
        <v>1</v>
      </c>
      <c r="E502" s="414"/>
      <c r="F502" s="414"/>
      <c r="G502" s="414"/>
      <c r="H502" s="414"/>
      <c r="I502" s="414"/>
      <c r="J502" s="414"/>
      <c r="K502" s="414"/>
      <c r="L502" s="414"/>
      <c r="M502" s="414"/>
      <c r="N502" s="414"/>
      <c r="O502" s="414"/>
      <c r="P502" s="414"/>
      <c r="Q502" s="414"/>
      <c r="R502" s="414"/>
      <c r="S502" s="414"/>
      <c r="T502" s="414"/>
      <c r="U502" s="414"/>
      <c r="V502" s="414"/>
      <c r="W502" s="414"/>
      <c r="X502" s="414"/>
      <c r="Y502" s="414"/>
      <c r="Z502" s="546">
        <v>2</v>
      </c>
      <c r="AA502" s="516" t="s">
        <v>2711</v>
      </c>
      <c r="AB502" s="517"/>
      <c r="AC502" s="514" t="s">
        <v>717</v>
      </c>
      <c r="AD502" s="415"/>
      <c r="BI502" s="433"/>
      <c r="BM502" s="251"/>
      <c r="BN502" s="251"/>
      <c r="BO502" s="251"/>
      <c r="BP502" s="464"/>
      <c r="BQ502" s="417"/>
      <c r="BR502" s="417"/>
      <c r="BS502" s="464"/>
      <c r="BT502" s="417"/>
      <c r="BU502" s="417"/>
      <c r="BV502" s="417"/>
      <c r="BW502" s="417"/>
      <c r="CD502" s="28"/>
      <c r="CE502" s="56"/>
      <c r="CF502" s="417"/>
    </row>
    <row r="503" spans="1:127" ht="18">
      <c r="A503"/>
      <c r="BM503" s="433"/>
      <c r="BP503" s="433"/>
      <c r="BS503" s="433"/>
      <c r="BV503" s="28"/>
      <c r="BW503" s="56"/>
      <c r="BZ503" s="433"/>
      <c r="CA503" s="433"/>
      <c r="CD503" s="28"/>
      <c r="CE503" s="56"/>
      <c r="CF503" s="56"/>
      <c r="CM503" s="464"/>
      <c r="CN503" s="417"/>
      <c r="CO503" s="417"/>
      <c r="CP503" s="417"/>
      <c r="CQ503" s="417"/>
    </row>
    <row r="504" spans="1:127" ht="15.75">
      <c r="A504"/>
      <c r="BI504" s="433"/>
      <c r="BL504" s="28"/>
      <c r="BM504" s="433"/>
      <c r="BP504" s="433"/>
      <c r="BS504" s="433"/>
      <c r="BV504" s="28"/>
      <c r="BW504" s="56"/>
      <c r="BX504" s="28"/>
      <c r="BY504" s="56"/>
      <c r="BZ504" s="433"/>
      <c r="CA504" s="433"/>
      <c r="CD504" s="28"/>
      <c r="CE504" s="56"/>
      <c r="CF504" s="56"/>
      <c r="CM504" s="433"/>
      <c r="CP504" s="28"/>
      <c r="CQ504" s="56"/>
    </row>
    <row r="505" spans="1:127" ht="15.75">
      <c r="A505"/>
      <c r="BI505" s="433"/>
      <c r="BL505" s="28"/>
      <c r="BM505" s="433"/>
      <c r="BP505" s="433"/>
      <c r="BS505" s="433"/>
      <c r="BV505" s="28"/>
      <c r="BW505" s="56"/>
      <c r="BX505" s="28"/>
      <c r="BY505" s="56"/>
      <c r="BZ505" s="433"/>
      <c r="CF505" s="56"/>
      <c r="CM505" s="433"/>
      <c r="CP505" s="28"/>
      <c r="CQ505" s="56"/>
    </row>
    <row r="506" spans="1:127" ht="15.75">
      <c r="A506"/>
      <c r="BI506" s="433"/>
      <c r="BL506" s="28"/>
      <c r="BM506" s="433"/>
      <c r="BP506" s="433"/>
      <c r="BS506" s="433"/>
      <c r="BV506" s="28"/>
      <c r="BW506" s="56"/>
      <c r="BX506" s="28"/>
      <c r="BY506" s="56"/>
      <c r="CF506" s="56"/>
      <c r="CM506" s="433"/>
      <c r="CP506" s="28"/>
      <c r="CQ506" s="56"/>
    </row>
    <row r="507" spans="1:127" ht="36">
      <c r="A507" s="23" t="s">
        <v>4060</v>
      </c>
      <c r="F507" s="547" t="s">
        <v>203</v>
      </c>
      <c r="G507" s="547" t="s">
        <v>5221</v>
      </c>
      <c r="H507" s="547" t="s">
        <v>5234</v>
      </c>
      <c r="I507" s="548"/>
      <c r="J507" s="549" t="s">
        <v>40</v>
      </c>
      <c r="K507" s="550"/>
      <c r="L507" s="548"/>
      <c r="M507" s="548"/>
      <c r="N507" s="551"/>
      <c r="O507" s="551"/>
      <c r="P507" s="547"/>
      <c r="Q507" s="547" t="s">
        <v>203</v>
      </c>
      <c r="R507" s="547" t="s">
        <v>5221</v>
      </c>
      <c r="S507" s="547" t="s">
        <v>5234</v>
      </c>
      <c r="T507" s="548"/>
      <c r="U507" s="549" t="s">
        <v>40</v>
      </c>
      <c r="V507" s="549"/>
      <c r="W507" s="548"/>
      <c r="X507" s="548"/>
      <c r="Y507" s="551"/>
      <c r="Z507" s="551"/>
      <c r="AA507" s="547"/>
      <c r="AB507" s="547" t="s">
        <v>203</v>
      </c>
      <c r="AC507" s="547" t="s">
        <v>5221</v>
      </c>
      <c r="AD507" s="547" t="s">
        <v>5234</v>
      </c>
      <c r="AE507" s="548"/>
      <c r="AF507" s="549" t="s">
        <v>40</v>
      </c>
      <c r="AI507" s="549"/>
      <c r="BG507" s="433"/>
      <c r="BJ507" s="28"/>
      <c r="BK507" s="433"/>
      <c r="BN507" s="433"/>
      <c r="BQ507" s="433"/>
      <c r="BT507" s="28"/>
      <c r="BU507" s="56"/>
      <c r="BV507" s="28"/>
      <c r="BW507" s="56"/>
      <c r="BX507" s="477"/>
      <c r="CD507" s="56"/>
      <c r="CK507" s="433"/>
      <c r="CN507" s="28"/>
      <c r="CO507" s="56"/>
      <c r="DU507" s="10"/>
      <c r="DW507"/>
    </row>
    <row r="508" spans="1:127" ht="15.75">
      <c r="A508"/>
      <c r="K508" s="192"/>
      <c r="BG508" s="433"/>
      <c r="BJ508" s="28"/>
      <c r="BK508" s="433"/>
      <c r="BN508" s="433"/>
      <c r="BQ508" s="433"/>
      <c r="BT508" s="28"/>
      <c r="BU508" s="56"/>
      <c r="BV508" s="28"/>
      <c r="BW508" s="56"/>
      <c r="BX508" s="451"/>
      <c r="CD508" s="56"/>
      <c r="CK508" s="433"/>
      <c r="CN508" s="28"/>
      <c r="CO508" s="56"/>
      <c r="DU508" s="10"/>
      <c r="DW508"/>
    </row>
    <row r="509" spans="1:127" ht="18">
      <c r="A509" s="324"/>
      <c r="B509" s="324"/>
      <c r="C509" s="324"/>
      <c r="D509" s="324"/>
      <c r="E509" s="324"/>
      <c r="F509" s="324"/>
      <c r="G509" s="324"/>
      <c r="H509" s="324"/>
      <c r="I509" s="324"/>
      <c r="J509" s="552"/>
      <c r="K509" s="192"/>
      <c r="L509" s="324"/>
      <c r="M509" s="324"/>
      <c r="N509" s="324"/>
      <c r="O509" s="324"/>
      <c r="P509" s="324"/>
      <c r="Q509" s="324"/>
      <c r="R509" s="324"/>
      <c r="S509" s="324"/>
      <c r="T509" s="324"/>
      <c r="U509" s="553"/>
      <c r="V509" s="192"/>
      <c r="W509" s="324"/>
      <c r="X509" s="324"/>
      <c r="Y509" s="324"/>
      <c r="Z509" s="324"/>
      <c r="AA509" s="324"/>
      <c r="AB509" s="324"/>
      <c r="AC509" s="324"/>
      <c r="AD509" s="324"/>
      <c r="AE509" s="324"/>
      <c r="AF509" s="552"/>
      <c r="AI509" s="192"/>
      <c r="BG509" s="433"/>
      <c r="BJ509" s="28"/>
      <c r="BK509" s="433"/>
      <c r="BN509" s="433"/>
      <c r="BQ509" s="433"/>
      <c r="BT509" s="28"/>
      <c r="BU509" s="56"/>
      <c r="BV509" s="28"/>
      <c r="BW509" s="56"/>
      <c r="BX509" s="464"/>
      <c r="BY509" s="464"/>
      <c r="BZ509" s="417"/>
      <c r="CA509" s="417"/>
      <c r="CB509" s="417"/>
      <c r="CC509" s="417"/>
      <c r="CD509" s="56"/>
      <c r="CK509" s="433"/>
      <c r="CN509" s="28"/>
      <c r="CO509" s="56"/>
      <c r="DU509" s="10"/>
      <c r="DW509"/>
    </row>
    <row r="510" spans="1:127" ht="15.75">
      <c r="A510" s="1" t="s">
        <v>60</v>
      </c>
      <c r="B510" s="556" t="s">
        <v>2264</v>
      </c>
      <c r="F510" s="21">
        <f>'Punten per wedstrijd'!F1080</f>
        <v>3605.9</v>
      </c>
      <c r="G510" s="21">
        <f>'Punten per wedstrijd'!U520</f>
        <v>0</v>
      </c>
      <c r="H510" s="21">
        <f>'Punten per wedstrijd'!T100</f>
        <v>245.7</v>
      </c>
      <c r="J510" s="94">
        <v>0</v>
      </c>
      <c r="L510" s="1" t="s">
        <v>76</v>
      </c>
      <c r="M510" s="556" t="s">
        <v>2992</v>
      </c>
      <c r="Q510" s="21">
        <f>'Punten per wedstrijd'!F1088</f>
        <v>3650.9</v>
      </c>
      <c r="R510" s="21">
        <f>'Punten per wedstrijd'!U528</f>
        <v>55.2</v>
      </c>
      <c r="S510" s="555">
        <f>'Punten per wedstrijd'!T108</f>
        <v>247</v>
      </c>
      <c r="U510" s="94">
        <v>1</v>
      </c>
      <c r="V510" s="192"/>
      <c r="W510" s="1" t="s">
        <v>82</v>
      </c>
      <c r="X510" s="377" t="s">
        <v>4011</v>
      </c>
      <c r="AB510" s="555">
        <f>'Punten per wedstrijd'!F1059</f>
        <v>3978.2000000000003</v>
      </c>
      <c r="AC510" s="555">
        <f>'Punten per wedstrijd'!U499</f>
        <v>79.2</v>
      </c>
      <c r="AD510" s="21">
        <f>'Punten per wedstrijd'!T79</f>
        <v>178.3</v>
      </c>
      <c r="AF510" s="94">
        <v>2</v>
      </c>
      <c r="AG510" s="192"/>
      <c r="BG510" s="433"/>
      <c r="BJ510" s="28"/>
      <c r="BK510" s="433"/>
      <c r="BN510" s="433"/>
      <c r="BQ510" s="433"/>
      <c r="BT510" s="28"/>
      <c r="BU510" s="56"/>
      <c r="BV510" s="28"/>
      <c r="BW510" s="56"/>
      <c r="BX510" s="433"/>
      <c r="BY510" s="433"/>
      <c r="CB510" s="28"/>
      <c r="CC510" s="56"/>
      <c r="CD510" s="56"/>
      <c r="CK510" s="433"/>
      <c r="CN510" s="28"/>
      <c r="CO510" s="56"/>
      <c r="DU510" s="10"/>
      <c r="DW510"/>
    </row>
    <row r="511" spans="1:127" ht="15.75">
      <c r="A511" s="1"/>
      <c r="B511" s="265" t="s">
        <v>5237</v>
      </c>
      <c r="J511" s="50"/>
      <c r="K511" s="192" t="s">
        <v>1757</v>
      </c>
      <c r="L511" s="1"/>
      <c r="M511" s="265" t="s">
        <v>5254</v>
      </c>
      <c r="U511" s="50"/>
      <c r="V511" s="192" t="s">
        <v>1762</v>
      </c>
      <c r="W511" s="1"/>
      <c r="X511" s="265" t="s">
        <v>5268</v>
      </c>
      <c r="AF511" s="50"/>
      <c r="AG511" s="192" t="s">
        <v>4103</v>
      </c>
      <c r="AI511" s="192" t="s">
        <v>4091</v>
      </c>
      <c r="BG511" s="433"/>
      <c r="BJ511" s="28"/>
      <c r="BK511" s="433"/>
      <c r="BN511" s="433"/>
      <c r="BT511" s="28"/>
      <c r="BU511" s="56"/>
      <c r="BV511" s="28"/>
      <c r="BW511" s="56"/>
      <c r="BX511" s="433"/>
      <c r="BY511" s="433"/>
      <c r="CB511" s="28"/>
      <c r="CC511" s="56"/>
      <c r="CD511" s="56"/>
      <c r="CK511" s="433"/>
      <c r="CN511" s="28"/>
      <c r="CO511" s="56"/>
      <c r="DU511" s="10"/>
      <c r="DW511"/>
    </row>
    <row r="512" spans="1:127" ht="15.75">
      <c r="A512" s="1" t="s">
        <v>5235</v>
      </c>
      <c r="B512" s="377" t="s">
        <v>4044</v>
      </c>
      <c r="F512" s="555">
        <f>'Punten per wedstrijd'!F1116</f>
        <v>3911.1</v>
      </c>
      <c r="G512" s="555">
        <f>'Punten per wedstrijd'!U556</f>
        <v>80.600000000000009</v>
      </c>
      <c r="H512" s="555">
        <f>'Punten per wedstrijd'!T136</f>
        <v>307.8</v>
      </c>
      <c r="J512" s="94">
        <v>3</v>
      </c>
      <c r="K512" s="192"/>
      <c r="L512" s="1" t="s">
        <v>5248</v>
      </c>
      <c r="M512" s="377" t="s">
        <v>2993</v>
      </c>
      <c r="Q512" s="555">
        <f>'Punten per wedstrijd'!F1110</f>
        <v>4785.4000000000005</v>
      </c>
      <c r="R512" s="555">
        <f>'Punten per wedstrijd'!U550</f>
        <v>93.600000000000009</v>
      </c>
      <c r="S512" s="21">
        <f>'Punten per wedstrijd'!T130</f>
        <v>232.9</v>
      </c>
      <c r="U512" s="94">
        <v>2</v>
      </c>
      <c r="V512" s="192"/>
      <c r="W512" s="1" t="s">
        <v>5261</v>
      </c>
      <c r="X512" s="556" t="s">
        <v>3981</v>
      </c>
      <c r="AB512" s="21">
        <f>'Punten per wedstrijd'!F1013</f>
        <v>3683.6999999999994</v>
      </c>
      <c r="AC512" s="21">
        <f>'Punten per wedstrijd'!U453</f>
        <v>63.7</v>
      </c>
      <c r="AD512" s="555">
        <f>'Punten per wedstrijd'!T33</f>
        <v>239.79999999999995</v>
      </c>
      <c r="AF512" s="94">
        <v>1</v>
      </c>
      <c r="AG512" s="192"/>
      <c r="AI512" s="192"/>
      <c r="BK512" s="433"/>
      <c r="BN512" s="433"/>
      <c r="BQ512" s="433"/>
      <c r="BT512" s="28"/>
      <c r="BU512" s="56"/>
      <c r="BX512" s="433"/>
      <c r="BY512" s="433"/>
      <c r="CB512" s="28"/>
      <c r="CC512" s="56"/>
      <c r="CD512" s="56"/>
      <c r="CN512" s="28"/>
      <c r="CO512" s="56"/>
      <c r="DU512" s="10"/>
      <c r="DW512"/>
    </row>
    <row r="513" spans="1:127" ht="15.75">
      <c r="A513" s="1"/>
      <c r="B513" s="265" t="s">
        <v>5238</v>
      </c>
      <c r="J513" s="50"/>
      <c r="K513" s="192"/>
      <c r="L513" s="1"/>
      <c r="M513" s="265" t="s">
        <v>5255</v>
      </c>
      <c r="U513" s="50"/>
      <c r="V513" s="192"/>
      <c r="W513" s="1"/>
      <c r="X513" s="265" t="s">
        <v>5269</v>
      </c>
      <c r="AF513" s="50"/>
      <c r="AG513" s="192"/>
      <c r="AI513" s="192"/>
      <c r="BG513" s="433"/>
      <c r="BJ513" s="28"/>
      <c r="BK513" s="433"/>
      <c r="BN513" s="433"/>
      <c r="BQ513" s="433"/>
      <c r="BT513" s="28"/>
      <c r="BU513" s="56"/>
      <c r="BV513" s="28"/>
      <c r="BW513" s="56"/>
      <c r="BX513" s="433"/>
      <c r="BY513" s="433"/>
      <c r="CB513" s="28"/>
      <c r="CC513" s="56"/>
      <c r="CD513" s="56"/>
      <c r="CK513" s="433"/>
      <c r="CN513" s="28"/>
      <c r="CO513" s="56"/>
      <c r="DU513" s="10"/>
      <c r="DW513"/>
    </row>
    <row r="514" spans="1:127" ht="15.75">
      <c r="A514" s="324"/>
      <c r="B514" s="324"/>
      <c r="C514" s="324"/>
      <c r="D514" s="324"/>
      <c r="E514" s="324"/>
      <c r="F514" s="324"/>
      <c r="G514" s="324"/>
      <c r="H514" s="324"/>
      <c r="I514" s="324"/>
      <c r="J514" s="553"/>
      <c r="K514" s="192"/>
      <c r="L514" s="324"/>
      <c r="M514" s="324"/>
      <c r="N514" s="324"/>
      <c r="O514" s="324"/>
      <c r="P514" s="324"/>
      <c r="Q514" s="324"/>
      <c r="R514" s="324"/>
      <c r="S514" s="324"/>
      <c r="T514" s="324"/>
      <c r="U514" s="553"/>
      <c r="V514" s="192"/>
      <c r="W514" s="324"/>
      <c r="X514" s="324"/>
      <c r="Y514" s="324"/>
      <c r="Z514" s="324"/>
      <c r="AA514" s="324"/>
      <c r="AB514" s="324"/>
      <c r="AC514" s="324"/>
      <c r="AD514" s="324"/>
      <c r="AE514" s="324"/>
      <c r="AF514" s="552"/>
      <c r="AI514" s="192"/>
      <c r="BG514" s="433"/>
      <c r="BJ514" s="28"/>
      <c r="BK514" s="433"/>
      <c r="BN514" s="433"/>
      <c r="BQ514" s="433"/>
      <c r="BT514" s="28"/>
      <c r="BU514" s="56"/>
      <c r="BV514" s="28"/>
      <c r="BW514" s="56"/>
      <c r="BX514" s="433"/>
      <c r="BY514" s="433"/>
      <c r="CB514" s="28"/>
      <c r="CC514" s="56"/>
      <c r="CD514" s="56"/>
      <c r="CK514" s="433"/>
      <c r="CN514" s="28"/>
      <c r="CO514" s="56"/>
      <c r="DU514" s="10"/>
      <c r="DW514"/>
    </row>
    <row r="515" spans="1:127" ht="15.75">
      <c r="A515" s="1" t="s">
        <v>70</v>
      </c>
      <c r="B515" s="377" t="s">
        <v>2257</v>
      </c>
      <c r="F515" s="21">
        <f>'Punten per wedstrijd'!F1105</f>
        <v>3733.9</v>
      </c>
      <c r="G515" s="555">
        <f>'Punten per wedstrijd'!U545</f>
        <v>9.9</v>
      </c>
      <c r="H515" s="555">
        <f>'Punten per wedstrijd'!T125</f>
        <v>328.8</v>
      </c>
      <c r="J515" s="94">
        <v>2</v>
      </c>
      <c r="K515" s="192"/>
      <c r="L515" s="1" t="s">
        <v>81</v>
      </c>
      <c r="M515" s="556" t="s">
        <v>3980</v>
      </c>
      <c r="Q515" s="21">
        <f>'Punten per wedstrijd'!F1008</f>
        <v>3872.2999999999997</v>
      </c>
      <c r="R515" s="21">
        <f>'Punten per wedstrijd'!U448</f>
        <v>86.399999999999991</v>
      </c>
      <c r="S515" s="21">
        <f>'Punten per wedstrijd'!T28</f>
        <v>329.1</v>
      </c>
      <c r="U515" s="94">
        <v>0</v>
      </c>
      <c r="V515" s="192"/>
      <c r="W515" s="1" t="s">
        <v>66</v>
      </c>
      <c r="X515" s="377" t="s">
        <v>1783</v>
      </c>
      <c r="AB515" s="21">
        <f>'Punten per wedstrijd'!F1114</f>
        <v>4149.5999999999995</v>
      </c>
      <c r="AC515" s="555">
        <f>'Punten per wedstrijd'!U554</f>
        <v>82.299999999999983</v>
      </c>
      <c r="AD515" s="555">
        <f>'Punten per wedstrijd'!T134</f>
        <v>325.2</v>
      </c>
      <c r="AF515" s="94">
        <v>2</v>
      </c>
      <c r="AI515" s="192"/>
      <c r="BG515" s="433"/>
      <c r="BJ515" s="28"/>
      <c r="BK515" s="433"/>
      <c r="BN515" s="433"/>
      <c r="BQ515" s="433"/>
      <c r="BT515" s="28"/>
      <c r="BU515" s="56"/>
      <c r="BV515" s="28"/>
      <c r="BW515" s="56"/>
      <c r="BX515" s="433"/>
      <c r="BY515" s="433"/>
      <c r="CB515" s="28"/>
      <c r="CC515" s="56"/>
      <c r="CD515" s="56"/>
      <c r="CK515" s="433"/>
      <c r="CN515" s="28"/>
      <c r="CO515" s="56"/>
      <c r="DU515" s="10"/>
      <c r="DW515"/>
    </row>
    <row r="516" spans="1:127" ht="15.75">
      <c r="A516" s="1"/>
      <c r="B516" s="265" t="s">
        <v>5239</v>
      </c>
      <c r="J516" s="50"/>
      <c r="K516" s="192" t="s">
        <v>1758</v>
      </c>
      <c r="L516" s="1"/>
      <c r="M516" s="265" t="s">
        <v>5256</v>
      </c>
      <c r="U516" s="50"/>
      <c r="V516" s="192" t="s">
        <v>1763</v>
      </c>
      <c r="W516" s="1"/>
      <c r="X516" s="265" t="s">
        <v>5270</v>
      </c>
      <c r="AF516" s="50"/>
      <c r="AG516" s="192" t="s">
        <v>4107</v>
      </c>
      <c r="AI516" s="192" t="s">
        <v>4095</v>
      </c>
      <c r="BG516" s="433"/>
      <c r="BJ516" s="28"/>
      <c r="BK516" s="433"/>
      <c r="BN516" s="433"/>
      <c r="BQ516" s="433"/>
      <c r="BT516" s="28"/>
      <c r="BU516" s="56"/>
      <c r="BV516" s="28"/>
      <c r="BW516" s="56"/>
      <c r="BX516" s="433"/>
      <c r="BY516" s="433"/>
      <c r="CB516" s="28"/>
      <c r="CC516" s="56"/>
      <c r="CD516" s="56"/>
      <c r="CK516" s="433"/>
      <c r="CN516" s="28"/>
      <c r="CO516" s="56"/>
      <c r="DU516" s="10"/>
      <c r="DW516"/>
    </row>
    <row r="517" spans="1:127" ht="15.75">
      <c r="A517" s="1" t="s">
        <v>5236</v>
      </c>
      <c r="B517" s="556" t="s">
        <v>3994</v>
      </c>
      <c r="F517" s="555">
        <f>'Punten per wedstrijd'!F1025</f>
        <v>3863.5499999999993</v>
      </c>
      <c r="G517" s="21">
        <f>'Punten per wedstrijd'!U465</f>
        <v>0</v>
      </c>
      <c r="H517" s="21">
        <f>'Punten per wedstrijd'!T45</f>
        <v>175.1</v>
      </c>
      <c r="J517" s="94">
        <v>1</v>
      </c>
      <c r="K517" s="192"/>
      <c r="L517" s="1" t="s">
        <v>5249</v>
      </c>
      <c r="M517" s="377" t="s">
        <v>4045</v>
      </c>
      <c r="Q517" s="555">
        <f>'Punten per wedstrijd'!F1111</f>
        <v>4313.1000000000004</v>
      </c>
      <c r="R517" s="555">
        <f>'Punten per wedstrijd'!U551</f>
        <v>93.600000000000009</v>
      </c>
      <c r="S517" s="555">
        <f>'Punten per wedstrijd'!T131</f>
        <v>398.59999999999997</v>
      </c>
      <c r="U517" s="94">
        <v>3</v>
      </c>
      <c r="W517" s="1" t="s">
        <v>84</v>
      </c>
      <c r="X517" s="556" t="s">
        <v>3000</v>
      </c>
      <c r="AB517" s="555">
        <f>'Punten per wedstrijd'!F1120</f>
        <v>4159.8000000000011</v>
      </c>
      <c r="AC517" s="21">
        <f>'Punten per wedstrijd'!U560</f>
        <v>23.9</v>
      </c>
      <c r="AD517" s="21">
        <f>'Punten per wedstrijd'!T140</f>
        <v>260.5</v>
      </c>
      <c r="AF517" s="94">
        <v>1</v>
      </c>
      <c r="AG517" s="192"/>
      <c r="AI517" s="192"/>
      <c r="BG517" s="433"/>
      <c r="BJ517" s="28"/>
      <c r="BK517" s="433"/>
      <c r="BN517" s="433"/>
      <c r="BQ517" s="433"/>
      <c r="BT517" s="28"/>
      <c r="BU517" s="56"/>
      <c r="BV517" s="28"/>
      <c r="BW517" s="56"/>
      <c r="BX517" s="433"/>
      <c r="BY517" s="433"/>
      <c r="CB517" s="28"/>
      <c r="CC517" s="56"/>
      <c r="CD517" s="56"/>
      <c r="CK517" s="433"/>
      <c r="CN517" s="28"/>
      <c r="CO517" s="56"/>
      <c r="DU517" s="10"/>
      <c r="DW517"/>
    </row>
    <row r="518" spans="1:127" ht="15.75">
      <c r="A518" s="1"/>
      <c r="B518" s="265" t="s">
        <v>5240</v>
      </c>
      <c r="J518" s="50"/>
      <c r="K518" s="192"/>
      <c r="L518" s="1"/>
      <c r="M518" s="265" t="s">
        <v>5257</v>
      </c>
      <c r="U518" s="50"/>
      <c r="W518" s="1"/>
      <c r="X518" s="265" t="s">
        <v>5271</v>
      </c>
      <c r="AB518" s="50"/>
      <c r="AF518" s="50"/>
      <c r="AG518" s="192"/>
      <c r="AI518" s="192"/>
      <c r="BG518" s="433"/>
      <c r="BJ518" s="28"/>
      <c r="BK518" s="433"/>
      <c r="BN518" s="433"/>
      <c r="BQ518" s="433"/>
      <c r="BT518" s="28"/>
      <c r="BU518" s="56"/>
      <c r="BV518" s="28"/>
      <c r="BW518" s="56"/>
      <c r="BX518" s="433"/>
      <c r="CB518" s="28"/>
      <c r="CC518" s="56"/>
      <c r="CD518" s="56"/>
      <c r="CK518" s="433"/>
      <c r="CN518" s="28"/>
      <c r="CO518" s="56"/>
      <c r="DU518" s="10"/>
      <c r="DW518"/>
    </row>
    <row r="519" spans="1:127" ht="15.75">
      <c r="A519" s="324"/>
      <c r="B519" s="324"/>
      <c r="C519" s="324"/>
      <c r="D519" s="324"/>
      <c r="E519" s="324"/>
      <c r="F519" s="324"/>
      <c r="G519" s="324"/>
      <c r="H519" s="324"/>
      <c r="I519" s="324"/>
      <c r="J519" s="553"/>
      <c r="K519" s="192"/>
      <c r="L519" s="324"/>
      <c r="M519" s="324"/>
      <c r="N519" s="324"/>
      <c r="O519" s="324"/>
      <c r="P519" s="324"/>
      <c r="Q519" s="324"/>
      <c r="R519" s="324"/>
      <c r="S519" s="324"/>
      <c r="T519" s="324"/>
      <c r="U519" s="552"/>
      <c r="W519" s="324"/>
      <c r="X519" s="324"/>
      <c r="Y519" s="324"/>
      <c r="Z519" s="324"/>
      <c r="AA519" s="324"/>
      <c r="AB519" s="324"/>
      <c r="AC519" s="324"/>
      <c r="AD519" s="324"/>
      <c r="AE519" s="324"/>
      <c r="AF519" s="553"/>
      <c r="AG519" s="192"/>
      <c r="AI519" s="192"/>
      <c r="BG519" s="433"/>
      <c r="BJ519" s="28"/>
      <c r="BK519" s="433"/>
      <c r="BN519" s="433"/>
      <c r="BQ519" s="28"/>
      <c r="BR519" s="56"/>
      <c r="BS519" s="433"/>
      <c r="BV519" s="28"/>
      <c r="BW519" s="56"/>
      <c r="BX519" s="433"/>
      <c r="BY519" s="433"/>
      <c r="CB519" s="28"/>
      <c r="CC519" s="56"/>
      <c r="CD519" s="56"/>
      <c r="CK519" s="433"/>
      <c r="CN519" s="28"/>
      <c r="CO519" s="56"/>
      <c r="DU519" s="10"/>
      <c r="DW519"/>
    </row>
    <row r="520" spans="1:127" ht="15.75">
      <c r="A520" s="1" t="s">
        <v>75</v>
      </c>
      <c r="B520" s="556" t="s">
        <v>5284</v>
      </c>
      <c r="F520" s="555">
        <f>'Punten per wedstrijd'!F1012</f>
        <v>4135.1000000000004</v>
      </c>
      <c r="G520" s="21">
        <f>'Punten per wedstrijd'!U452</f>
        <v>0</v>
      </c>
      <c r="H520" s="21">
        <f>'Punten per wedstrijd'!T32</f>
        <v>268.7</v>
      </c>
      <c r="J520" s="94">
        <v>1</v>
      </c>
      <c r="K520" s="192"/>
      <c r="L520" s="1" t="s">
        <v>64</v>
      </c>
      <c r="M520" s="556" t="s">
        <v>1775</v>
      </c>
      <c r="Q520" s="21">
        <f>'Punten per wedstrijd'!F1094</f>
        <v>3865.8500000000004</v>
      </c>
      <c r="R520" s="21">
        <f>'Punten per wedstrijd'!U534</f>
        <v>58.8</v>
      </c>
      <c r="S520" s="555">
        <f>'Punten per wedstrijd'!T114</f>
        <v>281.7</v>
      </c>
      <c r="U520" s="94">
        <v>1</v>
      </c>
      <c r="W520" s="1" t="s">
        <v>73</v>
      </c>
      <c r="X520" s="377" t="s">
        <v>3996</v>
      </c>
      <c r="AB520" s="555">
        <f>'Punten per wedstrijd'!F1039</f>
        <v>4347.3000000000011</v>
      </c>
      <c r="AC520" s="21">
        <f>'Punten per wedstrijd'!U479</f>
        <v>9.6</v>
      </c>
      <c r="AD520" s="555">
        <f>'Punten per wedstrijd'!T59</f>
        <v>509.6</v>
      </c>
      <c r="AF520" s="94">
        <v>2</v>
      </c>
      <c r="AG520" s="192"/>
      <c r="AI520" s="192"/>
      <c r="BX520" s="433"/>
      <c r="BY520" s="433"/>
      <c r="CB520" s="28"/>
      <c r="CC520" s="56"/>
      <c r="DU520" s="10"/>
      <c r="DW520"/>
    </row>
    <row r="521" spans="1:127" ht="15.75">
      <c r="A521" s="1"/>
      <c r="B521" s="265" t="s">
        <v>5241</v>
      </c>
      <c r="J521" s="50"/>
      <c r="K521" s="192" t="s">
        <v>1759</v>
      </c>
      <c r="L521" s="1"/>
      <c r="M521" s="265" t="s">
        <v>5262</v>
      </c>
      <c r="U521" s="50"/>
      <c r="V521" s="192" t="s">
        <v>4091</v>
      </c>
      <c r="W521" s="1"/>
      <c r="X521" s="265" t="s">
        <v>5272</v>
      </c>
      <c r="AF521" s="50"/>
      <c r="AG521" s="192" t="s">
        <v>4112</v>
      </c>
      <c r="AI521" s="192" t="s">
        <v>4099</v>
      </c>
      <c r="BX521" s="433"/>
      <c r="BY521" s="433"/>
      <c r="CB521" s="28"/>
      <c r="CC521" s="56"/>
      <c r="DU521" s="10"/>
      <c r="DW521"/>
    </row>
    <row r="522" spans="1:127" ht="15.75">
      <c r="A522" s="1" t="s">
        <v>5244</v>
      </c>
      <c r="B522" s="377" t="s">
        <v>4000</v>
      </c>
      <c r="F522" s="21">
        <f>'Punten per wedstrijd'!F1041</f>
        <v>3576.4999999999995</v>
      </c>
      <c r="G522" s="555">
        <f>'Punten per wedstrijd'!U481</f>
        <v>82.800000000000011</v>
      </c>
      <c r="H522" s="555">
        <f>'Punten per wedstrijd'!T61</f>
        <v>456</v>
      </c>
      <c r="J522" s="94">
        <v>2</v>
      </c>
      <c r="K522" s="192"/>
      <c r="L522" s="1" t="s">
        <v>5258</v>
      </c>
      <c r="M522" s="377" t="s">
        <v>1778</v>
      </c>
      <c r="Q522" s="555">
        <f>'Punten per wedstrijd'!F996</f>
        <v>3943.5000000000005</v>
      </c>
      <c r="R522" s="555">
        <f>'Punten per wedstrijd'!U436</f>
        <v>153.5</v>
      </c>
      <c r="S522" s="21">
        <f>'Punten per wedstrijd'!T16</f>
        <v>102.6</v>
      </c>
      <c r="U522" s="94">
        <v>2</v>
      </c>
      <c r="V522" s="192"/>
      <c r="W522" s="1" t="s">
        <v>79</v>
      </c>
      <c r="X522" s="556" t="s">
        <v>1776</v>
      </c>
      <c r="AB522" s="21">
        <f>'Punten per wedstrijd'!F1102</f>
        <v>3130.6000000000008</v>
      </c>
      <c r="AC522" s="555">
        <f>'Punten per wedstrijd'!U542</f>
        <v>60.500000000000007</v>
      </c>
      <c r="AD522" s="21">
        <f>'Punten per wedstrijd'!T122</f>
        <v>478.80000000000007</v>
      </c>
      <c r="AF522" s="94">
        <v>1</v>
      </c>
      <c r="AG522" s="192"/>
      <c r="AI522" s="192"/>
      <c r="BX522" s="433"/>
      <c r="BY522" s="433"/>
      <c r="CB522" s="28"/>
      <c r="CC522" s="56"/>
      <c r="DU522" s="10"/>
      <c r="DW522"/>
    </row>
    <row r="523" spans="1:127" ht="15.75">
      <c r="A523" s="1"/>
      <c r="B523" s="265" t="s">
        <v>5588</v>
      </c>
      <c r="J523" s="50"/>
      <c r="K523" s="192"/>
      <c r="L523" s="1"/>
      <c r="M523" s="265" t="s">
        <v>5263</v>
      </c>
      <c r="U523" s="50"/>
      <c r="V523" s="192"/>
      <c r="W523" s="1"/>
      <c r="X523" s="265" t="s">
        <v>5273</v>
      </c>
      <c r="AF523" s="50"/>
      <c r="AG523" s="192"/>
      <c r="AI523" s="192"/>
      <c r="BX523" s="433"/>
      <c r="BY523" s="433"/>
      <c r="CB523" s="28"/>
      <c r="CC523" s="56"/>
      <c r="DU523" s="10"/>
      <c r="DW523"/>
    </row>
    <row r="524" spans="1:127" ht="15.75">
      <c r="A524" s="324"/>
      <c r="B524" s="324"/>
      <c r="C524" s="324"/>
      <c r="D524" s="324"/>
      <c r="E524" s="324"/>
      <c r="F524" s="324"/>
      <c r="G524" s="324"/>
      <c r="H524" s="324"/>
      <c r="I524" s="324"/>
      <c r="J524" s="553"/>
      <c r="K524" s="192"/>
      <c r="L524" s="324"/>
      <c r="M524" s="324"/>
      <c r="N524" s="324"/>
      <c r="O524" s="324"/>
      <c r="P524" s="324"/>
      <c r="Q524" s="324"/>
      <c r="R524" s="324"/>
      <c r="S524" s="324"/>
      <c r="T524" s="324"/>
      <c r="U524" s="553"/>
      <c r="V524" s="192"/>
      <c r="W524" s="324"/>
      <c r="X524" s="324"/>
      <c r="Y524" s="324"/>
      <c r="Z524" s="324"/>
      <c r="AA524" s="324"/>
      <c r="AB524" s="324"/>
      <c r="AC524" s="324"/>
      <c r="AD524" s="324"/>
      <c r="AE524" s="324"/>
      <c r="AF524" s="553"/>
      <c r="AG524" s="192"/>
      <c r="AI524" s="192"/>
      <c r="BX524" s="433"/>
      <c r="BY524" s="433"/>
      <c r="CB524" s="28"/>
      <c r="CC524" s="56"/>
      <c r="DU524" s="10"/>
      <c r="DW524"/>
    </row>
    <row r="525" spans="1:127" ht="15.75">
      <c r="A525" s="1" t="s">
        <v>80</v>
      </c>
      <c r="B525" s="377" t="s">
        <v>4021</v>
      </c>
      <c r="F525" s="21">
        <f>'Punten per wedstrijd'!F1076</f>
        <v>3488.0000000000005</v>
      </c>
      <c r="G525" s="555">
        <f>'Punten per wedstrijd'!U516</f>
        <v>38.200000000000003</v>
      </c>
      <c r="H525" s="555">
        <f>'Punten per wedstrijd'!T96</f>
        <v>370.2</v>
      </c>
      <c r="J525" s="94">
        <v>2</v>
      </c>
      <c r="K525" s="192"/>
      <c r="L525" s="1" t="s">
        <v>72</v>
      </c>
      <c r="M525" s="556" t="s">
        <v>2255</v>
      </c>
      <c r="Q525" s="21">
        <f>'Punten per wedstrijd'!F988</f>
        <v>3236.4000000000005</v>
      </c>
      <c r="R525" s="21">
        <f>'Punten per wedstrijd'!U428</f>
        <v>13.7</v>
      </c>
      <c r="S525" s="555">
        <f>'Punten per wedstrijd'!T8</f>
        <v>515</v>
      </c>
      <c r="U525" s="94">
        <v>1</v>
      </c>
      <c r="V525" s="192"/>
      <c r="W525" s="1" t="s">
        <v>78</v>
      </c>
      <c r="X525" s="377" t="s">
        <v>2259</v>
      </c>
      <c r="AB525" s="555">
        <f>'Punten per wedstrijd'!F1001</f>
        <v>3676.8999999999996</v>
      </c>
      <c r="AC525" s="21">
        <f>'Punten per wedstrijd'!U441</f>
        <v>10.4</v>
      </c>
      <c r="AD525" s="555">
        <f>'Punten per wedstrijd'!T21</f>
        <v>470.7</v>
      </c>
      <c r="AF525" s="94">
        <v>2</v>
      </c>
      <c r="AG525" s="192"/>
      <c r="AI525" s="192"/>
      <c r="BX525" s="433"/>
      <c r="BY525" s="433"/>
      <c r="CB525" s="28"/>
      <c r="CC525" s="56"/>
      <c r="DU525" s="10"/>
      <c r="DW525"/>
    </row>
    <row r="526" spans="1:127">
      <c r="A526" s="1"/>
      <c r="B526" s="265" t="s">
        <v>5242</v>
      </c>
      <c r="J526" s="50"/>
      <c r="K526" s="192" t="s">
        <v>1760</v>
      </c>
      <c r="L526" s="1"/>
      <c r="M526" s="265" t="s">
        <v>5264</v>
      </c>
      <c r="U526" s="50"/>
      <c r="V526" s="192" t="s">
        <v>4095</v>
      </c>
      <c r="W526" s="1"/>
      <c r="X526" s="265" t="s">
        <v>5274</v>
      </c>
      <c r="AF526" s="50"/>
      <c r="AG526" s="192" t="s">
        <v>4117</v>
      </c>
      <c r="AI526" s="192" t="s">
        <v>4103</v>
      </c>
      <c r="DU526" s="10"/>
      <c r="DW526"/>
    </row>
    <row r="527" spans="1:127" ht="15.75">
      <c r="A527" s="1" t="s">
        <v>5245</v>
      </c>
      <c r="B527" s="556" t="s">
        <v>3001</v>
      </c>
      <c r="F527" s="555">
        <f>'Punten per wedstrijd'!F1055</f>
        <v>4458.5999999999995</v>
      </c>
      <c r="G527" s="21">
        <f>'Punten per wedstrijd'!U495</f>
        <v>35.9</v>
      </c>
      <c r="H527" s="21">
        <f>'Punten per wedstrijd'!T75</f>
        <v>319.10000000000002</v>
      </c>
      <c r="J527" s="94">
        <v>1</v>
      </c>
      <c r="K527" s="192"/>
      <c r="L527" s="1" t="s">
        <v>5259</v>
      </c>
      <c r="M527" s="377" t="s">
        <v>4004</v>
      </c>
      <c r="Q527" s="555">
        <f>'Punten per wedstrijd'!F1032</f>
        <v>3935.2000000000007</v>
      </c>
      <c r="R527" s="555">
        <f>'Punten per wedstrijd'!U472</f>
        <v>80.3</v>
      </c>
      <c r="S527" s="21">
        <f>'Punten per wedstrijd'!T52</f>
        <v>416.90000000000003</v>
      </c>
      <c r="U527" s="94">
        <v>2</v>
      </c>
      <c r="V527" s="192"/>
      <c r="W527" s="1" t="s">
        <v>74</v>
      </c>
      <c r="X527" s="556" t="s">
        <v>1771</v>
      </c>
      <c r="AB527" s="21">
        <f>'Punten per wedstrijd'!F998</f>
        <v>2888.7000000000003</v>
      </c>
      <c r="AC527" s="555">
        <f>'Punten per wedstrijd'!U438</f>
        <v>56.300000000000004</v>
      </c>
      <c r="AD527" s="21">
        <f>'Punten per wedstrijd'!T18</f>
        <v>186.9</v>
      </c>
      <c r="AF527" s="94">
        <v>1</v>
      </c>
      <c r="AG527" s="192"/>
      <c r="AI527" s="192"/>
      <c r="DU527" s="10"/>
      <c r="DW527"/>
    </row>
    <row r="528" spans="1:127">
      <c r="A528" s="1"/>
      <c r="B528" s="265" t="s">
        <v>5243</v>
      </c>
      <c r="J528" s="50"/>
      <c r="K528" s="192"/>
      <c r="L528" s="1"/>
      <c r="M528" s="265" t="s">
        <v>5265</v>
      </c>
      <c r="U528" s="50"/>
      <c r="V528" s="192"/>
      <c r="W528" s="1"/>
      <c r="X528" s="265" t="s">
        <v>5275</v>
      </c>
      <c r="AF528" s="50"/>
      <c r="AG528" s="192"/>
      <c r="AI528" s="192"/>
      <c r="DU528" s="10"/>
      <c r="DW528"/>
    </row>
    <row r="529" spans="1:127" ht="15.75">
      <c r="A529" s="324"/>
      <c r="B529" s="324"/>
      <c r="C529" s="324"/>
      <c r="D529" s="324"/>
      <c r="E529" s="324"/>
      <c r="F529" s="324"/>
      <c r="G529" s="324"/>
      <c r="H529" s="324"/>
      <c r="I529" s="324"/>
      <c r="J529" s="552"/>
      <c r="L529" s="324"/>
      <c r="M529" s="324"/>
      <c r="N529" s="324"/>
      <c r="O529" s="324"/>
      <c r="P529" s="324"/>
      <c r="Q529" s="324"/>
      <c r="R529" s="324"/>
      <c r="S529" s="324"/>
      <c r="T529" s="324"/>
      <c r="U529" s="553"/>
      <c r="V529" s="192"/>
      <c r="W529" s="324"/>
      <c r="X529" s="324"/>
      <c r="Y529" s="324"/>
      <c r="Z529" s="324"/>
      <c r="AA529" s="324"/>
      <c r="AB529" s="324"/>
      <c r="AC529" s="324"/>
      <c r="AD529" s="324"/>
      <c r="AE529" s="324"/>
      <c r="AF529" s="553"/>
      <c r="AG529" s="192"/>
      <c r="DU529" s="10"/>
      <c r="DW529"/>
    </row>
    <row r="530" spans="1:127" ht="15.75">
      <c r="A530" s="1" t="s">
        <v>62</v>
      </c>
      <c r="B530" s="556" t="s">
        <v>3007</v>
      </c>
      <c r="F530" s="21">
        <f>'Punten per wedstrijd'!F1069</f>
        <v>3827.9000000000005</v>
      </c>
      <c r="G530" s="21">
        <f>'Punten per wedstrijd'!U509</f>
        <v>24.299999999999997</v>
      </c>
      <c r="H530" s="21">
        <f>'Punten per wedstrijd'!T89</f>
        <v>186.60000000000002</v>
      </c>
      <c r="J530" s="94">
        <v>0</v>
      </c>
      <c r="L530" s="1" t="s">
        <v>77</v>
      </c>
      <c r="M530" s="556" t="s">
        <v>4024</v>
      </c>
      <c r="Q530" s="21">
        <f>'Punten per wedstrijd'!F1078</f>
        <v>4247.1000000000004</v>
      </c>
      <c r="R530" s="21">
        <f>'Punten per wedstrijd'!U518</f>
        <v>23.6</v>
      </c>
      <c r="S530" s="21">
        <f>'Punten per wedstrijd'!T98</f>
        <v>128.6</v>
      </c>
      <c r="U530" s="94">
        <v>0</v>
      </c>
      <c r="V530" s="192"/>
      <c r="W530" s="1" t="s">
        <v>83</v>
      </c>
      <c r="X530" s="556" t="s">
        <v>4042</v>
      </c>
      <c r="AB530" s="21">
        <f>'Punten per wedstrijd'!F1115</f>
        <v>3105.4000000000005</v>
      </c>
      <c r="AC530" s="21">
        <f>'Punten per wedstrijd'!U555</f>
        <v>108.2</v>
      </c>
      <c r="AD530" s="555">
        <f>'Punten per wedstrijd'!T135</f>
        <v>290.3</v>
      </c>
      <c r="AF530" s="94">
        <v>1</v>
      </c>
      <c r="AG530" s="192"/>
      <c r="DU530" s="10"/>
      <c r="DW530"/>
    </row>
    <row r="531" spans="1:127">
      <c r="A531" s="1"/>
      <c r="B531" s="265" t="s">
        <v>5250</v>
      </c>
      <c r="J531" s="50"/>
      <c r="K531" s="192" t="s">
        <v>1764</v>
      </c>
      <c r="L531" s="1"/>
      <c r="M531" s="265" t="s">
        <v>5266</v>
      </c>
      <c r="U531" s="50"/>
      <c r="V531" s="192" t="s">
        <v>4099</v>
      </c>
      <c r="W531" s="1"/>
      <c r="X531" s="265" t="s">
        <v>5276</v>
      </c>
      <c r="AF531" s="50"/>
      <c r="AG531" s="192" t="s">
        <v>4121</v>
      </c>
      <c r="AI531" s="192" t="s">
        <v>4107</v>
      </c>
      <c r="DU531" s="10"/>
      <c r="DW531"/>
    </row>
    <row r="532" spans="1:127" ht="15.75">
      <c r="A532" s="1" t="s">
        <v>5246</v>
      </c>
      <c r="B532" s="377" t="s">
        <v>1773</v>
      </c>
      <c r="F532" s="555">
        <f>'Punten per wedstrijd'!F1046</f>
        <v>3916.3999999999996</v>
      </c>
      <c r="G532" s="555">
        <f>'Punten per wedstrijd'!U486</f>
        <v>69.599999999999994</v>
      </c>
      <c r="H532" s="555">
        <f>'Punten per wedstrijd'!T66</f>
        <v>427.3</v>
      </c>
      <c r="J532" s="94">
        <v>3</v>
      </c>
      <c r="K532" s="192"/>
      <c r="L532" s="1" t="s">
        <v>5260</v>
      </c>
      <c r="M532" s="377" t="s">
        <v>4048</v>
      </c>
      <c r="Q532" s="555">
        <f>'Punten per wedstrijd'!F1118</f>
        <v>4472.7000000000007</v>
      </c>
      <c r="R532" s="555">
        <f>'Punten per wedstrijd'!U558</f>
        <v>74.5</v>
      </c>
      <c r="S532" s="555">
        <f>'Punten per wedstrijd'!T138</f>
        <v>363.9</v>
      </c>
      <c r="U532" s="94">
        <v>3</v>
      </c>
      <c r="V532" s="192"/>
      <c r="W532" s="1" t="s">
        <v>68</v>
      </c>
      <c r="X532" s="377" t="s">
        <v>3968</v>
      </c>
      <c r="AB532" s="555">
        <f>'Punten per wedstrijd'!F994</f>
        <v>3180.7000000000007</v>
      </c>
      <c r="AC532" s="555">
        <f>'Punten per wedstrijd'!U434</f>
        <v>177.99999999999997</v>
      </c>
      <c r="AD532" s="21">
        <f>'Punten per wedstrijd'!T14</f>
        <v>4.6999999999999993</v>
      </c>
      <c r="AF532" s="94">
        <v>2</v>
      </c>
      <c r="AI532" s="192"/>
      <c r="DU532" s="10"/>
      <c r="DW532"/>
    </row>
    <row r="533" spans="1:127">
      <c r="A533" s="1"/>
      <c r="B533" s="265" t="s">
        <v>5251</v>
      </c>
      <c r="F533" s="50"/>
      <c r="J533" s="50"/>
      <c r="K533" s="192"/>
      <c r="L533" s="1"/>
      <c r="M533" s="265" t="s">
        <v>5267</v>
      </c>
      <c r="U533" s="50"/>
      <c r="V533" s="192"/>
      <c r="W533" s="1"/>
      <c r="X533" s="265" t="s">
        <v>5277</v>
      </c>
      <c r="AF533" s="50"/>
      <c r="AI533" s="192"/>
      <c r="DU533" s="10"/>
      <c r="DW533"/>
    </row>
    <row r="534" spans="1:127" ht="15.75">
      <c r="A534" s="324"/>
      <c r="B534" s="324"/>
      <c r="C534" s="324"/>
      <c r="D534" s="324"/>
      <c r="E534" s="324"/>
      <c r="F534" s="324"/>
      <c r="G534" s="324"/>
      <c r="H534" s="324"/>
      <c r="I534" s="324"/>
      <c r="J534" s="553"/>
      <c r="K534" s="192"/>
      <c r="L534" s="324"/>
      <c r="M534" s="324"/>
      <c r="N534" s="324"/>
      <c r="O534" s="324"/>
      <c r="P534" s="324"/>
      <c r="Q534" s="324"/>
      <c r="R534" s="324"/>
      <c r="S534" s="324"/>
      <c r="T534" s="324"/>
      <c r="U534" s="553"/>
      <c r="V534" s="192"/>
      <c r="W534" s="324"/>
      <c r="X534" s="324"/>
      <c r="Y534" s="324"/>
      <c r="Z534" s="324"/>
      <c r="AA534" s="324"/>
      <c r="AB534" s="324"/>
      <c r="AC534" s="324"/>
      <c r="AD534" s="324"/>
      <c r="AE534" s="324"/>
      <c r="AF534" s="553"/>
      <c r="AI534" s="192"/>
      <c r="DU534" s="10"/>
      <c r="DW534"/>
    </row>
    <row r="535" spans="1:127" ht="15.75">
      <c r="A535" s="1" t="s">
        <v>71</v>
      </c>
      <c r="B535" s="556" t="s">
        <v>4017</v>
      </c>
      <c r="F535" s="21">
        <f>'Punten per wedstrijd'!F1067</f>
        <v>4079.1000000000008</v>
      </c>
      <c r="G535" s="555">
        <f>'Punten per wedstrijd'!U507</f>
        <v>10.799999999999999</v>
      </c>
      <c r="H535" s="21">
        <f>'Punten per wedstrijd'!T87</f>
        <v>282.60000000000002</v>
      </c>
      <c r="J535" s="94">
        <v>1</v>
      </c>
      <c r="K535" s="192"/>
      <c r="W535" s="1"/>
      <c r="X535" s="276"/>
      <c r="AF535" s="94"/>
      <c r="AI535" s="192"/>
      <c r="DU535" s="10"/>
      <c r="DW535"/>
    </row>
    <row r="536" spans="1:127">
      <c r="A536" s="1"/>
      <c r="B536" s="265" t="s">
        <v>5252</v>
      </c>
      <c r="J536" s="50"/>
      <c r="K536" s="192" t="s">
        <v>1761</v>
      </c>
      <c r="W536" s="1"/>
      <c r="X536" s="265"/>
      <c r="AF536" s="50"/>
      <c r="AI536" s="192" t="s">
        <v>4112</v>
      </c>
      <c r="DU536" s="10"/>
      <c r="DW536"/>
    </row>
    <row r="537" spans="1:127" ht="15.75">
      <c r="A537" s="1" t="s">
        <v>5247</v>
      </c>
      <c r="B537" s="377" t="s">
        <v>4012</v>
      </c>
      <c r="F537" s="555">
        <f>'Punten per wedstrijd'!F1066</f>
        <v>4113.5</v>
      </c>
      <c r="G537" s="21">
        <f>'Punten per wedstrijd'!U506</f>
        <v>8.8000000000000007</v>
      </c>
      <c r="H537" s="555">
        <f>'Punten per wedstrijd'!T86</f>
        <v>357.8</v>
      </c>
      <c r="J537" s="94">
        <v>2</v>
      </c>
      <c r="K537" s="192"/>
      <c r="W537" s="1"/>
      <c r="X537" s="276"/>
      <c r="AB537" s="194"/>
      <c r="AF537" s="94"/>
      <c r="AI537" s="192"/>
      <c r="DU537" s="10"/>
      <c r="DW537"/>
    </row>
    <row r="538" spans="1:127">
      <c r="A538" s="1"/>
      <c r="B538" s="265" t="s">
        <v>5253</v>
      </c>
      <c r="J538" s="50"/>
      <c r="K538" s="192"/>
      <c r="W538" s="1"/>
      <c r="X538" s="265"/>
      <c r="AF538" s="50"/>
      <c r="AI538" s="192"/>
      <c r="DU538" s="10"/>
      <c r="DW538"/>
    </row>
    <row r="539" spans="1:127" ht="15.75">
      <c r="A539" s="324"/>
      <c r="B539" s="324"/>
      <c r="C539" s="324"/>
      <c r="D539" s="324"/>
      <c r="E539" s="324"/>
      <c r="F539" s="324"/>
      <c r="G539" s="324"/>
      <c r="H539" s="324"/>
      <c r="I539" s="324"/>
      <c r="J539" s="553"/>
      <c r="K539" s="192"/>
      <c r="W539" s="1"/>
      <c r="X539" s="1"/>
      <c r="Y539" s="1"/>
      <c r="Z539" s="1"/>
      <c r="AA539" s="1"/>
      <c r="AB539" s="1"/>
      <c r="AC539" s="1"/>
      <c r="AD539" s="1"/>
      <c r="AE539" s="1"/>
      <c r="AF539" s="56"/>
      <c r="AI539" s="192"/>
      <c r="DU539" s="10"/>
      <c r="DW539"/>
    </row>
    <row r="540" spans="1:127" ht="15.75">
      <c r="A540" s="1"/>
      <c r="B540" s="276"/>
      <c r="F540" s="194"/>
      <c r="J540" s="94"/>
      <c r="K540" s="192"/>
      <c r="W540" s="1"/>
      <c r="X540" s="276"/>
      <c r="AB540" s="194"/>
      <c r="AF540" s="94"/>
      <c r="AI540" s="192"/>
      <c r="DU540" s="10"/>
      <c r="DW540"/>
    </row>
    <row r="541" spans="1:127">
      <c r="A541" s="1"/>
      <c r="B541" s="265"/>
      <c r="J541" s="50"/>
      <c r="K541" s="192"/>
      <c r="W541" s="1"/>
      <c r="X541" s="265"/>
      <c r="AF541" s="50"/>
      <c r="AI541" s="192" t="s">
        <v>4117</v>
      </c>
      <c r="DU541" s="10"/>
      <c r="DW541"/>
    </row>
    <row r="542" spans="1:127" ht="15.75">
      <c r="A542" s="1"/>
      <c r="B542" s="276"/>
      <c r="J542" s="94"/>
      <c r="K542" s="192"/>
      <c r="W542" s="1"/>
      <c r="X542" s="276"/>
      <c r="AF542" s="94"/>
      <c r="AI542" s="192"/>
      <c r="DU542" s="10"/>
      <c r="DW542"/>
    </row>
    <row r="543" spans="1:127">
      <c r="A543" s="1"/>
      <c r="B543" s="265"/>
      <c r="J543" s="50"/>
      <c r="K543" s="192"/>
      <c r="W543" s="1"/>
      <c r="X543" s="265"/>
      <c r="AF543" s="50"/>
      <c r="AI543" s="192"/>
      <c r="DU543" s="10"/>
      <c r="DW543"/>
    </row>
    <row r="544" spans="1:127" ht="36" customHeight="1">
      <c r="A544" s="23" t="s">
        <v>1754</v>
      </c>
      <c r="F544" s="547" t="s">
        <v>206</v>
      </c>
      <c r="G544" s="547" t="s">
        <v>5358</v>
      </c>
      <c r="H544" s="547" t="s">
        <v>5359</v>
      </c>
      <c r="I544" s="548"/>
      <c r="J544" s="549" t="s">
        <v>40</v>
      </c>
      <c r="K544" s="192"/>
      <c r="L544" s="548"/>
      <c r="M544" s="548"/>
      <c r="N544" s="551"/>
      <c r="O544" s="551"/>
      <c r="P544" s="547"/>
      <c r="Q544" s="547" t="s">
        <v>206</v>
      </c>
      <c r="R544" s="547" t="s">
        <v>5358</v>
      </c>
      <c r="S544" s="547" t="s">
        <v>5359</v>
      </c>
      <c r="T544" s="548"/>
      <c r="U544" s="549" t="s">
        <v>40</v>
      </c>
      <c r="W544" s="1"/>
      <c r="X544" s="1"/>
      <c r="Y544" s="1"/>
      <c r="Z544" s="1"/>
      <c r="AA544" s="1"/>
      <c r="AB544" s="1"/>
      <c r="AC544" s="1"/>
      <c r="AD544" s="1"/>
      <c r="AE544" s="1"/>
      <c r="AF544" s="56"/>
      <c r="AI544" s="192"/>
      <c r="DU544" s="10"/>
      <c r="DW544"/>
    </row>
    <row r="545" spans="1:127" ht="15.75">
      <c r="A545"/>
      <c r="K545" s="192"/>
      <c r="W545" s="1"/>
      <c r="X545" s="276"/>
      <c r="AF545" s="94"/>
      <c r="AI545" s="192"/>
      <c r="DU545" s="10"/>
      <c r="DW545"/>
    </row>
    <row r="546" spans="1:127" ht="15.75">
      <c r="A546" s="324"/>
      <c r="B546" s="324"/>
      <c r="C546" s="324"/>
      <c r="D546" s="324"/>
      <c r="E546" s="324"/>
      <c r="F546" s="324"/>
      <c r="G546" s="324"/>
      <c r="H546" s="324"/>
      <c r="I546" s="324"/>
      <c r="J546" s="552"/>
      <c r="K546" s="192"/>
      <c r="L546" s="324"/>
      <c r="M546" s="324"/>
      <c r="N546" s="324"/>
      <c r="O546" s="324"/>
      <c r="P546" s="324"/>
      <c r="Q546" s="324"/>
      <c r="R546" s="324"/>
      <c r="S546" s="324"/>
      <c r="T546" s="324"/>
      <c r="U546" s="553"/>
      <c r="W546" s="1"/>
      <c r="X546" s="265"/>
      <c r="AF546" s="50"/>
      <c r="AI546" s="192" t="s">
        <v>4121</v>
      </c>
      <c r="DU546" s="10"/>
      <c r="DW546"/>
    </row>
    <row r="547" spans="1:127" ht="15.75">
      <c r="A547" s="1" t="s">
        <v>138</v>
      </c>
      <c r="B547" s="377" t="s">
        <v>4044</v>
      </c>
      <c r="F547" s="21">
        <f>'Punten per wedstrijd'!N276</f>
        <v>135.80000000000001</v>
      </c>
      <c r="G547" s="555">
        <f>'Punten per wedstrijd'!U136</f>
        <v>398</v>
      </c>
      <c r="H547" s="555">
        <f>'Punten per wedstrijd'!O276</f>
        <v>493.00000000000011</v>
      </c>
      <c r="J547" s="94">
        <v>2</v>
      </c>
      <c r="L547" s="1" t="s">
        <v>136</v>
      </c>
      <c r="M547" s="556" t="s">
        <v>1773</v>
      </c>
      <c r="Q547" s="555">
        <f>'Punten per wedstrijd'!N206</f>
        <v>316.60000000000002</v>
      </c>
      <c r="R547" s="21">
        <f>'Punten per wedstrijd'!U66</f>
        <v>145.80000000000001</v>
      </c>
      <c r="S547" s="21">
        <f>'Punten per wedstrijd'!O206</f>
        <v>330.70000000000005</v>
      </c>
      <c r="U547" s="94">
        <v>1</v>
      </c>
      <c r="W547" s="1"/>
      <c r="X547" s="276"/>
      <c r="AB547" s="194"/>
      <c r="AF547" s="94"/>
      <c r="DU547" s="10"/>
      <c r="DW547"/>
    </row>
    <row r="548" spans="1:127">
      <c r="A548" s="1"/>
      <c r="B548" s="265" t="s">
        <v>5364</v>
      </c>
      <c r="J548" s="50"/>
      <c r="K548" s="192" t="s">
        <v>1757</v>
      </c>
      <c r="L548" s="1"/>
      <c r="M548" s="265" t="s">
        <v>5371</v>
      </c>
      <c r="U548" s="50"/>
      <c r="V548" s="192" t="s">
        <v>1764</v>
      </c>
      <c r="W548" s="1"/>
      <c r="X548" s="265"/>
      <c r="AF548" s="50"/>
      <c r="DU548" s="10"/>
      <c r="DW548"/>
    </row>
    <row r="549" spans="1:127" ht="15.75">
      <c r="A549" s="1" t="s">
        <v>5360</v>
      </c>
      <c r="B549" s="556" t="s">
        <v>2259</v>
      </c>
      <c r="F549" s="555">
        <f>'Punten per wedstrijd'!N161</f>
        <v>479.50000000000006</v>
      </c>
      <c r="G549" s="21">
        <f>'Punten per wedstrijd'!U21</f>
        <v>83.7</v>
      </c>
      <c r="H549" s="21">
        <f>'Punten per wedstrijd'!O161</f>
        <v>350</v>
      </c>
      <c r="J549" s="94">
        <v>1</v>
      </c>
      <c r="K549" s="192"/>
      <c r="L549" s="1" t="s">
        <v>130</v>
      </c>
      <c r="M549" s="377" t="s">
        <v>4048</v>
      </c>
      <c r="Q549" s="21">
        <f>'Punten per wedstrijd'!N278</f>
        <v>159.80000000000001</v>
      </c>
      <c r="R549" s="555">
        <f>'Punten per wedstrijd'!U138</f>
        <v>459.6</v>
      </c>
      <c r="S549" s="555">
        <f>'Punten per wedstrijd'!O278</f>
        <v>755.5</v>
      </c>
      <c r="U549" s="94">
        <v>2</v>
      </c>
      <c r="V549" s="192"/>
      <c r="W549" s="1"/>
      <c r="X549" s="1"/>
      <c r="Y549" s="1"/>
      <c r="Z549" s="1"/>
      <c r="AA549" s="1"/>
      <c r="AB549" s="1"/>
      <c r="AC549" s="1"/>
      <c r="AD549" s="1"/>
      <c r="AE549" s="1"/>
      <c r="AF549" s="320"/>
      <c r="DU549" s="10"/>
      <c r="DW549"/>
    </row>
    <row r="550" spans="1:127">
      <c r="A550" s="1"/>
      <c r="B550" s="265" t="s">
        <v>5365</v>
      </c>
      <c r="J550" s="50"/>
      <c r="K550" s="192"/>
      <c r="L550" s="1"/>
      <c r="M550" s="265" t="s">
        <v>5372</v>
      </c>
      <c r="U550" s="50"/>
      <c r="V550" s="192"/>
    </row>
    <row r="551" spans="1:127" ht="15.75">
      <c r="A551" s="324"/>
      <c r="B551" s="324"/>
      <c r="C551" s="324"/>
      <c r="D551" s="324"/>
      <c r="E551" s="324"/>
      <c r="F551" s="324"/>
      <c r="G551" s="324"/>
      <c r="H551" s="324"/>
      <c r="I551" s="324"/>
      <c r="J551" s="553"/>
      <c r="K551" s="192"/>
      <c r="L551" s="324"/>
      <c r="M551" s="324"/>
      <c r="N551" s="324"/>
      <c r="O551" s="324"/>
      <c r="P551" s="324"/>
      <c r="Q551" s="324"/>
      <c r="R551" s="324"/>
      <c r="S551" s="324"/>
      <c r="T551" s="324"/>
      <c r="U551" s="553"/>
      <c r="V551" s="192"/>
    </row>
    <row r="552" spans="1:127" ht="15.75">
      <c r="A552" s="1" t="s">
        <v>139</v>
      </c>
      <c r="B552" s="377" t="s">
        <v>2257</v>
      </c>
      <c r="F552" s="555">
        <f>'Punten per wedstrijd'!N265</f>
        <v>284.3</v>
      </c>
      <c r="G552" s="555">
        <f>'Punten per wedstrijd'!U125</f>
        <v>484.4</v>
      </c>
      <c r="H552" s="555">
        <f>'Punten per wedstrijd'!O265</f>
        <v>650.70000000000005</v>
      </c>
      <c r="J552" s="94">
        <v>3</v>
      </c>
      <c r="K552" s="192"/>
      <c r="L552" s="1" t="s">
        <v>134</v>
      </c>
      <c r="M552" s="556" t="s">
        <v>4012</v>
      </c>
      <c r="Q552" s="555">
        <f>'Punten per wedstrijd'!N226</f>
        <v>334.3</v>
      </c>
      <c r="R552" s="21">
        <f>'Punten per wedstrijd'!U86</f>
        <v>239.9</v>
      </c>
      <c r="S552" s="21">
        <f>'Punten per wedstrijd'!O226</f>
        <v>365.50000000000006</v>
      </c>
      <c r="U552" s="94">
        <v>1</v>
      </c>
      <c r="V552" s="192"/>
    </row>
    <row r="553" spans="1:127">
      <c r="A553" s="1"/>
      <c r="B553" s="265" t="s">
        <v>5366</v>
      </c>
      <c r="J553" s="50"/>
      <c r="K553" s="192" t="s">
        <v>1758</v>
      </c>
      <c r="L553" s="1"/>
      <c r="M553" s="265" t="s">
        <v>5373</v>
      </c>
      <c r="U553" s="50"/>
      <c r="V553" s="192" t="s">
        <v>1761</v>
      </c>
    </row>
    <row r="554" spans="1:127" ht="15.75">
      <c r="A554" s="1" t="s">
        <v>5361</v>
      </c>
      <c r="B554" s="556" t="s">
        <v>3968</v>
      </c>
      <c r="F554" s="21">
        <f>'Punten per wedstrijd'!N154</f>
        <v>160.39999999999998</v>
      </c>
      <c r="G554" s="21">
        <f>'Punten per wedstrijd'!U14</f>
        <v>328.8</v>
      </c>
      <c r="H554" s="21">
        <f>'Punten per wedstrijd'!O154</f>
        <v>577.70000000000005</v>
      </c>
      <c r="J554" s="94">
        <v>0</v>
      </c>
      <c r="K554" s="192"/>
      <c r="L554" s="1" t="s">
        <v>129</v>
      </c>
      <c r="M554" s="377" t="s">
        <v>4011</v>
      </c>
      <c r="Q554" s="21">
        <f>'Punten per wedstrijd'!N219</f>
        <v>296.50000000000006</v>
      </c>
      <c r="R554" s="555">
        <f>'Punten per wedstrijd'!U79</f>
        <v>463.3</v>
      </c>
      <c r="S554" s="555">
        <f>'Punten per wedstrijd'!O219</f>
        <v>653.99999999999989</v>
      </c>
      <c r="U554" s="94">
        <v>2</v>
      </c>
    </row>
    <row r="555" spans="1:127">
      <c r="A555" s="1"/>
      <c r="B555" s="265" t="s">
        <v>5367</v>
      </c>
      <c r="J555" s="50"/>
      <c r="K555" s="192"/>
      <c r="L555" s="1"/>
      <c r="M555" s="265" t="s">
        <v>5268</v>
      </c>
      <c r="U555" s="50"/>
    </row>
    <row r="556" spans="1:127" ht="15.75">
      <c r="A556" s="324"/>
      <c r="B556" s="324"/>
      <c r="C556" s="324"/>
      <c r="D556" s="324"/>
      <c r="E556" s="324"/>
      <c r="F556" s="324"/>
      <c r="G556" s="324"/>
      <c r="H556" s="324"/>
      <c r="I556" s="324"/>
      <c r="J556" s="553"/>
      <c r="K556" s="192"/>
      <c r="L556" s="324"/>
      <c r="M556" s="324"/>
      <c r="N556" s="324"/>
      <c r="O556" s="324"/>
      <c r="P556" s="324"/>
      <c r="Q556" s="324"/>
      <c r="R556" s="324"/>
      <c r="S556" s="324"/>
      <c r="T556" s="324"/>
      <c r="U556" s="552"/>
    </row>
    <row r="557" spans="1:127" ht="15.75">
      <c r="A557" s="1" t="s">
        <v>133</v>
      </c>
      <c r="B557" s="377" t="s">
        <v>4000</v>
      </c>
      <c r="F557" s="555">
        <f>'Punten per wedstrijd'!N201</f>
        <v>482.90000000000003</v>
      </c>
      <c r="G557" s="555">
        <f>'Punten per wedstrijd'!U61</f>
        <v>408.4</v>
      </c>
      <c r="H557" s="555">
        <f>'Punten per wedstrijd'!O201</f>
        <v>720</v>
      </c>
      <c r="J557" s="94">
        <v>3</v>
      </c>
      <c r="K557" s="192"/>
      <c r="L557" s="1" t="s">
        <v>137</v>
      </c>
      <c r="M557" s="556" t="s">
        <v>2993</v>
      </c>
      <c r="Q557" s="555">
        <f>'Punten per wedstrijd'!N270</f>
        <v>365.4</v>
      </c>
      <c r="R557" s="21">
        <f>'Punten per wedstrijd'!U130</f>
        <v>250.5</v>
      </c>
      <c r="S557" s="21">
        <f>'Punten per wedstrijd'!O270</f>
        <v>427.79999999999995</v>
      </c>
      <c r="U557" s="94">
        <v>1</v>
      </c>
    </row>
    <row r="558" spans="1:127">
      <c r="A558" s="1"/>
      <c r="B558" s="265" t="s">
        <v>5587</v>
      </c>
      <c r="J558" s="50"/>
      <c r="K558" s="192" t="s">
        <v>1759</v>
      </c>
      <c r="L558" s="1"/>
      <c r="M558" s="265" t="s">
        <v>5379</v>
      </c>
      <c r="U558" s="50"/>
      <c r="V558" s="192" t="s">
        <v>1762</v>
      </c>
    </row>
    <row r="559" spans="1:127" ht="15.75">
      <c r="A559" s="1" t="s">
        <v>5362</v>
      </c>
      <c r="B559" s="556" t="s">
        <v>1783</v>
      </c>
      <c r="F559" s="21">
        <f>'Punten per wedstrijd'!N274</f>
        <v>244.79999999999998</v>
      </c>
      <c r="G559" s="21">
        <f>'Punten per wedstrijd'!U134</f>
        <v>169.9</v>
      </c>
      <c r="H559" s="21">
        <f>'Punten per wedstrijd'!O274</f>
        <v>389.5</v>
      </c>
      <c r="J559" s="94">
        <v>0</v>
      </c>
      <c r="K559" s="192"/>
      <c r="L559" s="1" t="s">
        <v>131</v>
      </c>
      <c r="M559" s="377" t="s">
        <v>1778</v>
      </c>
      <c r="Q559" s="21">
        <f>'Punten per wedstrijd'!N156</f>
        <v>177.2</v>
      </c>
      <c r="R559" s="555">
        <f>'Punten per wedstrijd'!U16</f>
        <v>369.3</v>
      </c>
      <c r="S559" s="555">
        <f>'Punten per wedstrijd'!O156</f>
        <v>637.5</v>
      </c>
      <c r="U559" s="94">
        <v>2</v>
      </c>
      <c r="V559" s="192"/>
    </row>
    <row r="560" spans="1:127">
      <c r="A560" s="1"/>
      <c r="B560" s="265" t="s">
        <v>5368</v>
      </c>
      <c r="J560" s="50"/>
      <c r="K560" s="192"/>
      <c r="L560" s="1"/>
      <c r="M560" s="265" t="s">
        <v>5380</v>
      </c>
      <c r="U560" s="50"/>
      <c r="V560" s="192"/>
    </row>
    <row r="561" spans="1:22" ht="15.75">
      <c r="A561" s="324"/>
      <c r="B561" s="324"/>
      <c r="C561" s="324"/>
      <c r="D561" s="324"/>
      <c r="E561" s="324"/>
      <c r="F561" s="324"/>
      <c r="G561" s="324"/>
      <c r="H561" s="324"/>
      <c r="I561" s="324"/>
      <c r="J561" s="553"/>
      <c r="K561" s="192"/>
      <c r="L561" s="324"/>
      <c r="M561" s="324"/>
      <c r="N561" s="324"/>
      <c r="O561" s="324"/>
      <c r="P561" s="324"/>
      <c r="Q561" s="324"/>
      <c r="R561" s="324"/>
      <c r="S561" s="324"/>
      <c r="T561" s="324"/>
      <c r="U561" s="553"/>
      <c r="V561" s="192"/>
    </row>
    <row r="562" spans="1:22" ht="15.75">
      <c r="A562" s="1" t="s">
        <v>140</v>
      </c>
      <c r="B562" s="556" t="s">
        <v>4021</v>
      </c>
      <c r="F562" s="21">
        <f>'Punten per wedstrijd'!N236</f>
        <v>149.00000000000003</v>
      </c>
      <c r="G562" s="21">
        <f>'Punten per wedstrijd'!U96</f>
        <v>423.2</v>
      </c>
      <c r="H562" s="555">
        <f>'Punten per wedstrijd'!O236</f>
        <v>923</v>
      </c>
      <c r="J562" s="94">
        <v>1</v>
      </c>
      <c r="K562" s="192"/>
      <c r="L562" s="1" t="s">
        <v>135</v>
      </c>
      <c r="M562" s="377" t="s">
        <v>4045</v>
      </c>
      <c r="Q562" s="555">
        <f>'Punten per wedstrijd'!N271</f>
        <v>363.40000000000003</v>
      </c>
      <c r="R562" s="21">
        <f>'Punten per wedstrijd'!U131</f>
        <v>417.5</v>
      </c>
      <c r="S562" s="555">
        <f>'Punten per wedstrijd'!O271</f>
        <v>693.1</v>
      </c>
      <c r="U562" s="94">
        <v>2</v>
      </c>
      <c r="V562" s="192"/>
    </row>
    <row r="563" spans="1:22">
      <c r="A563" s="1"/>
      <c r="B563" s="265" t="s">
        <v>5369</v>
      </c>
      <c r="J563" s="50"/>
      <c r="K563" s="192" t="s">
        <v>1760</v>
      </c>
      <c r="L563" s="1"/>
      <c r="M563" s="265" t="s">
        <v>5382</v>
      </c>
      <c r="U563" s="50"/>
      <c r="V563" s="192" t="s">
        <v>1763</v>
      </c>
    </row>
    <row r="564" spans="1:22" ht="15.75">
      <c r="A564" s="1" t="s">
        <v>5363</v>
      </c>
      <c r="B564" s="377" t="s">
        <v>3996</v>
      </c>
      <c r="F564" s="555">
        <f>'Punten per wedstrijd'!N199</f>
        <v>610.5</v>
      </c>
      <c r="G564" s="555">
        <f>'Punten per wedstrijd'!U59</f>
        <v>451.3</v>
      </c>
      <c r="H564" s="21">
        <f>'Punten per wedstrijd'!O199</f>
        <v>413.5</v>
      </c>
      <c r="J564" s="94">
        <v>2</v>
      </c>
      <c r="K564" s="192"/>
      <c r="L564" s="1" t="s">
        <v>132</v>
      </c>
      <c r="M564" s="556" t="s">
        <v>4004</v>
      </c>
      <c r="Q564" s="21">
        <f>'Punten per wedstrijd'!N192</f>
        <v>286.5</v>
      </c>
      <c r="R564" s="555">
        <f>'Punten per wedstrijd'!U52</f>
        <v>546.80000000000007</v>
      </c>
      <c r="S564" s="21">
        <f>'Punten per wedstrijd'!O192</f>
        <v>488.9</v>
      </c>
      <c r="U564" s="94">
        <v>1</v>
      </c>
    </row>
    <row r="565" spans="1:22">
      <c r="A565" s="1"/>
      <c r="B565" s="265" t="s">
        <v>5370</v>
      </c>
      <c r="J565" s="50"/>
      <c r="L565" s="1"/>
      <c r="M565" s="265" t="s">
        <v>5383</v>
      </c>
      <c r="U565" s="50"/>
    </row>
    <row r="566" spans="1:22" ht="15.75">
      <c r="A566" s="324"/>
      <c r="B566" s="324"/>
      <c r="C566" s="324"/>
      <c r="D566" s="324"/>
      <c r="E566" s="324"/>
      <c r="F566" s="324"/>
      <c r="G566" s="324"/>
      <c r="H566" s="324"/>
      <c r="I566" s="324"/>
      <c r="J566" s="552"/>
      <c r="L566" s="324"/>
      <c r="M566" s="324"/>
      <c r="N566" s="324"/>
      <c r="O566" s="324"/>
      <c r="P566" s="324"/>
      <c r="Q566" s="324"/>
      <c r="R566" s="324"/>
      <c r="S566" s="324"/>
      <c r="T566" s="324"/>
      <c r="U566" s="553"/>
    </row>
    <row r="567" spans="1:22" ht="15.75">
      <c r="A567" s="433"/>
      <c r="B567" s="435"/>
      <c r="C567" s="435"/>
      <c r="D567" s="241"/>
      <c r="E567" s="56"/>
    </row>
    <row r="568" spans="1:22" ht="15.75">
      <c r="A568" s="433"/>
      <c r="B568" s="435"/>
      <c r="C568" s="435"/>
      <c r="D568" s="241"/>
      <c r="E568" s="56"/>
    </row>
    <row r="569" spans="1:22" ht="15.75">
      <c r="A569" s="435"/>
      <c r="B569" s="435"/>
      <c r="C569" s="435"/>
      <c r="D569" s="241"/>
      <c r="E569" s="56"/>
    </row>
    <row r="570" spans="1:22" ht="15.75">
      <c r="A570" s="435"/>
      <c r="B570" s="435"/>
      <c r="C570" s="435"/>
      <c r="D570" s="241"/>
      <c r="E570" s="56"/>
    </row>
    <row r="571" spans="1:22" ht="25.5">
      <c r="A571" s="23" t="s">
        <v>1755</v>
      </c>
      <c r="F571" s="547" t="s">
        <v>5578</v>
      </c>
      <c r="G571" s="547" t="s">
        <v>5592</v>
      </c>
      <c r="H571" s="547" t="s">
        <v>5593</v>
      </c>
      <c r="I571" s="548"/>
      <c r="J571" s="549" t="s">
        <v>40</v>
      </c>
      <c r="K571" s="192"/>
    </row>
    <row r="572" spans="1:22">
      <c r="A572"/>
      <c r="K572" s="192"/>
    </row>
    <row r="573" spans="1:22" ht="15">
      <c r="A573" s="324"/>
      <c r="B573" s="324"/>
      <c r="C573" s="324"/>
      <c r="D573" s="324"/>
      <c r="E573" s="324"/>
      <c r="F573" s="324"/>
      <c r="G573" s="324"/>
      <c r="H573" s="324"/>
      <c r="I573" s="324"/>
      <c r="J573" s="552"/>
      <c r="K573" s="192"/>
    </row>
    <row r="574" spans="1:22" ht="15.75">
      <c r="A574" s="1" t="s">
        <v>138</v>
      </c>
      <c r="B574" s="377" t="s">
        <v>4044</v>
      </c>
      <c r="F574" s="21">
        <f>'Punten per wedstrijd'!V136</f>
        <v>394.9</v>
      </c>
      <c r="G574" s="555">
        <f>'Punten per wedstrijd'!W136</f>
        <v>136.9</v>
      </c>
      <c r="H574" s="555">
        <f>'Punten per wedstrijd'!X136</f>
        <v>245</v>
      </c>
      <c r="J574" s="94">
        <v>2</v>
      </c>
    </row>
    <row r="575" spans="1:22">
      <c r="A575" s="1"/>
      <c r="B575" s="265" t="s">
        <v>5582</v>
      </c>
      <c r="J575" s="50"/>
      <c r="K575" s="192" t="s">
        <v>1757</v>
      </c>
    </row>
    <row r="576" spans="1:22" ht="15.75">
      <c r="A576" s="1" t="s">
        <v>5360</v>
      </c>
      <c r="B576" s="556" t="s">
        <v>4048</v>
      </c>
      <c r="F576" s="555">
        <f>'Punten per wedstrijd'!V138</f>
        <v>406.7</v>
      </c>
      <c r="G576" s="21">
        <f>'Punten per wedstrijd'!W138</f>
        <v>96.9</v>
      </c>
      <c r="H576" s="21">
        <f>'Punten per wedstrijd'!X138</f>
        <v>222.6</v>
      </c>
      <c r="J576" s="94">
        <v>1</v>
      </c>
      <c r="K576" s="192"/>
    </row>
    <row r="577" spans="1:11">
      <c r="A577" s="1"/>
      <c r="B577" s="265" t="s">
        <v>5583</v>
      </c>
      <c r="J577" s="50"/>
      <c r="K577" s="192"/>
    </row>
    <row r="578" spans="1:11" ht="15.75">
      <c r="A578" s="324"/>
      <c r="B578" s="324"/>
      <c r="C578" s="324"/>
      <c r="D578" s="324"/>
      <c r="E578" s="324"/>
      <c r="F578" s="324"/>
      <c r="G578" s="324"/>
      <c r="H578" s="324"/>
      <c r="I578" s="324"/>
      <c r="J578" s="553"/>
      <c r="K578" s="192"/>
    </row>
    <row r="579" spans="1:11" ht="15.75">
      <c r="A579" s="1" t="s">
        <v>139</v>
      </c>
      <c r="B579" s="556" t="s">
        <v>2257</v>
      </c>
      <c r="F579" s="21">
        <f>'Punten per wedstrijd'!V125</f>
        <v>390.5</v>
      </c>
      <c r="G579" s="21">
        <f>'Punten per wedstrijd'!W125</f>
        <v>85.5</v>
      </c>
      <c r="H579" s="21">
        <f>'Punten per wedstrijd'!X125</f>
        <v>150</v>
      </c>
      <c r="J579" s="94">
        <v>0</v>
      </c>
      <c r="K579" s="192"/>
    </row>
    <row r="580" spans="1:11">
      <c r="A580" s="1"/>
      <c r="B580" s="265" t="s">
        <v>5584</v>
      </c>
      <c r="J580" s="50"/>
      <c r="K580" s="192" t="s">
        <v>1758</v>
      </c>
    </row>
    <row r="581" spans="1:11" ht="15.75">
      <c r="A581" s="1" t="s">
        <v>5361</v>
      </c>
      <c r="B581" s="377" t="s">
        <v>4011</v>
      </c>
      <c r="F581" s="555">
        <f>'Punten per wedstrijd'!V79</f>
        <v>453.5</v>
      </c>
      <c r="G581" s="555">
        <f>'Punten per wedstrijd'!W79</f>
        <v>220</v>
      </c>
      <c r="H581" s="555">
        <f>'Punten per wedstrijd'!X79</f>
        <v>353.1</v>
      </c>
      <c r="J581" s="94">
        <v>3</v>
      </c>
      <c r="K581" s="192"/>
    </row>
    <row r="582" spans="1:11">
      <c r="A582" s="1"/>
      <c r="B582" s="265" t="s">
        <v>5585</v>
      </c>
      <c r="J582" s="50"/>
      <c r="K582" s="192"/>
    </row>
    <row r="583" spans="1:11" ht="15.75">
      <c r="A583" s="324"/>
      <c r="B583" s="324"/>
      <c r="C583" s="324"/>
      <c r="D583" s="324"/>
      <c r="E583" s="324"/>
      <c r="F583" s="324"/>
      <c r="G583" s="324"/>
      <c r="H583" s="324"/>
      <c r="I583" s="324"/>
      <c r="J583" s="553"/>
      <c r="K583" s="192"/>
    </row>
    <row r="584" spans="1:11" ht="15.75">
      <c r="A584" s="1" t="s">
        <v>133</v>
      </c>
      <c r="B584" s="556" t="s">
        <v>4000</v>
      </c>
      <c r="F584" s="555">
        <f>'Punten per wedstrijd'!V61</f>
        <v>293.8</v>
      </c>
      <c r="G584" s="21">
        <f>'Punten per wedstrijd'!W61</f>
        <v>27.3</v>
      </c>
      <c r="H584" s="21">
        <f>'Punten per wedstrijd'!X61</f>
        <v>166.5</v>
      </c>
      <c r="J584" s="94">
        <v>1</v>
      </c>
      <c r="K584" s="192"/>
    </row>
    <row r="585" spans="1:11">
      <c r="A585" s="1"/>
      <c r="B585" s="265" t="s">
        <v>5586</v>
      </c>
      <c r="J585" s="50"/>
      <c r="K585" s="192" t="s">
        <v>1759</v>
      </c>
    </row>
    <row r="586" spans="1:11" ht="15.75">
      <c r="A586" s="1" t="s">
        <v>5362</v>
      </c>
      <c r="B586" s="377" t="s">
        <v>1778</v>
      </c>
      <c r="F586" s="21">
        <f>'Punten per wedstrijd'!V16</f>
        <v>225.4</v>
      </c>
      <c r="G586" s="555">
        <f>'Punten per wedstrijd'!W16</f>
        <v>208</v>
      </c>
      <c r="H586" s="555">
        <f>'Punten per wedstrijd'!X16</f>
        <v>234</v>
      </c>
      <c r="J586" s="94">
        <v>2</v>
      </c>
      <c r="K586" s="192"/>
    </row>
    <row r="587" spans="1:11">
      <c r="A587" s="1"/>
      <c r="B587" s="265" t="s">
        <v>5589</v>
      </c>
      <c r="J587" s="50"/>
      <c r="K587" s="192"/>
    </row>
    <row r="588" spans="1:11" ht="15.75">
      <c r="A588" s="324"/>
      <c r="B588" s="324"/>
      <c r="C588" s="324"/>
      <c r="D588" s="324"/>
      <c r="E588" s="324"/>
      <c r="F588" s="324"/>
      <c r="G588" s="324"/>
      <c r="H588" s="324"/>
      <c r="I588" s="324"/>
      <c r="J588" s="553"/>
      <c r="K588" s="192"/>
    </row>
    <row r="589" spans="1:11" ht="15.75">
      <c r="A589" s="1" t="s">
        <v>140</v>
      </c>
      <c r="B589" s="556" t="s">
        <v>3996</v>
      </c>
      <c r="F589" s="21">
        <f>'Punten per wedstrijd'!V59</f>
        <v>339.20000000000005</v>
      </c>
      <c r="G589" s="21">
        <f>'Punten per wedstrijd'!W59</f>
        <v>126.5</v>
      </c>
      <c r="H589" s="21">
        <f>'Punten per wedstrijd'!X59</f>
        <v>205.2</v>
      </c>
      <c r="J589" s="94">
        <v>0</v>
      </c>
      <c r="K589" s="192"/>
    </row>
    <row r="590" spans="1:11">
      <c r="A590" s="1"/>
      <c r="B590" s="265" t="s">
        <v>5590</v>
      </c>
      <c r="J590" s="50"/>
      <c r="K590" s="192" t="s">
        <v>1760</v>
      </c>
    </row>
    <row r="591" spans="1:11" ht="15.75">
      <c r="A591" s="1" t="s">
        <v>5363</v>
      </c>
      <c r="B591" s="377" t="s">
        <v>4045</v>
      </c>
      <c r="F591" s="555">
        <f>'Punten per wedstrijd'!V131</f>
        <v>364.90000000000003</v>
      </c>
      <c r="G591" s="555">
        <f>'Punten per wedstrijd'!W131</f>
        <v>135.5</v>
      </c>
      <c r="H591" s="555">
        <f>'Punten per wedstrijd'!X131</f>
        <v>333.7</v>
      </c>
      <c r="J591" s="94">
        <v>3</v>
      </c>
      <c r="K591" s="192"/>
    </row>
    <row r="592" spans="1:11">
      <c r="A592" s="1"/>
      <c r="B592" s="265" t="s">
        <v>5591</v>
      </c>
      <c r="J592" s="50"/>
    </row>
    <row r="593" spans="1:11" ht="15">
      <c r="A593" s="324"/>
      <c r="B593" s="324"/>
      <c r="C593" s="324"/>
      <c r="D593" s="324"/>
      <c r="E593" s="324"/>
      <c r="F593" s="324"/>
      <c r="G593" s="324"/>
      <c r="H593" s="324"/>
      <c r="I593" s="324"/>
      <c r="J593" s="552"/>
    </row>
    <row r="594" spans="1:11">
      <c r="A594" s="435"/>
      <c r="B594" s="435"/>
      <c r="C594" s="435"/>
      <c r="D594" s="435"/>
      <c r="E594" s="435"/>
    </row>
    <row r="595" spans="1:11">
      <c r="A595" s="435"/>
      <c r="B595" s="435"/>
      <c r="C595" s="435"/>
      <c r="D595" s="435"/>
      <c r="E595" s="435"/>
    </row>
    <row r="596" spans="1:11">
      <c r="A596" s="435"/>
      <c r="B596" s="435"/>
      <c r="C596" s="435"/>
      <c r="D596" s="435"/>
      <c r="E596" s="435"/>
    </row>
    <row r="597" spans="1:11" ht="15">
      <c r="A597" s="38"/>
      <c r="B597" s="38"/>
      <c r="C597" s="38"/>
      <c r="D597" s="38"/>
      <c r="E597" s="38"/>
    </row>
    <row r="598" spans="1:11" ht="25.5">
      <c r="A598" s="23" t="s">
        <v>5925</v>
      </c>
      <c r="F598" s="547" t="s">
        <v>5885</v>
      </c>
      <c r="G598" s="547" t="s">
        <v>5884</v>
      </c>
      <c r="H598" s="547" t="s">
        <v>5926</v>
      </c>
      <c r="I598" s="548"/>
      <c r="J598" s="549" t="s">
        <v>40</v>
      </c>
    </row>
    <row r="599" spans="1:11">
      <c r="A599"/>
    </row>
    <row r="600" spans="1:11" ht="15">
      <c r="A600" s="324"/>
      <c r="B600" s="324"/>
      <c r="C600" s="324"/>
      <c r="D600" s="324"/>
      <c r="E600" s="324"/>
      <c r="F600" s="324"/>
      <c r="G600" s="324"/>
      <c r="H600" s="324"/>
      <c r="I600" s="324"/>
      <c r="J600" s="552"/>
    </row>
    <row r="601" spans="1:11" ht="15.75">
      <c r="A601" s="1" t="s">
        <v>138</v>
      </c>
      <c r="B601" s="556" t="s">
        <v>4044</v>
      </c>
      <c r="F601" s="21">
        <f>'Punten per wedstrijd'!Y136</f>
        <v>303.80000000000007</v>
      </c>
      <c r="G601" s="21">
        <f>'Punten per wedstrijd'!AI416</f>
        <v>42</v>
      </c>
      <c r="H601" s="21">
        <v>410.5</v>
      </c>
      <c r="J601" s="94">
        <v>0</v>
      </c>
    </row>
    <row r="602" spans="1:11">
      <c r="A602" s="1"/>
      <c r="B602" s="265" t="s">
        <v>5582</v>
      </c>
      <c r="J602" s="50"/>
      <c r="K602" s="192" t="s">
        <v>1757</v>
      </c>
    </row>
    <row r="603" spans="1:11" ht="15.75">
      <c r="A603" s="1" t="s">
        <v>139</v>
      </c>
      <c r="B603" s="377" t="s">
        <v>4011</v>
      </c>
      <c r="F603" s="555">
        <f>'Punten per wedstrijd'!Y79</f>
        <v>366.4</v>
      </c>
      <c r="G603" s="555">
        <f>'Punten per wedstrijd'!AI359</f>
        <v>52.5</v>
      </c>
      <c r="H603" s="555">
        <v>528.5</v>
      </c>
      <c r="J603" s="94">
        <v>3</v>
      </c>
      <c r="K603" s="192"/>
    </row>
    <row r="604" spans="1:11">
      <c r="A604" s="1"/>
      <c r="B604" s="265" t="s">
        <v>5927</v>
      </c>
      <c r="J604" s="50"/>
      <c r="K604" s="192"/>
    </row>
    <row r="605" spans="1:11" ht="15.75">
      <c r="A605" s="324"/>
      <c r="B605" s="324"/>
      <c r="C605" s="324"/>
      <c r="D605" s="324"/>
      <c r="E605" s="324"/>
      <c r="F605" s="324"/>
      <c r="G605" s="324"/>
      <c r="H605" s="324"/>
      <c r="I605" s="324"/>
      <c r="J605" s="553"/>
      <c r="K605" s="192"/>
    </row>
    <row r="606" spans="1:11" ht="15.75">
      <c r="A606" s="1" t="s">
        <v>133</v>
      </c>
      <c r="B606" s="556" t="s">
        <v>1778</v>
      </c>
      <c r="F606" s="21">
        <f>'Punten per wedstrijd'!Y16</f>
        <v>347.3</v>
      </c>
      <c r="G606" s="555">
        <f>'Punten per wedstrijd'!AI296</f>
        <v>99.3</v>
      </c>
      <c r="H606" s="21">
        <v>517.29999999999995</v>
      </c>
      <c r="J606" s="94">
        <v>1</v>
      </c>
      <c r="K606" s="192"/>
    </row>
    <row r="607" spans="1:11">
      <c r="A607" s="1"/>
      <c r="B607" s="265" t="s">
        <v>5256</v>
      </c>
      <c r="J607" s="50"/>
      <c r="K607" s="192" t="s">
        <v>1758</v>
      </c>
    </row>
    <row r="608" spans="1:11" ht="15.75">
      <c r="A608" s="1" t="s">
        <v>140</v>
      </c>
      <c r="B608" s="377" t="s">
        <v>4045</v>
      </c>
      <c r="F608" s="555">
        <f>'Punten per wedstrijd'!Y131</f>
        <v>529.5</v>
      </c>
      <c r="G608" s="21">
        <f>'Punten per wedstrijd'!AI411</f>
        <v>0</v>
      </c>
      <c r="H608" s="555">
        <v>518.79999999999995</v>
      </c>
      <c r="J608" s="94">
        <v>2</v>
      </c>
    </row>
    <row r="609" spans="1:13">
      <c r="A609" s="1"/>
      <c r="B609" s="265" t="s">
        <v>5928</v>
      </c>
      <c r="J609" s="50"/>
    </row>
    <row r="610" spans="1:13" ht="15.75">
      <c r="A610" s="324"/>
      <c r="B610" s="324"/>
      <c r="C610" s="324"/>
      <c r="D610" s="324"/>
      <c r="E610" s="324"/>
      <c r="F610" s="324"/>
      <c r="G610" s="324"/>
      <c r="H610" s="324"/>
      <c r="I610" s="324"/>
      <c r="J610" s="553"/>
    </row>
    <row r="611" spans="1:13">
      <c r="A611"/>
    </row>
    <row r="612" spans="1:13">
      <c r="A612"/>
    </row>
    <row r="613" spans="1:13">
      <c r="A613"/>
    </row>
    <row r="614" spans="1:13">
      <c r="A614"/>
    </row>
    <row r="615" spans="1:13" ht="25.5">
      <c r="A615" s="23" t="s">
        <v>6106</v>
      </c>
      <c r="F615" s="547" t="s">
        <v>5230</v>
      </c>
      <c r="G615" s="547" t="s">
        <v>6015</v>
      </c>
      <c r="H615" s="547" t="s">
        <v>5231</v>
      </c>
      <c r="I615" s="547" t="s">
        <v>6014</v>
      </c>
      <c r="J615" s="547" t="s">
        <v>985</v>
      </c>
      <c r="K615" s="548"/>
      <c r="L615" s="549" t="s">
        <v>40</v>
      </c>
    </row>
    <row r="616" spans="1:13">
      <c r="A616"/>
    </row>
    <row r="617" spans="1:13" ht="15">
      <c r="A617" s="324"/>
      <c r="B617" s="324"/>
      <c r="C617" s="324"/>
      <c r="D617" s="324"/>
      <c r="E617" s="324"/>
      <c r="F617" s="324"/>
      <c r="G617" s="324"/>
      <c r="H617" s="324"/>
      <c r="I617" s="324"/>
      <c r="J617" s="324"/>
      <c r="K617" s="324"/>
      <c r="L617" s="552"/>
    </row>
    <row r="618" spans="1:13" ht="15.75">
      <c r="A618" s="1" t="s">
        <v>138</v>
      </c>
      <c r="B618" s="556" t="s">
        <v>4011</v>
      </c>
      <c r="F618" s="21">
        <f>'Punten per wedstrijd'!K919</f>
        <v>209.5</v>
      </c>
      <c r="G618" s="21">
        <f>'Punten per wedstrijd'!L919</f>
        <v>216</v>
      </c>
      <c r="H618" s="21">
        <f>'Punten per wedstrijd'!M919</f>
        <v>379.3</v>
      </c>
      <c r="I618" s="555">
        <f>'Punten per wedstrijd'!N919</f>
        <v>614.5</v>
      </c>
      <c r="J618" s="21">
        <f>'Punten per wedstrijd'!G1059</f>
        <v>2481.5</v>
      </c>
      <c r="L618" s="94">
        <v>1</v>
      </c>
    </row>
    <row r="619" spans="1:13">
      <c r="A619" s="1"/>
      <c r="B619" s="265" t="s">
        <v>6107</v>
      </c>
      <c r="L619" s="50"/>
    </row>
    <row r="620" spans="1:13" ht="15.75">
      <c r="A620" s="1" t="s">
        <v>139</v>
      </c>
      <c r="B620" s="377" t="s">
        <v>4045</v>
      </c>
      <c r="F620" s="555">
        <f>'Punten per wedstrijd'!K971</f>
        <v>238.5</v>
      </c>
      <c r="G620" s="555">
        <f>'Punten per wedstrijd'!L971</f>
        <v>218.5</v>
      </c>
      <c r="H620" s="555">
        <f>'Punten per wedstrijd'!M971</f>
        <v>503.3</v>
      </c>
      <c r="I620" s="21">
        <f>'Punten per wedstrijd'!N972</f>
        <v>592</v>
      </c>
      <c r="J620" s="555">
        <f>'Punten per wedstrijd'!G1111</f>
        <v>2487.6</v>
      </c>
      <c r="L620" s="94">
        <v>4</v>
      </c>
      <c r="M620" s="162" t="s">
        <v>6109</v>
      </c>
    </row>
    <row r="621" spans="1:13">
      <c r="A621" s="1"/>
      <c r="B621" s="265" t="s">
        <v>6108</v>
      </c>
      <c r="L621" s="50"/>
    </row>
    <row r="622" spans="1:13" ht="15" customHeight="1">
      <c r="A622" s="324"/>
      <c r="B622" s="324"/>
      <c r="C622" s="324"/>
      <c r="D622" s="324"/>
      <c r="E622" s="324"/>
      <c r="F622" s="324"/>
      <c r="G622" s="324"/>
      <c r="H622" s="324"/>
      <c r="I622" s="324"/>
      <c r="J622" s="324"/>
      <c r="K622" s="324"/>
      <c r="L622" s="553"/>
    </row>
    <row r="623" spans="1:13">
      <c r="A623"/>
    </row>
    <row r="624" spans="1:13">
      <c r="A624"/>
    </row>
    <row r="625" spans="1:5">
      <c r="A625"/>
    </row>
    <row r="626" spans="1:5">
      <c r="A626"/>
    </row>
    <row r="627" spans="1:5">
      <c r="A627"/>
    </row>
    <row r="628" spans="1:5">
      <c r="A628"/>
    </row>
    <row r="629" spans="1:5">
      <c r="A629"/>
    </row>
    <row r="630" spans="1:5">
      <c r="A630"/>
    </row>
    <row r="631" spans="1:5">
      <c r="A631"/>
    </row>
    <row r="632" spans="1:5">
      <c r="A632"/>
    </row>
    <row r="633" spans="1:5">
      <c r="A633"/>
    </row>
    <row r="634" spans="1:5" ht="15">
      <c r="A634" s="417"/>
      <c r="B634" s="417"/>
      <c r="C634" s="417"/>
      <c r="D634" s="417"/>
      <c r="E634" s="417"/>
    </row>
    <row r="635" spans="1:5" ht="15.75">
      <c r="A635" s="433"/>
      <c r="D635" s="28"/>
      <c r="E635" s="56"/>
    </row>
    <row r="636" spans="1:5" ht="15.75">
      <c r="A636" s="433"/>
      <c r="D636" s="28"/>
      <c r="E636" s="56"/>
    </row>
    <row r="637" spans="1:5" ht="15.75">
      <c r="A637" s="433"/>
      <c r="D637" s="28"/>
      <c r="E637" s="56"/>
    </row>
    <row r="638" spans="1:5" ht="15.75">
      <c r="A638" s="433"/>
      <c r="D638" s="28"/>
      <c r="E638" s="56"/>
    </row>
    <row r="639" spans="1:5" ht="15.75">
      <c r="A639" s="433"/>
      <c r="D639" s="28"/>
      <c r="E639" s="56"/>
    </row>
    <row r="640" spans="1:5" ht="15.75">
      <c r="A640"/>
      <c r="D640" s="28"/>
      <c r="E640" s="56"/>
    </row>
    <row r="641" spans="1:5" ht="15.75">
      <c r="A641" s="433"/>
      <c r="D641" s="28"/>
      <c r="E641" s="56"/>
    </row>
    <row r="642" spans="1:5" ht="15.75">
      <c r="A642" s="433"/>
      <c r="D642" s="28"/>
      <c r="E642" s="56"/>
    </row>
    <row r="643" spans="1:5">
      <c r="A643"/>
    </row>
    <row r="644" spans="1:5">
      <c r="A644"/>
    </row>
    <row r="645" spans="1:5">
      <c r="A645"/>
    </row>
    <row r="646" spans="1:5">
      <c r="A646"/>
    </row>
    <row r="647" spans="1:5">
      <c r="A647"/>
    </row>
    <row r="648" spans="1:5">
      <c r="A648"/>
    </row>
    <row r="649" spans="1:5">
      <c r="A649"/>
    </row>
    <row r="650" spans="1:5">
      <c r="A650"/>
    </row>
    <row r="651" spans="1:5">
      <c r="A651"/>
    </row>
    <row r="652" spans="1:5">
      <c r="A652"/>
    </row>
    <row r="653" spans="1:5">
      <c r="A653"/>
    </row>
    <row r="654" spans="1:5">
      <c r="A654"/>
    </row>
    <row r="655" spans="1:5">
      <c r="A655"/>
    </row>
    <row r="656" spans="1:5">
      <c r="A656"/>
    </row>
    <row r="657" spans="1:5">
      <c r="A657"/>
    </row>
    <row r="658" spans="1:5">
      <c r="A658"/>
    </row>
    <row r="659" spans="1:5">
      <c r="A659"/>
    </row>
    <row r="660" spans="1:5">
      <c r="A660"/>
    </row>
    <row r="661" spans="1:5">
      <c r="A661"/>
    </row>
    <row r="662" spans="1:5">
      <c r="A662"/>
    </row>
    <row r="663" spans="1:5">
      <c r="A663"/>
    </row>
    <row r="664" spans="1:5">
      <c r="A664"/>
    </row>
    <row r="665" spans="1:5">
      <c r="A665"/>
    </row>
    <row r="666" spans="1:5">
      <c r="A666"/>
    </row>
    <row r="667" spans="1:5">
      <c r="A667"/>
    </row>
    <row r="668" spans="1:5">
      <c r="A668"/>
    </row>
    <row r="669" spans="1:5">
      <c r="A669"/>
    </row>
    <row r="670" spans="1:5">
      <c r="A670"/>
    </row>
    <row r="671" spans="1:5" ht="15">
      <c r="A671" s="417"/>
      <c r="B671" s="417"/>
      <c r="C671" s="417"/>
      <c r="D671" s="417"/>
      <c r="E671" s="417"/>
    </row>
    <row r="672" spans="1:5" ht="15.75">
      <c r="A672" s="433"/>
      <c r="D672" s="28"/>
      <c r="E672" s="56"/>
    </row>
    <row r="673" spans="1:5" ht="15.75">
      <c r="A673" s="433"/>
      <c r="D673" s="28"/>
      <c r="E673" s="56"/>
    </row>
    <row r="674" spans="1:5" ht="15.75">
      <c r="A674" s="433"/>
      <c r="D674" s="28"/>
      <c r="E674" s="56"/>
    </row>
    <row r="675" spans="1:5" ht="15.75">
      <c r="A675" s="433"/>
      <c r="D675" s="28"/>
      <c r="E675" s="56"/>
    </row>
    <row r="676" spans="1:5" ht="15.75">
      <c r="A676" s="433"/>
      <c r="D676" s="28"/>
      <c r="E676" s="56"/>
    </row>
    <row r="677" spans="1:5" ht="15.75">
      <c r="A677" s="433"/>
      <c r="D677" s="28"/>
      <c r="E677" s="56"/>
    </row>
    <row r="678" spans="1:5" ht="15.75">
      <c r="A678" s="433"/>
      <c r="D678" s="28"/>
      <c r="E678" s="56"/>
    </row>
  </sheetData>
  <sortState xmlns:xlrd2="http://schemas.microsoft.com/office/spreadsheetml/2017/richdata2" ref="Z270:AE303">
    <sortCondition descending="1" ref="AD270:AD303"/>
    <sortCondition descending="1" ref="AE270:AE303"/>
  </sortState>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316C0-AFF8-4520-BA3E-DB20960B3C4B}">
  <dimension ref="A1:W691"/>
  <sheetViews>
    <sheetView workbookViewId="0">
      <selection sqref="A1:W691"/>
    </sheetView>
  </sheetViews>
  <sheetFormatPr defaultRowHeight="12.75"/>
  <sheetData>
    <row r="1" spans="1:23" ht="18.75">
      <c r="A1" s="259" t="s">
        <v>532</v>
      </c>
      <c r="B1" s="240"/>
      <c r="C1" s="302"/>
      <c r="D1" s="303" t="s">
        <v>138</v>
      </c>
      <c r="E1" s="244">
        <v>2527</v>
      </c>
      <c r="G1" s="259" t="s">
        <v>432</v>
      </c>
      <c r="H1" s="390"/>
      <c r="I1" s="302"/>
      <c r="J1" s="303" t="s">
        <v>139</v>
      </c>
      <c r="K1" s="244">
        <v>820</v>
      </c>
      <c r="M1" s="259" t="s">
        <v>861</v>
      </c>
      <c r="N1" s="240"/>
      <c r="O1" s="302"/>
      <c r="P1" s="303" t="s">
        <v>133</v>
      </c>
      <c r="Q1" s="244">
        <v>596</v>
      </c>
      <c r="S1" s="259" t="s">
        <v>2115</v>
      </c>
      <c r="T1" s="28"/>
      <c r="U1" s="237"/>
      <c r="V1" s="303" t="s">
        <v>140</v>
      </c>
      <c r="W1" s="244">
        <v>418</v>
      </c>
    </row>
    <row r="2" spans="1:23" ht="18.75">
      <c r="A2" s="259" t="s">
        <v>731</v>
      </c>
      <c r="B2" s="240"/>
      <c r="C2" s="302"/>
      <c r="D2" s="303" t="s">
        <v>138</v>
      </c>
      <c r="E2" s="244">
        <v>1686</v>
      </c>
      <c r="G2" s="259" t="s">
        <v>498</v>
      </c>
      <c r="H2" s="390"/>
      <c r="I2" s="302"/>
      <c r="J2" s="303" t="s">
        <v>139</v>
      </c>
      <c r="K2" s="244">
        <v>804</v>
      </c>
      <c r="M2" s="259" t="s">
        <v>433</v>
      </c>
      <c r="N2" s="240"/>
      <c r="O2" s="302"/>
      <c r="P2" s="303" t="s">
        <v>133</v>
      </c>
      <c r="Q2" s="244">
        <v>581</v>
      </c>
      <c r="S2" s="259" t="s">
        <v>488</v>
      </c>
      <c r="T2" s="302"/>
      <c r="U2" s="302"/>
      <c r="V2" s="303" t="s">
        <v>140</v>
      </c>
      <c r="W2" s="244">
        <v>414</v>
      </c>
    </row>
    <row r="3" spans="1:23" ht="18.75">
      <c r="A3" s="259" t="s">
        <v>529</v>
      </c>
      <c r="B3" s="390"/>
      <c r="C3" s="302"/>
      <c r="D3" s="303" t="s">
        <v>138</v>
      </c>
      <c r="E3" s="244">
        <v>1124</v>
      </c>
      <c r="G3" s="259" t="s">
        <v>723</v>
      </c>
      <c r="H3" s="240"/>
      <c r="I3" s="302"/>
      <c r="J3" s="303" t="s">
        <v>139</v>
      </c>
      <c r="K3" s="244">
        <v>763</v>
      </c>
      <c r="M3" s="259" t="s">
        <v>1000</v>
      </c>
      <c r="N3" s="302"/>
      <c r="O3" s="302"/>
      <c r="P3" s="303" t="s">
        <v>133</v>
      </c>
      <c r="Q3" s="244">
        <v>577</v>
      </c>
      <c r="S3" s="259" t="s">
        <v>962</v>
      </c>
      <c r="T3" s="28"/>
      <c r="U3" s="304"/>
      <c r="V3" s="303" t="s">
        <v>140</v>
      </c>
      <c r="W3" s="244">
        <v>411</v>
      </c>
    </row>
    <row r="4" spans="1:23" ht="18.75">
      <c r="A4" s="259" t="s">
        <v>505</v>
      </c>
      <c r="B4" s="302"/>
      <c r="C4" s="302"/>
      <c r="D4" s="303" t="s">
        <v>138</v>
      </c>
      <c r="E4" s="244">
        <v>1023</v>
      </c>
      <c r="G4" s="259" t="s">
        <v>1705</v>
      </c>
      <c r="H4" s="240"/>
      <c r="I4" s="302"/>
      <c r="J4" s="303" t="s">
        <v>139</v>
      </c>
      <c r="K4" s="244">
        <v>744</v>
      </c>
      <c r="M4" s="259" t="s">
        <v>460</v>
      </c>
      <c r="N4" s="390"/>
      <c r="O4" s="302"/>
      <c r="P4" s="303" t="s">
        <v>133</v>
      </c>
      <c r="Q4" s="244">
        <v>567</v>
      </c>
      <c r="S4" s="259" t="s">
        <v>548</v>
      </c>
      <c r="T4" s="240"/>
      <c r="U4" s="302"/>
      <c r="V4" s="303" t="s">
        <v>140</v>
      </c>
      <c r="W4" s="244">
        <v>408</v>
      </c>
    </row>
    <row r="5" spans="1:23" ht="18.75">
      <c r="A5" s="259" t="s">
        <v>420</v>
      </c>
      <c r="B5" s="390"/>
      <c r="C5" s="302"/>
      <c r="D5" s="303" t="s">
        <v>138</v>
      </c>
      <c r="E5" s="244">
        <v>1008</v>
      </c>
      <c r="G5" s="259" t="s">
        <v>466</v>
      </c>
      <c r="H5" s="240"/>
      <c r="I5" s="302"/>
      <c r="J5" s="303" t="s">
        <v>139</v>
      </c>
      <c r="K5" s="244">
        <v>722</v>
      </c>
      <c r="M5" s="259" t="s">
        <v>2124</v>
      </c>
      <c r="N5" s="28"/>
      <c r="O5" s="237"/>
      <c r="P5" s="303" t="s">
        <v>133</v>
      </c>
      <c r="Q5" s="244">
        <v>565</v>
      </c>
      <c r="S5" s="259" t="s">
        <v>462</v>
      </c>
      <c r="T5" s="390"/>
      <c r="U5" s="302"/>
      <c r="V5" s="303" t="s">
        <v>140</v>
      </c>
      <c r="W5" s="244">
        <v>403</v>
      </c>
    </row>
    <row r="6" spans="1:23" ht="18.75">
      <c r="A6" s="259" t="s">
        <v>1006</v>
      </c>
      <c r="B6" s="302"/>
      <c r="C6" s="302"/>
      <c r="D6" s="303" t="s">
        <v>138</v>
      </c>
      <c r="E6" s="244">
        <v>941</v>
      </c>
      <c r="G6" s="259" t="s">
        <v>1018</v>
      </c>
      <c r="H6" s="302"/>
      <c r="I6" s="302"/>
      <c r="J6" s="303" t="s">
        <v>139</v>
      </c>
      <c r="K6" s="244">
        <v>708</v>
      </c>
      <c r="M6" s="259" t="s">
        <v>576</v>
      </c>
      <c r="N6" s="240"/>
      <c r="O6" s="302"/>
      <c r="P6" s="303" t="s">
        <v>133</v>
      </c>
      <c r="Q6" s="244">
        <v>548</v>
      </c>
      <c r="S6" s="259" t="s">
        <v>451</v>
      </c>
      <c r="T6" s="302"/>
      <c r="U6" s="302"/>
      <c r="V6" s="303" t="s">
        <v>140</v>
      </c>
      <c r="W6" s="244">
        <v>401</v>
      </c>
    </row>
    <row r="7" spans="1:23" ht="18.75">
      <c r="A7" s="259" t="s">
        <v>835</v>
      </c>
      <c r="B7" s="240"/>
      <c r="C7" s="302"/>
      <c r="D7" s="303" t="s">
        <v>138</v>
      </c>
      <c r="E7" s="244">
        <v>911</v>
      </c>
      <c r="G7" s="259" t="s">
        <v>475</v>
      </c>
      <c r="H7" s="240"/>
      <c r="I7" s="302"/>
      <c r="J7" s="303" t="s">
        <v>139</v>
      </c>
      <c r="K7" s="244">
        <v>684</v>
      </c>
      <c r="M7" s="259" t="s">
        <v>415</v>
      </c>
      <c r="N7" s="302"/>
      <c r="O7" s="302"/>
      <c r="P7" s="303" t="s">
        <v>133</v>
      </c>
      <c r="Q7" s="244">
        <v>516</v>
      </c>
      <c r="S7" s="259" t="s">
        <v>1958</v>
      </c>
      <c r="T7" s="304"/>
      <c r="U7" s="304"/>
      <c r="V7" s="303" t="s">
        <v>140</v>
      </c>
      <c r="W7" s="244">
        <v>400</v>
      </c>
    </row>
    <row r="8" spans="1:23" ht="18.75">
      <c r="A8" s="259" t="s">
        <v>1332</v>
      </c>
      <c r="B8" s="390"/>
      <c r="C8" s="302"/>
      <c r="D8" s="303" t="s">
        <v>138</v>
      </c>
      <c r="E8" s="244">
        <v>900</v>
      </c>
      <c r="G8" s="259" t="s">
        <v>1704</v>
      </c>
      <c r="H8" s="304"/>
      <c r="I8" s="304"/>
      <c r="J8" s="303" t="s">
        <v>139</v>
      </c>
      <c r="K8" s="244">
        <v>671</v>
      </c>
      <c r="M8" s="259" t="s">
        <v>2570</v>
      </c>
      <c r="N8" s="28"/>
      <c r="O8" s="28"/>
      <c r="P8" s="303" t="s">
        <v>133</v>
      </c>
      <c r="Q8" s="244">
        <v>506</v>
      </c>
      <c r="S8" s="259" t="s">
        <v>436</v>
      </c>
      <c r="T8" s="302"/>
      <c r="U8" s="302"/>
      <c r="V8" s="303" t="s">
        <v>140</v>
      </c>
      <c r="W8" s="244">
        <v>388</v>
      </c>
    </row>
    <row r="9" spans="1:23" ht="18.75">
      <c r="A9" s="259" t="s">
        <v>624</v>
      </c>
      <c r="B9" s="302"/>
      <c r="C9" s="302"/>
      <c r="D9" s="303" t="s">
        <v>138</v>
      </c>
      <c r="E9" s="244">
        <v>880</v>
      </c>
      <c r="G9" s="259" t="s">
        <v>575</v>
      </c>
      <c r="H9" s="302"/>
      <c r="I9" s="302"/>
      <c r="J9" s="303" t="s">
        <v>139</v>
      </c>
      <c r="K9" s="244">
        <v>664</v>
      </c>
      <c r="M9" s="259" t="s">
        <v>2089</v>
      </c>
      <c r="N9" s="304"/>
      <c r="O9" s="304"/>
      <c r="P9" s="303" t="s">
        <v>133</v>
      </c>
      <c r="Q9" s="244">
        <v>505</v>
      </c>
      <c r="S9" s="259" t="s">
        <v>506</v>
      </c>
      <c r="T9" s="240"/>
      <c r="U9" s="302"/>
      <c r="V9" s="303" t="s">
        <v>140</v>
      </c>
      <c r="W9" s="244">
        <v>387</v>
      </c>
    </row>
    <row r="10" spans="1:23" ht="18.75">
      <c r="A10" s="259" t="s">
        <v>1694</v>
      </c>
      <c r="B10" s="302"/>
      <c r="C10" s="302"/>
      <c r="D10" s="303" t="s">
        <v>138</v>
      </c>
      <c r="E10" s="244">
        <v>859</v>
      </c>
      <c r="G10" s="259" t="s">
        <v>1709</v>
      </c>
      <c r="H10" s="304"/>
      <c r="I10" s="304"/>
      <c r="J10" s="303" t="s">
        <v>139</v>
      </c>
      <c r="K10" s="244">
        <v>655</v>
      </c>
      <c r="M10" s="259" t="s">
        <v>427</v>
      </c>
      <c r="N10" s="240"/>
      <c r="O10" s="302"/>
      <c r="P10" s="303" t="s">
        <v>133</v>
      </c>
      <c r="Q10" s="244">
        <v>502</v>
      </c>
      <c r="S10" s="259" t="s">
        <v>2019</v>
      </c>
      <c r="T10" s="304"/>
      <c r="U10" s="304"/>
      <c r="V10" s="303" t="s">
        <v>140</v>
      </c>
      <c r="W10" s="244">
        <v>383</v>
      </c>
    </row>
    <row r="11" spans="1:23" ht="18.75">
      <c r="E11" s="1"/>
      <c r="G11" s="259" t="s">
        <v>1785</v>
      </c>
      <c r="H11" s="302"/>
      <c r="I11" s="302"/>
      <c r="J11" s="303" t="s">
        <v>139</v>
      </c>
      <c r="K11" s="244">
        <v>635</v>
      </c>
      <c r="M11" s="259" t="s">
        <v>1402</v>
      </c>
      <c r="N11" s="302"/>
      <c r="O11" s="302"/>
      <c r="P11" s="303" t="s">
        <v>133</v>
      </c>
      <c r="Q11" s="244">
        <v>492</v>
      </c>
      <c r="S11" s="259" t="s">
        <v>538</v>
      </c>
      <c r="T11" s="302"/>
      <c r="U11" s="302"/>
      <c r="V11" s="303" t="s">
        <v>140</v>
      </c>
      <c r="W11" s="244">
        <v>379</v>
      </c>
    </row>
    <row r="12" spans="1:23" ht="18.75">
      <c r="E12" s="1"/>
      <c r="G12" s="259" t="s">
        <v>446</v>
      </c>
      <c r="H12" s="302"/>
      <c r="I12" s="302"/>
      <c r="J12" s="303" t="s">
        <v>139</v>
      </c>
      <c r="K12" s="244">
        <v>633</v>
      </c>
      <c r="M12" s="259" t="s">
        <v>2515</v>
      </c>
      <c r="N12" s="38"/>
      <c r="O12" s="38"/>
      <c r="P12" s="303" t="s">
        <v>133</v>
      </c>
      <c r="Q12" s="244">
        <v>481</v>
      </c>
      <c r="S12" s="259" t="s">
        <v>416</v>
      </c>
      <c r="T12" s="302"/>
      <c r="U12" s="302"/>
      <c r="V12" s="303" t="s">
        <v>140</v>
      </c>
      <c r="W12" s="244">
        <v>377</v>
      </c>
    </row>
    <row r="13" spans="1:23" ht="18.75">
      <c r="E13" s="1"/>
      <c r="G13" s="259" t="s">
        <v>525</v>
      </c>
      <c r="H13" s="302"/>
      <c r="I13" s="302"/>
      <c r="J13" s="303" t="s">
        <v>139</v>
      </c>
      <c r="K13" s="244">
        <v>631</v>
      </c>
      <c r="M13" s="259" t="s">
        <v>418</v>
      </c>
      <c r="N13" s="302"/>
      <c r="O13" s="302"/>
      <c r="P13" s="303" t="s">
        <v>133</v>
      </c>
      <c r="Q13" s="244">
        <v>475</v>
      </c>
      <c r="S13" s="259" t="s">
        <v>1011</v>
      </c>
      <c r="T13" s="304"/>
      <c r="U13" s="304"/>
      <c r="V13" s="303" t="s">
        <v>140</v>
      </c>
      <c r="W13" s="244">
        <v>376</v>
      </c>
    </row>
    <row r="14" spans="1:23" ht="18.75">
      <c r="A14" s="259" t="s">
        <v>2025</v>
      </c>
      <c r="B14" s="304"/>
      <c r="C14" s="304"/>
      <c r="D14" s="303" t="s">
        <v>136</v>
      </c>
      <c r="E14" s="244">
        <v>347</v>
      </c>
      <c r="G14" s="259" t="s">
        <v>479</v>
      </c>
      <c r="H14" s="240"/>
      <c r="I14" s="302"/>
      <c r="J14" s="303" t="s">
        <v>139</v>
      </c>
      <c r="K14" s="244">
        <v>628</v>
      </c>
      <c r="M14" s="259" t="s">
        <v>484</v>
      </c>
      <c r="N14" s="302"/>
      <c r="O14" s="302"/>
      <c r="P14" s="303" t="s">
        <v>133</v>
      </c>
      <c r="Q14" s="244">
        <v>469</v>
      </c>
      <c r="S14" s="259" t="s">
        <v>2091</v>
      </c>
      <c r="T14" s="28"/>
      <c r="U14" s="304"/>
      <c r="V14" s="303" t="s">
        <v>140</v>
      </c>
      <c r="W14" s="244">
        <v>370</v>
      </c>
    </row>
    <row r="15" spans="1:23" ht="18.75">
      <c r="A15" s="259" t="s">
        <v>452</v>
      </c>
      <c r="B15" s="302"/>
      <c r="C15" s="302"/>
      <c r="D15" s="303" t="s">
        <v>136</v>
      </c>
      <c r="E15" s="244">
        <v>343</v>
      </c>
      <c r="G15" s="259" t="s">
        <v>456</v>
      </c>
      <c r="H15" s="302"/>
      <c r="I15" s="302"/>
      <c r="J15" s="303" t="s">
        <v>139</v>
      </c>
      <c r="K15" s="244">
        <v>623</v>
      </c>
      <c r="M15" s="259" t="s">
        <v>561</v>
      </c>
      <c r="N15" s="240"/>
      <c r="O15" s="302"/>
      <c r="P15" s="303" t="s">
        <v>133</v>
      </c>
      <c r="Q15" s="244">
        <v>468</v>
      </c>
      <c r="S15" s="259" t="s">
        <v>1743</v>
      </c>
      <c r="T15" s="28"/>
      <c r="U15" s="237"/>
      <c r="V15" s="303" t="s">
        <v>140</v>
      </c>
      <c r="W15" s="244">
        <v>369</v>
      </c>
    </row>
    <row r="16" spans="1:23" ht="18.75">
      <c r="A16" s="259" t="s">
        <v>544</v>
      </c>
      <c r="B16" s="302"/>
      <c r="C16" s="302"/>
      <c r="D16" s="303" t="s">
        <v>136</v>
      </c>
      <c r="E16" s="244">
        <v>341</v>
      </c>
      <c r="M16" s="259" t="s">
        <v>417</v>
      </c>
      <c r="N16" s="302"/>
      <c r="O16" s="302"/>
      <c r="P16" s="303" t="s">
        <v>133</v>
      </c>
      <c r="Q16" s="244">
        <v>447</v>
      </c>
      <c r="S16" s="259" t="s">
        <v>499</v>
      </c>
      <c r="T16" s="302"/>
      <c r="U16" s="302"/>
      <c r="V16" s="303" t="s">
        <v>140</v>
      </c>
      <c r="W16" s="244">
        <v>368</v>
      </c>
    </row>
    <row r="17" spans="1:23" ht="18.75">
      <c r="A17" s="259" t="s">
        <v>840</v>
      </c>
      <c r="B17" s="240"/>
      <c r="C17" s="302"/>
      <c r="D17" s="303" t="s">
        <v>136</v>
      </c>
      <c r="E17" s="244">
        <v>340</v>
      </c>
      <c r="M17" s="259" t="s">
        <v>600</v>
      </c>
      <c r="N17" s="390"/>
      <c r="O17" s="302"/>
      <c r="P17" s="303" t="s">
        <v>133</v>
      </c>
      <c r="Q17" s="244">
        <v>441</v>
      </c>
      <c r="S17" s="259" t="s">
        <v>453</v>
      </c>
      <c r="T17" s="302"/>
      <c r="U17" s="302"/>
      <c r="V17" s="303" t="s">
        <v>140</v>
      </c>
      <c r="W17" s="244">
        <v>368</v>
      </c>
    </row>
    <row r="18" spans="1:23" ht="18.75">
      <c r="A18" s="259" t="s">
        <v>421</v>
      </c>
      <c r="B18" s="390"/>
      <c r="C18" s="302"/>
      <c r="D18" s="303" t="s">
        <v>136</v>
      </c>
      <c r="E18" s="244">
        <v>339</v>
      </c>
      <c r="M18" s="259" t="s">
        <v>458</v>
      </c>
      <c r="N18" s="240"/>
      <c r="O18" s="302"/>
      <c r="P18" s="303" t="s">
        <v>133</v>
      </c>
      <c r="Q18" s="244">
        <v>441</v>
      </c>
      <c r="S18" s="259" t="s">
        <v>2325</v>
      </c>
      <c r="T18" s="38"/>
      <c r="U18" s="38"/>
      <c r="V18" s="303" t="s">
        <v>140</v>
      </c>
      <c r="W18" s="244">
        <v>366</v>
      </c>
    </row>
    <row r="19" spans="1:23" ht="18.75">
      <c r="A19" s="259" t="s">
        <v>546</v>
      </c>
      <c r="B19" s="302"/>
      <c r="C19" s="302"/>
      <c r="D19" s="303" t="s">
        <v>136</v>
      </c>
      <c r="E19" s="244">
        <v>334</v>
      </c>
      <c r="G19" s="259" t="s">
        <v>434</v>
      </c>
      <c r="H19" s="302"/>
      <c r="I19" s="302"/>
      <c r="J19" s="303" t="s">
        <v>134</v>
      </c>
      <c r="K19" s="244">
        <v>264</v>
      </c>
      <c r="M19" s="259" t="s">
        <v>593</v>
      </c>
      <c r="N19" s="240"/>
      <c r="O19" s="302"/>
      <c r="P19" s="303" t="s">
        <v>133</v>
      </c>
      <c r="Q19" s="244">
        <v>440</v>
      </c>
      <c r="S19" s="259" t="s">
        <v>1150</v>
      </c>
      <c r="T19" s="304"/>
      <c r="U19" s="304"/>
      <c r="V19" s="303" t="s">
        <v>140</v>
      </c>
      <c r="W19" s="244">
        <v>366</v>
      </c>
    </row>
    <row r="20" spans="1:23" ht="18.75">
      <c r="A20" s="259" t="s">
        <v>1447</v>
      </c>
      <c r="B20" s="240"/>
      <c r="D20" s="303" t="s">
        <v>136</v>
      </c>
      <c r="E20" s="244">
        <v>323</v>
      </c>
      <c r="G20" s="259" t="s">
        <v>1149</v>
      </c>
      <c r="H20" s="304"/>
      <c r="I20" s="304"/>
      <c r="J20" s="303" t="s">
        <v>134</v>
      </c>
      <c r="K20" s="244">
        <v>264</v>
      </c>
      <c r="M20" s="259" t="s">
        <v>1364</v>
      </c>
      <c r="N20" s="302"/>
      <c r="O20" s="302"/>
      <c r="P20" s="303" t="s">
        <v>133</v>
      </c>
      <c r="Q20" s="244">
        <v>435</v>
      </c>
      <c r="S20" s="259" t="s">
        <v>2344</v>
      </c>
      <c r="T20" s="38"/>
      <c r="U20" s="38"/>
      <c r="V20" s="303" t="s">
        <v>140</v>
      </c>
      <c r="W20" s="244">
        <v>363</v>
      </c>
    </row>
    <row r="21" spans="1:23" ht="18.75">
      <c r="A21" s="259" t="s">
        <v>2454</v>
      </c>
      <c r="B21" s="38"/>
      <c r="C21" s="38"/>
      <c r="D21" s="303" t="s">
        <v>136</v>
      </c>
      <c r="E21" s="244">
        <v>322</v>
      </c>
      <c r="G21" s="259" t="s">
        <v>424</v>
      </c>
      <c r="H21" s="302"/>
      <c r="I21" s="302"/>
      <c r="J21" s="303" t="s">
        <v>134</v>
      </c>
      <c r="K21" s="244">
        <v>263</v>
      </c>
      <c r="S21" s="259" t="s">
        <v>1703</v>
      </c>
      <c r="T21" s="304"/>
      <c r="U21" s="304"/>
      <c r="V21" s="303" t="s">
        <v>140</v>
      </c>
      <c r="W21" s="244">
        <v>363</v>
      </c>
    </row>
    <row r="22" spans="1:23" ht="18.75">
      <c r="A22" s="259" t="s">
        <v>1008</v>
      </c>
      <c r="B22" s="302"/>
      <c r="C22" s="302"/>
      <c r="D22" s="303" t="s">
        <v>136</v>
      </c>
      <c r="E22" s="244">
        <v>321</v>
      </c>
      <c r="G22" s="259" t="s">
        <v>2008</v>
      </c>
      <c r="H22" s="38"/>
      <c r="I22" s="38"/>
      <c r="J22" s="303" t="s">
        <v>134</v>
      </c>
      <c r="K22" s="244">
        <v>262</v>
      </c>
      <c r="S22" s="259" t="s">
        <v>625</v>
      </c>
      <c r="T22" s="240"/>
      <c r="U22" s="302"/>
      <c r="V22" s="303" t="s">
        <v>140</v>
      </c>
      <c r="W22" s="244">
        <v>362</v>
      </c>
    </row>
    <row r="23" spans="1:23" ht="18.75">
      <c r="A23" s="259" t="s">
        <v>2067</v>
      </c>
      <c r="B23" s="304"/>
      <c r="C23" s="304"/>
      <c r="D23" s="303" t="s">
        <v>136</v>
      </c>
      <c r="E23" s="244">
        <v>319</v>
      </c>
      <c r="G23" s="259" t="s">
        <v>2337</v>
      </c>
      <c r="H23" s="38"/>
      <c r="I23" s="38"/>
      <c r="J23" s="303" t="s">
        <v>134</v>
      </c>
      <c r="K23" s="244">
        <v>260</v>
      </c>
      <c r="S23" s="259" t="s">
        <v>1797</v>
      </c>
      <c r="T23" s="240"/>
      <c r="U23" s="302"/>
      <c r="V23" s="303" t="s">
        <v>140</v>
      </c>
      <c r="W23" s="244">
        <v>357</v>
      </c>
    </row>
    <row r="24" spans="1:23" ht="18.75">
      <c r="A24" s="259" t="s">
        <v>497</v>
      </c>
      <c r="B24" s="302"/>
      <c r="C24" s="302"/>
      <c r="D24" s="303" t="s">
        <v>136</v>
      </c>
      <c r="E24" s="244">
        <v>315</v>
      </c>
      <c r="G24" s="259" t="s">
        <v>1745</v>
      </c>
      <c r="H24" s="28"/>
      <c r="I24" s="237"/>
      <c r="J24" s="303" t="s">
        <v>134</v>
      </c>
      <c r="K24" s="244">
        <v>255</v>
      </c>
      <c r="M24" s="259" t="s">
        <v>431</v>
      </c>
      <c r="N24" s="240"/>
      <c r="O24" s="302"/>
      <c r="P24" s="303" t="s">
        <v>137</v>
      </c>
      <c r="Q24" s="244">
        <v>181</v>
      </c>
      <c r="S24" s="259" t="s">
        <v>1800</v>
      </c>
      <c r="T24" s="240"/>
      <c r="U24" s="302"/>
      <c r="V24" s="303" t="s">
        <v>140</v>
      </c>
      <c r="W24" s="244">
        <v>353</v>
      </c>
    </row>
    <row r="25" spans="1:23" ht="18.75">
      <c r="A25" s="259" t="s">
        <v>1701</v>
      </c>
      <c r="B25" s="302"/>
      <c r="C25" s="302"/>
      <c r="D25" s="303" t="s">
        <v>136</v>
      </c>
      <c r="E25" s="244">
        <v>311</v>
      </c>
      <c r="G25" s="259" t="s">
        <v>959</v>
      </c>
      <c r="H25" s="304"/>
      <c r="I25" s="304"/>
      <c r="J25" s="303" t="s">
        <v>134</v>
      </c>
      <c r="K25" s="244">
        <v>251</v>
      </c>
      <c r="M25" s="259" t="s">
        <v>1448</v>
      </c>
      <c r="N25" s="302"/>
      <c r="O25" s="302"/>
      <c r="P25" s="303" t="s">
        <v>137</v>
      </c>
      <c r="Q25" s="244">
        <v>181</v>
      </c>
      <c r="S25" s="259" t="s">
        <v>722</v>
      </c>
      <c r="T25" s="302"/>
      <c r="U25" s="302"/>
      <c r="V25" s="303" t="s">
        <v>140</v>
      </c>
      <c r="W25" s="244">
        <v>348</v>
      </c>
    </row>
    <row r="26" spans="1:23" ht="18.75">
      <c r="A26" s="259" t="s">
        <v>477</v>
      </c>
      <c r="B26" s="240"/>
      <c r="C26" s="302"/>
      <c r="D26" s="303" t="s">
        <v>136</v>
      </c>
      <c r="E26" s="244">
        <v>311</v>
      </c>
      <c r="G26" s="259" t="s">
        <v>422</v>
      </c>
      <c r="H26" s="240"/>
      <c r="I26" s="302"/>
      <c r="J26" s="303" t="s">
        <v>134</v>
      </c>
      <c r="K26" s="244">
        <v>246</v>
      </c>
      <c r="M26" s="259" t="s">
        <v>1714</v>
      </c>
      <c r="N26" s="302"/>
      <c r="O26" s="302"/>
      <c r="P26" s="303" t="s">
        <v>137</v>
      </c>
      <c r="Q26" s="244">
        <v>180</v>
      </c>
    </row>
    <row r="27" spans="1:23" ht="18.75">
      <c r="A27" s="259" t="s">
        <v>463</v>
      </c>
      <c r="B27" s="302"/>
      <c r="C27" s="302"/>
      <c r="D27" s="303" t="s">
        <v>136</v>
      </c>
      <c r="E27" s="244">
        <v>310</v>
      </c>
      <c r="G27" s="259" t="s">
        <v>1386</v>
      </c>
      <c r="H27" s="240"/>
      <c r="I27" s="302"/>
      <c r="J27" s="303" t="s">
        <v>134</v>
      </c>
      <c r="K27" s="244">
        <v>241</v>
      </c>
      <c r="M27" s="259" t="s">
        <v>524</v>
      </c>
      <c r="N27" s="28"/>
      <c r="O27" s="302"/>
      <c r="P27" s="303" t="s">
        <v>137</v>
      </c>
      <c r="Q27" s="244">
        <v>179</v>
      </c>
    </row>
    <row r="28" spans="1:23" ht="18.75">
      <c r="A28" s="259" t="s">
        <v>2035</v>
      </c>
      <c r="B28" s="302"/>
      <c r="C28" s="302"/>
      <c r="D28" s="303" t="s">
        <v>136</v>
      </c>
      <c r="E28" s="244">
        <v>293</v>
      </c>
      <c r="G28" s="259" t="s">
        <v>2118</v>
      </c>
      <c r="H28" s="304"/>
      <c r="I28" s="304"/>
      <c r="J28" s="303" t="s">
        <v>134</v>
      </c>
      <c r="K28" s="244">
        <v>236</v>
      </c>
      <c r="M28" s="259" t="s">
        <v>448</v>
      </c>
      <c r="N28" s="306"/>
      <c r="O28" s="336"/>
      <c r="P28" s="303" t="s">
        <v>137</v>
      </c>
      <c r="Q28" s="244">
        <v>179</v>
      </c>
    </row>
    <row r="29" spans="1:23" ht="18.75">
      <c r="A29" s="259" t="s">
        <v>1002</v>
      </c>
      <c r="B29" s="302"/>
      <c r="C29" s="302"/>
      <c r="D29" s="303" t="s">
        <v>136</v>
      </c>
      <c r="E29" s="244">
        <v>293</v>
      </c>
      <c r="G29" s="259" t="s">
        <v>1957</v>
      </c>
      <c r="H29" s="28"/>
      <c r="I29" s="304"/>
      <c r="J29" s="303" t="s">
        <v>134</v>
      </c>
      <c r="K29" s="244">
        <v>235</v>
      </c>
      <c r="M29" s="259" t="s">
        <v>851</v>
      </c>
      <c r="N29" s="302"/>
      <c r="O29" s="302"/>
      <c r="P29" s="303" t="s">
        <v>137</v>
      </c>
      <c r="Q29" s="244">
        <v>179</v>
      </c>
      <c r="S29" s="259" t="s">
        <v>470</v>
      </c>
      <c r="T29" s="391"/>
      <c r="U29" s="391"/>
      <c r="V29" s="49" t="s">
        <v>135</v>
      </c>
      <c r="W29" s="244">
        <v>134</v>
      </c>
    </row>
    <row r="30" spans="1:23" ht="18.75">
      <c r="A30" s="259" t="s">
        <v>1719</v>
      </c>
      <c r="B30" s="304"/>
      <c r="C30" s="304"/>
      <c r="D30" s="303" t="s">
        <v>136</v>
      </c>
      <c r="E30" s="244">
        <v>291</v>
      </c>
      <c r="G30" s="259" t="s">
        <v>461</v>
      </c>
      <c r="H30" s="302"/>
      <c r="I30" s="302"/>
      <c r="J30" s="303" t="s">
        <v>134</v>
      </c>
      <c r="K30" s="244">
        <v>232</v>
      </c>
      <c r="M30" s="259" t="s">
        <v>1991</v>
      </c>
      <c r="N30" s="304"/>
      <c r="O30" s="304"/>
      <c r="P30" s="303" t="s">
        <v>137</v>
      </c>
      <c r="Q30" s="244">
        <v>177</v>
      </c>
      <c r="S30" s="259" t="s">
        <v>622</v>
      </c>
      <c r="T30" s="391"/>
      <c r="U30" s="391"/>
      <c r="V30" s="49" t="s">
        <v>135</v>
      </c>
      <c r="W30" s="244">
        <v>134</v>
      </c>
    </row>
    <row r="31" spans="1:23" ht="18.75">
      <c r="A31" s="259" t="s">
        <v>1801</v>
      </c>
      <c r="B31" s="304"/>
      <c r="C31" s="304"/>
      <c r="D31" s="303" t="s">
        <v>136</v>
      </c>
      <c r="E31" s="244">
        <v>291</v>
      </c>
      <c r="G31" s="259" t="s">
        <v>956</v>
      </c>
      <c r="H31" s="28"/>
      <c r="I31" s="237"/>
      <c r="J31" s="303" t="s">
        <v>134</v>
      </c>
      <c r="K31" s="244">
        <v>227</v>
      </c>
      <c r="M31" s="259" t="s">
        <v>611</v>
      </c>
      <c r="N31" s="240"/>
      <c r="O31" s="302"/>
      <c r="P31" s="303" t="s">
        <v>137</v>
      </c>
      <c r="Q31" s="244">
        <v>175</v>
      </c>
      <c r="S31" s="259" t="s">
        <v>1698</v>
      </c>
      <c r="T31" s="86"/>
      <c r="U31" s="86"/>
      <c r="V31" s="49" t="s">
        <v>135</v>
      </c>
      <c r="W31" s="244">
        <v>134</v>
      </c>
    </row>
    <row r="32" spans="1:23" ht="18.75">
      <c r="A32" s="259" t="s">
        <v>455</v>
      </c>
      <c r="B32" s="302"/>
      <c r="C32" s="302"/>
      <c r="D32" s="303" t="s">
        <v>136</v>
      </c>
      <c r="E32" s="244">
        <v>290</v>
      </c>
      <c r="G32" s="259" t="s">
        <v>994</v>
      </c>
      <c r="H32" s="240"/>
      <c r="I32" s="302"/>
      <c r="J32" s="303" t="s">
        <v>134</v>
      </c>
      <c r="K32" s="244">
        <v>227</v>
      </c>
      <c r="M32" s="259" t="s">
        <v>2036</v>
      </c>
      <c r="N32" s="28"/>
      <c r="O32" s="304"/>
      <c r="P32" s="303" t="s">
        <v>137</v>
      </c>
      <c r="Q32" s="244">
        <v>174</v>
      </c>
      <c r="S32" s="259" t="s">
        <v>2839</v>
      </c>
      <c r="T32" s="86"/>
      <c r="U32" s="86"/>
      <c r="V32" s="49" t="s">
        <v>135</v>
      </c>
      <c r="W32" s="244">
        <v>132</v>
      </c>
    </row>
    <row r="33" spans="1:23" ht="18.75">
      <c r="A33" s="259" t="s">
        <v>621</v>
      </c>
      <c r="B33" s="390"/>
      <c r="C33" s="302"/>
      <c r="D33" s="303" t="s">
        <v>136</v>
      </c>
      <c r="E33" s="244">
        <v>289</v>
      </c>
      <c r="G33" s="259" t="s">
        <v>2591</v>
      </c>
      <c r="H33" s="28"/>
      <c r="I33" s="28"/>
      <c r="J33" s="303" t="s">
        <v>134</v>
      </c>
      <c r="K33" s="244">
        <v>226</v>
      </c>
      <c r="M33" s="259" t="s">
        <v>549</v>
      </c>
      <c r="N33" s="38"/>
      <c r="O33" s="38"/>
      <c r="P33" s="303" t="s">
        <v>137</v>
      </c>
      <c r="Q33" s="244">
        <v>169</v>
      </c>
      <c r="S33" s="259" t="s">
        <v>583</v>
      </c>
      <c r="T33" s="86"/>
      <c r="U33" s="86"/>
      <c r="V33" s="49" t="s">
        <v>135</v>
      </c>
      <c r="W33" s="244">
        <v>132</v>
      </c>
    </row>
    <row r="34" spans="1:23" ht="18.75">
      <c r="A34" s="259" t="s">
        <v>2547</v>
      </c>
      <c r="B34" s="38"/>
      <c r="C34" s="38"/>
      <c r="D34" s="303" t="s">
        <v>136</v>
      </c>
      <c r="E34" s="244">
        <v>287</v>
      </c>
      <c r="G34" s="259" t="s">
        <v>839</v>
      </c>
      <c r="H34" s="302"/>
      <c r="I34" s="302"/>
      <c r="J34" s="303" t="s">
        <v>134</v>
      </c>
      <c r="K34" s="244">
        <v>223</v>
      </c>
      <c r="M34" s="259" t="s">
        <v>494</v>
      </c>
      <c r="N34" s="304"/>
      <c r="O34" s="304"/>
      <c r="P34" s="303" t="s">
        <v>137</v>
      </c>
      <c r="Q34" s="244">
        <v>168</v>
      </c>
      <c r="S34" s="259" t="s">
        <v>493</v>
      </c>
      <c r="T34" s="391"/>
      <c r="U34" s="391"/>
      <c r="V34" s="49" t="s">
        <v>135</v>
      </c>
      <c r="W34" s="244">
        <v>130</v>
      </c>
    </row>
    <row r="35" spans="1:23" ht="18.75">
      <c r="A35" s="259" t="s">
        <v>459</v>
      </c>
      <c r="B35" s="302"/>
      <c r="C35" s="302"/>
      <c r="D35" s="303" t="s">
        <v>136</v>
      </c>
      <c r="E35" s="244">
        <v>279</v>
      </c>
      <c r="G35" s="259" t="s">
        <v>1005</v>
      </c>
      <c r="H35" s="304"/>
      <c r="I35" s="304"/>
      <c r="J35" s="303" t="s">
        <v>134</v>
      </c>
      <c r="K35" s="244">
        <v>221</v>
      </c>
      <c r="M35" s="259" t="s">
        <v>1708</v>
      </c>
      <c r="N35" s="304"/>
      <c r="O35" s="304"/>
      <c r="P35" s="303" t="s">
        <v>137</v>
      </c>
      <c r="Q35" s="244">
        <v>167</v>
      </c>
      <c r="S35" s="259" t="s">
        <v>473</v>
      </c>
      <c r="T35" s="240"/>
      <c r="U35" s="391"/>
      <c r="V35" s="49" t="s">
        <v>135</v>
      </c>
      <c r="W35" s="244">
        <v>130</v>
      </c>
    </row>
    <row r="36" spans="1:23" ht="18.75">
      <c r="A36" s="259" t="s">
        <v>712</v>
      </c>
      <c r="B36" s="304"/>
      <c r="C36" s="304"/>
      <c r="D36" s="303" t="s">
        <v>136</v>
      </c>
      <c r="E36" s="244">
        <v>278</v>
      </c>
      <c r="G36" s="259" t="s">
        <v>1403</v>
      </c>
      <c r="H36" s="302"/>
      <c r="I36" s="302"/>
      <c r="J36" s="303" t="s">
        <v>134</v>
      </c>
      <c r="K36" s="244">
        <v>221</v>
      </c>
      <c r="M36" s="259" t="s">
        <v>2641</v>
      </c>
      <c r="N36" s="304"/>
      <c r="O36" s="304"/>
      <c r="P36" s="303" t="s">
        <v>137</v>
      </c>
      <c r="Q36" s="244">
        <v>167</v>
      </c>
      <c r="S36" s="259" t="s">
        <v>520</v>
      </c>
      <c r="T36" s="38"/>
      <c r="U36" s="38"/>
      <c r="V36" s="49" t="s">
        <v>135</v>
      </c>
      <c r="W36" s="244">
        <v>130</v>
      </c>
    </row>
    <row r="37" spans="1:23" ht="18.75">
      <c r="A37" s="259" t="s">
        <v>605</v>
      </c>
      <c r="B37" s="304"/>
      <c r="C37" s="304"/>
      <c r="D37" s="303" t="s">
        <v>136</v>
      </c>
      <c r="E37" s="244">
        <v>276</v>
      </c>
      <c r="G37" s="259" t="s">
        <v>1700</v>
      </c>
      <c r="H37" s="302"/>
      <c r="I37" s="302"/>
      <c r="J37" s="303" t="s">
        <v>134</v>
      </c>
      <c r="K37" s="244">
        <v>221</v>
      </c>
      <c r="M37" s="259" t="s">
        <v>435</v>
      </c>
      <c r="N37" s="240"/>
      <c r="O37" s="302"/>
      <c r="P37" s="303" t="s">
        <v>137</v>
      </c>
      <c r="Q37" s="244">
        <v>166</v>
      </c>
      <c r="S37" s="259" t="s">
        <v>2333</v>
      </c>
      <c r="T37" s="38"/>
      <c r="U37" s="38"/>
      <c r="V37" s="49" t="s">
        <v>135</v>
      </c>
      <c r="W37" s="244">
        <v>130</v>
      </c>
    </row>
    <row r="38" spans="1:23" ht="18.75">
      <c r="A38" s="259" t="s">
        <v>847</v>
      </c>
      <c r="B38" s="151"/>
      <c r="C38" s="302"/>
      <c r="D38" s="303" t="s">
        <v>136</v>
      </c>
      <c r="E38" s="244">
        <v>276</v>
      </c>
      <c r="G38" s="259" t="s">
        <v>2044</v>
      </c>
      <c r="H38" s="38"/>
      <c r="I38" s="38"/>
      <c r="J38" s="303" t="s">
        <v>134</v>
      </c>
      <c r="K38" s="244">
        <v>220</v>
      </c>
      <c r="M38" s="259" t="s">
        <v>589</v>
      </c>
      <c r="N38" s="304"/>
      <c r="O38" s="304"/>
      <c r="P38" s="303" t="s">
        <v>137</v>
      </c>
      <c r="Q38" s="244">
        <v>166</v>
      </c>
      <c r="S38" s="259" t="s">
        <v>536</v>
      </c>
      <c r="T38" s="391"/>
      <c r="U38" s="391"/>
      <c r="V38" s="49" t="s">
        <v>135</v>
      </c>
      <c r="W38" s="244">
        <v>129</v>
      </c>
    </row>
    <row r="39" spans="1:23" ht="18.75">
      <c r="A39" s="259" t="s">
        <v>1374</v>
      </c>
      <c r="B39" s="240"/>
      <c r="C39" s="302"/>
      <c r="D39" s="303" t="s">
        <v>136</v>
      </c>
      <c r="E39" s="244">
        <v>274</v>
      </c>
      <c r="G39" s="259" t="s">
        <v>2121</v>
      </c>
      <c r="H39" s="28"/>
      <c r="I39" s="237"/>
      <c r="J39" s="303" t="s">
        <v>134</v>
      </c>
      <c r="K39" s="244">
        <v>218</v>
      </c>
      <c r="M39" s="259" t="s">
        <v>971</v>
      </c>
      <c r="N39" s="240"/>
      <c r="O39" s="302"/>
      <c r="P39" s="303" t="s">
        <v>137</v>
      </c>
      <c r="Q39" s="244">
        <v>165</v>
      </c>
      <c r="S39" s="259" t="s">
        <v>521</v>
      </c>
      <c r="T39" s="391"/>
      <c r="U39" s="391"/>
      <c r="V39" s="49" t="s">
        <v>135</v>
      </c>
      <c r="W39" s="244">
        <v>129</v>
      </c>
    </row>
    <row r="40" spans="1:23" ht="18.75">
      <c r="A40" s="259" t="s">
        <v>496</v>
      </c>
      <c r="B40" s="38"/>
      <c r="C40" s="38"/>
      <c r="D40" s="303" t="s">
        <v>136</v>
      </c>
      <c r="E40" s="244">
        <v>270</v>
      </c>
      <c r="G40" s="259" t="s">
        <v>445</v>
      </c>
      <c r="H40" s="304"/>
      <c r="I40" s="304"/>
      <c r="J40" s="303" t="s">
        <v>134</v>
      </c>
      <c r="K40" s="244">
        <v>216</v>
      </c>
      <c r="M40" s="259" t="s">
        <v>975</v>
      </c>
      <c r="N40" s="304"/>
      <c r="O40" s="304"/>
      <c r="P40" s="303" t="s">
        <v>137</v>
      </c>
      <c r="Q40" s="244">
        <v>162</v>
      </c>
      <c r="S40" s="259" t="s">
        <v>1728</v>
      </c>
      <c r="T40" s="391"/>
      <c r="U40" s="391"/>
      <c r="V40" s="49" t="s">
        <v>135</v>
      </c>
      <c r="W40" s="244">
        <v>125</v>
      </c>
    </row>
    <row r="41" spans="1:23" ht="18.75">
      <c r="A41" s="259" t="s">
        <v>547</v>
      </c>
      <c r="B41" s="302"/>
      <c r="C41" s="302"/>
      <c r="D41" s="303" t="s">
        <v>136</v>
      </c>
      <c r="E41" s="244">
        <v>269</v>
      </c>
      <c r="G41" s="259" t="s">
        <v>2039</v>
      </c>
      <c r="H41" s="38"/>
      <c r="I41" s="38"/>
      <c r="J41" s="303" t="s">
        <v>134</v>
      </c>
      <c r="K41" s="244">
        <v>215</v>
      </c>
      <c r="M41" s="259" t="s">
        <v>1711</v>
      </c>
      <c r="N41" s="28"/>
      <c r="O41" s="237"/>
      <c r="P41" s="303" t="s">
        <v>137</v>
      </c>
      <c r="Q41" s="244">
        <v>161</v>
      </c>
      <c r="S41" s="259" t="s">
        <v>1001</v>
      </c>
      <c r="T41" s="86"/>
      <c r="U41" s="86"/>
      <c r="V41" s="49" t="s">
        <v>135</v>
      </c>
      <c r="W41" s="244">
        <v>124</v>
      </c>
    </row>
    <row r="42" spans="1:23" ht="18.75">
      <c r="A42" s="259" t="s">
        <v>480</v>
      </c>
      <c r="B42" s="302"/>
      <c r="C42" s="302"/>
      <c r="D42" s="303" t="s">
        <v>136</v>
      </c>
      <c r="E42" s="244">
        <v>268</v>
      </c>
      <c r="G42" s="259" t="s">
        <v>540</v>
      </c>
      <c r="H42" s="240"/>
      <c r="I42" s="302"/>
      <c r="J42" s="303" t="s">
        <v>134</v>
      </c>
      <c r="K42" s="244">
        <v>214</v>
      </c>
      <c r="M42" s="259" t="s">
        <v>444</v>
      </c>
      <c r="N42" s="302"/>
      <c r="O42" s="302"/>
      <c r="P42" s="303" t="s">
        <v>137</v>
      </c>
      <c r="Q42" s="244">
        <v>158</v>
      </c>
      <c r="S42" s="259" t="s">
        <v>2577</v>
      </c>
      <c r="T42" s="28"/>
      <c r="U42" s="28"/>
      <c r="V42" s="49" t="s">
        <v>135</v>
      </c>
      <c r="W42" s="244">
        <v>124</v>
      </c>
    </row>
    <row r="43" spans="1:23" ht="18.75">
      <c r="A43" s="259" t="s">
        <v>413</v>
      </c>
      <c r="B43" s="302"/>
      <c r="C43" s="302"/>
      <c r="D43" s="303" t="s">
        <v>136</v>
      </c>
      <c r="E43" s="244">
        <v>268</v>
      </c>
      <c r="G43" s="259" t="s">
        <v>602</v>
      </c>
      <c r="H43" s="304"/>
      <c r="I43" s="304"/>
      <c r="J43" s="303" t="s">
        <v>134</v>
      </c>
      <c r="K43" s="244">
        <v>212</v>
      </c>
      <c r="M43" s="259" t="s">
        <v>3125</v>
      </c>
      <c r="N43" s="28"/>
      <c r="O43" s="28"/>
      <c r="P43" s="303" t="s">
        <v>137</v>
      </c>
      <c r="Q43" s="244">
        <v>158</v>
      </c>
      <c r="S43" s="259" t="s">
        <v>1744</v>
      </c>
      <c r="T43" s="86"/>
      <c r="U43" s="86"/>
      <c r="V43" s="49" t="s">
        <v>135</v>
      </c>
      <c r="W43" s="244">
        <v>123</v>
      </c>
    </row>
    <row r="44" spans="1:23" ht="18.75">
      <c r="E44" s="1"/>
      <c r="G44" s="259" t="s">
        <v>618</v>
      </c>
      <c r="H44" s="302"/>
      <c r="I44" s="302"/>
      <c r="J44" s="303" t="s">
        <v>134</v>
      </c>
      <c r="K44" s="244">
        <v>210</v>
      </c>
      <c r="M44" s="259" t="s">
        <v>955</v>
      </c>
      <c r="N44" s="38"/>
      <c r="O44" s="38"/>
      <c r="P44" s="303" t="s">
        <v>137</v>
      </c>
      <c r="Q44" s="244">
        <v>157</v>
      </c>
      <c r="S44" s="259" t="s">
        <v>1041</v>
      </c>
      <c r="T44" s="240"/>
      <c r="U44" s="391"/>
      <c r="V44" s="49" t="s">
        <v>135</v>
      </c>
      <c r="W44" s="244">
        <v>119</v>
      </c>
    </row>
    <row r="45" spans="1:23" ht="18">
      <c r="E45" s="1"/>
      <c r="G45" s="259" t="s">
        <v>2607</v>
      </c>
      <c r="H45" s="28"/>
      <c r="I45" s="304"/>
      <c r="J45" s="303" t="s">
        <v>134</v>
      </c>
      <c r="K45" s="244">
        <v>209</v>
      </c>
      <c r="M45" s="392" t="s">
        <v>1799</v>
      </c>
      <c r="N45" s="28"/>
      <c r="O45" s="237"/>
      <c r="P45" s="303" t="s">
        <v>137</v>
      </c>
      <c r="Q45" s="244">
        <v>156</v>
      </c>
      <c r="S45" s="259" t="s">
        <v>1961</v>
      </c>
      <c r="T45" s="38"/>
      <c r="U45" s="38"/>
      <c r="V45" s="49" t="s">
        <v>135</v>
      </c>
      <c r="W45" s="244">
        <v>119</v>
      </c>
    </row>
    <row r="46" spans="1:23" ht="18">
      <c r="E46" s="1"/>
      <c r="G46" s="259" t="s">
        <v>739</v>
      </c>
      <c r="H46" s="304"/>
      <c r="I46" s="304"/>
      <c r="J46" s="303" t="s">
        <v>134</v>
      </c>
      <c r="K46" s="244">
        <v>207</v>
      </c>
      <c r="M46" s="259" t="s">
        <v>531</v>
      </c>
      <c r="N46" s="304"/>
      <c r="O46" s="304"/>
      <c r="P46" s="303" t="s">
        <v>137</v>
      </c>
      <c r="Q46" s="244">
        <v>154</v>
      </c>
      <c r="S46" s="259" t="s">
        <v>2122</v>
      </c>
      <c r="T46" s="28"/>
      <c r="U46" s="28"/>
      <c r="V46" s="49" t="s">
        <v>135</v>
      </c>
      <c r="W46" s="244">
        <v>118</v>
      </c>
    </row>
    <row r="47" spans="1:23" ht="18.75">
      <c r="A47" s="259" t="s">
        <v>2123</v>
      </c>
      <c r="B47" s="28"/>
      <c r="C47" s="237"/>
      <c r="D47" s="303" t="s">
        <v>131</v>
      </c>
      <c r="E47" s="244">
        <v>86</v>
      </c>
      <c r="G47" s="259" t="s">
        <v>958</v>
      </c>
      <c r="H47" s="240"/>
      <c r="I47" s="302"/>
      <c r="J47" s="303" t="s">
        <v>134</v>
      </c>
      <c r="K47" s="244">
        <v>203</v>
      </c>
      <c r="M47" s="259" t="s">
        <v>1746</v>
      </c>
      <c r="N47" s="304"/>
      <c r="O47" s="304"/>
      <c r="P47" s="303" t="s">
        <v>137</v>
      </c>
      <c r="Q47" s="244">
        <v>153</v>
      </c>
      <c r="S47" s="259" t="s">
        <v>960</v>
      </c>
      <c r="T47" s="86"/>
      <c r="U47" s="86"/>
      <c r="V47" s="49" t="s">
        <v>135</v>
      </c>
      <c r="W47" s="244">
        <v>117</v>
      </c>
    </row>
    <row r="48" spans="1:23" ht="18.75">
      <c r="A48" s="259" t="s">
        <v>1404</v>
      </c>
      <c r="B48" s="28"/>
      <c r="C48" s="237"/>
      <c r="D48" s="303" t="s">
        <v>131</v>
      </c>
      <c r="E48" s="244">
        <v>86</v>
      </c>
      <c r="G48" s="259" t="s">
        <v>2623</v>
      </c>
      <c r="H48" s="304"/>
      <c r="I48" s="304"/>
      <c r="J48" s="303" t="s">
        <v>134</v>
      </c>
      <c r="K48" s="244">
        <v>203</v>
      </c>
      <c r="M48" s="259" t="s">
        <v>2346</v>
      </c>
      <c r="N48" s="38"/>
      <c r="O48" s="38"/>
      <c r="P48" s="303" t="s">
        <v>137</v>
      </c>
      <c r="Q48" s="244">
        <v>152</v>
      </c>
      <c r="S48" s="259" t="s">
        <v>846</v>
      </c>
      <c r="T48" s="391"/>
      <c r="U48" s="391"/>
      <c r="V48" s="49" t="s">
        <v>135</v>
      </c>
      <c r="W48" s="244">
        <v>117</v>
      </c>
    </row>
    <row r="49" spans="1:23" ht="18.75">
      <c r="A49" s="259" t="s">
        <v>2063</v>
      </c>
      <c r="B49" s="28"/>
      <c r="C49" s="237"/>
      <c r="D49" s="303" t="s">
        <v>131</v>
      </c>
      <c r="E49" s="244">
        <v>86</v>
      </c>
      <c r="G49" s="259" t="s">
        <v>1713</v>
      </c>
      <c r="H49" s="302"/>
      <c r="I49" s="302"/>
      <c r="J49" s="303" t="s">
        <v>134</v>
      </c>
      <c r="K49" s="244">
        <v>200</v>
      </c>
      <c r="M49" s="259" t="s">
        <v>2111</v>
      </c>
      <c r="N49" s="28"/>
      <c r="O49" s="28"/>
      <c r="P49" s="303" t="s">
        <v>137</v>
      </c>
      <c r="Q49" s="244">
        <v>152</v>
      </c>
      <c r="S49" s="259" t="s">
        <v>853</v>
      </c>
      <c r="T49" s="86"/>
      <c r="U49" s="86"/>
      <c r="V49" s="49" t="s">
        <v>135</v>
      </c>
      <c r="W49" s="244">
        <v>116</v>
      </c>
    </row>
    <row r="50" spans="1:23" ht="18.75">
      <c r="A50" s="259" t="s">
        <v>482</v>
      </c>
      <c r="B50" s="304"/>
      <c r="C50" s="304"/>
      <c r="D50" s="303" t="s">
        <v>131</v>
      </c>
      <c r="E50" s="244">
        <v>85</v>
      </c>
      <c r="G50" s="259" t="s">
        <v>2464</v>
      </c>
      <c r="H50" s="240"/>
      <c r="I50" s="302"/>
      <c r="J50" s="303" t="s">
        <v>134</v>
      </c>
      <c r="K50" s="244">
        <v>199</v>
      </c>
      <c r="M50" s="259" t="s">
        <v>2046</v>
      </c>
      <c r="N50" s="304"/>
      <c r="O50" s="304"/>
      <c r="P50" s="303" t="s">
        <v>137</v>
      </c>
      <c r="Q50" s="244">
        <v>152</v>
      </c>
      <c r="S50" s="259" t="s">
        <v>565</v>
      </c>
      <c r="T50" s="86"/>
      <c r="U50" s="86"/>
      <c r="V50" s="49" t="s">
        <v>135</v>
      </c>
      <c r="W50" s="244">
        <v>116</v>
      </c>
    </row>
    <row r="51" spans="1:23" ht="18.75">
      <c r="A51" s="259" t="s">
        <v>454</v>
      </c>
      <c r="B51" s="240"/>
      <c r="C51" s="302"/>
      <c r="D51" s="303" t="s">
        <v>131</v>
      </c>
      <c r="E51" s="244">
        <v>85</v>
      </c>
      <c r="G51" s="259" t="s">
        <v>2500</v>
      </c>
      <c r="H51" s="38"/>
      <c r="I51" s="38"/>
      <c r="J51" s="303" t="s">
        <v>134</v>
      </c>
      <c r="K51" s="244">
        <v>198</v>
      </c>
      <c r="M51" s="259" t="s">
        <v>2090</v>
      </c>
      <c r="N51" s="38"/>
      <c r="O51" s="38"/>
      <c r="P51" s="303" t="s">
        <v>137</v>
      </c>
      <c r="Q51" s="244">
        <v>152</v>
      </c>
      <c r="S51" s="259" t="s">
        <v>725</v>
      </c>
      <c r="T51" s="86"/>
      <c r="U51" s="86"/>
      <c r="V51" s="49" t="s">
        <v>135</v>
      </c>
      <c r="W51" s="244">
        <v>116</v>
      </c>
    </row>
    <row r="52" spans="1:23" ht="18.75">
      <c r="A52" s="259" t="s">
        <v>425</v>
      </c>
      <c r="B52" s="302"/>
      <c r="C52" s="302"/>
      <c r="D52" s="303" t="s">
        <v>131</v>
      </c>
      <c r="E52" s="244">
        <v>85</v>
      </c>
      <c r="G52" s="259" t="s">
        <v>3310</v>
      </c>
      <c r="H52" s="28"/>
      <c r="I52" s="28"/>
      <c r="J52" s="303" t="s">
        <v>134</v>
      </c>
      <c r="K52" s="244">
        <v>198</v>
      </c>
      <c r="M52" s="259" t="s">
        <v>556</v>
      </c>
      <c r="N52" s="240"/>
      <c r="O52" s="302"/>
      <c r="P52" s="303" t="s">
        <v>137</v>
      </c>
      <c r="Q52" s="244">
        <v>151</v>
      </c>
      <c r="S52" s="259" t="s">
        <v>474</v>
      </c>
      <c r="T52" s="240"/>
      <c r="U52" s="391"/>
      <c r="V52" s="49" t="s">
        <v>135</v>
      </c>
      <c r="W52" s="244">
        <v>115</v>
      </c>
    </row>
    <row r="53" spans="1:23" ht="18.75">
      <c r="A53" s="259" t="s">
        <v>1722</v>
      </c>
      <c r="B53" s="304"/>
      <c r="C53" s="304"/>
      <c r="D53" s="303" t="s">
        <v>131</v>
      </c>
      <c r="E53" s="244">
        <v>85</v>
      </c>
      <c r="G53" s="259" t="s">
        <v>513</v>
      </c>
      <c r="H53" s="28"/>
      <c r="I53" s="237"/>
      <c r="J53" s="303" t="s">
        <v>134</v>
      </c>
      <c r="K53" s="244">
        <v>197</v>
      </c>
      <c r="M53" s="259" t="s">
        <v>983</v>
      </c>
      <c r="N53" s="240"/>
      <c r="O53" s="302"/>
      <c r="P53" s="303" t="s">
        <v>137</v>
      </c>
      <c r="Q53" s="244">
        <v>151</v>
      </c>
      <c r="S53" s="259" t="s">
        <v>3091</v>
      </c>
      <c r="T53" s="28"/>
      <c r="U53" s="28"/>
      <c r="V53" s="49" t="s">
        <v>135</v>
      </c>
      <c r="W53" s="244">
        <v>114</v>
      </c>
    </row>
    <row r="54" spans="1:23" ht="18.75">
      <c r="A54" s="259" t="s">
        <v>478</v>
      </c>
      <c r="B54" s="302"/>
      <c r="C54" s="302"/>
      <c r="D54" s="303" t="s">
        <v>131</v>
      </c>
      <c r="E54" s="244">
        <v>84</v>
      </c>
      <c r="G54" s="259" t="s">
        <v>1740</v>
      </c>
      <c r="H54" s="304"/>
      <c r="I54" s="304"/>
      <c r="J54" s="303" t="s">
        <v>134</v>
      </c>
      <c r="K54" s="244">
        <v>197</v>
      </c>
      <c r="M54" s="259" t="s">
        <v>2634</v>
      </c>
      <c r="N54" s="38"/>
      <c r="O54" s="38"/>
      <c r="P54" s="303" t="s">
        <v>137</v>
      </c>
      <c r="Q54" s="244">
        <v>149</v>
      </c>
      <c r="S54" s="259" t="s">
        <v>439</v>
      </c>
      <c r="T54" s="28"/>
      <c r="U54" s="28"/>
      <c r="V54" s="49" t="s">
        <v>135</v>
      </c>
      <c r="W54" s="244">
        <v>112</v>
      </c>
    </row>
    <row r="55" spans="1:23" ht="18.75">
      <c r="A55" s="259" t="s">
        <v>726</v>
      </c>
      <c r="B55" s="390"/>
      <c r="C55" s="302"/>
      <c r="D55" s="303" t="s">
        <v>131</v>
      </c>
      <c r="E55" s="244">
        <v>84</v>
      </c>
      <c r="G55" s="259" t="s">
        <v>2007</v>
      </c>
      <c r="H55" s="28"/>
      <c r="I55" s="304"/>
      <c r="J55" s="303" t="s">
        <v>134</v>
      </c>
      <c r="K55" s="244">
        <v>197</v>
      </c>
      <c r="M55" s="259" t="s">
        <v>465</v>
      </c>
      <c r="N55" s="302"/>
      <c r="O55" s="302"/>
      <c r="P55" s="303" t="s">
        <v>137</v>
      </c>
      <c r="Q55" s="244">
        <v>148</v>
      </c>
      <c r="S55" s="259" t="s">
        <v>1789</v>
      </c>
      <c r="T55" s="28"/>
      <c r="U55" s="28"/>
      <c r="V55" s="49" t="s">
        <v>135</v>
      </c>
      <c r="W55" s="244">
        <v>111</v>
      </c>
    </row>
    <row r="56" spans="1:23" ht="18.75">
      <c r="A56" s="259" t="s">
        <v>3119</v>
      </c>
      <c r="B56" s="28"/>
      <c r="C56" s="28"/>
      <c r="D56" s="303" t="s">
        <v>131</v>
      </c>
      <c r="E56" s="244">
        <v>84</v>
      </c>
      <c r="G56" s="259" t="s">
        <v>516</v>
      </c>
      <c r="H56" s="302"/>
      <c r="I56" s="302"/>
      <c r="J56" s="303" t="s">
        <v>134</v>
      </c>
      <c r="K56" s="244">
        <v>193</v>
      </c>
      <c r="M56" s="259" t="s">
        <v>553</v>
      </c>
      <c r="N56" s="302"/>
      <c r="O56" s="302"/>
      <c r="P56" s="303" t="s">
        <v>137</v>
      </c>
      <c r="Q56" s="244">
        <v>148</v>
      </c>
      <c r="S56" s="259" t="s">
        <v>745</v>
      </c>
      <c r="T56" s="86"/>
      <c r="U56" s="86"/>
      <c r="V56" s="49" t="s">
        <v>135</v>
      </c>
      <c r="W56" s="244">
        <v>111</v>
      </c>
    </row>
    <row r="57" spans="1:23" ht="18.75">
      <c r="A57" s="259" t="s">
        <v>1723</v>
      </c>
      <c r="B57" s="304"/>
      <c r="C57" s="304"/>
      <c r="D57" s="303" t="s">
        <v>131</v>
      </c>
      <c r="E57" s="244">
        <v>83</v>
      </c>
      <c r="G57" s="259" t="s">
        <v>2474</v>
      </c>
      <c r="H57" s="38"/>
      <c r="I57" s="38"/>
      <c r="J57" s="303" t="s">
        <v>134</v>
      </c>
      <c r="K57" s="244">
        <v>192</v>
      </c>
      <c r="M57" s="259" t="s">
        <v>620</v>
      </c>
      <c r="N57" s="304"/>
      <c r="O57" s="304"/>
      <c r="P57" s="303" t="s">
        <v>137</v>
      </c>
      <c r="Q57" s="244">
        <v>147</v>
      </c>
      <c r="S57" s="259" t="s">
        <v>441</v>
      </c>
      <c r="T57" s="240"/>
      <c r="U57" s="391"/>
      <c r="V57" s="49" t="s">
        <v>135</v>
      </c>
      <c r="W57" s="244">
        <v>109</v>
      </c>
    </row>
    <row r="58" spans="1:23" ht="18.75">
      <c r="A58" s="259" t="s">
        <v>619</v>
      </c>
      <c r="B58" s="28"/>
      <c r="C58" s="304"/>
      <c r="D58" s="303" t="s">
        <v>131</v>
      </c>
      <c r="E58" s="244">
        <v>83</v>
      </c>
      <c r="G58" s="259" t="s">
        <v>1012</v>
      </c>
      <c r="H58" s="304"/>
      <c r="I58" s="304"/>
      <c r="J58" s="303" t="s">
        <v>134</v>
      </c>
      <c r="K58" s="244">
        <v>188</v>
      </c>
      <c r="M58" s="259" t="s">
        <v>2128</v>
      </c>
      <c r="N58" s="38"/>
      <c r="O58" s="38"/>
      <c r="P58" s="303" t="s">
        <v>137</v>
      </c>
      <c r="Q58" s="244">
        <v>146</v>
      </c>
      <c r="S58" s="259" t="s">
        <v>528</v>
      </c>
      <c r="T58" s="240"/>
      <c r="U58" s="391"/>
      <c r="V58" s="49" t="s">
        <v>135</v>
      </c>
      <c r="W58" s="244">
        <v>109</v>
      </c>
    </row>
    <row r="59" spans="1:23" ht="18.75">
      <c r="A59" s="259" t="s">
        <v>2620</v>
      </c>
      <c r="B59" s="38"/>
      <c r="C59" s="38"/>
      <c r="D59" s="303" t="s">
        <v>131</v>
      </c>
      <c r="E59" s="244">
        <v>82</v>
      </c>
      <c r="G59" s="259"/>
      <c r="H59" s="28"/>
      <c r="I59" s="237"/>
      <c r="J59" s="244"/>
      <c r="K59" s="1"/>
      <c r="M59" s="259" t="s">
        <v>426</v>
      </c>
      <c r="N59" s="38"/>
      <c r="O59" s="38"/>
      <c r="P59" s="303" t="s">
        <v>137</v>
      </c>
      <c r="Q59" s="244">
        <v>146</v>
      </c>
      <c r="S59" s="259" t="s">
        <v>423</v>
      </c>
      <c r="T59" s="240"/>
      <c r="U59" s="391"/>
      <c r="V59" s="49" t="s">
        <v>135</v>
      </c>
      <c r="W59" s="244">
        <v>108</v>
      </c>
    </row>
    <row r="60" spans="1:23" ht="18.75">
      <c r="A60" s="259" t="s">
        <v>469</v>
      </c>
      <c r="B60" s="302"/>
      <c r="C60" s="302"/>
      <c r="D60" s="303" t="s">
        <v>131</v>
      </c>
      <c r="E60" s="244">
        <v>82</v>
      </c>
      <c r="M60" s="259" t="s">
        <v>564</v>
      </c>
      <c r="N60" s="38"/>
      <c r="O60" s="38"/>
      <c r="P60" s="303" t="s">
        <v>137</v>
      </c>
      <c r="Q60" s="244">
        <v>144</v>
      </c>
      <c r="S60" s="259" t="s">
        <v>1984</v>
      </c>
      <c r="T60" s="391"/>
      <c r="U60" s="391"/>
      <c r="V60" s="49" t="s">
        <v>135</v>
      </c>
      <c r="W60" s="244">
        <v>108</v>
      </c>
    </row>
    <row r="61" spans="1:23" ht="18">
      <c r="A61" s="259" t="s">
        <v>1734</v>
      </c>
      <c r="B61" s="28"/>
      <c r="C61" s="237"/>
      <c r="D61" s="303" t="s">
        <v>131</v>
      </c>
      <c r="E61" s="244">
        <v>81</v>
      </c>
      <c r="M61" s="259" t="s">
        <v>491</v>
      </c>
      <c r="N61" s="304"/>
      <c r="O61" s="304"/>
      <c r="P61" s="303" t="s">
        <v>137</v>
      </c>
      <c r="Q61" s="244">
        <v>144</v>
      </c>
      <c r="S61" s="259" t="s">
        <v>3428</v>
      </c>
      <c r="T61" s="28"/>
      <c r="U61" s="28"/>
      <c r="V61" s="49" t="s">
        <v>135</v>
      </c>
      <c r="W61" s="244">
        <v>108</v>
      </c>
    </row>
    <row r="62" spans="1:23" ht="18.75">
      <c r="A62" s="259" t="s">
        <v>607</v>
      </c>
      <c r="B62" s="304"/>
      <c r="C62" s="304"/>
      <c r="D62" s="303" t="s">
        <v>131</v>
      </c>
      <c r="E62" s="244">
        <v>81</v>
      </c>
      <c r="G62" s="259" t="s">
        <v>2024</v>
      </c>
      <c r="H62" s="28"/>
      <c r="I62" s="237"/>
      <c r="J62" s="303" t="s">
        <v>132</v>
      </c>
      <c r="K62" s="244">
        <v>56</v>
      </c>
      <c r="M62" s="259" t="s">
        <v>1717</v>
      </c>
      <c r="N62" s="28"/>
      <c r="O62" s="237"/>
      <c r="P62" s="303" t="s">
        <v>137</v>
      </c>
      <c r="Q62" s="244">
        <v>144</v>
      </c>
      <c r="S62" s="259" t="s">
        <v>542</v>
      </c>
      <c r="T62" s="391"/>
      <c r="U62" s="391"/>
      <c r="V62" s="49" t="s">
        <v>135</v>
      </c>
      <c r="W62" s="244">
        <v>107</v>
      </c>
    </row>
    <row r="63" spans="1:23" ht="18.75">
      <c r="A63" s="259" t="s">
        <v>2018</v>
      </c>
      <c r="B63" s="304"/>
      <c r="C63" s="304"/>
      <c r="D63" s="303" t="s">
        <v>131</v>
      </c>
      <c r="E63" s="244">
        <v>80</v>
      </c>
      <c r="G63" s="259" t="s">
        <v>850</v>
      </c>
      <c r="H63" s="28"/>
      <c r="I63" s="28"/>
      <c r="J63" s="303" t="s">
        <v>132</v>
      </c>
      <c r="K63" s="244">
        <v>56</v>
      </c>
      <c r="M63" s="259" t="s">
        <v>585</v>
      </c>
      <c r="N63" s="304"/>
      <c r="O63" s="304"/>
      <c r="P63" s="303" t="s">
        <v>137</v>
      </c>
      <c r="Q63" s="244">
        <v>144</v>
      </c>
      <c r="S63" s="259" t="s">
        <v>554</v>
      </c>
      <c r="T63" s="240"/>
      <c r="U63" s="391"/>
      <c r="V63" s="49" t="s">
        <v>135</v>
      </c>
      <c r="W63" s="244">
        <v>107</v>
      </c>
    </row>
    <row r="64" spans="1:23" ht="18.75">
      <c r="A64" s="259" t="s">
        <v>736</v>
      </c>
      <c r="B64" s="28"/>
      <c r="C64" s="237"/>
      <c r="D64" s="303" t="s">
        <v>131</v>
      </c>
      <c r="E64" s="244">
        <v>80</v>
      </c>
      <c r="G64" s="259" t="s">
        <v>2114</v>
      </c>
      <c r="H64" s="28"/>
      <c r="I64" s="237"/>
      <c r="J64" s="303" t="s">
        <v>132</v>
      </c>
      <c r="K64" s="244">
        <v>56</v>
      </c>
      <c r="M64" s="259" t="s">
        <v>567</v>
      </c>
      <c r="N64" s="28"/>
      <c r="O64" s="237"/>
      <c r="P64" s="303" t="s">
        <v>137</v>
      </c>
      <c r="Q64" s="244">
        <v>143</v>
      </c>
      <c r="S64" s="259" t="s">
        <v>599</v>
      </c>
      <c r="T64" s="240"/>
      <c r="U64" s="391"/>
      <c r="V64" s="49" t="s">
        <v>135</v>
      </c>
      <c r="W64" s="244">
        <v>107</v>
      </c>
    </row>
    <row r="65" spans="1:23" ht="18.75">
      <c r="A65" s="259" t="s">
        <v>753</v>
      </c>
      <c r="B65" s="151"/>
      <c r="C65" s="302"/>
      <c r="D65" s="303" t="s">
        <v>131</v>
      </c>
      <c r="E65" s="244">
        <v>80</v>
      </c>
      <c r="G65" s="259" t="s">
        <v>594</v>
      </c>
      <c r="H65" s="28"/>
      <c r="I65" s="237"/>
      <c r="J65" s="303" t="s">
        <v>132</v>
      </c>
      <c r="K65" s="244">
        <v>56</v>
      </c>
      <c r="M65" s="259" t="s">
        <v>2465</v>
      </c>
      <c r="N65" s="28"/>
      <c r="O65" s="304"/>
      <c r="P65" s="303" t="s">
        <v>137</v>
      </c>
      <c r="Q65" s="244">
        <v>142</v>
      </c>
      <c r="S65" s="259" t="s">
        <v>485</v>
      </c>
      <c r="T65" s="240"/>
      <c r="U65" s="391"/>
      <c r="V65" s="49" t="s">
        <v>135</v>
      </c>
      <c r="W65" s="244">
        <v>106</v>
      </c>
    </row>
    <row r="66" spans="1:23" ht="18.75">
      <c r="A66" s="259" t="s">
        <v>996</v>
      </c>
      <c r="B66" s="240"/>
      <c r="C66" s="302"/>
      <c r="D66" s="303" t="s">
        <v>131</v>
      </c>
      <c r="E66" s="244">
        <v>79</v>
      </c>
      <c r="G66" s="259" t="s">
        <v>1009</v>
      </c>
      <c r="H66" s="304"/>
      <c r="I66" s="304"/>
      <c r="J66" s="303" t="s">
        <v>132</v>
      </c>
      <c r="K66" s="244">
        <v>56</v>
      </c>
      <c r="M66" s="259" t="s">
        <v>750</v>
      </c>
      <c r="N66" s="302"/>
      <c r="O66" s="302"/>
      <c r="P66" s="303" t="s">
        <v>137</v>
      </c>
      <c r="Q66" s="244">
        <v>139</v>
      </c>
      <c r="S66" s="259" t="s">
        <v>751</v>
      </c>
      <c r="T66" s="28"/>
      <c r="U66" s="28"/>
      <c r="V66" s="49" t="s">
        <v>135</v>
      </c>
      <c r="W66" s="244">
        <v>105</v>
      </c>
    </row>
    <row r="67" spans="1:23" ht="18.75">
      <c r="A67" s="259" t="s">
        <v>492</v>
      </c>
      <c r="B67" s="302"/>
      <c r="C67" s="302"/>
      <c r="D67" s="303" t="s">
        <v>131</v>
      </c>
      <c r="E67" s="244">
        <v>79</v>
      </c>
      <c r="G67" s="259" t="s">
        <v>1491</v>
      </c>
      <c r="H67" s="28"/>
      <c r="I67" s="304"/>
      <c r="J67" s="303" t="s">
        <v>132</v>
      </c>
      <c r="K67" s="244">
        <v>55</v>
      </c>
      <c r="M67" s="259" t="s">
        <v>1715</v>
      </c>
      <c r="N67" s="302"/>
      <c r="O67" s="302"/>
      <c r="P67" s="303" t="s">
        <v>137</v>
      </c>
      <c r="Q67" s="244">
        <v>139</v>
      </c>
      <c r="S67" s="259" t="s">
        <v>1716</v>
      </c>
      <c r="T67" s="28"/>
      <c r="U67" s="28"/>
      <c r="V67" s="49" t="s">
        <v>135</v>
      </c>
      <c r="W67" s="244">
        <v>103</v>
      </c>
    </row>
    <row r="68" spans="1:23" ht="18.75">
      <c r="A68" s="259" t="s">
        <v>443</v>
      </c>
      <c r="B68" s="240"/>
      <c r="C68" s="302"/>
      <c r="D68" s="303" t="s">
        <v>131</v>
      </c>
      <c r="E68" s="244">
        <v>79</v>
      </c>
      <c r="G68" s="259" t="s">
        <v>980</v>
      </c>
      <c r="H68" s="302"/>
      <c r="I68" s="302"/>
      <c r="J68" s="303" t="s">
        <v>132</v>
      </c>
      <c r="K68" s="244">
        <v>55</v>
      </c>
      <c r="M68" s="259" t="s">
        <v>440</v>
      </c>
      <c r="N68" s="302"/>
      <c r="O68" s="302"/>
      <c r="P68" s="303" t="s">
        <v>137</v>
      </c>
      <c r="Q68" s="244">
        <v>138</v>
      </c>
      <c r="S68" s="259" t="s">
        <v>2117</v>
      </c>
      <c r="T68" s="28"/>
      <c r="U68" s="28"/>
      <c r="V68" s="49" t="s">
        <v>135</v>
      </c>
      <c r="W68" s="244">
        <v>102</v>
      </c>
    </row>
    <row r="69" spans="1:23" ht="18.75">
      <c r="A69" s="259" t="s">
        <v>450</v>
      </c>
      <c r="B69" s="304"/>
      <c r="C69" s="304"/>
      <c r="D69" s="303" t="s">
        <v>131</v>
      </c>
      <c r="E69" s="244">
        <v>77</v>
      </c>
      <c r="G69" s="259" t="s">
        <v>997</v>
      </c>
      <c r="H69" s="304"/>
      <c r="I69" s="304"/>
      <c r="J69" s="303" t="s">
        <v>132</v>
      </c>
      <c r="K69" s="244">
        <v>54</v>
      </c>
      <c r="M69" s="259" t="s">
        <v>604</v>
      </c>
      <c r="N69" s="240"/>
      <c r="O69" s="302"/>
      <c r="P69" s="303" t="s">
        <v>137</v>
      </c>
      <c r="Q69" s="244">
        <v>138</v>
      </c>
      <c r="S69" s="259" t="s">
        <v>856</v>
      </c>
      <c r="T69" s="391"/>
      <c r="U69" s="391"/>
      <c r="V69" s="49" t="s">
        <v>135</v>
      </c>
      <c r="W69" s="244">
        <v>102</v>
      </c>
    </row>
    <row r="70" spans="1:23" ht="18.75">
      <c r="A70" s="259" t="s">
        <v>472</v>
      </c>
      <c r="B70" s="240"/>
      <c r="C70" s="302"/>
      <c r="D70" s="303" t="s">
        <v>131</v>
      </c>
      <c r="E70" s="244">
        <v>77</v>
      </c>
      <c r="G70" s="259" t="s">
        <v>2520</v>
      </c>
      <c r="H70" s="38"/>
      <c r="I70" s="38"/>
      <c r="J70" s="303" t="s">
        <v>132</v>
      </c>
      <c r="K70" s="244">
        <v>54</v>
      </c>
      <c r="M70" s="259" t="s">
        <v>535</v>
      </c>
      <c r="N70" s="304"/>
      <c r="O70" s="304"/>
      <c r="P70" s="303" t="s">
        <v>137</v>
      </c>
      <c r="Q70" s="244">
        <v>137</v>
      </c>
      <c r="S70" s="259" t="s">
        <v>730</v>
      </c>
      <c r="T70" s="28"/>
      <c r="U70" s="28"/>
      <c r="V70" s="49" t="s">
        <v>135</v>
      </c>
      <c r="W70" s="244">
        <v>102</v>
      </c>
    </row>
    <row r="71" spans="1:23" ht="18.75">
      <c r="A71" s="259" t="s">
        <v>3456</v>
      </c>
      <c r="B71" s="28"/>
      <c r="C71" s="28"/>
      <c r="D71" s="303" t="s">
        <v>131</v>
      </c>
      <c r="E71" s="244">
        <v>77</v>
      </c>
      <c r="G71" s="259" t="s">
        <v>981</v>
      </c>
      <c r="H71" s="28"/>
      <c r="I71" s="304"/>
      <c r="J71" s="303" t="s">
        <v>132</v>
      </c>
      <c r="K71" s="244">
        <v>54</v>
      </c>
      <c r="M71" s="259" t="s">
        <v>1710</v>
      </c>
      <c r="N71" s="302"/>
      <c r="O71" s="302"/>
      <c r="P71" s="303" t="s">
        <v>137</v>
      </c>
      <c r="Q71" s="244">
        <v>135</v>
      </c>
      <c r="S71" s="259" t="s">
        <v>852</v>
      </c>
      <c r="T71" s="86"/>
      <c r="U71" s="86"/>
      <c r="V71" s="49" t="s">
        <v>135</v>
      </c>
      <c r="W71" s="244">
        <v>101</v>
      </c>
    </row>
    <row r="72" spans="1:23" ht="18.75">
      <c r="A72" s="259" t="s">
        <v>860</v>
      </c>
      <c r="B72" s="28"/>
      <c r="C72" s="237"/>
      <c r="D72" s="303" t="s">
        <v>131</v>
      </c>
      <c r="E72" s="244">
        <v>75</v>
      </c>
      <c r="G72" s="393" t="s">
        <v>2573</v>
      </c>
      <c r="H72" s="28"/>
      <c r="I72" s="28"/>
      <c r="J72" s="303" t="s">
        <v>132</v>
      </c>
      <c r="K72" s="244">
        <v>53</v>
      </c>
      <c r="M72" s="259" t="s">
        <v>1392</v>
      </c>
      <c r="N72" s="240"/>
      <c r="O72" s="302"/>
      <c r="P72" s="303" t="s">
        <v>137</v>
      </c>
      <c r="Q72" s="244">
        <v>135</v>
      </c>
      <c r="S72" s="259" t="s">
        <v>2134</v>
      </c>
      <c r="T72" s="28"/>
      <c r="U72" s="28"/>
      <c r="V72" s="49" t="s">
        <v>135</v>
      </c>
      <c r="W72" s="244">
        <v>101</v>
      </c>
    </row>
    <row r="73" spans="1:23" ht="18.75">
      <c r="A73" s="259" t="s">
        <v>2151</v>
      </c>
      <c r="B73" s="28"/>
      <c r="C73" s="237"/>
      <c r="D73" s="303" t="s">
        <v>131</v>
      </c>
      <c r="E73" s="244">
        <v>73</v>
      </c>
      <c r="G73" s="259" t="s">
        <v>3352</v>
      </c>
      <c r="H73" s="28"/>
      <c r="I73" s="28"/>
      <c r="J73" s="303" t="s">
        <v>132</v>
      </c>
      <c r="K73" s="244">
        <v>53</v>
      </c>
      <c r="M73" s="259"/>
      <c r="N73" s="237"/>
      <c r="O73" s="237"/>
      <c r="P73" s="244"/>
      <c r="Q73" s="1"/>
      <c r="S73" s="259" t="s">
        <v>1699</v>
      </c>
      <c r="T73" s="240"/>
      <c r="U73" s="391"/>
      <c r="V73" s="49" t="s">
        <v>135</v>
      </c>
      <c r="W73" s="244">
        <v>100</v>
      </c>
    </row>
    <row r="74" spans="1:23" ht="18.75">
      <c r="A74" s="259" t="s">
        <v>988</v>
      </c>
      <c r="B74" s="151"/>
      <c r="C74" s="302"/>
      <c r="D74" s="303" t="s">
        <v>131</v>
      </c>
      <c r="E74" s="244">
        <v>73</v>
      </c>
      <c r="G74" s="259" t="s">
        <v>3294</v>
      </c>
      <c r="H74" s="28"/>
      <c r="I74" s="28"/>
      <c r="J74" s="303" t="s">
        <v>132</v>
      </c>
      <c r="K74" s="244">
        <v>53</v>
      </c>
      <c r="M74" s="259"/>
      <c r="N74" s="237"/>
      <c r="O74" s="237"/>
      <c r="P74" s="244"/>
      <c r="Q74" s="1"/>
      <c r="S74" s="259" t="s">
        <v>512</v>
      </c>
      <c r="T74" s="240"/>
      <c r="U74" s="391"/>
      <c r="V74" s="49" t="s">
        <v>135</v>
      </c>
      <c r="W74" s="244">
        <v>100</v>
      </c>
    </row>
    <row r="75" spans="1:23" ht="18.75">
      <c r="A75" s="259" t="s">
        <v>857</v>
      </c>
      <c r="B75" s="240"/>
      <c r="C75" s="302"/>
      <c r="D75" s="303" t="s">
        <v>131</v>
      </c>
      <c r="E75" s="244">
        <v>73</v>
      </c>
      <c r="G75" s="259" t="s">
        <v>2127</v>
      </c>
      <c r="H75" s="38"/>
      <c r="I75" s="38"/>
      <c r="J75" s="303" t="s">
        <v>132</v>
      </c>
      <c r="K75" s="244">
        <v>52</v>
      </c>
      <c r="S75" s="259" t="s">
        <v>1707</v>
      </c>
      <c r="T75" s="28"/>
      <c r="U75" s="86"/>
      <c r="V75" s="49" t="s">
        <v>135</v>
      </c>
      <c r="W75" s="244">
        <v>99</v>
      </c>
    </row>
    <row r="76" spans="1:23" ht="18.75">
      <c r="A76" s="259" t="s">
        <v>2092</v>
      </c>
      <c r="B76" s="38"/>
      <c r="C76" s="38"/>
      <c r="D76" s="303" t="s">
        <v>131</v>
      </c>
      <c r="E76" s="244">
        <v>73</v>
      </c>
      <c r="G76" s="259" t="s">
        <v>628</v>
      </c>
      <c r="H76" s="240"/>
      <c r="I76" s="302"/>
      <c r="J76" s="303" t="s">
        <v>132</v>
      </c>
      <c r="K76" s="244">
        <v>52</v>
      </c>
      <c r="S76" s="259" t="s">
        <v>2108</v>
      </c>
      <c r="T76" s="28"/>
      <c r="U76" s="28"/>
      <c r="V76" s="49" t="s">
        <v>135</v>
      </c>
      <c r="W76" s="244">
        <v>99</v>
      </c>
    </row>
    <row r="77" spans="1:23" ht="18">
      <c r="A77" s="259" t="s">
        <v>2158</v>
      </c>
      <c r="B77" s="28"/>
      <c r="C77" s="304"/>
      <c r="D77" s="303" t="s">
        <v>131</v>
      </c>
      <c r="E77" s="244">
        <v>72</v>
      </c>
      <c r="G77" s="259" t="s">
        <v>3315</v>
      </c>
      <c r="H77" s="28"/>
      <c r="I77" s="28"/>
      <c r="J77" s="303" t="s">
        <v>132</v>
      </c>
      <c r="K77" s="244">
        <v>52</v>
      </c>
      <c r="S77" s="259" t="s">
        <v>2598</v>
      </c>
      <c r="T77" s="28"/>
      <c r="U77" s="28"/>
      <c r="V77" s="49" t="s">
        <v>135</v>
      </c>
      <c r="W77" s="244">
        <v>98</v>
      </c>
    </row>
    <row r="78" spans="1:23" ht="18.75">
      <c r="A78" s="392" t="s">
        <v>1803</v>
      </c>
      <c r="B78" s="304"/>
      <c r="C78" s="304"/>
      <c r="D78" s="303" t="s">
        <v>131</v>
      </c>
      <c r="E78" s="244">
        <v>72</v>
      </c>
      <c r="G78" s="259" t="s">
        <v>509</v>
      </c>
      <c r="H78" s="28"/>
      <c r="I78" s="304"/>
      <c r="J78" s="303" t="s">
        <v>132</v>
      </c>
      <c r="K78" s="244">
        <v>51</v>
      </c>
      <c r="M78" s="259" t="s">
        <v>447</v>
      </c>
      <c r="N78" s="240"/>
      <c r="O78" s="302"/>
      <c r="P78" s="303" t="s">
        <v>130</v>
      </c>
      <c r="Q78" s="244">
        <v>38</v>
      </c>
      <c r="S78" s="259" t="s">
        <v>729</v>
      </c>
      <c r="T78" s="86"/>
      <c r="U78" s="86"/>
      <c r="V78" s="49" t="s">
        <v>135</v>
      </c>
      <c r="W78" s="244">
        <v>94</v>
      </c>
    </row>
    <row r="79" spans="1:23" ht="18.75">
      <c r="A79" s="259" t="s">
        <v>597</v>
      </c>
      <c r="B79" s="240"/>
      <c r="C79" s="302"/>
      <c r="D79" s="303" t="s">
        <v>131</v>
      </c>
      <c r="E79" s="244">
        <v>72</v>
      </c>
      <c r="G79" s="259" t="s">
        <v>2588</v>
      </c>
      <c r="H79" s="28"/>
      <c r="I79" s="237"/>
      <c r="J79" s="303" t="s">
        <v>132</v>
      </c>
      <c r="K79" s="244">
        <v>51</v>
      </c>
      <c r="M79" s="259" t="s">
        <v>1730</v>
      </c>
      <c r="N79" s="304"/>
      <c r="O79" s="304"/>
      <c r="P79" s="303" t="s">
        <v>130</v>
      </c>
      <c r="Q79" s="244">
        <v>38</v>
      </c>
      <c r="S79" s="259" t="s">
        <v>1989</v>
      </c>
      <c r="T79" s="28"/>
      <c r="U79" s="28"/>
      <c r="V79" s="49" t="s">
        <v>135</v>
      </c>
      <c r="W79" s="244">
        <v>93</v>
      </c>
    </row>
    <row r="80" spans="1:23" ht="18.75">
      <c r="A80" s="259" t="s">
        <v>2973</v>
      </c>
      <c r="B80" s="240"/>
      <c r="C80" s="302"/>
      <c r="D80" s="303" t="s">
        <v>131</v>
      </c>
      <c r="E80" s="244">
        <v>72</v>
      </c>
      <c r="G80" s="259" t="s">
        <v>970</v>
      </c>
      <c r="H80" s="302"/>
      <c r="I80" s="302"/>
      <c r="J80" s="303" t="s">
        <v>132</v>
      </c>
      <c r="K80" s="244">
        <v>51</v>
      </c>
      <c r="M80" s="259" t="s">
        <v>1735</v>
      </c>
      <c r="N80" s="304"/>
      <c r="O80" s="304"/>
      <c r="P80" s="303" t="s">
        <v>130</v>
      </c>
      <c r="Q80" s="244">
        <v>38</v>
      </c>
      <c r="S80" s="259" t="s">
        <v>1389</v>
      </c>
      <c r="T80" s="86"/>
      <c r="U80" s="86"/>
      <c r="V80" s="49" t="s">
        <v>135</v>
      </c>
      <c r="W80" s="244">
        <v>93</v>
      </c>
    </row>
    <row r="81" spans="1:23" ht="18">
      <c r="A81" s="259" t="s">
        <v>1790</v>
      </c>
      <c r="B81" s="237"/>
      <c r="C81" s="237"/>
      <c r="D81" s="303" t="s">
        <v>131</v>
      </c>
      <c r="E81" s="244">
        <v>71</v>
      </c>
      <c r="G81" s="259" t="s">
        <v>560</v>
      </c>
      <c r="H81" s="28"/>
      <c r="I81" s="237"/>
      <c r="J81" s="303" t="s">
        <v>132</v>
      </c>
      <c r="K81" s="244">
        <v>51</v>
      </c>
      <c r="M81" s="259" t="s">
        <v>527</v>
      </c>
      <c r="N81" s="38"/>
      <c r="O81" s="38"/>
      <c r="P81" s="303" t="s">
        <v>130</v>
      </c>
      <c r="Q81" s="244">
        <v>38</v>
      </c>
      <c r="S81" s="259" t="s">
        <v>3089</v>
      </c>
      <c r="T81" s="28"/>
      <c r="U81" s="28"/>
      <c r="V81" s="49" t="s">
        <v>135</v>
      </c>
      <c r="W81" s="244">
        <v>93</v>
      </c>
    </row>
    <row r="82" spans="1:23" ht="18.75">
      <c r="A82" s="259" t="s">
        <v>1737</v>
      </c>
      <c r="B82" s="28"/>
      <c r="C82" s="237"/>
      <c r="D82" s="303" t="s">
        <v>131</v>
      </c>
      <c r="E82" s="244">
        <v>70</v>
      </c>
      <c r="G82" s="259" t="s">
        <v>2334</v>
      </c>
      <c r="H82" s="38"/>
      <c r="I82" s="38"/>
      <c r="J82" s="303" t="s">
        <v>132</v>
      </c>
      <c r="K82" s="244">
        <v>50</v>
      </c>
      <c r="M82" s="259" t="s">
        <v>591</v>
      </c>
      <c r="N82" s="304"/>
      <c r="O82" s="304"/>
      <c r="P82" s="303" t="s">
        <v>130</v>
      </c>
      <c r="Q82" s="244">
        <v>38</v>
      </c>
      <c r="S82" s="259" t="s">
        <v>1983</v>
      </c>
      <c r="T82" s="391"/>
      <c r="U82" s="391"/>
      <c r="V82" s="49" t="s">
        <v>135</v>
      </c>
      <c r="W82" s="244">
        <v>92</v>
      </c>
    </row>
    <row r="83" spans="1:23" ht="18">
      <c r="A83" s="259" t="s">
        <v>2042</v>
      </c>
      <c r="B83" s="304"/>
      <c r="C83" s="304"/>
      <c r="D83" s="303" t="s">
        <v>131</v>
      </c>
      <c r="E83" s="244">
        <v>70</v>
      </c>
      <c r="G83" s="259" t="s">
        <v>2643</v>
      </c>
      <c r="H83" s="28"/>
      <c r="I83" s="237"/>
      <c r="J83" s="303" t="s">
        <v>132</v>
      </c>
      <c r="K83" s="244">
        <v>49</v>
      </c>
      <c r="M83" s="259" t="s">
        <v>2345</v>
      </c>
      <c r="N83" s="28"/>
      <c r="O83" s="237"/>
      <c r="P83" s="303" t="s">
        <v>130</v>
      </c>
      <c r="Q83" s="244">
        <v>38</v>
      </c>
      <c r="S83" s="259" t="s">
        <v>429</v>
      </c>
      <c r="T83" s="38"/>
      <c r="U83" s="38"/>
      <c r="V83" s="49" t="s">
        <v>135</v>
      </c>
      <c r="W83" s="244">
        <v>92</v>
      </c>
    </row>
    <row r="84" spans="1:23" ht="18.75">
      <c r="A84" s="259" t="s">
        <v>3224</v>
      </c>
      <c r="B84" s="28"/>
      <c r="C84" s="28"/>
      <c r="D84" s="303" t="s">
        <v>131</v>
      </c>
      <c r="E84" s="244">
        <v>70</v>
      </c>
      <c r="G84" s="259" t="s">
        <v>2516</v>
      </c>
      <c r="H84" s="38"/>
      <c r="I84" s="38"/>
      <c r="J84" s="303" t="s">
        <v>132</v>
      </c>
      <c r="K84" s="244">
        <v>49</v>
      </c>
      <c r="M84" s="259" t="s">
        <v>2030</v>
      </c>
      <c r="N84" s="304"/>
      <c r="O84" s="304"/>
      <c r="P84" s="303" t="s">
        <v>130</v>
      </c>
      <c r="Q84" s="244">
        <v>38</v>
      </c>
      <c r="S84" s="259" t="s">
        <v>2015</v>
      </c>
      <c r="T84" s="391"/>
      <c r="U84" s="391"/>
      <c r="V84" s="49" t="s">
        <v>135</v>
      </c>
      <c r="W84" s="244">
        <v>92</v>
      </c>
    </row>
    <row r="85" spans="1:23" ht="18.75">
      <c r="A85" s="259" t="s">
        <v>486</v>
      </c>
      <c r="B85" s="302"/>
      <c r="C85" s="302"/>
      <c r="D85" s="303" t="s">
        <v>131</v>
      </c>
      <c r="E85" s="244">
        <v>69</v>
      </c>
      <c r="G85" s="259" t="s">
        <v>2084</v>
      </c>
      <c r="H85" s="304"/>
      <c r="I85" s="304"/>
      <c r="J85" s="303" t="s">
        <v>132</v>
      </c>
      <c r="K85" s="244">
        <v>49</v>
      </c>
      <c r="M85" s="259" t="s">
        <v>2974</v>
      </c>
      <c r="N85" s="240"/>
      <c r="O85" s="302"/>
      <c r="P85" s="303" t="s">
        <v>130</v>
      </c>
      <c r="Q85" s="244">
        <v>38</v>
      </c>
      <c r="S85" s="259" t="s">
        <v>976</v>
      </c>
      <c r="T85" s="391"/>
      <c r="U85" s="391"/>
      <c r="V85" s="49" t="s">
        <v>135</v>
      </c>
      <c r="W85" s="244">
        <v>91</v>
      </c>
    </row>
    <row r="86" spans="1:23" ht="18">
      <c r="A86" s="259" t="s">
        <v>2546</v>
      </c>
      <c r="B86" s="38"/>
      <c r="C86" s="38"/>
      <c r="D86" s="303" t="s">
        <v>131</v>
      </c>
      <c r="E86" s="244">
        <v>69</v>
      </c>
      <c r="G86" s="259" t="s">
        <v>2137</v>
      </c>
      <c r="H86" s="28"/>
      <c r="I86" s="304"/>
      <c r="J86" s="303" t="s">
        <v>132</v>
      </c>
      <c r="K86" s="244">
        <v>49</v>
      </c>
      <c r="M86" s="259" t="s">
        <v>3363</v>
      </c>
      <c r="N86" s="28"/>
      <c r="O86" s="28"/>
      <c r="P86" s="303" t="s">
        <v>130</v>
      </c>
      <c r="Q86" s="244">
        <v>38</v>
      </c>
      <c r="S86" s="259" t="s">
        <v>615</v>
      </c>
      <c r="T86" s="86"/>
      <c r="U86" s="86"/>
      <c r="V86" s="49" t="s">
        <v>135</v>
      </c>
      <c r="W86" s="244">
        <v>88</v>
      </c>
    </row>
    <row r="87" spans="1:23" ht="18.75">
      <c r="A87" s="259" t="s">
        <v>598</v>
      </c>
      <c r="B87" s="28"/>
      <c r="C87" s="237"/>
      <c r="D87" s="303" t="s">
        <v>131</v>
      </c>
      <c r="E87" s="244">
        <v>69</v>
      </c>
      <c r="G87" s="259" t="s">
        <v>534</v>
      </c>
      <c r="H87" s="304"/>
      <c r="I87" s="304"/>
      <c r="J87" s="303" t="s">
        <v>132</v>
      </c>
      <c r="K87" s="244">
        <v>48</v>
      </c>
      <c r="M87" s="259" t="s">
        <v>3239</v>
      </c>
      <c r="N87" s="28"/>
      <c r="O87" s="28"/>
      <c r="P87" s="303" t="s">
        <v>130</v>
      </c>
      <c r="Q87" s="244">
        <v>38</v>
      </c>
      <c r="S87" s="259" t="s">
        <v>1003</v>
      </c>
      <c r="T87" s="391"/>
      <c r="U87" s="391"/>
      <c r="V87" s="49" t="s">
        <v>135</v>
      </c>
      <c r="W87" s="244">
        <v>88</v>
      </c>
    </row>
    <row r="88" spans="1:23" ht="18.75">
      <c r="A88" s="259" t="s">
        <v>2466</v>
      </c>
      <c r="B88" s="38"/>
      <c r="C88" s="38"/>
      <c r="D88" s="303" t="s">
        <v>131</v>
      </c>
      <c r="E88" s="244">
        <v>69</v>
      </c>
      <c r="G88" s="259" t="s">
        <v>489</v>
      </c>
      <c r="H88" s="302"/>
      <c r="I88" s="302"/>
      <c r="J88" s="303" t="s">
        <v>132</v>
      </c>
      <c r="K88" s="244">
        <v>48</v>
      </c>
      <c r="M88" s="259" t="s">
        <v>1148</v>
      </c>
      <c r="N88" s="240"/>
      <c r="O88" s="302"/>
      <c r="P88" s="303" t="s">
        <v>130</v>
      </c>
      <c r="Q88" s="244">
        <v>37</v>
      </c>
      <c r="S88" s="259" t="s">
        <v>2480</v>
      </c>
      <c r="T88" s="38"/>
      <c r="U88" s="38"/>
      <c r="V88" s="49" t="s">
        <v>135</v>
      </c>
      <c r="W88" s="244">
        <v>87</v>
      </c>
    </row>
    <row r="89" spans="1:23" ht="18.75">
      <c r="A89" s="259" t="s">
        <v>1721</v>
      </c>
      <c r="B89" s="304"/>
      <c r="C89" s="304"/>
      <c r="D89" s="303" t="s">
        <v>131</v>
      </c>
      <c r="E89" s="244">
        <v>68</v>
      </c>
      <c r="G89" s="259" t="s">
        <v>1485</v>
      </c>
      <c r="H89" s="259"/>
      <c r="I89" s="304"/>
      <c r="J89" s="303" t="s">
        <v>132</v>
      </c>
      <c r="K89" s="244">
        <v>48</v>
      </c>
      <c r="M89" s="259" t="s">
        <v>419</v>
      </c>
      <c r="N89" s="240"/>
      <c r="O89" s="302"/>
      <c r="P89" s="303" t="s">
        <v>130</v>
      </c>
      <c r="Q89" s="244">
        <v>37</v>
      </c>
      <c r="S89" s="259" t="s">
        <v>993</v>
      </c>
      <c r="T89" s="391"/>
      <c r="U89" s="391"/>
      <c r="V89" s="49" t="s">
        <v>135</v>
      </c>
      <c r="W89" s="244">
        <v>87</v>
      </c>
    </row>
    <row r="90" spans="1:23" ht="18.75">
      <c r="A90" s="259" t="s">
        <v>481</v>
      </c>
      <c r="B90" s="302"/>
      <c r="C90" s="302"/>
      <c r="D90" s="303" t="s">
        <v>131</v>
      </c>
      <c r="E90" s="244">
        <v>67</v>
      </c>
      <c r="G90" s="259" t="s">
        <v>464</v>
      </c>
      <c r="H90" s="240"/>
      <c r="I90" s="302"/>
      <c r="J90" s="303" t="s">
        <v>132</v>
      </c>
      <c r="K90" s="244">
        <v>48</v>
      </c>
      <c r="M90" s="259" t="s">
        <v>508</v>
      </c>
      <c r="N90" s="304"/>
      <c r="O90" s="304"/>
      <c r="P90" s="303" t="s">
        <v>130</v>
      </c>
      <c r="Q90" s="244">
        <v>37</v>
      </c>
      <c r="S90" s="259" t="s">
        <v>1380</v>
      </c>
      <c r="T90" s="86"/>
      <c r="U90" s="86"/>
      <c r="V90" s="49" t="s">
        <v>135</v>
      </c>
      <c r="W90" s="244">
        <v>87</v>
      </c>
    </row>
    <row r="91" spans="1:23" ht="18">
      <c r="A91" s="259" t="s">
        <v>2343</v>
      </c>
      <c r="B91" s="28"/>
      <c r="C91" s="237"/>
      <c r="D91" s="303" t="s">
        <v>131</v>
      </c>
      <c r="E91" s="244">
        <v>67</v>
      </c>
      <c r="G91" s="259" t="s">
        <v>2100</v>
      </c>
      <c r="H91" s="28"/>
      <c r="I91" s="237"/>
      <c r="J91" s="303" t="s">
        <v>132</v>
      </c>
      <c r="K91" s="244">
        <v>48</v>
      </c>
      <c r="M91" s="259" t="s">
        <v>2600</v>
      </c>
      <c r="N91" s="38"/>
      <c r="O91" s="38"/>
      <c r="P91" s="303" t="s">
        <v>130</v>
      </c>
      <c r="Q91" s="244">
        <v>37</v>
      </c>
    </row>
    <row r="92" spans="1:23" ht="18.75">
      <c r="A92" s="392" t="s">
        <v>1798</v>
      </c>
      <c r="B92" s="151"/>
      <c r="C92" s="302"/>
      <c r="D92" s="303" t="s">
        <v>131</v>
      </c>
      <c r="E92" s="244">
        <v>67</v>
      </c>
      <c r="G92" s="259" t="s">
        <v>1997</v>
      </c>
      <c r="H92" s="28"/>
      <c r="I92" s="237"/>
      <c r="J92" s="303" t="s">
        <v>132</v>
      </c>
      <c r="K92" s="244">
        <v>48</v>
      </c>
      <c r="M92" s="259" t="s">
        <v>1395</v>
      </c>
      <c r="N92" s="240"/>
      <c r="O92" s="302"/>
      <c r="P92" s="303" t="s">
        <v>130</v>
      </c>
      <c r="Q92" s="244">
        <v>37</v>
      </c>
      <c r="S92" s="259"/>
      <c r="T92" s="28"/>
      <c r="U92" s="28"/>
      <c r="V92" s="244"/>
      <c r="W92" s="1"/>
    </row>
    <row r="93" spans="1:23" ht="18">
      <c r="A93" s="259" t="s">
        <v>2319</v>
      </c>
      <c r="B93" s="38"/>
      <c r="C93" s="38"/>
      <c r="D93" s="303" t="s">
        <v>131</v>
      </c>
      <c r="E93" s="244">
        <v>66</v>
      </c>
      <c r="G93" s="259" t="s">
        <v>1966</v>
      </c>
      <c r="H93" s="28"/>
      <c r="I93" s="28"/>
      <c r="J93" s="303" t="s">
        <v>132</v>
      </c>
      <c r="K93" s="244">
        <v>48</v>
      </c>
      <c r="M93" s="259" t="s">
        <v>969</v>
      </c>
      <c r="N93" s="28"/>
      <c r="O93" s="237"/>
      <c r="P93" s="303" t="s">
        <v>130</v>
      </c>
      <c r="Q93" s="244">
        <v>36</v>
      </c>
      <c r="S93" s="259"/>
      <c r="V93" s="244"/>
      <c r="W93" s="1"/>
    </row>
    <row r="94" spans="1:23" ht="18">
      <c r="A94" s="259" t="s">
        <v>2103</v>
      </c>
      <c r="B94" s="304"/>
      <c r="C94" s="304"/>
      <c r="D94" s="303" t="s">
        <v>131</v>
      </c>
      <c r="E94" s="244">
        <v>66</v>
      </c>
      <c r="G94" s="259" t="s">
        <v>1784</v>
      </c>
      <c r="H94" s="28"/>
      <c r="I94" s="237"/>
      <c r="J94" s="303" t="s">
        <v>132</v>
      </c>
      <c r="K94" s="244">
        <v>48</v>
      </c>
      <c r="M94" s="259" t="s">
        <v>2061</v>
      </c>
      <c r="N94" s="38"/>
      <c r="O94" s="38"/>
      <c r="P94" s="303" t="s">
        <v>130</v>
      </c>
      <c r="Q94" s="244">
        <v>36</v>
      </c>
      <c r="S94" s="259" t="s">
        <v>616</v>
      </c>
      <c r="T94" s="28"/>
      <c r="U94" s="28"/>
      <c r="V94" s="303" t="s">
        <v>129</v>
      </c>
      <c r="W94" s="244">
        <v>24</v>
      </c>
    </row>
    <row r="95" spans="1:23" ht="18.75">
      <c r="A95" s="259" t="s">
        <v>530</v>
      </c>
      <c r="B95" s="38"/>
      <c r="C95" s="38"/>
      <c r="D95" s="303" t="s">
        <v>131</v>
      </c>
      <c r="E95" s="244">
        <v>65</v>
      </c>
      <c r="G95" s="259" t="s">
        <v>2567</v>
      </c>
      <c r="H95" s="38"/>
      <c r="I95" s="38"/>
      <c r="J95" s="303" t="s">
        <v>132</v>
      </c>
      <c r="K95" s="244">
        <v>47</v>
      </c>
      <c r="M95" s="259" t="s">
        <v>571</v>
      </c>
      <c r="N95" s="302"/>
      <c r="O95" s="302"/>
      <c r="P95" s="303" t="s">
        <v>130</v>
      </c>
      <c r="Q95" s="244">
        <v>36</v>
      </c>
      <c r="S95" s="259" t="s">
        <v>1151</v>
      </c>
      <c r="T95" s="240"/>
      <c r="U95" s="302"/>
      <c r="V95" s="303" t="s">
        <v>129</v>
      </c>
      <c r="W95" s="244">
        <v>24</v>
      </c>
    </row>
    <row r="96" spans="1:23" ht="18.75">
      <c r="A96" s="259" t="s">
        <v>595</v>
      </c>
      <c r="B96" s="28"/>
      <c r="C96" s="304"/>
      <c r="D96" s="303" t="s">
        <v>131</v>
      </c>
      <c r="E96" s="244">
        <v>65</v>
      </c>
      <c r="G96" s="259" t="s">
        <v>1493</v>
      </c>
      <c r="H96" s="28"/>
      <c r="I96" s="237"/>
      <c r="J96" s="303" t="s">
        <v>132</v>
      </c>
      <c r="K96" s="244">
        <v>47</v>
      </c>
      <c r="M96" s="259" t="s">
        <v>1378</v>
      </c>
      <c r="N96" s="302"/>
      <c r="O96" s="302"/>
      <c r="P96" s="303" t="s">
        <v>130</v>
      </c>
      <c r="Q96" s="244">
        <v>36</v>
      </c>
      <c r="S96" s="259" t="s">
        <v>2481</v>
      </c>
      <c r="T96" s="38"/>
      <c r="U96" s="38"/>
      <c r="V96" s="303" t="s">
        <v>129</v>
      </c>
      <c r="W96" s="244">
        <v>24</v>
      </c>
    </row>
    <row r="97" spans="1:23" ht="18">
      <c r="A97" s="259" t="s">
        <v>1726</v>
      </c>
      <c r="B97" s="28"/>
      <c r="C97" s="304"/>
      <c r="D97" s="303" t="s">
        <v>131</v>
      </c>
      <c r="E97" s="244">
        <v>65</v>
      </c>
      <c r="G97" s="259" t="s">
        <v>2659</v>
      </c>
      <c r="H97" s="28"/>
      <c r="I97" s="237"/>
      <c r="J97" s="303" t="s">
        <v>132</v>
      </c>
      <c r="K97" s="244">
        <v>47</v>
      </c>
      <c r="M97" s="259" t="s">
        <v>1985</v>
      </c>
      <c r="N97" s="38"/>
      <c r="O97" s="38"/>
      <c r="P97" s="303" t="s">
        <v>130</v>
      </c>
      <c r="Q97" s="244">
        <v>36</v>
      </c>
      <c r="S97" s="259" t="s">
        <v>2148</v>
      </c>
      <c r="T97" s="28"/>
      <c r="U97" s="28"/>
      <c r="V97" s="303" t="s">
        <v>129</v>
      </c>
      <c r="W97" s="244">
        <v>24</v>
      </c>
    </row>
    <row r="98" spans="1:23" ht="18.75">
      <c r="A98" s="259" t="s">
        <v>1733</v>
      </c>
      <c r="B98" s="259"/>
      <c r="C98" s="237"/>
      <c r="D98" s="303" t="s">
        <v>131</v>
      </c>
      <c r="E98" s="244">
        <v>64</v>
      </c>
      <c r="G98" s="259" t="s">
        <v>2119</v>
      </c>
      <c r="H98" s="38"/>
      <c r="I98" s="38"/>
      <c r="J98" s="303" t="s">
        <v>132</v>
      </c>
      <c r="K98" s="244">
        <v>47</v>
      </c>
      <c r="M98" s="259" t="s">
        <v>733</v>
      </c>
      <c r="N98" s="240"/>
      <c r="O98" s="302"/>
      <c r="P98" s="303" t="s">
        <v>130</v>
      </c>
      <c r="Q98" s="244">
        <v>36</v>
      </c>
      <c r="S98" s="259" t="s">
        <v>973</v>
      </c>
      <c r="T98" s="240"/>
      <c r="U98" s="302"/>
      <c r="V98" s="303" t="s">
        <v>129</v>
      </c>
      <c r="W98" s="244">
        <v>24</v>
      </c>
    </row>
    <row r="99" spans="1:23" ht="18.75">
      <c r="A99" s="259" t="s">
        <v>476</v>
      </c>
      <c r="B99" s="302"/>
      <c r="C99" s="302"/>
      <c r="D99" s="303" t="s">
        <v>131</v>
      </c>
      <c r="E99" s="244">
        <v>64</v>
      </c>
      <c r="G99" s="259" t="s">
        <v>2606</v>
      </c>
      <c r="H99" s="28"/>
      <c r="I99" s="28"/>
      <c r="J99" s="303" t="s">
        <v>132</v>
      </c>
      <c r="K99" s="244">
        <v>47</v>
      </c>
      <c r="M99" s="259" t="s">
        <v>734</v>
      </c>
      <c r="N99" s="28"/>
      <c r="O99" s="28"/>
      <c r="P99" s="303" t="s">
        <v>130</v>
      </c>
      <c r="Q99" s="244">
        <v>35</v>
      </c>
      <c r="S99" s="259" t="s">
        <v>430</v>
      </c>
      <c r="T99" s="240"/>
      <c r="U99" s="302"/>
      <c r="V99" s="303" t="s">
        <v>129</v>
      </c>
      <c r="W99" s="244">
        <v>24</v>
      </c>
    </row>
    <row r="100" spans="1:23" ht="18.75">
      <c r="A100" s="259" t="s">
        <v>518</v>
      </c>
      <c r="B100" s="302"/>
      <c r="C100" s="302"/>
      <c r="D100" s="303" t="s">
        <v>131</v>
      </c>
      <c r="E100" s="244">
        <v>63</v>
      </c>
      <c r="G100" s="259" t="s">
        <v>2335</v>
      </c>
      <c r="H100" s="38"/>
      <c r="I100" s="38"/>
      <c r="J100" s="303" t="s">
        <v>132</v>
      </c>
      <c r="K100" s="244">
        <v>47</v>
      </c>
      <c r="M100" s="259" t="s">
        <v>483</v>
      </c>
      <c r="N100" s="38"/>
      <c r="O100" s="38"/>
      <c r="P100" s="303" t="s">
        <v>130</v>
      </c>
      <c r="Q100" s="244">
        <v>35</v>
      </c>
      <c r="S100" s="259" t="s">
        <v>1741</v>
      </c>
      <c r="T100" s="28"/>
      <c r="U100" s="237"/>
      <c r="V100" s="303" t="s">
        <v>129</v>
      </c>
      <c r="W100" s="244">
        <v>24</v>
      </c>
    </row>
    <row r="101" spans="1:23" ht="18">
      <c r="A101" s="259" t="s">
        <v>606</v>
      </c>
      <c r="B101" s="28"/>
      <c r="C101" s="304"/>
      <c r="D101" s="303" t="s">
        <v>131</v>
      </c>
      <c r="E101" s="244">
        <v>63</v>
      </c>
      <c r="G101" s="259" t="s">
        <v>2485</v>
      </c>
      <c r="H101" s="38"/>
      <c r="I101" s="38"/>
      <c r="J101" s="303" t="s">
        <v>132</v>
      </c>
      <c r="K101" s="244">
        <v>47</v>
      </c>
      <c r="M101" s="259" t="s">
        <v>1492</v>
      </c>
      <c r="N101" s="28"/>
      <c r="O101" s="237"/>
      <c r="P101" s="303" t="s">
        <v>130</v>
      </c>
      <c r="Q101" s="244">
        <v>35</v>
      </c>
      <c r="S101" s="259" t="s">
        <v>587</v>
      </c>
      <c r="T101" s="28"/>
      <c r="U101" s="237"/>
      <c r="V101" s="303" t="s">
        <v>129</v>
      </c>
      <c r="W101" s="244">
        <v>24</v>
      </c>
    </row>
    <row r="102" spans="1:23" ht="18">
      <c r="A102" s="259" t="s">
        <v>2105</v>
      </c>
      <c r="B102" s="28"/>
      <c r="C102" s="237"/>
      <c r="D102" s="303" t="s">
        <v>131</v>
      </c>
      <c r="E102" s="244">
        <v>62</v>
      </c>
      <c r="G102" s="259" t="s">
        <v>2529</v>
      </c>
      <c r="H102" s="38"/>
      <c r="I102" s="38"/>
      <c r="J102" s="303" t="s">
        <v>132</v>
      </c>
      <c r="K102" s="244">
        <v>46</v>
      </c>
      <c r="M102" s="259" t="s">
        <v>3375</v>
      </c>
      <c r="N102" s="28"/>
      <c r="O102" s="28"/>
      <c r="P102" s="303" t="s">
        <v>130</v>
      </c>
      <c r="Q102" s="244">
        <v>35</v>
      </c>
      <c r="S102" s="259" t="s">
        <v>963</v>
      </c>
      <c r="T102" s="28"/>
      <c r="U102" s="237"/>
      <c r="V102" s="303" t="s">
        <v>129</v>
      </c>
      <c r="W102" s="244">
        <v>24</v>
      </c>
    </row>
    <row r="103" spans="1:23" ht="18">
      <c r="A103" s="259" t="s">
        <v>601</v>
      </c>
      <c r="B103" s="304"/>
      <c r="C103" s="304"/>
      <c r="D103" s="303" t="s">
        <v>131</v>
      </c>
      <c r="E103" s="244">
        <v>61</v>
      </c>
      <c r="G103" s="259" t="s">
        <v>1791</v>
      </c>
      <c r="H103" s="28"/>
      <c r="I103" s="237"/>
      <c r="J103" s="303" t="s">
        <v>132</v>
      </c>
      <c r="K103" s="244">
        <v>46</v>
      </c>
      <c r="M103" s="259" t="s">
        <v>1696</v>
      </c>
      <c r="N103" s="28"/>
      <c r="O103" s="304"/>
      <c r="P103" s="303" t="s">
        <v>130</v>
      </c>
      <c r="Q103" s="244">
        <v>34</v>
      </c>
      <c r="S103" s="259" t="s">
        <v>3154</v>
      </c>
      <c r="T103" s="28"/>
      <c r="U103" s="28"/>
      <c r="V103" s="303" t="s">
        <v>129</v>
      </c>
      <c r="W103" s="244">
        <v>24</v>
      </c>
    </row>
    <row r="104" spans="1:23" ht="18.75">
      <c r="A104" s="259" t="s">
        <v>1695</v>
      </c>
      <c r="B104" s="304"/>
      <c r="C104" s="304"/>
      <c r="D104" s="303" t="s">
        <v>131</v>
      </c>
      <c r="E104" s="244">
        <v>60</v>
      </c>
      <c r="G104" s="259" t="s">
        <v>1010</v>
      </c>
      <c r="H104" s="240"/>
      <c r="I104" s="302"/>
      <c r="J104" s="303" t="s">
        <v>132</v>
      </c>
      <c r="K104" s="244">
        <v>45</v>
      </c>
      <c r="M104" s="259" t="s">
        <v>1013</v>
      </c>
      <c r="N104" s="304"/>
      <c r="O104" s="304"/>
      <c r="P104" s="303" t="s">
        <v>130</v>
      </c>
      <c r="Q104" s="244">
        <v>34</v>
      </c>
      <c r="S104" s="259" t="s">
        <v>3095</v>
      </c>
      <c r="T104" s="28"/>
      <c r="U104" s="28"/>
      <c r="V104" s="303" t="s">
        <v>129</v>
      </c>
      <c r="W104" s="244">
        <v>24</v>
      </c>
    </row>
    <row r="105" spans="1:23" ht="18">
      <c r="A105" s="259" t="s">
        <v>3312</v>
      </c>
      <c r="B105" s="28"/>
      <c r="C105" s="28"/>
      <c r="D105" s="303" t="s">
        <v>131</v>
      </c>
      <c r="E105" s="244">
        <v>60</v>
      </c>
      <c r="G105" s="259" t="s">
        <v>582</v>
      </c>
      <c r="H105" s="28"/>
      <c r="I105" s="237"/>
      <c r="J105" s="303" t="s">
        <v>132</v>
      </c>
      <c r="K105" s="244">
        <v>45</v>
      </c>
      <c r="M105" s="259" t="s">
        <v>3305</v>
      </c>
      <c r="N105" s="28"/>
      <c r="O105" s="28"/>
      <c r="P105" s="303" t="s">
        <v>130</v>
      </c>
      <c r="Q105" s="244">
        <v>34</v>
      </c>
      <c r="S105" s="259" t="s">
        <v>740</v>
      </c>
      <c r="T105" s="28"/>
      <c r="U105" s="237"/>
      <c r="V105" s="303" t="s">
        <v>129</v>
      </c>
      <c r="W105" s="244">
        <v>23</v>
      </c>
    </row>
    <row r="106" spans="1:23" ht="18">
      <c r="A106" s="259" t="s">
        <v>1394</v>
      </c>
      <c r="B106" s="304"/>
      <c r="C106" s="304"/>
      <c r="D106" s="303" t="s">
        <v>131</v>
      </c>
      <c r="E106" s="244">
        <v>59</v>
      </c>
      <c r="G106" s="259" t="s">
        <v>2613</v>
      </c>
      <c r="H106" s="28"/>
      <c r="I106" s="237"/>
      <c r="J106" s="303" t="s">
        <v>132</v>
      </c>
      <c r="K106" s="244">
        <v>45</v>
      </c>
      <c r="M106" s="259" t="s">
        <v>3122</v>
      </c>
      <c r="N106" s="28"/>
      <c r="O106" s="28"/>
      <c r="P106" s="303" t="s">
        <v>130</v>
      </c>
      <c r="Q106" s="244">
        <v>34</v>
      </c>
      <c r="S106" s="259" t="s">
        <v>1401</v>
      </c>
      <c r="T106" s="304"/>
      <c r="U106" s="304"/>
      <c r="V106" s="303" t="s">
        <v>129</v>
      </c>
      <c r="W106" s="244">
        <v>23</v>
      </c>
    </row>
    <row r="107" spans="1:23" ht="18.75">
      <c r="A107" s="259" t="s">
        <v>3116</v>
      </c>
      <c r="B107" s="28"/>
      <c r="C107" s="28"/>
      <c r="D107" s="303" t="s">
        <v>131</v>
      </c>
      <c r="E107" s="244">
        <v>59</v>
      </c>
      <c r="G107" s="259" t="s">
        <v>2511</v>
      </c>
      <c r="H107" s="28"/>
      <c r="I107" s="304"/>
      <c r="J107" s="303" t="s">
        <v>132</v>
      </c>
      <c r="K107" s="244">
        <v>45</v>
      </c>
      <c r="M107" s="259" t="s">
        <v>2045</v>
      </c>
      <c r="N107" s="28"/>
      <c r="O107" s="237"/>
      <c r="P107" s="303" t="s">
        <v>130</v>
      </c>
      <c r="Q107" s="244">
        <v>33</v>
      </c>
      <c r="S107" s="259" t="s">
        <v>2568</v>
      </c>
      <c r="T107" s="302"/>
      <c r="U107" s="302"/>
      <c r="V107" s="303" t="s">
        <v>129</v>
      </c>
      <c r="W107" s="244">
        <v>23</v>
      </c>
    </row>
    <row r="108" spans="1:23" ht="18">
      <c r="A108" s="259" t="s">
        <v>1016</v>
      </c>
      <c r="B108" s="38"/>
      <c r="C108" s="38"/>
      <c r="D108" s="303" t="s">
        <v>131</v>
      </c>
      <c r="E108" s="244">
        <v>58</v>
      </c>
      <c r="G108" s="259" t="s">
        <v>2479</v>
      </c>
      <c r="H108" s="38"/>
      <c r="I108" s="38"/>
      <c r="J108" s="303" t="s">
        <v>132</v>
      </c>
      <c r="K108" s="244">
        <v>45</v>
      </c>
      <c r="M108" s="259" t="s">
        <v>728</v>
      </c>
      <c r="N108" s="304"/>
      <c r="O108" s="304"/>
      <c r="P108" s="303" t="s">
        <v>130</v>
      </c>
      <c r="Q108" s="244">
        <v>33</v>
      </c>
      <c r="S108" s="259" t="s">
        <v>724</v>
      </c>
      <c r="T108" s="38"/>
      <c r="U108" s="38"/>
      <c r="V108" s="303" t="s">
        <v>129</v>
      </c>
      <c r="W108" s="244">
        <v>23</v>
      </c>
    </row>
    <row r="109" spans="1:23" ht="18">
      <c r="A109" s="259" t="s">
        <v>428</v>
      </c>
      <c r="B109" s="28"/>
      <c r="C109" s="28"/>
      <c r="D109" s="303" t="s">
        <v>131</v>
      </c>
      <c r="E109" s="244">
        <v>58</v>
      </c>
      <c r="G109" s="259" t="s">
        <v>1987</v>
      </c>
      <c r="H109" s="28"/>
      <c r="I109" s="304"/>
      <c r="J109" s="303" t="s">
        <v>132</v>
      </c>
      <c r="K109" s="244">
        <v>44</v>
      </c>
      <c r="M109" s="259" t="s">
        <v>623</v>
      </c>
      <c r="N109" s="28"/>
      <c r="O109" s="28"/>
      <c r="P109" s="303" t="s">
        <v>130</v>
      </c>
      <c r="Q109" s="244">
        <v>32</v>
      </c>
      <c r="S109" s="259" t="s">
        <v>1387</v>
      </c>
      <c r="T109" s="304"/>
      <c r="U109" s="304"/>
      <c r="V109" s="303" t="s">
        <v>129</v>
      </c>
      <c r="W109" s="244">
        <v>23</v>
      </c>
    </row>
    <row r="110" spans="1:23" ht="18.75">
      <c r="A110" s="259" t="s">
        <v>562</v>
      </c>
      <c r="B110" s="304"/>
      <c r="C110" s="304"/>
      <c r="D110" s="303" t="s">
        <v>131</v>
      </c>
      <c r="E110" s="244">
        <v>58</v>
      </c>
      <c r="G110" s="259" t="s">
        <v>501</v>
      </c>
      <c r="H110" s="240"/>
      <c r="I110" s="302"/>
      <c r="J110" s="303" t="s">
        <v>132</v>
      </c>
      <c r="K110" s="244">
        <v>44</v>
      </c>
      <c r="M110" s="259" t="s">
        <v>559</v>
      </c>
      <c r="N110" s="237"/>
      <c r="O110" s="237"/>
      <c r="P110" s="303" t="s">
        <v>130</v>
      </c>
      <c r="Q110" s="244">
        <v>32</v>
      </c>
      <c r="S110" s="259" t="s">
        <v>3337</v>
      </c>
      <c r="T110" s="28"/>
      <c r="U110" s="28"/>
      <c r="V110" s="303" t="s">
        <v>129</v>
      </c>
      <c r="W110" s="244">
        <v>23</v>
      </c>
    </row>
    <row r="111" spans="1:23" ht="18.75">
      <c r="A111" s="259" t="s">
        <v>1992</v>
      </c>
      <c r="B111" s="304"/>
      <c r="C111" s="304"/>
      <c r="D111" s="303" t="s">
        <v>131</v>
      </c>
      <c r="E111" s="244">
        <v>57</v>
      </c>
      <c r="G111" s="259" t="s">
        <v>449</v>
      </c>
      <c r="H111" s="304"/>
      <c r="I111" s="304"/>
      <c r="J111" s="303" t="s">
        <v>132</v>
      </c>
      <c r="K111" s="244">
        <v>44</v>
      </c>
      <c r="M111" s="259" t="s">
        <v>1486</v>
      </c>
      <c r="N111" s="240"/>
      <c r="O111" s="302"/>
      <c r="P111" s="303" t="s">
        <v>130</v>
      </c>
      <c r="Q111" s="244">
        <v>32</v>
      </c>
      <c r="S111" s="259" t="s">
        <v>3441</v>
      </c>
      <c r="T111" s="28"/>
      <c r="U111" s="28"/>
      <c r="V111" s="303" t="s">
        <v>129</v>
      </c>
      <c r="W111" s="244">
        <v>23</v>
      </c>
    </row>
    <row r="112" spans="1:23" ht="18">
      <c r="A112" s="259" t="s">
        <v>2513</v>
      </c>
      <c r="B112" s="304"/>
      <c r="C112" s="304"/>
      <c r="D112" s="303" t="s">
        <v>131</v>
      </c>
      <c r="E112" s="244">
        <v>57</v>
      </c>
      <c r="G112" s="259" t="s">
        <v>3223</v>
      </c>
      <c r="H112" s="28"/>
      <c r="I112" s="28"/>
      <c r="J112" s="303" t="s">
        <v>132</v>
      </c>
      <c r="K112" s="244">
        <v>44</v>
      </c>
      <c r="M112" s="259" t="s">
        <v>1388</v>
      </c>
      <c r="N112" s="28"/>
      <c r="O112" s="237"/>
      <c r="P112" s="303" t="s">
        <v>130</v>
      </c>
      <c r="Q112" s="244">
        <v>32</v>
      </c>
      <c r="S112" s="259" t="s">
        <v>3420</v>
      </c>
      <c r="T112" s="28"/>
      <c r="U112" s="28"/>
      <c r="V112" s="303" t="s">
        <v>129</v>
      </c>
      <c r="W112" s="244">
        <v>23</v>
      </c>
    </row>
    <row r="113" spans="1:23" ht="18.75">
      <c r="A113" s="259" t="s">
        <v>1369</v>
      </c>
      <c r="B113" s="302"/>
      <c r="C113" s="302"/>
      <c r="D113" s="303" t="s">
        <v>131</v>
      </c>
      <c r="E113" s="244">
        <v>57</v>
      </c>
      <c r="G113" s="259" t="s">
        <v>502</v>
      </c>
      <c r="H113" s="28"/>
      <c r="I113" s="302"/>
      <c r="J113" s="303" t="s">
        <v>132</v>
      </c>
      <c r="K113" s="244">
        <v>43</v>
      </c>
      <c r="M113" s="259" t="s">
        <v>3169</v>
      </c>
      <c r="N113" s="28"/>
      <c r="O113" s="28"/>
      <c r="P113" s="303" t="s">
        <v>130</v>
      </c>
      <c r="Q113" s="244">
        <v>32</v>
      </c>
      <c r="S113" s="259" t="s">
        <v>3431</v>
      </c>
      <c r="T113" s="28"/>
      <c r="U113" s="28"/>
      <c r="V113" s="303" t="s">
        <v>129</v>
      </c>
      <c r="W113" s="244">
        <v>23</v>
      </c>
    </row>
    <row r="114" spans="1:23" ht="18">
      <c r="A114" s="259"/>
      <c r="B114" s="28"/>
      <c r="C114" s="237"/>
      <c r="D114" s="244"/>
      <c r="E114" s="1"/>
      <c r="G114" s="259" t="s">
        <v>999</v>
      </c>
      <c r="H114" s="304"/>
      <c r="I114" s="304"/>
      <c r="J114" s="303" t="s">
        <v>132</v>
      </c>
      <c r="K114" s="244">
        <v>43</v>
      </c>
      <c r="M114" s="259" t="s">
        <v>3321</v>
      </c>
      <c r="N114" s="28"/>
      <c r="O114" s="28"/>
      <c r="P114" s="303" t="s">
        <v>130</v>
      </c>
      <c r="Q114" s="244">
        <v>32</v>
      </c>
      <c r="S114" s="259" t="s">
        <v>977</v>
      </c>
      <c r="T114" s="28"/>
      <c r="U114" s="237"/>
      <c r="V114" s="303" t="s">
        <v>129</v>
      </c>
      <c r="W114" s="244">
        <v>22</v>
      </c>
    </row>
    <row r="115" spans="1:23" ht="18">
      <c r="A115" s="259"/>
      <c r="B115" s="237"/>
      <c r="C115" s="237"/>
      <c r="D115" s="244"/>
      <c r="E115" s="1"/>
      <c r="G115" s="259" t="s">
        <v>979</v>
      </c>
      <c r="H115" s="28"/>
      <c r="I115" s="28"/>
      <c r="J115" s="303" t="s">
        <v>132</v>
      </c>
      <c r="K115" s="244">
        <v>43</v>
      </c>
      <c r="M115" s="259" t="s">
        <v>3103</v>
      </c>
      <c r="N115" s="28"/>
      <c r="O115" s="28"/>
      <c r="P115" s="303" t="s">
        <v>130</v>
      </c>
      <c r="Q115" s="244">
        <v>32</v>
      </c>
      <c r="S115" s="259" t="s">
        <v>2484</v>
      </c>
      <c r="T115" s="38"/>
      <c r="U115" s="38"/>
      <c r="V115" s="303" t="s">
        <v>129</v>
      </c>
      <c r="W115" s="244">
        <v>22</v>
      </c>
    </row>
    <row r="116" spans="1:23" ht="18">
      <c r="E116" s="1"/>
      <c r="G116" s="259" t="s">
        <v>1990</v>
      </c>
      <c r="H116" s="28"/>
      <c r="I116" s="237"/>
      <c r="J116" s="303" t="s">
        <v>132</v>
      </c>
      <c r="K116" s="244">
        <v>43</v>
      </c>
      <c r="M116" s="259" t="s">
        <v>3243</v>
      </c>
      <c r="N116" s="28"/>
      <c r="O116" s="28"/>
      <c r="P116" s="303" t="s">
        <v>130</v>
      </c>
      <c r="Q116" s="244">
        <v>32</v>
      </c>
      <c r="S116" s="259" t="s">
        <v>438</v>
      </c>
      <c r="T116" s="38"/>
      <c r="U116" s="38"/>
      <c r="V116" s="303" t="s">
        <v>129</v>
      </c>
      <c r="W116" s="244">
        <v>22</v>
      </c>
    </row>
    <row r="117" spans="1:23" ht="18">
      <c r="E117" s="1"/>
      <c r="G117" s="259" t="s">
        <v>2534</v>
      </c>
      <c r="H117" s="38"/>
      <c r="I117" s="38"/>
      <c r="J117" s="303" t="s">
        <v>132</v>
      </c>
      <c r="K117" s="244">
        <v>43</v>
      </c>
      <c r="M117" s="259" t="s">
        <v>2033</v>
      </c>
      <c r="N117" s="28"/>
      <c r="O117" s="237"/>
      <c r="P117" s="303" t="s">
        <v>130</v>
      </c>
      <c r="Q117" s="244">
        <v>31</v>
      </c>
      <c r="S117" s="259" t="s">
        <v>756</v>
      </c>
      <c r="T117" s="28"/>
      <c r="U117" s="237"/>
      <c r="V117" s="303" t="s">
        <v>129</v>
      </c>
      <c r="W117" s="244">
        <v>22</v>
      </c>
    </row>
    <row r="118" spans="1:23" ht="18">
      <c r="E118" s="1"/>
      <c r="G118" s="259" t="s">
        <v>3433</v>
      </c>
      <c r="H118" s="28"/>
      <c r="I118" s="28"/>
      <c r="J118" s="303" t="s">
        <v>132</v>
      </c>
      <c r="K118" s="244">
        <v>43</v>
      </c>
      <c r="M118" s="259" t="s">
        <v>2565</v>
      </c>
      <c r="N118" s="38"/>
      <c r="O118" s="38"/>
      <c r="P118" s="303" t="s">
        <v>130</v>
      </c>
      <c r="Q118" s="244">
        <v>31</v>
      </c>
      <c r="S118" s="259" t="s">
        <v>2544</v>
      </c>
      <c r="T118" s="28"/>
      <c r="U118" s="28"/>
      <c r="V118" s="303" t="s">
        <v>129</v>
      </c>
      <c r="W118" s="244">
        <v>22</v>
      </c>
    </row>
    <row r="119" spans="1:23" ht="18.75">
      <c r="E119" s="1"/>
      <c r="G119" s="259" t="s">
        <v>3104</v>
      </c>
      <c r="H119" s="28"/>
      <c r="I119" s="28"/>
      <c r="J119" s="303" t="s">
        <v>132</v>
      </c>
      <c r="K119" s="244">
        <v>43</v>
      </c>
      <c r="M119" s="259" t="s">
        <v>584</v>
      </c>
      <c r="N119" s="240"/>
      <c r="O119" s="302"/>
      <c r="P119" s="303" t="s">
        <v>130</v>
      </c>
      <c r="Q119" s="244">
        <v>31</v>
      </c>
      <c r="S119" s="259" t="s">
        <v>3270</v>
      </c>
      <c r="T119" s="28"/>
      <c r="U119" s="28"/>
      <c r="V119" s="303" t="s">
        <v>129</v>
      </c>
      <c r="W119" s="244">
        <v>22</v>
      </c>
    </row>
    <row r="120" spans="1:23" ht="18">
      <c r="E120" s="1"/>
      <c r="G120" s="259" t="s">
        <v>2642</v>
      </c>
      <c r="H120" s="28"/>
      <c r="I120" s="28"/>
      <c r="J120" s="303" t="s">
        <v>132</v>
      </c>
      <c r="K120" s="244">
        <v>42</v>
      </c>
      <c r="M120" s="259" t="s">
        <v>577</v>
      </c>
      <c r="N120" s="38"/>
      <c r="O120" s="38"/>
      <c r="P120" s="303" t="s">
        <v>130</v>
      </c>
      <c r="Q120" s="244">
        <v>31</v>
      </c>
      <c r="S120" s="259" t="s">
        <v>2152</v>
      </c>
      <c r="T120" s="28"/>
      <c r="U120" s="237"/>
      <c r="V120" s="303" t="s">
        <v>129</v>
      </c>
      <c r="W120" s="244">
        <v>21</v>
      </c>
    </row>
    <row r="121" spans="1:23" ht="18.75">
      <c r="E121" s="1"/>
      <c r="G121" s="259" t="s">
        <v>467</v>
      </c>
      <c r="H121" s="304"/>
      <c r="I121" s="304"/>
      <c r="J121" s="303" t="s">
        <v>132</v>
      </c>
      <c r="K121" s="244">
        <v>42</v>
      </c>
      <c r="M121" s="259" t="s">
        <v>442</v>
      </c>
      <c r="N121" s="240"/>
      <c r="O121" s="302"/>
      <c r="P121" s="303" t="s">
        <v>130</v>
      </c>
      <c r="Q121" s="244">
        <v>30</v>
      </c>
      <c r="S121" s="259" t="s">
        <v>1697</v>
      </c>
      <c r="T121" s="304"/>
      <c r="U121" s="304"/>
      <c r="V121" s="303" t="s">
        <v>129</v>
      </c>
      <c r="W121" s="244">
        <v>21</v>
      </c>
    </row>
    <row r="122" spans="1:23" ht="18">
      <c r="E122" s="1"/>
      <c r="G122" s="259" t="s">
        <v>2555</v>
      </c>
      <c r="H122" s="38"/>
      <c r="I122" s="38"/>
      <c r="J122" s="303" t="s">
        <v>132</v>
      </c>
      <c r="K122" s="244">
        <v>42</v>
      </c>
      <c r="M122" s="259" t="s">
        <v>2320</v>
      </c>
      <c r="N122" s="28"/>
      <c r="O122" s="304"/>
      <c r="P122" s="303" t="s">
        <v>130</v>
      </c>
      <c r="Q122" s="244">
        <v>30</v>
      </c>
      <c r="S122" s="259" t="s">
        <v>2457</v>
      </c>
      <c r="T122" s="28"/>
      <c r="U122" s="237"/>
      <c r="V122" s="303" t="s">
        <v>129</v>
      </c>
      <c r="W122" s="244">
        <v>21</v>
      </c>
    </row>
    <row r="123" spans="1:23" ht="18">
      <c r="E123" s="1"/>
      <c r="G123" s="259" t="s">
        <v>2559</v>
      </c>
      <c r="H123" s="237"/>
      <c r="I123" s="237"/>
      <c r="J123" s="303" t="s">
        <v>132</v>
      </c>
      <c r="K123" s="244">
        <v>41</v>
      </c>
      <c r="M123" s="259" t="s">
        <v>590</v>
      </c>
      <c r="N123" s="28"/>
      <c r="O123" s="237"/>
      <c r="P123" s="303" t="s">
        <v>130</v>
      </c>
      <c r="Q123" s="244">
        <v>30</v>
      </c>
      <c r="S123" s="259" t="s">
        <v>2530</v>
      </c>
      <c r="T123" s="38"/>
      <c r="U123" s="38"/>
      <c r="V123" s="303" t="s">
        <v>129</v>
      </c>
      <c r="W123" s="244">
        <v>21</v>
      </c>
    </row>
    <row r="124" spans="1:23" ht="18">
      <c r="E124" s="1"/>
      <c r="G124" s="259" t="s">
        <v>1024</v>
      </c>
      <c r="H124" s="28"/>
      <c r="I124" s="237"/>
      <c r="J124" s="303" t="s">
        <v>132</v>
      </c>
      <c r="K124" s="244">
        <v>41</v>
      </c>
      <c r="M124" s="259" t="s">
        <v>771</v>
      </c>
      <c r="N124" s="304"/>
      <c r="O124" s="304"/>
      <c r="P124" s="303" t="s">
        <v>130</v>
      </c>
      <c r="Q124" s="244">
        <v>30</v>
      </c>
      <c r="S124" s="259" t="s">
        <v>2654</v>
      </c>
      <c r="T124" s="38"/>
      <c r="U124" s="38"/>
      <c r="V124" s="303" t="s">
        <v>129</v>
      </c>
      <c r="W124" s="244">
        <v>21</v>
      </c>
    </row>
    <row r="125" spans="1:23" ht="18.75">
      <c r="E125" s="1"/>
      <c r="G125" s="259" t="s">
        <v>543</v>
      </c>
      <c r="H125" s="28"/>
      <c r="I125" s="237"/>
      <c r="J125" s="303" t="s">
        <v>132</v>
      </c>
      <c r="K125" s="244">
        <v>41</v>
      </c>
      <c r="M125" s="259" t="s">
        <v>487</v>
      </c>
      <c r="N125" s="240"/>
      <c r="O125" s="302"/>
      <c r="P125" s="303" t="s">
        <v>130</v>
      </c>
      <c r="Q125" s="244">
        <v>30</v>
      </c>
      <c r="S125" s="259" t="s">
        <v>574</v>
      </c>
      <c r="T125" s="302"/>
      <c r="U125" s="302"/>
      <c r="V125" s="303" t="s">
        <v>129</v>
      </c>
      <c r="W125" s="244">
        <v>21</v>
      </c>
    </row>
    <row r="126" spans="1:23" ht="18">
      <c r="E126" s="1"/>
      <c r="G126" s="259" t="s">
        <v>2621</v>
      </c>
      <c r="H126" s="38"/>
      <c r="I126" s="38"/>
      <c r="J126" s="303" t="s">
        <v>132</v>
      </c>
      <c r="K126" s="244">
        <v>41</v>
      </c>
      <c r="M126" s="259" t="s">
        <v>2070</v>
      </c>
      <c r="N126" s="28"/>
      <c r="O126" s="237"/>
      <c r="P126" s="303" t="s">
        <v>130</v>
      </c>
      <c r="Q126" s="244">
        <v>30</v>
      </c>
      <c r="S126" s="259" t="s">
        <v>2526</v>
      </c>
      <c r="T126" s="28"/>
      <c r="U126" s="304"/>
      <c r="V126" s="303" t="s">
        <v>129</v>
      </c>
      <c r="W126" s="244">
        <v>21</v>
      </c>
    </row>
    <row r="127" spans="1:23" ht="18">
      <c r="E127" s="1"/>
      <c r="G127" s="259" t="s">
        <v>2455</v>
      </c>
      <c r="H127" s="38"/>
      <c r="I127" s="38"/>
      <c r="J127" s="303" t="s">
        <v>132</v>
      </c>
      <c r="K127" s="244">
        <v>41</v>
      </c>
      <c r="M127" s="259" t="s">
        <v>414</v>
      </c>
      <c r="N127" s="304"/>
      <c r="O127" s="304"/>
      <c r="P127" s="303" t="s">
        <v>130</v>
      </c>
      <c r="Q127" s="244">
        <v>30</v>
      </c>
      <c r="S127" s="259" t="s">
        <v>3314</v>
      </c>
      <c r="T127" s="28"/>
      <c r="U127" s="28"/>
      <c r="V127" s="303" t="s">
        <v>129</v>
      </c>
      <c r="W127" s="244">
        <v>21</v>
      </c>
    </row>
    <row r="128" spans="1:23" ht="18">
      <c r="E128" s="1"/>
      <c r="G128" s="259" t="s">
        <v>1956</v>
      </c>
      <c r="H128" s="304"/>
      <c r="I128" s="304"/>
      <c r="J128" s="303" t="s">
        <v>132</v>
      </c>
      <c r="K128" s="244">
        <v>41</v>
      </c>
      <c r="M128" s="259" t="s">
        <v>3454</v>
      </c>
      <c r="N128" s="28"/>
      <c r="O128" s="28"/>
      <c r="P128" s="303" t="s">
        <v>130</v>
      </c>
      <c r="Q128" s="244">
        <v>30</v>
      </c>
      <c r="S128" s="259" t="s">
        <v>3259</v>
      </c>
      <c r="T128" s="28"/>
      <c r="U128" s="28"/>
      <c r="V128" s="303" t="s">
        <v>129</v>
      </c>
      <c r="W128" s="244">
        <v>21</v>
      </c>
    </row>
    <row r="129" spans="7:23" ht="18">
      <c r="G129" s="259" t="s">
        <v>1724</v>
      </c>
      <c r="H129" s="304"/>
      <c r="I129" s="304"/>
      <c r="J129" s="303" t="s">
        <v>132</v>
      </c>
      <c r="K129" s="244">
        <v>41</v>
      </c>
      <c r="M129" s="259" t="s">
        <v>3099</v>
      </c>
      <c r="N129" s="28"/>
      <c r="O129" s="28"/>
      <c r="P129" s="303" t="s">
        <v>130</v>
      </c>
      <c r="Q129" s="244">
        <v>30</v>
      </c>
      <c r="S129" s="259" t="s">
        <v>2593</v>
      </c>
      <c r="T129" s="304"/>
      <c r="U129" s="304"/>
      <c r="V129" s="303" t="s">
        <v>129</v>
      </c>
      <c r="W129" s="244">
        <v>20</v>
      </c>
    </row>
    <row r="130" spans="7:23" ht="18">
      <c r="G130" s="259" t="s">
        <v>2149</v>
      </c>
      <c r="H130" s="320"/>
      <c r="I130" s="38"/>
      <c r="J130" s="303" t="s">
        <v>132</v>
      </c>
      <c r="K130" s="244">
        <v>41</v>
      </c>
      <c r="M130" s="259" t="s">
        <v>2592</v>
      </c>
      <c r="N130" s="38"/>
      <c r="O130" s="38"/>
      <c r="P130" s="303" t="s">
        <v>130</v>
      </c>
      <c r="Q130" s="244">
        <v>29</v>
      </c>
      <c r="S130" s="259" t="s">
        <v>2630</v>
      </c>
      <c r="T130" s="304"/>
      <c r="U130" s="304"/>
      <c r="V130" s="303" t="s">
        <v>129</v>
      </c>
      <c r="W130" s="244">
        <v>20</v>
      </c>
    </row>
    <row r="131" spans="7:23" ht="18">
      <c r="G131" s="259" t="s">
        <v>3319</v>
      </c>
      <c r="H131" s="28"/>
      <c r="I131" s="28"/>
      <c r="J131" s="303" t="s">
        <v>132</v>
      </c>
      <c r="K131" s="244">
        <v>41</v>
      </c>
      <c r="M131" s="259" t="s">
        <v>2601</v>
      </c>
      <c r="N131" s="38"/>
      <c r="O131" s="38"/>
      <c r="P131" s="303" t="s">
        <v>130</v>
      </c>
      <c r="Q131" s="244">
        <v>29</v>
      </c>
      <c r="S131" s="259" t="s">
        <v>2062</v>
      </c>
      <c r="T131" s="28"/>
      <c r="U131" s="237"/>
      <c r="V131" s="303" t="s">
        <v>129</v>
      </c>
      <c r="W131" s="244">
        <v>20</v>
      </c>
    </row>
    <row r="132" spans="7:23" ht="18">
      <c r="G132" s="259" t="s">
        <v>1959</v>
      </c>
      <c r="H132" s="304"/>
      <c r="I132" s="304"/>
      <c r="J132" s="303" t="s">
        <v>132</v>
      </c>
      <c r="K132" s="244">
        <v>40</v>
      </c>
      <c r="M132" s="259" t="s">
        <v>626</v>
      </c>
      <c r="N132" s="28"/>
      <c r="O132" s="237"/>
      <c r="P132" s="303" t="s">
        <v>130</v>
      </c>
      <c r="Q132" s="244">
        <v>29</v>
      </c>
      <c r="S132" s="259" t="s">
        <v>1363</v>
      </c>
      <c r="T132" s="304"/>
      <c r="U132" s="304"/>
      <c r="V132" s="303" t="s">
        <v>129</v>
      </c>
      <c r="W132" s="244">
        <v>20</v>
      </c>
    </row>
    <row r="133" spans="7:23" ht="18">
      <c r="G133" s="259" t="s">
        <v>613</v>
      </c>
      <c r="H133" s="28"/>
      <c r="I133" s="237"/>
      <c r="J133" s="303" t="s">
        <v>132</v>
      </c>
      <c r="K133" s="244">
        <v>40</v>
      </c>
      <c r="M133" s="259" t="s">
        <v>2649</v>
      </c>
      <c r="N133" s="38"/>
      <c r="O133" s="38"/>
      <c r="P133" s="303" t="s">
        <v>130</v>
      </c>
      <c r="Q133" s="244">
        <v>29</v>
      </c>
      <c r="S133" s="259" t="s">
        <v>2098</v>
      </c>
      <c r="T133" s="28"/>
      <c r="U133" s="237"/>
      <c r="V133" s="303" t="s">
        <v>129</v>
      </c>
      <c r="W133" s="244">
        <v>20</v>
      </c>
    </row>
    <row r="134" spans="7:23" ht="18">
      <c r="G134" s="259" t="s">
        <v>490</v>
      </c>
      <c r="H134" s="304"/>
      <c r="I134" s="304"/>
      <c r="J134" s="303" t="s">
        <v>132</v>
      </c>
      <c r="K134" s="244">
        <v>40</v>
      </c>
      <c r="M134" s="259" t="s">
        <v>2113</v>
      </c>
      <c r="N134" s="38"/>
      <c r="O134" s="38"/>
      <c r="P134" s="303" t="s">
        <v>130</v>
      </c>
      <c r="Q134" s="244">
        <v>29</v>
      </c>
      <c r="S134" s="259" t="s">
        <v>2625</v>
      </c>
      <c r="T134" s="28"/>
      <c r="U134" s="237"/>
      <c r="V134" s="303" t="s">
        <v>129</v>
      </c>
      <c r="W134" s="244">
        <v>20</v>
      </c>
    </row>
    <row r="135" spans="7:23" ht="18.75">
      <c r="G135" s="259" t="s">
        <v>1960</v>
      </c>
      <c r="H135" s="304"/>
      <c r="I135" s="304"/>
      <c r="J135" s="303" t="s">
        <v>132</v>
      </c>
      <c r="K135" s="244">
        <v>40</v>
      </c>
      <c r="M135" s="259" t="s">
        <v>3434</v>
      </c>
      <c r="N135" s="28"/>
      <c r="O135" s="28"/>
      <c r="P135" s="303" t="s">
        <v>130</v>
      </c>
      <c r="Q135" s="244">
        <v>29</v>
      </c>
      <c r="S135" s="259" t="s">
        <v>854</v>
      </c>
      <c r="T135" s="302"/>
      <c r="U135" s="302"/>
      <c r="V135" s="303" t="s">
        <v>129</v>
      </c>
      <c r="W135" s="244">
        <v>20</v>
      </c>
    </row>
    <row r="136" spans="7:23" ht="18">
      <c r="G136" s="259" t="s">
        <v>986</v>
      </c>
      <c r="H136" s="28"/>
      <c r="I136" s="237"/>
      <c r="J136" s="303" t="s">
        <v>132</v>
      </c>
      <c r="K136" s="244">
        <v>40</v>
      </c>
      <c r="M136" s="259" t="s">
        <v>3462</v>
      </c>
      <c r="N136" s="28"/>
      <c r="O136" s="28"/>
      <c r="P136" s="303" t="s">
        <v>130</v>
      </c>
      <c r="Q136" s="244">
        <v>29</v>
      </c>
      <c r="S136" s="259" t="s">
        <v>504</v>
      </c>
      <c r="T136" s="28"/>
      <c r="U136" s="28"/>
      <c r="V136" s="303" t="s">
        <v>129</v>
      </c>
      <c r="W136" s="244">
        <v>20</v>
      </c>
    </row>
    <row r="137" spans="7:23" ht="18.75">
      <c r="G137" s="259" t="s">
        <v>2132</v>
      </c>
      <c r="H137" s="240"/>
      <c r="I137" s="302"/>
      <c r="J137" s="303" t="s">
        <v>132</v>
      </c>
      <c r="K137" s="244">
        <v>40</v>
      </c>
      <c r="M137" s="259" t="s">
        <v>517</v>
      </c>
      <c r="N137" s="302"/>
      <c r="O137" s="302"/>
      <c r="P137" s="303" t="s">
        <v>130</v>
      </c>
      <c r="Q137" s="244">
        <v>28</v>
      </c>
      <c r="S137" s="259" t="s">
        <v>2512</v>
      </c>
      <c r="T137" s="38"/>
      <c r="U137" s="38"/>
      <c r="V137" s="303" t="s">
        <v>129</v>
      </c>
      <c r="W137" s="244">
        <v>20</v>
      </c>
    </row>
    <row r="138" spans="7:23" ht="18">
      <c r="G138" s="259" t="s">
        <v>1982</v>
      </c>
      <c r="H138" s="304"/>
      <c r="I138" s="304"/>
      <c r="J138" s="303" t="s">
        <v>132</v>
      </c>
      <c r="K138" s="244">
        <v>39</v>
      </c>
      <c r="M138" s="259" t="s">
        <v>1796</v>
      </c>
      <c r="N138" s="304"/>
      <c r="O138" s="304"/>
      <c r="P138" s="303" t="s">
        <v>130</v>
      </c>
      <c r="Q138" s="244">
        <v>28</v>
      </c>
      <c r="S138" s="259" t="s">
        <v>579</v>
      </c>
      <c r="T138" s="28"/>
      <c r="U138" s="28"/>
      <c r="V138" s="303" t="s">
        <v>129</v>
      </c>
      <c r="W138" s="244">
        <v>20</v>
      </c>
    </row>
    <row r="139" spans="7:23" ht="18.75">
      <c r="G139" s="259" t="s">
        <v>563</v>
      </c>
      <c r="H139" s="302"/>
      <c r="I139" s="302"/>
      <c r="J139" s="303" t="s">
        <v>132</v>
      </c>
      <c r="K139" s="244">
        <v>39</v>
      </c>
      <c r="M139" s="259" t="s">
        <v>614</v>
      </c>
      <c r="N139" s="302"/>
      <c r="O139" s="302"/>
      <c r="P139" s="303" t="s">
        <v>130</v>
      </c>
      <c r="Q139" s="244">
        <v>28</v>
      </c>
      <c r="S139" s="259" t="s">
        <v>515</v>
      </c>
      <c r="T139" s="304"/>
      <c r="U139" s="304"/>
      <c r="V139" s="303" t="s">
        <v>129</v>
      </c>
      <c r="W139" s="244">
        <v>20</v>
      </c>
    </row>
    <row r="140" spans="7:23" ht="18">
      <c r="G140" s="259" t="s">
        <v>566</v>
      </c>
      <c r="H140" s="304"/>
      <c r="I140" s="304"/>
      <c r="J140" s="303" t="s">
        <v>132</v>
      </c>
      <c r="K140" s="244">
        <v>39</v>
      </c>
      <c r="M140" s="259" t="s">
        <v>2086</v>
      </c>
      <c r="N140" s="28"/>
      <c r="O140" s="237"/>
      <c r="P140" s="303" t="s">
        <v>130</v>
      </c>
      <c r="Q140" s="244">
        <v>28</v>
      </c>
      <c r="S140" s="259" t="s">
        <v>3241</v>
      </c>
      <c r="T140" s="28"/>
      <c r="U140" s="28"/>
      <c r="V140" s="303" t="s">
        <v>129</v>
      </c>
      <c r="W140" s="244">
        <v>20</v>
      </c>
    </row>
    <row r="141" spans="7:23" ht="18.75">
      <c r="G141" s="259" t="s">
        <v>569</v>
      </c>
      <c r="H141" s="302"/>
      <c r="I141" s="302"/>
      <c r="J141" s="303" t="s">
        <v>132</v>
      </c>
      <c r="K141" s="244">
        <v>39</v>
      </c>
      <c r="M141" s="259" t="s">
        <v>1382</v>
      </c>
      <c r="N141" s="304"/>
      <c r="O141" s="304"/>
      <c r="P141" s="303" t="s">
        <v>130</v>
      </c>
      <c r="Q141" s="244">
        <v>28</v>
      </c>
      <c r="S141" s="259" t="s">
        <v>3142</v>
      </c>
      <c r="T141" s="28"/>
      <c r="U141" s="28"/>
      <c r="V141" s="303" t="s">
        <v>129</v>
      </c>
      <c r="W141" s="244">
        <v>20</v>
      </c>
    </row>
    <row r="142" spans="7:23" ht="18">
      <c r="G142" s="259" t="s">
        <v>732</v>
      </c>
      <c r="H142" s="304"/>
      <c r="I142" s="304"/>
      <c r="J142" s="303" t="s">
        <v>132</v>
      </c>
      <c r="K142" s="244">
        <v>39</v>
      </c>
      <c r="M142" s="259" t="s">
        <v>746</v>
      </c>
      <c r="N142" s="28"/>
      <c r="O142" s="237"/>
      <c r="P142" s="303" t="s">
        <v>130</v>
      </c>
      <c r="Q142" s="244">
        <v>28</v>
      </c>
      <c r="S142" s="259" t="s">
        <v>3156</v>
      </c>
      <c r="T142" s="28"/>
      <c r="U142" s="28"/>
      <c r="V142" s="303" t="s">
        <v>129</v>
      </c>
      <c r="W142" s="244">
        <v>20</v>
      </c>
    </row>
    <row r="143" spans="7:23" ht="18">
      <c r="G143" s="259" t="s">
        <v>617</v>
      </c>
      <c r="H143" s="304"/>
      <c r="I143" s="304"/>
      <c r="J143" s="303" t="s">
        <v>132</v>
      </c>
      <c r="K143" s="244">
        <v>39</v>
      </c>
      <c r="M143" s="259" t="s">
        <v>573</v>
      </c>
      <c r="N143" s="28"/>
      <c r="O143" s="237"/>
      <c r="P143" s="303" t="s">
        <v>130</v>
      </c>
      <c r="Q143" s="244">
        <v>28</v>
      </c>
      <c r="S143" s="259" t="s">
        <v>3523</v>
      </c>
      <c r="T143" s="28"/>
      <c r="U143" s="28"/>
      <c r="V143" s="303" t="s">
        <v>129</v>
      </c>
      <c r="W143" s="244">
        <v>20</v>
      </c>
    </row>
    <row r="144" spans="7:23" ht="18">
      <c r="G144" s="259" t="s">
        <v>526</v>
      </c>
      <c r="H144" s="304"/>
      <c r="I144" s="304"/>
      <c r="J144" s="303" t="s">
        <v>132</v>
      </c>
      <c r="K144" s="244">
        <v>39</v>
      </c>
      <c r="M144" s="259" t="s">
        <v>1706</v>
      </c>
      <c r="N144" s="38"/>
      <c r="O144" s="38"/>
      <c r="P144" s="303" t="s">
        <v>130</v>
      </c>
      <c r="Q144" s="244">
        <v>28</v>
      </c>
      <c r="S144" s="259" t="s">
        <v>3325</v>
      </c>
      <c r="T144" s="28"/>
      <c r="U144" s="28"/>
      <c r="V144" s="303" t="s">
        <v>129</v>
      </c>
      <c r="W144" s="244">
        <v>20</v>
      </c>
    </row>
    <row r="145" spans="7:23" ht="18.75">
      <c r="G145" s="259" t="s">
        <v>2662</v>
      </c>
      <c r="H145" s="302"/>
      <c r="I145" s="302"/>
      <c r="J145" s="303" t="s">
        <v>132</v>
      </c>
      <c r="K145" s="244">
        <v>39</v>
      </c>
      <c r="M145" s="259" t="s">
        <v>3240</v>
      </c>
      <c r="N145" s="28"/>
      <c r="O145" s="28"/>
      <c r="P145" s="303" t="s">
        <v>130</v>
      </c>
      <c r="Q145" s="244">
        <v>28</v>
      </c>
      <c r="S145" s="259" t="s">
        <v>3377</v>
      </c>
      <c r="T145" s="28"/>
      <c r="U145" s="28"/>
      <c r="V145" s="303" t="s">
        <v>129</v>
      </c>
      <c r="W145" s="244">
        <v>20</v>
      </c>
    </row>
    <row r="146" spans="7:23" ht="18">
      <c r="G146" s="259" t="s">
        <v>954</v>
      </c>
      <c r="H146" s="28"/>
      <c r="I146" s="237"/>
      <c r="J146" s="303" t="s">
        <v>132</v>
      </c>
      <c r="K146" s="244">
        <v>39</v>
      </c>
      <c r="M146" s="259" t="s">
        <v>3452</v>
      </c>
      <c r="N146" s="28"/>
      <c r="O146" s="28"/>
      <c r="P146" s="303" t="s">
        <v>130</v>
      </c>
      <c r="Q146" s="244">
        <v>28</v>
      </c>
      <c r="S146" s="259" t="s">
        <v>2537</v>
      </c>
      <c r="T146" s="38"/>
      <c r="U146" s="38"/>
      <c r="V146" s="303" t="s">
        <v>129</v>
      </c>
      <c r="W146" s="244">
        <v>19</v>
      </c>
    </row>
    <row r="147" spans="7:23" ht="18">
      <c r="G147" s="259" t="s">
        <v>3238</v>
      </c>
      <c r="H147" s="28"/>
      <c r="I147" s="28"/>
      <c r="J147" s="303" t="s">
        <v>132</v>
      </c>
      <c r="K147" s="244">
        <v>39</v>
      </c>
      <c r="M147" s="259" t="s">
        <v>859</v>
      </c>
      <c r="N147" s="304"/>
      <c r="O147" s="304"/>
      <c r="P147" s="303" t="s">
        <v>130</v>
      </c>
      <c r="Q147" s="244">
        <v>27</v>
      </c>
      <c r="S147" s="259" t="s">
        <v>2071</v>
      </c>
      <c r="T147" s="28"/>
      <c r="U147" s="237"/>
      <c r="V147" s="303" t="s">
        <v>129</v>
      </c>
      <c r="W147" s="244">
        <v>19</v>
      </c>
    </row>
    <row r="148" spans="7:23" ht="18">
      <c r="M148" s="259" t="s">
        <v>2531</v>
      </c>
      <c r="N148" s="38"/>
      <c r="O148" s="38"/>
      <c r="P148" s="303" t="s">
        <v>130</v>
      </c>
      <c r="Q148" s="244">
        <v>27</v>
      </c>
      <c r="S148" s="259" t="s">
        <v>2012</v>
      </c>
      <c r="T148" s="38"/>
      <c r="U148" s="38"/>
      <c r="V148" s="303" t="s">
        <v>129</v>
      </c>
      <c r="W148" s="244">
        <v>19</v>
      </c>
    </row>
    <row r="149" spans="7:23" ht="18">
      <c r="M149" s="259" t="s">
        <v>2604</v>
      </c>
      <c r="N149" s="38"/>
      <c r="O149" s="38"/>
      <c r="P149" s="303" t="s">
        <v>130</v>
      </c>
      <c r="Q149" s="244">
        <v>27</v>
      </c>
      <c r="S149" s="259" t="s">
        <v>3225</v>
      </c>
      <c r="T149" s="28"/>
      <c r="U149" s="28"/>
      <c r="V149" s="303" t="s">
        <v>129</v>
      </c>
      <c r="W149" s="244">
        <v>19</v>
      </c>
    </row>
    <row r="150" spans="7:23" ht="18">
      <c r="M150" s="259" t="s">
        <v>2622</v>
      </c>
      <c r="N150" s="28"/>
      <c r="O150" s="237"/>
      <c r="P150" s="303" t="s">
        <v>130</v>
      </c>
      <c r="Q150" s="244">
        <v>27</v>
      </c>
      <c r="S150" s="259" t="s">
        <v>3092</v>
      </c>
      <c r="T150" s="28"/>
      <c r="U150" s="28"/>
      <c r="V150" s="303" t="s">
        <v>129</v>
      </c>
      <c r="W150" s="244">
        <v>19</v>
      </c>
    </row>
    <row r="151" spans="7:23" ht="18">
      <c r="M151" s="259" t="s">
        <v>1368</v>
      </c>
      <c r="N151" s="28"/>
      <c r="O151" s="237"/>
      <c r="P151" s="303" t="s">
        <v>130</v>
      </c>
      <c r="Q151" s="244">
        <v>27</v>
      </c>
      <c r="S151" s="259" t="s">
        <v>2651</v>
      </c>
      <c r="T151" s="304"/>
      <c r="U151" s="304"/>
      <c r="V151" s="303" t="s">
        <v>129</v>
      </c>
      <c r="W151" s="244">
        <v>18</v>
      </c>
    </row>
    <row r="152" spans="7:23" ht="18">
      <c r="M152" s="259" t="s">
        <v>1718</v>
      </c>
      <c r="N152" s="38"/>
      <c r="O152" s="38"/>
      <c r="P152" s="303" t="s">
        <v>130</v>
      </c>
      <c r="Q152" s="244">
        <v>27</v>
      </c>
      <c r="S152" s="259" t="s">
        <v>2136</v>
      </c>
      <c r="T152" s="38"/>
      <c r="U152" s="38"/>
      <c r="V152" s="303" t="s">
        <v>129</v>
      </c>
      <c r="W152" s="244">
        <v>18</v>
      </c>
    </row>
    <row r="153" spans="7:23" ht="18">
      <c r="M153" s="259" t="s">
        <v>2126</v>
      </c>
      <c r="N153" s="28"/>
      <c r="O153" s="28"/>
      <c r="P153" s="303" t="s">
        <v>130</v>
      </c>
      <c r="Q153" s="244">
        <v>27</v>
      </c>
      <c r="S153" s="259" t="s">
        <v>2602</v>
      </c>
      <c r="T153" s="28"/>
      <c r="U153" s="237"/>
      <c r="V153" s="303" t="s">
        <v>129</v>
      </c>
      <c r="W153" s="244">
        <v>18</v>
      </c>
    </row>
    <row r="154" spans="7:23" ht="18">
      <c r="M154" s="259" t="s">
        <v>3255</v>
      </c>
      <c r="N154" s="28"/>
      <c r="O154" s="28"/>
      <c r="P154" s="303" t="s">
        <v>130</v>
      </c>
      <c r="Q154" s="244">
        <v>27</v>
      </c>
      <c r="S154" s="259" t="s">
        <v>831</v>
      </c>
      <c r="T154" s="38"/>
      <c r="U154" s="38"/>
      <c r="V154" s="303" t="s">
        <v>129</v>
      </c>
      <c r="W154" s="244">
        <v>18</v>
      </c>
    </row>
    <row r="155" spans="7:23" ht="18">
      <c r="M155" s="259" t="s">
        <v>2575</v>
      </c>
      <c r="N155" s="28"/>
      <c r="O155" s="28"/>
      <c r="P155" s="303" t="s">
        <v>130</v>
      </c>
      <c r="Q155" s="244">
        <v>26</v>
      </c>
      <c r="S155" s="259" t="s">
        <v>2120</v>
      </c>
      <c r="T155" s="38"/>
      <c r="U155" s="38"/>
      <c r="V155" s="303" t="s">
        <v>129</v>
      </c>
      <c r="W155" s="244">
        <v>18</v>
      </c>
    </row>
    <row r="156" spans="7:23" ht="18.75">
      <c r="M156" s="259" t="s">
        <v>838</v>
      </c>
      <c r="N156" s="302"/>
      <c r="O156" s="302"/>
      <c r="P156" s="303" t="s">
        <v>130</v>
      </c>
      <c r="Q156" s="244">
        <v>26</v>
      </c>
      <c r="S156" s="259" t="s">
        <v>471</v>
      </c>
      <c r="T156" s="240"/>
      <c r="U156" s="302"/>
      <c r="V156" s="303" t="s">
        <v>129</v>
      </c>
      <c r="W156" s="244">
        <v>18</v>
      </c>
    </row>
    <row r="157" spans="7:23" ht="18.75">
      <c r="M157" s="259" t="s">
        <v>514</v>
      </c>
      <c r="N157" s="28"/>
      <c r="O157" s="237"/>
      <c r="P157" s="303" t="s">
        <v>130</v>
      </c>
      <c r="Q157" s="244">
        <v>26</v>
      </c>
      <c r="S157" s="259" t="s">
        <v>2336</v>
      </c>
      <c r="T157" s="302"/>
      <c r="U157" s="302"/>
      <c r="V157" s="303" t="s">
        <v>129</v>
      </c>
      <c r="W157" s="244">
        <v>18</v>
      </c>
    </row>
    <row r="158" spans="7:23" ht="18">
      <c r="M158" s="259" t="s">
        <v>2578</v>
      </c>
      <c r="N158" s="28"/>
      <c r="O158" s="237"/>
      <c r="P158" s="303" t="s">
        <v>130</v>
      </c>
      <c r="Q158" s="244">
        <v>26</v>
      </c>
      <c r="S158" s="259" t="s">
        <v>2566</v>
      </c>
      <c r="T158" s="38"/>
      <c r="U158" s="38"/>
      <c r="V158" s="303" t="s">
        <v>129</v>
      </c>
      <c r="W158" s="244">
        <v>18</v>
      </c>
    </row>
    <row r="159" spans="7:23" ht="18">
      <c r="M159" s="259" t="s">
        <v>2324</v>
      </c>
      <c r="N159" s="28"/>
      <c r="O159" s="237"/>
      <c r="P159" s="303" t="s">
        <v>130</v>
      </c>
      <c r="Q159" s="244">
        <v>26</v>
      </c>
      <c r="S159" s="259" t="s">
        <v>558</v>
      </c>
      <c r="T159" s="237"/>
      <c r="U159" s="237"/>
      <c r="V159" s="303" t="s">
        <v>129</v>
      </c>
      <c r="W159" s="244">
        <v>17</v>
      </c>
    </row>
    <row r="160" spans="7:23" ht="18">
      <c r="M160" s="259" t="s">
        <v>2001</v>
      </c>
      <c r="N160" s="304"/>
      <c r="O160" s="304"/>
      <c r="P160" s="303" t="s">
        <v>130</v>
      </c>
      <c r="Q160" s="244">
        <v>26</v>
      </c>
      <c r="S160" s="259" t="s">
        <v>1736</v>
      </c>
      <c r="T160" s="28"/>
      <c r="U160" s="237"/>
      <c r="V160" s="303" t="s">
        <v>129</v>
      </c>
      <c r="W160" s="244">
        <v>17</v>
      </c>
    </row>
    <row r="161" spans="13:23" ht="18">
      <c r="M161" s="259" t="s">
        <v>1996</v>
      </c>
      <c r="N161" s="38"/>
      <c r="O161" s="38"/>
      <c r="P161" s="303" t="s">
        <v>130</v>
      </c>
      <c r="Q161" s="244">
        <v>26</v>
      </c>
      <c r="S161" s="259" t="s">
        <v>2527</v>
      </c>
      <c r="T161" s="28"/>
      <c r="U161" s="237"/>
      <c r="V161" s="303" t="s">
        <v>129</v>
      </c>
      <c r="W161" s="244">
        <v>17</v>
      </c>
    </row>
    <row r="162" spans="13:23" ht="18.75">
      <c r="M162" s="259" t="s">
        <v>3284</v>
      </c>
      <c r="N162" s="240"/>
      <c r="O162" s="302"/>
      <c r="P162" s="303" t="s">
        <v>130</v>
      </c>
      <c r="Q162" s="244">
        <v>26</v>
      </c>
      <c r="S162" s="259" t="s">
        <v>2532</v>
      </c>
      <c r="T162" s="38"/>
      <c r="U162" s="38"/>
      <c r="V162" s="303" t="s">
        <v>129</v>
      </c>
      <c r="W162" s="244">
        <v>17</v>
      </c>
    </row>
    <row r="163" spans="13:23" ht="18">
      <c r="M163" s="259" t="s">
        <v>612</v>
      </c>
      <c r="N163" s="28"/>
      <c r="O163" s="304"/>
      <c r="P163" s="303" t="s">
        <v>130</v>
      </c>
      <c r="Q163" s="244">
        <v>25</v>
      </c>
      <c r="S163" s="259" t="s">
        <v>541</v>
      </c>
      <c r="T163" s="28"/>
      <c r="U163" s="237"/>
      <c r="V163" s="303" t="s">
        <v>129</v>
      </c>
      <c r="W163" s="244">
        <v>17</v>
      </c>
    </row>
    <row r="164" spans="13:23" ht="18">
      <c r="M164" s="259" t="s">
        <v>2619</v>
      </c>
      <c r="N164" s="28"/>
      <c r="O164" s="28"/>
      <c r="P164" s="303" t="s">
        <v>130</v>
      </c>
      <c r="Q164" s="244">
        <v>25</v>
      </c>
      <c r="S164" s="259" t="s">
        <v>2617</v>
      </c>
      <c r="T164" s="28"/>
      <c r="U164" s="28"/>
      <c r="V164" s="303" t="s">
        <v>129</v>
      </c>
      <c r="W164" s="244">
        <v>17</v>
      </c>
    </row>
    <row r="165" spans="13:23" ht="18">
      <c r="M165" s="259" t="s">
        <v>555</v>
      </c>
      <c r="N165" s="28"/>
      <c r="O165" s="237"/>
      <c r="P165" s="303" t="s">
        <v>130</v>
      </c>
      <c r="Q165" s="244">
        <v>25</v>
      </c>
      <c r="S165" s="259" t="s">
        <v>1145</v>
      </c>
      <c r="T165" s="28"/>
      <c r="U165" s="237"/>
      <c r="V165" s="303" t="s">
        <v>129</v>
      </c>
      <c r="W165" s="244">
        <v>17</v>
      </c>
    </row>
    <row r="166" spans="13:23" ht="18">
      <c r="M166" s="259" t="s">
        <v>2022</v>
      </c>
      <c r="N166" s="38"/>
      <c r="O166" s="38"/>
      <c r="P166" s="303" t="s">
        <v>130</v>
      </c>
      <c r="Q166" s="244">
        <v>25</v>
      </c>
      <c r="S166" s="259" t="s">
        <v>968</v>
      </c>
      <c r="T166" s="28"/>
      <c r="U166" s="304"/>
      <c r="V166" s="303" t="s">
        <v>129</v>
      </c>
      <c r="W166" s="244">
        <v>17</v>
      </c>
    </row>
    <row r="167" spans="13:23" ht="18.75">
      <c r="M167" s="259" t="s">
        <v>1702</v>
      </c>
      <c r="N167" s="302"/>
      <c r="O167" s="302"/>
      <c r="P167" s="303" t="s">
        <v>130</v>
      </c>
      <c r="Q167" s="244">
        <v>25</v>
      </c>
      <c r="S167" s="259" t="s">
        <v>3167</v>
      </c>
      <c r="T167" s="28"/>
      <c r="U167" s="28"/>
      <c r="V167" s="303" t="s">
        <v>129</v>
      </c>
      <c r="W167" s="244">
        <v>17</v>
      </c>
    </row>
    <row r="168" spans="13:23" ht="18">
      <c r="M168" s="259" t="s">
        <v>2645</v>
      </c>
      <c r="N168" s="38"/>
      <c r="O168" s="38"/>
      <c r="P168" s="303" t="s">
        <v>130</v>
      </c>
      <c r="Q168" s="244">
        <v>25</v>
      </c>
      <c r="S168" s="259" t="s">
        <v>3292</v>
      </c>
      <c r="T168" s="28"/>
      <c r="U168" s="28"/>
      <c r="V168" s="303" t="s">
        <v>129</v>
      </c>
      <c r="W168" s="244">
        <v>17</v>
      </c>
    </row>
    <row r="169" spans="13:23" ht="18.75">
      <c r="M169" s="259" t="s">
        <v>2648</v>
      </c>
      <c r="N169" s="38"/>
      <c r="O169" s="38"/>
      <c r="P169" s="303" t="s">
        <v>130</v>
      </c>
      <c r="Q169" s="244">
        <v>25</v>
      </c>
      <c r="S169" s="259" t="s">
        <v>2340</v>
      </c>
      <c r="T169" s="302"/>
      <c r="U169" s="302"/>
      <c r="V169" s="303" t="s">
        <v>129</v>
      </c>
      <c r="W169" s="244">
        <v>16</v>
      </c>
    </row>
    <row r="170" spans="13:23" ht="18">
      <c r="M170" s="259" t="s">
        <v>3134</v>
      </c>
      <c r="N170" s="28"/>
      <c r="O170" s="28"/>
      <c r="P170" s="303" t="s">
        <v>130</v>
      </c>
      <c r="Q170" s="244">
        <v>25</v>
      </c>
      <c r="S170" s="259" t="s">
        <v>2476</v>
      </c>
      <c r="T170" s="38"/>
      <c r="U170" s="38"/>
      <c r="V170" s="303" t="s">
        <v>129</v>
      </c>
      <c r="W170" s="244">
        <v>16</v>
      </c>
    </row>
    <row r="171" spans="13:23" ht="18">
      <c r="M171" s="259" t="s">
        <v>3517</v>
      </c>
      <c r="N171" s="28"/>
      <c r="O171" s="28"/>
      <c r="P171" s="303" t="s">
        <v>130</v>
      </c>
      <c r="Q171" s="244">
        <v>25</v>
      </c>
      <c r="S171" s="259" t="s">
        <v>2644</v>
      </c>
      <c r="T171" s="28"/>
      <c r="U171" s="28"/>
      <c r="V171" s="303" t="s">
        <v>129</v>
      </c>
      <c r="W171" s="244">
        <v>16</v>
      </c>
    </row>
    <row r="172" spans="13:23" ht="18">
      <c r="M172" s="259" t="s">
        <v>3228</v>
      </c>
      <c r="N172" s="28"/>
      <c r="O172" s="28"/>
      <c r="P172" s="303" t="s">
        <v>130</v>
      </c>
      <c r="Q172" s="244">
        <v>25</v>
      </c>
      <c r="S172" s="259" t="s">
        <v>503</v>
      </c>
      <c r="T172" s="28"/>
      <c r="U172" s="237"/>
      <c r="V172" s="303" t="s">
        <v>129</v>
      </c>
      <c r="W172" s="244">
        <v>16</v>
      </c>
    </row>
    <row r="173" spans="13:23" ht="18">
      <c r="M173" s="259" t="s">
        <v>3309</v>
      </c>
      <c r="N173" s="28"/>
      <c r="O173" s="28"/>
      <c r="P173" s="303" t="s">
        <v>130</v>
      </c>
      <c r="Q173" s="244">
        <v>25</v>
      </c>
      <c r="S173" s="259" t="s">
        <v>578</v>
      </c>
      <c r="T173" s="304"/>
      <c r="U173" s="304"/>
      <c r="V173" s="303" t="s">
        <v>129</v>
      </c>
      <c r="W173" s="244">
        <v>16</v>
      </c>
    </row>
    <row r="174" spans="13:23" ht="18">
      <c r="M174" s="259"/>
      <c r="N174" s="237"/>
      <c r="O174" s="237"/>
      <c r="P174" s="244"/>
      <c r="Q174" s="1"/>
      <c r="S174" s="259" t="s">
        <v>2020</v>
      </c>
      <c r="T174" s="304"/>
      <c r="U174" s="304"/>
      <c r="V174" s="303" t="s">
        <v>129</v>
      </c>
      <c r="W174" s="244">
        <v>16</v>
      </c>
    </row>
    <row r="175" spans="13:23" ht="18">
      <c r="M175" s="259"/>
      <c r="P175" s="244"/>
      <c r="Q175" s="1"/>
      <c r="S175" s="259" t="s">
        <v>858</v>
      </c>
      <c r="T175" s="38"/>
      <c r="U175" s="38"/>
      <c r="V175" s="303" t="s">
        <v>129</v>
      </c>
      <c r="W175" s="244">
        <v>16</v>
      </c>
    </row>
    <row r="176" spans="13:23" ht="18">
      <c r="M176" s="259"/>
      <c r="N176" s="28"/>
      <c r="O176" s="28"/>
      <c r="P176" s="244"/>
      <c r="Q176" s="1"/>
      <c r="S176" s="259" t="s">
        <v>2628</v>
      </c>
      <c r="T176" s="28"/>
      <c r="U176" s="237"/>
      <c r="V176" s="303" t="s">
        <v>129</v>
      </c>
      <c r="W176" s="244">
        <v>16</v>
      </c>
    </row>
    <row r="177" spans="19:23" ht="18">
      <c r="S177" s="259" t="s">
        <v>588</v>
      </c>
      <c r="T177" s="304"/>
      <c r="U177" s="304"/>
      <c r="V177" s="303" t="s">
        <v>129</v>
      </c>
      <c r="W177" s="244">
        <v>16</v>
      </c>
    </row>
    <row r="178" spans="19:23" ht="18">
      <c r="S178" s="259" t="s">
        <v>752</v>
      </c>
      <c r="T178" s="304"/>
      <c r="U178" s="304"/>
      <c r="V178" s="303" t="s">
        <v>129</v>
      </c>
      <c r="W178" s="244">
        <v>16</v>
      </c>
    </row>
    <row r="179" spans="19:23" ht="18">
      <c r="S179" s="259" t="s">
        <v>3102</v>
      </c>
      <c r="T179" s="28"/>
      <c r="U179" s="28"/>
      <c r="V179" s="303" t="s">
        <v>129</v>
      </c>
      <c r="W179" s="244">
        <v>16</v>
      </c>
    </row>
    <row r="180" spans="19:23" ht="18">
      <c r="S180" s="259" t="s">
        <v>3221</v>
      </c>
      <c r="T180" s="28"/>
      <c r="U180" s="28"/>
      <c r="V180" s="303" t="s">
        <v>129</v>
      </c>
      <c r="W180" s="244">
        <v>16</v>
      </c>
    </row>
    <row r="181" spans="19:23" ht="18">
      <c r="S181" s="259" t="s">
        <v>3362</v>
      </c>
      <c r="T181" s="28"/>
      <c r="U181" s="28"/>
      <c r="V181" s="303" t="s">
        <v>129</v>
      </c>
      <c r="W181" s="244">
        <v>16</v>
      </c>
    </row>
    <row r="182" spans="19:23" ht="18">
      <c r="S182" s="259" t="s">
        <v>3246</v>
      </c>
      <c r="T182" s="28"/>
      <c r="U182" s="28"/>
      <c r="V182" s="303" t="s">
        <v>129</v>
      </c>
      <c r="W182" s="244">
        <v>16</v>
      </c>
    </row>
    <row r="183" spans="19:23" ht="18">
      <c r="S183" s="259" t="s">
        <v>3109</v>
      </c>
      <c r="T183" s="28"/>
      <c r="U183" s="28"/>
      <c r="V183" s="303" t="s">
        <v>129</v>
      </c>
      <c r="W183" s="244">
        <v>16</v>
      </c>
    </row>
    <row r="184" spans="19:23" ht="18">
      <c r="S184" s="259" t="s">
        <v>3258</v>
      </c>
      <c r="T184" s="28"/>
      <c r="U184" s="28"/>
      <c r="V184" s="303" t="s">
        <v>129</v>
      </c>
      <c r="W184" s="244">
        <v>16</v>
      </c>
    </row>
    <row r="185" spans="19:23" ht="18">
      <c r="S185" s="259" t="s">
        <v>3279</v>
      </c>
      <c r="T185" s="28"/>
      <c r="U185" s="28"/>
      <c r="V185" s="303" t="s">
        <v>129</v>
      </c>
      <c r="W185" s="244">
        <v>16</v>
      </c>
    </row>
    <row r="186" spans="19:23" ht="18">
      <c r="S186" s="259" t="s">
        <v>2556</v>
      </c>
      <c r="T186" s="28"/>
      <c r="U186" s="237"/>
      <c r="V186" s="303" t="s">
        <v>129</v>
      </c>
      <c r="W186" s="244">
        <v>15</v>
      </c>
    </row>
    <row r="187" spans="19:23" ht="18">
      <c r="S187" s="259" t="s">
        <v>2540</v>
      </c>
      <c r="T187" s="38"/>
      <c r="U187" s="38"/>
      <c r="V187" s="303" t="s">
        <v>129</v>
      </c>
      <c r="W187" s="244">
        <v>15</v>
      </c>
    </row>
    <row r="188" spans="19:23" ht="18.75">
      <c r="S188" s="259" t="s">
        <v>568</v>
      </c>
      <c r="T188" s="302"/>
      <c r="U188" s="302"/>
      <c r="V188" s="303" t="s">
        <v>129</v>
      </c>
      <c r="W188" s="244">
        <v>15</v>
      </c>
    </row>
    <row r="189" spans="19:23" ht="18">
      <c r="S189" s="259" t="s">
        <v>586</v>
      </c>
      <c r="T189" s="28"/>
      <c r="U189" s="28"/>
      <c r="V189" s="303" t="s">
        <v>129</v>
      </c>
      <c r="W189" s="244">
        <v>15</v>
      </c>
    </row>
    <row r="190" spans="19:23" ht="18">
      <c r="S190" s="259" t="s">
        <v>1004</v>
      </c>
      <c r="T190" s="28"/>
      <c r="U190" s="28"/>
      <c r="V190" s="303" t="s">
        <v>129</v>
      </c>
      <c r="W190" s="244">
        <v>15</v>
      </c>
    </row>
    <row r="191" spans="19:23" ht="18">
      <c r="S191" s="259" t="s">
        <v>2553</v>
      </c>
      <c r="T191" s="28"/>
      <c r="U191" s="304"/>
      <c r="V191" s="303" t="s">
        <v>129</v>
      </c>
      <c r="W191" s="244">
        <v>15</v>
      </c>
    </row>
    <row r="192" spans="19:23" ht="18">
      <c r="S192" s="259" t="s">
        <v>2059</v>
      </c>
      <c r="T192" s="28"/>
      <c r="U192" s="28"/>
      <c r="V192" s="303" t="s">
        <v>129</v>
      </c>
      <c r="W192" s="244">
        <v>15</v>
      </c>
    </row>
    <row r="193" spans="19:23" ht="18">
      <c r="S193" s="259" t="s">
        <v>2599</v>
      </c>
      <c r="T193" s="28"/>
      <c r="U193" s="28"/>
      <c r="V193" s="303" t="s">
        <v>129</v>
      </c>
      <c r="W193" s="244">
        <v>15</v>
      </c>
    </row>
    <row r="194" spans="19:23" ht="18">
      <c r="S194" s="259" t="s">
        <v>570</v>
      </c>
      <c r="T194" s="304"/>
      <c r="U194" s="304"/>
      <c r="V194" s="303" t="s">
        <v>129</v>
      </c>
      <c r="W194" s="244">
        <v>15</v>
      </c>
    </row>
    <row r="195" spans="19:23" ht="18.75">
      <c r="S195" s="259" t="s">
        <v>608</v>
      </c>
      <c r="T195" s="302"/>
      <c r="U195" s="302"/>
      <c r="V195" s="303" t="s">
        <v>129</v>
      </c>
      <c r="W195" s="244">
        <v>15</v>
      </c>
    </row>
    <row r="196" spans="19:23" ht="18">
      <c r="S196" s="259" t="s">
        <v>537</v>
      </c>
      <c r="T196" s="304"/>
      <c r="U196" s="304"/>
      <c r="V196" s="303" t="s">
        <v>129</v>
      </c>
      <c r="W196" s="244">
        <v>15</v>
      </c>
    </row>
    <row r="197" spans="19:23" ht="18.75">
      <c r="S197" s="259" t="s">
        <v>437</v>
      </c>
      <c r="T197" s="302"/>
      <c r="U197" s="302"/>
      <c r="V197" s="303" t="s">
        <v>129</v>
      </c>
      <c r="W197" s="244">
        <v>15</v>
      </c>
    </row>
    <row r="198" spans="19:23" ht="18">
      <c r="S198" s="259" t="s">
        <v>2043</v>
      </c>
      <c r="T198" s="38"/>
      <c r="U198" s="38"/>
      <c r="V198" s="303" t="s">
        <v>129</v>
      </c>
      <c r="W198" s="244">
        <v>15</v>
      </c>
    </row>
    <row r="199" spans="19:23" ht="18">
      <c r="S199" s="259" t="s">
        <v>3414</v>
      </c>
      <c r="T199" s="28"/>
      <c r="U199" s="28"/>
      <c r="V199" s="303" t="s">
        <v>129</v>
      </c>
      <c r="W199" s="244">
        <v>15</v>
      </c>
    </row>
    <row r="200" spans="19:23" ht="18">
      <c r="S200" s="259" t="s">
        <v>3461</v>
      </c>
      <c r="T200" s="28"/>
      <c r="U200" s="28"/>
      <c r="V200" s="303" t="s">
        <v>129</v>
      </c>
      <c r="W200" s="244">
        <v>15</v>
      </c>
    </row>
    <row r="201" spans="19:23" ht="18">
      <c r="S201" s="259" t="s">
        <v>3520</v>
      </c>
      <c r="T201" s="28"/>
      <c r="U201" s="28"/>
      <c r="V201" s="303" t="s">
        <v>129</v>
      </c>
      <c r="W201" s="244">
        <v>15</v>
      </c>
    </row>
    <row r="202" spans="19:23" ht="18">
      <c r="S202" s="259" t="s">
        <v>3249</v>
      </c>
      <c r="T202" s="28"/>
      <c r="U202" s="28"/>
      <c r="V202" s="303" t="s">
        <v>129</v>
      </c>
      <c r="W202" s="244">
        <v>15</v>
      </c>
    </row>
    <row r="203" spans="19:23" ht="18">
      <c r="S203" s="259" t="s">
        <v>3245</v>
      </c>
      <c r="T203" s="28"/>
      <c r="U203" s="28"/>
      <c r="V203" s="303" t="s">
        <v>129</v>
      </c>
      <c r="W203" s="244">
        <v>15</v>
      </c>
    </row>
    <row r="204" spans="19:23" ht="18">
      <c r="S204" s="259" t="s">
        <v>1731</v>
      </c>
      <c r="T204" s="28"/>
      <c r="U204" s="237"/>
      <c r="V204" s="303" t="s">
        <v>129</v>
      </c>
      <c r="W204" s="244">
        <v>14</v>
      </c>
    </row>
    <row r="205" spans="19:23" ht="18.75">
      <c r="S205" s="259" t="s">
        <v>519</v>
      </c>
      <c r="T205" s="240"/>
      <c r="U205" s="302"/>
      <c r="V205" s="303" t="s">
        <v>129</v>
      </c>
      <c r="W205" s="244">
        <v>14</v>
      </c>
    </row>
    <row r="206" spans="19:23" ht="18">
      <c r="S206" s="259" t="s">
        <v>972</v>
      </c>
      <c r="T206" s="304"/>
      <c r="U206" s="304"/>
      <c r="V206" s="303" t="s">
        <v>129</v>
      </c>
      <c r="W206" s="244">
        <v>14</v>
      </c>
    </row>
    <row r="207" spans="19:23" ht="18">
      <c r="S207" s="259" t="s">
        <v>2483</v>
      </c>
      <c r="T207" s="38"/>
      <c r="U207" s="38"/>
      <c r="V207" s="303" t="s">
        <v>129</v>
      </c>
      <c r="W207" s="244">
        <v>14</v>
      </c>
    </row>
    <row r="208" spans="19:23" ht="18">
      <c r="S208" s="259" t="s">
        <v>1742</v>
      </c>
      <c r="T208" s="38"/>
      <c r="U208" s="38"/>
      <c r="V208" s="303" t="s">
        <v>129</v>
      </c>
      <c r="W208" s="244">
        <v>14</v>
      </c>
    </row>
    <row r="209" spans="19:23" ht="18">
      <c r="S209" s="259" t="s">
        <v>1794</v>
      </c>
      <c r="T209" s="28"/>
      <c r="U209" s="304"/>
      <c r="V209" s="303" t="s">
        <v>129</v>
      </c>
      <c r="W209" s="244">
        <v>14</v>
      </c>
    </row>
    <row r="210" spans="19:23" ht="18.75">
      <c r="S210" s="259" t="s">
        <v>2093</v>
      </c>
      <c r="T210" s="302"/>
      <c r="U210" s="302"/>
      <c r="V210" s="303" t="s">
        <v>129</v>
      </c>
      <c r="W210" s="244">
        <v>14</v>
      </c>
    </row>
    <row r="211" spans="19:23" ht="18">
      <c r="S211" s="259" t="s">
        <v>2655</v>
      </c>
      <c r="T211" s="38"/>
      <c r="U211" s="38"/>
      <c r="V211" s="303" t="s">
        <v>129</v>
      </c>
      <c r="W211" s="244">
        <v>14</v>
      </c>
    </row>
    <row r="212" spans="19:23" ht="18">
      <c r="S212" s="259" t="s">
        <v>3176</v>
      </c>
      <c r="T212" s="28"/>
      <c r="U212" s="28"/>
      <c r="V212" s="303" t="s">
        <v>129</v>
      </c>
      <c r="W212" s="244">
        <v>14</v>
      </c>
    </row>
    <row r="213" spans="19:23" ht="18">
      <c r="S213" s="259" t="s">
        <v>3376</v>
      </c>
      <c r="T213" s="28"/>
      <c r="U213" s="28"/>
      <c r="V213" s="303" t="s">
        <v>129</v>
      </c>
      <c r="W213" s="244">
        <v>14</v>
      </c>
    </row>
    <row r="214" spans="19:23" ht="18">
      <c r="S214" s="259" t="s">
        <v>3379</v>
      </c>
      <c r="T214" s="28"/>
      <c r="U214" s="28"/>
      <c r="V214" s="303" t="s">
        <v>129</v>
      </c>
      <c r="W214" s="244">
        <v>14</v>
      </c>
    </row>
    <row r="215" spans="19:23" ht="18">
      <c r="S215" s="259" t="s">
        <v>3230</v>
      </c>
      <c r="T215" s="28"/>
      <c r="U215" s="28"/>
      <c r="V215" s="303" t="s">
        <v>129</v>
      </c>
      <c r="W215" s="244">
        <v>14</v>
      </c>
    </row>
    <row r="216" spans="19:23" ht="18.75">
      <c r="S216" s="259" t="s">
        <v>998</v>
      </c>
      <c r="T216" s="302"/>
      <c r="U216" s="302"/>
      <c r="V216" s="303" t="s">
        <v>129</v>
      </c>
      <c r="W216" s="244">
        <v>13</v>
      </c>
    </row>
    <row r="217" spans="19:23" ht="18.75">
      <c r="S217" s="259" t="s">
        <v>552</v>
      </c>
      <c r="T217" s="240"/>
      <c r="U217" s="302"/>
      <c r="V217" s="303" t="s">
        <v>129</v>
      </c>
      <c r="W217" s="244">
        <v>13</v>
      </c>
    </row>
    <row r="218" spans="19:23" ht="18">
      <c r="S218" s="259" t="s">
        <v>596</v>
      </c>
      <c r="T218" s="28"/>
      <c r="U218" s="304"/>
      <c r="V218" s="303" t="s">
        <v>129</v>
      </c>
      <c r="W218" s="244">
        <v>13</v>
      </c>
    </row>
    <row r="219" spans="19:23" ht="18">
      <c r="S219" s="259" t="s">
        <v>2543</v>
      </c>
      <c r="T219" s="304"/>
      <c r="U219" s="304"/>
      <c r="V219" s="303" t="s">
        <v>129</v>
      </c>
      <c r="W219" s="244">
        <v>13</v>
      </c>
    </row>
    <row r="220" spans="19:23" ht="18">
      <c r="S220" s="259" t="s">
        <v>2562</v>
      </c>
      <c r="T220" s="38"/>
      <c r="U220" s="38"/>
      <c r="V220" s="303" t="s">
        <v>129</v>
      </c>
      <c r="W220" s="244">
        <v>13</v>
      </c>
    </row>
    <row r="221" spans="19:23" ht="18">
      <c r="S221" s="259" t="s">
        <v>774</v>
      </c>
      <c r="T221" s="38"/>
      <c r="U221" s="38"/>
      <c r="V221" s="303" t="s">
        <v>129</v>
      </c>
      <c r="W221" s="244">
        <v>13</v>
      </c>
    </row>
    <row r="222" spans="19:23" ht="18.75">
      <c r="S222" s="259" t="s">
        <v>550</v>
      </c>
      <c r="T222" s="151"/>
      <c r="U222" s="302"/>
      <c r="V222" s="303" t="s">
        <v>129</v>
      </c>
      <c r="W222" s="244">
        <v>13</v>
      </c>
    </row>
    <row r="223" spans="19:23" ht="18">
      <c r="S223" s="259" t="s">
        <v>3202</v>
      </c>
      <c r="T223" s="28"/>
      <c r="U223" s="28"/>
      <c r="V223" s="303" t="s">
        <v>129</v>
      </c>
      <c r="W223" s="244">
        <v>13</v>
      </c>
    </row>
    <row r="224" spans="19:23" ht="18">
      <c r="S224" s="259" t="s">
        <v>3155</v>
      </c>
      <c r="T224" s="28"/>
      <c r="U224" s="28"/>
      <c r="V224" s="303" t="s">
        <v>129</v>
      </c>
      <c r="W224" s="244">
        <v>13</v>
      </c>
    </row>
    <row r="225" spans="19:23" ht="18">
      <c r="S225" s="259" t="s">
        <v>3440</v>
      </c>
      <c r="T225" s="28"/>
      <c r="U225" s="28"/>
      <c r="V225" s="303" t="s">
        <v>129</v>
      </c>
      <c r="W225" s="244">
        <v>13</v>
      </c>
    </row>
    <row r="226" spans="19:23" ht="18">
      <c r="S226" s="259" t="s">
        <v>3448</v>
      </c>
      <c r="T226" s="28"/>
      <c r="U226" s="28"/>
      <c r="V226" s="303" t="s">
        <v>129</v>
      </c>
      <c r="W226" s="244">
        <v>13</v>
      </c>
    </row>
    <row r="227" spans="19:23" ht="18">
      <c r="S227" s="259" t="s">
        <v>3291</v>
      </c>
      <c r="T227" s="28"/>
      <c r="U227" s="28"/>
      <c r="V227" s="303" t="s">
        <v>129</v>
      </c>
      <c r="W227" s="244">
        <v>13</v>
      </c>
    </row>
    <row r="228" spans="19:23" ht="18">
      <c r="S228" s="259" t="s">
        <v>3357</v>
      </c>
      <c r="T228" s="28"/>
      <c r="U228" s="28"/>
      <c r="V228" s="303" t="s">
        <v>129</v>
      </c>
      <c r="W228" s="244">
        <v>13</v>
      </c>
    </row>
    <row r="229" spans="19:23" ht="18">
      <c r="S229" s="259" t="s">
        <v>3295</v>
      </c>
      <c r="T229" s="28"/>
      <c r="U229" s="28"/>
      <c r="V229" s="303" t="s">
        <v>129</v>
      </c>
      <c r="W229" s="244">
        <v>13</v>
      </c>
    </row>
    <row r="230" spans="19:23" ht="18">
      <c r="S230" s="259" t="s">
        <v>2647</v>
      </c>
      <c r="T230" s="28"/>
      <c r="U230" s="304"/>
      <c r="V230" s="303" t="s">
        <v>129</v>
      </c>
      <c r="W230" s="244">
        <v>12</v>
      </c>
    </row>
    <row r="231" spans="19:23" ht="18">
      <c r="S231" s="259" t="s">
        <v>2509</v>
      </c>
      <c r="T231" s="38"/>
      <c r="U231" s="38"/>
      <c r="V231" s="303" t="s">
        <v>129</v>
      </c>
      <c r="W231" s="244">
        <v>12</v>
      </c>
    </row>
    <row r="232" spans="19:23" ht="18">
      <c r="S232" s="259" t="s">
        <v>2040</v>
      </c>
      <c r="T232" s="28"/>
      <c r="U232" s="237"/>
      <c r="V232" s="303" t="s">
        <v>129</v>
      </c>
      <c r="W232" s="244">
        <v>12</v>
      </c>
    </row>
    <row r="233" spans="19:23" ht="18">
      <c r="S233" s="259" t="s">
        <v>2458</v>
      </c>
      <c r="T233" s="38"/>
      <c r="U233" s="38"/>
      <c r="V233" s="303" t="s">
        <v>129</v>
      </c>
      <c r="W233" s="244">
        <v>12</v>
      </c>
    </row>
    <row r="234" spans="19:23" ht="18">
      <c r="S234" s="259" t="s">
        <v>1739</v>
      </c>
      <c r="T234" s="28"/>
      <c r="U234" s="304"/>
      <c r="V234" s="303" t="s">
        <v>129</v>
      </c>
      <c r="W234" s="244">
        <v>12</v>
      </c>
    </row>
    <row r="235" spans="19:23" ht="18">
      <c r="S235" s="259" t="s">
        <v>2094</v>
      </c>
      <c r="T235" s="28"/>
      <c r="U235" s="237"/>
      <c r="V235" s="303" t="s">
        <v>129</v>
      </c>
      <c r="W235" s="244">
        <v>12</v>
      </c>
    </row>
    <row r="236" spans="19:23" ht="18">
      <c r="S236" s="259" t="s">
        <v>2564</v>
      </c>
      <c r="T236" s="28"/>
      <c r="U236" s="237"/>
      <c r="V236" s="303" t="s">
        <v>129</v>
      </c>
      <c r="W236" s="244">
        <v>12</v>
      </c>
    </row>
    <row r="237" spans="19:23" ht="18">
      <c r="S237" s="259" t="s">
        <v>2069</v>
      </c>
      <c r="T237" s="28"/>
      <c r="U237" s="237"/>
      <c r="V237" s="303" t="s">
        <v>129</v>
      </c>
      <c r="W237" s="244">
        <v>12</v>
      </c>
    </row>
    <row r="238" spans="19:23" ht="18">
      <c r="S238" s="259" t="s">
        <v>2587</v>
      </c>
      <c r="T238" s="38"/>
      <c r="U238" s="38"/>
      <c r="V238" s="303" t="s">
        <v>129</v>
      </c>
      <c r="W238" s="244">
        <v>12</v>
      </c>
    </row>
    <row r="239" spans="19:23" ht="18">
      <c r="S239" s="259" t="s">
        <v>1362</v>
      </c>
      <c r="T239" s="38"/>
      <c r="U239" s="38"/>
      <c r="V239" s="303" t="s">
        <v>129</v>
      </c>
      <c r="W239" s="244">
        <v>12</v>
      </c>
    </row>
    <row r="240" spans="19:23" ht="18">
      <c r="S240" s="259" t="s">
        <v>3468</v>
      </c>
      <c r="T240" s="28"/>
      <c r="U240" s="28"/>
      <c r="V240" s="303" t="s">
        <v>129</v>
      </c>
      <c r="W240" s="244">
        <v>12</v>
      </c>
    </row>
    <row r="241" spans="19:23" ht="18">
      <c r="S241" s="259" t="s">
        <v>3453</v>
      </c>
      <c r="T241" s="28"/>
      <c r="U241" s="28"/>
      <c r="V241" s="303" t="s">
        <v>129</v>
      </c>
      <c r="W241" s="244">
        <v>12</v>
      </c>
    </row>
    <row r="242" spans="19:23" ht="18">
      <c r="S242" s="259" t="s">
        <v>3158</v>
      </c>
      <c r="T242" s="28"/>
      <c r="U242" s="28"/>
      <c r="V242" s="303" t="s">
        <v>129</v>
      </c>
      <c r="W242" s="244">
        <v>12</v>
      </c>
    </row>
    <row r="243" spans="19:23" ht="18">
      <c r="S243" s="259" t="s">
        <v>3322</v>
      </c>
      <c r="T243" s="28"/>
      <c r="U243" s="28"/>
      <c r="V243" s="303" t="s">
        <v>129</v>
      </c>
      <c r="W243" s="244">
        <v>12</v>
      </c>
    </row>
    <row r="244" spans="19:23" ht="18">
      <c r="S244" s="259" t="s">
        <v>3175</v>
      </c>
      <c r="T244" s="28"/>
      <c r="U244" s="28"/>
      <c r="V244" s="303" t="s">
        <v>129</v>
      </c>
      <c r="W244" s="244">
        <v>12</v>
      </c>
    </row>
    <row r="245" spans="19:23" ht="18">
      <c r="S245" s="259" t="s">
        <v>3265</v>
      </c>
      <c r="T245" s="28"/>
      <c r="U245" s="28"/>
      <c r="V245" s="303" t="s">
        <v>129</v>
      </c>
      <c r="W245" s="244">
        <v>12</v>
      </c>
    </row>
    <row r="246" spans="19:23" ht="18">
      <c r="S246" s="259" t="s">
        <v>3296</v>
      </c>
      <c r="T246" s="28"/>
      <c r="U246" s="28"/>
      <c r="V246" s="303" t="s">
        <v>129</v>
      </c>
      <c r="W246" s="244">
        <v>12</v>
      </c>
    </row>
    <row r="247" spans="19:23" ht="18">
      <c r="S247" s="259" t="s">
        <v>2107</v>
      </c>
      <c r="T247" s="28"/>
      <c r="U247" s="237"/>
      <c r="V247" s="303" t="s">
        <v>129</v>
      </c>
      <c r="W247" s="244">
        <v>11</v>
      </c>
    </row>
    <row r="248" spans="19:23" ht="18">
      <c r="S248" s="259" t="s">
        <v>1792</v>
      </c>
      <c r="T248" s="304"/>
      <c r="U248" s="304"/>
      <c r="V248" s="303" t="s">
        <v>129</v>
      </c>
      <c r="W248" s="244">
        <v>11</v>
      </c>
    </row>
    <row r="249" spans="19:23" ht="18">
      <c r="S249" s="259" t="s">
        <v>592</v>
      </c>
      <c r="T249" s="28"/>
      <c r="U249" s="237"/>
      <c r="V249" s="303" t="s">
        <v>129</v>
      </c>
      <c r="W249" s="244">
        <v>11</v>
      </c>
    </row>
    <row r="250" spans="19:23" ht="18">
      <c r="S250" s="259" t="s">
        <v>2595</v>
      </c>
      <c r="T250" s="320"/>
      <c r="U250" s="38"/>
      <c r="V250" s="303" t="s">
        <v>129</v>
      </c>
      <c r="W250" s="244">
        <v>11</v>
      </c>
    </row>
    <row r="251" spans="19:23" ht="18">
      <c r="S251" s="259" t="s">
        <v>1021</v>
      </c>
      <c r="T251" s="28"/>
      <c r="U251" s="237"/>
      <c r="V251" s="303" t="s">
        <v>129</v>
      </c>
      <c r="W251" s="244">
        <v>11</v>
      </c>
    </row>
    <row r="252" spans="19:23" ht="18.75">
      <c r="S252" s="259" t="s">
        <v>495</v>
      </c>
      <c r="T252" s="240"/>
      <c r="U252" s="302"/>
      <c r="V252" s="303" t="s">
        <v>129</v>
      </c>
      <c r="W252" s="244">
        <v>11</v>
      </c>
    </row>
    <row r="253" spans="19:23" ht="18">
      <c r="S253" s="259" t="s">
        <v>1379</v>
      </c>
      <c r="T253" s="38"/>
      <c r="U253" s="38"/>
      <c r="V253" s="303" t="s">
        <v>129</v>
      </c>
      <c r="W253" s="244">
        <v>11</v>
      </c>
    </row>
    <row r="254" spans="19:23" ht="18">
      <c r="S254" s="259" t="s">
        <v>2101</v>
      </c>
      <c r="T254" s="28"/>
      <c r="U254" s="237"/>
      <c r="V254" s="303" t="s">
        <v>129</v>
      </c>
      <c r="W254" s="244">
        <v>11</v>
      </c>
    </row>
    <row r="255" spans="19:23" ht="18">
      <c r="S255" s="259" t="s">
        <v>1397</v>
      </c>
      <c r="T255" s="38"/>
      <c r="U255" s="38"/>
      <c r="V255" s="303" t="s">
        <v>129</v>
      </c>
      <c r="W255" s="244">
        <v>11</v>
      </c>
    </row>
    <row r="256" spans="19:23" ht="18">
      <c r="S256" s="259" t="s">
        <v>2517</v>
      </c>
      <c r="T256" s="38"/>
      <c r="U256" s="38"/>
      <c r="V256" s="303" t="s">
        <v>129</v>
      </c>
      <c r="W256" s="244">
        <v>11</v>
      </c>
    </row>
    <row r="257" spans="19:23" ht="18">
      <c r="S257" s="259" t="s">
        <v>3157</v>
      </c>
      <c r="T257" s="28"/>
      <c r="U257" s="28"/>
      <c r="V257" s="303" t="s">
        <v>129</v>
      </c>
      <c r="W257" s="244">
        <v>11</v>
      </c>
    </row>
    <row r="258" spans="19:23" ht="18">
      <c r="S258" s="259" t="s">
        <v>3493</v>
      </c>
      <c r="T258" s="28"/>
      <c r="U258" s="28"/>
      <c r="V258" s="303" t="s">
        <v>129</v>
      </c>
      <c r="W258" s="244">
        <v>11</v>
      </c>
    </row>
    <row r="259" spans="19:23" ht="18">
      <c r="S259" s="259" t="s">
        <v>3469</v>
      </c>
      <c r="T259" s="28"/>
      <c r="U259" s="28"/>
      <c r="V259" s="303" t="s">
        <v>129</v>
      </c>
      <c r="W259" s="244">
        <v>11</v>
      </c>
    </row>
    <row r="260" spans="19:23" ht="18">
      <c r="S260" s="259" t="s">
        <v>3335</v>
      </c>
      <c r="T260" s="28"/>
      <c r="U260" s="28"/>
      <c r="V260" s="303" t="s">
        <v>129</v>
      </c>
      <c r="W260" s="244">
        <v>11</v>
      </c>
    </row>
    <row r="261" spans="19:23" ht="18">
      <c r="S261" s="259" t="s">
        <v>3382</v>
      </c>
      <c r="T261" s="28"/>
      <c r="U261" s="28"/>
      <c r="V261" s="303" t="s">
        <v>129</v>
      </c>
      <c r="W261" s="244">
        <v>11</v>
      </c>
    </row>
    <row r="262" spans="19:23" ht="18">
      <c r="S262" s="259" t="s">
        <v>3487</v>
      </c>
      <c r="T262" s="28"/>
      <c r="U262" s="28"/>
      <c r="V262" s="303" t="s">
        <v>129</v>
      </c>
      <c r="W262" s="244">
        <v>11</v>
      </c>
    </row>
    <row r="263" spans="19:23" ht="18">
      <c r="S263" s="259" t="s">
        <v>3340</v>
      </c>
      <c r="T263" s="28"/>
      <c r="U263" s="28"/>
      <c r="V263" s="303" t="s">
        <v>129</v>
      </c>
      <c r="W263" s="244">
        <v>11</v>
      </c>
    </row>
    <row r="264" spans="19:23" ht="18">
      <c r="S264" s="259" t="s">
        <v>3330</v>
      </c>
      <c r="T264" s="28"/>
      <c r="U264" s="28"/>
      <c r="V264" s="303" t="s">
        <v>129</v>
      </c>
      <c r="W264" s="244">
        <v>11</v>
      </c>
    </row>
    <row r="265" spans="19:23" ht="18">
      <c r="S265" s="259" t="s">
        <v>3285</v>
      </c>
      <c r="T265" s="38"/>
      <c r="U265" s="38"/>
      <c r="V265" s="303" t="s">
        <v>129</v>
      </c>
      <c r="W265" s="244">
        <v>11</v>
      </c>
    </row>
    <row r="266" spans="19:23" ht="18.75">
      <c r="S266" s="259" t="s">
        <v>500</v>
      </c>
      <c r="T266" s="302"/>
      <c r="U266" s="302"/>
      <c r="V266" s="303" t="s">
        <v>129</v>
      </c>
      <c r="W266" s="244">
        <v>10</v>
      </c>
    </row>
    <row r="267" spans="19:23" ht="18">
      <c r="S267" s="259" t="s">
        <v>557</v>
      </c>
      <c r="T267" s="304"/>
      <c r="U267" s="304"/>
      <c r="V267" s="303" t="s">
        <v>129</v>
      </c>
      <c r="W267" s="244">
        <v>10</v>
      </c>
    </row>
    <row r="268" spans="19:23" ht="18">
      <c r="S268" s="259" t="s">
        <v>2341</v>
      </c>
      <c r="T268" s="38"/>
      <c r="U268" s="38"/>
      <c r="V268" s="303" t="s">
        <v>129</v>
      </c>
      <c r="W268" s="244">
        <v>10</v>
      </c>
    </row>
    <row r="269" spans="19:23" ht="18">
      <c r="S269" s="259" t="s">
        <v>2003</v>
      </c>
      <c r="T269" s="28"/>
      <c r="U269" s="237"/>
      <c r="V269" s="303" t="s">
        <v>129</v>
      </c>
      <c r="W269" s="244">
        <v>10</v>
      </c>
    </row>
    <row r="270" spans="19:23" ht="18">
      <c r="S270" s="259" t="s">
        <v>987</v>
      </c>
      <c r="T270" s="28"/>
      <c r="U270" s="237"/>
      <c r="V270" s="303" t="s">
        <v>129</v>
      </c>
      <c r="W270" s="244">
        <v>10</v>
      </c>
    </row>
    <row r="271" spans="19:23" ht="18">
      <c r="S271" s="259" t="s">
        <v>2609</v>
      </c>
      <c r="T271" s="28"/>
      <c r="U271" s="237"/>
      <c r="V271" s="303" t="s">
        <v>129</v>
      </c>
      <c r="W271" s="244">
        <v>10</v>
      </c>
    </row>
    <row r="272" spans="19:23" ht="18.75">
      <c r="S272" s="259" t="s">
        <v>2574</v>
      </c>
      <c r="T272" s="302"/>
      <c r="U272" s="302"/>
      <c r="V272" s="303" t="s">
        <v>129</v>
      </c>
      <c r="W272" s="244">
        <v>10</v>
      </c>
    </row>
    <row r="273" spans="19:23" ht="18">
      <c r="S273" s="259" t="s">
        <v>2518</v>
      </c>
      <c r="T273" s="38"/>
      <c r="U273" s="38"/>
      <c r="V273" s="303" t="s">
        <v>129</v>
      </c>
      <c r="W273" s="244">
        <v>10</v>
      </c>
    </row>
    <row r="274" spans="19:23" ht="18">
      <c r="S274" s="259" t="s">
        <v>2021</v>
      </c>
      <c r="T274" s="304"/>
      <c r="U274" s="304"/>
      <c r="V274" s="303" t="s">
        <v>129</v>
      </c>
      <c r="W274" s="244">
        <v>10</v>
      </c>
    </row>
    <row r="275" spans="19:23" ht="18">
      <c r="S275" s="259" t="s">
        <v>2112</v>
      </c>
      <c r="T275" s="38"/>
      <c r="U275" s="38"/>
      <c r="V275" s="303" t="s">
        <v>129</v>
      </c>
      <c r="W275" s="244">
        <v>10</v>
      </c>
    </row>
    <row r="276" spans="19:23" ht="18">
      <c r="S276" s="259" t="s">
        <v>2657</v>
      </c>
      <c r="T276" s="38"/>
      <c r="U276" s="38"/>
      <c r="V276" s="303" t="s">
        <v>129</v>
      </c>
      <c r="W276" s="244">
        <v>10</v>
      </c>
    </row>
    <row r="277" spans="19:23" ht="18">
      <c r="S277" s="259" t="s">
        <v>3267</v>
      </c>
      <c r="T277" s="28"/>
      <c r="U277" s="28"/>
      <c r="V277" s="303" t="s">
        <v>129</v>
      </c>
      <c r="W277" s="244">
        <v>10</v>
      </c>
    </row>
    <row r="278" spans="19:23" ht="18">
      <c r="S278" s="259" t="s">
        <v>3519</v>
      </c>
      <c r="T278" s="28"/>
      <c r="U278" s="28"/>
      <c r="V278" s="303" t="s">
        <v>129</v>
      </c>
      <c r="W278" s="244">
        <v>10</v>
      </c>
    </row>
    <row r="279" spans="19:23" ht="18">
      <c r="S279" s="259" t="s">
        <v>3364</v>
      </c>
      <c r="T279" s="28"/>
      <c r="U279" s="28"/>
      <c r="V279" s="303" t="s">
        <v>129</v>
      </c>
      <c r="W279" s="244">
        <v>10</v>
      </c>
    </row>
    <row r="280" spans="19:23" ht="18">
      <c r="S280" s="259" t="s">
        <v>3144</v>
      </c>
      <c r="T280" s="28"/>
      <c r="U280" s="28"/>
      <c r="V280" s="303" t="s">
        <v>129</v>
      </c>
      <c r="W280" s="244">
        <v>10</v>
      </c>
    </row>
    <row r="281" spans="19:23" ht="18">
      <c r="S281" s="259" t="s">
        <v>3494</v>
      </c>
      <c r="T281" s="28"/>
      <c r="U281" s="28"/>
      <c r="V281" s="303" t="s">
        <v>129</v>
      </c>
      <c r="W281" s="244">
        <v>10</v>
      </c>
    </row>
    <row r="282" spans="19:23" ht="18">
      <c r="S282" s="259" t="s">
        <v>3530</v>
      </c>
      <c r="T282" s="28"/>
      <c r="U282" s="28"/>
      <c r="V282" s="303" t="s">
        <v>129</v>
      </c>
      <c r="W282" s="244">
        <v>10</v>
      </c>
    </row>
    <row r="283" spans="19:23" ht="18">
      <c r="S283" s="259" t="s">
        <v>3526</v>
      </c>
      <c r="T283" s="28"/>
      <c r="U283" s="28"/>
      <c r="V283" s="303" t="s">
        <v>129</v>
      </c>
      <c r="W283" s="244">
        <v>10</v>
      </c>
    </row>
    <row r="284" spans="19:23" ht="18">
      <c r="S284" s="259" t="s">
        <v>3528</v>
      </c>
      <c r="T284" s="28"/>
      <c r="U284" s="28"/>
      <c r="V284" s="303" t="s">
        <v>129</v>
      </c>
      <c r="W284" s="244">
        <v>10</v>
      </c>
    </row>
    <row r="285" spans="19:23" ht="18">
      <c r="S285" s="259" t="s">
        <v>3473</v>
      </c>
      <c r="T285" s="28"/>
      <c r="U285" s="28"/>
      <c r="V285" s="303" t="s">
        <v>129</v>
      </c>
      <c r="W285" s="244">
        <v>10</v>
      </c>
    </row>
    <row r="286" spans="19:23" ht="18">
      <c r="S286" s="259" t="s">
        <v>3280</v>
      </c>
      <c r="T286" s="28"/>
      <c r="U286" s="28"/>
      <c r="V286" s="303" t="s">
        <v>129</v>
      </c>
      <c r="W286" s="244">
        <v>10</v>
      </c>
    </row>
    <row r="287" spans="19:23" ht="18">
      <c r="S287" s="259" t="s">
        <v>3534</v>
      </c>
      <c r="T287" s="28"/>
      <c r="U287" s="28"/>
      <c r="V287" s="303" t="s">
        <v>129</v>
      </c>
      <c r="W287" s="244">
        <v>10</v>
      </c>
    </row>
    <row r="288" spans="19:23" ht="18">
      <c r="S288" s="259" t="s">
        <v>3107</v>
      </c>
      <c r="T288" s="28"/>
      <c r="U288" s="28"/>
      <c r="V288" s="303" t="s">
        <v>129</v>
      </c>
      <c r="W288" s="244">
        <v>10</v>
      </c>
    </row>
    <row r="289" spans="19:23" ht="18">
      <c r="S289" s="259" t="s">
        <v>3205</v>
      </c>
      <c r="T289" s="28"/>
      <c r="U289" s="28"/>
      <c r="V289" s="303" t="s">
        <v>129</v>
      </c>
      <c r="W289" s="244">
        <v>10</v>
      </c>
    </row>
    <row r="290" spans="19:23" ht="18">
      <c r="S290" s="259" t="s">
        <v>3501</v>
      </c>
      <c r="T290" s="28"/>
      <c r="U290" s="28"/>
      <c r="V290" s="303" t="s">
        <v>129</v>
      </c>
      <c r="W290" s="244">
        <v>10</v>
      </c>
    </row>
    <row r="291" spans="19:23" ht="18">
      <c r="S291" s="259" t="s">
        <v>3515</v>
      </c>
      <c r="T291" s="28"/>
      <c r="U291" s="28"/>
      <c r="V291" s="303" t="s">
        <v>129</v>
      </c>
      <c r="W291" s="244">
        <v>10</v>
      </c>
    </row>
    <row r="292" spans="19:23" ht="18">
      <c r="S292" s="259" t="s">
        <v>3458</v>
      </c>
      <c r="T292" s="28"/>
      <c r="U292" s="28"/>
      <c r="V292" s="303" t="s">
        <v>129</v>
      </c>
      <c r="W292" s="244">
        <v>10</v>
      </c>
    </row>
    <row r="293" spans="19:23" ht="18">
      <c r="S293" s="259" t="s">
        <v>3518</v>
      </c>
      <c r="T293" s="28"/>
      <c r="U293" s="28"/>
      <c r="V293" s="303" t="s">
        <v>129</v>
      </c>
      <c r="W293" s="244">
        <v>10</v>
      </c>
    </row>
    <row r="294" spans="19:23" ht="18">
      <c r="S294" s="259" t="s">
        <v>1976</v>
      </c>
      <c r="T294" s="304"/>
      <c r="U294" s="304"/>
      <c r="V294" s="303" t="s">
        <v>129</v>
      </c>
      <c r="W294" s="244">
        <v>9</v>
      </c>
    </row>
    <row r="295" spans="19:23" ht="18">
      <c r="S295" s="259" t="s">
        <v>2034</v>
      </c>
      <c r="T295" s="28"/>
      <c r="U295" s="237"/>
      <c r="V295" s="303" t="s">
        <v>129</v>
      </c>
      <c r="W295" s="244">
        <v>9</v>
      </c>
    </row>
    <row r="296" spans="19:23" ht="18">
      <c r="S296" s="259" t="s">
        <v>609</v>
      </c>
      <c r="T296" s="28"/>
      <c r="U296" s="28"/>
      <c r="V296" s="303" t="s">
        <v>129</v>
      </c>
      <c r="W296" s="244">
        <v>9</v>
      </c>
    </row>
    <row r="297" spans="19:23" ht="18.75">
      <c r="S297" s="259" t="s">
        <v>2541</v>
      </c>
      <c r="T297" s="240"/>
      <c r="U297" s="302"/>
      <c r="V297" s="303" t="s">
        <v>129</v>
      </c>
      <c r="W297" s="244">
        <v>9</v>
      </c>
    </row>
    <row r="298" spans="19:23" ht="18">
      <c r="S298" s="259" t="s">
        <v>2627</v>
      </c>
      <c r="T298" s="38"/>
      <c r="U298" s="38"/>
      <c r="V298" s="303" t="s">
        <v>129</v>
      </c>
      <c r="W298" s="244">
        <v>9</v>
      </c>
    </row>
    <row r="299" spans="19:23" ht="18">
      <c r="S299" s="259" t="s">
        <v>2135</v>
      </c>
      <c r="T299" s="304"/>
      <c r="U299" s="304"/>
      <c r="V299" s="303" t="s">
        <v>129</v>
      </c>
      <c r="W299" s="244">
        <v>9</v>
      </c>
    </row>
    <row r="300" spans="19:23" ht="18">
      <c r="S300" s="259" t="s">
        <v>2332</v>
      </c>
      <c r="T300" s="304"/>
      <c r="U300" s="304"/>
      <c r="V300" s="303" t="s">
        <v>129</v>
      </c>
      <c r="W300" s="244">
        <v>9</v>
      </c>
    </row>
    <row r="301" spans="19:23" ht="18">
      <c r="S301" s="259" t="s">
        <v>1022</v>
      </c>
      <c r="T301" s="28"/>
      <c r="U301" s="28"/>
      <c r="V301" s="303" t="s">
        <v>129</v>
      </c>
      <c r="W301" s="244">
        <v>9</v>
      </c>
    </row>
    <row r="302" spans="19:23" ht="18">
      <c r="S302" s="259" t="s">
        <v>2612</v>
      </c>
      <c r="T302" s="28"/>
      <c r="U302" s="28"/>
      <c r="V302" s="303" t="s">
        <v>129</v>
      </c>
      <c r="W302" s="244">
        <v>9</v>
      </c>
    </row>
    <row r="303" spans="19:23" ht="18">
      <c r="S303" s="259" t="s">
        <v>3339</v>
      </c>
      <c r="T303" s="28"/>
      <c r="U303" s="28"/>
      <c r="V303" s="303" t="s">
        <v>129</v>
      </c>
      <c r="W303" s="244">
        <v>9</v>
      </c>
    </row>
    <row r="304" spans="19:23" ht="18">
      <c r="S304" s="259" t="s">
        <v>3168</v>
      </c>
      <c r="T304" s="28"/>
      <c r="U304" s="28"/>
      <c r="V304" s="303" t="s">
        <v>129</v>
      </c>
      <c r="W304" s="244">
        <v>9</v>
      </c>
    </row>
    <row r="305" spans="19:23" ht="18">
      <c r="S305" s="259" t="s">
        <v>3360</v>
      </c>
      <c r="T305" s="28"/>
      <c r="U305" s="28"/>
      <c r="V305" s="303" t="s">
        <v>129</v>
      </c>
      <c r="W305" s="244">
        <v>9</v>
      </c>
    </row>
    <row r="306" spans="19:23" ht="18">
      <c r="S306" s="259" t="s">
        <v>3281</v>
      </c>
      <c r="T306" s="28"/>
      <c r="U306" s="28"/>
      <c r="V306" s="303" t="s">
        <v>129</v>
      </c>
      <c r="W306" s="244">
        <v>9</v>
      </c>
    </row>
    <row r="307" spans="19:23" ht="18">
      <c r="S307" s="259" t="s">
        <v>3474</v>
      </c>
      <c r="T307" s="28"/>
      <c r="U307" s="28"/>
      <c r="V307" s="303" t="s">
        <v>129</v>
      </c>
      <c r="W307" s="244">
        <v>9</v>
      </c>
    </row>
    <row r="308" spans="19:23" ht="18">
      <c r="S308" s="259" t="s">
        <v>3415</v>
      </c>
      <c r="T308" s="28"/>
      <c r="U308" s="28"/>
      <c r="V308" s="303" t="s">
        <v>129</v>
      </c>
      <c r="W308" s="244">
        <v>9</v>
      </c>
    </row>
    <row r="309" spans="19:23" ht="18">
      <c r="S309" s="259" t="s">
        <v>3366</v>
      </c>
      <c r="T309" s="28"/>
      <c r="U309" s="28"/>
      <c r="V309" s="303" t="s">
        <v>129</v>
      </c>
      <c r="W309" s="244">
        <v>9</v>
      </c>
    </row>
    <row r="310" spans="19:23" ht="18">
      <c r="S310" s="259" t="s">
        <v>3307</v>
      </c>
      <c r="T310" s="28"/>
      <c r="U310" s="28"/>
      <c r="V310" s="303" t="s">
        <v>129</v>
      </c>
      <c r="W310" s="244">
        <v>9</v>
      </c>
    </row>
    <row r="311" spans="19:23" ht="18.75">
      <c r="S311" s="259" t="s">
        <v>2975</v>
      </c>
      <c r="T311" s="240"/>
      <c r="U311" s="302"/>
      <c r="V311" s="303" t="s">
        <v>129</v>
      </c>
      <c r="W311" s="244">
        <v>9</v>
      </c>
    </row>
    <row r="312" spans="19:23" ht="18">
      <c r="S312" s="259" t="s">
        <v>3496</v>
      </c>
      <c r="T312" s="28"/>
      <c r="U312" s="28"/>
      <c r="V312" s="303" t="s">
        <v>129</v>
      </c>
      <c r="W312" s="244">
        <v>9</v>
      </c>
    </row>
    <row r="313" spans="19:23" ht="18">
      <c r="S313" s="259" t="s">
        <v>3177</v>
      </c>
      <c r="T313" s="28"/>
      <c r="U313" s="28"/>
      <c r="V313" s="303" t="s">
        <v>129</v>
      </c>
      <c r="W313" s="244">
        <v>9</v>
      </c>
    </row>
    <row r="314" spans="19:23" ht="18">
      <c r="S314" s="259" t="s">
        <v>3105</v>
      </c>
      <c r="T314" s="28"/>
      <c r="U314" s="28"/>
      <c r="V314" s="303" t="s">
        <v>129</v>
      </c>
      <c r="W314" s="244">
        <v>9</v>
      </c>
    </row>
    <row r="315" spans="19:23" ht="18">
      <c r="S315" s="259" t="s">
        <v>3308</v>
      </c>
      <c r="T315" s="28"/>
      <c r="U315" s="28"/>
      <c r="V315" s="303" t="s">
        <v>129</v>
      </c>
      <c r="W315" s="244">
        <v>9</v>
      </c>
    </row>
    <row r="316" spans="19:23" ht="18">
      <c r="S316" s="259" t="s">
        <v>2590</v>
      </c>
      <c r="T316" s="28"/>
      <c r="U316" s="237"/>
      <c r="V316" s="303" t="s">
        <v>129</v>
      </c>
      <c r="W316" s="244">
        <v>8</v>
      </c>
    </row>
    <row r="317" spans="19:23" ht="18">
      <c r="S317" s="259" t="s">
        <v>2653</v>
      </c>
      <c r="T317" s="28"/>
      <c r="U317" s="237"/>
      <c r="V317" s="303" t="s">
        <v>129</v>
      </c>
      <c r="W317" s="244">
        <v>8</v>
      </c>
    </row>
    <row r="318" spans="19:23" ht="18">
      <c r="S318" s="259" t="s">
        <v>1732</v>
      </c>
      <c r="T318" s="28"/>
      <c r="U318" s="237"/>
      <c r="V318" s="303" t="s">
        <v>129</v>
      </c>
      <c r="W318" s="244">
        <v>8</v>
      </c>
    </row>
    <row r="319" spans="19:23" ht="18">
      <c r="S319" s="259" t="s">
        <v>2041</v>
      </c>
      <c r="T319" s="28"/>
      <c r="U319" s="237"/>
      <c r="V319" s="303" t="s">
        <v>129</v>
      </c>
      <c r="W319" s="244">
        <v>8</v>
      </c>
    </row>
    <row r="320" spans="19:23" ht="18">
      <c r="S320" s="259" t="s">
        <v>735</v>
      </c>
      <c r="T320" s="28"/>
      <c r="U320" s="237"/>
      <c r="V320" s="303" t="s">
        <v>129</v>
      </c>
      <c r="W320" s="244">
        <v>8</v>
      </c>
    </row>
    <row r="321" spans="19:23" ht="18">
      <c r="S321" s="259" t="s">
        <v>2017</v>
      </c>
      <c r="T321" s="304"/>
      <c r="U321" s="304"/>
      <c r="V321" s="303" t="s">
        <v>129</v>
      </c>
      <c r="W321" s="244">
        <v>8</v>
      </c>
    </row>
    <row r="322" spans="19:23" ht="18">
      <c r="S322" s="259" t="s">
        <v>2589</v>
      </c>
      <c r="T322" s="28"/>
      <c r="U322" s="237"/>
      <c r="V322" s="303" t="s">
        <v>129</v>
      </c>
      <c r="W322" s="244">
        <v>8</v>
      </c>
    </row>
    <row r="323" spans="19:23" ht="18">
      <c r="S323" s="259" t="s">
        <v>1986</v>
      </c>
      <c r="T323" s="28"/>
      <c r="U323" s="28"/>
      <c r="V323" s="303" t="s">
        <v>129</v>
      </c>
      <c r="W323" s="244">
        <v>8</v>
      </c>
    </row>
    <row r="324" spans="19:23" ht="18">
      <c r="S324" s="259" t="s">
        <v>2109</v>
      </c>
      <c r="T324" s="304"/>
      <c r="U324" s="304"/>
      <c r="V324" s="303" t="s">
        <v>129</v>
      </c>
      <c r="W324" s="244">
        <v>8</v>
      </c>
    </row>
    <row r="325" spans="19:23" ht="18">
      <c r="S325" s="259" t="s">
        <v>1977</v>
      </c>
      <c r="T325" s="38"/>
      <c r="U325" s="38"/>
      <c r="V325" s="303" t="s">
        <v>129</v>
      </c>
      <c r="W325" s="244">
        <v>8</v>
      </c>
    </row>
    <row r="326" spans="19:23" ht="18">
      <c r="S326" s="259" t="s">
        <v>2536</v>
      </c>
      <c r="T326" s="38"/>
      <c r="U326" s="38"/>
      <c r="V326" s="303" t="s">
        <v>129</v>
      </c>
      <c r="W326" s="244">
        <v>8</v>
      </c>
    </row>
    <row r="327" spans="19:23" ht="18">
      <c r="S327" s="259" t="s">
        <v>523</v>
      </c>
      <c r="T327" s="38"/>
      <c r="U327" s="38"/>
      <c r="V327" s="303" t="s">
        <v>129</v>
      </c>
      <c r="W327" s="244">
        <v>8</v>
      </c>
    </row>
    <row r="328" spans="19:23" ht="18">
      <c r="S328" s="259" t="s">
        <v>1398</v>
      </c>
      <c r="T328" s="38"/>
      <c r="U328" s="38"/>
      <c r="V328" s="303" t="s">
        <v>129</v>
      </c>
      <c r="W328" s="244">
        <v>8</v>
      </c>
    </row>
    <row r="329" spans="19:23" ht="18">
      <c r="S329" s="259" t="s">
        <v>2060</v>
      </c>
      <c r="T329" s="38"/>
      <c r="U329" s="38"/>
      <c r="V329" s="303" t="s">
        <v>129</v>
      </c>
      <c r="W329" s="244">
        <v>8</v>
      </c>
    </row>
    <row r="330" spans="19:23" ht="18">
      <c r="S330" s="259" t="s">
        <v>511</v>
      </c>
      <c r="T330" s="304"/>
      <c r="U330" s="304"/>
      <c r="V330" s="303" t="s">
        <v>129</v>
      </c>
      <c r="W330" s="244">
        <v>8</v>
      </c>
    </row>
    <row r="331" spans="19:23" ht="18.75">
      <c r="S331" s="259" t="s">
        <v>770</v>
      </c>
      <c r="T331" s="302"/>
      <c r="U331" s="302"/>
      <c r="V331" s="303" t="s">
        <v>129</v>
      </c>
      <c r="W331" s="244">
        <v>8</v>
      </c>
    </row>
    <row r="332" spans="19:23" ht="18">
      <c r="S332" s="259" t="s">
        <v>2321</v>
      </c>
      <c r="T332" s="38"/>
      <c r="U332" s="38"/>
      <c r="V332" s="303" t="s">
        <v>129</v>
      </c>
      <c r="W332" s="244">
        <v>8</v>
      </c>
    </row>
    <row r="333" spans="19:23" ht="18">
      <c r="S333" s="259" t="s">
        <v>1712</v>
      </c>
      <c r="T333" s="28"/>
      <c r="U333" s="304"/>
      <c r="V333" s="303" t="s">
        <v>129</v>
      </c>
      <c r="W333" s="244">
        <v>8</v>
      </c>
    </row>
    <row r="334" spans="19:23" ht="18">
      <c r="S334" s="259" t="s">
        <v>3146</v>
      </c>
      <c r="T334" s="28"/>
      <c r="U334" s="28"/>
      <c r="V334" s="303" t="s">
        <v>129</v>
      </c>
      <c r="W334" s="244">
        <v>8</v>
      </c>
    </row>
    <row r="335" spans="19:23" ht="18">
      <c r="S335" s="259" t="s">
        <v>3298</v>
      </c>
      <c r="T335" s="28"/>
      <c r="U335" s="28"/>
      <c r="V335" s="303" t="s">
        <v>129</v>
      </c>
      <c r="W335" s="244">
        <v>8</v>
      </c>
    </row>
    <row r="336" spans="19:23" ht="18">
      <c r="S336" s="259" t="s">
        <v>3106</v>
      </c>
      <c r="T336" s="28"/>
      <c r="U336" s="28"/>
      <c r="V336" s="303" t="s">
        <v>129</v>
      </c>
      <c r="W336" s="244">
        <v>8</v>
      </c>
    </row>
    <row r="337" spans="19:23" ht="18">
      <c r="S337" s="259" t="s">
        <v>3427</v>
      </c>
      <c r="T337" s="28"/>
      <c r="U337" s="28"/>
      <c r="V337" s="303" t="s">
        <v>129</v>
      </c>
      <c r="W337" s="244">
        <v>8</v>
      </c>
    </row>
    <row r="338" spans="19:23" ht="18">
      <c r="S338" s="259" t="s">
        <v>3277</v>
      </c>
      <c r="T338" s="28"/>
      <c r="U338" s="28"/>
      <c r="V338" s="303" t="s">
        <v>129</v>
      </c>
      <c r="W338" s="244">
        <v>8</v>
      </c>
    </row>
    <row r="339" spans="19:23" ht="18">
      <c r="S339" s="259" t="s">
        <v>3475</v>
      </c>
      <c r="T339" s="28"/>
      <c r="U339" s="28"/>
      <c r="V339" s="303" t="s">
        <v>129</v>
      </c>
      <c r="W339" s="244">
        <v>8</v>
      </c>
    </row>
    <row r="340" spans="19:23" ht="18">
      <c r="S340" s="259" t="s">
        <v>3273</v>
      </c>
      <c r="T340" s="28"/>
      <c r="U340" s="28"/>
      <c r="V340" s="303" t="s">
        <v>129</v>
      </c>
      <c r="W340" s="244">
        <v>8</v>
      </c>
    </row>
    <row r="341" spans="19:23" ht="18">
      <c r="S341" s="259" t="s">
        <v>3212</v>
      </c>
      <c r="T341" s="28"/>
      <c r="U341" s="28"/>
      <c r="V341" s="303" t="s">
        <v>129</v>
      </c>
      <c r="W341" s="244">
        <v>8</v>
      </c>
    </row>
    <row r="342" spans="19:23" ht="18">
      <c r="S342" s="259" t="s">
        <v>3282</v>
      </c>
      <c r="T342" s="28"/>
      <c r="U342" s="28"/>
      <c r="V342" s="303" t="s">
        <v>129</v>
      </c>
      <c r="W342" s="244">
        <v>8</v>
      </c>
    </row>
    <row r="343" spans="19:23" ht="18">
      <c r="S343" s="259" t="s">
        <v>3435</v>
      </c>
      <c r="T343" s="28"/>
      <c r="U343" s="28"/>
      <c r="V343" s="303" t="s">
        <v>129</v>
      </c>
      <c r="W343" s="244">
        <v>8</v>
      </c>
    </row>
    <row r="344" spans="19:23" ht="18">
      <c r="S344" s="259" t="s">
        <v>3186</v>
      </c>
      <c r="T344" s="28"/>
      <c r="U344" s="28"/>
      <c r="V344" s="303" t="s">
        <v>129</v>
      </c>
      <c r="W344" s="244">
        <v>8</v>
      </c>
    </row>
    <row r="345" spans="19:23" ht="18">
      <c r="S345" s="259" t="s">
        <v>957</v>
      </c>
      <c r="T345" s="28"/>
      <c r="U345" s="304"/>
      <c r="V345" s="303" t="s">
        <v>129</v>
      </c>
      <c r="W345" s="244">
        <v>7</v>
      </c>
    </row>
    <row r="346" spans="19:23" ht="18">
      <c r="S346" s="259" t="s">
        <v>1727</v>
      </c>
      <c r="T346" s="28"/>
      <c r="U346" s="304"/>
      <c r="V346" s="303" t="s">
        <v>129</v>
      </c>
      <c r="W346" s="244">
        <v>7</v>
      </c>
    </row>
    <row r="347" spans="19:23" ht="18">
      <c r="S347" s="259" t="s">
        <v>522</v>
      </c>
      <c r="T347" s="38"/>
      <c r="U347" s="38"/>
      <c r="V347" s="303" t="s">
        <v>129</v>
      </c>
      <c r="W347" s="244">
        <v>7</v>
      </c>
    </row>
    <row r="348" spans="19:23" ht="18">
      <c r="S348" s="259" t="s">
        <v>1738</v>
      </c>
      <c r="T348" s="304"/>
      <c r="U348" s="304"/>
      <c r="V348" s="303" t="s">
        <v>129</v>
      </c>
      <c r="W348" s="244">
        <v>7</v>
      </c>
    </row>
    <row r="349" spans="19:23" ht="18">
      <c r="S349" s="259" t="s">
        <v>727</v>
      </c>
      <c r="T349" s="304"/>
      <c r="U349" s="304"/>
      <c r="V349" s="303" t="s">
        <v>129</v>
      </c>
      <c r="W349" s="244">
        <v>7</v>
      </c>
    </row>
    <row r="350" spans="19:23" ht="18">
      <c r="S350" s="259" t="s">
        <v>2088</v>
      </c>
      <c r="T350" s="38"/>
      <c r="U350" s="38"/>
      <c r="V350" s="303" t="s">
        <v>129</v>
      </c>
      <c r="W350" s="244">
        <v>7</v>
      </c>
    </row>
    <row r="351" spans="19:23" ht="18">
      <c r="S351" s="259" t="s">
        <v>837</v>
      </c>
      <c r="T351" s="38"/>
      <c r="U351" s="38"/>
      <c r="V351" s="303" t="s">
        <v>129</v>
      </c>
      <c r="W351" s="244">
        <v>7</v>
      </c>
    </row>
    <row r="352" spans="19:23" ht="18">
      <c r="S352" s="259" t="s">
        <v>2650</v>
      </c>
      <c r="T352" s="28"/>
      <c r="U352" s="28"/>
      <c r="V352" s="303" t="s">
        <v>129</v>
      </c>
      <c r="W352" s="244">
        <v>7</v>
      </c>
    </row>
    <row r="353" spans="19:23" ht="18">
      <c r="S353" s="259" t="s">
        <v>603</v>
      </c>
      <c r="T353" s="28"/>
      <c r="U353" s="28"/>
      <c r="V353" s="303" t="s">
        <v>129</v>
      </c>
      <c r="W353" s="244">
        <v>7</v>
      </c>
    </row>
    <row r="354" spans="19:23" ht="18">
      <c r="S354" s="259" t="s">
        <v>3404</v>
      </c>
      <c r="T354" s="28"/>
      <c r="U354" s="28"/>
      <c r="V354" s="303" t="s">
        <v>129</v>
      </c>
      <c r="W354" s="244">
        <v>7</v>
      </c>
    </row>
    <row r="355" spans="19:23" ht="18">
      <c r="S355" s="259" t="s">
        <v>3421</v>
      </c>
      <c r="T355" s="28"/>
      <c r="U355" s="28"/>
      <c r="V355" s="303" t="s">
        <v>129</v>
      </c>
      <c r="W355" s="244">
        <v>7</v>
      </c>
    </row>
    <row r="356" spans="19:23" ht="18">
      <c r="S356" s="259" t="s">
        <v>3326</v>
      </c>
      <c r="T356" s="28"/>
      <c r="U356" s="28"/>
      <c r="V356" s="303" t="s">
        <v>129</v>
      </c>
      <c r="W356" s="244">
        <v>7</v>
      </c>
    </row>
    <row r="357" spans="19:23" ht="18">
      <c r="S357" s="259" t="s">
        <v>3149</v>
      </c>
      <c r="T357" s="28"/>
      <c r="U357" s="28"/>
      <c r="V357" s="303" t="s">
        <v>129</v>
      </c>
      <c r="W357" s="244">
        <v>7</v>
      </c>
    </row>
    <row r="358" spans="19:23" ht="18">
      <c r="S358" s="259" t="s">
        <v>3171</v>
      </c>
      <c r="T358" s="28"/>
      <c r="U358" s="28"/>
      <c r="V358" s="303" t="s">
        <v>129</v>
      </c>
      <c r="W358" s="244">
        <v>7</v>
      </c>
    </row>
    <row r="359" spans="19:23" ht="18">
      <c r="S359" s="259" t="s">
        <v>3093</v>
      </c>
      <c r="T359" s="28"/>
      <c r="U359" s="28"/>
      <c r="V359" s="303" t="s">
        <v>129</v>
      </c>
      <c r="W359" s="244">
        <v>7</v>
      </c>
    </row>
    <row r="360" spans="19:23" ht="18">
      <c r="S360" s="259" t="s">
        <v>3460</v>
      </c>
      <c r="T360" s="28"/>
      <c r="U360" s="28"/>
      <c r="V360" s="303" t="s">
        <v>129</v>
      </c>
      <c r="W360" s="244">
        <v>7</v>
      </c>
    </row>
    <row r="361" spans="19:23" ht="18">
      <c r="S361" s="259" t="s">
        <v>3378</v>
      </c>
      <c r="T361" s="28"/>
      <c r="U361" s="28"/>
      <c r="V361" s="303" t="s">
        <v>129</v>
      </c>
      <c r="W361" s="244">
        <v>7</v>
      </c>
    </row>
    <row r="362" spans="19:23" ht="18">
      <c r="S362" s="259" t="s">
        <v>3353</v>
      </c>
      <c r="T362" s="28"/>
      <c r="U362" s="28"/>
      <c r="V362" s="303" t="s">
        <v>129</v>
      </c>
      <c r="W362" s="244">
        <v>7</v>
      </c>
    </row>
    <row r="363" spans="19:23" ht="18">
      <c r="S363" s="259" t="s">
        <v>3476</v>
      </c>
      <c r="T363" s="28"/>
      <c r="U363" s="28"/>
      <c r="V363" s="303" t="s">
        <v>129</v>
      </c>
      <c r="W363" s="244">
        <v>7</v>
      </c>
    </row>
    <row r="364" spans="19:23" ht="18">
      <c r="S364" s="259" t="s">
        <v>3426</v>
      </c>
      <c r="T364" s="28"/>
      <c r="U364" s="28"/>
      <c r="V364" s="303" t="s">
        <v>129</v>
      </c>
      <c r="W364" s="244">
        <v>7</v>
      </c>
    </row>
    <row r="365" spans="19:23" ht="18">
      <c r="S365" s="259" t="s">
        <v>3313</v>
      </c>
      <c r="T365" s="28"/>
      <c r="U365" s="28"/>
      <c r="V365" s="303" t="s">
        <v>129</v>
      </c>
      <c r="W365" s="244">
        <v>7</v>
      </c>
    </row>
    <row r="366" spans="19:23" ht="18">
      <c r="S366" s="259" t="s">
        <v>3329</v>
      </c>
      <c r="T366" s="28"/>
      <c r="U366" s="28"/>
      <c r="V366" s="303" t="s">
        <v>129</v>
      </c>
      <c r="W366" s="244">
        <v>7</v>
      </c>
    </row>
    <row r="367" spans="19:23" ht="18">
      <c r="S367" s="259" t="s">
        <v>3369</v>
      </c>
      <c r="T367" s="28"/>
      <c r="U367" s="28"/>
      <c r="V367" s="303" t="s">
        <v>129</v>
      </c>
      <c r="W367" s="244">
        <v>7</v>
      </c>
    </row>
    <row r="368" spans="19:23" ht="18">
      <c r="S368" s="259" t="s">
        <v>3269</v>
      </c>
      <c r="T368" s="28"/>
      <c r="U368" s="28"/>
      <c r="V368" s="303" t="s">
        <v>129</v>
      </c>
      <c r="W368" s="244">
        <v>7</v>
      </c>
    </row>
    <row r="369" spans="19:23" ht="18.75">
      <c r="S369" s="259" t="s">
        <v>2150</v>
      </c>
      <c r="T369" s="302"/>
      <c r="U369" s="302"/>
      <c r="V369" s="303" t="s">
        <v>129</v>
      </c>
      <c r="W369" s="244">
        <v>6</v>
      </c>
    </row>
    <row r="370" spans="19:23" ht="18">
      <c r="S370" s="259" t="s">
        <v>2618</v>
      </c>
      <c r="T370" s="28"/>
      <c r="U370" s="237"/>
      <c r="V370" s="303" t="s">
        <v>129</v>
      </c>
      <c r="W370" s="244">
        <v>6</v>
      </c>
    </row>
    <row r="371" spans="19:23" ht="18">
      <c r="S371" s="259" t="s">
        <v>1373</v>
      </c>
      <c r="T371" s="38"/>
      <c r="U371" s="38"/>
      <c r="V371" s="303" t="s">
        <v>129</v>
      </c>
      <c r="W371" s="244">
        <v>6</v>
      </c>
    </row>
    <row r="372" spans="19:23" ht="18.75">
      <c r="S372" s="259" t="s">
        <v>2141</v>
      </c>
      <c r="T372" s="302"/>
      <c r="U372" s="302"/>
      <c r="V372" s="303" t="s">
        <v>129</v>
      </c>
      <c r="W372" s="244">
        <v>6</v>
      </c>
    </row>
    <row r="373" spans="19:23" ht="18">
      <c r="S373" s="259" t="s">
        <v>834</v>
      </c>
      <c r="T373" s="38"/>
      <c r="U373" s="38"/>
      <c r="V373" s="303" t="s">
        <v>129</v>
      </c>
      <c r="W373" s="244">
        <v>6</v>
      </c>
    </row>
    <row r="374" spans="19:23" ht="18">
      <c r="S374" s="259" t="s">
        <v>1995</v>
      </c>
      <c r="T374" s="28"/>
      <c r="U374" s="28"/>
      <c r="V374" s="303" t="s">
        <v>129</v>
      </c>
      <c r="W374" s="244">
        <v>6</v>
      </c>
    </row>
    <row r="375" spans="19:23" ht="18">
      <c r="S375" s="259" t="s">
        <v>2626</v>
      </c>
      <c r="T375" s="28"/>
      <c r="U375" s="237"/>
      <c r="V375" s="303" t="s">
        <v>129</v>
      </c>
      <c r="W375" s="244">
        <v>6</v>
      </c>
    </row>
    <row r="376" spans="19:23" ht="18">
      <c r="S376" s="259" t="s">
        <v>2610</v>
      </c>
      <c r="T376" s="28"/>
      <c r="U376" s="237"/>
      <c r="V376" s="303" t="s">
        <v>129</v>
      </c>
      <c r="W376" s="244">
        <v>6</v>
      </c>
    </row>
    <row r="377" spans="19:23" ht="18.75">
      <c r="S377" s="259" t="s">
        <v>457</v>
      </c>
      <c r="T377" s="240"/>
      <c r="U377" s="302"/>
      <c r="V377" s="303" t="s">
        <v>129</v>
      </c>
      <c r="W377" s="244">
        <v>6</v>
      </c>
    </row>
    <row r="378" spans="19:23" ht="18">
      <c r="S378" s="259" t="s">
        <v>2576</v>
      </c>
      <c r="T378" s="28"/>
      <c r="U378" s="237"/>
      <c r="V378" s="303" t="s">
        <v>129</v>
      </c>
      <c r="W378" s="244">
        <v>6</v>
      </c>
    </row>
    <row r="379" spans="19:23" ht="18">
      <c r="S379" s="259" t="s">
        <v>2469</v>
      </c>
      <c r="T379" s="38"/>
      <c r="U379" s="38"/>
      <c r="V379" s="303" t="s">
        <v>129</v>
      </c>
      <c r="W379" s="244">
        <v>6</v>
      </c>
    </row>
    <row r="380" spans="19:23" ht="18">
      <c r="S380" s="259" t="s">
        <v>2661</v>
      </c>
      <c r="T380" s="28"/>
      <c r="U380" s="237"/>
      <c r="V380" s="303" t="s">
        <v>129</v>
      </c>
      <c r="W380" s="244">
        <v>6</v>
      </c>
    </row>
    <row r="381" spans="19:23" ht="18">
      <c r="S381" s="259" t="s">
        <v>2545</v>
      </c>
      <c r="T381" s="38"/>
      <c r="U381" s="38"/>
      <c r="V381" s="303" t="s">
        <v>129</v>
      </c>
      <c r="W381" s="244">
        <v>6</v>
      </c>
    </row>
    <row r="382" spans="19:23" ht="18">
      <c r="S382" s="259" t="s">
        <v>1019</v>
      </c>
      <c r="T382" s="38"/>
      <c r="U382" s="38"/>
      <c r="V382" s="303" t="s">
        <v>129</v>
      </c>
      <c r="W382" s="244">
        <v>6</v>
      </c>
    </row>
    <row r="383" spans="19:23" ht="18">
      <c r="S383" s="259" t="s">
        <v>2579</v>
      </c>
      <c r="T383" s="320"/>
      <c r="U383" s="38"/>
      <c r="V383" s="303" t="s">
        <v>129</v>
      </c>
      <c r="W383" s="244">
        <v>6</v>
      </c>
    </row>
    <row r="384" spans="19:23" ht="18">
      <c r="S384" s="259" t="s">
        <v>3100</v>
      </c>
      <c r="T384" s="28"/>
      <c r="U384" s="28"/>
      <c r="V384" s="303" t="s">
        <v>129</v>
      </c>
      <c r="W384" s="244">
        <v>6</v>
      </c>
    </row>
    <row r="385" spans="19:23" ht="18">
      <c r="S385" s="259" t="s">
        <v>3370</v>
      </c>
      <c r="T385" s="28"/>
      <c r="U385" s="28"/>
      <c r="V385" s="303" t="s">
        <v>129</v>
      </c>
      <c r="W385" s="244">
        <v>6</v>
      </c>
    </row>
    <row r="386" spans="19:23" ht="18">
      <c r="S386" s="259" t="s">
        <v>3492</v>
      </c>
      <c r="T386" s="28"/>
      <c r="U386" s="28"/>
      <c r="V386" s="303" t="s">
        <v>129</v>
      </c>
      <c r="W386" s="244">
        <v>6</v>
      </c>
    </row>
    <row r="387" spans="19:23" ht="18">
      <c r="S387" s="259" t="s">
        <v>3494</v>
      </c>
      <c r="T387" s="28"/>
      <c r="U387" s="28"/>
      <c r="V387" s="303" t="s">
        <v>129</v>
      </c>
      <c r="W387" s="244">
        <v>6</v>
      </c>
    </row>
    <row r="388" spans="19:23" ht="18">
      <c r="S388" s="259" t="s">
        <v>3380</v>
      </c>
      <c r="T388" s="28"/>
      <c r="U388" s="28"/>
      <c r="V388" s="303" t="s">
        <v>129</v>
      </c>
      <c r="W388" s="244">
        <v>6</v>
      </c>
    </row>
    <row r="389" spans="19:23" ht="18">
      <c r="S389" s="259" t="s">
        <v>3503</v>
      </c>
      <c r="T389" s="28"/>
      <c r="U389" s="28"/>
      <c r="V389" s="303" t="s">
        <v>129</v>
      </c>
      <c r="W389" s="244">
        <v>6</v>
      </c>
    </row>
    <row r="390" spans="19:23" ht="18">
      <c r="S390" s="259" t="s">
        <v>3477</v>
      </c>
      <c r="T390" s="28"/>
      <c r="U390" s="28"/>
      <c r="V390" s="303" t="s">
        <v>129</v>
      </c>
      <c r="W390" s="244">
        <v>6</v>
      </c>
    </row>
    <row r="391" spans="19:23" ht="18">
      <c r="S391" s="259" t="s">
        <v>3327</v>
      </c>
      <c r="T391" s="28"/>
      <c r="U391" s="28"/>
      <c r="V391" s="303" t="s">
        <v>129</v>
      </c>
      <c r="W391" s="244">
        <v>6</v>
      </c>
    </row>
    <row r="392" spans="19:23" ht="18">
      <c r="S392" s="259" t="s">
        <v>3244</v>
      </c>
      <c r="T392" s="28"/>
      <c r="U392" s="28"/>
      <c r="V392" s="303" t="s">
        <v>129</v>
      </c>
      <c r="W392" s="244">
        <v>6</v>
      </c>
    </row>
    <row r="393" spans="19:23" ht="18">
      <c r="S393" s="259" t="s">
        <v>3347</v>
      </c>
      <c r="T393" s="28"/>
      <c r="U393" s="28"/>
      <c r="V393" s="303" t="s">
        <v>129</v>
      </c>
      <c r="W393" s="244">
        <v>6</v>
      </c>
    </row>
    <row r="394" spans="19:23" ht="18">
      <c r="S394" s="259" t="s">
        <v>3301</v>
      </c>
      <c r="T394" s="28"/>
      <c r="U394" s="28"/>
      <c r="V394" s="303" t="s">
        <v>129</v>
      </c>
      <c r="W394" s="244">
        <v>6</v>
      </c>
    </row>
    <row r="395" spans="19:23" ht="18">
      <c r="S395" s="259" t="s">
        <v>3367</v>
      </c>
      <c r="T395" s="28"/>
      <c r="U395" s="28"/>
      <c r="V395" s="303" t="s">
        <v>129</v>
      </c>
      <c r="W395" s="244">
        <v>6</v>
      </c>
    </row>
    <row r="396" spans="19:23" ht="18.75">
      <c r="S396" s="259" t="s">
        <v>1023</v>
      </c>
      <c r="T396" s="302"/>
      <c r="U396" s="302"/>
      <c r="V396" s="303" t="s">
        <v>129</v>
      </c>
      <c r="W396" s="244">
        <v>5</v>
      </c>
    </row>
    <row r="397" spans="19:23" ht="18">
      <c r="S397" s="259" t="s">
        <v>1007</v>
      </c>
      <c r="T397" s="38"/>
      <c r="U397" s="38"/>
      <c r="V397" s="303" t="s">
        <v>129</v>
      </c>
      <c r="W397" s="244">
        <v>5</v>
      </c>
    </row>
    <row r="398" spans="19:23" ht="18">
      <c r="S398" s="259" t="s">
        <v>1375</v>
      </c>
      <c r="T398" s="28"/>
      <c r="U398" s="237"/>
      <c r="V398" s="303" t="s">
        <v>129</v>
      </c>
      <c r="W398" s="244">
        <v>5</v>
      </c>
    </row>
    <row r="399" spans="19:23" ht="18">
      <c r="S399" s="259" t="s">
        <v>2002</v>
      </c>
      <c r="T399" s="28"/>
      <c r="U399" s="304"/>
      <c r="V399" s="303" t="s">
        <v>129</v>
      </c>
      <c r="W399" s="244">
        <v>5</v>
      </c>
    </row>
    <row r="400" spans="19:23" ht="18">
      <c r="S400" s="259" t="s">
        <v>1795</v>
      </c>
      <c r="T400" s="38"/>
      <c r="U400" s="38"/>
      <c r="V400" s="303" t="s">
        <v>129</v>
      </c>
      <c r="W400" s="244">
        <v>5</v>
      </c>
    </row>
    <row r="401" spans="19:23" ht="18">
      <c r="S401" s="259" t="s">
        <v>848</v>
      </c>
      <c r="T401" s="38"/>
      <c r="U401" s="38"/>
      <c r="V401" s="303" t="s">
        <v>129</v>
      </c>
      <c r="W401" s="244">
        <v>5</v>
      </c>
    </row>
    <row r="402" spans="19:23" ht="18">
      <c r="S402" s="259" t="s">
        <v>2010</v>
      </c>
      <c r="T402" s="28"/>
      <c r="U402" s="237"/>
      <c r="V402" s="303" t="s">
        <v>129</v>
      </c>
      <c r="W402" s="244">
        <v>5</v>
      </c>
    </row>
    <row r="403" spans="19:23" ht="18">
      <c r="S403" s="259" t="s">
        <v>580</v>
      </c>
      <c r="T403" s="28"/>
      <c r="U403" s="28"/>
      <c r="V403" s="303" t="s">
        <v>129</v>
      </c>
      <c r="W403" s="244">
        <v>5</v>
      </c>
    </row>
    <row r="404" spans="19:23" ht="18">
      <c r="S404" s="259" t="s">
        <v>1725</v>
      </c>
      <c r="T404" s="304"/>
      <c r="U404" s="304"/>
      <c r="V404" s="303" t="s">
        <v>129</v>
      </c>
      <c r="W404" s="244">
        <v>5</v>
      </c>
    </row>
    <row r="405" spans="19:23" ht="18">
      <c r="S405" s="259" t="s">
        <v>2542</v>
      </c>
      <c r="T405" s="38"/>
      <c r="U405" s="38"/>
      <c r="V405" s="303" t="s">
        <v>129</v>
      </c>
      <c r="W405" s="244">
        <v>5</v>
      </c>
    </row>
    <row r="406" spans="19:23" ht="18">
      <c r="S406" s="259" t="s">
        <v>2322</v>
      </c>
      <c r="T406" s="38"/>
      <c r="U406" s="38"/>
      <c r="V406" s="303" t="s">
        <v>129</v>
      </c>
      <c r="W406" s="244">
        <v>5</v>
      </c>
    </row>
    <row r="407" spans="19:23" ht="18">
      <c r="S407" s="259" t="s">
        <v>2047</v>
      </c>
      <c r="T407" s="28"/>
      <c r="U407" s="28"/>
      <c r="V407" s="303" t="s">
        <v>129</v>
      </c>
      <c r="W407" s="244">
        <v>5</v>
      </c>
    </row>
    <row r="408" spans="19:23" ht="18">
      <c r="S408" s="259" t="s">
        <v>2533</v>
      </c>
      <c r="T408" s="38"/>
      <c r="U408" s="38"/>
      <c r="V408" s="303" t="s">
        <v>129</v>
      </c>
      <c r="W408" s="244">
        <v>5</v>
      </c>
    </row>
    <row r="409" spans="19:23" ht="18">
      <c r="S409" s="259" t="s">
        <v>2528</v>
      </c>
      <c r="T409" s="38"/>
      <c r="U409" s="38"/>
      <c r="V409" s="303" t="s">
        <v>129</v>
      </c>
      <c r="W409" s="244">
        <v>5</v>
      </c>
    </row>
    <row r="410" spans="19:23" ht="18">
      <c r="S410" s="259" t="s">
        <v>2646</v>
      </c>
      <c r="T410" s="38"/>
      <c r="U410" s="38"/>
      <c r="V410" s="303" t="s">
        <v>129</v>
      </c>
      <c r="W410" s="244">
        <v>5</v>
      </c>
    </row>
    <row r="411" spans="19:23" ht="18">
      <c r="S411" s="259" t="s">
        <v>2133</v>
      </c>
      <c r="T411" s="28"/>
      <c r="U411" s="304"/>
      <c r="V411" s="303" t="s">
        <v>129</v>
      </c>
      <c r="W411" s="244">
        <v>5</v>
      </c>
    </row>
    <row r="412" spans="19:23" ht="18">
      <c r="S412" s="259" t="s">
        <v>610</v>
      </c>
      <c r="T412" s="304"/>
      <c r="U412" s="304"/>
      <c r="V412" s="303" t="s">
        <v>129</v>
      </c>
      <c r="W412" s="244">
        <v>5</v>
      </c>
    </row>
    <row r="413" spans="19:23" ht="18.75">
      <c r="S413" s="259" t="s">
        <v>832</v>
      </c>
      <c r="T413" s="302"/>
      <c r="U413" s="302"/>
      <c r="V413" s="303" t="s">
        <v>129</v>
      </c>
      <c r="W413" s="244">
        <v>5</v>
      </c>
    </row>
    <row r="414" spans="19:23" ht="18">
      <c r="S414" s="392" t="s">
        <v>2104</v>
      </c>
      <c r="T414" s="38"/>
      <c r="U414" s="38"/>
      <c r="V414" s="303" t="s">
        <v>129</v>
      </c>
      <c r="W414" s="244">
        <v>5</v>
      </c>
    </row>
    <row r="415" spans="19:23" ht="18">
      <c r="S415" s="259" t="s">
        <v>2558</v>
      </c>
      <c r="T415" s="38"/>
      <c r="U415" s="38"/>
      <c r="V415" s="303" t="s">
        <v>129</v>
      </c>
      <c r="W415" s="244">
        <v>5</v>
      </c>
    </row>
    <row r="416" spans="19:23" ht="18">
      <c r="S416" s="259" t="s">
        <v>1146</v>
      </c>
      <c r="T416" s="28"/>
      <c r="U416" s="304"/>
      <c r="V416" s="303" t="s">
        <v>129</v>
      </c>
      <c r="W416" s="244">
        <v>5</v>
      </c>
    </row>
    <row r="417" spans="19:23" ht="18">
      <c r="S417" s="259" t="s">
        <v>1445</v>
      </c>
      <c r="T417" s="28"/>
      <c r="U417" s="237"/>
      <c r="V417" s="303" t="s">
        <v>129</v>
      </c>
      <c r="W417" s="244">
        <v>5</v>
      </c>
    </row>
    <row r="418" spans="19:23" ht="18">
      <c r="S418" s="259" t="s">
        <v>2323</v>
      </c>
      <c r="T418" s="28"/>
      <c r="U418" s="237"/>
      <c r="V418" s="303" t="s">
        <v>129</v>
      </c>
      <c r="W418" s="244">
        <v>5</v>
      </c>
    </row>
    <row r="419" spans="19:23" ht="18">
      <c r="S419" s="259" t="s">
        <v>3529</v>
      </c>
      <c r="T419" s="28"/>
      <c r="U419" s="28"/>
      <c r="V419" s="303" t="s">
        <v>129</v>
      </c>
      <c r="W419" s="244">
        <v>5</v>
      </c>
    </row>
    <row r="420" spans="19:23" ht="18">
      <c r="S420" s="259" t="s">
        <v>3532</v>
      </c>
      <c r="T420" s="28"/>
      <c r="U420" s="28"/>
      <c r="V420" s="303" t="s">
        <v>129</v>
      </c>
      <c r="W420" s="244">
        <v>5</v>
      </c>
    </row>
    <row r="421" spans="19:23" ht="18">
      <c r="S421" s="259" t="s">
        <v>3316</v>
      </c>
      <c r="T421" s="28"/>
      <c r="U421" s="28"/>
      <c r="V421" s="303" t="s">
        <v>129</v>
      </c>
      <c r="W421" s="244">
        <v>5</v>
      </c>
    </row>
    <row r="422" spans="19:23" ht="18">
      <c r="S422" s="259" t="s">
        <v>3527</v>
      </c>
      <c r="T422" s="28"/>
      <c r="U422" s="28"/>
      <c r="V422" s="303" t="s">
        <v>129</v>
      </c>
      <c r="W422" s="244">
        <v>5</v>
      </c>
    </row>
    <row r="423" spans="19:23" ht="18">
      <c r="S423" s="259" t="s">
        <v>3471</v>
      </c>
      <c r="T423" s="28"/>
      <c r="U423" s="28"/>
      <c r="V423" s="303" t="s">
        <v>129</v>
      </c>
      <c r="W423" s="244">
        <v>5</v>
      </c>
    </row>
    <row r="424" spans="19:23" ht="18">
      <c r="S424" s="259" t="s">
        <v>3531</v>
      </c>
      <c r="T424" s="28"/>
      <c r="U424" s="28"/>
      <c r="V424" s="303" t="s">
        <v>129</v>
      </c>
      <c r="W424" s="244">
        <v>5</v>
      </c>
    </row>
    <row r="425" spans="19:23" ht="18">
      <c r="S425" s="259" t="s">
        <v>3121</v>
      </c>
      <c r="T425" s="28"/>
      <c r="U425" s="28"/>
      <c r="V425" s="303" t="s">
        <v>129</v>
      </c>
      <c r="W425" s="244">
        <v>5</v>
      </c>
    </row>
    <row r="426" spans="19:23" ht="18">
      <c r="S426" s="259" t="s">
        <v>3524</v>
      </c>
      <c r="T426" s="28"/>
      <c r="U426" s="28"/>
      <c r="V426" s="303" t="s">
        <v>129</v>
      </c>
      <c r="W426" s="244">
        <v>5</v>
      </c>
    </row>
    <row r="427" spans="19:23" ht="18">
      <c r="S427" s="259" t="s">
        <v>3088</v>
      </c>
      <c r="T427" s="38"/>
      <c r="U427" s="38"/>
      <c r="V427" s="303" t="s">
        <v>129</v>
      </c>
      <c r="W427" s="244">
        <v>5</v>
      </c>
    </row>
    <row r="428" spans="19:23" ht="18">
      <c r="S428" s="259" t="s">
        <v>3525</v>
      </c>
      <c r="T428" s="28"/>
      <c r="U428" s="28"/>
      <c r="V428" s="303" t="s">
        <v>129</v>
      </c>
      <c r="W428" s="244">
        <v>5</v>
      </c>
    </row>
    <row r="429" spans="19:23" ht="18">
      <c r="S429" s="259" t="s">
        <v>3430</v>
      </c>
      <c r="T429" s="28"/>
      <c r="U429" s="28"/>
      <c r="V429" s="303" t="s">
        <v>129</v>
      </c>
      <c r="W429" s="244">
        <v>5</v>
      </c>
    </row>
    <row r="430" spans="19:23" ht="18.75">
      <c r="S430" s="259" t="s">
        <v>2032</v>
      </c>
      <c r="T430" s="240"/>
      <c r="U430" s="302"/>
      <c r="V430" s="303" t="s">
        <v>129</v>
      </c>
      <c r="W430" s="244">
        <v>5</v>
      </c>
    </row>
    <row r="431" spans="19:23" ht="18">
      <c r="S431" s="259" t="s">
        <v>3451</v>
      </c>
      <c r="T431" s="28"/>
      <c r="U431" s="28"/>
      <c r="V431" s="303" t="s">
        <v>129</v>
      </c>
      <c r="W431" s="244">
        <v>5</v>
      </c>
    </row>
    <row r="432" spans="19:23" ht="18">
      <c r="S432" s="259" t="s">
        <v>3498</v>
      </c>
      <c r="T432" s="28"/>
      <c r="U432" s="28"/>
      <c r="V432" s="303" t="s">
        <v>129</v>
      </c>
      <c r="W432" s="244">
        <v>5</v>
      </c>
    </row>
    <row r="433" spans="19:23" ht="18">
      <c r="S433" s="259" t="s">
        <v>3478</v>
      </c>
      <c r="T433" s="28"/>
      <c r="U433" s="28"/>
      <c r="V433" s="303" t="s">
        <v>129</v>
      </c>
      <c r="W433" s="244">
        <v>5</v>
      </c>
    </row>
    <row r="434" spans="19:23" ht="18">
      <c r="S434" s="259" t="s">
        <v>3516</v>
      </c>
      <c r="T434" s="28"/>
      <c r="U434" s="28"/>
      <c r="V434" s="303" t="s">
        <v>129</v>
      </c>
      <c r="W434" s="244">
        <v>5</v>
      </c>
    </row>
    <row r="435" spans="19:23" ht="18">
      <c r="S435" s="259" t="s">
        <v>3535</v>
      </c>
      <c r="T435" s="28"/>
      <c r="U435" s="28"/>
      <c r="V435" s="303" t="s">
        <v>129</v>
      </c>
      <c r="W435" s="244">
        <v>5</v>
      </c>
    </row>
    <row r="436" spans="19:23" ht="18">
      <c r="S436" s="259" t="s">
        <v>3271</v>
      </c>
      <c r="T436" s="28"/>
      <c r="U436" s="28"/>
      <c r="V436" s="303" t="s">
        <v>129</v>
      </c>
      <c r="W436" s="244">
        <v>5</v>
      </c>
    </row>
    <row r="437" spans="19:23" ht="18">
      <c r="S437" s="259" t="s">
        <v>3536</v>
      </c>
      <c r="T437" s="28"/>
      <c r="U437" s="28"/>
      <c r="V437" s="303" t="s">
        <v>129</v>
      </c>
      <c r="W437" s="244">
        <v>5</v>
      </c>
    </row>
    <row r="438" spans="19:23" ht="18">
      <c r="S438" s="259" t="s">
        <v>3251</v>
      </c>
      <c r="T438" s="28"/>
      <c r="U438" s="28"/>
      <c r="V438" s="303" t="s">
        <v>129</v>
      </c>
      <c r="W438" s="244">
        <v>5</v>
      </c>
    </row>
    <row r="439" spans="19:23" ht="18">
      <c r="S439" s="259" t="s">
        <v>3522</v>
      </c>
      <c r="T439" s="28"/>
      <c r="U439" s="28"/>
      <c r="V439" s="303" t="s">
        <v>129</v>
      </c>
      <c r="W439" s="244">
        <v>5</v>
      </c>
    </row>
    <row r="440" spans="19:23" ht="18">
      <c r="S440" s="259" t="s">
        <v>3521</v>
      </c>
      <c r="T440" s="28"/>
      <c r="U440" s="28"/>
      <c r="V440" s="303" t="s">
        <v>129</v>
      </c>
      <c r="W440" s="244">
        <v>5</v>
      </c>
    </row>
    <row r="441" spans="19:23" ht="18">
      <c r="S441" s="259" t="s">
        <v>3533</v>
      </c>
      <c r="T441" s="28"/>
      <c r="U441" s="28"/>
      <c r="V441" s="303" t="s">
        <v>129</v>
      </c>
      <c r="W441" s="244">
        <v>5</v>
      </c>
    </row>
    <row r="442" spans="19:23" ht="18">
      <c r="S442" s="259" t="s">
        <v>3443</v>
      </c>
      <c r="T442" s="28"/>
      <c r="U442" s="28"/>
      <c r="V442" s="303" t="s">
        <v>129</v>
      </c>
      <c r="W442" s="244">
        <v>5</v>
      </c>
    </row>
    <row r="443" spans="19:23" ht="18">
      <c r="S443" s="259" t="s">
        <v>1147</v>
      </c>
      <c r="T443" s="304"/>
      <c r="U443" s="304"/>
      <c r="V443" s="303" t="s">
        <v>129</v>
      </c>
      <c r="W443" s="244">
        <v>4</v>
      </c>
    </row>
    <row r="444" spans="19:23" ht="18">
      <c r="S444" s="259" t="s">
        <v>2563</v>
      </c>
      <c r="T444" s="304"/>
      <c r="U444" s="304"/>
      <c r="V444" s="303" t="s">
        <v>129</v>
      </c>
      <c r="W444" s="244">
        <v>4</v>
      </c>
    </row>
    <row r="445" spans="19:23" ht="18">
      <c r="S445" s="259" t="s">
        <v>2603</v>
      </c>
      <c r="T445" s="28"/>
      <c r="U445" s="237"/>
      <c r="V445" s="303" t="s">
        <v>129</v>
      </c>
      <c r="W445" s="244">
        <v>4</v>
      </c>
    </row>
    <row r="446" spans="19:23" ht="18">
      <c r="S446" s="259" t="s">
        <v>1720</v>
      </c>
      <c r="T446" s="28"/>
      <c r="U446" s="28"/>
      <c r="V446" s="303" t="s">
        <v>129</v>
      </c>
      <c r="W446" s="244">
        <v>4</v>
      </c>
    </row>
    <row r="447" spans="19:23" ht="18.75">
      <c r="S447" s="259" t="s">
        <v>545</v>
      </c>
      <c r="T447" s="302"/>
      <c r="U447" s="302"/>
      <c r="V447" s="303" t="s">
        <v>129</v>
      </c>
      <c r="W447" s="244">
        <v>4</v>
      </c>
    </row>
    <row r="448" spans="19:23" ht="18.75">
      <c r="S448" s="259" t="s">
        <v>743</v>
      </c>
      <c r="T448" s="302"/>
      <c r="U448" s="302"/>
      <c r="V448" s="303" t="s">
        <v>129</v>
      </c>
      <c r="W448" s="244">
        <v>4</v>
      </c>
    </row>
    <row r="449" spans="19:23" ht="18">
      <c r="S449" s="259" t="s">
        <v>2102</v>
      </c>
      <c r="T449" s="28"/>
      <c r="U449" s="304"/>
      <c r="V449" s="303" t="s">
        <v>129</v>
      </c>
      <c r="W449" s="244">
        <v>4</v>
      </c>
    </row>
    <row r="450" spans="19:23" ht="18">
      <c r="S450" s="259" t="s">
        <v>713</v>
      </c>
      <c r="T450" s="28"/>
      <c r="U450" s="237"/>
      <c r="V450" s="303" t="s">
        <v>129</v>
      </c>
      <c r="W450" s="244">
        <v>4</v>
      </c>
    </row>
    <row r="451" spans="19:23" ht="18">
      <c r="S451" s="259" t="s">
        <v>2462</v>
      </c>
      <c r="T451" s="28"/>
      <c r="U451" s="237"/>
      <c r="V451" s="303" t="s">
        <v>129</v>
      </c>
      <c r="W451" s="244">
        <v>4</v>
      </c>
    </row>
    <row r="452" spans="19:23" ht="18">
      <c r="S452" s="259" t="s">
        <v>2058</v>
      </c>
      <c r="T452" s="38"/>
      <c r="U452" s="38"/>
      <c r="V452" s="303" t="s">
        <v>129</v>
      </c>
      <c r="W452" s="244">
        <v>4</v>
      </c>
    </row>
    <row r="453" spans="19:23" ht="18">
      <c r="S453" s="259" t="s">
        <v>2658</v>
      </c>
      <c r="T453" s="304"/>
      <c r="U453" s="304"/>
      <c r="V453" s="303" t="s">
        <v>129</v>
      </c>
      <c r="W453" s="244">
        <v>4</v>
      </c>
    </row>
    <row r="454" spans="19:23" ht="18">
      <c r="S454" s="259" t="s">
        <v>2342</v>
      </c>
      <c r="T454" s="28"/>
      <c r="U454" s="237"/>
      <c r="V454" s="303" t="s">
        <v>129</v>
      </c>
      <c r="W454" s="244">
        <v>4</v>
      </c>
    </row>
    <row r="455" spans="19:23" ht="18">
      <c r="S455" s="259" t="s">
        <v>2011</v>
      </c>
      <c r="T455" s="320"/>
      <c r="U455" s="38"/>
      <c r="V455" s="303" t="s">
        <v>129</v>
      </c>
      <c r="W455" s="244">
        <v>4</v>
      </c>
    </row>
    <row r="456" spans="19:23" ht="18">
      <c r="S456" s="259" t="s">
        <v>510</v>
      </c>
      <c r="T456" s="38"/>
      <c r="U456" s="38"/>
      <c r="V456" s="303" t="s">
        <v>129</v>
      </c>
      <c r="W456" s="244">
        <v>4</v>
      </c>
    </row>
    <row r="457" spans="19:23" ht="18">
      <c r="S457" s="259" t="s">
        <v>744</v>
      </c>
      <c r="T457" s="28"/>
      <c r="U457" s="237"/>
      <c r="V457" s="303" t="s">
        <v>129</v>
      </c>
      <c r="W457" s="244">
        <v>4</v>
      </c>
    </row>
    <row r="458" spans="19:23" ht="18.75">
      <c r="S458" s="259" t="s">
        <v>841</v>
      </c>
      <c r="T458" s="302"/>
      <c r="U458" s="302"/>
      <c r="V458" s="303" t="s">
        <v>129</v>
      </c>
      <c r="W458" s="244">
        <v>4</v>
      </c>
    </row>
    <row r="459" spans="19:23" ht="18">
      <c r="S459" s="259" t="s">
        <v>2572</v>
      </c>
      <c r="T459" s="28"/>
      <c r="U459" s="304"/>
      <c r="V459" s="303" t="s">
        <v>129</v>
      </c>
      <c r="W459" s="244">
        <v>4</v>
      </c>
    </row>
    <row r="460" spans="19:23" ht="18">
      <c r="S460" s="259" t="s">
        <v>2031</v>
      </c>
      <c r="T460" s="28"/>
      <c r="U460" s="237"/>
      <c r="V460" s="303" t="s">
        <v>129</v>
      </c>
      <c r="W460" s="244">
        <v>4</v>
      </c>
    </row>
    <row r="461" spans="19:23" ht="18">
      <c r="S461" s="259" t="s">
        <v>3479</v>
      </c>
      <c r="T461" s="28"/>
      <c r="U461" s="28"/>
      <c r="V461" s="303" t="s">
        <v>129</v>
      </c>
      <c r="W461" s="244">
        <v>4</v>
      </c>
    </row>
    <row r="462" spans="19:23" ht="18">
      <c r="S462" s="259" t="s">
        <v>3356</v>
      </c>
      <c r="T462" s="28"/>
      <c r="U462" s="28"/>
      <c r="V462" s="303" t="s">
        <v>129</v>
      </c>
      <c r="W462" s="244">
        <v>4</v>
      </c>
    </row>
    <row r="463" spans="19:23" ht="18">
      <c r="S463" s="259" t="s">
        <v>3090</v>
      </c>
      <c r="T463" s="28"/>
      <c r="U463" s="28"/>
      <c r="V463" s="303" t="s">
        <v>129</v>
      </c>
      <c r="W463" s="244">
        <v>4</v>
      </c>
    </row>
    <row r="464" spans="19:23" ht="18">
      <c r="S464" s="259" t="s">
        <v>3211</v>
      </c>
      <c r="T464" s="28"/>
      <c r="U464" s="28"/>
      <c r="V464" s="303" t="s">
        <v>129</v>
      </c>
      <c r="W464" s="244">
        <v>4</v>
      </c>
    </row>
    <row r="465" spans="19:23" ht="18">
      <c r="S465" s="259" t="s">
        <v>3424</v>
      </c>
      <c r="T465" s="28"/>
      <c r="U465" s="28"/>
      <c r="V465" s="303" t="s">
        <v>129</v>
      </c>
      <c r="W465" s="244">
        <v>4</v>
      </c>
    </row>
    <row r="466" spans="19:23" ht="18">
      <c r="S466" s="259" t="s">
        <v>3409</v>
      </c>
      <c r="T466" s="28"/>
      <c r="U466" s="28"/>
      <c r="V466" s="303" t="s">
        <v>129</v>
      </c>
      <c r="W466" s="244">
        <v>4</v>
      </c>
    </row>
    <row r="467" spans="19:23" ht="18">
      <c r="S467" s="259" t="s">
        <v>3504</v>
      </c>
      <c r="T467" s="28"/>
      <c r="U467" s="28"/>
      <c r="V467" s="303" t="s">
        <v>129</v>
      </c>
      <c r="W467" s="244">
        <v>4</v>
      </c>
    </row>
    <row r="468" spans="19:23" ht="18">
      <c r="S468" s="259" t="s">
        <v>3537</v>
      </c>
      <c r="T468" s="28"/>
      <c r="U468" s="28"/>
      <c r="V468" s="303" t="s">
        <v>129</v>
      </c>
      <c r="W468" s="244">
        <v>4</v>
      </c>
    </row>
    <row r="469" spans="19:23" ht="18">
      <c r="S469" s="259" t="s">
        <v>3446</v>
      </c>
      <c r="T469" s="28"/>
      <c r="U469" s="28"/>
      <c r="V469" s="303" t="s">
        <v>129</v>
      </c>
      <c r="W469" s="244">
        <v>4</v>
      </c>
    </row>
    <row r="470" spans="19:23" ht="18">
      <c r="S470" s="259" t="s">
        <v>3117</v>
      </c>
      <c r="T470" s="28"/>
      <c r="U470" s="28"/>
      <c r="V470" s="303" t="s">
        <v>129</v>
      </c>
      <c r="W470" s="244">
        <v>4</v>
      </c>
    </row>
    <row r="471" spans="19:23" ht="18">
      <c r="S471" s="259" t="s">
        <v>3147</v>
      </c>
      <c r="T471" s="28"/>
      <c r="U471" s="28"/>
      <c r="V471" s="303" t="s">
        <v>129</v>
      </c>
      <c r="W471" s="244">
        <v>4</v>
      </c>
    </row>
    <row r="472" spans="19:23" ht="18">
      <c r="S472" s="259" t="s">
        <v>3222</v>
      </c>
      <c r="T472" s="28"/>
      <c r="U472" s="28"/>
      <c r="V472" s="303" t="s">
        <v>129</v>
      </c>
      <c r="W472" s="244">
        <v>4</v>
      </c>
    </row>
    <row r="473" spans="19:23" ht="18">
      <c r="S473" s="259" t="s">
        <v>3272</v>
      </c>
      <c r="T473" s="28"/>
      <c r="U473" s="28"/>
      <c r="V473" s="303" t="s">
        <v>129</v>
      </c>
      <c r="W473" s="244">
        <v>4</v>
      </c>
    </row>
    <row r="474" spans="19:23" ht="18">
      <c r="S474" s="259" t="s">
        <v>3482</v>
      </c>
      <c r="T474" s="28"/>
      <c r="U474" s="28"/>
      <c r="V474" s="303" t="s">
        <v>129</v>
      </c>
      <c r="W474" s="244">
        <v>4</v>
      </c>
    </row>
    <row r="475" spans="19:23" ht="18">
      <c r="S475" s="259" t="s">
        <v>3361</v>
      </c>
      <c r="T475" s="28"/>
      <c r="U475" s="28"/>
      <c r="V475" s="303" t="s">
        <v>129</v>
      </c>
      <c r="W475" s="244">
        <v>4</v>
      </c>
    </row>
    <row r="476" spans="19:23" ht="18">
      <c r="S476" s="259" t="s">
        <v>3094</v>
      </c>
      <c r="T476" s="28"/>
      <c r="U476" s="28"/>
      <c r="V476" s="303" t="s">
        <v>129</v>
      </c>
      <c r="W476" s="244">
        <v>4</v>
      </c>
    </row>
    <row r="477" spans="19:23" ht="18">
      <c r="S477" s="259" t="s">
        <v>3470</v>
      </c>
      <c r="T477" s="28"/>
      <c r="U477" s="28"/>
      <c r="V477" s="303" t="s">
        <v>129</v>
      </c>
      <c r="W477" s="244">
        <v>4</v>
      </c>
    </row>
    <row r="478" spans="19:23" ht="18">
      <c r="S478" s="259" t="s">
        <v>3442</v>
      </c>
      <c r="T478" s="28"/>
      <c r="U478" s="28"/>
      <c r="V478" s="303" t="s">
        <v>129</v>
      </c>
      <c r="W478" s="244">
        <v>4</v>
      </c>
    </row>
    <row r="479" spans="19:23" ht="18">
      <c r="S479" s="259" t="s">
        <v>3491</v>
      </c>
      <c r="T479" s="28"/>
      <c r="U479" s="28"/>
      <c r="V479" s="303" t="s">
        <v>129</v>
      </c>
      <c r="W479" s="244">
        <v>4</v>
      </c>
    </row>
    <row r="480" spans="19:23" ht="18">
      <c r="S480" s="259" t="s">
        <v>3263</v>
      </c>
      <c r="T480" s="28"/>
      <c r="U480" s="28"/>
      <c r="V480" s="303" t="s">
        <v>129</v>
      </c>
      <c r="W480" s="244">
        <v>4</v>
      </c>
    </row>
    <row r="481" spans="19:23" ht="18">
      <c r="S481" s="259" t="s">
        <v>3311</v>
      </c>
      <c r="T481" s="28"/>
      <c r="U481" s="28"/>
      <c r="V481" s="303" t="s">
        <v>129</v>
      </c>
      <c r="W481" s="244">
        <v>4</v>
      </c>
    </row>
    <row r="482" spans="19:23" ht="18">
      <c r="S482" s="259" t="s">
        <v>3449</v>
      </c>
      <c r="T482" s="28"/>
      <c r="U482" s="28"/>
      <c r="V482" s="303" t="s">
        <v>129</v>
      </c>
      <c r="W482" s="244">
        <v>4</v>
      </c>
    </row>
    <row r="483" spans="19:23" ht="18">
      <c r="S483" s="259" t="s">
        <v>3371</v>
      </c>
      <c r="T483" s="28"/>
      <c r="U483" s="28"/>
      <c r="V483" s="303" t="s">
        <v>129</v>
      </c>
      <c r="W483" s="244">
        <v>4</v>
      </c>
    </row>
    <row r="484" spans="19:23" ht="18">
      <c r="S484" s="259" t="s">
        <v>3485</v>
      </c>
      <c r="T484" s="28"/>
      <c r="U484" s="28"/>
      <c r="V484" s="303" t="s">
        <v>129</v>
      </c>
      <c r="W484" s="244">
        <v>4</v>
      </c>
    </row>
    <row r="485" spans="19:23" ht="18">
      <c r="S485" s="259" t="s">
        <v>843</v>
      </c>
      <c r="T485" s="38"/>
      <c r="U485" s="38"/>
      <c r="V485" s="303" t="s">
        <v>129</v>
      </c>
      <c r="W485" s="244">
        <v>3</v>
      </c>
    </row>
    <row r="486" spans="19:23" ht="18">
      <c r="S486" s="259" t="s">
        <v>2339</v>
      </c>
      <c r="T486" s="304"/>
      <c r="U486" s="304"/>
      <c r="V486" s="303" t="s">
        <v>129</v>
      </c>
      <c r="W486" s="244">
        <v>3</v>
      </c>
    </row>
    <row r="487" spans="19:23" ht="18">
      <c r="S487" s="259" t="s">
        <v>533</v>
      </c>
      <c r="T487" s="304"/>
      <c r="U487" s="304"/>
      <c r="V487" s="303" t="s">
        <v>129</v>
      </c>
      <c r="W487" s="244">
        <v>3</v>
      </c>
    </row>
    <row r="488" spans="19:23" ht="18">
      <c r="S488" s="259" t="s">
        <v>2502</v>
      </c>
      <c r="T488" s="28"/>
      <c r="U488" s="237"/>
      <c r="V488" s="303" t="s">
        <v>129</v>
      </c>
      <c r="W488" s="244">
        <v>3</v>
      </c>
    </row>
    <row r="489" spans="19:23" ht="18">
      <c r="S489" s="259" t="s">
        <v>2463</v>
      </c>
      <c r="T489" s="38"/>
      <c r="U489" s="38"/>
      <c r="V489" s="303" t="s">
        <v>129</v>
      </c>
      <c r="W489" s="244">
        <v>3</v>
      </c>
    </row>
    <row r="490" spans="19:23" ht="18.75">
      <c r="S490" s="259" t="s">
        <v>551</v>
      </c>
      <c r="T490" s="302"/>
      <c r="U490" s="302"/>
      <c r="V490" s="303" t="s">
        <v>129</v>
      </c>
      <c r="W490" s="244">
        <v>3</v>
      </c>
    </row>
    <row r="491" spans="19:23" ht="18.75">
      <c r="S491" s="259" t="s">
        <v>747</v>
      </c>
      <c r="T491" s="302"/>
      <c r="U491" s="302"/>
      <c r="V491" s="303" t="s">
        <v>129</v>
      </c>
      <c r="W491" s="244">
        <v>3</v>
      </c>
    </row>
    <row r="492" spans="19:23" ht="18">
      <c r="S492" s="259" t="s">
        <v>1802</v>
      </c>
      <c r="T492" s="38"/>
      <c r="U492" s="38"/>
      <c r="V492" s="303" t="s">
        <v>129</v>
      </c>
      <c r="W492" s="244">
        <v>3</v>
      </c>
    </row>
    <row r="493" spans="19:23" ht="18.75">
      <c r="S493" s="259" t="s">
        <v>2508</v>
      </c>
      <c r="T493" s="302"/>
      <c r="U493" s="302"/>
      <c r="V493" s="303" t="s">
        <v>129</v>
      </c>
      <c r="W493" s="244">
        <v>3</v>
      </c>
    </row>
    <row r="494" spans="19:23" ht="18">
      <c r="S494" s="259" t="s">
        <v>2116</v>
      </c>
      <c r="T494" s="304"/>
      <c r="U494" s="304"/>
      <c r="V494" s="303" t="s">
        <v>129</v>
      </c>
      <c r="W494" s="244">
        <v>3</v>
      </c>
    </row>
    <row r="495" spans="19:23" ht="18">
      <c r="S495" s="259" t="s">
        <v>1965</v>
      </c>
      <c r="T495" s="28"/>
      <c r="U495" s="304"/>
      <c r="V495" s="303" t="s">
        <v>129</v>
      </c>
      <c r="W495" s="244">
        <v>3</v>
      </c>
    </row>
    <row r="496" spans="19:23" ht="18">
      <c r="S496" s="259" t="s">
        <v>2605</v>
      </c>
      <c r="T496" s="38"/>
      <c r="U496" s="38"/>
      <c r="V496" s="303" t="s">
        <v>129</v>
      </c>
      <c r="W496" s="244">
        <v>3</v>
      </c>
    </row>
    <row r="497" spans="19:23" ht="18">
      <c r="S497" s="259" t="s">
        <v>2519</v>
      </c>
      <c r="T497" s="28"/>
      <c r="U497" s="237"/>
      <c r="V497" s="303" t="s">
        <v>129</v>
      </c>
      <c r="W497" s="244">
        <v>3</v>
      </c>
    </row>
    <row r="498" spans="19:23" ht="18">
      <c r="S498" s="259" t="s">
        <v>1390</v>
      </c>
      <c r="T498" s="28"/>
      <c r="U498" s="304"/>
      <c r="V498" s="303" t="s">
        <v>129</v>
      </c>
      <c r="W498" s="244">
        <v>3</v>
      </c>
    </row>
    <row r="499" spans="19:23" ht="18.75">
      <c r="S499" s="259" t="s">
        <v>468</v>
      </c>
      <c r="T499" s="240"/>
      <c r="U499" s="302"/>
      <c r="V499" s="303" t="s">
        <v>129</v>
      </c>
      <c r="W499" s="244">
        <v>3</v>
      </c>
    </row>
    <row r="500" spans="19:23" ht="18">
      <c r="S500" s="259" t="s">
        <v>2023</v>
      </c>
      <c r="T500" s="28"/>
      <c r="U500" s="237"/>
      <c r="V500" s="303" t="s">
        <v>129</v>
      </c>
      <c r="W500" s="244">
        <v>3</v>
      </c>
    </row>
    <row r="501" spans="19:23" ht="18">
      <c r="S501" s="259" t="s">
        <v>627</v>
      </c>
      <c r="T501" s="38"/>
      <c r="U501" s="38"/>
      <c r="V501" s="303" t="s">
        <v>129</v>
      </c>
      <c r="W501" s="244">
        <v>3</v>
      </c>
    </row>
    <row r="502" spans="19:23" ht="18">
      <c r="S502" s="259" t="s">
        <v>1446</v>
      </c>
      <c r="T502" s="38"/>
      <c r="U502" s="38"/>
      <c r="V502" s="303" t="s">
        <v>129</v>
      </c>
      <c r="W502" s="244">
        <v>3</v>
      </c>
    </row>
    <row r="503" spans="19:23" ht="18">
      <c r="S503" s="259" t="s">
        <v>772</v>
      </c>
      <c r="T503" s="28"/>
      <c r="U503" s="28"/>
      <c r="V503" s="303" t="s">
        <v>129</v>
      </c>
      <c r="W503" s="244">
        <v>3</v>
      </c>
    </row>
    <row r="504" spans="19:23" ht="18">
      <c r="S504" s="259" t="s">
        <v>961</v>
      </c>
      <c r="T504" s="38"/>
      <c r="U504" s="38"/>
      <c r="V504" s="303" t="s">
        <v>129</v>
      </c>
      <c r="W504" s="244">
        <v>3</v>
      </c>
    </row>
    <row r="505" spans="19:23" ht="18">
      <c r="S505" s="259" t="s">
        <v>2554</v>
      </c>
      <c r="T505" s="28"/>
      <c r="U505" s="28"/>
      <c r="V505" s="303" t="s">
        <v>129</v>
      </c>
      <c r="W505" s="244">
        <v>3</v>
      </c>
    </row>
    <row r="506" spans="19:23" ht="18.75">
      <c r="S506" s="259" t="s">
        <v>1381</v>
      </c>
      <c r="T506" s="240"/>
      <c r="U506" s="302"/>
      <c r="V506" s="303" t="s">
        <v>129</v>
      </c>
      <c r="W506" s="244">
        <v>3</v>
      </c>
    </row>
    <row r="507" spans="19:23" ht="18">
      <c r="S507" s="259" t="s">
        <v>2096</v>
      </c>
      <c r="T507" s="28"/>
      <c r="U507" s="28"/>
      <c r="V507" s="303" t="s">
        <v>129</v>
      </c>
      <c r="W507" s="244">
        <v>3</v>
      </c>
    </row>
    <row r="508" spans="19:23" ht="18">
      <c r="S508" s="259" t="s">
        <v>3502</v>
      </c>
      <c r="T508" s="28"/>
      <c r="U508" s="28"/>
      <c r="V508" s="303" t="s">
        <v>129</v>
      </c>
      <c r="W508" s="244">
        <v>3</v>
      </c>
    </row>
    <row r="509" spans="19:23" ht="18">
      <c r="S509" s="259" t="s">
        <v>3148</v>
      </c>
      <c r="T509" s="28"/>
      <c r="U509" s="28"/>
      <c r="V509" s="303" t="s">
        <v>129</v>
      </c>
      <c r="W509" s="244">
        <v>3</v>
      </c>
    </row>
    <row r="510" spans="19:23" ht="18">
      <c r="S510" s="259" t="s">
        <v>3373</v>
      </c>
      <c r="T510" s="28"/>
      <c r="U510" s="28"/>
      <c r="V510" s="303" t="s">
        <v>129</v>
      </c>
      <c r="W510" s="244">
        <v>3</v>
      </c>
    </row>
    <row r="511" spans="19:23" ht="18">
      <c r="S511" s="259" t="s">
        <v>3206</v>
      </c>
      <c r="T511" s="28"/>
      <c r="U511" s="28"/>
      <c r="V511" s="303" t="s">
        <v>129</v>
      </c>
      <c r="W511" s="244">
        <v>3</v>
      </c>
    </row>
    <row r="512" spans="19:23" ht="18">
      <c r="S512" s="259" t="s">
        <v>3408</v>
      </c>
      <c r="T512" s="28"/>
      <c r="U512" s="28"/>
      <c r="V512" s="303" t="s">
        <v>129</v>
      </c>
      <c r="W512" s="244">
        <v>3</v>
      </c>
    </row>
    <row r="513" spans="19:23" ht="18">
      <c r="S513" s="259" t="s">
        <v>3110</v>
      </c>
      <c r="T513" s="28"/>
      <c r="U513" s="28"/>
      <c r="V513" s="303" t="s">
        <v>129</v>
      </c>
      <c r="W513" s="244">
        <v>3</v>
      </c>
    </row>
    <row r="514" spans="19:23" ht="18">
      <c r="S514" s="259" t="s">
        <v>3145</v>
      </c>
      <c r="T514" s="28"/>
      <c r="U514" s="28"/>
      <c r="V514" s="303" t="s">
        <v>129</v>
      </c>
      <c r="W514" s="244">
        <v>3</v>
      </c>
    </row>
    <row r="515" spans="19:23" ht="18">
      <c r="S515" s="259" t="s">
        <v>3402</v>
      </c>
      <c r="T515" s="28"/>
      <c r="U515" s="28"/>
      <c r="V515" s="303" t="s">
        <v>129</v>
      </c>
      <c r="W515" s="244">
        <v>3</v>
      </c>
    </row>
    <row r="516" spans="19:23" ht="18">
      <c r="S516" s="259" t="s">
        <v>3333</v>
      </c>
      <c r="T516" s="28"/>
      <c r="U516" s="28"/>
      <c r="V516" s="303" t="s">
        <v>129</v>
      </c>
      <c r="W516" s="244">
        <v>3</v>
      </c>
    </row>
    <row r="517" spans="19:23" ht="18">
      <c r="S517" s="259" t="s">
        <v>3124</v>
      </c>
      <c r="T517" s="28"/>
      <c r="U517" s="28"/>
      <c r="V517" s="303" t="s">
        <v>129</v>
      </c>
      <c r="W517" s="244">
        <v>3</v>
      </c>
    </row>
    <row r="518" spans="19:23" ht="18">
      <c r="S518" s="259" t="s">
        <v>3260</v>
      </c>
      <c r="T518" s="28"/>
      <c r="U518" s="28"/>
      <c r="V518" s="303" t="s">
        <v>129</v>
      </c>
      <c r="W518" s="244">
        <v>3</v>
      </c>
    </row>
    <row r="519" spans="19:23" ht="18">
      <c r="S519" s="259" t="s">
        <v>3250</v>
      </c>
      <c r="T519" s="28"/>
      <c r="U519" s="28"/>
      <c r="V519" s="303" t="s">
        <v>129</v>
      </c>
      <c r="W519" s="244">
        <v>3</v>
      </c>
    </row>
    <row r="520" spans="19:23" ht="18">
      <c r="S520" s="259" t="s">
        <v>3302</v>
      </c>
      <c r="T520" s="28"/>
      <c r="U520" s="28"/>
      <c r="V520" s="303" t="s">
        <v>129</v>
      </c>
      <c r="W520" s="244">
        <v>3</v>
      </c>
    </row>
    <row r="521" spans="19:23" ht="18">
      <c r="S521" s="259" t="s">
        <v>3181</v>
      </c>
      <c r="T521" s="28"/>
      <c r="U521" s="28"/>
      <c r="V521" s="303" t="s">
        <v>129</v>
      </c>
      <c r="W521" s="244">
        <v>3</v>
      </c>
    </row>
    <row r="522" spans="19:23" ht="18">
      <c r="S522" s="259" t="s">
        <v>3275</v>
      </c>
      <c r="T522" s="28"/>
      <c r="U522" s="28"/>
      <c r="V522" s="303" t="s">
        <v>129</v>
      </c>
      <c r="W522" s="244">
        <v>3</v>
      </c>
    </row>
    <row r="523" spans="19:23" ht="18">
      <c r="S523" s="259" t="s">
        <v>3187</v>
      </c>
      <c r="T523" s="28"/>
      <c r="U523" s="28"/>
      <c r="V523" s="303" t="s">
        <v>129</v>
      </c>
      <c r="W523" s="244">
        <v>3</v>
      </c>
    </row>
    <row r="524" spans="19:23" ht="18">
      <c r="S524" s="259" t="s">
        <v>3242</v>
      </c>
      <c r="T524" s="28"/>
      <c r="U524" s="28"/>
      <c r="V524" s="303" t="s">
        <v>129</v>
      </c>
      <c r="W524" s="244">
        <v>3</v>
      </c>
    </row>
    <row r="525" spans="19:23" ht="18">
      <c r="S525" s="259" t="s">
        <v>3264</v>
      </c>
      <c r="T525" s="28"/>
      <c r="U525" s="28"/>
      <c r="V525" s="303" t="s">
        <v>129</v>
      </c>
      <c r="W525" s="244">
        <v>3</v>
      </c>
    </row>
    <row r="526" spans="19:23" ht="18">
      <c r="S526" s="259" t="s">
        <v>3226</v>
      </c>
      <c r="T526" s="28"/>
      <c r="U526" s="28"/>
      <c r="V526" s="303" t="s">
        <v>129</v>
      </c>
      <c r="W526" s="244">
        <v>3</v>
      </c>
    </row>
    <row r="527" spans="19:23" ht="18">
      <c r="S527" s="259" t="s">
        <v>3332</v>
      </c>
      <c r="T527" s="28"/>
      <c r="U527" s="28"/>
      <c r="V527" s="303" t="s">
        <v>129</v>
      </c>
      <c r="W527" s="244">
        <v>3</v>
      </c>
    </row>
    <row r="528" spans="19:23" ht="18">
      <c r="S528" s="259" t="s">
        <v>3184</v>
      </c>
      <c r="T528" s="28"/>
      <c r="U528" s="28"/>
      <c r="V528" s="303" t="s">
        <v>129</v>
      </c>
      <c r="W528" s="244">
        <v>3</v>
      </c>
    </row>
    <row r="529" spans="19:23" ht="18">
      <c r="S529" s="259" t="s">
        <v>3203</v>
      </c>
      <c r="T529" s="28"/>
      <c r="U529" s="28"/>
      <c r="V529" s="303" t="s">
        <v>129</v>
      </c>
      <c r="W529" s="244">
        <v>3</v>
      </c>
    </row>
    <row r="530" spans="19:23" ht="18">
      <c r="S530" s="259" t="s">
        <v>3300</v>
      </c>
      <c r="T530" s="28"/>
      <c r="U530" s="28"/>
      <c r="V530" s="303" t="s">
        <v>129</v>
      </c>
      <c r="W530" s="244">
        <v>3</v>
      </c>
    </row>
    <row r="531" spans="19:23" ht="18">
      <c r="S531" s="259" t="s">
        <v>3499</v>
      </c>
      <c r="T531" s="28"/>
      <c r="U531" s="28"/>
      <c r="V531" s="303" t="s">
        <v>129</v>
      </c>
      <c r="W531" s="244">
        <v>3</v>
      </c>
    </row>
    <row r="532" spans="19:23" ht="18">
      <c r="S532" s="259" t="s">
        <v>3359</v>
      </c>
      <c r="T532" s="28"/>
      <c r="U532" s="28"/>
      <c r="V532" s="303" t="s">
        <v>129</v>
      </c>
      <c r="W532" s="244">
        <v>3</v>
      </c>
    </row>
    <row r="533" spans="19:23" ht="18">
      <c r="S533" s="259" t="s">
        <v>3417</v>
      </c>
      <c r="T533" s="28"/>
      <c r="U533" s="28"/>
      <c r="V533" s="303" t="s">
        <v>129</v>
      </c>
      <c r="W533" s="244">
        <v>3</v>
      </c>
    </row>
    <row r="534" spans="19:23" ht="18">
      <c r="S534" s="259" t="s">
        <v>3143</v>
      </c>
      <c r="T534" s="28"/>
      <c r="U534" s="28"/>
      <c r="V534" s="303" t="s">
        <v>129</v>
      </c>
      <c r="W534" s="244">
        <v>3</v>
      </c>
    </row>
    <row r="535" spans="19:23" ht="18">
      <c r="S535" s="259" t="s">
        <v>3480</v>
      </c>
      <c r="T535" s="28"/>
      <c r="U535" s="28"/>
      <c r="V535" s="303" t="s">
        <v>129</v>
      </c>
      <c r="W535" s="244">
        <v>3</v>
      </c>
    </row>
    <row r="536" spans="19:23" ht="18">
      <c r="S536" s="259" t="s">
        <v>3172</v>
      </c>
      <c r="T536" s="28"/>
      <c r="U536" s="28"/>
      <c r="V536" s="303" t="s">
        <v>129</v>
      </c>
      <c r="W536" s="244">
        <v>3</v>
      </c>
    </row>
    <row r="537" spans="19:23" ht="18">
      <c r="S537" s="259" t="s">
        <v>3412</v>
      </c>
      <c r="T537" s="28"/>
      <c r="U537" s="28"/>
      <c r="V537" s="303" t="s">
        <v>129</v>
      </c>
      <c r="W537" s="244">
        <v>3</v>
      </c>
    </row>
    <row r="538" spans="19:23" ht="18">
      <c r="S538" s="259" t="s">
        <v>3276</v>
      </c>
      <c r="T538" s="28"/>
      <c r="U538" s="28"/>
      <c r="V538" s="303" t="s">
        <v>129</v>
      </c>
      <c r="W538" s="244">
        <v>3</v>
      </c>
    </row>
    <row r="539" spans="19:23" ht="18">
      <c r="S539" s="259" t="s">
        <v>3460</v>
      </c>
      <c r="T539" s="28"/>
      <c r="U539" s="28"/>
      <c r="V539" s="303" t="s">
        <v>129</v>
      </c>
      <c r="W539" s="244">
        <v>3</v>
      </c>
    </row>
    <row r="540" spans="19:23" ht="18">
      <c r="S540" s="259" t="s">
        <v>3323</v>
      </c>
      <c r="T540" s="28"/>
      <c r="U540" s="28"/>
      <c r="V540" s="303" t="s">
        <v>129</v>
      </c>
      <c r="W540" s="244">
        <v>3</v>
      </c>
    </row>
    <row r="541" spans="19:23" ht="18">
      <c r="S541" s="259" t="s">
        <v>3098</v>
      </c>
      <c r="T541" s="28"/>
      <c r="U541" s="28"/>
      <c r="V541" s="303" t="s">
        <v>129</v>
      </c>
      <c r="W541" s="244">
        <v>3</v>
      </c>
    </row>
    <row r="542" spans="19:23" ht="18">
      <c r="S542" s="259" t="s">
        <v>3178</v>
      </c>
      <c r="T542" s="28"/>
      <c r="U542" s="28"/>
      <c r="V542" s="303" t="s">
        <v>129</v>
      </c>
      <c r="W542" s="244">
        <v>3</v>
      </c>
    </row>
    <row r="543" spans="19:23" ht="18">
      <c r="S543" s="259" t="s">
        <v>3101</v>
      </c>
      <c r="T543" s="28"/>
      <c r="U543" s="28"/>
      <c r="V543" s="303" t="s">
        <v>129</v>
      </c>
      <c r="W543" s="244">
        <v>3</v>
      </c>
    </row>
    <row r="544" spans="19:23" ht="18">
      <c r="S544" s="259" t="s">
        <v>3410</v>
      </c>
      <c r="T544" s="28"/>
      <c r="U544" s="28"/>
      <c r="V544" s="303" t="s">
        <v>129</v>
      </c>
      <c r="W544" s="244">
        <v>3</v>
      </c>
    </row>
    <row r="545" spans="19:23" ht="18">
      <c r="S545" s="259" t="s">
        <v>3293</v>
      </c>
      <c r="T545" s="28"/>
      <c r="U545" s="28"/>
      <c r="V545" s="303" t="s">
        <v>129</v>
      </c>
      <c r="W545" s="244">
        <v>3</v>
      </c>
    </row>
    <row r="546" spans="19:23" ht="18">
      <c r="S546" s="259" t="s">
        <v>3365</v>
      </c>
      <c r="T546" s="28"/>
      <c r="U546" s="28"/>
      <c r="V546" s="303" t="s">
        <v>129</v>
      </c>
      <c r="W546" s="244">
        <v>3</v>
      </c>
    </row>
    <row r="547" spans="19:23" ht="18">
      <c r="S547" s="259" t="s">
        <v>3445</v>
      </c>
      <c r="T547" s="28"/>
      <c r="U547" s="28"/>
      <c r="V547" s="303" t="s">
        <v>129</v>
      </c>
      <c r="W547" s="244">
        <v>3</v>
      </c>
    </row>
    <row r="548" spans="19:23" ht="18">
      <c r="S548" s="259" t="s">
        <v>3429</v>
      </c>
      <c r="T548" s="28"/>
      <c r="U548" s="28"/>
      <c r="V548" s="303" t="s">
        <v>129</v>
      </c>
      <c r="W548" s="244">
        <v>3</v>
      </c>
    </row>
    <row r="549" spans="19:23" ht="18">
      <c r="S549" s="259" t="s">
        <v>3253</v>
      </c>
      <c r="T549" s="28"/>
      <c r="U549" s="28"/>
      <c r="V549" s="303" t="s">
        <v>129</v>
      </c>
      <c r="W549" s="244">
        <v>3</v>
      </c>
    </row>
    <row r="550" spans="19:23" ht="18.75">
      <c r="S550" s="259" t="s">
        <v>1396</v>
      </c>
      <c r="T550" s="240"/>
      <c r="U550" s="302"/>
      <c r="V550" s="303" t="s">
        <v>129</v>
      </c>
      <c r="W550" s="244">
        <v>2</v>
      </c>
    </row>
    <row r="551" spans="19:23" ht="18">
      <c r="S551" s="259" t="s">
        <v>2482</v>
      </c>
      <c r="T551" s="28"/>
      <c r="U551" s="237"/>
      <c r="V551" s="303" t="s">
        <v>129</v>
      </c>
      <c r="W551" s="244">
        <v>2</v>
      </c>
    </row>
    <row r="552" spans="19:23" ht="18">
      <c r="S552" s="259" t="s">
        <v>738</v>
      </c>
      <c r="T552" s="320"/>
      <c r="U552" s="38"/>
      <c r="V552" s="303" t="s">
        <v>129</v>
      </c>
      <c r="W552" s="244">
        <v>2</v>
      </c>
    </row>
    <row r="553" spans="19:23" ht="18">
      <c r="S553" s="259" t="s">
        <v>2631</v>
      </c>
      <c r="T553" s="38"/>
      <c r="U553" s="38"/>
      <c r="V553" s="303" t="s">
        <v>129</v>
      </c>
      <c r="W553" s="244">
        <v>2</v>
      </c>
    </row>
    <row r="554" spans="19:23" ht="18">
      <c r="S554" s="259" t="s">
        <v>2153</v>
      </c>
      <c r="T554" s="304"/>
      <c r="U554" s="304"/>
      <c r="V554" s="303" t="s">
        <v>129</v>
      </c>
      <c r="W554" s="244">
        <v>2</v>
      </c>
    </row>
    <row r="555" spans="19:23" ht="18.75">
      <c r="S555" s="259" t="s">
        <v>572</v>
      </c>
      <c r="T555" s="302"/>
      <c r="U555" s="302"/>
      <c r="V555" s="303" t="s">
        <v>129</v>
      </c>
      <c r="W555" s="244">
        <v>2</v>
      </c>
    </row>
    <row r="556" spans="19:23" ht="18">
      <c r="S556" s="259" t="s">
        <v>2028</v>
      </c>
      <c r="T556" s="28"/>
      <c r="U556" s="304"/>
      <c r="V556" s="303" t="s">
        <v>129</v>
      </c>
      <c r="W556" s="244">
        <v>2</v>
      </c>
    </row>
    <row r="557" spans="19:23" ht="18">
      <c r="S557" s="259" t="s">
        <v>1017</v>
      </c>
      <c r="T557" s="38"/>
      <c r="U557" s="38"/>
      <c r="V557" s="303" t="s">
        <v>129</v>
      </c>
      <c r="W557" s="244">
        <v>2</v>
      </c>
    </row>
    <row r="558" spans="19:23" ht="18">
      <c r="S558" s="259" t="s">
        <v>2014</v>
      </c>
      <c r="T558" s="38"/>
      <c r="U558" s="38"/>
      <c r="V558" s="303" t="s">
        <v>129</v>
      </c>
      <c r="W558" s="244">
        <v>2</v>
      </c>
    </row>
    <row r="559" spans="19:23" ht="18">
      <c r="S559" s="259" t="s">
        <v>2535</v>
      </c>
      <c r="T559" s="28"/>
      <c r="U559" s="237"/>
      <c r="V559" s="303" t="s">
        <v>129</v>
      </c>
      <c r="W559" s="244">
        <v>2</v>
      </c>
    </row>
    <row r="560" spans="19:23" ht="18">
      <c r="S560" s="259" t="s">
        <v>539</v>
      </c>
      <c r="T560" s="304"/>
      <c r="U560" s="304"/>
      <c r="V560" s="303" t="s">
        <v>129</v>
      </c>
      <c r="W560" s="244">
        <v>2</v>
      </c>
    </row>
    <row r="561" spans="19:23" ht="18">
      <c r="S561" s="259" t="s">
        <v>1020</v>
      </c>
      <c r="T561" s="38"/>
      <c r="U561" s="38"/>
      <c r="V561" s="303" t="s">
        <v>129</v>
      </c>
      <c r="W561" s="244">
        <v>2</v>
      </c>
    </row>
    <row r="562" spans="19:23" ht="18">
      <c r="S562" s="259" t="s">
        <v>2099</v>
      </c>
      <c r="T562" s="38"/>
      <c r="U562" s="38"/>
      <c r="V562" s="303" t="s">
        <v>129</v>
      </c>
      <c r="W562" s="244">
        <v>2</v>
      </c>
    </row>
    <row r="563" spans="19:23" ht="18">
      <c r="S563" s="259" t="s">
        <v>2097</v>
      </c>
      <c r="T563" s="28"/>
      <c r="U563" s="28"/>
      <c r="V563" s="303" t="s">
        <v>129</v>
      </c>
      <c r="W563" s="244">
        <v>2</v>
      </c>
    </row>
    <row r="564" spans="19:23" ht="18">
      <c r="S564" s="259" t="s">
        <v>2140</v>
      </c>
      <c r="T564" s="28"/>
      <c r="U564" s="28"/>
      <c r="V564" s="303" t="s">
        <v>129</v>
      </c>
      <c r="W564" s="244">
        <v>2</v>
      </c>
    </row>
    <row r="565" spans="19:23" ht="18">
      <c r="S565" s="259" t="s">
        <v>2106</v>
      </c>
      <c r="T565" s="28"/>
      <c r="U565" s="304"/>
      <c r="V565" s="303" t="s">
        <v>129</v>
      </c>
      <c r="W565" s="244">
        <v>2</v>
      </c>
    </row>
    <row r="566" spans="19:23" ht="18">
      <c r="S566" s="259" t="s">
        <v>2616</v>
      </c>
      <c r="T566" s="38"/>
      <c r="U566" s="38"/>
      <c r="V566" s="303" t="s">
        <v>129</v>
      </c>
      <c r="W566" s="244">
        <v>2</v>
      </c>
    </row>
    <row r="567" spans="19:23" ht="18">
      <c r="S567" s="259" t="s">
        <v>2656</v>
      </c>
      <c r="T567" s="304"/>
      <c r="U567" s="304"/>
      <c r="V567" s="303" t="s">
        <v>129</v>
      </c>
      <c r="W567" s="244">
        <v>2</v>
      </c>
    </row>
    <row r="568" spans="19:23" ht="18">
      <c r="S568" s="259" t="s">
        <v>2501</v>
      </c>
      <c r="T568" s="38"/>
      <c r="U568" s="38"/>
      <c r="V568" s="303" t="s">
        <v>129</v>
      </c>
      <c r="W568" s="244">
        <v>2</v>
      </c>
    </row>
    <row r="569" spans="19:23" ht="18">
      <c r="S569" s="259" t="s">
        <v>1981</v>
      </c>
      <c r="T569" s="320"/>
      <c r="U569" s="38"/>
      <c r="V569" s="303" t="s">
        <v>129</v>
      </c>
      <c r="W569" s="244">
        <v>2</v>
      </c>
    </row>
    <row r="570" spans="19:23" ht="18">
      <c r="S570" s="259" t="s">
        <v>2453</v>
      </c>
      <c r="T570" s="28"/>
      <c r="U570" s="28"/>
      <c r="V570" s="303" t="s">
        <v>129</v>
      </c>
      <c r="W570" s="244">
        <v>2</v>
      </c>
    </row>
    <row r="571" spans="19:23" ht="18">
      <c r="S571" s="259" t="s">
        <v>2478</v>
      </c>
      <c r="T571" s="38"/>
      <c r="U571" s="38"/>
      <c r="V571" s="303" t="s">
        <v>129</v>
      </c>
      <c r="W571" s="244">
        <v>2</v>
      </c>
    </row>
    <row r="572" spans="19:23" ht="18">
      <c r="S572" s="259" t="s">
        <v>2580</v>
      </c>
      <c r="T572" s="28"/>
      <c r="U572" s="28"/>
      <c r="V572" s="303" t="s">
        <v>129</v>
      </c>
      <c r="W572" s="244">
        <v>2</v>
      </c>
    </row>
    <row r="573" spans="19:23" ht="18.75">
      <c r="S573" s="259" t="s">
        <v>1400</v>
      </c>
      <c r="T573" s="302"/>
      <c r="U573" s="302"/>
      <c r="V573" s="303" t="s">
        <v>129</v>
      </c>
      <c r="W573" s="244">
        <v>2</v>
      </c>
    </row>
    <row r="574" spans="19:23" ht="18">
      <c r="S574" s="259" t="s">
        <v>1747</v>
      </c>
      <c r="T574" s="28"/>
      <c r="U574" s="304"/>
      <c r="V574" s="303" t="s">
        <v>129</v>
      </c>
      <c r="W574" s="244">
        <v>2</v>
      </c>
    </row>
    <row r="575" spans="19:23" ht="18">
      <c r="S575" s="259" t="s">
        <v>842</v>
      </c>
      <c r="T575" s="28"/>
      <c r="U575" s="28"/>
      <c r="V575" s="303" t="s">
        <v>129</v>
      </c>
      <c r="W575" s="244">
        <v>2</v>
      </c>
    </row>
    <row r="576" spans="19:23" ht="18">
      <c r="S576" s="259" t="s">
        <v>3266</v>
      </c>
      <c r="T576" s="28"/>
      <c r="U576" s="28"/>
      <c r="V576" s="303" t="s">
        <v>129</v>
      </c>
      <c r="W576" s="244">
        <v>2</v>
      </c>
    </row>
    <row r="577" spans="19:23" ht="18">
      <c r="S577" s="259" t="s">
        <v>3254</v>
      </c>
      <c r="T577" s="28"/>
      <c r="U577" s="28"/>
      <c r="V577" s="303" t="s">
        <v>129</v>
      </c>
      <c r="W577" s="244">
        <v>2</v>
      </c>
    </row>
    <row r="578" spans="19:23" ht="18">
      <c r="S578" s="259" t="s">
        <v>3229</v>
      </c>
      <c r="T578" s="28"/>
      <c r="U578" s="28"/>
      <c r="V578" s="303" t="s">
        <v>129</v>
      </c>
      <c r="W578" s="244">
        <v>2</v>
      </c>
    </row>
    <row r="579" spans="19:23" ht="18">
      <c r="S579" s="259" t="s">
        <v>3413</v>
      </c>
      <c r="T579" s="28"/>
      <c r="U579" s="28"/>
      <c r="V579" s="303" t="s">
        <v>129</v>
      </c>
      <c r="W579" s="244">
        <v>2</v>
      </c>
    </row>
    <row r="580" spans="19:23" ht="18">
      <c r="S580" s="259" t="s">
        <v>3481</v>
      </c>
      <c r="T580" s="28"/>
      <c r="U580" s="28"/>
      <c r="V580" s="303" t="s">
        <v>129</v>
      </c>
      <c r="W580" s="244">
        <v>2</v>
      </c>
    </row>
    <row r="581" spans="19:23" ht="18">
      <c r="S581" s="259" t="s">
        <v>3247</v>
      </c>
      <c r="T581" s="28"/>
      <c r="U581" s="28"/>
      <c r="V581" s="303" t="s">
        <v>129</v>
      </c>
      <c r="W581" s="244">
        <v>2</v>
      </c>
    </row>
    <row r="582" spans="19:23" ht="18">
      <c r="S582" s="259" t="s">
        <v>3324</v>
      </c>
      <c r="T582" s="28"/>
      <c r="U582" s="28"/>
      <c r="V582" s="303" t="s">
        <v>129</v>
      </c>
      <c r="W582" s="244">
        <v>2</v>
      </c>
    </row>
    <row r="583" spans="19:23" ht="18">
      <c r="S583" s="259" t="s">
        <v>3368</v>
      </c>
      <c r="T583" s="28"/>
      <c r="U583" s="28"/>
      <c r="V583" s="303" t="s">
        <v>129</v>
      </c>
      <c r="W583" s="244">
        <v>2</v>
      </c>
    </row>
    <row r="584" spans="19:23" ht="18">
      <c r="S584" s="259" t="s">
        <v>3127</v>
      </c>
      <c r="T584" s="28"/>
      <c r="U584" s="28"/>
      <c r="V584" s="303" t="s">
        <v>129</v>
      </c>
      <c r="W584" s="244">
        <v>2</v>
      </c>
    </row>
    <row r="585" spans="19:23" ht="18">
      <c r="S585" s="259" t="s">
        <v>3411</v>
      </c>
      <c r="T585" s="28"/>
      <c r="U585" s="28"/>
      <c r="V585" s="303" t="s">
        <v>129</v>
      </c>
      <c r="W585" s="244">
        <v>2</v>
      </c>
    </row>
    <row r="586" spans="19:23" ht="18">
      <c r="S586" s="259" t="s">
        <v>3483</v>
      </c>
      <c r="T586" s="28"/>
      <c r="U586" s="28"/>
      <c r="V586" s="303" t="s">
        <v>129</v>
      </c>
      <c r="W586" s="244">
        <v>2</v>
      </c>
    </row>
    <row r="587" spans="19:23" ht="18">
      <c r="S587" s="259" t="s">
        <v>3381</v>
      </c>
      <c r="T587" s="28"/>
      <c r="U587" s="28"/>
      <c r="V587" s="303" t="s">
        <v>129</v>
      </c>
      <c r="W587" s="244">
        <v>2</v>
      </c>
    </row>
    <row r="588" spans="19:23" ht="18">
      <c r="S588" s="259" t="s">
        <v>3303</v>
      </c>
      <c r="T588" s="28"/>
      <c r="U588" s="28"/>
      <c r="V588" s="303" t="s">
        <v>129</v>
      </c>
      <c r="W588" s="244">
        <v>2</v>
      </c>
    </row>
    <row r="589" spans="19:23" ht="18">
      <c r="S589" s="259" t="s">
        <v>3201</v>
      </c>
      <c r="T589" s="28"/>
      <c r="U589" s="28"/>
      <c r="V589" s="303" t="s">
        <v>129</v>
      </c>
      <c r="W589" s="244">
        <v>2</v>
      </c>
    </row>
    <row r="590" spans="19:23" ht="18">
      <c r="S590" s="259" t="s">
        <v>3118</v>
      </c>
      <c r="T590" s="28"/>
      <c r="U590" s="28"/>
      <c r="V590" s="303" t="s">
        <v>129</v>
      </c>
      <c r="W590" s="244">
        <v>2</v>
      </c>
    </row>
    <row r="591" spans="19:23" ht="18">
      <c r="S591" s="259" t="s">
        <v>3248</v>
      </c>
      <c r="T591" s="28"/>
      <c r="U591" s="28"/>
      <c r="V591" s="303" t="s">
        <v>129</v>
      </c>
      <c r="W591" s="244">
        <v>2</v>
      </c>
    </row>
    <row r="592" spans="19:23" ht="18">
      <c r="S592" s="259" t="s">
        <v>3183</v>
      </c>
      <c r="T592" s="28"/>
      <c r="U592" s="28"/>
      <c r="V592" s="303" t="s">
        <v>129</v>
      </c>
      <c r="W592" s="244">
        <v>2</v>
      </c>
    </row>
    <row r="593" spans="19:23" ht="18">
      <c r="S593" s="259" t="s">
        <v>3123</v>
      </c>
      <c r="T593" s="28"/>
      <c r="U593" s="28"/>
      <c r="V593" s="303" t="s">
        <v>129</v>
      </c>
      <c r="W593" s="244">
        <v>2</v>
      </c>
    </row>
    <row r="594" spans="19:23" ht="18">
      <c r="S594" s="259" t="s">
        <v>3297</v>
      </c>
      <c r="T594" s="28"/>
      <c r="U594" s="28"/>
      <c r="V594" s="303" t="s">
        <v>129</v>
      </c>
      <c r="W594" s="244">
        <v>2</v>
      </c>
    </row>
    <row r="595" spans="19:23" ht="18">
      <c r="S595" s="259" t="s">
        <v>3174</v>
      </c>
      <c r="T595" s="28"/>
      <c r="U595" s="28"/>
      <c r="V595" s="303" t="s">
        <v>129</v>
      </c>
      <c r="W595" s="244">
        <v>2</v>
      </c>
    </row>
    <row r="596" spans="19:23" ht="18">
      <c r="S596" s="259" t="s">
        <v>3153</v>
      </c>
      <c r="T596" s="28"/>
      <c r="U596" s="28"/>
      <c r="V596" s="303" t="s">
        <v>129</v>
      </c>
      <c r="W596" s="244">
        <v>2</v>
      </c>
    </row>
    <row r="597" spans="19:23" ht="18">
      <c r="S597" s="259" t="s">
        <v>3097</v>
      </c>
      <c r="T597" s="28"/>
      <c r="U597" s="28"/>
      <c r="V597" s="303" t="s">
        <v>129</v>
      </c>
      <c r="W597" s="244">
        <v>2</v>
      </c>
    </row>
    <row r="598" spans="19:23" ht="18">
      <c r="S598" s="259" t="s">
        <v>3188</v>
      </c>
      <c r="T598" s="28"/>
      <c r="U598" s="28"/>
      <c r="V598" s="303" t="s">
        <v>129</v>
      </c>
      <c r="W598" s="244">
        <v>2</v>
      </c>
    </row>
    <row r="599" spans="19:23" ht="18">
      <c r="S599" s="259" t="s">
        <v>3317</v>
      </c>
      <c r="T599" s="28"/>
      <c r="U599" s="28"/>
      <c r="V599" s="303" t="s">
        <v>129</v>
      </c>
      <c r="W599" s="244">
        <v>2</v>
      </c>
    </row>
    <row r="600" spans="19:23" ht="18">
      <c r="S600" s="259" t="s">
        <v>3505</v>
      </c>
      <c r="T600" s="28"/>
      <c r="U600" s="28"/>
      <c r="V600" s="303" t="s">
        <v>129</v>
      </c>
      <c r="W600" s="244">
        <v>2</v>
      </c>
    </row>
    <row r="601" spans="19:23" ht="18">
      <c r="S601" s="259" t="s">
        <v>3497</v>
      </c>
      <c r="T601" s="28"/>
      <c r="U601" s="28"/>
      <c r="V601" s="303" t="s">
        <v>129</v>
      </c>
      <c r="W601" s="244">
        <v>2</v>
      </c>
    </row>
    <row r="602" spans="19:23" ht="18">
      <c r="S602" s="259" t="s">
        <v>3179</v>
      </c>
      <c r="T602" s="28"/>
      <c r="U602" s="28"/>
      <c r="V602" s="303" t="s">
        <v>129</v>
      </c>
      <c r="W602" s="244">
        <v>2</v>
      </c>
    </row>
    <row r="603" spans="19:23" ht="18">
      <c r="S603" s="259" t="s">
        <v>3256</v>
      </c>
      <c r="T603" s="28"/>
      <c r="U603" s="28"/>
      <c r="V603" s="303" t="s">
        <v>129</v>
      </c>
      <c r="W603" s="244">
        <v>2</v>
      </c>
    </row>
    <row r="604" spans="19:23" ht="18">
      <c r="S604" s="259" t="s">
        <v>3227</v>
      </c>
      <c r="T604" s="28"/>
      <c r="U604" s="28"/>
      <c r="V604" s="303" t="s">
        <v>129</v>
      </c>
      <c r="W604" s="244">
        <v>2</v>
      </c>
    </row>
    <row r="605" spans="19:23" ht="18">
      <c r="S605" s="259" t="s">
        <v>3374</v>
      </c>
      <c r="T605" s="28"/>
      <c r="U605" s="28"/>
      <c r="V605" s="303" t="s">
        <v>129</v>
      </c>
      <c r="W605" s="244">
        <v>2</v>
      </c>
    </row>
    <row r="606" spans="19:23" ht="18">
      <c r="S606" s="259" t="s">
        <v>3495</v>
      </c>
      <c r="T606" s="28"/>
      <c r="U606" s="28"/>
      <c r="V606" s="303" t="s">
        <v>129</v>
      </c>
      <c r="W606" s="244">
        <v>2</v>
      </c>
    </row>
    <row r="607" spans="19:23" ht="18">
      <c r="S607" s="259" t="s">
        <v>3120</v>
      </c>
      <c r="T607" s="28"/>
      <c r="U607" s="28"/>
      <c r="V607" s="303" t="s">
        <v>129</v>
      </c>
      <c r="W607" s="244">
        <v>2</v>
      </c>
    </row>
    <row r="608" spans="19:23" ht="18">
      <c r="S608" s="259" t="s">
        <v>3306</v>
      </c>
      <c r="T608" s="28"/>
      <c r="U608" s="28"/>
      <c r="V608" s="303" t="s">
        <v>129</v>
      </c>
      <c r="W608" s="244">
        <v>2</v>
      </c>
    </row>
    <row r="609" spans="19:23" ht="18">
      <c r="S609" s="259" t="s">
        <v>3354</v>
      </c>
      <c r="T609" s="28"/>
      <c r="U609" s="28"/>
      <c r="V609" s="303" t="s">
        <v>129</v>
      </c>
      <c r="W609" s="244">
        <v>2</v>
      </c>
    </row>
    <row r="610" spans="19:23" ht="18">
      <c r="S610" s="259" t="s">
        <v>3457</v>
      </c>
      <c r="T610" s="28"/>
      <c r="U610" s="28"/>
      <c r="V610" s="303" t="s">
        <v>129</v>
      </c>
      <c r="W610" s="244">
        <v>2</v>
      </c>
    </row>
    <row r="611" spans="19:23" ht="18">
      <c r="S611" s="259" t="s">
        <v>3331</v>
      </c>
      <c r="T611" s="28"/>
      <c r="U611" s="28"/>
      <c r="V611" s="303" t="s">
        <v>129</v>
      </c>
      <c r="W611" s="244">
        <v>2</v>
      </c>
    </row>
    <row r="612" spans="19:23" ht="18">
      <c r="S612" s="259" t="s">
        <v>2608</v>
      </c>
      <c r="T612" s="38"/>
      <c r="U612" s="38"/>
      <c r="V612" s="303" t="s">
        <v>129</v>
      </c>
      <c r="W612" s="244">
        <v>1</v>
      </c>
    </row>
    <row r="613" spans="19:23" ht="18">
      <c r="S613" s="259" t="s">
        <v>773</v>
      </c>
      <c r="T613" s="28"/>
      <c r="U613" s="304"/>
      <c r="V613" s="303" t="s">
        <v>129</v>
      </c>
      <c r="W613" s="244">
        <v>1</v>
      </c>
    </row>
    <row r="614" spans="19:23" ht="18">
      <c r="S614" s="259" t="s">
        <v>2110</v>
      </c>
      <c r="T614" s="28"/>
      <c r="U614" s="237"/>
      <c r="V614" s="303" t="s">
        <v>129</v>
      </c>
      <c r="W614" s="244">
        <v>1</v>
      </c>
    </row>
    <row r="615" spans="19:23" ht="18.75">
      <c r="S615" s="259" t="s">
        <v>2539</v>
      </c>
      <c r="T615" s="302"/>
      <c r="U615" s="302"/>
      <c r="V615" s="303" t="s">
        <v>129</v>
      </c>
      <c r="W615" s="244">
        <v>1</v>
      </c>
    </row>
    <row r="616" spans="19:23" ht="18">
      <c r="S616" s="259" t="s">
        <v>2611</v>
      </c>
      <c r="T616" s="28"/>
      <c r="U616" s="237"/>
      <c r="V616" s="303" t="s">
        <v>129</v>
      </c>
      <c r="W616" s="244">
        <v>1</v>
      </c>
    </row>
    <row r="617" spans="19:23" ht="18">
      <c r="S617" s="259" t="s">
        <v>2557</v>
      </c>
      <c r="T617" s="38"/>
      <c r="U617" s="38"/>
      <c r="V617" s="303" t="s">
        <v>129</v>
      </c>
      <c r="W617" s="244">
        <v>1</v>
      </c>
    </row>
    <row r="618" spans="19:23" ht="18">
      <c r="S618" s="259" t="s">
        <v>2013</v>
      </c>
      <c r="T618" s="28"/>
      <c r="U618" s="28"/>
      <c r="V618" s="303" t="s">
        <v>129</v>
      </c>
      <c r="W618" s="244">
        <v>1</v>
      </c>
    </row>
    <row r="619" spans="19:23" ht="18">
      <c r="S619" s="259" t="s">
        <v>2326</v>
      </c>
      <c r="T619" s="38"/>
      <c r="U619" s="38"/>
      <c r="V619" s="303" t="s">
        <v>129</v>
      </c>
      <c r="W619" s="244">
        <v>1</v>
      </c>
    </row>
    <row r="620" spans="19:23" ht="18">
      <c r="S620" s="259" t="s">
        <v>2629</v>
      </c>
      <c r="T620" s="28"/>
      <c r="U620" s="237"/>
      <c r="V620" s="303" t="s">
        <v>129</v>
      </c>
      <c r="W620" s="244">
        <v>1</v>
      </c>
    </row>
    <row r="621" spans="19:23" ht="18.75">
      <c r="S621" s="259" t="s">
        <v>581</v>
      </c>
      <c r="T621" s="240"/>
      <c r="U621" s="302"/>
      <c r="V621" s="303" t="s">
        <v>129</v>
      </c>
      <c r="W621" s="244">
        <v>1</v>
      </c>
    </row>
    <row r="622" spans="19:23" ht="18">
      <c r="S622" s="259" t="s">
        <v>2538</v>
      </c>
      <c r="T622" s="38"/>
      <c r="U622" s="38"/>
      <c r="V622" s="303" t="s">
        <v>129</v>
      </c>
      <c r="W622" s="244">
        <v>1</v>
      </c>
    </row>
    <row r="623" spans="19:23" ht="18">
      <c r="S623" s="259" t="s">
        <v>2125</v>
      </c>
      <c r="T623" s="28"/>
      <c r="U623" s="28"/>
      <c r="V623" s="303" t="s">
        <v>129</v>
      </c>
      <c r="W623" s="244">
        <v>1</v>
      </c>
    </row>
    <row r="624" spans="19:23" ht="18.75">
      <c r="S624" s="259" t="s">
        <v>2486</v>
      </c>
      <c r="T624" s="302"/>
      <c r="U624" s="302"/>
      <c r="V624" s="303" t="s">
        <v>129</v>
      </c>
      <c r="W624" s="244">
        <v>1</v>
      </c>
    </row>
    <row r="625" spans="19:23" ht="18">
      <c r="S625" s="259" t="s">
        <v>741</v>
      </c>
      <c r="T625" s="28"/>
      <c r="U625" s="237"/>
      <c r="V625" s="303" t="s">
        <v>129</v>
      </c>
      <c r="W625" s="244">
        <v>1</v>
      </c>
    </row>
    <row r="626" spans="19:23" ht="18">
      <c r="S626" s="259" t="s">
        <v>2594</v>
      </c>
      <c r="T626" s="28"/>
      <c r="U626" s="237"/>
      <c r="V626" s="303" t="s">
        <v>129</v>
      </c>
      <c r="W626" s="244">
        <v>1</v>
      </c>
    </row>
    <row r="627" spans="19:23" ht="18">
      <c r="S627" s="259" t="s">
        <v>2499</v>
      </c>
      <c r="T627" s="38"/>
      <c r="U627" s="38"/>
      <c r="V627" s="303" t="s">
        <v>129</v>
      </c>
      <c r="W627" s="244">
        <v>1</v>
      </c>
    </row>
    <row r="628" spans="19:23" ht="18">
      <c r="S628" s="259" t="s">
        <v>964</v>
      </c>
      <c r="T628" s="28"/>
      <c r="U628" s="237"/>
      <c r="V628" s="303" t="s">
        <v>129</v>
      </c>
      <c r="W628" s="244">
        <v>1</v>
      </c>
    </row>
    <row r="629" spans="19:23" ht="18">
      <c r="S629" s="392" t="s">
        <v>1793</v>
      </c>
      <c r="T629" s="28"/>
      <c r="U629" s="237"/>
      <c r="V629" s="303" t="s">
        <v>129</v>
      </c>
      <c r="W629" s="244">
        <v>1</v>
      </c>
    </row>
    <row r="630" spans="19:23" ht="18">
      <c r="S630" s="259" t="s">
        <v>2624</v>
      </c>
      <c r="T630" s="38"/>
      <c r="U630" s="38"/>
      <c r="V630" s="303" t="s">
        <v>129</v>
      </c>
      <c r="W630" s="244">
        <v>1</v>
      </c>
    </row>
    <row r="631" spans="19:23" ht="18">
      <c r="S631" s="259" t="s">
        <v>2338</v>
      </c>
      <c r="T631" s="28"/>
      <c r="U631" s="237"/>
      <c r="V631" s="303" t="s">
        <v>129</v>
      </c>
      <c r="W631" s="244">
        <v>1</v>
      </c>
    </row>
    <row r="632" spans="19:23" ht="18.75">
      <c r="S632" s="259" t="s">
        <v>507</v>
      </c>
      <c r="T632" s="240"/>
      <c r="U632" s="302"/>
      <c r="V632" s="303" t="s">
        <v>129</v>
      </c>
      <c r="W632" s="244">
        <v>1</v>
      </c>
    </row>
    <row r="633" spans="19:23" ht="18">
      <c r="S633" s="259" t="s">
        <v>2571</v>
      </c>
      <c r="T633" s="38"/>
      <c r="U633" s="38"/>
      <c r="V633" s="303" t="s">
        <v>129</v>
      </c>
      <c r="W633" s="244">
        <v>1</v>
      </c>
    </row>
    <row r="634" spans="19:23" ht="18" customHeight="1">
      <c r="S634" s="259" t="s">
        <v>2615</v>
      </c>
      <c r="T634" s="28"/>
      <c r="U634" s="237"/>
      <c r="V634" s="303" t="s">
        <v>129</v>
      </c>
      <c r="W634" s="244">
        <v>1</v>
      </c>
    </row>
    <row r="635" spans="19:23" ht="18" customHeight="1">
      <c r="S635" s="259" t="s">
        <v>2614</v>
      </c>
      <c r="T635" s="38"/>
      <c r="U635" s="38"/>
      <c r="V635" s="303" t="s">
        <v>129</v>
      </c>
      <c r="W635" s="244">
        <v>1</v>
      </c>
    </row>
    <row r="636" spans="19:23" ht="18" customHeight="1">
      <c r="S636" s="259" t="s">
        <v>2029</v>
      </c>
      <c r="T636" s="28"/>
      <c r="U636" s="28"/>
      <c r="V636" s="303" t="s">
        <v>129</v>
      </c>
      <c r="W636" s="244">
        <v>1</v>
      </c>
    </row>
    <row r="637" spans="19:23" ht="18" customHeight="1">
      <c r="S637" s="259" t="s">
        <v>2068</v>
      </c>
      <c r="T637" s="28"/>
      <c r="U637" s="28"/>
      <c r="V637" s="303" t="s">
        <v>129</v>
      </c>
      <c r="W637" s="244">
        <v>1</v>
      </c>
    </row>
    <row r="638" spans="19:23" ht="18" customHeight="1">
      <c r="S638" s="259" t="s">
        <v>833</v>
      </c>
      <c r="T638" s="304"/>
      <c r="U638" s="304"/>
      <c r="V638" s="303" t="s">
        <v>129</v>
      </c>
      <c r="W638" s="244">
        <v>1</v>
      </c>
    </row>
    <row r="639" spans="19:23" ht="18" customHeight="1">
      <c r="S639" s="259" t="s">
        <v>3108</v>
      </c>
      <c r="T639" s="28"/>
      <c r="U639" s="28"/>
      <c r="V639" s="303" t="s">
        <v>129</v>
      </c>
      <c r="W639" s="244">
        <v>1</v>
      </c>
    </row>
    <row r="640" spans="19:23" ht="18" customHeight="1">
      <c r="S640" s="259" t="s">
        <v>3405</v>
      </c>
      <c r="T640" s="28"/>
      <c r="U640" s="28"/>
      <c r="V640" s="303" t="s">
        <v>129</v>
      </c>
      <c r="W640" s="244">
        <v>1</v>
      </c>
    </row>
    <row r="641" spans="19:23" ht="18" customHeight="1">
      <c r="S641" s="259" t="s">
        <v>3406</v>
      </c>
      <c r="T641" s="28"/>
      <c r="U641" s="28"/>
      <c r="V641" s="303" t="s">
        <v>129</v>
      </c>
      <c r="W641" s="244">
        <v>1</v>
      </c>
    </row>
    <row r="642" spans="19:23" ht="18" customHeight="1">
      <c r="S642" s="259" t="s">
        <v>3355</v>
      </c>
      <c r="T642" s="28"/>
      <c r="U642" s="28"/>
      <c r="V642" s="303" t="s">
        <v>129</v>
      </c>
      <c r="W642" s="244">
        <v>1</v>
      </c>
    </row>
    <row r="643" spans="19:23" ht="18" customHeight="1">
      <c r="S643" s="259" t="s">
        <v>3338</v>
      </c>
      <c r="T643" s="28"/>
      <c r="U643" s="28"/>
      <c r="V643" s="303" t="s">
        <v>129</v>
      </c>
      <c r="W643" s="244">
        <v>1</v>
      </c>
    </row>
    <row r="644" spans="19:23" ht="18" customHeight="1">
      <c r="S644" s="259" t="s">
        <v>3422</v>
      </c>
      <c r="T644" s="28"/>
      <c r="U644" s="28"/>
      <c r="V644" s="303" t="s">
        <v>129</v>
      </c>
      <c r="W644" s="244">
        <v>1</v>
      </c>
    </row>
    <row r="645" spans="19:23" ht="18" customHeight="1">
      <c r="S645" s="259" t="s">
        <v>3220</v>
      </c>
      <c r="T645" s="28"/>
      <c r="U645" s="28"/>
      <c r="V645" s="303" t="s">
        <v>129</v>
      </c>
      <c r="W645" s="244">
        <v>1</v>
      </c>
    </row>
    <row r="646" spans="19:23" ht="18" customHeight="1">
      <c r="S646" s="259" t="s">
        <v>3418</v>
      </c>
      <c r="T646" s="28"/>
      <c r="U646" s="28"/>
      <c r="V646" s="303" t="s">
        <v>129</v>
      </c>
      <c r="W646" s="244">
        <v>1</v>
      </c>
    </row>
    <row r="647" spans="19:23" ht="18" customHeight="1">
      <c r="S647" s="259" t="s">
        <v>3278</v>
      </c>
      <c r="T647" s="28"/>
      <c r="U647" s="28"/>
      <c r="V647" s="303" t="s">
        <v>129</v>
      </c>
      <c r="W647" s="244">
        <v>1</v>
      </c>
    </row>
    <row r="648" spans="19:23" ht="18" customHeight="1">
      <c r="S648" s="259" t="s">
        <v>3351</v>
      </c>
      <c r="T648" s="28"/>
      <c r="U648" s="28"/>
      <c r="V648" s="303" t="s">
        <v>129</v>
      </c>
      <c r="W648" s="244">
        <v>1</v>
      </c>
    </row>
    <row r="649" spans="19:23" ht="18" customHeight="1">
      <c r="S649" s="259" t="s">
        <v>3257</v>
      </c>
      <c r="T649" s="28"/>
      <c r="U649" s="28"/>
      <c r="V649" s="303" t="s">
        <v>129</v>
      </c>
      <c r="W649" s="244">
        <v>1</v>
      </c>
    </row>
    <row r="650" spans="19:23" ht="18" customHeight="1">
      <c r="S650" s="259" t="s">
        <v>3486</v>
      </c>
      <c r="T650" s="28"/>
      <c r="U650" s="28"/>
      <c r="V650" s="303" t="s">
        <v>129</v>
      </c>
      <c r="W650" s="244">
        <v>1</v>
      </c>
    </row>
    <row r="651" spans="19:23" ht="18" customHeight="1">
      <c r="S651" s="259" t="s">
        <v>3423</v>
      </c>
      <c r="T651" s="28"/>
      <c r="U651" s="28"/>
      <c r="V651" s="303" t="s">
        <v>129</v>
      </c>
      <c r="W651" s="244">
        <v>1</v>
      </c>
    </row>
    <row r="652" spans="19:23" ht="18" customHeight="1">
      <c r="S652" s="259" t="s">
        <v>3416</v>
      </c>
      <c r="T652" s="28"/>
      <c r="U652" s="28"/>
      <c r="V652" s="303" t="s">
        <v>129</v>
      </c>
      <c r="W652" s="244">
        <v>1</v>
      </c>
    </row>
    <row r="653" spans="19:23" ht="18" customHeight="1">
      <c r="S653" s="259" t="s">
        <v>3447</v>
      </c>
      <c r="T653" s="28"/>
      <c r="U653" s="28"/>
      <c r="V653" s="303" t="s">
        <v>129</v>
      </c>
      <c r="W653" s="244">
        <v>1</v>
      </c>
    </row>
    <row r="654" spans="19:23" ht="18" customHeight="1">
      <c r="S654" s="259" t="s">
        <v>3349</v>
      </c>
      <c r="T654" s="28"/>
      <c r="U654" s="28"/>
      <c r="V654" s="303" t="s">
        <v>129</v>
      </c>
      <c r="W654" s="244">
        <v>1</v>
      </c>
    </row>
    <row r="655" spans="19:23" ht="18" customHeight="1">
      <c r="S655" s="259" t="s">
        <v>3459</v>
      </c>
      <c r="T655" s="28"/>
      <c r="U655" s="28"/>
      <c r="V655" s="303" t="s">
        <v>129</v>
      </c>
      <c r="W655" s="244">
        <v>1</v>
      </c>
    </row>
    <row r="656" spans="19:23" ht="18" customHeight="1">
      <c r="S656" s="259" t="s">
        <v>3425</v>
      </c>
      <c r="T656" s="28"/>
      <c r="U656" s="28"/>
      <c r="V656" s="303" t="s">
        <v>129</v>
      </c>
      <c r="W656" s="244">
        <v>1</v>
      </c>
    </row>
    <row r="657" spans="19:23" ht="18" customHeight="1">
      <c r="S657" s="259" t="s">
        <v>3407</v>
      </c>
      <c r="T657" s="28"/>
      <c r="U657" s="28"/>
      <c r="V657" s="303" t="s">
        <v>129</v>
      </c>
      <c r="W657" s="244">
        <v>1</v>
      </c>
    </row>
    <row r="658" spans="19:23" ht="18" customHeight="1">
      <c r="S658" s="259" t="s">
        <v>3484</v>
      </c>
      <c r="T658" s="28"/>
      <c r="U658" s="28"/>
      <c r="V658" s="303" t="s">
        <v>129</v>
      </c>
      <c r="W658" s="244">
        <v>1</v>
      </c>
    </row>
    <row r="659" spans="19:23" ht="18" customHeight="1">
      <c r="S659" s="259" t="s">
        <v>3126</v>
      </c>
      <c r="T659" s="28"/>
      <c r="U659" s="28"/>
      <c r="V659" s="303" t="s">
        <v>129</v>
      </c>
      <c r="W659" s="244">
        <v>1</v>
      </c>
    </row>
    <row r="660" spans="19:23" ht="18" customHeight="1">
      <c r="S660" s="259" t="s">
        <v>3040</v>
      </c>
      <c r="T660" s="240"/>
      <c r="U660" s="302"/>
      <c r="V660" s="303" t="s">
        <v>129</v>
      </c>
      <c r="W660" s="244">
        <v>1</v>
      </c>
    </row>
    <row r="661" spans="19:23" ht="18" customHeight="1">
      <c r="S661" s="259" t="s">
        <v>3261</v>
      </c>
      <c r="T661" s="28"/>
      <c r="U661" s="28"/>
      <c r="V661" s="303" t="s">
        <v>129</v>
      </c>
      <c r="W661" s="244">
        <v>1</v>
      </c>
    </row>
    <row r="662" spans="19:23" ht="18" customHeight="1">
      <c r="S662" s="259" t="s">
        <v>3336</v>
      </c>
      <c r="T662" s="28"/>
      <c r="U662" s="28"/>
      <c r="V662" s="303" t="s">
        <v>129</v>
      </c>
      <c r="W662" s="244">
        <v>1</v>
      </c>
    </row>
    <row r="663" spans="19:23" ht="18" customHeight="1">
      <c r="S663" s="259" t="s">
        <v>3432</v>
      </c>
      <c r="T663" s="28"/>
      <c r="U663" s="28"/>
      <c r="V663" s="303" t="s">
        <v>129</v>
      </c>
      <c r="W663" s="244">
        <v>1</v>
      </c>
    </row>
    <row r="664" spans="19:23" ht="18" customHeight="1">
      <c r="S664" s="259" t="s">
        <v>3372</v>
      </c>
      <c r="T664" s="28"/>
      <c r="U664" s="28"/>
      <c r="V664" s="303" t="s">
        <v>129</v>
      </c>
      <c r="W664" s="244">
        <v>1</v>
      </c>
    </row>
    <row r="665" spans="19:23" ht="18" customHeight="1">
      <c r="S665" s="259" t="s">
        <v>3348</v>
      </c>
      <c r="T665" s="28"/>
      <c r="U665" s="28"/>
      <c r="V665" s="303" t="s">
        <v>129</v>
      </c>
      <c r="W665" s="244">
        <v>1</v>
      </c>
    </row>
    <row r="666" spans="19:23" ht="18" customHeight="1">
      <c r="S666" s="259" t="s">
        <v>3444</v>
      </c>
      <c r="T666" s="28"/>
      <c r="U666" s="28"/>
      <c r="V666" s="303" t="s">
        <v>129</v>
      </c>
      <c r="W666" s="244">
        <v>1</v>
      </c>
    </row>
    <row r="667" spans="19:23" ht="18" customHeight="1">
      <c r="S667" s="259" t="s">
        <v>3185</v>
      </c>
      <c r="T667" s="28"/>
      <c r="U667" s="28"/>
      <c r="V667" s="303" t="s">
        <v>129</v>
      </c>
      <c r="W667" s="244">
        <v>1</v>
      </c>
    </row>
    <row r="668" spans="19:23" ht="18" customHeight="1">
      <c r="S668" s="259" t="s">
        <v>3403</v>
      </c>
      <c r="T668" s="28"/>
      <c r="U668" s="28"/>
      <c r="V668" s="303" t="s">
        <v>129</v>
      </c>
      <c r="W668" s="244">
        <v>1</v>
      </c>
    </row>
    <row r="669" spans="19:23" ht="18" customHeight="1">
      <c r="S669" s="259" t="s">
        <v>3350</v>
      </c>
      <c r="T669" s="28"/>
      <c r="U669" s="28"/>
      <c r="V669" s="303" t="s">
        <v>129</v>
      </c>
      <c r="W669" s="244">
        <v>1</v>
      </c>
    </row>
    <row r="670" spans="19:23" ht="18" customHeight="1">
      <c r="S670" s="259" t="s">
        <v>3274</v>
      </c>
      <c r="T670" s="28"/>
      <c r="U670" s="28"/>
      <c r="V670" s="303" t="s">
        <v>129</v>
      </c>
      <c r="W670" s="244">
        <v>1</v>
      </c>
    </row>
    <row r="671" spans="19:23" ht="18" customHeight="1">
      <c r="S671" s="259" t="s">
        <v>3299</v>
      </c>
      <c r="T671" s="28"/>
      <c r="U671" s="28"/>
      <c r="V671" s="303" t="s">
        <v>129</v>
      </c>
      <c r="W671" s="244">
        <v>1</v>
      </c>
    </row>
    <row r="672" spans="19:23" ht="18" customHeight="1">
      <c r="S672" s="259" t="s">
        <v>3450</v>
      </c>
      <c r="T672" s="28"/>
      <c r="U672" s="28"/>
      <c r="V672" s="303" t="s">
        <v>129</v>
      </c>
      <c r="W672" s="244">
        <v>1</v>
      </c>
    </row>
    <row r="673" spans="19:23" ht="18" customHeight="1">
      <c r="S673" s="259" t="s">
        <v>3358</v>
      </c>
      <c r="T673" s="28"/>
      <c r="U673" s="28"/>
      <c r="V673" s="303" t="s">
        <v>129</v>
      </c>
      <c r="W673" s="244">
        <v>1</v>
      </c>
    </row>
    <row r="674" spans="19:23" ht="18" customHeight="1">
      <c r="S674" s="259" t="s">
        <v>3472</v>
      </c>
      <c r="T674" s="28"/>
      <c r="U674" s="28"/>
      <c r="V674" s="303" t="s">
        <v>129</v>
      </c>
      <c r="W674" s="244">
        <v>1</v>
      </c>
    </row>
    <row r="675" spans="19:23" ht="18" customHeight="1">
      <c r="S675" s="259" t="s">
        <v>3500</v>
      </c>
      <c r="T675" s="28"/>
      <c r="U675" s="28"/>
      <c r="V675" s="303" t="s">
        <v>129</v>
      </c>
      <c r="W675" s="244">
        <v>1</v>
      </c>
    </row>
    <row r="676" spans="19:23" ht="18" customHeight="1">
      <c r="S676" s="259" t="s">
        <v>3318</v>
      </c>
      <c r="T676" s="28"/>
      <c r="U676" s="28"/>
      <c r="V676" s="303" t="s">
        <v>129</v>
      </c>
      <c r="W676" s="244">
        <v>1</v>
      </c>
    </row>
    <row r="677" spans="19:23" ht="18" customHeight="1">
      <c r="S677" s="259" t="s">
        <v>3334</v>
      </c>
      <c r="T677" s="28"/>
      <c r="U677" s="28"/>
      <c r="V677" s="303" t="s">
        <v>129</v>
      </c>
      <c r="W677" s="244">
        <v>1</v>
      </c>
    </row>
    <row r="678" spans="19:23" ht="18" customHeight="1">
      <c r="S678" s="259" t="s">
        <v>3204</v>
      </c>
      <c r="T678" s="28"/>
      <c r="U678" s="28"/>
      <c r="V678" s="303" t="s">
        <v>129</v>
      </c>
      <c r="W678" s="244">
        <v>1</v>
      </c>
    </row>
    <row r="679" spans="19:23" ht="18" customHeight="1">
      <c r="S679" s="259" t="s">
        <v>3182</v>
      </c>
      <c r="T679" s="28"/>
      <c r="U679" s="28"/>
      <c r="V679" s="303" t="s">
        <v>129</v>
      </c>
      <c r="W679" s="244">
        <v>1</v>
      </c>
    </row>
    <row r="680" spans="19:23" ht="18" customHeight="1">
      <c r="S680" s="259" t="s">
        <v>3252</v>
      </c>
      <c r="T680" s="28"/>
      <c r="U680" s="28"/>
      <c r="V680" s="303" t="s">
        <v>129</v>
      </c>
      <c r="W680" s="244">
        <v>1</v>
      </c>
    </row>
    <row r="681" spans="19:23" ht="18" customHeight="1">
      <c r="S681" s="259" t="s">
        <v>3320</v>
      </c>
      <c r="T681" s="28"/>
      <c r="U681" s="28"/>
      <c r="V681" s="303" t="s">
        <v>129</v>
      </c>
      <c r="W681" s="244">
        <v>1</v>
      </c>
    </row>
    <row r="682" spans="19:23" ht="18" customHeight="1">
      <c r="S682" s="259" t="s">
        <v>3111</v>
      </c>
      <c r="T682" s="28"/>
      <c r="U682" s="28"/>
      <c r="V682" s="303" t="s">
        <v>129</v>
      </c>
      <c r="W682" s="244">
        <v>1</v>
      </c>
    </row>
    <row r="683" spans="19:23" ht="18" customHeight="1">
      <c r="S683" s="259" t="s">
        <v>3262</v>
      </c>
      <c r="T683" s="28"/>
      <c r="U683" s="28"/>
      <c r="V683" s="303" t="s">
        <v>129</v>
      </c>
      <c r="W683" s="244">
        <v>1</v>
      </c>
    </row>
    <row r="684" spans="19:23" ht="18" customHeight="1">
      <c r="S684" s="259" t="s">
        <v>3170</v>
      </c>
      <c r="T684" s="28"/>
      <c r="U684" s="28"/>
      <c r="V684" s="303" t="s">
        <v>129</v>
      </c>
      <c r="W684" s="244">
        <v>1</v>
      </c>
    </row>
    <row r="685" spans="19:23" ht="18" customHeight="1">
      <c r="S685" s="259" t="s">
        <v>3304</v>
      </c>
      <c r="T685" s="28"/>
      <c r="U685" s="28"/>
      <c r="V685" s="303" t="s">
        <v>129</v>
      </c>
      <c r="W685" s="244">
        <v>1</v>
      </c>
    </row>
    <row r="686" spans="19:23" ht="18" customHeight="1">
      <c r="S686" s="259" t="s">
        <v>3328</v>
      </c>
      <c r="T686" s="28"/>
      <c r="U686" s="28"/>
      <c r="V686" s="303" t="s">
        <v>129</v>
      </c>
      <c r="W686" s="244">
        <v>1</v>
      </c>
    </row>
    <row r="687" spans="19:23" ht="18" customHeight="1">
      <c r="S687" s="259" t="s">
        <v>3096</v>
      </c>
      <c r="T687" s="28"/>
      <c r="U687" s="28"/>
      <c r="V687" s="303" t="s">
        <v>129</v>
      </c>
      <c r="W687" s="244">
        <v>1</v>
      </c>
    </row>
    <row r="688" spans="19:23" ht="18" customHeight="1">
      <c r="S688" s="259" t="s">
        <v>3283</v>
      </c>
      <c r="T688" s="28"/>
      <c r="U688" s="28"/>
      <c r="V688" s="303" t="s">
        <v>129</v>
      </c>
      <c r="W688" s="244">
        <v>1</v>
      </c>
    </row>
    <row r="689" spans="19:23" ht="18" customHeight="1">
      <c r="S689" s="259" t="s">
        <v>3268</v>
      </c>
      <c r="T689" s="28"/>
      <c r="U689" s="28"/>
      <c r="V689" s="303" t="s">
        <v>129</v>
      </c>
      <c r="W689" s="244">
        <v>1</v>
      </c>
    </row>
    <row r="690" spans="19:23" ht="18" customHeight="1">
      <c r="S690" s="178" t="s">
        <v>3173</v>
      </c>
      <c r="T690" s="28"/>
      <c r="U690" s="28"/>
      <c r="V690" s="303" t="s">
        <v>129</v>
      </c>
      <c r="W690" s="244">
        <v>1</v>
      </c>
    </row>
    <row r="691" spans="19:23" ht="18" customHeight="1">
      <c r="S691" s="178" t="s">
        <v>3180</v>
      </c>
      <c r="T691" s="28"/>
      <c r="U691" s="28"/>
      <c r="V691" s="303" t="s">
        <v>129</v>
      </c>
      <c r="W691" s="244">
        <v>1</v>
      </c>
    </row>
  </sheetData>
  <dataValidations count="1">
    <dataValidation type="list" allowBlank="1" showInputMessage="1" showErrorMessage="1" sqref="T538:T542" xr:uid="{577702A1-B73B-48B9-B4F2-20C035BC018D}">
      <formula1>$K$175:$K$769</formula1>
    </dataValidation>
  </dataValidations>
  <hyperlinks>
    <hyperlink ref="M1" r:id="rId1" display="https://www.procyclingstats.com/rider/joao-almeida" xr:uid="{1AF7B6AA-792F-4969-98B3-0C778F4F363D}"/>
    <hyperlink ref="G5" r:id="rId2" display="https://www.procyclingstats.com/rider/wout-van-aert" xr:uid="{9086DC54-ECD8-4757-8D4F-2098B829F50F}"/>
    <hyperlink ref="A1" r:id="rId3" display="https://www.procyclingstats.com/rider/tadej-pogacar" xr:uid="{6B04EA9F-48BB-41E4-A5A9-9EF6AB1E97BB}"/>
    <hyperlink ref="M2" r:id="rId4" display="https://www.procyclingstats.com/rider/richard-carapaz" xr:uid="{82829E23-D261-4685-9A00-77B309C2EC7F}"/>
    <hyperlink ref="A2" r:id="rId5" display="https://www.procyclingstats.com/rider/remco-evenepoel" xr:uid="{F90C0479-38B3-4019-8666-E848BB44CDD9}"/>
    <hyperlink ref="G14" r:id="rId6" display="https://www.procyclingstats.com/rider/stefan-kung" xr:uid="{90659979-ED76-4424-99E7-FAB00F7DCA2C}"/>
    <hyperlink ref="M6" r:id="rId7" display="https://www.procyclingstats.com/rider/aleksandr-vlasov" xr:uid="{AE48AF9E-9007-4EC5-800C-2D514ED8939C}"/>
    <hyperlink ref="A7" r:id="rId8" display="https://www.procyclingstats.com/rider/jonas-vingegaard-rasmussen" xr:uid="{0FEE00EC-6ACD-423E-BC7A-478FB9D354C5}"/>
    <hyperlink ref="M18" r:id="rId9" display="https://www.procyclingstats.com/rider/pello-bilbao" xr:uid="{B507FC1B-7381-4114-AC57-276CB94F297A}"/>
    <hyperlink ref="G7" r:id="rId10" display="https://www.procyclingstats.com/rider/mads-pedersen" xr:uid="{69673851-AE2E-4A98-9275-0C2D98001FF3}"/>
    <hyperlink ref="G2" r:id="rId11" display="https://www.procyclingstats.com/rider/mathieu-van-der-poel" xr:uid="{CCCF499D-5235-42D0-94C6-BFF873826ED5}"/>
    <hyperlink ref="A5" r:id="rId12" display="https://www.procyclingstats.com/rider/primoz-roglic" xr:uid="{0C49CEB6-0A96-4597-9658-AF95AE18CA2E}"/>
    <hyperlink ref="G1" r:id="rId13" display="https://www.procyclingstats.com/rider/enric-mas" xr:uid="{0B14C02A-D5A9-484F-AD19-48021A31A26E}"/>
    <hyperlink ref="A3" r:id="rId14" display="https://www.procyclingstats.com/rider/jasper-philipsen" xr:uid="{324C7B24-AD9C-46BE-A107-79E241C16F82}"/>
    <hyperlink ref="S5" r:id="rId15" display="https://www.procyclingstats.com/rider/christophe-laporte" xr:uid="{D8F5558E-09A0-4DBE-A5AE-D858396E6564}"/>
    <hyperlink ref="A55" r:id="rId16" display="https://www.procyclingstats.com/rider/sergio-higuita" xr:uid="{02404F15-410B-4DC6-A6AE-B47225CC9894}"/>
    <hyperlink ref="A18" r:id="rId17" display="https://www.procyclingstats.com/rider/alexander-kristoff" xr:uid="{75917BD5-300B-4426-B355-D3B0C051157E}"/>
    <hyperlink ref="S59" r:id="rId18" display="https://www.procyclingstats.com/rider/arnaud-demare" xr:uid="{419E69CB-79D4-4D12-851B-C4CAA34A9FE2}"/>
    <hyperlink ref="M4" r:id="rId19" display="https://www.procyclingstats.com/rider/daniel-felipe-martinez" xr:uid="{632FEE37-B267-4D53-AE76-CB085A419772}"/>
    <hyperlink ref="G3" r:id="rId20" display="https://www.procyclingstats.com/rider/biniyam-ghirmay" xr:uid="{CB0ABC3A-C22A-42AB-AD07-E7BDF38FEA4A}"/>
    <hyperlink ref="M17" r:id="rId21" display="https://www.procyclingstats.com/rider/thymen-arensman" xr:uid="{3AAE264B-E710-4303-8C75-0270AD232666}"/>
    <hyperlink ref="A8" r:id="rId22" display="https://www.procyclingstats.com/rider/carlos-rodriguez-cano" xr:uid="{C311A805-AAFE-4297-8432-00FEDF5ECB99}"/>
    <hyperlink ref="A33" r:id="rId23" display="https://www.procyclingstats.com/rider/jai-hindley" xr:uid="{18F8D535-2A1C-4080-BE4B-9E070F49E39D}"/>
    <hyperlink ref="G4" r:id="rId24" display="https://www.procyclingstats.com/rider/juan-ayuso-pesquera" xr:uid="{B4AE4100-E4A3-4CD4-881D-A585269BB2B0}"/>
    <hyperlink ref="G11" r:id="rId25" display="https://www.procyclingstats.com/rider/arnaud-de-lie" xr:uid="{3AAA56DE-C160-4B65-86CD-6A9655B82216}"/>
    <hyperlink ref="S16" r:id="rId26" display="https://www.procyclingstats.com/rider/david-gaudu" xr:uid="{6F4C2FC9-8C4A-4056-A5DB-6B93E8C09238}"/>
    <hyperlink ref="G15" r:id="rId27" display="https://www.procyclingstats.com/rider/adam-yates" xr:uid="{674EBD07-5018-4B0B-BD54-0C64ADCE28CA}"/>
    <hyperlink ref="M16" r:id="rId28" display="https://www.procyclingstats.com/rider/michael-matthews" xr:uid="{B5C6BBB0-9033-4978-B1FD-15E94E292968}"/>
    <hyperlink ref="S17" r:id="rId29" display="https://www.procyclingstats.com/rider/matej-mohoric" xr:uid="{7793E539-48B3-4B2B-BEBF-E3E99633EEEE}"/>
    <hyperlink ref="S12" r:id="rId30" display="https://www.procyclingstats.com/rider/geraint-thomas" xr:uid="{8FB578D0-932F-4D37-9C10-B481B4AF75C2}"/>
    <hyperlink ref="M13" r:id="rId31" display="https://www.procyclingstats.com/rider/romain-bardet" xr:uid="{12B6D129-D3A9-4412-92CF-13C4C45AB499}"/>
    <hyperlink ref="G9" r:id="rId32" display="https://www.procyclingstats.com/rider/tim-merlier" xr:uid="{B5503908-823E-43B4-AD11-E643DFC06400}"/>
    <hyperlink ref="A4" r:id="rId33" display="https://www.procyclingstats.com/rider/ben-o-connor" xr:uid="{1E9CF3E1-B77A-49F4-A4B9-BC1A230360BC}"/>
    <hyperlink ref="S89" r:id="rId34" display="https://www.procyclingstats.com/rider/ethan-hayter" xr:uid="{7DDEEF85-C6EC-4D57-8C58-6B81A7F79699}"/>
    <hyperlink ref="S11" r:id="rId35" display="https://www.procyclingstats.com/rider/benoit-cosnefroy" xr:uid="{E4DC8E29-E71F-4E57-8C64-5297DAB84BDC}"/>
    <hyperlink ref="A41" r:id="rId36" display="https://www.procyclingstats.com/rider/neilson-powless" xr:uid="{ADB42746-88DE-4860-BBFD-EA64B2E75DD7}"/>
    <hyperlink ref="G13" r:id="rId37" display="https://www.procyclingstats.com/rider/brandon-mcnulty" xr:uid="{19501194-A9E6-44BA-952F-F79EC1A09BA6}"/>
    <hyperlink ref="M3" r:id="rId38" display="https://www.procyclingstats.com/rider/thomas-pidcock" xr:uid="{5177258A-531B-4659-B9E3-748E784FC0B0}"/>
    <hyperlink ref="G12" r:id="rId39" display="https://www.procyclingstats.com/rider/mikel-landa" xr:uid="{FE876B8A-D6DC-450D-9D01-ABDA51ADD9AB}"/>
    <hyperlink ref="S2" r:id="rId40" display="https://www.procyclingstats.com/rider/valentin-madouas" xr:uid="{37AC9102-E608-47A9-B28F-EC6EB797E2FA}"/>
    <hyperlink ref="M68" r:id="rId41" display="https://www.procyclingstats.com/rider/dylan-teuns" xr:uid="{52FC1B45-CE7E-4D08-9D09-B94947154B77}"/>
    <hyperlink ref="S30" r:id="rId42" display="https://www.procyclingstats.com/rider/louis-meintjes" xr:uid="{92EB1E31-EFDE-410F-9647-FFDA8DE32287}"/>
    <hyperlink ref="S69" r:id="rId43" display="https://www.procyclingstats.com/rider/juan-pedro-lopez" xr:uid="{6535A9A1-6169-441D-957D-6476E552F2AA}"/>
    <hyperlink ref="G19" r:id="rId44" display="https://www.procyclingstats.com/rider/bauke-mollema" xr:uid="{55B2F6C6-8E9D-47B5-A576-5D60566D0906}"/>
    <hyperlink ref="A27" r:id="rId45" display="https://www.procyclingstats.com/rider/matteo-trentin" xr:uid="{043D452C-2CA7-4D00-B366-CCC91A874300}"/>
    <hyperlink ref="A43" r:id="rId46" display="https://www.procyclingstats.com/rider/simon-yates" xr:uid="{065C1D3E-E4A3-4D8F-B1CB-569952C78B5C}"/>
    <hyperlink ref="A42" r:id="rId47" display="https://www.procyclingstats.com/rider/guillaume-martin" xr:uid="{E9CD02F0-E861-4D37-B0DC-2985F2A72D67}"/>
    <hyperlink ref="A19" r:id="rId48" display="https://www.procyclingstats.com/rider/filippo-ganna" xr:uid="{DFC15D5B-A1A5-4224-93D2-6FCF4DCC49D3}"/>
    <hyperlink ref="M42" r:id="rId49" display="https://www.procyclingstats.com/rider/sam-bennett" xr:uid="{EB744AE5-36A2-49E6-BD16-4F8A7752AD01}"/>
    <hyperlink ref="A60" r:id="rId50" display="https://www.procyclingstats.com/rider/fabio-jakobsen" xr:uid="{2287C593-586F-496D-B5EB-5E3B9D57B4F8}"/>
    <hyperlink ref="G30" r:id="rId51" display="https://www.procyclingstats.com/rider/danny-van-poppel" xr:uid="{D94AC7ED-0529-4C46-A5A8-314A7539D806}"/>
    <hyperlink ref="S8" r:id="rId52" display="https://www.procyclingstats.com/rider/tiesj-benoot" xr:uid="{5CD275DA-E54D-4677-ADC2-B81FAB5E68F2}"/>
    <hyperlink ref="A16" r:id="rId53" display="https://www.procyclingstats.com/rider/pavel-sivakov" xr:uid="{18587B44-06D5-40A7-B010-BAE9D1DEC903}"/>
    <hyperlink ref="A85" r:id="rId54" display="https://www.procyclingstats.com/rider/warren-barguil" xr:uid="{FA6C2AD2-7371-4E1F-A14E-8612EAA1491F}"/>
    <hyperlink ref="G56" r:id="rId55" display="https://www.procyclingstats.com/rider/phil-bauhaus" xr:uid="{F8F846D9-1B09-4C1F-BAEA-6D81BF63276D}"/>
    <hyperlink ref="S85" r:id="rId56" display="https://www.procyclingstats.com/rider/lorenzo-rota" xr:uid="{9312BB28-C1D5-44EB-BB9A-CFEC7E4708C2}"/>
    <hyperlink ref="A10" r:id="rId57" display="https://www.procyclingstats.com/rider/mattias-skjelmose-jensen" xr:uid="{7EB19582-6E90-4C80-924F-9B8797924840}"/>
    <hyperlink ref="A35" r:id="rId58" display="https://www.procyclingstats.com/rider/dylan-groenewegen" xr:uid="{2EF48918-4C6C-4EDE-9EFA-33388AB6BC82}"/>
    <hyperlink ref="A32" r:id="rId59" display="https://www.procyclingstats.com/rider/marc-soler" xr:uid="{253E6FED-B115-411B-AD2C-850532076FDE}"/>
    <hyperlink ref="M20" r:id="rId60" display="https://www.procyclingstats.com/rider/santiago-buitrago-sanchez" xr:uid="{EF0F9661-A654-4498-956D-35E7271711F8}"/>
    <hyperlink ref="S38" r:id="rId61" display="https://www.procyclingstats.com/rider/quinten-hermans" xr:uid="{EFBFABFD-A215-4403-AB06-AA9E60B6612D}"/>
    <hyperlink ref="G68" r:id="rId62" display="https://www.procyclingstats.com/rider/andreas-leknessund" xr:uid="{10C8A6FD-7EFF-459E-9E00-744D3648B405}"/>
    <hyperlink ref="M11" r:id="rId63" display="https://www.procyclingstats.com/rider/olav-kooij" xr:uid="{2D8E4BC3-0321-4E99-93AD-766A7E0FD5E2}"/>
    <hyperlink ref="S87" r:id="rId64" display="https://www.procyclingstats.com/rider/alfred-wright" xr:uid="{7A41F32F-BEDB-44B9-B7A2-F362AEEFEE30}"/>
    <hyperlink ref="G80" r:id="rId65" display="https://www.procyclingstats.com/rider/lennard-kamna" xr:uid="{CCEDA496-3768-45EE-B72B-1286C0B73E30}"/>
    <hyperlink ref="M7" r:id="rId66" display="https://www.procyclingstats.com/rider/julian-alaphilippe" xr:uid="{BB719645-7696-404F-9D69-3D45D5B23DFC}"/>
    <hyperlink ref="G21" r:id="rId67" display="https://www.procyclingstats.com/rider/jasper-stuyven" xr:uid="{4402CE0B-55DB-46DB-948F-854FA9BD1887}"/>
    <hyperlink ref="A54" r:id="rId68" display="https://www.procyclingstats.com/rider/damiano-caruso" xr:uid="{61C4F1DA-5D39-4662-9897-1B5545D50FAA}"/>
    <hyperlink ref="A15" r:id="rId69" display="https://www.procyclingstats.com/rider/wilco-kelderman" xr:uid="{8CAFD674-DE75-47B1-B7AA-05833309BA3E}"/>
    <hyperlink ref="S197" r:id="rId70" display="https://www.procyclingstats.com/rider/rigoberto-uran" xr:uid="{972AB2B6-4001-47D1-B895-FECEEF48326F}"/>
    <hyperlink ref="G139" r:id="rId71" display="https://www.procyclingstats.com/rider/mark-cavendish" xr:uid="{75D70FD4-78BE-489F-94E3-5A3C6DDDE8C8}"/>
    <hyperlink ref="S6" r:id="rId72" display="https://www.procyclingstats.com/rider/diego-ulissi" xr:uid="{968D8729-CF64-4118-AF76-A5DBC9E4143F}"/>
    <hyperlink ref="S266" r:id="rId73" display="https://www.procyclingstats.com/rider/hugh-carthy" xr:uid="{604CD3E4-C123-4136-AC7C-4EFCF3438EA3}"/>
    <hyperlink ref="S29" r:id="rId74" display="https://www.procyclingstats.com/rider/fernando-gaviria" xr:uid="{5CF79A9A-F6B9-45CB-A65B-4AFACB44B391}"/>
    <hyperlink ref="A9" r:id="rId75" display="https://www.procyclingstats.com/rider/marc-hirschi" xr:uid="{D59E391D-B2E3-472E-9842-AA7317E3CB69}"/>
    <hyperlink ref="G44" r:id="rId76" display="https://www.procyclingstats.com/rider/tobias-foss" xr:uid="{07EAC80A-4646-4856-8145-1D39238F5A29}"/>
    <hyperlink ref="A24" r:id="rId77" display="https://www.procyclingstats.com/rider/giulio-ciccone" xr:uid="{07D82CA8-567C-4F04-9AD3-1D6500705F15}"/>
    <hyperlink ref="A67" r:id="rId78" display="https://www.procyclingstats.com/rider/hugo-hofstetter" xr:uid="{F7D21940-2465-4314-96B0-DA9323FB636F}"/>
    <hyperlink ref="M55" r:id="rId79" display="https://www.procyclingstats.com/rider/victor-campenaerts" xr:uid="{FC245B50-9F1A-475B-9956-AD7A8FCF7115}"/>
    <hyperlink ref="S25" r:id="rId80" display="https://www.procyclingstats.com/rider/alberto-bettiol" xr:uid="{4DC6866D-F246-4459-A4A2-F9E48EF943AB}"/>
    <hyperlink ref="A99" r:id="rId81" display="https://www.procyclingstats.com/rider/ruben-guerreiro" xr:uid="{BF4877ED-95CA-4AAF-A524-6ACB325DE938}"/>
    <hyperlink ref="A100" r:id="rId82" display="https://www.procyclingstats.com/rider/ivan-garcia-cortina" xr:uid="{ECCBAEAF-B1F7-407F-9C71-B47105323C58}"/>
    <hyperlink ref="M139" r:id="rId83" display="https://www.procyclingstats.com/rider/koen-bouwman" xr:uid="{34C67E15-0E0F-418E-8173-C1F10A63C5BB}"/>
    <hyperlink ref="A22" r:id="rId84" display="https://www.procyclingstats.com/rider/mauri-vansevenant" xr:uid="{7505835E-E2BC-4F44-B5F9-2BA0FACC47F8}"/>
    <hyperlink ref="S34" r:id="rId85" display="https://www.procyclingstats.com/rider/simone-consonni" xr:uid="{99A24875-9F6F-43D4-85C4-2FBEA0BD176D}"/>
    <hyperlink ref="A6" r:id="rId86" display="https://www.procyclingstats.com/rider/matteo-jorgenson" xr:uid="{9C8A3352-3D28-4C21-B659-97C2EA1E62E6}"/>
    <hyperlink ref="A52" r:id="rId87" display="https://www.procyclingstats.com/rider/domenico-pozzovivo" xr:uid="{86B38075-FA6D-48B4-AF57-62E3D87C7C52}"/>
    <hyperlink ref="M14" r:id="rId88" display="https://www.procyclingstats.com/rider/toms-skujins" xr:uid="{B2662C68-E711-4993-97BA-5659C84010E1}"/>
    <hyperlink ref="G37" r:id="rId89" display="https://www.procyclingstats.com/rider/luke-plapp" xr:uid="{28E57C0C-76FE-41DC-BB33-05E6584AF0A9}"/>
    <hyperlink ref="M25" r:id="rId90" display="https://www.procyclingstats.com/rider/mauro-schmid" xr:uid="{78FEB16B-98C7-41D3-94A6-2714501982B8}"/>
    <hyperlink ref="G49" r:id="rId91" display="https://www.procyclingstats.com/rider/tobias-halland-johannessen" xr:uid="{322E82F1-D6FA-45CE-BF87-2992D280A8B5}"/>
    <hyperlink ref="S23" r:id="rId92" display="https://www.procyclingstats.com/rider/magnus-sheffield" xr:uid="{50F65945-7A4B-4CE6-9C3D-63890B838073}"/>
    <hyperlink ref="S24" r:id="rId93" display="https://www.procyclingstats.com/rider/kevin-vauquelin" xr:uid="{ACE27FC8-9F0C-43C9-B5E8-5F63F3FAB642}"/>
    <hyperlink ref="M28" r:id="rId94" display="https://www.procyclingstats.com/rider/michael-woods" xr:uid="{25D9E263-CF92-4F8B-9D04-FA724ACBBBFA}"/>
    <hyperlink ref="M31" r:id="rId95" display="https://www.procyclingstats.com/rider/kasper-asgreen" xr:uid="{87472407-F7EA-468E-8D33-D7DD6CF30611}"/>
    <hyperlink ref="S632" r:id="rId96" display="https://www.procyclingstats.com/rider/florian-senechal" xr:uid="{4E518317-8E32-4BC6-8892-7C2D20E88B7C}"/>
    <hyperlink ref="M37" r:id="rId97" display="https://www.procyclingstats.com/rider/pascal-ackermann" xr:uid="{E0D49046-A0C8-4F81-A9C2-8E51067FEDF2}"/>
    <hyperlink ref="G90" r:id="rId98" display="https://www.procyclingstats.com/rider/yves-lampaert" xr:uid="{903D17BD-49AA-4707-959E-A7FAC3C22AED}"/>
    <hyperlink ref="S35" r:id="rId99" display="https://www.procyclingstats.com/rider/aleksey-lutsenko" xr:uid="{55070A73-1714-4D52-AE5C-FA9FF072C77A}"/>
    <hyperlink ref="G26" r:id="rId100" display="https://www.procyclingstats.com/rider/ion-izagirre" xr:uid="{FB751CEA-B2EE-46B0-B8BD-40E2E979A366}"/>
    <hyperlink ref="S4" r:id="rId101" display="https://www.procyclingstats.com/rider/alex-aranburu" xr:uid="{82DA0E8F-7679-4FA8-B525-2ECBFF4CFC85}"/>
    <hyperlink ref="A51" r:id="rId102" display="https://www.procyclingstats.com/rider/caleb-ewan" xr:uid="{F1A8C3CA-EA64-4A95-A6FF-631C16F60EA4}"/>
    <hyperlink ref="A26" r:id="rId103" display="https://www.procyclingstats.com/rider/magnus-cort-nielsen" xr:uid="{EC6932FB-8BEA-455A-B6B9-098CFBBB6F60}"/>
    <hyperlink ref="G47" r:id="rId104" display="https://www.procyclingstats.com/rider/stefan-bissegger" xr:uid="{2458B57A-A153-4E77-9BE3-DE0ADD151E72}"/>
    <hyperlink ref="S64" r:id="rId105" display="https://www.procyclingstats.com/rider/anthony-turgis" xr:uid="{27C2815F-6BB9-406E-A8DD-E6B360C1C0D4}"/>
    <hyperlink ref="M10" r:id="rId106" display="https://www.procyclingstats.com/rider/tim-wellens" xr:uid="{6643D6AF-C708-48C6-90A1-4645EC5123A6}"/>
    <hyperlink ref="S74" r:id="rId107" display="https://www.procyclingstats.com/rider/max-walscheid" xr:uid="{C8342FD2-60B0-4186-8AA7-FDE1EA5DA2A9}"/>
    <hyperlink ref="M24" r:id="rId108" display="https://www.procyclingstats.com/rider/oliver-naesen" xr:uid="{5F8A3395-4F19-494A-B44C-18ED257365B9}"/>
    <hyperlink ref="S99" r:id="rId109" display="https://www.procyclingstats.com/rider/pierre-latour" xr:uid="{BDBB2373-3561-4835-AB12-CC63CC516813}"/>
    <hyperlink ref="S252" r:id="rId110" display="https://www.procyclingstats.com/rider/jesus-herrada-lopez" xr:uid="{C59D3392-157C-41E7-B757-4F66048835C5}"/>
    <hyperlink ref="M98" r:id="rId111" display="https://www.procyclingstats.com/rider/matteo-sobrero" xr:uid="{9A1CA946-70BD-40D4-B58F-7F3A6106F6EB}"/>
    <hyperlink ref="S506" r:id="rId112" display="https://www.procyclingstats.com/rider/ben-tulett" xr:uid="{6CAA6380-70E0-4222-99DD-1D4EE373CD69}"/>
    <hyperlink ref="M72" r:id="rId113" display="https://www.procyclingstats.com/rider/quinn-simmons" xr:uid="{B8F5A225-E340-4853-B6CB-F14F65F867CC}"/>
    <hyperlink ref="S52" r:id="rId114" display="https://www.procyclingstats.com/rider/rudy-molard" xr:uid="{B5184A6D-323B-49A4-951F-58A487068748}"/>
    <hyperlink ref="A39" r:id="rId115" display="https://www.procyclingstats.com/rider/jay-vine" xr:uid="{BD3BD23B-8CE7-4ED9-8CCE-8BF0E9EE4035}"/>
    <hyperlink ref="M111" r:id="rId116" display="https://www.procyclingstats.com/rider/matis-louvel" xr:uid="{696F66B8-5B60-4716-96CC-F4B7A206E2F9}"/>
    <hyperlink ref="M52" r:id="rId117" display="https://www.procyclingstats.com/rider/max-kanter" xr:uid="{AEFB6CBA-ADC8-46E4-AF56-B2AA85FF64E6}"/>
    <hyperlink ref="M15" r:id="rId118" display="https://www.procyclingstats.com/rider/jhonatan-narvaez" xr:uid="{AE1934A2-1053-4111-9007-0DD7EC74302A}"/>
    <hyperlink ref="M119" r:id="rId119" display="https://www.procyclingstats.com/rider/benjamin-thomas-2" xr:uid="{0A968C12-6EA2-49DD-80B2-382ADB0C4744}"/>
    <hyperlink ref="S58" r:id="rId120" display="https://www.procyclingstats.com/rider/carlos-verona" xr:uid="{5A190155-C5FB-4E0B-BC47-E0A0FCBD3EAA}"/>
    <hyperlink ref="A79" r:id="rId121" display="https://www.procyclingstats.com/rider/dries-van-gestel" xr:uid="{76860C77-D4B8-4F68-8C2C-3B9E0B876C50}"/>
    <hyperlink ref="A20" r:id="rId122" display="https://www.procyclingstats.com/rider/axel-zingle" xr:uid="{32DBDA71-E6CD-484E-B110-DFC6CF4ABBC5}"/>
    <hyperlink ref="M19" r:id="rId123" display="https://www.procyclingstats.com/rider/kaden-groves" xr:uid="{13AEB681-79D4-4730-8B30-F8C9EE78100D}"/>
    <hyperlink ref="S377" r:id="rId124" display="https://www.procyclingstats.com/rider/bob-jungels" xr:uid="{F3A0B59A-F49E-4C0E-B964-1053405A19CD}"/>
    <hyperlink ref="S621" r:id="rId125" display="https://www.procyclingstats.com/rider/alexander-kamp" xr:uid="{E9439E30-457B-4E4D-B562-CBE57660F5EF}"/>
    <hyperlink ref="A92" r:id="rId126" display="https://www.procyclingstats.com/rider/ben-turner" xr:uid="{9D55256B-0CB3-4B8B-B271-58189466C380}"/>
    <hyperlink ref="S156" r:id="rId127" display="https://www.procyclingstats.com/rider/giacomo-nizzolo" xr:uid="{9E800C6C-12E7-4149-80EE-4A7BCE2521FF}"/>
    <hyperlink ref="S65" r:id="rId128" display="https://www.procyclingstats.com/rider/jack-haig" xr:uid="{E8F6D21F-AA97-469D-8CB0-DB4B2487A344}"/>
    <hyperlink ref="G110" r:id="rId129" display="https://www.procyclingstats.com/rider/johan-esteban-chaves" xr:uid="{5DADA150-89E1-484A-A0E9-9FD38BF848B9}"/>
    <hyperlink ref="G42" r:id="rId130" display="https://www.procyclingstats.com/rider/sepp-kuss" xr:uid="{58F16E63-B3FD-4A18-9E5F-DC206DC09D7F}"/>
    <hyperlink ref="A74" r:id="rId131" display="https://www.procyclingstats.com/rider/mikkel-honore" xr:uid="{2A999A0E-96CA-440C-9C80-B868DD161D4A}"/>
    <hyperlink ref="M121" r:id="rId132" display="https://www.procyclingstats.com/rider/jakob-fuglsang" xr:uid="{FAEF88A9-5284-4E92-B49A-CBC4702553D3}"/>
    <hyperlink ref="M89" r:id="rId133" display="https://www.procyclingstats.com/rider/michal-kwiatkowski" xr:uid="{1390925E-F246-4157-9EAA-833914EB7055}"/>
    <hyperlink ref="A68" r:id="rId134" display="https://www.procyclingstats.com/rider/patrick-konrad" xr:uid="{61E51EB1-6919-475B-A595-32BE2C10194D}"/>
    <hyperlink ref="S205" r:id="rId135" display="https://www.procyclingstats.com/rider/remi-cavagna" xr:uid="{F327BDD3-20CD-4936-AFF7-B4DEF3B6F541}"/>
    <hyperlink ref="A38" r:id="rId136" display="https://www.procyclingstats.com/rider/attila-valter" xr:uid="{D7479624-D3A3-4D50-9762-41586CCA4E2A}"/>
    <hyperlink ref="S57" r:id="rId137" display="https://www.procyclingstats.com/rider/rafal-majka" xr:uid="{A4589529-CBDE-40FB-B31A-A4EC6A1B1015}"/>
    <hyperlink ref="S9" r:id="rId138" display="https://www.procyclingstats.com/rider/nils-politt" xr:uid="{8A0B636C-C528-41AE-B19C-E5CAB74332F7}"/>
    <hyperlink ref="M27" r:id="rId139" display="https://www.procyclingstats.com/rider/bryan-coquard" xr:uid="{EA249126-1E15-4905-AC97-07221713D808}"/>
    <hyperlink ref="S499" r:id="rId140" display="https://www.procyclingstats.com/rider/andrea-pasqualon" xr:uid="{AA20042F-0579-427D-8AA8-A36940FB1958}"/>
    <hyperlink ref="A66" r:id="rId141" display="https://www.procyclingstats.com/rider/alberto-dainese" xr:uid="{EAD9F2A2-B329-4900-94E1-F928876C21F7}"/>
    <hyperlink ref="S22" r:id="rId142" display="https://www.procyclingstats.com/rider/jordi-meeus" xr:uid="{6EE9B72B-632A-4637-A8DF-CDC283A935E5}"/>
    <hyperlink ref="A17" r:id="rId143" display="https://www.procyclingstats.com/rider/lorenzo-fortunato" xr:uid="{70DC541C-8B79-4332-947C-122264D41859}"/>
    <hyperlink ref="S95" r:id="rId144" display="https://www.procyclingstats.com/rider/alessandro-covi" xr:uid="{4341FE04-928D-4201-B769-F5E436154640}"/>
    <hyperlink ref="G76" r:id="rId145" display="https://www.procyclingstats.com/rider/rasmus-tiller" xr:uid="{FFFB57F5-A6C6-45EE-9B65-7CF76DB89106}"/>
    <hyperlink ref="M39" r:id="rId146" display="https://www.procyclingstats.com/rider/vincenzo-albanese" xr:uid="{E3E82E72-2DDB-49C2-8F5C-C5CA1327929F}"/>
    <hyperlink ref="S98" r:id="rId147" display="https://www.procyclingstats.com/rider/andreas-kron" xr:uid="{28A817B5-64C0-474F-B826-643877467AC0}"/>
    <hyperlink ref="M88" r:id="rId148" display="https://www.procyclingstats.com/rider/andrea-bagioli" xr:uid="{F4D9B7E4-AAF6-4CD9-9DF4-271F2E495BF7}"/>
    <hyperlink ref="G27" r:id="rId149" display="https://www.procyclingstats.com/rider/luca-mozzato" xr:uid="{FC2E1501-B600-4204-891D-FF9902C369EB}"/>
    <hyperlink ref="M92" r:id="rId150" display="https://www.procyclingstats.com/rider/jake-stewart" xr:uid="{980C4900-8D6D-4EF4-8088-3DC9D1B1DB7A}"/>
    <hyperlink ref="M78" r:id="rId151" display="https://www.procyclingstats.com/rider/emanuel-buchmann" xr:uid="{29165D40-9B76-43C4-8403-13ACC8A37FD0}"/>
    <hyperlink ref="S63" r:id="rId152" display="https://www.procyclingstats.com/rider/dries-de-bondt" xr:uid="{49FCA782-77AE-4751-B27F-EDEBA92FD7D5}"/>
    <hyperlink ref="G104" r:id="rId153" display="https://www.procyclingstats.com/rider/samuele-battistella" xr:uid="{CAD7F27F-1899-427B-9DB9-B4478626DCA3}"/>
    <hyperlink ref="A65" r:id="rId154" display="https://www.procyclingstats.com/rider/marco-haller" xr:uid="{D669E1AC-A078-42CB-8A45-3F7C9F7ACFA9}"/>
    <hyperlink ref="S217" r:id="rId155" display="https://www.procyclingstats.com/rider/hugo-houle" xr:uid="{938E299C-5081-4CF1-81B4-0C72AC4BF790}"/>
    <hyperlink ref="M69" r:id="rId156" display="https://www.procyclingstats.com/rider/andrea-vendrame" xr:uid="{6FFB02C1-764F-49C9-83C4-6D808E36C7EC}"/>
    <hyperlink ref="S222" r:id="rId157" display="https://www.procyclingstats.com/rider/edward-theuns" xr:uid="{F4785721-E69B-4A4D-B5EA-E3F869A13F10}"/>
    <hyperlink ref="G113" r:id="rId158" display="https://www.procyclingstats.com/rider/tao-geoghegan-hart" xr:uid="{E68C7915-4C90-40F2-9917-E613A516CC5C}"/>
    <hyperlink ref="M125" r:id="rId159" display="https://www.procyclingstats.com/rider/ivan-ramiro-sosa" xr:uid="{D1B3236C-86B7-4E64-89CE-B7CD9A3920C8}"/>
    <hyperlink ref="A70" r:id="rId160" display="https://www.procyclingstats.com/rider/soren-kragh-andersen" xr:uid="{14EBCF97-F060-4C23-BC14-9D43C5ED9EB1}"/>
    <hyperlink ref="A75" r:id="rId161" display="https://www.procyclingstats.com/rider/stefano-oldani" xr:uid="{0D46B690-B2E7-4C86-93C0-EF92912D28D5}"/>
    <hyperlink ref="S73" r:id="rId162" display="https://www.procyclingstats.com/rider/mathieu-burgaudeau" xr:uid="{8DC8F290-D3BB-4E37-9CD9-8B91382670DC}"/>
    <hyperlink ref="M29" r:id="rId163" display="https://www.procyclingstats.com/rider/georg-zimmermann" xr:uid="{0D0934E1-470B-486C-892E-5D0A24B10EFF}"/>
    <hyperlink ref="G32" r:id="rId164" display="https://www.procyclingstats.com/rider/gerben-thijssen-bel" xr:uid="{009BA0FD-3280-40C8-BC81-E8D836E51556}"/>
    <hyperlink ref="S44" r:id="rId165" display="https://www.procyclingstats.com/rider/bruno-armirail" xr:uid="{34BFCEDA-62BB-465D-A33E-A29896D1D890}"/>
    <hyperlink ref="M53" r:id="rId166" display="https://www.procyclingstats.com/rider/natnael-tesfatsion" xr:uid="{CE0DA54F-98E3-4176-9CFE-4C2479AC2AC7}"/>
    <hyperlink ref="G135" r:id="rId167" display="https://www.procyclingstats.com/rider/sandy-dujardin" xr:uid="{9668ECBB-746E-46F6-9135-4BD1977C7BDA}"/>
    <hyperlink ref="M30" r:id="rId168" display="https://www.procyclingstats.com/rider/cian-uijtdebroeks" xr:uid="{F183A9E0-0602-41E7-A8B5-41ECC599996D}"/>
    <hyperlink ref="A111" r:id="rId169" display="https://www.procyclingstats.com/rider/nicola-conci" xr:uid="{B389BDF7-F5BC-4B4B-A67D-1459D6977E8C}"/>
    <hyperlink ref="S10" r:id="rId170" display="https://www.procyclingstats.com/rider/corbin-strong" xr:uid="{12BF0CB9-5B3F-4D32-A680-C6C7A5E7FCCD}"/>
    <hyperlink ref="G40" r:id="rId171" display="https://www.procyclingstats.com/rider/maximilian-schachmann" xr:uid="{787939D7-C2EB-4E4E-B31D-E53A763812EC}"/>
    <hyperlink ref="M127" r:id="rId172" display="https://www.procyclingstats.com/rider/elia-viviani" xr:uid="{AABF0F46-9016-40D1-AE84-F00A3C6D325E}"/>
    <hyperlink ref="M57" r:id="rId173" display="https://www.procyclingstats.com/rider/clement-champoussin" xr:uid="{77863AA7-5226-4950-BF2C-E6FEA287028C}"/>
    <hyperlink ref="M61" r:id="rId174" display="https://www.procyclingstats.com/rider/wout-poels" xr:uid="{2112E4AE-9C9D-45C8-92DE-6899A16C9E2D}"/>
    <hyperlink ref="M90" r:id="rId175" display="https://www.procyclingstats.com/rider/fausto-masnada" xr:uid="{5CA96070-0926-407D-81B5-6C4667BF60CD}"/>
    <hyperlink ref="A36" r:id="rId176" display="https://www.procyclingstats.com/rider/michael-storer" xr:uid="{3C02DAA5-49C0-4ED7-8E89-53F75264778B}"/>
    <hyperlink ref="M40" r:id="rId177" display="https://www.procyclingstats.com/rider/gianni-vermeersch" xr:uid="{22369FC6-3DD9-4547-AF8E-2CD6A31B624E}"/>
    <hyperlink ref="M34" r:id="rId178" display="https://www.procyclingstats.com/rider/mike-teunissen" xr:uid="{AB59BCA9-DF5F-4A73-BE0F-572B838147D0}"/>
    <hyperlink ref="S32" r:id="rId179" display="https://www.procyclingstats.com/rider/felix-grossschartner" xr:uid="{D49B8E23-7290-494E-8824-BC263ACDBDD7}"/>
    <hyperlink ref="A50" r:id="rId180" display="https://www.procyclingstats.com/rider/david-de-la-cruz" xr:uid="{FD99F422-6CAB-4EBF-B32F-10939BAF2952}"/>
    <hyperlink ref="A69" r:id="rId181" display="https://www.procyclingstats.com/rider/davide-formolo" xr:uid="{C100395F-7D40-4A32-A2E0-23F39B7BDC13}"/>
    <hyperlink ref="S54" r:id="rId182" display="https://www.procyclingstats.com/rider/george-bennett" xr:uid="{1FDAB6B5-50FA-4B90-AB70-366C9A1F654F}"/>
    <hyperlink ref="S196" r:id="rId183" display="https://www.procyclingstats.com/rider/rein-taaramae" xr:uid="{85AB0490-C20A-42A1-A735-45528B657E06}"/>
    <hyperlink ref="M147" r:id="rId184" display="https://www.procyclingstats.com/rider/piet-allegaert" xr:uid="{A6735878-DEED-4FE2-9BCB-28DDDCD3A3F5}"/>
    <hyperlink ref="G35" r:id="rId185" display="https://www.procyclingstats.com/rider/giovanni-aleotti" xr:uid="{087D9613-3B81-4962-9749-3B63B41688F9}"/>
    <hyperlink ref="S90" r:id="rId186" display="https://www.procyclingstats.com/rider/victor-lafay" xr:uid="{61C5BAC3-5DC0-4427-8F2A-E57C6A0205C3}"/>
    <hyperlink ref="G140" r:id="rId187" display="https://www.procyclingstats.com/rider/simon-clarke" xr:uid="{313E26DA-119D-4177-B05E-E77A8D4F5CA1}"/>
    <hyperlink ref="A37" r:id="rId188" display="https://www.procyclingstats.com/rider/mikkel-bjerg" xr:uid="{23A4D548-02B5-400E-8406-01BFF726E056}"/>
    <hyperlink ref="S86" r:id="rId189" display="https://www.procyclingstats.com/rider/steff-cras" xr:uid="{5FC0B5CD-2E28-4C82-A09B-FE6903584DF4}"/>
    <hyperlink ref="S47" r:id="rId190" display="https://www.procyclingstats.com/rider/stanisaw-aniolkowski" xr:uid="{7953C4D7-A7DE-4E9B-A768-3DA50AB6A7D5}"/>
    <hyperlink ref="A104" r:id="rId191" display="https://www.procyclingstats.com/rider/rune-herregodts" xr:uid="{117F7854-7D25-4FDF-ACC6-0009822D2D89}"/>
    <hyperlink ref="S139" r:id="rId192" display="https://www.procyclingstats.com/rider/taco-van-der-hoorn" xr:uid="{AF943540-B73A-479D-8427-4D0EFFB77098}"/>
    <hyperlink ref="M70" r:id="rId193" display="https://www.procyclingstats.com/rider/juan-sebastian-molano" xr:uid="{7E1D9909-A158-4806-8EBA-AC23FF180453}"/>
    <hyperlink ref="S13" r:id="rId194" display="https://www.procyclingstats.com/rider/ilan-van-wilder" xr:uid="{55601566-4A6E-49C1-A6F7-2DD9C2D3D1E3}"/>
    <hyperlink ref="S194" r:id="rId195" display="https://www.procyclingstats.com/rider/luka-mezgec" xr:uid="{9933085D-634B-4CDD-A352-96654FE5F33B}"/>
    <hyperlink ref="S78" r:id="rId196" display="https://www.procyclingstats.com/rider/nick-schultz" xr:uid="{0F867955-3B3E-40AC-A11B-359698546811}"/>
    <hyperlink ref="S349" r:id="rId197" display="https://www.procyclingstats.com/rider/daniel-mclay" xr:uid="{A8DAF268-D0CD-411B-83B4-A8A4F7E44F17}"/>
    <hyperlink ref="G20" r:id="rId198" display="https://www.procyclingstats.com/rider/einer-augusto-rubio-reyes" xr:uid="{12F0A3D3-E076-4A9D-AF6B-B799D20F95F7}"/>
    <hyperlink ref="S31" r:id="rId199" display="https://www.procyclingstats.com/rider/jason-tesson" xr:uid="{D9B12071-B4A9-4515-B996-A969F943C389}"/>
    <hyperlink ref="S19" r:id="rId200" display="https://www.procyclingstats.com/rider/filippo-zana" xr:uid="{2A4E01C5-9257-4F49-BB92-BDF639ED616E}"/>
    <hyperlink ref="G144" r:id="rId201" display="https://www.procyclingstats.com/rider/jakub-mareczko" xr:uid="{755635D8-D23B-4547-8D3D-1D5FEA223D6B}"/>
    <hyperlink ref="G43" r:id="rId202" display="https://www.procyclingstats.com/rider/cristian-rodriguez" xr:uid="{6FF782A0-C7EC-4D05-9280-6648907E55AF}"/>
    <hyperlink ref="S80" r:id="rId203" display="https://www.procyclingstats.com/rider/filippo-fiorelli" xr:uid="{D66F37C4-0115-42A6-A75B-DFB1A1164036}"/>
    <hyperlink ref="M79" r:id="rId204" display="https://www.procyclingstats.com/rider/anthon-charmig" xr:uid="{1EE6F6E7-443D-43EC-9A15-D4920E5B6389}"/>
    <hyperlink ref="G8" r:id="rId205" display="https://www.procyclingstats.com/rider/maxim-van-gils" xr:uid="{873313CC-529B-485B-B64A-1ABB2DCF265E}"/>
    <hyperlink ref="G25" r:id="rId206" display="https://www.procyclingstats.com/rider/felix-gall" xr:uid="{72490768-2BAB-4638-A013-F5639E99C8DF}"/>
    <hyperlink ref="M104" r:id="rId207" display="https://www.procyclingstats.com/rider/torstein-traeen" xr:uid="{3DC28C20-E670-4E3D-86C7-350DAF0EC00A}"/>
    <hyperlink ref="G66" r:id="rId208" display="https://www.procyclingstats.com/rider/sylvain-moniquet" xr:uid="{CB85F6C3-00F0-4F3C-8EA9-B08F7F8BE0A6}"/>
    <hyperlink ref="S60" r:id="rId209" display="https://www.procyclingstats.com/rider/sam-welsford" xr:uid="{5B022E9A-736C-49CE-8FB7-BD3E9E85EE14}"/>
    <hyperlink ref="S82" r:id="rId210" display="https://www.procyclingstats.com/rider/hugo-page" xr:uid="{EADC31D0-A1EA-4784-B1D0-348A0D3A2923}"/>
    <hyperlink ref="S84" r:id="rId211" display="https://www.procyclingstats.com/rider/casper-van-uden" xr:uid="{AB9C527F-F4F0-4E50-999C-9395EE4A145C}"/>
    <hyperlink ref="A28" r:id="rId212" display="https://www.procyclingstats.com/rider/ben-healy" xr:uid="{7463406F-59C5-4675-8DA7-D7E7124F8FCE}"/>
    <hyperlink ref="S372" r:id="rId213" display="https://www.procyclingstats.com/rider/benjamin-dyball" xr:uid="{C75DF867-13AD-43D9-B509-55C408707AD0}"/>
    <hyperlink ref="S62" r:id="rId214" display="https://www.procyclingstats.com/rider/mattia-cattaneo" xr:uid="{F93710F2-4DBE-4452-8EFE-AF00EFC30899}"/>
    <hyperlink ref="G88" r:id="rId215" display="https://www.procyclingstats.com/rider/davide-ballerini" xr:uid="{82DBCAC2-DC01-4E76-9E2A-278ED49931A7}"/>
    <hyperlink ref="S39" r:id="rId216" display="https://www.procyclingstats.com/rider/nelson-oliveira" xr:uid="{E14698CC-7316-42CF-A2B9-BBF43F961458}"/>
    <hyperlink ref="G34" r:id="rId217" display="https://www.procyclingstats.com/rider/dorian-godon" xr:uid="{B432CFC9-F51C-4E73-80BF-116BF1535282}"/>
    <hyperlink ref="S195" r:id="rId218" display="https://www.procyclingstats.com/rider/connor-swift" xr:uid="{F808E155-454E-4F4C-9369-A29D8E32E325}"/>
    <hyperlink ref="S573" r:id="rId219" display="https://www.procyclingstats.com/rider/florian-vermeersch" xr:uid="{D61814DB-62D7-4AB4-86B0-0A89043217C4}"/>
    <hyperlink ref="A90" r:id="rId220" display="https://www.procyclingstats.com/rider/timothy-dupont" xr:uid="{73B3CDAD-0F73-42BD-820E-EE5B6F9E18CB}"/>
    <hyperlink ref="S458" r:id="rId221" display="https://www.procyclingstats.com/rider/gonzalo-serrano" xr:uid="{2C16DCC5-E79D-4C0F-8069-004B42C0348F}"/>
    <hyperlink ref="M137" r:id="rId222" display="https://www.procyclingstats.com/rider/nikias-arndt" xr:uid="{FFEFADB6-AD63-47FD-8753-5B832E765F2C}"/>
    <hyperlink ref="M66" r:id="rId223" display="https://www.procyclingstats.com/rider/stan-dewulf" xr:uid="{DD2A8027-FFEB-4369-97A6-6C89C657FEC0}"/>
    <hyperlink ref="A113" r:id="rId224" display="https://www.procyclingstats.com/rider/harm-vanhoucke" xr:uid="{6E911846-9927-478E-B318-30763887759E}"/>
    <hyperlink ref="S447" r:id="rId225" display="https://www.procyclingstats.com/rider/lawson-craddock" xr:uid="{474E76B9-49F7-49BF-BF17-25A0D4F87406}"/>
    <hyperlink ref="S448" r:id="rId226" display="https://www.procyclingstats.com/rider/stefan-de-bod" xr:uid="{CF1E531C-F790-4B35-BBB8-1294A332B3B7}"/>
    <hyperlink ref="M156" r:id="rId227" display="https://www.procyclingstats.com/rider/kevin-geniets" xr:uid="{A45CE5DB-7D13-412D-A617-889312B1311E}"/>
    <hyperlink ref="G141" r:id="rId228" display="https://www.procyclingstats.com/rider/ruben-fernandez" xr:uid="{BF4E936F-657C-401E-8FE4-4CE9219E3207}"/>
    <hyperlink ref="M56" r:id="rId229" display="https://www.procyclingstats.com/rider/clement-venturini" xr:uid="{5CABA029-1A51-4510-AC2B-3D850A17BC11}"/>
    <hyperlink ref="S135" r:id="rId230" display="https://www.procyclingstats.com/rider/eduardo-sepulveda" xr:uid="{A2A3266D-6567-412F-B91E-3E19C22325AA}"/>
    <hyperlink ref="A25" r:id="rId231" display="https://www.procyclingstats.com/rider/roger-adria" xr:uid="{3197C7A0-C044-4DE8-B397-6C9C1091729E}"/>
    <hyperlink ref="M167" r:id="rId232" display="https://www.procyclingstats.com/rider/sean-quinn" xr:uid="{4B8D06FF-6AE6-4897-9C41-A64B7E262B16}"/>
    <hyperlink ref="S490" r:id="rId233" display="https://www.procyclingstats.com/rider/jasper-de-buyst" xr:uid="{9DF475BC-B86C-4947-893B-18FAF5BC86C4}"/>
    <hyperlink ref="S413" r:id="rId234" display="https://www.procyclingstats.com/rider/vadim-pronskiy" xr:uid="{7A0CD93E-9BC8-4EED-A2C3-1069D862E5FB}"/>
    <hyperlink ref="M96" r:id="rId235" display="https://www.procyclingstats.com/rider/itamar-einhorn" xr:uid="{512F6512-9FD4-448D-A349-CF6952F983BF}"/>
    <hyperlink ref="M71" r:id="rId236" display="https://www.procyclingstats.com/rider/clement-berthet" xr:uid="{73057A95-3459-469C-B3CE-5B54AE3C643C}"/>
    <hyperlink ref="S331" r:id="rId237" display="https://www.procyclingstats.com/rider/lennert-teugels" xr:uid="{8818474D-0B1F-4236-A787-945053689DBB}"/>
    <hyperlink ref="S396" r:id="rId238" display="https://www.procyclingstats.com/rider/sjoerd-bax" xr:uid="{F3E6FDEA-51CD-4D1E-A63E-46B515AB41DD}"/>
    <hyperlink ref="S216" r:id="rId239" display="https://www.procyclingstats.com/rider/valentin-ferron" xr:uid="{BE9D5263-6621-4477-8FCE-10B5AB8C0FFD}"/>
    <hyperlink ref="S491" r:id="rId240" display="https://www.procyclingstats.com/rider/davide-gabburo" xr:uid="{00E7BF0E-EB73-4B97-94DE-83C9A1BA7C02}"/>
    <hyperlink ref="S48" r:id="rId241" display="https://www.procyclingstats.com/rider/aaron-gate" xr:uid="{9CD3B319-1BB6-42C7-9090-1B0B7F01FC96}"/>
    <hyperlink ref="A29" r:id="rId242" display="https://www.procyclingstats.com/rider/soren-waerenskjold" xr:uid="{6D7B129A-2333-4A73-BB7C-A9934E49B686}"/>
    <hyperlink ref="G6" r:id="rId243" display="https://www.procyclingstats.com/rider/jonathan-milan" xr:uid="{0BA061D8-581E-4C4A-AA44-3AF8A2EE21B6}"/>
    <hyperlink ref="G36" r:id="rId244" display="https://www.procyclingstats.com/rider/oier-lazkano" xr:uid="{EE709E0C-633C-4414-97D9-F6129E4F6306}"/>
    <hyperlink ref="M67" r:id="rId245" display="https://www.procyclingstats.com/rider/ethan-vernon" xr:uid="{FF65CB9A-5AF4-4863-B24B-9884F43AECEC}"/>
    <hyperlink ref="S40" r:id="rId246" display="https://www.procyclingstats.com/rider/daan-hoole" xr:uid="{85366FA0-09FC-4D2F-965A-7D6959FF033D}"/>
    <hyperlink ref="M26" r:id="rId247" display="https://www.procyclingstats.com/rider/marijn-van-den-berg" xr:uid="{8ED59B46-1290-46BC-8275-169F5AA6496E}"/>
    <hyperlink ref="S248" r:id="rId248" display="https://www.procyclingstats.com/rider/anatoliy-budyak" xr:uid="{E58A7297-0D9E-4D12-ACF4-A675EB199662}"/>
    <hyperlink ref="M160" r:id="rId249" display="https://www.procyclingstats.com/rider/jambaljamts-sainbayar" xr:uid="{72E6793D-99A8-4BB3-9159-C71564B71C0D}"/>
    <hyperlink ref="M84" r:id="rId250" display="https://www.procyclingstats.com/rider/mark-stewart" xr:uid="{79894265-9AB7-4B45-BB8D-A3BF9C62F4FE}"/>
    <hyperlink ref="A83" r:id="rId251" display="https://www.procyclingstats.com/rider/samuel-watson" xr:uid="{F580ED45-6F78-4B3B-88EB-1373ACEF5920}"/>
    <hyperlink ref="M50" r:id="rId252" display="https://www.procyclingstats.com/rider/madis-mihkels" xr:uid="{E4A6D5AA-2B4D-403B-9837-616DA82E2297}"/>
    <hyperlink ref="A23" r:id="rId253" display="https://www.procyclingstats.com/rider/derek-gee" xr:uid="{22008EDB-5142-44FB-AF18-CF8DFC13C53B}"/>
    <hyperlink ref="M9" r:id="rId254" display="https://www.procyclingstats.com/rider/oscar-onley" xr:uid="{D9805E0F-B1B1-489F-87C5-CF2324C2C3A9}"/>
    <hyperlink ref="A94" r:id="rId255" display="https://www.procyclingstats.com/rider/gleb-syritsa" xr:uid="{5C23BD4B-2B55-4020-BD6F-F17BB06569B0}"/>
    <hyperlink ref="S324" r:id="rId256" display="https://www.procyclingstats.com/rider/jakub-otruba" xr:uid="{CC817D6D-A027-4336-A953-B14EF1A5EFCA}"/>
    <hyperlink ref="G28" r:id="rId257" display="https://www.procyclingstats.com/rider/davide-piganzoli" xr:uid="{6B3BED15-65D9-4779-8962-5CDD45F3BCE0}"/>
    <hyperlink ref="G46" r:id="rId258" display="https://www.procyclingstats.com/rider/aurelien-paret-peintre" xr:uid="{031CCA21-817F-4FB6-88E9-A49CDD4C5ECD}"/>
    <hyperlink ref="G121" r:id="rId259" display="https://www.procyclingstats.com/rider/rui-costa" xr:uid="{6C382369-5344-418B-85FB-86840D4E025A}"/>
    <hyperlink ref="G111" r:id="rId260" display="https://www.procyclingstats.com/rider/john-degenkolb" xr:uid="{74EFD603-9808-4765-869A-C2CF1CBDD7FC}"/>
    <hyperlink ref="G87" r:id="rId261" display="https://www.procyclingstats.com/rider/jon-aberasturi" xr:uid="{CEB387F2-F44B-4461-9C77-717BD16DEE31}"/>
    <hyperlink ref="M46" r:id="rId262" display="https://www.procyclingstats.com/rider/edward-irl-dunbar" xr:uid="{5EC08630-15E4-44B3-9F54-29317798852E}"/>
    <hyperlink ref="M110" r:id="rId263" display="https://www.procyclingstats.com/rider/pascal-eenkhoorn" xr:uid="{6A16CC92-A24C-403B-A20C-349F6FD19FA5}"/>
    <hyperlink ref="S487" r:id="rId264" display="https://www.procyclingstats.com/rider/guillaume-boivin" xr:uid="{40D56D99-65AE-4D4F-8F32-6A905B6CCCE6}"/>
    <hyperlink ref="S33" r:id="rId265" display="https://www.procyclingstats.com/rider/chris-harper" xr:uid="{6AF86F12-384A-4463-8664-B92A50BAC442}"/>
    <hyperlink ref="M63" r:id="rId266" display="https://www.procyclingstats.com/rider/simone-velasco" xr:uid="{ECC4FE85-29F6-40DC-93A5-EA7E98FBCEBB}"/>
    <hyperlink ref="S412" r:id="rId267" display="https://www.procyclingstats.com/rider/anthony-perez" xr:uid="{9E8832AB-35E9-4AF8-9BAE-CFAB839AAAF1}"/>
    <hyperlink ref="S330" r:id="rId268" display="https://www.procyclingstats.com/rider/dion-smith" xr:uid="{F3AC8B48-84E8-4FE7-8DD9-26C8CC3E732C}"/>
    <hyperlink ref="G58" r:id="rId269" display="https://www.procyclingstats.com/rider/arvid-de-kleijn" xr:uid="{9F5E0E19-6819-4BEC-B85D-03B8B4C867E2}"/>
    <hyperlink ref="A103" r:id="rId270" display="https://www.procyclingstats.com/rider/rui-oliveira" xr:uid="{9CFFDA22-BEF7-4157-9194-91ECF2573C13}"/>
    <hyperlink ref="S121" r:id="rId271" display="https://www.procyclingstats.com/rider/jefferson-alexander-cepeda" xr:uid="{38B4E57D-4FA5-4810-B8A7-98A68A65C30B}"/>
    <hyperlink ref="M82" r:id="rId272" display="https://www.procyclingstats.com/rider/emils-liepins" xr:uid="{F0DC7422-2413-48EB-B0F6-A0929E41E92B}"/>
    <hyperlink ref="A62" r:id="rId273" display="https://www.procyclingstats.com/rider/milan-menten" xr:uid="{84560E75-C979-4C74-94DF-08C3444A6CBB}"/>
    <hyperlink ref="S443" r:id="rId274" display="https://www.procyclingstats.com/rider/cedric-beullens" xr:uid="{A902F45E-580C-4C1F-8830-AED1EED528DE}"/>
    <hyperlink ref="S21" r:id="rId275" display="https://www.procyclingstats.com/rider/stephen-williams" xr:uid="{EA15B679-082E-4AC1-82EA-44F6B79C9F52}"/>
    <hyperlink ref="A110" r:id="rId276" display="https://www.procyclingstats.com/rider/krists-neilands" xr:uid="{FEED1A62-E326-4A80-AC7A-B4485375BC9E}"/>
    <hyperlink ref="S49" r:id="rId277" display="https://www.procyclingstats.com/rider/jenthe-biermans" xr:uid="{6063FDC2-2FAE-497B-9A80-927354D4297F}"/>
    <hyperlink ref="M141" r:id="rId278" display="https://www.procyclingstats.com/rider/miguel-heidemann" xr:uid="{5ECFD2F9-550C-4AB5-BEE2-E278A940A6F5}"/>
    <hyperlink ref="S41" r:id="rId279" display="https://www.procyclingstats.com/rider/harold-tejada" xr:uid="{FB326972-C080-4B2A-BED1-2070155C223F}"/>
    <hyperlink ref="S638" r:id="rId280" display="https://www.procyclingstats.com/rider/nicolas-zukowsky" xr:uid="{8C86FA0B-FFD7-4141-9769-09B26E0EBAE9}"/>
    <hyperlink ref="S71" r:id="rId281" display="https://www.procyclingstats.com/rider/orluis-aular" xr:uid="{9F88EFAF-1FE9-4918-8F57-3C56E6E404A0}"/>
    <hyperlink ref="S106" r:id="rId282" display="https://www.procyclingstats.com/rider/erlend-blikra" xr:uid="{4FC3CBE1-43D1-4A74-A43D-994401F8374D}"/>
    <hyperlink ref="A89" r:id="rId283" display="https://www.procyclingstats.com/rider/paul-double" xr:uid="{BCD8350A-A472-41FB-AFB7-1EF1DA22E612}"/>
    <hyperlink ref="A57" r:id="rId284" display="https://www.procyclingstats.com/rider/raul-garcia-pierna" xr:uid="{44ADB2B9-E0FB-4D91-BB6C-0B61D6B9C49B}"/>
    <hyperlink ref="S56" r:id="rId285" display="https://www.procyclingstats.com/rider/lionel-taminiaux" xr:uid="{9754D8FC-8F2D-4FE3-8CED-6ED14BDB33C5}"/>
    <hyperlink ref="S51" r:id="rId286" display="https://www.procyclingstats.com/rider/henok-mulubrhan" xr:uid="{64847B21-DE32-4431-8338-47DBD6DE71B6}"/>
    <hyperlink ref="S178" r:id="rId287" display="https://www.procyclingstats.com/rider/sasha-weemaes" xr:uid="{BEEBBB88-2335-43ED-855F-8A003044C92B}"/>
    <hyperlink ref="M47" r:id="rId288" display="https://www.procyclingstats.com/rider/cristian-scaroni" xr:uid="{068D6676-9379-44A1-A4F3-4D309E97E868}"/>
    <hyperlink ref="A81" r:id="rId289" display="https://www.procyclingstats.com/rider/louis-barre" xr:uid="{D48DC284-36E7-4E47-A7B4-1557F7CF3177}"/>
    <hyperlink ref="M138" r:id="rId290" display="https://www.procyclingstats.com/rider/jon-barrenetxea-golzarri" xr:uid="{359C3412-9B22-42BA-AFAF-A995C645C327}"/>
    <hyperlink ref="A31" r:id="rId291" display="https://www.procyclingstats.com/rider/kevin-vermaerke" xr:uid="{030A3E1D-89C7-49E8-B10F-ECA1B33F7EAB}"/>
    <hyperlink ref="G128" r:id="rId292" display="https://www.procyclingstats.com/rider/alessandro-tonelli" xr:uid="{E5215AC3-9C9D-4562-BAF9-CE5C1714F5EA}"/>
    <hyperlink ref="S7" r:id="rId293" display="https://www.procyclingstats.com/rider/mathias-vacek" xr:uid="{58E49021-6768-4D9E-9701-1482828E3CF5}"/>
    <hyperlink ref="G138" r:id="rId294" display="https://www.procyclingstats.com/rider/lewis-askey" xr:uid="{9775C639-C97A-4EF3-B865-4F68365988CE}"/>
    <hyperlink ref="S174" r:id="rId295" display="https://www.procyclingstats.com/rider/rainer-kepplinger" xr:uid="{5F129381-1B28-457D-9668-88E90B5F0C44}"/>
    <hyperlink ref="A14" r:id="rId296" display="https://www.procyclingstats.com/rider/lenny-martinez" xr:uid="{E05483D4-AA3E-4E0A-B057-011D07C990C9}"/>
    <hyperlink ref="G85" r:id="rId297" display="https://www.procyclingstats.com/rider/gregor-muhlberger" xr:uid="{96E91646-7616-4754-90BF-02796028B72D}"/>
    <hyperlink ref="S494" r:id="rId298" display="https://www.procyclingstats.com/rider/thomas-gloag" xr:uid="{8514C4ED-7C7C-426B-8EDE-4AAE07EE7A96}"/>
    <hyperlink ref="S299" r:id="rId299" display="https://www.procyclingstats.com/rider/saeid-safarzadeh" xr:uid="{4B74573A-ED54-4F86-A0D6-A40A34BDBE66}"/>
    <hyperlink ref="S109" r:id="rId300" display="https://www.procyclingstats.com/rider/remy-rochas" xr:uid="{10421A6B-9CA5-40C6-887E-13F29E500504}"/>
    <hyperlink ref="G134" r:id="rId301" display="https://www.procyclingstats.com/rider/gianluca-brambilla" xr:uid="{F605F9BD-D7AA-4A83-9A02-BA278C79D5AF}"/>
    <hyperlink ref="S267" r:id="rId302" display="https://www.procyclingstats.com/rider/josef-cerny" xr:uid="{1B59D34F-359D-4EBC-9576-13888941FEC4}"/>
    <hyperlink ref="G89" r:id="rId303" display="https://www.procyclingstats.com/rider/simon-carr" xr:uid="{433B3CAA-9B67-4157-B508-976B9BD9D0C1}"/>
    <hyperlink ref="S560" r:id="rId304" display="https://www.procyclingstats.com/rider/jonas-koch" xr:uid="{8BAD1270-6665-4E5B-9EB9-39F44B0EB7CA}"/>
    <hyperlink ref="G142" r:id="rId305" display="https://www.procyclingstats.com/rider/thibault-guernalec" xr:uid="{29027DC7-B9E3-459F-9F7A-448C219C1CA2}"/>
    <hyperlink ref="M35" r:id="rId306" display="https://www.procyclingstats.com/rider/finn-fisher-black" xr:uid="{B48522DA-1F78-4E07-B05F-F065F16DF4EA}"/>
    <hyperlink ref="G10" r:id="rId307" display="https://www.procyclingstats.com/rider/antonio-tiberi" xr:uid="{B1A21FB5-7706-4C94-93D7-D6B474225C90}"/>
    <hyperlink ref="A98" r:id="rId308" display="https://www.procyclingstats.com/rider/pier-andre-cote" xr:uid="{23F60773-615D-4D6D-A87A-CF3E9BE84411}"/>
    <hyperlink ref="S159" r:id="rId309" display="https://www.procyclingstats.com/rider/owain-doull" xr:uid="{97F7B1B8-6B74-42A2-9435-DFD91F1ABA8A}"/>
    <hyperlink ref="G114" r:id="rId310" display="https://www.procyclingstats.com/rider/mathias-norsgaard" xr:uid="{56594093-2A98-4373-A1E4-1DFA06A5FF6B}"/>
    <hyperlink ref="S177" r:id="rId311" display="https://www.procyclingstats.com/rider/marco-tizza" xr:uid="{114371AB-7BF8-4EF2-8946-F9B5F8970FC4}"/>
    <hyperlink ref="S50" r:id="rId312" display="https://www.procyclingstats.com/rider/alex-kirsch" xr:uid="{23E0DF21-98D6-4BA8-BB8A-C7A969EB1456}"/>
    <hyperlink ref="G129" r:id="rId313" display="https://www.procyclingstats.com/rider/stan-van-tricht" xr:uid="{DBEDEC47-35F7-4CD2-AA87-AC2E4B7AC548}"/>
    <hyperlink ref="A30" r:id="rId314" display="https://www.procyclingstats.com/rider/thibau-nys" xr:uid="{3DE9EDB9-B244-413C-8731-216540565375}"/>
    <hyperlink ref="S43" r:id="rId315" display="https://www.procyclingstats.com/rider/laurenz-rex" xr:uid="{3880D45D-139E-43C4-8DBF-FB7045ED946E}"/>
    <hyperlink ref="G54" r:id="rId316" display="https://www.procyclingstats.com/rider/luke-lamperti" xr:uid="{204AE4AA-01E7-41DA-9F8B-D2E24B0E70A6}"/>
    <hyperlink ref="A53" r:id="rId317" display="https://www.procyclingstats.com/rider/frederik-wandahl" xr:uid="{9E84FF69-284F-4819-B12C-906885EBCB9A}"/>
    <hyperlink ref="G94" r:id="rId318" display="https://www.procyclingstats.com/rider/ben-zwiehoff" xr:uid="{BEF77C5C-E483-40B1-AEB3-5DBE8601C0FC}"/>
    <hyperlink ref="S209" r:id="rId319" display="https://www.procyclingstats.com/rider/paul-ourselin" xr:uid="{57A3502F-F678-48FE-B4E4-8BFFDCD1F987}"/>
    <hyperlink ref="M45" r:id="rId320" display="https://www.procyclingstats.com/rider/paul-penhoet" xr:uid="{25576A4D-2E3F-46F3-A33D-C09CFBB8CD26}"/>
    <hyperlink ref="G29" r:id="rId321" display="https://www.procyclingstats.com/rider/paul-lapeira" xr:uid="{BBF9862F-1EFE-41D6-AD38-C11739A4202E}"/>
    <hyperlink ref="G109" r:id="rId322" display="https://www.procyclingstats.com/rider/kamiel-bonneu" xr:uid="{9F256650-859B-4812-A47D-797253A1B8DA}"/>
    <hyperlink ref="G92" r:id="rId323" display="https://www.procyclingstats.com/rider/ivo-emanuel-alves" xr:uid="{BFEDDEE2-2FC9-4332-96D7-B39A3B6027A2}"/>
    <hyperlink ref="G55" r:id="rId324" display="https://www.procyclingstats.com/rider/bart-lemmen" xr:uid="{AC7634AC-F3AE-49A7-8EEE-1CE129C1E70C}"/>
    <hyperlink ref="S402" r:id="rId325" display="https://www.procyclingstats.com/rider/nathan-earle" xr:uid="{EDD77308-830E-4F74-88BD-2C1697FCA676}"/>
    <hyperlink ref="S500" r:id="rId326" display="https://www.procyclingstats.com/rider/nans-peters" xr:uid="{5F50A6B8-0505-4D88-83B4-0F252032DC83}"/>
    <hyperlink ref="G62" r:id="rId327" display="https://www.procyclingstats.com/rider/william-barta" xr:uid="{FE610FF1-EE2F-4E3C-AE45-C92A309AF65D}"/>
    <hyperlink ref="S556" r:id="rId328" display="https://www.procyclingstats.com/rider/james-fouche" xr:uid="{1FFA0682-83EC-4E16-BE8C-F5AC28D88186}"/>
    <hyperlink ref="M32" r:id="rId329" display="https://www.procyclingstats.com/rider/jenno-berckmoes" xr:uid="{4F922A61-59E1-4834-A9EA-0A778235BEAC}"/>
    <hyperlink ref="S319" r:id="rId330" display="https://www.procyclingstats.com/rider/joris-delbove" xr:uid="{135D621E-996F-400F-9350-738411D1EBDB}"/>
    <hyperlink ref="M107" r:id="rId331" display="https://www.procyclingstats.com/rider/timo-kielich" xr:uid="{28786A37-E0CC-455C-9A6A-8C6C5167DC4D}"/>
    <hyperlink ref="A49" r:id="rId332" display="https://www.procyclingstats.com/rider/yannis-voisard" xr:uid="{8A740BBD-C945-47ED-AE94-2D0C4B2C2ABB}"/>
    <hyperlink ref="M126" r:id="rId333" display="https://www.procyclingstats.com/rider/colin-stussi" xr:uid="{08F98762-7818-48CB-851E-F23C8E1C5841}"/>
    <hyperlink ref="M140" r:id="rId334" display="https://www.procyclingstats.com/rider/jonathan-klever-caicedo" xr:uid="{A9ADBD8A-751F-4EC7-B373-B21C1E20649C}"/>
    <hyperlink ref="S14" r:id="rId335" display="https://www.procyclingstats.com/rider/max-poole" xr:uid="{1FB1D793-E667-45E1-94DA-2BE4DFDC05E2}"/>
    <hyperlink ref="S254" r:id="rId336" display="https://www.procyclingstats.com/rider/txomin-juaristi" xr:uid="{78947D03-64AB-490E-A8D7-FC2F7DF6B58D}"/>
    <hyperlink ref="A102" r:id="rId337" display="https://www.procyclingstats.com/rider/axel-mariault" xr:uid="{822FF395-BE1D-458E-9F00-0E105E7D6AD6}"/>
    <hyperlink ref="S76" r:id="rId338" display="https://www.procyclingstats.com/rider/anders-foldager" xr:uid="{15025F96-7B21-47C6-AE51-A1BD2B766275}"/>
    <hyperlink ref="G64" r:id="rId339" display="https://www.procyclingstats.com/rider/stian-fredheim" xr:uid="{D4ABA843-87BD-4DF5-9B2B-083E35AAE729}"/>
    <hyperlink ref="S1" r:id="rId340" display="https://www.procyclingstats.com/rider/romain-gregoire1" xr:uid="{C7D0D780-F660-4EAA-AE6D-FFEE33355149}"/>
    <hyperlink ref="S68" r:id="rId341" display="https://www.procyclingstats.com/rider/william-junior-lecerf" xr:uid="{0F7E01FC-76DC-402E-AC95-05CEBB0E2514}"/>
    <hyperlink ref="G39" r:id="rId342" display="https://www.procyclingstats.com/rider/alec-segaert" xr:uid="{E505DDF5-66F7-4884-B6D5-1A2BA246D293}"/>
    <hyperlink ref="S46" r:id="rId343" display="https://www.procyclingstats.com/rider/ewen-costiou" xr:uid="{6EC3D723-6B91-4554-A8C6-21FB5B01466C}"/>
    <hyperlink ref="A47" r:id="rId344" display="https://www.procyclingstats.com/rider/harold-martin-lopez" xr:uid="{E8D8B4A1-FA1E-456E-8E61-4001DDE47A11}"/>
    <hyperlink ref="M5" r:id="rId345" display="https://www.procyclingstats.com/rider/lennert-van-eetvelt" xr:uid="{60C0FF0C-7969-418F-AA6B-01E0A642C2DB}"/>
    <hyperlink ref="A73" r:id="rId346" display="https://www.procyclingstats.com/rider/francesco-busatto" xr:uid="{C798A72E-AF46-4037-B9C3-828CF0460DFD}"/>
    <hyperlink ref="M157" r:id="rId347" display="https://www.procyclingstats.com/rider/ben-hermans" xr:uid="{3F8F4548-F8F1-4DFF-99A2-49AE6F056B03}"/>
    <hyperlink ref="S70" r:id="rId348" display="https://www.procyclingstats.com/rider/tom-van-asbroeck" xr:uid="{D0460BC0-8517-4B90-AAD3-F603756925BF}"/>
    <hyperlink ref="M64" r:id="rId349" display="https://www.procyclingstats.com/rider/markus-hoelgaard" xr:uid="{4980B204-3CE8-47BA-963A-154C812A0710}"/>
    <hyperlink ref="S457" r:id="rId350" display="https://www.procyclingstats.com/rider/ide-schelling" xr:uid="{2337E3D1-8C88-4039-9DDB-90293BAC6533}"/>
    <hyperlink ref="G133" r:id="rId351" display="https://www.procyclingstats.com/rider/cees-bol" xr:uid="{B7F71549-E760-497E-9759-A496021A8C94}"/>
    <hyperlink ref="M103" r:id="rId352" display="https://www.procyclingstats.com/rider/arne-marit" xr:uid="{890984E7-73C2-4293-809C-1217A9EDB43A}"/>
    <hyperlink ref="M143" r:id="rId353" display="https://www.procyclingstats.com/rider/kristian-sbaragli" xr:uid="{FF53C3C1-BA6E-465D-8497-6902E678EC9D}"/>
    <hyperlink ref="A58" r:id="rId354" display="https://www.procyclingstats.com/rider/matteo-moschetti" xr:uid="{CA71E39F-62C6-470B-A7D0-D32EC0D4F23D}"/>
    <hyperlink ref="S102" r:id="rId355" display="https://www.procyclingstats.com/rider/louis-vervaeke" xr:uid="{9D63091F-B594-46A1-8047-6561F1ED594E}"/>
    <hyperlink ref="M101" r:id="rId356" display="https://www.procyclingstats.com/rider/alexis-renard" xr:uid="{DE734486-A36D-49FE-AF8C-294A97D8F415}"/>
    <hyperlink ref="G78" r:id="rId357" display="https://www.procyclingstats.com/rider/lilian-calmejane" xr:uid="{AB8F1E17-60FD-4A40-9C43-B3CECEE40ACC}"/>
    <hyperlink ref="M165" r:id="rId358" display="https://www.procyclingstats.com/rider/aime-de-gendt" xr:uid="{FCE303B8-F093-4624-9BA0-A10A47612762}"/>
    <hyperlink ref="A64" r:id="rId359" display="https://www.procyclingstats.com/rider/julien-bernard" xr:uid="{573384FC-30F5-4C39-8BF6-EBE241320B05}"/>
    <hyperlink ref="G124" r:id="rId360" display="https://www.procyclingstats.com/rider/nils-eekhoff" xr:uid="{A53B1D3C-1FFA-4636-B110-1F8C5BAD8D0E}"/>
    <hyperlink ref="S172" r:id="rId361" display="https://www.procyclingstats.com/rider/valerio-conti" xr:uid="{23B919D3-E2D1-41A4-B0DA-6FB43F25E482}"/>
    <hyperlink ref="G65" r:id="rId362" display="https://www.procyclingstats.com/rider/chris-hamilton" xr:uid="{CE71FCBB-C2FB-4458-B490-874987EA7650}"/>
    <hyperlink ref="M132" r:id="rId363" display="https://www.procyclingstats.com/rider/simon-pellaud" xr:uid="{064F38B7-D647-476D-8FF9-B77A6B91A6AE}"/>
    <hyperlink ref="G81" r:id="rId364" display="https://www.procyclingstats.com/rider/ryan-mullen" xr:uid="{3BEF41AF-93E4-4F3B-A667-CAA1A9DD854F}"/>
    <hyperlink ref="A96" r:id="rId365" display="https://www.procyclingstats.com/rider/damien-howson" xr:uid="{F4B9DA0D-70AA-4EB8-9D44-22D21EF3A9BD}"/>
    <hyperlink ref="G146" r:id="rId366" display="https://www.procyclingstats.com/rider/walter-vargas" xr:uid="{CAE9518E-AD62-485A-A5E1-425A4FC21611}"/>
    <hyperlink ref="S498" r:id="rId367" display="https://www.procyclingstats.com/rider/gotzon-martin" xr:uid="{E4756337-0B93-4772-B247-09B3A61B1B48}"/>
    <hyperlink ref="G67" r:id="rId368" display="https://www.procyclingstats.com/rider/kobe-goossens" xr:uid="{5B41F45F-DBD9-40D8-BB65-4BD2127AB9F4}"/>
    <hyperlink ref="G96" r:id="rId369" display="https://www.procyclingstats.com/rider/mark-donovan" xr:uid="{87D7CBF6-9BD1-4255-8C4A-252BB3D908D8}"/>
    <hyperlink ref="S101" r:id="rId370" display="https://www.procyclingstats.com/rider/casper-pedersen" xr:uid="{DFB5A6FC-7F10-4EC8-9910-D2D8403C6F54}"/>
    <hyperlink ref="S105" r:id="rId371" display="https://www.procyclingstats.com/rider/matteo-badilatti" xr:uid="{196197FE-AAAD-4726-9C36-E8D45BFA1592}"/>
    <hyperlink ref="S416" r:id="rId372" display="https://www.procyclingstats.com/rider/jens-reynders" xr:uid="{D48D11A0-34BB-4230-90D5-DFE0F2A0D967}"/>
    <hyperlink ref="S75" r:id="rId373" display="https://www.procyclingstats.com/rider/filippo-baroncini" xr:uid="{277E1FC6-D634-420C-B91C-922C4794BDAF}"/>
    <hyperlink ref="M41" r:id="rId374" display="https://www.procyclingstats.com/rider/javier-romo" xr:uid="{A236332A-5B3B-4311-BE78-711A4480D787}"/>
    <hyperlink ref="S333" r:id="rId375" display="https://www.procyclingstats.com/rider/samuele-zoccarato" xr:uid="{AEB4CFF0-6281-46B0-AD13-22B7994FD915}"/>
    <hyperlink ref="S345" r:id="rId376" display="https://www.procyclingstats.com/rider/daniel-babor" xr:uid="{DCE66A29-0F78-45CC-8303-AB77406CFD55}"/>
    <hyperlink ref="S3" r:id="rId377" display="https://www.procyclingstats.com/rider/jonas-abrahamsen" xr:uid="{BB33C48B-776A-434B-A091-2AF5E4672097}"/>
    <hyperlink ref="S204" r:id="rId378" display="https://www.procyclingstats.com/rider/norbert-banaszek" xr:uid="{ECC2DBB4-EAF4-45FF-8456-3CDAD17F8493}"/>
    <hyperlink ref="S613" r:id="rId379" display="https://www.procyclingstats.com/rider/sebastian-berwick" xr:uid="{33179E50-520E-494D-B76C-E04596F3B8FD}"/>
    <hyperlink ref="S249" r:id="rId380" display="https://www.procyclingstats.com/rider/lucas-carstensen" xr:uid="{D472AC9B-2899-47A5-A789-0672A33D3652}"/>
    <hyperlink ref="S114" r:id="rId381" display="https://www.procyclingstats.com/rider/joan-bou" xr:uid="{C5BDC9B8-EA6F-479B-8607-B0425C5FFB37}"/>
    <hyperlink ref="S398" r:id="rId382" display="https://www.procyclingstats.com/rider/gleb-brussenskiy" xr:uid="{29079075-8E55-4B1E-AD93-02C280AAD4AE}"/>
    <hyperlink ref="G53" r:id="rId383" display="https://www.procyclingstats.com/rider/laurens-de-plus" xr:uid="{00905A2A-7B04-4D3A-A15E-FC27401CBD05}"/>
    <hyperlink ref="A61" r:id="rId384" display="https://www.procyclingstats.com/rider/fredrik-dversnes" xr:uid="{59BF0FBC-4B68-4156-9841-7B852FEE64A1}"/>
    <hyperlink ref="G125" r:id="rId385" display="https://www.procyclingstats.com/rider/amanuel-gebrezgabihier" xr:uid="{876F18AC-B6B0-4195-825F-8A4AB53DD1B9}"/>
    <hyperlink ref="S270" r:id="rId386" display="https://www.procyclingstats.com/rider/patrick-gamper" xr:uid="{F07B5A68-0FBC-442E-9BB8-58F37D911A34}"/>
    <hyperlink ref="S251" r:id="rId387" display="https://www.procyclingstats.com/rider/alexis-guerin" xr:uid="{0254E047-6DC0-4905-A595-CB3FC742EC97}"/>
    <hyperlink ref="M142" r:id="rId388" display="https://www.procyclingstats.com/rider/mirco-maestri" xr:uid="{6B93DAE6-5CE9-4393-A3F7-78E87E0D415F}"/>
    <hyperlink ref="S117" r:id="rId389" display="https://www.procyclingstats.com/rider/rory-townsend" xr:uid="{32D39445-E87E-4D2A-9A01-245232AF7D38}"/>
    <hyperlink ref="S166" r:id="rId390" display="https://www.procyclingstats.com/rider/harry-sweeny" xr:uid="{1C78CE90-A398-4227-9805-2197B294B804}"/>
    <hyperlink ref="S165" r:id="rId391" display="https://www.procyclingstats.com/rider/nicolas-prodhomme" xr:uid="{6C29AE03-5579-4005-8F69-0125CF38DAD1}"/>
    <hyperlink ref="M112" r:id="rId392" display="https://www.procyclingstats.com/rider/adne-van-engelen" xr:uid="{556155E1-0954-4B96-ADF4-D139C9EACB74}"/>
    <hyperlink ref="A48" r:id="rId393" display="https://www.procyclingstats.com/rider/rick-pluimers" xr:uid="{E10B4CCA-022B-4AC7-9CCB-90D22A1CC496}"/>
    <hyperlink ref="S417" r:id="rId394" display="https://www.procyclingstats.com/rider/matus-stocek" xr:uid="{CD431A98-0D86-46D5-A156-2BC267E23497}"/>
    <hyperlink ref="G24" r:id="rId395" display="https://www.procyclingstats.com/rider/matthew-riccitello" xr:uid="{90445C30-97E3-4769-AD01-F864677429E9}"/>
    <hyperlink ref="S15" r:id="rId396" display="https://www.procyclingstats.com/rider/laurence-pithie" xr:uid="{1342FB85-E7FA-4FDC-8DCA-AEE268F93933}"/>
    <hyperlink ref="M62" r:id="rId397" display="https://www.procyclingstats.com/rider/georg-steinhauser" xr:uid="{56E2C387-FE09-4813-87BA-636F1D1D0AA7}"/>
    <hyperlink ref="S574" r:id="rId398" display="https://www.procyclingstats.com/rider/rasmus-bogh-wallin" xr:uid="{51AA527D-7611-45CB-9D7C-0B4A71A1930C}"/>
    <hyperlink ref="A97" r:id="rId399" display="https://www.procyclingstats.com/rider/tim-van-dijke" xr:uid="{2F090F4E-B2FA-4354-9096-67ED6F07C9C8}"/>
    <hyperlink ref="A93" r:id="rId400" display="https://www.procyclingstats.com/rider/marius-mayrhofer" xr:uid="{89B375F8-2287-4083-B4F2-58313C150A76}"/>
    <hyperlink ref="S332" r:id="rId401" display="https://www.procyclingstats.com/rider/reuben-thompson" xr:uid="{1AF9C2BC-74E1-4D7C-8B4F-5B5DC5732BFE}"/>
    <hyperlink ref="S406" r:id="rId402" display="https://www.procyclingstats.com/rider/kim-heiduk" xr:uid="{F698B901-19F8-4064-B344-7B708418D082}"/>
    <hyperlink ref="S37" r:id="rId403" display="https://www.procyclingstats.com/rider/pelayo-sanchez-mayo" xr:uid="{69B621F6-69F0-4008-BEE3-9C8F0AA49643}"/>
    <hyperlink ref="G82" r:id="rId404" display="https://www.procyclingstats.com/rider/jarne-van-de-paar" xr:uid="{1D5D1704-1F01-4385-8BC7-A047ED54782E}"/>
    <hyperlink ref="G100" r:id="rId405" display="https://www.procyclingstats.com/rider/brent-van-moer" xr:uid="{240207BD-4884-45CF-9605-03558C071D61}"/>
    <hyperlink ref="M48" r:id="rId406" display="https://www.procyclingstats.com/rider/tobias-lund-andresen" xr:uid="{503CEAA3-139B-4509-B6AC-7A2151B27B1E}"/>
    <hyperlink ref="S20" r:id="rId407" display="https://www.procyclingstats.com/rider/egan-bernal" xr:uid="{75E0D759-0002-4A74-9DE9-3A1D3C4C3F6D}"/>
    <hyperlink ref="A21" r:id="rId408" display="https://www.procyclingstats.com/rider/joshua-tarling" xr:uid="{AF8F0391-B60A-4758-AD46-77E5180FE7DC}"/>
    <hyperlink ref="G127" r:id="rId409" display="https://www.procyclingstats.com/rider/callum-scotson" xr:uid="{A7F06D6D-5152-47AD-A52B-1F0C1E627DB5}"/>
    <hyperlink ref="S233" r:id="rId410" display="https://www.procyclingstats.com/rider/david-dekker" xr:uid="{76409702-C313-4F7E-BA1D-6F05843C5B3D}"/>
    <hyperlink ref="S379" r:id="rId411" display="https://www.procyclingstats.com/rider/edward-planckaert" xr:uid="{347C75FD-0115-4BD2-B9E4-23892C577743}"/>
    <hyperlink ref="G57" r:id="rId412" display="https://www.procyclingstats.com/rider/per-strand-hagenes" xr:uid="{5DBD1658-EB1B-4443-8330-FBE7A7882F77}"/>
    <hyperlink ref="S170" r:id="rId413" display="https://www.procyclingstats.com/rider/davide-bais" xr:uid="{DB9649C5-EE18-4A0A-B1F0-FC0256D9EB20}"/>
    <hyperlink ref="G108" r:id="rId414" display="https://www.procyclingstats.com/rider/maikel-zijlaard" xr:uid="{6C3FD468-4487-47E2-9A9D-D27642BD87DF}"/>
    <hyperlink ref="S96" r:id="rId415" display="https://www.procyclingstats.com/rider/sean-flynn" xr:uid="{C60FEC42-5C7E-4DD9-8EDA-28ABAD897229}"/>
    <hyperlink ref="S207" r:id="rId416" display="https://www.procyclingstats.com/rider/felix-engelhardt" xr:uid="{9AEBB3D8-5F71-4515-864D-E4FFFFFBCEE6}"/>
    <hyperlink ref="S115" r:id="rId417" display="https://www.procyclingstats.com/rider/jordi-lopez-caravaca" xr:uid="{08B077D6-DAB6-4AE1-B2A6-81850923708D}"/>
    <hyperlink ref="G101" r:id="rId418" display="https://www.procyclingstats.com/rider/enrico-zanoncello" xr:uid="{DF5C2F46-C1D9-4EF5-8324-7E12F556F253}"/>
    <hyperlink ref="S627" r:id="rId419" display="https://www.procyclingstats.com/rider/marco-murgano" xr:uid="{F658EE26-8C2A-4C03-878B-E530BA24FCD8}"/>
    <hyperlink ref="G51" r:id="rId420" display="https://www.procyclingstats.com/rider/giulio-pellizzari" xr:uid="{8AD1C67E-F165-4D52-8D31-BD89F585E59B}"/>
    <hyperlink ref="S568" r:id="rId421" display="https://www.procyclingstats.com/rider/jonas-rickaert" xr:uid="{BD06A21D-C6BA-43A0-8102-41D7D2E50938}"/>
    <hyperlink ref="S231" r:id="rId422" display="https://www.procyclingstats.com/rider/tegsh-bayar-batsaikhan" xr:uid="{EDEEBE16-5461-4380-97C4-8FE10E3E025A}"/>
    <hyperlink ref="S137" r:id="rId423" display="https://www.procyclingstats.com/rider/german-nicolas-tivani-perez" xr:uid="{78B36DC8-9C10-421E-ACB9-6C55CF780EF3}"/>
    <hyperlink ref="M12" r:id="rId424" display="https://www.procyclingstats.com/rider/florian-lipowitz" xr:uid="{92E2C525-D921-421B-9B1F-E8593A792F0E}"/>
    <hyperlink ref="G84" r:id="rId425" display="https://www.procyclingstats.com/rider/johannes-kulset" xr:uid="{547E81DF-2B48-452A-874A-D78DEA636F3E}"/>
    <hyperlink ref="G70" r:id="rId426" display="https://www.procyclingstats.com/rider/eric-antonio-fagundez" xr:uid="{C23571D9-8A33-4E09-AEF6-E4D1039610AC}"/>
    <hyperlink ref="S409" r:id="rId427" display="https://www.procyclingstats.com/rider/jacopo-mosca" xr:uid="{F418CE1B-37A7-4620-800C-45D7ECE2D2A4}"/>
    <hyperlink ref="S123" r:id="rId428" display="https://www.procyclingstats.com/rider/martin-marcellusi" xr:uid="{8F3C5C8B-47BD-4753-BD7F-99BEECA1EB6B}"/>
    <hyperlink ref="M148" r:id="rId429" display="https://www.procyclingstats.com/rider/logan-currie" xr:uid="{24842C97-8A5C-45BF-8C41-C58FD415F25B}"/>
    <hyperlink ref="S162" r:id="rId430" display="https://www.procyclingstats.com/rider/iuri-leitao" xr:uid="{93BFE5C4-490A-4B47-8154-9B9403D61AAE}"/>
    <hyperlink ref="S326" r:id="rId431" display="https://www.procyclingstats.com/rider/jesper-rasch" xr:uid="{5AFD696A-76A2-4A8A-AF32-EEB4D71615B9}"/>
    <hyperlink ref="S381" r:id="rId432" display="https://www.procyclingstats.com/rider/karel-vacek" xr:uid="{1A97FBA2-AB03-44B2-8302-3E57488FBB93}"/>
    <hyperlink ref="A86" r:id="rId433" display="https://www.procyclingstats.com/rider/marco-frigo" xr:uid="{61C80AC1-9D88-4148-BF42-4BDD4D55FAD3}"/>
    <hyperlink ref="A34" r:id="rId434" display="https://www.procyclingstats.com/rider/valentin-paret-peintre" xr:uid="{C91C53DB-401D-4C7D-80B4-4DD0C11EF7CD}"/>
    <hyperlink ref="S220" r:id="rId435" display="https://www.procyclingstats.com/rider/jesus-david-pena-jimenez" xr:uid="{4D65E549-49A5-427A-AD6A-CBA18ED1D749}"/>
    <hyperlink ref="G95" r:id="rId436" display="https://www.procyclingstats.com/rider/welay-hagos-berhe" xr:uid="{E5C5EF6A-BC08-4872-B6BD-92C0B827E565}"/>
    <hyperlink ref="M8" r:id="rId437" display="https://www.procyclingstats.com/rider/isaac-del-toro" xr:uid="{8449DC10-C35E-4723-B5F6-78B39162440F}"/>
    <hyperlink ref="G72" r:id="rId438" display="https://www.procyclingstats.com/rider/wilmar-paredes" xr:uid="{A75C6047-0706-4E6C-9CEF-5265456F8AA2}"/>
    <hyperlink ref="S572" r:id="rId439" display="https://www.procyclingstats.com/rider/oscar-sevilla" xr:uid="{943A8C5F-1E2C-4D3F-9201-2E81B423BCC3}"/>
    <hyperlink ref="G33" r:id="rId440" display="https://www.procyclingstats.com/rider/pablo-castrillo-zapater" xr:uid="{72D0BAC0-6821-46C4-8A72-9ED0DCE75C18}"/>
    <hyperlink ref="A59" r:id="rId441" display="https://www.procyclingstats.com/rider/fabio-christen" xr:uid="{FE78D717-C058-46E8-A971-2724592154CC}"/>
    <hyperlink ref="G126" r:id="rId442" display="https://www.procyclingstats.com/rider/mathys-rondel" xr:uid="{164D5B39-1A61-427F-AD20-E613C97A58F4}"/>
    <hyperlink ref="M54" r:id="rId443" display="https://www.procyclingstats.com/rider/riley-sheehan" xr:uid="{0F329491-1AF4-442F-A788-73111E0F2DB6}"/>
    <hyperlink ref="G120" r:id="rId444" display="https://www.procyclingstats.com/rider/lars-boven" xr:uid="{61F7BB57-23E2-4AA0-B518-4E7B8E153408}"/>
    <hyperlink ref="S171" r:id="rId445" display="https://www.procyclingstats.com/rider/lorenzo-conforti" xr:uid="{CD401D50-86B0-4724-AC56-29DAC4F65073}"/>
    <hyperlink ref="M59" r:id="rId446" display="https://www.procyclingstats.com/rider/nairo-quintana" xr:uid="{B40D932B-6706-4E3E-8143-E18CD4B06532}"/>
    <hyperlink ref="A40" r:id="rId447" display="https://www.procyclingstats.com/rider/jan-tratnik" xr:uid="{15591763-9FD9-4A9F-8853-54C168AE64CB}"/>
    <hyperlink ref="M38" r:id="rId448" display="https://www.procyclingstats.com/rider/jan-hirt" xr:uid="{58EA8C67-5D8B-4DEF-AA30-27C4022D475C}"/>
    <hyperlink ref="M108" r:id="rId449" display="https://www.procyclingstats.com/rider/robert-stannard" xr:uid="{57FFDC2C-9AB3-43E6-A0AD-488002F714B6}"/>
    <hyperlink ref="M60" r:id="rId450" display="https://www.procyclingstats.com/rider/simon-geschke" xr:uid="{431BD9A8-23F9-4CC3-97FD-3F6320EB8B77}"/>
    <hyperlink ref="S45" r:id="rId451" display="https://www.procyclingstats.com/rider/axel-laurance" xr:uid="{075172A5-22A9-4ADB-BF41-711D3DE9CFF8}"/>
    <hyperlink ref="S116" r:id="rId452" display="https://www.procyclingstats.com/rider/sam-oomen" xr:uid="{DC2B5C70-CEFD-4D4C-8D49-33AFCC706CBE}"/>
    <hyperlink ref="S136" r:id="rId453" display="https://www.procyclingstats.com/rider/julien-simon" xr:uid="{9E81A5C1-6D96-4B16-8D14-625C6FB88E10}"/>
    <hyperlink ref="M33" r:id="rId454" display="https://www.procyclingstats.com/rider/quentin-pacher" xr:uid="{EA774009-4247-44C2-95B8-56201D6D2805}"/>
    <hyperlink ref="S327" r:id="rId455" display="https://www.procyclingstats.com/rider/sebastien-reichenbach" xr:uid="{A153DE4C-6240-4D20-94DD-4CE67205E24C}"/>
    <hyperlink ref="M152" r:id="rId456" display="https://www.procyclingstats.com/rider/andrea-piccolo" xr:uid="{800AD928-5497-4C46-84C2-EB91E716636C}"/>
    <hyperlink ref="G31" r:id="rId457" display="https://www.procyclingstats.com/rider/edoardo-affini" xr:uid="{4B3883AE-908C-4723-9072-341E187F6E59}"/>
    <hyperlink ref="A109" r:id="rId458" display="https://www.procyclingstats.com/rider/steven-kruijswijk" xr:uid="{01924EB7-B16F-49F5-A11C-BBEC6726F3E6}"/>
    <hyperlink ref="S628" r:id="rId459" display="https://www.procyclingstats.com/rider/antonio-pedrero" xr:uid="{4F297F61-BB95-4FEE-AE98-AE67A95BBCAF}"/>
    <hyperlink ref="S456" r:id="rId460" display="https://www.procyclingstats.com/rider/marc-sarreau" xr:uid="{A1608612-F1B7-42F6-9190-F01C29F1771C}"/>
    <hyperlink ref="S36" r:id="rId461" display="https://www.procyclingstats.com/rider/xandro-meurisse" xr:uid="{BA6B6018-D938-4BC1-9629-E12D6118D755}"/>
    <hyperlink ref="G63" r:id="rId462" display="https://www.procyclingstats.com/rider/luca-covili" xr:uid="{E69AA1FE-A54B-49AF-9BCE-B44FE10C5C0E}"/>
    <hyperlink ref="A78" r:id="rId463" display="https://www.procyclingstats.com/rider/johannes-staune-mittet" xr:uid="{1ECD5E8C-4851-4A96-AE19-8DC89EE8FA24}"/>
    <hyperlink ref="G22" r:id="rId464" display="https://www.procyclingstats.com/rider/edoardo-zambanini" xr:uid="{F5AA11CD-1FE9-43C4-9A4F-1378EED193BF}"/>
    <hyperlink ref="M166" r:id="rId465" display="https://www.procyclingstats.com/rider/jimmy-janssens" xr:uid="{D0C7BEE2-53D3-4A72-AEE5-C9E0972B534D}"/>
    <hyperlink ref="M51" r:id="rId466" display="https://www.procyclingstats.com/rider/archie-ryan" xr:uid="{E31EA054-E74A-4DC8-8541-FA19FE656B78}"/>
    <hyperlink ref="S83" r:id="rId467" display="https://www.procyclingstats.com/rider/michael-valgren-andersen" xr:uid="{44AD5EE5-6AC9-46BD-A05C-C30B38815890}"/>
    <hyperlink ref="M120" r:id="rId468" display="https://www.procyclingstats.com/rider/bram-welten" xr:uid="{446CBAC2-AD17-4927-9778-5C636A7AF278}"/>
    <hyperlink ref="M123" r:id="rId469" display="https://www.procyclingstats.com/rider/jonathan-lastra" xr:uid="{E03CFA14-0CEB-4D86-ACC6-85F18D4A6F5A}"/>
    <hyperlink ref="A87" r:id="rId470" display="https://www.procyclingstats.com/rider/oscar-rodriguez" xr:uid="{42F232D1-B939-41A0-9AAD-912F93FAAF99}"/>
    <hyperlink ref="A95" r:id="rId471" display="https://www.procyclingstats.com/rider/mikel-bizkarra" xr:uid="{8C706917-9ACD-4FD2-B3C9-851BF531C4F7}"/>
    <hyperlink ref="S353" r:id="rId472" display="https://www.procyclingstats.com/rider/kenneth-van-rooy" xr:uid="{D6A95C8A-5153-47D1-83B2-FACB9CC3C647}"/>
    <hyperlink ref="G115" r:id="rId473" display="https://www.procyclingstats.com/rider/kelland-brien" xr:uid="{015A1609-A9FC-44B8-B6DB-9F204D38D7F9}"/>
    <hyperlink ref="M109" r:id="rId474" display="https://www.procyclingstats.com/rider/pierre-barbier" xr:uid="{91FE40AC-ADCE-4094-93F6-7FAF49BCE2A5}"/>
    <hyperlink ref="M144" r:id="rId475" display="https://www.procyclingstats.com/rider/mick-van-dijke" xr:uid="{04F723DA-FFED-4D06-90C8-888FE49772CB}"/>
    <hyperlink ref="S346" r:id="rId476" display="https://www.procyclingstats.com/rider/alan-banaszek" xr:uid="{693C5857-F8DB-4656-8528-E27F87988A0C}"/>
    <hyperlink ref="S100" r:id="rId477" display="https://www.procyclingstats.com/rider/joel-nicolau" xr:uid="{3A08AD8D-2BE2-4A35-A708-940052C5C7FB}"/>
    <hyperlink ref="G132" r:id="rId478" display="https://www.procyclingstats.com/rider/igor-arrieta-lizarraga" xr:uid="{2C577352-48DF-4CA3-8F77-DAD1D22EF36F}"/>
    <hyperlink ref="A77" r:id="rId479" display="https://www.procyclingstats.com/rider/jose-felix-parra" xr:uid="{F6E72F1F-C1AE-4013-B754-DEE80F9A7AB8}"/>
    <hyperlink ref="M95" r:id="rId480" display="https://www.procyclingstats.com/rider/odd-christian-eiking" xr:uid="{7B4B6EDA-5BB3-47C6-8845-7970CAA74C60}"/>
    <hyperlink ref="S347" r:id="rId481" display="https://www.procyclingstats.com/rider/alessandro-de-marchi" xr:uid="{20C574B4-2B23-491B-AEC1-0632E9E39794}"/>
    <hyperlink ref="S450" r:id="rId482" display="https://www.procyclingstats.com/rider/kenny-elissonde" xr:uid="{4BE1F35B-D7CD-4D5E-AA08-4878C9374A08}"/>
    <hyperlink ref="G136" r:id="rId483" display="https://www.procyclingstats.com/rider/jannik-steimle" xr:uid="{19773D75-3BE5-4989-BB36-410461C403AD}"/>
    <hyperlink ref="S397" r:id="rId484" display="https://www.procyclingstats.com/rider/tobias-bayer" xr:uid="{0EE4BA52-61A0-4CBF-B56F-F0FB66DCAFEA}"/>
    <hyperlink ref="S401" r:id="rId485" display="https://www.procyclingstats.com/rider/anthony-delaplace" xr:uid="{D64BBD1B-0E7F-49DC-8928-4CF5A9D0E5F9}"/>
    <hyperlink ref="M93" r:id="rId486" display="https://www.procyclingstats.com/rider/mattia-bais" xr:uid="{DDC0AD83-44ED-4A0A-A75E-C3E00EA922FD}"/>
    <hyperlink ref="S67" r:id="rId487" display="https://www.procyclingstats.com/rider/marco-brenner" xr:uid="{BD39C62C-6651-48FE-95CD-81D24FEFFC67}"/>
    <hyperlink ref="S163" r:id="rId488" display="https://www.procyclingstats.com/rider/hermann-pernsteiner" xr:uid="{1517BC56-0344-4F66-8154-F35A3FA820DA}"/>
    <hyperlink ref="S575" r:id="rId489" display="https://www.procyclingstats.com/rider/thimo-willems" xr:uid="{7573AB01-D5C1-447F-8CF5-E6CE55B3A875}"/>
    <hyperlink ref="S208" r:id="rId490" display="https://www.procyclingstats.com/rider/ander-okamika" xr:uid="{B11DC978-AE58-4F03-942B-F24494D70829}"/>
    <hyperlink ref="S374" r:id="rId491" display="https://www.procyclingstats.com/rider/robin-froidevaux" xr:uid="{A962D741-01D7-42BE-B73B-A0F2C21B2A86}"/>
    <hyperlink ref="S399" r:id="rId492" display="https://www.procyclingstats.com/rider/igor-chzhan" xr:uid="{1A35F0A3-1FA2-40FF-BC36-D4014A419197}"/>
    <hyperlink ref="S507" r:id="rId493" display="https://www.procyclingstats.com/rider/hannes-wilksch" xr:uid="{FBD41ED6-44EE-4600-A27E-584B94649E88}"/>
    <hyperlink ref="S563" r:id="rId494" display="https://www.procyclingstats.com/rider/scott-mcgill" xr:uid="{CF5731E2-9236-4DB5-8EF5-4E6291920748}"/>
    <hyperlink ref="G91" r:id="rId495" display="https://www.procyclingstats.com/rider/victor-langellotti" xr:uid="{C3C4AC8C-C6E1-4AC2-9D56-FDCF041244EA}"/>
    <hyperlink ref="S189" r:id="rId496" display="https://www.procyclingstats.com/rider/ryan-gibbons" xr:uid="{0D4D2212-882E-43BC-8D3F-44ABF90FCB2B}"/>
    <hyperlink ref="S173" r:id="rId497" display="https://www.procyclingstats.com/rider/michael-gogl" xr:uid="{B3557A92-9D7F-417E-A831-2AF59917AE1C}"/>
    <hyperlink ref="S328" r:id="rId498" display="https://www.procyclingstats.com/rider/rafael-reis" xr:uid="{DE724F8E-176E-4613-A32C-C9B63ECB1A05}"/>
    <hyperlink ref="S296" r:id="rId499" display="https://www.procyclingstats.com/rider/reinardt-janse-van-rensburg" xr:uid="{79C4D7E4-14C8-4F5B-AE3C-1A226450BA93}"/>
    <hyperlink ref="S94" r:id="rId500" display="https://www.procyclingstats.com/rider/fernando-barcelo" xr:uid="{AB31326A-151B-4240-8797-C3CB52F9D24D}"/>
    <hyperlink ref="S154" r:id="rId501" display="https://www.procyclingstats.com/rider/arjen-livyns" xr:uid="{2963770E-FD27-4D58-A252-266EB43641D9}"/>
    <hyperlink ref="G71" r:id="rId502" display="https://www.procyclingstats.com/rider/karl-patrick-lauk" xr:uid="{A702EB04-637E-4B2A-A1FC-4F383CF587C0}"/>
    <hyperlink ref="M163" r:id="rId503" display="https://www.procyclingstats.com/rider/tom-bohli" xr:uid="{B895D6D7-D411-45DD-AA24-FFE4EAA4CFC2}"/>
    <hyperlink ref="S188" r:id="rId504" display="https://www.procyclingstats.com/rider/floris-de-tier" xr:uid="{2E2423C3-5E30-4A96-B660-EAE0031374F9}"/>
    <hyperlink ref="S190" r:id="rId505" display="https://www.procyclingstats.com/rider/simon-guglielmi" xr:uid="{3DB3A9F2-B37C-4DBC-B022-0ADC1307ED66}"/>
    <hyperlink ref="A101" r:id="rId506" display="https://www.procyclingstats.com/rider/matteo-malucelli" xr:uid="{28487EF5-F75B-440B-B354-9106B2ED0F24}"/>
    <hyperlink ref="S239" r:id="rId507" display="https://www.procyclingstats.com/rider/dawit-yemane" xr:uid="{4769086E-B7A6-4A3B-B76C-BB7FBDF0080B}"/>
    <hyperlink ref="S132" r:id="rId508" display="https://www.procyclingstats.com/rider/emmanuel-morin" xr:uid="{0EE5928A-FE75-49ED-9B7F-EA045E369644}"/>
    <hyperlink ref="S55" r:id="rId509" display="https://www.procyclingstats.com/rider/pau-miquel-delgado" xr:uid="{7FD0C0F3-1005-4A53-BB7D-816A5426431F}"/>
    <hyperlink ref="G103" r:id="rId510" display="https://www.procyclingstats.com/rider/adne-holter" xr:uid="{74FD88A3-45A8-449D-9456-BFE745D7B912}"/>
    <hyperlink ref="S629" r:id="rId511" display="https://www.procyclingstats.com/rider/oscar-pelegri" xr:uid="{CA6297CE-7C5E-4E9E-8032-71779382D32F}"/>
    <hyperlink ref="S400" r:id="rId512" display="https://www.procyclingstats.com/rider/jonathan-couanon" xr:uid="{A511639B-D9D9-4248-B1C5-752467570585}"/>
    <hyperlink ref="S492" r:id="rId513" display="https://www.procyclingstats.com/rider/michele-gazzoli" xr:uid="{7C8ABA3D-D680-48D3-8CAB-3DD2F0B62F07}"/>
    <hyperlink ref="S495" r:id="rId514" display="https://www.procyclingstats.com/rider/donavan-grondin" xr:uid="{177A0A1F-2FF5-48B2-8084-B1E1F8D26ED6}"/>
    <hyperlink ref="G93" r:id="rId515" display="https://www.procyclingstats.com/rider/jensen-plowright" xr:uid="{953D90F3-B544-4AEA-AA5B-B9BE79D20D1B}"/>
    <hyperlink ref="S294" r:id="rId516" display="https://www.procyclingstats.com/rider/joren-bloem2" xr:uid="{B707C9C5-42D6-466A-9F94-435EEE14EB4E}"/>
    <hyperlink ref="S325" r:id="rId517" display="https://www.procyclingstats.com/rider/rick-ottema" xr:uid="{9EB8FC30-4525-40B5-BA8E-3E0E27CC682C}"/>
    <hyperlink ref="S569" r:id="rId518" display="https://www.procyclingstats.com/rider/szymon-sajnok" xr:uid="{64C24D14-9199-40DF-8B36-83397B6BC205}"/>
    <hyperlink ref="M97" r:id="rId519" display="https://www.procyclingstats.com/rider/tord-gudmestad" xr:uid="{98D9A5FE-CF8D-45AD-B47D-88022DC37F26}"/>
    <hyperlink ref="S323" r:id="rId520" display="https://www.procyclingstats.com/rider/alan-jousseaume" xr:uid="{80B67E86-006C-436C-B94E-AF94A4264991}"/>
    <hyperlink ref="S79" r:id="rId521" display="https://www.procyclingstats.com/rider/vito-braet" xr:uid="{EB67CA75-131E-47BC-834B-1B0801E889AF}"/>
    <hyperlink ref="G116" r:id="rId522" display="https://www.procyclingstats.com/rider/thomas-pesenti" xr:uid="{09D52436-F166-4FF0-99AD-E85A0A6A4B62}"/>
    <hyperlink ref="M161" r:id="rId523" display="https://www.procyclingstats.com/rider/alessandro-verre" xr:uid="{3A5EC7AA-4113-4194-8E3F-A458CAB591A5}"/>
    <hyperlink ref="S269" r:id="rId524" display="https://www.procyclingstats.com/rider/bilguunjargal-erdenebat" xr:uid="{2131AFD4-66B7-4791-B5DD-20336E8C9DC1}"/>
    <hyperlink ref="S455" r:id="rId525" display="https://www.procyclingstats.com/rider/valentin-midey" xr:uid="{F10B908E-7FA9-4D69-9E20-7FF087DF929F}"/>
    <hyperlink ref="S148" r:id="rId526" display="https://www.procyclingstats.com/rider/yuma-koishi" xr:uid="{D619CA65-73A4-4A35-B41D-ACF8B36E8EF7}"/>
    <hyperlink ref="S618" r:id="rId527" display="https://www.procyclingstats.com/rider/marcelo-felipe" xr:uid="{A6727E9B-6E8B-40E2-9F8A-D8687F9C254F}"/>
    <hyperlink ref="S558" r:id="rId528" display="https://www.procyclingstats.com/rider/mael-guegan" xr:uid="{2DF00E7B-B328-4FAA-BCBB-876FD24EF641}"/>
    <hyperlink ref="S321" r:id="rId529" display="https://www.procyclingstats.com/rider/miguel-angel-fernandez-ruiz" xr:uid="{7A026AD0-1852-4B2A-9DC3-51D734B24B97}"/>
    <hyperlink ref="A63" r:id="rId530" display="https://www.procyclingstats.com/rider/mario-aparicio-munoz" xr:uid="{7ABDEC00-49C1-4F67-AE46-E6882B7F7E89}"/>
    <hyperlink ref="S274" r:id="rId531" display="https://www.procyclingstats.com/rider/mihael-stajnar" xr:uid="{0C00FD61-AE6A-4E5E-80BF-503C341B69B3}"/>
    <hyperlink ref="S636" r:id="rId532" display="https://www.procyclingstats.com/rider/attilio-viviani" xr:uid="{87CD46B3-D505-443A-886A-1160F6D76301}"/>
    <hyperlink ref="S460" r:id="rId533" display="https://www.procyclingstats.com/rider/embret-svestad-bardseng" xr:uid="{CDE9C1DF-2742-413A-8699-996498022A32}"/>
    <hyperlink ref="M117" r:id="rId534" display="https://www.procyclingstats.com/rider/unai-iribar-jauregi" xr:uid="{9C32C15B-EC04-427A-A4EA-CAF13C9BA9D7}"/>
    <hyperlink ref="S295" r:id="rId535" display="https://www.procyclingstats.com/rider/antoine-debons" xr:uid="{CF0B43CB-6266-44AC-B26C-1C96992D52D9}"/>
    <hyperlink ref="G41" r:id="rId536" display="https://www.procyclingstats.com/rider/milan-fretin" xr:uid="{DA960905-1F5D-4B04-A0D0-40DB34D3E6A0}"/>
    <hyperlink ref="S232" r:id="rId537" display="https://www.procyclingstats.com/rider/louis-blouwe" xr:uid="{86D53682-72A5-4C76-A4CF-06C08547FB11}"/>
    <hyperlink ref="S198" r:id="rId538" display="https://www.procyclingstats.com/rider/morne-van-niekerk" xr:uid="{6343A4FE-F3F2-4C0E-806A-427F2964B9EB}"/>
    <hyperlink ref="G38" r:id="rId539" display="https://www.procyclingstats.com/rider/pavel-bittner" xr:uid="{23541AB9-E545-495D-8B7C-85C139C30446}"/>
    <hyperlink ref="S407" r:id="rId540" display="https://www.procyclingstats.com/rider/michael-hepburn" xr:uid="{37854FF5-BC71-421D-B7D6-7AF69721E1A8}"/>
    <hyperlink ref="S452" r:id="rId541" display="https://www.procyclingstats.com/rider/riccardo-lucca" xr:uid="{F83F3711-9755-44DE-88A0-1394580D91D4}"/>
    <hyperlink ref="S192" r:id="rId542" display="https://www.procyclingstats.com/rider/tomas-kopecky" xr:uid="{1A68F7B1-6087-4B8F-81C1-B7B0F815BAFB}"/>
    <hyperlink ref="S329" r:id="rId543" display="https://www.procyclingstats.com/rider/alexander-salby" xr:uid="{F961ED9A-0A83-48E5-BF68-2E792560F657}"/>
    <hyperlink ref="M94" r:id="rId544" display="https://www.procyclingstats.com/rider/ceriel-desal" xr:uid="{B231C8C4-DAC5-437B-88C6-9F4CCB6E08D1}"/>
    <hyperlink ref="S131" r:id="rId545" display="https://www.procyclingstats.com/rider/dylan-hopkins" xr:uid="{3A81C77D-FA79-4A0B-8CFB-7496D43C21B3}"/>
    <hyperlink ref="S637" r:id="rId546" display="https://www.procyclingstats.com/rider/james-whelan" xr:uid="{F713F6D5-1CA6-4170-A2EA-2AE67B8B64A8}"/>
    <hyperlink ref="S237" r:id="rId547" display="https://www.procyclingstats.com/rider/tyler-stites" xr:uid="{42B545F9-C4D9-43D0-84F6-35F4FC9589F5}"/>
    <hyperlink ref="S147" r:id="rId548" display="https://www.procyclingstats.com/rider/siim-kiskonen" xr:uid="{311A2AA3-2B9B-4DED-90D0-66869F738AC8}"/>
    <hyperlink ref="S350" r:id="rId549" display="https://www.procyclingstats.com/rider/johan-meens" xr:uid="{4AFCAAE3-D357-4C64-A98D-3C991FFAB1ED}"/>
    <hyperlink ref="A76" r:id="rId550" display="https://www.procyclingstats.com/rider/bastien-tronchon" xr:uid="{2E2025B0-5F7F-4CFB-BC50-BBF24FB99643}"/>
    <hyperlink ref="S210" r:id="rId551" display="https://www.procyclingstats.com/rider/valentin-retailleau" xr:uid="{9A6EF1F4-74EF-4994-934C-0216A0DB4C27}"/>
    <hyperlink ref="S235" r:id="rId552" display="https://www.procyclingstats.com/rider/alex-martin-gutierrez" xr:uid="{6D3AA680-55EB-41C3-B7FC-FB8DBF501D51}"/>
    <hyperlink ref="S133" r:id="rId553" display="https://www.procyclingstats.com/rider/jokin-murguialday-elorza" xr:uid="{D9014D54-223C-4B52-B93A-29B7FFBDEA0A}"/>
    <hyperlink ref="S562" r:id="rId554" display="https://www.procyclingstats.com/rider/andoni-lopez-de-abetxuko-jimenez" xr:uid="{4D22E183-CC95-4AD0-8236-0E7F96498C82}"/>
    <hyperlink ref="S449" r:id="rId555" display="https://www.procyclingstats.com/rider/jesus-del-pino" xr:uid="{00AD6D34-89A5-47F8-9F00-862DC9BC4FD1}"/>
    <hyperlink ref="S414" r:id="rId556" display="https://www.procyclingstats.com/rider/blake-quick" xr:uid="{BB0CA715-653C-411C-8580-8C25B3D60E7E}"/>
    <hyperlink ref="S565" r:id="rId557" display="https://www.procyclingstats.com/rider/nicklas-amdi-pedersen" xr:uid="{4338A93D-7D63-44DC-9135-61ABEC37CCDF}"/>
    <hyperlink ref="S247" r:id="rId558" display="https://www.procyclingstats.com/rider/mathias-bregnhoj" xr:uid="{8A1337FE-9FF2-448D-9CD5-DF0808537A29}"/>
    <hyperlink ref="S614" r:id="rId559" display="https://www.procyclingstats.com/rider/davide-bomboi" xr:uid="{0320EB1A-BAE4-4AE1-8139-487F58B35E3A}"/>
    <hyperlink ref="M49" r:id="rId560" display="https://www.procyclingstats.com/rider/jordan-jegat" xr:uid="{1DB78E5E-9FE9-4E50-A7F1-7719EA4A9493}"/>
    <hyperlink ref="S275" r:id="rId561" display="https://www.procyclingstats.com/rider/loe-van-belle" xr:uid="{6B670C7A-F518-48D6-AA0B-94F3F5E49D1C}"/>
    <hyperlink ref="M134" r:id="rId562" display="https://www.procyclingstats.com/rider/mats-wenzel" xr:uid="{CF56FA2E-E3A9-4C22-82C7-4B3C7DBF4E31}"/>
    <hyperlink ref="G98" r:id="rId563" display="https://www.procyclingstats.com/rider/mathis-le-berre" xr:uid="{7C718821-B337-4196-9D23-A807B2CC0C2B}"/>
    <hyperlink ref="S155" r:id="rId564" display="https://www.procyclingstats.com/rider/lorenzo-milesi" xr:uid="{9EAA34D2-78EA-4BAD-8546-588A81AA7107}"/>
    <hyperlink ref="S623" r:id="rId565" display="https://www.procyclingstats.com/rider/david-lozano" xr:uid="{D6B8D9F2-DFD6-4722-937A-0286E28ACCF4}"/>
    <hyperlink ref="M153" r:id="rId566" display="https://www.procyclingstats.com/rider/cristian-raileanu" xr:uid="{1186A6DF-D1AB-4FE7-96F3-0514EE7C8D0B}"/>
    <hyperlink ref="M58" r:id="rId567" display="https://www.procyclingstats.com/rider/pierre-gautherat" xr:uid="{6B8D4477-EBD7-4C60-B796-08720EAD76BE}"/>
    <hyperlink ref="S411" r:id="rId568" display="https://www.procyclingstats.com/rider/tobiasz-pawlak" xr:uid="{A8BA7EB4-0B22-4FD5-AA38-F52B86DD6AAB}"/>
    <hyperlink ref="S72" r:id="rId569" display="https://www.procyclingstats.com/rider/brandon-smith-rivera-vargas" xr:uid="{66364E28-A410-445C-9366-E12A8425B272}"/>
    <hyperlink ref="S152" r:id="rId570" display="https://www.procyclingstats.com/rider/thanakhan-chaiyasombat" xr:uid="{AA6EB0D0-C1CC-45C3-8AFE-7A8351C57561}"/>
    <hyperlink ref="G86" r:id="rId571" display="https://www.procyclingstats.com/rider/tim-torn-teutenberg" xr:uid="{5C6AE26B-E0C1-4186-8C1E-05017E49C565}"/>
    <hyperlink ref="S564" r:id="rId572" display="https://www.procyclingstats.com/rider/hayato-okamoto" xr:uid="{103FDA66-BC27-4D16-BB44-0ECF2A69D894}"/>
    <hyperlink ref="S97" r:id="rId573" display="https://www.procyclingstats.com/rider/maxime-jarnet" xr:uid="{B8F55F51-3B03-4E1C-A006-341784E36AF9}"/>
    <hyperlink ref="G130" r:id="rId574" display="https://www.procyclingstats.com/rider/matheo-vercher" xr:uid="{30A3BF57-DAF7-4073-84E2-6E88FFAAF5CC}"/>
    <hyperlink ref="S369" r:id="rId575" display="https://www.procyclingstats.com/rider/yukiya-arashiro" xr:uid="{48C931B6-661A-48AD-BDD9-C2308ECAAD24}"/>
    <hyperlink ref="S120" r:id="rId576" display="https://www.procyclingstats.com/rider/carter-bettles" xr:uid="{C202AC71-4978-4386-89D4-EC1BA68A5CA4}"/>
    <hyperlink ref="S554" r:id="rId577" display="https://www.procyclingstats.com/rider/lucas-de-rossi" xr:uid="{A8233F98-1944-41BF-AA9F-EBD402EF7D91}"/>
    <hyperlink ref="G105" r:id="rId578" display="https://www.procyclingstats.com/rider/davide-cimolai" xr:uid="{EE1C0523-9318-455A-8528-3F9D95942FD4}"/>
    <hyperlink ref="S403" r:id="rId579" display="https://www.procyclingstats.com/rider/matteo-fabbro" xr:uid="{3273CC0C-4E58-47E8-A715-7CCE2F0184CE}"/>
    <hyperlink ref="M81" r:id="rId580" display="https://www.procyclingstats.com/rider/merhawi-kudus" xr:uid="{DB2CCDF0-AA1D-498D-A4AB-9029328FEC96}"/>
    <hyperlink ref="S125" r:id="rId581" display="https://www.procyclingstats.com/rider/jhonatan-restrepo" xr:uid="{87BFF264-234A-437E-B6FE-FD372692E282}"/>
    <hyperlink ref="S221" r:id="rId582" display="https://www.procyclingstats.com/rider/clement-russo" xr:uid="{CC41A63B-E598-40E2-B569-6E1B0697D330}"/>
    <hyperlink ref="G69" r:id="rId583" display="https://www.procyclingstats.com/rider/jose-manuel-diaz-gallego" xr:uid="{7070C91B-70DD-442F-94FA-DD41BFC24ADE}"/>
    <hyperlink ref="M100" r:id="rId584" display="https://www.procyclingstats.com/rider/eduard-prades" xr:uid="{9A8D59C7-4E2D-49E5-9CFC-A4743DFE9A45}"/>
    <hyperlink ref="S138" r:id="rId585" display="https://www.procyclingstats.com/rider/damien-touze" xr:uid="{7FE83CEE-A0E3-47D8-9B45-1017959349DE}"/>
    <hyperlink ref="M44" r:id="rId586" display="https://www.procyclingstats.com/rider/jefferson-cepeda-hernandez" xr:uid="{9177B19B-A930-4781-A4F0-4A4EA9C8D3CB}"/>
    <hyperlink ref="S504" r:id="rId587" display="https://www.procyclingstats.com/rider/anders-skaarseth" xr:uid="{9DCA15AE-1E19-4EEE-A5A6-106869F11940}"/>
    <hyperlink ref="A108" r:id="rId588" display="https://www.procyclingstats.com/rider/yevgeniy-fedorov" xr:uid="{C9E43C4D-F46B-4F08-961B-97FECD4B8FD9}"/>
    <hyperlink ref="S552" r:id="rId589" display="https://www.procyclingstats.com/rider/victor-de-la-parte" xr:uid="{EC52F12E-86EA-44B9-812D-B1B1B04B706E}"/>
    <hyperlink ref="S555" r:id="rId590" display="https://www.procyclingstats.com/rider/delio-fernandez" xr:uid="{B552D511-CD82-4A7B-BBB5-33C9AE7B97A0}"/>
    <hyperlink ref="S320" r:id="rId591" display="https://www.procyclingstats.com/rider/fabien-doubey" xr:uid="{8467471F-FDED-49B8-88F9-5D91F5599F77}"/>
    <hyperlink ref="A72" r:id="rId592" display="https://www.procyclingstats.com/rider/urko-berrade-fernandez" xr:uid="{F4A4BCDE-FD38-499E-93FB-A85936C18C03}"/>
    <hyperlink ref="S485" r:id="rId593" display="https://www.procyclingstats.com/rider/cyril-barthe" xr:uid="{0C17B893-DFDD-4075-A1E4-05EF9CA2EEBC}"/>
    <hyperlink ref="S550" r:id="rId594" display="https://www.procyclingstats.com/rider/antonio-angulo" xr:uid="{C288E6A3-A090-42C2-BDD4-A9F9FA52E3AD}"/>
    <hyperlink ref="M99" r:id="rId595" display="https://www.procyclingstats.com/rider/rodrigo-contreras" xr:uid="{0055B35A-B1BE-465D-86AD-9B0D754A391B}"/>
    <hyperlink ref="S371" r:id="rId596" display="https://www.procyclingstats.com/rider/diego-andres-camargo" xr:uid="{5EEAE4B1-B467-42D1-8CB6-3A658F7B6803}"/>
    <hyperlink ref="A106" r:id="rId597" display="https://www.procyclingstats.com/rider/carlos-canal" xr:uid="{0D684A18-F670-4D8E-BAD7-369A651AA766}"/>
    <hyperlink ref="S318" r:id="rId598" display="https://www.procyclingstats.com/rider/luca-colnaghi" xr:uid="{A0E2A91C-175B-45AE-8601-E5AA59BAE04E}"/>
    <hyperlink ref="S446" r:id="rId599" display="https://www.procyclingstats.com/rider/thomas-champion" xr:uid="{04D0A445-31CB-47C3-B513-08D30704F113}"/>
    <hyperlink ref="S108" r:id="rId600" display="https://www.procyclingstats.com/rider/metkel-eyob" xr:uid="{548F6A77-B6FA-4879-91B2-37F27A355C2F}"/>
    <hyperlink ref="S373" r:id="rId601" display="https://www.procyclingstats.com/rider/jesse-ewart" xr:uid="{BEDEA108-8013-4734-9766-FAD2E0CDAD99}"/>
    <hyperlink ref="S206" r:id="rId602" display="https://www.procyclingstats.com/rider/marton-dina" xr:uid="{B5AF4861-94EF-4B4A-B3A4-1B8240052CB3}"/>
    <hyperlink ref="S404" r:id="rId603" display="https://www.procyclingstats.com/rider/erik-fetter" xr:uid="{5A8059A4-702B-4059-BC41-CC361922FF4F}"/>
    <hyperlink ref="S557" r:id="rId604" display="https://www.procyclingstats.com/rider/andrea-garosio" xr:uid="{0A9743AE-2565-4F71-BFFA-66207A19C5C5}"/>
    <hyperlink ref="M80" r:id="rId605" display="https://www.procyclingstats.com/rider/gal-glivar" xr:uid="{5F6D271C-569E-4446-8817-16BF542FCDDC}"/>
    <hyperlink ref="A82" r:id="rId606" display="https://www.procyclingstats.com/rider/matevz-govekar" xr:uid="{B8E52A28-A355-4C3A-9966-D35EE1228E02}"/>
    <hyperlink ref="S160" r:id="rId607" display="https://www.procyclingstats.com/rider/david-gonzalez-lopez" xr:uid="{12986BB8-CE5C-462E-B1D9-CE789CAF1AF1}"/>
    <hyperlink ref="S348" r:id="rId608" display="https://www.procyclingstats.com/rider/jules-hesters" xr:uid="{4F8D66AC-241D-4B9C-A05E-34D73DBF27F7}"/>
    <hyperlink ref="S351" r:id="rId609" display="https://www.procyclingstats.com/rider/alex-molenaar" xr:uid="{67CAF8AA-5E10-43A8-A4D8-F99513A32354}"/>
    <hyperlink ref="S66" r:id="rId610" display="https://www.procyclingstats.com/rider/giovanni-lonardi" xr:uid="{663E5B52-6F5F-43F6-AA9C-862EA4A3477A}"/>
    <hyperlink ref="M124" r:id="rId611" display="https://www.procyclingstats.com/rider/michel-ries" xr:uid="{DDAB55B9-72E8-4E12-9E11-6AD543C3E0DB}"/>
    <hyperlink ref="S218" r:id="rId612" display="https://www.procyclingstats.com/rider/julius-johansen" xr:uid="{0922D8B6-0436-4F77-8848-B19710BA0E18}"/>
    <hyperlink ref="S501" r:id="rId613" display="https://www.procyclingstats.com/rider/dusan-rajovic" xr:uid="{1F54AE49-2624-44E4-ABA2-47A5F1B593B0}"/>
    <hyperlink ref="G143" r:id="rId614" display="https://www.procyclingstats.com/rider/filip-maciejuk" xr:uid="{37EC302C-6187-4392-94BB-B0D428F19CEB}"/>
    <hyperlink ref="S625" r:id="rId615" display="https://www.procyclingstats.com/rider/moise-mugisha" xr:uid="{AFE37E13-6B93-4A40-90B5-A4A2E5631AF5}"/>
    <hyperlink ref="S503" r:id="rId616" display="https://www.procyclingstats.com/rider/sarawut-sirironnachai" xr:uid="{55B343BC-5D1E-4615-A75E-00C755679439}"/>
    <hyperlink ref="S175" r:id="rId617" display="https://www.procyclingstats.com/rider/samuel-leroux" xr:uid="{274587F4-D197-4061-9DA8-812E90841705}"/>
    <hyperlink ref="S382" r:id="rId618" display="https://www.procyclingstats.com/rider/norman-vahtra" xr:uid="{77EC2EFF-143D-468F-9B5E-37FB32CB5F03}"/>
    <hyperlink ref="S561" r:id="rId619" display="https://www.procyclingstats.com/rider/alexander-konychev" xr:uid="{731F01B3-3697-4109-B893-32946AC4EF8D}"/>
    <hyperlink ref="S301" r:id="rId620" display="https://www.procyclingstats.com/rider/martin-urianstad" xr:uid="{2B10C4E6-1977-45BA-96D4-9F4558E2158D}"/>
    <hyperlink ref="M151" r:id="rId621" display="https://www.procyclingstats.com/rider/manuel-penalver" xr:uid="{92F18603-24CC-481E-ACA8-08CA56D8B721}"/>
    <hyperlink ref="S253" r:id="rId622" display="https://www.procyclingstats.com/rider/johan-jacobs" xr:uid="{750B685B-D7F7-42B1-BEB7-F12E3389387B}"/>
    <hyperlink ref="S255" r:id="rId623" display="https://www.procyclingstats.com/rider/andreas-miltiadis" xr:uid="{C93AC71B-6BC7-4B73-91B9-D97413BFEF81}"/>
    <hyperlink ref="S502" r:id="rId624" display="https://www.procyclingstats.com/rider/jonas-rapp" xr:uid="{5F43928B-C303-4CE3-8DFE-9E607EA0C442}"/>
    <hyperlink ref="S234" r:id="rId625" display="https://www.procyclingstats.com/rider/ognjen-ilic" xr:uid="{760A539C-AAE9-4154-BAFB-6EBABDDF94F1}"/>
    <hyperlink ref="M122" r:id="rId626" display="https://www.procyclingstats.com/rider/dmitriy-gruzdev" xr:uid="{8FADFBB4-640F-4C66-8604-D4F15724A1C3}"/>
    <hyperlink ref="S418" r:id="rId627" display="https://www.procyclingstats.com/rider/martin-svrcek" xr:uid="{67A03FE0-8CD7-4C3A-B9FB-46531DDCFF3C}"/>
    <hyperlink ref="M159" r:id="rId628" display="https://www.procyclingstats.com/rider/ivan-romeo" xr:uid="{E39077CC-A249-4E5B-96A3-C475248238F1}"/>
    <hyperlink ref="S18" r:id="rId629" display="https://www.procyclingstats.com/rider/alex-baudin" xr:uid="{05CAFC73-CF6E-4181-90CD-C1B2AFD0B680}"/>
    <hyperlink ref="S619" r:id="rId630" display="https://www.procyclingstats.com/rider/lorenzo-germani" xr:uid="{88730271-D7F6-4EB6-B21E-B87D756DCFDE}"/>
    <hyperlink ref="S300" r:id="rId631" display="https://www.procyclingstats.com/rider/antonio-soto" xr:uid="{67440CCF-2849-433D-BF90-2547BCD369AE}"/>
    <hyperlink ref="S157" r:id="rId632" display="https://www.procyclingstats.com/rider/enzo-paleni" xr:uid="{F38F7276-8E4E-4DF0-A863-6A13B0296D90}"/>
    <hyperlink ref="G23" r:id="rId633" display="https://www.procyclingstats.com/rider/emilien-jeanniere" xr:uid="{62E77457-2814-4DAA-B5D0-9F0C9EC97E10}"/>
    <hyperlink ref="S631" r:id="rId634" display="https://www.procyclingstats.com/rider/sergey-rostovtsev" xr:uid="{A32D5837-A909-4C78-B5D4-82F8E0C9EE6D}"/>
    <hyperlink ref="S486" r:id="rId635" display="https://www.procyclingstats.com/rider/natnael-berhane" xr:uid="{F46CA3BD-70D1-419B-A931-CA0B15BDFD9B}"/>
    <hyperlink ref="S169" r:id="rId636" display="https://www.procyclingstats.com/rider/aklilu-arefayne" xr:uid="{ACEBB84E-A5F6-4647-A121-016B52107589}"/>
    <hyperlink ref="S268" r:id="rId637" display="https://www.procyclingstats.com/rider/tomas-contte" xr:uid="{B5E52845-C926-4838-8649-E667760CB99C}"/>
    <hyperlink ref="S454" r:id="rId638" display="https://www.procyclingstats.com/rider/niklas-markl" xr:uid="{76FE2543-C786-4DFD-A354-15F10079477D}"/>
    <hyperlink ref="A91" r:id="rId639" display="https://www.procyclingstats.com/rider/manuele-tarozzi" xr:uid="{FA1153E0-E4CC-421A-955E-CF7D5085CD37}"/>
    <hyperlink ref="M83" r:id="rId640" display="https://www.procyclingstats.com/rider/vicente-rojas" xr:uid="{C44087B0-ACC4-4062-B44D-41B83F61FF01}"/>
    <hyperlink ref="S570" r:id="rId641" display="https://www.procyclingstats.com/rider/marcus-sander-hansen" xr:uid="{824574F3-A27F-4B3F-9F40-8E652674416B}"/>
    <hyperlink ref="S122" r:id="rId642" display="https://www.procyclingstats.com/rider/charles-kagimu" xr:uid="{23040EA3-B357-4B25-8572-7F45434E4B9C}"/>
    <hyperlink ref="S451" r:id="rId643" display="https://www.procyclingstats.com/rider/lucas-eriksson" xr:uid="{8B06B462-0088-4403-B0D2-A5AB6D0E51F4}"/>
    <hyperlink ref="S489" r:id="rId644" display="https://www.procyclingstats.com/rider/thomas-bonnet" xr:uid="{2E59FCE9-44B1-4C21-AE07-E2E5E048CBD0}"/>
    <hyperlink ref="G50" r:id="rId645" display="https://www.procyclingstats.com/rider/joseph-blackmore" xr:uid="{E68D4AD0-C7CA-48A3-AAF4-00A228471B09}"/>
    <hyperlink ref="M65" r:id="rId646" display="https://www.procyclingstats.com/rider/lukas-nerurkar" xr:uid="{90DA0D84-36CE-406C-ADA4-8A95F2095C3C}"/>
    <hyperlink ref="A88" r:id="rId647" display="https://www.procyclingstats.com/rider/jonas-rutsch" xr:uid="{A5ABCDA1-6758-4762-BA4A-186E937B6FC4}"/>
    <hyperlink ref="S571" r:id="rId648" display="https://www.procyclingstats.com/rider/javier-serrano" xr:uid="{B0DC61C0-E4AF-4B6A-BCA0-FC3D317D5CFE}"/>
    <hyperlink ref="S88" r:id="rId649" display="https://www.procyclingstats.com/rider/thomas-gachignard" xr:uid="{2AE70F43-FDAE-4A51-BABA-98B551781053}"/>
    <hyperlink ref="S551" r:id="rId650" display="https://www.procyclingstats.com/rider/martijn-budding" xr:uid="{E16212A5-48BD-4712-B9E2-46382D526415}"/>
    <hyperlink ref="S624" r:id="rId651" display="https://www.procyclingstats.com/rider/drew-morey" xr:uid="{0C37ED01-82EF-40F4-91AF-0FEA9D32F62C}"/>
    <hyperlink ref="S488" r:id="rId652" display="https://www.procyclingstats.com/rider/jetse-bol" xr:uid="{12A5F279-E91F-4312-B4FC-5888F21CBBD5}"/>
    <hyperlink ref="S493" r:id="rId653" display="https://www.procyclingstats.com/rider/brady-gilmore" xr:uid="{44FD7B4A-6A5A-4EFD-A0CE-F63F378F1C34}"/>
    <hyperlink ref="G107" r:id="rId654" display="https://www.procyclingstats.com/rider/rasmus-sojbergpedersen" xr:uid="{475F85A1-E00A-4DA9-B794-6954E33B07BA}"/>
    <hyperlink ref="A112" r:id="rId655" display="https://www.procyclingstats.com/rider/filippo-magli2" xr:uid="{F1AEDB60-CECC-486F-BF51-765CE4C817DF}"/>
    <hyperlink ref="S256" r:id="rId656" display="https://www.procyclingstats.com/rider/sergio-samitier" xr:uid="{040E8AC3-62DF-412C-A130-DB807250DE7D}"/>
    <hyperlink ref="S273" r:id="rId657" display="https://www.procyclingstats.com/rider/finlay-pickering" xr:uid="{24374F49-06E2-42B3-8E42-9F61274B6945}"/>
    <hyperlink ref="S497" r:id="rId658" display="https://www.procyclingstats.com/rider/kaden-hopkins" xr:uid="{A8086695-7441-4836-9B17-B2E3E110D62C}"/>
    <hyperlink ref="S126" r:id="rId659" display="https://www.procyclingstats.com/rider/fernando-tercero-lopez" xr:uid="{88428476-E6EB-4759-B5AB-2FCA37454A16}"/>
    <hyperlink ref="S161" r:id="rId660" display="https://www.procyclingstats.com/rider/arthur-kluckers" xr:uid="{AB3DA6B2-B82D-47F8-A112-94C69450912E}"/>
    <hyperlink ref="G102" r:id="rId661" display="https://www.procyclingstats.com/rider/gianmarco-garofoli" xr:uid="{AFEA1C70-AA33-454B-A54C-F23886CC81D0}"/>
    <hyperlink ref="S408" r:id="rId662" display="https://www.procyclingstats.com/rider/remi-lelandais" xr:uid="{DA95E3DB-E4C1-4500-9273-EB1085D0DBE1}"/>
    <hyperlink ref="G117" r:id="rId663" display="https://www.procyclingstats.com/rider/luca-van-boven" xr:uid="{187BD8B9-F660-493A-A43D-411D54D2167A}"/>
    <hyperlink ref="S559" r:id="rId664" display="https://www.procyclingstats.com/rider/alvaro-jose-hodeg" xr:uid="{63CB00DB-B841-49E0-90BF-782144313C96}"/>
    <hyperlink ref="S146" r:id="rId665" display="https://www.procyclingstats.com/rider/sander-de-pestel" xr:uid="{B2ABE06D-6BB6-4ABB-B4CD-6F77CD2F552F}"/>
    <hyperlink ref="S622" r:id="rId666" display="https://www.procyclingstats.com/rider/hugo-lennartsson" xr:uid="{544E0F0F-FEC3-4A64-B685-BFAC0BEA3F0F}"/>
    <hyperlink ref="S187" r:id="rId667" display="https://www.procyclingstats.com/rider/ryan-cavanagh" xr:uid="{C5AB691F-03BF-4936-99DC-0C209768D5B1}"/>
    <hyperlink ref="S297" r:id="rId668" display="https://www.procyclingstats.com/rider/luca-jenni" xr:uid="{8DBF63F3-19B4-4189-9F54-6E72D080668B}"/>
    <hyperlink ref="S405" r:id="rId669" display="https://www.procyclingstats.com/rider/celestin-guillon" xr:uid="{6D8D0DF1-B1CC-4CEF-894F-2E0B33FEE0D1}"/>
    <hyperlink ref="S219" r:id="rId670" display="https://www.procyclingstats.com/rider/nicolo-parisini" xr:uid="{CFB2FD14-BE82-40B0-91F3-F6C05CC34F9D}"/>
    <hyperlink ref="S118" r:id="rId671" display="https://www.procyclingstats.com/rider/luca-vergallito" xr:uid="{0AA5572C-E76B-49F6-9D81-3B767954A0EB}"/>
    <hyperlink ref="S191" r:id="rId672" display="https://www.procyclingstats.com/rider/euro-kim" xr:uid="{1520CB05-1D8D-4635-96DE-15DEBBBBBEBA}"/>
    <hyperlink ref="S505" r:id="rId673" display="https://www.procyclingstats.com/rider/chih-hao-tu" xr:uid="{08DF68E5-E40E-42FD-AA67-DB7A623C87EB}"/>
    <hyperlink ref="G122" r:id="rId674" display="https://www.procyclingstats.com/rider/matyas-kopecky" xr:uid="{EE61B504-CF05-463B-A4F3-794610187303}"/>
    <hyperlink ref="S186" r:id="rId675" display="https://www.procyclingstats.com/rider/maurice-ballerstedt" xr:uid="{001B7D85-75FC-408C-B068-D3A81F37202B}"/>
    <hyperlink ref="S617" r:id="rId676" display="https://www.procyclingstats.com/rider/patrick-eddy2" xr:uid="{6E480ED2-1FCF-40F5-81D7-B5E25CD93D31}"/>
    <hyperlink ref="S415" r:id="rId677" display="https://www.procyclingstats.com/rider/martijn-rasenberg" xr:uid="{E56AC4E5-B60A-413A-921B-2CB47AFD3906}"/>
    <hyperlink ref="G123" r:id="rId678" display="https://www.procyclingstats.com/rider/hartthijs-de-vries" xr:uid="{782472DD-CE33-4810-AB0E-8C3CFE563945}"/>
    <hyperlink ref="S444" r:id="rId679" display="https://www.procyclingstats.com/rider/marcel-camprubi" xr:uid="{69D0624D-7F33-44D4-9E52-A91A10D22B21}"/>
    <hyperlink ref="S236" r:id="rId680" display="https://www.procyclingstats.com/rider/david-martin-romero" xr:uid="{86692771-5AA5-4D88-B4B3-BF52DA8365C6}"/>
    <hyperlink ref="M118" r:id="rId681" display="https://www.procyclingstats.com/rider/oded-kogut" xr:uid="{6F312DEA-32E5-4940-9DE1-8F9F68F678A9}"/>
    <hyperlink ref="S158" r:id="rId682" display="https://www.procyclingstats.com/rider/johan-price-pejtersen" xr:uid="{950B530F-612F-4CD1-8826-1E889DE975D4}"/>
    <hyperlink ref="S107" r:id="rId683" display="https://www.procyclingstats.com/rider/silvan-dillier" xr:uid="{E87722E5-5F0E-4B4A-968D-96C0CFE57303}"/>
    <hyperlink ref="S633" r:id="rId684" display="https://www.procyclingstats.com/rider/nils-sinschek" xr:uid="{1DE89DE6-5E96-42D1-85FD-ED2E6D2A9031}"/>
    <hyperlink ref="S459" r:id="rId685" display="https://www.procyclingstats.com/rider/anton-stensby" xr:uid="{D62EFB7C-37D6-49AB-A2D4-B47B56D5D5C4}"/>
    <hyperlink ref="S272" r:id="rId686" display="https://www.procyclingstats.com/rider/xianjing-lyu" xr:uid="{81D2DF27-258E-4B3C-8A27-BD8FD8AC9DED}"/>
    <hyperlink ref="S378" r:id="rId687" display="https://www.procyclingstats.com/rider/luke-mudgway" xr:uid="{ED4F503F-438C-4D54-8903-A8C3807813EB}"/>
    <hyperlink ref="S42" r:id="rId688" display="https://www.procyclingstats.com/rider/frank-van-den-broek" xr:uid="{1BC0B32C-C120-4520-8088-1B3B92C2B854}"/>
    <hyperlink ref="M158" r:id="rId689" display="https://www.procyclingstats.com/rider/jelle-johannink" xr:uid="{4BC9D735-954A-46CE-97D4-F804E92B50A4}"/>
    <hyperlink ref="S383" r:id="rId690" display="https://www.procyclingstats.com/rider/kuicheng-wang" xr:uid="{031D0AB7-F3AF-4F16-87CA-EF356B4A0B0E}"/>
    <hyperlink ref="S238" r:id="rId691" display="https://www.procyclingstats.com/rider/adam-toupalik" xr:uid="{502F7AD4-134B-462A-93E5-2EA326B8017E}"/>
    <hyperlink ref="G79" r:id="rId692" display="https://www.procyclingstats.com/rider/tijmen-graat" xr:uid="{F3D434F3-C3D7-4551-ABA2-AB02D933A4BB}"/>
    <hyperlink ref="S322" r:id="rId693" display="https://www.procyclingstats.com/rider/mason-hollyman" xr:uid="{7F1BC746-DDEC-4913-A6CB-D8BC3EF165A8}"/>
    <hyperlink ref="S316" r:id="rId694" display="https://www.procyclingstats.com/rider/jon-agirre" xr:uid="{E3B98E35-D837-4272-A45A-BE14B110C50E}"/>
    <hyperlink ref="M130" r:id="rId695" display="https://www.procyclingstats.com/rider/afonso-eulalio" xr:uid="{753FC907-69FD-451D-B019-632D988F173A}"/>
    <hyperlink ref="S129" r:id="rId696" display="https://www.procyclingstats.com/rider/xabier-berasategi-garmendia" xr:uid="{2F8F592B-90B8-4AA0-B280-1B7DD7CB00A4}"/>
    <hyperlink ref="S626" r:id="rId697" display="https://www.procyclingstats.com/rider/tobias-muller1" xr:uid="{8BB25652-3F01-4A6B-8AE8-3843C455A78A}"/>
    <hyperlink ref="S250" r:id="rId698" display="https://www.procyclingstats.com/rider/alexy-faure-prost" xr:uid="{F9098DFB-C396-42B9-8E4C-F8A6F6C4C477}"/>
    <hyperlink ref="S77" r:id="rId699" display="https://www.procyclingstats.com/rider/alexandre-delettre" xr:uid="{E4FCE354-1BE1-4AB5-98E1-64C48828EEFE}"/>
    <hyperlink ref="S193" r:id="rId700" display="https://www.procyclingstats.com/rider/leangel-linarez" xr:uid="{6FF8EDD8-DF36-4ECD-B938-01430659B140}"/>
    <hyperlink ref="M91" r:id="rId701" display="https://www.procyclingstats.com/rider/luis-angel-mate" xr:uid="{328BCBE7-C4E3-4CF4-AE61-B6D07E24ABFE}"/>
    <hyperlink ref="M131" r:id="rId702" display="https://www.procyclingstats.com/rider/artem-nych" xr:uid="{E8EB983B-E197-4107-A89B-929B4E6D52F1}"/>
    <hyperlink ref="S153" r:id="rId703" display="https://www.procyclingstats.com/rider/ivan-cobo-cayon" xr:uid="{FF292EBF-28CC-4669-963D-58BF49D8741A}"/>
    <hyperlink ref="S445" r:id="rId704" display="https://www.procyclingstats.com/rider/antonio-carvalho" xr:uid="{A528F230-AD44-4A76-A8EE-83380F17A94F}"/>
    <hyperlink ref="M149" r:id="rId705" display="https://www.procyclingstats.com/rider/jaume-guardeno" xr:uid="{33AF5FE1-931B-480A-8E9B-5934583D6B5E}"/>
    <hyperlink ref="S496" r:id="rId706" display="https://www.procyclingstats.com/rider/cesar-david-guavita" xr:uid="{D9157492-FCD8-4E91-92BD-182D0E3AB5A8}"/>
    <hyperlink ref="G99" r:id="rId707" display="https://www.procyclingstats.com/rider/andrea-pietrobon" xr:uid="{B22A6884-DE4F-4218-ADF1-449C4B111E38}"/>
    <hyperlink ref="G45" r:id="rId708" display="https://www.procyclingstats.com/rider/paul-magnier" xr:uid="{E5747F43-E48E-480D-B74E-B4DF3191D49A}"/>
    <hyperlink ref="S612" r:id="rId709" display="https://www.procyclingstats.com/rider/kasper-andersen1" xr:uid="{E1B247DA-CF37-4BDA-8976-271844332F4F}"/>
    <hyperlink ref="S271" r:id="rId710" display="https://www.procyclingstats.com/rider/magnus-bak-klaris" xr:uid="{3241CB60-090E-4338-910D-9398C7E6D80D}"/>
    <hyperlink ref="S376" r:id="rId711" display="https://www.procyclingstats.com/rider/noah-hobbs" xr:uid="{C9B9429B-AF0A-4C3D-BF4C-A5C741923F58}"/>
    <hyperlink ref="S616" r:id="rId712" display="https://www.procyclingstats.com/rider/marc-brustenga-masague" xr:uid="{0E4C9694-1E76-4EA5-BA49-759C354176D9}"/>
    <hyperlink ref="S302" r:id="rId713" display="https://www.procyclingstats.com/rider/vincent-van-hemelen" xr:uid="{47EB6585-7749-4C23-A635-88DE92DA5204}"/>
    <hyperlink ref="G106" r:id="rId714" display="https://www.procyclingstats.com/rider/thibaud-gruel" xr:uid="{F524D429-B22D-4D4A-BE93-28469BF5B242}"/>
    <hyperlink ref="S635" r:id="rId715" display="https://www.procyclingstats.com/rider/giacomo-villa" xr:uid="{E1E21A0C-F35D-4363-919E-1086C44E3906}"/>
    <hyperlink ref="S634" r:id="rId716" display="https://www.procyclingstats.com/rider/pierre-thierry" xr:uid="{42B50B5C-25EE-45C0-81A8-755979213F14}"/>
    <hyperlink ref="S566" r:id="rId717" display="https://www.procyclingstats.com/rider/michal-pomorski" xr:uid="{9D23BA2D-7B09-4122-9729-712694D6A0E1}"/>
    <hyperlink ref="S164" r:id="rId718" display="https://www.procyclingstats.com/rider/riley-pickrell" xr:uid="{612A48F8-B06F-4BAD-9607-B120B9032CBE}"/>
    <hyperlink ref="S370" r:id="rId719" display="https://www.procyclingstats.com/rider/carl-frederik-bevort" xr:uid="{463947E8-D067-4B39-A5BD-9E24C58E5D24}"/>
    <hyperlink ref="M164" r:id="rId720" display="https://www.procyclingstats.com/rider/simon-dalby" xr:uid="{2B046077-9A9C-46F9-B7E4-0E4CCAD3F7AD}"/>
    <hyperlink ref="M150" r:id="rId721" display="https://www.procyclingstats.com/rider/axel-huens" xr:uid="{8C5E2B48-6D66-4F3E-9760-AA8DE6785393}"/>
    <hyperlink ref="G48" r:id="rId722" display="https://www.procyclingstats.com/rider/jan-christen" xr:uid="{A1066113-71EA-4E78-8CA3-365F1834E177}"/>
    <hyperlink ref="S630" r:id="rId723" display="https://www.procyclingstats.com/rider/nadav-raisberg" xr:uid="{1D2F9E1C-A066-4FD1-A09F-5A82FCE907D5}"/>
    <hyperlink ref="S134" r:id="rId724" display="https://www.procyclingstats.com/rider/diego-pescador" xr:uid="{5FA7B1D1-9CAA-4AFD-84F4-5AE7B8B443DB}"/>
    <hyperlink ref="S375" r:id="rId725" display="https://www.procyclingstats.com/rider/joshua-golliker" xr:uid="{06F6CADC-37F5-49E8-B513-1EB215CFA49E}"/>
    <hyperlink ref="S298" r:id="rId726" display="https://www.procyclingstats.com/rider/jean-louis-le" xr:uid="{BA9AC9DE-CF80-4783-BC22-7B9AB19E90CF}"/>
    <hyperlink ref="S176" r:id="rId727" display="https://www.procyclingstats.com/rider/florian-stork" xr:uid="{6FFC5613-FBBB-4008-8BCF-42C316643FA3}"/>
    <hyperlink ref="S620" r:id="rId728" display="https://www.procyclingstats.com/rider/vincent-john" xr:uid="{68FA8F96-21B5-4F04-B7BF-BEEE281019CD}"/>
    <hyperlink ref="S130" r:id="rId729" display="https://www.procyclingstats.com/rider/vinzent-dorn" xr:uid="{192A4A9F-BEBB-447B-97D9-02CC22C220CE}"/>
    <hyperlink ref="S553" r:id="rId730" display="https://www.procyclingstats.com/rider/dries-de-pooter" xr:uid="{A13EBE12-E63E-43CE-AE6B-2AF46B937E9A}"/>
    <hyperlink ref="M36" r:id="rId731" display="https://www.procyclingstats.com/rider/antonio-morgado" xr:uid="{30D50641-5F4B-4957-8EA3-4682D0EFF8C2}"/>
    <hyperlink ref="G83" r:id="rId732" display="https://www.procyclingstats.com/rider/simon-dehairs" xr:uid="{7E3BF135-62E0-4BDA-B392-5CD53EF8C194}"/>
    <hyperlink ref="M168" r:id="rId733" display="https://www.procyclingstats.com/rider/liam-slock" xr:uid="{4158FD4C-178E-475A-80CE-E4E099076F53}"/>
    <hyperlink ref="S410" r:id="rId734" display="https://www.procyclingstats.com/rider/ahmet-orken" xr:uid="{2BCCC6B2-42B2-4A15-B950-179103EB9C4D}"/>
    <hyperlink ref="S230" r:id="rId735" display="https://www.procyclingstats.com/rider/mohamad-izzat-hilmi-abdul-halil" xr:uid="{4E83AF8E-7B56-4BF1-A67F-621B50BABA31}"/>
    <hyperlink ref="M169" r:id="rId736" display="https://www.procyclingstats.com/rider/gijs-van-hoecke" xr:uid="{6447A860-9A1A-4DE8-8B10-96FB680DA78D}"/>
    <hyperlink ref="M133" r:id="rId737" display="https://www.procyclingstats.com/rider/jardi-christiaan-van-der-lee" xr:uid="{1350DB62-252C-463F-AA1C-7658E43E5A22}"/>
    <hyperlink ref="S352" r:id="rId738" display="https://www.procyclingstats.com/rider/michal-schuran" xr:uid="{6B73A05A-3A1D-4554-AF79-5628A65995E2}"/>
    <hyperlink ref="S151" r:id="rId739" display="https://www.procyclingstats.com/rider/huub-artz" xr:uid="{95C44475-FC29-43F5-8CD1-4FAD6EFA1BBF}"/>
    <hyperlink ref="S317" r:id="rId740" display="https://www.procyclingstats.com/rider/maris-bogdanovics" xr:uid="{EC6FBA34-76C6-4189-9B99-4978DA969AC3}"/>
    <hyperlink ref="S124" r:id="rId741" display="https://www.procyclingstats.com/rider/lorenzo-quartucci2" xr:uid="{CFEC08EB-E9D8-4572-9CB3-0E1FA67D61E5}"/>
    <hyperlink ref="S211" r:id="rId742" display="https://www.procyclingstats.com/rider/victor-vercouillie" xr:uid="{EBFE2A66-C3CC-4CB4-973C-44054C0A785C}"/>
    <hyperlink ref="S567" r:id="rId743" display="https://www.procyclingstats.com/rider/kane-richards" xr:uid="{BA780A1B-F628-4B3D-8C54-346E045BA440}"/>
    <hyperlink ref="S276" r:id="rId744" display="https://www.procyclingstats.com/rider/red-walters" xr:uid="{270F872A-930C-4603-B90D-EB84387004BB}"/>
    <hyperlink ref="S453" r:id="rId745" display="https://www.procyclingstats.com/rider/binyan-ma" xr:uid="{8B2934D6-2EF4-48B1-A903-F924A33CD996}"/>
    <hyperlink ref="G97" r:id="rId746" display="https://www.procyclingstats.com/rider/juri-hollmann" xr:uid="{8F30ACD5-21F9-41C8-AC4D-7F8C9FD9C2E8}"/>
    <hyperlink ref="S380" r:id="rId747" display="https://www.procyclingstats.com/rider/felix-ritzinger" xr:uid="{110B7DCD-3EC2-4EA6-949D-ACA43B97F1E4}"/>
    <hyperlink ref="G145" r:id="rId748" display="https://www.procyclingstats.com/rider/gorka-sorarrain" xr:uid="{C9DC78B4-BBEB-45BC-830A-8CEB25890408}"/>
    <hyperlink ref="G75" r:id="rId749" xr:uid="{D218BAAF-D1C6-4E58-B5ED-2010202A284A}"/>
    <hyperlink ref="A80" r:id="rId750" display="https://www.procyclingstats.com/rider/amaury-capiot" xr:uid="{A485C482-7635-4F0F-8280-C1E5E6954FE6}"/>
    <hyperlink ref="M85" r:id="rId751" display="https://www.procyclingstats.com/rider/luke-burns" xr:uid="{6FB6E867-3B69-4E82-8CA4-2F15211FB000}"/>
    <hyperlink ref="S311" r:id="rId752" display="https://www.procyclingstats.com/rider/tristan-saunders" xr:uid="{2FC72880-4389-48D3-9621-FD6BD93C8E71}"/>
    <hyperlink ref="S430" r:id="rId753" display="https://www.procyclingstats.com/rider/antoine-huby" xr:uid="{DE32809D-75E9-48FB-81FE-5453458C53ED}"/>
    <hyperlink ref="G137" r:id="rId754" display="https://www.procyclingstats.com/rider/gil-gelders" xr:uid="{86701140-2A3A-4014-BFB9-CD269B25F4EA}"/>
    <hyperlink ref="S660" r:id="rId755" display="https://www.procyclingstats.com/rider/damien-girard" xr:uid="{F120499E-6502-4760-8170-225519623B81}"/>
    <hyperlink ref="S427" r:id="rId756" display="https://www.procyclingstats.com/rider/alexis-gougeard" xr:uid="{E4ACAA61-9136-4CE2-A140-A3FBDB62C5E5}"/>
    <hyperlink ref="S81" r:id="rId757" display="https://www.procyclingstats.com/rider/davide-de-pretto" xr:uid="{D808ED15-380E-4DB9-8426-F2184728D731}"/>
    <hyperlink ref="S463" r:id="rId758" display="https://www.procyclingstats.com/rider/william-blume-levy" xr:uid="{BB61496C-98F1-4807-80F2-26E08C9CB07C}"/>
    <hyperlink ref="S53" r:id="rId759" display="https://www.procyclingstats.com/rider/guillermo-thomas-silva-coussan" xr:uid="{21712354-29A2-40C0-B5C1-FB8EEFE7C88B}"/>
    <hyperlink ref="S150" r:id="rId760" display="https://www.procyclingstats.com/rider/davide-persico" xr:uid="{458868D2-14FA-4954-9232-D0CE5059ED5E}"/>
    <hyperlink ref="S359" r:id="rId761" display="https://www.procyclingstats.com/rider/jose-muniz-vazquez" xr:uid="{E35273A3-DB14-4DA1-A2B2-8E655C84079E}"/>
    <hyperlink ref="S476" r:id="rId762" display="https://www.procyclingstats.com/rider/yeison-reyes" xr:uid="{FC0FCE73-FBC0-409A-BF9B-C3995A72CB1D}"/>
    <hyperlink ref="S104" r:id="rId763" display="https://www.procyclingstats.com/rider/alejandro-osorio-carbajal" xr:uid="{56F0A6FE-BCB0-4175-9CD1-29FE7587C095}"/>
    <hyperlink ref="S687" r:id="rId764" display="https://www.procyclingstats.com/rider/nelson-soto" xr:uid="{343C006F-0C9C-4937-B7E0-BF227E95E691}"/>
    <hyperlink ref="S597" r:id="rId765" display="https://www.procyclingstats.com/rider/daniel-alejandro-mendez-norena" xr:uid="{D6F5F966-5A90-4436-A32E-6DBB231B2A1A}"/>
    <hyperlink ref="S541" r:id="rId766" display="https://www.procyclingstats.com/rider/brandon-alejandro-rojas-vega" xr:uid="{4BE79E1B-5FB8-473D-8C29-417F8D4F43B2}"/>
    <hyperlink ref="M129" r:id="rId767" display="https://www.procyclingstats.com/rider/jakob-soderqvist" xr:uid="{3309A7D0-FC9C-4591-AA26-16CD4DC80B13}"/>
    <hyperlink ref="S384" r:id="rId768" display="https://www.procyclingstats.com/rider/kevin-avoine" xr:uid="{8F768196-EBEB-400E-B454-30C55D7B2DCB}"/>
    <hyperlink ref="S543" r:id="rId769" display="https://www.procyclingstats.com/rider/kasper-saver" xr:uid="{8C644315-F0CD-4F9D-AAF7-5D46A9F0A33B}"/>
    <hyperlink ref="S179" r:id="rId770" display="https://www.procyclingstats.com/rider/alberto-bruttomesso" xr:uid="{4926329C-236E-4E57-AD86-2B0C78A1F231}"/>
    <hyperlink ref="M115" r:id="rId771" display="https://www.procyclingstats.com/rider/henri-uhlig" xr:uid="{883BBA38-9E30-4233-8AB7-A5823C4FEBB7}"/>
    <hyperlink ref="G119" r:id="rId772" display="https://www.procyclingstats.com/rider/alessandro-pinarello" xr:uid="{64822DD8-FD9D-479D-8F14-B9FAF4CC8231}"/>
    <hyperlink ref="S314" r:id="rId773" display="https://www.procyclingstats.com/rider/fabio-van-den-bossche" xr:uid="{7E58F0C4-299C-4C4D-9D36-5AE2550DD077}"/>
    <hyperlink ref="S336" r:id="rId774" display="https://www.procyclingstats.com/rider/alessandro-fancellu" xr:uid="{B1AD4EE5-E723-456E-8ADD-C8F40518C823}"/>
    <hyperlink ref="S288" r:id="rId775" display="https://www.procyclingstats.com/rider/anton-schiffer" xr:uid="{93C477B5-6C86-43A3-8907-E0AD261C2464}"/>
    <hyperlink ref="S639" r:id="rId776" display="https://www.procyclingstats.com/rider/goncalo-amado" xr:uid="{671D1B3D-7C52-41F8-A305-4E4E6DBB0C4D}"/>
    <hyperlink ref="S183" r:id="rId777" display="https://www.procyclingstats.com/rider/jordan-labrosse" xr:uid="{D2D991EC-4273-40BA-AD34-C128CA8934DB}"/>
    <hyperlink ref="S513" r:id="rId778" display="https://www.procyclingstats.com/rider/melvin-crommelinck" xr:uid="{2C26EB44-8715-4F00-8AF2-EC6AE4248106}"/>
    <hyperlink ref="S682" r:id="rId779" display="https://www.procyclingstats.com/rider/axel-narbonne" xr:uid="{E8EABCC6-F51C-4D6D-B0FD-4F91B1859265}"/>
    <hyperlink ref="A107" r:id="rId780" display="https://www.procyclingstats.com/rider/pepijn-reinderink" xr:uid="{297AD24F-FA4D-4723-A5F4-2BDAB5938FE9}"/>
    <hyperlink ref="S470" r:id="rId781" display="https://www.procyclingstats.com/rider/alexandre-mayer" xr:uid="{1E89A97C-7735-4BE1-BBFB-786B54775414}"/>
    <hyperlink ref="S590" r:id="rId782" display="https://www.procyclingstats.com/rider/yoel-habteab" xr:uid="{5D5E759A-CE6F-452B-9E13-8F31A5DDB168}"/>
    <hyperlink ref="A56" r:id="rId783" display="https://www.procyclingstats.com/rider/ilkhan-dostiyev" xr:uid="{D68793D2-E829-47A5-A310-F1A9F3B956C0}"/>
    <hyperlink ref="S607" r:id="rId784" display="https://www.procyclingstats.com/rider/lorenz-van-de-wynkele" xr:uid="{D95FBD74-32F7-46BD-A25B-FFBD6DCBF128}"/>
    <hyperlink ref="S425" r:id="rId785" display="https://www.procyclingstats.com/rider/german-dario-gomez" xr:uid="{A0FF231E-CC6E-4DA5-BD0D-A014C675E22F}"/>
    <hyperlink ref="M106" r:id="rId786" display="https://www.procyclingstats.com/rider/brieuc-rolland" xr:uid="{14D7F129-F7B6-4204-A96C-66469BCA43F2}"/>
    <hyperlink ref="S593" r:id="rId787" display="https://www.procyclingstats.com/rider/moritz-kretschy" xr:uid="{F7714B30-ABA4-4084-9949-A5B47F2C65A2}"/>
    <hyperlink ref="S517" r:id="rId788" display="https://www.procyclingstats.com/rider/kamiel-eeman" xr:uid="{252D09CD-0050-4E2E-9F10-59B8D88DB32D}"/>
    <hyperlink ref="M43" r:id="rId789" display="https://www.procyclingstats.com/rider/pablo-torres1" xr:uid="{062B35E2-FAC1-438D-B3C0-AB0ECFC7E796}"/>
    <hyperlink ref="S659" r:id="rId790" display="https://www.procyclingstats.com/rider/dillon-geary" xr:uid="{77814918-C0E4-44FC-9082-BEFD2229F5B7}"/>
    <hyperlink ref="S584" r:id="rId791" display="https://www.procyclingstats.com/rider/kevin-colleoni" xr:uid="{BBE386B2-7EE9-44AB-B3B7-A5BBAC7EC0E0}"/>
    <hyperlink ref="M170" r:id="rId792" display="https://www.procyclingstats.com/rider/francisco-galvan" xr:uid="{3F1E7912-DEEF-4A61-B360-77B960A8CD14}"/>
    <hyperlink ref="S141" r:id="rId793" display="https://www.procyclingstats.com/rider/emil-herzog" xr:uid="{154A7EC8-E67A-436F-A69D-6EAB446076B9}"/>
    <hyperlink ref="S534" r:id="rId794" display="https://www.procyclingstats.com/rider/bentley-niquet-olden" xr:uid="{5062EFF9-639B-4721-9F72-FC80CFFCD305}"/>
    <hyperlink ref="S280" r:id="rId795" display="https://www.procyclingstats.com/rider/davide-de-cassan" xr:uid="{77460858-A2C8-41A1-989F-5EDDE6BBEC51}"/>
    <hyperlink ref="S514" r:id="rId796" display="https://www.procyclingstats.com/rider/valentin-darbellay" xr:uid="{4843C582-BD0D-4340-9911-DE1679F4A346}"/>
    <hyperlink ref="S334" r:id="rId797" display="https://www.procyclingstats.com/rider/julian-borresch" xr:uid="{68173084-BE3D-4C4B-902A-917A3E5110FF}"/>
    <hyperlink ref="S471" r:id="rId798" display="https://www.procyclingstats.com/rider/alessandro-monaco" xr:uid="{F66A61A3-6AA1-4888-A3DB-C281480DCAB6}"/>
    <hyperlink ref="S509" r:id="rId799" display="https://www.procyclingstats.com/rider/ruben-mario-acosta" xr:uid="{4169739F-9C77-438A-ADC0-B628280B5E6A}"/>
    <hyperlink ref="S357" r:id="rId800" display="https://www.procyclingstats.com/rider/boris-clark" xr:uid="{98690FA1-6A3F-4AE1-99A9-6D4B9B689FE2}"/>
    <hyperlink ref="S596" r:id="rId801" display="https://www.procyclingstats.com/rider/louka-matthys" xr:uid="{62A03CAD-D502-4C9D-83EF-F79571BD5B81}"/>
    <hyperlink ref="S103" r:id="rId802" display="https://www.procyclingstats.com/rider/giovanni-carboni" xr:uid="{5AD0A2A0-4653-43B4-BCCC-BB98C566E5C6}"/>
    <hyperlink ref="S224" r:id="rId803" display="https://www.procyclingstats.com/rider/paul-hennequin" xr:uid="{3E21F9BD-62F9-4A2A-8A15-F299AD6BF139}"/>
    <hyperlink ref="S142" r:id="rId804" display="https://www.procyclingstats.com/rider/fabian-lienhard" xr:uid="{2FCBEE41-A9B7-4950-95F7-EBEFA44AF664}"/>
    <hyperlink ref="S257" r:id="rId805" display="https://www.procyclingstats.com/rider/idar-andersen" xr:uid="{19DDBDAA-6121-4FDB-AD5E-D07F32279D55}"/>
    <hyperlink ref="S242" r:id="rId806" display="https://www.procyclingstats.com/rider/jorge-gutierrez-gonzalez" xr:uid="{ED8C2856-4ACC-45C0-9F21-63E4B02C16F7}"/>
    <hyperlink ref="S167" r:id="rId807" display="https://www.procyclingstats.com/rider/noa-isidore" xr:uid="{E9F3E67C-411C-4E5C-A30A-1D3CA0D73A1A}"/>
    <hyperlink ref="S304" r:id="rId808" display="https://www.procyclingstats.com/rider/clement-braz-afonso" xr:uid="{99C319DF-3133-4EB2-B726-E78C59B012F1}"/>
    <hyperlink ref="M113" r:id="rId809" display="https://www.procyclingstats.com/rider/kamil-malecki" xr:uid="{F67791A2-E6CE-49B8-91CF-DA5C2C1FE9E5}"/>
    <hyperlink ref="S684" r:id="rId810" display="https://www.procyclingstats.com/rider/joes-oosterlinck" xr:uid="{43EF0A34-520C-4B53-B3FE-114361F9BE88}"/>
    <hyperlink ref="S358" r:id="rId811" display="https://www.procyclingstats.com/rider/matisse-julien" xr:uid="{07846F78-C2A0-4210-B6C1-B608C537BD22}"/>
    <hyperlink ref="S536" r:id="rId812" display="https://www.procyclingstats.com/rider/sang-hong-park" xr:uid="{8BA3ED72-B6C7-40DE-9262-8EC193B83F7F}"/>
    <hyperlink ref="S690" r:id="rId813" display="https://www.procyclingstats.com/rider/ratchanon-yaowarat" xr:uid="{533A4698-2274-47AB-ABF3-C6DB216047F9}"/>
    <hyperlink ref="S595" r:id="rId814" display="https://www.procyclingstats.com/rider/zhen-li" xr:uid="{14F50225-2C72-43E5-869B-2FE0242B046A}"/>
    <hyperlink ref="S244" r:id="rId815" display="https://www.procyclingstats.com/rider/muhammad-nur-aiman-bin-rosli" xr:uid="{D9307954-74D7-4A65-8A16-AFC35DC5A09B}"/>
    <hyperlink ref="S212" r:id="rId816" display="https://www.procyclingstats.com/rider/peerapol-chawchiangkwang" xr:uid="{083AFED4-C7B9-4BF5-9871-B0EB7A52E0F8}"/>
    <hyperlink ref="S313" r:id="rId817" display="https://www.procyclingstats.com/rider/ren-tsen" xr:uid="{8CB6C837-6520-4750-A309-114793E399D4}"/>
    <hyperlink ref="S542" r:id="rId818" display="https://www.procyclingstats.com/rider/nati-samansanti" xr:uid="{FFC863DE-C14E-4739-A169-DD4C2889E06C}"/>
    <hyperlink ref="S602" r:id="rId819" display="https://www.procyclingstats.com/rider/yutao-shen" xr:uid="{74E5ED51-FCE4-40F5-8BB9-3962CADCCC46}"/>
    <hyperlink ref="S691" r:id="rId820" display="https://www.procyclingstats.com/rider/zulfikri-zulkifli" xr:uid="{69E62DC5-866A-42DE-A511-75939378FD84}"/>
    <hyperlink ref="S521" r:id="rId821" display="https://www.procyclingstats.com/rider/nick-kergozou" xr:uid="{25D97909-FB83-4AB2-9E58-95CC528FF83F}"/>
    <hyperlink ref="S679" r:id="rId822" display="https://www.procyclingstats.com/rider/aidan-james-mendoza" xr:uid="{900DC5FB-6F61-4431-A35D-6F0833B9834B}"/>
    <hyperlink ref="S592" r:id="rId823" display="https://www.procyclingstats.com/rider/noppachai-klahan" xr:uid="{B9863249-AD4B-4E90-B33E-1E47F6F75E30}"/>
    <hyperlink ref="S528" r:id="rId824" display="https://www.procyclingstats.com/rider/muhammad-syawal-mazlin" xr:uid="{302C5E98-CFBD-41C8-8822-99C1CEDF6B8F}"/>
    <hyperlink ref="S667" r:id="rId825" display="https://www.procyclingstats.com/rider/junhyeok-jang" xr:uid="{68CDEFD4-C622-40DF-A970-21A0EA646338}"/>
    <hyperlink ref="S344" r:id="rId826" display="https://www.procyclingstats.com/rider/mikel-retegi" xr:uid="{F178FFAB-6855-4FEA-B6F4-CDB066BD05D0}"/>
    <hyperlink ref="S523" r:id="rId827" display="https://www.procyclingstats.com/rider/joseba-lopez-cuesta" xr:uid="{D5793AAD-9A15-45A9-9FE6-4A829AB51DFA}"/>
    <hyperlink ref="S598" r:id="rId828" display="https://www.procyclingstats.com/rider/iker-mintegi-claver" xr:uid="{D8DE1344-9563-4C8E-A84C-4D7FE1673985}"/>
    <hyperlink ref="S589" r:id="rId829" display="https://www.procyclingstats.com/rider/andrea-guerra" xr:uid="{2D5085E5-526E-4ECF-BBCE-22B7B51DAA87}"/>
    <hyperlink ref="S223" r:id="rId830" display="https://www.procyclingstats.com/rider/matthew-greenwood" xr:uid="{F84CE38C-64E7-485F-B8F7-69C94350FEC6}"/>
    <hyperlink ref="S529" r:id="rId831" display="https://www.procyclingstats.com/rider/ben-metcalfe" xr:uid="{1DEEF3D4-A1C9-4CAF-AAC7-34134B23CB52}"/>
    <hyperlink ref="S678" r:id="rId832" display="https://www.procyclingstats.com/rider/jackson-medway" xr:uid="{2CB14A6C-23B3-45AD-9974-D04DF1AA66B6}"/>
    <hyperlink ref="S289" r:id="rId833" display="https://www.procyclingstats.com/rider/oliver-stenning" xr:uid="{7C14EE6E-AEF3-4C1E-B190-4DE029B17C75}"/>
    <hyperlink ref="S511" r:id="rId834" display="https://www.procyclingstats.com/rider/alastair-christie-johnston" xr:uid="{7A140A78-5921-4C1C-975A-9AFD68E1E159}"/>
    <hyperlink ref="S464" r:id="rId835" display="https://www.procyclingstats.com/rider/filippo-d-aiuto" xr:uid="{7E1991BE-B075-4341-AE75-74C079D37454}"/>
    <hyperlink ref="S341" r:id="rId836" display="https://www.procyclingstats.com/rider/enzo-leijnse" xr:uid="{0141CAF4-2F72-43F4-BBB9-70E51B757054}"/>
    <hyperlink ref="S645" r:id="rId837" display="https://www.procyclingstats.com/rider/leo-bouvier" xr:uid="{B20A1741-98B6-4C81-8588-F13AB816EC24}"/>
    <hyperlink ref="S180" r:id="rId838" display="https://www.procyclingstats.com/rider/samet-bulut" xr:uid="{DB872523-05F5-4F85-981A-B7ED07AC18BB}"/>
    <hyperlink ref="S472" r:id="rId839" display="https://www.procyclingstats.com/rider/sebastian-nielsen" xr:uid="{E5A9997C-2D39-45A4-8C40-96F7CAAECDF2}"/>
    <hyperlink ref="G112" r:id="rId840" display="https://www.procyclingstats.com/rider/lander-loockx" xr:uid="{FB3A846A-AFDD-48E5-B61E-6639F4E78612}"/>
    <hyperlink ref="A84" r:id="rId841" display="https://www.procyclingstats.com/rider/alexander-hajek" xr:uid="{7A41CEE9-887B-4A21-BF52-6B6EB2159DCD}"/>
    <hyperlink ref="S149" r:id="rId842" display="https://www.procyclingstats.com/rider/carl-fredrik-hagen" xr:uid="{1AB35CCB-9D55-48EE-996D-B2200180175D}"/>
    <hyperlink ref="S526" r:id="rId843" display="https://www.procyclingstats.com/rider/oliver-mattheis" xr:uid="{C308362D-8156-494C-9416-0166403E9A37}"/>
    <hyperlink ref="S604" r:id="rId844" display="https://www.procyclingstats.com/rider/albert-torres" xr:uid="{E17A263F-C49C-430B-808C-7DBD5549240E}"/>
    <hyperlink ref="M172" r:id="rId845" display="https://www.procyclingstats.com/rider/ibon-ruiz" xr:uid="{9840C58D-9567-47E8-AF43-58303B5C0ECA}"/>
    <hyperlink ref="S578" r:id="rId846" display="https://www.procyclingstats.com/rider/mads-andersen" xr:uid="{8B6AD35E-557E-45FD-8621-FEE1D9B09DE9}"/>
    <hyperlink ref="S215" r:id="rId847" display="https://www.procyclingstats.com/rider/cameron-scott" xr:uid="{C11E0031-E375-4E0B-BDBF-4AEE25773E48}"/>
    <hyperlink ref="G147" r:id="rId848" display="https://www.procyclingstats.com/rider/marcin-budzinski" xr:uid="{B1986281-5FB3-47F4-B0E5-182F78E946CF}"/>
    <hyperlink ref="M87" r:id="rId849" display="https://www.procyclingstats.com/rider/warre-vangheluwe" xr:uid="{C23EEAC1-0EA3-41B8-B561-E9692DC0D6E7}"/>
    <hyperlink ref="M145" r:id="rId850" display="https://www.procyclingstats.com/rider/matthew-brennan" xr:uid="{04FA5DF8-51AD-4C50-9046-25941D98E8CE}"/>
    <hyperlink ref="S140" r:id="rId851" display="https://www.procyclingstats.com/rider/simone-gualdi" xr:uid="{7EAC3F12-B8D7-4D3C-8D99-CF0A8670155B}"/>
    <hyperlink ref="S524" r:id="rId852" display="https://www.procyclingstats.com/rider/nolann-mahoudo" xr:uid="{4559E11A-3032-4D76-BFEF-4739032B3F2D}"/>
    <hyperlink ref="M116" r:id="rId853" display="https://www.procyclingstats.com/rider/mads-wurtz-schmidt" xr:uid="{CED3A33E-BBD7-4BAA-AD22-E64D1D7139EA}"/>
    <hyperlink ref="S392" r:id="rId854" display="https://www.procyclingstats.com/rider/samuel-quaranta" xr:uid="{CB03BCB4-E16F-4274-B7BF-FB641B875F01}"/>
    <hyperlink ref="S203" r:id="rId855" display="https://www.procyclingstats.com/rider/martin-voltr" xr:uid="{0E423FAE-4B39-48BA-B247-47A80FB1F2F8}"/>
    <hyperlink ref="S182" r:id="rId856" display="https://www.procyclingstats.com/rider/siebe-deweirdt" xr:uid="{4080A8B7-8D3F-47C2-96CF-8C332AB7B795}"/>
    <hyperlink ref="S581" r:id="rId857" display="https://www.procyclingstats.com/rider/christian-bagatin" xr:uid="{D46F71D1-5EDB-4575-845C-BA7047C0AF63}"/>
    <hyperlink ref="S591" r:id="rId858" display="https://www.procyclingstats.com/rider/mika-heming" xr:uid="{5789E6CD-064C-4205-AC41-D938703BD39F}"/>
    <hyperlink ref="S202" r:id="rId859" display="https://www.procyclingstats.com/rider/gwen-leclainche" xr:uid="{AAE3FBB5-7C3D-40DB-AECB-F3453AB59724}"/>
    <hyperlink ref="S519" r:id="rId860" display="https://www.procyclingstats.com/rider/antoine-hue" xr:uid="{87E43F58-0794-4372-A4AB-C29E38F3FDB8}"/>
    <hyperlink ref="S438" r:id="rId861" display="https://www.procyclingstats.com/rider/jeremy-lecroq" xr:uid="{F9609E7C-F408-4519-873A-07FF27D698D8}"/>
    <hyperlink ref="S680" r:id="rId862" display="https://www.procyclingstats.com/rider/cyrus-monk" xr:uid="{70FB924F-05A1-41D9-B36E-A3219DDDCF48}"/>
    <hyperlink ref="S549" r:id="rId863" display="https://www.procyclingstats.com/rider/bogdan-zabelinskiy" xr:uid="{9D5D69A5-6612-4C30-A607-9EDF41501866}"/>
    <hyperlink ref="S577" r:id="rId864" display="https://www.procyclingstats.com/rider/blake-agnoletto" xr:uid="{28C06465-3199-489D-BC2B-F695E0C15226}"/>
    <hyperlink ref="M154" r:id="rId865" display="https://www.procyclingstats.com/rider/riccardo-zoidl" xr:uid="{3422F682-7311-4352-80BD-5DC4064B310E}"/>
    <hyperlink ref="S603" r:id="rId866" display="https://www.procyclingstats.com/rider/filippo-tagliani" xr:uid="{E8AF094C-9632-4FF7-9F48-9D52036C1BA0}"/>
    <hyperlink ref="S649" r:id="rId867" display="https://www.procyclingstats.com/rider/konrad-czabok" xr:uid="{66E27762-8E88-4F28-AD7E-C501CA4A283D}"/>
    <hyperlink ref="S184" r:id="rId868" display="https://www.procyclingstats.com/rider/bartosz-rudyk" xr:uid="{42B39F27-B1D5-46C8-BAC5-C58B6E791CB4}"/>
    <hyperlink ref="S128" r:id="rId869" display="https://www.procyclingstats.com/rider/tomas-pridal" xr:uid="{A32310CF-D4C3-4FEF-924F-11017B7BC4C1}"/>
    <hyperlink ref="S518" r:id="rId870" display="https://www.procyclingstats.com/rider/dylan-hicks" xr:uid="{73661E18-E19E-44B5-8DC6-CB4759703C04}"/>
    <hyperlink ref="S661" r:id="rId871" display="https://www.procyclingstats.com/rider/bo-godart" xr:uid="{5160E0A3-EB68-40C4-AF41-FE171C3679E2}"/>
    <hyperlink ref="S683" r:id="rId872" display="https://www.procyclingstats.com/rider/ronan-o-connor" xr:uid="{EEEDAD35-6522-4577-959D-E54CE35A8A4D}"/>
    <hyperlink ref="S480" r:id="rId873" display="https://www.procyclingstats.com/rider/otto-van-zanden" xr:uid="{C52061C1-8EB6-4B1A-8F7C-2D6C0107276C}"/>
    <hyperlink ref="S525" r:id="rId874" display="https://www.procyclingstats.com/rider/gianni-marchand" xr:uid="{DDDA1928-9CA4-4E0C-BF49-52F2DE1B62C5}"/>
    <hyperlink ref="S245" r:id="rId875" display="https://www.procyclingstats.com/rider/daniel-stampe" xr:uid="{A423A944-7952-432E-8E26-406807388528}"/>
    <hyperlink ref="S576" r:id="rId876" display="https://www.procyclingstats.com/rider/toon-aerts" xr:uid="{AEBB198A-B425-4217-9443-283AF417DE70}"/>
    <hyperlink ref="S277" r:id="rId877" display="https://www.procyclingstats.com/rider/franklin-archibold" xr:uid="{B639FA04-F8B3-4AA5-AFE3-76DB455A0D9E}"/>
    <hyperlink ref="S689" r:id="rId878" display="https://www.procyclingstats.com/rider/conor-white" xr:uid="{B5BADC36-EF47-43C0-B43A-A9AFBAC1A860}"/>
    <hyperlink ref="S368" r:id="rId879" display="https://www.procyclingstats.com/rider/lukas-vernersson" xr:uid="{06905174-42FC-45FA-9940-F8054B7087EA}"/>
    <hyperlink ref="S119" r:id="rId880" display="https://www.procyclingstats.com/rider/rait-arm" xr:uid="{0F99F95A-D88A-4746-AEC0-66F2FF2BBADE}"/>
    <hyperlink ref="S436" r:id="rId881" display="https://www.procyclingstats.com/rider/mateusz-kostanski" xr:uid="{9DB3A5D5-6C86-4C14-AEB8-7498FE4D97C0}"/>
    <hyperlink ref="S473" r:id="rId882" display="https://www.procyclingstats.com/rider/oskar-nisu" xr:uid="{E0F2B112-3EC2-4573-9A8B-AD939CEE95F1}"/>
    <hyperlink ref="S340" r:id="rId883" display="https://www.procyclingstats.com/rider/karlis-klismets" xr:uid="{F6623085-FA4B-4B5C-AF09-B39E589D17E6}"/>
    <hyperlink ref="S670" r:id="rId884" display="https://www.procyclingstats.com/rider/venantas-lasinis" xr:uid="{97D265D5-E192-4150-8A36-16379AA226D2}"/>
    <hyperlink ref="S522" r:id="rId885" display="https://www.procyclingstats.com/rider/martti-lenzius" xr:uid="{5A2A75B5-6C56-4333-B0E3-6A0C61F0CE1B}"/>
    <hyperlink ref="S538" r:id="rId886" display="https://www.procyclingstats.com/rider/alessandro-perracchione" xr:uid="{A4431DB4-AA81-4DB9-B3D7-032DA7D71ED1}"/>
    <hyperlink ref="S338" r:id="rId887" display="https://www.procyclingstats.com/rider/artus-jaladeau" xr:uid="{871D7F25-C29E-4FE5-83EF-748D05F08113}"/>
    <hyperlink ref="S647" r:id="rId888" display="https://www.procyclingstats.com/rider/sebastian-brenes" xr:uid="{CB538578-5E22-44E3-9935-3844FCDE83B7}"/>
    <hyperlink ref="S185" r:id="rId889" display="https://www.procyclingstats.com/rider/eirik-vang-vang-aas" xr:uid="{F75C2AAB-0090-412B-AF62-63E003537A3A}"/>
    <hyperlink ref="S286" r:id="rId890" display="https://www.procyclingstats.com/rider/filip-reha" xr:uid="{AF99C48A-F3E8-48A7-8CB1-BEB5F0FE0258}"/>
    <hyperlink ref="S306" r:id="rId891" display="https://www.procyclingstats.com/rider/lars-craps" xr:uid="{CEDB9DC1-7B7B-4DE4-8676-A10187EB2F05}"/>
    <hyperlink ref="S342" r:id="rId892" display="https://www.procyclingstats.com/rider/adrien-maire" xr:uid="{570D1A28-EA91-4ABA-A098-4FD1A00F18C5}"/>
    <hyperlink ref="S688" r:id="rId893" display="https://www.procyclingstats.com/rider/halvor-utengen-sandstad" xr:uid="{84922B6B-A278-402A-BB95-1A6648A9A6D5}"/>
    <hyperlink ref="M162" r:id="rId894" display="https://www.procyclingstats.com/rider/gijs-leemreize" xr:uid="{FF7CCEF2-054F-4C12-B878-FEECF0C043DD}"/>
    <hyperlink ref="S265" r:id="rId895" display="https://www.procyclingstats.com/rider/lawrence-warbasse" xr:uid="{93F012F7-D6CF-4683-BD9F-2ED52B73E6AB}"/>
    <hyperlink ref="S227" r:id="rId896" display="https://www.procyclingstats.com/rider/pim-ronhaar" xr:uid="{90CAA1A1-68AE-407E-86D7-A02BC9DEF7F5}"/>
    <hyperlink ref="S168" r:id="rId897" display="https://www.procyclingstats.com/rider/wessel-mouris" xr:uid="{00951883-FA36-4317-8945-C0516F6B6A71}"/>
    <hyperlink ref="S545" r:id="rId898" display="https://www.procyclingstats.com/rider/peter-schulting" xr:uid="{C7A53DD7-7D74-4B81-9303-3C38CEC4D278}"/>
    <hyperlink ref="G74" r:id="rId899" display="https://www.procyclingstats.com/rider/max-walker" xr:uid="{40869C1B-9E94-4FF5-B481-7B294EDDA8CF}"/>
    <hyperlink ref="S229" r:id="rId900" display="https://www.procyclingstats.com/rider/roel-van-sintmaartensdijk" xr:uid="{90439031-8171-4339-AF39-537051C7F5EF}"/>
    <hyperlink ref="S246" r:id="rId901" display="https://www.procyclingstats.com/rider/axel-van-der-tuuk" xr:uid="{90C8A232-4E68-4755-9068-A1F36E6F6576}"/>
    <hyperlink ref="S594" r:id="rId902" display="https://www.procyclingstats.com/rider/michiel-lambrecht" xr:uid="{BE3F1F8A-476C-4101-8CA1-1299D5954C48}"/>
    <hyperlink ref="S335" r:id="rId903" display="https://www.procyclingstats.com/rider/filippo-conca" xr:uid="{98D7E909-1DAF-40D6-ADDA-DF555AC83CD2}"/>
    <hyperlink ref="S671" r:id="rId904" display="https://www.procyclingstats.com/rider/wan-yau-lau" xr:uid="{62315BEA-E5BF-4C7F-B439-FC882D1C8F21}"/>
    <hyperlink ref="S530" r:id="rId905" display="https://www.procyclingstats.com/rider/nicolas-milesi" xr:uid="{1CFC02DE-F209-4F95-B835-FBB5010DDF50}"/>
    <hyperlink ref="S394" r:id="rId906" display="https://www.procyclingstats.com/rider/masaki-yamamoto" xr:uid="{DC79C708-D16D-44E0-9F86-98739761126C}"/>
    <hyperlink ref="S520" r:id="rId907" display="https://www.procyclingstats.com/rider/tomas-kalojiros" xr:uid="{2735759B-BF16-4AB0-ABCE-DFDA3955DD28}"/>
    <hyperlink ref="S588" r:id="rId908" display="https://www.procyclingstats.com/rider/jonathan-guatibonza" xr:uid="{E5C18329-C935-4608-8DB5-CE6ADD34E28E}"/>
    <hyperlink ref="S685" r:id="rId909" display="https://www.procyclingstats.com/rider/anze-ravbar" xr:uid="{B2ECAA5F-FDDE-4F6E-BF4C-72E17900782F}"/>
    <hyperlink ref="M105" r:id="rId910" display="https://www.procyclingstats.com/rider/domen-novak" xr:uid="{4FE5BE71-6348-46BC-8549-92661B2B75F3}"/>
    <hyperlink ref="S608" r:id="rId911" display="https://www.procyclingstats.com/rider/daniel-vysocan" xr:uid="{12D43F21-B245-43C4-99FB-7AB2F15AB6AC}"/>
    <hyperlink ref="S310" r:id="rId912" display="https://www.procyclingstats.com/rider/andrea-raccagni-noviero" xr:uid="{ADFA9F9B-D410-4341-A952-7816B11B5BE4}"/>
    <hyperlink ref="S315" r:id="rId913" display="https://www.procyclingstats.com/rider/fabian-weiss" xr:uid="{A924822E-AA2F-4BA9-A918-8516B3CDA560}"/>
    <hyperlink ref="M173" r:id="rId914" display="https://www.procyclingstats.com/rider/callum-thornley" xr:uid="{E7D0D14A-C343-4BC3-B9CB-1388DAAA3CF9}"/>
    <hyperlink ref="G52" r:id="rId915" display="https://www.procyclingstats.com/rider/jarno-widar" xr:uid="{03D6A60F-5C58-4ACD-8D24-9AD3814BADBA}"/>
    <hyperlink ref="S481" r:id="rId916" display="https://www.procyclingstats.com/rider/lars-vanden-heede" xr:uid="{1D30CFC8-47D4-43FD-B254-CDBD7F58DFFE}"/>
    <hyperlink ref="A105" r:id="rId917" display="https://www.procyclingstats.com/rider/leo-bisiaux" xr:uid="{03333A39-A49F-4B21-9967-3EE64FC4C9E7}"/>
    <hyperlink ref="S365" r:id="rId918" display="https://www.procyclingstats.com/rider/wouter-toussaint" xr:uid="{BD37B581-1EC4-4AAD-A814-085F17F7F246}"/>
    <hyperlink ref="S127" r:id="rId919" display="https://www.procyclingstats.com/rider/pavel-novak" xr:uid="{9263ECF2-F301-4752-BEBD-561FCECFAFAB}"/>
    <hyperlink ref="G77" r:id="rId920" display="https://www.procyclingstats.com/rider/florian-samuel-kajamini" xr:uid="{A7413525-3F73-446E-B800-DD4ABC189371}"/>
    <hyperlink ref="S421" r:id="rId921" display="https://www.procyclingstats.com/rider/andrea-d-amato" xr:uid="{DB220B52-7530-4F5A-86FC-E4E7286349A0}"/>
    <hyperlink ref="S599" r:id="rId922" display="https://www.procyclingstats.com/rider/lorenzo-peschi" xr:uid="{4F10FA92-08EC-4401-9CF1-E54CA657823C}"/>
    <hyperlink ref="S676" r:id="rId923" display="https://www.procyclingstats.com/rider/cesar-macias-estrada" xr:uid="{753B2C38-CDA1-449E-9092-36E9291572EA}"/>
    <hyperlink ref="G131" r:id="rId924" display="https://www.procyclingstats.com/rider/steffen-de-schuyteneer" xr:uid="{C9AE3D17-7FE1-4EC4-A796-B63B8D516222}"/>
    <hyperlink ref="S681" r:id="rId925" display="https://www.procyclingstats.com/rider/zeno-moonen" xr:uid="{81E62C2E-C5A8-4913-ADEE-F635853BF865}"/>
    <hyperlink ref="M114" r:id="rId926" display="https://www.procyclingstats.com/rider/pau-marti-soriano" xr:uid="{44872623-F284-4DE0-A600-4C952E7D36BB}"/>
    <hyperlink ref="S243" r:id="rId927" display="https://www.procyclingstats.com/rider/lorenzo-nespoli" xr:uid="{AE1E9FA4-8B7D-4695-A074-D712871DD9A8}"/>
    <hyperlink ref="S540" r:id="rId928" display="https://www.procyclingstats.com/rider/samuele-privitera" xr:uid="{70DEF70B-8C49-478A-9ACF-A9EFDC9E4822}"/>
    <hyperlink ref="S582" r:id="rId929" display="https://www.procyclingstats.com/rider/alessandro-borgo" xr:uid="{2FD5C5E6-E999-44F8-9FFE-2A0475C0E464}"/>
    <hyperlink ref="S144" r:id="rId930" display="https://www.procyclingstats.com/rider/alessandro-romele" xr:uid="{BEC992FD-DA09-4AB6-B398-144986A33489}"/>
    <hyperlink ref="S356" r:id="rId931" display="https://www.procyclingstats.com/rider/niklas-behrens" xr:uid="{F2A0D727-F1CB-425A-9FC8-F9E5C39D34CE}"/>
    <hyperlink ref="S391" r:id="rId932" display="https://www.procyclingstats.com/rider/luca-paletti" xr:uid="{3D84E20C-3ECE-4441-974C-5455FF7202C7}"/>
    <hyperlink ref="S686" r:id="rId933" display="https://www.procyclingstats.com/rider/jeferson-armando-ruiz-acuna" xr:uid="{63FDBB53-5D1D-4C0D-B481-06898211DB19}"/>
    <hyperlink ref="S366" r:id="rId934" display="https://www.procyclingstats.com/rider/luke-tuckwell" xr:uid="{3445B5DE-C830-4F3B-A174-1546CCF22197}"/>
    <hyperlink ref="S264" r:id="rId935" display="https://www.procyclingstats.com/rider/killian-verschuren" xr:uid="{4C663854-D859-484B-9EE3-9F059C2EDB48}"/>
    <hyperlink ref="S611" r:id="rId936" display="https://www.procyclingstats.com/rider/mauricio-zapata" xr:uid="{ACB01D1D-5C2D-44A7-B422-E08895F0E55D}"/>
    <hyperlink ref="S527" r:id="rId937" display="https://www.procyclingstats.com/rider/pietro-mattio" xr:uid="{A80B7F2C-9BDB-4FF1-AAC0-F7159126628F}"/>
    <hyperlink ref="S516" r:id="rId938" display="https://www.procyclingstats.com/rider/milan-donie" xr:uid="{F6A5A695-8CDD-4390-B70B-CDE2B2AEE874}"/>
    <hyperlink ref="S677" r:id="rId939" display="https://www.procyclingstats.com/rider/duarte-marivoet" xr:uid="{3FE223A6-DC17-4D75-80B3-B49C012E944A}"/>
    <hyperlink ref="S260" r:id="rId940" display="https://www.procyclingstats.com/rider/gerben-kuypers" xr:uid="{DE1C7A34-A280-43F6-B775-250D7C782FBD}"/>
    <hyperlink ref="S662" r:id="rId941" display="https://www.procyclingstats.com/rider/roberto-gonzalez" xr:uid="{43CE6D29-350C-4929-A948-A58A3586AADF}"/>
    <hyperlink ref="S110" r:id="rId942" display="https://www.procyclingstats.com/rider/lukas-kubis" xr:uid="{955DA99B-F2E8-4613-985B-F85FBB973294}"/>
    <hyperlink ref="S643" r:id="rId943" display="https://www.procyclingstats.com/rider/hamish-beadle" xr:uid="{6578B958-428D-4FD1-8DB3-8AF00A9F6D50}"/>
    <hyperlink ref="S303" r:id="rId944" display="https://www.procyclingstats.com/rider/johannes-adamietz" xr:uid="{6093048C-9850-4A27-9D84-6FA3AD6A3499}"/>
    <hyperlink ref="S263" r:id="rId945" display="https://www.procyclingstats.com/rider/kyrylo-tsarenko" xr:uid="{AA1A29E5-77E2-4896-B7D9-86E97B4F85DF}"/>
    <hyperlink ref="S393" r:id="rId946" display="https://www.procyclingstats.com/rider/cameron-rogers" xr:uid="{C3682CB8-7767-4112-9C3E-3828EAD868C0}"/>
    <hyperlink ref="S665" r:id="rId947" display="https://www.procyclingstats.com/rider/philipp-hofbauer" xr:uid="{11A16677-90DA-420F-A887-74F99D0CCF12}"/>
    <hyperlink ref="S654" r:id="rId948" display="https://www.procyclingstats.com/rider/luca-dressler" xr:uid="{63DDB979-33CD-4487-83B4-92CFB0AF80C2}"/>
    <hyperlink ref="S669" r:id="rId949" display="https://www.procyclingstats.com/rider/roger-kluge" xr:uid="{A3F8D39C-E6D0-4FAA-8CD2-796754FBC18C}"/>
    <hyperlink ref="S648" r:id="rId950" display="https://www.procyclingstats.com/rider/finn-crockett" xr:uid="{63AC6B2B-D3C9-4AF1-987A-19DD530F3C43}"/>
    <hyperlink ref="G73" r:id="rId951" display="https://www.procyclingstats.com/rider/ludovico-crescioli" xr:uid="{D2C73C97-C853-4598-9ACB-6DC69C191AC5}"/>
    <hyperlink ref="S362" r:id="rId952" display="https://www.procyclingstats.com/rider/ramon-sinkeldam" xr:uid="{9BBC0DAB-B821-4A42-AA2D-B1512496005E}"/>
    <hyperlink ref="S609" r:id="rId953" display="https://www.procyclingstats.com/rider/jiancai-wang" xr:uid="{99BC97B1-D106-4A2F-AFA0-F5C7E516F7EB}"/>
    <hyperlink ref="S642" r:id="rId954" display="https://www.procyclingstats.com/rider/ethan-batt" xr:uid="{D2A2C1AD-3E65-4117-93E9-2E281DF9DB6B}"/>
    <hyperlink ref="S462" r:id="rId955" display="https://www.procyclingstats.com/rider/rodrigo-alvarez" xr:uid="{5C4A8932-83F4-4A56-898E-AA0D3B683448}"/>
    <hyperlink ref="S228" r:id="rId956" display="https://www.procyclingstats.com/rider/santiago-umba" xr:uid="{C46A4E20-52B2-40DD-AFD1-63945A0B1AD0}"/>
    <hyperlink ref="S673" r:id="rId957" display="https://www.procyclingstats.com/rider/senne-leysen" xr:uid="{4652CCE4-009F-4D56-813F-1F014BC70AF3}"/>
    <hyperlink ref="S532" r:id="rId958" display="https://www.procyclingstats.com/rider/yonathan-monsalve" xr:uid="{0A594215-F23E-49D8-885F-1887ABA9F649}"/>
    <hyperlink ref="S305" r:id="rId959" display="https://www.procyclingstats.com/rider/fergus-browning" xr:uid="{3713D101-001C-41A8-B434-3EE43DE3F1C9}"/>
    <hyperlink ref="S475" r:id="rId960" display="https://www.procyclingstats.com/rider/robin-plamondon" xr:uid="{C6F4919D-0447-4326-B849-39C489880444}"/>
    <hyperlink ref="S181" r:id="rId961" display="https://www.procyclingstats.com/rider/remi-capron" xr:uid="{9A8926E6-EC1F-4F7B-9073-03F8555F414F}"/>
    <hyperlink ref="M86" r:id="rId962" display="https://www.procyclingstats.com/rider/tom-donnenwirth" xr:uid="{F3422F7A-6209-4926-8BC2-0540F016513E}"/>
    <hyperlink ref="S279" r:id="rId963" display="https://www.procyclingstats.com/rider/nicolas-breuillard" xr:uid="{53E6A0FF-2B44-4BA8-BB9E-CE7728C14C14}"/>
    <hyperlink ref="S546" r:id="rId964" display="https://www.procyclingstats.com/rider/william-smith" xr:uid="{B460ABA7-26CF-444F-80E8-5AECD42225F9}"/>
    <hyperlink ref="S309" r:id="rId965" display="https://www.procyclingstats.com/rider/alastair-mackellar" xr:uid="{D3183ABF-75B3-4486-97E3-0EA53EC17E6E}"/>
    <hyperlink ref="S395" r:id="rId966" display="https://www.procyclingstats.com/rider/nahom-zerai" xr:uid="{EBEB42F5-D285-4CC9-B3D3-87161B52ECC0}"/>
    <hyperlink ref="S583" r:id="rId967" display="https://www.procyclingstats.com/rider/joris-chaussinand" xr:uid="{CFD81971-FEAE-4A37-A146-871BFCA8DAC3}"/>
    <hyperlink ref="S367" r:id="rId968" display="https://www.procyclingstats.com/rider/filippo-turconi" xr:uid="{50E8B4C0-0542-4B96-BE2F-DF092A4049A0}"/>
    <hyperlink ref="S385" r:id="rId969" display="https://www.procyclingstats.com/rider/federico-biagini" xr:uid="{F02ABB50-D249-4FF9-B865-7556BD5758E3}"/>
    <hyperlink ref="S483" r:id="rId970" display="https://www.procyclingstats.com/rider/edoardo-zamperini" xr:uid="{670F3FBD-B97D-48AA-9282-A677F27911BA}"/>
    <hyperlink ref="S664" r:id="rId971" display="https://www.procyclingstats.com/rider/filip-gruszczynski" xr:uid="{7FE34C52-8FBE-4224-B8FC-0B01B77BE964}"/>
    <hyperlink ref="S510" r:id="rId972" display="https://www.procyclingstats.com/rider/diego-bracalente" xr:uid="{ACFD0F4F-A64D-44E1-ABE8-C887AF7E5C4B}"/>
    <hyperlink ref="S605" r:id="rId973" display="https://www.procyclingstats.com/rider/luca-towers" xr:uid="{531B8D77-1C48-4DF4-BABC-B793D7A4FC5A}"/>
    <hyperlink ref="M102" r:id="rId974" display="https://www.procyclingstats.com/rider/guillermo-juan-martinez" xr:uid="{801509CE-2DBD-4B74-A595-EB45717BA2D0}"/>
    <hyperlink ref="S213" r:id="rId975" display="https://www.procyclingstats.com/rider/louis-rouland" xr:uid="{907F5823-8919-404B-BEC6-83985993D4DA}"/>
    <hyperlink ref="S145" r:id="rId976" display="https://www.procyclingstats.com/rider/emiel-verstrynge" xr:uid="{38943F2F-1E8D-4CEF-88C1-B4079D9D2505}"/>
    <hyperlink ref="S361" r:id="rId977" display="https://www.procyclingstats.com/rider/simone-roganti" xr:uid="{3518F587-01D1-49E5-B095-378C9A8FC218}"/>
    <hyperlink ref="S214" r:id="rId978" display="https://www.procyclingstats.com/rider/matteo-scalco" xr:uid="{F56AB7E9-91CE-4B9A-9399-46A2FDF48878}"/>
    <hyperlink ref="S388" r:id="rId979" display="https://www.procyclingstats.com/rider/jean-loup-fayolle" xr:uid="{DF4C3CE6-59C0-4D24-90E7-1A7B1164343C}"/>
    <hyperlink ref="S587" r:id="rId980" display="https://www.procyclingstats.com/rider/maxime-decomble" xr:uid="{94E10436-B918-4506-BC61-2C16CB0B0E73}"/>
    <hyperlink ref="S261" r:id="rId981" display="https://www.procyclingstats.com/rider/tim-rex" xr:uid="{9781E316-D1AE-481A-80AB-9EC90798D0F9}"/>
    <hyperlink ref="S515" r:id="rId982" display="https://www.procyclingstats.com/rider/gilles-de-wilde" xr:uid="{2EF795D4-4806-4B16-84D2-E92BF9FF0B00}"/>
    <hyperlink ref="S668" r:id="rId983" display="https://www.procyclingstats.com/rider/cole-kessler" xr:uid="{9CDB7A4B-EDAD-4839-911D-A9AF9F77D14D}"/>
    <hyperlink ref="S354" r:id="rId984" display="https://www.procyclingstats.com/rider/andrew-august" xr:uid="{833BEE4D-4562-4383-B204-AFECA4B654E0}"/>
    <hyperlink ref="S640" r:id="rId985" display="https://www.procyclingstats.com/rider/amir-arsalan-ansari" xr:uid="{9ED65C27-539A-4CC9-AF6F-6CD638EB266B}"/>
    <hyperlink ref="S641" r:id="rId986" display="https://www.procyclingstats.com/rider/hugo-aznar" xr:uid="{E3795FE1-5937-4D8E-A3F6-343C5506B12B}"/>
    <hyperlink ref="S657" r:id="rId987" display="https://www.procyclingstats.com/rider/luis-fernandes" xr:uid="{77DA643A-4523-4415-823B-6F1FD851EDB8}"/>
    <hyperlink ref="S512" r:id="rId988" display="https://www.procyclingstats.com/rider/sergio-geovani-chumil-gonzalez" xr:uid="{C1EC1583-2E0C-400B-A225-9E7EFF03B257}"/>
    <hyperlink ref="S466" r:id="rId989" display="https://www.procyclingstats.com/rider/inigo-elosegui" xr:uid="{E32F9A52-1840-44EA-BC54-94CB3F05BB46}"/>
    <hyperlink ref="S544" r:id="rId990" display="https://www.procyclingstats.com/rider/hugo-scala-jr" xr:uid="{CF5BAFAB-BD07-4478-9A2F-AE310B5CD69B}"/>
    <hyperlink ref="S585" r:id="rId991" display="https://www.procyclingstats.com/rider/fabio-manuel-fernandes-costa" xr:uid="{CD164E99-087E-456E-A6E7-FD5D857504D1}"/>
    <hyperlink ref="S537" r:id="rId992" display="https://www.procyclingstats.com/rider/francisco-penuela" xr:uid="{27F56232-FA9A-42A3-97F5-59609EF939B1}"/>
    <hyperlink ref="S579" r:id="rId993" display="https://www.procyclingstats.com/rider/tiago-antunes" xr:uid="{2012DA2E-7DB0-492D-A173-64A164BCCF8F}"/>
    <hyperlink ref="S199" r:id="rId994" display="https://www.procyclingstats.com/rider/abner-gonzalez-rivera" xr:uid="{E84AEF4D-B842-4831-987F-1F02D264A1F1}"/>
    <hyperlink ref="S308" r:id="rId995" display="https://www.procyclingstats.com/rider/goncalo-leaca" xr:uid="{81DE7419-BF99-4D70-B01A-2C447C393414}"/>
    <hyperlink ref="S652" r:id="rId996" display="https://www.procyclingstats.com/rider/david-delgado" xr:uid="{6AB597C4-81C4-434C-BC55-BADFB31B4D4C}"/>
    <hyperlink ref="S533" r:id="rId997" display="https://www.procyclingstats.com/rider/alexandre-montez" xr:uid="{8CBBC248-94EA-4185-A05B-8945115F24E2}"/>
    <hyperlink ref="S646" r:id="rId998" display="https://www.procyclingstats.com/rider/andrey-andre" xr:uid="{70995FD7-A62D-433C-AF1E-D66B6DE5ECB1}"/>
    <hyperlink ref="S112" r:id="rId999" display="https://www.procyclingstats.com/rider/diego-pablo-sevilla" xr:uid="{86EAA9E4-AEB8-436E-812E-049D1AC5C019}"/>
    <hyperlink ref="S355" r:id="rId1000" display="https://www.procyclingstats.com/rider/pierre-henry-basset" xr:uid="{F7F0E111-8E43-429F-97CA-3E8128BEBB28}"/>
    <hyperlink ref="S644" r:id="rId1001" display="https://www.procyclingstats.com/rider/rayan-boulahoite" xr:uid="{E87AAE8C-F127-4C9B-A526-CA80A0B8CA63}"/>
    <hyperlink ref="S651" r:id="rId1002" display="https://www.procyclingstats.com/rider/theo-delacroix" xr:uid="{5354368C-A8F7-43BE-B9A0-07E252366E39}"/>
    <hyperlink ref="S465" r:id="rId1003" display="https://www.procyclingstats.com/rider/johan-dorussen" xr:uid="{EFC76B8C-C4F0-4533-8F89-2B748AFC2553}"/>
    <hyperlink ref="S656" r:id="rId1004" display="https://www.procyclingstats.com/rider/karsten-larsen-feldmann" xr:uid="{C0FB136D-A433-4A00-8892-5672EDF39E12}"/>
    <hyperlink ref="S364" r:id="rId1005" display="https://www.procyclingstats.com/rider/emil-touda" xr:uid="{7E167AED-6376-41D3-AC4B-BD69D02A3877}"/>
    <hyperlink ref="S337" r:id="rId1006" display="https://www.procyclingstats.com/rider/alexander-arnt-hansen" xr:uid="{F7F55C5E-C94A-4335-9948-8862BCCA7A35}"/>
    <hyperlink ref="S61" r:id="rId1007" display="https://www.procyclingstats.com/rider/jelte-krijnsen" xr:uid="{DDAB39D3-6286-444B-8757-06F1FE617A9B}"/>
    <hyperlink ref="S548" r:id="rId1008" display="https://www.procyclingstats.com/rider/tore-troelsen" xr:uid="{318D2246-8FB5-460E-807B-F61283F7AD3D}"/>
    <hyperlink ref="S429" r:id="rId1009" display="https://www.procyclingstats.com/rider/joshua-gudnitz" xr:uid="{6058D6FC-12B3-49F9-862C-4E705B588C2D}"/>
    <hyperlink ref="S113" r:id="rId1010" display="https://www.procyclingstats.com/rider/dylan-vandenstorme" xr:uid="{72465F7C-CD92-42CF-8C4F-B78AF5265FD0}"/>
    <hyperlink ref="S663" r:id="rId1011" display="https://www.procyclingstats.com/rider/sebastien-grignard" xr:uid="{703E0C8C-7945-4F5B-82F5-896ECC27DA86}"/>
    <hyperlink ref="G118" r:id="rId1012" display="https://www.procyclingstats.com/rider/michal-paluta" xr:uid="{65FC0856-0F68-49E0-A76F-BFAE33C1D42D}"/>
    <hyperlink ref="M135" r:id="rId1013" display="https://www.procyclingstats.com/rider/jan-maas" xr:uid="{19CD6DFA-0AD0-4657-9F6E-4BBCD5B0D320}"/>
    <hyperlink ref="S343" r:id="rId1014" display="https://www.procyclingstats.com/rider/elmar-reinders" xr:uid="{54C17F1A-DDEB-49AA-8A4C-19C9D1D4E73F}"/>
    <hyperlink ref="S225" r:id="rId1015" display="https://www.procyclingstats.com/rider/michael-leonard1" xr:uid="{28714D7B-4D26-4D4C-9814-D7C835FE2C04}"/>
    <hyperlink ref="S111" r:id="rId1016" display="https://www.procyclingstats.com/rider/henrik-pedersen" xr:uid="{91859869-5967-442F-A4B4-B0F3E85EB404}"/>
    <hyperlink ref="S478" r:id="rId1017" display="https://www.procyclingstats.com/rider/ole-theiler" xr:uid="{CB76B815-512A-4F95-9FA1-7E65DCD48BEE}"/>
    <hyperlink ref="S442" r:id="rId1018" display="https://www.procyclingstats.com/rider/darren-van-bekkum" xr:uid="{EFEA0944-6964-4233-A360-DCA801620129}"/>
    <hyperlink ref="S666" r:id="rId1019" display="https://www.procyclingstats.com/rider/clement-izquierdo" xr:uid="{C7A68613-C3F7-497D-9762-5386F949E628}"/>
    <hyperlink ref="S547" r:id="rId1020" display="https://www.procyclingstats.com/rider/louis-sutton" xr:uid="{6B4E1D37-DA23-4410-9790-37865E9F781E}"/>
    <hyperlink ref="S469" r:id="rId1021" display="https://www.procyclingstats.com/rider/lucas-lopes1" xr:uid="{DD98E0CF-720E-4BE6-8745-308D29FBE9D3}"/>
    <hyperlink ref="S653" r:id="rId1022" display="https://www.procyclingstats.com/rider/robin-donze" xr:uid="{98C7E90F-4DC9-452D-BAF2-169E110A5434}"/>
    <hyperlink ref="S226" r:id="rId1023" display="https://www.procyclingstats.com/rider/gianluca-pollefliet" xr:uid="{D8C6F56C-AD0E-4F1B-A26E-46F781FF2F56}"/>
    <hyperlink ref="M128" r:id="rId1024" display="https://www.procyclingstats.com/rider/eddy-le-huitouze" xr:uid="{650E7495-9296-48B8-B8E4-48B644039129}"/>
    <hyperlink ref="S482" r:id="rId1025" display="https://www.procyclingstats.com/rider/baptiste-veistroffer" xr:uid="{967C9885-EEBE-4CE1-82BB-33914748F237}"/>
    <hyperlink ref="S672" r:id="rId1026" display="https://www.procyclingstats.com/rider/anton-lennemann" xr:uid="{2A17B422-105C-4AEE-ABA6-5B95B2F15063}"/>
    <hyperlink ref="S431" r:id="rId1027" display="https://www.procyclingstats.com/rider/joshua-huppertz" xr:uid="{40CFC363-DB97-4F53-8F50-F1EEFE8CEF39}"/>
    <hyperlink ref="M146" r:id="rId1028" display="https://www.procyclingstats.com/rider/jorgen-nordhagen" xr:uid="{9ABD7C93-D420-430F-9007-3D5F997D99B1}"/>
    <hyperlink ref="S241" r:id="rId1029" display="https://www.procyclingstats.com/rider/kristian-egholm1" xr:uid="{CD024D91-DB05-483A-A3CB-E98714DFDE20}"/>
    <hyperlink ref="A71" r:id="rId1030" display="https://www.procyclingstats.com/rider/martin-laas" xr:uid="{8E461A39-E4DD-4FE8-B6C1-99198DC7E43C}"/>
    <hyperlink ref="S610" r:id="rId1031" display="https://www.procyclingstats.com/rider/chao-hua-xue" xr:uid="{2BC27CBC-2E40-4CD9-8333-F7BB45F5E834}"/>
    <hyperlink ref="S292" r:id="rId1032" display="https://www.procyclingstats.com/rider/alex-vandenbulcke" xr:uid="{5B183F53-13F8-4E47-BA86-C4BE0252D58D}"/>
    <hyperlink ref="S655" r:id="rId1033" display="https://www.procyclingstats.com/rider/yihua-fan" xr:uid="{2DA7A2D8-54BC-49F5-9154-727769353364}"/>
    <hyperlink ref="S539" r:id="rId1034" display="https://www.procyclingstats.com/rider/mattia-pinazzi" xr:uid="{AD01199A-99C3-475C-BF0C-F2FECFC6F751}"/>
    <hyperlink ref="S200" r:id="rId1035" display="https://www.procyclingstats.com/rider/alex-jaime-fernandez" xr:uid="{FD2265C9-2A05-40B8-8CE0-B169C029103C}"/>
    <hyperlink ref="M136" r:id="rId1036" display="https://www.procyclingstats.com/rider/ivan-smirnov" xr:uid="{45FAC713-EE4B-40E7-B4DF-8EBE242A39E4}"/>
    <hyperlink ref="S240" r:id="rId1037" display="https://www.procyclingstats.com/rider/robert-donaldson" xr:uid="{A11755AC-B155-4030-B5AF-648D2AF84714}"/>
    <hyperlink ref="S259" r:id="rId1038" display="https://www.procyclingstats.com/rider/dean-harvey" xr:uid="{764E47B3-FF5F-4769-9ECC-0775D7BF6DA7}"/>
    <hyperlink ref="S477" r:id="rId1039" display="https://www.procyclingstats.com/rider/ben-swift" xr:uid="{4BD8C819-8257-4B24-A079-8E3896F15925}"/>
    <hyperlink ref="S423" r:id="rId1040" display="https://www.procyclingstats.com/rider/laurent-gervais" xr:uid="{520F9D22-9EEB-4846-94AF-26A87D349EFF}"/>
    <hyperlink ref="S674" r:id="rId1041" display="https://www.procyclingstats.com/rider/antoine-l-hote" xr:uid="{BFFEB4EA-5202-4CFF-9416-CF4C4B2D2E4E}"/>
    <hyperlink ref="S285" r:id="rId1042" display="https://www.procyclingstats.com/rider/janos-pelikan" xr:uid="{FE219FED-7CF9-441F-ADB1-C6A8ECA1386F}"/>
    <hyperlink ref="S307" r:id="rId1043" display="https://www.procyclingstats.com/rider/vitaliy-gryniv" xr:uid="{FB1B3E67-92B0-4801-B71C-1B6B864732FC}"/>
    <hyperlink ref="S339" r:id="rId1044" display="https://www.procyclingstats.com/rider/taavi-kannimae" xr:uid="{62BDF864-2E58-442B-A2F1-0D5C3FDD3AA3}"/>
    <hyperlink ref="S363" r:id="rId1045" display="https://www.procyclingstats.com/rider/emil-stoynev" xr:uid="{B4BB7224-E917-48C2-97F9-EF3497EBD83A}"/>
    <hyperlink ref="S390" r:id="rId1046" display="https://www.procyclingstats.com/rider/rokas-kmieliauskas" xr:uid="{D1922A5B-E8A0-41A0-8152-9A54EF021BC3}"/>
    <hyperlink ref="S433" r:id="rId1047" display="https://www.procyclingstats.com/rider/kristinn-jonsson" xr:uid="{97D89D2F-5EE4-4C07-B05D-9FA2191472A4}"/>
    <hyperlink ref="S461" r:id="rId1048" display="https://www.procyclingstats.com/rider/burak-abay" xr:uid="{678A04AC-294F-47BF-93F5-E3C3E9025945}"/>
    <hyperlink ref="S535" r:id="rId1049" display="https://www.procyclingstats.com/rider/martin-papanov" xr:uid="{D5D83218-B77F-4FFD-8236-73BEC1C4B93F}"/>
    <hyperlink ref="S580" r:id="rId1050" display="https://www.procyclingstats.com/rider/dogukan-arikan" xr:uid="{921F2563-4175-4D03-BD5E-8C9BA2CB6E3B}"/>
    <hyperlink ref="S474" r:id="rId1051" display="https://www.procyclingstats.com/rider/kaan-ozkalbim" xr:uid="{1FA1827A-CD91-4EFD-9ADC-57D5B6BCE4EB}"/>
    <hyperlink ref="S586" r:id="rId1052" display="https://www.procyclingstats.com/rider/sergi-darder" xr:uid="{9BFB7527-2A35-49A4-843A-B956BCE6FD1B}"/>
    <hyperlink ref="S658" r:id="rId1053" display="https://www.procyclingstats.com/rider/tilen-finkst" xr:uid="{33DBA09F-3E30-40C9-B40E-4FA0229D6664}"/>
    <hyperlink ref="S484" r:id="rId1054" display="https://www.procyclingstats.com/rider/emanuel-zangerle" xr:uid="{B405A867-BE10-420C-82ED-709A30FB4C7B}"/>
    <hyperlink ref="S650" r:id="rId1055" display="https://www.procyclingstats.com/rider/tibor-del-grosso" xr:uid="{E021560A-DE33-4625-A89E-70772A5126F0}"/>
    <hyperlink ref="S262" r:id="rId1056" display="https://www.procyclingstats.com/rider/sente-sentjens" xr:uid="{5340F9E2-EB16-4A79-A59E-F69B7E5CE8BA}"/>
    <hyperlink ref="S360" r:id="rId1057" display="https://www.procyclingstats.com/rider/mattia-pinazzi" xr:uid="{5FA22F0D-A966-4E71-BEEE-DBA27063F017}"/>
    <hyperlink ref="S479" r:id="rId1058" display="https://www.procyclingstats.com/rider/tyler-tomkinson" xr:uid="{7B3BFC9E-97CE-4327-84D2-ABEB34B3CEFB}"/>
    <hyperlink ref="S386" r:id="rId1059" display="https://www.procyclingstats.com/rider/sanchez-canellas" xr:uid="{A2256E94-922C-4F53-916E-3E88096DB691}"/>
    <hyperlink ref="S258" r:id="rId1060" display="https://www.procyclingstats.com/rider/brandon-downes" xr:uid="{819426D9-8234-4F8C-9716-B08C0A74CE33}"/>
    <hyperlink ref="S387" r:id="rId1061" display="https://www.procyclingstats.com/rider/adil-el-arbaoui" xr:uid="{0C870B1C-DC6B-4FCF-9CF1-E818DE6C5EC2}"/>
    <hyperlink ref="S606" r:id="rId1062" display="https://www.procyclingstats.com/rider/martijn-tusveld" xr:uid="{E6505B91-255D-4E2A-B533-FEA792C8F607}"/>
    <hyperlink ref="S312" r:id="rId1063" display="https://www.procyclingstats.com/rider/davide-toneatti" xr:uid="{02BD5921-AD10-43EB-87FA-253FEB61BB2A}"/>
    <hyperlink ref="S601" r:id="rId1064" display="https://www.procyclingstats.com/rider/carlos-samudio" xr:uid="{F5DB7B90-F580-4446-80C7-879EC8EB0020}"/>
    <hyperlink ref="S432" r:id="rId1065" display="https://www.procyclingstats.com/rider/shotaro-iribe" xr:uid="{BCB14CFC-15B3-44DD-9305-061A46FDA92D}"/>
    <hyperlink ref="S531" r:id="rId1066" display="https://www.procyclingstats.com/rider/kazuto-minami" xr:uid="{167FE4F3-C3B8-4C11-8E36-CB0A35F6CBA4}"/>
    <hyperlink ref="S675" r:id="rId1067" display="https://www.procyclingstats.com/rider/edvin-lovidius" xr:uid="{5EB1A39D-C65E-462D-8051-E9D191FDA294}"/>
    <hyperlink ref="S290" r:id="rId1068" display="https://www.procyclingstats.com/rider/emile-van-niekerk" xr:uid="{25041BCE-DE39-42ED-ADF0-01F8F2F74842}"/>
    <hyperlink ref="S508" r:id="rId1069" display="https://www.procyclingstats.com/rider/negasi-abreha" xr:uid="{79AECE92-DF84-4C81-A023-B767E4585915}"/>
    <hyperlink ref="S389" r:id="rId1070" display="https://www.procyclingstats.com/rider/graeme-frislie" xr:uid="{ABA1F9B8-12BE-4D61-995E-E86F0249DF05}"/>
    <hyperlink ref="S467" r:id="rId1071" display="https://www.procyclingstats.com/rider/joshua-giddings" xr:uid="{E72076E4-DAFF-4311-ACDB-9B44FE176554}"/>
    <hyperlink ref="S600" r:id="rId1072" display="https://www.procyclingstats.com/rider/anton-popov-aleksandrovich" xr:uid="{7ED9AEFB-2674-488B-8FCA-CE4DF4487683}"/>
    <hyperlink ref="S291" r:id="rId1073" display="https://www.procyclingstats.com/rider/noah-vandenbranden" xr:uid="{42833F6B-F4F1-47BA-A626-AD81D48330DA}"/>
    <hyperlink ref="S434" r:id="rId1074" display="https://www.procyclingstats.com/rider/adam-holm-jorgensen" xr:uid="{0F2779B3-517A-4F82-8E64-AEC354EDE54E}"/>
    <hyperlink ref="M171" r:id="rId1075" display="https://www.procyclingstats.com/rider/jaka-primozic" xr:uid="{D50B5D63-A854-4840-B1FD-C3609D8A53C8}"/>
    <hyperlink ref="S293" r:id="rId1076" display="https://www.procyclingstats.com/rider/matic-zumer" xr:uid="{5F4DF521-53A1-4218-B5EA-26B1C519CF0D}"/>
    <hyperlink ref="S278" r:id="rId1077" display="https://www.procyclingstats.com/rider/markel-beloki" xr:uid="{9B6F80BF-6C58-4E07-BCFF-0E7A8FC85EA7}"/>
    <hyperlink ref="S201" r:id="rId1078" display="https://www.procyclingstats.com/rider/sohei-kaneko" xr:uid="{962F38AE-DAE7-4E6D-AA5B-B3669B45FF35}"/>
    <hyperlink ref="S440" r:id="rId1079" display="https://www.procyclingstats.com/rider/taishi-miyazaki" xr:uid="{A59FC4A4-A1B2-4F96-872A-6BC8B3E3F516}"/>
    <hyperlink ref="S439" r:id="rId1080" display="https://www.procyclingstats.com/rider/carson-miles" xr:uid="{5748F0EE-6154-496C-BAC8-95F482146519}"/>
    <hyperlink ref="S143" r:id="rId1081" display="https://www.procyclingstats.com/rider/petr-rikunov" xr:uid="{4248FBA5-97A8-4496-97C5-56A0F46B1D90}"/>
    <hyperlink ref="S426" r:id="rId1082" display="https://www.procyclingstats.com/rider/lev-gonov" xr:uid="{8457D857-5617-44B0-8AC6-33485E536A09}"/>
    <hyperlink ref="S428" r:id="rId1083" display="https://www.procyclingstats.com/rider/kamil-gradek" xr:uid="{D61253FC-8D69-417D-B130-8DCB6FFDA706}"/>
    <hyperlink ref="S283" r:id="rId1084" display="https://www.procyclingstats.com/rider/alekss-krasts" xr:uid="{54D207EB-CFE1-4935-8A44-AC92E1BFD7F2}"/>
    <hyperlink ref="S281" r:id="rId1085" display="https://www.procyclingstats.com/rider/adil-el-arbaoui" xr:uid="{B52B05DC-3847-4B6C-A6AF-8462C974EB93}"/>
    <hyperlink ref="S422" r:id="rId1086" display="https://www.procyclingstats.com/rider/mohcine-el-kouraji" xr:uid="{E855905D-2AC1-48DD-A517-A3208A480295}"/>
    <hyperlink ref="S284" r:id="rId1087" display="https://www.procyclingstats.com/rider/barnabas-peak" xr:uid="{04FCF19C-520D-42DF-BC96-5A4E2517C6C2}"/>
    <hyperlink ref="S419" r:id="rId1088" display="https://www.procyclingstats.com/rider/narankhuu-baterdene" xr:uid="{590C2659-875B-4DFC-A3D7-03113FCE6ED7}"/>
    <hyperlink ref="S282" r:id="rId1089" display="https://www.procyclingstats.com/rider/marino-kobayashi" xr:uid="{FF4AE23F-4016-4F80-A626-6D22D30D4E9E}"/>
    <hyperlink ref="S424" r:id="rId1090" display="https://www.procyclingstats.com/rider/luis-gomes" xr:uid="{43614682-5161-4F75-9A3E-149DDABD0662}"/>
    <hyperlink ref="S420" r:id="rId1091" display="https://www.procyclingstats.com/rider/dillon-corkery" xr:uid="{037C3AF9-8CB1-4771-B046-569403570B36}"/>
    <hyperlink ref="S441" r:id="rId1092" display="https://www.procyclingstats.com/rider/ilia-schegolkov" xr:uid="{460B8D8C-40E5-44F7-8BBC-4EE2ED219519}"/>
    <hyperlink ref="S287" r:id="rId1093" display="https://www.procyclingstats.com/rider/el-houcaine-sabbahi" xr:uid="{600662A6-85AA-44A7-BB27-F4FEF49FD54B}"/>
    <hyperlink ref="S435" r:id="rId1094" display="https://www.procyclingstats.com/rider/oussama-khafi" xr:uid="{20F25E00-BAD1-4CB4-838E-10F262D8CDC3}"/>
    <hyperlink ref="S437" r:id="rId1095" display="https://www.procyclingstats.com/rider/michael-kukrle" xr:uid="{8D9123D3-39BE-45BA-9F1C-C0C0048CF4CA}"/>
    <hyperlink ref="S468" r:id="rId1096" display="https://www.procyclingstats.com/rider/xabier-isasa-larranaga" xr:uid="{D4955C66-1E68-4C88-9DD4-5DAD7CA1C82B}"/>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57240-7044-4C3F-8B31-3E378198452A}">
  <dimension ref="A1:W1578"/>
  <sheetViews>
    <sheetView topLeftCell="A14" zoomScale="70" zoomScaleNormal="70" workbookViewId="0">
      <selection activeCell="A14" sqref="A14"/>
    </sheetView>
  </sheetViews>
  <sheetFormatPr defaultRowHeight="12.75"/>
  <sheetData>
    <row r="1" spans="1:23" ht="18.75">
      <c r="A1" s="259" t="s">
        <v>532</v>
      </c>
      <c r="B1" s="240"/>
      <c r="C1" s="302"/>
      <c r="D1" s="303" t="s">
        <v>138</v>
      </c>
      <c r="E1" s="244">
        <v>2530</v>
      </c>
      <c r="G1" s="259" t="s">
        <v>498</v>
      </c>
      <c r="H1" s="390"/>
      <c r="I1" s="302"/>
      <c r="J1" s="303" t="s">
        <v>139</v>
      </c>
      <c r="K1" s="244">
        <v>816</v>
      </c>
      <c r="M1" s="259" t="s">
        <v>959</v>
      </c>
      <c r="N1" s="240"/>
      <c r="O1" s="302"/>
      <c r="P1" s="303" t="s">
        <v>133</v>
      </c>
      <c r="Q1" s="244">
        <v>595</v>
      </c>
      <c r="S1" s="259" t="s">
        <v>600</v>
      </c>
      <c r="T1" s="28"/>
      <c r="U1" s="237"/>
      <c r="V1" s="303" t="s">
        <v>140</v>
      </c>
      <c r="W1" s="244">
        <v>415</v>
      </c>
    </row>
    <row r="2" spans="1:23" ht="18.75">
      <c r="A2" s="259" t="s">
        <v>2570</v>
      </c>
      <c r="B2" s="240"/>
      <c r="C2" s="302"/>
      <c r="D2" s="303" t="s">
        <v>138</v>
      </c>
      <c r="E2" s="244">
        <v>1523</v>
      </c>
      <c r="G2" s="259" t="s">
        <v>497</v>
      </c>
      <c r="H2" s="390"/>
      <c r="I2" s="302"/>
      <c r="J2" s="303" t="s">
        <v>139</v>
      </c>
      <c r="K2" s="244">
        <v>791</v>
      </c>
      <c r="M2" s="259" t="s">
        <v>525</v>
      </c>
      <c r="N2" s="240"/>
      <c r="O2" s="302"/>
      <c r="P2" s="303" t="s">
        <v>133</v>
      </c>
      <c r="Q2" s="244">
        <v>594</v>
      </c>
      <c r="S2" s="259" t="s">
        <v>436</v>
      </c>
      <c r="T2" s="302"/>
      <c r="U2" s="302"/>
      <c r="V2" s="303" t="s">
        <v>140</v>
      </c>
      <c r="W2" s="244">
        <v>410</v>
      </c>
    </row>
    <row r="3" spans="1:23" ht="18.75">
      <c r="A3" s="259" t="s">
        <v>835</v>
      </c>
      <c r="B3" s="390"/>
      <c r="C3" s="302"/>
      <c r="D3" s="303" t="s">
        <v>138</v>
      </c>
      <c r="E3" s="244">
        <v>1491</v>
      </c>
      <c r="G3" s="259" t="s">
        <v>2515</v>
      </c>
      <c r="H3" s="240"/>
      <c r="I3" s="302"/>
      <c r="J3" s="303" t="s">
        <v>139</v>
      </c>
      <c r="K3" s="244">
        <v>785</v>
      </c>
      <c r="M3" s="259" t="s">
        <v>420</v>
      </c>
      <c r="N3" s="302"/>
      <c r="O3" s="302"/>
      <c r="P3" s="303" t="s">
        <v>133</v>
      </c>
      <c r="Q3" s="244">
        <v>592</v>
      </c>
      <c r="S3" s="178" t="s">
        <v>4225</v>
      </c>
      <c r="T3" s="28"/>
      <c r="U3" s="304"/>
      <c r="V3" s="303" t="s">
        <v>140</v>
      </c>
      <c r="W3" s="244">
        <v>404</v>
      </c>
    </row>
    <row r="4" spans="1:23" ht="18.75">
      <c r="A4" s="259" t="s">
        <v>475</v>
      </c>
      <c r="B4" s="302"/>
      <c r="C4" s="302"/>
      <c r="D4" s="303" t="s">
        <v>138</v>
      </c>
      <c r="E4" s="244">
        <v>1286</v>
      </c>
      <c r="G4" s="259" t="s">
        <v>2035</v>
      </c>
      <c r="H4" s="240"/>
      <c r="I4" s="302"/>
      <c r="J4" s="303" t="s">
        <v>139</v>
      </c>
      <c r="K4" s="244">
        <v>746</v>
      </c>
      <c r="M4" s="259" t="s">
        <v>1694</v>
      </c>
      <c r="N4" s="390"/>
      <c r="O4" s="302"/>
      <c r="P4" s="303" t="s">
        <v>133</v>
      </c>
      <c r="Q4" s="244">
        <v>560</v>
      </c>
      <c r="S4" s="259" t="s">
        <v>3240</v>
      </c>
      <c r="T4" s="240"/>
      <c r="U4" s="302"/>
      <c r="V4" s="303" t="s">
        <v>140</v>
      </c>
      <c r="W4" s="244">
        <v>402</v>
      </c>
    </row>
    <row r="5" spans="1:23" ht="18.75">
      <c r="A5" s="259" t="s">
        <v>861</v>
      </c>
      <c r="B5" s="390"/>
      <c r="C5" s="302"/>
      <c r="D5" s="303" t="s">
        <v>138</v>
      </c>
      <c r="E5" s="244">
        <v>1236</v>
      </c>
      <c r="G5" s="259" t="s">
        <v>2607</v>
      </c>
      <c r="H5" s="240"/>
      <c r="I5" s="302"/>
      <c r="J5" s="303" t="s">
        <v>139</v>
      </c>
      <c r="K5" s="244">
        <v>733</v>
      </c>
      <c r="M5" s="259" t="s">
        <v>546</v>
      </c>
      <c r="N5" s="28"/>
      <c r="O5" s="237"/>
      <c r="P5" s="303" t="s">
        <v>133</v>
      </c>
      <c r="Q5" s="244">
        <v>525</v>
      </c>
      <c r="S5" s="259" t="s">
        <v>2117</v>
      </c>
      <c r="T5" s="390"/>
      <c r="U5" s="302"/>
      <c r="V5" s="303" t="s">
        <v>140</v>
      </c>
      <c r="W5" s="244">
        <v>401</v>
      </c>
    </row>
    <row r="6" spans="1:23" ht="18.75">
      <c r="A6" s="259" t="s">
        <v>731</v>
      </c>
      <c r="B6" s="302"/>
      <c r="C6" s="302"/>
      <c r="D6" s="303" t="s">
        <v>138</v>
      </c>
      <c r="E6" s="244">
        <v>1176</v>
      </c>
      <c r="G6" s="259" t="s">
        <v>466</v>
      </c>
      <c r="H6" s="302"/>
      <c r="I6" s="302"/>
      <c r="J6" s="303" t="s">
        <v>139</v>
      </c>
      <c r="K6" s="244">
        <v>699</v>
      </c>
      <c r="M6" s="259" t="s">
        <v>712</v>
      </c>
      <c r="N6" s="240"/>
      <c r="O6" s="302"/>
      <c r="P6" s="303" t="s">
        <v>133</v>
      </c>
      <c r="Q6" s="244">
        <v>515</v>
      </c>
      <c r="S6" s="259" t="s">
        <v>2337</v>
      </c>
      <c r="T6" s="302"/>
      <c r="U6" s="302"/>
      <c r="V6" s="303" t="s">
        <v>140</v>
      </c>
      <c r="W6" s="244">
        <v>398</v>
      </c>
    </row>
    <row r="7" spans="1:23" ht="18.75">
      <c r="A7" s="259" t="s">
        <v>1000</v>
      </c>
      <c r="B7" s="240"/>
      <c r="C7" s="302"/>
      <c r="D7" s="303" t="s">
        <v>138</v>
      </c>
      <c r="E7" s="244">
        <v>1114</v>
      </c>
      <c r="G7" s="259" t="s">
        <v>1785</v>
      </c>
      <c r="H7" s="240"/>
      <c r="I7" s="302"/>
      <c r="J7" s="303" t="s">
        <v>139</v>
      </c>
      <c r="K7" s="244">
        <v>690</v>
      </c>
      <c r="M7" s="259" t="s">
        <v>1746</v>
      </c>
      <c r="N7" s="302"/>
      <c r="O7" s="302"/>
      <c r="P7" s="303" t="s">
        <v>133</v>
      </c>
      <c r="Q7" s="244">
        <v>512</v>
      </c>
      <c r="S7" s="259" t="s">
        <v>458</v>
      </c>
      <c r="T7" s="304"/>
      <c r="U7" s="304"/>
      <c r="V7" s="303" t="s">
        <v>140</v>
      </c>
      <c r="W7" s="244">
        <v>396</v>
      </c>
    </row>
    <row r="8" spans="1:23" ht="18.75">
      <c r="A8" s="259" t="s">
        <v>1705</v>
      </c>
      <c r="B8" s="390"/>
      <c r="C8" s="302"/>
      <c r="D8" s="303" t="s">
        <v>138</v>
      </c>
      <c r="E8" s="244">
        <v>953</v>
      </c>
      <c r="G8" s="259" t="s">
        <v>1018</v>
      </c>
      <c r="H8" s="304"/>
      <c r="I8" s="304"/>
      <c r="J8" s="303" t="s">
        <v>139</v>
      </c>
      <c r="K8" s="244">
        <v>650</v>
      </c>
      <c r="M8" s="259" t="s">
        <v>723</v>
      </c>
      <c r="N8" s="28"/>
      <c r="O8" s="28"/>
      <c r="P8" s="303" t="s">
        <v>133</v>
      </c>
      <c r="Q8" s="244">
        <v>510</v>
      </c>
      <c r="S8" s="259" t="s">
        <v>2623</v>
      </c>
      <c r="T8" s="302"/>
      <c r="U8" s="302"/>
      <c r="V8" s="303" t="s">
        <v>140</v>
      </c>
      <c r="W8" s="244">
        <v>385</v>
      </c>
    </row>
    <row r="9" spans="1:23" ht="18.75">
      <c r="A9" s="259" t="s">
        <v>2089</v>
      </c>
      <c r="B9" s="302"/>
      <c r="C9" s="302"/>
      <c r="D9" s="303" t="s">
        <v>138</v>
      </c>
      <c r="E9" s="244">
        <v>949</v>
      </c>
      <c r="G9" s="259" t="s">
        <v>1374</v>
      </c>
      <c r="H9" s="302"/>
      <c r="I9" s="302"/>
      <c r="J9" s="303" t="s">
        <v>139</v>
      </c>
      <c r="K9" s="244">
        <v>635</v>
      </c>
      <c r="M9" s="259" t="s">
        <v>575</v>
      </c>
      <c r="N9" s="304"/>
      <c r="O9" s="304"/>
      <c r="P9" s="303" t="s">
        <v>133</v>
      </c>
      <c r="Q9" s="244">
        <v>507</v>
      </c>
      <c r="S9" s="259" t="s">
        <v>2067</v>
      </c>
      <c r="T9" s="240"/>
      <c r="U9" s="302"/>
      <c r="V9" s="303" t="s">
        <v>140</v>
      </c>
      <c r="W9" s="244">
        <v>376</v>
      </c>
    </row>
    <row r="10" spans="1:23" ht="18.75">
      <c r="A10" s="259" t="s">
        <v>1800</v>
      </c>
      <c r="B10" s="302"/>
      <c r="C10" s="302"/>
      <c r="D10" s="303" t="s">
        <v>138</v>
      </c>
      <c r="E10" s="244">
        <v>855</v>
      </c>
      <c r="G10" s="259" t="s">
        <v>1006</v>
      </c>
      <c r="H10" s="304"/>
      <c r="I10" s="304"/>
      <c r="J10" s="303" t="s">
        <v>139</v>
      </c>
      <c r="K10" s="244">
        <v>623</v>
      </c>
      <c r="M10" s="259" t="s">
        <v>2344</v>
      </c>
      <c r="N10" s="240"/>
      <c r="O10" s="302"/>
      <c r="P10" s="303" t="s">
        <v>133</v>
      </c>
      <c r="Q10" s="244">
        <v>489</v>
      </c>
      <c r="S10" s="259" t="s">
        <v>625</v>
      </c>
      <c r="T10" s="304"/>
      <c r="U10" s="304"/>
      <c r="V10" s="303" t="s">
        <v>140</v>
      </c>
      <c r="W10" s="244">
        <v>373</v>
      </c>
    </row>
    <row r="11" spans="1:23" ht="18.75">
      <c r="E11" s="1"/>
      <c r="G11" s="259" t="s">
        <v>2025</v>
      </c>
      <c r="H11" s="302"/>
      <c r="I11" s="302"/>
      <c r="J11" s="303" t="s">
        <v>139</v>
      </c>
      <c r="K11" s="244">
        <v>623</v>
      </c>
      <c r="M11" s="259" t="s">
        <v>413</v>
      </c>
      <c r="N11" s="302"/>
      <c r="O11" s="302"/>
      <c r="P11" s="303" t="s">
        <v>133</v>
      </c>
      <c r="Q11" s="244">
        <v>487</v>
      </c>
      <c r="S11" s="259" t="s">
        <v>2346</v>
      </c>
      <c r="T11" s="302"/>
      <c r="U11" s="302"/>
      <c r="V11" s="303" t="s">
        <v>140</v>
      </c>
      <c r="W11" s="244">
        <v>369</v>
      </c>
    </row>
    <row r="12" spans="1:23" ht="18.75">
      <c r="E12" s="1"/>
      <c r="G12" s="259" t="s">
        <v>1402</v>
      </c>
      <c r="H12" s="302"/>
      <c r="I12" s="302"/>
      <c r="J12" s="303" t="s">
        <v>139</v>
      </c>
      <c r="K12" s="244">
        <v>619</v>
      </c>
      <c r="M12" s="259" t="s">
        <v>1709</v>
      </c>
      <c r="N12" s="38"/>
      <c r="O12" s="38"/>
      <c r="P12" s="303" t="s">
        <v>133</v>
      </c>
      <c r="Q12" s="244">
        <v>486</v>
      </c>
      <c r="S12" s="259" t="s">
        <v>456</v>
      </c>
      <c r="T12" s="302"/>
      <c r="U12" s="302"/>
      <c r="V12" s="303" t="s">
        <v>140</v>
      </c>
      <c r="W12" s="244">
        <v>364</v>
      </c>
    </row>
    <row r="13" spans="1:23" ht="18.75">
      <c r="E13" s="1"/>
      <c r="G13" s="259" t="s">
        <v>2500</v>
      </c>
      <c r="H13" s="302"/>
      <c r="I13" s="302"/>
      <c r="J13" s="303" t="s">
        <v>139</v>
      </c>
      <c r="K13" s="244">
        <v>618</v>
      </c>
      <c r="M13" s="259" t="s">
        <v>547</v>
      </c>
      <c r="N13" s="302"/>
      <c r="O13" s="302"/>
      <c r="P13" s="303" t="s">
        <v>133</v>
      </c>
      <c r="Q13" s="244">
        <v>472</v>
      </c>
      <c r="S13" s="259" t="s">
        <v>1448</v>
      </c>
      <c r="T13" s="304"/>
      <c r="U13" s="304"/>
      <c r="V13" s="303" t="s">
        <v>140</v>
      </c>
      <c r="W13" s="244">
        <v>362</v>
      </c>
    </row>
    <row r="14" spans="1:23" ht="18.75">
      <c r="A14" s="259" t="s">
        <v>722</v>
      </c>
      <c r="B14" s="151"/>
      <c r="C14" s="302"/>
      <c r="D14" s="303" t="s">
        <v>136</v>
      </c>
      <c r="E14" s="244">
        <v>293</v>
      </c>
      <c r="G14" s="259" t="s">
        <v>2115</v>
      </c>
      <c r="H14" s="240"/>
      <c r="I14" s="302"/>
      <c r="J14" s="303" t="s">
        <v>139</v>
      </c>
      <c r="K14" s="244">
        <v>608</v>
      </c>
      <c r="M14" s="259" t="s">
        <v>840</v>
      </c>
      <c r="N14" s="302"/>
      <c r="O14" s="302"/>
      <c r="P14" s="303" t="s">
        <v>133</v>
      </c>
      <c r="Q14" s="244">
        <v>463</v>
      </c>
      <c r="S14" s="259" t="s">
        <v>1011</v>
      </c>
      <c r="T14" s="28"/>
      <c r="U14" s="304"/>
      <c r="V14" s="303" t="s">
        <v>140</v>
      </c>
      <c r="W14" s="244">
        <v>358</v>
      </c>
    </row>
    <row r="15" spans="1:23" ht="18.75">
      <c r="A15" s="259" t="s">
        <v>477</v>
      </c>
      <c r="B15" s="38"/>
      <c r="C15" s="38"/>
      <c r="D15" s="303" t="s">
        <v>136</v>
      </c>
      <c r="E15" s="244">
        <v>289</v>
      </c>
      <c r="G15" s="259" t="s">
        <v>529</v>
      </c>
      <c r="H15" s="302"/>
      <c r="I15" s="302"/>
      <c r="J15" s="303" t="s">
        <v>139</v>
      </c>
      <c r="K15" s="244">
        <v>598</v>
      </c>
      <c r="M15" s="259" t="s">
        <v>417</v>
      </c>
      <c r="N15" s="240"/>
      <c r="O15" s="302"/>
      <c r="P15" s="303" t="s">
        <v>133</v>
      </c>
      <c r="Q15" s="244">
        <v>460</v>
      </c>
      <c r="S15" s="259" t="s">
        <v>427</v>
      </c>
      <c r="T15" s="28"/>
      <c r="U15" s="237"/>
      <c r="V15" s="303" t="s">
        <v>140</v>
      </c>
      <c r="W15" s="244">
        <v>347</v>
      </c>
    </row>
    <row r="16" spans="1:23" ht="18.75">
      <c r="A16" s="259" t="s">
        <v>1708</v>
      </c>
      <c r="B16" s="302"/>
      <c r="C16" s="302"/>
      <c r="D16" s="303" t="s">
        <v>136</v>
      </c>
      <c r="E16" s="244">
        <v>289</v>
      </c>
      <c r="M16" s="259" t="s">
        <v>433</v>
      </c>
      <c r="N16" s="302"/>
      <c r="O16" s="302"/>
      <c r="P16" s="303" t="s">
        <v>133</v>
      </c>
      <c r="Q16" s="244">
        <v>458</v>
      </c>
      <c r="S16" s="259" t="s">
        <v>1002</v>
      </c>
      <c r="T16" s="302"/>
      <c r="U16" s="302"/>
      <c r="V16" s="303" t="s">
        <v>140</v>
      </c>
      <c r="W16" s="244">
        <v>336</v>
      </c>
    </row>
    <row r="17" spans="1:23" ht="18.75">
      <c r="A17" s="259" t="s">
        <v>839</v>
      </c>
      <c r="B17" s="304"/>
      <c r="C17" s="304"/>
      <c r="D17" s="303" t="s">
        <v>136</v>
      </c>
      <c r="E17" s="244">
        <v>285</v>
      </c>
      <c r="M17" s="259" t="s">
        <v>1745</v>
      </c>
      <c r="N17" s="390"/>
      <c r="O17" s="302"/>
      <c r="P17" s="303" t="s">
        <v>133</v>
      </c>
      <c r="Q17" s="244">
        <v>450</v>
      </c>
      <c r="S17" s="259" t="s">
        <v>2044</v>
      </c>
      <c r="T17" s="302"/>
      <c r="U17" s="302"/>
      <c r="V17" s="303" t="s">
        <v>140</v>
      </c>
      <c r="W17" s="244">
        <v>323</v>
      </c>
    </row>
    <row r="18" spans="1:23" ht="18.75">
      <c r="A18" s="259" t="s">
        <v>593</v>
      </c>
      <c r="B18" s="304"/>
      <c r="C18" s="304"/>
      <c r="D18" s="303" t="s">
        <v>136</v>
      </c>
      <c r="E18" s="244">
        <v>282</v>
      </c>
      <c r="M18" s="259" t="s">
        <v>561</v>
      </c>
      <c r="N18" s="240"/>
      <c r="O18" s="302"/>
      <c r="P18" s="303" t="s">
        <v>133</v>
      </c>
      <c r="Q18" s="244">
        <v>432</v>
      </c>
      <c r="S18" s="259" t="s">
        <v>548</v>
      </c>
      <c r="T18" s="38"/>
      <c r="U18" s="38"/>
      <c r="V18" s="303" t="s">
        <v>140</v>
      </c>
      <c r="W18" s="244">
        <v>321</v>
      </c>
    </row>
    <row r="19" spans="1:23" ht="18.75">
      <c r="A19" s="259" t="s">
        <v>624</v>
      </c>
      <c r="B19" s="240"/>
      <c r="C19" s="302"/>
      <c r="D19" s="303" t="s">
        <v>136</v>
      </c>
      <c r="E19" s="244">
        <v>281</v>
      </c>
      <c r="G19" s="259" t="s">
        <v>2091</v>
      </c>
      <c r="H19" s="302"/>
      <c r="I19" s="302"/>
      <c r="J19" s="303" t="s">
        <v>134</v>
      </c>
      <c r="K19" s="244">
        <v>239</v>
      </c>
      <c r="M19" s="259" t="s">
        <v>621</v>
      </c>
      <c r="N19" s="240"/>
      <c r="O19" s="302"/>
      <c r="P19" s="303" t="s">
        <v>133</v>
      </c>
      <c r="Q19" s="244">
        <v>429</v>
      </c>
      <c r="S19" s="259" t="s">
        <v>415</v>
      </c>
      <c r="T19" s="304"/>
      <c r="U19" s="304"/>
      <c r="V19" s="303" t="s">
        <v>140</v>
      </c>
      <c r="W19" s="244">
        <v>320</v>
      </c>
    </row>
    <row r="20" spans="1:23" ht="18.75">
      <c r="A20" s="259" t="s">
        <v>556</v>
      </c>
      <c r="B20" s="304"/>
      <c r="C20" s="304"/>
      <c r="D20" s="303" t="s">
        <v>136</v>
      </c>
      <c r="E20" s="244">
        <v>281</v>
      </c>
      <c r="G20" s="259" t="s">
        <v>1148</v>
      </c>
      <c r="H20" s="304"/>
      <c r="I20" s="304"/>
      <c r="J20" s="303" t="s">
        <v>134</v>
      </c>
      <c r="K20" s="244">
        <v>238</v>
      </c>
      <c r="M20" s="259" t="s">
        <v>2019</v>
      </c>
      <c r="N20" s="302"/>
      <c r="O20" s="302"/>
      <c r="P20" s="303" t="s">
        <v>133</v>
      </c>
      <c r="Q20" s="244">
        <v>427</v>
      </c>
      <c r="S20" s="259" t="s">
        <v>1041</v>
      </c>
      <c r="T20" s="38"/>
      <c r="U20" s="38"/>
      <c r="V20" s="303" t="s">
        <v>140</v>
      </c>
      <c r="W20" s="244">
        <v>320</v>
      </c>
    </row>
    <row r="21" spans="1:23" ht="18.75">
      <c r="A21" s="259" t="s">
        <v>3337</v>
      </c>
      <c r="B21" s="302"/>
      <c r="C21" s="302"/>
      <c r="D21" s="303" t="s">
        <v>136</v>
      </c>
      <c r="E21" s="244">
        <v>279</v>
      </c>
      <c r="G21" s="178" t="s">
        <v>4188</v>
      </c>
      <c r="H21" s="302"/>
      <c r="I21" s="302"/>
      <c r="J21" s="303" t="s">
        <v>134</v>
      </c>
      <c r="K21" s="244">
        <v>236</v>
      </c>
      <c r="S21" s="259" t="s">
        <v>1713</v>
      </c>
      <c r="T21" s="304"/>
      <c r="U21" s="304"/>
      <c r="V21" s="303" t="s">
        <v>140</v>
      </c>
      <c r="W21" s="244">
        <v>318</v>
      </c>
    </row>
    <row r="22" spans="1:23" ht="18.75">
      <c r="A22" s="259" t="s">
        <v>479</v>
      </c>
      <c r="B22" s="38"/>
      <c r="C22" s="38"/>
      <c r="D22" s="303" t="s">
        <v>136</v>
      </c>
      <c r="E22" s="244">
        <v>279</v>
      </c>
      <c r="G22" s="259" t="s">
        <v>446</v>
      </c>
      <c r="H22" s="38"/>
      <c r="I22" s="38"/>
      <c r="J22" s="303" t="s">
        <v>134</v>
      </c>
      <c r="K22" s="244">
        <v>230</v>
      </c>
      <c r="S22" s="259" t="s">
        <v>3486</v>
      </c>
      <c r="T22" s="240"/>
      <c r="U22" s="302"/>
      <c r="V22" s="303" t="s">
        <v>140</v>
      </c>
      <c r="W22" s="244">
        <v>307</v>
      </c>
    </row>
    <row r="23" spans="1:23" ht="18.75">
      <c r="A23" s="259" t="s">
        <v>540</v>
      </c>
      <c r="B23" s="302"/>
      <c r="C23" s="302"/>
      <c r="D23" s="303" t="s">
        <v>136</v>
      </c>
      <c r="E23" s="244">
        <v>277</v>
      </c>
      <c r="G23" s="259" t="s">
        <v>2591</v>
      </c>
      <c r="H23" s="38"/>
      <c r="I23" s="38"/>
      <c r="J23" s="303" t="s">
        <v>134</v>
      </c>
      <c r="K23" s="244">
        <v>229</v>
      </c>
      <c r="S23" s="259" t="s">
        <v>1364</v>
      </c>
      <c r="T23" s="240"/>
      <c r="U23" s="302"/>
      <c r="V23" s="303" t="s">
        <v>140</v>
      </c>
      <c r="W23" s="244">
        <v>299</v>
      </c>
    </row>
    <row r="24" spans="1:23" ht="18.75">
      <c r="A24" s="259" t="s">
        <v>2123</v>
      </c>
      <c r="B24" s="302"/>
      <c r="C24" s="302"/>
      <c r="D24" s="303" t="s">
        <v>136</v>
      </c>
      <c r="E24" s="244">
        <v>273</v>
      </c>
      <c r="G24" s="259" t="s">
        <v>478</v>
      </c>
      <c r="H24" s="28"/>
      <c r="I24" s="237"/>
      <c r="J24" s="303" t="s">
        <v>134</v>
      </c>
      <c r="K24" s="244">
        <v>226</v>
      </c>
      <c r="M24" s="259" t="s">
        <v>1982</v>
      </c>
      <c r="N24" s="240"/>
      <c r="O24" s="302"/>
      <c r="P24" s="303" t="s">
        <v>137</v>
      </c>
      <c r="Q24" s="244">
        <v>179</v>
      </c>
      <c r="S24" s="259" t="s">
        <v>2324</v>
      </c>
      <c r="T24" s="240"/>
      <c r="U24" s="302"/>
      <c r="V24" s="303" t="s">
        <v>140</v>
      </c>
      <c r="W24" s="244">
        <v>296</v>
      </c>
    </row>
    <row r="25" spans="1:23" ht="18.75">
      <c r="A25" s="259" t="s">
        <v>480</v>
      </c>
      <c r="B25" s="302"/>
      <c r="C25" s="302"/>
      <c r="D25" s="303" t="s">
        <v>136</v>
      </c>
      <c r="E25" s="244">
        <v>272</v>
      </c>
      <c r="G25" s="259" t="s">
        <v>620</v>
      </c>
      <c r="H25" s="304"/>
      <c r="I25" s="304"/>
      <c r="J25" s="303" t="s">
        <v>134</v>
      </c>
      <c r="K25" s="244">
        <v>226</v>
      </c>
      <c r="M25" s="259" t="s">
        <v>488</v>
      </c>
      <c r="N25" s="302"/>
      <c r="O25" s="302"/>
      <c r="P25" s="303" t="s">
        <v>137</v>
      </c>
      <c r="Q25" s="244">
        <v>179</v>
      </c>
      <c r="S25" s="259" t="s">
        <v>432</v>
      </c>
      <c r="T25" s="302"/>
      <c r="U25" s="302"/>
      <c r="V25" s="303" t="s">
        <v>140</v>
      </c>
      <c r="W25" s="244">
        <v>294</v>
      </c>
    </row>
    <row r="26" spans="1:23" ht="18.75">
      <c r="A26" s="259" t="s">
        <v>505</v>
      </c>
      <c r="B26" s="302"/>
      <c r="C26" s="302"/>
      <c r="D26" s="303" t="s">
        <v>136</v>
      </c>
      <c r="E26" s="244">
        <v>271</v>
      </c>
      <c r="G26" s="259" t="s">
        <v>463</v>
      </c>
      <c r="H26" s="240"/>
      <c r="I26" s="302"/>
      <c r="J26" s="303" t="s">
        <v>134</v>
      </c>
      <c r="K26" s="244">
        <v>224</v>
      </c>
      <c r="M26" s="259" t="s">
        <v>3091</v>
      </c>
      <c r="N26" s="302"/>
      <c r="O26" s="302"/>
      <c r="P26" s="303" t="s">
        <v>137</v>
      </c>
      <c r="Q26" s="244">
        <v>178</v>
      </c>
    </row>
    <row r="27" spans="1:23" ht="18.75">
      <c r="A27" s="259" t="s">
        <v>2118</v>
      </c>
      <c r="B27" s="302"/>
      <c r="C27" s="302"/>
      <c r="D27" s="303" t="s">
        <v>136</v>
      </c>
      <c r="E27" s="244">
        <v>267</v>
      </c>
      <c r="G27" s="259" t="s">
        <v>461</v>
      </c>
      <c r="H27" s="240"/>
      <c r="I27" s="302"/>
      <c r="J27" s="303" t="s">
        <v>134</v>
      </c>
      <c r="K27" s="244">
        <v>224</v>
      </c>
      <c r="M27" s="259" t="s">
        <v>2621</v>
      </c>
      <c r="N27" s="28"/>
      <c r="O27" s="302"/>
      <c r="P27" s="303" t="s">
        <v>137</v>
      </c>
      <c r="Q27" s="244">
        <v>176</v>
      </c>
    </row>
    <row r="28" spans="1:23" ht="18.75">
      <c r="A28" s="259" t="s">
        <v>1700</v>
      </c>
      <c r="B28" s="38"/>
      <c r="C28" s="38"/>
      <c r="D28" s="303" t="s">
        <v>136</v>
      </c>
      <c r="E28" s="244">
        <v>266</v>
      </c>
      <c r="G28" s="259" t="s">
        <v>459</v>
      </c>
      <c r="H28" s="304"/>
      <c r="I28" s="304"/>
      <c r="J28" s="303" t="s">
        <v>134</v>
      </c>
      <c r="K28" s="244">
        <v>221</v>
      </c>
      <c r="M28" s="259" t="s">
        <v>2454</v>
      </c>
      <c r="N28" s="306"/>
      <c r="O28" s="336"/>
      <c r="P28" s="303" t="s">
        <v>137</v>
      </c>
      <c r="Q28" s="244">
        <v>174</v>
      </c>
    </row>
    <row r="29" spans="1:23" ht="18.75">
      <c r="A29" s="259" t="s">
        <v>1145</v>
      </c>
      <c r="B29" s="240"/>
      <c r="C29" s="302"/>
      <c r="D29" s="303" t="s">
        <v>136</v>
      </c>
      <c r="E29" s="244">
        <v>266</v>
      </c>
      <c r="G29" s="259" t="s">
        <v>494</v>
      </c>
      <c r="H29" s="28"/>
      <c r="I29" s="304"/>
      <c r="J29" s="303" t="s">
        <v>134</v>
      </c>
      <c r="K29" s="244">
        <v>220</v>
      </c>
      <c r="M29" s="259" t="s">
        <v>1961</v>
      </c>
      <c r="N29" s="302"/>
      <c r="O29" s="302"/>
      <c r="P29" s="303" t="s">
        <v>137</v>
      </c>
      <c r="Q29" s="244">
        <v>172</v>
      </c>
      <c r="S29" s="259" t="s">
        <v>622</v>
      </c>
      <c r="T29" s="391"/>
      <c r="U29" s="391"/>
      <c r="V29" s="49" t="s">
        <v>135</v>
      </c>
      <c r="W29" s="244">
        <v>132</v>
      </c>
    </row>
    <row r="30" spans="1:23" ht="18.75">
      <c r="A30" s="259" t="s">
        <v>1711</v>
      </c>
      <c r="B30" s="304"/>
      <c r="C30" s="304"/>
      <c r="D30" s="303" t="s">
        <v>136</v>
      </c>
      <c r="E30" s="244">
        <v>265</v>
      </c>
      <c r="G30" s="259" t="s">
        <v>2039</v>
      </c>
      <c r="H30" s="302"/>
      <c r="I30" s="302"/>
      <c r="J30" s="303" t="s">
        <v>134</v>
      </c>
      <c r="K30" s="244">
        <v>218</v>
      </c>
      <c r="M30" s="259" t="s">
        <v>739</v>
      </c>
      <c r="N30" s="304"/>
      <c r="O30" s="304"/>
      <c r="P30" s="303" t="s">
        <v>137</v>
      </c>
      <c r="Q30" s="244">
        <v>172</v>
      </c>
      <c r="S30" s="259" t="s">
        <v>2604</v>
      </c>
      <c r="T30" s="391"/>
      <c r="U30" s="391"/>
      <c r="V30" s="49" t="s">
        <v>135</v>
      </c>
      <c r="W30" s="244">
        <v>131</v>
      </c>
    </row>
    <row r="31" spans="1:23" ht="18.75">
      <c r="A31" s="259" t="s">
        <v>1797</v>
      </c>
      <c r="B31" s="390"/>
      <c r="C31" s="302"/>
      <c r="D31" s="303" t="s">
        <v>136</v>
      </c>
      <c r="E31" s="244">
        <v>264</v>
      </c>
      <c r="G31" s="259" t="s">
        <v>2641</v>
      </c>
      <c r="H31" s="28"/>
      <c r="I31" s="237"/>
      <c r="J31" s="303" t="s">
        <v>134</v>
      </c>
      <c r="K31" s="244">
        <v>217</v>
      </c>
      <c r="M31" s="259" t="s">
        <v>2046</v>
      </c>
      <c r="N31" s="240"/>
      <c r="O31" s="302"/>
      <c r="P31" s="303" t="s">
        <v>137</v>
      </c>
      <c r="Q31" s="244">
        <v>171</v>
      </c>
      <c r="S31" s="259" t="s">
        <v>1796</v>
      </c>
      <c r="T31" s="86"/>
      <c r="U31" s="86"/>
      <c r="V31" s="49" t="s">
        <v>135</v>
      </c>
      <c r="W31" s="244">
        <v>129</v>
      </c>
    </row>
    <row r="32" spans="1:23" ht="18.75">
      <c r="A32" s="259" t="s">
        <v>1392</v>
      </c>
      <c r="B32" s="302"/>
      <c r="C32" s="302"/>
      <c r="D32" s="303" t="s">
        <v>136</v>
      </c>
      <c r="E32" s="244">
        <v>264</v>
      </c>
      <c r="G32" s="259" t="s">
        <v>1492</v>
      </c>
      <c r="H32" s="240"/>
      <c r="I32" s="302"/>
      <c r="J32" s="303" t="s">
        <v>134</v>
      </c>
      <c r="K32" s="244">
        <v>214</v>
      </c>
      <c r="M32" s="259" t="s">
        <v>3310</v>
      </c>
      <c r="N32" s="28"/>
      <c r="O32" s="304"/>
      <c r="P32" s="303" t="s">
        <v>137</v>
      </c>
      <c r="Q32" s="244">
        <v>171</v>
      </c>
      <c r="S32" s="259" t="s">
        <v>607</v>
      </c>
      <c r="T32" s="86"/>
      <c r="U32" s="86"/>
      <c r="V32" s="49" t="s">
        <v>135</v>
      </c>
      <c r="W32" s="244">
        <v>129</v>
      </c>
    </row>
    <row r="33" spans="1:23" ht="18.75">
      <c r="A33" s="259" t="s">
        <v>544</v>
      </c>
      <c r="B33" s="302"/>
      <c r="C33" s="302"/>
      <c r="D33" s="303" t="s">
        <v>136</v>
      </c>
      <c r="E33" s="244">
        <v>263</v>
      </c>
      <c r="G33" s="259" t="s">
        <v>2111</v>
      </c>
      <c r="H33" s="28"/>
      <c r="I33" s="28"/>
      <c r="J33" s="303" t="s">
        <v>134</v>
      </c>
      <c r="K33" s="244">
        <v>212</v>
      </c>
      <c r="M33" s="178" t="s">
        <v>5057</v>
      </c>
      <c r="N33" s="38"/>
      <c r="O33" s="38"/>
      <c r="P33" s="303" t="s">
        <v>137</v>
      </c>
      <c r="Q33" s="244">
        <v>170</v>
      </c>
      <c r="S33" s="259" t="s">
        <v>1701</v>
      </c>
      <c r="T33" s="86"/>
      <c r="U33" s="86"/>
      <c r="V33" s="49" t="s">
        <v>135</v>
      </c>
      <c r="W33" s="244">
        <v>128</v>
      </c>
    </row>
    <row r="34" spans="1:23" ht="18.75">
      <c r="A34" s="259" t="s">
        <v>484</v>
      </c>
      <c r="B34" s="390"/>
      <c r="C34" s="302"/>
      <c r="D34" s="303" t="s">
        <v>136</v>
      </c>
      <c r="E34" s="244">
        <v>255</v>
      </c>
      <c r="G34" s="259" t="s">
        <v>424</v>
      </c>
      <c r="H34" s="302"/>
      <c r="I34" s="302"/>
      <c r="J34" s="303" t="s">
        <v>134</v>
      </c>
      <c r="K34" s="244">
        <v>212</v>
      </c>
      <c r="M34" s="259" t="s">
        <v>2008</v>
      </c>
      <c r="N34" s="304"/>
      <c r="O34" s="304"/>
      <c r="P34" s="303" t="s">
        <v>137</v>
      </c>
      <c r="Q34" s="244">
        <v>169</v>
      </c>
      <c r="S34" s="259" t="s">
        <v>2464</v>
      </c>
      <c r="T34" s="391"/>
      <c r="U34" s="391"/>
      <c r="V34" s="49" t="s">
        <v>135</v>
      </c>
      <c r="W34" s="244">
        <v>125</v>
      </c>
    </row>
    <row r="35" spans="1:23" ht="18.75">
      <c r="A35" s="259" t="s">
        <v>1001</v>
      </c>
      <c r="B35" s="302"/>
      <c r="C35" s="302"/>
      <c r="D35" s="303" t="s">
        <v>136</v>
      </c>
      <c r="E35" s="244">
        <v>254</v>
      </c>
      <c r="G35" s="259" t="s">
        <v>2546</v>
      </c>
      <c r="H35" s="304"/>
      <c r="I35" s="304"/>
      <c r="J35" s="303" t="s">
        <v>134</v>
      </c>
      <c r="K35" s="244">
        <v>211</v>
      </c>
      <c r="M35" s="259" t="s">
        <v>599</v>
      </c>
      <c r="N35" s="304"/>
      <c r="O35" s="304"/>
      <c r="P35" s="303" t="s">
        <v>137</v>
      </c>
      <c r="Q35" s="244">
        <v>168</v>
      </c>
      <c r="S35" s="259" t="s">
        <v>1387</v>
      </c>
      <c r="T35" s="240"/>
      <c r="U35" s="391"/>
      <c r="V35" s="49" t="s">
        <v>135</v>
      </c>
      <c r="W35" s="244">
        <v>125</v>
      </c>
    </row>
    <row r="36" spans="1:23" ht="18.75">
      <c r="A36" s="259" t="s">
        <v>1381</v>
      </c>
      <c r="B36" s="302"/>
      <c r="C36" s="302"/>
      <c r="D36" s="303" t="s">
        <v>136</v>
      </c>
      <c r="E36" s="244">
        <v>253</v>
      </c>
      <c r="G36" s="259" t="s">
        <v>1790</v>
      </c>
      <c r="H36" s="302"/>
      <c r="I36" s="302"/>
      <c r="J36" s="303" t="s">
        <v>134</v>
      </c>
      <c r="K36" s="244">
        <v>210</v>
      </c>
      <c r="M36" s="259" t="s">
        <v>1401</v>
      </c>
      <c r="N36" s="304"/>
      <c r="O36" s="304"/>
      <c r="P36" s="303" t="s">
        <v>137</v>
      </c>
      <c r="Q36" s="244">
        <v>164</v>
      </c>
      <c r="S36" s="259" t="s">
        <v>1151</v>
      </c>
      <c r="T36" s="38"/>
      <c r="U36" s="38"/>
      <c r="V36" s="49" t="s">
        <v>135</v>
      </c>
      <c r="W36" s="244">
        <v>124</v>
      </c>
    </row>
    <row r="37" spans="1:23" ht="18.75">
      <c r="A37" s="259" t="s">
        <v>1991</v>
      </c>
      <c r="B37" s="304"/>
      <c r="C37" s="304"/>
      <c r="D37" s="303" t="s">
        <v>136</v>
      </c>
      <c r="E37" s="244">
        <v>252</v>
      </c>
      <c r="G37" s="259" t="s">
        <v>2620</v>
      </c>
      <c r="H37" s="302"/>
      <c r="I37" s="302"/>
      <c r="J37" s="303" t="s">
        <v>134</v>
      </c>
      <c r="K37" s="244">
        <v>210</v>
      </c>
      <c r="M37" s="259" t="s">
        <v>2598</v>
      </c>
      <c r="N37" s="240"/>
      <c r="O37" s="302"/>
      <c r="P37" s="303" t="s">
        <v>137</v>
      </c>
      <c r="Q37" s="244">
        <v>163</v>
      </c>
      <c r="S37" s="259" t="s">
        <v>1404</v>
      </c>
      <c r="T37" s="38"/>
      <c r="U37" s="38"/>
      <c r="V37" s="49" t="s">
        <v>135</v>
      </c>
      <c r="W37" s="244">
        <v>123</v>
      </c>
    </row>
    <row r="38" spans="1:23" ht="18.75">
      <c r="A38" s="259" t="s">
        <v>1958</v>
      </c>
      <c r="B38" s="302"/>
      <c r="C38" s="302"/>
      <c r="D38" s="303" t="s">
        <v>136</v>
      </c>
      <c r="E38" s="244">
        <v>249</v>
      </c>
      <c r="G38" s="259" t="s">
        <v>846</v>
      </c>
      <c r="H38" s="38"/>
      <c r="I38" s="38"/>
      <c r="J38" s="303" t="s">
        <v>134</v>
      </c>
      <c r="K38" s="244">
        <v>208</v>
      </c>
      <c r="M38" s="259" t="s">
        <v>1332</v>
      </c>
      <c r="N38" s="304"/>
      <c r="O38" s="304"/>
      <c r="P38" s="303" t="s">
        <v>137</v>
      </c>
      <c r="Q38" s="244">
        <v>162</v>
      </c>
      <c r="S38" s="259" t="s">
        <v>2137</v>
      </c>
      <c r="T38" s="391"/>
      <c r="U38" s="391"/>
      <c r="V38" s="49" t="s">
        <v>135</v>
      </c>
      <c r="W38" s="244">
        <v>123</v>
      </c>
    </row>
    <row r="39" spans="1:23" ht="18.75">
      <c r="A39" s="259" t="s">
        <v>585</v>
      </c>
      <c r="B39" s="240"/>
      <c r="D39" s="303" t="s">
        <v>136</v>
      </c>
      <c r="E39" s="244">
        <v>247</v>
      </c>
      <c r="G39" s="259" t="s">
        <v>3452</v>
      </c>
      <c r="H39" s="28"/>
      <c r="I39" s="237"/>
      <c r="J39" s="303" t="s">
        <v>134</v>
      </c>
      <c r="K39" s="244">
        <v>207</v>
      </c>
      <c r="M39" s="259" t="s">
        <v>2839</v>
      </c>
      <c r="N39" s="240"/>
      <c r="O39" s="302"/>
      <c r="P39" s="303" t="s">
        <v>137</v>
      </c>
      <c r="Q39" s="244">
        <v>160</v>
      </c>
      <c r="S39" s="259" t="s">
        <v>1394</v>
      </c>
      <c r="T39" s="391"/>
      <c r="U39" s="391"/>
      <c r="V39" s="49" t="s">
        <v>135</v>
      </c>
      <c r="W39" s="244">
        <v>122</v>
      </c>
    </row>
    <row r="40" spans="1:23" ht="18.75">
      <c r="A40" s="259" t="s">
        <v>1400</v>
      </c>
      <c r="B40" s="240"/>
      <c r="C40" s="302"/>
      <c r="D40" s="303" t="s">
        <v>136</v>
      </c>
      <c r="E40" s="244">
        <v>245</v>
      </c>
      <c r="G40" s="259" t="s">
        <v>1149</v>
      </c>
      <c r="H40" s="304"/>
      <c r="I40" s="304"/>
      <c r="J40" s="303" t="s">
        <v>134</v>
      </c>
      <c r="K40" s="244">
        <v>206</v>
      </c>
      <c r="M40" s="259" t="s">
        <v>1704</v>
      </c>
      <c r="N40" s="304"/>
      <c r="O40" s="304"/>
      <c r="P40" s="303" t="s">
        <v>137</v>
      </c>
      <c r="Q40" s="244">
        <v>159</v>
      </c>
      <c r="S40" s="259" t="s">
        <v>1743</v>
      </c>
      <c r="T40" s="391"/>
      <c r="U40" s="391"/>
      <c r="V40" s="49" t="s">
        <v>135</v>
      </c>
      <c r="W40" s="244">
        <v>122</v>
      </c>
    </row>
    <row r="41" spans="1:23" ht="18.75">
      <c r="A41" s="259" t="s">
        <v>1715</v>
      </c>
      <c r="B41" s="302"/>
      <c r="C41" s="302"/>
      <c r="D41" s="303" t="s">
        <v>136</v>
      </c>
      <c r="E41" s="244">
        <v>245</v>
      </c>
      <c r="G41" s="259" t="s">
        <v>451</v>
      </c>
      <c r="H41" s="38"/>
      <c r="I41" s="38"/>
      <c r="J41" s="303" t="s">
        <v>134</v>
      </c>
      <c r="K41" s="244">
        <v>205</v>
      </c>
      <c r="M41" s="259" t="s">
        <v>1744</v>
      </c>
      <c r="N41" s="28"/>
      <c r="O41" s="237"/>
      <c r="P41" s="303" t="s">
        <v>137</v>
      </c>
      <c r="Q41" s="244">
        <v>158</v>
      </c>
      <c r="S41" s="259" t="s">
        <v>1801</v>
      </c>
      <c r="T41" s="86"/>
      <c r="U41" s="86"/>
      <c r="V41" s="49" t="s">
        <v>135</v>
      </c>
      <c r="W41" s="244">
        <v>122</v>
      </c>
    </row>
    <row r="42" spans="1:23" ht="18.75">
      <c r="A42" s="259" t="s">
        <v>2042</v>
      </c>
      <c r="B42" s="302"/>
      <c r="C42" s="302"/>
      <c r="D42" s="303" t="s">
        <v>136</v>
      </c>
      <c r="E42" s="244">
        <v>245</v>
      </c>
      <c r="G42" s="259" t="s">
        <v>2124</v>
      </c>
      <c r="H42" s="240"/>
      <c r="I42" s="302"/>
      <c r="J42" s="303" t="s">
        <v>134</v>
      </c>
      <c r="K42" s="244">
        <v>204</v>
      </c>
      <c r="M42" s="259" t="s">
        <v>423</v>
      </c>
      <c r="N42" s="302"/>
      <c r="O42" s="302"/>
      <c r="P42" s="303" t="s">
        <v>137</v>
      </c>
      <c r="Q42" s="244">
        <v>157</v>
      </c>
      <c r="S42" s="259" t="s">
        <v>567</v>
      </c>
      <c r="T42" s="28"/>
      <c r="U42" s="28"/>
      <c r="V42" s="49" t="s">
        <v>135</v>
      </c>
      <c r="W42" s="244">
        <v>121</v>
      </c>
    </row>
    <row r="43" spans="1:23" ht="18">
      <c r="A43" s="259" t="s">
        <v>1003</v>
      </c>
      <c r="B43" s="304"/>
      <c r="C43" s="304"/>
      <c r="D43" s="303" t="s">
        <v>136</v>
      </c>
      <c r="E43" s="244">
        <v>244</v>
      </c>
      <c r="G43" s="259" t="s">
        <v>1013</v>
      </c>
      <c r="H43" s="304"/>
      <c r="I43" s="304"/>
      <c r="J43" s="303" t="s">
        <v>134</v>
      </c>
      <c r="K43" s="244">
        <v>203</v>
      </c>
      <c r="M43" s="259" t="s">
        <v>756</v>
      </c>
      <c r="N43" s="28"/>
      <c r="O43" s="28"/>
      <c r="P43" s="303" t="s">
        <v>137</v>
      </c>
      <c r="Q43" s="244">
        <v>157</v>
      </c>
      <c r="S43" s="259" t="s">
        <v>2634</v>
      </c>
      <c r="T43" s="86"/>
      <c r="U43" s="86"/>
      <c r="V43" s="49" t="s">
        <v>135</v>
      </c>
      <c r="W43" s="244">
        <v>119</v>
      </c>
    </row>
    <row r="44" spans="1:23" ht="18.75">
      <c r="E44" s="1"/>
      <c r="G44" s="259" t="s">
        <v>852</v>
      </c>
      <c r="H44" s="302"/>
      <c r="I44" s="302"/>
      <c r="J44" s="303" t="s">
        <v>134</v>
      </c>
      <c r="K44" s="244">
        <v>197</v>
      </c>
      <c r="M44" s="259" t="s">
        <v>441</v>
      </c>
      <c r="N44" s="38"/>
      <c r="O44" s="38"/>
      <c r="P44" s="303" t="s">
        <v>137</v>
      </c>
      <c r="Q44" s="244">
        <v>156</v>
      </c>
      <c r="S44" s="259" t="s">
        <v>733</v>
      </c>
      <c r="T44" s="240"/>
      <c r="U44" s="391"/>
      <c r="V44" s="49" t="s">
        <v>135</v>
      </c>
      <c r="W44" s="244">
        <v>119</v>
      </c>
    </row>
    <row r="45" spans="1:23" ht="18">
      <c r="E45" s="1"/>
      <c r="G45" s="178" t="s">
        <v>4836</v>
      </c>
      <c r="H45" s="28"/>
      <c r="I45" s="304"/>
      <c r="J45" s="303" t="s">
        <v>134</v>
      </c>
      <c r="K45" s="244">
        <v>197</v>
      </c>
      <c r="M45" s="259" t="s">
        <v>988</v>
      </c>
      <c r="N45" s="28"/>
      <c r="O45" s="237"/>
      <c r="P45" s="303" t="s">
        <v>137</v>
      </c>
      <c r="Q45" s="244">
        <v>155</v>
      </c>
      <c r="S45" s="259" t="s">
        <v>2343</v>
      </c>
      <c r="T45" s="38"/>
      <c r="U45" s="38"/>
      <c r="V45" s="49" t="s">
        <v>135</v>
      </c>
      <c r="W45" s="244">
        <v>119</v>
      </c>
    </row>
    <row r="46" spans="1:23" ht="18">
      <c r="E46" s="1"/>
      <c r="G46" s="259" t="s">
        <v>536</v>
      </c>
      <c r="H46" s="304"/>
      <c r="I46" s="304"/>
      <c r="J46" s="303" t="s">
        <v>134</v>
      </c>
      <c r="K46" s="244">
        <v>197</v>
      </c>
      <c r="M46" s="259" t="s">
        <v>751</v>
      </c>
      <c r="N46" s="304"/>
      <c r="O46" s="304"/>
      <c r="P46" s="303" t="s">
        <v>137</v>
      </c>
      <c r="Q46" s="244">
        <v>155</v>
      </c>
      <c r="S46" s="259" t="s">
        <v>1710</v>
      </c>
      <c r="T46" s="28"/>
      <c r="U46" s="28"/>
      <c r="V46" s="49" t="s">
        <v>135</v>
      </c>
      <c r="W46" s="244">
        <v>118</v>
      </c>
    </row>
    <row r="47" spans="1:23" ht="18.75">
      <c r="A47" s="259" t="s">
        <v>1024</v>
      </c>
      <c r="B47" s="28"/>
      <c r="C47" s="237"/>
      <c r="D47" s="303" t="s">
        <v>131</v>
      </c>
      <c r="E47" s="244">
        <v>91</v>
      </c>
      <c r="G47" s="259" t="s">
        <v>445</v>
      </c>
      <c r="H47" s="240"/>
      <c r="I47" s="302"/>
      <c r="J47" s="303" t="s">
        <v>134</v>
      </c>
      <c r="K47" s="244">
        <v>196</v>
      </c>
      <c r="M47" s="259" t="s">
        <v>619</v>
      </c>
      <c r="N47" s="304"/>
      <c r="O47" s="304"/>
      <c r="P47" s="303" t="s">
        <v>137</v>
      </c>
      <c r="Q47" s="244">
        <v>155</v>
      </c>
      <c r="S47" s="259" t="s">
        <v>958</v>
      </c>
      <c r="T47" s="86"/>
      <c r="U47" s="86"/>
      <c r="V47" s="49" t="s">
        <v>135</v>
      </c>
      <c r="W47" s="244">
        <v>117</v>
      </c>
    </row>
    <row r="48" spans="1:23" ht="18.75">
      <c r="A48" s="259" t="s">
        <v>2483</v>
      </c>
      <c r="B48" s="28"/>
      <c r="C48" s="237"/>
      <c r="D48" s="303" t="s">
        <v>131</v>
      </c>
      <c r="E48" s="244">
        <v>91</v>
      </c>
      <c r="G48" s="259" t="s">
        <v>1721</v>
      </c>
      <c r="H48" s="304"/>
      <c r="I48" s="304"/>
      <c r="J48" s="303" t="s">
        <v>134</v>
      </c>
      <c r="K48" s="244">
        <v>195</v>
      </c>
      <c r="M48" s="259" t="s">
        <v>725</v>
      </c>
      <c r="N48" s="38"/>
      <c r="O48" s="38"/>
      <c r="P48" s="303" t="s">
        <v>137</v>
      </c>
      <c r="Q48" s="244">
        <v>153</v>
      </c>
      <c r="S48" s="259" t="s">
        <v>628</v>
      </c>
      <c r="T48" s="391"/>
      <c r="U48" s="391"/>
      <c r="V48" s="49" t="s">
        <v>135</v>
      </c>
      <c r="W48" s="244">
        <v>117</v>
      </c>
    </row>
    <row r="49" spans="1:23" ht="18.75">
      <c r="A49" s="259" t="s">
        <v>2628</v>
      </c>
      <c r="B49" s="28"/>
      <c r="C49" s="237"/>
      <c r="D49" s="303" t="s">
        <v>131</v>
      </c>
      <c r="E49" s="244">
        <v>91</v>
      </c>
      <c r="G49" s="259" t="s">
        <v>516</v>
      </c>
      <c r="H49" s="302"/>
      <c r="I49" s="302"/>
      <c r="J49" s="303" t="s">
        <v>134</v>
      </c>
      <c r="K49" s="244">
        <v>194</v>
      </c>
      <c r="M49" s="259" t="s">
        <v>2547</v>
      </c>
      <c r="N49" s="28"/>
      <c r="O49" s="28"/>
      <c r="P49" s="303" t="s">
        <v>137</v>
      </c>
      <c r="Q49" s="244">
        <v>151</v>
      </c>
      <c r="S49" s="259" t="s">
        <v>499</v>
      </c>
      <c r="T49" s="86"/>
      <c r="U49" s="86"/>
      <c r="V49" s="49" t="s">
        <v>135</v>
      </c>
      <c r="W49" s="244">
        <v>114</v>
      </c>
    </row>
    <row r="50" spans="1:23" ht="18.75">
      <c r="A50" s="259" t="s">
        <v>542</v>
      </c>
      <c r="B50" s="304"/>
      <c r="C50" s="304"/>
      <c r="D50" s="303" t="s">
        <v>131</v>
      </c>
      <c r="E50" s="244">
        <v>90</v>
      </c>
      <c r="G50" s="259" t="s">
        <v>554</v>
      </c>
      <c r="H50" s="240"/>
      <c r="I50" s="302"/>
      <c r="J50" s="303" t="s">
        <v>134</v>
      </c>
      <c r="K50" s="244">
        <v>194</v>
      </c>
      <c r="M50" s="259" t="s">
        <v>1714</v>
      </c>
      <c r="N50" s="304"/>
      <c r="O50" s="304"/>
      <c r="P50" s="303" t="s">
        <v>137</v>
      </c>
      <c r="Q50" s="244">
        <v>151</v>
      </c>
      <c r="S50" s="259" t="s">
        <v>2036</v>
      </c>
      <c r="T50" s="86"/>
      <c r="U50" s="86"/>
      <c r="V50" s="49" t="s">
        <v>135</v>
      </c>
      <c r="W50" s="244">
        <v>113</v>
      </c>
    </row>
    <row r="51" spans="1:23" ht="18.75">
      <c r="A51" s="259" t="s">
        <v>587</v>
      </c>
      <c r="B51" s="240"/>
      <c r="C51" s="302"/>
      <c r="D51" s="303" t="s">
        <v>131</v>
      </c>
      <c r="E51" s="244">
        <v>90</v>
      </c>
      <c r="G51" s="259" t="s">
        <v>606</v>
      </c>
      <c r="H51" s="38"/>
      <c r="I51" s="38"/>
      <c r="J51" s="303" t="s">
        <v>134</v>
      </c>
      <c r="K51" s="244">
        <v>193</v>
      </c>
      <c r="M51" s="259" t="s">
        <v>489</v>
      </c>
      <c r="N51" s="38"/>
      <c r="O51" s="38"/>
      <c r="P51" s="303" t="s">
        <v>137</v>
      </c>
      <c r="Q51" s="244">
        <v>150</v>
      </c>
      <c r="S51" s="259" t="s">
        <v>2031</v>
      </c>
      <c r="T51" s="86"/>
      <c r="U51" s="86"/>
      <c r="V51" s="49" t="s">
        <v>135</v>
      </c>
      <c r="W51" s="244">
        <v>113</v>
      </c>
    </row>
    <row r="52" spans="1:23" ht="18.75">
      <c r="A52" s="259" t="s">
        <v>513</v>
      </c>
      <c r="B52" s="302"/>
      <c r="C52" s="302"/>
      <c r="D52" s="303" t="s">
        <v>131</v>
      </c>
      <c r="E52" s="244">
        <v>89</v>
      </c>
      <c r="G52" s="259" t="s">
        <v>1719</v>
      </c>
      <c r="H52" s="28"/>
      <c r="I52" s="28"/>
      <c r="J52" s="303" t="s">
        <v>134</v>
      </c>
      <c r="K52" s="244">
        <v>193</v>
      </c>
      <c r="M52" s="259" t="s">
        <v>993</v>
      </c>
      <c r="N52" s="240"/>
      <c r="O52" s="302"/>
      <c r="P52" s="303" t="s">
        <v>137</v>
      </c>
      <c r="Q52" s="244">
        <v>150</v>
      </c>
      <c r="S52" s="259" t="s">
        <v>553</v>
      </c>
      <c r="T52" s="240"/>
      <c r="U52" s="391"/>
      <c r="V52" s="49" t="s">
        <v>135</v>
      </c>
      <c r="W52" s="244">
        <v>113</v>
      </c>
    </row>
    <row r="53" spans="1:23" ht="18.75">
      <c r="A53" s="259" t="s">
        <v>1696</v>
      </c>
      <c r="B53" s="304"/>
      <c r="C53" s="304"/>
      <c r="D53" s="303" t="s">
        <v>131</v>
      </c>
      <c r="E53" s="244">
        <v>89</v>
      </c>
      <c r="G53" s="259" t="s">
        <v>1723</v>
      </c>
      <c r="H53" s="28"/>
      <c r="I53" s="237"/>
      <c r="J53" s="303" t="s">
        <v>134</v>
      </c>
      <c r="K53" s="244">
        <v>192</v>
      </c>
      <c r="M53" s="259" t="s">
        <v>421</v>
      </c>
      <c r="N53" s="240"/>
      <c r="O53" s="302"/>
      <c r="P53" s="303" t="s">
        <v>137</v>
      </c>
      <c r="Q53" s="244">
        <v>149</v>
      </c>
      <c r="S53" s="259" t="s">
        <v>3312</v>
      </c>
      <c r="T53" s="28"/>
      <c r="U53" s="28"/>
      <c r="V53" s="49" t="s">
        <v>135</v>
      </c>
      <c r="W53" s="244">
        <v>108</v>
      </c>
    </row>
    <row r="54" spans="1:23" ht="18.75">
      <c r="A54" s="259" t="s">
        <v>2529</v>
      </c>
      <c r="B54" s="302"/>
      <c r="C54" s="302"/>
      <c r="D54" s="303" t="s">
        <v>131</v>
      </c>
      <c r="E54" s="244">
        <v>88</v>
      </c>
      <c r="G54" s="259" t="s">
        <v>962</v>
      </c>
      <c r="H54" s="304"/>
      <c r="I54" s="304"/>
      <c r="J54" s="303" t="s">
        <v>134</v>
      </c>
      <c r="K54" s="244">
        <v>191</v>
      </c>
      <c r="M54" s="259" t="s">
        <v>524</v>
      </c>
      <c r="N54" s="38"/>
      <c r="O54" s="38"/>
      <c r="P54" s="303" t="s">
        <v>137</v>
      </c>
      <c r="Q54" s="244">
        <v>148</v>
      </c>
      <c r="S54" s="259" t="s">
        <v>996</v>
      </c>
      <c r="T54" s="28"/>
      <c r="U54" s="28"/>
      <c r="V54" s="49" t="s">
        <v>135</v>
      </c>
      <c r="W54" s="244">
        <v>108</v>
      </c>
    </row>
    <row r="55" spans="1:23" ht="18.75">
      <c r="A55" s="392" t="s">
        <v>1803</v>
      </c>
      <c r="B55" s="390"/>
      <c r="C55" s="302"/>
      <c r="D55" s="303" t="s">
        <v>131</v>
      </c>
      <c r="E55" s="244">
        <v>88</v>
      </c>
      <c r="G55" s="259" t="s">
        <v>535</v>
      </c>
      <c r="H55" s="28"/>
      <c r="I55" s="304"/>
      <c r="J55" s="303" t="s">
        <v>134</v>
      </c>
      <c r="K55" s="244">
        <v>191</v>
      </c>
      <c r="M55" s="259" t="s">
        <v>2613</v>
      </c>
      <c r="N55" s="302"/>
      <c r="O55" s="302"/>
      <c r="P55" s="303" t="s">
        <v>137</v>
      </c>
      <c r="Q55" s="244">
        <v>147</v>
      </c>
      <c r="S55" s="259" t="s">
        <v>1728</v>
      </c>
      <c r="T55" s="28"/>
      <c r="U55" s="28"/>
      <c r="V55" s="49" t="s">
        <v>135</v>
      </c>
      <c r="W55" s="244">
        <v>108</v>
      </c>
    </row>
    <row r="56" spans="1:23" ht="18.75">
      <c r="A56" s="259" t="s">
        <v>2063</v>
      </c>
      <c r="B56" s="28"/>
      <c r="C56" s="28"/>
      <c r="D56" s="303" t="s">
        <v>131</v>
      </c>
      <c r="E56" s="244">
        <v>88</v>
      </c>
      <c r="G56" s="259" t="s">
        <v>1957</v>
      </c>
      <c r="H56" s="302"/>
      <c r="I56" s="302"/>
      <c r="J56" s="303" t="s">
        <v>134</v>
      </c>
      <c r="K56" s="244">
        <v>189</v>
      </c>
      <c r="M56" s="259" t="s">
        <v>492</v>
      </c>
      <c r="N56" s="302"/>
      <c r="O56" s="302"/>
      <c r="P56" s="303" t="s">
        <v>137</v>
      </c>
      <c r="Q56" s="244">
        <v>147</v>
      </c>
      <c r="S56" s="259" t="s">
        <v>2045</v>
      </c>
      <c r="T56" s="86"/>
      <c r="U56" s="86"/>
      <c r="V56" s="49" t="s">
        <v>135</v>
      </c>
      <c r="W56" s="244">
        <v>108</v>
      </c>
    </row>
    <row r="57" spans="1:23" ht="18.75">
      <c r="A57" s="178" t="s">
        <v>4600</v>
      </c>
      <c r="B57" s="304"/>
      <c r="C57" s="304"/>
      <c r="D57" s="303" t="s">
        <v>131</v>
      </c>
      <c r="E57" s="244">
        <v>86</v>
      </c>
      <c r="G57" s="259" t="s">
        <v>455</v>
      </c>
      <c r="H57" s="38"/>
      <c r="I57" s="38"/>
      <c r="J57" s="303" t="s">
        <v>134</v>
      </c>
      <c r="K57" s="244">
        <v>189</v>
      </c>
      <c r="M57" s="259" t="s">
        <v>2121</v>
      </c>
      <c r="N57" s="304"/>
      <c r="O57" s="304"/>
      <c r="P57" s="303" t="s">
        <v>137</v>
      </c>
      <c r="Q57" s="244">
        <v>145</v>
      </c>
      <c r="S57" s="259" t="s">
        <v>2128</v>
      </c>
      <c r="T57" s="240"/>
      <c r="U57" s="391"/>
      <c r="V57" s="49" t="s">
        <v>135</v>
      </c>
      <c r="W57" s="244">
        <v>107</v>
      </c>
    </row>
    <row r="58" spans="1:23" ht="18.75">
      <c r="A58" s="259" t="s">
        <v>856</v>
      </c>
      <c r="B58" s="28"/>
      <c r="C58" s="304"/>
      <c r="D58" s="303" t="s">
        <v>131</v>
      </c>
      <c r="E58" s="244">
        <v>86</v>
      </c>
      <c r="G58" s="259" t="s">
        <v>960</v>
      </c>
      <c r="H58" s="304"/>
      <c r="I58" s="304"/>
      <c r="J58" s="303" t="s">
        <v>134</v>
      </c>
      <c r="K58" s="244">
        <v>181</v>
      </c>
      <c r="M58" s="259" t="s">
        <v>2092</v>
      </c>
      <c r="N58" s="38"/>
      <c r="O58" s="38"/>
      <c r="P58" s="303" t="s">
        <v>137</v>
      </c>
      <c r="Q58" s="244">
        <v>145</v>
      </c>
      <c r="S58" s="259" t="s">
        <v>1380</v>
      </c>
      <c r="T58" s="240"/>
      <c r="U58" s="391"/>
      <c r="V58" s="49" t="s">
        <v>135</v>
      </c>
      <c r="W58" s="244">
        <v>107</v>
      </c>
    </row>
    <row r="59" spans="1:23" ht="18.75">
      <c r="A59" s="259" t="s">
        <v>3122</v>
      </c>
      <c r="B59" s="38"/>
      <c r="C59" s="38"/>
      <c r="D59" s="303" t="s">
        <v>131</v>
      </c>
      <c r="E59" s="244">
        <v>85</v>
      </c>
      <c r="G59" s="259"/>
      <c r="H59" s="28"/>
      <c r="I59" s="237"/>
      <c r="J59" s="244"/>
      <c r="K59" s="1"/>
      <c r="M59" s="259" t="s">
        <v>2516</v>
      </c>
      <c r="N59" s="38"/>
      <c r="O59" s="38"/>
      <c r="P59" s="303" t="s">
        <v>137</v>
      </c>
      <c r="Q59" s="244">
        <v>144</v>
      </c>
      <c r="S59" s="259" t="s">
        <v>482</v>
      </c>
      <c r="T59" s="240"/>
      <c r="U59" s="391"/>
      <c r="V59" s="49" t="s">
        <v>135</v>
      </c>
      <c r="W59" s="244">
        <v>106</v>
      </c>
    </row>
    <row r="60" spans="1:23" ht="18.75">
      <c r="A60" s="259" t="s">
        <v>3125</v>
      </c>
      <c r="B60" s="302"/>
      <c r="C60" s="302"/>
      <c r="D60" s="303" t="s">
        <v>131</v>
      </c>
      <c r="E60" s="244">
        <v>85</v>
      </c>
      <c r="M60" s="259" t="s">
        <v>2100</v>
      </c>
      <c r="N60" s="38"/>
      <c r="O60" s="38"/>
      <c r="P60" s="303" t="s">
        <v>137</v>
      </c>
      <c r="Q60" s="244">
        <v>144</v>
      </c>
      <c r="S60" s="259" t="s">
        <v>2592</v>
      </c>
      <c r="T60" s="391"/>
      <c r="U60" s="391"/>
      <c r="V60" s="49" t="s">
        <v>135</v>
      </c>
      <c r="W60" s="244">
        <v>106</v>
      </c>
    </row>
    <row r="61" spans="1:23" ht="18">
      <c r="A61" s="259" t="s">
        <v>2319</v>
      </c>
      <c r="B61" s="28"/>
      <c r="C61" s="237"/>
      <c r="D61" s="303" t="s">
        <v>131</v>
      </c>
      <c r="E61" s="244">
        <v>84</v>
      </c>
      <c r="M61" s="178" t="s">
        <v>4539</v>
      </c>
      <c r="N61" s="304"/>
      <c r="O61" s="304"/>
      <c r="P61" s="303" t="s">
        <v>137</v>
      </c>
      <c r="Q61" s="244">
        <v>144</v>
      </c>
      <c r="S61" s="178" t="s">
        <v>4690</v>
      </c>
      <c r="T61" s="28"/>
      <c r="U61" s="28"/>
      <c r="V61" s="49" t="s">
        <v>135</v>
      </c>
      <c r="W61" s="244">
        <v>106</v>
      </c>
    </row>
    <row r="62" spans="1:23" ht="18.75">
      <c r="A62" s="259" t="s">
        <v>2601</v>
      </c>
      <c r="B62" s="304"/>
      <c r="C62" s="304"/>
      <c r="D62" s="303" t="s">
        <v>131</v>
      </c>
      <c r="E62" s="244">
        <v>84</v>
      </c>
      <c r="G62" s="259" t="s">
        <v>435</v>
      </c>
      <c r="H62" s="28"/>
      <c r="I62" s="237"/>
      <c r="J62" s="303" t="s">
        <v>132</v>
      </c>
      <c r="K62" s="244">
        <v>60</v>
      </c>
      <c r="M62" s="259" t="s">
        <v>980</v>
      </c>
      <c r="N62" s="28"/>
      <c r="O62" s="237"/>
      <c r="P62" s="303" t="s">
        <v>137</v>
      </c>
      <c r="Q62" s="244">
        <v>144</v>
      </c>
      <c r="S62" s="259" t="s">
        <v>1740</v>
      </c>
      <c r="T62" s="391"/>
      <c r="U62" s="391"/>
      <c r="V62" s="49" t="s">
        <v>135</v>
      </c>
      <c r="W62" s="244">
        <v>105</v>
      </c>
    </row>
    <row r="63" spans="1:23" ht="18.75">
      <c r="A63" s="259" t="s">
        <v>434</v>
      </c>
      <c r="B63" s="304"/>
      <c r="C63" s="304"/>
      <c r="D63" s="303" t="s">
        <v>131</v>
      </c>
      <c r="E63" s="244">
        <v>83</v>
      </c>
      <c r="G63" s="259" t="s">
        <v>2108</v>
      </c>
      <c r="H63" s="28"/>
      <c r="I63" s="28"/>
      <c r="J63" s="303" t="s">
        <v>132</v>
      </c>
      <c r="K63" s="244">
        <v>60</v>
      </c>
      <c r="M63" s="259" t="s">
        <v>975</v>
      </c>
      <c r="N63" s="304"/>
      <c r="O63" s="304"/>
      <c r="P63" s="303" t="s">
        <v>137</v>
      </c>
      <c r="Q63" s="244">
        <v>143</v>
      </c>
      <c r="S63" s="259" t="s">
        <v>418</v>
      </c>
      <c r="T63" s="240"/>
      <c r="U63" s="391"/>
      <c r="V63" s="49" t="s">
        <v>135</v>
      </c>
      <c r="W63" s="244">
        <v>104</v>
      </c>
    </row>
    <row r="64" spans="1:23" ht="18.75">
      <c r="A64" s="178" t="s">
        <v>5207</v>
      </c>
      <c r="B64" s="28"/>
      <c r="C64" s="237"/>
      <c r="D64" s="303" t="s">
        <v>131</v>
      </c>
      <c r="E64" s="244">
        <v>83</v>
      </c>
      <c r="G64" s="259" t="s">
        <v>1956</v>
      </c>
      <c r="H64" s="28"/>
      <c r="I64" s="237"/>
      <c r="J64" s="303" t="s">
        <v>132</v>
      </c>
      <c r="K64" s="244">
        <v>60</v>
      </c>
      <c r="M64" s="392" t="s">
        <v>1798</v>
      </c>
      <c r="N64" s="28"/>
      <c r="O64" s="237"/>
      <c r="P64" s="303" t="s">
        <v>137</v>
      </c>
      <c r="Q64" s="244">
        <v>142</v>
      </c>
      <c r="S64" s="259" t="s">
        <v>2325</v>
      </c>
      <c r="T64" s="240"/>
      <c r="U64" s="391"/>
      <c r="V64" s="49" t="s">
        <v>135</v>
      </c>
      <c r="W64" s="244">
        <v>103</v>
      </c>
    </row>
    <row r="65" spans="1:23" ht="18.75">
      <c r="A65" s="259" t="s">
        <v>538</v>
      </c>
      <c r="B65" s="151"/>
      <c r="C65" s="302"/>
      <c r="D65" s="303" t="s">
        <v>131</v>
      </c>
      <c r="E65" s="244">
        <v>82</v>
      </c>
      <c r="G65" s="178" t="s">
        <v>4835</v>
      </c>
      <c r="H65" s="28"/>
      <c r="I65" s="237"/>
      <c r="J65" s="303" t="s">
        <v>132</v>
      </c>
      <c r="K65" s="244">
        <v>60</v>
      </c>
      <c r="M65" s="259" t="s">
        <v>1016</v>
      </c>
      <c r="N65" s="28"/>
      <c r="O65" s="304"/>
      <c r="P65" s="303" t="s">
        <v>137</v>
      </c>
      <c r="Q65" s="244">
        <v>141</v>
      </c>
      <c r="S65" s="259" t="s">
        <v>520</v>
      </c>
      <c r="T65" s="240"/>
      <c r="U65" s="391"/>
      <c r="V65" s="49" t="s">
        <v>135</v>
      </c>
      <c r="W65" s="244">
        <v>101</v>
      </c>
    </row>
    <row r="66" spans="1:23" ht="18.75">
      <c r="A66" s="259" t="s">
        <v>1368</v>
      </c>
      <c r="B66" s="240"/>
      <c r="C66" s="302"/>
      <c r="D66" s="303" t="s">
        <v>131</v>
      </c>
      <c r="E66" s="244">
        <v>82</v>
      </c>
      <c r="G66" s="259" t="s">
        <v>997</v>
      </c>
      <c r="H66" s="304"/>
      <c r="I66" s="304"/>
      <c r="J66" s="303" t="s">
        <v>132</v>
      </c>
      <c r="K66" s="244">
        <v>59</v>
      </c>
      <c r="M66" s="392" t="s">
        <v>1799</v>
      </c>
      <c r="N66" s="302"/>
      <c r="O66" s="302"/>
      <c r="P66" s="303" t="s">
        <v>137</v>
      </c>
      <c r="Q66" s="244">
        <v>140</v>
      </c>
      <c r="S66" s="259" t="s">
        <v>2577</v>
      </c>
      <c r="T66" s="28"/>
      <c r="U66" s="28"/>
      <c r="V66" s="49" t="s">
        <v>135</v>
      </c>
      <c r="W66" s="244">
        <v>101</v>
      </c>
    </row>
    <row r="67" spans="1:23" ht="18.75">
      <c r="A67" s="259" t="s">
        <v>613</v>
      </c>
      <c r="B67" s="302"/>
      <c r="C67" s="302"/>
      <c r="D67" s="303" t="s">
        <v>131</v>
      </c>
      <c r="E67" s="244">
        <v>81</v>
      </c>
      <c r="G67" s="259" t="s">
        <v>1389</v>
      </c>
      <c r="H67" s="28"/>
      <c r="I67" s="304"/>
      <c r="J67" s="303" t="s">
        <v>132</v>
      </c>
      <c r="K67" s="244">
        <v>59</v>
      </c>
      <c r="M67" s="259" t="s">
        <v>726</v>
      </c>
      <c r="N67" s="302"/>
      <c r="O67" s="302"/>
      <c r="P67" s="303" t="s">
        <v>137</v>
      </c>
      <c r="Q67" s="244">
        <v>138</v>
      </c>
      <c r="S67" s="259" t="s">
        <v>453</v>
      </c>
      <c r="T67" s="28"/>
      <c r="U67" s="28"/>
      <c r="V67" s="49" t="s">
        <v>135</v>
      </c>
      <c r="W67" s="244">
        <v>100</v>
      </c>
    </row>
    <row r="68" spans="1:23" ht="18.75">
      <c r="A68" s="259" t="s">
        <v>531</v>
      </c>
      <c r="B68" s="240"/>
      <c r="C68" s="302"/>
      <c r="D68" s="303" t="s">
        <v>131</v>
      </c>
      <c r="E68" s="244">
        <v>80</v>
      </c>
      <c r="G68" s="178" t="s">
        <v>4321</v>
      </c>
      <c r="H68" s="302"/>
      <c r="I68" s="302"/>
      <c r="J68" s="303" t="s">
        <v>132</v>
      </c>
      <c r="K68" s="244">
        <v>59</v>
      </c>
      <c r="M68" s="178" t="s">
        <v>4377</v>
      </c>
      <c r="N68" s="302"/>
      <c r="O68" s="302"/>
      <c r="P68" s="303" t="s">
        <v>137</v>
      </c>
      <c r="Q68" s="244">
        <v>136</v>
      </c>
      <c r="S68" s="259" t="s">
        <v>2518</v>
      </c>
      <c r="T68" s="28"/>
      <c r="U68" s="28"/>
      <c r="V68" s="49" t="s">
        <v>135</v>
      </c>
      <c r="W68" s="244">
        <v>99</v>
      </c>
    </row>
    <row r="69" spans="1:23" ht="18.75">
      <c r="A69" s="259" t="s">
        <v>2114</v>
      </c>
      <c r="B69" s="304"/>
      <c r="C69" s="304"/>
      <c r="D69" s="303" t="s">
        <v>131</v>
      </c>
      <c r="E69" s="244">
        <v>80</v>
      </c>
      <c r="G69" s="259" t="s">
        <v>1486</v>
      </c>
      <c r="H69" s="304"/>
      <c r="I69" s="304"/>
      <c r="J69" s="303" t="s">
        <v>132</v>
      </c>
      <c r="K69" s="244">
        <v>59</v>
      </c>
      <c r="M69" s="259" t="s">
        <v>602</v>
      </c>
      <c r="N69" s="240"/>
      <c r="O69" s="302"/>
      <c r="P69" s="303" t="s">
        <v>137</v>
      </c>
      <c r="Q69" s="244">
        <v>135</v>
      </c>
      <c r="S69" s="259" t="s">
        <v>2465</v>
      </c>
      <c r="T69" s="391"/>
      <c r="U69" s="391"/>
      <c r="V69" s="49" t="s">
        <v>135</v>
      </c>
      <c r="W69" s="244">
        <v>98</v>
      </c>
    </row>
    <row r="70" spans="1:23" ht="18.75">
      <c r="A70" s="259" t="s">
        <v>851</v>
      </c>
      <c r="B70" s="240"/>
      <c r="C70" s="302"/>
      <c r="D70" s="303" t="s">
        <v>131</v>
      </c>
      <c r="E70" s="244">
        <v>80</v>
      </c>
      <c r="G70" s="259" t="s">
        <v>2120</v>
      </c>
      <c r="H70" s="38"/>
      <c r="I70" s="38"/>
      <c r="J70" s="303" t="s">
        <v>132</v>
      </c>
      <c r="K70" s="244">
        <v>59</v>
      </c>
      <c r="M70" s="259" t="s">
        <v>963</v>
      </c>
      <c r="N70" s="304"/>
      <c r="O70" s="304"/>
      <c r="P70" s="303" t="s">
        <v>137</v>
      </c>
      <c r="Q70" s="244">
        <v>135</v>
      </c>
      <c r="S70" s="259" t="s">
        <v>2335</v>
      </c>
      <c r="T70" s="28"/>
      <c r="U70" s="28"/>
      <c r="V70" s="49" t="s">
        <v>135</v>
      </c>
      <c r="W70" s="244">
        <v>98</v>
      </c>
    </row>
    <row r="71" spans="1:23" ht="18.75">
      <c r="A71" s="259" t="s">
        <v>831</v>
      </c>
      <c r="B71" s="28"/>
      <c r="C71" s="28"/>
      <c r="D71" s="303" t="s">
        <v>131</v>
      </c>
      <c r="E71" s="244">
        <v>79</v>
      </c>
      <c r="G71" s="259" t="s">
        <v>3314</v>
      </c>
      <c r="H71" s="28"/>
      <c r="I71" s="304"/>
      <c r="J71" s="303" t="s">
        <v>132</v>
      </c>
      <c r="K71" s="244">
        <v>59</v>
      </c>
      <c r="M71" s="259" t="s">
        <v>1984</v>
      </c>
      <c r="N71" s="302"/>
      <c r="O71" s="302"/>
      <c r="P71" s="303" t="s">
        <v>137</v>
      </c>
      <c r="Q71" s="244">
        <v>135</v>
      </c>
      <c r="S71" s="259" t="s">
        <v>491</v>
      </c>
      <c r="T71" s="86"/>
      <c r="U71" s="86"/>
      <c r="V71" s="49" t="s">
        <v>135</v>
      </c>
      <c r="W71" s="244">
        <v>97</v>
      </c>
    </row>
    <row r="72" spans="1:23" ht="18.75">
      <c r="A72" s="259" t="s">
        <v>1789</v>
      </c>
      <c r="B72" s="28"/>
      <c r="C72" s="237"/>
      <c r="D72" s="303" t="s">
        <v>131</v>
      </c>
      <c r="E72" s="244">
        <v>78</v>
      </c>
      <c r="G72" s="259" t="s">
        <v>1382</v>
      </c>
      <c r="H72" s="28"/>
      <c r="I72" s="28"/>
      <c r="J72" s="303" t="s">
        <v>132</v>
      </c>
      <c r="K72" s="244">
        <v>58</v>
      </c>
      <c r="M72" s="259" t="s">
        <v>583</v>
      </c>
      <c r="N72" s="240"/>
      <c r="O72" s="302"/>
      <c r="P72" s="303" t="s">
        <v>137</v>
      </c>
      <c r="Q72" s="244">
        <v>134</v>
      </c>
      <c r="S72" s="259" t="s">
        <v>3099</v>
      </c>
      <c r="T72" s="28"/>
      <c r="U72" s="28"/>
      <c r="V72" s="49" t="s">
        <v>135</v>
      </c>
      <c r="W72" s="244">
        <v>97</v>
      </c>
    </row>
    <row r="73" spans="1:23" ht="18.75">
      <c r="A73" s="259" t="s">
        <v>1741</v>
      </c>
      <c r="B73" s="28"/>
      <c r="C73" s="237"/>
      <c r="D73" s="303" t="s">
        <v>131</v>
      </c>
      <c r="E73" s="244">
        <v>78</v>
      </c>
      <c r="G73" s="259" t="s">
        <v>2466</v>
      </c>
      <c r="H73" s="28"/>
      <c r="I73" s="28"/>
      <c r="J73" s="303" t="s">
        <v>132</v>
      </c>
      <c r="K73" s="244">
        <v>58</v>
      </c>
      <c r="M73" s="259" t="s">
        <v>1960</v>
      </c>
      <c r="N73" s="237"/>
      <c r="O73" s="237"/>
      <c r="P73" s="303" t="s">
        <v>137</v>
      </c>
      <c r="Q73" s="244">
        <v>133</v>
      </c>
      <c r="S73" s="259" t="s">
        <v>584</v>
      </c>
      <c r="T73" s="240"/>
      <c r="U73" s="391"/>
      <c r="V73" s="49" t="s">
        <v>135</v>
      </c>
      <c r="W73" s="244">
        <v>97</v>
      </c>
    </row>
    <row r="74" spans="1:23" ht="18.75">
      <c r="A74" s="259" t="s">
        <v>518</v>
      </c>
      <c r="B74" s="151"/>
      <c r="C74" s="302"/>
      <c r="D74" s="303" t="s">
        <v>131</v>
      </c>
      <c r="E74" s="244">
        <v>77</v>
      </c>
      <c r="G74" s="259" t="s">
        <v>528</v>
      </c>
      <c r="H74" s="28"/>
      <c r="I74" s="28"/>
      <c r="J74" s="303" t="s">
        <v>132</v>
      </c>
      <c r="K74" s="244">
        <v>58</v>
      </c>
      <c r="M74" s="259"/>
      <c r="N74" s="237"/>
      <c r="O74" s="237"/>
      <c r="P74" s="244"/>
      <c r="Q74" s="1"/>
      <c r="S74" s="259" t="s">
        <v>604</v>
      </c>
      <c r="T74" s="240"/>
      <c r="U74" s="391"/>
      <c r="V74" s="49" t="s">
        <v>135</v>
      </c>
      <c r="W74" s="244">
        <v>97</v>
      </c>
    </row>
    <row r="75" spans="1:23" ht="18.75">
      <c r="A75" s="259" t="s">
        <v>1150</v>
      </c>
      <c r="B75" s="240"/>
      <c r="C75" s="302"/>
      <c r="D75" s="303" t="s">
        <v>131</v>
      </c>
      <c r="E75" s="244">
        <v>77</v>
      </c>
      <c r="G75" s="259" t="s">
        <v>2113</v>
      </c>
      <c r="H75" s="38"/>
      <c r="I75" s="38"/>
      <c r="J75" s="303" t="s">
        <v>132</v>
      </c>
      <c r="K75" s="244">
        <v>57</v>
      </c>
      <c r="S75" s="259" t="s">
        <v>486</v>
      </c>
      <c r="T75" s="28"/>
      <c r="U75" s="86"/>
      <c r="V75" s="49" t="s">
        <v>135</v>
      </c>
      <c r="W75" s="244">
        <v>95</v>
      </c>
    </row>
    <row r="76" spans="1:23" ht="18.75">
      <c r="A76" s="259" t="s">
        <v>1730</v>
      </c>
      <c r="B76" s="38"/>
      <c r="C76" s="38"/>
      <c r="D76" s="303" t="s">
        <v>131</v>
      </c>
      <c r="E76" s="244">
        <v>74</v>
      </c>
      <c r="G76" s="259" t="s">
        <v>444</v>
      </c>
      <c r="H76" s="240"/>
      <c r="I76" s="302"/>
      <c r="J76" s="303" t="s">
        <v>132</v>
      </c>
      <c r="K76" s="244">
        <v>56</v>
      </c>
      <c r="S76" s="259" t="s">
        <v>443</v>
      </c>
      <c r="T76" s="28"/>
      <c r="U76" s="28"/>
      <c r="V76" s="49" t="s">
        <v>135</v>
      </c>
      <c r="W76" s="244">
        <v>95</v>
      </c>
    </row>
    <row r="77" spans="1:23" ht="18">
      <c r="A77" s="259" t="s">
        <v>1386</v>
      </c>
      <c r="B77" s="28"/>
      <c r="C77" s="304"/>
      <c r="D77" s="303" t="s">
        <v>131</v>
      </c>
      <c r="E77" s="244">
        <v>74</v>
      </c>
      <c r="G77" s="259" t="s">
        <v>2617</v>
      </c>
      <c r="H77" s="28"/>
      <c r="I77" s="28"/>
      <c r="J77" s="303" t="s">
        <v>132</v>
      </c>
      <c r="K77" s="244">
        <v>56</v>
      </c>
      <c r="S77" s="259" t="s">
        <v>2015</v>
      </c>
      <c r="T77" s="28"/>
      <c r="U77" s="28"/>
      <c r="V77" s="49" t="s">
        <v>135</v>
      </c>
      <c r="W77" s="244">
        <v>95</v>
      </c>
    </row>
    <row r="78" spans="1:23" ht="18.75">
      <c r="A78" s="259" t="s">
        <v>483</v>
      </c>
      <c r="B78" s="304"/>
      <c r="C78" s="304"/>
      <c r="D78" s="303" t="s">
        <v>131</v>
      </c>
      <c r="E78" s="244">
        <v>74</v>
      </c>
      <c r="G78" s="259" t="s">
        <v>1707</v>
      </c>
      <c r="H78" s="28"/>
      <c r="I78" s="304"/>
      <c r="J78" s="303" t="s">
        <v>132</v>
      </c>
      <c r="K78" s="244">
        <v>55</v>
      </c>
      <c r="M78" s="259" t="s">
        <v>2326</v>
      </c>
      <c r="N78" s="240"/>
      <c r="O78" s="302"/>
      <c r="P78" s="303" t="s">
        <v>130</v>
      </c>
      <c r="Q78" s="244">
        <v>37</v>
      </c>
      <c r="S78" s="259" t="s">
        <v>971</v>
      </c>
      <c r="T78" s="86"/>
      <c r="U78" s="86"/>
      <c r="V78" s="49" t="s">
        <v>135</v>
      </c>
      <c r="W78" s="244">
        <v>94</v>
      </c>
    </row>
    <row r="79" spans="1:23" ht="18.75">
      <c r="A79" s="259" t="s">
        <v>3340</v>
      </c>
      <c r="B79" s="240"/>
      <c r="C79" s="302"/>
      <c r="D79" s="303" t="s">
        <v>131</v>
      </c>
      <c r="E79" s="244">
        <v>74</v>
      </c>
      <c r="G79" s="259" t="s">
        <v>460</v>
      </c>
      <c r="H79" s="28"/>
      <c r="I79" s="237"/>
      <c r="J79" s="303" t="s">
        <v>132</v>
      </c>
      <c r="K79" s="244">
        <v>55</v>
      </c>
      <c r="M79" s="259" t="s">
        <v>2020</v>
      </c>
      <c r="N79" s="304"/>
      <c r="O79" s="304"/>
      <c r="P79" s="303" t="s">
        <v>130</v>
      </c>
      <c r="Q79" s="244">
        <v>37</v>
      </c>
      <c r="S79" s="259" t="s">
        <v>2122</v>
      </c>
      <c r="T79" s="28"/>
      <c r="U79" s="28"/>
      <c r="V79" s="49" t="s">
        <v>135</v>
      </c>
      <c r="W79" s="244">
        <v>94</v>
      </c>
    </row>
    <row r="80" spans="1:23" ht="18.75">
      <c r="A80" s="259" t="s">
        <v>3319</v>
      </c>
      <c r="B80" s="240"/>
      <c r="C80" s="302"/>
      <c r="D80" s="303" t="s">
        <v>131</v>
      </c>
      <c r="E80" s="244">
        <v>73</v>
      </c>
      <c r="G80" s="259" t="s">
        <v>2590</v>
      </c>
      <c r="H80" s="302"/>
      <c r="I80" s="302"/>
      <c r="J80" s="303" t="s">
        <v>132</v>
      </c>
      <c r="K80" s="244">
        <v>54</v>
      </c>
      <c r="M80" s="178" t="s">
        <v>4971</v>
      </c>
      <c r="N80" s="304"/>
      <c r="O80" s="304"/>
      <c r="P80" s="303" t="s">
        <v>130</v>
      </c>
      <c r="Q80" s="244">
        <v>37</v>
      </c>
      <c r="S80" s="259" t="s">
        <v>1734</v>
      </c>
      <c r="T80" s="86"/>
      <c r="U80" s="86"/>
      <c r="V80" s="49" t="s">
        <v>135</v>
      </c>
      <c r="W80" s="244">
        <v>94</v>
      </c>
    </row>
    <row r="81" spans="1:23" ht="18">
      <c r="A81" s="259" t="s">
        <v>1722</v>
      </c>
      <c r="B81" s="237"/>
      <c r="C81" s="237"/>
      <c r="D81" s="303" t="s">
        <v>131</v>
      </c>
      <c r="E81" s="244">
        <v>73</v>
      </c>
      <c r="G81" s="259" t="s">
        <v>2151</v>
      </c>
      <c r="H81" s="28"/>
      <c r="I81" s="237"/>
      <c r="J81" s="303" t="s">
        <v>132</v>
      </c>
      <c r="K81" s="244">
        <v>54</v>
      </c>
      <c r="M81" s="259" t="s">
        <v>1702</v>
      </c>
      <c r="N81" s="38"/>
      <c r="O81" s="38"/>
      <c r="P81" s="303" t="s">
        <v>130</v>
      </c>
      <c r="Q81" s="244">
        <v>37</v>
      </c>
      <c r="S81" s="259" t="s">
        <v>2084</v>
      </c>
      <c r="T81" s="28"/>
      <c r="U81" s="28"/>
      <c r="V81" s="49" t="s">
        <v>135</v>
      </c>
      <c r="W81" s="244">
        <v>94</v>
      </c>
    </row>
    <row r="82" spans="1:23" ht="18.75">
      <c r="A82" s="259" t="s">
        <v>1959</v>
      </c>
      <c r="B82" s="28"/>
      <c r="C82" s="237"/>
      <c r="D82" s="303" t="s">
        <v>131</v>
      </c>
      <c r="E82" s="244">
        <v>72</v>
      </c>
      <c r="G82" s="259" t="s">
        <v>555</v>
      </c>
      <c r="H82" s="38"/>
      <c r="I82" s="38"/>
      <c r="J82" s="303" t="s">
        <v>132</v>
      </c>
      <c r="K82" s="244">
        <v>54</v>
      </c>
      <c r="M82" s="259" t="s">
        <v>440</v>
      </c>
      <c r="N82" s="304"/>
      <c r="O82" s="304"/>
      <c r="P82" s="303" t="s">
        <v>130</v>
      </c>
      <c r="Q82" s="244">
        <v>37</v>
      </c>
      <c r="S82" s="259" t="s">
        <v>576</v>
      </c>
      <c r="T82" s="391"/>
      <c r="U82" s="391"/>
      <c r="V82" s="49" t="s">
        <v>135</v>
      </c>
      <c r="W82" s="244">
        <v>94</v>
      </c>
    </row>
    <row r="83" spans="1:23" ht="18">
      <c r="A83" s="259" t="s">
        <v>857</v>
      </c>
      <c r="B83" s="304"/>
      <c r="C83" s="304"/>
      <c r="D83" s="303" t="s">
        <v>131</v>
      </c>
      <c r="E83" s="244">
        <v>71</v>
      </c>
      <c r="G83" s="259" t="s">
        <v>2643</v>
      </c>
      <c r="H83" s="28"/>
      <c r="I83" s="237"/>
      <c r="J83" s="303" t="s">
        <v>132</v>
      </c>
      <c r="K83" s="244">
        <v>54</v>
      </c>
      <c r="M83" s="259" t="s">
        <v>2512</v>
      </c>
      <c r="N83" s="28"/>
      <c r="O83" s="237"/>
      <c r="P83" s="303" t="s">
        <v>130</v>
      </c>
      <c r="Q83" s="244">
        <v>37</v>
      </c>
      <c r="S83" s="259" t="s">
        <v>1784</v>
      </c>
      <c r="T83" s="38"/>
      <c r="U83" s="38"/>
      <c r="V83" s="49" t="s">
        <v>135</v>
      </c>
      <c r="W83" s="244">
        <v>94</v>
      </c>
    </row>
    <row r="84" spans="1:23" ht="18.75">
      <c r="A84" s="259" t="s">
        <v>853</v>
      </c>
      <c r="B84" s="28"/>
      <c r="C84" s="28"/>
      <c r="D84" s="303" t="s">
        <v>131</v>
      </c>
      <c r="E84" s="244">
        <v>70</v>
      </c>
      <c r="G84" s="259" t="s">
        <v>2480</v>
      </c>
      <c r="H84" s="38"/>
      <c r="I84" s="38"/>
      <c r="J84" s="303" t="s">
        <v>132</v>
      </c>
      <c r="K84" s="244">
        <v>54</v>
      </c>
      <c r="M84" s="259" t="s">
        <v>956</v>
      </c>
      <c r="N84" s="304"/>
      <c r="O84" s="304"/>
      <c r="P84" s="303" t="s">
        <v>130</v>
      </c>
      <c r="Q84" s="244">
        <v>36</v>
      </c>
      <c r="S84" s="259" t="s">
        <v>2060</v>
      </c>
      <c r="T84" s="391"/>
      <c r="U84" s="391"/>
      <c r="V84" s="49" t="s">
        <v>135</v>
      </c>
      <c r="W84" s="244">
        <v>93</v>
      </c>
    </row>
    <row r="85" spans="1:23" ht="18.75">
      <c r="A85" s="259" t="s">
        <v>618</v>
      </c>
      <c r="B85" s="302"/>
      <c r="C85" s="302"/>
      <c r="D85" s="303" t="s">
        <v>131</v>
      </c>
      <c r="E85" s="244">
        <v>70</v>
      </c>
      <c r="G85" s="259" t="s">
        <v>465</v>
      </c>
      <c r="H85" s="304"/>
      <c r="I85" s="304"/>
      <c r="J85" s="303" t="s">
        <v>132</v>
      </c>
      <c r="K85" s="244">
        <v>53</v>
      </c>
      <c r="M85" s="259" t="s">
        <v>3380</v>
      </c>
      <c r="N85" s="240"/>
      <c r="O85" s="302"/>
      <c r="P85" s="303" t="s">
        <v>130</v>
      </c>
      <c r="Q85" s="244">
        <v>36</v>
      </c>
      <c r="S85" s="259" t="s">
        <v>448</v>
      </c>
      <c r="T85" s="391"/>
      <c r="U85" s="391"/>
      <c r="V85" s="49" t="s">
        <v>135</v>
      </c>
      <c r="W85" s="244">
        <v>93</v>
      </c>
    </row>
    <row r="86" spans="1:23" ht="18">
      <c r="A86" s="259" t="s">
        <v>502</v>
      </c>
      <c r="B86" s="38"/>
      <c r="C86" s="38"/>
      <c r="D86" s="303" t="s">
        <v>131</v>
      </c>
      <c r="E86" s="244">
        <v>70</v>
      </c>
      <c r="G86" s="259" t="s">
        <v>2602</v>
      </c>
      <c r="H86" s="28"/>
      <c r="I86" s="304"/>
      <c r="J86" s="303" t="s">
        <v>132</v>
      </c>
      <c r="K86" s="244">
        <v>53</v>
      </c>
      <c r="M86" s="259" t="s">
        <v>1737</v>
      </c>
      <c r="N86" s="28"/>
      <c r="O86" s="28"/>
      <c r="P86" s="303" t="s">
        <v>130</v>
      </c>
      <c r="Q86" s="244">
        <v>36</v>
      </c>
      <c r="S86" s="259" t="s">
        <v>422</v>
      </c>
      <c r="T86" s="86"/>
      <c r="U86" s="86"/>
      <c r="V86" s="49" t="s">
        <v>135</v>
      </c>
      <c r="W86" s="244">
        <v>92</v>
      </c>
    </row>
    <row r="87" spans="1:23" ht="18.75">
      <c r="A87" s="259" t="s">
        <v>1983</v>
      </c>
      <c r="B87" s="28"/>
      <c r="C87" s="237"/>
      <c r="D87" s="303" t="s">
        <v>131</v>
      </c>
      <c r="E87" s="244">
        <v>70</v>
      </c>
      <c r="G87" s="178" t="s">
        <v>4644</v>
      </c>
      <c r="H87" s="304"/>
      <c r="I87" s="304"/>
      <c r="J87" s="303" t="s">
        <v>132</v>
      </c>
      <c r="K87" s="244">
        <v>53</v>
      </c>
      <c r="M87" s="178" t="s">
        <v>4226</v>
      </c>
      <c r="N87" s="28"/>
      <c r="O87" s="28"/>
      <c r="P87" s="303" t="s">
        <v>130</v>
      </c>
      <c r="Q87" s="244">
        <v>36</v>
      </c>
      <c r="S87" s="259" t="s">
        <v>2555</v>
      </c>
      <c r="T87" s="391"/>
      <c r="U87" s="391"/>
      <c r="V87" s="49" t="s">
        <v>135</v>
      </c>
      <c r="W87" s="244">
        <v>92</v>
      </c>
    </row>
    <row r="88" spans="1:23" ht="18.75">
      <c r="A88" s="259" t="s">
        <v>1447</v>
      </c>
      <c r="B88" s="38"/>
      <c r="C88" s="38"/>
      <c r="D88" s="303" t="s">
        <v>131</v>
      </c>
      <c r="E88" s="244">
        <v>70</v>
      </c>
      <c r="G88" s="178" t="s">
        <v>4995</v>
      </c>
      <c r="H88" s="302"/>
      <c r="I88" s="302"/>
      <c r="J88" s="303" t="s">
        <v>132</v>
      </c>
      <c r="K88" s="244">
        <v>52</v>
      </c>
      <c r="M88" s="259" t="s">
        <v>419</v>
      </c>
      <c r="N88" s="240"/>
      <c r="O88" s="302"/>
      <c r="P88" s="303" t="s">
        <v>130</v>
      </c>
      <c r="Q88" s="244">
        <v>36</v>
      </c>
      <c r="S88" s="259"/>
      <c r="T88" s="38"/>
      <c r="U88" s="38"/>
      <c r="V88" s="49"/>
      <c r="W88" s="244"/>
    </row>
    <row r="89" spans="1:23" ht="18.75">
      <c r="A89" s="259" t="s">
        <v>1009</v>
      </c>
      <c r="B89" s="304"/>
      <c r="C89" s="304"/>
      <c r="D89" s="303" t="s">
        <v>131</v>
      </c>
      <c r="E89" s="244">
        <v>69</v>
      </c>
      <c r="G89" s="259" t="s">
        <v>3375</v>
      </c>
      <c r="H89" s="259"/>
      <c r="I89" s="304"/>
      <c r="J89" s="303" t="s">
        <v>132</v>
      </c>
      <c r="K89" s="244">
        <v>52</v>
      </c>
      <c r="M89" s="259" t="s">
        <v>473</v>
      </c>
      <c r="N89" s="240"/>
      <c r="O89" s="302"/>
      <c r="P89" s="303" t="s">
        <v>130</v>
      </c>
      <c r="Q89" s="244">
        <v>36</v>
      </c>
      <c r="S89" s="259"/>
      <c r="T89" s="391"/>
      <c r="U89" s="391"/>
      <c r="V89" s="49"/>
      <c r="W89" s="244"/>
    </row>
    <row r="90" spans="1:23" ht="18.75">
      <c r="A90" s="259" t="s">
        <v>859</v>
      </c>
      <c r="B90" s="302"/>
      <c r="C90" s="302"/>
      <c r="D90" s="303" t="s">
        <v>131</v>
      </c>
      <c r="E90" s="244">
        <v>68</v>
      </c>
      <c r="G90" s="259" t="s">
        <v>3154</v>
      </c>
      <c r="H90" s="240"/>
      <c r="I90" s="302"/>
      <c r="J90" s="303" t="s">
        <v>132</v>
      </c>
      <c r="K90" s="244">
        <v>51</v>
      </c>
      <c r="M90" s="259" t="s">
        <v>3470</v>
      </c>
      <c r="N90" s="304"/>
      <c r="O90" s="304"/>
      <c r="P90" s="303" t="s">
        <v>130</v>
      </c>
      <c r="Q90" s="244">
        <v>36</v>
      </c>
      <c r="S90" s="259"/>
      <c r="T90" s="86"/>
      <c r="U90" s="86"/>
      <c r="V90" s="49"/>
      <c r="W90" s="244"/>
    </row>
    <row r="91" spans="1:23" ht="18">
      <c r="A91" s="259" t="s">
        <v>616</v>
      </c>
      <c r="B91" s="28"/>
      <c r="C91" s="237"/>
      <c r="D91" s="303" t="s">
        <v>131</v>
      </c>
      <c r="E91" s="244">
        <v>68</v>
      </c>
      <c r="G91" s="259" t="s">
        <v>3329</v>
      </c>
      <c r="H91" s="28"/>
      <c r="I91" s="237"/>
      <c r="J91" s="303" t="s">
        <v>132</v>
      </c>
      <c r="K91" s="244">
        <v>51</v>
      </c>
      <c r="M91" s="178" t="s">
        <v>4695</v>
      </c>
      <c r="N91" s="38"/>
      <c r="O91" s="38"/>
      <c r="P91" s="303" t="s">
        <v>130</v>
      </c>
      <c r="Q91" s="244">
        <v>35</v>
      </c>
    </row>
    <row r="92" spans="1:23" ht="18.75">
      <c r="A92" s="259" t="s">
        <v>2116</v>
      </c>
      <c r="B92" s="151"/>
      <c r="C92" s="302"/>
      <c r="D92" s="303" t="s">
        <v>131</v>
      </c>
      <c r="E92" s="244">
        <v>68</v>
      </c>
      <c r="G92" s="259" t="s">
        <v>1996</v>
      </c>
      <c r="H92" s="28"/>
      <c r="I92" s="237"/>
      <c r="J92" s="303" t="s">
        <v>132</v>
      </c>
      <c r="K92" s="244">
        <v>51</v>
      </c>
      <c r="M92" s="178" t="s">
        <v>4704</v>
      </c>
      <c r="N92" s="240"/>
      <c r="O92" s="302"/>
      <c r="P92" s="303" t="s">
        <v>130</v>
      </c>
      <c r="Q92" s="244">
        <v>35</v>
      </c>
      <c r="S92" s="259"/>
      <c r="T92" s="28"/>
      <c r="U92" s="28"/>
      <c r="V92" s="244"/>
      <c r="W92" s="1"/>
    </row>
    <row r="93" spans="1:23" ht="18">
      <c r="A93" s="259" t="s">
        <v>462</v>
      </c>
      <c r="B93" s="38"/>
      <c r="C93" s="38"/>
      <c r="D93" s="303" t="s">
        <v>131</v>
      </c>
      <c r="E93" s="244">
        <v>68</v>
      </c>
      <c r="G93" s="259" t="s">
        <v>3381</v>
      </c>
      <c r="H93" s="28"/>
      <c r="I93" s="28"/>
      <c r="J93" s="303" t="s">
        <v>132</v>
      </c>
      <c r="K93" s="244">
        <v>50</v>
      </c>
      <c r="M93" s="259" t="s">
        <v>1493</v>
      </c>
      <c r="N93" s="28"/>
      <c r="O93" s="237"/>
      <c r="P93" s="303" t="s">
        <v>130</v>
      </c>
      <c r="Q93" s="244">
        <v>35</v>
      </c>
      <c r="S93" s="259"/>
      <c r="V93" s="244"/>
      <c r="W93" s="1"/>
    </row>
    <row r="94" spans="1:23" ht="18">
      <c r="A94" s="259" t="s">
        <v>2041</v>
      </c>
      <c r="B94" s="304"/>
      <c r="C94" s="304"/>
      <c r="D94" s="303" t="s">
        <v>131</v>
      </c>
      <c r="E94" s="244">
        <v>67</v>
      </c>
      <c r="G94" s="178" t="s">
        <v>5282</v>
      </c>
      <c r="H94" s="28"/>
      <c r="I94" s="237"/>
      <c r="J94" s="303" t="s">
        <v>132</v>
      </c>
      <c r="K94" s="244">
        <v>50</v>
      </c>
      <c r="M94" s="178" t="s">
        <v>4692</v>
      </c>
      <c r="N94" s="38"/>
      <c r="O94" s="38"/>
      <c r="P94" s="303" t="s">
        <v>130</v>
      </c>
      <c r="Q94" s="244">
        <v>35</v>
      </c>
      <c r="S94" s="178" t="s">
        <v>5162</v>
      </c>
      <c r="T94" s="28"/>
      <c r="U94" s="28"/>
      <c r="V94" s="303" t="s">
        <v>129</v>
      </c>
      <c r="W94" s="244">
        <v>23</v>
      </c>
    </row>
    <row r="95" spans="1:23" ht="18.75">
      <c r="A95" s="259" t="s">
        <v>430</v>
      </c>
      <c r="B95" s="38"/>
      <c r="C95" s="38"/>
      <c r="D95" s="303" t="s">
        <v>131</v>
      </c>
      <c r="E95" s="244">
        <v>67</v>
      </c>
      <c r="G95" s="259" t="s">
        <v>472</v>
      </c>
      <c r="H95" s="38"/>
      <c r="I95" s="38"/>
      <c r="J95" s="303" t="s">
        <v>132</v>
      </c>
      <c r="K95" s="244">
        <v>50</v>
      </c>
      <c r="M95" s="259" t="s">
        <v>495</v>
      </c>
      <c r="N95" s="302"/>
      <c r="O95" s="302"/>
      <c r="P95" s="303" t="s">
        <v>130</v>
      </c>
      <c r="Q95" s="244">
        <v>35</v>
      </c>
      <c r="S95" s="259" t="s">
        <v>3408</v>
      </c>
      <c r="T95" s="240"/>
      <c r="U95" s="302"/>
      <c r="V95" s="303" t="s">
        <v>129</v>
      </c>
      <c r="W95" s="244">
        <v>23</v>
      </c>
    </row>
    <row r="96" spans="1:23" ht="18.75">
      <c r="A96" s="259" t="s">
        <v>626</v>
      </c>
      <c r="B96" s="28"/>
      <c r="C96" s="304"/>
      <c r="D96" s="303" t="s">
        <v>131</v>
      </c>
      <c r="E96" s="244">
        <v>67</v>
      </c>
      <c r="G96" s="259" t="s">
        <v>2476</v>
      </c>
      <c r="H96" s="28"/>
      <c r="I96" s="237"/>
      <c r="J96" s="303" t="s">
        <v>132</v>
      </c>
      <c r="K96" s="244">
        <v>49</v>
      </c>
      <c r="M96" s="178" t="s">
        <v>5211</v>
      </c>
      <c r="N96" s="302"/>
      <c r="O96" s="302"/>
      <c r="P96" s="303" t="s">
        <v>130</v>
      </c>
      <c r="Q96" s="244">
        <v>35</v>
      </c>
      <c r="S96" s="259" t="s">
        <v>2557</v>
      </c>
      <c r="T96" s="38"/>
      <c r="U96" s="38"/>
      <c r="V96" s="303" t="s">
        <v>129</v>
      </c>
      <c r="W96" s="244">
        <v>23</v>
      </c>
    </row>
    <row r="97" spans="1:23" ht="18">
      <c r="A97" s="259" t="s">
        <v>615</v>
      </c>
      <c r="B97" s="28"/>
      <c r="C97" s="304"/>
      <c r="D97" s="303" t="s">
        <v>131</v>
      </c>
      <c r="E97" s="244">
        <v>66</v>
      </c>
      <c r="G97" s="259" t="s">
        <v>3360</v>
      </c>
      <c r="H97" s="28"/>
      <c r="I97" s="237"/>
      <c r="J97" s="303" t="s">
        <v>132</v>
      </c>
      <c r="K97" s="244">
        <v>49</v>
      </c>
      <c r="M97" s="178" t="s">
        <v>5621</v>
      </c>
      <c r="N97" s="38"/>
      <c r="O97" s="38"/>
      <c r="P97" s="303" t="s">
        <v>130</v>
      </c>
      <c r="Q97" s="244">
        <v>34</v>
      </c>
      <c r="S97" s="259" t="s">
        <v>470</v>
      </c>
      <c r="T97" s="28"/>
      <c r="U97" s="28"/>
      <c r="V97" s="303" t="s">
        <v>129</v>
      </c>
      <c r="W97" s="244">
        <v>23</v>
      </c>
    </row>
    <row r="98" spans="1:23" ht="18.75">
      <c r="A98" s="259" t="s">
        <v>983</v>
      </c>
      <c r="B98" s="259"/>
      <c r="C98" s="237"/>
      <c r="D98" s="303" t="s">
        <v>131</v>
      </c>
      <c r="E98" s="244">
        <v>66</v>
      </c>
      <c r="G98" s="259" t="s">
        <v>501</v>
      </c>
      <c r="H98" s="38"/>
      <c r="I98" s="38"/>
      <c r="J98" s="303" t="s">
        <v>132</v>
      </c>
      <c r="K98" s="244">
        <v>49</v>
      </c>
      <c r="M98" s="259" t="s">
        <v>1004</v>
      </c>
      <c r="N98" s="240"/>
      <c r="O98" s="302"/>
      <c r="P98" s="303" t="s">
        <v>130</v>
      </c>
      <c r="Q98" s="244">
        <v>34</v>
      </c>
      <c r="S98" s="259" t="s">
        <v>2474</v>
      </c>
      <c r="T98" s="240"/>
      <c r="U98" s="302"/>
      <c r="V98" s="303" t="s">
        <v>129</v>
      </c>
      <c r="W98" s="244">
        <v>23</v>
      </c>
    </row>
    <row r="99" spans="1:23" ht="18.75">
      <c r="A99" s="259" t="s">
        <v>955</v>
      </c>
      <c r="B99" s="302"/>
      <c r="C99" s="302"/>
      <c r="D99" s="303" t="s">
        <v>131</v>
      </c>
      <c r="E99" s="244">
        <v>65</v>
      </c>
      <c r="G99" s="259" t="s">
        <v>1717</v>
      </c>
      <c r="H99" s="28"/>
      <c r="I99" s="28"/>
      <c r="J99" s="303" t="s">
        <v>132</v>
      </c>
      <c r="K99" s="244">
        <v>49</v>
      </c>
      <c r="M99" s="259" t="s">
        <v>3456</v>
      </c>
      <c r="N99" s="28"/>
      <c r="O99" s="28"/>
      <c r="P99" s="303" t="s">
        <v>130</v>
      </c>
      <c r="Q99" s="244">
        <v>34</v>
      </c>
      <c r="S99" s="259" t="s">
        <v>594</v>
      </c>
      <c r="T99" s="240"/>
      <c r="U99" s="302"/>
      <c r="V99" s="303" t="s">
        <v>129</v>
      </c>
      <c r="W99" s="244">
        <v>23</v>
      </c>
    </row>
    <row r="100" spans="1:23" ht="18.75">
      <c r="A100" s="259" t="s">
        <v>970</v>
      </c>
      <c r="B100" s="302"/>
      <c r="C100" s="302"/>
      <c r="D100" s="303" t="s">
        <v>131</v>
      </c>
      <c r="E100" s="244">
        <v>65</v>
      </c>
      <c r="G100" s="259" t="s">
        <v>429</v>
      </c>
      <c r="H100" s="38"/>
      <c r="I100" s="38"/>
      <c r="J100" s="303" t="s">
        <v>132</v>
      </c>
      <c r="K100" s="244">
        <v>49</v>
      </c>
      <c r="M100" s="178" t="s">
        <v>5493</v>
      </c>
      <c r="N100" s="38"/>
      <c r="O100" s="38"/>
      <c r="P100" s="303" t="s">
        <v>130</v>
      </c>
      <c r="Q100" s="244">
        <v>34</v>
      </c>
      <c r="S100" s="178" t="s">
        <v>5501</v>
      </c>
      <c r="T100" s="28"/>
      <c r="U100" s="237"/>
      <c r="V100" s="303" t="s">
        <v>129</v>
      </c>
      <c r="W100" s="244">
        <v>23</v>
      </c>
    </row>
    <row r="101" spans="1:23" ht="18">
      <c r="A101" s="259" t="s">
        <v>2511</v>
      </c>
      <c r="B101" s="28"/>
      <c r="C101" s="304"/>
      <c r="D101" s="303" t="s">
        <v>131</v>
      </c>
      <c r="E101" s="244">
        <v>65</v>
      </c>
      <c r="G101" s="259" t="s">
        <v>736</v>
      </c>
      <c r="H101" s="38"/>
      <c r="I101" s="38"/>
      <c r="J101" s="303" t="s">
        <v>132</v>
      </c>
      <c r="K101" s="244">
        <v>48</v>
      </c>
      <c r="M101" s="259" t="s">
        <v>2562</v>
      </c>
      <c r="N101" s="28"/>
      <c r="O101" s="237"/>
      <c r="P101" s="303" t="s">
        <v>130</v>
      </c>
      <c r="Q101" s="244">
        <v>34</v>
      </c>
      <c r="S101" s="259" t="s">
        <v>2135</v>
      </c>
      <c r="T101" s="28"/>
      <c r="U101" s="237"/>
      <c r="V101" s="303" t="s">
        <v>129</v>
      </c>
      <c r="W101" s="244">
        <v>23</v>
      </c>
    </row>
    <row r="102" spans="1:23" ht="18">
      <c r="A102" s="259" t="s">
        <v>2520</v>
      </c>
      <c r="B102" s="28"/>
      <c r="C102" s="237"/>
      <c r="D102" s="303" t="s">
        <v>131</v>
      </c>
      <c r="E102" s="244">
        <v>64</v>
      </c>
      <c r="G102" s="259" t="s">
        <v>1987</v>
      </c>
      <c r="H102" s="38"/>
      <c r="I102" s="38"/>
      <c r="J102" s="303" t="s">
        <v>132</v>
      </c>
      <c r="K102" s="244">
        <v>48</v>
      </c>
      <c r="M102" s="259" t="s">
        <v>994</v>
      </c>
      <c r="N102" s="28"/>
      <c r="O102" s="28"/>
      <c r="P102" s="303" t="s">
        <v>130</v>
      </c>
      <c r="Q102" s="244">
        <v>34</v>
      </c>
      <c r="S102" s="178" t="s">
        <v>5887</v>
      </c>
      <c r="T102" s="28"/>
      <c r="U102" s="237"/>
      <c r="V102" s="303" t="s">
        <v>129</v>
      </c>
      <c r="W102" s="244">
        <v>23</v>
      </c>
    </row>
    <row r="103" spans="1:23" ht="18">
      <c r="A103" s="259" t="s">
        <v>474</v>
      </c>
      <c r="B103" s="304"/>
      <c r="C103" s="304"/>
      <c r="D103" s="303" t="s">
        <v>131</v>
      </c>
      <c r="E103" s="244">
        <v>64</v>
      </c>
      <c r="G103" s="259" t="s">
        <v>1012</v>
      </c>
      <c r="H103" s="28"/>
      <c r="I103" s="237"/>
      <c r="J103" s="303" t="s">
        <v>132</v>
      </c>
      <c r="K103" s="244">
        <v>48</v>
      </c>
      <c r="M103" s="259" t="s">
        <v>3103</v>
      </c>
      <c r="N103" s="28"/>
      <c r="O103" s="304"/>
      <c r="P103" s="303" t="s">
        <v>130</v>
      </c>
      <c r="Q103" s="244">
        <v>34</v>
      </c>
      <c r="S103" s="259" t="s">
        <v>1698</v>
      </c>
      <c r="T103" s="28"/>
      <c r="U103" s="28"/>
      <c r="V103" s="303" t="s">
        <v>129</v>
      </c>
      <c r="W103" s="244">
        <v>23</v>
      </c>
    </row>
    <row r="104" spans="1:23" ht="18.75">
      <c r="A104" s="259" t="s">
        <v>431</v>
      </c>
      <c r="B104" s="304"/>
      <c r="C104" s="304"/>
      <c r="D104" s="303" t="s">
        <v>131</v>
      </c>
      <c r="E104" s="244">
        <v>64</v>
      </c>
      <c r="G104" s="259" t="s">
        <v>1021</v>
      </c>
      <c r="H104" s="240"/>
      <c r="I104" s="302"/>
      <c r="J104" s="303" t="s">
        <v>132</v>
      </c>
      <c r="K104" s="244">
        <v>48</v>
      </c>
      <c r="M104" s="259" t="s">
        <v>1726</v>
      </c>
      <c r="N104" s="304"/>
      <c r="O104" s="304"/>
      <c r="P104" s="303" t="s">
        <v>130</v>
      </c>
      <c r="Q104" s="244">
        <v>34</v>
      </c>
      <c r="S104" s="259" t="s">
        <v>3105</v>
      </c>
      <c r="T104" s="28"/>
      <c r="U104" s="28"/>
      <c r="V104" s="303" t="s">
        <v>129</v>
      </c>
      <c r="W104" s="244">
        <v>23</v>
      </c>
    </row>
    <row r="105" spans="1:23" ht="18">
      <c r="A105" s="259" t="s">
        <v>2024</v>
      </c>
      <c r="B105" s="28"/>
      <c r="C105" s="28"/>
      <c r="D105" s="303" t="s">
        <v>131</v>
      </c>
      <c r="E105" s="244">
        <v>63</v>
      </c>
      <c r="G105" s="259" t="s">
        <v>2565</v>
      </c>
      <c r="H105" s="28"/>
      <c r="I105" s="237"/>
      <c r="J105" s="303" t="s">
        <v>132</v>
      </c>
      <c r="K105" s="244">
        <v>48</v>
      </c>
      <c r="M105" s="259" t="s">
        <v>860</v>
      </c>
      <c r="N105" s="28"/>
      <c r="O105" s="28"/>
      <c r="P105" s="303" t="s">
        <v>130</v>
      </c>
      <c r="Q105" s="244">
        <v>33</v>
      </c>
      <c r="S105" s="259" t="s">
        <v>1732</v>
      </c>
      <c r="T105" s="28"/>
      <c r="U105" s="237"/>
      <c r="V105" s="303" t="s">
        <v>129</v>
      </c>
      <c r="W105" s="244">
        <v>22</v>
      </c>
    </row>
    <row r="106" spans="1:23" ht="18">
      <c r="A106" s="259" t="s">
        <v>595</v>
      </c>
      <c r="B106" s="304"/>
      <c r="C106" s="304"/>
      <c r="D106" s="303" t="s">
        <v>131</v>
      </c>
      <c r="E106" s="244">
        <v>63</v>
      </c>
      <c r="G106" s="259" t="s">
        <v>3109</v>
      </c>
      <c r="H106" s="28"/>
      <c r="I106" s="237"/>
      <c r="J106" s="303" t="s">
        <v>132</v>
      </c>
      <c r="K106" s="244">
        <v>48</v>
      </c>
      <c r="M106" s="259" t="s">
        <v>3168</v>
      </c>
      <c r="N106" s="28"/>
      <c r="O106" s="28"/>
      <c r="P106" s="303" t="s">
        <v>130</v>
      </c>
      <c r="Q106" s="244">
        <v>33</v>
      </c>
      <c r="S106" s="178" t="s">
        <v>5054</v>
      </c>
      <c r="T106" s="304"/>
      <c r="U106" s="304"/>
      <c r="V106" s="303" t="s">
        <v>129</v>
      </c>
      <c r="W106" s="244">
        <v>22</v>
      </c>
    </row>
    <row r="107" spans="1:23" ht="18.75">
      <c r="A107" s="259" t="s">
        <v>3440</v>
      </c>
      <c r="B107" s="28"/>
      <c r="C107" s="28"/>
      <c r="D107" s="303" t="s">
        <v>131</v>
      </c>
      <c r="E107" s="244">
        <v>63</v>
      </c>
      <c r="G107" s="259" t="s">
        <v>3282</v>
      </c>
      <c r="H107" s="28"/>
      <c r="I107" s="304"/>
      <c r="J107" s="303" t="s">
        <v>132</v>
      </c>
      <c r="K107" s="244">
        <v>48</v>
      </c>
      <c r="M107" s="259" t="s">
        <v>2086</v>
      </c>
      <c r="N107" s="28"/>
      <c r="O107" s="237"/>
      <c r="P107" s="303" t="s">
        <v>130</v>
      </c>
      <c r="Q107" s="244">
        <v>33</v>
      </c>
      <c r="S107" s="259" t="s">
        <v>838</v>
      </c>
      <c r="T107" s="302"/>
      <c r="U107" s="302"/>
      <c r="V107" s="303" t="s">
        <v>129</v>
      </c>
      <c r="W107" s="244">
        <v>22</v>
      </c>
    </row>
    <row r="108" spans="1:23" ht="18">
      <c r="A108" s="259" t="s">
        <v>1997</v>
      </c>
      <c r="B108" s="38"/>
      <c r="C108" s="38"/>
      <c r="D108" s="303" t="s">
        <v>131</v>
      </c>
      <c r="E108" s="244">
        <v>63</v>
      </c>
      <c r="G108" s="259" t="s">
        <v>774</v>
      </c>
      <c r="H108" s="38"/>
      <c r="I108" s="38"/>
      <c r="J108" s="303" t="s">
        <v>132</v>
      </c>
      <c r="K108" s="244">
        <v>48</v>
      </c>
      <c r="M108" s="259" t="s">
        <v>2610</v>
      </c>
      <c r="N108" s="304"/>
      <c r="O108" s="304"/>
      <c r="P108" s="303" t="s">
        <v>130</v>
      </c>
      <c r="Q108" s="244">
        <v>33</v>
      </c>
      <c r="S108" s="259" t="s">
        <v>2526</v>
      </c>
      <c r="T108" s="38"/>
      <c r="U108" s="38"/>
      <c r="V108" s="303" t="s">
        <v>129</v>
      </c>
      <c r="W108" s="244">
        <v>22</v>
      </c>
    </row>
    <row r="109" spans="1:23" ht="18">
      <c r="A109" s="259" t="s">
        <v>954</v>
      </c>
      <c r="B109" s="28"/>
      <c r="C109" s="28"/>
      <c r="D109" s="303" t="s">
        <v>131</v>
      </c>
      <c r="E109" s="244">
        <v>63</v>
      </c>
      <c r="G109" s="178" t="s">
        <v>4885</v>
      </c>
      <c r="H109" s="28"/>
      <c r="I109" s="304"/>
      <c r="J109" s="303" t="s">
        <v>132</v>
      </c>
      <c r="K109" s="244">
        <v>48</v>
      </c>
      <c r="M109" s="259" t="s">
        <v>1791</v>
      </c>
      <c r="N109" s="28"/>
      <c r="O109" s="28"/>
      <c r="P109" s="303" t="s">
        <v>130</v>
      </c>
      <c r="Q109" s="244">
        <v>33</v>
      </c>
      <c r="S109" s="178" t="s">
        <v>4930</v>
      </c>
      <c r="T109" s="304"/>
      <c r="U109" s="304"/>
      <c r="V109" s="303" t="s">
        <v>129</v>
      </c>
      <c r="W109" s="244">
        <v>21</v>
      </c>
    </row>
    <row r="110" spans="1:23" ht="18.75">
      <c r="A110" s="259" t="s">
        <v>447</v>
      </c>
      <c r="B110" s="304"/>
      <c r="C110" s="304"/>
      <c r="D110" s="303" t="s">
        <v>131</v>
      </c>
      <c r="E110" s="244">
        <v>62</v>
      </c>
      <c r="G110" s="259" t="s">
        <v>753</v>
      </c>
      <c r="H110" s="240"/>
      <c r="I110" s="302"/>
      <c r="J110" s="303" t="s">
        <v>132</v>
      </c>
      <c r="K110" s="244">
        <v>47</v>
      </c>
      <c r="M110" s="178" t="s">
        <v>4988</v>
      </c>
      <c r="N110" s="237"/>
      <c r="O110" s="237"/>
      <c r="P110" s="303" t="s">
        <v>130</v>
      </c>
      <c r="Q110" s="244">
        <v>33</v>
      </c>
      <c r="S110" s="259" t="s">
        <v>3352</v>
      </c>
      <c r="T110" s="28"/>
      <c r="U110" s="28"/>
      <c r="V110" s="303" t="s">
        <v>129</v>
      </c>
      <c r="W110" s="244">
        <v>21</v>
      </c>
    </row>
    <row r="111" spans="1:23" ht="18.75">
      <c r="A111" s="178" t="s">
        <v>4187</v>
      </c>
      <c r="B111" s="304"/>
      <c r="C111" s="304"/>
      <c r="D111" s="303" t="s">
        <v>131</v>
      </c>
      <c r="E111" s="244">
        <v>62</v>
      </c>
      <c r="G111" s="259" t="s">
        <v>3104</v>
      </c>
      <c r="H111" s="304"/>
      <c r="I111" s="304"/>
      <c r="J111" s="303" t="s">
        <v>132</v>
      </c>
      <c r="K111" s="244">
        <v>47</v>
      </c>
      <c r="M111" s="178" t="s">
        <v>4396</v>
      </c>
      <c r="N111" s="240"/>
      <c r="O111" s="302"/>
      <c r="P111" s="303" t="s">
        <v>130</v>
      </c>
      <c r="Q111" s="244">
        <v>33</v>
      </c>
      <c r="S111" s="259" t="s">
        <v>3363</v>
      </c>
      <c r="T111" s="28"/>
      <c r="U111" s="28"/>
      <c r="V111" s="303" t="s">
        <v>129</v>
      </c>
      <c r="W111" s="244">
        <v>21</v>
      </c>
    </row>
    <row r="112" spans="1:23" ht="18">
      <c r="A112" s="259" t="s">
        <v>837</v>
      </c>
      <c r="B112" s="304"/>
      <c r="C112" s="304"/>
      <c r="D112" s="303" t="s">
        <v>131</v>
      </c>
      <c r="E112" s="244">
        <v>62</v>
      </c>
      <c r="G112" s="259" t="s">
        <v>2479</v>
      </c>
      <c r="H112" s="28"/>
      <c r="I112" s="28"/>
      <c r="J112" s="303" t="s">
        <v>132</v>
      </c>
      <c r="K112" s="244">
        <v>47</v>
      </c>
      <c r="M112" s="259" t="s">
        <v>2158</v>
      </c>
      <c r="N112" s="28"/>
      <c r="O112" s="237"/>
      <c r="P112" s="303" t="s">
        <v>130</v>
      </c>
      <c r="Q112" s="244">
        <v>33</v>
      </c>
      <c r="S112" s="259" t="s">
        <v>3123</v>
      </c>
      <c r="T112" s="28"/>
      <c r="U112" s="28"/>
      <c r="V112" s="303" t="s">
        <v>129</v>
      </c>
      <c r="W112" s="244">
        <v>21</v>
      </c>
    </row>
    <row r="113" spans="1:23" ht="18.75">
      <c r="A113" s="259" t="s">
        <v>1716</v>
      </c>
      <c r="B113" s="302"/>
      <c r="C113" s="302"/>
      <c r="D113" s="303" t="s">
        <v>131</v>
      </c>
      <c r="E113" s="244">
        <v>61</v>
      </c>
      <c r="G113" s="259" t="s">
        <v>3106</v>
      </c>
      <c r="H113" s="28"/>
      <c r="I113" s="302"/>
      <c r="J113" s="303" t="s">
        <v>132</v>
      </c>
      <c r="K113" s="244">
        <v>46</v>
      </c>
      <c r="M113" s="178" t="s">
        <v>4227</v>
      </c>
      <c r="N113" s="28"/>
      <c r="O113" s="28"/>
      <c r="P113" s="303" t="s">
        <v>130</v>
      </c>
      <c r="Q113" s="244">
        <v>33</v>
      </c>
      <c r="S113" s="178" t="s">
        <v>5055</v>
      </c>
      <c r="T113" s="28"/>
      <c r="U113" s="28"/>
      <c r="V113" s="303" t="s">
        <v>129</v>
      </c>
      <c r="W113" s="244">
        <v>21</v>
      </c>
    </row>
    <row r="114" spans="1:23" ht="18">
      <c r="A114" s="178" t="s">
        <v>4597</v>
      </c>
      <c r="B114" s="28"/>
      <c r="C114" s="237"/>
      <c r="D114" s="303" t="s">
        <v>131</v>
      </c>
      <c r="E114" s="244">
        <v>61</v>
      </c>
      <c r="G114" s="178" t="s">
        <v>4345</v>
      </c>
      <c r="H114" s="304"/>
      <c r="I114" s="304"/>
      <c r="J114" s="303" t="s">
        <v>132</v>
      </c>
      <c r="K114" s="244">
        <v>46</v>
      </c>
      <c r="M114" s="259" t="s">
        <v>2485</v>
      </c>
      <c r="N114" s="28"/>
      <c r="O114" s="28"/>
      <c r="P114" s="303" t="s">
        <v>130</v>
      </c>
      <c r="Q114" s="244">
        <v>33</v>
      </c>
      <c r="S114" s="259" t="s">
        <v>3321</v>
      </c>
      <c r="T114" s="28"/>
      <c r="U114" s="237"/>
      <c r="V114" s="303" t="s">
        <v>129</v>
      </c>
      <c r="W114" s="244">
        <v>21</v>
      </c>
    </row>
    <row r="115" spans="1:23" ht="18">
      <c r="A115" s="259" t="s">
        <v>450</v>
      </c>
      <c r="B115" s="237"/>
      <c r="C115" s="237"/>
      <c r="D115" s="303" t="s">
        <v>131</v>
      </c>
      <c r="E115" s="244">
        <v>61</v>
      </c>
      <c r="G115" s="259" t="s">
        <v>537</v>
      </c>
      <c r="H115" s="28"/>
      <c r="I115" s="28"/>
      <c r="J115" s="303" t="s">
        <v>132</v>
      </c>
      <c r="K115" s="244">
        <v>46</v>
      </c>
      <c r="M115" s="259" t="s">
        <v>2651</v>
      </c>
      <c r="N115" s="28"/>
      <c r="O115" s="28"/>
      <c r="P115" s="303" t="s">
        <v>130</v>
      </c>
      <c r="Q115" s="244">
        <v>32</v>
      </c>
      <c r="S115" s="259" t="s">
        <v>2455</v>
      </c>
      <c r="T115" s="38"/>
      <c r="U115" s="38"/>
      <c r="V115" s="303" t="s">
        <v>129</v>
      </c>
      <c r="W115" s="244">
        <v>21</v>
      </c>
    </row>
    <row r="116" spans="1:23" ht="18">
      <c r="A116" s="259" t="s">
        <v>2513</v>
      </c>
      <c r="D116" s="303" t="s">
        <v>131</v>
      </c>
      <c r="E116" s="244">
        <v>61</v>
      </c>
      <c r="G116" s="259" t="s">
        <v>426</v>
      </c>
      <c r="H116" s="28"/>
      <c r="I116" s="237"/>
      <c r="J116" s="303" t="s">
        <v>132</v>
      </c>
      <c r="K116" s="244">
        <v>44</v>
      </c>
      <c r="M116" s="178" t="s">
        <v>4691</v>
      </c>
      <c r="N116" s="28"/>
      <c r="O116" s="28"/>
      <c r="P116" s="303" t="s">
        <v>130</v>
      </c>
      <c r="Q116" s="244">
        <v>32</v>
      </c>
      <c r="S116" s="178" t="s">
        <v>5166</v>
      </c>
      <c r="T116" s="38"/>
      <c r="U116" s="38"/>
      <c r="V116" s="303" t="s">
        <v>129</v>
      </c>
      <c r="W116" s="244">
        <v>21</v>
      </c>
    </row>
    <row r="117" spans="1:23" ht="18">
      <c r="A117" s="259" t="s">
        <v>1395</v>
      </c>
      <c r="D117" s="303" t="s">
        <v>131</v>
      </c>
      <c r="E117" s="244">
        <v>61</v>
      </c>
      <c r="G117" s="259" t="s">
        <v>611</v>
      </c>
      <c r="H117" s="38"/>
      <c r="I117" s="38"/>
      <c r="J117" s="303" t="s">
        <v>132</v>
      </c>
      <c r="K117" s="244">
        <v>43</v>
      </c>
      <c r="M117" s="259" t="s">
        <v>2469</v>
      </c>
      <c r="N117" s="28"/>
      <c r="O117" s="237"/>
      <c r="P117" s="303" t="s">
        <v>130</v>
      </c>
      <c r="Q117" s="244">
        <v>32</v>
      </c>
      <c r="S117" s="178" t="s">
        <v>4700</v>
      </c>
      <c r="T117" s="28"/>
      <c r="U117" s="237"/>
      <c r="V117" s="303" t="s">
        <v>129</v>
      </c>
      <c r="W117" s="244">
        <v>21</v>
      </c>
    </row>
    <row r="118" spans="1:23" ht="18">
      <c r="E118" s="1"/>
      <c r="G118" s="259" t="s">
        <v>2090</v>
      </c>
      <c r="H118" s="28"/>
      <c r="I118" s="28"/>
      <c r="J118" s="303" t="s">
        <v>132</v>
      </c>
      <c r="K118" s="244">
        <v>43</v>
      </c>
      <c r="M118" s="259" t="s">
        <v>2134</v>
      </c>
      <c r="N118" s="38"/>
      <c r="O118" s="38"/>
      <c r="P118" s="303" t="s">
        <v>130</v>
      </c>
      <c r="Q118" s="244">
        <v>32</v>
      </c>
      <c r="S118" s="178" t="s">
        <v>4652</v>
      </c>
      <c r="T118" s="28"/>
      <c r="U118" s="28"/>
      <c r="V118" s="303" t="s">
        <v>129</v>
      </c>
      <c r="W118" s="244">
        <v>21</v>
      </c>
    </row>
    <row r="119" spans="1:23" ht="18.75">
      <c r="E119" s="1"/>
      <c r="G119" s="178" t="s">
        <v>4886</v>
      </c>
      <c r="H119" s="28"/>
      <c r="I119" s="28"/>
      <c r="J119" s="303" t="s">
        <v>132</v>
      </c>
      <c r="K119" s="244">
        <v>43</v>
      </c>
      <c r="M119" s="178" t="s">
        <v>4837</v>
      </c>
      <c r="N119" s="240"/>
      <c r="O119" s="302"/>
      <c r="P119" s="303" t="s">
        <v>130</v>
      </c>
      <c r="Q119" s="244">
        <v>32</v>
      </c>
      <c r="S119" s="259" t="s">
        <v>2534</v>
      </c>
      <c r="T119" s="28"/>
      <c r="U119" s="28"/>
      <c r="V119" s="303" t="s">
        <v>129</v>
      </c>
      <c r="W119" s="244">
        <v>21</v>
      </c>
    </row>
    <row r="120" spans="1:23" ht="18">
      <c r="E120" s="1"/>
      <c r="G120" s="259" t="s">
        <v>2149</v>
      </c>
      <c r="H120" s="28"/>
      <c r="I120" s="28"/>
      <c r="J120" s="303" t="s">
        <v>132</v>
      </c>
      <c r="K120" s="244">
        <v>43</v>
      </c>
      <c r="M120" s="178" t="s">
        <v>4646</v>
      </c>
      <c r="N120" s="38"/>
      <c r="O120" s="38"/>
      <c r="P120" s="303" t="s">
        <v>130</v>
      </c>
      <c r="Q120" s="244">
        <v>32</v>
      </c>
      <c r="S120" s="259" t="s">
        <v>3377</v>
      </c>
      <c r="T120" s="28"/>
      <c r="U120" s="237"/>
      <c r="V120" s="303" t="s">
        <v>129</v>
      </c>
      <c r="W120" s="244">
        <v>21</v>
      </c>
    </row>
    <row r="121" spans="1:23" ht="18.75">
      <c r="E121" s="1"/>
      <c r="G121" s="259" t="s">
        <v>467</v>
      </c>
      <c r="H121" s="304"/>
      <c r="I121" s="304"/>
      <c r="J121" s="303" t="s">
        <v>132</v>
      </c>
      <c r="K121" s="244">
        <v>42</v>
      </c>
      <c r="M121" s="259" t="s">
        <v>2150</v>
      </c>
      <c r="N121" s="240"/>
      <c r="O121" s="302"/>
      <c r="P121" s="303" t="s">
        <v>130</v>
      </c>
      <c r="Q121" s="244">
        <v>31</v>
      </c>
      <c r="S121" s="178" t="s">
        <v>4480</v>
      </c>
      <c r="T121" s="304"/>
      <c r="U121" s="304"/>
      <c r="V121" s="303" t="s">
        <v>129</v>
      </c>
      <c r="W121" s="244">
        <v>20</v>
      </c>
    </row>
    <row r="122" spans="1:23" ht="18">
      <c r="E122" s="1"/>
      <c r="G122" s="259" t="s">
        <v>476</v>
      </c>
      <c r="H122" s="38"/>
      <c r="I122" s="38"/>
      <c r="J122" s="303" t="s">
        <v>132</v>
      </c>
      <c r="K122" s="244">
        <v>42</v>
      </c>
      <c r="M122" s="259" t="s">
        <v>2973</v>
      </c>
      <c r="N122" s="28"/>
      <c r="O122" s="304"/>
      <c r="P122" s="303" t="s">
        <v>130</v>
      </c>
      <c r="Q122" s="244">
        <v>31</v>
      </c>
      <c r="S122" s="259" t="s">
        <v>3298</v>
      </c>
      <c r="T122" s="28"/>
      <c r="U122" s="237"/>
      <c r="V122" s="303" t="s">
        <v>129</v>
      </c>
      <c r="W122" s="244">
        <v>20</v>
      </c>
    </row>
    <row r="123" spans="1:23" ht="18">
      <c r="E123" s="1"/>
      <c r="G123" s="259" t="s">
        <v>2032</v>
      </c>
      <c r="H123" s="237"/>
      <c r="I123" s="237"/>
      <c r="J123" s="303" t="s">
        <v>132</v>
      </c>
      <c r="K123" s="244">
        <v>42</v>
      </c>
      <c r="M123" s="259" t="s">
        <v>3281</v>
      </c>
      <c r="N123" s="28"/>
      <c r="O123" s="237"/>
      <c r="P123" s="303" t="s">
        <v>130</v>
      </c>
      <c r="Q123" s="244">
        <v>31</v>
      </c>
      <c r="S123" s="178" t="s">
        <v>5991</v>
      </c>
      <c r="T123" s="38"/>
      <c r="U123" s="38"/>
      <c r="V123" s="303" t="s">
        <v>129</v>
      </c>
      <c r="W123" s="244">
        <v>20</v>
      </c>
    </row>
    <row r="124" spans="1:23" ht="18">
      <c r="E124" s="1"/>
      <c r="G124" s="259" t="s">
        <v>746</v>
      </c>
      <c r="H124" s="28"/>
      <c r="I124" s="237"/>
      <c r="J124" s="303" t="s">
        <v>132</v>
      </c>
      <c r="K124" s="244">
        <v>42</v>
      </c>
      <c r="M124" s="259" t="s">
        <v>750</v>
      </c>
      <c r="N124" s="304"/>
      <c r="O124" s="304"/>
      <c r="P124" s="303" t="s">
        <v>130</v>
      </c>
      <c r="Q124" s="244">
        <v>31</v>
      </c>
      <c r="S124" s="259" t="s">
        <v>998</v>
      </c>
      <c r="T124" s="38"/>
      <c r="U124" s="38"/>
      <c r="V124" s="303" t="s">
        <v>129</v>
      </c>
      <c r="W124" s="244">
        <v>20</v>
      </c>
    </row>
    <row r="125" spans="1:23" ht="18.75">
      <c r="E125" s="1"/>
      <c r="G125" s="259" t="s">
        <v>3307</v>
      </c>
      <c r="H125" s="28"/>
      <c r="I125" s="237"/>
      <c r="J125" s="303" t="s">
        <v>132</v>
      </c>
      <c r="K125" s="244">
        <v>42</v>
      </c>
      <c r="M125" s="259" t="s">
        <v>987</v>
      </c>
      <c r="N125" s="240"/>
      <c r="O125" s="302"/>
      <c r="P125" s="303" t="s">
        <v>130</v>
      </c>
      <c r="Q125" s="244">
        <v>31</v>
      </c>
      <c r="S125" s="259" t="s">
        <v>3484</v>
      </c>
      <c r="T125" s="302"/>
      <c r="U125" s="302"/>
      <c r="V125" s="303" t="s">
        <v>129</v>
      </c>
      <c r="W125" s="244">
        <v>20</v>
      </c>
    </row>
    <row r="126" spans="1:23" ht="18">
      <c r="E126" s="1"/>
      <c r="G126" s="259" t="s">
        <v>1706</v>
      </c>
      <c r="H126" s="38"/>
      <c r="I126" s="38"/>
      <c r="J126" s="303" t="s">
        <v>132</v>
      </c>
      <c r="K126" s="244">
        <v>42</v>
      </c>
      <c r="M126" s="259" t="s">
        <v>627</v>
      </c>
      <c r="N126" s="28"/>
      <c r="O126" s="237"/>
      <c r="P126" s="303" t="s">
        <v>130</v>
      </c>
      <c r="Q126" s="244">
        <v>31</v>
      </c>
      <c r="S126" s="178" t="s">
        <v>4192</v>
      </c>
      <c r="T126" s="28"/>
      <c r="U126" s="304"/>
      <c r="V126" s="303" t="s">
        <v>129</v>
      </c>
      <c r="W126" s="244">
        <v>20</v>
      </c>
    </row>
    <row r="127" spans="1:23" ht="18">
      <c r="E127" s="1"/>
      <c r="G127" s="259" t="s">
        <v>452</v>
      </c>
      <c r="H127" s="38"/>
      <c r="I127" s="38"/>
      <c r="J127" s="303" t="s">
        <v>132</v>
      </c>
      <c r="K127" s="244">
        <v>41</v>
      </c>
      <c r="M127" s="259" t="s">
        <v>3107</v>
      </c>
      <c r="N127" s="304"/>
      <c r="O127" s="304"/>
      <c r="P127" s="303" t="s">
        <v>130</v>
      </c>
      <c r="Q127" s="244">
        <v>31</v>
      </c>
      <c r="S127" s="259" t="s">
        <v>858</v>
      </c>
      <c r="T127" s="28"/>
      <c r="U127" s="28"/>
      <c r="V127" s="303" t="s">
        <v>129</v>
      </c>
      <c r="W127" s="244">
        <v>20</v>
      </c>
    </row>
    <row r="128" spans="1:23" ht="18">
      <c r="E128" s="1"/>
      <c r="G128" s="259" t="s">
        <v>2007</v>
      </c>
      <c r="H128" s="304"/>
      <c r="I128" s="304"/>
      <c r="J128" s="303" t="s">
        <v>132</v>
      </c>
      <c r="K128" s="244">
        <v>41</v>
      </c>
      <c r="M128" s="259" t="s">
        <v>414</v>
      </c>
      <c r="N128" s="28"/>
      <c r="O128" s="28"/>
      <c r="P128" s="303" t="s">
        <v>130</v>
      </c>
      <c r="Q128" s="244">
        <v>31</v>
      </c>
      <c r="S128" s="259" t="s">
        <v>617</v>
      </c>
      <c r="T128" s="28"/>
      <c r="U128" s="28"/>
      <c r="V128" s="303" t="s">
        <v>129</v>
      </c>
      <c r="W128" s="244">
        <v>20</v>
      </c>
    </row>
    <row r="129" spans="7:23" ht="18">
      <c r="G129" s="259" t="s">
        <v>2530</v>
      </c>
      <c r="H129" s="304"/>
      <c r="I129" s="304"/>
      <c r="J129" s="303" t="s">
        <v>132</v>
      </c>
      <c r="K129" s="244">
        <v>41</v>
      </c>
      <c r="M129" s="259" t="s">
        <v>2110</v>
      </c>
      <c r="N129" s="28"/>
      <c r="O129" s="28"/>
      <c r="P129" s="303" t="s">
        <v>130</v>
      </c>
      <c r="Q129" s="244">
        <v>30</v>
      </c>
      <c r="S129" s="392" t="s">
        <v>2104</v>
      </c>
      <c r="T129" s="304"/>
      <c r="U129" s="304"/>
      <c r="V129" s="303" t="s">
        <v>129</v>
      </c>
      <c r="W129" s="244">
        <v>20</v>
      </c>
    </row>
    <row r="130" spans="7:23" ht="18">
      <c r="G130" s="259" t="s">
        <v>3523</v>
      </c>
      <c r="H130" s="320"/>
      <c r="I130" s="38"/>
      <c r="J130" s="303" t="s">
        <v>132</v>
      </c>
      <c r="K130" s="244">
        <v>41</v>
      </c>
      <c r="M130" s="259" t="s">
        <v>3364</v>
      </c>
      <c r="N130" s="38"/>
      <c r="O130" s="38"/>
      <c r="P130" s="303" t="s">
        <v>130</v>
      </c>
      <c r="Q130" s="244">
        <v>30</v>
      </c>
      <c r="S130" s="259" t="s">
        <v>3116</v>
      </c>
      <c r="T130" s="304"/>
      <c r="U130" s="304"/>
      <c r="V130" s="303" t="s">
        <v>129</v>
      </c>
      <c r="W130" s="244">
        <v>20</v>
      </c>
    </row>
    <row r="131" spans="7:23" ht="18">
      <c r="G131" s="259" t="s">
        <v>519</v>
      </c>
      <c r="H131" s="28"/>
      <c r="I131" s="28"/>
      <c r="J131" s="303" t="s">
        <v>132</v>
      </c>
      <c r="K131" s="244">
        <v>40</v>
      </c>
      <c r="M131" s="259" t="s">
        <v>449</v>
      </c>
      <c r="N131" s="38"/>
      <c r="O131" s="38"/>
      <c r="P131" s="303" t="s">
        <v>130</v>
      </c>
      <c r="Q131" s="244">
        <v>30</v>
      </c>
      <c r="S131" s="259" t="s">
        <v>3228</v>
      </c>
      <c r="T131" s="28"/>
      <c r="U131" s="237"/>
      <c r="V131" s="303" t="s">
        <v>129</v>
      </c>
      <c r="W131" s="244">
        <v>20</v>
      </c>
    </row>
    <row r="132" spans="7:23" ht="18">
      <c r="G132" s="259" t="s">
        <v>3089</v>
      </c>
      <c r="H132" s="304"/>
      <c r="I132" s="304"/>
      <c r="J132" s="303" t="s">
        <v>132</v>
      </c>
      <c r="K132" s="244">
        <v>40</v>
      </c>
      <c r="M132" s="259" t="s">
        <v>735</v>
      </c>
      <c r="N132" s="28"/>
      <c r="O132" s="237"/>
      <c r="P132" s="303" t="s">
        <v>130</v>
      </c>
      <c r="Q132" s="244">
        <v>30</v>
      </c>
      <c r="S132" s="259" t="s">
        <v>2453</v>
      </c>
      <c r="T132" s="304"/>
      <c r="U132" s="304"/>
      <c r="V132" s="303" t="s">
        <v>129</v>
      </c>
      <c r="W132" s="244">
        <v>20</v>
      </c>
    </row>
    <row r="133" spans="7:23" ht="18">
      <c r="G133" s="259" t="s">
        <v>3224</v>
      </c>
      <c r="H133" s="28"/>
      <c r="I133" s="237"/>
      <c r="J133" s="303" t="s">
        <v>132</v>
      </c>
      <c r="K133" s="244">
        <v>40</v>
      </c>
      <c r="M133" s="259" t="s">
        <v>571</v>
      </c>
      <c r="N133" s="38"/>
      <c r="O133" s="38"/>
      <c r="P133" s="303" t="s">
        <v>130</v>
      </c>
      <c r="Q133" s="244">
        <v>30</v>
      </c>
      <c r="S133" s="259" t="s">
        <v>511</v>
      </c>
      <c r="T133" s="28"/>
      <c r="U133" s="237"/>
      <c r="V133" s="303" t="s">
        <v>129</v>
      </c>
      <c r="W133" s="244">
        <v>20</v>
      </c>
    </row>
    <row r="134" spans="7:23" ht="18">
      <c r="G134" s="259" t="s">
        <v>2532</v>
      </c>
      <c r="H134" s="304"/>
      <c r="I134" s="304"/>
      <c r="J134" s="303" t="s">
        <v>132</v>
      </c>
      <c r="K134" s="244">
        <v>40</v>
      </c>
      <c r="M134" s="259" t="s">
        <v>3155</v>
      </c>
      <c r="N134" s="38"/>
      <c r="O134" s="38"/>
      <c r="P134" s="303" t="s">
        <v>130</v>
      </c>
      <c r="Q134" s="244">
        <v>30</v>
      </c>
      <c r="S134" s="259" t="s">
        <v>2544</v>
      </c>
      <c r="T134" s="28"/>
      <c r="U134" s="237"/>
      <c r="V134" s="303" t="s">
        <v>129</v>
      </c>
      <c r="W134" s="244">
        <v>20</v>
      </c>
    </row>
    <row r="135" spans="7:23" ht="18.75">
      <c r="G135" s="259" t="s">
        <v>3223</v>
      </c>
      <c r="H135" s="304"/>
      <c r="I135" s="304"/>
      <c r="J135" s="303" t="s">
        <v>132</v>
      </c>
      <c r="K135" s="244">
        <v>40</v>
      </c>
      <c r="M135" s="259" t="s">
        <v>552</v>
      </c>
      <c r="N135" s="28"/>
      <c r="O135" s="28"/>
      <c r="P135" s="303" t="s">
        <v>130</v>
      </c>
      <c r="Q135" s="244">
        <v>30</v>
      </c>
      <c r="S135" s="259" t="s">
        <v>3518</v>
      </c>
      <c r="T135" s="302"/>
      <c r="U135" s="302"/>
      <c r="V135" s="303" t="s">
        <v>129</v>
      </c>
      <c r="W135" s="244">
        <v>20</v>
      </c>
    </row>
    <row r="136" spans="7:23" ht="18">
      <c r="G136" s="259" t="s">
        <v>3379</v>
      </c>
      <c r="H136" s="28"/>
      <c r="I136" s="237"/>
      <c r="J136" s="303" t="s">
        <v>132</v>
      </c>
      <c r="K136" s="244">
        <v>40</v>
      </c>
      <c r="M136" s="259" t="s">
        <v>2517</v>
      </c>
      <c r="N136" s="28"/>
      <c r="O136" s="28"/>
      <c r="P136" s="303" t="s">
        <v>130</v>
      </c>
      <c r="Q136" s="244">
        <v>30</v>
      </c>
      <c r="S136" s="178" t="s">
        <v>5200</v>
      </c>
      <c r="T136" s="28"/>
      <c r="U136" s="28"/>
      <c r="V136" s="303" t="s">
        <v>129</v>
      </c>
      <c r="W136" s="244">
        <v>19</v>
      </c>
    </row>
    <row r="137" spans="7:23" ht="18.75">
      <c r="G137" s="259" t="s">
        <v>2021</v>
      </c>
      <c r="H137" s="240"/>
      <c r="I137" s="302"/>
      <c r="J137" s="303" t="s">
        <v>132</v>
      </c>
      <c r="K137" s="244">
        <v>40</v>
      </c>
      <c r="M137" s="259" t="s">
        <v>559</v>
      </c>
      <c r="N137" s="302"/>
      <c r="O137" s="302"/>
      <c r="P137" s="303" t="s">
        <v>130</v>
      </c>
      <c r="Q137" s="244">
        <v>29</v>
      </c>
      <c r="S137" s="178" t="s">
        <v>5212</v>
      </c>
      <c r="T137" s="38"/>
      <c r="U137" s="38"/>
      <c r="V137" s="303" t="s">
        <v>129</v>
      </c>
      <c r="W137" s="244">
        <v>19</v>
      </c>
    </row>
    <row r="138" spans="7:23" ht="18">
      <c r="G138" s="259" t="s">
        <v>550</v>
      </c>
      <c r="H138" s="304"/>
      <c r="I138" s="304"/>
      <c r="J138" s="303" t="s">
        <v>132</v>
      </c>
      <c r="K138" s="244">
        <v>40</v>
      </c>
      <c r="M138" s="178" t="s">
        <v>4186</v>
      </c>
      <c r="N138" s="304"/>
      <c r="O138" s="304"/>
      <c r="P138" s="303" t="s">
        <v>130</v>
      </c>
      <c r="Q138" s="244">
        <v>29</v>
      </c>
      <c r="S138" s="259" t="s">
        <v>3532</v>
      </c>
      <c r="T138" s="28"/>
      <c r="U138" s="28"/>
      <c r="V138" s="303" t="s">
        <v>129</v>
      </c>
      <c r="W138" s="244">
        <v>19</v>
      </c>
    </row>
    <row r="139" spans="7:23" ht="18.75">
      <c r="G139" s="178" t="s">
        <v>4532</v>
      </c>
      <c r="H139" s="302"/>
      <c r="I139" s="302"/>
      <c r="J139" s="303" t="s">
        <v>132</v>
      </c>
      <c r="K139" s="244">
        <v>39</v>
      </c>
      <c r="M139" s="259" t="s">
        <v>3134</v>
      </c>
      <c r="N139" s="302"/>
      <c r="O139" s="302"/>
      <c r="P139" s="303" t="s">
        <v>130</v>
      </c>
      <c r="Q139" s="244">
        <v>28</v>
      </c>
      <c r="S139" s="259" t="s">
        <v>3121</v>
      </c>
      <c r="T139" s="304"/>
      <c r="U139" s="304"/>
      <c r="V139" s="303" t="s">
        <v>129</v>
      </c>
      <c r="W139" s="244">
        <v>19</v>
      </c>
    </row>
    <row r="140" spans="7:23" ht="18">
      <c r="G140" s="259" t="s">
        <v>2508</v>
      </c>
      <c r="H140" s="304"/>
      <c r="I140" s="304"/>
      <c r="J140" s="303" t="s">
        <v>132</v>
      </c>
      <c r="K140" s="244">
        <v>39</v>
      </c>
      <c r="M140" s="259" t="s">
        <v>3444</v>
      </c>
      <c r="N140" s="28"/>
      <c r="O140" s="237"/>
      <c r="P140" s="303" t="s">
        <v>130</v>
      </c>
      <c r="Q140" s="244">
        <v>28</v>
      </c>
      <c r="S140" s="259" t="s">
        <v>2588</v>
      </c>
      <c r="T140" s="28"/>
      <c r="U140" s="28"/>
      <c r="V140" s="303" t="s">
        <v>129</v>
      </c>
      <c r="W140" s="244">
        <v>19</v>
      </c>
    </row>
    <row r="141" spans="7:23" ht="18.75">
      <c r="G141" s="259" t="s">
        <v>2654</v>
      </c>
      <c r="H141" s="302"/>
      <c r="I141" s="302"/>
      <c r="J141" s="303" t="s">
        <v>132</v>
      </c>
      <c r="K141" s="244">
        <v>38</v>
      </c>
      <c r="M141" s="259" t="s">
        <v>973</v>
      </c>
      <c r="N141" s="304"/>
      <c r="O141" s="304"/>
      <c r="P141" s="303" t="s">
        <v>130</v>
      </c>
      <c r="Q141" s="244">
        <v>28</v>
      </c>
      <c r="S141" s="259" t="s">
        <v>732</v>
      </c>
      <c r="T141" s="28"/>
      <c r="U141" s="28"/>
      <c r="V141" s="303" t="s">
        <v>129</v>
      </c>
      <c r="W141" s="244">
        <v>19</v>
      </c>
    </row>
    <row r="142" spans="7:23" ht="18">
      <c r="G142" s="259" t="s">
        <v>2126</v>
      </c>
      <c r="H142" s="304"/>
      <c r="I142" s="304"/>
      <c r="J142" s="303" t="s">
        <v>132</v>
      </c>
      <c r="K142" s="244">
        <v>38</v>
      </c>
      <c r="M142" s="259" t="s">
        <v>562</v>
      </c>
      <c r="N142" s="28"/>
      <c r="O142" s="237"/>
      <c r="P142" s="303" t="s">
        <v>130</v>
      </c>
      <c r="Q142" s="244">
        <v>28</v>
      </c>
      <c r="S142" s="259" t="s">
        <v>3118</v>
      </c>
      <c r="T142" s="28"/>
      <c r="U142" s="28"/>
      <c r="V142" s="303" t="s">
        <v>129</v>
      </c>
      <c r="W142" s="244">
        <v>19</v>
      </c>
    </row>
    <row r="143" spans="7:23" ht="18">
      <c r="G143" s="259"/>
      <c r="H143" s="304"/>
      <c r="I143" s="304"/>
      <c r="J143" s="303"/>
      <c r="K143" s="244"/>
      <c r="M143" s="259" t="s">
        <v>2571</v>
      </c>
      <c r="N143" s="28"/>
      <c r="O143" s="237"/>
      <c r="P143" s="303" t="s">
        <v>130</v>
      </c>
      <c r="Q143" s="244">
        <v>28</v>
      </c>
      <c r="S143" s="259" t="s">
        <v>2033</v>
      </c>
      <c r="T143" s="28"/>
      <c r="U143" s="28"/>
      <c r="V143" s="303" t="s">
        <v>129</v>
      </c>
      <c r="W143" s="244">
        <v>19</v>
      </c>
    </row>
    <row r="144" spans="7:23" ht="18">
      <c r="G144" s="259"/>
      <c r="H144" s="304"/>
      <c r="I144" s="304"/>
      <c r="J144" s="303"/>
      <c r="K144" s="244"/>
      <c r="M144" s="178" t="s">
        <v>4645</v>
      </c>
      <c r="N144" s="38"/>
      <c r="O144" s="38"/>
      <c r="P144" s="303" t="s">
        <v>130</v>
      </c>
      <c r="Q144" s="244">
        <v>28</v>
      </c>
      <c r="S144" s="259" t="s">
        <v>2484</v>
      </c>
      <c r="T144" s="28"/>
      <c r="U144" s="28"/>
      <c r="V144" s="303" t="s">
        <v>129</v>
      </c>
      <c r="W144" s="244">
        <v>19</v>
      </c>
    </row>
    <row r="145" spans="7:23" ht="18.75">
      <c r="G145" s="259"/>
      <c r="H145" s="302"/>
      <c r="I145" s="302"/>
      <c r="J145" s="303"/>
      <c r="K145" s="244"/>
      <c r="M145" s="259" t="s">
        <v>512</v>
      </c>
      <c r="N145" s="28"/>
      <c r="O145" s="28"/>
      <c r="P145" s="303" t="s">
        <v>130</v>
      </c>
      <c r="Q145" s="244">
        <v>28</v>
      </c>
      <c r="S145" s="259" t="s">
        <v>3300</v>
      </c>
      <c r="T145" s="28"/>
      <c r="U145" s="28"/>
      <c r="V145" s="303" t="s">
        <v>129</v>
      </c>
      <c r="W145" s="244">
        <v>19</v>
      </c>
    </row>
    <row r="146" spans="7:23" ht="18">
      <c r="G146" s="259"/>
      <c r="H146" s="28"/>
      <c r="I146" s="237"/>
      <c r="J146" s="303"/>
      <c r="K146" s="244"/>
      <c r="M146" s="259" t="s">
        <v>2593</v>
      </c>
      <c r="N146" s="28"/>
      <c r="O146" s="28"/>
      <c r="P146" s="303" t="s">
        <v>130</v>
      </c>
      <c r="Q146" s="244">
        <v>27</v>
      </c>
      <c r="S146" s="259" t="s">
        <v>471</v>
      </c>
      <c r="T146" s="38"/>
      <c r="U146" s="38"/>
      <c r="V146" s="303" t="s">
        <v>129</v>
      </c>
      <c r="W146" s="244">
        <v>19</v>
      </c>
    </row>
    <row r="147" spans="7:23" ht="18">
      <c r="G147" s="259"/>
      <c r="H147" s="28"/>
      <c r="I147" s="28"/>
      <c r="J147" s="303"/>
      <c r="K147" s="244"/>
      <c r="M147" s="178" t="s">
        <v>5402</v>
      </c>
      <c r="N147" s="304"/>
      <c r="O147" s="304"/>
      <c r="P147" s="303" t="s">
        <v>130</v>
      </c>
      <c r="Q147" s="244">
        <v>27</v>
      </c>
      <c r="S147" s="259" t="s">
        <v>2566</v>
      </c>
      <c r="T147" s="28"/>
      <c r="U147" s="237"/>
      <c r="V147" s="303" t="s">
        <v>129</v>
      </c>
      <c r="W147" s="244">
        <v>19</v>
      </c>
    </row>
    <row r="148" spans="7:23" ht="18">
      <c r="M148" s="259" t="s">
        <v>2062</v>
      </c>
      <c r="N148" s="38"/>
      <c r="O148" s="38"/>
      <c r="P148" s="303" t="s">
        <v>130</v>
      </c>
      <c r="Q148" s="244">
        <v>27</v>
      </c>
      <c r="S148" s="178" t="s">
        <v>5400</v>
      </c>
      <c r="T148" s="38"/>
      <c r="U148" s="38"/>
      <c r="V148" s="303" t="s">
        <v>129</v>
      </c>
      <c r="W148" s="244">
        <v>19</v>
      </c>
    </row>
    <row r="149" spans="7:23" ht="18">
      <c r="M149" s="259" t="s">
        <v>2536</v>
      </c>
      <c r="N149" s="38"/>
      <c r="O149" s="38"/>
      <c r="P149" s="303" t="s">
        <v>130</v>
      </c>
      <c r="Q149" s="244">
        <v>27</v>
      </c>
      <c r="S149" s="259" t="s">
        <v>534</v>
      </c>
      <c r="T149" s="28"/>
      <c r="U149" s="28"/>
      <c r="V149" s="303" t="s">
        <v>129</v>
      </c>
      <c r="W149" s="244">
        <v>18</v>
      </c>
    </row>
    <row r="150" spans="7:23" ht="18">
      <c r="M150" s="259" t="s">
        <v>608</v>
      </c>
      <c r="N150" s="28"/>
      <c r="O150" s="237"/>
      <c r="P150" s="303" t="s">
        <v>130</v>
      </c>
      <c r="Q150" s="244">
        <v>27</v>
      </c>
      <c r="S150" s="259" t="s">
        <v>2618</v>
      </c>
      <c r="T150" s="28"/>
      <c r="U150" s="28"/>
      <c r="V150" s="303" t="s">
        <v>129</v>
      </c>
      <c r="W150" s="244">
        <v>18</v>
      </c>
    </row>
    <row r="151" spans="7:23" ht="18">
      <c r="M151" s="178" t="s">
        <v>4747</v>
      </c>
      <c r="N151" s="28"/>
      <c r="O151" s="237"/>
      <c r="P151" s="303" t="s">
        <v>130</v>
      </c>
      <c r="Q151" s="244">
        <v>26</v>
      </c>
      <c r="S151" s="178" t="s">
        <v>4979</v>
      </c>
      <c r="T151" s="304"/>
      <c r="U151" s="304"/>
      <c r="V151" s="303" t="s">
        <v>129</v>
      </c>
      <c r="W151" s="244">
        <v>18</v>
      </c>
    </row>
    <row r="152" spans="7:23" ht="18">
      <c r="M152" s="259" t="s">
        <v>1378</v>
      </c>
      <c r="N152" s="38"/>
      <c r="O152" s="38"/>
      <c r="P152" s="303" t="s">
        <v>130</v>
      </c>
      <c r="Q152" s="244">
        <v>26</v>
      </c>
      <c r="S152" s="259" t="s">
        <v>500</v>
      </c>
      <c r="T152" s="38"/>
      <c r="U152" s="38"/>
      <c r="V152" s="303" t="s">
        <v>129</v>
      </c>
      <c r="W152" s="244">
        <v>18</v>
      </c>
    </row>
    <row r="153" spans="7:23" ht="18">
      <c r="M153" s="178" t="s">
        <v>4702</v>
      </c>
      <c r="N153" s="28"/>
      <c r="O153" s="28"/>
      <c r="P153" s="303" t="s">
        <v>130</v>
      </c>
      <c r="Q153" s="244">
        <v>26</v>
      </c>
      <c r="S153" s="259" t="s">
        <v>1733</v>
      </c>
      <c r="T153" s="28"/>
      <c r="U153" s="237"/>
      <c r="V153" s="303" t="s">
        <v>129</v>
      </c>
      <c r="W153" s="244">
        <v>18</v>
      </c>
    </row>
    <row r="154" spans="7:23" ht="18">
      <c r="M154" s="178" t="s">
        <v>4378</v>
      </c>
      <c r="N154" s="28"/>
      <c r="O154" s="28"/>
      <c r="P154" s="303" t="s">
        <v>130</v>
      </c>
      <c r="Q154" s="244">
        <v>26</v>
      </c>
      <c r="S154" s="259" t="s">
        <v>3246</v>
      </c>
      <c r="T154" s="38"/>
      <c r="U154" s="38"/>
      <c r="V154" s="303" t="s">
        <v>129</v>
      </c>
      <c r="W154" s="244">
        <v>18</v>
      </c>
    </row>
    <row r="155" spans="7:23" ht="18">
      <c r="M155" s="259" t="s">
        <v>1966</v>
      </c>
      <c r="N155" s="28"/>
      <c r="O155" s="28"/>
      <c r="P155" s="303" t="s">
        <v>130</v>
      </c>
      <c r="Q155" s="244">
        <v>26</v>
      </c>
      <c r="S155" s="259" t="s">
        <v>454</v>
      </c>
      <c r="T155" s="38"/>
      <c r="U155" s="38"/>
      <c r="V155" s="303" t="s">
        <v>129</v>
      </c>
      <c r="W155" s="244">
        <v>18</v>
      </c>
    </row>
    <row r="156" spans="7:23" ht="18.75">
      <c r="M156" s="178" t="s">
        <v>4929</v>
      </c>
      <c r="N156" s="302"/>
      <c r="O156" s="302"/>
      <c r="P156" s="303" t="s">
        <v>130</v>
      </c>
      <c r="Q156" s="244">
        <v>26</v>
      </c>
      <c r="S156" s="178" t="s">
        <v>5389</v>
      </c>
      <c r="T156" s="240"/>
      <c r="U156" s="302"/>
      <c r="V156" s="303" t="s">
        <v>129</v>
      </c>
      <c r="W156" s="244">
        <v>18</v>
      </c>
    </row>
    <row r="157" spans="7:23" ht="18.75">
      <c r="M157" s="259" t="s">
        <v>1019</v>
      </c>
      <c r="N157" s="28"/>
      <c r="O157" s="237"/>
      <c r="P157" s="303" t="s">
        <v>130</v>
      </c>
      <c r="Q157" s="244">
        <v>26</v>
      </c>
      <c r="S157" s="178" t="s">
        <v>5394</v>
      </c>
      <c r="T157" s="302"/>
      <c r="U157" s="302"/>
      <c r="V157" s="303" t="s">
        <v>129</v>
      </c>
      <c r="W157" s="244">
        <v>18</v>
      </c>
    </row>
    <row r="158" spans="7:23" ht="18">
      <c r="M158" s="259" t="s">
        <v>2655</v>
      </c>
      <c r="N158" s="28"/>
      <c r="O158" s="237"/>
      <c r="P158" s="303" t="s">
        <v>130</v>
      </c>
      <c r="Q158" s="244">
        <v>26</v>
      </c>
      <c r="S158" s="259" t="s">
        <v>464</v>
      </c>
      <c r="T158" s="38"/>
      <c r="U158" s="38"/>
      <c r="V158" s="303" t="s">
        <v>129</v>
      </c>
      <c r="W158" s="244">
        <v>18</v>
      </c>
    </row>
    <row r="159" spans="7:23" ht="18">
      <c r="M159" s="259" t="s">
        <v>1989</v>
      </c>
      <c r="N159" s="28"/>
      <c r="O159" s="237"/>
      <c r="P159" s="303" t="s">
        <v>130</v>
      </c>
      <c r="Q159" s="244">
        <v>25</v>
      </c>
      <c r="S159" s="178" t="s">
        <v>5599</v>
      </c>
      <c r="T159" s="237"/>
      <c r="U159" s="237"/>
      <c r="V159" s="303" t="s">
        <v>129</v>
      </c>
      <c r="W159" s="244">
        <v>18</v>
      </c>
    </row>
    <row r="160" spans="7:23" ht="18">
      <c r="M160" s="259" t="s">
        <v>1697</v>
      </c>
      <c r="N160" s="304"/>
      <c r="O160" s="304"/>
      <c r="P160" s="303" t="s">
        <v>130</v>
      </c>
      <c r="Q160" s="244">
        <v>25</v>
      </c>
      <c r="S160" s="259" t="s">
        <v>2001</v>
      </c>
      <c r="T160" s="28"/>
      <c r="U160" s="237"/>
      <c r="V160" s="303" t="s">
        <v>129</v>
      </c>
      <c r="W160" s="244">
        <v>18</v>
      </c>
    </row>
    <row r="161" spans="2:23" ht="18">
      <c r="M161" s="178" t="s">
        <v>5606</v>
      </c>
      <c r="N161" s="38"/>
      <c r="O161" s="38"/>
      <c r="P161" s="303" t="s">
        <v>130</v>
      </c>
      <c r="Q161" s="244">
        <v>25</v>
      </c>
      <c r="S161" s="259" t="s">
        <v>847</v>
      </c>
      <c r="T161" s="28"/>
      <c r="U161" s="237"/>
      <c r="V161" s="303" t="s">
        <v>129</v>
      </c>
      <c r="W161" s="244">
        <v>18</v>
      </c>
    </row>
    <row r="162" spans="2:23" ht="18.75">
      <c r="M162" s="259" t="s">
        <v>3376</v>
      </c>
      <c r="N162" s="240"/>
      <c r="O162" s="302"/>
      <c r="P162" s="303" t="s">
        <v>130</v>
      </c>
      <c r="Q162" s="244">
        <v>25</v>
      </c>
      <c r="S162" s="178" t="s">
        <v>4395</v>
      </c>
      <c r="T162" s="38"/>
      <c r="U162" s="38"/>
      <c r="V162" s="303" t="s">
        <v>129</v>
      </c>
      <c r="W162" s="244">
        <v>18</v>
      </c>
    </row>
    <row r="163" spans="2:23" ht="18">
      <c r="M163" s="178" t="s">
        <v>5392</v>
      </c>
      <c r="N163" s="28"/>
      <c r="O163" s="304"/>
      <c r="P163" s="303" t="s">
        <v>130</v>
      </c>
      <c r="Q163" s="244">
        <v>25</v>
      </c>
      <c r="S163" s="259" t="s">
        <v>3285</v>
      </c>
      <c r="T163" s="28"/>
      <c r="U163" s="237"/>
      <c r="V163" s="303" t="s">
        <v>129</v>
      </c>
      <c r="W163" s="244">
        <v>18</v>
      </c>
    </row>
    <row r="164" spans="2:23" ht="18">
      <c r="M164" s="259" t="s">
        <v>3369</v>
      </c>
      <c r="N164" s="28"/>
      <c r="O164" s="28"/>
      <c r="P164" s="303" t="s">
        <v>130</v>
      </c>
      <c r="Q164" s="244">
        <v>25</v>
      </c>
      <c r="S164" s="259" t="s">
        <v>2619</v>
      </c>
      <c r="T164" s="28"/>
      <c r="U164" s="28"/>
      <c r="V164" s="303" t="s">
        <v>129</v>
      </c>
      <c r="W164" s="244">
        <v>17</v>
      </c>
    </row>
    <row r="165" spans="2:23" ht="18">
      <c r="M165" s="259" t="s">
        <v>3296</v>
      </c>
      <c r="N165" s="28"/>
      <c r="O165" s="237"/>
      <c r="P165" s="303" t="s">
        <v>130</v>
      </c>
      <c r="Q165" s="244">
        <v>25</v>
      </c>
      <c r="S165" s="259" t="s">
        <v>2458</v>
      </c>
      <c r="T165" s="28"/>
      <c r="U165" s="237"/>
      <c r="V165" s="303" t="s">
        <v>129</v>
      </c>
      <c r="W165" s="244">
        <v>17</v>
      </c>
    </row>
    <row r="166" spans="2:23" ht="18">
      <c r="M166" s="259" t="s">
        <v>2612</v>
      </c>
      <c r="N166" s="38"/>
      <c r="O166" s="38"/>
      <c r="P166" s="303" t="s">
        <v>130</v>
      </c>
      <c r="Q166" s="244">
        <v>25</v>
      </c>
      <c r="S166" s="178" t="s">
        <v>4594</v>
      </c>
      <c r="T166" s="28"/>
      <c r="U166" s="304"/>
      <c r="V166" s="303" t="s">
        <v>129</v>
      </c>
      <c r="W166" s="244">
        <v>17</v>
      </c>
    </row>
    <row r="167" spans="2:23" ht="18.75">
      <c r="M167" s="259" t="s">
        <v>3404</v>
      </c>
      <c r="N167" s="302"/>
      <c r="O167" s="302"/>
      <c r="P167" s="303" t="s">
        <v>130</v>
      </c>
      <c r="Q167" s="244">
        <v>24</v>
      </c>
      <c r="S167" s="259" t="s">
        <v>3333</v>
      </c>
      <c r="T167" s="28"/>
      <c r="U167" s="28"/>
      <c r="V167" s="303" t="s">
        <v>129</v>
      </c>
      <c r="W167" s="244">
        <v>17</v>
      </c>
    </row>
    <row r="168" spans="2:23" ht="18">
      <c r="M168" s="259" t="s">
        <v>439</v>
      </c>
      <c r="N168" s="38"/>
      <c r="O168" s="38"/>
      <c r="P168" s="303" t="s">
        <v>130</v>
      </c>
      <c r="Q168" s="244">
        <v>24</v>
      </c>
      <c r="S168" s="178" t="s">
        <v>4460</v>
      </c>
      <c r="T168" s="28"/>
      <c r="U168" s="28"/>
      <c r="V168" s="303" t="s">
        <v>129</v>
      </c>
      <c r="W168" s="244">
        <v>17</v>
      </c>
    </row>
    <row r="169" spans="2:23" ht="18.75">
      <c r="M169" s="178" t="s">
        <v>5208</v>
      </c>
      <c r="N169" s="38"/>
      <c r="O169" s="38"/>
      <c r="P169" s="303" t="s">
        <v>130</v>
      </c>
      <c r="Q169" s="244">
        <v>24</v>
      </c>
      <c r="S169" s="178" t="s">
        <v>4191</v>
      </c>
      <c r="T169" s="302"/>
      <c r="U169" s="302"/>
      <c r="V169" s="303" t="s">
        <v>129</v>
      </c>
      <c r="W169" s="244">
        <v>17</v>
      </c>
    </row>
    <row r="170" spans="2:23" ht="18">
      <c r="M170" s="259" t="s">
        <v>601</v>
      </c>
      <c r="N170" s="28"/>
      <c r="O170" s="28"/>
      <c r="P170" s="303" t="s">
        <v>130</v>
      </c>
      <c r="Q170" s="244">
        <v>24</v>
      </c>
      <c r="S170" s="259" t="s">
        <v>1986</v>
      </c>
      <c r="T170" s="38"/>
      <c r="U170" s="38"/>
      <c r="V170" s="303" t="s">
        <v>129</v>
      </c>
      <c r="W170" s="244">
        <v>17</v>
      </c>
    </row>
    <row r="171" spans="2:23" ht="18">
      <c r="M171" s="259" t="s">
        <v>854</v>
      </c>
      <c r="N171" s="28"/>
      <c r="O171" s="28"/>
      <c r="P171" s="303" t="s">
        <v>130</v>
      </c>
      <c r="Q171" s="244">
        <v>24</v>
      </c>
      <c r="S171" s="259" t="s">
        <v>2101</v>
      </c>
      <c r="T171" s="28"/>
      <c r="U171" s="28"/>
      <c r="V171" s="303" t="s">
        <v>129</v>
      </c>
      <c r="W171" s="244">
        <v>17</v>
      </c>
    </row>
    <row r="172" spans="2:23" ht="18">
      <c r="M172" s="259" t="s">
        <v>3309</v>
      </c>
      <c r="N172" s="28"/>
      <c r="O172" s="28"/>
      <c r="P172" s="303" t="s">
        <v>130</v>
      </c>
      <c r="Q172" s="244">
        <v>24</v>
      </c>
      <c r="S172" s="178" t="s">
        <v>5598</v>
      </c>
      <c r="T172" s="28"/>
      <c r="U172" s="237"/>
      <c r="V172" s="303" t="s">
        <v>129</v>
      </c>
      <c r="W172" s="244">
        <v>17</v>
      </c>
    </row>
    <row r="173" spans="2:23" ht="18">
      <c r="M173" s="178" t="s">
        <v>4599</v>
      </c>
      <c r="N173" s="28"/>
      <c r="O173" s="28"/>
      <c r="P173" s="303" t="s">
        <v>130</v>
      </c>
      <c r="Q173" s="244">
        <v>24</v>
      </c>
      <c r="S173" s="178" t="s">
        <v>5740</v>
      </c>
      <c r="T173" s="304"/>
      <c r="U173" s="304"/>
      <c r="V173" s="303" t="s">
        <v>129</v>
      </c>
      <c r="W173" s="244">
        <v>17</v>
      </c>
    </row>
    <row r="174" spans="2:23" ht="18">
      <c r="M174" s="259"/>
      <c r="N174" s="237"/>
      <c r="O174" s="237"/>
      <c r="P174" s="244"/>
      <c r="Q174" s="1"/>
      <c r="S174" s="178" t="s">
        <v>5490</v>
      </c>
      <c r="T174" s="304"/>
      <c r="U174" s="304"/>
      <c r="V174" s="303" t="s">
        <v>129</v>
      </c>
      <c r="W174" s="244">
        <v>17</v>
      </c>
    </row>
    <row r="175" spans="2:23" ht="18">
      <c r="B175" s="28"/>
      <c r="C175" s="49"/>
      <c r="D175" s="49"/>
      <c r="E175" s="49"/>
      <c r="M175" s="259"/>
      <c r="P175" s="244"/>
      <c r="Q175" s="1"/>
      <c r="S175" s="178" t="s">
        <v>5293</v>
      </c>
      <c r="T175" s="38"/>
      <c r="U175" s="38"/>
      <c r="V175" s="303" t="s">
        <v>129</v>
      </c>
      <c r="W175" s="244">
        <v>17</v>
      </c>
    </row>
    <row r="176" spans="2:23" ht="18">
      <c r="B176" s="28"/>
      <c r="C176" s="49"/>
      <c r="D176" s="49"/>
      <c r="E176" s="49"/>
      <c r="M176" s="259"/>
      <c r="N176" s="28"/>
      <c r="O176" s="28"/>
      <c r="P176" s="244"/>
      <c r="Q176" s="1"/>
      <c r="S176" s="259" t="s">
        <v>3367</v>
      </c>
      <c r="T176" s="28"/>
      <c r="U176" s="237"/>
      <c r="V176" s="303" t="s">
        <v>129</v>
      </c>
      <c r="W176" s="244">
        <v>17</v>
      </c>
    </row>
    <row r="177" spans="2:23" ht="18">
      <c r="B177" s="28"/>
      <c r="C177" s="49"/>
      <c r="D177" s="49"/>
      <c r="E177" s="49"/>
      <c r="S177" s="259" t="s">
        <v>1005</v>
      </c>
      <c r="T177" s="304"/>
      <c r="U177" s="304"/>
      <c r="V177" s="303" t="s">
        <v>129</v>
      </c>
      <c r="W177" s="244">
        <v>16</v>
      </c>
    </row>
    <row r="178" spans="2:23" ht="18">
      <c r="B178" s="28"/>
      <c r="C178" s="49"/>
      <c r="D178" s="49"/>
      <c r="E178" s="49"/>
      <c r="S178" s="178" t="s">
        <v>5744</v>
      </c>
      <c r="T178" s="304"/>
      <c r="U178" s="304"/>
      <c r="V178" s="303" t="s">
        <v>129</v>
      </c>
      <c r="W178" s="244">
        <v>16</v>
      </c>
    </row>
    <row r="179" spans="2:23" ht="18">
      <c r="B179" s="28"/>
      <c r="C179" s="49"/>
      <c r="D179" s="49"/>
      <c r="E179" s="49"/>
      <c r="S179" s="259" t="s">
        <v>2630</v>
      </c>
      <c r="T179" s="28"/>
      <c r="U179" s="28"/>
      <c r="V179" s="303" t="s">
        <v>129</v>
      </c>
      <c r="W179" s="244">
        <v>16</v>
      </c>
    </row>
    <row r="180" spans="2:23" ht="18">
      <c r="B180" s="28"/>
      <c r="C180" s="49"/>
      <c r="D180" s="49"/>
      <c r="E180" s="49"/>
      <c r="S180" s="178" t="s">
        <v>4398</v>
      </c>
      <c r="T180" s="28"/>
      <c r="U180" s="28"/>
      <c r="V180" s="303" t="s">
        <v>129</v>
      </c>
      <c r="W180" s="244">
        <v>16</v>
      </c>
    </row>
    <row r="181" spans="2:23" ht="18">
      <c r="B181" s="28"/>
      <c r="C181" s="49"/>
      <c r="D181" s="49"/>
      <c r="E181" s="49"/>
      <c r="S181" s="259" t="s">
        <v>3142</v>
      </c>
      <c r="T181" s="28"/>
      <c r="U181" s="28"/>
      <c r="V181" s="303" t="s">
        <v>129</v>
      </c>
      <c r="W181" s="244">
        <v>16</v>
      </c>
    </row>
    <row r="182" spans="2:23" ht="18">
      <c r="B182" s="28"/>
      <c r="C182" s="49"/>
      <c r="D182" s="49"/>
      <c r="E182" s="49"/>
      <c r="S182" s="259" t="s">
        <v>2535</v>
      </c>
      <c r="T182" s="28"/>
      <c r="U182" s="28"/>
      <c r="V182" s="303" t="s">
        <v>129</v>
      </c>
      <c r="W182" s="244">
        <v>16</v>
      </c>
    </row>
    <row r="183" spans="2:23" ht="18">
      <c r="B183" s="28"/>
      <c r="C183" s="49"/>
      <c r="D183" s="49"/>
      <c r="E183" s="49"/>
      <c r="S183" s="259" t="s">
        <v>1379</v>
      </c>
      <c r="T183" s="28"/>
      <c r="U183" s="28"/>
      <c r="V183" s="303" t="s">
        <v>129</v>
      </c>
      <c r="W183" s="244">
        <v>16</v>
      </c>
    </row>
    <row r="184" spans="2:23" ht="18">
      <c r="B184" s="28"/>
      <c r="C184" s="49"/>
      <c r="D184" s="49"/>
      <c r="E184" s="49"/>
      <c r="S184" s="178" t="s">
        <v>4697</v>
      </c>
      <c r="T184" s="28"/>
      <c r="U184" s="28"/>
      <c r="V184" s="303" t="s">
        <v>129</v>
      </c>
      <c r="W184" s="244">
        <v>16</v>
      </c>
    </row>
    <row r="185" spans="2:23" ht="18">
      <c r="B185" s="28"/>
      <c r="C185" s="49"/>
      <c r="D185" s="49"/>
      <c r="E185" s="49"/>
      <c r="S185" s="259" t="s">
        <v>2527</v>
      </c>
      <c r="T185" s="28"/>
      <c r="U185" s="28"/>
      <c r="V185" s="303" t="s">
        <v>129</v>
      </c>
      <c r="W185" s="244">
        <v>16</v>
      </c>
    </row>
    <row r="186" spans="2:23" ht="18">
      <c r="B186" s="28"/>
      <c r="C186" s="49"/>
      <c r="D186" s="49"/>
      <c r="E186" s="49"/>
      <c r="S186" s="259" t="s">
        <v>3226</v>
      </c>
      <c r="T186" s="28"/>
      <c r="U186" s="237"/>
      <c r="V186" s="303" t="s">
        <v>129</v>
      </c>
      <c r="W186" s="244">
        <v>16</v>
      </c>
    </row>
    <row r="187" spans="2:23" ht="18">
      <c r="B187" s="28"/>
      <c r="C187" s="49"/>
      <c r="D187" s="49"/>
      <c r="E187" s="49"/>
      <c r="S187" s="259" t="s">
        <v>2646</v>
      </c>
      <c r="T187" s="38"/>
      <c r="U187" s="38"/>
      <c r="V187" s="303" t="s">
        <v>129</v>
      </c>
      <c r="W187" s="244">
        <v>16</v>
      </c>
    </row>
    <row r="188" spans="2:23" ht="18.75">
      <c r="B188" s="28"/>
      <c r="C188" s="49"/>
      <c r="D188" s="49"/>
      <c r="E188" s="49"/>
      <c r="S188" s="259" t="s">
        <v>1794</v>
      </c>
      <c r="T188" s="302"/>
      <c r="U188" s="302"/>
      <c r="V188" s="303" t="s">
        <v>129</v>
      </c>
      <c r="W188" s="244">
        <v>16</v>
      </c>
    </row>
    <row r="189" spans="2:23" ht="18">
      <c r="B189" s="28"/>
      <c r="C189" s="49"/>
      <c r="D189" s="49"/>
      <c r="E189" s="49"/>
      <c r="S189" s="259" t="s">
        <v>2336</v>
      </c>
      <c r="T189" s="28"/>
      <c r="U189" s="28"/>
      <c r="V189" s="303" t="s">
        <v>129</v>
      </c>
      <c r="W189" s="244">
        <v>16</v>
      </c>
    </row>
    <row r="190" spans="2:23" ht="18">
      <c r="B190" s="28"/>
      <c r="C190" s="49"/>
      <c r="D190" s="49"/>
      <c r="E190" s="49"/>
      <c r="S190" s="259" t="s">
        <v>3412</v>
      </c>
      <c r="T190" s="28"/>
      <c r="U190" s="28"/>
      <c r="V190" s="303" t="s">
        <v>129</v>
      </c>
      <c r="W190" s="244">
        <v>16</v>
      </c>
    </row>
    <row r="191" spans="2:23" ht="18">
      <c r="B191" s="28"/>
      <c r="C191" s="49"/>
      <c r="D191" s="49"/>
      <c r="E191" s="49"/>
      <c r="S191" s="259" t="s">
        <v>506</v>
      </c>
      <c r="T191" s="28"/>
      <c r="U191" s="304"/>
      <c r="V191" s="303" t="s">
        <v>129</v>
      </c>
      <c r="W191" s="244">
        <v>16</v>
      </c>
    </row>
    <row r="192" spans="2:23" ht="18">
      <c r="B192" s="28"/>
      <c r="C192" s="49"/>
      <c r="D192" s="49"/>
      <c r="E192" s="49"/>
      <c r="S192" s="178" t="s">
        <v>5149</v>
      </c>
      <c r="T192" s="28"/>
      <c r="U192" s="28"/>
      <c r="V192" s="303" t="s">
        <v>129</v>
      </c>
      <c r="W192" s="244">
        <v>16</v>
      </c>
    </row>
    <row r="193" spans="2:23" ht="18">
      <c r="B193" s="28"/>
      <c r="C193" s="49"/>
      <c r="D193" s="49"/>
      <c r="E193" s="49"/>
      <c r="S193" s="178" t="s">
        <v>5210</v>
      </c>
      <c r="T193" s="28"/>
      <c r="U193" s="28"/>
      <c r="V193" s="303" t="s">
        <v>129</v>
      </c>
      <c r="W193" s="244">
        <v>16</v>
      </c>
    </row>
    <row r="194" spans="2:23" ht="18">
      <c r="B194" s="28"/>
      <c r="C194" s="49"/>
      <c r="D194" s="49"/>
      <c r="E194" s="49"/>
      <c r="S194" s="178" t="s">
        <v>4221</v>
      </c>
      <c r="T194" s="304"/>
      <c r="U194" s="304"/>
      <c r="V194" s="303" t="s">
        <v>129</v>
      </c>
      <c r="W194" s="244">
        <v>16</v>
      </c>
    </row>
    <row r="195" spans="2:23" ht="18.75">
      <c r="B195" s="28"/>
      <c r="C195" s="49"/>
      <c r="D195" s="49"/>
      <c r="E195" s="49"/>
      <c r="S195" s="259" t="s">
        <v>2580</v>
      </c>
      <c r="T195" s="302"/>
      <c r="U195" s="302"/>
      <c r="V195" s="303" t="s">
        <v>129</v>
      </c>
      <c r="W195" s="244">
        <v>16</v>
      </c>
    </row>
    <row r="196" spans="2:23" ht="18">
      <c r="B196" s="28"/>
      <c r="C196" s="49"/>
      <c r="D196" s="49"/>
      <c r="E196" s="49"/>
      <c r="S196" s="259" t="s">
        <v>968</v>
      </c>
      <c r="T196" s="304"/>
      <c r="U196" s="304"/>
      <c r="V196" s="303" t="s">
        <v>129</v>
      </c>
      <c r="W196" s="244">
        <v>16</v>
      </c>
    </row>
    <row r="197" spans="2:23" ht="18.75">
      <c r="B197" s="28"/>
      <c r="C197" s="49"/>
      <c r="D197" s="49"/>
      <c r="E197" s="49"/>
      <c r="S197" s="178" t="s">
        <v>5153</v>
      </c>
      <c r="T197" s="302"/>
      <c r="U197" s="302"/>
      <c r="V197" s="303" t="s">
        <v>129</v>
      </c>
      <c r="W197" s="244">
        <v>16</v>
      </c>
    </row>
    <row r="198" spans="2:23" ht="18">
      <c r="B198" s="28"/>
      <c r="C198" s="49"/>
      <c r="D198" s="49"/>
      <c r="E198" s="49"/>
      <c r="S198" s="259" t="s">
        <v>1369</v>
      </c>
      <c r="T198" s="38"/>
      <c r="U198" s="38"/>
      <c r="V198" s="303" t="s">
        <v>129</v>
      </c>
      <c r="W198" s="244">
        <v>16</v>
      </c>
    </row>
    <row r="199" spans="2:23" ht="18">
      <c r="B199" s="28"/>
      <c r="C199" s="49"/>
      <c r="D199" s="49"/>
      <c r="E199" s="49"/>
      <c r="S199" s="259" t="s">
        <v>3229</v>
      </c>
      <c r="T199" s="28"/>
      <c r="U199" s="28"/>
      <c r="V199" s="303" t="s">
        <v>129</v>
      </c>
      <c r="W199" s="244">
        <v>15</v>
      </c>
    </row>
    <row r="200" spans="2:23" ht="18">
      <c r="B200" s="28"/>
      <c r="C200" s="49"/>
      <c r="D200" s="49"/>
      <c r="E200" s="49"/>
      <c r="S200" s="178" t="s">
        <v>6006</v>
      </c>
      <c r="T200" s="28"/>
      <c r="U200" s="28"/>
      <c r="V200" s="303" t="s">
        <v>129</v>
      </c>
      <c r="W200" s="244">
        <v>15</v>
      </c>
    </row>
    <row r="201" spans="2:23" ht="18">
      <c r="B201" s="28"/>
      <c r="C201" s="49"/>
      <c r="D201" s="49"/>
      <c r="E201" s="49"/>
      <c r="S201" s="259" t="s">
        <v>533</v>
      </c>
      <c r="T201" s="28"/>
      <c r="U201" s="28"/>
      <c r="V201" s="303" t="s">
        <v>129</v>
      </c>
      <c r="W201" s="244">
        <v>15</v>
      </c>
    </row>
    <row r="202" spans="2:23" ht="18">
      <c r="B202" s="28"/>
      <c r="C202" s="49"/>
      <c r="D202" s="49"/>
      <c r="E202" s="49"/>
      <c r="S202" s="259" t="s">
        <v>493</v>
      </c>
      <c r="T202" s="28"/>
      <c r="U202" s="28"/>
      <c r="V202" s="303" t="s">
        <v>129</v>
      </c>
      <c r="W202" s="244">
        <v>15</v>
      </c>
    </row>
    <row r="203" spans="2:23" ht="18">
      <c r="B203" s="28"/>
      <c r="C203" s="49"/>
      <c r="D203" s="49"/>
      <c r="E203" s="49"/>
      <c r="S203" s="178" t="s">
        <v>4596</v>
      </c>
      <c r="T203" s="28"/>
      <c r="U203" s="28"/>
      <c r="V203" s="303" t="s">
        <v>129</v>
      </c>
      <c r="W203" s="244">
        <v>15</v>
      </c>
    </row>
    <row r="204" spans="2:23" ht="18">
      <c r="B204" s="28"/>
      <c r="C204" s="49"/>
      <c r="D204" s="49"/>
      <c r="E204" s="49"/>
      <c r="S204" s="259" t="s">
        <v>2537</v>
      </c>
      <c r="T204" s="28"/>
      <c r="U204" s="237"/>
      <c r="V204" s="303" t="s">
        <v>129</v>
      </c>
      <c r="W204" s="244">
        <v>15</v>
      </c>
    </row>
    <row r="205" spans="2:23" ht="18.75">
      <c r="B205" s="28"/>
      <c r="C205" s="49"/>
      <c r="D205" s="49"/>
      <c r="E205" s="49"/>
      <c r="S205" s="259" t="s">
        <v>972</v>
      </c>
      <c r="T205" s="240"/>
      <c r="U205" s="302"/>
      <c r="V205" s="303" t="s">
        <v>129</v>
      </c>
      <c r="W205" s="244">
        <v>15</v>
      </c>
    </row>
    <row r="206" spans="2:23" ht="18">
      <c r="B206" s="28"/>
      <c r="C206" s="49"/>
      <c r="D206" s="49"/>
      <c r="E206" s="49"/>
      <c r="S206" s="259" t="s">
        <v>543</v>
      </c>
      <c r="T206" s="304"/>
      <c r="U206" s="304"/>
      <c r="V206" s="303" t="s">
        <v>129</v>
      </c>
      <c r="W206" s="244">
        <v>15</v>
      </c>
    </row>
    <row r="207" spans="2:23" ht="18">
      <c r="B207" s="28"/>
      <c r="C207" s="49"/>
      <c r="D207" s="49"/>
      <c r="E207" s="49"/>
      <c r="S207" s="178" t="s">
        <v>5099</v>
      </c>
      <c r="T207" s="38"/>
      <c r="U207" s="38"/>
      <c r="V207" s="303" t="s">
        <v>129</v>
      </c>
      <c r="W207" s="244">
        <v>15</v>
      </c>
    </row>
    <row r="208" spans="2:23" ht="18">
      <c r="B208" s="28"/>
      <c r="C208" s="49"/>
      <c r="D208" s="49"/>
      <c r="E208" s="49"/>
      <c r="S208" s="259" t="s">
        <v>2322</v>
      </c>
      <c r="T208" s="38"/>
      <c r="U208" s="38"/>
      <c r="V208" s="303" t="s">
        <v>129</v>
      </c>
      <c r="W208" s="244">
        <v>15</v>
      </c>
    </row>
    <row r="209" spans="2:23" ht="18">
      <c r="B209" s="28"/>
      <c r="C209" s="49"/>
      <c r="D209" s="49"/>
      <c r="E209" s="49"/>
      <c r="S209" s="259" t="s">
        <v>565</v>
      </c>
      <c r="T209" s="28"/>
      <c r="U209" s="304"/>
      <c r="V209" s="303" t="s">
        <v>129</v>
      </c>
      <c r="W209" s="244">
        <v>15</v>
      </c>
    </row>
    <row r="210" spans="2:23" ht="18.75">
      <c r="B210" s="28"/>
      <c r="C210" s="49"/>
      <c r="D210" s="49"/>
      <c r="E210" s="49"/>
      <c r="S210" s="259" t="s">
        <v>3335</v>
      </c>
      <c r="T210" s="302"/>
      <c r="U210" s="302"/>
      <c r="V210" s="303" t="s">
        <v>129</v>
      </c>
      <c r="W210" s="244">
        <v>15</v>
      </c>
    </row>
    <row r="211" spans="2:23" ht="18">
      <c r="B211" s="28"/>
      <c r="C211" s="49"/>
      <c r="D211" s="49"/>
      <c r="E211" s="49"/>
      <c r="S211" s="259" t="s">
        <v>3297</v>
      </c>
      <c r="T211" s="38"/>
      <c r="U211" s="38"/>
      <c r="V211" s="303" t="s">
        <v>129</v>
      </c>
      <c r="W211" s="244">
        <v>15</v>
      </c>
    </row>
    <row r="212" spans="2:23" ht="18">
      <c r="B212" s="28"/>
      <c r="C212" s="49"/>
      <c r="D212" s="49"/>
      <c r="E212" s="49"/>
      <c r="S212" s="178" t="s">
        <v>4987</v>
      </c>
      <c r="T212" s="28"/>
      <c r="U212" s="28"/>
      <c r="V212" s="303" t="s">
        <v>129</v>
      </c>
      <c r="W212" s="244">
        <v>15</v>
      </c>
    </row>
    <row r="213" spans="2:23" ht="18">
      <c r="B213" s="28"/>
      <c r="C213" s="49"/>
      <c r="D213" s="49"/>
      <c r="E213" s="49"/>
      <c r="S213" s="259" t="s">
        <v>590</v>
      </c>
      <c r="T213" s="28"/>
      <c r="U213" s="28"/>
      <c r="V213" s="303" t="s">
        <v>129</v>
      </c>
      <c r="W213" s="244">
        <v>15</v>
      </c>
    </row>
    <row r="214" spans="2:23" ht="18">
      <c r="B214" s="28"/>
      <c r="C214" s="49"/>
      <c r="D214" s="49"/>
      <c r="E214" s="49"/>
      <c r="S214" s="259" t="s">
        <v>3156</v>
      </c>
      <c r="T214" s="28"/>
      <c r="U214" s="28"/>
      <c r="V214" s="303" t="s">
        <v>129</v>
      </c>
      <c r="W214" s="244">
        <v>15</v>
      </c>
    </row>
    <row r="215" spans="2:23" ht="18">
      <c r="B215" s="28"/>
      <c r="C215" s="49"/>
      <c r="D215" s="49"/>
      <c r="E215" s="49"/>
      <c r="S215" s="259" t="s">
        <v>2574</v>
      </c>
      <c r="T215" s="28"/>
      <c r="U215" s="28"/>
      <c r="V215" s="303" t="s">
        <v>129</v>
      </c>
      <c r="W215" s="244">
        <v>15</v>
      </c>
    </row>
    <row r="216" spans="2:23" ht="18.75">
      <c r="B216" s="28"/>
      <c r="C216" s="49"/>
      <c r="D216" s="49"/>
      <c r="E216" s="49"/>
      <c r="S216" s="259" t="s">
        <v>2576</v>
      </c>
      <c r="T216" s="302"/>
      <c r="U216" s="302"/>
      <c r="V216" s="303" t="s">
        <v>129</v>
      </c>
      <c r="W216" s="244">
        <v>15</v>
      </c>
    </row>
    <row r="217" spans="2:23" ht="18.75">
      <c r="B217" s="28"/>
      <c r="C217" s="49"/>
      <c r="D217" s="49"/>
      <c r="E217" s="49"/>
      <c r="S217" s="259" t="s">
        <v>560</v>
      </c>
      <c r="T217" s="240"/>
      <c r="U217" s="302"/>
      <c r="V217" s="303" t="s">
        <v>129</v>
      </c>
      <c r="W217" s="244">
        <v>15</v>
      </c>
    </row>
    <row r="218" spans="2:23" ht="18">
      <c r="B218" s="28"/>
      <c r="C218" s="49"/>
      <c r="D218" s="49"/>
      <c r="E218" s="49"/>
      <c r="S218" s="178" t="s">
        <v>4467</v>
      </c>
      <c r="T218" s="28"/>
      <c r="U218" s="304"/>
      <c r="V218" s="303" t="s">
        <v>129</v>
      </c>
      <c r="W218" s="244">
        <v>15</v>
      </c>
    </row>
    <row r="219" spans="2:23" ht="18">
      <c r="B219" s="28"/>
      <c r="C219" s="49"/>
      <c r="D219" s="49"/>
      <c r="E219" s="49"/>
      <c r="S219" s="178" t="s">
        <v>4649</v>
      </c>
      <c r="T219" s="304"/>
      <c r="U219" s="304"/>
      <c r="V219" s="303" t="s">
        <v>129</v>
      </c>
      <c r="W219" s="244">
        <v>15</v>
      </c>
    </row>
    <row r="220" spans="2:23" ht="18">
      <c r="B220" s="28"/>
      <c r="C220" s="49"/>
      <c r="D220" s="49"/>
      <c r="E220" s="49"/>
      <c r="S220" s="178" t="s">
        <v>4190</v>
      </c>
      <c r="T220" s="38"/>
      <c r="U220" s="38"/>
      <c r="V220" s="303" t="s">
        <v>129</v>
      </c>
      <c r="W220" s="244">
        <v>15</v>
      </c>
    </row>
    <row r="221" spans="2:23" ht="18">
      <c r="B221" s="28"/>
      <c r="C221" s="49"/>
      <c r="D221" s="49"/>
      <c r="E221" s="49"/>
      <c r="S221" s="259" t="s">
        <v>1398</v>
      </c>
      <c r="T221" s="38"/>
      <c r="U221" s="38"/>
      <c r="V221" s="303" t="s">
        <v>129</v>
      </c>
      <c r="W221" s="244">
        <v>15</v>
      </c>
    </row>
    <row r="222" spans="2:23" ht="18.75">
      <c r="B222" s="28"/>
      <c r="C222" s="28"/>
      <c r="D222" s="28"/>
      <c r="E222" s="28"/>
      <c r="S222" s="178" t="s">
        <v>5294</v>
      </c>
      <c r="T222" s="151"/>
      <c r="U222" s="302"/>
      <c r="V222" s="303" t="s">
        <v>129</v>
      </c>
      <c r="W222" s="244">
        <v>15</v>
      </c>
    </row>
    <row r="223" spans="2:23" ht="18">
      <c r="B223" s="28"/>
      <c r="C223" s="49"/>
      <c r="D223" s="49"/>
      <c r="E223" s="49"/>
      <c r="S223" s="259" t="s">
        <v>1747</v>
      </c>
      <c r="T223" s="28"/>
      <c r="U223" s="28"/>
      <c r="V223" s="303" t="s">
        <v>129</v>
      </c>
      <c r="W223" s="244">
        <v>15</v>
      </c>
    </row>
    <row r="224" spans="2:23" ht="18">
      <c r="B224" s="28"/>
      <c r="C224" s="49"/>
      <c r="D224" s="49"/>
      <c r="E224" s="49"/>
      <c r="S224" s="259" t="s">
        <v>490</v>
      </c>
      <c r="T224" s="28"/>
      <c r="U224" s="28"/>
      <c r="V224" s="303" t="s">
        <v>129</v>
      </c>
      <c r="W224" s="244">
        <v>14</v>
      </c>
    </row>
    <row r="225" spans="2:23" ht="18">
      <c r="B225" s="28"/>
      <c r="C225" s="49"/>
      <c r="D225" s="49"/>
      <c r="E225" s="49"/>
      <c r="S225" s="259" t="s">
        <v>2107</v>
      </c>
      <c r="T225" s="28"/>
      <c r="U225" s="28"/>
      <c r="V225" s="303" t="s">
        <v>129</v>
      </c>
      <c r="W225" s="244">
        <v>14</v>
      </c>
    </row>
    <row r="226" spans="2:23" ht="18">
      <c r="B226" s="28"/>
      <c r="C226" s="49"/>
      <c r="D226" s="49"/>
      <c r="E226" s="49"/>
      <c r="S226" s="259" t="s">
        <v>1992</v>
      </c>
      <c r="T226" s="28"/>
      <c r="U226" s="28"/>
      <c r="V226" s="303" t="s">
        <v>129</v>
      </c>
      <c r="W226" s="244">
        <v>14</v>
      </c>
    </row>
    <row r="227" spans="2:23" ht="18">
      <c r="B227" s="28"/>
      <c r="C227" s="49"/>
      <c r="D227" s="49"/>
      <c r="E227" s="49"/>
      <c r="S227" s="259" t="s">
        <v>850</v>
      </c>
      <c r="T227" s="28"/>
      <c r="U227" s="28"/>
      <c r="V227" s="303" t="s">
        <v>129</v>
      </c>
      <c r="W227" s="244">
        <v>14</v>
      </c>
    </row>
    <row r="228" spans="2:23" ht="18">
      <c r="B228" s="28"/>
      <c r="C228" s="49"/>
      <c r="D228" s="49"/>
      <c r="E228" s="49"/>
      <c r="S228" s="178" t="s">
        <v>4699</v>
      </c>
      <c r="T228" s="28"/>
      <c r="U228" s="28"/>
      <c r="V228" s="303" t="s">
        <v>129</v>
      </c>
      <c r="W228" s="244">
        <v>14</v>
      </c>
    </row>
    <row r="229" spans="2:23" ht="18">
      <c r="B229" s="28"/>
      <c r="C229" s="49"/>
      <c r="D229" s="49"/>
      <c r="E229" s="49"/>
      <c r="S229" s="259" t="s">
        <v>2622</v>
      </c>
      <c r="T229" s="28"/>
      <c r="U229" s="28"/>
      <c r="V229" s="303" t="s">
        <v>129</v>
      </c>
      <c r="W229" s="244">
        <v>14</v>
      </c>
    </row>
    <row r="230" spans="2:23" ht="18">
      <c r="B230" s="28"/>
      <c r="C230" s="49"/>
      <c r="D230" s="49"/>
      <c r="E230" s="49"/>
      <c r="S230" s="259" t="s">
        <v>3446</v>
      </c>
      <c r="T230" s="28"/>
      <c r="U230" s="304"/>
      <c r="V230" s="303" t="s">
        <v>129</v>
      </c>
      <c r="W230" s="244">
        <v>14</v>
      </c>
    </row>
    <row r="231" spans="2:23" ht="18">
      <c r="B231" s="28"/>
      <c r="C231" s="49"/>
      <c r="D231" s="49"/>
      <c r="E231" s="49"/>
      <c r="S231" s="259" t="s">
        <v>3318</v>
      </c>
      <c r="T231" s="38"/>
      <c r="U231" s="38"/>
      <c r="V231" s="303" t="s">
        <v>129</v>
      </c>
      <c r="W231" s="244">
        <v>14</v>
      </c>
    </row>
    <row r="232" spans="2:23" ht="18">
      <c r="B232" s="28"/>
      <c r="C232" s="49"/>
      <c r="D232" s="49"/>
      <c r="E232" s="49"/>
      <c r="S232" s="178" t="s">
        <v>5745</v>
      </c>
      <c r="T232" s="28"/>
      <c r="U232" s="237"/>
      <c r="V232" s="303" t="s">
        <v>129</v>
      </c>
      <c r="W232" s="244">
        <v>14</v>
      </c>
    </row>
    <row r="233" spans="2:23" ht="18">
      <c r="B233" s="28"/>
      <c r="C233" s="49"/>
      <c r="D233" s="49"/>
      <c r="E233" s="49"/>
      <c r="S233" s="259" t="s">
        <v>3473</v>
      </c>
      <c r="T233" s="38"/>
      <c r="U233" s="38"/>
      <c r="V233" s="303" t="s">
        <v>129</v>
      </c>
      <c r="W233" s="244">
        <v>14</v>
      </c>
    </row>
    <row r="234" spans="2:23" ht="18">
      <c r="B234" s="28"/>
      <c r="C234" s="49"/>
      <c r="D234" s="49"/>
      <c r="E234" s="49"/>
      <c r="S234" s="259" t="s">
        <v>2615</v>
      </c>
      <c r="T234" s="28"/>
      <c r="U234" s="304"/>
      <c r="V234" s="303" t="s">
        <v>129</v>
      </c>
      <c r="W234" s="244">
        <v>14</v>
      </c>
    </row>
    <row r="235" spans="2:23" ht="18">
      <c r="B235" s="28"/>
      <c r="C235" s="49"/>
      <c r="D235" s="49"/>
      <c r="E235" s="49"/>
      <c r="S235" s="259" t="s">
        <v>2321</v>
      </c>
      <c r="T235" s="28"/>
      <c r="U235" s="237"/>
      <c r="V235" s="303" t="s">
        <v>129</v>
      </c>
      <c r="W235" s="244">
        <v>14</v>
      </c>
    </row>
    <row r="236" spans="2:23" ht="18">
      <c r="B236" s="28"/>
      <c r="C236" s="49"/>
      <c r="D236" s="49"/>
      <c r="E236" s="49"/>
      <c r="S236" s="178" t="s">
        <v>5160</v>
      </c>
      <c r="T236" s="28"/>
      <c r="U236" s="237"/>
      <c r="V236" s="303" t="s">
        <v>129</v>
      </c>
      <c r="W236" s="244">
        <v>14</v>
      </c>
    </row>
    <row r="237" spans="2:23" ht="18">
      <c r="B237" s="28"/>
      <c r="C237" s="49"/>
      <c r="D237" s="49"/>
      <c r="E237" s="49"/>
      <c r="S237" s="178" t="s">
        <v>4189</v>
      </c>
      <c r="T237" s="28"/>
      <c r="U237" s="237"/>
      <c r="V237" s="303" t="s">
        <v>129</v>
      </c>
      <c r="W237" s="244">
        <v>14</v>
      </c>
    </row>
    <row r="238" spans="2:23" ht="18">
      <c r="B238" s="28"/>
      <c r="C238" s="49"/>
      <c r="D238" s="49"/>
      <c r="E238" s="49"/>
      <c r="S238" s="259" t="s">
        <v>2018</v>
      </c>
      <c r="T238" s="38"/>
      <c r="U238" s="38"/>
      <c r="V238" s="303" t="s">
        <v>129</v>
      </c>
      <c r="W238" s="244">
        <v>13</v>
      </c>
    </row>
    <row r="239" spans="2:23" ht="18">
      <c r="B239" s="28"/>
      <c r="C239" s="49"/>
      <c r="D239" s="49"/>
      <c r="E239" s="49"/>
      <c r="S239" s="178" t="s">
        <v>5213</v>
      </c>
      <c r="T239" s="38"/>
      <c r="U239" s="38"/>
      <c r="V239" s="303" t="s">
        <v>129</v>
      </c>
      <c r="W239" s="244">
        <v>13</v>
      </c>
    </row>
    <row r="240" spans="2:23" ht="18">
      <c r="B240" s="28"/>
      <c r="C240" s="49"/>
      <c r="D240" s="49"/>
      <c r="E240" s="49"/>
      <c r="S240" s="259" t="s">
        <v>843</v>
      </c>
      <c r="T240" s="28"/>
      <c r="U240" s="28"/>
      <c r="V240" s="303" t="s">
        <v>129</v>
      </c>
      <c r="W240" s="244">
        <v>13</v>
      </c>
    </row>
    <row r="241" spans="2:23" ht="18">
      <c r="B241" s="28"/>
      <c r="C241" s="49"/>
      <c r="D241" s="49"/>
      <c r="E241" s="49"/>
      <c r="S241" s="259" t="s">
        <v>614</v>
      </c>
      <c r="T241" s="28"/>
      <c r="U241" s="28"/>
      <c r="V241" s="303" t="s">
        <v>129</v>
      </c>
      <c r="W241" s="244">
        <v>13</v>
      </c>
    </row>
    <row r="242" spans="2:23" ht="18">
      <c r="B242" s="28"/>
      <c r="C242" s="49"/>
      <c r="D242" s="49"/>
      <c r="E242" s="49"/>
      <c r="S242" s="259" t="s">
        <v>1699</v>
      </c>
      <c r="T242" s="28"/>
      <c r="U242" s="28"/>
      <c r="V242" s="303" t="s">
        <v>129</v>
      </c>
      <c r="W242" s="244">
        <v>13</v>
      </c>
    </row>
    <row r="243" spans="2:23" ht="18">
      <c r="B243" s="28"/>
      <c r="C243" s="49"/>
      <c r="D243" s="49"/>
      <c r="E243" s="49"/>
      <c r="S243" s="178" t="s">
        <v>5502</v>
      </c>
      <c r="T243" s="28"/>
      <c r="U243" s="28"/>
      <c r="V243" s="303" t="s">
        <v>129</v>
      </c>
      <c r="W243" s="244">
        <v>13</v>
      </c>
    </row>
    <row r="244" spans="2:23" ht="18">
      <c r="B244" s="28"/>
      <c r="C244" s="49"/>
      <c r="D244" s="49"/>
      <c r="E244" s="49"/>
      <c r="S244" s="259" t="s">
        <v>743</v>
      </c>
      <c r="T244" s="28"/>
      <c r="U244" s="28"/>
      <c r="V244" s="303" t="s">
        <v>129</v>
      </c>
      <c r="W244" s="244">
        <v>13</v>
      </c>
    </row>
    <row r="245" spans="2:23" ht="18">
      <c r="B245" s="28"/>
      <c r="C245" s="49"/>
      <c r="D245" s="49"/>
      <c r="E245" s="49"/>
      <c r="S245" s="259" t="s">
        <v>2631</v>
      </c>
      <c r="T245" s="28"/>
      <c r="U245" s="28"/>
      <c r="V245" s="303" t="s">
        <v>129</v>
      </c>
      <c r="W245" s="244">
        <v>13</v>
      </c>
    </row>
    <row r="246" spans="2:23" ht="18">
      <c r="B246" s="28"/>
      <c r="C246" s="49"/>
      <c r="D246" s="49"/>
      <c r="E246" s="49"/>
      <c r="S246" s="178" t="s">
        <v>4928</v>
      </c>
      <c r="T246" s="28"/>
      <c r="U246" s="28"/>
      <c r="V246" s="303" t="s">
        <v>129</v>
      </c>
      <c r="W246" s="244">
        <v>13</v>
      </c>
    </row>
    <row r="247" spans="2:23" ht="18">
      <c r="B247" s="28"/>
      <c r="C247" s="49"/>
      <c r="D247" s="49"/>
      <c r="E247" s="49"/>
      <c r="S247" s="178" t="s">
        <v>4701</v>
      </c>
      <c r="T247" s="28"/>
      <c r="U247" s="237"/>
      <c r="V247" s="303" t="s">
        <v>129</v>
      </c>
      <c r="W247" s="244">
        <v>13</v>
      </c>
    </row>
    <row r="248" spans="2:23" ht="18">
      <c r="B248" s="28"/>
      <c r="C248" s="49"/>
      <c r="D248" s="49"/>
      <c r="E248" s="49"/>
      <c r="S248" s="178" t="s">
        <v>4536</v>
      </c>
      <c r="T248" s="304"/>
      <c r="U248" s="304"/>
      <c r="V248" s="303" t="s">
        <v>129</v>
      </c>
      <c r="W248" s="244">
        <v>13</v>
      </c>
    </row>
    <row r="249" spans="2:23" ht="18">
      <c r="B249" s="28"/>
      <c r="C249" s="49"/>
      <c r="D249" s="49"/>
      <c r="E249" s="49"/>
      <c r="S249" s="178" t="s">
        <v>4589</v>
      </c>
      <c r="T249" s="28"/>
      <c r="U249" s="237"/>
      <c r="V249" s="303" t="s">
        <v>129</v>
      </c>
      <c r="W249" s="244">
        <v>13</v>
      </c>
    </row>
    <row r="250" spans="2:23" ht="18">
      <c r="B250" s="28"/>
      <c r="C250" s="49"/>
      <c r="D250" s="49"/>
      <c r="E250" s="49"/>
      <c r="S250" s="259" t="s">
        <v>485</v>
      </c>
      <c r="T250" s="320"/>
      <c r="U250" s="38"/>
      <c r="V250" s="303" t="s">
        <v>129</v>
      </c>
      <c r="W250" s="244">
        <v>13</v>
      </c>
    </row>
    <row r="251" spans="2:23" ht="18">
      <c r="B251" s="28"/>
      <c r="C251" s="49"/>
      <c r="D251" s="49"/>
      <c r="E251" s="49"/>
      <c r="S251" s="259" t="s">
        <v>2059</v>
      </c>
      <c r="T251" s="28"/>
      <c r="U251" s="237"/>
      <c r="V251" s="303" t="s">
        <v>129</v>
      </c>
      <c r="W251" s="244">
        <v>13</v>
      </c>
    </row>
    <row r="252" spans="2:23" ht="18.75">
      <c r="B252" s="28"/>
      <c r="C252" s="49"/>
      <c r="D252" s="49"/>
      <c r="E252" s="49"/>
      <c r="S252" s="259" t="s">
        <v>3252</v>
      </c>
      <c r="T252" s="240"/>
      <c r="U252" s="302"/>
      <c r="V252" s="303" t="s">
        <v>129</v>
      </c>
      <c r="W252" s="244">
        <v>13</v>
      </c>
    </row>
    <row r="253" spans="2:23" ht="18">
      <c r="B253" s="28"/>
      <c r="C253" s="49"/>
      <c r="D253" s="49"/>
      <c r="E253" s="49"/>
      <c r="S253" s="259" t="s">
        <v>1742</v>
      </c>
      <c r="T253" s="38"/>
      <c r="U253" s="38"/>
      <c r="V253" s="303" t="s">
        <v>129</v>
      </c>
      <c r="W253" s="244">
        <v>13</v>
      </c>
    </row>
    <row r="254" spans="2:23" ht="18">
      <c r="B254" s="28"/>
      <c r="C254" s="49"/>
      <c r="D254" s="49"/>
      <c r="E254" s="49"/>
      <c r="S254" s="259" t="s">
        <v>3497</v>
      </c>
      <c r="T254" s="28"/>
      <c r="U254" s="237"/>
      <c r="V254" s="303" t="s">
        <v>129</v>
      </c>
      <c r="W254" s="244">
        <v>13</v>
      </c>
    </row>
    <row r="255" spans="2:23" ht="18">
      <c r="B255" s="28"/>
      <c r="C255" s="49"/>
      <c r="D255" s="49"/>
      <c r="E255" s="49"/>
      <c r="S255" s="259" t="s">
        <v>2103</v>
      </c>
      <c r="T255" s="38"/>
      <c r="U255" s="38"/>
      <c r="V255" s="303" t="s">
        <v>129</v>
      </c>
      <c r="W255" s="244">
        <v>13</v>
      </c>
    </row>
    <row r="256" spans="2:23" ht="18">
      <c r="B256" s="28"/>
      <c r="C256" s="49"/>
      <c r="D256" s="49"/>
      <c r="E256" s="49"/>
      <c r="S256" s="259" t="s">
        <v>3426</v>
      </c>
      <c r="T256" s="38"/>
      <c r="U256" s="38"/>
      <c r="V256" s="303" t="s">
        <v>129</v>
      </c>
      <c r="W256" s="244">
        <v>13</v>
      </c>
    </row>
    <row r="257" spans="2:23" ht="18">
      <c r="B257" s="28"/>
      <c r="C257" s="49"/>
      <c r="D257" s="49"/>
      <c r="E257" s="49"/>
      <c r="S257" s="259" t="s">
        <v>1712</v>
      </c>
      <c r="T257" s="28"/>
      <c r="U257" s="28"/>
      <c r="V257" s="303" t="s">
        <v>129</v>
      </c>
      <c r="W257" s="244">
        <v>13</v>
      </c>
    </row>
    <row r="258" spans="2:23" ht="18">
      <c r="B258" s="28"/>
      <c r="C258" s="49"/>
      <c r="D258" s="49"/>
      <c r="E258" s="49"/>
      <c r="S258" s="178" t="s">
        <v>4530</v>
      </c>
      <c r="T258" s="28"/>
      <c r="U258" s="28"/>
      <c r="V258" s="303" t="s">
        <v>129</v>
      </c>
      <c r="W258" s="244">
        <v>12</v>
      </c>
    </row>
    <row r="259" spans="2:23" ht="18">
      <c r="B259" s="28"/>
      <c r="C259" s="49"/>
      <c r="D259" s="49"/>
      <c r="E259" s="49"/>
      <c r="S259" s="259" t="s">
        <v>1792</v>
      </c>
      <c r="T259" s="28"/>
      <c r="U259" s="28"/>
      <c r="V259" s="303" t="s">
        <v>129</v>
      </c>
      <c r="W259" s="244">
        <v>12</v>
      </c>
    </row>
    <row r="260" spans="2:23" ht="18">
      <c r="B260" s="28"/>
      <c r="C260" s="49"/>
      <c r="D260" s="49"/>
      <c r="E260" s="49"/>
      <c r="S260" s="259" t="s">
        <v>2531</v>
      </c>
      <c r="T260" s="28"/>
      <c r="U260" s="28"/>
      <c r="V260" s="303" t="s">
        <v>129</v>
      </c>
      <c r="W260" s="244">
        <v>12</v>
      </c>
    </row>
    <row r="261" spans="2:23" ht="18">
      <c r="B261" s="28"/>
      <c r="C261" s="49"/>
      <c r="D261" s="49"/>
      <c r="E261" s="49"/>
      <c r="S261" s="259" t="s">
        <v>2481</v>
      </c>
      <c r="T261" s="28"/>
      <c r="U261" s="28"/>
      <c r="V261" s="303" t="s">
        <v>129</v>
      </c>
      <c r="W261" s="244">
        <v>12</v>
      </c>
    </row>
    <row r="262" spans="2:23" ht="18">
      <c r="B262" s="178"/>
      <c r="C262" s="49"/>
      <c r="D262" s="49"/>
      <c r="E262" s="49"/>
      <c r="S262" s="259" t="s">
        <v>3372</v>
      </c>
      <c r="T262" s="28"/>
      <c r="U262" s="28"/>
      <c r="V262" s="303" t="s">
        <v>129</v>
      </c>
      <c r="W262" s="244">
        <v>12</v>
      </c>
    </row>
    <row r="263" spans="2:23" ht="18">
      <c r="B263" s="28"/>
      <c r="C263" s="49"/>
      <c r="D263" s="49"/>
      <c r="E263" s="49"/>
      <c r="S263" s="259" t="s">
        <v>2014</v>
      </c>
      <c r="T263" s="28"/>
      <c r="U263" s="28"/>
      <c r="V263" s="303" t="s">
        <v>129</v>
      </c>
      <c r="W263" s="244">
        <v>12</v>
      </c>
    </row>
    <row r="264" spans="2:23" ht="18">
      <c r="B264" s="28"/>
      <c r="C264" s="49"/>
      <c r="D264" s="49"/>
      <c r="E264" s="49"/>
      <c r="S264" s="178" t="s">
        <v>5739</v>
      </c>
      <c r="T264" s="28"/>
      <c r="U264" s="28"/>
      <c r="V264" s="303" t="s">
        <v>129</v>
      </c>
      <c r="W264" s="244">
        <v>12</v>
      </c>
    </row>
    <row r="265" spans="2:23" ht="18">
      <c r="B265" s="28"/>
      <c r="C265" s="49"/>
      <c r="D265" s="49"/>
      <c r="E265" s="49"/>
      <c r="S265" s="259" t="s">
        <v>457</v>
      </c>
      <c r="T265" s="38"/>
      <c r="U265" s="38"/>
      <c r="V265" s="303" t="s">
        <v>129</v>
      </c>
      <c r="W265" s="244">
        <v>12</v>
      </c>
    </row>
    <row r="266" spans="2:23" ht="18.75">
      <c r="B266" s="28"/>
      <c r="C266" s="49"/>
      <c r="D266" s="49"/>
      <c r="E266" s="49"/>
      <c r="S266" s="259" t="s">
        <v>2105</v>
      </c>
      <c r="T266" s="302"/>
      <c r="U266" s="302"/>
      <c r="V266" s="303" t="s">
        <v>129</v>
      </c>
      <c r="W266" s="244">
        <v>12</v>
      </c>
    </row>
    <row r="267" spans="2:23" ht="18">
      <c r="B267" s="28"/>
      <c r="C267" s="49"/>
      <c r="D267" s="49"/>
      <c r="E267" s="49"/>
      <c r="S267" s="259" t="s">
        <v>521</v>
      </c>
      <c r="T267" s="304"/>
      <c r="U267" s="304"/>
      <c r="V267" s="303" t="s">
        <v>129</v>
      </c>
      <c r="W267" s="244">
        <v>12</v>
      </c>
    </row>
    <row r="268" spans="2:23" ht="18">
      <c r="B268" s="28"/>
      <c r="C268" s="49"/>
      <c r="D268" s="49"/>
      <c r="E268" s="49"/>
      <c r="S268" s="259" t="s">
        <v>2543</v>
      </c>
      <c r="T268" s="38"/>
      <c r="U268" s="38"/>
      <c r="V268" s="303" t="s">
        <v>129</v>
      </c>
      <c r="W268" s="244">
        <v>12</v>
      </c>
    </row>
    <row r="269" spans="2:23" ht="18">
      <c r="B269" s="28"/>
      <c r="C269" s="49"/>
      <c r="D269" s="49"/>
      <c r="E269" s="49"/>
      <c r="S269" s="259" t="s">
        <v>2625</v>
      </c>
      <c r="T269" s="28"/>
      <c r="U269" s="237"/>
      <c r="V269" s="303" t="s">
        <v>129</v>
      </c>
      <c r="W269" s="244">
        <v>12</v>
      </c>
    </row>
    <row r="270" spans="2:23" ht="18">
      <c r="B270" s="28"/>
      <c r="C270" s="49"/>
      <c r="D270" s="49"/>
      <c r="E270" s="49"/>
      <c r="S270" s="259" t="s">
        <v>1362</v>
      </c>
      <c r="T270" s="28"/>
      <c r="U270" s="237"/>
      <c r="V270" s="303" t="s">
        <v>129</v>
      </c>
      <c r="W270" s="244">
        <v>12</v>
      </c>
    </row>
    <row r="271" spans="2:23" ht="18">
      <c r="B271" s="28"/>
      <c r="C271" s="49"/>
      <c r="D271" s="49"/>
      <c r="E271" s="49"/>
      <c r="S271" s="259" t="s">
        <v>3371</v>
      </c>
      <c r="T271" s="28"/>
      <c r="U271" s="237"/>
      <c r="V271" s="303" t="s">
        <v>129</v>
      </c>
      <c r="W271" s="244">
        <v>12</v>
      </c>
    </row>
    <row r="272" spans="2:23" ht="18.75">
      <c r="B272" s="28"/>
      <c r="C272" s="49"/>
      <c r="D272" s="49"/>
      <c r="E272" s="49"/>
      <c r="S272" s="259" t="s">
        <v>3266</v>
      </c>
      <c r="T272" s="302"/>
      <c r="U272" s="302"/>
      <c r="V272" s="303" t="s">
        <v>129</v>
      </c>
      <c r="W272" s="244">
        <v>11</v>
      </c>
    </row>
    <row r="273" spans="2:23" ht="18">
      <c r="B273" s="28"/>
      <c r="C273" s="49"/>
      <c r="D273" s="49"/>
      <c r="E273" s="49"/>
      <c r="S273" s="178" t="s">
        <v>5607</v>
      </c>
      <c r="T273" s="38"/>
      <c r="U273" s="38"/>
      <c r="V273" s="303" t="s">
        <v>129</v>
      </c>
      <c r="W273" s="244">
        <v>11</v>
      </c>
    </row>
    <row r="274" spans="2:23" ht="18">
      <c r="B274" s="28"/>
      <c r="C274" s="49"/>
      <c r="D274" s="49"/>
      <c r="E274" s="49"/>
      <c r="S274" s="259" t="s">
        <v>3176</v>
      </c>
      <c r="T274" s="304"/>
      <c r="U274" s="304"/>
      <c r="V274" s="303" t="s">
        <v>129</v>
      </c>
      <c r="W274" s="244">
        <v>11</v>
      </c>
    </row>
    <row r="275" spans="2:23" ht="18">
      <c r="B275" s="28"/>
      <c r="C275" s="49"/>
      <c r="D275" s="49"/>
      <c r="E275" s="49"/>
      <c r="S275" s="178" t="s">
        <v>5100</v>
      </c>
      <c r="T275" s="38"/>
      <c r="U275" s="38"/>
      <c r="V275" s="303" t="s">
        <v>129</v>
      </c>
      <c r="W275" s="244">
        <v>11</v>
      </c>
    </row>
    <row r="276" spans="2:23" ht="18">
      <c r="B276" s="28"/>
      <c r="C276" s="49"/>
      <c r="D276" s="49"/>
      <c r="E276" s="49"/>
      <c r="S276" s="178" t="s">
        <v>4481</v>
      </c>
      <c r="T276" s="38"/>
      <c r="U276" s="38"/>
      <c r="V276" s="303" t="s">
        <v>129</v>
      </c>
      <c r="W276" s="244">
        <v>11</v>
      </c>
    </row>
    <row r="277" spans="2:23" ht="18">
      <c r="B277" s="28"/>
      <c r="C277" s="28"/>
      <c r="D277" s="28"/>
      <c r="E277" s="28"/>
      <c r="S277" s="259" t="s">
        <v>481</v>
      </c>
      <c r="T277" s="28"/>
      <c r="U277" s="28"/>
      <c r="V277" s="303" t="s">
        <v>129</v>
      </c>
      <c r="W277" s="244">
        <v>11</v>
      </c>
    </row>
    <row r="278" spans="2:23" ht="18">
      <c r="B278" s="28"/>
      <c r="C278" s="49"/>
      <c r="D278" s="49"/>
      <c r="E278" s="49"/>
      <c r="S278" s="178" t="s">
        <v>4397</v>
      </c>
      <c r="T278" s="28"/>
      <c r="U278" s="28"/>
      <c r="V278" s="303" t="s">
        <v>129</v>
      </c>
      <c r="W278" s="244">
        <v>11</v>
      </c>
    </row>
    <row r="279" spans="2:23" ht="18">
      <c r="B279" s="28"/>
      <c r="C279" s="49"/>
      <c r="D279" s="49"/>
      <c r="E279" s="49"/>
      <c r="S279" s="259" t="s">
        <v>1736</v>
      </c>
      <c r="T279" s="28"/>
      <c r="U279" s="28"/>
      <c r="V279" s="303" t="s">
        <v>129</v>
      </c>
      <c r="W279" s="244">
        <v>11</v>
      </c>
    </row>
    <row r="280" spans="2:23" ht="18">
      <c r="B280" s="28"/>
      <c r="C280" s="49"/>
      <c r="D280" s="49"/>
      <c r="E280" s="49"/>
      <c r="S280" s="259" t="s">
        <v>3241</v>
      </c>
      <c r="T280" s="28"/>
      <c r="U280" s="28"/>
      <c r="V280" s="303" t="s">
        <v>129</v>
      </c>
      <c r="W280" s="244">
        <v>11</v>
      </c>
    </row>
    <row r="281" spans="2:23" ht="18">
      <c r="B281" s="28"/>
      <c r="C281" s="49"/>
      <c r="D281" s="49"/>
      <c r="E281" s="49"/>
      <c r="S281" s="178" t="s">
        <v>4838</v>
      </c>
      <c r="T281" s="28"/>
      <c r="U281" s="28"/>
      <c r="V281" s="303" t="s">
        <v>129</v>
      </c>
      <c r="W281" s="244">
        <v>11</v>
      </c>
    </row>
    <row r="282" spans="2:23" ht="18">
      <c r="B282" s="28"/>
      <c r="C282" s="49"/>
      <c r="D282" s="49"/>
      <c r="E282" s="49"/>
      <c r="S282" s="178" t="s">
        <v>5691</v>
      </c>
      <c r="T282" s="28"/>
      <c r="U282" s="28"/>
      <c r="V282" s="303" t="s">
        <v>129</v>
      </c>
      <c r="W282" s="244">
        <v>11</v>
      </c>
    </row>
    <row r="283" spans="2:23" ht="18">
      <c r="B283" s="28"/>
      <c r="C283" s="49"/>
      <c r="D283" s="49"/>
      <c r="E283" s="49"/>
      <c r="S283" s="259" t="s">
        <v>581</v>
      </c>
      <c r="T283" s="28"/>
      <c r="U283" s="28"/>
      <c r="V283" s="303" t="s">
        <v>129</v>
      </c>
      <c r="W283" s="244">
        <v>11</v>
      </c>
    </row>
    <row r="284" spans="2:23" ht="18">
      <c r="B284" s="28"/>
      <c r="C284" s="49"/>
      <c r="D284" s="49"/>
      <c r="E284" s="49"/>
      <c r="S284" s="259" t="s">
        <v>2119</v>
      </c>
      <c r="T284" s="28"/>
      <c r="U284" s="28"/>
      <c r="V284" s="303" t="s">
        <v>129</v>
      </c>
      <c r="W284" s="244">
        <v>11</v>
      </c>
    </row>
    <row r="285" spans="2:23" ht="18">
      <c r="B285" s="28"/>
      <c r="C285" s="49"/>
      <c r="D285" s="49"/>
      <c r="E285" s="49"/>
      <c r="S285" s="259" t="s">
        <v>979</v>
      </c>
      <c r="T285" s="28"/>
      <c r="U285" s="28"/>
      <c r="V285" s="303" t="s">
        <v>129</v>
      </c>
      <c r="W285" s="244">
        <v>11</v>
      </c>
    </row>
    <row r="286" spans="2:23" ht="18">
      <c r="B286" s="28"/>
      <c r="C286" s="49"/>
      <c r="D286" s="49"/>
      <c r="E286" s="49"/>
      <c r="S286" s="178" t="s">
        <v>5189</v>
      </c>
      <c r="T286" s="28"/>
      <c r="U286" s="28"/>
      <c r="V286" s="303" t="s">
        <v>129</v>
      </c>
      <c r="W286" s="244">
        <v>11</v>
      </c>
    </row>
    <row r="287" spans="2:23" ht="18">
      <c r="B287" s="28"/>
      <c r="C287" s="49"/>
      <c r="D287" s="49"/>
      <c r="E287" s="49"/>
      <c r="S287" s="259" t="s">
        <v>2127</v>
      </c>
      <c r="T287" s="28"/>
      <c r="U287" s="28"/>
      <c r="V287" s="303" t="s">
        <v>129</v>
      </c>
      <c r="W287" s="244">
        <v>11</v>
      </c>
    </row>
    <row r="288" spans="2:23" ht="18">
      <c r="B288" s="28"/>
      <c r="C288" s="49"/>
      <c r="D288" s="49"/>
      <c r="E288" s="49"/>
      <c r="S288" s="178" t="s">
        <v>4399</v>
      </c>
      <c r="T288" s="28"/>
      <c r="U288" s="28"/>
      <c r="V288" s="303" t="s">
        <v>129</v>
      </c>
      <c r="W288" s="244">
        <v>11</v>
      </c>
    </row>
    <row r="289" spans="2:23" ht="18">
      <c r="B289" s="28"/>
      <c r="C289" s="49"/>
      <c r="D289" s="49"/>
      <c r="E289" s="49"/>
      <c r="S289" s="259" t="s">
        <v>487</v>
      </c>
      <c r="T289" s="28"/>
      <c r="U289" s="28"/>
      <c r="V289" s="303" t="s">
        <v>129</v>
      </c>
      <c r="W289" s="244">
        <v>11</v>
      </c>
    </row>
    <row r="290" spans="2:23" ht="18">
      <c r="B290" s="28"/>
      <c r="C290" s="49"/>
      <c r="D290" s="49"/>
      <c r="E290" s="49"/>
      <c r="S290" s="178" t="s">
        <v>4540</v>
      </c>
      <c r="T290" s="28"/>
      <c r="U290" s="28"/>
      <c r="V290" s="303" t="s">
        <v>129</v>
      </c>
      <c r="W290" s="244">
        <v>11</v>
      </c>
    </row>
    <row r="291" spans="2:23" ht="18">
      <c r="B291" s="28"/>
      <c r="C291" s="49"/>
      <c r="D291" s="49"/>
      <c r="E291" s="49"/>
      <c r="S291" s="259" t="s">
        <v>730</v>
      </c>
      <c r="T291" s="28"/>
      <c r="U291" s="28"/>
      <c r="V291" s="303" t="s">
        <v>129</v>
      </c>
      <c r="W291" s="244">
        <v>11</v>
      </c>
    </row>
    <row r="292" spans="2:23" ht="18">
      <c r="B292" s="28"/>
      <c r="C292" s="49"/>
      <c r="D292" s="49"/>
      <c r="E292" s="49"/>
      <c r="S292" s="178" t="s">
        <v>4972</v>
      </c>
      <c r="T292" s="28"/>
      <c r="U292" s="28"/>
      <c r="V292" s="303" t="s">
        <v>129</v>
      </c>
      <c r="W292" s="244">
        <v>11</v>
      </c>
    </row>
    <row r="293" spans="2:23" ht="18">
      <c r="B293" s="28"/>
      <c r="C293" s="49"/>
      <c r="D293" s="49"/>
      <c r="E293" s="49"/>
      <c r="S293" s="259" t="s">
        <v>3519</v>
      </c>
      <c r="T293" s="28"/>
      <c r="U293" s="28"/>
      <c r="V293" s="303" t="s">
        <v>129</v>
      </c>
      <c r="W293" s="244">
        <v>10</v>
      </c>
    </row>
    <row r="294" spans="2:23" ht="18">
      <c r="B294" s="28"/>
      <c r="C294" s="49"/>
      <c r="D294" s="49"/>
      <c r="E294" s="49"/>
      <c r="S294" s="259" t="s">
        <v>605</v>
      </c>
      <c r="T294" s="304"/>
      <c r="U294" s="304"/>
      <c r="V294" s="303" t="s">
        <v>129</v>
      </c>
      <c r="W294" s="244">
        <v>10</v>
      </c>
    </row>
    <row r="295" spans="2:23" ht="18">
      <c r="B295" s="28"/>
      <c r="C295" s="49"/>
      <c r="D295" s="49"/>
      <c r="E295" s="49"/>
      <c r="S295" s="259" t="s">
        <v>3422</v>
      </c>
      <c r="T295" s="28"/>
      <c r="U295" s="237"/>
      <c r="V295" s="303" t="s">
        <v>129</v>
      </c>
      <c r="W295" s="244">
        <v>10</v>
      </c>
    </row>
    <row r="296" spans="2:23" ht="18">
      <c r="B296" s="28"/>
      <c r="C296" s="49"/>
      <c r="D296" s="49"/>
      <c r="E296" s="49"/>
      <c r="S296" s="178" t="s">
        <v>5992</v>
      </c>
      <c r="T296" s="28"/>
      <c r="U296" s="28"/>
      <c r="V296" s="303" t="s">
        <v>129</v>
      </c>
      <c r="W296" s="244">
        <v>10</v>
      </c>
    </row>
    <row r="297" spans="2:23" ht="18.75">
      <c r="B297" s="28"/>
      <c r="C297" s="49"/>
      <c r="D297" s="49"/>
      <c r="E297" s="49"/>
      <c r="S297" s="259" t="s">
        <v>3278</v>
      </c>
      <c r="T297" s="240"/>
      <c r="U297" s="302"/>
      <c r="V297" s="303" t="s">
        <v>129</v>
      </c>
      <c r="W297" s="244">
        <v>10</v>
      </c>
    </row>
    <row r="298" spans="2:23" ht="18">
      <c r="B298" s="28"/>
      <c r="C298" s="49"/>
      <c r="D298" s="49"/>
      <c r="E298" s="49"/>
      <c r="S298" s="259" t="s">
        <v>2611</v>
      </c>
      <c r="T298" s="38"/>
      <c r="U298" s="38"/>
      <c r="V298" s="303" t="s">
        <v>129</v>
      </c>
      <c r="W298" s="244">
        <v>10</v>
      </c>
    </row>
    <row r="299" spans="2:23" ht="18">
      <c r="B299" s="28"/>
      <c r="C299" s="49"/>
      <c r="D299" s="49"/>
      <c r="E299" s="49"/>
      <c r="S299" s="259" t="s">
        <v>1373</v>
      </c>
      <c r="T299" s="304"/>
      <c r="U299" s="304"/>
      <c r="V299" s="303" t="s">
        <v>129</v>
      </c>
      <c r="W299" s="244">
        <v>10</v>
      </c>
    </row>
    <row r="300" spans="2:23" ht="18">
      <c r="B300" s="28"/>
      <c r="C300" s="49"/>
      <c r="D300" s="49"/>
      <c r="E300" s="49"/>
      <c r="S300" s="259" t="s">
        <v>734</v>
      </c>
      <c r="T300" s="304"/>
      <c r="U300" s="304"/>
      <c r="V300" s="303" t="s">
        <v>129</v>
      </c>
      <c r="W300" s="244">
        <v>10</v>
      </c>
    </row>
    <row r="301" spans="2:23" ht="18">
      <c r="B301" s="28"/>
      <c r="C301" s="28"/>
      <c r="D301" s="28"/>
      <c r="E301" s="28"/>
      <c r="S301" s="259" t="s">
        <v>3468</v>
      </c>
      <c r="T301" s="28"/>
      <c r="U301" s="28"/>
      <c r="V301" s="303" t="s">
        <v>129</v>
      </c>
      <c r="W301" s="244">
        <v>10</v>
      </c>
    </row>
    <row r="302" spans="2:23" ht="18">
      <c r="B302" s="28"/>
      <c r="C302" s="49"/>
      <c r="D302" s="49"/>
      <c r="E302" s="49"/>
      <c r="S302" s="178" t="s">
        <v>4994</v>
      </c>
      <c r="T302" s="28"/>
      <c r="U302" s="28"/>
      <c r="V302" s="303" t="s">
        <v>129</v>
      </c>
      <c r="W302" s="244">
        <v>10</v>
      </c>
    </row>
    <row r="303" spans="2:23" ht="18">
      <c r="B303" s="28"/>
      <c r="C303" s="49"/>
      <c r="D303" s="49"/>
      <c r="E303" s="49"/>
      <c r="S303" s="259" t="s">
        <v>2320</v>
      </c>
      <c r="T303" s="28"/>
      <c r="U303" s="28"/>
      <c r="V303" s="303" t="s">
        <v>129</v>
      </c>
      <c r="W303" s="244">
        <v>10</v>
      </c>
    </row>
    <row r="304" spans="2:23" ht="18">
      <c r="B304" s="28"/>
      <c r="C304" s="49"/>
      <c r="D304" s="49"/>
      <c r="E304" s="49"/>
      <c r="S304" s="259" t="s">
        <v>3430</v>
      </c>
      <c r="T304" s="28"/>
      <c r="U304" s="28"/>
      <c r="V304" s="303" t="s">
        <v>129</v>
      </c>
      <c r="W304" s="244">
        <v>10</v>
      </c>
    </row>
    <row r="305" spans="2:23" ht="18">
      <c r="B305" s="28"/>
      <c r="C305" s="49"/>
      <c r="D305" s="49"/>
      <c r="E305" s="49"/>
      <c r="S305" s="259" t="s">
        <v>1738</v>
      </c>
      <c r="T305" s="28"/>
      <c r="U305" s="28"/>
      <c r="V305" s="303" t="s">
        <v>129</v>
      </c>
      <c r="W305" s="244">
        <v>10</v>
      </c>
    </row>
    <row r="306" spans="2:23" ht="18">
      <c r="B306" s="28"/>
      <c r="C306" s="49"/>
      <c r="D306" s="49"/>
      <c r="E306" s="49"/>
      <c r="S306" s="178" t="s">
        <v>6007</v>
      </c>
      <c r="T306" s="28"/>
      <c r="U306" s="28"/>
      <c r="V306" s="303" t="s">
        <v>129</v>
      </c>
      <c r="W306" s="244">
        <v>10</v>
      </c>
    </row>
    <row r="307" spans="2:23" ht="18">
      <c r="B307" s="28"/>
      <c r="C307" s="49"/>
      <c r="D307" s="49"/>
      <c r="E307" s="49"/>
      <c r="S307" s="259" t="s">
        <v>3212</v>
      </c>
      <c r="T307" s="28"/>
      <c r="U307" s="28"/>
      <c r="V307" s="303" t="s">
        <v>129</v>
      </c>
      <c r="W307" s="244">
        <v>10</v>
      </c>
    </row>
    <row r="308" spans="2:23" ht="18">
      <c r="B308" s="28"/>
      <c r="C308" s="49"/>
      <c r="D308" s="49"/>
      <c r="E308" s="49"/>
      <c r="S308" s="178" t="s">
        <v>6003</v>
      </c>
      <c r="T308" s="28"/>
      <c r="U308" s="28"/>
      <c r="V308" s="303" t="s">
        <v>129</v>
      </c>
      <c r="W308" s="244">
        <v>10</v>
      </c>
    </row>
    <row r="309" spans="2:23" ht="18">
      <c r="B309" s="28"/>
      <c r="C309" s="49"/>
      <c r="D309" s="49"/>
      <c r="E309" s="49"/>
      <c r="S309" s="259" t="s">
        <v>549</v>
      </c>
      <c r="T309" s="28"/>
      <c r="U309" s="28"/>
      <c r="V309" s="303" t="s">
        <v>129</v>
      </c>
      <c r="W309" s="244">
        <v>10</v>
      </c>
    </row>
    <row r="310" spans="2:23" ht="18">
      <c r="B310" s="28"/>
      <c r="C310" s="49"/>
      <c r="D310" s="49"/>
      <c r="E310" s="49"/>
      <c r="S310" s="178" t="s">
        <v>4978</v>
      </c>
      <c r="T310" s="28"/>
      <c r="U310" s="28"/>
      <c r="V310" s="303" t="s">
        <v>129</v>
      </c>
      <c r="W310" s="244">
        <v>10</v>
      </c>
    </row>
    <row r="311" spans="2:23" ht="18.75">
      <c r="B311" s="28"/>
      <c r="C311" s="49"/>
      <c r="D311" s="49"/>
      <c r="E311" s="49"/>
      <c r="S311" s="178" t="s">
        <v>6009</v>
      </c>
      <c r="T311" s="240"/>
      <c r="U311" s="302"/>
      <c r="V311" s="303" t="s">
        <v>129</v>
      </c>
      <c r="W311" s="244">
        <v>10</v>
      </c>
    </row>
    <row r="312" spans="2:23" ht="18">
      <c r="B312" s="28"/>
      <c r="C312" s="49"/>
      <c r="D312" s="49"/>
      <c r="E312" s="49"/>
      <c r="S312" s="259" t="s">
        <v>3325</v>
      </c>
      <c r="T312" s="28"/>
      <c r="U312" s="28"/>
      <c r="V312" s="303" t="s">
        <v>129</v>
      </c>
      <c r="W312" s="244">
        <v>10</v>
      </c>
    </row>
    <row r="313" spans="2:23" ht="18">
      <c r="B313" s="28"/>
      <c r="C313" s="49"/>
      <c r="D313" s="49"/>
      <c r="E313" s="49"/>
      <c r="S313" s="259" t="s">
        <v>976</v>
      </c>
      <c r="T313" s="28"/>
      <c r="U313" s="28"/>
      <c r="V313" s="303" t="s">
        <v>129</v>
      </c>
      <c r="W313" s="244">
        <v>10</v>
      </c>
    </row>
    <row r="314" spans="2:23" ht="18">
      <c r="B314" s="28"/>
      <c r="C314" s="49"/>
      <c r="D314" s="49"/>
      <c r="E314" s="49"/>
      <c r="S314" s="259" t="s">
        <v>3230</v>
      </c>
      <c r="T314" s="28"/>
      <c r="U314" s="28"/>
      <c r="V314" s="303" t="s">
        <v>129</v>
      </c>
      <c r="W314" s="244">
        <v>10</v>
      </c>
    </row>
    <row r="315" spans="2:23" ht="18">
      <c r="B315" s="28"/>
      <c r="C315" s="49"/>
      <c r="D315" s="49"/>
      <c r="E315" s="49"/>
      <c r="S315" s="178" t="s">
        <v>5496</v>
      </c>
      <c r="T315" s="28"/>
      <c r="U315" s="28"/>
      <c r="V315" s="303" t="s">
        <v>129</v>
      </c>
      <c r="W315" s="244">
        <v>10</v>
      </c>
    </row>
    <row r="316" spans="2:23" ht="18">
      <c r="B316" s="28"/>
      <c r="C316" s="49"/>
      <c r="D316" s="49"/>
      <c r="E316" s="49"/>
      <c r="S316" s="259" t="s">
        <v>3245</v>
      </c>
      <c r="T316" s="28"/>
      <c r="U316" s="237"/>
      <c r="V316" s="303" t="s">
        <v>129</v>
      </c>
      <c r="W316" s="244">
        <v>10</v>
      </c>
    </row>
    <row r="317" spans="2:23" ht="18">
      <c r="B317" s="28"/>
      <c r="C317" s="49"/>
      <c r="D317" s="49"/>
      <c r="E317" s="49"/>
      <c r="S317" s="178" t="s">
        <v>5998</v>
      </c>
      <c r="T317" s="28"/>
      <c r="U317" s="237"/>
      <c r="V317" s="303" t="s">
        <v>129</v>
      </c>
      <c r="W317" s="244">
        <v>10</v>
      </c>
    </row>
    <row r="318" spans="2:23" ht="18">
      <c r="B318" s="28"/>
      <c r="C318" s="49"/>
      <c r="D318" s="49"/>
      <c r="E318" s="49"/>
      <c r="S318" s="178" t="s">
        <v>5996</v>
      </c>
      <c r="T318" s="28"/>
      <c r="U318" s="237"/>
      <c r="V318" s="303" t="s">
        <v>129</v>
      </c>
      <c r="W318" s="244">
        <v>10</v>
      </c>
    </row>
    <row r="319" spans="2:23" ht="18">
      <c r="B319" s="28"/>
      <c r="C319" s="49"/>
      <c r="D319" s="49"/>
      <c r="E319" s="49"/>
      <c r="S319" s="259" t="s">
        <v>3356</v>
      </c>
      <c r="T319" s="28"/>
      <c r="U319" s="237"/>
      <c r="V319" s="303" t="s">
        <v>129</v>
      </c>
      <c r="W319" s="244">
        <v>9</v>
      </c>
    </row>
    <row r="320" spans="2:23" ht="18">
      <c r="B320" s="28"/>
      <c r="C320" s="49"/>
      <c r="D320" s="49"/>
      <c r="E320" s="49"/>
      <c r="S320" s="178" t="s">
        <v>5195</v>
      </c>
      <c r="T320" s="28"/>
      <c r="U320" s="237"/>
      <c r="V320" s="303" t="s">
        <v>129</v>
      </c>
      <c r="W320" s="244">
        <v>9</v>
      </c>
    </row>
    <row r="321" spans="2:23" ht="18">
      <c r="B321" s="28"/>
      <c r="C321" s="49"/>
      <c r="D321" s="49"/>
      <c r="E321" s="49"/>
      <c r="S321" s="178" t="s">
        <v>5396</v>
      </c>
      <c r="T321" s="304"/>
      <c r="U321" s="304"/>
      <c r="V321" s="303" t="s">
        <v>129</v>
      </c>
      <c r="W321" s="244">
        <v>9</v>
      </c>
    </row>
    <row r="322" spans="2:23" ht="18">
      <c r="B322" s="28"/>
      <c r="C322" s="49"/>
      <c r="D322" s="49"/>
      <c r="E322" s="49"/>
      <c r="S322" s="178" t="s">
        <v>5397</v>
      </c>
      <c r="T322" s="28"/>
      <c r="U322" s="237"/>
      <c r="V322" s="303" t="s">
        <v>129</v>
      </c>
      <c r="W322" s="244">
        <v>9</v>
      </c>
    </row>
    <row r="323" spans="2:23" ht="18">
      <c r="B323" s="28"/>
      <c r="C323" s="49"/>
      <c r="D323" s="49"/>
      <c r="E323" s="49"/>
      <c r="S323" s="178" t="s">
        <v>5497</v>
      </c>
      <c r="T323" s="28"/>
      <c r="U323" s="28"/>
      <c r="V323" s="303" t="s">
        <v>129</v>
      </c>
      <c r="W323" s="244">
        <v>9</v>
      </c>
    </row>
    <row r="324" spans="2:23" ht="18">
      <c r="B324" s="28"/>
      <c r="C324" s="28"/>
      <c r="D324" s="28"/>
      <c r="E324" s="28"/>
      <c r="S324" s="259" t="s">
        <v>2462</v>
      </c>
      <c r="T324" s="304"/>
      <c r="U324" s="304"/>
      <c r="V324" s="303" t="s">
        <v>129</v>
      </c>
      <c r="W324" s="244">
        <v>9</v>
      </c>
    </row>
    <row r="325" spans="2:23" ht="18">
      <c r="B325" s="28"/>
      <c r="C325" s="49"/>
      <c r="D325" s="49"/>
      <c r="E325" s="49"/>
      <c r="S325" s="259" t="s">
        <v>1491</v>
      </c>
      <c r="T325" s="38"/>
      <c r="U325" s="38"/>
      <c r="V325" s="303" t="s">
        <v>129</v>
      </c>
      <c r="W325" s="244">
        <v>9</v>
      </c>
    </row>
    <row r="326" spans="2:23" ht="18">
      <c r="B326" s="28"/>
      <c r="C326" s="49"/>
      <c r="D326" s="49"/>
      <c r="E326" s="49"/>
      <c r="S326" s="178" t="s">
        <v>5393</v>
      </c>
      <c r="T326" s="38"/>
      <c r="U326" s="38"/>
      <c r="V326" s="303" t="s">
        <v>129</v>
      </c>
      <c r="W326" s="244">
        <v>9</v>
      </c>
    </row>
    <row r="327" spans="2:23" ht="18">
      <c r="B327" s="28"/>
      <c r="C327" s="49"/>
      <c r="D327" s="49"/>
      <c r="E327" s="49"/>
      <c r="S327" s="259" t="s">
        <v>2023</v>
      </c>
      <c r="T327" s="38"/>
      <c r="U327" s="38"/>
      <c r="V327" s="303" t="s">
        <v>129</v>
      </c>
      <c r="W327" s="244">
        <v>9</v>
      </c>
    </row>
    <row r="328" spans="2:23" ht="18">
      <c r="B328" s="28"/>
      <c r="C328" s="49"/>
      <c r="D328" s="49"/>
      <c r="E328" s="49"/>
      <c r="S328" s="178" t="s">
        <v>5953</v>
      </c>
      <c r="T328" s="38"/>
      <c r="U328" s="38"/>
      <c r="V328" s="303" t="s">
        <v>129</v>
      </c>
      <c r="W328" s="244">
        <v>9</v>
      </c>
    </row>
    <row r="329" spans="2:23" ht="18">
      <c r="B329" s="28"/>
      <c r="C329" s="49"/>
      <c r="D329" s="49"/>
      <c r="E329" s="49"/>
      <c r="S329" s="178" t="s">
        <v>4974</v>
      </c>
      <c r="T329" s="38"/>
      <c r="U329" s="38"/>
      <c r="V329" s="303" t="s">
        <v>129</v>
      </c>
      <c r="W329" s="244">
        <v>9</v>
      </c>
    </row>
    <row r="330" spans="2:23" ht="18">
      <c r="B330" s="28"/>
      <c r="C330" s="49"/>
      <c r="D330" s="49"/>
      <c r="E330" s="49"/>
      <c r="S330" s="178" t="s">
        <v>4585</v>
      </c>
      <c r="T330" s="304"/>
      <c r="U330" s="304"/>
      <c r="V330" s="303" t="s">
        <v>129</v>
      </c>
      <c r="W330" s="244">
        <v>9</v>
      </c>
    </row>
    <row r="331" spans="2:23" ht="18.75">
      <c r="B331" s="28"/>
      <c r="C331" s="49"/>
      <c r="D331" s="49"/>
      <c r="E331" s="49"/>
      <c r="S331" s="178" t="s">
        <v>4461</v>
      </c>
      <c r="T331" s="302"/>
      <c r="U331" s="302"/>
      <c r="V331" s="303" t="s">
        <v>129</v>
      </c>
      <c r="W331" s="244">
        <v>9</v>
      </c>
    </row>
    <row r="332" spans="2:23" ht="18">
      <c r="B332" s="28"/>
      <c r="C332" s="49"/>
      <c r="D332" s="49"/>
      <c r="E332" s="49"/>
      <c r="S332" s="259" t="s">
        <v>515</v>
      </c>
      <c r="T332" s="38"/>
      <c r="U332" s="38"/>
      <c r="V332" s="303" t="s">
        <v>129</v>
      </c>
      <c r="W332" s="244">
        <v>9</v>
      </c>
    </row>
    <row r="333" spans="2:23" ht="18">
      <c r="B333" s="28"/>
      <c r="C333" s="49"/>
      <c r="D333" s="49"/>
      <c r="E333" s="49"/>
      <c r="S333" s="178" t="s">
        <v>4705</v>
      </c>
      <c r="T333" s="28"/>
      <c r="U333" s="304"/>
      <c r="V333" s="303" t="s">
        <v>129</v>
      </c>
      <c r="W333" s="244">
        <v>9</v>
      </c>
    </row>
    <row r="334" spans="2:23" ht="18">
      <c r="B334" s="28"/>
      <c r="C334" s="49"/>
      <c r="D334" s="49"/>
      <c r="E334" s="49"/>
      <c r="S334" s="259" t="s">
        <v>603</v>
      </c>
      <c r="T334" s="28"/>
      <c r="U334" s="28"/>
      <c r="V334" s="303" t="s">
        <v>129</v>
      </c>
      <c r="W334" s="244">
        <v>9</v>
      </c>
    </row>
    <row r="335" spans="2:23" ht="18">
      <c r="B335" s="28"/>
      <c r="C335" s="49"/>
      <c r="D335" s="49"/>
      <c r="E335" s="49"/>
      <c r="S335" s="259" t="s">
        <v>623</v>
      </c>
      <c r="T335" s="28"/>
      <c r="U335" s="28"/>
      <c r="V335" s="303" t="s">
        <v>129</v>
      </c>
      <c r="W335" s="244">
        <v>8</v>
      </c>
    </row>
    <row r="336" spans="2:23" ht="18">
      <c r="B336" s="28"/>
      <c r="C336" s="49"/>
      <c r="D336" s="49"/>
      <c r="E336" s="49"/>
      <c r="S336" s="178" t="s">
        <v>5111</v>
      </c>
      <c r="T336" s="28"/>
      <c r="U336" s="28"/>
      <c r="V336" s="303" t="s">
        <v>129</v>
      </c>
      <c r="W336" s="244">
        <v>8</v>
      </c>
    </row>
    <row r="337" spans="2:23" ht="18">
      <c r="B337" s="28"/>
      <c r="C337" s="49"/>
      <c r="D337" s="49"/>
      <c r="E337" s="49"/>
      <c r="S337" s="178" t="s">
        <v>4595</v>
      </c>
      <c r="T337" s="28"/>
      <c r="U337" s="28"/>
      <c r="V337" s="303" t="s">
        <v>129</v>
      </c>
      <c r="W337" s="244">
        <v>8</v>
      </c>
    </row>
    <row r="338" spans="2:23" ht="18">
      <c r="B338" s="28"/>
      <c r="C338" s="49"/>
      <c r="D338" s="49"/>
      <c r="E338" s="49"/>
      <c r="S338" s="259" t="s">
        <v>3483</v>
      </c>
      <c r="T338" s="28"/>
      <c r="U338" s="28"/>
      <c r="V338" s="303" t="s">
        <v>129</v>
      </c>
      <c r="W338" s="244">
        <v>8</v>
      </c>
    </row>
    <row r="339" spans="2:23" ht="18">
      <c r="B339" s="28"/>
      <c r="C339" s="49"/>
      <c r="D339" s="49"/>
      <c r="E339" s="49"/>
      <c r="S339" s="259" t="s">
        <v>522</v>
      </c>
      <c r="T339" s="28"/>
      <c r="U339" s="28"/>
      <c r="V339" s="303" t="s">
        <v>129</v>
      </c>
      <c r="W339" s="244">
        <v>8</v>
      </c>
    </row>
    <row r="340" spans="2:23" ht="18">
      <c r="B340" s="28"/>
      <c r="C340" s="49"/>
      <c r="D340" s="49"/>
      <c r="E340" s="49"/>
      <c r="S340" s="178" t="s">
        <v>5157</v>
      </c>
      <c r="T340" s="28"/>
      <c r="U340" s="28"/>
      <c r="V340" s="303" t="s">
        <v>129</v>
      </c>
      <c r="W340" s="244">
        <v>8</v>
      </c>
    </row>
    <row r="341" spans="2:23" ht="18">
      <c r="B341" s="28"/>
      <c r="C341" s="49"/>
      <c r="D341" s="49"/>
      <c r="E341" s="49"/>
      <c r="S341" s="259" t="s">
        <v>2017</v>
      </c>
      <c r="T341" s="28"/>
      <c r="U341" s="28"/>
      <c r="V341" s="303" t="s">
        <v>129</v>
      </c>
      <c r="W341" s="244">
        <v>8</v>
      </c>
    </row>
    <row r="342" spans="2:23" ht="18">
      <c r="B342" s="28"/>
      <c r="C342" s="49"/>
      <c r="D342" s="49"/>
      <c r="E342" s="49"/>
      <c r="S342" s="178" t="s">
        <v>5155</v>
      </c>
      <c r="T342" s="28"/>
      <c r="U342" s="28"/>
      <c r="V342" s="303" t="s">
        <v>129</v>
      </c>
      <c r="W342" s="244">
        <v>8</v>
      </c>
    </row>
    <row r="343" spans="2:23" ht="18">
      <c r="B343" s="28"/>
      <c r="C343" s="49"/>
      <c r="D343" s="49"/>
      <c r="E343" s="49"/>
      <c r="S343" s="259" t="s">
        <v>2626</v>
      </c>
      <c r="T343" s="28"/>
      <c r="U343" s="28"/>
      <c r="V343" s="303" t="s">
        <v>129</v>
      </c>
      <c r="W343" s="244">
        <v>8</v>
      </c>
    </row>
    <row r="344" spans="2:23" ht="18">
      <c r="B344" s="28"/>
      <c r="C344" s="49"/>
      <c r="D344" s="49"/>
      <c r="E344" s="49"/>
      <c r="S344" s="259" t="s">
        <v>1985</v>
      </c>
      <c r="T344" s="28"/>
      <c r="U344" s="28"/>
      <c r="V344" s="303" t="s">
        <v>129</v>
      </c>
      <c r="W344" s="244">
        <v>8</v>
      </c>
    </row>
    <row r="345" spans="2:23" ht="18">
      <c r="B345" s="28"/>
      <c r="C345" s="49"/>
      <c r="D345" s="49"/>
      <c r="E345" s="49"/>
      <c r="S345" s="259" t="s">
        <v>1739</v>
      </c>
      <c r="T345" s="28"/>
      <c r="U345" s="304"/>
      <c r="V345" s="303" t="s">
        <v>129</v>
      </c>
      <c r="W345" s="244">
        <v>8</v>
      </c>
    </row>
    <row r="346" spans="2:23" ht="18">
      <c r="B346" s="28"/>
      <c r="C346" s="49"/>
      <c r="D346" s="49"/>
      <c r="E346" s="49"/>
      <c r="S346" s="259" t="s">
        <v>2094</v>
      </c>
      <c r="T346" s="28"/>
      <c r="U346" s="304"/>
      <c r="V346" s="303" t="s">
        <v>129</v>
      </c>
      <c r="W346" s="244">
        <v>8</v>
      </c>
    </row>
    <row r="347" spans="2:23" ht="18">
      <c r="B347" s="28"/>
      <c r="C347" s="49"/>
      <c r="D347" s="49"/>
      <c r="E347" s="49"/>
      <c r="S347" s="259" t="s">
        <v>1390</v>
      </c>
      <c r="T347" s="38"/>
      <c r="U347" s="38"/>
      <c r="V347" s="303" t="s">
        <v>129</v>
      </c>
      <c r="W347" s="244">
        <v>8</v>
      </c>
    </row>
    <row r="348" spans="2:23" ht="18">
      <c r="B348" s="28"/>
      <c r="C348" s="49"/>
      <c r="D348" s="49"/>
      <c r="E348" s="49"/>
      <c r="S348" s="259" t="s">
        <v>727</v>
      </c>
      <c r="T348" s="304"/>
      <c r="U348" s="304"/>
      <c r="V348" s="303" t="s">
        <v>129</v>
      </c>
      <c r="W348" s="244">
        <v>8</v>
      </c>
    </row>
    <row r="349" spans="2:23" ht="18">
      <c r="B349" s="28"/>
      <c r="C349" s="49"/>
      <c r="D349" s="49"/>
      <c r="E349" s="49"/>
      <c r="S349" s="259" t="s">
        <v>438</v>
      </c>
      <c r="T349" s="304"/>
      <c r="U349" s="304"/>
      <c r="V349" s="303" t="s">
        <v>129</v>
      </c>
      <c r="W349" s="244">
        <v>8</v>
      </c>
    </row>
    <row r="350" spans="2:23" ht="18">
      <c r="B350" s="28"/>
      <c r="C350" s="49"/>
      <c r="D350" s="49"/>
      <c r="E350" s="49"/>
      <c r="S350" s="259" t="s">
        <v>3327</v>
      </c>
      <c r="T350" s="38"/>
      <c r="U350" s="38"/>
      <c r="V350" s="303" t="s">
        <v>129</v>
      </c>
      <c r="W350" s="244">
        <v>8</v>
      </c>
    </row>
    <row r="351" spans="2:23" ht="18">
      <c r="B351" s="28"/>
      <c r="C351" s="49"/>
      <c r="D351" s="49"/>
      <c r="E351" s="49"/>
      <c r="S351" s="393" t="s">
        <v>2573</v>
      </c>
      <c r="T351" s="38"/>
      <c r="U351" s="38"/>
      <c r="V351" s="303" t="s">
        <v>129</v>
      </c>
      <c r="W351" s="244">
        <v>8</v>
      </c>
    </row>
    <row r="352" spans="2:23" ht="18">
      <c r="B352" s="28"/>
      <c r="C352" s="28"/>
      <c r="D352" s="28"/>
      <c r="E352" s="28"/>
      <c r="S352" s="178" t="s">
        <v>5403</v>
      </c>
      <c r="T352" s="28"/>
      <c r="U352" s="28"/>
      <c r="V352" s="303" t="s">
        <v>129</v>
      </c>
      <c r="W352" s="244">
        <v>8</v>
      </c>
    </row>
    <row r="353" spans="2:23" ht="18">
      <c r="B353" s="28"/>
      <c r="C353" s="49"/>
      <c r="D353" s="49"/>
      <c r="E353" s="49"/>
      <c r="S353" s="178" t="s">
        <v>4798</v>
      </c>
      <c r="T353" s="28"/>
      <c r="U353" s="28"/>
      <c r="V353" s="303" t="s">
        <v>129</v>
      </c>
      <c r="W353" s="244">
        <v>8</v>
      </c>
    </row>
    <row r="354" spans="2:23" ht="18">
      <c r="B354" s="28"/>
      <c r="C354" s="49"/>
      <c r="D354" s="49"/>
      <c r="E354" s="49"/>
      <c r="S354" s="259" t="s">
        <v>3259</v>
      </c>
      <c r="T354" s="28"/>
      <c r="U354" s="28"/>
      <c r="V354" s="303" t="s">
        <v>129</v>
      </c>
      <c r="W354" s="244">
        <v>8</v>
      </c>
    </row>
    <row r="355" spans="2:23" ht="18">
      <c r="B355" s="28"/>
      <c r="C355" s="49"/>
      <c r="D355" s="49"/>
      <c r="E355" s="49"/>
      <c r="S355" s="259" t="s">
        <v>3304</v>
      </c>
      <c r="T355" s="28"/>
      <c r="U355" s="28"/>
      <c r="V355" s="303" t="s">
        <v>129</v>
      </c>
      <c r="W355" s="244">
        <v>8</v>
      </c>
    </row>
    <row r="356" spans="2:23" ht="18">
      <c r="B356" s="28"/>
      <c r="C356" s="49"/>
      <c r="D356" s="49"/>
      <c r="E356" s="49"/>
      <c r="S356" s="259" t="s">
        <v>3175</v>
      </c>
      <c r="T356" s="28"/>
      <c r="U356" s="28"/>
      <c r="V356" s="303" t="s">
        <v>129</v>
      </c>
      <c r="W356" s="244">
        <v>8</v>
      </c>
    </row>
    <row r="357" spans="2:23" ht="18">
      <c r="B357" s="28"/>
      <c r="C357" s="49"/>
      <c r="D357" s="49"/>
      <c r="E357" s="49"/>
      <c r="S357" s="259" t="s">
        <v>1388</v>
      </c>
      <c r="T357" s="28"/>
      <c r="U357" s="28"/>
      <c r="V357" s="303" t="s">
        <v>129</v>
      </c>
      <c r="W357" s="244">
        <v>8</v>
      </c>
    </row>
    <row r="358" spans="2:23" ht="18">
      <c r="B358" s="28"/>
      <c r="C358" s="49"/>
      <c r="D358" s="49"/>
      <c r="E358" s="49"/>
      <c r="S358" s="259" t="s">
        <v>3413</v>
      </c>
      <c r="T358" s="28"/>
      <c r="U358" s="28"/>
      <c r="V358" s="303" t="s">
        <v>129</v>
      </c>
      <c r="W358" s="244">
        <v>7</v>
      </c>
    </row>
    <row r="359" spans="2:23" ht="18">
      <c r="B359" s="28"/>
      <c r="C359" s="28"/>
      <c r="D359" s="28"/>
      <c r="E359" s="28"/>
      <c r="S359" s="259" t="s">
        <v>773</v>
      </c>
      <c r="T359" s="28"/>
      <c r="U359" s="28"/>
      <c r="V359" s="303" t="s">
        <v>129</v>
      </c>
      <c r="W359" s="244">
        <v>7</v>
      </c>
    </row>
    <row r="360" spans="2:23" ht="18">
      <c r="B360" s="28"/>
      <c r="C360" s="49"/>
      <c r="D360" s="49"/>
      <c r="E360" s="49"/>
      <c r="S360" s="259" t="s">
        <v>530</v>
      </c>
      <c r="T360" s="28"/>
      <c r="U360" s="28"/>
      <c r="V360" s="303" t="s">
        <v>129</v>
      </c>
      <c r="W360" s="244">
        <v>7</v>
      </c>
    </row>
    <row r="361" spans="2:23" ht="18">
      <c r="B361" s="28"/>
      <c r="C361" s="49"/>
      <c r="D361" s="49"/>
      <c r="E361" s="49"/>
      <c r="S361" s="259" t="s">
        <v>2482</v>
      </c>
      <c r="T361" s="28"/>
      <c r="U361" s="28"/>
      <c r="V361" s="303" t="s">
        <v>129</v>
      </c>
      <c r="W361" s="244">
        <v>7</v>
      </c>
    </row>
    <row r="362" spans="2:23" ht="18">
      <c r="B362" s="28"/>
      <c r="C362" s="49"/>
      <c r="D362" s="49"/>
      <c r="E362" s="49"/>
      <c r="S362" s="178" t="s">
        <v>5622</v>
      </c>
      <c r="T362" s="28"/>
      <c r="U362" s="28"/>
      <c r="V362" s="303" t="s">
        <v>129</v>
      </c>
      <c r="W362" s="244">
        <v>7</v>
      </c>
    </row>
    <row r="363" spans="2:23" ht="18">
      <c r="B363" s="28"/>
      <c r="C363" s="49"/>
      <c r="D363" s="49"/>
      <c r="E363" s="49"/>
      <c r="S363" s="178" t="s">
        <v>6005</v>
      </c>
      <c r="T363" s="28"/>
      <c r="U363" s="28"/>
      <c r="V363" s="303" t="s">
        <v>129</v>
      </c>
      <c r="W363" s="244">
        <v>7</v>
      </c>
    </row>
    <row r="364" spans="2:23" ht="18">
      <c r="B364" s="28"/>
      <c r="C364" s="49"/>
      <c r="D364" s="49"/>
      <c r="E364" s="49"/>
      <c r="S364" s="178" t="s">
        <v>4960</v>
      </c>
      <c r="T364" s="28"/>
      <c r="U364" s="28"/>
      <c r="V364" s="303" t="s">
        <v>129</v>
      </c>
      <c r="W364" s="244">
        <v>7</v>
      </c>
    </row>
    <row r="365" spans="2:23" ht="18">
      <c r="B365" s="28"/>
      <c r="C365" s="49"/>
      <c r="D365" s="49"/>
      <c r="E365" s="49"/>
      <c r="S365" s="259" t="s">
        <v>3524</v>
      </c>
      <c r="T365" s="28"/>
      <c r="U365" s="28"/>
      <c r="V365" s="303" t="s">
        <v>129</v>
      </c>
      <c r="W365" s="244">
        <v>7</v>
      </c>
    </row>
    <row r="366" spans="2:23" ht="18">
      <c r="B366" s="28"/>
      <c r="C366" s="49"/>
      <c r="D366" s="49"/>
      <c r="E366" s="49"/>
      <c r="S366" s="178" t="s">
        <v>5196</v>
      </c>
      <c r="T366" s="28"/>
      <c r="U366" s="28"/>
      <c r="V366" s="303" t="s">
        <v>129</v>
      </c>
      <c r="W366" s="244">
        <v>7</v>
      </c>
    </row>
    <row r="367" spans="2:23" ht="18">
      <c r="B367" s="28"/>
      <c r="C367" s="49"/>
      <c r="D367" s="49"/>
      <c r="E367" s="49"/>
      <c r="S367" s="259" t="s">
        <v>3158</v>
      </c>
      <c r="T367" s="28"/>
      <c r="U367" s="28"/>
      <c r="V367" s="303" t="s">
        <v>129</v>
      </c>
      <c r="W367" s="244">
        <v>7</v>
      </c>
    </row>
    <row r="368" spans="2:23" ht="18">
      <c r="B368" s="28"/>
      <c r="C368" s="49"/>
      <c r="D368" s="49"/>
      <c r="E368" s="49"/>
      <c r="S368" s="178" t="s">
        <v>4990</v>
      </c>
      <c r="T368" s="28"/>
      <c r="U368" s="28"/>
      <c r="V368" s="303" t="s">
        <v>129</v>
      </c>
      <c r="W368" s="244">
        <v>7</v>
      </c>
    </row>
    <row r="369" spans="2:23" ht="18.75">
      <c r="B369" s="28"/>
      <c r="C369" s="49"/>
      <c r="D369" s="49"/>
      <c r="E369" s="49"/>
      <c r="S369" s="259" t="s">
        <v>469</v>
      </c>
      <c r="T369" s="302"/>
      <c r="U369" s="302"/>
      <c r="V369" s="303" t="s">
        <v>129</v>
      </c>
      <c r="W369" s="244">
        <v>7</v>
      </c>
    </row>
    <row r="370" spans="2:23" ht="18">
      <c r="B370" s="28"/>
      <c r="C370" s="49"/>
      <c r="D370" s="49"/>
      <c r="E370" s="49"/>
      <c r="S370" s="259" t="s">
        <v>3315</v>
      </c>
      <c r="T370" s="28"/>
      <c r="U370" s="237"/>
      <c r="V370" s="303" t="s">
        <v>129</v>
      </c>
      <c r="W370" s="244">
        <v>7</v>
      </c>
    </row>
    <row r="371" spans="2:23" ht="18">
      <c r="B371" s="28"/>
      <c r="C371" s="49"/>
      <c r="D371" s="49"/>
      <c r="E371" s="49"/>
      <c r="S371" s="178" t="s">
        <v>5951</v>
      </c>
      <c r="T371" s="38"/>
      <c r="U371" s="38"/>
      <c r="V371" s="303" t="s">
        <v>129</v>
      </c>
      <c r="W371" s="244">
        <v>7</v>
      </c>
    </row>
    <row r="372" spans="2:23" ht="18.75">
      <c r="B372" s="28"/>
      <c r="C372" s="49"/>
      <c r="D372" s="49"/>
      <c r="E372" s="49"/>
      <c r="S372" s="259" t="s">
        <v>591</v>
      </c>
      <c r="T372" s="302"/>
      <c r="U372" s="302"/>
      <c r="V372" s="303" t="s">
        <v>129</v>
      </c>
      <c r="W372" s="244">
        <v>7</v>
      </c>
    </row>
    <row r="373" spans="2:23" ht="18">
      <c r="B373" s="28"/>
      <c r="C373" s="49"/>
      <c r="D373" s="49"/>
      <c r="E373" s="49"/>
      <c r="S373" s="178" t="s">
        <v>5504</v>
      </c>
      <c r="T373" s="38"/>
      <c r="U373" s="38"/>
      <c r="V373" s="303" t="s">
        <v>129</v>
      </c>
      <c r="W373" s="244">
        <v>7</v>
      </c>
    </row>
    <row r="374" spans="2:23" ht="18">
      <c r="B374" s="28"/>
      <c r="C374" s="49"/>
      <c r="D374" s="49"/>
      <c r="E374" s="49"/>
      <c r="S374" s="178" t="s">
        <v>4981</v>
      </c>
      <c r="T374" s="28"/>
      <c r="U374" s="28"/>
      <c r="V374" s="303" t="s">
        <v>129</v>
      </c>
      <c r="W374" s="244">
        <v>7</v>
      </c>
    </row>
    <row r="375" spans="2:23" ht="18">
      <c r="B375" s="28"/>
      <c r="C375" s="49"/>
      <c r="D375" s="49"/>
      <c r="E375" s="49"/>
      <c r="S375" s="178" t="s">
        <v>4982</v>
      </c>
      <c r="T375" s="28"/>
      <c r="U375" s="237"/>
      <c r="V375" s="303" t="s">
        <v>129</v>
      </c>
      <c r="W375" s="244">
        <v>7</v>
      </c>
    </row>
    <row r="376" spans="2:23" ht="18">
      <c r="B376" s="28"/>
      <c r="C376" s="49"/>
      <c r="D376" s="49"/>
      <c r="E376" s="49"/>
      <c r="S376" s="178" t="s">
        <v>5827</v>
      </c>
      <c r="T376" s="28"/>
      <c r="U376" s="237"/>
      <c r="V376" s="303" t="s">
        <v>129</v>
      </c>
      <c r="W376" s="244">
        <v>7</v>
      </c>
    </row>
    <row r="377" spans="2:23" ht="18.75">
      <c r="B377" s="28"/>
      <c r="C377" s="49"/>
      <c r="D377" s="49"/>
      <c r="E377" s="49"/>
      <c r="S377" s="178" t="s">
        <v>5950</v>
      </c>
      <c r="T377" s="240"/>
      <c r="U377" s="302"/>
      <c r="V377" s="303" t="s">
        <v>129</v>
      </c>
      <c r="W377" s="244">
        <v>7</v>
      </c>
    </row>
    <row r="378" spans="2:23" ht="18">
      <c r="B378" s="28"/>
      <c r="C378" s="49"/>
      <c r="D378" s="49"/>
      <c r="E378" s="49"/>
      <c r="S378" s="259" t="s">
        <v>3441</v>
      </c>
      <c r="T378" s="28"/>
      <c r="U378" s="237"/>
      <c r="V378" s="303" t="s">
        <v>129</v>
      </c>
      <c r="W378" s="244">
        <v>7</v>
      </c>
    </row>
    <row r="379" spans="2:23" ht="18">
      <c r="B379" s="28"/>
      <c r="C379" s="49"/>
      <c r="D379" s="49"/>
      <c r="E379" s="49"/>
      <c r="S379" s="259" t="s">
        <v>2501</v>
      </c>
      <c r="T379" s="38"/>
      <c r="U379" s="38"/>
      <c r="V379" s="303" t="s">
        <v>129</v>
      </c>
      <c r="W379" s="244">
        <v>7</v>
      </c>
    </row>
    <row r="380" spans="2:23" ht="18">
      <c r="B380" s="28"/>
      <c r="C380" s="49"/>
      <c r="D380" s="49"/>
      <c r="E380" s="49"/>
      <c r="S380" s="259" t="s">
        <v>2332</v>
      </c>
      <c r="T380" s="28"/>
      <c r="U380" s="237"/>
      <c r="V380" s="303" t="s">
        <v>129</v>
      </c>
      <c r="W380" s="244">
        <v>7</v>
      </c>
    </row>
    <row r="381" spans="2:23" ht="18">
      <c r="B381" s="28"/>
      <c r="C381" s="49"/>
      <c r="D381" s="49"/>
      <c r="E381" s="49"/>
      <c r="S381" s="259" t="s">
        <v>2070</v>
      </c>
      <c r="T381" s="38"/>
      <c r="U381" s="38"/>
      <c r="V381" s="303" t="s">
        <v>129</v>
      </c>
      <c r="W381" s="244">
        <v>7</v>
      </c>
    </row>
    <row r="382" spans="2:23" ht="18">
      <c r="B382" s="28"/>
      <c r="C382" s="49"/>
      <c r="D382" s="49"/>
      <c r="E382" s="49"/>
      <c r="S382" s="259" t="s">
        <v>3357</v>
      </c>
      <c r="T382" s="38"/>
      <c r="U382" s="38"/>
      <c r="V382" s="303" t="s">
        <v>129</v>
      </c>
      <c r="W382" s="244">
        <v>7</v>
      </c>
    </row>
    <row r="383" spans="2:23" ht="18">
      <c r="B383" s="28"/>
      <c r="C383" s="49"/>
      <c r="D383" s="49"/>
      <c r="E383" s="49"/>
      <c r="S383" s="178" t="s">
        <v>5838</v>
      </c>
      <c r="T383" s="320"/>
      <c r="U383" s="38"/>
      <c r="V383" s="303" t="s">
        <v>129</v>
      </c>
      <c r="W383" s="244">
        <v>7</v>
      </c>
    </row>
    <row r="384" spans="2:23" ht="18">
      <c r="B384" s="28"/>
      <c r="C384" s="49"/>
      <c r="D384" s="49"/>
      <c r="E384" s="49"/>
      <c r="S384" s="259" t="s">
        <v>752</v>
      </c>
      <c r="T384" s="28"/>
      <c r="U384" s="28"/>
      <c r="V384" s="303" t="s">
        <v>129</v>
      </c>
      <c r="W384" s="244">
        <v>7</v>
      </c>
    </row>
    <row r="385" spans="2:23" ht="18">
      <c r="B385" s="28"/>
      <c r="C385" s="49"/>
      <c r="D385" s="49"/>
      <c r="E385" s="49"/>
      <c r="S385" s="178" t="s">
        <v>4989</v>
      </c>
      <c r="T385" s="28"/>
      <c r="U385" s="28"/>
      <c r="V385" s="303" t="s">
        <v>129</v>
      </c>
      <c r="W385" s="244">
        <v>6</v>
      </c>
    </row>
    <row r="386" spans="2:23" ht="18">
      <c r="B386" s="28"/>
      <c r="C386" s="49"/>
      <c r="D386" s="49"/>
      <c r="E386" s="49"/>
      <c r="S386" s="178" t="s">
        <v>4958</v>
      </c>
      <c r="T386" s="28"/>
      <c r="U386" s="28"/>
      <c r="V386" s="303" t="s">
        <v>129</v>
      </c>
      <c r="W386" s="244">
        <v>6</v>
      </c>
    </row>
    <row r="387" spans="2:23" ht="18">
      <c r="B387" s="28"/>
      <c r="C387" s="49"/>
      <c r="D387" s="49"/>
      <c r="E387" s="49"/>
      <c r="S387" s="178" t="s">
        <v>4993</v>
      </c>
      <c r="T387" s="28"/>
      <c r="U387" s="28"/>
      <c r="V387" s="303" t="s">
        <v>129</v>
      </c>
      <c r="W387" s="244">
        <v>6</v>
      </c>
    </row>
    <row r="388" spans="2:23" ht="18">
      <c r="B388" s="28"/>
      <c r="C388" s="49"/>
      <c r="D388" s="49"/>
      <c r="E388" s="49"/>
      <c r="S388" s="259" t="s">
        <v>3090</v>
      </c>
      <c r="T388" s="28"/>
      <c r="U388" s="28"/>
      <c r="V388" s="303" t="s">
        <v>129</v>
      </c>
      <c r="W388" s="244">
        <v>6</v>
      </c>
    </row>
    <row r="389" spans="2:23" ht="18">
      <c r="B389" s="28"/>
      <c r="C389" s="49"/>
      <c r="D389" s="49"/>
      <c r="E389" s="49"/>
      <c r="S389" s="259" t="s">
        <v>592</v>
      </c>
      <c r="T389" s="28"/>
      <c r="U389" s="28"/>
      <c r="V389" s="303" t="s">
        <v>129</v>
      </c>
      <c r="W389" s="244">
        <v>6</v>
      </c>
    </row>
    <row r="390" spans="2:23" ht="18">
      <c r="B390" s="28"/>
      <c r="C390" s="49"/>
      <c r="D390" s="49"/>
      <c r="E390" s="49"/>
      <c r="S390" s="178" t="s">
        <v>5192</v>
      </c>
      <c r="T390" s="28"/>
      <c r="U390" s="28"/>
      <c r="V390" s="303" t="s">
        <v>129</v>
      </c>
      <c r="W390" s="244">
        <v>6</v>
      </c>
    </row>
    <row r="391" spans="2:23" ht="18">
      <c r="B391" s="28"/>
      <c r="C391" s="49"/>
      <c r="D391" s="49"/>
      <c r="E391" s="49"/>
      <c r="S391" s="178" t="s">
        <v>4341</v>
      </c>
      <c r="T391" s="28"/>
      <c r="U391" s="28"/>
      <c r="V391" s="303" t="s">
        <v>129</v>
      </c>
      <c r="W391" s="244">
        <v>6</v>
      </c>
    </row>
    <row r="392" spans="2:23" ht="18">
      <c r="B392" s="28"/>
      <c r="C392" s="49"/>
      <c r="D392" s="49"/>
      <c r="E392" s="49"/>
      <c r="S392" s="259" t="s">
        <v>3040</v>
      </c>
      <c r="T392" s="28"/>
      <c r="U392" s="28"/>
      <c r="V392" s="303" t="s">
        <v>129</v>
      </c>
      <c r="W392" s="244">
        <v>6</v>
      </c>
    </row>
    <row r="393" spans="2:23" ht="18">
      <c r="B393" s="28"/>
      <c r="C393" s="49"/>
      <c r="D393" s="49"/>
      <c r="E393" s="49"/>
      <c r="S393" s="259" t="s">
        <v>2542</v>
      </c>
      <c r="T393" s="28"/>
      <c r="U393" s="28"/>
      <c r="V393" s="303" t="s">
        <v>129</v>
      </c>
      <c r="W393" s="244">
        <v>6</v>
      </c>
    </row>
    <row r="394" spans="2:23" ht="18">
      <c r="B394" s="28"/>
      <c r="C394" s="49"/>
      <c r="D394" s="49"/>
      <c r="E394" s="49"/>
      <c r="S394" s="178" t="s">
        <v>4748</v>
      </c>
      <c r="T394" s="28"/>
      <c r="U394" s="28"/>
      <c r="V394" s="303" t="s">
        <v>129</v>
      </c>
      <c r="W394" s="244">
        <v>6</v>
      </c>
    </row>
    <row r="395" spans="2:23" ht="18">
      <c r="B395" s="28"/>
      <c r="C395" s="49"/>
      <c r="D395" s="49"/>
      <c r="E395" s="49"/>
      <c r="S395" s="178" t="s">
        <v>4698</v>
      </c>
      <c r="T395" s="28"/>
      <c r="U395" s="28"/>
      <c r="V395" s="303" t="s">
        <v>129</v>
      </c>
      <c r="W395" s="244">
        <v>6</v>
      </c>
    </row>
    <row r="396" spans="2:23" ht="18.75">
      <c r="B396" s="28"/>
      <c r="C396" s="49"/>
      <c r="D396" s="49"/>
      <c r="E396" s="49"/>
      <c r="S396" s="178" t="s">
        <v>4797</v>
      </c>
      <c r="T396" s="302"/>
      <c r="U396" s="302"/>
      <c r="V396" s="303" t="s">
        <v>129</v>
      </c>
      <c r="W396" s="244">
        <v>6</v>
      </c>
    </row>
    <row r="397" spans="2:23" ht="18">
      <c r="B397" s="28"/>
      <c r="C397" s="28"/>
      <c r="D397" s="28"/>
      <c r="E397" s="28"/>
      <c r="S397" s="259" t="s">
        <v>3167</v>
      </c>
      <c r="T397" s="38"/>
      <c r="U397" s="38"/>
      <c r="V397" s="303" t="s">
        <v>129</v>
      </c>
      <c r="W397" s="244">
        <v>6</v>
      </c>
    </row>
    <row r="398" spans="2:23" ht="18">
      <c r="B398" s="28"/>
      <c r="C398" s="49"/>
      <c r="D398" s="49"/>
      <c r="E398" s="49"/>
      <c r="S398" s="178" t="s">
        <v>5395</v>
      </c>
      <c r="T398" s="28"/>
      <c r="U398" s="237"/>
      <c r="V398" s="303" t="s">
        <v>129</v>
      </c>
      <c r="W398" s="244">
        <v>6</v>
      </c>
    </row>
    <row r="399" spans="2:23" ht="18">
      <c r="B399" s="28"/>
      <c r="C399" s="49"/>
      <c r="D399" s="49"/>
      <c r="E399" s="49"/>
      <c r="S399" s="178" t="s">
        <v>4796</v>
      </c>
      <c r="T399" s="28"/>
      <c r="U399" s="304"/>
      <c r="V399" s="303" t="s">
        <v>129</v>
      </c>
      <c r="W399" s="244">
        <v>6</v>
      </c>
    </row>
    <row r="400" spans="2:23" ht="18">
      <c r="B400" s="28"/>
      <c r="C400" s="49"/>
      <c r="D400" s="49"/>
      <c r="E400" s="49"/>
      <c r="S400" s="259" t="s">
        <v>3170</v>
      </c>
      <c r="T400" s="38"/>
      <c r="U400" s="38"/>
      <c r="V400" s="303" t="s">
        <v>129</v>
      </c>
      <c r="W400" s="244">
        <v>6</v>
      </c>
    </row>
    <row r="401" spans="2:23" ht="18">
      <c r="B401" s="28"/>
      <c r="C401" s="49"/>
      <c r="D401" s="49"/>
      <c r="E401" s="49"/>
      <c r="S401" s="259" t="s">
        <v>2662</v>
      </c>
      <c r="T401" s="38"/>
      <c r="U401" s="38"/>
      <c r="V401" s="303" t="s">
        <v>129</v>
      </c>
      <c r="W401" s="244">
        <v>6</v>
      </c>
    </row>
    <row r="402" spans="2:23" ht="18">
      <c r="B402" s="28"/>
      <c r="C402" s="49"/>
      <c r="D402" s="49"/>
      <c r="E402" s="49"/>
      <c r="S402" s="178" t="s">
        <v>4462</v>
      </c>
      <c r="T402" s="28"/>
      <c r="U402" s="237"/>
      <c r="V402" s="303" t="s">
        <v>129</v>
      </c>
      <c r="W402" s="244">
        <v>6</v>
      </c>
    </row>
    <row r="403" spans="2:23" ht="18">
      <c r="B403" s="28"/>
      <c r="C403" s="49"/>
      <c r="D403" s="49"/>
      <c r="E403" s="49"/>
      <c r="S403" s="178" t="s">
        <v>5602</v>
      </c>
      <c r="T403" s="28"/>
      <c r="U403" s="28"/>
      <c r="V403" s="303" t="s">
        <v>129</v>
      </c>
      <c r="W403" s="244">
        <v>6</v>
      </c>
    </row>
    <row r="404" spans="2:23" ht="18">
      <c r="B404" s="28"/>
      <c r="C404" s="49"/>
      <c r="D404" s="49"/>
      <c r="E404" s="49"/>
      <c r="S404" s="178" t="s">
        <v>4980</v>
      </c>
      <c r="T404" s="304"/>
      <c r="U404" s="304"/>
      <c r="V404" s="303" t="s">
        <v>129</v>
      </c>
      <c r="W404" s="244">
        <v>6</v>
      </c>
    </row>
    <row r="405" spans="2:23" ht="18">
      <c r="B405" s="28"/>
      <c r="C405" s="49"/>
      <c r="D405" s="49"/>
      <c r="E405" s="49"/>
      <c r="S405" s="259" t="s">
        <v>3270</v>
      </c>
      <c r="T405" s="38"/>
      <c r="U405" s="38"/>
      <c r="V405" s="303" t="s">
        <v>129</v>
      </c>
      <c r="W405" s="244">
        <v>5</v>
      </c>
    </row>
    <row r="406" spans="2:23" ht="18">
      <c r="B406" s="28"/>
      <c r="C406" s="49"/>
      <c r="D406" s="49"/>
      <c r="E406" s="49"/>
      <c r="S406" s="178" t="s">
        <v>5999</v>
      </c>
      <c r="T406" s="38"/>
      <c r="U406" s="38"/>
      <c r="V406" s="303" t="s">
        <v>129</v>
      </c>
      <c r="W406" s="244">
        <v>5</v>
      </c>
    </row>
    <row r="407" spans="2:23" ht="18">
      <c r="B407" s="28"/>
      <c r="C407" s="49"/>
      <c r="D407" s="49"/>
      <c r="E407" s="49"/>
      <c r="S407" s="178" t="s">
        <v>5594</v>
      </c>
      <c r="T407" s="28"/>
      <c r="U407" s="28"/>
      <c r="V407" s="303" t="s">
        <v>129</v>
      </c>
      <c r="W407" s="244">
        <v>5</v>
      </c>
    </row>
    <row r="408" spans="2:23" ht="18">
      <c r="B408" s="28"/>
      <c r="C408" s="49"/>
      <c r="D408" s="49"/>
      <c r="E408" s="49"/>
      <c r="S408" s="178" t="s">
        <v>6010</v>
      </c>
      <c r="T408" s="38"/>
      <c r="U408" s="38"/>
      <c r="V408" s="303" t="s">
        <v>129</v>
      </c>
      <c r="W408" s="244">
        <v>5</v>
      </c>
    </row>
    <row r="409" spans="2:23" ht="18">
      <c r="B409" s="28"/>
      <c r="C409" s="49"/>
      <c r="D409" s="49"/>
      <c r="E409" s="49"/>
      <c r="S409" s="259" t="s">
        <v>2563</v>
      </c>
      <c r="T409" s="38"/>
      <c r="U409" s="38"/>
      <c r="V409" s="303" t="s">
        <v>129</v>
      </c>
      <c r="W409" s="244">
        <v>5</v>
      </c>
    </row>
    <row r="410" spans="2:23" ht="18">
      <c r="B410" s="28"/>
      <c r="C410" s="49"/>
      <c r="D410" s="49"/>
      <c r="E410" s="49"/>
      <c r="S410" s="178" t="s">
        <v>4694</v>
      </c>
      <c r="T410" s="38"/>
      <c r="U410" s="38"/>
      <c r="V410" s="303" t="s">
        <v>129</v>
      </c>
      <c r="W410" s="244">
        <v>5</v>
      </c>
    </row>
    <row r="411" spans="2:23" ht="18">
      <c r="B411" s="28"/>
      <c r="C411" s="49"/>
      <c r="D411" s="49"/>
      <c r="E411" s="49"/>
      <c r="S411" s="259" t="s">
        <v>1485</v>
      </c>
      <c r="T411" s="28"/>
      <c r="U411" s="304"/>
      <c r="V411" s="303" t="s">
        <v>129</v>
      </c>
      <c r="W411" s="244">
        <v>5</v>
      </c>
    </row>
    <row r="412" spans="2:23" ht="18">
      <c r="B412" s="178"/>
      <c r="C412" s="49"/>
      <c r="D412" s="49"/>
      <c r="E412" s="49"/>
      <c r="S412" s="178" t="s">
        <v>5994</v>
      </c>
      <c r="T412" s="304"/>
      <c r="U412" s="304"/>
      <c r="V412" s="303" t="s">
        <v>129</v>
      </c>
      <c r="W412" s="244">
        <v>5</v>
      </c>
    </row>
    <row r="413" spans="2:23" ht="18.75">
      <c r="B413" s="28"/>
      <c r="C413" s="49"/>
      <c r="D413" s="49"/>
      <c r="E413" s="49"/>
      <c r="S413" s="259" t="s">
        <v>557</v>
      </c>
      <c r="T413" s="302"/>
      <c r="U413" s="302"/>
      <c r="V413" s="303" t="s">
        <v>129</v>
      </c>
      <c r="W413" s="244">
        <v>5</v>
      </c>
    </row>
    <row r="414" spans="2:23" ht="18">
      <c r="B414" s="28"/>
      <c r="C414" s="49"/>
      <c r="D414" s="49"/>
      <c r="E414" s="49"/>
      <c r="S414" s="259" t="s">
        <v>1720</v>
      </c>
      <c r="T414" s="38"/>
      <c r="U414" s="38"/>
      <c r="V414" s="303" t="s">
        <v>129</v>
      </c>
      <c r="W414" s="244">
        <v>5</v>
      </c>
    </row>
    <row r="415" spans="2:23" ht="18">
      <c r="B415" s="28"/>
      <c r="C415" s="49"/>
      <c r="D415" s="49"/>
      <c r="E415" s="49"/>
      <c r="S415" s="259" t="s">
        <v>3145</v>
      </c>
      <c r="T415" s="38"/>
      <c r="U415" s="38"/>
      <c r="V415" s="303" t="s">
        <v>129</v>
      </c>
      <c r="W415" s="244">
        <v>5</v>
      </c>
    </row>
    <row r="416" spans="2:23" ht="18">
      <c r="B416" s="28"/>
      <c r="C416" s="49"/>
      <c r="D416" s="49"/>
      <c r="E416" s="49"/>
      <c r="S416" s="178" t="s">
        <v>5746</v>
      </c>
      <c r="T416" s="28"/>
      <c r="U416" s="304"/>
      <c r="V416" s="303" t="s">
        <v>129</v>
      </c>
      <c r="W416" s="244">
        <v>5</v>
      </c>
    </row>
    <row r="417" spans="2:23" ht="18">
      <c r="B417" s="28"/>
      <c r="C417" s="49"/>
      <c r="D417" s="49"/>
      <c r="E417" s="49"/>
      <c r="S417" s="259" t="s">
        <v>3425</v>
      </c>
      <c r="T417" s="28"/>
      <c r="U417" s="237"/>
      <c r="V417" s="303" t="s">
        <v>129</v>
      </c>
      <c r="W417" s="244">
        <v>5</v>
      </c>
    </row>
    <row r="418" spans="2:23" ht="18">
      <c r="B418" s="28"/>
      <c r="C418" s="49"/>
      <c r="D418" s="49"/>
      <c r="E418" s="49"/>
      <c r="S418" s="178" t="s">
        <v>6016</v>
      </c>
      <c r="T418" s="28"/>
      <c r="U418" s="237"/>
      <c r="V418" s="303" t="s">
        <v>129</v>
      </c>
      <c r="W418" s="244">
        <v>5</v>
      </c>
    </row>
    <row r="419" spans="2:23" ht="18">
      <c r="B419" s="28"/>
      <c r="C419" s="49"/>
      <c r="D419" s="49"/>
      <c r="E419" s="49"/>
      <c r="S419" s="178" t="s">
        <v>5199</v>
      </c>
      <c r="T419" s="28"/>
      <c r="U419" s="28"/>
      <c r="V419" s="303" t="s">
        <v>129</v>
      </c>
      <c r="W419" s="244">
        <v>5</v>
      </c>
    </row>
    <row r="420" spans="2:23" ht="18">
      <c r="B420" s="28"/>
      <c r="C420" s="49"/>
      <c r="D420" s="49"/>
      <c r="E420" s="49"/>
      <c r="S420" s="178" t="s">
        <v>4931</v>
      </c>
      <c r="T420" s="28"/>
      <c r="U420" s="28"/>
      <c r="V420" s="303" t="s">
        <v>129</v>
      </c>
      <c r="W420" s="244">
        <v>5</v>
      </c>
    </row>
    <row r="421" spans="2:23" ht="18">
      <c r="B421" s="28"/>
      <c r="C421" s="49"/>
      <c r="D421" s="49"/>
      <c r="E421" s="49"/>
      <c r="S421" s="259" t="s">
        <v>3427</v>
      </c>
      <c r="T421" s="28"/>
      <c r="U421" s="28"/>
      <c r="V421" s="303" t="s">
        <v>129</v>
      </c>
      <c r="W421" s="244">
        <v>5</v>
      </c>
    </row>
    <row r="422" spans="2:23" ht="18">
      <c r="B422" s="28"/>
      <c r="C422" s="49"/>
      <c r="D422" s="49"/>
      <c r="E422" s="49"/>
      <c r="S422" s="178" t="s">
        <v>5993</v>
      </c>
      <c r="T422" s="28"/>
      <c r="U422" s="28"/>
      <c r="V422" s="303" t="s">
        <v>129</v>
      </c>
      <c r="W422" s="244">
        <v>5</v>
      </c>
    </row>
    <row r="423" spans="2:23" ht="18">
      <c r="B423" s="28"/>
      <c r="C423" s="49"/>
      <c r="D423" s="49"/>
      <c r="E423" s="49"/>
      <c r="S423" s="178" t="s">
        <v>5608</v>
      </c>
      <c r="T423" s="28"/>
      <c r="U423" s="28"/>
      <c r="V423" s="303" t="s">
        <v>129</v>
      </c>
      <c r="W423" s="244">
        <v>5</v>
      </c>
    </row>
    <row r="424" spans="2:23" ht="18">
      <c r="B424" s="28"/>
      <c r="C424" s="49"/>
      <c r="D424" s="49"/>
      <c r="E424" s="49"/>
      <c r="S424" s="259" t="s">
        <v>2578</v>
      </c>
      <c r="T424" s="28"/>
      <c r="U424" s="28"/>
      <c r="V424" s="303" t="s">
        <v>129</v>
      </c>
      <c r="W424" s="244">
        <v>5</v>
      </c>
    </row>
    <row r="425" spans="2:23" ht="18">
      <c r="B425" s="28"/>
      <c r="C425" s="49"/>
      <c r="D425" s="49"/>
      <c r="E425" s="49"/>
      <c r="S425" s="259" t="s">
        <v>3181</v>
      </c>
      <c r="T425" s="28"/>
      <c r="U425" s="28"/>
      <c r="V425" s="303" t="s">
        <v>129</v>
      </c>
      <c r="W425" s="244">
        <v>5</v>
      </c>
    </row>
    <row r="426" spans="2:23" ht="18">
      <c r="B426" s="28"/>
      <c r="C426" s="49"/>
      <c r="D426" s="49"/>
      <c r="E426" s="49"/>
      <c r="S426" s="178" t="s">
        <v>6004</v>
      </c>
      <c r="T426" s="28"/>
      <c r="U426" s="28"/>
      <c r="V426" s="303" t="s">
        <v>129</v>
      </c>
      <c r="W426" s="244">
        <v>5</v>
      </c>
    </row>
    <row r="427" spans="2:23" ht="18">
      <c r="B427" s="28"/>
      <c r="C427" s="49"/>
      <c r="D427" s="49"/>
      <c r="E427" s="49"/>
      <c r="S427" s="178" t="s">
        <v>6000</v>
      </c>
      <c r="T427" s="38"/>
      <c r="U427" s="38"/>
      <c r="V427" s="303" t="s">
        <v>129</v>
      </c>
      <c r="W427" s="244">
        <v>5</v>
      </c>
    </row>
    <row r="428" spans="2:23" ht="18">
      <c r="B428" s="28"/>
      <c r="C428" s="49"/>
      <c r="D428" s="49"/>
      <c r="E428" s="49"/>
      <c r="S428" s="178" t="s">
        <v>5841</v>
      </c>
      <c r="T428" s="28"/>
      <c r="U428" s="28"/>
      <c r="V428" s="303" t="s">
        <v>129</v>
      </c>
      <c r="W428" s="244">
        <v>5</v>
      </c>
    </row>
    <row r="429" spans="2:23" ht="18">
      <c r="B429" s="28"/>
      <c r="C429" s="49"/>
      <c r="D429" s="49"/>
      <c r="E429" s="49"/>
      <c r="S429" s="259" t="s">
        <v>981</v>
      </c>
      <c r="T429" s="28"/>
      <c r="U429" s="28"/>
      <c r="V429" s="303" t="s">
        <v>129</v>
      </c>
      <c r="W429" s="244">
        <v>5</v>
      </c>
    </row>
    <row r="430" spans="2:23" ht="18.75">
      <c r="B430" s="28"/>
      <c r="C430" s="49"/>
      <c r="D430" s="49"/>
      <c r="E430" s="49"/>
      <c r="S430" s="178" t="s">
        <v>6008</v>
      </c>
      <c r="T430" s="240"/>
      <c r="U430" s="302"/>
      <c r="V430" s="303" t="s">
        <v>129</v>
      </c>
      <c r="W430" s="244">
        <v>5</v>
      </c>
    </row>
    <row r="431" spans="2:23" ht="18">
      <c r="B431" s="28"/>
      <c r="C431" s="49"/>
      <c r="D431" s="49"/>
      <c r="E431" s="49"/>
      <c r="S431" s="178" t="s">
        <v>6001</v>
      </c>
      <c r="T431" s="28"/>
      <c r="U431" s="28"/>
      <c r="V431" s="303" t="s">
        <v>129</v>
      </c>
      <c r="W431" s="244">
        <v>5</v>
      </c>
    </row>
    <row r="432" spans="2:23" ht="18">
      <c r="B432" s="28"/>
      <c r="C432" s="49"/>
      <c r="D432" s="49"/>
      <c r="E432" s="49"/>
      <c r="S432" s="259" t="s">
        <v>3169</v>
      </c>
      <c r="T432" s="28"/>
      <c r="U432" s="28"/>
      <c r="V432" s="303" t="s">
        <v>129</v>
      </c>
      <c r="W432" s="244">
        <v>5</v>
      </c>
    </row>
    <row r="433" spans="2:23" ht="18">
      <c r="B433" s="28"/>
      <c r="C433" s="49"/>
      <c r="D433" s="49"/>
      <c r="E433" s="49"/>
      <c r="S433" s="259" t="s">
        <v>3264</v>
      </c>
      <c r="T433" s="28"/>
      <c r="U433" s="28"/>
      <c r="V433" s="303" t="s">
        <v>129</v>
      </c>
      <c r="W433" s="244">
        <v>5</v>
      </c>
    </row>
    <row r="434" spans="2:23" ht="18">
      <c r="B434" s="28"/>
      <c r="C434" s="28"/>
      <c r="D434" s="28"/>
      <c r="E434" s="28"/>
      <c r="S434" s="178" t="s">
        <v>4459</v>
      </c>
      <c r="T434" s="28"/>
      <c r="U434" s="28"/>
      <c r="V434" s="303" t="s">
        <v>129</v>
      </c>
      <c r="W434" s="244">
        <v>5</v>
      </c>
    </row>
    <row r="435" spans="2:23" ht="18">
      <c r="B435" s="28"/>
      <c r="C435" s="49"/>
      <c r="D435" s="49"/>
      <c r="E435" s="49"/>
      <c r="S435" s="259" t="s">
        <v>3188</v>
      </c>
      <c r="T435" s="28"/>
      <c r="U435" s="28"/>
      <c r="V435" s="303" t="s">
        <v>129</v>
      </c>
      <c r="W435" s="244">
        <v>5</v>
      </c>
    </row>
    <row r="436" spans="2:23" ht="18">
      <c r="B436" s="28"/>
      <c r="C436" s="49"/>
      <c r="D436" s="49"/>
      <c r="E436" s="49"/>
      <c r="S436" s="178" t="s">
        <v>5503</v>
      </c>
      <c r="T436" s="28"/>
      <c r="U436" s="28"/>
      <c r="V436" s="303" t="s">
        <v>129</v>
      </c>
      <c r="W436" s="244">
        <v>5</v>
      </c>
    </row>
    <row r="437" spans="2:23" ht="18">
      <c r="B437" s="28"/>
      <c r="C437" s="49"/>
      <c r="D437" s="49"/>
      <c r="E437" s="49"/>
      <c r="S437" s="178" t="s">
        <v>5997</v>
      </c>
      <c r="T437" s="28"/>
      <c r="U437" s="28"/>
      <c r="V437" s="303" t="s">
        <v>129</v>
      </c>
      <c r="W437" s="244">
        <v>5</v>
      </c>
    </row>
    <row r="438" spans="2:23" ht="18">
      <c r="B438" s="28"/>
      <c r="C438" s="49"/>
      <c r="D438" s="49"/>
      <c r="E438" s="49"/>
      <c r="S438" s="259" t="s">
        <v>1977</v>
      </c>
      <c r="T438" s="28"/>
      <c r="U438" s="28"/>
      <c r="V438" s="303" t="s">
        <v>129</v>
      </c>
      <c r="W438" s="244">
        <v>5</v>
      </c>
    </row>
    <row r="439" spans="2:23" ht="18">
      <c r="B439" s="28"/>
      <c r="C439" s="49"/>
      <c r="D439" s="49"/>
      <c r="E439" s="49"/>
      <c r="S439" s="178" t="s">
        <v>5828</v>
      </c>
      <c r="T439" s="28"/>
      <c r="U439" s="28"/>
      <c r="V439" s="303" t="s">
        <v>129</v>
      </c>
      <c r="W439" s="244">
        <v>5</v>
      </c>
    </row>
    <row r="440" spans="2:23" ht="18">
      <c r="B440" s="28"/>
      <c r="C440" s="49"/>
      <c r="D440" s="49"/>
      <c r="E440" s="49"/>
      <c r="S440" s="259" t="s">
        <v>468</v>
      </c>
      <c r="T440" s="28"/>
      <c r="U440" s="28"/>
      <c r="V440" s="303" t="s">
        <v>129</v>
      </c>
      <c r="W440" s="244">
        <v>5</v>
      </c>
    </row>
    <row r="441" spans="2:23" ht="18">
      <c r="B441" s="28"/>
      <c r="C441" s="28"/>
      <c r="D441" s="28"/>
      <c r="E441" s="28"/>
      <c r="S441" s="178" t="s">
        <v>6011</v>
      </c>
      <c r="T441" s="28"/>
      <c r="U441" s="28"/>
      <c r="V441" s="303" t="s">
        <v>129</v>
      </c>
      <c r="W441" s="244">
        <v>5</v>
      </c>
    </row>
    <row r="442" spans="2:23" ht="18">
      <c r="B442" s="28"/>
      <c r="C442" s="49"/>
      <c r="D442" s="49"/>
      <c r="E442" s="49"/>
      <c r="S442" s="259" t="s">
        <v>964</v>
      </c>
      <c r="T442" s="28"/>
      <c r="U442" s="28"/>
      <c r="V442" s="303" t="s">
        <v>129</v>
      </c>
      <c r="W442" s="244">
        <v>5</v>
      </c>
    </row>
    <row r="443" spans="2:23" ht="18">
      <c r="B443" s="28"/>
      <c r="C443" s="49"/>
      <c r="D443" s="49"/>
      <c r="E443" s="49"/>
      <c r="S443" s="259" t="s">
        <v>1990</v>
      </c>
      <c r="T443" s="304"/>
      <c r="U443" s="304"/>
      <c r="V443" s="303" t="s">
        <v>129</v>
      </c>
      <c r="W443" s="244">
        <v>5</v>
      </c>
    </row>
    <row r="444" spans="2:23" ht="18">
      <c r="B444" s="28"/>
      <c r="C444" s="49"/>
      <c r="D444" s="49"/>
      <c r="E444" s="49"/>
      <c r="S444" s="178" t="s">
        <v>4926</v>
      </c>
      <c r="T444" s="304"/>
      <c r="U444" s="304"/>
      <c r="V444" s="303" t="s">
        <v>129</v>
      </c>
      <c r="W444" s="244">
        <v>5</v>
      </c>
    </row>
    <row r="445" spans="2:23" ht="18">
      <c r="B445" s="28"/>
      <c r="C445" s="49"/>
      <c r="D445" s="49"/>
      <c r="E445" s="49"/>
      <c r="S445" s="178" t="s">
        <v>5603</v>
      </c>
      <c r="T445" s="28"/>
      <c r="U445" s="237"/>
      <c r="V445" s="303" t="s">
        <v>129</v>
      </c>
      <c r="W445" s="244">
        <v>5</v>
      </c>
    </row>
    <row r="446" spans="2:23" ht="18">
      <c r="B446" s="28"/>
      <c r="C446" s="49"/>
      <c r="D446" s="49"/>
      <c r="E446" s="49"/>
      <c r="S446" s="178" t="s">
        <v>5156</v>
      </c>
      <c r="T446" s="28"/>
      <c r="U446" s="28"/>
      <c r="V446" s="303" t="s">
        <v>129</v>
      </c>
      <c r="W446" s="244">
        <v>5</v>
      </c>
    </row>
    <row r="447" spans="2:23" ht="18.75">
      <c r="B447" s="28"/>
      <c r="C447" s="49"/>
      <c r="D447" s="49"/>
      <c r="E447" s="49"/>
      <c r="S447" s="178" t="s">
        <v>5737</v>
      </c>
      <c r="T447" s="302"/>
      <c r="U447" s="302"/>
      <c r="V447" s="303" t="s">
        <v>129</v>
      </c>
      <c r="W447" s="244">
        <v>5</v>
      </c>
    </row>
    <row r="448" spans="2:23" ht="18.75">
      <c r="B448" s="28"/>
      <c r="C448" s="49"/>
      <c r="D448" s="49"/>
      <c r="E448" s="49"/>
      <c r="S448" s="259" t="s">
        <v>3347</v>
      </c>
      <c r="T448" s="302"/>
      <c r="U448" s="302"/>
      <c r="V448" s="303" t="s">
        <v>129</v>
      </c>
      <c r="W448" s="244">
        <v>5</v>
      </c>
    </row>
    <row r="449" spans="2:23" ht="18">
      <c r="B449" s="28"/>
      <c r="C449" s="49"/>
      <c r="D449" s="49"/>
      <c r="E449" s="49"/>
      <c r="S449" s="178" t="s">
        <v>5191</v>
      </c>
      <c r="T449" s="28"/>
      <c r="U449" s="304"/>
      <c r="V449" s="303" t="s">
        <v>129</v>
      </c>
      <c r="W449" s="244">
        <v>5</v>
      </c>
    </row>
    <row r="450" spans="2:23" ht="18">
      <c r="B450" s="28"/>
      <c r="C450" s="49"/>
      <c r="D450" s="49"/>
      <c r="E450" s="49"/>
      <c r="S450" s="178" t="s">
        <v>5597</v>
      </c>
      <c r="T450" s="28"/>
      <c r="U450" s="237"/>
      <c r="V450" s="303" t="s">
        <v>129</v>
      </c>
      <c r="W450" s="244">
        <v>5</v>
      </c>
    </row>
    <row r="451" spans="2:23" ht="18">
      <c r="B451" s="28"/>
      <c r="C451" s="49"/>
      <c r="D451" s="49"/>
      <c r="E451" s="49"/>
      <c r="S451" s="259" t="s">
        <v>2650</v>
      </c>
      <c r="T451" s="28"/>
      <c r="U451" s="237"/>
      <c r="V451" s="303" t="s">
        <v>129</v>
      </c>
      <c r="W451" s="244">
        <v>5</v>
      </c>
    </row>
    <row r="452" spans="2:23" ht="18">
      <c r="B452" s="28"/>
      <c r="C452" s="49"/>
      <c r="D452" s="49"/>
      <c r="E452" s="49"/>
      <c r="S452" s="178" t="s">
        <v>6002</v>
      </c>
      <c r="T452" s="38"/>
      <c r="U452" s="38"/>
      <c r="V452" s="303" t="s">
        <v>129</v>
      </c>
      <c r="W452" s="244">
        <v>5</v>
      </c>
    </row>
    <row r="453" spans="2:23" ht="18">
      <c r="B453" s="28"/>
      <c r="C453" s="49"/>
      <c r="D453" s="49"/>
      <c r="E453" s="49"/>
      <c r="S453" s="259" t="s">
        <v>745</v>
      </c>
      <c r="T453" s="304"/>
      <c r="U453" s="304"/>
      <c r="V453" s="303" t="s">
        <v>129</v>
      </c>
      <c r="W453" s="244">
        <v>5</v>
      </c>
    </row>
    <row r="454" spans="2:23" ht="18">
      <c r="B454" s="28"/>
      <c r="C454" s="49"/>
      <c r="D454" s="49"/>
      <c r="E454" s="49"/>
      <c r="S454" s="178" t="s">
        <v>4463</v>
      </c>
      <c r="T454" s="28"/>
      <c r="U454" s="237"/>
      <c r="V454" s="303" t="s">
        <v>129</v>
      </c>
      <c r="W454" s="244">
        <v>5</v>
      </c>
    </row>
    <row r="455" spans="2:23" ht="18">
      <c r="B455" s="28"/>
      <c r="C455" s="49"/>
      <c r="D455" s="49"/>
      <c r="E455" s="49"/>
      <c r="S455" s="178" t="s">
        <v>5995</v>
      </c>
      <c r="T455" s="320"/>
      <c r="U455" s="38"/>
      <c r="V455" s="303" t="s">
        <v>129</v>
      </c>
      <c r="W455" s="244">
        <v>5</v>
      </c>
    </row>
    <row r="456" spans="2:23" ht="18">
      <c r="B456" s="28"/>
      <c r="C456" s="49"/>
      <c r="D456" s="49"/>
      <c r="E456" s="49"/>
      <c r="S456" s="178" t="s">
        <v>4588</v>
      </c>
      <c r="T456" s="38"/>
      <c r="U456" s="38"/>
      <c r="V456" s="303" t="s">
        <v>129</v>
      </c>
      <c r="W456" s="244">
        <v>5</v>
      </c>
    </row>
    <row r="457" spans="2:23" ht="18">
      <c r="B457" s="28"/>
      <c r="C457" s="49"/>
      <c r="D457" s="49"/>
      <c r="E457" s="49"/>
      <c r="S457" s="178" t="s">
        <v>4973</v>
      </c>
      <c r="T457" s="28"/>
      <c r="U457" s="237"/>
      <c r="V457" s="303" t="s">
        <v>129</v>
      </c>
      <c r="W457" s="244">
        <v>5</v>
      </c>
    </row>
    <row r="458" spans="2:23" ht="18.75">
      <c r="B458" s="28"/>
      <c r="C458" s="49"/>
      <c r="D458" s="49"/>
      <c r="E458" s="49"/>
      <c r="S458" s="259" t="s">
        <v>3485</v>
      </c>
      <c r="T458" s="302"/>
      <c r="U458" s="302"/>
      <c r="V458" s="303" t="s">
        <v>129</v>
      </c>
      <c r="W458" s="244">
        <v>5</v>
      </c>
    </row>
    <row r="459" spans="2:23" ht="18">
      <c r="B459" s="28"/>
      <c r="C459" s="49"/>
      <c r="D459" s="49"/>
      <c r="E459" s="49"/>
      <c r="S459" s="259" t="s">
        <v>833</v>
      </c>
      <c r="T459" s="28"/>
      <c r="U459" s="304"/>
      <c r="V459" s="303" t="s">
        <v>129</v>
      </c>
      <c r="W459" s="244">
        <v>5</v>
      </c>
    </row>
    <row r="460" spans="2:23" ht="18">
      <c r="B460" s="28"/>
      <c r="C460" s="49"/>
      <c r="D460" s="49"/>
      <c r="E460" s="49"/>
      <c r="S460" s="178" t="s">
        <v>5829</v>
      </c>
      <c r="T460" s="28"/>
      <c r="U460" s="237"/>
      <c r="V460" s="303" t="s">
        <v>129</v>
      </c>
      <c r="W460" s="244">
        <v>4</v>
      </c>
    </row>
    <row r="461" spans="2:23" ht="18">
      <c r="B461" s="28"/>
      <c r="C461" s="49"/>
      <c r="D461" s="49"/>
      <c r="E461" s="49"/>
      <c r="S461" s="178" t="s">
        <v>4468</v>
      </c>
      <c r="T461" s="28"/>
      <c r="U461" s="28"/>
      <c r="V461" s="303" t="s">
        <v>129</v>
      </c>
      <c r="W461" s="244">
        <v>4</v>
      </c>
    </row>
    <row r="462" spans="2:23" ht="18">
      <c r="B462" s="28"/>
      <c r="C462" s="49"/>
      <c r="D462" s="49"/>
      <c r="E462" s="49"/>
      <c r="S462" s="259" t="s">
        <v>3421</v>
      </c>
      <c r="T462" s="28"/>
      <c r="U462" s="28"/>
      <c r="V462" s="303" t="s">
        <v>129</v>
      </c>
      <c r="W462" s="244">
        <v>4</v>
      </c>
    </row>
    <row r="463" spans="2:23" ht="18">
      <c r="B463" s="28"/>
      <c r="C463" s="49"/>
      <c r="D463" s="49"/>
      <c r="E463" s="49"/>
      <c r="S463" s="259" t="s">
        <v>1023</v>
      </c>
      <c r="T463" s="28"/>
      <c r="U463" s="28"/>
      <c r="V463" s="303" t="s">
        <v>129</v>
      </c>
      <c r="W463" s="244">
        <v>4</v>
      </c>
    </row>
    <row r="464" spans="2:23" ht="18">
      <c r="B464" s="28"/>
      <c r="C464" s="49"/>
      <c r="D464" s="49"/>
      <c r="E464" s="49"/>
      <c r="S464" s="178" t="s">
        <v>5216</v>
      </c>
      <c r="T464" s="28"/>
      <c r="U464" s="28"/>
      <c r="V464" s="303" t="s">
        <v>129</v>
      </c>
      <c r="W464" s="244">
        <v>4</v>
      </c>
    </row>
    <row r="465" spans="2:23" ht="18">
      <c r="B465" s="28"/>
      <c r="C465" s="49"/>
      <c r="D465" s="49"/>
      <c r="E465" s="49"/>
      <c r="S465" s="259" t="s">
        <v>1976</v>
      </c>
      <c r="T465" s="28"/>
      <c r="U465" s="28"/>
      <c r="V465" s="303" t="s">
        <v>129</v>
      </c>
      <c r="W465" s="244">
        <v>4</v>
      </c>
    </row>
    <row r="466" spans="2:23" ht="18">
      <c r="B466" s="28"/>
      <c r="C466" s="49"/>
      <c r="D466" s="49"/>
      <c r="E466" s="49"/>
      <c r="S466" s="178" t="s">
        <v>4923</v>
      </c>
      <c r="T466" s="28"/>
      <c r="U466" s="28"/>
      <c r="V466" s="303" t="s">
        <v>129</v>
      </c>
      <c r="W466" s="244">
        <v>4</v>
      </c>
    </row>
    <row r="467" spans="2:23" ht="18">
      <c r="B467" s="28"/>
      <c r="C467" s="49"/>
      <c r="D467" s="49"/>
      <c r="E467" s="49"/>
      <c r="S467" s="259" t="s">
        <v>3324</v>
      </c>
      <c r="T467" s="28"/>
      <c r="U467" s="28"/>
      <c r="V467" s="303" t="s">
        <v>129</v>
      </c>
      <c r="W467" s="244">
        <v>4</v>
      </c>
    </row>
    <row r="468" spans="2:23" ht="18">
      <c r="B468" s="28"/>
      <c r="C468" s="49"/>
      <c r="D468" s="49"/>
      <c r="E468" s="49"/>
      <c r="S468" s="259" t="s">
        <v>2644</v>
      </c>
      <c r="T468" s="28"/>
      <c r="U468" s="28"/>
      <c r="V468" s="303" t="s">
        <v>129</v>
      </c>
      <c r="W468" s="244">
        <v>4</v>
      </c>
    </row>
    <row r="469" spans="2:23" ht="18">
      <c r="B469" s="28"/>
      <c r="C469" s="49"/>
      <c r="D469" s="49"/>
      <c r="E469" s="49"/>
      <c r="S469" s="259" t="s">
        <v>503</v>
      </c>
      <c r="T469" s="28"/>
      <c r="U469" s="28"/>
      <c r="V469" s="303" t="s">
        <v>129</v>
      </c>
      <c r="W469" s="244">
        <v>4</v>
      </c>
    </row>
    <row r="470" spans="2:23" ht="18">
      <c r="B470" s="28"/>
      <c r="C470" s="49"/>
      <c r="D470" s="49"/>
      <c r="E470" s="49"/>
      <c r="S470" s="259" t="s">
        <v>2153</v>
      </c>
      <c r="T470" s="28"/>
      <c r="U470" s="28"/>
      <c r="V470" s="303" t="s">
        <v>129</v>
      </c>
      <c r="W470" s="244">
        <v>4</v>
      </c>
    </row>
    <row r="471" spans="2:23" ht="18">
      <c r="B471" s="28"/>
      <c r="C471" s="49"/>
      <c r="D471" s="49"/>
      <c r="E471" s="49"/>
      <c r="S471" s="178" t="s">
        <v>5209</v>
      </c>
      <c r="T471" s="28"/>
      <c r="U471" s="28"/>
      <c r="V471" s="303" t="s">
        <v>129</v>
      </c>
      <c r="W471" s="244">
        <v>4</v>
      </c>
    </row>
    <row r="472" spans="2:23" ht="18">
      <c r="B472" s="28"/>
      <c r="C472" s="49"/>
      <c r="D472" s="49"/>
      <c r="E472" s="49"/>
      <c r="S472" s="259" t="s">
        <v>3493</v>
      </c>
      <c r="T472" s="28"/>
      <c r="U472" s="28"/>
      <c r="V472" s="303" t="s">
        <v>129</v>
      </c>
      <c r="W472" s="244">
        <v>4</v>
      </c>
    </row>
    <row r="473" spans="2:23" ht="18">
      <c r="B473" s="28"/>
      <c r="C473" s="49"/>
      <c r="D473" s="49"/>
      <c r="E473" s="49"/>
      <c r="S473" s="178" t="s">
        <v>4531</v>
      </c>
      <c r="T473" s="28"/>
      <c r="U473" s="28"/>
      <c r="V473" s="303" t="s">
        <v>129</v>
      </c>
      <c r="W473" s="244">
        <v>4</v>
      </c>
    </row>
    <row r="474" spans="2:23" ht="18">
      <c r="B474" s="28"/>
      <c r="C474" s="49"/>
      <c r="D474" s="49"/>
      <c r="E474" s="49"/>
      <c r="S474" s="178" t="s">
        <v>5398</v>
      </c>
      <c r="T474" s="28"/>
      <c r="U474" s="28"/>
      <c r="V474" s="303" t="s">
        <v>129</v>
      </c>
      <c r="W474" s="244">
        <v>4</v>
      </c>
    </row>
    <row r="475" spans="2:23" ht="18">
      <c r="B475" s="28"/>
      <c r="C475" s="49"/>
      <c r="D475" s="49"/>
      <c r="E475" s="49"/>
      <c r="S475" s="178" t="s">
        <v>5747</v>
      </c>
      <c r="T475" s="28"/>
      <c r="U475" s="28"/>
      <c r="V475" s="303" t="s">
        <v>129</v>
      </c>
      <c r="W475" s="244">
        <v>4</v>
      </c>
    </row>
    <row r="476" spans="2:23" ht="18">
      <c r="B476" s="28"/>
      <c r="C476" s="49"/>
      <c r="D476" s="49"/>
      <c r="E476" s="49"/>
      <c r="S476" s="259" t="s">
        <v>2132</v>
      </c>
      <c r="T476" s="28"/>
      <c r="U476" s="28"/>
      <c r="V476" s="303" t="s">
        <v>129</v>
      </c>
      <c r="W476" s="244">
        <v>4</v>
      </c>
    </row>
    <row r="477" spans="2:23" ht="18">
      <c r="B477" s="28"/>
      <c r="C477" s="49"/>
      <c r="D477" s="49"/>
      <c r="E477" s="49"/>
      <c r="S477" s="178" t="s">
        <v>5605</v>
      </c>
      <c r="T477" s="28"/>
      <c r="U477" s="28"/>
      <c r="V477" s="303" t="s">
        <v>129</v>
      </c>
      <c r="W477" s="244">
        <v>4</v>
      </c>
    </row>
    <row r="478" spans="2:23" ht="18">
      <c r="B478" s="28"/>
      <c r="C478" s="49"/>
      <c r="D478" s="49"/>
      <c r="E478" s="49"/>
      <c r="S478" s="259" t="s">
        <v>1965</v>
      </c>
      <c r="T478" s="28"/>
      <c r="U478" s="28"/>
      <c r="V478" s="303" t="s">
        <v>129</v>
      </c>
      <c r="W478" s="244">
        <v>4</v>
      </c>
    </row>
    <row r="479" spans="2:23" ht="18">
      <c r="B479" s="28"/>
      <c r="C479" s="49"/>
      <c r="D479" s="49"/>
      <c r="E479" s="49"/>
      <c r="S479" s="259" t="s">
        <v>2047</v>
      </c>
      <c r="T479" s="28"/>
      <c r="U479" s="28"/>
      <c r="V479" s="303" t="s">
        <v>129</v>
      </c>
      <c r="W479" s="244">
        <v>4</v>
      </c>
    </row>
    <row r="480" spans="2:23" ht="18">
      <c r="B480" s="28"/>
      <c r="C480" s="49"/>
      <c r="D480" s="49"/>
      <c r="E480" s="49"/>
      <c r="S480" s="178" t="s">
        <v>5844</v>
      </c>
      <c r="T480" s="28"/>
      <c r="U480" s="28"/>
      <c r="V480" s="303" t="s">
        <v>129</v>
      </c>
      <c r="W480" s="244">
        <v>4</v>
      </c>
    </row>
    <row r="481" spans="2:23" ht="18">
      <c r="B481" s="28"/>
      <c r="C481" s="49"/>
      <c r="D481" s="49"/>
      <c r="E481" s="49"/>
      <c r="S481" s="178" t="s">
        <v>4696</v>
      </c>
      <c r="T481" s="28"/>
      <c r="U481" s="28"/>
      <c r="V481" s="303" t="s">
        <v>129</v>
      </c>
      <c r="W481" s="244">
        <v>4</v>
      </c>
    </row>
    <row r="482" spans="2:23" ht="18">
      <c r="B482" s="28"/>
      <c r="C482" s="49"/>
      <c r="D482" s="49"/>
      <c r="E482" s="49"/>
      <c r="S482" s="178" t="s">
        <v>5110</v>
      </c>
      <c r="T482" s="28"/>
      <c r="U482" s="28"/>
      <c r="V482" s="303" t="s">
        <v>129</v>
      </c>
      <c r="W482" s="244">
        <v>4</v>
      </c>
    </row>
    <row r="483" spans="2:23" ht="18">
      <c r="B483" s="28"/>
      <c r="C483" s="49"/>
      <c r="D483" s="49"/>
      <c r="E483" s="49"/>
      <c r="S483" s="259" t="s">
        <v>596</v>
      </c>
      <c r="T483" s="28"/>
      <c r="U483" s="28"/>
      <c r="V483" s="303" t="s">
        <v>129</v>
      </c>
      <c r="W483" s="244">
        <v>4</v>
      </c>
    </row>
    <row r="484" spans="2:23" ht="18">
      <c r="B484" s="28"/>
      <c r="C484" s="49"/>
      <c r="D484" s="49"/>
      <c r="E484" s="49"/>
      <c r="S484" s="259" t="s">
        <v>539</v>
      </c>
      <c r="T484" s="28"/>
      <c r="U484" s="28"/>
      <c r="V484" s="303" t="s">
        <v>129</v>
      </c>
      <c r="W484" s="244">
        <v>4</v>
      </c>
    </row>
    <row r="485" spans="2:23" ht="18">
      <c r="B485" s="28"/>
      <c r="C485" s="49"/>
      <c r="D485" s="49"/>
      <c r="E485" s="49"/>
      <c r="S485" s="178" t="s">
        <v>5692</v>
      </c>
      <c r="T485" s="38"/>
      <c r="U485" s="38"/>
      <c r="V485" s="303" t="s">
        <v>129</v>
      </c>
      <c r="W485" s="244">
        <v>4</v>
      </c>
    </row>
    <row r="486" spans="2:23" ht="18">
      <c r="B486" s="28"/>
      <c r="C486" s="49"/>
      <c r="D486" s="49"/>
      <c r="E486" s="49"/>
      <c r="S486" s="259" t="s">
        <v>3284</v>
      </c>
      <c r="T486" s="304"/>
      <c r="U486" s="304"/>
      <c r="V486" s="303" t="s">
        <v>129</v>
      </c>
      <c r="W486" s="244">
        <v>4</v>
      </c>
    </row>
    <row r="487" spans="2:23" ht="18">
      <c r="B487" s="28"/>
      <c r="C487" s="49"/>
      <c r="D487" s="49"/>
      <c r="E487" s="49"/>
      <c r="S487" s="178" t="s">
        <v>5600</v>
      </c>
      <c r="T487" s="304"/>
      <c r="U487" s="304"/>
      <c r="V487" s="303" t="s">
        <v>129</v>
      </c>
      <c r="W487" s="244">
        <v>4</v>
      </c>
    </row>
    <row r="488" spans="2:23" ht="18">
      <c r="B488" s="28"/>
      <c r="C488" s="28"/>
      <c r="D488" s="28"/>
      <c r="E488" s="28"/>
      <c r="S488" s="178" t="s">
        <v>4464</v>
      </c>
      <c r="T488" s="28"/>
      <c r="U488" s="237"/>
      <c r="V488" s="303" t="s">
        <v>129</v>
      </c>
      <c r="W488" s="244">
        <v>4</v>
      </c>
    </row>
    <row r="489" spans="2:23" ht="18">
      <c r="B489" s="28"/>
      <c r="C489" s="49"/>
      <c r="D489" s="49"/>
      <c r="E489" s="49"/>
      <c r="S489" s="178" t="s">
        <v>4469</v>
      </c>
      <c r="T489" s="38"/>
      <c r="U489" s="38"/>
      <c r="V489" s="303" t="s">
        <v>129</v>
      </c>
      <c r="W489" s="244">
        <v>4</v>
      </c>
    </row>
    <row r="490" spans="2:23" ht="18.75">
      <c r="B490" s="28"/>
      <c r="C490" s="49"/>
      <c r="D490" s="49"/>
      <c r="E490" s="49"/>
      <c r="S490" s="178" t="s">
        <v>5842</v>
      </c>
      <c r="T490" s="302"/>
      <c r="U490" s="302"/>
      <c r="V490" s="303" t="s">
        <v>129</v>
      </c>
      <c r="W490" s="244">
        <v>4</v>
      </c>
    </row>
    <row r="491" spans="2:23" ht="18.75">
      <c r="B491" s="28"/>
      <c r="C491" s="28"/>
      <c r="D491" s="28"/>
      <c r="E491" s="28"/>
      <c r="S491" s="259" t="s">
        <v>2109</v>
      </c>
      <c r="T491" s="302"/>
      <c r="U491" s="302"/>
      <c r="V491" s="303" t="s">
        <v>129</v>
      </c>
      <c r="W491" s="244">
        <v>4</v>
      </c>
    </row>
    <row r="492" spans="2:23" ht="18">
      <c r="B492" s="28"/>
      <c r="C492" s="49"/>
      <c r="D492" s="49"/>
      <c r="E492" s="49"/>
      <c r="S492" s="178" t="s">
        <v>4983</v>
      </c>
      <c r="T492" s="38"/>
      <c r="U492" s="38"/>
      <c r="V492" s="303" t="s">
        <v>129</v>
      </c>
      <c r="W492" s="244">
        <v>4</v>
      </c>
    </row>
    <row r="493" spans="2:23" ht="18.75">
      <c r="B493" s="28"/>
      <c r="C493" s="49"/>
      <c r="D493" s="49"/>
      <c r="E493" s="49"/>
      <c r="S493" s="178" t="s">
        <v>5956</v>
      </c>
      <c r="T493" s="302"/>
      <c r="U493" s="302"/>
      <c r="V493" s="303" t="s">
        <v>129</v>
      </c>
      <c r="W493" s="244">
        <v>4</v>
      </c>
    </row>
    <row r="494" spans="2:23" ht="18">
      <c r="B494" s="28"/>
      <c r="C494" s="49"/>
      <c r="D494" s="49"/>
      <c r="E494" s="49"/>
      <c r="S494" s="259" t="s">
        <v>1446</v>
      </c>
      <c r="T494" s="304"/>
      <c r="U494" s="304"/>
      <c r="V494" s="303" t="s">
        <v>129</v>
      </c>
      <c r="W494" s="244">
        <v>4</v>
      </c>
    </row>
    <row r="495" spans="2:23" ht="18">
      <c r="B495" s="28"/>
      <c r="C495" s="49"/>
      <c r="D495" s="49"/>
      <c r="E495" s="49"/>
      <c r="S495" s="178" t="s">
        <v>5832</v>
      </c>
      <c r="T495" s="28"/>
      <c r="U495" s="304"/>
      <c r="V495" s="303" t="s">
        <v>129</v>
      </c>
      <c r="W495" s="244">
        <v>4</v>
      </c>
    </row>
    <row r="496" spans="2:23" ht="18">
      <c r="B496" s="28"/>
      <c r="C496" s="49"/>
      <c r="D496" s="49"/>
      <c r="E496" s="49"/>
      <c r="S496" s="178" t="s">
        <v>5952</v>
      </c>
      <c r="T496" s="38"/>
      <c r="U496" s="38"/>
      <c r="V496" s="303" t="s">
        <v>129</v>
      </c>
      <c r="W496" s="244">
        <v>4</v>
      </c>
    </row>
    <row r="497" spans="2:23" ht="18">
      <c r="B497" s="28"/>
      <c r="C497" s="49"/>
      <c r="D497" s="49"/>
      <c r="E497" s="49"/>
      <c r="S497" s="259" t="s">
        <v>3496</v>
      </c>
      <c r="T497" s="28"/>
      <c r="U497" s="237"/>
      <c r="V497" s="303" t="s">
        <v>129</v>
      </c>
      <c r="W497" s="244">
        <v>4</v>
      </c>
    </row>
    <row r="498" spans="2:23" ht="18">
      <c r="B498" s="28"/>
      <c r="C498" s="28"/>
      <c r="D498" s="28"/>
      <c r="E498" s="28"/>
      <c r="S498" s="259" t="s">
        <v>579</v>
      </c>
      <c r="T498" s="28"/>
      <c r="U498" s="304"/>
      <c r="V498" s="303" t="s">
        <v>129</v>
      </c>
      <c r="W498" s="244">
        <v>4</v>
      </c>
    </row>
    <row r="499" spans="2:23" ht="18.75">
      <c r="B499" s="28"/>
      <c r="C499" s="49"/>
      <c r="D499" s="49"/>
      <c r="E499" s="49"/>
      <c r="S499" s="259" t="s">
        <v>2649</v>
      </c>
      <c r="T499" s="240"/>
      <c r="U499" s="302"/>
      <c r="V499" s="303" t="s">
        <v>129</v>
      </c>
      <c r="W499" s="244">
        <v>4</v>
      </c>
    </row>
    <row r="500" spans="2:23" ht="18">
      <c r="B500" s="28"/>
      <c r="C500" s="49"/>
      <c r="D500" s="49"/>
      <c r="E500" s="49"/>
      <c r="S500" s="259" t="s">
        <v>1008</v>
      </c>
      <c r="T500" s="28"/>
      <c r="U500" s="237"/>
      <c r="V500" s="303" t="s">
        <v>129</v>
      </c>
      <c r="W500" s="244">
        <v>4</v>
      </c>
    </row>
    <row r="501" spans="2:23" ht="18">
      <c r="B501" s="28"/>
      <c r="C501" s="28"/>
      <c r="D501" s="28"/>
      <c r="E501" s="28"/>
      <c r="S501" s="259" t="s">
        <v>3449</v>
      </c>
      <c r="T501" s="38"/>
      <c r="U501" s="38"/>
      <c r="V501" s="303" t="s">
        <v>129</v>
      </c>
      <c r="W501" s="244">
        <v>4</v>
      </c>
    </row>
    <row r="502" spans="2:23" ht="18">
      <c r="B502" s="28"/>
      <c r="C502" s="49"/>
      <c r="D502" s="49"/>
      <c r="E502" s="49"/>
      <c r="S502" s="259" t="s">
        <v>2614</v>
      </c>
      <c r="T502" s="38"/>
      <c r="U502" s="38"/>
      <c r="V502" s="303" t="s">
        <v>129</v>
      </c>
      <c r="W502" s="244">
        <v>4</v>
      </c>
    </row>
    <row r="503" spans="2:23" ht="18">
      <c r="B503" s="28"/>
      <c r="C503" s="49"/>
      <c r="D503" s="49"/>
      <c r="E503" s="49"/>
      <c r="S503" s="259" t="s">
        <v>3479</v>
      </c>
      <c r="T503" s="28"/>
      <c r="U503" s="28"/>
      <c r="V503" s="303" t="s">
        <v>129</v>
      </c>
      <c r="W503" s="244">
        <v>3</v>
      </c>
    </row>
    <row r="504" spans="2:23" ht="18">
      <c r="B504" s="28"/>
      <c r="C504" s="49"/>
      <c r="D504" s="49"/>
      <c r="E504" s="49"/>
      <c r="S504" s="259" t="s">
        <v>3100</v>
      </c>
      <c r="T504" s="38"/>
      <c r="U504" s="38"/>
      <c r="V504" s="303" t="s">
        <v>129</v>
      </c>
      <c r="W504" s="244">
        <v>3</v>
      </c>
    </row>
    <row r="505" spans="2:23" ht="18">
      <c r="B505" s="28"/>
      <c r="C505" s="49"/>
      <c r="D505" s="49"/>
      <c r="E505" s="49"/>
      <c r="S505" s="259" t="s">
        <v>740</v>
      </c>
      <c r="T505" s="28"/>
      <c r="U505" s="28"/>
      <c r="V505" s="303" t="s">
        <v>129</v>
      </c>
      <c r="W505" s="244">
        <v>3</v>
      </c>
    </row>
    <row r="506" spans="2:23" ht="18.75">
      <c r="B506" s="28"/>
      <c r="C506" s="49"/>
      <c r="D506" s="49"/>
      <c r="E506" s="49"/>
      <c r="S506" s="259" t="s">
        <v>2152</v>
      </c>
      <c r="T506" s="240"/>
      <c r="U506" s="302"/>
      <c r="V506" s="303" t="s">
        <v>129</v>
      </c>
      <c r="W506" s="244">
        <v>3</v>
      </c>
    </row>
    <row r="507" spans="2:23" ht="18">
      <c r="B507" s="28"/>
      <c r="C507" s="49"/>
      <c r="D507" s="49"/>
      <c r="E507" s="49"/>
      <c r="S507" s="178" t="s">
        <v>5391</v>
      </c>
      <c r="T507" s="28"/>
      <c r="U507" s="28"/>
      <c r="V507" s="303" t="s">
        <v>129</v>
      </c>
      <c r="W507" s="244">
        <v>3</v>
      </c>
    </row>
    <row r="508" spans="2:23" ht="18">
      <c r="B508" s="28"/>
      <c r="C508" s="49"/>
      <c r="D508" s="49"/>
      <c r="E508" s="49"/>
      <c r="S508" s="178" t="s">
        <v>5595</v>
      </c>
      <c r="T508" s="28"/>
      <c r="U508" s="28"/>
      <c r="V508" s="303" t="s">
        <v>129</v>
      </c>
      <c r="W508" s="244">
        <v>3</v>
      </c>
    </row>
    <row r="509" spans="2:23" ht="18">
      <c r="B509" s="28"/>
      <c r="C509" s="49"/>
      <c r="D509" s="49"/>
      <c r="E509" s="49"/>
      <c r="S509" s="178" t="s">
        <v>5154</v>
      </c>
      <c r="T509" s="28"/>
      <c r="U509" s="28"/>
      <c r="V509" s="303" t="s">
        <v>129</v>
      </c>
      <c r="W509" s="244">
        <v>3</v>
      </c>
    </row>
    <row r="510" spans="2:23" ht="18">
      <c r="B510" s="28"/>
      <c r="C510" s="49"/>
      <c r="D510" s="49"/>
      <c r="E510" s="49"/>
      <c r="S510" s="259" t="s">
        <v>3418</v>
      </c>
      <c r="T510" s="28"/>
      <c r="U510" s="28"/>
      <c r="V510" s="303" t="s">
        <v>129</v>
      </c>
      <c r="W510" s="244">
        <v>3</v>
      </c>
    </row>
    <row r="511" spans="2:23" ht="18">
      <c r="B511" s="28"/>
      <c r="C511" s="49"/>
      <c r="D511" s="49"/>
      <c r="E511" s="49"/>
      <c r="S511" s="178" t="s">
        <v>5292</v>
      </c>
      <c r="T511" s="28"/>
      <c r="U511" s="28"/>
      <c r="V511" s="303" t="s">
        <v>129</v>
      </c>
      <c r="W511" s="244">
        <v>3</v>
      </c>
    </row>
    <row r="512" spans="2:23" ht="18">
      <c r="B512" s="28"/>
      <c r="C512" s="49"/>
      <c r="D512" s="49"/>
      <c r="E512" s="49"/>
      <c r="S512" s="259" t="s">
        <v>2559</v>
      </c>
      <c r="T512" s="28"/>
      <c r="U512" s="28"/>
      <c r="V512" s="303" t="s">
        <v>129</v>
      </c>
      <c r="W512" s="244">
        <v>3</v>
      </c>
    </row>
    <row r="513" spans="2:23" ht="18">
      <c r="B513" s="28"/>
      <c r="C513" s="49"/>
      <c r="D513" s="49"/>
      <c r="E513" s="49"/>
      <c r="S513" s="259" t="s">
        <v>3423</v>
      </c>
      <c r="T513" s="28"/>
      <c r="U513" s="28"/>
      <c r="V513" s="303" t="s">
        <v>129</v>
      </c>
      <c r="W513" s="244">
        <v>3</v>
      </c>
    </row>
    <row r="514" spans="2:23" ht="18">
      <c r="B514" s="28"/>
      <c r="C514" s="49"/>
      <c r="D514" s="49"/>
      <c r="E514" s="49"/>
      <c r="S514" s="178" t="s">
        <v>5499</v>
      </c>
      <c r="T514" s="28"/>
      <c r="U514" s="28"/>
      <c r="V514" s="303" t="s">
        <v>129</v>
      </c>
      <c r="W514" s="244">
        <v>3</v>
      </c>
    </row>
    <row r="515" spans="2:23" ht="18">
      <c r="B515" s="28"/>
      <c r="C515" s="49"/>
      <c r="D515" s="49"/>
      <c r="E515" s="49"/>
      <c r="S515" s="178" t="s">
        <v>5693</v>
      </c>
      <c r="T515" s="28"/>
      <c r="U515" s="28"/>
      <c r="V515" s="303" t="s">
        <v>129</v>
      </c>
      <c r="W515" s="244">
        <v>3</v>
      </c>
    </row>
    <row r="516" spans="2:23" ht="18">
      <c r="B516" s="28"/>
      <c r="C516" s="49"/>
      <c r="D516" s="49"/>
      <c r="E516" s="49"/>
      <c r="S516" s="259" t="s">
        <v>580</v>
      </c>
      <c r="T516" s="28"/>
      <c r="U516" s="28"/>
      <c r="V516" s="303" t="s">
        <v>129</v>
      </c>
      <c r="W516" s="244">
        <v>3</v>
      </c>
    </row>
    <row r="517" spans="2:23" ht="18">
      <c r="B517" s="28"/>
      <c r="C517" s="49"/>
      <c r="D517" s="49"/>
      <c r="E517" s="49"/>
      <c r="S517" s="259" t="s">
        <v>3471</v>
      </c>
      <c r="T517" s="28"/>
      <c r="U517" s="28"/>
      <c r="V517" s="303" t="s">
        <v>129</v>
      </c>
      <c r="W517" s="244">
        <v>3</v>
      </c>
    </row>
    <row r="518" spans="2:23" ht="18">
      <c r="B518" s="28"/>
      <c r="C518" s="49"/>
      <c r="D518" s="49"/>
      <c r="E518" s="49"/>
      <c r="S518" s="259" t="s">
        <v>3336</v>
      </c>
      <c r="T518" s="28"/>
      <c r="U518" s="28"/>
      <c r="V518" s="303" t="s">
        <v>129</v>
      </c>
      <c r="W518" s="244">
        <v>3</v>
      </c>
    </row>
    <row r="519" spans="2:23" ht="18">
      <c r="B519" s="28"/>
      <c r="C519" s="49"/>
      <c r="D519" s="49"/>
      <c r="E519" s="49"/>
      <c r="S519" s="178" t="s">
        <v>4650</v>
      </c>
      <c r="T519" s="28"/>
      <c r="U519" s="28"/>
      <c r="V519" s="303" t="s">
        <v>129</v>
      </c>
      <c r="W519" s="244">
        <v>3</v>
      </c>
    </row>
    <row r="520" spans="2:23" ht="18">
      <c r="B520" s="28"/>
      <c r="C520" s="28"/>
      <c r="D520" s="28"/>
      <c r="E520" s="28"/>
      <c r="S520" s="178" t="s">
        <v>5601</v>
      </c>
      <c r="T520" s="28"/>
      <c r="U520" s="28"/>
      <c r="V520" s="303" t="s">
        <v>129</v>
      </c>
      <c r="W520" s="244">
        <v>3</v>
      </c>
    </row>
    <row r="521" spans="2:23" ht="18">
      <c r="B521" s="28"/>
      <c r="C521" s="28"/>
      <c r="D521" s="28"/>
      <c r="E521" s="28"/>
      <c r="S521" s="178" t="s">
        <v>4976</v>
      </c>
      <c r="T521" s="28"/>
      <c r="U521" s="28"/>
      <c r="V521" s="303" t="s">
        <v>129</v>
      </c>
      <c r="W521" s="244">
        <v>3</v>
      </c>
    </row>
    <row r="522" spans="2:23" ht="18">
      <c r="B522" s="28"/>
      <c r="C522" s="49"/>
      <c r="D522" s="49"/>
      <c r="E522" s="49"/>
      <c r="S522" s="259" t="s">
        <v>2012</v>
      </c>
      <c r="T522" s="28"/>
      <c r="U522" s="28"/>
      <c r="V522" s="303" t="s">
        <v>129</v>
      </c>
      <c r="W522" s="244">
        <v>3</v>
      </c>
    </row>
    <row r="523" spans="2:23" ht="18">
      <c r="B523" s="28"/>
      <c r="C523" s="49"/>
      <c r="D523" s="49"/>
      <c r="E523" s="49"/>
      <c r="S523" s="178" t="s">
        <v>4344</v>
      </c>
      <c r="T523" s="28"/>
      <c r="U523" s="28"/>
      <c r="V523" s="303" t="s">
        <v>129</v>
      </c>
      <c r="W523" s="244">
        <v>3</v>
      </c>
    </row>
    <row r="524" spans="2:23" ht="18">
      <c r="B524" s="28"/>
      <c r="C524" s="49"/>
      <c r="D524" s="49"/>
      <c r="E524" s="49"/>
      <c r="S524" s="259" t="s">
        <v>428</v>
      </c>
      <c r="T524" s="28"/>
      <c r="U524" s="28"/>
      <c r="V524" s="303" t="s">
        <v>129</v>
      </c>
      <c r="W524" s="244">
        <v>3</v>
      </c>
    </row>
    <row r="525" spans="2:23" ht="18">
      <c r="B525" s="28"/>
      <c r="C525" s="49"/>
      <c r="D525" s="49"/>
      <c r="E525" s="49"/>
      <c r="S525" s="259" t="s">
        <v>3472</v>
      </c>
      <c r="T525" s="28"/>
      <c r="U525" s="28"/>
      <c r="V525" s="303" t="s">
        <v>129</v>
      </c>
      <c r="W525" s="244">
        <v>3</v>
      </c>
    </row>
    <row r="526" spans="2:23" ht="18">
      <c r="B526" s="28"/>
      <c r="C526" s="49"/>
      <c r="D526" s="49"/>
      <c r="E526" s="49"/>
      <c r="S526" s="178" t="s">
        <v>5506</v>
      </c>
      <c r="T526" s="28"/>
      <c r="U526" s="28"/>
      <c r="V526" s="303" t="s">
        <v>129</v>
      </c>
      <c r="W526" s="244">
        <v>3</v>
      </c>
    </row>
    <row r="527" spans="2:23" ht="18">
      <c r="B527" s="28"/>
      <c r="C527" s="28"/>
      <c r="D527" s="28"/>
      <c r="E527" s="28"/>
      <c r="S527" s="259" t="s">
        <v>3334</v>
      </c>
      <c r="T527" s="28"/>
      <c r="U527" s="28"/>
      <c r="V527" s="303" t="s">
        <v>129</v>
      </c>
      <c r="W527" s="244">
        <v>3</v>
      </c>
    </row>
    <row r="528" spans="2:23" ht="18">
      <c r="B528" s="28"/>
      <c r="C528" s="49"/>
      <c r="D528" s="49"/>
      <c r="E528" s="49"/>
      <c r="S528" s="178" t="s">
        <v>4992</v>
      </c>
      <c r="T528" s="28"/>
      <c r="U528" s="28"/>
      <c r="V528" s="303" t="s">
        <v>129</v>
      </c>
      <c r="W528" s="244">
        <v>3</v>
      </c>
    </row>
    <row r="529" spans="2:23" ht="18">
      <c r="B529" s="28"/>
      <c r="C529" s="49"/>
      <c r="D529" s="49"/>
      <c r="E529" s="49"/>
      <c r="S529" s="259" t="s">
        <v>3332</v>
      </c>
      <c r="T529" s="28"/>
      <c r="U529" s="28"/>
      <c r="V529" s="303" t="s">
        <v>129</v>
      </c>
      <c r="W529" s="244">
        <v>3</v>
      </c>
    </row>
    <row r="530" spans="2:23" ht="18">
      <c r="B530" s="28"/>
      <c r="C530" s="49"/>
      <c r="D530" s="49"/>
      <c r="E530" s="49"/>
      <c r="S530" s="178" t="s">
        <v>5623</v>
      </c>
      <c r="T530" s="28"/>
      <c r="U530" s="28"/>
      <c r="V530" s="303" t="s">
        <v>129</v>
      </c>
      <c r="W530" s="244">
        <v>3</v>
      </c>
    </row>
    <row r="531" spans="2:23" ht="18">
      <c r="B531" s="28"/>
      <c r="C531" s="49"/>
      <c r="D531" s="49"/>
      <c r="E531" s="49"/>
      <c r="S531" s="259" t="s">
        <v>3222</v>
      </c>
      <c r="T531" s="28"/>
      <c r="U531" s="28"/>
      <c r="V531" s="303" t="s">
        <v>129</v>
      </c>
      <c r="W531" s="244">
        <v>3</v>
      </c>
    </row>
    <row r="532" spans="2:23" ht="18">
      <c r="B532" s="28"/>
      <c r="C532" s="49"/>
      <c r="D532" s="49"/>
      <c r="E532" s="49"/>
      <c r="S532" s="259" t="s">
        <v>3092</v>
      </c>
      <c r="T532" s="28"/>
      <c r="U532" s="28"/>
      <c r="V532" s="303" t="s">
        <v>129</v>
      </c>
      <c r="W532" s="244">
        <v>3</v>
      </c>
    </row>
    <row r="533" spans="2:23" ht="18">
      <c r="B533" s="28"/>
      <c r="C533" s="49"/>
      <c r="D533" s="49"/>
      <c r="E533" s="49"/>
      <c r="S533" s="178" t="s">
        <v>5158</v>
      </c>
      <c r="T533" s="28"/>
      <c r="U533" s="28"/>
      <c r="V533" s="303" t="s">
        <v>129</v>
      </c>
      <c r="W533" s="244">
        <v>3</v>
      </c>
    </row>
    <row r="534" spans="2:23" ht="18">
      <c r="B534" s="28"/>
      <c r="C534" s="49"/>
      <c r="D534" s="49"/>
      <c r="E534" s="49"/>
      <c r="S534" s="178" t="s">
        <v>4533</v>
      </c>
      <c r="T534" s="28"/>
      <c r="U534" s="28"/>
      <c r="V534" s="303" t="s">
        <v>129</v>
      </c>
      <c r="W534" s="244">
        <v>3</v>
      </c>
    </row>
    <row r="535" spans="2:23" ht="18">
      <c r="B535" s="28"/>
      <c r="C535" s="49"/>
      <c r="D535" s="49"/>
      <c r="E535" s="49"/>
      <c r="S535" s="259" t="s">
        <v>2558</v>
      </c>
      <c r="T535" s="28"/>
      <c r="U535" s="28"/>
      <c r="V535" s="303" t="s">
        <v>129</v>
      </c>
      <c r="W535" s="244">
        <v>3</v>
      </c>
    </row>
    <row r="536" spans="2:23" ht="18">
      <c r="B536" s="28"/>
      <c r="C536" s="49"/>
      <c r="D536" s="49"/>
      <c r="E536" s="49"/>
      <c r="S536" s="178" t="s">
        <v>5204</v>
      </c>
      <c r="T536" s="28"/>
      <c r="U536" s="28"/>
      <c r="V536" s="303" t="s">
        <v>129</v>
      </c>
      <c r="W536" s="244">
        <v>3</v>
      </c>
    </row>
    <row r="537" spans="2:23" ht="18">
      <c r="B537" s="28"/>
      <c r="C537" s="49"/>
      <c r="D537" s="49"/>
      <c r="E537" s="49"/>
      <c r="S537" s="178" t="s">
        <v>5830</v>
      </c>
      <c r="T537" s="28"/>
      <c r="U537" s="28"/>
      <c r="V537" s="303" t="s">
        <v>129</v>
      </c>
      <c r="W537" s="244">
        <v>3</v>
      </c>
    </row>
    <row r="538" spans="2:23" ht="18">
      <c r="B538" s="28"/>
      <c r="C538" s="49"/>
      <c r="D538" s="49"/>
      <c r="E538" s="49"/>
      <c r="S538" s="259" t="s">
        <v>2478</v>
      </c>
      <c r="T538" s="28"/>
      <c r="U538" s="28"/>
      <c r="V538" s="303" t="s">
        <v>129</v>
      </c>
      <c r="W538" s="244">
        <v>3</v>
      </c>
    </row>
    <row r="539" spans="2:23" ht="18">
      <c r="B539" s="28"/>
      <c r="C539" s="49"/>
      <c r="D539" s="49"/>
      <c r="E539" s="49"/>
      <c r="S539" s="178" t="s">
        <v>5283</v>
      </c>
      <c r="T539" s="28"/>
      <c r="U539" s="28"/>
      <c r="V539" s="303" t="s">
        <v>129</v>
      </c>
      <c r="W539" s="244">
        <v>3</v>
      </c>
    </row>
    <row r="540" spans="2:23" ht="18">
      <c r="B540" s="28"/>
      <c r="C540" s="49"/>
      <c r="D540" s="49"/>
      <c r="E540" s="49"/>
      <c r="S540" s="259" t="s">
        <v>2645</v>
      </c>
      <c r="T540" s="28"/>
      <c r="U540" s="28"/>
      <c r="V540" s="303" t="s">
        <v>129</v>
      </c>
      <c r="W540" s="244">
        <v>3</v>
      </c>
    </row>
    <row r="541" spans="2:23" ht="18">
      <c r="B541" s="28"/>
      <c r="C541" s="49"/>
      <c r="D541" s="49"/>
      <c r="E541" s="49"/>
      <c r="S541" s="178" t="s">
        <v>4957</v>
      </c>
      <c r="T541" s="28"/>
      <c r="U541" s="28"/>
      <c r="V541" s="303" t="s">
        <v>129</v>
      </c>
      <c r="W541" s="244">
        <v>3</v>
      </c>
    </row>
    <row r="542" spans="2:23" ht="18">
      <c r="B542" s="28"/>
      <c r="C542" s="28"/>
      <c r="D542" s="28"/>
      <c r="E542" s="28"/>
      <c r="S542" s="178" t="s">
        <v>4932</v>
      </c>
      <c r="T542" s="28"/>
      <c r="U542" s="28"/>
      <c r="V542" s="303" t="s">
        <v>129</v>
      </c>
      <c r="W542" s="244">
        <v>3</v>
      </c>
    </row>
    <row r="543" spans="2:23" ht="18">
      <c r="B543" s="28"/>
      <c r="C543" s="49"/>
      <c r="D543" s="49"/>
      <c r="E543" s="49"/>
      <c r="S543" s="178" t="s">
        <v>4986</v>
      </c>
      <c r="T543" s="28"/>
      <c r="U543" s="28"/>
      <c r="V543" s="303" t="s">
        <v>129</v>
      </c>
      <c r="W543" s="244">
        <v>3</v>
      </c>
    </row>
    <row r="544" spans="2:23" ht="18">
      <c r="B544" s="28"/>
      <c r="C544" s="49"/>
      <c r="D544" s="49"/>
      <c r="E544" s="49"/>
      <c r="S544" s="178" t="s">
        <v>5748</v>
      </c>
      <c r="T544" s="28"/>
      <c r="U544" s="28"/>
      <c r="V544" s="303" t="s">
        <v>129</v>
      </c>
      <c r="W544" s="244">
        <v>3</v>
      </c>
    </row>
    <row r="545" spans="2:23" ht="18">
      <c r="B545" s="28"/>
      <c r="C545" s="49"/>
      <c r="D545" s="49"/>
      <c r="E545" s="49"/>
      <c r="S545" s="178" t="s">
        <v>5399</v>
      </c>
      <c r="T545" s="28"/>
      <c r="U545" s="28"/>
      <c r="V545" s="303" t="s">
        <v>129</v>
      </c>
      <c r="W545" s="244">
        <v>3</v>
      </c>
    </row>
    <row r="546" spans="2:23" ht="18">
      <c r="B546" s="28"/>
      <c r="C546" s="49"/>
      <c r="D546" s="49"/>
      <c r="E546" s="49"/>
      <c r="S546" s="178" t="s">
        <v>4470</v>
      </c>
      <c r="T546" s="28"/>
      <c r="U546" s="28"/>
      <c r="V546" s="303" t="s">
        <v>129</v>
      </c>
      <c r="W546" s="244">
        <v>3</v>
      </c>
    </row>
    <row r="547" spans="2:23" ht="18">
      <c r="B547" s="28"/>
      <c r="C547" s="28"/>
      <c r="D547" s="28"/>
      <c r="E547" s="28"/>
      <c r="S547" s="259" t="s">
        <v>1724</v>
      </c>
      <c r="T547" s="28"/>
      <c r="U547" s="28"/>
      <c r="V547" s="303" t="s">
        <v>129</v>
      </c>
      <c r="W547" s="244">
        <v>3</v>
      </c>
    </row>
    <row r="548" spans="2:23" ht="18">
      <c r="B548" s="28"/>
      <c r="C548" s="49"/>
      <c r="D548" s="49"/>
      <c r="E548" s="49"/>
      <c r="S548" s="259" t="s">
        <v>3330</v>
      </c>
      <c r="T548" s="28"/>
      <c r="U548" s="28"/>
      <c r="V548" s="303" t="s">
        <v>129</v>
      </c>
      <c r="W548" s="244">
        <v>3</v>
      </c>
    </row>
    <row r="549" spans="2:23" ht="18">
      <c r="B549" s="28"/>
      <c r="C549" s="49"/>
      <c r="D549" s="49"/>
      <c r="E549" s="49"/>
      <c r="S549" s="259" t="s">
        <v>3294</v>
      </c>
      <c r="T549" s="28"/>
      <c r="U549" s="28"/>
      <c r="V549" s="303" t="s">
        <v>129</v>
      </c>
      <c r="W549" s="244">
        <v>3</v>
      </c>
    </row>
    <row r="550" spans="2:23" ht="18.75">
      <c r="B550" s="28"/>
      <c r="C550" s="49"/>
      <c r="D550" s="49"/>
      <c r="E550" s="49"/>
      <c r="S550" s="178" t="s">
        <v>4745</v>
      </c>
      <c r="T550" s="240"/>
      <c r="U550" s="302"/>
      <c r="V550" s="303" t="s">
        <v>129</v>
      </c>
      <c r="W550" s="244">
        <v>3</v>
      </c>
    </row>
    <row r="551" spans="2:23" ht="18">
      <c r="B551" s="28"/>
      <c r="C551" s="49"/>
      <c r="D551" s="49"/>
      <c r="E551" s="49"/>
      <c r="S551" s="259" t="s">
        <v>3243</v>
      </c>
      <c r="T551" s="28"/>
      <c r="U551" s="237"/>
      <c r="V551" s="303" t="s">
        <v>129</v>
      </c>
      <c r="W551" s="244">
        <v>3</v>
      </c>
    </row>
    <row r="552" spans="2:23" ht="18">
      <c r="B552" s="28"/>
      <c r="C552" s="28"/>
      <c r="D552" s="28"/>
      <c r="E552" s="28"/>
      <c r="S552" s="178" t="s">
        <v>5954</v>
      </c>
      <c r="T552" s="320"/>
      <c r="U552" s="38"/>
      <c r="V552" s="303" t="s">
        <v>129</v>
      </c>
      <c r="W552" s="244">
        <v>3</v>
      </c>
    </row>
    <row r="553" spans="2:23" ht="18">
      <c r="B553" s="28"/>
      <c r="C553" s="49"/>
      <c r="D553" s="49"/>
      <c r="E553" s="49"/>
      <c r="S553" s="259" t="s">
        <v>3255</v>
      </c>
      <c r="T553" s="38"/>
      <c r="U553" s="38"/>
      <c r="V553" s="303" t="s">
        <v>129</v>
      </c>
      <c r="W553" s="244">
        <v>3</v>
      </c>
    </row>
    <row r="554" spans="2:23" ht="18">
      <c r="B554" s="28"/>
      <c r="C554" s="49"/>
      <c r="D554" s="49"/>
      <c r="E554" s="49"/>
      <c r="S554" s="259" t="s">
        <v>2647</v>
      </c>
      <c r="T554" s="304"/>
      <c r="U554" s="304"/>
      <c r="V554" s="303" t="s">
        <v>129</v>
      </c>
      <c r="W554" s="244">
        <v>2</v>
      </c>
    </row>
    <row r="555" spans="2:23" ht="18.75">
      <c r="B555" s="28"/>
      <c r="C555" s="49"/>
      <c r="D555" s="49"/>
      <c r="E555" s="49"/>
      <c r="S555" s="178" t="s">
        <v>4598</v>
      </c>
      <c r="T555" s="302"/>
      <c r="U555" s="302"/>
      <c r="V555" s="303" t="s">
        <v>129</v>
      </c>
      <c r="W555" s="244">
        <v>2</v>
      </c>
    </row>
    <row r="556" spans="2:23" ht="18">
      <c r="B556" s="28"/>
      <c r="C556" s="49"/>
      <c r="D556" s="49"/>
      <c r="E556" s="49"/>
      <c r="S556" s="259" t="s">
        <v>1007</v>
      </c>
      <c r="T556" s="28"/>
      <c r="U556" s="304"/>
      <c r="V556" s="303" t="s">
        <v>129</v>
      </c>
      <c r="W556" s="244">
        <v>2</v>
      </c>
    </row>
    <row r="557" spans="2:23" ht="18">
      <c r="B557" s="28"/>
      <c r="C557" s="49"/>
      <c r="D557" s="49"/>
      <c r="E557" s="49"/>
      <c r="S557" s="178" t="s">
        <v>5190</v>
      </c>
      <c r="T557" s="38"/>
      <c r="U557" s="38"/>
      <c r="V557" s="303" t="s">
        <v>129</v>
      </c>
      <c r="W557" s="244">
        <v>2</v>
      </c>
    </row>
    <row r="558" spans="2:23" ht="18">
      <c r="B558" s="28"/>
      <c r="C558" s="49"/>
      <c r="D558" s="49"/>
      <c r="E558" s="49"/>
      <c r="S558" s="259" t="s">
        <v>2463</v>
      </c>
      <c r="T558" s="38"/>
      <c r="U558" s="38"/>
      <c r="V558" s="303" t="s">
        <v>129</v>
      </c>
      <c r="W558" s="244">
        <v>2</v>
      </c>
    </row>
    <row r="559" spans="2:23" ht="18">
      <c r="B559" s="28"/>
      <c r="C559" s="49"/>
      <c r="D559" s="49"/>
      <c r="E559" s="49"/>
      <c r="S559" s="178" t="s">
        <v>5194</v>
      </c>
      <c r="T559" s="28"/>
      <c r="U559" s="237"/>
      <c r="V559" s="303" t="s">
        <v>129</v>
      </c>
      <c r="W559" s="244">
        <v>2</v>
      </c>
    </row>
    <row r="560" spans="2:23" ht="18">
      <c r="B560" s="28"/>
      <c r="C560" s="49"/>
      <c r="D560" s="49"/>
      <c r="E560" s="49"/>
      <c r="S560" s="259" t="s">
        <v>2539</v>
      </c>
      <c r="T560" s="304"/>
      <c r="U560" s="304"/>
      <c r="V560" s="303" t="s">
        <v>129</v>
      </c>
      <c r="W560" s="244">
        <v>2</v>
      </c>
    </row>
    <row r="561" spans="2:23" ht="18">
      <c r="B561" s="28"/>
      <c r="C561" s="49"/>
      <c r="D561" s="49"/>
      <c r="E561" s="49"/>
      <c r="S561" s="259" t="s">
        <v>3373</v>
      </c>
      <c r="T561" s="38"/>
      <c r="U561" s="38"/>
      <c r="V561" s="303" t="s">
        <v>129</v>
      </c>
      <c r="W561" s="244">
        <v>2</v>
      </c>
    </row>
    <row r="562" spans="2:23" ht="18">
      <c r="B562" s="28"/>
      <c r="C562" s="49"/>
      <c r="D562" s="49"/>
      <c r="E562" s="49"/>
      <c r="S562" s="178" t="s">
        <v>5495</v>
      </c>
      <c r="T562" s="38"/>
      <c r="U562" s="38"/>
      <c r="V562" s="303" t="s">
        <v>129</v>
      </c>
      <c r="W562" s="244">
        <v>2</v>
      </c>
    </row>
    <row r="563" spans="2:23" ht="18">
      <c r="B563" s="28"/>
      <c r="C563" s="49"/>
      <c r="D563" s="49"/>
      <c r="E563" s="49"/>
      <c r="S563" s="178" t="s">
        <v>4541</v>
      </c>
      <c r="T563" s="28"/>
      <c r="U563" s="28"/>
      <c r="V563" s="303" t="s">
        <v>129</v>
      </c>
      <c r="W563" s="244">
        <v>2</v>
      </c>
    </row>
    <row r="564" spans="2:23" ht="18">
      <c r="B564" s="28"/>
      <c r="C564" s="49"/>
      <c r="D564" s="49"/>
      <c r="E564" s="49"/>
      <c r="S564" s="178" t="s">
        <v>5620</v>
      </c>
      <c r="T564" s="28"/>
      <c r="U564" s="28"/>
      <c r="V564" s="303" t="s">
        <v>129</v>
      </c>
      <c r="W564" s="244">
        <v>2</v>
      </c>
    </row>
    <row r="565" spans="2:23" ht="18">
      <c r="B565" s="28"/>
      <c r="C565" s="49"/>
      <c r="D565" s="49"/>
      <c r="E565" s="49"/>
      <c r="S565" s="178" t="s">
        <v>5494</v>
      </c>
      <c r="T565" s="28"/>
      <c r="U565" s="304"/>
      <c r="V565" s="303" t="s">
        <v>129</v>
      </c>
      <c r="W565" s="244">
        <v>2</v>
      </c>
    </row>
    <row r="566" spans="2:23" ht="18">
      <c r="B566" s="28"/>
      <c r="C566" s="49"/>
      <c r="D566" s="49"/>
      <c r="E566" s="49"/>
      <c r="S566" s="259" t="s">
        <v>3316</v>
      </c>
      <c r="T566" s="38"/>
      <c r="U566" s="38"/>
      <c r="V566" s="303" t="s">
        <v>129</v>
      </c>
      <c r="W566" s="244">
        <v>2</v>
      </c>
    </row>
    <row r="567" spans="2:23" ht="18">
      <c r="B567" s="28"/>
      <c r="C567" s="49"/>
      <c r="D567" s="49"/>
      <c r="E567" s="49"/>
      <c r="S567" s="178" t="s">
        <v>4924</v>
      </c>
      <c r="T567" s="304"/>
      <c r="U567" s="304"/>
      <c r="V567" s="303" t="s">
        <v>129</v>
      </c>
      <c r="W567" s="244">
        <v>2</v>
      </c>
    </row>
    <row r="568" spans="2:23" ht="18">
      <c r="B568" s="28"/>
      <c r="C568" s="49"/>
      <c r="D568" s="49"/>
      <c r="E568" s="49"/>
      <c r="S568" s="259" t="s">
        <v>2141</v>
      </c>
      <c r="T568" s="38"/>
      <c r="U568" s="38"/>
      <c r="V568" s="303" t="s">
        <v>129</v>
      </c>
      <c r="W568" s="244">
        <v>2</v>
      </c>
    </row>
    <row r="569" spans="2:23" ht="18">
      <c r="B569" s="28"/>
      <c r="C569" s="49"/>
      <c r="D569" s="49"/>
      <c r="E569" s="49"/>
      <c r="S569" s="178" t="s">
        <v>5056</v>
      </c>
      <c r="T569" s="320"/>
      <c r="U569" s="38"/>
      <c r="V569" s="303" t="s">
        <v>129</v>
      </c>
      <c r="W569" s="244">
        <v>2</v>
      </c>
    </row>
    <row r="570" spans="2:23" ht="18">
      <c r="B570" s="28"/>
      <c r="C570" s="49"/>
      <c r="D570" s="49"/>
      <c r="E570" s="49"/>
      <c r="S570" s="178" t="s">
        <v>5161</v>
      </c>
      <c r="T570" s="28"/>
      <c r="U570" s="28"/>
      <c r="V570" s="303" t="s">
        <v>129</v>
      </c>
      <c r="W570" s="244">
        <v>2</v>
      </c>
    </row>
    <row r="571" spans="2:23" ht="18">
      <c r="B571" s="28"/>
      <c r="C571" s="49"/>
      <c r="D571" s="49"/>
      <c r="E571" s="49"/>
      <c r="S571" s="178" t="s">
        <v>5109</v>
      </c>
      <c r="T571" s="38"/>
      <c r="U571" s="38"/>
      <c r="V571" s="303" t="s">
        <v>129</v>
      </c>
      <c r="W571" s="244">
        <v>2</v>
      </c>
    </row>
    <row r="572" spans="2:23" ht="18">
      <c r="B572" s="28"/>
      <c r="C572" s="28"/>
      <c r="D572" s="28"/>
      <c r="E572" s="28"/>
      <c r="S572" s="178" t="s">
        <v>5193</v>
      </c>
      <c r="T572" s="28"/>
      <c r="U572" s="28"/>
      <c r="V572" s="303" t="s">
        <v>129</v>
      </c>
      <c r="W572" s="244">
        <v>2</v>
      </c>
    </row>
    <row r="573" spans="2:23" ht="18.75">
      <c r="B573" s="28"/>
      <c r="C573" s="49"/>
      <c r="D573" s="49"/>
      <c r="E573" s="49"/>
      <c r="S573" s="259" t="s">
        <v>586</v>
      </c>
      <c r="T573" s="302"/>
      <c r="U573" s="302"/>
      <c r="V573" s="303" t="s">
        <v>129</v>
      </c>
      <c r="W573" s="244">
        <v>2</v>
      </c>
    </row>
    <row r="574" spans="2:23" ht="18">
      <c r="B574" s="28"/>
      <c r="C574" s="49"/>
      <c r="D574" s="49"/>
      <c r="E574" s="49"/>
      <c r="S574" s="178" t="s">
        <v>5205</v>
      </c>
      <c r="T574" s="28"/>
      <c r="U574" s="304"/>
      <c r="V574" s="303" t="s">
        <v>129</v>
      </c>
      <c r="W574" s="244">
        <v>2</v>
      </c>
    </row>
    <row r="575" spans="2:23" ht="18">
      <c r="B575" s="28"/>
      <c r="C575" s="49"/>
      <c r="D575" s="49"/>
      <c r="E575" s="49"/>
      <c r="S575" s="178" t="s">
        <v>5390</v>
      </c>
      <c r="T575" s="28"/>
      <c r="U575" s="28"/>
      <c r="V575" s="303" t="s">
        <v>129</v>
      </c>
      <c r="W575" s="244">
        <v>2</v>
      </c>
    </row>
    <row r="576" spans="2:23" ht="18">
      <c r="B576" s="28"/>
      <c r="C576" s="49"/>
      <c r="D576" s="49"/>
      <c r="E576" s="49"/>
      <c r="S576" s="259" t="s">
        <v>3537</v>
      </c>
      <c r="T576" s="28"/>
      <c r="U576" s="28"/>
      <c r="V576" s="303" t="s">
        <v>129</v>
      </c>
      <c r="W576" s="244">
        <v>2</v>
      </c>
    </row>
    <row r="577" spans="2:23" ht="18">
      <c r="B577" s="28"/>
      <c r="C577" s="49"/>
      <c r="D577" s="49"/>
      <c r="E577" s="49"/>
      <c r="S577" s="178" t="s">
        <v>5507</v>
      </c>
      <c r="T577" s="28"/>
      <c r="U577" s="28"/>
      <c r="V577" s="303" t="s">
        <v>129</v>
      </c>
      <c r="W577" s="244">
        <v>2</v>
      </c>
    </row>
    <row r="578" spans="2:23" ht="18">
      <c r="B578" s="28"/>
      <c r="C578" s="28"/>
      <c r="D578" s="28"/>
      <c r="E578" s="28"/>
      <c r="S578" s="178" t="s">
        <v>4342</v>
      </c>
      <c r="T578" s="28"/>
      <c r="U578" s="28"/>
      <c r="V578" s="303" t="s">
        <v>129</v>
      </c>
      <c r="W578" s="244">
        <v>2</v>
      </c>
    </row>
    <row r="579" spans="2:23" ht="18">
      <c r="B579" s="28"/>
      <c r="C579" s="49"/>
      <c r="D579" s="49"/>
      <c r="E579" s="49"/>
      <c r="S579" s="178" t="s">
        <v>4959</v>
      </c>
      <c r="T579" s="28"/>
      <c r="U579" s="28"/>
      <c r="V579" s="303" t="s">
        <v>129</v>
      </c>
      <c r="W579" s="244">
        <v>2</v>
      </c>
    </row>
    <row r="580" spans="2:23" ht="18">
      <c r="B580" s="28"/>
      <c r="C580" s="49"/>
      <c r="D580" s="49"/>
      <c r="E580" s="49"/>
      <c r="S580" s="178" t="s">
        <v>5197</v>
      </c>
      <c r="T580" s="28"/>
      <c r="U580" s="28"/>
      <c r="V580" s="303" t="s">
        <v>129</v>
      </c>
      <c r="W580" s="244">
        <v>2</v>
      </c>
    </row>
    <row r="581" spans="2:23" ht="18">
      <c r="B581" s="28"/>
      <c r="C581" s="49"/>
      <c r="D581" s="49"/>
      <c r="E581" s="49"/>
      <c r="S581" s="259" t="s">
        <v>3428</v>
      </c>
      <c r="T581" s="28"/>
      <c r="U581" s="28"/>
      <c r="V581" s="303" t="s">
        <v>129</v>
      </c>
      <c r="W581" s="244">
        <v>2</v>
      </c>
    </row>
    <row r="582" spans="2:23" ht="18">
      <c r="B582" s="28"/>
      <c r="C582" s="49"/>
      <c r="D582" s="49"/>
      <c r="E582" s="49"/>
      <c r="S582" s="259" t="s">
        <v>2099</v>
      </c>
      <c r="T582" s="28"/>
      <c r="U582" s="28"/>
      <c r="V582" s="303" t="s">
        <v>129</v>
      </c>
      <c r="W582" s="244">
        <v>2</v>
      </c>
    </row>
    <row r="583" spans="2:23" ht="18">
      <c r="B583" s="28"/>
      <c r="C583" s="49"/>
      <c r="D583" s="49"/>
      <c r="E583" s="49"/>
      <c r="S583" s="259" t="s">
        <v>3184</v>
      </c>
      <c r="T583" s="28"/>
      <c r="U583" s="28"/>
      <c r="V583" s="303" t="s">
        <v>129</v>
      </c>
      <c r="W583" s="244">
        <v>2</v>
      </c>
    </row>
    <row r="584" spans="2:23" ht="18">
      <c r="B584" s="28"/>
      <c r="C584" s="49"/>
      <c r="D584" s="49"/>
      <c r="E584" s="49"/>
      <c r="S584" s="259" t="s">
        <v>3292</v>
      </c>
      <c r="T584" s="28"/>
      <c r="U584" s="28"/>
      <c r="V584" s="303" t="s">
        <v>129</v>
      </c>
      <c r="W584" s="244">
        <v>2</v>
      </c>
    </row>
    <row r="585" spans="2:23" ht="18">
      <c r="B585" s="28"/>
      <c r="C585" s="28"/>
      <c r="D585" s="28"/>
      <c r="E585" s="28"/>
      <c r="S585" s="259" t="s">
        <v>2098</v>
      </c>
      <c r="T585" s="28"/>
      <c r="U585" s="28"/>
      <c r="V585" s="303" t="s">
        <v>129</v>
      </c>
      <c r="W585" s="244">
        <v>2</v>
      </c>
    </row>
    <row r="586" spans="2:23" ht="18">
      <c r="B586" s="28"/>
      <c r="C586" s="49"/>
      <c r="D586" s="49"/>
      <c r="E586" s="49"/>
      <c r="S586" s="178" t="s">
        <v>4984</v>
      </c>
      <c r="T586" s="28"/>
      <c r="U586" s="28"/>
      <c r="V586" s="303" t="s">
        <v>129</v>
      </c>
      <c r="W586" s="244">
        <v>2</v>
      </c>
    </row>
    <row r="587" spans="2:23" ht="18">
      <c r="B587" s="28"/>
      <c r="C587" s="49"/>
      <c r="D587" s="49"/>
      <c r="E587" s="49"/>
      <c r="S587" s="178" t="s">
        <v>4591</v>
      </c>
      <c r="T587" s="28"/>
      <c r="U587" s="28"/>
      <c r="V587" s="303" t="s">
        <v>129</v>
      </c>
      <c r="W587" s="244">
        <v>2</v>
      </c>
    </row>
    <row r="588" spans="2:23" ht="18">
      <c r="B588" s="28"/>
      <c r="C588" s="49"/>
      <c r="D588" s="49"/>
      <c r="E588" s="49"/>
      <c r="S588" s="178" t="s">
        <v>5604</v>
      </c>
      <c r="T588" s="28"/>
      <c r="U588" s="28"/>
      <c r="V588" s="303" t="s">
        <v>129</v>
      </c>
      <c r="W588" s="244">
        <v>2</v>
      </c>
    </row>
    <row r="589" spans="2:23" ht="18">
      <c r="B589" s="28"/>
      <c r="C589" s="28"/>
      <c r="D589" s="28"/>
      <c r="E589" s="28"/>
      <c r="S589" s="178" t="s">
        <v>4537</v>
      </c>
      <c r="T589" s="28"/>
      <c r="U589" s="28"/>
      <c r="V589" s="303" t="s">
        <v>129</v>
      </c>
      <c r="W589" s="244">
        <v>2</v>
      </c>
    </row>
    <row r="590" spans="2:23" ht="18">
      <c r="B590" s="28"/>
      <c r="C590" s="28"/>
      <c r="D590" s="28"/>
      <c r="E590" s="28"/>
      <c r="S590" s="259" t="s">
        <v>2656</v>
      </c>
      <c r="T590" s="28"/>
      <c r="U590" s="28"/>
      <c r="V590" s="303" t="s">
        <v>129</v>
      </c>
      <c r="W590" s="244">
        <v>2</v>
      </c>
    </row>
    <row r="591" spans="2:23" ht="18">
      <c r="B591" s="28"/>
      <c r="C591" s="49"/>
      <c r="D591" s="49"/>
      <c r="E591" s="49"/>
      <c r="S591" s="178" t="s">
        <v>5492</v>
      </c>
      <c r="T591" s="28"/>
      <c r="U591" s="28"/>
      <c r="V591" s="303" t="s">
        <v>129</v>
      </c>
      <c r="W591" s="244">
        <v>2</v>
      </c>
    </row>
    <row r="592" spans="2:23" ht="18">
      <c r="B592" s="28"/>
      <c r="C592" s="28"/>
      <c r="D592" s="28"/>
      <c r="E592" s="28"/>
      <c r="S592" s="259" t="s">
        <v>729</v>
      </c>
      <c r="T592" s="28"/>
      <c r="U592" s="28"/>
      <c r="V592" s="303" t="s">
        <v>129</v>
      </c>
      <c r="W592" s="244">
        <v>2</v>
      </c>
    </row>
    <row r="593" spans="2:23" ht="18">
      <c r="B593" s="28"/>
      <c r="C593" s="49"/>
      <c r="D593" s="49"/>
      <c r="E593" s="49"/>
      <c r="S593" s="259" t="s">
        <v>841</v>
      </c>
      <c r="T593" s="28"/>
      <c r="U593" s="28"/>
      <c r="V593" s="303" t="s">
        <v>129</v>
      </c>
      <c r="W593" s="244">
        <v>2</v>
      </c>
    </row>
    <row r="594" spans="2:23" ht="18">
      <c r="B594" s="28"/>
      <c r="C594" s="28"/>
      <c r="D594" s="28"/>
      <c r="E594" s="28"/>
      <c r="S594" s="178" t="s">
        <v>5401</v>
      </c>
      <c r="T594" s="28"/>
      <c r="U594" s="28"/>
      <c r="V594" s="303" t="s">
        <v>129</v>
      </c>
      <c r="W594" s="244">
        <v>2</v>
      </c>
    </row>
    <row r="595" spans="2:23" ht="18">
      <c r="B595" s="28"/>
      <c r="C595" s="28"/>
      <c r="D595" s="28"/>
      <c r="E595" s="28"/>
      <c r="S595" s="259" t="s">
        <v>496</v>
      </c>
      <c r="T595" s="28"/>
      <c r="U595" s="28"/>
      <c r="V595" s="303" t="s">
        <v>129</v>
      </c>
      <c r="W595" s="244">
        <v>2</v>
      </c>
    </row>
    <row r="596" spans="2:23" ht="18">
      <c r="B596" s="28"/>
      <c r="C596" s="49"/>
      <c r="D596" s="49"/>
      <c r="E596" s="49"/>
      <c r="S596" s="178" t="s">
        <v>4689</v>
      </c>
      <c r="T596" s="28"/>
      <c r="U596" s="28"/>
      <c r="V596" s="303" t="s">
        <v>129</v>
      </c>
      <c r="W596" s="244">
        <v>2</v>
      </c>
    </row>
    <row r="597" spans="2:23" ht="18">
      <c r="B597" s="28"/>
      <c r="C597" s="49"/>
      <c r="D597" s="49"/>
      <c r="E597" s="49"/>
      <c r="S597" s="178" t="s">
        <v>4320</v>
      </c>
      <c r="T597" s="28"/>
      <c r="U597" s="28"/>
      <c r="V597" s="303" t="s">
        <v>129</v>
      </c>
      <c r="W597" s="244">
        <v>2</v>
      </c>
    </row>
    <row r="598" spans="2:23" ht="18">
      <c r="B598" s="28"/>
      <c r="C598" s="28"/>
      <c r="D598" s="28"/>
      <c r="E598" s="28"/>
      <c r="S598" s="178" t="s">
        <v>4222</v>
      </c>
      <c r="T598" s="28"/>
      <c r="U598" s="28"/>
      <c r="V598" s="303" t="s">
        <v>129</v>
      </c>
      <c r="W598" s="244">
        <v>2</v>
      </c>
    </row>
    <row r="599" spans="2:23" ht="18">
      <c r="B599" s="28"/>
      <c r="C599" s="49"/>
      <c r="D599" s="49"/>
      <c r="E599" s="49"/>
      <c r="S599" s="178" t="s">
        <v>5489</v>
      </c>
      <c r="T599" s="28"/>
      <c r="U599" s="28"/>
      <c r="V599" s="303" t="s">
        <v>129</v>
      </c>
      <c r="W599" s="244">
        <v>2</v>
      </c>
    </row>
    <row r="600" spans="2:23" ht="18">
      <c r="B600" s="28"/>
      <c r="C600" s="49"/>
      <c r="D600" s="49"/>
      <c r="E600" s="49"/>
      <c r="S600" s="178" t="s">
        <v>5164</v>
      </c>
      <c r="T600" s="28"/>
      <c r="U600" s="28"/>
      <c r="V600" s="303" t="s">
        <v>129</v>
      </c>
      <c r="W600" s="244">
        <v>2</v>
      </c>
    </row>
    <row r="601" spans="2:23" ht="18">
      <c r="B601" s="28"/>
      <c r="C601" s="49"/>
      <c r="D601" s="49"/>
      <c r="E601" s="49"/>
      <c r="S601" s="259" t="s">
        <v>3253</v>
      </c>
      <c r="T601" s="28"/>
      <c r="U601" s="28"/>
      <c r="V601" s="303" t="s">
        <v>129</v>
      </c>
      <c r="W601" s="244">
        <v>2</v>
      </c>
    </row>
    <row r="602" spans="2:23" ht="18">
      <c r="B602" s="28"/>
      <c r="C602" s="49"/>
      <c r="D602" s="49"/>
      <c r="E602" s="49"/>
      <c r="S602" s="178" t="s">
        <v>4975</v>
      </c>
      <c r="T602" s="28"/>
      <c r="U602" s="28"/>
      <c r="V602" s="303" t="s">
        <v>129</v>
      </c>
      <c r="W602" s="244">
        <v>1</v>
      </c>
    </row>
    <row r="603" spans="2:23" ht="18">
      <c r="B603" s="28"/>
      <c r="C603" s="49"/>
      <c r="D603" s="49"/>
      <c r="E603" s="49"/>
      <c r="S603" s="178" t="s">
        <v>4648</v>
      </c>
      <c r="T603" s="28"/>
      <c r="U603" s="28"/>
      <c r="V603" s="303" t="s">
        <v>129</v>
      </c>
      <c r="W603" s="244">
        <v>1</v>
      </c>
    </row>
    <row r="604" spans="2:23" ht="18">
      <c r="B604" s="28"/>
      <c r="C604" s="49"/>
      <c r="D604" s="49"/>
      <c r="E604" s="49"/>
      <c r="S604" s="259" t="s">
        <v>969</v>
      </c>
      <c r="T604" s="28"/>
      <c r="U604" s="28"/>
      <c r="V604" s="303" t="s">
        <v>129</v>
      </c>
      <c r="W604" s="244">
        <v>1</v>
      </c>
    </row>
    <row r="605" spans="2:23" ht="18">
      <c r="B605" s="28"/>
      <c r="C605" s="49"/>
      <c r="D605" s="49"/>
      <c r="E605" s="49"/>
      <c r="S605" s="178" t="s">
        <v>4343</v>
      </c>
      <c r="T605" s="28"/>
      <c r="U605" s="28"/>
      <c r="V605" s="303" t="s">
        <v>129</v>
      </c>
      <c r="W605" s="244">
        <v>1</v>
      </c>
    </row>
    <row r="606" spans="2:23" ht="18">
      <c r="B606" s="28"/>
      <c r="C606" s="49"/>
      <c r="D606" s="49"/>
      <c r="E606" s="49"/>
      <c r="S606" s="178" t="s">
        <v>4471</v>
      </c>
      <c r="T606" s="28"/>
      <c r="U606" s="28"/>
      <c r="V606" s="303" t="s">
        <v>129</v>
      </c>
      <c r="W606" s="244">
        <v>1</v>
      </c>
    </row>
    <row r="607" spans="2:23" ht="18">
      <c r="B607" s="28"/>
      <c r="C607" s="49"/>
      <c r="D607" s="49"/>
      <c r="E607" s="49"/>
      <c r="S607" s="178" t="s">
        <v>5536</v>
      </c>
      <c r="T607" s="28"/>
      <c r="U607" s="28"/>
      <c r="V607" s="303" t="s">
        <v>129</v>
      </c>
      <c r="W607" s="244">
        <v>1</v>
      </c>
    </row>
    <row r="608" spans="2:23" ht="18">
      <c r="B608" s="28"/>
      <c r="C608" s="28"/>
      <c r="D608" s="28"/>
      <c r="E608" s="28"/>
      <c r="S608" s="259" t="s">
        <v>2653</v>
      </c>
      <c r="T608" s="28"/>
      <c r="U608" s="28"/>
      <c r="V608" s="303" t="s">
        <v>129</v>
      </c>
      <c r="W608" s="244">
        <v>1</v>
      </c>
    </row>
    <row r="609" spans="2:23" ht="18">
      <c r="B609" s="28"/>
      <c r="C609" s="28"/>
      <c r="D609" s="28"/>
      <c r="E609" s="28"/>
      <c r="S609" s="178" t="s">
        <v>4749</v>
      </c>
      <c r="T609" s="28"/>
      <c r="U609" s="28"/>
      <c r="V609" s="303" t="s">
        <v>129</v>
      </c>
      <c r="W609" s="244">
        <v>1</v>
      </c>
    </row>
    <row r="610" spans="2:23" ht="18">
      <c r="B610" s="28"/>
      <c r="C610" s="49"/>
      <c r="D610" s="49"/>
      <c r="E610" s="49"/>
      <c r="S610" s="259" t="s">
        <v>2642</v>
      </c>
      <c r="T610" s="28"/>
      <c r="U610" s="28"/>
      <c r="V610" s="303" t="s">
        <v>129</v>
      </c>
      <c r="W610" s="244">
        <v>1</v>
      </c>
    </row>
    <row r="611" spans="2:23" ht="18">
      <c r="B611" s="28"/>
      <c r="C611" s="28"/>
      <c r="D611" s="28"/>
      <c r="E611" s="28"/>
      <c r="S611" s="259" t="s">
        <v>3238</v>
      </c>
      <c r="T611" s="28"/>
      <c r="U611" s="28"/>
      <c r="V611" s="303" t="s">
        <v>129</v>
      </c>
      <c r="W611" s="244">
        <v>1</v>
      </c>
    </row>
    <row r="612" spans="2:23" ht="18">
      <c r="B612" s="28"/>
      <c r="C612" s="49"/>
      <c r="D612" s="49"/>
      <c r="E612" s="49"/>
      <c r="S612" s="178" t="s">
        <v>5500</v>
      </c>
      <c r="T612" s="38"/>
      <c r="U612" s="38"/>
      <c r="V612" s="303" t="s">
        <v>129</v>
      </c>
      <c r="W612" s="244">
        <v>1</v>
      </c>
    </row>
    <row r="613" spans="2:23" ht="18">
      <c r="B613" s="28"/>
      <c r="C613" s="49"/>
      <c r="D613" s="49"/>
      <c r="E613" s="49"/>
      <c r="S613" s="178" t="s">
        <v>5738</v>
      </c>
      <c r="T613" s="28"/>
      <c r="U613" s="304"/>
      <c r="V613" s="303" t="s">
        <v>129</v>
      </c>
      <c r="W613" s="244">
        <v>1</v>
      </c>
    </row>
    <row r="614" spans="2:23" ht="18">
      <c r="B614" s="28"/>
      <c r="C614" s="28"/>
      <c r="D614" s="28"/>
      <c r="E614" s="28"/>
      <c r="S614" s="178" t="s">
        <v>5163</v>
      </c>
      <c r="T614" s="28"/>
      <c r="U614" s="237"/>
      <c r="V614" s="303" t="s">
        <v>129</v>
      </c>
      <c r="W614" s="244">
        <v>1</v>
      </c>
    </row>
    <row r="615" spans="2:23" ht="18.75">
      <c r="B615" s="28"/>
      <c r="C615" s="49"/>
      <c r="D615" s="49"/>
      <c r="E615" s="49"/>
      <c r="S615" s="178" t="s">
        <v>4799</v>
      </c>
      <c r="T615" s="302"/>
      <c r="U615" s="302"/>
      <c r="V615" s="303" t="s">
        <v>129</v>
      </c>
      <c r="W615" s="244">
        <v>1</v>
      </c>
    </row>
    <row r="616" spans="2:23" ht="18">
      <c r="B616" s="28"/>
      <c r="C616" s="49"/>
      <c r="D616" s="49"/>
      <c r="E616" s="49"/>
      <c r="S616" s="178" t="s">
        <v>5278</v>
      </c>
      <c r="T616" s="28"/>
      <c r="U616" s="237"/>
      <c r="V616" s="303" t="s">
        <v>129</v>
      </c>
      <c r="W616" s="244">
        <v>1</v>
      </c>
    </row>
    <row r="617" spans="2:23" ht="18">
      <c r="B617" s="28"/>
      <c r="C617" s="28"/>
      <c r="D617" s="28"/>
      <c r="E617" s="28"/>
      <c r="S617" s="259" t="s">
        <v>2341</v>
      </c>
      <c r="T617" s="38"/>
      <c r="U617" s="38"/>
      <c r="V617" s="303" t="s">
        <v>129</v>
      </c>
      <c r="W617" s="244">
        <v>1</v>
      </c>
    </row>
    <row r="618" spans="2:23" ht="18">
      <c r="B618" s="28"/>
      <c r="C618" s="28"/>
      <c r="D618" s="28"/>
      <c r="E618" s="28"/>
      <c r="S618" s="178" t="s">
        <v>5742</v>
      </c>
      <c r="T618" s="28"/>
      <c r="U618" s="28"/>
      <c r="V618" s="303" t="s">
        <v>129</v>
      </c>
      <c r="W618" s="244">
        <v>1</v>
      </c>
    </row>
    <row r="619" spans="2:23" ht="18">
      <c r="B619" s="28"/>
      <c r="C619" s="49"/>
      <c r="D619" s="49"/>
      <c r="E619" s="49"/>
      <c r="S619" s="259" t="s">
        <v>3144</v>
      </c>
      <c r="T619" s="38"/>
      <c r="U619" s="38"/>
      <c r="V619" s="303" t="s">
        <v>129</v>
      </c>
      <c r="W619" s="244">
        <v>1</v>
      </c>
    </row>
    <row r="620" spans="2:23" ht="18">
      <c r="B620" s="28"/>
      <c r="C620" s="49"/>
      <c r="D620" s="49"/>
      <c r="E620" s="49"/>
      <c r="S620" s="178" t="s">
        <v>5843</v>
      </c>
      <c r="T620" s="28"/>
      <c r="U620" s="237"/>
      <c r="V620" s="303" t="s">
        <v>129</v>
      </c>
      <c r="W620" s="244">
        <v>1</v>
      </c>
    </row>
    <row r="621" spans="2:23" ht="18.75">
      <c r="B621" s="28"/>
      <c r="C621" s="49"/>
      <c r="D621" s="49"/>
      <c r="E621" s="49"/>
      <c r="S621" s="259" t="s">
        <v>3447</v>
      </c>
      <c r="T621" s="240"/>
      <c r="U621" s="302"/>
      <c r="V621" s="303" t="s">
        <v>129</v>
      </c>
      <c r="W621" s="244">
        <v>1</v>
      </c>
    </row>
    <row r="622" spans="2:23" ht="18">
      <c r="B622" s="28"/>
      <c r="C622" s="49"/>
      <c r="D622" s="49"/>
      <c r="E622" s="49"/>
      <c r="S622" s="178" t="s">
        <v>5214</v>
      </c>
      <c r="T622" s="38"/>
      <c r="U622" s="38"/>
      <c r="V622" s="303" t="s">
        <v>129</v>
      </c>
      <c r="W622" s="244">
        <v>1</v>
      </c>
    </row>
    <row r="623" spans="2:23" ht="18">
      <c r="B623" s="28"/>
      <c r="C623" s="49"/>
      <c r="D623" s="49"/>
      <c r="E623" s="49"/>
      <c r="S623" s="178" t="s">
        <v>4592</v>
      </c>
      <c r="T623" s="28"/>
      <c r="U623" s="28"/>
      <c r="V623" s="303" t="s">
        <v>129</v>
      </c>
      <c r="W623" s="244">
        <v>1</v>
      </c>
    </row>
    <row r="624" spans="2:23" ht="18.75">
      <c r="B624" s="28"/>
      <c r="C624" s="49"/>
      <c r="D624" s="49"/>
      <c r="E624" s="49"/>
      <c r="S624" s="178" t="s">
        <v>5839</v>
      </c>
      <c r="T624" s="302"/>
      <c r="U624" s="302"/>
      <c r="V624" s="303" t="s">
        <v>129</v>
      </c>
      <c r="W624" s="244">
        <v>1</v>
      </c>
    </row>
    <row r="625" spans="2:23" ht="18">
      <c r="B625" s="28"/>
      <c r="C625" s="49"/>
      <c r="D625" s="49"/>
      <c r="E625" s="49"/>
      <c r="S625" s="178" t="s">
        <v>4925</v>
      </c>
      <c r="T625" s="28"/>
      <c r="U625" s="237"/>
      <c r="V625" s="303" t="s">
        <v>129</v>
      </c>
      <c r="W625" s="244">
        <v>1</v>
      </c>
    </row>
    <row r="626" spans="2:23" ht="18">
      <c r="B626" s="28"/>
      <c r="C626" s="49"/>
      <c r="D626" s="49"/>
      <c r="E626" s="49"/>
      <c r="S626" s="178" t="s">
        <v>4587</v>
      </c>
      <c r="T626" s="28"/>
      <c r="U626" s="237"/>
      <c r="V626" s="303" t="s">
        <v>129</v>
      </c>
      <c r="W626" s="244">
        <v>1</v>
      </c>
    </row>
    <row r="627" spans="2:23" ht="18">
      <c r="B627" s="28"/>
      <c r="C627" s="49"/>
      <c r="D627" s="49"/>
      <c r="E627" s="49"/>
      <c r="S627" s="178" t="s">
        <v>4534</v>
      </c>
      <c r="T627" s="38"/>
      <c r="U627" s="38"/>
      <c r="V627" s="303" t="s">
        <v>129</v>
      </c>
      <c r="W627" s="244">
        <v>1</v>
      </c>
    </row>
    <row r="628" spans="2:23" ht="18">
      <c r="B628" s="28"/>
      <c r="C628" s="49"/>
      <c r="D628" s="49"/>
      <c r="E628" s="49"/>
      <c r="S628" s="178" t="s">
        <v>5741</v>
      </c>
      <c r="T628" s="28"/>
      <c r="U628" s="237"/>
      <c r="V628" s="303" t="s">
        <v>129</v>
      </c>
      <c r="W628" s="244">
        <v>1</v>
      </c>
    </row>
    <row r="629" spans="2:23" ht="18">
      <c r="B629" s="28"/>
      <c r="C629" s="49"/>
      <c r="D629" s="49"/>
      <c r="E629" s="49"/>
      <c r="S629" s="178" t="s">
        <v>5101</v>
      </c>
      <c r="T629" s="28"/>
      <c r="U629" s="237"/>
      <c r="V629" s="303" t="s">
        <v>129</v>
      </c>
      <c r="W629" s="244">
        <v>1</v>
      </c>
    </row>
    <row r="630" spans="2:23" ht="18">
      <c r="B630" s="28"/>
      <c r="C630" s="49"/>
      <c r="D630" s="49"/>
      <c r="E630" s="49"/>
      <c r="S630" s="178" t="s">
        <v>4693</v>
      </c>
      <c r="T630" s="38"/>
      <c r="U630" s="38"/>
      <c r="V630" s="303" t="s">
        <v>129</v>
      </c>
      <c r="W630" s="244">
        <v>1</v>
      </c>
    </row>
    <row r="631" spans="2:23" ht="18">
      <c r="B631" s="28"/>
      <c r="C631" s="49"/>
      <c r="D631" s="49"/>
      <c r="E631" s="49"/>
      <c r="S631" s="178" t="s">
        <v>4479</v>
      </c>
      <c r="T631" s="28"/>
      <c r="U631" s="237"/>
      <c r="V631" s="303" t="s">
        <v>129</v>
      </c>
      <c r="W631" s="244">
        <v>1</v>
      </c>
    </row>
    <row r="632" spans="2:23" ht="18.75">
      <c r="B632" s="28"/>
      <c r="C632" s="49"/>
      <c r="D632" s="49"/>
      <c r="E632" s="49"/>
      <c r="S632" s="178" t="s">
        <v>4977</v>
      </c>
      <c r="T632" s="240"/>
      <c r="U632" s="302"/>
      <c r="V632" s="303" t="s">
        <v>129</v>
      </c>
      <c r="W632" s="244">
        <v>1</v>
      </c>
    </row>
    <row r="633" spans="2:23" ht="18">
      <c r="B633" s="28"/>
      <c r="C633" s="49"/>
      <c r="D633" s="49"/>
      <c r="E633" s="49"/>
      <c r="S633" s="178" t="s">
        <v>4535</v>
      </c>
      <c r="T633" s="38"/>
      <c r="U633" s="38"/>
      <c r="V633" s="303" t="s">
        <v>129</v>
      </c>
      <c r="W633" s="244">
        <v>1</v>
      </c>
    </row>
    <row r="634" spans="2:23" ht="18">
      <c r="B634" s="28"/>
      <c r="C634" s="49"/>
      <c r="D634" s="49"/>
      <c r="E634" s="49"/>
      <c r="S634" s="178" t="s">
        <v>4985</v>
      </c>
      <c r="T634" s="28"/>
      <c r="U634" s="237"/>
      <c r="V634" s="303" t="s">
        <v>129</v>
      </c>
      <c r="W634" s="244">
        <v>1</v>
      </c>
    </row>
    <row r="635" spans="2:23" ht="18">
      <c r="B635" s="28"/>
      <c r="C635" s="49"/>
      <c r="D635" s="49"/>
      <c r="E635" s="49"/>
      <c r="S635" s="259" t="s">
        <v>3454</v>
      </c>
      <c r="T635" s="38"/>
      <c r="U635" s="38"/>
      <c r="V635" s="303" t="s">
        <v>129</v>
      </c>
      <c r="W635" s="244">
        <v>1</v>
      </c>
    </row>
    <row r="636" spans="2:23" ht="18">
      <c r="B636" s="28"/>
      <c r="C636" s="28"/>
      <c r="D636" s="28"/>
      <c r="E636" s="28"/>
      <c r="S636" s="259" t="s">
        <v>3415</v>
      </c>
      <c r="T636" s="28"/>
      <c r="U636" s="28"/>
      <c r="V636" s="303" t="s">
        <v>129</v>
      </c>
      <c r="W636" s="244">
        <v>1</v>
      </c>
    </row>
    <row r="637" spans="2:23" ht="18">
      <c r="B637" s="28"/>
      <c r="C637" s="49"/>
      <c r="D637" s="49"/>
      <c r="E637" s="49"/>
      <c r="S637" s="178" t="s">
        <v>5491</v>
      </c>
      <c r="T637" s="28"/>
      <c r="U637" s="28"/>
      <c r="V637" s="303" t="s">
        <v>129</v>
      </c>
      <c r="W637" s="244">
        <v>1</v>
      </c>
    </row>
    <row r="638" spans="2:23" ht="18">
      <c r="B638" s="28"/>
      <c r="C638" s="49"/>
      <c r="D638" s="49"/>
      <c r="E638" s="49"/>
      <c r="S638" s="178" t="s">
        <v>5955</v>
      </c>
      <c r="T638" s="304"/>
      <c r="U638" s="304"/>
      <c r="V638" s="303" t="s">
        <v>129</v>
      </c>
      <c r="W638" s="244">
        <v>1</v>
      </c>
    </row>
    <row r="639" spans="2:23" ht="18">
      <c r="B639" s="28"/>
      <c r="C639" s="49"/>
      <c r="D639" s="49"/>
      <c r="E639" s="49"/>
      <c r="S639" s="178" t="s">
        <v>5498</v>
      </c>
      <c r="T639" s="28"/>
      <c r="U639" s="28"/>
      <c r="V639" s="303" t="s">
        <v>129</v>
      </c>
      <c r="W639" s="244">
        <v>1</v>
      </c>
    </row>
    <row r="640" spans="2:23" ht="18">
      <c r="B640" s="28"/>
      <c r="C640" s="49"/>
      <c r="D640" s="49"/>
      <c r="E640" s="49"/>
      <c r="S640" s="178" t="s">
        <v>4538</v>
      </c>
      <c r="T640" s="28"/>
      <c r="U640" s="28"/>
      <c r="V640" s="303" t="s">
        <v>129</v>
      </c>
      <c r="W640" s="244">
        <v>1</v>
      </c>
    </row>
    <row r="641" spans="2:23" ht="18">
      <c r="B641" s="28"/>
      <c r="C641" s="49"/>
      <c r="D641" s="49"/>
      <c r="E641" s="49"/>
      <c r="S641" s="259" t="s">
        <v>508</v>
      </c>
      <c r="T641" s="28"/>
      <c r="U641" s="28"/>
      <c r="V641" s="303" t="s">
        <v>129</v>
      </c>
      <c r="W641" s="244">
        <v>1</v>
      </c>
    </row>
    <row r="642" spans="2:23" ht="18">
      <c r="B642" s="28"/>
      <c r="C642" s="28"/>
      <c r="D642" s="28"/>
      <c r="E642" s="28"/>
      <c r="S642" s="259" t="s">
        <v>2088</v>
      </c>
      <c r="T642" s="28"/>
      <c r="U642" s="28"/>
      <c r="V642" s="303" t="s">
        <v>129</v>
      </c>
      <c r="W642" s="244">
        <v>1</v>
      </c>
    </row>
    <row r="643" spans="2:23" ht="18">
      <c r="B643" s="28"/>
      <c r="C643" s="49"/>
      <c r="D643" s="49"/>
      <c r="E643" s="49"/>
      <c r="S643" s="178" t="s">
        <v>5625</v>
      </c>
      <c r="T643" s="28"/>
      <c r="U643" s="28"/>
      <c r="V643" s="303" t="s">
        <v>129</v>
      </c>
      <c r="W643" s="244">
        <v>1</v>
      </c>
    </row>
    <row r="644" spans="2:23" ht="18">
      <c r="B644" s="28"/>
      <c r="C644" s="49"/>
      <c r="D644" s="49"/>
      <c r="E644" s="49"/>
      <c r="S644" s="178" t="s">
        <v>5198</v>
      </c>
      <c r="T644" s="28"/>
      <c r="U644" s="28"/>
      <c r="V644" s="303" t="s">
        <v>129</v>
      </c>
      <c r="W644" s="244">
        <v>1</v>
      </c>
    </row>
    <row r="645" spans="2:23" ht="18">
      <c r="B645" s="28"/>
      <c r="C645" s="28"/>
      <c r="D645" s="28"/>
      <c r="E645" s="28"/>
      <c r="S645" s="178" t="s">
        <v>4379</v>
      </c>
      <c r="T645" s="28"/>
      <c r="U645" s="28"/>
      <c r="V645" s="303" t="s">
        <v>129</v>
      </c>
      <c r="W645" s="244">
        <v>1</v>
      </c>
    </row>
    <row r="646" spans="2:23" ht="18">
      <c r="B646" s="28"/>
      <c r="C646" s="49"/>
      <c r="D646" s="49"/>
      <c r="E646" s="49"/>
      <c r="S646" s="178" t="s">
        <v>4795</v>
      </c>
      <c r="T646" s="28"/>
      <c r="U646" s="28"/>
      <c r="V646" s="303" t="s">
        <v>129</v>
      </c>
      <c r="W646" s="244">
        <v>1</v>
      </c>
    </row>
    <row r="647" spans="2:23" ht="18">
      <c r="B647" s="28"/>
      <c r="C647" s="49"/>
      <c r="D647" s="49"/>
      <c r="E647" s="49"/>
      <c r="S647" s="178" t="s">
        <v>4651</v>
      </c>
      <c r="T647" s="28"/>
      <c r="U647" s="28"/>
      <c r="V647" s="303" t="s">
        <v>129</v>
      </c>
      <c r="W647" s="244">
        <v>1</v>
      </c>
    </row>
    <row r="648" spans="2:23" ht="18">
      <c r="B648" s="28"/>
      <c r="C648" s="49"/>
      <c r="D648" s="49"/>
      <c r="E648" s="49"/>
      <c r="S648" s="259" t="s">
        <v>2594</v>
      </c>
      <c r="T648" s="28"/>
      <c r="U648" s="28"/>
      <c r="V648" s="303" t="s">
        <v>129</v>
      </c>
      <c r="W648" s="244">
        <v>1</v>
      </c>
    </row>
    <row r="649" spans="2:23" ht="18">
      <c r="B649" s="28"/>
      <c r="C649" s="28"/>
      <c r="D649" s="28"/>
      <c r="E649" s="28"/>
      <c r="S649" s="178" t="s">
        <v>5624</v>
      </c>
      <c r="T649" s="28"/>
      <c r="U649" s="28"/>
      <c r="V649" s="303" t="s">
        <v>129</v>
      </c>
      <c r="W649" s="244">
        <v>1</v>
      </c>
    </row>
    <row r="650" spans="2:23" ht="18">
      <c r="B650" s="28"/>
      <c r="C650" s="49"/>
      <c r="D650" s="49"/>
      <c r="E650" s="49"/>
      <c r="S650" s="178" t="s">
        <v>4465</v>
      </c>
      <c r="T650" s="28"/>
      <c r="U650" s="28"/>
      <c r="V650" s="303" t="s">
        <v>129</v>
      </c>
      <c r="W650" s="244">
        <v>1</v>
      </c>
    </row>
    <row r="651" spans="2:23" ht="18">
      <c r="B651" s="28"/>
      <c r="C651" s="28"/>
      <c r="D651" s="28"/>
      <c r="E651" s="28"/>
      <c r="S651" s="259" t="s">
        <v>3322</v>
      </c>
      <c r="T651" s="28"/>
      <c r="U651" s="28"/>
      <c r="V651" s="303" t="s">
        <v>129</v>
      </c>
      <c r="W651" s="244">
        <v>1</v>
      </c>
    </row>
    <row r="652" spans="2:23" ht="18">
      <c r="B652" s="28"/>
      <c r="C652" s="28"/>
      <c r="D652" s="28"/>
      <c r="E652" s="28"/>
      <c r="S652" s="178" t="s">
        <v>5505</v>
      </c>
      <c r="T652" s="28"/>
      <c r="U652" s="28"/>
      <c r="V652" s="303" t="s">
        <v>129</v>
      </c>
      <c r="W652" s="244">
        <v>1</v>
      </c>
    </row>
    <row r="653" spans="2:23" ht="18">
      <c r="B653" s="28"/>
      <c r="C653" s="49"/>
      <c r="D653" s="49"/>
      <c r="E653" s="49"/>
      <c r="S653" s="178" t="s">
        <v>4593</v>
      </c>
      <c r="T653" s="28"/>
      <c r="U653" s="28"/>
      <c r="V653" s="303" t="s">
        <v>129</v>
      </c>
      <c r="W653" s="244">
        <v>1</v>
      </c>
    </row>
    <row r="654" spans="2:23" ht="18">
      <c r="B654" s="28"/>
      <c r="C654" s="28"/>
      <c r="D654" s="28"/>
      <c r="E654" s="28"/>
      <c r="S654" s="178" t="s">
        <v>5215</v>
      </c>
      <c r="T654" s="28"/>
      <c r="U654" s="28"/>
      <c r="V654" s="303" t="s">
        <v>129</v>
      </c>
      <c r="W654" s="244">
        <v>1</v>
      </c>
    </row>
    <row r="655" spans="2:23" ht="18">
      <c r="B655" s="28"/>
      <c r="C655" s="49"/>
      <c r="D655" s="49"/>
      <c r="E655" s="49"/>
      <c r="S655" s="259" t="s">
        <v>3448</v>
      </c>
      <c r="T655" s="28"/>
      <c r="U655" s="28"/>
      <c r="V655" s="303" t="s">
        <v>129</v>
      </c>
      <c r="W655" s="244">
        <v>1</v>
      </c>
    </row>
    <row r="656" spans="2:23" ht="18">
      <c r="B656" s="28"/>
      <c r="C656" s="49"/>
      <c r="D656" s="49"/>
      <c r="E656" s="49"/>
      <c r="S656" s="259" t="s">
        <v>832</v>
      </c>
      <c r="T656" s="28"/>
      <c r="U656" s="28"/>
      <c r="V656" s="303" t="s">
        <v>129</v>
      </c>
      <c r="W656" s="244">
        <v>1</v>
      </c>
    </row>
    <row r="657" spans="2:23" ht="18">
      <c r="B657" s="28"/>
      <c r="C657" s="49"/>
      <c r="D657" s="49"/>
      <c r="E657" s="49"/>
      <c r="S657" s="178" t="s">
        <v>4933</v>
      </c>
      <c r="T657" s="28"/>
      <c r="U657" s="28"/>
      <c r="V657" s="303" t="s">
        <v>129</v>
      </c>
      <c r="W657" s="244">
        <v>1</v>
      </c>
    </row>
    <row r="658" spans="2:23" ht="18">
      <c r="B658" s="28"/>
      <c r="C658" s="49"/>
      <c r="D658" s="49"/>
      <c r="E658" s="49"/>
      <c r="S658" s="178" t="s">
        <v>4647</v>
      </c>
      <c r="T658" s="28"/>
      <c r="U658" s="28"/>
      <c r="V658" s="303" t="s">
        <v>129</v>
      </c>
      <c r="W658" s="244">
        <v>1</v>
      </c>
    </row>
    <row r="659" spans="2:23" ht="18">
      <c r="B659" s="28"/>
      <c r="C659" s="28"/>
      <c r="D659" s="28"/>
      <c r="E659" s="28"/>
      <c r="S659" s="259" t="s">
        <v>2093</v>
      </c>
      <c r="T659" s="28"/>
      <c r="U659" s="28"/>
      <c r="V659" s="303" t="s">
        <v>129</v>
      </c>
      <c r="W659" s="244">
        <v>1</v>
      </c>
    </row>
    <row r="660" spans="2:23" ht="18.75">
      <c r="B660" s="28"/>
      <c r="C660" s="49"/>
      <c r="D660" s="49"/>
      <c r="E660" s="49"/>
      <c r="S660" s="259" t="s">
        <v>3186</v>
      </c>
      <c r="T660" s="240"/>
      <c r="U660" s="302"/>
      <c r="V660" s="303" t="s">
        <v>129</v>
      </c>
      <c r="W660" s="244">
        <v>1</v>
      </c>
    </row>
    <row r="661" spans="2:23" ht="18">
      <c r="B661" s="28"/>
      <c r="C661" s="28"/>
      <c r="D661" s="28"/>
      <c r="E661" s="28"/>
      <c r="S661" s="259" t="s">
        <v>1146</v>
      </c>
      <c r="T661" s="28"/>
      <c r="U661" s="28"/>
      <c r="V661" s="303" t="s">
        <v>129</v>
      </c>
      <c r="W661" s="244">
        <v>1</v>
      </c>
    </row>
    <row r="662" spans="2:23" ht="18">
      <c r="B662" s="28"/>
      <c r="C662" s="49"/>
      <c r="D662" s="49"/>
      <c r="E662" s="49"/>
      <c r="S662" s="178" t="s">
        <v>4927</v>
      </c>
      <c r="T662" s="28"/>
      <c r="U662" s="28"/>
      <c r="V662" s="303" t="s">
        <v>129</v>
      </c>
      <c r="W662" s="244">
        <v>1</v>
      </c>
    </row>
    <row r="663" spans="2:23" ht="18">
      <c r="B663" s="28"/>
      <c r="C663" s="49"/>
      <c r="D663" s="49"/>
      <c r="E663" s="49"/>
      <c r="S663" s="178" t="s">
        <v>4590</v>
      </c>
      <c r="T663" s="28"/>
      <c r="U663" s="28"/>
      <c r="V663" s="303" t="s">
        <v>129</v>
      </c>
      <c r="W663" s="244">
        <v>1</v>
      </c>
    </row>
    <row r="664" spans="2:23" ht="18">
      <c r="B664" s="28"/>
      <c r="C664" s="49"/>
      <c r="D664" s="49"/>
      <c r="E664" s="49"/>
      <c r="S664" s="178" t="s">
        <v>4586</v>
      </c>
      <c r="T664" s="28"/>
      <c r="U664" s="28"/>
      <c r="V664" s="303" t="s">
        <v>129</v>
      </c>
      <c r="W664" s="244">
        <v>1</v>
      </c>
    </row>
    <row r="665" spans="2:23" ht="18">
      <c r="B665" s="28"/>
      <c r="C665" s="49"/>
      <c r="D665" s="49"/>
      <c r="E665" s="49"/>
      <c r="S665" s="259" t="s">
        <v>2069</v>
      </c>
      <c r="T665" s="28"/>
      <c r="U665" s="28"/>
      <c r="V665" s="303" t="s">
        <v>129</v>
      </c>
      <c r="W665" s="244">
        <v>1</v>
      </c>
    </row>
    <row r="666" spans="2:23" ht="18">
      <c r="B666" s="28"/>
      <c r="C666" s="49"/>
      <c r="D666" s="49"/>
      <c r="E666" s="49"/>
      <c r="S666" s="178" t="s">
        <v>6012</v>
      </c>
      <c r="T666" s="28"/>
      <c r="U666" s="28"/>
      <c r="V666" s="303" t="s">
        <v>129</v>
      </c>
      <c r="W666" s="244">
        <v>1</v>
      </c>
    </row>
    <row r="667" spans="2:23" ht="18">
      <c r="B667" s="28"/>
      <c r="C667" s="28"/>
      <c r="D667" s="28"/>
      <c r="E667" s="28"/>
      <c r="S667" s="178" t="s">
        <v>4466</v>
      </c>
      <c r="T667" s="28"/>
      <c r="U667" s="28"/>
      <c r="V667" s="303" t="s">
        <v>129</v>
      </c>
      <c r="W667" s="244">
        <v>1</v>
      </c>
    </row>
    <row r="668" spans="2:23" ht="18">
      <c r="B668" s="28"/>
      <c r="C668" s="49"/>
      <c r="D668" s="49"/>
      <c r="E668" s="49"/>
      <c r="S668" s="178" t="s">
        <v>5206</v>
      </c>
      <c r="T668" s="28"/>
      <c r="U668" s="28"/>
      <c r="V668" s="303" t="s">
        <v>129</v>
      </c>
      <c r="W668" s="244">
        <v>1</v>
      </c>
    </row>
    <row r="669" spans="2:23" ht="18">
      <c r="B669" s="28"/>
      <c r="C669" s="49"/>
      <c r="D669" s="49"/>
      <c r="E669" s="49"/>
      <c r="S669" s="178" t="s">
        <v>5596</v>
      </c>
      <c r="T669" s="28"/>
      <c r="U669" s="28"/>
      <c r="V669" s="303" t="s">
        <v>129</v>
      </c>
      <c r="W669" s="244">
        <v>1</v>
      </c>
    </row>
    <row r="670" spans="2:23" ht="18">
      <c r="B670" s="28"/>
      <c r="C670" s="49"/>
      <c r="D670" s="49"/>
      <c r="E670" s="49"/>
      <c r="S670" s="178" t="s">
        <v>5743</v>
      </c>
      <c r="T670" s="28"/>
      <c r="U670" s="28"/>
      <c r="V670" s="303" t="s">
        <v>129</v>
      </c>
      <c r="W670" s="244">
        <v>1</v>
      </c>
    </row>
    <row r="671" spans="2:23" ht="18">
      <c r="B671" s="28"/>
      <c r="C671" s="28"/>
      <c r="D671" s="28"/>
      <c r="E671" s="28"/>
      <c r="S671" s="259" t="s">
        <v>3515</v>
      </c>
      <c r="T671" s="28"/>
      <c r="U671" s="28"/>
      <c r="V671" s="303" t="s">
        <v>129</v>
      </c>
      <c r="W671" s="244">
        <v>1</v>
      </c>
    </row>
    <row r="672" spans="2:23" ht="18">
      <c r="B672" s="28"/>
      <c r="C672" s="28"/>
      <c r="D672" s="28"/>
      <c r="E672" s="28"/>
      <c r="S672" s="259" t="s">
        <v>2029</v>
      </c>
      <c r="T672" s="28"/>
      <c r="U672" s="28"/>
      <c r="V672" s="303" t="s">
        <v>129</v>
      </c>
      <c r="W672" s="244">
        <v>1</v>
      </c>
    </row>
    <row r="673" spans="2:23" ht="18">
      <c r="B673" s="28"/>
      <c r="C673" s="49"/>
      <c r="D673" s="49"/>
      <c r="E673" s="49"/>
      <c r="S673" s="259" t="s">
        <v>2096</v>
      </c>
      <c r="T673" s="28"/>
      <c r="U673" s="28"/>
      <c r="V673" s="303" t="s">
        <v>129</v>
      </c>
      <c r="W673" s="244">
        <v>1</v>
      </c>
    </row>
    <row r="674" spans="2:23" ht="18">
      <c r="B674" s="28"/>
      <c r="C674" s="49"/>
      <c r="D674" s="49"/>
      <c r="E674" s="49"/>
      <c r="S674" s="178" t="s">
        <v>4703</v>
      </c>
      <c r="T674" s="28"/>
      <c r="U674" s="28"/>
      <c r="V674" s="303" t="s">
        <v>129</v>
      </c>
      <c r="W674" s="244">
        <v>1</v>
      </c>
    </row>
    <row r="675" spans="2:23" ht="18">
      <c r="B675" s="28"/>
      <c r="C675" s="49"/>
      <c r="D675" s="49"/>
      <c r="E675" s="49"/>
      <c r="S675" s="259" t="s">
        <v>3301</v>
      </c>
      <c r="T675" s="28"/>
      <c r="U675" s="28"/>
      <c r="V675" s="303" t="s">
        <v>129</v>
      </c>
      <c r="W675" s="244">
        <v>1</v>
      </c>
    </row>
    <row r="676" spans="2:23" ht="18">
      <c r="B676" s="28"/>
      <c r="C676" s="49"/>
      <c r="D676" s="49"/>
      <c r="E676" s="49"/>
      <c r="S676" s="178" t="s">
        <v>5159</v>
      </c>
      <c r="T676" s="28"/>
      <c r="U676" s="28"/>
      <c r="V676" s="303" t="s">
        <v>129</v>
      </c>
      <c r="W676" s="244">
        <v>1</v>
      </c>
    </row>
    <row r="677" spans="2:23" ht="18">
      <c r="B677" s="28"/>
      <c r="C677" s="49"/>
      <c r="D677" s="49"/>
      <c r="E677" s="49"/>
      <c r="S677" s="178" t="s">
        <v>5888</v>
      </c>
      <c r="T677" s="28"/>
      <c r="U677" s="28"/>
      <c r="V677" s="303" t="s">
        <v>129</v>
      </c>
      <c r="W677" s="244">
        <v>1</v>
      </c>
    </row>
    <row r="678" spans="2:23" ht="18">
      <c r="B678" s="28"/>
      <c r="C678" s="28"/>
      <c r="D678" s="28"/>
      <c r="E678" s="28"/>
      <c r="S678" s="178" t="s">
        <v>4746</v>
      </c>
      <c r="T678" s="28"/>
      <c r="U678" s="28"/>
      <c r="V678" s="303" t="s">
        <v>129</v>
      </c>
      <c r="W678" s="244">
        <v>1</v>
      </c>
    </row>
    <row r="679" spans="2:23" ht="18">
      <c r="B679" s="28"/>
      <c r="C679" s="49"/>
      <c r="D679" s="49"/>
      <c r="E679" s="49"/>
      <c r="S679" s="259"/>
      <c r="T679" s="28"/>
      <c r="U679" s="28"/>
      <c r="V679" s="303"/>
      <c r="W679" s="244"/>
    </row>
    <row r="680" spans="2:23" ht="18">
      <c r="B680" s="28"/>
      <c r="C680" s="28"/>
      <c r="D680" s="28"/>
      <c r="E680" s="28"/>
      <c r="S680" s="259"/>
      <c r="T680" s="28"/>
      <c r="U680" s="28"/>
      <c r="V680" s="303"/>
      <c r="W680" s="244"/>
    </row>
    <row r="681" spans="2:23" ht="18">
      <c r="B681" s="28"/>
      <c r="C681" s="49"/>
      <c r="D681" s="49"/>
      <c r="E681" s="49"/>
      <c r="S681" s="259"/>
      <c r="T681" s="28"/>
      <c r="U681" s="28"/>
      <c r="V681" s="303"/>
      <c r="W681" s="244"/>
    </row>
    <row r="682" spans="2:23" ht="18">
      <c r="B682" s="28"/>
      <c r="C682" s="49"/>
      <c r="D682" s="49"/>
      <c r="E682" s="49"/>
      <c r="S682" s="259"/>
      <c r="T682" s="28"/>
      <c r="U682" s="28"/>
      <c r="V682" s="303"/>
      <c r="W682" s="244"/>
    </row>
    <row r="683" spans="2:23" ht="18">
      <c r="B683" s="28"/>
      <c r="C683" s="49"/>
      <c r="D683" s="49"/>
      <c r="E683" s="49"/>
      <c r="S683" s="259"/>
      <c r="T683" s="28"/>
      <c r="U683" s="28"/>
      <c r="V683" s="303"/>
      <c r="W683" s="244"/>
    </row>
    <row r="684" spans="2:23" ht="18">
      <c r="B684" s="28"/>
      <c r="C684" s="28"/>
      <c r="D684" s="28"/>
      <c r="E684" s="28"/>
      <c r="S684" s="259"/>
      <c r="T684" s="28"/>
      <c r="U684" s="28"/>
      <c r="V684" s="303"/>
      <c r="W684" s="244"/>
    </row>
    <row r="685" spans="2:23" ht="18">
      <c r="B685" s="28"/>
      <c r="C685" s="49"/>
      <c r="D685" s="49"/>
      <c r="E685" s="49"/>
      <c r="S685" s="259"/>
      <c r="T685" s="28"/>
      <c r="U685" s="28"/>
      <c r="V685" s="303"/>
      <c r="W685" s="244"/>
    </row>
    <row r="686" spans="2:23" ht="18">
      <c r="B686" s="28"/>
      <c r="C686" s="49"/>
      <c r="D686" s="49"/>
      <c r="E686" s="49"/>
      <c r="S686" s="259"/>
      <c r="T686" s="28"/>
      <c r="U686" s="28"/>
      <c r="V686" s="303"/>
      <c r="W686" s="244"/>
    </row>
    <row r="687" spans="2:23" ht="18">
      <c r="B687" s="28"/>
      <c r="C687" s="28"/>
      <c r="D687" s="28"/>
      <c r="E687" s="28"/>
      <c r="S687" s="259"/>
      <c r="T687" s="28"/>
      <c r="U687" s="28"/>
      <c r="V687" s="303"/>
      <c r="W687" s="244"/>
    </row>
    <row r="688" spans="2:23" ht="18">
      <c r="B688" s="28"/>
      <c r="C688" s="49"/>
      <c r="D688" s="49"/>
      <c r="E688" s="49"/>
      <c r="S688" s="259"/>
      <c r="T688" s="28"/>
      <c r="U688" s="28"/>
      <c r="V688" s="303"/>
      <c r="W688" s="244"/>
    </row>
    <row r="689" spans="2:23" ht="18">
      <c r="B689" s="49"/>
      <c r="C689" s="49"/>
      <c r="D689" s="49"/>
      <c r="E689" s="49"/>
      <c r="S689" s="259"/>
      <c r="T689" s="28"/>
      <c r="U689" s="28"/>
      <c r="V689" s="303"/>
      <c r="W689" s="244"/>
    </row>
    <row r="690" spans="2:23" ht="18">
      <c r="B690" s="28"/>
      <c r="C690" s="49"/>
      <c r="D690" s="49"/>
      <c r="E690" s="49"/>
      <c r="S690" s="178"/>
      <c r="T690" s="28"/>
      <c r="U690" s="28"/>
      <c r="V690" s="303"/>
      <c r="W690" s="244"/>
    </row>
    <row r="691" spans="2:23" ht="18">
      <c r="B691" s="28"/>
      <c r="C691" s="28"/>
      <c r="D691" s="28"/>
      <c r="E691" s="28"/>
      <c r="S691" s="178"/>
      <c r="T691" s="28"/>
      <c r="U691" s="28"/>
      <c r="V691" s="303"/>
      <c r="W691" s="244"/>
    </row>
    <row r="692" spans="2:23" ht="14.25">
      <c r="B692" s="28"/>
      <c r="C692" s="49"/>
      <c r="D692" s="49"/>
      <c r="E692" s="49"/>
    </row>
    <row r="693" spans="2:23" ht="14.25">
      <c r="B693" s="28"/>
      <c r="C693" s="49"/>
      <c r="D693" s="49"/>
      <c r="E693" s="49"/>
    </row>
    <row r="694" spans="2:23" ht="14.25">
      <c r="B694" s="28"/>
      <c r="C694" s="28"/>
      <c r="D694" s="28"/>
      <c r="E694" s="28"/>
    </row>
    <row r="695" spans="2:23" ht="14.25">
      <c r="B695" s="28"/>
      <c r="C695" s="28"/>
      <c r="D695" s="28"/>
      <c r="E695" s="28"/>
    </row>
    <row r="696" spans="2:23" ht="14.25">
      <c r="B696" s="28"/>
      <c r="C696" s="28"/>
      <c r="D696" s="28"/>
      <c r="E696" s="28"/>
    </row>
    <row r="697" spans="2:23" ht="14.25">
      <c r="B697" s="28"/>
      <c r="C697" s="49"/>
      <c r="D697" s="49"/>
      <c r="E697" s="49"/>
    </row>
    <row r="698" spans="2:23" ht="14.25">
      <c r="B698" s="28"/>
      <c r="C698" s="49"/>
      <c r="D698" s="49"/>
      <c r="E698" s="49"/>
    </row>
    <row r="699" spans="2:23" ht="14.25">
      <c r="B699" s="28"/>
      <c r="C699" s="28"/>
      <c r="D699" s="28"/>
      <c r="E699" s="28"/>
    </row>
    <row r="700" spans="2:23" ht="14.25">
      <c r="B700" s="28"/>
      <c r="C700" s="49"/>
      <c r="D700" s="49"/>
      <c r="E700" s="49"/>
    </row>
    <row r="701" spans="2:23" ht="14.25">
      <c r="B701" s="28"/>
      <c r="C701" s="28"/>
      <c r="D701" s="28"/>
      <c r="E701" s="28"/>
    </row>
    <row r="702" spans="2:23" ht="14.25">
      <c r="B702" s="28"/>
      <c r="C702" s="49"/>
      <c r="D702" s="49"/>
      <c r="E702" s="49"/>
    </row>
    <row r="703" spans="2:23" ht="14.25">
      <c r="B703" s="28"/>
      <c r="C703" s="49"/>
      <c r="D703" s="49"/>
      <c r="E703" s="49"/>
    </row>
    <row r="704" spans="2:23" ht="14.25">
      <c r="B704" s="28"/>
      <c r="C704" s="28"/>
      <c r="D704" s="28"/>
      <c r="E704" s="28"/>
    </row>
    <row r="705" spans="2:5" ht="14.25">
      <c r="B705" s="28"/>
      <c r="C705" s="49"/>
      <c r="D705" s="49"/>
      <c r="E705" s="49"/>
    </row>
    <row r="706" spans="2:5" ht="14.25">
      <c r="B706" s="28"/>
      <c r="C706" s="49"/>
      <c r="D706" s="49"/>
      <c r="E706" s="49"/>
    </row>
    <row r="707" spans="2:5" ht="14.25">
      <c r="B707" s="28"/>
      <c r="C707" s="49"/>
      <c r="D707" s="49"/>
      <c r="E707" s="49"/>
    </row>
    <row r="708" spans="2:5" ht="14.25">
      <c r="B708" s="28"/>
      <c r="C708" s="49"/>
      <c r="D708" s="49"/>
      <c r="E708" s="49"/>
    </row>
    <row r="709" spans="2:5" ht="14.25">
      <c r="B709" s="28"/>
      <c r="C709" s="49"/>
      <c r="D709" s="49"/>
      <c r="E709" s="49"/>
    </row>
    <row r="710" spans="2:5" ht="14.25">
      <c r="B710" s="28"/>
      <c r="C710" s="49"/>
      <c r="D710" s="49"/>
      <c r="E710" s="49"/>
    </row>
    <row r="711" spans="2:5" ht="14.25">
      <c r="B711" s="28"/>
      <c r="C711" s="49"/>
      <c r="D711" s="49"/>
      <c r="E711" s="49"/>
    </row>
    <row r="712" spans="2:5" ht="14.25">
      <c r="B712" s="28"/>
      <c r="C712" s="49"/>
      <c r="D712" s="49"/>
      <c r="E712" s="49"/>
    </row>
    <row r="713" spans="2:5" ht="14.25">
      <c r="B713" s="28"/>
      <c r="C713" s="49"/>
      <c r="D713" s="49"/>
      <c r="E713" s="49"/>
    </row>
    <row r="714" spans="2:5" ht="14.25">
      <c r="B714" s="28"/>
      <c r="C714" s="28"/>
      <c r="D714" s="28"/>
      <c r="E714" s="28"/>
    </row>
    <row r="715" spans="2:5" ht="14.25">
      <c r="B715" s="28"/>
      <c r="C715" s="28"/>
      <c r="D715" s="28"/>
      <c r="E715" s="28"/>
    </row>
    <row r="716" spans="2:5" ht="14.25">
      <c r="B716" s="28"/>
      <c r="C716" s="49"/>
      <c r="D716" s="49"/>
      <c r="E716" s="49"/>
    </row>
    <row r="717" spans="2:5" ht="14.25">
      <c r="B717" s="28"/>
      <c r="C717" s="49"/>
      <c r="D717" s="49"/>
      <c r="E717" s="49"/>
    </row>
    <row r="718" spans="2:5" ht="14.25">
      <c r="B718" s="28"/>
      <c r="C718" s="49"/>
      <c r="D718" s="49"/>
      <c r="E718" s="49"/>
    </row>
    <row r="719" spans="2:5" ht="14.25">
      <c r="B719" s="28"/>
      <c r="C719" s="49"/>
      <c r="D719" s="49"/>
      <c r="E719" s="49"/>
    </row>
    <row r="720" spans="2:5" ht="14.25">
      <c r="B720" s="28"/>
      <c r="C720" s="49"/>
      <c r="D720" s="49"/>
      <c r="E720" s="49"/>
    </row>
    <row r="721" spans="2:5" ht="14.25">
      <c r="B721" s="28"/>
      <c r="C721" s="49"/>
      <c r="D721" s="49"/>
      <c r="E721" s="49"/>
    </row>
    <row r="722" spans="2:5" ht="14.25">
      <c r="B722" s="28"/>
      <c r="C722" s="49"/>
      <c r="D722" s="49"/>
      <c r="E722" s="49"/>
    </row>
    <row r="723" spans="2:5" ht="14.25">
      <c r="B723" s="28"/>
      <c r="C723" s="49"/>
      <c r="D723" s="49"/>
      <c r="E723" s="49"/>
    </row>
    <row r="724" spans="2:5" ht="14.25">
      <c r="B724" s="28"/>
      <c r="C724" s="49"/>
      <c r="D724" s="49"/>
      <c r="E724" s="49"/>
    </row>
    <row r="725" spans="2:5" ht="14.25">
      <c r="B725" s="28"/>
      <c r="C725" s="49"/>
      <c r="D725" s="49"/>
      <c r="E725" s="49"/>
    </row>
    <row r="726" spans="2:5" ht="14.25">
      <c r="B726" s="28"/>
      <c r="C726" s="28"/>
      <c r="D726" s="28"/>
      <c r="E726" s="28"/>
    </row>
    <row r="727" spans="2:5" ht="14.25">
      <c r="B727" s="28"/>
      <c r="C727" s="49"/>
      <c r="D727" s="49"/>
      <c r="E727" s="49"/>
    </row>
    <row r="728" spans="2:5" ht="14.25">
      <c r="B728" s="28"/>
      <c r="C728" s="49"/>
      <c r="D728" s="49"/>
      <c r="E728" s="49"/>
    </row>
    <row r="729" spans="2:5" ht="14.25">
      <c r="B729" s="28"/>
      <c r="C729" s="28"/>
      <c r="D729" s="28"/>
      <c r="E729" s="28"/>
    </row>
    <row r="730" spans="2:5" ht="14.25">
      <c r="B730" s="28"/>
      <c r="C730" s="49"/>
      <c r="D730" s="49"/>
      <c r="E730" s="49"/>
    </row>
    <row r="731" spans="2:5" ht="14.25">
      <c r="B731" s="28"/>
      <c r="C731" s="49"/>
      <c r="D731" s="49"/>
      <c r="E731" s="49"/>
    </row>
    <row r="732" spans="2:5" ht="14.25">
      <c r="B732" s="28"/>
      <c r="C732" s="49"/>
      <c r="D732" s="49"/>
      <c r="E732" s="49"/>
    </row>
    <row r="733" spans="2:5" ht="14.25">
      <c r="B733" s="28"/>
      <c r="C733" s="49"/>
      <c r="D733" s="49"/>
      <c r="E733" s="49"/>
    </row>
    <row r="734" spans="2:5" ht="14.25">
      <c r="B734" s="28"/>
      <c r="C734" s="28"/>
      <c r="D734" s="28"/>
      <c r="E734" s="28"/>
    </row>
    <row r="735" spans="2:5" ht="14.25">
      <c r="B735" s="28"/>
      <c r="C735" s="28"/>
      <c r="D735" s="28"/>
      <c r="E735" s="28"/>
    </row>
    <row r="736" spans="2:5" ht="14.25">
      <c r="B736" s="28"/>
      <c r="C736" s="49"/>
      <c r="D736" s="49"/>
      <c r="E736" s="49"/>
    </row>
    <row r="737" spans="2:5" ht="14.25">
      <c r="B737" s="28"/>
      <c r="C737" s="28"/>
      <c r="D737" s="28"/>
      <c r="E737" s="28"/>
    </row>
    <row r="738" spans="2:5" ht="14.25">
      <c r="B738" s="28"/>
      <c r="C738" s="49"/>
      <c r="D738" s="49"/>
      <c r="E738" s="49"/>
    </row>
    <row r="739" spans="2:5" ht="14.25">
      <c r="B739" s="28"/>
      <c r="C739" s="49"/>
      <c r="D739" s="49"/>
      <c r="E739" s="49"/>
    </row>
    <row r="740" spans="2:5" ht="14.25">
      <c r="B740" s="28"/>
      <c r="C740" s="28"/>
      <c r="D740" s="28"/>
      <c r="E740" s="28"/>
    </row>
    <row r="741" spans="2:5" ht="14.25">
      <c r="B741" s="28"/>
      <c r="C741" s="49"/>
      <c r="D741" s="49"/>
      <c r="E741" s="49"/>
    </row>
    <row r="742" spans="2:5" ht="14.25">
      <c r="B742" s="28"/>
      <c r="C742" s="49"/>
      <c r="D742" s="49"/>
      <c r="E742" s="49"/>
    </row>
    <row r="743" spans="2:5" ht="14.25">
      <c r="B743" s="28"/>
      <c r="C743" s="49"/>
      <c r="D743" s="49"/>
      <c r="E743" s="49"/>
    </row>
    <row r="744" spans="2:5" ht="14.25">
      <c r="B744" s="28"/>
      <c r="C744" s="28"/>
      <c r="D744" s="28"/>
      <c r="E744" s="28"/>
    </row>
    <row r="745" spans="2:5" ht="14.25">
      <c r="B745" s="28"/>
      <c r="C745" s="49"/>
      <c r="D745" s="49"/>
      <c r="E745" s="49"/>
    </row>
    <row r="746" spans="2:5" ht="14.25">
      <c r="B746" s="28"/>
      <c r="C746" s="28"/>
      <c r="D746" s="28"/>
      <c r="E746" s="28"/>
    </row>
    <row r="747" spans="2:5" ht="14.25">
      <c r="B747" s="28"/>
      <c r="C747" s="28"/>
      <c r="D747" s="28"/>
      <c r="E747" s="28"/>
    </row>
    <row r="748" spans="2:5" ht="14.25">
      <c r="B748" s="28"/>
      <c r="C748" s="49"/>
      <c r="D748" s="49"/>
      <c r="E748" s="49"/>
    </row>
    <row r="749" spans="2:5" ht="14.25">
      <c r="B749" s="28"/>
      <c r="C749" s="49"/>
      <c r="D749" s="49"/>
      <c r="E749" s="49"/>
    </row>
    <row r="750" spans="2:5" ht="14.25">
      <c r="B750" s="28"/>
      <c r="C750" s="28"/>
      <c r="D750" s="28"/>
      <c r="E750" s="28"/>
    </row>
    <row r="751" spans="2:5" ht="14.25">
      <c r="B751" s="28"/>
      <c r="C751" s="28"/>
      <c r="D751" s="28"/>
      <c r="E751" s="28"/>
    </row>
    <row r="752" spans="2:5" ht="14.25">
      <c r="B752" s="28"/>
      <c r="C752" s="28"/>
      <c r="D752" s="28"/>
      <c r="E752" s="28"/>
    </row>
    <row r="753" spans="2:5" ht="14.25">
      <c r="B753" s="28"/>
      <c r="C753" s="28"/>
      <c r="D753" s="28"/>
      <c r="E753" s="28"/>
    </row>
    <row r="754" spans="2:5" ht="14.25">
      <c r="B754" s="28"/>
      <c r="C754" s="49"/>
      <c r="D754" s="49"/>
      <c r="E754" s="49"/>
    </row>
    <row r="755" spans="2:5" ht="14.25">
      <c r="B755" s="28"/>
      <c r="C755" s="49"/>
      <c r="D755" s="49"/>
      <c r="E755" s="49"/>
    </row>
    <row r="756" spans="2:5" ht="14.25">
      <c r="B756" s="28"/>
      <c r="C756" s="28"/>
      <c r="D756" s="28"/>
      <c r="E756" s="28"/>
    </row>
    <row r="757" spans="2:5" ht="14.25">
      <c r="B757" s="28"/>
      <c r="C757" s="49"/>
      <c r="D757" s="49"/>
      <c r="E757" s="49"/>
    </row>
    <row r="758" spans="2:5" ht="14.25">
      <c r="B758" s="28"/>
      <c r="C758" s="28"/>
      <c r="D758" s="28"/>
      <c r="E758" s="28"/>
    </row>
    <row r="759" spans="2:5" ht="14.25">
      <c r="B759" s="28"/>
      <c r="C759" s="49"/>
      <c r="D759" s="49"/>
      <c r="E759" s="49"/>
    </row>
    <row r="760" spans="2:5" ht="14.25">
      <c r="B760" s="28"/>
      <c r="C760" s="49"/>
      <c r="D760" s="49"/>
      <c r="E760" s="49"/>
    </row>
    <row r="761" spans="2:5" ht="14.25">
      <c r="B761" s="28"/>
      <c r="C761" s="49"/>
      <c r="D761" s="49"/>
      <c r="E761" s="49"/>
    </row>
    <row r="762" spans="2:5" ht="14.25">
      <c r="B762" s="28"/>
      <c r="C762" s="28"/>
      <c r="D762" s="28"/>
      <c r="E762" s="28"/>
    </row>
    <row r="763" spans="2:5" ht="14.25">
      <c r="B763" s="28"/>
      <c r="C763" s="49"/>
      <c r="D763" s="49"/>
      <c r="E763" s="49"/>
    </row>
    <row r="764" spans="2:5" ht="14.25">
      <c r="B764" s="28"/>
      <c r="C764" s="49"/>
      <c r="D764" s="49"/>
      <c r="E764" s="49"/>
    </row>
    <row r="765" spans="2:5" ht="14.25">
      <c r="B765" s="28"/>
      <c r="C765" s="49"/>
      <c r="D765" s="49"/>
      <c r="E765" s="49"/>
    </row>
    <row r="766" spans="2:5" ht="14.25">
      <c r="B766" s="28"/>
      <c r="C766" s="49"/>
      <c r="D766" s="49"/>
      <c r="E766" s="49"/>
    </row>
    <row r="767" spans="2:5" ht="14.25">
      <c r="B767" s="28"/>
      <c r="C767" s="49"/>
      <c r="D767" s="49"/>
      <c r="E767" s="49"/>
    </row>
    <row r="768" spans="2:5" ht="14.25">
      <c r="B768" s="49"/>
      <c r="C768" s="49"/>
      <c r="D768" s="49"/>
      <c r="E768" s="49"/>
    </row>
    <row r="769" spans="2:5" ht="14.25">
      <c r="B769" s="28"/>
      <c r="C769" s="49"/>
      <c r="D769" s="49"/>
      <c r="E769" s="49"/>
    </row>
    <row r="770" spans="2:5" ht="14.25">
      <c r="B770" s="28"/>
      <c r="C770" s="28"/>
      <c r="D770" s="28"/>
      <c r="E770" s="28"/>
    </row>
    <row r="771" spans="2:5" ht="14.25">
      <c r="B771" s="28"/>
      <c r="C771" s="28"/>
      <c r="D771" s="28"/>
      <c r="E771" s="28"/>
    </row>
    <row r="772" spans="2:5" ht="14.25">
      <c r="B772" s="28"/>
      <c r="C772" s="28"/>
      <c r="D772" s="28"/>
      <c r="E772" s="28"/>
    </row>
    <row r="773" spans="2:5" ht="14.25">
      <c r="B773" s="28"/>
      <c r="C773" s="49"/>
      <c r="D773" s="49"/>
      <c r="E773" s="49"/>
    </row>
    <row r="774" spans="2:5" ht="14.25">
      <c r="B774" s="28"/>
      <c r="C774" s="49"/>
      <c r="D774" s="49"/>
      <c r="E774" s="49"/>
    </row>
    <row r="775" spans="2:5" ht="14.25">
      <c r="B775" s="28"/>
      <c r="C775" s="28"/>
      <c r="D775" s="28"/>
      <c r="E775" s="28"/>
    </row>
    <row r="776" spans="2:5" ht="14.25">
      <c r="B776" s="28"/>
      <c r="C776" s="49"/>
      <c r="D776" s="49"/>
      <c r="E776" s="49"/>
    </row>
    <row r="777" spans="2:5" ht="14.25">
      <c r="B777" s="28"/>
      <c r="C777" s="49"/>
      <c r="D777" s="49"/>
      <c r="E777" s="49"/>
    </row>
    <row r="778" spans="2:5" ht="14.25">
      <c r="B778" s="28"/>
      <c r="C778" s="28"/>
      <c r="D778" s="28"/>
      <c r="E778" s="28"/>
    </row>
    <row r="779" spans="2:5" ht="14.25">
      <c r="B779" s="28"/>
      <c r="C779" s="49"/>
      <c r="D779" s="49"/>
      <c r="E779" s="49"/>
    </row>
    <row r="780" spans="2:5" ht="14.25">
      <c r="B780" s="28"/>
      <c r="C780" s="49"/>
      <c r="D780" s="49"/>
      <c r="E780" s="49"/>
    </row>
    <row r="781" spans="2:5" ht="14.25">
      <c r="B781" s="28"/>
      <c r="C781" s="28"/>
      <c r="D781" s="28"/>
      <c r="E781" s="28"/>
    </row>
    <row r="782" spans="2:5" ht="14.25">
      <c r="B782" s="28"/>
      <c r="C782" s="49"/>
      <c r="D782" s="49"/>
      <c r="E782" s="49"/>
    </row>
    <row r="783" spans="2:5" ht="14.25">
      <c r="B783" s="28"/>
      <c r="C783" s="49"/>
      <c r="D783" s="49"/>
      <c r="E783" s="49"/>
    </row>
    <row r="784" spans="2:5" ht="14.25">
      <c r="B784" s="28"/>
      <c r="C784" s="49"/>
      <c r="D784" s="49"/>
      <c r="E784" s="49"/>
    </row>
    <row r="785" spans="2:5" ht="14.25">
      <c r="B785" s="28"/>
      <c r="C785" s="28"/>
      <c r="D785" s="28"/>
      <c r="E785" s="28"/>
    </row>
    <row r="786" spans="2:5" ht="14.25">
      <c r="B786" s="28"/>
      <c r="C786" s="49"/>
      <c r="D786" s="49"/>
      <c r="E786" s="49"/>
    </row>
    <row r="787" spans="2:5" ht="14.25">
      <c r="B787" s="28"/>
      <c r="C787" s="49"/>
      <c r="D787" s="49"/>
      <c r="E787" s="49"/>
    </row>
    <row r="788" spans="2:5" ht="14.25">
      <c r="B788" s="28"/>
      <c r="C788" s="49"/>
      <c r="D788" s="49"/>
      <c r="E788" s="49"/>
    </row>
    <row r="789" spans="2:5" ht="14.25">
      <c r="B789" s="28"/>
      <c r="C789" s="49"/>
      <c r="D789" s="49"/>
      <c r="E789" s="49"/>
    </row>
    <row r="790" spans="2:5" ht="14.25">
      <c r="B790" s="28"/>
      <c r="C790" s="28"/>
      <c r="D790" s="28"/>
      <c r="E790" s="28"/>
    </row>
    <row r="791" spans="2:5" ht="14.25">
      <c r="B791" s="28"/>
      <c r="C791" s="49"/>
      <c r="D791" s="49"/>
      <c r="E791" s="49"/>
    </row>
    <row r="792" spans="2:5" ht="14.25">
      <c r="B792" s="28"/>
      <c r="C792" s="49"/>
      <c r="D792" s="49"/>
      <c r="E792" s="49"/>
    </row>
    <row r="793" spans="2:5" ht="14.25">
      <c r="B793" s="49"/>
      <c r="C793" s="49"/>
      <c r="D793" s="49"/>
      <c r="E793" s="49"/>
    </row>
    <row r="794" spans="2:5" ht="14.25">
      <c r="B794" s="28"/>
      <c r="C794" s="49"/>
      <c r="D794" s="49"/>
      <c r="E794" s="49"/>
    </row>
    <row r="795" spans="2:5" ht="14.25">
      <c r="B795" s="28"/>
      <c r="C795" s="49"/>
      <c r="D795" s="49"/>
      <c r="E795" s="49"/>
    </row>
    <row r="796" spans="2:5" ht="14.25">
      <c r="B796" s="28"/>
      <c r="C796" s="28"/>
      <c r="D796" s="28"/>
      <c r="E796" s="28"/>
    </row>
    <row r="797" spans="2:5" ht="14.25">
      <c r="B797" s="28"/>
      <c r="C797" s="28"/>
      <c r="D797" s="28"/>
      <c r="E797" s="28"/>
    </row>
    <row r="798" spans="2:5" ht="14.25">
      <c r="B798" s="28"/>
      <c r="C798" s="28"/>
      <c r="D798" s="28"/>
      <c r="E798" s="28"/>
    </row>
    <row r="799" spans="2:5" ht="14.25">
      <c r="B799" s="28"/>
      <c r="C799" s="49"/>
      <c r="D799" s="49"/>
      <c r="E799" s="49"/>
    </row>
    <row r="800" spans="2:5" ht="14.25">
      <c r="B800" s="28"/>
      <c r="C800" s="28"/>
      <c r="D800" s="28"/>
      <c r="E800" s="28"/>
    </row>
    <row r="801" spans="2:5" ht="14.25">
      <c r="B801" s="28"/>
      <c r="C801" s="49"/>
      <c r="D801" s="49"/>
      <c r="E801" s="49"/>
    </row>
    <row r="802" spans="2:5" ht="14.25">
      <c r="B802" s="28"/>
      <c r="C802" s="49"/>
      <c r="D802" s="49"/>
      <c r="E802" s="49"/>
    </row>
    <row r="803" spans="2:5" ht="14.25">
      <c r="B803" s="28"/>
      <c r="C803" s="49"/>
      <c r="D803" s="49"/>
      <c r="E803" s="49"/>
    </row>
    <row r="804" spans="2:5" ht="14.25">
      <c r="B804" s="28"/>
      <c r="C804" s="49"/>
      <c r="D804" s="49"/>
      <c r="E804" s="49"/>
    </row>
    <row r="805" spans="2:5" ht="14.25">
      <c r="B805" s="28"/>
      <c r="C805" s="49"/>
      <c r="D805" s="49"/>
      <c r="E805" s="49"/>
    </row>
    <row r="806" spans="2:5" ht="14.25">
      <c r="B806" s="28"/>
      <c r="C806" s="28"/>
      <c r="D806" s="28"/>
      <c r="E806" s="28"/>
    </row>
    <row r="807" spans="2:5" ht="14.25">
      <c r="B807" s="28"/>
      <c r="C807" s="49"/>
      <c r="D807" s="49"/>
      <c r="E807" s="49"/>
    </row>
    <row r="808" spans="2:5" ht="14.25">
      <c r="B808" s="28"/>
      <c r="C808" s="49"/>
      <c r="D808" s="49"/>
      <c r="E808" s="49"/>
    </row>
    <row r="809" spans="2:5" ht="14.25">
      <c r="B809" s="28"/>
      <c r="C809" s="49"/>
      <c r="D809" s="49"/>
      <c r="E809" s="49"/>
    </row>
    <row r="810" spans="2:5" ht="14.25">
      <c r="B810" s="28"/>
      <c r="C810" s="28"/>
      <c r="D810" s="28"/>
      <c r="E810" s="28"/>
    </row>
    <row r="811" spans="2:5" ht="14.25">
      <c r="B811" s="28"/>
      <c r="C811" s="49"/>
      <c r="D811" s="49"/>
      <c r="E811" s="49"/>
    </row>
    <row r="812" spans="2:5" ht="14.25">
      <c r="B812" s="28"/>
      <c r="C812" s="49"/>
      <c r="D812" s="49"/>
      <c r="E812" s="49"/>
    </row>
    <row r="813" spans="2:5" ht="14.25">
      <c r="B813" s="28"/>
      <c r="C813" s="49"/>
      <c r="D813" s="49"/>
      <c r="E813" s="49"/>
    </row>
    <row r="814" spans="2:5" ht="14.25">
      <c r="B814" s="28"/>
      <c r="C814" s="28"/>
      <c r="D814" s="28"/>
      <c r="E814" s="28"/>
    </row>
    <row r="815" spans="2:5" ht="14.25">
      <c r="B815" s="28"/>
      <c r="C815" s="28"/>
      <c r="D815" s="28"/>
      <c r="E815" s="28"/>
    </row>
    <row r="816" spans="2:5" ht="14.25">
      <c r="B816" s="28"/>
      <c r="C816" s="49"/>
      <c r="D816" s="49"/>
      <c r="E816" s="49"/>
    </row>
    <row r="817" spans="2:5" ht="14.25">
      <c r="B817" s="28"/>
      <c r="C817" s="28"/>
      <c r="D817" s="28"/>
      <c r="E817" s="28"/>
    </row>
    <row r="818" spans="2:5" ht="14.25">
      <c r="B818" s="28"/>
      <c r="C818" s="49"/>
      <c r="D818" s="49"/>
      <c r="E818" s="49"/>
    </row>
    <row r="819" spans="2:5" ht="14.25">
      <c r="B819" s="28"/>
      <c r="C819" s="49"/>
      <c r="D819" s="49"/>
      <c r="E819" s="49"/>
    </row>
    <row r="820" spans="2:5" ht="14.25">
      <c r="B820" s="28"/>
      <c r="C820" s="49"/>
      <c r="D820" s="49"/>
      <c r="E820" s="49"/>
    </row>
    <row r="821" spans="2:5" ht="14.25">
      <c r="B821" s="28"/>
      <c r="C821" s="28"/>
      <c r="D821" s="28"/>
      <c r="E821" s="28"/>
    </row>
    <row r="822" spans="2:5" ht="14.25">
      <c r="B822" s="28"/>
      <c r="C822" s="49"/>
      <c r="D822" s="49"/>
      <c r="E822" s="49"/>
    </row>
    <row r="823" spans="2:5" ht="14.25">
      <c r="B823" s="28"/>
      <c r="C823" s="49"/>
      <c r="D823" s="49"/>
      <c r="E823" s="49"/>
    </row>
    <row r="824" spans="2:5" ht="14.25">
      <c r="B824" s="28"/>
      <c r="C824" s="28"/>
      <c r="D824" s="28"/>
      <c r="E824" s="28"/>
    </row>
    <row r="825" spans="2:5" ht="14.25">
      <c r="B825" s="28"/>
      <c r="C825" s="28"/>
      <c r="D825" s="28"/>
      <c r="E825" s="28"/>
    </row>
    <row r="826" spans="2:5" ht="14.25">
      <c r="B826" s="28"/>
      <c r="C826" s="28"/>
      <c r="D826" s="28"/>
      <c r="E826" s="28"/>
    </row>
    <row r="827" spans="2:5" ht="14.25">
      <c r="B827" s="28"/>
      <c r="C827" s="28"/>
      <c r="D827" s="28"/>
      <c r="E827" s="28"/>
    </row>
    <row r="828" spans="2:5" ht="14.25">
      <c r="B828" s="28"/>
      <c r="C828" s="49"/>
      <c r="D828" s="49"/>
      <c r="E828" s="49"/>
    </row>
    <row r="829" spans="2:5" ht="14.25">
      <c r="B829" s="28"/>
      <c r="C829" s="49"/>
      <c r="D829" s="49"/>
      <c r="E829" s="49"/>
    </row>
    <row r="830" spans="2:5" ht="14.25">
      <c r="B830" s="28"/>
      <c r="C830" s="49"/>
      <c r="D830" s="49"/>
      <c r="E830" s="49"/>
    </row>
    <row r="831" spans="2:5" ht="14.25">
      <c r="B831" s="28"/>
      <c r="C831" s="49"/>
      <c r="D831" s="49"/>
      <c r="E831" s="49"/>
    </row>
    <row r="832" spans="2:5" ht="14.25">
      <c r="B832" s="28"/>
      <c r="C832" s="49"/>
      <c r="D832" s="49"/>
      <c r="E832" s="49"/>
    </row>
    <row r="833" spans="2:5" ht="14.25">
      <c r="B833" s="28"/>
      <c r="C833" s="49"/>
      <c r="D833" s="49"/>
      <c r="E833" s="49"/>
    </row>
    <row r="834" spans="2:5" ht="14.25">
      <c r="B834" s="28"/>
      <c r="C834" s="49"/>
      <c r="D834" s="49"/>
      <c r="E834" s="49"/>
    </row>
    <row r="835" spans="2:5" ht="14.25">
      <c r="B835" s="28"/>
      <c r="C835" s="49"/>
      <c r="D835" s="49"/>
      <c r="E835" s="49"/>
    </row>
    <row r="836" spans="2:5" ht="14.25">
      <c r="B836" s="28"/>
      <c r="C836" s="28"/>
      <c r="D836" s="28"/>
      <c r="E836" s="28"/>
    </row>
    <row r="837" spans="2:5" ht="14.25">
      <c r="B837" s="28"/>
      <c r="C837" s="49"/>
      <c r="D837" s="49"/>
      <c r="E837" s="49"/>
    </row>
    <row r="838" spans="2:5" ht="14.25">
      <c r="B838" s="28"/>
      <c r="C838" s="49"/>
      <c r="D838" s="49"/>
      <c r="E838" s="49"/>
    </row>
    <row r="839" spans="2:5" ht="14.25">
      <c r="B839" s="28"/>
      <c r="C839" s="49"/>
      <c r="D839" s="49"/>
      <c r="E839" s="49"/>
    </row>
    <row r="840" spans="2:5" ht="14.25">
      <c r="B840" s="28"/>
      <c r="C840" s="49"/>
      <c r="D840" s="49"/>
      <c r="E840" s="49"/>
    </row>
    <row r="841" spans="2:5" ht="14.25">
      <c r="B841" s="28"/>
      <c r="C841" s="49"/>
      <c r="D841" s="49"/>
      <c r="E841" s="49"/>
    </row>
    <row r="842" spans="2:5" ht="14.25">
      <c r="B842" s="28"/>
      <c r="C842" s="28"/>
      <c r="D842" s="28"/>
      <c r="E842" s="28"/>
    </row>
    <row r="843" spans="2:5" ht="14.25">
      <c r="B843" s="28"/>
      <c r="C843" s="49"/>
      <c r="D843" s="49"/>
      <c r="E843" s="49"/>
    </row>
    <row r="844" spans="2:5" ht="14.25">
      <c r="B844" s="28"/>
      <c r="C844" s="49"/>
      <c r="D844" s="49"/>
      <c r="E844" s="49"/>
    </row>
    <row r="845" spans="2:5" ht="14.25">
      <c r="B845" s="28"/>
      <c r="C845" s="49"/>
      <c r="D845" s="49"/>
      <c r="E845" s="49"/>
    </row>
    <row r="846" spans="2:5" ht="14.25">
      <c r="B846" s="28"/>
      <c r="C846" s="49"/>
      <c r="D846" s="49"/>
      <c r="E846" s="49"/>
    </row>
    <row r="847" spans="2:5" ht="14.25">
      <c r="B847" s="28"/>
      <c r="C847" s="49"/>
      <c r="D847" s="49"/>
      <c r="E847" s="49"/>
    </row>
    <row r="848" spans="2:5" ht="14.25">
      <c r="B848" s="28"/>
      <c r="C848" s="49"/>
      <c r="D848" s="49"/>
      <c r="E848" s="49"/>
    </row>
    <row r="849" spans="2:5" ht="14.25">
      <c r="B849" s="28"/>
      <c r="C849" s="49"/>
      <c r="D849" s="49"/>
      <c r="E849" s="49"/>
    </row>
    <row r="850" spans="2:5" ht="14.25">
      <c r="B850" s="28"/>
      <c r="C850" s="49"/>
      <c r="D850" s="49"/>
      <c r="E850" s="49"/>
    </row>
    <row r="851" spans="2:5" ht="14.25">
      <c r="B851" s="28"/>
      <c r="C851" s="28"/>
      <c r="D851" s="28"/>
      <c r="E851" s="28"/>
    </row>
    <row r="852" spans="2:5" ht="14.25">
      <c r="B852" s="28"/>
      <c r="C852" s="49"/>
      <c r="D852" s="49"/>
      <c r="E852" s="49"/>
    </row>
    <row r="853" spans="2:5" ht="14.25">
      <c r="B853" s="28"/>
      <c r="C853" s="28"/>
      <c r="D853" s="28"/>
      <c r="E853" s="28"/>
    </row>
    <row r="854" spans="2:5" ht="14.25">
      <c r="B854" s="28"/>
      <c r="C854" s="28"/>
      <c r="D854" s="28"/>
      <c r="E854" s="28"/>
    </row>
    <row r="855" spans="2:5" ht="14.25">
      <c r="B855" s="28"/>
      <c r="C855" s="49"/>
      <c r="D855" s="49"/>
      <c r="E855" s="49"/>
    </row>
    <row r="856" spans="2:5" ht="14.25">
      <c r="B856" s="28"/>
      <c r="C856" s="28"/>
      <c r="D856" s="28"/>
      <c r="E856" s="28"/>
    </row>
    <row r="857" spans="2:5" ht="14.25">
      <c r="B857" s="28"/>
      <c r="C857" s="49"/>
      <c r="D857" s="49"/>
      <c r="E857" s="49"/>
    </row>
    <row r="858" spans="2:5" ht="14.25">
      <c r="B858" s="28"/>
      <c r="C858" s="49"/>
      <c r="D858" s="49"/>
      <c r="E858" s="49"/>
    </row>
    <row r="859" spans="2:5" ht="14.25">
      <c r="B859" s="28"/>
      <c r="C859" s="28"/>
      <c r="D859" s="28"/>
      <c r="E859" s="28"/>
    </row>
    <row r="860" spans="2:5" ht="14.25">
      <c r="B860" s="28"/>
      <c r="C860" s="28"/>
      <c r="D860" s="28"/>
      <c r="E860" s="28"/>
    </row>
    <row r="861" spans="2:5" ht="14.25">
      <c r="B861" s="28"/>
      <c r="C861" s="49"/>
      <c r="D861" s="49"/>
      <c r="E861" s="49"/>
    </row>
    <row r="862" spans="2:5" ht="14.25">
      <c r="B862" s="28"/>
      <c r="C862" s="49"/>
      <c r="D862" s="49"/>
      <c r="E862" s="49"/>
    </row>
    <row r="863" spans="2:5" ht="14.25">
      <c r="B863" s="28"/>
      <c r="C863" s="49"/>
      <c r="D863" s="49"/>
      <c r="E863" s="49"/>
    </row>
    <row r="864" spans="2:5" ht="14.25">
      <c r="B864" s="28"/>
      <c r="C864" s="28"/>
      <c r="D864" s="28"/>
      <c r="E864" s="28"/>
    </row>
    <row r="865" spans="2:5" ht="14.25">
      <c r="B865" s="28"/>
      <c r="C865" s="49"/>
      <c r="D865" s="49"/>
      <c r="E865" s="49"/>
    </row>
    <row r="866" spans="2:5" ht="14.25">
      <c r="B866" s="28"/>
      <c r="C866" s="28"/>
      <c r="D866" s="28"/>
      <c r="E866" s="28"/>
    </row>
    <row r="867" spans="2:5" ht="14.25">
      <c r="B867" s="28"/>
      <c r="C867" s="49"/>
      <c r="D867" s="49"/>
      <c r="E867" s="49"/>
    </row>
    <row r="868" spans="2:5" ht="14.25">
      <c r="B868" s="28"/>
      <c r="C868" s="28"/>
      <c r="D868" s="28"/>
      <c r="E868" s="28"/>
    </row>
    <row r="869" spans="2:5" ht="14.25">
      <c r="B869" s="28"/>
      <c r="C869" s="49"/>
      <c r="D869" s="49"/>
      <c r="E869" s="49"/>
    </row>
    <row r="870" spans="2:5" ht="14.25">
      <c r="B870" s="28"/>
      <c r="C870" s="28"/>
      <c r="D870" s="28"/>
      <c r="E870" s="28"/>
    </row>
    <row r="871" spans="2:5" ht="14.25">
      <c r="B871" s="28"/>
      <c r="C871" s="49"/>
      <c r="D871" s="49"/>
      <c r="E871" s="49"/>
    </row>
    <row r="872" spans="2:5" ht="14.25">
      <c r="B872" s="28"/>
      <c r="C872" s="49"/>
      <c r="D872" s="49"/>
      <c r="E872" s="49"/>
    </row>
    <row r="873" spans="2:5" ht="14.25">
      <c r="B873" s="28"/>
      <c r="C873" s="49"/>
      <c r="D873" s="49"/>
      <c r="E873" s="49"/>
    </row>
    <row r="874" spans="2:5" ht="14.25">
      <c r="B874" s="28"/>
      <c r="C874" s="28"/>
      <c r="D874" s="28"/>
      <c r="E874" s="28"/>
    </row>
    <row r="875" spans="2:5" ht="14.25">
      <c r="B875" s="28"/>
      <c r="C875" s="49"/>
      <c r="D875" s="49"/>
      <c r="E875" s="49"/>
    </row>
    <row r="876" spans="2:5" ht="14.25">
      <c r="B876" s="28"/>
      <c r="C876" s="49"/>
      <c r="D876" s="49"/>
      <c r="E876" s="49"/>
    </row>
    <row r="877" spans="2:5" ht="14.25">
      <c r="B877" s="28"/>
      <c r="C877" s="49"/>
      <c r="D877" s="49"/>
      <c r="E877" s="49"/>
    </row>
    <row r="878" spans="2:5" ht="14.25">
      <c r="B878" s="28"/>
      <c r="C878" s="49"/>
      <c r="D878" s="49"/>
      <c r="E878" s="49"/>
    </row>
    <row r="879" spans="2:5" ht="14.25">
      <c r="B879" s="28"/>
      <c r="C879" s="49"/>
      <c r="D879" s="49"/>
      <c r="E879" s="49"/>
    </row>
    <row r="880" spans="2:5" ht="14.25">
      <c r="B880" s="28"/>
      <c r="C880" s="28"/>
      <c r="D880" s="28"/>
      <c r="E880" s="28"/>
    </row>
    <row r="881" spans="2:5" ht="14.25">
      <c r="B881" s="28"/>
      <c r="C881" s="49"/>
      <c r="D881" s="49"/>
      <c r="E881" s="49"/>
    </row>
    <row r="882" spans="2:5" ht="14.25">
      <c r="B882" s="28"/>
      <c r="C882" s="49"/>
      <c r="D882" s="49"/>
      <c r="E882" s="49"/>
    </row>
    <row r="883" spans="2:5" ht="14.25">
      <c r="B883" s="28"/>
      <c r="C883" s="49"/>
      <c r="D883" s="49"/>
      <c r="E883" s="49"/>
    </row>
    <row r="884" spans="2:5" ht="14.25">
      <c r="B884" s="28"/>
      <c r="C884" s="28"/>
      <c r="D884" s="28"/>
      <c r="E884" s="28"/>
    </row>
    <row r="885" spans="2:5" ht="14.25">
      <c r="B885" s="28"/>
      <c r="C885" s="49"/>
      <c r="D885" s="49"/>
      <c r="E885" s="49"/>
    </row>
    <row r="886" spans="2:5" ht="14.25">
      <c r="B886" s="28"/>
      <c r="C886" s="28"/>
      <c r="D886" s="28"/>
      <c r="E886" s="28"/>
    </row>
    <row r="887" spans="2:5" ht="14.25">
      <c r="B887" s="28"/>
      <c r="C887" s="49"/>
      <c r="D887" s="49"/>
      <c r="E887" s="49"/>
    </row>
    <row r="888" spans="2:5" ht="14.25">
      <c r="B888" s="28"/>
      <c r="C888" s="28"/>
      <c r="D888" s="28"/>
      <c r="E888" s="28"/>
    </row>
    <row r="889" spans="2:5" ht="14.25">
      <c r="B889" s="28"/>
      <c r="C889" s="28"/>
      <c r="D889" s="28"/>
      <c r="E889" s="28"/>
    </row>
    <row r="890" spans="2:5" ht="14.25">
      <c r="B890" s="28"/>
      <c r="C890" s="49"/>
      <c r="D890" s="49"/>
      <c r="E890" s="49"/>
    </row>
    <row r="891" spans="2:5" ht="14.25">
      <c r="B891" s="28"/>
      <c r="C891" s="49"/>
      <c r="D891" s="49"/>
      <c r="E891" s="49"/>
    </row>
    <row r="892" spans="2:5" ht="14.25">
      <c r="B892" s="28"/>
      <c r="C892" s="49"/>
      <c r="D892" s="49"/>
      <c r="E892" s="49"/>
    </row>
    <row r="893" spans="2:5" ht="14.25">
      <c r="B893" s="28"/>
      <c r="C893" s="28"/>
      <c r="D893" s="28"/>
      <c r="E893" s="28"/>
    </row>
    <row r="894" spans="2:5" ht="14.25">
      <c r="B894" s="28"/>
      <c r="C894" s="49"/>
      <c r="D894" s="49"/>
      <c r="E894" s="49"/>
    </row>
    <row r="895" spans="2:5" ht="14.25">
      <c r="B895" s="28"/>
      <c r="C895" s="28"/>
      <c r="D895" s="28"/>
      <c r="E895" s="28"/>
    </row>
    <row r="896" spans="2:5" ht="14.25">
      <c r="B896" s="28"/>
      <c r="C896" s="28"/>
      <c r="D896" s="28"/>
      <c r="E896" s="28"/>
    </row>
    <row r="897" spans="2:5" ht="14.25">
      <c r="B897" s="28"/>
      <c r="C897" s="49"/>
      <c r="D897" s="49"/>
      <c r="E897" s="49"/>
    </row>
    <row r="898" spans="2:5" ht="14.25">
      <c r="B898" s="28"/>
      <c r="C898" s="28"/>
      <c r="D898" s="28"/>
      <c r="E898" s="28"/>
    </row>
    <row r="899" spans="2:5" ht="14.25">
      <c r="B899" s="28"/>
      <c r="C899" s="28"/>
      <c r="D899" s="28"/>
      <c r="E899" s="28"/>
    </row>
    <row r="900" spans="2:5" ht="14.25">
      <c r="B900" s="28"/>
      <c r="C900" s="28"/>
      <c r="D900" s="28"/>
      <c r="E900" s="28"/>
    </row>
    <row r="901" spans="2:5" ht="14.25">
      <c r="B901" s="28"/>
      <c r="C901" s="28"/>
      <c r="D901" s="28"/>
      <c r="E901" s="28"/>
    </row>
    <row r="902" spans="2:5" ht="14.25">
      <c r="B902" s="28"/>
      <c r="C902" s="49"/>
      <c r="D902" s="49"/>
      <c r="E902" s="49"/>
    </row>
    <row r="903" spans="2:5" ht="14.25">
      <c r="B903" s="28"/>
      <c r="C903" s="49"/>
      <c r="D903" s="49"/>
      <c r="E903" s="49"/>
    </row>
    <row r="904" spans="2:5" ht="14.25">
      <c r="B904" s="28"/>
      <c r="C904" s="28"/>
      <c r="D904" s="28"/>
      <c r="E904" s="28"/>
    </row>
    <row r="905" spans="2:5" ht="14.25">
      <c r="B905" s="28"/>
      <c r="C905" s="49"/>
      <c r="D905" s="49"/>
      <c r="E905" s="49"/>
    </row>
    <row r="906" spans="2:5" ht="14.25">
      <c r="B906" s="28"/>
      <c r="C906" s="28"/>
      <c r="D906" s="28"/>
      <c r="E906" s="28"/>
    </row>
    <row r="907" spans="2:5" ht="14.25">
      <c r="B907" s="28"/>
      <c r="C907" s="28"/>
      <c r="D907" s="28"/>
      <c r="E907" s="28"/>
    </row>
    <row r="908" spans="2:5" ht="14.25">
      <c r="B908" s="28"/>
      <c r="C908" s="28"/>
      <c r="D908" s="28"/>
      <c r="E908" s="28"/>
    </row>
    <row r="909" spans="2:5" ht="14.25">
      <c r="B909" s="28"/>
      <c r="C909" s="28"/>
      <c r="D909" s="28"/>
      <c r="E909" s="28"/>
    </row>
    <row r="910" spans="2:5" ht="14.25">
      <c r="B910" s="28"/>
      <c r="C910" s="49"/>
      <c r="D910" s="49"/>
      <c r="E910" s="49"/>
    </row>
    <row r="911" spans="2:5" ht="14.25">
      <c r="B911" s="28"/>
      <c r="C911" s="28"/>
      <c r="D911" s="28"/>
      <c r="E911" s="28"/>
    </row>
    <row r="912" spans="2:5" ht="14.25">
      <c r="B912" s="28"/>
      <c r="C912" s="49"/>
      <c r="D912" s="49"/>
      <c r="E912" s="49"/>
    </row>
    <row r="913" spans="2:5" ht="14.25">
      <c r="B913" s="28"/>
      <c r="C913" s="49"/>
      <c r="D913" s="49"/>
      <c r="E913" s="49"/>
    </row>
    <row r="914" spans="2:5" ht="14.25">
      <c r="B914" s="28"/>
      <c r="C914" s="28"/>
      <c r="D914" s="28"/>
      <c r="E914" s="28"/>
    </row>
    <row r="915" spans="2:5" ht="14.25">
      <c r="B915" s="28"/>
      <c r="C915" s="28"/>
      <c r="D915" s="28"/>
      <c r="E915" s="28"/>
    </row>
    <row r="916" spans="2:5" ht="14.25">
      <c r="B916" s="28"/>
      <c r="C916" s="49"/>
      <c r="D916" s="49"/>
      <c r="E916" s="49"/>
    </row>
    <row r="917" spans="2:5" ht="14.25">
      <c r="B917" s="28"/>
      <c r="C917" s="49"/>
      <c r="D917" s="49"/>
      <c r="E917" s="49"/>
    </row>
    <row r="918" spans="2:5" ht="14.25">
      <c r="B918" s="28"/>
      <c r="C918" s="28"/>
      <c r="D918" s="28"/>
      <c r="E918" s="28"/>
    </row>
    <row r="919" spans="2:5" ht="14.25">
      <c r="B919" s="28"/>
      <c r="C919" s="49"/>
      <c r="D919" s="49"/>
      <c r="E919" s="49"/>
    </row>
    <row r="920" spans="2:5" ht="14.25">
      <c r="B920" s="28"/>
      <c r="C920" s="28"/>
      <c r="D920" s="28"/>
      <c r="E920" s="28"/>
    </row>
    <row r="921" spans="2:5" ht="14.25">
      <c r="B921" s="28"/>
      <c r="C921" s="49"/>
      <c r="D921" s="49"/>
      <c r="E921" s="49"/>
    </row>
    <row r="922" spans="2:5" ht="14.25">
      <c r="B922" s="28"/>
      <c r="C922" s="49"/>
      <c r="D922" s="49"/>
      <c r="E922" s="49"/>
    </row>
    <row r="923" spans="2:5" ht="14.25">
      <c r="B923" s="28"/>
      <c r="C923" s="49"/>
      <c r="D923" s="49"/>
      <c r="E923" s="49"/>
    </row>
    <row r="924" spans="2:5" ht="14.25">
      <c r="B924" s="28"/>
      <c r="C924" s="49"/>
      <c r="D924" s="49"/>
      <c r="E924" s="49"/>
    </row>
    <row r="925" spans="2:5" ht="14.25">
      <c r="B925" s="28"/>
      <c r="C925" s="49"/>
      <c r="D925" s="49"/>
      <c r="E925" s="49"/>
    </row>
    <row r="926" spans="2:5" ht="14.25">
      <c r="B926" s="28"/>
      <c r="C926" s="49"/>
      <c r="D926" s="49"/>
      <c r="E926" s="49"/>
    </row>
    <row r="927" spans="2:5" ht="14.25">
      <c r="B927" s="28"/>
      <c r="C927" s="49"/>
      <c r="D927" s="49"/>
      <c r="E927" s="49"/>
    </row>
    <row r="928" spans="2:5" ht="14.25">
      <c r="B928" s="28"/>
      <c r="C928" s="49"/>
      <c r="D928" s="49"/>
      <c r="E928" s="49"/>
    </row>
    <row r="929" spans="2:5" ht="14.25">
      <c r="B929" s="28"/>
      <c r="C929" s="49"/>
      <c r="D929" s="49"/>
      <c r="E929" s="49"/>
    </row>
    <row r="930" spans="2:5" ht="14.25">
      <c r="B930" s="28"/>
      <c r="C930" s="28"/>
      <c r="D930" s="28"/>
      <c r="E930" s="28"/>
    </row>
    <row r="931" spans="2:5" ht="14.25">
      <c r="B931" s="28"/>
      <c r="C931" s="28"/>
      <c r="D931" s="28"/>
      <c r="E931" s="28"/>
    </row>
    <row r="932" spans="2:5" ht="14.25">
      <c r="B932" s="28"/>
      <c r="C932" s="49"/>
      <c r="D932" s="49"/>
      <c r="E932" s="49"/>
    </row>
    <row r="933" spans="2:5" ht="14.25">
      <c r="B933" s="28"/>
      <c r="C933" s="49"/>
      <c r="D933" s="49"/>
      <c r="E933" s="49"/>
    </row>
    <row r="934" spans="2:5" ht="14.25">
      <c r="B934" s="28"/>
      <c r="C934" s="49"/>
      <c r="D934" s="49"/>
      <c r="E934" s="49"/>
    </row>
    <row r="935" spans="2:5" ht="14.25">
      <c r="B935" s="28"/>
      <c r="C935" s="49"/>
      <c r="D935" s="49"/>
      <c r="E935" s="49"/>
    </row>
    <row r="936" spans="2:5" ht="14.25">
      <c r="B936" s="28"/>
      <c r="C936" s="49"/>
      <c r="D936" s="49"/>
      <c r="E936" s="49"/>
    </row>
    <row r="937" spans="2:5" ht="14.25">
      <c r="B937" s="28"/>
      <c r="C937" s="49"/>
      <c r="D937" s="49"/>
      <c r="E937" s="49"/>
    </row>
    <row r="938" spans="2:5" ht="14.25">
      <c r="B938" s="28"/>
      <c r="C938" s="49"/>
      <c r="D938" s="49"/>
      <c r="E938" s="49"/>
    </row>
    <row r="939" spans="2:5" ht="14.25">
      <c r="B939" s="28"/>
      <c r="C939" s="49"/>
      <c r="D939" s="49"/>
      <c r="E939" s="49"/>
    </row>
    <row r="940" spans="2:5" ht="14.25">
      <c r="B940" s="28"/>
      <c r="C940" s="28"/>
      <c r="D940" s="28"/>
      <c r="E940" s="28"/>
    </row>
    <row r="941" spans="2:5" ht="14.25">
      <c r="B941" s="28"/>
      <c r="C941" s="28"/>
      <c r="D941" s="28"/>
      <c r="E941" s="28"/>
    </row>
    <row r="942" spans="2:5" ht="14.25">
      <c r="B942" s="28"/>
      <c r="C942" s="28"/>
      <c r="D942" s="28"/>
      <c r="E942" s="28"/>
    </row>
    <row r="943" spans="2:5" ht="14.25">
      <c r="B943" s="28"/>
      <c r="C943" s="49"/>
      <c r="D943" s="49"/>
      <c r="E943" s="49"/>
    </row>
    <row r="944" spans="2:5" ht="14.25">
      <c r="B944" s="28"/>
      <c r="C944" s="28"/>
      <c r="D944" s="28"/>
      <c r="E944" s="28"/>
    </row>
    <row r="945" spans="2:5" ht="14.25">
      <c r="B945" s="28"/>
      <c r="C945" s="49"/>
      <c r="D945" s="49"/>
      <c r="E945" s="49"/>
    </row>
    <row r="946" spans="2:5" ht="14.25">
      <c r="B946" s="28"/>
      <c r="C946" s="28"/>
      <c r="D946" s="28"/>
      <c r="E946" s="28"/>
    </row>
    <row r="947" spans="2:5" ht="14.25">
      <c r="B947" s="28"/>
      <c r="C947" s="49"/>
      <c r="D947" s="49"/>
      <c r="E947" s="49"/>
    </row>
    <row r="948" spans="2:5" ht="14.25">
      <c r="B948" s="28"/>
      <c r="C948" s="49"/>
      <c r="D948" s="49"/>
      <c r="E948" s="49"/>
    </row>
    <row r="949" spans="2:5" ht="14.25">
      <c r="B949" s="28"/>
      <c r="C949" s="28"/>
      <c r="D949" s="28"/>
      <c r="E949" s="28"/>
    </row>
    <row r="950" spans="2:5" ht="14.25">
      <c r="B950" s="28"/>
      <c r="C950" s="49"/>
      <c r="D950" s="49"/>
      <c r="E950" s="49"/>
    </row>
    <row r="951" spans="2:5" ht="14.25">
      <c r="B951" s="28"/>
      <c r="C951" s="28"/>
      <c r="D951" s="28"/>
      <c r="E951" s="28"/>
    </row>
    <row r="952" spans="2:5" ht="14.25">
      <c r="B952" s="28"/>
      <c r="C952" s="28"/>
      <c r="D952" s="28"/>
      <c r="E952" s="28"/>
    </row>
    <row r="953" spans="2:5" ht="14.25">
      <c r="B953" s="28"/>
      <c r="C953" s="28"/>
      <c r="D953" s="28"/>
      <c r="E953" s="28"/>
    </row>
    <row r="954" spans="2:5" ht="14.25">
      <c r="B954" s="28"/>
      <c r="C954" s="28"/>
      <c r="D954" s="28"/>
      <c r="E954" s="28"/>
    </row>
    <row r="955" spans="2:5" ht="14.25">
      <c r="B955" s="28"/>
      <c r="C955" s="28"/>
      <c r="D955" s="28"/>
      <c r="E955" s="28"/>
    </row>
    <row r="956" spans="2:5" ht="14.25">
      <c r="B956" s="28"/>
      <c r="C956" s="49"/>
      <c r="D956" s="49"/>
      <c r="E956" s="49"/>
    </row>
    <row r="957" spans="2:5" ht="14.25">
      <c r="B957" s="28"/>
      <c r="C957" s="49"/>
      <c r="D957" s="49"/>
      <c r="E957" s="49"/>
    </row>
    <row r="958" spans="2:5" ht="14.25">
      <c r="B958" s="28"/>
      <c r="C958" s="49"/>
      <c r="D958" s="49"/>
      <c r="E958" s="49"/>
    </row>
    <row r="959" spans="2:5" ht="14.25">
      <c r="B959" s="28"/>
      <c r="C959" s="49"/>
      <c r="D959" s="49"/>
      <c r="E959" s="49"/>
    </row>
    <row r="960" spans="2:5" ht="14.25">
      <c r="B960" s="28"/>
      <c r="C960" s="49"/>
      <c r="D960" s="49"/>
      <c r="E960" s="49"/>
    </row>
    <row r="961" spans="2:5" ht="14.25">
      <c r="B961" s="28"/>
      <c r="C961" s="28"/>
      <c r="D961" s="28"/>
      <c r="E961" s="28"/>
    </row>
    <row r="962" spans="2:5" ht="14.25">
      <c r="B962" s="28"/>
      <c r="C962" s="49"/>
      <c r="D962" s="49"/>
      <c r="E962" s="49"/>
    </row>
    <row r="963" spans="2:5" ht="14.25">
      <c r="B963" s="28"/>
      <c r="C963" s="28"/>
      <c r="D963" s="28"/>
      <c r="E963" s="28"/>
    </row>
    <row r="964" spans="2:5" ht="14.25">
      <c r="B964" s="28"/>
      <c r="C964" s="28"/>
      <c r="D964" s="28"/>
      <c r="E964" s="28"/>
    </row>
    <row r="965" spans="2:5" ht="14.25">
      <c r="B965" s="28"/>
      <c r="C965" s="28"/>
      <c r="D965" s="28"/>
      <c r="E965" s="28"/>
    </row>
    <row r="966" spans="2:5" ht="14.25">
      <c r="B966" s="28"/>
      <c r="C966" s="49"/>
      <c r="D966" s="49"/>
      <c r="E966" s="49"/>
    </row>
    <row r="967" spans="2:5" ht="14.25">
      <c r="B967" s="28"/>
      <c r="C967" s="49"/>
      <c r="D967" s="49"/>
      <c r="E967" s="49"/>
    </row>
    <row r="968" spans="2:5" ht="14.25">
      <c r="B968" s="28"/>
      <c r="C968" s="28"/>
      <c r="D968" s="28"/>
      <c r="E968" s="28"/>
    </row>
    <row r="969" spans="2:5" ht="14.25">
      <c r="B969" s="28"/>
      <c r="C969" s="28"/>
      <c r="D969" s="28"/>
      <c r="E969" s="28"/>
    </row>
    <row r="970" spans="2:5" ht="14.25">
      <c r="B970" s="28"/>
      <c r="C970" s="49"/>
      <c r="D970" s="49"/>
      <c r="E970" s="49"/>
    </row>
    <row r="971" spans="2:5" ht="14.25">
      <c r="B971" s="28"/>
      <c r="C971" s="49"/>
      <c r="D971" s="49"/>
      <c r="E971" s="49"/>
    </row>
    <row r="972" spans="2:5" ht="14.25">
      <c r="B972" s="28"/>
      <c r="C972" s="28"/>
      <c r="D972" s="28"/>
      <c r="E972" s="28"/>
    </row>
    <row r="973" spans="2:5" ht="14.25">
      <c r="B973" s="28"/>
      <c r="C973" s="28"/>
      <c r="D973" s="28"/>
      <c r="E973" s="28"/>
    </row>
    <row r="974" spans="2:5" ht="14.25">
      <c r="B974" s="28"/>
      <c r="C974" s="28"/>
      <c r="D974" s="28"/>
      <c r="E974" s="28"/>
    </row>
    <row r="975" spans="2:5" ht="14.25">
      <c r="B975" s="28"/>
      <c r="C975" s="49"/>
      <c r="D975" s="49"/>
      <c r="E975" s="49"/>
    </row>
    <row r="976" spans="2:5" ht="14.25">
      <c r="B976" s="28"/>
      <c r="C976" s="28"/>
      <c r="D976" s="28"/>
      <c r="E976" s="28"/>
    </row>
    <row r="977" spans="2:5" ht="14.25">
      <c r="B977" s="28"/>
      <c r="C977" s="28"/>
      <c r="D977" s="28"/>
      <c r="E977" s="28"/>
    </row>
    <row r="978" spans="2:5" ht="14.25">
      <c r="B978" s="28"/>
      <c r="C978" s="49"/>
      <c r="D978" s="49"/>
      <c r="E978" s="49"/>
    </row>
    <row r="979" spans="2:5" ht="14.25">
      <c r="B979" s="28"/>
      <c r="C979" s="49"/>
      <c r="D979" s="49"/>
      <c r="E979" s="49"/>
    </row>
    <row r="980" spans="2:5" ht="14.25">
      <c r="B980" s="28"/>
      <c r="C980" s="28"/>
      <c r="D980" s="28"/>
      <c r="E980" s="28"/>
    </row>
    <row r="981" spans="2:5" ht="14.25">
      <c r="B981" s="28"/>
      <c r="C981" s="28"/>
      <c r="D981" s="28"/>
      <c r="E981" s="28"/>
    </row>
    <row r="982" spans="2:5" ht="14.25">
      <c r="B982" s="28"/>
      <c r="C982" s="28"/>
      <c r="D982" s="28"/>
      <c r="E982" s="28"/>
    </row>
    <row r="983" spans="2:5" ht="14.25">
      <c r="B983" s="28"/>
      <c r="C983" s="49"/>
      <c r="D983" s="49"/>
      <c r="E983" s="49"/>
    </row>
    <row r="984" spans="2:5" ht="14.25">
      <c r="B984" s="28"/>
      <c r="C984" s="28"/>
      <c r="D984" s="28"/>
      <c r="E984" s="28"/>
    </row>
    <row r="985" spans="2:5" ht="14.25">
      <c r="B985" s="28"/>
      <c r="C985" s="28"/>
      <c r="D985" s="28"/>
      <c r="E985" s="28"/>
    </row>
    <row r="986" spans="2:5" ht="14.25">
      <c r="B986" s="28"/>
      <c r="C986" s="28"/>
      <c r="D986" s="28"/>
      <c r="E986" s="28"/>
    </row>
    <row r="987" spans="2:5" ht="14.25">
      <c r="B987" s="28"/>
      <c r="C987" s="49"/>
      <c r="D987" s="49"/>
      <c r="E987" s="49"/>
    </row>
    <row r="988" spans="2:5" ht="14.25">
      <c r="B988" s="28"/>
      <c r="C988" s="28"/>
      <c r="D988" s="28"/>
      <c r="E988" s="28"/>
    </row>
    <row r="989" spans="2:5" ht="14.25">
      <c r="B989" s="28"/>
      <c r="C989" s="49"/>
      <c r="D989" s="49"/>
      <c r="E989" s="49"/>
    </row>
    <row r="990" spans="2:5" ht="14.25">
      <c r="B990" s="28"/>
      <c r="C990" s="28"/>
      <c r="D990" s="28"/>
      <c r="E990" s="28"/>
    </row>
    <row r="991" spans="2:5" ht="14.25">
      <c r="B991" s="28"/>
      <c r="C991" s="49"/>
      <c r="D991" s="49"/>
      <c r="E991" s="49"/>
    </row>
    <row r="992" spans="2:5" ht="14.25">
      <c r="B992" s="28"/>
      <c r="C992" s="49"/>
      <c r="D992" s="49"/>
      <c r="E992" s="49"/>
    </row>
    <row r="993" spans="2:5" ht="14.25">
      <c r="B993" s="28"/>
      <c r="C993" s="49"/>
      <c r="D993" s="49"/>
      <c r="E993" s="49"/>
    </row>
    <row r="994" spans="2:5" ht="14.25">
      <c r="B994" s="28"/>
      <c r="C994" s="28"/>
      <c r="D994" s="28"/>
      <c r="E994" s="28"/>
    </row>
    <row r="995" spans="2:5" ht="14.25">
      <c r="B995" s="28"/>
      <c r="C995" s="49"/>
      <c r="D995" s="49"/>
      <c r="E995" s="49"/>
    </row>
    <row r="996" spans="2:5" ht="14.25">
      <c r="B996" s="28"/>
      <c r="C996" s="28"/>
      <c r="D996" s="28"/>
      <c r="E996" s="28"/>
    </row>
    <row r="997" spans="2:5" ht="14.25">
      <c r="B997" s="28"/>
      <c r="C997" s="28"/>
      <c r="D997" s="28"/>
      <c r="E997" s="28"/>
    </row>
    <row r="998" spans="2:5" ht="14.25">
      <c r="B998" s="28"/>
      <c r="C998" s="28"/>
      <c r="D998" s="28"/>
      <c r="E998" s="28"/>
    </row>
    <row r="999" spans="2:5" ht="14.25">
      <c r="B999" s="28"/>
      <c r="C999" s="49"/>
      <c r="D999" s="49"/>
      <c r="E999" s="49"/>
    </row>
    <row r="1000" spans="2:5" ht="14.25">
      <c r="B1000" s="28"/>
      <c r="C1000" s="28"/>
      <c r="D1000" s="28"/>
      <c r="E1000" s="28"/>
    </row>
    <row r="1001" spans="2:5" ht="14.25">
      <c r="B1001" s="28"/>
      <c r="C1001" s="28"/>
      <c r="D1001" s="28"/>
      <c r="E1001" s="28"/>
    </row>
    <row r="1002" spans="2:5" ht="14.25">
      <c r="B1002" s="28"/>
      <c r="C1002" s="49"/>
      <c r="D1002" s="49"/>
      <c r="E1002" s="49"/>
    </row>
    <row r="1003" spans="2:5" ht="14.25">
      <c r="B1003" s="28"/>
      <c r="C1003" s="49"/>
      <c r="D1003" s="49"/>
      <c r="E1003" s="49"/>
    </row>
    <row r="1004" spans="2:5" ht="14.25">
      <c r="B1004" s="28"/>
      <c r="C1004" s="28"/>
      <c r="D1004" s="28"/>
      <c r="E1004" s="28"/>
    </row>
    <row r="1005" spans="2:5" ht="14.25">
      <c r="B1005" s="28"/>
      <c r="C1005" s="28"/>
      <c r="D1005" s="28"/>
      <c r="E1005" s="28"/>
    </row>
    <row r="1006" spans="2:5" ht="14.25">
      <c r="B1006" s="28"/>
      <c r="C1006" s="28"/>
      <c r="D1006" s="28"/>
      <c r="E1006" s="28"/>
    </row>
    <row r="1007" spans="2:5" ht="14.25">
      <c r="B1007" s="28"/>
      <c r="C1007" s="49"/>
      <c r="D1007" s="49"/>
      <c r="E1007" s="49"/>
    </row>
    <row r="1008" spans="2:5" ht="14.25">
      <c r="B1008" s="28"/>
      <c r="C1008" s="28"/>
      <c r="D1008" s="28"/>
      <c r="E1008" s="28"/>
    </row>
    <row r="1009" spans="2:5" ht="14.25">
      <c r="B1009" s="28"/>
      <c r="C1009" s="28"/>
      <c r="D1009" s="28"/>
      <c r="E1009" s="28"/>
    </row>
    <row r="1010" spans="2:5" ht="14.25">
      <c r="B1010" s="28"/>
      <c r="C1010" s="49"/>
      <c r="D1010" s="49"/>
      <c r="E1010" s="49"/>
    </row>
    <row r="1011" spans="2:5" ht="14.25">
      <c r="B1011" s="28"/>
      <c r="C1011" s="49"/>
      <c r="D1011" s="49"/>
      <c r="E1011" s="49"/>
    </row>
    <row r="1012" spans="2:5" ht="14.25">
      <c r="B1012" s="28"/>
      <c r="C1012" s="28"/>
      <c r="D1012" s="28"/>
      <c r="E1012" s="28"/>
    </row>
    <row r="1013" spans="2:5" ht="14.25">
      <c r="B1013" s="28"/>
      <c r="C1013" s="49"/>
      <c r="D1013" s="49"/>
      <c r="E1013" s="49"/>
    </row>
    <row r="1014" spans="2:5" ht="14.25">
      <c r="B1014" s="28"/>
      <c r="C1014" s="28"/>
      <c r="D1014" s="28"/>
      <c r="E1014" s="28"/>
    </row>
    <row r="1015" spans="2:5" ht="14.25">
      <c r="B1015" s="28"/>
      <c r="C1015" s="28"/>
      <c r="D1015" s="28"/>
      <c r="E1015" s="28"/>
    </row>
    <row r="1016" spans="2:5" ht="14.25">
      <c r="B1016" s="28"/>
      <c r="C1016" s="49"/>
      <c r="D1016" s="49"/>
      <c r="E1016" s="49"/>
    </row>
    <row r="1017" spans="2:5" ht="14.25">
      <c r="B1017" s="28"/>
      <c r="C1017" s="28"/>
      <c r="D1017" s="28"/>
      <c r="E1017" s="28"/>
    </row>
    <row r="1018" spans="2:5" ht="14.25">
      <c r="B1018" s="28"/>
      <c r="C1018" s="49"/>
      <c r="D1018" s="49"/>
      <c r="E1018" s="49"/>
    </row>
    <row r="1019" spans="2:5" ht="14.25">
      <c r="B1019" s="28"/>
      <c r="C1019" s="28"/>
      <c r="D1019" s="28"/>
      <c r="E1019" s="28"/>
    </row>
    <row r="1020" spans="2:5" ht="14.25">
      <c r="B1020" s="28"/>
      <c r="C1020" s="49"/>
      <c r="D1020" s="49"/>
      <c r="E1020" s="49"/>
    </row>
    <row r="1021" spans="2:5" ht="14.25">
      <c r="B1021" s="28"/>
      <c r="C1021" s="49"/>
      <c r="D1021" s="49"/>
      <c r="E1021" s="49"/>
    </row>
    <row r="1022" spans="2:5" ht="14.25">
      <c r="B1022" s="28"/>
      <c r="C1022" s="28"/>
      <c r="D1022" s="28"/>
      <c r="E1022" s="28"/>
    </row>
    <row r="1023" spans="2:5" ht="14.25">
      <c r="B1023" s="28"/>
      <c r="C1023" s="28"/>
      <c r="D1023" s="28"/>
      <c r="E1023" s="28"/>
    </row>
    <row r="1024" spans="2:5" ht="14.25">
      <c r="B1024" s="28"/>
      <c r="C1024" s="28"/>
      <c r="D1024" s="28"/>
      <c r="E1024" s="28"/>
    </row>
    <row r="1025" spans="2:5" ht="14.25">
      <c r="B1025" s="28"/>
      <c r="C1025" s="28"/>
      <c r="D1025" s="28"/>
      <c r="E1025" s="28"/>
    </row>
    <row r="1026" spans="2:5" ht="14.25">
      <c r="B1026" s="28"/>
      <c r="C1026" s="49"/>
      <c r="D1026" s="49"/>
      <c r="E1026" s="49"/>
    </row>
    <row r="1027" spans="2:5" ht="14.25">
      <c r="B1027" s="28"/>
      <c r="C1027" s="28"/>
      <c r="D1027" s="28"/>
      <c r="E1027" s="28"/>
    </row>
    <row r="1028" spans="2:5" ht="14.25">
      <c r="B1028" s="28"/>
      <c r="C1028" s="28"/>
      <c r="D1028" s="28"/>
      <c r="E1028" s="28"/>
    </row>
    <row r="1029" spans="2:5" ht="14.25">
      <c r="B1029" s="28"/>
      <c r="C1029" s="49"/>
      <c r="D1029" s="49"/>
      <c r="E1029" s="49"/>
    </row>
    <row r="1030" spans="2:5" ht="14.25">
      <c r="B1030" s="28"/>
      <c r="C1030" s="28"/>
      <c r="D1030" s="28"/>
      <c r="E1030" s="28"/>
    </row>
    <row r="1031" spans="2:5" ht="14.25">
      <c r="B1031" s="28"/>
      <c r="C1031" s="49"/>
      <c r="D1031" s="49"/>
      <c r="E1031" s="49"/>
    </row>
    <row r="1032" spans="2:5" ht="14.25">
      <c r="B1032" s="28"/>
      <c r="C1032" s="28"/>
      <c r="D1032" s="28"/>
      <c r="E1032" s="28"/>
    </row>
    <row r="1033" spans="2:5" ht="14.25">
      <c r="B1033" s="28"/>
      <c r="C1033" s="28"/>
      <c r="D1033" s="28"/>
      <c r="E1033" s="28"/>
    </row>
    <row r="1034" spans="2:5" ht="14.25">
      <c r="B1034" s="28"/>
      <c r="C1034" s="28"/>
      <c r="D1034" s="28"/>
      <c r="E1034" s="28"/>
    </row>
    <row r="1035" spans="2:5" ht="14.25">
      <c r="B1035" s="28"/>
      <c r="C1035" s="28"/>
      <c r="D1035" s="28"/>
      <c r="E1035" s="28"/>
    </row>
    <row r="1036" spans="2:5" ht="14.25">
      <c r="B1036" s="28"/>
      <c r="C1036" s="49"/>
      <c r="D1036" s="49"/>
      <c r="E1036" s="49"/>
    </row>
    <row r="1037" spans="2:5" ht="14.25">
      <c r="B1037" s="28"/>
      <c r="C1037" s="49"/>
      <c r="D1037" s="49"/>
      <c r="E1037" s="49"/>
    </row>
    <row r="1038" spans="2:5" ht="14.25">
      <c r="B1038" s="28"/>
      <c r="C1038" s="28"/>
      <c r="D1038" s="28"/>
      <c r="E1038" s="28"/>
    </row>
    <row r="1039" spans="2:5" ht="14.25">
      <c r="B1039" s="28"/>
      <c r="C1039" s="28"/>
      <c r="D1039" s="28"/>
      <c r="E1039" s="28"/>
    </row>
    <row r="1040" spans="2:5" ht="14.25">
      <c r="B1040" s="28"/>
      <c r="C1040" s="49"/>
      <c r="D1040" s="49"/>
      <c r="E1040" s="49"/>
    </row>
    <row r="1041" spans="2:5" ht="14.25">
      <c r="B1041" s="28"/>
      <c r="C1041" s="49"/>
      <c r="D1041" s="49"/>
      <c r="E1041" s="49"/>
    </row>
    <row r="1042" spans="2:5" ht="14.25">
      <c r="B1042" s="28"/>
      <c r="C1042" s="28"/>
      <c r="D1042" s="28"/>
      <c r="E1042" s="28"/>
    </row>
    <row r="1043" spans="2:5" ht="14.25">
      <c r="B1043" s="28"/>
      <c r="C1043" s="49"/>
      <c r="D1043" s="49"/>
      <c r="E1043" s="49"/>
    </row>
    <row r="1044" spans="2:5" ht="14.25">
      <c r="B1044" s="28"/>
      <c r="C1044" s="28"/>
      <c r="D1044" s="28"/>
      <c r="E1044" s="28"/>
    </row>
    <row r="1045" spans="2:5" ht="14.25">
      <c r="B1045" s="28"/>
      <c r="C1045" s="49"/>
      <c r="D1045" s="49"/>
      <c r="E1045" s="49"/>
    </row>
    <row r="1046" spans="2:5" ht="14.25">
      <c r="B1046" s="28"/>
      <c r="C1046" s="49"/>
      <c r="D1046" s="49"/>
      <c r="E1046" s="49"/>
    </row>
    <row r="1047" spans="2:5" ht="14.25">
      <c r="B1047" s="28"/>
      <c r="C1047" s="49"/>
      <c r="D1047" s="49"/>
      <c r="E1047" s="49"/>
    </row>
    <row r="1048" spans="2:5" ht="14.25">
      <c r="B1048" s="28"/>
      <c r="C1048" s="49"/>
      <c r="D1048" s="49"/>
      <c r="E1048" s="49"/>
    </row>
    <row r="1049" spans="2:5" ht="14.25">
      <c r="B1049" s="28"/>
      <c r="C1049" s="28"/>
      <c r="D1049" s="28"/>
      <c r="E1049" s="28"/>
    </row>
    <row r="1050" spans="2:5" ht="14.25">
      <c r="B1050" s="28"/>
      <c r="C1050" s="49"/>
      <c r="D1050" s="49"/>
      <c r="E1050" s="49"/>
    </row>
    <row r="1051" spans="2:5" ht="14.25">
      <c r="B1051" s="28"/>
      <c r="C1051" s="28"/>
      <c r="D1051" s="28"/>
      <c r="E1051" s="28"/>
    </row>
    <row r="1052" spans="2:5" ht="14.25">
      <c r="B1052" s="28"/>
      <c r="C1052" s="28"/>
      <c r="D1052" s="28"/>
      <c r="E1052" s="28"/>
    </row>
    <row r="1053" spans="2:5" ht="14.25">
      <c r="B1053" s="28"/>
      <c r="C1053" s="28"/>
      <c r="D1053" s="28"/>
      <c r="E1053" s="28"/>
    </row>
    <row r="1054" spans="2:5" ht="14.25">
      <c r="B1054" s="28"/>
      <c r="C1054" s="49"/>
      <c r="D1054" s="49"/>
      <c r="E1054" s="49"/>
    </row>
    <row r="1055" spans="2:5" ht="14.25">
      <c r="B1055" s="28"/>
      <c r="C1055" s="28"/>
      <c r="D1055" s="28"/>
      <c r="E1055" s="28"/>
    </row>
    <row r="1056" spans="2:5" ht="14.25">
      <c r="B1056" s="28"/>
      <c r="C1056" s="49"/>
      <c r="D1056" s="49"/>
      <c r="E1056" s="49"/>
    </row>
    <row r="1057" spans="2:5" ht="14.25">
      <c r="B1057" s="28"/>
      <c r="C1057" s="49"/>
      <c r="D1057" s="49"/>
      <c r="E1057" s="49"/>
    </row>
    <row r="1058" spans="2:5" ht="14.25">
      <c r="B1058" s="28"/>
      <c r="C1058" s="28"/>
      <c r="D1058" s="28"/>
      <c r="E1058" s="28"/>
    </row>
    <row r="1059" spans="2:5" ht="14.25">
      <c r="B1059" s="28"/>
      <c r="C1059" s="28"/>
      <c r="D1059" s="28"/>
      <c r="E1059" s="28"/>
    </row>
    <row r="1060" spans="2:5" ht="14.25">
      <c r="B1060" s="28"/>
      <c r="C1060" s="28"/>
      <c r="D1060" s="28"/>
      <c r="E1060" s="28"/>
    </row>
    <row r="1061" spans="2:5" ht="14.25">
      <c r="B1061" s="28"/>
      <c r="C1061" s="49"/>
      <c r="D1061" s="49"/>
      <c r="E1061" s="49"/>
    </row>
    <row r="1062" spans="2:5" ht="14.25">
      <c r="B1062" s="28"/>
      <c r="C1062" s="49"/>
      <c r="D1062" s="49"/>
      <c r="E1062" s="49"/>
    </row>
    <row r="1063" spans="2:5" ht="14.25">
      <c r="B1063" s="28"/>
      <c r="C1063" s="28"/>
      <c r="D1063" s="28"/>
      <c r="E1063" s="28"/>
    </row>
    <row r="1064" spans="2:5" ht="14.25">
      <c r="B1064" s="28"/>
      <c r="C1064" s="49"/>
      <c r="D1064" s="49"/>
      <c r="E1064" s="49"/>
    </row>
    <row r="1065" spans="2:5" ht="14.25">
      <c r="B1065" s="28"/>
      <c r="C1065" s="28"/>
      <c r="D1065" s="28"/>
      <c r="E1065" s="28"/>
    </row>
    <row r="1066" spans="2:5" ht="14.25">
      <c r="B1066" s="28"/>
      <c r="C1066" s="28"/>
      <c r="D1066" s="28"/>
      <c r="E1066" s="28"/>
    </row>
    <row r="1067" spans="2:5" ht="14.25">
      <c r="B1067" s="28"/>
      <c r="C1067" s="28"/>
      <c r="D1067" s="28"/>
      <c r="E1067" s="28"/>
    </row>
    <row r="1068" spans="2:5" ht="14.25">
      <c r="B1068" s="28"/>
      <c r="C1068" s="28"/>
      <c r="D1068" s="28"/>
      <c r="E1068" s="28"/>
    </row>
    <row r="1069" spans="2:5" ht="14.25">
      <c r="B1069" s="28"/>
      <c r="C1069" s="49"/>
      <c r="D1069" s="49"/>
      <c r="E1069" s="49"/>
    </row>
    <row r="1070" spans="2:5" ht="14.25">
      <c r="B1070" s="28"/>
      <c r="C1070" s="28"/>
      <c r="D1070" s="28"/>
      <c r="E1070" s="28"/>
    </row>
    <row r="1071" spans="2:5" ht="14.25">
      <c r="B1071" s="28"/>
      <c r="C1071" s="28"/>
      <c r="D1071" s="28"/>
      <c r="E1071" s="28"/>
    </row>
    <row r="1072" spans="2:5" ht="14.25">
      <c r="B1072" s="28"/>
      <c r="C1072" s="49"/>
      <c r="D1072" s="49"/>
      <c r="E1072" s="49"/>
    </row>
    <row r="1073" spans="2:5" ht="14.25">
      <c r="B1073" s="28"/>
      <c r="C1073" s="28"/>
      <c r="D1073" s="28"/>
      <c r="E1073" s="28"/>
    </row>
    <row r="1074" spans="2:5" ht="14.25">
      <c r="B1074" s="28"/>
      <c r="C1074" s="28"/>
      <c r="D1074" s="28"/>
      <c r="E1074" s="28"/>
    </row>
    <row r="1075" spans="2:5" ht="14.25">
      <c r="B1075" s="28"/>
      <c r="C1075" s="49"/>
      <c r="D1075" s="49"/>
      <c r="E1075" s="49"/>
    </row>
    <row r="1076" spans="2:5" ht="14.25">
      <c r="B1076" s="28"/>
      <c r="C1076" s="49"/>
      <c r="D1076" s="49"/>
      <c r="E1076" s="49"/>
    </row>
    <row r="1077" spans="2:5" ht="14.25">
      <c r="B1077" s="28"/>
      <c r="C1077" s="49"/>
      <c r="D1077" s="49"/>
      <c r="E1077" s="49"/>
    </row>
    <row r="1078" spans="2:5" ht="14.25">
      <c r="B1078" s="28"/>
      <c r="C1078" s="49"/>
      <c r="D1078" s="49"/>
      <c r="E1078" s="49"/>
    </row>
    <row r="1079" spans="2:5" ht="14.25">
      <c r="B1079" s="28"/>
      <c r="C1079" s="49"/>
      <c r="D1079" s="49"/>
      <c r="E1079" s="49"/>
    </row>
    <row r="1080" spans="2:5" ht="14.25">
      <c r="B1080" s="28"/>
      <c r="C1080" s="49"/>
      <c r="D1080" s="49"/>
      <c r="E1080" s="49"/>
    </row>
    <row r="1081" spans="2:5" ht="14.25">
      <c r="B1081" s="28"/>
      <c r="C1081" s="49"/>
      <c r="D1081" s="49"/>
      <c r="E1081" s="49"/>
    </row>
    <row r="1082" spans="2:5" ht="14.25">
      <c r="B1082" s="28"/>
      <c r="C1082" s="49"/>
      <c r="D1082" s="49"/>
      <c r="E1082" s="49"/>
    </row>
    <row r="1083" spans="2:5" ht="14.25">
      <c r="B1083" s="28"/>
      <c r="C1083" s="49"/>
      <c r="D1083" s="49"/>
      <c r="E1083" s="49"/>
    </row>
    <row r="1084" spans="2:5" ht="14.25">
      <c r="B1084" s="28"/>
      <c r="C1084" s="49"/>
      <c r="D1084" s="49"/>
      <c r="E1084" s="49"/>
    </row>
    <row r="1085" spans="2:5" ht="14.25">
      <c r="B1085" s="28"/>
      <c r="C1085" s="28"/>
      <c r="D1085" s="28"/>
      <c r="E1085" s="28"/>
    </row>
    <row r="1086" spans="2:5" ht="14.25">
      <c r="B1086" s="28"/>
      <c r="C1086" s="28"/>
      <c r="D1086" s="28"/>
      <c r="E1086" s="28"/>
    </row>
    <row r="1087" spans="2:5" ht="14.25">
      <c r="B1087" s="28"/>
      <c r="C1087" s="28"/>
      <c r="D1087" s="28"/>
      <c r="E1087" s="28"/>
    </row>
    <row r="1088" spans="2:5" ht="14.25">
      <c r="B1088" s="28"/>
      <c r="C1088" s="49"/>
      <c r="D1088" s="49"/>
      <c r="E1088" s="49"/>
    </row>
    <row r="1089" spans="2:5" ht="14.25">
      <c r="B1089" s="28"/>
      <c r="C1089" s="28"/>
      <c r="D1089" s="28"/>
      <c r="E1089" s="28"/>
    </row>
    <row r="1090" spans="2:5" ht="14.25">
      <c r="B1090" s="28"/>
      <c r="C1090" s="49"/>
      <c r="D1090" s="49"/>
      <c r="E1090" s="49"/>
    </row>
    <row r="1091" spans="2:5" ht="14.25">
      <c r="B1091" s="28"/>
      <c r="C1091" s="49"/>
      <c r="D1091" s="49"/>
      <c r="E1091" s="49"/>
    </row>
    <row r="1092" spans="2:5" ht="14.25">
      <c r="B1092" s="28"/>
      <c r="C1092" s="28"/>
      <c r="D1092" s="28"/>
      <c r="E1092" s="28"/>
    </row>
    <row r="1093" spans="2:5" ht="14.25">
      <c r="B1093" s="28"/>
      <c r="C1093" s="28"/>
      <c r="D1093" s="28"/>
      <c r="E1093" s="28"/>
    </row>
    <row r="1094" spans="2:5" ht="14.25">
      <c r="B1094" s="28"/>
      <c r="C1094" s="49"/>
      <c r="D1094" s="49"/>
      <c r="E1094" s="49"/>
    </row>
    <row r="1095" spans="2:5" ht="14.25">
      <c r="B1095" s="28"/>
      <c r="C1095" s="49"/>
      <c r="D1095" s="49"/>
      <c r="E1095" s="49"/>
    </row>
    <row r="1096" spans="2:5" ht="14.25">
      <c r="B1096" s="28"/>
      <c r="C1096" s="49"/>
      <c r="D1096" s="49"/>
      <c r="E1096" s="49"/>
    </row>
    <row r="1097" spans="2:5" ht="14.25">
      <c r="B1097" s="28"/>
      <c r="C1097" s="28"/>
      <c r="D1097" s="28"/>
      <c r="E1097" s="28"/>
    </row>
    <row r="1098" spans="2:5" ht="14.25">
      <c r="B1098" s="28"/>
      <c r="C1098" s="28"/>
      <c r="D1098" s="28"/>
      <c r="E1098" s="28"/>
    </row>
    <row r="1099" spans="2:5" ht="14.25">
      <c r="B1099" s="28"/>
      <c r="C1099" s="28"/>
      <c r="D1099" s="28"/>
      <c r="E1099" s="28"/>
    </row>
    <row r="1100" spans="2:5" ht="14.25">
      <c r="B1100" s="28"/>
      <c r="C1100" s="49"/>
      <c r="D1100" s="49"/>
      <c r="E1100" s="49"/>
    </row>
    <row r="1101" spans="2:5" ht="14.25">
      <c r="B1101" s="28"/>
      <c r="C1101" s="28"/>
      <c r="D1101" s="28"/>
      <c r="E1101" s="28"/>
    </row>
    <row r="1102" spans="2:5" ht="14.25">
      <c r="B1102" s="28"/>
      <c r="C1102" s="49"/>
      <c r="D1102" s="49"/>
      <c r="E1102" s="49"/>
    </row>
    <row r="1103" spans="2:5" ht="14.25">
      <c r="B1103" s="28"/>
      <c r="C1103" s="49"/>
      <c r="D1103" s="49"/>
      <c r="E1103" s="49"/>
    </row>
    <row r="1104" spans="2:5" ht="14.25">
      <c r="B1104" s="28"/>
      <c r="C1104" s="28"/>
      <c r="D1104" s="28"/>
      <c r="E1104" s="28"/>
    </row>
    <row r="1105" spans="2:5" ht="14.25">
      <c r="B1105" s="28"/>
      <c r="C1105" s="49"/>
      <c r="D1105" s="49"/>
      <c r="E1105" s="49"/>
    </row>
    <row r="1106" spans="2:5" ht="14.25">
      <c r="B1106" s="28"/>
      <c r="C1106" s="28"/>
      <c r="D1106" s="28"/>
      <c r="E1106" s="28"/>
    </row>
    <row r="1107" spans="2:5" ht="14.25">
      <c r="B1107" s="28"/>
      <c r="C1107" s="49"/>
      <c r="D1107" s="49"/>
      <c r="E1107" s="49"/>
    </row>
    <row r="1108" spans="2:5" ht="14.25">
      <c r="B1108" s="28"/>
      <c r="C1108" s="28"/>
      <c r="D1108" s="28"/>
      <c r="E1108" s="28"/>
    </row>
    <row r="1109" spans="2:5" ht="14.25">
      <c r="B1109" s="28"/>
      <c r="C1109" s="49"/>
      <c r="D1109" s="49"/>
      <c r="E1109" s="49"/>
    </row>
    <row r="1110" spans="2:5" ht="14.25">
      <c r="B1110" s="28"/>
      <c r="C1110" s="49"/>
      <c r="D1110" s="49"/>
      <c r="E1110" s="49"/>
    </row>
    <row r="1111" spans="2:5" ht="14.25">
      <c r="B1111" s="28"/>
      <c r="C1111" s="28"/>
      <c r="D1111" s="28"/>
      <c r="E1111" s="28"/>
    </row>
    <row r="1112" spans="2:5" ht="14.25">
      <c r="B1112" s="28"/>
      <c r="C1112" s="28"/>
      <c r="D1112" s="28"/>
      <c r="E1112" s="28"/>
    </row>
    <row r="1113" spans="2:5" ht="14.25">
      <c r="B1113" s="28"/>
      <c r="C1113" s="49"/>
      <c r="D1113" s="49"/>
      <c r="E1113" s="49"/>
    </row>
    <row r="1114" spans="2:5" ht="14.25">
      <c r="B1114" s="28"/>
      <c r="C1114" s="28"/>
      <c r="D1114" s="28"/>
      <c r="E1114" s="28"/>
    </row>
    <row r="1115" spans="2:5" ht="14.25">
      <c r="B1115" s="28"/>
      <c r="C1115" s="28"/>
      <c r="D1115" s="28"/>
      <c r="E1115" s="28"/>
    </row>
    <row r="1116" spans="2:5" ht="14.25">
      <c r="B1116" s="28"/>
      <c r="C1116" s="49"/>
      <c r="D1116" s="49"/>
      <c r="E1116" s="49"/>
    </row>
    <row r="1117" spans="2:5" ht="14.25">
      <c r="B1117" s="28"/>
      <c r="C1117" s="28"/>
      <c r="D1117" s="28"/>
      <c r="E1117" s="28"/>
    </row>
    <row r="1118" spans="2:5" ht="14.25">
      <c r="B1118" s="28"/>
      <c r="C1118" s="49"/>
      <c r="D1118" s="49"/>
      <c r="E1118" s="49"/>
    </row>
    <row r="1119" spans="2:5" ht="14.25">
      <c r="B1119" s="28"/>
      <c r="C1119" s="28"/>
      <c r="D1119" s="28"/>
      <c r="E1119" s="28"/>
    </row>
    <row r="1120" spans="2:5" ht="14.25">
      <c r="B1120" s="28"/>
      <c r="C1120" s="28"/>
      <c r="D1120" s="28"/>
      <c r="E1120" s="28"/>
    </row>
    <row r="1121" spans="2:5" ht="14.25">
      <c r="B1121" s="28"/>
      <c r="C1121" s="28"/>
      <c r="D1121" s="28"/>
      <c r="E1121" s="28"/>
    </row>
    <row r="1122" spans="2:5" ht="14.25">
      <c r="B1122" s="28"/>
      <c r="C1122" s="28"/>
      <c r="D1122" s="28"/>
      <c r="E1122" s="28"/>
    </row>
    <row r="1123" spans="2:5" ht="14.25">
      <c r="B1123" s="28"/>
      <c r="C1123" s="28"/>
      <c r="D1123" s="28"/>
      <c r="E1123" s="28"/>
    </row>
    <row r="1124" spans="2:5" ht="14.25">
      <c r="B1124" s="28"/>
      <c r="C1124" s="28"/>
      <c r="D1124" s="28"/>
      <c r="E1124" s="28"/>
    </row>
    <row r="1125" spans="2:5" ht="14.25">
      <c r="B1125" s="28"/>
      <c r="C1125" s="49"/>
      <c r="D1125" s="49"/>
      <c r="E1125" s="49"/>
    </row>
    <row r="1126" spans="2:5" ht="14.25">
      <c r="B1126" s="28"/>
      <c r="C1126" s="49"/>
      <c r="D1126" s="49"/>
      <c r="E1126" s="49"/>
    </row>
    <row r="1127" spans="2:5" ht="14.25">
      <c r="B1127" s="28"/>
      <c r="C1127" s="49"/>
      <c r="D1127" s="49"/>
      <c r="E1127" s="49"/>
    </row>
    <row r="1128" spans="2:5" ht="14.25">
      <c r="B1128" s="28"/>
      <c r="C1128" s="28"/>
      <c r="D1128" s="28"/>
      <c r="E1128" s="28"/>
    </row>
    <row r="1129" spans="2:5" ht="14.25">
      <c r="B1129" s="28"/>
      <c r="C1129" s="49"/>
      <c r="D1129" s="49"/>
      <c r="E1129" s="49"/>
    </row>
    <row r="1130" spans="2:5" ht="14.25">
      <c r="B1130" s="28"/>
      <c r="C1130" s="28"/>
      <c r="D1130" s="28"/>
      <c r="E1130" s="28"/>
    </row>
    <row r="1131" spans="2:5" ht="14.25">
      <c r="B1131" s="28"/>
      <c r="C1131" s="49"/>
      <c r="D1131" s="49"/>
      <c r="E1131" s="49"/>
    </row>
    <row r="1132" spans="2:5" ht="14.25">
      <c r="B1132" s="28"/>
      <c r="C1132" s="49"/>
      <c r="D1132" s="49"/>
      <c r="E1132" s="49"/>
    </row>
    <row r="1133" spans="2:5" ht="14.25">
      <c r="B1133" s="28"/>
      <c r="C1133" s="28"/>
      <c r="D1133" s="28"/>
      <c r="E1133" s="28"/>
    </row>
    <row r="1134" spans="2:5" ht="14.25">
      <c r="B1134" s="28"/>
      <c r="C1134" s="49"/>
      <c r="D1134" s="49"/>
      <c r="E1134" s="49"/>
    </row>
    <row r="1135" spans="2:5" ht="14.25">
      <c r="B1135" s="28"/>
      <c r="C1135" s="28"/>
      <c r="D1135" s="28"/>
      <c r="E1135" s="28"/>
    </row>
    <row r="1136" spans="2:5" ht="14.25">
      <c r="B1136" s="28"/>
      <c r="C1136" s="49"/>
      <c r="D1136" s="49"/>
      <c r="E1136" s="49"/>
    </row>
    <row r="1137" spans="2:5" ht="14.25">
      <c r="B1137" s="28"/>
      <c r="C1137" s="28"/>
      <c r="D1137" s="28"/>
      <c r="E1137" s="28"/>
    </row>
    <row r="1138" spans="2:5" ht="14.25">
      <c r="B1138" s="28"/>
      <c r="C1138" s="49"/>
      <c r="D1138" s="49"/>
      <c r="E1138" s="49"/>
    </row>
    <row r="1139" spans="2:5" ht="14.25">
      <c r="B1139" s="28"/>
      <c r="C1139" s="49"/>
      <c r="D1139" s="49"/>
      <c r="E1139" s="49"/>
    </row>
    <row r="1140" spans="2:5" ht="14.25">
      <c r="B1140" s="28"/>
      <c r="C1140" s="28"/>
      <c r="D1140" s="28"/>
      <c r="E1140" s="28"/>
    </row>
    <row r="1141" spans="2:5" ht="14.25">
      <c r="B1141" s="28"/>
      <c r="C1141" s="28"/>
      <c r="D1141" s="28"/>
      <c r="E1141" s="28"/>
    </row>
    <row r="1142" spans="2:5" ht="14.25">
      <c r="B1142" s="28"/>
      <c r="C1142" s="28"/>
      <c r="D1142" s="28"/>
      <c r="E1142" s="28"/>
    </row>
    <row r="1143" spans="2:5" ht="14.25">
      <c r="B1143" s="28"/>
      <c r="C1143" s="28"/>
      <c r="D1143" s="28"/>
      <c r="E1143" s="28"/>
    </row>
    <row r="1144" spans="2:5" ht="14.25">
      <c r="B1144" s="28"/>
      <c r="C1144" s="49"/>
      <c r="D1144" s="49"/>
      <c r="E1144" s="49"/>
    </row>
    <row r="1145" spans="2:5" ht="14.25">
      <c r="B1145" s="28"/>
      <c r="C1145" s="28"/>
      <c r="D1145" s="28"/>
      <c r="E1145" s="28"/>
    </row>
    <row r="1146" spans="2:5" ht="14.25">
      <c r="B1146" s="28"/>
      <c r="C1146" s="49"/>
      <c r="D1146" s="49"/>
      <c r="E1146" s="49"/>
    </row>
    <row r="1147" spans="2:5" ht="14.25">
      <c r="B1147" s="28"/>
      <c r="C1147" s="28"/>
      <c r="D1147" s="28"/>
      <c r="E1147" s="28"/>
    </row>
    <row r="1148" spans="2:5" ht="14.25">
      <c r="B1148" s="28"/>
      <c r="C1148" s="28"/>
      <c r="D1148" s="28"/>
      <c r="E1148" s="28"/>
    </row>
    <row r="1149" spans="2:5" ht="14.25">
      <c r="B1149" s="28"/>
      <c r="C1149" s="28"/>
      <c r="D1149" s="28"/>
      <c r="E1149" s="28"/>
    </row>
    <row r="1150" spans="2:5" ht="14.25">
      <c r="B1150" s="28"/>
      <c r="C1150" s="28"/>
      <c r="D1150" s="28"/>
      <c r="E1150" s="28"/>
    </row>
    <row r="1151" spans="2:5" ht="14.25">
      <c r="B1151" s="28"/>
      <c r="C1151" s="49"/>
      <c r="D1151" s="49"/>
      <c r="E1151" s="49"/>
    </row>
    <row r="1152" spans="2:5" ht="14.25">
      <c r="B1152" s="28"/>
      <c r="C1152" s="28"/>
      <c r="D1152" s="28"/>
      <c r="E1152" s="28"/>
    </row>
    <row r="1153" spans="2:5" ht="14.25">
      <c r="B1153" s="28"/>
      <c r="C1153" s="28"/>
      <c r="D1153" s="28"/>
      <c r="E1153" s="28"/>
    </row>
    <row r="1154" spans="2:5" ht="14.25">
      <c r="B1154" s="28"/>
      <c r="C1154" s="49"/>
      <c r="D1154" s="49"/>
      <c r="E1154" s="49"/>
    </row>
    <row r="1155" spans="2:5" ht="14.25">
      <c r="B1155" s="28"/>
      <c r="C1155" s="28"/>
      <c r="D1155" s="28"/>
      <c r="E1155" s="28"/>
    </row>
    <row r="1156" spans="2:5" ht="14.25">
      <c r="B1156" s="28"/>
      <c r="C1156" s="28"/>
      <c r="D1156" s="28"/>
      <c r="E1156" s="28"/>
    </row>
    <row r="1157" spans="2:5" ht="14.25">
      <c r="B1157" s="28"/>
      <c r="C1157" s="28"/>
      <c r="D1157" s="28"/>
      <c r="E1157" s="28"/>
    </row>
    <row r="1158" spans="2:5" ht="14.25">
      <c r="B1158" s="28"/>
      <c r="C1158" s="28"/>
      <c r="D1158" s="28"/>
      <c r="E1158" s="28"/>
    </row>
    <row r="1159" spans="2:5" ht="14.25">
      <c r="B1159" s="28"/>
      <c r="C1159" s="49"/>
      <c r="D1159" s="49"/>
      <c r="E1159" s="49"/>
    </row>
    <row r="1160" spans="2:5" ht="14.25">
      <c r="B1160" s="28"/>
      <c r="C1160" s="49"/>
      <c r="D1160" s="49"/>
      <c r="E1160" s="49"/>
    </row>
    <row r="1161" spans="2:5" ht="14.25">
      <c r="B1161" s="28"/>
      <c r="C1161" s="49"/>
      <c r="D1161" s="49"/>
      <c r="E1161" s="49"/>
    </row>
    <row r="1162" spans="2:5" ht="14.25">
      <c r="B1162" s="28"/>
      <c r="C1162" s="49"/>
      <c r="D1162" s="49"/>
      <c r="E1162" s="49"/>
    </row>
    <row r="1163" spans="2:5" ht="14.25">
      <c r="B1163" s="28"/>
      <c r="C1163" s="49"/>
      <c r="D1163" s="49"/>
      <c r="E1163" s="49"/>
    </row>
    <row r="1164" spans="2:5" ht="14.25">
      <c r="B1164" s="28"/>
      <c r="C1164" s="28"/>
      <c r="D1164" s="28"/>
      <c r="E1164" s="28"/>
    </row>
    <row r="1165" spans="2:5" ht="14.25">
      <c r="B1165" s="28"/>
      <c r="C1165" s="28"/>
      <c r="D1165" s="28"/>
      <c r="E1165" s="28"/>
    </row>
    <row r="1166" spans="2:5" ht="14.25">
      <c r="B1166" s="28"/>
      <c r="C1166" s="28"/>
      <c r="D1166" s="28"/>
      <c r="E1166" s="28"/>
    </row>
    <row r="1167" spans="2:5" ht="14.25">
      <c r="B1167" s="28"/>
      <c r="C1167" s="28"/>
      <c r="D1167" s="28"/>
      <c r="E1167" s="28"/>
    </row>
    <row r="1168" spans="2:5" ht="14.25">
      <c r="B1168" s="28"/>
      <c r="C1168" s="49"/>
      <c r="D1168" s="49"/>
      <c r="E1168" s="49"/>
    </row>
    <row r="1169" spans="2:5" ht="14.25">
      <c r="B1169" s="28"/>
      <c r="C1169" s="28"/>
      <c r="D1169" s="28"/>
      <c r="E1169" s="28"/>
    </row>
    <row r="1170" spans="2:5" ht="14.25">
      <c r="B1170" s="28"/>
      <c r="C1170" s="49"/>
      <c r="D1170" s="49"/>
      <c r="E1170" s="49"/>
    </row>
    <row r="1171" spans="2:5" ht="14.25">
      <c r="B1171" s="28"/>
      <c r="C1171" s="49"/>
      <c r="D1171" s="49"/>
      <c r="E1171" s="49"/>
    </row>
    <row r="1172" spans="2:5" ht="14.25">
      <c r="B1172" s="28"/>
      <c r="C1172" s="28"/>
      <c r="D1172" s="28"/>
      <c r="E1172" s="28"/>
    </row>
    <row r="1173" spans="2:5" ht="14.25">
      <c r="B1173" s="28"/>
      <c r="C1173" s="49"/>
      <c r="D1173" s="49"/>
      <c r="E1173" s="49"/>
    </row>
    <row r="1174" spans="2:5" ht="14.25">
      <c r="B1174" s="28"/>
      <c r="C1174" s="28"/>
      <c r="D1174" s="28"/>
      <c r="E1174" s="28"/>
    </row>
    <row r="1175" spans="2:5" ht="14.25">
      <c r="B1175" s="28"/>
      <c r="C1175" s="28"/>
      <c r="D1175" s="28"/>
      <c r="E1175" s="28"/>
    </row>
    <row r="1176" spans="2:5" ht="14.25">
      <c r="B1176" s="28"/>
      <c r="C1176" s="28"/>
      <c r="D1176" s="28"/>
      <c r="E1176" s="28"/>
    </row>
    <row r="1177" spans="2:5" ht="14.25">
      <c r="B1177" s="28"/>
      <c r="C1177" s="28"/>
      <c r="D1177" s="28"/>
      <c r="E1177" s="28"/>
    </row>
    <row r="1178" spans="2:5" ht="14.25">
      <c r="B1178" s="28"/>
      <c r="C1178" s="28"/>
      <c r="D1178" s="28"/>
      <c r="E1178" s="28"/>
    </row>
    <row r="1179" spans="2:5" ht="14.25">
      <c r="B1179" s="28"/>
      <c r="C1179" s="49"/>
      <c r="D1179" s="49"/>
      <c r="E1179" s="49"/>
    </row>
    <row r="1180" spans="2:5" ht="14.25">
      <c r="B1180" s="28"/>
      <c r="C1180" s="28"/>
      <c r="D1180" s="28"/>
      <c r="E1180" s="28"/>
    </row>
    <row r="1181" spans="2:5" ht="14.25">
      <c r="B1181" s="28"/>
      <c r="C1181" s="28"/>
      <c r="D1181" s="28"/>
      <c r="E1181" s="28"/>
    </row>
    <row r="1182" spans="2:5" ht="14.25">
      <c r="B1182" s="28"/>
      <c r="C1182" s="49"/>
      <c r="D1182" s="49"/>
      <c r="E1182" s="49"/>
    </row>
    <row r="1183" spans="2:5" ht="14.25">
      <c r="B1183" s="28"/>
      <c r="C1183" s="28"/>
      <c r="D1183" s="28"/>
      <c r="E1183" s="28"/>
    </row>
    <row r="1184" spans="2:5" ht="14.25">
      <c r="B1184" s="28"/>
      <c r="C1184" s="28"/>
      <c r="D1184" s="28"/>
      <c r="E1184" s="28"/>
    </row>
    <row r="1185" spans="2:5" ht="14.25">
      <c r="B1185" s="28"/>
      <c r="C1185" s="28"/>
      <c r="D1185" s="28"/>
      <c r="E1185" s="28"/>
    </row>
    <row r="1186" spans="2:5" ht="14.25">
      <c r="B1186" s="28"/>
      <c r="C1186" s="49"/>
      <c r="D1186" s="49"/>
      <c r="E1186" s="49"/>
    </row>
    <row r="1187" spans="2:5" ht="14.25">
      <c r="B1187" s="28"/>
      <c r="C1187" s="28"/>
      <c r="D1187" s="28"/>
      <c r="E1187" s="28"/>
    </row>
    <row r="1188" spans="2:5" ht="14.25">
      <c r="B1188" s="28"/>
      <c r="C1188" s="49"/>
      <c r="D1188" s="49"/>
      <c r="E1188" s="49"/>
    </row>
    <row r="1189" spans="2:5" ht="14.25">
      <c r="B1189" s="28"/>
      <c r="C1189" s="49"/>
      <c r="D1189" s="49"/>
      <c r="E1189" s="49"/>
    </row>
    <row r="1190" spans="2:5" ht="14.25">
      <c r="B1190" s="28"/>
      <c r="C1190" s="28"/>
      <c r="D1190" s="28"/>
      <c r="E1190" s="28"/>
    </row>
    <row r="1191" spans="2:5" ht="14.25">
      <c r="B1191" s="28"/>
      <c r="C1191" s="28"/>
      <c r="D1191" s="28"/>
      <c r="E1191" s="28"/>
    </row>
    <row r="1192" spans="2:5" ht="14.25">
      <c r="B1192" s="28"/>
      <c r="C1192" s="28"/>
      <c r="D1192" s="28"/>
      <c r="E1192" s="28"/>
    </row>
    <row r="1193" spans="2:5" ht="14.25">
      <c r="B1193" s="28"/>
      <c r="C1193" s="28"/>
      <c r="D1193" s="28"/>
      <c r="E1193" s="28"/>
    </row>
    <row r="1194" spans="2:5" ht="14.25">
      <c r="B1194" s="28"/>
      <c r="C1194" s="28"/>
      <c r="D1194" s="28"/>
      <c r="E1194" s="28"/>
    </row>
    <row r="1195" spans="2:5" ht="14.25">
      <c r="B1195" s="28"/>
      <c r="C1195" s="49"/>
      <c r="D1195" s="49"/>
      <c r="E1195" s="49"/>
    </row>
    <row r="1196" spans="2:5" ht="14.25">
      <c r="B1196" s="28"/>
      <c r="C1196" s="28"/>
      <c r="D1196" s="28"/>
      <c r="E1196" s="28"/>
    </row>
    <row r="1197" spans="2:5" ht="14.25">
      <c r="B1197" s="28"/>
      <c r="C1197" s="49"/>
      <c r="D1197" s="49"/>
      <c r="E1197" s="49"/>
    </row>
    <row r="1198" spans="2:5" ht="14.25">
      <c r="B1198" s="28"/>
      <c r="C1198" s="28"/>
      <c r="D1198" s="28"/>
      <c r="E1198" s="28"/>
    </row>
    <row r="1199" spans="2:5" ht="14.25">
      <c r="B1199" s="28"/>
      <c r="C1199" s="49"/>
      <c r="D1199" s="49"/>
      <c r="E1199" s="49"/>
    </row>
    <row r="1200" spans="2:5" ht="14.25">
      <c r="B1200" s="28"/>
      <c r="C1200" s="28"/>
      <c r="D1200" s="28"/>
      <c r="E1200" s="28"/>
    </row>
    <row r="1201" spans="2:5" ht="14.25">
      <c r="B1201" s="28"/>
      <c r="C1201" s="28"/>
      <c r="D1201" s="28"/>
      <c r="E1201" s="28"/>
    </row>
    <row r="1202" spans="2:5" ht="14.25">
      <c r="B1202" s="28"/>
      <c r="C1202" s="28"/>
      <c r="D1202" s="28"/>
      <c r="E1202" s="28"/>
    </row>
    <row r="1203" spans="2:5" ht="14.25">
      <c r="B1203" s="28"/>
      <c r="C1203" s="28"/>
      <c r="D1203" s="28"/>
      <c r="E1203" s="28"/>
    </row>
    <row r="1204" spans="2:5" ht="14.25">
      <c r="B1204" s="28"/>
      <c r="C1204" s="28"/>
      <c r="D1204" s="28"/>
      <c r="E1204" s="28"/>
    </row>
    <row r="1205" spans="2:5" ht="14.25">
      <c r="B1205" s="28"/>
      <c r="C1205" s="28"/>
      <c r="D1205" s="28"/>
      <c r="E1205" s="28"/>
    </row>
    <row r="1206" spans="2:5" ht="14.25">
      <c r="B1206" s="28"/>
      <c r="C1206" s="28"/>
      <c r="D1206" s="28"/>
      <c r="E1206" s="28"/>
    </row>
    <row r="1207" spans="2:5" ht="14.25">
      <c r="B1207" s="28"/>
      <c r="C1207" s="28"/>
      <c r="D1207" s="28"/>
      <c r="E1207" s="28"/>
    </row>
    <row r="1208" spans="2:5" ht="14.25">
      <c r="B1208" s="28"/>
      <c r="C1208" s="28"/>
      <c r="D1208" s="28"/>
      <c r="E1208" s="28"/>
    </row>
    <row r="1209" spans="2:5" ht="14.25">
      <c r="B1209" s="28"/>
      <c r="C1209" s="28"/>
      <c r="D1209" s="28"/>
      <c r="E1209" s="28"/>
    </row>
    <row r="1210" spans="2:5" ht="14.25">
      <c r="B1210" s="28"/>
      <c r="C1210" s="28"/>
      <c r="D1210" s="28"/>
      <c r="E1210" s="28"/>
    </row>
    <row r="1211" spans="2:5" ht="14.25">
      <c r="B1211" s="28"/>
      <c r="C1211" s="28"/>
      <c r="D1211" s="28"/>
      <c r="E1211" s="28"/>
    </row>
    <row r="1212" spans="2:5" ht="14.25">
      <c r="B1212" s="28"/>
      <c r="C1212" s="28"/>
      <c r="D1212" s="28"/>
      <c r="E1212" s="28"/>
    </row>
    <row r="1213" spans="2:5" ht="14.25">
      <c r="B1213" s="28"/>
      <c r="C1213" s="49"/>
      <c r="D1213" s="49"/>
      <c r="E1213" s="49"/>
    </row>
    <row r="1214" spans="2:5" ht="14.25">
      <c r="B1214" s="28"/>
      <c r="C1214" s="49"/>
      <c r="D1214" s="49"/>
      <c r="E1214" s="49"/>
    </row>
    <row r="1215" spans="2:5" ht="14.25">
      <c r="B1215" s="28"/>
      <c r="C1215" s="28"/>
      <c r="D1215" s="28"/>
      <c r="E1215" s="28"/>
    </row>
    <row r="1216" spans="2:5" ht="14.25">
      <c r="B1216" s="28"/>
      <c r="C1216" s="28"/>
      <c r="D1216" s="28"/>
      <c r="E1216" s="28"/>
    </row>
    <row r="1217" spans="2:5" ht="14.25">
      <c r="B1217" s="28"/>
      <c r="C1217" s="28"/>
      <c r="D1217" s="28"/>
      <c r="E1217" s="28"/>
    </row>
    <row r="1218" spans="2:5" ht="14.25">
      <c r="B1218" s="28"/>
      <c r="C1218" s="28"/>
      <c r="D1218" s="28"/>
      <c r="E1218" s="28"/>
    </row>
    <row r="1219" spans="2:5" ht="14.25">
      <c r="B1219" s="28"/>
      <c r="C1219" s="49"/>
      <c r="D1219" s="49"/>
      <c r="E1219" s="49"/>
    </row>
    <row r="1220" spans="2:5" ht="14.25">
      <c r="B1220" s="28"/>
      <c r="C1220" s="49"/>
      <c r="D1220" s="49"/>
      <c r="E1220" s="49"/>
    </row>
    <row r="1221" spans="2:5" ht="14.25">
      <c r="B1221" s="28"/>
      <c r="C1221" s="28"/>
      <c r="D1221" s="28"/>
      <c r="E1221" s="28"/>
    </row>
    <row r="1222" spans="2:5" ht="14.25">
      <c r="B1222" s="28"/>
      <c r="C1222" s="28"/>
      <c r="D1222" s="28"/>
      <c r="E1222" s="28"/>
    </row>
    <row r="1223" spans="2:5" ht="14.25">
      <c r="B1223" s="28"/>
      <c r="C1223" s="28"/>
      <c r="D1223" s="28"/>
      <c r="E1223" s="28"/>
    </row>
    <row r="1224" spans="2:5" ht="14.25">
      <c r="B1224" s="28"/>
      <c r="C1224" s="28"/>
      <c r="D1224" s="28"/>
      <c r="E1224" s="28"/>
    </row>
    <row r="1225" spans="2:5" ht="14.25">
      <c r="B1225" s="28"/>
      <c r="C1225" s="28"/>
      <c r="D1225" s="28"/>
      <c r="E1225" s="28"/>
    </row>
    <row r="1226" spans="2:5" ht="14.25">
      <c r="B1226" s="28"/>
      <c r="C1226" s="49"/>
      <c r="D1226" s="49"/>
      <c r="E1226" s="49"/>
    </row>
    <row r="1227" spans="2:5" ht="14.25">
      <c r="B1227" s="28"/>
      <c r="C1227" s="28"/>
      <c r="D1227" s="28"/>
      <c r="E1227" s="28"/>
    </row>
    <row r="1228" spans="2:5" ht="14.25">
      <c r="B1228" s="28"/>
      <c r="C1228" s="28"/>
      <c r="D1228" s="28"/>
      <c r="E1228" s="28"/>
    </row>
    <row r="1229" spans="2:5" ht="14.25">
      <c r="B1229" s="28"/>
      <c r="C1229" s="49"/>
      <c r="D1229" s="49"/>
      <c r="E1229" s="49"/>
    </row>
    <row r="1230" spans="2:5" ht="14.25">
      <c r="B1230" s="28"/>
      <c r="C1230" s="28"/>
      <c r="D1230" s="28"/>
      <c r="E1230" s="28"/>
    </row>
    <row r="1231" spans="2:5" ht="14.25">
      <c r="B1231" s="28"/>
      <c r="C1231" s="28"/>
      <c r="D1231" s="28"/>
      <c r="E1231" s="28"/>
    </row>
    <row r="1232" spans="2:5" ht="14.25">
      <c r="B1232" s="28"/>
      <c r="C1232" s="28"/>
      <c r="D1232" s="28"/>
      <c r="E1232" s="28"/>
    </row>
    <row r="1233" spans="2:5" ht="14.25">
      <c r="B1233" s="28"/>
      <c r="C1233" s="49"/>
      <c r="D1233" s="49"/>
      <c r="E1233" s="49"/>
    </row>
    <row r="1234" spans="2:5" ht="14.25">
      <c r="B1234" s="28"/>
      <c r="C1234" s="49"/>
      <c r="D1234" s="49"/>
      <c r="E1234" s="49"/>
    </row>
    <row r="1235" spans="2:5" ht="14.25">
      <c r="B1235" s="28"/>
      <c r="C1235" s="28"/>
      <c r="D1235" s="28"/>
      <c r="E1235" s="28"/>
    </row>
    <row r="1236" spans="2:5" ht="14.25">
      <c r="B1236" s="28"/>
      <c r="C1236" s="28"/>
      <c r="D1236" s="28"/>
      <c r="E1236" s="28"/>
    </row>
    <row r="1237" spans="2:5" ht="14.25">
      <c r="B1237" s="28"/>
      <c r="C1237" s="49"/>
      <c r="D1237" s="49"/>
      <c r="E1237" s="49"/>
    </row>
    <row r="1238" spans="2:5" ht="14.25">
      <c r="B1238" s="28"/>
      <c r="C1238" s="49"/>
      <c r="D1238" s="49"/>
      <c r="E1238" s="49"/>
    </row>
    <row r="1239" spans="2:5" ht="14.25">
      <c r="B1239" s="28"/>
      <c r="C1239" s="49"/>
      <c r="D1239" s="49"/>
      <c r="E1239" s="49"/>
    </row>
    <row r="1240" spans="2:5" ht="14.25">
      <c r="B1240" s="28"/>
      <c r="C1240" s="28"/>
      <c r="D1240" s="28"/>
      <c r="E1240" s="28"/>
    </row>
    <row r="1241" spans="2:5" ht="14.25">
      <c r="B1241" s="28"/>
      <c r="C1241" s="28"/>
      <c r="D1241" s="28"/>
      <c r="E1241" s="28"/>
    </row>
    <row r="1242" spans="2:5" ht="14.25">
      <c r="B1242" s="28"/>
      <c r="C1242" s="28"/>
      <c r="D1242" s="28"/>
      <c r="E1242" s="28"/>
    </row>
    <row r="1243" spans="2:5" ht="14.25">
      <c r="B1243" s="28"/>
      <c r="C1243" s="49"/>
      <c r="D1243" s="49"/>
      <c r="E1243" s="49"/>
    </row>
    <row r="1244" spans="2:5" ht="14.25">
      <c r="B1244" s="28"/>
      <c r="C1244" s="28"/>
      <c r="D1244" s="28"/>
      <c r="E1244" s="28"/>
    </row>
    <row r="1245" spans="2:5" ht="14.25">
      <c r="B1245" s="28"/>
      <c r="C1245" s="28"/>
      <c r="D1245" s="28"/>
      <c r="E1245" s="28"/>
    </row>
    <row r="1246" spans="2:5" ht="14.25">
      <c r="B1246" s="28"/>
      <c r="C1246" s="28"/>
      <c r="D1246" s="28"/>
      <c r="E1246" s="28"/>
    </row>
    <row r="1247" spans="2:5" ht="14.25">
      <c r="B1247" s="28"/>
      <c r="C1247" s="28"/>
      <c r="D1247" s="28"/>
      <c r="E1247" s="28"/>
    </row>
    <row r="1248" spans="2:5" ht="14.25">
      <c r="B1248" s="28"/>
      <c r="C1248" s="28"/>
      <c r="D1248" s="28"/>
      <c r="E1248" s="28"/>
    </row>
    <row r="1249" spans="1:6" ht="14.25">
      <c r="B1249" s="28"/>
      <c r="C1249" s="49"/>
      <c r="D1249" s="49"/>
      <c r="E1249" s="49"/>
    </row>
    <row r="1250" spans="1:6" ht="14.25">
      <c r="B1250" s="28"/>
      <c r="C1250" s="49"/>
      <c r="D1250" s="49"/>
      <c r="E1250" s="49"/>
    </row>
    <row r="1251" spans="1:6" ht="14.25">
      <c r="B1251" s="28"/>
      <c r="C1251" s="49"/>
      <c r="D1251" s="49"/>
      <c r="E1251" s="49"/>
    </row>
    <row r="1252" spans="1:6" ht="14.25">
      <c r="B1252" s="28"/>
      <c r="C1252" s="28"/>
      <c r="D1252" s="28"/>
      <c r="E1252" s="28"/>
    </row>
    <row r="1253" spans="1:6" ht="14.25">
      <c r="B1253" s="28"/>
      <c r="C1253" s="49"/>
      <c r="D1253" s="49"/>
      <c r="E1253" s="49"/>
    </row>
    <row r="1254" spans="1:6" ht="14.25">
      <c r="B1254" s="28"/>
      <c r="C1254" s="28"/>
      <c r="D1254" s="28"/>
      <c r="E1254" s="28"/>
    </row>
    <row r="1255" spans="1:6" ht="14.25">
      <c r="B1255" s="28"/>
      <c r="C1255" s="28"/>
      <c r="D1255" s="28"/>
      <c r="E1255" s="28"/>
    </row>
    <row r="1256" spans="1:6" ht="15">
      <c r="B1256" s="28"/>
      <c r="C1256" s="28"/>
      <c r="D1256" s="651"/>
      <c r="E1256" s="651"/>
    </row>
    <row r="1257" spans="1:6" ht="14.25">
      <c r="A1257" s="259"/>
      <c r="B1257" s="28"/>
      <c r="C1257" s="49"/>
      <c r="D1257" s="49"/>
      <c r="E1257" s="49"/>
      <c r="F1257" s="49"/>
    </row>
    <row r="1258" spans="1:6" ht="14.25">
      <c r="A1258" s="259"/>
      <c r="B1258" s="28"/>
      <c r="C1258" s="49"/>
      <c r="D1258" s="49"/>
      <c r="E1258" s="49"/>
      <c r="F1258" s="49"/>
    </row>
    <row r="1259" spans="1:6" ht="14.25">
      <c r="A1259" s="259"/>
      <c r="B1259" s="28"/>
      <c r="C1259" s="49"/>
      <c r="D1259" s="49"/>
      <c r="E1259" s="49"/>
      <c r="F1259" s="49"/>
    </row>
    <row r="1260" spans="1:6" ht="14.25">
      <c r="A1260" s="259"/>
      <c r="B1260" s="28"/>
      <c r="C1260" s="49"/>
      <c r="D1260" s="49"/>
      <c r="E1260" s="49"/>
      <c r="F1260" s="49"/>
    </row>
    <row r="1261" spans="1:6" ht="14.25">
      <c r="A1261" s="259"/>
      <c r="B1261" s="28"/>
      <c r="C1261" s="49"/>
      <c r="D1261" s="49"/>
      <c r="E1261" s="49"/>
      <c r="F1261" s="49"/>
    </row>
    <row r="1262" spans="1:6" ht="14.25">
      <c r="A1262" s="259"/>
      <c r="B1262" s="28"/>
      <c r="C1262" s="49"/>
      <c r="D1262" s="49"/>
      <c r="E1262" s="49"/>
      <c r="F1262" s="49"/>
    </row>
    <row r="1263" spans="1:6" ht="14.25">
      <c r="A1263" s="259"/>
      <c r="B1263" s="28"/>
      <c r="C1263" s="49"/>
      <c r="D1263" s="49"/>
      <c r="E1263" s="49"/>
      <c r="F1263" s="49"/>
    </row>
    <row r="1264" spans="1:6" ht="14.25">
      <c r="A1264" s="259"/>
      <c r="B1264" s="28"/>
      <c r="C1264" s="49"/>
      <c r="D1264" s="49"/>
      <c r="E1264" s="49"/>
      <c r="F1264" s="49"/>
    </row>
    <row r="1265" spans="1:6" ht="14.25">
      <c r="A1265" s="259"/>
      <c r="B1265" s="28"/>
      <c r="C1265" s="49"/>
      <c r="D1265" s="49"/>
      <c r="E1265" s="49"/>
      <c r="F1265" s="49"/>
    </row>
    <row r="1266" spans="1:6" ht="14.25">
      <c r="A1266" s="259"/>
      <c r="B1266" s="28"/>
      <c r="C1266" s="49"/>
      <c r="D1266" s="49"/>
      <c r="E1266" s="49"/>
      <c r="F1266" s="49"/>
    </row>
    <row r="1267" spans="1:6" ht="14.25">
      <c r="A1267" s="259"/>
      <c r="B1267" s="28"/>
      <c r="C1267" s="49"/>
      <c r="D1267" s="49"/>
      <c r="E1267" s="49"/>
      <c r="F1267" s="49"/>
    </row>
    <row r="1268" spans="1:6" ht="14.25">
      <c r="A1268" s="259"/>
      <c r="B1268" s="28"/>
      <c r="C1268" s="49"/>
      <c r="D1268" s="49"/>
      <c r="E1268" s="49"/>
      <c r="F1268" s="49"/>
    </row>
    <row r="1269" spans="1:6" ht="14.25">
      <c r="A1269" s="259"/>
      <c r="B1269" s="28"/>
      <c r="C1269" s="49"/>
      <c r="D1269" s="49"/>
      <c r="E1269" s="49"/>
      <c r="F1269" s="49"/>
    </row>
    <row r="1270" spans="1:6" ht="14.25">
      <c r="A1270" s="259"/>
      <c r="B1270" s="28"/>
      <c r="C1270" s="49"/>
      <c r="D1270" s="49"/>
      <c r="E1270" s="49"/>
      <c r="F1270" s="49"/>
    </row>
    <row r="1271" spans="1:6" ht="14.25">
      <c r="A1271" s="259"/>
      <c r="B1271" s="28"/>
      <c r="C1271" s="49"/>
      <c r="D1271" s="49"/>
      <c r="E1271" s="49"/>
      <c r="F1271" s="49"/>
    </row>
    <row r="1272" spans="1:6" ht="14.25">
      <c r="A1272" s="259"/>
      <c r="B1272" s="28"/>
      <c r="C1272" s="49"/>
      <c r="D1272" s="49"/>
      <c r="E1272" s="49"/>
      <c r="F1272" s="49"/>
    </row>
    <row r="1273" spans="1:6" ht="14.25">
      <c r="A1273" s="259"/>
      <c r="B1273" s="28"/>
      <c r="C1273" s="49"/>
      <c r="D1273" s="49"/>
      <c r="E1273" s="49"/>
      <c r="F1273" s="49"/>
    </row>
    <row r="1274" spans="1:6" ht="14.25">
      <c r="A1274" s="259"/>
      <c r="B1274" s="28"/>
      <c r="C1274" s="49"/>
      <c r="D1274" s="49"/>
      <c r="E1274" s="49"/>
      <c r="F1274" s="49"/>
    </row>
    <row r="1275" spans="1:6" ht="14.25">
      <c r="A1275" s="259"/>
      <c r="B1275" s="28"/>
      <c r="C1275" s="49"/>
      <c r="D1275" s="49"/>
      <c r="E1275" s="49"/>
      <c r="F1275" s="49"/>
    </row>
    <row r="1276" spans="1:6" ht="14.25">
      <c r="A1276" s="259"/>
      <c r="B1276" s="28"/>
      <c r="C1276" s="49"/>
      <c r="D1276" s="49"/>
      <c r="E1276" s="49"/>
      <c r="F1276" s="49"/>
    </row>
    <row r="1277" spans="1:6" ht="14.25">
      <c r="A1277" s="259"/>
      <c r="B1277" s="28"/>
      <c r="C1277" s="49"/>
      <c r="D1277" s="49"/>
      <c r="E1277" s="49"/>
      <c r="F1277" s="49"/>
    </row>
    <row r="1278" spans="1:6" ht="14.25">
      <c r="A1278" s="259"/>
      <c r="B1278" s="28"/>
      <c r="C1278" s="49"/>
      <c r="D1278" s="49"/>
      <c r="E1278" s="49"/>
      <c r="F1278" s="49"/>
    </row>
    <row r="1279" spans="1:6" ht="14.25">
      <c r="A1279" s="259"/>
      <c r="B1279" s="28"/>
      <c r="C1279" s="49"/>
      <c r="D1279" s="49"/>
      <c r="E1279" s="49"/>
      <c r="F1279" s="49"/>
    </row>
    <row r="1280" spans="1:6" ht="14.25">
      <c r="A1280" s="259"/>
      <c r="B1280" s="28"/>
      <c r="C1280" s="49"/>
      <c r="D1280" s="49"/>
      <c r="E1280" s="49"/>
      <c r="F1280" s="49"/>
    </row>
    <row r="1281" spans="1:6" ht="14.25">
      <c r="A1281" s="259"/>
      <c r="B1281" s="28"/>
      <c r="C1281" s="49"/>
      <c r="D1281" s="49"/>
      <c r="E1281" s="49"/>
      <c r="F1281" s="49"/>
    </row>
    <row r="1282" spans="1:6" ht="14.25">
      <c r="A1282" s="259"/>
      <c r="B1282" s="28"/>
      <c r="C1282" s="49"/>
      <c r="D1282" s="49"/>
      <c r="E1282" s="49"/>
      <c r="F1282" s="49"/>
    </row>
    <row r="1283" spans="1:6" ht="14.25">
      <c r="A1283" s="259"/>
      <c r="B1283" s="28"/>
      <c r="C1283" s="49"/>
      <c r="D1283" s="49"/>
      <c r="E1283" s="49"/>
      <c r="F1283" s="49"/>
    </row>
    <row r="1284" spans="1:6" ht="14.25">
      <c r="A1284" s="259"/>
      <c r="B1284" s="28"/>
      <c r="C1284" s="49"/>
      <c r="D1284" s="49"/>
      <c r="E1284" s="49"/>
      <c r="F1284" s="49"/>
    </row>
    <row r="1285" spans="1:6" ht="14.25">
      <c r="A1285" s="259"/>
      <c r="B1285" s="28"/>
      <c r="C1285" s="49"/>
      <c r="D1285" s="49"/>
      <c r="E1285" s="49"/>
      <c r="F1285" s="49"/>
    </row>
    <row r="1286" spans="1:6" ht="14.25">
      <c r="A1286" s="259"/>
      <c r="B1286" s="28"/>
      <c r="C1286" s="49"/>
      <c r="D1286" s="49"/>
      <c r="E1286" s="49"/>
      <c r="F1286" s="49"/>
    </row>
    <row r="1287" spans="1:6" ht="14.25">
      <c r="A1287" s="259"/>
      <c r="B1287" s="28"/>
      <c r="C1287" s="49"/>
      <c r="D1287" s="49"/>
      <c r="E1287" s="49"/>
      <c r="F1287" s="49"/>
    </row>
    <row r="1288" spans="1:6" ht="14.25">
      <c r="A1288" s="259"/>
      <c r="B1288" s="28"/>
      <c r="C1288" s="49"/>
      <c r="D1288" s="49"/>
      <c r="E1288" s="49"/>
      <c r="F1288" s="49"/>
    </row>
    <row r="1289" spans="1:6" ht="14.25">
      <c r="A1289" s="259"/>
      <c r="B1289" s="28"/>
      <c r="C1289" s="49"/>
      <c r="D1289" s="49"/>
      <c r="E1289" s="49"/>
      <c r="F1289" s="49"/>
    </row>
    <row r="1290" spans="1:6" ht="14.25">
      <c r="A1290" s="259"/>
      <c r="B1290" s="28"/>
      <c r="C1290" s="49"/>
      <c r="D1290" s="49"/>
      <c r="E1290" s="49"/>
      <c r="F1290" s="49"/>
    </row>
    <row r="1291" spans="1:6" ht="14.25">
      <c r="A1291" s="259"/>
      <c r="B1291" s="28"/>
      <c r="C1291" s="49"/>
      <c r="D1291" s="49"/>
      <c r="E1291" s="49"/>
      <c r="F1291" s="49"/>
    </row>
    <row r="1292" spans="1:6" ht="14.25">
      <c r="A1292" s="259"/>
      <c r="B1292" s="28"/>
      <c r="C1292" s="49"/>
      <c r="D1292" s="49"/>
      <c r="E1292" s="49"/>
      <c r="F1292" s="49"/>
    </row>
    <row r="1293" spans="1:6" ht="14.25">
      <c r="A1293" s="259"/>
      <c r="B1293" s="28"/>
      <c r="C1293" s="49"/>
      <c r="D1293" s="49"/>
      <c r="E1293" s="49"/>
      <c r="F1293" s="49"/>
    </row>
    <row r="1294" spans="1:6" ht="14.25">
      <c r="A1294" s="259"/>
      <c r="B1294" s="28"/>
      <c r="C1294" s="49"/>
      <c r="D1294" s="49"/>
      <c r="E1294" s="49"/>
      <c r="F1294" s="49"/>
    </row>
    <row r="1295" spans="1:6" ht="14.25">
      <c r="A1295" s="259"/>
      <c r="B1295" s="28"/>
      <c r="C1295" s="49"/>
      <c r="D1295" s="49"/>
      <c r="E1295" s="49"/>
      <c r="F1295" s="49"/>
    </row>
    <row r="1296" spans="1:6" ht="14.25">
      <c r="A1296" s="259"/>
      <c r="B1296" s="28"/>
      <c r="C1296" s="49"/>
      <c r="D1296" s="49"/>
      <c r="E1296" s="49"/>
      <c r="F1296" s="49"/>
    </row>
    <row r="1297" spans="1:6" ht="14.25">
      <c r="A1297" s="259"/>
      <c r="B1297" s="28"/>
      <c r="C1297" s="49"/>
      <c r="D1297" s="49"/>
      <c r="E1297" s="49"/>
      <c r="F1297" s="49"/>
    </row>
    <row r="1298" spans="1:6" ht="14.25">
      <c r="A1298" s="259"/>
      <c r="B1298" s="28"/>
      <c r="C1298" s="49"/>
      <c r="D1298" s="49"/>
      <c r="E1298" s="49"/>
      <c r="F1298" s="49"/>
    </row>
    <row r="1299" spans="1:6" ht="14.25">
      <c r="A1299" s="259"/>
      <c r="B1299" s="28"/>
      <c r="C1299" s="49"/>
      <c r="D1299" s="49"/>
      <c r="E1299" s="49"/>
      <c r="F1299" s="49"/>
    </row>
    <row r="1300" spans="1:6" ht="14.25">
      <c r="A1300" s="259"/>
      <c r="B1300" s="28"/>
      <c r="C1300" s="49"/>
      <c r="D1300" s="49"/>
      <c r="E1300" s="49"/>
      <c r="F1300" s="49"/>
    </row>
    <row r="1301" spans="1:6" ht="14.25">
      <c r="A1301" s="259"/>
      <c r="B1301" s="28"/>
      <c r="C1301" s="49"/>
      <c r="D1301" s="49"/>
      <c r="E1301" s="49"/>
      <c r="F1301" s="49"/>
    </row>
    <row r="1302" spans="1:6" ht="14.25">
      <c r="A1302" s="259"/>
      <c r="B1302" s="28"/>
      <c r="C1302" s="49"/>
      <c r="D1302" s="49"/>
      <c r="E1302" s="49"/>
      <c r="F1302" s="49"/>
    </row>
    <row r="1303" spans="1:6" ht="14.25">
      <c r="A1303" s="259"/>
      <c r="B1303" s="28"/>
      <c r="C1303" s="49"/>
      <c r="D1303" s="49"/>
      <c r="E1303" s="49"/>
      <c r="F1303" s="49"/>
    </row>
    <row r="1304" spans="1:6" ht="14.25">
      <c r="A1304" s="259"/>
      <c r="B1304" s="28"/>
      <c r="C1304" s="49"/>
      <c r="D1304" s="49"/>
      <c r="E1304" s="49"/>
      <c r="F1304" s="49"/>
    </row>
    <row r="1305" spans="1:6" ht="14.25">
      <c r="A1305" s="259"/>
      <c r="B1305" s="28"/>
      <c r="C1305" s="49"/>
      <c r="D1305" s="49"/>
      <c r="E1305" s="49"/>
      <c r="F1305" s="49"/>
    </row>
    <row r="1306" spans="1:6" ht="14.25">
      <c r="A1306" s="259"/>
      <c r="B1306" s="28"/>
      <c r="C1306" s="49"/>
      <c r="D1306" s="49"/>
      <c r="E1306" s="49"/>
      <c r="F1306" s="49"/>
    </row>
    <row r="1307" spans="1:6" ht="14.25">
      <c r="A1307" s="259"/>
      <c r="B1307" s="28"/>
      <c r="C1307" s="49"/>
      <c r="D1307" s="49"/>
      <c r="E1307" s="49"/>
      <c r="F1307" s="49"/>
    </row>
    <row r="1308" spans="1:6" ht="14.25">
      <c r="A1308" s="259"/>
      <c r="B1308" s="28"/>
      <c r="C1308" s="49"/>
      <c r="D1308" s="49"/>
      <c r="E1308" s="49"/>
      <c r="F1308" s="49"/>
    </row>
    <row r="1309" spans="1:6" ht="14.25">
      <c r="A1309" s="259"/>
      <c r="B1309" s="28"/>
      <c r="C1309" s="49"/>
      <c r="D1309" s="49"/>
      <c r="E1309" s="49"/>
      <c r="F1309" s="49"/>
    </row>
    <row r="1310" spans="1:6" ht="14.25">
      <c r="A1310" s="259"/>
      <c r="B1310" s="28"/>
      <c r="C1310" s="49"/>
      <c r="D1310" s="49"/>
      <c r="E1310" s="49"/>
      <c r="F1310" s="49"/>
    </row>
    <row r="1311" spans="1:6" ht="14.25">
      <c r="A1311" s="259"/>
      <c r="B1311" s="28"/>
      <c r="C1311" s="49"/>
      <c r="D1311" s="49"/>
      <c r="E1311" s="49"/>
      <c r="F1311" s="49"/>
    </row>
    <row r="1312" spans="1:6" ht="14.25">
      <c r="A1312" s="259"/>
      <c r="B1312" s="28"/>
      <c r="C1312" s="49"/>
      <c r="D1312" s="49"/>
      <c r="E1312" s="49"/>
      <c r="F1312" s="49"/>
    </row>
    <row r="1313" spans="1:6" ht="14.25">
      <c r="A1313" s="259"/>
      <c r="B1313" s="28"/>
      <c r="C1313" s="49"/>
      <c r="D1313" s="49"/>
      <c r="E1313" s="49"/>
      <c r="F1313" s="49"/>
    </row>
    <row r="1314" spans="1:6" ht="14.25">
      <c r="A1314" s="259"/>
      <c r="B1314" s="28"/>
      <c r="C1314" s="49"/>
      <c r="D1314" s="49"/>
      <c r="E1314" s="49"/>
      <c r="F1314" s="49"/>
    </row>
    <row r="1315" spans="1:6" ht="14.25">
      <c r="A1315" s="259"/>
      <c r="B1315" s="28"/>
      <c r="C1315" s="49"/>
      <c r="D1315" s="49"/>
      <c r="E1315" s="49"/>
      <c r="F1315" s="49"/>
    </row>
    <row r="1316" spans="1:6" ht="14.25">
      <c r="A1316" s="259"/>
      <c r="B1316" s="28"/>
      <c r="C1316" s="49"/>
      <c r="D1316" s="49"/>
      <c r="E1316" s="49"/>
      <c r="F1316" s="49"/>
    </row>
    <row r="1317" spans="1:6" ht="14.25">
      <c r="A1317" s="259"/>
      <c r="B1317" s="28"/>
      <c r="C1317" s="49"/>
      <c r="D1317" s="49"/>
      <c r="E1317" s="49"/>
      <c r="F1317" s="49"/>
    </row>
    <row r="1318" spans="1:6" ht="14.25">
      <c r="A1318" s="259"/>
      <c r="B1318" s="28"/>
      <c r="C1318" s="49"/>
      <c r="D1318" s="49"/>
      <c r="E1318" s="49"/>
      <c r="F1318" s="49"/>
    </row>
    <row r="1319" spans="1:6" ht="14.25">
      <c r="A1319" s="259"/>
      <c r="B1319" s="28"/>
      <c r="C1319" s="49"/>
      <c r="D1319" s="49"/>
      <c r="E1319" s="49"/>
      <c r="F1319" s="49"/>
    </row>
    <row r="1320" spans="1:6" ht="14.25">
      <c r="A1320" s="259"/>
      <c r="B1320" s="28"/>
      <c r="C1320" s="49"/>
      <c r="D1320" s="49"/>
      <c r="E1320" s="49"/>
      <c r="F1320" s="49"/>
    </row>
    <row r="1321" spans="1:6" ht="14.25">
      <c r="A1321" s="259"/>
      <c r="B1321" s="28"/>
      <c r="C1321" s="49"/>
      <c r="D1321" s="49"/>
      <c r="E1321" s="49"/>
      <c r="F1321" s="49"/>
    </row>
    <row r="1322" spans="1:6" ht="14.25">
      <c r="A1322" s="259"/>
      <c r="B1322" s="28"/>
      <c r="C1322" s="49"/>
      <c r="D1322" s="49"/>
      <c r="E1322" s="49"/>
      <c r="F1322" s="49"/>
    </row>
    <row r="1323" spans="1:6" ht="14.25">
      <c r="A1323" s="259"/>
      <c r="B1323" s="28"/>
      <c r="C1323" s="49"/>
      <c r="D1323" s="49"/>
      <c r="E1323" s="49"/>
      <c r="F1323" s="49"/>
    </row>
    <row r="1324" spans="1:6" ht="14.25">
      <c r="A1324" s="259"/>
      <c r="B1324" s="28"/>
      <c r="C1324" s="49"/>
      <c r="D1324" s="49"/>
      <c r="E1324" s="49"/>
      <c r="F1324" s="49"/>
    </row>
    <row r="1325" spans="1:6" ht="14.25">
      <c r="A1325" s="259"/>
      <c r="B1325" s="28"/>
      <c r="C1325" s="49"/>
      <c r="D1325" s="49"/>
      <c r="E1325" s="49"/>
      <c r="F1325" s="49"/>
    </row>
    <row r="1326" spans="1:6" ht="14.25">
      <c r="A1326" s="259"/>
      <c r="B1326" s="28"/>
      <c r="C1326" s="49"/>
      <c r="D1326" s="49"/>
      <c r="E1326" s="49"/>
      <c r="F1326" s="49"/>
    </row>
    <row r="1327" spans="1:6" ht="14.25">
      <c r="A1327" s="259"/>
      <c r="B1327" s="28"/>
      <c r="C1327" s="49"/>
      <c r="D1327" s="49"/>
      <c r="E1327" s="49"/>
      <c r="F1327" s="49"/>
    </row>
    <row r="1328" spans="1:6" ht="14.25">
      <c r="A1328" s="259"/>
      <c r="B1328" s="28"/>
      <c r="C1328" s="49"/>
      <c r="D1328" s="49"/>
      <c r="E1328" s="49"/>
      <c r="F1328" s="49"/>
    </row>
    <row r="1329" spans="1:6" ht="14.25">
      <c r="A1329" s="259"/>
      <c r="B1329" s="28"/>
      <c r="C1329" s="49"/>
      <c r="D1329" s="49"/>
      <c r="E1329" s="49"/>
      <c r="F1329" s="49"/>
    </row>
    <row r="1330" spans="1:6" ht="14.25">
      <c r="A1330" s="259"/>
      <c r="B1330" s="28"/>
      <c r="C1330" s="49"/>
      <c r="D1330" s="49"/>
      <c r="E1330" s="49"/>
      <c r="F1330" s="49"/>
    </row>
    <row r="1331" spans="1:6" ht="14.25">
      <c r="A1331" s="259"/>
      <c r="B1331" s="28"/>
      <c r="C1331" s="49"/>
      <c r="D1331" s="49"/>
      <c r="E1331" s="49"/>
      <c r="F1331" s="49"/>
    </row>
    <row r="1332" spans="1:6" ht="14.25">
      <c r="A1332" s="259"/>
      <c r="B1332" s="28"/>
      <c r="C1332" s="49"/>
      <c r="D1332" s="49"/>
      <c r="E1332" s="49"/>
      <c r="F1332" s="49"/>
    </row>
    <row r="1333" spans="1:6" ht="14.25">
      <c r="A1333" s="259"/>
      <c r="B1333" s="28"/>
      <c r="C1333" s="49"/>
      <c r="D1333" s="49"/>
      <c r="E1333" s="49"/>
      <c r="F1333" s="49"/>
    </row>
    <row r="1334" spans="1:6" ht="14.25">
      <c r="A1334" s="259"/>
      <c r="B1334" s="28"/>
      <c r="C1334" s="49"/>
      <c r="D1334" s="49"/>
      <c r="E1334" s="49"/>
      <c r="F1334" s="49"/>
    </row>
    <row r="1335" spans="1:6" ht="14.25">
      <c r="A1335" s="259"/>
      <c r="B1335" s="28"/>
      <c r="C1335" s="49"/>
      <c r="D1335" s="49"/>
      <c r="E1335" s="49"/>
      <c r="F1335" s="49"/>
    </row>
    <row r="1336" spans="1:6" ht="14.25">
      <c r="A1336" s="259"/>
      <c r="B1336" s="28"/>
      <c r="C1336" s="49"/>
      <c r="D1336" s="49"/>
      <c r="E1336" s="49"/>
      <c r="F1336" s="49"/>
    </row>
    <row r="1337" spans="1:6" ht="14.25">
      <c r="A1337" s="259"/>
      <c r="B1337" s="28"/>
      <c r="C1337" s="49"/>
      <c r="D1337" s="49"/>
      <c r="E1337" s="49"/>
      <c r="F1337" s="49"/>
    </row>
    <row r="1338" spans="1:6" ht="14.25">
      <c r="A1338" s="259"/>
      <c r="B1338" s="28"/>
      <c r="C1338" s="49"/>
      <c r="D1338" s="49"/>
      <c r="E1338" s="49"/>
      <c r="F1338" s="49"/>
    </row>
    <row r="1339" spans="1:6" ht="14.25">
      <c r="A1339" s="259"/>
      <c r="B1339" s="28"/>
      <c r="C1339" s="49"/>
      <c r="D1339" s="49"/>
      <c r="E1339" s="49"/>
      <c r="F1339" s="49"/>
    </row>
    <row r="1340" spans="1:6" ht="14.25">
      <c r="A1340" s="259"/>
      <c r="B1340" s="28"/>
      <c r="C1340" s="49"/>
      <c r="D1340" s="49"/>
      <c r="E1340" s="49"/>
      <c r="F1340" s="49"/>
    </row>
    <row r="1341" spans="1:6" ht="14.25">
      <c r="A1341" s="259"/>
      <c r="B1341" s="28"/>
      <c r="C1341" s="49"/>
      <c r="D1341" s="49"/>
      <c r="E1341" s="49"/>
      <c r="F1341" s="49"/>
    </row>
    <row r="1342" spans="1:6" ht="14.25">
      <c r="A1342" s="259"/>
      <c r="B1342" s="28"/>
      <c r="C1342" s="49"/>
      <c r="D1342" s="49"/>
      <c r="E1342" s="49"/>
      <c r="F1342" s="49"/>
    </row>
    <row r="1343" spans="1:6" ht="14.25">
      <c r="A1343" s="259"/>
      <c r="B1343" s="28"/>
      <c r="C1343" s="49"/>
      <c r="D1343" s="49"/>
      <c r="E1343" s="49"/>
      <c r="F1343" s="49"/>
    </row>
    <row r="1344" spans="1:6" ht="14.25">
      <c r="A1344" s="259"/>
      <c r="B1344" s="28"/>
      <c r="C1344" s="49"/>
      <c r="D1344" s="49"/>
      <c r="E1344" s="49"/>
      <c r="F1344" s="49"/>
    </row>
    <row r="1345" spans="1:6" ht="14.25">
      <c r="A1345" s="259"/>
      <c r="B1345" s="28"/>
      <c r="C1345" s="49"/>
      <c r="D1345" s="49"/>
      <c r="E1345" s="49"/>
      <c r="F1345" s="49"/>
    </row>
    <row r="1346" spans="1:6" ht="14.25">
      <c r="A1346" s="259"/>
      <c r="B1346" s="28"/>
      <c r="C1346" s="49"/>
      <c r="D1346" s="49"/>
      <c r="E1346" s="49"/>
      <c r="F1346" s="49"/>
    </row>
    <row r="1347" spans="1:6" ht="14.25">
      <c r="A1347" s="259"/>
      <c r="B1347" s="28"/>
      <c r="C1347" s="49"/>
      <c r="D1347" s="49"/>
      <c r="E1347" s="49"/>
      <c r="F1347" s="49"/>
    </row>
    <row r="1348" spans="1:6" ht="14.25">
      <c r="A1348" s="259"/>
      <c r="B1348" s="28"/>
      <c r="C1348" s="49"/>
      <c r="D1348" s="49"/>
      <c r="E1348" s="49"/>
      <c r="F1348" s="49"/>
    </row>
    <row r="1349" spans="1:6" ht="14.25">
      <c r="A1349" s="259"/>
      <c r="B1349" s="28"/>
      <c r="C1349" s="49"/>
      <c r="D1349" s="49"/>
      <c r="E1349" s="49"/>
      <c r="F1349" s="49"/>
    </row>
    <row r="1350" spans="1:6" ht="14.25">
      <c r="A1350" s="259"/>
      <c r="B1350" s="28"/>
      <c r="C1350" s="49"/>
      <c r="D1350" s="49"/>
      <c r="E1350" s="49"/>
      <c r="F1350" s="49"/>
    </row>
    <row r="1351" spans="1:6" ht="14.25">
      <c r="A1351" s="259"/>
      <c r="B1351" s="28"/>
      <c r="C1351" s="49"/>
      <c r="D1351" s="49"/>
      <c r="E1351" s="49"/>
      <c r="F1351" s="49"/>
    </row>
    <row r="1352" spans="1:6" ht="14.25">
      <c r="A1352" s="259"/>
      <c r="B1352" s="28"/>
      <c r="C1352" s="49"/>
      <c r="D1352" s="49"/>
      <c r="E1352" s="49"/>
      <c r="F1352" s="49"/>
    </row>
    <row r="1353" spans="1:6" ht="14.25">
      <c r="A1353" s="259"/>
      <c r="B1353" s="28"/>
      <c r="C1353" s="49"/>
      <c r="D1353" s="49"/>
      <c r="E1353" s="49"/>
      <c r="F1353" s="49"/>
    </row>
    <row r="1354" spans="1:6" ht="14.25">
      <c r="A1354" s="259"/>
      <c r="B1354" s="28"/>
      <c r="C1354" s="49"/>
      <c r="D1354" s="49"/>
      <c r="E1354" s="49"/>
      <c r="F1354" s="49"/>
    </row>
    <row r="1355" spans="1:6" ht="14.25">
      <c r="A1355" s="259"/>
      <c r="B1355" s="28"/>
      <c r="C1355" s="49"/>
      <c r="D1355" s="49"/>
      <c r="E1355" s="49"/>
      <c r="F1355" s="49"/>
    </row>
    <row r="1356" spans="1:6" ht="14.25">
      <c r="A1356" s="259"/>
      <c r="B1356" s="28"/>
      <c r="C1356" s="49"/>
      <c r="D1356" s="49"/>
      <c r="E1356" s="49"/>
      <c r="F1356" s="49"/>
    </row>
    <row r="1357" spans="1:6" ht="14.25">
      <c r="A1357" s="259"/>
      <c r="B1357" s="28"/>
      <c r="C1357" s="49"/>
      <c r="D1357" s="49"/>
      <c r="E1357" s="49"/>
      <c r="F1357" s="49"/>
    </row>
    <row r="1358" spans="1:6" ht="14.25">
      <c r="A1358" s="259"/>
      <c r="B1358" s="28"/>
      <c r="C1358" s="49"/>
      <c r="D1358" s="49"/>
      <c r="E1358" s="49"/>
      <c r="F1358" s="49"/>
    </row>
    <row r="1359" spans="1:6" ht="14.25">
      <c r="A1359" s="259"/>
      <c r="B1359" s="28"/>
      <c r="C1359" s="49"/>
      <c r="D1359" s="49"/>
      <c r="E1359" s="49"/>
      <c r="F1359" s="49"/>
    </row>
    <row r="1360" spans="1:6" ht="14.25">
      <c r="A1360" s="259"/>
      <c r="B1360" s="28"/>
      <c r="C1360" s="49"/>
      <c r="D1360" s="49"/>
      <c r="E1360" s="49"/>
      <c r="F1360" s="49"/>
    </row>
    <row r="1361" spans="1:6" ht="14.25">
      <c r="A1361" s="259"/>
      <c r="B1361" s="28"/>
      <c r="C1361" s="49"/>
      <c r="D1361" s="49"/>
      <c r="E1361" s="49"/>
      <c r="F1361" s="49"/>
    </row>
    <row r="1362" spans="1:6" ht="14.25">
      <c r="A1362" s="259"/>
      <c r="B1362" s="28"/>
      <c r="C1362" s="49"/>
      <c r="D1362" s="49"/>
      <c r="E1362" s="49"/>
      <c r="F1362" s="49"/>
    </row>
    <row r="1363" spans="1:6" ht="14.25">
      <c r="A1363" s="259"/>
      <c r="B1363" s="28"/>
      <c r="C1363" s="49"/>
      <c r="D1363" s="49"/>
      <c r="E1363" s="49"/>
      <c r="F1363" s="49"/>
    </row>
    <row r="1364" spans="1:6" ht="14.25">
      <c r="A1364" s="259"/>
      <c r="B1364" s="28"/>
      <c r="C1364" s="49"/>
      <c r="D1364" s="49"/>
      <c r="E1364" s="49"/>
      <c r="F1364" s="49"/>
    </row>
    <row r="1365" spans="1:6" ht="14.25">
      <c r="A1365" s="259"/>
      <c r="B1365" s="28"/>
      <c r="C1365" s="49"/>
      <c r="D1365" s="49"/>
      <c r="E1365" s="49"/>
      <c r="F1365" s="49"/>
    </row>
    <row r="1366" spans="1:6" ht="14.25">
      <c r="A1366" s="259"/>
      <c r="B1366" s="28"/>
      <c r="C1366" s="49"/>
      <c r="D1366" s="49"/>
      <c r="E1366" s="49"/>
      <c r="F1366" s="49"/>
    </row>
    <row r="1367" spans="1:6" ht="14.25">
      <c r="A1367" s="259"/>
      <c r="B1367" s="28"/>
      <c r="C1367" s="49"/>
      <c r="D1367" s="49"/>
      <c r="E1367" s="49"/>
      <c r="F1367" s="49"/>
    </row>
    <row r="1368" spans="1:6" ht="14.25">
      <c r="A1368" s="259"/>
      <c r="B1368" s="28"/>
      <c r="C1368" s="49"/>
      <c r="D1368" s="49"/>
      <c r="E1368" s="49"/>
      <c r="F1368" s="49"/>
    </row>
    <row r="1369" spans="1:6" ht="14.25">
      <c r="A1369" s="259"/>
      <c r="B1369" s="28"/>
      <c r="C1369" s="49"/>
      <c r="D1369" s="49"/>
      <c r="E1369" s="49"/>
      <c r="F1369" s="49"/>
    </row>
    <row r="1370" spans="1:6" ht="14.25">
      <c r="A1370" s="259"/>
      <c r="B1370" s="28"/>
      <c r="C1370" s="49"/>
      <c r="D1370" s="49"/>
      <c r="E1370" s="49"/>
      <c r="F1370" s="49"/>
    </row>
    <row r="1371" spans="1:6" ht="14.25">
      <c r="A1371" s="259"/>
      <c r="B1371" s="28"/>
      <c r="C1371" s="49"/>
      <c r="D1371" s="49"/>
      <c r="E1371" s="49"/>
      <c r="F1371" s="49"/>
    </row>
    <row r="1372" spans="1:6" ht="14.25">
      <c r="A1372" s="259"/>
      <c r="B1372" s="28"/>
      <c r="C1372" s="49"/>
      <c r="D1372" s="49"/>
      <c r="E1372" s="49"/>
      <c r="F1372" s="49"/>
    </row>
    <row r="1373" spans="1:6" ht="14.25">
      <c r="A1373" s="259"/>
      <c r="B1373" s="28"/>
      <c r="C1373" s="49"/>
      <c r="D1373" s="49"/>
      <c r="E1373" s="49"/>
      <c r="F1373" s="49"/>
    </row>
    <row r="1374" spans="1:6" ht="14.25">
      <c r="A1374" s="259"/>
      <c r="B1374" s="28"/>
      <c r="C1374" s="49"/>
      <c r="D1374" s="49"/>
      <c r="E1374" s="49"/>
      <c r="F1374" s="49"/>
    </row>
    <row r="1375" spans="1:6" ht="14.25">
      <c r="A1375" s="259"/>
      <c r="B1375" s="28"/>
      <c r="C1375" s="49"/>
      <c r="D1375" s="49"/>
      <c r="E1375" s="49"/>
      <c r="F1375" s="49"/>
    </row>
    <row r="1376" spans="1:6" ht="14.25">
      <c r="A1376" s="259"/>
      <c r="B1376" s="28"/>
      <c r="C1376" s="49"/>
      <c r="D1376" s="49"/>
      <c r="E1376" s="49"/>
      <c r="F1376" s="49"/>
    </row>
    <row r="1377" spans="1:6" ht="14.25">
      <c r="A1377" s="259"/>
      <c r="B1377" s="28"/>
      <c r="C1377" s="49"/>
      <c r="D1377" s="49"/>
      <c r="E1377" s="49"/>
      <c r="F1377" s="49"/>
    </row>
    <row r="1378" spans="1:6" ht="14.25">
      <c r="A1378" s="259"/>
      <c r="B1378" s="28"/>
      <c r="C1378" s="49"/>
      <c r="D1378" s="49"/>
      <c r="E1378" s="49"/>
      <c r="F1378" s="49"/>
    </row>
    <row r="1379" spans="1:6" ht="14.25">
      <c r="A1379" s="259"/>
      <c r="B1379" s="28"/>
      <c r="C1379" s="49"/>
      <c r="D1379" s="49"/>
      <c r="E1379" s="49"/>
      <c r="F1379" s="49"/>
    </row>
    <row r="1380" spans="1:6" ht="14.25">
      <c r="A1380" s="259"/>
      <c r="B1380" s="28"/>
      <c r="C1380" s="49"/>
      <c r="D1380" s="49"/>
      <c r="E1380" s="49"/>
      <c r="F1380" s="49"/>
    </row>
    <row r="1381" spans="1:6" ht="14.25">
      <c r="A1381" s="259"/>
      <c r="B1381" s="28"/>
      <c r="C1381" s="49"/>
      <c r="D1381" s="49"/>
      <c r="E1381" s="49"/>
      <c r="F1381" s="49"/>
    </row>
    <row r="1382" spans="1:6" ht="14.25">
      <c r="A1382" s="259"/>
      <c r="B1382" s="28"/>
      <c r="C1382" s="49"/>
      <c r="D1382" s="49"/>
      <c r="E1382" s="49"/>
      <c r="F1382" s="49"/>
    </row>
    <row r="1383" spans="1:6" ht="14.25">
      <c r="A1383" s="259"/>
      <c r="B1383" s="28"/>
      <c r="C1383" s="49"/>
      <c r="D1383" s="49"/>
      <c r="E1383" s="49"/>
      <c r="F1383" s="49"/>
    </row>
    <row r="1384" spans="1:6" ht="14.25">
      <c r="A1384" s="259"/>
      <c r="B1384" s="28"/>
      <c r="C1384" s="49"/>
      <c r="D1384" s="49"/>
      <c r="E1384" s="49"/>
      <c r="F1384" s="49"/>
    </row>
    <row r="1385" spans="1:6" ht="14.25">
      <c r="A1385" s="259"/>
      <c r="B1385" s="28"/>
      <c r="C1385" s="49"/>
      <c r="D1385" s="49"/>
      <c r="E1385" s="49"/>
      <c r="F1385" s="49"/>
    </row>
    <row r="1386" spans="1:6" ht="14.25">
      <c r="A1386" s="259"/>
      <c r="B1386" s="28"/>
      <c r="C1386" s="49"/>
      <c r="D1386" s="49"/>
      <c r="E1386" s="49"/>
      <c r="F1386" s="49"/>
    </row>
    <row r="1387" spans="1:6" ht="14.25">
      <c r="A1387" s="259"/>
      <c r="B1387" s="28"/>
      <c r="C1387" s="49"/>
      <c r="D1387" s="49"/>
      <c r="E1387" s="49"/>
      <c r="F1387" s="49"/>
    </row>
    <row r="1388" spans="1:6" ht="14.25">
      <c r="A1388" s="259"/>
      <c r="B1388" s="28"/>
      <c r="C1388" s="49"/>
      <c r="D1388" s="49"/>
      <c r="E1388" s="49"/>
      <c r="F1388" s="49"/>
    </row>
    <row r="1389" spans="1:6" ht="14.25">
      <c r="A1389" s="259"/>
      <c r="B1389" s="28"/>
      <c r="C1389" s="49"/>
      <c r="D1389" s="49"/>
      <c r="E1389" s="49"/>
      <c r="F1389" s="49"/>
    </row>
    <row r="1390" spans="1:6" ht="14.25">
      <c r="A1390" s="259"/>
      <c r="B1390" s="28"/>
      <c r="C1390" s="49"/>
      <c r="D1390" s="49"/>
      <c r="E1390" s="49"/>
      <c r="F1390" s="49"/>
    </row>
    <row r="1391" spans="1:6" ht="14.25">
      <c r="A1391" s="259"/>
      <c r="B1391" s="28"/>
      <c r="C1391" s="49"/>
      <c r="D1391" s="49"/>
      <c r="E1391" s="49"/>
      <c r="F1391" s="49"/>
    </row>
    <row r="1392" spans="1:6" ht="14.25">
      <c r="A1392" s="259"/>
      <c r="B1392" s="28"/>
      <c r="C1392" s="49"/>
      <c r="D1392" s="49"/>
      <c r="E1392" s="49"/>
      <c r="F1392" s="49"/>
    </row>
    <row r="1393" spans="1:6" ht="14.25">
      <c r="A1393" s="259"/>
      <c r="B1393" s="28"/>
      <c r="C1393" s="49"/>
      <c r="D1393" s="49"/>
      <c r="E1393" s="49"/>
      <c r="F1393" s="49"/>
    </row>
    <row r="1394" spans="1:6" ht="14.25">
      <c r="A1394" s="259"/>
      <c r="B1394" s="28"/>
      <c r="C1394" s="49"/>
      <c r="D1394" s="49"/>
      <c r="E1394" s="49"/>
      <c r="F1394" s="49"/>
    </row>
    <row r="1395" spans="1:6" ht="14.25">
      <c r="A1395" s="259"/>
      <c r="B1395" s="28"/>
      <c r="C1395" s="49"/>
      <c r="D1395" s="49"/>
      <c r="E1395" s="49"/>
      <c r="F1395" s="49"/>
    </row>
    <row r="1396" spans="1:6" ht="14.25">
      <c r="A1396" s="259"/>
      <c r="B1396" s="28"/>
      <c r="C1396" s="49"/>
      <c r="D1396" s="49"/>
      <c r="E1396" s="49"/>
      <c r="F1396" s="49"/>
    </row>
    <row r="1397" spans="1:6" ht="14.25">
      <c r="A1397" s="259"/>
      <c r="B1397" s="28"/>
      <c r="C1397" s="49"/>
      <c r="D1397" s="49"/>
      <c r="E1397" s="49"/>
      <c r="F1397" s="49"/>
    </row>
    <row r="1398" spans="1:6" ht="14.25">
      <c r="A1398" s="259"/>
      <c r="B1398" s="28"/>
      <c r="C1398" s="49"/>
      <c r="D1398" s="49"/>
      <c r="E1398" s="49"/>
      <c r="F1398" s="49"/>
    </row>
    <row r="1399" spans="1:6" ht="14.25">
      <c r="A1399" s="259"/>
      <c r="B1399" s="28"/>
      <c r="C1399" s="49"/>
      <c r="D1399" s="49"/>
      <c r="E1399" s="49"/>
      <c r="F1399" s="49"/>
    </row>
    <row r="1400" spans="1:6" ht="14.25">
      <c r="A1400" s="259"/>
      <c r="B1400" s="28"/>
      <c r="C1400" s="49"/>
      <c r="D1400" s="49"/>
      <c r="E1400" s="49"/>
      <c r="F1400" s="49"/>
    </row>
    <row r="1401" spans="1:6" ht="14.25">
      <c r="A1401" s="259"/>
      <c r="B1401" s="28"/>
      <c r="C1401" s="49"/>
      <c r="D1401" s="49"/>
      <c r="E1401" s="49"/>
      <c r="F1401" s="49"/>
    </row>
    <row r="1402" spans="1:6" ht="14.25">
      <c r="A1402" s="259"/>
      <c r="B1402" s="28"/>
      <c r="C1402" s="49"/>
      <c r="D1402" s="49"/>
      <c r="E1402" s="49"/>
      <c r="F1402" s="49"/>
    </row>
    <row r="1403" spans="1:6" ht="14.25">
      <c r="A1403" s="259"/>
      <c r="B1403" s="28"/>
      <c r="C1403" s="49"/>
      <c r="D1403" s="49"/>
      <c r="E1403" s="49"/>
      <c r="F1403" s="49"/>
    </row>
    <row r="1404" spans="1:6" ht="14.25">
      <c r="A1404" s="259"/>
      <c r="B1404" s="28"/>
      <c r="C1404" s="49"/>
      <c r="D1404" s="49"/>
      <c r="E1404" s="49"/>
      <c r="F1404" s="49"/>
    </row>
    <row r="1405" spans="1:6" ht="14.25">
      <c r="A1405" s="259"/>
      <c r="B1405" s="28"/>
      <c r="C1405" s="49"/>
      <c r="D1405" s="49"/>
      <c r="E1405" s="49"/>
      <c r="F1405" s="49"/>
    </row>
    <row r="1406" spans="1:6" ht="14.25">
      <c r="A1406" s="259"/>
      <c r="B1406" s="28"/>
      <c r="C1406" s="49"/>
      <c r="D1406" s="49"/>
      <c r="E1406" s="49"/>
      <c r="F1406" s="49"/>
    </row>
    <row r="1407" spans="1:6" ht="14.25">
      <c r="A1407" s="259"/>
      <c r="B1407" s="28"/>
      <c r="C1407" s="49"/>
      <c r="D1407" s="49"/>
      <c r="E1407" s="49"/>
      <c r="F1407" s="49"/>
    </row>
    <row r="1408" spans="1:6" ht="14.25">
      <c r="A1408" s="259"/>
      <c r="B1408" s="28"/>
      <c r="C1408" s="49"/>
      <c r="D1408" s="49"/>
      <c r="E1408" s="49"/>
      <c r="F1408" s="49"/>
    </row>
    <row r="1409" spans="1:6" ht="14.25">
      <c r="A1409" s="259"/>
      <c r="B1409" s="28"/>
      <c r="C1409" s="49"/>
      <c r="D1409" s="49"/>
      <c r="E1409" s="49"/>
      <c r="F1409" s="49"/>
    </row>
    <row r="1410" spans="1:6" ht="14.25">
      <c r="A1410" s="259"/>
      <c r="B1410" s="28"/>
      <c r="C1410" s="49"/>
      <c r="D1410" s="49"/>
      <c r="E1410" s="49"/>
      <c r="F1410" s="49"/>
    </row>
    <row r="1411" spans="1:6" ht="14.25">
      <c r="A1411" s="259"/>
      <c r="B1411" s="28"/>
      <c r="C1411" s="49"/>
      <c r="D1411" s="49"/>
      <c r="E1411" s="49"/>
      <c r="F1411" s="49"/>
    </row>
    <row r="1412" spans="1:6" ht="14.25">
      <c r="A1412" s="259"/>
      <c r="B1412" s="28"/>
      <c r="C1412" s="49"/>
      <c r="D1412" s="49"/>
      <c r="E1412" s="49"/>
      <c r="F1412" s="49"/>
    </row>
    <row r="1413" spans="1:6" ht="14.25">
      <c r="A1413" s="259"/>
      <c r="B1413" s="28"/>
      <c r="C1413" s="49"/>
      <c r="D1413" s="49"/>
      <c r="E1413" s="49"/>
      <c r="F1413" s="49"/>
    </row>
    <row r="1414" spans="1:6" ht="14.25">
      <c r="A1414" s="259"/>
      <c r="B1414" s="28"/>
      <c r="C1414" s="49"/>
      <c r="D1414" s="49"/>
      <c r="E1414" s="49"/>
      <c r="F1414" s="49"/>
    </row>
    <row r="1415" spans="1:6" ht="14.25">
      <c r="A1415" s="259"/>
      <c r="B1415" s="28"/>
      <c r="C1415" s="49"/>
      <c r="D1415" s="49"/>
      <c r="E1415" s="49"/>
      <c r="F1415" s="49"/>
    </row>
    <row r="1416" spans="1:6" ht="14.25">
      <c r="A1416" s="259"/>
      <c r="B1416" s="28"/>
      <c r="C1416" s="49"/>
      <c r="D1416" s="49"/>
      <c r="E1416" s="49"/>
      <c r="F1416" s="49"/>
    </row>
    <row r="1417" spans="1:6" ht="14.25">
      <c r="A1417" s="259"/>
      <c r="B1417" s="28"/>
      <c r="C1417" s="49"/>
      <c r="D1417" s="49"/>
      <c r="E1417" s="49"/>
      <c r="F1417" s="49"/>
    </row>
    <row r="1418" spans="1:6" ht="14.25">
      <c r="A1418" s="259"/>
      <c r="B1418" s="28"/>
      <c r="C1418" s="49"/>
      <c r="D1418" s="49"/>
      <c r="E1418" s="49"/>
      <c r="F1418" s="49"/>
    </row>
    <row r="1419" spans="1:6" ht="14.25">
      <c r="A1419" s="259"/>
      <c r="B1419" s="28"/>
      <c r="C1419" s="49"/>
      <c r="D1419" s="49"/>
      <c r="E1419" s="49"/>
      <c r="F1419" s="49"/>
    </row>
    <row r="1420" spans="1:6" ht="14.25">
      <c r="A1420" s="259"/>
      <c r="B1420" s="28"/>
      <c r="C1420" s="49"/>
      <c r="D1420" s="49"/>
      <c r="E1420" s="49"/>
      <c r="F1420" s="49"/>
    </row>
    <row r="1421" spans="1:6" ht="14.25">
      <c r="A1421" s="259"/>
      <c r="B1421" s="28"/>
      <c r="C1421" s="49"/>
      <c r="D1421" s="49"/>
      <c r="E1421" s="49"/>
      <c r="F1421" s="49"/>
    </row>
    <row r="1422" spans="1:6" ht="14.25">
      <c r="A1422" s="259"/>
      <c r="B1422" s="28"/>
      <c r="C1422" s="49"/>
      <c r="D1422" s="49"/>
      <c r="E1422" s="49"/>
      <c r="F1422" s="49"/>
    </row>
    <row r="1423" spans="1:6" ht="14.25">
      <c r="A1423" s="259"/>
      <c r="B1423" s="28"/>
      <c r="C1423" s="49"/>
      <c r="D1423" s="49"/>
      <c r="E1423" s="49"/>
      <c r="F1423" s="49"/>
    </row>
    <row r="1424" spans="1:6" ht="14.25">
      <c r="A1424" s="259"/>
      <c r="B1424" s="28"/>
      <c r="C1424" s="49"/>
      <c r="D1424" s="49"/>
      <c r="E1424" s="49"/>
      <c r="F1424" s="49"/>
    </row>
    <row r="1425" spans="1:6" ht="14.25">
      <c r="A1425" s="259"/>
      <c r="B1425" s="28"/>
      <c r="C1425" s="49"/>
      <c r="D1425" s="49"/>
      <c r="E1425" s="49"/>
      <c r="F1425" s="49"/>
    </row>
    <row r="1426" spans="1:6" ht="14.25">
      <c r="A1426" s="259"/>
      <c r="B1426" s="28"/>
      <c r="C1426" s="49"/>
      <c r="D1426" s="49"/>
      <c r="E1426" s="49"/>
      <c r="F1426" s="49"/>
    </row>
    <row r="1427" spans="1:6" ht="14.25">
      <c r="A1427" s="259"/>
      <c r="B1427" s="28"/>
      <c r="C1427" s="49"/>
      <c r="D1427" s="49"/>
      <c r="E1427" s="49"/>
      <c r="F1427" s="49"/>
    </row>
    <row r="1428" spans="1:6" ht="14.25">
      <c r="A1428" s="259"/>
      <c r="B1428" s="28"/>
      <c r="C1428" s="49"/>
      <c r="D1428" s="49"/>
      <c r="E1428" s="49"/>
      <c r="F1428" s="49"/>
    </row>
    <row r="1429" spans="1:6" ht="14.25">
      <c r="A1429" s="259"/>
      <c r="B1429" s="28"/>
      <c r="C1429" s="49"/>
      <c r="D1429" s="49"/>
      <c r="E1429" s="49"/>
      <c r="F1429" s="49"/>
    </row>
    <row r="1430" spans="1:6" ht="14.25">
      <c r="A1430" s="259"/>
      <c r="B1430" s="28"/>
      <c r="C1430" s="49"/>
      <c r="D1430" s="49"/>
      <c r="E1430" s="49"/>
      <c r="F1430" s="49"/>
    </row>
    <row r="1431" spans="1:6" ht="14.25">
      <c r="A1431" s="259"/>
      <c r="B1431" s="28"/>
      <c r="C1431" s="49"/>
      <c r="D1431" s="49"/>
      <c r="E1431" s="49"/>
      <c r="F1431" s="49"/>
    </row>
    <row r="1432" spans="1:6" ht="14.25">
      <c r="A1432" s="259"/>
      <c r="B1432" s="28"/>
      <c r="C1432" s="49"/>
      <c r="D1432" s="49"/>
      <c r="E1432" s="49"/>
      <c r="F1432" s="49"/>
    </row>
    <row r="1433" spans="1:6" ht="14.25">
      <c r="A1433" s="259"/>
      <c r="B1433" s="28"/>
      <c r="C1433" s="49"/>
      <c r="D1433" s="49"/>
      <c r="E1433" s="49"/>
      <c r="F1433" s="49"/>
    </row>
    <row r="1434" spans="1:6" ht="14.25">
      <c r="A1434" s="259"/>
      <c r="B1434" s="28"/>
      <c r="C1434" s="49"/>
      <c r="D1434" s="49"/>
      <c r="E1434" s="49"/>
      <c r="F1434" s="49"/>
    </row>
    <row r="1435" spans="1:6" ht="14.25">
      <c r="A1435" s="259"/>
      <c r="B1435" s="28"/>
      <c r="C1435" s="49"/>
      <c r="D1435" s="49"/>
      <c r="E1435" s="49"/>
      <c r="F1435" s="49"/>
    </row>
    <row r="1436" spans="1:6" ht="14.25">
      <c r="A1436" s="259"/>
      <c r="B1436" s="28"/>
      <c r="C1436" s="49"/>
      <c r="D1436" s="49"/>
      <c r="E1436" s="49"/>
      <c r="F1436" s="49"/>
    </row>
    <row r="1437" spans="1:6" ht="14.25">
      <c r="A1437" s="259"/>
      <c r="B1437" s="28"/>
      <c r="C1437" s="49"/>
      <c r="D1437" s="49"/>
      <c r="E1437" s="49"/>
      <c r="F1437" s="49"/>
    </row>
    <row r="1438" spans="1:6" ht="14.25">
      <c r="A1438" s="259"/>
      <c r="B1438" s="28"/>
      <c r="C1438" s="49"/>
      <c r="D1438" s="49"/>
      <c r="E1438" s="49"/>
      <c r="F1438" s="49"/>
    </row>
    <row r="1439" spans="1:6" ht="14.25">
      <c r="A1439" s="259"/>
      <c r="B1439" s="28"/>
      <c r="C1439" s="49"/>
      <c r="D1439" s="49"/>
      <c r="E1439" s="49"/>
      <c r="F1439" s="49"/>
    </row>
    <row r="1440" spans="1:6" ht="14.25">
      <c r="A1440" s="259"/>
      <c r="B1440" s="28"/>
      <c r="C1440" s="49"/>
      <c r="D1440" s="49"/>
      <c r="E1440" s="49"/>
      <c r="F1440" s="49"/>
    </row>
    <row r="1441" spans="1:6" ht="14.25">
      <c r="A1441" s="259"/>
      <c r="B1441" s="28"/>
      <c r="C1441" s="49"/>
      <c r="D1441" s="49"/>
      <c r="E1441" s="49"/>
      <c r="F1441" s="49"/>
    </row>
    <row r="1442" spans="1:6" ht="14.25">
      <c r="A1442" s="259"/>
      <c r="B1442" s="28"/>
      <c r="C1442" s="49"/>
      <c r="D1442" s="49"/>
      <c r="E1442" s="49"/>
      <c r="F1442" s="49"/>
    </row>
    <row r="1443" spans="1:6" ht="14.25">
      <c r="A1443" s="259"/>
      <c r="B1443" s="28"/>
      <c r="C1443" s="49"/>
      <c r="D1443" s="49"/>
      <c r="E1443" s="49"/>
      <c r="F1443" s="49"/>
    </row>
    <row r="1444" spans="1:6" ht="14.25">
      <c r="A1444" s="259"/>
      <c r="B1444" s="28"/>
      <c r="C1444" s="49"/>
      <c r="D1444" s="49"/>
      <c r="E1444" s="49"/>
      <c r="F1444" s="49"/>
    </row>
    <row r="1445" spans="1:6" ht="14.25">
      <c r="A1445" s="259"/>
      <c r="B1445" s="28"/>
      <c r="C1445" s="49"/>
      <c r="D1445" s="49"/>
      <c r="E1445" s="49"/>
      <c r="F1445" s="49"/>
    </row>
    <row r="1446" spans="1:6" ht="14.25">
      <c r="A1446" s="259"/>
      <c r="B1446" s="28"/>
      <c r="C1446" s="49"/>
      <c r="D1446" s="49"/>
      <c r="E1446" s="49"/>
      <c r="F1446" s="49"/>
    </row>
    <row r="1447" spans="1:6" ht="14.25">
      <c r="A1447" s="259"/>
      <c r="B1447" s="28"/>
      <c r="C1447" s="49"/>
      <c r="D1447" s="49"/>
      <c r="E1447" s="49"/>
      <c r="F1447" s="49"/>
    </row>
    <row r="1448" spans="1:6" ht="14.25">
      <c r="A1448" s="259"/>
      <c r="B1448" s="28"/>
      <c r="C1448" s="49"/>
      <c r="D1448" s="49"/>
      <c r="E1448" s="49"/>
      <c r="F1448" s="49"/>
    </row>
    <row r="1449" spans="1:6" ht="14.25">
      <c r="A1449" s="259"/>
      <c r="B1449" s="28"/>
      <c r="C1449" s="49"/>
      <c r="D1449" s="49"/>
      <c r="E1449" s="49"/>
      <c r="F1449" s="49"/>
    </row>
    <row r="1450" spans="1:6" ht="14.25">
      <c r="A1450" s="259"/>
      <c r="B1450" s="28"/>
      <c r="C1450" s="49"/>
      <c r="D1450" s="49"/>
      <c r="E1450" s="49"/>
      <c r="F1450" s="49"/>
    </row>
    <row r="1451" spans="1:6" ht="14.25">
      <c r="A1451" s="259"/>
      <c r="B1451" s="28"/>
      <c r="C1451" s="49"/>
      <c r="D1451" s="49"/>
      <c r="E1451" s="49"/>
      <c r="F1451" s="49"/>
    </row>
    <row r="1452" spans="1:6" ht="14.25">
      <c r="A1452" s="259"/>
      <c r="B1452" s="28"/>
      <c r="C1452" s="49"/>
      <c r="D1452" s="49"/>
      <c r="E1452" s="49"/>
      <c r="F1452" s="49"/>
    </row>
    <row r="1453" spans="1:6" ht="14.25">
      <c r="A1453" s="259"/>
      <c r="B1453" s="28"/>
      <c r="C1453" s="49"/>
      <c r="D1453" s="49"/>
      <c r="E1453" s="49"/>
      <c r="F1453" s="49"/>
    </row>
    <row r="1454" spans="1:6" ht="14.25">
      <c r="A1454" s="259"/>
      <c r="B1454" s="28"/>
      <c r="C1454" s="49"/>
      <c r="D1454" s="49"/>
      <c r="E1454" s="49"/>
      <c r="F1454" s="49"/>
    </row>
    <row r="1455" spans="1:6" ht="14.25">
      <c r="A1455" s="259"/>
      <c r="B1455" s="28"/>
      <c r="C1455" s="49"/>
      <c r="D1455" s="49"/>
      <c r="E1455" s="49"/>
      <c r="F1455" s="49"/>
    </row>
    <row r="1456" spans="1:6" ht="14.25">
      <c r="A1456" s="259"/>
      <c r="B1456" s="28"/>
      <c r="C1456" s="49"/>
      <c r="D1456" s="49"/>
      <c r="E1456" s="49"/>
      <c r="F1456" s="49"/>
    </row>
    <row r="1457" spans="1:6" ht="14.25">
      <c r="A1457" s="259"/>
      <c r="B1457" s="28"/>
      <c r="C1457" s="49"/>
      <c r="D1457" s="49"/>
      <c r="E1457" s="49"/>
      <c r="F1457" s="49"/>
    </row>
    <row r="1458" spans="1:6" ht="14.25">
      <c r="A1458" s="259"/>
      <c r="B1458" s="28"/>
      <c r="C1458" s="49"/>
      <c r="D1458" s="49"/>
      <c r="E1458" s="49"/>
      <c r="F1458" s="49"/>
    </row>
    <row r="1459" spans="1:6" ht="14.25">
      <c r="A1459" s="259"/>
      <c r="B1459" s="28"/>
      <c r="C1459" s="49"/>
      <c r="D1459" s="49"/>
      <c r="E1459" s="49"/>
      <c r="F1459" s="49"/>
    </row>
    <row r="1460" spans="1:6" ht="14.25">
      <c r="A1460" s="259"/>
      <c r="B1460" s="28"/>
      <c r="C1460" s="49"/>
      <c r="D1460" s="49"/>
      <c r="E1460" s="49"/>
      <c r="F1460" s="49"/>
    </row>
    <row r="1461" spans="1:6" ht="14.25">
      <c r="A1461" s="259"/>
      <c r="B1461" s="28"/>
      <c r="C1461" s="49"/>
      <c r="D1461" s="49"/>
      <c r="E1461" s="49"/>
      <c r="F1461" s="49"/>
    </row>
    <row r="1462" spans="1:6" ht="14.25">
      <c r="A1462" s="259"/>
      <c r="B1462" s="28"/>
      <c r="C1462" s="49"/>
      <c r="D1462" s="49"/>
      <c r="E1462" s="49"/>
      <c r="F1462" s="49"/>
    </row>
    <row r="1463" spans="1:6" ht="14.25">
      <c r="A1463" s="259"/>
      <c r="B1463" s="28"/>
      <c r="C1463" s="49"/>
      <c r="D1463" s="49"/>
      <c r="E1463" s="49"/>
      <c r="F1463" s="49"/>
    </row>
    <row r="1464" spans="1:6" ht="14.25">
      <c r="A1464" s="259"/>
      <c r="B1464" s="28"/>
      <c r="C1464" s="49"/>
      <c r="D1464" s="49"/>
      <c r="E1464" s="49"/>
      <c r="F1464" s="49"/>
    </row>
    <row r="1465" spans="1:6" ht="14.25">
      <c r="A1465" s="259"/>
      <c r="B1465" s="28"/>
      <c r="C1465" s="49"/>
      <c r="D1465" s="49"/>
      <c r="E1465" s="49"/>
      <c r="F1465" s="49"/>
    </row>
    <row r="1466" spans="1:6" ht="14.25">
      <c r="A1466" s="259"/>
      <c r="B1466" s="28"/>
      <c r="C1466" s="49"/>
      <c r="D1466" s="49"/>
      <c r="E1466" s="49"/>
      <c r="F1466" s="49"/>
    </row>
    <row r="1467" spans="1:6" ht="14.25">
      <c r="A1467" s="259"/>
      <c r="B1467" s="28"/>
      <c r="C1467" s="49"/>
      <c r="D1467" s="49"/>
      <c r="E1467" s="49"/>
      <c r="F1467" s="49"/>
    </row>
    <row r="1468" spans="1:6" ht="14.25">
      <c r="A1468" s="259"/>
      <c r="B1468" s="28"/>
      <c r="C1468" s="49"/>
      <c r="D1468" s="49"/>
      <c r="E1468" s="49"/>
      <c r="F1468" s="49"/>
    </row>
    <row r="1469" spans="1:6" ht="14.25">
      <c r="A1469" s="259"/>
      <c r="B1469" s="28"/>
      <c r="C1469" s="49"/>
      <c r="D1469" s="49"/>
      <c r="E1469" s="49"/>
      <c r="F1469" s="49"/>
    </row>
    <row r="1470" spans="1:6" ht="14.25">
      <c r="A1470" s="259"/>
      <c r="B1470" s="28"/>
      <c r="C1470" s="49"/>
      <c r="D1470" s="49"/>
      <c r="E1470" s="49"/>
      <c r="F1470" s="49"/>
    </row>
    <row r="1471" spans="1:6" ht="14.25">
      <c r="A1471" s="259"/>
      <c r="B1471" s="28"/>
      <c r="C1471" s="49"/>
      <c r="D1471" s="49"/>
      <c r="E1471" s="49"/>
      <c r="F1471" s="49"/>
    </row>
    <row r="1472" spans="1:6" ht="14.25">
      <c r="A1472" s="259"/>
      <c r="B1472" s="28"/>
      <c r="C1472" s="49"/>
      <c r="D1472" s="49"/>
      <c r="E1472" s="49"/>
      <c r="F1472" s="49"/>
    </row>
    <row r="1473" spans="1:6" ht="14.25">
      <c r="A1473" s="259"/>
      <c r="B1473" s="28"/>
      <c r="C1473" s="49"/>
      <c r="D1473" s="49"/>
      <c r="E1473" s="49"/>
      <c r="F1473" s="49"/>
    </row>
    <row r="1474" spans="1:6" ht="14.25">
      <c r="A1474" s="259"/>
      <c r="B1474" s="28"/>
      <c r="C1474" s="49"/>
      <c r="D1474" s="49"/>
      <c r="E1474" s="49"/>
      <c r="F1474" s="49"/>
    </row>
    <row r="1475" spans="1:6" ht="14.25">
      <c r="A1475" s="259"/>
      <c r="B1475" s="28"/>
      <c r="C1475" s="49"/>
      <c r="D1475" s="49"/>
      <c r="E1475" s="49"/>
      <c r="F1475" s="49"/>
    </row>
    <row r="1476" spans="1:6" ht="14.25">
      <c r="A1476" s="259"/>
      <c r="B1476" s="28"/>
      <c r="C1476" s="49"/>
      <c r="D1476" s="49"/>
      <c r="E1476" s="49"/>
      <c r="F1476" s="49"/>
    </row>
    <row r="1477" spans="1:6" ht="14.25">
      <c r="A1477" s="259"/>
      <c r="B1477" s="28"/>
      <c r="C1477" s="49"/>
      <c r="D1477" s="49"/>
      <c r="E1477" s="49"/>
      <c r="F1477" s="49"/>
    </row>
    <row r="1478" spans="1:6" ht="14.25">
      <c r="A1478" s="259"/>
      <c r="B1478" s="28"/>
      <c r="C1478" s="49"/>
      <c r="D1478" s="49"/>
      <c r="E1478" s="49"/>
      <c r="F1478" s="49"/>
    </row>
    <row r="1479" spans="1:6" ht="14.25">
      <c r="A1479" s="259"/>
      <c r="B1479" s="28"/>
      <c r="C1479" s="49"/>
      <c r="D1479" s="49"/>
      <c r="E1479" s="49"/>
      <c r="F1479" s="49"/>
    </row>
    <row r="1480" spans="1:6" ht="14.25">
      <c r="A1480" s="259"/>
      <c r="B1480" s="28"/>
      <c r="C1480" s="49"/>
      <c r="D1480" s="49"/>
      <c r="E1480" s="49"/>
      <c r="F1480" s="49"/>
    </row>
    <row r="1481" spans="1:6" ht="14.25">
      <c r="A1481" s="259"/>
      <c r="B1481" s="28"/>
      <c r="C1481" s="49"/>
      <c r="D1481" s="49"/>
      <c r="E1481" s="49"/>
      <c r="F1481" s="49"/>
    </row>
    <row r="1482" spans="1:6" ht="14.25">
      <c r="A1482" s="259"/>
      <c r="B1482" s="28"/>
      <c r="C1482" s="49"/>
      <c r="D1482" s="49"/>
      <c r="E1482" s="49"/>
      <c r="F1482" s="49"/>
    </row>
    <row r="1483" spans="1:6" ht="14.25">
      <c r="A1483" s="259"/>
      <c r="B1483" s="28"/>
      <c r="C1483" s="49"/>
      <c r="D1483" s="49"/>
      <c r="E1483" s="49"/>
      <c r="F1483" s="49"/>
    </row>
    <row r="1484" spans="1:6" ht="14.25">
      <c r="A1484" s="259"/>
      <c r="B1484" s="28"/>
      <c r="C1484" s="49"/>
      <c r="D1484" s="49"/>
      <c r="E1484" s="49"/>
      <c r="F1484" s="49"/>
    </row>
    <row r="1485" spans="1:6" ht="14.25">
      <c r="A1485" s="259"/>
      <c r="B1485" s="28"/>
      <c r="C1485" s="49"/>
      <c r="D1485" s="49"/>
      <c r="E1485" s="49"/>
      <c r="F1485" s="49"/>
    </row>
    <row r="1486" spans="1:6" ht="14.25">
      <c r="A1486" s="259"/>
      <c r="B1486" s="28"/>
      <c r="C1486" s="49"/>
      <c r="D1486" s="49"/>
      <c r="E1486" s="49"/>
      <c r="F1486" s="49"/>
    </row>
    <row r="1487" spans="1:6" ht="14.25">
      <c r="A1487" s="259"/>
      <c r="B1487" s="28"/>
      <c r="C1487" s="49"/>
      <c r="D1487" s="49"/>
      <c r="E1487" s="49"/>
      <c r="F1487" s="49"/>
    </row>
    <row r="1488" spans="1:6" ht="14.25">
      <c r="A1488" s="259"/>
      <c r="B1488" s="28"/>
      <c r="C1488" s="49"/>
      <c r="D1488" s="49"/>
      <c r="E1488" s="49"/>
      <c r="F1488" s="49"/>
    </row>
    <row r="1489" spans="1:6" ht="14.25">
      <c r="A1489" s="259"/>
      <c r="B1489" s="28"/>
      <c r="C1489" s="49"/>
      <c r="D1489" s="49"/>
      <c r="E1489" s="49"/>
      <c r="F1489" s="49"/>
    </row>
    <row r="1490" spans="1:6" ht="14.25">
      <c r="A1490" s="259"/>
      <c r="B1490" s="28"/>
      <c r="C1490" s="49"/>
      <c r="D1490" s="49"/>
      <c r="E1490" s="49"/>
      <c r="F1490" s="49"/>
    </row>
    <row r="1491" spans="1:6" ht="14.25">
      <c r="A1491" s="259"/>
      <c r="B1491" s="28"/>
      <c r="C1491" s="49"/>
      <c r="D1491" s="49"/>
      <c r="E1491" s="49"/>
      <c r="F1491" s="49"/>
    </row>
    <row r="1492" spans="1:6" ht="14.25">
      <c r="A1492" s="259"/>
      <c r="B1492" s="28"/>
      <c r="C1492" s="49"/>
      <c r="D1492" s="49"/>
      <c r="E1492" s="49"/>
      <c r="F1492" s="49"/>
    </row>
    <row r="1493" spans="1:6" ht="14.25">
      <c r="A1493" s="259"/>
      <c r="B1493" s="28"/>
      <c r="C1493" s="49"/>
      <c r="D1493" s="49"/>
      <c r="E1493" s="49"/>
      <c r="F1493" s="49"/>
    </row>
    <row r="1494" spans="1:6" ht="14.25">
      <c r="A1494" s="259"/>
      <c r="B1494" s="28"/>
      <c r="C1494" s="49"/>
      <c r="D1494" s="49"/>
      <c r="E1494" s="49"/>
      <c r="F1494" s="49"/>
    </row>
    <row r="1495" spans="1:6" ht="14.25">
      <c r="A1495" s="259"/>
      <c r="B1495" s="28"/>
      <c r="C1495" s="49"/>
      <c r="D1495" s="49"/>
      <c r="E1495" s="49"/>
      <c r="F1495" s="49"/>
    </row>
    <row r="1496" spans="1:6" ht="14.25">
      <c r="A1496" s="259"/>
      <c r="B1496" s="28"/>
      <c r="C1496" s="49"/>
      <c r="D1496" s="49"/>
      <c r="E1496" s="49"/>
      <c r="F1496" s="49"/>
    </row>
    <row r="1497" spans="1:6" ht="14.25">
      <c r="A1497" s="259"/>
      <c r="B1497" s="28"/>
      <c r="C1497" s="49"/>
      <c r="D1497" s="49"/>
      <c r="E1497" s="49"/>
      <c r="F1497" s="49"/>
    </row>
    <row r="1498" spans="1:6" ht="14.25">
      <c r="A1498" s="259"/>
      <c r="B1498" s="28"/>
      <c r="C1498" s="49"/>
      <c r="D1498" s="49"/>
      <c r="E1498" s="49"/>
      <c r="F1498" s="49"/>
    </row>
    <row r="1499" spans="1:6" ht="14.25">
      <c r="A1499" s="259"/>
      <c r="B1499" s="28"/>
      <c r="C1499" s="49"/>
      <c r="D1499" s="49"/>
      <c r="E1499" s="49"/>
      <c r="F1499" s="49"/>
    </row>
    <row r="1500" spans="1:6" ht="14.25">
      <c r="A1500" s="259"/>
      <c r="B1500" s="28"/>
      <c r="C1500" s="49"/>
      <c r="D1500" s="49"/>
      <c r="E1500" s="49"/>
      <c r="F1500" s="49"/>
    </row>
    <row r="1501" spans="1:6" ht="14.25">
      <c r="A1501" s="259"/>
      <c r="B1501" s="28"/>
      <c r="C1501" s="49"/>
      <c r="D1501" s="49"/>
      <c r="E1501" s="49"/>
      <c r="F1501" s="49"/>
    </row>
    <row r="1502" spans="1:6" ht="14.25">
      <c r="A1502" s="259"/>
      <c r="B1502" s="28"/>
      <c r="C1502" s="49"/>
      <c r="D1502" s="49"/>
      <c r="E1502" s="49"/>
      <c r="F1502" s="49"/>
    </row>
    <row r="1503" spans="1:6" ht="14.25">
      <c r="A1503" s="259"/>
      <c r="B1503" s="28"/>
      <c r="C1503" s="49"/>
      <c r="D1503" s="49"/>
      <c r="E1503" s="49"/>
      <c r="F1503" s="49"/>
    </row>
    <row r="1504" spans="1:6" ht="14.25">
      <c r="A1504" s="259"/>
      <c r="B1504" s="28"/>
      <c r="C1504" s="49"/>
      <c r="D1504" s="49"/>
      <c r="E1504" s="49"/>
      <c r="F1504" s="49"/>
    </row>
    <row r="1505" spans="1:6" ht="14.25">
      <c r="A1505" s="259"/>
      <c r="B1505" s="28"/>
      <c r="C1505" s="49"/>
      <c r="D1505" s="49"/>
      <c r="E1505" s="49"/>
      <c r="F1505" s="49"/>
    </row>
    <row r="1506" spans="1:6" ht="14.25">
      <c r="A1506" s="259"/>
      <c r="B1506" s="28"/>
      <c r="C1506" s="49"/>
      <c r="D1506" s="49"/>
      <c r="E1506" s="49"/>
      <c r="F1506" s="49"/>
    </row>
    <row r="1507" spans="1:6" ht="14.25">
      <c r="A1507" s="392"/>
      <c r="B1507" s="28"/>
      <c r="C1507" s="49"/>
      <c r="D1507" s="49"/>
      <c r="E1507" s="49"/>
      <c r="F1507" s="49"/>
    </row>
    <row r="1508" spans="1:6" ht="14.25">
      <c r="A1508" s="259"/>
      <c r="B1508" s="28"/>
      <c r="C1508" s="49"/>
      <c r="D1508" s="49"/>
      <c r="E1508" s="49"/>
      <c r="F1508" s="49"/>
    </row>
    <row r="1509" spans="1:6" ht="14.25">
      <c r="A1509" s="259"/>
      <c r="B1509" s="28"/>
      <c r="C1509" s="49"/>
      <c r="D1509" s="49"/>
      <c r="E1509" s="49"/>
      <c r="F1509" s="49"/>
    </row>
    <row r="1510" spans="1:6" ht="14.25">
      <c r="A1510" s="259"/>
      <c r="B1510" s="28"/>
      <c r="C1510" s="49"/>
      <c r="D1510" s="49"/>
      <c r="E1510" s="49"/>
      <c r="F1510" s="49"/>
    </row>
    <row r="1511" spans="1:6" ht="14.25">
      <c r="A1511" s="259"/>
      <c r="B1511" s="28"/>
      <c r="C1511" s="49"/>
      <c r="D1511" s="49"/>
      <c r="E1511" s="49"/>
      <c r="F1511" s="49"/>
    </row>
    <row r="1512" spans="1:6" ht="14.25">
      <c r="A1512" s="259"/>
      <c r="B1512" s="28"/>
      <c r="C1512" s="49"/>
      <c r="D1512" s="49"/>
      <c r="E1512" s="49"/>
      <c r="F1512" s="49"/>
    </row>
    <row r="1513" spans="1:6" ht="14.25">
      <c r="A1513" s="259"/>
      <c r="B1513" s="28"/>
      <c r="C1513" s="49"/>
      <c r="D1513" s="49"/>
      <c r="E1513" s="49"/>
      <c r="F1513" s="49"/>
    </row>
    <row r="1514" spans="1:6" ht="14.25">
      <c r="A1514" s="259"/>
      <c r="B1514" s="28"/>
      <c r="C1514" s="49"/>
      <c r="D1514" s="49"/>
      <c r="E1514" s="49"/>
      <c r="F1514" s="49"/>
    </row>
    <row r="1515" spans="1:6" ht="14.25">
      <c r="A1515" s="259"/>
      <c r="B1515" s="28"/>
      <c r="C1515" s="49"/>
      <c r="D1515" s="49"/>
      <c r="E1515" s="49"/>
      <c r="F1515" s="49"/>
    </row>
    <row r="1516" spans="1:6" ht="14.25">
      <c r="A1516" s="259"/>
      <c r="B1516" s="28"/>
      <c r="C1516" s="49"/>
      <c r="D1516" s="49"/>
      <c r="E1516" s="49"/>
      <c r="F1516" s="49"/>
    </row>
    <row r="1517" spans="1:6" ht="14.25">
      <c r="A1517" s="259"/>
      <c r="B1517" s="28"/>
      <c r="C1517" s="49"/>
      <c r="D1517" s="49"/>
      <c r="E1517" s="49"/>
      <c r="F1517" s="49"/>
    </row>
    <row r="1518" spans="1:6" ht="14.25">
      <c r="A1518" s="259"/>
      <c r="B1518" s="28"/>
      <c r="C1518" s="49"/>
      <c r="D1518" s="49"/>
      <c r="E1518" s="49"/>
      <c r="F1518" s="49"/>
    </row>
    <row r="1519" spans="1:6" ht="14.25">
      <c r="A1519" s="259"/>
      <c r="B1519" s="28"/>
      <c r="C1519" s="49"/>
      <c r="D1519" s="49"/>
      <c r="E1519" s="49"/>
      <c r="F1519" s="49"/>
    </row>
    <row r="1520" spans="1:6" ht="14.25">
      <c r="A1520" s="259"/>
      <c r="B1520" s="28"/>
      <c r="C1520" s="49"/>
      <c r="D1520" s="49"/>
      <c r="E1520" s="49"/>
      <c r="F1520" s="49"/>
    </row>
    <row r="1521" spans="1:6" ht="14.25">
      <c r="A1521" s="259"/>
      <c r="B1521" s="28"/>
      <c r="C1521" s="49"/>
      <c r="D1521" s="49"/>
      <c r="E1521" s="49"/>
      <c r="F1521" s="49"/>
    </row>
    <row r="1522" spans="1:6" ht="14.25">
      <c r="A1522" s="259"/>
      <c r="B1522" s="28"/>
      <c r="C1522" s="49"/>
      <c r="D1522" s="49"/>
      <c r="E1522" s="49"/>
      <c r="F1522" s="49"/>
    </row>
    <row r="1523" spans="1:6" ht="14.25">
      <c r="A1523" s="259"/>
      <c r="B1523" s="28"/>
      <c r="C1523" s="49"/>
      <c r="D1523" s="49"/>
      <c r="E1523" s="49"/>
      <c r="F1523" s="49"/>
    </row>
    <row r="1524" spans="1:6" ht="14.25">
      <c r="A1524" s="259"/>
      <c r="B1524" s="28"/>
      <c r="C1524" s="49"/>
      <c r="D1524" s="49"/>
      <c r="E1524" s="49"/>
      <c r="F1524" s="49"/>
    </row>
    <row r="1525" spans="1:6" ht="14.25">
      <c r="A1525" s="259"/>
      <c r="B1525" s="28"/>
      <c r="C1525" s="49"/>
      <c r="D1525" s="49"/>
      <c r="E1525" s="49"/>
      <c r="F1525" s="49"/>
    </row>
    <row r="1526" spans="1:6" ht="14.25">
      <c r="A1526" s="259"/>
      <c r="B1526" s="28"/>
      <c r="C1526" s="49"/>
      <c r="D1526" s="49"/>
      <c r="E1526" s="49"/>
      <c r="F1526" s="49"/>
    </row>
    <row r="1527" spans="1:6" ht="14.25">
      <c r="A1527" s="259"/>
      <c r="B1527" s="28"/>
      <c r="C1527" s="49"/>
      <c r="D1527" s="49"/>
      <c r="E1527" s="49"/>
      <c r="F1527" s="49"/>
    </row>
    <row r="1528" spans="1:6" ht="14.25">
      <c r="A1528" s="259"/>
      <c r="B1528" s="28"/>
      <c r="C1528" s="49"/>
      <c r="D1528" s="49"/>
      <c r="E1528" s="49"/>
      <c r="F1528" s="49"/>
    </row>
    <row r="1529" spans="1:6" ht="14.25">
      <c r="A1529" s="259"/>
      <c r="B1529" s="28"/>
      <c r="C1529" s="49"/>
      <c r="D1529" s="49"/>
      <c r="E1529" s="49"/>
      <c r="F1529" s="49"/>
    </row>
    <row r="1530" spans="1:6" ht="14.25">
      <c r="A1530" s="259"/>
      <c r="B1530" s="28"/>
      <c r="C1530" s="49"/>
      <c r="D1530" s="49"/>
      <c r="E1530" s="49"/>
      <c r="F1530" s="49"/>
    </row>
    <row r="1531" spans="1:6" ht="14.25">
      <c r="A1531" s="259"/>
      <c r="B1531" s="28"/>
      <c r="C1531" s="49"/>
      <c r="D1531" s="49"/>
      <c r="E1531" s="49"/>
      <c r="F1531" s="49"/>
    </row>
    <row r="1532" spans="1:6" ht="14.25">
      <c r="A1532" s="259"/>
      <c r="B1532" s="28"/>
      <c r="C1532" s="49"/>
      <c r="D1532" s="49"/>
      <c r="E1532" s="49"/>
      <c r="F1532" s="49"/>
    </row>
    <row r="1533" spans="1:6" ht="14.25">
      <c r="A1533" s="259"/>
      <c r="B1533" s="28"/>
      <c r="C1533" s="49"/>
      <c r="D1533" s="49"/>
      <c r="E1533" s="49"/>
      <c r="F1533" s="49"/>
    </row>
    <row r="1534" spans="1:6" ht="14.25">
      <c r="A1534" s="259"/>
      <c r="B1534" s="28"/>
      <c r="C1534" s="49"/>
      <c r="D1534" s="49"/>
      <c r="E1534" s="49"/>
      <c r="F1534" s="49"/>
    </row>
    <row r="1535" spans="1:6" ht="14.25">
      <c r="A1535" s="259"/>
      <c r="B1535" s="28"/>
      <c r="C1535" s="49"/>
      <c r="D1535" s="49"/>
      <c r="E1535" s="49"/>
      <c r="F1535" s="49"/>
    </row>
    <row r="1536" spans="1:6" ht="14.25">
      <c r="A1536" s="259"/>
      <c r="B1536" s="28"/>
      <c r="C1536" s="49"/>
      <c r="D1536" s="49"/>
      <c r="E1536" s="49"/>
      <c r="F1536" s="49"/>
    </row>
    <row r="1537" spans="1:6" ht="14.25">
      <c r="A1537" s="259"/>
      <c r="B1537" s="28"/>
      <c r="C1537" s="49"/>
      <c r="D1537" s="49"/>
      <c r="E1537" s="49"/>
      <c r="F1537" s="49"/>
    </row>
    <row r="1538" spans="1:6" ht="14.25">
      <c r="A1538" s="259"/>
      <c r="B1538" s="28"/>
      <c r="C1538" s="49"/>
      <c r="D1538" s="49"/>
      <c r="E1538" s="49"/>
      <c r="F1538" s="49"/>
    </row>
    <row r="1539" spans="1:6" ht="14.25">
      <c r="A1539" s="259"/>
      <c r="B1539" s="28"/>
      <c r="C1539" s="49"/>
      <c r="D1539" s="49"/>
      <c r="E1539" s="49"/>
      <c r="F1539" s="49"/>
    </row>
    <row r="1540" spans="1:6" ht="14.25">
      <c r="A1540" s="259"/>
      <c r="B1540" s="28"/>
      <c r="C1540" s="49"/>
      <c r="D1540" s="49"/>
      <c r="E1540" s="49"/>
      <c r="F1540" s="49"/>
    </row>
    <row r="1541" spans="1:6" ht="14.25">
      <c r="A1541" s="259"/>
      <c r="B1541" s="28"/>
      <c r="C1541" s="49"/>
      <c r="D1541" s="49"/>
      <c r="E1541" s="49"/>
      <c r="F1541" s="49"/>
    </row>
    <row r="1542" spans="1:6" ht="14.25">
      <c r="A1542" s="259"/>
      <c r="B1542" s="28"/>
      <c r="C1542" s="49"/>
      <c r="D1542" s="49"/>
      <c r="E1542" s="49"/>
      <c r="F1542" s="49"/>
    </row>
    <row r="1543" spans="1:6" ht="14.25">
      <c r="A1543" s="259"/>
      <c r="B1543" s="28"/>
      <c r="C1543" s="49"/>
      <c r="D1543" s="49"/>
      <c r="E1543" s="49"/>
      <c r="F1543" s="49"/>
    </row>
    <row r="1544" spans="1:6" ht="14.25">
      <c r="A1544" s="259"/>
      <c r="B1544" s="28"/>
      <c r="C1544" s="49"/>
      <c r="D1544" s="49"/>
      <c r="E1544" s="49"/>
      <c r="F1544" s="49"/>
    </row>
    <row r="1545" spans="1:6" ht="14.25">
      <c r="A1545" s="259"/>
      <c r="B1545" s="28"/>
      <c r="C1545" s="49"/>
      <c r="D1545" s="49"/>
      <c r="E1545" s="49"/>
      <c r="F1545" s="49"/>
    </row>
    <row r="1546" spans="1:6" ht="14.25">
      <c r="A1546" s="259"/>
      <c r="B1546" s="28"/>
      <c r="C1546" s="49"/>
      <c r="D1546" s="49"/>
      <c r="E1546" s="49"/>
      <c r="F1546" s="49"/>
    </row>
    <row r="1547" spans="1:6" ht="14.25">
      <c r="A1547" s="259"/>
      <c r="B1547" s="28"/>
      <c r="C1547" s="49"/>
      <c r="D1547" s="49"/>
      <c r="E1547" s="49"/>
      <c r="F1547" s="49"/>
    </row>
    <row r="1548" spans="1:6" ht="14.25">
      <c r="A1548" s="259"/>
      <c r="B1548" s="28"/>
      <c r="C1548" s="49"/>
      <c r="D1548" s="49"/>
      <c r="E1548" s="49"/>
      <c r="F1548" s="49"/>
    </row>
    <row r="1549" spans="1:6" ht="14.25">
      <c r="A1549" s="259"/>
      <c r="B1549" s="28"/>
      <c r="C1549" s="49"/>
      <c r="D1549" s="49"/>
      <c r="E1549" s="49"/>
      <c r="F1549" s="49"/>
    </row>
    <row r="1550" spans="1:6" ht="14.25">
      <c r="A1550" s="259"/>
      <c r="B1550" s="28"/>
      <c r="C1550" s="49"/>
      <c r="D1550" s="49"/>
      <c r="E1550" s="49"/>
      <c r="F1550" s="49"/>
    </row>
    <row r="1551" spans="1:6" ht="14.25">
      <c r="A1551" s="259"/>
      <c r="B1551" s="28"/>
      <c r="C1551" s="49"/>
      <c r="D1551" s="49"/>
      <c r="E1551" s="49"/>
      <c r="F1551" s="49"/>
    </row>
    <row r="1552" spans="1:6" ht="14.25">
      <c r="A1552" s="259"/>
      <c r="B1552" s="28"/>
      <c r="C1552" s="49"/>
      <c r="D1552" s="49"/>
      <c r="E1552" s="49"/>
      <c r="F1552" s="49"/>
    </row>
    <row r="1553" spans="1:6" ht="14.25">
      <c r="A1553" s="259"/>
      <c r="B1553" s="28"/>
      <c r="C1553" s="49"/>
      <c r="D1553" s="49"/>
      <c r="E1553" s="49"/>
      <c r="F1553" s="49"/>
    </row>
    <row r="1554" spans="1:6" ht="14.25">
      <c r="A1554" s="259"/>
      <c r="B1554" s="28"/>
      <c r="C1554" s="49"/>
      <c r="D1554" s="49"/>
      <c r="E1554" s="49"/>
      <c r="F1554" s="49"/>
    </row>
    <row r="1555" spans="1:6" ht="14.25">
      <c r="A1555" s="259"/>
      <c r="B1555" s="28"/>
      <c r="C1555" s="49"/>
      <c r="D1555" s="49"/>
      <c r="E1555" s="49"/>
      <c r="F1555" s="49"/>
    </row>
    <row r="1556" spans="1:6" ht="14.25">
      <c r="A1556" s="259"/>
      <c r="B1556" s="28"/>
      <c r="C1556" s="49"/>
      <c r="D1556" s="49"/>
      <c r="E1556" s="49"/>
      <c r="F1556" s="49"/>
    </row>
    <row r="1557" spans="1:6" ht="14.25">
      <c r="A1557" s="259"/>
      <c r="B1557" s="28"/>
      <c r="C1557" s="49"/>
      <c r="D1557" s="49"/>
      <c r="E1557" s="49"/>
      <c r="F1557" s="49"/>
    </row>
    <row r="1558" spans="1:6" ht="14.25">
      <c r="A1558" s="259"/>
      <c r="B1558" s="28"/>
      <c r="C1558" s="49"/>
      <c r="D1558" s="49"/>
      <c r="E1558" s="49"/>
      <c r="F1558" s="49"/>
    </row>
    <row r="1559" spans="1:6" ht="14.25">
      <c r="A1559" s="259"/>
      <c r="B1559" s="28"/>
      <c r="C1559" s="49"/>
      <c r="D1559" s="49"/>
      <c r="E1559" s="49"/>
      <c r="F1559" s="49"/>
    </row>
    <row r="1560" spans="1:6" ht="14.25">
      <c r="A1560" s="259"/>
      <c r="B1560" s="28"/>
      <c r="C1560" s="49"/>
      <c r="D1560" s="49"/>
      <c r="E1560" s="49"/>
      <c r="F1560" s="49"/>
    </row>
    <row r="1561" spans="1:6" ht="14.25">
      <c r="A1561" s="259"/>
      <c r="B1561" s="28"/>
      <c r="C1561" s="49"/>
      <c r="D1561" s="49"/>
      <c r="E1561" s="49"/>
      <c r="F1561" s="49"/>
    </row>
    <row r="1562" spans="1:6" ht="14.25">
      <c r="A1562" s="259"/>
      <c r="B1562" s="28"/>
      <c r="C1562" s="49"/>
      <c r="D1562" s="49"/>
      <c r="E1562" s="49"/>
      <c r="F1562" s="49"/>
    </row>
    <row r="1563" spans="1:6" ht="14.25">
      <c r="A1563" s="259"/>
      <c r="B1563" s="28"/>
      <c r="C1563" s="49"/>
      <c r="D1563" s="49"/>
      <c r="E1563" s="49"/>
      <c r="F1563" s="49"/>
    </row>
    <row r="1564" spans="1:6" ht="14.25">
      <c r="A1564" s="259"/>
      <c r="B1564" s="28"/>
      <c r="C1564" s="49"/>
      <c r="D1564" s="49"/>
      <c r="E1564" s="49"/>
      <c r="F1564" s="49"/>
    </row>
    <row r="1565" spans="1:6" ht="14.25">
      <c r="A1565" s="259"/>
      <c r="B1565" s="28"/>
      <c r="C1565" s="49"/>
      <c r="D1565" s="49"/>
      <c r="E1565" s="49"/>
      <c r="F1565" s="49"/>
    </row>
    <row r="1566" spans="1:6" ht="14.25">
      <c r="A1566" s="259"/>
      <c r="B1566" s="28"/>
      <c r="C1566" s="49"/>
      <c r="D1566" s="49"/>
      <c r="E1566" s="49"/>
      <c r="F1566" s="49"/>
    </row>
    <row r="1567" spans="1:6" ht="14.25">
      <c r="A1567" s="259"/>
      <c r="B1567" s="28"/>
      <c r="C1567" s="49"/>
      <c r="D1567" s="49"/>
      <c r="E1567" s="49"/>
      <c r="F1567" s="49"/>
    </row>
    <row r="1568" spans="1:6" ht="14.25">
      <c r="A1568" s="259"/>
      <c r="B1568" s="28"/>
      <c r="C1568" s="49"/>
      <c r="D1568" s="49"/>
      <c r="E1568" s="49"/>
      <c r="F1568" s="49"/>
    </row>
    <row r="1569" spans="1:6" ht="14.25">
      <c r="A1569" s="259"/>
      <c r="B1569" s="28"/>
      <c r="C1569" s="49"/>
      <c r="D1569" s="49"/>
      <c r="E1569" s="49"/>
      <c r="F1569" s="49"/>
    </row>
    <row r="1570" spans="1:6" ht="14.25">
      <c r="A1570" s="259"/>
      <c r="B1570" s="28"/>
      <c r="C1570" s="49"/>
      <c r="D1570" s="49"/>
      <c r="E1570" s="49"/>
      <c r="F1570" s="49"/>
    </row>
    <row r="1571" spans="1:6" ht="14.25">
      <c r="A1571" s="259"/>
      <c r="B1571" s="28"/>
      <c r="C1571" s="49"/>
      <c r="D1571" s="49"/>
      <c r="E1571" s="49"/>
      <c r="F1571" s="49"/>
    </row>
    <row r="1572" spans="1:6" ht="14.25">
      <c r="A1572" s="259"/>
      <c r="B1572" s="28"/>
      <c r="C1572" s="49"/>
      <c r="D1572" s="49"/>
      <c r="E1572" s="49"/>
      <c r="F1572" s="49"/>
    </row>
    <row r="1573" spans="1:6" ht="14.25">
      <c r="A1573" s="259"/>
      <c r="B1573" s="28"/>
      <c r="C1573" s="49"/>
      <c r="D1573" s="49"/>
      <c r="E1573" s="49"/>
      <c r="F1573" s="49"/>
    </row>
    <row r="1574" spans="1:6" ht="14.25">
      <c r="A1574" s="259"/>
      <c r="B1574" s="28"/>
      <c r="C1574" s="49"/>
      <c r="D1574" s="49"/>
      <c r="E1574" s="49"/>
      <c r="F1574" s="49"/>
    </row>
    <row r="1575" spans="1:6" ht="14.25">
      <c r="A1575" s="259"/>
      <c r="B1575" s="28"/>
      <c r="C1575" s="49"/>
      <c r="D1575" s="49"/>
      <c r="E1575" s="49"/>
      <c r="F1575" s="49"/>
    </row>
    <row r="1576" spans="1:6" ht="14.25">
      <c r="A1576" s="178"/>
      <c r="B1576" s="28"/>
      <c r="C1576" s="49"/>
      <c r="D1576" s="49"/>
      <c r="E1576" s="49"/>
      <c r="F1576" s="49"/>
    </row>
    <row r="1577" spans="1:6" ht="14.25">
      <c r="A1577" s="178"/>
      <c r="B1577" s="28"/>
      <c r="C1577" s="49"/>
      <c r="D1577" s="49"/>
      <c r="E1577" s="49"/>
      <c r="F1577" s="49"/>
    </row>
    <row r="1578" spans="1:6" ht="14.25">
      <c r="A1578" s="28"/>
      <c r="B1578" s="28"/>
      <c r="C1578" s="28"/>
      <c r="D1578" s="28"/>
      <c r="E1578" s="28"/>
      <c r="F1578" s="49"/>
    </row>
  </sheetData>
  <sortState xmlns:xlrd2="http://schemas.microsoft.com/office/spreadsheetml/2017/richdata2" ref="A14:D43">
    <sortCondition ref="A43"/>
  </sortState>
  <dataValidations count="2">
    <dataValidation type="list" allowBlank="1" showInputMessage="1" showErrorMessage="1" sqref="T538:T542" xr:uid="{46E02341-6B3D-4081-872D-030FA73BD224}">
      <formula1>$K$175:$K$769</formula1>
    </dataValidation>
    <dataValidation type="list" allowBlank="1" showInputMessage="1" showErrorMessage="1" sqref="B1131:B1135" xr:uid="{638D13B6-A440-419C-92E9-C9F44E5E587D}">
      <formula1>$K$177:$K$692</formula1>
    </dataValidation>
  </dataValidations>
  <hyperlinks>
    <hyperlink ref="A1" r:id="rId1" display="https://www.procyclingstats.com/rider/tadej-pogacar" xr:uid="{8223EF10-306B-49EF-B83E-196C0F5502F1}"/>
    <hyperlink ref="A6" r:id="rId2" display="https://www.procyclingstats.com/rider/remco-evenepoel" xr:uid="{125FC9BD-6735-4415-A2E8-CC979DA8F973}"/>
    <hyperlink ref="A3" r:id="rId3" display="https://www.procyclingstats.com/rider/jonas-vingegaard-rasmussen" xr:uid="{7E925786-C397-4100-BB71-38B2BAEF69D4}"/>
    <hyperlink ref="M3" r:id="rId4" display="https://www.procyclingstats.com/rider/primoz-roglic" xr:uid="{C696F992-A491-44D6-9C73-98DFD799FE08}"/>
    <hyperlink ref="G15" r:id="rId5" display="https://www.procyclingstats.com/rider/jasper-philipsen" xr:uid="{18A7635D-3644-47FE-A3C2-24DDC0A2D7E4}"/>
    <hyperlink ref="M38" r:id="rId6" display="https://www.procyclingstats.com/rider/carlos-rodriguez-cano" xr:uid="{20DACA0D-1B23-4544-9F1C-7470FFFB9976}"/>
    <hyperlink ref="A26" r:id="rId7" display="https://www.procyclingstats.com/rider/ben-o-connor" xr:uid="{B5B87902-51EF-4665-BAEB-7661DAAFDDF4}"/>
    <hyperlink ref="M4" r:id="rId8" display="https://www.procyclingstats.com/rider/mattias-skjelmose-jensen" xr:uid="{F3E7EA2C-387D-4305-9205-989901AD140A}"/>
    <hyperlink ref="A19" r:id="rId9" display="https://www.procyclingstats.com/rider/marc-hirschi" xr:uid="{5F5C0AC2-4E88-4A13-9549-91540439B0A8}"/>
    <hyperlink ref="G10" r:id="rId10" display="https://www.procyclingstats.com/rider/matteo-jorgenson" xr:uid="{1950A960-A6DF-48C4-BCC7-460BC211F669}"/>
    <hyperlink ref="G6" r:id="rId11" display="https://www.procyclingstats.com/rider/wout-van-aert" xr:uid="{8F6A0C1C-61BC-400B-9661-97D2EF217F39}"/>
    <hyperlink ref="A22" r:id="rId12" display="https://www.procyclingstats.com/rider/stefan-kung" xr:uid="{A1A69226-A8BC-4A69-8B17-3F69C667416B}"/>
    <hyperlink ref="A4" r:id="rId13" display="https://www.procyclingstats.com/rider/mads-pedersen" xr:uid="{E590E8FD-9882-4200-8847-68579201E995}"/>
    <hyperlink ref="G1" r:id="rId14" display="https://www.procyclingstats.com/rider/mathieu-van-der-poel" xr:uid="{CAF23225-3311-4059-B29E-6A2759D3B07F}"/>
    <hyperlink ref="S25" r:id="rId15" display="https://www.procyclingstats.com/rider/enric-mas" xr:uid="{8D608C0B-5225-4671-B73C-C41904D79D6A}"/>
    <hyperlink ref="M8" r:id="rId16" display="https://www.procyclingstats.com/rider/biniyam-ghirmay" xr:uid="{32B570F4-20F4-4CED-837D-06199D93FF87}"/>
    <hyperlink ref="A8" r:id="rId17" display="https://www.procyclingstats.com/rider/juan-ayuso-pesquera" xr:uid="{EBE66D6E-A3B4-464B-A308-7E8E773A1739}"/>
    <hyperlink ref="G7" r:id="rId18" display="https://www.procyclingstats.com/rider/arnaud-de-lie" xr:uid="{B2FA183D-1E1E-4FAB-8BFB-750BE9400BCF}"/>
    <hyperlink ref="S12" r:id="rId19" display="https://www.procyclingstats.com/rider/adam-yates" xr:uid="{1DC24080-70A5-4D06-BE62-3060197E399B}"/>
    <hyperlink ref="M9" r:id="rId20" display="https://www.procyclingstats.com/rider/tim-merlier" xr:uid="{266B85C7-4EDB-4A83-ABAA-C0D7F88343FD}"/>
    <hyperlink ref="M2" r:id="rId21" display="https://www.procyclingstats.com/rider/brandon-mcnulty" xr:uid="{83E0FDCB-0671-4D2A-8666-2C6C8A413050}"/>
    <hyperlink ref="G22" r:id="rId22" display="https://www.procyclingstats.com/rider/mikel-landa" xr:uid="{2E29DC0B-BD11-4727-A116-17F74C614A53}"/>
    <hyperlink ref="M40" r:id="rId23" display="https://www.procyclingstats.com/rider/maxim-van-gils" xr:uid="{4BD1B564-795C-4798-933D-7CD695EA4BD5}"/>
    <hyperlink ref="G8" r:id="rId24" display="https://www.procyclingstats.com/rider/jonathan-milan" xr:uid="{42E6CD18-E687-48C6-8391-2336902390E8}"/>
    <hyperlink ref="M12" r:id="rId25" display="https://www.procyclingstats.com/rider/antonio-tiberi" xr:uid="{CA3EF6A3-556E-4BB8-918B-BB86DEF2DCD2}"/>
    <hyperlink ref="A5" r:id="rId26" display="https://www.procyclingstats.com/rider/joao-almeida" xr:uid="{22C99F2B-4ADD-4A71-A4FC-597C9CE4B111}"/>
    <hyperlink ref="M16" r:id="rId27" display="https://www.procyclingstats.com/rider/richard-carapaz" xr:uid="{3F45F523-3CAD-4E79-8956-24A2AD2E077B}"/>
    <hyperlink ref="S82" r:id="rId28" display="https://www.procyclingstats.com/rider/aleksandr-vlasov" xr:uid="{80C1CC10-3C59-4570-91E7-FE77475A9A9A}"/>
    <hyperlink ref="S7" r:id="rId29" display="https://www.procyclingstats.com/rider/pello-bilbao" xr:uid="{334D4785-044C-4C56-B23D-E4BECFB5F6AF}"/>
    <hyperlink ref="G79" r:id="rId30" display="https://www.procyclingstats.com/rider/daniel-felipe-martinez" xr:uid="{3989CA7F-EFD9-43A9-AB66-BD704A2B2EA9}"/>
    <hyperlink ref="S1" r:id="rId31" display="https://www.procyclingstats.com/rider/thymen-arensman" xr:uid="{35BAC169-A7BE-4C60-80F5-3A46C1BA4A4E}"/>
    <hyperlink ref="M15" r:id="rId32" display="https://www.procyclingstats.com/rider/michael-matthews" xr:uid="{64F89577-73EE-4AE3-B137-CA7429E80AD5}"/>
    <hyperlink ref="S63" r:id="rId33" display="https://www.procyclingstats.com/rider/romain-bardet" xr:uid="{365A7A54-EB94-4D8F-9091-2CED7936CF08}"/>
    <hyperlink ref="A7" r:id="rId34" display="https://www.procyclingstats.com/rider/thomas-pidcock" xr:uid="{FD2C54BB-9130-48C0-842F-EF267D5E46E4}"/>
    <hyperlink ref="S23" r:id="rId35" display="https://www.procyclingstats.com/rider/santiago-buitrago-sanchez" xr:uid="{2B600F4E-C3E3-4004-8E87-C04E6B881456}"/>
    <hyperlink ref="G12" r:id="rId36" display="https://www.procyclingstats.com/rider/olav-kooij" xr:uid="{0293BB71-5B0C-4C99-A87A-41F0A8D344BB}"/>
    <hyperlink ref="S19" r:id="rId37" display="https://www.procyclingstats.com/rider/julian-alaphilippe" xr:uid="{0AEB0663-82AF-418A-921A-6E0E894BCC98}"/>
    <hyperlink ref="A34" r:id="rId38" display="https://www.procyclingstats.com/rider/toms-skujins" xr:uid="{01CEB081-19B8-4BF1-8B73-1DC41A0302BA}"/>
    <hyperlink ref="S15" r:id="rId39" display="https://www.procyclingstats.com/rider/tim-wellens" xr:uid="{A6AEFE1D-D1B0-41B7-9252-85FF7E4B4234}"/>
    <hyperlink ref="M18" r:id="rId40" display="https://www.procyclingstats.com/rider/jhonatan-narvaez" xr:uid="{C20A9C70-C371-4C4E-AC2C-989DBE1C8EC3}"/>
    <hyperlink ref="A18" r:id="rId41" display="https://www.procyclingstats.com/rider/kaden-groves" xr:uid="{3C111A5B-A492-4920-B6F4-E40A86DB6453}"/>
    <hyperlink ref="A9" r:id="rId42" display="https://www.procyclingstats.com/rider/oscar-onley" xr:uid="{B20ECAF8-C043-49F5-AC40-D4B6D343E932}"/>
    <hyperlink ref="G42" r:id="rId43" display="https://www.procyclingstats.com/rider/lennert-van-eetvelt" xr:uid="{3D1541DE-EF56-4652-BC5B-573AA743E778}"/>
    <hyperlink ref="G3" r:id="rId44" display="https://www.procyclingstats.com/rider/florian-lipowitz" xr:uid="{874FECCA-F16E-4BEC-9E4F-F886E4295D07}"/>
    <hyperlink ref="A2" r:id="rId45" display="https://www.procyclingstats.com/rider/isaac-del-toro" xr:uid="{5CA8A4A2-F225-4ECA-B609-B8ED36E23F1C}"/>
    <hyperlink ref="A93" r:id="rId46" display="https://www.procyclingstats.com/rider/christophe-laporte" xr:uid="{D8C72CFA-293E-4CE6-A201-7FE7FD4B5D0F}"/>
    <hyperlink ref="S49" r:id="rId47" display="https://www.procyclingstats.com/rider/david-gaudu" xr:uid="{C9F472BE-AF9F-4D11-ADD0-474676E129A2}"/>
    <hyperlink ref="S67" r:id="rId48" display="https://www.procyclingstats.com/rider/matej-mohoric" xr:uid="{3F0B8838-2ABF-4654-8402-27CD890E3E5B}"/>
    <hyperlink ref="A65" r:id="rId49" display="https://www.procyclingstats.com/rider/benoit-cosnefroy" xr:uid="{2AB1D7EC-1DF9-4C19-BA85-F438E0EE0ADE}"/>
    <hyperlink ref="M25" r:id="rId50" display="https://www.procyclingstats.com/rider/valentin-madouas" xr:uid="{66F215E5-FFDC-4553-813E-39D46AF8A7BF}"/>
    <hyperlink ref="S2" r:id="rId51" display="https://www.procyclingstats.com/rider/tiesj-benoot" xr:uid="{CBF7BDA6-56F8-455F-AC74-465147861EE5}"/>
    <hyperlink ref="G41" r:id="rId52" display="https://www.procyclingstats.com/rider/diego-ulissi" xr:uid="{48D2E5FD-2075-4E18-AF36-6349AEAE543A}"/>
    <hyperlink ref="A14" r:id="rId53" display="https://www.procyclingstats.com/rider/alberto-bettiol" xr:uid="{BE844231-929C-4BEE-BF5A-9DDAA5CFBAF8}"/>
    <hyperlink ref="A31" r:id="rId54" display="https://www.procyclingstats.com/rider/magnus-sheffield" xr:uid="{2B9F3AB2-E003-4F6C-BD28-612ECDF84DCE}"/>
    <hyperlink ref="A10" r:id="rId55" display="https://www.procyclingstats.com/rider/kevin-vauquelin" xr:uid="{60DD37A5-66D6-47A0-B22C-B53266CA367D}"/>
    <hyperlink ref="S18" r:id="rId56" display="https://www.procyclingstats.com/rider/alex-aranburu" xr:uid="{4F80F7B4-C96C-48DB-B6D2-55A15C98C6BB}"/>
    <hyperlink ref="S191" r:id="rId57" display="https://www.procyclingstats.com/rider/nils-politt" xr:uid="{95553031-0C65-488F-B9B3-141A16FA084F}"/>
    <hyperlink ref="S10" r:id="rId58" display="https://www.procyclingstats.com/rider/jordi-meeus" xr:uid="{BC6E3553-2E25-4577-B716-A2A7687172AA}"/>
    <hyperlink ref="M20" r:id="rId59" display="https://www.procyclingstats.com/rider/corbin-strong" xr:uid="{0D1B092B-576D-4758-AE4E-256E979E3B71}"/>
    <hyperlink ref="S14" r:id="rId60" display="https://www.procyclingstats.com/rider/ilan-van-wilder" xr:uid="{AFDFB2EA-9119-4EDD-AE60-8DDE19C00C73}"/>
    <hyperlink ref="A75" r:id="rId61" display="https://www.procyclingstats.com/rider/filippo-zana" xr:uid="{15709AEA-4619-4C79-8B23-53EA0070A25F}"/>
    <hyperlink ref="A38" r:id="rId62" display="https://www.procyclingstats.com/rider/mathias-vacek" xr:uid="{713EC93B-45AD-4F6C-A23E-9037C5A519AD}"/>
    <hyperlink ref="G19" r:id="rId63" display="https://www.procyclingstats.com/rider/max-poole" xr:uid="{B0BB6CAC-3137-4225-B3B0-52171487F7CF}"/>
    <hyperlink ref="G14" r:id="rId64" display="https://www.procyclingstats.com/rider/romain-gregoire1" xr:uid="{0FF1D9F8-9F7E-4474-BF5A-FC01F6C04104}"/>
    <hyperlink ref="G54" r:id="rId65" display="https://www.procyclingstats.com/rider/jonas-abrahamsen" xr:uid="{76754B99-D7D1-4406-BCE3-EF61FD4A3AEC}"/>
    <hyperlink ref="S40" r:id="rId66" display="https://www.procyclingstats.com/rider/laurence-pithie" xr:uid="{0C09F9A6-8214-4065-825C-FEF86B99092B}"/>
    <hyperlink ref="M10" r:id="rId67" display="https://www.procyclingstats.com/rider/egan-bernal" xr:uid="{9AB0AFD5-CEE8-442D-A54D-9394CBA7EA24}"/>
    <hyperlink ref="S64" r:id="rId68" display="https://www.procyclingstats.com/rider/alex-baudin" xr:uid="{15DF23EC-F633-4C7B-ABA0-15B87837B4E1}"/>
    <hyperlink ref="M53" r:id="rId69" display="https://www.procyclingstats.com/rider/alexander-kristoff" xr:uid="{B89B18D2-7A94-43F3-BB39-4151471631E1}"/>
    <hyperlink ref="M19" r:id="rId70" display="https://www.procyclingstats.com/rider/jai-hindley" xr:uid="{0BA07F6B-A2ED-4C86-A7F3-D3BE3E0A9208}"/>
    <hyperlink ref="M13" r:id="rId71" display="https://www.procyclingstats.com/rider/neilson-powless" xr:uid="{C8EAB1C6-953E-431D-B962-9761896A5AC0}"/>
    <hyperlink ref="G26" r:id="rId72" display="https://www.procyclingstats.com/rider/matteo-trentin" xr:uid="{CC0DFEC0-3EAE-48F5-AC63-DF638B2EB862}"/>
    <hyperlink ref="M11" r:id="rId73" display="https://www.procyclingstats.com/rider/simon-yates" xr:uid="{C16E17DD-6192-4543-B84B-15BF318596D5}"/>
    <hyperlink ref="A25" r:id="rId74" display="https://www.procyclingstats.com/rider/guillaume-martin" xr:uid="{F679B511-EA9D-4768-B59F-42DF01AAB574}"/>
    <hyperlink ref="M5" r:id="rId75" display="https://www.procyclingstats.com/rider/filippo-ganna" xr:uid="{4CEEBFF8-C2A5-4AF5-8E82-275B0C93B47E}"/>
    <hyperlink ref="A33" r:id="rId76" display="https://www.procyclingstats.com/rider/pavel-sivakov" xr:uid="{ED867E7A-805D-41F0-BE3E-8A98A354322E}"/>
    <hyperlink ref="G28" r:id="rId77" display="https://www.procyclingstats.com/rider/dylan-groenewegen" xr:uid="{63451AE4-EDC1-4074-9F29-E6A2E4DC55AF}"/>
    <hyperlink ref="G57" r:id="rId78" display="https://www.procyclingstats.com/rider/marc-soler" xr:uid="{A7867436-B8FF-45C3-BFD3-45C6284BC54D}"/>
    <hyperlink ref="G127" r:id="rId79" display="https://www.procyclingstats.com/rider/wilco-kelderman" xr:uid="{13B03107-14DA-42A5-B7D0-16C8AA6B8098}"/>
    <hyperlink ref="G2" r:id="rId80" display="https://www.procyclingstats.com/rider/giulio-ciccone" xr:uid="{302BBFD3-214E-4F66-8BC6-99F53335FB6B}"/>
    <hyperlink ref="S500" r:id="rId81" display="https://www.procyclingstats.com/rider/mauri-vansevenant" xr:uid="{66FDC158-AE16-4A46-9727-E1C4D538F3FA}"/>
    <hyperlink ref="A15" r:id="rId82" display="https://www.procyclingstats.com/rider/magnus-cort-nielsen" xr:uid="{EDC42F49-03BB-4D0A-805C-562FA81D1E5A}"/>
    <hyperlink ref="G9" r:id="rId83" display="https://www.procyclingstats.com/rider/jay-vine" xr:uid="{E9508F0A-AAE9-4F23-A9C3-CCE59D480C3D}"/>
    <hyperlink ref="A88" r:id="rId84" display="https://www.procyclingstats.com/rider/axel-zingle" xr:uid="{0F06D373-F683-45D1-8AF7-DD2C5A2105C4}"/>
    <hyperlink ref="S161" r:id="rId85" display="https://www.procyclingstats.com/rider/attila-valter" xr:uid="{D56927F3-718A-4747-B1CB-D448FBF73067}"/>
    <hyperlink ref="M14" r:id="rId86" display="https://www.procyclingstats.com/rider/lorenzo-fortunato" xr:uid="{9E6CA6E8-F842-4074-8BA5-10254EBAE0A4}"/>
    <hyperlink ref="M6" r:id="rId87" display="https://www.procyclingstats.com/rider/michael-storer" xr:uid="{655ABEE7-C14F-499E-984A-98952CD00F7F}"/>
    <hyperlink ref="S294" r:id="rId88" display="https://www.procyclingstats.com/rider/mikkel-bjerg" xr:uid="{4C7C96B3-FCD6-4B15-801A-10EE50D1B18A}"/>
    <hyperlink ref="G4" r:id="rId89" display="https://www.procyclingstats.com/rider/ben-healy" xr:uid="{5FABCAC0-7E68-4AE5-B16D-D72E56B98811}"/>
    <hyperlink ref="S33" r:id="rId90" display="https://www.procyclingstats.com/rider/roger-adria" xr:uid="{A6E8A1AD-5A35-44FD-8420-CE6D73E10E11}"/>
    <hyperlink ref="S16" r:id="rId91" display="https://www.procyclingstats.com/rider/soren-waerenskjold" xr:uid="{8AD7223B-28D3-47FA-A84C-BA706554DABA}"/>
    <hyperlink ref="S9" r:id="rId92" display="https://www.procyclingstats.com/rider/derek-gee" xr:uid="{DD7BB938-BFD8-4F11-B265-844A0B8EEC2B}"/>
    <hyperlink ref="S41" r:id="rId93" display="https://www.procyclingstats.com/rider/kevin-vermaerke" xr:uid="{5D50D87F-FBCC-4243-8DA6-314CEC70B4FB}"/>
    <hyperlink ref="G11" r:id="rId94" display="https://www.procyclingstats.com/rider/lenny-martinez" xr:uid="{21A1863E-53FB-4A3D-9242-C0207CA4C497}"/>
    <hyperlink ref="G52" r:id="rId95" display="https://www.procyclingstats.com/rider/thibau-nys" xr:uid="{8162BCA3-DA85-4AE3-9A9C-B2117BED9D8E}"/>
    <hyperlink ref="M28" r:id="rId96" display="https://www.procyclingstats.com/rider/joshua-tarling" xr:uid="{25E4DEE5-2C66-467D-9194-5CBF1121C7AE}"/>
    <hyperlink ref="M49" r:id="rId97" display="https://www.procyclingstats.com/rider/valentin-paret-peintre" xr:uid="{B5B9A2E7-418F-48A6-9CFD-A336CF816315}"/>
    <hyperlink ref="S595" r:id="rId98" display="https://www.procyclingstats.com/rider/jan-tratnik" xr:uid="{8224FD88-37F1-430A-A4E6-AACA5A40B417}"/>
    <hyperlink ref="A63" r:id="rId99" display="https://www.procyclingstats.com/rider/bauke-mollema" xr:uid="{4E9AD0FD-0DB2-461D-BB51-E6EA9D029835}"/>
    <hyperlink ref="G27" r:id="rId100" display="https://www.procyclingstats.com/rider/danny-van-poppel" xr:uid="{BBCE036E-41C4-4F89-8A76-F5613734146F}"/>
    <hyperlink ref="G49" r:id="rId101" display="https://www.procyclingstats.com/rider/phil-bauhaus" xr:uid="{CCBB27E0-55D4-4F38-8EB9-BA6E1C28C96F}"/>
    <hyperlink ref="G34" r:id="rId102" display="https://www.procyclingstats.com/rider/jasper-stuyven" xr:uid="{C94D00AC-D0CB-4EE0-83C8-3817BD9AB3ED}"/>
    <hyperlink ref="A85" r:id="rId103" display="https://www.procyclingstats.com/rider/tobias-foss" xr:uid="{7D6B6F4D-5F7A-4679-9EA0-2E3F5C469FD9}"/>
    <hyperlink ref="A28" r:id="rId104" display="https://www.procyclingstats.com/rider/luke-plapp" xr:uid="{A2B39B4B-0C79-421C-9CBE-C3A04167F0AC}"/>
    <hyperlink ref="S21" r:id="rId105" display="https://www.procyclingstats.com/rider/tobias-halland-johannessen" xr:uid="{6D21B7B5-E7F3-452C-8FBD-E049790D3BB6}"/>
    <hyperlink ref="S86" r:id="rId106" display="https://www.procyclingstats.com/rider/ion-izagirre" xr:uid="{B42EBA04-2FB4-4928-82C1-31D082A4E991}"/>
    <hyperlink ref="S47" r:id="rId107" display="https://www.procyclingstats.com/rider/stefan-bissegger" xr:uid="{3E0C4D21-914C-41A8-90B9-E4729D7BDF52}"/>
    <hyperlink ref="A23" r:id="rId108" display="https://www.procyclingstats.com/rider/sepp-kuss" xr:uid="{F80F48E4-2BDB-4673-BE6B-BD323A699481}"/>
    <hyperlink ref="A77" r:id="rId109" display="https://www.procyclingstats.com/rider/luca-mozzato" xr:uid="{5306FEFB-5D06-4631-94AA-9F35610F803E}"/>
    <hyperlink ref="M102" r:id="rId110" display="https://www.procyclingstats.com/rider/gerben-thijssen-bel" xr:uid="{CC6EB7EF-F970-493B-8BA0-7B2CC039717C}"/>
    <hyperlink ref="G47" r:id="rId111" display="https://www.procyclingstats.com/rider/maximilian-schachmann" xr:uid="{F116576C-7D59-4BBA-A8EC-7DBD712CE08B}"/>
    <hyperlink ref="S177" r:id="rId112" display="https://www.procyclingstats.com/rider/giovanni-aleotti" xr:uid="{429EE8F9-710C-4D44-B917-C3819869091F}"/>
    <hyperlink ref="G40" r:id="rId113" display="https://www.procyclingstats.com/rider/einer-augusto-rubio-reyes" xr:uid="{43CAF386-640B-4568-BE20-67DB5EC88692}"/>
    <hyperlink ref="M69" r:id="rId114" display="https://www.procyclingstats.com/rider/cristian-rodriguez" xr:uid="{98417477-82C2-43DD-8E52-F5D78749A264}"/>
    <hyperlink ref="M1" r:id="rId115" display="https://www.procyclingstats.com/rider/felix-gall" xr:uid="{E99A2BFB-434F-4E17-A852-0AFE1A84048B}"/>
    <hyperlink ref="A17" r:id="rId116" display="https://www.procyclingstats.com/rider/dorian-godon" xr:uid="{A51EA052-DDAF-4403-988D-C7152BD45720}"/>
    <hyperlink ref="A27" r:id="rId117" display="https://www.procyclingstats.com/rider/davide-piganzoli" xr:uid="{3AC326A0-0CA2-4559-A0FD-C1F52FFD3E22}"/>
    <hyperlink ref="M30" r:id="rId118" display="https://www.procyclingstats.com/rider/aurelien-paret-peintre" xr:uid="{889C2544-2F7D-4A86-AD6E-29C851CC3925}"/>
    <hyperlink ref="G103" r:id="rId119" display="https://www.procyclingstats.com/rider/arvid-de-kleijn" xr:uid="{3AC08EA9-EFB2-4B60-B801-75C42375098D}"/>
    <hyperlink ref="S62" r:id="rId120" display="https://www.procyclingstats.com/rider/luke-lamperti" xr:uid="{A00BD01E-CEEA-40F8-B5A5-91F190F6DC75}"/>
    <hyperlink ref="G56" r:id="rId121" display="https://www.procyclingstats.com/rider/paul-lapeira" xr:uid="{8EA538A4-10E7-499E-9988-28D46D213D36}"/>
    <hyperlink ref="G128" r:id="rId122" display="https://www.procyclingstats.com/rider/bart-lemmen" xr:uid="{9CF83094-4CD3-40F0-826E-B32B543E4145}"/>
    <hyperlink ref="M57" r:id="rId123" display="https://www.procyclingstats.com/rider/alec-segaert" xr:uid="{1732BF19-8A67-4FF2-B6F7-C369AD9AE6B1}"/>
    <hyperlink ref="A52" r:id="rId124" display="https://www.procyclingstats.com/rider/laurens-de-plus" xr:uid="{1E61793B-282C-492B-A3C3-CB86ACD52321}"/>
    <hyperlink ref="M17" r:id="rId125" display="https://www.procyclingstats.com/rider/matthew-riccitello" xr:uid="{A56CDF76-4420-495F-9FBA-8D1AFD8EB721}"/>
    <hyperlink ref="S98" r:id="rId126" display="https://www.procyclingstats.com/rider/per-strand-hagenes" xr:uid="{2E130622-BB52-4B1A-92D6-4FAE2375A909}"/>
    <hyperlink ref="G13" r:id="rId127" display="https://www.procyclingstats.com/rider/giulio-pellizzari" xr:uid="{58D72E61-8D05-453B-8418-CE07410A332A}"/>
    <hyperlink ref="G23" r:id="rId128" display="https://www.procyclingstats.com/rider/pablo-castrillo-zapater" xr:uid="{9F9958CC-7A16-4ADF-947F-C4BFB0A14D79}"/>
    <hyperlink ref="M84" r:id="rId129" display="https://www.procyclingstats.com/rider/edoardo-affini" xr:uid="{61CD1EE5-C324-4701-A4D0-43049E5CCECC}"/>
    <hyperlink ref="M34" r:id="rId130" display="https://www.procyclingstats.com/rider/edoardo-zambanini" xr:uid="{74D496BB-56A3-4187-9BBF-6A824602E722}"/>
    <hyperlink ref="G30" r:id="rId131" display="https://www.procyclingstats.com/rider/milan-fretin" xr:uid="{D2189574-B8B7-4AD0-85AA-07BA25D2452E}"/>
    <hyperlink ref="S17" r:id="rId132" display="https://www.procyclingstats.com/rider/pavel-bittner" xr:uid="{68706891-BDF4-42A6-864D-A962B0B883B7}"/>
    <hyperlink ref="S6" r:id="rId133" display="https://www.procyclingstats.com/rider/emilien-jeanniere" xr:uid="{D72A90A8-A318-4C26-A9B6-9F00E841677A}"/>
    <hyperlink ref="S34" r:id="rId134" display="https://www.procyclingstats.com/rider/joseph-blackmore" xr:uid="{244C6561-177F-4AE2-B3FD-A38EDF1A2928}"/>
    <hyperlink ref="G5" r:id="rId135" display="https://www.procyclingstats.com/rider/paul-magnier" xr:uid="{8B813E4C-AEC4-4C7C-943E-1804F64DC6AE}"/>
    <hyperlink ref="S8" r:id="rId136" display="https://www.procyclingstats.com/rider/jan-christen" xr:uid="{793BB4F4-EB2F-4538-98C0-DCA6C561FDC0}"/>
    <hyperlink ref="M32" r:id="rId137" display="https://www.procyclingstats.com/rider/jarno-widar" xr:uid="{83AEBF26-0F11-42C7-8BC0-F7EABF3B38DD}"/>
    <hyperlink ref="M82" r:id="rId138" display="https://www.procyclingstats.com/rider/dylan-teuns" xr:uid="{8D2A3BFD-78D1-42CF-9FE4-5B434F0D50DB}"/>
    <hyperlink ref="G76" r:id="rId139" display="https://www.procyclingstats.com/rider/sam-bennett" xr:uid="{E66236F4-21A2-4547-9E19-7762A8415EB4}"/>
    <hyperlink ref="G85" r:id="rId140" display="https://www.procyclingstats.com/rider/victor-campenaerts" xr:uid="{35636EE7-655C-45C7-92DB-1FEB1AF1375A}"/>
    <hyperlink ref="S13" r:id="rId141" display="https://www.procyclingstats.com/rider/mauro-schmid" xr:uid="{8666A275-50FA-4103-8E91-4A9AC3C2FA79}"/>
    <hyperlink ref="S85" r:id="rId142" display="https://www.procyclingstats.com/rider/michael-woods" xr:uid="{B4A9984A-D453-48F8-9217-F37254070596}"/>
    <hyperlink ref="G117" r:id="rId143" display="https://www.procyclingstats.com/rider/kasper-asgreen" xr:uid="{68DC3033-BA69-410F-BF2F-E7DBD8C72D3D}"/>
    <hyperlink ref="G62" r:id="rId144" display="https://www.procyclingstats.com/rider/pascal-ackermann" xr:uid="{E40E0CBA-F54B-480D-9BA7-CEFB26B78F07}"/>
    <hyperlink ref="A104" r:id="rId145" display="https://www.procyclingstats.com/rider/oliver-naesen" xr:uid="{1A8E6C45-3152-430A-99DD-4A05142AE32F}"/>
    <hyperlink ref="A32" r:id="rId146" display="https://www.procyclingstats.com/rider/quinn-simmons" xr:uid="{6089F4CE-D635-46F9-A9FC-46CF47B2283D}"/>
    <hyperlink ref="A20" r:id="rId147" display="https://www.procyclingstats.com/rider/max-kanter" xr:uid="{BD16EF8F-4D49-49AF-9893-49CCC2534012}"/>
    <hyperlink ref="M54" r:id="rId148" display="https://www.procyclingstats.com/rider/bryan-coquard" xr:uid="{6F5E9C0D-D607-4827-A466-B6D1B3BB3EE7}"/>
    <hyperlink ref="S78" r:id="rId149" display="https://www.procyclingstats.com/rider/vincenzo-albanese" xr:uid="{135ED718-3CA7-4B6C-ADFC-D8F8D840B7D9}"/>
    <hyperlink ref="S74" r:id="rId150" display="https://www.procyclingstats.com/rider/andrea-vendrame" xr:uid="{16B24463-B601-41B2-8853-4FF98BE63C6E}"/>
    <hyperlink ref="A70" r:id="rId151" display="https://www.procyclingstats.com/rider/georg-zimmermann" xr:uid="{61F05A41-23AA-48B2-820F-97FE1311F219}"/>
    <hyperlink ref="A98" r:id="rId152" display="https://www.procyclingstats.com/rider/natnael-tesfatsion" xr:uid="{4B4A0FBE-A0BB-45E0-BE9E-7733A314D251}"/>
    <hyperlink ref="A37" r:id="rId153" display="https://www.procyclingstats.com/rider/cian-uijtdebroeks" xr:uid="{8DA02CF3-966B-4224-BB2C-5D315D015934}"/>
    <hyperlink ref="G25" r:id="rId154" display="https://www.procyclingstats.com/rider/clement-champoussin" xr:uid="{55BAEF51-D967-414A-B0DC-A87A3BD208E1}"/>
    <hyperlink ref="S71" r:id="rId155" display="https://www.procyclingstats.com/rider/wout-poels" xr:uid="{FAD14FEA-0BD2-4131-AD06-5895FCE6E5A1}"/>
    <hyperlink ref="M63" r:id="rId156" display="https://www.procyclingstats.com/rider/gianni-vermeersch" xr:uid="{A81D3524-FFF6-4B9B-AF30-8DE6547FBE4A}"/>
    <hyperlink ref="G29" r:id="rId157" display="https://www.procyclingstats.com/rider/mike-teunissen" xr:uid="{47D2544F-C015-4E65-A117-E0CBEA9C4A6F}"/>
    <hyperlink ref="G55" r:id="rId158" display="https://www.procyclingstats.com/rider/juan-sebastian-molano" xr:uid="{CFBBCE6E-657C-47C9-BE5B-FCB020511676}"/>
    <hyperlink ref="M124" r:id="rId159" display="https://www.procyclingstats.com/rider/stan-dewulf" xr:uid="{D060B9B2-7527-4BB1-8A72-29818AD9B225}"/>
    <hyperlink ref="S52" r:id="rId160" display="https://www.procyclingstats.com/rider/clement-venturini" xr:uid="{460DD370-9A11-468F-AF62-51CB50255571}"/>
    <hyperlink ref="S46" r:id="rId161" display="https://www.procyclingstats.com/rider/clement-berthet" xr:uid="{90363852-35D5-4A5B-B53C-0ED9D01D3811}"/>
    <hyperlink ref="A41" r:id="rId162" display="https://www.procyclingstats.com/rider/ethan-vernon" xr:uid="{F77310A0-D3A1-47D0-9DC4-0D673F1E75B7}"/>
    <hyperlink ref="M50" r:id="rId163" display="https://www.procyclingstats.com/rider/marijn-van-den-berg" xr:uid="{13A02344-FF58-4DA6-8011-966C0ED6A91A}"/>
    <hyperlink ref="M31" r:id="rId164" display="https://www.procyclingstats.com/rider/madis-mihkels" xr:uid="{14A76B78-F25D-402F-97A9-D23A39151D94}"/>
    <hyperlink ref="A68" r:id="rId165" display="https://www.procyclingstats.com/rider/edward-irl-dunbar" xr:uid="{74CC0170-F222-4875-A37A-528D8D01CE72}"/>
    <hyperlink ref="A39" r:id="rId166" display="https://www.procyclingstats.com/rider/simone-velasco" xr:uid="{4F95473E-1081-4B9A-B927-B6D093128082}"/>
    <hyperlink ref="M7" r:id="rId167" display="https://www.procyclingstats.com/rider/cristian-scaroni" xr:uid="{DC359A2D-F8B5-4103-9739-167EB9764286}"/>
    <hyperlink ref="A16" r:id="rId168" display="https://www.procyclingstats.com/rider/finn-fisher-black" xr:uid="{388F392A-893E-4DD5-8AB3-9556FB173093}"/>
    <hyperlink ref="M66" r:id="rId169" display="https://www.procyclingstats.com/rider/paul-penhoet" xr:uid="{02637DA7-75A9-4838-A369-2CF8C30B0365}"/>
    <hyperlink ref="S50" r:id="rId170" display="https://www.procyclingstats.com/rider/jenno-berckmoes" xr:uid="{B5D46E30-427C-4E28-AB6E-E1E8B30034C0}"/>
    <hyperlink ref="S42" r:id="rId171" display="https://www.procyclingstats.com/rider/markus-hoelgaard" xr:uid="{B87B9772-55EF-4170-B316-1966D9C71CB4}"/>
    <hyperlink ref="A30" r:id="rId172" display="https://www.procyclingstats.com/rider/javier-romo" xr:uid="{B120FCA7-600F-491C-86D7-AF99E9352E1D}"/>
    <hyperlink ref="G99" r:id="rId173" display="https://www.procyclingstats.com/rider/georg-steinhauser" xr:uid="{BDD72925-3C3F-429A-8EF5-C3410A7A75AA}"/>
    <hyperlink ref="S11" r:id="rId174" display="https://www.procyclingstats.com/rider/tobias-lund-andresen" xr:uid="{8155A9DF-B60E-44E1-BAE6-8F06A861159F}"/>
    <hyperlink ref="S43" r:id="rId175" display="https://www.procyclingstats.com/rider/riley-sheehan" xr:uid="{50A51A37-8246-4F56-B23E-2E644A7FF076}"/>
    <hyperlink ref="G116" r:id="rId176" display="https://www.procyclingstats.com/rider/nairo-quintana" xr:uid="{6604D137-DC58-4FB7-B755-934E7C8CEC18}"/>
    <hyperlink ref="S309" r:id="rId177" display="https://www.procyclingstats.com/rider/quentin-pacher" xr:uid="{7F634B71-148F-48BA-96A1-FE19B31C2AFD}"/>
    <hyperlink ref="G118" r:id="rId178" display="https://www.procyclingstats.com/rider/archie-ryan" xr:uid="{6D221E64-DD95-49D3-A8DB-F13BCCCE4D85}"/>
    <hyperlink ref="G33" r:id="rId179" display="https://www.procyclingstats.com/rider/jordan-jegat" xr:uid="{1E521C95-8EEA-432C-B2ED-A9A19AE15008}"/>
    <hyperlink ref="S57" r:id="rId180" display="https://www.procyclingstats.com/rider/pierre-gautherat" xr:uid="{5E0E2087-4FD3-498E-AE65-09FFEF615196}"/>
    <hyperlink ref="A99" r:id="rId181" display="https://www.procyclingstats.com/rider/jefferson-cepeda-hernandez" xr:uid="{095785C4-4ABB-419C-AF55-B8E0D71F52DF}"/>
    <hyperlink ref="S69" r:id="rId182" display="https://www.procyclingstats.com/rider/lukas-nerurkar" xr:uid="{9845BA4D-D409-4FF9-8F40-9689688E525B}"/>
    <hyperlink ref="G31" r:id="rId183" display="https://www.procyclingstats.com/rider/antonio-morgado" xr:uid="{E9936308-58B5-4B1D-BA4F-C873846DA222}"/>
    <hyperlink ref="A60" r:id="rId184" display="https://www.procyclingstats.com/rider/pablo-torres1" xr:uid="{05B15C57-ADA7-4CAE-B5C3-864425447355}"/>
    <hyperlink ref="M42" r:id="rId185" display="https://www.procyclingstats.com/rider/arnaud-demare" xr:uid="{FDAE3B11-7827-43AF-B81D-76D336FA94FA}"/>
    <hyperlink ref="M52" r:id="rId186" display="https://www.procyclingstats.com/rider/ethan-hayter" xr:uid="{7E61EE66-23AC-4DCB-8AA3-ACCFF8CA664D}"/>
    <hyperlink ref="S29" r:id="rId187" display="https://www.procyclingstats.com/rider/louis-meintjes" xr:uid="{DE1A7468-9246-4E00-85CA-45C26C2CCA89}"/>
    <hyperlink ref="A58" r:id="rId188" display="https://www.procyclingstats.com/rider/juan-pedro-lopez" xr:uid="{4ADB0692-4FDB-400D-A45A-E465CF9D2FB8}"/>
    <hyperlink ref="S313" r:id="rId189" display="https://www.procyclingstats.com/rider/lorenzo-rota" xr:uid="{C7EF6385-0725-4E48-9861-6F7EC09D7D81}"/>
    <hyperlink ref="G46" r:id="rId190" display="https://www.procyclingstats.com/rider/quinten-hermans" xr:uid="{AF6763A8-0626-4EDB-A5B1-9062055E5A53}"/>
    <hyperlink ref="A43" r:id="rId191" display="https://www.procyclingstats.com/rider/alfred-wright" xr:uid="{25BC6DAF-9B18-4FBB-B725-C595806F3A4B}"/>
    <hyperlink ref="S97" r:id="rId192" display="https://www.procyclingstats.com/rider/fernando-gaviria" xr:uid="{6FAAA673-11D9-4DCB-9279-A66937F192D9}"/>
    <hyperlink ref="S202" r:id="rId193" display="https://www.procyclingstats.com/rider/simone-consonni" xr:uid="{77CD3268-99AE-4CD1-B9F3-452F063970E9}"/>
    <hyperlink ref="M89" r:id="rId194" display="https://www.procyclingstats.com/rider/aleksey-lutsenko" xr:uid="{D6FDAD0C-9B4D-4B2E-AF2C-54C504E3863D}"/>
    <hyperlink ref="M35" r:id="rId195" display="https://www.procyclingstats.com/rider/anthony-turgis" xr:uid="{6FCF8DA1-CC81-43FB-A721-8FD820413CBD}"/>
    <hyperlink ref="M145" r:id="rId196" display="https://www.procyclingstats.com/rider/max-walscheid" xr:uid="{9F8D2134-9DFD-4499-9DD1-0E1C6C338576}"/>
    <hyperlink ref="A103" r:id="rId197" display="https://www.procyclingstats.com/rider/rudy-molard" xr:uid="{C8AEEAD0-A54B-4F92-8003-8B8AAC982C40}"/>
    <hyperlink ref="G74" r:id="rId198" display="https://www.procyclingstats.com/rider/carlos-verona" xr:uid="{B28F4612-2F31-499B-BEA3-B5E454820AA2}"/>
    <hyperlink ref="S250" r:id="rId199" display="https://www.procyclingstats.com/rider/jack-haig" xr:uid="{71CD8106-692E-44AD-AD7E-5D9AB2F93BAF}"/>
    <hyperlink ref="M44" r:id="rId200" display="https://www.procyclingstats.com/rider/rafal-majka" xr:uid="{9EFA6EA8-F470-4222-88FF-80953084A6FE}"/>
    <hyperlink ref="G50" r:id="rId201" display="https://www.procyclingstats.com/rider/dries-de-bondt" xr:uid="{D893AAE0-0E2A-42D7-9B16-648AB24803CA}"/>
    <hyperlink ref="S242" r:id="rId202" display="https://www.procyclingstats.com/rider/mathieu-burgaudeau" xr:uid="{932F1CA3-C70F-4B4C-A14C-546610045A0B}"/>
    <hyperlink ref="S20" r:id="rId203" display="https://www.procyclingstats.com/rider/bruno-armirail" xr:uid="{A11CCF06-5DDD-49DD-B032-72DC9B371D44}"/>
    <hyperlink ref="M39" r:id="rId204" display="https://www.procyclingstats.com/rider/felix-grossschartner" xr:uid="{9CAE6DD8-47E5-4C7F-A105-4F0DCB0286B9}"/>
    <hyperlink ref="M168" r:id="rId205" display="https://www.procyclingstats.com/rider/george-bennett" xr:uid="{4D747B9E-63B4-4E8D-BDC0-CF32894F6D51}"/>
    <hyperlink ref="S58" r:id="rId206" display="https://www.procyclingstats.com/rider/victor-lafay" xr:uid="{A09F52ED-E0C7-47CC-AA0A-FC0D6A836F34}"/>
    <hyperlink ref="A97" r:id="rId207" display="https://www.procyclingstats.com/rider/steff-cras" xr:uid="{82A1888C-A7D3-4370-A15E-96742446C818}"/>
    <hyperlink ref="G58" r:id="rId208" display="https://www.procyclingstats.com/rider/stanisaw-aniolkowski" xr:uid="{10989538-208A-4D07-8089-5615661753EE}"/>
    <hyperlink ref="S592" r:id="rId209" display="https://www.procyclingstats.com/rider/nick-schultz" xr:uid="{1BD11675-6B0C-43DA-AC8F-98C288E6E3C8}"/>
    <hyperlink ref="S103" r:id="rId210" display="https://www.procyclingstats.com/rider/jason-tesson" xr:uid="{7781D51D-BB32-4F1E-AC76-EEF963CFEEFB}"/>
    <hyperlink ref="G67" r:id="rId211" display="https://www.procyclingstats.com/rider/filippo-fiorelli" xr:uid="{0CCA4D27-1243-4BBE-855E-A884B2E01ECF}"/>
    <hyperlink ref="M71" r:id="rId212" display="https://www.procyclingstats.com/rider/sam-welsford" xr:uid="{A02AA572-5335-466D-9749-E8EE7410968A}"/>
    <hyperlink ref="A87" r:id="rId213" display="https://www.procyclingstats.com/rider/hugo-page" xr:uid="{375EE160-2D11-4CE3-940D-A774E225FB18}"/>
    <hyperlink ref="S77" r:id="rId214" display="https://www.procyclingstats.com/rider/casper-van-uden" xr:uid="{02CC3315-13AA-4ECE-A6DA-C47FB7FF7ED6}"/>
    <hyperlink ref="A50" r:id="rId215" display="https://www.procyclingstats.com/rider/mattia-cattaneo" xr:uid="{ACE1437C-BD94-4024-AD2A-E3F258E7A5C8}"/>
    <hyperlink ref="S267" r:id="rId216" display="https://www.procyclingstats.com/rider/nelson-oliveira" xr:uid="{93C08B57-89CB-43A8-B25F-D0062B133D42}"/>
    <hyperlink ref="G38" r:id="rId217" display="https://www.procyclingstats.com/rider/aaron-gate" xr:uid="{DB8D28C0-A8FE-4D42-97E6-7BF456A707FB}"/>
    <hyperlink ref="S55" r:id="rId218" display="https://www.procyclingstats.com/rider/daan-hoole" xr:uid="{ACE09677-DEB1-4749-AE98-8E9B64768AAD}"/>
    <hyperlink ref="M72" r:id="rId219" display="https://www.procyclingstats.com/rider/chris-harper" xr:uid="{5FC4E822-E385-4FF2-AEF0-6C443CD3312C}"/>
    <hyperlink ref="A84" r:id="rId220" display="https://www.procyclingstats.com/rider/jenthe-biermans" xr:uid="{2141944A-A3D1-4589-9649-251E179D720C}"/>
    <hyperlink ref="A35" r:id="rId221" display="https://www.procyclingstats.com/rider/harold-tejada" xr:uid="{858EAB1E-32AD-4A1C-AD7E-3928E438369B}"/>
    <hyperlink ref="G44" r:id="rId222" display="https://www.procyclingstats.com/rider/orluis-aular" xr:uid="{F0ABD23C-374B-41E9-B921-A2E276F77583}"/>
    <hyperlink ref="S453" r:id="rId223" display="https://www.procyclingstats.com/rider/lionel-taminiaux" xr:uid="{A979BA8B-ED11-42C4-8305-33749C0FB8AC}"/>
    <hyperlink ref="M48" r:id="rId224" display="https://www.procyclingstats.com/rider/henok-mulubrhan" xr:uid="{3965091D-CD28-4E23-A70E-F4CFE25C293E}"/>
    <hyperlink ref="S209" r:id="rId225" display="https://www.procyclingstats.com/rider/alex-kirsch" xr:uid="{A1357184-1454-46B5-AB8C-959BAEB2E239}"/>
    <hyperlink ref="M41" r:id="rId226" display="https://www.procyclingstats.com/rider/laurenz-rex" xr:uid="{622FAC24-147E-44DD-9B7C-0E39138F88F7}"/>
    <hyperlink ref="G63" r:id="rId227" display="https://www.procyclingstats.com/rider/anders-foldager" xr:uid="{4203B693-A68A-4B68-8ACD-6A1C8A2400A1}"/>
    <hyperlink ref="S5" r:id="rId228" display="https://www.procyclingstats.com/rider/william-junior-lecerf" xr:uid="{64193154-BFB8-4338-B02D-1E234F031B01}"/>
    <hyperlink ref="S79" r:id="rId229" display="https://www.procyclingstats.com/rider/ewen-costiou" xr:uid="{12548D6C-D92F-4836-A07A-FA03CA7D0D1F}"/>
    <hyperlink ref="S291" r:id="rId230" display="https://www.procyclingstats.com/rider/tom-van-asbroeck" xr:uid="{DF465121-DAA0-4F34-AEAD-C35358201153}"/>
    <hyperlink ref="G78" r:id="rId231" display="https://www.procyclingstats.com/rider/filippo-baroncini" xr:uid="{0163C32F-3377-46A3-AF20-739BBA1DAA5F}"/>
    <hyperlink ref="M29" r:id="rId232" display="https://www.procyclingstats.com/rider/axel-laurance" xr:uid="{4D378CDE-E50E-475D-A733-959B73993D60}"/>
    <hyperlink ref="S65" r:id="rId233" display="https://www.procyclingstats.com/rider/xandro-meurisse" xr:uid="{46E8B303-B437-45D6-A289-B4AD417394E6}"/>
    <hyperlink ref="G100" r:id="rId234" display="https://www.procyclingstats.com/rider/michael-valgren-andersen" xr:uid="{DBDF6A80-0787-41E7-980A-9A24700121FB}"/>
    <hyperlink ref="A113" r:id="rId235" display="https://www.procyclingstats.com/rider/marco-brenner" xr:uid="{D22EEACF-0B54-495E-9DB6-AF3E018DEE28}"/>
    <hyperlink ref="A72" r:id="rId236" display="https://www.procyclingstats.com/rider/pau-miquel-delgado" xr:uid="{C207A553-E15E-45A2-8AD6-53ED85C4ADBB}"/>
    <hyperlink ref="M159" r:id="rId237" display="https://www.procyclingstats.com/rider/vito-braet" xr:uid="{EC70AC4F-9EE7-497F-B8C7-66CD535403EF}"/>
    <hyperlink ref="M118" r:id="rId238" display="https://www.procyclingstats.com/rider/brandon-smith-rivera-vargas" xr:uid="{079BA63A-0D9B-403D-B59F-8850EE435F3D}"/>
    <hyperlink ref="M46" r:id="rId239" display="https://www.procyclingstats.com/rider/giovanni-lonardi" xr:uid="{4A2D5D26-7D7D-4A70-835A-E520E96451B5}"/>
    <hyperlink ref="G84" r:id="rId240" display="https://www.procyclingstats.com/rider/thomas-gachignard" xr:uid="{8BFC5AA3-B13E-445A-BF9E-DCDE0BB5542E}"/>
    <hyperlink ref="S66" r:id="rId241" display="https://www.procyclingstats.com/rider/frank-van-den-broek" xr:uid="{91D41E3D-D080-4186-8D89-34B5081C534B}"/>
    <hyperlink ref="M37" r:id="rId242" display="https://www.procyclingstats.com/rider/alexandre-delettre" xr:uid="{64BC5921-7F18-4900-8AC1-744F78D000EB}"/>
    <hyperlink ref="G132" r:id="rId243" display="https://www.procyclingstats.com/rider/davide-de-pretto" xr:uid="{A5D32C7C-0C0E-4F44-9F82-F2AB65A03E38}"/>
    <hyperlink ref="M26" r:id="rId244" display="https://www.procyclingstats.com/rider/guillermo-thomas-silva-coussan" xr:uid="{39F9C26B-7AEC-4B6B-904B-15F50FD12D88}"/>
    <hyperlink ref="S581" r:id="rId245" display="https://www.procyclingstats.com/rider/jelte-krijnsen" xr:uid="{5FF24AA9-F978-48B7-9394-31F1C2320715}"/>
    <hyperlink ref="M67" r:id="rId246" display="https://www.procyclingstats.com/rider/sergio-higuita" xr:uid="{A3C97418-D808-444B-A79C-D840C061DFA7}"/>
    <hyperlink ref="S369" r:id="rId247" display="https://www.procyclingstats.com/rider/fabio-jakobsen" xr:uid="{DB56C436-143A-43D6-A63A-6AC7F1D851F4}"/>
    <hyperlink ref="S75" r:id="rId248" display="https://www.procyclingstats.com/rider/warren-barguil" xr:uid="{6CB0711F-EC76-41DB-B7A4-A85892F4894A}"/>
    <hyperlink ref="G24" r:id="rId249" display="https://www.procyclingstats.com/rider/damiano-caruso" xr:uid="{7677B236-6EDB-46FE-8D9C-6BF5A2AC427E}"/>
    <hyperlink ref="M56" r:id="rId250" display="https://www.procyclingstats.com/rider/hugo-hofstetter" xr:uid="{123D21FF-D021-4459-BBFC-17565F4855E5}"/>
    <hyperlink ref="G122" r:id="rId251" display="https://www.procyclingstats.com/rider/ruben-guerreiro" xr:uid="{23A044C8-B864-432C-8F6B-23CFD895A607}"/>
    <hyperlink ref="A74" r:id="rId252" display="https://www.procyclingstats.com/rider/ivan-garcia-cortina" xr:uid="{12F53D96-9C79-432F-9675-6BCE95125629}"/>
    <hyperlink ref="S155" r:id="rId253" display="https://www.procyclingstats.com/rider/caleb-ewan" xr:uid="{6AE4F20B-1651-4C7B-9E00-3C3A7E442C6E}"/>
    <hyperlink ref="M64" r:id="rId254" display="https://www.procyclingstats.com/rider/ben-turner" xr:uid="{133BDD76-4273-4B6F-8993-C1DFBAB3DA7F}"/>
    <hyperlink ref="M45" r:id="rId255" display="https://www.procyclingstats.com/rider/mikkel-honore" xr:uid="{89C4C4AC-A912-457C-B2F2-2837574DB29D}"/>
    <hyperlink ref="S76" r:id="rId256" display="https://www.procyclingstats.com/rider/patrick-konrad" xr:uid="{2789EBA4-9A83-4F54-A4F5-A64E1B705599}"/>
    <hyperlink ref="S54" r:id="rId257" display="https://www.procyclingstats.com/rider/alberto-dainese" xr:uid="{8F8AE7B8-A3B4-4107-8EDE-4F2A36A160B9}"/>
    <hyperlink ref="G110" r:id="rId258" display="https://www.procyclingstats.com/rider/marco-haller" xr:uid="{16BE4B13-57A2-4B80-97F8-40B5A68447B9}"/>
    <hyperlink ref="G95" r:id="rId259" display="https://www.procyclingstats.com/rider/soren-kragh-andersen" xr:uid="{A35E06E0-D6A5-4EC6-A3DD-51DECF84CCC8}"/>
    <hyperlink ref="A83" r:id="rId260" display="https://www.procyclingstats.com/rider/stefano-oldani" xr:uid="{701A9BD9-80E1-4F3A-8AFB-72D9AD61C79C}"/>
    <hyperlink ref="S226" r:id="rId261" display="https://www.procyclingstats.com/rider/nicola-conci" xr:uid="{F0383CB6-D194-40E8-AF65-98116203E419}"/>
    <hyperlink ref="S59" r:id="rId262" display="https://www.procyclingstats.com/rider/david-de-la-cruz" xr:uid="{8650F5D3-4CC0-42A4-879F-F59DEA8ADC89}"/>
    <hyperlink ref="A115" r:id="rId263" display="https://www.procyclingstats.com/rider/davide-formolo" xr:uid="{D9E275B7-832A-44E1-9C62-87C32A81E336}"/>
    <hyperlink ref="S277" r:id="rId264" display="https://www.procyclingstats.com/rider/timothy-dupont" xr:uid="{EDC27EB2-55F5-4EE4-93E3-30FD06F66415}"/>
    <hyperlink ref="S198" r:id="rId265" display="https://www.procyclingstats.com/rider/harm-vanhoucke" xr:uid="{D124FB0C-EA86-4B2F-A499-0A710F59D8C9}"/>
    <hyperlink ref="A42" r:id="rId266" display="https://www.procyclingstats.com/rider/samuel-watson" xr:uid="{39157D7A-0FEC-4D35-ADC7-6524D9619BAC}"/>
    <hyperlink ref="S255" r:id="rId267" display="https://www.procyclingstats.com/rider/gleb-syritsa" xr:uid="{5F2075AB-8677-4AFE-957C-C717BC15E1EF}"/>
    <hyperlink ref="M170" r:id="rId268" display="https://www.procyclingstats.com/rider/rui-oliveira" xr:uid="{202B9F45-88D8-44E3-B011-498FF4326AA8}"/>
    <hyperlink ref="S32" r:id="rId269" display="https://www.procyclingstats.com/rider/milan-menten" xr:uid="{680FB295-6A24-43D3-91AD-3FB83F06CA0E}"/>
    <hyperlink ref="M142" r:id="rId270" display="https://www.procyclingstats.com/rider/krists-neilands" xr:uid="{3F9D810D-45D2-4725-A5F3-55DC7E8F9BE4}"/>
    <hyperlink ref="G48" r:id="rId271" display="https://www.procyclingstats.com/rider/paul-double" xr:uid="{2C7F6D36-F5B9-4AA3-A4F0-FA17EAF3A6EC}"/>
    <hyperlink ref="G53" r:id="rId272" display="https://www.procyclingstats.com/rider/raul-garcia-pierna" xr:uid="{10BCB779-8D4D-4681-B1DB-8D9C396FDE9E}"/>
    <hyperlink ref="G36" r:id="rId273" display="https://www.procyclingstats.com/rider/louis-barre" xr:uid="{5834AC18-2A23-4E33-ADB0-532C6F531BF0}"/>
    <hyperlink ref="S153" r:id="rId274" display="https://www.procyclingstats.com/rider/pier-andre-cote" xr:uid="{C598EAFD-D2F6-4654-9B8B-C79A52AE996F}"/>
    <hyperlink ref="A81" r:id="rId275" display="https://www.procyclingstats.com/rider/frederik-wandahl" xr:uid="{38F94FA0-A712-48BF-9587-EAB6EF2AA9EC}"/>
    <hyperlink ref="A56" r:id="rId276" display="https://www.procyclingstats.com/rider/yannis-voisard" xr:uid="{9A637865-06D3-4C98-9840-4CD999766826}"/>
    <hyperlink ref="S266" r:id="rId277" display="https://www.procyclingstats.com/rider/axel-mariault" xr:uid="{87D610E0-9CC4-48E3-A82E-4D80B921D5B3}"/>
    <hyperlink ref="A24" r:id="rId278" display="https://www.procyclingstats.com/rider/harold-martin-lopez" xr:uid="{0286F772-F940-44C3-94B1-6ED72D302233}"/>
    <hyperlink ref="G81" r:id="rId279" display="https://www.procyclingstats.com/rider/francesco-busatto" xr:uid="{F2F17566-DEBE-4BEE-9DFA-96157CF9160F}"/>
    <hyperlink ref="M47" r:id="rId280" display="https://www.procyclingstats.com/rider/matteo-moschetti" xr:uid="{028F4308-3856-4D92-9BB4-AFFEB81FAF02}"/>
    <hyperlink ref="G101" r:id="rId281" display="https://www.procyclingstats.com/rider/julien-bernard" xr:uid="{D83CCF15-C7AA-411E-926A-0D48B0D1BD88}"/>
    <hyperlink ref="A106" r:id="rId282" display="https://www.procyclingstats.com/rider/damien-howson" xr:uid="{9DE0C4FC-2819-40C9-912B-CA30DB6D748D}"/>
    <hyperlink ref="S80" r:id="rId283" display="https://www.procyclingstats.com/rider/fredrik-dversnes" xr:uid="{2654E5D4-EA45-46D9-A9E7-05D68252356D}"/>
    <hyperlink ref="S37" r:id="rId284" display="https://www.procyclingstats.com/rider/rick-pluimers" xr:uid="{AEA52278-2038-4207-91A8-EC631F161852}"/>
    <hyperlink ref="M104" r:id="rId285" display="https://www.procyclingstats.com/rider/tim-van-dijke" xr:uid="{AF4F8E0F-515B-4410-8844-C68930B12B48}"/>
    <hyperlink ref="A61" r:id="rId286" display="https://www.procyclingstats.com/rider/marius-mayrhofer" xr:uid="{2F446534-4FCF-4A68-8D0F-DB45078057FA}"/>
    <hyperlink ref="G35" r:id="rId287" display="https://www.procyclingstats.com/rider/marco-frigo" xr:uid="{FAAEEC1F-C521-4EF0-A236-3834F9E7F6BB}"/>
    <hyperlink ref="G37" r:id="rId288" display="https://www.procyclingstats.com/rider/fabio-christen" xr:uid="{777E1102-9C85-4F8D-B7CF-25DDFC8AC702}"/>
    <hyperlink ref="S524" r:id="rId289" display="https://www.procyclingstats.com/rider/steven-kruijswijk" xr:uid="{8464D8DC-2A52-4D03-AE7B-BEDA5B39271C}"/>
    <hyperlink ref="A55" r:id="rId290" display="https://www.procyclingstats.com/rider/johannes-staune-mittet" xr:uid="{D1939A0F-8C7A-4AE6-876C-EB3E77F8F425}"/>
    <hyperlink ref="S360" r:id="rId291" display="https://www.procyclingstats.com/rider/mikel-bizkarra" xr:uid="{AB6E29BA-D4E5-4D6B-99FE-188703ECC7E6}"/>
    <hyperlink ref="M112" r:id="rId292" display="https://www.procyclingstats.com/rider/jose-felix-parra" xr:uid="{5C8AD66C-C4B2-4CA3-B49E-9A5675DDAFF7}"/>
    <hyperlink ref="G51" r:id="rId293" display="https://www.procyclingstats.com/rider/matteo-malucelli" xr:uid="{7978542B-4978-47D2-90E5-DD6288590B10}"/>
    <hyperlink ref="S238" r:id="rId294" display="https://www.procyclingstats.com/rider/mario-aparicio-munoz" xr:uid="{56C2CFED-C2E5-4BEA-8F32-72B0E1357AC1}"/>
    <hyperlink ref="M58" r:id="rId295" display="https://www.procyclingstats.com/rider/bastien-tronchon" xr:uid="{0DFBC350-11B0-40CA-9F8D-42EA013FBF13}"/>
    <hyperlink ref="M65" r:id="rId296" display="https://www.procyclingstats.com/rider/yevgeniy-fedorov" xr:uid="{4C332D03-23CE-4580-8444-AA33BD782440}"/>
    <hyperlink ref="M105" r:id="rId297" display="https://www.procyclingstats.com/rider/urko-berrade-fernandez" xr:uid="{E2ED6BB5-517D-45BD-908D-2DBEEC48C2A4}"/>
    <hyperlink ref="S39" r:id="rId298" display="https://www.procyclingstats.com/rider/carlos-canal" xr:uid="{DEBC8B11-5E23-43D7-917A-1B62B3A62A89}"/>
    <hyperlink ref="M86" r:id="rId299" display="https://www.procyclingstats.com/rider/matevz-govekar" xr:uid="{82F4186E-3650-4F84-95EA-EFB832072A07}"/>
    <hyperlink ref="S45" r:id="rId300" display="https://www.procyclingstats.com/rider/manuele-tarozzi" xr:uid="{5CFC7430-1D3B-4399-B8AF-AE015324BD54}"/>
    <hyperlink ref="G73" r:id="rId301" display="https://www.procyclingstats.com/rider/jonas-rutsch" xr:uid="{040342B0-A491-4823-9196-CC400B2892B9}"/>
    <hyperlink ref="A116" r:id="rId302" display="https://www.procyclingstats.com/rider/filippo-magli2" xr:uid="{C5F9BA62-55DA-476D-9ED9-6DD120C61F94}"/>
    <hyperlink ref="M122" r:id="rId303" display="https://www.procyclingstats.com/rider/amaury-capiot" xr:uid="{50DBE169-95ED-4334-BA41-4DACAF4E0F26}"/>
    <hyperlink ref="S130" r:id="rId304" display="https://www.procyclingstats.com/rider/pepijn-reinderink" xr:uid="{99ACA648-0C3F-41D6-ADDA-0AE171F192AE}"/>
    <hyperlink ref="G133" r:id="rId305" display="https://www.procyclingstats.com/rider/alexander-hajek" xr:uid="{BE2684D1-9D3D-42D0-9BEF-4A7C063ADF54}"/>
    <hyperlink ref="S53" r:id="rId306" display="https://www.procyclingstats.com/rider/leo-bisiaux" xr:uid="{AED3B3F9-5C4E-4EFA-BC53-7958C1D5E5D3}"/>
    <hyperlink ref="M99" r:id="rId307" display="https://www.procyclingstats.com/rider/martin-laas" xr:uid="{C4B96187-E816-497A-A7CC-96629DCB0555}"/>
    <hyperlink ref="M62" r:id="rId308" display="https://www.procyclingstats.com/rider/andreas-leknessund" xr:uid="{09B7FE38-3448-4226-9D9F-76E76BBD3A2D}"/>
    <hyperlink ref="A100" r:id="rId309" display="https://www.procyclingstats.com/rider/lennard-kamna" xr:uid="{CF6FFF07-B346-47B4-A765-E4067D2AF44E}"/>
    <hyperlink ref="S158" r:id="rId310" display="https://www.procyclingstats.com/rider/yves-lampaert" xr:uid="{F4A5B668-9EF1-46E0-A220-E5FE0D20220D}"/>
    <hyperlink ref="G98" r:id="rId311" display="https://www.procyclingstats.com/rider/johan-esteban-chaves" xr:uid="{FC7EE1FA-01FD-4C2B-823F-B44390F1814B}"/>
    <hyperlink ref="S48" r:id="rId312" display="https://www.procyclingstats.com/rider/rasmus-tiller" xr:uid="{D5D792D4-89CD-42CE-BC25-7E8049B1B6E9}"/>
    <hyperlink ref="A86" r:id="rId313" display="https://www.procyclingstats.com/rider/tao-geoghegan-hart" xr:uid="{2704C638-8507-4A44-98F6-E6A21A913EC0}"/>
    <hyperlink ref="M73" r:id="rId314" display="https://www.procyclingstats.com/rider/sandy-dujardin" xr:uid="{156CD775-D737-43C7-8C94-F6E64212157F}"/>
    <hyperlink ref="A89" r:id="rId315" display="https://www.procyclingstats.com/rider/sylvain-moniquet" xr:uid="{FC2F3A9C-0123-4586-9F03-484D27BE7853}"/>
    <hyperlink ref="M51" r:id="rId316" display="https://www.procyclingstats.com/rider/davide-ballerini" xr:uid="{7A8F6136-1D2B-45DC-91EB-99270C04173A}"/>
    <hyperlink ref="G121" r:id="rId317" display="https://www.procyclingstats.com/rider/rui-costa" xr:uid="{31CA5675-1F8C-48FF-AE12-FB5502050E77}"/>
    <hyperlink ref="M131" r:id="rId318" display="https://www.procyclingstats.com/rider/john-degenkolb" xr:uid="{0E28B5C5-48B8-4C2E-9271-0E7D86F2EAB5}"/>
    <hyperlink ref="S149" r:id="rId319" display="https://www.procyclingstats.com/rider/jon-aberasturi" xr:uid="{DA753569-5A3B-4561-8379-75CA7A70D1E0}"/>
    <hyperlink ref="G64" r:id="rId320" display="https://www.procyclingstats.com/rider/alessandro-tonelli" xr:uid="{CFF4AD34-2BBC-48FD-A858-44124DBEE5FD}"/>
    <hyperlink ref="M24" r:id="rId321" display="https://www.procyclingstats.com/rider/lewis-askey" xr:uid="{7DC26CEB-9CAF-49A8-8868-8283392B9DE6}"/>
    <hyperlink ref="S81" r:id="rId322" display="https://www.procyclingstats.com/rider/gregor-muhlberger" xr:uid="{4800230D-77AB-43C8-BA62-6A65CE428930}"/>
    <hyperlink ref="S224" r:id="rId323" display="https://www.procyclingstats.com/rider/gianluca-brambilla" xr:uid="{85B61046-4E35-4A58-89BE-C98D2B0AE6C2}"/>
    <hyperlink ref="S411" r:id="rId324" display="https://www.procyclingstats.com/rider/simon-carr" xr:uid="{4CD2925B-5C81-49CA-ADFE-6614E0DA75DF}"/>
    <hyperlink ref="S141" r:id="rId325" display="https://www.procyclingstats.com/rider/thibault-guernalec" xr:uid="{71B1CBA9-BD46-437F-91B3-A44404B2C6A7}"/>
    <hyperlink ref="S547" r:id="rId326" display="https://www.procyclingstats.com/rider/stan-van-tricht" xr:uid="{5DA25D41-F82C-451C-B204-DDD11AF82D00}"/>
    <hyperlink ref="S83" r:id="rId327" display="https://www.procyclingstats.com/rider/ben-zwiehoff" xr:uid="{66CE0C29-E2EF-458C-88BB-09C4681E984F}"/>
    <hyperlink ref="G102" r:id="rId328" display="https://www.procyclingstats.com/rider/kamiel-bonneu" xr:uid="{1EDA7A40-D25B-4084-959B-1AF75476AA9A}"/>
    <hyperlink ref="A108" r:id="rId329" display="https://www.procyclingstats.com/rider/ivo-emanuel-alves" xr:uid="{B4CACCA6-CD76-4FBA-BD5E-4FD995313AE5}"/>
    <hyperlink ref="A105" r:id="rId330" display="https://www.procyclingstats.com/rider/william-barta" xr:uid="{E2B0199A-270B-4E62-8FE9-3377021D06E4}"/>
    <hyperlink ref="A69" r:id="rId331" display="https://www.procyclingstats.com/rider/stian-fredheim" xr:uid="{082188EC-DE7B-462C-9E49-413F6447766A}"/>
    <hyperlink ref="A67" r:id="rId332" display="https://www.procyclingstats.com/rider/cees-bol" xr:uid="{F9AD09EC-44E9-4419-95C5-22DDE952F013}"/>
    <hyperlink ref="A47" r:id="rId333" display="https://www.procyclingstats.com/rider/nils-eekhoff" xr:uid="{291676C7-1222-4410-9DB0-84B87C31D834}"/>
    <hyperlink ref="S99" r:id="rId334" display="https://www.procyclingstats.com/rider/chris-hamilton" xr:uid="{E57C2C0C-753E-45FD-84E0-276C5AF08FD3}"/>
    <hyperlink ref="S217" r:id="rId335" display="https://www.procyclingstats.com/rider/ryan-mullen" xr:uid="{B4DDF5A7-39F4-4876-B4A2-8FA76B387AF7}"/>
    <hyperlink ref="A109" r:id="rId336" display="https://www.procyclingstats.com/rider/walter-vargas" xr:uid="{45945A0C-DEB3-4DE4-9BA0-30A6EDF975FB}"/>
    <hyperlink ref="S325" r:id="rId337" display="https://www.procyclingstats.com/rider/kobe-goossens" xr:uid="{08043995-D435-4B25-9AAF-FF635FC2EBF0}"/>
    <hyperlink ref="M93" r:id="rId338" display="https://www.procyclingstats.com/rider/mark-donovan" xr:uid="{0E03BE9F-ED61-4279-BD23-C4BBC701E283}"/>
    <hyperlink ref="S206" r:id="rId339" display="https://www.procyclingstats.com/rider/amanuel-gebrezgabihier" xr:uid="{25D40B58-ADA4-4178-A32F-A26C56766DD8}"/>
    <hyperlink ref="S70" r:id="rId340" display="https://www.procyclingstats.com/rider/brent-van-moer" xr:uid="{297134FA-E30D-42C2-A9DE-2F3744B11ACF}"/>
    <hyperlink ref="S115" r:id="rId341" display="https://www.procyclingstats.com/rider/callum-scotson" xr:uid="{F74CD77E-1486-4F22-9480-670E7A6B7C88}"/>
    <hyperlink ref="G112" r:id="rId342" display="https://www.procyclingstats.com/rider/maikel-zijlaard" xr:uid="{5A770837-D5EF-434A-8493-B9959C950352}"/>
    <hyperlink ref="M114" r:id="rId343" display="https://www.procyclingstats.com/rider/enrico-zanoncello" xr:uid="{EDD18EE1-EF05-4385-94CD-25FDF07AD00B}"/>
    <hyperlink ref="M59" r:id="rId344" display="https://www.procyclingstats.com/rider/johannes-kulset" xr:uid="{86183D35-B2C9-4FB6-9805-BDF19BB397C7}"/>
    <hyperlink ref="A102" r:id="rId345" display="https://www.procyclingstats.com/rider/eric-antonio-fagundez" xr:uid="{096D3C8B-BB51-423D-8356-ADB0A1F6DC3C}"/>
    <hyperlink ref="S351" r:id="rId346" display="https://www.procyclingstats.com/rider/wilmar-paredes" xr:uid="{B7067A8E-179A-4791-B4D6-007C58A4F214}"/>
    <hyperlink ref="M27" r:id="rId347" display="https://www.procyclingstats.com/rider/mathys-rondel" xr:uid="{2320098F-41B4-4185-95DE-1A1ADC144870}"/>
    <hyperlink ref="S610" r:id="rId348" display="https://www.procyclingstats.com/rider/lars-boven" xr:uid="{3C870198-DF89-4FA6-AC6E-5F1816AC8E71}"/>
    <hyperlink ref="S227" r:id="rId349" display="https://www.procyclingstats.com/rider/luca-covili" xr:uid="{4CECA35E-39F1-4EF0-AAE7-2BCC2EC313C3}"/>
    <hyperlink ref="S285" r:id="rId350" display="https://www.procyclingstats.com/rider/kelland-brien" xr:uid="{D3436D3A-A142-4016-9F72-D7969D5A34F9}"/>
    <hyperlink ref="A82" r:id="rId351" display="https://www.procyclingstats.com/rider/igor-arrieta-lizarraga" xr:uid="{53DDC2CB-D6C8-48C7-B4B5-3134B1932D87}"/>
    <hyperlink ref="M60" r:id="rId352" display="https://www.procyclingstats.com/rider/victor-langellotti" xr:uid="{1599B78D-2343-4E6A-9B4E-FDBE2E270E5F}"/>
    <hyperlink ref="S429" r:id="rId353" display="https://www.procyclingstats.com/rider/karl-patrick-lauk" xr:uid="{A44C8B42-CBFE-459C-A592-140D2EDF746D}"/>
    <hyperlink ref="M109" r:id="rId354" display="https://www.procyclingstats.com/rider/adne-holter" xr:uid="{32E942CC-62C9-43B1-9AAF-442ABA4FE8D0}"/>
    <hyperlink ref="M155" r:id="rId355" display="https://www.procyclingstats.com/rider/jensen-plowright" xr:uid="{C68BA6C1-2A91-4A43-BC6D-D102C05BBB5B}"/>
    <hyperlink ref="S443" r:id="rId356" display="https://www.procyclingstats.com/rider/thomas-pesenti" xr:uid="{2E7E0D28-8680-444E-A788-3A458C705D48}"/>
    <hyperlink ref="S284" r:id="rId357" display="https://www.procyclingstats.com/rider/mathis-le-berre" xr:uid="{4103E0EA-85D9-4543-AB10-33A16FDD3B12}"/>
    <hyperlink ref="S38" r:id="rId358" display="https://www.procyclingstats.com/rider/tim-torn-teutenberg" xr:uid="{A195F8B4-62FD-42BB-9F87-68918A1CD76E}"/>
    <hyperlink ref="G120" r:id="rId359" display="https://www.procyclingstats.com/rider/matheo-vercher" xr:uid="{68DE6C7B-A1B1-4171-B51E-11C228884E17}"/>
    <hyperlink ref="G66" r:id="rId360" display="https://www.procyclingstats.com/rider/jose-manuel-diaz-gallego" xr:uid="{9F298639-0763-4127-995C-05A329B653C1}"/>
    <hyperlink ref="S128" r:id="rId361" display="https://www.procyclingstats.com/rider/filip-maciejuk" xr:uid="{622B6E28-720F-49D9-BAF0-7305EA12C37A}"/>
    <hyperlink ref="A101" r:id="rId362" display="https://www.procyclingstats.com/rider/rasmus-sojbergpedersen" xr:uid="{EB8E1C9A-9BD7-4EBE-B0C0-6182FDDE720B}"/>
    <hyperlink ref="A54" r:id="rId363" display="https://www.procyclingstats.com/rider/gianmarco-garofoli" xr:uid="{A78E17C8-7F81-437C-89FB-8A09AC23D94C}"/>
    <hyperlink ref="S119" r:id="rId364" display="https://www.procyclingstats.com/rider/luca-van-boven" xr:uid="{544BDFE4-03F9-48EB-80A0-D7914F5592C5}"/>
    <hyperlink ref="S87" r:id="rId365" display="https://www.procyclingstats.com/rider/matyas-kopecky" xr:uid="{4B137D03-A855-44E0-A28F-250CCE74FAD5}"/>
    <hyperlink ref="S512" r:id="rId366" display="https://www.procyclingstats.com/rider/hartthijs-de-vries" xr:uid="{CC1488E2-4271-49C4-946B-2D2FE8A4A98A}"/>
    <hyperlink ref="S140" r:id="rId367" display="https://www.procyclingstats.com/rider/tijmen-graat" xr:uid="{914228D6-BC3E-4E14-B31D-903C3016937B}"/>
    <hyperlink ref="M55" r:id="rId368" display="https://www.procyclingstats.com/rider/thibaud-gruel" xr:uid="{9ED7429C-4882-40A4-B5EC-0DAE18419303}"/>
    <hyperlink ref="G83" r:id="rId369" display="https://www.procyclingstats.com/rider/simon-dehairs" xr:uid="{8BEA954E-B626-4A82-8340-6EEB6DE8076D}"/>
    <hyperlink ref="S401" r:id="rId370" display="https://www.procyclingstats.com/rider/gorka-sorarrain" xr:uid="{1D54C33A-D953-4BEB-ADAD-C7534E605FB6}"/>
    <hyperlink ref="S287" r:id="rId371" xr:uid="{0A79EDE0-4DC7-4C27-BC08-091F35E123A3}"/>
    <hyperlink ref="S476" r:id="rId372" display="https://www.procyclingstats.com/rider/gil-gelders" xr:uid="{7710AD99-53CF-4692-8A1E-40F8622CB8F7}"/>
    <hyperlink ref="G111" r:id="rId373" display="https://www.procyclingstats.com/rider/alessandro-pinarello" xr:uid="{92104FF6-B429-44AE-9E3C-0F081374F34F}"/>
    <hyperlink ref="G135" r:id="rId374" display="https://www.procyclingstats.com/rider/lander-loockx" xr:uid="{0ED7297B-BDA1-48F9-BFF3-2A27F5962B24}"/>
    <hyperlink ref="S611" r:id="rId375" display="https://www.procyclingstats.com/rider/marcin-budzinski" xr:uid="{4397D24C-8729-4CDB-BE6A-78EF75F8BE87}"/>
    <hyperlink ref="S549" r:id="rId376" display="https://www.procyclingstats.com/rider/max-walker" xr:uid="{C44C9FFE-E214-431D-9457-3594E1971B52}"/>
    <hyperlink ref="S370" r:id="rId377" display="https://www.procyclingstats.com/rider/florian-samuel-kajamini" xr:uid="{86D21A8C-24BC-467E-A684-8396A95C07C3}"/>
    <hyperlink ref="A80" r:id="rId378" display="https://www.procyclingstats.com/rider/steffen-de-schuyteneer" xr:uid="{22967251-037E-4BC3-B118-C0919E665A0D}"/>
    <hyperlink ref="S110" r:id="rId379" display="https://www.procyclingstats.com/rider/ludovico-crescioli" xr:uid="{03267B61-A7B0-4F2F-ABD1-B0FE96F6AC63}"/>
    <hyperlink ref="S241" r:id="rId380" display="https://www.procyclingstats.com/rider/koen-bouwman" xr:uid="{7A93747A-7385-4502-8B38-BC3502EACB19}"/>
    <hyperlink ref="S44" r:id="rId381" display="https://www.procyclingstats.com/rider/matteo-sobrero" xr:uid="{99140C64-CD39-4D9D-B37B-B831F7FB8E56}"/>
    <hyperlink ref="G69" r:id="rId382" display="https://www.procyclingstats.com/rider/matis-louvel" xr:uid="{D7147425-CF8D-4954-AA54-CC313E5BD2B4}"/>
    <hyperlink ref="S73" r:id="rId383" display="https://www.procyclingstats.com/rider/benjamin-thomas-2" xr:uid="{F0C25D21-66BF-44BF-8B29-DF5A2D218348}"/>
    <hyperlink ref="M88" r:id="rId384" display="https://www.procyclingstats.com/rider/michal-kwiatkowski" xr:uid="{193D3B81-F4BA-4578-910A-B6A1C8DC57CD}"/>
    <hyperlink ref="G20" r:id="rId385" display="https://www.procyclingstats.com/rider/andrea-bagioli" xr:uid="{7D807C22-7696-4221-B754-780234846DFE}"/>
    <hyperlink ref="A117" r:id="rId386" display="https://www.procyclingstats.com/rider/jake-stewart" xr:uid="{1C5178C5-1AD1-4A59-8A17-4152D7B01169}"/>
    <hyperlink ref="A110" r:id="rId387" display="https://www.procyclingstats.com/rider/emanuel-buchmann" xr:uid="{257FF82E-2769-45BF-8053-8C8D7CAB7488}"/>
    <hyperlink ref="S289" r:id="rId388" display="https://www.procyclingstats.com/rider/ivan-ramiro-sosa" xr:uid="{176757CE-31F7-4B77-8445-367606B5F61F}"/>
    <hyperlink ref="M128" r:id="rId389" display="https://www.procyclingstats.com/rider/elia-viviani" xr:uid="{CED004B4-E451-4661-9A67-730EB8E7DC09}"/>
    <hyperlink ref="S641" r:id="rId390" display="https://www.procyclingstats.com/rider/fausto-masnada" xr:uid="{CBD0557B-F2AD-408F-9DE7-56FDA9B0D782}"/>
    <hyperlink ref="A90" r:id="rId391" display="https://www.procyclingstats.com/rider/piet-allegaert" xr:uid="{24F5E889-EAA3-4655-8F4B-B85371828F7D}"/>
    <hyperlink ref="A76" r:id="rId392" display="https://www.procyclingstats.com/rider/anthon-charmig" xr:uid="{FCE791D1-4745-4AF5-992F-3C4E93E396A0}"/>
    <hyperlink ref="G43" r:id="rId393" display="https://www.procyclingstats.com/rider/torstein-traeen" xr:uid="{C0F05FAD-6508-426B-81CB-C42F258586CC}"/>
    <hyperlink ref="S107" r:id="rId394" display="https://www.procyclingstats.com/rider/kevin-geniets" xr:uid="{55694A78-5BB9-419A-AD18-D67EF449FC49}"/>
    <hyperlink ref="M81" r:id="rId395" display="https://www.procyclingstats.com/rider/sean-quinn" xr:uid="{3A5914B0-537A-4989-AC79-0E1348E252A3}"/>
    <hyperlink ref="M152" r:id="rId396" display="https://www.procyclingstats.com/rider/itamar-einhorn" xr:uid="{6DFF59C4-F508-4A8E-9A79-4AB273D6F164}"/>
    <hyperlink ref="S160" r:id="rId397" display="https://www.procyclingstats.com/rider/jambaljamts-sainbayar" xr:uid="{EE94194B-0893-4FA0-BA9E-2E2D1F65F2BA}"/>
    <hyperlink ref="M137" r:id="rId398" display="https://www.procyclingstats.com/rider/pascal-eenkhoorn" xr:uid="{784CF27F-5079-40C2-8303-862411BFA649}"/>
    <hyperlink ref="S372" r:id="rId399" display="https://www.procyclingstats.com/rider/emils-liepins" xr:uid="{3F954F80-7F5A-49E3-8D82-B035A59FFAD6}"/>
    <hyperlink ref="G72" r:id="rId400" display="https://www.procyclingstats.com/rider/miguel-heidemann" xr:uid="{0501350E-B67E-40CB-BE17-A65D35D3BA95}"/>
    <hyperlink ref="S31" r:id="rId401" display="https://www.procyclingstats.com/rider/jon-barrenetxea-golzarri" xr:uid="{34F04CB7-E737-4CF4-9543-6D512C866EC5}"/>
    <hyperlink ref="S56" r:id="rId402" display="https://www.procyclingstats.com/rider/timo-kielich" xr:uid="{254F6479-E9AC-4110-8FA0-13C4BE11CE0E}"/>
    <hyperlink ref="S381" r:id="rId403" display="https://www.procyclingstats.com/rider/colin-stussi" xr:uid="{87E6309F-E5A5-44A6-AEE5-9BC94FEBFC73}"/>
    <hyperlink ref="M107" r:id="rId404" display="https://www.procyclingstats.com/rider/jonathan-klever-caicedo" xr:uid="{AEFF2204-400A-4269-91C9-DD94DBBD92D3}"/>
    <hyperlink ref="A53" r:id="rId405" display="https://www.procyclingstats.com/rider/arne-marit" xr:uid="{642EFEC5-E94A-4527-9155-AD97DA3EAF20}"/>
    <hyperlink ref="G32" r:id="rId406" display="https://www.procyclingstats.com/rider/alexis-renard" xr:uid="{30F31418-36CD-4DE0-8D68-AAC3B8743717}"/>
    <hyperlink ref="G82" r:id="rId407" display="https://www.procyclingstats.com/rider/aime-de-gendt" xr:uid="{76954CBD-AA6B-4DD7-9567-6881A319FE6F}"/>
    <hyperlink ref="A96" r:id="rId408" display="https://www.procyclingstats.com/rider/simon-pellaud" xr:uid="{7F21D77D-6CF5-4ED1-9B5C-113657B1E19A}"/>
    <hyperlink ref="G124" r:id="rId409" display="https://www.procyclingstats.com/rider/mirco-maestri" xr:uid="{4E8C9C8B-CC1D-4B16-A2E5-5B5A917E3B1E}"/>
    <hyperlink ref="S357" r:id="rId410" display="https://www.procyclingstats.com/rider/adne-van-engelen" xr:uid="{B3F18D5F-CB51-4638-95C1-E15DE94251EA}"/>
    <hyperlink ref="S260" r:id="rId411" display="https://www.procyclingstats.com/rider/logan-currie" xr:uid="{599D6D50-EF78-44A1-B20E-758C947F3A3F}"/>
    <hyperlink ref="S213" r:id="rId412" display="https://www.procyclingstats.com/rider/jonathan-lastra" xr:uid="{863838DB-A320-4456-AAA8-C7C461D53C03}"/>
    <hyperlink ref="S335" r:id="rId413" display="https://www.procyclingstats.com/rider/pierre-barbier" xr:uid="{9CE2EDFA-195A-4BC3-8ACF-7C6FA5597420}"/>
    <hyperlink ref="G126" r:id="rId414" display="https://www.procyclingstats.com/rider/mick-van-dijke" xr:uid="{4D907D1E-30BC-49FF-8B44-534588737933}"/>
    <hyperlink ref="M133" r:id="rId415" display="https://www.procyclingstats.com/rider/odd-christian-eiking" xr:uid="{9B7F48C9-55BD-4608-B748-786EC4040854}"/>
    <hyperlink ref="S604" r:id="rId416" display="https://www.procyclingstats.com/rider/mattia-bais" xr:uid="{64DC8A0E-3D2C-4F1A-807E-E634C53CA158}"/>
    <hyperlink ref="S344" r:id="rId417" display="https://www.procyclingstats.com/rider/tord-gudmestad" xr:uid="{11FD1476-B13E-4B3F-82D8-09C7D91CB37B}"/>
    <hyperlink ref="G92" r:id="rId418" display="https://www.procyclingstats.com/rider/alessandro-verre" xr:uid="{60D0AE67-9C2D-4425-91F4-E83C6F4A6BCE}"/>
    <hyperlink ref="S143" r:id="rId419" display="https://www.procyclingstats.com/rider/unai-iribar-jauregi" xr:uid="{442752A8-04E3-4924-8C4E-326382EB3F97}"/>
    <hyperlink ref="G75" r:id="rId420" display="https://www.procyclingstats.com/rider/mats-wenzel" xr:uid="{4FABFD3C-6DA7-41A7-9EF1-67EC8A393A47}"/>
    <hyperlink ref="G142" r:id="rId421" display="https://www.procyclingstats.com/rider/cristian-raileanu" xr:uid="{10B517D1-8CF1-4067-B641-BE284829BD21}"/>
    <hyperlink ref="A78" r:id="rId422" display="https://www.procyclingstats.com/rider/eduard-prades" xr:uid="{C0A9306B-08C2-4198-8F98-29845339DD24}"/>
    <hyperlink ref="S300" r:id="rId423" display="https://www.procyclingstats.com/rider/rodrigo-contreras" xr:uid="{19599AAF-92AA-4715-B446-A6A47DB256F7}"/>
    <hyperlink ref="A66" r:id="rId424" display="https://www.procyclingstats.com/rider/manuel-penalver" xr:uid="{88203A8E-6EA6-4D42-84F3-9176AEA069E2}"/>
    <hyperlink ref="S303" r:id="rId425" display="https://www.procyclingstats.com/rider/dmitriy-gruzdev" xr:uid="{890671FC-9BF6-4044-A052-6F66EEAAF4F5}"/>
    <hyperlink ref="S24" r:id="rId426" display="https://www.procyclingstats.com/rider/ivan-romeo" xr:uid="{23A05D07-2140-46B6-A173-1603B6A67370}"/>
    <hyperlink ref="G105" r:id="rId427" display="https://www.procyclingstats.com/rider/oded-kogut" xr:uid="{EC80B54D-AA8D-41F7-A145-0C5165338C3A}"/>
    <hyperlink ref="S424" r:id="rId428" display="https://www.procyclingstats.com/rider/jelle-johannink" xr:uid="{EB41038D-EBF8-4285-9BAB-0504283CB4B1}"/>
    <hyperlink ref="S60" r:id="rId429" display="https://www.procyclingstats.com/rider/afonso-eulalio" xr:uid="{CC15392C-F821-47A3-883E-E241C084EC99}"/>
    <hyperlink ref="A62" r:id="rId430" display="https://www.procyclingstats.com/rider/artem-nych" xr:uid="{AF006706-7DEA-417B-A3D0-2CFACD91FC93}"/>
    <hyperlink ref="S30" r:id="rId431" display="https://www.procyclingstats.com/rider/jaume-guardeno" xr:uid="{AE01BFE4-F7F7-4A2C-A1B0-2AB7F5DBA810}"/>
    <hyperlink ref="S164" r:id="rId432" display="https://www.procyclingstats.com/rider/simon-dalby" xr:uid="{97C90601-A8A8-4CA2-9397-C74032C96F45}"/>
    <hyperlink ref="S229" r:id="rId433" display="https://www.procyclingstats.com/rider/axel-huens" xr:uid="{5AD6CCAF-6BFF-4F30-A2C3-76DD4DF5C474}"/>
    <hyperlink ref="S540" r:id="rId434" display="https://www.procyclingstats.com/rider/liam-slock" xr:uid="{B8EAF74F-347F-4E92-8F89-64241EC1F461}"/>
    <hyperlink ref="S499" r:id="rId435" display="https://www.procyclingstats.com/rider/jardi-christiaan-van-der-lee" xr:uid="{997CD0E8-49C6-42C5-BE94-557FACB80B1E}"/>
    <hyperlink ref="S72" r:id="rId436" display="https://www.procyclingstats.com/rider/jakob-soderqvist" xr:uid="{3480D006-BC2F-4299-98A4-9AE6C313E302}"/>
    <hyperlink ref="M103" r:id="rId437" display="https://www.procyclingstats.com/rider/henri-uhlig" xr:uid="{35F7C7ED-50B1-4D12-8B8F-A605B7C763A3}"/>
    <hyperlink ref="A59" r:id="rId438" display="https://www.procyclingstats.com/rider/brieuc-rolland" xr:uid="{06A5D93A-1331-41A9-9330-D44FD60BDB97}"/>
    <hyperlink ref="M139" r:id="rId439" display="https://www.procyclingstats.com/rider/francisco-galvan" xr:uid="{7B88A690-9CAD-4F04-BCDD-EC99952B6062}"/>
    <hyperlink ref="S432" r:id="rId440" display="https://www.procyclingstats.com/rider/kamil-malecki" xr:uid="{7A5E506E-F2DF-4221-AE1C-0D0D8785A638}"/>
    <hyperlink ref="S131" r:id="rId441" display="https://www.procyclingstats.com/rider/ibon-ruiz" xr:uid="{DA7ADCF5-5DB2-4AD4-94B7-79A8EAA4CDE7}"/>
    <hyperlink ref="S4" r:id="rId442" display="https://www.procyclingstats.com/rider/matthew-brennan" xr:uid="{3A620D6E-C1DD-43BE-8124-5B0F0F3B1895}"/>
    <hyperlink ref="S551" r:id="rId443" display="https://www.procyclingstats.com/rider/mads-wurtz-schmidt" xr:uid="{BA04DC55-8B21-4B9C-84DC-79948E57BDB9}"/>
    <hyperlink ref="S553" r:id="rId444" display="https://www.procyclingstats.com/rider/riccardo-zoidl" xr:uid="{A5BEF8BA-1511-48F3-9381-46183CB9FDA8}"/>
    <hyperlink ref="S486" r:id="rId445" display="https://www.procyclingstats.com/rider/gijs-leemreize" xr:uid="{4787A54B-8545-414D-924F-EE6A779B8056}"/>
    <hyperlink ref="M172" r:id="rId446" display="https://www.procyclingstats.com/rider/callum-thornley" xr:uid="{5FBAD616-892B-4F8D-B0D3-241C5BCFB2B6}"/>
    <hyperlink ref="S114" r:id="rId447" display="https://www.procyclingstats.com/rider/pau-marti-soriano" xr:uid="{A72E9DF7-9DB1-49C8-BA4E-A198DF37340E}"/>
    <hyperlink ref="S111" r:id="rId448" display="https://www.procyclingstats.com/rider/tom-donnenwirth" xr:uid="{3F2482CB-780C-4CFD-AA6E-12B1D40D28E2}"/>
    <hyperlink ref="G89" r:id="rId449" display="https://www.procyclingstats.com/rider/guillermo-juan-martinez" xr:uid="{96A91AB6-84CC-49A7-B191-17D6473FD6E3}"/>
    <hyperlink ref="S635" r:id="rId450" display="https://www.procyclingstats.com/rider/eddy-le-huitouze" xr:uid="{2AD2FD44-1E86-42F8-B87C-C911E3017362}"/>
    <hyperlink ref="G39" r:id="rId451" display="https://www.procyclingstats.com/rider/jorgen-nordhagen" xr:uid="{B6A7AFF9-E593-4952-B249-492D19139D2A}"/>
    <hyperlink ref="S152" r:id="rId452" display="https://www.procyclingstats.com/rider/hugh-carthy" xr:uid="{6931261B-7327-432B-930E-C463849B855A}"/>
    <hyperlink ref="A95" r:id="rId453" display="https://www.procyclingstats.com/rider/pierre-latour" xr:uid="{F82AE854-DF10-4BFE-927E-10D422237204}"/>
    <hyperlink ref="M95" r:id="rId454" display="https://www.procyclingstats.com/rider/jesus-herrada-lopez" xr:uid="{9FB97679-4015-4FC7-8162-4BECEC941C8A}"/>
    <hyperlink ref="A36" r:id="rId455" display="https://www.procyclingstats.com/rider/ben-tulett" xr:uid="{23DBB5E1-2987-486F-A8D3-CDF5E6400EC1}"/>
    <hyperlink ref="S265" r:id="rId456" display="https://www.procyclingstats.com/rider/bob-jungels" xr:uid="{AD7D4BCC-BD71-460C-8B66-0A36E1321B82}"/>
    <hyperlink ref="S283" r:id="rId457" display="https://www.procyclingstats.com/rider/alexander-kamp" xr:uid="{0E31DCCB-3C42-4078-B5A3-AACCA5B20A5D}"/>
    <hyperlink ref="S146" r:id="rId458" display="https://www.procyclingstats.com/rider/giacomo-nizzolo" xr:uid="{B2ACC6E0-1330-4BB9-BC74-DC6CEF150F2A}"/>
    <hyperlink ref="G131" r:id="rId459" display="https://www.procyclingstats.com/rider/remi-cavagna" xr:uid="{B0A80241-4C48-4429-B6D5-8560C4265063}"/>
    <hyperlink ref="S440" r:id="rId460" display="https://www.procyclingstats.com/rider/andrea-pasqualon" xr:uid="{DBCBEF69-B877-4B64-8342-7451D76978C6}"/>
    <hyperlink ref="S36" r:id="rId461" display="https://www.procyclingstats.com/rider/alessandro-covi" xr:uid="{05025C5C-C09C-4D4C-827C-3DD611DCAD8C}"/>
    <hyperlink ref="M141" r:id="rId462" display="https://www.procyclingstats.com/rider/andreas-kron" xr:uid="{A566EDDC-E98D-4180-89D6-0149B0630041}"/>
    <hyperlink ref="M135" r:id="rId463" display="https://www.procyclingstats.com/rider/hugo-houle" xr:uid="{2885F4EF-D3A3-4885-A677-86C6DBFC1B27}"/>
    <hyperlink ref="G138" r:id="rId464" display="https://www.procyclingstats.com/rider/edward-theuns" xr:uid="{836729B5-CDB9-450B-A136-B45B5B1E93D6}"/>
    <hyperlink ref="G115" r:id="rId465" display="https://www.procyclingstats.com/rider/rein-taaramae" xr:uid="{F55289A9-7622-443E-A8AA-7B5DFB2F2FA9}"/>
    <hyperlink ref="S332" r:id="rId466" display="https://www.procyclingstats.com/rider/taco-van-der-hoorn" xr:uid="{FD1AAB31-60F2-4372-91E3-05F591337632}"/>
    <hyperlink ref="S348" r:id="rId467" display="https://www.procyclingstats.com/rider/daniel-mclay" xr:uid="{E5666559-0D0F-4BAA-A647-FB21C555B0C5}"/>
    <hyperlink ref="S568" r:id="rId468" display="https://www.procyclingstats.com/rider/benjamin-dyball" xr:uid="{41EF6835-6CE7-46A8-A15B-FDEF3A074EA3}"/>
    <hyperlink ref="M150" r:id="rId469" display="https://www.procyclingstats.com/rider/connor-swift" xr:uid="{B9FA1DCF-E600-464A-BEB2-081BDD6AE355}"/>
    <hyperlink ref="A40" r:id="rId470" display="https://www.procyclingstats.com/rider/florian-vermeersch" xr:uid="{F1A3FC71-E571-4FDA-811E-FB2D60B141DD}"/>
    <hyperlink ref="S593" r:id="rId471" display="https://www.procyclingstats.com/rider/gonzalo-serrano" xr:uid="{97E8F38D-19E3-4F67-8151-3A0417DE95FC}"/>
    <hyperlink ref="S244" r:id="rId472" display="https://www.procyclingstats.com/rider/stefan-de-bod" xr:uid="{EAC6B5E7-D8E6-4CAE-A6C3-6669CD107D73}"/>
    <hyperlink ref="M171" r:id="rId473" display="https://www.procyclingstats.com/rider/eduardo-sepulveda" xr:uid="{EC76DFD1-41EA-41CE-AFC9-224772E78F71}"/>
    <hyperlink ref="S656" r:id="rId474" display="https://www.procyclingstats.com/rider/vadim-pronskiy" xr:uid="{535D53B2-FCD8-4480-8F73-1CF8BBB06835}"/>
    <hyperlink ref="S463" r:id="rId475" display="https://www.procyclingstats.com/rider/sjoerd-bax" xr:uid="{374FA7CF-A132-40D9-A0A0-3439A869F189}"/>
    <hyperlink ref="S124" r:id="rId476" display="https://www.procyclingstats.com/rider/valentin-ferron" xr:uid="{4D03849E-B914-46AF-A115-1EF0F5165012}"/>
    <hyperlink ref="S259" r:id="rId477" display="https://www.procyclingstats.com/rider/anatoliy-budyak" xr:uid="{013C6679-6697-46F3-8A83-78ED35C2D5EC}"/>
    <hyperlink ref="S491" r:id="rId478" display="https://www.procyclingstats.com/rider/jakub-otruba" xr:uid="{54629520-584A-4DCF-984B-6614BAED5210}"/>
    <hyperlink ref="S201" r:id="rId479" display="https://www.procyclingstats.com/rider/guillaume-boivin" xr:uid="{1F4AF59B-15DF-4C41-BDC8-C6ECF37D0651}"/>
    <hyperlink ref="S133" r:id="rId480" display="https://www.procyclingstats.com/rider/dion-smith" xr:uid="{1A226539-3ABC-4EFC-AC65-F85F3245A93A}"/>
    <hyperlink ref="M160" r:id="rId481" display="https://www.procyclingstats.com/rider/jefferson-alexander-cepeda" xr:uid="{0A6D5235-D95E-4192-977D-0EA2F0416E06}"/>
    <hyperlink ref="S459" r:id="rId482" display="https://www.procyclingstats.com/rider/nicolas-zukowsky" xr:uid="{166B2A59-E8BE-44FE-BE54-501F243E3DF6}"/>
    <hyperlink ref="M36" r:id="rId483" display="https://www.procyclingstats.com/rider/erlend-blikra" xr:uid="{36E69FF8-D4BE-4C4A-A43A-AEFBD56AF342}"/>
    <hyperlink ref="S384" r:id="rId484" display="https://www.procyclingstats.com/rider/sasha-weemaes" xr:uid="{4BBB3908-085C-4A18-9D33-99A2A6928032}"/>
    <hyperlink ref="M79" r:id="rId485" display="https://www.procyclingstats.com/rider/rainer-kepplinger" xr:uid="{A23BC3D4-03FA-4404-AD7E-C77CFA2A3349}"/>
    <hyperlink ref="A92" r:id="rId486" display="https://www.procyclingstats.com/rider/thomas-gloag" xr:uid="{78BA6479-FFBF-4798-91B4-CDA18C28F602}"/>
    <hyperlink ref="S101" r:id="rId487" display="https://www.procyclingstats.com/rider/saeid-safarzadeh" xr:uid="{33621620-A19A-465E-951B-FF1A25A00CB0}"/>
    <hyperlink ref="S35" r:id="rId488" display="https://www.procyclingstats.com/rider/remy-rochas" xr:uid="{D24E1A56-6BB7-42E4-B9AF-161D98820F6C}"/>
    <hyperlink ref="S413" r:id="rId489" display="https://www.procyclingstats.com/rider/josef-cerny" xr:uid="{CFF06BB8-5850-4291-A206-EF431002FD8F}"/>
    <hyperlink ref="S484" r:id="rId490" display="https://www.procyclingstats.com/rider/jonas-koch" xr:uid="{E42D8DC0-17B2-4D75-926D-14DC6F882960}"/>
    <hyperlink ref="S188" r:id="rId491" display="https://www.procyclingstats.com/rider/paul-ourselin" xr:uid="{C1EA33E1-C2CA-4899-85C8-66162D072AC5}"/>
    <hyperlink ref="S327" r:id="rId492" display="https://www.procyclingstats.com/rider/nans-peters" xr:uid="{9247E9F0-5CDB-4FBE-ABFC-38A92F8B9045}"/>
    <hyperlink ref="A94" r:id="rId493" display="https://www.procyclingstats.com/rider/joris-delbove" xr:uid="{8D20D255-2FAE-4F41-A4DC-76517AD42A51}"/>
    <hyperlink ref="S171" r:id="rId494" display="https://www.procyclingstats.com/rider/txomin-juaristi" xr:uid="{C44058EA-29F1-4E27-B057-6A6C5F6BE308}"/>
    <hyperlink ref="M70" r:id="rId495" display="https://www.procyclingstats.com/rider/louis-vervaeke" xr:uid="{E03890C7-5566-4DAB-B39B-32A391DEB413}"/>
    <hyperlink ref="S469" r:id="rId496" display="https://www.procyclingstats.com/rider/valerio-conti" xr:uid="{1173E9AC-4819-4B67-8A89-3E3DAAFADB67}"/>
    <hyperlink ref="S347" r:id="rId497" display="https://www.procyclingstats.com/rider/gotzon-martin" xr:uid="{79D03FC2-38B7-4A48-998F-E3B9C98E080A}"/>
    <hyperlink ref="A51" r:id="rId498" display="https://www.procyclingstats.com/rider/casper-pedersen" xr:uid="{1075EB7E-0181-42D1-BA18-6E16F765D94E}"/>
    <hyperlink ref="S505" r:id="rId499" display="https://www.procyclingstats.com/rider/matteo-badilatti" xr:uid="{A3EE6FC8-3C6C-4E19-8F98-025532614E0D}"/>
    <hyperlink ref="S661" r:id="rId500" display="https://www.procyclingstats.com/rider/jens-reynders" xr:uid="{621BC35D-43F6-43DE-A7BC-1CB8F390E3DC}"/>
    <hyperlink ref="S257" r:id="rId501" display="https://www.procyclingstats.com/rider/samuele-zoccarato" xr:uid="{72926EC8-ACC6-41D5-8683-FCBEDF203F6E}"/>
    <hyperlink ref="S359" r:id="rId502" display="https://www.procyclingstats.com/rider/sebastian-berwick" xr:uid="{0EB3E9B5-7731-49BA-82EE-DE19BDF019D5}"/>
    <hyperlink ref="S389" r:id="rId503" display="https://www.procyclingstats.com/rider/lucas-carstensen" xr:uid="{5325F6A6-AC7D-450B-A5BC-0E0446393581}"/>
    <hyperlink ref="M125" r:id="rId504" display="https://www.procyclingstats.com/rider/patrick-gamper" xr:uid="{D29E1194-2E3A-41DD-BA56-C1346486DCA1}"/>
    <hyperlink ref="G104" r:id="rId505" display="https://www.procyclingstats.com/rider/alexis-guerin" xr:uid="{8F9506F8-93B4-4325-9D83-3DF5F68BE736}"/>
    <hyperlink ref="M43" r:id="rId506" display="https://www.procyclingstats.com/rider/rory-townsend" xr:uid="{C6E76713-8A87-4489-A2C2-47E0C3556526}"/>
    <hyperlink ref="S196" r:id="rId507" display="https://www.procyclingstats.com/rider/harry-sweeny" xr:uid="{7DE8C9A0-7364-4C2F-AB60-9CCF068FA1B9}"/>
    <hyperlink ref="A29" r:id="rId508" display="https://www.procyclingstats.com/rider/nicolas-prodhomme" xr:uid="{8690A638-5BD6-43BE-B213-3267964DF8EC}"/>
    <hyperlink ref="S223" r:id="rId509" display="https://www.procyclingstats.com/rider/rasmus-bogh-wallin" xr:uid="{8F5293E2-17C3-4378-8B6A-0DF6CCF84337}"/>
    <hyperlink ref="S235" r:id="rId510" display="https://www.procyclingstats.com/rider/reuben-thompson" xr:uid="{8DF5DA38-BF04-4675-BA49-732321B45763}"/>
    <hyperlink ref="S208" r:id="rId511" display="https://www.procyclingstats.com/rider/kim-heiduk" xr:uid="{B032E8D2-8A4C-4DC4-A05A-2AEBE59C293B}"/>
    <hyperlink ref="S165" r:id="rId512" display="https://www.procyclingstats.com/rider/david-dekker" xr:uid="{162ACA34-9BA0-4C5A-82B2-6D46C3735519}"/>
    <hyperlink ref="M117" r:id="rId513" display="https://www.procyclingstats.com/rider/edward-planckaert" xr:uid="{585AADC1-2459-46D9-AC8F-F4C8FDA517DE}"/>
    <hyperlink ref="G96" r:id="rId514" display="https://www.procyclingstats.com/rider/davide-bais" xr:uid="{A7BB8899-8661-4134-BA4C-17861FA72C09}"/>
    <hyperlink ref="S261" r:id="rId515" display="https://www.procyclingstats.com/rider/sean-flynn" xr:uid="{3EB48A3F-0C2E-4712-A9A6-D397018964E2}"/>
    <hyperlink ref="A48" r:id="rId516" display="https://www.procyclingstats.com/rider/felix-engelhardt" xr:uid="{2987DDFD-C758-4F26-A1C6-0F13A1877D74}"/>
    <hyperlink ref="S144" r:id="rId517" display="https://www.procyclingstats.com/rider/jordi-lopez-caravaca" xr:uid="{BA0629B6-FB80-4DA6-9585-2336F14C9DE1}"/>
    <hyperlink ref="S379" r:id="rId518" display="https://www.procyclingstats.com/rider/jonas-rickaert" xr:uid="{97EB555C-1020-4CD5-8152-917C87E983A6}"/>
    <hyperlink ref="M83" r:id="rId519" display="https://www.procyclingstats.com/rider/german-nicolas-tivani-perez" xr:uid="{6C827A5F-6665-4848-ADC7-DEF7BEEE6ABE}"/>
    <hyperlink ref="G129" r:id="rId520" display="https://www.procyclingstats.com/rider/martin-marcellusi" xr:uid="{482EB0E3-281E-4C64-92BD-F1361E3ED50E}"/>
    <hyperlink ref="G134" r:id="rId521" display="https://www.procyclingstats.com/rider/iuri-leitao" xr:uid="{752C39DE-3CE8-4737-9578-06D83ADBAF41}"/>
    <hyperlink ref="M149" r:id="rId522" display="https://www.procyclingstats.com/rider/jesper-rasch" xr:uid="{472A0778-C4C8-438B-B4EB-50432506C825}"/>
    <hyperlink ref="M101" r:id="rId523" display="https://www.procyclingstats.com/rider/jesus-david-pena-jimenez" xr:uid="{C47514A5-824F-4B58-971F-F6C24FCE0D8D}"/>
    <hyperlink ref="S195" r:id="rId524" display="https://www.procyclingstats.com/rider/oscar-sevilla" xr:uid="{4BD1507F-BC73-40D7-8BF7-F27B2F9A0A8F}"/>
    <hyperlink ref="S468" r:id="rId525" display="https://www.procyclingstats.com/rider/lorenzo-conforti" xr:uid="{8119E303-2CD0-428B-B4C9-078DA29A6B5F}"/>
    <hyperlink ref="S349" r:id="rId526" display="https://www.procyclingstats.com/rider/sam-oomen" xr:uid="{AE21E8D4-C6A0-406A-AD3C-2E12AD4DE88F}"/>
    <hyperlink ref="S442" r:id="rId527" display="https://www.procyclingstats.com/rider/antonio-pedrero" xr:uid="{F452B0EC-2FE1-4A2D-A17A-6ADFA40B7226}"/>
    <hyperlink ref="S334" r:id="rId528" display="https://www.procyclingstats.com/rider/kenneth-van-rooy" xr:uid="{0ABFBAE0-9BA2-49FB-9AA3-1158E79747E5}"/>
    <hyperlink ref="A73" r:id="rId529" display="https://www.procyclingstats.com/rider/joel-nicolau" xr:uid="{958B82C8-3038-40ED-902E-4EE555192163}"/>
    <hyperlink ref="S339" r:id="rId530" display="https://www.procyclingstats.com/rider/alessandro-de-marchi" xr:uid="{A1DA3DB3-9888-4A66-A9C5-D4F078CF33DC}"/>
    <hyperlink ref="S556" r:id="rId531" display="https://www.procyclingstats.com/rider/tobias-bayer" xr:uid="{4CDDC2D0-2427-473B-922B-A37630540FBF}"/>
    <hyperlink ref="S253" r:id="rId532" display="https://www.procyclingstats.com/rider/ander-okamika" xr:uid="{FCE74627-3863-438D-86CD-BCE06858E0DF}"/>
    <hyperlink ref="S673" r:id="rId533" display="https://www.procyclingstats.com/rider/hannes-wilksch" xr:uid="{97FE8963-176B-4536-B0E2-73B4C982FDAE}"/>
    <hyperlink ref="S573" r:id="rId534" display="https://www.procyclingstats.com/rider/ryan-gibbons" xr:uid="{38726B3B-C0F1-46F0-91D7-F2CE5ED4212F}"/>
    <hyperlink ref="S221" r:id="rId535" display="https://www.procyclingstats.com/rider/rafael-reis" xr:uid="{3577604F-E63F-4411-9DB8-748FF7443525}"/>
    <hyperlink ref="A91" r:id="rId536" display="https://www.procyclingstats.com/rider/fernando-barcelo" xr:uid="{AA012214-C6E9-4313-9CF6-5CCC3DF7EE00}"/>
    <hyperlink ref="A71" r:id="rId537" display="https://www.procyclingstats.com/rider/arjen-livyns" xr:uid="{FE875A4A-08FA-4B91-B352-09A3C30B53B0}"/>
    <hyperlink ref="M98" r:id="rId538" display="https://www.procyclingstats.com/rider/simon-guglielmi" xr:uid="{597B0D7D-FE12-48F5-89C9-BCB88A20AB06}"/>
    <hyperlink ref="S270" r:id="rId539" display="https://www.procyclingstats.com/rider/dawit-yemane" xr:uid="{ACD75673-732E-431C-97B7-6A9C679CF2B5}"/>
    <hyperlink ref="S478" r:id="rId540" display="https://www.procyclingstats.com/rider/donavan-grondin" xr:uid="{D6357291-41EE-49CD-97E5-E205D5DB9BE5}"/>
    <hyperlink ref="S465" r:id="rId541" display="https://www.procyclingstats.com/rider/joren-bloem2" xr:uid="{64270828-58E5-471A-92C4-5CB647164833}"/>
    <hyperlink ref="S438" r:id="rId542" display="https://www.procyclingstats.com/rider/rick-ottema" xr:uid="{7D2CF5DB-398A-4EFC-BEB4-4581E97D709B}"/>
    <hyperlink ref="S170" r:id="rId543" display="https://www.procyclingstats.com/rider/alan-jousseaume" xr:uid="{48C49AA2-E1B2-471D-AC0F-119EC008C93B}"/>
    <hyperlink ref="S522" r:id="rId544" display="https://www.procyclingstats.com/rider/yuma-koishi" xr:uid="{FB1F9246-22CA-46FA-89FB-B914D0DEB996}"/>
    <hyperlink ref="S263" r:id="rId545" display="https://www.procyclingstats.com/rider/mael-guegan" xr:uid="{B3A05D24-5E79-4A5C-83FF-FA286B3B4913}"/>
    <hyperlink ref="S341" r:id="rId546" display="https://www.procyclingstats.com/rider/miguel-angel-fernandez-ruiz" xr:uid="{B6A09F97-800A-4ADF-944A-94BC9C5AC6D0}"/>
    <hyperlink ref="G137" r:id="rId547" display="https://www.procyclingstats.com/rider/mihael-stajnar" xr:uid="{876E069B-861F-4F2C-B840-6628A2FE8BC0}"/>
    <hyperlink ref="S672" r:id="rId548" display="https://www.procyclingstats.com/rider/attilio-viviani" xr:uid="{E8291EE8-C214-4888-B002-C94E22E24C64}"/>
    <hyperlink ref="S51" r:id="rId549" display="https://www.procyclingstats.com/rider/embret-svestad-bardseng" xr:uid="{5D59CF27-38FA-4562-8FFD-8E7D609DBDBB}"/>
    <hyperlink ref="S479" r:id="rId550" display="https://www.procyclingstats.com/rider/michael-hepburn" xr:uid="{39638A33-1074-4A47-B1F7-2556583C4CA3}"/>
    <hyperlink ref="S251" r:id="rId551" display="https://www.procyclingstats.com/rider/tomas-kopecky" xr:uid="{5663BC2B-1C76-4F25-95F6-202A45E664FF}"/>
    <hyperlink ref="S84" r:id="rId552" display="https://www.procyclingstats.com/rider/alexander-salby" xr:uid="{5CFED3EB-61E5-4DCE-83CB-DE24B8AF7656}"/>
    <hyperlink ref="M148" r:id="rId553" display="https://www.procyclingstats.com/rider/dylan-hopkins" xr:uid="{2B98D29D-5406-4979-A052-AC6A28BE86F8}"/>
    <hyperlink ref="S665" r:id="rId554" display="https://www.procyclingstats.com/rider/tyler-stites" xr:uid="{BD7F4769-0CB0-4ACE-9623-DA8CBF88EC93}"/>
    <hyperlink ref="S642" r:id="rId555" display="https://www.procyclingstats.com/rider/johan-meens" xr:uid="{965C6256-D979-4134-9C8D-07D9E7BA783E}"/>
    <hyperlink ref="S659" r:id="rId556" display="https://www.procyclingstats.com/rider/valentin-retailleau" xr:uid="{EC823FC2-009B-484A-8C9C-0F0921EB6916}"/>
    <hyperlink ref="S346" r:id="rId557" display="https://www.procyclingstats.com/rider/alex-martin-gutierrez" xr:uid="{ECD6DCFD-2B6D-4939-A5C1-AD5443434AE6}"/>
    <hyperlink ref="S585" r:id="rId558" display="https://www.procyclingstats.com/rider/jokin-murguialday-elorza" xr:uid="{6945ABE0-CC20-4D8C-BA5D-169BD1651B1C}"/>
    <hyperlink ref="S582" r:id="rId559" display="https://www.procyclingstats.com/rider/andoni-lopez-de-abetxuko-jimenez" xr:uid="{436B64F1-895E-42F1-A523-7E0AD3D7CA20}"/>
    <hyperlink ref="S129" r:id="rId560" display="https://www.procyclingstats.com/rider/blake-quick" xr:uid="{53FF64FA-4385-46EE-AEA8-3EFE4AFBB8F2}"/>
    <hyperlink ref="S225" r:id="rId561" display="https://www.procyclingstats.com/rider/mathias-bregnhoj" xr:uid="{68B48FC0-88DA-445F-8514-30929899AAE5}"/>
    <hyperlink ref="M129" r:id="rId562" display="https://www.procyclingstats.com/rider/davide-bomboi" xr:uid="{81ADE758-DC00-4489-8FB9-6EE78E60A6EE}"/>
    <hyperlink ref="G70" r:id="rId563" display="https://www.procyclingstats.com/rider/lorenzo-milesi" xr:uid="{85BA214A-EE56-4C80-BE93-0E16BEFDB5C4}"/>
    <hyperlink ref="M121" r:id="rId564" display="https://www.procyclingstats.com/rider/yukiya-arashiro" xr:uid="{C3D58CBE-0B5A-4DE6-9367-4C9D041F0279}"/>
    <hyperlink ref="S506" r:id="rId565" display="https://www.procyclingstats.com/rider/carter-bettles" xr:uid="{B7760D67-6654-49C7-8329-8A1767D57538}"/>
    <hyperlink ref="S470" r:id="rId566" display="https://www.procyclingstats.com/rider/lucas-de-rossi" xr:uid="{5F805F3F-88EB-470E-8F82-B5109BCD7881}"/>
    <hyperlink ref="S516" r:id="rId567" display="https://www.procyclingstats.com/rider/matteo-fabbro" xr:uid="{C996594E-A90A-4BF6-A81D-03224BCD9660}"/>
    <hyperlink ref="G108" r:id="rId568" display="https://www.procyclingstats.com/rider/clement-russo" xr:uid="{B324541C-5AEE-4894-9220-B65D813A3304}"/>
    <hyperlink ref="S498" r:id="rId569" display="https://www.procyclingstats.com/rider/damien-touze" xr:uid="{F9876287-60AC-46CA-92EE-C22629302EB3}"/>
    <hyperlink ref="M132" r:id="rId570" display="https://www.procyclingstats.com/rider/fabien-doubey" xr:uid="{09F7F17D-D903-46DF-93C9-CA13B5E44291}"/>
    <hyperlink ref="S240" r:id="rId571" display="https://www.procyclingstats.com/rider/cyril-barthe" xr:uid="{8830101C-476B-4EFA-A746-31643A0D788E}"/>
    <hyperlink ref="S299" r:id="rId572" display="https://www.procyclingstats.com/rider/diego-andres-camargo" xr:uid="{F3A4BFA0-0C2C-47AE-A978-EC72EDB75470}"/>
    <hyperlink ref="S105" r:id="rId573" display="https://www.procyclingstats.com/rider/luca-colnaghi" xr:uid="{B76D7877-766D-4020-9F6D-41EF0D1E087B}"/>
    <hyperlink ref="S414" r:id="rId574" display="https://www.procyclingstats.com/rider/thomas-champion" xr:uid="{17A34F63-C404-497E-926F-8EEA652F52CF}"/>
    <hyperlink ref="S205" r:id="rId575" display="https://www.procyclingstats.com/rider/marton-dina" xr:uid="{E6B97447-3AE5-4C15-962A-A40F97F4C9FC}"/>
    <hyperlink ref="S279" r:id="rId576" display="https://www.procyclingstats.com/rider/david-gonzalez-lopez" xr:uid="{F41C160E-3593-4C70-AE92-6C3007AF4921}"/>
    <hyperlink ref="S305" r:id="rId577" display="https://www.procyclingstats.com/rider/jules-hesters" xr:uid="{77AD0D11-D6ED-4640-B931-665C146EF63F}"/>
    <hyperlink ref="A112" r:id="rId578" display="https://www.procyclingstats.com/rider/alex-molenaar" xr:uid="{3DB9C044-E169-4D27-BFC7-5641FD33A114}"/>
    <hyperlink ref="S483" r:id="rId579" display="https://www.procyclingstats.com/rider/julius-johansen" xr:uid="{D363B93C-9BBC-4747-B60B-9FB54616FF14}"/>
    <hyperlink ref="M126" r:id="rId580" display="https://www.procyclingstats.com/rider/dusan-rajovic" xr:uid="{4507D54F-F03C-4077-9584-49E7C637AF7A}"/>
    <hyperlink ref="S127" r:id="rId581" display="https://www.procyclingstats.com/rider/samuel-leroux" xr:uid="{F4190403-D728-4F86-8885-E8A76307D2B2}"/>
    <hyperlink ref="M157" r:id="rId582" display="https://www.procyclingstats.com/rider/norman-vahtra" xr:uid="{1A98702F-A568-47EF-8CAE-2DF50E3434E0}"/>
    <hyperlink ref="S183" r:id="rId583" display="https://www.procyclingstats.com/rider/johan-jacobs" xr:uid="{1A205180-5AB7-4C82-9252-21CF07708C0F}"/>
    <hyperlink ref="S494" r:id="rId584" display="https://www.procyclingstats.com/rider/jonas-rapp" xr:uid="{E80523B1-FC82-46F5-BCB4-AC93A0D611E8}"/>
    <hyperlink ref="S345" r:id="rId585" display="https://www.procyclingstats.com/rider/ognjen-ilic" xr:uid="{30E06DA8-4611-47DF-8D95-DFD0F9D5C17F}"/>
    <hyperlink ref="M78" r:id="rId586" display="https://www.procyclingstats.com/rider/lorenzo-germani" xr:uid="{BD9C623D-D330-4323-ABBB-2FB36FF3F866}"/>
    <hyperlink ref="S380" r:id="rId587" display="https://www.procyclingstats.com/rider/antonio-soto" xr:uid="{D5281BB4-7611-4C78-98F8-CB558DBE1952}"/>
    <hyperlink ref="S189" r:id="rId588" display="https://www.procyclingstats.com/rider/enzo-paleni" xr:uid="{37438FD4-515E-42F8-8661-461673A08C06}"/>
    <hyperlink ref="S617" r:id="rId589" display="https://www.procyclingstats.com/rider/tomas-contte" xr:uid="{0C1CE6AD-4202-4E78-BBB7-38801960EB29}"/>
    <hyperlink ref="S132" r:id="rId590" display="https://www.procyclingstats.com/rider/marcus-sander-hansen" xr:uid="{969394C9-5277-4462-8649-66F3739E82E8}"/>
    <hyperlink ref="S324" r:id="rId591" display="https://www.procyclingstats.com/rider/lucas-eriksson" xr:uid="{2B52854C-CDDB-405D-BA2D-F820C9574E11}"/>
    <hyperlink ref="S558" r:id="rId592" display="https://www.procyclingstats.com/rider/thomas-bonnet" xr:uid="{E2F4EC1D-113B-4EFD-A7BA-FDF504CDE47B}"/>
    <hyperlink ref="S538" r:id="rId593" display="https://www.procyclingstats.com/rider/javier-serrano" xr:uid="{6F86144E-2BF6-4480-8F13-0AE3749D3551}"/>
    <hyperlink ref="S361" r:id="rId594" display="https://www.procyclingstats.com/rider/martijn-budding" xr:uid="{68CA8B16-9BA1-41D3-A8B7-3FEAB3FFE0DC}"/>
    <hyperlink ref="G140" r:id="rId595" display="https://www.procyclingstats.com/rider/brady-gilmore" xr:uid="{5D0EE0D1-F1A8-45A4-AA89-6C926465D6E7}"/>
    <hyperlink ref="M136" r:id="rId596" display="https://www.procyclingstats.com/rider/sergio-samitier" xr:uid="{19477B09-75C5-4FF3-81FC-7E30EF83BB8E}"/>
    <hyperlink ref="S68" r:id="rId597" display="https://www.procyclingstats.com/rider/finlay-pickering" xr:uid="{B336FF4F-12DC-404F-BC61-8AE7349CC4A4}"/>
    <hyperlink ref="S108" r:id="rId598" display="https://www.procyclingstats.com/rider/fernando-tercero-lopez" xr:uid="{DBB1624C-B9BF-4803-BB30-0A31055709DF}"/>
    <hyperlink ref="S185" r:id="rId599" display="https://www.procyclingstats.com/rider/arthur-kluckers" xr:uid="{445657D5-E5B0-4FD7-96A0-956CDD1923FA}"/>
    <hyperlink ref="S182" r:id="rId600" display="https://www.procyclingstats.com/rider/alvaro-jose-hodeg" xr:uid="{28C7DDFB-D83A-47FE-86BD-4B0DAC1FED88}"/>
    <hyperlink ref="S204" r:id="rId601" display="https://www.procyclingstats.com/rider/sander-de-pestel" xr:uid="{F92F67B3-D980-44EC-99EE-9F5C649BBFAE}"/>
    <hyperlink ref="S393" r:id="rId602" display="https://www.procyclingstats.com/rider/celestin-guillon" xr:uid="{273D8399-11C7-4E1F-8A30-C8945C6C47C6}"/>
    <hyperlink ref="S268" r:id="rId603" display="https://www.procyclingstats.com/rider/nicolo-parisini" xr:uid="{1589DB7B-CD6E-479A-8D95-8DDCD8B81304}"/>
    <hyperlink ref="S134" r:id="rId604" display="https://www.procyclingstats.com/rider/luca-vergallito" xr:uid="{464DB823-560B-440E-96A4-1D8B4AFF889C}"/>
    <hyperlink ref="S96" r:id="rId605" display="https://www.procyclingstats.com/rider/patrick-eddy2" xr:uid="{5BED45AA-0AF1-4DAA-8738-54473E0A0546}"/>
    <hyperlink ref="S535" r:id="rId606" display="https://www.procyclingstats.com/rider/martijn-rasenberg" xr:uid="{E9016FD6-2DAB-4755-92E3-FB4C4E3437D5}"/>
    <hyperlink ref="S409" r:id="rId607" display="https://www.procyclingstats.com/rider/marcel-camprubi" xr:uid="{0BB2D3C9-9238-4D3C-810E-0C1D8CE25368}"/>
    <hyperlink ref="S147" r:id="rId608" display="https://www.procyclingstats.com/rider/johan-price-pejtersen" xr:uid="{CB5B831D-A778-49D5-828E-D57BB3424219}"/>
    <hyperlink ref="M143" r:id="rId609" display="https://www.procyclingstats.com/rider/nils-sinschek" xr:uid="{20C7F02E-9B3B-4659-9BAF-AF76BF9E79B2}"/>
    <hyperlink ref="S215" r:id="rId610" display="https://www.procyclingstats.com/rider/xianjing-lyu" xr:uid="{924CEF98-62A6-4D60-80B2-BE8311DCE583}"/>
    <hyperlink ref="S216" r:id="rId611" display="https://www.procyclingstats.com/rider/luke-mudgway" xr:uid="{A5279DF7-732A-43A7-BEA3-62ADBA780B08}"/>
    <hyperlink ref="G80" r:id="rId612" display="https://www.procyclingstats.com/rider/jon-agirre" xr:uid="{9AE437E5-8F73-4BA1-8FD8-106BFAE548E8}"/>
    <hyperlink ref="M146" r:id="rId613" display="https://www.procyclingstats.com/rider/xabier-berasategi-garmendia" xr:uid="{1C0A0063-9A8C-4796-AEBB-9BB6EFD5C1BD}"/>
    <hyperlink ref="S648" r:id="rId614" display="https://www.procyclingstats.com/rider/tobias-muller1" xr:uid="{6E20D6D4-BD70-4776-A39A-97B1C89D6A43}"/>
    <hyperlink ref="G86" r:id="rId615" display="https://www.procyclingstats.com/rider/ivan-cobo-cayon" xr:uid="{60865736-3E18-4ED9-98B5-E6AC009960CC}"/>
    <hyperlink ref="M108" r:id="rId616" display="https://www.procyclingstats.com/rider/noah-hobbs" xr:uid="{FFB46DB3-E4A7-4FAE-B7F5-EA937F7F403E}"/>
    <hyperlink ref="S298" r:id="rId617" display="https://www.procyclingstats.com/rider/marc-brustenga-masague" xr:uid="{6489B2AE-FEFA-491E-A4C5-9B5BC787C696}"/>
    <hyperlink ref="M166" r:id="rId618" display="https://www.procyclingstats.com/rider/vincent-van-hemelen" xr:uid="{28FC496B-5188-4944-9084-5EA73DD66668}"/>
    <hyperlink ref="S502" r:id="rId619" display="https://www.procyclingstats.com/rider/giacomo-villa" xr:uid="{6DED6F93-6840-4720-A384-EC765518C406}"/>
    <hyperlink ref="S234" r:id="rId620" display="https://www.procyclingstats.com/rider/pierre-thierry" xr:uid="{67CF86A1-35E1-4133-B622-A467A6E5AF9D}"/>
    <hyperlink ref="G77" r:id="rId621" display="https://www.procyclingstats.com/rider/riley-pickrell" xr:uid="{CA555C15-447D-41F2-B08C-4894B4761DBC}"/>
    <hyperlink ref="S150" r:id="rId622" display="https://www.procyclingstats.com/rider/carl-frederik-bevort" xr:uid="{3CF8A109-9878-49E9-A493-BEFCF65D9B79}"/>
    <hyperlink ref="S269" r:id="rId623" display="https://www.procyclingstats.com/rider/diego-pescador" xr:uid="{5F52BE0B-4F3D-4BD4-A147-CC30EB7CCFB7}"/>
    <hyperlink ref="S343" r:id="rId624" display="https://www.procyclingstats.com/rider/joshua-golliker" xr:uid="{15A27DF8-3B48-4A57-ABC1-442D4B5F3232}"/>
    <hyperlink ref="A49" r:id="rId625" display="https://www.procyclingstats.com/rider/florian-stork" xr:uid="{FB62B024-53DE-4604-AA87-2E2758D45B94}"/>
    <hyperlink ref="S179" r:id="rId626" display="https://www.procyclingstats.com/rider/vinzent-dorn" xr:uid="{82E94725-7E59-463F-8471-E277763DCE05}"/>
    <hyperlink ref="S245" r:id="rId627" display="https://www.procyclingstats.com/rider/dries-de-pooter" xr:uid="{44E49DD1-03EE-4BF1-A8C6-8EEEE2BAB577}"/>
    <hyperlink ref="S187" r:id="rId628" display="https://www.procyclingstats.com/rider/ahmet-orken" xr:uid="{37FC86CD-D3E6-4C02-A0A0-E3C03E6EDD54}"/>
    <hyperlink ref="S554" r:id="rId629" display="https://www.procyclingstats.com/rider/mohamad-izzat-hilmi-abdul-halil" xr:uid="{ADF1E0EE-4BE4-4CF6-8755-17BA9FA715B7}"/>
    <hyperlink ref="S451" r:id="rId630" display="https://www.procyclingstats.com/rider/michal-schuran" xr:uid="{6462BC38-A624-46B4-BBF0-D8A6999415B6}"/>
    <hyperlink ref="M115" r:id="rId631" display="https://www.procyclingstats.com/rider/huub-artz" xr:uid="{05F17119-AF3E-4832-A6D0-C2B3A8D88D90}"/>
    <hyperlink ref="S608" r:id="rId632" display="https://www.procyclingstats.com/rider/maris-bogdanovics" xr:uid="{9B533815-F528-4131-85D8-13F19F8F12B6}"/>
    <hyperlink ref="G141" r:id="rId633" display="https://www.procyclingstats.com/rider/lorenzo-quartucci2" xr:uid="{BC3A40CD-4BA1-4EE2-9063-A405559698CB}"/>
    <hyperlink ref="M158" r:id="rId634" display="https://www.procyclingstats.com/rider/victor-vercouillie" xr:uid="{CC6FED62-36BF-4287-B3CC-8A67933DCF43}"/>
    <hyperlink ref="S590" r:id="rId635" display="https://www.procyclingstats.com/rider/kane-richards" xr:uid="{03AE0539-F42E-4FCE-9D72-008EB0FB23BF}"/>
    <hyperlink ref="G123" r:id="rId636" display="https://www.procyclingstats.com/rider/antoine-huby" xr:uid="{EB9106D6-1CA0-4965-943A-840E71C3E8BF}"/>
    <hyperlink ref="S392" r:id="rId637" display="https://www.procyclingstats.com/rider/damien-girard" xr:uid="{7DD763D8-3509-4F5C-940E-B5C702F77A44}"/>
    <hyperlink ref="S388" r:id="rId638" display="https://www.procyclingstats.com/rider/william-blume-levy" xr:uid="{136F2216-9D58-4365-908F-C1664C5C6CF4}"/>
    <hyperlink ref="S532" r:id="rId639" display="https://www.procyclingstats.com/rider/davide-persico" xr:uid="{2DB90006-4866-445C-B3B8-BD9EA9C67D91}"/>
    <hyperlink ref="S504" r:id="rId640" display="https://www.procyclingstats.com/rider/kevin-avoine" xr:uid="{019C79F5-1133-4AEC-8877-69B803E7EDF5}"/>
    <hyperlink ref="S104" r:id="rId641" display="https://www.procyclingstats.com/rider/fabio-van-den-bossche" xr:uid="{C3674688-4FC4-4701-81CA-7A06A9F17A11}"/>
    <hyperlink ref="G113" r:id="rId642" display="https://www.procyclingstats.com/rider/alessandro-fancellu" xr:uid="{BE370E85-EF58-40F6-B63B-679CF85A0FA8}"/>
    <hyperlink ref="M127" r:id="rId643" display="https://www.procyclingstats.com/rider/anton-schiffer" xr:uid="{E6098715-BF5A-4187-93D4-D3CFD6570D46}"/>
    <hyperlink ref="G106" r:id="rId644" display="https://www.procyclingstats.com/rider/jordan-labrosse" xr:uid="{91F954D6-5504-4D19-9A86-8C6EA304BEB6}"/>
    <hyperlink ref="S142" r:id="rId645" display="https://www.procyclingstats.com/rider/yoel-habteab" xr:uid="{BA531EF5-8F55-45EA-8B88-858CB2E9EB44}"/>
    <hyperlink ref="S139" r:id="rId646" display="https://www.procyclingstats.com/rider/german-dario-gomez" xr:uid="{6B1249BF-071C-44B3-BEC3-DC30B0388AD4}"/>
    <hyperlink ref="S112" r:id="rId647" display="https://www.procyclingstats.com/rider/moritz-kretschy" xr:uid="{AB9C616D-F04A-4B1F-BD7A-C9C35716FE3B}"/>
    <hyperlink ref="S181" r:id="rId648" display="https://www.procyclingstats.com/rider/emil-herzog" xr:uid="{CA7F198B-F4B4-4A52-B0CC-C98B3AFAD77E}"/>
    <hyperlink ref="S619" r:id="rId649" display="https://www.procyclingstats.com/rider/davide-de-cassan" xr:uid="{5B4373A5-B556-4EE9-8840-09A8D826CA8E}"/>
    <hyperlink ref="S415" r:id="rId650" display="https://www.procyclingstats.com/rider/valentin-darbellay" xr:uid="{E6BB42DC-E435-4234-ACA0-0E0B3E6D1040}"/>
    <hyperlink ref="G90" r:id="rId651" display="https://www.procyclingstats.com/rider/giovanni-carboni" xr:uid="{93699C23-7A0D-43BB-AB84-2DAF81936224}"/>
    <hyperlink ref="M134" r:id="rId652" display="https://www.procyclingstats.com/rider/paul-hennequin" xr:uid="{D5B1EC19-27E5-4029-8B0D-D6F4AFC73926}"/>
    <hyperlink ref="S214" r:id="rId653" display="https://www.procyclingstats.com/rider/fabian-lienhard" xr:uid="{1351566F-CF5D-48A7-9C53-C62BCEF1721C}"/>
    <hyperlink ref="S367" r:id="rId654" display="https://www.procyclingstats.com/rider/jorge-gutierrez-gonzalez" xr:uid="{385866F1-C434-4A27-91DB-1904398983D6}"/>
    <hyperlink ref="S397" r:id="rId655" display="https://www.procyclingstats.com/rider/noa-isidore" xr:uid="{21396FA5-3C9F-48A4-A229-058D74691998}"/>
    <hyperlink ref="M106" r:id="rId656" display="https://www.procyclingstats.com/rider/clement-braz-afonso" xr:uid="{06AD387B-EB82-4E79-AB5D-36EB218685D7}"/>
    <hyperlink ref="S400" r:id="rId657" display="https://www.procyclingstats.com/rider/joes-oosterlinck" xr:uid="{7B93BED1-258E-4AFF-B515-3EC8151C49E9}"/>
    <hyperlink ref="S356" r:id="rId658" display="https://www.procyclingstats.com/rider/muhammad-nur-aiman-bin-rosli" xr:uid="{C3566665-183A-4968-B09E-F9FD32304B57}"/>
    <hyperlink ref="S274" r:id="rId659" display="https://www.procyclingstats.com/rider/peerapol-chawchiangkwang" xr:uid="{22A8CB0E-CC41-4A01-91BF-CE149A514041}"/>
    <hyperlink ref="S425" r:id="rId660" display="https://www.procyclingstats.com/rider/nick-kergozou" xr:uid="{1B48E353-656E-48B4-A9D2-EF3CA951BD1E}"/>
    <hyperlink ref="S583" r:id="rId661" display="https://www.procyclingstats.com/rider/muhammad-syawal-mazlin" xr:uid="{703BED8F-E1C5-4F97-B0C0-E72E755FD28C}"/>
    <hyperlink ref="S660" r:id="rId662" display="https://www.procyclingstats.com/rider/mikel-retegi" xr:uid="{99D5ECA8-4433-48CF-B3D7-BBACA3F9E309}"/>
    <hyperlink ref="S435" r:id="rId663" display="https://www.procyclingstats.com/rider/iker-mintegi-claver" xr:uid="{A721BCF1-3F58-4EE5-85A9-FAA0288140A2}"/>
    <hyperlink ref="S307" r:id="rId664" display="https://www.procyclingstats.com/rider/enzo-leijnse" xr:uid="{93C99414-BB3B-4F02-897F-8EBF4C0F74B7}"/>
    <hyperlink ref="S531" r:id="rId665" display="https://www.procyclingstats.com/rider/sebastian-nielsen" xr:uid="{3D5A792A-FE2B-44AB-8C42-E84E71BA27D1}"/>
    <hyperlink ref="S186" r:id="rId666" display="https://www.procyclingstats.com/rider/oliver-mattheis" xr:uid="{5D4303C6-2D9D-4A88-850A-EC28CEDBA947}"/>
    <hyperlink ref="S199" r:id="rId667" display="https://www.procyclingstats.com/rider/mads-andersen" xr:uid="{F56B1A80-4181-4685-BDDA-73D9D6B61EB0}"/>
    <hyperlink ref="S314" r:id="rId668" display="https://www.procyclingstats.com/rider/cameron-scott" xr:uid="{F45EBCFA-06A3-45F8-979B-F09CCF7C6CE3}"/>
    <hyperlink ref="S280" r:id="rId669" display="https://www.procyclingstats.com/rider/simone-gualdi" xr:uid="{DF06D34C-2C5D-4FA2-B52D-1A67B9BE5540}"/>
    <hyperlink ref="S316" r:id="rId670" display="https://www.procyclingstats.com/rider/martin-voltr" xr:uid="{FA3EA0AE-6F31-4A4F-9216-093F11A17AB1}"/>
    <hyperlink ref="S154" r:id="rId671" display="https://www.procyclingstats.com/rider/siebe-deweirdt" xr:uid="{F299731F-2837-4109-8E65-62E8A1CFA18D}"/>
    <hyperlink ref="S252" r:id="rId672" display="https://www.procyclingstats.com/rider/cyrus-monk" xr:uid="{93549F38-B60E-4047-9715-D23EE19C8C02}"/>
    <hyperlink ref="S601" r:id="rId673" display="https://www.procyclingstats.com/rider/bogdan-zabelinskiy" xr:uid="{DF73BC79-8A37-4311-8E68-76EF1CC61D20}"/>
    <hyperlink ref="S354" r:id="rId674" display="https://www.procyclingstats.com/rider/tomas-pridal" xr:uid="{1A3A2916-FBFD-4121-ABA2-D4A4935D61B1}"/>
    <hyperlink ref="S433" r:id="rId675" display="https://www.procyclingstats.com/rider/gianni-marchand" xr:uid="{20244BCD-4AA1-4E25-A675-E552D9E88A43}"/>
    <hyperlink ref="S272" r:id="rId676" display="https://www.procyclingstats.com/rider/toon-aerts" xr:uid="{89C3750A-34D0-42AC-A442-0FA1F080C94F}"/>
    <hyperlink ref="S405" r:id="rId677" display="https://www.procyclingstats.com/rider/rait-arm" xr:uid="{80AE760A-86C0-4707-A14C-0761A67DD303}"/>
    <hyperlink ref="S297" r:id="rId678" display="https://www.procyclingstats.com/rider/sebastian-brenes" xr:uid="{C63DF327-CC65-487E-AB4A-31735E98D572}"/>
    <hyperlink ref="M123" r:id="rId679" display="https://www.procyclingstats.com/rider/lars-craps" xr:uid="{12CB16BC-67AB-4777-864B-6BD0DB8CB078}"/>
    <hyperlink ref="G107" r:id="rId680" display="https://www.procyclingstats.com/rider/adrien-maire" xr:uid="{ED8F0AA6-764D-4EBC-A8B2-67B05404F465}"/>
    <hyperlink ref="S163" r:id="rId681" display="https://www.procyclingstats.com/rider/lawrence-warbasse" xr:uid="{0F14E9E3-80A7-4782-8088-398B8B48EC44}"/>
    <hyperlink ref="S584" r:id="rId682" display="https://www.procyclingstats.com/rider/wessel-mouris" xr:uid="{22620A92-9AC8-4D10-956C-8B4E29B13645}"/>
    <hyperlink ref="M165" r:id="rId683" display="https://www.procyclingstats.com/rider/axel-van-der-tuuk" xr:uid="{9F671E7D-2E60-4500-9974-3ADCA9CEBAC1}"/>
    <hyperlink ref="S211" r:id="rId684" display="https://www.procyclingstats.com/rider/michiel-lambrecht" xr:uid="{4B1B0F1B-AD0C-44F0-ABFE-063195787804}"/>
    <hyperlink ref="S122" r:id="rId685" display="https://www.procyclingstats.com/rider/filippo-conca" xr:uid="{C4EC968B-3E75-4398-8477-421F34026837}"/>
    <hyperlink ref="S145" r:id="rId686" display="https://www.procyclingstats.com/rider/nicolas-milesi" xr:uid="{8EB9C559-2AB1-40D5-A733-8315ABE71BD3}"/>
    <hyperlink ref="S675" r:id="rId687" display="https://www.procyclingstats.com/rider/masaki-yamamoto" xr:uid="{46890001-D08A-4D41-A64E-52DA2796EC81}"/>
    <hyperlink ref="S355" r:id="rId688" display="https://www.procyclingstats.com/rider/anze-ravbar" xr:uid="{3A243486-54BC-4905-B5BD-F1B7470EF75F}"/>
    <hyperlink ref="G125" r:id="rId689" display="https://www.procyclingstats.com/rider/andrea-raccagni-noviero" xr:uid="{4E7DCF97-7BB7-4AD5-88B2-176483CC0130}"/>
    <hyperlink ref="G71" r:id="rId690" display="https://www.procyclingstats.com/rider/pavel-novak" xr:uid="{749843E1-37E1-49DD-9159-CFF5AE299DB4}"/>
    <hyperlink ref="S566" r:id="rId691" display="https://www.procyclingstats.com/rider/andrea-d-amato" xr:uid="{4DD552A3-328D-4B9E-9F64-223ABC188C2F}"/>
    <hyperlink ref="S231" r:id="rId692" display="https://www.procyclingstats.com/rider/cesar-macias-estrada" xr:uid="{51020B90-F9C7-480A-8706-101B08FDA484}"/>
    <hyperlink ref="S651" r:id="rId693" display="https://www.procyclingstats.com/rider/lorenzo-nespoli" xr:uid="{066C71D6-B4E8-4FB9-99CF-1AE9A684C812}"/>
    <hyperlink ref="S467" r:id="rId694" display="https://www.procyclingstats.com/rider/alessandro-borgo" xr:uid="{38A25C9D-006F-4150-95AC-4BD54CFE3A45}"/>
    <hyperlink ref="S312" r:id="rId695" display="https://www.procyclingstats.com/rider/alessandro-romele" xr:uid="{BE0021B8-EE48-4682-B9C7-255EC344669B}"/>
    <hyperlink ref="S350" r:id="rId696" display="https://www.procyclingstats.com/rider/luca-paletti" xr:uid="{533CE5BC-7E46-4EFE-AFD6-97CFC4BB8B79}"/>
    <hyperlink ref="G91" r:id="rId697" display="https://www.procyclingstats.com/rider/luke-tuckwell" xr:uid="{51685C3B-AB54-4948-B9C5-09FC054D5662}"/>
    <hyperlink ref="S548" r:id="rId698" display="https://www.procyclingstats.com/rider/killian-verschuren" xr:uid="{7AA83D2E-9ABB-4959-90F2-221D6171E0E7}"/>
    <hyperlink ref="S529" r:id="rId699" display="https://www.procyclingstats.com/rider/pietro-mattio" xr:uid="{655F0CA4-445D-4E59-9B13-9E9A4AB2756B}"/>
    <hyperlink ref="S167" r:id="rId700" display="https://www.procyclingstats.com/rider/milan-donie" xr:uid="{C7EB626E-483F-49D9-A1CC-61ADB90AEDCA}"/>
    <hyperlink ref="S527" r:id="rId701" display="https://www.procyclingstats.com/rider/duarte-marivoet" xr:uid="{B77823DC-0446-4916-A4C4-DD3415E88805}"/>
    <hyperlink ref="S210" r:id="rId702" display="https://www.procyclingstats.com/rider/gerben-kuypers" xr:uid="{86CB9F79-7431-4CEA-8D55-962C62B2E73E}"/>
    <hyperlink ref="S518" r:id="rId703" display="https://www.procyclingstats.com/rider/roberto-gonzalez" xr:uid="{D183E683-2770-41F3-8F85-3880E82A24E8}"/>
    <hyperlink ref="A21" r:id="rId704" display="https://www.procyclingstats.com/rider/lukas-kubis" xr:uid="{4D860283-BA09-413F-A559-B3A9CA2BB527}"/>
    <hyperlink ref="A79" r:id="rId705" display="https://www.procyclingstats.com/rider/kyrylo-tsarenko" xr:uid="{181506D1-937B-49E3-9041-99CFA8D798E9}"/>
    <hyperlink ref="S448" r:id="rId706" display="https://www.procyclingstats.com/rider/cameron-rogers" xr:uid="{3D194F4A-5E59-4C6A-A810-9E2616ACE2D3}"/>
    <hyperlink ref="S319" r:id="rId707" display="https://www.procyclingstats.com/rider/rodrigo-alvarez" xr:uid="{94937900-70FA-40F1-8DDE-A7DA5CB8371A}"/>
    <hyperlink ref="S382" r:id="rId708" display="https://www.procyclingstats.com/rider/santiago-umba" xr:uid="{2921DA96-147A-4863-9A2F-ADEA39202944}"/>
    <hyperlink ref="G97" r:id="rId709" display="https://www.procyclingstats.com/rider/fergus-browning" xr:uid="{B2B1AC8B-3DB6-4DEF-807A-201F55597BFE}"/>
    <hyperlink ref="M130" r:id="rId710" display="https://www.procyclingstats.com/rider/nicolas-breuillard" xr:uid="{35D8A8B6-4808-435F-8CA1-2108ABFD16C0}"/>
    <hyperlink ref="S176" r:id="rId711" display="https://www.procyclingstats.com/rider/nahom-zerai" xr:uid="{263187DB-D0B3-484A-934D-5BE5F36DE0F3}"/>
    <hyperlink ref="M164" r:id="rId712" display="https://www.procyclingstats.com/rider/filippo-turconi" xr:uid="{681C302C-ADA1-4F0B-B080-8217C6DE3D49}"/>
    <hyperlink ref="S271" r:id="rId713" display="https://www.procyclingstats.com/rider/edoardo-zamperini" xr:uid="{D11A8194-5214-4DD7-AFCA-B68391E90A47}"/>
    <hyperlink ref="S262" r:id="rId714" display="https://www.procyclingstats.com/rider/filip-gruszczynski" xr:uid="{855EDC74-9E25-44D8-A7A3-7780759E1F97}"/>
    <hyperlink ref="S561" r:id="rId715" display="https://www.procyclingstats.com/rider/diego-bracalente" xr:uid="{456B7726-AD5F-4F1A-BA49-7E47D6E9D222}"/>
    <hyperlink ref="M162" r:id="rId716" display="https://www.procyclingstats.com/rider/louis-rouland" xr:uid="{203A3FC3-84E5-423A-A95F-43D44199A148}"/>
    <hyperlink ref="S120" r:id="rId717" display="https://www.procyclingstats.com/rider/emiel-verstrynge" xr:uid="{4C17E33D-D250-4954-840F-15A6BAA55765}"/>
    <hyperlink ref="G136" r:id="rId718" display="https://www.procyclingstats.com/rider/matteo-scalco" xr:uid="{A38C1E8D-97E3-4733-AD52-587D9962EB38}"/>
    <hyperlink ref="M85" r:id="rId719" display="https://www.procyclingstats.com/rider/jean-loup-fayolle" xr:uid="{8484AF57-BEE9-4537-86C4-B96B2213118C}"/>
    <hyperlink ref="G93" r:id="rId720" display="https://www.procyclingstats.com/rider/maxime-decomble" xr:uid="{EA4265E1-E8D8-4E7B-A774-5A872749CDC8}"/>
    <hyperlink ref="M167" r:id="rId721" display="https://www.procyclingstats.com/rider/andrew-august" xr:uid="{0E97A839-973C-471D-AD18-05888596A62A}"/>
    <hyperlink ref="S95" r:id="rId722" display="https://www.procyclingstats.com/rider/sergio-geovani-chumil-gonzalez" xr:uid="{78947911-FFF3-45E0-A01A-EE02BB3465EF}"/>
    <hyperlink ref="S190" r:id="rId723" display="https://www.procyclingstats.com/rider/francisco-penuela" xr:uid="{7FC884AB-BFF2-429B-A100-4A38FFB173F4}"/>
    <hyperlink ref="S358" r:id="rId724" display="https://www.procyclingstats.com/rider/tiago-antunes" xr:uid="{F18E5515-5DC0-4875-B49E-2F3F2B357633}"/>
    <hyperlink ref="S636" r:id="rId725" display="https://www.procyclingstats.com/rider/goncalo-leaca" xr:uid="{536BB95C-1A55-427A-9952-3090EF67360A}"/>
    <hyperlink ref="S510" r:id="rId726" display="https://www.procyclingstats.com/rider/andrey-andre" xr:uid="{B14A8923-21CD-4D01-889A-CB019E398150}"/>
    <hyperlink ref="S462" r:id="rId727" display="https://www.procyclingstats.com/rider/pierre-henry-basset" xr:uid="{EAAC699C-0079-48FA-93BE-E7E7E818015D}"/>
    <hyperlink ref="S295" r:id="rId728" display="https://www.procyclingstats.com/rider/rayan-boulahoite" xr:uid="{86E2C438-E3BD-4D7C-B6B0-39C789522602}"/>
    <hyperlink ref="S513" r:id="rId729" display="https://www.procyclingstats.com/rider/theo-delacroix" xr:uid="{6413BBAD-2C1E-4612-94C2-FA214A745D2E}"/>
    <hyperlink ref="S417" r:id="rId730" display="https://www.procyclingstats.com/rider/karsten-larsen-feldmann" xr:uid="{055BBD29-F577-4A7A-B0FC-069194F129DE}"/>
    <hyperlink ref="S256" r:id="rId731" display="https://www.procyclingstats.com/rider/emil-touda" xr:uid="{339BE92F-2AF6-410D-9134-354C961984E8}"/>
    <hyperlink ref="S421" r:id="rId732" display="https://www.procyclingstats.com/rider/alexander-arnt-hansen" xr:uid="{C26923EA-82CE-448A-AE58-E02EA0650698}"/>
    <hyperlink ref="S304" r:id="rId733" display="https://www.procyclingstats.com/rider/joshua-gudnitz" xr:uid="{1888DCBD-9CE3-4AD8-BF1D-8B6080FA1655}"/>
    <hyperlink ref="A107" r:id="rId734" display="https://www.procyclingstats.com/rider/michael-leonard1" xr:uid="{02E48FEF-01A4-4963-8B95-578B58F2E1CC}"/>
    <hyperlink ref="S378" r:id="rId735" display="https://www.procyclingstats.com/rider/henrik-pedersen" xr:uid="{E7DBD86B-A575-49B2-AAB5-6239992A72BD}"/>
    <hyperlink ref="M140" r:id="rId736" display="https://www.procyclingstats.com/rider/clement-izquierdo" xr:uid="{D9528CD0-1F5D-4F8E-931E-D79162E6678A}"/>
    <hyperlink ref="S230" r:id="rId737" display="https://www.procyclingstats.com/rider/lucas-lopes1" xr:uid="{21FCFF97-B2C6-43F9-8DBC-2CA1E59F0CB4}"/>
    <hyperlink ref="S621" r:id="rId738" display="https://www.procyclingstats.com/rider/robin-donze" xr:uid="{9E6A652D-ECE6-486D-94F6-A438582EE049}"/>
    <hyperlink ref="S655" r:id="rId739" display="https://www.procyclingstats.com/rider/gianluca-pollefliet" xr:uid="{4943C0DB-F46E-4ECE-99CE-C038C91056F6}"/>
    <hyperlink ref="S501" r:id="rId740" display="https://www.procyclingstats.com/rider/baptiste-veistroffer" xr:uid="{8A5B59C6-A376-4B18-92D8-6D46FB6D385F}"/>
    <hyperlink ref="S301" r:id="rId741" display="https://www.procyclingstats.com/rider/robert-donaldson" xr:uid="{90AD334A-4576-44AF-A94B-EE4C60A79D06}"/>
    <hyperlink ref="M90" r:id="rId742" display="https://www.procyclingstats.com/rider/ben-swift" xr:uid="{7079979C-6355-4596-AC9B-30D36B1E367F}"/>
    <hyperlink ref="S517" r:id="rId743" display="https://www.procyclingstats.com/rider/laurent-gervais" xr:uid="{BDE7FB2C-FCD2-4258-A6D6-DEAACFAEAC05}"/>
    <hyperlink ref="S525" r:id="rId744" display="https://www.procyclingstats.com/rider/antoine-l-hote" xr:uid="{7A71D39C-6B72-4EB8-83F9-EC7C9AAFEF97}"/>
    <hyperlink ref="S233" r:id="rId745" display="https://www.procyclingstats.com/rider/janos-pelikan" xr:uid="{0C9AB8C4-0D49-491E-9ACA-633414DBA50B}"/>
    <hyperlink ref="S503" r:id="rId746" display="https://www.procyclingstats.com/rider/burak-abay" xr:uid="{7F0AB8AC-28F8-404B-A60B-C4E7D7C19291}"/>
    <hyperlink ref="S338" r:id="rId747" display="https://www.procyclingstats.com/rider/sergi-darder" xr:uid="{6AC3299B-54E9-405A-B30A-C0EE598A4B31}"/>
    <hyperlink ref="S125" r:id="rId748" display="https://www.procyclingstats.com/rider/tilen-finkst" xr:uid="{496CDD6B-69BB-4C35-AEE1-30F3C32A82A5}"/>
    <hyperlink ref="S458" r:id="rId749" display="https://www.procyclingstats.com/rider/emanuel-zangerle" xr:uid="{DBA877CE-6E14-4E82-B444-0807C5DB47B2}"/>
    <hyperlink ref="S22" r:id="rId750" display="https://www.procyclingstats.com/rider/tibor-del-grosso" xr:uid="{01259573-EEB1-4564-821A-0D56C77E695B}"/>
    <hyperlink ref="S472" r:id="rId751" display="https://www.procyclingstats.com/rider/brandon-downes" xr:uid="{515CAEEA-15D7-47DA-A972-97C428052098}"/>
    <hyperlink ref="S497" r:id="rId752" display="https://www.procyclingstats.com/rider/davide-toneatti" xr:uid="{E1CCA72E-512B-47BF-B659-380DAECB116C}"/>
    <hyperlink ref="S254" r:id="rId753" display="https://www.procyclingstats.com/rider/carlos-samudio" xr:uid="{73DAA6E2-D044-4EA7-A1FD-DA62196A8B42}"/>
    <hyperlink ref="S671" r:id="rId754" display="https://www.procyclingstats.com/rider/noah-vandenbranden" xr:uid="{2A717F1A-3A2A-472F-B885-240A018BE1F5}"/>
    <hyperlink ref="S135" r:id="rId755" display="https://www.procyclingstats.com/rider/matic-zumer" xr:uid="{FB84A8F5-43FE-4C14-9453-B7536100B21A}"/>
    <hyperlink ref="S293" r:id="rId756" display="https://www.procyclingstats.com/rider/markel-beloki" xr:uid="{8D9ABF82-5B55-4451-B9E9-56522CD5B3E6}"/>
    <hyperlink ref="G130" r:id="rId757" display="https://www.procyclingstats.com/rider/petr-rikunov" xr:uid="{C7FE173E-D311-4E56-BC0E-CADFB4D78452}"/>
    <hyperlink ref="S365" r:id="rId758" display="https://www.procyclingstats.com/rider/lev-gonov" xr:uid="{CDF51406-3F5A-41DF-9066-C637C59191D1}"/>
    <hyperlink ref="S138" r:id="rId759" display="https://www.procyclingstats.com/rider/dillon-corkery" xr:uid="{D791A645-B773-495A-A2AE-43227FD87CFA}"/>
    <hyperlink ref="S576" r:id="rId760" display="https://www.procyclingstats.com/rider/xabier-isasa-larranaga" xr:uid="{8624EC37-45DB-4DBE-ABD8-F12A366A1C3B}"/>
    <hyperlink ref="M138" r:id="rId761" display="https://www.procyclingstats.com/rider/matthew-walls" xr:uid="{9F677762-11A4-4FC8-8AE0-310875CBB30D}"/>
    <hyperlink ref="A111" r:id="rId762" display="https://www.procyclingstats.com/rider/zac-marriage" xr:uid="{0EBC540E-265D-4507-921F-609C0099CC46}"/>
    <hyperlink ref="G21" r:id="rId763" display="https://www.procyclingstats.com/rider/albert-withen-philipsen" xr:uid="{ECC7923F-37B5-41CA-BCD3-88ABDDCA4148}"/>
    <hyperlink ref="S237" r:id="rId764" display="https://www.procyclingstats.com/rider/liam-walsh" xr:uid="{EC88B703-0026-4767-AA12-7706D6B44760}"/>
    <hyperlink ref="S220" r:id="rId765" display="https://www.procyclingstats.com/rider/rudy-porter" xr:uid="{CA69C886-29E1-4C0A-90AE-4E8FD6965C3D}"/>
    <hyperlink ref="S169" r:id="rId766" display="https://www.procyclingstats.com/rider/menno-huising" xr:uid="{AE30FA9C-EDD2-4A87-9E2D-9D207DA395B0}"/>
    <hyperlink ref="S126" r:id="rId767" display="https://www.procyclingstats.com/rider/bjoern-koerdt" xr:uid="{CA4BC117-D860-411C-9D09-E5D207CAC7A6}"/>
    <hyperlink ref="S194" r:id="rId768" display="https://www.procyclingstats.com/rider/matthias-schwarzbacher" xr:uid="{A38A9D20-D3E5-4B35-A2D8-11C7C979D54E}"/>
    <hyperlink ref="S598" r:id="rId769" display="https://www.procyclingstats.com/rider/henri-vandenabeele" xr:uid="{179463A3-B012-48F3-9FE9-4D791492360A}"/>
    <hyperlink ref="S3" r:id="rId770" display="https://www.procyclingstats.com/rider/paul-seixas" xr:uid="{CE2E9E18-7F0A-45F8-AEA7-A539C9F26B69}"/>
    <hyperlink ref="M87" r:id="rId771" display="https://www.procyclingstats.com/rider/alan-hatherly" xr:uid="{4078A89F-6F9E-4C73-B6C5-B54828D1DDAE}"/>
    <hyperlink ref="M113" r:id="rId772" display="https://www.procyclingstats.com/rider/diego-uriarte-belzunegi" xr:uid="{67DE54E9-998E-4D23-8423-8C5B1C98A87E}"/>
    <hyperlink ref="S597" r:id="rId773" display="https://www.procyclingstats.com/rider/axandre-van-petegem" xr:uid="{71E05A64-B3C3-4975-A574-7240F2DC1BF4}"/>
    <hyperlink ref="G68" r:id="rId774" display="https://www.procyclingstats.com/rider/oliver-knight" xr:uid="{CB29BB35-DB08-42B7-81E5-1C1C04A3610F}"/>
    <hyperlink ref="S391" r:id="rId775" display="https://www.procyclingstats.com/rider/chun-kai-feng" xr:uid="{014B165B-2575-4F38-8E2D-C08377147DA4}"/>
    <hyperlink ref="S578" r:id="rId776" display="https://www.procyclingstats.com/rider/maximilien-juillard" xr:uid="{C9D22843-1569-4514-87E9-B5773164C858}"/>
    <hyperlink ref="S605" r:id="rId777" display="https://www.procyclingstats.com/rider/lucas-beneteau" xr:uid="{1130DABE-0961-4D83-8D79-28AD604566EA}"/>
    <hyperlink ref="S523" r:id="rId778" display="https://www.procyclingstats.com/rider/alexander-konijn" xr:uid="{767B803C-041E-4026-830E-E9D1D2F17ED3}"/>
    <hyperlink ref="M68" r:id="rId779" display="https://www.procyclingstats.com/rider/anders-halland-johannessen" xr:uid="{C9267D9F-EEE4-4539-A7EF-287C1F57E33A}"/>
    <hyperlink ref="M154" r:id="rId780" display="https://www.procyclingstats.com/rider/kenny-molly" xr:uid="{C8DBA933-F487-48FB-9097-7FF3900DB970}"/>
    <hyperlink ref="S645" r:id="rId781" display="https://www.procyclingstats.com/rider/sergio-meris" xr:uid="{2BA5A634-3B70-4866-A693-E19CF676D64F}"/>
    <hyperlink ref="S162" r:id="rId782" display="https://www.procyclingstats.com/rider/leander-van-hautegem" xr:uid="{81AE0C8E-5F5A-4E37-987B-239B9C088B54}"/>
    <hyperlink ref="M111" r:id="rId783" display="https://www.procyclingstats.com/rider/milan-lanhove" xr:uid="{F7E26D55-A4B6-4BAF-AEC8-85488F7D79EF}"/>
    <hyperlink ref="S278" r:id="rId784" display="https://www.procyclingstats.com/rider/nil-gimeno" xr:uid="{6968F799-B49E-4A85-B2F3-FEFC04E23F88}"/>
    <hyperlink ref="S180" r:id="rId785" display="https://www.procyclingstats.com/rider/dorde-duric" xr:uid="{EF8A840F-6F91-466B-9262-864CE8599036}"/>
    <hyperlink ref="S288" r:id="rId786" display="https://www.procyclingstats.com/rider/daniel-skerl" xr:uid="{5B507F02-E652-4463-A415-EAA56D426AB9}"/>
    <hyperlink ref="S434" r:id="rId787" display="https://www.procyclingstats.com/rider/santiago-mesa-pietralunga" xr:uid="{CC58415A-E85C-48BE-9445-173B1219622C}"/>
    <hyperlink ref="S168" r:id="rId788" display="https://www.procyclingstats.com/rider/samuel-fernandez-garcia" xr:uid="{7581747E-60AC-49F7-BEBA-97ADA40C429E}"/>
    <hyperlink ref="S331" r:id="rId789" display="https://www.procyclingstats.com/rider/viktor-soenens" xr:uid="{770229B0-E976-43DB-B1FF-0AC3201DEABA}"/>
    <hyperlink ref="S402" r:id="rId790" display="https://www.procyclingstats.com/rider/aldo-taillieu" xr:uid="{6A527762-11D2-4143-B98A-44B45BD9BA19}"/>
    <hyperlink ref="S454" r:id="rId791" display="https://www.procyclingstats.com/rider/rotem-tene" xr:uid="{7489D780-E1E1-4B09-95BC-C2E1D7FF5F34}"/>
    <hyperlink ref="S488" r:id="rId792" display="https://www.procyclingstats.com/rider/lorrenzo-manzin" xr:uid="{9631A0AE-92E6-4138-8A55-2D252E5A2647}"/>
    <hyperlink ref="S650" r:id="rId793" display="https://www.procyclingstats.com/rider/didier-munyaneza" xr:uid="{FDBF6B10-C36F-4BFC-974C-8518A754D117}"/>
    <hyperlink ref="S667" r:id="rId794" display="https://www.procyclingstats.com/rider/pavel-sumpik" xr:uid="{E42C11AA-0BFB-42D5-BB79-5FB0AE6BF596}"/>
    <hyperlink ref="G114" r:id="rId795" display="https://www.procyclingstats.com/rider/adria-pericas-capdevila" xr:uid="{68112F28-9B2A-4A42-9D51-77F1E56FD801}"/>
    <hyperlink ref="S218" r:id="rId796" display="https://www.procyclingstats.com/rider/shemu-nsengiyumva" xr:uid="{95BB57B0-EA86-4CAC-B47F-B72E832BD900}"/>
    <hyperlink ref="S461" r:id="rId797" display="https://www.procyclingstats.com/rider/awet-aman" xr:uid="{5AB29DAE-B50E-4C8A-886B-61B29B19E4FE}"/>
    <hyperlink ref="S489" r:id="rId798" display="https://www.procyclingstats.com/rider/vainqueur-masengesho" xr:uid="{B9C1E928-17EF-41CA-BC08-AB8FA635AC7C}"/>
    <hyperlink ref="S546" r:id="rId799" display="https://www.procyclingstats.com/rider/mike-uwiduhaye" xr:uid="{D4F8C48C-E70E-4DDA-A354-1AFA62C8359C}"/>
    <hyperlink ref="S606" r:id="rId800" display="https://www.procyclingstats.com/rider/antoine-berlin" xr:uid="{E3EBBE13-A62E-4818-8EA1-01714ADA455D}"/>
    <hyperlink ref="S631" r:id="rId801" display="https://www.procyclingstats.com/rider/sebastian-kolze-changizi" xr:uid="{6641FA45-8231-43E1-9214-0CC765AB921D}"/>
    <hyperlink ref="S121" r:id="rId802" display="https://www.procyclingstats.com/rider/alexys-brunel" xr:uid="{AD5C32E9-11B4-4A72-832A-E5F94B97D98D}"/>
    <hyperlink ref="S276" r:id="rId803" display="https://www.procyclingstats.com/rider/michiel-coppens" xr:uid="{246DF426-0411-4160-AF13-CF587FB53A1A}"/>
    <hyperlink ref="S258" r:id="rId804" display="https://www.procyclingstats.com/rider/giacomo-ballabio" xr:uid="{F2BD413A-B51F-451A-A5C0-EB5CD92A6471}"/>
    <hyperlink ref="S473" r:id="rId805" display="https://www.procyclingstats.com/rider/filippo-fortin" xr:uid="{498CB12C-AD99-4867-9AD1-3BD17EB7D59F}"/>
    <hyperlink ref="G139" r:id="rId806" display="https://www.procyclingstats.com/rider/daniel-cavia-sanz" xr:uid="{7B067555-A94E-4A61-92B0-6442EE2EAC89}"/>
    <hyperlink ref="S534" r:id="rId807" display="https://www.procyclingstats.com/rider/simone-raccani" xr:uid="{DA716826-B7AE-4C6B-A246-8F183EC8C54A}"/>
    <hyperlink ref="S627" r:id="rId808" display="https://www.procyclingstats.com/rider/william-heffernan" xr:uid="{33F2690E-A0C1-4316-A982-F97169DB0BC4}"/>
    <hyperlink ref="S633" r:id="rId809" display="https://www.procyclingstats.com/rider/tali-lane-welsh" xr:uid="{933B50C4-2F9C-40DB-9F96-B06560750AAC}"/>
    <hyperlink ref="S248" r:id="rId810" display="https://www.procyclingstats.com/rider/robbe-ghys" xr:uid="{7D6EA560-4C16-4CE6-8E46-EB7404031DD7}"/>
    <hyperlink ref="S589" r:id="rId811" display="https://www.procyclingstats.com/rider/erik-nordsaeter-resell" xr:uid="{8911B0E9-28A1-45E1-BC33-E258A794EA17}"/>
    <hyperlink ref="S640" r:id="rId812" display="https://www.procyclingstats.com/rider/tim-marsman" xr:uid="{B12AB735-414A-4ACA-A811-9304D54FAE69}"/>
    <hyperlink ref="M61" r:id="rId813" display="https://www.procyclingstats.com/rider/niklas-larsen" xr:uid="{34B98CB0-1185-49C0-9A22-D74B52195FB2}"/>
    <hyperlink ref="S290" r:id="rId814" display="https://www.procyclingstats.com/rider/andreas-stokbro" xr:uid="{EED939F9-EFEC-4233-9754-425E773850F5}"/>
    <hyperlink ref="S563" r:id="rId815" display="https://www.procyclingstats.com/rider/romain-cardis" xr:uid="{59C49AD8-4797-4E7F-B45B-AECDB1FBC122}"/>
    <hyperlink ref="S330" r:id="rId816" display="https://www.procyclingstats.com/rider/tom-sexton" xr:uid="{3A0900D7-9DF8-469C-B93E-9E941B7DBD2B}"/>
    <hyperlink ref="S664" r:id="rId817" display="https://www.procyclingstats.com/rider/aleksandr-shakotko" xr:uid="{083C9708-2776-4BA8-A030-F6BF1E1A1AE6}"/>
    <hyperlink ref="S626" r:id="rId818" display="https://www.procyclingstats.com/rider/wan-abdul-rahman-hamdan" xr:uid="{79CBCCE1-11BA-40CE-A3ED-CE9A4963D10F}"/>
    <hyperlink ref="S456" r:id="rId819" display="https://www.procyclingstats.com/rider/nikita-tsvetkov" xr:uid="{1C437952-4DC8-47E3-B89A-189EB05F549E}"/>
    <hyperlink ref="S249" r:id="rId820" display="https://www.procyclingstats.com/rider/yevgeniy-gidich" xr:uid="{A872A1E4-0E38-4A81-B7A6-3F94D0E8F370}"/>
    <hyperlink ref="S663" r:id="rId821" display="https://www.procyclingstats.com/rider/mohd-harrif-saleh" xr:uid="{BF5A74D0-19A2-4E40-9BB4-C891952C6248}"/>
    <hyperlink ref="S587" r:id="rId822" display="https://www.procyclingstats.com/rider/patompob-phonarjthan" xr:uid="{49358757-B626-46C9-9211-F3ED26479ABA}"/>
    <hyperlink ref="S623" r:id="rId823" display="https://www.procyclingstats.com/rider/roy-eefting" xr:uid="{9C2458CA-0EA4-497B-B261-829E0B250797}"/>
    <hyperlink ref="S653" r:id="rId824" display="https://www.procyclingstats.com/rider/kevin-pezzo-rosola" xr:uid="{0F3824B8-F315-4380-9BE1-9E820669EDA9}"/>
    <hyperlink ref="S166" r:id="rId825" display="https://www.procyclingstats.com/rider/davide-donati" xr:uid="{CA4C4517-635E-48EF-B98F-99CA2A6568FE}"/>
    <hyperlink ref="S337" r:id="rId826" display="https://www.procyclingstats.com/rider/marc-cabedo" xr:uid="{9E654B83-A3DD-4015-88CD-A35A6B0A3309}"/>
    <hyperlink ref="S203" r:id="rId827" display="https://www.procyclingstats.com/rider/florian-dauphin" xr:uid="{B74864C9-EBB1-4C5F-9C4D-2DE6C551E16E}"/>
    <hyperlink ref="A114" r:id="rId828" display="https://www.procyclingstats.com/rider/jan-castellon" xr:uid="{FBD84515-7F4E-4DF8-A61F-1AAFE946CB16}"/>
    <hyperlink ref="S555" r:id="rId829" display="https://www.procyclingstats.com/rider/nicolas-alustiza" xr:uid="{1F2EC546-EA02-4F43-B0BE-8C28C4425A60}"/>
    <hyperlink ref="M173" r:id="rId830" display="https://www.procyclingstats.com/rider/danny-van-der-tuuk" xr:uid="{A9634BA4-2BE9-43ED-B368-B8BDB6632E80}"/>
    <hyperlink ref="A57" r:id="rId831" display="https://www.procyclingstats.com/rider/nico-denz" xr:uid="{18A7E3D0-4502-40A2-B1C1-EE8A0E1CCFC7}"/>
    <hyperlink ref="G87" r:id="rId832" display="https://www.procyclingstats.com/rider/sakarias-koller-loland" xr:uid="{522F592D-A76E-4A19-8DF0-76E4F0F6C648}"/>
    <hyperlink ref="M144" r:id="rId833" display="https://www.procyclingstats.com/rider/jonathan-vervenne" xr:uid="{7E1BD46C-8589-4D79-9E73-4A79A4FB8DCD}"/>
    <hyperlink ref="M120" r:id="rId834" display="https://www.procyclingstats.com/rider/martin-tjotta" xr:uid="{FC43C1CE-371E-424B-8D7E-07838531E8C3}"/>
    <hyperlink ref="S658" r:id="rId835" display="https://www.procyclingstats.com/rider/george-radcliffe" xr:uid="{FC8CC357-B112-400C-8141-7C49E076AD9B}"/>
    <hyperlink ref="S603" r:id="rId836" display="https://www.procyclingstats.com/rider/mathis-avondts" xr:uid="{B3697D79-9F09-4083-BACB-8B6EABD18DF1}"/>
    <hyperlink ref="S219" r:id="rId837" display="https://www.procyclingstats.com/rider/jannis-peter" xr:uid="{F5D3D8E7-A07A-4F0A-B3C5-FE893AA54107}"/>
    <hyperlink ref="S519" r:id="rId838" display="https://www.procyclingstats.com/rider/garin-kelley" xr:uid="{B4958A2B-5707-4FDA-A40F-3A15A6E1D5D9}"/>
    <hyperlink ref="S647" r:id="rId839" display="https://www.procyclingstats.com/rider/alberto-monti" xr:uid="{4ECC3D6C-D9FF-4BFD-AD0C-B2F4F086FD8F}"/>
    <hyperlink ref="S118" r:id="rId840" display="https://www.procyclingstats.com/rider/dylan-van-baarle" xr:uid="{339980F3-6231-491A-B4F8-2307C7163B17}"/>
    <hyperlink ref="S596" r:id="rId841" display="https://www.procyclingstats.com/rider/julius-van-den-berg" xr:uid="{CF2639D2-0BF4-4CDE-8C2F-69457A75D147}"/>
    <hyperlink ref="S61" r:id="rId842" display="https://www.procyclingstats.com/rider/lorenzo-finn" xr:uid="{4BD6B490-3F7F-4A65-B736-F927AACB1E23}"/>
    <hyperlink ref="M116" r:id="rId843" display="https://www.procyclingstats.com/rider/nicolo-garibbo" xr:uid="{A84026A6-8D2D-44FC-9038-5A6F975005FE}"/>
    <hyperlink ref="M94" r:id="rId844" display="https://www.procyclingstats.com/rider/ben-granger" xr:uid="{9960DA0C-7913-4AB4-A57D-60301B9A2705}"/>
    <hyperlink ref="S630" r:id="rId845" display="https://www.procyclingstats.com/rider/matthew-kingston" xr:uid="{DED29F32-181E-48F3-A34D-DBF0BE11E321}"/>
    <hyperlink ref="S410" r:id="rId846" display="https://www.procyclingstats.com/rider/ben-carman" xr:uid="{4E7DB8A4-48E6-4F55-A5BB-F1A01C2F2313}"/>
    <hyperlink ref="M91" r:id="rId847" display="https://www.procyclingstats.com/rider/luis-carlos-chia-bermudez" xr:uid="{44B62DC5-3CB4-4A89-BE1E-9480AA9F57BE}"/>
    <hyperlink ref="S481" r:id="rId848" display="https://www.procyclingstats.com/rider/timofei-ivanov" xr:uid="{B442B1F0-772C-434C-B48F-1B93D7AF974B}"/>
    <hyperlink ref="S184" r:id="rId849" display="https://www.procyclingstats.com/rider/josh-kench" xr:uid="{C3C8993D-65C6-433A-ACD5-88459046E4E1}"/>
    <hyperlink ref="S395" r:id="rId850" display="https://www.procyclingstats.com/rider/similien-hamon" xr:uid="{1F1D2467-487F-4A01-9D19-74965BA5AA7E}"/>
    <hyperlink ref="S228" r:id="rId851" display="https://www.procyclingstats.com/rider/victor-guernalec" xr:uid="{6F93808E-6DC1-4C1F-AA55-7B108D803A2F}"/>
    <hyperlink ref="S117" r:id="rId852" display="https://www.procyclingstats.com/rider/james-shaw" xr:uid="{36242EC3-5415-4DF2-BAC1-93354FB83938}"/>
    <hyperlink ref="S247" r:id="rId853" display="https://www.procyclingstats.com/rider/jonas-geens" xr:uid="{1B2FACF9-1446-4D2F-93CC-6EB8D08C0B5F}"/>
    <hyperlink ref="M153" r:id="rId854" display="https://www.procyclingstats.com/rider/sam-maisonobe" xr:uid="{4AEE7C6A-16D2-4756-A04E-4B79964EB757}"/>
    <hyperlink ref="S674" r:id="rId855" display="https://www.procyclingstats.com/rider/luc-wirtgen" xr:uid="{61C4141C-BB62-40B9-BDE5-FEC97A626EED}"/>
    <hyperlink ref="M92" r:id="rId856" display="https://www.procyclingstats.com/rider/hugo-de-la-calle-arango" xr:uid="{2F412333-4441-460B-955A-D58C465CB219}"/>
    <hyperlink ref="S333" r:id="rId857" display="https://www.procyclingstats.com/rider/max-van-der-meulen" xr:uid="{A9E91AAF-8B98-4EC0-ADC9-4233C18DD32C}"/>
    <hyperlink ref="S550" r:id="rId858" display="https://www.procyclingstats.com/rider/jordi-warlop" xr:uid="{B4291D9A-8699-43F7-8A5F-2E639AF3E8AE}"/>
    <hyperlink ref="S678" r:id="rId859" display="https://www.procyclingstats.com/rider/matteo-zurlo" xr:uid="{E6C54B6C-8241-43AA-A228-6BD90C938A13}"/>
    <hyperlink ref="M151" r:id="rId860" display="https://www.procyclingstats.com/rider/edison-alejandro-callejas-santos" xr:uid="{32185090-C386-4764-91DC-CFE1BF02C5D7}"/>
    <hyperlink ref="S394" r:id="rId861" display="https://www.procyclingstats.com/rider/federico-guzzo" xr:uid="{DF76B03B-8E90-4DCE-8C92-F5E4FE1900D8}"/>
    <hyperlink ref="S609" r:id="rId862" display="https://www.procyclingstats.com/rider/giovanni-bortoluzzi" xr:uid="{215292F2-FD50-49B5-8A4B-E96CFAA24B52}"/>
    <hyperlink ref="S646" r:id="rId863" display="https://www.procyclingstats.com/rider/fran-miholjevic" xr:uid="{EA2970D1-D0E9-4A77-A3B1-1D9E0DFF7686}"/>
    <hyperlink ref="S399" r:id="rId864" display="https://www.procyclingstats.com/rider/diego-de-jesus-mendes" xr:uid="{B0A1698A-F123-4DC2-9D07-121852E7BCE8}"/>
    <hyperlink ref="S396" r:id="rId865" display="https://www.procyclingstats.com/rider/jason-huertas" xr:uid="{AB90CC51-8F32-4F62-9C79-0EF696417D68}"/>
    <hyperlink ref="S353" r:id="rId866" display="https://www.procyclingstats.com/rider/cristian-david-pita" xr:uid="{E84743D8-AF04-4974-BA50-B3578D7C5AFA}"/>
    <hyperlink ref="S615" r:id="rId867" display="https://www.procyclingstats.com/rider/leonardo-cobarrubia" xr:uid="{E2CFBB73-E3C6-4C1C-B379-EC9A761D9ACB}"/>
    <hyperlink ref="G65" r:id="rId868" display="https://www.procyclingstats.com/rider/nicolas-vinokurov" xr:uid="{78B21E1C-393B-4471-BD93-27B9A5408102}"/>
    <hyperlink ref="G45" r:id="rId869" display="https://www.procyclingstats.com/rider/abel-balderstone-roumens" xr:uid="{032DBF1F-57D9-4A27-A35D-53DE3311A883}"/>
    <hyperlink ref="M119" r:id="rId870" display="https://www.procyclingstats.com/rider/artem-shmidt" xr:uid="{7A933D31-2341-4300-BABD-39E3AECDAC94}"/>
    <hyperlink ref="S281" r:id="rId871" display="https://www.procyclingstats.com/rider/asbjorn-hellemose" xr:uid="{278CE3A4-F7F5-4B73-8D8F-BBB373384FD7}"/>
    <hyperlink ref="G109" r:id="rId872" display="https://www.procyclingstats.com/rider/aubin-sparfel" xr:uid="{42D53FCF-C295-4C36-8AA6-AD4145F42D14}"/>
    <hyperlink ref="G119" r:id="rId873" display="https://www.procyclingstats.com/rider/vlad-van-mechelen" xr:uid="{118DB23E-ED9B-4AE1-8144-1E8EFD899B7F}"/>
    <hyperlink ref="S466" r:id="rId874" display="https://www.procyclingstats.com/rider/lucas-boniface" xr:uid="{439DF561-D8DB-4921-90A9-382C241F28D0}"/>
    <hyperlink ref="S567" r:id="rId875" display="https://www.procyclingstats.com/rider/luca-de-meester" xr:uid="{8A6F8776-7C4B-449D-AE20-A112824C182D}"/>
    <hyperlink ref="S625" r:id="rId876" display="https://www.procyclingstats.com/rider/matys-grisel" xr:uid="{B0200228-4E01-4AF6-A65B-0ABC663B786F}"/>
    <hyperlink ref="S444" r:id="rId877" display="https://www.procyclingstats.com/rider/tom-portsmouth" xr:uid="{9039F5E5-2EE1-4B16-B89A-B8BFC80F2024}"/>
    <hyperlink ref="S662" r:id="rId878" display="https://www.procyclingstats.com/rider/balazs-rozsa" xr:uid="{515004AB-BDF7-43F0-9207-DEA704726E5A}"/>
    <hyperlink ref="S246" r:id="rId879" display="https://www.procyclingstats.com/rider/balint-feldhoffer" xr:uid="{D8D50180-CDA1-4EF4-B6BA-81077AF03208}"/>
    <hyperlink ref="M156" r:id="rId880" display="https://www.procyclingstats.com/rider/alex-tolio" xr:uid="{8257C997-5350-4AA3-B053-CE90CF87F8CE}"/>
    <hyperlink ref="S109" r:id="rId881" display="https://www.procyclingstats.com/rider/cedrik-bakke-christophersen" xr:uid="{BEC2C8C3-180A-41CB-88C3-A4383A690DF9}"/>
    <hyperlink ref="S420" r:id="rId882" display="https://www.procyclingstats.com/rider/owen-geleijn" xr:uid="{E1013E64-ACE4-45BF-B7FA-0AB16E680B81}"/>
    <hyperlink ref="S542" r:id="rId883" display="https://www.procyclingstats.com/rider/zeteny-szijarto" xr:uid="{3EBE5623-FC59-440C-B893-86780E647DF2}"/>
    <hyperlink ref="S657" r:id="rId884" display="https://www.procyclingstats.com/rider/gabriele-raccagni" xr:uid="{7FCCD228-0B89-4408-9201-99E20499F0B0}"/>
    <hyperlink ref="S541" r:id="rId885" display="https://www.procyclingstats.com/rider/keegan-swirbul" xr:uid="{DF10E43B-A861-4F97-974F-E0501BBE4EDD}"/>
    <hyperlink ref="S386" r:id="rId886" display="https://www.procyclingstats.com/rider/ibai-azanza" xr:uid="{E04E3B9F-C78B-4275-9FCC-61EAB98C875D}"/>
    <hyperlink ref="S579" r:id="rId887" display="https://www.procyclingstats.com/rider/bruno-kessler" xr:uid="{FC1FF049-6BDE-4437-AD1C-8F5A2E0B36EC}"/>
    <hyperlink ref="S364" r:id="rId888" display="https://www.procyclingstats.com/rider/daniel-dias" xr:uid="{2F1259B9-D09B-4B30-A85F-09968EB34C59}"/>
    <hyperlink ref="M80" r:id="rId889" display="https://www.procyclingstats.com/rider/milkias-maekele" xr:uid="{090EECEC-A9FA-4A39-8CD6-80FB9419F349}"/>
    <hyperlink ref="S292" r:id="rId890" display="https://www.procyclingstats.com/rider/tahir-yigit" xr:uid="{0E650349-BA53-4E15-8C19-EF6A016B8528}"/>
    <hyperlink ref="S116" r:id="rId891" display="https://www.procyclingstats.com/rider/hasan-seyfollahifard" xr:uid="{DFBBBD70-A7C7-4D86-A270-4784FA2B9A85}"/>
    <hyperlink ref="S457" r:id="rId892" display="https://www.procyclingstats.com/rider/even-yemane" xr:uid="{A3B06422-738F-490C-B981-A1D3F3483D5C}"/>
    <hyperlink ref="S329" r:id="rId893" display="https://www.procyclingstats.com/rider/rudolf-remkhi" xr:uid="{F14134E1-D68F-4A92-9E87-CFE7DA6639BF}"/>
    <hyperlink ref="S602" r:id="rId894" display="https://www.procyclingstats.com/rider/aidin-aliyari" xr:uid="{3F078738-B184-4F1A-B2D2-973F5CFD9B29}"/>
    <hyperlink ref="S521" r:id="rId895" display="https://www.procyclingstats.com/rider/muradjan-khalmuratov" xr:uid="{592BED1F-13BE-4D25-9BF7-5E94BA9A6A86}"/>
    <hyperlink ref="S632" r:id="rId896" display="https://www.procyclingstats.com/rider/ali-labib-shotorban" xr:uid="{7919DB04-AD25-4767-A267-9B7FCF5860E8}"/>
    <hyperlink ref="S310" r:id="rId897" display="https://www.procyclingstats.com/rider/daniil-pronskiy" xr:uid="{99B37323-DFE3-419A-B61F-19F0D1D73D83}"/>
    <hyperlink ref="S151" r:id="rId898" display="https://www.procyclingstats.com/rider/marceli-boguslawski" xr:uid="{D7D04B3E-4239-413E-B5AE-7B7DF0E77503}"/>
    <hyperlink ref="S404" r:id="rId899" display="https://www.procyclingstats.com/rider/szymon-wisniewski" xr:uid="{9BD4C9DE-B2D4-400F-8C32-F485E0916B8D}"/>
    <hyperlink ref="S374" r:id="rId900" display="https://www.procyclingstats.com/rider/ville-merlov1" xr:uid="{1D3E2769-E9EF-4AB0-ABC0-D177A53BC6BF}"/>
    <hyperlink ref="S375" r:id="rId901" display="https://www.procyclingstats.com/rider/kacper-mientki" xr:uid="{64700ACE-AB4F-4AA3-91D6-CCC0ED918971}"/>
    <hyperlink ref="S492" r:id="rId902" display="https://www.procyclingstats.com/rider/romet-pajur" xr:uid="{8FD773A6-61CD-4DA7-B030-E9AAF67D569A}"/>
    <hyperlink ref="S586" r:id="rId903" display="https://www.procyclingstats.com/rider/dominik-neuman" xr:uid="{2BD22B53-2DB6-4E09-B913-1E159E31F271}"/>
    <hyperlink ref="S634" r:id="rId904" display="https://www.procyclingstats.com/rider/david-larsson" xr:uid="{669BEB8D-5359-4C01-8B89-9E09F919A908}"/>
    <hyperlink ref="S543" r:id="rId905" display="https://www.procyclingstats.com/rider/lauri-tamm" xr:uid="{73B10C55-D4E9-4825-A873-6EAC18901933}"/>
    <hyperlink ref="S212" r:id="rId906" display="https://www.procyclingstats.com/rider/lenaic-langella" xr:uid="{B76263C4-D4CD-434E-AB3C-5737C924DEE8}"/>
    <hyperlink ref="M110" r:id="rId907" display="https://www.procyclingstats.com/rider/storm-ingebrigtsen" xr:uid="{37B5CB19-4CA9-4E86-938E-9A5A12C21498}"/>
    <hyperlink ref="S385" r:id="rId908" display="https://www.procyclingstats.com/rider/brage-aulstad" xr:uid="{9B9665F2-8844-41AD-A75C-75C5FCB48A6A}"/>
    <hyperlink ref="S368" r:id="rId909" display="https://www.procyclingstats.com/rider/kasper-haugland" xr:uid="{A9DDAD2D-3AFB-4760-9F18-023477CBC953}"/>
    <hyperlink ref="S528" r:id="rId910" display="https://www.procyclingstats.com/rider/alessio-martinelli" xr:uid="{0A7627A3-864F-41B6-B0FE-9F91C5112FE7}"/>
    <hyperlink ref="S387" r:id="rId911" display="https://www.procyclingstats.com/rider/xabier-mikel-azparren-irurzun" xr:uid="{3167E5B3-FD12-43D8-965F-2B9989DDFA4D}"/>
    <hyperlink ref="S302" r:id="rId912" display="https://www.procyclingstats.com/rider/alexander-edmondson" xr:uid="{50A78BE0-AA05-44E5-9E65-C8D906684E6E}"/>
    <hyperlink ref="G88" r:id="rId913" display="https://www.procyclingstats.com/rider/james-knox" xr:uid="{6A3BABE5-4F7B-49FC-AF21-3EB0B2F42F32}"/>
    <hyperlink ref="S106" r:id="rId914" display="https://www.procyclingstats.com/rider/tom-crabbe" xr:uid="{EE181117-E94C-4C1A-A0E6-71DED0F10F72}"/>
    <hyperlink ref="S113" r:id="rId915" display="https://www.procyclingstats.com/rider/jaka-marolt" xr:uid="{06743340-02D5-4580-9658-BECF85C9D1E1}"/>
    <hyperlink ref="S569" r:id="rId916" display="https://www.procyclingstats.com/rider/zak-erzen" xr:uid="{78EA8AD8-FDD4-4A03-868B-A0ABF196DAF4}"/>
    <hyperlink ref="M33" r:id="rId917" display="https://www.procyclingstats.com/rider/jakob-omrzel" xr:uid="{C1734A78-19B3-444E-B7F1-E109633ED4DF}"/>
    <hyperlink ref="S207" r:id="rId918" display="https://www.procyclingstats.com/rider/david-haverdings" xr:uid="{8A421CCE-9F0A-4B16-A33C-ACFDEAF4F021}"/>
    <hyperlink ref="S275" r:id="rId919" display="https://www.procyclingstats.com/rider/alex-colman" xr:uid="{CC77DEFD-3C99-46C4-A691-FDAE8DC8A915}"/>
    <hyperlink ref="S629" r:id="rId920" display="https://www.procyclingstats.com/rider/christopher-juul-jensen" xr:uid="{F55D3DDD-10DB-4F72-A4A5-745E10CE7C1F}"/>
    <hyperlink ref="S571" r:id="rId921" display="https://www.procyclingstats.com/rider/jose-luis-faura-asensio" xr:uid="{D6DAA84D-A409-4140-BF76-2A6B4E4A6C18}"/>
    <hyperlink ref="S482" r:id="rId922" display="https://www.procyclingstats.com/rider/yael-joalland" xr:uid="{14FE6A29-FF1F-4709-8A1B-65D646462091}"/>
    <hyperlink ref="S336" r:id="rId923" display="https://www.procyclingstats.com/rider/nicolo-buratti" xr:uid="{158320F1-D789-47C8-BC9F-85C78FA5B1DA}"/>
    <hyperlink ref="S192" r:id="rId924" display="https://www.procyclingstats.com/rider/andrii-ponomar" xr:uid="{968A7B52-E4AE-4DE1-8C38-FEFCDC3B7F6D}"/>
    <hyperlink ref="S197" r:id="rId925" display="https://www.procyclingstats.com/rider/matisse-van-kerckhove" xr:uid="{00393F29-4DF4-43BB-AADE-E2FFB8448CCD}"/>
    <hyperlink ref="S509" r:id="rId926" display="https://www.procyclingstats.com/rider/mirko-bozzola" xr:uid="{D49DE8FB-F5A7-4D8C-8C2D-3B762C291135}"/>
    <hyperlink ref="S342" r:id="rId927" display="https://www.procyclingstats.com/rider/patrick-boje-frydkjaer" xr:uid="{774460C3-9638-4ED8-AF05-D616132A8056}"/>
    <hyperlink ref="S446" r:id="rId928" display="https://www.procyclingstats.com/rider/adam-rafferty" xr:uid="{C9F2D477-3AA7-444A-AF86-E50A92439880}"/>
    <hyperlink ref="S340" r:id="rId929" display="https://www.procyclingstats.com/rider/seth-dunwoody" xr:uid="{28C9A933-3884-470D-A905-8665390CEDB4}"/>
    <hyperlink ref="S533" r:id="rId930" display="https://www.procyclingstats.com/rider/sebastian-putz" xr:uid="{4F6886C1-F6E4-4C35-9E5B-C4B6506887B5}"/>
    <hyperlink ref="S676" r:id="rId931" display="https://www.procyclingstats.com/rider/simone-zanini" xr:uid="{73200D1B-2844-4543-ACB5-12C78A6ED1DE}"/>
    <hyperlink ref="S236" r:id="rId932" display="https://www.procyclingstats.com/rider/matteo-vanhuffel" xr:uid="{7DBB9446-BB1D-4DCB-89F4-571D88ACBE11}"/>
    <hyperlink ref="S570" r:id="rId933" display="https://www.procyclingstats.com/rider/ugo-fabries" xr:uid="{A7EBD64D-A0C1-4695-A7F2-72A35A8E223D}"/>
    <hyperlink ref="S94" r:id="rId934" display="https://www.procyclingstats.com/rider/filippo-agostinacchio" xr:uid="{A5F650EA-FEC4-426A-B2CB-980934A6A29B}"/>
    <hyperlink ref="S614" r:id="rId935" display="https://www.procyclingstats.com/rider/cesare-chesini" xr:uid="{E4E62753-51F0-42D8-B895-2A084E5AECF0}"/>
    <hyperlink ref="S600" r:id="rId936" display="https://www.procyclingstats.com/rider/arno-wallenborn" xr:uid="{31191C53-84D7-4445-A500-CA8173BDF78C}"/>
    <hyperlink ref="S286" r:id="rId937" display="https://www.procyclingstats.com/rider/nate-pringle" xr:uid="{00C45AC8-28CD-4AF0-BF84-4007409EAA0A}"/>
    <hyperlink ref="S557" r:id="rId938" display="https://www.procyclingstats.com/rider/frits-biesterbos" xr:uid="{277748DF-2A6F-4AEF-A145-7D3E323530F1}"/>
    <hyperlink ref="S449" r:id="rId939" display="https://www.procyclingstats.com/rider/alvaro-sagrado" xr:uid="{1EE53E6D-F896-43BC-99B2-37AA5FFFDABD}"/>
    <hyperlink ref="S390" r:id="rId940" display="https://www.procyclingstats.com/rider/ethan-dunham" xr:uid="{A4F9B325-737D-4F63-BA63-37CBE4162A42}"/>
    <hyperlink ref="S572" r:id="rId941" display="https://www.procyclingstats.com/rider/jose-maria-garcia" xr:uid="{18D6DD1B-DCEB-444F-8CD1-E8827BB37914}"/>
    <hyperlink ref="S559" r:id="rId942" display="https://www.procyclingstats.com/rider/kasper-borremans" xr:uid="{2A50C7F2-9B6F-456C-932B-5867190FA60B}"/>
    <hyperlink ref="S320" r:id="rId943" display="https://www.procyclingstats.com/rider/hector-alvarez-martinez" xr:uid="{89F23068-6F7F-4DA7-B85C-89DD81D089B8}"/>
    <hyperlink ref="S366" r:id="rId944" display="https://www.procyclingstats.com/rider/eduard-michael-grosu" xr:uid="{E6B559D5-202E-4DFE-B3CF-9FC72FF968C8}"/>
    <hyperlink ref="S580" r:id="rId945" display="https://www.procyclingstats.com/rider/nejc-komac" xr:uid="{C516A4B4-E44A-44FC-8367-231CC885D8FA}"/>
    <hyperlink ref="S644" r:id="rId946" display="https://www.procyclingstats.com/rider/petros-mengs" xr:uid="{131519B1-6C99-49EE-8A1E-B351E87D6EE6}"/>
    <hyperlink ref="S419" r:id="rId947" display="https://www.procyclingstats.com/rider/carlos-alfonso-garcia-trejo" xr:uid="{47A5A723-F773-42FF-9851-A08E64F02F3E}"/>
    <hyperlink ref="S136" r:id="rId948" display="https://www.procyclingstats.com/rider/clement-alleno" xr:uid="{19ECB689-16A5-4FDF-B3E1-6E5CCDFDDC50}"/>
    <hyperlink ref="S536" r:id="rId949" display="https://www.procyclingstats.com/rider/enea-sambinello" xr:uid="{AFCD66B0-D085-4C16-8A47-30004890218B}"/>
    <hyperlink ref="S574" r:id="rId950" display="https://www.procyclingstats.com/rider/karst-hayma" xr:uid="{57BDCB79-1AFB-407E-8515-42C98236EB1C}"/>
    <hyperlink ref="S668" r:id="rId951" display="https://www.procyclingstats.com/rider/tommaso-tessiore" xr:uid="{B01D776B-DDD0-47CA-B56F-F5700CAD426C}"/>
    <hyperlink ref="A64" r:id="rId952" display="https://www.procyclingstats.com/rider/mateo-pablo-ramirez" xr:uid="{4FCEAD34-7E88-4D1A-9474-79398AEF48AE}"/>
    <hyperlink ref="M169" r:id="rId953" display="https://www.procyclingstats.com/rider/jamie-meehan" xr:uid="{574E6F3C-5E09-402E-A50F-452A378B539D}"/>
    <hyperlink ref="S471" r:id="rId954" display="https://www.procyclingstats.com/rider/aaron-dockx" xr:uid="{2B907A51-5D83-47BA-A031-B14A7926A90D}"/>
    <hyperlink ref="S193" r:id="rId955" display="https://www.procyclingstats.com/rider/jasper-schoofs" xr:uid="{63E937E2-7581-4753-90F4-A51A5C314609}"/>
    <hyperlink ref="M96" r:id="rId956" display="https://www.procyclingstats.com/rider/liam-o-brien" xr:uid="{DB85221E-BC9D-45F6-A973-F8E70658B482}"/>
    <hyperlink ref="S137" r:id="rId957" display="https://www.procyclingstats.com/rider/henrique-bravo1" xr:uid="{C79D7C4B-7B93-4A2C-B457-55B306722E48}"/>
    <hyperlink ref="S239" r:id="rId958" display="https://www.procyclingstats.com/rider/remi-arsac" xr:uid="{2A4DB46C-DD0C-4129-9A4B-59BB661BFA9A}"/>
    <hyperlink ref="S464" r:id="rId959" display="https://www.procyclingstats.com/rider/kevin-biehl" xr:uid="{49525B75-BD43-45BA-8A33-841EA76EB7FE}"/>
    <hyperlink ref="S654" r:id="rId960" display="https://www.procyclingstats.com/rider/maxence-place" xr:uid="{490852B0-8AAA-4530-B9C5-D5E9B446BBB2}"/>
    <hyperlink ref="S622" r:id="rId961" display="https://www.procyclingstats.com/rider/jules-drouet" xr:uid="{7D3CFD8C-F62C-4F53-98BD-EF542DC94CE6}"/>
    <hyperlink ref="S616" r:id="rId962" display="https://www.procyclingstats.com/rider/andrea-colnaghi" xr:uid="{D0DF8714-17BB-4B27-832C-791A727EDEE2}"/>
    <hyperlink ref="G94" r:id="rId963" display="https://www.procyclingstats.com/rider/haimar-etxeberria" xr:uid="{724556A6-B9EE-4F70-A87D-2E27E7AA5F77}"/>
    <hyperlink ref="S539" r:id="rId964" display="https://www.procyclingstats.com/rider/vlas-shichkin" xr:uid="{DE4E4AF9-1E0A-4B9B-8F88-47E65B5FDF77}"/>
    <hyperlink ref="S175" r:id="rId965" display="https://www.procyclingstats.com/rider/baptiste-vadic" xr:uid="{3AC211A2-04CE-40FB-A47D-CC61652146C0}"/>
    <hyperlink ref="S511" r:id="rId966" display="https://www.procyclingstats.com/rider/kenay-de-moyer" xr:uid="{DE46905A-9C47-4E15-96E4-FA9A20699636}"/>
    <hyperlink ref="S222" r:id="rId967" display="https://www.procyclingstats.com/rider/henri-francois-renard-haquin" xr:uid="{8A936A34-3E68-4B7B-A530-4EA56E1A4258}"/>
    <hyperlink ref="S156" r:id="rId968" display="https://www.procyclingstats.com/rider/carlos-garcia-pierna" xr:uid="{B00D7C52-EDF2-4093-8134-5C7B9F31F398}"/>
    <hyperlink ref="S575" r:id="rId969" display="https://www.procyclingstats.com/rider/javier-ibanez-beltran-de-salazar" xr:uid="{94C3059E-6760-4285-9987-54D0C6EFD370}"/>
    <hyperlink ref="S507" r:id="rId970" display="https://www.procyclingstats.com/rider/geoffrey-bouchard" xr:uid="{5FF4B683-6DD5-461E-A574-AE75A5F3F094}"/>
    <hyperlink ref="M163" r:id="rId971" display="https://www.procyclingstats.com/rider/raman-tsishkou" xr:uid="{1C8AC68B-B409-4E1C-BAC3-FB8334A90E31}"/>
    <hyperlink ref="S326" r:id="rId972" display="https://www.procyclingstats.com/rider/callum-ormiston" xr:uid="{BE71C6AA-E331-4AAA-8695-C83BF2C351D3}"/>
    <hyperlink ref="S157" r:id="rId973" display="https://www.procyclingstats.com/rider/omer-goldstein" xr:uid="{A80F9AEC-1A61-433A-9CE7-B12333E7BB89}"/>
    <hyperlink ref="S398" r:id="rId974" display="https://www.procyclingstats.com/rider/georg-rydningen-martinsen" xr:uid="{A2E8F306-5E5B-4F63-9357-757B2220CA19}"/>
    <hyperlink ref="S321" r:id="rId975" display="https://www.procyclingstats.com/rider/morthen-wang-baksaas" xr:uid="{E12E7E39-BBB8-4C5B-8F93-BBB5F9B3B87B}"/>
    <hyperlink ref="S322" r:id="rId976" display="https://www.procyclingstats.com/rider/sven-erik-bystrom" xr:uid="{9CFC7837-83FD-4A58-BA87-09F7A1E2F5F7}"/>
    <hyperlink ref="S474" r:id="rId977" display="https://www.procyclingstats.com/rider/eivind-broholt-fougner" xr:uid="{0D420480-EF15-47F3-BD0F-08D41ECEEF2B}"/>
    <hyperlink ref="S545" r:id="rId978" display="https://www.procyclingstats.com/rider/ulrik-tvedt" xr:uid="{34A109E1-F918-486E-ADFD-4C2843737B8A}"/>
    <hyperlink ref="S148" r:id="rId979" display="https://www.procyclingstats.com/rider/colby-simmons" xr:uid="{3836D33F-880A-49D1-88A6-ECB42936EE7E}"/>
    <hyperlink ref="S594" r:id="rId980" display="https://www.procyclingstats.com/rider/patryk-stosz" xr:uid="{C199EA68-1A3E-4BD5-A0AE-53B4B9E424A0}"/>
    <hyperlink ref="M147" r:id="rId981" display="https://www.procyclingstats.com/rider/tomasz-budzinski" xr:uid="{2F480073-5F5E-41FF-BD7C-112C3E3AE5D1}"/>
    <hyperlink ref="S352" r:id="rId982" display="https://www.procyclingstats.com/rider/piotr-pekala" xr:uid="{48AAA438-4116-47A4-B42A-7DC8932580A6}"/>
    <hyperlink ref="S599" r:id="rId983" display="https://www.procyclingstats.com/rider/jens-verbrugghe" xr:uid="{EF5ADBB6-F2AA-4BB7-B840-CD89D37C4474}"/>
    <hyperlink ref="S174" r:id="rId984" display="https://www.procyclingstats.com/rider/hugo-nunes" xr:uid="{FE1892DC-A465-4FDD-AD1B-B34EB8E5C607}"/>
    <hyperlink ref="S637" r:id="rId985" display="https://www.procyclingstats.com/rider/tiago-leal" xr:uid="{1EB690C5-7DF7-403B-8F1F-7A4D7C0AACFA}"/>
    <hyperlink ref="S591" r:id="rId986" display="https://www.procyclingstats.com/rider/raul-rota-rus" xr:uid="{122D752A-5025-429C-BF49-02EFB2B588E8}"/>
    <hyperlink ref="M100" r:id="rId987" display="https://www.procyclingstats.com/rider/byron-munton" xr:uid="{090A4B4F-D792-4115-AB71-8FE871B1C5B2}"/>
    <hyperlink ref="S565" r:id="rId988" display="https://www.procyclingstats.com/rider/caleb-classen" xr:uid="{271AE152-F325-4005-956F-AADF17DA28C3}"/>
    <hyperlink ref="S562" r:id="rId989" display="https://www.procyclingstats.com/rider/francisco-campos" xr:uid="{03356473-88A4-4CCA-8875-0C7B723582A6}"/>
    <hyperlink ref="S315" r:id="rId990" display="https://www.procyclingstats.com/rider/pedro-silva1" xr:uid="{312F1921-FC59-4B26-B020-112B4257ED6C}"/>
    <hyperlink ref="S323" r:id="rId991" display="https://www.procyclingstats.com/rider/edgar-cadena" xr:uid="{B774205F-E0E3-4E06-AFA5-54527FB01FC7}"/>
    <hyperlink ref="S639" r:id="rId992" display="https://www.procyclingstats.com/rider/jack-makohon" xr:uid="{B2095796-8E8D-4126-814D-2C076A4D69E1}"/>
    <hyperlink ref="S514" r:id="rId993" display="https://www.procyclingstats.com/rider/emanuel-duarte" xr:uid="{746B15D9-87FB-4521-85DE-D12988205F31}"/>
    <hyperlink ref="S612" r:id="rId994" display="https://www.procyclingstats.com/rider/adrian-bustamante" xr:uid="{E0A9D37C-5807-4DD7-AC69-F45B5E357F39}"/>
    <hyperlink ref="S100" r:id="rId995" display="https://www.procyclingstats.com/rider/conrad-haugsted" xr:uid="{1B09A2FD-E84D-424F-8F03-734BB2724701}"/>
    <hyperlink ref="S243" r:id="rId996" display="https://www.procyclingstats.com/rider/marius-innhaug-dahl" xr:uid="{7685645B-5308-4C99-95EF-DA6430AD1C7C}"/>
    <hyperlink ref="S436" r:id="rId997" display="https://www.procyclingstats.com/rider/morten-aalling-nortoft" xr:uid="{F03ED249-2260-4C6B-93BC-30E241A4ACF9}"/>
    <hyperlink ref="S373" r:id="rId998" display="https://www.procyclingstats.com/rider/matias-malmberg" xr:uid="{768AF780-D03D-497A-A1B6-44C6911A3DD8}"/>
    <hyperlink ref="S652" r:id="rId999" display="https://www.procyclingstats.com/rider/daniel-nielsen" xr:uid="{91D03702-B773-41D8-8921-D840DA0DD30E}"/>
    <hyperlink ref="S526" r:id="rId1000" display="https://www.procyclingstats.com/rider/elias-maris" xr:uid="{B48CC826-F197-458A-9118-F73FDD37C21D}"/>
    <hyperlink ref="S577" r:id="rId1001" display="https://www.procyclingstats.com/rider/lennart-jasch" xr:uid="{B8C66BEA-7DD3-4383-911F-90F213F7EF06}"/>
    <hyperlink ref="S607" r:id="rId1002" display="https://www.procyclingstats.com/rider/quentin-bezza" xr:uid="{7133AC09-F87D-46EA-8A80-E2D01D9A82D1}"/>
    <hyperlink ref="S407" r:id="rId1003" display="https://www.procyclingstats.com/rider/eliott-boulet" xr:uid="{C950AD9E-130D-4569-A1A5-631226D69CD6}"/>
    <hyperlink ref="S508" r:id="rId1004" display="https://www.procyclingstats.com/rider/lewis-bower" xr:uid="{4C469C74-8DEE-4C93-980C-37B458C22260}"/>
    <hyperlink ref="S669" r:id="rId1005" display="https://www.procyclingstats.com/rider/milan-vader" xr:uid="{782CCB94-8A7F-450E-A002-4FF31281C223}"/>
    <hyperlink ref="S450" r:id="rId1006" display="https://www.procyclingstats.com/rider/marco-schrettl" xr:uid="{958FD6F8-B048-4516-998B-FABECC98EFAA}"/>
    <hyperlink ref="S172" r:id="rId1007" display="https://www.procyclingstats.com/rider/mathieu-kockelmann" xr:uid="{E274886F-7B2D-41DF-8CF0-9F5E6D28C4D1}"/>
    <hyperlink ref="S159" r:id="rId1008" display="https://www.procyclingstats.com/rider/elliot-rowe" xr:uid="{B9E2B260-144C-464D-ACC7-DD91CF76034A}"/>
    <hyperlink ref="S487" r:id="rId1009" display="https://www.procyclingstats.com/rider/louis-leidert" xr:uid="{46F85910-5B8B-41C7-917F-571C26C7835E}"/>
    <hyperlink ref="S520" r:id="rId1010" display="https://www.procyclingstats.com/rider/alexandre-kess" xr:uid="{168896AB-3651-403D-9DFD-422944123108}"/>
    <hyperlink ref="S403" r:id="rId1011" display="https://www.procyclingstats.com/rider/jack-ward" xr:uid="{46284356-81A8-4680-ADE4-E175B1516109}"/>
    <hyperlink ref="S445" r:id="rId1012" display="https://www.procyclingstats.com/rider/jose-juan-prieto" xr:uid="{9AD8D4A1-4201-4F36-BAC6-E957FFFB77CF}"/>
    <hyperlink ref="S588" r:id="rId1013" display="https://www.procyclingstats.com/rider/jose-antonio-prieto" xr:uid="{9AFA587F-3842-44CE-837A-329CC8B4D97C}"/>
    <hyperlink ref="S477" r:id="rId1014" display="https://www.procyclingstats.com/rider/patryk-goszczurny" xr:uid="{AB2C5D59-58C7-4830-A4E7-2907CF7A9C66}"/>
    <hyperlink ref="M161" r:id="rId1015" display="https://www.procyclingstats.com/rider/peter-oxenberg-hansen" xr:uid="{70B4713D-91E2-4D7D-8BE6-D77A6BE808A3}"/>
    <hyperlink ref="S273" r:id="rId1016" display="https://www.procyclingstats.com/rider/max-bock" xr:uid="{5ABBF506-26D1-47F5-B9FE-EDCA92B5CC3D}"/>
    <hyperlink ref="S423" r:id="rId1017" display="https://www.procyclingstats.com/rider/jan-huber" xr:uid="{8701DCE1-E640-4366-90F1-3F37E5646B2B}"/>
    <hyperlink ref="S564" r:id="rId1018" display="https://www.procyclingstats.com/rider/ben-chilton" xr:uid="{0DD2069E-24DE-41B4-8930-03623386256B}"/>
    <hyperlink ref="M97" r:id="rId1019" display="https://www.procyclingstats.com/rider/mauro-cuylits" xr:uid="{452957EC-7D4D-44DD-B72F-F06A232663D3}"/>
    <hyperlink ref="S362" r:id="rId1020" display="https://www.procyclingstats.com/rider/robbe-claeys" xr:uid="{300726D2-31CD-411F-AC6A-D61DBE2C27DD}"/>
    <hyperlink ref="S530" r:id="rId1021" display="https://www.procyclingstats.com/rider/charlie-meredith" xr:uid="{33703354-7921-48A2-A353-3FA61B983FE0}"/>
    <hyperlink ref="S649" r:id="rId1022" display="https://www.procyclingstats.com/rider/francisco-munoz-llana" xr:uid="{4D9FE778-00DC-4B33-A2E1-7C1D561E0238}"/>
    <hyperlink ref="S643" r:id="rId1023" display="https://www.procyclingstats.com/rider/nikolaj-mengel" xr:uid="{17F4BE80-57CD-4E89-A543-ECF1BF896D06}"/>
    <hyperlink ref="S282" r:id="rId1024" display="https://www.procyclingstats.com/rider/samuel-jenner" xr:uid="{23062C60-0874-4EA7-95B6-83A48EADD017}"/>
    <hyperlink ref="S485" r:id="rId1025" display="https://www.procyclingstats.com/rider/shiki-kuroeda" xr:uid="{E9031FF2-BBED-4167-89F0-5988B552A9B2}"/>
    <hyperlink ref="S515" r:id="rId1026" display="https://www.procyclingstats.com/rider/maxime-duba" xr:uid="{5777320A-C6E7-4E4D-8F58-491E9471A193}"/>
    <hyperlink ref="S447" r:id="rId1027" display="https://www.procyclingstats.com/rider/senna-remijn" xr:uid="{86AFC229-CC28-4894-9AB5-AC3B9F0D5FD5}"/>
    <hyperlink ref="S613" r:id="rId1028" display="https://www.procyclingstats.com/rider/oscar-chamberlain" xr:uid="{8F368C32-A2E6-4D86-A1B6-EC5102CC2280}"/>
    <hyperlink ref="S264" r:id="rId1029" display="https://www.procyclingstats.com/rider/malte-hellerup" xr:uid="{C6CA1BBF-A0A4-40C7-B50B-A585C6DFC448}"/>
    <hyperlink ref="S173" r:id="rId1030" display="https://www.procyclingstats.com/rider/mil-morang" xr:uid="{3B81C4E0-56FB-491D-B9B4-2300CF39AA6E}"/>
    <hyperlink ref="S628" r:id="rId1031" display="https://www.procyclingstats.com/rider/joppe-heremans" xr:uid="{8FF9B79C-6BFB-4C7D-99D6-E7D8654F5F4B}"/>
    <hyperlink ref="S618" r:id="rId1032" display="https://www.procyclingstats.com/rider/stijn-daemen" xr:uid="{D980B9ED-8A7D-49D4-8DAB-44A2C477B6BD}"/>
    <hyperlink ref="S670" r:id="rId1033" display="https://www.procyclingstats.com/rider/lucas-van-gils" xr:uid="{66843796-99B2-48B1-9C85-1A4303DE9A3C}"/>
    <hyperlink ref="S178" r:id="rId1034" display="https://www.procyclingstats.com/rider/ramses-debruyne" xr:uid="{802A46FA-3C0D-445C-8817-67B0422B8F89}"/>
    <hyperlink ref="S232" r:id="rId1035" display="https://www.procyclingstats.com/rider/jeroen-meijers" xr:uid="{81DED843-5FD4-4F5C-A323-C201FA148286}"/>
    <hyperlink ref="S416" r:id="rId1036" display="https://www.procyclingstats.com/rider/asier-etxeberria" xr:uid="{8C00CDF1-7C27-48C2-8A8F-78DF28FEA84B}"/>
    <hyperlink ref="S475" r:id="rId1037" display="https://www.procyclingstats.com/rider/paniego-fuentes" xr:uid="{BE8F3176-FBD3-4D4A-8093-427A66BB6AB8}"/>
    <hyperlink ref="S544" r:id="rId1038" display="https://www.procyclingstats.com/rider/declan-trezise" xr:uid="{B8810F09-8BBE-410D-A304-23F95F611A66}"/>
    <hyperlink ref="S376" r:id="rId1039" display="https://www.procyclingstats.com/rider/andrea-mifsud" xr:uid="{4280F9F6-1E51-4FB1-A803-50D3431FD647}"/>
    <hyperlink ref="S439" r:id="rId1040" display="https://www.procyclingstats.com/rider/borislav-palashev" xr:uid="{31EE0F67-D0E9-4547-9025-558D0C474E1C}"/>
    <hyperlink ref="S460" r:id="rId1041" display="https://www.procyclingstats.com/rider/ahmet-akpinar" xr:uid="{481F5403-5A11-422E-8EA3-FA709F269AEB}"/>
    <hyperlink ref="S537" r:id="rId1042" display="https://www.procyclingstats.com/rider/ilie-seremet" xr:uid="{5CFC2499-5C46-4BA1-B1C1-E35432C24351}"/>
    <hyperlink ref="S495" r:id="rId1043" display="https://www.procyclingstats.com/rider/jonathan-malte-rottmann" xr:uid="{63126536-9479-4F54-9128-4C65DC54EBBF}"/>
    <hyperlink ref="S383" r:id="rId1044" display="https://www.procyclingstats.com/rider/casper-van-der-woude" xr:uid="{B250235C-4A0D-484E-B15D-52316FFC5F5B}"/>
    <hyperlink ref="S624" r:id="rId1045" display="https://www.procyclingstats.com/rider/swann-gloux" xr:uid="{900EA203-2366-4D2C-BEB8-09100AC5D5B3}"/>
    <hyperlink ref="S428" r:id="rId1046" display="https://www.procyclingstats.com/rider/zeb-kyffin" xr:uid="{E269453A-5099-445F-885E-619FF8A98E4D}"/>
    <hyperlink ref="S490" r:id="rId1047" display="https://www.procyclingstats.com/rider/aivaras-mikutis" xr:uid="{C6AA1196-61ED-41D1-B0AE-F2CCE7A50FEE}"/>
    <hyperlink ref="S620" r:id="rId1048" display="https://www.procyclingstats.com/rider/matthew-dinham" xr:uid="{472DDE29-B991-4056-99EA-D32C6FD7EEB9}"/>
    <hyperlink ref="S480" r:id="rId1049" display="https://www.procyclingstats.com/rider/martin-santiago-herreno" xr:uid="{D1673C52-B8D6-4811-A028-7C590D0A51F5}"/>
    <hyperlink ref="S102" r:id="rId1050" display="https://www.procyclingstats.com/rider/willie-smit" xr:uid="{C1387788-AA0F-4B63-BAF9-455825E91866}"/>
    <hyperlink ref="S677" r:id="rId1051" display="https://www.procyclingstats.com/rider/unai-zubeldia" xr:uid="{90CBC108-6C75-48FE-8BDD-D30CBF8A68A0}"/>
    <hyperlink ref="S377" r:id="rId1052" display="https://www.procyclingstats.com/rider/hijiri-oda" xr:uid="{C95F295F-0EF8-4866-AA8D-D147D7714B7D}"/>
    <hyperlink ref="S371" r:id="rId1053" display="https://www.procyclingstats.com/rider/gerard-ledesma" xr:uid="{6EBF6C8E-36C2-4854-AE96-5DE60257CD7B}"/>
    <hyperlink ref="S496" r:id="rId1054" display="https://www.procyclingstats.com/rider/geoffrey-soupe" xr:uid="{669E1BB8-BDEB-4145-8DB2-D60077916DE4}"/>
    <hyperlink ref="S328" r:id="rId1055" display="https://www.procyclingstats.com/rider/joseph-pidcock" xr:uid="{92A8833A-3525-4EFC-83E0-AD1FF3780A38}"/>
    <hyperlink ref="S552" r:id="rId1056" display="https://www.procyclingstats.com/rider/david-zanutta" xr:uid="{3B396993-D334-452C-BE32-732E3D5FC17D}"/>
    <hyperlink ref="S638" r:id="rId1057" display="https://www.procyclingstats.com/rider/juan-pedro-lozano" xr:uid="{94C452EC-13F4-40F9-9F50-DE17ED43C64C}"/>
    <hyperlink ref="S493" r:id="rId1058" display="https://www.procyclingstats.com/rider/benjamin-prades-reverter" xr:uid="{7E034A16-49CC-484B-96D4-FB99B86949BA}"/>
    <hyperlink ref="S363" r:id="rId1059" display="https://www.procyclingstats.com/rider/timo-de-jong" xr:uid="{AC16C679-0F89-4414-91EA-9D1E1BE0CEFD}"/>
    <hyperlink ref="S306" r:id="rId1060" display="https://www.procyclingstats.com/rider/anders-johnson" xr:uid="{83E8BB8A-6967-442A-B68A-B22C15C2D2D4}"/>
    <hyperlink ref="S430" r:id="rId1061" display="https://www.procyclingstats.com/rider/joshua-lebo" xr:uid="{C15D4DF5-5C58-4757-AAD0-3AD587B33D66}"/>
    <hyperlink ref="S311" r:id="rId1062" display="https://www.procyclingstats.com/rider/alexis-benjamin-quinteros" xr:uid="{5AFC08C3-8DCB-4712-92C6-D60B7D896557}"/>
    <hyperlink ref="S408" r:id="rId1063" display="https://www.procyclingstats.com/rider/david-caicedo" xr:uid="{7E5E7D7E-0D3C-4364-99EE-F68CB476E36A}"/>
    <hyperlink ref="S441" r:id="rId1064" display="https://www.procyclingstats.com/rider/george-peden" xr:uid="{E93270AA-4A3F-40F2-BE61-E90855C6E5E8}"/>
    <hyperlink ref="S123" r:id="rId1065" display="https://www.procyclingstats.com/rider/luke-durbridge" xr:uid="{0D826F01-3867-41C6-94E3-8DBAF1C692D0}"/>
    <hyperlink ref="S296" r:id="rId1066" display="https://www.procyclingstats.com/rider/evan-boyle" xr:uid="{4143975B-8985-4B63-91AD-86A30393BA1B}"/>
    <hyperlink ref="S422" r:id="rId1067" display="https://www.procyclingstats.com/rider/gavin-hlady" xr:uid="{48431EB4-59FE-418C-A4C5-1A00E620C620}"/>
    <hyperlink ref="S412" r:id="rId1068" display="https://www.procyclingstats.com/rider/kevin-david-castillo-miranda" xr:uid="{5A18462A-4CB4-484B-9431-2A2D7E0213A8}"/>
    <hyperlink ref="S455" r:id="rId1069" display="https://www.procyclingstats.com/rider/meron-teshome" xr:uid="{8F0F824B-5A4C-43B4-B174-E35FDE12FBBA}"/>
    <hyperlink ref="S318" r:id="rId1070" display="https://www.procyclingstats.com/rider/paul-wright" xr:uid="{C266A97A-D4E6-4A01-ADB0-0CBABFA9408F}"/>
    <hyperlink ref="S437" r:id="rId1071" display="https://www.procyclingstats.com/rider/ben-oliver" xr:uid="{3A51F5AD-641F-4AE6-82D0-F9035987EE90}"/>
    <hyperlink ref="S317" r:id="rId1072" display="https://www.procyclingstats.com/rider/tim-wafler" xr:uid="{556DC88C-8AEA-4516-86E6-D0AE6283AB2E}"/>
    <hyperlink ref="S406" r:id="rId1073" display="https://www.procyclingstats.com/rider/pawel-bernas" xr:uid="{AEF37B19-1E93-4618-AD1D-CA466B823E2D}"/>
    <hyperlink ref="S427" r:id="rId1074" display="https://www.procyclingstats.com/rider/anton-kuzmin" xr:uid="{B1E86CA4-D920-465A-ADF5-AA1CC8F177D4}"/>
    <hyperlink ref="S431" r:id="rId1075" display="https://www.procyclingstats.com/rider/markus-maeuibo" xr:uid="{45D02344-DB1B-46FA-8EC9-D50145BACF78}"/>
    <hyperlink ref="S452" r:id="rId1076" display="https://www.procyclingstats.com/rider/zsombor-tamas-takacs" xr:uid="{77CC5BC2-D81D-4ACB-A248-D0658030213B}"/>
    <hyperlink ref="S308" r:id="rId1077" display="https://www.procyclingstats.com/rider/daniyal-matthews" xr:uid="{9DEB7711-FF6C-4F20-BDD1-46B7C54AA4AC}"/>
    <hyperlink ref="S426" r:id="rId1078" display="https://www.procyclingstats.com/rider/casper-kruger" xr:uid="{109A7772-3A1E-4C8A-A8E8-A331EB0CDCAE}"/>
    <hyperlink ref="S666" r:id="rId1079" display="https://www.procyclingstats.com/rider/haoyu-su" xr:uid="{803DFF3B-3C44-49B3-84D3-868964D5142E}"/>
    <hyperlink ref="S200" r:id="rId1080" display="https://www.procyclingstats.com/rider/timotej-bavec" xr:uid="{525F000E-DF66-4135-8861-615545271636}"/>
    <hyperlink ref="S418" r:id="rId1081" display="https://www.procyclingstats.com/rider/eder-frayre" xr:uid="{B1A48024-885C-4044-A65D-77C7F78992E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266"/>
  <sheetViews>
    <sheetView topLeftCell="A1243" zoomScale="90" zoomScaleNormal="90" workbookViewId="0">
      <selection activeCell="A1244" sqref="A1244:J1255"/>
    </sheetView>
  </sheetViews>
  <sheetFormatPr defaultColWidth="11.42578125" defaultRowHeight="12.75"/>
  <cols>
    <col min="1" max="1" width="21.7109375" customWidth="1"/>
    <col min="2" max="13" width="20.7109375" customWidth="1"/>
  </cols>
  <sheetData>
    <row r="1" spans="1:13" ht="24.95" customHeight="1">
      <c r="A1" s="23" t="s">
        <v>4166</v>
      </c>
      <c r="D1" s="386" t="s">
        <v>2660</v>
      </c>
      <c r="E1" s="386"/>
      <c r="F1" s="386"/>
      <c r="G1" s="386"/>
    </row>
    <row r="2" spans="1:13" ht="15" customHeight="1">
      <c r="A2" s="329" t="s">
        <v>2312</v>
      </c>
    </row>
    <row r="3" spans="1:13" ht="15" customHeight="1">
      <c r="A3" s="24" t="s">
        <v>4167</v>
      </c>
    </row>
    <row r="4" spans="1:13" ht="15" customHeight="1">
      <c r="A4" s="25" t="s">
        <v>1654</v>
      </c>
      <c r="B4" s="311" t="s">
        <v>1903</v>
      </c>
      <c r="C4" s="370" t="s">
        <v>3041</v>
      </c>
      <c r="D4" s="249"/>
      <c r="E4" s="249"/>
      <c r="F4" s="249"/>
      <c r="G4" s="249"/>
      <c r="H4" s="108"/>
      <c r="M4" s="108" t="s">
        <v>1903</v>
      </c>
    </row>
    <row r="5" spans="1:13" ht="15" customHeight="1">
      <c r="A5" s="26" t="s">
        <v>2206</v>
      </c>
      <c r="B5" s="295" t="s">
        <v>1654</v>
      </c>
      <c r="C5" s="25"/>
      <c r="D5" s="25"/>
      <c r="E5" s="25"/>
      <c r="F5" s="25"/>
      <c r="G5" s="25"/>
      <c r="I5" s="192"/>
      <c r="M5" s="108"/>
    </row>
    <row r="6" spans="1:13" ht="15" customHeight="1">
      <c r="A6" s="21" t="s">
        <v>694</v>
      </c>
      <c r="B6" s="323" t="s">
        <v>2295</v>
      </c>
      <c r="C6" s="26"/>
      <c r="D6" s="26"/>
      <c r="E6" s="26"/>
      <c r="F6" s="26"/>
      <c r="G6" s="26"/>
      <c r="H6" s="3"/>
      <c r="I6" s="192" t="s">
        <v>2452</v>
      </c>
      <c r="M6" t="s">
        <v>1667</v>
      </c>
    </row>
    <row r="7" spans="1:13" ht="15" customHeight="1">
      <c r="A7" s="21"/>
      <c r="B7" s="1"/>
      <c r="C7" s="21"/>
      <c r="D7" s="21"/>
      <c r="E7" s="21"/>
      <c r="F7" s="21"/>
      <c r="G7" s="21"/>
      <c r="M7">
        <v>1</v>
      </c>
    </row>
    <row r="8" spans="1:13" ht="15" customHeight="1">
      <c r="A8" s="24" t="s">
        <v>4168</v>
      </c>
      <c r="H8" s="1"/>
    </row>
    <row r="9" spans="1:13" ht="15" customHeight="1">
      <c r="A9" s="25" t="s">
        <v>1665</v>
      </c>
      <c r="B9" s="311" t="s">
        <v>1903</v>
      </c>
      <c r="C9" s="370" t="s">
        <v>3042</v>
      </c>
    </row>
    <row r="10" spans="1:13" ht="15" customHeight="1">
      <c r="A10" s="26" t="s">
        <v>1654</v>
      </c>
      <c r="B10" s="295" t="s">
        <v>1654</v>
      </c>
      <c r="F10" s="310"/>
    </row>
    <row r="11" spans="1:13" ht="15" customHeight="1">
      <c r="A11" s="21" t="s">
        <v>2198</v>
      </c>
      <c r="B11" s="323" t="s">
        <v>2295</v>
      </c>
    </row>
    <row r="12" spans="1:13" ht="15" customHeight="1">
      <c r="A12" s="21"/>
      <c r="C12" s="192"/>
      <c r="D12" t="s">
        <v>2452</v>
      </c>
    </row>
    <row r="13" spans="1:13" ht="15" customHeight="1">
      <c r="A13" s="453" t="s">
        <v>2892</v>
      </c>
      <c r="B13" s="386"/>
    </row>
    <row r="14" spans="1:13" ht="15" customHeight="1">
      <c r="A14" s="249" t="s">
        <v>2048</v>
      </c>
      <c r="B14" s="249" t="s">
        <v>2049</v>
      </c>
      <c r="C14" s="249" t="s">
        <v>2050</v>
      </c>
      <c r="D14" s="249" t="s">
        <v>2051</v>
      </c>
      <c r="E14" s="249" t="s">
        <v>2052</v>
      </c>
      <c r="F14" s="249" t="s">
        <v>2053</v>
      </c>
      <c r="G14" s="249" t="s">
        <v>40</v>
      </c>
      <c r="H14" s="311" t="s">
        <v>1903</v>
      </c>
      <c r="I14" s="370" t="s">
        <v>4181</v>
      </c>
    </row>
    <row r="15" spans="1:13" ht="15" customHeight="1">
      <c r="A15" s="25" t="s">
        <v>2197</v>
      </c>
      <c r="B15" s="25" t="s">
        <v>3626</v>
      </c>
      <c r="C15" s="25" t="s">
        <v>2712</v>
      </c>
      <c r="D15" s="25" t="s">
        <v>3626</v>
      </c>
      <c r="E15" s="25" t="s">
        <v>1649</v>
      </c>
      <c r="F15" s="25" t="s">
        <v>3626</v>
      </c>
      <c r="G15" s="25" t="s">
        <v>2710</v>
      </c>
      <c r="H15" s="295" t="s">
        <v>2710</v>
      </c>
    </row>
    <row r="16" spans="1:13" ht="15" customHeight="1">
      <c r="A16" s="26" t="s">
        <v>1666</v>
      </c>
      <c r="B16" s="26" t="s">
        <v>1342</v>
      </c>
      <c r="C16" s="26" t="s">
        <v>654</v>
      </c>
      <c r="D16" s="26" t="s">
        <v>3605</v>
      </c>
      <c r="E16" s="26" t="s">
        <v>3622</v>
      </c>
      <c r="F16" s="26" t="s">
        <v>3617</v>
      </c>
      <c r="G16" s="26" t="s">
        <v>654</v>
      </c>
      <c r="H16" s="323" t="s">
        <v>2295</v>
      </c>
    </row>
    <row r="17" spans="1:7" ht="15" customHeight="1">
      <c r="A17" s="21" t="s">
        <v>2210</v>
      </c>
      <c r="B17" s="21" t="s">
        <v>3612</v>
      </c>
      <c r="C17" s="21" t="s">
        <v>3620</v>
      </c>
      <c r="D17" s="21" t="s">
        <v>2191</v>
      </c>
      <c r="E17" s="21" t="s">
        <v>654</v>
      </c>
      <c r="F17" s="21" t="s">
        <v>3603</v>
      </c>
      <c r="G17" s="21" t="s">
        <v>1668</v>
      </c>
    </row>
    <row r="18" spans="1:7" ht="15" customHeight="1">
      <c r="A18" s="21" t="s">
        <v>2710</v>
      </c>
      <c r="B18" s="21"/>
      <c r="C18" s="21"/>
      <c r="D18" s="21"/>
      <c r="E18" s="21"/>
      <c r="F18" s="21"/>
      <c r="G18" s="21"/>
    </row>
    <row r="19" spans="1:7" ht="15" customHeight="1">
      <c r="A19" s="21"/>
      <c r="B19" s="21"/>
      <c r="C19" s="21"/>
      <c r="D19" s="21"/>
      <c r="E19" s="21"/>
      <c r="F19" s="21"/>
      <c r="G19" s="21"/>
    </row>
    <row r="20" spans="1:7" ht="15" customHeight="1">
      <c r="A20" s="329" t="s">
        <v>2313</v>
      </c>
    </row>
    <row r="21" spans="1:7" ht="15" customHeight="1">
      <c r="A21" s="24" t="s">
        <v>2893</v>
      </c>
    </row>
    <row r="22" spans="1:7" ht="15" customHeight="1">
      <c r="A22" s="25" t="s">
        <v>1665</v>
      </c>
      <c r="B22" s="311" t="s">
        <v>1903</v>
      </c>
      <c r="C22" s="370" t="s">
        <v>4241</v>
      </c>
    </row>
    <row r="23" spans="1:7" ht="15" customHeight="1">
      <c r="A23" s="26" t="s">
        <v>704</v>
      </c>
      <c r="B23" s="295" t="s">
        <v>2710</v>
      </c>
    </row>
    <row r="24" spans="1:7" ht="15" customHeight="1">
      <c r="A24" s="21" t="s">
        <v>2199</v>
      </c>
      <c r="B24" s="323" t="s">
        <v>4233</v>
      </c>
    </row>
    <row r="25" spans="1:7" ht="15" customHeight="1">
      <c r="B25" s="1"/>
    </row>
    <row r="26" spans="1:7" ht="15" customHeight="1">
      <c r="A26" s="24" t="s">
        <v>4231</v>
      </c>
    </row>
    <row r="27" spans="1:7" ht="15" customHeight="1">
      <c r="A27" s="25" t="s">
        <v>3621</v>
      </c>
      <c r="B27" s="311" t="s">
        <v>1903</v>
      </c>
      <c r="C27" s="370" t="s">
        <v>4242</v>
      </c>
    </row>
    <row r="28" spans="1:7" ht="15" customHeight="1">
      <c r="A28" s="26" t="s">
        <v>700</v>
      </c>
      <c r="B28" s="295" t="s">
        <v>2710</v>
      </c>
    </row>
    <row r="29" spans="1:7" ht="15" customHeight="1">
      <c r="A29" s="21" t="s">
        <v>23</v>
      </c>
      <c r="B29" s="323" t="s">
        <v>4234</v>
      </c>
      <c r="F29" s="310"/>
    </row>
    <row r="30" spans="1:7" ht="15" customHeight="1">
      <c r="A30" s="21"/>
    </row>
    <row r="31" spans="1:7" ht="15" customHeight="1">
      <c r="A31" s="24" t="s">
        <v>4230</v>
      </c>
      <c r="D31" t="s">
        <v>2452</v>
      </c>
    </row>
    <row r="32" spans="1:7" ht="15" customHeight="1">
      <c r="A32" s="25" t="s">
        <v>3626</v>
      </c>
      <c r="B32" s="311" t="s">
        <v>1903</v>
      </c>
      <c r="C32" s="370" t="s">
        <v>4243</v>
      </c>
    </row>
    <row r="33" spans="1:3" ht="15" customHeight="1">
      <c r="A33" s="26" t="s">
        <v>2726</v>
      </c>
      <c r="B33" s="295" t="s">
        <v>2710</v>
      </c>
    </row>
    <row r="34" spans="1:3" ht="15" customHeight="1">
      <c r="A34" s="21" t="s">
        <v>3610</v>
      </c>
      <c r="B34" s="323" t="s">
        <v>4235</v>
      </c>
    </row>
    <row r="35" spans="1:3" ht="15" customHeight="1">
      <c r="A35" s="21"/>
    </row>
    <row r="36" spans="1:3" ht="15" customHeight="1">
      <c r="A36" s="24" t="s">
        <v>4232</v>
      </c>
    </row>
    <row r="37" spans="1:3" ht="15" customHeight="1">
      <c r="A37" s="25" t="s">
        <v>2189</v>
      </c>
      <c r="B37" s="311" t="s">
        <v>1903</v>
      </c>
      <c r="C37" s="370" t="s">
        <v>4244</v>
      </c>
    </row>
    <row r="38" spans="1:3" ht="15" customHeight="1">
      <c r="A38" s="26" t="s">
        <v>2724</v>
      </c>
      <c r="B38" s="295" t="s">
        <v>2710</v>
      </c>
      <c r="C38" s="192"/>
    </row>
    <row r="39" spans="1:3" ht="15" customHeight="1">
      <c r="A39" s="21" t="s">
        <v>1654</v>
      </c>
      <c r="B39" s="323" t="s">
        <v>4236</v>
      </c>
      <c r="C39" s="192"/>
    </row>
    <row r="40" spans="1:3" ht="15" customHeight="1">
      <c r="B40" s="1"/>
    </row>
    <row r="41" spans="1:3" ht="15" customHeight="1">
      <c r="A41" s="24" t="s">
        <v>4223</v>
      </c>
    </row>
    <row r="42" spans="1:3" ht="15" customHeight="1">
      <c r="A42" s="25" t="s">
        <v>4228</v>
      </c>
      <c r="B42" s="311" t="s">
        <v>1903</v>
      </c>
      <c r="C42" s="370" t="s">
        <v>4244</v>
      </c>
    </row>
    <row r="43" spans="1:3" ht="15" customHeight="1">
      <c r="A43" s="26" t="s">
        <v>4228</v>
      </c>
      <c r="B43" s="295" t="s">
        <v>2710</v>
      </c>
      <c r="C43" s="192"/>
    </row>
    <row r="44" spans="1:3" ht="15" customHeight="1">
      <c r="A44" s="21" t="s">
        <v>4228</v>
      </c>
      <c r="B44" s="323" t="s">
        <v>4237</v>
      </c>
      <c r="C44" s="192"/>
    </row>
    <row r="45" spans="1:3" ht="15" customHeight="1">
      <c r="B45" s="3"/>
    </row>
    <row r="46" spans="1:3" ht="15" customHeight="1">
      <c r="A46" s="24" t="s">
        <v>2894</v>
      </c>
    </row>
    <row r="47" spans="1:3" ht="15" customHeight="1">
      <c r="A47" s="25" t="s">
        <v>2189</v>
      </c>
      <c r="B47" s="311" t="s">
        <v>1903</v>
      </c>
      <c r="C47" s="370" t="s">
        <v>4245</v>
      </c>
    </row>
    <row r="48" spans="1:3" ht="15" customHeight="1">
      <c r="A48" s="26" t="s">
        <v>2725</v>
      </c>
      <c r="B48" s="295" t="s">
        <v>2710</v>
      </c>
      <c r="C48" s="192" t="s">
        <v>2452</v>
      </c>
    </row>
    <row r="49" spans="1:10" ht="15" customHeight="1">
      <c r="A49" s="21" t="s">
        <v>162</v>
      </c>
      <c r="B49" s="323" t="s">
        <v>4238</v>
      </c>
      <c r="C49" s="192"/>
    </row>
    <row r="50" spans="1:10" ht="15" customHeight="1">
      <c r="A50" s="21"/>
      <c r="B50" s="1"/>
      <c r="F50" s="310"/>
      <c r="J50" t="s">
        <v>2452</v>
      </c>
    </row>
    <row r="51" spans="1:10" ht="15" customHeight="1">
      <c r="A51" s="24" t="s">
        <v>2895</v>
      </c>
    </row>
    <row r="52" spans="1:10" ht="15" customHeight="1">
      <c r="A52" s="25" t="s">
        <v>668</v>
      </c>
      <c r="B52" s="311" t="s">
        <v>1903</v>
      </c>
      <c r="C52" s="370" t="s">
        <v>4246</v>
      </c>
      <c r="D52" s="249"/>
      <c r="E52" s="249"/>
      <c r="F52" s="249"/>
      <c r="G52" s="249"/>
      <c r="H52" s="249"/>
      <c r="I52" s="108"/>
    </row>
    <row r="53" spans="1:10" ht="15" customHeight="1">
      <c r="A53" s="26" t="s">
        <v>153</v>
      </c>
      <c r="B53" s="295" t="s">
        <v>2710</v>
      </c>
      <c r="C53" s="25"/>
      <c r="D53" s="25"/>
      <c r="E53" s="25"/>
      <c r="F53" s="25"/>
      <c r="G53" s="25"/>
      <c r="H53" s="25"/>
      <c r="J53" t="s">
        <v>2452</v>
      </c>
    </row>
    <row r="54" spans="1:10" ht="15" customHeight="1">
      <c r="A54" s="21" t="s">
        <v>2191</v>
      </c>
      <c r="B54" s="323" t="s">
        <v>4239</v>
      </c>
      <c r="C54" s="26"/>
      <c r="D54" s="26"/>
      <c r="E54" s="25"/>
      <c r="F54" s="26"/>
      <c r="G54" s="25"/>
      <c r="H54" s="26"/>
      <c r="I54" s="3" t="s">
        <v>2452</v>
      </c>
    </row>
    <row r="55" spans="1:10" ht="15" customHeight="1">
      <c r="A55" s="21"/>
      <c r="B55" s="1"/>
      <c r="C55" s="26"/>
      <c r="D55" s="26"/>
      <c r="E55" s="21"/>
      <c r="F55" s="21"/>
      <c r="G55" s="21"/>
      <c r="H55" s="21"/>
      <c r="I55" s="1"/>
    </row>
    <row r="56" spans="1:10" ht="15" customHeight="1">
      <c r="A56" s="21"/>
      <c r="B56" s="1"/>
      <c r="C56" s="26"/>
      <c r="D56" s="26"/>
      <c r="E56" s="21"/>
      <c r="F56" s="21"/>
      <c r="G56" s="21"/>
      <c r="H56" s="21"/>
      <c r="I56" s="1"/>
    </row>
    <row r="57" spans="1:10" ht="15" customHeight="1">
      <c r="A57" s="24" t="s">
        <v>4196</v>
      </c>
      <c r="F57" s="310"/>
      <c r="H57" s="21"/>
      <c r="I57" s="1"/>
    </row>
    <row r="58" spans="1:10" ht="15" customHeight="1">
      <c r="A58" s="249" t="s">
        <v>2048</v>
      </c>
      <c r="B58" s="249" t="s">
        <v>2049</v>
      </c>
      <c r="C58" s="249" t="s">
        <v>2050</v>
      </c>
      <c r="D58" s="249" t="s">
        <v>2051</v>
      </c>
      <c r="E58" s="249" t="s">
        <v>2052</v>
      </c>
      <c r="F58" s="249" t="s">
        <v>40</v>
      </c>
      <c r="G58" s="311" t="s">
        <v>1903</v>
      </c>
      <c r="H58" s="370" t="s">
        <v>4247</v>
      </c>
      <c r="I58" s="1"/>
    </row>
    <row r="59" spans="1:10" ht="15" customHeight="1">
      <c r="A59" s="25" t="s">
        <v>2726</v>
      </c>
      <c r="B59" s="25" t="s">
        <v>2192</v>
      </c>
      <c r="C59" s="25" t="s">
        <v>2722</v>
      </c>
      <c r="D59" s="25" t="s">
        <v>2192</v>
      </c>
      <c r="E59" s="25" t="s">
        <v>668</v>
      </c>
      <c r="F59" s="25" t="s">
        <v>2192</v>
      </c>
      <c r="G59" s="295" t="s">
        <v>2710</v>
      </c>
      <c r="H59" s="21"/>
      <c r="I59" s="1"/>
    </row>
    <row r="60" spans="1:10" ht="15" customHeight="1">
      <c r="A60" s="26" t="s">
        <v>2722</v>
      </c>
      <c r="B60" s="26" t="s">
        <v>3601</v>
      </c>
      <c r="C60" s="26" t="s">
        <v>2726</v>
      </c>
      <c r="D60" s="26" t="s">
        <v>3601</v>
      </c>
      <c r="E60" s="26" t="s">
        <v>694</v>
      </c>
      <c r="F60" s="26" t="s">
        <v>2726</v>
      </c>
      <c r="G60" s="323" t="s">
        <v>4240</v>
      </c>
      <c r="H60" s="21"/>
      <c r="I60" s="1" t="s">
        <v>2452</v>
      </c>
    </row>
    <row r="61" spans="1:10" ht="15" customHeight="1">
      <c r="A61" s="21" t="s">
        <v>3607</v>
      </c>
      <c r="B61" s="26" t="s">
        <v>3609</v>
      </c>
      <c r="C61" s="21" t="s">
        <v>2709</v>
      </c>
      <c r="D61" s="26" t="s">
        <v>3609</v>
      </c>
      <c r="E61" s="21" t="s">
        <v>2722</v>
      </c>
      <c r="F61" s="21" t="s">
        <v>3622</v>
      </c>
      <c r="H61" s="21"/>
      <c r="I61" s="1"/>
    </row>
    <row r="62" spans="1:10" ht="15" customHeight="1">
      <c r="A62" s="25"/>
      <c r="B62" s="26" t="s">
        <v>3611</v>
      </c>
      <c r="C62" s="25"/>
      <c r="D62" s="26" t="s">
        <v>3611</v>
      </c>
      <c r="E62" s="25"/>
      <c r="F62" s="25"/>
      <c r="H62" s="21"/>
      <c r="I62" s="1"/>
    </row>
    <row r="63" spans="1:10" ht="15" customHeight="1">
      <c r="A63" s="25"/>
      <c r="B63" s="26" t="s">
        <v>4229</v>
      </c>
      <c r="C63" s="25"/>
      <c r="D63" s="26" t="s">
        <v>4229</v>
      </c>
      <c r="E63" s="25"/>
      <c r="F63" s="25"/>
      <c r="H63" s="21"/>
      <c r="I63" s="1"/>
    </row>
    <row r="64" spans="1:10" ht="15" customHeight="1">
      <c r="A64" s="25"/>
      <c r="B64" s="26" t="s">
        <v>3616</v>
      </c>
      <c r="C64" s="25"/>
      <c r="D64" s="26" t="s">
        <v>3616</v>
      </c>
      <c r="E64" s="25"/>
      <c r="F64" s="25"/>
      <c r="H64" s="21"/>
      <c r="I64" s="1"/>
    </row>
    <row r="65" spans="1:9" ht="15" customHeight="1">
      <c r="A65" s="25"/>
      <c r="B65" s="26" t="s">
        <v>2206</v>
      </c>
      <c r="C65" s="25"/>
      <c r="D65" s="26" t="s">
        <v>2206</v>
      </c>
      <c r="E65" s="25"/>
      <c r="F65" s="25"/>
      <c r="H65" s="21"/>
      <c r="I65" s="1"/>
    </row>
    <row r="66" spans="1:9" ht="15" customHeight="1">
      <c r="A66" s="25"/>
      <c r="B66" s="26" t="s">
        <v>3624</v>
      </c>
      <c r="C66" s="25"/>
      <c r="D66" s="26" t="s">
        <v>3624</v>
      </c>
      <c r="E66" s="25"/>
      <c r="F66" s="25"/>
      <c r="H66" s="21"/>
      <c r="I66" s="1"/>
    </row>
    <row r="67" spans="1:9" ht="15" customHeight="1">
      <c r="A67" s="26"/>
      <c r="B67" s="26" t="s">
        <v>2702</v>
      </c>
      <c r="C67" s="26"/>
      <c r="D67" s="26" t="s">
        <v>2702</v>
      </c>
      <c r="E67" s="26"/>
      <c r="F67" s="26"/>
      <c r="G67" s="3"/>
      <c r="H67" s="21"/>
      <c r="I67" s="1"/>
    </row>
    <row r="68" spans="1:9" ht="15" customHeight="1">
      <c r="A68" s="26"/>
      <c r="B68" s="26"/>
      <c r="C68" s="26"/>
      <c r="D68" s="26"/>
      <c r="E68" s="26"/>
      <c r="F68" s="26"/>
      <c r="G68" s="3"/>
      <c r="H68" s="21"/>
      <c r="I68" s="1"/>
    </row>
    <row r="69" spans="1:9" ht="15" customHeight="1">
      <c r="A69" s="26"/>
      <c r="B69" s="21"/>
      <c r="C69" s="21"/>
      <c r="D69" s="21"/>
      <c r="E69" s="21" t="s">
        <v>2452</v>
      </c>
      <c r="F69" s="21"/>
      <c r="G69" s="1"/>
      <c r="I69" t="s">
        <v>2452</v>
      </c>
    </row>
    <row r="70" spans="1:9" ht="15" customHeight="1">
      <c r="A70" s="453" t="s">
        <v>4214</v>
      </c>
      <c r="B70" s="386"/>
      <c r="C70" s="386"/>
    </row>
    <row r="71" spans="1:9" ht="15" customHeight="1">
      <c r="A71" s="25" t="s">
        <v>3622</v>
      </c>
      <c r="B71" s="311" t="s">
        <v>1903</v>
      </c>
      <c r="C71" s="370" t="s">
        <v>4248</v>
      </c>
      <c r="D71" s="249"/>
      <c r="E71" s="249"/>
      <c r="F71" s="249"/>
      <c r="G71" s="249"/>
      <c r="H71" s="249"/>
      <c r="I71" s="108"/>
    </row>
    <row r="72" spans="1:9" ht="15" customHeight="1">
      <c r="A72" s="26" t="s">
        <v>2197</v>
      </c>
      <c r="B72" s="295" t="s">
        <v>3622</v>
      </c>
      <c r="C72" s="25"/>
      <c r="D72" s="25"/>
      <c r="E72" s="25"/>
      <c r="F72" s="25"/>
      <c r="G72" s="25"/>
      <c r="H72" s="25"/>
    </row>
    <row r="73" spans="1:9" ht="15" customHeight="1">
      <c r="A73" s="21" t="s">
        <v>687</v>
      </c>
      <c r="B73" s="323" t="s">
        <v>2295</v>
      </c>
      <c r="C73" s="26"/>
      <c r="D73" s="26"/>
      <c r="E73" s="26"/>
      <c r="F73" s="26"/>
      <c r="G73" s="26"/>
      <c r="H73" s="26"/>
      <c r="I73" s="3"/>
    </row>
    <row r="74" spans="1:9" ht="15" customHeight="1">
      <c r="A74" s="21"/>
      <c r="B74" s="1"/>
      <c r="C74" s="21"/>
      <c r="D74" s="21"/>
      <c r="E74" s="21"/>
      <c r="F74" s="21"/>
      <c r="G74" s="21"/>
      <c r="H74" s="21"/>
      <c r="I74" s="1"/>
    </row>
    <row r="75" spans="1:9" ht="15.6" customHeight="1">
      <c r="A75" s="329" t="s">
        <v>2314</v>
      </c>
    </row>
    <row r="76" spans="1:9" ht="15" customHeight="1">
      <c r="A76" s="24" t="s">
        <v>4169</v>
      </c>
      <c r="C76" s="26"/>
      <c r="D76" s="26"/>
      <c r="E76" s="26"/>
      <c r="F76" s="26"/>
      <c r="G76" s="3"/>
      <c r="H76" s="192"/>
    </row>
    <row r="77" spans="1:9" ht="15" customHeight="1">
      <c r="A77" s="25" t="s">
        <v>2189</v>
      </c>
      <c r="B77" s="311" t="s">
        <v>1903</v>
      </c>
      <c r="C77" s="370" t="s">
        <v>4303</v>
      </c>
      <c r="D77" s="26"/>
      <c r="E77" s="26"/>
      <c r="F77" s="26"/>
      <c r="G77" s="3"/>
      <c r="H77" s="192"/>
    </row>
    <row r="78" spans="1:9" ht="15" customHeight="1">
      <c r="A78" s="26" t="s">
        <v>3608</v>
      </c>
      <c r="B78" s="295" t="s">
        <v>3622</v>
      </c>
      <c r="C78" s="26"/>
      <c r="D78" s="26"/>
      <c r="E78" s="26"/>
      <c r="F78" s="26"/>
      <c r="G78" s="3"/>
      <c r="H78" s="192"/>
    </row>
    <row r="79" spans="1:9" ht="15" customHeight="1">
      <c r="A79" s="21" t="s">
        <v>23</v>
      </c>
      <c r="B79" s="323" t="s">
        <v>4233</v>
      </c>
      <c r="C79" s="21"/>
      <c r="D79" s="21"/>
      <c r="E79" s="21"/>
      <c r="F79" s="21"/>
      <c r="G79" s="1"/>
    </row>
    <row r="81" spans="1:10" ht="15" customHeight="1">
      <c r="A81" s="24" t="s">
        <v>4170</v>
      </c>
      <c r="F81" s="310"/>
    </row>
    <row r="82" spans="1:10" ht="15" customHeight="1">
      <c r="A82" s="249" t="s">
        <v>2048</v>
      </c>
      <c r="B82" s="249" t="s">
        <v>2049</v>
      </c>
      <c r="C82" s="249" t="s">
        <v>2050</v>
      </c>
      <c r="D82" s="249" t="s">
        <v>2051</v>
      </c>
      <c r="E82" s="249" t="s">
        <v>2052</v>
      </c>
      <c r="F82" s="249" t="s">
        <v>40</v>
      </c>
      <c r="G82" s="311" t="s">
        <v>1903</v>
      </c>
      <c r="H82" s="370" t="s">
        <v>4304</v>
      </c>
    </row>
    <row r="83" spans="1:10" ht="15" customHeight="1">
      <c r="A83" s="25" t="s">
        <v>2722</v>
      </c>
      <c r="B83" s="25" t="s">
        <v>2722</v>
      </c>
      <c r="C83" s="25" t="s">
        <v>2194</v>
      </c>
      <c r="D83" s="25" t="s">
        <v>2211</v>
      </c>
      <c r="E83" s="25" t="s">
        <v>2196</v>
      </c>
      <c r="F83" s="25" t="s">
        <v>2708</v>
      </c>
      <c r="G83" s="295" t="s">
        <v>3622</v>
      </c>
      <c r="H83" s="192"/>
    </row>
    <row r="84" spans="1:10" ht="15" customHeight="1">
      <c r="A84" s="26" t="s">
        <v>3622</v>
      </c>
      <c r="B84" s="26" t="s">
        <v>2726</v>
      </c>
      <c r="C84" s="26" t="s">
        <v>2213</v>
      </c>
      <c r="D84" s="26" t="s">
        <v>2708</v>
      </c>
      <c r="E84" s="26" t="s">
        <v>2719</v>
      </c>
      <c r="F84" s="26" t="s">
        <v>704</v>
      </c>
      <c r="G84" s="323" t="s">
        <v>4234</v>
      </c>
      <c r="H84" s="192"/>
    </row>
    <row r="85" spans="1:10" ht="15" customHeight="1">
      <c r="A85" s="21" t="s">
        <v>2708</v>
      </c>
      <c r="B85" s="21" t="s">
        <v>2194</v>
      </c>
      <c r="C85" s="21" t="s">
        <v>694</v>
      </c>
      <c r="D85" s="21" t="s">
        <v>1656</v>
      </c>
      <c r="E85" s="21" t="s">
        <v>2708</v>
      </c>
      <c r="F85" s="21" t="s">
        <v>1655</v>
      </c>
      <c r="G85" s="1"/>
    </row>
    <row r="86" spans="1:10" ht="15" customHeight="1"/>
    <row r="87" spans="1:10" ht="15" customHeight="1">
      <c r="A87" s="453" t="s">
        <v>4171</v>
      </c>
      <c r="B87" s="386"/>
      <c r="C87" s="386"/>
      <c r="F87" s="310"/>
      <c r="I87" t="s">
        <v>2452</v>
      </c>
    </row>
    <row r="88" spans="1:10" ht="15" customHeight="1">
      <c r="A88" s="249" t="s">
        <v>2048</v>
      </c>
      <c r="B88" s="249" t="s">
        <v>2049</v>
      </c>
      <c r="C88" s="249" t="s">
        <v>2050</v>
      </c>
      <c r="D88" s="249" t="s">
        <v>2051</v>
      </c>
      <c r="E88" s="249" t="s">
        <v>2052</v>
      </c>
      <c r="F88" s="249" t="s">
        <v>40</v>
      </c>
      <c r="G88" s="311" t="s">
        <v>1903</v>
      </c>
      <c r="H88" s="370" t="s">
        <v>4305</v>
      </c>
      <c r="J88" t="s">
        <v>2452</v>
      </c>
    </row>
    <row r="89" spans="1:10" ht="15" customHeight="1">
      <c r="A89" s="25" t="s">
        <v>4228</v>
      </c>
      <c r="B89" s="25" t="s">
        <v>2189</v>
      </c>
      <c r="C89" s="25" t="s">
        <v>2198</v>
      </c>
      <c r="D89" s="25" t="s">
        <v>2835</v>
      </c>
      <c r="E89" s="25" t="s">
        <v>3602</v>
      </c>
      <c r="F89" s="25" t="s">
        <v>2198</v>
      </c>
      <c r="G89" s="295" t="s">
        <v>3622</v>
      </c>
      <c r="H89" s="192"/>
    </row>
    <row r="90" spans="1:10" ht="15" customHeight="1">
      <c r="A90" s="26" t="s">
        <v>4228</v>
      </c>
      <c r="B90" s="26" t="s">
        <v>2198</v>
      </c>
      <c r="C90" s="26" t="s">
        <v>3613</v>
      </c>
      <c r="D90" s="26" t="s">
        <v>2189</v>
      </c>
      <c r="E90" s="26" t="s">
        <v>2722</v>
      </c>
      <c r="F90" s="26" t="s">
        <v>2819</v>
      </c>
      <c r="G90" s="323" t="s">
        <v>4235</v>
      </c>
      <c r="H90" s="192"/>
    </row>
    <row r="91" spans="1:10" ht="15" customHeight="1">
      <c r="A91" s="21" t="s">
        <v>4228</v>
      </c>
      <c r="B91" s="21" t="s">
        <v>2819</v>
      </c>
      <c r="C91" s="21" t="s">
        <v>1661</v>
      </c>
      <c r="D91" s="21" t="s">
        <v>2819</v>
      </c>
      <c r="E91" s="21" t="s">
        <v>1668</v>
      </c>
      <c r="F91" s="21" t="s">
        <v>155</v>
      </c>
      <c r="G91" s="1"/>
    </row>
    <row r="92" spans="1:10" ht="15" customHeight="1">
      <c r="A92" s="21"/>
      <c r="B92" s="21"/>
      <c r="C92" s="21" t="s">
        <v>17</v>
      </c>
      <c r="D92" s="21"/>
      <c r="E92" s="21"/>
      <c r="F92" s="21"/>
      <c r="G92" s="1"/>
    </row>
    <row r="93" spans="1:10" ht="15" customHeight="1"/>
    <row r="94" spans="1:10" ht="15" customHeight="1">
      <c r="A94" s="329" t="s">
        <v>2315</v>
      </c>
      <c r="C94" t="s">
        <v>2452</v>
      </c>
    </row>
    <row r="95" spans="1:10" ht="15" customHeight="1">
      <c r="A95" s="357" t="s">
        <v>4331</v>
      </c>
    </row>
    <row r="96" spans="1:10" ht="15" customHeight="1">
      <c r="A96" s="25" t="s">
        <v>3616</v>
      </c>
      <c r="B96" s="311" t="s">
        <v>1903</v>
      </c>
      <c r="C96" s="370" t="s">
        <v>4332</v>
      </c>
    </row>
    <row r="97" spans="1:11" ht="15" customHeight="1">
      <c r="A97" s="25" t="s">
        <v>3623</v>
      </c>
      <c r="B97" s="295" t="s">
        <v>3622</v>
      </c>
    </row>
    <row r="98" spans="1:11" ht="15" customHeight="1">
      <c r="A98" s="25" t="s">
        <v>2835</v>
      </c>
      <c r="B98" s="323" t="s">
        <v>4236</v>
      </c>
      <c r="I98" t="s">
        <v>2452</v>
      </c>
    </row>
    <row r="99" spans="1:11" ht="15" customHeight="1">
      <c r="A99" s="34"/>
      <c r="B99" s="1"/>
      <c r="J99" t="s">
        <v>2452</v>
      </c>
    </row>
    <row r="100" spans="1:11" ht="15" customHeight="1">
      <c r="A100" s="34"/>
      <c r="B100" s="21"/>
      <c r="C100" s="1"/>
    </row>
    <row r="101" spans="1:11" ht="15" customHeight="1">
      <c r="A101" s="454" t="s">
        <v>4306</v>
      </c>
      <c r="B101" s="455"/>
      <c r="K101" t="s">
        <v>2452</v>
      </c>
    </row>
    <row r="102" spans="1:11" ht="15" customHeight="1">
      <c r="A102" s="249" t="s">
        <v>2048</v>
      </c>
      <c r="B102" s="249" t="s">
        <v>2049</v>
      </c>
      <c r="C102" s="249" t="s">
        <v>2050</v>
      </c>
      <c r="D102" s="249" t="s">
        <v>2051</v>
      </c>
      <c r="E102" s="249" t="s">
        <v>2052</v>
      </c>
      <c r="F102" s="249" t="s">
        <v>40</v>
      </c>
      <c r="G102" s="311" t="s">
        <v>1903</v>
      </c>
      <c r="H102" s="370" t="s">
        <v>4333</v>
      </c>
    </row>
    <row r="103" spans="1:11" ht="15" customHeight="1">
      <c r="A103" s="25" t="s">
        <v>162</v>
      </c>
      <c r="B103" s="25" t="s">
        <v>3624</v>
      </c>
      <c r="C103" s="25" t="s">
        <v>1</v>
      </c>
      <c r="D103" s="25" t="s">
        <v>2709</v>
      </c>
      <c r="E103" s="25" t="s">
        <v>2708</v>
      </c>
      <c r="F103" s="25" t="s">
        <v>2708</v>
      </c>
      <c r="G103" s="295" t="s">
        <v>3622</v>
      </c>
    </row>
    <row r="104" spans="1:11" ht="15" customHeight="1">
      <c r="A104" s="26" t="s">
        <v>668</v>
      </c>
      <c r="B104" s="26" t="s">
        <v>2707</v>
      </c>
      <c r="C104" s="25" t="s">
        <v>1658</v>
      </c>
      <c r="D104" s="26" t="s">
        <v>2191</v>
      </c>
      <c r="E104" s="26" t="s">
        <v>180</v>
      </c>
      <c r="F104" s="26" t="s">
        <v>3607</v>
      </c>
      <c r="G104" s="323" t="s">
        <v>4237</v>
      </c>
    </row>
    <row r="105" spans="1:11" ht="15" customHeight="1">
      <c r="A105" s="21" t="s">
        <v>3626</v>
      </c>
      <c r="B105" s="26" t="s">
        <v>2189</v>
      </c>
      <c r="C105" s="25" t="s">
        <v>3619</v>
      </c>
      <c r="D105" s="21" t="s">
        <v>3618</v>
      </c>
      <c r="E105" s="21" t="s">
        <v>3607</v>
      </c>
      <c r="F105" s="21" t="s">
        <v>2194</v>
      </c>
    </row>
    <row r="106" spans="1:11" ht="15" customHeight="1">
      <c r="A106" s="21"/>
      <c r="B106" s="26" t="s">
        <v>2194</v>
      </c>
      <c r="C106" s="25" t="s">
        <v>2819</v>
      </c>
      <c r="D106" s="26"/>
      <c r="E106" s="21"/>
      <c r="F106" s="21"/>
      <c r="G106" s="3"/>
    </row>
    <row r="107" spans="1:11" ht="15" customHeight="1">
      <c r="A107" s="24"/>
    </row>
    <row r="108" spans="1:11" ht="15" customHeight="1">
      <c r="A108" s="24" t="s">
        <v>4172</v>
      </c>
      <c r="C108" s="3"/>
      <c r="G108" s="249"/>
      <c r="H108" s="108"/>
      <c r="I108" s="249"/>
    </row>
    <row r="109" spans="1:11" ht="15" customHeight="1">
      <c r="A109" s="249" t="s">
        <v>2048</v>
      </c>
      <c r="B109" s="249" t="s">
        <v>2049</v>
      </c>
      <c r="C109" s="249" t="s">
        <v>2050</v>
      </c>
      <c r="D109" s="249" t="s">
        <v>40</v>
      </c>
      <c r="E109" s="311" t="s">
        <v>1903</v>
      </c>
      <c r="F109" s="370" t="s">
        <v>4334</v>
      </c>
    </row>
    <row r="110" spans="1:11" ht="15" customHeight="1">
      <c r="A110" s="25" t="s">
        <v>2189</v>
      </c>
      <c r="B110" s="25" t="s">
        <v>3603</v>
      </c>
      <c r="C110" s="25" t="s">
        <v>700</v>
      </c>
      <c r="D110" s="25" t="s">
        <v>3606</v>
      </c>
      <c r="E110" s="295" t="s">
        <v>3622</v>
      </c>
    </row>
    <row r="111" spans="1:11" ht="15" customHeight="1">
      <c r="A111" s="26" t="s">
        <v>2717</v>
      </c>
      <c r="B111" s="26" t="s">
        <v>3606</v>
      </c>
      <c r="C111" s="26" t="s">
        <v>2709</v>
      </c>
      <c r="D111" s="26" t="s">
        <v>3666</v>
      </c>
      <c r="E111" s="323" t="s">
        <v>4238</v>
      </c>
    </row>
    <row r="112" spans="1:11" ht="15" customHeight="1">
      <c r="A112" s="21" t="s">
        <v>2835</v>
      </c>
      <c r="B112" s="187" t="s">
        <v>3601</v>
      </c>
      <c r="C112" s="21" t="s">
        <v>2717</v>
      </c>
      <c r="D112" s="21" t="s">
        <v>2717</v>
      </c>
      <c r="H112" s="3"/>
    </row>
    <row r="113" spans="1:6" ht="15" customHeight="1">
      <c r="A113" s="21" t="s">
        <v>2197</v>
      </c>
      <c r="B113" s="187" t="s">
        <v>21</v>
      </c>
    </row>
    <row r="114" spans="1:6" ht="15" customHeight="1">
      <c r="A114" s="24"/>
      <c r="C114" s="3"/>
    </row>
    <row r="115" spans="1:6" ht="15" customHeight="1">
      <c r="A115" s="24" t="s">
        <v>4307</v>
      </c>
      <c r="C115" s="249"/>
      <c r="D115" s="249" t="s">
        <v>2452</v>
      </c>
      <c r="E115" s="249"/>
      <c r="F115" s="108"/>
    </row>
    <row r="116" spans="1:6" ht="15" customHeight="1">
      <c r="A116" s="25" t="s">
        <v>3601</v>
      </c>
      <c r="B116" s="311" t="s">
        <v>1903</v>
      </c>
      <c r="C116" s="370" t="s">
        <v>4335</v>
      </c>
    </row>
    <row r="117" spans="1:6" ht="15" customHeight="1">
      <c r="A117" s="26" t="s">
        <v>2716</v>
      </c>
      <c r="B117" s="295" t="s">
        <v>3622</v>
      </c>
      <c r="C117" s="192"/>
      <c r="F117" s="3"/>
    </row>
    <row r="118" spans="1:6" ht="15" customHeight="1">
      <c r="A118" s="21" t="s">
        <v>2318</v>
      </c>
      <c r="B118" s="323" t="s">
        <v>4239</v>
      </c>
      <c r="C118" s="192"/>
      <c r="F118" s="3"/>
    </row>
    <row r="119" spans="1:6" ht="15" customHeight="1">
      <c r="A119" s="21" t="s">
        <v>143</v>
      </c>
      <c r="B119" s="3"/>
      <c r="C119" s="192"/>
      <c r="F119" s="3"/>
    </row>
    <row r="120" spans="1:6" ht="15" customHeight="1">
      <c r="A120" s="38"/>
      <c r="B120" s="1"/>
      <c r="F120" s="1"/>
    </row>
    <row r="121" spans="1:6" ht="15" customHeight="1">
      <c r="A121" s="24" t="s">
        <v>4327</v>
      </c>
      <c r="F121" s="1"/>
    </row>
    <row r="122" spans="1:6" ht="15" customHeight="1">
      <c r="A122" s="25" t="s">
        <v>2198</v>
      </c>
      <c r="B122" s="311" t="s">
        <v>1903</v>
      </c>
      <c r="C122" s="370" t="s">
        <v>4336</v>
      </c>
      <c r="D122" s="249"/>
      <c r="E122" s="249"/>
      <c r="F122" s="108"/>
    </row>
    <row r="123" spans="1:6" ht="15" customHeight="1">
      <c r="A123" s="26" t="s">
        <v>2199</v>
      </c>
      <c r="B123" s="295" t="s">
        <v>3622</v>
      </c>
      <c r="C123" s="192"/>
    </row>
    <row r="124" spans="1:6" ht="15" customHeight="1">
      <c r="A124" s="21" t="s">
        <v>2710</v>
      </c>
      <c r="B124" s="323" t="s">
        <v>4240</v>
      </c>
      <c r="C124" s="192"/>
      <c r="F124" s="3"/>
    </row>
    <row r="125" spans="1:6" ht="15" customHeight="1">
      <c r="A125" s="21"/>
      <c r="B125" s="3"/>
      <c r="C125" s="192"/>
      <c r="E125" t="s">
        <v>2452</v>
      </c>
      <c r="F125" s="3"/>
    </row>
    <row r="126" spans="1:6" ht="15" customHeight="1">
      <c r="A126" s="357" t="s">
        <v>4330</v>
      </c>
      <c r="B126" s="3"/>
      <c r="C126" s="192"/>
      <c r="F126" s="3"/>
    </row>
    <row r="127" spans="1:6" ht="15" customHeight="1">
      <c r="A127" s="25" t="s">
        <v>1665</v>
      </c>
      <c r="B127" s="311" t="s">
        <v>1903</v>
      </c>
      <c r="C127" s="370" t="s">
        <v>4337</v>
      </c>
      <c r="F127" s="3"/>
    </row>
    <row r="128" spans="1:6" ht="15" customHeight="1">
      <c r="A128" s="26" t="s">
        <v>658</v>
      </c>
      <c r="B128" s="295" t="s">
        <v>3622</v>
      </c>
      <c r="C128" s="192"/>
      <c r="F128" s="3"/>
    </row>
    <row r="129" spans="1:7" ht="15" customHeight="1">
      <c r="A129" s="21" t="s">
        <v>669</v>
      </c>
      <c r="B129" s="323" t="s">
        <v>4339</v>
      </c>
      <c r="C129" s="192"/>
      <c r="F129" s="3"/>
    </row>
    <row r="130" spans="1:7" ht="15" customHeight="1">
      <c r="A130" s="21"/>
      <c r="B130" s="3"/>
      <c r="C130" s="192"/>
      <c r="F130" s="3"/>
    </row>
    <row r="131" spans="1:7" ht="15" customHeight="1">
      <c r="A131" s="24" t="s">
        <v>4308</v>
      </c>
    </row>
    <row r="132" spans="1:7" ht="15" customHeight="1">
      <c r="A132" s="25" t="s">
        <v>153</v>
      </c>
      <c r="B132" s="311" t="s">
        <v>1903</v>
      </c>
      <c r="C132" s="370" t="s">
        <v>4338</v>
      </c>
    </row>
    <row r="133" spans="1:7" ht="15" customHeight="1">
      <c r="A133" s="26" t="s">
        <v>3629</v>
      </c>
      <c r="B133" s="295" t="s">
        <v>3622</v>
      </c>
      <c r="C133" s="192"/>
    </row>
    <row r="134" spans="1:7" ht="15" customHeight="1">
      <c r="A134" s="21" t="s">
        <v>694</v>
      </c>
      <c r="B134" s="323" t="s">
        <v>4340</v>
      </c>
    </row>
    <row r="135" spans="1:7" ht="15" customHeight="1">
      <c r="A135" s="21"/>
      <c r="B135" s="3"/>
    </row>
    <row r="136" spans="1:7" ht="15" customHeight="1">
      <c r="A136" s="329" t="s">
        <v>2316</v>
      </c>
      <c r="B136" s="1"/>
    </row>
    <row r="137" spans="1:7" ht="15" customHeight="1">
      <c r="A137" s="24" t="s">
        <v>4309</v>
      </c>
    </row>
    <row r="138" spans="1:7" ht="15" customHeight="1">
      <c r="A138" s="25" t="s">
        <v>1344</v>
      </c>
      <c r="B138" s="311" t="s">
        <v>1903</v>
      </c>
      <c r="C138" s="370" t="s">
        <v>4383</v>
      </c>
    </row>
    <row r="139" spans="1:7" ht="15" customHeight="1">
      <c r="A139" s="26" t="s">
        <v>3615</v>
      </c>
      <c r="B139" s="295" t="s">
        <v>3622</v>
      </c>
      <c r="C139" s="192"/>
    </row>
    <row r="140" spans="1:7" ht="15" customHeight="1">
      <c r="A140" s="21" t="s">
        <v>3129</v>
      </c>
      <c r="B140" s="323" t="s">
        <v>4390</v>
      </c>
      <c r="C140" s="192"/>
    </row>
    <row r="141" spans="1:7" ht="15" customHeight="1">
      <c r="A141" s="21"/>
      <c r="D141" t="s">
        <v>2452</v>
      </c>
    </row>
    <row r="142" spans="1:7" ht="15" customHeight="1">
      <c r="A142" s="358" t="s">
        <v>4310</v>
      </c>
      <c r="B142" s="1"/>
    </row>
    <row r="143" spans="1:7" ht="15" customHeight="1">
      <c r="A143" s="25" t="s">
        <v>633</v>
      </c>
      <c r="B143" s="311" t="s">
        <v>1903</v>
      </c>
      <c r="C143" s="370" t="s">
        <v>4384</v>
      </c>
    </row>
    <row r="144" spans="1:7" ht="15" customHeight="1">
      <c r="A144" s="26" t="s">
        <v>704</v>
      </c>
      <c r="B144" s="295" t="s">
        <v>3622</v>
      </c>
      <c r="G144" t="s">
        <v>2452</v>
      </c>
    </row>
    <row r="145" spans="1:8" ht="15" customHeight="1">
      <c r="A145" s="21" t="s">
        <v>1665</v>
      </c>
      <c r="B145" s="323" t="s">
        <v>4391</v>
      </c>
      <c r="F145" s="310"/>
    </row>
    <row r="146" spans="1:8" ht="15" customHeight="1"/>
    <row r="147" spans="1:8" ht="15" customHeight="1">
      <c r="A147" s="453" t="s">
        <v>4311</v>
      </c>
      <c r="B147" s="453"/>
      <c r="C147" s="386"/>
      <c r="F147" s="18"/>
    </row>
    <row r="148" spans="1:8" ht="15" customHeight="1">
      <c r="A148" s="249" t="s">
        <v>2048</v>
      </c>
      <c r="B148" s="249" t="s">
        <v>2049</v>
      </c>
      <c r="C148" s="249" t="s">
        <v>2050</v>
      </c>
      <c r="D148" s="249" t="s">
        <v>2051</v>
      </c>
      <c r="E148" s="249" t="s">
        <v>2052</v>
      </c>
      <c r="F148" s="249" t="s">
        <v>40</v>
      </c>
      <c r="G148" s="311" t="s">
        <v>1903</v>
      </c>
      <c r="H148" s="370" t="s">
        <v>4386</v>
      </c>
    </row>
    <row r="149" spans="1:8" ht="15" customHeight="1">
      <c r="A149" s="25" t="s">
        <v>1654</v>
      </c>
      <c r="B149" s="25" t="s">
        <v>23</v>
      </c>
      <c r="C149" s="25" t="s">
        <v>4381</v>
      </c>
      <c r="D149" s="25" t="s">
        <v>3666</v>
      </c>
      <c r="E149" s="25" t="s">
        <v>1657</v>
      </c>
      <c r="F149" s="25" t="s">
        <v>3604</v>
      </c>
      <c r="G149" s="295" t="s">
        <v>3622</v>
      </c>
    </row>
    <row r="150" spans="1:8" ht="15" customHeight="1">
      <c r="A150" s="26" t="s">
        <v>639</v>
      </c>
      <c r="B150" s="26" t="s">
        <v>2819</v>
      </c>
      <c r="C150" s="26" t="s">
        <v>2193</v>
      </c>
      <c r="D150" s="26" t="s">
        <v>2194</v>
      </c>
      <c r="E150" s="25" t="s">
        <v>1337</v>
      </c>
      <c r="F150" s="26" t="s">
        <v>4385</v>
      </c>
      <c r="G150" s="323" t="s">
        <v>4392</v>
      </c>
    </row>
    <row r="151" spans="1:8" ht="15" customHeight="1">
      <c r="A151" s="21" t="s">
        <v>3604</v>
      </c>
      <c r="B151" s="21" t="s">
        <v>3604</v>
      </c>
      <c r="C151" s="21" t="s">
        <v>4385</v>
      </c>
      <c r="D151" s="21" t="s">
        <v>3617</v>
      </c>
      <c r="E151" s="21" t="s">
        <v>17</v>
      </c>
      <c r="F151" s="21" t="s">
        <v>687</v>
      </c>
      <c r="G151" s="1"/>
    </row>
    <row r="152" spans="1:8" ht="15" customHeight="1">
      <c r="F152" s="18"/>
    </row>
    <row r="153" spans="1:8" ht="15" customHeight="1">
      <c r="A153" s="453" t="s">
        <v>4312</v>
      </c>
      <c r="B153" s="386"/>
      <c r="C153" s="386"/>
    </row>
    <row r="154" spans="1:8" ht="15" customHeight="1">
      <c r="A154" s="249" t="s">
        <v>2048</v>
      </c>
      <c r="B154" s="249" t="s">
        <v>2049</v>
      </c>
      <c r="C154" s="249" t="s">
        <v>2050</v>
      </c>
      <c r="D154" s="249" t="s">
        <v>2051</v>
      </c>
      <c r="E154" s="249" t="s">
        <v>2052</v>
      </c>
      <c r="F154" s="249" t="s">
        <v>40</v>
      </c>
      <c r="G154" s="311" t="s">
        <v>1903</v>
      </c>
      <c r="H154" s="370" t="s">
        <v>4387</v>
      </c>
    </row>
    <row r="155" spans="1:8" ht="15" customHeight="1">
      <c r="A155" s="25" t="s">
        <v>4228</v>
      </c>
      <c r="B155" s="25" t="s">
        <v>704</v>
      </c>
      <c r="C155" s="25" t="s">
        <v>694</v>
      </c>
      <c r="D155" s="25" t="s">
        <v>2716</v>
      </c>
      <c r="E155" s="25" t="s">
        <v>658</v>
      </c>
      <c r="F155" s="25" t="s">
        <v>704</v>
      </c>
      <c r="G155" s="295" t="s">
        <v>3622</v>
      </c>
    </row>
    <row r="156" spans="1:8" ht="15" customHeight="1">
      <c r="A156" s="26" t="s">
        <v>4228</v>
      </c>
      <c r="B156" s="26" t="s">
        <v>15</v>
      </c>
      <c r="C156" s="26" t="s">
        <v>3621</v>
      </c>
      <c r="D156" s="26" t="s">
        <v>153</v>
      </c>
      <c r="E156" s="26" t="s">
        <v>11</v>
      </c>
      <c r="F156" s="26" t="s">
        <v>15</v>
      </c>
      <c r="G156" s="323" t="s">
        <v>4393</v>
      </c>
    </row>
    <row r="157" spans="1:8" ht="15" customHeight="1">
      <c r="A157" s="21" t="s">
        <v>4228</v>
      </c>
      <c r="B157" s="21" t="s">
        <v>2199</v>
      </c>
      <c r="C157" s="21" t="s">
        <v>668</v>
      </c>
      <c r="D157" s="21" t="s">
        <v>694</v>
      </c>
      <c r="E157" s="21" t="s">
        <v>683</v>
      </c>
      <c r="F157" s="21" t="s">
        <v>2199</v>
      </c>
      <c r="G157" s="1"/>
    </row>
    <row r="158" spans="1:8" ht="15" customHeight="1">
      <c r="A158" s="21"/>
      <c r="B158" s="21"/>
      <c r="C158" s="21"/>
      <c r="D158" s="21"/>
      <c r="E158" s="21"/>
      <c r="F158" s="21"/>
      <c r="G158" s="1"/>
    </row>
    <row r="159" spans="1:8" ht="15" customHeight="1">
      <c r="A159" s="24" t="s">
        <v>4313</v>
      </c>
      <c r="F159" s="18"/>
    </row>
    <row r="160" spans="1:8" ht="15" customHeight="1">
      <c r="A160" s="249" t="s">
        <v>2048</v>
      </c>
      <c r="B160" s="249" t="s">
        <v>2049</v>
      </c>
      <c r="C160" s="249" t="s">
        <v>40</v>
      </c>
      <c r="D160" s="311" t="s">
        <v>1903</v>
      </c>
      <c r="E160" s="370" t="s">
        <v>4388</v>
      </c>
    </row>
    <row r="161" spans="1:10" ht="15" customHeight="1">
      <c r="A161" s="25" t="s">
        <v>1665</v>
      </c>
      <c r="B161" s="25" t="s">
        <v>682</v>
      </c>
      <c r="C161" s="25" t="s">
        <v>633</v>
      </c>
      <c r="D161" s="295" t="s">
        <v>3622</v>
      </c>
    </row>
    <row r="162" spans="1:10" ht="15" customHeight="1">
      <c r="A162" s="26" t="s">
        <v>633</v>
      </c>
      <c r="B162" s="26" t="s">
        <v>639</v>
      </c>
      <c r="C162" s="26" t="s">
        <v>2707</v>
      </c>
      <c r="D162" s="323" t="s">
        <v>4394</v>
      </c>
      <c r="F162" s="310"/>
    </row>
    <row r="163" spans="1:10" ht="15" customHeight="1">
      <c r="A163" s="21" t="s">
        <v>1343</v>
      </c>
      <c r="B163" s="21" t="s">
        <v>3607</v>
      </c>
      <c r="C163" s="21" t="s">
        <v>682</v>
      </c>
      <c r="D163" s="3"/>
      <c r="F163" s="310"/>
    </row>
    <row r="164" spans="1:10" ht="15" customHeight="1">
      <c r="A164" s="21"/>
      <c r="B164" s="21" t="s">
        <v>2725</v>
      </c>
      <c r="C164" s="21"/>
      <c r="D164" s="3"/>
      <c r="F164" s="310"/>
    </row>
    <row r="165" spans="1:10" ht="15" customHeight="1">
      <c r="A165" s="21"/>
      <c r="B165" s="21" t="s">
        <v>2718</v>
      </c>
      <c r="C165" s="21"/>
      <c r="D165" s="3"/>
      <c r="F165" s="310"/>
    </row>
    <row r="166" spans="1:10" ht="15" customHeight="1">
      <c r="A166" s="21"/>
      <c r="B166" s="21" t="s">
        <v>1668</v>
      </c>
      <c r="C166" s="21"/>
      <c r="D166" s="3"/>
      <c r="F166" s="310"/>
    </row>
    <row r="167" spans="1:10" ht="15" customHeight="1">
      <c r="A167" s="21"/>
      <c r="B167" s="21" t="s">
        <v>3622</v>
      </c>
      <c r="C167" s="21"/>
      <c r="D167" s="3"/>
      <c r="F167" s="310"/>
    </row>
    <row r="168" spans="1:10" ht="15" customHeight="1">
      <c r="A168" s="21"/>
      <c r="B168" s="21" t="s">
        <v>1690</v>
      </c>
      <c r="C168" s="21"/>
      <c r="D168" s="3"/>
      <c r="F168" s="310"/>
    </row>
    <row r="169" spans="1:10" ht="15" customHeight="1">
      <c r="A169" s="21"/>
      <c r="B169" s="21" t="s">
        <v>1649</v>
      </c>
      <c r="C169" s="21"/>
      <c r="D169" s="3"/>
      <c r="F169" s="310"/>
    </row>
    <row r="170" spans="1:10" ht="15" customHeight="1">
      <c r="A170" s="21"/>
      <c r="B170" s="21" t="s">
        <v>180</v>
      </c>
      <c r="C170" s="21"/>
      <c r="D170" s="3"/>
      <c r="F170" s="310"/>
    </row>
    <row r="171" spans="1:10" ht="15" customHeight="1">
      <c r="A171" s="21"/>
      <c r="B171" s="21" t="s">
        <v>2721</v>
      </c>
      <c r="C171" s="21"/>
      <c r="D171" s="3"/>
      <c r="F171" s="310"/>
    </row>
    <row r="172" spans="1:10" ht="15" customHeight="1">
      <c r="A172" s="21"/>
      <c r="B172" s="21" t="s">
        <v>155</v>
      </c>
      <c r="C172" s="21"/>
      <c r="D172" s="3"/>
      <c r="F172" s="310"/>
    </row>
    <row r="173" spans="1:10" ht="15" customHeight="1">
      <c r="A173" s="21"/>
      <c r="B173" s="21" t="s">
        <v>2720</v>
      </c>
      <c r="C173" s="21"/>
      <c r="D173" s="3"/>
      <c r="F173" s="310"/>
    </row>
    <row r="174" spans="1:10" ht="15" customHeight="1">
      <c r="C174" s="21"/>
      <c r="D174" s="1"/>
    </row>
    <row r="175" spans="1:10" ht="15" customHeight="1">
      <c r="A175" s="453" t="s">
        <v>4572</v>
      </c>
      <c r="B175" s="386"/>
      <c r="F175" s="18"/>
    </row>
    <row r="176" spans="1:10" ht="15" customHeight="1">
      <c r="A176" s="249" t="s">
        <v>2048</v>
      </c>
      <c r="B176" s="249" t="s">
        <v>2049</v>
      </c>
      <c r="C176" s="249" t="s">
        <v>2050</v>
      </c>
      <c r="D176" s="249" t="s">
        <v>2051</v>
      </c>
      <c r="E176" s="249" t="s">
        <v>2052</v>
      </c>
      <c r="F176" s="249" t="s">
        <v>2053</v>
      </c>
      <c r="G176" s="249" t="s">
        <v>2054</v>
      </c>
      <c r="H176" s="249" t="s">
        <v>40</v>
      </c>
      <c r="I176" s="311" t="s">
        <v>1903</v>
      </c>
      <c r="J176" s="370" t="s">
        <v>4389</v>
      </c>
    </row>
    <row r="177" spans="1:11" ht="15" customHeight="1">
      <c r="A177" s="25" t="s">
        <v>154</v>
      </c>
      <c r="B177" s="25" t="s">
        <v>1346</v>
      </c>
      <c r="C177" s="25" t="s">
        <v>3614</v>
      </c>
      <c r="D177" s="25" t="s">
        <v>700</v>
      </c>
      <c r="E177" s="25" t="s">
        <v>3626</v>
      </c>
      <c r="F177" s="25" t="s">
        <v>2712</v>
      </c>
      <c r="G177" s="25" t="s">
        <v>2718</v>
      </c>
      <c r="H177" s="25" t="s">
        <v>1661</v>
      </c>
      <c r="I177" s="295" t="s">
        <v>654</v>
      </c>
    </row>
    <row r="178" spans="1:11" ht="15" customHeight="1">
      <c r="A178" s="26" t="s">
        <v>1668</v>
      </c>
      <c r="B178" s="26" t="s">
        <v>153</v>
      </c>
      <c r="C178" s="26" t="s">
        <v>31</v>
      </c>
      <c r="D178" s="26" t="s">
        <v>2722</v>
      </c>
      <c r="E178" s="26" t="s">
        <v>2717</v>
      </c>
      <c r="F178" s="26" t="s">
        <v>2196</v>
      </c>
      <c r="G178" s="26" t="s">
        <v>2724</v>
      </c>
      <c r="H178" s="26" t="s">
        <v>654</v>
      </c>
      <c r="I178" s="323" t="s">
        <v>2295</v>
      </c>
      <c r="J178" s="26" t="s">
        <v>2452</v>
      </c>
    </row>
    <row r="179" spans="1:11" ht="15" customHeight="1">
      <c r="A179" s="21" t="s">
        <v>2712</v>
      </c>
      <c r="B179" s="21" t="s">
        <v>682</v>
      </c>
      <c r="C179" s="21" t="s">
        <v>2705</v>
      </c>
      <c r="D179" s="21" t="s">
        <v>668</v>
      </c>
      <c r="E179" s="21" t="s">
        <v>2726</v>
      </c>
      <c r="F179" s="21" t="s">
        <v>654</v>
      </c>
      <c r="G179" s="21" t="s">
        <v>2712</v>
      </c>
      <c r="H179" s="21" t="s">
        <v>2712</v>
      </c>
      <c r="I179" s="1"/>
    </row>
    <row r="180" spans="1:11" ht="15" customHeight="1">
      <c r="B180" t="s">
        <v>2452</v>
      </c>
      <c r="F180" s="18"/>
    </row>
    <row r="181" spans="1:11" ht="15" customHeight="1">
      <c r="A181" s="329" t="s">
        <v>2317</v>
      </c>
      <c r="D181" t="s">
        <v>2452</v>
      </c>
    </row>
    <row r="182" spans="1:11" ht="15" customHeight="1">
      <c r="A182" s="357" t="s">
        <v>4314</v>
      </c>
    </row>
    <row r="183" spans="1:11" ht="15" customHeight="1">
      <c r="A183" s="25" t="s">
        <v>1661</v>
      </c>
      <c r="B183" s="311" t="s">
        <v>1903</v>
      </c>
      <c r="C183" s="370" t="s">
        <v>4431</v>
      </c>
      <c r="F183" s="310"/>
    </row>
    <row r="184" spans="1:11" ht="15" customHeight="1">
      <c r="A184" s="26" t="s">
        <v>25</v>
      </c>
      <c r="B184" s="295" t="s">
        <v>654</v>
      </c>
    </row>
    <row r="185" spans="1:11" ht="15" customHeight="1">
      <c r="A185" s="21" t="s">
        <v>23</v>
      </c>
      <c r="B185" s="323" t="s">
        <v>4233</v>
      </c>
      <c r="F185" s="18"/>
    </row>
    <row r="186" spans="1:11" ht="15" customHeight="1">
      <c r="D186" t="s">
        <v>2452</v>
      </c>
    </row>
    <row r="187" spans="1:11" ht="15" customHeight="1">
      <c r="A187" s="357" t="s">
        <v>4315</v>
      </c>
      <c r="D187" t="s">
        <v>2452</v>
      </c>
    </row>
    <row r="188" spans="1:11" ht="15" customHeight="1">
      <c r="A188" s="25" t="s">
        <v>4429</v>
      </c>
      <c r="B188" s="311" t="s">
        <v>1903</v>
      </c>
      <c r="C188" s="370" t="s">
        <v>4432</v>
      </c>
      <c r="D188" t="s">
        <v>2452</v>
      </c>
      <c r="F188" s="310"/>
    </row>
    <row r="189" spans="1:11" ht="15" customHeight="1">
      <c r="A189" s="26" t="s">
        <v>2189</v>
      </c>
      <c r="B189" s="295" t="s">
        <v>654</v>
      </c>
    </row>
    <row r="190" spans="1:11" ht="15" customHeight="1">
      <c r="A190" s="21" t="s">
        <v>687</v>
      </c>
      <c r="B190" s="323" t="s">
        <v>4234</v>
      </c>
      <c r="F190" s="18"/>
    </row>
    <row r="191" spans="1:11" ht="15" customHeight="1">
      <c r="K191" t="s">
        <v>2452</v>
      </c>
    </row>
    <row r="192" spans="1:11" ht="15" customHeight="1">
      <c r="A192" s="454" t="s">
        <v>4316</v>
      </c>
      <c r="B192" s="386"/>
    </row>
    <row r="193" spans="1:11" ht="15" customHeight="1">
      <c r="A193" s="25" t="s">
        <v>2722</v>
      </c>
      <c r="B193" s="311" t="s">
        <v>1903</v>
      </c>
      <c r="C193" s="370" t="s">
        <v>4433</v>
      </c>
    </row>
    <row r="194" spans="1:11" ht="15" customHeight="1">
      <c r="A194" s="26" t="s">
        <v>694</v>
      </c>
      <c r="B194" s="295" t="s">
        <v>654</v>
      </c>
      <c r="F194" s="310"/>
    </row>
    <row r="195" spans="1:11" ht="15" customHeight="1">
      <c r="A195" s="21" t="s">
        <v>3666</v>
      </c>
      <c r="B195" s="323" t="s">
        <v>4235</v>
      </c>
      <c r="D195" t="s">
        <v>2452</v>
      </c>
      <c r="E195" t="s">
        <v>2452</v>
      </c>
    </row>
    <row r="196" spans="1:11" ht="15" customHeight="1">
      <c r="B196" s="1"/>
      <c r="E196" t="s">
        <v>2452</v>
      </c>
      <c r="F196" s="18"/>
      <c r="H196" t="s">
        <v>2452</v>
      </c>
    </row>
    <row r="197" spans="1:11" ht="15" customHeight="1">
      <c r="A197" s="357" t="s">
        <v>4317</v>
      </c>
    </row>
    <row r="198" spans="1:11" ht="15" customHeight="1">
      <c r="A198" s="249" t="s">
        <v>4382</v>
      </c>
      <c r="B198" s="249" t="s">
        <v>2048</v>
      </c>
      <c r="C198" s="249" t="s">
        <v>2049</v>
      </c>
      <c r="D198" s="249" t="s">
        <v>2050</v>
      </c>
      <c r="E198" s="249" t="s">
        <v>2051</v>
      </c>
      <c r="F198" s="249" t="s">
        <v>2052</v>
      </c>
      <c r="G198" s="249" t="s">
        <v>2053</v>
      </c>
      <c r="H198" s="249" t="s">
        <v>2054</v>
      </c>
      <c r="I198" s="249" t="s">
        <v>40</v>
      </c>
      <c r="J198" s="311" t="s">
        <v>1903</v>
      </c>
      <c r="K198" s="370" t="s">
        <v>4434</v>
      </c>
    </row>
    <row r="199" spans="1:11" ht="15" customHeight="1">
      <c r="A199" s="25" t="s">
        <v>3605</v>
      </c>
      <c r="B199" s="25" t="s">
        <v>1343</v>
      </c>
      <c r="C199" s="25" t="s">
        <v>3602</v>
      </c>
      <c r="D199" s="25" t="s">
        <v>1343</v>
      </c>
      <c r="E199" s="25" t="s">
        <v>1343</v>
      </c>
      <c r="F199" s="25" t="s">
        <v>4228</v>
      </c>
      <c r="G199" s="25" t="s">
        <v>1343</v>
      </c>
      <c r="H199" s="25" t="s">
        <v>4228</v>
      </c>
      <c r="I199" s="25" t="s">
        <v>1343</v>
      </c>
      <c r="J199" s="295" t="s">
        <v>654</v>
      </c>
    </row>
    <row r="200" spans="1:11" ht="15" customHeight="1">
      <c r="A200" s="25" t="s">
        <v>2196</v>
      </c>
      <c r="B200" s="26" t="s">
        <v>153</v>
      </c>
      <c r="C200" s="26" t="s">
        <v>2191</v>
      </c>
      <c r="D200" s="26" t="s">
        <v>153</v>
      </c>
      <c r="E200" s="26" t="s">
        <v>153</v>
      </c>
      <c r="F200" s="26" t="s">
        <v>4228</v>
      </c>
      <c r="G200" s="26" t="s">
        <v>162</v>
      </c>
      <c r="H200" s="26" t="s">
        <v>4228</v>
      </c>
      <c r="I200" s="26" t="s">
        <v>153</v>
      </c>
      <c r="J200" s="323" t="s">
        <v>4236</v>
      </c>
    </row>
    <row r="201" spans="1:11" ht="15" customHeight="1">
      <c r="A201" s="21" t="s">
        <v>3611</v>
      </c>
      <c r="B201" s="21" t="s">
        <v>1665</v>
      </c>
      <c r="C201" s="26" t="s">
        <v>675</v>
      </c>
      <c r="D201" s="21" t="s">
        <v>1665</v>
      </c>
      <c r="E201" s="21" t="s">
        <v>1665</v>
      </c>
      <c r="F201" s="21" t="s">
        <v>4228</v>
      </c>
      <c r="G201" s="21" t="s">
        <v>2707</v>
      </c>
      <c r="H201" s="21" t="s">
        <v>4228</v>
      </c>
      <c r="I201" s="21" t="s">
        <v>1665</v>
      </c>
      <c r="J201" s="3"/>
    </row>
    <row r="202" spans="1:11" ht="15" customHeight="1">
      <c r="A202" s="21" t="s">
        <v>3620</v>
      </c>
      <c r="B202" s="21" t="s">
        <v>1654</v>
      </c>
      <c r="C202" s="26" t="s">
        <v>3618</v>
      </c>
      <c r="D202" s="21" t="s">
        <v>1654</v>
      </c>
      <c r="E202" s="21" t="s">
        <v>1654</v>
      </c>
      <c r="F202" s="21"/>
      <c r="G202" s="21"/>
      <c r="H202" s="21"/>
      <c r="I202" s="21"/>
      <c r="J202" s="1"/>
    </row>
    <row r="203" spans="1:11" ht="15" customHeight="1">
      <c r="A203" s="21" t="s">
        <v>2206</v>
      </c>
      <c r="B203" s="21"/>
      <c r="C203" s="26" t="s">
        <v>1343</v>
      </c>
      <c r="D203" s="21"/>
      <c r="E203" s="21"/>
      <c r="F203" s="21"/>
      <c r="G203" s="21"/>
      <c r="H203" s="21"/>
      <c r="I203" s="21"/>
      <c r="J203" s="1"/>
    </row>
    <row r="204" spans="1:11" ht="15" customHeight="1">
      <c r="A204" s="21" t="s">
        <v>3627</v>
      </c>
      <c r="B204" s="21" t="s">
        <v>2452</v>
      </c>
      <c r="C204" s="26" t="s">
        <v>2726</v>
      </c>
      <c r="D204" s="21"/>
      <c r="E204" s="21"/>
      <c r="F204" s="21"/>
      <c r="G204" s="21"/>
      <c r="H204" s="21"/>
      <c r="I204" s="21"/>
      <c r="J204" s="1"/>
    </row>
    <row r="205" spans="1:11" ht="15" customHeight="1">
      <c r="A205" s="195"/>
      <c r="C205" s="26" t="s">
        <v>2452</v>
      </c>
      <c r="F205" t="s">
        <v>2452</v>
      </c>
      <c r="G205" s="249"/>
      <c r="H205" s="249"/>
      <c r="I205" s="249"/>
      <c r="J205" s="249"/>
      <c r="K205" s="249"/>
    </row>
    <row r="206" spans="1:11" ht="15" customHeight="1">
      <c r="A206" s="357" t="s">
        <v>4318</v>
      </c>
      <c r="F206" s="310"/>
      <c r="I206" t="s">
        <v>2452</v>
      </c>
    </row>
    <row r="207" spans="1:11" ht="15" customHeight="1">
      <c r="A207" s="249" t="s">
        <v>2048</v>
      </c>
      <c r="B207" s="249" t="s">
        <v>2049</v>
      </c>
      <c r="C207" s="249" t="s">
        <v>2050</v>
      </c>
      <c r="D207" s="249" t="s">
        <v>2051</v>
      </c>
      <c r="E207" s="249" t="s">
        <v>2052</v>
      </c>
      <c r="F207" s="249" t="s">
        <v>40</v>
      </c>
      <c r="G207" s="311" t="s">
        <v>1903</v>
      </c>
      <c r="H207" s="370" t="s">
        <v>4435</v>
      </c>
    </row>
    <row r="208" spans="1:11" ht="15" customHeight="1">
      <c r="A208" s="25" t="s">
        <v>700</v>
      </c>
      <c r="B208" s="25" t="s">
        <v>1657</v>
      </c>
      <c r="C208" s="25" t="s">
        <v>687</v>
      </c>
      <c r="D208" s="25" t="s">
        <v>3419</v>
      </c>
      <c r="E208" s="25" t="s">
        <v>1657</v>
      </c>
      <c r="F208" s="25" t="s">
        <v>3613</v>
      </c>
      <c r="G208" s="295" t="s">
        <v>4472</v>
      </c>
    </row>
    <row r="209" spans="1:10" ht="15" customHeight="1">
      <c r="A209" s="25" t="s">
        <v>3622</v>
      </c>
      <c r="B209" s="26" t="s">
        <v>700</v>
      </c>
      <c r="C209" s="26" t="s">
        <v>3602</v>
      </c>
      <c r="D209" s="26" t="s">
        <v>687</v>
      </c>
      <c r="E209" s="26" t="s">
        <v>700</v>
      </c>
      <c r="F209" s="26" t="s">
        <v>687</v>
      </c>
      <c r="G209" s="323" t="s">
        <v>2295</v>
      </c>
    </row>
    <row r="210" spans="1:10" ht="15" customHeight="1">
      <c r="A210" s="21" t="s">
        <v>1657</v>
      </c>
      <c r="B210" s="26" t="s">
        <v>3622</v>
      </c>
      <c r="C210" s="26" t="s">
        <v>3605</v>
      </c>
      <c r="D210" s="21" t="s">
        <v>3602</v>
      </c>
      <c r="E210" s="26" t="s">
        <v>3622</v>
      </c>
      <c r="F210" s="21" t="s">
        <v>1657</v>
      </c>
      <c r="G210" s="1"/>
    </row>
    <row r="211" spans="1:10" ht="15" customHeight="1">
      <c r="A211" s="21" t="s">
        <v>3625</v>
      </c>
      <c r="B211" s="21"/>
      <c r="C211" s="26" t="s">
        <v>17</v>
      </c>
      <c r="D211" s="21" t="s">
        <v>3605</v>
      </c>
      <c r="E211" s="21"/>
      <c r="F211" s="21"/>
      <c r="G211" s="1"/>
    </row>
    <row r="212" spans="1:10" ht="15" customHeight="1">
      <c r="A212" s="38"/>
      <c r="C212" s="26" t="s">
        <v>4430</v>
      </c>
      <c r="D212" s="21" t="s">
        <v>17</v>
      </c>
      <c r="F212" s="310"/>
    </row>
    <row r="213" spans="1:10" ht="15" customHeight="1">
      <c r="A213" s="38"/>
      <c r="C213" s="26"/>
      <c r="D213" s="21" t="s">
        <v>180</v>
      </c>
      <c r="F213" s="310"/>
      <c r="J213" t="s">
        <v>2452</v>
      </c>
    </row>
    <row r="214" spans="1:10" ht="15" customHeight="1">
      <c r="A214" s="38"/>
      <c r="C214" s="26"/>
      <c r="D214" s="21"/>
      <c r="F214" s="310"/>
    </row>
    <row r="215" spans="1:10" ht="15" customHeight="1">
      <c r="A215" s="453" t="s">
        <v>4573</v>
      </c>
      <c r="B215" s="386"/>
    </row>
    <row r="216" spans="1:10" ht="15" customHeight="1">
      <c r="A216" s="25" t="s">
        <v>2722</v>
      </c>
      <c r="B216" s="311" t="s">
        <v>1903</v>
      </c>
      <c r="C216" s="370" t="s">
        <v>4436</v>
      </c>
      <c r="D216" t="s">
        <v>2452</v>
      </c>
      <c r="F216" s="18"/>
    </row>
    <row r="217" spans="1:10" ht="15" customHeight="1">
      <c r="A217" s="26" t="s">
        <v>2726</v>
      </c>
      <c r="B217" s="295" t="s">
        <v>3622</v>
      </c>
    </row>
    <row r="218" spans="1:10" ht="15" customHeight="1">
      <c r="A218" s="21" t="s">
        <v>3611</v>
      </c>
      <c r="B218" s="323" t="s">
        <v>4473</v>
      </c>
    </row>
    <row r="219" spans="1:10" ht="15" customHeight="1"/>
    <row r="220" spans="1:10" ht="15" customHeight="1">
      <c r="A220" s="329" t="s">
        <v>2329</v>
      </c>
    </row>
    <row r="221" spans="1:10" ht="15" customHeight="1">
      <c r="A221" s="482" t="s">
        <v>4425</v>
      </c>
    </row>
    <row r="222" spans="1:10" ht="15" customHeight="1">
      <c r="A222" s="25" t="s">
        <v>2726</v>
      </c>
      <c r="B222" s="311" t="s">
        <v>1903</v>
      </c>
      <c r="C222" s="370" t="s">
        <v>4487</v>
      </c>
      <c r="F222" s="310"/>
    </row>
    <row r="223" spans="1:10">
      <c r="A223" s="26" t="s">
        <v>153</v>
      </c>
      <c r="B223" s="295" t="s">
        <v>3622</v>
      </c>
    </row>
    <row r="224" spans="1:10">
      <c r="A224" s="21" t="s">
        <v>687</v>
      </c>
      <c r="B224" s="323" t="s">
        <v>4482</v>
      </c>
    </row>
    <row r="226" spans="1:3" ht="15" customHeight="1">
      <c r="A226" s="357" t="s">
        <v>4426</v>
      </c>
    </row>
    <row r="227" spans="1:3" ht="15" customHeight="1">
      <c r="A227" s="25" t="s">
        <v>1668</v>
      </c>
      <c r="B227" s="311" t="s">
        <v>1903</v>
      </c>
      <c r="C227" t="s">
        <v>4488</v>
      </c>
    </row>
    <row r="228" spans="1:3" ht="15" customHeight="1">
      <c r="A228" s="26" t="s">
        <v>2719</v>
      </c>
      <c r="B228" s="295" t="s">
        <v>654</v>
      </c>
    </row>
    <row r="229" spans="1:3" ht="15" customHeight="1">
      <c r="A229" s="21" t="s">
        <v>633</v>
      </c>
      <c r="B229" s="323" t="s">
        <v>4483</v>
      </c>
    </row>
    <row r="230" spans="1:3" ht="15" customHeight="1"/>
    <row r="231" spans="1:3" ht="15" customHeight="1">
      <c r="A231" s="24" t="s">
        <v>4427</v>
      </c>
    </row>
    <row r="232" spans="1:3" ht="15" customHeight="1">
      <c r="A232" s="25" t="s">
        <v>694</v>
      </c>
      <c r="B232" s="311" t="s">
        <v>1903</v>
      </c>
      <c r="C232" t="s">
        <v>4489</v>
      </c>
    </row>
    <row r="233" spans="1:3" ht="15" customHeight="1">
      <c r="A233" s="26" t="s">
        <v>668</v>
      </c>
      <c r="B233" s="295" t="s">
        <v>654</v>
      </c>
    </row>
    <row r="234" spans="1:3" ht="15" customHeight="1">
      <c r="A234" s="21" t="s">
        <v>3613</v>
      </c>
      <c r="B234" s="323" t="s">
        <v>4484</v>
      </c>
    </row>
    <row r="235" spans="1:3" ht="15" customHeight="1"/>
    <row r="236" spans="1:3" ht="15" customHeight="1">
      <c r="A236" s="357" t="s">
        <v>4492</v>
      </c>
    </row>
    <row r="237" spans="1:3" ht="15" customHeight="1">
      <c r="A237" s="25" t="s">
        <v>2208</v>
      </c>
      <c r="B237" s="311" t="s">
        <v>1903</v>
      </c>
      <c r="C237" t="s">
        <v>4490</v>
      </c>
    </row>
    <row r="238" spans="1:3">
      <c r="A238" s="26" t="s">
        <v>1</v>
      </c>
      <c r="B238" s="295" t="s">
        <v>654</v>
      </c>
    </row>
    <row r="239" spans="1:3">
      <c r="A239" s="21" t="s">
        <v>2724</v>
      </c>
      <c r="B239" s="323" t="s">
        <v>4485</v>
      </c>
    </row>
    <row r="240" spans="1:3">
      <c r="A240" s="21" t="s">
        <v>2718</v>
      </c>
    </row>
    <row r="241" spans="1:11" ht="15" customHeight="1"/>
    <row r="242" spans="1:11" ht="15" customHeight="1">
      <c r="A242" s="454" t="s">
        <v>4574</v>
      </c>
      <c r="B242" s="386"/>
    </row>
    <row r="243" spans="1:11" ht="15" customHeight="1">
      <c r="A243" s="25" t="s">
        <v>3623</v>
      </c>
      <c r="B243" s="311" t="s">
        <v>1903</v>
      </c>
      <c r="C243" t="s">
        <v>4491</v>
      </c>
      <c r="F243" s="310"/>
    </row>
    <row r="244" spans="1:11" ht="15" customHeight="1">
      <c r="A244" s="26" t="s">
        <v>2835</v>
      </c>
      <c r="B244" s="295" t="s">
        <v>654</v>
      </c>
    </row>
    <row r="245" spans="1:11" ht="15" customHeight="1">
      <c r="A245" s="21" t="s">
        <v>3609</v>
      </c>
      <c r="B245" s="323" t="s">
        <v>4486</v>
      </c>
      <c r="F245" s="18"/>
    </row>
    <row r="246" spans="1:11" ht="15" customHeight="1">
      <c r="F246" s="18"/>
    </row>
    <row r="247" spans="1:11" ht="15" customHeight="1">
      <c r="A247" s="329" t="s">
        <v>2330</v>
      </c>
    </row>
    <row r="248" spans="1:11" ht="15" customHeight="1">
      <c r="A248" s="454" t="s">
        <v>4682</v>
      </c>
      <c r="B248" s="386"/>
    </row>
    <row r="249" spans="1:11" ht="15" customHeight="1">
      <c r="A249" s="249" t="s">
        <v>2048</v>
      </c>
      <c r="B249" s="249" t="s">
        <v>2049</v>
      </c>
      <c r="C249" s="249" t="s">
        <v>2050</v>
      </c>
      <c r="D249" s="249" t="s">
        <v>2051</v>
      </c>
      <c r="E249" s="249" t="s">
        <v>2052</v>
      </c>
      <c r="F249" s="249" t="s">
        <v>2053</v>
      </c>
      <c r="G249" s="249" t="s">
        <v>2054</v>
      </c>
      <c r="H249" s="249" t="s">
        <v>2055</v>
      </c>
      <c r="I249" s="249" t="s">
        <v>40</v>
      </c>
      <c r="J249" s="311" t="s">
        <v>1903</v>
      </c>
      <c r="K249" t="s">
        <v>4501</v>
      </c>
    </row>
    <row r="250" spans="1:11" ht="15" customHeight="1">
      <c r="A250" s="25" t="s">
        <v>2722</v>
      </c>
      <c r="B250" s="25" t="s">
        <v>694</v>
      </c>
      <c r="C250" s="25" t="s">
        <v>4228</v>
      </c>
      <c r="D250" s="25" t="s">
        <v>1661</v>
      </c>
      <c r="E250" s="25" t="s">
        <v>180</v>
      </c>
      <c r="F250" s="25" t="s">
        <v>31</v>
      </c>
      <c r="G250" s="25" t="s">
        <v>3627</v>
      </c>
      <c r="H250" s="25" t="s">
        <v>2718</v>
      </c>
      <c r="I250" s="25" t="s">
        <v>2718</v>
      </c>
      <c r="J250" s="295" t="s">
        <v>4472</v>
      </c>
      <c r="K250" s="25" t="s">
        <v>2452</v>
      </c>
    </row>
    <row r="251" spans="1:11" ht="15" customHeight="1">
      <c r="A251" s="26" t="s">
        <v>2194</v>
      </c>
      <c r="B251" s="26" t="s">
        <v>153</v>
      </c>
      <c r="C251" s="26" t="s">
        <v>4228</v>
      </c>
      <c r="D251" s="26" t="s">
        <v>180</v>
      </c>
      <c r="E251" s="26" t="s">
        <v>31</v>
      </c>
      <c r="F251" s="26" t="s">
        <v>2725</v>
      </c>
      <c r="G251" s="26" t="s">
        <v>2718</v>
      </c>
      <c r="H251" s="26" t="s">
        <v>3623</v>
      </c>
      <c r="I251" s="26" t="s">
        <v>1661</v>
      </c>
      <c r="J251" s="323" t="s">
        <v>4519</v>
      </c>
    </row>
    <row r="252" spans="1:11" ht="15" customHeight="1">
      <c r="A252" s="21" t="s">
        <v>2709</v>
      </c>
      <c r="B252" s="26" t="s">
        <v>2717</v>
      </c>
      <c r="C252" s="21"/>
      <c r="D252" s="21" t="s">
        <v>3615</v>
      </c>
      <c r="E252" s="21" t="s">
        <v>1654</v>
      </c>
      <c r="F252" s="26" t="s">
        <v>2707</v>
      </c>
      <c r="G252" s="21" t="s">
        <v>3619</v>
      </c>
      <c r="H252" s="21" t="s">
        <v>2724</v>
      </c>
      <c r="I252" s="21" t="s">
        <v>31</v>
      </c>
    </row>
    <row r="253" spans="1:11" ht="15" customHeight="1">
      <c r="A253" s="195"/>
    </row>
    <row r="254" spans="1:11" ht="15" customHeight="1">
      <c r="A254" s="454" t="s">
        <v>4575</v>
      </c>
      <c r="B254" s="386"/>
      <c r="F254" s="310"/>
    </row>
    <row r="255" spans="1:11" ht="15" customHeight="1">
      <c r="A255" s="249" t="s">
        <v>2048</v>
      </c>
      <c r="B255" s="249" t="s">
        <v>2049</v>
      </c>
      <c r="C255" s="249" t="s">
        <v>2050</v>
      </c>
      <c r="D255" s="249" t="s">
        <v>2051</v>
      </c>
      <c r="E255" s="249" t="s">
        <v>2052</v>
      </c>
      <c r="F255" s="249" t="s">
        <v>2053</v>
      </c>
      <c r="G255" s="249" t="s">
        <v>2054</v>
      </c>
      <c r="H255" s="249" t="s">
        <v>40</v>
      </c>
      <c r="I255" s="311" t="s">
        <v>1903</v>
      </c>
      <c r="J255" t="s">
        <v>4502</v>
      </c>
      <c r="K255" s="249"/>
    </row>
    <row r="256" spans="1:11">
      <c r="A256" s="25" t="s">
        <v>3612</v>
      </c>
      <c r="B256" s="25" t="s">
        <v>668</v>
      </c>
      <c r="C256" s="25" t="s">
        <v>694</v>
      </c>
      <c r="D256" s="25" t="s">
        <v>2712</v>
      </c>
      <c r="E256" s="25" t="s">
        <v>1667</v>
      </c>
      <c r="F256" s="25" t="s">
        <v>2192</v>
      </c>
      <c r="G256" s="25" t="s">
        <v>700</v>
      </c>
      <c r="H256" s="25" t="s">
        <v>2715</v>
      </c>
      <c r="I256" s="295" t="s">
        <v>4472</v>
      </c>
    </row>
    <row r="257" spans="1:11">
      <c r="A257" s="26" t="s">
        <v>653</v>
      </c>
      <c r="B257" s="26" t="s">
        <v>3666</v>
      </c>
      <c r="C257" s="26" t="s">
        <v>2835</v>
      </c>
      <c r="D257" s="26" t="s">
        <v>2726</v>
      </c>
      <c r="E257" s="26" t="s">
        <v>3625</v>
      </c>
      <c r="F257" s="26" t="s">
        <v>2714</v>
      </c>
      <c r="G257" s="26" t="s">
        <v>2722</v>
      </c>
      <c r="H257" s="26" t="s">
        <v>2714</v>
      </c>
      <c r="I257" s="323" t="s">
        <v>4520</v>
      </c>
    </row>
    <row r="258" spans="1:11">
      <c r="A258" s="21" t="s">
        <v>2714</v>
      </c>
      <c r="B258" s="21" t="s">
        <v>37</v>
      </c>
      <c r="C258" s="21" t="s">
        <v>23</v>
      </c>
      <c r="D258" s="21" t="s">
        <v>694</v>
      </c>
      <c r="E258" s="21" t="s">
        <v>3622</v>
      </c>
      <c r="F258" s="21" t="s">
        <v>683</v>
      </c>
      <c r="G258" s="21" t="s">
        <v>2717</v>
      </c>
      <c r="H258" s="21" t="s">
        <v>154</v>
      </c>
    </row>
    <row r="259" spans="1:11" ht="15" customHeight="1">
      <c r="A259" s="38"/>
      <c r="F259" s="310"/>
      <c r="G259" t="s">
        <v>2452</v>
      </c>
    </row>
    <row r="260" spans="1:11" ht="15" customHeight="1">
      <c r="A260" s="329" t="s">
        <v>2331</v>
      </c>
    </row>
    <row r="261" spans="1:11" ht="15" customHeight="1">
      <c r="A261" s="454" t="s">
        <v>4542</v>
      </c>
      <c r="B261" s="386"/>
      <c r="F261" s="18"/>
    </row>
    <row r="262" spans="1:11" ht="15" customHeight="1">
      <c r="A262" s="25" t="s">
        <v>694</v>
      </c>
      <c r="B262" s="311" t="s">
        <v>1903</v>
      </c>
      <c r="C262" t="s">
        <v>4548</v>
      </c>
    </row>
    <row r="263" spans="1:11" ht="15" customHeight="1">
      <c r="A263" s="26" t="s">
        <v>668</v>
      </c>
      <c r="B263" s="295" t="s">
        <v>4472</v>
      </c>
      <c r="K263" t="s">
        <v>2452</v>
      </c>
    </row>
    <row r="264" spans="1:11" ht="15" customHeight="1">
      <c r="A264" s="21" t="s">
        <v>1690</v>
      </c>
      <c r="B264" s="323" t="s">
        <v>4555</v>
      </c>
      <c r="F264" s="310"/>
    </row>
    <row r="265" spans="1:11" ht="15" customHeight="1">
      <c r="A265" s="21" t="s">
        <v>1671</v>
      </c>
      <c r="B265" s="3"/>
      <c r="F265" s="310"/>
    </row>
    <row r="266" spans="1:11" ht="15" customHeight="1">
      <c r="J266" t="s">
        <v>2452</v>
      </c>
    </row>
    <row r="267" spans="1:11" ht="15" customHeight="1">
      <c r="A267" s="357" t="s">
        <v>4680</v>
      </c>
      <c r="F267" s="18"/>
    </row>
    <row r="268" spans="1:11" ht="15" customHeight="1">
      <c r="A268" s="25" t="s">
        <v>2700</v>
      </c>
      <c r="B268" s="311" t="s">
        <v>1903</v>
      </c>
      <c r="C268" t="s">
        <v>4549</v>
      </c>
    </row>
    <row r="269" spans="1:11" ht="15" customHeight="1">
      <c r="A269" s="26" t="s">
        <v>180</v>
      </c>
      <c r="B269" s="295" t="s">
        <v>4472</v>
      </c>
    </row>
    <row r="270" spans="1:11" ht="15" customHeight="1">
      <c r="A270" s="21" t="s">
        <v>1337</v>
      </c>
      <c r="B270" s="323" t="s">
        <v>4556</v>
      </c>
      <c r="F270" s="310"/>
    </row>
    <row r="271" spans="1:11" ht="15" customHeight="1"/>
    <row r="272" spans="1:11" ht="15" customHeight="1">
      <c r="A272" s="357" t="s">
        <v>4681</v>
      </c>
      <c r="F272" s="18"/>
    </row>
    <row r="273" spans="1:10" ht="15" customHeight="1">
      <c r="A273" s="25" t="s">
        <v>2711</v>
      </c>
      <c r="B273" s="311" t="s">
        <v>1903</v>
      </c>
      <c r="C273" t="s">
        <v>4550</v>
      </c>
    </row>
    <row r="274" spans="1:10" ht="15" customHeight="1">
      <c r="A274" s="26" t="s">
        <v>2213</v>
      </c>
      <c r="B274" s="295" t="s">
        <v>4472</v>
      </c>
    </row>
    <row r="275" spans="1:10" ht="15" customHeight="1">
      <c r="A275" s="21" t="s">
        <v>3611</v>
      </c>
      <c r="B275" s="323" t="s">
        <v>4557</v>
      </c>
      <c r="I275" t="s">
        <v>2452</v>
      </c>
    </row>
    <row r="276" spans="1:10" ht="15" customHeight="1"/>
    <row r="277" spans="1:10" ht="15" customHeight="1">
      <c r="A277" s="357" t="s">
        <v>4543</v>
      </c>
      <c r="F277" s="18"/>
    </row>
    <row r="278" spans="1:10" ht="15" customHeight="1">
      <c r="A278" s="249" t="s">
        <v>2048</v>
      </c>
      <c r="B278" s="249" t="s">
        <v>2049</v>
      </c>
      <c r="C278" s="249" t="s">
        <v>2050</v>
      </c>
      <c r="D278" s="249" t="s">
        <v>2051</v>
      </c>
      <c r="E278" s="249" t="s">
        <v>2052</v>
      </c>
      <c r="F278" s="249" t="s">
        <v>40</v>
      </c>
      <c r="G278" s="311" t="s">
        <v>1903</v>
      </c>
      <c r="H278" t="s">
        <v>4551</v>
      </c>
    </row>
    <row r="279" spans="1:10" ht="15" customHeight="1">
      <c r="A279" s="25" t="s">
        <v>2717</v>
      </c>
      <c r="B279" s="25" t="s">
        <v>4228</v>
      </c>
      <c r="C279" s="25" t="s">
        <v>4228</v>
      </c>
      <c r="D279" s="25" t="s">
        <v>3602</v>
      </c>
      <c r="E279" s="25" t="s">
        <v>2717</v>
      </c>
      <c r="F279" s="25" t="s">
        <v>1343</v>
      </c>
      <c r="G279" s="295" t="s">
        <v>4472</v>
      </c>
    </row>
    <row r="280" spans="1:10" ht="15" customHeight="1">
      <c r="A280" s="26" t="s">
        <v>3629</v>
      </c>
      <c r="B280" s="26" t="s">
        <v>4228</v>
      </c>
      <c r="C280" s="26" t="s">
        <v>4228</v>
      </c>
      <c r="D280" s="26" t="s">
        <v>2191</v>
      </c>
      <c r="E280" s="26" t="s">
        <v>3629</v>
      </c>
      <c r="F280" s="26" t="s">
        <v>2717</v>
      </c>
      <c r="G280" s="323" t="s">
        <v>4558</v>
      </c>
      <c r="J280" t="s">
        <v>2452</v>
      </c>
    </row>
    <row r="281" spans="1:10" ht="15" customHeight="1">
      <c r="A281" s="21" t="s">
        <v>3602</v>
      </c>
      <c r="B281" s="21" t="s">
        <v>4228</v>
      </c>
      <c r="C281" s="21" t="s">
        <v>4228</v>
      </c>
      <c r="D281" s="26" t="s">
        <v>675</v>
      </c>
      <c r="E281" s="21" t="s">
        <v>3618</v>
      </c>
      <c r="F281" s="21" t="s">
        <v>3629</v>
      </c>
    </row>
    <row r="282" spans="1:10" ht="15" customHeight="1">
      <c r="A282" s="21"/>
      <c r="B282" s="21"/>
      <c r="C282" s="21"/>
      <c r="D282" s="26" t="s">
        <v>3618</v>
      </c>
      <c r="E282" s="21"/>
      <c r="F282" s="21"/>
    </row>
    <row r="283" spans="1:10" ht="15" customHeight="1">
      <c r="A283" s="21"/>
      <c r="B283" s="21"/>
      <c r="C283" s="21"/>
      <c r="D283" s="26" t="s">
        <v>1343</v>
      </c>
      <c r="E283" s="21"/>
      <c r="F283" s="21"/>
    </row>
    <row r="284" spans="1:10" ht="15" customHeight="1">
      <c r="A284" s="21"/>
      <c r="B284" s="21"/>
      <c r="C284" s="21"/>
      <c r="D284" s="26" t="s">
        <v>2726</v>
      </c>
      <c r="E284" s="21"/>
      <c r="F284" s="21"/>
    </row>
    <row r="285" spans="1:10" ht="15" customHeight="1">
      <c r="F285" s="18"/>
    </row>
    <row r="286" spans="1:10" ht="15" customHeight="1">
      <c r="A286" s="454" t="s">
        <v>4544</v>
      </c>
      <c r="B286" s="386"/>
    </row>
    <row r="287" spans="1:10" ht="15" customHeight="1">
      <c r="A287" s="25" t="s">
        <v>3603</v>
      </c>
      <c r="B287" s="311" t="s">
        <v>1903</v>
      </c>
      <c r="C287" t="s">
        <v>4552</v>
      </c>
    </row>
    <row r="288" spans="1:10" ht="15" customHeight="1">
      <c r="A288" s="26" t="s">
        <v>1671</v>
      </c>
      <c r="B288" s="295" t="s">
        <v>4472</v>
      </c>
      <c r="F288" s="310"/>
    </row>
    <row r="289" spans="1:10" ht="15" customHeight="1">
      <c r="A289" s="21" t="s">
        <v>3619</v>
      </c>
      <c r="B289" s="323" t="s">
        <v>4559</v>
      </c>
    </row>
    <row r="290" spans="1:10" ht="15" customHeight="1">
      <c r="F290" s="18"/>
    </row>
    <row r="291" spans="1:10" ht="15" customHeight="1">
      <c r="A291" s="357" t="s">
        <v>4545</v>
      </c>
    </row>
    <row r="292" spans="1:10" ht="15" customHeight="1">
      <c r="A292" s="25" t="s">
        <v>2717</v>
      </c>
      <c r="B292" s="311" t="s">
        <v>1903</v>
      </c>
      <c r="C292" t="s">
        <v>4553</v>
      </c>
    </row>
    <row r="293" spans="1:10" ht="15" customHeight="1">
      <c r="A293" s="26" t="s">
        <v>3609</v>
      </c>
      <c r="B293" s="295" t="s">
        <v>4472</v>
      </c>
      <c r="F293" s="310"/>
    </row>
    <row r="294" spans="1:10" ht="15" customHeight="1">
      <c r="A294" s="26" t="s">
        <v>2189</v>
      </c>
      <c r="B294" s="323" t="s">
        <v>4560</v>
      </c>
    </row>
    <row r="295" spans="1:10" ht="15" customHeight="1">
      <c r="F295" s="18"/>
    </row>
    <row r="296" spans="1:10" ht="15" customHeight="1">
      <c r="A296" s="454" t="s">
        <v>4576</v>
      </c>
      <c r="B296" s="386"/>
    </row>
    <row r="297" spans="1:10" ht="15" customHeight="1">
      <c r="A297" s="25" t="s">
        <v>700</v>
      </c>
      <c r="B297" s="311" t="s">
        <v>1903</v>
      </c>
      <c r="C297" t="s">
        <v>4554</v>
      </c>
      <c r="D297" t="s">
        <v>2452</v>
      </c>
    </row>
    <row r="298" spans="1:10" ht="15" customHeight="1">
      <c r="A298" s="26" t="s">
        <v>3611</v>
      </c>
      <c r="B298" s="295" t="s">
        <v>4472</v>
      </c>
      <c r="F298" s="310" t="s">
        <v>2452</v>
      </c>
    </row>
    <row r="299" spans="1:10" ht="15" customHeight="1">
      <c r="A299" s="21" t="s">
        <v>153</v>
      </c>
      <c r="B299" s="323" t="s">
        <v>4561</v>
      </c>
      <c r="G299" t="s">
        <v>2452</v>
      </c>
    </row>
    <row r="300" spans="1:10" ht="15" customHeight="1">
      <c r="F300" s="18"/>
    </row>
    <row r="301" spans="1:10" ht="15" customHeight="1">
      <c r="A301" s="329" t="s">
        <v>2456</v>
      </c>
      <c r="I301" t="s">
        <v>2452</v>
      </c>
      <c r="J301" t="s">
        <v>2452</v>
      </c>
    </row>
    <row r="302" spans="1:10" ht="15" customHeight="1">
      <c r="A302" s="358" t="s">
        <v>4602</v>
      </c>
    </row>
    <row r="303" spans="1:10" ht="15" customHeight="1">
      <c r="A303" s="249" t="s">
        <v>2048</v>
      </c>
      <c r="B303" s="249" t="s">
        <v>2049</v>
      </c>
      <c r="C303" s="249" t="s">
        <v>2050</v>
      </c>
      <c r="D303" s="249" t="s">
        <v>2051</v>
      </c>
      <c r="E303" s="249" t="s">
        <v>2052</v>
      </c>
      <c r="F303" s="249" t="s">
        <v>2053</v>
      </c>
      <c r="G303" s="249" t="s">
        <v>40</v>
      </c>
      <c r="H303" s="311" t="s">
        <v>1903</v>
      </c>
      <c r="I303" t="s">
        <v>4609</v>
      </c>
    </row>
    <row r="304" spans="1:10">
      <c r="A304" s="25" t="s">
        <v>2211</v>
      </c>
      <c r="B304" s="25" t="s">
        <v>4228</v>
      </c>
      <c r="C304" s="25" t="s">
        <v>4228</v>
      </c>
      <c r="D304" s="25" t="s">
        <v>4228</v>
      </c>
      <c r="E304" s="25" t="s">
        <v>4228</v>
      </c>
      <c r="F304" s="25" t="s">
        <v>4228</v>
      </c>
      <c r="G304" s="25" t="s">
        <v>2211</v>
      </c>
      <c r="H304" s="295" t="s">
        <v>4472</v>
      </c>
    </row>
    <row r="305" spans="1:8">
      <c r="A305" s="26" t="s">
        <v>2725</v>
      </c>
      <c r="B305" s="26" t="s">
        <v>4228</v>
      </c>
      <c r="C305" s="26" t="s">
        <v>4228</v>
      </c>
      <c r="D305" s="26" t="s">
        <v>4228</v>
      </c>
      <c r="E305" s="26" t="s">
        <v>4228</v>
      </c>
      <c r="F305" s="26" t="s">
        <v>4228</v>
      </c>
      <c r="G305" s="26" t="s">
        <v>2725</v>
      </c>
      <c r="H305" s="323" t="s">
        <v>4603</v>
      </c>
    </row>
    <row r="306" spans="1:8">
      <c r="A306" s="26" t="s">
        <v>2205</v>
      </c>
      <c r="B306" s="21" t="s">
        <v>4228</v>
      </c>
      <c r="C306" s="21" t="s">
        <v>4228</v>
      </c>
      <c r="D306" s="21" t="s">
        <v>4228</v>
      </c>
      <c r="E306" s="21" t="s">
        <v>4228</v>
      </c>
      <c r="F306" s="21" t="s">
        <v>4228</v>
      </c>
      <c r="G306" s="26" t="s">
        <v>2205</v>
      </c>
    </row>
    <row r="308" spans="1:8" ht="15" customHeight="1">
      <c r="A308" s="357" t="s">
        <v>4546</v>
      </c>
    </row>
    <row r="309" spans="1:8" ht="15" customHeight="1">
      <c r="A309" s="249" t="s">
        <v>2048</v>
      </c>
      <c r="B309" s="249" t="s">
        <v>2049</v>
      </c>
      <c r="C309" s="249" t="s">
        <v>2050</v>
      </c>
      <c r="D309" s="249" t="s">
        <v>2051</v>
      </c>
      <c r="E309" s="249" t="s">
        <v>2052</v>
      </c>
      <c r="F309" s="249" t="s">
        <v>40</v>
      </c>
      <c r="G309" s="311" t="s">
        <v>1903</v>
      </c>
      <c r="H309" t="s">
        <v>4610</v>
      </c>
    </row>
    <row r="310" spans="1:8" ht="15" customHeight="1">
      <c r="A310" s="25" t="s">
        <v>153</v>
      </c>
      <c r="B310" s="25" t="s">
        <v>2705</v>
      </c>
      <c r="C310" s="25" t="s">
        <v>3614</v>
      </c>
      <c r="D310" s="25" t="s">
        <v>180</v>
      </c>
      <c r="E310" s="25" t="s">
        <v>704</v>
      </c>
      <c r="F310" s="25" t="s">
        <v>1668</v>
      </c>
      <c r="G310" s="295" t="s">
        <v>4472</v>
      </c>
    </row>
    <row r="311" spans="1:8" ht="15" customHeight="1">
      <c r="A311" s="26" t="s">
        <v>2208</v>
      </c>
      <c r="B311" s="26" t="s">
        <v>3619</v>
      </c>
      <c r="C311" s="26" t="s">
        <v>2724</v>
      </c>
      <c r="D311" s="26" t="s">
        <v>1661</v>
      </c>
      <c r="E311" s="26" t="s">
        <v>15</v>
      </c>
      <c r="F311" s="26" t="s">
        <v>3614</v>
      </c>
      <c r="G311" s="323" t="s">
        <v>4604</v>
      </c>
    </row>
    <row r="312" spans="1:8" ht="15" customHeight="1">
      <c r="A312" s="21" t="s">
        <v>23</v>
      </c>
      <c r="B312" s="21" t="s">
        <v>2710</v>
      </c>
      <c r="C312" s="21" t="s">
        <v>2718</v>
      </c>
      <c r="D312" s="21" t="s">
        <v>3614</v>
      </c>
      <c r="E312" s="26" t="s">
        <v>1656</v>
      </c>
      <c r="F312" s="21" t="s">
        <v>1661</v>
      </c>
    </row>
    <row r="313" spans="1:8" ht="15" customHeight="1">
      <c r="A313" s="21"/>
      <c r="B313" s="21" t="s">
        <v>658</v>
      </c>
      <c r="C313" s="21"/>
      <c r="D313" s="21"/>
      <c r="E313" s="21"/>
      <c r="F313" s="21"/>
    </row>
    <row r="314" spans="1:8" ht="15" customHeight="1">
      <c r="A314" s="195"/>
    </row>
    <row r="315" spans="1:8" ht="15" customHeight="1">
      <c r="A315" s="357" t="s">
        <v>4547</v>
      </c>
      <c r="F315" s="310"/>
    </row>
    <row r="316" spans="1:8" ht="15" customHeight="1">
      <c r="A316" s="25" t="s">
        <v>675</v>
      </c>
      <c r="B316" s="311" t="s">
        <v>1903</v>
      </c>
      <c r="C316" t="s">
        <v>4611</v>
      </c>
    </row>
    <row r="317" spans="1:8" ht="15" customHeight="1">
      <c r="A317" s="26" t="s">
        <v>2191</v>
      </c>
      <c r="B317" s="295" t="s">
        <v>4472</v>
      </c>
      <c r="F317" s="18"/>
    </row>
    <row r="318" spans="1:8" ht="15" customHeight="1">
      <c r="A318" s="26" t="s">
        <v>2725</v>
      </c>
      <c r="B318" s="323" t="s">
        <v>4605</v>
      </c>
      <c r="F318" s="18"/>
    </row>
    <row r="319" spans="1:8" ht="15" customHeight="1">
      <c r="A319" s="26" t="s">
        <v>3617</v>
      </c>
      <c r="F319" s="18"/>
    </row>
    <row r="320" spans="1:8" ht="15" customHeight="1">
      <c r="A320" s="26" t="s">
        <v>3625</v>
      </c>
      <c r="B320" s="3"/>
      <c r="E320" t="s">
        <v>2452</v>
      </c>
    </row>
    <row r="321" spans="1:8" ht="15" customHeight="1">
      <c r="A321" s="195"/>
    </row>
    <row r="322" spans="1:8" ht="15" customHeight="1">
      <c r="A322" s="454" t="s">
        <v>4173</v>
      </c>
      <c r="B322" s="386"/>
    </row>
    <row r="323" spans="1:8" ht="15" customHeight="1">
      <c r="A323" s="25" t="s">
        <v>668</v>
      </c>
      <c r="B323" s="311" t="s">
        <v>1903</v>
      </c>
      <c r="C323" t="s">
        <v>4612</v>
      </c>
    </row>
    <row r="324" spans="1:8" ht="15" customHeight="1">
      <c r="A324" s="26" t="s">
        <v>2722</v>
      </c>
      <c r="B324" s="295" t="s">
        <v>4472</v>
      </c>
      <c r="F324" t="s">
        <v>2452</v>
      </c>
    </row>
    <row r="325" spans="1:8" ht="15" customHeight="1">
      <c r="A325" s="21" t="s">
        <v>2709</v>
      </c>
      <c r="B325" s="323" t="s">
        <v>4606</v>
      </c>
    </row>
    <row r="326" spans="1:8" ht="15" customHeight="1">
      <c r="A326" s="195"/>
    </row>
    <row r="327" spans="1:8" ht="15" customHeight="1">
      <c r="A327" s="453" t="s">
        <v>4174</v>
      </c>
      <c r="B327" s="386"/>
      <c r="H327" t="s">
        <v>2452</v>
      </c>
    </row>
    <row r="328" spans="1:8" ht="15" customHeight="1">
      <c r="A328" s="25" t="s">
        <v>2719</v>
      </c>
      <c r="B328" s="311" t="s">
        <v>1903</v>
      </c>
      <c r="C328" t="s">
        <v>4613</v>
      </c>
    </row>
    <row r="329" spans="1:8" ht="15" customHeight="1">
      <c r="A329" s="26" t="s">
        <v>3616</v>
      </c>
      <c r="B329" s="295" t="s">
        <v>4472</v>
      </c>
    </row>
    <row r="330" spans="1:8" ht="15" customHeight="1">
      <c r="A330" s="21" t="s">
        <v>3606</v>
      </c>
      <c r="B330" s="323" t="s">
        <v>4607</v>
      </c>
      <c r="E330" t="s">
        <v>2452</v>
      </c>
    </row>
    <row r="331" spans="1:8" ht="15" customHeight="1">
      <c r="A331" s="195"/>
    </row>
    <row r="332" spans="1:8" ht="15" customHeight="1">
      <c r="A332" s="454" t="s">
        <v>4175</v>
      </c>
      <c r="B332" s="386"/>
      <c r="C332" s="386"/>
    </row>
    <row r="333" spans="1:8" ht="15" customHeight="1">
      <c r="A333" s="25" t="s">
        <v>668</v>
      </c>
      <c r="B333" s="311" t="s">
        <v>1903</v>
      </c>
      <c r="C333" t="s">
        <v>4614</v>
      </c>
    </row>
    <row r="334" spans="1:8">
      <c r="A334" s="26" t="s">
        <v>2709</v>
      </c>
      <c r="B334" s="295" t="s">
        <v>4608</v>
      </c>
    </row>
    <row r="335" spans="1:8">
      <c r="A335" s="21" t="s">
        <v>2717</v>
      </c>
      <c r="B335" s="323" t="s">
        <v>2295</v>
      </c>
    </row>
    <row r="337" spans="1:10" ht="15" customHeight="1">
      <c r="A337" s="453" t="s">
        <v>4176</v>
      </c>
      <c r="B337" s="386"/>
      <c r="F337" s="310"/>
    </row>
    <row r="338" spans="1:10" ht="15" customHeight="1">
      <c r="A338" s="249" t="s">
        <v>2048</v>
      </c>
      <c r="B338" s="249" t="s">
        <v>2049</v>
      </c>
      <c r="C338" s="249" t="s">
        <v>2050</v>
      </c>
      <c r="D338" s="249" t="s">
        <v>2051</v>
      </c>
      <c r="E338" s="249" t="s">
        <v>2052</v>
      </c>
      <c r="F338" s="249" t="s">
        <v>2053</v>
      </c>
      <c r="G338" s="249" t="s">
        <v>2054</v>
      </c>
      <c r="H338" s="249" t="s">
        <v>40</v>
      </c>
      <c r="I338" s="311" t="s">
        <v>1903</v>
      </c>
      <c r="J338" t="s">
        <v>4615</v>
      </c>
    </row>
    <row r="339" spans="1:10" ht="15" customHeight="1">
      <c r="A339" s="25" t="s">
        <v>2318</v>
      </c>
      <c r="B339" s="25" t="s">
        <v>1649</v>
      </c>
      <c r="C339" s="25" t="s">
        <v>653</v>
      </c>
      <c r="D339" s="25" t="s">
        <v>2714</v>
      </c>
      <c r="E339" s="25" t="s">
        <v>2318</v>
      </c>
      <c r="F339" s="25" t="s">
        <v>638</v>
      </c>
      <c r="G339" s="25" t="s">
        <v>639</v>
      </c>
      <c r="H339" s="25" t="s">
        <v>2199</v>
      </c>
      <c r="I339" s="295" t="s">
        <v>4608</v>
      </c>
    </row>
    <row r="340" spans="1:10" ht="15" customHeight="1">
      <c r="A340" s="26" t="s">
        <v>2717</v>
      </c>
      <c r="B340" s="26" t="s">
        <v>668</v>
      </c>
      <c r="C340" s="26" t="s">
        <v>1749</v>
      </c>
      <c r="D340" s="26" t="s">
        <v>653</v>
      </c>
      <c r="E340" s="26" t="s">
        <v>2717</v>
      </c>
      <c r="F340" s="26" t="s">
        <v>3629</v>
      </c>
      <c r="G340" s="26" t="s">
        <v>1749</v>
      </c>
      <c r="H340" s="26" t="s">
        <v>11</v>
      </c>
      <c r="I340" s="323" t="s">
        <v>4233</v>
      </c>
    </row>
    <row r="341" spans="1:10" ht="15" customHeight="1">
      <c r="A341" s="21" t="s">
        <v>1671</v>
      </c>
      <c r="B341" s="21" t="s">
        <v>2191</v>
      </c>
      <c r="C341" s="21" t="s">
        <v>2199</v>
      </c>
      <c r="D341" s="21" t="s">
        <v>141</v>
      </c>
      <c r="E341" s="21" t="s">
        <v>2191</v>
      </c>
      <c r="F341" s="21" t="s">
        <v>668</v>
      </c>
      <c r="G341" s="21" t="s">
        <v>2210</v>
      </c>
      <c r="H341" s="21" t="s">
        <v>653</v>
      </c>
    </row>
    <row r="342" spans="1:10" ht="15" customHeight="1">
      <c r="A342" s="21"/>
      <c r="B342" s="21"/>
      <c r="C342" s="21"/>
      <c r="D342" s="21"/>
      <c r="E342" s="21" t="s">
        <v>1671</v>
      </c>
      <c r="F342" s="21"/>
      <c r="G342" s="21"/>
      <c r="H342" s="21"/>
    </row>
    <row r="343" spans="1:10" ht="15" customHeight="1">
      <c r="A343" s="38"/>
      <c r="C343" s="26"/>
      <c r="F343" s="310"/>
    </row>
    <row r="344" spans="1:10" ht="15" customHeight="1">
      <c r="A344" s="329" t="s">
        <v>2472</v>
      </c>
    </row>
    <row r="345" spans="1:10" ht="15" customHeight="1">
      <c r="A345" s="357" t="s">
        <v>4679</v>
      </c>
      <c r="C345" t="s">
        <v>2452</v>
      </c>
    </row>
    <row r="346" spans="1:10" ht="15" customHeight="1">
      <c r="A346" s="25" t="s">
        <v>2189</v>
      </c>
      <c r="B346" s="311" t="s">
        <v>1903</v>
      </c>
      <c r="C346" t="s">
        <v>4659</v>
      </c>
      <c r="F346" s="310"/>
    </row>
    <row r="347" spans="1:10" ht="15" customHeight="1">
      <c r="A347" s="26" t="s">
        <v>3621</v>
      </c>
      <c r="B347" s="295" t="s">
        <v>4608</v>
      </c>
    </row>
    <row r="348" spans="1:10" ht="15" customHeight="1">
      <c r="A348" s="21" t="s">
        <v>1343</v>
      </c>
      <c r="B348" s="323" t="s">
        <v>4234</v>
      </c>
      <c r="F348" s="18"/>
    </row>
    <row r="349" spans="1:10" ht="15" customHeight="1"/>
    <row r="350" spans="1:10" ht="15" customHeight="1">
      <c r="A350" s="357" t="s">
        <v>3112</v>
      </c>
    </row>
    <row r="351" spans="1:10" ht="15" customHeight="1">
      <c r="A351" s="25" t="s">
        <v>2208</v>
      </c>
      <c r="B351" s="311" t="s">
        <v>1903</v>
      </c>
      <c r="C351" t="s">
        <v>4660</v>
      </c>
      <c r="F351" s="310"/>
    </row>
    <row r="352" spans="1:10">
      <c r="A352" s="26" t="s">
        <v>2717</v>
      </c>
      <c r="B352" s="295" t="s">
        <v>4608</v>
      </c>
    </row>
    <row r="353" spans="1:8">
      <c r="A353" s="21" t="s">
        <v>2718</v>
      </c>
      <c r="B353" s="323" t="s">
        <v>4235</v>
      </c>
    </row>
    <row r="355" spans="1:8" ht="15" customHeight="1">
      <c r="A355" s="357" t="s">
        <v>3113</v>
      </c>
    </row>
    <row r="356" spans="1:8" ht="15" customHeight="1">
      <c r="A356" s="25" t="s">
        <v>2719</v>
      </c>
      <c r="B356" s="311" t="s">
        <v>1903</v>
      </c>
      <c r="C356" t="s">
        <v>4661</v>
      </c>
    </row>
    <row r="357" spans="1:8" ht="15" customHeight="1">
      <c r="A357" s="26" t="s">
        <v>2205</v>
      </c>
      <c r="B357" s="295" t="s">
        <v>4608</v>
      </c>
      <c r="F357" s="310"/>
    </row>
    <row r="358" spans="1:8" ht="15" customHeight="1">
      <c r="A358" s="21" t="s">
        <v>3666</v>
      </c>
      <c r="B358" s="323" t="s">
        <v>4236</v>
      </c>
    </row>
    <row r="359" spans="1:8" ht="15" customHeight="1">
      <c r="F359" s="18"/>
    </row>
    <row r="360" spans="1:8" ht="15" customHeight="1">
      <c r="A360" s="357" t="s">
        <v>4177</v>
      </c>
    </row>
    <row r="361" spans="1:8" ht="15" customHeight="1">
      <c r="A361" s="25" t="s">
        <v>2709</v>
      </c>
      <c r="B361" s="311" t="s">
        <v>1903</v>
      </c>
      <c r="C361" t="s">
        <v>4662</v>
      </c>
    </row>
    <row r="362" spans="1:8" ht="15" customHeight="1">
      <c r="A362" s="26" t="s">
        <v>31</v>
      </c>
      <c r="B362" s="295" t="s">
        <v>4608</v>
      </c>
      <c r="F362" s="310"/>
    </row>
    <row r="363" spans="1:8" ht="15" customHeight="1">
      <c r="A363" s="21" t="s">
        <v>687</v>
      </c>
      <c r="B363" s="323" t="s">
        <v>4237</v>
      </c>
    </row>
    <row r="364" spans="1:8" ht="15" customHeight="1">
      <c r="B364" s="3"/>
    </row>
    <row r="365" spans="1:8" ht="15" customHeight="1">
      <c r="A365" s="357" t="s">
        <v>4178</v>
      </c>
      <c r="B365" s="3"/>
    </row>
    <row r="366" spans="1:8" ht="15" customHeight="1">
      <c r="A366" s="249" t="s">
        <v>2048</v>
      </c>
      <c r="B366" s="249" t="s">
        <v>2049</v>
      </c>
      <c r="C366" s="249" t="s">
        <v>2050</v>
      </c>
      <c r="D366" s="249" t="s">
        <v>2051</v>
      </c>
      <c r="E366" s="249" t="s">
        <v>2052</v>
      </c>
      <c r="F366" s="249" t="s">
        <v>40</v>
      </c>
      <c r="G366" s="311" t="s">
        <v>1903</v>
      </c>
      <c r="H366" t="s">
        <v>4663</v>
      </c>
    </row>
    <row r="367" spans="1:8">
      <c r="A367" s="25" t="s">
        <v>668</v>
      </c>
      <c r="B367" s="25" t="s">
        <v>653</v>
      </c>
      <c r="C367" s="25" t="s">
        <v>4228</v>
      </c>
      <c r="D367" s="25" t="s">
        <v>3636</v>
      </c>
      <c r="E367" s="25" t="s">
        <v>668</v>
      </c>
      <c r="F367" s="25" t="s">
        <v>3636</v>
      </c>
      <c r="G367" s="295" t="s">
        <v>4608</v>
      </c>
    </row>
    <row r="368" spans="1:8">
      <c r="A368" s="26" t="s">
        <v>694</v>
      </c>
      <c r="B368" s="26" t="s">
        <v>3622</v>
      </c>
      <c r="C368" s="26" t="s">
        <v>4228</v>
      </c>
      <c r="D368" s="26" t="s">
        <v>1654</v>
      </c>
      <c r="E368" s="26" t="s">
        <v>694</v>
      </c>
      <c r="F368" s="26" t="s">
        <v>653</v>
      </c>
      <c r="G368" s="323" t="s">
        <v>4238</v>
      </c>
    </row>
    <row r="369" spans="1:6">
      <c r="A369" s="21" t="s">
        <v>153</v>
      </c>
      <c r="B369" s="21" t="s">
        <v>1337</v>
      </c>
      <c r="C369" s="21" t="s">
        <v>4228</v>
      </c>
      <c r="D369" s="21" t="s">
        <v>2704</v>
      </c>
      <c r="E369" s="21" t="s">
        <v>153</v>
      </c>
      <c r="F369" s="21" t="s">
        <v>23</v>
      </c>
    </row>
    <row r="370" spans="1:6">
      <c r="A370" s="21"/>
      <c r="B370" s="21" t="s">
        <v>1653</v>
      </c>
      <c r="C370" s="21"/>
      <c r="D370" s="21" t="s">
        <v>3619</v>
      </c>
      <c r="E370" s="21"/>
      <c r="F370" s="21"/>
    </row>
    <row r="371" spans="1:6">
      <c r="A371" s="21"/>
      <c r="B371" s="21" t="s">
        <v>21</v>
      </c>
      <c r="C371" s="21"/>
      <c r="D371" s="21"/>
      <c r="E371" s="21"/>
      <c r="F371" s="21"/>
    </row>
    <row r="372" spans="1:6">
      <c r="A372" s="21"/>
      <c r="B372" s="21" t="s">
        <v>2205</v>
      </c>
      <c r="C372" s="21"/>
      <c r="D372" s="21"/>
      <c r="E372" s="21"/>
      <c r="F372" s="21"/>
    </row>
    <row r="373" spans="1:6">
      <c r="A373" s="21"/>
      <c r="B373" s="21" t="s">
        <v>3419</v>
      </c>
      <c r="C373" s="21"/>
      <c r="D373" s="21"/>
      <c r="E373" s="21"/>
      <c r="F373" s="21"/>
    </row>
    <row r="374" spans="1:6">
      <c r="A374" s="21"/>
      <c r="B374" s="21" t="s">
        <v>143</v>
      </c>
      <c r="C374" s="21"/>
      <c r="D374" s="21"/>
      <c r="E374" s="21"/>
      <c r="F374" s="21"/>
    </row>
    <row r="375" spans="1:6">
      <c r="A375" s="21"/>
      <c r="B375" s="21" t="s">
        <v>1671</v>
      </c>
      <c r="C375" s="21"/>
      <c r="D375" s="21" t="s">
        <v>2452</v>
      </c>
      <c r="E375" s="21"/>
      <c r="F375" s="21"/>
    </row>
    <row r="377" spans="1:6" ht="15" customHeight="1">
      <c r="A377" s="453" t="s">
        <v>4179</v>
      </c>
      <c r="B377" s="453"/>
    </row>
    <row r="378" spans="1:6" ht="15" customHeight="1">
      <c r="A378" s="25" t="s">
        <v>2198</v>
      </c>
      <c r="B378" s="311" t="s">
        <v>1903</v>
      </c>
      <c r="C378" t="s">
        <v>4664</v>
      </c>
    </row>
    <row r="379" spans="1:6" ht="15" customHeight="1">
      <c r="A379" s="26" t="s">
        <v>2719</v>
      </c>
      <c r="B379" s="295" t="s">
        <v>4608</v>
      </c>
      <c r="D379" t="s">
        <v>2452</v>
      </c>
    </row>
    <row r="380" spans="1:6" ht="15" customHeight="1">
      <c r="A380" s="21" t="s">
        <v>3601</v>
      </c>
      <c r="B380" s="323" t="s">
        <v>4239</v>
      </c>
      <c r="E380" t="s">
        <v>2452</v>
      </c>
    </row>
    <row r="381" spans="1:6" ht="15" customHeight="1"/>
    <row r="382" spans="1:6" ht="15" customHeight="1">
      <c r="A382" s="454" t="s">
        <v>4180</v>
      </c>
      <c r="B382" s="386"/>
    </row>
    <row r="383" spans="1:6" ht="15" customHeight="1">
      <c r="A383" s="25" t="s">
        <v>2719</v>
      </c>
      <c r="B383" s="311" t="s">
        <v>1903</v>
      </c>
      <c r="C383" t="s">
        <v>4665</v>
      </c>
    </row>
    <row r="384" spans="1:6" ht="15" customHeight="1">
      <c r="A384" s="26" t="s">
        <v>3606</v>
      </c>
      <c r="B384" s="295" t="s">
        <v>4608</v>
      </c>
    </row>
    <row r="385" spans="1:9" ht="15" customHeight="1">
      <c r="A385" s="21" t="s">
        <v>675</v>
      </c>
      <c r="B385" s="323" t="s">
        <v>4240</v>
      </c>
    </row>
    <row r="386" spans="1:9" ht="15" customHeight="1"/>
    <row r="387" spans="1:9" ht="15" customHeight="1">
      <c r="A387" s="329" t="s">
        <v>3114</v>
      </c>
    </row>
    <row r="388" spans="1:9" ht="15" customHeight="1">
      <c r="A388" s="357" t="s">
        <v>4653</v>
      </c>
    </row>
    <row r="389" spans="1:9" ht="15" customHeight="1">
      <c r="A389" s="25" t="s">
        <v>668</v>
      </c>
      <c r="B389" s="311" t="s">
        <v>1903</v>
      </c>
      <c r="C389" t="s">
        <v>4713</v>
      </c>
    </row>
    <row r="390" spans="1:9">
      <c r="A390" s="26" t="s">
        <v>694</v>
      </c>
      <c r="B390" s="295" t="s">
        <v>4608</v>
      </c>
    </row>
    <row r="391" spans="1:9">
      <c r="A391" s="21" t="s">
        <v>2211</v>
      </c>
      <c r="B391" s="323" t="s">
        <v>4339</v>
      </c>
      <c r="E391" t="s">
        <v>2452</v>
      </c>
    </row>
    <row r="393" spans="1:9" ht="15.75">
      <c r="A393" s="357" t="s">
        <v>4654</v>
      </c>
      <c r="I393" t="s">
        <v>2452</v>
      </c>
    </row>
    <row r="394" spans="1:9" ht="14.25">
      <c r="A394" s="25" t="s">
        <v>153</v>
      </c>
      <c r="B394" s="311" t="s">
        <v>1903</v>
      </c>
      <c r="C394" t="s">
        <v>4714</v>
      </c>
    </row>
    <row r="395" spans="1:9">
      <c r="A395" s="26" t="s">
        <v>3605</v>
      </c>
      <c r="B395" s="295" t="s">
        <v>4608</v>
      </c>
    </row>
    <row r="396" spans="1:9">
      <c r="A396" s="26" t="s">
        <v>3626</v>
      </c>
      <c r="B396" s="323" t="s">
        <v>4340</v>
      </c>
    </row>
    <row r="398" spans="1:9" ht="15" customHeight="1">
      <c r="A398" s="357" t="s">
        <v>4655</v>
      </c>
      <c r="I398" t="s">
        <v>2452</v>
      </c>
    </row>
    <row r="399" spans="1:9" ht="15" customHeight="1">
      <c r="A399" s="249" t="s">
        <v>2048</v>
      </c>
      <c r="B399" s="249" t="s">
        <v>2049</v>
      </c>
      <c r="C399" s="249" t="s">
        <v>2050</v>
      </c>
      <c r="D399" s="249" t="s">
        <v>2051</v>
      </c>
      <c r="E399" s="249" t="s">
        <v>2052</v>
      </c>
      <c r="F399" s="249" t="s">
        <v>40</v>
      </c>
      <c r="G399" s="311" t="s">
        <v>1903</v>
      </c>
      <c r="H399" t="s">
        <v>4715</v>
      </c>
    </row>
    <row r="400" spans="1:9" ht="15" customHeight="1">
      <c r="A400" s="25" t="s">
        <v>638</v>
      </c>
      <c r="B400" s="25" t="s">
        <v>638</v>
      </c>
      <c r="C400" s="25" t="s">
        <v>1343</v>
      </c>
      <c r="D400" s="25" t="s">
        <v>3622</v>
      </c>
      <c r="E400" s="25" t="s">
        <v>3629</v>
      </c>
      <c r="F400" s="25" t="s">
        <v>1654</v>
      </c>
      <c r="G400" s="295" t="s">
        <v>4608</v>
      </c>
    </row>
    <row r="401" spans="1:9" ht="15" customHeight="1">
      <c r="A401" s="26" t="s">
        <v>3605</v>
      </c>
      <c r="B401" s="26" t="s">
        <v>3605</v>
      </c>
      <c r="C401" s="26" t="s">
        <v>1690</v>
      </c>
      <c r="D401" s="25" t="s">
        <v>2704</v>
      </c>
      <c r="E401" s="26" t="s">
        <v>3601</v>
      </c>
      <c r="F401" s="26" t="s">
        <v>1343</v>
      </c>
      <c r="G401" s="323" t="s">
        <v>4390</v>
      </c>
    </row>
    <row r="402" spans="1:9" ht="15" customHeight="1">
      <c r="A402" s="26" t="s">
        <v>2717</v>
      </c>
      <c r="B402" s="26" t="s">
        <v>2717</v>
      </c>
      <c r="C402" s="21" t="s">
        <v>153</v>
      </c>
      <c r="D402" s="21" t="s">
        <v>2189</v>
      </c>
      <c r="E402" s="21" t="s">
        <v>15</v>
      </c>
      <c r="F402" s="21" t="s">
        <v>2704</v>
      </c>
      <c r="G402" s="3"/>
      <c r="I402" s="21" t="s">
        <v>2452</v>
      </c>
    </row>
    <row r="403" spans="1:9" ht="15" customHeight="1">
      <c r="A403" s="26" t="s">
        <v>3629</v>
      </c>
      <c r="B403" s="26" t="s">
        <v>3629</v>
      </c>
      <c r="C403" s="21"/>
      <c r="D403" s="21" t="s">
        <v>1667</v>
      </c>
      <c r="E403" s="21"/>
      <c r="F403" s="21" t="s">
        <v>3622</v>
      </c>
    </row>
    <row r="404" spans="1:9" ht="15" customHeight="1">
      <c r="A404" s="26"/>
      <c r="B404" s="26"/>
      <c r="C404" s="21"/>
      <c r="D404" s="21" t="s">
        <v>2721</v>
      </c>
      <c r="E404" s="21"/>
      <c r="F404" s="21"/>
    </row>
    <row r="405" spans="1:9" ht="15" customHeight="1"/>
    <row r="406" spans="1:9" ht="15" customHeight="1">
      <c r="A406" s="357" t="s">
        <v>4656</v>
      </c>
      <c r="I406" t="s">
        <v>2452</v>
      </c>
    </row>
    <row r="407" spans="1:9" ht="15" customHeight="1">
      <c r="A407" s="249" t="s">
        <v>2048</v>
      </c>
      <c r="B407" s="249" t="s">
        <v>2049</v>
      </c>
      <c r="C407" s="249" t="s">
        <v>2050</v>
      </c>
      <c r="D407" s="249" t="s">
        <v>2051</v>
      </c>
      <c r="E407" s="249" t="s">
        <v>40</v>
      </c>
      <c r="F407" s="311" t="s">
        <v>1903</v>
      </c>
      <c r="G407" t="s">
        <v>4716</v>
      </c>
      <c r="I407" t="s">
        <v>2452</v>
      </c>
    </row>
    <row r="408" spans="1:9" ht="15" customHeight="1">
      <c r="A408" s="25" t="s">
        <v>3609</v>
      </c>
      <c r="B408" s="25" t="s">
        <v>2191</v>
      </c>
      <c r="C408" s="25" t="s">
        <v>3613</v>
      </c>
      <c r="D408" s="25" t="s">
        <v>2708</v>
      </c>
      <c r="E408" s="25" t="s">
        <v>2189</v>
      </c>
      <c r="F408" s="295" t="s">
        <v>4608</v>
      </c>
      <c r="I408" t="s">
        <v>2452</v>
      </c>
    </row>
    <row r="409" spans="1:9" ht="15" customHeight="1">
      <c r="A409" s="26" t="s">
        <v>1657</v>
      </c>
      <c r="B409" s="26" t="s">
        <v>4228</v>
      </c>
      <c r="C409" s="26" t="s">
        <v>1657</v>
      </c>
      <c r="D409" s="26" t="s">
        <v>1656</v>
      </c>
      <c r="E409" s="26" t="s">
        <v>3608</v>
      </c>
      <c r="F409" s="323" t="s">
        <v>4391</v>
      </c>
    </row>
    <row r="410" spans="1:9" ht="15" customHeight="1">
      <c r="A410" s="26" t="s">
        <v>2193</v>
      </c>
      <c r="B410" s="21" t="s">
        <v>4228</v>
      </c>
      <c r="C410" s="26" t="s">
        <v>2193</v>
      </c>
      <c r="D410" s="21" t="s">
        <v>2196</v>
      </c>
      <c r="E410" s="21" t="s">
        <v>700</v>
      </c>
    </row>
    <row r="411" spans="1:9" ht="15" customHeight="1">
      <c r="A411" s="26" t="s">
        <v>2197</v>
      </c>
      <c r="B411" s="21"/>
      <c r="C411" s="26" t="s">
        <v>2197</v>
      </c>
      <c r="D411" s="21" t="s">
        <v>669</v>
      </c>
      <c r="E411" s="21"/>
    </row>
    <row r="412" spans="1:9" ht="15" customHeight="1">
      <c r="A412" s="26" t="s">
        <v>2189</v>
      </c>
      <c r="B412" s="21"/>
      <c r="C412" s="26" t="s">
        <v>2189</v>
      </c>
      <c r="D412" s="21" t="s">
        <v>2719</v>
      </c>
      <c r="E412" s="21"/>
    </row>
    <row r="413" spans="1:9" ht="15" customHeight="1">
      <c r="A413" s="26"/>
      <c r="B413" s="21"/>
      <c r="C413" s="26"/>
      <c r="D413" s="21" t="s">
        <v>2211</v>
      </c>
      <c r="E413" s="21"/>
    </row>
    <row r="414" spans="1:9" ht="15" customHeight="1">
      <c r="A414" s="26"/>
      <c r="B414" s="21"/>
      <c r="C414" s="26"/>
      <c r="D414" s="21" t="s">
        <v>1655</v>
      </c>
      <c r="E414" s="21"/>
    </row>
    <row r="415" spans="1:9" ht="15" customHeight="1">
      <c r="A415" s="195"/>
    </row>
    <row r="416" spans="1:9" ht="15" customHeight="1">
      <c r="A416" s="454" t="s">
        <v>4657</v>
      </c>
      <c r="B416" s="386"/>
      <c r="F416" s="310"/>
    </row>
    <row r="417" spans="1:9" ht="15" customHeight="1">
      <c r="A417" s="249" t="s">
        <v>2048</v>
      </c>
      <c r="B417" s="249" t="s">
        <v>2049</v>
      </c>
      <c r="C417" s="249" t="s">
        <v>2050</v>
      </c>
      <c r="D417" s="249" t="s">
        <v>2051</v>
      </c>
      <c r="E417" s="249" t="s">
        <v>2052</v>
      </c>
      <c r="F417" s="249" t="s">
        <v>2053</v>
      </c>
      <c r="G417" s="249" t="s">
        <v>40</v>
      </c>
      <c r="H417" s="311" t="s">
        <v>1903</v>
      </c>
      <c r="I417" t="s">
        <v>4717</v>
      </c>
    </row>
    <row r="418" spans="1:9" ht="15" customHeight="1">
      <c r="A418" s="25" t="s">
        <v>3617</v>
      </c>
      <c r="B418" s="25" t="s">
        <v>3629</v>
      </c>
      <c r="C418" s="25" t="s">
        <v>23</v>
      </c>
      <c r="D418" s="25" t="s">
        <v>1654</v>
      </c>
      <c r="E418" s="25" t="s">
        <v>638</v>
      </c>
      <c r="F418" s="25" t="s">
        <v>31</v>
      </c>
      <c r="G418" s="25" t="s">
        <v>31</v>
      </c>
      <c r="H418" s="295" t="s">
        <v>4608</v>
      </c>
    </row>
    <row r="419" spans="1:9" ht="15" customHeight="1">
      <c r="A419" s="26" t="s">
        <v>1655</v>
      </c>
      <c r="B419" s="26" t="s">
        <v>153</v>
      </c>
      <c r="C419" s="26" t="s">
        <v>3617</v>
      </c>
      <c r="D419" s="26" t="s">
        <v>3617</v>
      </c>
      <c r="E419" s="26" t="s">
        <v>2701</v>
      </c>
      <c r="F419" s="26" t="s">
        <v>2706</v>
      </c>
      <c r="G419" s="26" t="s">
        <v>3617</v>
      </c>
      <c r="H419" s="323" t="s">
        <v>4392</v>
      </c>
    </row>
    <row r="420" spans="1:9" ht="15" customHeight="1">
      <c r="A420" s="21" t="s">
        <v>31</v>
      </c>
      <c r="B420" s="21" t="s">
        <v>2709</v>
      </c>
      <c r="C420" s="21" t="s">
        <v>2714</v>
      </c>
      <c r="D420" s="21" t="s">
        <v>2191</v>
      </c>
      <c r="E420" s="21" t="s">
        <v>3620</v>
      </c>
      <c r="F420" s="21" t="s">
        <v>2191</v>
      </c>
      <c r="G420" s="21" t="s">
        <v>1337</v>
      </c>
    </row>
    <row r="421" spans="1:9" ht="15" customHeight="1">
      <c r="A421" s="38"/>
      <c r="F421" s="310"/>
    </row>
    <row r="422" spans="1:9" ht="15" customHeight="1">
      <c r="A422" s="454" t="s">
        <v>4658</v>
      </c>
      <c r="B422" s="386"/>
    </row>
    <row r="423" spans="1:9" ht="15" customHeight="1">
      <c r="A423" s="25" t="s">
        <v>2716</v>
      </c>
      <c r="B423" s="311" t="s">
        <v>1903</v>
      </c>
      <c r="C423" t="s">
        <v>4718</v>
      </c>
      <c r="F423" s="18"/>
    </row>
    <row r="424" spans="1:9" ht="15" customHeight="1">
      <c r="A424" s="26" t="s">
        <v>2702</v>
      </c>
      <c r="B424" s="295" t="s">
        <v>4608</v>
      </c>
    </row>
    <row r="425" spans="1:9" ht="15" customHeight="1">
      <c r="A425" s="21" t="s">
        <v>2719</v>
      </c>
      <c r="B425" s="323" t="s">
        <v>4393</v>
      </c>
    </row>
    <row r="426" spans="1:9" ht="15" customHeight="1">
      <c r="A426" s="21" t="s">
        <v>3606</v>
      </c>
      <c r="B426" s="3"/>
    </row>
    <row r="427" spans="1:9" ht="15" customHeight="1">
      <c r="A427" s="38"/>
      <c r="F427" s="310"/>
    </row>
    <row r="428" spans="1:9" ht="15" customHeight="1">
      <c r="A428" s="329" t="s">
        <v>3115</v>
      </c>
    </row>
    <row r="429" spans="1:9" ht="15" customHeight="1">
      <c r="A429" s="357" t="s">
        <v>4707</v>
      </c>
      <c r="F429" s="18"/>
    </row>
    <row r="430" spans="1:9" ht="15" customHeight="1">
      <c r="A430" s="25" t="s">
        <v>694</v>
      </c>
      <c r="B430" s="311" t="s">
        <v>1903</v>
      </c>
      <c r="C430" t="s">
        <v>4764</v>
      </c>
    </row>
    <row r="431" spans="1:9">
      <c r="A431" s="26" t="s">
        <v>2716</v>
      </c>
      <c r="B431" s="295" t="s">
        <v>4608</v>
      </c>
    </row>
    <row r="432" spans="1:9">
      <c r="A432" s="21" t="s">
        <v>3622</v>
      </c>
      <c r="B432" s="323" t="s">
        <v>4394</v>
      </c>
    </row>
    <row r="434" spans="1:8" ht="15" customHeight="1">
      <c r="A434" s="357" t="s">
        <v>4751</v>
      </c>
      <c r="F434" s="18"/>
    </row>
    <row r="435" spans="1:8" ht="15" customHeight="1">
      <c r="A435" s="25" t="s">
        <v>1665</v>
      </c>
      <c r="B435" s="311" t="s">
        <v>1903</v>
      </c>
      <c r="C435" t="s">
        <v>4765</v>
      </c>
    </row>
    <row r="436" spans="1:8" ht="15" customHeight="1">
      <c r="A436" s="26" t="s">
        <v>1</v>
      </c>
      <c r="B436" s="295" t="s">
        <v>4608</v>
      </c>
      <c r="H436" t="s">
        <v>2452</v>
      </c>
    </row>
    <row r="437" spans="1:8" ht="15" customHeight="1">
      <c r="A437" s="21" t="s">
        <v>683</v>
      </c>
      <c r="B437" s="323" t="s">
        <v>4758</v>
      </c>
      <c r="F437" s="310"/>
      <c r="H437" t="s">
        <v>2452</v>
      </c>
    </row>
    <row r="438" spans="1:8" ht="15" customHeight="1"/>
    <row r="439" spans="1:8" ht="15" customHeight="1">
      <c r="A439" s="454" t="s">
        <v>4708</v>
      </c>
      <c r="B439" s="386"/>
      <c r="F439" s="18"/>
    </row>
    <row r="440" spans="1:8" ht="15" customHeight="1">
      <c r="A440" s="25" t="s">
        <v>2206</v>
      </c>
      <c r="B440" s="311" t="s">
        <v>1903</v>
      </c>
      <c r="C440" t="s">
        <v>4766</v>
      </c>
    </row>
    <row r="441" spans="1:8" ht="15" customHeight="1">
      <c r="A441" s="26" t="s">
        <v>2716</v>
      </c>
      <c r="B441" s="295" t="s">
        <v>4608</v>
      </c>
      <c r="F441" s="310"/>
    </row>
    <row r="442" spans="1:8" ht="15" customHeight="1">
      <c r="A442" s="21" t="s">
        <v>3601</v>
      </c>
      <c r="B442" s="323" t="s">
        <v>4759</v>
      </c>
    </row>
    <row r="443" spans="1:8" ht="15" customHeight="1">
      <c r="A443" s="38"/>
      <c r="F443" s="310"/>
    </row>
    <row r="444" spans="1:8" ht="15" customHeight="1">
      <c r="A444" s="357" t="s">
        <v>4709</v>
      </c>
    </row>
    <row r="445" spans="1:8" ht="15" customHeight="1">
      <c r="A445" s="249" t="s">
        <v>2048</v>
      </c>
      <c r="B445" s="249" t="s">
        <v>2049</v>
      </c>
      <c r="C445" s="249" t="s">
        <v>2050</v>
      </c>
      <c r="D445" s="249" t="s">
        <v>2051</v>
      </c>
      <c r="E445" s="249" t="s">
        <v>40</v>
      </c>
      <c r="F445" s="311" t="s">
        <v>1903</v>
      </c>
      <c r="G445" t="s">
        <v>4767</v>
      </c>
    </row>
    <row r="446" spans="1:8">
      <c r="A446" s="25" t="s">
        <v>3612</v>
      </c>
      <c r="B446" s="25" t="s">
        <v>1654</v>
      </c>
      <c r="C446" s="25" t="s">
        <v>3609</v>
      </c>
      <c r="D446" s="25" t="s">
        <v>658</v>
      </c>
      <c r="E446" s="25" t="s">
        <v>1654</v>
      </c>
      <c r="F446" s="295" t="s">
        <v>4608</v>
      </c>
    </row>
    <row r="447" spans="1:8">
      <c r="A447" s="26" t="s">
        <v>1654</v>
      </c>
      <c r="B447" s="26" t="s">
        <v>700</v>
      </c>
      <c r="C447" s="26" t="s">
        <v>1667</v>
      </c>
      <c r="D447" s="26" t="s">
        <v>1654</v>
      </c>
      <c r="E447" s="26" t="s">
        <v>1661</v>
      </c>
      <c r="F447" s="323" t="s">
        <v>4760</v>
      </c>
    </row>
    <row r="448" spans="1:8">
      <c r="A448" s="26" t="s">
        <v>3614</v>
      </c>
      <c r="B448" s="21" t="s">
        <v>639</v>
      </c>
      <c r="C448" s="21" t="s">
        <v>162</v>
      </c>
      <c r="D448" s="21" t="s">
        <v>700</v>
      </c>
      <c r="E448" s="21" t="s">
        <v>1649</v>
      </c>
      <c r="F448" s="26"/>
    </row>
    <row r="449" spans="1:9">
      <c r="A449" s="26" t="s">
        <v>23</v>
      </c>
      <c r="B449" s="26"/>
      <c r="C449" s="26"/>
      <c r="D449" s="26"/>
      <c r="E449" s="26"/>
      <c r="F449" s="26"/>
    </row>
    <row r="450" spans="1:9">
      <c r="A450" s="26" t="s">
        <v>3627</v>
      </c>
      <c r="B450" s="21"/>
      <c r="C450" s="21"/>
      <c r="D450" s="21"/>
      <c r="E450" s="21"/>
      <c r="F450" s="21"/>
    </row>
    <row r="451" spans="1:9">
      <c r="D451" t="s">
        <v>2452</v>
      </c>
    </row>
    <row r="452" spans="1:9" ht="15" customHeight="1">
      <c r="A452" s="357" t="s">
        <v>4710</v>
      </c>
      <c r="F452" s="18"/>
    </row>
    <row r="453" spans="1:9" ht="15" customHeight="1">
      <c r="A453" s="25" t="s">
        <v>1</v>
      </c>
      <c r="B453" s="311" t="s">
        <v>1903</v>
      </c>
      <c r="C453" t="s">
        <v>4768</v>
      </c>
    </row>
    <row r="454" spans="1:9" ht="15" customHeight="1">
      <c r="A454" s="26" t="s">
        <v>1665</v>
      </c>
      <c r="B454" s="295" t="s">
        <v>4608</v>
      </c>
      <c r="D454" t="s">
        <v>2452</v>
      </c>
    </row>
    <row r="455" spans="1:9" ht="15" customHeight="1">
      <c r="A455" s="21" t="s">
        <v>683</v>
      </c>
      <c r="B455" s="323" t="s">
        <v>4761</v>
      </c>
      <c r="F455" s="310"/>
    </row>
    <row r="456" spans="1:9" ht="15" customHeight="1"/>
    <row r="457" spans="1:9" ht="15" customHeight="1">
      <c r="A457" s="357" t="s">
        <v>4711</v>
      </c>
      <c r="F457" s="18"/>
    </row>
    <row r="458" spans="1:9" ht="15" customHeight="1">
      <c r="A458" s="25" t="s">
        <v>3609</v>
      </c>
      <c r="B458" s="311" t="s">
        <v>1903</v>
      </c>
      <c r="C458" t="s">
        <v>4769</v>
      </c>
    </row>
    <row r="459" spans="1:9" ht="15" customHeight="1">
      <c r="A459" s="26" t="s">
        <v>2725</v>
      </c>
      <c r="B459" s="295" t="s">
        <v>4608</v>
      </c>
    </row>
    <row r="460" spans="1:9" ht="15" customHeight="1">
      <c r="A460" s="21" t="s">
        <v>2208</v>
      </c>
      <c r="B460" s="323" t="s">
        <v>4762</v>
      </c>
      <c r="F460" s="310"/>
    </row>
    <row r="461" spans="1:9" ht="15" customHeight="1">
      <c r="I461" t="s">
        <v>2452</v>
      </c>
    </row>
    <row r="462" spans="1:9" ht="15" customHeight="1">
      <c r="A462" s="454" t="s">
        <v>4712</v>
      </c>
      <c r="B462" s="386"/>
      <c r="F462" s="18"/>
    </row>
    <row r="463" spans="1:9" ht="15" customHeight="1">
      <c r="A463" s="25" t="s">
        <v>1337</v>
      </c>
      <c r="B463" s="311" t="s">
        <v>1903</v>
      </c>
      <c r="C463" t="s">
        <v>4770</v>
      </c>
    </row>
    <row r="464" spans="1:9" ht="15" customHeight="1">
      <c r="A464" s="26" t="s">
        <v>2208</v>
      </c>
      <c r="B464" s="295" t="s">
        <v>4608</v>
      </c>
    </row>
    <row r="465" spans="1:10" ht="15" customHeight="1">
      <c r="A465" s="26" t="s">
        <v>682</v>
      </c>
      <c r="B465" s="323" t="s">
        <v>4763</v>
      </c>
      <c r="F465" s="310"/>
    </row>
    <row r="466" spans="1:10" ht="15" customHeight="1"/>
    <row r="467" spans="1:10" ht="15" customHeight="1">
      <c r="A467" s="329" t="s">
        <v>3135</v>
      </c>
      <c r="F467" s="18"/>
    </row>
    <row r="468" spans="1:10" ht="15" customHeight="1">
      <c r="A468" s="357" t="s">
        <v>4752</v>
      </c>
    </row>
    <row r="469" spans="1:10" ht="15" customHeight="1">
      <c r="A469" s="249" t="s">
        <v>2048</v>
      </c>
      <c r="B469" s="249" t="s">
        <v>2049</v>
      </c>
      <c r="C469" s="249" t="s">
        <v>2050</v>
      </c>
      <c r="D469" s="249" t="s">
        <v>2051</v>
      </c>
      <c r="E469" s="249" t="s">
        <v>2052</v>
      </c>
      <c r="F469" s="249" t="s">
        <v>40</v>
      </c>
      <c r="G469" s="311" t="s">
        <v>1903</v>
      </c>
      <c r="H469" t="s">
        <v>4811</v>
      </c>
    </row>
    <row r="470" spans="1:10" ht="15" customHeight="1">
      <c r="A470" s="25" t="s">
        <v>2819</v>
      </c>
      <c r="B470" s="25" t="s">
        <v>1665</v>
      </c>
      <c r="C470" s="25" t="s">
        <v>3628</v>
      </c>
      <c r="D470" s="25" t="s">
        <v>141</v>
      </c>
      <c r="E470" s="25" t="s">
        <v>2819</v>
      </c>
      <c r="F470" s="25" t="s">
        <v>141</v>
      </c>
      <c r="G470" s="295" t="s">
        <v>4608</v>
      </c>
    </row>
    <row r="471" spans="1:10" ht="15" customHeight="1">
      <c r="A471" s="26" t="s">
        <v>3603</v>
      </c>
      <c r="B471" s="26" t="s">
        <v>3627</v>
      </c>
      <c r="C471" s="25" t="s">
        <v>667</v>
      </c>
      <c r="D471" s="26" t="s">
        <v>1</v>
      </c>
      <c r="E471" s="26" t="s">
        <v>668</v>
      </c>
      <c r="F471" s="26" t="s">
        <v>2718</v>
      </c>
      <c r="G471" s="323" t="s">
        <v>4805</v>
      </c>
    </row>
    <row r="472" spans="1:10" ht="15" customHeight="1">
      <c r="A472" s="21" t="s">
        <v>3608</v>
      </c>
      <c r="B472" s="21" t="s">
        <v>1656</v>
      </c>
      <c r="C472" s="21" t="s">
        <v>687</v>
      </c>
      <c r="D472" s="21" t="s">
        <v>155</v>
      </c>
      <c r="E472" s="21" t="s">
        <v>2206</v>
      </c>
      <c r="F472" s="21" t="s">
        <v>3627</v>
      </c>
      <c r="J472" t="s">
        <v>2452</v>
      </c>
    </row>
    <row r="473" spans="1:10" ht="15" customHeight="1">
      <c r="A473" s="21"/>
      <c r="B473" s="21"/>
      <c r="C473" s="21" t="s">
        <v>3613</v>
      </c>
      <c r="D473" s="21"/>
      <c r="E473" s="21"/>
      <c r="F473" s="21"/>
    </row>
    <row r="474" spans="1:10" ht="15" customHeight="1"/>
    <row r="475" spans="1:10" ht="15" customHeight="1">
      <c r="A475" s="357" t="s">
        <v>4753</v>
      </c>
    </row>
    <row r="476" spans="1:10" ht="15" customHeight="1">
      <c r="A476" s="249" t="s">
        <v>2048</v>
      </c>
      <c r="B476" s="249" t="s">
        <v>2049</v>
      </c>
      <c r="C476" s="249" t="s">
        <v>2050</v>
      </c>
      <c r="D476" s="249" t="s">
        <v>2051</v>
      </c>
      <c r="E476" s="249" t="s">
        <v>40</v>
      </c>
      <c r="F476" s="311" t="s">
        <v>1903</v>
      </c>
      <c r="G476" t="s">
        <v>4812</v>
      </c>
    </row>
    <row r="477" spans="1:10" ht="15" customHeight="1">
      <c r="A477" s="25" t="s">
        <v>3627</v>
      </c>
      <c r="B477" s="25" t="s">
        <v>3602</v>
      </c>
      <c r="C477" s="25" t="s">
        <v>3612</v>
      </c>
      <c r="D477" s="25" t="s">
        <v>3609</v>
      </c>
      <c r="E477" s="25" t="s">
        <v>1654</v>
      </c>
      <c r="F477" s="295" t="s">
        <v>4608</v>
      </c>
    </row>
    <row r="478" spans="1:10" ht="15" customHeight="1">
      <c r="A478" s="26" t="s">
        <v>2708</v>
      </c>
      <c r="B478" s="25" t="s">
        <v>668</v>
      </c>
      <c r="C478" s="26" t="s">
        <v>1654</v>
      </c>
      <c r="D478" s="26" t="s">
        <v>3607</v>
      </c>
      <c r="E478" s="26" t="s">
        <v>3607</v>
      </c>
      <c r="F478" s="323" t="s">
        <v>4806</v>
      </c>
    </row>
    <row r="479" spans="1:10" ht="15" customHeight="1">
      <c r="A479" s="26" t="s">
        <v>1346</v>
      </c>
      <c r="B479" s="21" t="s">
        <v>2709</v>
      </c>
      <c r="C479" s="26" t="s">
        <v>3627</v>
      </c>
      <c r="D479" s="26" t="s">
        <v>1690</v>
      </c>
      <c r="E479" s="26" t="s">
        <v>1690</v>
      </c>
      <c r="F479" s="3"/>
      <c r="H479" t="s">
        <v>2452</v>
      </c>
    </row>
    <row r="480" spans="1:10" ht="15" customHeight="1">
      <c r="A480" s="26" t="s">
        <v>639</v>
      </c>
      <c r="B480" s="21" t="s">
        <v>2724</v>
      </c>
      <c r="C480" s="26" t="s">
        <v>23</v>
      </c>
      <c r="D480" s="26" t="s">
        <v>3624</v>
      </c>
      <c r="E480" s="26" t="s">
        <v>3624</v>
      </c>
      <c r="F480" s="3"/>
    </row>
    <row r="481" spans="1:9" ht="15" customHeight="1">
      <c r="A481" s="26" t="s">
        <v>1656</v>
      </c>
      <c r="B481" s="21"/>
      <c r="C481" s="26" t="s">
        <v>3614</v>
      </c>
      <c r="D481" s="21"/>
      <c r="E481" s="21"/>
      <c r="I481" t="s">
        <v>2452</v>
      </c>
    </row>
    <row r="482" spans="1:9" ht="15" customHeight="1">
      <c r="A482" s="195"/>
    </row>
    <row r="483" spans="1:9" ht="15" customHeight="1">
      <c r="A483" s="357" t="s">
        <v>4754</v>
      </c>
    </row>
    <row r="484" spans="1:9" ht="15" customHeight="1">
      <c r="A484" s="25" t="s">
        <v>2726</v>
      </c>
      <c r="B484" s="311" t="s">
        <v>1903</v>
      </c>
      <c r="C484" t="s">
        <v>4813</v>
      </c>
    </row>
    <row r="485" spans="1:9" ht="15" customHeight="1">
      <c r="A485" s="26" t="s">
        <v>3605</v>
      </c>
      <c r="B485" s="295" t="s">
        <v>4608</v>
      </c>
    </row>
    <row r="486" spans="1:9" ht="15" customHeight="1">
      <c r="A486" s="21" t="s">
        <v>3626</v>
      </c>
      <c r="B486" s="323" t="s">
        <v>4807</v>
      </c>
    </row>
    <row r="487" spans="1:9" ht="15" customHeight="1">
      <c r="A487" s="195"/>
      <c r="D487" t="s">
        <v>2452</v>
      </c>
    </row>
    <row r="488" spans="1:9" ht="15" customHeight="1">
      <c r="A488" s="357" t="s">
        <v>4755</v>
      </c>
      <c r="E488" t="s">
        <v>2452</v>
      </c>
    </row>
    <row r="489" spans="1:9" ht="15" customHeight="1">
      <c r="A489" s="25" t="s">
        <v>3129</v>
      </c>
      <c r="B489" s="311" t="s">
        <v>1903</v>
      </c>
      <c r="C489" t="s">
        <v>4814</v>
      </c>
    </row>
    <row r="490" spans="1:9" ht="15" customHeight="1">
      <c r="A490" s="26" t="s">
        <v>4228</v>
      </c>
      <c r="B490" s="295" t="s">
        <v>4608</v>
      </c>
    </row>
    <row r="491" spans="1:9" ht="15" customHeight="1">
      <c r="A491" s="21" t="s">
        <v>4228</v>
      </c>
      <c r="B491" s="323" t="s">
        <v>4808</v>
      </c>
    </row>
    <row r="492" spans="1:9" ht="15" customHeight="1">
      <c r="A492" s="195"/>
    </row>
    <row r="493" spans="1:9" ht="15" customHeight="1">
      <c r="A493" s="454" t="s">
        <v>4756</v>
      </c>
      <c r="B493" s="386"/>
      <c r="F493" s="310"/>
    </row>
    <row r="494" spans="1:9" ht="15" customHeight="1">
      <c r="A494" s="25" t="s">
        <v>180</v>
      </c>
      <c r="B494" s="311" t="s">
        <v>1903</v>
      </c>
      <c r="C494" t="s">
        <v>4815</v>
      </c>
    </row>
    <row r="495" spans="1:9">
      <c r="A495" s="26" t="s">
        <v>2704</v>
      </c>
      <c r="B495" s="295" t="s">
        <v>4608</v>
      </c>
    </row>
    <row r="496" spans="1:9">
      <c r="A496" s="21" t="s">
        <v>3614</v>
      </c>
      <c r="B496" s="323" t="s">
        <v>4809</v>
      </c>
    </row>
    <row r="498" spans="1:11" ht="15" customHeight="1">
      <c r="A498" s="454" t="s">
        <v>4757</v>
      </c>
      <c r="B498" s="386"/>
    </row>
    <row r="499" spans="1:11" ht="15" customHeight="1">
      <c r="A499" s="25" t="s">
        <v>2701</v>
      </c>
      <c r="B499" s="311" t="s">
        <v>1903</v>
      </c>
      <c r="C499" t="s">
        <v>4816</v>
      </c>
    </row>
    <row r="500" spans="1:11" ht="15" customHeight="1">
      <c r="A500" s="26" t="s">
        <v>638</v>
      </c>
      <c r="B500" s="295" t="s">
        <v>4608</v>
      </c>
    </row>
    <row r="501" spans="1:11" ht="15" customHeight="1">
      <c r="A501" s="21" t="s">
        <v>4804</v>
      </c>
      <c r="B501" s="323" t="s">
        <v>4810</v>
      </c>
    </row>
    <row r="502" spans="1:11" ht="15" customHeight="1">
      <c r="A502" s="38"/>
    </row>
    <row r="503" spans="1:11" ht="15" customHeight="1">
      <c r="A503" s="329" t="s">
        <v>3136</v>
      </c>
    </row>
    <row r="504" spans="1:11" ht="15" customHeight="1">
      <c r="A504" s="357" t="s">
        <v>4800</v>
      </c>
    </row>
    <row r="505" spans="1:11" ht="14.25">
      <c r="A505" s="25" t="s">
        <v>3612</v>
      </c>
      <c r="B505" s="311" t="s">
        <v>1903</v>
      </c>
      <c r="C505" t="s">
        <v>4876</v>
      </c>
    </row>
    <row r="506" spans="1:11">
      <c r="A506" s="26" t="s">
        <v>2722</v>
      </c>
      <c r="B506" s="295" t="s">
        <v>4608</v>
      </c>
    </row>
    <row r="507" spans="1:11">
      <c r="A507" s="21" t="s">
        <v>2208</v>
      </c>
      <c r="B507" s="323" t="s">
        <v>4872</v>
      </c>
    </row>
    <row r="509" spans="1:11" ht="15.75">
      <c r="A509" s="357" t="s">
        <v>4801</v>
      </c>
    </row>
    <row r="510" spans="1:11" ht="14.25">
      <c r="A510" s="249" t="s">
        <v>2048</v>
      </c>
      <c r="B510" s="249" t="s">
        <v>2049</v>
      </c>
      <c r="C510" s="249" t="s">
        <v>2050</v>
      </c>
      <c r="D510" s="249" t="s">
        <v>2051</v>
      </c>
      <c r="E510" s="249" t="s">
        <v>2052</v>
      </c>
      <c r="F510" s="249" t="s">
        <v>2053</v>
      </c>
      <c r="G510" s="249" t="s">
        <v>2054</v>
      </c>
      <c r="H510" s="249" t="s">
        <v>2055</v>
      </c>
      <c r="I510" s="249" t="s">
        <v>40</v>
      </c>
      <c r="J510" s="311" t="s">
        <v>1903</v>
      </c>
      <c r="K510" t="s">
        <v>4877</v>
      </c>
    </row>
    <row r="511" spans="1:11">
      <c r="A511" s="25" t="s">
        <v>2717</v>
      </c>
      <c r="B511" s="25" t="s">
        <v>2318</v>
      </c>
      <c r="C511" s="25" t="s">
        <v>2318</v>
      </c>
      <c r="D511" s="25" t="s">
        <v>1658</v>
      </c>
      <c r="E511" s="25" t="s">
        <v>4228</v>
      </c>
      <c r="F511" s="25" t="s">
        <v>1658</v>
      </c>
      <c r="G511" s="25" t="s">
        <v>2193</v>
      </c>
      <c r="H511" s="25" t="s">
        <v>2717</v>
      </c>
      <c r="I511" s="25" t="s">
        <v>1658</v>
      </c>
      <c r="J511" s="295" t="s">
        <v>4608</v>
      </c>
    </row>
    <row r="512" spans="1:11">
      <c r="A512" s="26" t="s">
        <v>3605</v>
      </c>
      <c r="B512" s="26" t="s">
        <v>1655</v>
      </c>
      <c r="C512" s="26" t="s">
        <v>1343</v>
      </c>
      <c r="D512" s="26" t="s">
        <v>2719</v>
      </c>
      <c r="E512" s="26" t="s">
        <v>4228</v>
      </c>
      <c r="F512" s="26" t="s">
        <v>23</v>
      </c>
      <c r="G512" s="26" t="s">
        <v>700</v>
      </c>
      <c r="H512" s="26" t="s">
        <v>3626</v>
      </c>
      <c r="I512" s="26" t="s">
        <v>2205</v>
      </c>
      <c r="J512" s="323" t="s">
        <v>4873</v>
      </c>
    </row>
    <row r="513" spans="1:11">
      <c r="A513" s="21" t="s">
        <v>1345</v>
      </c>
      <c r="B513" s="21" t="s">
        <v>2704</v>
      </c>
      <c r="C513" s="21" t="s">
        <v>2704</v>
      </c>
      <c r="D513" s="21" t="s">
        <v>2205</v>
      </c>
      <c r="E513" s="21" t="s">
        <v>4228</v>
      </c>
      <c r="F513" s="21" t="s">
        <v>3636</v>
      </c>
      <c r="G513" s="21" t="s">
        <v>1658</v>
      </c>
      <c r="H513" s="21" t="s">
        <v>638</v>
      </c>
      <c r="I513" s="21" t="s">
        <v>2719</v>
      </c>
    </row>
    <row r="515" spans="1:11" ht="15.75">
      <c r="A515" s="454" t="s">
        <v>4802</v>
      </c>
      <c r="B515" s="386"/>
    </row>
    <row r="516" spans="1:11" ht="14.25">
      <c r="A516" s="25" t="s">
        <v>3625</v>
      </c>
      <c r="B516" s="311" t="s">
        <v>1903</v>
      </c>
      <c r="C516" t="s">
        <v>4878</v>
      </c>
    </row>
    <row r="517" spans="1:11">
      <c r="A517" s="26" t="s">
        <v>1657</v>
      </c>
      <c r="B517" s="295" t="s">
        <v>4608</v>
      </c>
      <c r="H517" t="s">
        <v>2452</v>
      </c>
    </row>
    <row r="518" spans="1:11">
      <c r="A518" s="21" t="s">
        <v>2189</v>
      </c>
      <c r="B518" s="323" t="s">
        <v>4874</v>
      </c>
      <c r="F518" t="s">
        <v>2452</v>
      </c>
    </row>
    <row r="519" spans="1:11">
      <c r="K519" t="s">
        <v>2452</v>
      </c>
    </row>
    <row r="520" spans="1:11" ht="15.75">
      <c r="A520" s="454" t="s">
        <v>4803</v>
      </c>
      <c r="B520" s="386"/>
    </row>
    <row r="521" spans="1:11" ht="14.25">
      <c r="A521" s="249" t="s">
        <v>4382</v>
      </c>
      <c r="B521" s="249" t="s">
        <v>2048</v>
      </c>
      <c r="C521" s="249" t="s">
        <v>2049</v>
      </c>
      <c r="D521" s="249" t="s">
        <v>2050</v>
      </c>
      <c r="E521" s="249" t="s">
        <v>2051</v>
      </c>
      <c r="F521" s="249" t="s">
        <v>2052</v>
      </c>
      <c r="G521" s="249" t="s">
        <v>40</v>
      </c>
      <c r="H521" s="311" t="s">
        <v>1903</v>
      </c>
      <c r="I521" t="s">
        <v>4879</v>
      </c>
    </row>
    <row r="522" spans="1:11">
      <c r="A522" s="25" t="s">
        <v>31</v>
      </c>
      <c r="B522" s="25" t="s">
        <v>1649</v>
      </c>
      <c r="C522" s="25" t="s">
        <v>2192</v>
      </c>
      <c r="D522" s="25" t="s">
        <v>1654</v>
      </c>
      <c r="E522" s="25" t="s">
        <v>1654</v>
      </c>
      <c r="F522" s="25" t="s">
        <v>3605</v>
      </c>
      <c r="G522" s="25" t="s">
        <v>31</v>
      </c>
      <c r="H522" s="295" t="s">
        <v>4608</v>
      </c>
    </row>
    <row r="523" spans="1:11">
      <c r="A523" s="26" t="s">
        <v>2198</v>
      </c>
      <c r="B523" s="26" t="s">
        <v>153</v>
      </c>
      <c r="C523" s="26" t="s">
        <v>155</v>
      </c>
      <c r="D523" s="26" t="s">
        <v>653</v>
      </c>
      <c r="E523" s="26" t="s">
        <v>23</v>
      </c>
      <c r="F523" s="26" t="s">
        <v>2703</v>
      </c>
      <c r="G523" s="26" t="s">
        <v>2711</v>
      </c>
      <c r="H523" s="323" t="s">
        <v>4875</v>
      </c>
      <c r="I523" s="3"/>
    </row>
    <row r="524" spans="1:11">
      <c r="A524" s="21" t="s">
        <v>17</v>
      </c>
      <c r="B524" s="21" t="s">
        <v>2191</v>
      </c>
      <c r="C524" s="21" t="s">
        <v>669</v>
      </c>
      <c r="D524" s="21" t="s">
        <v>2700</v>
      </c>
      <c r="E524" s="21" t="s">
        <v>31</v>
      </c>
      <c r="F524" s="21" t="s">
        <v>3626</v>
      </c>
      <c r="G524" s="21" t="s">
        <v>1337</v>
      </c>
      <c r="H524" s="21"/>
    </row>
    <row r="526" spans="1:11">
      <c r="A526" s="329" t="s">
        <v>4274</v>
      </c>
    </row>
    <row r="527" spans="1:11" ht="15.75">
      <c r="A527" s="357" t="s">
        <v>4892</v>
      </c>
      <c r="B527" s="117"/>
    </row>
    <row r="528" spans="1:11" ht="14.25">
      <c r="A528" s="25" t="s">
        <v>1657</v>
      </c>
      <c r="B528" s="311" t="s">
        <v>1903</v>
      </c>
      <c r="C528" t="s">
        <v>4893</v>
      </c>
    </row>
    <row r="529" spans="1:10">
      <c r="A529" s="26" t="s">
        <v>1667</v>
      </c>
      <c r="B529" s="295" t="s">
        <v>4608</v>
      </c>
      <c r="J529" t="s">
        <v>2452</v>
      </c>
    </row>
    <row r="530" spans="1:10">
      <c r="A530" s="21" t="s">
        <v>3666</v>
      </c>
      <c r="B530" s="323" t="s">
        <v>4875</v>
      </c>
    </row>
    <row r="531" spans="1:10">
      <c r="B531" s="21"/>
    </row>
    <row r="532" spans="1:10" ht="15.75">
      <c r="A532" s="357" t="s">
        <v>4839</v>
      </c>
    </row>
    <row r="533" spans="1:10" ht="14.25">
      <c r="A533" s="25" t="s">
        <v>153</v>
      </c>
      <c r="B533" s="311" t="s">
        <v>1903</v>
      </c>
      <c r="C533" t="s">
        <v>4894</v>
      </c>
    </row>
    <row r="534" spans="1:10">
      <c r="A534" s="26" t="s">
        <v>3129</v>
      </c>
      <c r="B534" s="295" t="s">
        <v>4608</v>
      </c>
    </row>
    <row r="535" spans="1:10">
      <c r="A535" s="21" t="s">
        <v>4183</v>
      </c>
      <c r="B535" s="323" t="s">
        <v>4875</v>
      </c>
    </row>
    <row r="536" spans="1:10">
      <c r="B536" s="21"/>
    </row>
    <row r="537" spans="1:10" ht="15.75">
      <c r="A537" s="357" t="s">
        <v>4840</v>
      </c>
    </row>
    <row r="538" spans="1:10" ht="14.25">
      <c r="A538" s="25" t="s">
        <v>3605</v>
      </c>
      <c r="B538" s="311" t="s">
        <v>1903</v>
      </c>
      <c r="C538" t="s">
        <v>4895</v>
      </c>
    </row>
    <row r="539" spans="1:10">
      <c r="A539" s="26" t="s">
        <v>700</v>
      </c>
      <c r="B539" s="295" t="s">
        <v>4608</v>
      </c>
    </row>
    <row r="540" spans="1:10">
      <c r="A540" s="21" t="s">
        <v>2708</v>
      </c>
      <c r="B540" s="323" t="s">
        <v>4875</v>
      </c>
    </row>
    <row r="541" spans="1:10">
      <c r="B541" s="21"/>
    </row>
    <row r="542" spans="1:10" ht="15.75">
      <c r="A542" s="357" t="s">
        <v>4841</v>
      </c>
    </row>
    <row r="543" spans="1:10" ht="14.25">
      <c r="A543" s="25" t="s">
        <v>3636</v>
      </c>
      <c r="B543" s="311" t="s">
        <v>1903</v>
      </c>
      <c r="C543" t="s">
        <v>4896</v>
      </c>
    </row>
    <row r="544" spans="1:10">
      <c r="A544" s="26" t="s">
        <v>687</v>
      </c>
      <c r="B544" s="295" t="s">
        <v>4608</v>
      </c>
    </row>
    <row r="545" spans="1:10">
      <c r="A545" s="21" t="s">
        <v>33</v>
      </c>
      <c r="B545" s="323" t="s">
        <v>4875</v>
      </c>
    </row>
    <row r="546" spans="1:10">
      <c r="B546" s="21"/>
    </row>
    <row r="547" spans="1:10">
      <c r="A547" s="329" t="s">
        <v>4275</v>
      </c>
    </row>
    <row r="548" spans="1:10" ht="15.75">
      <c r="A548" s="357" t="s">
        <v>4887</v>
      </c>
      <c r="D548" t="s">
        <v>2452</v>
      </c>
    </row>
    <row r="549" spans="1:10" ht="14.25">
      <c r="A549" s="25" t="s">
        <v>3613</v>
      </c>
      <c r="B549" s="311" t="s">
        <v>1903</v>
      </c>
      <c r="C549" t="s">
        <v>4938</v>
      </c>
    </row>
    <row r="550" spans="1:10">
      <c r="A550" s="26" t="s">
        <v>2706</v>
      </c>
      <c r="B550" s="295" t="s">
        <v>4608</v>
      </c>
    </row>
    <row r="551" spans="1:10">
      <c r="A551" s="21" t="s">
        <v>2722</v>
      </c>
      <c r="B551" s="323" t="s">
        <v>4934</v>
      </c>
      <c r="C551" t="s">
        <v>2452</v>
      </c>
    </row>
    <row r="553" spans="1:10" ht="15.75">
      <c r="A553" s="357" t="s">
        <v>4888</v>
      </c>
    </row>
    <row r="554" spans="1:10" ht="14.25">
      <c r="A554" s="25" t="s">
        <v>2191</v>
      </c>
      <c r="B554" s="311" t="s">
        <v>1903</v>
      </c>
      <c r="C554" t="s">
        <v>4939</v>
      </c>
    </row>
    <row r="555" spans="1:10">
      <c r="A555" s="26" t="s">
        <v>668</v>
      </c>
      <c r="B555" s="295" t="s">
        <v>4608</v>
      </c>
      <c r="J555" t="s">
        <v>2452</v>
      </c>
    </row>
    <row r="556" spans="1:10">
      <c r="A556" s="21" t="s">
        <v>2197</v>
      </c>
      <c r="B556" s="323" t="s">
        <v>4935</v>
      </c>
    </row>
    <row r="557" spans="1:10">
      <c r="B557" s="3"/>
      <c r="J557" t="s">
        <v>2452</v>
      </c>
    </row>
    <row r="558" spans="1:10" ht="15.75">
      <c r="A558" s="357" t="s">
        <v>4889</v>
      </c>
    </row>
    <row r="559" spans="1:10" ht="14.25">
      <c r="A559" s="249" t="s">
        <v>2048</v>
      </c>
      <c r="B559" s="249" t="s">
        <v>2049</v>
      </c>
      <c r="C559" s="249" t="s">
        <v>2050</v>
      </c>
      <c r="D559" s="249" t="s">
        <v>2051</v>
      </c>
      <c r="E559" s="249" t="s">
        <v>2052</v>
      </c>
      <c r="F559" s="249" t="s">
        <v>40</v>
      </c>
      <c r="G559" s="311" t="s">
        <v>1903</v>
      </c>
      <c r="H559" t="s">
        <v>4940</v>
      </c>
    </row>
    <row r="560" spans="1:10">
      <c r="A560" s="25" t="s">
        <v>1</v>
      </c>
      <c r="B560" s="25" t="s">
        <v>3611</v>
      </c>
      <c r="C560" s="25" t="s">
        <v>33</v>
      </c>
      <c r="D560" s="25" t="s">
        <v>2710</v>
      </c>
      <c r="E560" s="25" t="s">
        <v>2722</v>
      </c>
      <c r="F560" s="25" t="s">
        <v>3611</v>
      </c>
      <c r="G560" s="295" t="s">
        <v>4608</v>
      </c>
    </row>
    <row r="561" spans="1:11">
      <c r="A561" s="26" t="s">
        <v>668</v>
      </c>
      <c r="B561" s="26" t="s">
        <v>2709</v>
      </c>
      <c r="C561" s="26" t="s">
        <v>3618</v>
      </c>
      <c r="D561" s="26" t="s">
        <v>3611</v>
      </c>
      <c r="E561" s="26" t="s">
        <v>3612</v>
      </c>
      <c r="F561" s="26" t="s">
        <v>1</v>
      </c>
      <c r="G561" s="323" t="s">
        <v>4936</v>
      </c>
    </row>
    <row r="562" spans="1:11">
      <c r="A562" s="21" t="s">
        <v>2208</v>
      </c>
      <c r="B562" s="21" t="s">
        <v>2707</v>
      </c>
      <c r="C562" s="26" t="s">
        <v>687</v>
      </c>
      <c r="D562" s="21" t="s">
        <v>2707</v>
      </c>
      <c r="E562" s="21" t="s">
        <v>704</v>
      </c>
      <c r="F562" s="21" t="s">
        <v>17</v>
      </c>
    </row>
    <row r="564" spans="1:11" ht="15.75">
      <c r="A564" s="357" t="s">
        <v>4890</v>
      </c>
      <c r="C564" t="s">
        <v>2452</v>
      </c>
    </row>
    <row r="565" spans="1:11" ht="14.25">
      <c r="A565" s="249" t="s">
        <v>2048</v>
      </c>
      <c r="B565" s="249" t="s">
        <v>2049</v>
      </c>
      <c r="C565" s="249" t="s">
        <v>2050</v>
      </c>
      <c r="D565" s="249" t="s">
        <v>2051</v>
      </c>
      <c r="E565" s="249" t="s">
        <v>2052</v>
      </c>
      <c r="F565" s="249" t="s">
        <v>40</v>
      </c>
      <c r="G565" s="311" t="s">
        <v>1903</v>
      </c>
      <c r="H565" t="s">
        <v>4941</v>
      </c>
    </row>
    <row r="566" spans="1:11">
      <c r="A566" s="25" t="s">
        <v>3621</v>
      </c>
      <c r="B566" s="25" t="s">
        <v>3621</v>
      </c>
      <c r="C566" s="25" t="s">
        <v>23</v>
      </c>
      <c r="D566" s="25" t="s">
        <v>3621</v>
      </c>
      <c r="E566" s="25" t="s">
        <v>2192</v>
      </c>
      <c r="F566" s="25" t="s">
        <v>23</v>
      </c>
      <c r="G566" s="295" t="s">
        <v>4608</v>
      </c>
    </row>
    <row r="567" spans="1:11">
      <c r="A567" s="26" t="s">
        <v>2717</v>
      </c>
      <c r="B567" s="26" t="s">
        <v>700</v>
      </c>
      <c r="C567" s="26" t="s">
        <v>3636</v>
      </c>
      <c r="D567" s="26" t="s">
        <v>2717</v>
      </c>
      <c r="E567" s="26" t="s">
        <v>2722</v>
      </c>
      <c r="F567" s="26" t="s">
        <v>3621</v>
      </c>
      <c r="G567" s="323" t="s">
        <v>4937</v>
      </c>
      <c r="K567" t="s">
        <v>2452</v>
      </c>
    </row>
    <row r="568" spans="1:11">
      <c r="A568" s="21" t="s">
        <v>700</v>
      </c>
      <c r="B568" s="26" t="s">
        <v>2722</v>
      </c>
      <c r="C568" s="21" t="s">
        <v>1658</v>
      </c>
      <c r="D568" s="21" t="s">
        <v>2722</v>
      </c>
      <c r="E568" s="21" t="s">
        <v>2726</v>
      </c>
      <c r="F568" s="21" t="s">
        <v>3636</v>
      </c>
    </row>
    <row r="569" spans="1:11">
      <c r="A569" s="21" t="s">
        <v>2211</v>
      </c>
      <c r="B569" s="21"/>
      <c r="C569" s="21"/>
      <c r="D569" s="21"/>
      <c r="E569" s="21"/>
      <c r="F569" s="21"/>
    </row>
    <row r="570" spans="1:11">
      <c r="B570" t="s">
        <v>2452</v>
      </c>
    </row>
    <row r="571" spans="1:11">
      <c r="A571" s="329" t="s">
        <v>4276</v>
      </c>
    </row>
    <row r="572" spans="1:11" ht="15.75">
      <c r="A572" s="357" t="s">
        <v>4965</v>
      </c>
    </row>
    <row r="573" spans="1:11" ht="14.25">
      <c r="A573" s="249" t="s">
        <v>2048</v>
      </c>
      <c r="B573" s="249" t="s">
        <v>2049</v>
      </c>
      <c r="C573" s="249" t="s">
        <v>2050</v>
      </c>
      <c r="D573" s="249" t="s">
        <v>40</v>
      </c>
      <c r="E573" s="311" t="s">
        <v>1903</v>
      </c>
      <c r="F573" t="s">
        <v>4954</v>
      </c>
    </row>
    <row r="574" spans="1:11">
      <c r="A574" s="160" t="s">
        <v>687</v>
      </c>
      <c r="B574" s="160" t="s">
        <v>687</v>
      </c>
      <c r="C574" s="25" t="s">
        <v>638</v>
      </c>
      <c r="D574" s="25" t="s">
        <v>638</v>
      </c>
      <c r="E574" s="295" t="s">
        <v>4608</v>
      </c>
    </row>
    <row r="575" spans="1:11">
      <c r="A575" s="25" t="s">
        <v>3608</v>
      </c>
      <c r="B575" s="25" t="s">
        <v>3608</v>
      </c>
      <c r="C575" s="26" t="s">
        <v>4228</v>
      </c>
      <c r="D575" s="26" t="s">
        <v>2193</v>
      </c>
      <c r="E575" s="323" t="s">
        <v>4953</v>
      </c>
    </row>
    <row r="576" spans="1:11">
      <c r="A576" s="160" t="s">
        <v>682</v>
      </c>
      <c r="B576" s="160" t="s">
        <v>682</v>
      </c>
      <c r="C576" s="21" t="s">
        <v>4228</v>
      </c>
      <c r="D576" s="187" t="s">
        <v>687</v>
      </c>
    </row>
    <row r="577" spans="1:9">
      <c r="A577" s="3"/>
      <c r="B577" s="3"/>
      <c r="D577" s="21" t="s">
        <v>3608</v>
      </c>
    </row>
    <row r="578" spans="1:9">
      <c r="A578" s="3"/>
      <c r="B578" s="3"/>
      <c r="D578" s="187" t="s">
        <v>682</v>
      </c>
    </row>
    <row r="580" spans="1:9">
      <c r="A580" s="329" t="s">
        <v>4277</v>
      </c>
    </row>
    <row r="581" spans="1:9" ht="15.75">
      <c r="A581" s="357" t="s">
        <v>4996</v>
      </c>
    </row>
    <row r="582" spans="1:9" ht="14.25">
      <c r="A582" s="25" t="s">
        <v>2189</v>
      </c>
      <c r="B582" s="311" t="s">
        <v>1903</v>
      </c>
      <c r="C582" t="s">
        <v>5020</v>
      </c>
    </row>
    <row r="583" spans="1:9">
      <c r="A583" s="26" t="s">
        <v>3624</v>
      </c>
      <c r="B583" s="295" t="s">
        <v>4608</v>
      </c>
    </row>
    <row r="584" spans="1:9">
      <c r="A584" s="21" t="s">
        <v>3625</v>
      </c>
      <c r="B584" s="323" t="s">
        <v>5015</v>
      </c>
    </row>
    <row r="586" spans="1:9" ht="15.75">
      <c r="A586" s="357" t="s">
        <v>4997</v>
      </c>
    </row>
    <row r="587" spans="1:9" ht="14.25">
      <c r="A587" s="249" t="s">
        <v>2048</v>
      </c>
      <c r="B587" s="249" t="s">
        <v>2049</v>
      </c>
      <c r="C587" s="249" t="s">
        <v>2050</v>
      </c>
      <c r="D587" s="249" t="s">
        <v>2051</v>
      </c>
      <c r="E587" s="249" t="s">
        <v>2052</v>
      </c>
      <c r="F587" s="249" t="s">
        <v>40</v>
      </c>
      <c r="G587" s="311" t="s">
        <v>1903</v>
      </c>
      <c r="H587" t="s">
        <v>5020</v>
      </c>
    </row>
    <row r="588" spans="1:9">
      <c r="A588" s="25" t="s">
        <v>4228</v>
      </c>
      <c r="B588" s="25" t="s">
        <v>4228</v>
      </c>
      <c r="C588" s="25" t="s">
        <v>4228</v>
      </c>
      <c r="D588" s="25" t="s">
        <v>4228</v>
      </c>
      <c r="E588" s="25" t="s">
        <v>4228</v>
      </c>
      <c r="F588" s="25" t="s">
        <v>4228</v>
      </c>
      <c r="G588" s="295" t="s">
        <v>4608</v>
      </c>
    </row>
    <row r="589" spans="1:9">
      <c r="A589" s="26" t="s">
        <v>4228</v>
      </c>
      <c r="B589" s="26" t="s">
        <v>4228</v>
      </c>
      <c r="C589" s="26" t="s">
        <v>4228</v>
      </c>
      <c r="D589" s="26" t="s">
        <v>4228</v>
      </c>
      <c r="E589" s="26" t="s">
        <v>4228</v>
      </c>
      <c r="F589" s="26" t="s">
        <v>4228</v>
      </c>
      <c r="G589" s="323" t="s">
        <v>5016</v>
      </c>
    </row>
    <row r="590" spans="1:9">
      <c r="A590" s="21" t="s">
        <v>4228</v>
      </c>
      <c r="B590" s="21" t="s">
        <v>4228</v>
      </c>
      <c r="C590" s="21" t="s">
        <v>4228</v>
      </c>
      <c r="D590" s="21" t="s">
        <v>4228</v>
      </c>
      <c r="E590" s="21" t="s">
        <v>4228</v>
      </c>
      <c r="F590" s="21" t="s">
        <v>4228</v>
      </c>
    </row>
    <row r="592" spans="1:9" ht="15.75">
      <c r="A592" s="357" t="s">
        <v>4998</v>
      </c>
      <c r="I592" t="s">
        <v>2452</v>
      </c>
    </row>
    <row r="593" spans="1:10" ht="14.25">
      <c r="A593" s="249" t="s">
        <v>2048</v>
      </c>
      <c r="B593" s="249" t="s">
        <v>2049</v>
      </c>
      <c r="C593" s="249" t="s">
        <v>40</v>
      </c>
      <c r="D593" s="311" t="s">
        <v>1903</v>
      </c>
      <c r="E593" t="s">
        <v>5021</v>
      </c>
      <c r="J593" t="s">
        <v>2452</v>
      </c>
    </row>
    <row r="594" spans="1:10">
      <c r="A594" s="25" t="s">
        <v>1671</v>
      </c>
      <c r="B594" s="25" t="s">
        <v>686</v>
      </c>
      <c r="C594" s="25" t="s">
        <v>686</v>
      </c>
      <c r="D594" s="295" t="s">
        <v>4608</v>
      </c>
      <c r="I594" t="s">
        <v>2452</v>
      </c>
    </row>
    <row r="595" spans="1:10">
      <c r="A595" s="26" t="s">
        <v>4228</v>
      </c>
      <c r="B595" s="26" t="s">
        <v>2193</v>
      </c>
      <c r="C595" s="26" t="s">
        <v>2193</v>
      </c>
      <c r="D595" s="323" t="s">
        <v>5017</v>
      </c>
    </row>
    <row r="596" spans="1:10">
      <c r="A596" s="21" t="s">
        <v>4228</v>
      </c>
      <c r="B596" s="21" t="s">
        <v>4228</v>
      </c>
      <c r="C596" s="21" t="s">
        <v>1671</v>
      </c>
    </row>
    <row r="598" spans="1:10" ht="15.75">
      <c r="A598" s="357" t="s">
        <v>4999</v>
      </c>
    </row>
    <row r="599" spans="1:10" ht="14.25">
      <c r="A599" s="249" t="s">
        <v>4382</v>
      </c>
      <c r="B599" s="249" t="s">
        <v>2048</v>
      </c>
      <c r="C599" s="249" t="s">
        <v>2049</v>
      </c>
      <c r="D599" s="249" t="s">
        <v>2050</v>
      </c>
      <c r="E599" s="249" t="s">
        <v>40</v>
      </c>
      <c r="F599" s="311" t="s">
        <v>1903</v>
      </c>
      <c r="G599" t="s">
        <v>5022</v>
      </c>
    </row>
    <row r="600" spans="1:10">
      <c r="A600" s="25" t="s">
        <v>3629</v>
      </c>
      <c r="B600" s="25" t="s">
        <v>700</v>
      </c>
      <c r="C600" s="25" t="s">
        <v>3622</v>
      </c>
      <c r="D600" s="25" t="s">
        <v>1342</v>
      </c>
      <c r="E600" s="25" t="s">
        <v>2705</v>
      </c>
      <c r="F600" s="295" t="s">
        <v>4608</v>
      </c>
    </row>
    <row r="601" spans="1:10">
      <c r="A601" s="26" t="s">
        <v>700</v>
      </c>
      <c r="B601" s="26" t="s">
        <v>37</v>
      </c>
      <c r="C601" s="26" t="s">
        <v>2704</v>
      </c>
      <c r="D601" s="26" t="s">
        <v>3613</v>
      </c>
      <c r="E601" s="26" t="s">
        <v>700</v>
      </c>
      <c r="F601" s="323" t="s">
        <v>5018</v>
      </c>
    </row>
    <row r="602" spans="1:10">
      <c r="A602" s="26" t="s">
        <v>2211</v>
      </c>
      <c r="B602" s="21" t="s">
        <v>2704</v>
      </c>
      <c r="C602" s="21" t="s">
        <v>2721</v>
      </c>
      <c r="D602" s="21" t="s">
        <v>2191</v>
      </c>
      <c r="E602" s="21" t="s">
        <v>3622</v>
      </c>
      <c r="F602" s="3"/>
    </row>
    <row r="603" spans="1:10">
      <c r="A603" s="26" t="s">
        <v>2705</v>
      </c>
      <c r="B603" s="21"/>
      <c r="C603" s="21"/>
      <c r="D603" s="21"/>
      <c r="E603" s="21"/>
    </row>
    <row r="605" spans="1:10" ht="15.75">
      <c r="A605" s="357" t="s">
        <v>5000</v>
      </c>
    </row>
    <row r="606" spans="1:10" ht="14.25">
      <c r="A606" s="249" t="s">
        <v>2048</v>
      </c>
      <c r="B606" s="249" t="s">
        <v>2049</v>
      </c>
      <c r="C606" s="249" t="s">
        <v>2050</v>
      </c>
      <c r="D606" s="249" t="s">
        <v>2051</v>
      </c>
      <c r="E606" s="249" t="s">
        <v>40</v>
      </c>
      <c r="F606" s="311" t="s">
        <v>1903</v>
      </c>
      <c r="G606" t="s">
        <v>5023</v>
      </c>
    </row>
    <row r="607" spans="1:10">
      <c r="A607" s="25" t="s">
        <v>2318</v>
      </c>
      <c r="B607" s="25" t="s">
        <v>2707</v>
      </c>
      <c r="C607" s="25" t="s">
        <v>2707</v>
      </c>
      <c r="D607" s="25" t="s">
        <v>668</v>
      </c>
      <c r="E607" s="25" t="s">
        <v>2318</v>
      </c>
      <c r="F607" s="295" t="s">
        <v>4608</v>
      </c>
    </row>
    <row r="608" spans="1:10">
      <c r="A608" s="26" t="s">
        <v>2717</v>
      </c>
      <c r="B608" s="26" t="s">
        <v>2197</v>
      </c>
      <c r="C608" s="26" t="s">
        <v>639</v>
      </c>
      <c r="D608" s="26" t="s">
        <v>2318</v>
      </c>
      <c r="E608" s="26" t="s">
        <v>2199</v>
      </c>
      <c r="F608" s="323" t="s">
        <v>5019</v>
      </c>
    </row>
    <row r="609" spans="1:10">
      <c r="A609" s="21" t="s">
        <v>1671</v>
      </c>
      <c r="B609" s="21" t="s">
        <v>2318</v>
      </c>
      <c r="C609" s="21" t="s">
        <v>704</v>
      </c>
      <c r="D609" s="21" t="s">
        <v>2717</v>
      </c>
      <c r="E609" s="21" t="s">
        <v>17</v>
      </c>
    </row>
    <row r="611" spans="1:10" ht="15.75">
      <c r="A611" s="453" t="s">
        <v>5001</v>
      </c>
      <c r="B611" s="386"/>
    </row>
    <row r="612" spans="1:10" ht="14.25">
      <c r="A612" s="249" t="s">
        <v>2048</v>
      </c>
      <c r="B612" s="249" t="s">
        <v>2049</v>
      </c>
      <c r="C612" s="249" t="s">
        <v>2050</v>
      </c>
      <c r="D612" s="249" t="s">
        <v>2051</v>
      </c>
      <c r="E612" s="249" t="s">
        <v>2052</v>
      </c>
      <c r="F612" s="249" t="s">
        <v>2053</v>
      </c>
      <c r="G612" s="249" t="s">
        <v>2054</v>
      </c>
      <c r="H612" s="249" t="s">
        <v>2055</v>
      </c>
      <c r="I612" s="249" t="s">
        <v>4849</v>
      </c>
      <c r="J612" s="249" t="s">
        <v>4850</v>
      </c>
    </row>
    <row r="613" spans="1:10">
      <c r="A613" s="25" t="s">
        <v>2700</v>
      </c>
      <c r="B613" s="25" t="s">
        <v>5002</v>
      </c>
      <c r="C613" s="25" t="s">
        <v>3612</v>
      </c>
      <c r="D613" s="25" t="s">
        <v>668</v>
      </c>
      <c r="E613" s="25" t="s">
        <v>1665</v>
      </c>
      <c r="F613" s="25" t="s">
        <v>2208</v>
      </c>
      <c r="G613" s="25" t="s">
        <v>2718</v>
      </c>
      <c r="H613" s="25" t="s">
        <v>2211</v>
      </c>
      <c r="I613" s="25" t="s">
        <v>141</v>
      </c>
      <c r="J613" s="25" t="s">
        <v>1668</v>
      </c>
    </row>
    <row r="614" spans="1:10">
      <c r="A614" s="26" t="s">
        <v>21</v>
      </c>
      <c r="B614" s="26" t="s">
        <v>155</v>
      </c>
      <c r="C614" s="26" t="s">
        <v>2700</v>
      </c>
      <c r="D614" s="26" t="s">
        <v>3611</v>
      </c>
      <c r="E614" s="26" t="s">
        <v>3612</v>
      </c>
      <c r="F614" s="26" t="s">
        <v>694</v>
      </c>
      <c r="G614" s="26" t="s">
        <v>5003</v>
      </c>
      <c r="H614" s="26" t="s">
        <v>2189</v>
      </c>
      <c r="I614" s="26" t="s">
        <v>2713</v>
      </c>
      <c r="J614" s="26" t="s">
        <v>3614</v>
      </c>
    </row>
    <row r="615" spans="1:10">
      <c r="A615" s="21" t="s">
        <v>2704</v>
      </c>
      <c r="B615" s="21" t="s">
        <v>3614</v>
      </c>
      <c r="C615" s="21" t="s">
        <v>2709</v>
      </c>
      <c r="D615" s="21" t="s">
        <v>2709</v>
      </c>
      <c r="E615" s="21" t="s">
        <v>2700</v>
      </c>
      <c r="F615" s="21" t="s">
        <v>668</v>
      </c>
      <c r="G615" s="21" t="s">
        <v>33</v>
      </c>
      <c r="H615" s="21" t="s">
        <v>653</v>
      </c>
      <c r="I615" s="21" t="s">
        <v>704</v>
      </c>
      <c r="J615" s="21" t="s">
        <v>15</v>
      </c>
    </row>
    <row r="616" spans="1:10" ht="14.25">
      <c r="A616" s="249" t="s">
        <v>4851</v>
      </c>
      <c r="B616" s="249" t="s">
        <v>4852</v>
      </c>
      <c r="C616" s="249" t="s">
        <v>4853</v>
      </c>
      <c r="D616" s="249" t="s">
        <v>4854</v>
      </c>
      <c r="E616" s="249" t="s">
        <v>4855</v>
      </c>
      <c r="F616" s="249" t="s">
        <v>4856</v>
      </c>
      <c r="G616" s="249" t="s">
        <v>4857</v>
      </c>
      <c r="H616" s="249" t="s">
        <v>4858</v>
      </c>
      <c r="I616" s="249" t="s">
        <v>4859</v>
      </c>
      <c r="J616" s="249" t="s">
        <v>4860</v>
      </c>
    </row>
    <row r="617" spans="1:10">
      <c r="A617" s="25" t="s">
        <v>653</v>
      </c>
      <c r="B617" s="25" t="s">
        <v>2716</v>
      </c>
      <c r="C617" s="25" t="s">
        <v>2700</v>
      </c>
      <c r="D617" s="25" t="s">
        <v>2213</v>
      </c>
      <c r="E617" s="25" t="s">
        <v>633</v>
      </c>
      <c r="F617" s="25" t="s">
        <v>141</v>
      </c>
      <c r="G617" s="25" t="s">
        <v>141</v>
      </c>
      <c r="H617" s="25" t="s">
        <v>3601</v>
      </c>
      <c r="I617" s="25" t="s">
        <v>1</v>
      </c>
      <c r="J617" s="25" t="s">
        <v>11</v>
      </c>
    </row>
    <row r="618" spans="1:10">
      <c r="A618" s="26" t="s">
        <v>141</v>
      </c>
      <c r="B618" s="26" t="s">
        <v>668</v>
      </c>
      <c r="C618" s="26" t="s">
        <v>180</v>
      </c>
      <c r="D618" s="26" t="s">
        <v>3621</v>
      </c>
      <c r="E618" s="26" t="s">
        <v>1667</v>
      </c>
      <c r="F618" s="26" t="s">
        <v>1665</v>
      </c>
      <c r="G618" s="26" t="s">
        <v>11</v>
      </c>
      <c r="H618" s="26" t="s">
        <v>633</v>
      </c>
      <c r="I618" s="26" t="s">
        <v>704</v>
      </c>
      <c r="J618" s="26" t="s">
        <v>15</v>
      </c>
    </row>
    <row r="619" spans="1:10">
      <c r="A619" s="21" t="s">
        <v>3608</v>
      </c>
      <c r="B619" s="21" t="s">
        <v>3618</v>
      </c>
      <c r="C619" s="21" t="s">
        <v>3612</v>
      </c>
      <c r="D619" s="21" t="s">
        <v>1665</v>
      </c>
      <c r="E619" s="21" t="s">
        <v>1665</v>
      </c>
      <c r="F619" s="21" t="s">
        <v>2197</v>
      </c>
      <c r="G619" s="21" t="s">
        <v>704</v>
      </c>
      <c r="H619" s="21" t="s">
        <v>2819</v>
      </c>
      <c r="I619" s="21" t="s">
        <v>2699</v>
      </c>
      <c r="J619" s="21" t="s">
        <v>2710</v>
      </c>
    </row>
    <row r="620" spans="1:10" ht="14.25">
      <c r="A620" s="249" t="s">
        <v>4861</v>
      </c>
      <c r="B620" s="249" t="s">
        <v>4862</v>
      </c>
      <c r="C620" s="249" t="s">
        <v>4863</v>
      </c>
      <c r="D620" s="311" t="s">
        <v>1903</v>
      </c>
      <c r="E620" t="s">
        <v>5024</v>
      </c>
      <c r="F620" s="18"/>
    </row>
    <row r="621" spans="1:10">
      <c r="A621" s="25" t="s">
        <v>694</v>
      </c>
      <c r="B621" s="25" t="s">
        <v>2710</v>
      </c>
      <c r="C621" s="25" t="s">
        <v>2710</v>
      </c>
      <c r="D621" s="295" t="s">
        <v>704</v>
      </c>
    </row>
    <row r="622" spans="1:10">
      <c r="A622" s="26" t="s">
        <v>668</v>
      </c>
      <c r="B622" s="26" t="s">
        <v>11</v>
      </c>
      <c r="C622" s="26" t="s">
        <v>704</v>
      </c>
      <c r="D622" s="323" t="s">
        <v>2295</v>
      </c>
    </row>
    <row r="623" spans="1:10">
      <c r="A623" s="21" t="s">
        <v>3612</v>
      </c>
      <c r="B623" s="21" t="s">
        <v>141</v>
      </c>
      <c r="C623" s="21" t="s">
        <v>11</v>
      </c>
      <c r="D623" s="1"/>
    </row>
    <row r="625" spans="1:11">
      <c r="A625" s="329" t="s">
        <v>4278</v>
      </c>
    </row>
    <row r="626" spans="1:11" ht="15.75">
      <c r="A626" s="357" t="s">
        <v>5004</v>
      </c>
    </row>
    <row r="627" spans="1:11" ht="14.25">
      <c r="A627" s="25" t="s">
        <v>2726</v>
      </c>
      <c r="B627" s="311" t="s">
        <v>1903</v>
      </c>
      <c r="C627" t="s">
        <v>5061</v>
      </c>
      <c r="E627" t="s">
        <v>2452</v>
      </c>
      <c r="I627" t="s">
        <v>2452</v>
      </c>
    </row>
    <row r="628" spans="1:11">
      <c r="A628" s="26" t="s">
        <v>668</v>
      </c>
      <c r="B628" s="295" t="s">
        <v>704</v>
      </c>
    </row>
    <row r="629" spans="1:11">
      <c r="A629" s="21" t="s">
        <v>2717</v>
      </c>
      <c r="B629" s="323" t="s">
        <v>4233</v>
      </c>
      <c r="K629" t="s">
        <v>2452</v>
      </c>
    </row>
    <row r="631" spans="1:11" ht="15.75">
      <c r="A631" s="357" t="s">
        <v>5005</v>
      </c>
    </row>
    <row r="632" spans="1:11" ht="14.25">
      <c r="A632" s="25" t="s">
        <v>3626</v>
      </c>
      <c r="B632" s="311" t="s">
        <v>1903</v>
      </c>
      <c r="C632" t="s">
        <v>5062</v>
      </c>
    </row>
    <row r="633" spans="1:11">
      <c r="A633" s="26" t="s">
        <v>668</v>
      </c>
      <c r="B633" s="295" t="s">
        <v>704</v>
      </c>
    </row>
    <row r="634" spans="1:11">
      <c r="A634" s="26" t="s">
        <v>694</v>
      </c>
      <c r="B634" s="323" t="s">
        <v>4234</v>
      </c>
    </row>
    <row r="636" spans="1:11" ht="15.75">
      <c r="A636" s="357" t="s">
        <v>5006</v>
      </c>
    </row>
    <row r="637" spans="1:11" ht="14.25">
      <c r="A637" s="249" t="s">
        <v>2048</v>
      </c>
      <c r="B637" s="249" t="s">
        <v>2049</v>
      </c>
      <c r="C637" s="249" t="s">
        <v>2050</v>
      </c>
      <c r="D637" s="249" t="s">
        <v>2051</v>
      </c>
      <c r="E637" s="249" t="s">
        <v>2052</v>
      </c>
      <c r="F637" s="249" t="s">
        <v>40</v>
      </c>
      <c r="G637" s="311" t="s">
        <v>1903</v>
      </c>
      <c r="H637" t="s">
        <v>5063</v>
      </c>
    </row>
    <row r="638" spans="1:11">
      <c r="A638" s="25" t="s">
        <v>2722</v>
      </c>
      <c r="B638" s="25" t="s">
        <v>1342</v>
      </c>
      <c r="C638" s="25" t="s">
        <v>2722</v>
      </c>
      <c r="D638" s="25" t="s">
        <v>686</v>
      </c>
      <c r="E638" s="25" t="s">
        <v>687</v>
      </c>
      <c r="F638" s="25" t="s">
        <v>1342</v>
      </c>
      <c r="G638" s="295" t="s">
        <v>704</v>
      </c>
    </row>
    <row r="639" spans="1:11">
      <c r="A639" s="26" t="s">
        <v>2717</v>
      </c>
      <c r="B639" s="26" t="s">
        <v>687</v>
      </c>
      <c r="C639" s="26" t="s">
        <v>2703</v>
      </c>
      <c r="D639" s="26" t="s">
        <v>1664</v>
      </c>
      <c r="E639" s="26" t="s">
        <v>2709</v>
      </c>
      <c r="F639" s="26" t="s">
        <v>687</v>
      </c>
      <c r="G639" s="323" t="s">
        <v>4235</v>
      </c>
    </row>
    <row r="640" spans="1:11">
      <c r="A640" s="21" t="s">
        <v>3618</v>
      </c>
      <c r="B640" s="21" t="s">
        <v>2716</v>
      </c>
      <c r="C640" s="21" t="s">
        <v>2709</v>
      </c>
      <c r="D640" s="26" t="s">
        <v>633</v>
      </c>
      <c r="E640" s="26" t="s">
        <v>2715</v>
      </c>
      <c r="F640" s="21" t="s">
        <v>2721</v>
      </c>
    </row>
    <row r="641" spans="1:10">
      <c r="A641" s="21"/>
      <c r="B641" s="21"/>
      <c r="C641" s="21"/>
      <c r="D641" s="26" t="s">
        <v>3621</v>
      </c>
      <c r="E641" s="21"/>
      <c r="F641" s="21"/>
    </row>
    <row r="643" spans="1:10">
      <c r="A643" s="329" t="s">
        <v>4279</v>
      </c>
      <c r="J643" t="s">
        <v>2452</v>
      </c>
    </row>
    <row r="644" spans="1:10" ht="15.75">
      <c r="A644" s="357" t="s">
        <v>5098</v>
      </c>
    </row>
    <row r="645" spans="1:10" ht="14.25">
      <c r="A645" s="25" t="s">
        <v>694</v>
      </c>
      <c r="B645" s="311" t="s">
        <v>1903</v>
      </c>
      <c r="C645" t="s">
        <v>5083</v>
      </c>
    </row>
    <row r="646" spans="1:10">
      <c r="A646" s="26" t="s">
        <v>2197</v>
      </c>
      <c r="B646" s="295" t="s">
        <v>704</v>
      </c>
    </row>
    <row r="647" spans="1:10">
      <c r="A647" s="21" t="s">
        <v>2318</v>
      </c>
      <c r="B647" s="323" t="s">
        <v>4236</v>
      </c>
    </row>
    <row r="648" spans="1:10">
      <c r="A648" s="34"/>
      <c r="B648" s="3"/>
    </row>
    <row r="649" spans="1:10" ht="15.75">
      <c r="A649" s="357" t="s">
        <v>5075</v>
      </c>
    </row>
    <row r="650" spans="1:10" ht="14.25">
      <c r="A650" s="25" t="s">
        <v>1337</v>
      </c>
      <c r="B650" s="311" t="s">
        <v>1903</v>
      </c>
      <c r="C650" t="s">
        <v>5084</v>
      </c>
    </row>
    <row r="651" spans="1:10">
      <c r="A651" s="26" t="s">
        <v>143</v>
      </c>
      <c r="B651" s="295" t="s">
        <v>704</v>
      </c>
      <c r="F651" t="s">
        <v>2452</v>
      </c>
      <c r="G651" t="s">
        <v>2452</v>
      </c>
    </row>
    <row r="652" spans="1:10">
      <c r="A652" s="21" t="s">
        <v>2705</v>
      </c>
      <c r="B652" s="323" t="s">
        <v>4237</v>
      </c>
    </row>
    <row r="653" spans="1:10">
      <c r="E653" t="s">
        <v>2452</v>
      </c>
    </row>
    <row r="654" spans="1:10" ht="15.75">
      <c r="A654" s="357" t="s">
        <v>5058</v>
      </c>
    </row>
    <row r="655" spans="1:10" ht="14.25">
      <c r="A655" s="25" t="s">
        <v>2318</v>
      </c>
      <c r="B655" s="311" t="s">
        <v>1903</v>
      </c>
      <c r="C655" t="s">
        <v>5085</v>
      </c>
    </row>
    <row r="656" spans="1:10">
      <c r="A656" s="26" t="s">
        <v>3605</v>
      </c>
      <c r="B656" s="295" t="s">
        <v>704</v>
      </c>
    </row>
    <row r="657" spans="1:11">
      <c r="A657" s="21" t="s">
        <v>651</v>
      </c>
      <c r="B657" s="323" t="s">
        <v>4238</v>
      </c>
    </row>
    <row r="658" spans="1:11">
      <c r="B658" s="3"/>
    </row>
    <row r="659" spans="1:11" ht="15.75">
      <c r="A659" s="357" t="s">
        <v>5059</v>
      </c>
      <c r="B659" s="3"/>
    </row>
    <row r="660" spans="1:11" ht="14.25">
      <c r="A660" s="25" t="s">
        <v>2193</v>
      </c>
      <c r="B660" s="311" t="s">
        <v>1903</v>
      </c>
      <c r="C660" t="s">
        <v>5086</v>
      </c>
    </row>
    <row r="661" spans="1:11">
      <c r="A661" s="26" t="s">
        <v>2726</v>
      </c>
      <c r="B661" s="295" t="s">
        <v>704</v>
      </c>
    </row>
    <row r="662" spans="1:11">
      <c r="A662" s="21" t="s">
        <v>3622</v>
      </c>
      <c r="B662" s="323" t="s">
        <v>4239</v>
      </c>
    </row>
    <row r="664" spans="1:11" ht="15.75">
      <c r="A664" s="454" t="s">
        <v>5060</v>
      </c>
      <c r="B664" s="386"/>
    </row>
    <row r="665" spans="1:11" ht="14.25">
      <c r="A665" s="249" t="s">
        <v>2048</v>
      </c>
      <c r="B665" s="249" t="s">
        <v>2049</v>
      </c>
      <c r="C665" s="249" t="s">
        <v>2050</v>
      </c>
      <c r="D665" s="249" t="s">
        <v>2051</v>
      </c>
      <c r="E665" s="249" t="s">
        <v>2052</v>
      </c>
      <c r="F665" s="249" t="s">
        <v>2053</v>
      </c>
      <c r="G665" s="249" t="s">
        <v>2054</v>
      </c>
      <c r="H665" s="249" t="s">
        <v>2055</v>
      </c>
      <c r="I665" s="249" t="s">
        <v>40</v>
      </c>
      <c r="J665" s="311" t="s">
        <v>1903</v>
      </c>
      <c r="K665" t="s">
        <v>5087</v>
      </c>
    </row>
    <row r="666" spans="1:11">
      <c r="A666" s="25" t="s">
        <v>3609</v>
      </c>
      <c r="B666" s="25" t="s">
        <v>700</v>
      </c>
      <c r="C666" s="25" t="s">
        <v>155</v>
      </c>
      <c r="D666" s="25" t="s">
        <v>3627</v>
      </c>
      <c r="E666" s="25" t="s">
        <v>2725</v>
      </c>
      <c r="F666" s="25" t="s">
        <v>180</v>
      </c>
      <c r="G666" s="25" t="s">
        <v>5076</v>
      </c>
      <c r="H666" s="25" t="s">
        <v>180</v>
      </c>
      <c r="I666" s="25" t="s">
        <v>180</v>
      </c>
      <c r="J666" s="295" t="s">
        <v>4608</v>
      </c>
    </row>
    <row r="667" spans="1:11">
      <c r="A667" s="26" t="s">
        <v>3602</v>
      </c>
      <c r="B667" s="26" t="s">
        <v>3602</v>
      </c>
      <c r="C667" s="26" t="s">
        <v>1661</v>
      </c>
      <c r="D667" s="26" t="s">
        <v>180</v>
      </c>
      <c r="E667" s="26" t="s">
        <v>3618</v>
      </c>
      <c r="F667" s="26" t="s">
        <v>2718</v>
      </c>
      <c r="G667" s="26" t="s">
        <v>2194</v>
      </c>
      <c r="H667" s="26" t="s">
        <v>2199</v>
      </c>
      <c r="I667" s="26" t="s">
        <v>5076</v>
      </c>
      <c r="J667" s="323" t="s">
        <v>5102</v>
      </c>
    </row>
    <row r="668" spans="1:11">
      <c r="A668" s="21" t="s">
        <v>686</v>
      </c>
      <c r="B668" s="21" t="s">
        <v>1664</v>
      </c>
      <c r="C668" s="21" t="s">
        <v>17</v>
      </c>
      <c r="D668" s="26" t="s">
        <v>2701</v>
      </c>
      <c r="E668" s="21" t="s">
        <v>704</v>
      </c>
      <c r="F668" s="21" t="s">
        <v>2701</v>
      </c>
      <c r="G668" s="21" t="s">
        <v>2702</v>
      </c>
      <c r="H668" s="21" t="s">
        <v>2701</v>
      </c>
      <c r="I668" s="21" t="s">
        <v>3615</v>
      </c>
    </row>
    <row r="669" spans="1:11">
      <c r="A669" s="21"/>
      <c r="B669" s="21"/>
      <c r="C669" s="21"/>
      <c r="D669" s="26"/>
      <c r="E669" s="21" t="s">
        <v>638</v>
      </c>
      <c r="F669" s="21"/>
      <c r="G669" s="21"/>
      <c r="H669" s="21"/>
      <c r="I669" s="21"/>
    </row>
    <row r="671" spans="1:11">
      <c r="A671" s="329" t="s">
        <v>4280</v>
      </c>
      <c r="G671" t="s">
        <v>2452</v>
      </c>
    </row>
    <row r="672" spans="1:11" ht="15.75">
      <c r="A672" s="357" t="s">
        <v>5077</v>
      </c>
    </row>
    <row r="673" spans="1:9" ht="14.25">
      <c r="A673" s="249" t="s">
        <v>2048</v>
      </c>
      <c r="B673" s="249" t="s">
        <v>2049</v>
      </c>
      <c r="C673" s="249" t="s">
        <v>2050</v>
      </c>
      <c r="D673" s="249" t="s">
        <v>2051</v>
      </c>
      <c r="E673" s="249" t="s">
        <v>40</v>
      </c>
      <c r="F673" s="311" t="s">
        <v>1903</v>
      </c>
      <c r="G673" t="s">
        <v>5113</v>
      </c>
    </row>
    <row r="674" spans="1:9">
      <c r="A674" s="25" t="s">
        <v>2211</v>
      </c>
      <c r="B674" s="25" t="s">
        <v>3666</v>
      </c>
      <c r="C674" s="25" t="s">
        <v>2819</v>
      </c>
      <c r="D674" s="25" t="s">
        <v>2211</v>
      </c>
      <c r="E674" s="25" t="s">
        <v>2701</v>
      </c>
      <c r="F674" s="295" t="s">
        <v>704</v>
      </c>
      <c r="G674" s="25" t="s">
        <v>2452</v>
      </c>
    </row>
    <row r="675" spans="1:9">
      <c r="A675" s="26" t="s">
        <v>1658</v>
      </c>
      <c r="B675" s="26" t="s">
        <v>2717</v>
      </c>
      <c r="C675" s="26" t="s">
        <v>2701</v>
      </c>
      <c r="D675" s="26" t="s">
        <v>2705</v>
      </c>
      <c r="E675" s="26" t="s">
        <v>687</v>
      </c>
      <c r="F675" s="323" t="s">
        <v>5112</v>
      </c>
    </row>
    <row r="676" spans="1:9">
      <c r="A676" s="26" t="s">
        <v>3609</v>
      </c>
      <c r="B676" s="26" t="s">
        <v>700</v>
      </c>
      <c r="C676" s="21" t="s">
        <v>687</v>
      </c>
      <c r="D676" s="21" t="s">
        <v>3629</v>
      </c>
      <c r="E676" s="26" t="s">
        <v>31</v>
      </c>
    </row>
    <row r="677" spans="1:9">
      <c r="A677" s="26" t="s">
        <v>669</v>
      </c>
      <c r="B677" s="21"/>
      <c r="C677" s="21" t="s">
        <v>31</v>
      </c>
      <c r="D677" s="21"/>
      <c r="E677" s="21"/>
      <c r="G677" t="s">
        <v>2452</v>
      </c>
      <c r="H677" t="s">
        <v>2452</v>
      </c>
    </row>
    <row r="678" spans="1:9">
      <c r="A678" s="21"/>
      <c r="B678" s="21"/>
      <c r="C678" s="21"/>
      <c r="D678" s="21"/>
      <c r="E678" s="21"/>
      <c r="H678" t="s">
        <v>2452</v>
      </c>
    </row>
    <row r="679" spans="1:9" ht="15.75">
      <c r="A679" s="357" t="s">
        <v>5078</v>
      </c>
    </row>
    <row r="680" spans="1:9" ht="14.25">
      <c r="A680" s="25" t="s">
        <v>2713</v>
      </c>
      <c r="B680" s="311" t="s">
        <v>1903</v>
      </c>
      <c r="C680" t="s">
        <v>5115</v>
      </c>
      <c r="H680" t="s">
        <v>2452</v>
      </c>
    </row>
    <row r="681" spans="1:9">
      <c r="A681" s="26" t="s">
        <v>2189</v>
      </c>
      <c r="B681" s="295" t="s">
        <v>4608</v>
      </c>
    </row>
    <row r="682" spans="1:9">
      <c r="A682" s="21" t="s">
        <v>3624</v>
      </c>
      <c r="B682" s="323" t="s">
        <v>5114</v>
      </c>
    </row>
    <row r="683" spans="1:9">
      <c r="I683" t="s">
        <v>2452</v>
      </c>
    </row>
    <row r="684" spans="1:9" ht="15.75">
      <c r="A684" s="357" t="s">
        <v>5079</v>
      </c>
    </row>
    <row r="685" spans="1:9" ht="14.25">
      <c r="A685" s="249" t="s">
        <v>2048</v>
      </c>
      <c r="B685" s="249" t="s">
        <v>2049</v>
      </c>
      <c r="C685" s="249" t="s">
        <v>2050</v>
      </c>
      <c r="D685" s="249" t="s">
        <v>2051</v>
      </c>
      <c r="E685" s="249" t="s">
        <v>2052</v>
      </c>
      <c r="F685" s="249" t="s">
        <v>40</v>
      </c>
      <c r="G685" s="311" t="s">
        <v>1903</v>
      </c>
      <c r="H685" t="s">
        <v>5117</v>
      </c>
    </row>
    <row r="686" spans="1:9">
      <c r="A686" s="25" t="s">
        <v>2722</v>
      </c>
      <c r="B686" s="25" t="s">
        <v>2703</v>
      </c>
      <c r="C686" s="25" t="s">
        <v>2702</v>
      </c>
      <c r="D686" s="25" t="s">
        <v>1</v>
      </c>
      <c r="E686" s="25" t="s">
        <v>2726</v>
      </c>
      <c r="F686" s="25" t="s">
        <v>654</v>
      </c>
      <c r="G686" s="295" t="s">
        <v>4608</v>
      </c>
    </row>
    <row r="687" spans="1:9">
      <c r="A687" s="26" t="s">
        <v>2709</v>
      </c>
      <c r="B687" s="26" t="s">
        <v>2722</v>
      </c>
      <c r="C687" s="26" t="s">
        <v>2716</v>
      </c>
      <c r="D687" s="26" t="s">
        <v>3629</v>
      </c>
      <c r="E687" s="26" t="s">
        <v>2722</v>
      </c>
      <c r="F687" s="26" t="s">
        <v>3611</v>
      </c>
      <c r="G687" s="323" t="s">
        <v>5116</v>
      </c>
    </row>
    <row r="688" spans="1:9">
      <c r="A688" s="21" t="s">
        <v>2703</v>
      </c>
      <c r="B688" s="21" t="s">
        <v>2726</v>
      </c>
      <c r="C688" s="21" t="s">
        <v>142</v>
      </c>
      <c r="D688" s="21" t="s">
        <v>3636</v>
      </c>
      <c r="E688" s="21" t="s">
        <v>2703</v>
      </c>
      <c r="F688" s="21" t="s">
        <v>2716</v>
      </c>
      <c r="I688" s="21" t="s">
        <v>2452</v>
      </c>
    </row>
    <row r="689" spans="1:11">
      <c r="A689" s="21"/>
      <c r="B689" s="21"/>
      <c r="C689" s="21"/>
      <c r="D689" s="21" t="s">
        <v>694</v>
      </c>
      <c r="E689" s="21"/>
      <c r="F689" s="21"/>
    </row>
    <row r="691" spans="1:11" ht="15.75">
      <c r="A691" s="24" t="s">
        <v>5080</v>
      </c>
    </row>
    <row r="692" spans="1:11" ht="14.25">
      <c r="A692" s="249" t="s">
        <v>2048</v>
      </c>
      <c r="B692" s="249" t="s">
        <v>2049</v>
      </c>
      <c r="C692" s="249" t="s">
        <v>2050</v>
      </c>
      <c r="D692" s="249" t="s">
        <v>2051</v>
      </c>
      <c r="E692" s="249" t="s">
        <v>2052</v>
      </c>
      <c r="F692" s="249" t="s">
        <v>2053</v>
      </c>
      <c r="G692" s="249" t="s">
        <v>2054</v>
      </c>
      <c r="H692" s="249" t="s">
        <v>2055</v>
      </c>
      <c r="I692" s="249" t="s">
        <v>40</v>
      </c>
      <c r="J692" s="311" t="s">
        <v>1903</v>
      </c>
      <c r="K692" t="s">
        <v>5119</v>
      </c>
    </row>
    <row r="693" spans="1:11">
      <c r="A693" s="25" t="s">
        <v>2205</v>
      </c>
      <c r="B693" s="25" t="s">
        <v>1664</v>
      </c>
      <c r="C693" s="25" t="s">
        <v>1664</v>
      </c>
      <c r="D693" s="25" t="s">
        <v>4228</v>
      </c>
      <c r="E693" s="25" t="s">
        <v>4228</v>
      </c>
      <c r="F693" s="25" t="s">
        <v>1657</v>
      </c>
      <c r="G693" s="25" t="s">
        <v>143</v>
      </c>
      <c r="H693" s="25" t="s">
        <v>143</v>
      </c>
      <c r="I693" s="25" t="s">
        <v>143</v>
      </c>
      <c r="J693" s="295" t="s">
        <v>4608</v>
      </c>
    </row>
    <row r="694" spans="1:11">
      <c r="A694" s="26" t="s">
        <v>1668</v>
      </c>
      <c r="B694" s="25" t="s">
        <v>1661</v>
      </c>
      <c r="C694" s="25" t="s">
        <v>1661</v>
      </c>
      <c r="D694" s="26" t="s">
        <v>4228</v>
      </c>
      <c r="E694" s="26" t="s">
        <v>4228</v>
      </c>
      <c r="F694" s="26" t="s">
        <v>4228</v>
      </c>
      <c r="G694" s="26" t="s">
        <v>1664</v>
      </c>
      <c r="H694" s="26" t="s">
        <v>1664</v>
      </c>
      <c r="I694" s="26" t="s">
        <v>1664</v>
      </c>
      <c r="J694" s="323" t="s">
        <v>5118</v>
      </c>
    </row>
    <row r="695" spans="1:11">
      <c r="A695" s="21" t="s">
        <v>143</v>
      </c>
      <c r="B695" s="25" t="s">
        <v>667</v>
      </c>
      <c r="C695" s="25" t="s">
        <v>667</v>
      </c>
      <c r="D695" s="21" t="s">
        <v>4228</v>
      </c>
      <c r="E695" s="21" t="s">
        <v>4228</v>
      </c>
      <c r="F695" s="21" t="s">
        <v>4228</v>
      </c>
      <c r="G695" s="26" t="s">
        <v>3607</v>
      </c>
      <c r="H695" s="26" t="s">
        <v>3607</v>
      </c>
      <c r="I695" s="26" t="s">
        <v>667</v>
      </c>
      <c r="J695" s="3"/>
    </row>
    <row r="696" spans="1:11">
      <c r="A696" s="21"/>
      <c r="B696" s="25"/>
      <c r="C696" s="25"/>
      <c r="D696" s="21"/>
      <c r="E696" s="21"/>
      <c r="F696" s="21"/>
      <c r="G696" s="26" t="s">
        <v>3611</v>
      </c>
      <c r="H696" s="26" t="s">
        <v>3611</v>
      </c>
      <c r="I696" s="21"/>
      <c r="J696" s="3"/>
    </row>
    <row r="697" spans="1:11">
      <c r="A697" s="21"/>
      <c r="B697" s="25"/>
      <c r="C697" s="25"/>
      <c r="D697" s="21"/>
      <c r="E697" s="21"/>
      <c r="F697" s="21"/>
      <c r="G697" s="26" t="s">
        <v>2707</v>
      </c>
      <c r="H697" s="26" t="s">
        <v>2707</v>
      </c>
      <c r="I697" s="21"/>
      <c r="J697" s="3"/>
    </row>
    <row r="698" spans="1:11">
      <c r="A698" s="21"/>
      <c r="B698" s="25"/>
      <c r="C698" s="25"/>
      <c r="D698" s="21"/>
      <c r="E698" s="21"/>
      <c r="F698" s="21"/>
      <c r="G698" s="26" t="s">
        <v>21</v>
      </c>
      <c r="H698" s="26" t="s">
        <v>21</v>
      </c>
      <c r="I698" s="21"/>
      <c r="J698" s="3"/>
    </row>
    <row r="699" spans="1:11">
      <c r="A699" s="21"/>
      <c r="B699" s="25"/>
      <c r="C699" s="25"/>
      <c r="D699" s="21"/>
      <c r="E699" s="21"/>
      <c r="F699" s="21"/>
      <c r="G699" s="26" t="s">
        <v>667</v>
      </c>
      <c r="H699" s="26" t="s">
        <v>667</v>
      </c>
      <c r="I699" s="21"/>
      <c r="J699" s="3"/>
    </row>
    <row r="700" spans="1:11">
      <c r="A700" s="21"/>
      <c r="B700" s="25"/>
      <c r="C700" s="25"/>
      <c r="D700" s="21"/>
      <c r="E700" s="21"/>
      <c r="F700" s="21"/>
      <c r="G700" s="26" t="s">
        <v>2198</v>
      </c>
      <c r="H700" s="26" t="s">
        <v>2198</v>
      </c>
      <c r="I700" s="21"/>
      <c r="J700" s="3"/>
    </row>
    <row r="701" spans="1:11">
      <c r="A701" s="21"/>
      <c r="B701" s="25"/>
      <c r="C701" s="25"/>
      <c r="D701" s="21"/>
      <c r="E701" s="21"/>
      <c r="F701" s="21"/>
      <c r="G701" s="26" t="s">
        <v>2704</v>
      </c>
      <c r="H701" s="26" t="s">
        <v>2704</v>
      </c>
      <c r="I701" s="21"/>
      <c r="J701" s="3"/>
    </row>
    <row r="702" spans="1:11">
      <c r="A702" s="21"/>
      <c r="B702" s="25"/>
      <c r="C702" s="25"/>
      <c r="D702" s="21"/>
      <c r="E702" s="21"/>
      <c r="F702" s="21" t="s">
        <v>2452</v>
      </c>
      <c r="G702" s="26" t="s">
        <v>142</v>
      </c>
      <c r="H702" s="26" t="s">
        <v>142</v>
      </c>
      <c r="I702" s="21"/>
      <c r="J702" s="3"/>
    </row>
    <row r="703" spans="1:11">
      <c r="A703" s="21"/>
      <c r="B703" s="25"/>
      <c r="C703" s="25"/>
      <c r="D703" s="21"/>
      <c r="E703" s="21"/>
      <c r="F703" s="21"/>
      <c r="G703" s="26" t="s">
        <v>31</v>
      </c>
      <c r="H703" s="26" t="s">
        <v>31</v>
      </c>
      <c r="I703" s="21"/>
      <c r="J703" s="3"/>
    </row>
    <row r="704" spans="1:11">
      <c r="A704" s="21"/>
      <c r="B704" s="25"/>
      <c r="C704" s="25"/>
      <c r="D704" s="21"/>
      <c r="E704" s="21" t="s">
        <v>2452</v>
      </c>
      <c r="F704" s="21"/>
      <c r="G704" s="26" t="s">
        <v>2710</v>
      </c>
      <c r="H704" s="26" t="s">
        <v>2710</v>
      </c>
      <c r="I704" s="21"/>
      <c r="J704" s="3"/>
    </row>
    <row r="705" spans="1:11">
      <c r="A705" s="21"/>
      <c r="B705" s="25"/>
      <c r="C705" s="25"/>
      <c r="D705" s="21"/>
      <c r="E705" s="21"/>
      <c r="F705" s="21"/>
      <c r="G705" s="26" t="s">
        <v>37</v>
      </c>
      <c r="H705" s="26" t="s">
        <v>37</v>
      </c>
      <c r="I705" s="21"/>
      <c r="J705" s="3"/>
    </row>
    <row r="706" spans="1:11">
      <c r="A706" s="21"/>
      <c r="B706" s="25"/>
      <c r="C706" s="25"/>
      <c r="D706" s="21"/>
      <c r="E706" s="21"/>
      <c r="F706" s="21"/>
      <c r="G706" s="26" t="s">
        <v>2721</v>
      </c>
      <c r="H706" s="26" t="s">
        <v>2721</v>
      </c>
      <c r="I706" s="21"/>
      <c r="J706" s="3"/>
    </row>
    <row r="707" spans="1:11">
      <c r="A707" s="21"/>
      <c r="B707" s="25"/>
      <c r="C707" s="25"/>
      <c r="D707" s="21"/>
      <c r="E707" s="21"/>
      <c r="F707" s="21"/>
      <c r="G707" s="21"/>
      <c r="H707" s="21"/>
      <c r="I707" s="21"/>
      <c r="J707" s="3"/>
    </row>
    <row r="709" spans="1:11" ht="15.75">
      <c r="A709" s="454" t="s">
        <v>5081</v>
      </c>
      <c r="B709" s="386"/>
    </row>
    <row r="710" spans="1:11" ht="14.25">
      <c r="A710" s="25" t="s">
        <v>694</v>
      </c>
      <c r="B710" s="311" t="s">
        <v>1903</v>
      </c>
      <c r="C710" t="s">
        <v>5121</v>
      </c>
    </row>
    <row r="711" spans="1:11">
      <c r="A711" s="26" t="s">
        <v>668</v>
      </c>
      <c r="B711" s="295" t="s">
        <v>4608</v>
      </c>
    </row>
    <row r="712" spans="1:11">
      <c r="A712" s="21" t="s">
        <v>3129</v>
      </c>
      <c r="B712" s="323" t="s">
        <v>5120</v>
      </c>
    </row>
    <row r="714" spans="1:11" ht="15.75">
      <c r="A714" s="454" t="s">
        <v>5082</v>
      </c>
      <c r="B714" s="386"/>
    </row>
    <row r="715" spans="1:11" ht="14.25">
      <c r="A715" s="249" t="s">
        <v>2048</v>
      </c>
      <c r="B715" s="249" t="s">
        <v>2049</v>
      </c>
      <c r="C715" s="249" t="s">
        <v>2050</v>
      </c>
      <c r="D715" s="249" t="s">
        <v>2051</v>
      </c>
      <c r="E715" s="249" t="s">
        <v>2052</v>
      </c>
      <c r="F715" s="249" t="s">
        <v>2053</v>
      </c>
      <c r="G715" s="249" t="s">
        <v>2054</v>
      </c>
      <c r="H715" s="249" t="s">
        <v>2055</v>
      </c>
      <c r="I715" s="249" t="s">
        <v>40</v>
      </c>
      <c r="J715" s="311" t="s">
        <v>1903</v>
      </c>
      <c r="K715" t="s">
        <v>5123</v>
      </c>
    </row>
    <row r="716" spans="1:11">
      <c r="A716" s="25" t="s">
        <v>704</v>
      </c>
      <c r="B716" s="25" t="s">
        <v>3612</v>
      </c>
      <c r="C716" s="25" t="s">
        <v>3614</v>
      </c>
      <c r="D716" s="25" t="s">
        <v>3614</v>
      </c>
      <c r="E716" s="25" t="s">
        <v>3614</v>
      </c>
      <c r="F716" s="25" t="s">
        <v>3611</v>
      </c>
      <c r="G716" s="25" t="s">
        <v>3614</v>
      </c>
      <c r="H716" s="25" t="s">
        <v>3614</v>
      </c>
      <c r="I716" s="25" t="s">
        <v>3614</v>
      </c>
      <c r="J716" s="295" t="s">
        <v>4608</v>
      </c>
    </row>
    <row r="717" spans="1:11">
      <c r="A717" s="26" t="s">
        <v>2705</v>
      </c>
      <c r="B717" s="26" t="s">
        <v>2722</v>
      </c>
      <c r="C717" s="26" t="s">
        <v>31</v>
      </c>
      <c r="D717" s="26" t="s">
        <v>31</v>
      </c>
      <c r="E717" s="26" t="s">
        <v>31</v>
      </c>
      <c r="F717" s="26" t="s">
        <v>3129</v>
      </c>
      <c r="G717" s="26" t="s">
        <v>31</v>
      </c>
      <c r="H717" s="26" t="s">
        <v>2714</v>
      </c>
      <c r="I717" s="26" t="s">
        <v>31</v>
      </c>
      <c r="J717" s="323" t="s">
        <v>5122</v>
      </c>
    </row>
    <row r="718" spans="1:11">
      <c r="A718" s="21" t="s">
        <v>3614</v>
      </c>
      <c r="B718" s="21" t="s">
        <v>3613</v>
      </c>
      <c r="C718" s="21" t="s">
        <v>2705</v>
      </c>
      <c r="D718" s="21" t="s">
        <v>2705</v>
      </c>
      <c r="E718" s="21" t="s">
        <v>669</v>
      </c>
      <c r="F718" s="21" t="s">
        <v>3621</v>
      </c>
      <c r="G718" s="21" t="s">
        <v>669</v>
      </c>
      <c r="H718" s="21" t="s">
        <v>669</v>
      </c>
      <c r="I718" s="21" t="s">
        <v>2705</v>
      </c>
    </row>
    <row r="720" spans="1:11">
      <c r="A720" s="329" t="s">
        <v>4281</v>
      </c>
    </row>
    <row r="721" spans="1:9" ht="15.75">
      <c r="A721" s="357" t="s">
        <v>5165</v>
      </c>
    </row>
    <row r="722" spans="1:9" ht="14.25">
      <c r="A722" s="25" t="s">
        <v>1654</v>
      </c>
      <c r="B722" s="311" t="s">
        <v>1903</v>
      </c>
      <c r="C722" t="s">
        <v>5167</v>
      </c>
    </row>
    <row r="723" spans="1:9">
      <c r="A723" s="26" t="s">
        <v>3619</v>
      </c>
      <c r="B723" s="295" t="s">
        <v>4608</v>
      </c>
    </row>
    <row r="724" spans="1:9">
      <c r="A724" s="21" t="s">
        <v>2704</v>
      </c>
      <c r="B724" s="323" t="s">
        <v>5152</v>
      </c>
    </row>
    <row r="725" spans="1:9">
      <c r="B725" s="3"/>
    </row>
    <row r="726" spans="1:9">
      <c r="A726" s="329" t="s">
        <v>4282</v>
      </c>
      <c r="G726" t="s">
        <v>2452</v>
      </c>
    </row>
    <row r="727" spans="1:9" ht="15.75">
      <c r="A727" s="357" t="s">
        <v>5168</v>
      </c>
    </row>
    <row r="728" spans="1:9" ht="14.25">
      <c r="A728" s="249" t="s">
        <v>2048</v>
      </c>
      <c r="B728" s="249" t="s">
        <v>2049</v>
      </c>
      <c r="C728" s="249" t="s">
        <v>2050</v>
      </c>
      <c r="D728" s="249" t="s">
        <v>2051</v>
      </c>
      <c r="E728" s="249" t="s">
        <v>40</v>
      </c>
      <c r="F728" s="311" t="s">
        <v>1903</v>
      </c>
      <c r="G728" t="s">
        <v>5182</v>
      </c>
    </row>
    <row r="729" spans="1:9">
      <c r="A729" s="25" t="s">
        <v>1649</v>
      </c>
      <c r="B729" s="25" t="s">
        <v>3605</v>
      </c>
      <c r="C729" s="25" t="s">
        <v>3605</v>
      </c>
      <c r="D729" s="25" t="s">
        <v>2205</v>
      </c>
      <c r="E729" s="25" t="s">
        <v>1668</v>
      </c>
      <c r="F729" s="295" t="s">
        <v>4608</v>
      </c>
    </row>
    <row r="730" spans="1:9">
      <c r="A730" s="26" t="s">
        <v>667</v>
      </c>
      <c r="B730" s="25" t="s">
        <v>2712</v>
      </c>
      <c r="C730" s="25" t="s">
        <v>2712</v>
      </c>
      <c r="D730" s="26" t="s">
        <v>1668</v>
      </c>
      <c r="E730" s="26" t="s">
        <v>3605</v>
      </c>
      <c r="F730" s="323" t="s">
        <v>5201</v>
      </c>
    </row>
    <row r="731" spans="1:9">
      <c r="A731" s="21" t="s">
        <v>668</v>
      </c>
      <c r="B731" s="25" t="s">
        <v>3636</v>
      </c>
      <c r="C731" s="25" t="s">
        <v>3636</v>
      </c>
      <c r="D731" s="21" t="s">
        <v>2717</v>
      </c>
      <c r="E731" s="26" t="s">
        <v>2712</v>
      </c>
      <c r="I731" t="s">
        <v>2452</v>
      </c>
    </row>
    <row r="732" spans="1:9">
      <c r="A732" s="21"/>
      <c r="B732" s="25" t="s">
        <v>2711</v>
      </c>
      <c r="C732" s="25" t="s">
        <v>2711</v>
      </c>
      <c r="D732" s="21"/>
      <c r="E732" s="26" t="s">
        <v>3636</v>
      </c>
      <c r="I732" t="s">
        <v>2452</v>
      </c>
    </row>
    <row r="733" spans="1:9">
      <c r="A733" s="21"/>
      <c r="B733" s="25" t="s">
        <v>3612</v>
      </c>
      <c r="C733" s="25" t="s">
        <v>3612</v>
      </c>
      <c r="D733" s="21"/>
      <c r="E733" s="26" t="s">
        <v>2711</v>
      </c>
      <c r="I733" t="s">
        <v>2452</v>
      </c>
    </row>
    <row r="734" spans="1:9">
      <c r="A734" s="21"/>
      <c r="B734" s="25"/>
      <c r="C734" s="25"/>
      <c r="D734" s="21"/>
      <c r="E734" s="26" t="s">
        <v>3612</v>
      </c>
    </row>
    <row r="736" spans="1:9">
      <c r="A736" s="329" t="s">
        <v>4283</v>
      </c>
      <c r="D736" t="s">
        <v>2452</v>
      </c>
      <c r="H736" t="s">
        <v>2452</v>
      </c>
    </row>
    <row r="737" spans="1:11" ht="15.75">
      <c r="A737" s="357" t="s">
        <v>5169</v>
      </c>
      <c r="I737" t="s">
        <v>2452</v>
      </c>
    </row>
    <row r="738" spans="1:11" ht="14.25">
      <c r="A738" s="249" t="s">
        <v>2048</v>
      </c>
      <c r="B738" s="249" t="s">
        <v>2049</v>
      </c>
      <c r="C738" s="249" t="s">
        <v>2050</v>
      </c>
      <c r="D738" s="249" t="s">
        <v>2051</v>
      </c>
      <c r="E738" s="249" t="s">
        <v>2052</v>
      </c>
      <c r="F738" s="249" t="s">
        <v>40</v>
      </c>
      <c r="G738" s="311" t="s">
        <v>1903</v>
      </c>
      <c r="H738" t="s">
        <v>5183</v>
      </c>
    </row>
    <row r="739" spans="1:11">
      <c r="A739" s="25" t="s">
        <v>686</v>
      </c>
      <c r="B739" s="25" t="s">
        <v>2701</v>
      </c>
      <c r="C739" s="25" t="s">
        <v>2701</v>
      </c>
      <c r="D739" s="25" t="s">
        <v>153</v>
      </c>
      <c r="E739" s="25" t="s">
        <v>1349</v>
      </c>
      <c r="F739" s="25" t="s">
        <v>1664</v>
      </c>
      <c r="G739" s="295" t="s">
        <v>4608</v>
      </c>
    </row>
    <row r="740" spans="1:11">
      <c r="A740" s="26" t="s">
        <v>1664</v>
      </c>
      <c r="B740" s="26" t="s">
        <v>669</v>
      </c>
      <c r="C740" s="26" t="s">
        <v>669</v>
      </c>
      <c r="D740" s="26" t="s">
        <v>682</v>
      </c>
      <c r="E740" s="26" t="s">
        <v>1658</v>
      </c>
      <c r="F740" s="26" t="s">
        <v>686</v>
      </c>
      <c r="G740" s="323" t="s">
        <v>5202</v>
      </c>
    </row>
    <row r="741" spans="1:11">
      <c r="A741" s="26" t="s">
        <v>633</v>
      </c>
      <c r="B741" s="21" t="s">
        <v>638</v>
      </c>
      <c r="C741" s="21" t="s">
        <v>638</v>
      </c>
      <c r="D741" s="26" t="s">
        <v>2710</v>
      </c>
      <c r="E741" s="26" t="s">
        <v>3613</v>
      </c>
      <c r="F741" s="21" t="s">
        <v>2710</v>
      </c>
      <c r="G741" s="3"/>
    </row>
    <row r="742" spans="1:11">
      <c r="A742" s="26" t="s">
        <v>3621</v>
      </c>
      <c r="B742" s="21"/>
      <c r="C742" s="21"/>
      <c r="D742" s="21"/>
      <c r="E742" s="21"/>
      <c r="F742" s="21"/>
    </row>
    <row r="743" spans="1:11">
      <c r="A743" s="21"/>
      <c r="B743" s="21"/>
      <c r="C743" s="21"/>
      <c r="D743" s="21"/>
      <c r="E743" s="21"/>
      <c r="F743" s="21"/>
    </row>
    <row r="744" spans="1:11" ht="15.75">
      <c r="A744" s="357" t="s">
        <v>5170</v>
      </c>
    </row>
    <row r="745" spans="1:11" ht="14.25">
      <c r="A745" s="249" t="s">
        <v>2048</v>
      </c>
      <c r="B745" s="249" t="s">
        <v>2049</v>
      </c>
      <c r="C745" s="249" t="s">
        <v>2050</v>
      </c>
      <c r="D745" s="249" t="s">
        <v>2051</v>
      </c>
      <c r="E745" s="249" t="s">
        <v>2052</v>
      </c>
      <c r="F745" s="249" t="s">
        <v>2053</v>
      </c>
      <c r="G745" s="249" t="s">
        <v>2054</v>
      </c>
      <c r="H745" s="249" t="s">
        <v>2055</v>
      </c>
      <c r="I745" s="249" t="s">
        <v>40</v>
      </c>
      <c r="J745" s="311" t="s">
        <v>1903</v>
      </c>
      <c r="K745" t="s">
        <v>5184</v>
      </c>
    </row>
    <row r="746" spans="1:11">
      <c r="A746" s="25" t="s">
        <v>3629</v>
      </c>
      <c r="B746" s="25" t="s">
        <v>3608</v>
      </c>
      <c r="C746" s="25" t="s">
        <v>3629</v>
      </c>
      <c r="D746" s="25" t="s">
        <v>675</v>
      </c>
      <c r="E746" s="25" t="s">
        <v>1343</v>
      </c>
      <c r="F746" s="25" t="s">
        <v>1343</v>
      </c>
      <c r="G746" s="25" t="s">
        <v>1343</v>
      </c>
      <c r="H746" s="25" t="s">
        <v>3608</v>
      </c>
      <c r="I746" s="25" t="s">
        <v>3608</v>
      </c>
      <c r="J746" s="295" t="s">
        <v>4608</v>
      </c>
    </row>
    <row r="747" spans="1:11">
      <c r="A747" s="26" t="s">
        <v>15</v>
      </c>
      <c r="B747" s="26" t="s">
        <v>1343</v>
      </c>
      <c r="C747" s="26" t="s">
        <v>15</v>
      </c>
      <c r="D747" s="26" t="s">
        <v>3605</v>
      </c>
      <c r="E747" s="26" t="s">
        <v>3608</v>
      </c>
      <c r="F747" s="26" t="s">
        <v>3608</v>
      </c>
      <c r="G747" s="26" t="s">
        <v>1665</v>
      </c>
      <c r="H747" s="26" t="s">
        <v>3629</v>
      </c>
      <c r="I747" s="26" t="s">
        <v>1343</v>
      </c>
      <c r="J747" s="323" t="s">
        <v>5203</v>
      </c>
    </row>
    <row r="748" spans="1:11">
      <c r="A748" s="21" t="s">
        <v>2710</v>
      </c>
      <c r="B748" s="21" t="s">
        <v>687</v>
      </c>
      <c r="C748" s="21" t="s">
        <v>3601</v>
      </c>
      <c r="D748" s="26" t="s">
        <v>3626</v>
      </c>
      <c r="E748" s="21" t="s">
        <v>1654</v>
      </c>
      <c r="F748" s="21" t="s">
        <v>153</v>
      </c>
      <c r="G748" s="21" t="s">
        <v>3608</v>
      </c>
      <c r="H748" s="21" t="s">
        <v>15</v>
      </c>
      <c r="I748" s="21" t="s">
        <v>153</v>
      </c>
      <c r="J748" s="3"/>
    </row>
    <row r="749" spans="1:11">
      <c r="A749" s="21"/>
      <c r="B749" s="21" t="s">
        <v>682</v>
      </c>
      <c r="C749" s="21" t="s">
        <v>3608</v>
      </c>
      <c r="D749" s="21"/>
      <c r="E749" s="21"/>
      <c r="F749" s="21"/>
      <c r="G749" s="21"/>
      <c r="H749" s="21"/>
      <c r="I749" s="21"/>
      <c r="J749" s="3"/>
    </row>
    <row r="750" spans="1:11">
      <c r="A750" s="21"/>
      <c r="B750" s="21"/>
      <c r="C750" s="21" t="s">
        <v>2710</v>
      </c>
      <c r="D750" s="21"/>
      <c r="E750" s="21"/>
      <c r="F750" s="21"/>
      <c r="G750" s="21"/>
      <c r="H750" s="21"/>
      <c r="I750" s="21"/>
      <c r="J750" s="3"/>
    </row>
    <row r="751" spans="1:11">
      <c r="A751" s="26"/>
      <c r="B751" s="26"/>
      <c r="C751" s="26"/>
      <c r="D751" s="26"/>
      <c r="E751" s="26"/>
      <c r="F751" s="26"/>
      <c r="G751" s="26"/>
      <c r="H751" s="26"/>
      <c r="I751" s="26"/>
      <c r="J751" s="3"/>
    </row>
    <row r="752" spans="1:11">
      <c r="A752" s="329" t="s">
        <v>4284</v>
      </c>
      <c r="B752" s="26"/>
      <c r="C752" s="26"/>
      <c r="D752" s="26"/>
      <c r="E752" s="26"/>
      <c r="F752" s="26"/>
      <c r="G752" s="26"/>
      <c r="H752" s="26"/>
      <c r="I752" s="26"/>
      <c r="J752" s="3"/>
    </row>
    <row r="753" spans="1:10" ht="15.75">
      <c r="A753" s="357" t="s">
        <v>5171</v>
      </c>
      <c r="B753" s="26"/>
      <c r="C753" s="26"/>
      <c r="D753" s="26"/>
      <c r="E753" s="26"/>
      <c r="F753" s="26"/>
      <c r="G753" s="26"/>
      <c r="H753" s="26"/>
      <c r="I753" s="26"/>
      <c r="J753" s="3"/>
    </row>
    <row r="754" spans="1:10" ht="14.25">
      <c r="A754" s="249" t="s">
        <v>2048</v>
      </c>
      <c r="B754" s="249" t="s">
        <v>2049</v>
      </c>
      <c r="C754" s="249" t="s">
        <v>2050</v>
      </c>
      <c r="D754" s="249" t="s">
        <v>2051</v>
      </c>
      <c r="E754" s="249" t="s">
        <v>2052</v>
      </c>
      <c r="F754" s="249" t="s">
        <v>40</v>
      </c>
      <c r="G754" s="311" t="s">
        <v>1903</v>
      </c>
      <c r="H754" t="s">
        <v>5185</v>
      </c>
      <c r="I754" s="26"/>
      <c r="J754" s="3"/>
    </row>
    <row r="755" spans="1:10">
      <c r="A755" s="25" t="s">
        <v>2706</v>
      </c>
      <c r="B755" s="25" t="s">
        <v>4228</v>
      </c>
      <c r="C755" s="25" t="s">
        <v>1664</v>
      </c>
      <c r="D755" s="25" t="s">
        <v>1664</v>
      </c>
      <c r="E755" s="25" t="s">
        <v>1664</v>
      </c>
      <c r="F755" s="25" t="s">
        <v>1664</v>
      </c>
      <c r="G755" s="295" t="s">
        <v>142</v>
      </c>
      <c r="H755" s="26"/>
      <c r="I755" s="26"/>
      <c r="J755" s="3"/>
    </row>
    <row r="756" spans="1:10">
      <c r="A756" s="26" t="s">
        <v>4228</v>
      </c>
      <c r="B756" s="26" t="s">
        <v>4228</v>
      </c>
      <c r="C756" s="25" t="s">
        <v>1661</v>
      </c>
      <c r="D756" s="25" t="s">
        <v>1661</v>
      </c>
      <c r="E756" s="25" t="s">
        <v>1661</v>
      </c>
      <c r="F756" s="25" t="s">
        <v>1661</v>
      </c>
      <c r="G756" s="323" t="s">
        <v>2295</v>
      </c>
      <c r="H756" s="26"/>
      <c r="I756" s="26"/>
      <c r="J756" s="3"/>
    </row>
    <row r="757" spans="1:10">
      <c r="A757" s="21" t="s">
        <v>4228</v>
      </c>
      <c r="B757" s="21" t="s">
        <v>4228</v>
      </c>
      <c r="C757" s="25" t="s">
        <v>667</v>
      </c>
      <c r="D757" s="25" t="s">
        <v>667</v>
      </c>
      <c r="E757" s="25" t="s">
        <v>667</v>
      </c>
      <c r="F757" s="25" t="s">
        <v>667</v>
      </c>
      <c r="G757" s="3"/>
      <c r="H757" s="26"/>
      <c r="I757" s="26"/>
      <c r="J757" s="3"/>
    </row>
    <row r="758" spans="1:10">
      <c r="B758" t="s">
        <v>2452</v>
      </c>
    </row>
    <row r="759" spans="1:10">
      <c r="A759" s="329" t="s">
        <v>4285</v>
      </c>
      <c r="E759" s="25" t="s">
        <v>2452</v>
      </c>
    </row>
    <row r="760" spans="1:10" ht="15.75">
      <c r="A760" s="24" t="s">
        <v>5295</v>
      </c>
      <c r="I760" t="s">
        <v>2452</v>
      </c>
      <c r="J760" t="s">
        <v>2452</v>
      </c>
    </row>
    <row r="761" spans="1:10" ht="14.25">
      <c r="A761" s="25" t="s">
        <v>2701</v>
      </c>
      <c r="B761" s="311" t="s">
        <v>1903</v>
      </c>
      <c r="C761" t="s">
        <v>5302</v>
      </c>
    </row>
    <row r="762" spans="1:10">
      <c r="A762" s="26" t="s">
        <v>3601</v>
      </c>
      <c r="B762" s="295" t="s">
        <v>142</v>
      </c>
    </row>
    <row r="763" spans="1:10">
      <c r="A763" s="21" t="s">
        <v>33</v>
      </c>
      <c r="B763" s="323" t="s">
        <v>4233</v>
      </c>
    </row>
    <row r="764" spans="1:10">
      <c r="D764" t="s">
        <v>2452</v>
      </c>
    </row>
    <row r="765" spans="1:10" ht="15.75">
      <c r="A765" s="357" t="s">
        <v>5296</v>
      </c>
    </row>
    <row r="766" spans="1:10" ht="14.25">
      <c r="A766" s="25" t="s">
        <v>1654</v>
      </c>
      <c r="B766" s="311" t="s">
        <v>1903</v>
      </c>
      <c r="C766" t="s">
        <v>5303</v>
      </c>
    </row>
    <row r="767" spans="1:10">
      <c r="A767" s="26" t="s">
        <v>2189</v>
      </c>
      <c r="B767" s="295" t="s">
        <v>142</v>
      </c>
    </row>
    <row r="768" spans="1:10">
      <c r="A768" s="21" t="s">
        <v>1344</v>
      </c>
      <c r="B768" s="323" t="s">
        <v>4234</v>
      </c>
    </row>
    <row r="770" spans="1:10" ht="15.75">
      <c r="A770" s="357" t="s">
        <v>5297</v>
      </c>
    </row>
    <row r="771" spans="1:10" ht="14.25">
      <c r="A771" s="25" t="s">
        <v>162</v>
      </c>
      <c r="B771" s="311" t="s">
        <v>1903</v>
      </c>
      <c r="C771" t="s">
        <v>5304</v>
      </c>
    </row>
    <row r="772" spans="1:10">
      <c r="A772" s="26" t="s">
        <v>1664</v>
      </c>
      <c r="B772" s="295" t="s">
        <v>142</v>
      </c>
    </row>
    <row r="773" spans="1:10">
      <c r="A773" s="26" t="s">
        <v>1658</v>
      </c>
      <c r="B773" s="323" t="s">
        <v>4235</v>
      </c>
    </row>
    <row r="774" spans="1:10">
      <c r="A774" s="26" t="s">
        <v>3620</v>
      </c>
    </row>
    <row r="775" spans="1:10">
      <c r="A775" s="26" t="s">
        <v>3625</v>
      </c>
      <c r="B775" s="3"/>
    </row>
    <row r="776" spans="1:10">
      <c r="B776" s="3"/>
    </row>
    <row r="777" spans="1:10" ht="15.75">
      <c r="A777" s="454" t="s">
        <v>5285</v>
      </c>
      <c r="B777" s="386"/>
    </row>
    <row r="778" spans="1:10" ht="14.25">
      <c r="A778" s="249" t="s">
        <v>2048</v>
      </c>
      <c r="B778" s="249" t="s">
        <v>2049</v>
      </c>
      <c r="C778" s="249" t="s">
        <v>2050</v>
      </c>
      <c r="D778" s="249" t="s">
        <v>2051</v>
      </c>
      <c r="E778" s="249" t="s">
        <v>2052</v>
      </c>
      <c r="F778" s="249" t="s">
        <v>2053</v>
      </c>
      <c r="G778" s="249" t="s">
        <v>2054</v>
      </c>
      <c r="H778" s="249" t="s">
        <v>2055</v>
      </c>
      <c r="I778" s="249" t="s">
        <v>4849</v>
      </c>
      <c r="J778" s="249" t="s">
        <v>4850</v>
      </c>
    </row>
    <row r="779" spans="1:10">
      <c r="A779" s="25" t="s">
        <v>3621</v>
      </c>
      <c r="B779" s="25" t="s">
        <v>142</v>
      </c>
      <c r="C779" s="25" t="s">
        <v>668</v>
      </c>
      <c r="D779" s="25" t="s">
        <v>1661</v>
      </c>
      <c r="E779" s="25" t="s">
        <v>180</v>
      </c>
      <c r="F779" s="25" t="s">
        <v>1343</v>
      </c>
      <c r="G779" s="25" t="s">
        <v>669</v>
      </c>
      <c r="H779" s="25" t="s">
        <v>3626</v>
      </c>
      <c r="I779" s="25" t="s">
        <v>668</v>
      </c>
      <c r="J779" s="25" t="s">
        <v>633</v>
      </c>
    </row>
    <row r="780" spans="1:10">
      <c r="A780" s="26" t="s">
        <v>668</v>
      </c>
      <c r="B780" s="26" t="s">
        <v>1661</v>
      </c>
      <c r="C780" s="26" t="s">
        <v>2709</v>
      </c>
      <c r="D780" s="26" t="s">
        <v>17</v>
      </c>
      <c r="E780" s="26" t="s">
        <v>3604</v>
      </c>
      <c r="F780" s="26" t="s">
        <v>1664</v>
      </c>
      <c r="G780" s="26" t="s">
        <v>2724</v>
      </c>
      <c r="H780" s="26" t="s">
        <v>700</v>
      </c>
      <c r="I780" s="26" t="s">
        <v>3626</v>
      </c>
      <c r="J780" s="26" t="s">
        <v>2192</v>
      </c>
    </row>
    <row r="781" spans="1:10">
      <c r="A781" s="21" t="s">
        <v>2213</v>
      </c>
      <c r="B781" s="21" t="s">
        <v>687</v>
      </c>
      <c r="C781" s="21" t="s">
        <v>2717</v>
      </c>
      <c r="D781" s="21" t="s">
        <v>667</v>
      </c>
      <c r="E781" s="21" t="s">
        <v>2819</v>
      </c>
      <c r="F781" s="21" t="s">
        <v>638</v>
      </c>
      <c r="G781" s="21" t="s">
        <v>3627</v>
      </c>
      <c r="H781" s="21" t="s">
        <v>668</v>
      </c>
      <c r="I781" s="21" t="s">
        <v>37</v>
      </c>
      <c r="J781" s="21" t="s">
        <v>141</v>
      </c>
    </row>
    <row r="782" spans="1:10" ht="14.25">
      <c r="A782" s="249" t="s">
        <v>4851</v>
      </c>
      <c r="B782" s="249" t="s">
        <v>4852</v>
      </c>
      <c r="C782" s="249" t="s">
        <v>4853</v>
      </c>
      <c r="D782" s="249" t="s">
        <v>4854</v>
      </c>
      <c r="E782" s="249" t="s">
        <v>4855</v>
      </c>
      <c r="F782" s="249" t="s">
        <v>4856</v>
      </c>
      <c r="G782" s="249" t="s">
        <v>4857</v>
      </c>
      <c r="H782" s="249" t="s">
        <v>4858</v>
      </c>
      <c r="I782" s="249" t="s">
        <v>4859</v>
      </c>
      <c r="J782" s="249" t="s">
        <v>4860</v>
      </c>
    </row>
    <row r="783" spans="1:10">
      <c r="A783" s="25" t="s">
        <v>3627</v>
      </c>
      <c r="B783" s="25" t="s">
        <v>2194</v>
      </c>
      <c r="C783" s="25" t="s">
        <v>180</v>
      </c>
      <c r="D783" s="25" t="s">
        <v>3627</v>
      </c>
      <c r="E783" s="25" t="s">
        <v>3616</v>
      </c>
      <c r="F783" s="25" t="s">
        <v>2835</v>
      </c>
      <c r="G783" s="25" t="s">
        <v>668</v>
      </c>
      <c r="H783" s="25" t="s">
        <v>1668</v>
      </c>
      <c r="I783" s="25" t="s">
        <v>3627</v>
      </c>
      <c r="J783" s="25" t="s">
        <v>3612</v>
      </c>
    </row>
    <row r="784" spans="1:10">
      <c r="A784" s="26" t="s">
        <v>180</v>
      </c>
      <c r="B784" s="26" t="s">
        <v>653</v>
      </c>
      <c r="C784" s="26" t="s">
        <v>653</v>
      </c>
      <c r="D784" s="26" t="s">
        <v>141</v>
      </c>
      <c r="E784" s="26" t="s">
        <v>3621</v>
      </c>
      <c r="F784" s="26" t="s">
        <v>1343</v>
      </c>
      <c r="G784" s="26" t="s">
        <v>3621</v>
      </c>
      <c r="H784" s="26" t="s">
        <v>2718</v>
      </c>
      <c r="I784" s="26" t="s">
        <v>2700</v>
      </c>
      <c r="J784" s="26" t="s">
        <v>2205</v>
      </c>
    </row>
    <row r="785" spans="1:11">
      <c r="A785" s="21" t="s">
        <v>3603</v>
      </c>
      <c r="B785" s="21" t="s">
        <v>2718</v>
      </c>
      <c r="C785" s="21" t="s">
        <v>33</v>
      </c>
      <c r="D785" s="21" t="s">
        <v>1343</v>
      </c>
      <c r="E785" s="21" t="s">
        <v>1658</v>
      </c>
      <c r="F785" s="21" t="s">
        <v>2708</v>
      </c>
      <c r="G785" s="21" t="s">
        <v>2722</v>
      </c>
      <c r="H785" s="21" t="s">
        <v>1649</v>
      </c>
      <c r="I785" s="21" t="s">
        <v>2706</v>
      </c>
      <c r="J785" s="21" t="s">
        <v>3666</v>
      </c>
    </row>
    <row r="786" spans="1:11" ht="14.25">
      <c r="A786" s="249" t="s">
        <v>4861</v>
      </c>
      <c r="B786" s="249" t="s">
        <v>4862</v>
      </c>
      <c r="C786" s="249" t="s">
        <v>4863</v>
      </c>
      <c r="D786" s="311" t="s">
        <v>1903</v>
      </c>
      <c r="E786" t="s">
        <v>5305</v>
      </c>
    </row>
    <row r="787" spans="1:11">
      <c r="A787" s="25" t="s">
        <v>2196</v>
      </c>
      <c r="B787" s="25" t="s">
        <v>1649</v>
      </c>
      <c r="C787" s="25" t="s">
        <v>3627</v>
      </c>
      <c r="D787" s="295" t="s">
        <v>142</v>
      </c>
    </row>
    <row r="788" spans="1:11">
      <c r="A788" s="26" t="s">
        <v>3603</v>
      </c>
      <c r="B788" s="26" t="s">
        <v>3627</v>
      </c>
      <c r="C788" s="26" t="s">
        <v>1649</v>
      </c>
      <c r="D788" s="323" t="s">
        <v>4236</v>
      </c>
    </row>
    <row r="789" spans="1:11">
      <c r="A789" s="21" t="s">
        <v>3621</v>
      </c>
      <c r="B789" s="21" t="s">
        <v>2718</v>
      </c>
      <c r="C789" s="21" t="s">
        <v>180</v>
      </c>
      <c r="D789" s="3"/>
    </row>
    <row r="790" spans="1:11">
      <c r="A790" s="21"/>
      <c r="B790" s="21"/>
      <c r="C790" s="21"/>
      <c r="D790" s="3"/>
    </row>
    <row r="791" spans="1:11">
      <c r="A791" s="329" t="s">
        <v>4286</v>
      </c>
    </row>
    <row r="792" spans="1:11" ht="15.75">
      <c r="A792" s="454" t="s">
        <v>5298</v>
      </c>
      <c r="B792" s="386"/>
    </row>
    <row r="793" spans="1:11" ht="14.25">
      <c r="A793" s="249" t="s">
        <v>2048</v>
      </c>
      <c r="B793" s="249" t="s">
        <v>2049</v>
      </c>
      <c r="C793" s="249" t="s">
        <v>2050</v>
      </c>
      <c r="D793" s="249" t="s">
        <v>2051</v>
      </c>
      <c r="E793" s="249" t="s">
        <v>2052</v>
      </c>
      <c r="F793" s="249" t="s">
        <v>40</v>
      </c>
      <c r="G793" s="311" t="s">
        <v>1903</v>
      </c>
      <c r="H793" t="s">
        <v>5306</v>
      </c>
      <c r="K793" t="s">
        <v>2452</v>
      </c>
    </row>
    <row r="794" spans="1:11">
      <c r="A794" s="25" t="s">
        <v>687</v>
      </c>
      <c r="B794" s="25" t="s">
        <v>3636</v>
      </c>
      <c r="C794" s="25" t="s">
        <v>3629</v>
      </c>
      <c r="D794" s="25" t="s">
        <v>3626</v>
      </c>
      <c r="E794" s="25" t="s">
        <v>3612</v>
      </c>
      <c r="F794" s="25" t="s">
        <v>3626</v>
      </c>
      <c r="G794" s="295" t="s">
        <v>142</v>
      </c>
    </row>
    <row r="795" spans="1:11">
      <c r="A795" s="26" t="s">
        <v>2709</v>
      </c>
      <c r="B795" s="26" t="s">
        <v>2835</v>
      </c>
      <c r="C795" s="26" t="s">
        <v>153</v>
      </c>
      <c r="D795" s="26" t="s">
        <v>2710</v>
      </c>
      <c r="E795" s="26" t="s">
        <v>2197</v>
      </c>
      <c r="F795" s="26" t="s">
        <v>2709</v>
      </c>
      <c r="G795" s="323" t="s">
        <v>4237</v>
      </c>
    </row>
    <row r="796" spans="1:11">
      <c r="A796" s="21" t="s">
        <v>3613</v>
      </c>
      <c r="B796" s="21" t="s">
        <v>2197</v>
      </c>
      <c r="C796" s="21" t="s">
        <v>694</v>
      </c>
      <c r="D796" s="21" t="s">
        <v>153</v>
      </c>
      <c r="E796" s="21" t="s">
        <v>1342</v>
      </c>
      <c r="F796" s="21" t="s">
        <v>2720</v>
      </c>
    </row>
    <row r="797" spans="1:11">
      <c r="A797" s="21"/>
      <c r="B797" s="21"/>
      <c r="C797" s="21"/>
      <c r="D797" s="21"/>
      <c r="E797" s="21"/>
      <c r="F797" s="21"/>
    </row>
    <row r="798" spans="1:11" ht="15.75">
      <c r="A798" s="357" t="s">
        <v>5299</v>
      </c>
    </row>
    <row r="799" spans="1:11" ht="14.25">
      <c r="A799" s="25" t="s">
        <v>3629</v>
      </c>
      <c r="B799" s="311" t="s">
        <v>1903</v>
      </c>
      <c r="C799" t="s">
        <v>5307</v>
      </c>
    </row>
    <row r="800" spans="1:11">
      <c r="A800" s="26" t="s">
        <v>1657</v>
      </c>
      <c r="B800" s="295" t="s">
        <v>142</v>
      </c>
    </row>
    <row r="801" spans="1:8">
      <c r="A801" s="21" t="s">
        <v>2716</v>
      </c>
      <c r="B801" s="323" t="s">
        <v>4238</v>
      </c>
    </row>
    <row r="803" spans="1:8" ht="15.75">
      <c r="A803" s="454" t="s">
        <v>5300</v>
      </c>
      <c r="B803" s="386"/>
      <c r="C803" s="386"/>
    </row>
    <row r="804" spans="1:8" ht="14.25">
      <c r="A804" s="25" t="s">
        <v>653</v>
      </c>
      <c r="B804" s="311" t="s">
        <v>1903</v>
      </c>
      <c r="C804" t="s">
        <v>5308</v>
      </c>
    </row>
    <row r="805" spans="1:8">
      <c r="A805" s="26" t="s">
        <v>1337</v>
      </c>
      <c r="B805" s="295" t="s">
        <v>142</v>
      </c>
    </row>
    <row r="806" spans="1:8">
      <c r="A806" s="21" t="s">
        <v>2705</v>
      </c>
      <c r="B806" s="323" t="s">
        <v>4239</v>
      </c>
    </row>
    <row r="808" spans="1:8">
      <c r="A808" s="329" t="s">
        <v>4287</v>
      </c>
    </row>
    <row r="809" spans="1:8" ht="15.75">
      <c r="A809" s="357" t="s">
        <v>5405</v>
      </c>
      <c r="H809" t="s">
        <v>2452</v>
      </c>
    </row>
    <row r="810" spans="1:8" ht="14.25">
      <c r="A810" s="249" t="s">
        <v>2048</v>
      </c>
      <c r="B810" s="249" t="s">
        <v>2049</v>
      </c>
      <c r="C810" s="249" t="s">
        <v>2050</v>
      </c>
      <c r="D810" s="249" t="s">
        <v>2051</v>
      </c>
      <c r="E810" s="249" t="s">
        <v>2052</v>
      </c>
      <c r="F810" s="249" t="s">
        <v>40</v>
      </c>
      <c r="G810" s="311" t="s">
        <v>1903</v>
      </c>
      <c r="H810" t="s">
        <v>5416</v>
      </c>
    </row>
    <row r="811" spans="1:8">
      <c r="A811" s="25" t="s">
        <v>2191</v>
      </c>
      <c r="B811" s="25" t="s">
        <v>668</v>
      </c>
      <c r="C811" s="25" t="s">
        <v>2713</v>
      </c>
      <c r="D811" s="25" t="s">
        <v>3625</v>
      </c>
      <c r="E811" s="25" t="s">
        <v>638</v>
      </c>
      <c r="F811" s="25" t="s">
        <v>2713</v>
      </c>
      <c r="G811" s="295" t="s">
        <v>142</v>
      </c>
    </row>
    <row r="812" spans="1:8">
      <c r="A812" s="26" t="s">
        <v>17</v>
      </c>
      <c r="B812" s="26" t="s">
        <v>694</v>
      </c>
      <c r="C812" s="26" t="s">
        <v>25</v>
      </c>
      <c r="D812" s="26" t="s">
        <v>1654</v>
      </c>
      <c r="E812" s="26" t="s">
        <v>2718</v>
      </c>
      <c r="F812" s="26" t="s">
        <v>25</v>
      </c>
      <c r="G812" s="323" t="s">
        <v>4240</v>
      </c>
    </row>
    <row r="813" spans="1:8">
      <c r="A813" s="21" t="s">
        <v>1667</v>
      </c>
      <c r="B813" s="26" t="s">
        <v>3606</v>
      </c>
      <c r="C813" s="21" t="s">
        <v>2710</v>
      </c>
      <c r="D813" s="21" t="s">
        <v>2725</v>
      </c>
      <c r="E813" s="21" t="s">
        <v>2713</v>
      </c>
      <c r="F813" s="21" t="s">
        <v>1344</v>
      </c>
    </row>
    <row r="814" spans="1:8">
      <c r="A814" s="21" t="s">
        <v>2725</v>
      </c>
      <c r="B814" s="26" t="s">
        <v>667</v>
      </c>
      <c r="C814" s="21"/>
      <c r="D814" s="21" t="s">
        <v>1656</v>
      </c>
      <c r="E814" s="21"/>
      <c r="F814" s="21"/>
    </row>
    <row r="815" spans="1:8">
      <c r="A815" s="21" t="s">
        <v>3628</v>
      </c>
      <c r="B815" s="21"/>
      <c r="C815" s="21"/>
      <c r="D815" s="21"/>
      <c r="E815" s="21"/>
      <c r="F815" s="21"/>
    </row>
    <row r="816" spans="1:8">
      <c r="A816" s="21" t="s">
        <v>2835</v>
      </c>
      <c r="B816" s="21"/>
      <c r="C816" s="21"/>
      <c r="D816" s="21"/>
      <c r="E816" s="21"/>
      <c r="F816" s="21"/>
    </row>
    <row r="817" spans="1:10">
      <c r="A817" s="21" t="s">
        <v>1</v>
      </c>
      <c r="B817" s="21"/>
      <c r="C817" s="21"/>
      <c r="D817" s="21"/>
      <c r="E817" s="21"/>
      <c r="F817" s="21"/>
    </row>
    <row r="818" spans="1:10">
      <c r="A818" s="21"/>
      <c r="B818" s="21"/>
      <c r="C818" s="21"/>
      <c r="D818" s="21"/>
      <c r="E818" s="21"/>
      <c r="F818" s="21"/>
    </row>
    <row r="819" spans="1:10" ht="15.75">
      <c r="A819" s="357" t="s">
        <v>5406</v>
      </c>
    </row>
    <row r="820" spans="1:10" ht="14.25">
      <c r="A820" s="249" t="s">
        <v>2048</v>
      </c>
      <c r="B820" s="249" t="s">
        <v>2049</v>
      </c>
      <c r="C820" s="249" t="s">
        <v>2050</v>
      </c>
      <c r="D820" s="249" t="s">
        <v>40</v>
      </c>
      <c r="E820" s="311" t="s">
        <v>1903</v>
      </c>
      <c r="F820" t="s">
        <v>5417</v>
      </c>
    </row>
    <row r="821" spans="1:10">
      <c r="A821" s="25" t="s">
        <v>2726</v>
      </c>
      <c r="B821" s="25" t="s">
        <v>2708</v>
      </c>
      <c r="C821" s="25" t="s">
        <v>141</v>
      </c>
      <c r="D821" s="25" t="s">
        <v>141</v>
      </c>
      <c r="E821" s="295" t="s">
        <v>142</v>
      </c>
      <c r="G821" s="25" t="s">
        <v>2452</v>
      </c>
      <c r="H821" t="s">
        <v>2452</v>
      </c>
      <c r="I821" t="s">
        <v>2452</v>
      </c>
      <c r="J821" t="s">
        <v>2452</v>
      </c>
    </row>
    <row r="822" spans="1:10">
      <c r="A822" s="26" t="s">
        <v>2194</v>
      </c>
      <c r="B822" s="25" t="s">
        <v>3607</v>
      </c>
      <c r="C822" s="26" t="s">
        <v>2708</v>
      </c>
      <c r="D822" s="26" t="s">
        <v>3607</v>
      </c>
      <c r="E822" s="323" t="s">
        <v>4339</v>
      </c>
      <c r="H822" t="s">
        <v>2452</v>
      </c>
    </row>
    <row r="823" spans="1:10">
      <c r="A823" s="21" t="s">
        <v>2716</v>
      </c>
      <c r="B823" s="25" t="s">
        <v>3608</v>
      </c>
      <c r="C823" s="26" t="s">
        <v>3607</v>
      </c>
      <c r="D823" s="26" t="s">
        <v>1351</v>
      </c>
    </row>
    <row r="824" spans="1:10">
      <c r="A824" s="25"/>
      <c r="B824" s="25" t="s">
        <v>141</v>
      </c>
      <c r="C824" s="26" t="s">
        <v>3608</v>
      </c>
      <c r="D824" s="25"/>
      <c r="G824" t="s">
        <v>2452</v>
      </c>
      <c r="H824" t="s">
        <v>2452</v>
      </c>
    </row>
    <row r="825" spans="1:10">
      <c r="A825" s="25"/>
      <c r="B825" s="25" t="s">
        <v>683</v>
      </c>
      <c r="C825" s="26" t="s">
        <v>683</v>
      </c>
      <c r="D825" s="25"/>
      <c r="H825" t="s">
        <v>2452</v>
      </c>
      <c r="I825" t="s">
        <v>2452</v>
      </c>
    </row>
    <row r="826" spans="1:10">
      <c r="A826" s="25"/>
      <c r="B826" s="25" t="s">
        <v>3666</v>
      </c>
      <c r="C826" s="26" t="s">
        <v>3666</v>
      </c>
      <c r="D826" s="25"/>
      <c r="I826" t="s">
        <v>2452</v>
      </c>
    </row>
    <row r="827" spans="1:10">
      <c r="A827" s="26"/>
      <c r="B827" s="25" t="s">
        <v>1351</v>
      </c>
      <c r="C827" s="26" t="s">
        <v>1351</v>
      </c>
      <c r="D827" s="26"/>
      <c r="E827" s="3"/>
    </row>
    <row r="828" spans="1:10">
      <c r="A828" s="21"/>
      <c r="B828" s="25" t="s">
        <v>2720</v>
      </c>
      <c r="C828" s="26" t="s">
        <v>2720</v>
      </c>
      <c r="D828" s="21"/>
      <c r="I828" t="s">
        <v>2452</v>
      </c>
    </row>
    <row r="829" spans="1:10">
      <c r="A829" s="21"/>
      <c r="B829" s="21"/>
      <c r="C829" s="21"/>
      <c r="D829" s="21"/>
    </row>
    <row r="830" spans="1:10" ht="15.75">
      <c r="A830" s="357" t="s">
        <v>5407</v>
      </c>
      <c r="C830" t="s">
        <v>2452</v>
      </c>
    </row>
    <row r="831" spans="1:10" ht="14.25">
      <c r="A831" s="249" t="s">
        <v>2048</v>
      </c>
      <c r="B831" s="249" t="s">
        <v>2049</v>
      </c>
      <c r="C831" s="249" t="s">
        <v>2050</v>
      </c>
      <c r="D831" s="249" t="s">
        <v>2051</v>
      </c>
      <c r="E831" s="249" t="s">
        <v>40</v>
      </c>
      <c r="F831" s="311" t="s">
        <v>1903</v>
      </c>
      <c r="G831" t="s">
        <v>5418</v>
      </c>
    </row>
    <row r="832" spans="1:10">
      <c r="A832" s="25" t="s">
        <v>2724</v>
      </c>
      <c r="B832" s="25" t="s">
        <v>675</v>
      </c>
      <c r="C832" s="25" t="s">
        <v>675</v>
      </c>
      <c r="D832" s="25" t="s">
        <v>675</v>
      </c>
      <c r="E832" s="25" t="s">
        <v>2724</v>
      </c>
      <c r="F832" s="295" t="s">
        <v>142</v>
      </c>
      <c r="H832" s="25" t="s">
        <v>2452</v>
      </c>
    </row>
    <row r="833" spans="1:10">
      <c r="A833" s="26" t="s">
        <v>2705</v>
      </c>
      <c r="B833" s="26" t="s">
        <v>4228</v>
      </c>
      <c r="C833" s="26" t="s">
        <v>2194</v>
      </c>
      <c r="D833" s="26" t="s">
        <v>4228</v>
      </c>
      <c r="E833" s="26" t="s">
        <v>2705</v>
      </c>
      <c r="F833" s="323" t="s">
        <v>4340</v>
      </c>
      <c r="G833" s="3"/>
      <c r="H833" s="26" t="s">
        <v>2452</v>
      </c>
    </row>
    <row r="834" spans="1:10">
      <c r="A834" s="21" t="s">
        <v>4228</v>
      </c>
      <c r="B834" s="21" t="s">
        <v>4228</v>
      </c>
      <c r="C834" s="26" t="s">
        <v>3625</v>
      </c>
      <c r="D834" s="21" t="s">
        <v>4228</v>
      </c>
      <c r="E834" s="21" t="s">
        <v>675</v>
      </c>
      <c r="I834" t="s">
        <v>2452</v>
      </c>
    </row>
    <row r="835" spans="1:10">
      <c r="A835" s="21"/>
      <c r="B835" s="21"/>
      <c r="C835" s="21"/>
      <c r="D835" s="21"/>
      <c r="E835" s="21"/>
      <c r="I835" t="s">
        <v>2452</v>
      </c>
    </row>
    <row r="836" spans="1:10" ht="15.75">
      <c r="A836" s="357" t="s">
        <v>5408</v>
      </c>
    </row>
    <row r="837" spans="1:10" ht="14.25">
      <c r="A837" s="249" t="s">
        <v>2048</v>
      </c>
      <c r="B837" s="249" t="s">
        <v>2049</v>
      </c>
      <c r="C837" s="249" t="s">
        <v>2050</v>
      </c>
      <c r="D837" s="249" t="s">
        <v>2051</v>
      </c>
      <c r="E837" s="249" t="s">
        <v>40</v>
      </c>
      <c r="F837" s="311" t="s">
        <v>1903</v>
      </c>
      <c r="G837" t="s">
        <v>5419</v>
      </c>
    </row>
    <row r="838" spans="1:10">
      <c r="A838" s="25" t="s">
        <v>2835</v>
      </c>
      <c r="B838" s="25" t="s">
        <v>1690</v>
      </c>
      <c r="C838" s="25" t="s">
        <v>1668</v>
      </c>
      <c r="D838" s="25" t="s">
        <v>3622</v>
      </c>
      <c r="E838" s="25" t="s">
        <v>3611</v>
      </c>
      <c r="F838" s="295" t="s">
        <v>142</v>
      </c>
    </row>
    <row r="839" spans="1:10">
      <c r="A839" s="26" t="s">
        <v>687</v>
      </c>
      <c r="B839" s="26" t="s">
        <v>3604</v>
      </c>
      <c r="C839" s="25" t="s">
        <v>2726</v>
      </c>
      <c r="D839" s="26" t="s">
        <v>3612</v>
      </c>
      <c r="E839" s="26" t="s">
        <v>1668</v>
      </c>
      <c r="F839" s="323" t="s">
        <v>4390</v>
      </c>
    </row>
    <row r="840" spans="1:10">
      <c r="A840" s="21" t="s">
        <v>2709</v>
      </c>
      <c r="B840" s="26" t="s">
        <v>2208</v>
      </c>
      <c r="C840" s="21" t="s">
        <v>3611</v>
      </c>
      <c r="D840" s="21" t="s">
        <v>1671</v>
      </c>
      <c r="E840" s="26" t="s">
        <v>2726</v>
      </c>
      <c r="H840" t="s">
        <v>2452</v>
      </c>
    </row>
    <row r="841" spans="1:10">
      <c r="A841" s="21"/>
      <c r="B841" s="26" t="s">
        <v>2193</v>
      </c>
      <c r="C841" s="21" t="s">
        <v>2702</v>
      </c>
      <c r="D841" s="21"/>
      <c r="E841" s="21"/>
    </row>
    <row r="842" spans="1:10">
      <c r="A842" s="21"/>
      <c r="B842" s="26" t="s">
        <v>3636</v>
      </c>
      <c r="C842" s="21"/>
      <c r="D842" s="21"/>
      <c r="E842" s="21"/>
    </row>
    <row r="843" spans="1:10">
      <c r="A843" s="21"/>
      <c r="B843" s="21"/>
      <c r="C843" s="21"/>
      <c r="D843" s="21"/>
      <c r="E843" s="21"/>
    </row>
    <row r="844" spans="1:10" ht="15.75">
      <c r="A844" s="454" t="s">
        <v>5409</v>
      </c>
      <c r="B844" s="386"/>
    </row>
    <row r="845" spans="1:10" ht="14.25">
      <c r="A845" s="249" t="s">
        <v>2048</v>
      </c>
      <c r="B845" s="249" t="s">
        <v>2049</v>
      </c>
      <c r="C845" s="249" t="s">
        <v>2050</v>
      </c>
      <c r="D845" s="249" t="s">
        <v>2051</v>
      </c>
      <c r="E845" s="249" t="s">
        <v>2052</v>
      </c>
      <c r="F845" s="249" t="s">
        <v>2053</v>
      </c>
      <c r="G845" s="249" t="s">
        <v>2054</v>
      </c>
      <c r="H845" s="249" t="s">
        <v>40</v>
      </c>
      <c r="I845" s="311" t="s">
        <v>1903</v>
      </c>
      <c r="J845" t="s">
        <v>5420</v>
      </c>
    </row>
    <row r="846" spans="1:10">
      <c r="A846" s="25" t="s">
        <v>2191</v>
      </c>
      <c r="B846" s="25" t="s">
        <v>638</v>
      </c>
      <c r="C846" s="25" t="s">
        <v>3618</v>
      </c>
      <c r="D846" s="25" t="s">
        <v>2708</v>
      </c>
      <c r="E846" s="25" t="s">
        <v>2715</v>
      </c>
      <c r="F846" s="25" t="s">
        <v>1657</v>
      </c>
      <c r="G846" s="25" t="s">
        <v>1671</v>
      </c>
      <c r="H846" s="25" t="s">
        <v>1654</v>
      </c>
      <c r="I846" s="295" t="s">
        <v>704</v>
      </c>
    </row>
    <row r="847" spans="1:10">
      <c r="A847" s="26" t="s">
        <v>2709</v>
      </c>
      <c r="B847" s="26" t="s">
        <v>3602</v>
      </c>
      <c r="C847" s="26" t="s">
        <v>2716</v>
      </c>
      <c r="D847" s="26" t="s">
        <v>3628</v>
      </c>
      <c r="E847" s="26" t="s">
        <v>1655</v>
      </c>
      <c r="F847" s="26" t="s">
        <v>1654</v>
      </c>
      <c r="G847" s="26" t="s">
        <v>1654</v>
      </c>
      <c r="H847" s="26" t="s">
        <v>704</v>
      </c>
      <c r="I847" s="323" t="s">
        <v>5415</v>
      </c>
    </row>
    <row r="848" spans="1:10">
      <c r="A848" s="21" t="s">
        <v>1671</v>
      </c>
      <c r="B848" s="21" t="s">
        <v>3614</v>
      </c>
      <c r="C848" s="21" t="s">
        <v>1690</v>
      </c>
      <c r="D848" s="21" t="s">
        <v>2726</v>
      </c>
      <c r="E848" s="21" t="s">
        <v>669</v>
      </c>
      <c r="F848" s="21" t="s">
        <v>1653</v>
      </c>
      <c r="G848" s="21" t="s">
        <v>2189</v>
      </c>
      <c r="H848" s="21" t="s">
        <v>658</v>
      </c>
      <c r="I848" s="3"/>
    </row>
    <row r="849" spans="1:10">
      <c r="A849" s="21"/>
      <c r="B849" s="21"/>
      <c r="C849" s="21"/>
      <c r="D849" s="21"/>
      <c r="E849" s="21"/>
      <c r="F849" s="21" t="s">
        <v>3612</v>
      </c>
      <c r="G849" s="21"/>
      <c r="H849" s="21"/>
      <c r="I849" s="3"/>
    </row>
    <row r="851" spans="1:10">
      <c r="A851" s="329" t="s">
        <v>4288</v>
      </c>
      <c r="J851" t="s">
        <v>2452</v>
      </c>
    </row>
    <row r="852" spans="1:10" ht="15.75">
      <c r="A852" s="357" t="s">
        <v>5410</v>
      </c>
    </row>
    <row r="853" spans="1:10" ht="14.25">
      <c r="A853" s="249" t="s">
        <v>4382</v>
      </c>
      <c r="B853" s="249" t="s">
        <v>2048</v>
      </c>
      <c r="C853" s="249" t="s">
        <v>2049</v>
      </c>
      <c r="D853" s="249" t="s">
        <v>2050</v>
      </c>
      <c r="E853" s="249" t="s">
        <v>2051</v>
      </c>
      <c r="F853" s="249" t="s">
        <v>2052</v>
      </c>
      <c r="G853" s="249" t="s">
        <v>2053</v>
      </c>
    </row>
    <row r="854" spans="1:10">
      <c r="A854" s="25" t="s">
        <v>153</v>
      </c>
      <c r="B854" s="25" t="s">
        <v>638</v>
      </c>
      <c r="C854" s="25" t="s">
        <v>2208</v>
      </c>
      <c r="D854" s="25" t="s">
        <v>4228</v>
      </c>
      <c r="E854" s="25" t="s">
        <v>638</v>
      </c>
      <c r="F854" s="25" t="s">
        <v>153</v>
      </c>
      <c r="G854" s="25" t="s">
        <v>638</v>
      </c>
    </row>
    <row r="855" spans="1:10">
      <c r="A855" s="25" t="s">
        <v>668</v>
      </c>
      <c r="B855" s="26" t="s">
        <v>4228</v>
      </c>
      <c r="C855" s="26" t="s">
        <v>3611</v>
      </c>
      <c r="D855" s="26" t="s">
        <v>4228</v>
      </c>
      <c r="E855" s="26" t="s">
        <v>4228</v>
      </c>
      <c r="F855" s="25" t="s">
        <v>668</v>
      </c>
      <c r="G855" s="26" t="s">
        <v>4228</v>
      </c>
    </row>
    <row r="856" spans="1:10">
      <c r="A856" s="21" t="s">
        <v>11</v>
      </c>
      <c r="B856" s="21" t="s">
        <v>4228</v>
      </c>
      <c r="C856" s="26" t="s">
        <v>2711</v>
      </c>
      <c r="D856" s="21" t="s">
        <v>4228</v>
      </c>
      <c r="E856" s="21" t="s">
        <v>4228</v>
      </c>
      <c r="F856" s="21" t="s">
        <v>11</v>
      </c>
      <c r="G856" s="21" t="s">
        <v>4228</v>
      </c>
    </row>
    <row r="857" spans="1:10">
      <c r="A857" s="21" t="s">
        <v>3610</v>
      </c>
      <c r="B857" s="21"/>
      <c r="C857" s="26" t="s">
        <v>2703</v>
      </c>
      <c r="D857" s="21"/>
      <c r="E857" s="21"/>
      <c r="F857" s="21" t="s">
        <v>3610</v>
      </c>
      <c r="I857" s="21" t="s">
        <v>2452</v>
      </c>
    </row>
    <row r="858" spans="1:10" ht="14.25">
      <c r="A858" s="249" t="s">
        <v>2054</v>
      </c>
      <c r="B858" s="249" t="s">
        <v>2055</v>
      </c>
      <c r="C858" s="249" t="s">
        <v>4849</v>
      </c>
      <c r="D858" s="249" t="s">
        <v>4850</v>
      </c>
      <c r="E858" s="249" t="s">
        <v>4863</v>
      </c>
      <c r="F858" s="311" t="s">
        <v>1903</v>
      </c>
      <c r="G858" t="s">
        <v>5482</v>
      </c>
      <c r="I858" t="s">
        <v>2452</v>
      </c>
    </row>
    <row r="859" spans="1:10">
      <c r="A859" s="25" t="s">
        <v>2724</v>
      </c>
      <c r="B859" s="25" t="s">
        <v>4228</v>
      </c>
      <c r="C859" s="25" t="s">
        <v>2208</v>
      </c>
      <c r="D859" s="25" t="s">
        <v>2717</v>
      </c>
      <c r="E859" s="25" t="s">
        <v>638</v>
      </c>
      <c r="F859" s="295" t="s">
        <v>704</v>
      </c>
    </row>
    <row r="860" spans="1:10">
      <c r="A860" s="25" t="s">
        <v>2706</v>
      </c>
      <c r="B860" s="26" t="s">
        <v>4228</v>
      </c>
      <c r="C860" s="26" t="s">
        <v>3611</v>
      </c>
      <c r="D860" s="26" t="s">
        <v>4228</v>
      </c>
      <c r="E860" s="26" t="s">
        <v>2208</v>
      </c>
      <c r="F860" s="323" t="s">
        <v>5528</v>
      </c>
    </row>
    <row r="861" spans="1:10">
      <c r="A861" s="25" t="s">
        <v>686</v>
      </c>
      <c r="B861" s="21" t="s">
        <v>4228</v>
      </c>
      <c r="C861" s="26" t="s">
        <v>2711</v>
      </c>
      <c r="D861" s="21" t="s">
        <v>4228</v>
      </c>
      <c r="E861" s="21" t="s">
        <v>2711</v>
      </c>
    </row>
    <row r="862" spans="1:10">
      <c r="A862" s="25"/>
      <c r="B862" s="21"/>
      <c r="C862" s="26" t="s">
        <v>2703</v>
      </c>
      <c r="D862" s="21"/>
      <c r="E862" s="21" t="s">
        <v>2703</v>
      </c>
    </row>
    <row r="863" spans="1:10">
      <c r="A863" s="25"/>
      <c r="B863" s="21"/>
      <c r="C863" s="26"/>
      <c r="D863" s="21"/>
      <c r="E863" s="21" t="s">
        <v>3611</v>
      </c>
    </row>
    <row r="864" spans="1:10">
      <c r="A864" s="21"/>
      <c r="B864" s="21"/>
      <c r="C864" s="21"/>
      <c r="D864" s="21"/>
      <c r="E864" s="21"/>
    </row>
    <row r="865" spans="1:10" ht="15.75">
      <c r="A865" s="357" t="s">
        <v>5411</v>
      </c>
    </row>
    <row r="866" spans="1:10" ht="14.25">
      <c r="A866" s="249" t="s">
        <v>2048</v>
      </c>
      <c r="B866" s="249" t="s">
        <v>2049</v>
      </c>
      <c r="C866" s="249" t="s">
        <v>2050</v>
      </c>
      <c r="D866" s="249" t="s">
        <v>2051</v>
      </c>
      <c r="E866" s="249" t="s">
        <v>2052</v>
      </c>
      <c r="F866" s="249" t="s">
        <v>40</v>
      </c>
      <c r="G866" s="311" t="s">
        <v>1903</v>
      </c>
      <c r="H866" t="s">
        <v>5483</v>
      </c>
      <c r="I866" s="249" t="s">
        <v>2452</v>
      </c>
    </row>
    <row r="867" spans="1:10">
      <c r="A867" s="25" t="s">
        <v>2717</v>
      </c>
      <c r="B867" s="25" t="s">
        <v>668</v>
      </c>
      <c r="C867" s="25" t="s">
        <v>2721</v>
      </c>
      <c r="D867" s="25" t="s">
        <v>2318</v>
      </c>
      <c r="E867" s="25" t="s">
        <v>668</v>
      </c>
      <c r="F867" s="25" t="s">
        <v>2717</v>
      </c>
      <c r="G867" s="295" t="s">
        <v>704</v>
      </c>
    </row>
    <row r="868" spans="1:10">
      <c r="A868" s="26" t="s">
        <v>153</v>
      </c>
      <c r="B868" s="26" t="s">
        <v>2189</v>
      </c>
      <c r="C868" s="26" t="s">
        <v>668</v>
      </c>
      <c r="D868" s="26" t="s">
        <v>2709</v>
      </c>
      <c r="E868" s="26" t="s">
        <v>2717</v>
      </c>
      <c r="F868" s="26" t="s">
        <v>668</v>
      </c>
      <c r="G868" s="323" t="s">
        <v>5529</v>
      </c>
    </row>
    <row r="869" spans="1:10">
      <c r="A869" s="21" t="s">
        <v>2709</v>
      </c>
      <c r="B869" s="21" t="s">
        <v>3622</v>
      </c>
      <c r="C869" s="26" t="s">
        <v>3628</v>
      </c>
      <c r="D869" s="21" t="s">
        <v>3605</v>
      </c>
      <c r="E869" s="21" t="s">
        <v>2707</v>
      </c>
      <c r="F869" s="21" t="s">
        <v>3628</v>
      </c>
    </row>
    <row r="870" spans="1:10">
      <c r="A870" s="21" t="s">
        <v>3606</v>
      </c>
      <c r="B870" s="21"/>
      <c r="C870" s="21"/>
      <c r="D870" s="21" t="s">
        <v>2210</v>
      </c>
      <c r="E870" s="21"/>
      <c r="F870" s="21"/>
    </row>
    <row r="871" spans="1:10">
      <c r="A871" s="21" t="s">
        <v>3612</v>
      </c>
      <c r="B871" s="21"/>
      <c r="C871" s="21" t="s">
        <v>2452</v>
      </c>
      <c r="D871" s="21"/>
      <c r="E871" s="21"/>
      <c r="F871" s="21"/>
    </row>
    <row r="872" spans="1:10">
      <c r="A872" s="21" t="s">
        <v>3613</v>
      </c>
      <c r="B872" s="21"/>
      <c r="C872" s="21"/>
      <c r="D872" s="21"/>
      <c r="E872" s="21"/>
      <c r="F872" s="21"/>
    </row>
    <row r="873" spans="1:10">
      <c r="A873" s="21"/>
      <c r="B873" s="21"/>
      <c r="C873" s="21"/>
      <c r="D873" s="21"/>
      <c r="E873" s="21"/>
      <c r="F873" s="21"/>
    </row>
    <row r="874" spans="1:10" ht="15.75">
      <c r="A874" s="357" t="s">
        <v>5412</v>
      </c>
    </row>
    <row r="875" spans="1:10" ht="14.25">
      <c r="A875" s="25" t="s">
        <v>2709</v>
      </c>
      <c r="B875" s="311" t="s">
        <v>1903</v>
      </c>
      <c r="C875" t="s">
        <v>5484</v>
      </c>
    </row>
    <row r="876" spans="1:10">
      <c r="A876" s="26" t="s">
        <v>3613</v>
      </c>
      <c r="B876" s="295" t="s">
        <v>704</v>
      </c>
    </row>
    <row r="877" spans="1:10">
      <c r="A877" s="21" t="s">
        <v>687</v>
      </c>
      <c r="B877" s="323" t="s">
        <v>5530</v>
      </c>
    </row>
    <row r="878" spans="1:10">
      <c r="J878" t="s">
        <v>2452</v>
      </c>
    </row>
    <row r="879" spans="1:10" ht="15.75">
      <c r="A879" s="357" t="s">
        <v>5413</v>
      </c>
    </row>
    <row r="880" spans="1:10" ht="14.25">
      <c r="A880" s="25" t="s">
        <v>5473</v>
      </c>
      <c r="B880" s="311" t="s">
        <v>1903</v>
      </c>
      <c r="C880" t="s">
        <v>5485</v>
      </c>
      <c r="D880" t="s">
        <v>2452</v>
      </c>
    </row>
    <row r="881" spans="1:10">
      <c r="A881" s="26" t="s">
        <v>3666</v>
      </c>
      <c r="B881" s="295" t="s">
        <v>704</v>
      </c>
    </row>
    <row r="882" spans="1:10">
      <c r="A882" s="21" t="s">
        <v>669</v>
      </c>
      <c r="B882" s="323" t="s">
        <v>5531</v>
      </c>
    </row>
    <row r="883" spans="1:10">
      <c r="I883" t="s">
        <v>2452</v>
      </c>
    </row>
    <row r="884" spans="1:10" ht="15.75">
      <c r="A884" s="357" t="s">
        <v>5414</v>
      </c>
      <c r="J884" t="s">
        <v>2452</v>
      </c>
    </row>
    <row r="885" spans="1:10" ht="14.25">
      <c r="A885" s="249" t="s">
        <v>2048</v>
      </c>
      <c r="B885" s="249" t="s">
        <v>2049</v>
      </c>
      <c r="C885" s="249" t="s">
        <v>2050</v>
      </c>
      <c r="D885" s="249" t="s">
        <v>2051</v>
      </c>
      <c r="E885" s="249" t="s">
        <v>40</v>
      </c>
      <c r="F885" s="311" t="s">
        <v>1903</v>
      </c>
      <c r="G885" t="s">
        <v>5486</v>
      </c>
    </row>
    <row r="886" spans="1:10">
      <c r="A886" s="25" t="s">
        <v>25</v>
      </c>
      <c r="B886" s="25" t="s">
        <v>2708</v>
      </c>
      <c r="C886" s="25" t="s">
        <v>25</v>
      </c>
      <c r="D886" s="25" t="s">
        <v>2708</v>
      </c>
      <c r="E886" s="25" t="s">
        <v>2708</v>
      </c>
      <c r="F886" s="295" t="s">
        <v>704</v>
      </c>
    </row>
    <row r="887" spans="1:10">
      <c r="A887" s="26" t="s">
        <v>3620</v>
      </c>
      <c r="B887" s="26" t="s">
        <v>2720</v>
      </c>
      <c r="C887" s="26" t="s">
        <v>3620</v>
      </c>
      <c r="D887" s="26" t="s">
        <v>2720</v>
      </c>
      <c r="E887" s="26" t="s">
        <v>2720</v>
      </c>
      <c r="F887" s="323" t="s">
        <v>5532</v>
      </c>
    </row>
    <row r="888" spans="1:10">
      <c r="A888" s="26" t="s">
        <v>638</v>
      </c>
      <c r="B888" s="21" t="s">
        <v>1661</v>
      </c>
      <c r="C888" s="26" t="s">
        <v>638</v>
      </c>
      <c r="D888" s="21" t="s">
        <v>3607</v>
      </c>
      <c r="E888" s="21" t="s">
        <v>2701</v>
      </c>
    </row>
    <row r="889" spans="1:10">
      <c r="A889" s="26" t="s">
        <v>2701</v>
      </c>
      <c r="B889" s="21"/>
      <c r="C889" s="26" t="s">
        <v>2701</v>
      </c>
      <c r="D889" s="21" t="s">
        <v>3608</v>
      </c>
      <c r="E889" s="21"/>
    </row>
    <row r="890" spans="1:10">
      <c r="A890" s="21"/>
      <c r="B890" s="21"/>
      <c r="C890" s="21"/>
      <c r="D890" s="21" t="s">
        <v>141</v>
      </c>
      <c r="E890" s="21"/>
    </row>
    <row r="891" spans="1:10">
      <c r="A891" s="21"/>
      <c r="B891" s="21"/>
      <c r="C891" s="21"/>
      <c r="D891" s="21" t="s">
        <v>683</v>
      </c>
      <c r="E891" s="21"/>
    </row>
    <row r="892" spans="1:10">
      <c r="A892" s="21"/>
      <c r="B892" s="21"/>
      <c r="C892" s="21"/>
      <c r="D892" s="21" t="s">
        <v>3666</v>
      </c>
      <c r="E892" s="21"/>
    </row>
    <row r="893" spans="1:10">
      <c r="A893" s="21"/>
      <c r="B893" s="21"/>
      <c r="C893" s="21"/>
      <c r="D893" s="21" t="s">
        <v>1351</v>
      </c>
      <c r="E893" s="21"/>
    </row>
    <row r="894" spans="1:10">
      <c r="A894" s="21"/>
      <c r="B894" s="21"/>
      <c r="C894" s="21"/>
      <c r="D894" s="21"/>
      <c r="E894" s="21"/>
    </row>
    <row r="895" spans="1:10" ht="15.75">
      <c r="A895" s="454" t="s">
        <v>5481</v>
      </c>
      <c r="B895" s="386"/>
    </row>
    <row r="896" spans="1:10" ht="14.25">
      <c r="A896" s="25" t="s">
        <v>3622</v>
      </c>
      <c r="B896" s="311" t="s">
        <v>1903</v>
      </c>
      <c r="C896" t="s">
        <v>5487</v>
      </c>
    </row>
    <row r="897" spans="1:9">
      <c r="A897" s="26" t="s">
        <v>2711</v>
      </c>
      <c r="B897" s="295" t="s">
        <v>704</v>
      </c>
      <c r="I897" t="s">
        <v>2452</v>
      </c>
    </row>
    <row r="898" spans="1:9">
      <c r="A898" s="21" t="s">
        <v>2705</v>
      </c>
      <c r="B898" s="323" t="s">
        <v>5533</v>
      </c>
    </row>
    <row r="900" spans="1:9">
      <c r="A900" s="329" t="s">
        <v>4289</v>
      </c>
      <c r="H900" t="s">
        <v>2452</v>
      </c>
    </row>
    <row r="901" spans="1:9" ht="15">
      <c r="A901" s="544" t="s">
        <v>5555</v>
      </c>
    </row>
    <row r="902" spans="1:9" ht="14.25">
      <c r="A902" s="249" t="s">
        <v>2048</v>
      </c>
      <c r="B902" s="249" t="s">
        <v>2049</v>
      </c>
      <c r="C902" s="249" t="s">
        <v>2050</v>
      </c>
      <c r="D902" s="249" t="s">
        <v>2051</v>
      </c>
      <c r="E902" s="249" t="s">
        <v>40</v>
      </c>
      <c r="F902" s="311" t="s">
        <v>1903</v>
      </c>
      <c r="G902" t="s">
        <v>5566</v>
      </c>
    </row>
    <row r="903" spans="1:9">
      <c r="A903" s="25" t="s">
        <v>2835</v>
      </c>
      <c r="B903" s="25" t="s">
        <v>3602</v>
      </c>
      <c r="C903" s="25" t="s">
        <v>2705</v>
      </c>
      <c r="D903" s="25" t="s">
        <v>3612</v>
      </c>
      <c r="E903" s="25" t="s">
        <v>2705</v>
      </c>
      <c r="F903" s="295" t="s">
        <v>704</v>
      </c>
      <c r="H903" s="25" t="s">
        <v>2452</v>
      </c>
    </row>
    <row r="904" spans="1:9">
      <c r="A904" s="26" t="s">
        <v>658</v>
      </c>
      <c r="B904" s="26" t="s">
        <v>633</v>
      </c>
      <c r="C904" s="26" t="s">
        <v>3613</v>
      </c>
      <c r="D904" s="26" t="s">
        <v>2194</v>
      </c>
      <c r="E904" s="26" t="s">
        <v>658</v>
      </c>
      <c r="F904" s="323" t="s">
        <v>5563</v>
      </c>
      <c r="H904" s="26" t="s">
        <v>2452</v>
      </c>
    </row>
    <row r="905" spans="1:9">
      <c r="A905" s="21" t="s">
        <v>1</v>
      </c>
      <c r="B905" s="26" t="s">
        <v>2196</v>
      </c>
      <c r="C905" s="26" t="s">
        <v>638</v>
      </c>
      <c r="D905" s="21" t="s">
        <v>694</v>
      </c>
      <c r="E905" s="21" t="s">
        <v>1</v>
      </c>
    </row>
    <row r="906" spans="1:9">
      <c r="A906" s="21" t="s">
        <v>667</v>
      </c>
      <c r="B906" s="26" t="s">
        <v>3619</v>
      </c>
      <c r="C906" s="21"/>
      <c r="D906" s="21"/>
      <c r="E906" s="21" t="s">
        <v>667</v>
      </c>
    </row>
    <row r="907" spans="1:9">
      <c r="A907" s="21" t="s">
        <v>669</v>
      </c>
      <c r="B907" s="21"/>
      <c r="C907" s="21"/>
      <c r="D907" s="21"/>
      <c r="E907" s="21" t="s">
        <v>669</v>
      </c>
    </row>
    <row r="908" spans="1:9">
      <c r="A908" s="21"/>
      <c r="B908" s="21"/>
      <c r="C908" s="21"/>
      <c r="D908" s="21"/>
      <c r="E908" s="21"/>
    </row>
    <row r="909" spans="1:9" ht="15.75">
      <c r="A909" s="357" t="s">
        <v>5556</v>
      </c>
    </row>
    <row r="910" spans="1:9" ht="14.25">
      <c r="A910" s="249" t="s">
        <v>4382</v>
      </c>
      <c r="B910" s="249" t="s">
        <v>2048</v>
      </c>
      <c r="C910" s="249" t="s">
        <v>2049</v>
      </c>
      <c r="D910" s="249" t="s">
        <v>2050</v>
      </c>
      <c r="E910" s="249" t="s">
        <v>2051</v>
      </c>
      <c r="F910" s="249" t="s">
        <v>40</v>
      </c>
      <c r="G910" s="311" t="s">
        <v>1903</v>
      </c>
      <c r="H910" t="s">
        <v>5567</v>
      </c>
    </row>
    <row r="911" spans="1:9">
      <c r="A911" s="25" t="s">
        <v>3616</v>
      </c>
      <c r="B911" s="25" t="s">
        <v>2191</v>
      </c>
      <c r="C911" s="25" t="s">
        <v>2726</v>
      </c>
      <c r="D911" s="25" t="s">
        <v>153</v>
      </c>
      <c r="E911" s="25" t="s">
        <v>668</v>
      </c>
      <c r="F911" s="25" t="s">
        <v>2710</v>
      </c>
      <c r="G911" s="295" t="s">
        <v>704</v>
      </c>
    </row>
    <row r="912" spans="1:9">
      <c r="A912" s="26" t="s">
        <v>2710</v>
      </c>
      <c r="B912" s="26" t="s">
        <v>2717</v>
      </c>
      <c r="C912" s="26" t="s">
        <v>3627</v>
      </c>
      <c r="D912" s="26" t="s">
        <v>2710</v>
      </c>
      <c r="E912" s="26" t="s">
        <v>2710</v>
      </c>
      <c r="F912" s="26" t="s">
        <v>2726</v>
      </c>
      <c r="G912" s="323" t="s">
        <v>5564</v>
      </c>
    </row>
    <row r="913" spans="1:8">
      <c r="A913" s="21" t="s">
        <v>2725</v>
      </c>
      <c r="B913" s="21" t="s">
        <v>1653</v>
      </c>
      <c r="C913" s="21" t="s">
        <v>2835</v>
      </c>
      <c r="D913" s="21" t="s">
        <v>3627</v>
      </c>
      <c r="E913" s="21" t="s">
        <v>153</v>
      </c>
      <c r="F913" s="21" t="s">
        <v>668</v>
      </c>
    </row>
    <row r="914" spans="1:8">
      <c r="A914" s="21"/>
      <c r="B914" s="21"/>
      <c r="C914" s="21"/>
      <c r="D914" s="21"/>
      <c r="E914" s="21" t="s">
        <v>1649</v>
      </c>
      <c r="F914" s="21"/>
    </row>
    <row r="915" spans="1:8">
      <c r="A915" s="21"/>
      <c r="B915" s="21"/>
      <c r="C915" s="21"/>
      <c r="D915" s="21"/>
      <c r="E915" s="21"/>
      <c r="F915" s="21"/>
    </row>
    <row r="916" spans="1:8" ht="15.75">
      <c r="A916" s="454" t="s">
        <v>5557</v>
      </c>
      <c r="B916" s="386"/>
    </row>
    <row r="917" spans="1:8" ht="14.25">
      <c r="A917" s="249" t="s">
        <v>2048</v>
      </c>
      <c r="B917" s="249" t="s">
        <v>2049</v>
      </c>
      <c r="C917" s="249" t="s">
        <v>2050</v>
      </c>
      <c r="D917" s="249" t="s">
        <v>2051</v>
      </c>
      <c r="E917" s="249" t="s">
        <v>2052</v>
      </c>
      <c r="F917" s="249" t="s">
        <v>40</v>
      </c>
      <c r="G917" s="311" t="s">
        <v>1903</v>
      </c>
      <c r="H917" t="s">
        <v>5568</v>
      </c>
    </row>
    <row r="918" spans="1:8">
      <c r="A918" s="25" t="s">
        <v>2722</v>
      </c>
      <c r="B918" s="25" t="s">
        <v>668</v>
      </c>
      <c r="C918" s="25" t="s">
        <v>3616</v>
      </c>
      <c r="D918" s="25" t="s">
        <v>668</v>
      </c>
      <c r="E918" s="25" t="s">
        <v>2213</v>
      </c>
      <c r="F918" s="25" t="s">
        <v>2206</v>
      </c>
      <c r="G918" s="295" t="s">
        <v>704</v>
      </c>
    </row>
    <row r="919" spans="1:8">
      <c r="A919" s="26" t="s">
        <v>3618</v>
      </c>
      <c r="B919" s="26" t="s">
        <v>2709</v>
      </c>
      <c r="C919" s="26" t="s">
        <v>2206</v>
      </c>
      <c r="D919" s="26" t="s">
        <v>2709</v>
      </c>
      <c r="E919" s="26" t="s">
        <v>162</v>
      </c>
      <c r="F919" s="26" t="s">
        <v>37</v>
      </c>
      <c r="G919" s="323" t="s">
        <v>5565</v>
      </c>
    </row>
    <row r="920" spans="1:8">
      <c r="A920" s="21" t="s">
        <v>2709</v>
      </c>
      <c r="B920" s="21" t="s">
        <v>3626</v>
      </c>
      <c r="C920" s="21" t="s">
        <v>682</v>
      </c>
      <c r="D920" s="21" t="s">
        <v>37</v>
      </c>
      <c r="E920" s="21" t="s">
        <v>37</v>
      </c>
      <c r="F920" s="21" t="s">
        <v>2213</v>
      </c>
    </row>
    <row r="921" spans="1:8">
      <c r="A921" s="21" t="s">
        <v>2213</v>
      </c>
      <c r="B921" s="21"/>
      <c r="C921" s="21"/>
      <c r="D921" s="21"/>
      <c r="E921" s="21"/>
      <c r="F921" s="21"/>
    </row>
    <row r="922" spans="1:8">
      <c r="A922" s="21"/>
      <c r="B922" s="21"/>
      <c r="C922" s="21"/>
      <c r="D922" s="21"/>
      <c r="E922" s="21"/>
      <c r="F922" s="21"/>
    </row>
    <row r="923" spans="1:8">
      <c r="A923" s="329" t="s">
        <v>4290</v>
      </c>
    </row>
    <row r="924" spans="1:8" ht="15.75">
      <c r="A924" s="357" t="s">
        <v>5619</v>
      </c>
    </row>
    <row r="925" spans="1:8" ht="14.25">
      <c r="A925" s="249" t="s">
        <v>2048</v>
      </c>
      <c r="B925" s="249" t="s">
        <v>2049</v>
      </c>
      <c r="C925" s="249" t="s">
        <v>2050</v>
      </c>
      <c r="D925" s="249" t="s">
        <v>2051</v>
      </c>
      <c r="E925" s="249" t="s">
        <v>40</v>
      </c>
      <c r="F925" s="311" t="s">
        <v>1903</v>
      </c>
      <c r="G925" t="s">
        <v>5614</v>
      </c>
    </row>
    <row r="926" spans="1:8">
      <c r="A926" s="25" t="s">
        <v>3611</v>
      </c>
      <c r="B926" s="25" t="s">
        <v>675</v>
      </c>
      <c r="C926" s="25" t="s">
        <v>3627</v>
      </c>
      <c r="D926" s="25" t="s">
        <v>639</v>
      </c>
      <c r="E926" s="25" t="s">
        <v>5609</v>
      </c>
      <c r="F926" s="295" t="s">
        <v>704</v>
      </c>
    </row>
    <row r="927" spans="1:8">
      <c r="A927" s="25" t="s">
        <v>23</v>
      </c>
      <c r="B927" s="26" t="s">
        <v>639</v>
      </c>
      <c r="C927" s="26" t="s">
        <v>1657</v>
      </c>
      <c r="D927" s="26" t="s">
        <v>2193</v>
      </c>
      <c r="E927" s="26" t="s">
        <v>2206</v>
      </c>
      <c r="F927" s="323" t="s">
        <v>5610</v>
      </c>
    </row>
    <row r="928" spans="1:8">
      <c r="A928" s="21" t="s">
        <v>2208</v>
      </c>
      <c r="B928" s="21" t="s">
        <v>2193</v>
      </c>
      <c r="C928" s="26" t="s">
        <v>1</v>
      </c>
      <c r="D928" s="21" t="s">
        <v>2211</v>
      </c>
      <c r="E928" s="21" t="s">
        <v>683</v>
      </c>
    </row>
    <row r="929" spans="1:11">
      <c r="A929" s="21"/>
      <c r="B929" s="21" t="s">
        <v>1658</v>
      </c>
      <c r="C929" s="21"/>
      <c r="D929" s="21"/>
      <c r="E929" s="21"/>
    </row>
    <row r="930" spans="1:11">
      <c r="A930" s="21"/>
      <c r="B930" s="21" t="s">
        <v>2213</v>
      </c>
      <c r="C930" s="21"/>
      <c r="D930" s="21"/>
      <c r="E930" s="21"/>
    </row>
    <row r="931" spans="1:11">
      <c r="A931" s="21"/>
      <c r="B931" s="21" t="s">
        <v>3617</v>
      </c>
      <c r="C931" s="21"/>
      <c r="D931" s="21"/>
      <c r="E931" s="21"/>
    </row>
    <row r="932" spans="1:11">
      <c r="A932" s="21"/>
      <c r="B932" s="21" t="s">
        <v>2194</v>
      </c>
      <c r="C932" s="21"/>
      <c r="D932" s="21"/>
      <c r="E932" s="21"/>
    </row>
    <row r="933" spans="1:11">
      <c r="A933" s="21"/>
      <c r="B933" s="21" t="s">
        <v>3623</v>
      </c>
      <c r="C933" s="21"/>
      <c r="D933" s="21"/>
      <c r="E933" s="21"/>
    </row>
    <row r="934" spans="1:11">
      <c r="A934" s="21"/>
      <c r="B934" s="21" t="s">
        <v>2706</v>
      </c>
      <c r="C934" s="21"/>
      <c r="D934" s="21"/>
      <c r="E934" s="21"/>
    </row>
    <row r="935" spans="1:11">
      <c r="A935" s="21"/>
      <c r="B935" s="21" t="s">
        <v>694</v>
      </c>
      <c r="C935" s="21"/>
      <c r="D935" s="21"/>
      <c r="E935" s="21"/>
    </row>
    <row r="936" spans="1:11">
      <c r="B936" t="s">
        <v>2452</v>
      </c>
    </row>
    <row r="937" spans="1:11" ht="15.75">
      <c r="A937" s="357" t="s">
        <v>5558</v>
      </c>
    </row>
    <row r="938" spans="1:11" ht="14.25">
      <c r="A938" s="25" t="s">
        <v>694</v>
      </c>
      <c r="B938" s="311" t="s">
        <v>1903</v>
      </c>
      <c r="C938" t="s">
        <v>5615</v>
      </c>
      <c r="I938" t="s">
        <v>2452</v>
      </c>
    </row>
    <row r="939" spans="1:11">
      <c r="A939" s="26" t="s">
        <v>2318</v>
      </c>
      <c r="B939" s="295" t="s">
        <v>704</v>
      </c>
    </row>
    <row r="940" spans="1:11">
      <c r="A940" s="21" t="s">
        <v>3627</v>
      </c>
      <c r="B940" s="323" t="s">
        <v>5611</v>
      </c>
    </row>
    <row r="941" spans="1:11">
      <c r="B941" t="s">
        <v>2452</v>
      </c>
    </row>
    <row r="942" spans="1:11" ht="15.75">
      <c r="A942" s="357" t="s">
        <v>5559</v>
      </c>
    </row>
    <row r="943" spans="1:11" ht="14.25">
      <c r="A943" s="249" t="s">
        <v>4382</v>
      </c>
      <c r="B943" s="249" t="s">
        <v>2048</v>
      </c>
      <c r="C943" s="249" t="s">
        <v>2049</v>
      </c>
      <c r="D943" s="249" t="s">
        <v>2050</v>
      </c>
      <c r="E943" s="249" t="s">
        <v>2051</v>
      </c>
      <c r="F943" s="249" t="s">
        <v>2052</v>
      </c>
      <c r="G943" s="249" t="s">
        <v>5560</v>
      </c>
      <c r="H943" s="249" t="s">
        <v>5561</v>
      </c>
      <c r="I943" s="249" t="s">
        <v>40</v>
      </c>
      <c r="J943" s="311" t="s">
        <v>1903</v>
      </c>
      <c r="K943" t="s">
        <v>5616</v>
      </c>
    </row>
    <row r="944" spans="1:11">
      <c r="A944" s="25" t="s">
        <v>143</v>
      </c>
      <c r="B944" s="25" t="s">
        <v>2191</v>
      </c>
      <c r="C944" s="25" t="s">
        <v>1661</v>
      </c>
      <c r="D944" s="25" t="s">
        <v>2191</v>
      </c>
      <c r="E944" s="25" t="s">
        <v>2191</v>
      </c>
      <c r="F944" s="25" t="s">
        <v>1664</v>
      </c>
      <c r="G944" s="25" t="s">
        <v>1664</v>
      </c>
      <c r="H944" s="25" t="s">
        <v>143</v>
      </c>
      <c r="I944" s="25" t="s">
        <v>1661</v>
      </c>
      <c r="J944" s="295" t="s">
        <v>704</v>
      </c>
    </row>
    <row r="945" spans="1:10">
      <c r="A945" s="26" t="s">
        <v>1664</v>
      </c>
      <c r="B945" s="26" t="s">
        <v>3607</v>
      </c>
      <c r="C945" s="25" t="s">
        <v>155</v>
      </c>
      <c r="D945" s="26" t="s">
        <v>4228</v>
      </c>
      <c r="E945" s="26" t="s">
        <v>4228</v>
      </c>
      <c r="F945" s="25" t="s">
        <v>667</v>
      </c>
      <c r="G945" s="25" t="s">
        <v>667</v>
      </c>
      <c r="H945" s="26" t="s">
        <v>1661</v>
      </c>
      <c r="I945" s="26" t="s">
        <v>155</v>
      </c>
      <c r="J945" s="323" t="s">
        <v>5612</v>
      </c>
    </row>
    <row r="946" spans="1:10">
      <c r="A946" s="26" t="s">
        <v>3607</v>
      </c>
      <c r="B946" s="26" t="s">
        <v>2717</v>
      </c>
      <c r="C946" s="21" t="s">
        <v>682</v>
      </c>
      <c r="D946" s="21" t="s">
        <v>4228</v>
      </c>
      <c r="E946" s="21" t="s">
        <v>4228</v>
      </c>
      <c r="F946" s="21" t="s">
        <v>2707</v>
      </c>
      <c r="G946" s="21" t="s">
        <v>1661</v>
      </c>
      <c r="H946" s="21" t="s">
        <v>667</v>
      </c>
      <c r="I946" s="21" t="s">
        <v>667</v>
      </c>
    </row>
    <row r="947" spans="1:10">
      <c r="A947" s="26" t="s">
        <v>3611</v>
      </c>
      <c r="B947" s="21"/>
      <c r="C947" s="21"/>
      <c r="D947" s="21"/>
      <c r="E947" s="21"/>
      <c r="F947" s="21" t="s">
        <v>2710</v>
      </c>
      <c r="G947" s="21"/>
      <c r="H947" s="21"/>
      <c r="I947" s="21"/>
    </row>
    <row r="948" spans="1:10">
      <c r="A948" s="26" t="s">
        <v>2707</v>
      </c>
      <c r="B948" s="21"/>
      <c r="C948" s="21"/>
      <c r="D948" s="21"/>
      <c r="E948" s="21"/>
      <c r="F948" s="21" t="s">
        <v>2721</v>
      </c>
      <c r="G948" s="21"/>
      <c r="H948" s="21"/>
      <c r="I948" s="21"/>
    </row>
    <row r="949" spans="1:10">
      <c r="A949" s="26" t="s">
        <v>21</v>
      </c>
      <c r="B949" s="21"/>
      <c r="C949" s="21"/>
      <c r="D949" s="21"/>
      <c r="E949" s="21"/>
      <c r="F949" s="21"/>
      <c r="G949" s="21"/>
      <c r="H949" s="21"/>
      <c r="I949" s="21"/>
    </row>
    <row r="950" spans="1:10">
      <c r="A950" s="26" t="s">
        <v>667</v>
      </c>
      <c r="B950" s="21"/>
      <c r="C950" s="21"/>
      <c r="D950" s="21"/>
      <c r="E950" s="21" t="s">
        <v>2452</v>
      </c>
      <c r="F950" s="21"/>
      <c r="G950" s="21"/>
      <c r="H950" s="21"/>
      <c r="I950" s="21"/>
    </row>
    <row r="951" spans="1:10">
      <c r="A951" s="26" t="s">
        <v>2198</v>
      </c>
      <c r="B951" s="21"/>
      <c r="C951" s="21"/>
      <c r="D951" s="21"/>
      <c r="E951" s="21"/>
      <c r="F951" s="21"/>
      <c r="G951" s="21"/>
      <c r="H951" s="21"/>
      <c r="I951" s="21"/>
    </row>
    <row r="952" spans="1:10">
      <c r="A952" s="26" t="s">
        <v>2704</v>
      </c>
      <c r="B952" s="21"/>
      <c r="C952" s="21"/>
      <c r="D952" s="21"/>
      <c r="E952" s="21"/>
      <c r="F952" s="21"/>
      <c r="G952" s="21" t="s">
        <v>2452</v>
      </c>
      <c r="H952" s="21"/>
      <c r="I952" s="21"/>
    </row>
    <row r="953" spans="1:10">
      <c r="A953" s="26" t="s">
        <v>142</v>
      </c>
      <c r="B953" s="21"/>
      <c r="C953" s="21"/>
      <c r="D953" s="21"/>
      <c r="E953" s="21"/>
      <c r="F953" s="21"/>
      <c r="G953" s="21"/>
      <c r="H953" s="21"/>
      <c r="I953" s="21"/>
    </row>
    <row r="954" spans="1:10">
      <c r="A954" s="26" t="s">
        <v>31</v>
      </c>
      <c r="B954" s="21"/>
      <c r="C954" s="21"/>
      <c r="D954" s="21"/>
      <c r="E954" s="21"/>
      <c r="F954" s="21"/>
      <c r="G954" s="21"/>
      <c r="H954" s="21"/>
      <c r="I954" s="21"/>
    </row>
    <row r="955" spans="1:10">
      <c r="A955" s="26" t="s">
        <v>2710</v>
      </c>
      <c r="B955" s="21"/>
      <c r="C955" s="21"/>
      <c r="D955" s="21"/>
      <c r="E955" s="21"/>
      <c r="F955" s="21"/>
      <c r="G955" s="21"/>
      <c r="H955" s="21"/>
      <c r="I955" s="21"/>
    </row>
    <row r="956" spans="1:10">
      <c r="A956" s="26" t="s">
        <v>37</v>
      </c>
    </row>
    <row r="957" spans="1:10">
      <c r="A957" s="26" t="s">
        <v>2721</v>
      </c>
    </row>
    <row r="959" spans="1:10" ht="15.75">
      <c r="A959" s="454" t="s">
        <v>5562</v>
      </c>
      <c r="B959" s="386"/>
      <c r="C959" s="386"/>
    </row>
    <row r="960" spans="1:10" ht="14.25">
      <c r="A960" s="25" t="s">
        <v>694</v>
      </c>
      <c r="B960" s="311" t="s">
        <v>1903</v>
      </c>
      <c r="C960" t="s">
        <v>5617</v>
      </c>
    </row>
    <row r="961" spans="1:9">
      <c r="A961" s="26" t="s">
        <v>700</v>
      </c>
      <c r="B961" s="295" t="s">
        <v>704</v>
      </c>
    </row>
    <row r="962" spans="1:9">
      <c r="A962" s="21" t="s">
        <v>153</v>
      </c>
      <c r="B962" s="323" t="s">
        <v>5613</v>
      </c>
    </row>
    <row r="964" spans="1:9">
      <c r="A964" s="329" t="s">
        <v>4291</v>
      </c>
      <c r="H964" t="s">
        <v>2452</v>
      </c>
    </row>
    <row r="965" spans="1:9" ht="15.75">
      <c r="A965" s="357" t="s">
        <v>5635</v>
      </c>
    </row>
    <row r="966" spans="1:9" ht="14.25">
      <c r="A966" s="249" t="s">
        <v>2048</v>
      </c>
      <c r="B966" s="249" t="s">
        <v>2049</v>
      </c>
      <c r="C966" s="249" t="s">
        <v>2050</v>
      </c>
      <c r="D966" s="249" t="s">
        <v>2051</v>
      </c>
      <c r="E966" s="249" t="s">
        <v>2052</v>
      </c>
      <c r="F966" s="249" t="s">
        <v>2053</v>
      </c>
      <c r="G966" s="249" t="s">
        <v>40</v>
      </c>
      <c r="H966" s="311" t="s">
        <v>1903</v>
      </c>
      <c r="I966" t="s">
        <v>5651</v>
      </c>
    </row>
    <row r="967" spans="1:9">
      <c r="A967" s="25" t="s">
        <v>694</v>
      </c>
      <c r="B967" s="25" t="s">
        <v>2709</v>
      </c>
      <c r="C967" s="25" t="s">
        <v>3611</v>
      </c>
      <c r="D967" s="25" t="s">
        <v>3628</v>
      </c>
      <c r="E967" s="25" t="s">
        <v>21</v>
      </c>
      <c r="F967" s="25" t="s">
        <v>1344</v>
      </c>
      <c r="G967" s="25" t="s">
        <v>142</v>
      </c>
      <c r="H967" s="295" t="s">
        <v>704</v>
      </c>
    </row>
    <row r="968" spans="1:9">
      <c r="A968" s="26" t="s">
        <v>1345</v>
      </c>
      <c r="B968" s="26" t="s">
        <v>2199</v>
      </c>
      <c r="C968" s="26" t="s">
        <v>2717</v>
      </c>
      <c r="D968" s="26" t="s">
        <v>142</v>
      </c>
      <c r="E968" s="26" t="s">
        <v>2711</v>
      </c>
      <c r="F968" s="26" t="s">
        <v>2199</v>
      </c>
      <c r="G968" s="26" t="s">
        <v>3611</v>
      </c>
      <c r="H968" s="323" t="s">
        <v>5647</v>
      </c>
    </row>
    <row r="969" spans="1:9">
      <c r="A969" s="21" t="s">
        <v>2722</v>
      </c>
      <c r="B969" s="21" t="s">
        <v>3611</v>
      </c>
      <c r="C969" s="21" t="s">
        <v>153</v>
      </c>
      <c r="D969" s="21" t="s">
        <v>23</v>
      </c>
      <c r="E969" s="21" t="s">
        <v>2704</v>
      </c>
      <c r="F969" s="21" t="s">
        <v>3611</v>
      </c>
      <c r="G969" s="21" t="s">
        <v>667</v>
      </c>
    </row>
    <row r="971" spans="1:9" ht="15.75">
      <c r="A971" s="357" t="s">
        <v>5636</v>
      </c>
    </row>
    <row r="972" spans="1:9" ht="14.25">
      <c r="A972" s="25" t="s">
        <v>669</v>
      </c>
      <c r="B972" s="311" t="s">
        <v>1903</v>
      </c>
      <c r="C972" t="s">
        <v>5652</v>
      </c>
    </row>
    <row r="973" spans="1:9">
      <c r="A973" s="26" t="s">
        <v>3666</v>
      </c>
      <c r="B973" s="295" t="s">
        <v>142</v>
      </c>
    </row>
    <row r="974" spans="1:9">
      <c r="A974" s="21" t="s">
        <v>23</v>
      </c>
      <c r="B974" s="323" t="s">
        <v>5648</v>
      </c>
    </row>
    <row r="976" spans="1:9" ht="15.75">
      <c r="A976" s="357" t="s">
        <v>5637</v>
      </c>
    </row>
    <row r="977" spans="1:8" ht="14.25">
      <c r="A977" s="25" t="s">
        <v>3627</v>
      </c>
      <c r="B977" s="311" t="s">
        <v>1903</v>
      </c>
      <c r="C977" t="s">
        <v>5653</v>
      </c>
    </row>
    <row r="978" spans="1:8">
      <c r="A978" s="26" t="s">
        <v>143</v>
      </c>
      <c r="B978" s="295" t="s">
        <v>142</v>
      </c>
    </row>
    <row r="979" spans="1:8">
      <c r="A979" s="21" t="s">
        <v>31</v>
      </c>
      <c r="B979" s="323" t="s">
        <v>5649</v>
      </c>
    </row>
    <row r="980" spans="1:8">
      <c r="H980" t="s">
        <v>2452</v>
      </c>
    </row>
    <row r="981" spans="1:8" ht="15.75">
      <c r="A981" s="357" t="s">
        <v>5682</v>
      </c>
    </row>
    <row r="982" spans="1:8" ht="14.25">
      <c r="A982" s="249" t="s">
        <v>5638</v>
      </c>
      <c r="B982" s="249" t="s">
        <v>2048</v>
      </c>
      <c r="C982" s="249" t="s">
        <v>2049</v>
      </c>
      <c r="D982" s="249" t="s">
        <v>2050</v>
      </c>
      <c r="E982" s="249" t="s">
        <v>40</v>
      </c>
      <c r="F982" s="311" t="s">
        <v>1903</v>
      </c>
      <c r="G982" t="s">
        <v>5654</v>
      </c>
    </row>
    <row r="983" spans="1:8">
      <c r="A983" s="25" t="s">
        <v>2191</v>
      </c>
      <c r="B983" s="25" t="s">
        <v>153</v>
      </c>
      <c r="C983" s="25" t="s">
        <v>1653</v>
      </c>
      <c r="D983" s="25" t="s">
        <v>3608</v>
      </c>
      <c r="E983" s="25" t="s">
        <v>153</v>
      </c>
      <c r="F983" s="295" t="s">
        <v>142</v>
      </c>
    </row>
    <row r="984" spans="1:8">
      <c r="A984" s="25" t="s">
        <v>669</v>
      </c>
      <c r="B984" s="26" t="s">
        <v>1653</v>
      </c>
      <c r="C984" s="26" t="s">
        <v>153</v>
      </c>
      <c r="D984" s="26" t="s">
        <v>2191</v>
      </c>
      <c r="E984" s="26" t="s">
        <v>1653</v>
      </c>
      <c r="F984" s="323" t="s">
        <v>5650</v>
      </c>
    </row>
    <row r="985" spans="1:8">
      <c r="A985" s="25" t="s">
        <v>3608</v>
      </c>
      <c r="B985" s="21" t="s">
        <v>3129</v>
      </c>
      <c r="C985" s="21" t="s">
        <v>667</v>
      </c>
      <c r="D985" s="21" t="s">
        <v>153</v>
      </c>
      <c r="E985" s="21" t="s">
        <v>3608</v>
      </c>
    </row>
    <row r="986" spans="1:8">
      <c r="A986" s="25"/>
      <c r="B986" s="21" t="s">
        <v>3629</v>
      </c>
      <c r="C986" s="21"/>
      <c r="D986" s="21"/>
      <c r="E986" s="21"/>
    </row>
    <row r="988" spans="1:8">
      <c r="A988" s="329" t="s">
        <v>4292</v>
      </c>
    </row>
    <row r="989" spans="1:8" ht="15.75">
      <c r="A989" s="357" t="s">
        <v>5662</v>
      </c>
    </row>
    <row r="990" spans="1:8" ht="14.25">
      <c r="A990" s="25" t="s">
        <v>2211</v>
      </c>
      <c r="B990" s="311" t="s">
        <v>1903</v>
      </c>
      <c r="C990" t="s">
        <v>5683</v>
      </c>
    </row>
    <row r="991" spans="1:8">
      <c r="A991" s="26" t="s">
        <v>5663</v>
      </c>
      <c r="B991" s="295" t="s">
        <v>142</v>
      </c>
    </row>
    <row r="992" spans="1:8">
      <c r="A992" s="26" t="s">
        <v>2725</v>
      </c>
      <c r="B992" s="323" t="s">
        <v>5694</v>
      </c>
    </row>
    <row r="993" spans="1:3">
      <c r="C993" t="s">
        <v>2452</v>
      </c>
    </row>
    <row r="994" spans="1:3" ht="15.75">
      <c r="A994" s="357" t="s">
        <v>5664</v>
      </c>
    </row>
    <row r="995" spans="1:3" ht="14.25">
      <c r="A995" s="25" t="s">
        <v>3627</v>
      </c>
      <c r="B995" s="311" t="s">
        <v>1903</v>
      </c>
      <c r="C995" t="s">
        <v>5684</v>
      </c>
    </row>
    <row r="996" spans="1:3">
      <c r="A996" s="26" t="s">
        <v>2710</v>
      </c>
      <c r="B996" s="295" t="s">
        <v>704</v>
      </c>
    </row>
    <row r="997" spans="1:3">
      <c r="A997" s="21" t="s">
        <v>2701</v>
      </c>
      <c r="B997" s="323" t="s">
        <v>5695</v>
      </c>
    </row>
    <row r="999" spans="1:3" ht="15.75">
      <c r="A999" s="24" t="s">
        <v>5665</v>
      </c>
    </row>
    <row r="1000" spans="1:3" ht="14.25">
      <c r="A1000" s="25" t="s">
        <v>2725</v>
      </c>
      <c r="B1000" s="311" t="s">
        <v>1903</v>
      </c>
      <c r="C1000" t="s">
        <v>5685</v>
      </c>
    </row>
    <row r="1001" spans="1:3">
      <c r="A1001" s="26" t="s">
        <v>1345</v>
      </c>
      <c r="B1001" s="295" t="s">
        <v>704</v>
      </c>
    </row>
    <row r="1002" spans="1:3">
      <c r="A1002" s="21" t="s">
        <v>3606</v>
      </c>
      <c r="B1002" s="323" t="s">
        <v>5696</v>
      </c>
    </row>
    <row r="1004" spans="1:3" ht="15.75">
      <c r="A1004" s="357" t="s">
        <v>5666</v>
      </c>
    </row>
    <row r="1005" spans="1:3" ht="14.25">
      <c r="A1005" s="25" t="s">
        <v>1665</v>
      </c>
      <c r="B1005" s="311" t="s">
        <v>1903</v>
      </c>
      <c r="C1005" t="s">
        <v>5686</v>
      </c>
    </row>
    <row r="1006" spans="1:3">
      <c r="A1006" s="26" t="s">
        <v>2710</v>
      </c>
      <c r="B1006" s="295" t="s">
        <v>704</v>
      </c>
    </row>
    <row r="1007" spans="1:3">
      <c r="A1007" s="21" t="s">
        <v>3627</v>
      </c>
      <c r="B1007" s="323" t="s">
        <v>5697</v>
      </c>
    </row>
    <row r="1009" spans="1:3" ht="15.75">
      <c r="A1009" s="357" t="s">
        <v>5667</v>
      </c>
    </row>
    <row r="1010" spans="1:3" ht="14.25">
      <c r="A1010" s="25" t="s">
        <v>668</v>
      </c>
      <c r="B1010" s="311" t="s">
        <v>1903</v>
      </c>
      <c r="C1010" t="s">
        <v>5687</v>
      </c>
    </row>
    <row r="1011" spans="1:3">
      <c r="A1011" s="26" t="s">
        <v>2726</v>
      </c>
      <c r="B1011" s="295" t="s">
        <v>704</v>
      </c>
    </row>
    <row r="1012" spans="1:3">
      <c r="A1012" s="21" t="s">
        <v>2709</v>
      </c>
      <c r="B1012" s="323" t="s">
        <v>5698</v>
      </c>
    </row>
    <row r="1014" spans="1:3" ht="15.75">
      <c r="A1014" s="24" t="s">
        <v>5668</v>
      </c>
    </row>
    <row r="1015" spans="1:3" ht="14.25">
      <c r="A1015" s="25" t="s">
        <v>2700</v>
      </c>
      <c r="B1015" s="311" t="s">
        <v>1903</v>
      </c>
      <c r="C1015" t="s">
        <v>5688</v>
      </c>
    </row>
    <row r="1016" spans="1:3">
      <c r="A1016" s="26" t="s">
        <v>669</v>
      </c>
      <c r="B1016" s="295" t="s">
        <v>704</v>
      </c>
    </row>
    <row r="1017" spans="1:3">
      <c r="A1017" s="21" t="s">
        <v>3129</v>
      </c>
      <c r="B1017" s="323" t="s">
        <v>5699</v>
      </c>
    </row>
    <row r="1019" spans="1:3" ht="15.75">
      <c r="A1019" s="454" t="s">
        <v>5669</v>
      </c>
      <c r="B1019" s="386"/>
      <c r="C1019" s="386"/>
    </row>
    <row r="1020" spans="1:3" ht="14.25">
      <c r="A1020" s="25" t="s">
        <v>162</v>
      </c>
      <c r="B1020" s="311" t="s">
        <v>1903</v>
      </c>
      <c r="C1020" t="s">
        <v>5689</v>
      </c>
    </row>
    <row r="1021" spans="1:3">
      <c r="A1021" s="26" t="s">
        <v>1658</v>
      </c>
      <c r="B1021" s="295" t="s">
        <v>142</v>
      </c>
    </row>
    <row r="1022" spans="1:3">
      <c r="A1022" s="21" t="s">
        <v>1654</v>
      </c>
      <c r="B1022" s="323" t="s">
        <v>4473</v>
      </c>
    </row>
    <row r="1024" spans="1:3" ht="15.75">
      <c r="A1024" s="454" t="s">
        <v>5670</v>
      </c>
      <c r="B1024" s="386"/>
      <c r="C1024" s="386"/>
    </row>
    <row r="1025" spans="1:8" ht="14.25">
      <c r="A1025" s="25" t="s">
        <v>1668</v>
      </c>
      <c r="B1025" s="311" t="s">
        <v>1903</v>
      </c>
      <c r="C1025" t="s">
        <v>5690</v>
      </c>
    </row>
    <row r="1026" spans="1:8">
      <c r="A1026" s="26" t="s">
        <v>1690</v>
      </c>
      <c r="B1026" s="295" t="s">
        <v>142</v>
      </c>
    </row>
    <row r="1027" spans="1:8">
      <c r="A1027" s="21" t="s">
        <v>2719</v>
      </c>
      <c r="B1027" s="323" t="s">
        <v>4482</v>
      </c>
    </row>
    <row r="1029" spans="1:8">
      <c r="A1029" s="329" t="s">
        <v>4293</v>
      </c>
    </row>
    <row r="1030" spans="1:8" ht="15.75">
      <c r="A1030" s="357" t="s">
        <v>5671</v>
      </c>
    </row>
    <row r="1031" spans="1:8" ht="14.25">
      <c r="A1031" s="249" t="s">
        <v>2048</v>
      </c>
      <c r="B1031" s="249" t="s">
        <v>2049</v>
      </c>
      <c r="C1031" s="249" t="s">
        <v>2050</v>
      </c>
      <c r="D1031" s="249" t="s">
        <v>2051</v>
      </c>
      <c r="E1031" s="249" t="s">
        <v>2052</v>
      </c>
      <c r="F1031" s="249" t="s">
        <v>40</v>
      </c>
      <c r="G1031" s="311" t="s">
        <v>1903</v>
      </c>
      <c r="H1031" t="s">
        <v>5760</v>
      </c>
    </row>
    <row r="1032" spans="1:8">
      <c r="A1032" s="25" t="s">
        <v>3622</v>
      </c>
      <c r="B1032" s="25" t="s">
        <v>694</v>
      </c>
      <c r="C1032" s="25" t="s">
        <v>2189</v>
      </c>
      <c r="D1032" s="25" t="s">
        <v>15</v>
      </c>
      <c r="E1032" s="25" t="s">
        <v>3628</v>
      </c>
      <c r="F1032" s="25" t="s">
        <v>31</v>
      </c>
      <c r="G1032" s="295" t="s">
        <v>704</v>
      </c>
    </row>
    <row r="1033" spans="1:8">
      <c r="A1033" s="26" t="s">
        <v>694</v>
      </c>
      <c r="B1033" s="26" t="s">
        <v>2205</v>
      </c>
      <c r="C1033" s="26" t="s">
        <v>682</v>
      </c>
      <c r="D1033" s="26" t="s">
        <v>3602</v>
      </c>
      <c r="E1033" s="26" t="s">
        <v>704</v>
      </c>
      <c r="F1033" s="26" t="s">
        <v>15</v>
      </c>
      <c r="G1033" s="323" t="s">
        <v>5751</v>
      </c>
    </row>
    <row r="1034" spans="1:8">
      <c r="A1034" s="21" t="s">
        <v>3628</v>
      </c>
      <c r="B1034" s="21" t="s">
        <v>3610</v>
      </c>
      <c r="C1034" s="21" t="s">
        <v>2713</v>
      </c>
      <c r="D1034" s="26" t="s">
        <v>1668</v>
      </c>
      <c r="E1034" s="21" t="s">
        <v>2208</v>
      </c>
      <c r="F1034" s="21" t="s">
        <v>704</v>
      </c>
    </row>
    <row r="1036" spans="1:8" ht="15.75">
      <c r="A1036" s="357" t="s">
        <v>5672</v>
      </c>
    </row>
    <row r="1037" spans="1:8" ht="14.25">
      <c r="A1037" s="249" t="s">
        <v>2048</v>
      </c>
      <c r="B1037" s="249" t="s">
        <v>2049</v>
      </c>
      <c r="C1037" s="249" t="s">
        <v>2050</v>
      </c>
      <c r="D1037" s="249" t="s">
        <v>2051</v>
      </c>
      <c r="E1037" s="249" t="s">
        <v>2052</v>
      </c>
      <c r="F1037" s="249" t="s">
        <v>40</v>
      </c>
      <c r="G1037" s="311" t="s">
        <v>1903</v>
      </c>
      <c r="H1037" t="s">
        <v>5761</v>
      </c>
    </row>
    <row r="1038" spans="1:8">
      <c r="A1038" s="25" t="s">
        <v>2726</v>
      </c>
      <c r="B1038" s="25" t="s">
        <v>2726</v>
      </c>
      <c r="C1038" s="25" t="s">
        <v>2726</v>
      </c>
      <c r="D1038" s="25" t="s">
        <v>2726</v>
      </c>
      <c r="E1038" s="25" t="s">
        <v>658</v>
      </c>
      <c r="F1038" s="25" t="s">
        <v>2726</v>
      </c>
      <c r="G1038" s="295" t="s">
        <v>704</v>
      </c>
    </row>
    <row r="1039" spans="1:8">
      <c r="A1039" s="26" t="s">
        <v>2717</v>
      </c>
      <c r="B1039" s="26" t="s">
        <v>2717</v>
      </c>
      <c r="C1039" s="26" t="s">
        <v>2717</v>
      </c>
      <c r="D1039" s="26" t="s">
        <v>2717</v>
      </c>
      <c r="E1039" s="26" t="s">
        <v>1668</v>
      </c>
      <c r="F1039" s="26" t="s">
        <v>2712</v>
      </c>
      <c r="G1039" s="323" t="s">
        <v>5752</v>
      </c>
      <c r="H1039" s="3"/>
    </row>
    <row r="1040" spans="1:8">
      <c r="A1040" s="21" t="s">
        <v>3615</v>
      </c>
      <c r="B1040" s="21" t="s">
        <v>3620</v>
      </c>
      <c r="C1040" s="21" t="s">
        <v>3615</v>
      </c>
      <c r="D1040" s="21" t="s">
        <v>3620</v>
      </c>
      <c r="E1040" s="21" t="s">
        <v>2705</v>
      </c>
      <c r="F1040" s="21" t="s">
        <v>651</v>
      </c>
    </row>
    <row r="1041" spans="1:9">
      <c r="A1041" s="21" t="s">
        <v>3620</v>
      </c>
      <c r="B1041" s="21"/>
      <c r="C1041" s="21" t="s">
        <v>3620</v>
      </c>
      <c r="D1041" s="21"/>
      <c r="E1041" s="21"/>
      <c r="F1041" s="21"/>
    </row>
    <row r="1042" spans="1:9">
      <c r="A1042" s="21" t="s">
        <v>154</v>
      </c>
      <c r="B1042" s="21"/>
      <c r="C1042" s="21" t="s">
        <v>154</v>
      </c>
      <c r="D1042" s="21"/>
      <c r="E1042" s="21"/>
      <c r="F1042" s="21"/>
    </row>
    <row r="1043" spans="1:9">
      <c r="A1043" s="21" t="s">
        <v>1655</v>
      </c>
      <c r="B1043" s="21"/>
      <c r="C1043" s="21" t="s">
        <v>1655</v>
      </c>
      <c r="D1043" s="21"/>
      <c r="E1043" s="21"/>
      <c r="F1043" s="21"/>
    </row>
    <row r="1044" spans="1:9">
      <c r="A1044" s="21"/>
      <c r="B1044" s="21"/>
      <c r="C1044" s="21"/>
      <c r="D1044" s="21" t="s">
        <v>2452</v>
      </c>
      <c r="E1044" s="21"/>
      <c r="F1044" s="21"/>
    </row>
    <row r="1045" spans="1:9" ht="15.75">
      <c r="A1045" s="24" t="s">
        <v>5673</v>
      </c>
      <c r="I1045" t="s">
        <v>2452</v>
      </c>
    </row>
    <row r="1046" spans="1:9" ht="14.25">
      <c r="A1046" s="25" t="s">
        <v>694</v>
      </c>
      <c r="B1046" s="311" t="s">
        <v>1903</v>
      </c>
      <c r="C1046" t="s">
        <v>5762</v>
      </c>
    </row>
    <row r="1047" spans="1:9">
      <c r="A1047" s="26" t="s">
        <v>2191</v>
      </c>
      <c r="B1047" s="295" t="s">
        <v>704</v>
      </c>
    </row>
    <row r="1048" spans="1:9">
      <c r="A1048" s="21" t="s">
        <v>17</v>
      </c>
      <c r="B1048" s="323" t="s">
        <v>5753</v>
      </c>
    </row>
    <row r="1050" spans="1:9" ht="15.75">
      <c r="A1050" s="24" t="s">
        <v>5674</v>
      </c>
    </row>
    <row r="1051" spans="1:9" ht="14.25">
      <c r="A1051" s="25" t="s">
        <v>2717</v>
      </c>
      <c r="B1051" s="311" t="s">
        <v>1903</v>
      </c>
      <c r="C1051" t="s">
        <v>5763</v>
      </c>
    </row>
    <row r="1052" spans="1:9">
      <c r="A1052" s="26" t="s">
        <v>668</v>
      </c>
      <c r="B1052" s="295" t="s">
        <v>704</v>
      </c>
    </row>
    <row r="1053" spans="1:9">
      <c r="A1053" s="21" t="s">
        <v>2722</v>
      </c>
      <c r="B1053" s="323" t="s">
        <v>5754</v>
      </c>
    </row>
    <row r="1055" spans="1:9" ht="15.75">
      <c r="A1055" s="357" t="s">
        <v>5675</v>
      </c>
    </row>
    <row r="1056" spans="1:9" ht="14.25">
      <c r="A1056" s="249" t="s">
        <v>2048</v>
      </c>
      <c r="B1056" s="249" t="s">
        <v>2049</v>
      </c>
      <c r="C1056" s="249" t="s">
        <v>2050</v>
      </c>
      <c r="D1056" s="249" t="s">
        <v>40</v>
      </c>
      <c r="E1056" s="311" t="s">
        <v>1903</v>
      </c>
      <c r="F1056" t="s">
        <v>5764</v>
      </c>
    </row>
    <row r="1057" spans="1:6">
      <c r="A1057" s="25" t="s">
        <v>4228</v>
      </c>
      <c r="B1057" s="25" t="s">
        <v>4228</v>
      </c>
      <c r="C1057" s="25" t="s">
        <v>4228</v>
      </c>
      <c r="D1057" s="25" t="s">
        <v>2211</v>
      </c>
      <c r="E1057" s="295" t="s">
        <v>704</v>
      </c>
    </row>
    <row r="1058" spans="1:6">
      <c r="A1058" s="26" t="s">
        <v>4228</v>
      </c>
      <c r="B1058" s="26" t="s">
        <v>4228</v>
      </c>
      <c r="C1058" s="26" t="s">
        <v>4228</v>
      </c>
      <c r="D1058" s="26" t="s">
        <v>2725</v>
      </c>
      <c r="E1058" s="323" t="s">
        <v>5755</v>
      </c>
    </row>
    <row r="1059" spans="1:6">
      <c r="A1059" s="21" t="s">
        <v>4228</v>
      </c>
      <c r="B1059" s="21" t="s">
        <v>4228</v>
      </c>
      <c r="C1059" s="21" t="s">
        <v>4228</v>
      </c>
      <c r="D1059" s="26" t="s">
        <v>2205</v>
      </c>
    </row>
    <row r="1060" spans="1:6">
      <c r="A1060" s="21"/>
      <c r="B1060" s="21"/>
      <c r="C1060" s="21"/>
      <c r="D1060" s="21"/>
    </row>
    <row r="1061" spans="1:6" ht="15.75">
      <c r="A1061" s="357" t="s">
        <v>5676</v>
      </c>
    </row>
    <row r="1062" spans="1:6" ht="14.25">
      <c r="A1062" s="25" t="s">
        <v>3621</v>
      </c>
      <c r="B1062" s="311" t="s">
        <v>1903</v>
      </c>
      <c r="C1062" t="s">
        <v>5765</v>
      </c>
    </row>
    <row r="1063" spans="1:6">
      <c r="A1063" s="26" t="s">
        <v>639</v>
      </c>
      <c r="B1063" s="295" t="s">
        <v>704</v>
      </c>
    </row>
    <row r="1064" spans="1:6">
      <c r="A1064" s="21" t="s">
        <v>3611</v>
      </c>
      <c r="B1064" s="323" t="s">
        <v>5756</v>
      </c>
    </row>
    <row r="1065" spans="1:6">
      <c r="F1065" t="s">
        <v>2452</v>
      </c>
    </row>
    <row r="1066" spans="1:6" ht="15.75">
      <c r="A1066" s="357" t="s">
        <v>5677</v>
      </c>
    </row>
    <row r="1067" spans="1:6" ht="14.25">
      <c r="A1067" s="25" t="s">
        <v>668</v>
      </c>
      <c r="B1067" s="311" t="s">
        <v>1903</v>
      </c>
      <c r="C1067" t="s">
        <v>5766</v>
      </c>
    </row>
    <row r="1068" spans="1:6">
      <c r="A1068" s="26" t="s">
        <v>2191</v>
      </c>
      <c r="B1068" s="295" t="s">
        <v>704</v>
      </c>
    </row>
    <row r="1069" spans="1:6">
      <c r="A1069" s="21" t="s">
        <v>3611</v>
      </c>
      <c r="B1069" s="323" t="s">
        <v>5757</v>
      </c>
    </row>
    <row r="1071" spans="1:6" ht="15.75">
      <c r="A1071" s="24" t="s">
        <v>5678</v>
      </c>
    </row>
    <row r="1072" spans="1:6" ht="14.25">
      <c r="A1072" s="25" t="s">
        <v>3622</v>
      </c>
      <c r="B1072" s="311" t="s">
        <v>1903</v>
      </c>
      <c r="C1072" t="s">
        <v>5767</v>
      </c>
    </row>
    <row r="1073" spans="1:4">
      <c r="A1073" s="26" t="s">
        <v>153</v>
      </c>
      <c r="B1073" s="295" t="s">
        <v>704</v>
      </c>
    </row>
    <row r="1074" spans="1:4">
      <c r="A1074" s="21" t="s">
        <v>694</v>
      </c>
      <c r="B1074" s="323" t="s">
        <v>5758</v>
      </c>
    </row>
    <row r="1076" spans="1:4" ht="15.75">
      <c r="A1076" s="24" t="s">
        <v>5679</v>
      </c>
      <c r="C1076" t="s">
        <v>2452</v>
      </c>
    </row>
    <row r="1077" spans="1:4" ht="14.25">
      <c r="A1077" s="25" t="s">
        <v>633</v>
      </c>
      <c r="B1077" s="311" t="s">
        <v>1903</v>
      </c>
      <c r="C1077" t="s">
        <v>5768</v>
      </c>
    </row>
    <row r="1078" spans="1:4">
      <c r="A1078" s="26" t="s">
        <v>639</v>
      </c>
      <c r="B1078" s="295" t="s">
        <v>704</v>
      </c>
    </row>
    <row r="1079" spans="1:4">
      <c r="A1079" s="21" t="s">
        <v>1665</v>
      </c>
      <c r="B1079" s="323" t="s">
        <v>5759</v>
      </c>
    </row>
    <row r="1081" spans="1:4">
      <c r="A1081" s="329" t="s">
        <v>4294</v>
      </c>
      <c r="D1081" t="s">
        <v>2452</v>
      </c>
    </row>
    <row r="1082" spans="1:4" ht="15.75">
      <c r="A1082" s="357" t="s">
        <v>5749</v>
      </c>
    </row>
    <row r="1083" spans="1:4" ht="14.25">
      <c r="A1083" s="25" t="s">
        <v>2722</v>
      </c>
      <c r="B1083" s="311" t="s">
        <v>1903</v>
      </c>
      <c r="C1083" t="s">
        <v>5784</v>
      </c>
    </row>
    <row r="1084" spans="1:4">
      <c r="A1084" s="26" t="s">
        <v>2710</v>
      </c>
      <c r="B1084" s="295" t="s">
        <v>704</v>
      </c>
    </row>
    <row r="1085" spans="1:4">
      <c r="A1085" s="21" t="s">
        <v>2709</v>
      </c>
      <c r="B1085" s="323" t="s">
        <v>5782</v>
      </c>
    </row>
    <row r="1087" spans="1:4" ht="15.75">
      <c r="A1087" s="357" t="s">
        <v>5750</v>
      </c>
    </row>
    <row r="1088" spans="1:4" ht="14.25">
      <c r="A1088" s="25" t="s">
        <v>3618</v>
      </c>
      <c r="B1088" s="311" t="s">
        <v>1903</v>
      </c>
      <c r="C1088" t="s">
        <v>5785</v>
      </c>
    </row>
    <row r="1089" spans="1:4">
      <c r="A1089" s="26" t="s">
        <v>153</v>
      </c>
      <c r="B1089" s="295" t="s">
        <v>704</v>
      </c>
    </row>
    <row r="1090" spans="1:4">
      <c r="A1090" s="21" t="s">
        <v>3610</v>
      </c>
      <c r="B1090" s="323" t="s">
        <v>5783</v>
      </c>
    </row>
    <row r="1092" spans="1:4">
      <c r="A1092" s="329" t="s">
        <v>4295</v>
      </c>
    </row>
    <row r="1093" spans="1:4" ht="15.75">
      <c r="A1093" s="357" t="s">
        <v>5825</v>
      </c>
    </row>
    <row r="1094" spans="1:4" ht="14.25">
      <c r="A1094" s="25" t="s">
        <v>153</v>
      </c>
      <c r="B1094" s="311" t="s">
        <v>1903</v>
      </c>
      <c r="C1094" t="s">
        <v>5818</v>
      </c>
    </row>
    <row r="1095" spans="1:4">
      <c r="A1095" s="26" t="s">
        <v>2721</v>
      </c>
      <c r="B1095" s="295" t="s">
        <v>142</v>
      </c>
      <c r="D1095" t="s">
        <v>2452</v>
      </c>
    </row>
    <row r="1096" spans="1:4">
      <c r="A1096" s="21" t="s">
        <v>2719</v>
      </c>
      <c r="B1096" s="323" t="s">
        <v>5831</v>
      </c>
    </row>
    <row r="1098" spans="1:4" ht="15.75">
      <c r="A1098" s="357" t="s">
        <v>5793</v>
      </c>
    </row>
    <row r="1099" spans="1:4" ht="14.25">
      <c r="A1099" s="25" t="s">
        <v>668</v>
      </c>
      <c r="B1099" s="311" t="s">
        <v>1903</v>
      </c>
      <c r="C1099" t="s">
        <v>5819</v>
      </c>
    </row>
    <row r="1100" spans="1:4">
      <c r="A1100" s="26" t="s">
        <v>2716</v>
      </c>
      <c r="B1100" s="295" t="s">
        <v>142</v>
      </c>
    </row>
    <row r="1101" spans="1:4">
      <c r="A1101" s="21" t="s">
        <v>3622</v>
      </c>
      <c r="B1101" s="323" t="s">
        <v>5833</v>
      </c>
    </row>
    <row r="1103" spans="1:4" ht="15.75">
      <c r="A1103" s="357" t="s">
        <v>5794</v>
      </c>
    </row>
    <row r="1104" spans="1:4" ht="14.25">
      <c r="A1104" s="25" t="s">
        <v>33</v>
      </c>
      <c r="B1104" s="311" t="s">
        <v>1903</v>
      </c>
      <c r="C1104" t="s">
        <v>5820</v>
      </c>
    </row>
    <row r="1105" spans="1:10">
      <c r="A1105" s="26" t="s">
        <v>142</v>
      </c>
      <c r="B1105" s="295" t="s">
        <v>142</v>
      </c>
    </row>
    <row r="1106" spans="1:10">
      <c r="A1106" s="21" t="s">
        <v>682</v>
      </c>
      <c r="B1106" s="323" t="s">
        <v>5834</v>
      </c>
    </row>
    <row r="1108" spans="1:10" ht="15.75">
      <c r="A1108" s="357" t="s">
        <v>5795</v>
      </c>
    </row>
    <row r="1109" spans="1:10" ht="14.25">
      <c r="A1109" s="25" t="s">
        <v>2705</v>
      </c>
      <c r="B1109" s="311" t="s">
        <v>1903</v>
      </c>
      <c r="C1109" t="s">
        <v>5821</v>
      </c>
    </row>
    <row r="1110" spans="1:10">
      <c r="A1110" s="26" t="s">
        <v>633</v>
      </c>
      <c r="B1110" s="295" t="s">
        <v>142</v>
      </c>
    </row>
    <row r="1111" spans="1:10">
      <c r="A1111" s="21" t="s">
        <v>2706</v>
      </c>
      <c r="B1111" s="323" t="s">
        <v>5835</v>
      </c>
    </row>
    <row r="1113" spans="1:10" ht="15.75">
      <c r="A1113" s="357" t="s">
        <v>5826</v>
      </c>
      <c r="D1113" t="s">
        <v>2452</v>
      </c>
    </row>
    <row r="1114" spans="1:10" ht="14.25">
      <c r="A1114" s="25" t="s">
        <v>3613</v>
      </c>
      <c r="B1114" s="311" t="s">
        <v>1903</v>
      </c>
      <c r="C1114" t="s">
        <v>5822</v>
      </c>
      <c r="D1114" t="s">
        <v>2452</v>
      </c>
    </row>
    <row r="1115" spans="1:10">
      <c r="A1115" s="26" t="s">
        <v>23</v>
      </c>
      <c r="B1115" s="295" t="s">
        <v>142</v>
      </c>
      <c r="J1115" t="s">
        <v>2452</v>
      </c>
    </row>
    <row r="1116" spans="1:10">
      <c r="A1116" s="21" t="s">
        <v>2719</v>
      </c>
      <c r="B1116" s="323" t="s">
        <v>5836</v>
      </c>
    </row>
    <row r="1118" spans="1:10" ht="15.75">
      <c r="A1118" s="357" t="s">
        <v>5796</v>
      </c>
    </row>
    <row r="1119" spans="1:10" ht="14.25">
      <c r="A1119" s="249" t="s">
        <v>2048</v>
      </c>
      <c r="B1119" s="249" t="s">
        <v>2049</v>
      </c>
      <c r="C1119" s="249" t="s">
        <v>2050</v>
      </c>
      <c r="D1119" s="249" t="s">
        <v>2051</v>
      </c>
      <c r="E1119" s="249" t="s">
        <v>2052</v>
      </c>
      <c r="F1119" s="249" t="s">
        <v>2053</v>
      </c>
      <c r="G1119" s="249" t="s">
        <v>40</v>
      </c>
      <c r="H1119" s="311" t="s">
        <v>1903</v>
      </c>
      <c r="I1119" t="s">
        <v>5823</v>
      </c>
    </row>
    <row r="1120" spans="1:10">
      <c r="A1120" s="25" t="s">
        <v>2726</v>
      </c>
      <c r="B1120" s="25" t="s">
        <v>2726</v>
      </c>
      <c r="C1120" s="25" t="s">
        <v>2726</v>
      </c>
      <c r="D1120" s="25" t="s">
        <v>1654</v>
      </c>
      <c r="E1120" s="25" t="s">
        <v>2712</v>
      </c>
      <c r="F1120" s="25" t="s">
        <v>3622</v>
      </c>
      <c r="G1120" s="25" t="s">
        <v>1671</v>
      </c>
      <c r="H1120" s="295" t="s">
        <v>142</v>
      </c>
    </row>
    <row r="1121" spans="1:11">
      <c r="A1121" s="26" t="s">
        <v>2700</v>
      </c>
      <c r="B1121" s="26" t="s">
        <v>2700</v>
      </c>
      <c r="C1121" s="26" t="s">
        <v>2708</v>
      </c>
      <c r="D1121" s="26" t="s">
        <v>1</v>
      </c>
      <c r="E1121" s="26" t="s">
        <v>2726</v>
      </c>
      <c r="F1121" s="26" t="s">
        <v>2726</v>
      </c>
      <c r="G1121" s="26" t="s">
        <v>2193</v>
      </c>
      <c r="H1121" s="323" t="s">
        <v>5840</v>
      </c>
    </row>
    <row r="1122" spans="1:11">
      <c r="A1122" s="21" t="s">
        <v>3622</v>
      </c>
      <c r="B1122" s="21" t="s">
        <v>3620</v>
      </c>
      <c r="C1122" s="21" t="s">
        <v>3620</v>
      </c>
      <c r="D1122" s="21" t="s">
        <v>2194</v>
      </c>
      <c r="E1122" s="21" t="s">
        <v>3605</v>
      </c>
      <c r="F1122" s="21" t="s">
        <v>33</v>
      </c>
      <c r="G1122" s="21" t="s">
        <v>2726</v>
      </c>
    </row>
    <row r="1123" spans="1:11">
      <c r="A1123" s="21"/>
      <c r="B1123" s="21"/>
      <c r="C1123" s="21"/>
      <c r="D1123" s="21"/>
      <c r="E1123" s="21"/>
      <c r="F1123" s="21"/>
      <c r="G1123" s="21"/>
    </row>
    <row r="1124" spans="1:11" ht="15.75">
      <c r="A1124" s="357" t="s">
        <v>5797</v>
      </c>
    </row>
    <row r="1125" spans="1:11" ht="14.25">
      <c r="A1125" s="249" t="s">
        <v>2048</v>
      </c>
      <c r="B1125" s="249" t="s">
        <v>2049</v>
      </c>
      <c r="C1125" s="249" t="s">
        <v>2050</v>
      </c>
      <c r="D1125" s="249" t="s">
        <v>2051</v>
      </c>
      <c r="E1125" s="249" t="s">
        <v>2052</v>
      </c>
      <c r="F1125" s="249" t="s">
        <v>2053</v>
      </c>
      <c r="G1125" s="249" t="s">
        <v>2054</v>
      </c>
      <c r="H1125" s="249" t="s">
        <v>2055</v>
      </c>
      <c r="I1125" s="249" t="s">
        <v>40</v>
      </c>
      <c r="J1125" s="311" t="s">
        <v>1903</v>
      </c>
      <c r="K1125" t="s">
        <v>5824</v>
      </c>
    </row>
    <row r="1126" spans="1:11">
      <c r="A1126" s="25" t="s">
        <v>3626</v>
      </c>
      <c r="B1126" s="25" t="s">
        <v>3626</v>
      </c>
      <c r="C1126" s="25" t="s">
        <v>3626</v>
      </c>
      <c r="D1126" s="25" t="s">
        <v>3629</v>
      </c>
      <c r="E1126" s="25" t="s">
        <v>2705</v>
      </c>
      <c r="F1126" s="25" t="s">
        <v>3626</v>
      </c>
      <c r="G1126" s="25" t="s">
        <v>2709</v>
      </c>
      <c r="H1126" s="25" t="s">
        <v>2704</v>
      </c>
      <c r="I1126" s="25" t="s">
        <v>3626</v>
      </c>
      <c r="J1126" s="295" t="s">
        <v>142</v>
      </c>
    </row>
    <row r="1127" spans="1:11">
      <c r="A1127" s="26" t="s">
        <v>3605</v>
      </c>
      <c r="B1127" s="26" t="s">
        <v>3605</v>
      </c>
      <c r="C1127" s="26" t="s">
        <v>3605</v>
      </c>
      <c r="D1127" s="26" t="s">
        <v>3601</v>
      </c>
      <c r="E1127" s="26" t="s">
        <v>1</v>
      </c>
      <c r="F1127" s="26" t="s">
        <v>700</v>
      </c>
      <c r="G1127" s="25" t="s">
        <v>639</v>
      </c>
      <c r="H1127" s="25" t="s">
        <v>3622</v>
      </c>
      <c r="I1127" s="26" t="s">
        <v>3605</v>
      </c>
      <c r="J1127" s="323" t="s">
        <v>5906</v>
      </c>
    </row>
    <row r="1128" spans="1:11">
      <c r="A1128" s="21" t="s">
        <v>3629</v>
      </c>
      <c r="B1128" s="21" t="s">
        <v>3629</v>
      </c>
      <c r="C1128" s="21" t="s">
        <v>3629</v>
      </c>
      <c r="D1128" s="21" t="s">
        <v>3605</v>
      </c>
      <c r="E1128" s="26" t="s">
        <v>23</v>
      </c>
      <c r="F1128" s="21" t="s">
        <v>2709</v>
      </c>
      <c r="G1128" s="25" t="s">
        <v>700</v>
      </c>
      <c r="H1128" s="21" t="s">
        <v>2189</v>
      </c>
      <c r="I1128" s="21" t="s">
        <v>2721</v>
      </c>
    </row>
    <row r="1129" spans="1:11">
      <c r="A1129" s="21"/>
      <c r="B1129" s="21"/>
      <c r="C1129" s="21"/>
      <c r="D1129" s="21"/>
      <c r="E1129" s="26"/>
      <c r="F1129" s="21"/>
      <c r="G1129" s="25" t="s">
        <v>2704</v>
      </c>
      <c r="H1129" s="21" t="s">
        <v>1667</v>
      </c>
      <c r="I1129" s="21"/>
    </row>
    <row r="1130" spans="1:11">
      <c r="A1130" s="21"/>
      <c r="B1130" s="21"/>
      <c r="C1130" s="21"/>
      <c r="D1130" s="21"/>
      <c r="E1130" s="21"/>
      <c r="F1130" s="21"/>
      <c r="G1130" s="25" t="s">
        <v>2706</v>
      </c>
      <c r="H1130" s="21" t="s">
        <v>2721</v>
      </c>
      <c r="I1130" s="21"/>
    </row>
    <row r="1131" spans="1:11">
      <c r="A1131" s="21"/>
      <c r="B1131" s="21"/>
      <c r="C1131" s="21"/>
      <c r="D1131" s="21"/>
      <c r="E1131" s="21"/>
      <c r="F1131" s="21"/>
      <c r="G1131" s="25" t="s">
        <v>3626</v>
      </c>
      <c r="H1131" s="21"/>
      <c r="I1131" s="21"/>
    </row>
    <row r="1132" spans="1:11">
      <c r="A1132" s="21"/>
      <c r="B1132" s="21"/>
      <c r="C1132" s="21"/>
      <c r="D1132" s="21"/>
      <c r="E1132" s="21"/>
      <c r="F1132" s="21"/>
      <c r="G1132" s="25" t="s">
        <v>2713</v>
      </c>
      <c r="H1132" s="21"/>
      <c r="I1132" s="21"/>
    </row>
    <row r="1133" spans="1:11">
      <c r="A1133" s="21"/>
      <c r="B1133" s="21"/>
      <c r="C1133" s="21"/>
      <c r="D1133" s="21"/>
      <c r="E1133" s="21"/>
      <c r="F1133" s="21"/>
      <c r="G1133" s="25"/>
      <c r="H1133" s="21"/>
      <c r="I1133" s="21"/>
    </row>
    <row r="1134" spans="1:11">
      <c r="A1134" s="329" t="s">
        <v>4296</v>
      </c>
    </row>
    <row r="1135" spans="1:11" ht="15.75">
      <c r="A1135" s="357" t="s">
        <v>5798</v>
      </c>
    </row>
    <row r="1136" spans="1:11" ht="14.25">
      <c r="A1136" s="25" t="s">
        <v>1656</v>
      </c>
      <c r="B1136" s="311" t="s">
        <v>1903</v>
      </c>
      <c r="C1136" t="s">
        <v>5916</v>
      </c>
      <c r="F1136" t="s">
        <v>2452</v>
      </c>
    </row>
    <row r="1137" spans="1:9">
      <c r="A1137" s="26" t="s">
        <v>639</v>
      </c>
      <c r="B1137" s="295" t="s">
        <v>142</v>
      </c>
      <c r="E1137" t="s">
        <v>2452</v>
      </c>
      <c r="I1137" t="s">
        <v>2452</v>
      </c>
    </row>
    <row r="1138" spans="1:9">
      <c r="A1138" s="21" t="s">
        <v>3609</v>
      </c>
      <c r="B1138" s="323" t="s">
        <v>5907</v>
      </c>
    </row>
    <row r="1140" spans="1:9" ht="15.75">
      <c r="A1140" s="357" t="s">
        <v>5799</v>
      </c>
    </row>
    <row r="1141" spans="1:9" ht="14.25">
      <c r="A1141" s="25" t="s">
        <v>694</v>
      </c>
      <c r="B1141" s="311" t="s">
        <v>1903</v>
      </c>
      <c r="C1141" t="s">
        <v>5917</v>
      </c>
    </row>
    <row r="1142" spans="1:9">
      <c r="A1142" s="26" t="s">
        <v>3616</v>
      </c>
      <c r="B1142" s="295" t="s">
        <v>142</v>
      </c>
    </row>
    <row r="1143" spans="1:9">
      <c r="A1143" s="21" t="s">
        <v>668</v>
      </c>
      <c r="B1143" s="323" t="s">
        <v>5908</v>
      </c>
    </row>
    <row r="1145" spans="1:9" ht="15.75">
      <c r="A1145" s="357" t="s">
        <v>5800</v>
      </c>
    </row>
    <row r="1146" spans="1:9" ht="14.25">
      <c r="A1146" s="25" t="s">
        <v>1344</v>
      </c>
      <c r="B1146" s="311" t="s">
        <v>1903</v>
      </c>
      <c r="C1146" t="s">
        <v>5918</v>
      </c>
    </row>
    <row r="1147" spans="1:9">
      <c r="A1147" s="26" t="s">
        <v>944</v>
      </c>
      <c r="B1147" s="295" t="s">
        <v>142</v>
      </c>
    </row>
    <row r="1148" spans="1:9">
      <c r="A1148" s="21" t="s">
        <v>704</v>
      </c>
      <c r="B1148" s="323" t="s">
        <v>5909</v>
      </c>
    </row>
    <row r="1150" spans="1:9" ht="15.75">
      <c r="A1150" s="357" t="s">
        <v>5801</v>
      </c>
    </row>
    <row r="1151" spans="1:9" ht="14.25">
      <c r="A1151" s="25" t="s">
        <v>143</v>
      </c>
      <c r="B1151" s="311" t="s">
        <v>1903</v>
      </c>
      <c r="C1151" t="s">
        <v>5919</v>
      </c>
    </row>
    <row r="1152" spans="1:9">
      <c r="A1152" s="26" t="s">
        <v>654</v>
      </c>
      <c r="B1152" s="295" t="s">
        <v>142</v>
      </c>
    </row>
    <row r="1153" spans="1:9">
      <c r="A1153" s="21" t="s">
        <v>687</v>
      </c>
      <c r="B1153" s="323" t="s">
        <v>5910</v>
      </c>
      <c r="I1153" t="s">
        <v>2452</v>
      </c>
    </row>
    <row r="1155" spans="1:9" ht="15.75">
      <c r="A1155" s="357" t="s">
        <v>5802</v>
      </c>
    </row>
    <row r="1156" spans="1:9" ht="14.25">
      <c r="A1156" s="25" t="s">
        <v>153</v>
      </c>
      <c r="B1156" s="311" t="s">
        <v>1903</v>
      </c>
      <c r="C1156" t="s">
        <v>5920</v>
      </c>
    </row>
    <row r="1157" spans="1:9">
      <c r="A1157" s="26" t="s">
        <v>1653</v>
      </c>
      <c r="B1157" s="295" t="s">
        <v>142</v>
      </c>
    </row>
    <row r="1158" spans="1:9">
      <c r="A1158" s="21" t="s">
        <v>639</v>
      </c>
      <c r="B1158" s="323" t="s">
        <v>5911</v>
      </c>
    </row>
    <row r="1160" spans="1:9" ht="15.75">
      <c r="A1160" s="357" t="s">
        <v>5803</v>
      </c>
    </row>
    <row r="1161" spans="1:9" ht="14.25">
      <c r="A1161" s="249" t="s">
        <v>2048</v>
      </c>
      <c r="B1161" s="249" t="s">
        <v>2049</v>
      </c>
      <c r="C1161" s="249" t="s">
        <v>2050</v>
      </c>
      <c r="D1161" s="249" t="s">
        <v>2051</v>
      </c>
      <c r="E1161" s="249" t="s">
        <v>40</v>
      </c>
      <c r="F1161" s="311" t="s">
        <v>1903</v>
      </c>
      <c r="G1161" t="s">
        <v>5921</v>
      </c>
    </row>
    <row r="1162" spans="1:9">
      <c r="A1162" s="25" t="s">
        <v>2191</v>
      </c>
      <c r="B1162" s="25" t="s">
        <v>638</v>
      </c>
      <c r="C1162" s="25" t="s">
        <v>675</v>
      </c>
      <c r="D1162" s="25" t="s">
        <v>638</v>
      </c>
      <c r="E1162" s="25" t="s">
        <v>2191</v>
      </c>
      <c r="F1162" s="295" t="s">
        <v>142</v>
      </c>
    </row>
    <row r="1163" spans="1:9">
      <c r="A1163" s="26" t="s">
        <v>668</v>
      </c>
      <c r="B1163" s="26" t="s">
        <v>3605</v>
      </c>
      <c r="C1163" s="26" t="s">
        <v>3636</v>
      </c>
      <c r="D1163" s="26" t="s">
        <v>3605</v>
      </c>
      <c r="E1163" s="25" t="s">
        <v>668</v>
      </c>
      <c r="F1163" s="323" t="s">
        <v>5912</v>
      </c>
    </row>
    <row r="1164" spans="1:9">
      <c r="A1164" s="21" t="s">
        <v>3605</v>
      </c>
      <c r="B1164" s="26" t="s">
        <v>3629</v>
      </c>
      <c r="C1164" s="21" t="s">
        <v>2819</v>
      </c>
      <c r="D1164" s="26" t="s">
        <v>3629</v>
      </c>
      <c r="E1164" s="21" t="s">
        <v>3605</v>
      </c>
      <c r="F1164" s="3"/>
    </row>
    <row r="1165" spans="1:9">
      <c r="A1165" s="21"/>
      <c r="B1165" s="26" t="s">
        <v>2717</v>
      </c>
      <c r="C1165" s="21"/>
      <c r="D1165" s="26" t="s">
        <v>2717</v>
      </c>
      <c r="E1165" s="21"/>
      <c r="F1165" s="3"/>
    </row>
    <row r="1166" spans="1:9">
      <c r="A1166" s="21"/>
      <c r="B1166" s="26"/>
      <c r="C1166" s="21"/>
      <c r="D1166" s="21"/>
      <c r="E1166" s="21"/>
      <c r="F1166" s="3"/>
    </row>
    <row r="1167" spans="1:9" ht="15.75">
      <c r="A1167" s="357" t="s">
        <v>5804</v>
      </c>
      <c r="D1167" s="26" t="s">
        <v>2452</v>
      </c>
      <c r="E1167" s="26"/>
      <c r="F1167" s="3"/>
    </row>
    <row r="1168" spans="1:9" ht="14.25">
      <c r="A1168" s="25" t="s">
        <v>1656</v>
      </c>
      <c r="B1168" s="311" t="s">
        <v>1903</v>
      </c>
      <c r="C1168" t="s">
        <v>5922</v>
      </c>
      <c r="E1168" s="26"/>
      <c r="F1168" s="3"/>
    </row>
    <row r="1169" spans="1:6">
      <c r="A1169" s="26" t="s">
        <v>1654</v>
      </c>
      <c r="B1169" s="295" t="s">
        <v>142</v>
      </c>
      <c r="E1169" s="26"/>
      <c r="F1169" s="3"/>
    </row>
    <row r="1170" spans="1:6">
      <c r="A1170" s="21" t="s">
        <v>2819</v>
      </c>
      <c r="B1170" s="323" t="s">
        <v>5913</v>
      </c>
    </row>
    <row r="1171" spans="1:6">
      <c r="B1171" s="3"/>
    </row>
    <row r="1172" spans="1:6" ht="15.75">
      <c r="A1172" s="454" t="s">
        <v>5904</v>
      </c>
      <c r="B1172" s="455"/>
    </row>
    <row r="1173" spans="1:6" ht="14.25">
      <c r="A1173" s="25" t="s">
        <v>2719</v>
      </c>
      <c r="B1173" s="311" t="s">
        <v>1903</v>
      </c>
      <c r="C1173" t="s">
        <v>5923</v>
      </c>
    </row>
    <row r="1174" spans="1:6">
      <c r="A1174" s="26" t="s">
        <v>3621</v>
      </c>
      <c r="B1174" s="295" t="s">
        <v>142</v>
      </c>
    </row>
    <row r="1175" spans="1:6">
      <c r="A1175" s="21" t="s">
        <v>3609</v>
      </c>
      <c r="B1175" s="323" t="s">
        <v>5914</v>
      </c>
    </row>
    <row r="1176" spans="1:6">
      <c r="B1176" s="3"/>
    </row>
    <row r="1177" spans="1:6" ht="15.75">
      <c r="A1177" s="454" t="s">
        <v>5905</v>
      </c>
      <c r="B1177" s="386"/>
    </row>
    <row r="1178" spans="1:6" ht="14.25">
      <c r="A1178" s="25" t="s">
        <v>1656</v>
      </c>
      <c r="B1178" s="311" t="s">
        <v>1903</v>
      </c>
      <c r="C1178" t="s">
        <v>5924</v>
      </c>
    </row>
    <row r="1179" spans="1:6">
      <c r="A1179" s="26" t="s">
        <v>2196</v>
      </c>
      <c r="B1179" s="295" t="s">
        <v>142</v>
      </c>
    </row>
    <row r="1180" spans="1:6">
      <c r="A1180" s="21" t="s">
        <v>1664</v>
      </c>
      <c r="B1180" s="323" t="s">
        <v>5915</v>
      </c>
    </row>
    <row r="1182" spans="1:6">
      <c r="A1182" s="329" t="s">
        <v>4297</v>
      </c>
    </row>
    <row r="1183" spans="1:6" ht="15.75">
      <c r="A1183" s="24" t="s">
        <v>5811</v>
      </c>
    </row>
    <row r="1184" spans="1:6" ht="14.25">
      <c r="A1184" s="249" t="s">
        <v>2048</v>
      </c>
      <c r="B1184" s="249" t="s">
        <v>2049</v>
      </c>
      <c r="C1184" s="249" t="s">
        <v>2050</v>
      </c>
      <c r="D1184" s="249" t="s">
        <v>40</v>
      </c>
      <c r="E1184" s="311" t="s">
        <v>1903</v>
      </c>
      <c r="F1184" t="s">
        <v>5962</v>
      </c>
    </row>
    <row r="1185" spans="1:5">
      <c r="A1185" s="25" t="s">
        <v>4228</v>
      </c>
      <c r="B1185" s="25" t="s">
        <v>3604</v>
      </c>
      <c r="C1185" s="25" t="s">
        <v>1343</v>
      </c>
      <c r="D1185" s="25" t="s">
        <v>1343</v>
      </c>
      <c r="E1185" s="295" t="s">
        <v>142</v>
      </c>
    </row>
    <row r="1186" spans="1:5">
      <c r="A1186" s="26" t="s">
        <v>4228</v>
      </c>
      <c r="B1186" s="26" t="s">
        <v>1343</v>
      </c>
      <c r="C1186" s="26" t="s">
        <v>153</v>
      </c>
      <c r="D1186" s="26" t="s">
        <v>153</v>
      </c>
      <c r="E1186" s="323" t="s">
        <v>6047</v>
      </c>
    </row>
    <row r="1187" spans="1:5">
      <c r="A1187" s="21" t="s">
        <v>4228</v>
      </c>
      <c r="B1187" s="21" t="s">
        <v>153</v>
      </c>
      <c r="C1187" s="21" t="s">
        <v>1654</v>
      </c>
      <c r="D1187" s="21" t="s">
        <v>1665</v>
      </c>
      <c r="E1187" s="3"/>
    </row>
    <row r="1188" spans="1:5">
      <c r="A1188" s="21"/>
      <c r="B1188" s="21"/>
      <c r="C1188" s="21"/>
    </row>
    <row r="1189" spans="1:5" ht="15.75">
      <c r="A1189" s="357" t="s">
        <v>5805</v>
      </c>
    </row>
    <row r="1190" spans="1:5" ht="14.25">
      <c r="A1190" s="25" t="s">
        <v>3627</v>
      </c>
      <c r="B1190" s="311" t="s">
        <v>1903</v>
      </c>
      <c r="C1190" t="s">
        <v>5963</v>
      </c>
    </row>
    <row r="1191" spans="1:5">
      <c r="A1191" s="26" t="s">
        <v>669</v>
      </c>
      <c r="B1191" s="295" t="s">
        <v>142</v>
      </c>
    </row>
    <row r="1192" spans="1:5">
      <c r="A1192" s="21" t="s">
        <v>2318</v>
      </c>
      <c r="B1192" s="323" t="s">
        <v>6048</v>
      </c>
      <c r="C1192" t="s">
        <v>2452</v>
      </c>
    </row>
    <row r="1194" spans="1:5" ht="15.75">
      <c r="A1194" s="357" t="s">
        <v>5806</v>
      </c>
    </row>
    <row r="1195" spans="1:5" ht="14.25">
      <c r="A1195" s="25" t="s">
        <v>2702</v>
      </c>
      <c r="B1195" s="311" t="s">
        <v>1903</v>
      </c>
      <c r="C1195" t="s">
        <v>5964</v>
      </c>
    </row>
    <row r="1196" spans="1:5">
      <c r="A1196" s="26" t="s">
        <v>2711</v>
      </c>
      <c r="B1196" s="295" t="s">
        <v>142</v>
      </c>
      <c r="D1196" t="s">
        <v>2452</v>
      </c>
    </row>
    <row r="1197" spans="1:5">
      <c r="A1197" s="26" t="s">
        <v>2716</v>
      </c>
      <c r="B1197" s="323" t="s">
        <v>6049</v>
      </c>
      <c r="E1197" t="s">
        <v>2452</v>
      </c>
    </row>
    <row r="1198" spans="1:5">
      <c r="A1198" s="26" t="s">
        <v>3615</v>
      </c>
      <c r="B1198" s="3"/>
    </row>
    <row r="1200" spans="1:5" ht="15.75">
      <c r="A1200" s="357" t="s">
        <v>5807</v>
      </c>
    </row>
    <row r="1201" spans="1:10" ht="14.25">
      <c r="A1201" s="25" t="s">
        <v>704</v>
      </c>
      <c r="B1201" s="311" t="s">
        <v>1903</v>
      </c>
      <c r="C1201" t="s">
        <v>5965</v>
      </c>
    </row>
    <row r="1202" spans="1:10">
      <c r="A1202" s="26" t="s">
        <v>633</v>
      </c>
      <c r="B1202" s="295" t="s">
        <v>142</v>
      </c>
    </row>
    <row r="1203" spans="1:10">
      <c r="A1203" s="21" t="s">
        <v>667</v>
      </c>
      <c r="B1203" s="323" t="s">
        <v>6050</v>
      </c>
    </row>
    <row r="1204" spans="1:10">
      <c r="J1204" t="s">
        <v>2452</v>
      </c>
    </row>
    <row r="1205" spans="1:10" ht="15.75">
      <c r="A1205" s="357" t="s">
        <v>5808</v>
      </c>
      <c r="I1205" t="s">
        <v>2452</v>
      </c>
    </row>
    <row r="1206" spans="1:10" ht="14.25">
      <c r="A1206" s="25" t="s">
        <v>153</v>
      </c>
      <c r="B1206" s="311" t="s">
        <v>1903</v>
      </c>
      <c r="C1206" t="s">
        <v>5966</v>
      </c>
    </row>
    <row r="1207" spans="1:10">
      <c r="A1207" s="26" t="s">
        <v>2196</v>
      </c>
      <c r="B1207" s="295" t="s">
        <v>142</v>
      </c>
    </row>
    <row r="1208" spans="1:10">
      <c r="A1208" s="21" t="s">
        <v>1346</v>
      </c>
      <c r="B1208" s="323" t="s">
        <v>6051</v>
      </c>
    </row>
    <row r="1210" spans="1:10" ht="15.75">
      <c r="A1210" s="357" t="s">
        <v>5809</v>
      </c>
    </row>
    <row r="1211" spans="1:10" ht="14.25">
      <c r="A1211" s="249" t="s">
        <v>2048</v>
      </c>
      <c r="B1211" s="249" t="s">
        <v>2049</v>
      </c>
      <c r="C1211" s="249" t="s">
        <v>2050</v>
      </c>
      <c r="D1211" s="249" t="s">
        <v>2051</v>
      </c>
      <c r="E1211" s="249" t="s">
        <v>2052</v>
      </c>
      <c r="F1211" s="249" t="s">
        <v>40</v>
      </c>
      <c r="G1211" s="311" t="s">
        <v>1903</v>
      </c>
      <c r="H1211" t="s">
        <v>5967</v>
      </c>
    </row>
    <row r="1212" spans="1:10">
      <c r="A1212" s="25" t="s">
        <v>15</v>
      </c>
      <c r="B1212" s="25" t="s">
        <v>2726</v>
      </c>
      <c r="C1212" s="25" t="s">
        <v>15</v>
      </c>
      <c r="D1212" s="25" t="s">
        <v>2725</v>
      </c>
      <c r="E1212" s="25" t="s">
        <v>3604</v>
      </c>
      <c r="F1212" s="25" t="s">
        <v>153</v>
      </c>
      <c r="G1212" s="295" t="s">
        <v>142</v>
      </c>
    </row>
    <row r="1213" spans="1:10">
      <c r="A1213" s="25" t="s">
        <v>3614</v>
      </c>
      <c r="B1213" s="26" t="s">
        <v>3636</v>
      </c>
      <c r="C1213" s="25" t="s">
        <v>3614</v>
      </c>
      <c r="D1213" s="25" t="s">
        <v>2189</v>
      </c>
      <c r="E1213" s="26" t="s">
        <v>5961</v>
      </c>
      <c r="F1213" s="26" t="s">
        <v>3628</v>
      </c>
      <c r="G1213" s="323" t="s">
        <v>6052</v>
      </c>
    </row>
    <row r="1214" spans="1:10">
      <c r="A1214" s="21" t="s">
        <v>5003</v>
      </c>
      <c r="B1214" s="26" t="s">
        <v>3626</v>
      </c>
      <c r="C1214" s="21" t="s">
        <v>3628</v>
      </c>
      <c r="D1214" s="21" t="s">
        <v>153</v>
      </c>
      <c r="E1214" s="26" t="s">
        <v>1</v>
      </c>
      <c r="F1214" s="21" t="s">
        <v>2189</v>
      </c>
    </row>
    <row r="1215" spans="1:10">
      <c r="A1215" s="21"/>
      <c r="B1215" s="26"/>
      <c r="C1215" s="21"/>
      <c r="D1215" s="21"/>
      <c r="E1215" s="21"/>
      <c r="F1215" s="21"/>
    </row>
    <row r="1216" spans="1:10" ht="15.75">
      <c r="A1216" s="454" t="s">
        <v>5810</v>
      </c>
      <c r="B1216" s="386"/>
    </row>
    <row r="1217" spans="1:9" ht="14.25">
      <c r="A1217" s="249" t="s">
        <v>2048</v>
      </c>
      <c r="B1217" s="249" t="s">
        <v>2049</v>
      </c>
      <c r="C1217" s="249" t="s">
        <v>2050</v>
      </c>
      <c r="D1217" s="249" t="s">
        <v>2051</v>
      </c>
      <c r="E1217" s="249" t="s">
        <v>2052</v>
      </c>
      <c r="F1217" s="249" t="s">
        <v>2053</v>
      </c>
      <c r="G1217" s="249" t="s">
        <v>40</v>
      </c>
      <c r="H1217" s="311" t="s">
        <v>1903</v>
      </c>
      <c r="I1217" t="s">
        <v>5968</v>
      </c>
    </row>
    <row r="1218" spans="1:9">
      <c r="A1218" s="25" t="s">
        <v>3622</v>
      </c>
      <c r="B1218" s="25" t="s">
        <v>37</v>
      </c>
      <c r="C1218" s="25" t="s">
        <v>668</v>
      </c>
      <c r="D1218" s="25" t="s">
        <v>37</v>
      </c>
      <c r="E1218" s="25" t="s">
        <v>143</v>
      </c>
      <c r="F1218" s="25" t="s">
        <v>668</v>
      </c>
      <c r="G1218" s="25" t="s">
        <v>143</v>
      </c>
      <c r="H1218" s="295" t="s">
        <v>704</v>
      </c>
    </row>
    <row r="1219" spans="1:9">
      <c r="A1219" s="26" t="s">
        <v>2722</v>
      </c>
      <c r="B1219" s="26" t="s">
        <v>668</v>
      </c>
      <c r="C1219" s="26" t="s">
        <v>3622</v>
      </c>
      <c r="D1219" s="26" t="s">
        <v>668</v>
      </c>
      <c r="E1219" s="26" t="s">
        <v>704</v>
      </c>
      <c r="F1219" s="26" t="s">
        <v>37</v>
      </c>
      <c r="G1219" s="26" t="s">
        <v>704</v>
      </c>
      <c r="H1219" s="323" t="s">
        <v>6053</v>
      </c>
    </row>
    <row r="1220" spans="1:9">
      <c r="A1220" s="21" t="s">
        <v>668</v>
      </c>
      <c r="B1220" s="21" t="s">
        <v>1342</v>
      </c>
      <c r="C1220" s="21" t="s">
        <v>2722</v>
      </c>
      <c r="D1220" s="21" t="s">
        <v>1342</v>
      </c>
      <c r="E1220" s="21" t="s">
        <v>658</v>
      </c>
      <c r="F1220" s="21" t="s">
        <v>3618</v>
      </c>
      <c r="G1220" s="21" t="s">
        <v>37</v>
      </c>
    </row>
    <row r="1222" spans="1:9">
      <c r="A1222" s="329" t="s">
        <v>5812</v>
      </c>
      <c r="B1222" s="646"/>
    </row>
    <row r="1223" spans="1:9" ht="15.75">
      <c r="A1223" s="453" t="s">
        <v>5813</v>
      </c>
      <c r="B1223" s="386"/>
      <c r="C1223" s="386"/>
    </row>
    <row r="1224" spans="1:9" ht="14.25">
      <c r="A1224" s="25" t="s">
        <v>1337</v>
      </c>
      <c r="B1224" s="311" t="s">
        <v>1903</v>
      </c>
      <c r="C1224" t="s">
        <v>6054</v>
      </c>
    </row>
    <row r="1225" spans="1:9">
      <c r="A1225" s="26" t="s">
        <v>2719</v>
      </c>
      <c r="B1225" s="295" t="s">
        <v>704</v>
      </c>
    </row>
    <row r="1226" spans="1:9">
      <c r="A1226" s="21" t="s">
        <v>6042</v>
      </c>
      <c r="B1226" s="323" t="s">
        <v>6127</v>
      </c>
    </row>
    <row r="1228" spans="1:9" ht="15.75">
      <c r="A1228" s="453" t="s">
        <v>5814</v>
      </c>
      <c r="B1228" s="386"/>
      <c r="C1228" s="386"/>
    </row>
    <row r="1229" spans="1:9" ht="14.25">
      <c r="A1229" s="25" t="s">
        <v>31</v>
      </c>
      <c r="B1229" s="311" t="s">
        <v>1903</v>
      </c>
      <c r="C1229" t="s">
        <v>6055</v>
      </c>
    </row>
    <row r="1230" spans="1:9">
      <c r="A1230" s="26" t="s">
        <v>1337</v>
      </c>
      <c r="B1230" s="295" t="s">
        <v>704</v>
      </c>
    </row>
    <row r="1231" spans="1:9">
      <c r="A1231" s="21" t="s">
        <v>3616</v>
      </c>
      <c r="B1231" s="323" t="s">
        <v>6128</v>
      </c>
    </row>
    <row r="1233" spans="1:10" ht="15.75">
      <c r="A1233" s="453" t="s">
        <v>5815</v>
      </c>
      <c r="B1233" s="386"/>
    </row>
    <row r="1234" spans="1:10" ht="14.25">
      <c r="A1234" s="25" t="s">
        <v>2700</v>
      </c>
      <c r="B1234" s="311" t="s">
        <v>1903</v>
      </c>
      <c r="C1234" t="s">
        <v>6056</v>
      </c>
    </row>
    <row r="1235" spans="1:10">
      <c r="A1235" s="26" t="s">
        <v>669</v>
      </c>
      <c r="B1235" s="295" t="s">
        <v>704</v>
      </c>
    </row>
    <row r="1236" spans="1:10">
      <c r="A1236" s="21" t="s">
        <v>1337</v>
      </c>
      <c r="B1236" s="323" t="s">
        <v>6129</v>
      </c>
    </row>
    <row r="1238" spans="1:10" ht="15.75">
      <c r="A1238" s="453" t="s">
        <v>5816</v>
      </c>
      <c r="B1238" s="386"/>
      <c r="C1238" s="386"/>
    </row>
    <row r="1239" spans="1:10" ht="14.25">
      <c r="A1239" s="25" t="s">
        <v>2192</v>
      </c>
      <c r="B1239" s="311" t="s">
        <v>1903</v>
      </c>
      <c r="C1239" t="s">
        <v>6057</v>
      </c>
    </row>
    <row r="1240" spans="1:10">
      <c r="A1240" s="26" t="s">
        <v>638</v>
      </c>
      <c r="B1240" s="295" t="s">
        <v>142</v>
      </c>
    </row>
    <row r="1241" spans="1:10">
      <c r="A1241" s="21" t="s">
        <v>944</v>
      </c>
      <c r="B1241" s="323" t="s">
        <v>6053</v>
      </c>
    </row>
    <row r="1243" spans="1:10" ht="15.75">
      <c r="A1243" s="454" t="s">
        <v>5817</v>
      </c>
      <c r="B1243" s="386"/>
      <c r="C1243" s="386"/>
    </row>
    <row r="1244" spans="1:10" ht="14.25">
      <c r="A1244" s="249" t="s">
        <v>2048</v>
      </c>
      <c r="B1244" s="249" t="s">
        <v>2049</v>
      </c>
      <c r="C1244" s="249" t="s">
        <v>2050</v>
      </c>
      <c r="D1244" s="249" t="s">
        <v>2051</v>
      </c>
      <c r="E1244" s="249" t="s">
        <v>2052</v>
      </c>
      <c r="F1244" s="249" t="s">
        <v>2053</v>
      </c>
      <c r="G1244" s="249" t="s">
        <v>2054</v>
      </c>
      <c r="H1244" s="249" t="s">
        <v>2055</v>
      </c>
      <c r="I1244" s="249" t="s">
        <v>4849</v>
      </c>
      <c r="J1244" s="249" t="s">
        <v>4850</v>
      </c>
    </row>
    <row r="1245" spans="1:10">
      <c r="A1245" s="25" t="s">
        <v>2191</v>
      </c>
      <c r="B1245" s="25" t="s">
        <v>2718</v>
      </c>
      <c r="C1245" s="25" t="s">
        <v>5473</v>
      </c>
      <c r="D1245" s="25" t="s">
        <v>2716</v>
      </c>
      <c r="E1245" s="25" t="s">
        <v>4228</v>
      </c>
      <c r="F1245" s="25" t="s">
        <v>6043</v>
      </c>
      <c r="G1245" s="25" t="s">
        <v>2189</v>
      </c>
      <c r="H1245" s="25" t="s">
        <v>2716</v>
      </c>
      <c r="I1245" s="25" t="s">
        <v>2714</v>
      </c>
      <c r="J1245" s="25" t="s">
        <v>3614</v>
      </c>
    </row>
    <row r="1246" spans="1:10">
      <c r="A1246" s="26" t="s">
        <v>668</v>
      </c>
      <c r="B1246" s="26" t="s">
        <v>653</v>
      </c>
      <c r="C1246" s="26" t="s">
        <v>3629</v>
      </c>
      <c r="D1246" s="26" t="s">
        <v>1668</v>
      </c>
      <c r="E1246" s="26" t="s">
        <v>4228</v>
      </c>
      <c r="F1246" s="26" t="s">
        <v>1654</v>
      </c>
      <c r="G1246" s="26" t="s">
        <v>6044</v>
      </c>
      <c r="H1246" s="26" t="s">
        <v>668</v>
      </c>
      <c r="I1246" s="26" t="s">
        <v>2706</v>
      </c>
      <c r="J1246" s="26" t="s">
        <v>2718</v>
      </c>
    </row>
    <row r="1247" spans="1:10">
      <c r="A1247" s="21" t="s">
        <v>2709</v>
      </c>
      <c r="B1247" s="21" t="s">
        <v>2819</v>
      </c>
      <c r="C1247" s="21" t="s">
        <v>2718</v>
      </c>
      <c r="D1247" s="21" t="s">
        <v>3624</v>
      </c>
      <c r="E1247" s="21" t="s">
        <v>4228</v>
      </c>
      <c r="F1247" s="21" t="s">
        <v>653</v>
      </c>
      <c r="G1247" s="21" t="s">
        <v>1658</v>
      </c>
      <c r="H1247" s="21" t="s">
        <v>2709</v>
      </c>
      <c r="I1247" s="21" t="s">
        <v>2819</v>
      </c>
      <c r="J1247" s="21" t="s">
        <v>1668</v>
      </c>
    </row>
    <row r="1248" spans="1:10" ht="14.25">
      <c r="A1248" s="249" t="s">
        <v>4851</v>
      </c>
      <c r="B1248" s="249" t="s">
        <v>4852</v>
      </c>
      <c r="C1248" s="249" t="s">
        <v>4853</v>
      </c>
      <c r="D1248" s="249" t="s">
        <v>4854</v>
      </c>
      <c r="E1248" s="249" t="s">
        <v>4855</v>
      </c>
      <c r="F1248" s="249" t="s">
        <v>4856</v>
      </c>
      <c r="G1248" s="249" t="s">
        <v>4857</v>
      </c>
      <c r="H1248" s="249" t="s">
        <v>4858</v>
      </c>
      <c r="I1248" s="249" t="s">
        <v>4859</v>
      </c>
      <c r="J1248" s="249" t="s">
        <v>4860</v>
      </c>
    </row>
    <row r="1249" spans="1:12">
      <c r="A1249" s="25" t="s">
        <v>2703</v>
      </c>
      <c r="B1249" s="25" t="s">
        <v>155</v>
      </c>
      <c r="C1249" s="25" t="s">
        <v>2714</v>
      </c>
      <c r="D1249" s="25" t="s">
        <v>2714</v>
      </c>
      <c r="E1249" s="25" t="s">
        <v>1343</v>
      </c>
      <c r="F1249" s="25" t="s">
        <v>1343</v>
      </c>
      <c r="G1249" s="25" t="s">
        <v>2703</v>
      </c>
      <c r="H1249" s="25" t="s">
        <v>5473</v>
      </c>
      <c r="I1249" s="25" t="s">
        <v>3612</v>
      </c>
      <c r="J1249" s="25" t="s">
        <v>2715</v>
      </c>
    </row>
    <row r="1250" spans="1:12">
      <c r="A1250" s="26" t="s">
        <v>653</v>
      </c>
      <c r="B1250" s="26" t="s">
        <v>21</v>
      </c>
      <c r="C1250" s="26" t="s">
        <v>2715</v>
      </c>
      <c r="D1250" s="26" t="s">
        <v>2715</v>
      </c>
      <c r="E1250" s="26" t="s">
        <v>1665</v>
      </c>
      <c r="F1250" s="26" t="s">
        <v>3617</v>
      </c>
      <c r="G1250" s="26" t="s">
        <v>2710</v>
      </c>
      <c r="H1250" s="26" t="s">
        <v>2198</v>
      </c>
      <c r="I1250" s="26" t="s">
        <v>2709</v>
      </c>
      <c r="J1250" s="26" t="s">
        <v>3625</v>
      </c>
    </row>
    <row r="1251" spans="1:12">
      <c r="A1251" s="21" t="s">
        <v>2710</v>
      </c>
      <c r="B1251" s="21" t="s">
        <v>1337</v>
      </c>
      <c r="C1251" s="21" t="s">
        <v>1973</v>
      </c>
      <c r="D1251" s="21" t="s">
        <v>2703</v>
      </c>
      <c r="E1251" s="21" t="s">
        <v>3613</v>
      </c>
      <c r="F1251" s="21" t="s">
        <v>33</v>
      </c>
      <c r="G1251" s="21" t="s">
        <v>3636</v>
      </c>
      <c r="H1251" s="21" t="s">
        <v>653</v>
      </c>
      <c r="I1251" s="21" t="s">
        <v>2716</v>
      </c>
      <c r="J1251" s="21" t="s">
        <v>2714</v>
      </c>
    </row>
    <row r="1252" spans="1:12" ht="14.25">
      <c r="A1252" s="249" t="s">
        <v>4861</v>
      </c>
      <c r="B1252" s="249" t="s">
        <v>4862</v>
      </c>
      <c r="C1252" s="249" t="s">
        <v>4863</v>
      </c>
      <c r="D1252" s="311" t="s">
        <v>1903</v>
      </c>
      <c r="E1252" t="s">
        <v>6058</v>
      </c>
    </row>
    <row r="1253" spans="1:12">
      <c r="A1253" s="25" t="s">
        <v>4228</v>
      </c>
      <c r="B1253" s="25" t="s">
        <v>2703</v>
      </c>
      <c r="C1253" s="25" t="s">
        <v>2703</v>
      </c>
      <c r="D1253" s="295" t="s">
        <v>142</v>
      </c>
    </row>
    <row r="1254" spans="1:12">
      <c r="A1254" s="26" t="s">
        <v>4228</v>
      </c>
      <c r="B1254" s="26" t="s">
        <v>653</v>
      </c>
      <c r="C1254" s="26" t="s">
        <v>653</v>
      </c>
      <c r="D1254" s="323" t="s">
        <v>6127</v>
      </c>
    </row>
    <row r="1255" spans="1:12">
      <c r="A1255" s="21" t="s">
        <v>4228</v>
      </c>
      <c r="B1255" s="21" t="s">
        <v>2715</v>
      </c>
      <c r="C1255" s="21" t="s">
        <v>1666</v>
      </c>
      <c r="D1255" s="3"/>
    </row>
    <row r="1257" spans="1:12" ht="15" customHeight="1">
      <c r="A1257" s="358" t="s">
        <v>5990</v>
      </c>
      <c r="B1257" s="302"/>
      <c r="C1257" s="302"/>
      <c r="D1257" s="303"/>
      <c r="E1257" s="49"/>
      <c r="F1257" s="244"/>
      <c r="G1257" s="49"/>
      <c r="H1257" s="320"/>
      <c r="I1257" s="320"/>
      <c r="J1257" s="49"/>
      <c r="K1257" s="49"/>
    </row>
    <row r="1258" spans="1:12" ht="15" customHeight="1">
      <c r="A1258" s="249" t="s">
        <v>138</v>
      </c>
      <c r="B1258" s="249" t="s">
        <v>139</v>
      </c>
      <c r="C1258" s="249" t="s">
        <v>133</v>
      </c>
      <c r="D1258" s="249" t="s">
        <v>140</v>
      </c>
      <c r="E1258" s="249" t="s">
        <v>136</v>
      </c>
      <c r="F1258" s="249" t="s">
        <v>134</v>
      </c>
      <c r="G1258" s="249" t="s">
        <v>137</v>
      </c>
      <c r="H1258" s="249" t="s">
        <v>135</v>
      </c>
      <c r="I1258" s="249" t="s">
        <v>131</v>
      </c>
      <c r="J1258" s="249" t="s">
        <v>132</v>
      </c>
      <c r="K1258" s="249" t="s">
        <v>130</v>
      </c>
      <c r="L1258" s="249" t="s">
        <v>129</v>
      </c>
    </row>
    <row r="1259" spans="1:12" ht="15" customHeight="1">
      <c r="A1259" s="25" t="s">
        <v>3601</v>
      </c>
      <c r="B1259" s="25" t="s">
        <v>1349</v>
      </c>
      <c r="C1259" s="25" t="s">
        <v>2710</v>
      </c>
      <c r="D1259" s="25" t="s">
        <v>2208</v>
      </c>
      <c r="E1259" s="25" t="s">
        <v>944</v>
      </c>
      <c r="F1259" s="25" t="s">
        <v>2703</v>
      </c>
      <c r="G1259" s="25" t="s">
        <v>2726</v>
      </c>
      <c r="H1259" s="25" t="s">
        <v>3616</v>
      </c>
      <c r="I1259" s="25" t="s">
        <v>1668</v>
      </c>
      <c r="J1259" s="25" t="s">
        <v>1667</v>
      </c>
      <c r="K1259" s="25" t="s">
        <v>31</v>
      </c>
      <c r="L1259" s="25" t="s">
        <v>2711</v>
      </c>
    </row>
    <row r="1260" spans="1:12" ht="15" customHeight="1">
      <c r="A1260" s="25" t="s">
        <v>3616</v>
      </c>
      <c r="B1260" s="26" t="s">
        <v>25</v>
      </c>
      <c r="C1260" s="26" t="s">
        <v>17</v>
      </c>
      <c r="D1260" s="26" t="s">
        <v>6045</v>
      </c>
      <c r="E1260" s="26" t="s">
        <v>2712</v>
      </c>
      <c r="F1260" s="26" t="s">
        <v>2714</v>
      </c>
      <c r="G1260" s="26" t="s">
        <v>2199</v>
      </c>
      <c r="H1260" s="26" t="s">
        <v>2192</v>
      </c>
      <c r="I1260" s="26" t="s">
        <v>1658</v>
      </c>
      <c r="J1260" s="26" t="s">
        <v>3614</v>
      </c>
      <c r="K1260" s="26" t="s">
        <v>1666</v>
      </c>
      <c r="L1260" s="26" t="s">
        <v>141</v>
      </c>
    </row>
    <row r="1261" spans="1:12" ht="15" customHeight="1">
      <c r="A1261" s="25" t="s">
        <v>1345</v>
      </c>
      <c r="B1261" s="21" t="s">
        <v>3604</v>
      </c>
      <c r="C1261" s="21" t="s">
        <v>682</v>
      </c>
      <c r="D1261" s="21" t="s">
        <v>3614</v>
      </c>
      <c r="E1261" s="21" t="s">
        <v>653</v>
      </c>
      <c r="F1261" s="21" t="s">
        <v>2710</v>
      </c>
      <c r="G1261" s="21" t="s">
        <v>1351</v>
      </c>
      <c r="H1261" s="21" t="s">
        <v>6046</v>
      </c>
      <c r="I1261" s="21" t="s">
        <v>2197</v>
      </c>
      <c r="J1261" s="21" t="s">
        <v>3618</v>
      </c>
      <c r="K1261" s="21" t="s">
        <v>143</v>
      </c>
      <c r="L1261" s="21" t="s">
        <v>2213</v>
      </c>
    </row>
    <row r="1262" spans="1:12" ht="15" customHeight="1">
      <c r="A1262" s="259"/>
      <c r="B1262" s="302"/>
      <c r="C1262" s="302"/>
      <c r="D1262" s="303"/>
      <c r="E1262" s="49"/>
      <c r="F1262" s="244"/>
      <c r="G1262" s="49"/>
      <c r="H1262" s="315"/>
      <c r="I1262" s="49"/>
      <c r="J1262" s="49"/>
      <c r="K1262" s="49"/>
    </row>
    <row r="1263" spans="1:12" ht="15" customHeight="1">
      <c r="A1263" s="249" t="s">
        <v>815</v>
      </c>
      <c r="B1263" s="249" t="s">
        <v>172</v>
      </c>
      <c r="C1263" s="249" t="s">
        <v>1242</v>
      </c>
      <c r="D1263" s="249" t="s">
        <v>170</v>
      </c>
      <c r="E1263" s="249" t="s">
        <v>173</v>
      </c>
      <c r="F1263" s="249" t="s">
        <v>171</v>
      </c>
      <c r="G1263" s="249" t="s">
        <v>1241</v>
      </c>
      <c r="H1263" s="249" t="s">
        <v>169</v>
      </c>
      <c r="I1263" t="s">
        <v>6059</v>
      </c>
      <c r="J1263" s="49"/>
      <c r="K1263" s="49"/>
    </row>
    <row r="1264" spans="1:12" ht="15" customHeight="1">
      <c r="A1264" s="25" t="s">
        <v>2710</v>
      </c>
      <c r="B1264" s="25" t="s">
        <v>1661</v>
      </c>
      <c r="C1264" s="25" t="s">
        <v>2707</v>
      </c>
      <c r="D1264" s="25" t="s">
        <v>2708</v>
      </c>
      <c r="E1264" s="25" t="s">
        <v>1337</v>
      </c>
      <c r="F1264" s="25" t="s">
        <v>3616</v>
      </c>
      <c r="G1264" s="25" t="s">
        <v>694</v>
      </c>
      <c r="H1264" s="25" t="s">
        <v>694</v>
      </c>
      <c r="I1264" s="49"/>
      <c r="J1264" s="49"/>
      <c r="K1264" s="49"/>
    </row>
    <row r="1265" spans="1:11" ht="15" customHeight="1">
      <c r="A1265" s="26" t="s">
        <v>653</v>
      </c>
      <c r="B1265" s="26" t="s">
        <v>2711</v>
      </c>
      <c r="C1265" s="26" t="s">
        <v>2710</v>
      </c>
      <c r="D1265" s="26" t="s">
        <v>2701</v>
      </c>
      <c r="E1265" s="26" t="s">
        <v>2719</v>
      </c>
      <c r="F1265" s="26" t="s">
        <v>2716</v>
      </c>
      <c r="G1265" s="26" t="s">
        <v>2716</v>
      </c>
      <c r="H1265" s="26" t="s">
        <v>153</v>
      </c>
      <c r="I1265" s="49"/>
      <c r="J1265" s="49"/>
      <c r="K1265" s="49"/>
    </row>
    <row r="1266" spans="1:11" ht="15" customHeight="1">
      <c r="A1266" s="21" t="s">
        <v>704</v>
      </c>
      <c r="B1266" s="21" t="s">
        <v>2714</v>
      </c>
      <c r="C1266" s="21" t="s">
        <v>944</v>
      </c>
      <c r="D1266" s="21" t="s">
        <v>1655</v>
      </c>
      <c r="E1266" s="21" t="s">
        <v>638</v>
      </c>
      <c r="F1266" s="21" t="s">
        <v>2702</v>
      </c>
      <c r="G1266" s="21" t="s">
        <v>668</v>
      </c>
      <c r="H1266" s="21" t="s">
        <v>668</v>
      </c>
      <c r="I1266" s="49"/>
      <c r="J1266" s="49"/>
      <c r="K1266" s="49"/>
    </row>
  </sheetData>
  <sortState xmlns:xlrd2="http://schemas.microsoft.com/office/spreadsheetml/2017/richdata2" ref="E1127:E1128">
    <sortCondition ref="E1127:E1128"/>
  </sortState>
  <dataValidations count="1">
    <dataValidation type="list" allowBlank="1" showInputMessage="1" showErrorMessage="1" sqref="B2146:B2150" xr:uid="{E69E04A3-A321-45B4-8891-A75F8BD644FC}">
      <formula1>$K$176:$K$773</formula1>
    </dataValidation>
  </dataValidations>
  <hyperlinks>
    <hyperlink ref="A101" r:id="rId1" display="https://www.procyclingstats.com/race/tour-of-oman/2024/overview" xr:uid="{8F35B802-EADC-46C7-B270-DB5AA36E70B2}"/>
    <hyperlink ref="A95" r:id="rId2" display="https://www.procyclingstats.com/race/asian-cycling-championships-itt/2025/overview" xr:uid="{DE679909-4DAE-463B-AD9A-B737DA1B93C2}"/>
    <hyperlink ref="A126" r:id="rId3" display="https://www.procyclingstats.com/race/asian-championships-me/2025/overview" xr:uid="{F509CAFD-B168-4D43-8087-2C6B5AA1CA50}"/>
    <hyperlink ref="A142" r:id="rId4" display="https://www.procyclingstats.com/race/classic-var/2024/overview" xr:uid="{810B9E48-9D12-4846-8C46-745CC16994EF}"/>
    <hyperlink ref="A182" r:id="rId5" display="https://www.procyclingstats.com/race/faun-ardeche-classic/2024/overview" xr:uid="{C5A668AA-6903-44E9-953D-799332EC3739}"/>
    <hyperlink ref="A187" r:id="rId6" display="https://www.procyclingstats.com/race/la-drome-classic/2024/overview" xr:uid="{787DEE02-2C5F-4AC7-B354-5B6A23479BB0}"/>
    <hyperlink ref="A192" r:id="rId7" display="https://www.procyclingstats.com/race/kuurne-brussel-kuurne/2024/overview" xr:uid="{0E2A54E6-57EB-4DBD-A57B-D59E7F478CFF}"/>
    <hyperlink ref="A197" r:id="rId8" display="https://www.procyclingstats.com/race/tour-of-rwanda/2024/overview" xr:uid="{0610C3E2-F29D-4484-8FEC-C006E623B566}"/>
    <hyperlink ref="A206" r:id="rId9" display="https://www.procyclingstats.com/race/gran-camino/2024/overview" xr:uid="{6F5C71C5-311F-45D9-AC8E-E7BDADBF0076}"/>
    <hyperlink ref="A226" r:id="rId10" display="https://www.procyclingstats.com/race/trofeo-laigueglia/2024/overview" xr:uid="{2C470C56-93BD-48B0-B1D6-386C6BC4D274}"/>
    <hyperlink ref="A236" r:id="rId11" display="https://www.procyclingstats.com/race/grote-prijs-jean-pierre-monsere/2024/overview" xr:uid="{B080F2BD-7AF0-4EAC-B6E6-D3FC1639143D}"/>
    <hyperlink ref="A242" r:id="rId12" display="https://www.procyclingstats.com/race/strade-bianche/2024/overview" xr:uid="{71FC09A2-33DA-4CE4-8FC8-C1DFCB2CB749}"/>
    <hyperlink ref="A248" r:id="rId13" display="https://www.procyclingstats.com/race/paris-nice/2024/overview" xr:uid="{8C9FD649-E1AC-4C24-96B9-149D4731E1DC}"/>
    <hyperlink ref="A254" r:id="rId14" display="https://www.procyclingstats.com/race/tirreno-adriatico/2024/overview" xr:uid="{367798E4-3AAA-49F7-998F-8EB1CCB51C59}"/>
    <hyperlink ref="A261" r:id="rId15" display="https://www.procyclingstats.com/race/nokere-koers/2024/overview" xr:uid="{AF4F2EFA-84B4-4F14-909E-FD1DB8A7AF4D}"/>
    <hyperlink ref="A267" r:id="rId16" display="https://www.procyclingstats.com/race/milano-torino/2024/overview" xr:uid="{341423DE-5410-4D24-A9A6-51B55187E5BA}"/>
    <hyperlink ref="A272" r:id="rId17" display="https://www.procyclingstats.com/race/gp-de-denain/2024/overview" xr:uid="{8F84EAB8-8C9B-4554-86FF-E0E63C345DE8}"/>
    <hyperlink ref="A277" r:id="rId18" display="https://www.procyclingstats.com/race/tour-de-taiwan/2024/overview" xr:uid="{B87FD152-7A5C-4D80-B9E1-8BFE7AA9E5F4}"/>
    <hyperlink ref="A286" r:id="rId19" display="https://www.procyclingstats.com/race/bredene-koksijde-classic/2024/overview" xr:uid="{833ED7CD-06EC-4A11-91D5-7F42C4739EE8}"/>
    <hyperlink ref="A291" r:id="rId20" display="https://www.procyclingstats.com/race/cholet-pays-de-loire/2024/overview" xr:uid="{987B712F-A66C-42F6-9AF4-8820D9545981}"/>
    <hyperlink ref="A296" r:id="rId21" display="https://www.procyclingstats.com/race/milano-sanremo/2024/overview" xr:uid="{FC84BAC6-946F-49BA-8A95-EA5513770BC5}"/>
    <hyperlink ref="A308" r:id="rId22" display="https://www.procyclingstats.com/race/settimana-internazionale-coppi-e-bartali/2024/overview" xr:uid="{316A57FD-6AB1-4FC6-B227-10B79E7EB462}"/>
    <hyperlink ref="A315" r:id="rId23" display="https://www.procyclingstats.com/race/la-roue-tourangelle/2024/overview" xr:uid="{EF9ACBCE-028A-4CFB-AA98-4A2BA0FB0947}"/>
    <hyperlink ref="A322" r:id="rId24" display="https://www.procyclingstats.com/race/oxyclean-classic-brugge-de-panne/2024/overview" xr:uid="{6A11DAA0-505E-47D5-BF04-DCDD196CD072}"/>
    <hyperlink ref="A332" r:id="rId25" display="https://www.procyclingstats.com/race/gent-wevelgem/2024/overview" xr:uid="{925317EE-469F-4634-BFF4-714D9B1C2BDA}"/>
    <hyperlink ref="A302" r:id="rId26" display="https://www.procyclingstats.com/race/tour-of-thailand/2025/overview" xr:uid="{D5ED6754-43C8-4442-953A-A828C26DDC36}"/>
    <hyperlink ref="A350" r:id="rId27" display="https://www.procyclingstats.com/race/route-adelie-de-vitre/2024/overview" xr:uid="{A906DF56-FECD-40CD-8BD9-552C856F890E}"/>
    <hyperlink ref="A355" r:id="rId28" display="https://www.procyclingstats.com/race/volta-limburg-classic/2024/overview" xr:uid="{D4DE75B0-6394-4A85-A4FE-837749AD6802}"/>
    <hyperlink ref="A360" r:id="rId29" display="https://www.procyclingstats.com/race/gp-miguel-indurain/2024/overview" xr:uid="{3F915CE3-B82B-4A16-9BBD-3547332C4716}"/>
    <hyperlink ref="A382" r:id="rId30" display="https://www.procyclingstats.com/race/ronde-van-vlaanderen/2024/overview" xr:uid="{D0E94C25-1457-425F-83D1-9BEB465E4355}"/>
    <hyperlink ref="A345" r:id="rId31" display="https://www.procyclingstats.com/race/paris-camembert/2024/overview" xr:uid="{254B8987-6E9B-401F-8180-889801D5DDF6}"/>
    <hyperlink ref="A365" r:id="rId32" display="https://www.procyclingstats.com/race/international-tour-of-hellas/2025/overview" xr:uid="{4E3EAE51-1C78-4D61-B625-74555B75CB1F}"/>
    <hyperlink ref="A388" r:id="rId33" display="https://www.procyclingstats.com/race/scheldeprijs/2025/overview" xr:uid="{68FDB818-CEAB-407F-AA6F-5A603D25DF86}"/>
    <hyperlink ref="A398" r:id="rId34" display="https://www.procyclingstats.com/race/tour-of-hainan/2025/overview" xr:uid="{B69753E5-096E-468E-9FC1-EBFEA28AB193}"/>
    <hyperlink ref="A406" r:id="rId35" display="https://www.procyclingstats.com/race/region-pays-de-la-loire/2025/overview" xr:uid="{B04654E3-A7D1-4C1E-9FCF-C34D1EFC59CE}"/>
    <hyperlink ref="A416" r:id="rId36" display="https://www.procyclingstats.com/race/itzulia-basque-country/2025/overview" xr:uid="{0E93062E-A6F3-459B-84EB-944C283CFC01}"/>
    <hyperlink ref="A422" r:id="rId37" display="https://www.procyclingstats.com/race/paris-roubaix/2025/overview" xr:uid="{357FD225-6368-4B03-967D-758CC61B42B0}"/>
    <hyperlink ref="A393" r:id="rId38" display="https://www.procyclingstats.com/race/giro-di-reggio-calabria/2025/overview" xr:uid="{955DF8AF-7EB4-4531-9BC2-B7F08E27C51D}"/>
    <hyperlink ref="A429" r:id="rId39" display="https://www.procyclingstats.com/race/ronde-van-limburg/2025/overview" xr:uid="{1EADABE4-1584-4910-B547-961A7AD11635}"/>
    <hyperlink ref="A434" r:id="rId40" display="https://www.procyclingstats.com/race/classic-grand-besancon-doubs/2025/overview" xr:uid="{A025568A-AF7A-4258-9EC1-48DE64387E48}"/>
    <hyperlink ref="A439" r:id="rId41" display="https://www.procyclingstats.com/race/brabantse-pijl/2025/overview" xr:uid="{FC39404A-007A-4371-A3C6-BD30E19E01CB}"/>
    <hyperlink ref="A444" r:id="rId42" display="https://www.procyclingstats.com/race/giro-d-abruzzo/2025/overview" xr:uid="{394EBDC5-0F88-40F3-807F-F0A49D6E9A1F}"/>
    <hyperlink ref="A452" r:id="rId43" display="https://www.procyclingstats.com/race/tour-du-jura-cycliste/2025/overview" xr:uid="{9A483932-7566-4189-AF9D-CC29FEEB175F}"/>
    <hyperlink ref="A457" r:id="rId44" display="https://www.procyclingstats.com/race/tour-du-doubs/2025/overview" xr:uid="{19760C99-8A5E-459E-9181-1E791A9DA84F}"/>
    <hyperlink ref="A462" r:id="rId45" display="https://www.procyclingstats.com/race/amstel-gold-race/2025/overview" xr:uid="{61044614-4A0B-4950-B1F8-DA14C7B42F34}"/>
    <hyperlink ref="A468" r:id="rId46" display="https://www.procyclingstats.com/race/tour-of-the-alps/2025/overview" xr:uid="{46E2BA7E-05D3-46D3-9DCD-322EA87B2F65}"/>
    <hyperlink ref="A475" r:id="rId47" display="https://www.procyclingstats.com/race/vuelta-asturias/2025/overview" xr:uid="{DA7CBA0F-941E-4711-963A-618A44760203}"/>
    <hyperlink ref="A493" r:id="rId48" display="https://www.procyclingstats.com/race/la-fleche-wallone/2025/overview" xr:uid="{13236E0C-29FD-45A0-A19E-FE4747E0BB86}"/>
    <hyperlink ref="A498" r:id="rId49" display="https://www.procyclingstats.com/race/liege-bastogne-liege/2025/overview" xr:uid="{B0754724-598E-48B6-BC0B-E2B9BC7B712C}"/>
    <hyperlink ref="A483" r:id="rId50" display="https://www.procyclingstats.com/race/panamerican-champ-itt/2025/overview" xr:uid="{A9072480-B76E-4080-A453-4697F1F06A22}"/>
    <hyperlink ref="A488" r:id="rId51" display="https://www.procyclingstats.com/race/panamerican-championships/2025/overview" xr:uid="{5D3C62F7-A6BB-4F1C-981A-ACAC435C8CCA}"/>
    <hyperlink ref="A504" r:id="rId52" display="https://www.procyclingstats.com/race/famenne-ardenne-classic/2025/overview" xr:uid="{9E166F5C-BC3C-46FC-B139-F23BB5E5CA24}"/>
    <hyperlink ref="A509" r:id="rId53" display="https://www.procyclingstats.com/race/tour-of-turkey/2025/overview" xr:uid="{E7381458-698F-4143-A2F7-C27E51A48870}"/>
    <hyperlink ref="A515" r:id="rId54" display="https://www.procyclingstats.com/race/eschborn-frankfurt/2025/overview" xr:uid="{6D355734-A011-4608-A1B6-85270B0EAB8C}"/>
    <hyperlink ref="A520" r:id="rId55" display="https://www.procyclingstats.com/race/tour-de-romandie/2025/overview" xr:uid="{EB22232E-C7D8-49D6-BF1A-F480CDE7FE04}"/>
    <hyperlink ref="A527" r:id="rId56" display="https://www.procyclingstats.com/race/boucles-de-l-aulne/2025/overview" xr:uid="{7876F6D6-24A5-4397-AEC5-2448013DB159}"/>
    <hyperlink ref="A532" r:id="rId57" display="https://www.procyclingstats.com/race/tour-du-finistere/2025/overview" xr:uid="{47B9668C-EEA3-4710-872B-CA02E7FD72B7}"/>
    <hyperlink ref="A537" r:id="rId58" display="https://www.procyclingstats.com/race/gp-de-plumelec/2025/overview" xr:uid="{8440C62B-0673-4C4F-BDB1-6F870CED8EBA}"/>
    <hyperlink ref="A542" r:id="rId59" display="https://www.procyclingstats.com/race/tro-bro-leon/2025/overview" xr:uid="{0D3CFFAD-0396-419E-9265-68628BF7645E}"/>
    <hyperlink ref="A548" r:id="rId60" display="https://www.procyclingstats.com/race/Classique-Dunkerque/2025/overview" xr:uid="{20107BFC-1BDA-4597-81CB-0529AC4DEB20}"/>
    <hyperlink ref="A553" r:id="rId61" display="https://www.procyclingstats.com/race/rund-um-koln/2025/overview" xr:uid="{801C509A-0384-4E3E-97C0-E1F3255FF2B3}"/>
    <hyperlink ref="A558" r:id="rId62" display="https://www.procyclingstats.com/race/4-jours-de-dunkerque/2025/overview" xr:uid="{02369D89-B3CF-479A-A061-0491F4C35DC9}"/>
    <hyperlink ref="A564" r:id="rId63" display="https://www.procyclingstats.com/race/tour-de-hongrie/2025/overview" xr:uid="{5B6083E1-9B9E-4DFE-97D2-E6D2D722B3CB}"/>
    <hyperlink ref="A572" r:id="rId64" display="https://www.procyclingstats.com/race/gp-internacional-beiras-e-serra-da-estrela/2025/overview" xr:uid="{AC44CC58-F8D0-472A-BBFB-EDF9A2E4BA33}"/>
    <hyperlink ref="A581" r:id="rId65" display="https://www.procyclingstats.com/race/mercan-tour-classic-alpes-maritimes/2025/overview" xr:uid="{C1377456-C69F-49C2-97C5-CD0308886C52}"/>
    <hyperlink ref="A586" r:id="rId66" display="https://www.procyclingstats.com/race/international-azerbaijan-tour/2025/overview" xr:uid="{1DCC9E83-920E-4598-8119-5B4F19B9B6C1}"/>
    <hyperlink ref="A592" r:id="rId67" display="https://www.procyclingstats.com/race/tour-of-estonia/2025/overview" xr:uid="{C67126FD-DCA5-4055-97C8-8BC99D9E99A1}"/>
    <hyperlink ref="A598" r:id="rId68" display="https://www.procyclingstats.com/race/boucles-de-la-mayenne/2025/overview" xr:uid="{5755BEE8-7009-4AB3-A9B3-4C9B33F03D0C}"/>
    <hyperlink ref="A605" r:id="rId69" display="https://www.procyclingstats.com/race/tour-of-norway/2025/overview" xr:uid="{6F0B43F0-D50D-4C91-8A4F-3D6DFD2A36D7}"/>
    <hyperlink ref="A626" r:id="rId70" display="https://www.procyclingstats.com/race/heist-op-den-berg/2025/overview" xr:uid="{9EF876E4-58D9-4FF1-AE3A-B84EE9D1D804}"/>
    <hyperlink ref="A631" r:id="rId71" display="https://www.procyclingstats.com/race/brussels-cycling-classic/2025/overview" xr:uid="{D5440282-3C00-46A1-86B0-1E65223C6C6C}"/>
    <hyperlink ref="A636" r:id="rId72" display="https://www.procyclingstats.com/race/tour-of-slovenia/2025/overview" xr:uid="{04F1D1F9-AC45-4E48-B38D-019A31925FC8}"/>
    <hyperlink ref="A649" r:id="rId73" display="https://www.procyclingstats.com/race/gp-du-canton-d-argovie/2025/overview" xr:uid="{5E039121-9C69-4FD8-9406-04C0CA4FBB2A}"/>
    <hyperlink ref="A654" r:id="rId74" display="https://www.procyclingstats.com/race/dwars-door-het-hageland/2025/overview" xr:uid="{AC018C83-8843-4CAB-9EFF-5C625E33B38A}"/>
    <hyperlink ref="A664" r:id="rId75" display="https://www.procyclingstats.com/race/dauphine/2025/overview" xr:uid="{90B347D2-9A37-4866-BA31-1768BA8E137A}"/>
    <hyperlink ref="A659" r:id="rId76" display="https://www.procyclingstats.com/race/circuit-des-xi-villes/2025/overview" xr:uid="{5F3CA3F2-5F0F-4EED-AB1D-853FE871859C}"/>
    <hyperlink ref="A644" r:id="rId77" display="https://www.procyclingstats.com/race/antwerp-port-epic/2025/overview" xr:uid="{E0D00C9A-B2EA-4DEE-A896-C1B2381ABAEA}"/>
    <hyperlink ref="A672" r:id="rId78" display="https://www.procyclingstats.com/race/la-route-d-occitanie/2025/overview" xr:uid="{47A075E1-45CD-436D-B29A-80D5F4507C57}"/>
    <hyperlink ref="A684" r:id="rId79" display="https://www.procyclingstats.com/race/tour-of-belgium/2025/overview" xr:uid="{6B650724-C6B3-42DD-8C8B-D7529B17BE6B}"/>
    <hyperlink ref="A709" r:id="rId80" display="https://www.procyclingstats.com/race/copenhagen-sprint/2025/overview" xr:uid="{DE6B92A6-94C5-4BC0-944E-2F87C8C16A3A}"/>
    <hyperlink ref="A714" r:id="rId81" display="https://www.procyclingstats.com/race/tour-de-suisse/2025/overview" xr:uid="{9257026A-CC25-461A-9431-C9BD0D12F8E5}"/>
    <hyperlink ref="A679" r:id="rId82" display="https://www.procyclingstats.com/race/andorra-morabanc-classica/2025/overview" xr:uid="{EDF6458A-E120-4C7E-ACD8-BF7049FD74FE}"/>
    <hyperlink ref="A721" r:id="rId83" display="https://www.procyclingstats.com/race/tour-de-suisse/2025/overview" xr:uid="{D9A4A45F-974A-48D3-A7BE-32D36D4C3B25}"/>
    <hyperlink ref="A727" r:id="rId84" display="https://www.procyclingstats.com/race/sibiu-cycling-tour/2025/overview" xr:uid="{CE2E2128-234E-4474-98C0-33842C7003C8}"/>
    <hyperlink ref="A737" r:id="rId85" display="https://www.procyclingstats.com/race/tour-of-austria/2025/overview" xr:uid="{DA952285-82E6-4FFB-9C9C-05BE546304A9}"/>
    <hyperlink ref="A744" r:id="rId86" display="https://www.procyclingstats.com/race/tour-of-magnificent-qinghai/2025/overview" xr:uid="{B803E992-3227-4CE6-B0C6-7D0B8BAE7124}"/>
    <hyperlink ref="A753" r:id="rId87" display="https://www.procyclingstats.com/race/giro-ciclistico-della-valle-d-aosta-mont-blanc/2025/stage-3" xr:uid="{999FB91B-ED28-49D5-8D8D-93F798E410D7}"/>
    <hyperlink ref="A765" r:id="rId88" display="https://www.procyclingstats.com/race/prueba-villafranca/2025/overview" xr:uid="{68B8F4B6-D52B-493F-A1E5-C6366A5ECE60}"/>
    <hyperlink ref="A777" r:id="rId89" display="https://www.procyclingstats.com/race/tour-de-france/2024/overview" xr:uid="{121C5882-ABF6-42A5-B4B1-35E4CACB1675}"/>
    <hyperlink ref="A770" r:id="rId90" display="https://www.procyclingstats.com/race/vuelta-a-castilla-y-leon/2025/overview" xr:uid="{A81D12BC-7218-40A0-A8FB-8FB74EB18459}"/>
    <hyperlink ref="A792" r:id="rId91" display="https://www.procyclingstats.com/race/tour-de-wallonie/2025/overview" xr:uid="{CBA84E31-056A-436A-857B-763C7A77E140}"/>
    <hyperlink ref="A798" r:id="rId92" display="https://www.procyclingstats.com/race/circuito-de-getxo/2025/overview" xr:uid="{8DA47B41-1D7C-48C3-AFFC-DB4C3C99EF19}"/>
    <hyperlink ref="A803" r:id="rId93" display="https://www.procyclingstats.com/race/san-sebastian/2025/overview" xr:uid="{79C2CAA2-F0AA-4C6B-9437-A759EEAFA9BD}"/>
    <hyperlink ref="A809" r:id="rId94" display="https://www.procyclingstats.com/race/vuelta-a-burgos/2025/overview" xr:uid="{C16735BB-4A3B-4104-A026-4FE29B6CCE8A}"/>
    <hyperlink ref="A819" r:id="rId95" display="https://www.procyclingstats.com/race/tour-de-l-ain/2025/overview" xr:uid="{BB36E42D-6AF2-46C7-A3E9-32FF92C75563}"/>
    <hyperlink ref="A830" r:id="rId96" display="https://www.procyclingstats.com/race/trans-himalaya-cycling-race/2025/overview" xr:uid="{517A796C-AAEE-4458-8D9B-FD94ABA3647F}"/>
    <hyperlink ref="A844" r:id="rId97" display="https://www.procyclingstats.com/race/tour-de-pologne/2025/overview" xr:uid="{9E71BFE2-2EF0-4593-8CCC-7A07FC8BA546}"/>
    <hyperlink ref="A836" r:id="rId98" display="https://www.procyclingstats.com/race/arctic-race-of-norway/2025/overview" xr:uid="{8DB36F9D-3289-43AB-A203-714039C84AA0}"/>
    <hyperlink ref="A852" r:id="rId99" display="https://www.procyclingstats.com/race/volta-a-portugal/2025/overview" xr:uid="{A817949E-4F0C-4BD5-B000-D3F76F553FCD}"/>
    <hyperlink ref="A865" r:id="rId100" display="https://www.procyclingstats.com/race/tour-of-denmark/2025/overview" xr:uid="{521ACC90-C401-4908-A783-BBE9AD5A31FC}"/>
    <hyperlink ref="A874" r:id="rId101" display="https://www.procyclingstats.com/race/circuit-franco-belge/2025/overview" xr:uid="{FD70B333-6ED0-4C0D-BA85-D84E6F2FCEBC}"/>
    <hyperlink ref="A879" r:id="rId102" display="https://www.procyclingstats.com/race/la-poly-normande/2025/overview" xr:uid="{CC46D45B-7845-4ED2-889B-C9345BA5BD8E}"/>
    <hyperlink ref="A884" r:id="rId103" display="https://www.procyclingstats.com/race/czech-tour/2025/overview" xr:uid="{F4A08540-B6B3-4F7B-AD5C-03231551D967}"/>
    <hyperlink ref="A895" r:id="rId104" display="https://www.procyclingstats.com/race/cyclassics-hamburg/2025/overview" xr:uid="{F7C8A5BC-2092-4E88-BDAA-5136E6253C0E}"/>
    <hyperlink ref="A901" r:id="rId105" display="https://www.procyclingstats.com/race/tour-du-limousin/2025/overview" xr:uid="{A66D1D5D-0DDE-4B53-94E4-84FEB207BD8D}"/>
    <hyperlink ref="A909" r:id="rId106" display="https://www.procyclingstats.com/race/deutschland-tour/2025/overview" xr:uid="{8202CFC8-E68D-4DBC-BE57-825B0C21EF62}"/>
    <hyperlink ref="A916" r:id="rId107" display="https://www.procyclingstats.com/race/renewi-tour/2025/overview" xr:uid="{741695B3-701A-4CDB-A395-D47A3BE2B44C}"/>
    <hyperlink ref="A924" r:id="rId108" display="https://www.procyclingstats.com/race/tour-du-poitou-charentes-et-de-la-vienne/2025/overview" xr:uid="{5A5324D5-468C-46A2-A7DB-B4EB2C24167E}"/>
    <hyperlink ref="A937" r:id="rId109" display="https://www.procyclingstats.com/race/muur-classic-geraardsbergen/2025/overview" xr:uid="{A1210860-6673-4D7A-ADB0-DB8FED0886ED}"/>
    <hyperlink ref="A959" r:id="rId110" display="https://www.procyclingstats.com/race/bretagne-classic/2025/overview" xr:uid="{22E9534C-4C45-42F1-BB43-E7D60EA10989}"/>
    <hyperlink ref="A942" r:id="rId111" display="https://www.procyclingstats.com/race/tour-de-l-avenir/2025/stage-1" xr:uid="{02502DF0-1392-4D7F-B2B0-67A45DAFAC43}"/>
    <hyperlink ref="A965" r:id="rId112" display="https://www.procyclingstats.com/race/tour-of-britain/2025/overview" xr:uid="{A0070768-154B-47E8-88F2-092E9D8B8F1B}"/>
    <hyperlink ref="A971" r:id="rId113" display="https://www.procyclingstats.com/race/maryland-cycling-classic/2025/overview" xr:uid="{2142D207-96F9-448B-AC8D-A37ECF2D4C35}"/>
    <hyperlink ref="A976" r:id="rId114" display="https://www.procyclingstats.com/race/gp-industria-artigianato/2025/overview" xr:uid="{53EA5C16-225F-41E2-82B6-114B7CEA72AF}"/>
    <hyperlink ref="A981" r:id="rId115" display="https://www.procyclingstats.com/race/tour-of-istanbul/2025/overview" xr:uid="{D3FB74B8-7308-48C8-B3BD-CFA4A4AAE61D}"/>
    <hyperlink ref="A989" r:id="rId116" display="https://www.procyclingstats.com/race/tour-of-binzhou/2025/overview" xr:uid="{AD019B86-E8A8-4C21-B8B8-F91005C116CC}"/>
    <hyperlink ref="A994" r:id="rId117" display="https://www.procyclingstats.com/race/giro-di-toscana/2025/overview" xr:uid="{99D94E0A-9DA9-465F-9334-A004E472D6E0}"/>
    <hyperlink ref="A1004" r:id="rId118" display="https://www.procyclingstats.com/race/memorial-marco-pantani/2025/overview" xr:uid="{9D1BF1C6-30B7-4C8F-AC83-543D8432D5CE}"/>
    <hyperlink ref="A1009" r:id="rId119" display="https://www.procyclingstats.com/race/gp-de-fourmies/2025/overview" xr:uid="{CB71F4FF-6A50-4454-B0C0-065BC8FB0ABB}"/>
    <hyperlink ref="A1019" r:id="rId120" display="https://www.procyclingstats.com/race/gp-quebec/2025/overview" xr:uid="{DEB08B10-423E-4A33-95C9-EFDC1271A4E8}"/>
    <hyperlink ref="A1024" r:id="rId121" display="https://www.procyclingstats.com/race/gp-montreal/2025/overview" xr:uid="{115ADE9B-C32C-48B9-9248-CD0DD641D53C}"/>
    <hyperlink ref="A1030" r:id="rId122" display="https://www.procyclingstats.com/race/tour-de-luxembourg/2025/overview" xr:uid="{7D64A839-9ABA-45A9-B7FF-5015147CDE5C}"/>
    <hyperlink ref="A1036" r:id="rId123" display="https://www.procyclingstats.com/race/okolo-slovenska/2025/overview" xr:uid="{02474ADE-6B35-462A-A658-9D3C62F5EA61}"/>
    <hyperlink ref="A1055" r:id="rId124" display="https://www.procyclingstats.com/race/tour-of-huangshan/2025/overview" xr:uid="{4F7212DE-DD3C-4DE5-A6C2-C4D54EB4CE13}"/>
    <hyperlink ref="A1061" r:id="rId125" display="https://www.procyclingstats.com/race/gp-impanis-van-petegem/2025/overview" xr:uid="{F8749D0E-FCB9-4934-928E-6B110CB76751}"/>
    <hyperlink ref="A1066" r:id="rId126" display="https://www.procyclingstats.com/race/gp-d-isbergues/2025/overview" xr:uid="{F7D0D16B-F199-4C43-93FD-3B9D1BDF2741}"/>
    <hyperlink ref="A1082" r:id="rId127" display="https://www.procyclingstats.com/race/omloop-van-het-houtland-lichtervelde/2025/overview" xr:uid="{63957D34-0AA9-4ABA-8110-F06DA1C6BEBD}"/>
    <hyperlink ref="A1087" r:id="rId128" display="https://www.procyclingstats.com/race/paris-chauny-classique/2025/overview" xr:uid="{3D856318-9781-49FB-AD92-CA5FF39B5142}"/>
    <hyperlink ref="A1093" r:id="rId129" display="https://www.procyclingstats.com/race/uec-road-european-championships-itt/2025/overview" xr:uid="{8A223BEA-F009-43D7-A0D9-EFBB070C5029}"/>
    <hyperlink ref="A1098" r:id="rId130" display="https://www.procyclingstats.com/race/munsterland-giro/2025/overview" xr:uid="{7D0DF123-C3F3-4278-B44E-D966A79ACF34}"/>
    <hyperlink ref="A1103" r:id="rId131" display="https://www.procyclingstats.com/race/giro-dell-emilia/2025/overview" xr:uid="{3D6348D0-C934-4ACD-B78F-EE99DF9E3BF6}"/>
    <hyperlink ref="A1108" r:id="rId132" display="https://www.procyclingstats.com/race/coppa-agostoni/2025/overview" xr:uid="{D3D79AFF-48B3-433C-AF28-068FD34F5827}"/>
    <hyperlink ref="A1113" r:id="rId133" display="https://www.procyclingstats.com/race/uec-road-european-championships/2025/overview" xr:uid="{99A34DDE-603A-4EA9-A02E-762299F938DD}"/>
    <hyperlink ref="A1118" r:id="rId134" display="https://www.procyclingstats.com/race/tour-of-croatia/2025/overview" xr:uid="{7026E1F9-C30C-484E-BA2E-8BAB249B5450}"/>
    <hyperlink ref="A1124" r:id="rId135" display="https://www.procyclingstats.com/race/tour-de-langkawi/2025/overview" xr:uid="{B8432D21-6190-4308-915A-E646B8EDD2E9}"/>
    <hyperlink ref="A1135" r:id="rId136" display="https://www.procyclingstats.com/race/coppa-bernocchi/2025/overview" xr:uid="{1250908D-9950-456E-B996-EA4401BC9428}"/>
    <hyperlink ref="A1140" r:id="rId137" display="https://www.procyclingstats.com/race/memorial-frank-vandenbroucke/2025/overview" xr:uid="{C1B6B8A5-5F84-4376-8252-9589EA07112E}"/>
    <hyperlink ref="A1145" r:id="rId138" display="https://www.procyclingstats.com/race/tre-valli-varesine/2025/overview" xr:uid="{A952AA66-B851-4857-943C-CBB7F8E79F9D}"/>
    <hyperlink ref="A1150" r:id="rId139" display="https://www.procyclingstats.com/race/gran-piemonte/2025/overview" xr:uid="{13AE595C-00E2-488E-9E4B-2F2C36C9E378}"/>
    <hyperlink ref="A1155" r:id="rId140" display="https://www.procyclingstats.com/race/tour-de-vendee/2025/overview" xr:uid="{94CC7EDD-741D-46A8-A6F0-46C79BD7F9CB}"/>
    <hyperlink ref="A1160" r:id="rId141" display="https://www.procyclingstats.com/race/tour-of-taihu-lake/2025/overview" xr:uid="{81687F81-220D-4503-8F85-99BDAD9F6807}"/>
    <hyperlink ref="A1177" r:id="rId142" display="https://www.procyclingstats.com/race/il-lombardia/2025/overview" xr:uid="{8CBA0AF1-D471-466F-9AA7-BB54F9539332}"/>
    <hyperlink ref="A1167" r:id="rId143" display="https://www.procyclingstats.com/race/trofeo-baracchi/2025/overview" xr:uid="{5E6D511D-CD11-472A-AE7F-C7F9DB8CAEB0}"/>
    <hyperlink ref="A1172" r:id="rId144" display="https://www.procyclingstats.com/race/paris-tours/2025/overview" xr:uid="{F514F48B-0F8F-4D5B-AA2B-0DB828DDC345}"/>
    <hyperlink ref="A1216" r:id="rId145" display="https://www.procyclingstats.com/race/tour-of-guangxi/2025/overview" xr:uid="{2DE2D472-D6EF-4A1C-992D-BFC3B8F352B3}"/>
    <hyperlink ref="A1189" r:id="rId146" display="https://www.procyclingstats.com/race/giro-del-veneto/2025/overview" xr:uid="{FE938C7B-065A-4AFE-9D66-9E2FBCAD6A4C}"/>
    <hyperlink ref="A1194" r:id="rId147" display="https://www.procyclingstats.com/race/veneto-classic/2025/overview" xr:uid="{9B20E4E8-7D80-488B-BEC5-60B7539491C4}"/>
    <hyperlink ref="A1200" r:id="rId148" display="https://www.procyclingstats.com/race/japan-cup/2025/overview" xr:uid="{59EB457B-184E-449A-9C84-6580BF401C96}"/>
    <hyperlink ref="A1205" r:id="rId149" display="https://www.procyclingstats.com/race/chrono-des-nations/2025/overview" xr:uid="{E81E6AB7-65C5-47A7-8647-FCD4B869EE61}"/>
    <hyperlink ref="A1210" r:id="rId150" display="https://www.procyclingstats.com/race/tour-of-holland/2025/overview" xr:uid="{E1B3005A-1698-43C2-B3E7-43CA800FE3C9}"/>
    <hyperlink ref="A1243" r:id="rId151" display="https://www.procyclingstats.com/race/tour-de-france/2024/overview" xr:uid="{7779B247-3B10-4C70-9C17-CC9EE3F0CB9F}"/>
    <hyperlink ref="A1257" r:id="rId152" display="https://www.procyclingstats.com/race/tour-de-france/2024/overview" xr:uid="{4417E91C-F19D-4AAF-8668-38094D57AF6F}"/>
  </hyperlinks>
  <pageMargins left="0.78749999999999998" right="0.78749999999999998" top="1.0527777777777778" bottom="1.0527777777777778" header="0.78749999999999998" footer="0.78749999999999998"/>
  <pageSetup paperSize="9" firstPageNumber="0" orientation="portrait" horizontalDpi="300" verticalDpi="300" r:id="rId153"/>
  <headerFooter alignWithMargins="0">
    <oddHeader>&amp;C&amp;"Times New Roman,Standaard"&amp;12&amp;A</oddHeader>
    <oddFooter>&amp;C&amp;"Times New Roman,Standaard"&amp;12Pagina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O1408"/>
  <sheetViews>
    <sheetView topLeftCell="A976" zoomScaleNormal="100" workbookViewId="0">
      <pane xSplit="4" topLeftCell="E1" activePane="topRight" state="frozen"/>
      <selection pane="topRight" activeCell="G985" sqref="G985:G1120"/>
    </sheetView>
  </sheetViews>
  <sheetFormatPr defaultColWidth="8.85546875" defaultRowHeight="12.75"/>
  <cols>
    <col min="1" max="1" width="14" customWidth="1"/>
    <col min="2" max="2" width="8.85546875" customWidth="1"/>
    <col min="3" max="3" width="12.140625" customWidth="1"/>
    <col min="4" max="4" width="14.7109375" customWidth="1"/>
    <col min="5" max="5" width="12" style="1" customWidth="1"/>
    <col min="6" max="6" width="11.7109375" customWidth="1"/>
    <col min="7" max="7" width="12" customWidth="1"/>
    <col min="8" max="10" width="11.7109375" customWidth="1"/>
    <col min="11" max="11" width="12.140625" customWidth="1"/>
    <col min="12" max="13" width="11.85546875" customWidth="1"/>
    <col min="14" max="14" width="12.140625" customWidth="1"/>
    <col min="15" max="24" width="11.7109375" customWidth="1"/>
    <col min="25" max="25" width="11.85546875" customWidth="1"/>
    <col min="26" max="28" width="11.7109375" customWidth="1"/>
    <col min="29" max="29" width="11.85546875" customWidth="1"/>
    <col min="30" max="33" width="11.7109375" customWidth="1"/>
    <col min="34" max="34" width="12.28515625" customWidth="1"/>
    <col min="35" max="35" width="11.7109375" customWidth="1"/>
    <col min="36" max="37" width="11.85546875" customWidth="1"/>
    <col min="38" max="42" width="11.7109375" customWidth="1"/>
    <col min="43" max="43" width="12.140625" customWidth="1"/>
    <col min="44" max="45" width="11.7109375" customWidth="1"/>
    <col min="46" max="46" width="12.140625" customWidth="1"/>
    <col min="47" max="47" width="12" customWidth="1"/>
    <col min="48" max="51" width="11.7109375" customWidth="1"/>
    <col min="52" max="52" width="11.85546875" customWidth="1"/>
    <col min="53" max="54" width="11.7109375" customWidth="1"/>
    <col min="55" max="55" width="12" customWidth="1"/>
    <col min="56" max="58" width="11.7109375" customWidth="1"/>
    <col min="59" max="59" width="12.7109375" customWidth="1"/>
    <col min="60" max="61" width="11.7109375" customWidth="1"/>
    <col min="62" max="62" width="12.7109375" customWidth="1"/>
    <col min="63" max="78" width="11.7109375" customWidth="1"/>
  </cols>
  <sheetData>
    <row r="1" spans="1:30" s="29" customFormat="1" ht="30">
      <c r="A1" s="29" t="s">
        <v>174</v>
      </c>
      <c r="E1" s="99"/>
    </row>
    <row r="4" spans="1:30" ht="20.25">
      <c r="A4" s="30" t="s">
        <v>171</v>
      </c>
      <c r="D4" s="31" t="s">
        <v>40</v>
      </c>
      <c r="E4" s="101" t="s">
        <v>2249</v>
      </c>
      <c r="F4" s="101" t="s">
        <v>3128</v>
      </c>
      <c r="G4" s="101" t="s">
        <v>4474</v>
      </c>
      <c r="H4" s="101" t="s">
        <v>4523</v>
      </c>
      <c r="I4" s="101" t="s">
        <v>4577</v>
      </c>
      <c r="J4" s="101" t="s">
        <v>4578</v>
      </c>
      <c r="K4" s="101" t="s">
        <v>4579</v>
      </c>
      <c r="L4" s="101" t="s">
        <v>4637</v>
      </c>
      <c r="M4" s="101" t="s">
        <v>4638</v>
      </c>
      <c r="N4" s="101" t="s">
        <v>4683</v>
      </c>
      <c r="O4" s="101" t="s">
        <v>4744</v>
      </c>
      <c r="P4" s="101" t="s">
        <v>176</v>
      </c>
      <c r="Q4" s="101" t="s">
        <v>4789</v>
      </c>
      <c r="R4" s="101" t="s">
        <v>4832</v>
      </c>
      <c r="S4" s="101" t="s">
        <v>5107</v>
      </c>
      <c r="T4" s="101" t="s">
        <v>5289</v>
      </c>
      <c r="U4" s="101" t="s">
        <v>5472</v>
      </c>
      <c r="V4" s="101" t="s">
        <v>5578</v>
      </c>
      <c r="W4" s="101" t="s">
        <v>209</v>
      </c>
      <c r="X4" s="101" t="s">
        <v>210</v>
      </c>
      <c r="Y4" s="101" t="s">
        <v>5885</v>
      </c>
    </row>
    <row r="5" spans="1:30" ht="15.75">
      <c r="A5" s="277" t="s">
        <v>1657</v>
      </c>
      <c r="B5" s="3"/>
      <c r="C5" s="3"/>
      <c r="D5" s="32">
        <f>SUM(E5:DZ5)</f>
        <v>5524.4500000000007</v>
      </c>
      <c r="E5" s="9">
        <v>41.2</v>
      </c>
      <c r="F5" s="9">
        <v>52.5</v>
      </c>
      <c r="G5" s="9">
        <v>516.29999999999995</v>
      </c>
      <c r="H5" s="9">
        <v>511.6</v>
      </c>
      <c r="I5" s="9">
        <v>321</v>
      </c>
      <c r="J5" s="9">
        <v>242.5</v>
      </c>
      <c r="K5" s="9">
        <v>199.79999999999998</v>
      </c>
      <c r="L5" s="9">
        <v>9.6999999999999993</v>
      </c>
      <c r="M5" s="9">
        <v>332</v>
      </c>
      <c r="N5" s="9">
        <v>388.4</v>
      </c>
      <c r="O5" s="9">
        <v>471.9</v>
      </c>
      <c r="P5" s="9">
        <v>369.70000000000005</v>
      </c>
      <c r="Q5" s="9">
        <v>289</v>
      </c>
      <c r="R5" s="9">
        <v>313.5</v>
      </c>
      <c r="S5" s="9">
        <v>166.5</v>
      </c>
      <c r="T5" s="9">
        <v>244.04999999999998</v>
      </c>
      <c r="U5" s="9">
        <v>29.6</v>
      </c>
      <c r="V5" s="9">
        <v>21.599999999999998</v>
      </c>
      <c r="W5" s="9">
        <v>130.69999999999999</v>
      </c>
      <c r="X5" s="9">
        <v>344</v>
      </c>
      <c r="Y5" s="9">
        <v>528.9</v>
      </c>
      <c r="Z5" s="277"/>
      <c r="AA5" s="61"/>
      <c r="AC5" s="265"/>
      <c r="AD5" s="61"/>
    </row>
    <row r="6" spans="1:30" ht="15.75">
      <c r="A6" s="105" t="s">
        <v>1346</v>
      </c>
      <c r="B6" s="3"/>
      <c r="C6" s="3"/>
      <c r="D6" s="32">
        <f t="shared" ref="D6:D69" si="0">SUM(E6:DZ6)</f>
        <v>5136</v>
      </c>
      <c r="E6" s="9">
        <v>21.799999999999997</v>
      </c>
      <c r="F6" s="9">
        <v>57.2</v>
      </c>
      <c r="G6" s="9">
        <v>472.3</v>
      </c>
      <c r="H6" s="9">
        <v>302</v>
      </c>
      <c r="I6" s="9">
        <v>235.9</v>
      </c>
      <c r="J6" s="9">
        <v>110.4</v>
      </c>
      <c r="K6" s="9">
        <v>305.3</v>
      </c>
      <c r="L6" s="9">
        <v>131.4</v>
      </c>
      <c r="M6" s="9">
        <v>298.8</v>
      </c>
      <c r="N6" s="9">
        <v>232.10000000000002</v>
      </c>
      <c r="O6" s="9">
        <v>489</v>
      </c>
      <c r="P6" s="9">
        <v>414.2</v>
      </c>
      <c r="Q6" s="9">
        <v>383.3</v>
      </c>
      <c r="R6" s="9">
        <v>0</v>
      </c>
      <c r="S6" s="9">
        <v>225.5</v>
      </c>
      <c r="T6" s="9">
        <v>224.8</v>
      </c>
      <c r="U6" s="9">
        <v>122.2</v>
      </c>
      <c r="V6" s="9">
        <v>282.8</v>
      </c>
      <c r="W6" s="9">
        <v>195.75</v>
      </c>
      <c r="X6" s="9">
        <v>221.45</v>
      </c>
      <c r="Y6" s="9">
        <v>409.8</v>
      </c>
      <c r="Z6" s="457"/>
      <c r="AA6" s="61"/>
      <c r="AC6" s="265"/>
      <c r="AD6" s="61"/>
    </row>
    <row r="7" spans="1:30" ht="15.75">
      <c r="A7" s="276" t="s">
        <v>3601</v>
      </c>
      <c r="B7" s="3"/>
      <c r="C7" s="3"/>
      <c r="D7" s="32">
        <f t="shared" si="0"/>
        <v>8330.3500000000022</v>
      </c>
      <c r="E7" s="9">
        <v>102</v>
      </c>
      <c r="F7" s="9">
        <v>196.5</v>
      </c>
      <c r="G7" s="9">
        <v>546.5</v>
      </c>
      <c r="H7" s="9">
        <v>513.55000000000007</v>
      </c>
      <c r="I7" s="9">
        <v>148.5</v>
      </c>
      <c r="J7" s="9">
        <v>562.1</v>
      </c>
      <c r="K7" s="9">
        <v>338.3</v>
      </c>
      <c r="L7" s="9">
        <v>549.5</v>
      </c>
      <c r="M7" s="9">
        <v>698.4</v>
      </c>
      <c r="N7" s="9">
        <v>594.79999999999995</v>
      </c>
      <c r="O7" s="9">
        <v>611.6</v>
      </c>
      <c r="P7" s="9">
        <v>662.4</v>
      </c>
      <c r="Q7" s="9">
        <v>578.5</v>
      </c>
      <c r="R7" s="9">
        <v>129</v>
      </c>
      <c r="S7" s="9">
        <v>28.799999999999997</v>
      </c>
      <c r="T7" s="9">
        <v>257.10000000000002</v>
      </c>
      <c r="U7" s="9">
        <v>479.5</v>
      </c>
      <c r="V7" s="9">
        <v>310.60000000000002</v>
      </c>
      <c r="W7" s="9">
        <v>184.3</v>
      </c>
      <c r="X7" s="9">
        <v>262.5</v>
      </c>
      <c r="Y7" s="9">
        <v>575.9</v>
      </c>
      <c r="Z7" s="276"/>
      <c r="AA7" s="61"/>
      <c r="AC7" s="265"/>
      <c r="AD7" s="61"/>
    </row>
    <row r="8" spans="1:30" ht="15.75">
      <c r="A8" s="105" t="s">
        <v>1337</v>
      </c>
      <c r="B8" s="3"/>
      <c r="C8" s="3"/>
      <c r="D8" s="32">
        <f t="shared" si="0"/>
        <v>6968.7999999999993</v>
      </c>
      <c r="E8" s="9">
        <v>295.20000000000005</v>
      </c>
      <c r="F8" s="9">
        <v>94</v>
      </c>
      <c r="G8" s="9">
        <v>260.7</v>
      </c>
      <c r="H8" s="9">
        <v>496.9</v>
      </c>
      <c r="I8" s="9">
        <v>42</v>
      </c>
      <c r="J8" s="9">
        <v>329.45000000000005</v>
      </c>
      <c r="K8" s="9">
        <v>136.5</v>
      </c>
      <c r="L8" s="9">
        <v>492.90000000000003</v>
      </c>
      <c r="M8" s="9">
        <v>496.25</v>
      </c>
      <c r="N8" s="9">
        <v>500</v>
      </c>
      <c r="O8" s="9">
        <v>688.80000000000007</v>
      </c>
      <c r="P8" s="9">
        <v>543.6</v>
      </c>
      <c r="Q8" s="9">
        <v>499</v>
      </c>
      <c r="R8" s="9">
        <v>106.5</v>
      </c>
      <c r="S8" s="9">
        <v>25.2</v>
      </c>
      <c r="T8" s="9">
        <v>515</v>
      </c>
      <c r="U8" s="9">
        <v>188.5</v>
      </c>
      <c r="V8" s="9">
        <v>275.5</v>
      </c>
      <c r="W8" s="9">
        <v>174.8</v>
      </c>
      <c r="X8" s="9">
        <v>273.40000000000003</v>
      </c>
      <c r="Y8" s="9">
        <v>534.59999999999991</v>
      </c>
      <c r="Z8" s="457"/>
      <c r="AA8" s="378"/>
      <c r="AC8" s="265"/>
      <c r="AD8" s="61"/>
    </row>
    <row r="9" spans="1:30" ht="15.75">
      <c r="A9" s="106" t="s">
        <v>2191</v>
      </c>
      <c r="B9" s="3"/>
      <c r="C9" s="3"/>
      <c r="D9" s="32">
        <f t="shared" si="0"/>
        <v>6863.6</v>
      </c>
      <c r="E9" s="9">
        <v>327.10000000000002</v>
      </c>
      <c r="F9" s="9">
        <v>212.2</v>
      </c>
      <c r="G9" s="9">
        <v>280.5</v>
      </c>
      <c r="H9" s="9">
        <v>483.04999999999995</v>
      </c>
      <c r="I9" s="9">
        <v>382</v>
      </c>
      <c r="J9" s="9">
        <v>147.19999999999999</v>
      </c>
      <c r="K9" s="9">
        <v>266.8</v>
      </c>
      <c r="L9" s="9">
        <v>253</v>
      </c>
      <c r="M9" s="9">
        <v>376.5</v>
      </c>
      <c r="N9" s="9">
        <v>367.50000000000006</v>
      </c>
      <c r="O9" s="9">
        <v>433.79999999999995</v>
      </c>
      <c r="P9" s="9">
        <v>338.79999999999995</v>
      </c>
      <c r="Q9" s="9">
        <v>447.2</v>
      </c>
      <c r="R9" s="9">
        <v>43.8</v>
      </c>
      <c r="S9" s="9">
        <v>459.6</v>
      </c>
      <c r="T9" s="9">
        <v>160.30000000000001</v>
      </c>
      <c r="U9" s="9">
        <v>409.9</v>
      </c>
      <c r="V9" s="9">
        <v>529.35</v>
      </c>
      <c r="W9" s="9">
        <v>159.10000000000002</v>
      </c>
      <c r="X9" s="9">
        <v>261.5</v>
      </c>
      <c r="Y9" s="9">
        <v>524.4</v>
      </c>
      <c r="Z9" s="106"/>
      <c r="AA9" s="61"/>
      <c r="AC9" s="265"/>
      <c r="AD9" s="61"/>
    </row>
    <row r="10" spans="1:30" ht="15.75">
      <c r="A10" s="277" t="s">
        <v>1</v>
      </c>
      <c r="B10" s="3"/>
      <c r="C10" s="3"/>
      <c r="D10" s="32">
        <f t="shared" si="0"/>
        <v>4875.3999999999996</v>
      </c>
      <c r="E10" s="9">
        <v>132.80000000000001</v>
      </c>
      <c r="F10" s="9">
        <v>57</v>
      </c>
      <c r="G10" s="9">
        <v>280.7</v>
      </c>
      <c r="H10" s="9">
        <v>218.99999999999997</v>
      </c>
      <c r="I10" s="9">
        <v>142.69999999999999</v>
      </c>
      <c r="J10" s="9">
        <v>95</v>
      </c>
      <c r="K10" s="9">
        <v>161.1</v>
      </c>
      <c r="L10" s="9">
        <v>178.99999999999997</v>
      </c>
      <c r="M10" s="9">
        <v>323</v>
      </c>
      <c r="N10" s="9">
        <v>191.20000000000002</v>
      </c>
      <c r="O10" s="9">
        <v>338.5</v>
      </c>
      <c r="P10" s="9">
        <v>421</v>
      </c>
      <c r="Q10" s="9">
        <v>302.29999999999995</v>
      </c>
      <c r="R10" s="9">
        <v>29.700000000000003</v>
      </c>
      <c r="S10" s="9">
        <v>165</v>
      </c>
      <c r="T10" s="9">
        <v>315.89999999999998</v>
      </c>
      <c r="U10" s="9">
        <v>208</v>
      </c>
      <c r="V10" s="9">
        <v>228.1</v>
      </c>
      <c r="W10" s="9">
        <v>46</v>
      </c>
      <c r="X10" s="9">
        <v>493.9</v>
      </c>
      <c r="Y10" s="9">
        <v>545.5</v>
      </c>
      <c r="Z10" s="277"/>
      <c r="AA10" s="61"/>
      <c r="AC10" s="265"/>
      <c r="AD10" s="61"/>
    </row>
    <row r="11" spans="1:30" ht="15.75">
      <c r="A11" s="277" t="s">
        <v>1656</v>
      </c>
      <c r="B11" s="3"/>
      <c r="C11" s="3"/>
      <c r="D11" s="32">
        <f t="shared" si="0"/>
        <v>6065.1500000000005</v>
      </c>
      <c r="E11" s="9">
        <v>159.6</v>
      </c>
      <c r="F11" s="9">
        <v>195.6</v>
      </c>
      <c r="G11" s="9">
        <v>349.8</v>
      </c>
      <c r="H11" s="9">
        <v>485.2</v>
      </c>
      <c r="I11" s="9">
        <v>117.50000000000001</v>
      </c>
      <c r="J11" s="9">
        <v>331</v>
      </c>
      <c r="K11" s="9">
        <v>94.600000000000009</v>
      </c>
      <c r="L11" s="9">
        <v>341.9</v>
      </c>
      <c r="M11" s="9">
        <v>478.4</v>
      </c>
      <c r="N11" s="9">
        <v>453</v>
      </c>
      <c r="O11" s="9">
        <v>447.55</v>
      </c>
      <c r="P11" s="9">
        <v>476</v>
      </c>
      <c r="Q11" s="9">
        <v>318</v>
      </c>
      <c r="R11" s="9">
        <v>0</v>
      </c>
      <c r="S11" s="9">
        <v>161.19999999999999</v>
      </c>
      <c r="T11" s="9">
        <v>99</v>
      </c>
      <c r="U11" s="9">
        <v>156.5</v>
      </c>
      <c r="V11" s="9">
        <v>256.59999999999997</v>
      </c>
      <c r="W11" s="9">
        <v>172.8</v>
      </c>
      <c r="X11" s="9">
        <v>271.09999999999997</v>
      </c>
      <c r="Y11" s="9">
        <v>699.8</v>
      </c>
      <c r="Z11" s="277"/>
      <c r="AA11" s="61"/>
      <c r="AC11" s="265"/>
      <c r="AD11" s="61"/>
    </row>
    <row r="12" spans="1:30" ht="15.75">
      <c r="A12" s="277" t="s">
        <v>1664</v>
      </c>
      <c r="B12" s="3"/>
      <c r="C12" s="3"/>
      <c r="D12" s="32">
        <f t="shared" si="0"/>
        <v>6677.5</v>
      </c>
      <c r="E12" s="9">
        <v>80.300000000000011</v>
      </c>
      <c r="F12" s="9">
        <v>177</v>
      </c>
      <c r="G12" s="9">
        <v>453.3</v>
      </c>
      <c r="H12" s="9">
        <v>450.7</v>
      </c>
      <c r="I12" s="9">
        <v>145.5</v>
      </c>
      <c r="J12" s="9">
        <v>200.6</v>
      </c>
      <c r="K12" s="9">
        <v>122.29999999999998</v>
      </c>
      <c r="L12" s="9">
        <v>232.5</v>
      </c>
      <c r="M12" s="9">
        <v>406.3</v>
      </c>
      <c r="N12" s="9">
        <v>567</v>
      </c>
      <c r="O12" s="9">
        <v>587.80000000000007</v>
      </c>
      <c r="P12" s="9">
        <v>638.5</v>
      </c>
      <c r="Q12" s="9">
        <v>447.2</v>
      </c>
      <c r="R12" s="9">
        <v>1.4</v>
      </c>
      <c r="S12" s="9">
        <v>175.6</v>
      </c>
      <c r="T12" s="9">
        <v>189.3</v>
      </c>
      <c r="U12" s="9">
        <v>341.9</v>
      </c>
      <c r="V12" s="9">
        <v>354.59999999999997</v>
      </c>
      <c r="W12" s="9">
        <v>143.80000000000001</v>
      </c>
      <c r="X12" s="9">
        <v>296</v>
      </c>
      <c r="Y12" s="9">
        <v>665.9</v>
      </c>
      <c r="Z12" s="277"/>
      <c r="AA12" s="61"/>
      <c r="AC12" s="265"/>
      <c r="AD12" s="61"/>
    </row>
    <row r="13" spans="1:30" ht="15.75">
      <c r="A13" s="276" t="s">
        <v>3602</v>
      </c>
      <c r="B13" s="3"/>
      <c r="C13" s="3"/>
      <c r="D13" s="32">
        <f t="shared" si="0"/>
        <v>6935.2000000000007</v>
      </c>
      <c r="E13" s="9">
        <v>263</v>
      </c>
      <c r="F13" s="9">
        <v>342.9</v>
      </c>
      <c r="G13" s="9">
        <v>451</v>
      </c>
      <c r="H13" s="9">
        <v>488.4</v>
      </c>
      <c r="I13" s="9">
        <v>276.8</v>
      </c>
      <c r="J13" s="9">
        <v>243.9</v>
      </c>
      <c r="K13" s="9">
        <v>203</v>
      </c>
      <c r="L13" s="9">
        <v>235.6</v>
      </c>
      <c r="M13" s="9">
        <v>504.5</v>
      </c>
      <c r="N13" s="9">
        <v>459.8</v>
      </c>
      <c r="O13" s="9">
        <v>550.20000000000005</v>
      </c>
      <c r="P13" s="9">
        <v>579.1</v>
      </c>
      <c r="Q13" s="9">
        <v>476.70000000000005</v>
      </c>
      <c r="R13" s="9">
        <v>1.1000000000000001</v>
      </c>
      <c r="S13" s="9">
        <v>55.000000000000007</v>
      </c>
      <c r="T13" s="9">
        <v>301.5</v>
      </c>
      <c r="U13" s="9">
        <v>372</v>
      </c>
      <c r="V13" s="9">
        <v>208</v>
      </c>
      <c r="W13" s="9">
        <v>135</v>
      </c>
      <c r="X13" s="9">
        <v>296.39999999999998</v>
      </c>
      <c r="Y13" s="9">
        <v>491.3</v>
      </c>
      <c r="Z13" s="276"/>
      <c r="AA13" s="61"/>
      <c r="AC13" s="265"/>
      <c r="AD13" s="61"/>
    </row>
    <row r="14" spans="1:30" ht="15.75">
      <c r="A14" s="106" t="s">
        <v>2709</v>
      </c>
      <c r="B14" s="3"/>
      <c r="C14" s="3"/>
      <c r="D14" s="32">
        <f t="shared" si="0"/>
        <v>7656.7</v>
      </c>
      <c r="E14" s="9">
        <v>283.05</v>
      </c>
      <c r="F14" s="9">
        <v>446</v>
      </c>
      <c r="G14" s="9">
        <v>193.89999999999998</v>
      </c>
      <c r="H14" s="9">
        <v>665</v>
      </c>
      <c r="I14" s="9">
        <v>454.6</v>
      </c>
      <c r="J14" s="9">
        <v>308.40000000000003</v>
      </c>
      <c r="K14" s="9">
        <v>604.1</v>
      </c>
      <c r="L14" s="9">
        <v>392.1</v>
      </c>
      <c r="M14" s="9">
        <v>582.1</v>
      </c>
      <c r="N14" s="9">
        <v>478.2</v>
      </c>
      <c r="O14" s="9">
        <v>469.4</v>
      </c>
      <c r="P14" s="9">
        <v>286</v>
      </c>
      <c r="Q14" s="9">
        <v>485.85</v>
      </c>
      <c r="R14" s="9">
        <v>194.7</v>
      </c>
      <c r="S14" s="9">
        <v>414.7</v>
      </c>
      <c r="T14" s="9">
        <v>4.6999999999999993</v>
      </c>
      <c r="U14" s="9">
        <v>328.8</v>
      </c>
      <c r="V14" s="9">
        <v>361.5</v>
      </c>
      <c r="W14" s="9">
        <v>128.1</v>
      </c>
      <c r="X14" s="9">
        <v>260</v>
      </c>
      <c r="Y14" s="9">
        <v>315.5</v>
      </c>
      <c r="Z14" s="106"/>
      <c r="AA14" s="61"/>
      <c r="AC14" s="265"/>
      <c r="AD14" s="61"/>
    </row>
    <row r="15" spans="1:30" ht="15.75">
      <c r="A15" s="106" t="s">
        <v>3603</v>
      </c>
      <c r="B15" s="3"/>
      <c r="C15" s="3"/>
      <c r="D15" s="32">
        <f t="shared" si="0"/>
        <v>7384.0000000000009</v>
      </c>
      <c r="E15" s="9">
        <v>201.1</v>
      </c>
      <c r="F15" s="9">
        <v>147</v>
      </c>
      <c r="G15" s="9">
        <v>240.5</v>
      </c>
      <c r="H15" s="9">
        <v>702.3</v>
      </c>
      <c r="I15" s="9">
        <v>317.3</v>
      </c>
      <c r="J15" s="9">
        <v>507</v>
      </c>
      <c r="K15" s="9">
        <v>329.5</v>
      </c>
      <c r="L15" s="9">
        <v>260</v>
      </c>
      <c r="M15" s="9">
        <v>727.5</v>
      </c>
      <c r="N15" s="9">
        <v>619.80000000000007</v>
      </c>
      <c r="O15" s="9">
        <v>513.09999999999991</v>
      </c>
      <c r="P15" s="9">
        <v>358.6</v>
      </c>
      <c r="Q15" s="9">
        <v>503.09999999999997</v>
      </c>
      <c r="R15" s="9">
        <v>111.40000000000002</v>
      </c>
      <c r="S15" s="9">
        <v>223.5</v>
      </c>
      <c r="T15" s="9">
        <v>295</v>
      </c>
      <c r="U15" s="9">
        <v>300.8</v>
      </c>
      <c r="V15" s="9">
        <v>293.7</v>
      </c>
      <c r="W15" s="9">
        <v>300</v>
      </c>
      <c r="X15" s="9">
        <v>167.10000000000002</v>
      </c>
      <c r="Y15" s="9">
        <v>265.7</v>
      </c>
      <c r="Z15" s="106"/>
      <c r="AA15" s="61"/>
      <c r="AC15" s="265"/>
      <c r="AD15" s="61"/>
    </row>
    <row r="16" spans="1:30" ht="15.75">
      <c r="A16" s="105" t="s">
        <v>1342</v>
      </c>
      <c r="B16" s="3"/>
      <c r="C16" s="3"/>
      <c r="D16" s="32">
        <f t="shared" si="0"/>
        <v>7101.9000000000005</v>
      </c>
      <c r="E16" s="9">
        <v>309.3</v>
      </c>
      <c r="F16" s="9">
        <v>313.2</v>
      </c>
      <c r="G16" s="9">
        <v>279</v>
      </c>
      <c r="H16" s="9">
        <v>692.4</v>
      </c>
      <c r="I16" s="9">
        <v>172.5</v>
      </c>
      <c r="J16" s="9">
        <v>455.5</v>
      </c>
      <c r="K16" s="9">
        <v>372.5</v>
      </c>
      <c r="L16" s="9">
        <v>237.1</v>
      </c>
      <c r="M16" s="9">
        <v>655</v>
      </c>
      <c r="N16" s="9">
        <v>736.7</v>
      </c>
      <c r="O16" s="9">
        <v>432.3</v>
      </c>
      <c r="P16" s="9">
        <v>358.5</v>
      </c>
      <c r="Q16" s="9">
        <v>436</v>
      </c>
      <c r="R16" s="9">
        <v>25.2</v>
      </c>
      <c r="S16" s="9">
        <v>140.1</v>
      </c>
      <c r="T16" s="9">
        <v>102.6</v>
      </c>
      <c r="U16" s="9">
        <v>369.3</v>
      </c>
      <c r="V16" s="9">
        <v>225.4</v>
      </c>
      <c r="W16" s="9">
        <v>208</v>
      </c>
      <c r="X16" s="9">
        <v>234</v>
      </c>
      <c r="Y16" s="9">
        <v>347.3</v>
      </c>
      <c r="Z16" s="457"/>
      <c r="AA16" s="61"/>
      <c r="AC16" s="265"/>
      <c r="AD16" s="61"/>
    </row>
    <row r="17" spans="1:30" ht="15.75">
      <c r="A17" s="106" t="s">
        <v>2835</v>
      </c>
      <c r="B17" s="3"/>
      <c r="C17" s="3"/>
      <c r="D17" s="32">
        <f t="shared" si="0"/>
        <v>6548.95</v>
      </c>
      <c r="E17" s="9">
        <v>153.9</v>
      </c>
      <c r="F17" s="9">
        <v>283.29999999999995</v>
      </c>
      <c r="G17" s="9">
        <v>566.29999999999995</v>
      </c>
      <c r="H17" s="9">
        <v>245.8</v>
      </c>
      <c r="I17" s="9">
        <v>372.5</v>
      </c>
      <c r="J17" s="9">
        <v>185.6</v>
      </c>
      <c r="K17" s="9">
        <v>404.7</v>
      </c>
      <c r="L17" s="9">
        <v>322</v>
      </c>
      <c r="M17" s="9">
        <v>451.5</v>
      </c>
      <c r="N17" s="9">
        <v>485.3</v>
      </c>
      <c r="O17" s="9">
        <v>595.50000000000011</v>
      </c>
      <c r="P17" s="9">
        <v>591.20000000000005</v>
      </c>
      <c r="Q17" s="9">
        <v>546.15</v>
      </c>
      <c r="R17" s="9">
        <v>0</v>
      </c>
      <c r="S17" s="9">
        <v>119.1</v>
      </c>
      <c r="T17" s="9">
        <v>126.2</v>
      </c>
      <c r="U17" s="9">
        <v>247.1</v>
      </c>
      <c r="V17" s="9">
        <v>188.40000000000003</v>
      </c>
      <c r="W17" s="9">
        <v>82.5</v>
      </c>
      <c r="X17" s="9">
        <v>190.5</v>
      </c>
      <c r="Y17" s="9">
        <v>391.4</v>
      </c>
      <c r="Z17" s="106"/>
      <c r="AA17" s="61"/>
      <c r="AC17" s="265"/>
      <c r="AD17" s="61"/>
    </row>
    <row r="18" spans="1:30" ht="15.75">
      <c r="A18" s="106" t="s">
        <v>675</v>
      </c>
      <c r="B18" s="3"/>
      <c r="C18" s="3"/>
      <c r="D18" s="32">
        <f t="shared" si="0"/>
        <v>7326.9</v>
      </c>
      <c r="E18" s="9">
        <v>18</v>
      </c>
      <c r="F18" s="9">
        <v>250</v>
      </c>
      <c r="G18" s="9">
        <v>260.39999999999998</v>
      </c>
      <c r="H18" s="9">
        <v>674</v>
      </c>
      <c r="I18" s="9">
        <v>202</v>
      </c>
      <c r="J18" s="9">
        <v>580.5</v>
      </c>
      <c r="K18" s="9">
        <v>323.59999999999997</v>
      </c>
      <c r="L18" s="9">
        <v>363.79999999999995</v>
      </c>
      <c r="M18" s="9">
        <v>756.9</v>
      </c>
      <c r="N18" s="9">
        <v>740.9</v>
      </c>
      <c r="O18" s="9">
        <v>506.20000000000005</v>
      </c>
      <c r="P18" s="9">
        <v>291.7</v>
      </c>
      <c r="Q18" s="9">
        <v>429.5</v>
      </c>
      <c r="R18" s="9">
        <v>189.9</v>
      </c>
      <c r="S18" s="9">
        <v>185.8</v>
      </c>
      <c r="T18" s="9">
        <v>186.9</v>
      </c>
      <c r="U18" s="9">
        <v>193.2</v>
      </c>
      <c r="V18" s="9">
        <v>79.599999999999994</v>
      </c>
      <c r="W18" s="9">
        <v>397.7</v>
      </c>
      <c r="X18" s="9">
        <v>277</v>
      </c>
      <c r="Y18" s="9">
        <v>419.29999999999995</v>
      </c>
      <c r="Z18" s="106"/>
      <c r="AA18" s="61"/>
      <c r="AC18" s="265"/>
      <c r="AD18" s="61"/>
    </row>
    <row r="19" spans="1:30" ht="15.75">
      <c r="A19" s="106" t="s">
        <v>2699</v>
      </c>
      <c r="B19" s="3"/>
      <c r="C19" s="3"/>
      <c r="D19" s="32">
        <f t="shared" si="0"/>
        <v>6227.4</v>
      </c>
      <c r="E19" s="9">
        <v>304.5</v>
      </c>
      <c r="F19" s="9">
        <v>94.5</v>
      </c>
      <c r="G19" s="9">
        <v>313.5</v>
      </c>
      <c r="H19" s="9">
        <v>261.3</v>
      </c>
      <c r="I19" s="9">
        <v>448.4</v>
      </c>
      <c r="J19" s="9">
        <v>25.2</v>
      </c>
      <c r="K19" s="9">
        <v>188.89999999999998</v>
      </c>
      <c r="L19" s="9">
        <v>222.5</v>
      </c>
      <c r="M19" s="9">
        <v>327</v>
      </c>
      <c r="N19" s="9">
        <v>294.5</v>
      </c>
      <c r="O19" s="9">
        <v>462.5</v>
      </c>
      <c r="P19" s="9">
        <v>503</v>
      </c>
      <c r="Q19" s="9">
        <v>408.4</v>
      </c>
      <c r="R19" s="9">
        <v>1.3</v>
      </c>
      <c r="S19" s="9">
        <v>514.5</v>
      </c>
      <c r="T19" s="9">
        <v>221</v>
      </c>
      <c r="U19" s="9">
        <v>244</v>
      </c>
      <c r="V19" s="9">
        <v>442.7</v>
      </c>
      <c r="W19" s="9">
        <v>132.4</v>
      </c>
      <c r="X19" s="9">
        <v>239</v>
      </c>
      <c r="Y19" s="9">
        <v>578.30000000000007</v>
      </c>
      <c r="Z19" s="106"/>
      <c r="AA19" s="61"/>
      <c r="AC19" s="265"/>
      <c r="AD19" s="61"/>
    </row>
    <row r="20" spans="1:30" ht="15.75">
      <c r="A20" s="276" t="s">
        <v>3604</v>
      </c>
      <c r="B20" s="3"/>
      <c r="C20" s="3"/>
      <c r="D20" s="32">
        <f t="shared" si="0"/>
        <v>6837.0000000000009</v>
      </c>
      <c r="E20" s="9">
        <v>63.9</v>
      </c>
      <c r="F20" s="9">
        <v>145.4</v>
      </c>
      <c r="G20" s="9">
        <v>432.3</v>
      </c>
      <c r="H20" s="9">
        <v>629.6</v>
      </c>
      <c r="I20" s="9">
        <v>21</v>
      </c>
      <c r="J20" s="9">
        <v>580.6</v>
      </c>
      <c r="K20" s="9">
        <v>542.1</v>
      </c>
      <c r="L20" s="9">
        <v>381.79999999999995</v>
      </c>
      <c r="M20" s="9">
        <v>755</v>
      </c>
      <c r="N20" s="9">
        <v>659.19999999999993</v>
      </c>
      <c r="O20" s="9">
        <v>478.3</v>
      </c>
      <c r="P20" s="9">
        <v>374.5</v>
      </c>
      <c r="Q20" s="9">
        <v>285.60000000000002</v>
      </c>
      <c r="R20" s="9">
        <v>65.7</v>
      </c>
      <c r="S20" s="9">
        <v>97.5</v>
      </c>
      <c r="T20" s="9">
        <v>176.1</v>
      </c>
      <c r="U20" s="9">
        <v>269</v>
      </c>
      <c r="V20" s="9">
        <v>10.299999999999999</v>
      </c>
      <c r="W20" s="9">
        <v>192.2</v>
      </c>
      <c r="X20" s="9">
        <v>288.8</v>
      </c>
      <c r="Y20" s="9">
        <v>388.1</v>
      </c>
      <c r="Z20" s="276"/>
      <c r="AA20" s="61"/>
      <c r="AC20" s="265"/>
      <c r="AD20" s="61"/>
    </row>
    <row r="21" spans="1:30" ht="15.75">
      <c r="A21" s="277" t="s">
        <v>1653</v>
      </c>
      <c r="B21" s="3"/>
      <c r="C21" s="3"/>
      <c r="D21" s="32">
        <f t="shared" si="0"/>
        <v>7220.8499999999995</v>
      </c>
      <c r="E21" s="9">
        <v>199.5</v>
      </c>
      <c r="F21" s="9">
        <v>45</v>
      </c>
      <c r="G21" s="9">
        <v>343</v>
      </c>
      <c r="H21" s="9">
        <v>551.75</v>
      </c>
      <c r="I21" s="9">
        <v>237.2</v>
      </c>
      <c r="J21" s="9">
        <v>455.5</v>
      </c>
      <c r="K21" s="9">
        <v>284.2</v>
      </c>
      <c r="L21" s="9">
        <v>359.4</v>
      </c>
      <c r="M21" s="9">
        <v>641.79999999999995</v>
      </c>
      <c r="N21" s="9">
        <v>696.6</v>
      </c>
      <c r="O21" s="9">
        <v>533</v>
      </c>
      <c r="P21" s="9">
        <v>528.70000000000005</v>
      </c>
      <c r="Q21" s="9">
        <v>630.30000000000007</v>
      </c>
      <c r="R21" s="9">
        <v>56.20000000000001</v>
      </c>
      <c r="S21" s="9">
        <v>128.5</v>
      </c>
      <c r="T21" s="9">
        <v>470.7</v>
      </c>
      <c r="U21" s="9">
        <v>83.7</v>
      </c>
      <c r="V21" s="9">
        <v>247.2</v>
      </c>
      <c r="W21" s="9">
        <v>108.2</v>
      </c>
      <c r="X21" s="9">
        <v>165</v>
      </c>
      <c r="Y21" s="9">
        <v>455.4</v>
      </c>
      <c r="Z21" s="277"/>
      <c r="AA21" s="61"/>
      <c r="AC21" s="265"/>
      <c r="AD21" s="61"/>
    </row>
    <row r="22" spans="1:30" ht="15.75">
      <c r="A22" s="106" t="s">
        <v>2192</v>
      </c>
      <c r="B22" s="3"/>
      <c r="C22" s="3"/>
      <c r="D22" s="32">
        <f t="shared" si="0"/>
        <v>5646.5999999999995</v>
      </c>
      <c r="E22" s="9">
        <v>156.4</v>
      </c>
      <c r="F22" s="9">
        <v>302.10000000000002</v>
      </c>
      <c r="G22" s="9">
        <v>484.8</v>
      </c>
      <c r="H22" s="9">
        <v>399.59999999999997</v>
      </c>
      <c r="I22" s="9">
        <v>257.10000000000002</v>
      </c>
      <c r="J22" s="9">
        <v>168</v>
      </c>
      <c r="K22" s="9">
        <v>0</v>
      </c>
      <c r="L22" s="9">
        <v>7.7000000000000011</v>
      </c>
      <c r="M22" s="9">
        <v>344</v>
      </c>
      <c r="N22" s="9">
        <v>351</v>
      </c>
      <c r="O22" s="9">
        <v>428.6</v>
      </c>
      <c r="P22" s="9">
        <v>568.85</v>
      </c>
      <c r="Q22" s="9">
        <v>360</v>
      </c>
      <c r="R22" s="9">
        <v>0</v>
      </c>
      <c r="S22" s="9">
        <v>102.8</v>
      </c>
      <c r="T22" s="9">
        <v>260.90000000000003</v>
      </c>
      <c r="U22" s="9">
        <v>184.5</v>
      </c>
      <c r="V22" s="9">
        <v>209</v>
      </c>
      <c r="W22" s="9">
        <v>138.5</v>
      </c>
      <c r="X22" s="9">
        <v>257.7</v>
      </c>
      <c r="Y22" s="9">
        <v>665.05000000000007</v>
      </c>
      <c r="Z22" s="106"/>
      <c r="AA22" s="61"/>
      <c r="AC22" s="265"/>
      <c r="AD22" s="61"/>
    </row>
    <row r="23" spans="1:30" ht="15.75">
      <c r="A23" s="106" t="s">
        <v>153</v>
      </c>
      <c r="B23" s="3"/>
      <c r="C23" s="3"/>
      <c r="D23" s="32">
        <f t="shared" si="0"/>
        <v>7926.4999999999991</v>
      </c>
      <c r="E23" s="9">
        <v>455.5</v>
      </c>
      <c r="F23" s="9">
        <v>388.5</v>
      </c>
      <c r="G23" s="9">
        <v>202</v>
      </c>
      <c r="H23" s="9">
        <v>745.4</v>
      </c>
      <c r="I23" s="9">
        <v>136.6</v>
      </c>
      <c r="J23" s="9">
        <v>464.9</v>
      </c>
      <c r="K23" s="9">
        <v>378.3</v>
      </c>
      <c r="L23" s="9">
        <v>237.1</v>
      </c>
      <c r="M23" s="9">
        <v>682.6</v>
      </c>
      <c r="N23" s="9">
        <v>686</v>
      </c>
      <c r="O23" s="9">
        <v>478.1</v>
      </c>
      <c r="P23" s="9">
        <v>274</v>
      </c>
      <c r="Q23" s="9">
        <v>259.2</v>
      </c>
      <c r="R23" s="9">
        <v>168</v>
      </c>
      <c r="S23" s="9">
        <v>497.4</v>
      </c>
      <c r="T23" s="9">
        <v>167.1</v>
      </c>
      <c r="U23" s="9">
        <v>241.5</v>
      </c>
      <c r="V23" s="9">
        <v>560.9</v>
      </c>
      <c r="W23" s="9">
        <v>209.3</v>
      </c>
      <c r="X23" s="9">
        <v>211.20000000000002</v>
      </c>
      <c r="Y23" s="9">
        <v>482.90000000000003</v>
      </c>
      <c r="Z23" s="106"/>
      <c r="AA23" s="61"/>
      <c r="AC23" s="265"/>
      <c r="AD23" s="61"/>
    </row>
    <row r="24" spans="1:30" ht="15.75">
      <c r="A24" s="277" t="s">
        <v>1665</v>
      </c>
      <c r="B24" s="3"/>
      <c r="C24" s="3"/>
      <c r="D24" s="32">
        <f t="shared" si="0"/>
        <v>5072</v>
      </c>
      <c r="E24" s="9">
        <v>32.4</v>
      </c>
      <c r="F24" s="9">
        <v>202.5</v>
      </c>
      <c r="G24" s="9">
        <v>375</v>
      </c>
      <c r="H24" s="9">
        <v>284.90000000000003</v>
      </c>
      <c r="I24" s="9">
        <v>64.099999999999994</v>
      </c>
      <c r="J24" s="9">
        <v>309.8</v>
      </c>
      <c r="K24" s="9">
        <v>139.70000000000002</v>
      </c>
      <c r="L24" s="9">
        <v>134.5</v>
      </c>
      <c r="M24" s="9">
        <v>340.5</v>
      </c>
      <c r="N24" s="9">
        <v>329</v>
      </c>
      <c r="O24" s="9">
        <v>260.2</v>
      </c>
      <c r="P24" s="9">
        <v>441.99999999999994</v>
      </c>
      <c r="Q24" s="9">
        <v>257</v>
      </c>
      <c r="R24" s="9">
        <v>285.2</v>
      </c>
      <c r="S24" s="9">
        <v>70</v>
      </c>
      <c r="T24" s="9">
        <v>322.2</v>
      </c>
      <c r="U24" s="9">
        <v>119.5</v>
      </c>
      <c r="V24" s="9">
        <v>26.400000000000002</v>
      </c>
      <c r="W24" s="9">
        <v>280.60000000000002</v>
      </c>
      <c r="X24" s="9">
        <v>338.6</v>
      </c>
      <c r="Y24" s="9">
        <v>457.9</v>
      </c>
      <c r="Z24" s="277"/>
      <c r="AA24" s="61"/>
      <c r="AC24" s="265"/>
      <c r="AD24" s="61"/>
    </row>
    <row r="25" spans="1:30" ht="15.75">
      <c r="A25" s="276" t="s">
        <v>3605</v>
      </c>
      <c r="B25" s="3"/>
      <c r="C25" s="3"/>
      <c r="D25" s="32">
        <f t="shared" si="0"/>
        <v>6950.0500000000011</v>
      </c>
      <c r="E25" s="9">
        <v>58.599999999999994</v>
      </c>
      <c r="F25" s="9">
        <v>295</v>
      </c>
      <c r="G25" s="9">
        <v>382.40000000000003</v>
      </c>
      <c r="H25" s="9">
        <v>273.25</v>
      </c>
      <c r="I25" s="9">
        <v>223.1</v>
      </c>
      <c r="J25" s="9">
        <v>167</v>
      </c>
      <c r="K25" s="9">
        <v>277.7</v>
      </c>
      <c r="L25" s="9">
        <v>452.6</v>
      </c>
      <c r="M25" s="9">
        <v>450.5</v>
      </c>
      <c r="N25" s="9">
        <v>442.4</v>
      </c>
      <c r="O25" s="9">
        <v>509.79999999999995</v>
      </c>
      <c r="P25" s="9">
        <v>512.4</v>
      </c>
      <c r="Q25" s="9">
        <v>464.3</v>
      </c>
      <c r="R25" s="9">
        <v>83.6</v>
      </c>
      <c r="S25" s="9">
        <v>222.2</v>
      </c>
      <c r="T25" s="9">
        <v>115.6</v>
      </c>
      <c r="U25" s="9">
        <v>446.1</v>
      </c>
      <c r="V25" s="9">
        <v>501.7</v>
      </c>
      <c r="W25" s="9">
        <v>310.2</v>
      </c>
      <c r="X25" s="9">
        <v>379.5</v>
      </c>
      <c r="Y25" s="9">
        <v>382.09999999999997</v>
      </c>
      <c r="Z25" s="276"/>
      <c r="AA25" s="61"/>
      <c r="AC25" s="265"/>
      <c r="AD25" s="61"/>
    </row>
    <row r="26" spans="1:30" ht="15.75">
      <c r="A26" s="106" t="s">
        <v>2208</v>
      </c>
      <c r="B26" s="3"/>
      <c r="C26" s="3"/>
      <c r="D26" s="32">
        <f t="shared" si="0"/>
        <v>7229.2999999999993</v>
      </c>
      <c r="E26" s="9">
        <v>189.9</v>
      </c>
      <c r="F26" s="9">
        <v>186.7</v>
      </c>
      <c r="G26" s="9">
        <v>369.79999999999995</v>
      </c>
      <c r="H26" s="9">
        <v>366.09999999999997</v>
      </c>
      <c r="I26" s="9">
        <v>285.2</v>
      </c>
      <c r="J26" s="9">
        <v>286.90000000000003</v>
      </c>
      <c r="K26" s="9">
        <v>420.7</v>
      </c>
      <c r="L26" s="9">
        <v>338.7</v>
      </c>
      <c r="M26" s="9">
        <v>539</v>
      </c>
      <c r="N26" s="9">
        <v>511.2</v>
      </c>
      <c r="O26" s="9">
        <v>681.7</v>
      </c>
      <c r="P26" s="9">
        <v>630</v>
      </c>
      <c r="Q26" s="9">
        <v>427.1</v>
      </c>
      <c r="R26" s="9">
        <v>110.4</v>
      </c>
      <c r="S26" s="9">
        <v>242.7</v>
      </c>
      <c r="T26" s="9">
        <v>55.199999999999989</v>
      </c>
      <c r="U26" s="9">
        <v>244.2</v>
      </c>
      <c r="V26" s="9">
        <v>446.8</v>
      </c>
      <c r="W26" s="9">
        <v>215.9</v>
      </c>
      <c r="X26" s="9">
        <v>216</v>
      </c>
      <c r="Y26" s="9">
        <v>465.09999999999997</v>
      </c>
      <c r="Z26" s="106"/>
      <c r="AA26" s="61"/>
      <c r="AC26" s="265"/>
      <c r="AD26" s="61"/>
    </row>
    <row r="27" spans="1:30" ht="15.75">
      <c r="A27" s="276" t="s">
        <v>3606</v>
      </c>
      <c r="B27" s="3"/>
      <c r="C27" s="3"/>
      <c r="D27" s="32">
        <f t="shared" si="0"/>
        <v>6816.1500000000005</v>
      </c>
      <c r="E27" s="9">
        <v>181.7</v>
      </c>
      <c r="F27" s="9">
        <v>203.8</v>
      </c>
      <c r="G27" s="9">
        <v>365.20000000000005</v>
      </c>
      <c r="H27" s="9">
        <v>659.45</v>
      </c>
      <c r="I27" s="9">
        <v>0</v>
      </c>
      <c r="J27" s="9">
        <v>586.20000000000005</v>
      </c>
      <c r="K27" s="9">
        <v>184.5</v>
      </c>
      <c r="L27" s="9">
        <v>447.09999999999997</v>
      </c>
      <c r="M27" s="9">
        <v>770.59999999999991</v>
      </c>
      <c r="N27" s="9">
        <v>764.90000000000009</v>
      </c>
      <c r="O27" s="9">
        <v>435.5</v>
      </c>
      <c r="P27" s="9">
        <v>357.70000000000005</v>
      </c>
      <c r="Q27" s="9">
        <v>312</v>
      </c>
      <c r="R27" s="9">
        <v>82.5</v>
      </c>
      <c r="S27" s="9">
        <v>0</v>
      </c>
      <c r="T27" s="9">
        <v>241.6</v>
      </c>
      <c r="U27" s="9">
        <v>237.4</v>
      </c>
      <c r="V27" s="9">
        <v>82.1</v>
      </c>
      <c r="W27" s="9">
        <v>132.70000000000002</v>
      </c>
      <c r="X27" s="9">
        <v>165</v>
      </c>
      <c r="Y27" s="9">
        <v>606.20000000000005</v>
      </c>
      <c r="Z27" s="276"/>
      <c r="AA27" s="61"/>
      <c r="AC27" s="265"/>
      <c r="AD27" s="61"/>
    </row>
    <row r="28" spans="1:30" ht="15.75">
      <c r="A28" s="106" t="s">
        <v>2712</v>
      </c>
      <c r="B28" s="3"/>
      <c r="C28" s="3"/>
      <c r="D28" s="32">
        <f t="shared" si="0"/>
        <v>6755.25</v>
      </c>
      <c r="E28" s="9">
        <v>169.9</v>
      </c>
      <c r="F28" s="9">
        <v>445.6</v>
      </c>
      <c r="G28" s="9">
        <v>352.1</v>
      </c>
      <c r="H28" s="9">
        <v>497.25</v>
      </c>
      <c r="I28" s="9">
        <v>156.5</v>
      </c>
      <c r="J28" s="9">
        <v>335.3</v>
      </c>
      <c r="K28" s="9">
        <v>267.5</v>
      </c>
      <c r="L28" s="9">
        <v>470.9</v>
      </c>
      <c r="M28" s="9">
        <v>459.5</v>
      </c>
      <c r="N28" s="9">
        <v>466.5</v>
      </c>
      <c r="O28" s="9">
        <v>321.8</v>
      </c>
      <c r="P28" s="9">
        <v>365</v>
      </c>
      <c r="Q28" s="9">
        <v>589.5</v>
      </c>
      <c r="R28" s="9">
        <v>90</v>
      </c>
      <c r="S28" s="9">
        <v>121.69999999999999</v>
      </c>
      <c r="T28" s="9">
        <v>329.1</v>
      </c>
      <c r="U28" s="9">
        <v>277.7</v>
      </c>
      <c r="V28" s="9">
        <v>351</v>
      </c>
      <c r="W28" s="9">
        <v>117.2</v>
      </c>
      <c r="X28" s="9">
        <v>291</v>
      </c>
      <c r="Y28" s="9">
        <v>280.20000000000005</v>
      </c>
      <c r="Z28" s="106"/>
      <c r="AA28" s="61"/>
      <c r="AC28" s="265"/>
      <c r="AD28" s="61"/>
    </row>
    <row r="29" spans="1:30" ht="15.75">
      <c r="A29" s="277" t="s">
        <v>1661</v>
      </c>
      <c r="B29" s="3"/>
      <c r="C29" s="3"/>
      <c r="D29" s="32">
        <f t="shared" si="0"/>
        <v>5213.0000000000009</v>
      </c>
      <c r="E29" s="9">
        <v>279.39999999999998</v>
      </c>
      <c r="F29" s="9">
        <v>130</v>
      </c>
      <c r="G29" s="9">
        <v>236</v>
      </c>
      <c r="H29" s="9">
        <v>392.1</v>
      </c>
      <c r="I29" s="9">
        <v>130</v>
      </c>
      <c r="J29" s="9">
        <v>220.4</v>
      </c>
      <c r="K29" s="9">
        <v>165.5</v>
      </c>
      <c r="L29" s="9">
        <v>192.5</v>
      </c>
      <c r="M29" s="9">
        <v>341.8</v>
      </c>
      <c r="N29" s="9">
        <v>379.2</v>
      </c>
      <c r="O29" s="9">
        <v>392.9</v>
      </c>
      <c r="P29" s="9">
        <v>459.29999999999995</v>
      </c>
      <c r="Q29" s="9">
        <v>253.29999999999998</v>
      </c>
      <c r="R29" s="9">
        <v>4.8</v>
      </c>
      <c r="S29" s="9">
        <v>25.2</v>
      </c>
      <c r="T29" s="9">
        <v>270.89999999999998</v>
      </c>
      <c r="U29" s="9">
        <v>327</v>
      </c>
      <c r="V29" s="9">
        <v>331</v>
      </c>
      <c r="W29" s="9">
        <v>139.80000000000001</v>
      </c>
      <c r="X29" s="9">
        <v>174.20000000000002</v>
      </c>
      <c r="Y29" s="9">
        <v>367.70000000000005</v>
      </c>
      <c r="Z29" s="277"/>
      <c r="AA29" s="61"/>
      <c r="AC29" s="265"/>
      <c r="AD29" s="61"/>
    </row>
    <row r="30" spans="1:30" ht="15.75">
      <c r="A30" s="277" t="s">
        <v>11</v>
      </c>
      <c r="B30" s="3"/>
      <c r="C30" s="3"/>
      <c r="D30" s="32">
        <f t="shared" si="0"/>
        <v>5877.7</v>
      </c>
      <c r="E30" s="9">
        <v>224.39999999999998</v>
      </c>
      <c r="F30" s="9">
        <v>311.89999999999998</v>
      </c>
      <c r="G30" s="9">
        <v>250.3</v>
      </c>
      <c r="H30" s="9">
        <v>205.8</v>
      </c>
      <c r="I30" s="9">
        <v>39.9</v>
      </c>
      <c r="J30" s="9">
        <v>29.6</v>
      </c>
      <c r="K30" s="9">
        <v>130.4</v>
      </c>
      <c r="L30" s="9">
        <v>326.39999999999998</v>
      </c>
      <c r="M30" s="9">
        <v>384</v>
      </c>
      <c r="N30" s="9">
        <v>386</v>
      </c>
      <c r="O30" s="9">
        <v>572.70000000000005</v>
      </c>
      <c r="P30" s="9">
        <v>433</v>
      </c>
      <c r="Q30" s="9">
        <v>407.5</v>
      </c>
      <c r="R30" s="9">
        <v>105</v>
      </c>
      <c r="S30" s="9">
        <v>29.700000000000003</v>
      </c>
      <c r="T30" s="9">
        <v>342.09999999999997</v>
      </c>
      <c r="U30" s="9">
        <v>415.6</v>
      </c>
      <c r="V30" s="9">
        <v>352.4</v>
      </c>
      <c r="W30" s="9">
        <v>261.39999999999998</v>
      </c>
      <c r="X30" s="9">
        <v>270.60000000000002</v>
      </c>
      <c r="Y30" s="9">
        <v>399</v>
      </c>
      <c r="Z30" s="277"/>
      <c r="AA30" s="61"/>
      <c r="AC30" s="265"/>
      <c r="AD30" s="61"/>
    </row>
    <row r="31" spans="1:30" ht="15.75">
      <c r="A31" s="106" t="s">
        <v>2193</v>
      </c>
      <c r="B31" s="3"/>
      <c r="C31" s="3"/>
      <c r="D31" s="32">
        <f t="shared" si="0"/>
        <v>7317.9500000000007</v>
      </c>
      <c r="E31" s="9">
        <v>19.2</v>
      </c>
      <c r="F31" s="9">
        <v>305.90000000000003</v>
      </c>
      <c r="G31" s="9">
        <v>409.50000000000006</v>
      </c>
      <c r="H31" s="9">
        <v>605.75</v>
      </c>
      <c r="I31" s="9">
        <v>134.80000000000001</v>
      </c>
      <c r="J31" s="9">
        <v>387.5</v>
      </c>
      <c r="K31" s="9">
        <v>334.7</v>
      </c>
      <c r="L31" s="9">
        <v>258.29999999999995</v>
      </c>
      <c r="M31" s="9">
        <v>621.59999999999991</v>
      </c>
      <c r="N31" s="9">
        <v>523.5</v>
      </c>
      <c r="O31" s="9">
        <v>575.6</v>
      </c>
      <c r="P31" s="9">
        <v>398.3</v>
      </c>
      <c r="Q31" s="9">
        <v>311.60000000000002</v>
      </c>
      <c r="R31" s="9">
        <v>221.7</v>
      </c>
      <c r="S31" s="9">
        <v>181.8</v>
      </c>
      <c r="T31" s="9">
        <v>109.8</v>
      </c>
      <c r="U31" s="9">
        <v>325.59999999999997</v>
      </c>
      <c r="V31" s="9">
        <v>221</v>
      </c>
      <c r="W31" s="9">
        <v>361.6</v>
      </c>
      <c r="X31" s="9">
        <v>476.5</v>
      </c>
      <c r="Y31" s="9">
        <v>533.70000000000005</v>
      </c>
      <c r="Z31" s="106"/>
      <c r="AA31" s="61"/>
      <c r="AC31" s="265"/>
      <c r="AD31" s="61"/>
    </row>
    <row r="32" spans="1:30" ht="15.75">
      <c r="A32" s="277" t="s">
        <v>1666</v>
      </c>
      <c r="B32" s="3"/>
      <c r="C32" s="3"/>
      <c r="D32" s="32">
        <f t="shared" si="0"/>
        <v>7843.7999999999993</v>
      </c>
      <c r="E32" s="9">
        <v>280.2</v>
      </c>
      <c r="F32" s="9">
        <v>287</v>
      </c>
      <c r="G32" s="9">
        <v>457.9</v>
      </c>
      <c r="H32" s="9">
        <v>538</v>
      </c>
      <c r="I32" s="9">
        <v>298.7</v>
      </c>
      <c r="J32" s="9">
        <v>429.3</v>
      </c>
      <c r="K32" s="9">
        <v>369.59999999999997</v>
      </c>
      <c r="L32" s="9">
        <v>241</v>
      </c>
      <c r="M32" s="9">
        <v>680.5</v>
      </c>
      <c r="N32" s="9">
        <v>708.5</v>
      </c>
      <c r="O32" s="9">
        <v>552.29999999999995</v>
      </c>
      <c r="P32" s="9">
        <v>533.19999999999993</v>
      </c>
      <c r="Q32" s="9">
        <v>701.4</v>
      </c>
      <c r="R32" s="9">
        <v>0</v>
      </c>
      <c r="S32" s="9">
        <v>175.5</v>
      </c>
      <c r="T32" s="9">
        <v>268.7</v>
      </c>
      <c r="U32" s="9">
        <v>373.3</v>
      </c>
      <c r="V32" s="9">
        <v>275.79999999999995</v>
      </c>
      <c r="W32" s="9">
        <v>31.5</v>
      </c>
      <c r="X32" s="9">
        <v>150</v>
      </c>
      <c r="Y32" s="9">
        <v>491.4</v>
      </c>
      <c r="Z32" s="277"/>
      <c r="AA32" s="61"/>
      <c r="AC32" s="265"/>
      <c r="AD32" s="61"/>
    </row>
    <row r="33" spans="1:30" ht="15.75">
      <c r="A33" s="105" t="s">
        <v>1344</v>
      </c>
      <c r="B33" s="3"/>
      <c r="C33" s="3"/>
      <c r="D33" s="32">
        <f t="shared" si="0"/>
        <v>5729.5</v>
      </c>
      <c r="E33" s="9">
        <v>291.39999999999998</v>
      </c>
      <c r="F33" s="9">
        <v>269</v>
      </c>
      <c r="G33" s="9">
        <v>245.2</v>
      </c>
      <c r="H33" s="9">
        <v>523.1</v>
      </c>
      <c r="I33" s="9">
        <v>188.1</v>
      </c>
      <c r="J33" s="9">
        <v>276.7</v>
      </c>
      <c r="K33" s="9">
        <v>114.1</v>
      </c>
      <c r="L33" s="9">
        <v>128.90000000000003</v>
      </c>
      <c r="M33" s="9">
        <v>478.3</v>
      </c>
      <c r="N33" s="9">
        <v>574.70000000000005</v>
      </c>
      <c r="O33" s="9">
        <v>317.2</v>
      </c>
      <c r="P33" s="9">
        <v>407.40000000000003</v>
      </c>
      <c r="Q33" s="9">
        <v>416.4</v>
      </c>
      <c r="R33" s="9">
        <v>0</v>
      </c>
      <c r="S33" s="9">
        <v>71.5</v>
      </c>
      <c r="T33" s="9">
        <v>239.79999999999995</v>
      </c>
      <c r="U33" s="9">
        <v>350.09999999999997</v>
      </c>
      <c r="V33" s="9">
        <v>154.40000000000003</v>
      </c>
      <c r="W33" s="9">
        <v>169</v>
      </c>
      <c r="X33" s="9">
        <v>150</v>
      </c>
      <c r="Y33" s="9">
        <v>364.2</v>
      </c>
      <c r="Z33" s="457"/>
      <c r="AA33" s="61"/>
      <c r="AC33" s="265"/>
      <c r="AD33" s="61"/>
    </row>
    <row r="34" spans="1:30" ht="15.75">
      <c r="A34" s="106" t="s">
        <v>633</v>
      </c>
      <c r="B34" s="3"/>
      <c r="C34" s="3"/>
      <c r="D34" s="32">
        <f t="shared" si="0"/>
        <v>6166.3000000000011</v>
      </c>
      <c r="E34" s="9">
        <v>151.5</v>
      </c>
      <c r="F34" s="9">
        <v>118.99999999999999</v>
      </c>
      <c r="G34" s="9">
        <v>397.5</v>
      </c>
      <c r="H34" s="9">
        <v>585.20000000000005</v>
      </c>
      <c r="I34" s="9">
        <v>162</v>
      </c>
      <c r="J34" s="9">
        <v>338.90000000000003</v>
      </c>
      <c r="K34" s="9">
        <v>142.5</v>
      </c>
      <c r="L34" s="9">
        <v>69.400000000000006</v>
      </c>
      <c r="M34" s="9">
        <v>524.40000000000009</v>
      </c>
      <c r="N34" s="9">
        <v>466.5</v>
      </c>
      <c r="O34" s="9">
        <v>539.69999999999993</v>
      </c>
      <c r="P34" s="9">
        <v>619.45000000000005</v>
      </c>
      <c r="Q34" s="9">
        <v>389.09999999999997</v>
      </c>
      <c r="R34" s="9">
        <v>168</v>
      </c>
      <c r="S34" s="9">
        <v>70</v>
      </c>
      <c r="T34" s="9">
        <v>99</v>
      </c>
      <c r="U34" s="9">
        <v>159</v>
      </c>
      <c r="V34" s="9">
        <v>234.5</v>
      </c>
      <c r="W34" s="9">
        <v>287</v>
      </c>
      <c r="X34" s="9">
        <v>253.6</v>
      </c>
      <c r="Y34" s="9">
        <v>390.05</v>
      </c>
      <c r="Z34" s="106"/>
      <c r="AA34" s="61"/>
      <c r="AC34" s="265"/>
      <c r="AD34" s="61"/>
    </row>
    <row r="35" spans="1:30" ht="15.75">
      <c r="A35" s="277" t="s">
        <v>1658</v>
      </c>
      <c r="B35" s="3"/>
      <c r="C35" s="3"/>
      <c r="D35" s="32">
        <f t="shared" si="0"/>
        <v>6344.1999999999989</v>
      </c>
      <c r="E35" s="9">
        <v>43.5</v>
      </c>
      <c r="F35" s="9">
        <v>166.3</v>
      </c>
      <c r="G35" s="9">
        <v>358</v>
      </c>
      <c r="H35" s="9">
        <v>475.7</v>
      </c>
      <c r="I35" s="9">
        <v>1.5</v>
      </c>
      <c r="J35" s="9">
        <v>456.09999999999997</v>
      </c>
      <c r="K35" s="9">
        <v>209.7</v>
      </c>
      <c r="L35" s="9">
        <v>294.89999999999998</v>
      </c>
      <c r="M35" s="9">
        <v>721.9</v>
      </c>
      <c r="N35" s="9">
        <v>528.80000000000007</v>
      </c>
      <c r="O35" s="9">
        <v>515.94999999999993</v>
      </c>
      <c r="P35" s="9">
        <v>408.70000000000005</v>
      </c>
      <c r="Q35" s="9">
        <v>281.2</v>
      </c>
      <c r="R35" s="9">
        <v>38.5</v>
      </c>
      <c r="S35" s="9">
        <v>112.5</v>
      </c>
      <c r="T35" s="9">
        <v>101.9</v>
      </c>
      <c r="U35" s="9">
        <v>268.39999999999998</v>
      </c>
      <c r="V35" s="9">
        <v>181</v>
      </c>
      <c r="W35" s="9">
        <v>428</v>
      </c>
      <c r="X35" s="9">
        <v>331.5</v>
      </c>
      <c r="Y35" s="9">
        <v>420.15</v>
      </c>
      <c r="Z35" s="277"/>
      <c r="AA35" s="61"/>
      <c r="AC35" s="265"/>
      <c r="AD35" s="61"/>
    </row>
    <row r="36" spans="1:30" ht="15.75">
      <c r="A36" s="106" t="s">
        <v>2708</v>
      </c>
      <c r="B36" s="3"/>
      <c r="C36" s="3"/>
      <c r="D36" s="32">
        <f t="shared" si="0"/>
        <v>6393.25</v>
      </c>
      <c r="E36" s="9">
        <v>311.7</v>
      </c>
      <c r="F36" s="9">
        <v>327.5</v>
      </c>
      <c r="G36" s="9">
        <v>404.2</v>
      </c>
      <c r="H36" s="9">
        <v>312.59999999999997</v>
      </c>
      <c r="I36" s="9">
        <v>42</v>
      </c>
      <c r="J36" s="9">
        <v>225.6</v>
      </c>
      <c r="K36" s="9">
        <v>231.9</v>
      </c>
      <c r="L36" s="9">
        <v>342.7</v>
      </c>
      <c r="M36" s="9">
        <v>415.5</v>
      </c>
      <c r="N36" s="9">
        <v>504.6</v>
      </c>
      <c r="O36" s="9">
        <v>339.59999999999997</v>
      </c>
      <c r="P36" s="9">
        <v>558.5</v>
      </c>
      <c r="Q36" s="9">
        <v>381.1</v>
      </c>
      <c r="R36" s="9">
        <v>99.5</v>
      </c>
      <c r="S36" s="9">
        <v>198.6</v>
      </c>
      <c r="T36" s="9">
        <v>399.20000000000005</v>
      </c>
      <c r="U36" s="9">
        <v>318.5</v>
      </c>
      <c r="V36" s="9">
        <v>128.69999999999999</v>
      </c>
      <c r="W36" s="9">
        <v>237</v>
      </c>
      <c r="X36" s="9">
        <v>152.80000000000001</v>
      </c>
      <c r="Y36" s="9">
        <v>461.45</v>
      </c>
      <c r="Z36" s="106"/>
      <c r="AA36" s="61"/>
      <c r="AC36" s="265"/>
      <c r="AD36" s="61"/>
    </row>
    <row r="37" spans="1:30" ht="15.75">
      <c r="A37" s="276" t="s">
        <v>3607</v>
      </c>
      <c r="B37" s="3"/>
      <c r="C37" s="3"/>
      <c r="D37" s="32">
        <f t="shared" si="0"/>
        <v>5714.8500000000013</v>
      </c>
      <c r="E37" s="9">
        <v>26.4</v>
      </c>
      <c r="F37" s="9">
        <v>28.799999999999997</v>
      </c>
      <c r="G37" s="9">
        <v>292.2</v>
      </c>
      <c r="H37" s="9">
        <v>385.5</v>
      </c>
      <c r="I37" s="9">
        <v>201.5</v>
      </c>
      <c r="J37" s="9">
        <v>265</v>
      </c>
      <c r="K37" s="9">
        <v>183.3</v>
      </c>
      <c r="L37" s="9">
        <v>329</v>
      </c>
      <c r="M37" s="9">
        <v>314.5</v>
      </c>
      <c r="N37" s="9">
        <v>330</v>
      </c>
      <c r="O37" s="9">
        <v>482.8</v>
      </c>
      <c r="P37" s="9">
        <v>409.5</v>
      </c>
      <c r="Q37" s="9">
        <v>465.5</v>
      </c>
      <c r="R37" s="9">
        <v>90</v>
      </c>
      <c r="S37" s="9">
        <v>306.79999999999995</v>
      </c>
      <c r="T37" s="9">
        <v>413</v>
      </c>
      <c r="U37" s="9">
        <v>66</v>
      </c>
      <c r="V37" s="9">
        <v>59.6</v>
      </c>
      <c r="W37" s="9">
        <v>183.79999999999998</v>
      </c>
      <c r="X37" s="9">
        <v>371.3</v>
      </c>
      <c r="Y37" s="9">
        <v>510.34999999999997</v>
      </c>
      <c r="Z37" s="276"/>
      <c r="AA37" s="61"/>
      <c r="AC37" s="265"/>
      <c r="AD37" s="61"/>
    </row>
    <row r="38" spans="1:30" ht="15.75">
      <c r="A38" s="106" t="s">
        <v>687</v>
      </c>
      <c r="B38" s="3"/>
      <c r="C38" s="3"/>
      <c r="D38" s="32">
        <f t="shared" si="0"/>
        <v>7010.7</v>
      </c>
      <c r="E38" s="9">
        <v>486.34999999999997</v>
      </c>
      <c r="F38" s="9">
        <v>248.5</v>
      </c>
      <c r="G38" s="9">
        <v>379.1</v>
      </c>
      <c r="H38" s="9">
        <v>356.4</v>
      </c>
      <c r="I38" s="9">
        <v>11.8</v>
      </c>
      <c r="J38" s="9">
        <v>190.8</v>
      </c>
      <c r="K38" s="9">
        <v>132</v>
      </c>
      <c r="L38" s="9">
        <v>396</v>
      </c>
      <c r="M38" s="9">
        <v>443.4</v>
      </c>
      <c r="N38" s="9">
        <v>573.20000000000005</v>
      </c>
      <c r="O38" s="9">
        <v>396.7</v>
      </c>
      <c r="P38" s="9">
        <v>458.6</v>
      </c>
      <c r="Q38" s="9">
        <v>572.75</v>
      </c>
      <c r="R38" s="9">
        <v>187.5</v>
      </c>
      <c r="S38" s="9">
        <v>193</v>
      </c>
      <c r="T38" s="9">
        <v>303.90000000000003</v>
      </c>
      <c r="U38" s="9">
        <v>453.40000000000003</v>
      </c>
      <c r="V38" s="9">
        <v>386.8</v>
      </c>
      <c r="W38" s="9">
        <v>95.2</v>
      </c>
      <c r="X38" s="9">
        <v>373.7</v>
      </c>
      <c r="Y38" s="9">
        <v>371.6</v>
      </c>
      <c r="Z38" s="106"/>
      <c r="AA38" s="61"/>
      <c r="AC38" s="265"/>
      <c r="AD38" s="61"/>
    </row>
    <row r="39" spans="1:30" ht="15.75">
      <c r="A39" s="106" t="s">
        <v>639</v>
      </c>
      <c r="B39" s="3"/>
      <c r="C39" s="3"/>
      <c r="D39" s="32">
        <f t="shared" si="0"/>
        <v>5133.3999999999996</v>
      </c>
      <c r="E39" s="9">
        <v>2.6</v>
      </c>
      <c r="F39" s="9">
        <v>259.39999999999998</v>
      </c>
      <c r="G39" s="9">
        <v>193.5</v>
      </c>
      <c r="H39" s="9">
        <v>260.10000000000002</v>
      </c>
      <c r="I39" s="9">
        <v>60</v>
      </c>
      <c r="J39" s="9">
        <v>321</v>
      </c>
      <c r="K39" s="9">
        <v>229.9</v>
      </c>
      <c r="L39" s="9">
        <v>383.5</v>
      </c>
      <c r="M39" s="9">
        <v>311.7</v>
      </c>
      <c r="N39" s="9">
        <v>384.5</v>
      </c>
      <c r="O39" s="9">
        <v>352.20000000000005</v>
      </c>
      <c r="P39" s="9">
        <v>159</v>
      </c>
      <c r="Q39" s="9">
        <v>331.25</v>
      </c>
      <c r="R39" s="9">
        <v>33.15</v>
      </c>
      <c r="S39" s="9">
        <v>258.60000000000002</v>
      </c>
      <c r="T39" s="9">
        <v>258.40000000000003</v>
      </c>
      <c r="U39" s="9">
        <v>308.2</v>
      </c>
      <c r="V39" s="9">
        <v>420.25</v>
      </c>
      <c r="W39" s="9">
        <v>263.95</v>
      </c>
      <c r="X39" s="9">
        <v>145.80000000000001</v>
      </c>
      <c r="Y39" s="9">
        <v>196.4</v>
      </c>
      <c r="Z39" s="106"/>
      <c r="AA39" s="61"/>
      <c r="AC39" s="265"/>
      <c r="AD39" s="61"/>
    </row>
    <row r="40" spans="1:30" ht="15.75">
      <c r="A40" s="276" t="s">
        <v>3636</v>
      </c>
      <c r="B40" s="3"/>
      <c r="C40" s="3"/>
      <c r="D40" s="32">
        <f t="shared" si="0"/>
        <v>7291.4</v>
      </c>
      <c r="E40" s="9">
        <v>311.20000000000005</v>
      </c>
      <c r="F40" s="9">
        <v>262</v>
      </c>
      <c r="G40" s="9">
        <v>384.2</v>
      </c>
      <c r="H40" s="9">
        <v>255</v>
      </c>
      <c r="I40" s="9">
        <v>59.8</v>
      </c>
      <c r="J40" s="9">
        <v>172.5</v>
      </c>
      <c r="K40" s="9">
        <v>436</v>
      </c>
      <c r="L40" s="9">
        <v>418.59999999999997</v>
      </c>
      <c r="M40" s="9">
        <v>465.3</v>
      </c>
      <c r="N40" s="9">
        <v>393</v>
      </c>
      <c r="O40" s="9">
        <v>533.6</v>
      </c>
      <c r="P40" s="9">
        <v>516.1</v>
      </c>
      <c r="Q40" s="9">
        <v>465.7</v>
      </c>
      <c r="R40" s="9">
        <v>243.6</v>
      </c>
      <c r="S40" s="9">
        <v>162.4</v>
      </c>
      <c r="T40" s="9">
        <v>339.40000000000003</v>
      </c>
      <c r="U40" s="9">
        <v>344.8</v>
      </c>
      <c r="V40" s="9">
        <v>367.5</v>
      </c>
      <c r="W40" s="9">
        <v>316</v>
      </c>
      <c r="X40" s="9">
        <v>372.00000000000006</v>
      </c>
      <c r="Y40" s="9">
        <v>472.7</v>
      </c>
      <c r="Z40" s="276"/>
      <c r="AA40" s="61"/>
      <c r="AC40" s="265"/>
      <c r="AD40" s="61"/>
    </row>
    <row r="41" spans="1:30" ht="15.75">
      <c r="A41" s="277" t="s">
        <v>15</v>
      </c>
      <c r="B41" s="3"/>
      <c r="C41" s="3"/>
      <c r="D41" s="32">
        <f t="shared" si="0"/>
        <v>6025.2999999999993</v>
      </c>
      <c r="E41" s="9">
        <v>127.5</v>
      </c>
      <c r="F41" s="9">
        <v>229.6</v>
      </c>
      <c r="G41" s="9">
        <v>499.3</v>
      </c>
      <c r="H41" s="9">
        <v>337</v>
      </c>
      <c r="I41" s="9">
        <v>0</v>
      </c>
      <c r="J41" s="9">
        <v>366.3</v>
      </c>
      <c r="K41" s="9">
        <v>275.2</v>
      </c>
      <c r="L41" s="9">
        <v>440.8</v>
      </c>
      <c r="M41" s="9">
        <v>509.7</v>
      </c>
      <c r="N41" s="9">
        <v>427</v>
      </c>
      <c r="O41" s="9">
        <v>426.1</v>
      </c>
      <c r="P41" s="9">
        <v>475.2</v>
      </c>
      <c r="Q41" s="9">
        <v>403.00000000000006</v>
      </c>
      <c r="R41" s="9">
        <v>0</v>
      </c>
      <c r="S41" s="9">
        <v>56.400000000000006</v>
      </c>
      <c r="T41" s="9">
        <v>261.5</v>
      </c>
      <c r="U41" s="9">
        <v>349.3</v>
      </c>
      <c r="V41" s="9">
        <v>144.5</v>
      </c>
      <c r="W41" s="9">
        <v>88.7</v>
      </c>
      <c r="X41" s="9">
        <v>205.2</v>
      </c>
      <c r="Y41" s="9">
        <v>403</v>
      </c>
      <c r="Z41" s="277"/>
      <c r="AA41" s="61"/>
      <c r="AC41" s="265"/>
      <c r="AD41" s="61"/>
    </row>
    <row r="42" spans="1:30" ht="15.75">
      <c r="A42" s="106" t="s">
        <v>2717</v>
      </c>
      <c r="B42" s="3"/>
      <c r="C42" s="3"/>
      <c r="D42" s="32">
        <f t="shared" si="0"/>
        <v>6909.7500000000009</v>
      </c>
      <c r="E42" s="9">
        <v>306.5</v>
      </c>
      <c r="F42" s="9">
        <v>447.3</v>
      </c>
      <c r="G42" s="9">
        <v>198.00000000000003</v>
      </c>
      <c r="H42" s="9">
        <v>398.95000000000005</v>
      </c>
      <c r="I42" s="9">
        <v>303.3</v>
      </c>
      <c r="J42" s="9">
        <v>151.4</v>
      </c>
      <c r="K42" s="9">
        <v>589</v>
      </c>
      <c r="L42" s="9">
        <v>347.5</v>
      </c>
      <c r="M42" s="9">
        <v>475.5</v>
      </c>
      <c r="N42" s="9">
        <v>436.8</v>
      </c>
      <c r="O42" s="9">
        <v>460.1</v>
      </c>
      <c r="P42" s="9">
        <v>452.6</v>
      </c>
      <c r="Q42" s="9">
        <v>423.5</v>
      </c>
      <c r="R42" s="9">
        <v>0</v>
      </c>
      <c r="S42" s="9">
        <v>298.7</v>
      </c>
      <c r="T42" s="9">
        <v>56.8</v>
      </c>
      <c r="U42" s="9">
        <v>355.3</v>
      </c>
      <c r="V42" s="9">
        <v>424.8</v>
      </c>
      <c r="W42" s="9">
        <v>80.3</v>
      </c>
      <c r="X42" s="9">
        <v>217</v>
      </c>
      <c r="Y42" s="9">
        <v>486.40000000000003</v>
      </c>
      <c r="Z42" s="106"/>
      <c r="AA42" s="61"/>
      <c r="AC42" s="265"/>
      <c r="AD42" s="61"/>
    </row>
    <row r="43" spans="1:30" ht="15.75">
      <c r="A43" s="276" t="s">
        <v>3608</v>
      </c>
      <c r="B43" s="3"/>
      <c r="C43" s="3"/>
      <c r="D43" s="32">
        <f t="shared" si="0"/>
        <v>5461.55</v>
      </c>
      <c r="E43" s="9">
        <v>26.2</v>
      </c>
      <c r="F43" s="9">
        <v>141.1</v>
      </c>
      <c r="G43" s="9">
        <v>377.7</v>
      </c>
      <c r="H43" s="9">
        <v>293.39999999999998</v>
      </c>
      <c r="I43" s="9">
        <v>15.1</v>
      </c>
      <c r="J43" s="9">
        <v>183</v>
      </c>
      <c r="K43" s="9">
        <v>0</v>
      </c>
      <c r="L43" s="9">
        <v>192</v>
      </c>
      <c r="M43" s="9">
        <v>405.6</v>
      </c>
      <c r="N43" s="9">
        <v>451.5</v>
      </c>
      <c r="O43" s="9">
        <v>465.5</v>
      </c>
      <c r="P43" s="9">
        <v>602.5</v>
      </c>
      <c r="Q43" s="9">
        <v>557.6</v>
      </c>
      <c r="R43" s="9">
        <v>30.599999999999998</v>
      </c>
      <c r="S43" s="9">
        <v>217.3</v>
      </c>
      <c r="T43" s="9">
        <v>356.3</v>
      </c>
      <c r="U43" s="9">
        <v>189</v>
      </c>
      <c r="V43" s="9">
        <v>249.5</v>
      </c>
      <c r="W43" s="9">
        <v>31.5</v>
      </c>
      <c r="X43" s="9">
        <v>166.8</v>
      </c>
      <c r="Y43" s="9">
        <v>509.35</v>
      </c>
      <c r="Z43" s="276"/>
      <c r="AA43" s="61"/>
      <c r="AC43" s="265"/>
      <c r="AD43" s="61"/>
    </row>
    <row r="44" spans="1:30" ht="15.75">
      <c r="A44" s="106" t="s">
        <v>2210</v>
      </c>
      <c r="B44" s="3"/>
      <c r="C44" s="3"/>
      <c r="D44" s="32">
        <f t="shared" si="0"/>
        <v>7507.65</v>
      </c>
      <c r="E44" s="9">
        <v>277.2</v>
      </c>
      <c r="F44" s="9">
        <v>287</v>
      </c>
      <c r="G44" s="9">
        <v>391.2</v>
      </c>
      <c r="H44" s="9">
        <v>576.4</v>
      </c>
      <c r="I44" s="9">
        <v>272.3</v>
      </c>
      <c r="J44" s="9">
        <v>440.9</v>
      </c>
      <c r="K44" s="9">
        <v>361.8</v>
      </c>
      <c r="L44" s="9">
        <v>318</v>
      </c>
      <c r="M44" s="9">
        <v>692.5</v>
      </c>
      <c r="N44" s="9">
        <v>700.7</v>
      </c>
      <c r="O44" s="9">
        <v>441.8</v>
      </c>
      <c r="P44" s="9">
        <v>429.99999999999994</v>
      </c>
      <c r="Q44" s="9">
        <v>484.75</v>
      </c>
      <c r="R44" s="9">
        <v>0</v>
      </c>
      <c r="S44" s="9">
        <v>207.2</v>
      </c>
      <c r="T44" s="9">
        <v>329.1</v>
      </c>
      <c r="U44" s="9">
        <v>310.7</v>
      </c>
      <c r="V44" s="9">
        <v>269.89999999999998</v>
      </c>
      <c r="W44" s="9">
        <v>31.5</v>
      </c>
      <c r="X44" s="9">
        <v>150</v>
      </c>
      <c r="Y44" s="9">
        <v>534.70000000000005</v>
      </c>
      <c r="Z44" s="106"/>
      <c r="AA44" s="61"/>
      <c r="AC44" s="265"/>
      <c r="AD44" s="61"/>
    </row>
    <row r="45" spans="1:30" ht="15.75">
      <c r="A45" s="276" t="s">
        <v>3609</v>
      </c>
      <c r="B45" s="3"/>
      <c r="C45" s="3"/>
      <c r="D45" s="32">
        <f t="shared" si="0"/>
        <v>6609.2500000000009</v>
      </c>
      <c r="E45" s="9">
        <v>44.5</v>
      </c>
      <c r="F45" s="9">
        <v>176</v>
      </c>
      <c r="G45" s="9">
        <v>554.9</v>
      </c>
      <c r="H45" s="9">
        <v>432.8</v>
      </c>
      <c r="I45" s="9">
        <v>66</v>
      </c>
      <c r="J45" s="9">
        <v>442.49999999999994</v>
      </c>
      <c r="K45" s="9">
        <v>204.8</v>
      </c>
      <c r="L45" s="9">
        <v>439.9</v>
      </c>
      <c r="M45" s="9">
        <v>594.40000000000009</v>
      </c>
      <c r="N45" s="9">
        <v>546</v>
      </c>
      <c r="O45" s="9">
        <v>583.15</v>
      </c>
      <c r="P45" s="9">
        <v>458.9</v>
      </c>
      <c r="Q45" s="9">
        <v>307</v>
      </c>
      <c r="R45" s="9">
        <v>171.6</v>
      </c>
      <c r="S45" s="9">
        <v>54</v>
      </c>
      <c r="T45" s="9">
        <v>175.1</v>
      </c>
      <c r="U45" s="9">
        <v>141.19999999999999</v>
      </c>
      <c r="V45" s="9">
        <v>193.7</v>
      </c>
      <c r="W45" s="9">
        <v>191.8</v>
      </c>
      <c r="X45" s="9">
        <v>373.5</v>
      </c>
      <c r="Y45" s="9">
        <v>457.5</v>
      </c>
      <c r="Z45" s="276"/>
      <c r="AA45" s="61"/>
      <c r="AC45" s="265"/>
      <c r="AD45" s="61"/>
    </row>
    <row r="46" spans="1:30" ht="15.75">
      <c r="A46" s="277" t="s">
        <v>1654</v>
      </c>
      <c r="B46" s="3"/>
      <c r="C46" s="3"/>
      <c r="D46" s="32">
        <f t="shared" si="0"/>
        <v>4657.55</v>
      </c>
      <c r="E46" s="9">
        <v>113.60000000000001</v>
      </c>
      <c r="F46" s="9">
        <v>26</v>
      </c>
      <c r="G46" s="9">
        <v>440.8</v>
      </c>
      <c r="H46" s="9">
        <v>275.95000000000005</v>
      </c>
      <c r="I46" s="9">
        <v>98.7</v>
      </c>
      <c r="J46" s="9">
        <v>124.69999999999999</v>
      </c>
      <c r="K46" s="9">
        <v>90</v>
      </c>
      <c r="L46" s="9">
        <v>62.1</v>
      </c>
      <c r="M46" s="9">
        <v>287.10000000000002</v>
      </c>
      <c r="N46" s="9">
        <v>348.9</v>
      </c>
      <c r="O46" s="9">
        <v>236.29999999999998</v>
      </c>
      <c r="P46" s="9">
        <v>404.7</v>
      </c>
      <c r="Q46" s="9">
        <v>198.00000000000003</v>
      </c>
      <c r="R46" s="9">
        <v>142.79999999999998</v>
      </c>
      <c r="S46" s="9">
        <v>58.5</v>
      </c>
      <c r="T46" s="9">
        <v>234.2</v>
      </c>
      <c r="U46" s="9">
        <v>166.6</v>
      </c>
      <c r="V46" s="9">
        <v>6</v>
      </c>
      <c r="W46" s="9">
        <v>403.9</v>
      </c>
      <c r="X46" s="9">
        <v>517.29999999999995</v>
      </c>
      <c r="Y46" s="9">
        <v>421.40000000000003</v>
      </c>
      <c r="Z46" s="277"/>
      <c r="AA46" s="61"/>
      <c r="AC46" s="265"/>
      <c r="AD46" s="61"/>
    </row>
    <row r="47" spans="1:30" ht="15.75">
      <c r="A47" s="277" t="s">
        <v>17</v>
      </c>
      <c r="B47" s="3"/>
      <c r="C47" s="3"/>
      <c r="D47" s="32">
        <f t="shared" si="0"/>
        <v>6611.9999999999991</v>
      </c>
      <c r="E47" s="9">
        <v>125.3</v>
      </c>
      <c r="F47" s="9">
        <v>221.8</v>
      </c>
      <c r="G47" s="9">
        <v>421.7</v>
      </c>
      <c r="H47" s="9">
        <v>342.40000000000003</v>
      </c>
      <c r="I47" s="9">
        <v>10.4</v>
      </c>
      <c r="J47" s="9">
        <v>190.4</v>
      </c>
      <c r="K47" s="9">
        <v>68.600000000000009</v>
      </c>
      <c r="L47" s="9">
        <v>277.8</v>
      </c>
      <c r="M47" s="9">
        <v>404.4</v>
      </c>
      <c r="N47" s="9">
        <v>574.79999999999995</v>
      </c>
      <c r="O47" s="9">
        <v>542.29999999999995</v>
      </c>
      <c r="P47" s="9">
        <v>622.29999999999995</v>
      </c>
      <c r="Q47" s="9">
        <v>503.2</v>
      </c>
      <c r="R47" s="9">
        <v>0</v>
      </c>
      <c r="S47" s="9">
        <v>194.9</v>
      </c>
      <c r="T47" s="9">
        <v>458.7</v>
      </c>
      <c r="U47" s="9">
        <v>401.40000000000003</v>
      </c>
      <c r="V47" s="9">
        <v>392.4</v>
      </c>
      <c r="W47" s="9">
        <v>94.3</v>
      </c>
      <c r="X47" s="9">
        <v>172</v>
      </c>
      <c r="Y47" s="9">
        <v>592.9</v>
      </c>
      <c r="Z47" s="277"/>
      <c r="AA47" s="61"/>
      <c r="AC47" s="265"/>
      <c r="AD47" s="61"/>
    </row>
    <row r="48" spans="1:30" ht="15.75">
      <c r="A48" s="276" t="s">
        <v>3610</v>
      </c>
      <c r="B48" s="3"/>
      <c r="C48" s="3"/>
      <c r="D48" s="32">
        <f t="shared" si="0"/>
        <v>6641.9000000000005</v>
      </c>
      <c r="E48" s="9">
        <v>271</v>
      </c>
      <c r="F48" s="9">
        <v>277.8</v>
      </c>
      <c r="G48" s="9">
        <v>247.4</v>
      </c>
      <c r="H48" s="9">
        <v>537.09999999999991</v>
      </c>
      <c r="I48" s="9">
        <v>107.8</v>
      </c>
      <c r="J48" s="9">
        <v>270.5</v>
      </c>
      <c r="K48" s="9">
        <v>256.2</v>
      </c>
      <c r="L48" s="9">
        <v>330.79999999999995</v>
      </c>
      <c r="M48" s="9">
        <v>494</v>
      </c>
      <c r="N48" s="9">
        <v>517.90000000000009</v>
      </c>
      <c r="O48" s="9">
        <v>457</v>
      </c>
      <c r="P48" s="9">
        <v>379</v>
      </c>
      <c r="Q48" s="9">
        <v>279.60000000000002</v>
      </c>
      <c r="R48" s="9">
        <v>0</v>
      </c>
      <c r="S48" s="9">
        <v>207</v>
      </c>
      <c r="T48" s="9">
        <v>276.7</v>
      </c>
      <c r="U48" s="9">
        <v>462.5</v>
      </c>
      <c r="V48" s="9">
        <v>448.8</v>
      </c>
      <c r="W48" s="9">
        <v>266.5</v>
      </c>
      <c r="X48" s="9">
        <v>208.3</v>
      </c>
      <c r="Y48" s="9">
        <v>346</v>
      </c>
      <c r="Z48" s="276"/>
      <c r="AA48" s="61"/>
      <c r="AC48" s="265"/>
      <c r="AD48" s="61"/>
    </row>
    <row r="49" spans="1:30" ht="15.75">
      <c r="A49" s="106" t="s">
        <v>162</v>
      </c>
      <c r="B49" s="3"/>
      <c r="C49" s="3"/>
      <c r="D49" s="32">
        <f t="shared" si="0"/>
        <v>5687.7000000000007</v>
      </c>
      <c r="E49" s="9">
        <v>4.4000000000000004</v>
      </c>
      <c r="F49" s="9">
        <v>199.1</v>
      </c>
      <c r="G49" s="9">
        <v>381.8</v>
      </c>
      <c r="H49" s="9">
        <v>349</v>
      </c>
      <c r="I49" s="9">
        <v>210</v>
      </c>
      <c r="J49" s="9">
        <v>276.5</v>
      </c>
      <c r="K49" s="9">
        <v>144</v>
      </c>
      <c r="L49" s="9">
        <v>193.9</v>
      </c>
      <c r="M49" s="9">
        <v>449</v>
      </c>
      <c r="N49" s="9">
        <v>451.6</v>
      </c>
      <c r="O49" s="9">
        <v>455.4</v>
      </c>
      <c r="P49" s="9">
        <v>401.3</v>
      </c>
      <c r="Q49" s="9">
        <v>319</v>
      </c>
      <c r="R49" s="9">
        <v>19.5</v>
      </c>
      <c r="S49" s="9">
        <v>175.9</v>
      </c>
      <c r="T49" s="9">
        <v>52.8</v>
      </c>
      <c r="U49" s="9">
        <v>261.5</v>
      </c>
      <c r="V49" s="9">
        <v>266.5</v>
      </c>
      <c r="W49" s="9">
        <v>488.5</v>
      </c>
      <c r="X49" s="9">
        <v>181.1</v>
      </c>
      <c r="Y49" s="9">
        <v>406.90000000000003</v>
      </c>
      <c r="Z49" s="106"/>
      <c r="AA49" s="61"/>
      <c r="AC49" s="265"/>
      <c r="AD49" s="61"/>
    </row>
    <row r="50" spans="1:30" ht="15.75">
      <c r="A50" s="106" t="s">
        <v>2197</v>
      </c>
      <c r="B50" s="3"/>
      <c r="C50" s="3"/>
      <c r="D50" s="32">
        <f t="shared" si="0"/>
        <v>6307.5999999999995</v>
      </c>
      <c r="E50" s="9">
        <v>494.7</v>
      </c>
      <c r="F50" s="9">
        <v>292</v>
      </c>
      <c r="G50" s="9">
        <v>268.5</v>
      </c>
      <c r="H50" s="9">
        <v>458.9</v>
      </c>
      <c r="I50" s="9">
        <v>169.5</v>
      </c>
      <c r="J50" s="9">
        <v>315.59999999999997</v>
      </c>
      <c r="K50" s="9">
        <v>286.60000000000002</v>
      </c>
      <c r="L50" s="9">
        <v>371.7</v>
      </c>
      <c r="M50" s="9">
        <v>456.5</v>
      </c>
      <c r="N50" s="9">
        <v>538</v>
      </c>
      <c r="O50" s="9">
        <v>448.79999999999995</v>
      </c>
      <c r="P50" s="9">
        <v>448.7</v>
      </c>
      <c r="Q50" s="9">
        <v>358.6</v>
      </c>
      <c r="R50" s="9">
        <v>0</v>
      </c>
      <c r="S50" s="9">
        <v>220.79999999999998</v>
      </c>
      <c r="T50" s="9">
        <v>135.5</v>
      </c>
      <c r="U50" s="9">
        <v>266</v>
      </c>
      <c r="V50" s="9">
        <v>128.30000000000001</v>
      </c>
      <c r="W50" s="9">
        <v>84.4</v>
      </c>
      <c r="X50" s="9">
        <v>214</v>
      </c>
      <c r="Y50" s="9">
        <v>350.5</v>
      </c>
      <c r="Z50" s="106"/>
      <c r="AA50" s="61"/>
      <c r="AC50" s="265"/>
      <c r="AD50" s="61"/>
    </row>
    <row r="51" spans="1:30" ht="15.75">
      <c r="A51" s="276" t="s">
        <v>3611</v>
      </c>
      <c r="B51" s="3"/>
      <c r="C51" s="3"/>
      <c r="D51" s="32">
        <f t="shared" si="0"/>
        <v>8522</v>
      </c>
      <c r="E51" s="9">
        <v>225.4</v>
      </c>
      <c r="F51" s="9">
        <v>536.29999999999995</v>
      </c>
      <c r="G51" s="9">
        <v>358</v>
      </c>
      <c r="H51" s="9">
        <v>757.4</v>
      </c>
      <c r="I51" s="9">
        <v>205</v>
      </c>
      <c r="J51" s="9">
        <v>462.5</v>
      </c>
      <c r="K51" s="9">
        <v>531.5</v>
      </c>
      <c r="L51" s="9">
        <v>324</v>
      </c>
      <c r="M51" s="9">
        <v>618.4</v>
      </c>
      <c r="N51" s="9">
        <v>679.59999999999991</v>
      </c>
      <c r="O51" s="9">
        <v>539.79999999999995</v>
      </c>
      <c r="P51" s="9">
        <v>587.09999999999991</v>
      </c>
      <c r="Q51" s="9">
        <v>350.4</v>
      </c>
      <c r="R51" s="9">
        <v>132</v>
      </c>
      <c r="S51" s="9">
        <v>256.2</v>
      </c>
      <c r="T51" s="9">
        <v>217.8</v>
      </c>
      <c r="U51" s="9">
        <v>399.5</v>
      </c>
      <c r="V51" s="9">
        <v>467</v>
      </c>
      <c r="W51" s="9">
        <v>175.6</v>
      </c>
      <c r="X51" s="9">
        <v>202</v>
      </c>
      <c r="Y51" s="9">
        <v>496.5</v>
      </c>
      <c r="Z51" s="276"/>
      <c r="AA51" s="61"/>
      <c r="AC51" s="265"/>
      <c r="AD51" s="61"/>
    </row>
    <row r="52" spans="1:30" ht="15.75">
      <c r="A52" s="106" t="s">
        <v>2711</v>
      </c>
      <c r="B52" s="3"/>
      <c r="C52" s="3"/>
      <c r="D52" s="32">
        <f t="shared" si="0"/>
        <v>6926.2999999999984</v>
      </c>
      <c r="E52" s="9">
        <v>241.3</v>
      </c>
      <c r="F52" s="9">
        <v>275</v>
      </c>
      <c r="G52" s="9">
        <v>396.3</v>
      </c>
      <c r="H52" s="9">
        <v>306.29999999999995</v>
      </c>
      <c r="I52" s="9">
        <v>165.5</v>
      </c>
      <c r="J52" s="9">
        <v>138.6</v>
      </c>
      <c r="K52" s="9">
        <v>226.4</v>
      </c>
      <c r="L52" s="9">
        <v>238</v>
      </c>
      <c r="M52" s="9">
        <v>382.7</v>
      </c>
      <c r="N52" s="9">
        <v>558.1</v>
      </c>
      <c r="O52" s="9">
        <v>553</v>
      </c>
      <c r="P52" s="9">
        <v>664.39999999999986</v>
      </c>
      <c r="Q52" s="9">
        <v>468.8</v>
      </c>
      <c r="R52" s="9">
        <v>25.2</v>
      </c>
      <c r="S52" s="9">
        <v>107.9</v>
      </c>
      <c r="T52" s="9">
        <v>416.90000000000003</v>
      </c>
      <c r="U52" s="9">
        <v>546.80000000000007</v>
      </c>
      <c r="V52" s="9">
        <v>385</v>
      </c>
      <c r="W52" s="9">
        <v>91.5</v>
      </c>
      <c r="X52" s="9">
        <v>159.9</v>
      </c>
      <c r="Y52" s="9">
        <v>578.70000000000005</v>
      </c>
      <c r="Z52" s="106"/>
      <c r="AA52" s="61"/>
      <c r="AC52" s="265"/>
      <c r="AD52" s="61"/>
    </row>
    <row r="53" spans="1:30" ht="15.75">
      <c r="A53" s="106" t="s">
        <v>2213</v>
      </c>
      <c r="B53" s="3"/>
      <c r="C53" s="3"/>
      <c r="D53" s="32">
        <f t="shared" si="0"/>
        <v>7100.6000000000013</v>
      </c>
      <c r="E53" s="9">
        <v>205</v>
      </c>
      <c r="F53" s="9">
        <v>263</v>
      </c>
      <c r="G53" s="9">
        <v>429</v>
      </c>
      <c r="H53" s="9">
        <v>497.7</v>
      </c>
      <c r="I53" s="9">
        <v>45.5</v>
      </c>
      <c r="J53" s="9">
        <v>243.20000000000002</v>
      </c>
      <c r="K53" s="9">
        <v>212.5</v>
      </c>
      <c r="L53" s="9">
        <v>414.6</v>
      </c>
      <c r="M53" s="9">
        <v>475.4</v>
      </c>
      <c r="N53" s="9">
        <v>645.20000000000005</v>
      </c>
      <c r="O53" s="9">
        <v>494.8</v>
      </c>
      <c r="P53" s="9">
        <v>593.1</v>
      </c>
      <c r="Q53" s="9">
        <v>544.69999999999993</v>
      </c>
      <c r="R53" s="9">
        <v>50.3</v>
      </c>
      <c r="S53" s="9">
        <v>152.80000000000001</v>
      </c>
      <c r="T53" s="9">
        <v>120</v>
      </c>
      <c r="U53" s="9">
        <v>433.1</v>
      </c>
      <c r="V53" s="9">
        <v>437.2</v>
      </c>
      <c r="W53" s="9">
        <v>224.99999999999997</v>
      </c>
      <c r="X53" s="9">
        <v>150</v>
      </c>
      <c r="Y53" s="9">
        <v>468.49999999999994</v>
      </c>
      <c r="Z53" s="106"/>
      <c r="AA53" s="61"/>
      <c r="AC53" s="265"/>
      <c r="AD53" s="61"/>
    </row>
    <row r="54" spans="1:30" ht="15.75">
      <c r="A54" s="106" t="s">
        <v>2703</v>
      </c>
      <c r="B54" s="3"/>
      <c r="C54" s="3"/>
      <c r="D54" s="32">
        <f t="shared" si="0"/>
        <v>6673.6</v>
      </c>
      <c r="E54" s="9">
        <v>126.5</v>
      </c>
      <c r="F54" s="9">
        <v>273</v>
      </c>
      <c r="G54" s="9">
        <v>354.2</v>
      </c>
      <c r="H54" s="9">
        <v>583.4</v>
      </c>
      <c r="I54" s="9">
        <v>351</v>
      </c>
      <c r="J54" s="9">
        <v>414.7</v>
      </c>
      <c r="K54" s="9">
        <v>325.5</v>
      </c>
      <c r="L54" s="9">
        <v>301.5</v>
      </c>
      <c r="M54" s="9">
        <v>576</v>
      </c>
      <c r="N54" s="9">
        <v>576.70000000000005</v>
      </c>
      <c r="O54" s="9">
        <v>429.5</v>
      </c>
      <c r="P54" s="9">
        <v>352.7</v>
      </c>
      <c r="Q54" s="9">
        <v>369.79999999999995</v>
      </c>
      <c r="R54" s="9">
        <v>120.10000000000001</v>
      </c>
      <c r="S54" s="9">
        <v>253.2</v>
      </c>
      <c r="T54" s="9">
        <v>11</v>
      </c>
      <c r="U54" s="9">
        <v>279</v>
      </c>
      <c r="V54" s="9">
        <v>202.79999999999998</v>
      </c>
      <c r="W54" s="9">
        <v>32</v>
      </c>
      <c r="X54" s="9">
        <v>208.5</v>
      </c>
      <c r="Y54" s="9">
        <v>532.5</v>
      </c>
      <c r="Z54" s="106"/>
      <c r="AA54" s="61"/>
      <c r="AC54" s="265"/>
      <c r="AD54" s="61"/>
    </row>
    <row r="55" spans="1:30" ht="15.75">
      <c r="A55" s="276" t="s">
        <v>3612</v>
      </c>
      <c r="B55" s="3"/>
      <c r="C55" s="3"/>
      <c r="D55" s="32">
        <f t="shared" si="0"/>
        <v>6706.95</v>
      </c>
      <c r="E55" s="9">
        <v>237.5</v>
      </c>
      <c r="F55" s="9">
        <v>284.7</v>
      </c>
      <c r="G55" s="9">
        <v>392.4</v>
      </c>
      <c r="H55" s="9">
        <v>638.74999999999989</v>
      </c>
      <c r="I55" s="9">
        <v>228.2</v>
      </c>
      <c r="J55" s="9">
        <v>299.10000000000002</v>
      </c>
      <c r="K55" s="9">
        <v>381.5</v>
      </c>
      <c r="L55" s="9">
        <v>276.7</v>
      </c>
      <c r="M55" s="9">
        <v>558</v>
      </c>
      <c r="N55" s="9">
        <v>457.5</v>
      </c>
      <c r="O55" s="9">
        <v>451.4</v>
      </c>
      <c r="P55" s="9">
        <v>394.3</v>
      </c>
      <c r="Q55" s="9">
        <v>473.3</v>
      </c>
      <c r="R55" s="9">
        <v>98.199999999999989</v>
      </c>
      <c r="S55" s="9">
        <v>55.000000000000007</v>
      </c>
      <c r="T55" s="9">
        <v>198.9</v>
      </c>
      <c r="U55" s="9">
        <v>228.9</v>
      </c>
      <c r="V55" s="9">
        <v>172.20000000000002</v>
      </c>
      <c r="W55" s="9">
        <v>134.30000000000001</v>
      </c>
      <c r="X55" s="9">
        <v>288</v>
      </c>
      <c r="Y55" s="9">
        <v>458.1</v>
      </c>
      <c r="Z55" s="276"/>
      <c r="AA55" s="61"/>
      <c r="AC55" s="265"/>
      <c r="AD55" s="61"/>
    </row>
    <row r="56" spans="1:30" ht="15.75">
      <c r="A56" s="106" t="s">
        <v>2196</v>
      </c>
      <c r="B56" s="3"/>
      <c r="C56" s="3"/>
      <c r="D56" s="32">
        <f t="shared" si="0"/>
        <v>7034.65</v>
      </c>
      <c r="E56" s="9">
        <v>25.700000000000003</v>
      </c>
      <c r="F56" s="9">
        <v>292.5</v>
      </c>
      <c r="G56" s="9">
        <v>495.70000000000005</v>
      </c>
      <c r="H56" s="9">
        <v>607.25</v>
      </c>
      <c r="I56" s="9">
        <v>141.5</v>
      </c>
      <c r="J56" s="9">
        <v>474.3</v>
      </c>
      <c r="K56" s="9">
        <v>321.5</v>
      </c>
      <c r="L56" s="9">
        <v>255.79999999999998</v>
      </c>
      <c r="M56" s="9">
        <v>569.70000000000005</v>
      </c>
      <c r="N56" s="9">
        <v>524.1</v>
      </c>
      <c r="O56" s="9">
        <v>492</v>
      </c>
      <c r="P56" s="9">
        <v>664</v>
      </c>
      <c r="Q56" s="9">
        <v>434.5</v>
      </c>
      <c r="R56" s="9">
        <v>11.700000000000001</v>
      </c>
      <c r="S56" s="9">
        <v>102</v>
      </c>
      <c r="T56" s="9">
        <v>109.9</v>
      </c>
      <c r="U56" s="9">
        <v>173.6</v>
      </c>
      <c r="V56" s="9">
        <v>107.80000000000001</v>
      </c>
      <c r="W56" s="9">
        <v>221.39999999999998</v>
      </c>
      <c r="X56" s="9">
        <v>341.1</v>
      </c>
      <c r="Y56" s="9">
        <v>668.6</v>
      </c>
      <c r="Z56" s="106"/>
      <c r="AA56" s="61"/>
      <c r="AC56" s="265"/>
      <c r="AD56" s="61"/>
    </row>
    <row r="57" spans="1:30" ht="15.75">
      <c r="A57" s="276" t="s">
        <v>3613</v>
      </c>
      <c r="B57" s="3"/>
      <c r="C57" s="3"/>
      <c r="D57" s="32">
        <f t="shared" si="0"/>
        <v>6258.8499999999976</v>
      </c>
      <c r="E57" s="9">
        <v>178.7</v>
      </c>
      <c r="F57" s="9">
        <v>173.5</v>
      </c>
      <c r="G57" s="9">
        <v>345.6</v>
      </c>
      <c r="H57" s="9">
        <v>492.15</v>
      </c>
      <c r="I57" s="9">
        <v>135</v>
      </c>
      <c r="J57" s="9">
        <v>320.60000000000002</v>
      </c>
      <c r="K57" s="9">
        <v>453.6</v>
      </c>
      <c r="L57" s="9">
        <v>267.69999999999993</v>
      </c>
      <c r="M57" s="9">
        <v>536.6</v>
      </c>
      <c r="N57" s="9">
        <v>513</v>
      </c>
      <c r="O57" s="9">
        <v>428.8</v>
      </c>
      <c r="P57" s="9">
        <v>356.8</v>
      </c>
      <c r="Q57" s="9">
        <v>325.8</v>
      </c>
      <c r="R57" s="9">
        <v>191.5</v>
      </c>
      <c r="S57" s="9">
        <v>150.9</v>
      </c>
      <c r="T57" s="9">
        <v>181.2</v>
      </c>
      <c r="U57" s="9">
        <v>188.70000000000002</v>
      </c>
      <c r="V57" s="9">
        <v>126.4</v>
      </c>
      <c r="W57" s="9">
        <v>218.40000000000003</v>
      </c>
      <c r="X57" s="9">
        <v>286.7</v>
      </c>
      <c r="Y57" s="9">
        <v>387.2</v>
      </c>
      <c r="Z57" s="276"/>
      <c r="AA57" s="61"/>
      <c r="AC57" s="265"/>
      <c r="AD57" s="61"/>
    </row>
    <row r="58" spans="1:30" ht="15.75">
      <c r="A58" s="106" t="s">
        <v>2725</v>
      </c>
      <c r="B58" s="3"/>
      <c r="C58" s="3"/>
      <c r="D58" s="32">
        <f t="shared" si="0"/>
        <v>6864.0000000000009</v>
      </c>
      <c r="E58" s="9">
        <v>331.7</v>
      </c>
      <c r="F58" s="9">
        <v>332</v>
      </c>
      <c r="G58" s="9">
        <v>277.39999999999998</v>
      </c>
      <c r="H58" s="9">
        <v>391.9</v>
      </c>
      <c r="I58" s="9">
        <v>215.4</v>
      </c>
      <c r="J58" s="9">
        <v>362.40000000000003</v>
      </c>
      <c r="K58" s="9">
        <v>334.8</v>
      </c>
      <c r="L58" s="9">
        <v>266.5</v>
      </c>
      <c r="M58" s="9">
        <v>587.09999999999991</v>
      </c>
      <c r="N58" s="9">
        <v>608.6</v>
      </c>
      <c r="O58" s="9">
        <v>381.2</v>
      </c>
      <c r="P58" s="9">
        <v>412.3</v>
      </c>
      <c r="Q58" s="9">
        <v>303</v>
      </c>
      <c r="R58" s="9">
        <v>49.500000000000007</v>
      </c>
      <c r="S58" s="9">
        <v>66.8</v>
      </c>
      <c r="T58" s="9">
        <v>287.8</v>
      </c>
      <c r="U58" s="9">
        <v>408</v>
      </c>
      <c r="V58" s="9">
        <v>318.10000000000002</v>
      </c>
      <c r="W58" s="9">
        <v>297.2</v>
      </c>
      <c r="X58" s="9">
        <v>150</v>
      </c>
      <c r="Y58" s="9">
        <v>482.3</v>
      </c>
      <c r="Z58" s="106"/>
      <c r="AA58" s="61"/>
      <c r="AC58" s="265"/>
      <c r="AD58" s="61"/>
    </row>
    <row r="59" spans="1:30" ht="15.75">
      <c r="A59" s="106" t="s">
        <v>704</v>
      </c>
      <c r="B59" s="3"/>
      <c r="C59" s="3"/>
      <c r="D59" s="32">
        <f t="shared" si="0"/>
        <v>6754.9000000000005</v>
      </c>
      <c r="E59" s="9">
        <v>127.5</v>
      </c>
      <c r="F59" s="9">
        <v>349.59999999999997</v>
      </c>
      <c r="G59" s="9">
        <v>282.3</v>
      </c>
      <c r="H59" s="9">
        <v>422.2</v>
      </c>
      <c r="I59" s="9">
        <v>130</v>
      </c>
      <c r="J59" s="9">
        <v>322.5</v>
      </c>
      <c r="K59" s="9">
        <v>259</v>
      </c>
      <c r="L59" s="9">
        <v>378.8</v>
      </c>
      <c r="M59" s="9">
        <v>509.7</v>
      </c>
      <c r="N59" s="9">
        <v>498.5</v>
      </c>
      <c r="O59" s="9">
        <v>389.5</v>
      </c>
      <c r="P59" s="9">
        <v>601.20000000000005</v>
      </c>
      <c r="Q59" s="9">
        <v>353.70000000000005</v>
      </c>
      <c r="R59" s="9">
        <v>0</v>
      </c>
      <c r="S59" s="9">
        <v>0</v>
      </c>
      <c r="T59" s="9">
        <v>509.6</v>
      </c>
      <c r="U59" s="9">
        <v>451.3</v>
      </c>
      <c r="V59" s="9">
        <v>339.20000000000005</v>
      </c>
      <c r="W59" s="9">
        <v>126.5</v>
      </c>
      <c r="X59" s="9">
        <v>205.2</v>
      </c>
      <c r="Y59" s="9">
        <v>498.59999999999997</v>
      </c>
      <c r="Z59" s="106"/>
      <c r="AA59" s="61"/>
      <c r="AC59" s="265"/>
      <c r="AD59" s="61"/>
    </row>
    <row r="60" spans="1:30" ht="15.75">
      <c r="A60" s="106" t="s">
        <v>2724</v>
      </c>
      <c r="B60" s="3"/>
      <c r="C60" s="3"/>
      <c r="D60" s="32">
        <f t="shared" si="0"/>
        <v>5946.7</v>
      </c>
      <c r="E60" s="9">
        <v>172.5</v>
      </c>
      <c r="F60" s="9">
        <v>64.399999999999991</v>
      </c>
      <c r="G60" s="9">
        <v>234</v>
      </c>
      <c r="H60" s="9">
        <v>518.1</v>
      </c>
      <c r="I60" s="9">
        <v>252.5</v>
      </c>
      <c r="J60" s="9">
        <v>393.3</v>
      </c>
      <c r="K60" s="9">
        <v>240.1</v>
      </c>
      <c r="L60" s="9">
        <v>259.60000000000002</v>
      </c>
      <c r="M60" s="9">
        <v>565.30000000000007</v>
      </c>
      <c r="N60" s="9">
        <v>574.20000000000005</v>
      </c>
      <c r="O60" s="9">
        <v>537.19999999999993</v>
      </c>
      <c r="P60" s="9">
        <v>251.20000000000002</v>
      </c>
      <c r="Q60" s="9">
        <v>346.1</v>
      </c>
      <c r="R60" s="9">
        <v>180</v>
      </c>
      <c r="S60" s="9">
        <v>96.6</v>
      </c>
      <c r="T60" s="9">
        <v>282.2</v>
      </c>
      <c r="U60" s="9">
        <v>55.000000000000007</v>
      </c>
      <c r="V60" s="9">
        <v>74.5</v>
      </c>
      <c r="W60" s="9">
        <v>339</v>
      </c>
      <c r="X60" s="9">
        <v>161.19999999999999</v>
      </c>
      <c r="Y60" s="9">
        <v>349.7</v>
      </c>
      <c r="Z60" s="106"/>
      <c r="AA60" s="61"/>
      <c r="AC60" s="265"/>
      <c r="AD60" s="61"/>
    </row>
    <row r="61" spans="1:30" ht="15.75">
      <c r="A61" s="277" t="s">
        <v>2318</v>
      </c>
      <c r="B61" s="3"/>
      <c r="C61" s="3"/>
      <c r="D61" s="32">
        <f t="shared" si="0"/>
        <v>6759.0999999999995</v>
      </c>
      <c r="E61" s="9">
        <v>339.7</v>
      </c>
      <c r="F61" s="9">
        <v>281</v>
      </c>
      <c r="G61" s="9">
        <v>240</v>
      </c>
      <c r="H61" s="9">
        <v>441.6</v>
      </c>
      <c r="I61" s="9">
        <v>156.5</v>
      </c>
      <c r="J61" s="9">
        <v>219.4</v>
      </c>
      <c r="K61" s="9">
        <v>321.5</v>
      </c>
      <c r="L61" s="9">
        <v>444.5</v>
      </c>
      <c r="M61" s="9">
        <v>426.9</v>
      </c>
      <c r="N61" s="9">
        <v>445.9</v>
      </c>
      <c r="O61" s="9">
        <v>387.6</v>
      </c>
      <c r="P61" s="9">
        <v>519.90000000000009</v>
      </c>
      <c r="Q61" s="9">
        <v>583.9</v>
      </c>
      <c r="R61" s="9">
        <v>30.7</v>
      </c>
      <c r="S61" s="9">
        <v>207.5</v>
      </c>
      <c r="T61" s="9">
        <v>456</v>
      </c>
      <c r="U61" s="9">
        <v>408.4</v>
      </c>
      <c r="V61" s="9">
        <v>293.8</v>
      </c>
      <c r="W61" s="9">
        <v>27.3</v>
      </c>
      <c r="X61" s="9">
        <v>166.5</v>
      </c>
      <c r="Y61" s="9">
        <v>360.5</v>
      </c>
      <c r="Z61" s="277"/>
      <c r="AA61" s="61"/>
      <c r="AC61" s="265"/>
      <c r="AD61" s="61"/>
    </row>
    <row r="62" spans="1:30" ht="15.75">
      <c r="A62" s="106" t="s">
        <v>3614</v>
      </c>
      <c r="B62" s="3"/>
      <c r="C62" s="3"/>
      <c r="D62" s="32">
        <f t="shared" si="0"/>
        <v>6704.5000000000009</v>
      </c>
      <c r="E62" s="9">
        <v>232.5</v>
      </c>
      <c r="F62" s="9">
        <v>314</v>
      </c>
      <c r="G62" s="9">
        <v>394.3</v>
      </c>
      <c r="H62" s="9">
        <v>289.5</v>
      </c>
      <c r="I62" s="9">
        <v>326.89999999999998</v>
      </c>
      <c r="J62" s="9">
        <v>169.2</v>
      </c>
      <c r="K62" s="9">
        <v>187.9</v>
      </c>
      <c r="L62" s="9">
        <v>194.20000000000002</v>
      </c>
      <c r="M62" s="9">
        <v>436.90000000000003</v>
      </c>
      <c r="N62" s="9">
        <v>526.4</v>
      </c>
      <c r="O62" s="9">
        <v>562.79999999999995</v>
      </c>
      <c r="P62" s="9">
        <v>689.19999999999982</v>
      </c>
      <c r="Q62" s="9">
        <v>515.80000000000007</v>
      </c>
      <c r="R62" s="9">
        <v>42</v>
      </c>
      <c r="S62" s="9">
        <v>42</v>
      </c>
      <c r="T62" s="9">
        <v>225.2</v>
      </c>
      <c r="U62" s="9">
        <v>362.2</v>
      </c>
      <c r="V62" s="9">
        <v>205.1</v>
      </c>
      <c r="W62" s="9">
        <v>216.60000000000002</v>
      </c>
      <c r="X62" s="9">
        <v>279.29999999999995</v>
      </c>
      <c r="Y62" s="9">
        <v>492.5</v>
      </c>
      <c r="Z62" s="106"/>
      <c r="AA62" s="61"/>
      <c r="AC62" s="265"/>
      <c r="AD62" s="61"/>
    </row>
    <row r="63" spans="1:30" ht="15.75">
      <c r="A63" s="106" t="s">
        <v>2707</v>
      </c>
      <c r="B63" s="3"/>
      <c r="C63" s="3"/>
      <c r="D63" s="32">
        <f t="shared" si="0"/>
        <v>5998.9000000000005</v>
      </c>
      <c r="E63" s="9">
        <v>298.39999999999998</v>
      </c>
      <c r="F63" s="9">
        <v>265.3</v>
      </c>
      <c r="G63" s="9">
        <v>258.2</v>
      </c>
      <c r="H63" s="9">
        <v>513</v>
      </c>
      <c r="I63" s="9">
        <v>38.5</v>
      </c>
      <c r="J63" s="9">
        <v>390.7</v>
      </c>
      <c r="K63" s="9">
        <v>215.7</v>
      </c>
      <c r="L63" s="9">
        <v>154.30000000000001</v>
      </c>
      <c r="M63" s="9">
        <v>517.9</v>
      </c>
      <c r="N63" s="9">
        <v>572.6</v>
      </c>
      <c r="O63" s="9">
        <v>284.3</v>
      </c>
      <c r="P63" s="9">
        <v>540.79999999999995</v>
      </c>
      <c r="Q63" s="9">
        <v>474.2</v>
      </c>
      <c r="R63" s="9">
        <v>0</v>
      </c>
      <c r="S63" s="9">
        <v>21.599999999999998</v>
      </c>
      <c r="T63" s="9">
        <v>450</v>
      </c>
      <c r="U63" s="9">
        <v>215.5</v>
      </c>
      <c r="V63" s="9">
        <v>17.100000000000001</v>
      </c>
      <c r="W63" s="9">
        <v>7.7000000000000011</v>
      </c>
      <c r="X63" s="9">
        <v>364.40000000000003</v>
      </c>
      <c r="Y63" s="9">
        <v>398.70000000000005</v>
      </c>
      <c r="Z63" s="106"/>
      <c r="AA63" s="61"/>
      <c r="AC63" s="265"/>
      <c r="AD63" s="61"/>
    </row>
    <row r="64" spans="1:30" ht="15.75">
      <c r="A64" s="106" t="s">
        <v>700</v>
      </c>
      <c r="B64" s="3"/>
      <c r="C64" s="3"/>
      <c r="D64" s="32">
        <f t="shared" si="0"/>
        <v>8329.6</v>
      </c>
      <c r="E64" s="9">
        <v>83.4</v>
      </c>
      <c r="F64" s="9">
        <v>218</v>
      </c>
      <c r="G64" s="9">
        <v>431.5</v>
      </c>
      <c r="H64" s="9">
        <v>790.5</v>
      </c>
      <c r="I64" s="9">
        <v>246.5</v>
      </c>
      <c r="J64" s="9">
        <v>419.8</v>
      </c>
      <c r="K64" s="9">
        <v>325.60000000000002</v>
      </c>
      <c r="L64" s="9">
        <v>525.79999999999995</v>
      </c>
      <c r="M64" s="9">
        <v>617.79999999999995</v>
      </c>
      <c r="N64" s="9">
        <v>501.5</v>
      </c>
      <c r="O64" s="9">
        <v>450.5</v>
      </c>
      <c r="P64" s="9">
        <v>412.3</v>
      </c>
      <c r="Q64" s="9">
        <v>376.6</v>
      </c>
      <c r="R64" s="9">
        <v>297.3</v>
      </c>
      <c r="S64" s="9">
        <v>203.4</v>
      </c>
      <c r="T64" s="9">
        <v>202.5</v>
      </c>
      <c r="U64" s="9">
        <v>443.2</v>
      </c>
      <c r="V64" s="9">
        <v>589.20000000000005</v>
      </c>
      <c r="W64" s="9">
        <v>325.5</v>
      </c>
      <c r="X64" s="9">
        <v>440.59999999999997</v>
      </c>
      <c r="Y64" s="9">
        <v>428.09999999999997</v>
      </c>
      <c r="Z64" s="106"/>
      <c r="AA64" s="61"/>
      <c r="AC64" s="265"/>
      <c r="AD64" s="61"/>
    </row>
    <row r="65" spans="1:30" ht="15.75">
      <c r="A65" s="276" t="s">
        <v>21</v>
      </c>
      <c r="B65" s="3"/>
      <c r="C65" s="3"/>
      <c r="D65" s="32">
        <f t="shared" si="0"/>
        <v>6874.9</v>
      </c>
      <c r="E65" s="9">
        <v>113.2</v>
      </c>
      <c r="F65" s="9">
        <v>152.5</v>
      </c>
      <c r="G65" s="9">
        <v>375.4</v>
      </c>
      <c r="H65" s="9">
        <v>424.6</v>
      </c>
      <c r="I65" s="9">
        <v>54.3</v>
      </c>
      <c r="J65" s="9">
        <v>277</v>
      </c>
      <c r="K65" s="9">
        <v>280.2</v>
      </c>
      <c r="L65" s="9">
        <v>356.5</v>
      </c>
      <c r="M65" s="9">
        <v>485.5</v>
      </c>
      <c r="N65" s="9">
        <v>531.70000000000005</v>
      </c>
      <c r="O65" s="9">
        <v>573.5</v>
      </c>
      <c r="P65" s="9">
        <v>558.09999999999991</v>
      </c>
      <c r="Q65" s="9">
        <v>477.9</v>
      </c>
      <c r="R65" s="9">
        <v>82.5</v>
      </c>
      <c r="S65" s="9">
        <v>71.5</v>
      </c>
      <c r="T65" s="9">
        <v>513.50000000000011</v>
      </c>
      <c r="U65" s="9">
        <v>258.89999999999998</v>
      </c>
      <c r="V65" s="9">
        <v>169</v>
      </c>
      <c r="W65" s="9">
        <v>218</v>
      </c>
      <c r="X65" s="9">
        <v>360</v>
      </c>
      <c r="Y65" s="9">
        <v>541.1</v>
      </c>
      <c r="Z65" s="276"/>
      <c r="AA65" s="61"/>
      <c r="AC65" s="265"/>
      <c r="AD65" s="61"/>
    </row>
    <row r="66" spans="1:30" ht="15.75">
      <c r="A66" s="106" t="s">
        <v>141</v>
      </c>
      <c r="B66" s="3"/>
      <c r="C66" s="3"/>
      <c r="D66" s="32">
        <f t="shared" si="0"/>
        <v>5390.55</v>
      </c>
      <c r="E66" s="9">
        <v>254.5</v>
      </c>
      <c r="F66" s="9">
        <v>63</v>
      </c>
      <c r="G66" s="9">
        <v>240.5</v>
      </c>
      <c r="H66" s="9">
        <v>351.3</v>
      </c>
      <c r="I66" s="9">
        <v>50</v>
      </c>
      <c r="J66" s="9">
        <v>162</v>
      </c>
      <c r="K66" s="9">
        <v>4.5</v>
      </c>
      <c r="L66" s="9">
        <v>284.89999999999998</v>
      </c>
      <c r="M66" s="9">
        <v>389.6</v>
      </c>
      <c r="N66" s="9">
        <v>540</v>
      </c>
      <c r="O66" s="9">
        <v>544.20000000000005</v>
      </c>
      <c r="P66" s="9">
        <v>549.5</v>
      </c>
      <c r="Q66" s="9">
        <v>493.1</v>
      </c>
      <c r="R66" s="9">
        <v>0</v>
      </c>
      <c r="S66" s="9">
        <v>104.1</v>
      </c>
      <c r="T66" s="9">
        <v>427.3</v>
      </c>
      <c r="U66" s="9">
        <v>145.80000000000001</v>
      </c>
      <c r="V66" s="9">
        <v>18.3</v>
      </c>
      <c r="W66" s="9">
        <v>53.099999999999994</v>
      </c>
      <c r="X66" s="9">
        <v>152.4</v>
      </c>
      <c r="Y66" s="9">
        <v>562.44999999999993</v>
      </c>
      <c r="Z66" s="106"/>
      <c r="AA66" s="61"/>
      <c r="AC66" s="265"/>
      <c r="AD66" s="61"/>
    </row>
    <row r="67" spans="1:30" ht="15.75">
      <c r="A67" s="106" t="s">
        <v>2189</v>
      </c>
      <c r="B67" s="3"/>
      <c r="C67" s="3"/>
      <c r="D67" s="32">
        <f t="shared" si="0"/>
        <v>3310.6000000000004</v>
      </c>
      <c r="E67" s="9">
        <v>166.4</v>
      </c>
      <c r="F67" s="9">
        <v>319.5</v>
      </c>
      <c r="G67" s="9">
        <v>10.5</v>
      </c>
      <c r="H67" s="9">
        <v>213.8</v>
      </c>
      <c r="I67" s="9">
        <v>60</v>
      </c>
      <c r="J67" s="9">
        <v>19.899999999999999</v>
      </c>
      <c r="K67" s="9">
        <v>70</v>
      </c>
      <c r="L67" s="9">
        <v>18.2</v>
      </c>
      <c r="M67" s="9">
        <v>56.099999999999994</v>
      </c>
      <c r="N67" s="9">
        <v>122.7</v>
      </c>
      <c r="O67" s="9">
        <v>297</v>
      </c>
      <c r="P67" s="9">
        <v>219.50000000000003</v>
      </c>
      <c r="Q67" s="9">
        <v>94.5</v>
      </c>
      <c r="R67" s="9">
        <v>308.8</v>
      </c>
      <c r="S67" s="9">
        <v>113.5</v>
      </c>
      <c r="T67" s="9">
        <v>172.8</v>
      </c>
      <c r="U67" s="9">
        <v>180</v>
      </c>
      <c r="V67" s="9">
        <v>160.79999999999998</v>
      </c>
      <c r="W67" s="9">
        <v>292.2</v>
      </c>
      <c r="X67" s="9">
        <v>321.5</v>
      </c>
      <c r="Y67" s="9">
        <v>92.9</v>
      </c>
      <c r="Z67" s="106"/>
      <c r="AA67" s="61"/>
      <c r="AC67" s="265"/>
      <c r="AD67" s="61"/>
    </row>
    <row r="68" spans="1:30" ht="15.75">
      <c r="A68" s="277" t="s">
        <v>1667</v>
      </c>
      <c r="B68" s="3"/>
      <c r="C68" s="3"/>
      <c r="D68" s="32">
        <f t="shared" si="0"/>
        <v>4455.6000000000004</v>
      </c>
      <c r="E68" s="9">
        <v>265</v>
      </c>
      <c r="F68" s="9">
        <v>273.5</v>
      </c>
      <c r="G68" s="9">
        <v>249.2</v>
      </c>
      <c r="H68" s="9">
        <v>392.2</v>
      </c>
      <c r="I68" s="9">
        <v>150.4</v>
      </c>
      <c r="J68" s="9">
        <v>362.3</v>
      </c>
      <c r="K68" s="9">
        <v>77</v>
      </c>
      <c r="L68" s="9">
        <v>124.30000000000001</v>
      </c>
      <c r="M68" s="9">
        <v>380.5</v>
      </c>
      <c r="N68" s="9">
        <v>313.5</v>
      </c>
      <c r="O68" s="9">
        <v>226.5</v>
      </c>
      <c r="P68" s="9">
        <v>0</v>
      </c>
      <c r="Q68" s="9">
        <v>280.39999999999998</v>
      </c>
      <c r="R68" s="9">
        <v>217</v>
      </c>
      <c r="S68" s="9">
        <v>178</v>
      </c>
      <c r="T68" s="9">
        <v>324.10000000000002</v>
      </c>
      <c r="U68" s="9">
        <v>188.5</v>
      </c>
      <c r="V68" s="9">
        <v>47</v>
      </c>
      <c r="W68" s="9">
        <v>198.6</v>
      </c>
      <c r="X68" s="9">
        <v>126</v>
      </c>
      <c r="Y68" s="9">
        <v>81.600000000000009</v>
      </c>
      <c r="Z68" s="277"/>
      <c r="AA68" s="61"/>
      <c r="AC68" s="265"/>
      <c r="AD68" s="61"/>
    </row>
    <row r="69" spans="1:30" ht="15.75">
      <c r="A69" s="276" t="s">
        <v>3615</v>
      </c>
      <c r="B69" s="3"/>
      <c r="C69" s="3"/>
      <c r="D69" s="32">
        <f t="shared" si="0"/>
        <v>6863.2000000000007</v>
      </c>
      <c r="E69" s="9">
        <v>214.9</v>
      </c>
      <c r="F69" s="9">
        <v>237.9</v>
      </c>
      <c r="G69" s="9">
        <v>382.3</v>
      </c>
      <c r="H69" s="9">
        <v>316.5</v>
      </c>
      <c r="I69" s="9">
        <v>203</v>
      </c>
      <c r="J69" s="9">
        <v>324.60000000000002</v>
      </c>
      <c r="K69" s="9">
        <v>452.59999999999997</v>
      </c>
      <c r="L69" s="9">
        <v>341.9</v>
      </c>
      <c r="M69" s="9">
        <v>541.4</v>
      </c>
      <c r="N69" s="9">
        <v>684.6</v>
      </c>
      <c r="O69" s="9">
        <v>440.9</v>
      </c>
      <c r="P69" s="9">
        <v>467.1</v>
      </c>
      <c r="Q69" s="9">
        <v>464</v>
      </c>
      <c r="R69" s="9">
        <v>0</v>
      </c>
      <c r="S69" s="9">
        <v>71.7</v>
      </c>
      <c r="T69" s="9">
        <v>181</v>
      </c>
      <c r="U69" s="9">
        <v>387.1</v>
      </c>
      <c r="V69" s="9">
        <v>296.10000000000002</v>
      </c>
      <c r="W69" s="9">
        <v>172</v>
      </c>
      <c r="X69" s="9">
        <v>150</v>
      </c>
      <c r="Y69" s="9">
        <v>533.6</v>
      </c>
      <c r="Z69" s="276"/>
      <c r="AA69" s="61"/>
      <c r="AC69" s="265"/>
      <c r="AD69" s="61"/>
    </row>
    <row r="70" spans="1:30" ht="15.75">
      <c r="A70" s="106" t="s">
        <v>2718</v>
      </c>
      <c r="B70" s="3"/>
      <c r="C70" s="3"/>
      <c r="D70" s="32">
        <f t="shared" ref="D70:D133" si="1">SUM(E70:DZ70)</f>
        <v>5836.0499999999993</v>
      </c>
      <c r="E70" s="9">
        <v>360</v>
      </c>
      <c r="F70" s="9">
        <v>33</v>
      </c>
      <c r="G70" s="9">
        <v>246.20000000000002</v>
      </c>
      <c r="H70" s="9">
        <v>341.75</v>
      </c>
      <c r="I70" s="9">
        <v>45.5</v>
      </c>
      <c r="J70" s="9">
        <v>201.8</v>
      </c>
      <c r="K70" s="9">
        <v>156</v>
      </c>
      <c r="L70" s="9">
        <v>385.5</v>
      </c>
      <c r="M70" s="9">
        <v>425.3</v>
      </c>
      <c r="N70" s="9">
        <v>421.59999999999997</v>
      </c>
      <c r="O70" s="9">
        <v>408.79999999999995</v>
      </c>
      <c r="P70" s="9">
        <v>447.80000000000007</v>
      </c>
      <c r="Q70" s="9">
        <v>565.59999999999991</v>
      </c>
      <c r="R70" s="9">
        <v>1.3</v>
      </c>
      <c r="S70" s="9">
        <v>0</v>
      </c>
      <c r="T70" s="9">
        <v>474.8</v>
      </c>
      <c r="U70" s="9">
        <v>347.8</v>
      </c>
      <c r="V70" s="9">
        <v>283.7</v>
      </c>
      <c r="W70" s="9">
        <v>98.699999999999989</v>
      </c>
      <c r="X70" s="9">
        <v>168</v>
      </c>
      <c r="Y70" s="9">
        <v>422.90000000000003</v>
      </c>
      <c r="Z70" s="106"/>
      <c r="AA70" s="61"/>
      <c r="AC70" s="265"/>
      <c r="AD70" s="61"/>
    </row>
    <row r="71" spans="1:30" ht="15.75">
      <c r="A71" s="106" t="s">
        <v>2199</v>
      </c>
      <c r="B71" s="3"/>
      <c r="C71" s="3"/>
      <c r="D71" s="32">
        <f t="shared" si="1"/>
        <v>5966.5</v>
      </c>
      <c r="E71" s="9">
        <v>349.40000000000003</v>
      </c>
      <c r="F71" s="9">
        <v>195.3</v>
      </c>
      <c r="G71" s="9">
        <v>236</v>
      </c>
      <c r="H71" s="9">
        <v>437</v>
      </c>
      <c r="I71" s="9">
        <v>126</v>
      </c>
      <c r="J71" s="9">
        <v>308.2</v>
      </c>
      <c r="K71" s="9">
        <v>102</v>
      </c>
      <c r="L71" s="9">
        <v>327.8</v>
      </c>
      <c r="M71" s="9">
        <v>471.5</v>
      </c>
      <c r="N71" s="9">
        <v>439.2</v>
      </c>
      <c r="O71" s="9">
        <v>511.40000000000003</v>
      </c>
      <c r="P71" s="9">
        <v>561.5</v>
      </c>
      <c r="Q71" s="9">
        <v>380.29999999999995</v>
      </c>
      <c r="R71" s="9">
        <v>0</v>
      </c>
      <c r="S71" s="9">
        <v>129.30000000000001</v>
      </c>
      <c r="T71" s="9">
        <v>312.70000000000005</v>
      </c>
      <c r="U71" s="9">
        <v>231.3</v>
      </c>
      <c r="V71" s="9">
        <v>196.8</v>
      </c>
      <c r="W71" s="9">
        <v>39.200000000000003</v>
      </c>
      <c r="X71" s="9">
        <v>185.2</v>
      </c>
      <c r="Y71" s="9">
        <v>426.40000000000003</v>
      </c>
      <c r="Z71" s="106"/>
      <c r="AA71" s="61"/>
      <c r="AC71" s="265"/>
      <c r="AD71" s="61"/>
    </row>
    <row r="72" spans="1:30" ht="15.75">
      <c r="A72" s="277" t="s">
        <v>1668</v>
      </c>
      <c r="B72" s="3"/>
      <c r="C72" s="3"/>
      <c r="D72" s="32">
        <f t="shared" si="1"/>
        <v>6309.2499999999991</v>
      </c>
      <c r="E72" s="9">
        <v>448</v>
      </c>
      <c r="F72" s="9">
        <v>208.6</v>
      </c>
      <c r="G72" s="9">
        <v>462</v>
      </c>
      <c r="H72" s="9">
        <v>395</v>
      </c>
      <c r="I72" s="9">
        <v>211.8</v>
      </c>
      <c r="J72" s="9">
        <v>52</v>
      </c>
      <c r="K72" s="9">
        <v>258.89999999999998</v>
      </c>
      <c r="L72" s="9">
        <v>398.6</v>
      </c>
      <c r="M72" s="9">
        <v>254</v>
      </c>
      <c r="N72" s="9">
        <v>238</v>
      </c>
      <c r="O72" s="9">
        <v>445</v>
      </c>
      <c r="P72" s="9">
        <v>455.20000000000005</v>
      </c>
      <c r="Q72" s="9">
        <v>519.54999999999995</v>
      </c>
      <c r="R72" s="9">
        <v>300.75</v>
      </c>
      <c r="S72" s="9">
        <v>0</v>
      </c>
      <c r="T72" s="9">
        <v>250.25</v>
      </c>
      <c r="U72" s="9">
        <v>161.5</v>
      </c>
      <c r="V72" s="9">
        <v>95.2</v>
      </c>
      <c r="W72" s="9">
        <v>122.15</v>
      </c>
      <c r="X72" s="9">
        <v>615.25</v>
      </c>
      <c r="Y72" s="9">
        <v>417.5</v>
      </c>
      <c r="Z72" s="277"/>
      <c r="AA72" s="61"/>
      <c r="AC72" s="265"/>
      <c r="AD72" s="61"/>
    </row>
    <row r="73" spans="1:30" ht="15.75">
      <c r="A73" s="276" t="s">
        <v>3616</v>
      </c>
      <c r="B73" s="3"/>
      <c r="C73" s="3"/>
      <c r="D73" s="32">
        <f t="shared" si="1"/>
        <v>8671.15</v>
      </c>
      <c r="E73" s="9">
        <v>111.10000000000001</v>
      </c>
      <c r="F73" s="9">
        <v>328.2</v>
      </c>
      <c r="G73" s="9">
        <v>541.20000000000005</v>
      </c>
      <c r="H73" s="9">
        <v>583.25</v>
      </c>
      <c r="I73" s="9">
        <v>22.5</v>
      </c>
      <c r="J73" s="9">
        <v>637.4</v>
      </c>
      <c r="K73" s="9">
        <v>237.79999999999998</v>
      </c>
      <c r="L73" s="9">
        <v>517.59999999999991</v>
      </c>
      <c r="M73" s="9">
        <v>739</v>
      </c>
      <c r="N73" s="9">
        <v>673.69999999999993</v>
      </c>
      <c r="O73" s="9">
        <v>585.30000000000007</v>
      </c>
      <c r="P73" s="9">
        <v>548.29999999999995</v>
      </c>
      <c r="Q73" s="9">
        <v>601.1</v>
      </c>
      <c r="R73" s="9">
        <v>1.4</v>
      </c>
      <c r="S73" s="9">
        <v>200.9</v>
      </c>
      <c r="T73" s="9">
        <v>447.5</v>
      </c>
      <c r="U73" s="9">
        <v>318</v>
      </c>
      <c r="V73" s="9">
        <v>262.90000000000003</v>
      </c>
      <c r="W73" s="9">
        <v>322</v>
      </c>
      <c r="X73" s="9">
        <v>420</v>
      </c>
      <c r="Y73" s="9">
        <v>572</v>
      </c>
      <c r="Z73" s="276"/>
      <c r="AA73" s="61"/>
      <c r="AC73" s="265"/>
      <c r="AD73" s="61"/>
    </row>
    <row r="74" spans="1:30" ht="15.75">
      <c r="A74" s="276" t="s">
        <v>3617</v>
      </c>
      <c r="B74" s="3"/>
      <c r="C74" s="3"/>
      <c r="D74" s="32">
        <f t="shared" si="1"/>
        <v>6809.6499999999987</v>
      </c>
      <c r="E74" s="9">
        <v>254.4</v>
      </c>
      <c r="F74" s="9">
        <v>176.29999999999998</v>
      </c>
      <c r="G74" s="9">
        <v>381</v>
      </c>
      <c r="H74" s="9">
        <v>373.95</v>
      </c>
      <c r="I74" s="9">
        <v>253.5</v>
      </c>
      <c r="J74" s="9">
        <v>182.60000000000002</v>
      </c>
      <c r="K74" s="9">
        <v>116.3</v>
      </c>
      <c r="L74" s="9">
        <v>426.7</v>
      </c>
      <c r="M74" s="9">
        <v>429.40000000000003</v>
      </c>
      <c r="N74" s="9">
        <v>495.79999999999995</v>
      </c>
      <c r="O74" s="9">
        <v>448.2</v>
      </c>
      <c r="P74" s="9">
        <v>385.10000000000008</v>
      </c>
      <c r="Q74" s="9">
        <v>652.20000000000005</v>
      </c>
      <c r="R74" s="9">
        <v>105.4</v>
      </c>
      <c r="S74" s="9">
        <v>194.4</v>
      </c>
      <c r="T74" s="9">
        <v>231.4</v>
      </c>
      <c r="U74" s="9">
        <v>441.9</v>
      </c>
      <c r="V74" s="9">
        <v>292.5</v>
      </c>
      <c r="W74" s="9">
        <v>112.8</v>
      </c>
      <c r="X74" s="9">
        <v>422.3</v>
      </c>
      <c r="Y74" s="9">
        <v>433.50000000000006</v>
      </c>
      <c r="Z74" s="276"/>
      <c r="AA74" s="61"/>
      <c r="AC74" s="265"/>
      <c r="AD74" s="61"/>
    </row>
    <row r="75" spans="1:30" ht="15.75">
      <c r="A75" s="106" t="s">
        <v>667</v>
      </c>
      <c r="B75" s="3"/>
      <c r="C75" s="3"/>
      <c r="D75" s="32">
        <f t="shared" si="1"/>
        <v>6938.55</v>
      </c>
      <c r="E75" s="9">
        <v>382.5</v>
      </c>
      <c r="F75" s="9">
        <v>144</v>
      </c>
      <c r="G75" s="9">
        <v>347.9</v>
      </c>
      <c r="H75" s="9">
        <v>451.05</v>
      </c>
      <c r="I75" s="9">
        <v>185.1</v>
      </c>
      <c r="J75" s="9">
        <v>280</v>
      </c>
      <c r="K75" s="9">
        <v>275.7</v>
      </c>
      <c r="L75" s="9">
        <v>265.39999999999998</v>
      </c>
      <c r="M75" s="9">
        <v>560.79999999999995</v>
      </c>
      <c r="N75" s="9">
        <v>633.6</v>
      </c>
      <c r="O75" s="9">
        <v>567</v>
      </c>
      <c r="P75" s="9">
        <v>628.6</v>
      </c>
      <c r="Q75" s="9">
        <v>594</v>
      </c>
      <c r="R75" s="9">
        <v>0</v>
      </c>
      <c r="S75" s="9">
        <v>49.8</v>
      </c>
      <c r="T75" s="9">
        <v>319.10000000000002</v>
      </c>
      <c r="U75" s="9">
        <v>236.7</v>
      </c>
      <c r="V75" s="9">
        <v>139.80000000000001</v>
      </c>
      <c r="W75" s="9">
        <v>120.4</v>
      </c>
      <c r="X75" s="9">
        <v>214.6</v>
      </c>
      <c r="Y75" s="9">
        <v>542.5</v>
      </c>
      <c r="Z75" s="106"/>
      <c r="AA75" s="61"/>
      <c r="AC75" s="265"/>
      <c r="AD75" s="61"/>
    </row>
    <row r="76" spans="1:30" ht="15.75">
      <c r="A76" s="106" t="s">
        <v>2198</v>
      </c>
      <c r="B76" s="3"/>
      <c r="C76" s="3"/>
      <c r="D76" s="32">
        <f t="shared" si="1"/>
        <v>5951.3</v>
      </c>
      <c r="E76" s="9">
        <v>186.2</v>
      </c>
      <c r="F76" s="9">
        <v>169.5</v>
      </c>
      <c r="G76" s="9">
        <v>236</v>
      </c>
      <c r="H76" s="9">
        <v>404.6</v>
      </c>
      <c r="I76" s="9">
        <v>0</v>
      </c>
      <c r="J76" s="9">
        <v>346.4</v>
      </c>
      <c r="K76" s="9">
        <v>251.5</v>
      </c>
      <c r="L76" s="9">
        <v>591.4</v>
      </c>
      <c r="M76" s="9">
        <v>591</v>
      </c>
      <c r="N76" s="9">
        <v>450.5</v>
      </c>
      <c r="O76" s="9">
        <v>514.5</v>
      </c>
      <c r="P76" s="9">
        <v>392.2</v>
      </c>
      <c r="Q76" s="9">
        <v>334.5</v>
      </c>
      <c r="R76" s="9">
        <v>0</v>
      </c>
      <c r="S76" s="9">
        <v>19.8</v>
      </c>
      <c r="T76" s="9">
        <v>377.4</v>
      </c>
      <c r="U76" s="9">
        <v>229.5</v>
      </c>
      <c r="V76" s="9">
        <v>181.9</v>
      </c>
      <c r="W76" s="9">
        <v>147.30000000000001</v>
      </c>
      <c r="X76" s="9">
        <v>240.6</v>
      </c>
      <c r="Y76" s="9">
        <v>286.5</v>
      </c>
      <c r="Z76" s="106"/>
      <c r="AA76" s="61"/>
      <c r="AC76" s="265"/>
      <c r="AD76" s="61"/>
    </row>
    <row r="77" spans="1:30" ht="15.75">
      <c r="A77" s="106" t="s">
        <v>2205</v>
      </c>
      <c r="B77" s="3"/>
      <c r="C77" s="3"/>
      <c r="D77" s="32">
        <f t="shared" si="1"/>
        <v>7036.15</v>
      </c>
      <c r="E77" s="9">
        <v>170.5</v>
      </c>
      <c r="F77" s="9">
        <v>201.5</v>
      </c>
      <c r="G77" s="9">
        <v>269.5</v>
      </c>
      <c r="H77" s="9">
        <v>518</v>
      </c>
      <c r="I77" s="9">
        <v>202.5</v>
      </c>
      <c r="J77" s="9">
        <v>431.1</v>
      </c>
      <c r="K77" s="9">
        <v>270.60000000000002</v>
      </c>
      <c r="L77" s="9">
        <v>397.7</v>
      </c>
      <c r="M77" s="9">
        <v>644.4</v>
      </c>
      <c r="N77" s="9">
        <v>565</v>
      </c>
      <c r="O77" s="9">
        <v>654.85</v>
      </c>
      <c r="P77" s="9">
        <v>441.65000000000003</v>
      </c>
      <c r="Q77" s="9">
        <v>462.05</v>
      </c>
      <c r="R77" s="9">
        <v>9.7999999999999989</v>
      </c>
      <c r="S77" s="9">
        <v>94.500000000000014</v>
      </c>
      <c r="T77" s="9">
        <v>259.8</v>
      </c>
      <c r="U77" s="9">
        <v>283.5</v>
      </c>
      <c r="V77" s="9">
        <v>310.89999999999998</v>
      </c>
      <c r="W77" s="9">
        <v>194</v>
      </c>
      <c r="X77" s="9">
        <v>235.8</v>
      </c>
      <c r="Y77" s="9">
        <v>418.5</v>
      </c>
      <c r="Z77" s="106"/>
      <c r="AA77" s="61"/>
      <c r="AC77" s="265"/>
      <c r="AD77" s="61"/>
    </row>
    <row r="78" spans="1:30" ht="15.75">
      <c r="A78" s="106" t="s">
        <v>668</v>
      </c>
      <c r="B78" s="3"/>
      <c r="C78" s="3"/>
      <c r="D78" s="32">
        <f t="shared" si="1"/>
        <v>7624.7999999999984</v>
      </c>
      <c r="E78" s="9">
        <v>203.5</v>
      </c>
      <c r="F78" s="9">
        <v>506.34999999999997</v>
      </c>
      <c r="G78" s="9">
        <v>348.2</v>
      </c>
      <c r="H78" s="9">
        <v>431.9</v>
      </c>
      <c r="I78" s="9">
        <v>570.1</v>
      </c>
      <c r="J78" s="9">
        <v>161.1</v>
      </c>
      <c r="K78" s="9">
        <v>648.4</v>
      </c>
      <c r="L78" s="9">
        <v>238.8</v>
      </c>
      <c r="M78" s="9">
        <v>504.4</v>
      </c>
      <c r="N78" s="9">
        <v>458.09999999999997</v>
      </c>
      <c r="O78" s="9">
        <v>494.5</v>
      </c>
      <c r="P78" s="9">
        <v>449</v>
      </c>
      <c r="Q78" s="9">
        <v>345.4</v>
      </c>
      <c r="R78" s="9">
        <v>53.7</v>
      </c>
      <c r="S78" s="9">
        <v>554.70000000000005</v>
      </c>
      <c r="T78" s="9">
        <v>92.399999999999991</v>
      </c>
      <c r="U78" s="9">
        <v>384.15</v>
      </c>
      <c r="V78" s="9">
        <v>486.40000000000003</v>
      </c>
      <c r="W78" s="9">
        <v>74.699999999999989</v>
      </c>
      <c r="X78" s="9">
        <v>188</v>
      </c>
      <c r="Y78" s="9">
        <v>431</v>
      </c>
      <c r="Z78" s="106"/>
      <c r="AA78" s="61"/>
      <c r="AC78" s="265"/>
      <c r="AD78" s="61"/>
    </row>
    <row r="79" spans="1:30" ht="15.75">
      <c r="A79" s="106" t="s">
        <v>3618</v>
      </c>
      <c r="B79" s="3"/>
      <c r="C79" s="3"/>
      <c r="D79" s="32">
        <f t="shared" si="1"/>
        <v>8020.2000000000016</v>
      </c>
      <c r="E79" s="9">
        <v>471.4</v>
      </c>
      <c r="F79" s="9">
        <v>426.6</v>
      </c>
      <c r="G79" s="9">
        <v>386.8</v>
      </c>
      <c r="H79" s="9">
        <v>424.7</v>
      </c>
      <c r="I79" s="9">
        <v>241.3</v>
      </c>
      <c r="J79" s="9">
        <v>273.3</v>
      </c>
      <c r="K79" s="9">
        <v>380.8</v>
      </c>
      <c r="L79" s="9">
        <v>391.20000000000005</v>
      </c>
      <c r="M79" s="9">
        <v>552</v>
      </c>
      <c r="N79" s="9">
        <v>520.4</v>
      </c>
      <c r="O79" s="9">
        <v>572.70000000000005</v>
      </c>
      <c r="P79" s="9">
        <v>504.6</v>
      </c>
      <c r="Q79" s="9">
        <v>576.29999999999995</v>
      </c>
      <c r="R79" s="9">
        <v>82.5</v>
      </c>
      <c r="S79" s="9">
        <v>181</v>
      </c>
      <c r="T79" s="9">
        <v>178.3</v>
      </c>
      <c r="U79" s="9">
        <v>463.3</v>
      </c>
      <c r="V79" s="9">
        <v>453.5</v>
      </c>
      <c r="W79" s="9">
        <v>220</v>
      </c>
      <c r="X79" s="9">
        <v>353.1</v>
      </c>
      <c r="Y79" s="9">
        <v>366.4</v>
      </c>
      <c r="Z79" s="106"/>
      <c r="AA79" s="61"/>
      <c r="AC79" s="265"/>
      <c r="AD79" s="61"/>
    </row>
    <row r="80" spans="1:30" ht="15.75">
      <c r="A80" s="277" t="s">
        <v>23</v>
      </c>
      <c r="B80" s="3"/>
      <c r="C80" s="3"/>
      <c r="D80" s="32">
        <f t="shared" si="1"/>
        <v>6105.6</v>
      </c>
      <c r="E80" s="9">
        <v>215.7</v>
      </c>
      <c r="F80" s="9">
        <v>204.3</v>
      </c>
      <c r="G80" s="9">
        <v>354</v>
      </c>
      <c r="H80" s="9">
        <v>361.5</v>
      </c>
      <c r="I80" s="9">
        <v>4.4000000000000004</v>
      </c>
      <c r="J80" s="9">
        <v>336.2</v>
      </c>
      <c r="K80" s="9">
        <v>155</v>
      </c>
      <c r="L80" s="9">
        <v>170.90000000000003</v>
      </c>
      <c r="M80" s="9">
        <v>487</v>
      </c>
      <c r="N80" s="9">
        <v>462.9</v>
      </c>
      <c r="O80" s="9">
        <v>516.30000000000007</v>
      </c>
      <c r="P80" s="9">
        <v>583</v>
      </c>
      <c r="Q80" s="9">
        <v>349.20000000000005</v>
      </c>
      <c r="R80" s="9">
        <v>96</v>
      </c>
      <c r="S80" s="9">
        <v>93.500000000000014</v>
      </c>
      <c r="T80" s="9">
        <v>180.4</v>
      </c>
      <c r="U80" s="9">
        <v>255.7</v>
      </c>
      <c r="V80" s="9">
        <v>331.7</v>
      </c>
      <c r="W80" s="9">
        <v>255.79999999999998</v>
      </c>
      <c r="X80" s="9">
        <v>241.1</v>
      </c>
      <c r="Y80" s="9">
        <v>450.99999999999994</v>
      </c>
      <c r="Z80" s="277"/>
      <c r="AA80" s="61"/>
      <c r="AC80" s="265"/>
      <c r="AD80" s="61"/>
    </row>
    <row r="81" spans="1:30" ht="15.75">
      <c r="A81" s="277" t="s">
        <v>25</v>
      </c>
      <c r="B81" s="3"/>
      <c r="C81" s="3"/>
      <c r="D81" s="32">
        <f t="shared" si="1"/>
        <v>6513.6000000000013</v>
      </c>
      <c r="E81" s="9">
        <v>212</v>
      </c>
      <c r="F81" s="9">
        <v>328.8</v>
      </c>
      <c r="G81" s="9">
        <v>244.5</v>
      </c>
      <c r="H81" s="9">
        <v>296.2</v>
      </c>
      <c r="I81" s="9">
        <v>291.5</v>
      </c>
      <c r="J81" s="9">
        <v>164.6</v>
      </c>
      <c r="K81" s="9">
        <v>291.2</v>
      </c>
      <c r="L81" s="9">
        <v>273.3</v>
      </c>
      <c r="M81" s="9">
        <v>455</v>
      </c>
      <c r="N81" s="9">
        <v>538.29999999999995</v>
      </c>
      <c r="O81" s="9">
        <v>509.5</v>
      </c>
      <c r="P81" s="9">
        <v>361.7000000000001</v>
      </c>
      <c r="Q81" s="9">
        <v>545.70000000000005</v>
      </c>
      <c r="R81" s="9">
        <v>23.1</v>
      </c>
      <c r="S81" s="9">
        <v>32.4</v>
      </c>
      <c r="T81" s="9">
        <v>481.09999999999997</v>
      </c>
      <c r="U81" s="9">
        <v>365.3</v>
      </c>
      <c r="V81" s="9">
        <v>307.8</v>
      </c>
      <c r="W81" s="9">
        <v>305.7</v>
      </c>
      <c r="X81" s="9">
        <v>165.6</v>
      </c>
      <c r="Y81" s="9">
        <v>320.3</v>
      </c>
      <c r="Z81" s="277"/>
      <c r="AA81" s="61"/>
      <c r="AC81" s="265"/>
      <c r="AD81" s="61"/>
    </row>
    <row r="82" spans="1:30" ht="15.75">
      <c r="A82" s="106" t="s">
        <v>2704</v>
      </c>
      <c r="B82" s="3"/>
      <c r="C82" s="3"/>
      <c r="D82" s="32">
        <f t="shared" si="1"/>
        <v>7159.55</v>
      </c>
      <c r="E82" s="9">
        <v>321.60000000000002</v>
      </c>
      <c r="F82" s="9">
        <v>215.5</v>
      </c>
      <c r="G82" s="9">
        <v>397.2</v>
      </c>
      <c r="H82" s="9">
        <v>387.05</v>
      </c>
      <c r="I82" s="9">
        <v>4.4000000000000004</v>
      </c>
      <c r="J82" s="9">
        <v>291.09999999999997</v>
      </c>
      <c r="K82" s="9">
        <v>276.60000000000002</v>
      </c>
      <c r="L82" s="9">
        <v>451.1</v>
      </c>
      <c r="M82" s="9">
        <v>474</v>
      </c>
      <c r="N82" s="9">
        <v>542.4</v>
      </c>
      <c r="O82" s="9">
        <v>612.69999999999993</v>
      </c>
      <c r="P82" s="9">
        <v>690.99999999999989</v>
      </c>
      <c r="Q82" s="9">
        <v>457.9</v>
      </c>
      <c r="R82" s="9">
        <v>0</v>
      </c>
      <c r="S82" s="9">
        <v>133</v>
      </c>
      <c r="T82" s="9">
        <v>213.8</v>
      </c>
      <c r="U82" s="9">
        <v>388.2</v>
      </c>
      <c r="V82" s="9">
        <v>366.1</v>
      </c>
      <c r="W82" s="9">
        <v>115.80000000000001</v>
      </c>
      <c r="X82" s="9">
        <v>167.6</v>
      </c>
      <c r="Y82" s="9">
        <v>652.5</v>
      </c>
      <c r="Z82" s="106"/>
      <c r="AA82" s="61"/>
      <c r="AC82" s="265"/>
      <c r="AD82" s="61"/>
    </row>
    <row r="83" spans="1:30" ht="15.75">
      <c r="A83" s="105" t="s">
        <v>1343</v>
      </c>
      <c r="B83" s="3"/>
      <c r="C83" s="3"/>
      <c r="D83" s="32">
        <f t="shared" si="1"/>
        <v>6377.5999999999995</v>
      </c>
      <c r="E83" s="9">
        <v>207.39999999999998</v>
      </c>
      <c r="F83" s="9">
        <v>275.5</v>
      </c>
      <c r="G83" s="9">
        <v>331.6</v>
      </c>
      <c r="H83" s="9">
        <v>415.3</v>
      </c>
      <c r="I83" s="9">
        <v>56</v>
      </c>
      <c r="J83" s="9">
        <v>398.7</v>
      </c>
      <c r="K83" s="9">
        <v>135.30000000000001</v>
      </c>
      <c r="L83" s="9">
        <v>434.40000000000003</v>
      </c>
      <c r="M83" s="9">
        <v>624.5</v>
      </c>
      <c r="N83" s="9">
        <v>610.5</v>
      </c>
      <c r="O83" s="9">
        <v>359.5</v>
      </c>
      <c r="P83" s="9">
        <v>526.1</v>
      </c>
      <c r="Q83" s="9">
        <v>431</v>
      </c>
      <c r="R83" s="9">
        <v>0</v>
      </c>
      <c r="S83" s="9">
        <v>93.4</v>
      </c>
      <c r="T83" s="9">
        <v>125</v>
      </c>
      <c r="U83" s="9">
        <v>281.39999999999998</v>
      </c>
      <c r="V83" s="9">
        <v>250.1</v>
      </c>
      <c r="W83" s="9">
        <v>39.9</v>
      </c>
      <c r="X83" s="9">
        <v>305</v>
      </c>
      <c r="Y83" s="9">
        <v>477</v>
      </c>
      <c r="Z83" s="457"/>
      <c r="AA83" s="61"/>
      <c r="AC83" s="265"/>
      <c r="AD83" s="61"/>
    </row>
    <row r="84" spans="1:30" ht="15.75">
      <c r="A84" s="105" t="s">
        <v>1345</v>
      </c>
      <c r="B84" s="3"/>
      <c r="C84" s="3"/>
      <c r="D84" s="32">
        <f t="shared" si="1"/>
        <v>7506.65</v>
      </c>
      <c r="E84" s="9">
        <v>169.29999999999998</v>
      </c>
      <c r="F84" s="9">
        <v>242.60000000000002</v>
      </c>
      <c r="G84" s="9">
        <v>503.5</v>
      </c>
      <c r="H84" s="9">
        <v>500.45</v>
      </c>
      <c r="I84" s="9">
        <v>168</v>
      </c>
      <c r="J84" s="9">
        <v>393.9</v>
      </c>
      <c r="K84" s="9">
        <v>465</v>
      </c>
      <c r="L84" s="9">
        <v>406.40000000000003</v>
      </c>
      <c r="M84" s="9">
        <v>600.9</v>
      </c>
      <c r="N84" s="9">
        <v>719.19999999999993</v>
      </c>
      <c r="O84" s="9">
        <v>558.79999999999995</v>
      </c>
      <c r="P84" s="9">
        <v>610.39999999999986</v>
      </c>
      <c r="Q84" s="9">
        <v>548.70000000000005</v>
      </c>
      <c r="R84" s="9">
        <v>0</v>
      </c>
      <c r="S84" s="9">
        <v>178.1</v>
      </c>
      <c r="T84" s="9">
        <v>294.5</v>
      </c>
      <c r="U84" s="9">
        <v>198.4</v>
      </c>
      <c r="V84" s="9">
        <v>187.70000000000002</v>
      </c>
      <c r="W84" s="9">
        <v>29.4</v>
      </c>
      <c r="X84" s="9">
        <v>166.3</v>
      </c>
      <c r="Y84" s="9">
        <v>565.1</v>
      </c>
      <c r="Z84" s="457"/>
      <c r="AA84" s="61"/>
      <c r="AC84" s="265"/>
      <c r="AD84" s="61"/>
    </row>
    <row r="85" spans="1:30" ht="15.75">
      <c r="A85" s="106" t="s">
        <v>2705</v>
      </c>
      <c r="B85" s="3"/>
      <c r="C85" s="3"/>
      <c r="D85" s="32">
        <f t="shared" si="1"/>
        <v>6882.05</v>
      </c>
      <c r="E85" s="9">
        <v>390.7</v>
      </c>
      <c r="F85" s="9">
        <v>302.10000000000002</v>
      </c>
      <c r="G85" s="9">
        <v>293</v>
      </c>
      <c r="H85" s="9">
        <v>339.75</v>
      </c>
      <c r="I85" s="9">
        <v>44.5</v>
      </c>
      <c r="J85" s="9">
        <v>154.5</v>
      </c>
      <c r="K85" s="9">
        <v>195.2</v>
      </c>
      <c r="L85" s="9">
        <v>306.40000000000003</v>
      </c>
      <c r="M85" s="9">
        <v>378</v>
      </c>
      <c r="N85" s="9">
        <v>348.7</v>
      </c>
      <c r="O85" s="9">
        <v>465.59999999999997</v>
      </c>
      <c r="P85" s="9">
        <v>566.59999999999991</v>
      </c>
      <c r="Q85" s="9">
        <v>662.7</v>
      </c>
      <c r="R85" s="9">
        <v>90</v>
      </c>
      <c r="S85" s="9">
        <v>115.8</v>
      </c>
      <c r="T85" s="9">
        <v>514.70000000000005</v>
      </c>
      <c r="U85" s="9">
        <v>517.6</v>
      </c>
      <c r="V85" s="9">
        <v>423.3</v>
      </c>
      <c r="W85" s="9">
        <v>136.19999999999999</v>
      </c>
      <c r="X85" s="9">
        <v>376.3</v>
      </c>
      <c r="Y85" s="9">
        <v>260.40000000000003</v>
      </c>
      <c r="Z85" s="106"/>
      <c r="AA85" s="61"/>
      <c r="AC85" s="265"/>
      <c r="AD85" s="61"/>
    </row>
    <row r="86" spans="1:30" ht="15.75">
      <c r="A86" s="276" t="s">
        <v>3619</v>
      </c>
      <c r="B86" s="3"/>
      <c r="C86" s="3"/>
      <c r="D86" s="32">
        <f t="shared" si="1"/>
        <v>6449.65</v>
      </c>
      <c r="E86" s="9">
        <v>333.4</v>
      </c>
      <c r="F86" s="9">
        <v>168.6</v>
      </c>
      <c r="G86" s="9">
        <v>413.40000000000003</v>
      </c>
      <c r="H86" s="9">
        <v>369.75</v>
      </c>
      <c r="I86" s="9">
        <v>153.30000000000001</v>
      </c>
      <c r="J86" s="9">
        <v>196.20000000000002</v>
      </c>
      <c r="K86" s="9">
        <v>231.6</v>
      </c>
      <c r="L86" s="9">
        <v>183</v>
      </c>
      <c r="M86" s="9">
        <v>500.6</v>
      </c>
      <c r="N86" s="9">
        <v>550.1</v>
      </c>
      <c r="O86" s="9">
        <v>519.29999999999995</v>
      </c>
      <c r="P86" s="9">
        <v>634.70000000000005</v>
      </c>
      <c r="Q86" s="9">
        <v>652</v>
      </c>
      <c r="R86" s="9">
        <v>49.500000000000007</v>
      </c>
      <c r="S86" s="9">
        <v>0</v>
      </c>
      <c r="T86" s="9">
        <v>357.8</v>
      </c>
      <c r="U86" s="9">
        <v>239.9</v>
      </c>
      <c r="V86" s="9">
        <v>105</v>
      </c>
      <c r="W86" s="9">
        <v>31.5</v>
      </c>
      <c r="X86" s="9">
        <v>246.6</v>
      </c>
      <c r="Y86" s="9">
        <v>513.4</v>
      </c>
      <c r="Z86" s="276"/>
      <c r="AA86" s="61"/>
      <c r="AC86" s="265"/>
      <c r="AD86" s="61"/>
    </row>
    <row r="87" spans="1:30" ht="15.75">
      <c r="A87" s="276" t="s">
        <v>3620</v>
      </c>
      <c r="B87" s="3"/>
      <c r="C87" s="3"/>
      <c r="D87" s="32">
        <f t="shared" si="1"/>
        <v>8043.0500000000029</v>
      </c>
      <c r="E87" s="9">
        <v>287</v>
      </c>
      <c r="F87" s="9">
        <v>356.4</v>
      </c>
      <c r="G87" s="9">
        <v>465.40000000000003</v>
      </c>
      <c r="H87" s="9">
        <v>597.04999999999995</v>
      </c>
      <c r="I87" s="9">
        <v>126.7</v>
      </c>
      <c r="J87" s="9">
        <v>455.3</v>
      </c>
      <c r="K87" s="9">
        <v>224.29999999999998</v>
      </c>
      <c r="L87" s="9">
        <v>377.00000000000006</v>
      </c>
      <c r="M87" s="9">
        <v>634</v>
      </c>
      <c r="N87" s="9">
        <v>731.1</v>
      </c>
      <c r="O87" s="9">
        <v>560.6</v>
      </c>
      <c r="P87" s="9">
        <v>651.59999999999991</v>
      </c>
      <c r="Q87" s="9">
        <v>549.79999999999995</v>
      </c>
      <c r="R87" s="9">
        <v>12.100000000000001</v>
      </c>
      <c r="S87" s="9">
        <v>109.8</v>
      </c>
      <c r="T87" s="9">
        <v>282.60000000000002</v>
      </c>
      <c r="U87" s="9">
        <v>366</v>
      </c>
      <c r="V87" s="9">
        <v>242.5</v>
      </c>
      <c r="W87" s="9">
        <v>169.6</v>
      </c>
      <c r="X87" s="9">
        <v>331.59999999999997</v>
      </c>
      <c r="Y87" s="9">
        <v>512.59999999999991</v>
      </c>
      <c r="Z87" s="276"/>
      <c r="AA87" s="61"/>
      <c r="AC87" s="265"/>
      <c r="AD87" s="61"/>
    </row>
    <row r="88" spans="1:30" ht="15.75">
      <c r="A88" s="106" t="s">
        <v>2194</v>
      </c>
      <c r="B88" s="3"/>
      <c r="C88" s="3"/>
      <c r="D88" s="32">
        <f t="shared" si="1"/>
        <v>4795.05</v>
      </c>
      <c r="E88" s="9">
        <v>34.5</v>
      </c>
      <c r="F88" s="9">
        <v>139.1</v>
      </c>
      <c r="G88" s="9">
        <v>274.50000000000006</v>
      </c>
      <c r="H88" s="9">
        <v>230.55</v>
      </c>
      <c r="I88" s="9">
        <v>48</v>
      </c>
      <c r="J88" s="9">
        <v>41.099999999999994</v>
      </c>
      <c r="K88" s="9">
        <v>131.4</v>
      </c>
      <c r="L88" s="9">
        <v>120</v>
      </c>
      <c r="M88" s="9">
        <v>344.4</v>
      </c>
      <c r="N88" s="9">
        <v>346</v>
      </c>
      <c r="O88" s="9">
        <v>426</v>
      </c>
      <c r="P88" s="9">
        <v>283.7</v>
      </c>
      <c r="Q88" s="9">
        <v>370.90000000000003</v>
      </c>
      <c r="R88" s="9">
        <v>12.100000000000001</v>
      </c>
      <c r="S88" s="9">
        <v>175.1</v>
      </c>
      <c r="T88" s="9">
        <v>164.5</v>
      </c>
      <c r="U88" s="9">
        <v>305</v>
      </c>
      <c r="V88" s="9">
        <v>289.10000000000002</v>
      </c>
      <c r="W88" s="9">
        <v>195.59999999999997</v>
      </c>
      <c r="X88" s="9">
        <v>435.9</v>
      </c>
      <c r="Y88" s="9">
        <v>427.6</v>
      </c>
      <c r="Z88" s="106"/>
      <c r="AA88" s="61"/>
      <c r="AC88" s="265"/>
      <c r="AD88" s="61"/>
    </row>
    <row r="89" spans="1:30" ht="15.75">
      <c r="A89" s="106" t="s">
        <v>651</v>
      </c>
      <c r="B89" s="3"/>
      <c r="C89" s="3"/>
      <c r="D89" s="32">
        <f t="shared" si="1"/>
        <v>6805.9000000000005</v>
      </c>
      <c r="E89" s="9">
        <v>312.3</v>
      </c>
      <c r="F89" s="9">
        <v>329.5</v>
      </c>
      <c r="G89" s="9">
        <v>235.7</v>
      </c>
      <c r="H89" s="9">
        <v>549.5</v>
      </c>
      <c r="I89" s="9">
        <v>52.5</v>
      </c>
      <c r="J89" s="9">
        <v>426.7</v>
      </c>
      <c r="K89" s="9">
        <v>156</v>
      </c>
      <c r="L89" s="9">
        <v>352.1</v>
      </c>
      <c r="M89" s="9">
        <v>592.20000000000005</v>
      </c>
      <c r="N89" s="9">
        <v>581.5</v>
      </c>
      <c r="O89" s="9">
        <v>537.29999999999995</v>
      </c>
      <c r="P89" s="9">
        <v>538.4</v>
      </c>
      <c r="Q89" s="9">
        <v>375.20000000000005</v>
      </c>
      <c r="R89" s="9">
        <v>0</v>
      </c>
      <c r="S89" s="9">
        <v>109.5</v>
      </c>
      <c r="T89" s="9">
        <v>186.60000000000002</v>
      </c>
      <c r="U89" s="9">
        <v>378.8</v>
      </c>
      <c r="V89" s="9">
        <v>368.6</v>
      </c>
      <c r="W89" s="9">
        <v>163.4</v>
      </c>
      <c r="X89" s="9">
        <v>152.80000000000001</v>
      </c>
      <c r="Y89" s="9">
        <v>407.3</v>
      </c>
      <c r="Z89" s="106"/>
      <c r="AA89" s="61"/>
      <c r="AC89" s="265"/>
      <c r="AD89" s="61"/>
    </row>
    <row r="90" spans="1:30" ht="15.75">
      <c r="A90" s="106" t="s">
        <v>682</v>
      </c>
      <c r="B90" s="3"/>
      <c r="C90" s="3"/>
      <c r="D90" s="32">
        <f t="shared" si="1"/>
        <v>6301.0999999999995</v>
      </c>
      <c r="E90" s="9">
        <v>176.3</v>
      </c>
      <c r="F90" s="9">
        <v>186</v>
      </c>
      <c r="G90" s="9">
        <v>312.2</v>
      </c>
      <c r="H90" s="9">
        <v>392.5</v>
      </c>
      <c r="I90" s="9">
        <v>42</v>
      </c>
      <c r="J90" s="9">
        <v>205.2</v>
      </c>
      <c r="K90" s="9">
        <v>49.500000000000007</v>
      </c>
      <c r="L90" s="9">
        <v>308.39999999999998</v>
      </c>
      <c r="M90" s="9">
        <v>463.4</v>
      </c>
      <c r="N90" s="9">
        <v>491</v>
      </c>
      <c r="O90" s="9">
        <v>681.69999999999993</v>
      </c>
      <c r="P90" s="9">
        <v>562.09999999999991</v>
      </c>
      <c r="Q90" s="9">
        <v>232</v>
      </c>
      <c r="R90" s="9">
        <v>54.300000000000004</v>
      </c>
      <c r="S90" s="9">
        <v>69.400000000000006</v>
      </c>
      <c r="T90" s="9">
        <v>321.7</v>
      </c>
      <c r="U90" s="9">
        <v>258.39999999999998</v>
      </c>
      <c r="V90" s="9">
        <v>161.6</v>
      </c>
      <c r="W90" s="9">
        <v>386.09999999999997</v>
      </c>
      <c r="X90" s="9">
        <v>312.2</v>
      </c>
      <c r="Y90" s="9">
        <v>635.1</v>
      </c>
      <c r="Z90" s="106"/>
      <c r="AA90" s="61"/>
      <c r="AC90" s="265"/>
      <c r="AD90" s="61"/>
    </row>
    <row r="91" spans="1:30" ht="15.75">
      <c r="A91" s="106" t="s">
        <v>2700</v>
      </c>
      <c r="B91" s="3"/>
      <c r="C91" s="3"/>
      <c r="D91" s="32">
        <f t="shared" si="1"/>
        <v>6489.95</v>
      </c>
      <c r="E91" s="9">
        <v>180.2</v>
      </c>
      <c r="F91" s="9">
        <v>277</v>
      </c>
      <c r="G91" s="9">
        <v>201.60000000000002</v>
      </c>
      <c r="H91" s="9">
        <v>541.04999999999995</v>
      </c>
      <c r="I91" s="9">
        <v>69</v>
      </c>
      <c r="J91" s="9">
        <v>315</v>
      </c>
      <c r="K91" s="9">
        <v>144</v>
      </c>
      <c r="L91" s="9">
        <v>270.2</v>
      </c>
      <c r="M91" s="9">
        <v>557</v>
      </c>
      <c r="N91" s="9">
        <v>583.5</v>
      </c>
      <c r="O91" s="9">
        <v>432.4</v>
      </c>
      <c r="P91" s="9">
        <v>419.29999999999995</v>
      </c>
      <c r="Q91" s="9">
        <v>288.90000000000003</v>
      </c>
      <c r="R91" s="9">
        <v>121.80000000000001</v>
      </c>
      <c r="S91" s="9">
        <v>139.5</v>
      </c>
      <c r="T91" s="9">
        <v>157.9</v>
      </c>
      <c r="U91" s="9">
        <v>453.5</v>
      </c>
      <c r="V91" s="9">
        <v>313.79999999999995</v>
      </c>
      <c r="W91" s="9">
        <v>194.5</v>
      </c>
      <c r="X91" s="9">
        <v>222.1</v>
      </c>
      <c r="Y91" s="9">
        <v>607.69999999999993</v>
      </c>
      <c r="Z91" s="106"/>
      <c r="AA91" s="61"/>
      <c r="AC91" s="265"/>
      <c r="AD91" s="61"/>
    </row>
    <row r="92" spans="1:30" ht="15.75">
      <c r="A92" s="106" t="s">
        <v>2726</v>
      </c>
      <c r="B92" s="3"/>
      <c r="C92" s="3"/>
      <c r="D92" s="32">
        <f t="shared" si="1"/>
        <v>7430.4</v>
      </c>
      <c r="E92" s="9">
        <v>291.89999999999998</v>
      </c>
      <c r="F92" s="9">
        <v>593</v>
      </c>
      <c r="G92" s="9">
        <v>395.3</v>
      </c>
      <c r="H92" s="9">
        <v>532.5</v>
      </c>
      <c r="I92" s="9">
        <v>450.5</v>
      </c>
      <c r="J92" s="9">
        <v>307.70000000000005</v>
      </c>
      <c r="K92" s="9">
        <v>318.39999999999998</v>
      </c>
      <c r="L92" s="9">
        <v>127.7</v>
      </c>
      <c r="M92" s="9">
        <v>453.5</v>
      </c>
      <c r="N92" s="9">
        <v>620.29999999999995</v>
      </c>
      <c r="O92" s="9">
        <v>380.3</v>
      </c>
      <c r="P92" s="9">
        <v>438.3</v>
      </c>
      <c r="Q92" s="9">
        <v>399.7</v>
      </c>
      <c r="R92" s="9">
        <v>49.500000000000007</v>
      </c>
      <c r="S92" s="9">
        <v>242</v>
      </c>
      <c r="T92" s="9">
        <v>172</v>
      </c>
      <c r="U92" s="9">
        <v>493</v>
      </c>
      <c r="V92" s="9">
        <v>393.2</v>
      </c>
      <c r="W92" s="9">
        <v>159.69999999999999</v>
      </c>
      <c r="X92" s="9">
        <v>257.60000000000002</v>
      </c>
      <c r="Y92" s="9">
        <v>354.3</v>
      </c>
      <c r="Z92" s="106"/>
      <c r="AA92" s="61"/>
      <c r="AC92" s="265"/>
      <c r="AD92" s="61"/>
    </row>
    <row r="93" spans="1:30" ht="15.75">
      <c r="A93" s="276" t="s">
        <v>3621</v>
      </c>
      <c r="B93" s="3"/>
      <c r="C93" s="3"/>
      <c r="D93" s="32">
        <f t="shared" si="1"/>
        <v>7244.1</v>
      </c>
      <c r="E93" s="9">
        <v>58.5</v>
      </c>
      <c r="F93" s="9">
        <v>367</v>
      </c>
      <c r="G93" s="9">
        <v>317.8</v>
      </c>
      <c r="H93" s="9">
        <v>560.4</v>
      </c>
      <c r="I93" s="9">
        <v>190</v>
      </c>
      <c r="J93" s="9">
        <v>559.4</v>
      </c>
      <c r="K93" s="9">
        <v>458.7</v>
      </c>
      <c r="L93" s="9">
        <v>419.79999999999995</v>
      </c>
      <c r="M93" s="9">
        <v>671.5</v>
      </c>
      <c r="N93" s="9">
        <v>551.79999999999995</v>
      </c>
      <c r="O93" s="9">
        <v>498.5</v>
      </c>
      <c r="P93" s="9">
        <v>355.4</v>
      </c>
      <c r="Q93" s="9">
        <v>306.3</v>
      </c>
      <c r="R93" s="9">
        <v>49.3</v>
      </c>
      <c r="S93" s="9">
        <v>233</v>
      </c>
      <c r="T93" s="9">
        <v>132</v>
      </c>
      <c r="U93" s="9">
        <v>422.6</v>
      </c>
      <c r="V93" s="9">
        <v>425.59999999999997</v>
      </c>
      <c r="W93" s="9">
        <v>109.2</v>
      </c>
      <c r="X93" s="9">
        <v>237.3</v>
      </c>
      <c r="Y93" s="9">
        <v>320</v>
      </c>
      <c r="Z93" s="276"/>
      <c r="AA93" s="61"/>
      <c r="AC93" s="265"/>
      <c r="AD93" s="61"/>
    </row>
    <row r="94" spans="1:30" ht="15.75">
      <c r="A94" s="276" t="s">
        <v>3622</v>
      </c>
      <c r="B94" s="3"/>
      <c r="C94" s="3"/>
      <c r="D94" s="32">
        <f t="shared" si="1"/>
        <v>6762.8499999999985</v>
      </c>
      <c r="E94" s="9">
        <v>579.4</v>
      </c>
      <c r="F94" s="9">
        <v>501.8</v>
      </c>
      <c r="G94" s="9">
        <v>382</v>
      </c>
      <c r="H94" s="9">
        <v>401.6</v>
      </c>
      <c r="I94" s="9">
        <v>92</v>
      </c>
      <c r="J94" s="9">
        <v>153.6</v>
      </c>
      <c r="K94" s="9">
        <v>267.5</v>
      </c>
      <c r="L94" s="9">
        <v>230.6</v>
      </c>
      <c r="M94" s="9">
        <v>357.5</v>
      </c>
      <c r="N94" s="9">
        <v>376.6</v>
      </c>
      <c r="O94" s="9">
        <v>357.1</v>
      </c>
      <c r="P94" s="9">
        <v>456.5</v>
      </c>
      <c r="Q94" s="9">
        <v>209.60000000000002</v>
      </c>
      <c r="R94" s="9">
        <v>220.1</v>
      </c>
      <c r="S94" s="9">
        <v>374.7</v>
      </c>
      <c r="T94" s="9">
        <v>118.9</v>
      </c>
      <c r="U94" s="9">
        <v>604.5</v>
      </c>
      <c r="V94" s="9">
        <v>433.90000000000003</v>
      </c>
      <c r="W94" s="9">
        <v>189.65000000000003</v>
      </c>
      <c r="X94" s="9">
        <v>222.9</v>
      </c>
      <c r="Y94" s="9">
        <v>232.4</v>
      </c>
      <c r="Z94" s="276"/>
      <c r="AA94" s="61"/>
      <c r="AC94" s="265"/>
      <c r="AD94" s="61"/>
    </row>
    <row r="95" spans="1:30" ht="15.75">
      <c r="A95" s="106" t="s">
        <v>154</v>
      </c>
      <c r="B95" s="3"/>
      <c r="C95" s="3"/>
      <c r="D95" s="32">
        <f t="shared" si="1"/>
        <v>6687.2</v>
      </c>
      <c r="E95" s="9">
        <v>344.1</v>
      </c>
      <c r="F95" s="9">
        <v>192</v>
      </c>
      <c r="G95" s="9">
        <v>375.4</v>
      </c>
      <c r="H95" s="9">
        <v>361.7</v>
      </c>
      <c r="I95" s="9">
        <v>174.5</v>
      </c>
      <c r="J95" s="9">
        <v>147</v>
      </c>
      <c r="K95" s="9">
        <v>114.7</v>
      </c>
      <c r="L95" s="9">
        <v>209.6</v>
      </c>
      <c r="M95" s="9">
        <v>387.5</v>
      </c>
      <c r="N95" s="9">
        <v>379.6</v>
      </c>
      <c r="O95" s="9">
        <v>567.4</v>
      </c>
      <c r="P95" s="9">
        <v>644.04999999999984</v>
      </c>
      <c r="Q95" s="9">
        <v>522.79999999999995</v>
      </c>
      <c r="R95" s="9">
        <v>23.1</v>
      </c>
      <c r="S95" s="9">
        <v>97.8</v>
      </c>
      <c r="T95" s="9">
        <v>412.00000000000006</v>
      </c>
      <c r="U95" s="9">
        <v>406.6</v>
      </c>
      <c r="V95" s="9">
        <v>443.40000000000003</v>
      </c>
      <c r="W95" s="9">
        <v>250.4</v>
      </c>
      <c r="X95" s="9">
        <v>174.20000000000002</v>
      </c>
      <c r="Y95" s="9">
        <v>459.35</v>
      </c>
      <c r="Z95" s="106"/>
      <c r="AA95" s="61"/>
      <c r="AC95" s="265"/>
      <c r="AD95" s="61"/>
    </row>
    <row r="96" spans="1:30" ht="15.75">
      <c r="A96" s="106" t="s">
        <v>2206</v>
      </c>
      <c r="B96" s="3"/>
      <c r="C96" s="3"/>
      <c r="D96" s="32">
        <f t="shared" si="1"/>
        <v>8109.6999999999989</v>
      </c>
      <c r="E96" s="9">
        <v>138</v>
      </c>
      <c r="F96" s="9">
        <v>246.6</v>
      </c>
      <c r="G96" s="9">
        <v>508.59999999999997</v>
      </c>
      <c r="H96" s="9">
        <v>540.80000000000007</v>
      </c>
      <c r="I96" s="9">
        <v>162.5</v>
      </c>
      <c r="J96" s="9">
        <v>383</v>
      </c>
      <c r="K96" s="9">
        <v>361.1</v>
      </c>
      <c r="L96" s="9">
        <v>519.79999999999995</v>
      </c>
      <c r="M96" s="9">
        <v>594.29999999999995</v>
      </c>
      <c r="N96" s="9">
        <v>618.80000000000007</v>
      </c>
      <c r="O96" s="9">
        <v>553.5</v>
      </c>
      <c r="P96" s="9">
        <v>551.4</v>
      </c>
      <c r="Q96" s="9">
        <v>596.30000000000007</v>
      </c>
      <c r="R96" s="9">
        <v>0</v>
      </c>
      <c r="S96" s="9">
        <v>150.19999999999999</v>
      </c>
      <c r="T96" s="9">
        <v>370.2</v>
      </c>
      <c r="U96" s="9">
        <v>423.2</v>
      </c>
      <c r="V96" s="9">
        <v>328.79999999999995</v>
      </c>
      <c r="W96" s="9">
        <v>283.90000000000003</v>
      </c>
      <c r="X96" s="9">
        <v>254.5</v>
      </c>
      <c r="Y96" s="9">
        <v>524.20000000000005</v>
      </c>
      <c r="Z96" s="106"/>
      <c r="AA96" s="61"/>
      <c r="AC96" s="265"/>
      <c r="AD96" s="61"/>
    </row>
    <row r="97" spans="1:30" ht="15.75">
      <c r="A97" s="106" t="s">
        <v>669</v>
      </c>
      <c r="B97" s="3"/>
      <c r="C97" s="3"/>
      <c r="D97" s="32">
        <f t="shared" si="1"/>
        <v>5910.85</v>
      </c>
      <c r="E97" s="9">
        <v>154</v>
      </c>
      <c r="F97" s="9">
        <v>147</v>
      </c>
      <c r="G97" s="9">
        <v>312.10000000000002</v>
      </c>
      <c r="H97" s="9">
        <v>253.35</v>
      </c>
      <c r="I97" s="9">
        <v>161.6</v>
      </c>
      <c r="J97" s="9">
        <v>102.9</v>
      </c>
      <c r="K97" s="9">
        <v>175.3</v>
      </c>
      <c r="L97" s="9">
        <v>287.8</v>
      </c>
      <c r="M97" s="9">
        <v>411.5</v>
      </c>
      <c r="N97" s="9">
        <v>356</v>
      </c>
      <c r="O97" s="9">
        <v>636.6</v>
      </c>
      <c r="P97" s="9">
        <v>548.1</v>
      </c>
      <c r="Q97" s="9">
        <v>436.6</v>
      </c>
      <c r="R97" s="9">
        <v>0</v>
      </c>
      <c r="S97" s="9">
        <v>49.800000000000004</v>
      </c>
      <c r="T97" s="9">
        <v>287.2</v>
      </c>
      <c r="U97" s="9">
        <v>281.3</v>
      </c>
      <c r="V97" s="9">
        <v>215.5</v>
      </c>
      <c r="W97" s="9">
        <v>282.3</v>
      </c>
      <c r="X97" s="9">
        <v>264.7</v>
      </c>
      <c r="Y97" s="9">
        <v>547.20000000000005</v>
      </c>
      <c r="Z97" s="106"/>
      <c r="AA97" s="61"/>
      <c r="AC97" s="265"/>
      <c r="AD97" s="61"/>
    </row>
    <row r="98" spans="1:30" ht="15.75">
      <c r="A98" s="106" t="s">
        <v>2715</v>
      </c>
      <c r="B98" s="3"/>
      <c r="C98" s="3"/>
      <c r="D98" s="32">
        <f t="shared" si="1"/>
        <v>6614.9000000000005</v>
      </c>
      <c r="E98" s="9">
        <v>455.55</v>
      </c>
      <c r="F98" s="9">
        <v>367.5</v>
      </c>
      <c r="G98" s="9">
        <v>315</v>
      </c>
      <c r="H98" s="9">
        <v>496.5</v>
      </c>
      <c r="I98" s="9">
        <v>162</v>
      </c>
      <c r="J98" s="9">
        <v>308.7</v>
      </c>
      <c r="K98" s="9">
        <v>102</v>
      </c>
      <c r="L98" s="9">
        <v>278.2</v>
      </c>
      <c r="M98" s="9">
        <v>503.2</v>
      </c>
      <c r="N98" s="9">
        <v>483</v>
      </c>
      <c r="O98" s="9">
        <v>556.19999999999993</v>
      </c>
      <c r="P98" s="9">
        <v>608.5</v>
      </c>
      <c r="Q98" s="9">
        <v>497.05</v>
      </c>
      <c r="R98" s="9">
        <v>0</v>
      </c>
      <c r="S98" s="9">
        <v>130.19999999999999</v>
      </c>
      <c r="T98" s="9">
        <v>128.6</v>
      </c>
      <c r="U98" s="9">
        <v>260.3</v>
      </c>
      <c r="V98" s="9">
        <v>229.1</v>
      </c>
      <c r="W98" s="9">
        <v>107.4</v>
      </c>
      <c r="X98" s="9">
        <v>152.6</v>
      </c>
      <c r="Y98" s="9">
        <v>473.3</v>
      </c>
      <c r="Z98" s="106"/>
      <c r="AA98" s="61"/>
      <c r="AC98" s="265"/>
      <c r="AD98" s="61"/>
    </row>
    <row r="99" spans="1:30" ht="15.75">
      <c r="A99" s="276" t="s">
        <v>142</v>
      </c>
      <c r="B99" s="3"/>
      <c r="C99" s="3"/>
      <c r="D99" s="32">
        <f t="shared" si="1"/>
        <v>7431.7999999999993</v>
      </c>
      <c r="E99" s="9">
        <v>154.79999999999998</v>
      </c>
      <c r="F99" s="9">
        <v>192.5</v>
      </c>
      <c r="G99" s="9">
        <v>433.8</v>
      </c>
      <c r="H99" s="9">
        <v>642</v>
      </c>
      <c r="I99" s="9">
        <v>40.200000000000003</v>
      </c>
      <c r="J99" s="9">
        <v>393.25</v>
      </c>
      <c r="K99" s="9">
        <v>129.30000000000001</v>
      </c>
      <c r="L99" s="9">
        <v>237.1</v>
      </c>
      <c r="M99" s="9">
        <v>554.75</v>
      </c>
      <c r="N99" s="9">
        <v>613.6</v>
      </c>
      <c r="O99" s="9">
        <v>601.29999999999995</v>
      </c>
      <c r="P99" s="9">
        <v>656.5</v>
      </c>
      <c r="Q99" s="9">
        <v>473.4</v>
      </c>
      <c r="R99" s="9">
        <v>0</v>
      </c>
      <c r="S99" s="9">
        <v>216.3</v>
      </c>
      <c r="T99" s="9">
        <v>355.90000000000003</v>
      </c>
      <c r="U99" s="9">
        <v>335.3</v>
      </c>
      <c r="V99" s="9">
        <v>364.1</v>
      </c>
      <c r="W99" s="9">
        <v>240.60000000000002</v>
      </c>
      <c r="X99" s="9">
        <v>152.19999999999999</v>
      </c>
      <c r="Y99" s="9">
        <v>644.9</v>
      </c>
      <c r="Z99" s="276"/>
      <c r="AA99" s="61"/>
      <c r="AC99" s="265"/>
      <c r="AD99" s="61"/>
    </row>
    <row r="100" spans="1:30" ht="15.75">
      <c r="A100" s="105" t="s">
        <v>1349</v>
      </c>
      <c r="B100" s="3"/>
      <c r="C100" s="3"/>
      <c r="D100" s="32">
        <f t="shared" si="1"/>
        <v>7536.6</v>
      </c>
      <c r="E100" s="9">
        <v>266.2</v>
      </c>
      <c r="F100" s="9">
        <v>257.5</v>
      </c>
      <c r="G100" s="9">
        <v>386.5</v>
      </c>
      <c r="H100" s="9">
        <v>545.5</v>
      </c>
      <c r="I100" s="9">
        <v>166.3</v>
      </c>
      <c r="J100" s="9">
        <v>446.9</v>
      </c>
      <c r="K100" s="9">
        <v>271.3</v>
      </c>
      <c r="L100" s="9">
        <v>280.89999999999998</v>
      </c>
      <c r="M100" s="9">
        <v>717.5</v>
      </c>
      <c r="N100" s="9">
        <v>744.59999999999991</v>
      </c>
      <c r="O100" s="9">
        <v>485.3</v>
      </c>
      <c r="P100" s="9">
        <v>444.8</v>
      </c>
      <c r="Q100" s="9">
        <v>486.5</v>
      </c>
      <c r="R100" s="9">
        <v>0</v>
      </c>
      <c r="S100" s="9">
        <v>161.5</v>
      </c>
      <c r="T100" s="9">
        <v>245.7</v>
      </c>
      <c r="U100" s="9">
        <v>464.9</v>
      </c>
      <c r="V100" s="9">
        <v>363.1</v>
      </c>
      <c r="W100" s="9">
        <v>158.80000000000001</v>
      </c>
      <c r="X100" s="9">
        <v>150</v>
      </c>
      <c r="Y100" s="9">
        <v>492.8</v>
      </c>
      <c r="Z100" s="457"/>
      <c r="AA100" s="61"/>
      <c r="AC100" s="265"/>
      <c r="AD100" s="61"/>
    </row>
    <row r="101" spans="1:30" ht="15.75">
      <c r="A101" s="106" t="s">
        <v>683</v>
      </c>
      <c r="B101" s="3"/>
      <c r="C101" s="3"/>
      <c r="D101" s="32">
        <f t="shared" si="1"/>
        <v>5890.8499999999985</v>
      </c>
      <c r="E101" s="9">
        <v>254.7</v>
      </c>
      <c r="F101" s="9">
        <v>186.5</v>
      </c>
      <c r="G101" s="9">
        <v>424</v>
      </c>
      <c r="H101" s="9">
        <v>207.1</v>
      </c>
      <c r="I101" s="9">
        <v>121.1</v>
      </c>
      <c r="J101" s="9">
        <v>109.5</v>
      </c>
      <c r="K101" s="9">
        <v>225.5</v>
      </c>
      <c r="L101" s="9">
        <v>263</v>
      </c>
      <c r="M101" s="9">
        <v>331</v>
      </c>
      <c r="N101" s="9">
        <v>295.5</v>
      </c>
      <c r="O101" s="9">
        <v>505.09999999999997</v>
      </c>
      <c r="P101" s="9">
        <v>592.29999999999995</v>
      </c>
      <c r="Q101" s="9">
        <v>368.09999999999997</v>
      </c>
      <c r="R101" s="9">
        <v>58.5</v>
      </c>
      <c r="S101" s="9">
        <v>130.19999999999999</v>
      </c>
      <c r="T101" s="9">
        <v>308.70000000000005</v>
      </c>
      <c r="U101" s="9">
        <v>268.39999999999998</v>
      </c>
      <c r="V101" s="9">
        <v>269.39999999999998</v>
      </c>
      <c r="W101" s="9">
        <v>199.9</v>
      </c>
      <c r="X101" s="9">
        <v>195.79999999999998</v>
      </c>
      <c r="Y101" s="9">
        <v>576.55000000000007</v>
      </c>
      <c r="Z101" s="106"/>
      <c r="AA101" s="61"/>
      <c r="AC101" s="265"/>
      <c r="AD101" s="61"/>
    </row>
    <row r="102" spans="1:30" ht="15.75">
      <c r="A102" s="106" t="s">
        <v>2716</v>
      </c>
      <c r="B102" s="3"/>
      <c r="C102" s="3"/>
      <c r="D102" s="32">
        <f t="shared" si="1"/>
        <v>8583.6</v>
      </c>
      <c r="E102" s="9">
        <v>280</v>
      </c>
      <c r="F102" s="9">
        <v>144</v>
      </c>
      <c r="G102" s="9">
        <v>487.3</v>
      </c>
      <c r="H102" s="9">
        <v>640.40000000000009</v>
      </c>
      <c r="I102" s="9">
        <v>93.500000000000014</v>
      </c>
      <c r="J102" s="9">
        <v>525.30000000000007</v>
      </c>
      <c r="K102" s="9">
        <v>309.8</v>
      </c>
      <c r="L102" s="9">
        <v>513.6</v>
      </c>
      <c r="M102" s="9">
        <v>676.1</v>
      </c>
      <c r="N102" s="9">
        <v>857.5</v>
      </c>
      <c r="O102" s="9">
        <v>500</v>
      </c>
      <c r="P102" s="9">
        <v>598.59999999999991</v>
      </c>
      <c r="Q102" s="9">
        <v>581.6</v>
      </c>
      <c r="R102" s="9">
        <v>134.69999999999999</v>
      </c>
      <c r="S102" s="9">
        <v>246</v>
      </c>
      <c r="T102" s="9">
        <v>357.40000000000003</v>
      </c>
      <c r="U102" s="9">
        <v>421.5</v>
      </c>
      <c r="V102" s="9">
        <v>264.89999999999998</v>
      </c>
      <c r="W102" s="9">
        <v>82.500000000000014</v>
      </c>
      <c r="X102" s="9">
        <v>294</v>
      </c>
      <c r="Y102" s="9">
        <v>574.9</v>
      </c>
      <c r="Z102" s="106"/>
      <c r="AA102" s="61"/>
      <c r="AC102" s="265"/>
      <c r="AD102" s="61"/>
    </row>
    <row r="103" spans="1:30" ht="15.75">
      <c r="A103" s="276" t="s">
        <v>3623</v>
      </c>
      <c r="B103" s="3"/>
      <c r="C103" s="3"/>
      <c r="D103" s="32">
        <f t="shared" si="1"/>
        <v>7309.4000000000015</v>
      </c>
      <c r="E103" s="9">
        <v>75.5</v>
      </c>
      <c r="F103" s="9">
        <v>120.30000000000001</v>
      </c>
      <c r="G103" s="9">
        <v>645.20000000000005</v>
      </c>
      <c r="H103" s="9">
        <v>382.5</v>
      </c>
      <c r="I103" s="9">
        <v>82.5</v>
      </c>
      <c r="J103" s="9">
        <v>389.7</v>
      </c>
      <c r="K103" s="9">
        <v>148.30000000000001</v>
      </c>
      <c r="L103" s="9">
        <v>459.3</v>
      </c>
      <c r="M103" s="9">
        <v>483.70000000000005</v>
      </c>
      <c r="N103" s="9">
        <v>558.90000000000009</v>
      </c>
      <c r="O103" s="9">
        <v>576.09999999999991</v>
      </c>
      <c r="P103" s="9">
        <v>451.29999999999995</v>
      </c>
      <c r="Q103" s="9">
        <v>589.79999999999995</v>
      </c>
      <c r="R103" s="9">
        <v>108.2</v>
      </c>
      <c r="S103" s="9">
        <v>222.6</v>
      </c>
      <c r="T103" s="9">
        <v>246.8</v>
      </c>
      <c r="U103" s="9">
        <v>245.1</v>
      </c>
      <c r="V103" s="9">
        <v>376.79999999999995</v>
      </c>
      <c r="W103" s="9">
        <v>274.39999999999998</v>
      </c>
      <c r="X103" s="9">
        <v>451.6</v>
      </c>
      <c r="Y103" s="9">
        <v>420.8</v>
      </c>
      <c r="Z103" s="276"/>
      <c r="AA103" s="61"/>
      <c r="AC103" s="265"/>
      <c r="AD103" s="61"/>
    </row>
    <row r="104" spans="1:30" ht="15.75">
      <c r="A104" s="277" t="s">
        <v>1690</v>
      </c>
      <c r="B104" s="3"/>
      <c r="C104" s="3"/>
      <c r="D104" s="32">
        <f t="shared" si="1"/>
        <v>5536.8999999999987</v>
      </c>
      <c r="E104" s="9">
        <v>211.5</v>
      </c>
      <c r="F104" s="9">
        <v>303.89999999999998</v>
      </c>
      <c r="G104" s="9">
        <v>425.4</v>
      </c>
      <c r="H104" s="9">
        <v>306</v>
      </c>
      <c r="I104" s="9">
        <v>23.400000000000002</v>
      </c>
      <c r="J104" s="9">
        <v>250.6</v>
      </c>
      <c r="K104" s="9">
        <v>97.5</v>
      </c>
      <c r="L104" s="9">
        <v>328.1</v>
      </c>
      <c r="M104" s="9">
        <v>371.5</v>
      </c>
      <c r="N104" s="9">
        <v>468.1</v>
      </c>
      <c r="O104" s="9">
        <v>383.7</v>
      </c>
      <c r="P104" s="9">
        <v>224.1</v>
      </c>
      <c r="Q104" s="9">
        <v>384.7</v>
      </c>
      <c r="R104" s="9">
        <v>209</v>
      </c>
      <c r="S104" s="9">
        <v>0</v>
      </c>
      <c r="T104" s="9">
        <v>339.40000000000003</v>
      </c>
      <c r="U104" s="9">
        <v>163.4</v>
      </c>
      <c r="V104" s="9">
        <v>29.700000000000003</v>
      </c>
      <c r="W104" s="9">
        <v>75.100000000000009</v>
      </c>
      <c r="X104" s="9">
        <v>527.9</v>
      </c>
      <c r="Y104" s="9">
        <v>413.9</v>
      </c>
      <c r="Z104" s="277"/>
      <c r="AA104" s="61"/>
      <c r="AC104" s="265"/>
      <c r="AD104" s="61"/>
    </row>
    <row r="105" spans="1:30" ht="15.75">
      <c r="A105" s="106" t="s">
        <v>654</v>
      </c>
      <c r="B105" s="3"/>
      <c r="C105" s="3"/>
      <c r="D105" s="32">
        <f t="shared" si="1"/>
        <v>6597.9999999999991</v>
      </c>
      <c r="E105" s="9">
        <v>415.4</v>
      </c>
      <c r="F105" s="9">
        <v>274.5</v>
      </c>
      <c r="G105" s="9">
        <v>358.59999999999997</v>
      </c>
      <c r="H105" s="9">
        <v>375.1</v>
      </c>
      <c r="I105" s="9">
        <v>242</v>
      </c>
      <c r="J105" s="9">
        <v>134.9</v>
      </c>
      <c r="K105" s="9">
        <v>278.39999999999998</v>
      </c>
      <c r="L105" s="9">
        <v>348.3</v>
      </c>
      <c r="M105" s="9">
        <v>328.5</v>
      </c>
      <c r="N105" s="9">
        <v>431.79999999999995</v>
      </c>
      <c r="O105" s="9">
        <v>377.79999999999995</v>
      </c>
      <c r="P105" s="9">
        <v>483.09999999999997</v>
      </c>
      <c r="Q105" s="9">
        <v>541.9</v>
      </c>
      <c r="R105" s="9">
        <v>162</v>
      </c>
      <c r="S105" s="9">
        <v>0</v>
      </c>
      <c r="T105" s="9">
        <v>479.9</v>
      </c>
      <c r="U105" s="9">
        <v>255</v>
      </c>
      <c r="V105" s="9">
        <v>227.20000000000002</v>
      </c>
      <c r="W105" s="9">
        <v>79.2</v>
      </c>
      <c r="X105" s="9">
        <v>368</v>
      </c>
      <c r="Y105" s="9">
        <v>436.4</v>
      </c>
      <c r="Z105" s="106"/>
      <c r="AA105" s="61"/>
      <c r="AC105" s="265"/>
      <c r="AD105" s="61"/>
    </row>
    <row r="106" spans="1:30" ht="15.75">
      <c r="A106" s="106" t="s">
        <v>653</v>
      </c>
      <c r="B106" s="3"/>
      <c r="C106" s="3"/>
      <c r="D106" s="32">
        <f t="shared" si="1"/>
        <v>5864.9000000000005</v>
      </c>
      <c r="E106" s="9">
        <v>347</v>
      </c>
      <c r="F106" s="9">
        <v>151.5</v>
      </c>
      <c r="G106" s="9">
        <v>347.9</v>
      </c>
      <c r="H106" s="9">
        <v>475.5</v>
      </c>
      <c r="I106" s="9">
        <v>3.9000000000000004</v>
      </c>
      <c r="J106" s="9">
        <v>303.3</v>
      </c>
      <c r="K106" s="9">
        <v>0</v>
      </c>
      <c r="L106" s="9">
        <v>147.80000000000001</v>
      </c>
      <c r="M106" s="9">
        <v>444.1</v>
      </c>
      <c r="N106" s="9">
        <v>522.79999999999995</v>
      </c>
      <c r="O106" s="9">
        <v>464.2</v>
      </c>
      <c r="P106" s="9">
        <v>578.6</v>
      </c>
      <c r="Q106" s="9">
        <v>471.2</v>
      </c>
      <c r="R106" s="9">
        <v>1.3</v>
      </c>
      <c r="S106" s="9">
        <v>0</v>
      </c>
      <c r="T106" s="9">
        <v>560.79999999999995</v>
      </c>
      <c r="U106" s="9">
        <v>249.5</v>
      </c>
      <c r="V106" s="9">
        <v>24.200000000000003</v>
      </c>
      <c r="W106" s="9">
        <v>44.7</v>
      </c>
      <c r="X106" s="9">
        <v>152.80000000000001</v>
      </c>
      <c r="Y106" s="9">
        <v>573.80000000000007</v>
      </c>
      <c r="Z106" s="106"/>
      <c r="AA106" s="61"/>
      <c r="AC106" s="265"/>
      <c r="AD106" s="61"/>
    </row>
    <row r="107" spans="1:30" ht="15.75">
      <c r="A107" s="277" t="s">
        <v>1749</v>
      </c>
      <c r="B107" s="3"/>
      <c r="C107" s="3"/>
      <c r="D107" s="32">
        <f t="shared" si="1"/>
        <v>5487.25</v>
      </c>
      <c r="E107" s="9">
        <v>156.4</v>
      </c>
      <c r="F107" s="9">
        <v>330</v>
      </c>
      <c r="G107" s="9">
        <v>378</v>
      </c>
      <c r="H107" s="9">
        <v>483.9</v>
      </c>
      <c r="I107" s="9">
        <v>231.1</v>
      </c>
      <c r="J107" s="9">
        <v>270</v>
      </c>
      <c r="K107" s="9">
        <v>110.5</v>
      </c>
      <c r="L107" s="9">
        <v>7.7000000000000011</v>
      </c>
      <c r="M107" s="9">
        <v>398</v>
      </c>
      <c r="N107" s="9">
        <v>388.8</v>
      </c>
      <c r="O107" s="9">
        <v>353.1</v>
      </c>
      <c r="P107" s="9">
        <v>425.3</v>
      </c>
      <c r="Q107" s="9">
        <v>361.75</v>
      </c>
      <c r="R107" s="9">
        <v>0</v>
      </c>
      <c r="S107" s="9">
        <v>105.5</v>
      </c>
      <c r="T107" s="9">
        <v>176.40000000000003</v>
      </c>
      <c r="U107" s="9">
        <v>261.3</v>
      </c>
      <c r="V107" s="9">
        <v>206.89999999999998</v>
      </c>
      <c r="W107" s="9">
        <v>160.5</v>
      </c>
      <c r="X107" s="9">
        <v>242.3</v>
      </c>
      <c r="Y107" s="9">
        <v>439.8</v>
      </c>
      <c r="Z107" s="277"/>
      <c r="AA107" s="61"/>
      <c r="AC107" s="265"/>
      <c r="AD107" s="61"/>
    </row>
    <row r="108" spans="1:30" ht="15.75">
      <c r="A108" s="106" t="s">
        <v>638</v>
      </c>
      <c r="B108" s="3"/>
      <c r="C108" s="3"/>
      <c r="D108" s="32">
        <f t="shared" si="1"/>
        <v>6901.3</v>
      </c>
      <c r="E108" s="9">
        <v>154.5</v>
      </c>
      <c r="F108" s="9">
        <v>267.5</v>
      </c>
      <c r="G108" s="9">
        <v>349.7</v>
      </c>
      <c r="H108" s="9">
        <v>491.6</v>
      </c>
      <c r="I108" s="9">
        <v>279.8</v>
      </c>
      <c r="J108" s="9">
        <v>292.2</v>
      </c>
      <c r="K108" s="9">
        <v>154.19999999999999</v>
      </c>
      <c r="L108" s="9">
        <v>130</v>
      </c>
      <c r="M108" s="9">
        <v>479</v>
      </c>
      <c r="N108" s="9">
        <v>552.6</v>
      </c>
      <c r="O108" s="9">
        <v>583.4</v>
      </c>
      <c r="P108" s="9">
        <v>490.2</v>
      </c>
      <c r="Q108" s="9">
        <v>727.8</v>
      </c>
      <c r="R108" s="9">
        <v>1.1000000000000001</v>
      </c>
      <c r="S108" s="9">
        <v>97.5</v>
      </c>
      <c r="T108" s="9">
        <v>247</v>
      </c>
      <c r="U108" s="9">
        <v>365.5</v>
      </c>
      <c r="V108" s="9">
        <v>258.39999999999998</v>
      </c>
      <c r="W108" s="9">
        <v>150.30000000000001</v>
      </c>
      <c r="X108" s="9">
        <v>283.3</v>
      </c>
      <c r="Y108" s="9">
        <v>545.70000000000005</v>
      </c>
      <c r="Z108" s="106"/>
      <c r="AA108" s="61"/>
      <c r="AC108" s="265"/>
      <c r="AD108" s="61"/>
    </row>
    <row r="109" spans="1:30" ht="15.75">
      <c r="A109" s="277" t="s">
        <v>1649</v>
      </c>
      <c r="B109" s="3"/>
      <c r="C109" s="3"/>
      <c r="D109" s="32">
        <f t="shared" si="1"/>
        <v>5949.7</v>
      </c>
      <c r="E109" s="9">
        <v>345.1</v>
      </c>
      <c r="F109" s="9">
        <v>392.3</v>
      </c>
      <c r="G109" s="9">
        <v>325.3</v>
      </c>
      <c r="H109" s="9">
        <v>226.5</v>
      </c>
      <c r="I109" s="9">
        <v>242.5</v>
      </c>
      <c r="J109" s="9">
        <v>81.7</v>
      </c>
      <c r="K109" s="9">
        <v>305.5</v>
      </c>
      <c r="L109" s="9">
        <v>459.8</v>
      </c>
      <c r="M109" s="9">
        <v>303</v>
      </c>
      <c r="N109" s="9">
        <v>280.60000000000002</v>
      </c>
      <c r="O109" s="9">
        <v>400.3</v>
      </c>
      <c r="P109" s="9">
        <v>404.8</v>
      </c>
      <c r="Q109" s="9">
        <v>543.59999999999991</v>
      </c>
      <c r="R109" s="9">
        <v>112.5</v>
      </c>
      <c r="S109" s="9">
        <v>240.5</v>
      </c>
      <c r="T109" s="9">
        <v>219.5</v>
      </c>
      <c r="U109" s="9">
        <v>268.5</v>
      </c>
      <c r="V109" s="9">
        <v>115.5</v>
      </c>
      <c r="W109" s="9">
        <v>129.80000000000001</v>
      </c>
      <c r="X109" s="9">
        <v>311.39999999999998</v>
      </c>
      <c r="Y109" s="9">
        <v>241</v>
      </c>
      <c r="Z109" s="277"/>
      <c r="AA109" s="61"/>
      <c r="AC109" s="265"/>
      <c r="AD109" s="61"/>
    </row>
    <row r="110" spans="1:30" ht="15.75">
      <c r="A110" s="106" t="s">
        <v>2706</v>
      </c>
      <c r="B110" s="3"/>
      <c r="C110" s="3"/>
      <c r="D110" s="32">
        <f t="shared" si="1"/>
        <v>5779</v>
      </c>
      <c r="E110" s="9">
        <v>159.30000000000001</v>
      </c>
      <c r="F110" s="9">
        <v>45</v>
      </c>
      <c r="G110" s="9">
        <v>480</v>
      </c>
      <c r="H110" s="9">
        <v>313.8</v>
      </c>
      <c r="I110" s="9">
        <v>97</v>
      </c>
      <c r="J110" s="9">
        <v>321.59999999999997</v>
      </c>
      <c r="K110" s="9">
        <v>4.6000000000000005</v>
      </c>
      <c r="L110" s="9">
        <v>254.7</v>
      </c>
      <c r="M110" s="9">
        <v>527.4</v>
      </c>
      <c r="N110" s="9">
        <v>490</v>
      </c>
      <c r="O110" s="9">
        <v>521.5</v>
      </c>
      <c r="P110" s="9">
        <v>499</v>
      </c>
      <c r="Q110" s="9">
        <v>516.5</v>
      </c>
      <c r="R110" s="9">
        <v>66</v>
      </c>
      <c r="S110" s="9">
        <v>172.5</v>
      </c>
      <c r="T110" s="9">
        <v>130.6</v>
      </c>
      <c r="U110" s="9">
        <v>124.8</v>
      </c>
      <c r="V110" s="9">
        <v>40</v>
      </c>
      <c r="W110" s="9">
        <v>177.30000000000004</v>
      </c>
      <c r="X110" s="9">
        <v>357.4</v>
      </c>
      <c r="Y110" s="9">
        <v>480</v>
      </c>
      <c r="Z110" s="106"/>
      <c r="AA110" s="61"/>
      <c r="AC110" s="265"/>
      <c r="AD110" s="61"/>
    </row>
    <row r="111" spans="1:30" ht="15.75">
      <c r="A111" s="106" t="s">
        <v>2819</v>
      </c>
      <c r="B111" s="3"/>
      <c r="C111" s="3"/>
      <c r="D111" s="32">
        <f t="shared" si="1"/>
        <v>5965.1</v>
      </c>
      <c r="E111" s="9">
        <v>58.2</v>
      </c>
      <c r="F111" s="9">
        <v>6.5</v>
      </c>
      <c r="G111" s="9">
        <v>341.5</v>
      </c>
      <c r="H111" s="9">
        <v>624.4</v>
      </c>
      <c r="I111" s="9">
        <v>253.9</v>
      </c>
      <c r="J111" s="9">
        <v>461</v>
      </c>
      <c r="K111" s="9">
        <v>403</v>
      </c>
      <c r="L111" s="9">
        <v>93.4</v>
      </c>
      <c r="M111" s="9">
        <v>519.5</v>
      </c>
      <c r="N111" s="9">
        <v>464.6</v>
      </c>
      <c r="O111" s="9">
        <v>326.8</v>
      </c>
      <c r="P111" s="9">
        <v>431</v>
      </c>
      <c r="Q111" s="9">
        <v>405.4</v>
      </c>
      <c r="R111" s="9">
        <v>24.1</v>
      </c>
      <c r="S111" s="9">
        <v>67.5</v>
      </c>
      <c r="T111" s="9">
        <v>201.9</v>
      </c>
      <c r="U111" s="9">
        <v>131.69999999999999</v>
      </c>
      <c r="V111" s="9">
        <v>98.8</v>
      </c>
      <c r="W111" s="9">
        <v>228.1</v>
      </c>
      <c r="X111" s="9">
        <v>295.60000000000002</v>
      </c>
      <c r="Y111" s="9">
        <v>528.20000000000005</v>
      </c>
      <c r="Z111" s="106"/>
      <c r="AA111" s="61"/>
      <c r="AC111" s="265"/>
      <c r="AD111" s="61"/>
    </row>
    <row r="112" spans="1:30" ht="15.75">
      <c r="A112" s="276" t="s">
        <v>3624</v>
      </c>
      <c r="B112" s="3"/>
      <c r="C112" s="3"/>
      <c r="D112" s="32">
        <f t="shared" si="1"/>
        <v>6007.95</v>
      </c>
      <c r="E112" s="9">
        <v>128.9</v>
      </c>
      <c r="F112" s="9">
        <v>152</v>
      </c>
      <c r="G112" s="9">
        <v>348</v>
      </c>
      <c r="H112" s="9">
        <v>565.15</v>
      </c>
      <c r="I112" s="9">
        <v>352.5</v>
      </c>
      <c r="J112" s="9">
        <v>380.7</v>
      </c>
      <c r="K112" s="9">
        <v>235</v>
      </c>
      <c r="L112" s="9">
        <v>235.2</v>
      </c>
      <c r="M112" s="9">
        <v>579</v>
      </c>
      <c r="N112" s="9">
        <v>584.9</v>
      </c>
      <c r="O112" s="9">
        <v>362.4</v>
      </c>
      <c r="P112" s="9">
        <v>477</v>
      </c>
      <c r="Q112" s="9">
        <v>483</v>
      </c>
      <c r="R112" s="9">
        <v>0</v>
      </c>
      <c r="S112" s="9">
        <v>42</v>
      </c>
      <c r="T112" s="9">
        <v>57.2</v>
      </c>
      <c r="U112" s="9">
        <v>131.5</v>
      </c>
      <c r="V112" s="9">
        <v>0</v>
      </c>
      <c r="W112" s="9">
        <v>107.4</v>
      </c>
      <c r="X112" s="9">
        <v>301</v>
      </c>
      <c r="Y112" s="9">
        <v>485.10000000000008</v>
      </c>
      <c r="Z112" s="276"/>
      <c r="AA112" s="61"/>
      <c r="AC112" s="265"/>
      <c r="AD112" s="61"/>
    </row>
    <row r="113" spans="1:30" ht="15.75">
      <c r="A113" s="276" t="s">
        <v>3625</v>
      </c>
      <c r="B113" s="3"/>
      <c r="C113" s="3"/>
      <c r="D113" s="32">
        <f t="shared" si="1"/>
        <v>7149.6500000000005</v>
      </c>
      <c r="E113" s="9">
        <v>151.30000000000001</v>
      </c>
      <c r="F113" s="9">
        <v>156.5</v>
      </c>
      <c r="G113" s="9">
        <v>419.5</v>
      </c>
      <c r="H113" s="9">
        <v>736.25</v>
      </c>
      <c r="I113" s="9">
        <v>0</v>
      </c>
      <c r="J113" s="9">
        <v>514</v>
      </c>
      <c r="K113" s="9">
        <v>303.7</v>
      </c>
      <c r="L113" s="9">
        <v>243.1</v>
      </c>
      <c r="M113" s="9">
        <v>724.5</v>
      </c>
      <c r="N113" s="9">
        <v>616.5</v>
      </c>
      <c r="O113" s="9">
        <v>569.5</v>
      </c>
      <c r="P113" s="9">
        <v>373</v>
      </c>
      <c r="Q113" s="9">
        <v>580.5</v>
      </c>
      <c r="R113" s="9">
        <v>336.5</v>
      </c>
      <c r="S113" s="9">
        <v>105</v>
      </c>
      <c r="T113" s="9">
        <v>185.4</v>
      </c>
      <c r="U113" s="9">
        <v>208.5</v>
      </c>
      <c r="V113" s="9">
        <v>133.80000000000001</v>
      </c>
      <c r="W113" s="9">
        <v>94.3</v>
      </c>
      <c r="X113" s="9">
        <v>228</v>
      </c>
      <c r="Y113" s="9">
        <v>469.79999999999995</v>
      </c>
      <c r="Z113" s="276"/>
      <c r="AA113" s="61"/>
      <c r="AC113" s="265"/>
      <c r="AD113" s="61"/>
    </row>
    <row r="114" spans="1:30" ht="15.75">
      <c r="A114" s="277" t="s">
        <v>31</v>
      </c>
      <c r="B114" s="3"/>
      <c r="C114" s="3"/>
      <c r="D114" s="32">
        <f t="shared" si="1"/>
        <v>6356.2499999999991</v>
      </c>
      <c r="E114" s="9">
        <v>260.5</v>
      </c>
      <c r="F114" s="9">
        <v>260</v>
      </c>
      <c r="G114" s="9">
        <v>353.5</v>
      </c>
      <c r="H114" s="9">
        <v>346.3</v>
      </c>
      <c r="I114" s="9">
        <v>42</v>
      </c>
      <c r="J114" s="9">
        <v>324</v>
      </c>
      <c r="K114" s="9">
        <v>172.5</v>
      </c>
      <c r="L114" s="9">
        <v>389.6</v>
      </c>
      <c r="M114" s="9">
        <v>486.5</v>
      </c>
      <c r="N114" s="9">
        <v>549.79999999999995</v>
      </c>
      <c r="O114" s="9">
        <v>628.34999999999991</v>
      </c>
      <c r="P114" s="9">
        <v>602.04999999999995</v>
      </c>
      <c r="Q114" s="9">
        <v>582.04999999999995</v>
      </c>
      <c r="R114" s="9">
        <v>0</v>
      </c>
      <c r="S114" s="9">
        <v>0</v>
      </c>
      <c r="T114" s="9">
        <v>281.7</v>
      </c>
      <c r="U114" s="9">
        <v>157.5</v>
      </c>
      <c r="V114" s="9">
        <v>11.700000000000001</v>
      </c>
      <c r="W114" s="9">
        <v>121.5</v>
      </c>
      <c r="X114" s="9">
        <v>296.7</v>
      </c>
      <c r="Y114" s="9">
        <v>490.00000000000006</v>
      </c>
      <c r="Z114" s="277"/>
      <c r="AA114" s="61"/>
      <c r="AC114" s="265"/>
      <c r="AD114" s="61"/>
    </row>
    <row r="115" spans="1:30" ht="15.75">
      <c r="A115" s="106" t="s">
        <v>2710</v>
      </c>
      <c r="B115" s="3"/>
      <c r="C115" s="3"/>
      <c r="D115" s="32">
        <f t="shared" si="1"/>
        <v>5858.2</v>
      </c>
      <c r="E115" s="9">
        <v>204.1</v>
      </c>
      <c r="F115" s="9">
        <v>510.3</v>
      </c>
      <c r="G115" s="9">
        <v>302.60000000000002</v>
      </c>
      <c r="H115" s="9">
        <v>358.5</v>
      </c>
      <c r="I115" s="9">
        <v>169</v>
      </c>
      <c r="J115" s="9">
        <v>254.2</v>
      </c>
      <c r="K115" s="9">
        <v>424</v>
      </c>
      <c r="L115" s="9">
        <v>231.3</v>
      </c>
      <c r="M115" s="9">
        <v>503</v>
      </c>
      <c r="N115" s="9">
        <v>430.00000000000006</v>
      </c>
      <c r="O115" s="9">
        <v>303</v>
      </c>
      <c r="P115" s="9">
        <v>396</v>
      </c>
      <c r="Q115" s="9">
        <v>228</v>
      </c>
      <c r="R115" s="9">
        <v>58.5</v>
      </c>
      <c r="S115" s="9">
        <v>119.2</v>
      </c>
      <c r="T115" s="9">
        <v>158.5</v>
      </c>
      <c r="U115" s="9">
        <v>303.5</v>
      </c>
      <c r="V115" s="9">
        <v>97.7</v>
      </c>
      <c r="W115" s="9">
        <v>116.5</v>
      </c>
      <c r="X115" s="9">
        <v>189</v>
      </c>
      <c r="Y115" s="9">
        <v>501.3</v>
      </c>
      <c r="Z115" s="106"/>
      <c r="AA115" s="61"/>
      <c r="AC115" s="265"/>
      <c r="AD115" s="61"/>
    </row>
    <row r="116" spans="1:30" ht="15.75">
      <c r="A116" s="106" t="s">
        <v>694</v>
      </c>
      <c r="B116" s="3"/>
      <c r="C116" s="3"/>
      <c r="D116" s="32">
        <f t="shared" si="1"/>
        <v>6764.1</v>
      </c>
      <c r="E116" s="9">
        <v>26.400000000000002</v>
      </c>
      <c r="F116" s="9">
        <v>198.9</v>
      </c>
      <c r="G116" s="9">
        <v>348</v>
      </c>
      <c r="H116" s="9">
        <v>375.25000000000006</v>
      </c>
      <c r="I116" s="9">
        <v>251.1</v>
      </c>
      <c r="J116" s="9">
        <v>112.80000000000001</v>
      </c>
      <c r="K116" s="9">
        <v>516.1</v>
      </c>
      <c r="L116" s="9">
        <v>355.5</v>
      </c>
      <c r="M116" s="9">
        <v>297.5</v>
      </c>
      <c r="N116" s="9">
        <v>446.5</v>
      </c>
      <c r="O116" s="9">
        <v>416</v>
      </c>
      <c r="P116" s="9">
        <v>395.5</v>
      </c>
      <c r="Q116" s="9">
        <v>214.5</v>
      </c>
      <c r="R116" s="9">
        <v>91.5</v>
      </c>
      <c r="S116" s="9">
        <v>661.1</v>
      </c>
      <c r="T116" s="9">
        <v>225.29999999999998</v>
      </c>
      <c r="U116" s="9">
        <v>447.09999999999997</v>
      </c>
      <c r="V116" s="9">
        <v>602.85</v>
      </c>
      <c r="W116" s="9">
        <v>189.8</v>
      </c>
      <c r="X116" s="9">
        <v>192</v>
      </c>
      <c r="Y116" s="9">
        <v>400.4</v>
      </c>
      <c r="Z116" s="106"/>
      <c r="AA116" s="61"/>
      <c r="AC116" s="265"/>
      <c r="AD116" s="61"/>
    </row>
    <row r="117" spans="1:30" ht="15.75">
      <c r="A117" s="276" t="s">
        <v>3626</v>
      </c>
      <c r="B117" s="3"/>
      <c r="C117" s="3"/>
      <c r="D117" s="32">
        <f t="shared" si="1"/>
        <v>7346.7499999999991</v>
      </c>
      <c r="E117" s="9">
        <v>312.10000000000002</v>
      </c>
      <c r="F117" s="9">
        <v>173.8</v>
      </c>
      <c r="G117" s="9">
        <v>273.8</v>
      </c>
      <c r="H117" s="9">
        <v>533.85</v>
      </c>
      <c r="I117" s="9">
        <v>297.5</v>
      </c>
      <c r="J117" s="9">
        <v>269.3</v>
      </c>
      <c r="K117" s="9">
        <v>498.2</v>
      </c>
      <c r="L117" s="9">
        <v>489.1</v>
      </c>
      <c r="M117" s="9">
        <v>493.5</v>
      </c>
      <c r="N117" s="9">
        <v>450</v>
      </c>
      <c r="O117" s="9">
        <v>539.5</v>
      </c>
      <c r="P117" s="9">
        <v>411.90000000000003</v>
      </c>
      <c r="Q117" s="9">
        <v>369.70000000000005</v>
      </c>
      <c r="R117" s="9">
        <v>82.5</v>
      </c>
      <c r="S117" s="9">
        <v>198.1</v>
      </c>
      <c r="T117" s="9">
        <v>177.4</v>
      </c>
      <c r="U117" s="9">
        <v>308.3</v>
      </c>
      <c r="V117" s="9">
        <v>369.9</v>
      </c>
      <c r="W117" s="9">
        <v>304.8</v>
      </c>
      <c r="X117" s="9">
        <v>414.59999999999997</v>
      </c>
      <c r="Y117" s="9">
        <v>378.90000000000003</v>
      </c>
      <c r="Z117" s="276"/>
      <c r="AA117" s="61"/>
      <c r="AC117" s="265"/>
      <c r="AD117" s="61"/>
    </row>
    <row r="118" spans="1:30" ht="15.75">
      <c r="A118" s="106" t="s">
        <v>3666</v>
      </c>
      <c r="B118" s="3"/>
      <c r="C118" s="3"/>
      <c r="D118" s="32">
        <f t="shared" si="1"/>
        <v>7240.7500000000009</v>
      </c>
      <c r="E118" s="9">
        <v>292.5</v>
      </c>
      <c r="F118" s="9">
        <v>284</v>
      </c>
      <c r="G118" s="9">
        <v>398.40000000000003</v>
      </c>
      <c r="H118" s="9">
        <v>675.8</v>
      </c>
      <c r="I118" s="9">
        <v>210</v>
      </c>
      <c r="J118" s="9">
        <v>502.5</v>
      </c>
      <c r="K118" s="9">
        <v>453.5</v>
      </c>
      <c r="L118" s="9">
        <v>351.40000000000003</v>
      </c>
      <c r="M118" s="9">
        <v>646</v>
      </c>
      <c r="N118" s="9">
        <v>715.4</v>
      </c>
      <c r="O118" s="9">
        <v>473.4</v>
      </c>
      <c r="P118" s="9">
        <v>421.5</v>
      </c>
      <c r="Q118" s="9">
        <v>428.1</v>
      </c>
      <c r="R118" s="9">
        <v>12.100000000000001</v>
      </c>
      <c r="S118" s="9">
        <v>80.100000000000009</v>
      </c>
      <c r="T118" s="9">
        <v>206.3</v>
      </c>
      <c r="U118" s="9">
        <v>219.9</v>
      </c>
      <c r="V118" s="9">
        <v>159.09999999999997</v>
      </c>
      <c r="W118" s="9">
        <v>118.2</v>
      </c>
      <c r="X118" s="9">
        <v>203.3</v>
      </c>
      <c r="Y118" s="9">
        <v>389.25</v>
      </c>
      <c r="Z118" s="106"/>
      <c r="AA118" s="61"/>
      <c r="AC118" s="265"/>
      <c r="AD118" s="61"/>
    </row>
    <row r="119" spans="1:30" ht="15.75">
      <c r="A119" s="106" t="s">
        <v>686</v>
      </c>
      <c r="B119" s="3"/>
      <c r="C119" s="3"/>
      <c r="D119" s="32">
        <f t="shared" si="1"/>
        <v>7088.15</v>
      </c>
      <c r="E119" s="9">
        <v>118</v>
      </c>
      <c r="F119" s="9">
        <v>378.5</v>
      </c>
      <c r="G119" s="9">
        <v>347.3</v>
      </c>
      <c r="H119" s="9">
        <v>682.65</v>
      </c>
      <c r="I119" s="9">
        <v>54</v>
      </c>
      <c r="J119" s="9">
        <v>409</v>
      </c>
      <c r="K119" s="9">
        <v>264.29999999999995</v>
      </c>
      <c r="L119" s="9">
        <v>233.5</v>
      </c>
      <c r="M119" s="9">
        <v>599</v>
      </c>
      <c r="N119" s="9">
        <v>743</v>
      </c>
      <c r="O119" s="9">
        <v>536</v>
      </c>
      <c r="P119" s="9">
        <v>438.4</v>
      </c>
      <c r="Q119" s="9">
        <v>412.90000000000003</v>
      </c>
      <c r="R119" s="9">
        <v>9.7999999999999989</v>
      </c>
      <c r="S119" s="9">
        <v>275.5</v>
      </c>
      <c r="T119" s="9">
        <v>158.80000000000001</v>
      </c>
      <c r="U119" s="9">
        <v>164.5</v>
      </c>
      <c r="V119" s="9">
        <v>118.99999999999999</v>
      </c>
      <c r="W119" s="9">
        <v>329.4</v>
      </c>
      <c r="X119" s="9">
        <v>416.5</v>
      </c>
      <c r="Y119" s="9">
        <v>398.1</v>
      </c>
      <c r="Z119" s="106"/>
      <c r="AA119" s="61"/>
      <c r="AC119" s="265"/>
      <c r="AD119" s="61"/>
    </row>
    <row r="120" spans="1:30" ht="15.75">
      <c r="A120" s="277" t="s">
        <v>33</v>
      </c>
      <c r="B120" s="3"/>
      <c r="C120" s="3"/>
      <c r="D120" s="32">
        <f t="shared" si="1"/>
        <v>5919.1000000000013</v>
      </c>
      <c r="E120" s="9">
        <v>102</v>
      </c>
      <c r="F120" s="9">
        <v>202.39999999999998</v>
      </c>
      <c r="G120" s="9">
        <v>395.4</v>
      </c>
      <c r="H120" s="9">
        <v>436.2</v>
      </c>
      <c r="I120" s="9">
        <v>120</v>
      </c>
      <c r="J120" s="9">
        <v>197.8</v>
      </c>
      <c r="K120" s="9">
        <v>106.2</v>
      </c>
      <c r="L120" s="9">
        <v>210.79999999999998</v>
      </c>
      <c r="M120" s="9">
        <v>451.1</v>
      </c>
      <c r="N120" s="9">
        <v>607.70000000000005</v>
      </c>
      <c r="O120" s="9">
        <v>467.20000000000005</v>
      </c>
      <c r="P120" s="9">
        <v>599.29999999999995</v>
      </c>
      <c r="Q120" s="9">
        <v>423.99999999999994</v>
      </c>
      <c r="R120" s="9">
        <v>0</v>
      </c>
      <c r="S120" s="9">
        <v>35.1</v>
      </c>
      <c r="T120" s="9">
        <v>421.20000000000005</v>
      </c>
      <c r="U120" s="9">
        <v>297.3</v>
      </c>
      <c r="V120" s="9">
        <v>112.60000000000001</v>
      </c>
      <c r="W120" s="9">
        <v>53.099999999999994</v>
      </c>
      <c r="X120" s="9">
        <v>150</v>
      </c>
      <c r="Y120" s="9">
        <v>529.70000000000005</v>
      </c>
      <c r="Z120" s="277"/>
      <c r="AA120" s="61"/>
      <c r="AC120" s="265"/>
      <c r="AD120" s="61"/>
    </row>
    <row r="121" spans="1:30" ht="15.75">
      <c r="A121" s="277" t="s">
        <v>37</v>
      </c>
      <c r="B121" s="3"/>
      <c r="C121" s="3"/>
      <c r="D121" s="32">
        <f t="shared" si="1"/>
        <v>7271.6</v>
      </c>
      <c r="E121" s="9">
        <v>268.39999999999998</v>
      </c>
      <c r="F121" s="9">
        <v>216.1</v>
      </c>
      <c r="G121" s="9">
        <v>365</v>
      </c>
      <c r="H121" s="9">
        <v>387.3</v>
      </c>
      <c r="I121" s="9">
        <v>282.5</v>
      </c>
      <c r="J121" s="9">
        <v>249.20000000000002</v>
      </c>
      <c r="K121" s="9">
        <v>228.7</v>
      </c>
      <c r="L121" s="9">
        <v>389.40000000000003</v>
      </c>
      <c r="M121" s="9">
        <v>448</v>
      </c>
      <c r="N121" s="9">
        <v>616.20000000000005</v>
      </c>
      <c r="O121" s="9">
        <v>460.6</v>
      </c>
      <c r="P121" s="9">
        <v>526</v>
      </c>
      <c r="Q121" s="9">
        <v>552</v>
      </c>
      <c r="R121" s="9">
        <v>27.3</v>
      </c>
      <c r="S121" s="9">
        <v>143.9</v>
      </c>
      <c r="T121" s="9">
        <v>379.6</v>
      </c>
      <c r="U121" s="9">
        <v>498.45</v>
      </c>
      <c r="V121" s="9">
        <v>501.54999999999995</v>
      </c>
      <c r="W121" s="9">
        <v>97.8</v>
      </c>
      <c r="X121" s="9">
        <v>151.1</v>
      </c>
      <c r="Y121" s="9">
        <v>482.49999999999994</v>
      </c>
      <c r="Z121" s="277"/>
      <c r="AA121" s="61"/>
      <c r="AC121" s="265"/>
      <c r="AD121" s="61"/>
    </row>
    <row r="122" spans="1:30" ht="15.75">
      <c r="A122" s="276" t="s">
        <v>143</v>
      </c>
      <c r="B122" s="3"/>
      <c r="C122" s="3"/>
      <c r="D122" s="32">
        <f t="shared" si="1"/>
        <v>6811.2500000000009</v>
      </c>
      <c r="E122" s="9">
        <v>231.1</v>
      </c>
      <c r="F122" s="9">
        <v>222.1</v>
      </c>
      <c r="G122" s="9">
        <v>323.09999999999997</v>
      </c>
      <c r="H122" s="9">
        <v>475.6</v>
      </c>
      <c r="I122" s="9">
        <v>223.5</v>
      </c>
      <c r="J122" s="9">
        <v>352.3</v>
      </c>
      <c r="K122" s="9">
        <v>186.1</v>
      </c>
      <c r="L122" s="9">
        <v>282</v>
      </c>
      <c r="M122" s="9">
        <v>470</v>
      </c>
      <c r="N122" s="9">
        <v>618.29999999999995</v>
      </c>
      <c r="O122" s="9">
        <v>496.5</v>
      </c>
      <c r="P122" s="9">
        <v>492.34999999999997</v>
      </c>
      <c r="Q122" s="9">
        <v>417</v>
      </c>
      <c r="R122" s="9">
        <v>111.9</v>
      </c>
      <c r="S122" s="9">
        <v>144</v>
      </c>
      <c r="T122" s="9">
        <v>478.80000000000007</v>
      </c>
      <c r="U122" s="9">
        <v>235.2</v>
      </c>
      <c r="V122" s="9">
        <v>0</v>
      </c>
      <c r="W122" s="9">
        <v>118</v>
      </c>
      <c r="X122" s="9">
        <v>329.3</v>
      </c>
      <c r="Y122" s="9">
        <v>604.1</v>
      </c>
      <c r="Z122" s="276"/>
      <c r="AA122" s="61"/>
      <c r="AC122" s="265"/>
      <c r="AD122" s="61"/>
    </row>
    <row r="123" spans="1:30" ht="15.75">
      <c r="A123" s="276" t="s">
        <v>3627</v>
      </c>
      <c r="B123" s="3"/>
      <c r="C123" s="3"/>
      <c r="D123" s="32">
        <f t="shared" si="1"/>
        <v>6524.5999999999995</v>
      </c>
      <c r="E123" s="9">
        <v>384.5</v>
      </c>
      <c r="F123" s="9">
        <v>183.6</v>
      </c>
      <c r="G123" s="9">
        <v>255.7</v>
      </c>
      <c r="H123" s="9">
        <v>393.09999999999997</v>
      </c>
      <c r="I123" s="9">
        <v>111.10000000000001</v>
      </c>
      <c r="J123" s="9">
        <v>328.30000000000007</v>
      </c>
      <c r="K123" s="9">
        <v>240.9</v>
      </c>
      <c r="L123" s="9">
        <v>324.2</v>
      </c>
      <c r="M123" s="9">
        <v>498.2</v>
      </c>
      <c r="N123" s="9">
        <v>461.2</v>
      </c>
      <c r="O123" s="9">
        <v>466.79999999999995</v>
      </c>
      <c r="P123" s="9">
        <v>423.3</v>
      </c>
      <c r="Q123" s="9">
        <v>484.2</v>
      </c>
      <c r="R123" s="9">
        <v>134.80000000000001</v>
      </c>
      <c r="S123" s="9">
        <v>73.2</v>
      </c>
      <c r="T123" s="9">
        <v>176.5</v>
      </c>
      <c r="U123" s="9">
        <v>319.90000000000003</v>
      </c>
      <c r="V123" s="9">
        <v>249.8</v>
      </c>
      <c r="W123" s="9">
        <v>259.60000000000002</v>
      </c>
      <c r="X123" s="9">
        <v>216.3</v>
      </c>
      <c r="Y123" s="9">
        <v>539.4</v>
      </c>
      <c r="Z123" s="276"/>
      <c r="AA123" s="61"/>
      <c r="AC123" s="265"/>
      <c r="AD123" s="61"/>
    </row>
    <row r="124" spans="1:30" ht="15.75">
      <c r="A124" s="106" t="s">
        <v>2713</v>
      </c>
      <c r="B124" s="3"/>
      <c r="C124" s="3"/>
      <c r="D124" s="32">
        <f t="shared" si="1"/>
        <v>5377.25</v>
      </c>
      <c r="E124" s="9">
        <v>196</v>
      </c>
      <c r="F124" s="9">
        <v>187.2</v>
      </c>
      <c r="G124" s="9">
        <v>198.00000000000003</v>
      </c>
      <c r="H124" s="9">
        <v>351.45</v>
      </c>
      <c r="I124" s="9">
        <v>45.5</v>
      </c>
      <c r="J124" s="9">
        <v>265.8</v>
      </c>
      <c r="K124" s="9">
        <v>0</v>
      </c>
      <c r="L124" s="9">
        <v>353.7</v>
      </c>
      <c r="M124" s="9">
        <v>467.8</v>
      </c>
      <c r="N124" s="9">
        <v>450</v>
      </c>
      <c r="O124" s="9">
        <v>511.7</v>
      </c>
      <c r="P124" s="9">
        <v>381.3</v>
      </c>
      <c r="Q124" s="9">
        <v>426</v>
      </c>
      <c r="R124" s="9">
        <v>0</v>
      </c>
      <c r="S124" s="9">
        <v>107.7</v>
      </c>
      <c r="T124" s="9">
        <v>301.2</v>
      </c>
      <c r="U124" s="9">
        <v>162.69999999999999</v>
      </c>
      <c r="V124" s="9">
        <v>90</v>
      </c>
      <c r="W124" s="9">
        <v>272.39999999999998</v>
      </c>
      <c r="X124" s="9">
        <v>280.7</v>
      </c>
      <c r="Y124" s="9">
        <v>328.10000000000008</v>
      </c>
      <c r="Z124" s="106"/>
      <c r="AA124" s="61"/>
      <c r="AC124" s="265"/>
      <c r="AD124" s="61"/>
    </row>
    <row r="125" spans="1:30" ht="15.75">
      <c r="A125" s="105" t="s">
        <v>1351</v>
      </c>
      <c r="B125" s="3"/>
      <c r="C125" s="3"/>
      <c r="D125" s="32">
        <f t="shared" si="1"/>
        <v>7656.25</v>
      </c>
      <c r="E125" s="9">
        <v>267.5</v>
      </c>
      <c r="F125" s="9">
        <v>268.5</v>
      </c>
      <c r="G125" s="9">
        <v>385.4</v>
      </c>
      <c r="H125" s="9">
        <v>559.9</v>
      </c>
      <c r="I125" s="9">
        <v>153</v>
      </c>
      <c r="J125" s="9">
        <v>429.3</v>
      </c>
      <c r="K125" s="9">
        <v>197.39999999999998</v>
      </c>
      <c r="L125" s="9">
        <v>311.40000000000003</v>
      </c>
      <c r="M125" s="9">
        <v>635.5</v>
      </c>
      <c r="N125" s="9">
        <v>701.5</v>
      </c>
      <c r="O125" s="9">
        <v>460.1</v>
      </c>
      <c r="P125" s="9">
        <v>529.29999999999995</v>
      </c>
      <c r="Q125" s="9">
        <v>504.6</v>
      </c>
      <c r="R125" s="9">
        <v>1.2</v>
      </c>
      <c r="S125" s="9">
        <v>181.3</v>
      </c>
      <c r="T125" s="9">
        <v>328.8</v>
      </c>
      <c r="U125" s="9">
        <v>484.4</v>
      </c>
      <c r="V125" s="9">
        <v>390.5</v>
      </c>
      <c r="W125" s="9">
        <v>85.5</v>
      </c>
      <c r="X125" s="9">
        <v>150</v>
      </c>
      <c r="Y125" s="9">
        <v>631.15000000000009</v>
      </c>
      <c r="Z125" s="457"/>
      <c r="AA125" s="61"/>
      <c r="AC125" s="265"/>
      <c r="AD125" s="61"/>
    </row>
    <row r="126" spans="1:30" ht="15.75">
      <c r="A126" s="106" t="s">
        <v>2714</v>
      </c>
      <c r="B126" s="3"/>
      <c r="C126" s="3"/>
      <c r="D126" s="32">
        <f t="shared" si="1"/>
        <v>6074.5999999999995</v>
      </c>
      <c r="E126" s="9">
        <v>296.8</v>
      </c>
      <c r="F126" s="9">
        <v>389.5</v>
      </c>
      <c r="G126" s="9">
        <v>349.7</v>
      </c>
      <c r="H126" s="9">
        <v>499.6</v>
      </c>
      <c r="I126" s="9">
        <v>165.5</v>
      </c>
      <c r="J126" s="9">
        <v>260.60000000000002</v>
      </c>
      <c r="K126" s="9">
        <v>104.2</v>
      </c>
      <c r="L126" s="9">
        <v>136.1</v>
      </c>
      <c r="M126" s="9">
        <v>393.2</v>
      </c>
      <c r="N126" s="9">
        <v>354</v>
      </c>
      <c r="O126" s="9">
        <v>428.2</v>
      </c>
      <c r="P126" s="9">
        <v>593</v>
      </c>
      <c r="Q126" s="9">
        <v>432.7</v>
      </c>
      <c r="R126" s="9">
        <v>13.2</v>
      </c>
      <c r="S126" s="9">
        <v>130.19999999999999</v>
      </c>
      <c r="T126" s="9">
        <v>306.8</v>
      </c>
      <c r="U126" s="9">
        <v>238.8</v>
      </c>
      <c r="V126" s="9">
        <v>220.1</v>
      </c>
      <c r="W126" s="9">
        <v>93.4</v>
      </c>
      <c r="X126" s="9">
        <v>206.6</v>
      </c>
      <c r="Y126" s="9">
        <v>462.4</v>
      </c>
      <c r="Z126" s="106"/>
      <c r="AA126" s="61"/>
      <c r="AC126" s="265"/>
      <c r="AD126" s="61"/>
    </row>
    <row r="127" spans="1:30" ht="15.75">
      <c r="A127" s="276" t="s">
        <v>3628</v>
      </c>
      <c r="B127" s="3"/>
      <c r="C127" s="3"/>
      <c r="D127" s="32">
        <f t="shared" si="1"/>
        <v>6630.6499999999987</v>
      </c>
      <c r="E127" s="9">
        <v>135.6</v>
      </c>
      <c r="F127" s="9">
        <v>406.7</v>
      </c>
      <c r="G127" s="9">
        <v>458.7</v>
      </c>
      <c r="H127" s="9">
        <v>271.25</v>
      </c>
      <c r="I127" s="9">
        <v>140</v>
      </c>
      <c r="J127" s="9">
        <v>159.80000000000001</v>
      </c>
      <c r="K127" s="9">
        <v>400.3</v>
      </c>
      <c r="L127" s="9">
        <v>257.60000000000002</v>
      </c>
      <c r="M127" s="9">
        <v>476.5</v>
      </c>
      <c r="N127" s="9">
        <v>520.4</v>
      </c>
      <c r="O127" s="9">
        <v>461.5</v>
      </c>
      <c r="P127" s="9">
        <v>427.30000000000007</v>
      </c>
      <c r="Q127" s="9">
        <v>544.5</v>
      </c>
      <c r="R127" s="9">
        <v>49.500000000000007</v>
      </c>
      <c r="S127" s="9">
        <v>0</v>
      </c>
      <c r="T127" s="9">
        <v>317.39999999999998</v>
      </c>
      <c r="U127" s="9">
        <v>439</v>
      </c>
      <c r="V127" s="9">
        <v>369.5</v>
      </c>
      <c r="W127" s="9">
        <v>303.5</v>
      </c>
      <c r="X127" s="9">
        <v>239.7</v>
      </c>
      <c r="Y127" s="9">
        <v>251.90000000000003</v>
      </c>
      <c r="Z127" s="276"/>
      <c r="AA127" s="61"/>
      <c r="AC127" s="265"/>
      <c r="AD127" s="61"/>
    </row>
    <row r="128" spans="1:30" ht="15.75">
      <c r="A128" s="106" t="s">
        <v>2719</v>
      </c>
      <c r="B128" s="3"/>
      <c r="C128" s="3"/>
      <c r="D128" s="32">
        <f t="shared" si="1"/>
        <v>7521.0999999999985</v>
      </c>
      <c r="E128" s="9">
        <v>76.5</v>
      </c>
      <c r="F128" s="9">
        <v>181.4</v>
      </c>
      <c r="G128" s="9">
        <v>279.2</v>
      </c>
      <c r="H128" s="9">
        <v>612.9</v>
      </c>
      <c r="I128" s="9">
        <v>67.5</v>
      </c>
      <c r="J128" s="9">
        <v>669.3</v>
      </c>
      <c r="K128" s="9">
        <v>229.1</v>
      </c>
      <c r="L128" s="9">
        <v>565.79999999999995</v>
      </c>
      <c r="M128" s="9">
        <v>858.09999999999991</v>
      </c>
      <c r="N128" s="9">
        <v>764.9</v>
      </c>
      <c r="O128" s="9">
        <v>484.7</v>
      </c>
      <c r="P128" s="9">
        <v>395.7</v>
      </c>
      <c r="Q128" s="9">
        <v>251.9</v>
      </c>
      <c r="R128" s="9">
        <v>106.6</v>
      </c>
      <c r="S128" s="9">
        <v>142.5</v>
      </c>
      <c r="T128" s="9">
        <v>159.19999999999999</v>
      </c>
      <c r="U128" s="9">
        <v>145.5</v>
      </c>
      <c r="V128" s="9">
        <v>198.2</v>
      </c>
      <c r="W128" s="9">
        <v>308.89999999999998</v>
      </c>
      <c r="X128" s="9">
        <v>523.19999999999993</v>
      </c>
      <c r="Y128" s="9">
        <v>500</v>
      </c>
      <c r="Z128" s="106"/>
      <c r="AA128" s="61"/>
      <c r="AC128" s="265"/>
      <c r="AD128" s="61"/>
    </row>
    <row r="129" spans="1:30" ht="15.75">
      <c r="A129" s="277" t="s">
        <v>1671</v>
      </c>
      <c r="B129" s="3"/>
      <c r="C129" s="3"/>
      <c r="D129" s="32">
        <f t="shared" si="1"/>
        <v>6458.05</v>
      </c>
      <c r="E129" s="9">
        <v>311.8</v>
      </c>
      <c r="F129" s="9">
        <v>297.39999999999998</v>
      </c>
      <c r="G129" s="9">
        <v>293.5</v>
      </c>
      <c r="H129" s="9">
        <v>474.55</v>
      </c>
      <c r="I129" s="9">
        <v>87.3</v>
      </c>
      <c r="J129" s="9">
        <v>208.1</v>
      </c>
      <c r="K129" s="9">
        <v>204.5</v>
      </c>
      <c r="L129" s="9">
        <v>341.5</v>
      </c>
      <c r="M129" s="9">
        <v>411.60000000000008</v>
      </c>
      <c r="N129" s="9">
        <v>402</v>
      </c>
      <c r="O129" s="9">
        <v>431.3</v>
      </c>
      <c r="P129" s="9">
        <v>569.6</v>
      </c>
      <c r="Q129" s="9">
        <v>452.20000000000005</v>
      </c>
      <c r="R129" s="9">
        <v>2.2000000000000002</v>
      </c>
      <c r="S129" s="9">
        <v>72</v>
      </c>
      <c r="T129" s="9">
        <v>344.8</v>
      </c>
      <c r="U129" s="9">
        <v>249.4</v>
      </c>
      <c r="V129" s="9">
        <v>256.3</v>
      </c>
      <c r="W129" s="9">
        <v>65.599999999999994</v>
      </c>
      <c r="X129" s="9">
        <v>474.8</v>
      </c>
      <c r="Y129" s="9">
        <v>507.60000000000008</v>
      </c>
      <c r="Z129" s="277"/>
      <c r="AA129" s="61"/>
      <c r="AC129" s="265"/>
      <c r="AD129" s="61"/>
    </row>
    <row r="130" spans="1:30" ht="15.75">
      <c r="A130" s="106" t="s">
        <v>180</v>
      </c>
      <c r="B130" s="3"/>
      <c r="C130" s="3"/>
      <c r="D130" s="32">
        <f t="shared" si="1"/>
        <v>6987.9499999999989</v>
      </c>
      <c r="E130" s="9">
        <v>461.5</v>
      </c>
      <c r="F130" s="9">
        <v>199</v>
      </c>
      <c r="G130" s="9">
        <v>369.7</v>
      </c>
      <c r="H130" s="9">
        <v>469.05</v>
      </c>
      <c r="I130" s="9">
        <v>52.5</v>
      </c>
      <c r="J130" s="9">
        <v>386.7</v>
      </c>
      <c r="K130" s="9">
        <v>177.70000000000002</v>
      </c>
      <c r="L130" s="9">
        <v>318.5</v>
      </c>
      <c r="M130" s="9">
        <v>592.5</v>
      </c>
      <c r="N130" s="9">
        <v>554.79999999999995</v>
      </c>
      <c r="O130" s="9">
        <v>529.6</v>
      </c>
      <c r="P130" s="9">
        <v>732.8</v>
      </c>
      <c r="Q130" s="9">
        <v>503.5</v>
      </c>
      <c r="R130" s="9">
        <v>0</v>
      </c>
      <c r="S130" s="9">
        <v>2.4</v>
      </c>
      <c r="T130" s="9">
        <v>232.9</v>
      </c>
      <c r="U130" s="9">
        <v>250.5</v>
      </c>
      <c r="V130" s="9">
        <v>164.2</v>
      </c>
      <c r="W130" s="9">
        <v>74.900000000000006</v>
      </c>
      <c r="X130" s="9">
        <v>291.5</v>
      </c>
      <c r="Y130" s="9">
        <v>623.69999999999993</v>
      </c>
      <c r="Z130" s="106"/>
      <c r="AA130" s="61"/>
      <c r="AC130" s="265"/>
      <c r="AD130" s="61"/>
    </row>
    <row r="131" spans="1:30" ht="15.75">
      <c r="A131" s="106" t="s">
        <v>2702</v>
      </c>
      <c r="B131" s="3"/>
      <c r="C131" s="3"/>
      <c r="D131" s="32">
        <f t="shared" si="1"/>
        <v>8580.7000000000007</v>
      </c>
      <c r="E131" s="9">
        <v>410.29999999999995</v>
      </c>
      <c r="F131" s="9">
        <v>226</v>
      </c>
      <c r="G131" s="9">
        <v>477.7</v>
      </c>
      <c r="H131" s="9">
        <v>620.79999999999995</v>
      </c>
      <c r="I131" s="9">
        <v>45.5</v>
      </c>
      <c r="J131" s="9">
        <v>464.1</v>
      </c>
      <c r="K131" s="9">
        <v>193.3</v>
      </c>
      <c r="L131" s="9">
        <v>447.00000000000006</v>
      </c>
      <c r="M131" s="9">
        <v>654.70000000000005</v>
      </c>
      <c r="N131" s="9">
        <v>827.40000000000009</v>
      </c>
      <c r="O131" s="9">
        <v>605.6</v>
      </c>
      <c r="P131" s="9">
        <v>614.79999999999995</v>
      </c>
      <c r="Q131" s="9">
        <v>575.79999999999995</v>
      </c>
      <c r="R131" s="9">
        <v>147</v>
      </c>
      <c r="S131" s="9">
        <v>91</v>
      </c>
      <c r="T131" s="9">
        <v>398.59999999999997</v>
      </c>
      <c r="U131" s="9">
        <v>417.5</v>
      </c>
      <c r="V131" s="9">
        <v>364.90000000000003</v>
      </c>
      <c r="W131" s="9">
        <v>135.5</v>
      </c>
      <c r="X131" s="9">
        <v>333.7</v>
      </c>
      <c r="Y131" s="9">
        <v>529.5</v>
      </c>
      <c r="Z131" s="106"/>
      <c r="AA131" s="61"/>
      <c r="AC131" s="265"/>
      <c r="AD131" s="61"/>
    </row>
    <row r="132" spans="1:30" ht="15.75">
      <c r="A132" s="106" t="s">
        <v>2211</v>
      </c>
      <c r="B132" s="3"/>
      <c r="C132" s="3"/>
      <c r="D132" s="32">
        <f t="shared" si="1"/>
        <v>5786.1500000000015</v>
      </c>
      <c r="E132" s="9">
        <v>27.3</v>
      </c>
      <c r="F132" s="9">
        <v>161</v>
      </c>
      <c r="G132" s="9">
        <v>498.6</v>
      </c>
      <c r="H132" s="9">
        <v>477.25</v>
      </c>
      <c r="I132" s="9">
        <v>60.900000000000006</v>
      </c>
      <c r="J132" s="9">
        <v>411.7</v>
      </c>
      <c r="K132" s="9">
        <v>321.40000000000003</v>
      </c>
      <c r="L132" s="9">
        <v>224.5</v>
      </c>
      <c r="M132" s="9">
        <v>589.5</v>
      </c>
      <c r="N132" s="9">
        <v>588.1</v>
      </c>
      <c r="O132" s="9">
        <v>433.9</v>
      </c>
      <c r="P132" s="9">
        <v>490.5</v>
      </c>
      <c r="Q132" s="9">
        <v>250.00000000000003</v>
      </c>
      <c r="R132" s="9">
        <v>9.1</v>
      </c>
      <c r="S132" s="9">
        <v>55.000000000000007</v>
      </c>
      <c r="T132" s="9">
        <v>70</v>
      </c>
      <c r="U132" s="9">
        <v>282.5</v>
      </c>
      <c r="V132" s="9">
        <v>0</v>
      </c>
      <c r="W132" s="9">
        <v>35</v>
      </c>
      <c r="X132" s="9">
        <v>316.3</v>
      </c>
      <c r="Y132" s="9">
        <v>483.6</v>
      </c>
      <c r="Z132" s="106"/>
      <c r="AA132" s="61"/>
      <c r="AC132" s="265"/>
      <c r="AD132" s="61"/>
    </row>
    <row r="133" spans="1:30" ht="15.75">
      <c r="A133" s="106" t="s">
        <v>2721</v>
      </c>
      <c r="B133" s="3"/>
      <c r="C133" s="3"/>
      <c r="D133" s="32">
        <f t="shared" si="1"/>
        <v>5992.1999999999989</v>
      </c>
      <c r="E133" s="9">
        <v>211.5</v>
      </c>
      <c r="F133" s="9">
        <v>147.79999999999998</v>
      </c>
      <c r="G133" s="9">
        <v>348.2</v>
      </c>
      <c r="H133" s="9">
        <v>550.20000000000005</v>
      </c>
      <c r="I133" s="9">
        <v>212.5</v>
      </c>
      <c r="J133" s="9">
        <v>322.8</v>
      </c>
      <c r="K133" s="9">
        <v>218.5</v>
      </c>
      <c r="L133" s="9">
        <v>145.1</v>
      </c>
      <c r="M133" s="9">
        <v>387</v>
      </c>
      <c r="N133" s="9">
        <v>461.00000000000006</v>
      </c>
      <c r="O133" s="9">
        <v>341.4</v>
      </c>
      <c r="P133" s="9">
        <v>481.7</v>
      </c>
      <c r="Q133" s="9">
        <v>252.7</v>
      </c>
      <c r="R133" s="9">
        <v>79.900000000000006</v>
      </c>
      <c r="S133" s="9">
        <v>270.90000000000003</v>
      </c>
      <c r="T133" s="9">
        <v>154.60000000000002</v>
      </c>
      <c r="U133" s="9">
        <v>278</v>
      </c>
      <c r="V133" s="9">
        <v>116.69999999999999</v>
      </c>
      <c r="W133" s="9">
        <v>202.2</v>
      </c>
      <c r="X133" s="9">
        <v>242.3</v>
      </c>
      <c r="Y133" s="9">
        <v>567.20000000000005</v>
      </c>
      <c r="Z133" s="106"/>
      <c r="AA133" s="61"/>
      <c r="AC133" s="265"/>
      <c r="AD133" s="61"/>
    </row>
    <row r="134" spans="1:30" ht="15.75">
      <c r="A134" s="106" t="s">
        <v>155</v>
      </c>
      <c r="B134" s="3"/>
      <c r="C134" s="3"/>
      <c r="D134" s="32">
        <f t="shared" ref="D134:D140" si="2">SUM(E134:DZ134)</f>
        <v>5515.5999999999995</v>
      </c>
      <c r="E134" s="9">
        <v>143.19999999999999</v>
      </c>
      <c r="F134" s="9">
        <v>173</v>
      </c>
      <c r="G134" s="9">
        <v>236</v>
      </c>
      <c r="H134" s="9">
        <v>501.9</v>
      </c>
      <c r="I134" s="9">
        <v>135.5</v>
      </c>
      <c r="J134" s="9">
        <v>409.8</v>
      </c>
      <c r="K134" s="9">
        <v>313</v>
      </c>
      <c r="L134" s="9">
        <v>276.60000000000002</v>
      </c>
      <c r="M134" s="9">
        <v>563.20000000000005</v>
      </c>
      <c r="N134" s="9">
        <v>573.29999999999995</v>
      </c>
      <c r="O134" s="9">
        <v>339</v>
      </c>
      <c r="P134" s="9">
        <v>443.40000000000003</v>
      </c>
      <c r="Q134" s="9">
        <v>214.5</v>
      </c>
      <c r="R134" s="9">
        <v>5.2</v>
      </c>
      <c r="S134" s="9">
        <v>96.7</v>
      </c>
      <c r="T134" s="9">
        <v>325.2</v>
      </c>
      <c r="U134" s="9">
        <v>169.9</v>
      </c>
      <c r="V134" s="9">
        <v>57.5</v>
      </c>
      <c r="W134" s="9">
        <v>23.1</v>
      </c>
      <c r="X134" s="9">
        <v>164.3</v>
      </c>
      <c r="Y134" s="9">
        <v>351.29999999999995</v>
      </c>
      <c r="Z134" s="106"/>
      <c r="AA134" s="61"/>
      <c r="AC134" s="265"/>
      <c r="AD134" s="61"/>
    </row>
    <row r="135" spans="1:30" ht="15.75">
      <c r="A135" s="276" t="s">
        <v>3629</v>
      </c>
      <c r="B135" s="3"/>
      <c r="C135" s="3"/>
      <c r="D135" s="32">
        <f t="shared" si="2"/>
        <v>7158.1500000000005</v>
      </c>
      <c r="E135" s="9">
        <v>179</v>
      </c>
      <c r="F135" s="9">
        <v>257.3</v>
      </c>
      <c r="G135" s="9">
        <v>313</v>
      </c>
      <c r="H135" s="9">
        <v>353.7</v>
      </c>
      <c r="I135" s="9">
        <v>209.9</v>
      </c>
      <c r="J135" s="9">
        <v>158.19999999999999</v>
      </c>
      <c r="K135" s="9">
        <v>303.5</v>
      </c>
      <c r="L135" s="9">
        <v>275.5</v>
      </c>
      <c r="M135" s="9">
        <v>451</v>
      </c>
      <c r="N135" s="9">
        <v>523.5</v>
      </c>
      <c r="O135" s="9">
        <v>613.1</v>
      </c>
      <c r="P135" s="9">
        <v>484.8</v>
      </c>
      <c r="Q135" s="9">
        <v>534.54999999999995</v>
      </c>
      <c r="R135" s="9">
        <v>12.100000000000001</v>
      </c>
      <c r="S135" s="9">
        <v>219.9</v>
      </c>
      <c r="T135" s="9">
        <v>290.3</v>
      </c>
      <c r="U135" s="9">
        <v>505</v>
      </c>
      <c r="V135" s="9">
        <v>467.7</v>
      </c>
      <c r="W135" s="9">
        <v>277.60000000000002</v>
      </c>
      <c r="X135" s="9">
        <v>269.8</v>
      </c>
      <c r="Y135" s="9">
        <v>458.7</v>
      </c>
      <c r="Z135" s="276"/>
      <c r="AA135" s="61"/>
      <c r="AC135" s="265"/>
      <c r="AD135" s="61"/>
    </row>
    <row r="136" spans="1:30" ht="15.75">
      <c r="A136" s="106" t="s">
        <v>2722</v>
      </c>
      <c r="B136" s="3"/>
      <c r="C136" s="3"/>
      <c r="D136" s="32">
        <f t="shared" si="2"/>
        <v>7719.25</v>
      </c>
      <c r="E136" s="9">
        <v>180.3</v>
      </c>
      <c r="F136" s="9">
        <v>610.70000000000005</v>
      </c>
      <c r="G136" s="9">
        <v>500.30000000000007</v>
      </c>
      <c r="H136" s="9">
        <v>298.95</v>
      </c>
      <c r="I136" s="9">
        <v>479</v>
      </c>
      <c r="J136" s="9">
        <v>147</v>
      </c>
      <c r="K136" s="9">
        <v>522</v>
      </c>
      <c r="L136" s="9">
        <v>277.5</v>
      </c>
      <c r="M136" s="9">
        <v>442.6</v>
      </c>
      <c r="N136" s="9">
        <v>426</v>
      </c>
      <c r="O136" s="9">
        <v>446.5</v>
      </c>
      <c r="P136" s="9">
        <v>469.7</v>
      </c>
      <c r="Q136" s="9">
        <v>620.80000000000007</v>
      </c>
      <c r="R136" s="9">
        <v>49.500000000000007</v>
      </c>
      <c r="S136" s="9">
        <v>462</v>
      </c>
      <c r="T136" s="9">
        <v>307.8</v>
      </c>
      <c r="U136" s="9">
        <v>398</v>
      </c>
      <c r="V136" s="9">
        <v>394.9</v>
      </c>
      <c r="W136" s="9">
        <v>136.9</v>
      </c>
      <c r="X136" s="9">
        <v>245</v>
      </c>
      <c r="Y136" s="9">
        <v>303.80000000000007</v>
      </c>
      <c r="Z136" s="106"/>
      <c r="AA136" s="61"/>
      <c r="AC136" s="265"/>
      <c r="AD136" s="61"/>
    </row>
    <row r="137" spans="1:30" ht="15.75">
      <c r="A137" s="106" t="s">
        <v>2720</v>
      </c>
      <c r="B137" s="3"/>
      <c r="C137" s="3"/>
      <c r="D137" s="32">
        <f t="shared" si="2"/>
        <v>6246.2499999999991</v>
      </c>
      <c r="E137" s="9">
        <v>210.79999999999998</v>
      </c>
      <c r="F137" s="9">
        <v>213</v>
      </c>
      <c r="G137" s="9">
        <v>342</v>
      </c>
      <c r="H137" s="9">
        <v>434.40000000000003</v>
      </c>
      <c r="I137" s="9">
        <v>120</v>
      </c>
      <c r="J137" s="9">
        <v>205.2</v>
      </c>
      <c r="K137" s="9">
        <v>255</v>
      </c>
      <c r="L137" s="9">
        <v>245.79999999999998</v>
      </c>
      <c r="M137" s="9">
        <v>412.5</v>
      </c>
      <c r="N137" s="9">
        <v>485.70000000000005</v>
      </c>
      <c r="O137" s="9">
        <v>534.1</v>
      </c>
      <c r="P137" s="9">
        <v>631.9</v>
      </c>
      <c r="Q137" s="9">
        <v>491.5</v>
      </c>
      <c r="R137" s="9">
        <v>0</v>
      </c>
      <c r="S137" s="9">
        <v>19.8</v>
      </c>
      <c r="T137" s="9">
        <v>359.6</v>
      </c>
      <c r="U137" s="9">
        <v>266.39999999999998</v>
      </c>
      <c r="V137" s="9">
        <v>174.2</v>
      </c>
      <c r="W137" s="9">
        <v>74.900000000000006</v>
      </c>
      <c r="X137" s="9">
        <v>202</v>
      </c>
      <c r="Y137" s="9">
        <v>567.45000000000005</v>
      </c>
      <c r="Z137" s="106"/>
      <c r="AA137" s="61"/>
      <c r="AC137" s="265"/>
      <c r="AD137" s="61"/>
    </row>
    <row r="138" spans="1:30" ht="15.75">
      <c r="A138" s="106" t="s">
        <v>2701</v>
      </c>
      <c r="B138" s="3"/>
      <c r="C138" s="3"/>
      <c r="D138" s="32">
        <f t="shared" si="2"/>
        <v>7373.35</v>
      </c>
      <c r="E138" s="9">
        <v>106.6</v>
      </c>
      <c r="F138" s="9">
        <v>305</v>
      </c>
      <c r="G138" s="9">
        <v>467</v>
      </c>
      <c r="H138" s="9">
        <v>418.95000000000005</v>
      </c>
      <c r="I138" s="9">
        <v>145.19999999999999</v>
      </c>
      <c r="J138" s="9">
        <v>227</v>
      </c>
      <c r="K138" s="9">
        <v>270.5</v>
      </c>
      <c r="L138" s="9">
        <v>298.5</v>
      </c>
      <c r="M138" s="9">
        <v>421</v>
      </c>
      <c r="N138" s="9">
        <v>472.5</v>
      </c>
      <c r="O138" s="9">
        <v>589</v>
      </c>
      <c r="P138" s="9">
        <v>677.2</v>
      </c>
      <c r="Q138" s="9">
        <v>787.1</v>
      </c>
      <c r="R138" s="9">
        <v>14.399999999999999</v>
      </c>
      <c r="S138" s="9">
        <v>21.599999999999998</v>
      </c>
      <c r="T138" s="9">
        <v>363.9</v>
      </c>
      <c r="U138" s="9">
        <v>459.6</v>
      </c>
      <c r="V138" s="9">
        <v>406.7</v>
      </c>
      <c r="W138" s="9">
        <v>96.9</v>
      </c>
      <c r="X138" s="9">
        <v>222.6</v>
      </c>
      <c r="Y138" s="9">
        <v>602.1</v>
      </c>
      <c r="Z138" s="106"/>
      <c r="AA138" s="61"/>
      <c r="AC138" s="265"/>
      <c r="AD138" s="61"/>
    </row>
    <row r="139" spans="1:30" ht="15.75">
      <c r="A139" s="106" t="s">
        <v>658</v>
      </c>
      <c r="B139" s="3"/>
      <c r="C139" s="3"/>
      <c r="D139" s="32">
        <f t="shared" si="2"/>
        <v>6686.9</v>
      </c>
      <c r="E139" s="9">
        <v>168</v>
      </c>
      <c r="F139" s="9">
        <v>201.20000000000002</v>
      </c>
      <c r="G139" s="9">
        <v>276.59999999999997</v>
      </c>
      <c r="H139" s="9">
        <v>479</v>
      </c>
      <c r="I139" s="9">
        <v>185.5</v>
      </c>
      <c r="J139" s="9">
        <v>429</v>
      </c>
      <c r="K139" s="9">
        <v>136.99999999999997</v>
      </c>
      <c r="L139" s="9">
        <v>500.3</v>
      </c>
      <c r="M139" s="9">
        <v>589.5</v>
      </c>
      <c r="N139" s="9">
        <v>567.1</v>
      </c>
      <c r="O139" s="9">
        <v>472.2</v>
      </c>
      <c r="P139" s="9">
        <v>527.4</v>
      </c>
      <c r="Q139" s="9">
        <v>402.5</v>
      </c>
      <c r="R139" s="9">
        <v>0</v>
      </c>
      <c r="S139" s="9">
        <v>53.100000000000009</v>
      </c>
      <c r="T139" s="9">
        <v>430.4</v>
      </c>
      <c r="U139" s="9">
        <v>228</v>
      </c>
      <c r="V139" s="9">
        <v>140.70000000000002</v>
      </c>
      <c r="W139" s="9">
        <v>138.6</v>
      </c>
      <c r="X139" s="9">
        <v>415.6</v>
      </c>
      <c r="Y139" s="9">
        <v>345.20000000000005</v>
      </c>
      <c r="Z139" s="106"/>
      <c r="AA139" s="61"/>
      <c r="AC139" s="265"/>
      <c r="AD139" s="61"/>
    </row>
    <row r="140" spans="1:30" ht="15.75">
      <c r="A140" s="277" t="s">
        <v>1655</v>
      </c>
      <c r="B140" s="3"/>
      <c r="C140" s="3"/>
      <c r="D140" s="32">
        <f t="shared" si="2"/>
        <v>7716.45</v>
      </c>
      <c r="E140" s="9">
        <v>199.5</v>
      </c>
      <c r="F140" s="9">
        <v>195</v>
      </c>
      <c r="G140" s="9">
        <v>381.1</v>
      </c>
      <c r="H140" s="9">
        <v>551.75</v>
      </c>
      <c r="I140" s="9">
        <v>232</v>
      </c>
      <c r="J140" s="9">
        <v>408.5</v>
      </c>
      <c r="K140" s="9">
        <v>390.8</v>
      </c>
      <c r="L140" s="9">
        <v>424.7</v>
      </c>
      <c r="M140" s="9">
        <v>641.79999999999995</v>
      </c>
      <c r="N140" s="9">
        <v>611.20000000000005</v>
      </c>
      <c r="O140" s="9">
        <v>647</v>
      </c>
      <c r="P140" s="9">
        <v>672.80000000000007</v>
      </c>
      <c r="Q140" s="9">
        <v>669.7</v>
      </c>
      <c r="R140" s="9">
        <v>5.6000000000000005</v>
      </c>
      <c r="S140" s="9">
        <v>45</v>
      </c>
      <c r="T140" s="9">
        <v>260.5</v>
      </c>
      <c r="U140" s="9">
        <v>211.2</v>
      </c>
      <c r="V140" s="9">
        <v>224.79999999999998</v>
      </c>
      <c r="W140" s="9">
        <v>195.3</v>
      </c>
      <c r="X140" s="9">
        <v>221.3</v>
      </c>
      <c r="Y140" s="9">
        <v>526.9</v>
      </c>
      <c r="Z140" s="277"/>
      <c r="AA140" s="61"/>
      <c r="AC140" s="265"/>
      <c r="AD140" s="61"/>
    </row>
    <row r="141" spans="1:30" ht="15.75">
      <c r="A141" s="58"/>
      <c r="B141" s="3"/>
      <c r="C141" s="3"/>
      <c r="D141" s="32"/>
      <c r="E141" s="156"/>
      <c r="F141" s="156"/>
    </row>
    <row r="142" spans="1:30" ht="15.75">
      <c r="D142" s="32"/>
    </row>
    <row r="143" spans="1:30" ht="15.75">
      <c r="D143" s="32"/>
    </row>
    <row r="144" spans="1:30" s="30" customFormat="1" ht="20.25">
      <c r="A144" s="30" t="s">
        <v>172</v>
      </c>
      <c r="B144"/>
      <c r="C144"/>
      <c r="D144" s="31" t="s">
        <v>40</v>
      </c>
      <c r="E144" s="101" t="s">
        <v>2248</v>
      </c>
      <c r="F144" s="101" t="s">
        <v>737</v>
      </c>
      <c r="G144" s="101" t="s">
        <v>175</v>
      </c>
      <c r="H144" s="101" t="s">
        <v>4499</v>
      </c>
      <c r="I144" s="101" t="s">
        <v>4582</v>
      </c>
      <c r="J144" s="101" t="s">
        <v>4684</v>
      </c>
      <c r="K144" s="101" t="s">
        <v>4785</v>
      </c>
      <c r="L144" s="101" t="s">
        <v>4786</v>
      </c>
      <c r="M144" s="101" t="s">
        <v>5108</v>
      </c>
      <c r="N144" s="101" t="s">
        <v>5388</v>
      </c>
      <c r="O144" s="101" t="s">
        <v>5359</v>
      </c>
      <c r="P144" s="101" t="s">
        <v>5926</v>
      </c>
    </row>
    <row r="145" spans="1:21" ht="15.75">
      <c r="A145" s="277" t="s">
        <v>1657</v>
      </c>
      <c r="B145" s="3"/>
      <c r="C145" s="3"/>
      <c r="D145" s="32">
        <f t="shared" ref="D145:D176" si="3">SUM(E145:DZ145)</f>
        <v>4805.8999999999996</v>
      </c>
      <c r="E145" s="9">
        <v>144.9</v>
      </c>
      <c r="F145" s="9">
        <v>498</v>
      </c>
      <c r="G145" s="9">
        <v>99.399999999999991</v>
      </c>
      <c r="H145" s="9">
        <v>824.4</v>
      </c>
      <c r="I145" s="9">
        <v>889.1</v>
      </c>
      <c r="J145" s="9">
        <v>260.10000000000002</v>
      </c>
      <c r="K145" s="9">
        <v>368.6</v>
      </c>
      <c r="L145" s="9">
        <v>578.5</v>
      </c>
      <c r="M145" s="9">
        <v>119.5</v>
      </c>
      <c r="N145" s="9">
        <v>525.9</v>
      </c>
      <c r="O145" s="9">
        <v>362.5</v>
      </c>
      <c r="P145" s="9">
        <v>135</v>
      </c>
      <c r="Q145" s="277"/>
      <c r="R145" s="61"/>
      <c r="T145" s="265"/>
      <c r="U145" s="61"/>
    </row>
    <row r="146" spans="1:21" ht="15.75">
      <c r="A146" s="105" t="s">
        <v>1346</v>
      </c>
      <c r="B146" s="3"/>
      <c r="C146" s="3"/>
      <c r="D146" s="32">
        <f t="shared" si="3"/>
        <v>6213.0000000000009</v>
      </c>
      <c r="E146" s="9">
        <v>157.19999999999999</v>
      </c>
      <c r="F146" s="9">
        <v>621.59999999999991</v>
      </c>
      <c r="G146" s="9">
        <v>296.8</v>
      </c>
      <c r="H146" s="9">
        <v>985.4</v>
      </c>
      <c r="I146" s="9">
        <v>774.19999999999993</v>
      </c>
      <c r="J146" s="9">
        <v>503.3</v>
      </c>
      <c r="K146" s="9">
        <v>634.4</v>
      </c>
      <c r="L146" s="9">
        <v>669.69999999999993</v>
      </c>
      <c r="M146" s="9">
        <v>396.5</v>
      </c>
      <c r="N146" s="9">
        <v>241.50000000000003</v>
      </c>
      <c r="O146" s="9">
        <v>405.59999999999997</v>
      </c>
      <c r="P146" s="9">
        <v>526.79999999999995</v>
      </c>
      <c r="Q146" s="457"/>
      <c r="R146" s="61"/>
      <c r="T146" s="265"/>
      <c r="U146" s="61"/>
    </row>
    <row r="147" spans="1:21" ht="15.75">
      <c r="A147" s="276" t="s">
        <v>3601</v>
      </c>
      <c r="B147" s="3"/>
      <c r="C147" s="3"/>
      <c r="D147" s="32">
        <f t="shared" si="3"/>
        <v>5094.3</v>
      </c>
      <c r="E147" s="9">
        <v>123.1</v>
      </c>
      <c r="F147" s="9">
        <v>437.65000000000003</v>
      </c>
      <c r="G147" s="9">
        <v>447.40000000000003</v>
      </c>
      <c r="H147" s="9">
        <v>400.6</v>
      </c>
      <c r="I147" s="9">
        <v>234.29999999999998</v>
      </c>
      <c r="J147" s="9">
        <v>496.6</v>
      </c>
      <c r="K147" s="9">
        <v>520.09999999999991</v>
      </c>
      <c r="L147" s="9">
        <v>1132.1500000000001</v>
      </c>
      <c r="M147" s="9">
        <v>371.59999999999997</v>
      </c>
      <c r="N147" s="9">
        <v>57</v>
      </c>
      <c r="O147" s="9">
        <v>629.70000000000005</v>
      </c>
      <c r="P147" s="9">
        <v>244.10000000000002</v>
      </c>
      <c r="Q147" s="276"/>
      <c r="R147" s="61"/>
      <c r="T147" s="265"/>
      <c r="U147" s="61"/>
    </row>
    <row r="148" spans="1:21" ht="15.75">
      <c r="A148" s="105" t="s">
        <v>1337</v>
      </c>
      <c r="B148" s="3"/>
      <c r="C148" s="3"/>
      <c r="D148" s="32">
        <f t="shared" si="3"/>
        <v>7638.65</v>
      </c>
      <c r="E148" s="9">
        <v>403.4</v>
      </c>
      <c r="F148" s="9">
        <v>440.9</v>
      </c>
      <c r="G148" s="9">
        <v>383.7</v>
      </c>
      <c r="H148" s="9">
        <v>913.54999999999984</v>
      </c>
      <c r="I148" s="9">
        <v>883.10000000000014</v>
      </c>
      <c r="J148" s="9">
        <v>762.69999999999993</v>
      </c>
      <c r="K148" s="9">
        <v>924.5</v>
      </c>
      <c r="L148" s="9">
        <v>1058.4999999999998</v>
      </c>
      <c r="M148" s="9">
        <v>680.9</v>
      </c>
      <c r="N148" s="9">
        <v>252.1</v>
      </c>
      <c r="O148" s="9">
        <v>502.7999999999999</v>
      </c>
      <c r="P148" s="9">
        <v>432.5</v>
      </c>
      <c r="Q148" s="457"/>
      <c r="R148" s="378"/>
      <c r="T148" s="265"/>
      <c r="U148" s="61"/>
    </row>
    <row r="149" spans="1:21" ht="15.75">
      <c r="A149" s="106" t="s">
        <v>2191</v>
      </c>
      <c r="B149" s="3"/>
      <c r="C149" s="3"/>
      <c r="D149" s="32">
        <f t="shared" si="3"/>
        <v>5917.3499999999995</v>
      </c>
      <c r="E149" s="9">
        <v>213.6</v>
      </c>
      <c r="F149" s="9">
        <v>457.4</v>
      </c>
      <c r="G149" s="9">
        <v>205.20000000000002</v>
      </c>
      <c r="H149" s="9">
        <v>532.15</v>
      </c>
      <c r="I149" s="9">
        <v>691.09999999999991</v>
      </c>
      <c r="J149" s="9">
        <v>687</v>
      </c>
      <c r="K149" s="9">
        <v>485.79999999999995</v>
      </c>
      <c r="L149" s="9">
        <v>951.30000000000007</v>
      </c>
      <c r="M149" s="9">
        <v>477.7</v>
      </c>
      <c r="N149" s="9">
        <v>168.7</v>
      </c>
      <c r="O149" s="9">
        <v>548.5</v>
      </c>
      <c r="P149" s="9">
        <v>498.9</v>
      </c>
      <c r="Q149" s="106"/>
      <c r="R149" s="61"/>
      <c r="T149" s="265"/>
      <c r="U149" s="61"/>
    </row>
    <row r="150" spans="1:21" ht="15.75">
      <c r="A150" s="277" t="s">
        <v>1</v>
      </c>
      <c r="B150" s="3"/>
      <c r="C150" s="3"/>
      <c r="D150" s="32">
        <f t="shared" si="3"/>
        <v>4075.9</v>
      </c>
      <c r="E150" s="9">
        <v>235</v>
      </c>
      <c r="F150" s="9">
        <v>415.70000000000005</v>
      </c>
      <c r="G150" s="9">
        <v>248.90000000000003</v>
      </c>
      <c r="H150" s="9">
        <v>338.1</v>
      </c>
      <c r="I150" s="9">
        <v>289.59999999999997</v>
      </c>
      <c r="J150" s="9">
        <v>256.3</v>
      </c>
      <c r="K150" s="9">
        <v>417.9</v>
      </c>
      <c r="L150" s="9">
        <v>786.3</v>
      </c>
      <c r="M150" s="9">
        <v>578.5</v>
      </c>
      <c r="N150" s="9">
        <v>235.1</v>
      </c>
      <c r="O150" s="9">
        <v>219.60000000000002</v>
      </c>
      <c r="P150" s="9">
        <v>54.900000000000006</v>
      </c>
      <c r="Q150" s="277"/>
      <c r="R150" s="61"/>
      <c r="T150" s="265"/>
      <c r="U150" s="61"/>
    </row>
    <row r="151" spans="1:21" ht="15.75">
      <c r="A151" s="277" t="s">
        <v>1656</v>
      </c>
      <c r="B151" s="3"/>
      <c r="C151" s="3"/>
      <c r="D151" s="32">
        <f t="shared" si="3"/>
        <v>5302.6500000000005</v>
      </c>
      <c r="E151" s="9">
        <v>183.6</v>
      </c>
      <c r="F151" s="9">
        <v>512.69999999999993</v>
      </c>
      <c r="G151" s="9">
        <v>392</v>
      </c>
      <c r="H151" s="9">
        <v>670.80000000000018</v>
      </c>
      <c r="I151" s="9">
        <v>429.9</v>
      </c>
      <c r="J151" s="9">
        <v>33.299999999999997</v>
      </c>
      <c r="K151" s="9">
        <v>488.65000000000003</v>
      </c>
      <c r="L151" s="9">
        <v>1085.1999999999998</v>
      </c>
      <c r="M151" s="9">
        <v>420.1</v>
      </c>
      <c r="N151" s="9">
        <v>434.79999999999995</v>
      </c>
      <c r="O151" s="9">
        <v>511.99999999999994</v>
      </c>
      <c r="P151" s="9">
        <v>139.6</v>
      </c>
      <c r="Q151" s="277"/>
      <c r="R151" s="61"/>
      <c r="T151" s="265"/>
      <c r="U151" s="61"/>
    </row>
    <row r="152" spans="1:21" ht="15.75">
      <c r="A152" s="277" t="s">
        <v>1664</v>
      </c>
      <c r="B152" s="3"/>
      <c r="C152" s="3"/>
      <c r="D152" s="32">
        <f t="shared" si="3"/>
        <v>6659.9999999999991</v>
      </c>
      <c r="E152" s="9">
        <v>129.30000000000001</v>
      </c>
      <c r="F152" s="9">
        <v>613</v>
      </c>
      <c r="G152" s="9">
        <v>325.3</v>
      </c>
      <c r="H152" s="9">
        <v>696.80000000000007</v>
      </c>
      <c r="I152" s="9">
        <v>518.09999999999991</v>
      </c>
      <c r="J152" s="9">
        <v>499.59999999999997</v>
      </c>
      <c r="K152" s="9">
        <v>734.8</v>
      </c>
      <c r="L152" s="9">
        <v>1120.9000000000001</v>
      </c>
      <c r="M152" s="9">
        <v>838</v>
      </c>
      <c r="N152" s="9">
        <v>224.9</v>
      </c>
      <c r="O152" s="9">
        <v>664.5</v>
      </c>
      <c r="P152" s="9">
        <v>294.79999999999995</v>
      </c>
      <c r="Q152" s="277"/>
      <c r="R152" s="61"/>
      <c r="T152" s="265"/>
      <c r="U152" s="61"/>
    </row>
    <row r="153" spans="1:21" ht="15.75">
      <c r="A153" s="276" t="s">
        <v>3602</v>
      </c>
      <c r="B153" s="3"/>
      <c r="C153" s="3"/>
      <c r="D153" s="32">
        <f t="shared" si="3"/>
        <v>5703.4</v>
      </c>
      <c r="E153" s="9">
        <v>162</v>
      </c>
      <c r="F153" s="9">
        <v>684.30000000000007</v>
      </c>
      <c r="G153" s="9">
        <v>397.90000000000003</v>
      </c>
      <c r="H153" s="9">
        <v>493.2</v>
      </c>
      <c r="I153" s="9">
        <v>164.1</v>
      </c>
      <c r="J153" s="9">
        <v>327.2</v>
      </c>
      <c r="K153" s="9">
        <v>665</v>
      </c>
      <c r="L153" s="9">
        <v>1105.1999999999998</v>
      </c>
      <c r="M153" s="9">
        <v>542.9</v>
      </c>
      <c r="N153" s="9">
        <v>446.3</v>
      </c>
      <c r="O153" s="9">
        <v>381.3</v>
      </c>
      <c r="P153" s="9">
        <v>334</v>
      </c>
      <c r="Q153" s="276"/>
      <c r="R153" s="61"/>
      <c r="T153" s="265"/>
      <c r="U153" s="61"/>
    </row>
    <row r="154" spans="1:21" ht="15.75">
      <c r="A154" s="106" t="s">
        <v>2709</v>
      </c>
      <c r="B154" s="3"/>
      <c r="C154" s="3"/>
      <c r="D154" s="32">
        <f t="shared" si="3"/>
        <v>4867.8000000000011</v>
      </c>
      <c r="E154" s="9">
        <v>200.79999999999998</v>
      </c>
      <c r="F154" s="9">
        <v>448.20000000000005</v>
      </c>
      <c r="G154" s="9">
        <v>414.90000000000003</v>
      </c>
      <c r="H154" s="9">
        <v>379.29999999999995</v>
      </c>
      <c r="I154" s="9">
        <v>164.1</v>
      </c>
      <c r="J154" s="9">
        <v>443.09999999999997</v>
      </c>
      <c r="K154" s="9">
        <v>408.40000000000003</v>
      </c>
      <c r="L154" s="9">
        <v>833.9</v>
      </c>
      <c r="M154" s="9">
        <v>517.20000000000005</v>
      </c>
      <c r="N154" s="9">
        <v>160.39999999999998</v>
      </c>
      <c r="O154" s="9">
        <v>577.70000000000005</v>
      </c>
      <c r="P154" s="9">
        <v>319.8</v>
      </c>
      <c r="Q154" s="106"/>
      <c r="R154" s="61"/>
      <c r="T154" s="265"/>
      <c r="U154" s="61"/>
    </row>
    <row r="155" spans="1:21" ht="15.75">
      <c r="A155" s="106" t="s">
        <v>3603</v>
      </c>
      <c r="B155" s="3"/>
      <c r="C155" s="3"/>
      <c r="D155" s="32">
        <f t="shared" si="3"/>
        <v>5184.8999999999996</v>
      </c>
      <c r="E155" s="9">
        <v>286.2</v>
      </c>
      <c r="F155" s="9">
        <v>568.1</v>
      </c>
      <c r="G155" s="9">
        <v>394.7</v>
      </c>
      <c r="H155" s="9">
        <v>462.9</v>
      </c>
      <c r="I155" s="9">
        <v>380.2</v>
      </c>
      <c r="J155" s="9">
        <v>458</v>
      </c>
      <c r="K155" s="9">
        <v>248.1</v>
      </c>
      <c r="L155" s="9">
        <v>897.8</v>
      </c>
      <c r="M155" s="9">
        <v>758.3</v>
      </c>
      <c r="N155" s="9">
        <v>41.199999999999996</v>
      </c>
      <c r="O155" s="9">
        <v>539.50000000000011</v>
      </c>
      <c r="P155" s="9">
        <v>149.9</v>
      </c>
      <c r="Q155" s="106"/>
      <c r="R155" s="61"/>
      <c r="T155" s="265"/>
      <c r="U155" s="61"/>
    </row>
    <row r="156" spans="1:21" ht="15.75">
      <c r="A156" s="105" t="s">
        <v>1342</v>
      </c>
      <c r="B156" s="3"/>
      <c r="C156" s="3"/>
      <c r="D156" s="32">
        <f t="shared" si="3"/>
        <v>5821</v>
      </c>
      <c r="E156" s="9">
        <v>452.8</v>
      </c>
      <c r="F156" s="9">
        <v>610.5</v>
      </c>
      <c r="G156" s="9">
        <v>376.20000000000005</v>
      </c>
      <c r="H156" s="9">
        <v>543.80000000000007</v>
      </c>
      <c r="I156" s="9">
        <v>415.1</v>
      </c>
      <c r="J156" s="9">
        <v>365.59999999999997</v>
      </c>
      <c r="K156" s="9">
        <v>359.70000000000005</v>
      </c>
      <c r="L156" s="9">
        <v>963.59999999999991</v>
      </c>
      <c r="M156" s="9">
        <v>401.7</v>
      </c>
      <c r="N156" s="9">
        <v>177.2</v>
      </c>
      <c r="O156" s="9">
        <v>637.5</v>
      </c>
      <c r="P156" s="9">
        <v>517.29999999999995</v>
      </c>
      <c r="Q156" s="457"/>
      <c r="R156" s="61"/>
      <c r="T156" s="265"/>
      <c r="U156" s="61"/>
    </row>
    <row r="157" spans="1:21" ht="15.75">
      <c r="A157" s="106" t="s">
        <v>2835</v>
      </c>
      <c r="B157" s="3"/>
      <c r="C157" s="3"/>
      <c r="D157" s="32">
        <f t="shared" si="3"/>
        <v>4869.7500000000009</v>
      </c>
      <c r="E157" s="9">
        <v>231.4</v>
      </c>
      <c r="F157" s="9">
        <v>567.5</v>
      </c>
      <c r="G157" s="9">
        <v>389.6</v>
      </c>
      <c r="H157" s="9">
        <v>410.59999999999997</v>
      </c>
      <c r="I157" s="9">
        <v>513.05000000000007</v>
      </c>
      <c r="J157" s="9">
        <v>402.3</v>
      </c>
      <c r="K157" s="9">
        <v>255.29999999999998</v>
      </c>
      <c r="L157" s="9">
        <v>1109.2</v>
      </c>
      <c r="M157" s="9">
        <v>305.2</v>
      </c>
      <c r="N157" s="9">
        <v>145.9</v>
      </c>
      <c r="O157" s="9">
        <v>312.60000000000002</v>
      </c>
      <c r="P157" s="9">
        <v>227.10000000000002</v>
      </c>
      <c r="Q157" s="106"/>
      <c r="R157" s="61"/>
      <c r="T157" s="265"/>
      <c r="U157" s="61"/>
    </row>
    <row r="158" spans="1:21" ht="15.75">
      <c r="A158" s="106" t="s">
        <v>675</v>
      </c>
      <c r="B158" s="3"/>
      <c r="C158" s="3"/>
      <c r="D158" s="32">
        <f t="shared" si="3"/>
        <v>4615.3500000000004</v>
      </c>
      <c r="E158" s="9">
        <v>101.1</v>
      </c>
      <c r="F158" s="9">
        <v>551.85</v>
      </c>
      <c r="G158" s="9">
        <v>553.70000000000005</v>
      </c>
      <c r="H158" s="9">
        <v>449.6</v>
      </c>
      <c r="I158" s="9">
        <v>345</v>
      </c>
      <c r="J158" s="9">
        <v>418.8</v>
      </c>
      <c r="K158" s="9">
        <v>318.79999999999995</v>
      </c>
      <c r="L158" s="9">
        <v>752.49999999999989</v>
      </c>
      <c r="M158" s="9">
        <v>439.09999999999997</v>
      </c>
      <c r="N158" s="9">
        <v>208.5</v>
      </c>
      <c r="O158" s="9">
        <v>305.69999999999993</v>
      </c>
      <c r="P158" s="9">
        <v>170.7</v>
      </c>
      <c r="Q158" s="106"/>
      <c r="R158" s="61"/>
      <c r="T158" s="265"/>
      <c r="U158" s="61"/>
    </row>
    <row r="159" spans="1:21" ht="15.75">
      <c r="A159" s="106" t="s">
        <v>2699</v>
      </c>
      <c r="B159" s="3"/>
      <c r="C159" s="3"/>
      <c r="D159" s="32">
        <f t="shared" si="3"/>
        <v>5648.75</v>
      </c>
      <c r="E159" s="9">
        <v>569.29999999999984</v>
      </c>
      <c r="F159" s="9">
        <v>537.6</v>
      </c>
      <c r="G159" s="9">
        <v>273</v>
      </c>
      <c r="H159" s="9">
        <v>672.85</v>
      </c>
      <c r="I159" s="9">
        <v>953.40000000000009</v>
      </c>
      <c r="J159" s="9">
        <v>121.49999999999999</v>
      </c>
      <c r="K159" s="9">
        <v>529.9</v>
      </c>
      <c r="L159" s="9">
        <v>887.59999999999991</v>
      </c>
      <c r="M159" s="9">
        <v>121.8</v>
      </c>
      <c r="N159" s="9">
        <v>269.79999999999995</v>
      </c>
      <c r="O159" s="9">
        <v>475.4</v>
      </c>
      <c r="P159" s="9">
        <v>236.60000000000002</v>
      </c>
      <c r="Q159" s="106"/>
      <c r="R159" s="61"/>
      <c r="T159" s="265"/>
      <c r="U159" s="61"/>
    </row>
    <row r="160" spans="1:21" ht="15.75">
      <c r="A160" s="276" t="s">
        <v>3604</v>
      </c>
      <c r="B160" s="3"/>
      <c r="C160" s="3"/>
      <c r="D160" s="32">
        <f t="shared" si="3"/>
        <v>4727.8</v>
      </c>
      <c r="E160" s="9">
        <v>147.6</v>
      </c>
      <c r="F160" s="9">
        <v>348.70000000000005</v>
      </c>
      <c r="G160" s="9">
        <v>365.4</v>
      </c>
      <c r="H160" s="9">
        <v>621.30000000000007</v>
      </c>
      <c r="I160" s="9">
        <v>406.29999999999995</v>
      </c>
      <c r="J160" s="9">
        <v>451.99999999999994</v>
      </c>
      <c r="K160" s="9">
        <v>371.5</v>
      </c>
      <c r="L160" s="9">
        <v>945.30000000000007</v>
      </c>
      <c r="M160" s="9">
        <v>478.19999999999993</v>
      </c>
      <c r="N160" s="9">
        <v>136.4</v>
      </c>
      <c r="O160" s="9">
        <v>455.1</v>
      </c>
      <c r="P160" s="9">
        <v>0</v>
      </c>
      <c r="Q160" s="276"/>
      <c r="R160" s="61"/>
      <c r="T160" s="265"/>
      <c r="U160" s="61"/>
    </row>
    <row r="161" spans="1:21" ht="15.75">
      <c r="A161" s="277" t="s">
        <v>1653</v>
      </c>
      <c r="B161" s="3"/>
      <c r="C161" s="3"/>
      <c r="D161" s="32">
        <f t="shared" si="3"/>
        <v>6602.6</v>
      </c>
      <c r="E161" s="9">
        <v>127.69999999999999</v>
      </c>
      <c r="F161" s="9">
        <v>664.25</v>
      </c>
      <c r="G161" s="9">
        <v>482.5</v>
      </c>
      <c r="H161" s="9">
        <v>753.4</v>
      </c>
      <c r="I161" s="9">
        <v>579.09999999999991</v>
      </c>
      <c r="J161" s="9">
        <v>400.4</v>
      </c>
      <c r="K161" s="9">
        <v>711.09999999999991</v>
      </c>
      <c r="L161" s="9">
        <v>1214.05</v>
      </c>
      <c r="M161" s="9">
        <v>568</v>
      </c>
      <c r="N161" s="9">
        <v>479.50000000000006</v>
      </c>
      <c r="O161" s="9">
        <v>350</v>
      </c>
      <c r="P161" s="9">
        <v>272.60000000000002</v>
      </c>
      <c r="Q161" s="277"/>
      <c r="R161" s="61"/>
      <c r="T161" s="265"/>
      <c r="U161" s="61"/>
    </row>
    <row r="162" spans="1:21" ht="15.75">
      <c r="A162" s="106" t="s">
        <v>2192</v>
      </c>
      <c r="B162" s="3"/>
      <c r="C162" s="3"/>
      <c r="D162" s="32">
        <f t="shared" si="3"/>
        <v>5515.7</v>
      </c>
      <c r="E162" s="9">
        <v>299.30000000000007</v>
      </c>
      <c r="F162" s="9">
        <v>483.3</v>
      </c>
      <c r="G162" s="9">
        <v>212.9</v>
      </c>
      <c r="H162" s="9">
        <v>916.50000000000011</v>
      </c>
      <c r="I162" s="9">
        <v>807.4</v>
      </c>
      <c r="J162" s="9">
        <v>213.7</v>
      </c>
      <c r="K162" s="9">
        <v>475.79999999999995</v>
      </c>
      <c r="L162" s="9">
        <v>944.3</v>
      </c>
      <c r="M162" s="9">
        <v>202.60000000000002</v>
      </c>
      <c r="N162" s="9">
        <v>266.5</v>
      </c>
      <c r="O162" s="9">
        <v>397.49999999999989</v>
      </c>
      <c r="P162" s="9">
        <v>295.89999999999998</v>
      </c>
      <c r="Q162" s="106"/>
      <c r="R162" s="61"/>
      <c r="T162" s="265"/>
      <c r="U162" s="61"/>
    </row>
    <row r="163" spans="1:21" ht="15.75">
      <c r="A163" s="106" t="s">
        <v>153</v>
      </c>
      <c r="B163" s="3"/>
      <c r="C163" s="3"/>
      <c r="D163" s="32">
        <f t="shared" si="3"/>
        <v>5032.8</v>
      </c>
      <c r="E163" s="9">
        <v>460</v>
      </c>
      <c r="F163" s="9">
        <v>593.89999999999986</v>
      </c>
      <c r="G163" s="9">
        <v>424.00000000000011</v>
      </c>
      <c r="H163" s="9">
        <v>312.40000000000003</v>
      </c>
      <c r="I163" s="9">
        <v>363.8</v>
      </c>
      <c r="J163" s="9">
        <v>306.59999999999997</v>
      </c>
      <c r="K163" s="9">
        <v>409.40000000000003</v>
      </c>
      <c r="L163" s="9">
        <v>1105.5</v>
      </c>
      <c r="M163" s="9">
        <v>283.3</v>
      </c>
      <c r="N163" s="9">
        <v>99.2</v>
      </c>
      <c r="O163" s="9">
        <v>573.29999999999995</v>
      </c>
      <c r="P163" s="9">
        <v>101.4</v>
      </c>
      <c r="Q163" s="106"/>
      <c r="R163" s="61"/>
      <c r="T163" s="265"/>
      <c r="U163" s="61"/>
    </row>
    <row r="164" spans="1:21" ht="15.75">
      <c r="A164" s="277" t="s">
        <v>1665</v>
      </c>
      <c r="B164" s="3"/>
      <c r="C164" s="3"/>
      <c r="D164" s="32">
        <f t="shared" si="3"/>
        <v>3414.2999999999997</v>
      </c>
      <c r="E164" s="9">
        <v>117.3</v>
      </c>
      <c r="F164" s="9">
        <v>497.2</v>
      </c>
      <c r="G164" s="9">
        <v>499.5</v>
      </c>
      <c r="H164" s="9">
        <v>387.8</v>
      </c>
      <c r="I164" s="9">
        <v>419.1</v>
      </c>
      <c r="J164" s="9">
        <v>119.1</v>
      </c>
      <c r="K164" s="9">
        <v>94.9</v>
      </c>
      <c r="L164" s="9">
        <v>554.5</v>
      </c>
      <c r="M164" s="9">
        <v>185.3</v>
      </c>
      <c r="N164" s="9">
        <v>201.69999999999996</v>
      </c>
      <c r="O164" s="9">
        <v>256.2</v>
      </c>
      <c r="P164" s="9">
        <v>81.7</v>
      </c>
      <c r="Q164" s="277"/>
      <c r="R164" s="61"/>
      <c r="T164" s="265"/>
      <c r="U164" s="61"/>
    </row>
    <row r="165" spans="1:21" ht="15.75">
      <c r="A165" s="276" t="s">
        <v>3605</v>
      </c>
      <c r="B165" s="3"/>
      <c r="C165" s="3"/>
      <c r="D165" s="32">
        <f t="shared" si="3"/>
        <v>6850.1</v>
      </c>
      <c r="E165" s="9">
        <v>477.4</v>
      </c>
      <c r="F165" s="9">
        <v>539.65</v>
      </c>
      <c r="G165" s="9">
        <v>278</v>
      </c>
      <c r="H165" s="9">
        <v>600.79999999999995</v>
      </c>
      <c r="I165" s="9">
        <v>741.90000000000009</v>
      </c>
      <c r="J165" s="9">
        <v>422.5</v>
      </c>
      <c r="K165" s="9">
        <v>716.99999999999989</v>
      </c>
      <c r="L165" s="9">
        <v>897.05000000000018</v>
      </c>
      <c r="M165" s="9">
        <v>708.6</v>
      </c>
      <c r="N165" s="9">
        <v>300.7</v>
      </c>
      <c r="O165" s="9">
        <v>589.29999999999995</v>
      </c>
      <c r="P165" s="9">
        <v>577.19999999999993</v>
      </c>
      <c r="Q165" s="276"/>
      <c r="R165" s="61"/>
      <c r="T165" s="265"/>
      <c r="U165" s="61"/>
    </row>
    <row r="166" spans="1:21" ht="15.75">
      <c r="A166" s="106" t="s">
        <v>2208</v>
      </c>
      <c r="B166" s="3"/>
      <c r="C166" s="3"/>
      <c r="D166" s="32">
        <f t="shared" si="3"/>
        <v>5024.9000000000005</v>
      </c>
      <c r="E166" s="9">
        <v>262.89999999999998</v>
      </c>
      <c r="F166" s="9">
        <v>602.99999999999989</v>
      </c>
      <c r="G166" s="9">
        <v>345.20000000000005</v>
      </c>
      <c r="H166" s="9">
        <v>672.89999999999986</v>
      </c>
      <c r="I166" s="9">
        <v>673.5</v>
      </c>
      <c r="J166" s="9">
        <v>271.89999999999998</v>
      </c>
      <c r="K166" s="9">
        <v>442.79999999999995</v>
      </c>
      <c r="L166" s="9">
        <v>706.09999999999991</v>
      </c>
      <c r="M166" s="9">
        <v>609.4</v>
      </c>
      <c r="N166" s="9">
        <v>94.800000000000011</v>
      </c>
      <c r="O166" s="9">
        <v>223.3</v>
      </c>
      <c r="P166" s="9">
        <v>119.1</v>
      </c>
      <c r="Q166" s="106"/>
      <c r="R166" s="61"/>
      <c r="T166" s="265"/>
      <c r="U166" s="61"/>
    </row>
    <row r="167" spans="1:21" ht="15.75">
      <c r="A167" s="276" t="s">
        <v>3606</v>
      </c>
      <c r="B167" s="3"/>
      <c r="C167" s="3"/>
      <c r="D167" s="32">
        <f t="shared" si="3"/>
        <v>4977.1000000000004</v>
      </c>
      <c r="E167" s="9">
        <v>69.099999999999994</v>
      </c>
      <c r="F167" s="9">
        <v>327.25</v>
      </c>
      <c r="G167" s="9">
        <v>757.69999999999993</v>
      </c>
      <c r="H167" s="9">
        <v>728.4</v>
      </c>
      <c r="I167" s="9">
        <v>364.09999999999997</v>
      </c>
      <c r="J167" s="9">
        <v>404.2</v>
      </c>
      <c r="K167" s="9">
        <v>367.5</v>
      </c>
      <c r="L167" s="9">
        <v>856.45</v>
      </c>
      <c r="M167" s="9">
        <v>411.8</v>
      </c>
      <c r="N167" s="9">
        <v>115.6</v>
      </c>
      <c r="O167" s="9">
        <v>423.1</v>
      </c>
      <c r="P167" s="9">
        <v>151.9</v>
      </c>
      <c r="Q167" s="276"/>
      <c r="R167" s="61"/>
      <c r="T167" s="265"/>
      <c r="U167" s="61"/>
    </row>
    <row r="168" spans="1:21" ht="15.75">
      <c r="A168" s="106" t="s">
        <v>2712</v>
      </c>
      <c r="B168" s="3"/>
      <c r="C168" s="3"/>
      <c r="D168" s="32">
        <f t="shared" si="3"/>
        <v>6792.2999999999993</v>
      </c>
      <c r="E168" s="9">
        <v>480.39999999999992</v>
      </c>
      <c r="F168" s="9">
        <v>984.85</v>
      </c>
      <c r="G168" s="9">
        <v>510.5</v>
      </c>
      <c r="H168" s="9">
        <v>765.1</v>
      </c>
      <c r="I168" s="9">
        <v>580.1</v>
      </c>
      <c r="J168" s="9">
        <v>420.7</v>
      </c>
      <c r="K168" s="9">
        <v>523.40000000000009</v>
      </c>
      <c r="L168" s="9">
        <v>971.95</v>
      </c>
      <c r="M168" s="9">
        <v>434.3</v>
      </c>
      <c r="N168" s="9">
        <v>173.9</v>
      </c>
      <c r="O168" s="9">
        <v>536.79999999999995</v>
      </c>
      <c r="P168" s="9">
        <v>410.3</v>
      </c>
      <c r="Q168" s="106"/>
      <c r="R168" s="61"/>
      <c r="T168" s="265"/>
      <c r="U168" s="61"/>
    </row>
    <row r="169" spans="1:21" ht="15.75">
      <c r="A169" s="277" t="s">
        <v>1661</v>
      </c>
      <c r="B169" s="3"/>
      <c r="C169" s="3"/>
      <c r="D169" s="32">
        <f t="shared" si="3"/>
        <v>8440.0500000000011</v>
      </c>
      <c r="E169" s="9">
        <v>381.44999999999993</v>
      </c>
      <c r="F169" s="9">
        <v>1117.2</v>
      </c>
      <c r="G169" s="9">
        <v>942.2</v>
      </c>
      <c r="H169" s="9">
        <v>758.9</v>
      </c>
      <c r="I169" s="9">
        <v>743.80000000000007</v>
      </c>
      <c r="J169" s="9">
        <v>663.90000000000009</v>
      </c>
      <c r="K169" s="9">
        <v>761.1</v>
      </c>
      <c r="L169" s="9">
        <v>1157.9000000000001</v>
      </c>
      <c r="M169" s="9">
        <v>771.6</v>
      </c>
      <c r="N169" s="9">
        <v>245.70000000000002</v>
      </c>
      <c r="O169" s="9">
        <v>606.1</v>
      </c>
      <c r="P169" s="9">
        <v>290.2</v>
      </c>
      <c r="Q169" s="277"/>
      <c r="R169" s="61"/>
      <c r="T169" s="265"/>
      <c r="U169" s="61"/>
    </row>
    <row r="170" spans="1:21" ht="15.75">
      <c r="A170" s="277" t="s">
        <v>11</v>
      </c>
      <c r="B170" s="3"/>
      <c r="C170" s="3"/>
      <c r="D170" s="32">
        <f t="shared" si="3"/>
        <v>6997.6000000000013</v>
      </c>
      <c r="E170" s="9">
        <v>316.10000000000002</v>
      </c>
      <c r="F170" s="9">
        <v>456.4</v>
      </c>
      <c r="G170" s="9">
        <v>271.10000000000002</v>
      </c>
      <c r="H170" s="9">
        <v>745.55000000000007</v>
      </c>
      <c r="I170" s="9">
        <v>1144.8500000000004</v>
      </c>
      <c r="J170" s="9">
        <v>658.1</v>
      </c>
      <c r="K170" s="9">
        <v>681.5</v>
      </c>
      <c r="L170" s="9">
        <v>728.6</v>
      </c>
      <c r="M170" s="9">
        <v>639.6</v>
      </c>
      <c r="N170" s="9">
        <v>348.39999999999992</v>
      </c>
      <c r="O170" s="9">
        <v>413.59999999999997</v>
      </c>
      <c r="P170" s="9">
        <v>593.80000000000007</v>
      </c>
      <c r="Q170" s="277"/>
      <c r="R170" s="61"/>
      <c r="T170" s="265"/>
      <c r="U170" s="61"/>
    </row>
    <row r="171" spans="1:21" ht="15.75">
      <c r="A171" s="106" t="s">
        <v>2193</v>
      </c>
      <c r="B171" s="3"/>
      <c r="C171" s="3"/>
      <c r="D171" s="32">
        <f t="shared" si="3"/>
        <v>4052.7000000000003</v>
      </c>
      <c r="E171" s="9">
        <v>142.69999999999999</v>
      </c>
      <c r="F171" s="9">
        <v>344.95000000000005</v>
      </c>
      <c r="G171" s="9">
        <v>124.70000000000002</v>
      </c>
      <c r="H171" s="9">
        <v>400.90000000000003</v>
      </c>
      <c r="I171" s="9">
        <v>501.2</v>
      </c>
      <c r="J171" s="9">
        <v>175.8</v>
      </c>
      <c r="K171" s="9">
        <v>348.70000000000005</v>
      </c>
      <c r="L171" s="9">
        <v>949.95000000000016</v>
      </c>
      <c r="M171" s="9">
        <v>212.20000000000002</v>
      </c>
      <c r="N171" s="9">
        <v>349.4</v>
      </c>
      <c r="O171" s="9">
        <v>356.30000000000007</v>
      </c>
      <c r="P171" s="9">
        <v>145.9</v>
      </c>
      <c r="Q171" s="106"/>
      <c r="R171" s="61"/>
      <c r="T171" s="265"/>
      <c r="U171" s="61"/>
    </row>
    <row r="172" spans="1:21" ht="15.75">
      <c r="A172" s="277" t="s">
        <v>1666</v>
      </c>
      <c r="B172" s="3"/>
      <c r="C172" s="3"/>
      <c r="D172" s="32">
        <f t="shared" si="3"/>
        <v>7136.35</v>
      </c>
      <c r="E172" s="9">
        <v>279.39999999999998</v>
      </c>
      <c r="F172" s="9">
        <v>794.45</v>
      </c>
      <c r="G172" s="9">
        <v>333.40000000000003</v>
      </c>
      <c r="H172" s="9">
        <v>952.69999999999993</v>
      </c>
      <c r="I172" s="9">
        <v>896.6</v>
      </c>
      <c r="J172" s="9">
        <v>419.90000000000003</v>
      </c>
      <c r="K172" s="9">
        <v>552.6</v>
      </c>
      <c r="L172" s="9">
        <v>1002.8</v>
      </c>
      <c r="M172" s="9">
        <v>651.5</v>
      </c>
      <c r="N172" s="9">
        <v>192.20000000000002</v>
      </c>
      <c r="O172" s="9">
        <v>553.20000000000005</v>
      </c>
      <c r="P172" s="9">
        <v>507.59999999999997</v>
      </c>
      <c r="Q172" s="277"/>
      <c r="R172" s="61"/>
      <c r="T172" s="265"/>
      <c r="U172" s="61"/>
    </row>
    <row r="173" spans="1:21" ht="15.75">
      <c r="A173" s="105" t="s">
        <v>1344</v>
      </c>
      <c r="B173" s="3"/>
      <c r="C173" s="3"/>
      <c r="D173" s="32">
        <f t="shared" si="3"/>
        <v>6877.2000000000007</v>
      </c>
      <c r="E173" s="9">
        <v>313.49999999999994</v>
      </c>
      <c r="F173" s="9">
        <v>660.2</v>
      </c>
      <c r="G173" s="9">
        <v>371.99999999999994</v>
      </c>
      <c r="H173" s="9">
        <v>768.1</v>
      </c>
      <c r="I173" s="9">
        <v>1023</v>
      </c>
      <c r="J173" s="9">
        <v>677.5</v>
      </c>
      <c r="K173" s="9">
        <v>681.00000000000011</v>
      </c>
      <c r="L173" s="9">
        <v>923.1</v>
      </c>
      <c r="M173" s="9">
        <v>689.60000000000014</v>
      </c>
      <c r="N173" s="9">
        <v>122.20000000000002</v>
      </c>
      <c r="O173" s="9">
        <v>389.40000000000003</v>
      </c>
      <c r="P173" s="9">
        <v>257.59999999999997</v>
      </c>
      <c r="Q173" s="457"/>
      <c r="R173" s="61"/>
      <c r="T173" s="265"/>
      <c r="U173" s="61"/>
    </row>
    <row r="174" spans="1:21" ht="15.75">
      <c r="A174" s="106" t="s">
        <v>633</v>
      </c>
      <c r="B174" s="3"/>
      <c r="C174" s="3"/>
      <c r="D174" s="32">
        <f t="shared" si="3"/>
        <v>4208</v>
      </c>
      <c r="E174" s="9">
        <v>182.60000000000002</v>
      </c>
      <c r="F174" s="9">
        <v>278.40000000000003</v>
      </c>
      <c r="G174" s="9">
        <v>242.75000000000003</v>
      </c>
      <c r="H174" s="9">
        <v>790.0999999999998</v>
      </c>
      <c r="I174" s="9">
        <v>646.79999999999995</v>
      </c>
      <c r="J174" s="9">
        <v>176.20000000000002</v>
      </c>
      <c r="K174" s="9">
        <v>496.09999999999997</v>
      </c>
      <c r="L174" s="9">
        <v>589.65000000000009</v>
      </c>
      <c r="M174" s="9">
        <v>221.8</v>
      </c>
      <c r="N174" s="9">
        <v>171.8</v>
      </c>
      <c r="O174" s="9">
        <v>336.2</v>
      </c>
      <c r="P174" s="9">
        <v>75.599999999999994</v>
      </c>
      <c r="Q174" s="106"/>
      <c r="R174" s="61"/>
      <c r="T174" s="265"/>
      <c r="U174" s="61"/>
    </row>
    <row r="175" spans="1:21" ht="15.75">
      <c r="A175" s="277" t="s">
        <v>1658</v>
      </c>
      <c r="B175" s="3"/>
      <c r="C175" s="3"/>
      <c r="D175" s="32">
        <f t="shared" si="3"/>
        <v>4555.9000000000005</v>
      </c>
      <c r="E175" s="9">
        <v>3.5999999999999996</v>
      </c>
      <c r="F175" s="9">
        <v>340.5</v>
      </c>
      <c r="G175" s="9">
        <v>134.4</v>
      </c>
      <c r="H175" s="9">
        <v>898.1</v>
      </c>
      <c r="I175" s="9">
        <v>690.2</v>
      </c>
      <c r="J175" s="9">
        <v>205.00000000000003</v>
      </c>
      <c r="K175" s="9">
        <v>227.39999999999995</v>
      </c>
      <c r="L175" s="9">
        <v>963.99999999999989</v>
      </c>
      <c r="M175" s="9">
        <v>286.90000000000003</v>
      </c>
      <c r="N175" s="9">
        <v>192.5</v>
      </c>
      <c r="O175" s="9">
        <v>435.70000000000005</v>
      </c>
      <c r="P175" s="9">
        <v>177.6</v>
      </c>
      <c r="Q175" s="277"/>
      <c r="R175" s="61"/>
      <c r="T175" s="265"/>
      <c r="U175" s="61"/>
    </row>
    <row r="176" spans="1:21" ht="15.75">
      <c r="A176" s="106" t="s">
        <v>2708</v>
      </c>
      <c r="B176" s="3"/>
      <c r="C176" s="3"/>
      <c r="D176" s="32">
        <f t="shared" si="3"/>
        <v>6089.0499999999993</v>
      </c>
      <c r="E176" s="9">
        <v>300.5</v>
      </c>
      <c r="F176" s="9">
        <v>554</v>
      </c>
      <c r="G176" s="9">
        <v>521.6</v>
      </c>
      <c r="H176" s="9">
        <v>228.10000000000002</v>
      </c>
      <c r="I176" s="9">
        <v>458.49999999999994</v>
      </c>
      <c r="J176" s="9">
        <v>471.8</v>
      </c>
      <c r="K176" s="9">
        <v>743.9</v>
      </c>
      <c r="L176" s="9">
        <v>765.8</v>
      </c>
      <c r="M176" s="9">
        <v>908.89999999999986</v>
      </c>
      <c r="N176" s="9">
        <v>261.3</v>
      </c>
      <c r="O176" s="9">
        <v>433.49999999999994</v>
      </c>
      <c r="P176" s="9">
        <v>441.15</v>
      </c>
      <c r="Q176" s="106"/>
      <c r="R176" s="61"/>
      <c r="T176" s="265"/>
      <c r="U176" s="61"/>
    </row>
    <row r="177" spans="1:21" ht="15.75">
      <c r="A177" s="276" t="s">
        <v>3607</v>
      </c>
      <c r="B177" s="3"/>
      <c r="C177" s="3"/>
      <c r="D177" s="32">
        <f t="shared" ref="D177:D208" si="4">SUM(E177:DZ177)</f>
        <v>5291.75</v>
      </c>
      <c r="E177" s="9">
        <v>399.9</v>
      </c>
      <c r="F177" s="9">
        <v>604.5</v>
      </c>
      <c r="G177" s="9">
        <v>407.09999999999997</v>
      </c>
      <c r="H177" s="9">
        <v>332.3</v>
      </c>
      <c r="I177" s="9">
        <v>426.80000000000007</v>
      </c>
      <c r="J177" s="9">
        <v>331.8</v>
      </c>
      <c r="K177" s="9">
        <v>270.8</v>
      </c>
      <c r="L177" s="9">
        <v>889.99999999999989</v>
      </c>
      <c r="M177" s="9">
        <v>134.5</v>
      </c>
      <c r="N177" s="9">
        <v>322.5</v>
      </c>
      <c r="O177" s="9">
        <v>534.90000000000009</v>
      </c>
      <c r="P177" s="9">
        <v>636.65</v>
      </c>
      <c r="Q177" s="276"/>
      <c r="R177" s="61"/>
      <c r="T177" s="265"/>
      <c r="U177" s="61"/>
    </row>
    <row r="178" spans="1:21" ht="15.75">
      <c r="A178" s="106" t="s">
        <v>687</v>
      </c>
      <c r="B178" s="3"/>
      <c r="C178" s="3"/>
      <c r="D178" s="32">
        <f t="shared" si="4"/>
        <v>5728.2</v>
      </c>
      <c r="E178" s="9">
        <v>439.20000000000005</v>
      </c>
      <c r="F178" s="9">
        <v>508.09999999999997</v>
      </c>
      <c r="G178" s="9">
        <v>332.5</v>
      </c>
      <c r="H178" s="9">
        <v>765.8</v>
      </c>
      <c r="I178" s="9">
        <v>812.5</v>
      </c>
      <c r="J178" s="9">
        <v>212.60000000000002</v>
      </c>
      <c r="K178" s="9">
        <v>369.8</v>
      </c>
      <c r="L178" s="9">
        <v>999.30000000000007</v>
      </c>
      <c r="M178" s="9">
        <v>441.90000000000003</v>
      </c>
      <c r="N178" s="9">
        <v>149</v>
      </c>
      <c r="O178" s="9">
        <v>319.10000000000002</v>
      </c>
      <c r="P178" s="9">
        <v>378.40000000000003</v>
      </c>
      <c r="Q178" s="106"/>
      <c r="R178" s="61"/>
      <c r="T178" s="265"/>
      <c r="U178" s="61"/>
    </row>
    <row r="179" spans="1:21" ht="15.75">
      <c r="A179" s="106" t="s">
        <v>639</v>
      </c>
      <c r="B179" s="3"/>
      <c r="C179" s="3"/>
      <c r="D179" s="32">
        <f t="shared" si="4"/>
        <v>3913.3</v>
      </c>
      <c r="E179" s="9">
        <v>209.3</v>
      </c>
      <c r="F179" s="9">
        <v>174.09999999999997</v>
      </c>
      <c r="G179" s="9">
        <v>504</v>
      </c>
      <c r="H179" s="9">
        <v>118.75</v>
      </c>
      <c r="I179" s="9">
        <v>443.6</v>
      </c>
      <c r="J179" s="9">
        <v>275.84999999999997</v>
      </c>
      <c r="K179" s="9">
        <v>222</v>
      </c>
      <c r="L179" s="9">
        <v>611.9</v>
      </c>
      <c r="M179" s="9">
        <v>127.39999999999999</v>
      </c>
      <c r="N179" s="9">
        <v>194.60000000000002</v>
      </c>
      <c r="O179" s="9">
        <v>769</v>
      </c>
      <c r="P179" s="9">
        <v>262.8</v>
      </c>
      <c r="Q179" s="106"/>
      <c r="R179" s="61"/>
      <c r="T179" s="265"/>
      <c r="U179" s="61"/>
    </row>
    <row r="180" spans="1:21" ht="15.75">
      <c r="A180" s="276" t="s">
        <v>3636</v>
      </c>
      <c r="B180" s="3"/>
      <c r="C180" s="3"/>
      <c r="D180" s="32">
        <f t="shared" si="4"/>
        <v>5858.4</v>
      </c>
      <c r="E180" s="9">
        <v>226.5</v>
      </c>
      <c r="F180" s="9">
        <v>675.80000000000007</v>
      </c>
      <c r="G180" s="9">
        <v>495.7</v>
      </c>
      <c r="H180" s="9">
        <v>466.69999999999993</v>
      </c>
      <c r="I180" s="9">
        <v>584.6</v>
      </c>
      <c r="J180" s="9">
        <v>365.9</v>
      </c>
      <c r="K180" s="9">
        <v>611.09999999999991</v>
      </c>
      <c r="L180" s="9">
        <v>603.5</v>
      </c>
      <c r="M180" s="9">
        <v>666.29999999999984</v>
      </c>
      <c r="N180" s="9">
        <v>359.6</v>
      </c>
      <c r="O180" s="9">
        <v>594.69999999999993</v>
      </c>
      <c r="P180" s="9">
        <v>208</v>
      </c>
      <c r="Q180" s="276"/>
      <c r="R180" s="61"/>
      <c r="T180" s="265"/>
      <c r="U180" s="61"/>
    </row>
    <row r="181" spans="1:21" ht="15.75">
      <c r="A181" s="277" t="s">
        <v>15</v>
      </c>
      <c r="B181" s="3"/>
      <c r="C181" s="3"/>
      <c r="D181" s="32">
        <f t="shared" si="4"/>
        <v>6482.8000000000011</v>
      </c>
      <c r="E181" s="9">
        <v>449.49999999999994</v>
      </c>
      <c r="F181" s="9">
        <v>373</v>
      </c>
      <c r="G181" s="9">
        <v>441.20000000000005</v>
      </c>
      <c r="H181" s="9">
        <v>798.00000000000011</v>
      </c>
      <c r="I181" s="9">
        <v>962.7</v>
      </c>
      <c r="J181" s="9">
        <v>402.50000000000006</v>
      </c>
      <c r="K181" s="9">
        <v>555.70000000000005</v>
      </c>
      <c r="L181" s="9">
        <v>850.3</v>
      </c>
      <c r="M181" s="9">
        <v>421.8</v>
      </c>
      <c r="N181" s="9">
        <v>311.59999999999997</v>
      </c>
      <c r="O181" s="9">
        <v>479.09999999999997</v>
      </c>
      <c r="P181" s="9">
        <v>437.4</v>
      </c>
      <c r="Q181" s="277"/>
      <c r="R181" s="61"/>
      <c r="T181" s="265"/>
      <c r="U181" s="61"/>
    </row>
    <row r="182" spans="1:21" ht="15.75">
      <c r="A182" s="106" t="s">
        <v>2717</v>
      </c>
      <c r="B182" s="3"/>
      <c r="C182" s="3"/>
      <c r="D182" s="32">
        <f t="shared" si="4"/>
        <v>5587.9000000000015</v>
      </c>
      <c r="E182" s="9">
        <v>169.70000000000002</v>
      </c>
      <c r="F182" s="9">
        <v>619.94999999999993</v>
      </c>
      <c r="G182" s="9">
        <v>497.6</v>
      </c>
      <c r="H182" s="9">
        <v>205.79999999999998</v>
      </c>
      <c r="I182" s="9">
        <v>706.19999999999993</v>
      </c>
      <c r="J182" s="9">
        <v>330.8</v>
      </c>
      <c r="K182" s="9">
        <v>753.3</v>
      </c>
      <c r="L182" s="9">
        <v>922.35000000000014</v>
      </c>
      <c r="M182" s="9">
        <v>500.1</v>
      </c>
      <c r="N182" s="9">
        <v>143.69999999999999</v>
      </c>
      <c r="O182" s="9">
        <v>436.1</v>
      </c>
      <c r="P182" s="9">
        <v>302.3</v>
      </c>
      <c r="Q182" s="106"/>
      <c r="R182" s="61"/>
      <c r="T182" s="265"/>
      <c r="U182" s="61"/>
    </row>
    <row r="183" spans="1:21" ht="15.75">
      <c r="A183" s="276" t="s">
        <v>3608</v>
      </c>
      <c r="B183" s="3"/>
      <c r="C183" s="3"/>
      <c r="D183" s="32">
        <f t="shared" si="4"/>
        <v>5997.7499999999991</v>
      </c>
      <c r="E183" s="9">
        <v>26.099999999999998</v>
      </c>
      <c r="F183" s="9">
        <v>517.6</v>
      </c>
      <c r="G183" s="9">
        <v>333.00000000000006</v>
      </c>
      <c r="H183" s="9">
        <v>889.6</v>
      </c>
      <c r="I183" s="9">
        <v>755</v>
      </c>
      <c r="J183" s="9">
        <v>356.2</v>
      </c>
      <c r="K183" s="9">
        <v>651.30000000000007</v>
      </c>
      <c r="L183" s="9">
        <v>1022.5999999999999</v>
      </c>
      <c r="M183" s="9">
        <v>858.4</v>
      </c>
      <c r="N183" s="9">
        <v>169.20000000000002</v>
      </c>
      <c r="O183" s="9">
        <v>146.9</v>
      </c>
      <c r="P183" s="9">
        <v>271.85000000000002</v>
      </c>
      <c r="Q183" s="276"/>
      <c r="R183" s="61"/>
      <c r="T183" s="265"/>
      <c r="U183" s="61"/>
    </row>
    <row r="184" spans="1:21" ht="15.75">
      <c r="A184" s="106" t="s">
        <v>2210</v>
      </c>
      <c r="B184" s="3"/>
      <c r="C184" s="3"/>
      <c r="D184" s="32">
        <f t="shared" si="4"/>
        <v>6783.45</v>
      </c>
      <c r="E184" s="9">
        <v>265.5</v>
      </c>
      <c r="F184" s="9">
        <v>581.5</v>
      </c>
      <c r="G184" s="9">
        <v>324.59999999999997</v>
      </c>
      <c r="H184" s="9">
        <v>930.4</v>
      </c>
      <c r="I184" s="9">
        <v>880.24999999999989</v>
      </c>
      <c r="J184" s="9">
        <v>463.40000000000003</v>
      </c>
      <c r="K184" s="9">
        <v>537.6</v>
      </c>
      <c r="L184" s="9">
        <v>938.1</v>
      </c>
      <c r="M184" s="9">
        <v>548.09999999999991</v>
      </c>
      <c r="N184" s="9">
        <v>309.39999999999998</v>
      </c>
      <c r="O184" s="9">
        <v>515.4</v>
      </c>
      <c r="P184" s="9">
        <v>489.19999999999993</v>
      </c>
      <c r="Q184" s="106"/>
      <c r="R184" s="61"/>
      <c r="T184" s="265"/>
      <c r="U184" s="61"/>
    </row>
    <row r="185" spans="1:21" ht="15.75">
      <c r="A185" s="276" t="s">
        <v>3609</v>
      </c>
      <c r="B185" s="3"/>
      <c r="C185" s="3"/>
      <c r="D185" s="32">
        <f t="shared" si="4"/>
        <v>3882.1499999999996</v>
      </c>
      <c r="E185" s="9">
        <v>115.9</v>
      </c>
      <c r="F185" s="9">
        <v>467.09999999999997</v>
      </c>
      <c r="G185" s="9">
        <v>268.10000000000002</v>
      </c>
      <c r="H185" s="9">
        <v>543</v>
      </c>
      <c r="I185" s="9">
        <v>168.20000000000002</v>
      </c>
      <c r="J185" s="9">
        <v>219.1</v>
      </c>
      <c r="K185" s="9">
        <v>193.95</v>
      </c>
      <c r="L185" s="9">
        <v>979.10000000000014</v>
      </c>
      <c r="M185" s="9">
        <v>326.5</v>
      </c>
      <c r="N185" s="9">
        <v>64.5</v>
      </c>
      <c r="O185" s="9">
        <v>533.09999999999991</v>
      </c>
      <c r="P185" s="9">
        <v>3.5999999999999996</v>
      </c>
      <c r="Q185" s="276"/>
      <c r="R185" s="61"/>
      <c r="T185" s="265"/>
      <c r="U185" s="61"/>
    </row>
    <row r="186" spans="1:21" ht="15.75">
      <c r="A186" s="277" t="s">
        <v>1654</v>
      </c>
      <c r="B186" s="3"/>
      <c r="C186" s="3"/>
      <c r="D186" s="32">
        <f t="shared" si="4"/>
        <v>6307.2</v>
      </c>
      <c r="E186" s="9">
        <v>361.4</v>
      </c>
      <c r="F186" s="9">
        <v>455.05</v>
      </c>
      <c r="G186" s="9">
        <v>324.29999999999995</v>
      </c>
      <c r="H186" s="9">
        <v>617.79999999999984</v>
      </c>
      <c r="I186" s="9">
        <v>837.9</v>
      </c>
      <c r="J186" s="9">
        <v>454.8</v>
      </c>
      <c r="K186" s="9">
        <v>869.39999999999986</v>
      </c>
      <c r="L186" s="9">
        <v>694.75</v>
      </c>
      <c r="M186" s="9">
        <v>417.70000000000005</v>
      </c>
      <c r="N186" s="9">
        <v>730.2</v>
      </c>
      <c r="O186" s="9">
        <v>364.8</v>
      </c>
      <c r="P186" s="9">
        <v>179.1</v>
      </c>
      <c r="Q186" s="277"/>
      <c r="R186" s="61"/>
      <c r="T186" s="265"/>
      <c r="U186" s="61"/>
    </row>
    <row r="187" spans="1:21" ht="15.75">
      <c r="A187" s="277" t="s">
        <v>17</v>
      </c>
      <c r="B187" s="3"/>
      <c r="C187" s="3"/>
      <c r="D187" s="32">
        <f t="shared" si="4"/>
        <v>7387.7999999999993</v>
      </c>
      <c r="E187" s="9">
        <v>372.4</v>
      </c>
      <c r="F187" s="9">
        <v>849.1</v>
      </c>
      <c r="G187" s="9">
        <v>290.59999999999997</v>
      </c>
      <c r="H187" s="9">
        <v>442</v>
      </c>
      <c r="I187" s="9">
        <v>725.49999999999989</v>
      </c>
      <c r="J187" s="9">
        <v>723.2</v>
      </c>
      <c r="K187" s="9">
        <v>894.7</v>
      </c>
      <c r="L187" s="9">
        <v>1135.7</v>
      </c>
      <c r="M187" s="9">
        <v>774.9</v>
      </c>
      <c r="N187" s="9">
        <v>265.39999999999998</v>
      </c>
      <c r="O187" s="9">
        <v>554.5</v>
      </c>
      <c r="P187" s="9">
        <v>359.8</v>
      </c>
      <c r="Q187" s="277"/>
      <c r="R187" s="61"/>
      <c r="T187" s="265"/>
      <c r="U187" s="61"/>
    </row>
    <row r="188" spans="1:21" ht="15.75">
      <c r="A188" s="276" t="s">
        <v>3610</v>
      </c>
      <c r="B188" s="3"/>
      <c r="C188" s="3"/>
      <c r="D188" s="32">
        <f t="shared" si="4"/>
        <v>6264.5999999999995</v>
      </c>
      <c r="E188" s="9">
        <v>478.7</v>
      </c>
      <c r="F188" s="9">
        <v>748.1</v>
      </c>
      <c r="G188" s="9">
        <v>399</v>
      </c>
      <c r="H188" s="9">
        <v>539.59999999999991</v>
      </c>
      <c r="I188" s="9">
        <v>608.5</v>
      </c>
      <c r="J188" s="9">
        <v>540.4</v>
      </c>
      <c r="K188" s="9">
        <v>597.79999999999995</v>
      </c>
      <c r="L188" s="9">
        <v>604.1</v>
      </c>
      <c r="M188" s="9">
        <v>558.29999999999995</v>
      </c>
      <c r="N188" s="9">
        <v>471.9</v>
      </c>
      <c r="O188" s="9">
        <v>676.2</v>
      </c>
      <c r="P188" s="9">
        <v>42</v>
      </c>
      <c r="Q188" s="276"/>
      <c r="R188" s="61"/>
      <c r="T188" s="265"/>
      <c r="U188" s="61"/>
    </row>
    <row r="189" spans="1:21" ht="15.75">
      <c r="A189" s="106" t="s">
        <v>162</v>
      </c>
      <c r="B189" s="3"/>
      <c r="C189" s="3"/>
      <c r="D189" s="32">
        <f t="shared" si="4"/>
        <v>5137.1000000000004</v>
      </c>
      <c r="E189" s="9">
        <v>100.2</v>
      </c>
      <c r="F189" s="9">
        <v>340.2</v>
      </c>
      <c r="G189" s="9">
        <v>268.2</v>
      </c>
      <c r="H189" s="9">
        <v>351.99999999999994</v>
      </c>
      <c r="I189" s="9">
        <v>436.7</v>
      </c>
      <c r="J189" s="9">
        <v>576.20000000000016</v>
      </c>
      <c r="K189" s="9">
        <v>510.2</v>
      </c>
      <c r="L189" s="9">
        <v>901.80000000000007</v>
      </c>
      <c r="M189" s="9">
        <v>472.9</v>
      </c>
      <c r="N189" s="9">
        <v>133.4</v>
      </c>
      <c r="O189" s="9">
        <v>776.60000000000014</v>
      </c>
      <c r="P189" s="9">
        <v>268.7</v>
      </c>
      <c r="Q189" s="106"/>
      <c r="R189" s="61"/>
      <c r="T189" s="265"/>
      <c r="U189" s="61"/>
    </row>
    <row r="190" spans="1:21" ht="15.75">
      <c r="A190" s="106" t="s">
        <v>2197</v>
      </c>
      <c r="B190" s="3"/>
      <c r="C190" s="3"/>
      <c r="D190" s="32">
        <f t="shared" si="4"/>
        <v>4870.2000000000007</v>
      </c>
      <c r="E190" s="9">
        <v>309.2</v>
      </c>
      <c r="F190" s="9">
        <v>571.40000000000009</v>
      </c>
      <c r="G190" s="9">
        <v>475</v>
      </c>
      <c r="H190" s="9">
        <v>209.29999999999998</v>
      </c>
      <c r="I190" s="9">
        <v>582.89999999999986</v>
      </c>
      <c r="J190" s="9">
        <v>15.3</v>
      </c>
      <c r="K190" s="9">
        <v>635.80000000000007</v>
      </c>
      <c r="L190" s="9">
        <v>1046.1000000000001</v>
      </c>
      <c r="M190" s="9">
        <v>209.89999999999998</v>
      </c>
      <c r="N190" s="9">
        <v>61.599999999999994</v>
      </c>
      <c r="O190" s="9">
        <v>418.89999999999992</v>
      </c>
      <c r="P190" s="9">
        <v>334.8</v>
      </c>
      <c r="Q190" s="106"/>
      <c r="R190" s="61"/>
      <c r="T190" s="265"/>
      <c r="U190" s="61"/>
    </row>
    <row r="191" spans="1:21" ht="15.75">
      <c r="A191" s="276" t="s">
        <v>3611</v>
      </c>
      <c r="B191" s="3"/>
      <c r="C191" s="3"/>
      <c r="D191" s="32">
        <f t="shared" si="4"/>
        <v>5192.3999999999996</v>
      </c>
      <c r="E191" s="9">
        <v>258.39999999999998</v>
      </c>
      <c r="F191" s="9">
        <v>362.40000000000003</v>
      </c>
      <c r="G191" s="9">
        <v>512.4</v>
      </c>
      <c r="H191" s="9">
        <v>508.30000000000007</v>
      </c>
      <c r="I191" s="9">
        <v>354.8</v>
      </c>
      <c r="J191" s="9">
        <v>170.20000000000002</v>
      </c>
      <c r="K191" s="9">
        <v>474.2</v>
      </c>
      <c r="L191" s="9">
        <v>945.80000000000007</v>
      </c>
      <c r="M191" s="9">
        <v>274.79999999999995</v>
      </c>
      <c r="N191" s="9">
        <v>221.5</v>
      </c>
      <c r="O191" s="9">
        <v>728.7</v>
      </c>
      <c r="P191" s="9">
        <v>380.90000000000003</v>
      </c>
      <c r="Q191" s="276"/>
      <c r="R191" s="61"/>
      <c r="T191" s="265"/>
      <c r="U191" s="61"/>
    </row>
    <row r="192" spans="1:21" ht="15.75">
      <c r="A192" s="106" t="s">
        <v>2711</v>
      </c>
      <c r="B192" s="3"/>
      <c r="C192" s="3"/>
      <c r="D192" s="32">
        <f t="shared" si="4"/>
        <v>8130.2</v>
      </c>
      <c r="E192" s="9">
        <v>480.4</v>
      </c>
      <c r="F192" s="9">
        <v>908.8</v>
      </c>
      <c r="G192" s="9">
        <v>417.40000000000003</v>
      </c>
      <c r="H192" s="9">
        <v>915.5</v>
      </c>
      <c r="I192" s="9">
        <v>1011</v>
      </c>
      <c r="J192" s="9">
        <v>536.9</v>
      </c>
      <c r="K192" s="9">
        <v>951.80000000000007</v>
      </c>
      <c r="L192" s="9">
        <v>936.3</v>
      </c>
      <c r="M192" s="9">
        <v>755.80000000000007</v>
      </c>
      <c r="N192" s="9">
        <v>286.5</v>
      </c>
      <c r="O192" s="9">
        <v>488.9</v>
      </c>
      <c r="P192" s="9">
        <v>440.9</v>
      </c>
      <c r="Q192" s="106"/>
      <c r="R192" s="61"/>
      <c r="T192" s="265"/>
      <c r="U192" s="61"/>
    </row>
    <row r="193" spans="1:21" ht="15.75">
      <c r="A193" s="106" t="s">
        <v>2213</v>
      </c>
      <c r="B193" s="3"/>
      <c r="C193" s="3"/>
      <c r="D193" s="32">
        <f t="shared" si="4"/>
        <v>5224.1000000000004</v>
      </c>
      <c r="E193" s="9">
        <v>202.7</v>
      </c>
      <c r="F193" s="9">
        <v>350.9</v>
      </c>
      <c r="G193" s="9">
        <v>493.3</v>
      </c>
      <c r="H193" s="9">
        <v>462.80000000000007</v>
      </c>
      <c r="I193" s="9">
        <v>238.09999999999997</v>
      </c>
      <c r="J193" s="9">
        <v>312.8</v>
      </c>
      <c r="K193" s="9">
        <v>496.9</v>
      </c>
      <c r="L193" s="9">
        <v>1078.8</v>
      </c>
      <c r="M193" s="9">
        <v>377</v>
      </c>
      <c r="N193" s="9">
        <v>99</v>
      </c>
      <c r="O193" s="9">
        <v>879.99999999999989</v>
      </c>
      <c r="P193" s="9">
        <v>231.8</v>
      </c>
      <c r="Q193" s="106"/>
      <c r="R193" s="61"/>
      <c r="T193" s="265"/>
      <c r="U193" s="61"/>
    </row>
    <row r="194" spans="1:21" ht="15.75">
      <c r="A194" s="106" t="s">
        <v>2703</v>
      </c>
      <c r="B194" s="3"/>
      <c r="C194" s="3"/>
      <c r="D194" s="32">
        <f t="shared" si="4"/>
        <v>6498.7</v>
      </c>
      <c r="E194" s="9">
        <v>291.8</v>
      </c>
      <c r="F194" s="9">
        <v>612.59999999999991</v>
      </c>
      <c r="G194" s="9">
        <v>340.09999999999997</v>
      </c>
      <c r="H194" s="9">
        <v>904.69999999999993</v>
      </c>
      <c r="I194" s="9">
        <v>685.8</v>
      </c>
      <c r="J194" s="9">
        <v>436</v>
      </c>
      <c r="K194" s="9">
        <v>615.1</v>
      </c>
      <c r="L194" s="9">
        <v>898.9</v>
      </c>
      <c r="M194" s="9">
        <v>458.99999999999994</v>
      </c>
      <c r="N194" s="9">
        <v>127.70000000000002</v>
      </c>
      <c r="O194" s="9">
        <v>658.89999999999986</v>
      </c>
      <c r="P194" s="9">
        <v>468.1</v>
      </c>
      <c r="Q194" s="106"/>
      <c r="R194" s="61"/>
      <c r="T194" s="265"/>
      <c r="U194" s="61"/>
    </row>
    <row r="195" spans="1:21" ht="15.75">
      <c r="A195" s="276" t="s">
        <v>3612</v>
      </c>
      <c r="B195" s="3"/>
      <c r="C195" s="3"/>
      <c r="D195" s="32">
        <f t="shared" si="4"/>
        <v>5692.1999999999989</v>
      </c>
      <c r="E195" s="9">
        <v>298.5</v>
      </c>
      <c r="F195" s="9">
        <v>622.35</v>
      </c>
      <c r="G195" s="9">
        <v>155.1</v>
      </c>
      <c r="H195" s="9">
        <v>1039.2</v>
      </c>
      <c r="I195" s="9">
        <v>738.3</v>
      </c>
      <c r="J195" s="9">
        <v>338.7</v>
      </c>
      <c r="K195" s="9">
        <v>234.2</v>
      </c>
      <c r="L195" s="9">
        <v>975.75000000000011</v>
      </c>
      <c r="M195" s="9">
        <v>191.90000000000003</v>
      </c>
      <c r="N195" s="9">
        <v>491.3</v>
      </c>
      <c r="O195" s="9">
        <v>357.40000000000003</v>
      </c>
      <c r="P195" s="9">
        <v>249.50000000000003</v>
      </c>
      <c r="Q195" s="276"/>
      <c r="R195" s="61"/>
      <c r="T195" s="265"/>
      <c r="U195" s="61"/>
    </row>
    <row r="196" spans="1:21" ht="15.75">
      <c r="A196" s="106" t="s">
        <v>2196</v>
      </c>
      <c r="B196" s="3"/>
      <c r="C196" s="3"/>
      <c r="D196" s="32">
        <f t="shared" si="4"/>
        <v>5305.5</v>
      </c>
      <c r="E196" s="9">
        <v>90.2</v>
      </c>
      <c r="F196" s="9">
        <v>654.35</v>
      </c>
      <c r="G196" s="9">
        <v>406.09999999999997</v>
      </c>
      <c r="H196" s="9">
        <v>922.50000000000011</v>
      </c>
      <c r="I196" s="9">
        <v>709.09999999999991</v>
      </c>
      <c r="J196" s="9">
        <v>35.299999999999997</v>
      </c>
      <c r="K196" s="9">
        <v>523.40000000000009</v>
      </c>
      <c r="L196" s="9">
        <v>939.35000000000014</v>
      </c>
      <c r="M196" s="9">
        <v>438.8</v>
      </c>
      <c r="N196" s="9">
        <v>54.4</v>
      </c>
      <c r="O196" s="9">
        <v>372.7</v>
      </c>
      <c r="P196" s="9">
        <v>159.30000000000001</v>
      </c>
      <c r="Q196" s="106"/>
      <c r="R196" s="61"/>
      <c r="T196" s="265"/>
      <c r="U196" s="61"/>
    </row>
    <row r="197" spans="1:21" ht="15.75">
      <c r="A197" s="276" t="s">
        <v>3613</v>
      </c>
      <c r="B197" s="3"/>
      <c r="C197" s="3"/>
      <c r="D197" s="32">
        <f t="shared" si="4"/>
        <v>6114.2000000000007</v>
      </c>
      <c r="E197" s="9">
        <v>152.49999999999997</v>
      </c>
      <c r="F197" s="9">
        <v>610.35</v>
      </c>
      <c r="G197" s="9">
        <v>599.79999999999995</v>
      </c>
      <c r="H197" s="9">
        <v>726.80000000000007</v>
      </c>
      <c r="I197" s="9">
        <v>570.5</v>
      </c>
      <c r="J197" s="9">
        <v>464.1</v>
      </c>
      <c r="K197" s="9">
        <v>438.4</v>
      </c>
      <c r="L197" s="9">
        <v>1171.9499999999998</v>
      </c>
      <c r="M197" s="9">
        <v>811</v>
      </c>
      <c r="N197" s="9">
        <v>170.1</v>
      </c>
      <c r="O197" s="9">
        <v>242.1</v>
      </c>
      <c r="P197" s="9">
        <v>156.59999999999997</v>
      </c>
      <c r="Q197" s="276"/>
      <c r="R197" s="61"/>
      <c r="T197" s="265"/>
      <c r="U197" s="61"/>
    </row>
    <row r="198" spans="1:21" ht="15.75">
      <c r="A198" s="106" t="s">
        <v>2725</v>
      </c>
      <c r="B198" s="3"/>
      <c r="C198" s="3"/>
      <c r="D198" s="32">
        <f t="shared" si="4"/>
        <v>5438.5</v>
      </c>
      <c r="E198" s="9">
        <v>330.3</v>
      </c>
      <c r="F198" s="9">
        <v>595.4</v>
      </c>
      <c r="G198" s="9">
        <v>372.20000000000005</v>
      </c>
      <c r="H198" s="9">
        <v>237.99999999999997</v>
      </c>
      <c r="I198" s="9">
        <v>397.9</v>
      </c>
      <c r="J198" s="9">
        <v>408.7</v>
      </c>
      <c r="K198" s="9">
        <v>523.1</v>
      </c>
      <c r="L198" s="9">
        <v>964.2</v>
      </c>
      <c r="M198" s="9">
        <v>485.00000000000006</v>
      </c>
      <c r="N198" s="9">
        <v>263</v>
      </c>
      <c r="O198" s="9">
        <v>506.20000000000005</v>
      </c>
      <c r="P198" s="9">
        <v>354.5</v>
      </c>
      <c r="Q198" s="106"/>
      <c r="R198" s="61"/>
      <c r="T198" s="265"/>
      <c r="U198" s="61"/>
    </row>
    <row r="199" spans="1:21" ht="15.75">
      <c r="A199" s="106" t="s">
        <v>704</v>
      </c>
      <c r="B199" s="3"/>
      <c r="C199" s="3"/>
      <c r="D199" s="32">
        <f t="shared" si="4"/>
        <v>7758.5</v>
      </c>
      <c r="E199" s="9">
        <v>444.4</v>
      </c>
      <c r="F199" s="9">
        <v>412</v>
      </c>
      <c r="G199" s="9">
        <v>488.80000000000007</v>
      </c>
      <c r="H199" s="9">
        <v>880</v>
      </c>
      <c r="I199" s="9">
        <v>952.99999999999989</v>
      </c>
      <c r="J199" s="9">
        <v>454.2</v>
      </c>
      <c r="K199" s="9">
        <v>744.80000000000007</v>
      </c>
      <c r="L199" s="9">
        <v>952.3</v>
      </c>
      <c r="M199" s="9">
        <v>696.90000000000009</v>
      </c>
      <c r="N199" s="9">
        <v>610.5</v>
      </c>
      <c r="O199" s="9">
        <v>413.5</v>
      </c>
      <c r="P199" s="9">
        <v>708.1</v>
      </c>
      <c r="Q199" s="106"/>
      <c r="R199" s="61"/>
      <c r="T199" s="265"/>
      <c r="U199" s="61"/>
    </row>
    <row r="200" spans="1:21" ht="15.75">
      <c r="A200" s="106" t="s">
        <v>2724</v>
      </c>
      <c r="B200" s="3"/>
      <c r="C200" s="3"/>
      <c r="D200" s="32">
        <f t="shared" si="4"/>
        <v>5486.4999999999991</v>
      </c>
      <c r="E200" s="9">
        <v>400.7</v>
      </c>
      <c r="F200" s="9">
        <v>840.49999999999989</v>
      </c>
      <c r="G200" s="9">
        <v>579.4</v>
      </c>
      <c r="H200" s="9">
        <v>521.29999999999995</v>
      </c>
      <c r="I200" s="9">
        <v>347.90000000000003</v>
      </c>
      <c r="J200" s="9">
        <v>198.99999999999997</v>
      </c>
      <c r="K200" s="9">
        <v>344.20000000000005</v>
      </c>
      <c r="L200" s="9">
        <v>935.40000000000009</v>
      </c>
      <c r="M200" s="9">
        <v>519.9</v>
      </c>
      <c r="N200" s="9">
        <v>194.70000000000002</v>
      </c>
      <c r="O200" s="9">
        <v>328.1</v>
      </c>
      <c r="P200" s="9">
        <v>275.39999999999998</v>
      </c>
      <c r="Q200" s="106"/>
      <c r="R200" s="61"/>
      <c r="T200" s="265"/>
      <c r="U200" s="61"/>
    </row>
    <row r="201" spans="1:21" ht="15.75">
      <c r="A201" s="277" t="s">
        <v>2318</v>
      </c>
      <c r="B201" s="3"/>
      <c r="C201" s="3"/>
      <c r="D201" s="32">
        <f t="shared" si="4"/>
        <v>7407.5999999999995</v>
      </c>
      <c r="E201" s="9">
        <v>233.99999999999997</v>
      </c>
      <c r="F201" s="9">
        <v>965.59999999999991</v>
      </c>
      <c r="G201" s="9">
        <v>778.9</v>
      </c>
      <c r="H201" s="9">
        <v>553.49999999999989</v>
      </c>
      <c r="I201" s="9">
        <v>522.80000000000007</v>
      </c>
      <c r="J201" s="9">
        <v>463.1</v>
      </c>
      <c r="K201" s="9">
        <v>753.1</v>
      </c>
      <c r="L201" s="9">
        <v>945.29999999999984</v>
      </c>
      <c r="M201" s="9">
        <v>586.5</v>
      </c>
      <c r="N201" s="9">
        <v>482.90000000000003</v>
      </c>
      <c r="O201" s="9">
        <v>720</v>
      </c>
      <c r="P201" s="9">
        <v>401.9</v>
      </c>
      <c r="Q201" s="277"/>
      <c r="R201" s="61"/>
      <c r="T201" s="265"/>
      <c r="U201" s="61"/>
    </row>
    <row r="202" spans="1:21" ht="15.75">
      <c r="A202" s="106" t="s">
        <v>3614</v>
      </c>
      <c r="B202" s="3"/>
      <c r="C202" s="3"/>
      <c r="D202" s="32">
        <f t="shared" si="4"/>
        <v>7405.9000000000015</v>
      </c>
      <c r="E202" s="9">
        <v>205.70000000000002</v>
      </c>
      <c r="F202" s="9">
        <v>948.49999999999989</v>
      </c>
      <c r="G202" s="9">
        <v>600.80000000000007</v>
      </c>
      <c r="H202" s="9">
        <v>671.20000000000016</v>
      </c>
      <c r="I202" s="9">
        <v>760.59999999999991</v>
      </c>
      <c r="J202" s="9">
        <v>489.2</v>
      </c>
      <c r="K202" s="9">
        <v>698.1</v>
      </c>
      <c r="L202" s="9">
        <v>856.59999999999991</v>
      </c>
      <c r="M202" s="9">
        <v>1197.7</v>
      </c>
      <c r="N202" s="9">
        <v>474.1</v>
      </c>
      <c r="O202" s="9">
        <v>400.6</v>
      </c>
      <c r="P202" s="9">
        <v>102.8</v>
      </c>
      <c r="Q202" s="106"/>
      <c r="R202" s="61"/>
      <c r="T202" s="265"/>
      <c r="U202" s="61"/>
    </row>
    <row r="203" spans="1:21" ht="15.75">
      <c r="A203" s="106" t="s">
        <v>2707</v>
      </c>
      <c r="B203" s="3"/>
      <c r="C203" s="3"/>
      <c r="D203" s="32">
        <f t="shared" si="4"/>
        <v>5789.2</v>
      </c>
      <c r="E203" s="9">
        <v>509.8</v>
      </c>
      <c r="F203" s="9">
        <v>409.30000000000007</v>
      </c>
      <c r="G203" s="9">
        <v>407.3</v>
      </c>
      <c r="H203" s="9">
        <v>577.6</v>
      </c>
      <c r="I203" s="9">
        <v>916.59999999999991</v>
      </c>
      <c r="J203" s="9">
        <v>285.90000000000003</v>
      </c>
      <c r="K203" s="9">
        <v>483.5</v>
      </c>
      <c r="L203" s="9">
        <v>723.2</v>
      </c>
      <c r="M203" s="9">
        <v>344.4</v>
      </c>
      <c r="N203" s="9">
        <v>421</v>
      </c>
      <c r="O203" s="9">
        <v>339.29999999999995</v>
      </c>
      <c r="P203" s="9">
        <v>371.3</v>
      </c>
      <c r="Q203" s="106"/>
      <c r="R203" s="61"/>
      <c r="T203" s="265"/>
      <c r="U203" s="61"/>
    </row>
    <row r="204" spans="1:21" ht="15.75">
      <c r="A204" s="106" t="s">
        <v>700</v>
      </c>
      <c r="B204" s="3"/>
      <c r="C204" s="3"/>
      <c r="D204" s="32">
        <f t="shared" si="4"/>
        <v>3932.2000000000007</v>
      </c>
      <c r="E204" s="9">
        <v>104.6</v>
      </c>
      <c r="F204" s="9">
        <v>499.00000000000006</v>
      </c>
      <c r="G204" s="9">
        <v>286.40000000000003</v>
      </c>
      <c r="H204" s="9">
        <v>510.1</v>
      </c>
      <c r="I204" s="9">
        <v>224.79999999999998</v>
      </c>
      <c r="J204" s="9">
        <v>212.5</v>
      </c>
      <c r="K204" s="9">
        <v>164.70000000000002</v>
      </c>
      <c r="L204" s="9">
        <v>659.2</v>
      </c>
      <c r="M204" s="9">
        <v>393.8</v>
      </c>
      <c r="N204" s="9">
        <v>128.4</v>
      </c>
      <c r="O204" s="9">
        <v>688.4</v>
      </c>
      <c r="P204" s="9">
        <v>60.3</v>
      </c>
      <c r="Q204" s="106"/>
      <c r="R204" s="61"/>
      <c r="T204" s="265"/>
      <c r="U204" s="61"/>
    </row>
    <row r="205" spans="1:21" ht="15.75">
      <c r="A205" s="276" t="s">
        <v>21</v>
      </c>
      <c r="B205" s="3"/>
      <c r="C205" s="3"/>
      <c r="D205" s="32">
        <f t="shared" si="4"/>
        <v>6784.2000000000007</v>
      </c>
      <c r="E205" s="9">
        <v>557.20000000000005</v>
      </c>
      <c r="F205" s="9">
        <v>640.90000000000009</v>
      </c>
      <c r="G205" s="9">
        <v>374.09999999999997</v>
      </c>
      <c r="H205" s="9">
        <v>791.79999999999984</v>
      </c>
      <c r="I205" s="9">
        <v>1007.2999999999998</v>
      </c>
      <c r="J205" s="9">
        <v>557.09999999999991</v>
      </c>
      <c r="K205" s="9">
        <v>470.80000000000007</v>
      </c>
      <c r="L205" s="9">
        <v>742.40000000000009</v>
      </c>
      <c r="M205" s="9">
        <v>669.6</v>
      </c>
      <c r="N205" s="9">
        <v>235.20000000000002</v>
      </c>
      <c r="O205" s="9">
        <v>277</v>
      </c>
      <c r="P205" s="9">
        <v>460.8</v>
      </c>
      <c r="Q205" s="276"/>
      <c r="R205" s="61"/>
      <c r="T205" s="265"/>
      <c r="U205" s="61"/>
    </row>
    <row r="206" spans="1:21" ht="15.75">
      <c r="A206" s="106" t="s">
        <v>141</v>
      </c>
      <c r="B206" s="3"/>
      <c r="C206" s="3"/>
      <c r="D206" s="32">
        <f t="shared" si="4"/>
        <v>7040.7500000000009</v>
      </c>
      <c r="E206" s="9">
        <v>304.8</v>
      </c>
      <c r="F206" s="9">
        <v>460.29999999999995</v>
      </c>
      <c r="G206" s="9">
        <v>425.4</v>
      </c>
      <c r="H206" s="9">
        <v>780.89999999999986</v>
      </c>
      <c r="I206" s="9">
        <v>1029</v>
      </c>
      <c r="J206" s="9">
        <v>599.1</v>
      </c>
      <c r="K206" s="9">
        <v>715.2</v>
      </c>
      <c r="L206" s="9">
        <v>1077.4000000000001</v>
      </c>
      <c r="M206" s="9">
        <v>761.6</v>
      </c>
      <c r="N206" s="9">
        <v>316.60000000000002</v>
      </c>
      <c r="O206" s="9">
        <v>330.70000000000005</v>
      </c>
      <c r="P206" s="9">
        <v>239.75</v>
      </c>
      <c r="Q206" s="106"/>
      <c r="R206" s="61"/>
      <c r="T206" s="265"/>
      <c r="U206" s="61"/>
    </row>
    <row r="207" spans="1:21" ht="15.75">
      <c r="A207" s="106" t="s">
        <v>2189</v>
      </c>
      <c r="B207" s="3"/>
      <c r="C207" s="3"/>
      <c r="D207" s="32">
        <f t="shared" si="4"/>
        <v>3135.2999999999997</v>
      </c>
      <c r="E207" s="9">
        <v>31.900000000000002</v>
      </c>
      <c r="F207" s="9">
        <v>119.00000000000001</v>
      </c>
      <c r="G207" s="9">
        <v>241.2</v>
      </c>
      <c r="H207" s="9">
        <v>550.80000000000007</v>
      </c>
      <c r="I207" s="9">
        <v>603.6</v>
      </c>
      <c r="J207" s="9">
        <v>188.4</v>
      </c>
      <c r="K207" s="9">
        <v>61.2</v>
      </c>
      <c r="L207" s="9">
        <v>235.8</v>
      </c>
      <c r="M207" s="9">
        <v>448.60000000000008</v>
      </c>
      <c r="N207" s="9">
        <v>501.1</v>
      </c>
      <c r="O207" s="9">
        <v>153.70000000000002</v>
      </c>
      <c r="P207" s="9">
        <v>0</v>
      </c>
      <c r="Q207" s="106"/>
      <c r="R207" s="61"/>
      <c r="T207" s="265"/>
      <c r="U207" s="61"/>
    </row>
    <row r="208" spans="1:21" ht="15.75">
      <c r="A208" s="277" t="s">
        <v>1667</v>
      </c>
      <c r="B208" s="3"/>
      <c r="C208" s="3"/>
      <c r="D208" s="32">
        <f t="shared" si="4"/>
        <v>4674.7000000000007</v>
      </c>
      <c r="E208" s="9">
        <v>244.79999999999998</v>
      </c>
      <c r="F208" s="9">
        <v>375.2</v>
      </c>
      <c r="G208" s="9">
        <v>300.39999999999998</v>
      </c>
      <c r="H208" s="9">
        <v>680.3</v>
      </c>
      <c r="I208" s="9">
        <v>809.1</v>
      </c>
      <c r="J208" s="9">
        <v>594</v>
      </c>
      <c r="K208" s="9">
        <v>363.9</v>
      </c>
      <c r="L208" s="9">
        <v>281.3</v>
      </c>
      <c r="M208" s="9">
        <v>632.80000000000007</v>
      </c>
      <c r="N208" s="9">
        <v>49.8</v>
      </c>
      <c r="O208" s="9">
        <v>217</v>
      </c>
      <c r="P208" s="9">
        <v>126.1</v>
      </c>
      <c r="Q208" s="277"/>
      <c r="R208" s="61"/>
      <c r="T208" s="265"/>
      <c r="U208" s="61"/>
    </row>
    <row r="209" spans="1:21" ht="15.75">
      <c r="A209" s="276" t="s">
        <v>3615</v>
      </c>
      <c r="B209" s="3"/>
      <c r="C209" s="3"/>
      <c r="D209" s="32">
        <f t="shared" ref="D209:D240" si="5">SUM(E209:DZ209)</f>
        <v>6076</v>
      </c>
      <c r="E209" s="9">
        <v>6</v>
      </c>
      <c r="F209" s="9">
        <v>504.6</v>
      </c>
      <c r="G209" s="9">
        <v>715.40000000000009</v>
      </c>
      <c r="H209" s="9">
        <v>403.6</v>
      </c>
      <c r="I209" s="9">
        <v>517.30000000000007</v>
      </c>
      <c r="J209" s="9">
        <v>533.59999999999991</v>
      </c>
      <c r="K209" s="9">
        <v>568</v>
      </c>
      <c r="L209" s="9">
        <v>1292</v>
      </c>
      <c r="M209" s="9">
        <v>390.7</v>
      </c>
      <c r="N209" s="9">
        <v>93.5</v>
      </c>
      <c r="O209" s="9">
        <v>592.79999999999995</v>
      </c>
      <c r="P209" s="9">
        <v>458.5</v>
      </c>
      <c r="Q209" s="276"/>
      <c r="R209" s="61"/>
      <c r="T209" s="265"/>
      <c r="U209" s="61"/>
    </row>
    <row r="210" spans="1:21" ht="15.75">
      <c r="A210" s="106" t="s">
        <v>2718</v>
      </c>
      <c r="B210" s="3"/>
      <c r="C210" s="3"/>
      <c r="D210" s="32">
        <f t="shared" si="5"/>
        <v>7475.9999999999991</v>
      </c>
      <c r="E210" s="9">
        <v>281.3</v>
      </c>
      <c r="F210" s="9">
        <v>816.75</v>
      </c>
      <c r="G210" s="9">
        <v>977.6</v>
      </c>
      <c r="H210" s="9">
        <v>703.69999999999993</v>
      </c>
      <c r="I210" s="9">
        <v>896.99999999999977</v>
      </c>
      <c r="J210" s="9">
        <v>714.7</v>
      </c>
      <c r="K210" s="9">
        <v>389.70000000000005</v>
      </c>
      <c r="L210" s="9">
        <v>1142.55</v>
      </c>
      <c r="M210" s="9">
        <v>754.40000000000009</v>
      </c>
      <c r="N210" s="9">
        <v>257.70000000000005</v>
      </c>
      <c r="O210" s="9">
        <v>445.40000000000009</v>
      </c>
      <c r="P210" s="9">
        <v>95.2</v>
      </c>
      <c r="Q210" s="106"/>
      <c r="R210" s="61"/>
      <c r="T210" s="265"/>
      <c r="U210" s="61"/>
    </row>
    <row r="211" spans="1:21" ht="15.75">
      <c r="A211" s="106" t="s">
        <v>2199</v>
      </c>
      <c r="B211" s="3"/>
      <c r="C211" s="3"/>
      <c r="D211" s="32">
        <f t="shared" si="5"/>
        <v>7457.7999999999993</v>
      </c>
      <c r="E211" s="9">
        <v>546.20000000000005</v>
      </c>
      <c r="F211" s="9">
        <v>579.1</v>
      </c>
      <c r="G211" s="9">
        <v>437.09999999999997</v>
      </c>
      <c r="H211" s="9">
        <v>841.09999999999991</v>
      </c>
      <c r="I211" s="9">
        <v>1173.8999999999996</v>
      </c>
      <c r="J211" s="9">
        <v>493.20000000000005</v>
      </c>
      <c r="K211" s="9">
        <v>706</v>
      </c>
      <c r="L211" s="9">
        <v>1082.6000000000001</v>
      </c>
      <c r="M211" s="9">
        <v>523.5</v>
      </c>
      <c r="N211" s="9">
        <v>255.4</v>
      </c>
      <c r="O211" s="9">
        <v>427.29999999999995</v>
      </c>
      <c r="P211" s="9">
        <v>392.40000000000009</v>
      </c>
      <c r="Q211" s="106"/>
      <c r="R211" s="61"/>
      <c r="T211" s="265"/>
      <c r="U211" s="61"/>
    </row>
    <row r="212" spans="1:21" ht="15.75">
      <c r="A212" s="277" t="s">
        <v>1668</v>
      </c>
      <c r="B212" s="3"/>
      <c r="C212" s="3"/>
      <c r="D212" s="32">
        <f t="shared" si="5"/>
        <v>5826.45</v>
      </c>
      <c r="E212" s="9">
        <v>636.80000000000007</v>
      </c>
      <c r="F212" s="9">
        <v>937.6</v>
      </c>
      <c r="G212" s="9">
        <v>512.90000000000009</v>
      </c>
      <c r="H212" s="9">
        <v>593.20000000000005</v>
      </c>
      <c r="I212" s="9">
        <v>635.90000000000009</v>
      </c>
      <c r="J212" s="9">
        <v>152.4</v>
      </c>
      <c r="K212" s="9">
        <v>327.70000000000005</v>
      </c>
      <c r="L212" s="9">
        <v>837.99999999999989</v>
      </c>
      <c r="M212" s="9">
        <v>422.05</v>
      </c>
      <c r="N212" s="9">
        <v>310.7</v>
      </c>
      <c r="O212" s="9">
        <v>167.89999999999998</v>
      </c>
      <c r="P212" s="9">
        <v>291.3</v>
      </c>
      <c r="Q212" s="277"/>
      <c r="R212" s="61"/>
      <c r="T212" s="265"/>
      <c r="U212" s="61"/>
    </row>
    <row r="213" spans="1:21" ht="15.75">
      <c r="A213" s="276" t="s">
        <v>3616</v>
      </c>
      <c r="B213" s="3"/>
      <c r="C213" s="3"/>
      <c r="D213" s="32">
        <f t="shared" si="5"/>
        <v>4701.4999999999991</v>
      </c>
      <c r="E213" s="9">
        <v>221</v>
      </c>
      <c r="F213" s="9">
        <v>477.15000000000003</v>
      </c>
      <c r="G213" s="9">
        <v>323.29999999999995</v>
      </c>
      <c r="H213" s="9">
        <v>555.39999999999986</v>
      </c>
      <c r="I213" s="9">
        <v>274.7</v>
      </c>
      <c r="J213" s="9">
        <v>60.600000000000009</v>
      </c>
      <c r="K213" s="9">
        <v>259</v>
      </c>
      <c r="L213" s="9">
        <v>1089.95</v>
      </c>
      <c r="M213" s="9">
        <v>152.80000000000001</v>
      </c>
      <c r="N213" s="9">
        <v>244.2</v>
      </c>
      <c r="O213" s="9">
        <v>735.99999999999989</v>
      </c>
      <c r="P213" s="9">
        <v>307.39999999999998</v>
      </c>
      <c r="Q213" s="276"/>
      <c r="R213" s="61"/>
      <c r="T213" s="265"/>
      <c r="U213" s="61"/>
    </row>
    <row r="214" spans="1:21" ht="15.75">
      <c r="A214" s="276" t="s">
        <v>3617</v>
      </c>
      <c r="B214" s="3"/>
      <c r="C214" s="3"/>
      <c r="D214" s="32">
        <f t="shared" si="5"/>
        <v>6080.7000000000007</v>
      </c>
      <c r="E214" s="9">
        <v>330.1</v>
      </c>
      <c r="F214" s="9">
        <v>534.05000000000007</v>
      </c>
      <c r="G214" s="9">
        <v>267.79999999999995</v>
      </c>
      <c r="H214" s="9">
        <v>435.3</v>
      </c>
      <c r="I214" s="9">
        <v>761.00000000000011</v>
      </c>
      <c r="J214" s="9">
        <v>863.1</v>
      </c>
      <c r="K214" s="9">
        <v>517.20000000000005</v>
      </c>
      <c r="L214" s="9">
        <v>934.55000000000018</v>
      </c>
      <c r="M214" s="9">
        <v>592.09999999999991</v>
      </c>
      <c r="N214" s="9">
        <v>129.70000000000002</v>
      </c>
      <c r="O214" s="9">
        <v>553.6</v>
      </c>
      <c r="P214" s="9">
        <v>162.19999999999999</v>
      </c>
      <c r="Q214" s="276"/>
      <c r="R214" s="61"/>
      <c r="T214" s="265"/>
      <c r="U214" s="61"/>
    </row>
    <row r="215" spans="1:21" ht="15.75">
      <c r="A215" s="106" t="s">
        <v>667</v>
      </c>
      <c r="B215" s="3"/>
      <c r="C215" s="3"/>
      <c r="D215" s="32">
        <f t="shared" si="5"/>
        <v>6817.1999999999989</v>
      </c>
      <c r="E215" s="9">
        <v>264.8</v>
      </c>
      <c r="F215" s="9">
        <v>611.25</v>
      </c>
      <c r="G215" s="9">
        <v>307.70000000000005</v>
      </c>
      <c r="H215" s="9">
        <v>772.4</v>
      </c>
      <c r="I215" s="9">
        <v>838.4</v>
      </c>
      <c r="J215" s="9">
        <v>586.09999999999991</v>
      </c>
      <c r="K215" s="9">
        <v>799.49999999999989</v>
      </c>
      <c r="L215" s="9">
        <v>1081.1500000000001</v>
      </c>
      <c r="M215" s="9">
        <v>673.30000000000007</v>
      </c>
      <c r="N215" s="9">
        <v>118.4</v>
      </c>
      <c r="O215" s="9">
        <v>473.4</v>
      </c>
      <c r="P215" s="9">
        <v>290.8</v>
      </c>
      <c r="Q215" s="106"/>
      <c r="R215" s="61"/>
      <c r="T215" s="265"/>
      <c r="U215" s="61"/>
    </row>
    <row r="216" spans="1:21" ht="15.75">
      <c r="A216" s="106" t="s">
        <v>2198</v>
      </c>
      <c r="B216" s="3"/>
      <c r="C216" s="3"/>
      <c r="D216" s="32">
        <f t="shared" si="5"/>
        <v>6109.3</v>
      </c>
      <c r="E216" s="9">
        <v>388.59999999999991</v>
      </c>
      <c r="F216" s="9">
        <v>620.69999999999993</v>
      </c>
      <c r="G216" s="9">
        <v>504.4</v>
      </c>
      <c r="H216" s="9">
        <v>876.30000000000018</v>
      </c>
      <c r="I216" s="9">
        <v>583.79999999999995</v>
      </c>
      <c r="J216" s="9">
        <v>395.09999999999997</v>
      </c>
      <c r="K216" s="9">
        <v>645.99999999999989</v>
      </c>
      <c r="L216" s="9">
        <v>737.8</v>
      </c>
      <c r="M216" s="9">
        <v>328.79999999999995</v>
      </c>
      <c r="N216" s="9">
        <v>411.1</v>
      </c>
      <c r="O216" s="9">
        <v>256.5</v>
      </c>
      <c r="P216" s="9">
        <v>360.2</v>
      </c>
      <c r="Q216" s="106"/>
      <c r="R216" s="61"/>
      <c r="T216" s="265"/>
      <c r="U216" s="61"/>
    </row>
    <row r="217" spans="1:21" ht="15.75">
      <c r="A217" s="106" t="s">
        <v>2205</v>
      </c>
      <c r="B217" s="3"/>
      <c r="C217" s="3"/>
      <c r="D217" s="32">
        <f t="shared" si="5"/>
        <v>5250.1999999999989</v>
      </c>
      <c r="E217" s="9">
        <v>268.89999999999998</v>
      </c>
      <c r="F217" s="9">
        <v>536.20000000000005</v>
      </c>
      <c r="G217" s="9">
        <v>493.2</v>
      </c>
      <c r="H217" s="9">
        <v>454.90000000000009</v>
      </c>
      <c r="I217" s="9">
        <v>88.399999999999977</v>
      </c>
      <c r="J217" s="9">
        <v>386.7</v>
      </c>
      <c r="K217" s="9">
        <v>516.79999999999995</v>
      </c>
      <c r="L217" s="9">
        <v>881.1</v>
      </c>
      <c r="M217" s="9">
        <v>621.29999999999995</v>
      </c>
      <c r="N217" s="9">
        <v>132.30000000000001</v>
      </c>
      <c r="O217" s="9">
        <v>671.2</v>
      </c>
      <c r="P217" s="9">
        <v>199.2</v>
      </c>
      <c r="Q217" s="106"/>
      <c r="R217" s="61"/>
      <c r="T217" s="265"/>
      <c r="U217" s="61"/>
    </row>
    <row r="218" spans="1:21" ht="15.75">
      <c r="A218" s="106" t="s">
        <v>668</v>
      </c>
      <c r="B218" s="3"/>
      <c r="C218" s="3"/>
      <c r="D218" s="32">
        <f t="shared" si="5"/>
        <v>3944.4</v>
      </c>
      <c r="E218" s="9">
        <v>248.6</v>
      </c>
      <c r="F218" s="9">
        <v>528.40000000000009</v>
      </c>
      <c r="G218" s="9">
        <v>189.1</v>
      </c>
      <c r="H218" s="9">
        <v>443.90000000000003</v>
      </c>
      <c r="I218" s="9">
        <v>282.2</v>
      </c>
      <c r="J218" s="9">
        <v>133.9</v>
      </c>
      <c r="K218" s="9">
        <v>230.2</v>
      </c>
      <c r="L218" s="9">
        <v>782.1</v>
      </c>
      <c r="M218" s="9">
        <v>136.10000000000002</v>
      </c>
      <c r="N218" s="9">
        <v>92.5</v>
      </c>
      <c r="O218" s="9">
        <v>505.8</v>
      </c>
      <c r="P218" s="9">
        <v>371.6</v>
      </c>
      <c r="Q218" s="106"/>
      <c r="R218" s="61"/>
      <c r="T218" s="265"/>
      <c r="U218" s="61"/>
    </row>
    <row r="219" spans="1:21" ht="15.75">
      <c r="A219" s="106" t="s">
        <v>3618</v>
      </c>
      <c r="B219" s="3"/>
      <c r="C219" s="3"/>
      <c r="D219" s="32">
        <f t="shared" si="5"/>
        <v>6204.2</v>
      </c>
      <c r="E219" s="9">
        <v>518.79999999999995</v>
      </c>
      <c r="F219" s="9">
        <v>451.8</v>
      </c>
      <c r="G219" s="9">
        <v>343.40000000000003</v>
      </c>
      <c r="H219" s="9">
        <v>416.8</v>
      </c>
      <c r="I219" s="9">
        <v>361.29999999999995</v>
      </c>
      <c r="J219" s="9">
        <v>554.5</v>
      </c>
      <c r="K219" s="9">
        <v>396.49999999999994</v>
      </c>
      <c r="L219" s="9">
        <v>948.3</v>
      </c>
      <c r="M219" s="9">
        <v>733.80000000000007</v>
      </c>
      <c r="N219" s="9">
        <v>296.50000000000006</v>
      </c>
      <c r="O219" s="9">
        <v>653.99999999999989</v>
      </c>
      <c r="P219" s="9">
        <v>528.5</v>
      </c>
      <c r="Q219" s="106"/>
      <c r="R219" s="61"/>
      <c r="T219" s="265"/>
      <c r="U219" s="61"/>
    </row>
    <row r="220" spans="1:21" ht="15.75">
      <c r="A220" s="277" t="s">
        <v>23</v>
      </c>
      <c r="B220" s="3"/>
      <c r="C220" s="3"/>
      <c r="D220" s="32">
        <f t="shared" si="5"/>
        <v>5770.2999999999993</v>
      </c>
      <c r="E220" s="9">
        <v>208.9</v>
      </c>
      <c r="F220" s="9">
        <v>355.1</v>
      </c>
      <c r="G220" s="9">
        <v>306.09999999999997</v>
      </c>
      <c r="H220" s="9">
        <v>630.69999999999993</v>
      </c>
      <c r="I220" s="9">
        <v>960.30000000000007</v>
      </c>
      <c r="J220" s="9">
        <v>661.80000000000007</v>
      </c>
      <c r="K220" s="9">
        <v>757.8</v>
      </c>
      <c r="L220" s="9">
        <v>828.09999999999991</v>
      </c>
      <c r="M220" s="9">
        <v>666.5</v>
      </c>
      <c r="N220" s="9">
        <v>75</v>
      </c>
      <c r="O220" s="9">
        <v>296.60000000000002</v>
      </c>
      <c r="P220" s="9">
        <v>23.4</v>
      </c>
      <c r="Q220" s="277"/>
      <c r="R220" s="61"/>
      <c r="T220" s="265"/>
      <c r="U220" s="61"/>
    </row>
    <row r="221" spans="1:21" ht="15.75">
      <c r="A221" s="277" t="s">
        <v>25</v>
      </c>
      <c r="B221" s="3"/>
      <c r="C221" s="3"/>
      <c r="D221" s="32">
        <f t="shared" si="5"/>
        <v>6203.8000000000011</v>
      </c>
      <c r="E221" s="9">
        <v>232.59999999999997</v>
      </c>
      <c r="F221" s="9">
        <v>779.80000000000007</v>
      </c>
      <c r="G221" s="9">
        <v>339.4</v>
      </c>
      <c r="H221" s="9">
        <v>762.8</v>
      </c>
      <c r="I221" s="9">
        <v>628.9</v>
      </c>
      <c r="J221" s="9">
        <v>542.70000000000005</v>
      </c>
      <c r="K221" s="9">
        <v>588.5</v>
      </c>
      <c r="L221" s="9">
        <v>721.09999999999991</v>
      </c>
      <c r="M221" s="9">
        <v>647</v>
      </c>
      <c r="N221" s="9">
        <v>246.50000000000003</v>
      </c>
      <c r="O221" s="9">
        <v>430.30000000000007</v>
      </c>
      <c r="P221" s="9">
        <v>284.2</v>
      </c>
      <c r="Q221" s="277"/>
      <c r="R221" s="61"/>
      <c r="T221" s="265"/>
      <c r="U221" s="61"/>
    </row>
    <row r="222" spans="1:21" ht="15.75">
      <c r="A222" s="106" t="s">
        <v>2704</v>
      </c>
      <c r="B222" s="3"/>
      <c r="C222" s="3"/>
      <c r="D222" s="32">
        <f t="shared" si="5"/>
        <v>6448.1000000000013</v>
      </c>
      <c r="E222" s="9">
        <v>129.10000000000002</v>
      </c>
      <c r="F222" s="9">
        <v>512.25</v>
      </c>
      <c r="G222" s="9">
        <v>715.1</v>
      </c>
      <c r="H222" s="9">
        <v>707.3</v>
      </c>
      <c r="I222" s="9">
        <v>651.40000000000009</v>
      </c>
      <c r="J222" s="9">
        <v>562.70000000000005</v>
      </c>
      <c r="K222" s="9">
        <v>677.3</v>
      </c>
      <c r="L222" s="9">
        <v>1194.0500000000002</v>
      </c>
      <c r="M222" s="9">
        <v>563.70000000000005</v>
      </c>
      <c r="N222" s="9">
        <v>74.100000000000009</v>
      </c>
      <c r="O222" s="9">
        <v>382.00000000000006</v>
      </c>
      <c r="P222" s="9">
        <v>279.10000000000002</v>
      </c>
      <c r="Q222" s="106"/>
      <c r="R222" s="61"/>
      <c r="T222" s="265"/>
      <c r="U222" s="61"/>
    </row>
    <row r="223" spans="1:21" ht="15.75">
      <c r="A223" s="105" t="s">
        <v>1343</v>
      </c>
      <c r="B223" s="3"/>
      <c r="C223" s="3"/>
      <c r="D223" s="32">
        <f t="shared" si="5"/>
        <v>5968.8999999999987</v>
      </c>
      <c r="E223" s="9">
        <v>424.29999999999995</v>
      </c>
      <c r="F223" s="9">
        <v>373.5</v>
      </c>
      <c r="G223" s="9">
        <v>660.5</v>
      </c>
      <c r="H223" s="9">
        <v>604.39999999999986</v>
      </c>
      <c r="I223" s="9">
        <v>776.40000000000009</v>
      </c>
      <c r="J223" s="9">
        <v>204.5</v>
      </c>
      <c r="K223" s="9">
        <v>457.9</v>
      </c>
      <c r="L223" s="9">
        <v>985.39999999999986</v>
      </c>
      <c r="M223" s="9">
        <v>346.90000000000003</v>
      </c>
      <c r="N223" s="9">
        <v>121.3</v>
      </c>
      <c r="O223" s="9">
        <v>536.09999999999991</v>
      </c>
      <c r="P223" s="9">
        <v>477.70000000000005</v>
      </c>
      <c r="Q223" s="457"/>
      <c r="R223" s="61"/>
      <c r="T223" s="265"/>
      <c r="U223" s="61"/>
    </row>
    <row r="224" spans="1:21" ht="15.75">
      <c r="A224" s="105" t="s">
        <v>1345</v>
      </c>
      <c r="B224" s="3"/>
      <c r="C224" s="3"/>
      <c r="D224" s="32">
        <f t="shared" si="5"/>
        <v>4935.3</v>
      </c>
      <c r="E224" s="9">
        <v>151</v>
      </c>
      <c r="F224" s="9">
        <v>523.75000000000011</v>
      </c>
      <c r="G224" s="9">
        <v>496.3</v>
      </c>
      <c r="H224" s="9">
        <v>402.69999999999993</v>
      </c>
      <c r="I224" s="9">
        <v>145.80000000000001</v>
      </c>
      <c r="J224" s="9">
        <v>456.59999999999997</v>
      </c>
      <c r="K224" s="9">
        <v>402.3</v>
      </c>
      <c r="L224" s="9">
        <v>1079.3500000000001</v>
      </c>
      <c r="M224" s="9">
        <v>282.29999999999995</v>
      </c>
      <c r="N224" s="9">
        <v>211.49999999999997</v>
      </c>
      <c r="O224" s="9">
        <v>485.2</v>
      </c>
      <c r="P224" s="9">
        <v>298.5</v>
      </c>
      <c r="Q224" s="457"/>
      <c r="R224" s="61"/>
      <c r="T224" s="265"/>
      <c r="U224" s="61"/>
    </row>
    <row r="225" spans="1:21" ht="15.75">
      <c r="A225" s="106" t="s">
        <v>2705</v>
      </c>
      <c r="B225" s="3"/>
      <c r="C225" s="3"/>
      <c r="D225" s="32">
        <f t="shared" si="5"/>
        <v>6981.2000000000007</v>
      </c>
      <c r="E225" s="9">
        <v>340.9</v>
      </c>
      <c r="F225" s="9">
        <v>705.25</v>
      </c>
      <c r="G225" s="9">
        <v>453.39999999999992</v>
      </c>
      <c r="H225" s="9">
        <v>709.6</v>
      </c>
      <c r="I225" s="9">
        <v>628</v>
      </c>
      <c r="J225" s="9">
        <v>596.29999999999995</v>
      </c>
      <c r="K225" s="9">
        <v>412.8</v>
      </c>
      <c r="L225" s="9">
        <v>879.05000000000007</v>
      </c>
      <c r="M225" s="9">
        <v>998.6</v>
      </c>
      <c r="N225" s="9">
        <v>351.10000000000008</v>
      </c>
      <c r="O225" s="9">
        <v>489.00000000000006</v>
      </c>
      <c r="P225" s="9">
        <v>417.2</v>
      </c>
      <c r="Q225" s="106"/>
      <c r="R225" s="61"/>
      <c r="T225" s="265"/>
      <c r="U225" s="61"/>
    </row>
    <row r="226" spans="1:21" ht="15.75">
      <c r="A226" s="276" t="s">
        <v>3619</v>
      </c>
      <c r="B226" s="3"/>
      <c r="C226" s="3"/>
      <c r="D226" s="32">
        <f t="shared" si="5"/>
        <v>5722.5999999999995</v>
      </c>
      <c r="E226" s="9">
        <v>142.29999999999998</v>
      </c>
      <c r="F226" s="9">
        <v>754.15</v>
      </c>
      <c r="G226" s="9">
        <v>386.3</v>
      </c>
      <c r="H226" s="9">
        <v>813.9</v>
      </c>
      <c r="I226" s="9">
        <v>578.69999999999993</v>
      </c>
      <c r="J226" s="9">
        <v>156.1</v>
      </c>
      <c r="K226" s="9">
        <v>472</v>
      </c>
      <c r="L226" s="9">
        <v>1208.75</v>
      </c>
      <c r="M226" s="9">
        <v>389.19999999999993</v>
      </c>
      <c r="N226" s="9">
        <v>334.3</v>
      </c>
      <c r="O226" s="9">
        <v>365.50000000000006</v>
      </c>
      <c r="P226" s="9">
        <v>121.39999999999999</v>
      </c>
      <c r="Q226" s="276"/>
      <c r="R226" s="61"/>
      <c r="T226" s="265"/>
      <c r="U226" s="61"/>
    </row>
    <row r="227" spans="1:21" ht="15.75">
      <c r="A227" s="276" t="s">
        <v>3620</v>
      </c>
      <c r="B227" s="3"/>
      <c r="C227" s="3"/>
      <c r="D227" s="32">
        <f t="shared" si="5"/>
        <v>7289.7</v>
      </c>
      <c r="E227" s="9">
        <v>616.69999999999993</v>
      </c>
      <c r="F227" s="9">
        <v>516.15000000000009</v>
      </c>
      <c r="G227" s="9">
        <v>312.20000000000005</v>
      </c>
      <c r="H227" s="9">
        <v>806.4</v>
      </c>
      <c r="I227" s="9">
        <v>790.50000000000011</v>
      </c>
      <c r="J227" s="9">
        <v>554</v>
      </c>
      <c r="K227" s="9">
        <v>626.5</v>
      </c>
      <c r="L227" s="9">
        <v>985.15</v>
      </c>
      <c r="M227" s="9">
        <v>496.1</v>
      </c>
      <c r="N227" s="9">
        <v>359.9</v>
      </c>
      <c r="O227" s="9">
        <v>549.5</v>
      </c>
      <c r="P227" s="9">
        <v>676.6</v>
      </c>
      <c r="Q227" s="276"/>
      <c r="R227" s="61"/>
      <c r="T227" s="265"/>
      <c r="U227" s="61"/>
    </row>
    <row r="228" spans="1:21" ht="15.75">
      <c r="A228" s="106" t="s">
        <v>2194</v>
      </c>
      <c r="B228" s="3"/>
      <c r="C228" s="3"/>
      <c r="D228" s="32">
        <f t="shared" si="5"/>
        <v>6132.4000000000005</v>
      </c>
      <c r="E228" s="9">
        <v>238.70000000000002</v>
      </c>
      <c r="F228" s="9">
        <v>568.65000000000009</v>
      </c>
      <c r="G228" s="9">
        <v>530.40000000000009</v>
      </c>
      <c r="H228" s="9">
        <v>631.9</v>
      </c>
      <c r="I228" s="9">
        <v>602.6</v>
      </c>
      <c r="J228" s="9">
        <v>527</v>
      </c>
      <c r="K228" s="9">
        <v>586.19999999999993</v>
      </c>
      <c r="L228" s="9">
        <v>1135.6500000000001</v>
      </c>
      <c r="M228" s="9">
        <v>296.79999999999995</v>
      </c>
      <c r="N228" s="9">
        <v>314.5</v>
      </c>
      <c r="O228" s="9">
        <v>480.59999999999997</v>
      </c>
      <c r="P228" s="9">
        <v>219.4</v>
      </c>
      <c r="Q228" s="106"/>
      <c r="R228" s="61"/>
      <c r="T228" s="265"/>
      <c r="U228" s="61"/>
    </row>
    <row r="229" spans="1:21" ht="15.75">
      <c r="A229" s="106" t="s">
        <v>651</v>
      </c>
      <c r="B229" s="3"/>
      <c r="C229" s="3"/>
      <c r="D229" s="32">
        <f t="shared" si="5"/>
        <v>7420.9</v>
      </c>
      <c r="E229" s="9">
        <v>450.19999999999993</v>
      </c>
      <c r="F229" s="9">
        <v>527.00000000000011</v>
      </c>
      <c r="G229" s="9">
        <v>385.4</v>
      </c>
      <c r="H229" s="9">
        <v>808.4</v>
      </c>
      <c r="I229" s="9">
        <v>921.80000000000007</v>
      </c>
      <c r="J229" s="9">
        <v>363.1</v>
      </c>
      <c r="K229" s="9">
        <v>710.90000000000009</v>
      </c>
      <c r="L229" s="9">
        <v>980.09999999999991</v>
      </c>
      <c r="M229" s="9">
        <v>854.9</v>
      </c>
      <c r="N229" s="9">
        <v>187.10000000000002</v>
      </c>
      <c r="O229" s="9">
        <v>634.09999999999991</v>
      </c>
      <c r="P229" s="9">
        <v>597.9</v>
      </c>
      <c r="Q229" s="106"/>
      <c r="R229" s="61"/>
      <c r="T229" s="265"/>
      <c r="U229" s="61"/>
    </row>
    <row r="230" spans="1:21" ht="15.75">
      <c r="A230" s="106" t="s">
        <v>682</v>
      </c>
      <c r="B230" s="3"/>
      <c r="C230" s="3"/>
      <c r="D230" s="32">
        <f t="shared" si="5"/>
        <v>6511.7</v>
      </c>
      <c r="E230" s="9">
        <v>209</v>
      </c>
      <c r="F230" s="9">
        <v>665.5</v>
      </c>
      <c r="G230" s="9">
        <v>639.19999999999993</v>
      </c>
      <c r="H230" s="9">
        <v>381.3</v>
      </c>
      <c r="I230" s="9">
        <v>576.1</v>
      </c>
      <c r="J230" s="9">
        <v>608.4</v>
      </c>
      <c r="K230" s="9">
        <v>696.2</v>
      </c>
      <c r="L230" s="9">
        <v>913.80000000000007</v>
      </c>
      <c r="M230" s="9">
        <v>495.80000000000007</v>
      </c>
      <c r="N230" s="9">
        <v>477.40000000000003</v>
      </c>
      <c r="O230" s="9">
        <v>562</v>
      </c>
      <c r="P230" s="9">
        <v>287</v>
      </c>
      <c r="Q230" s="106"/>
      <c r="R230" s="61"/>
      <c r="T230" s="265"/>
      <c r="U230" s="61"/>
    </row>
    <row r="231" spans="1:21" ht="15.75">
      <c r="A231" s="106" t="s">
        <v>2700</v>
      </c>
      <c r="B231" s="3"/>
      <c r="C231" s="3"/>
      <c r="D231" s="32">
        <f t="shared" si="5"/>
        <v>7305.4</v>
      </c>
      <c r="E231" s="9">
        <v>295.60000000000002</v>
      </c>
      <c r="F231" s="9">
        <v>475.85</v>
      </c>
      <c r="G231" s="9">
        <v>600</v>
      </c>
      <c r="H231" s="9">
        <v>730.9</v>
      </c>
      <c r="I231" s="9">
        <v>776.10000000000014</v>
      </c>
      <c r="J231" s="9">
        <v>606.19999999999993</v>
      </c>
      <c r="K231" s="9">
        <v>809.8</v>
      </c>
      <c r="L231" s="9">
        <v>1360.1499999999999</v>
      </c>
      <c r="M231" s="9">
        <v>471.6</v>
      </c>
      <c r="N231" s="9">
        <v>242.70000000000002</v>
      </c>
      <c r="O231" s="9">
        <v>446.7</v>
      </c>
      <c r="P231" s="9">
        <v>489.8</v>
      </c>
      <c r="Q231" s="106"/>
      <c r="R231" s="61"/>
      <c r="T231" s="265"/>
      <c r="U231" s="61"/>
    </row>
    <row r="232" spans="1:21" ht="15.75">
      <c r="A232" s="106" t="s">
        <v>2726</v>
      </c>
      <c r="B232" s="3"/>
      <c r="C232" s="3"/>
      <c r="D232" s="32">
        <f t="shared" si="5"/>
        <v>5238.5</v>
      </c>
      <c r="E232" s="9">
        <v>605.59999999999991</v>
      </c>
      <c r="F232" s="9">
        <v>738.7</v>
      </c>
      <c r="G232" s="9">
        <v>149.6</v>
      </c>
      <c r="H232" s="9">
        <v>794.49999999999989</v>
      </c>
      <c r="I232" s="9">
        <v>431.4</v>
      </c>
      <c r="J232" s="9">
        <v>44</v>
      </c>
      <c r="K232" s="9">
        <v>213.20000000000002</v>
      </c>
      <c r="L232" s="9">
        <v>733.7</v>
      </c>
      <c r="M232" s="9">
        <v>123.70000000000002</v>
      </c>
      <c r="N232" s="9">
        <v>291.10000000000008</v>
      </c>
      <c r="O232" s="9">
        <v>576.50000000000011</v>
      </c>
      <c r="P232" s="9">
        <v>536.5</v>
      </c>
      <c r="Q232" s="106"/>
      <c r="R232" s="61"/>
      <c r="T232" s="265"/>
      <c r="U232" s="61"/>
    </row>
    <row r="233" spans="1:21" ht="15.75">
      <c r="A233" s="276" t="s">
        <v>3621</v>
      </c>
      <c r="B233" s="3"/>
      <c r="C233" s="3"/>
      <c r="D233" s="32">
        <f t="shared" si="5"/>
        <v>3706.2000000000003</v>
      </c>
      <c r="E233" s="9">
        <v>47.300000000000004</v>
      </c>
      <c r="F233" s="9">
        <v>379.20000000000005</v>
      </c>
      <c r="G233" s="9">
        <v>329.2</v>
      </c>
      <c r="H233" s="9">
        <v>222.1</v>
      </c>
      <c r="I233" s="9">
        <v>169.9</v>
      </c>
      <c r="J233" s="9">
        <v>205.79999999999998</v>
      </c>
      <c r="K233" s="9">
        <v>276.79999999999995</v>
      </c>
      <c r="L233" s="9">
        <v>1026.2</v>
      </c>
      <c r="M233" s="9">
        <v>130.30000000000001</v>
      </c>
      <c r="N233" s="9">
        <v>150</v>
      </c>
      <c r="O233" s="9">
        <v>682.6</v>
      </c>
      <c r="P233" s="9">
        <v>86.8</v>
      </c>
      <c r="Q233" s="276"/>
      <c r="R233" s="61"/>
      <c r="T233" s="265"/>
      <c r="U233" s="61"/>
    </row>
    <row r="234" spans="1:21" ht="15.75">
      <c r="A234" s="276" t="s">
        <v>3622</v>
      </c>
      <c r="B234" s="3"/>
      <c r="C234" s="3"/>
      <c r="D234" s="32">
        <f t="shared" si="5"/>
        <v>5753.55</v>
      </c>
      <c r="E234" s="9">
        <v>588.25</v>
      </c>
      <c r="F234" s="9">
        <v>510.1</v>
      </c>
      <c r="G234" s="9">
        <v>358.20000000000005</v>
      </c>
      <c r="H234" s="9">
        <v>290.5</v>
      </c>
      <c r="I234" s="9">
        <v>611.80000000000007</v>
      </c>
      <c r="J234" s="9">
        <v>497.1</v>
      </c>
      <c r="K234" s="9">
        <v>431.70000000000005</v>
      </c>
      <c r="L234" s="9">
        <v>651.00000000000011</v>
      </c>
      <c r="M234" s="9">
        <v>495.59999999999997</v>
      </c>
      <c r="N234" s="9">
        <v>123.79999999999998</v>
      </c>
      <c r="O234" s="9">
        <v>766.8</v>
      </c>
      <c r="P234" s="9">
        <v>428.70000000000005</v>
      </c>
      <c r="Q234" s="276"/>
      <c r="R234" s="61"/>
      <c r="T234" s="265"/>
      <c r="U234" s="61"/>
    </row>
    <row r="235" spans="1:21" ht="15.75">
      <c r="A235" s="106" t="s">
        <v>154</v>
      </c>
      <c r="B235" s="3"/>
      <c r="C235" s="3"/>
      <c r="D235" s="32">
        <f t="shared" si="5"/>
        <v>7815.0999999999995</v>
      </c>
      <c r="E235" s="9">
        <v>540.09999999999991</v>
      </c>
      <c r="F235" s="9">
        <v>969.8</v>
      </c>
      <c r="G235" s="9">
        <v>211.15000000000003</v>
      </c>
      <c r="H235" s="9">
        <v>1073.7</v>
      </c>
      <c r="I235" s="9">
        <v>1062</v>
      </c>
      <c r="J235" s="9">
        <v>292.5</v>
      </c>
      <c r="K235" s="9">
        <v>740.5</v>
      </c>
      <c r="L235" s="9">
        <v>797.94999999999993</v>
      </c>
      <c r="M235" s="9">
        <v>466.39999999999992</v>
      </c>
      <c r="N235" s="9">
        <v>448.90000000000003</v>
      </c>
      <c r="O235" s="9">
        <v>560.79999999999995</v>
      </c>
      <c r="P235" s="9">
        <v>651.30000000000007</v>
      </c>
      <c r="Q235" s="106"/>
      <c r="R235" s="61"/>
      <c r="T235" s="265"/>
      <c r="U235" s="61"/>
    </row>
    <row r="236" spans="1:21" ht="15.75">
      <c r="A236" s="106" t="s">
        <v>2206</v>
      </c>
      <c r="B236" s="3"/>
      <c r="C236" s="3"/>
      <c r="D236" s="32">
        <f t="shared" si="5"/>
        <v>5565.4000000000005</v>
      </c>
      <c r="E236" s="9">
        <v>168.5</v>
      </c>
      <c r="F236" s="9">
        <v>694.9</v>
      </c>
      <c r="G236" s="9">
        <v>449.5</v>
      </c>
      <c r="H236" s="9">
        <v>600.79999999999995</v>
      </c>
      <c r="I236" s="9">
        <v>414.7</v>
      </c>
      <c r="J236" s="9">
        <v>424</v>
      </c>
      <c r="K236" s="9">
        <v>391.3</v>
      </c>
      <c r="L236" s="9">
        <v>733.4</v>
      </c>
      <c r="M236" s="9">
        <v>457.29999999999995</v>
      </c>
      <c r="N236" s="9">
        <v>149.00000000000003</v>
      </c>
      <c r="O236" s="9">
        <v>923</v>
      </c>
      <c r="P236" s="9">
        <v>159.00000000000003</v>
      </c>
      <c r="Q236" s="106"/>
      <c r="R236" s="61"/>
      <c r="T236" s="265"/>
      <c r="U236" s="61"/>
    </row>
    <row r="237" spans="1:21" ht="15.75">
      <c r="A237" s="106" t="s">
        <v>669</v>
      </c>
      <c r="B237" s="3"/>
      <c r="C237" s="3"/>
      <c r="D237" s="32">
        <f t="shared" si="5"/>
        <v>6073.3000000000011</v>
      </c>
      <c r="E237" s="9">
        <v>370.2</v>
      </c>
      <c r="F237" s="9">
        <v>729.65000000000009</v>
      </c>
      <c r="G237" s="9">
        <v>223.7</v>
      </c>
      <c r="H237" s="9">
        <v>545.80000000000007</v>
      </c>
      <c r="I237" s="9">
        <v>244.39999999999998</v>
      </c>
      <c r="J237" s="9">
        <v>578.40000000000009</v>
      </c>
      <c r="K237" s="9">
        <v>789.5</v>
      </c>
      <c r="L237" s="9">
        <v>850.85000000000014</v>
      </c>
      <c r="M237" s="9">
        <v>865.7</v>
      </c>
      <c r="N237" s="9">
        <v>334.80000000000007</v>
      </c>
      <c r="O237" s="9">
        <v>267.60000000000002</v>
      </c>
      <c r="P237" s="9">
        <v>272.7</v>
      </c>
      <c r="Q237" s="106"/>
      <c r="R237" s="61"/>
      <c r="T237" s="265"/>
      <c r="U237" s="61"/>
    </row>
    <row r="238" spans="1:21" ht="15.75">
      <c r="A238" s="106" t="s">
        <v>2715</v>
      </c>
      <c r="B238" s="3"/>
      <c r="C238" s="3"/>
      <c r="D238" s="32">
        <f t="shared" si="5"/>
        <v>7444.0000000000009</v>
      </c>
      <c r="E238" s="9">
        <v>272.09999999999997</v>
      </c>
      <c r="F238" s="9">
        <v>425.70000000000005</v>
      </c>
      <c r="G238" s="9">
        <v>330.79999999999995</v>
      </c>
      <c r="H238" s="9">
        <v>1202.2999999999997</v>
      </c>
      <c r="I238" s="9">
        <v>932.10000000000014</v>
      </c>
      <c r="J238" s="9">
        <v>364</v>
      </c>
      <c r="K238" s="9">
        <v>678.1</v>
      </c>
      <c r="L238" s="9">
        <v>1138.4000000000003</v>
      </c>
      <c r="M238" s="9">
        <v>827.5</v>
      </c>
      <c r="N238" s="9">
        <v>370.5</v>
      </c>
      <c r="O238" s="9">
        <v>469.9</v>
      </c>
      <c r="P238" s="9">
        <v>432.60000000000008</v>
      </c>
      <c r="Q238" s="106"/>
      <c r="R238" s="61"/>
      <c r="T238" s="265"/>
      <c r="U238" s="61"/>
    </row>
    <row r="239" spans="1:21" ht="15.75">
      <c r="A239" s="276" t="s">
        <v>142</v>
      </c>
      <c r="B239" s="3"/>
      <c r="C239" s="3"/>
      <c r="D239" s="32">
        <f t="shared" si="5"/>
        <v>7498.8499999999995</v>
      </c>
      <c r="E239" s="9">
        <v>130</v>
      </c>
      <c r="F239" s="9">
        <v>438.5</v>
      </c>
      <c r="G239" s="9">
        <v>388.5</v>
      </c>
      <c r="H239" s="9">
        <v>977.84999999999991</v>
      </c>
      <c r="I239" s="9">
        <v>972.2</v>
      </c>
      <c r="J239" s="9">
        <v>608.90000000000009</v>
      </c>
      <c r="K239" s="9">
        <v>808.60000000000014</v>
      </c>
      <c r="L239" s="9">
        <v>1031.3</v>
      </c>
      <c r="M239" s="9">
        <v>948.70000000000016</v>
      </c>
      <c r="N239" s="9">
        <v>108.5</v>
      </c>
      <c r="O239" s="9">
        <v>750.4</v>
      </c>
      <c r="P239" s="9">
        <v>335.4</v>
      </c>
      <c r="Q239" s="276"/>
      <c r="R239" s="61"/>
      <c r="T239" s="265"/>
      <c r="U239" s="61"/>
    </row>
    <row r="240" spans="1:21" ht="15.75">
      <c r="A240" s="105" t="s">
        <v>1349</v>
      </c>
      <c r="B240" s="3"/>
      <c r="C240" s="3"/>
      <c r="D240" s="32">
        <f t="shared" si="5"/>
        <v>6392.8000000000011</v>
      </c>
      <c r="E240" s="9">
        <v>172.60000000000002</v>
      </c>
      <c r="F240" s="9">
        <v>611.20000000000005</v>
      </c>
      <c r="G240" s="9">
        <v>336.6</v>
      </c>
      <c r="H240" s="9">
        <v>867.00000000000011</v>
      </c>
      <c r="I240" s="9">
        <v>748.40000000000009</v>
      </c>
      <c r="J240" s="9">
        <v>340.9</v>
      </c>
      <c r="K240" s="9">
        <v>509.4</v>
      </c>
      <c r="L240" s="9">
        <v>973.6</v>
      </c>
      <c r="M240" s="9">
        <v>542.79999999999995</v>
      </c>
      <c r="N240" s="9">
        <v>273.39999999999998</v>
      </c>
      <c r="O240" s="9">
        <v>566.1</v>
      </c>
      <c r="P240" s="9">
        <v>450.79999999999995</v>
      </c>
      <c r="Q240" s="457"/>
      <c r="R240" s="61"/>
      <c r="T240" s="265"/>
      <c r="U240" s="61"/>
    </row>
    <row r="241" spans="1:21" ht="15.75">
      <c r="A241" s="106" t="s">
        <v>683</v>
      </c>
      <c r="B241" s="3"/>
      <c r="C241" s="3"/>
      <c r="D241" s="32">
        <f t="shared" ref="D241:D280" si="6">SUM(E241:DZ241)</f>
        <v>7224.5499999999993</v>
      </c>
      <c r="E241" s="9">
        <v>127.19999999999999</v>
      </c>
      <c r="F241" s="9">
        <v>579.49999999999989</v>
      </c>
      <c r="G241" s="9">
        <v>373.4</v>
      </c>
      <c r="H241" s="9">
        <v>972.3</v>
      </c>
      <c r="I241" s="9">
        <v>925.2</v>
      </c>
      <c r="J241" s="9">
        <v>568</v>
      </c>
      <c r="K241" s="9">
        <v>711</v>
      </c>
      <c r="L241" s="9">
        <v>929.2</v>
      </c>
      <c r="M241" s="9">
        <v>673.9</v>
      </c>
      <c r="N241" s="9">
        <v>522.80000000000007</v>
      </c>
      <c r="O241" s="9">
        <v>500.49999999999994</v>
      </c>
      <c r="P241" s="9">
        <v>341.55</v>
      </c>
      <c r="Q241" s="106"/>
      <c r="R241" s="61"/>
      <c r="T241" s="265"/>
      <c r="U241" s="61"/>
    </row>
    <row r="242" spans="1:21" ht="15.75">
      <c r="A242" s="106" t="s">
        <v>2716</v>
      </c>
      <c r="B242" s="3"/>
      <c r="C242" s="3"/>
      <c r="D242" s="32">
        <f t="shared" si="6"/>
        <v>5688.2000000000007</v>
      </c>
      <c r="E242" s="9">
        <v>79.900000000000006</v>
      </c>
      <c r="F242" s="9">
        <v>342.9</v>
      </c>
      <c r="G242" s="9">
        <v>580.9</v>
      </c>
      <c r="H242" s="9">
        <v>775</v>
      </c>
      <c r="I242" s="9">
        <v>589.4</v>
      </c>
      <c r="J242" s="9">
        <v>293.3</v>
      </c>
      <c r="K242" s="9">
        <v>377.90000000000003</v>
      </c>
      <c r="L242" s="9">
        <v>991.4000000000002</v>
      </c>
      <c r="M242" s="9">
        <v>124.4</v>
      </c>
      <c r="N242" s="9">
        <v>335.5</v>
      </c>
      <c r="O242" s="9">
        <v>731</v>
      </c>
      <c r="P242" s="9">
        <v>466.59999999999997</v>
      </c>
      <c r="Q242" s="106"/>
      <c r="R242" s="61"/>
      <c r="T242" s="265"/>
      <c r="U242" s="61"/>
    </row>
    <row r="243" spans="1:21" ht="15.75">
      <c r="A243" s="276" t="s">
        <v>3623</v>
      </c>
      <c r="B243" s="3"/>
      <c r="C243" s="3"/>
      <c r="D243" s="32">
        <f t="shared" si="6"/>
        <v>4633.6000000000004</v>
      </c>
      <c r="E243" s="9">
        <v>61.1</v>
      </c>
      <c r="F243" s="9">
        <v>444.09999999999997</v>
      </c>
      <c r="G243" s="9">
        <v>713.7</v>
      </c>
      <c r="H243" s="9">
        <v>424.80000000000007</v>
      </c>
      <c r="I243" s="9">
        <v>277.7</v>
      </c>
      <c r="J243" s="9">
        <v>158.79999999999998</v>
      </c>
      <c r="K243" s="9">
        <v>198.9</v>
      </c>
      <c r="L243" s="9">
        <v>947.2</v>
      </c>
      <c r="M243" s="9">
        <v>156.6</v>
      </c>
      <c r="N243" s="9">
        <v>423.20000000000005</v>
      </c>
      <c r="O243" s="9">
        <v>645.5</v>
      </c>
      <c r="P243" s="9">
        <v>182.00000000000003</v>
      </c>
      <c r="Q243" s="276"/>
      <c r="R243" s="61"/>
      <c r="T243" s="265"/>
      <c r="U243" s="61"/>
    </row>
    <row r="244" spans="1:21" ht="15.75">
      <c r="A244" s="277" t="s">
        <v>1690</v>
      </c>
      <c r="B244" s="3"/>
      <c r="C244" s="3"/>
      <c r="D244" s="32">
        <f t="shared" si="6"/>
        <v>4465.25</v>
      </c>
      <c r="E244" s="9">
        <v>168.60000000000002</v>
      </c>
      <c r="F244" s="9">
        <v>614.9</v>
      </c>
      <c r="G244" s="9">
        <v>130.80000000000001</v>
      </c>
      <c r="H244" s="9">
        <v>241</v>
      </c>
      <c r="I244" s="9">
        <v>450.19999999999993</v>
      </c>
      <c r="J244" s="9">
        <v>253.24999999999997</v>
      </c>
      <c r="K244" s="9">
        <v>401.1</v>
      </c>
      <c r="L244" s="9">
        <v>839.2</v>
      </c>
      <c r="M244" s="9">
        <v>438.7</v>
      </c>
      <c r="N244" s="9">
        <v>435.09999999999997</v>
      </c>
      <c r="O244" s="9">
        <v>239.3</v>
      </c>
      <c r="P244" s="9">
        <v>253.10000000000002</v>
      </c>
      <c r="Q244" s="277"/>
      <c r="R244" s="61"/>
      <c r="T244" s="265"/>
      <c r="U244" s="61"/>
    </row>
    <row r="245" spans="1:21" ht="15.75">
      <c r="A245" s="106" t="s">
        <v>654</v>
      </c>
      <c r="B245" s="3"/>
      <c r="C245" s="3"/>
      <c r="D245" s="32">
        <f t="shared" si="6"/>
        <v>7009.3</v>
      </c>
      <c r="E245" s="9">
        <v>655.5</v>
      </c>
      <c r="F245" s="9">
        <v>1019.5</v>
      </c>
      <c r="G245" s="9">
        <v>213.50000000000003</v>
      </c>
      <c r="H245" s="9">
        <v>841.5</v>
      </c>
      <c r="I245" s="9">
        <v>1030.5</v>
      </c>
      <c r="J245" s="9">
        <v>272.7</v>
      </c>
      <c r="K245" s="9">
        <v>517.9</v>
      </c>
      <c r="L245" s="9">
        <v>696.1</v>
      </c>
      <c r="M245" s="9">
        <v>339.6</v>
      </c>
      <c r="N245" s="9">
        <v>528</v>
      </c>
      <c r="O245" s="9">
        <v>322</v>
      </c>
      <c r="P245" s="9">
        <v>572.5</v>
      </c>
      <c r="Q245" s="106"/>
      <c r="R245" s="61"/>
      <c r="T245" s="265"/>
      <c r="U245" s="61"/>
    </row>
    <row r="246" spans="1:21" ht="15.75">
      <c r="A246" s="106" t="s">
        <v>653</v>
      </c>
      <c r="B246" s="3"/>
      <c r="C246" s="3"/>
      <c r="D246" s="32">
        <f t="shared" si="6"/>
        <v>7823.2</v>
      </c>
      <c r="E246" s="9">
        <v>334.6</v>
      </c>
      <c r="F246" s="9">
        <v>624.1</v>
      </c>
      <c r="G246" s="9">
        <v>475.40000000000003</v>
      </c>
      <c r="H246" s="9">
        <v>1067</v>
      </c>
      <c r="I246" s="9">
        <v>1129.8999999999999</v>
      </c>
      <c r="J246" s="9">
        <v>588.4</v>
      </c>
      <c r="K246" s="9">
        <v>875.40000000000009</v>
      </c>
      <c r="L246" s="9">
        <v>1250.3000000000002</v>
      </c>
      <c r="M246" s="9">
        <v>607.6</v>
      </c>
      <c r="N246" s="9">
        <v>438.3</v>
      </c>
      <c r="O246" s="9">
        <v>236.9</v>
      </c>
      <c r="P246" s="9">
        <v>195.29999999999998</v>
      </c>
      <c r="Q246" s="106"/>
      <c r="R246" s="61"/>
      <c r="T246" s="265"/>
      <c r="U246" s="61"/>
    </row>
    <row r="247" spans="1:21" ht="15.75">
      <c r="A247" s="277" t="s">
        <v>1749</v>
      </c>
      <c r="B247" s="3"/>
      <c r="C247" s="3"/>
      <c r="D247" s="32">
        <f t="shared" si="6"/>
        <v>5771.6500000000005</v>
      </c>
      <c r="E247" s="9">
        <v>299.30000000000007</v>
      </c>
      <c r="F247" s="9">
        <v>718.9</v>
      </c>
      <c r="G247" s="9">
        <v>328.7</v>
      </c>
      <c r="H247" s="9">
        <v>887.09999999999991</v>
      </c>
      <c r="I247" s="9">
        <v>1125.05</v>
      </c>
      <c r="J247" s="9">
        <v>110.3</v>
      </c>
      <c r="K247" s="9">
        <v>450.59999999999991</v>
      </c>
      <c r="L247" s="9">
        <v>804.69999999999993</v>
      </c>
      <c r="M247" s="9">
        <v>202.3</v>
      </c>
      <c r="N247" s="9">
        <v>102.1</v>
      </c>
      <c r="O247" s="9">
        <v>409.69999999999993</v>
      </c>
      <c r="P247" s="9">
        <v>332.9</v>
      </c>
      <c r="Q247" s="277"/>
      <c r="R247" s="61"/>
      <c r="T247" s="265"/>
      <c r="U247" s="61"/>
    </row>
    <row r="248" spans="1:21" ht="15.75">
      <c r="A248" s="106" t="s">
        <v>638</v>
      </c>
      <c r="B248" s="3"/>
      <c r="C248" s="3"/>
      <c r="D248" s="32">
        <f t="shared" si="6"/>
        <v>6635.5</v>
      </c>
      <c r="E248" s="9">
        <v>41.4</v>
      </c>
      <c r="F248" s="9">
        <v>660.80000000000018</v>
      </c>
      <c r="G248" s="9">
        <v>292.89999999999998</v>
      </c>
      <c r="H248" s="9">
        <v>917.6</v>
      </c>
      <c r="I248" s="9">
        <v>614</v>
      </c>
      <c r="J248" s="9">
        <v>602.99999999999989</v>
      </c>
      <c r="K248" s="9">
        <v>667.1</v>
      </c>
      <c r="L248" s="9">
        <v>974.8</v>
      </c>
      <c r="M248" s="9">
        <v>460.00000000000006</v>
      </c>
      <c r="N248" s="9">
        <v>362.9</v>
      </c>
      <c r="O248" s="9">
        <v>554.60000000000014</v>
      </c>
      <c r="P248" s="9">
        <v>486.4</v>
      </c>
      <c r="Q248" s="106"/>
      <c r="R248" s="61"/>
      <c r="T248" s="265"/>
      <c r="U248" s="61"/>
    </row>
    <row r="249" spans="1:21" ht="15.75">
      <c r="A249" s="277" t="s">
        <v>1649</v>
      </c>
      <c r="B249" s="3"/>
      <c r="C249" s="3"/>
      <c r="D249" s="32">
        <f t="shared" si="6"/>
        <v>6565.1499999999987</v>
      </c>
      <c r="E249" s="9">
        <v>606.85</v>
      </c>
      <c r="F249" s="9">
        <v>932.7</v>
      </c>
      <c r="G249" s="9">
        <v>593.59999999999991</v>
      </c>
      <c r="H249" s="9">
        <v>598.80000000000018</v>
      </c>
      <c r="I249" s="9">
        <v>595.60000000000014</v>
      </c>
      <c r="J249" s="9">
        <v>279.10000000000002</v>
      </c>
      <c r="K249" s="9">
        <v>373.8</v>
      </c>
      <c r="L249" s="9">
        <v>1086.1999999999998</v>
      </c>
      <c r="M249" s="9">
        <v>487.9</v>
      </c>
      <c r="N249" s="9">
        <v>315.3</v>
      </c>
      <c r="O249" s="9">
        <v>195.39999999999998</v>
      </c>
      <c r="P249" s="9">
        <v>499.9</v>
      </c>
      <c r="Q249" s="277"/>
      <c r="R249" s="61"/>
      <c r="T249" s="265"/>
      <c r="U249" s="61"/>
    </row>
    <row r="250" spans="1:21" ht="15.75">
      <c r="A250" s="106" t="s">
        <v>2706</v>
      </c>
      <c r="B250" s="3"/>
      <c r="C250" s="3"/>
      <c r="D250" s="32">
        <f t="shared" si="6"/>
        <v>5457.1999999999989</v>
      </c>
      <c r="E250" s="9">
        <v>297.7</v>
      </c>
      <c r="F250" s="9">
        <v>360.59999999999997</v>
      </c>
      <c r="G250" s="9">
        <v>550.90000000000009</v>
      </c>
      <c r="H250" s="9">
        <v>472.50000000000006</v>
      </c>
      <c r="I250" s="9">
        <v>269.29999999999995</v>
      </c>
      <c r="J250" s="9">
        <v>658.4</v>
      </c>
      <c r="K250" s="9">
        <v>438.4</v>
      </c>
      <c r="L250" s="9">
        <v>1005.3999999999999</v>
      </c>
      <c r="M250" s="9">
        <v>523.5</v>
      </c>
      <c r="N250" s="9">
        <v>357.20000000000005</v>
      </c>
      <c r="O250" s="9">
        <v>307.89999999999998</v>
      </c>
      <c r="P250" s="9">
        <v>215.4</v>
      </c>
      <c r="Q250" s="106"/>
      <c r="R250" s="61"/>
      <c r="T250" s="265"/>
      <c r="U250" s="61"/>
    </row>
    <row r="251" spans="1:21" ht="15.75">
      <c r="A251" s="106" t="s">
        <v>2819</v>
      </c>
      <c r="B251" s="3"/>
      <c r="C251" s="3"/>
      <c r="D251" s="32">
        <f t="shared" si="6"/>
        <v>5105.5999999999985</v>
      </c>
      <c r="E251" s="9">
        <v>141.6</v>
      </c>
      <c r="F251" s="9">
        <v>578.20000000000005</v>
      </c>
      <c r="G251" s="9">
        <v>292.60000000000002</v>
      </c>
      <c r="H251" s="9">
        <v>722.99999999999989</v>
      </c>
      <c r="I251" s="9">
        <v>208.3</v>
      </c>
      <c r="J251" s="9">
        <v>648.30000000000007</v>
      </c>
      <c r="K251" s="9">
        <v>602</v>
      </c>
      <c r="L251" s="9">
        <v>1058.7999999999997</v>
      </c>
      <c r="M251" s="9">
        <v>536.40000000000009</v>
      </c>
      <c r="N251" s="9">
        <v>19.5</v>
      </c>
      <c r="O251" s="9">
        <v>195.2</v>
      </c>
      <c r="P251" s="9">
        <v>101.7</v>
      </c>
      <c r="Q251" s="106"/>
      <c r="R251" s="61"/>
      <c r="T251" s="265"/>
      <c r="U251" s="61"/>
    </row>
    <row r="252" spans="1:21" ht="15.75">
      <c r="A252" s="276" t="s">
        <v>3624</v>
      </c>
      <c r="B252" s="3"/>
      <c r="C252" s="3"/>
      <c r="D252" s="32">
        <f t="shared" si="6"/>
        <v>4803.7000000000007</v>
      </c>
      <c r="E252" s="9">
        <v>75.600000000000009</v>
      </c>
      <c r="F252" s="9">
        <v>442.45</v>
      </c>
      <c r="G252" s="9">
        <v>362.4</v>
      </c>
      <c r="H252" s="9">
        <v>735.1</v>
      </c>
      <c r="I252" s="9">
        <v>657.19999999999982</v>
      </c>
      <c r="J252" s="9">
        <v>379.20000000000005</v>
      </c>
      <c r="K252" s="9">
        <v>265.8</v>
      </c>
      <c r="L252" s="9">
        <v>990.65</v>
      </c>
      <c r="M252" s="9">
        <v>191.9</v>
      </c>
      <c r="N252" s="9">
        <v>294.60000000000002</v>
      </c>
      <c r="O252" s="9">
        <v>203.2</v>
      </c>
      <c r="P252" s="9">
        <v>205.60000000000002</v>
      </c>
      <c r="Q252" s="276"/>
      <c r="R252" s="61"/>
      <c r="T252" s="265"/>
      <c r="U252" s="61"/>
    </row>
    <row r="253" spans="1:21" ht="15.75">
      <c r="A253" s="276" t="s">
        <v>3625</v>
      </c>
      <c r="B253" s="3"/>
      <c r="C253" s="3"/>
      <c r="D253" s="32">
        <f t="shared" si="6"/>
        <v>5227.3</v>
      </c>
      <c r="E253" s="9">
        <v>133</v>
      </c>
      <c r="F253" s="9">
        <v>479.95</v>
      </c>
      <c r="G253" s="9">
        <v>347.59999999999997</v>
      </c>
      <c r="H253" s="9">
        <v>627.6</v>
      </c>
      <c r="I253" s="9">
        <v>476.20000000000005</v>
      </c>
      <c r="J253" s="9">
        <v>721.00000000000011</v>
      </c>
      <c r="K253" s="9">
        <v>452.79999999999995</v>
      </c>
      <c r="L253" s="9">
        <v>1138.5499999999997</v>
      </c>
      <c r="M253" s="9">
        <v>348.5</v>
      </c>
      <c r="N253" s="9">
        <v>126.70000000000002</v>
      </c>
      <c r="O253" s="9">
        <v>247.5</v>
      </c>
      <c r="P253" s="9">
        <v>127.9</v>
      </c>
      <c r="Q253" s="276"/>
      <c r="R253" s="61"/>
      <c r="T253" s="265"/>
      <c r="U253" s="61"/>
    </row>
    <row r="254" spans="1:21" ht="15.75">
      <c r="A254" s="277" t="s">
        <v>31</v>
      </c>
      <c r="B254" s="3"/>
      <c r="C254" s="3"/>
      <c r="D254" s="32">
        <f t="shared" si="6"/>
        <v>7947.0000000000009</v>
      </c>
      <c r="E254" s="9">
        <v>295.09999999999997</v>
      </c>
      <c r="F254" s="9">
        <v>760.7</v>
      </c>
      <c r="G254" s="9">
        <v>882.5</v>
      </c>
      <c r="H254" s="9">
        <v>724.1</v>
      </c>
      <c r="I254" s="9">
        <v>771.8</v>
      </c>
      <c r="J254" s="9">
        <v>1028.9000000000001</v>
      </c>
      <c r="K254" s="9">
        <v>968.7</v>
      </c>
      <c r="L254" s="9">
        <v>889.80000000000007</v>
      </c>
      <c r="M254" s="9">
        <v>1039</v>
      </c>
      <c r="N254" s="9">
        <v>255.1</v>
      </c>
      <c r="O254" s="9">
        <v>36</v>
      </c>
      <c r="P254" s="9">
        <v>295.3</v>
      </c>
      <c r="Q254" s="277"/>
      <c r="R254" s="61"/>
      <c r="T254" s="265"/>
      <c r="U254" s="61"/>
    </row>
    <row r="255" spans="1:21" ht="15.75">
      <c r="A255" s="106" t="s">
        <v>2710</v>
      </c>
      <c r="B255" s="3"/>
      <c r="C255" s="3"/>
      <c r="D255" s="32">
        <f t="shared" si="6"/>
        <v>6772.4000000000005</v>
      </c>
      <c r="E255" s="9">
        <v>670.3</v>
      </c>
      <c r="F255" s="9">
        <v>714.9</v>
      </c>
      <c r="G255" s="9">
        <v>708.3</v>
      </c>
      <c r="H255" s="9">
        <v>673.19999999999993</v>
      </c>
      <c r="I255" s="9">
        <v>643.5</v>
      </c>
      <c r="J255" s="9">
        <v>473.7</v>
      </c>
      <c r="K255" s="9">
        <v>675.3</v>
      </c>
      <c r="L255" s="9">
        <v>869.3</v>
      </c>
      <c r="M255" s="9">
        <v>422.6</v>
      </c>
      <c r="N255" s="9">
        <v>337.20000000000005</v>
      </c>
      <c r="O255" s="9">
        <v>144.79999999999998</v>
      </c>
      <c r="P255" s="9">
        <v>439.29999999999995</v>
      </c>
      <c r="Q255" s="106"/>
      <c r="R255" s="61"/>
      <c r="T255" s="265"/>
      <c r="U255" s="61"/>
    </row>
    <row r="256" spans="1:21" ht="15.75">
      <c r="A256" s="106" t="s">
        <v>694</v>
      </c>
      <c r="B256" s="3"/>
      <c r="C256" s="3"/>
      <c r="D256" s="32">
        <f t="shared" si="6"/>
        <v>3928.6500000000005</v>
      </c>
      <c r="E256" s="9">
        <v>36.1</v>
      </c>
      <c r="F256" s="9">
        <v>418.6</v>
      </c>
      <c r="G256" s="9">
        <v>515.1</v>
      </c>
      <c r="H256" s="9">
        <v>251.55</v>
      </c>
      <c r="I256" s="9">
        <v>272.39999999999998</v>
      </c>
      <c r="J256" s="9">
        <v>202.1</v>
      </c>
      <c r="K256" s="9">
        <v>359.9</v>
      </c>
      <c r="L256" s="9">
        <v>613.29999999999995</v>
      </c>
      <c r="M256" s="9">
        <v>210</v>
      </c>
      <c r="N256" s="9">
        <v>174.29999999999998</v>
      </c>
      <c r="O256" s="9">
        <v>763.5</v>
      </c>
      <c r="P256" s="9">
        <v>111.80000000000001</v>
      </c>
      <c r="Q256" s="106"/>
      <c r="R256" s="61"/>
      <c r="T256" s="265"/>
      <c r="U256" s="61"/>
    </row>
    <row r="257" spans="1:21" ht="15.75">
      <c r="A257" s="276" t="s">
        <v>3626</v>
      </c>
      <c r="B257" s="3"/>
      <c r="C257" s="3"/>
      <c r="D257" s="32">
        <f t="shared" si="6"/>
        <v>6214.9</v>
      </c>
      <c r="E257" s="9">
        <v>590.30000000000007</v>
      </c>
      <c r="F257" s="9">
        <v>639.54999999999995</v>
      </c>
      <c r="G257" s="9">
        <v>313.40000000000003</v>
      </c>
      <c r="H257" s="9">
        <v>414.79999999999995</v>
      </c>
      <c r="I257" s="9">
        <v>517</v>
      </c>
      <c r="J257" s="9">
        <v>448.59999999999991</v>
      </c>
      <c r="K257" s="9">
        <v>562.39999999999986</v>
      </c>
      <c r="L257" s="9">
        <v>861.45</v>
      </c>
      <c r="M257" s="9">
        <v>487.1</v>
      </c>
      <c r="N257" s="9">
        <v>181.4</v>
      </c>
      <c r="O257" s="9">
        <v>724.5</v>
      </c>
      <c r="P257" s="9">
        <v>474.39999999999992</v>
      </c>
      <c r="Q257" s="276"/>
      <c r="R257" s="61"/>
      <c r="T257" s="265"/>
      <c r="U257" s="61"/>
    </row>
    <row r="258" spans="1:21" ht="15.75">
      <c r="A258" s="106" t="s">
        <v>3666</v>
      </c>
      <c r="B258" s="3"/>
      <c r="C258" s="3"/>
      <c r="D258" s="32">
        <f t="shared" si="6"/>
        <v>4903.25</v>
      </c>
      <c r="E258" s="9">
        <v>168.7</v>
      </c>
      <c r="F258" s="9">
        <v>526.59999999999991</v>
      </c>
      <c r="G258" s="9">
        <v>554.19999999999993</v>
      </c>
      <c r="H258" s="9">
        <v>553.79999999999995</v>
      </c>
      <c r="I258" s="9">
        <v>254.09999999999997</v>
      </c>
      <c r="J258" s="9">
        <v>328.3</v>
      </c>
      <c r="K258" s="9">
        <v>184.09999999999997</v>
      </c>
      <c r="L258" s="9">
        <v>1132.5</v>
      </c>
      <c r="M258" s="9">
        <v>128.69999999999999</v>
      </c>
      <c r="N258" s="9">
        <v>152.4</v>
      </c>
      <c r="O258" s="9">
        <v>585</v>
      </c>
      <c r="P258" s="9">
        <v>334.85</v>
      </c>
      <c r="Q258" s="106"/>
      <c r="R258" s="61"/>
      <c r="T258" s="265"/>
      <c r="U258" s="61"/>
    </row>
    <row r="259" spans="1:21" ht="15.75">
      <c r="A259" s="106" t="s">
        <v>686</v>
      </c>
      <c r="B259" s="3"/>
      <c r="C259" s="3"/>
      <c r="D259" s="32">
        <f t="shared" si="6"/>
        <v>5037.4999999999991</v>
      </c>
      <c r="E259" s="9">
        <v>195.6</v>
      </c>
      <c r="F259" s="9">
        <v>505.55000000000007</v>
      </c>
      <c r="G259" s="9">
        <v>240.79999999999998</v>
      </c>
      <c r="H259" s="9">
        <v>658.5999999999998</v>
      </c>
      <c r="I259" s="9">
        <v>441.20000000000005</v>
      </c>
      <c r="J259" s="9">
        <v>418.79999999999995</v>
      </c>
      <c r="K259" s="9">
        <v>279.90000000000003</v>
      </c>
      <c r="L259" s="9">
        <v>988.15000000000009</v>
      </c>
      <c r="M259" s="9">
        <v>259</v>
      </c>
      <c r="N259" s="9">
        <v>317.59999999999997</v>
      </c>
      <c r="O259" s="9">
        <v>520.9</v>
      </c>
      <c r="P259" s="9">
        <v>211.39999999999998</v>
      </c>
      <c r="Q259" s="106"/>
      <c r="R259" s="61"/>
      <c r="T259" s="265"/>
      <c r="U259" s="61"/>
    </row>
    <row r="260" spans="1:21" ht="15.75">
      <c r="A260" s="277" t="s">
        <v>33</v>
      </c>
      <c r="B260" s="3"/>
      <c r="C260" s="3"/>
      <c r="D260" s="32">
        <f t="shared" si="6"/>
        <v>6374.0999999999995</v>
      </c>
      <c r="E260" s="9">
        <v>295.60000000000002</v>
      </c>
      <c r="F260" s="9">
        <v>517.29999999999995</v>
      </c>
      <c r="G260" s="9">
        <v>347.19999999999993</v>
      </c>
      <c r="H260" s="9">
        <v>874.09999999999991</v>
      </c>
      <c r="I260" s="9">
        <v>1041</v>
      </c>
      <c r="J260" s="9">
        <v>393.7</v>
      </c>
      <c r="K260" s="9">
        <v>436.4</v>
      </c>
      <c r="L260" s="9">
        <v>1141.5</v>
      </c>
      <c r="M260" s="9">
        <v>216.70000000000002</v>
      </c>
      <c r="N260" s="9">
        <v>380.1</v>
      </c>
      <c r="O260" s="9">
        <v>452</v>
      </c>
      <c r="P260" s="9">
        <v>278.5</v>
      </c>
      <c r="Q260" s="277"/>
      <c r="R260" s="61"/>
      <c r="T260" s="265"/>
      <c r="U260" s="61"/>
    </row>
    <row r="261" spans="1:21" ht="15.75">
      <c r="A261" s="277" t="s">
        <v>37</v>
      </c>
      <c r="B261" s="3"/>
      <c r="C261" s="3"/>
      <c r="D261" s="32">
        <f t="shared" si="6"/>
        <v>6682.2499999999991</v>
      </c>
      <c r="E261" s="9">
        <v>189</v>
      </c>
      <c r="F261" s="9">
        <v>484.20000000000005</v>
      </c>
      <c r="G261" s="9">
        <v>477.79999999999995</v>
      </c>
      <c r="H261" s="9">
        <v>297.49999999999994</v>
      </c>
      <c r="I261" s="9">
        <v>592.20000000000005</v>
      </c>
      <c r="J261" s="9">
        <v>508.3</v>
      </c>
      <c r="K261" s="9">
        <v>694.69999999999993</v>
      </c>
      <c r="L261" s="9">
        <v>1078.9499999999998</v>
      </c>
      <c r="M261" s="9">
        <v>447.1</v>
      </c>
      <c r="N261" s="9">
        <v>326.89999999999998</v>
      </c>
      <c r="O261" s="9">
        <v>898.19999999999993</v>
      </c>
      <c r="P261" s="9">
        <v>687.4</v>
      </c>
      <c r="Q261" s="277"/>
      <c r="R261" s="61"/>
      <c r="T261" s="265"/>
      <c r="U261" s="61"/>
    </row>
    <row r="262" spans="1:21" ht="15.75">
      <c r="A262" s="276" t="s">
        <v>143</v>
      </c>
      <c r="B262" s="3"/>
      <c r="C262" s="3"/>
      <c r="D262" s="32">
        <f t="shared" si="6"/>
        <v>6246.55</v>
      </c>
      <c r="E262" s="9">
        <v>397.20000000000005</v>
      </c>
      <c r="F262" s="9">
        <v>449.59999999999997</v>
      </c>
      <c r="G262" s="9">
        <v>289.60000000000002</v>
      </c>
      <c r="H262" s="9">
        <v>525.9</v>
      </c>
      <c r="I262" s="9">
        <v>779.39999999999986</v>
      </c>
      <c r="J262" s="9">
        <v>312.5</v>
      </c>
      <c r="K262" s="9">
        <v>701.60000000000014</v>
      </c>
      <c r="L262" s="9">
        <v>908.9</v>
      </c>
      <c r="M262" s="9">
        <v>265.59999999999997</v>
      </c>
      <c r="N262" s="9">
        <v>428.4</v>
      </c>
      <c r="O262" s="9">
        <v>243.6</v>
      </c>
      <c r="P262" s="9">
        <v>944.25</v>
      </c>
      <c r="Q262" s="276"/>
      <c r="R262" s="61"/>
      <c r="T262" s="265"/>
      <c r="U262" s="61"/>
    </row>
    <row r="263" spans="1:21" ht="15.75">
      <c r="A263" s="276" t="s">
        <v>3627</v>
      </c>
      <c r="B263" s="3"/>
      <c r="C263" s="3"/>
      <c r="D263" s="32">
        <f t="shared" si="6"/>
        <v>5114.1000000000004</v>
      </c>
      <c r="E263" s="9">
        <v>427.4</v>
      </c>
      <c r="F263" s="9">
        <v>630.79999999999995</v>
      </c>
      <c r="G263" s="9">
        <v>686.99999999999989</v>
      </c>
      <c r="H263" s="9">
        <v>182.20000000000002</v>
      </c>
      <c r="I263" s="9">
        <v>80.2</v>
      </c>
      <c r="J263" s="9">
        <v>454.09999999999997</v>
      </c>
      <c r="K263" s="9">
        <v>196.3</v>
      </c>
      <c r="L263" s="9">
        <v>1255.9000000000001</v>
      </c>
      <c r="M263" s="9">
        <v>393.8</v>
      </c>
      <c r="N263" s="9">
        <v>173.20000000000005</v>
      </c>
      <c r="O263" s="9">
        <v>504.59999999999997</v>
      </c>
      <c r="P263" s="9">
        <v>128.60000000000002</v>
      </c>
      <c r="Q263" s="276"/>
      <c r="R263" s="61"/>
      <c r="T263" s="265"/>
      <c r="U263" s="61"/>
    </row>
    <row r="264" spans="1:21" ht="15.75">
      <c r="A264" s="106" t="s">
        <v>2713</v>
      </c>
      <c r="B264" s="3"/>
      <c r="C264" s="3"/>
      <c r="D264" s="32">
        <f t="shared" si="6"/>
        <v>7181.3</v>
      </c>
      <c r="E264" s="9">
        <v>592.29999999999995</v>
      </c>
      <c r="F264" s="9">
        <v>538.35</v>
      </c>
      <c r="G264" s="9">
        <v>647.49999999999989</v>
      </c>
      <c r="H264" s="9">
        <v>637.6</v>
      </c>
      <c r="I264" s="9">
        <v>944.59999999999991</v>
      </c>
      <c r="J264" s="9">
        <v>747.6</v>
      </c>
      <c r="K264" s="9">
        <v>611</v>
      </c>
      <c r="L264" s="9">
        <v>955.35000000000014</v>
      </c>
      <c r="M264" s="9">
        <v>371.99999999999994</v>
      </c>
      <c r="N264" s="9">
        <v>306.00000000000006</v>
      </c>
      <c r="O264" s="9">
        <v>411.9</v>
      </c>
      <c r="P264" s="9">
        <v>417.1</v>
      </c>
      <c r="Q264" s="106"/>
      <c r="R264" s="61"/>
      <c r="T264" s="265"/>
      <c r="U264" s="61"/>
    </row>
    <row r="265" spans="1:21" ht="15.75">
      <c r="A265" s="105" t="s">
        <v>1351</v>
      </c>
      <c r="B265" s="3"/>
      <c r="C265" s="3"/>
      <c r="D265" s="32">
        <f t="shared" si="6"/>
        <v>7157.4500000000007</v>
      </c>
      <c r="E265" s="9">
        <v>234.10000000000002</v>
      </c>
      <c r="F265" s="9">
        <v>550.20000000000005</v>
      </c>
      <c r="G265" s="9">
        <v>379.1</v>
      </c>
      <c r="H265" s="9">
        <v>839.1</v>
      </c>
      <c r="I265" s="9">
        <v>931.8</v>
      </c>
      <c r="J265" s="9">
        <v>405.70000000000005</v>
      </c>
      <c r="K265" s="9">
        <v>765.39999999999986</v>
      </c>
      <c r="L265" s="9">
        <v>1030.0999999999999</v>
      </c>
      <c r="M265" s="9">
        <v>531.59999999999991</v>
      </c>
      <c r="N265" s="9">
        <v>284.3</v>
      </c>
      <c r="O265" s="9">
        <v>650.70000000000005</v>
      </c>
      <c r="P265" s="9">
        <v>555.35</v>
      </c>
      <c r="Q265" s="457"/>
      <c r="R265" s="61"/>
      <c r="T265" s="265"/>
      <c r="U265" s="61"/>
    </row>
    <row r="266" spans="1:21" ht="15.75">
      <c r="A266" s="106" t="s">
        <v>2714</v>
      </c>
      <c r="B266" s="3"/>
      <c r="C266" s="3"/>
      <c r="D266" s="32">
        <f t="shared" si="6"/>
        <v>8094.4000000000005</v>
      </c>
      <c r="E266" s="9">
        <v>351.79999999999995</v>
      </c>
      <c r="F266" s="9">
        <v>613.9</v>
      </c>
      <c r="G266" s="9">
        <v>344.4</v>
      </c>
      <c r="H266" s="9">
        <v>1176.2</v>
      </c>
      <c r="I266" s="9">
        <v>930.1</v>
      </c>
      <c r="J266" s="9">
        <v>605.9</v>
      </c>
      <c r="K266" s="9">
        <v>726.9</v>
      </c>
      <c r="L266" s="9">
        <v>1104.9000000000001</v>
      </c>
      <c r="M266" s="9">
        <v>883.90000000000009</v>
      </c>
      <c r="N266" s="9">
        <v>470.3</v>
      </c>
      <c r="O266" s="9">
        <v>437.09999999999997</v>
      </c>
      <c r="P266" s="9">
        <v>449</v>
      </c>
      <c r="Q266" s="106"/>
      <c r="R266" s="61"/>
      <c r="T266" s="265"/>
      <c r="U266" s="61"/>
    </row>
    <row r="267" spans="1:21" ht="15.75">
      <c r="A267" s="276" t="s">
        <v>3628</v>
      </c>
      <c r="B267" s="3"/>
      <c r="C267" s="3"/>
      <c r="D267" s="32">
        <f t="shared" si="6"/>
        <v>4697.7999999999993</v>
      </c>
      <c r="E267" s="9">
        <v>404.1</v>
      </c>
      <c r="F267" s="9">
        <v>630.15000000000009</v>
      </c>
      <c r="G267" s="9">
        <v>178.50000000000003</v>
      </c>
      <c r="H267" s="9">
        <v>369.79999999999995</v>
      </c>
      <c r="I267" s="9">
        <v>385.40000000000003</v>
      </c>
      <c r="J267" s="9">
        <v>151.4</v>
      </c>
      <c r="K267" s="9">
        <v>59.000000000000007</v>
      </c>
      <c r="L267" s="9">
        <v>778.45000000000016</v>
      </c>
      <c r="M267" s="9">
        <v>423.20000000000005</v>
      </c>
      <c r="N267" s="9">
        <v>362.4</v>
      </c>
      <c r="O267" s="9">
        <v>516.5</v>
      </c>
      <c r="P267" s="9">
        <v>438.9</v>
      </c>
      <c r="Q267" s="276"/>
      <c r="R267" s="61"/>
      <c r="T267" s="265"/>
      <c r="U267" s="61"/>
    </row>
    <row r="268" spans="1:21" ht="15.75">
      <c r="A268" s="106" t="s">
        <v>2719</v>
      </c>
      <c r="B268" s="3"/>
      <c r="C268" s="3"/>
      <c r="D268" s="32">
        <f t="shared" si="6"/>
        <v>4847.8999999999996</v>
      </c>
      <c r="E268" s="9">
        <v>313</v>
      </c>
      <c r="F268" s="9">
        <v>335.4</v>
      </c>
      <c r="G268" s="9">
        <v>229.20000000000002</v>
      </c>
      <c r="H268" s="9">
        <v>742.5</v>
      </c>
      <c r="I268" s="9">
        <v>622.4</v>
      </c>
      <c r="J268" s="9">
        <v>0</v>
      </c>
      <c r="K268" s="9">
        <v>393.19999999999993</v>
      </c>
      <c r="L268" s="9">
        <v>880</v>
      </c>
      <c r="M268" s="9">
        <v>415.3</v>
      </c>
      <c r="N268" s="9">
        <v>302.7</v>
      </c>
      <c r="O268" s="9">
        <v>443</v>
      </c>
      <c r="P268" s="9">
        <v>171.2</v>
      </c>
      <c r="Q268" s="106"/>
      <c r="R268" s="61"/>
      <c r="T268" s="265"/>
      <c r="U268" s="61"/>
    </row>
    <row r="269" spans="1:21" ht="15.75">
      <c r="A269" s="277" t="s">
        <v>1671</v>
      </c>
      <c r="B269" s="3"/>
      <c r="C269" s="3"/>
      <c r="D269" s="32">
        <f t="shared" si="6"/>
        <v>7014.1000000000022</v>
      </c>
      <c r="E269" s="9">
        <v>556.29999999999995</v>
      </c>
      <c r="F269" s="9">
        <v>632.75000000000011</v>
      </c>
      <c r="G269" s="9">
        <v>590.90000000000009</v>
      </c>
      <c r="H269" s="9">
        <v>632.20000000000005</v>
      </c>
      <c r="I269" s="9">
        <v>752.69999999999993</v>
      </c>
      <c r="J269" s="9">
        <v>255.8</v>
      </c>
      <c r="K269" s="9">
        <v>671.69999999999993</v>
      </c>
      <c r="L269" s="9">
        <v>848.1500000000002</v>
      </c>
      <c r="M269" s="9">
        <v>334.09999999999997</v>
      </c>
      <c r="N269" s="9">
        <v>512.90000000000009</v>
      </c>
      <c r="O269" s="9">
        <v>690.6</v>
      </c>
      <c r="P269" s="9">
        <v>536</v>
      </c>
      <c r="Q269" s="277"/>
      <c r="R269" s="61"/>
      <c r="T269" s="265"/>
      <c r="U269" s="61"/>
    </row>
    <row r="270" spans="1:21" ht="15.75">
      <c r="A270" s="106" t="s">
        <v>180</v>
      </c>
      <c r="B270" s="3"/>
      <c r="C270" s="3"/>
      <c r="D270" s="32">
        <f t="shared" si="6"/>
        <v>7045.4</v>
      </c>
      <c r="E270" s="9">
        <v>275.60000000000002</v>
      </c>
      <c r="F270" s="9">
        <v>411.35000000000008</v>
      </c>
      <c r="G270" s="9">
        <v>779.19999999999993</v>
      </c>
      <c r="H270" s="9">
        <v>580.9</v>
      </c>
      <c r="I270" s="9">
        <v>575.40000000000009</v>
      </c>
      <c r="J270" s="9">
        <v>575.5</v>
      </c>
      <c r="K270" s="9">
        <v>655.80000000000007</v>
      </c>
      <c r="L270" s="9">
        <v>1393.6499999999999</v>
      </c>
      <c r="M270" s="9">
        <v>667.89999999999986</v>
      </c>
      <c r="N270" s="9">
        <v>365.4</v>
      </c>
      <c r="O270" s="9">
        <v>427.79999999999995</v>
      </c>
      <c r="P270" s="9">
        <v>336.9</v>
      </c>
      <c r="Q270" s="106"/>
      <c r="R270" s="61"/>
      <c r="T270" s="265"/>
      <c r="U270" s="61"/>
    </row>
    <row r="271" spans="1:21" ht="15.75">
      <c r="A271" s="106" t="s">
        <v>2702</v>
      </c>
      <c r="B271" s="3"/>
      <c r="C271" s="3"/>
      <c r="D271" s="32">
        <f t="shared" si="6"/>
        <v>6201.4</v>
      </c>
      <c r="E271" s="9">
        <v>478.69999999999993</v>
      </c>
      <c r="F271" s="9">
        <v>386.40000000000003</v>
      </c>
      <c r="G271" s="9">
        <v>470.59999999999997</v>
      </c>
      <c r="H271" s="9">
        <v>891.7</v>
      </c>
      <c r="I271" s="9">
        <v>326.10000000000008</v>
      </c>
      <c r="J271" s="9">
        <v>341.7</v>
      </c>
      <c r="K271" s="9">
        <v>201</v>
      </c>
      <c r="L271" s="9">
        <v>1175.0999999999999</v>
      </c>
      <c r="M271" s="9">
        <v>354.8</v>
      </c>
      <c r="N271" s="9">
        <v>363.40000000000003</v>
      </c>
      <c r="O271" s="9">
        <v>693.1</v>
      </c>
      <c r="P271" s="9">
        <v>518.80000000000007</v>
      </c>
      <c r="Q271" s="106"/>
      <c r="R271" s="61"/>
      <c r="T271" s="265"/>
      <c r="U271" s="61"/>
    </row>
    <row r="272" spans="1:21" ht="15.75">
      <c r="A272" s="106" t="s">
        <v>2211</v>
      </c>
      <c r="B272" s="3"/>
      <c r="C272" s="3"/>
      <c r="D272" s="32">
        <f t="shared" si="6"/>
        <v>4909.2999999999993</v>
      </c>
      <c r="E272" s="9">
        <v>105.3</v>
      </c>
      <c r="F272" s="9">
        <v>492.65000000000003</v>
      </c>
      <c r="G272" s="9">
        <v>388</v>
      </c>
      <c r="H272" s="9">
        <v>730.7</v>
      </c>
      <c r="I272" s="9">
        <v>155.19999999999999</v>
      </c>
      <c r="J272" s="9">
        <v>331.2</v>
      </c>
      <c r="K272" s="9">
        <v>505.09999999999997</v>
      </c>
      <c r="L272" s="9">
        <v>838.85000000000014</v>
      </c>
      <c r="M272" s="9">
        <v>803.4</v>
      </c>
      <c r="N272" s="9">
        <v>262.5</v>
      </c>
      <c r="O272" s="9">
        <v>225.90000000000003</v>
      </c>
      <c r="P272" s="9">
        <v>70.5</v>
      </c>
      <c r="Q272" s="106"/>
      <c r="R272" s="61"/>
      <c r="T272" s="265"/>
      <c r="U272" s="61"/>
    </row>
    <row r="273" spans="1:45" ht="15.75">
      <c r="A273" s="106" t="s">
        <v>2721</v>
      </c>
      <c r="B273" s="3"/>
      <c r="C273" s="3"/>
      <c r="D273" s="32">
        <f t="shared" si="6"/>
        <v>5682.6</v>
      </c>
      <c r="E273" s="9">
        <v>359.9</v>
      </c>
      <c r="F273" s="9">
        <v>758.30000000000007</v>
      </c>
      <c r="G273" s="9">
        <v>301.60000000000002</v>
      </c>
      <c r="H273" s="9">
        <v>680.6</v>
      </c>
      <c r="I273" s="9">
        <v>411.69999999999993</v>
      </c>
      <c r="J273" s="9">
        <v>85.600000000000009</v>
      </c>
      <c r="K273" s="9">
        <v>590.20000000000005</v>
      </c>
      <c r="L273" s="9">
        <v>1049.6000000000001</v>
      </c>
      <c r="M273" s="9">
        <v>296.5</v>
      </c>
      <c r="N273" s="9">
        <v>232.79999999999998</v>
      </c>
      <c r="O273" s="9">
        <v>377.70000000000005</v>
      </c>
      <c r="P273" s="9">
        <v>538.09999999999991</v>
      </c>
      <c r="Q273" s="106"/>
      <c r="R273" s="61"/>
      <c r="T273" s="265"/>
      <c r="U273" s="61"/>
    </row>
    <row r="274" spans="1:45" ht="15.75">
      <c r="A274" s="106" t="s">
        <v>155</v>
      </c>
      <c r="B274" s="3"/>
      <c r="C274" s="3"/>
      <c r="D274" s="32">
        <f t="shared" si="6"/>
        <v>7911.7999999999993</v>
      </c>
      <c r="E274" s="9">
        <v>291.40000000000003</v>
      </c>
      <c r="F274" s="9">
        <v>905.09999999999991</v>
      </c>
      <c r="G274" s="9">
        <v>772</v>
      </c>
      <c r="H274" s="9">
        <v>834.6</v>
      </c>
      <c r="I274" s="9">
        <v>1001.55</v>
      </c>
      <c r="J274" s="9">
        <v>699.45</v>
      </c>
      <c r="K274" s="9">
        <v>844.30000000000007</v>
      </c>
      <c r="L274" s="9">
        <v>1066.9000000000001</v>
      </c>
      <c r="M274" s="9">
        <v>515.5</v>
      </c>
      <c r="N274" s="9">
        <v>244.79999999999998</v>
      </c>
      <c r="O274" s="9">
        <v>389.5</v>
      </c>
      <c r="P274" s="9">
        <v>346.7</v>
      </c>
      <c r="Q274" s="106"/>
      <c r="R274" s="61"/>
      <c r="T274" s="265"/>
      <c r="U274" s="61"/>
    </row>
    <row r="275" spans="1:45" ht="15.75">
      <c r="A275" s="276" t="s">
        <v>3629</v>
      </c>
      <c r="B275" s="3"/>
      <c r="C275" s="3"/>
      <c r="D275" s="32">
        <f t="shared" si="6"/>
        <v>5807.8499999999995</v>
      </c>
      <c r="E275" s="9">
        <v>59.4</v>
      </c>
      <c r="F275" s="9">
        <v>615.49999999999989</v>
      </c>
      <c r="G275" s="9">
        <v>396.8</v>
      </c>
      <c r="H275" s="9">
        <v>606.20000000000005</v>
      </c>
      <c r="I275" s="9">
        <v>653.34999999999991</v>
      </c>
      <c r="J275" s="9">
        <v>629.80000000000007</v>
      </c>
      <c r="K275" s="9">
        <v>635.19999999999993</v>
      </c>
      <c r="L275" s="9">
        <v>924.39999999999986</v>
      </c>
      <c r="M275" s="9">
        <v>596.4</v>
      </c>
      <c r="N275" s="9">
        <v>59.6</v>
      </c>
      <c r="O275" s="9">
        <v>516.29999999999995</v>
      </c>
      <c r="P275" s="9">
        <v>114.9</v>
      </c>
      <c r="Q275" s="276"/>
      <c r="R275" s="61"/>
      <c r="T275" s="265"/>
      <c r="U275" s="61"/>
    </row>
    <row r="276" spans="1:45" ht="15.75">
      <c r="A276" s="106" t="s">
        <v>2722</v>
      </c>
      <c r="B276" s="3"/>
      <c r="C276" s="3"/>
      <c r="D276" s="32">
        <f t="shared" si="6"/>
        <v>4619.2</v>
      </c>
      <c r="E276" s="9">
        <v>586</v>
      </c>
      <c r="F276" s="9">
        <v>683.44999999999993</v>
      </c>
      <c r="G276" s="9">
        <v>233.60000000000002</v>
      </c>
      <c r="H276" s="9">
        <v>441.5</v>
      </c>
      <c r="I276" s="9">
        <v>380.59999999999997</v>
      </c>
      <c r="J276" s="9">
        <v>129.30000000000001</v>
      </c>
      <c r="K276" s="9">
        <v>76.7</v>
      </c>
      <c r="L276" s="9">
        <v>716.65</v>
      </c>
      <c r="M276" s="9">
        <v>332.1</v>
      </c>
      <c r="N276" s="9">
        <v>135.80000000000001</v>
      </c>
      <c r="O276" s="9">
        <v>493.00000000000011</v>
      </c>
      <c r="P276" s="9">
        <v>410.5</v>
      </c>
      <c r="Q276" s="106"/>
      <c r="R276" s="61"/>
      <c r="T276" s="265"/>
      <c r="U276" s="61"/>
    </row>
    <row r="277" spans="1:45" ht="15.75">
      <c r="A277" s="106" t="s">
        <v>2720</v>
      </c>
      <c r="B277" s="3"/>
      <c r="C277" s="3"/>
      <c r="D277" s="32">
        <f t="shared" si="6"/>
        <v>7227.35</v>
      </c>
      <c r="E277" s="9">
        <v>143</v>
      </c>
      <c r="F277" s="9">
        <v>791.3</v>
      </c>
      <c r="G277" s="9">
        <v>395.9</v>
      </c>
      <c r="H277" s="9">
        <v>715.9</v>
      </c>
      <c r="I277" s="9">
        <v>1009.0000000000001</v>
      </c>
      <c r="J277" s="9">
        <v>636.5</v>
      </c>
      <c r="K277" s="9">
        <v>789.00000000000023</v>
      </c>
      <c r="L277" s="9">
        <v>1073.0000000000002</v>
      </c>
      <c r="M277" s="9">
        <v>664.3</v>
      </c>
      <c r="N277" s="9">
        <v>249.40000000000003</v>
      </c>
      <c r="O277" s="9">
        <v>459.3</v>
      </c>
      <c r="P277" s="9">
        <v>300.75</v>
      </c>
      <c r="Q277" s="106"/>
      <c r="R277" s="61"/>
      <c r="T277" s="265"/>
      <c r="U277" s="61"/>
    </row>
    <row r="278" spans="1:45" ht="15.75">
      <c r="A278" s="106" t="s">
        <v>2701</v>
      </c>
      <c r="B278" s="3"/>
      <c r="C278" s="3"/>
      <c r="D278" s="32">
        <f t="shared" si="6"/>
        <v>6262.6000000000013</v>
      </c>
      <c r="E278" s="9">
        <v>136</v>
      </c>
      <c r="F278" s="9">
        <v>696.45</v>
      </c>
      <c r="G278" s="9">
        <v>518.19999999999993</v>
      </c>
      <c r="H278" s="9">
        <v>553.4</v>
      </c>
      <c r="I278" s="9">
        <v>299.39999999999998</v>
      </c>
      <c r="J278" s="9">
        <v>536.6</v>
      </c>
      <c r="K278" s="9">
        <v>602.29999999999995</v>
      </c>
      <c r="L278" s="9">
        <v>1279.4500000000003</v>
      </c>
      <c r="M278" s="9">
        <v>222.60000000000002</v>
      </c>
      <c r="N278" s="9">
        <v>159.80000000000001</v>
      </c>
      <c r="O278" s="9">
        <v>755.5</v>
      </c>
      <c r="P278" s="9">
        <v>502.9</v>
      </c>
      <c r="Q278" s="106"/>
      <c r="R278" s="61"/>
      <c r="T278" s="265"/>
      <c r="U278" s="61"/>
    </row>
    <row r="279" spans="1:45" ht="15.75">
      <c r="A279" s="106" t="s">
        <v>658</v>
      </c>
      <c r="B279" s="3"/>
      <c r="C279" s="3"/>
      <c r="D279" s="32">
        <f t="shared" si="6"/>
        <v>6293.2</v>
      </c>
      <c r="E279" s="9">
        <v>560.9</v>
      </c>
      <c r="F279" s="9">
        <v>533.70000000000005</v>
      </c>
      <c r="G279" s="9">
        <v>455.29999999999995</v>
      </c>
      <c r="H279" s="9">
        <v>697.50000000000011</v>
      </c>
      <c r="I279" s="9">
        <v>646.39999999999986</v>
      </c>
      <c r="J279" s="9">
        <v>291.70000000000005</v>
      </c>
      <c r="K279" s="9">
        <v>406.29999999999995</v>
      </c>
      <c r="L279" s="9">
        <v>883</v>
      </c>
      <c r="M279" s="9">
        <v>243.2</v>
      </c>
      <c r="N279" s="9">
        <v>552.4</v>
      </c>
      <c r="O279" s="9">
        <v>469.20000000000005</v>
      </c>
      <c r="P279" s="9">
        <v>553.6</v>
      </c>
      <c r="Q279" s="106"/>
      <c r="R279" s="61"/>
      <c r="T279" s="265"/>
      <c r="U279" s="61"/>
    </row>
    <row r="280" spans="1:45" ht="15.75">
      <c r="A280" s="277" t="s">
        <v>1655</v>
      </c>
      <c r="B280" s="3"/>
      <c r="C280" s="3"/>
      <c r="D280" s="32">
        <f t="shared" si="6"/>
        <v>7228.2999999999993</v>
      </c>
      <c r="E280" s="9">
        <v>332.1</v>
      </c>
      <c r="F280" s="9">
        <v>624.54999999999995</v>
      </c>
      <c r="G280" s="9">
        <v>465.3</v>
      </c>
      <c r="H280" s="9">
        <v>693.5</v>
      </c>
      <c r="I280" s="9">
        <v>567.49999999999989</v>
      </c>
      <c r="J280" s="9">
        <v>655.5</v>
      </c>
      <c r="K280" s="9">
        <v>691.3</v>
      </c>
      <c r="L280" s="9">
        <v>1131.4499999999998</v>
      </c>
      <c r="M280" s="9">
        <v>774.4</v>
      </c>
      <c r="N280" s="9">
        <v>240.2</v>
      </c>
      <c r="O280" s="9">
        <v>564.90000000000009</v>
      </c>
      <c r="P280" s="9">
        <v>487.59999999999997</v>
      </c>
      <c r="Q280" s="277"/>
      <c r="R280" s="61"/>
      <c r="T280" s="265"/>
      <c r="U280" s="61"/>
    </row>
    <row r="281" spans="1:45" ht="15.75">
      <c r="D281" s="32"/>
    </row>
    <row r="282" spans="1:45" ht="15.75">
      <c r="D282" s="32"/>
    </row>
    <row r="283" spans="1:45" ht="15.75">
      <c r="D283" s="32"/>
    </row>
    <row r="284" spans="1:45" s="30" customFormat="1" ht="20.25">
      <c r="A284" s="30" t="s">
        <v>1241</v>
      </c>
      <c r="B284"/>
      <c r="C284"/>
      <c r="D284" s="31" t="s">
        <v>40</v>
      </c>
      <c r="E284" s="101" t="s">
        <v>4326</v>
      </c>
      <c r="F284" s="101" t="s">
        <v>4328</v>
      </c>
      <c r="G284" s="101" t="s">
        <v>4438</v>
      </c>
      <c r="H284" s="101" t="s">
        <v>4437</v>
      </c>
      <c r="I284" s="101" t="s">
        <v>4428</v>
      </c>
      <c r="J284" s="101" t="s">
        <v>4476</v>
      </c>
      <c r="K284" s="101" t="s">
        <v>4159</v>
      </c>
      <c r="L284" s="101" t="s">
        <v>4526</v>
      </c>
      <c r="M284" s="101" t="s">
        <v>4525</v>
      </c>
      <c r="N284" s="101" t="s">
        <v>4522</v>
      </c>
      <c r="O284" s="101" t="s">
        <v>4639</v>
      </c>
      <c r="P284" s="101" t="s">
        <v>4687</v>
      </c>
      <c r="Q284" s="101" t="s">
        <v>3194</v>
      </c>
      <c r="R284" s="101" t="s">
        <v>4883</v>
      </c>
      <c r="S284" s="101" t="s">
        <v>4884</v>
      </c>
      <c r="T284" s="101" t="s">
        <v>4919</v>
      </c>
      <c r="U284" s="101" t="s">
        <v>5052</v>
      </c>
      <c r="V284" s="101" t="s">
        <v>5073</v>
      </c>
      <c r="W284" s="101" t="s">
        <v>5469</v>
      </c>
      <c r="X284" s="101" t="s">
        <v>5632</v>
      </c>
      <c r="Y284" s="101" t="s">
        <v>5633</v>
      </c>
      <c r="Z284" s="101" t="s">
        <v>5658</v>
      </c>
      <c r="AA284" s="101" t="s">
        <v>5660</v>
      </c>
      <c r="AB284" s="101" t="s">
        <v>5730</v>
      </c>
      <c r="AC284" s="101" t="s">
        <v>5733</v>
      </c>
      <c r="AD284" s="101" t="s">
        <v>5788</v>
      </c>
      <c r="AE284" s="101" t="s">
        <v>5789</v>
      </c>
      <c r="AF284" s="101" t="s">
        <v>5877</v>
      </c>
      <c r="AG284" s="101" t="s">
        <v>5879</v>
      </c>
      <c r="AH284" s="101" t="s">
        <v>5880</v>
      </c>
      <c r="AI284" s="101" t="s">
        <v>5884</v>
      </c>
      <c r="AJ284" s="101" t="s">
        <v>5948</v>
      </c>
      <c r="AK284" s="101" t="s">
        <v>5945</v>
      </c>
      <c r="AL284" s="101" t="s">
        <v>5946</v>
      </c>
    </row>
    <row r="285" spans="1:45" ht="15.75">
      <c r="A285" s="277" t="s">
        <v>1657</v>
      </c>
      <c r="B285" s="3"/>
      <c r="C285" s="3"/>
      <c r="D285" s="32">
        <f t="shared" ref="D285:D316" si="7">SUM(E285:DZ285)</f>
        <v>1919.2999999999995</v>
      </c>
      <c r="E285" s="9">
        <v>2.4</v>
      </c>
      <c r="F285" s="9">
        <v>6.5</v>
      </c>
      <c r="G285" s="9">
        <v>42.8</v>
      </c>
      <c r="H285" s="9">
        <v>137</v>
      </c>
      <c r="I285" s="9">
        <v>16.599999999999998</v>
      </c>
      <c r="J285" s="9">
        <v>60</v>
      </c>
      <c r="K285" s="9">
        <v>19.5</v>
      </c>
      <c r="L285" s="9">
        <v>68.3</v>
      </c>
      <c r="M285" s="9">
        <v>60.9</v>
      </c>
      <c r="N285" s="9">
        <v>0</v>
      </c>
      <c r="O285" s="9">
        <v>33.6</v>
      </c>
      <c r="P285" s="9">
        <v>65.399999999999991</v>
      </c>
      <c r="Q285" s="9">
        <v>49.5</v>
      </c>
      <c r="R285" s="9">
        <v>52</v>
      </c>
      <c r="S285" s="9">
        <v>4.5</v>
      </c>
      <c r="T285" s="9">
        <v>74</v>
      </c>
      <c r="U285" s="9">
        <v>69</v>
      </c>
      <c r="V285" s="9">
        <v>20.9</v>
      </c>
      <c r="W285" s="9">
        <v>100.2</v>
      </c>
      <c r="X285" s="9">
        <v>85</v>
      </c>
      <c r="Y285" s="9">
        <v>78.2</v>
      </c>
      <c r="Z285" s="9">
        <v>98.8</v>
      </c>
      <c r="AA285" s="9">
        <v>75.8</v>
      </c>
      <c r="AB285" s="9">
        <v>9.1</v>
      </c>
      <c r="AC285" s="9">
        <v>42</v>
      </c>
      <c r="AD285" s="9">
        <v>52.8</v>
      </c>
      <c r="AE285" s="9">
        <v>158.69999999999999</v>
      </c>
      <c r="AF285" s="9">
        <v>9.7999999999999989</v>
      </c>
      <c r="AG285" s="9">
        <v>114.10000000000001</v>
      </c>
      <c r="AH285" s="9">
        <v>119.8</v>
      </c>
      <c r="AI285" s="9">
        <v>32.5</v>
      </c>
      <c r="AJ285" s="9">
        <v>105</v>
      </c>
      <c r="AK285" s="9">
        <v>5.6</v>
      </c>
      <c r="AL285" s="9">
        <v>49</v>
      </c>
      <c r="AM285" s="277"/>
      <c r="AN285" s="61"/>
      <c r="AP285" s="265"/>
      <c r="AQ285" s="61"/>
      <c r="AS285" s="49"/>
    </row>
    <row r="286" spans="1:45" ht="15.75">
      <c r="A286" s="105" t="s">
        <v>1346</v>
      </c>
      <c r="B286" s="3"/>
      <c r="C286" s="3"/>
      <c r="D286" s="32">
        <f t="shared" si="7"/>
        <v>1155.3000000000002</v>
      </c>
      <c r="E286" s="9">
        <v>26</v>
      </c>
      <c r="F286" s="9">
        <v>30</v>
      </c>
      <c r="G286" s="9">
        <v>35.25</v>
      </c>
      <c r="H286" s="9">
        <v>117.75</v>
      </c>
      <c r="I286" s="9">
        <v>93.600000000000009</v>
      </c>
      <c r="J286" s="9">
        <v>64.2</v>
      </c>
      <c r="K286" s="9">
        <v>39</v>
      </c>
      <c r="L286" s="9">
        <v>7.5</v>
      </c>
      <c r="M286" s="9">
        <v>10.799999999999999</v>
      </c>
      <c r="N286" s="9">
        <v>45.5</v>
      </c>
      <c r="O286" s="9">
        <v>0</v>
      </c>
      <c r="P286" s="9">
        <v>72.5</v>
      </c>
      <c r="Q286" s="9">
        <v>6</v>
      </c>
      <c r="R286" s="9">
        <v>0</v>
      </c>
      <c r="S286" s="9">
        <v>0</v>
      </c>
      <c r="T286" s="9">
        <v>7.7000000000000011</v>
      </c>
      <c r="U286" s="9">
        <v>92</v>
      </c>
      <c r="V286" s="9">
        <v>0</v>
      </c>
      <c r="W286" s="9">
        <v>0</v>
      </c>
      <c r="X286" s="9">
        <v>12.6</v>
      </c>
      <c r="Y286" s="9">
        <v>0</v>
      </c>
      <c r="Z286" s="9">
        <v>20.000000000000004</v>
      </c>
      <c r="AA286" s="9">
        <v>0</v>
      </c>
      <c r="AB286" s="9">
        <v>60.1</v>
      </c>
      <c r="AC286" s="9">
        <v>81</v>
      </c>
      <c r="AD286" s="9">
        <v>69.5</v>
      </c>
      <c r="AE286" s="9">
        <v>120.5</v>
      </c>
      <c r="AF286" s="9">
        <v>0</v>
      </c>
      <c r="AG286" s="9">
        <v>59.6</v>
      </c>
      <c r="AH286" s="9">
        <v>17.200000000000003</v>
      </c>
      <c r="AI286" s="9">
        <v>67</v>
      </c>
      <c r="AJ286" s="9">
        <v>0</v>
      </c>
      <c r="AK286" s="9">
        <v>0</v>
      </c>
      <c r="AL286" s="9">
        <v>0</v>
      </c>
      <c r="AM286" s="457"/>
      <c r="AN286" s="61"/>
      <c r="AP286" s="265"/>
      <c r="AQ286" s="61"/>
      <c r="AS286" s="49"/>
    </row>
    <row r="287" spans="1:45" ht="15.75">
      <c r="A287" s="276" t="s">
        <v>3601</v>
      </c>
      <c r="B287" s="3"/>
      <c r="C287" s="3"/>
      <c r="D287" s="32">
        <f t="shared" si="7"/>
        <v>1699.9000000000003</v>
      </c>
      <c r="E287" s="9">
        <v>56</v>
      </c>
      <c r="F287" s="9">
        <v>43.2</v>
      </c>
      <c r="G287" s="9">
        <v>0</v>
      </c>
      <c r="H287" s="9">
        <v>0</v>
      </c>
      <c r="I287" s="9">
        <v>142.5</v>
      </c>
      <c r="J287" s="9">
        <v>32.5</v>
      </c>
      <c r="K287" s="9">
        <v>0</v>
      </c>
      <c r="L287" s="9">
        <v>56</v>
      </c>
      <c r="M287" s="9">
        <v>22.9</v>
      </c>
      <c r="N287" s="9">
        <v>5.5</v>
      </c>
      <c r="O287" s="9">
        <v>60</v>
      </c>
      <c r="P287" s="9">
        <v>42</v>
      </c>
      <c r="Q287" s="9">
        <v>193.4</v>
      </c>
      <c r="R287" s="9">
        <v>52</v>
      </c>
      <c r="S287" s="9">
        <v>0</v>
      </c>
      <c r="T287" s="9">
        <v>0</v>
      </c>
      <c r="U287" s="9">
        <v>36</v>
      </c>
      <c r="V287" s="9">
        <v>10.799999999999999</v>
      </c>
      <c r="W287" s="9">
        <v>10.5</v>
      </c>
      <c r="X287" s="9">
        <v>0</v>
      </c>
      <c r="Y287" s="9">
        <v>56</v>
      </c>
      <c r="Z287" s="9">
        <v>56</v>
      </c>
      <c r="AA287" s="9">
        <v>4.5</v>
      </c>
      <c r="AB287" s="9">
        <v>70</v>
      </c>
      <c r="AC287" s="9">
        <v>64.5</v>
      </c>
      <c r="AD287" s="9">
        <v>90</v>
      </c>
      <c r="AE287" s="9">
        <v>157.69999999999999</v>
      </c>
      <c r="AF287" s="9">
        <v>22.2</v>
      </c>
      <c r="AG287" s="9">
        <v>81.400000000000006</v>
      </c>
      <c r="AH287" s="9">
        <v>110.4</v>
      </c>
      <c r="AI287" s="9">
        <v>105.6</v>
      </c>
      <c r="AJ287" s="9">
        <v>60.4</v>
      </c>
      <c r="AK287" s="9">
        <v>9.9</v>
      </c>
      <c r="AL287" s="9">
        <v>48</v>
      </c>
      <c r="AM287" s="276"/>
      <c r="AN287" s="61"/>
      <c r="AP287" s="265"/>
      <c r="AQ287" s="61"/>
      <c r="AS287" s="49"/>
    </row>
    <row r="288" spans="1:45" ht="15.75">
      <c r="A288" s="105" t="s">
        <v>1337</v>
      </c>
      <c r="B288" s="3"/>
      <c r="C288" s="3"/>
      <c r="D288" s="32">
        <f t="shared" si="7"/>
        <v>1771.8</v>
      </c>
      <c r="E288" s="9">
        <v>2.2000000000000002</v>
      </c>
      <c r="F288" s="9">
        <v>30</v>
      </c>
      <c r="G288" s="9">
        <v>84.2</v>
      </c>
      <c r="H288" s="9">
        <v>132</v>
      </c>
      <c r="I288" s="9">
        <v>65.900000000000006</v>
      </c>
      <c r="J288" s="9">
        <v>95</v>
      </c>
      <c r="K288" s="9">
        <v>0</v>
      </c>
      <c r="L288" s="9">
        <v>110</v>
      </c>
      <c r="M288" s="9">
        <v>96.3</v>
      </c>
      <c r="N288" s="9">
        <v>22.5</v>
      </c>
      <c r="O288" s="9">
        <v>98.7</v>
      </c>
      <c r="P288" s="9">
        <v>0</v>
      </c>
      <c r="Q288" s="9">
        <v>133</v>
      </c>
      <c r="R288" s="9">
        <v>1.1000000000000001</v>
      </c>
      <c r="S288" s="9">
        <v>0</v>
      </c>
      <c r="T288" s="9">
        <v>0</v>
      </c>
      <c r="U288" s="9">
        <v>36</v>
      </c>
      <c r="V288" s="9">
        <v>42</v>
      </c>
      <c r="W288" s="9">
        <v>0</v>
      </c>
      <c r="X288" s="9">
        <v>39.700000000000003</v>
      </c>
      <c r="Y288" s="9">
        <v>44</v>
      </c>
      <c r="Z288" s="9">
        <v>53.9</v>
      </c>
      <c r="AA288" s="9">
        <v>0</v>
      </c>
      <c r="AB288" s="9">
        <v>48</v>
      </c>
      <c r="AC288" s="9">
        <v>90</v>
      </c>
      <c r="AD288" s="9">
        <v>45.3</v>
      </c>
      <c r="AE288" s="9">
        <v>130.19999999999999</v>
      </c>
      <c r="AF288" s="9">
        <v>0</v>
      </c>
      <c r="AG288" s="9">
        <v>122.5</v>
      </c>
      <c r="AH288" s="9">
        <v>83.5</v>
      </c>
      <c r="AI288" s="9">
        <v>0</v>
      </c>
      <c r="AJ288" s="9">
        <v>58.3</v>
      </c>
      <c r="AK288" s="9">
        <v>52.5</v>
      </c>
      <c r="AL288" s="9">
        <v>55</v>
      </c>
      <c r="AM288" s="457"/>
      <c r="AN288" s="378"/>
      <c r="AP288" s="265"/>
      <c r="AQ288" s="61"/>
      <c r="AS288" s="49"/>
    </row>
    <row r="289" spans="1:45" ht="15.75">
      <c r="A289" s="106" t="s">
        <v>2191</v>
      </c>
      <c r="B289" s="3"/>
      <c r="C289" s="3"/>
      <c r="D289" s="32">
        <f t="shared" si="7"/>
        <v>2281.0499999999997</v>
      </c>
      <c r="E289" s="9">
        <v>18</v>
      </c>
      <c r="F289" s="9">
        <v>73.3</v>
      </c>
      <c r="G289" s="9">
        <v>14.8</v>
      </c>
      <c r="H289" s="9">
        <v>69</v>
      </c>
      <c r="I289" s="9">
        <v>155.55000000000001</v>
      </c>
      <c r="J289" s="9">
        <v>0</v>
      </c>
      <c r="K289" s="9">
        <v>24</v>
      </c>
      <c r="L289" s="9">
        <v>82.5</v>
      </c>
      <c r="M289" s="9">
        <v>73.400000000000006</v>
      </c>
      <c r="N289" s="9">
        <v>35</v>
      </c>
      <c r="O289" s="9">
        <v>130.69999999999999</v>
      </c>
      <c r="P289" s="9">
        <v>65.2</v>
      </c>
      <c r="Q289" s="9">
        <v>185</v>
      </c>
      <c r="R289" s="9">
        <v>43.6</v>
      </c>
      <c r="S289" s="9">
        <v>0</v>
      </c>
      <c r="T289" s="9">
        <v>85.2</v>
      </c>
      <c r="U289" s="9">
        <v>81.2</v>
      </c>
      <c r="V289" s="9">
        <v>55.5</v>
      </c>
      <c r="W289" s="9">
        <v>77.599999999999994</v>
      </c>
      <c r="X289" s="9">
        <v>9.9</v>
      </c>
      <c r="Y289" s="9">
        <v>44</v>
      </c>
      <c r="Z289" s="9">
        <v>63.1</v>
      </c>
      <c r="AA289" s="9">
        <v>28.200000000000003</v>
      </c>
      <c r="AB289" s="9">
        <v>180.7</v>
      </c>
      <c r="AC289" s="9">
        <v>132</v>
      </c>
      <c r="AD289" s="9">
        <v>130</v>
      </c>
      <c r="AE289" s="9">
        <v>132.69999999999999</v>
      </c>
      <c r="AF289" s="9">
        <v>11.1</v>
      </c>
      <c r="AG289" s="9">
        <v>108.7</v>
      </c>
      <c r="AH289" s="9">
        <v>99.6</v>
      </c>
      <c r="AI289" s="9">
        <v>27.500000000000004</v>
      </c>
      <c r="AJ289" s="9">
        <v>44</v>
      </c>
      <c r="AK289" s="9">
        <v>0</v>
      </c>
      <c r="AL289" s="9">
        <v>0</v>
      </c>
      <c r="AM289" s="106"/>
      <c r="AN289" s="61"/>
      <c r="AP289" s="265"/>
      <c r="AQ289" s="61"/>
      <c r="AS289" s="49"/>
    </row>
    <row r="290" spans="1:45" ht="15.75">
      <c r="A290" s="277" t="s">
        <v>1</v>
      </c>
      <c r="B290" s="3"/>
      <c r="C290" s="3"/>
      <c r="D290" s="32">
        <f t="shared" si="7"/>
        <v>1219</v>
      </c>
      <c r="E290" s="9">
        <v>30.3</v>
      </c>
      <c r="F290" s="9">
        <v>10.5</v>
      </c>
      <c r="G290" s="9">
        <v>20.2</v>
      </c>
      <c r="H290" s="9">
        <v>1.2</v>
      </c>
      <c r="I290" s="9">
        <v>14.3</v>
      </c>
      <c r="J290" s="9">
        <v>5.6</v>
      </c>
      <c r="K290" s="9">
        <v>26</v>
      </c>
      <c r="L290" s="9">
        <v>86</v>
      </c>
      <c r="M290" s="9">
        <v>10.5</v>
      </c>
      <c r="N290" s="9">
        <v>14.3</v>
      </c>
      <c r="O290" s="9">
        <v>0</v>
      </c>
      <c r="P290" s="9">
        <v>39.700000000000003</v>
      </c>
      <c r="Q290" s="9">
        <v>44</v>
      </c>
      <c r="R290" s="9">
        <v>38.5</v>
      </c>
      <c r="S290" s="9">
        <v>13.500000000000002</v>
      </c>
      <c r="T290" s="9">
        <v>82.5</v>
      </c>
      <c r="U290" s="9">
        <v>19.5</v>
      </c>
      <c r="V290" s="9">
        <v>1.1000000000000001</v>
      </c>
      <c r="W290" s="9">
        <v>0</v>
      </c>
      <c r="X290" s="9">
        <v>35</v>
      </c>
      <c r="Y290" s="9">
        <v>56</v>
      </c>
      <c r="Z290" s="9">
        <v>71.599999999999994</v>
      </c>
      <c r="AA290" s="9">
        <v>47.7</v>
      </c>
      <c r="AB290" s="9">
        <v>91.5</v>
      </c>
      <c r="AC290" s="9">
        <v>0</v>
      </c>
      <c r="AD290" s="9">
        <v>40.299999999999997</v>
      </c>
      <c r="AE290" s="9">
        <v>106.7</v>
      </c>
      <c r="AF290" s="9">
        <v>52.5</v>
      </c>
      <c r="AG290" s="9">
        <v>71.400000000000006</v>
      </c>
      <c r="AH290" s="9">
        <v>86.6</v>
      </c>
      <c r="AI290" s="9">
        <v>10.799999999999999</v>
      </c>
      <c r="AJ290" s="9">
        <v>61.2</v>
      </c>
      <c r="AK290" s="9">
        <v>16.5</v>
      </c>
      <c r="AL290" s="9">
        <v>13.5</v>
      </c>
      <c r="AM290" s="277"/>
      <c r="AN290" s="61"/>
      <c r="AP290" s="265"/>
      <c r="AQ290" s="61"/>
      <c r="AS290" s="49"/>
    </row>
    <row r="291" spans="1:45" ht="15.75">
      <c r="A291" s="277" t="s">
        <v>1656</v>
      </c>
      <c r="B291" s="3"/>
      <c r="C291" s="3"/>
      <c r="D291" s="32">
        <f t="shared" si="7"/>
        <v>944</v>
      </c>
      <c r="E291" s="9">
        <v>0</v>
      </c>
      <c r="F291" s="9">
        <v>0</v>
      </c>
      <c r="G291" s="9">
        <v>0</v>
      </c>
      <c r="H291" s="9">
        <v>31.3</v>
      </c>
      <c r="I291" s="9">
        <v>65.5</v>
      </c>
      <c r="J291" s="9">
        <v>39</v>
      </c>
      <c r="K291" s="9">
        <v>0</v>
      </c>
      <c r="L291" s="9">
        <v>80.099999999999994</v>
      </c>
      <c r="M291" s="9">
        <v>0</v>
      </c>
      <c r="N291" s="9">
        <v>30</v>
      </c>
      <c r="O291" s="9">
        <v>45</v>
      </c>
      <c r="P291" s="9">
        <v>3.5999999999999996</v>
      </c>
      <c r="Q291" s="9">
        <v>130.80000000000001</v>
      </c>
      <c r="R291" s="9">
        <v>49</v>
      </c>
      <c r="S291" s="9">
        <v>24.1</v>
      </c>
      <c r="T291" s="9">
        <v>19.5</v>
      </c>
      <c r="U291" s="9">
        <v>15.6</v>
      </c>
      <c r="V291" s="9">
        <v>42</v>
      </c>
      <c r="W291" s="9">
        <v>0</v>
      </c>
      <c r="X291" s="9">
        <v>2.4</v>
      </c>
      <c r="Y291" s="9">
        <v>0</v>
      </c>
      <c r="Z291" s="9">
        <v>14.3</v>
      </c>
      <c r="AA291" s="9">
        <v>16.5</v>
      </c>
      <c r="AB291" s="9">
        <v>1.1000000000000001</v>
      </c>
      <c r="AC291" s="9">
        <v>0</v>
      </c>
      <c r="AD291" s="9">
        <v>5.5</v>
      </c>
      <c r="AE291" s="9">
        <v>117.5</v>
      </c>
      <c r="AF291" s="9">
        <v>69.400000000000006</v>
      </c>
      <c r="AG291" s="9">
        <v>56</v>
      </c>
      <c r="AH291" s="9">
        <v>20.399999999999999</v>
      </c>
      <c r="AI291" s="9">
        <v>12.6</v>
      </c>
      <c r="AJ291" s="9">
        <v>52.8</v>
      </c>
      <c r="AK291" s="9">
        <v>0</v>
      </c>
      <c r="AL291" s="9">
        <v>0</v>
      </c>
      <c r="AM291" s="277"/>
      <c r="AN291" s="61"/>
      <c r="AP291" s="265"/>
      <c r="AQ291" s="61"/>
      <c r="AS291" s="49"/>
    </row>
    <row r="292" spans="1:45" ht="15.75">
      <c r="A292" s="277" t="s">
        <v>1664</v>
      </c>
      <c r="B292" s="3"/>
      <c r="C292" s="3"/>
      <c r="D292" s="32">
        <f t="shared" si="7"/>
        <v>1781.2000000000003</v>
      </c>
      <c r="E292" s="9">
        <v>0</v>
      </c>
      <c r="F292" s="9">
        <v>45.6</v>
      </c>
      <c r="G292" s="9">
        <v>60</v>
      </c>
      <c r="H292" s="9">
        <v>13.2</v>
      </c>
      <c r="I292" s="9">
        <v>149</v>
      </c>
      <c r="J292" s="9">
        <v>1.3</v>
      </c>
      <c r="K292" s="9">
        <v>27.5</v>
      </c>
      <c r="L292" s="9">
        <v>93</v>
      </c>
      <c r="M292" s="9">
        <v>46</v>
      </c>
      <c r="N292" s="9">
        <v>16.5</v>
      </c>
      <c r="O292" s="9">
        <v>62.2</v>
      </c>
      <c r="P292" s="9">
        <v>38.5</v>
      </c>
      <c r="Q292" s="9">
        <v>124.60000000000001</v>
      </c>
      <c r="R292" s="9">
        <v>5.2</v>
      </c>
      <c r="S292" s="9">
        <v>15.400000000000002</v>
      </c>
      <c r="T292" s="9">
        <v>50.3</v>
      </c>
      <c r="U292" s="9">
        <v>37.200000000000003</v>
      </c>
      <c r="V292" s="9">
        <v>45.9</v>
      </c>
      <c r="W292" s="9">
        <v>38.5</v>
      </c>
      <c r="X292" s="9">
        <v>0</v>
      </c>
      <c r="Y292" s="9">
        <v>60</v>
      </c>
      <c r="Z292" s="9">
        <v>60</v>
      </c>
      <c r="AA292" s="9">
        <v>0</v>
      </c>
      <c r="AB292" s="9">
        <v>48</v>
      </c>
      <c r="AC292" s="9">
        <v>48</v>
      </c>
      <c r="AD292" s="9">
        <v>99.2</v>
      </c>
      <c r="AE292" s="9">
        <v>182.4</v>
      </c>
      <c r="AF292" s="9">
        <v>52.8</v>
      </c>
      <c r="AG292" s="9">
        <v>122.39999999999999</v>
      </c>
      <c r="AH292" s="9">
        <v>60</v>
      </c>
      <c r="AI292" s="9">
        <v>4.5</v>
      </c>
      <c r="AJ292" s="9">
        <v>79.5</v>
      </c>
      <c r="AK292" s="9">
        <v>38.5</v>
      </c>
      <c r="AL292" s="9">
        <v>56</v>
      </c>
      <c r="AM292" s="277"/>
      <c r="AN292" s="61"/>
      <c r="AP292" s="265"/>
      <c r="AQ292" s="61"/>
      <c r="AS292" s="49"/>
    </row>
    <row r="293" spans="1:45" ht="15.75">
      <c r="A293" s="276" t="s">
        <v>3602</v>
      </c>
      <c r="B293" s="3"/>
      <c r="C293" s="3"/>
      <c r="D293" s="32">
        <f t="shared" si="7"/>
        <v>1215.7</v>
      </c>
      <c r="E293" s="9">
        <v>147.4</v>
      </c>
      <c r="F293" s="9">
        <v>4.5</v>
      </c>
      <c r="G293" s="9">
        <v>15.799999999999999</v>
      </c>
      <c r="H293" s="9">
        <v>39</v>
      </c>
      <c r="I293" s="9">
        <v>134.80000000000001</v>
      </c>
      <c r="J293" s="9">
        <v>0</v>
      </c>
      <c r="K293" s="9">
        <v>0</v>
      </c>
      <c r="L293" s="9">
        <v>45.5</v>
      </c>
      <c r="M293" s="9">
        <v>0</v>
      </c>
      <c r="N293" s="9">
        <v>0</v>
      </c>
      <c r="O293" s="9">
        <v>55.6</v>
      </c>
      <c r="P293" s="9">
        <v>46.4</v>
      </c>
      <c r="Q293" s="9">
        <v>145</v>
      </c>
      <c r="R293" s="9">
        <v>0</v>
      </c>
      <c r="S293" s="9">
        <v>0</v>
      </c>
      <c r="T293" s="9">
        <v>0</v>
      </c>
      <c r="U293" s="9">
        <v>0</v>
      </c>
      <c r="V293" s="9">
        <v>62.8</v>
      </c>
      <c r="W293" s="9">
        <v>0</v>
      </c>
      <c r="X293" s="9">
        <v>63.9</v>
      </c>
      <c r="Y293" s="9">
        <v>0</v>
      </c>
      <c r="Z293" s="9">
        <v>10.799999999999999</v>
      </c>
      <c r="AA293" s="9">
        <v>81.5</v>
      </c>
      <c r="AB293" s="9">
        <v>9.0000000000000018</v>
      </c>
      <c r="AC293" s="9">
        <v>10.7</v>
      </c>
      <c r="AD293" s="9">
        <v>48</v>
      </c>
      <c r="AE293" s="9">
        <v>72.3</v>
      </c>
      <c r="AF293" s="9">
        <v>0</v>
      </c>
      <c r="AG293" s="9">
        <v>94</v>
      </c>
      <c r="AH293" s="9">
        <v>3.3000000000000003</v>
      </c>
      <c r="AI293" s="9">
        <v>96.9</v>
      </c>
      <c r="AJ293" s="9">
        <v>0</v>
      </c>
      <c r="AK293" s="9">
        <v>22.5</v>
      </c>
      <c r="AL293" s="9">
        <v>6</v>
      </c>
      <c r="AM293" s="276"/>
      <c r="AN293" s="61"/>
      <c r="AP293" s="265"/>
      <c r="AQ293" s="61"/>
      <c r="AS293" s="49"/>
    </row>
    <row r="294" spans="1:45" ht="15.75">
      <c r="A294" s="106" t="s">
        <v>2709</v>
      </c>
      <c r="B294" s="3"/>
      <c r="C294" s="3"/>
      <c r="D294" s="32">
        <f t="shared" si="7"/>
        <v>2093.9500000000003</v>
      </c>
      <c r="E294" s="9">
        <v>118</v>
      </c>
      <c r="F294" s="9">
        <v>12.3</v>
      </c>
      <c r="G294" s="9">
        <v>0</v>
      </c>
      <c r="H294" s="9">
        <v>95.300000000000011</v>
      </c>
      <c r="I294" s="9">
        <v>185.70000000000002</v>
      </c>
      <c r="J294" s="9">
        <v>3.9000000000000004</v>
      </c>
      <c r="K294" s="9">
        <v>16.900000000000002</v>
      </c>
      <c r="L294" s="9">
        <v>2.2000000000000002</v>
      </c>
      <c r="M294" s="9">
        <v>9.1</v>
      </c>
      <c r="N294" s="9">
        <v>30</v>
      </c>
      <c r="O294" s="9">
        <v>183</v>
      </c>
      <c r="P294" s="9">
        <v>126.09999999999998</v>
      </c>
      <c r="Q294" s="9">
        <v>143.60000000000002</v>
      </c>
      <c r="R294" s="9">
        <v>0</v>
      </c>
      <c r="S294" s="9">
        <v>19.5</v>
      </c>
      <c r="T294" s="9">
        <v>133.5</v>
      </c>
      <c r="U294" s="9">
        <v>97.699999999999989</v>
      </c>
      <c r="V294" s="9">
        <v>138.80000000000001</v>
      </c>
      <c r="W294" s="9">
        <v>116.1</v>
      </c>
      <c r="X294" s="9">
        <v>11.700000000000001</v>
      </c>
      <c r="Y294" s="9">
        <v>46.8</v>
      </c>
      <c r="Z294" s="9">
        <v>16.5</v>
      </c>
      <c r="AA294" s="9">
        <v>133.5</v>
      </c>
      <c r="AB294" s="9">
        <v>43.8</v>
      </c>
      <c r="AC294" s="9">
        <v>43.4</v>
      </c>
      <c r="AD294" s="9">
        <v>116.5</v>
      </c>
      <c r="AE294" s="9">
        <v>0</v>
      </c>
      <c r="AF294" s="9">
        <v>22</v>
      </c>
      <c r="AG294" s="9">
        <v>60</v>
      </c>
      <c r="AH294" s="9">
        <v>82.55</v>
      </c>
      <c r="AI294" s="9">
        <v>66.8</v>
      </c>
      <c r="AJ294" s="9">
        <v>0</v>
      </c>
      <c r="AK294" s="9">
        <v>4.4000000000000004</v>
      </c>
      <c r="AL294" s="9">
        <v>14.3</v>
      </c>
      <c r="AM294" s="106"/>
      <c r="AN294" s="61"/>
      <c r="AP294" s="265"/>
      <c r="AQ294" s="61"/>
      <c r="AS294" s="49"/>
    </row>
    <row r="295" spans="1:45" ht="15.75">
      <c r="A295" s="106" t="s">
        <v>3603</v>
      </c>
      <c r="B295" s="3"/>
      <c r="C295" s="3"/>
      <c r="D295" s="32">
        <f t="shared" si="7"/>
        <v>1267.2</v>
      </c>
      <c r="E295" s="9">
        <v>3.5999999999999996</v>
      </c>
      <c r="F295" s="9">
        <v>27.500000000000004</v>
      </c>
      <c r="G295" s="9">
        <v>62.9</v>
      </c>
      <c r="H295" s="9">
        <v>74.5</v>
      </c>
      <c r="I295" s="9">
        <v>113.9</v>
      </c>
      <c r="J295" s="9">
        <v>4.5</v>
      </c>
      <c r="K295" s="9">
        <v>0</v>
      </c>
      <c r="L295" s="9">
        <v>46.8</v>
      </c>
      <c r="M295" s="9">
        <v>9.9</v>
      </c>
      <c r="N295" s="9">
        <v>87.5</v>
      </c>
      <c r="O295" s="9">
        <v>52.2</v>
      </c>
      <c r="P295" s="9">
        <v>51.3</v>
      </c>
      <c r="Q295" s="9">
        <v>52.5</v>
      </c>
      <c r="R295" s="9">
        <v>52</v>
      </c>
      <c r="S295" s="9">
        <v>0</v>
      </c>
      <c r="T295" s="9">
        <v>56</v>
      </c>
      <c r="U295" s="9">
        <v>47.3</v>
      </c>
      <c r="V295" s="9">
        <v>10.799999999999999</v>
      </c>
      <c r="W295" s="9">
        <v>0</v>
      </c>
      <c r="X295" s="9">
        <v>28</v>
      </c>
      <c r="Y295" s="9">
        <v>4.8</v>
      </c>
      <c r="Z295" s="9">
        <v>19.2</v>
      </c>
      <c r="AA295" s="9">
        <v>30</v>
      </c>
      <c r="AB295" s="9">
        <v>44</v>
      </c>
      <c r="AC295" s="9">
        <v>44</v>
      </c>
      <c r="AD295" s="9">
        <v>86.5</v>
      </c>
      <c r="AE295" s="9">
        <v>67.900000000000006</v>
      </c>
      <c r="AF295" s="9">
        <v>6.5</v>
      </c>
      <c r="AG295" s="9">
        <v>97.9</v>
      </c>
      <c r="AH295" s="9">
        <v>0</v>
      </c>
      <c r="AI295" s="9">
        <v>9.9</v>
      </c>
      <c r="AJ295" s="9">
        <v>14.3</v>
      </c>
      <c r="AK295" s="9">
        <v>54</v>
      </c>
      <c r="AL295" s="9">
        <v>7</v>
      </c>
      <c r="AM295" s="106"/>
      <c r="AN295" s="61"/>
      <c r="AP295" s="265"/>
      <c r="AQ295" s="61"/>
      <c r="AS295" s="49"/>
    </row>
    <row r="296" spans="1:45" ht="15.75">
      <c r="A296" s="105" t="s">
        <v>1342</v>
      </c>
      <c r="B296" s="3"/>
      <c r="C296" s="3"/>
      <c r="D296" s="32">
        <f t="shared" si="7"/>
        <v>1726.6</v>
      </c>
      <c r="E296" s="9">
        <v>119.5</v>
      </c>
      <c r="F296" s="9">
        <v>19.5</v>
      </c>
      <c r="G296" s="9">
        <v>0</v>
      </c>
      <c r="H296" s="9">
        <v>26</v>
      </c>
      <c r="I296" s="9">
        <v>170.9</v>
      </c>
      <c r="J296" s="9">
        <v>0</v>
      </c>
      <c r="K296" s="9">
        <v>16.5</v>
      </c>
      <c r="L296" s="9">
        <v>0</v>
      </c>
      <c r="M296" s="9">
        <v>37.5</v>
      </c>
      <c r="N296" s="9">
        <v>22.5</v>
      </c>
      <c r="O296" s="9">
        <v>103.4</v>
      </c>
      <c r="P296" s="9">
        <v>103</v>
      </c>
      <c r="Q296" s="9">
        <v>157.70000000000002</v>
      </c>
      <c r="R296" s="9">
        <v>24</v>
      </c>
      <c r="S296" s="9">
        <v>0</v>
      </c>
      <c r="T296" s="9">
        <v>106</v>
      </c>
      <c r="U296" s="9">
        <v>68</v>
      </c>
      <c r="V296" s="9">
        <v>55.7</v>
      </c>
      <c r="W296" s="9">
        <v>50.4</v>
      </c>
      <c r="X296" s="9">
        <v>39</v>
      </c>
      <c r="Y296" s="9">
        <v>0</v>
      </c>
      <c r="Z296" s="9">
        <v>27.5</v>
      </c>
      <c r="AA296" s="9">
        <v>114.7</v>
      </c>
      <c r="AB296" s="9">
        <v>9.1</v>
      </c>
      <c r="AC296" s="9">
        <v>4.4000000000000004</v>
      </c>
      <c r="AD296" s="9">
        <v>117.1</v>
      </c>
      <c r="AE296" s="9">
        <v>46</v>
      </c>
      <c r="AF296" s="9">
        <v>1.2</v>
      </c>
      <c r="AG296" s="9">
        <v>96.1</v>
      </c>
      <c r="AH296" s="9">
        <v>39.1</v>
      </c>
      <c r="AI296" s="9">
        <v>99.3</v>
      </c>
      <c r="AJ296" s="9">
        <v>0</v>
      </c>
      <c r="AK296" s="9">
        <v>52.5</v>
      </c>
      <c r="AL296" s="9">
        <v>0</v>
      </c>
      <c r="AM296" s="457"/>
      <c r="AN296" s="61"/>
      <c r="AP296" s="265"/>
      <c r="AQ296" s="61"/>
      <c r="AS296" s="49"/>
    </row>
    <row r="297" spans="1:45" ht="15.75">
      <c r="A297" s="106" t="s">
        <v>2835</v>
      </c>
      <c r="B297" s="3"/>
      <c r="C297" s="3"/>
      <c r="D297" s="32">
        <f t="shared" si="7"/>
        <v>1416.0999999999997</v>
      </c>
      <c r="E297" s="9">
        <v>88</v>
      </c>
      <c r="F297" s="9">
        <v>7</v>
      </c>
      <c r="G297" s="9">
        <v>55.7</v>
      </c>
      <c r="H297" s="9">
        <v>5.5</v>
      </c>
      <c r="I297" s="9">
        <v>164.4</v>
      </c>
      <c r="J297" s="9">
        <v>0</v>
      </c>
      <c r="K297" s="9">
        <v>39.6</v>
      </c>
      <c r="L297" s="9">
        <v>0</v>
      </c>
      <c r="M297" s="9">
        <v>8.4</v>
      </c>
      <c r="N297" s="9">
        <v>0</v>
      </c>
      <c r="O297" s="9">
        <v>52</v>
      </c>
      <c r="P297" s="9">
        <v>69.900000000000006</v>
      </c>
      <c r="Q297" s="9">
        <v>161.30000000000001</v>
      </c>
      <c r="R297" s="9">
        <v>3.5999999999999996</v>
      </c>
      <c r="S297" s="9">
        <v>21.799999999999997</v>
      </c>
      <c r="T297" s="9">
        <v>0</v>
      </c>
      <c r="U297" s="9">
        <v>58.2</v>
      </c>
      <c r="V297" s="9">
        <v>63.4</v>
      </c>
      <c r="W297" s="9">
        <v>18.2</v>
      </c>
      <c r="X297" s="9">
        <v>9.9</v>
      </c>
      <c r="Y297" s="9">
        <v>0</v>
      </c>
      <c r="Z297" s="9">
        <v>0</v>
      </c>
      <c r="AA297" s="9">
        <v>95.3</v>
      </c>
      <c r="AB297" s="9">
        <v>73.599999999999994</v>
      </c>
      <c r="AC297" s="9">
        <v>15.3</v>
      </c>
      <c r="AD297" s="9">
        <v>95.1</v>
      </c>
      <c r="AE297" s="9">
        <v>71</v>
      </c>
      <c r="AF297" s="9">
        <v>0</v>
      </c>
      <c r="AG297" s="9">
        <v>95.8</v>
      </c>
      <c r="AH297" s="9">
        <v>3.5999999999999996</v>
      </c>
      <c r="AI297" s="9">
        <v>97.1</v>
      </c>
      <c r="AJ297" s="9">
        <v>19.899999999999999</v>
      </c>
      <c r="AK297" s="9">
        <v>0</v>
      </c>
      <c r="AL297" s="9">
        <v>22.5</v>
      </c>
      <c r="AM297" s="106"/>
      <c r="AN297" s="61"/>
      <c r="AP297" s="265"/>
      <c r="AQ297" s="61"/>
      <c r="AS297" s="49"/>
    </row>
    <row r="298" spans="1:45" ht="15.75">
      <c r="A298" s="106" t="s">
        <v>675</v>
      </c>
      <c r="B298" s="3"/>
      <c r="C298" s="3"/>
      <c r="D298" s="32">
        <f t="shared" si="7"/>
        <v>1388</v>
      </c>
      <c r="E298" s="9">
        <v>47.3</v>
      </c>
      <c r="F298" s="9">
        <v>3.5999999999999996</v>
      </c>
      <c r="G298" s="9">
        <v>0</v>
      </c>
      <c r="H298" s="9">
        <v>0</v>
      </c>
      <c r="I298" s="9">
        <v>97.1</v>
      </c>
      <c r="J298" s="9">
        <v>18.2</v>
      </c>
      <c r="K298" s="9">
        <v>52</v>
      </c>
      <c r="L298" s="9">
        <v>30</v>
      </c>
      <c r="M298" s="9">
        <v>80.5</v>
      </c>
      <c r="N298" s="9">
        <v>60</v>
      </c>
      <c r="O298" s="9">
        <v>52</v>
      </c>
      <c r="P298" s="9">
        <v>54.6</v>
      </c>
      <c r="Q298" s="9">
        <v>100.5</v>
      </c>
      <c r="R298" s="9">
        <v>0</v>
      </c>
      <c r="S298" s="9">
        <v>0</v>
      </c>
      <c r="T298" s="9">
        <v>66.5</v>
      </c>
      <c r="U298" s="9">
        <v>7.5</v>
      </c>
      <c r="V298" s="9">
        <v>42.6</v>
      </c>
      <c r="W298" s="9">
        <v>0</v>
      </c>
      <c r="X298" s="9">
        <v>12.6</v>
      </c>
      <c r="Y298" s="9">
        <v>0</v>
      </c>
      <c r="Z298" s="9">
        <v>70.7</v>
      </c>
      <c r="AA298" s="9">
        <v>42.9</v>
      </c>
      <c r="AB298" s="9">
        <v>0</v>
      </c>
      <c r="AC298" s="9">
        <v>34.4</v>
      </c>
      <c r="AD298" s="9">
        <v>56</v>
      </c>
      <c r="AE298" s="9">
        <v>77.3</v>
      </c>
      <c r="AF298" s="9">
        <v>30</v>
      </c>
      <c r="AG298" s="9">
        <v>106.7</v>
      </c>
      <c r="AH298" s="9">
        <v>85.5</v>
      </c>
      <c r="AI298" s="9">
        <v>66.3</v>
      </c>
      <c r="AJ298" s="9">
        <v>22.5</v>
      </c>
      <c r="AK298" s="9">
        <v>51.2</v>
      </c>
      <c r="AL298" s="9">
        <v>19.5</v>
      </c>
      <c r="AM298" s="106"/>
      <c r="AN298" s="61"/>
      <c r="AP298" s="265"/>
      <c r="AQ298" s="61"/>
      <c r="AS298" s="49"/>
    </row>
    <row r="299" spans="1:45" ht="15.75">
      <c r="A299" s="106" t="s">
        <v>2699</v>
      </c>
      <c r="B299" s="3"/>
      <c r="C299" s="3"/>
      <c r="D299" s="32">
        <f t="shared" si="7"/>
        <v>2039.4999999999998</v>
      </c>
      <c r="E299" s="9">
        <v>64.2</v>
      </c>
      <c r="F299" s="9">
        <v>91.9</v>
      </c>
      <c r="G299" s="9">
        <v>10.5</v>
      </c>
      <c r="H299" s="9">
        <v>84</v>
      </c>
      <c r="I299" s="9">
        <v>77.400000000000006</v>
      </c>
      <c r="J299" s="9">
        <v>64.5</v>
      </c>
      <c r="K299" s="9">
        <v>72.8</v>
      </c>
      <c r="L299" s="9">
        <v>52</v>
      </c>
      <c r="M299" s="9">
        <v>21.299999999999997</v>
      </c>
      <c r="N299" s="9">
        <v>45.5</v>
      </c>
      <c r="O299" s="9">
        <v>105.1</v>
      </c>
      <c r="P299" s="9">
        <v>4.8</v>
      </c>
      <c r="Q299" s="9">
        <v>173.89999999999998</v>
      </c>
      <c r="R299" s="9">
        <v>48.5</v>
      </c>
      <c r="S299" s="9">
        <v>4.5</v>
      </c>
      <c r="T299" s="9">
        <v>85.5</v>
      </c>
      <c r="U299" s="9">
        <v>37.299999999999997</v>
      </c>
      <c r="V299" s="9">
        <v>45</v>
      </c>
      <c r="W299" s="9">
        <v>38.5</v>
      </c>
      <c r="X299" s="9">
        <v>0</v>
      </c>
      <c r="Y299" s="9">
        <v>52</v>
      </c>
      <c r="Z299" s="9">
        <v>66.3</v>
      </c>
      <c r="AA299" s="9">
        <v>30</v>
      </c>
      <c r="AB299" s="9">
        <v>100.5</v>
      </c>
      <c r="AC299" s="9">
        <v>87</v>
      </c>
      <c r="AD299" s="9">
        <v>99.6</v>
      </c>
      <c r="AE299" s="9">
        <v>196.5</v>
      </c>
      <c r="AF299" s="9">
        <v>0</v>
      </c>
      <c r="AG299" s="9">
        <v>78.2</v>
      </c>
      <c r="AH299" s="9">
        <v>77.2</v>
      </c>
      <c r="AI299" s="9">
        <v>0</v>
      </c>
      <c r="AJ299" s="9">
        <v>52</v>
      </c>
      <c r="AK299" s="9">
        <v>21</v>
      </c>
      <c r="AL299" s="9">
        <v>52</v>
      </c>
      <c r="AM299" s="106"/>
      <c r="AN299" s="61"/>
      <c r="AP299" s="265"/>
      <c r="AQ299" s="61"/>
      <c r="AS299" s="49"/>
    </row>
    <row r="300" spans="1:45" ht="15.75">
      <c r="A300" s="276" t="s">
        <v>3604</v>
      </c>
      <c r="B300" s="3"/>
      <c r="C300" s="3"/>
      <c r="D300" s="32">
        <f t="shared" si="7"/>
        <v>994.89999999999986</v>
      </c>
      <c r="E300" s="9">
        <v>32.4</v>
      </c>
      <c r="F300" s="9">
        <v>0</v>
      </c>
      <c r="G300" s="9">
        <v>7.7000000000000011</v>
      </c>
      <c r="H300" s="9">
        <v>63.5</v>
      </c>
      <c r="I300" s="9">
        <v>51.800000000000004</v>
      </c>
      <c r="J300" s="9">
        <v>44</v>
      </c>
      <c r="K300" s="9">
        <v>0</v>
      </c>
      <c r="L300" s="9">
        <v>0</v>
      </c>
      <c r="M300" s="9">
        <v>0</v>
      </c>
      <c r="N300" s="9">
        <v>0</v>
      </c>
      <c r="O300" s="9">
        <v>24</v>
      </c>
      <c r="P300" s="9">
        <v>136.5</v>
      </c>
      <c r="Q300" s="9">
        <v>133.5</v>
      </c>
      <c r="R300" s="9">
        <v>0</v>
      </c>
      <c r="S300" s="9">
        <v>0</v>
      </c>
      <c r="T300" s="9">
        <v>92.5</v>
      </c>
      <c r="U300" s="9">
        <v>64.5</v>
      </c>
      <c r="V300" s="9">
        <v>10.799999999999999</v>
      </c>
      <c r="W300" s="9">
        <v>24</v>
      </c>
      <c r="X300" s="9">
        <v>0</v>
      </c>
      <c r="Y300" s="9">
        <v>0</v>
      </c>
      <c r="Z300" s="9">
        <v>1.4</v>
      </c>
      <c r="AA300" s="9">
        <v>0</v>
      </c>
      <c r="AB300" s="9">
        <v>10.799999999999999</v>
      </c>
      <c r="AC300" s="9">
        <v>0</v>
      </c>
      <c r="AD300" s="9">
        <v>48</v>
      </c>
      <c r="AE300" s="9">
        <v>42</v>
      </c>
      <c r="AF300" s="9">
        <v>7.5</v>
      </c>
      <c r="AG300" s="9">
        <v>60</v>
      </c>
      <c r="AH300" s="9">
        <v>39</v>
      </c>
      <c r="AI300" s="9">
        <v>38.5</v>
      </c>
      <c r="AJ300" s="9">
        <v>49</v>
      </c>
      <c r="AK300" s="9">
        <v>13.5</v>
      </c>
      <c r="AL300" s="9">
        <v>0</v>
      </c>
      <c r="AM300" s="276"/>
      <c r="AN300" s="61"/>
      <c r="AP300" s="265"/>
      <c r="AQ300" s="61"/>
      <c r="AS300" s="49"/>
    </row>
    <row r="301" spans="1:45" ht="15.75">
      <c r="A301" s="277" t="s">
        <v>1653</v>
      </c>
      <c r="B301" s="3"/>
      <c r="C301" s="3"/>
      <c r="D301" s="32">
        <f t="shared" si="7"/>
        <v>1299.4000000000001</v>
      </c>
      <c r="E301" s="9">
        <v>5.5</v>
      </c>
      <c r="F301" s="9">
        <v>63</v>
      </c>
      <c r="G301" s="9">
        <v>58.6</v>
      </c>
      <c r="H301" s="9">
        <v>69</v>
      </c>
      <c r="I301" s="9">
        <v>61.5</v>
      </c>
      <c r="J301" s="9">
        <v>0</v>
      </c>
      <c r="K301" s="9">
        <v>0</v>
      </c>
      <c r="L301" s="9">
        <v>45.5</v>
      </c>
      <c r="M301" s="9">
        <v>93.5</v>
      </c>
      <c r="N301" s="9">
        <v>22.5</v>
      </c>
      <c r="O301" s="9">
        <v>105</v>
      </c>
      <c r="P301" s="9">
        <v>0</v>
      </c>
      <c r="Q301" s="9">
        <v>108.5</v>
      </c>
      <c r="R301" s="9">
        <v>71.5</v>
      </c>
      <c r="S301" s="9">
        <v>16.900000000000002</v>
      </c>
      <c r="T301" s="9">
        <v>14.3</v>
      </c>
      <c r="U301" s="9">
        <v>0</v>
      </c>
      <c r="V301" s="9">
        <v>45.5</v>
      </c>
      <c r="W301" s="9">
        <v>16.900000000000002</v>
      </c>
      <c r="X301" s="9">
        <v>0</v>
      </c>
      <c r="Y301" s="9">
        <v>0</v>
      </c>
      <c r="Z301" s="9">
        <v>28.1</v>
      </c>
      <c r="AA301" s="9">
        <v>5.2</v>
      </c>
      <c r="AB301" s="9">
        <v>45.5</v>
      </c>
      <c r="AC301" s="9">
        <v>49</v>
      </c>
      <c r="AD301" s="9">
        <v>10.799999999999999</v>
      </c>
      <c r="AE301" s="9">
        <v>105</v>
      </c>
      <c r="AF301" s="9">
        <v>36</v>
      </c>
      <c r="AG301" s="9">
        <v>76.400000000000006</v>
      </c>
      <c r="AH301" s="9">
        <v>10.5</v>
      </c>
      <c r="AI301" s="9">
        <v>0</v>
      </c>
      <c r="AJ301" s="9">
        <v>18.2</v>
      </c>
      <c r="AK301" s="9">
        <v>69</v>
      </c>
      <c r="AL301" s="9">
        <v>48</v>
      </c>
      <c r="AM301" s="277"/>
      <c r="AN301" s="61"/>
      <c r="AP301" s="265"/>
      <c r="AQ301" s="61"/>
      <c r="AS301" s="49"/>
    </row>
    <row r="302" spans="1:45" ht="15.75">
      <c r="A302" s="106" t="s">
        <v>2192</v>
      </c>
      <c r="B302" s="3"/>
      <c r="C302" s="3"/>
      <c r="D302" s="32">
        <f t="shared" si="7"/>
        <v>1541.5</v>
      </c>
      <c r="E302" s="9">
        <v>60.5</v>
      </c>
      <c r="F302" s="9">
        <v>9.8000000000000007</v>
      </c>
      <c r="G302" s="9">
        <v>55.5</v>
      </c>
      <c r="H302" s="9">
        <v>70.5</v>
      </c>
      <c r="I302" s="9">
        <v>128</v>
      </c>
      <c r="J302" s="9">
        <v>60</v>
      </c>
      <c r="K302" s="9">
        <v>16.5</v>
      </c>
      <c r="L302" s="9">
        <v>98.5</v>
      </c>
      <c r="M302" s="9">
        <v>3.3000000000000003</v>
      </c>
      <c r="N302" s="9">
        <v>27.500000000000004</v>
      </c>
      <c r="O302" s="9">
        <v>0</v>
      </c>
      <c r="P302" s="9">
        <v>47</v>
      </c>
      <c r="Q302" s="9">
        <v>65.75</v>
      </c>
      <c r="R302" s="9">
        <v>56</v>
      </c>
      <c r="S302" s="9">
        <v>0</v>
      </c>
      <c r="T302" s="9">
        <v>0</v>
      </c>
      <c r="U302" s="9">
        <v>14.3</v>
      </c>
      <c r="V302" s="9">
        <v>85.4</v>
      </c>
      <c r="W302" s="9">
        <v>0</v>
      </c>
      <c r="X302" s="9">
        <v>0</v>
      </c>
      <c r="Y302" s="9">
        <v>52</v>
      </c>
      <c r="Z302" s="9">
        <v>59.5</v>
      </c>
      <c r="AA302" s="9">
        <v>92.2</v>
      </c>
      <c r="AB302" s="9">
        <v>0</v>
      </c>
      <c r="AC302" s="9">
        <v>14.3</v>
      </c>
      <c r="AD302" s="9">
        <v>47.3</v>
      </c>
      <c r="AE302" s="9">
        <v>209.05</v>
      </c>
      <c r="AF302" s="9">
        <v>10.5</v>
      </c>
      <c r="AG302" s="9">
        <v>104.2</v>
      </c>
      <c r="AH302" s="9">
        <v>80.900000000000006</v>
      </c>
      <c r="AI302" s="9">
        <v>0</v>
      </c>
      <c r="AJ302" s="9">
        <v>52</v>
      </c>
      <c r="AK302" s="9">
        <v>21</v>
      </c>
      <c r="AL302" s="9">
        <v>0</v>
      </c>
      <c r="AM302" s="106"/>
      <c r="AN302" s="61"/>
      <c r="AP302" s="265"/>
      <c r="AQ302" s="61"/>
      <c r="AS302" s="49"/>
    </row>
    <row r="303" spans="1:45" ht="15.75">
      <c r="A303" s="106" t="s">
        <v>153</v>
      </c>
      <c r="B303" s="3"/>
      <c r="C303" s="3"/>
      <c r="D303" s="32">
        <f t="shared" si="7"/>
        <v>2437.6</v>
      </c>
      <c r="E303" s="9">
        <v>33</v>
      </c>
      <c r="F303" s="9">
        <v>182.7</v>
      </c>
      <c r="G303" s="9">
        <v>14.3</v>
      </c>
      <c r="H303" s="9">
        <v>0</v>
      </c>
      <c r="I303" s="9">
        <v>114.39999999999999</v>
      </c>
      <c r="J303" s="9">
        <v>0</v>
      </c>
      <c r="K303" s="9">
        <v>74.099999999999994</v>
      </c>
      <c r="L303" s="9">
        <v>60</v>
      </c>
      <c r="M303" s="9">
        <v>101.1</v>
      </c>
      <c r="N303" s="9">
        <v>60.7</v>
      </c>
      <c r="O303" s="9">
        <v>10.6</v>
      </c>
      <c r="P303" s="9">
        <v>128.1</v>
      </c>
      <c r="Q303" s="9">
        <v>103.4</v>
      </c>
      <c r="R303" s="9">
        <v>36</v>
      </c>
      <c r="S303" s="9">
        <v>3.3000000000000003</v>
      </c>
      <c r="T303" s="9">
        <v>71.400000000000006</v>
      </c>
      <c r="U303" s="9">
        <v>99.4</v>
      </c>
      <c r="V303" s="9">
        <v>18.5</v>
      </c>
      <c r="W303" s="9">
        <v>42</v>
      </c>
      <c r="X303" s="9">
        <v>24</v>
      </c>
      <c r="Y303" s="9">
        <v>60</v>
      </c>
      <c r="Z303" s="9">
        <v>60</v>
      </c>
      <c r="AA303" s="9">
        <v>110.5</v>
      </c>
      <c r="AB303" s="9">
        <v>136.4</v>
      </c>
      <c r="AC303" s="9">
        <v>142.4</v>
      </c>
      <c r="AD303" s="9">
        <v>166</v>
      </c>
      <c r="AE303" s="9">
        <v>86.8</v>
      </c>
      <c r="AF303" s="9">
        <v>28</v>
      </c>
      <c r="AG303" s="9">
        <v>110.1</v>
      </c>
      <c r="AH303" s="9">
        <v>88</v>
      </c>
      <c r="AI303" s="9">
        <v>95.7</v>
      </c>
      <c r="AJ303" s="9">
        <v>97.5</v>
      </c>
      <c r="AK303" s="9">
        <v>55</v>
      </c>
      <c r="AL303" s="9">
        <v>24.2</v>
      </c>
      <c r="AM303" s="106"/>
      <c r="AN303" s="61"/>
      <c r="AP303" s="265"/>
      <c r="AQ303" s="61"/>
      <c r="AS303" s="49"/>
    </row>
    <row r="304" spans="1:45" ht="15.75">
      <c r="A304" s="277" t="s">
        <v>1665</v>
      </c>
      <c r="B304" s="3"/>
      <c r="C304" s="3"/>
      <c r="D304" s="32">
        <f t="shared" si="7"/>
        <v>1355.1</v>
      </c>
      <c r="E304" s="9">
        <v>18.3</v>
      </c>
      <c r="F304" s="9">
        <v>18.900000000000002</v>
      </c>
      <c r="G304" s="9">
        <v>38.700000000000003</v>
      </c>
      <c r="H304" s="9">
        <v>32.5</v>
      </c>
      <c r="I304" s="9">
        <v>61.1</v>
      </c>
      <c r="J304" s="9">
        <v>106.1</v>
      </c>
      <c r="K304" s="9">
        <v>22.5</v>
      </c>
      <c r="L304" s="9">
        <v>50.6</v>
      </c>
      <c r="M304" s="9">
        <v>4.5</v>
      </c>
      <c r="N304" s="9">
        <v>0</v>
      </c>
      <c r="O304" s="9">
        <v>32.1</v>
      </c>
      <c r="P304" s="9">
        <v>102.1</v>
      </c>
      <c r="Q304" s="9">
        <v>6.5</v>
      </c>
      <c r="R304" s="9">
        <v>60</v>
      </c>
      <c r="S304" s="9">
        <v>27.500000000000004</v>
      </c>
      <c r="T304" s="9">
        <v>0</v>
      </c>
      <c r="U304" s="9">
        <v>44</v>
      </c>
      <c r="V304" s="9">
        <v>13.5</v>
      </c>
      <c r="W304" s="9">
        <v>38.1</v>
      </c>
      <c r="X304" s="9">
        <v>2.4</v>
      </c>
      <c r="Y304" s="9">
        <v>82.4</v>
      </c>
      <c r="Z304" s="9">
        <v>84.4</v>
      </c>
      <c r="AA304" s="9">
        <v>33.5</v>
      </c>
      <c r="AB304" s="9">
        <v>0</v>
      </c>
      <c r="AC304" s="9">
        <v>0</v>
      </c>
      <c r="AD304" s="9">
        <v>80.099999999999994</v>
      </c>
      <c r="AE304" s="9">
        <v>113.7</v>
      </c>
      <c r="AF304" s="9">
        <v>0</v>
      </c>
      <c r="AG304" s="9">
        <v>110.6</v>
      </c>
      <c r="AH304" s="9">
        <v>62</v>
      </c>
      <c r="AI304" s="9">
        <v>0</v>
      </c>
      <c r="AJ304" s="9">
        <v>10.799999999999999</v>
      </c>
      <c r="AK304" s="9">
        <v>23.2</v>
      </c>
      <c r="AL304" s="9">
        <v>75</v>
      </c>
      <c r="AM304" s="277"/>
      <c r="AN304" s="61"/>
      <c r="AP304" s="265"/>
      <c r="AQ304" s="61"/>
      <c r="AS304" s="49"/>
    </row>
    <row r="305" spans="1:45" ht="15.75">
      <c r="A305" s="276" t="s">
        <v>3605</v>
      </c>
      <c r="B305" s="3"/>
      <c r="C305" s="3"/>
      <c r="D305" s="32">
        <f t="shared" si="7"/>
        <v>2041.5</v>
      </c>
      <c r="E305" s="9">
        <v>100</v>
      </c>
      <c r="F305" s="9">
        <v>90.1</v>
      </c>
      <c r="G305" s="9">
        <v>7.7000000000000011</v>
      </c>
      <c r="H305" s="9">
        <v>44</v>
      </c>
      <c r="I305" s="9">
        <v>123</v>
      </c>
      <c r="J305" s="9">
        <v>91</v>
      </c>
      <c r="K305" s="9">
        <v>43.2</v>
      </c>
      <c r="L305" s="9">
        <v>0</v>
      </c>
      <c r="M305" s="9">
        <v>63.7</v>
      </c>
      <c r="N305" s="9">
        <v>0</v>
      </c>
      <c r="O305" s="9">
        <v>84.600000000000009</v>
      </c>
      <c r="P305" s="9">
        <v>49</v>
      </c>
      <c r="Q305" s="9">
        <v>155.4</v>
      </c>
      <c r="R305" s="9">
        <v>121</v>
      </c>
      <c r="S305" s="9">
        <v>8.4</v>
      </c>
      <c r="T305" s="9">
        <v>145.80000000000001</v>
      </c>
      <c r="U305" s="9">
        <v>77.7</v>
      </c>
      <c r="V305" s="9">
        <v>154.9</v>
      </c>
      <c r="W305" s="9">
        <v>44</v>
      </c>
      <c r="X305" s="9">
        <v>38.5</v>
      </c>
      <c r="Y305" s="9">
        <v>0</v>
      </c>
      <c r="Z305" s="9">
        <v>14.3</v>
      </c>
      <c r="AA305" s="9">
        <v>69.400000000000006</v>
      </c>
      <c r="AB305" s="9">
        <v>101</v>
      </c>
      <c r="AC305" s="9">
        <v>122.6</v>
      </c>
      <c r="AD305" s="9">
        <v>118.9</v>
      </c>
      <c r="AE305" s="9">
        <v>22</v>
      </c>
      <c r="AF305" s="9">
        <v>0</v>
      </c>
      <c r="AG305" s="9">
        <v>69.3</v>
      </c>
      <c r="AH305" s="9">
        <v>30.8</v>
      </c>
      <c r="AI305" s="9">
        <v>18.2</v>
      </c>
      <c r="AJ305" s="9">
        <v>33</v>
      </c>
      <c r="AK305" s="9">
        <v>0</v>
      </c>
      <c r="AL305" s="9">
        <v>0</v>
      </c>
      <c r="AM305" s="276"/>
      <c r="AN305" s="61"/>
      <c r="AP305" s="265"/>
      <c r="AQ305" s="61"/>
      <c r="AS305" s="49"/>
    </row>
    <row r="306" spans="1:45" ht="15.75">
      <c r="A306" s="106" t="s">
        <v>2208</v>
      </c>
      <c r="B306" s="3"/>
      <c r="C306" s="3"/>
      <c r="D306" s="32">
        <f t="shared" si="7"/>
        <v>1842.4</v>
      </c>
      <c r="E306" s="9">
        <v>39.200000000000003</v>
      </c>
      <c r="F306" s="9">
        <v>125</v>
      </c>
      <c r="G306" s="9">
        <v>75.099999999999994</v>
      </c>
      <c r="H306" s="9">
        <v>94</v>
      </c>
      <c r="I306" s="9">
        <v>131.80000000000001</v>
      </c>
      <c r="J306" s="9">
        <v>52</v>
      </c>
      <c r="K306" s="9">
        <v>36.100000000000009</v>
      </c>
      <c r="L306" s="9">
        <v>0</v>
      </c>
      <c r="M306" s="9">
        <v>35</v>
      </c>
      <c r="N306" s="9">
        <v>69.400000000000006</v>
      </c>
      <c r="O306" s="9">
        <v>44</v>
      </c>
      <c r="P306" s="9">
        <v>106.3</v>
      </c>
      <c r="Q306" s="9">
        <v>108.5</v>
      </c>
      <c r="R306" s="9">
        <v>58</v>
      </c>
      <c r="S306" s="9">
        <v>7.7000000000000011</v>
      </c>
      <c r="T306" s="9">
        <v>136.19999999999999</v>
      </c>
      <c r="U306" s="9">
        <v>16.5</v>
      </c>
      <c r="V306" s="9">
        <v>46.7</v>
      </c>
      <c r="W306" s="9">
        <v>0</v>
      </c>
      <c r="X306" s="9">
        <v>0</v>
      </c>
      <c r="Y306" s="9">
        <v>0</v>
      </c>
      <c r="Z306" s="9">
        <v>19.5</v>
      </c>
      <c r="AA306" s="9">
        <v>42.5</v>
      </c>
      <c r="AB306" s="9">
        <v>87.5</v>
      </c>
      <c r="AC306" s="9">
        <v>18.2</v>
      </c>
      <c r="AD306" s="9">
        <v>55.9</v>
      </c>
      <c r="AE306" s="9">
        <v>96</v>
      </c>
      <c r="AF306" s="9">
        <v>45.5</v>
      </c>
      <c r="AG306" s="9">
        <v>60</v>
      </c>
      <c r="AH306" s="9">
        <v>52.3</v>
      </c>
      <c r="AI306" s="9">
        <v>62.5</v>
      </c>
      <c r="AJ306" s="9">
        <v>15.6</v>
      </c>
      <c r="AK306" s="9">
        <v>49</v>
      </c>
      <c r="AL306" s="9">
        <v>56.4</v>
      </c>
      <c r="AM306" s="106"/>
      <c r="AN306" s="61"/>
      <c r="AP306" s="265"/>
      <c r="AQ306" s="61"/>
      <c r="AS306" s="49"/>
    </row>
    <row r="307" spans="1:45" ht="15.75">
      <c r="A307" s="276" t="s">
        <v>3606</v>
      </c>
      <c r="B307" s="3"/>
      <c r="C307" s="3"/>
      <c r="D307" s="32">
        <f t="shared" si="7"/>
        <v>1803.0000000000002</v>
      </c>
      <c r="E307" s="9">
        <v>4.1999999999999993</v>
      </c>
      <c r="F307" s="9">
        <v>1.2</v>
      </c>
      <c r="G307" s="9">
        <v>7.7000000000000011</v>
      </c>
      <c r="H307" s="9">
        <v>71.5</v>
      </c>
      <c r="I307" s="9">
        <v>81.899999999999991</v>
      </c>
      <c r="J307" s="9">
        <v>104.6</v>
      </c>
      <c r="K307" s="9">
        <v>42</v>
      </c>
      <c r="L307" s="9">
        <v>58.6</v>
      </c>
      <c r="M307" s="9">
        <v>37.5</v>
      </c>
      <c r="N307" s="9">
        <v>26.1</v>
      </c>
      <c r="O307" s="9">
        <v>16.5</v>
      </c>
      <c r="P307" s="9">
        <v>93.2</v>
      </c>
      <c r="Q307" s="9">
        <v>102.5</v>
      </c>
      <c r="R307" s="9">
        <v>0</v>
      </c>
      <c r="S307" s="9">
        <v>31.6</v>
      </c>
      <c r="T307" s="9">
        <v>44</v>
      </c>
      <c r="U307" s="9">
        <v>19.5</v>
      </c>
      <c r="V307" s="9">
        <v>64.2</v>
      </c>
      <c r="W307" s="9">
        <v>47</v>
      </c>
      <c r="X307" s="9">
        <v>49.8</v>
      </c>
      <c r="Y307" s="9">
        <v>62.3</v>
      </c>
      <c r="Z307" s="9">
        <v>113.5</v>
      </c>
      <c r="AA307" s="9">
        <v>45.5</v>
      </c>
      <c r="AB307" s="9">
        <v>27.500000000000004</v>
      </c>
      <c r="AC307" s="9">
        <v>0</v>
      </c>
      <c r="AD307" s="9">
        <v>106.6</v>
      </c>
      <c r="AE307" s="9">
        <v>117.49999999999999</v>
      </c>
      <c r="AF307" s="9">
        <v>14.3</v>
      </c>
      <c r="AG307" s="9">
        <v>101.2</v>
      </c>
      <c r="AH307" s="9">
        <v>90.4</v>
      </c>
      <c r="AI307" s="9">
        <v>73.7</v>
      </c>
      <c r="AJ307" s="9">
        <v>69</v>
      </c>
      <c r="AK307" s="9">
        <v>77.900000000000006</v>
      </c>
      <c r="AL307" s="9">
        <v>0</v>
      </c>
      <c r="AM307" s="276"/>
      <c r="AN307" s="61"/>
      <c r="AP307" s="265"/>
      <c r="AQ307" s="61"/>
      <c r="AS307" s="49"/>
    </row>
    <row r="308" spans="1:45" ht="15.75">
      <c r="A308" s="106" t="s">
        <v>2712</v>
      </c>
      <c r="B308" s="3"/>
      <c r="C308" s="3"/>
      <c r="D308" s="32">
        <f t="shared" si="7"/>
        <v>1564.1999999999998</v>
      </c>
      <c r="E308" s="9">
        <v>81.5</v>
      </c>
      <c r="F308" s="9">
        <v>0</v>
      </c>
      <c r="G308" s="9">
        <v>9.1</v>
      </c>
      <c r="H308" s="9">
        <v>82</v>
      </c>
      <c r="I308" s="9">
        <v>154.9</v>
      </c>
      <c r="J308" s="9">
        <v>82</v>
      </c>
      <c r="K308" s="9">
        <v>80.7</v>
      </c>
      <c r="L308" s="9">
        <v>0</v>
      </c>
      <c r="M308" s="9">
        <v>47</v>
      </c>
      <c r="N308" s="9">
        <v>36.799999999999997</v>
      </c>
      <c r="O308" s="9">
        <v>53.4</v>
      </c>
      <c r="P308" s="9">
        <v>137.80000000000001</v>
      </c>
      <c r="Q308" s="9">
        <v>78.100000000000009</v>
      </c>
      <c r="R308" s="9">
        <v>28.8</v>
      </c>
      <c r="S308" s="9">
        <v>20.7</v>
      </c>
      <c r="T308" s="9">
        <v>33.400000000000006</v>
      </c>
      <c r="U308" s="9">
        <v>100.3</v>
      </c>
      <c r="V308" s="9">
        <v>103.3</v>
      </c>
      <c r="W308" s="9">
        <v>0</v>
      </c>
      <c r="X308" s="9">
        <v>0</v>
      </c>
      <c r="Y308" s="9">
        <v>0</v>
      </c>
      <c r="Z308" s="9">
        <v>13.2</v>
      </c>
      <c r="AA308" s="9">
        <v>52</v>
      </c>
      <c r="AB308" s="9">
        <v>0</v>
      </c>
      <c r="AC308" s="9">
        <v>4.8</v>
      </c>
      <c r="AD308" s="9">
        <v>66.3</v>
      </c>
      <c r="AE308" s="9">
        <v>49.5</v>
      </c>
      <c r="AF308" s="9">
        <v>45.5</v>
      </c>
      <c r="AG308" s="9">
        <v>68.400000000000006</v>
      </c>
      <c r="AH308" s="9">
        <v>26.1</v>
      </c>
      <c r="AI308" s="9">
        <v>64.599999999999994</v>
      </c>
      <c r="AJ308" s="9">
        <v>0</v>
      </c>
      <c r="AK308" s="9">
        <v>0</v>
      </c>
      <c r="AL308" s="9">
        <v>44</v>
      </c>
      <c r="AM308" s="106"/>
      <c r="AN308" s="61"/>
      <c r="AP308" s="265"/>
      <c r="AQ308" s="61"/>
      <c r="AS308" s="49"/>
    </row>
    <row r="309" spans="1:45" ht="15.75">
      <c r="A309" s="277" t="s">
        <v>1661</v>
      </c>
      <c r="B309" s="3"/>
      <c r="C309" s="3"/>
      <c r="D309" s="32">
        <f t="shared" si="7"/>
        <v>1441.9000000000003</v>
      </c>
      <c r="E309" s="9">
        <v>106.1</v>
      </c>
      <c r="F309" s="9">
        <v>30</v>
      </c>
      <c r="G309" s="9">
        <v>129.6</v>
      </c>
      <c r="H309" s="9">
        <v>137.5</v>
      </c>
      <c r="I309" s="9">
        <v>113.5</v>
      </c>
      <c r="J309" s="9">
        <v>81</v>
      </c>
      <c r="K309" s="9">
        <v>0</v>
      </c>
      <c r="L309" s="9">
        <v>45.5</v>
      </c>
      <c r="M309" s="9">
        <v>10.799999999999999</v>
      </c>
      <c r="N309" s="9">
        <v>0</v>
      </c>
      <c r="O309" s="9">
        <v>8.5</v>
      </c>
      <c r="P309" s="9">
        <v>45.5</v>
      </c>
      <c r="Q309" s="9">
        <v>45.8</v>
      </c>
      <c r="R309" s="9">
        <v>1.2</v>
      </c>
      <c r="S309" s="9">
        <v>0</v>
      </c>
      <c r="T309" s="9">
        <v>38.5</v>
      </c>
      <c r="U309" s="9">
        <v>36</v>
      </c>
      <c r="V309" s="9">
        <v>53.7</v>
      </c>
      <c r="W309" s="9">
        <v>0</v>
      </c>
      <c r="X309" s="9">
        <v>0</v>
      </c>
      <c r="Y309" s="9">
        <v>0</v>
      </c>
      <c r="Z309" s="9">
        <v>11.700000000000001</v>
      </c>
      <c r="AA309" s="9">
        <v>0</v>
      </c>
      <c r="AB309" s="9">
        <v>81</v>
      </c>
      <c r="AC309" s="9">
        <v>53.2</v>
      </c>
      <c r="AD309" s="9">
        <v>97.3</v>
      </c>
      <c r="AE309" s="9">
        <v>113.4</v>
      </c>
      <c r="AF309" s="9">
        <v>0</v>
      </c>
      <c r="AG309" s="9">
        <v>94.9</v>
      </c>
      <c r="AH309" s="9">
        <v>10.799999999999999</v>
      </c>
      <c r="AI309" s="9">
        <v>16.900000000000002</v>
      </c>
      <c r="AJ309" s="9">
        <v>19.5</v>
      </c>
      <c r="AK309" s="9">
        <v>0</v>
      </c>
      <c r="AL309" s="9">
        <v>60</v>
      </c>
      <c r="AM309" s="277"/>
      <c r="AN309" s="61"/>
      <c r="AP309" s="265"/>
      <c r="AQ309" s="61"/>
      <c r="AS309" s="49"/>
    </row>
    <row r="310" spans="1:45" ht="15.75">
      <c r="A310" s="277" t="s">
        <v>11</v>
      </c>
      <c r="B310" s="3"/>
      <c r="C310" s="3"/>
      <c r="D310" s="32">
        <f t="shared" si="7"/>
        <v>1831.7000000000003</v>
      </c>
      <c r="E310" s="9">
        <v>45.5</v>
      </c>
      <c r="F310" s="9">
        <v>40.799999999999997</v>
      </c>
      <c r="G310" s="9">
        <v>97</v>
      </c>
      <c r="H310" s="9">
        <v>118</v>
      </c>
      <c r="I310" s="9">
        <v>90.5</v>
      </c>
      <c r="J310" s="9">
        <v>87</v>
      </c>
      <c r="K310" s="9">
        <v>0</v>
      </c>
      <c r="L310" s="9">
        <v>48</v>
      </c>
      <c r="M310" s="9">
        <v>43.3</v>
      </c>
      <c r="N310" s="9">
        <v>57</v>
      </c>
      <c r="O310" s="9">
        <v>84</v>
      </c>
      <c r="P310" s="9">
        <v>50</v>
      </c>
      <c r="Q310" s="9">
        <v>70.7</v>
      </c>
      <c r="R310" s="9">
        <v>0</v>
      </c>
      <c r="S310" s="9">
        <v>0</v>
      </c>
      <c r="T310" s="9">
        <v>0</v>
      </c>
      <c r="U310" s="9">
        <v>55.5</v>
      </c>
      <c r="V310" s="9">
        <v>63.7</v>
      </c>
      <c r="W310" s="9">
        <v>0</v>
      </c>
      <c r="X310" s="9">
        <v>0</v>
      </c>
      <c r="Y310" s="9">
        <v>48</v>
      </c>
      <c r="Z310" s="9">
        <v>54</v>
      </c>
      <c r="AA310" s="9">
        <v>55.9</v>
      </c>
      <c r="AB310" s="9">
        <v>48</v>
      </c>
      <c r="AC310" s="9">
        <v>48</v>
      </c>
      <c r="AD310" s="9">
        <v>97.6</v>
      </c>
      <c r="AE310" s="9">
        <v>153.4</v>
      </c>
      <c r="AF310" s="9">
        <v>15.4</v>
      </c>
      <c r="AG310" s="9">
        <v>106.5</v>
      </c>
      <c r="AH310" s="9">
        <v>84.5</v>
      </c>
      <c r="AI310" s="9">
        <v>0</v>
      </c>
      <c r="AJ310" s="9">
        <v>71.900000000000006</v>
      </c>
      <c r="AK310" s="9">
        <v>45.5</v>
      </c>
      <c r="AL310" s="9">
        <v>52</v>
      </c>
      <c r="AM310" s="277"/>
      <c r="AN310" s="61"/>
      <c r="AP310" s="265"/>
      <c r="AQ310" s="61"/>
      <c r="AS310" s="49"/>
    </row>
    <row r="311" spans="1:45" ht="15.75">
      <c r="A311" s="106" t="s">
        <v>2193</v>
      </c>
      <c r="B311" s="3"/>
      <c r="C311" s="3"/>
      <c r="D311" s="32">
        <f t="shared" si="7"/>
        <v>1304.4000000000001</v>
      </c>
      <c r="E311" s="9">
        <v>114.19999999999999</v>
      </c>
      <c r="F311" s="9">
        <v>0</v>
      </c>
      <c r="G311" s="9">
        <v>25.6</v>
      </c>
      <c r="H311" s="9">
        <v>13.5</v>
      </c>
      <c r="I311" s="9">
        <v>62.6</v>
      </c>
      <c r="J311" s="9">
        <v>19.2</v>
      </c>
      <c r="K311" s="9">
        <v>0</v>
      </c>
      <c r="L311" s="9">
        <v>0</v>
      </c>
      <c r="M311" s="9">
        <v>0</v>
      </c>
      <c r="N311" s="9">
        <v>0</v>
      </c>
      <c r="O311" s="9">
        <v>0</v>
      </c>
      <c r="P311" s="9">
        <v>65.5</v>
      </c>
      <c r="Q311" s="9">
        <v>91.5</v>
      </c>
      <c r="R311" s="9">
        <v>22.4</v>
      </c>
      <c r="S311" s="9">
        <v>0</v>
      </c>
      <c r="T311" s="9">
        <v>107</v>
      </c>
      <c r="U311" s="9">
        <v>16.5</v>
      </c>
      <c r="V311" s="9">
        <v>56.6</v>
      </c>
      <c r="W311" s="9">
        <v>0</v>
      </c>
      <c r="X311" s="9">
        <v>33.800000000000004</v>
      </c>
      <c r="Y311" s="9">
        <v>0</v>
      </c>
      <c r="Z311" s="9">
        <v>19.599999999999998</v>
      </c>
      <c r="AA311" s="9">
        <v>52.4</v>
      </c>
      <c r="AB311" s="9">
        <v>92.7</v>
      </c>
      <c r="AC311" s="9">
        <v>18</v>
      </c>
      <c r="AD311" s="9">
        <v>56</v>
      </c>
      <c r="AE311" s="9">
        <v>102</v>
      </c>
      <c r="AF311" s="9">
        <v>48.5</v>
      </c>
      <c r="AG311" s="9">
        <v>119.1</v>
      </c>
      <c r="AH311" s="9">
        <v>35.700000000000003</v>
      </c>
      <c r="AI311" s="9">
        <v>48</v>
      </c>
      <c r="AJ311" s="9">
        <v>13.5</v>
      </c>
      <c r="AK311" s="9">
        <v>0</v>
      </c>
      <c r="AL311" s="9">
        <v>70.5</v>
      </c>
      <c r="AM311" s="106"/>
      <c r="AN311" s="61"/>
      <c r="AP311" s="265"/>
      <c r="AQ311" s="61"/>
      <c r="AS311" s="49"/>
    </row>
    <row r="312" spans="1:45" ht="15.75">
      <c r="A312" s="277" t="s">
        <v>1666</v>
      </c>
      <c r="B312" s="3"/>
      <c r="C312" s="3"/>
      <c r="D312" s="32">
        <f t="shared" si="7"/>
        <v>1664.2</v>
      </c>
      <c r="E312" s="9">
        <v>101</v>
      </c>
      <c r="F312" s="9">
        <v>15.6</v>
      </c>
      <c r="G312" s="9">
        <v>53.1</v>
      </c>
      <c r="H312" s="9">
        <v>82</v>
      </c>
      <c r="I312" s="9">
        <v>128.4</v>
      </c>
      <c r="J312" s="9">
        <v>52</v>
      </c>
      <c r="K312" s="9">
        <v>13.2</v>
      </c>
      <c r="L312" s="9">
        <v>0</v>
      </c>
      <c r="M312" s="9">
        <v>83</v>
      </c>
      <c r="N312" s="9">
        <v>21</v>
      </c>
      <c r="O312" s="9">
        <v>101</v>
      </c>
      <c r="P312" s="9">
        <v>53.7</v>
      </c>
      <c r="Q312" s="9">
        <v>149.5</v>
      </c>
      <c r="R312" s="9">
        <v>0</v>
      </c>
      <c r="S312" s="9">
        <v>0</v>
      </c>
      <c r="T312" s="9">
        <v>84.1</v>
      </c>
      <c r="U312" s="9">
        <v>20.7</v>
      </c>
      <c r="V312" s="9">
        <v>66.8</v>
      </c>
      <c r="W312" s="9">
        <v>0</v>
      </c>
      <c r="X312" s="9">
        <v>0</v>
      </c>
      <c r="Y312" s="9">
        <v>0</v>
      </c>
      <c r="Z312" s="9">
        <v>14.3</v>
      </c>
      <c r="AA312" s="9">
        <v>101.5</v>
      </c>
      <c r="AB312" s="9">
        <v>0</v>
      </c>
      <c r="AC312" s="9">
        <v>42</v>
      </c>
      <c r="AD312" s="9">
        <v>117</v>
      </c>
      <c r="AE312" s="9">
        <v>118.5</v>
      </c>
      <c r="AF312" s="9">
        <v>48</v>
      </c>
      <c r="AG312" s="9">
        <v>63.3</v>
      </c>
      <c r="AH312" s="9">
        <v>22.200000000000003</v>
      </c>
      <c r="AI312" s="9">
        <v>49</v>
      </c>
      <c r="AJ312" s="9">
        <v>14.3</v>
      </c>
      <c r="AK312" s="9">
        <v>49</v>
      </c>
      <c r="AL312" s="9">
        <v>0</v>
      </c>
      <c r="AM312" s="277"/>
      <c r="AN312" s="61"/>
      <c r="AP312" s="265"/>
      <c r="AQ312" s="61"/>
      <c r="AS312" s="49"/>
    </row>
    <row r="313" spans="1:45" ht="15.75">
      <c r="A313" s="105" t="s">
        <v>1344</v>
      </c>
      <c r="B313" s="3"/>
      <c r="C313" s="3"/>
      <c r="D313" s="32">
        <f t="shared" si="7"/>
        <v>1718.3999999999999</v>
      </c>
      <c r="E313" s="9">
        <v>136.5</v>
      </c>
      <c r="F313" s="9">
        <v>8.4</v>
      </c>
      <c r="G313" s="9">
        <v>68.599999999999994</v>
      </c>
      <c r="H313" s="9">
        <v>88</v>
      </c>
      <c r="I313" s="9">
        <v>114</v>
      </c>
      <c r="J313" s="9">
        <v>64.5</v>
      </c>
      <c r="K313" s="9">
        <v>0</v>
      </c>
      <c r="L313" s="9">
        <v>56</v>
      </c>
      <c r="M313" s="9">
        <v>30</v>
      </c>
      <c r="N313" s="9">
        <v>18</v>
      </c>
      <c r="O313" s="9">
        <v>89</v>
      </c>
      <c r="P313" s="9">
        <v>49</v>
      </c>
      <c r="Q313" s="9">
        <v>83.5</v>
      </c>
      <c r="R313" s="9">
        <v>1.2</v>
      </c>
      <c r="S313" s="9">
        <v>12.100000000000001</v>
      </c>
      <c r="T313" s="9">
        <v>38.299999999999997</v>
      </c>
      <c r="U313" s="9">
        <v>0</v>
      </c>
      <c r="V313" s="9">
        <v>12.6</v>
      </c>
      <c r="W313" s="9">
        <v>0</v>
      </c>
      <c r="X313" s="9">
        <v>0</v>
      </c>
      <c r="Y313" s="9">
        <v>70.3</v>
      </c>
      <c r="Z313" s="9">
        <v>56</v>
      </c>
      <c r="AA313" s="9">
        <v>0</v>
      </c>
      <c r="AB313" s="9">
        <v>9.1</v>
      </c>
      <c r="AC313" s="9">
        <v>5.2</v>
      </c>
      <c r="AD313" s="9">
        <v>60.2</v>
      </c>
      <c r="AE313" s="9">
        <v>138.70000000000002</v>
      </c>
      <c r="AF313" s="9">
        <v>52.8</v>
      </c>
      <c r="AG313" s="9">
        <v>153.29999999999998</v>
      </c>
      <c r="AH313" s="9">
        <v>67.099999999999994</v>
      </c>
      <c r="AI313" s="9">
        <v>49.400000000000006</v>
      </c>
      <c r="AJ313" s="9">
        <v>84.6</v>
      </c>
      <c r="AK313" s="9">
        <v>42</v>
      </c>
      <c r="AL313" s="9">
        <v>60</v>
      </c>
      <c r="AM313" s="457"/>
      <c r="AN313" s="61"/>
      <c r="AP313" s="265"/>
      <c r="AQ313" s="61"/>
      <c r="AS313" s="49"/>
    </row>
    <row r="314" spans="1:45" ht="15.75">
      <c r="A314" s="106" t="s">
        <v>633</v>
      </c>
      <c r="B314" s="3"/>
      <c r="C314" s="3"/>
      <c r="D314" s="32">
        <f t="shared" si="7"/>
        <v>1468.3000000000002</v>
      </c>
      <c r="E314" s="9">
        <v>29.7</v>
      </c>
      <c r="F314" s="9">
        <v>42</v>
      </c>
      <c r="G314" s="9">
        <v>58</v>
      </c>
      <c r="H314" s="9">
        <v>105.5</v>
      </c>
      <c r="I314" s="9">
        <v>94.5</v>
      </c>
      <c r="J314" s="9">
        <v>109</v>
      </c>
      <c r="K314" s="9">
        <v>0</v>
      </c>
      <c r="L314" s="9">
        <v>32.5</v>
      </c>
      <c r="M314" s="9">
        <v>23</v>
      </c>
      <c r="N314" s="9">
        <v>0</v>
      </c>
      <c r="O314" s="9">
        <v>21.5</v>
      </c>
      <c r="P314" s="9">
        <v>70.2</v>
      </c>
      <c r="Q314" s="9">
        <v>6</v>
      </c>
      <c r="R314" s="9">
        <v>0</v>
      </c>
      <c r="S314" s="9">
        <v>44</v>
      </c>
      <c r="T314" s="9">
        <v>42</v>
      </c>
      <c r="U314" s="9">
        <v>0</v>
      </c>
      <c r="V314" s="9">
        <v>12.6</v>
      </c>
      <c r="W314" s="9">
        <v>11.700000000000001</v>
      </c>
      <c r="X314" s="9">
        <v>22</v>
      </c>
      <c r="Y314" s="9">
        <v>52.9</v>
      </c>
      <c r="Z314" s="9">
        <v>62</v>
      </c>
      <c r="AA314" s="9">
        <v>28</v>
      </c>
      <c r="AB314" s="9">
        <v>45.6</v>
      </c>
      <c r="AC314" s="9">
        <v>0</v>
      </c>
      <c r="AD314" s="9">
        <v>58.4</v>
      </c>
      <c r="AE314" s="9">
        <v>128.69999999999999</v>
      </c>
      <c r="AF314" s="9">
        <v>61.300000000000004</v>
      </c>
      <c r="AG314" s="9">
        <v>90</v>
      </c>
      <c r="AH314" s="9">
        <v>28</v>
      </c>
      <c r="AI314" s="9">
        <v>75.5</v>
      </c>
      <c r="AJ314" s="9">
        <v>0</v>
      </c>
      <c r="AK314" s="9">
        <v>0</v>
      </c>
      <c r="AL314" s="9">
        <v>113.7</v>
      </c>
      <c r="AM314" s="106"/>
      <c r="AN314" s="61"/>
      <c r="AP314" s="265"/>
      <c r="AQ314" s="61"/>
      <c r="AS314" s="49"/>
    </row>
    <row r="315" spans="1:45" ht="15.75">
      <c r="A315" s="277" t="s">
        <v>1658</v>
      </c>
      <c r="B315" s="3"/>
      <c r="C315" s="3"/>
      <c r="D315" s="32">
        <f t="shared" si="7"/>
        <v>1177.6500000000001</v>
      </c>
      <c r="E315" s="9">
        <v>25.85</v>
      </c>
      <c r="F315" s="9">
        <v>27.500000000000004</v>
      </c>
      <c r="G315" s="9">
        <v>9.1</v>
      </c>
      <c r="H315" s="9">
        <v>61.9</v>
      </c>
      <c r="I315" s="9">
        <v>55</v>
      </c>
      <c r="J315" s="9">
        <v>72.099999999999994</v>
      </c>
      <c r="K315" s="9">
        <v>0</v>
      </c>
      <c r="L315" s="9">
        <v>41.7</v>
      </c>
      <c r="M315" s="9">
        <v>9.9</v>
      </c>
      <c r="N315" s="9">
        <v>0</v>
      </c>
      <c r="O315" s="9">
        <v>0</v>
      </c>
      <c r="P315" s="9">
        <v>59.8</v>
      </c>
      <c r="Q315" s="9">
        <v>107</v>
      </c>
      <c r="R315" s="9">
        <v>53.2</v>
      </c>
      <c r="S315" s="9">
        <v>0</v>
      </c>
      <c r="T315" s="9">
        <v>43.5</v>
      </c>
      <c r="U315" s="9">
        <v>53.3</v>
      </c>
      <c r="V315" s="9">
        <v>35.700000000000003</v>
      </c>
      <c r="W315" s="9">
        <v>0</v>
      </c>
      <c r="X315" s="9">
        <v>0</v>
      </c>
      <c r="Y315" s="9">
        <v>0</v>
      </c>
      <c r="Z315" s="9">
        <v>18.2</v>
      </c>
      <c r="AA315" s="9">
        <v>0</v>
      </c>
      <c r="AB315" s="9">
        <v>44</v>
      </c>
      <c r="AC315" s="9">
        <v>68</v>
      </c>
      <c r="AD315" s="9">
        <v>90.5</v>
      </c>
      <c r="AE315" s="9">
        <v>86.5</v>
      </c>
      <c r="AF315" s="9">
        <v>7.5</v>
      </c>
      <c r="AG315" s="9">
        <v>145.80000000000001</v>
      </c>
      <c r="AH315" s="9">
        <v>0</v>
      </c>
      <c r="AI315" s="9">
        <v>61.6</v>
      </c>
      <c r="AJ315" s="9">
        <v>0</v>
      </c>
      <c r="AK315" s="9">
        <v>0</v>
      </c>
      <c r="AL315" s="9">
        <v>0</v>
      </c>
      <c r="AM315" s="277"/>
      <c r="AN315" s="61"/>
      <c r="AP315" s="265"/>
      <c r="AQ315" s="61"/>
      <c r="AS315" s="49"/>
    </row>
    <row r="316" spans="1:45" ht="15.75">
      <c r="A316" s="106" t="s">
        <v>2708</v>
      </c>
      <c r="B316" s="3"/>
      <c r="C316" s="3"/>
      <c r="D316" s="32">
        <f t="shared" si="7"/>
        <v>1905.7499999999998</v>
      </c>
      <c r="E316" s="9">
        <v>117.3</v>
      </c>
      <c r="F316" s="9">
        <v>0</v>
      </c>
      <c r="G316" s="9">
        <v>0</v>
      </c>
      <c r="H316" s="9">
        <v>47.2</v>
      </c>
      <c r="I316" s="9">
        <v>75.5</v>
      </c>
      <c r="J316" s="9">
        <v>0</v>
      </c>
      <c r="K316" s="9">
        <v>24</v>
      </c>
      <c r="L316" s="9">
        <v>61.9</v>
      </c>
      <c r="M316" s="9">
        <v>27.500000000000004</v>
      </c>
      <c r="N316" s="9">
        <v>16.5</v>
      </c>
      <c r="O316" s="9">
        <v>22.2</v>
      </c>
      <c r="P316" s="9">
        <v>101.5</v>
      </c>
      <c r="Q316" s="9">
        <v>105.8</v>
      </c>
      <c r="R316" s="9">
        <v>100.1</v>
      </c>
      <c r="S316" s="9">
        <v>43</v>
      </c>
      <c r="T316" s="9">
        <v>0</v>
      </c>
      <c r="U316" s="9">
        <v>86</v>
      </c>
      <c r="V316" s="9">
        <v>112.3</v>
      </c>
      <c r="W316" s="9">
        <v>30</v>
      </c>
      <c r="X316" s="9">
        <v>38.799999999999997</v>
      </c>
      <c r="Y316" s="9">
        <v>67.599999999999994</v>
      </c>
      <c r="Z316" s="9">
        <v>70</v>
      </c>
      <c r="AA316" s="9">
        <v>52</v>
      </c>
      <c r="AB316" s="9">
        <v>7.7000000000000011</v>
      </c>
      <c r="AC316" s="9">
        <v>39</v>
      </c>
      <c r="AD316" s="9">
        <v>107.9</v>
      </c>
      <c r="AE316" s="9">
        <v>117.55</v>
      </c>
      <c r="AF316" s="9">
        <v>0</v>
      </c>
      <c r="AG316" s="9">
        <v>146.80000000000001</v>
      </c>
      <c r="AH316" s="9">
        <v>97.3</v>
      </c>
      <c r="AI316" s="9">
        <v>27.500000000000004</v>
      </c>
      <c r="AJ316" s="9">
        <v>52</v>
      </c>
      <c r="AK316" s="9">
        <v>59.8</v>
      </c>
      <c r="AL316" s="9">
        <v>51</v>
      </c>
      <c r="AM316" s="106"/>
      <c r="AN316" s="61"/>
      <c r="AP316" s="265"/>
      <c r="AQ316" s="61"/>
      <c r="AS316" s="49"/>
    </row>
    <row r="317" spans="1:45" ht="15.75">
      <c r="A317" s="276" t="s">
        <v>3607</v>
      </c>
      <c r="B317" s="3"/>
      <c r="C317" s="3"/>
      <c r="D317" s="32">
        <f t="shared" ref="D317:D348" si="8">SUM(E317:DZ317)</f>
        <v>1101.3499999999999</v>
      </c>
      <c r="E317" s="9">
        <v>0</v>
      </c>
      <c r="F317" s="9">
        <v>0</v>
      </c>
      <c r="G317" s="9">
        <v>71.900000000000006</v>
      </c>
      <c r="H317" s="9">
        <v>38.5</v>
      </c>
      <c r="I317" s="9">
        <v>19.900000000000002</v>
      </c>
      <c r="J317" s="9">
        <v>33.6</v>
      </c>
      <c r="K317" s="9">
        <v>0</v>
      </c>
      <c r="L317" s="9">
        <v>30</v>
      </c>
      <c r="M317" s="9">
        <v>5.5</v>
      </c>
      <c r="N317" s="9">
        <v>8.4</v>
      </c>
      <c r="O317" s="9">
        <v>45.5</v>
      </c>
      <c r="P317" s="9">
        <v>61.9</v>
      </c>
      <c r="Q317" s="9">
        <v>73.400000000000006</v>
      </c>
      <c r="R317" s="9">
        <v>0</v>
      </c>
      <c r="S317" s="9">
        <v>0</v>
      </c>
      <c r="T317" s="9">
        <v>18.2</v>
      </c>
      <c r="U317" s="9">
        <v>68.5</v>
      </c>
      <c r="V317" s="9">
        <v>63.3</v>
      </c>
      <c r="W317" s="9">
        <v>44</v>
      </c>
      <c r="X317" s="9">
        <v>48.3</v>
      </c>
      <c r="Y317" s="9">
        <v>0</v>
      </c>
      <c r="Z317" s="9">
        <v>19.5</v>
      </c>
      <c r="AA317" s="9">
        <v>42.1</v>
      </c>
      <c r="AB317" s="9">
        <v>0</v>
      </c>
      <c r="AC317" s="9">
        <v>39</v>
      </c>
      <c r="AD317" s="9">
        <v>75.3</v>
      </c>
      <c r="AE317" s="9">
        <v>84.949999999999989</v>
      </c>
      <c r="AF317" s="9">
        <v>49</v>
      </c>
      <c r="AG317" s="9">
        <v>98.5</v>
      </c>
      <c r="AH317" s="9">
        <v>29.1</v>
      </c>
      <c r="AI317" s="9">
        <v>0</v>
      </c>
      <c r="AJ317" s="9">
        <v>33</v>
      </c>
      <c r="AK317" s="9">
        <v>0</v>
      </c>
      <c r="AL317" s="9">
        <v>0</v>
      </c>
      <c r="AM317" s="276"/>
      <c r="AN317" s="61"/>
      <c r="AP317" s="265"/>
      <c r="AQ317" s="61"/>
      <c r="AS317" s="49"/>
    </row>
    <row r="318" spans="1:45" ht="15.75">
      <c r="A318" s="106" t="s">
        <v>687</v>
      </c>
      <c r="B318" s="3"/>
      <c r="C318" s="3"/>
      <c r="D318" s="32">
        <f t="shared" si="8"/>
        <v>2212.75</v>
      </c>
      <c r="E318" s="9">
        <v>108.5</v>
      </c>
      <c r="F318" s="9">
        <v>36</v>
      </c>
      <c r="G318" s="9">
        <v>53.8</v>
      </c>
      <c r="H318" s="9">
        <v>151.5</v>
      </c>
      <c r="I318" s="9">
        <v>44</v>
      </c>
      <c r="J318" s="9">
        <v>101.10000000000001</v>
      </c>
      <c r="K318" s="9">
        <v>0</v>
      </c>
      <c r="L318" s="9">
        <v>2.6</v>
      </c>
      <c r="M318" s="9">
        <v>37.5</v>
      </c>
      <c r="N318" s="9">
        <v>22.5</v>
      </c>
      <c r="O318" s="9">
        <v>151.5</v>
      </c>
      <c r="P318" s="9">
        <v>38.5</v>
      </c>
      <c r="Q318" s="9">
        <v>156.19999999999999</v>
      </c>
      <c r="R318" s="9">
        <v>55.5</v>
      </c>
      <c r="S318" s="9">
        <v>60.2</v>
      </c>
      <c r="T318" s="9">
        <v>74.600000000000009</v>
      </c>
      <c r="U318" s="9">
        <v>0</v>
      </c>
      <c r="V318" s="9">
        <v>102.9</v>
      </c>
      <c r="W318" s="9">
        <v>110.2</v>
      </c>
      <c r="X318" s="9">
        <v>0</v>
      </c>
      <c r="Y318" s="9">
        <v>61.900000000000006</v>
      </c>
      <c r="Z318" s="9">
        <v>78.5</v>
      </c>
      <c r="AA318" s="9">
        <v>48.8</v>
      </c>
      <c r="AB318" s="9">
        <v>78</v>
      </c>
      <c r="AC318" s="9">
        <v>0</v>
      </c>
      <c r="AD318" s="9">
        <v>44</v>
      </c>
      <c r="AE318" s="9">
        <v>124.3</v>
      </c>
      <c r="AF318" s="9">
        <v>59.6</v>
      </c>
      <c r="AG318" s="9">
        <v>87.6</v>
      </c>
      <c r="AH318" s="9">
        <v>127.45</v>
      </c>
      <c r="AI318" s="9">
        <v>0</v>
      </c>
      <c r="AJ318" s="9">
        <v>52.300000000000004</v>
      </c>
      <c r="AK318" s="9">
        <v>83.2</v>
      </c>
      <c r="AL318" s="9">
        <v>60</v>
      </c>
      <c r="AM318" s="106"/>
      <c r="AN318" s="61"/>
      <c r="AP318" s="265"/>
      <c r="AQ318" s="61"/>
      <c r="AS318" s="49"/>
    </row>
    <row r="319" spans="1:45" ht="15.75">
      <c r="A319" s="106" t="s">
        <v>639</v>
      </c>
      <c r="B319" s="3"/>
      <c r="C319" s="3"/>
      <c r="D319" s="32">
        <f t="shared" si="8"/>
        <v>1721.1499999999999</v>
      </c>
      <c r="E319" s="9">
        <v>18.2</v>
      </c>
      <c r="F319" s="9">
        <v>37.5</v>
      </c>
      <c r="G319" s="9">
        <v>0</v>
      </c>
      <c r="H319" s="9">
        <v>23.1</v>
      </c>
      <c r="I319" s="9">
        <v>113.4</v>
      </c>
      <c r="J319" s="9">
        <v>0</v>
      </c>
      <c r="K319" s="9">
        <v>46.5</v>
      </c>
      <c r="L319" s="9">
        <v>7.5</v>
      </c>
      <c r="M319" s="9">
        <v>50.5</v>
      </c>
      <c r="N319" s="9">
        <v>19.5</v>
      </c>
      <c r="O319" s="9">
        <v>80.05</v>
      </c>
      <c r="P319" s="9">
        <v>111</v>
      </c>
      <c r="Q319" s="9">
        <v>120.8</v>
      </c>
      <c r="R319" s="9">
        <v>3.5999999999999996</v>
      </c>
      <c r="S319" s="9">
        <v>22.5</v>
      </c>
      <c r="T319" s="9">
        <v>30.8</v>
      </c>
      <c r="U319" s="9">
        <v>147.30000000000001</v>
      </c>
      <c r="V319" s="9">
        <v>76.199999999999989</v>
      </c>
      <c r="W319" s="9">
        <v>0</v>
      </c>
      <c r="X319" s="9">
        <v>0</v>
      </c>
      <c r="Y319" s="9">
        <v>54.650000000000006</v>
      </c>
      <c r="Z319" s="9">
        <v>24</v>
      </c>
      <c r="AA319" s="9">
        <v>50.7</v>
      </c>
      <c r="AB319" s="9">
        <v>60</v>
      </c>
      <c r="AC319" s="9">
        <v>153</v>
      </c>
      <c r="AD319" s="9">
        <v>143.5</v>
      </c>
      <c r="AE319" s="9">
        <v>35.200000000000003</v>
      </c>
      <c r="AF319" s="9">
        <v>64.099999999999994</v>
      </c>
      <c r="AG319" s="9">
        <v>3.3000000000000003</v>
      </c>
      <c r="AH319" s="9">
        <v>51.699999999999996</v>
      </c>
      <c r="AI319" s="9">
        <v>56.3</v>
      </c>
      <c r="AJ319" s="9">
        <v>51</v>
      </c>
      <c r="AK319" s="9">
        <v>63.95</v>
      </c>
      <c r="AL319" s="9">
        <v>1.3</v>
      </c>
      <c r="AM319" s="106"/>
      <c r="AN319" s="61"/>
      <c r="AP319" s="265"/>
      <c r="AQ319" s="61"/>
      <c r="AS319" s="49"/>
    </row>
    <row r="320" spans="1:45" ht="15.75">
      <c r="A320" s="276" t="s">
        <v>3636</v>
      </c>
      <c r="B320" s="3"/>
      <c r="C320" s="3"/>
      <c r="D320" s="32">
        <f t="shared" si="8"/>
        <v>1950.3999999999999</v>
      </c>
      <c r="E320" s="9">
        <v>16.900000000000002</v>
      </c>
      <c r="F320" s="9">
        <v>46.400000000000006</v>
      </c>
      <c r="G320" s="9">
        <v>0</v>
      </c>
      <c r="H320" s="9">
        <v>39.200000000000003</v>
      </c>
      <c r="I320" s="9">
        <v>147.39999999999998</v>
      </c>
      <c r="J320" s="9">
        <v>55.1</v>
      </c>
      <c r="K320" s="9">
        <v>47</v>
      </c>
      <c r="L320" s="9">
        <v>20.2</v>
      </c>
      <c r="M320" s="9">
        <v>17.7</v>
      </c>
      <c r="N320" s="9">
        <v>56</v>
      </c>
      <c r="O320" s="9">
        <v>24.9</v>
      </c>
      <c r="P320" s="9">
        <v>128.5</v>
      </c>
      <c r="Q320" s="9">
        <v>152.6</v>
      </c>
      <c r="R320" s="9">
        <v>8.3000000000000007</v>
      </c>
      <c r="S320" s="9">
        <v>62.999999999999993</v>
      </c>
      <c r="T320" s="9">
        <v>19.5</v>
      </c>
      <c r="U320" s="9">
        <v>146</v>
      </c>
      <c r="V320" s="9">
        <v>47.199999999999996</v>
      </c>
      <c r="W320" s="9">
        <v>42.7</v>
      </c>
      <c r="X320" s="9">
        <v>36.799999999999997</v>
      </c>
      <c r="Y320" s="9">
        <v>23</v>
      </c>
      <c r="Z320" s="9">
        <v>77.099999999999994</v>
      </c>
      <c r="AA320" s="9">
        <v>0</v>
      </c>
      <c r="AB320" s="9">
        <v>60</v>
      </c>
      <c r="AC320" s="9">
        <v>76.900000000000006</v>
      </c>
      <c r="AD320" s="9">
        <v>104.7</v>
      </c>
      <c r="AE320" s="9">
        <v>124.9</v>
      </c>
      <c r="AF320" s="9">
        <v>53.6</v>
      </c>
      <c r="AG320" s="9">
        <v>63.3</v>
      </c>
      <c r="AH320" s="9">
        <v>112.10000000000001</v>
      </c>
      <c r="AI320" s="9">
        <v>8.3999999999999986</v>
      </c>
      <c r="AJ320" s="9">
        <v>26.9</v>
      </c>
      <c r="AK320" s="9">
        <v>41.6</v>
      </c>
      <c r="AL320" s="9">
        <v>62.5</v>
      </c>
      <c r="AM320" s="276"/>
      <c r="AN320" s="61"/>
      <c r="AP320" s="265"/>
      <c r="AQ320" s="61"/>
      <c r="AS320" s="49"/>
    </row>
    <row r="321" spans="1:45" ht="15.75">
      <c r="A321" s="277" t="s">
        <v>15</v>
      </c>
      <c r="B321" s="3"/>
      <c r="C321" s="3"/>
      <c r="D321" s="32">
        <f t="shared" si="8"/>
        <v>1618.1999999999998</v>
      </c>
      <c r="E321" s="9">
        <v>62.3</v>
      </c>
      <c r="F321" s="9">
        <v>41.800000000000004</v>
      </c>
      <c r="G321" s="9">
        <v>57.1</v>
      </c>
      <c r="H321" s="9">
        <v>99</v>
      </c>
      <c r="I321" s="9">
        <v>66.2</v>
      </c>
      <c r="J321" s="9">
        <v>60</v>
      </c>
      <c r="K321" s="9">
        <v>0</v>
      </c>
      <c r="L321" s="9">
        <v>45.5</v>
      </c>
      <c r="M321" s="9">
        <v>69.900000000000006</v>
      </c>
      <c r="N321" s="9">
        <v>0</v>
      </c>
      <c r="O321" s="9">
        <v>10.799999999999999</v>
      </c>
      <c r="P321" s="9">
        <v>94</v>
      </c>
      <c r="Q321" s="9">
        <v>107.3</v>
      </c>
      <c r="R321" s="9">
        <v>52</v>
      </c>
      <c r="S321" s="9">
        <v>15.6</v>
      </c>
      <c r="T321" s="9">
        <v>0</v>
      </c>
      <c r="U321" s="9">
        <v>85</v>
      </c>
      <c r="V321" s="9">
        <v>94.8</v>
      </c>
      <c r="W321" s="9">
        <v>15.6</v>
      </c>
      <c r="X321" s="9">
        <v>11.700000000000001</v>
      </c>
      <c r="Y321" s="9">
        <v>0</v>
      </c>
      <c r="Z321" s="9">
        <v>33</v>
      </c>
      <c r="AA321" s="9">
        <v>0</v>
      </c>
      <c r="AB321" s="9">
        <v>44</v>
      </c>
      <c r="AC321" s="9">
        <v>96.5</v>
      </c>
      <c r="AD321" s="9">
        <v>86.5</v>
      </c>
      <c r="AE321" s="9">
        <v>133.5</v>
      </c>
      <c r="AF321" s="9">
        <v>0</v>
      </c>
      <c r="AG321" s="9">
        <v>70.400000000000006</v>
      </c>
      <c r="AH321" s="9">
        <v>54.6</v>
      </c>
      <c r="AI321" s="9">
        <v>0</v>
      </c>
      <c r="AJ321" s="9">
        <v>14.3</v>
      </c>
      <c r="AK321" s="9">
        <v>27.299999999999997</v>
      </c>
      <c r="AL321" s="9">
        <v>69.5</v>
      </c>
      <c r="AM321" s="277"/>
      <c r="AN321" s="61"/>
      <c r="AP321" s="265"/>
      <c r="AQ321" s="61"/>
      <c r="AS321" s="49"/>
    </row>
    <row r="322" spans="1:45" ht="15.75">
      <c r="A322" s="106" t="s">
        <v>2717</v>
      </c>
      <c r="B322" s="3"/>
      <c r="C322" s="3"/>
      <c r="D322" s="32">
        <f t="shared" si="8"/>
        <v>1696.1</v>
      </c>
      <c r="E322" s="9">
        <v>62</v>
      </c>
      <c r="F322" s="9">
        <v>54.2</v>
      </c>
      <c r="G322" s="9">
        <v>0</v>
      </c>
      <c r="H322" s="9">
        <v>22</v>
      </c>
      <c r="I322" s="9">
        <v>136.4</v>
      </c>
      <c r="J322" s="9">
        <v>28</v>
      </c>
      <c r="K322" s="9">
        <v>28.9</v>
      </c>
      <c r="L322" s="9">
        <v>0</v>
      </c>
      <c r="M322" s="9">
        <v>60</v>
      </c>
      <c r="N322" s="9">
        <v>0</v>
      </c>
      <c r="O322" s="9">
        <v>93</v>
      </c>
      <c r="P322" s="9">
        <v>113.3</v>
      </c>
      <c r="Q322" s="9">
        <v>119.5</v>
      </c>
      <c r="R322" s="9">
        <v>19.2</v>
      </c>
      <c r="S322" s="9">
        <v>0</v>
      </c>
      <c r="T322" s="9">
        <v>93.7</v>
      </c>
      <c r="U322" s="9">
        <v>82.300000000000011</v>
      </c>
      <c r="V322" s="9">
        <v>104.9</v>
      </c>
      <c r="W322" s="9">
        <v>45.5</v>
      </c>
      <c r="X322" s="9">
        <v>23.299999999999997</v>
      </c>
      <c r="Y322" s="9">
        <v>0</v>
      </c>
      <c r="Z322" s="9">
        <v>15.6</v>
      </c>
      <c r="AA322" s="9">
        <v>90.3</v>
      </c>
      <c r="AB322" s="9">
        <v>75</v>
      </c>
      <c r="AC322" s="9">
        <v>52.5</v>
      </c>
      <c r="AD322" s="9">
        <v>103.7</v>
      </c>
      <c r="AE322" s="9">
        <v>118.3</v>
      </c>
      <c r="AF322" s="9">
        <v>0</v>
      </c>
      <c r="AG322" s="9">
        <v>72</v>
      </c>
      <c r="AH322" s="9">
        <v>20.3</v>
      </c>
      <c r="AI322" s="9">
        <v>3</v>
      </c>
      <c r="AJ322" s="9">
        <v>7.2</v>
      </c>
      <c r="AK322" s="9">
        <v>0</v>
      </c>
      <c r="AL322" s="9">
        <v>52</v>
      </c>
      <c r="AM322" s="106"/>
      <c r="AN322" s="61"/>
      <c r="AP322" s="265"/>
      <c r="AQ322" s="61"/>
      <c r="AS322" s="49"/>
    </row>
    <row r="323" spans="1:45" ht="15.75">
      <c r="A323" s="276" t="s">
        <v>3608</v>
      </c>
      <c r="B323" s="3"/>
      <c r="C323" s="3"/>
      <c r="D323" s="32">
        <f t="shared" si="8"/>
        <v>1278.1499999999999</v>
      </c>
      <c r="E323" s="9">
        <v>0</v>
      </c>
      <c r="F323" s="9">
        <v>61.3</v>
      </c>
      <c r="G323" s="9">
        <v>9.7999999999999989</v>
      </c>
      <c r="H323" s="9">
        <v>56</v>
      </c>
      <c r="I323" s="9">
        <v>70</v>
      </c>
      <c r="J323" s="9">
        <v>59.9</v>
      </c>
      <c r="K323" s="9">
        <v>0</v>
      </c>
      <c r="L323" s="9">
        <v>22</v>
      </c>
      <c r="M323" s="9">
        <v>20.7</v>
      </c>
      <c r="N323" s="9">
        <v>6</v>
      </c>
      <c r="O323" s="9">
        <v>110.1</v>
      </c>
      <c r="P323" s="9">
        <v>46.2</v>
      </c>
      <c r="Q323" s="9">
        <v>148.5</v>
      </c>
      <c r="R323" s="9">
        <v>95.5</v>
      </c>
      <c r="S323" s="9">
        <v>7.7000000000000011</v>
      </c>
      <c r="T323" s="9">
        <v>29.9</v>
      </c>
      <c r="U323" s="9">
        <v>0</v>
      </c>
      <c r="V323" s="9">
        <v>9.9</v>
      </c>
      <c r="W323" s="9">
        <v>9.7999999999999989</v>
      </c>
      <c r="X323" s="9">
        <v>0</v>
      </c>
      <c r="Y323" s="9">
        <v>0</v>
      </c>
      <c r="Z323" s="9">
        <v>14.3</v>
      </c>
      <c r="AA323" s="9">
        <v>5.2</v>
      </c>
      <c r="AB323" s="9">
        <v>45.5</v>
      </c>
      <c r="AC323" s="9">
        <v>0</v>
      </c>
      <c r="AD323" s="9">
        <v>44</v>
      </c>
      <c r="AE323" s="9">
        <v>137.55000000000001</v>
      </c>
      <c r="AF323" s="9">
        <v>43.4</v>
      </c>
      <c r="AG323" s="9">
        <v>93.6</v>
      </c>
      <c r="AH323" s="9">
        <v>38.299999999999997</v>
      </c>
      <c r="AI323" s="9">
        <v>0</v>
      </c>
      <c r="AJ323" s="9">
        <v>0</v>
      </c>
      <c r="AK323" s="9">
        <v>0</v>
      </c>
      <c r="AL323" s="9">
        <v>93</v>
      </c>
      <c r="AM323" s="276"/>
      <c r="AN323" s="61"/>
      <c r="AP323" s="265"/>
      <c r="AQ323" s="61"/>
      <c r="AS323" s="49"/>
    </row>
    <row r="324" spans="1:45" ht="15.75">
      <c r="A324" s="106" t="s">
        <v>2210</v>
      </c>
      <c r="B324" s="3"/>
      <c r="C324" s="3"/>
      <c r="D324" s="32">
        <f t="shared" si="8"/>
        <v>1687.7</v>
      </c>
      <c r="E324" s="9">
        <v>51.6</v>
      </c>
      <c r="F324" s="9">
        <v>14.3</v>
      </c>
      <c r="G324" s="9">
        <v>9.1</v>
      </c>
      <c r="H324" s="9">
        <v>82</v>
      </c>
      <c r="I324" s="9">
        <v>112.6</v>
      </c>
      <c r="J324" s="9">
        <v>52</v>
      </c>
      <c r="K324" s="9">
        <v>12.100000000000001</v>
      </c>
      <c r="L324" s="9">
        <v>44</v>
      </c>
      <c r="M324" s="9">
        <v>82</v>
      </c>
      <c r="N324" s="9">
        <v>18</v>
      </c>
      <c r="O324" s="9">
        <v>101</v>
      </c>
      <c r="P324" s="9">
        <v>42</v>
      </c>
      <c r="Q324" s="9">
        <v>112.3</v>
      </c>
      <c r="R324" s="9">
        <v>1.1000000000000001</v>
      </c>
      <c r="S324" s="9">
        <v>0</v>
      </c>
      <c r="T324" s="9">
        <v>82.4</v>
      </c>
      <c r="U324" s="9">
        <v>1.1000000000000001</v>
      </c>
      <c r="V324" s="9">
        <v>108.8</v>
      </c>
      <c r="W324" s="9">
        <v>0</v>
      </c>
      <c r="X324" s="9">
        <v>0</v>
      </c>
      <c r="Y324" s="9">
        <v>44</v>
      </c>
      <c r="Z324" s="9">
        <v>55.7</v>
      </c>
      <c r="AA324" s="9">
        <v>56</v>
      </c>
      <c r="AB324" s="9">
        <v>0</v>
      </c>
      <c r="AC324" s="9">
        <v>45.5</v>
      </c>
      <c r="AD324" s="9">
        <v>74.5</v>
      </c>
      <c r="AE324" s="9">
        <v>156</v>
      </c>
      <c r="AF324" s="9">
        <v>52</v>
      </c>
      <c r="AG324" s="9">
        <v>78.2</v>
      </c>
      <c r="AH324" s="9">
        <v>64.400000000000006</v>
      </c>
      <c r="AI324" s="9">
        <v>49</v>
      </c>
      <c r="AJ324" s="9">
        <v>44</v>
      </c>
      <c r="AK324" s="9">
        <v>42</v>
      </c>
      <c r="AL324" s="9">
        <v>0</v>
      </c>
      <c r="AM324" s="106"/>
      <c r="AN324" s="61"/>
      <c r="AP324" s="265"/>
      <c r="AQ324" s="61"/>
      <c r="AS324" s="49"/>
    </row>
    <row r="325" spans="1:45" ht="15.75">
      <c r="A325" s="276" t="s">
        <v>3609</v>
      </c>
      <c r="B325" s="3"/>
      <c r="C325" s="3"/>
      <c r="D325" s="32">
        <f t="shared" si="8"/>
        <v>1511.8</v>
      </c>
      <c r="E325" s="9">
        <v>9.1</v>
      </c>
      <c r="F325" s="9">
        <v>33.5</v>
      </c>
      <c r="G325" s="9">
        <v>61.9</v>
      </c>
      <c r="H325" s="9">
        <v>30</v>
      </c>
      <c r="I325" s="9">
        <v>94.2</v>
      </c>
      <c r="J325" s="9">
        <v>41</v>
      </c>
      <c r="K325" s="9">
        <v>0</v>
      </c>
      <c r="L325" s="9">
        <v>37.4</v>
      </c>
      <c r="M325" s="9">
        <v>49</v>
      </c>
      <c r="N325" s="9">
        <v>0</v>
      </c>
      <c r="O325" s="9">
        <v>24</v>
      </c>
      <c r="P325" s="9">
        <v>86.5</v>
      </c>
      <c r="Q325" s="9">
        <v>133.30000000000001</v>
      </c>
      <c r="R325" s="9">
        <v>0</v>
      </c>
      <c r="S325" s="9">
        <v>42</v>
      </c>
      <c r="T325" s="9">
        <v>1.2</v>
      </c>
      <c r="U325" s="9">
        <v>48</v>
      </c>
      <c r="V325" s="9">
        <v>24.200000000000003</v>
      </c>
      <c r="W325" s="9">
        <v>75.3</v>
      </c>
      <c r="X325" s="9">
        <v>38.5</v>
      </c>
      <c r="Y325" s="9">
        <v>15.6</v>
      </c>
      <c r="Z325" s="9">
        <v>67</v>
      </c>
      <c r="AA325" s="9">
        <v>33</v>
      </c>
      <c r="AB325" s="9">
        <v>40.299999999999997</v>
      </c>
      <c r="AC325" s="9">
        <v>22.5</v>
      </c>
      <c r="AD325" s="9">
        <v>44</v>
      </c>
      <c r="AE325" s="9">
        <v>65.099999999999994</v>
      </c>
      <c r="AF325" s="9">
        <v>61.5</v>
      </c>
      <c r="AG325" s="9">
        <v>56</v>
      </c>
      <c r="AH325" s="9">
        <v>75.8</v>
      </c>
      <c r="AI325" s="9">
        <v>114.5</v>
      </c>
      <c r="AJ325" s="9">
        <v>70.900000000000006</v>
      </c>
      <c r="AK325" s="9">
        <v>16.5</v>
      </c>
      <c r="AL325" s="9">
        <v>0</v>
      </c>
      <c r="AM325" s="276"/>
      <c r="AN325" s="61"/>
      <c r="AP325" s="265"/>
      <c r="AQ325" s="61"/>
      <c r="AS325" s="49"/>
    </row>
    <row r="326" spans="1:45" ht="15.75">
      <c r="A326" s="277" t="s">
        <v>1654</v>
      </c>
      <c r="B326" s="3"/>
      <c r="C326" s="3"/>
      <c r="D326" s="32">
        <f t="shared" si="8"/>
        <v>1588.3</v>
      </c>
      <c r="E326" s="9">
        <v>63</v>
      </c>
      <c r="F326" s="9">
        <v>0</v>
      </c>
      <c r="G326" s="9">
        <v>90.7</v>
      </c>
      <c r="H326" s="9">
        <v>114.3</v>
      </c>
      <c r="I326" s="9">
        <v>0</v>
      </c>
      <c r="J326" s="9">
        <v>72.900000000000006</v>
      </c>
      <c r="K326" s="9">
        <v>0</v>
      </c>
      <c r="L326" s="9">
        <v>98.5</v>
      </c>
      <c r="M326" s="9">
        <v>40.1</v>
      </c>
      <c r="N326" s="9">
        <v>22.5</v>
      </c>
      <c r="O326" s="9">
        <v>23.8</v>
      </c>
      <c r="P326" s="9">
        <v>0</v>
      </c>
      <c r="Q326" s="9">
        <v>45</v>
      </c>
      <c r="R326" s="9">
        <v>0</v>
      </c>
      <c r="S326" s="9">
        <v>36</v>
      </c>
      <c r="T326" s="9">
        <v>26</v>
      </c>
      <c r="U326" s="9">
        <v>6.5</v>
      </c>
      <c r="V326" s="9">
        <v>26</v>
      </c>
      <c r="W326" s="9">
        <v>35</v>
      </c>
      <c r="X326" s="9">
        <v>37.5</v>
      </c>
      <c r="Y326" s="9">
        <v>71.8</v>
      </c>
      <c r="Z326" s="9">
        <v>86.7</v>
      </c>
      <c r="AA326" s="9">
        <v>0</v>
      </c>
      <c r="AB326" s="9">
        <v>0</v>
      </c>
      <c r="AC326" s="9">
        <v>26</v>
      </c>
      <c r="AD326" s="9">
        <v>0</v>
      </c>
      <c r="AE326" s="9">
        <v>132.19999999999999</v>
      </c>
      <c r="AF326" s="9">
        <v>31.5</v>
      </c>
      <c r="AG326" s="9">
        <v>104.8</v>
      </c>
      <c r="AH326" s="9">
        <v>118</v>
      </c>
      <c r="AI326" s="9">
        <v>9.7999999999999989</v>
      </c>
      <c r="AJ326" s="9">
        <v>97</v>
      </c>
      <c r="AK326" s="9">
        <v>112.7</v>
      </c>
      <c r="AL326" s="9">
        <v>60</v>
      </c>
      <c r="AM326" s="277"/>
      <c r="AN326" s="61"/>
      <c r="AP326" s="265"/>
      <c r="AQ326" s="61"/>
      <c r="AS326" s="49"/>
    </row>
    <row r="327" spans="1:45" ht="15.75">
      <c r="A327" s="277" t="s">
        <v>17</v>
      </c>
      <c r="B327" s="3"/>
      <c r="C327" s="3"/>
      <c r="D327" s="32">
        <f t="shared" si="8"/>
        <v>2144.8000000000002</v>
      </c>
      <c r="E327" s="9">
        <v>61.5</v>
      </c>
      <c r="F327" s="9">
        <v>63</v>
      </c>
      <c r="G327" s="9">
        <v>72.599999999999994</v>
      </c>
      <c r="H327" s="9">
        <v>0</v>
      </c>
      <c r="I327" s="9">
        <v>52</v>
      </c>
      <c r="J327" s="9">
        <v>0</v>
      </c>
      <c r="K327" s="9">
        <v>15.6</v>
      </c>
      <c r="L327" s="9">
        <v>95</v>
      </c>
      <c r="M327" s="9">
        <v>108.7</v>
      </c>
      <c r="N327" s="9">
        <v>22.5</v>
      </c>
      <c r="O327" s="9">
        <v>65.900000000000006</v>
      </c>
      <c r="P327" s="9">
        <v>45.5</v>
      </c>
      <c r="Q327" s="9">
        <v>123.6</v>
      </c>
      <c r="R327" s="9">
        <v>16.5</v>
      </c>
      <c r="S327" s="9">
        <v>21.799999999999997</v>
      </c>
      <c r="T327" s="9">
        <v>66.2</v>
      </c>
      <c r="U327" s="9">
        <v>36</v>
      </c>
      <c r="V327" s="9">
        <v>99.7</v>
      </c>
      <c r="W327" s="9">
        <v>18.2</v>
      </c>
      <c r="X327" s="9">
        <v>0</v>
      </c>
      <c r="Y327" s="9">
        <v>56</v>
      </c>
      <c r="Z327" s="9">
        <v>111.5</v>
      </c>
      <c r="AA327" s="9">
        <v>4.4000000000000004</v>
      </c>
      <c r="AB327" s="9">
        <v>147</v>
      </c>
      <c r="AC327" s="9">
        <v>99.1</v>
      </c>
      <c r="AD327" s="9">
        <v>94</v>
      </c>
      <c r="AE327" s="9">
        <v>175.9</v>
      </c>
      <c r="AF327" s="9">
        <v>42</v>
      </c>
      <c r="AG327" s="9">
        <v>123.9</v>
      </c>
      <c r="AH327" s="9">
        <v>56</v>
      </c>
      <c r="AI327" s="9">
        <v>18.2</v>
      </c>
      <c r="AJ327" s="9">
        <v>93.5</v>
      </c>
      <c r="AK327" s="9">
        <v>52.5</v>
      </c>
      <c r="AL327" s="9">
        <v>86.5</v>
      </c>
      <c r="AM327" s="277"/>
      <c r="AN327" s="61"/>
      <c r="AP327" s="265"/>
      <c r="AQ327" s="61"/>
      <c r="AS327" s="49"/>
    </row>
    <row r="328" spans="1:45" ht="15.75">
      <c r="A328" s="276" t="s">
        <v>3610</v>
      </c>
      <c r="B328" s="3"/>
      <c r="C328" s="3"/>
      <c r="D328" s="32">
        <f t="shared" si="8"/>
        <v>1898.4999999999998</v>
      </c>
      <c r="E328" s="9">
        <v>59</v>
      </c>
      <c r="F328" s="9">
        <v>63.5</v>
      </c>
      <c r="G328" s="9">
        <v>72.5</v>
      </c>
      <c r="H328" s="9">
        <v>38.5</v>
      </c>
      <c r="I328" s="9">
        <v>125.3</v>
      </c>
      <c r="J328" s="9">
        <v>2.6</v>
      </c>
      <c r="K328" s="9">
        <v>0</v>
      </c>
      <c r="L328" s="9">
        <v>44</v>
      </c>
      <c r="M328" s="9">
        <v>51.2</v>
      </c>
      <c r="N328" s="9">
        <v>21</v>
      </c>
      <c r="O328" s="9">
        <v>0</v>
      </c>
      <c r="P328" s="9">
        <v>101.8</v>
      </c>
      <c r="Q328" s="9">
        <v>100.9</v>
      </c>
      <c r="R328" s="9">
        <v>53.3</v>
      </c>
      <c r="S328" s="9">
        <v>21</v>
      </c>
      <c r="T328" s="9">
        <v>40.5</v>
      </c>
      <c r="U328" s="9">
        <v>102</v>
      </c>
      <c r="V328" s="9">
        <v>45.6</v>
      </c>
      <c r="W328" s="9">
        <v>38.5</v>
      </c>
      <c r="X328" s="9">
        <v>10.799999999999999</v>
      </c>
      <c r="Y328" s="9">
        <v>44</v>
      </c>
      <c r="Z328" s="9">
        <v>57.5</v>
      </c>
      <c r="AA328" s="9">
        <v>24</v>
      </c>
      <c r="AB328" s="9">
        <v>85.6</v>
      </c>
      <c r="AC328" s="9">
        <v>72</v>
      </c>
      <c r="AD328" s="9">
        <v>123.5</v>
      </c>
      <c r="AE328" s="9">
        <v>101</v>
      </c>
      <c r="AF328" s="9">
        <v>52.5</v>
      </c>
      <c r="AG328" s="9">
        <v>110.8</v>
      </c>
      <c r="AH328" s="9">
        <v>46.6</v>
      </c>
      <c r="AI328" s="9">
        <v>32.5</v>
      </c>
      <c r="AJ328" s="9">
        <v>63.5</v>
      </c>
      <c r="AK328" s="9">
        <v>49</v>
      </c>
      <c r="AL328" s="9">
        <v>44</v>
      </c>
      <c r="AM328" s="276"/>
      <c r="AN328" s="61"/>
      <c r="AP328" s="265"/>
      <c r="AQ328" s="61"/>
      <c r="AS328" s="49"/>
    </row>
    <row r="329" spans="1:45" ht="15.75">
      <c r="A329" s="106" t="s">
        <v>162</v>
      </c>
      <c r="B329" s="3"/>
      <c r="C329" s="3"/>
      <c r="D329" s="32">
        <f t="shared" si="8"/>
        <v>1745.6</v>
      </c>
      <c r="E329" s="9">
        <v>14.7</v>
      </c>
      <c r="F329" s="9">
        <v>90.7</v>
      </c>
      <c r="G329" s="9">
        <v>52.5</v>
      </c>
      <c r="H329" s="9">
        <v>0</v>
      </c>
      <c r="I329" s="9">
        <v>146.50000000000003</v>
      </c>
      <c r="J329" s="9">
        <v>1.2</v>
      </c>
      <c r="K329" s="9">
        <v>76.599999999999994</v>
      </c>
      <c r="L329" s="9">
        <v>0</v>
      </c>
      <c r="M329" s="9">
        <v>80.099999999999994</v>
      </c>
      <c r="N329" s="9">
        <v>12.6</v>
      </c>
      <c r="O329" s="9">
        <v>20.3</v>
      </c>
      <c r="P329" s="9">
        <v>100.6</v>
      </c>
      <c r="Q329" s="9">
        <v>126.60000000000001</v>
      </c>
      <c r="R329" s="9">
        <v>30.7</v>
      </c>
      <c r="S329" s="9">
        <v>3.5999999999999996</v>
      </c>
      <c r="T329" s="9">
        <v>35</v>
      </c>
      <c r="U329" s="9">
        <v>109.7</v>
      </c>
      <c r="V329" s="9">
        <v>13.8</v>
      </c>
      <c r="W329" s="9">
        <v>0</v>
      </c>
      <c r="X329" s="9">
        <v>2.4</v>
      </c>
      <c r="Y329" s="9">
        <v>0</v>
      </c>
      <c r="Z329" s="9">
        <v>30.3</v>
      </c>
      <c r="AA329" s="9">
        <v>119</v>
      </c>
      <c r="AB329" s="9">
        <v>61.1</v>
      </c>
      <c r="AC329" s="9">
        <v>104.5</v>
      </c>
      <c r="AD329" s="9">
        <v>161.5</v>
      </c>
      <c r="AE329" s="9">
        <v>82.7</v>
      </c>
      <c r="AF329" s="9">
        <v>0</v>
      </c>
      <c r="AG329" s="9">
        <v>124.1</v>
      </c>
      <c r="AH329" s="9">
        <v>0</v>
      </c>
      <c r="AI329" s="9">
        <v>32.5</v>
      </c>
      <c r="AJ329" s="9">
        <v>63.3</v>
      </c>
      <c r="AK329" s="9">
        <v>0</v>
      </c>
      <c r="AL329" s="9">
        <v>49</v>
      </c>
      <c r="AM329" s="106"/>
      <c r="AN329" s="61"/>
      <c r="AP329" s="265"/>
      <c r="AQ329" s="61"/>
      <c r="AS329" s="49"/>
    </row>
    <row r="330" spans="1:45" ht="15.75">
      <c r="A330" s="106" t="s">
        <v>2197</v>
      </c>
      <c r="B330" s="3"/>
      <c r="C330" s="3"/>
      <c r="D330" s="32">
        <f t="shared" si="8"/>
        <v>1432.5</v>
      </c>
      <c r="E330" s="9">
        <v>106.5</v>
      </c>
      <c r="F330" s="9">
        <v>6.5</v>
      </c>
      <c r="G330" s="9">
        <v>0</v>
      </c>
      <c r="H330" s="9">
        <v>28</v>
      </c>
      <c r="I330" s="9">
        <v>58.900000000000006</v>
      </c>
      <c r="J330" s="9">
        <v>0</v>
      </c>
      <c r="K330" s="9">
        <v>24</v>
      </c>
      <c r="L330" s="9">
        <v>0</v>
      </c>
      <c r="M330" s="9">
        <v>64.099999999999994</v>
      </c>
      <c r="N330" s="9">
        <v>5.5</v>
      </c>
      <c r="O330" s="9">
        <v>94.2</v>
      </c>
      <c r="P330" s="9">
        <v>90</v>
      </c>
      <c r="Q330" s="9">
        <v>165.50000000000003</v>
      </c>
      <c r="R330" s="9">
        <v>3.5999999999999996</v>
      </c>
      <c r="S330" s="9">
        <v>0</v>
      </c>
      <c r="T330" s="9">
        <v>45.5</v>
      </c>
      <c r="U330" s="9">
        <v>78</v>
      </c>
      <c r="V330" s="9">
        <v>50.4</v>
      </c>
      <c r="W330" s="9">
        <v>49</v>
      </c>
      <c r="X330" s="9">
        <v>28</v>
      </c>
      <c r="Y330" s="9">
        <v>6</v>
      </c>
      <c r="Z330" s="9">
        <v>18.2</v>
      </c>
      <c r="AA330" s="9">
        <v>42.8</v>
      </c>
      <c r="AB330" s="9">
        <v>53.3</v>
      </c>
      <c r="AC330" s="9">
        <v>78.5</v>
      </c>
      <c r="AD330" s="9">
        <v>79.400000000000006</v>
      </c>
      <c r="AE330" s="9">
        <v>52</v>
      </c>
      <c r="AF330" s="9">
        <v>0</v>
      </c>
      <c r="AG330" s="9">
        <v>82.5</v>
      </c>
      <c r="AH330" s="9">
        <v>13.1</v>
      </c>
      <c r="AI330" s="9">
        <v>42</v>
      </c>
      <c r="AJ330" s="9">
        <v>0</v>
      </c>
      <c r="AK330" s="9">
        <v>0</v>
      </c>
      <c r="AL330" s="9">
        <v>67</v>
      </c>
      <c r="AM330" s="106"/>
      <c r="AN330" s="61"/>
      <c r="AP330" s="265"/>
      <c r="AQ330" s="61"/>
      <c r="AS330" s="49"/>
    </row>
    <row r="331" spans="1:45" ht="15.75">
      <c r="A331" s="276" t="s">
        <v>3611</v>
      </c>
      <c r="B331" s="3"/>
      <c r="C331" s="3"/>
      <c r="D331" s="32">
        <f t="shared" si="8"/>
        <v>2265.4000000000005</v>
      </c>
      <c r="E331" s="9">
        <v>73.400000000000006</v>
      </c>
      <c r="F331" s="9">
        <v>50.6</v>
      </c>
      <c r="G331" s="9">
        <v>44</v>
      </c>
      <c r="H331" s="9">
        <v>0</v>
      </c>
      <c r="I331" s="9">
        <v>131.69999999999999</v>
      </c>
      <c r="J331" s="9">
        <v>0</v>
      </c>
      <c r="K331" s="9">
        <v>78.900000000000006</v>
      </c>
      <c r="L331" s="9">
        <v>48</v>
      </c>
      <c r="M331" s="9">
        <v>117.30000000000001</v>
      </c>
      <c r="N331" s="9">
        <v>21</v>
      </c>
      <c r="O331" s="9">
        <v>0</v>
      </c>
      <c r="P331" s="9">
        <v>127.99999999999999</v>
      </c>
      <c r="Q331" s="9">
        <v>105.19999999999999</v>
      </c>
      <c r="R331" s="9">
        <v>4.1999999999999993</v>
      </c>
      <c r="S331" s="9">
        <v>4.1999999999999993</v>
      </c>
      <c r="T331" s="9">
        <v>84</v>
      </c>
      <c r="U331" s="9">
        <v>150.29999999999998</v>
      </c>
      <c r="V331" s="9">
        <v>60.8</v>
      </c>
      <c r="W331" s="9">
        <v>45.5</v>
      </c>
      <c r="X331" s="9">
        <v>12.6</v>
      </c>
      <c r="Y331" s="9">
        <v>75.5</v>
      </c>
      <c r="Z331" s="9">
        <v>58.8</v>
      </c>
      <c r="AA331" s="9">
        <v>90.2</v>
      </c>
      <c r="AB331" s="9">
        <v>56</v>
      </c>
      <c r="AC331" s="9">
        <v>147</v>
      </c>
      <c r="AD331" s="9">
        <v>168.2</v>
      </c>
      <c r="AE331" s="9">
        <v>145.5</v>
      </c>
      <c r="AF331" s="9">
        <v>22</v>
      </c>
      <c r="AG331" s="9">
        <v>73.2</v>
      </c>
      <c r="AH331" s="9">
        <v>70</v>
      </c>
      <c r="AI331" s="9">
        <v>0</v>
      </c>
      <c r="AJ331" s="9">
        <v>68.3</v>
      </c>
      <c r="AK331" s="9">
        <v>49</v>
      </c>
      <c r="AL331" s="9">
        <v>82</v>
      </c>
      <c r="AM331" s="276"/>
      <c r="AN331" s="61"/>
      <c r="AP331" s="265"/>
      <c r="AQ331" s="61"/>
      <c r="AS331" s="49"/>
    </row>
    <row r="332" spans="1:45" ht="15.75">
      <c r="A332" s="106" t="s">
        <v>2711</v>
      </c>
      <c r="B332" s="3"/>
      <c r="C332" s="3"/>
      <c r="D332" s="32">
        <f t="shared" si="8"/>
        <v>2335.2999999999997</v>
      </c>
      <c r="E332" s="9">
        <v>144.9</v>
      </c>
      <c r="F332" s="9">
        <v>32.5</v>
      </c>
      <c r="G332" s="9">
        <v>70.5</v>
      </c>
      <c r="H332" s="9">
        <v>60</v>
      </c>
      <c r="I332" s="9">
        <v>64.5</v>
      </c>
      <c r="J332" s="9">
        <v>76.5</v>
      </c>
      <c r="K332" s="9">
        <v>0</v>
      </c>
      <c r="L332" s="9">
        <v>56</v>
      </c>
      <c r="M332" s="9">
        <v>146.19999999999999</v>
      </c>
      <c r="N332" s="9">
        <v>49.500000000000007</v>
      </c>
      <c r="O332" s="9">
        <v>52</v>
      </c>
      <c r="P332" s="9">
        <v>42</v>
      </c>
      <c r="Q332" s="9">
        <v>167.1</v>
      </c>
      <c r="R332" s="9">
        <v>1.2</v>
      </c>
      <c r="S332" s="9">
        <v>0</v>
      </c>
      <c r="T332" s="9">
        <v>58.900000000000006</v>
      </c>
      <c r="U332" s="9">
        <v>39</v>
      </c>
      <c r="V332" s="9">
        <v>93.8</v>
      </c>
      <c r="W332" s="9">
        <v>8.4</v>
      </c>
      <c r="X332" s="9">
        <v>0</v>
      </c>
      <c r="Y332" s="9">
        <v>56</v>
      </c>
      <c r="Z332" s="9">
        <v>73.3</v>
      </c>
      <c r="AA332" s="9">
        <v>44</v>
      </c>
      <c r="AB332" s="9">
        <v>88</v>
      </c>
      <c r="AC332" s="9">
        <v>103.1</v>
      </c>
      <c r="AD332" s="9">
        <v>93.5</v>
      </c>
      <c r="AE332" s="9">
        <v>181.5</v>
      </c>
      <c r="AF332" s="9">
        <v>55.800000000000004</v>
      </c>
      <c r="AG332" s="9">
        <v>81.099999999999994</v>
      </c>
      <c r="AH332" s="9">
        <v>86</v>
      </c>
      <c r="AI332" s="9">
        <v>18.2</v>
      </c>
      <c r="AJ332" s="9">
        <v>81.099999999999994</v>
      </c>
      <c r="AK332" s="9">
        <v>115.50000000000001</v>
      </c>
      <c r="AL332" s="9">
        <v>95.2</v>
      </c>
      <c r="AM332" s="106"/>
      <c r="AN332" s="61"/>
      <c r="AP332" s="265"/>
      <c r="AQ332" s="61"/>
      <c r="AS332" s="49"/>
    </row>
    <row r="333" spans="1:45" ht="15.75">
      <c r="A333" s="106" t="s">
        <v>2213</v>
      </c>
      <c r="B333" s="3"/>
      <c r="C333" s="3"/>
      <c r="D333" s="32">
        <f t="shared" si="8"/>
        <v>2069.3000000000002</v>
      </c>
      <c r="E333" s="9">
        <v>18</v>
      </c>
      <c r="F333" s="9">
        <v>45</v>
      </c>
      <c r="G333" s="9">
        <v>2.8</v>
      </c>
      <c r="H333" s="9">
        <v>80.599999999999994</v>
      </c>
      <c r="I333" s="9">
        <v>133.1</v>
      </c>
      <c r="J333" s="9">
        <v>4.5</v>
      </c>
      <c r="K333" s="9">
        <v>26</v>
      </c>
      <c r="L333" s="9">
        <v>49</v>
      </c>
      <c r="M333" s="9">
        <v>123.7</v>
      </c>
      <c r="N333" s="9">
        <v>22.5</v>
      </c>
      <c r="O333" s="9">
        <v>95</v>
      </c>
      <c r="P333" s="9">
        <v>93</v>
      </c>
      <c r="Q333" s="9">
        <v>120.3</v>
      </c>
      <c r="R333" s="9">
        <v>55.9</v>
      </c>
      <c r="S333" s="9">
        <v>49.5</v>
      </c>
      <c r="T333" s="9">
        <v>79.5</v>
      </c>
      <c r="U333" s="9">
        <v>130.5</v>
      </c>
      <c r="V333" s="9">
        <v>108</v>
      </c>
      <c r="W333" s="9">
        <v>32.1</v>
      </c>
      <c r="X333" s="9">
        <v>0</v>
      </c>
      <c r="Y333" s="9">
        <v>4.1999999999999993</v>
      </c>
      <c r="Z333" s="9">
        <v>18.2</v>
      </c>
      <c r="AA333" s="9">
        <v>3.9000000000000004</v>
      </c>
      <c r="AB333" s="9">
        <v>117.1</v>
      </c>
      <c r="AC333" s="9">
        <v>72</v>
      </c>
      <c r="AD333" s="9">
        <v>137</v>
      </c>
      <c r="AE333" s="9">
        <v>119.19999999999999</v>
      </c>
      <c r="AF333" s="9">
        <v>12.6</v>
      </c>
      <c r="AG333" s="9">
        <v>121.5</v>
      </c>
      <c r="AH333" s="9">
        <v>9.1</v>
      </c>
      <c r="AI333" s="9">
        <v>85</v>
      </c>
      <c r="AJ333" s="9">
        <v>0</v>
      </c>
      <c r="AK333" s="9">
        <v>52.5</v>
      </c>
      <c r="AL333" s="9">
        <v>48</v>
      </c>
      <c r="AM333" s="106"/>
      <c r="AN333" s="61"/>
      <c r="AP333" s="265"/>
      <c r="AQ333" s="61"/>
      <c r="AS333" s="49"/>
    </row>
    <row r="334" spans="1:45" ht="15.75">
      <c r="A334" s="106" t="s">
        <v>2703</v>
      </c>
      <c r="B334" s="3"/>
      <c r="C334" s="3"/>
      <c r="D334" s="32">
        <f t="shared" si="8"/>
        <v>1678.3000000000002</v>
      </c>
      <c r="E334" s="9">
        <v>38.5</v>
      </c>
      <c r="F334" s="9">
        <v>1.2</v>
      </c>
      <c r="G334" s="9">
        <v>13.5</v>
      </c>
      <c r="H334" s="9">
        <v>163.69999999999999</v>
      </c>
      <c r="I334" s="9">
        <v>118.2</v>
      </c>
      <c r="J334" s="9">
        <v>60</v>
      </c>
      <c r="K334" s="9">
        <v>0</v>
      </c>
      <c r="L334" s="9">
        <v>54.7</v>
      </c>
      <c r="M334" s="9">
        <v>0</v>
      </c>
      <c r="N334" s="9">
        <v>0</v>
      </c>
      <c r="O334" s="9">
        <v>89.2</v>
      </c>
      <c r="P334" s="9">
        <v>109.1</v>
      </c>
      <c r="Q334" s="9">
        <v>157.70000000000002</v>
      </c>
      <c r="R334" s="9">
        <v>22</v>
      </c>
      <c r="S334" s="9">
        <v>0</v>
      </c>
      <c r="T334" s="9">
        <v>95</v>
      </c>
      <c r="U334" s="9">
        <v>66</v>
      </c>
      <c r="V334" s="9">
        <v>97.7</v>
      </c>
      <c r="W334" s="9">
        <v>53.5</v>
      </c>
      <c r="X334" s="9">
        <v>0</v>
      </c>
      <c r="Y334" s="9">
        <v>14.3</v>
      </c>
      <c r="Z334" s="9">
        <v>28.6</v>
      </c>
      <c r="AA334" s="9">
        <v>110</v>
      </c>
      <c r="AB334" s="9">
        <v>11.700000000000001</v>
      </c>
      <c r="AC334" s="9">
        <v>0</v>
      </c>
      <c r="AD334" s="9">
        <v>88</v>
      </c>
      <c r="AE334" s="9">
        <v>99.5</v>
      </c>
      <c r="AF334" s="9">
        <v>0</v>
      </c>
      <c r="AG334" s="9">
        <v>67.5</v>
      </c>
      <c r="AH334" s="9">
        <v>60.2</v>
      </c>
      <c r="AI334" s="9">
        <v>42</v>
      </c>
      <c r="AJ334" s="9">
        <v>4.4000000000000004</v>
      </c>
      <c r="AK334" s="9">
        <v>4.4000000000000004</v>
      </c>
      <c r="AL334" s="9">
        <v>7.7000000000000011</v>
      </c>
      <c r="AM334" s="106"/>
      <c r="AN334" s="61"/>
      <c r="AP334" s="265"/>
      <c r="AQ334" s="61"/>
      <c r="AS334" s="49"/>
    </row>
    <row r="335" spans="1:45" ht="15.75">
      <c r="A335" s="276" t="s">
        <v>3612</v>
      </c>
      <c r="B335" s="3"/>
      <c r="C335" s="3"/>
      <c r="D335" s="32">
        <f t="shared" si="8"/>
        <v>1824</v>
      </c>
      <c r="E335" s="9">
        <v>0</v>
      </c>
      <c r="F335" s="9">
        <v>29.299999999999997</v>
      </c>
      <c r="G335" s="9">
        <v>53.900000000000006</v>
      </c>
      <c r="H335" s="9">
        <v>112.6</v>
      </c>
      <c r="I335" s="9">
        <v>180.9</v>
      </c>
      <c r="J335" s="9">
        <v>44</v>
      </c>
      <c r="K335" s="9">
        <v>16.5</v>
      </c>
      <c r="L335" s="9">
        <v>82.5</v>
      </c>
      <c r="M335" s="9">
        <v>0</v>
      </c>
      <c r="N335" s="9">
        <v>0</v>
      </c>
      <c r="O335" s="9">
        <v>121</v>
      </c>
      <c r="P335" s="9">
        <v>61.6</v>
      </c>
      <c r="Q335" s="9">
        <v>128</v>
      </c>
      <c r="R335" s="9">
        <v>0</v>
      </c>
      <c r="S335" s="9">
        <v>19.5</v>
      </c>
      <c r="T335" s="9">
        <v>92.5</v>
      </c>
      <c r="U335" s="9">
        <v>21</v>
      </c>
      <c r="V335" s="9">
        <v>11.700000000000001</v>
      </c>
      <c r="W335" s="9">
        <v>80.5</v>
      </c>
      <c r="X335" s="9">
        <v>10.799999999999999</v>
      </c>
      <c r="Y335" s="9">
        <v>51.5</v>
      </c>
      <c r="Z335" s="9">
        <v>44</v>
      </c>
      <c r="AA335" s="9">
        <v>67.5</v>
      </c>
      <c r="AB335" s="9">
        <v>21</v>
      </c>
      <c r="AC335" s="9">
        <v>0</v>
      </c>
      <c r="AD335" s="9">
        <v>111.1</v>
      </c>
      <c r="AE335" s="9">
        <v>95.899999999999991</v>
      </c>
      <c r="AF335" s="9">
        <v>7.5</v>
      </c>
      <c r="AG335" s="9">
        <v>142.9</v>
      </c>
      <c r="AH335" s="9">
        <v>75.5</v>
      </c>
      <c r="AI335" s="9">
        <v>82.5</v>
      </c>
      <c r="AJ335" s="9">
        <v>58.3</v>
      </c>
      <c r="AK335" s="9">
        <v>0</v>
      </c>
      <c r="AL335" s="9">
        <v>0</v>
      </c>
      <c r="AM335" s="276"/>
      <c r="AN335" s="61"/>
      <c r="AP335" s="265"/>
      <c r="AQ335" s="61"/>
      <c r="AS335" s="49"/>
    </row>
    <row r="336" spans="1:45" ht="15.75">
      <c r="A336" s="106" t="s">
        <v>2196</v>
      </c>
      <c r="B336" s="3"/>
      <c r="C336" s="3"/>
      <c r="D336" s="32">
        <f t="shared" si="8"/>
        <v>1715.3</v>
      </c>
      <c r="E336" s="9">
        <v>23.4</v>
      </c>
      <c r="F336" s="9">
        <v>14.3</v>
      </c>
      <c r="G336" s="9">
        <v>7.7000000000000011</v>
      </c>
      <c r="H336" s="9">
        <v>57.2</v>
      </c>
      <c r="I336" s="9">
        <v>118.9</v>
      </c>
      <c r="J336" s="9">
        <v>48.5</v>
      </c>
      <c r="K336" s="9">
        <v>42.1</v>
      </c>
      <c r="L336" s="9">
        <v>42</v>
      </c>
      <c r="M336" s="9">
        <v>75</v>
      </c>
      <c r="N336" s="9">
        <v>4.8</v>
      </c>
      <c r="O336" s="9">
        <v>60</v>
      </c>
      <c r="P336" s="9">
        <v>97</v>
      </c>
      <c r="Q336" s="9">
        <v>118</v>
      </c>
      <c r="R336" s="9">
        <v>50</v>
      </c>
      <c r="S336" s="9">
        <v>30.1</v>
      </c>
      <c r="T336" s="9">
        <v>103.5</v>
      </c>
      <c r="U336" s="9">
        <v>86.6</v>
      </c>
      <c r="V336" s="9">
        <v>72.8</v>
      </c>
      <c r="W336" s="9">
        <v>56</v>
      </c>
      <c r="X336" s="9">
        <v>49</v>
      </c>
      <c r="Y336" s="9">
        <v>0</v>
      </c>
      <c r="Z336" s="9">
        <v>0</v>
      </c>
      <c r="AA336" s="9">
        <v>0</v>
      </c>
      <c r="AB336" s="9">
        <v>1.2</v>
      </c>
      <c r="AC336" s="9">
        <v>25.5</v>
      </c>
      <c r="AD336" s="9">
        <v>68.099999999999994</v>
      </c>
      <c r="AE336" s="9">
        <v>126.5</v>
      </c>
      <c r="AF336" s="9">
        <v>7.5</v>
      </c>
      <c r="AG336" s="9">
        <v>99.899999999999991</v>
      </c>
      <c r="AH336" s="9">
        <v>16.5</v>
      </c>
      <c r="AI336" s="9">
        <v>52.5</v>
      </c>
      <c r="AJ336" s="9">
        <v>44.6</v>
      </c>
      <c r="AK336" s="9">
        <v>22.1</v>
      </c>
      <c r="AL336" s="9">
        <v>94</v>
      </c>
      <c r="AM336" s="106"/>
      <c r="AN336" s="61"/>
      <c r="AP336" s="265"/>
      <c r="AQ336" s="61"/>
      <c r="AS336" s="49"/>
    </row>
    <row r="337" spans="1:45" ht="15.75">
      <c r="A337" s="276" t="s">
        <v>3613</v>
      </c>
      <c r="B337" s="3"/>
      <c r="C337" s="3"/>
      <c r="D337" s="32">
        <f t="shared" si="8"/>
        <v>1674.0000000000002</v>
      </c>
      <c r="E337" s="9">
        <v>18</v>
      </c>
      <c r="F337" s="9">
        <v>30</v>
      </c>
      <c r="G337" s="9">
        <v>61.8</v>
      </c>
      <c r="H337" s="9">
        <v>86</v>
      </c>
      <c r="I337" s="9">
        <v>100.6</v>
      </c>
      <c r="J337" s="9">
        <v>59.6</v>
      </c>
      <c r="K337" s="9">
        <v>26.299999999999997</v>
      </c>
      <c r="L337" s="9">
        <v>36</v>
      </c>
      <c r="M337" s="9">
        <v>0</v>
      </c>
      <c r="N337" s="9">
        <v>0</v>
      </c>
      <c r="O337" s="9">
        <v>61.900000000000006</v>
      </c>
      <c r="P337" s="9">
        <v>89.5</v>
      </c>
      <c r="Q337" s="9">
        <v>58.2</v>
      </c>
      <c r="R337" s="9">
        <v>0</v>
      </c>
      <c r="S337" s="9">
        <v>14.3</v>
      </c>
      <c r="T337" s="9">
        <v>200.5</v>
      </c>
      <c r="U337" s="9">
        <v>58.1</v>
      </c>
      <c r="V337" s="9">
        <v>69.7</v>
      </c>
      <c r="W337" s="9">
        <v>112.8</v>
      </c>
      <c r="X337" s="9">
        <v>52.5</v>
      </c>
      <c r="Y337" s="9">
        <v>7</v>
      </c>
      <c r="Z337" s="9">
        <v>18.2</v>
      </c>
      <c r="AA337" s="9">
        <v>9.1000000000000014</v>
      </c>
      <c r="AB337" s="9">
        <v>50.7</v>
      </c>
      <c r="AC337" s="9">
        <v>0</v>
      </c>
      <c r="AD337" s="9">
        <v>68.5</v>
      </c>
      <c r="AE337" s="9">
        <v>45.400000000000006</v>
      </c>
      <c r="AF337" s="9">
        <v>0</v>
      </c>
      <c r="AG337" s="9">
        <v>146.69999999999999</v>
      </c>
      <c r="AH337" s="9">
        <v>10.5</v>
      </c>
      <c r="AI337" s="9">
        <v>79.5</v>
      </c>
      <c r="AJ337" s="9">
        <v>102.60000000000001</v>
      </c>
      <c r="AK337" s="9">
        <v>0</v>
      </c>
      <c r="AL337" s="9">
        <v>0</v>
      </c>
      <c r="AM337" s="276"/>
      <c r="AN337" s="61"/>
      <c r="AP337" s="265"/>
      <c r="AQ337" s="61"/>
      <c r="AS337" s="49"/>
    </row>
    <row r="338" spans="1:45" ht="15.75">
      <c r="A338" s="106" t="s">
        <v>2725</v>
      </c>
      <c r="B338" s="3"/>
      <c r="C338" s="3"/>
      <c r="D338" s="32">
        <f t="shared" si="8"/>
        <v>2324.9</v>
      </c>
      <c r="E338" s="9">
        <v>105.4</v>
      </c>
      <c r="F338" s="9">
        <v>45.7</v>
      </c>
      <c r="G338" s="9">
        <v>0</v>
      </c>
      <c r="H338" s="9">
        <v>27.500000000000004</v>
      </c>
      <c r="I338" s="9">
        <v>46.5</v>
      </c>
      <c r="J338" s="9">
        <v>10.799999999999999</v>
      </c>
      <c r="K338" s="9">
        <v>76.400000000000006</v>
      </c>
      <c r="L338" s="9">
        <v>86.5</v>
      </c>
      <c r="M338" s="9">
        <v>50.1</v>
      </c>
      <c r="N338" s="9">
        <v>66.5</v>
      </c>
      <c r="O338" s="9">
        <v>21.3</v>
      </c>
      <c r="P338" s="9">
        <v>0</v>
      </c>
      <c r="Q338" s="9">
        <v>166.9</v>
      </c>
      <c r="R338" s="9">
        <v>47.3</v>
      </c>
      <c r="S338" s="9">
        <v>50.7</v>
      </c>
      <c r="T338" s="9">
        <v>72</v>
      </c>
      <c r="U338" s="9">
        <v>61.900000000000006</v>
      </c>
      <c r="V338" s="9">
        <v>96.3</v>
      </c>
      <c r="W338" s="9">
        <v>87.7</v>
      </c>
      <c r="X338" s="9">
        <v>0</v>
      </c>
      <c r="Y338" s="9">
        <v>79.099999999999994</v>
      </c>
      <c r="Z338" s="9">
        <v>145.19999999999999</v>
      </c>
      <c r="AA338" s="9">
        <v>84.399999999999991</v>
      </c>
      <c r="AB338" s="9">
        <v>93.5</v>
      </c>
      <c r="AC338" s="9">
        <v>44</v>
      </c>
      <c r="AD338" s="9">
        <v>84.800000000000011</v>
      </c>
      <c r="AE338" s="9">
        <v>140.1</v>
      </c>
      <c r="AF338" s="9">
        <v>0</v>
      </c>
      <c r="AG338" s="9">
        <v>134.4</v>
      </c>
      <c r="AH338" s="9">
        <v>98.5</v>
      </c>
      <c r="AI338" s="9">
        <v>73.5</v>
      </c>
      <c r="AJ338" s="9">
        <v>82.5</v>
      </c>
      <c r="AK338" s="9">
        <v>89.4</v>
      </c>
      <c r="AL338" s="9">
        <v>56</v>
      </c>
      <c r="AM338" s="106"/>
      <c r="AN338" s="61"/>
      <c r="AP338" s="265"/>
      <c r="AQ338" s="61"/>
      <c r="AS338" s="49"/>
    </row>
    <row r="339" spans="1:45" ht="15.75">
      <c r="A339" s="106" t="s">
        <v>704</v>
      </c>
      <c r="B339" s="3"/>
      <c r="C339" s="3"/>
      <c r="D339" s="32">
        <f t="shared" si="8"/>
        <v>2301.8999999999996</v>
      </c>
      <c r="E339" s="9">
        <v>106.1</v>
      </c>
      <c r="F339" s="9">
        <v>44.400000000000006</v>
      </c>
      <c r="G339" s="9">
        <v>111.1</v>
      </c>
      <c r="H339" s="9">
        <v>99</v>
      </c>
      <c r="I339" s="9">
        <v>126.4</v>
      </c>
      <c r="J339" s="9">
        <v>60</v>
      </c>
      <c r="K339" s="9">
        <v>14.3</v>
      </c>
      <c r="L339" s="9">
        <v>97.5</v>
      </c>
      <c r="M339" s="9">
        <v>97.4</v>
      </c>
      <c r="N339" s="9">
        <v>16.5</v>
      </c>
      <c r="O339" s="9">
        <v>10.799999999999999</v>
      </c>
      <c r="P339" s="9">
        <v>42</v>
      </c>
      <c r="Q339" s="9">
        <v>91</v>
      </c>
      <c r="R339" s="9">
        <v>38.5</v>
      </c>
      <c r="S339" s="9">
        <v>23.3</v>
      </c>
      <c r="T339" s="9">
        <v>39</v>
      </c>
      <c r="U339" s="9">
        <v>34.299999999999997</v>
      </c>
      <c r="V339" s="9">
        <v>100.8</v>
      </c>
      <c r="W339" s="9">
        <v>15.6</v>
      </c>
      <c r="X339" s="9">
        <v>11.700000000000001</v>
      </c>
      <c r="Y339" s="9">
        <v>52</v>
      </c>
      <c r="Z339" s="9">
        <v>93.1</v>
      </c>
      <c r="AA339" s="9">
        <v>48</v>
      </c>
      <c r="AB339" s="9">
        <v>53.8</v>
      </c>
      <c r="AC339" s="9">
        <v>96.5</v>
      </c>
      <c r="AD339" s="9">
        <v>100.8</v>
      </c>
      <c r="AE339" s="9">
        <v>187.5</v>
      </c>
      <c r="AF339" s="9">
        <v>0</v>
      </c>
      <c r="AG339" s="9">
        <v>149.1</v>
      </c>
      <c r="AH339" s="9">
        <v>63.7</v>
      </c>
      <c r="AI339" s="9">
        <v>35</v>
      </c>
      <c r="AJ339" s="9">
        <v>70.2</v>
      </c>
      <c r="AK339" s="9">
        <v>55</v>
      </c>
      <c r="AL339" s="9">
        <v>117.5</v>
      </c>
      <c r="AM339" s="106"/>
      <c r="AN339" s="61"/>
      <c r="AP339" s="265"/>
      <c r="AQ339" s="61"/>
      <c r="AS339" s="49"/>
    </row>
    <row r="340" spans="1:45" ht="15.75">
      <c r="A340" s="106" t="s">
        <v>2724</v>
      </c>
      <c r="B340" s="3"/>
      <c r="C340" s="3"/>
      <c r="D340" s="32">
        <f t="shared" si="8"/>
        <v>1060.3</v>
      </c>
      <c r="E340" s="9">
        <v>56.1</v>
      </c>
      <c r="F340" s="9">
        <v>75.900000000000006</v>
      </c>
      <c r="G340" s="9">
        <v>32.800000000000004</v>
      </c>
      <c r="H340" s="9">
        <v>104.5</v>
      </c>
      <c r="I340" s="9">
        <v>16.5</v>
      </c>
      <c r="J340" s="9">
        <v>74.5</v>
      </c>
      <c r="K340" s="9">
        <v>23</v>
      </c>
      <c r="L340" s="9">
        <v>0</v>
      </c>
      <c r="M340" s="9">
        <v>0</v>
      </c>
      <c r="N340" s="9">
        <v>58.3</v>
      </c>
      <c r="O340" s="9">
        <v>2.4</v>
      </c>
      <c r="P340" s="9">
        <v>25.5</v>
      </c>
      <c r="Q340" s="9">
        <v>85.4</v>
      </c>
      <c r="R340" s="9">
        <v>56</v>
      </c>
      <c r="S340" s="9">
        <v>0</v>
      </c>
      <c r="T340" s="9">
        <v>45</v>
      </c>
      <c r="U340" s="9">
        <v>1.5</v>
      </c>
      <c r="V340" s="9">
        <v>36</v>
      </c>
      <c r="W340" s="9">
        <v>10.799999999999999</v>
      </c>
      <c r="X340" s="9">
        <v>0</v>
      </c>
      <c r="Y340" s="9">
        <v>10.6</v>
      </c>
      <c r="Z340" s="9">
        <v>18.2</v>
      </c>
      <c r="AA340" s="9">
        <v>30</v>
      </c>
      <c r="AB340" s="9">
        <v>11.000000000000002</v>
      </c>
      <c r="AC340" s="9">
        <v>0</v>
      </c>
      <c r="AD340" s="9">
        <v>20.8</v>
      </c>
      <c r="AE340" s="9">
        <v>7</v>
      </c>
      <c r="AF340" s="9">
        <v>40.799999999999997</v>
      </c>
      <c r="AG340" s="9">
        <v>112.5</v>
      </c>
      <c r="AH340" s="9">
        <v>34.200000000000003</v>
      </c>
      <c r="AI340" s="9">
        <v>48.5</v>
      </c>
      <c r="AJ340" s="9">
        <v>3</v>
      </c>
      <c r="AK340" s="9">
        <v>0</v>
      </c>
      <c r="AL340" s="9">
        <v>19.5</v>
      </c>
      <c r="AM340" s="106"/>
      <c r="AN340" s="61"/>
      <c r="AP340" s="265"/>
      <c r="AQ340" s="61"/>
      <c r="AS340" s="49"/>
    </row>
    <row r="341" spans="1:45" ht="15.75">
      <c r="A341" s="277" t="s">
        <v>2318</v>
      </c>
      <c r="B341" s="3"/>
      <c r="C341" s="3"/>
      <c r="D341" s="32">
        <f t="shared" si="8"/>
        <v>2066.6000000000004</v>
      </c>
      <c r="E341" s="9">
        <v>112</v>
      </c>
      <c r="F341" s="9">
        <v>0</v>
      </c>
      <c r="G341" s="9">
        <v>60</v>
      </c>
      <c r="H341" s="9">
        <v>30</v>
      </c>
      <c r="I341" s="9">
        <v>117.4</v>
      </c>
      <c r="J341" s="9">
        <v>22.4</v>
      </c>
      <c r="K341" s="9">
        <v>24</v>
      </c>
      <c r="L341" s="9">
        <v>56</v>
      </c>
      <c r="M341" s="9">
        <v>52</v>
      </c>
      <c r="N341" s="9">
        <v>0</v>
      </c>
      <c r="O341" s="9">
        <v>101</v>
      </c>
      <c r="P341" s="9">
        <v>116</v>
      </c>
      <c r="Q341" s="9">
        <v>145.4</v>
      </c>
      <c r="R341" s="9">
        <v>3.5999999999999996</v>
      </c>
      <c r="S341" s="9">
        <v>0</v>
      </c>
      <c r="T341" s="9">
        <v>16.900000000000002</v>
      </c>
      <c r="U341" s="9">
        <v>86</v>
      </c>
      <c r="V341" s="9">
        <v>190.00000000000003</v>
      </c>
      <c r="W341" s="9">
        <v>65.8</v>
      </c>
      <c r="X341" s="9">
        <v>49</v>
      </c>
      <c r="Y341" s="9">
        <v>56</v>
      </c>
      <c r="Z341" s="9">
        <v>77</v>
      </c>
      <c r="AA341" s="9">
        <v>56</v>
      </c>
      <c r="AB341" s="9">
        <v>0</v>
      </c>
      <c r="AC341" s="9">
        <v>45.5</v>
      </c>
      <c r="AD341" s="9">
        <v>51.6</v>
      </c>
      <c r="AE341" s="9">
        <v>116.4</v>
      </c>
      <c r="AF341" s="9">
        <v>57.4</v>
      </c>
      <c r="AG341" s="9">
        <v>75.400000000000006</v>
      </c>
      <c r="AH341" s="9">
        <v>101.5</v>
      </c>
      <c r="AI341" s="9">
        <v>0</v>
      </c>
      <c r="AJ341" s="9">
        <v>122.3</v>
      </c>
      <c r="AK341" s="9">
        <v>0</v>
      </c>
      <c r="AL341" s="9">
        <v>60</v>
      </c>
      <c r="AM341" s="277"/>
      <c r="AN341" s="61"/>
      <c r="AP341" s="265"/>
      <c r="AQ341" s="61"/>
      <c r="AS341" s="49"/>
    </row>
    <row r="342" spans="1:45" ht="15.75">
      <c r="A342" s="106" t="s">
        <v>3614</v>
      </c>
      <c r="B342" s="3"/>
      <c r="C342" s="3"/>
      <c r="D342" s="32">
        <f t="shared" si="8"/>
        <v>1686.3000000000002</v>
      </c>
      <c r="E342" s="9">
        <v>47.4</v>
      </c>
      <c r="F342" s="9">
        <v>44.5</v>
      </c>
      <c r="G342" s="9">
        <v>116.10000000000001</v>
      </c>
      <c r="H342" s="9">
        <v>135.19999999999999</v>
      </c>
      <c r="I342" s="9">
        <v>71.5</v>
      </c>
      <c r="J342" s="9">
        <v>65</v>
      </c>
      <c r="K342" s="9">
        <v>57.2</v>
      </c>
      <c r="L342" s="9">
        <v>42</v>
      </c>
      <c r="M342" s="9">
        <v>47.3</v>
      </c>
      <c r="N342" s="9">
        <v>45.5</v>
      </c>
      <c r="O342" s="9">
        <v>59</v>
      </c>
      <c r="P342" s="9">
        <v>45.5</v>
      </c>
      <c r="Q342" s="9">
        <v>56.5</v>
      </c>
      <c r="R342" s="9">
        <v>38.5</v>
      </c>
      <c r="S342" s="9">
        <v>26.200000000000003</v>
      </c>
      <c r="T342" s="9">
        <v>0</v>
      </c>
      <c r="U342" s="9">
        <v>45</v>
      </c>
      <c r="V342" s="9">
        <v>50.2</v>
      </c>
      <c r="W342" s="9">
        <v>14.3</v>
      </c>
      <c r="X342" s="9">
        <v>0</v>
      </c>
      <c r="Y342" s="9">
        <v>14.3</v>
      </c>
      <c r="Z342" s="9">
        <v>10.799999999999999</v>
      </c>
      <c r="AA342" s="9">
        <v>4.1999999999999993</v>
      </c>
      <c r="AB342" s="9">
        <v>67.7</v>
      </c>
      <c r="AC342" s="9">
        <v>66</v>
      </c>
      <c r="AD342" s="9">
        <v>116.2</v>
      </c>
      <c r="AE342" s="9">
        <v>132.80000000000001</v>
      </c>
      <c r="AF342" s="9">
        <v>0</v>
      </c>
      <c r="AG342" s="9">
        <v>135.4</v>
      </c>
      <c r="AH342" s="9">
        <v>1.3</v>
      </c>
      <c r="AI342" s="9">
        <v>56.8</v>
      </c>
      <c r="AJ342" s="9">
        <v>29.9</v>
      </c>
      <c r="AK342" s="9">
        <v>0</v>
      </c>
      <c r="AL342" s="9">
        <v>44</v>
      </c>
      <c r="AM342" s="106"/>
      <c r="AN342" s="61"/>
      <c r="AP342" s="265"/>
      <c r="AQ342" s="61"/>
      <c r="AS342" s="49"/>
    </row>
    <row r="343" spans="1:45" ht="15.75">
      <c r="A343" s="106" t="s">
        <v>2707</v>
      </c>
      <c r="B343" s="3"/>
      <c r="C343" s="3"/>
      <c r="D343" s="32">
        <f t="shared" si="8"/>
        <v>1601.3</v>
      </c>
      <c r="E343" s="9">
        <v>90.9</v>
      </c>
      <c r="F343" s="9">
        <v>0</v>
      </c>
      <c r="G343" s="9">
        <v>75.099999999999994</v>
      </c>
      <c r="H343" s="9">
        <v>70</v>
      </c>
      <c r="I343" s="9">
        <v>56</v>
      </c>
      <c r="J343" s="9">
        <v>64.599999999999994</v>
      </c>
      <c r="K343" s="9">
        <v>15.6</v>
      </c>
      <c r="L343" s="9">
        <v>60</v>
      </c>
      <c r="M343" s="9">
        <v>99.4</v>
      </c>
      <c r="N343" s="9">
        <v>21</v>
      </c>
      <c r="O343" s="9">
        <v>48.9</v>
      </c>
      <c r="P343" s="9">
        <v>49</v>
      </c>
      <c r="Q343" s="9">
        <v>50.4</v>
      </c>
      <c r="R343" s="9">
        <v>0</v>
      </c>
      <c r="S343" s="9">
        <v>3.5999999999999996</v>
      </c>
      <c r="T343" s="9">
        <v>0</v>
      </c>
      <c r="U343" s="9">
        <v>0</v>
      </c>
      <c r="V343" s="9">
        <v>48.6</v>
      </c>
      <c r="W343" s="9">
        <v>0</v>
      </c>
      <c r="X343" s="9">
        <v>35</v>
      </c>
      <c r="Y343" s="9">
        <v>93</v>
      </c>
      <c r="Z343" s="9">
        <v>78.5</v>
      </c>
      <c r="AA343" s="9">
        <v>0</v>
      </c>
      <c r="AB343" s="9">
        <v>0</v>
      </c>
      <c r="AC343" s="9">
        <v>49</v>
      </c>
      <c r="AD343" s="9">
        <v>59.3</v>
      </c>
      <c r="AE343" s="9">
        <v>141.30000000000001</v>
      </c>
      <c r="AF343" s="9">
        <v>0</v>
      </c>
      <c r="AG343" s="9">
        <v>79.8</v>
      </c>
      <c r="AH343" s="9">
        <v>76.199999999999989</v>
      </c>
      <c r="AI343" s="9">
        <v>0</v>
      </c>
      <c r="AJ343" s="9">
        <v>87.5</v>
      </c>
      <c r="AK343" s="9">
        <v>50.1</v>
      </c>
      <c r="AL343" s="9">
        <v>98.5</v>
      </c>
      <c r="AM343" s="106"/>
      <c r="AN343" s="61"/>
      <c r="AP343" s="265"/>
      <c r="AQ343" s="61"/>
      <c r="AS343" s="49"/>
    </row>
    <row r="344" spans="1:45" ht="15.75">
      <c r="A344" s="106" t="s">
        <v>700</v>
      </c>
      <c r="B344" s="3"/>
      <c r="C344" s="3"/>
      <c r="D344" s="32">
        <f t="shared" si="8"/>
        <v>1952.1999999999996</v>
      </c>
      <c r="E344" s="9">
        <v>35.299999999999997</v>
      </c>
      <c r="F344" s="9">
        <v>90.2</v>
      </c>
      <c r="G344" s="9">
        <v>0</v>
      </c>
      <c r="H344" s="9">
        <v>16.5</v>
      </c>
      <c r="I344" s="9">
        <v>148</v>
      </c>
      <c r="J344" s="9">
        <v>16.900000000000002</v>
      </c>
      <c r="K344" s="9">
        <v>75.400000000000006</v>
      </c>
      <c r="L344" s="9">
        <v>60</v>
      </c>
      <c r="M344" s="9">
        <v>10.799999999999999</v>
      </c>
      <c r="N344" s="9">
        <v>45</v>
      </c>
      <c r="O344" s="9">
        <v>0</v>
      </c>
      <c r="P344" s="9">
        <v>92.600000000000009</v>
      </c>
      <c r="Q344" s="9">
        <v>56</v>
      </c>
      <c r="R344" s="9">
        <v>119.5</v>
      </c>
      <c r="S344" s="9">
        <v>7.7000000000000011</v>
      </c>
      <c r="T344" s="9">
        <v>130.4</v>
      </c>
      <c r="U344" s="9">
        <v>50.6</v>
      </c>
      <c r="V344" s="9">
        <v>90.6</v>
      </c>
      <c r="W344" s="9">
        <v>0</v>
      </c>
      <c r="X344" s="9">
        <v>21.200000000000003</v>
      </c>
      <c r="Y344" s="9">
        <v>60</v>
      </c>
      <c r="Z344" s="9">
        <v>60</v>
      </c>
      <c r="AA344" s="9">
        <v>47.1</v>
      </c>
      <c r="AB344" s="9">
        <v>139</v>
      </c>
      <c r="AC344" s="9">
        <v>62.3</v>
      </c>
      <c r="AD344" s="9">
        <v>121.10000000000001</v>
      </c>
      <c r="AE344" s="9">
        <v>60</v>
      </c>
      <c r="AF344" s="9">
        <v>28.8</v>
      </c>
      <c r="AG344" s="9">
        <v>84.2</v>
      </c>
      <c r="AH344" s="9">
        <v>96.1</v>
      </c>
      <c r="AI344" s="9">
        <v>18.299999999999997</v>
      </c>
      <c r="AJ344" s="9">
        <v>60</v>
      </c>
      <c r="AK344" s="9">
        <v>0</v>
      </c>
      <c r="AL344" s="9">
        <v>48.6</v>
      </c>
      <c r="AM344" s="106"/>
      <c r="AN344" s="61"/>
      <c r="AP344" s="265"/>
      <c r="AQ344" s="61"/>
      <c r="AS344" s="49"/>
    </row>
    <row r="345" spans="1:45" ht="15.75">
      <c r="A345" s="276" t="s">
        <v>21</v>
      </c>
      <c r="B345" s="3"/>
      <c r="C345" s="3"/>
      <c r="D345" s="32">
        <f t="shared" si="8"/>
        <v>1818.6</v>
      </c>
      <c r="E345" s="9">
        <v>54.4</v>
      </c>
      <c r="F345" s="9">
        <v>7.7000000000000011</v>
      </c>
      <c r="G345" s="9">
        <v>90.4</v>
      </c>
      <c r="H345" s="9">
        <v>115.2</v>
      </c>
      <c r="I345" s="9">
        <v>98.7</v>
      </c>
      <c r="J345" s="9">
        <v>93.5</v>
      </c>
      <c r="K345" s="9">
        <v>0</v>
      </c>
      <c r="L345" s="9">
        <v>56</v>
      </c>
      <c r="M345" s="9">
        <v>97</v>
      </c>
      <c r="N345" s="9">
        <v>21</v>
      </c>
      <c r="O345" s="9">
        <v>52</v>
      </c>
      <c r="P345" s="9">
        <v>93.5</v>
      </c>
      <c r="Q345" s="9">
        <v>108.3</v>
      </c>
      <c r="R345" s="9">
        <v>1.3</v>
      </c>
      <c r="S345" s="9">
        <v>0</v>
      </c>
      <c r="T345" s="9">
        <v>14.3</v>
      </c>
      <c r="U345" s="9">
        <v>48</v>
      </c>
      <c r="V345" s="9">
        <v>11.700000000000001</v>
      </c>
      <c r="W345" s="9">
        <v>0</v>
      </c>
      <c r="X345" s="9">
        <v>0</v>
      </c>
      <c r="Y345" s="9">
        <v>56</v>
      </c>
      <c r="Z345" s="9">
        <v>73.8</v>
      </c>
      <c r="AA345" s="9">
        <v>0</v>
      </c>
      <c r="AB345" s="9">
        <v>0</v>
      </c>
      <c r="AC345" s="9">
        <v>49</v>
      </c>
      <c r="AD345" s="9">
        <v>55.9</v>
      </c>
      <c r="AE345" s="9">
        <v>182.7</v>
      </c>
      <c r="AF345" s="9">
        <v>48.3</v>
      </c>
      <c r="AG345" s="9">
        <v>105.29999999999998</v>
      </c>
      <c r="AH345" s="9">
        <v>70.3</v>
      </c>
      <c r="AI345" s="9">
        <v>0</v>
      </c>
      <c r="AJ345" s="9">
        <v>81.300000000000011</v>
      </c>
      <c r="AK345" s="9">
        <v>73</v>
      </c>
      <c r="AL345" s="9">
        <v>60</v>
      </c>
      <c r="AM345" s="276"/>
      <c r="AN345" s="61"/>
      <c r="AP345" s="265"/>
      <c r="AQ345" s="61"/>
      <c r="AS345" s="49"/>
    </row>
    <row r="346" spans="1:45" ht="15.75">
      <c r="A346" s="106" t="s">
        <v>141</v>
      </c>
      <c r="B346" s="3"/>
      <c r="C346" s="3"/>
      <c r="D346" s="32">
        <f t="shared" si="8"/>
        <v>1668.1499999999999</v>
      </c>
      <c r="E346" s="9">
        <v>36</v>
      </c>
      <c r="F346" s="9">
        <v>24.8</v>
      </c>
      <c r="G346" s="9">
        <v>83.399999999999991</v>
      </c>
      <c r="H346" s="9">
        <v>126</v>
      </c>
      <c r="I346" s="9">
        <v>2.2000000000000002</v>
      </c>
      <c r="J346" s="9">
        <v>56</v>
      </c>
      <c r="K346" s="9">
        <v>12.100000000000001</v>
      </c>
      <c r="L346" s="9">
        <v>97</v>
      </c>
      <c r="M346" s="9">
        <v>49.6</v>
      </c>
      <c r="N346" s="9">
        <v>28</v>
      </c>
      <c r="O346" s="9">
        <v>89.6</v>
      </c>
      <c r="P346" s="9">
        <v>0</v>
      </c>
      <c r="Q346" s="9">
        <v>116.9</v>
      </c>
      <c r="R346" s="9">
        <v>52</v>
      </c>
      <c r="S346" s="9">
        <v>13.2</v>
      </c>
      <c r="T346" s="9">
        <v>130.5</v>
      </c>
      <c r="U346" s="9">
        <v>1.1000000000000001</v>
      </c>
      <c r="V346" s="9">
        <v>36</v>
      </c>
      <c r="W346" s="9">
        <v>0</v>
      </c>
      <c r="X346" s="9">
        <v>27.9</v>
      </c>
      <c r="Y346" s="9">
        <v>48</v>
      </c>
      <c r="Z346" s="9">
        <v>64.900000000000006</v>
      </c>
      <c r="AA346" s="9">
        <v>0</v>
      </c>
      <c r="AB346" s="9">
        <v>0</v>
      </c>
      <c r="AC346" s="9">
        <v>4.8</v>
      </c>
      <c r="AD346" s="9">
        <v>12.100000000000001</v>
      </c>
      <c r="AE346" s="9">
        <v>172.95000000000002</v>
      </c>
      <c r="AF346" s="9">
        <v>15.6</v>
      </c>
      <c r="AG346" s="9">
        <v>112.1</v>
      </c>
      <c r="AH346" s="9">
        <v>57.8</v>
      </c>
      <c r="AI346" s="9">
        <v>15.6</v>
      </c>
      <c r="AJ346" s="9">
        <v>67.5</v>
      </c>
      <c r="AK346" s="9">
        <v>52.5</v>
      </c>
      <c r="AL346" s="9">
        <v>62</v>
      </c>
      <c r="AM346" s="106"/>
      <c r="AN346" s="61"/>
      <c r="AP346" s="265"/>
      <c r="AQ346" s="61"/>
      <c r="AS346" s="49"/>
    </row>
    <row r="347" spans="1:45" ht="15.75">
      <c r="A347" s="106" t="s">
        <v>2189</v>
      </c>
      <c r="B347" s="3"/>
      <c r="C347" s="3"/>
      <c r="D347" s="32">
        <f t="shared" si="8"/>
        <v>1285.8999999999999</v>
      </c>
      <c r="E347" s="9">
        <v>21</v>
      </c>
      <c r="F347" s="9">
        <v>18.2</v>
      </c>
      <c r="G347" s="9">
        <v>50.3</v>
      </c>
      <c r="H347" s="9">
        <v>159.6</v>
      </c>
      <c r="I347" s="9">
        <v>64.599999999999994</v>
      </c>
      <c r="J347" s="9">
        <v>79.5</v>
      </c>
      <c r="K347" s="9">
        <v>28</v>
      </c>
      <c r="L347" s="9">
        <v>7.6</v>
      </c>
      <c r="M347" s="9">
        <v>7</v>
      </c>
      <c r="N347" s="9">
        <v>0</v>
      </c>
      <c r="O347" s="9">
        <v>27</v>
      </c>
      <c r="P347" s="9">
        <v>51.5</v>
      </c>
      <c r="Q347" s="9">
        <v>0</v>
      </c>
      <c r="R347" s="9">
        <v>38.5</v>
      </c>
      <c r="S347" s="9">
        <v>9.2000000000000011</v>
      </c>
      <c r="T347" s="9">
        <v>91</v>
      </c>
      <c r="U347" s="9">
        <v>1.4</v>
      </c>
      <c r="V347" s="9">
        <v>18.200000000000003</v>
      </c>
      <c r="W347" s="9">
        <v>46.7</v>
      </c>
      <c r="X347" s="9">
        <v>41.6</v>
      </c>
      <c r="Y347" s="9">
        <v>26.9</v>
      </c>
      <c r="Z347" s="9">
        <v>24.6</v>
      </c>
      <c r="AA347" s="9">
        <v>64.7</v>
      </c>
      <c r="AB347" s="9">
        <v>42</v>
      </c>
      <c r="AC347" s="9">
        <v>0</v>
      </c>
      <c r="AD347" s="9">
        <v>113.3</v>
      </c>
      <c r="AE347" s="9">
        <v>22</v>
      </c>
      <c r="AF347" s="9">
        <v>35.700000000000003</v>
      </c>
      <c r="AG347" s="9">
        <v>8.1</v>
      </c>
      <c r="AH347" s="9">
        <v>76.3</v>
      </c>
      <c r="AI347" s="9">
        <v>51.8</v>
      </c>
      <c r="AJ347" s="9">
        <v>0</v>
      </c>
      <c r="AK347" s="9">
        <v>44</v>
      </c>
      <c r="AL347" s="9">
        <v>15.6</v>
      </c>
      <c r="AM347" s="106"/>
      <c r="AN347" s="61"/>
      <c r="AP347" s="265"/>
      <c r="AQ347" s="61"/>
      <c r="AS347" s="49"/>
    </row>
    <row r="348" spans="1:45" ht="15.75">
      <c r="A348" s="277" t="s">
        <v>1667</v>
      </c>
      <c r="B348" s="3"/>
      <c r="C348" s="3"/>
      <c r="D348" s="32">
        <f t="shared" si="8"/>
        <v>1107.1999999999998</v>
      </c>
      <c r="E348" s="9">
        <v>27.500000000000004</v>
      </c>
      <c r="F348" s="9">
        <v>0</v>
      </c>
      <c r="G348" s="9">
        <v>29.7</v>
      </c>
      <c r="H348" s="9">
        <v>145.5</v>
      </c>
      <c r="I348" s="9">
        <v>56</v>
      </c>
      <c r="J348" s="9">
        <v>60</v>
      </c>
      <c r="K348" s="9">
        <v>16.900000000000002</v>
      </c>
      <c r="L348" s="9">
        <v>3</v>
      </c>
      <c r="M348" s="9">
        <v>9.1</v>
      </c>
      <c r="N348" s="9">
        <v>0</v>
      </c>
      <c r="O348" s="9">
        <v>54.9</v>
      </c>
      <c r="P348" s="9">
        <v>75.900000000000006</v>
      </c>
      <c r="Q348" s="9">
        <v>76</v>
      </c>
      <c r="R348" s="9">
        <v>56</v>
      </c>
      <c r="S348" s="9">
        <v>3.9000000000000004</v>
      </c>
      <c r="T348" s="9">
        <v>60</v>
      </c>
      <c r="U348" s="9">
        <v>0</v>
      </c>
      <c r="V348" s="9">
        <v>13.799999999999999</v>
      </c>
      <c r="W348" s="9">
        <v>67.5</v>
      </c>
      <c r="X348" s="9">
        <v>2.4</v>
      </c>
      <c r="Y348" s="9">
        <v>19.5</v>
      </c>
      <c r="Z348" s="9">
        <v>22.5</v>
      </c>
      <c r="AA348" s="9">
        <v>24.4</v>
      </c>
      <c r="AB348" s="9">
        <v>51</v>
      </c>
      <c r="AC348" s="9">
        <v>0</v>
      </c>
      <c r="AD348" s="9">
        <v>56</v>
      </c>
      <c r="AE348" s="9">
        <v>57.7</v>
      </c>
      <c r="AF348" s="9">
        <v>7</v>
      </c>
      <c r="AG348" s="9">
        <v>3.9000000000000004</v>
      </c>
      <c r="AH348" s="9">
        <v>66</v>
      </c>
      <c r="AI348" s="9">
        <v>11.700000000000001</v>
      </c>
      <c r="AJ348" s="9">
        <v>10.799999999999999</v>
      </c>
      <c r="AK348" s="9">
        <v>6</v>
      </c>
      <c r="AL348" s="9">
        <v>12.6</v>
      </c>
      <c r="AM348" s="277"/>
      <c r="AN348" s="61"/>
      <c r="AP348" s="265"/>
      <c r="AQ348" s="61"/>
      <c r="AS348" s="49"/>
    </row>
    <row r="349" spans="1:45" ht="15.75">
      <c r="A349" s="276" t="s">
        <v>3615</v>
      </c>
      <c r="B349" s="3"/>
      <c r="C349" s="3"/>
      <c r="D349" s="32">
        <f t="shared" ref="D349:D380" si="9">SUM(E349:DZ349)</f>
        <v>2026.8000000000004</v>
      </c>
      <c r="E349" s="9">
        <v>137.5</v>
      </c>
      <c r="F349" s="9">
        <v>52.7</v>
      </c>
      <c r="G349" s="9">
        <v>0</v>
      </c>
      <c r="H349" s="9">
        <v>30</v>
      </c>
      <c r="I349" s="9">
        <v>67.2</v>
      </c>
      <c r="J349" s="9">
        <v>4.1999999999999993</v>
      </c>
      <c r="K349" s="9">
        <v>25.9</v>
      </c>
      <c r="L349" s="9">
        <v>48</v>
      </c>
      <c r="M349" s="9">
        <v>104.5</v>
      </c>
      <c r="N349" s="9">
        <v>55.000000000000007</v>
      </c>
      <c r="O349" s="9">
        <v>93</v>
      </c>
      <c r="P349" s="9">
        <v>48</v>
      </c>
      <c r="Q349" s="9">
        <v>145</v>
      </c>
      <c r="R349" s="9">
        <v>0</v>
      </c>
      <c r="S349" s="9">
        <v>18.2</v>
      </c>
      <c r="T349" s="9">
        <v>90</v>
      </c>
      <c r="U349" s="9">
        <v>82.4</v>
      </c>
      <c r="V349" s="9">
        <v>111.4</v>
      </c>
      <c r="W349" s="9">
        <v>18.2</v>
      </c>
      <c r="X349" s="9">
        <v>4.4000000000000004</v>
      </c>
      <c r="Y349" s="9">
        <v>48</v>
      </c>
      <c r="Z349" s="9">
        <v>48</v>
      </c>
      <c r="AA349" s="9">
        <v>60</v>
      </c>
      <c r="AB349" s="9">
        <v>44</v>
      </c>
      <c r="AC349" s="9">
        <v>48.4</v>
      </c>
      <c r="AD349" s="9">
        <v>53.9</v>
      </c>
      <c r="AE349" s="9">
        <v>162</v>
      </c>
      <c r="AF349" s="9">
        <v>0</v>
      </c>
      <c r="AG349" s="9">
        <v>77.099999999999994</v>
      </c>
      <c r="AH349" s="9">
        <v>58.5</v>
      </c>
      <c r="AI349" s="9">
        <v>79.399999999999991</v>
      </c>
      <c r="AJ349" s="9">
        <v>52.4</v>
      </c>
      <c r="AK349" s="9">
        <v>115.50000000000001</v>
      </c>
      <c r="AL349" s="9">
        <v>44</v>
      </c>
      <c r="AM349" s="276"/>
      <c r="AN349" s="61"/>
      <c r="AP349" s="265"/>
      <c r="AQ349" s="61"/>
      <c r="AS349" s="49"/>
    </row>
    <row r="350" spans="1:45" ht="15.75">
      <c r="A350" s="106" t="s">
        <v>2718</v>
      </c>
      <c r="B350" s="3"/>
      <c r="C350" s="3"/>
      <c r="D350" s="32">
        <f t="shared" si="9"/>
        <v>1499.9999999999998</v>
      </c>
      <c r="E350" s="9">
        <v>50.4</v>
      </c>
      <c r="F350" s="9">
        <v>45.6</v>
      </c>
      <c r="G350" s="9">
        <v>67.099999999999994</v>
      </c>
      <c r="H350" s="9">
        <v>60</v>
      </c>
      <c r="I350" s="9">
        <v>45.5</v>
      </c>
      <c r="J350" s="9">
        <v>81</v>
      </c>
      <c r="K350" s="9">
        <v>19.2</v>
      </c>
      <c r="L350" s="9">
        <v>102</v>
      </c>
      <c r="M350" s="9">
        <v>10.799999999999999</v>
      </c>
      <c r="N350" s="9">
        <v>13.2</v>
      </c>
      <c r="O350" s="9">
        <v>52.5</v>
      </c>
      <c r="P350" s="9">
        <v>0</v>
      </c>
      <c r="Q350" s="9">
        <v>74.5</v>
      </c>
      <c r="R350" s="9">
        <v>0</v>
      </c>
      <c r="S350" s="9">
        <v>31.4</v>
      </c>
      <c r="T350" s="9">
        <v>36</v>
      </c>
      <c r="U350" s="9">
        <v>37.200000000000003</v>
      </c>
      <c r="V350" s="9">
        <v>49</v>
      </c>
      <c r="W350" s="9">
        <v>18.2</v>
      </c>
      <c r="X350" s="9">
        <v>30</v>
      </c>
      <c r="Y350" s="9">
        <v>60</v>
      </c>
      <c r="Z350" s="9">
        <v>70.8</v>
      </c>
      <c r="AA350" s="9">
        <v>3.3000000000000003</v>
      </c>
      <c r="AB350" s="9">
        <v>48</v>
      </c>
      <c r="AC350" s="9">
        <v>48</v>
      </c>
      <c r="AD350" s="9">
        <v>56.400000000000006</v>
      </c>
      <c r="AE350" s="9">
        <v>116.5</v>
      </c>
      <c r="AF350" s="9">
        <v>15.6</v>
      </c>
      <c r="AG350" s="9">
        <v>104.3</v>
      </c>
      <c r="AH350" s="9">
        <v>71.7</v>
      </c>
      <c r="AI350" s="9">
        <v>0</v>
      </c>
      <c r="AJ350" s="9">
        <v>74.3</v>
      </c>
      <c r="AK350" s="9">
        <v>0</v>
      </c>
      <c r="AL350" s="9">
        <v>7.5</v>
      </c>
      <c r="AM350" s="106"/>
      <c r="AN350" s="61"/>
      <c r="AP350" s="265"/>
      <c r="AQ350" s="61"/>
      <c r="AS350" s="49"/>
    </row>
    <row r="351" spans="1:45" ht="15.75">
      <c r="A351" s="106" t="s">
        <v>2199</v>
      </c>
      <c r="B351" s="3"/>
      <c r="C351" s="3"/>
      <c r="D351" s="32">
        <f t="shared" si="9"/>
        <v>1391.5000000000002</v>
      </c>
      <c r="E351" s="9">
        <v>180</v>
      </c>
      <c r="F351" s="9">
        <v>14.3</v>
      </c>
      <c r="G351" s="9">
        <v>65.5</v>
      </c>
      <c r="H351" s="9">
        <v>56</v>
      </c>
      <c r="I351" s="9">
        <v>70.5</v>
      </c>
      <c r="J351" s="9">
        <v>63</v>
      </c>
      <c r="K351" s="9">
        <v>12.100000000000001</v>
      </c>
      <c r="L351" s="9">
        <v>0</v>
      </c>
      <c r="M351" s="9">
        <v>52</v>
      </c>
      <c r="N351" s="9">
        <v>0</v>
      </c>
      <c r="O351" s="9">
        <v>63.3</v>
      </c>
      <c r="P351" s="9">
        <v>0</v>
      </c>
      <c r="Q351" s="9">
        <v>189.4</v>
      </c>
      <c r="R351" s="9">
        <v>1.1000000000000001</v>
      </c>
      <c r="S351" s="9">
        <v>0</v>
      </c>
      <c r="T351" s="9">
        <v>48.6</v>
      </c>
      <c r="U351" s="9">
        <v>1.1000000000000001</v>
      </c>
      <c r="V351" s="9">
        <v>39</v>
      </c>
      <c r="W351" s="9">
        <v>0</v>
      </c>
      <c r="X351" s="9">
        <v>22</v>
      </c>
      <c r="Y351" s="9">
        <v>36</v>
      </c>
      <c r="Z351" s="9">
        <v>45</v>
      </c>
      <c r="AA351" s="9">
        <v>0</v>
      </c>
      <c r="AB351" s="9">
        <v>0</v>
      </c>
      <c r="AC351" s="9">
        <v>51.5</v>
      </c>
      <c r="AD351" s="9">
        <v>15.700000000000001</v>
      </c>
      <c r="AE351" s="9">
        <v>101.5</v>
      </c>
      <c r="AF351" s="9">
        <v>52.5</v>
      </c>
      <c r="AG351" s="9">
        <v>65.8</v>
      </c>
      <c r="AH351" s="9">
        <v>11.700000000000001</v>
      </c>
      <c r="AI351" s="9">
        <v>19.5</v>
      </c>
      <c r="AJ351" s="9">
        <v>27.699999999999996</v>
      </c>
      <c r="AK351" s="9">
        <v>29.2</v>
      </c>
      <c r="AL351" s="9">
        <v>57.5</v>
      </c>
      <c r="AM351" s="106"/>
      <c r="AN351" s="61"/>
      <c r="AP351" s="265"/>
      <c r="AQ351" s="61"/>
      <c r="AS351" s="49"/>
    </row>
    <row r="352" spans="1:45" ht="15.75">
      <c r="A352" s="277" t="s">
        <v>1668</v>
      </c>
      <c r="B352" s="3"/>
      <c r="C352" s="3"/>
      <c r="D352" s="32">
        <f t="shared" si="9"/>
        <v>1273.45</v>
      </c>
      <c r="E352" s="9">
        <v>37.5</v>
      </c>
      <c r="F352" s="9">
        <v>0</v>
      </c>
      <c r="G352" s="9">
        <v>23.3</v>
      </c>
      <c r="H352" s="9">
        <v>90</v>
      </c>
      <c r="I352" s="9">
        <v>71.8</v>
      </c>
      <c r="J352" s="9">
        <v>120.75</v>
      </c>
      <c r="K352" s="9">
        <v>33</v>
      </c>
      <c r="L352" s="9">
        <v>85.1</v>
      </c>
      <c r="M352" s="9">
        <v>60</v>
      </c>
      <c r="N352" s="9">
        <v>73.5</v>
      </c>
      <c r="O352" s="9">
        <v>6</v>
      </c>
      <c r="P352" s="9">
        <v>98.2</v>
      </c>
      <c r="Q352" s="9">
        <v>39.25</v>
      </c>
      <c r="R352" s="9">
        <v>0</v>
      </c>
      <c r="S352" s="9">
        <v>14.3</v>
      </c>
      <c r="T352" s="9">
        <v>0</v>
      </c>
      <c r="U352" s="9">
        <v>70.2</v>
      </c>
      <c r="V352" s="9">
        <v>10.799999999999999</v>
      </c>
      <c r="W352" s="9">
        <v>52.5</v>
      </c>
      <c r="X352" s="9">
        <v>27.500000000000004</v>
      </c>
      <c r="Y352" s="9">
        <v>0</v>
      </c>
      <c r="Z352" s="9">
        <v>0</v>
      </c>
      <c r="AA352" s="9">
        <v>0</v>
      </c>
      <c r="AB352" s="9">
        <v>2.8</v>
      </c>
      <c r="AC352" s="9">
        <v>52.5</v>
      </c>
      <c r="AD352" s="9">
        <v>48</v>
      </c>
      <c r="AE352" s="9">
        <v>85</v>
      </c>
      <c r="AF352" s="9">
        <v>38.900000000000006</v>
      </c>
      <c r="AG352" s="9">
        <v>67</v>
      </c>
      <c r="AH352" s="9">
        <v>51.25</v>
      </c>
      <c r="AI352" s="9">
        <v>0</v>
      </c>
      <c r="AJ352" s="9">
        <v>0</v>
      </c>
      <c r="AK352" s="9">
        <v>0</v>
      </c>
      <c r="AL352" s="9">
        <v>14.3</v>
      </c>
      <c r="AM352" s="277"/>
      <c r="AN352" s="61"/>
      <c r="AP352" s="265"/>
      <c r="AQ352" s="61"/>
      <c r="AS352" s="49"/>
    </row>
    <row r="353" spans="1:45" ht="15.75">
      <c r="A353" s="276" t="s">
        <v>3616</v>
      </c>
      <c r="B353" s="3"/>
      <c r="C353" s="3"/>
      <c r="D353" s="32">
        <f t="shared" si="9"/>
        <v>1343.8999999999996</v>
      </c>
      <c r="E353" s="9">
        <v>39.1</v>
      </c>
      <c r="F353" s="9">
        <v>27.500000000000004</v>
      </c>
      <c r="G353" s="9">
        <v>3.5999999999999996</v>
      </c>
      <c r="H353" s="9">
        <v>14.3</v>
      </c>
      <c r="I353" s="9">
        <v>102.5</v>
      </c>
      <c r="J353" s="9">
        <v>4.1999999999999993</v>
      </c>
      <c r="K353" s="9">
        <v>60</v>
      </c>
      <c r="L353" s="9">
        <v>0</v>
      </c>
      <c r="M353" s="9">
        <v>9.9</v>
      </c>
      <c r="N353" s="9">
        <v>45</v>
      </c>
      <c r="O353" s="9">
        <v>60</v>
      </c>
      <c r="P353" s="9">
        <v>42</v>
      </c>
      <c r="Q353" s="9">
        <v>117.6</v>
      </c>
      <c r="R353" s="9">
        <v>56</v>
      </c>
      <c r="S353" s="9">
        <v>0</v>
      </c>
      <c r="T353" s="9">
        <v>0</v>
      </c>
      <c r="U353" s="9">
        <v>33</v>
      </c>
      <c r="V353" s="9">
        <v>87.3</v>
      </c>
      <c r="W353" s="9">
        <v>0</v>
      </c>
      <c r="X353" s="9">
        <v>0</v>
      </c>
      <c r="Y353" s="9">
        <v>0</v>
      </c>
      <c r="Z353" s="9">
        <v>13.5</v>
      </c>
      <c r="AA353" s="9">
        <v>64.5</v>
      </c>
      <c r="AB353" s="9">
        <v>63.5</v>
      </c>
      <c r="AC353" s="9">
        <v>99.3</v>
      </c>
      <c r="AD353" s="9">
        <v>120.5</v>
      </c>
      <c r="AE353" s="9">
        <v>71.8</v>
      </c>
      <c r="AF353" s="9">
        <v>0</v>
      </c>
      <c r="AG353" s="9">
        <v>99</v>
      </c>
      <c r="AH353" s="9">
        <v>16.5</v>
      </c>
      <c r="AI353" s="9">
        <v>60</v>
      </c>
      <c r="AJ353" s="9">
        <v>0</v>
      </c>
      <c r="AK353" s="9">
        <v>33.299999999999997</v>
      </c>
      <c r="AL353" s="9">
        <v>0</v>
      </c>
      <c r="AM353" s="276"/>
      <c r="AN353" s="61"/>
      <c r="AP353" s="265"/>
      <c r="AQ353" s="61"/>
      <c r="AS353" s="49"/>
    </row>
    <row r="354" spans="1:45" ht="15.75">
      <c r="A354" s="276" t="s">
        <v>3617</v>
      </c>
      <c r="B354" s="3"/>
      <c r="C354" s="3"/>
      <c r="D354" s="32">
        <f t="shared" si="9"/>
        <v>1574.3</v>
      </c>
      <c r="E354" s="9">
        <v>44</v>
      </c>
      <c r="F354" s="9">
        <v>35</v>
      </c>
      <c r="G354" s="9">
        <v>9.9</v>
      </c>
      <c r="H354" s="9">
        <v>39</v>
      </c>
      <c r="I354" s="9">
        <v>135.5</v>
      </c>
      <c r="J354" s="9">
        <v>30</v>
      </c>
      <c r="K354" s="9">
        <v>9.1</v>
      </c>
      <c r="L354" s="9">
        <v>32.5</v>
      </c>
      <c r="M354" s="9">
        <v>50.1</v>
      </c>
      <c r="N354" s="9">
        <v>22.5</v>
      </c>
      <c r="O354" s="9">
        <v>73</v>
      </c>
      <c r="P354" s="9">
        <v>42</v>
      </c>
      <c r="Q354" s="9">
        <v>189.2</v>
      </c>
      <c r="R354" s="9">
        <v>0</v>
      </c>
      <c r="S354" s="9">
        <v>47.3</v>
      </c>
      <c r="T354" s="9">
        <v>132.6</v>
      </c>
      <c r="U354" s="9">
        <v>42</v>
      </c>
      <c r="V354" s="9">
        <v>88.3</v>
      </c>
      <c r="W354" s="9">
        <v>42.3</v>
      </c>
      <c r="X354" s="9">
        <v>0</v>
      </c>
      <c r="Y354" s="9">
        <v>0</v>
      </c>
      <c r="Z354" s="9">
        <v>0</v>
      </c>
      <c r="AA354" s="9">
        <v>0</v>
      </c>
      <c r="AB354" s="9">
        <v>68.599999999999994</v>
      </c>
      <c r="AC354" s="9">
        <v>56</v>
      </c>
      <c r="AD354" s="9">
        <v>108.7</v>
      </c>
      <c r="AE354" s="9">
        <v>80.300000000000011</v>
      </c>
      <c r="AF354" s="9">
        <v>0</v>
      </c>
      <c r="AG354" s="9">
        <v>99.9</v>
      </c>
      <c r="AH354" s="9">
        <v>39.6</v>
      </c>
      <c r="AI354" s="9">
        <v>4.4000000000000004</v>
      </c>
      <c r="AJ354" s="9">
        <v>0</v>
      </c>
      <c r="AK354" s="9">
        <v>52.5</v>
      </c>
      <c r="AL354" s="9">
        <v>0</v>
      </c>
      <c r="AM354" s="276"/>
      <c r="AN354" s="61"/>
      <c r="AP354" s="265"/>
      <c r="AQ354" s="61"/>
      <c r="AS354" s="49"/>
    </row>
    <row r="355" spans="1:45" ht="15.75">
      <c r="A355" s="106" t="s">
        <v>667</v>
      </c>
      <c r="B355" s="3"/>
      <c r="C355" s="3"/>
      <c r="D355" s="32">
        <f t="shared" si="9"/>
        <v>2291.2000000000003</v>
      </c>
      <c r="E355" s="9">
        <v>52</v>
      </c>
      <c r="F355" s="9">
        <v>48.2</v>
      </c>
      <c r="G355" s="9">
        <v>101.6</v>
      </c>
      <c r="H355" s="9">
        <v>125</v>
      </c>
      <c r="I355" s="9">
        <v>135.1</v>
      </c>
      <c r="J355" s="9">
        <v>60.6</v>
      </c>
      <c r="K355" s="9">
        <v>57.4</v>
      </c>
      <c r="L355" s="9">
        <v>100.5</v>
      </c>
      <c r="M355" s="9">
        <v>90</v>
      </c>
      <c r="N355" s="9">
        <v>24.6</v>
      </c>
      <c r="O355" s="9">
        <v>146.30000000000001</v>
      </c>
      <c r="P355" s="9">
        <v>87.9</v>
      </c>
      <c r="Q355" s="9">
        <v>152.1</v>
      </c>
      <c r="R355" s="9">
        <v>28.600000000000005</v>
      </c>
      <c r="S355" s="9">
        <v>16.900000000000002</v>
      </c>
      <c r="T355" s="9">
        <v>42</v>
      </c>
      <c r="U355" s="9">
        <v>17.899999999999999</v>
      </c>
      <c r="V355" s="9">
        <v>56.3</v>
      </c>
      <c r="W355" s="9">
        <v>16.900000000000002</v>
      </c>
      <c r="X355" s="9">
        <v>22</v>
      </c>
      <c r="Y355" s="9">
        <v>48</v>
      </c>
      <c r="Z355" s="9">
        <v>54</v>
      </c>
      <c r="AA355" s="9">
        <v>38.5</v>
      </c>
      <c r="AB355" s="9">
        <v>16.5</v>
      </c>
      <c r="AC355" s="9">
        <v>42</v>
      </c>
      <c r="AD355" s="9">
        <v>112</v>
      </c>
      <c r="AE355" s="9">
        <v>148</v>
      </c>
      <c r="AF355" s="9">
        <v>45</v>
      </c>
      <c r="AG355" s="9">
        <v>114.2</v>
      </c>
      <c r="AH355" s="9">
        <v>68.3</v>
      </c>
      <c r="AI355" s="9">
        <v>0</v>
      </c>
      <c r="AJ355" s="9">
        <v>63.8</v>
      </c>
      <c r="AK355" s="9">
        <v>49</v>
      </c>
      <c r="AL355" s="9">
        <v>110</v>
      </c>
      <c r="AM355" s="106"/>
      <c r="AN355" s="61"/>
      <c r="AP355" s="265"/>
      <c r="AQ355" s="61"/>
      <c r="AS355" s="49"/>
    </row>
    <row r="356" spans="1:45" ht="15.75">
      <c r="A356" s="106" t="s">
        <v>2198</v>
      </c>
      <c r="B356" s="3"/>
      <c r="C356" s="3"/>
      <c r="D356" s="32">
        <f t="shared" si="9"/>
        <v>1154.0000000000002</v>
      </c>
      <c r="E356" s="9">
        <v>190.1</v>
      </c>
      <c r="F356" s="9">
        <v>0</v>
      </c>
      <c r="G356" s="9">
        <v>27.1</v>
      </c>
      <c r="H356" s="9">
        <v>94</v>
      </c>
      <c r="I356" s="9">
        <v>42</v>
      </c>
      <c r="J356" s="9">
        <v>61.9</v>
      </c>
      <c r="K356" s="9">
        <v>0</v>
      </c>
      <c r="L356" s="9">
        <v>0</v>
      </c>
      <c r="M356" s="9">
        <v>69.2</v>
      </c>
      <c r="N356" s="9">
        <v>6</v>
      </c>
      <c r="O356" s="9">
        <v>90</v>
      </c>
      <c r="P356" s="9">
        <v>0</v>
      </c>
      <c r="Q356" s="9">
        <v>149.89999999999998</v>
      </c>
      <c r="R356" s="9">
        <v>30</v>
      </c>
      <c r="S356" s="9">
        <v>0</v>
      </c>
      <c r="T356" s="9">
        <v>38.5</v>
      </c>
      <c r="U356" s="9">
        <v>0</v>
      </c>
      <c r="V356" s="9">
        <v>36</v>
      </c>
      <c r="W356" s="9">
        <v>0</v>
      </c>
      <c r="X356" s="9">
        <v>0</v>
      </c>
      <c r="Y356" s="9">
        <v>33</v>
      </c>
      <c r="Z356" s="9">
        <v>40.700000000000003</v>
      </c>
      <c r="AA356" s="9">
        <v>0</v>
      </c>
      <c r="AB356" s="9">
        <v>33</v>
      </c>
      <c r="AC356" s="9">
        <v>54.2</v>
      </c>
      <c r="AD356" s="9">
        <v>4.5</v>
      </c>
      <c r="AE356" s="9">
        <v>18.7</v>
      </c>
      <c r="AF356" s="9">
        <v>9.7999999999999989</v>
      </c>
      <c r="AG356" s="9">
        <v>60</v>
      </c>
      <c r="AH356" s="9">
        <v>2.4</v>
      </c>
      <c r="AI356" s="9">
        <v>16.900000000000002</v>
      </c>
      <c r="AJ356" s="9">
        <v>15</v>
      </c>
      <c r="AK356" s="9">
        <v>31.1</v>
      </c>
      <c r="AL356" s="9">
        <v>0</v>
      </c>
      <c r="AM356" s="106"/>
      <c r="AN356" s="61"/>
      <c r="AP356" s="265"/>
      <c r="AQ356" s="61"/>
      <c r="AS356" s="49"/>
    </row>
    <row r="357" spans="1:45" ht="15.75">
      <c r="A357" s="106" t="s">
        <v>2205</v>
      </c>
      <c r="B357" s="3"/>
      <c r="C357" s="3"/>
      <c r="D357" s="32">
        <f t="shared" si="9"/>
        <v>1181.7</v>
      </c>
      <c r="E357" s="9">
        <v>0</v>
      </c>
      <c r="F357" s="9">
        <v>51.900000000000006</v>
      </c>
      <c r="G357" s="9">
        <v>60.5</v>
      </c>
      <c r="H357" s="9">
        <v>38.5</v>
      </c>
      <c r="I357" s="9">
        <v>126.5</v>
      </c>
      <c r="J357" s="9">
        <v>20.2</v>
      </c>
      <c r="K357" s="9">
        <v>42.8</v>
      </c>
      <c r="L357" s="9">
        <v>0</v>
      </c>
      <c r="M357" s="9">
        <v>12.6</v>
      </c>
      <c r="N357" s="9">
        <v>20.3</v>
      </c>
      <c r="O357" s="9">
        <v>90</v>
      </c>
      <c r="P357" s="9">
        <v>53.4</v>
      </c>
      <c r="Q357" s="9">
        <v>110.2</v>
      </c>
      <c r="R357" s="9">
        <v>3.3000000000000003</v>
      </c>
      <c r="S357" s="9">
        <v>1.4</v>
      </c>
      <c r="T357" s="9">
        <v>39</v>
      </c>
      <c r="U357" s="9">
        <v>70.8</v>
      </c>
      <c r="V357" s="9">
        <v>60.3</v>
      </c>
      <c r="W357" s="9">
        <v>0</v>
      </c>
      <c r="X357" s="9">
        <v>0</v>
      </c>
      <c r="Y357" s="9">
        <v>5.5</v>
      </c>
      <c r="Z357" s="9">
        <v>0</v>
      </c>
      <c r="AA357" s="9">
        <v>40.200000000000003</v>
      </c>
      <c r="AB357" s="9">
        <v>58.4</v>
      </c>
      <c r="AC357" s="9">
        <v>56</v>
      </c>
      <c r="AD357" s="9">
        <v>120.6</v>
      </c>
      <c r="AE357" s="9">
        <v>21.7</v>
      </c>
      <c r="AF357" s="9">
        <v>0</v>
      </c>
      <c r="AG357" s="9">
        <v>60</v>
      </c>
      <c r="AH357" s="9">
        <v>2.2000000000000002</v>
      </c>
      <c r="AI357" s="9">
        <v>0</v>
      </c>
      <c r="AJ357" s="9">
        <v>15.4</v>
      </c>
      <c r="AK357" s="9">
        <v>0</v>
      </c>
      <c r="AL357" s="9">
        <v>0</v>
      </c>
      <c r="AM357" s="106"/>
      <c r="AN357" s="61"/>
      <c r="AP357" s="265"/>
      <c r="AQ357" s="61"/>
      <c r="AS357" s="49"/>
    </row>
    <row r="358" spans="1:45" ht="15.75">
      <c r="A358" s="106" t="s">
        <v>668</v>
      </c>
      <c r="B358" s="3"/>
      <c r="C358" s="3"/>
      <c r="D358" s="32">
        <f t="shared" si="9"/>
        <v>2482.2000000000003</v>
      </c>
      <c r="E358" s="9">
        <v>55</v>
      </c>
      <c r="F358" s="9">
        <v>16.200000000000003</v>
      </c>
      <c r="G358" s="9">
        <v>44</v>
      </c>
      <c r="H358" s="9">
        <v>27.500000000000004</v>
      </c>
      <c r="I358" s="9">
        <v>198.79999999999998</v>
      </c>
      <c r="J358" s="9">
        <v>0</v>
      </c>
      <c r="K358" s="9">
        <v>94.1</v>
      </c>
      <c r="L358" s="9">
        <v>46.2</v>
      </c>
      <c r="M358" s="9">
        <v>71.699999999999989</v>
      </c>
      <c r="N358" s="9">
        <v>53.7</v>
      </c>
      <c r="O358" s="9">
        <v>76.5</v>
      </c>
      <c r="P358" s="9">
        <v>203.95</v>
      </c>
      <c r="Q358" s="9">
        <v>117.60000000000001</v>
      </c>
      <c r="R358" s="9">
        <v>3.9000000000000004</v>
      </c>
      <c r="S358" s="9">
        <v>0</v>
      </c>
      <c r="T358" s="9">
        <v>110</v>
      </c>
      <c r="U358" s="9">
        <v>153.6</v>
      </c>
      <c r="V358" s="9">
        <v>68.75</v>
      </c>
      <c r="W358" s="9">
        <v>69.5</v>
      </c>
      <c r="X358" s="9">
        <v>52.4</v>
      </c>
      <c r="Y358" s="9">
        <v>58.3</v>
      </c>
      <c r="Z358" s="9">
        <v>60.5</v>
      </c>
      <c r="AA358" s="9">
        <v>171.49999999999997</v>
      </c>
      <c r="AB358" s="9">
        <v>33</v>
      </c>
      <c r="AC358" s="9">
        <v>97.5</v>
      </c>
      <c r="AD358" s="9">
        <v>193.7</v>
      </c>
      <c r="AE358" s="9">
        <v>89.5</v>
      </c>
      <c r="AF358" s="9">
        <v>52.5</v>
      </c>
      <c r="AG358" s="9">
        <v>68.099999999999994</v>
      </c>
      <c r="AH358" s="9">
        <v>82.5</v>
      </c>
      <c r="AI358" s="9">
        <v>49</v>
      </c>
      <c r="AJ358" s="9">
        <v>58.3</v>
      </c>
      <c r="AK358" s="9">
        <v>4.4000000000000004</v>
      </c>
      <c r="AL358" s="9">
        <v>0</v>
      </c>
      <c r="AM358" s="106"/>
      <c r="AN358" s="61"/>
      <c r="AP358" s="265"/>
      <c r="AQ358" s="61"/>
      <c r="AS358" s="49"/>
    </row>
    <row r="359" spans="1:45" ht="15.75">
      <c r="A359" s="106" t="s">
        <v>3618</v>
      </c>
      <c r="B359" s="3"/>
      <c r="C359" s="3"/>
      <c r="D359" s="32">
        <f t="shared" si="9"/>
        <v>1807.6000000000004</v>
      </c>
      <c r="E359" s="9">
        <v>91.2</v>
      </c>
      <c r="F359" s="9">
        <v>37.5</v>
      </c>
      <c r="G359" s="9">
        <v>62.8</v>
      </c>
      <c r="H359" s="9">
        <v>30</v>
      </c>
      <c r="I359" s="9">
        <v>116.1</v>
      </c>
      <c r="J359" s="9">
        <v>27.500000000000004</v>
      </c>
      <c r="K359" s="9">
        <v>24</v>
      </c>
      <c r="L359" s="9">
        <v>36</v>
      </c>
      <c r="M359" s="9">
        <v>51</v>
      </c>
      <c r="N359" s="9">
        <v>22.5</v>
      </c>
      <c r="O359" s="9">
        <v>109.2</v>
      </c>
      <c r="P359" s="9">
        <v>99.6</v>
      </c>
      <c r="Q359" s="9">
        <v>121.8</v>
      </c>
      <c r="R359" s="9">
        <v>3.5999999999999996</v>
      </c>
      <c r="S359" s="9">
        <v>45.5</v>
      </c>
      <c r="T359" s="9">
        <v>1.3</v>
      </c>
      <c r="U359" s="9">
        <v>127</v>
      </c>
      <c r="V359" s="9">
        <v>101.39999999999999</v>
      </c>
      <c r="W359" s="9">
        <v>38.5</v>
      </c>
      <c r="X359" s="9">
        <v>37.9</v>
      </c>
      <c r="Y359" s="9">
        <v>0</v>
      </c>
      <c r="Z359" s="9">
        <v>0</v>
      </c>
      <c r="AA359" s="9">
        <v>91</v>
      </c>
      <c r="AB359" s="9">
        <v>60</v>
      </c>
      <c r="AC359" s="9">
        <v>78.2</v>
      </c>
      <c r="AD359" s="9">
        <v>103.8</v>
      </c>
      <c r="AE359" s="9">
        <v>35.200000000000003</v>
      </c>
      <c r="AF359" s="9">
        <v>7</v>
      </c>
      <c r="AG359" s="9">
        <v>78.899999999999991</v>
      </c>
      <c r="AH359" s="9">
        <v>40.200000000000003</v>
      </c>
      <c r="AI359" s="9">
        <v>52.5</v>
      </c>
      <c r="AJ359" s="9">
        <v>16.900000000000002</v>
      </c>
      <c r="AK359" s="9">
        <v>52.5</v>
      </c>
      <c r="AL359" s="9">
        <v>7</v>
      </c>
      <c r="AM359" s="106"/>
      <c r="AN359" s="61"/>
      <c r="AP359" s="265"/>
      <c r="AQ359" s="61"/>
      <c r="AS359" s="49"/>
    </row>
    <row r="360" spans="1:45" ht="15.75">
      <c r="A360" s="277" t="s">
        <v>23</v>
      </c>
      <c r="B360" s="3"/>
      <c r="C360" s="3"/>
      <c r="D360" s="32">
        <f t="shared" si="9"/>
        <v>1689.2</v>
      </c>
      <c r="E360" s="9">
        <v>19.5</v>
      </c>
      <c r="F360" s="9">
        <v>33</v>
      </c>
      <c r="G360" s="9">
        <v>117.9</v>
      </c>
      <c r="H360" s="9">
        <v>65.099999999999994</v>
      </c>
      <c r="I360" s="9">
        <v>96.9</v>
      </c>
      <c r="J360" s="9">
        <v>48</v>
      </c>
      <c r="K360" s="9">
        <v>6.5</v>
      </c>
      <c r="L360" s="9">
        <v>54.7</v>
      </c>
      <c r="M360" s="9">
        <v>0</v>
      </c>
      <c r="N360" s="9">
        <v>14.3</v>
      </c>
      <c r="O360" s="9">
        <v>43.8</v>
      </c>
      <c r="P360" s="9">
        <v>58.9</v>
      </c>
      <c r="Q360" s="9">
        <v>131</v>
      </c>
      <c r="R360" s="9">
        <v>26.4</v>
      </c>
      <c r="S360" s="9">
        <v>42</v>
      </c>
      <c r="T360" s="9">
        <v>81.599999999999994</v>
      </c>
      <c r="U360" s="9">
        <v>12.100000000000001</v>
      </c>
      <c r="V360" s="9">
        <v>28.6</v>
      </c>
      <c r="W360" s="9">
        <v>76</v>
      </c>
      <c r="X360" s="9">
        <v>85.2</v>
      </c>
      <c r="Y360" s="9">
        <v>0</v>
      </c>
      <c r="Z360" s="9">
        <v>18.2</v>
      </c>
      <c r="AA360" s="9">
        <v>4.4000000000000004</v>
      </c>
      <c r="AB360" s="9">
        <v>89.399999999999991</v>
      </c>
      <c r="AC360" s="9">
        <v>0</v>
      </c>
      <c r="AD360" s="9">
        <v>53.3</v>
      </c>
      <c r="AE360" s="9">
        <v>119.5</v>
      </c>
      <c r="AF360" s="9">
        <v>0</v>
      </c>
      <c r="AG360" s="9">
        <v>63.3</v>
      </c>
      <c r="AH360" s="9">
        <v>63</v>
      </c>
      <c r="AI360" s="9">
        <v>65.600000000000009</v>
      </c>
      <c r="AJ360" s="9">
        <v>104</v>
      </c>
      <c r="AK360" s="9">
        <v>0</v>
      </c>
      <c r="AL360" s="9">
        <v>67</v>
      </c>
      <c r="AM360" s="277"/>
      <c r="AN360" s="61"/>
      <c r="AP360" s="265"/>
      <c r="AQ360" s="61"/>
      <c r="AS360" s="49"/>
    </row>
    <row r="361" spans="1:45" ht="15.75">
      <c r="A361" s="277" t="s">
        <v>25</v>
      </c>
      <c r="B361" s="3"/>
      <c r="C361" s="3"/>
      <c r="D361" s="32">
        <f t="shared" si="9"/>
        <v>1948.6999999999998</v>
      </c>
      <c r="E361" s="9">
        <v>58.5</v>
      </c>
      <c r="F361" s="9">
        <v>32.5</v>
      </c>
      <c r="G361" s="9">
        <v>124.6</v>
      </c>
      <c r="H361" s="9">
        <v>140</v>
      </c>
      <c r="I361" s="9">
        <v>139.19999999999999</v>
      </c>
      <c r="J361" s="9">
        <v>72</v>
      </c>
      <c r="K361" s="9">
        <v>45</v>
      </c>
      <c r="L361" s="9">
        <v>52</v>
      </c>
      <c r="M361" s="9">
        <v>75.2</v>
      </c>
      <c r="N361" s="9">
        <v>75</v>
      </c>
      <c r="O361" s="9">
        <v>83</v>
      </c>
      <c r="P361" s="9">
        <v>45.5</v>
      </c>
      <c r="Q361" s="9">
        <v>91.5</v>
      </c>
      <c r="R361" s="9">
        <v>56</v>
      </c>
      <c r="S361" s="9">
        <v>0</v>
      </c>
      <c r="T361" s="9">
        <v>0</v>
      </c>
      <c r="U361" s="9">
        <v>39</v>
      </c>
      <c r="V361" s="9">
        <v>11.700000000000001</v>
      </c>
      <c r="W361" s="9">
        <v>7.7000000000000011</v>
      </c>
      <c r="X361" s="9">
        <v>12.6</v>
      </c>
      <c r="Y361" s="9">
        <v>64.099999999999994</v>
      </c>
      <c r="Z361" s="9">
        <v>62.8</v>
      </c>
      <c r="AA361" s="9">
        <v>0</v>
      </c>
      <c r="AB361" s="9">
        <v>52</v>
      </c>
      <c r="AC361" s="9">
        <v>52</v>
      </c>
      <c r="AD361" s="9">
        <v>108.3</v>
      </c>
      <c r="AE361" s="9">
        <v>68.5</v>
      </c>
      <c r="AF361" s="9">
        <v>1.1000000000000001</v>
      </c>
      <c r="AG361" s="9">
        <v>117.2</v>
      </c>
      <c r="AH361" s="9">
        <v>89.699999999999989</v>
      </c>
      <c r="AI361" s="9">
        <v>38.5</v>
      </c>
      <c r="AJ361" s="9">
        <v>81</v>
      </c>
      <c r="AK361" s="9">
        <v>52.5</v>
      </c>
      <c r="AL361" s="9">
        <v>0</v>
      </c>
      <c r="AM361" s="277"/>
      <c r="AN361" s="61"/>
      <c r="AP361" s="265"/>
      <c r="AQ361" s="61"/>
      <c r="AS361" s="49"/>
    </row>
    <row r="362" spans="1:45" ht="15.75">
      <c r="A362" s="106" t="s">
        <v>2704</v>
      </c>
      <c r="B362" s="3"/>
      <c r="C362" s="3"/>
      <c r="D362" s="32">
        <f t="shared" si="9"/>
        <v>2231.9000000000005</v>
      </c>
      <c r="E362" s="9">
        <v>22.5</v>
      </c>
      <c r="F362" s="9">
        <v>60.5</v>
      </c>
      <c r="G362" s="9">
        <v>71.3</v>
      </c>
      <c r="H362" s="9">
        <v>85</v>
      </c>
      <c r="I362" s="9">
        <v>52</v>
      </c>
      <c r="J362" s="9">
        <v>52</v>
      </c>
      <c r="K362" s="9">
        <v>22</v>
      </c>
      <c r="L362" s="9">
        <v>91.7</v>
      </c>
      <c r="M362" s="9">
        <v>42.3</v>
      </c>
      <c r="N362" s="9">
        <v>18</v>
      </c>
      <c r="O362" s="9">
        <v>71.599999999999994</v>
      </c>
      <c r="P362" s="9">
        <v>45.5</v>
      </c>
      <c r="Q362" s="9">
        <v>135.60000000000002</v>
      </c>
      <c r="R362" s="9">
        <v>41.8</v>
      </c>
      <c r="S362" s="9">
        <v>19.5</v>
      </c>
      <c r="T362" s="9">
        <v>64.599999999999994</v>
      </c>
      <c r="U362" s="9">
        <v>60.5</v>
      </c>
      <c r="V362" s="9">
        <v>109.5</v>
      </c>
      <c r="W362" s="9">
        <v>19.5</v>
      </c>
      <c r="X362" s="9">
        <v>26</v>
      </c>
      <c r="Y362" s="9">
        <v>60.2</v>
      </c>
      <c r="Z362" s="9">
        <v>70</v>
      </c>
      <c r="AA362" s="9">
        <v>27.2</v>
      </c>
      <c r="AB362" s="9">
        <v>135.9</v>
      </c>
      <c r="AC362" s="9">
        <v>44</v>
      </c>
      <c r="AD362" s="9">
        <v>90.5</v>
      </c>
      <c r="AE362" s="9">
        <v>194</v>
      </c>
      <c r="AF362" s="9">
        <v>8.4</v>
      </c>
      <c r="AG362" s="9">
        <v>144.69999999999999</v>
      </c>
      <c r="AH362" s="9">
        <v>58.8</v>
      </c>
      <c r="AI362" s="9">
        <v>79</v>
      </c>
      <c r="AJ362" s="9">
        <v>72.3</v>
      </c>
      <c r="AK362" s="9">
        <v>81</v>
      </c>
      <c r="AL362" s="9">
        <v>54.5</v>
      </c>
      <c r="AM362" s="106"/>
      <c r="AN362" s="61"/>
      <c r="AP362" s="265"/>
      <c r="AQ362" s="61"/>
      <c r="AS362" s="49"/>
    </row>
    <row r="363" spans="1:45" ht="15.75">
      <c r="A363" s="105" t="s">
        <v>1343</v>
      </c>
      <c r="B363" s="3"/>
      <c r="C363" s="3"/>
      <c r="D363" s="32">
        <f t="shared" si="9"/>
        <v>1355.3</v>
      </c>
      <c r="E363" s="9">
        <v>42</v>
      </c>
      <c r="F363" s="9">
        <v>15.6</v>
      </c>
      <c r="G363" s="9">
        <v>12.1</v>
      </c>
      <c r="H363" s="9">
        <v>112.4</v>
      </c>
      <c r="I363" s="9">
        <v>101</v>
      </c>
      <c r="J363" s="9">
        <v>70</v>
      </c>
      <c r="K363" s="9">
        <v>13.2</v>
      </c>
      <c r="L363" s="9">
        <v>52.5</v>
      </c>
      <c r="M363" s="9">
        <v>27.500000000000004</v>
      </c>
      <c r="N363" s="9">
        <v>46.5</v>
      </c>
      <c r="O363" s="9">
        <v>44</v>
      </c>
      <c r="P363" s="9">
        <v>54.7</v>
      </c>
      <c r="Q363" s="9">
        <v>61.6</v>
      </c>
      <c r="R363" s="9">
        <v>0</v>
      </c>
      <c r="S363" s="9">
        <v>14.3</v>
      </c>
      <c r="T363" s="9">
        <v>36</v>
      </c>
      <c r="U363" s="9">
        <v>16.8</v>
      </c>
      <c r="V363" s="9">
        <v>137.19999999999999</v>
      </c>
      <c r="W363" s="9">
        <v>14.3</v>
      </c>
      <c r="X363" s="9">
        <v>0</v>
      </c>
      <c r="Y363" s="9">
        <v>0</v>
      </c>
      <c r="Z363" s="9">
        <v>16.900000000000002</v>
      </c>
      <c r="AA363" s="9">
        <v>100.7</v>
      </c>
      <c r="AB363" s="9">
        <v>0</v>
      </c>
      <c r="AC363" s="9">
        <v>0</v>
      </c>
      <c r="AD363" s="9">
        <v>68.8</v>
      </c>
      <c r="AE363" s="9">
        <v>120.7</v>
      </c>
      <c r="AF363" s="9">
        <v>0</v>
      </c>
      <c r="AG363" s="9">
        <v>67.5</v>
      </c>
      <c r="AH363" s="9">
        <v>12.6</v>
      </c>
      <c r="AI363" s="9">
        <v>9.9</v>
      </c>
      <c r="AJ363" s="9">
        <v>0</v>
      </c>
      <c r="AK363" s="9">
        <v>38.5</v>
      </c>
      <c r="AL363" s="9">
        <v>48</v>
      </c>
      <c r="AM363" s="457"/>
      <c r="AN363" s="61"/>
      <c r="AP363" s="265"/>
      <c r="AQ363" s="61"/>
      <c r="AS363" s="49"/>
    </row>
    <row r="364" spans="1:45" ht="15.75">
      <c r="A364" s="105" t="s">
        <v>1345</v>
      </c>
      <c r="B364" s="3"/>
      <c r="C364" s="3"/>
      <c r="D364" s="32">
        <f t="shared" si="9"/>
        <v>1735.4</v>
      </c>
      <c r="E364" s="9">
        <v>7.1999999999999993</v>
      </c>
      <c r="F364" s="9">
        <v>14.3</v>
      </c>
      <c r="G364" s="9">
        <v>2.2000000000000002</v>
      </c>
      <c r="H364" s="9">
        <v>33</v>
      </c>
      <c r="I364" s="9">
        <v>174.5</v>
      </c>
      <c r="J364" s="9">
        <v>0</v>
      </c>
      <c r="K364" s="9">
        <v>21.9</v>
      </c>
      <c r="L364" s="9">
        <v>90.5</v>
      </c>
      <c r="M364" s="9">
        <v>43</v>
      </c>
      <c r="N364" s="9">
        <v>22.5</v>
      </c>
      <c r="O364" s="9">
        <v>60</v>
      </c>
      <c r="P364" s="9">
        <v>95.2</v>
      </c>
      <c r="Q364" s="9">
        <v>108</v>
      </c>
      <c r="R364" s="9">
        <v>56</v>
      </c>
      <c r="S364" s="9">
        <v>18.2</v>
      </c>
      <c r="T364" s="9">
        <v>48.6</v>
      </c>
      <c r="U364" s="9">
        <v>62.6</v>
      </c>
      <c r="V364" s="9">
        <v>59.8</v>
      </c>
      <c r="W364" s="9">
        <v>18.2</v>
      </c>
      <c r="X364" s="9">
        <v>9.9</v>
      </c>
      <c r="Y364" s="9">
        <v>52</v>
      </c>
      <c r="Z364" s="9">
        <v>118</v>
      </c>
      <c r="AA364" s="9">
        <v>41.8</v>
      </c>
      <c r="AB364" s="9">
        <v>0</v>
      </c>
      <c r="AC364" s="9">
        <v>0</v>
      </c>
      <c r="AD364" s="9">
        <v>63.7</v>
      </c>
      <c r="AE364" s="9">
        <v>134</v>
      </c>
      <c r="AF364" s="9">
        <v>42</v>
      </c>
      <c r="AG364" s="9">
        <v>85.8</v>
      </c>
      <c r="AH364" s="9">
        <v>52</v>
      </c>
      <c r="AI364" s="9">
        <v>52.5</v>
      </c>
      <c r="AJ364" s="9">
        <v>74.5</v>
      </c>
      <c r="AK364" s="9">
        <v>73.5</v>
      </c>
      <c r="AL364" s="9">
        <v>0</v>
      </c>
      <c r="AM364" s="457"/>
      <c r="AN364" s="61"/>
      <c r="AP364" s="265"/>
      <c r="AQ364" s="61"/>
      <c r="AS364" s="49"/>
    </row>
    <row r="365" spans="1:45" ht="15.75">
      <c r="A365" s="106" t="s">
        <v>2705</v>
      </c>
      <c r="B365" s="3"/>
      <c r="C365" s="3"/>
      <c r="D365" s="32">
        <f t="shared" si="9"/>
        <v>1687.3000000000004</v>
      </c>
      <c r="E365" s="9">
        <v>91.7</v>
      </c>
      <c r="F365" s="9">
        <v>35</v>
      </c>
      <c r="G365" s="9">
        <v>69.099999999999994</v>
      </c>
      <c r="H365" s="9">
        <v>78</v>
      </c>
      <c r="I365" s="9">
        <v>83.7</v>
      </c>
      <c r="J365" s="9">
        <v>87.2</v>
      </c>
      <c r="K365" s="9">
        <v>0</v>
      </c>
      <c r="L365" s="9">
        <v>27.500000000000004</v>
      </c>
      <c r="M365" s="9">
        <v>12.6</v>
      </c>
      <c r="N365" s="9">
        <v>0</v>
      </c>
      <c r="O365" s="9">
        <v>98.9</v>
      </c>
      <c r="P365" s="9">
        <v>86.5</v>
      </c>
      <c r="Q365" s="9">
        <v>101.1</v>
      </c>
      <c r="R365" s="9">
        <v>39.6</v>
      </c>
      <c r="S365" s="9">
        <v>7.7000000000000011</v>
      </c>
      <c r="T365" s="9">
        <v>41.6</v>
      </c>
      <c r="U365" s="9">
        <v>100.5</v>
      </c>
      <c r="V365" s="9">
        <v>61.9</v>
      </c>
      <c r="W365" s="9">
        <v>0</v>
      </c>
      <c r="X365" s="9">
        <v>28</v>
      </c>
      <c r="Y365" s="9">
        <v>0</v>
      </c>
      <c r="Z365" s="9">
        <v>9.9</v>
      </c>
      <c r="AA365" s="9">
        <v>52</v>
      </c>
      <c r="AB365" s="9">
        <v>66.5</v>
      </c>
      <c r="AC365" s="9">
        <v>56</v>
      </c>
      <c r="AD365" s="9">
        <v>96.9</v>
      </c>
      <c r="AE365" s="9">
        <v>33.9</v>
      </c>
      <c r="AF365" s="9">
        <v>42</v>
      </c>
      <c r="AG365" s="9">
        <v>109.3</v>
      </c>
      <c r="AH365" s="9">
        <v>24.7</v>
      </c>
      <c r="AI365" s="9">
        <v>67.5</v>
      </c>
      <c r="AJ365" s="9">
        <v>25.5</v>
      </c>
      <c r="AK365" s="9">
        <v>0</v>
      </c>
      <c r="AL365" s="9">
        <v>52.5</v>
      </c>
      <c r="AM365" s="106"/>
      <c r="AN365" s="61"/>
      <c r="AP365" s="265"/>
      <c r="AQ365" s="61"/>
      <c r="AS365" s="49"/>
    </row>
    <row r="366" spans="1:45" ht="15.75">
      <c r="A366" s="276" t="s">
        <v>3619</v>
      </c>
      <c r="B366" s="3"/>
      <c r="C366" s="3"/>
      <c r="D366" s="32">
        <f t="shared" si="9"/>
        <v>1788.5</v>
      </c>
      <c r="E366" s="9">
        <v>59.5</v>
      </c>
      <c r="F366" s="9">
        <v>18.2</v>
      </c>
      <c r="G366" s="9">
        <v>12.399999999999999</v>
      </c>
      <c r="H366" s="9">
        <v>150.5</v>
      </c>
      <c r="I366" s="9">
        <v>134</v>
      </c>
      <c r="J366" s="9">
        <v>56</v>
      </c>
      <c r="K366" s="9">
        <v>15.399999999999999</v>
      </c>
      <c r="L366" s="9">
        <v>82.9</v>
      </c>
      <c r="M366" s="9">
        <v>30</v>
      </c>
      <c r="N366" s="9">
        <v>78</v>
      </c>
      <c r="O366" s="9">
        <v>121.8</v>
      </c>
      <c r="P366" s="9">
        <v>42</v>
      </c>
      <c r="Q366" s="9">
        <v>154.5</v>
      </c>
      <c r="R366" s="9">
        <v>56</v>
      </c>
      <c r="S366" s="9">
        <v>14.3</v>
      </c>
      <c r="T366" s="9">
        <v>42</v>
      </c>
      <c r="U366" s="9">
        <v>1.4</v>
      </c>
      <c r="V366" s="9">
        <v>49.3</v>
      </c>
      <c r="W366" s="9">
        <v>41.800000000000004</v>
      </c>
      <c r="X366" s="9">
        <v>22</v>
      </c>
      <c r="Y366" s="9">
        <v>19.5</v>
      </c>
      <c r="Z366" s="9">
        <v>40.4</v>
      </c>
      <c r="AA366" s="9">
        <v>14.3</v>
      </c>
      <c r="AB366" s="9">
        <v>1.2</v>
      </c>
      <c r="AC366" s="9">
        <v>0</v>
      </c>
      <c r="AD366" s="9">
        <v>63.4</v>
      </c>
      <c r="AE366" s="9">
        <v>118.3</v>
      </c>
      <c r="AF366" s="9">
        <v>15.6</v>
      </c>
      <c r="AG366" s="9">
        <v>72.5</v>
      </c>
      <c r="AH366" s="9">
        <v>48.3</v>
      </c>
      <c r="AI366" s="9">
        <v>42</v>
      </c>
      <c r="AJ366" s="9">
        <v>5.6</v>
      </c>
      <c r="AK366" s="9">
        <v>107.9</v>
      </c>
      <c r="AL366" s="9">
        <v>57.5</v>
      </c>
      <c r="AM366" s="276"/>
      <c r="AN366" s="61"/>
      <c r="AP366" s="265"/>
      <c r="AQ366" s="61"/>
      <c r="AS366" s="49"/>
    </row>
    <row r="367" spans="1:45" ht="15.75">
      <c r="A367" s="276" t="s">
        <v>3620</v>
      </c>
      <c r="B367" s="3"/>
      <c r="C367" s="3"/>
      <c r="D367" s="32">
        <f t="shared" si="9"/>
        <v>1784.8</v>
      </c>
      <c r="E367" s="9">
        <v>78.900000000000006</v>
      </c>
      <c r="F367" s="9">
        <v>0</v>
      </c>
      <c r="G367" s="9">
        <v>60.4</v>
      </c>
      <c r="H367" s="9">
        <v>82.4</v>
      </c>
      <c r="I367" s="9">
        <v>104.3</v>
      </c>
      <c r="J367" s="9">
        <v>49.3</v>
      </c>
      <c r="K367" s="9">
        <v>70</v>
      </c>
      <c r="L367" s="9">
        <v>27.500000000000004</v>
      </c>
      <c r="M367" s="9">
        <v>35</v>
      </c>
      <c r="N367" s="9">
        <v>70</v>
      </c>
      <c r="O367" s="9">
        <v>70.599999999999994</v>
      </c>
      <c r="P367" s="9">
        <v>47.6</v>
      </c>
      <c r="Q367" s="9">
        <v>158.5</v>
      </c>
      <c r="R367" s="9">
        <v>9.3999999999999986</v>
      </c>
      <c r="S367" s="9">
        <v>21</v>
      </c>
      <c r="T367" s="9">
        <v>21</v>
      </c>
      <c r="U367" s="9">
        <v>44.9</v>
      </c>
      <c r="V367" s="9">
        <v>111</v>
      </c>
      <c r="W367" s="9">
        <v>22</v>
      </c>
      <c r="X367" s="9">
        <v>33.9</v>
      </c>
      <c r="Y367" s="9">
        <v>0</v>
      </c>
      <c r="Z367" s="9">
        <v>11.999999999999998</v>
      </c>
      <c r="AA367" s="9">
        <v>93.6</v>
      </c>
      <c r="AB367" s="9">
        <v>19</v>
      </c>
      <c r="AC367" s="9">
        <v>0</v>
      </c>
      <c r="AD367" s="9">
        <v>48</v>
      </c>
      <c r="AE367" s="9">
        <v>134.9</v>
      </c>
      <c r="AF367" s="9">
        <v>0</v>
      </c>
      <c r="AG367" s="9">
        <v>131.80000000000001</v>
      </c>
      <c r="AH367" s="9">
        <v>21.299999999999997</v>
      </c>
      <c r="AI367" s="9">
        <v>85</v>
      </c>
      <c r="AJ367" s="9">
        <v>22.5</v>
      </c>
      <c r="AK367" s="9">
        <v>49</v>
      </c>
      <c r="AL367" s="9">
        <v>50</v>
      </c>
      <c r="AM367" s="276"/>
      <c r="AN367" s="61"/>
      <c r="AP367" s="265"/>
      <c r="AQ367" s="61"/>
      <c r="AS367" s="49"/>
    </row>
    <row r="368" spans="1:45" s="30" customFormat="1" ht="15.75" customHeight="1">
      <c r="A368" s="106" t="s">
        <v>2194</v>
      </c>
      <c r="B368" s="3"/>
      <c r="C368" s="3"/>
      <c r="D368" s="32">
        <f t="shared" si="9"/>
        <v>1481.5</v>
      </c>
      <c r="E368" s="9">
        <v>0</v>
      </c>
      <c r="F368" s="9">
        <v>36.4</v>
      </c>
      <c r="G368" s="9">
        <v>29</v>
      </c>
      <c r="H368" s="9">
        <v>100.4</v>
      </c>
      <c r="I368" s="9">
        <v>124.3</v>
      </c>
      <c r="J368" s="9">
        <v>64.5</v>
      </c>
      <c r="K368" s="9">
        <v>0</v>
      </c>
      <c r="L368" s="9">
        <v>109.5</v>
      </c>
      <c r="M368" s="9">
        <v>12.6</v>
      </c>
      <c r="N368" s="9">
        <v>0</v>
      </c>
      <c r="O368" s="9">
        <v>22</v>
      </c>
      <c r="P368" s="9">
        <v>98.8</v>
      </c>
      <c r="Q368" s="9">
        <v>125.5</v>
      </c>
      <c r="R368" s="9">
        <v>36</v>
      </c>
      <c r="S368" s="9">
        <v>45</v>
      </c>
      <c r="T368" s="9">
        <v>48</v>
      </c>
      <c r="U368" s="9">
        <v>94</v>
      </c>
      <c r="V368" s="9">
        <v>10.799999999999999</v>
      </c>
      <c r="W368" s="9">
        <v>40</v>
      </c>
      <c r="X368" s="9">
        <v>30.300000000000004</v>
      </c>
      <c r="Y368" s="9">
        <v>0</v>
      </c>
      <c r="Z368" s="9">
        <v>16.900000000000002</v>
      </c>
      <c r="AA368" s="9">
        <v>39.6</v>
      </c>
      <c r="AB368" s="9">
        <v>65.900000000000006</v>
      </c>
      <c r="AC368" s="9">
        <v>56</v>
      </c>
      <c r="AD368" s="9">
        <v>97</v>
      </c>
      <c r="AE368" s="9">
        <v>49</v>
      </c>
      <c r="AF368" s="9">
        <v>0</v>
      </c>
      <c r="AG368" s="9">
        <v>94.9</v>
      </c>
      <c r="AH368" s="9">
        <v>0</v>
      </c>
      <c r="AI368" s="9">
        <v>22.5</v>
      </c>
      <c r="AJ368" s="9">
        <v>12.6</v>
      </c>
      <c r="AK368" s="9">
        <v>0</v>
      </c>
      <c r="AL368" s="9">
        <v>0</v>
      </c>
      <c r="AM368" s="106"/>
      <c r="AN368" s="61"/>
      <c r="AO368"/>
      <c r="AP368" s="265"/>
      <c r="AQ368" s="61"/>
      <c r="AS368" s="49"/>
    </row>
    <row r="369" spans="1:45" ht="15.75">
      <c r="A369" s="106" t="s">
        <v>651</v>
      </c>
      <c r="B369" s="3"/>
      <c r="C369" s="3"/>
      <c r="D369" s="32">
        <f t="shared" si="9"/>
        <v>1579.5</v>
      </c>
      <c r="E369" s="9">
        <v>49</v>
      </c>
      <c r="F369" s="9">
        <v>27.500000000000004</v>
      </c>
      <c r="G369" s="9">
        <v>66.5</v>
      </c>
      <c r="H369" s="9">
        <v>90</v>
      </c>
      <c r="I369" s="9">
        <v>129.19999999999999</v>
      </c>
      <c r="J369" s="9">
        <v>63.9</v>
      </c>
      <c r="K369" s="9">
        <v>16.900000000000002</v>
      </c>
      <c r="L369" s="9">
        <v>0</v>
      </c>
      <c r="M369" s="9">
        <v>19</v>
      </c>
      <c r="N369" s="9">
        <v>0</v>
      </c>
      <c r="O369" s="9">
        <v>97.2</v>
      </c>
      <c r="P369" s="9">
        <v>42</v>
      </c>
      <c r="Q369" s="9">
        <v>111.5</v>
      </c>
      <c r="R369" s="9">
        <v>0</v>
      </c>
      <c r="S369" s="9">
        <v>19.5</v>
      </c>
      <c r="T369" s="9">
        <v>27.500000000000004</v>
      </c>
      <c r="U369" s="9">
        <v>33</v>
      </c>
      <c r="V369" s="9">
        <v>153.80000000000001</v>
      </c>
      <c r="W369" s="9">
        <v>15.6</v>
      </c>
      <c r="X369" s="9">
        <v>28</v>
      </c>
      <c r="Y369" s="9">
        <v>32.5</v>
      </c>
      <c r="Z369" s="9">
        <v>15.6</v>
      </c>
      <c r="AA369" s="9">
        <v>56</v>
      </c>
      <c r="AB369" s="9">
        <v>44</v>
      </c>
      <c r="AC369" s="9">
        <v>44</v>
      </c>
      <c r="AD369" s="9">
        <v>86.5</v>
      </c>
      <c r="AE369" s="9">
        <v>87.8</v>
      </c>
      <c r="AF369" s="9">
        <v>0</v>
      </c>
      <c r="AG369" s="9">
        <v>89.3</v>
      </c>
      <c r="AH369" s="9">
        <v>10.5</v>
      </c>
      <c r="AI369" s="9">
        <v>42</v>
      </c>
      <c r="AJ369" s="9">
        <v>18.2</v>
      </c>
      <c r="AK369" s="9">
        <v>0</v>
      </c>
      <c r="AL369" s="9">
        <v>63</v>
      </c>
      <c r="AM369" s="106"/>
      <c r="AN369" s="61"/>
      <c r="AP369" s="265"/>
      <c r="AQ369" s="61"/>
      <c r="AS369" s="49"/>
    </row>
    <row r="370" spans="1:45" ht="15.75">
      <c r="A370" s="106" t="s">
        <v>682</v>
      </c>
      <c r="B370" s="3"/>
      <c r="C370" s="3"/>
      <c r="D370" s="32">
        <f t="shared" si="9"/>
        <v>1652.7</v>
      </c>
      <c r="E370" s="9">
        <v>17.799999999999997</v>
      </c>
      <c r="F370" s="9">
        <v>32.5</v>
      </c>
      <c r="G370" s="9">
        <v>34.200000000000003</v>
      </c>
      <c r="H370" s="9">
        <v>76.5</v>
      </c>
      <c r="I370" s="9">
        <v>0</v>
      </c>
      <c r="J370" s="9">
        <v>16.5</v>
      </c>
      <c r="K370" s="9">
        <v>0</v>
      </c>
      <c r="L370" s="9">
        <v>62.2</v>
      </c>
      <c r="M370" s="9">
        <v>26</v>
      </c>
      <c r="N370" s="9">
        <v>6.5</v>
      </c>
      <c r="O370" s="9">
        <v>60.5</v>
      </c>
      <c r="P370" s="9">
        <v>0</v>
      </c>
      <c r="Q370" s="9">
        <v>133.80000000000001</v>
      </c>
      <c r="R370" s="9">
        <v>38.700000000000003</v>
      </c>
      <c r="S370" s="9">
        <v>15.399999999999999</v>
      </c>
      <c r="T370" s="9">
        <v>0</v>
      </c>
      <c r="U370" s="9">
        <v>39</v>
      </c>
      <c r="V370" s="9">
        <v>42</v>
      </c>
      <c r="W370" s="9">
        <v>27.500000000000004</v>
      </c>
      <c r="X370" s="9">
        <v>30</v>
      </c>
      <c r="Y370" s="9">
        <v>87.5</v>
      </c>
      <c r="Z370" s="9">
        <v>92.1</v>
      </c>
      <c r="AA370" s="9">
        <v>18</v>
      </c>
      <c r="AB370" s="9">
        <v>65.2</v>
      </c>
      <c r="AC370" s="9">
        <v>52</v>
      </c>
      <c r="AD370" s="9">
        <v>51.5</v>
      </c>
      <c r="AE370" s="9">
        <v>221.5</v>
      </c>
      <c r="AF370" s="9">
        <v>18.2</v>
      </c>
      <c r="AG370" s="9">
        <v>135.30000000000001</v>
      </c>
      <c r="AH370" s="9">
        <v>118.3</v>
      </c>
      <c r="AI370" s="9">
        <v>0</v>
      </c>
      <c r="AJ370" s="9">
        <v>77.600000000000009</v>
      </c>
      <c r="AK370" s="9">
        <v>4.4000000000000004</v>
      </c>
      <c r="AL370" s="9">
        <v>52</v>
      </c>
      <c r="AM370" s="106"/>
      <c r="AN370" s="61"/>
      <c r="AP370" s="265"/>
      <c r="AQ370" s="61"/>
      <c r="AS370" s="49"/>
    </row>
    <row r="371" spans="1:45" ht="15.75">
      <c r="A371" s="106" t="s">
        <v>2700</v>
      </c>
      <c r="B371" s="3"/>
      <c r="C371" s="3"/>
      <c r="D371" s="32">
        <f t="shared" si="9"/>
        <v>1899.1000000000001</v>
      </c>
      <c r="E371" s="9">
        <v>71.5</v>
      </c>
      <c r="F371" s="9">
        <v>9.7999999999999989</v>
      </c>
      <c r="G371" s="9">
        <v>57.2</v>
      </c>
      <c r="H371" s="9">
        <v>91</v>
      </c>
      <c r="I371" s="9">
        <v>97</v>
      </c>
      <c r="J371" s="9">
        <v>54.4</v>
      </c>
      <c r="K371" s="9">
        <v>0</v>
      </c>
      <c r="L371" s="9">
        <v>146.30000000000001</v>
      </c>
      <c r="M371" s="9">
        <v>52</v>
      </c>
      <c r="N371" s="9">
        <v>0</v>
      </c>
      <c r="O371" s="9">
        <v>0</v>
      </c>
      <c r="P371" s="9">
        <v>68.400000000000006</v>
      </c>
      <c r="Q371" s="9">
        <v>129.30000000000001</v>
      </c>
      <c r="R371" s="9">
        <v>1.1000000000000001</v>
      </c>
      <c r="S371" s="9">
        <v>42</v>
      </c>
      <c r="T371" s="9">
        <v>18.100000000000001</v>
      </c>
      <c r="U371" s="9">
        <v>0</v>
      </c>
      <c r="V371" s="9">
        <v>62.8</v>
      </c>
      <c r="W371" s="9">
        <v>57.4</v>
      </c>
      <c r="X371" s="9">
        <v>0</v>
      </c>
      <c r="Y371" s="9">
        <v>64.8</v>
      </c>
      <c r="Z371" s="9">
        <v>71.899999999999991</v>
      </c>
      <c r="AA371" s="9">
        <v>78.5</v>
      </c>
      <c r="AB371" s="9">
        <v>0</v>
      </c>
      <c r="AC371" s="9">
        <v>45.5</v>
      </c>
      <c r="AD371" s="9">
        <v>48</v>
      </c>
      <c r="AE371" s="9">
        <v>163.4</v>
      </c>
      <c r="AF371" s="9">
        <v>56.5</v>
      </c>
      <c r="AG371" s="9">
        <v>140.09999999999997</v>
      </c>
      <c r="AH371" s="9">
        <v>114.9</v>
      </c>
      <c r="AI371" s="9">
        <v>0</v>
      </c>
      <c r="AJ371" s="9">
        <v>61.2</v>
      </c>
      <c r="AK371" s="9">
        <v>36</v>
      </c>
      <c r="AL371" s="9">
        <v>60</v>
      </c>
      <c r="AM371" s="106"/>
      <c r="AN371" s="61"/>
      <c r="AP371" s="265"/>
      <c r="AQ371" s="61"/>
      <c r="AS371" s="49"/>
    </row>
    <row r="372" spans="1:45" ht="15.75">
      <c r="A372" s="106" t="s">
        <v>2726</v>
      </c>
      <c r="B372" s="3"/>
      <c r="C372" s="3"/>
      <c r="D372" s="32">
        <f t="shared" si="9"/>
        <v>1602.5</v>
      </c>
      <c r="E372" s="9">
        <v>140</v>
      </c>
      <c r="F372" s="9">
        <v>6.5</v>
      </c>
      <c r="G372" s="9">
        <v>0</v>
      </c>
      <c r="H372" s="9">
        <v>27.500000000000004</v>
      </c>
      <c r="I372" s="9">
        <v>124</v>
      </c>
      <c r="J372" s="9">
        <v>0</v>
      </c>
      <c r="K372" s="9">
        <v>15.6</v>
      </c>
      <c r="L372" s="9">
        <v>2.2000000000000002</v>
      </c>
      <c r="M372" s="9">
        <v>40.9</v>
      </c>
      <c r="N372" s="9">
        <v>19.5</v>
      </c>
      <c r="O372" s="9">
        <v>76.400000000000006</v>
      </c>
      <c r="P372" s="9">
        <v>113.8</v>
      </c>
      <c r="Q372" s="9">
        <v>94</v>
      </c>
      <c r="R372" s="9">
        <v>0</v>
      </c>
      <c r="S372" s="9">
        <v>3.5999999999999996</v>
      </c>
      <c r="T372" s="9">
        <v>19.5</v>
      </c>
      <c r="U372" s="9">
        <v>60</v>
      </c>
      <c r="V372" s="9">
        <v>111.6</v>
      </c>
      <c r="W372" s="9">
        <v>80</v>
      </c>
      <c r="X372" s="9">
        <v>71</v>
      </c>
      <c r="Y372" s="9">
        <v>14.3</v>
      </c>
      <c r="Z372" s="9">
        <v>16.5</v>
      </c>
      <c r="AA372" s="9">
        <v>162.9</v>
      </c>
      <c r="AB372" s="9">
        <v>0</v>
      </c>
      <c r="AC372" s="9">
        <v>0</v>
      </c>
      <c r="AD372" s="9">
        <v>65.8</v>
      </c>
      <c r="AE372" s="9">
        <v>115.1</v>
      </c>
      <c r="AF372" s="9">
        <v>52.5</v>
      </c>
      <c r="AG372" s="9">
        <v>63.6</v>
      </c>
      <c r="AH372" s="9">
        <v>49.3</v>
      </c>
      <c r="AI372" s="9">
        <v>0</v>
      </c>
      <c r="AJ372" s="9">
        <v>0</v>
      </c>
      <c r="AK372" s="9">
        <v>49.9</v>
      </c>
      <c r="AL372" s="9">
        <v>6.5</v>
      </c>
      <c r="AM372" s="106"/>
      <c r="AN372" s="61"/>
      <c r="AP372" s="265"/>
      <c r="AQ372" s="61"/>
      <c r="AS372" s="49"/>
    </row>
    <row r="373" spans="1:45" ht="15.75">
      <c r="A373" s="276" t="s">
        <v>3621</v>
      </c>
      <c r="B373" s="3"/>
      <c r="C373" s="3"/>
      <c r="D373" s="32">
        <f t="shared" si="9"/>
        <v>1598.7</v>
      </c>
      <c r="E373" s="9">
        <v>19.5</v>
      </c>
      <c r="F373" s="9">
        <v>27.500000000000004</v>
      </c>
      <c r="G373" s="9">
        <v>34.200000000000003</v>
      </c>
      <c r="H373" s="9">
        <v>17.600000000000001</v>
      </c>
      <c r="I373" s="9">
        <v>145.1</v>
      </c>
      <c r="J373" s="9">
        <v>0</v>
      </c>
      <c r="K373" s="9">
        <v>0</v>
      </c>
      <c r="L373" s="9">
        <v>12.100000000000001</v>
      </c>
      <c r="M373" s="9">
        <v>43.1</v>
      </c>
      <c r="N373" s="9">
        <v>0</v>
      </c>
      <c r="O373" s="9">
        <v>80.600000000000009</v>
      </c>
      <c r="P373" s="9">
        <v>89.9</v>
      </c>
      <c r="Q373" s="9">
        <v>119</v>
      </c>
      <c r="R373" s="9">
        <v>44</v>
      </c>
      <c r="S373" s="9">
        <v>27.500000000000004</v>
      </c>
      <c r="T373" s="9">
        <v>96</v>
      </c>
      <c r="U373" s="9">
        <v>52.7</v>
      </c>
      <c r="V373" s="9">
        <v>37.700000000000003</v>
      </c>
      <c r="W373" s="9">
        <v>0</v>
      </c>
      <c r="X373" s="9">
        <v>13.399999999999999</v>
      </c>
      <c r="Y373" s="9">
        <v>0</v>
      </c>
      <c r="Z373" s="9">
        <v>18.2</v>
      </c>
      <c r="AA373" s="9">
        <v>40.299999999999997</v>
      </c>
      <c r="AB373" s="9">
        <v>130.5</v>
      </c>
      <c r="AC373" s="9">
        <v>160.5</v>
      </c>
      <c r="AD373" s="9">
        <v>145.9</v>
      </c>
      <c r="AE373" s="9">
        <v>7</v>
      </c>
      <c r="AF373" s="9">
        <v>26.5</v>
      </c>
      <c r="AG373" s="9">
        <v>64.8</v>
      </c>
      <c r="AH373" s="9">
        <v>0</v>
      </c>
      <c r="AI373" s="9">
        <v>119.3</v>
      </c>
      <c r="AJ373" s="9">
        <v>11.700000000000001</v>
      </c>
      <c r="AK373" s="9">
        <v>14.100000000000001</v>
      </c>
      <c r="AL373" s="9">
        <v>0</v>
      </c>
      <c r="AM373" s="276"/>
      <c r="AN373" s="61"/>
      <c r="AP373" s="265"/>
      <c r="AQ373" s="61"/>
      <c r="AS373" s="49"/>
    </row>
    <row r="374" spans="1:45" ht="15.75">
      <c r="A374" s="276" t="s">
        <v>3622</v>
      </c>
      <c r="B374" s="3"/>
      <c r="C374" s="3"/>
      <c r="D374" s="32">
        <f t="shared" si="9"/>
        <v>2024</v>
      </c>
      <c r="E374" s="9">
        <v>97.5</v>
      </c>
      <c r="F374" s="9">
        <v>55.7</v>
      </c>
      <c r="G374" s="9">
        <v>61.2</v>
      </c>
      <c r="H374" s="9">
        <v>37.5</v>
      </c>
      <c r="I374" s="9">
        <v>128.30000000000001</v>
      </c>
      <c r="J374" s="9">
        <v>0</v>
      </c>
      <c r="K374" s="9">
        <v>37.4</v>
      </c>
      <c r="L374" s="9">
        <v>3</v>
      </c>
      <c r="M374" s="9">
        <v>13.5</v>
      </c>
      <c r="N374" s="9">
        <v>0</v>
      </c>
      <c r="O374" s="9">
        <v>29.1</v>
      </c>
      <c r="P374" s="9">
        <v>110.6</v>
      </c>
      <c r="Q374" s="9">
        <v>108.8</v>
      </c>
      <c r="R374" s="9">
        <v>7</v>
      </c>
      <c r="S374" s="9">
        <v>26</v>
      </c>
      <c r="T374" s="9">
        <v>42</v>
      </c>
      <c r="U374" s="9">
        <v>141.6</v>
      </c>
      <c r="V374" s="9">
        <v>116.19999999999999</v>
      </c>
      <c r="W374" s="9">
        <v>83</v>
      </c>
      <c r="X374" s="9">
        <v>33.9</v>
      </c>
      <c r="Y374" s="9">
        <v>19.5</v>
      </c>
      <c r="Z374" s="9">
        <v>30</v>
      </c>
      <c r="AA374" s="9">
        <v>109.9</v>
      </c>
      <c r="AB374" s="9">
        <v>69.8</v>
      </c>
      <c r="AC374" s="9">
        <v>105</v>
      </c>
      <c r="AD374" s="9">
        <v>170.70000000000002</v>
      </c>
      <c r="AE374" s="9">
        <v>101.5</v>
      </c>
      <c r="AF374" s="9">
        <v>10.5</v>
      </c>
      <c r="AG374" s="9">
        <v>84.8</v>
      </c>
      <c r="AH374" s="9">
        <v>52.5</v>
      </c>
      <c r="AI374" s="9">
        <v>35</v>
      </c>
      <c r="AJ374" s="9">
        <v>21.6</v>
      </c>
      <c r="AK374" s="9">
        <v>22.900000000000002</v>
      </c>
      <c r="AL374" s="9">
        <v>58</v>
      </c>
      <c r="AM374" s="276"/>
      <c r="AN374" s="61"/>
      <c r="AP374" s="265"/>
      <c r="AQ374" s="61"/>
      <c r="AS374" s="49"/>
    </row>
    <row r="375" spans="1:45" ht="15.75">
      <c r="A375" s="106" t="s">
        <v>154</v>
      </c>
      <c r="B375" s="3"/>
      <c r="C375" s="3"/>
      <c r="D375" s="32">
        <f t="shared" si="9"/>
        <v>1917.4</v>
      </c>
      <c r="E375" s="9">
        <v>54.7</v>
      </c>
      <c r="F375" s="9">
        <v>30</v>
      </c>
      <c r="G375" s="9">
        <v>83</v>
      </c>
      <c r="H375" s="9">
        <v>128.5</v>
      </c>
      <c r="I375" s="9">
        <v>68.5</v>
      </c>
      <c r="J375" s="9">
        <v>60</v>
      </c>
      <c r="K375" s="9">
        <v>0</v>
      </c>
      <c r="L375" s="9">
        <v>52</v>
      </c>
      <c r="M375" s="9">
        <v>89.8</v>
      </c>
      <c r="N375" s="9">
        <v>21</v>
      </c>
      <c r="O375" s="9">
        <v>102.5</v>
      </c>
      <c r="P375" s="9">
        <v>0</v>
      </c>
      <c r="Q375" s="9">
        <v>79.2</v>
      </c>
      <c r="R375" s="9">
        <v>0</v>
      </c>
      <c r="S375" s="9">
        <v>0</v>
      </c>
      <c r="T375" s="9">
        <v>15.6</v>
      </c>
      <c r="U375" s="9">
        <v>36</v>
      </c>
      <c r="V375" s="9">
        <v>93</v>
      </c>
      <c r="W375" s="9">
        <v>7.7000000000000011</v>
      </c>
      <c r="X375" s="9">
        <v>0</v>
      </c>
      <c r="Y375" s="9">
        <v>52</v>
      </c>
      <c r="Z375" s="9">
        <v>67.900000000000006</v>
      </c>
      <c r="AA375" s="9">
        <v>64.5</v>
      </c>
      <c r="AB375" s="9">
        <v>48</v>
      </c>
      <c r="AC375" s="9">
        <v>86.5</v>
      </c>
      <c r="AD375" s="9">
        <v>45.3</v>
      </c>
      <c r="AE375" s="9">
        <v>203.1</v>
      </c>
      <c r="AF375" s="9">
        <v>51.5</v>
      </c>
      <c r="AG375" s="9">
        <v>77.900000000000006</v>
      </c>
      <c r="AH375" s="9">
        <v>90</v>
      </c>
      <c r="AI375" s="9">
        <v>0</v>
      </c>
      <c r="AJ375" s="9">
        <v>70.2</v>
      </c>
      <c r="AK375" s="9">
        <v>49</v>
      </c>
      <c r="AL375" s="9">
        <v>90</v>
      </c>
      <c r="AM375" s="106"/>
      <c r="AN375" s="61"/>
      <c r="AP375" s="265"/>
      <c r="AQ375" s="61"/>
      <c r="AS375" s="49"/>
    </row>
    <row r="376" spans="1:45" ht="15.75">
      <c r="A376" s="106" t="s">
        <v>2206</v>
      </c>
      <c r="B376" s="3"/>
      <c r="C376" s="3"/>
      <c r="D376" s="32">
        <f t="shared" si="9"/>
        <v>2097.8000000000002</v>
      </c>
      <c r="E376" s="9">
        <v>102</v>
      </c>
      <c r="F376" s="9">
        <v>32.5</v>
      </c>
      <c r="G376" s="9">
        <v>0</v>
      </c>
      <c r="H376" s="9">
        <v>0</v>
      </c>
      <c r="I376" s="9">
        <v>180.20000000000002</v>
      </c>
      <c r="J376" s="9">
        <v>14.3</v>
      </c>
      <c r="K376" s="9">
        <v>63.1</v>
      </c>
      <c r="L376" s="9">
        <v>56</v>
      </c>
      <c r="M376" s="9">
        <v>50.9</v>
      </c>
      <c r="N376" s="9">
        <v>21</v>
      </c>
      <c r="O376" s="9">
        <v>60</v>
      </c>
      <c r="P376" s="9">
        <v>107.8</v>
      </c>
      <c r="Q376" s="9">
        <v>204.1</v>
      </c>
      <c r="R376" s="9">
        <v>4.1999999999999993</v>
      </c>
      <c r="S376" s="9">
        <v>49.400000000000006</v>
      </c>
      <c r="T376" s="9">
        <v>35</v>
      </c>
      <c r="U376" s="9">
        <v>140</v>
      </c>
      <c r="V376" s="9">
        <v>107.3</v>
      </c>
      <c r="W376" s="9">
        <v>16.900000000000002</v>
      </c>
      <c r="X376" s="9">
        <v>0</v>
      </c>
      <c r="Y376" s="9">
        <v>56</v>
      </c>
      <c r="Z376" s="9">
        <v>56</v>
      </c>
      <c r="AA376" s="9">
        <v>42</v>
      </c>
      <c r="AB376" s="9">
        <v>52</v>
      </c>
      <c r="AC376" s="9">
        <v>52</v>
      </c>
      <c r="AD376" s="9">
        <v>157</v>
      </c>
      <c r="AE376" s="9">
        <v>148.80000000000001</v>
      </c>
      <c r="AF376" s="9">
        <v>0</v>
      </c>
      <c r="AG376" s="9">
        <v>79.3</v>
      </c>
      <c r="AH376" s="9">
        <v>56</v>
      </c>
      <c r="AI376" s="9">
        <v>49</v>
      </c>
      <c r="AJ376" s="9">
        <v>56</v>
      </c>
      <c r="AK376" s="9">
        <v>49</v>
      </c>
      <c r="AL376" s="9">
        <v>0</v>
      </c>
      <c r="AM376" s="106"/>
      <c r="AN376" s="61"/>
      <c r="AP376" s="265"/>
      <c r="AQ376" s="61"/>
      <c r="AS376" s="49"/>
    </row>
    <row r="377" spans="1:45" ht="15.75">
      <c r="A377" s="106" t="s">
        <v>669</v>
      </c>
      <c r="B377" s="3"/>
      <c r="C377" s="3"/>
      <c r="D377" s="32">
        <f t="shared" si="9"/>
        <v>1842.6000000000001</v>
      </c>
      <c r="E377" s="9">
        <v>76.5</v>
      </c>
      <c r="F377" s="9">
        <v>12.100000000000001</v>
      </c>
      <c r="G377" s="9">
        <v>58</v>
      </c>
      <c r="H377" s="9">
        <v>45.5</v>
      </c>
      <c r="I377" s="9">
        <v>111</v>
      </c>
      <c r="J377" s="9">
        <v>5.6</v>
      </c>
      <c r="K377" s="9">
        <v>36</v>
      </c>
      <c r="L377" s="9">
        <v>86</v>
      </c>
      <c r="M377" s="9">
        <v>68.900000000000006</v>
      </c>
      <c r="N377" s="9">
        <v>42</v>
      </c>
      <c r="O377" s="9">
        <v>73.900000000000006</v>
      </c>
      <c r="P377" s="9">
        <v>42</v>
      </c>
      <c r="Q377" s="9">
        <v>167.4</v>
      </c>
      <c r="R377" s="9">
        <v>69.5</v>
      </c>
      <c r="S377" s="9">
        <v>57.1</v>
      </c>
      <c r="T377" s="9">
        <v>38.5</v>
      </c>
      <c r="U377" s="9">
        <v>28</v>
      </c>
      <c r="V377" s="9">
        <v>49.8</v>
      </c>
      <c r="W377" s="9">
        <v>0</v>
      </c>
      <c r="X377" s="9">
        <v>91.2</v>
      </c>
      <c r="Y377" s="9">
        <v>60</v>
      </c>
      <c r="Z377" s="9">
        <v>91.4</v>
      </c>
      <c r="AA377" s="9">
        <v>0</v>
      </c>
      <c r="AB377" s="9">
        <v>33</v>
      </c>
      <c r="AC377" s="9">
        <v>52.5</v>
      </c>
      <c r="AD377" s="9">
        <v>48</v>
      </c>
      <c r="AE377" s="9">
        <v>81.3</v>
      </c>
      <c r="AF377" s="9">
        <v>0</v>
      </c>
      <c r="AG377" s="9">
        <v>82.5</v>
      </c>
      <c r="AH377" s="9">
        <v>60</v>
      </c>
      <c r="AI377" s="9">
        <v>0</v>
      </c>
      <c r="AJ377" s="9">
        <v>122.4</v>
      </c>
      <c r="AK377" s="9">
        <v>0</v>
      </c>
      <c r="AL377" s="9">
        <v>52.5</v>
      </c>
      <c r="AM377" s="106"/>
      <c r="AN377" s="61"/>
      <c r="AP377" s="265"/>
      <c r="AQ377" s="61"/>
      <c r="AS377" s="49"/>
    </row>
    <row r="378" spans="1:45" ht="15.75">
      <c r="A378" s="106" t="s">
        <v>2715</v>
      </c>
      <c r="B378" s="3"/>
      <c r="C378" s="3"/>
      <c r="D378" s="32">
        <f t="shared" si="9"/>
        <v>1650.1499999999996</v>
      </c>
      <c r="E378" s="9">
        <v>45.5</v>
      </c>
      <c r="F378" s="9">
        <v>0</v>
      </c>
      <c r="G378" s="9">
        <v>66.5</v>
      </c>
      <c r="H378" s="9">
        <v>123</v>
      </c>
      <c r="I378" s="9">
        <v>160.9</v>
      </c>
      <c r="J378" s="9">
        <v>63.9</v>
      </c>
      <c r="K378" s="9">
        <v>16.900000000000002</v>
      </c>
      <c r="L378" s="9">
        <v>33</v>
      </c>
      <c r="M378" s="9">
        <v>57.1</v>
      </c>
      <c r="N378" s="9">
        <v>0</v>
      </c>
      <c r="O378" s="9">
        <v>146.4</v>
      </c>
      <c r="P378" s="9">
        <v>42</v>
      </c>
      <c r="Q378" s="9">
        <v>116.8</v>
      </c>
      <c r="R378" s="9">
        <v>0</v>
      </c>
      <c r="S378" s="9">
        <v>19.5</v>
      </c>
      <c r="T378" s="9">
        <v>35</v>
      </c>
      <c r="U378" s="9">
        <v>0</v>
      </c>
      <c r="V378" s="9">
        <v>146.80000000000001</v>
      </c>
      <c r="W378" s="9">
        <v>15.6</v>
      </c>
      <c r="X378" s="9">
        <v>36.799999999999997</v>
      </c>
      <c r="Y378" s="9">
        <v>32.5</v>
      </c>
      <c r="Z378" s="9">
        <v>14.3</v>
      </c>
      <c r="AA378" s="9">
        <v>52</v>
      </c>
      <c r="AB378" s="9">
        <v>0</v>
      </c>
      <c r="AC378" s="9">
        <v>42</v>
      </c>
      <c r="AD378" s="9">
        <v>48</v>
      </c>
      <c r="AE378" s="9">
        <v>129.30000000000001</v>
      </c>
      <c r="AF378" s="9">
        <v>0</v>
      </c>
      <c r="AG378" s="9">
        <v>103.6</v>
      </c>
      <c r="AH378" s="9">
        <v>22.05</v>
      </c>
      <c r="AI378" s="9">
        <v>0</v>
      </c>
      <c r="AJ378" s="9">
        <v>18.2</v>
      </c>
      <c r="AK378" s="9">
        <v>0</v>
      </c>
      <c r="AL378" s="9">
        <v>62.5</v>
      </c>
      <c r="AM378" s="106"/>
      <c r="AN378" s="61"/>
      <c r="AP378" s="265"/>
      <c r="AQ378" s="61"/>
      <c r="AS378" s="49"/>
    </row>
    <row r="379" spans="1:45" ht="15.75">
      <c r="A379" s="276" t="s">
        <v>142</v>
      </c>
      <c r="B379" s="3"/>
      <c r="C379" s="3"/>
      <c r="D379" s="32">
        <f t="shared" si="9"/>
        <v>2232.5</v>
      </c>
      <c r="E379" s="9">
        <v>32.299999999999997</v>
      </c>
      <c r="F379" s="9">
        <v>43.1</v>
      </c>
      <c r="G379" s="9">
        <v>67.5</v>
      </c>
      <c r="H379" s="9">
        <v>88</v>
      </c>
      <c r="I379" s="9">
        <v>106.89999999999999</v>
      </c>
      <c r="J379" s="9">
        <v>55.6</v>
      </c>
      <c r="K379" s="9">
        <v>30.1</v>
      </c>
      <c r="L379" s="9">
        <v>90</v>
      </c>
      <c r="M379" s="9">
        <v>102.5</v>
      </c>
      <c r="N379" s="9">
        <v>16.5</v>
      </c>
      <c r="O379" s="9">
        <v>9.8000000000000007</v>
      </c>
      <c r="P379" s="9">
        <v>53.7</v>
      </c>
      <c r="Q379" s="9">
        <v>124.6</v>
      </c>
      <c r="R379" s="9">
        <v>0</v>
      </c>
      <c r="S379" s="9">
        <v>3.9000000000000004</v>
      </c>
      <c r="T379" s="9">
        <v>128.6</v>
      </c>
      <c r="U379" s="9">
        <v>53.7</v>
      </c>
      <c r="V379" s="9">
        <v>49.8</v>
      </c>
      <c r="W379" s="9">
        <v>0</v>
      </c>
      <c r="X379" s="9">
        <v>22</v>
      </c>
      <c r="Y379" s="9">
        <v>48</v>
      </c>
      <c r="Z379" s="9">
        <v>48</v>
      </c>
      <c r="AA379" s="9">
        <v>53.2</v>
      </c>
      <c r="AB379" s="9">
        <v>80</v>
      </c>
      <c r="AC379" s="9">
        <v>93</v>
      </c>
      <c r="AD379" s="9">
        <v>138.69999999999999</v>
      </c>
      <c r="AE379" s="9">
        <v>222.9</v>
      </c>
      <c r="AF379" s="9">
        <v>48</v>
      </c>
      <c r="AG379" s="9">
        <v>149.5</v>
      </c>
      <c r="AH379" s="9">
        <v>57.9</v>
      </c>
      <c r="AI379" s="9">
        <v>52.5</v>
      </c>
      <c r="AJ379" s="9">
        <v>66.2</v>
      </c>
      <c r="AK379" s="9">
        <v>38.5</v>
      </c>
      <c r="AL379" s="9">
        <v>57.5</v>
      </c>
      <c r="AM379" s="276"/>
      <c r="AN379" s="61"/>
      <c r="AP379" s="265"/>
      <c r="AQ379" s="61"/>
      <c r="AS379" s="49"/>
    </row>
    <row r="380" spans="1:45" ht="15.75">
      <c r="A380" s="105" t="s">
        <v>1349</v>
      </c>
      <c r="B380" s="3"/>
      <c r="C380" s="3"/>
      <c r="D380" s="32">
        <f t="shared" si="9"/>
        <v>1496.1999999999998</v>
      </c>
      <c r="E380" s="9">
        <v>100.5</v>
      </c>
      <c r="F380" s="9">
        <v>27.500000000000004</v>
      </c>
      <c r="G380" s="9">
        <v>9.1</v>
      </c>
      <c r="H380" s="9">
        <v>82</v>
      </c>
      <c r="I380" s="9">
        <v>88.4</v>
      </c>
      <c r="J380" s="9">
        <v>55.3</v>
      </c>
      <c r="K380" s="9">
        <v>0</v>
      </c>
      <c r="L380" s="9">
        <v>0</v>
      </c>
      <c r="M380" s="9">
        <v>47.4</v>
      </c>
      <c r="N380" s="9">
        <v>22.5</v>
      </c>
      <c r="O380" s="9">
        <v>101</v>
      </c>
      <c r="P380" s="9">
        <v>38.5</v>
      </c>
      <c r="Q380" s="9">
        <v>163.5</v>
      </c>
      <c r="R380" s="9">
        <v>0</v>
      </c>
      <c r="S380" s="9">
        <v>0</v>
      </c>
      <c r="T380" s="9">
        <v>44.3</v>
      </c>
      <c r="U380" s="9">
        <v>33</v>
      </c>
      <c r="V380" s="9">
        <v>53.9</v>
      </c>
      <c r="W380" s="9">
        <v>0</v>
      </c>
      <c r="X380" s="9">
        <v>0</v>
      </c>
      <c r="Y380" s="9">
        <v>0</v>
      </c>
      <c r="Z380" s="9">
        <v>25.1</v>
      </c>
      <c r="AA380" s="9">
        <v>44</v>
      </c>
      <c r="AB380" s="9">
        <v>44</v>
      </c>
      <c r="AC380" s="9">
        <v>44</v>
      </c>
      <c r="AD380" s="9">
        <v>97.8</v>
      </c>
      <c r="AE380" s="9">
        <v>121.5</v>
      </c>
      <c r="AF380" s="9">
        <v>45</v>
      </c>
      <c r="AG380" s="9">
        <v>63.6</v>
      </c>
      <c r="AH380" s="9">
        <v>21.299999999999997</v>
      </c>
      <c r="AI380" s="9">
        <v>52.5</v>
      </c>
      <c r="AJ380" s="9">
        <v>0</v>
      </c>
      <c r="AK380" s="9">
        <v>70.5</v>
      </c>
      <c r="AL380" s="9">
        <v>0</v>
      </c>
      <c r="AM380" s="457"/>
      <c r="AN380" s="61"/>
      <c r="AP380" s="265"/>
      <c r="AQ380" s="61"/>
      <c r="AS380" s="49"/>
    </row>
    <row r="381" spans="1:45" ht="15.75">
      <c r="A381" s="106" t="s">
        <v>683</v>
      </c>
      <c r="B381" s="3"/>
      <c r="C381" s="3"/>
      <c r="D381" s="32">
        <f t="shared" ref="D381:D412" si="10">SUM(E381:DZ381)</f>
        <v>1410.9499999999996</v>
      </c>
      <c r="E381" s="9">
        <v>2.4</v>
      </c>
      <c r="F381" s="9">
        <v>27.500000000000004</v>
      </c>
      <c r="G381" s="9">
        <v>58.599999999999994</v>
      </c>
      <c r="H381" s="9">
        <v>86</v>
      </c>
      <c r="I381" s="9">
        <v>132.9</v>
      </c>
      <c r="J381" s="9">
        <v>75.199999999999989</v>
      </c>
      <c r="K381" s="9">
        <v>0</v>
      </c>
      <c r="L381" s="9">
        <v>30</v>
      </c>
      <c r="M381" s="9">
        <v>9.9</v>
      </c>
      <c r="N381" s="9">
        <v>0</v>
      </c>
      <c r="O381" s="9">
        <v>48.9</v>
      </c>
      <c r="P381" s="9">
        <v>38.5</v>
      </c>
      <c r="Q381" s="9">
        <v>143.30000000000001</v>
      </c>
      <c r="R381" s="9">
        <v>0</v>
      </c>
      <c r="S381" s="9">
        <v>0</v>
      </c>
      <c r="T381" s="9">
        <v>35</v>
      </c>
      <c r="U381" s="9">
        <v>33</v>
      </c>
      <c r="V381" s="9">
        <v>51.9</v>
      </c>
      <c r="W381" s="9">
        <v>9.1</v>
      </c>
      <c r="X381" s="9">
        <v>36.799999999999997</v>
      </c>
      <c r="Y381" s="9">
        <v>0</v>
      </c>
      <c r="Z381" s="9">
        <v>10.799999999999999</v>
      </c>
      <c r="AA381" s="9">
        <v>0</v>
      </c>
      <c r="AB381" s="9">
        <v>44</v>
      </c>
      <c r="AC381" s="9">
        <v>44</v>
      </c>
      <c r="AD381" s="9">
        <v>82.5</v>
      </c>
      <c r="AE381" s="9">
        <v>165.75</v>
      </c>
      <c r="AF381" s="9">
        <v>6.8</v>
      </c>
      <c r="AG381" s="9">
        <v>87.6</v>
      </c>
      <c r="AH381" s="9">
        <v>72.099999999999994</v>
      </c>
      <c r="AI381" s="9">
        <v>0</v>
      </c>
      <c r="AJ381" s="9">
        <v>19.899999999999999</v>
      </c>
      <c r="AK381" s="9">
        <v>0</v>
      </c>
      <c r="AL381" s="9">
        <v>58.5</v>
      </c>
      <c r="AM381" s="106"/>
      <c r="AN381" s="61"/>
      <c r="AP381" s="265"/>
      <c r="AQ381" s="61"/>
      <c r="AS381" s="49"/>
    </row>
    <row r="382" spans="1:45" ht="15.75">
      <c r="A382" s="106" t="s">
        <v>2716</v>
      </c>
      <c r="B382" s="3"/>
      <c r="C382" s="3"/>
      <c r="D382" s="32">
        <f t="shared" si="10"/>
        <v>2613.6</v>
      </c>
      <c r="E382" s="9">
        <v>50.4</v>
      </c>
      <c r="F382" s="9">
        <v>101.8</v>
      </c>
      <c r="G382" s="9">
        <v>8.4</v>
      </c>
      <c r="H382" s="9">
        <v>82.8</v>
      </c>
      <c r="I382" s="9">
        <v>162</v>
      </c>
      <c r="J382" s="9">
        <v>94.5</v>
      </c>
      <c r="K382" s="9">
        <v>49.6</v>
      </c>
      <c r="L382" s="9">
        <v>48</v>
      </c>
      <c r="M382" s="9">
        <v>102.3</v>
      </c>
      <c r="N382" s="9">
        <v>63.000000000000007</v>
      </c>
      <c r="O382" s="9">
        <v>113</v>
      </c>
      <c r="P382" s="9">
        <v>89.4</v>
      </c>
      <c r="Q382" s="9">
        <v>202.6</v>
      </c>
      <c r="R382" s="9">
        <v>0</v>
      </c>
      <c r="S382" s="9">
        <v>16.900000000000002</v>
      </c>
      <c r="T382" s="9">
        <v>63</v>
      </c>
      <c r="U382" s="9">
        <v>61.4</v>
      </c>
      <c r="V382" s="9">
        <v>57.4</v>
      </c>
      <c r="W382" s="9">
        <v>51.400000000000006</v>
      </c>
      <c r="X382" s="9">
        <v>0</v>
      </c>
      <c r="Y382" s="9">
        <v>48</v>
      </c>
      <c r="Z382" s="9">
        <v>75.7</v>
      </c>
      <c r="AA382" s="9">
        <v>112.60000000000002</v>
      </c>
      <c r="AB382" s="9">
        <v>71.3</v>
      </c>
      <c r="AC382" s="9">
        <v>83</v>
      </c>
      <c r="AD382" s="9">
        <v>174</v>
      </c>
      <c r="AE382" s="9">
        <v>182.70000000000002</v>
      </c>
      <c r="AF382" s="9">
        <v>1.5</v>
      </c>
      <c r="AG382" s="9">
        <v>101.2</v>
      </c>
      <c r="AH382" s="9">
        <v>124.2</v>
      </c>
      <c r="AI382" s="9">
        <v>0</v>
      </c>
      <c r="AJ382" s="9">
        <v>54</v>
      </c>
      <c r="AK382" s="9">
        <v>115.50000000000001</v>
      </c>
      <c r="AL382" s="9">
        <v>52</v>
      </c>
      <c r="AM382" s="106"/>
      <c r="AN382" s="61"/>
      <c r="AP382" s="265"/>
      <c r="AQ382" s="61"/>
      <c r="AS382" s="49"/>
    </row>
    <row r="383" spans="1:45" ht="15.75">
      <c r="A383" s="276" t="s">
        <v>3623</v>
      </c>
      <c r="B383" s="3"/>
      <c r="C383" s="3"/>
      <c r="D383" s="32">
        <f t="shared" si="10"/>
        <v>1562</v>
      </c>
      <c r="E383" s="9">
        <v>21</v>
      </c>
      <c r="F383" s="9">
        <v>27.500000000000004</v>
      </c>
      <c r="G383" s="9">
        <v>18.200000000000003</v>
      </c>
      <c r="H383" s="9">
        <v>0</v>
      </c>
      <c r="I383" s="9">
        <v>45</v>
      </c>
      <c r="J383" s="9">
        <v>69</v>
      </c>
      <c r="K383" s="9">
        <v>60</v>
      </c>
      <c r="L383" s="9">
        <v>0</v>
      </c>
      <c r="M383" s="9">
        <v>99.9</v>
      </c>
      <c r="N383" s="9">
        <v>67.5</v>
      </c>
      <c r="O383" s="9">
        <v>15.399999999999999</v>
      </c>
      <c r="P383" s="9">
        <v>6</v>
      </c>
      <c r="Q383" s="9">
        <v>145.1</v>
      </c>
      <c r="R383" s="9">
        <v>0</v>
      </c>
      <c r="S383" s="9">
        <v>35</v>
      </c>
      <c r="T383" s="9">
        <v>93</v>
      </c>
      <c r="U383" s="9">
        <v>39.5</v>
      </c>
      <c r="V383" s="9">
        <v>44.2</v>
      </c>
      <c r="W383" s="9">
        <v>56</v>
      </c>
      <c r="X383" s="9">
        <v>83.7</v>
      </c>
      <c r="Y383" s="9">
        <v>12.6</v>
      </c>
      <c r="Z383" s="9">
        <v>0</v>
      </c>
      <c r="AA383" s="9">
        <v>75</v>
      </c>
      <c r="AB383" s="9">
        <v>105.5</v>
      </c>
      <c r="AC383" s="9">
        <v>70</v>
      </c>
      <c r="AD383" s="9">
        <v>59.5</v>
      </c>
      <c r="AE383" s="9">
        <v>81.599999999999994</v>
      </c>
      <c r="AF383" s="9">
        <v>0</v>
      </c>
      <c r="AG383" s="9">
        <v>72.099999999999994</v>
      </c>
      <c r="AH383" s="9">
        <v>15.6</v>
      </c>
      <c r="AI383" s="9">
        <v>7.5</v>
      </c>
      <c r="AJ383" s="9">
        <v>79.900000000000006</v>
      </c>
      <c r="AK383" s="9">
        <v>56.7</v>
      </c>
      <c r="AL383" s="9">
        <v>0</v>
      </c>
      <c r="AM383" s="276"/>
      <c r="AN383" s="61"/>
      <c r="AP383" s="265"/>
      <c r="AQ383" s="61"/>
      <c r="AS383" s="49"/>
    </row>
    <row r="384" spans="1:45" ht="15.75">
      <c r="A384" s="277" t="s">
        <v>1690</v>
      </c>
      <c r="B384" s="3"/>
      <c r="C384" s="3"/>
      <c r="D384" s="32">
        <f t="shared" si="10"/>
        <v>949.9</v>
      </c>
      <c r="E384" s="9">
        <v>4.1999999999999993</v>
      </c>
      <c r="F384" s="9">
        <v>0</v>
      </c>
      <c r="G384" s="9">
        <v>21</v>
      </c>
      <c r="H384" s="9">
        <v>36.1</v>
      </c>
      <c r="I384" s="9">
        <v>56</v>
      </c>
      <c r="J384" s="9">
        <v>46.5</v>
      </c>
      <c r="K384" s="9">
        <v>81</v>
      </c>
      <c r="L384" s="9">
        <v>30</v>
      </c>
      <c r="M384" s="9">
        <v>15</v>
      </c>
      <c r="N384" s="9">
        <v>45.5</v>
      </c>
      <c r="O384" s="9">
        <v>36</v>
      </c>
      <c r="P384" s="9">
        <v>63.3</v>
      </c>
      <c r="Q384" s="9">
        <v>66.8</v>
      </c>
      <c r="R384" s="9">
        <v>0</v>
      </c>
      <c r="S384" s="9">
        <v>25.5</v>
      </c>
      <c r="T384" s="9">
        <v>21</v>
      </c>
      <c r="U384" s="9">
        <v>14.3</v>
      </c>
      <c r="V384" s="9">
        <v>13.799999999999999</v>
      </c>
      <c r="W384" s="9">
        <v>44.1</v>
      </c>
      <c r="X384" s="9">
        <v>0</v>
      </c>
      <c r="Y384" s="9">
        <v>52.5</v>
      </c>
      <c r="Z384" s="9">
        <v>24.4</v>
      </c>
      <c r="AA384" s="9">
        <v>2.4</v>
      </c>
      <c r="AB384" s="9">
        <v>13.2</v>
      </c>
      <c r="AC384" s="9">
        <v>2.6</v>
      </c>
      <c r="AD384" s="9">
        <v>56</v>
      </c>
      <c r="AE384" s="9">
        <v>62.599999999999994</v>
      </c>
      <c r="AF384" s="9">
        <v>9.7999999999999989</v>
      </c>
      <c r="AG384" s="9">
        <v>52</v>
      </c>
      <c r="AH384" s="9">
        <v>43.5</v>
      </c>
      <c r="AI384" s="9">
        <v>0</v>
      </c>
      <c r="AJ384" s="9">
        <v>0</v>
      </c>
      <c r="AK384" s="9">
        <v>10.799999999999999</v>
      </c>
      <c r="AL384" s="9">
        <v>0</v>
      </c>
      <c r="AM384" s="277"/>
      <c r="AN384" s="61"/>
      <c r="AP384" s="265"/>
      <c r="AQ384" s="61"/>
      <c r="AS384" s="49"/>
    </row>
    <row r="385" spans="1:45" ht="15.75">
      <c r="A385" s="106" t="s">
        <v>654</v>
      </c>
      <c r="B385" s="3"/>
      <c r="C385" s="3"/>
      <c r="D385" s="32">
        <f t="shared" si="10"/>
        <v>1935.6999999999998</v>
      </c>
      <c r="E385" s="9">
        <v>78</v>
      </c>
      <c r="F385" s="9">
        <v>0</v>
      </c>
      <c r="G385" s="9">
        <v>52.5</v>
      </c>
      <c r="H385" s="9">
        <v>113.5</v>
      </c>
      <c r="I385" s="9">
        <v>112.3</v>
      </c>
      <c r="J385" s="9">
        <v>97.5</v>
      </c>
      <c r="K385" s="9">
        <v>0</v>
      </c>
      <c r="L385" s="9">
        <v>54.2</v>
      </c>
      <c r="M385" s="9">
        <v>109.3</v>
      </c>
      <c r="N385" s="9">
        <v>26.5</v>
      </c>
      <c r="O385" s="9">
        <v>59.4</v>
      </c>
      <c r="P385" s="9">
        <v>94</v>
      </c>
      <c r="Q385" s="9">
        <v>63.9</v>
      </c>
      <c r="R385" s="9">
        <v>0</v>
      </c>
      <c r="S385" s="9">
        <v>0</v>
      </c>
      <c r="T385" s="9">
        <v>0</v>
      </c>
      <c r="U385" s="9">
        <v>52</v>
      </c>
      <c r="V385" s="9">
        <v>58.8</v>
      </c>
      <c r="W385" s="9">
        <v>69.5</v>
      </c>
      <c r="X385" s="9">
        <v>26</v>
      </c>
      <c r="Y385" s="9">
        <v>66.3</v>
      </c>
      <c r="Z385" s="9">
        <v>82</v>
      </c>
      <c r="AA385" s="9">
        <v>48</v>
      </c>
      <c r="AB385" s="9">
        <v>0</v>
      </c>
      <c r="AC385" s="9">
        <v>56.9</v>
      </c>
      <c r="AD385" s="9">
        <v>62.099999999999994</v>
      </c>
      <c r="AE385" s="9">
        <v>168</v>
      </c>
      <c r="AF385" s="9">
        <v>0</v>
      </c>
      <c r="AG385" s="9">
        <v>78.2</v>
      </c>
      <c r="AH385" s="9">
        <v>132.6</v>
      </c>
      <c r="AI385" s="9">
        <v>14.3</v>
      </c>
      <c r="AJ385" s="9">
        <v>52</v>
      </c>
      <c r="AK385" s="9">
        <v>53.4</v>
      </c>
      <c r="AL385" s="9">
        <v>54.5</v>
      </c>
      <c r="AM385" s="106"/>
      <c r="AN385" s="61"/>
      <c r="AP385" s="265"/>
      <c r="AQ385" s="61"/>
      <c r="AS385" s="49"/>
    </row>
    <row r="386" spans="1:45" ht="15.75">
      <c r="A386" s="106" t="s">
        <v>653</v>
      </c>
      <c r="B386" s="3"/>
      <c r="C386" s="3"/>
      <c r="D386" s="32">
        <f t="shared" si="10"/>
        <v>1287.2</v>
      </c>
      <c r="E386" s="9">
        <v>79.8</v>
      </c>
      <c r="F386" s="9">
        <v>9.1</v>
      </c>
      <c r="G386" s="9">
        <v>73.3</v>
      </c>
      <c r="H386" s="9">
        <v>90</v>
      </c>
      <c r="I386" s="9">
        <v>48</v>
      </c>
      <c r="J386" s="9">
        <v>60</v>
      </c>
      <c r="K386" s="9">
        <v>0</v>
      </c>
      <c r="L386" s="9">
        <v>48.9</v>
      </c>
      <c r="M386" s="9">
        <v>0</v>
      </c>
      <c r="N386" s="9">
        <v>0</v>
      </c>
      <c r="O386" s="9">
        <v>59.7</v>
      </c>
      <c r="P386" s="9">
        <v>42</v>
      </c>
      <c r="Q386" s="9">
        <v>127.5</v>
      </c>
      <c r="R386" s="9">
        <v>30</v>
      </c>
      <c r="S386" s="9">
        <v>13.2</v>
      </c>
      <c r="T386" s="9">
        <v>0</v>
      </c>
      <c r="U386" s="9">
        <v>9.9</v>
      </c>
      <c r="V386" s="9">
        <v>10.799999999999999</v>
      </c>
      <c r="W386" s="9">
        <v>0</v>
      </c>
      <c r="X386" s="9">
        <v>28</v>
      </c>
      <c r="Y386" s="9">
        <v>0</v>
      </c>
      <c r="Z386" s="9">
        <v>47.3</v>
      </c>
      <c r="AA386" s="9">
        <v>1.1000000000000001</v>
      </c>
      <c r="AB386" s="9">
        <v>0</v>
      </c>
      <c r="AC386" s="9">
        <v>5.5</v>
      </c>
      <c r="AD386" s="9">
        <v>48</v>
      </c>
      <c r="AE386" s="9">
        <v>174.2</v>
      </c>
      <c r="AF386" s="9">
        <v>15.6</v>
      </c>
      <c r="AG386" s="9">
        <v>105.10000000000001</v>
      </c>
      <c r="AH386" s="9">
        <v>24</v>
      </c>
      <c r="AI386" s="9">
        <v>56.3</v>
      </c>
      <c r="AJ386" s="9">
        <v>16.900000000000002</v>
      </c>
      <c r="AK386" s="9">
        <v>0</v>
      </c>
      <c r="AL386" s="9">
        <v>63</v>
      </c>
      <c r="AM386" s="106"/>
      <c r="AN386" s="61"/>
      <c r="AP386" s="265"/>
      <c r="AQ386" s="61"/>
      <c r="AS386" s="49"/>
    </row>
    <row r="387" spans="1:45" ht="15.75">
      <c r="A387" s="277" t="s">
        <v>1749</v>
      </c>
      <c r="B387" s="3"/>
      <c r="C387" s="3"/>
      <c r="D387" s="32">
        <f t="shared" si="10"/>
        <v>1204.5999999999999</v>
      </c>
      <c r="E387" s="9">
        <v>45.9</v>
      </c>
      <c r="F387" s="9">
        <v>9.8000000000000007</v>
      </c>
      <c r="G387" s="9">
        <v>27</v>
      </c>
      <c r="H387" s="9">
        <v>98.5</v>
      </c>
      <c r="I387" s="9">
        <v>156</v>
      </c>
      <c r="J387" s="9">
        <v>60</v>
      </c>
      <c r="K387" s="9">
        <v>16.5</v>
      </c>
      <c r="L387" s="9">
        <v>30</v>
      </c>
      <c r="M387" s="9">
        <v>3.3000000000000003</v>
      </c>
      <c r="N387" s="9">
        <v>27.500000000000004</v>
      </c>
      <c r="O387" s="9">
        <v>0</v>
      </c>
      <c r="P387" s="9">
        <v>57.5</v>
      </c>
      <c r="Q387" s="9">
        <v>6</v>
      </c>
      <c r="R387" s="9">
        <v>56</v>
      </c>
      <c r="S387" s="9">
        <v>0</v>
      </c>
      <c r="T387" s="9">
        <v>0</v>
      </c>
      <c r="U387" s="9">
        <v>14.3</v>
      </c>
      <c r="V387" s="9">
        <v>60.6</v>
      </c>
      <c r="W387" s="9">
        <v>0</v>
      </c>
      <c r="X387" s="9">
        <v>0</v>
      </c>
      <c r="Y387" s="9">
        <v>0</v>
      </c>
      <c r="Z387" s="9">
        <v>7.5</v>
      </c>
      <c r="AA387" s="9">
        <v>96.4</v>
      </c>
      <c r="AB387" s="9">
        <v>0</v>
      </c>
      <c r="AC387" s="9">
        <v>0</v>
      </c>
      <c r="AD387" s="9">
        <v>59.3</v>
      </c>
      <c r="AE387" s="9">
        <v>175.8</v>
      </c>
      <c r="AF387" s="9">
        <v>10.5</v>
      </c>
      <c r="AG387" s="9">
        <v>89.9</v>
      </c>
      <c r="AH387" s="9">
        <v>16.8</v>
      </c>
      <c r="AI387" s="9">
        <v>0</v>
      </c>
      <c r="AJ387" s="9">
        <v>0</v>
      </c>
      <c r="AK387" s="9">
        <v>19.5</v>
      </c>
      <c r="AL387" s="9">
        <v>60</v>
      </c>
      <c r="AM387" s="277"/>
      <c r="AN387" s="61"/>
      <c r="AP387" s="265"/>
      <c r="AQ387" s="61"/>
      <c r="AS387" s="49"/>
    </row>
    <row r="388" spans="1:45" ht="15.75">
      <c r="A388" s="106" t="s">
        <v>638</v>
      </c>
      <c r="B388" s="3"/>
      <c r="C388" s="3"/>
      <c r="D388" s="32">
        <f t="shared" si="10"/>
        <v>1825.9000000000003</v>
      </c>
      <c r="E388" s="9">
        <v>119.5</v>
      </c>
      <c r="F388" s="9">
        <v>8.4</v>
      </c>
      <c r="G388" s="9">
        <v>26.299999999999997</v>
      </c>
      <c r="H388" s="9">
        <v>109.9</v>
      </c>
      <c r="I388" s="9">
        <v>160.30000000000001</v>
      </c>
      <c r="J388" s="9">
        <v>56</v>
      </c>
      <c r="K388" s="9">
        <v>42</v>
      </c>
      <c r="L388" s="9">
        <v>56</v>
      </c>
      <c r="M388" s="9">
        <v>30</v>
      </c>
      <c r="N388" s="9">
        <v>67</v>
      </c>
      <c r="O388" s="9">
        <v>48</v>
      </c>
      <c r="P388" s="9">
        <v>53.7</v>
      </c>
      <c r="Q388" s="9">
        <v>137.5</v>
      </c>
      <c r="R388" s="9">
        <v>0</v>
      </c>
      <c r="S388" s="9">
        <v>0</v>
      </c>
      <c r="T388" s="9">
        <v>19.5</v>
      </c>
      <c r="U388" s="9">
        <v>19.5</v>
      </c>
      <c r="V388" s="9">
        <v>54.8</v>
      </c>
      <c r="W388" s="9">
        <v>0</v>
      </c>
      <c r="X388" s="9">
        <v>0</v>
      </c>
      <c r="Y388" s="9">
        <v>56</v>
      </c>
      <c r="Z388" s="9">
        <v>56</v>
      </c>
      <c r="AA388" s="9">
        <v>89.5</v>
      </c>
      <c r="AB388" s="9">
        <v>10.5</v>
      </c>
      <c r="AC388" s="9">
        <v>4.4000000000000004</v>
      </c>
      <c r="AD388" s="9">
        <v>96.9</v>
      </c>
      <c r="AE388" s="9">
        <v>89</v>
      </c>
      <c r="AF388" s="9">
        <v>52.5</v>
      </c>
      <c r="AG388" s="9">
        <v>112.9</v>
      </c>
      <c r="AH388" s="9">
        <v>56</v>
      </c>
      <c r="AI388" s="9">
        <v>51.8</v>
      </c>
      <c r="AJ388" s="9">
        <v>56</v>
      </c>
      <c r="AK388" s="9">
        <v>42</v>
      </c>
      <c r="AL388" s="9">
        <v>44</v>
      </c>
      <c r="AM388" s="106"/>
      <c r="AN388" s="61"/>
      <c r="AP388" s="265"/>
      <c r="AQ388" s="61"/>
      <c r="AS388" s="49"/>
    </row>
    <row r="389" spans="1:45" ht="15.75">
      <c r="A389" s="277" t="s">
        <v>1649</v>
      </c>
      <c r="B389" s="3"/>
      <c r="C389" s="3"/>
      <c r="D389" s="32">
        <f t="shared" si="10"/>
        <v>1300</v>
      </c>
      <c r="E389" s="9">
        <v>86.5</v>
      </c>
      <c r="F389" s="9">
        <v>0</v>
      </c>
      <c r="G389" s="9">
        <v>11.2</v>
      </c>
      <c r="H389" s="9">
        <v>90</v>
      </c>
      <c r="I389" s="9">
        <v>77.8</v>
      </c>
      <c r="J389" s="9">
        <v>85.5</v>
      </c>
      <c r="K389" s="9">
        <v>0</v>
      </c>
      <c r="L389" s="9">
        <v>82</v>
      </c>
      <c r="M389" s="9">
        <v>75.8</v>
      </c>
      <c r="N389" s="9">
        <v>41</v>
      </c>
      <c r="O389" s="9">
        <v>47.6</v>
      </c>
      <c r="P389" s="9">
        <v>103.4</v>
      </c>
      <c r="Q389" s="9">
        <v>58</v>
      </c>
      <c r="R389" s="9">
        <v>0</v>
      </c>
      <c r="S389" s="9">
        <v>0</v>
      </c>
      <c r="T389" s="9">
        <v>0</v>
      </c>
      <c r="U389" s="9">
        <v>70.2</v>
      </c>
      <c r="V389" s="9">
        <v>69.399999999999991</v>
      </c>
      <c r="W389" s="9">
        <v>0</v>
      </c>
      <c r="X389" s="9">
        <v>24</v>
      </c>
      <c r="Y389" s="9">
        <v>0</v>
      </c>
      <c r="Z389" s="9">
        <v>0</v>
      </c>
      <c r="AA389" s="9">
        <v>82</v>
      </c>
      <c r="AB389" s="9">
        <v>0</v>
      </c>
      <c r="AC389" s="9">
        <v>88.5</v>
      </c>
      <c r="AD389" s="9">
        <v>78</v>
      </c>
      <c r="AE389" s="9">
        <v>21</v>
      </c>
      <c r="AF389" s="9">
        <v>0</v>
      </c>
      <c r="AG389" s="9">
        <v>82.6</v>
      </c>
      <c r="AH389" s="9">
        <v>19.5</v>
      </c>
      <c r="AI389" s="9">
        <v>0</v>
      </c>
      <c r="AJ389" s="9">
        <v>0</v>
      </c>
      <c r="AK389" s="9">
        <v>0</v>
      </c>
      <c r="AL389" s="9">
        <v>6</v>
      </c>
      <c r="AM389" s="277"/>
      <c r="AN389" s="61"/>
      <c r="AP389" s="265"/>
      <c r="AQ389" s="61"/>
      <c r="AS389" s="49"/>
    </row>
    <row r="390" spans="1:45" ht="15.75">
      <c r="A390" s="106" t="s">
        <v>2706</v>
      </c>
      <c r="B390" s="3"/>
      <c r="C390" s="3"/>
      <c r="D390" s="32">
        <f t="shared" si="10"/>
        <v>1183.6999999999998</v>
      </c>
      <c r="E390" s="9">
        <v>3.5999999999999996</v>
      </c>
      <c r="F390" s="9">
        <v>19.5</v>
      </c>
      <c r="G390" s="9">
        <v>12.6</v>
      </c>
      <c r="H390" s="9">
        <v>37.5</v>
      </c>
      <c r="I390" s="9">
        <v>3</v>
      </c>
      <c r="J390" s="9">
        <v>22.700000000000003</v>
      </c>
      <c r="K390" s="9">
        <v>16.5</v>
      </c>
      <c r="L390" s="9">
        <v>32.200000000000003</v>
      </c>
      <c r="M390" s="9">
        <v>27.500000000000004</v>
      </c>
      <c r="N390" s="9">
        <v>16.5</v>
      </c>
      <c r="O390" s="9">
        <v>102.5</v>
      </c>
      <c r="P390" s="9">
        <v>4.8</v>
      </c>
      <c r="Q390" s="9">
        <v>152.5</v>
      </c>
      <c r="R390" s="9">
        <v>0</v>
      </c>
      <c r="S390" s="9">
        <v>39</v>
      </c>
      <c r="T390" s="9">
        <v>162.30000000000001</v>
      </c>
      <c r="U390" s="9">
        <v>1.5</v>
      </c>
      <c r="V390" s="9">
        <v>0</v>
      </c>
      <c r="W390" s="9">
        <v>57.5</v>
      </c>
      <c r="X390" s="9">
        <v>0</v>
      </c>
      <c r="Y390" s="9">
        <v>14.3</v>
      </c>
      <c r="Z390" s="9">
        <v>16.5</v>
      </c>
      <c r="AA390" s="9">
        <v>43.5</v>
      </c>
      <c r="AB390" s="9">
        <v>21.9</v>
      </c>
      <c r="AC390" s="9">
        <v>0</v>
      </c>
      <c r="AD390" s="9">
        <v>16.5</v>
      </c>
      <c r="AE390" s="9">
        <v>72.8</v>
      </c>
      <c r="AF390" s="9">
        <v>0</v>
      </c>
      <c r="AG390" s="9">
        <v>90</v>
      </c>
      <c r="AH390" s="9">
        <v>38.5</v>
      </c>
      <c r="AI390" s="9">
        <v>94.100000000000009</v>
      </c>
      <c r="AJ390" s="9">
        <v>3</v>
      </c>
      <c r="AK390" s="9">
        <v>60.9</v>
      </c>
      <c r="AL390" s="9">
        <v>0</v>
      </c>
      <c r="AM390" s="106"/>
      <c r="AN390" s="61"/>
      <c r="AP390" s="265"/>
      <c r="AQ390" s="61"/>
      <c r="AS390" s="49"/>
    </row>
    <row r="391" spans="1:45" ht="15.75">
      <c r="A391" s="106" t="s">
        <v>2819</v>
      </c>
      <c r="B391" s="3"/>
      <c r="C391" s="3"/>
      <c r="D391" s="32">
        <f t="shared" si="10"/>
        <v>687.99999999999989</v>
      </c>
      <c r="E391" s="9">
        <v>22.5</v>
      </c>
      <c r="F391" s="9">
        <v>1.5</v>
      </c>
      <c r="G391" s="9">
        <v>0</v>
      </c>
      <c r="H391" s="9">
        <v>5.2</v>
      </c>
      <c r="I391" s="9">
        <v>21</v>
      </c>
      <c r="J391" s="9">
        <v>3.5999999999999996</v>
      </c>
      <c r="K391" s="9">
        <v>0</v>
      </c>
      <c r="L391" s="9">
        <v>30</v>
      </c>
      <c r="M391" s="9">
        <v>0</v>
      </c>
      <c r="N391" s="9">
        <v>5.6</v>
      </c>
      <c r="O391" s="9">
        <v>26</v>
      </c>
      <c r="P391" s="9">
        <v>0</v>
      </c>
      <c r="Q391" s="9">
        <v>91</v>
      </c>
      <c r="R391" s="9">
        <v>48</v>
      </c>
      <c r="S391" s="9">
        <v>0</v>
      </c>
      <c r="T391" s="9">
        <v>120.5</v>
      </c>
      <c r="U391" s="9">
        <v>0</v>
      </c>
      <c r="V391" s="9">
        <v>0</v>
      </c>
      <c r="W391" s="9">
        <v>26</v>
      </c>
      <c r="X391" s="9">
        <v>0</v>
      </c>
      <c r="Y391" s="9">
        <v>0</v>
      </c>
      <c r="Z391" s="9">
        <v>14.3</v>
      </c>
      <c r="AA391" s="9">
        <v>0</v>
      </c>
      <c r="AB391" s="9">
        <v>56.7</v>
      </c>
      <c r="AC391" s="9">
        <v>0</v>
      </c>
      <c r="AD391" s="9">
        <v>0</v>
      </c>
      <c r="AE391" s="9">
        <v>89.3</v>
      </c>
      <c r="AF391" s="9">
        <v>7</v>
      </c>
      <c r="AG391" s="9">
        <v>60</v>
      </c>
      <c r="AH391" s="9">
        <v>14.3</v>
      </c>
      <c r="AI391" s="9">
        <v>0</v>
      </c>
      <c r="AJ391" s="9">
        <v>45.5</v>
      </c>
      <c r="AK391" s="9">
        <v>0</v>
      </c>
      <c r="AL391" s="9">
        <v>0</v>
      </c>
      <c r="AM391" s="106"/>
      <c r="AN391" s="61"/>
      <c r="AP391" s="265"/>
      <c r="AQ391" s="61"/>
      <c r="AS391" s="49"/>
    </row>
    <row r="392" spans="1:45" ht="15.75">
      <c r="A392" s="276" t="s">
        <v>3624</v>
      </c>
      <c r="B392" s="3"/>
      <c r="C392" s="3"/>
      <c r="D392" s="32">
        <f t="shared" si="10"/>
        <v>895.8</v>
      </c>
      <c r="E392" s="9">
        <v>34.5</v>
      </c>
      <c r="F392" s="9">
        <v>7</v>
      </c>
      <c r="G392" s="9">
        <v>16.200000000000003</v>
      </c>
      <c r="H392" s="9">
        <v>35.200000000000003</v>
      </c>
      <c r="I392" s="9">
        <v>62</v>
      </c>
      <c r="J392" s="9">
        <v>1.2</v>
      </c>
      <c r="K392" s="9">
        <v>0</v>
      </c>
      <c r="L392" s="9">
        <v>0</v>
      </c>
      <c r="M392" s="9">
        <v>0</v>
      </c>
      <c r="N392" s="9">
        <v>27.500000000000004</v>
      </c>
      <c r="O392" s="9">
        <v>81</v>
      </c>
      <c r="P392" s="9">
        <v>41.8</v>
      </c>
      <c r="Q392" s="9">
        <v>56.5</v>
      </c>
      <c r="R392" s="9">
        <v>56.8</v>
      </c>
      <c r="S392" s="9">
        <v>0</v>
      </c>
      <c r="T392" s="9">
        <v>0</v>
      </c>
      <c r="U392" s="9">
        <v>14.3</v>
      </c>
      <c r="V392" s="9">
        <v>9.9</v>
      </c>
      <c r="W392" s="9">
        <v>0</v>
      </c>
      <c r="X392" s="9">
        <v>0</v>
      </c>
      <c r="Y392" s="9">
        <v>0</v>
      </c>
      <c r="Z392" s="9">
        <v>16.900000000000002</v>
      </c>
      <c r="AA392" s="9">
        <v>0</v>
      </c>
      <c r="AB392" s="9">
        <v>0</v>
      </c>
      <c r="AC392" s="9">
        <v>4.4000000000000004</v>
      </c>
      <c r="AD392" s="9">
        <v>44</v>
      </c>
      <c r="AE392" s="9">
        <v>138.30000000000001</v>
      </c>
      <c r="AF392" s="9">
        <v>7.5</v>
      </c>
      <c r="AG392" s="9">
        <v>78.300000000000011</v>
      </c>
      <c r="AH392" s="9">
        <v>7.7000000000000011</v>
      </c>
      <c r="AI392" s="9">
        <v>66.8</v>
      </c>
      <c r="AJ392" s="9">
        <v>0</v>
      </c>
      <c r="AK392" s="9">
        <v>0</v>
      </c>
      <c r="AL392" s="9">
        <v>88</v>
      </c>
      <c r="AM392" s="276"/>
      <c r="AN392" s="61"/>
      <c r="AP392" s="265"/>
      <c r="AQ392" s="61"/>
      <c r="AS392" s="49"/>
    </row>
    <row r="393" spans="1:45" ht="15.75">
      <c r="A393" s="276" t="s">
        <v>3625</v>
      </c>
      <c r="B393" s="3"/>
      <c r="C393" s="3"/>
      <c r="D393" s="32">
        <f t="shared" si="10"/>
        <v>1319.3</v>
      </c>
      <c r="E393" s="9">
        <v>63.9</v>
      </c>
      <c r="F393" s="9">
        <v>19.599999999999998</v>
      </c>
      <c r="G393" s="9">
        <v>9.9</v>
      </c>
      <c r="H393" s="9">
        <v>35</v>
      </c>
      <c r="I393" s="9">
        <v>48.099999999999994</v>
      </c>
      <c r="J393" s="9">
        <v>1.3</v>
      </c>
      <c r="K393" s="9">
        <v>15.399999999999999</v>
      </c>
      <c r="L393" s="9">
        <v>69</v>
      </c>
      <c r="M393" s="9">
        <v>0</v>
      </c>
      <c r="N393" s="9">
        <v>0</v>
      </c>
      <c r="O393" s="9">
        <v>70</v>
      </c>
      <c r="P393" s="9">
        <v>90.5</v>
      </c>
      <c r="Q393" s="9">
        <v>150.5</v>
      </c>
      <c r="R393" s="9">
        <v>5.2</v>
      </c>
      <c r="S393" s="9">
        <v>27.500000000000004</v>
      </c>
      <c r="T393" s="9">
        <v>117.5</v>
      </c>
      <c r="U393" s="9">
        <v>53.4</v>
      </c>
      <c r="V393" s="9">
        <v>9.9</v>
      </c>
      <c r="W393" s="9">
        <v>28</v>
      </c>
      <c r="X393" s="9">
        <v>0</v>
      </c>
      <c r="Y393" s="9">
        <v>0</v>
      </c>
      <c r="Z393" s="9">
        <v>16.8</v>
      </c>
      <c r="AA393" s="9">
        <v>0</v>
      </c>
      <c r="AB393" s="9">
        <v>12.6</v>
      </c>
      <c r="AC393" s="9">
        <v>4.8</v>
      </c>
      <c r="AD393" s="9">
        <v>75.900000000000006</v>
      </c>
      <c r="AE393" s="9">
        <v>94.3</v>
      </c>
      <c r="AF393" s="9">
        <v>30</v>
      </c>
      <c r="AG393" s="9">
        <v>113.4</v>
      </c>
      <c r="AH393" s="9">
        <v>39.799999999999997</v>
      </c>
      <c r="AI393" s="9">
        <v>78</v>
      </c>
      <c r="AJ393" s="9">
        <v>0</v>
      </c>
      <c r="AK393" s="9">
        <v>19.5</v>
      </c>
      <c r="AL393" s="9">
        <v>19.5</v>
      </c>
      <c r="AM393" s="276"/>
      <c r="AN393" s="61"/>
      <c r="AP393" s="265"/>
      <c r="AQ393" s="61"/>
      <c r="AS393" s="49"/>
    </row>
    <row r="394" spans="1:45" ht="15.75">
      <c r="A394" s="277" t="s">
        <v>31</v>
      </c>
      <c r="B394" s="3"/>
      <c r="C394" s="3"/>
      <c r="D394" s="32">
        <f t="shared" si="10"/>
        <v>1735.3000000000002</v>
      </c>
      <c r="E394" s="9">
        <v>66</v>
      </c>
      <c r="F394" s="9">
        <v>0</v>
      </c>
      <c r="G394" s="9">
        <v>89.9</v>
      </c>
      <c r="H394" s="9">
        <v>135.4</v>
      </c>
      <c r="I394" s="9">
        <v>56</v>
      </c>
      <c r="J394" s="9">
        <v>61.7</v>
      </c>
      <c r="K394" s="9">
        <v>0</v>
      </c>
      <c r="L394" s="9">
        <v>48</v>
      </c>
      <c r="M394" s="9">
        <v>106.7</v>
      </c>
      <c r="N394" s="9">
        <v>28.5</v>
      </c>
      <c r="O394" s="9">
        <v>166.3</v>
      </c>
      <c r="P394" s="9">
        <v>49</v>
      </c>
      <c r="Q394" s="9">
        <v>64.599999999999994</v>
      </c>
      <c r="R394" s="9">
        <v>28.600000000000005</v>
      </c>
      <c r="S394" s="9">
        <v>0</v>
      </c>
      <c r="T394" s="9">
        <v>0</v>
      </c>
      <c r="U394" s="9">
        <v>0</v>
      </c>
      <c r="V394" s="9">
        <v>12.6</v>
      </c>
      <c r="W394" s="9">
        <v>0</v>
      </c>
      <c r="X394" s="9">
        <v>22</v>
      </c>
      <c r="Y394" s="9">
        <v>93</v>
      </c>
      <c r="Z394" s="9">
        <v>58.5</v>
      </c>
      <c r="AA394" s="9">
        <v>0</v>
      </c>
      <c r="AB394" s="9">
        <v>0</v>
      </c>
      <c r="AC394" s="9">
        <v>53.8</v>
      </c>
      <c r="AD394" s="9">
        <v>56</v>
      </c>
      <c r="AE394" s="9">
        <v>107.39999999999999</v>
      </c>
      <c r="AF394" s="9">
        <v>0</v>
      </c>
      <c r="AG394" s="9">
        <v>101.4</v>
      </c>
      <c r="AH394" s="9">
        <v>59.300000000000004</v>
      </c>
      <c r="AI394" s="9">
        <v>15.6</v>
      </c>
      <c r="AJ394" s="9">
        <v>81</v>
      </c>
      <c r="AK394" s="9">
        <v>84</v>
      </c>
      <c r="AL394" s="9">
        <v>90</v>
      </c>
      <c r="AM394" s="277"/>
      <c r="AN394" s="61"/>
      <c r="AP394" s="265"/>
      <c r="AQ394" s="61"/>
      <c r="AS394" s="49"/>
    </row>
    <row r="395" spans="1:45" ht="15.75">
      <c r="A395" s="106" t="s">
        <v>2710</v>
      </c>
      <c r="B395" s="3"/>
      <c r="C395" s="3"/>
      <c r="D395" s="32">
        <f t="shared" si="10"/>
        <v>1830.6000000000001</v>
      </c>
      <c r="E395" s="9">
        <v>170.5</v>
      </c>
      <c r="F395" s="9">
        <v>39.200000000000003</v>
      </c>
      <c r="G395" s="9">
        <v>38.5</v>
      </c>
      <c r="H395" s="9">
        <v>32.5</v>
      </c>
      <c r="I395" s="9">
        <v>98.3</v>
      </c>
      <c r="J395" s="9">
        <v>36</v>
      </c>
      <c r="K395" s="9">
        <v>0</v>
      </c>
      <c r="L395" s="9">
        <v>75.400000000000006</v>
      </c>
      <c r="M395" s="9">
        <v>52</v>
      </c>
      <c r="N395" s="9">
        <v>0</v>
      </c>
      <c r="O395" s="9">
        <v>26</v>
      </c>
      <c r="P395" s="9">
        <v>90.5</v>
      </c>
      <c r="Q395" s="9">
        <v>97</v>
      </c>
      <c r="R395" s="9">
        <v>0</v>
      </c>
      <c r="S395" s="9">
        <v>0</v>
      </c>
      <c r="T395" s="9">
        <v>0</v>
      </c>
      <c r="U395" s="9">
        <v>52</v>
      </c>
      <c r="V395" s="9">
        <v>60.5</v>
      </c>
      <c r="W395" s="9">
        <v>32.5</v>
      </c>
      <c r="X395" s="9">
        <v>0</v>
      </c>
      <c r="Y395" s="9">
        <v>81.300000000000011</v>
      </c>
      <c r="Z395" s="9">
        <v>82.8</v>
      </c>
      <c r="AA395" s="9">
        <v>64.5</v>
      </c>
      <c r="AB395" s="9">
        <v>0</v>
      </c>
      <c r="AC395" s="9">
        <v>51.5</v>
      </c>
      <c r="AD395" s="9">
        <v>53.7</v>
      </c>
      <c r="AE395" s="9">
        <v>189.2</v>
      </c>
      <c r="AF395" s="9">
        <v>39</v>
      </c>
      <c r="AG395" s="9">
        <v>80.099999999999994</v>
      </c>
      <c r="AH395" s="9">
        <v>105.5</v>
      </c>
      <c r="AI395" s="9">
        <v>19.5</v>
      </c>
      <c r="AJ395" s="9">
        <v>64.400000000000006</v>
      </c>
      <c r="AK395" s="9">
        <v>38.200000000000003</v>
      </c>
      <c r="AL395" s="9">
        <v>60</v>
      </c>
      <c r="AM395" s="106"/>
      <c r="AN395" s="61"/>
      <c r="AP395" s="265"/>
      <c r="AQ395" s="61"/>
      <c r="AS395" s="49"/>
    </row>
    <row r="396" spans="1:45" ht="15.75">
      <c r="A396" s="106" t="s">
        <v>694</v>
      </c>
      <c r="B396" s="3"/>
      <c r="C396" s="3"/>
      <c r="D396" s="32">
        <f t="shared" si="10"/>
        <v>3006.7499999999995</v>
      </c>
      <c r="E396" s="9">
        <v>82.5</v>
      </c>
      <c r="F396" s="9">
        <v>143.6</v>
      </c>
      <c r="G396" s="9">
        <v>92.5</v>
      </c>
      <c r="H396" s="9">
        <v>49.400000000000006</v>
      </c>
      <c r="I396" s="9">
        <v>209.75</v>
      </c>
      <c r="J396" s="9">
        <v>15.6</v>
      </c>
      <c r="K396" s="9">
        <v>129.79999999999998</v>
      </c>
      <c r="L396" s="9">
        <v>50.6</v>
      </c>
      <c r="M396" s="9">
        <v>45.9</v>
      </c>
      <c r="N396" s="9">
        <v>77.099999999999994</v>
      </c>
      <c r="O396" s="9">
        <v>19.5</v>
      </c>
      <c r="P396" s="9">
        <v>194.6</v>
      </c>
      <c r="Q396" s="9">
        <v>144.30000000000001</v>
      </c>
      <c r="R396" s="9">
        <v>19.5</v>
      </c>
      <c r="S396" s="9">
        <v>16.900000000000002</v>
      </c>
      <c r="T396" s="9">
        <v>104.3</v>
      </c>
      <c r="U396" s="9">
        <v>153.6</v>
      </c>
      <c r="V396" s="9">
        <v>123.5</v>
      </c>
      <c r="W396" s="9">
        <v>105.4</v>
      </c>
      <c r="X396" s="9">
        <v>49</v>
      </c>
      <c r="Y396" s="9">
        <v>64.900000000000006</v>
      </c>
      <c r="Z396" s="9">
        <v>67.5</v>
      </c>
      <c r="AA396" s="9">
        <v>101.9</v>
      </c>
      <c r="AB396" s="9">
        <v>189.5</v>
      </c>
      <c r="AC396" s="9">
        <v>83</v>
      </c>
      <c r="AD396" s="9">
        <v>145.9</v>
      </c>
      <c r="AE396" s="9">
        <v>84</v>
      </c>
      <c r="AF396" s="9">
        <v>0</v>
      </c>
      <c r="AG396" s="9">
        <v>89.7</v>
      </c>
      <c r="AH396" s="9">
        <v>97.7</v>
      </c>
      <c r="AI396" s="9">
        <v>46.2</v>
      </c>
      <c r="AJ396" s="9">
        <v>113.9</v>
      </c>
      <c r="AK396" s="9">
        <v>47.2</v>
      </c>
      <c r="AL396" s="9">
        <v>48</v>
      </c>
      <c r="AM396" s="106"/>
      <c r="AN396" s="61"/>
      <c r="AP396" s="265"/>
      <c r="AQ396" s="61"/>
      <c r="AS396" s="49"/>
    </row>
    <row r="397" spans="1:45" ht="15.75">
      <c r="A397" s="276" t="s">
        <v>3626</v>
      </c>
      <c r="B397" s="3"/>
      <c r="C397" s="3"/>
      <c r="D397" s="32">
        <f t="shared" si="10"/>
        <v>1761.7</v>
      </c>
      <c r="E397" s="9">
        <v>56.3</v>
      </c>
      <c r="F397" s="9">
        <v>45.7</v>
      </c>
      <c r="G397" s="9">
        <v>44</v>
      </c>
      <c r="H397" s="9">
        <v>0</v>
      </c>
      <c r="I397" s="9">
        <v>164.2</v>
      </c>
      <c r="J397" s="9">
        <v>43.1</v>
      </c>
      <c r="K397" s="9">
        <v>44.699999999999996</v>
      </c>
      <c r="L397" s="9">
        <v>0</v>
      </c>
      <c r="M397" s="9">
        <v>9.9</v>
      </c>
      <c r="N397" s="9">
        <v>0</v>
      </c>
      <c r="O397" s="9">
        <v>72</v>
      </c>
      <c r="P397" s="9">
        <v>117.39999999999999</v>
      </c>
      <c r="Q397" s="9">
        <v>144.1</v>
      </c>
      <c r="R397" s="9">
        <v>27.9</v>
      </c>
      <c r="S397" s="9">
        <v>0</v>
      </c>
      <c r="T397" s="9">
        <v>95.9</v>
      </c>
      <c r="U397" s="9">
        <v>154.19999999999999</v>
      </c>
      <c r="V397" s="9">
        <v>83.300000000000011</v>
      </c>
      <c r="W397" s="9">
        <v>52.5</v>
      </c>
      <c r="X397" s="9">
        <v>24</v>
      </c>
      <c r="Y397" s="9">
        <v>30</v>
      </c>
      <c r="Z397" s="9">
        <v>13.2</v>
      </c>
      <c r="AA397" s="9">
        <v>74</v>
      </c>
      <c r="AB397" s="9">
        <v>44</v>
      </c>
      <c r="AC397" s="9">
        <v>63.900000000000006</v>
      </c>
      <c r="AD397" s="9">
        <v>144.1</v>
      </c>
      <c r="AE397" s="9">
        <v>26</v>
      </c>
      <c r="AF397" s="9">
        <v>52.5</v>
      </c>
      <c r="AG397" s="9">
        <v>69.900000000000006</v>
      </c>
      <c r="AH397" s="9">
        <v>26.400000000000002</v>
      </c>
      <c r="AI397" s="9">
        <v>18.2</v>
      </c>
      <c r="AJ397" s="9">
        <v>14.3</v>
      </c>
      <c r="AK397" s="9">
        <v>0</v>
      </c>
      <c r="AL397" s="9">
        <v>6</v>
      </c>
      <c r="AM397" s="276"/>
      <c r="AN397" s="61"/>
      <c r="AP397" s="265"/>
      <c r="AQ397" s="61"/>
      <c r="AS397" s="49"/>
    </row>
    <row r="398" spans="1:45" ht="15.75">
      <c r="A398" s="106" t="s">
        <v>3666</v>
      </c>
      <c r="B398" s="3"/>
      <c r="C398" s="3"/>
      <c r="D398" s="32">
        <f t="shared" si="10"/>
        <v>1366.6499999999999</v>
      </c>
      <c r="E398" s="9">
        <v>0</v>
      </c>
      <c r="F398" s="9">
        <v>0</v>
      </c>
      <c r="G398" s="9">
        <v>0</v>
      </c>
      <c r="H398" s="9">
        <v>10.4</v>
      </c>
      <c r="I398" s="9">
        <v>199</v>
      </c>
      <c r="J398" s="9">
        <v>0</v>
      </c>
      <c r="K398" s="9">
        <v>49.3</v>
      </c>
      <c r="L398" s="9">
        <v>6.5</v>
      </c>
      <c r="M398" s="9">
        <v>65.5</v>
      </c>
      <c r="N398" s="9">
        <v>22.5</v>
      </c>
      <c r="O398" s="9">
        <v>73.599999999999994</v>
      </c>
      <c r="P398" s="9">
        <v>110.9</v>
      </c>
      <c r="Q398" s="9">
        <v>137.9</v>
      </c>
      <c r="R398" s="9">
        <v>3.3000000000000003</v>
      </c>
      <c r="S398" s="9">
        <v>4.1999999999999993</v>
      </c>
      <c r="T398" s="9">
        <v>28</v>
      </c>
      <c r="U398" s="9">
        <v>120</v>
      </c>
      <c r="V398" s="9">
        <v>15.9</v>
      </c>
      <c r="W398" s="9">
        <v>22</v>
      </c>
      <c r="X398" s="9">
        <v>85.9</v>
      </c>
      <c r="Y398" s="9">
        <v>0</v>
      </c>
      <c r="Z398" s="9">
        <v>14.3</v>
      </c>
      <c r="AA398" s="9">
        <v>82.9</v>
      </c>
      <c r="AB398" s="9">
        <v>9.9</v>
      </c>
      <c r="AC398" s="9">
        <v>0</v>
      </c>
      <c r="AD398" s="9">
        <v>101</v>
      </c>
      <c r="AE398" s="9">
        <v>33.549999999999997</v>
      </c>
      <c r="AF398" s="9">
        <v>0</v>
      </c>
      <c r="AG398" s="9">
        <v>60</v>
      </c>
      <c r="AH398" s="9">
        <v>0</v>
      </c>
      <c r="AI398" s="9">
        <v>49</v>
      </c>
      <c r="AJ398" s="9">
        <v>2.6</v>
      </c>
      <c r="AK398" s="9">
        <v>52.5</v>
      </c>
      <c r="AL398" s="9">
        <v>6</v>
      </c>
      <c r="AM398" s="106"/>
      <c r="AN398" s="61"/>
      <c r="AP398" s="265"/>
      <c r="AQ398" s="61"/>
      <c r="AS398" s="49"/>
    </row>
    <row r="399" spans="1:45" ht="15.75">
      <c r="A399" s="106" t="s">
        <v>686</v>
      </c>
      <c r="B399" s="3"/>
      <c r="C399" s="3"/>
      <c r="D399" s="32">
        <f t="shared" si="10"/>
        <v>1536.6000000000001</v>
      </c>
      <c r="E399" s="9">
        <v>53.3</v>
      </c>
      <c r="F399" s="9">
        <v>6</v>
      </c>
      <c r="G399" s="9">
        <v>13.2</v>
      </c>
      <c r="H399" s="9">
        <v>0</v>
      </c>
      <c r="I399" s="9">
        <v>113.3</v>
      </c>
      <c r="J399" s="9">
        <v>19.5</v>
      </c>
      <c r="K399" s="9">
        <v>18</v>
      </c>
      <c r="L399" s="9">
        <v>89</v>
      </c>
      <c r="M399" s="9">
        <v>62.1</v>
      </c>
      <c r="N399" s="9">
        <v>19.5</v>
      </c>
      <c r="O399" s="9">
        <v>73.5</v>
      </c>
      <c r="P399" s="9">
        <v>101</v>
      </c>
      <c r="Q399" s="9">
        <v>93</v>
      </c>
      <c r="R399" s="9">
        <v>0</v>
      </c>
      <c r="S399" s="9">
        <v>0</v>
      </c>
      <c r="T399" s="9">
        <v>7.5</v>
      </c>
      <c r="U399" s="9">
        <v>59.5</v>
      </c>
      <c r="V399" s="9">
        <v>42.6</v>
      </c>
      <c r="W399" s="9">
        <v>0</v>
      </c>
      <c r="X399" s="9">
        <v>30</v>
      </c>
      <c r="Y399" s="9">
        <v>44</v>
      </c>
      <c r="Z399" s="9">
        <v>109</v>
      </c>
      <c r="AA399" s="9">
        <v>0</v>
      </c>
      <c r="AB399" s="9">
        <v>0</v>
      </c>
      <c r="AC399" s="9">
        <v>77.2</v>
      </c>
      <c r="AD399" s="9">
        <v>95.5</v>
      </c>
      <c r="AE399" s="9">
        <v>81.2</v>
      </c>
      <c r="AF399" s="9">
        <v>0</v>
      </c>
      <c r="AG399" s="9">
        <v>140.19999999999999</v>
      </c>
      <c r="AH399" s="9">
        <v>44</v>
      </c>
      <c r="AI399" s="9">
        <v>20.800000000000004</v>
      </c>
      <c r="AJ399" s="9">
        <v>66.5</v>
      </c>
      <c r="AK399" s="9">
        <v>45.5</v>
      </c>
      <c r="AL399" s="9">
        <v>11.700000000000001</v>
      </c>
      <c r="AM399" s="106"/>
      <c r="AN399" s="61"/>
      <c r="AP399" s="265"/>
      <c r="AQ399" s="61"/>
      <c r="AS399" s="49"/>
    </row>
    <row r="400" spans="1:45" ht="15.75">
      <c r="A400" s="277" t="s">
        <v>33</v>
      </c>
      <c r="B400" s="3"/>
      <c r="C400" s="3"/>
      <c r="D400" s="32">
        <f t="shared" si="10"/>
        <v>1752.2</v>
      </c>
      <c r="E400" s="9">
        <v>79.400000000000006</v>
      </c>
      <c r="F400" s="9">
        <v>0</v>
      </c>
      <c r="G400" s="9">
        <v>102</v>
      </c>
      <c r="H400" s="9">
        <v>88</v>
      </c>
      <c r="I400" s="9">
        <v>104.5</v>
      </c>
      <c r="J400" s="9">
        <v>52</v>
      </c>
      <c r="K400" s="9">
        <v>0</v>
      </c>
      <c r="L400" s="9">
        <v>97.6</v>
      </c>
      <c r="M400" s="9">
        <v>91</v>
      </c>
      <c r="N400" s="9">
        <v>21</v>
      </c>
      <c r="O400" s="9">
        <v>52</v>
      </c>
      <c r="P400" s="9">
        <v>42</v>
      </c>
      <c r="Q400" s="9">
        <v>92.5</v>
      </c>
      <c r="R400" s="9">
        <v>1.3</v>
      </c>
      <c r="S400" s="9">
        <v>58.7</v>
      </c>
      <c r="T400" s="9">
        <v>1.3</v>
      </c>
      <c r="U400" s="9">
        <v>0</v>
      </c>
      <c r="V400" s="9">
        <v>10.799999999999999</v>
      </c>
      <c r="W400" s="9">
        <v>0</v>
      </c>
      <c r="X400" s="9">
        <v>0</v>
      </c>
      <c r="Y400" s="9">
        <v>67.400000000000006</v>
      </c>
      <c r="Z400" s="9">
        <v>62.8</v>
      </c>
      <c r="AA400" s="9">
        <v>0</v>
      </c>
      <c r="AB400" s="9">
        <v>0</v>
      </c>
      <c r="AC400" s="9">
        <v>53.4</v>
      </c>
      <c r="AD400" s="9">
        <v>48</v>
      </c>
      <c r="AE400" s="9">
        <v>241</v>
      </c>
      <c r="AF400" s="9">
        <v>15.6</v>
      </c>
      <c r="AG400" s="9">
        <v>99.399999999999991</v>
      </c>
      <c r="AH400" s="9">
        <v>66.900000000000006</v>
      </c>
      <c r="AI400" s="9">
        <v>14.3</v>
      </c>
      <c r="AJ400" s="9">
        <v>84.300000000000011</v>
      </c>
      <c r="AK400" s="9">
        <v>49</v>
      </c>
      <c r="AL400" s="9">
        <v>56</v>
      </c>
      <c r="AM400" s="277"/>
      <c r="AN400" s="61"/>
      <c r="AP400" s="265"/>
      <c r="AQ400" s="61"/>
      <c r="AS400" s="49"/>
    </row>
    <row r="401" spans="1:45" ht="15.75">
      <c r="A401" s="277" t="s">
        <v>37</v>
      </c>
      <c r="B401" s="3"/>
      <c r="C401" s="3"/>
      <c r="D401" s="32">
        <f t="shared" si="10"/>
        <v>1981.05</v>
      </c>
      <c r="E401" s="9">
        <v>104</v>
      </c>
      <c r="F401" s="9">
        <v>41</v>
      </c>
      <c r="G401" s="9">
        <v>0</v>
      </c>
      <c r="H401" s="9">
        <v>26</v>
      </c>
      <c r="I401" s="9">
        <v>106.9</v>
      </c>
      <c r="J401" s="9">
        <v>0</v>
      </c>
      <c r="K401" s="9">
        <v>0</v>
      </c>
      <c r="L401" s="9">
        <v>52</v>
      </c>
      <c r="M401" s="9">
        <v>63.3</v>
      </c>
      <c r="N401" s="9">
        <v>28.5</v>
      </c>
      <c r="O401" s="9">
        <v>91</v>
      </c>
      <c r="P401" s="9">
        <v>12.6</v>
      </c>
      <c r="Q401" s="9">
        <v>133.1</v>
      </c>
      <c r="R401" s="9">
        <v>0</v>
      </c>
      <c r="S401" s="9">
        <v>0</v>
      </c>
      <c r="T401" s="9">
        <v>55.400000000000006</v>
      </c>
      <c r="U401" s="9">
        <v>63</v>
      </c>
      <c r="V401" s="9">
        <v>91</v>
      </c>
      <c r="W401" s="9">
        <v>9.1</v>
      </c>
      <c r="X401" s="9">
        <v>0</v>
      </c>
      <c r="Y401" s="9">
        <v>82</v>
      </c>
      <c r="Z401" s="9">
        <v>81.099999999999994</v>
      </c>
      <c r="AA401" s="9">
        <v>108.65</v>
      </c>
      <c r="AB401" s="9">
        <v>89</v>
      </c>
      <c r="AC401" s="9">
        <v>61.2</v>
      </c>
      <c r="AD401" s="9">
        <v>101.8</v>
      </c>
      <c r="AE401" s="9">
        <v>132.5</v>
      </c>
      <c r="AF401" s="9">
        <v>46.8</v>
      </c>
      <c r="AG401" s="9">
        <v>99.6</v>
      </c>
      <c r="AH401" s="9">
        <v>93.6</v>
      </c>
      <c r="AI401" s="9">
        <v>55.400000000000006</v>
      </c>
      <c r="AJ401" s="9">
        <v>52</v>
      </c>
      <c r="AK401" s="9">
        <v>52.5</v>
      </c>
      <c r="AL401" s="9">
        <v>48</v>
      </c>
      <c r="AM401" s="277"/>
      <c r="AN401" s="61"/>
      <c r="AP401" s="265"/>
      <c r="AQ401" s="61"/>
      <c r="AS401" s="49"/>
    </row>
    <row r="402" spans="1:45" ht="15.75">
      <c r="A402" s="276" t="s">
        <v>143</v>
      </c>
      <c r="B402" s="3"/>
      <c r="C402" s="3"/>
      <c r="D402" s="32">
        <f t="shared" si="10"/>
        <v>1997.7000000000003</v>
      </c>
      <c r="E402" s="9">
        <v>113.60000000000001</v>
      </c>
      <c r="F402" s="9">
        <v>0</v>
      </c>
      <c r="G402" s="9">
        <v>12.100000000000001</v>
      </c>
      <c r="H402" s="9">
        <v>57</v>
      </c>
      <c r="I402" s="9">
        <v>69.5</v>
      </c>
      <c r="J402" s="9">
        <v>32.700000000000003</v>
      </c>
      <c r="K402" s="9">
        <v>60.900000000000006</v>
      </c>
      <c r="L402" s="9">
        <v>94.5</v>
      </c>
      <c r="M402" s="9">
        <v>102.6</v>
      </c>
      <c r="N402" s="9">
        <v>55.5</v>
      </c>
      <c r="O402" s="9">
        <v>99.6</v>
      </c>
      <c r="P402" s="9">
        <v>38.5</v>
      </c>
      <c r="Q402" s="9">
        <v>188.8</v>
      </c>
      <c r="R402" s="9">
        <v>0</v>
      </c>
      <c r="S402" s="9">
        <v>3.9000000000000004</v>
      </c>
      <c r="T402" s="9">
        <v>0</v>
      </c>
      <c r="U402" s="9">
        <v>0</v>
      </c>
      <c r="V402" s="9">
        <v>44.9</v>
      </c>
      <c r="W402" s="9">
        <v>9.7999999999999989</v>
      </c>
      <c r="X402" s="9">
        <v>24</v>
      </c>
      <c r="Y402" s="9">
        <v>95</v>
      </c>
      <c r="Z402" s="9">
        <v>75.899999999999991</v>
      </c>
      <c r="AA402" s="9">
        <v>0</v>
      </c>
      <c r="AB402" s="9">
        <v>0</v>
      </c>
      <c r="AC402" s="9">
        <v>107.6</v>
      </c>
      <c r="AD402" s="9">
        <v>83.9</v>
      </c>
      <c r="AE402" s="9">
        <v>188.4</v>
      </c>
      <c r="AF402" s="9">
        <v>1.4</v>
      </c>
      <c r="AG402" s="9">
        <v>101.3</v>
      </c>
      <c r="AH402" s="9">
        <v>140.80000000000001</v>
      </c>
      <c r="AI402" s="9">
        <v>19.8</v>
      </c>
      <c r="AJ402" s="9">
        <v>59.9</v>
      </c>
      <c r="AK402" s="9">
        <v>53.8</v>
      </c>
      <c r="AL402" s="9">
        <v>62</v>
      </c>
      <c r="AM402" s="276"/>
      <c r="AN402" s="61"/>
      <c r="AP402" s="265"/>
      <c r="AQ402" s="61"/>
      <c r="AS402" s="49"/>
    </row>
    <row r="403" spans="1:45" ht="15.75">
      <c r="A403" s="276" t="s">
        <v>3627</v>
      </c>
      <c r="B403" s="3"/>
      <c r="C403" s="3"/>
      <c r="D403" s="32">
        <f t="shared" si="10"/>
        <v>2105.7000000000003</v>
      </c>
      <c r="E403" s="9">
        <v>24.6</v>
      </c>
      <c r="F403" s="9">
        <v>114.5</v>
      </c>
      <c r="G403" s="9">
        <v>0</v>
      </c>
      <c r="H403" s="9">
        <v>40.5</v>
      </c>
      <c r="I403" s="9">
        <v>33</v>
      </c>
      <c r="J403" s="9">
        <v>42</v>
      </c>
      <c r="K403" s="9">
        <v>70.599999999999994</v>
      </c>
      <c r="L403" s="9">
        <v>78</v>
      </c>
      <c r="M403" s="9">
        <v>14.3</v>
      </c>
      <c r="N403" s="9">
        <v>43.5</v>
      </c>
      <c r="O403" s="9">
        <v>80.400000000000006</v>
      </c>
      <c r="P403" s="9">
        <v>37.5</v>
      </c>
      <c r="Q403" s="9">
        <v>114.6</v>
      </c>
      <c r="R403" s="9">
        <v>4.1999999999999993</v>
      </c>
      <c r="S403" s="9">
        <v>51.2</v>
      </c>
      <c r="T403" s="9">
        <v>49</v>
      </c>
      <c r="U403" s="9">
        <v>74</v>
      </c>
      <c r="V403" s="9">
        <v>70.099999999999994</v>
      </c>
      <c r="W403" s="9">
        <v>97.7</v>
      </c>
      <c r="X403" s="9">
        <v>71.5</v>
      </c>
      <c r="Y403" s="9">
        <v>106.8</v>
      </c>
      <c r="Z403" s="9">
        <v>76.5</v>
      </c>
      <c r="AA403" s="9">
        <v>54</v>
      </c>
      <c r="AB403" s="9">
        <v>107.2</v>
      </c>
      <c r="AC403" s="9">
        <v>59.7</v>
      </c>
      <c r="AD403" s="9">
        <v>51</v>
      </c>
      <c r="AE403" s="9">
        <v>78.2</v>
      </c>
      <c r="AF403" s="9">
        <v>38.5</v>
      </c>
      <c r="AG403" s="9">
        <v>96</v>
      </c>
      <c r="AH403" s="9">
        <v>98.5</v>
      </c>
      <c r="AI403" s="9">
        <v>41.7</v>
      </c>
      <c r="AJ403" s="9">
        <v>141</v>
      </c>
      <c r="AK403" s="9">
        <v>22.4</v>
      </c>
      <c r="AL403" s="9">
        <v>23</v>
      </c>
      <c r="AM403" s="276"/>
      <c r="AN403" s="61"/>
      <c r="AP403" s="265"/>
      <c r="AQ403" s="61"/>
      <c r="AS403" s="49"/>
    </row>
    <row r="404" spans="1:45" ht="15.75">
      <c r="A404" s="106" t="s">
        <v>2713</v>
      </c>
      <c r="B404" s="3"/>
      <c r="C404" s="3"/>
      <c r="D404" s="32">
        <f t="shared" si="10"/>
        <v>1365.0000000000002</v>
      </c>
      <c r="E404" s="9">
        <v>42</v>
      </c>
      <c r="F404" s="9">
        <v>14.3</v>
      </c>
      <c r="G404" s="9">
        <v>40.400000000000006</v>
      </c>
      <c r="H404" s="9">
        <v>93</v>
      </c>
      <c r="I404" s="9">
        <v>29.700000000000003</v>
      </c>
      <c r="J404" s="9">
        <v>63.5</v>
      </c>
      <c r="K404" s="9">
        <v>12.100000000000001</v>
      </c>
      <c r="L404" s="9">
        <v>52</v>
      </c>
      <c r="M404" s="9">
        <v>52</v>
      </c>
      <c r="N404" s="9">
        <v>0</v>
      </c>
      <c r="O404" s="9">
        <v>48</v>
      </c>
      <c r="P404" s="9">
        <v>0</v>
      </c>
      <c r="Q404" s="9">
        <v>58.8</v>
      </c>
      <c r="R404" s="9">
        <v>0</v>
      </c>
      <c r="S404" s="9">
        <v>16.900000000000002</v>
      </c>
      <c r="T404" s="9">
        <v>68.2</v>
      </c>
      <c r="U404" s="9">
        <v>1.1000000000000001</v>
      </c>
      <c r="V404" s="9">
        <v>135.5</v>
      </c>
      <c r="W404" s="9">
        <v>16.900000000000002</v>
      </c>
      <c r="X404" s="9">
        <v>0</v>
      </c>
      <c r="Y404" s="9">
        <v>52</v>
      </c>
      <c r="Z404" s="9">
        <v>52</v>
      </c>
      <c r="AA404" s="9">
        <v>67.5</v>
      </c>
      <c r="AB404" s="9">
        <v>0</v>
      </c>
      <c r="AC404" s="9">
        <v>45.5</v>
      </c>
      <c r="AD404" s="9">
        <v>12.100000000000001</v>
      </c>
      <c r="AE404" s="9">
        <v>121.3</v>
      </c>
      <c r="AF404" s="9">
        <v>0</v>
      </c>
      <c r="AG404" s="9">
        <v>110.2</v>
      </c>
      <c r="AH404" s="9">
        <v>52</v>
      </c>
      <c r="AI404" s="9">
        <v>0</v>
      </c>
      <c r="AJ404" s="9">
        <v>52</v>
      </c>
      <c r="AK404" s="9">
        <v>0</v>
      </c>
      <c r="AL404" s="9">
        <v>56</v>
      </c>
      <c r="AM404" s="106"/>
      <c r="AN404" s="61"/>
      <c r="AP404" s="265"/>
      <c r="AQ404" s="61"/>
      <c r="AS404" s="49"/>
    </row>
    <row r="405" spans="1:45" ht="15.75">
      <c r="A405" s="105" t="s">
        <v>1351</v>
      </c>
      <c r="B405" s="3"/>
      <c r="C405" s="3"/>
      <c r="D405" s="32">
        <f t="shared" si="10"/>
        <v>1976.7500000000005</v>
      </c>
      <c r="E405" s="9">
        <v>103.7</v>
      </c>
      <c r="F405" s="9">
        <v>30</v>
      </c>
      <c r="G405" s="9">
        <v>9.1</v>
      </c>
      <c r="H405" s="9">
        <v>82</v>
      </c>
      <c r="I405" s="9">
        <v>88.4</v>
      </c>
      <c r="J405" s="9">
        <v>52</v>
      </c>
      <c r="K405" s="9">
        <v>0</v>
      </c>
      <c r="L405" s="9">
        <v>44</v>
      </c>
      <c r="M405" s="9">
        <v>89.8</v>
      </c>
      <c r="N405" s="9">
        <v>21</v>
      </c>
      <c r="O405" s="9">
        <v>97</v>
      </c>
      <c r="P405" s="9">
        <v>38.5</v>
      </c>
      <c r="Q405" s="9">
        <v>160.69999999999999</v>
      </c>
      <c r="R405" s="9">
        <v>0</v>
      </c>
      <c r="S405" s="9">
        <v>0</v>
      </c>
      <c r="T405" s="9">
        <v>44.3</v>
      </c>
      <c r="U405" s="9">
        <v>36</v>
      </c>
      <c r="V405" s="9">
        <v>94.9</v>
      </c>
      <c r="W405" s="9">
        <v>0</v>
      </c>
      <c r="X405" s="9">
        <v>0</v>
      </c>
      <c r="Y405" s="9">
        <v>44</v>
      </c>
      <c r="Z405" s="9">
        <v>53.9</v>
      </c>
      <c r="AA405" s="9">
        <v>52</v>
      </c>
      <c r="AB405" s="9">
        <v>48</v>
      </c>
      <c r="AC405" s="9">
        <v>86.5</v>
      </c>
      <c r="AD405" s="9">
        <v>100.7</v>
      </c>
      <c r="AE405" s="9">
        <v>206.15</v>
      </c>
      <c r="AF405" s="9">
        <v>38.5</v>
      </c>
      <c r="AG405" s="9">
        <v>97.7</v>
      </c>
      <c r="AH405" s="9">
        <v>64.400000000000006</v>
      </c>
      <c r="AI405" s="9">
        <v>52.5</v>
      </c>
      <c r="AJ405" s="9">
        <v>44</v>
      </c>
      <c r="AK405" s="9">
        <v>49</v>
      </c>
      <c r="AL405" s="9">
        <v>48</v>
      </c>
      <c r="AM405" s="457"/>
      <c r="AN405" s="61"/>
      <c r="AP405" s="265"/>
      <c r="AQ405" s="61"/>
      <c r="AS405" s="49"/>
    </row>
    <row r="406" spans="1:45" ht="15.75">
      <c r="A406" s="106" t="s">
        <v>2714</v>
      </c>
      <c r="B406" s="3"/>
      <c r="C406" s="3"/>
      <c r="D406" s="32">
        <f t="shared" si="10"/>
        <v>1451.6</v>
      </c>
      <c r="E406" s="9">
        <v>74.2</v>
      </c>
      <c r="F406" s="9">
        <v>3.3000000000000003</v>
      </c>
      <c r="G406" s="9">
        <v>66.2</v>
      </c>
      <c r="H406" s="9">
        <v>94.8</v>
      </c>
      <c r="I406" s="9">
        <v>162.10000000000002</v>
      </c>
      <c r="J406" s="9">
        <v>63.9</v>
      </c>
      <c r="K406" s="9">
        <v>16.900000000000002</v>
      </c>
      <c r="L406" s="9">
        <v>0</v>
      </c>
      <c r="M406" s="9">
        <v>9.1</v>
      </c>
      <c r="N406" s="9">
        <v>0</v>
      </c>
      <c r="O406" s="9">
        <v>116.9</v>
      </c>
      <c r="P406" s="9">
        <v>42</v>
      </c>
      <c r="Q406" s="9">
        <v>97.3</v>
      </c>
      <c r="R406" s="9">
        <v>0</v>
      </c>
      <c r="S406" s="9">
        <v>19.5</v>
      </c>
      <c r="T406" s="9">
        <v>35</v>
      </c>
      <c r="U406" s="9">
        <v>0</v>
      </c>
      <c r="V406" s="9">
        <v>142.80000000000001</v>
      </c>
      <c r="W406" s="9">
        <v>39.6</v>
      </c>
      <c r="X406" s="9">
        <v>35.9</v>
      </c>
      <c r="Y406" s="9">
        <v>32.5</v>
      </c>
      <c r="Z406" s="9">
        <v>9.9</v>
      </c>
      <c r="AA406" s="9">
        <v>48</v>
      </c>
      <c r="AB406" s="9">
        <v>10.799999999999999</v>
      </c>
      <c r="AC406" s="9">
        <v>0</v>
      </c>
      <c r="AD406" s="9">
        <v>48</v>
      </c>
      <c r="AE406" s="9">
        <v>114.3</v>
      </c>
      <c r="AF406" s="9">
        <v>0</v>
      </c>
      <c r="AG406" s="9">
        <v>89.3</v>
      </c>
      <c r="AH406" s="9">
        <v>10.5</v>
      </c>
      <c r="AI406" s="9">
        <v>0</v>
      </c>
      <c r="AJ406" s="9">
        <v>14.3</v>
      </c>
      <c r="AK406" s="9">
        <v>0</v>
      </c>
      <c r="AL406" s="9">
        <v>54.5</v>
      </c>
      <c r="AM406" s="106"/>
      <c r="AN406" s="61"/>
      <c r="AP406" s="265"/>
      <c r="AQ406" s="61"/>
      <c r="AS406" s="49"/>
    </row>
    <row r="407" spans="1:45" ht="15.75">
      <c r="A407" s="276" t="s">
        <v>3628</v>
      </c>
      <c r="B407" s="3"/>
      <c r="C407" s="3"/>
      <c r="D407" s="32">
        <f t="shared" si="10"/>
        <v>1983.7000000000003</v>
      </c>
      <c r="E407" s="9">
        <v>157.5</v>
      </c>
      <c r="F407" s="9">
        <v>43.1</v>
      </c>
      <c r="G407" s="9">
        <v>112.5</v>
      </c>
      <c r="H407" s="9">
        <v>27.500000000000004</v>
      </c>
      <c r="I407" s="9">
        <v>175</v>
      </c>
      <c r="J407" s="9">
        <v>0</v>
      </c>
      <c r="K407" s="9">
        <v>27.5</v>
      </c>
      <c r="L407" s="9">
        <v>41.2</v>
      </c>
      <c r="M407" s="9">
        <v>52.6</v>
      </c>
      <c r="N407" s="9">
        <v>73</v>
      </c>
      <c r="O407" s="9">
        <v>68.5</v>
      </c>
      <c r="P407" s="9">
        <v>93.5</v>
      </c>
      <c r="Q407" s="9">
        <v>88.5</v>
      </c>
      <c r="R407" s="9">
        <v>0</v>
      </c>
      <c r="S407" s="9">
        <v>3.3000000000000003</v>
      </c>
      <c r="T407" s="9">
        <v>104.4</v>
      </c>
      <c r="U407" s="9">
        <v>82.2</v>
      </c>
      <c r="V407" s="9">
        <v>95.2</v>
      </c>
      <c r="W407" s="9">
        <v>27.500000000000004</v>
      </c>
      <c r="X407" s="9">
        <v>9.9</v>
      </c>
      <c r="Y407" s="9">
        <v>14.3</v>
      </c>
      <c r="Z407" s="9">
        <v>16.5</v>
      </c>
      <c r="AA407" s="9">
        <v>70.3</v>
      </c>
      <c r="AB407" s="9">
        <v>81.5</v>
      </c>
      <c r="AC407" s="9">
        <v>62.7</v>
      </c>
      <c r="AD407" s="9">
        <v>107.9</v>
      </c>
      <c r="AE407" s="9">
        <v>38.299999999999997</v>
      </c>
      <c r="AF407" s="9">
        <v>0</v>
      </c>
      <c r="AG407" s="9">
        <v>122.5</v>
      </c>
      <c r="AH407" s="9">
        <v>50.6</v>
      </c>
      <c r="AI407" s="9">
        <v>63.3</v>
      </c>
      <c r="AJ407" s="9">
        <v>19.5</v>
      </c>
      <c r="AK407" s="9">
        <v>53.4</v>
      </c>
      <c r="AL407" s="9">
        <v>0</v>
      </c>
      <c r="AM407" s="276"/>
      <c r="AN407" s="61"/>
      <c r="AP407" s="265"/>
      <c r="AQ407" s="61"/>
      <c r="AS407" s="49"/>
    </row>
    <row r="408" spans="1:45" ht="15.75">
      <c r="A408" s="106" t="s">
        <v>2719</v>
      </c>
      <c r="B408" s="3"/>
      <c r="C408" s="3"/>
      <c r="D408" s="32">
        <f t="shared" si="10"/>
        <v>1124.8999999999999</v>
      </c>
      <c r="E408" s="9">
        <v>0</v>
      </c>
      <c r="F408" s="9">
        <v>7.5</v>
      </c>
      <c r="G408" s="9">
        <v>9.7999999999999989</v>
      </c>
      <c r="H408" s="9">
        <v>69.2</v>
      </c>
      <c r="I408" s="9">
        <v>99.1</v>
      </c>
      <c r="J408" s="9">
        <v>112.5</v>
      </c>
      <c r="K408" s="9">
        <v>0</v>
      </c>
      <c r="L408" s="9">
        <v>0</v>
      </c>
      <c r="M408" s="9">
        <v>38.5</v>
      </c>
      <c r="N408" s="9">
        <v>0</v>
      </c>
      <c r="O408" s="9">
        <v>0</v>
      </c>
      <c r="P408" s="9">
        <v>38.5</v>
      </c>
      <c r="Q408" s="9">
        <v>135.9</v>
      </c>
      <c r="R408" s="9">
        <v>45.5</v>
      </c>
      <c r="S408" s="9">
        <v>9.1</v>
      </c>
      <c r="T408" s="9">
        <v>84.5</v>
      </c>
      <c r="U408" s="9">
        <v>0</v>
      </c>
      <c r="V408" s="9">
        <v>9.9</v>
      </c>
      <c r="W408" s="9">
        <v>0</v>
      </c>
      <c r="X408" s="9">
        <v>0</v>
      </c>
      <c r="Y408" s="9">
        <v>0</v>
      </c>
      <c r="Z408" s="9">
        <v>14.3</v>
      </c>
      <c r="AA408" s="9">
        <v>0</v>
      </c>
      <c r="AB408" s="9">
        <v>24</v>
      </c>
      <c r="AC408" s="9">
        <v>18</v>
      </c>
      <c r="AD408" s="9">
        <v>48.2</v>
      </c>
      <c r="AE408" s="9">
        <v>31.5</v>
      </c>
      <c r="AF408" s="9">
        <v>18</v>
      </c>
      <c r="AG408" s="9">
        <v>91.800000000000011</v>
      </c>
      <c r="AH408" s="9">
        <v>58.900000000000006</v>
      </c>
      <c r="AI408" s="9">
        <v>124.2</v>
      </c>
      <c r="AJ408" s="9">
        <v>0</v>
      </c>
      <c r="AK408" s="9">
        <v>0</v>
      </c>
      <c r="AL408" s="9">
        <v>36</v>
      </c>
      <c r="AM408" s="106"/>
      <c r="AN408" s="61"/>
      <c r="AP408" s="265"/>
      <c r="AQ408" s="61"/>
      <c r="AS408" s="49"/>
    </row>
    <row r="409" spans="1:45" ht="15.75">
      <c r="A409" s="277" t="s">
        <v>1671</v>
      </c>
      <c r="B409" s="3"/>
      <c r="C409" s="3"/>
      <c r="D409" s="32">
        <f t="shared" si="10"/>
        <v>2023.0000000000002</v>
      </c>
      <c r="E409" s="9">
        <v>86</v>
      </c>
      <c r="F409" s="9">
        <v>7.5</v>
      </c>
      <c r="G409" s="9">
        <v>24.8</v>
      </c>
      <c r="H409" s="9">
        <v>60</v>
      </c>
      <c r="I409" s="9">
        <v>133.1</v>
      </c>
      <c r="J409" s="9">
        <v>79.5</v>
      </c>
      <c r="K409" s="9">
        <v>81</v>
      </c>
      <c r="L409" s="9">
        <v>56</v>
      </c>
      <c r="M409" s="9">
        <v>60</v>
      </c>
      <c r="N409" s="9">
        <v>84.3</v>
      </c>
      <c r="O409" s="9">
        <v>56</v>
      </c>
      <c r="P409" s="9">
        <v>109.7</v>
      </c>
      <c r="Q409" s="9">
        <v>89.7</v>
      </c>
      <c r="R409" s="9">
        <v>2.2000000000000002</v>
      </c>
      <c r="S409" s="9">
        <v>22</v>
      </c>
      <c r="T409" s="9">
        <v>0</v>
      </c>
      <c r="U409" s="9">
        <v>75.5</v>
      </c>
      <c r="V409" s="9">
        <v>103.8</v>
      </c>
      <c r="W409" s="9">
        <v>38.5</v>
      </c>
      <c r="X409" s="9">
        <v>44.2</v>
      </c>
      <c r="Y409" s="9">
        <v>56</v>
      </c>
      <c r="Z409" s="9">
        <v>60.8</v>
      </c>
      <c r="AA409" s="9">
        <v>93.5</v>
      </c>
      <c r="AB409" s="9">
        <v>13.2</v>
      </c>
      <c r="AC409" s="9">
        <v>52.5</v>
      </c>
      <c r="AD409" s="9">
        <v>87</v>
      </c>
      <c r="AE409" s="9">
        <v>117.5</v>
      </c>
      <c r="AF409" s="9">
        <v>0</v>
      </c>
      <c r="AG409" s="9">
        <v>81.400000000000006</v>
      </c>
      <c r="AH409" s="9">
        <v>62</v>
      </c>
      <c r="AI409" s="9">
        <v>55</v>
      </c>
      <c r="AJ409" s="9">
        <v>56</v>
      </c>
      <c r="AK409" s="9">
        <v>14.3</v>
      </c>
      <c r="AL409" s="9">
        <v>60</v>
      </c>
      <c r="AM409" s="277"/>
      <c r="AN409" s="61"/>
      <c r="AP409" s="265"/>
      <c r="AQ409" s="61"/>
      <c r="AS409" s="49"/>
    </row>
    <row r="410" spans="1:45" ht="15.75">
      <c r="A410" s="106" t="s">
        <v>180</v>
      </c>
      <c r="B410" s="3"/>
      <c r="C410" s="3"/>
      <c r="D410" s="32">
        <f t="shared" si="10"/>
        <v>1729.7</v>
      </c>
      <c r="E410" s="9">
        <v>101.5</v>
      </c>
      <c r="F410" s="9">
        <v>0</v>
      </c>
      <c r="G410" s="9">
        <v>4.5</v>
      </c>
      <c r="H410" s="9">
        <v>73</v>
      </c>
      <c r="I410" s="9">
        <v>15.399999999999999</v>
      </c>
      <c r="J410" s="9">
        <v>0</v>
      </c>
      <c r="K410" s="9">
        <v>0</v>
      </c>
      <c r="L410" s="9">
        <v>132</v>
      </c>
      <c r="M410" s="9">
        <v>0</v>
      </c>
      <c r="N410" s="9">
        <v>0</v>
      </c>
      <c r="O410" s="9">
        <v>101.5</v>
      </c>
      <c r="P410" s="9">
        <v>12.6</v>
      </c>
      <c r="Q410" s="9">
        <v>151.6</v>
      </c>
      <c r="R410" s="9">
        <v>38.5</v>
      </c>
      <c r="S410" s="9">
        <v>37.700000000000003</v>
      </c>
      <c r="T410" s="9">
        <v>0</v>
      </c>
      <c r="U410" s="9">
        <v>21</v>
      </c>
      <c r="V410" s="9">
        <v>71.5</v>
      </c>
      <c r="W410" s="9">
        <v>105.5</v>
      </c>
      <c r="X410" s="9">
        <v>82.5</v>
      </c>
      <c r="Y410" s="9">
        <v>52</v>
      </c>
      <c r="Z410" s="9">
        <v>52</v>
      </c>
      <c r="AA410" s="9">
        <v>101</v>
      </c>
      <c r="AB410" s="9">
        <v>0</v>
      </c>
      <c r="AC410" s="9">
        <v>0</v>
      </c>
      <c r="AD410" s="9">
        <v>60</v>
      </c>
      <c r="AE410" s="9">
        <v>202.5</v>
      </c>
      <c r="AF410" s="9">
        <v>0</v>
      </c>
      <c r="AG410" s="9">
        <v>91.1</v>
      </c>
      <c r="AH410" s="9">
        <v>61.8</v>
      </c>
      <c r="AI410" s="9">
        <v>0</v>
      </c>
      <c r="AJ410" s="9">
        <v>97</v>
      </c>
      <c r="AK410" s="9">
        <v>0</v>
      </c>
      <c r="AL410" s="9">
        <v>63.5</v>
      </c>
      <c r="AM410" s="106"/>
      <c r="AN410" s="61"/>
      <c r="AP410" s="265"/>
      <c r="AQ410" s="61"/>
      <c r="AS410" s="49"/>
    </row>
    <row r="411" spans="1:45" ht="15.75">
      <c r="A411" s="106" t="s">
        <v>2702</v>
      </c>
      <c r="B411" s="3"/>
      <c r="C411" s="3"/>
      <c r="D411" s="32">
        <f t="shared" si="10"/>
        <v>2223.1000000000004</v>
      </c>
      <c r="E411" s="9">
        <v>47</v>
      </c>
      <c r="F411" s="9">
        <v>27.500000000000004</v>
      </c>
      <c r="G411" s="9">
        <v>57.1</v>
      </c>
      <c r="H411" s="9">
        <v>109.5</v>
      </c>
      <c r="I411" s="9">
        <v>128.19999999999999</v>
      </c>
      <c r="J411" s="9">
        <v>101</v>
      </c>
      <c r="K411" s="9">
        <v>0</v>
      </c>
      <c r="L411" s="9">
        <v>96.2</v>
      </c>
      <c r="M411" s="9">
        <v>92.4</v>
      </c>
      <c r="N411" s="9">
        <v>49.500000000000007</v>
      </c>
      <c r="O411" s="9">
        <v>109.5</v>
      </c>
      <c r="P411" s="9">
        <v>53.7</v>
      </c>
      <c r="Q411" s="9">
        <v>164.5</v>
      </c>
      <c r="R411" s="9">
        <v>0</v>
      </c>
      <c r="S411" s="9">
        <v>0</v>
      </c>
      <c r="T411" s="9">
        <v>18.2</v>
      </c>
      <c r="U411" s="9">
        <v>52.5</v>
      </c>
      <c r="V411" s="9">
        <v>13.399999999999999</v>
      </c>
      <c r="W411" s="9">
        <v>73</v>
      </c>
      <c r="X411" s="9">
        <v>11.700000000000001</v>
      </c>
      <c r="Y411" s="9">
        <v>78.400000000000006</v>
      </c>
      <c r="Z411" s="9">
        <v>82</v>
      </c>
      <c r="AA411" s="9">
        <v>49.1</v>
      </c>
      <c r="AB411" s="9">
        <v>44</v>
      </c>
      <c r="AC411" s="9">
        <v>44</v>
      </c>
      <c r="AD411" s="9">
        <v>129.69999999999999</v>
      </c>
      <c r="AE411" s="9">
        <v>121</v>
      </c>
      <c r="AF411" s="9">
        <v>49</v>
      </c>
      <c r="AG411" s="9">
        <v>102.4</v>
      </c>
      <c r="AH411" s="9">
        <v>119</v>
      </c>
      <c r="AI411" s="9">
        <v>0</v>
      </c>
      <c r="AJ411" s="9">
        <v>79.699999999999989</v>
      </c>
      <c r="AK411" s="9">
        <v>119.90000000000002</v>
      </c>
      <c r="AL411" s="9">
        <v>0</v>
      </c>
      <c r="AM411" s="106"/>
      <c r="AN411" s="61"/>
      <c r="AP411" s="265"/>
      <c r="AQ411" s="61"/>
      <c r="AS411" s="49"/>
    </row>
    <row r="412" spans="1:45" ht="15.75">
      <c r="A412" s="106" t="s">
        <v>2211</v>
      </c>
      <c r="B412" s="3"/>
      <c r="C412" s="3"/>
      <c r="D412" s="32">
        <f t="shared" si="10"/>
        <v>961.49999999999989</v>
      </c>
      <c r="E412" s="9">
        <v>3.5999999999999996</v>
      </c>
      <c r="F412" s="9">
        <v>0</v>
      </c>
      <c r="G412" s="9">
        <v>0</v>
      </c>
      <c r="H412" s="9">
        <v>0</v>
      </c>
      <c r="I412" s="9">
        <v>57.5</v>
      </c>
      <c r="J412" s="9">
        <v>0</v>
      </c>
      <c r="K412" s="9">
        <v>0</v>
      </c>
      <c r="L412" s="9">
        <v>30</v>
      </c>
      <c r="M412" s="9">
        <v>3</v>
      </c>
      <c r="N412" s="9">
        <v>0</v>
      </c>
      <c r="O412" s="9">
        <v>9.9</v>
      </c>
      <c r="P412" s="9">
        <v>139.4</v>
      </c>
      <c r="Q412" s="9">
        <v>107.5</v>
      </c>
      <c r="R412" s="9">
        <v>45.5</v>
      </c>
      <c r="S412" s="9">
        <v>9.1</v>
      </c>
      <c r="T412" s="9">
        <v>0</v>
      </c>
      <c r="U412" s="9">
        <v>70.5</v>
      </c>
      <c r="V412" s="9">
        <v>12.6</v>
      </c>
      <c r="W412" s="9">
        <v>0</v>
      </c>
      <c r="X412" s="9">
        <v>2.4</v>
      </c>
      <c r="Y412" s="9">
        <v>32.5</v>
      </c>
      <c r="Z412" s="9">
        <v>14.3</v>
      </c>
      <c r="AA412" s="9">
        <v>22</v>
      </c>
      <c r="AB412" s="9">
        <v>0</v>
      </c>
      <c r="AC412" s="9">
        <v>0</v>
      </c>
      <c r="AD412" s="9">
        <v>56</v>
      </c>
      <c r="AE412" s="9">
        <v>61.8</v>
      </c>
      <c r="AF412" s="9">
        <v>0</v>
      </c>
      <c r="AG412" s="9">
        <v>76.5</v>
      </c>
      <c r="AH412" s="9">
        <v>0</v>
      </c>
      <c r="AI412" s="9">
        <v>82.5</v>
      </c>
      <c r="AJ412" s="9">
        <v>10.799999999999999</v>
      </c>
      <c r="AK412" s="9">
        <v>18</v>
      </c>
      <c r="AL412" s="9">
        <v>96.1</v>
      </c>
      <c r="AM412" s="106"/>
      <c r="AN412" s="61"/>
      <c r="AP412" s="265"/>
      <c r="AQ412" s="61"/>
      <c r="AS412" s="49"/>
    </row>
    <row r="413" spans="1:45" ht="15.75">
      <c r="A413" s="106" t="s">
        <v>2721</v>
      </c>
      <c r="B413" s="3"/>
      <c r="C413" s="3"/>
      <c r="D413" s="32">
        <f t="shared" ref="D413:D420" si="11">SUM(E413:DZ413)</f>
        <v>1485.6000000000001</v>
      </c>
      <c r="E413" s="9">
        <v>83.2</v>
      </c>
      <c r="F413" s="9">
        <v>0</v>
      </c>
      <c r="G413" s="9">
        <v>2.2000000000000002</v>
      </c>
      <c r="H413" s="9">
        <v>60.5</v>
      </c>
      <c r="I413" s="9">
        <v>81.5</v>
      </c>
      <c r="J413" s="9">
        <v>0</v>
      </c>
      <c r="K413" s="9">
        <v>22</v>
      </c>
      <c r="L413" s="9">
        <v>40.700000000000003</v>
      </c>
      <c r="M413" s="9">
        <v>18.7</v>
      </c>
      <c r="N413" s="9">
        <v>14.4</v>
      </c>
      <c r="O413" s="9">
        <v>16.5</v>
      </c>
      <c r="P413" s="9">
        <v>53.4</v>
      </c>
      <c r="Q413" s="9">
        <v>132.80000000000001</v>
      </c>
      <c r="R413" s="9">
        <v>3.3000000000000003</v>
      </c>
      <c r="S413" s="9">
        <v>0</v>
      </c>
      <c r="T413" s="9">
        <v>42</v>
      </c>
      <c r="U413" s="9">
        <v>40.1</v>
      </c>
      <c r="V413" s="9">
        <v>57.9</v>
      </c>
      <c r="W413" s="9">
        <v>81.400000000000006</v>
      </c>
      <c r="X413" s="9">
        <v>0</v>
      </c>
      <c r="Y413" s="9">
        <v>53.3</v>
      </c>
      <c r="Z413" s="9">
        <v>45.1</v>
      </c>
      <c r="AA413" s="9">
        <v>27</v>
      </c>
      <c r="AB413" s="9">
        <v>36</v>
      </c>
      <c r="AC413" s="9">
        <v>36</v>
      </c>
      <c r="AD413" s="9">
        <v>86</v>
      </c>
      <c r="AE413" s="9">
        <v>161.5</v>
      </c>
      <c r="AF413" s="9">
        <v>1.2</v>
      </c>
      <c r="AG413" s="9">
        <v>101.5</v>
      </c>
      <c r="AH413" s="9">
        <v>85.3</v>
      </c>
      <c r="AI413" s="9">
        <v>0</v>
      </c>
      <c r="AJ413" s="9">
        <v>3.9000000000000004</v>
      </c>
      <c r="AK413" s="9">
        <v>5.7</v>
      </c>
      <c r="AL413" s="9">
        <v>92.5</v>
      </c>
      <c r="AM413" s="106"/>
      <c r="AN413" s="61"/>
      <c r="AP413" s="265"/>
      <c r="AQ413" s="61"/>
      <c r="AS413" s="49"/>
    </row>
    <row r="414" spans="1:45" ht="15.75">
      <c r="A414" s="106" t="s">
        <v>155</v>
      </c>
      <c r="B414" s="3"/>
      <c r="C414" s="3"/>
      <c r="D414" s="32">
        <f t="shared" si="11"/>
        <v>1418.8500000000001</v>
      </c>
      <c r="E414" s="9">
        <v>44.4</v>
      </c>
      <c r="F414" s="9">
        <v>0</v>
      </c>
      <c r="G414" s="9">
        <v>116</v>
      </c>
      <c r="H414" s="9">
        <v>60</v>
      </c>
      <c r="I414" s="9">
        <v>87.6</v>
      </c>
      <c r="J414" s="9">
        <v>76.5</v>
      </c>
      <c r="K414" s="9">
        <v>0</v>
      </c>
      <c r="L414" s="9">
        <v>44</v>
      </c>
      <c r="M414" s="9">
        <v>0</v>
      </c>
      <c r="N414" s="9">
        <v>0</v>
      </c>
      <c r="O414" s="9">
        <v>11.700000000000001</v>
      </c>
      <c r="P414" s="9">
        <v>58.9</v>
      </c>
      <c r="Q414" s="9">
        <v>48.3</v>
      </c>
      <c r="R414" s="9">
        <v>3.1500000000000004</v>
      </c>
      <c r="S414" s="9">
        <v>0</v>
      </c>
      <c r="T414" s="9">
        <v>14.3</v>
      </c>
      <c r="U414" s="9">
        <v>16.5</v>
      </c>
      <c r="V414" s="9">
        <v>54.6</v>
      </c>
      <c r="W414" s="9">
        <v>0</v>
      </c>
      <c r="X414" s="9">
        <v>0</v>
      </c>
      <c r="Y414" s="9">
        <v>57.2</v>
      </c>
      <c r="Z414" s="9">
        <v>54.8</v>
      </c>
      <c r="AA414" s="9">
        <v>38.5</v>
      </c>
      <c r="AB414" s="9">
        <v>0</v>
      </c>
      <c r="AC414" s="9">
        <v>5.6</v>
      </c>
      <c r="AD414" s="9">
        <v>92.3</v>
      </c>
      <c r="AE414" s="9">
        <v>128.69999999999999</v>
      </c>
      <c r="AF414" s="9">
        <v>38.5</v>
      </c>
      <c r="AG414" s="9">
        <v>116.5</v>
      </c>
      <c r="AH414" s="9">
        <v>45.2</v>
      </c>
      <c r="AI414" s="9">
        <v>18.2</v>
      </c>
      <c r="AJ414" s="9">
        <v>81.900000000000006</v>
      </c>
      <c r="AK414" s="9">
        <v>0</v>
      </c>
      <c r="AL414" s="9">
        <v>105.5</v>
      </c>
      <c r="AM414" s="106"/>
      <c r="AN414" s="61"/>
      <c r="AP414" s="265"/>
      <c r="AQ414" s="61"/>
      <c r="AS414" s="49"/>
    </row>
    <row r="415" spans="1:45" ht="15.75">
      <c r="A415" s="276" t="s">
        <v>3629</v>
      </c>
      <c r="B415" s="3"/>
      <c r="C415" s="3"/>
      <c r="D415" s="32">
        <f t="shared" si="11"/>
        <v>2387.9</v>
      </c>
      <c r="E415" s="9">
        <v>0</v>
      </c>
      <c r="F415" s="9">
        <v>167.1</v>
      </c>
      <c r="G415" s="9">
        <v>81.8</v>
      </c>
      <c r="H415" s="9">
        <v>144.9</v>
      </c>
      <c r="I415" s="9">
        <v>145.89999999999998</v>
      </c>
      <c r="J415" s="9">
        <v>60</v>
      </c>
      <c r="K415" s="9">
        <v>45.7</v>
      </c>
      <c r="L415" s="9">
        <v>93</v>
      </c>
      <c r="M415" s="9">
        <v>48.3</v>
      </c>
      <c r="N415" s="9">
        <v>66.7</v>
      </c>
      <c r="O415" s="9">
        <v>84.5</v>
      </c>
      <c r="P415" s="9">
        <v>88.300000000000011</v>
      </c>
      <c r="Q415" s="9">
        <v>141.30000000000001</v>
      </c>
      <c r="R415" s="9">
        <v>52.5</v>
      </c>
      <c r="S415" s="9">
        <v>0</v>
      </c>
      <c r="T415" s="9">
        <v>52.5</v>
      </c>
      <c r="U415" s="9">
        <v>79.000000000000014</v>
      </c>
      <c r="V415" s="9">
        <v>10.799999999999999</v>
      </c>
      <c r="W415" s="9">
        <v>71</v>
      </c>
      <c r="X415" s="9">
        <v>12.6</v>
      </c>
      <c r="Y415" s="9">
        <v>50</v>
      </c>
      <c r="Z415" s="9">
        <v>60.5</v>
      </c>
      <c r="AA415" s="9">
        <v>81.5</v>
      </c>
      <c r="AB415" s="9">
        <v>137.9</v>
      </c>
      <c r="AC415" s="9">
        <v>48</v>
      </c>
      <c r="AD415" s="9">
        <v>136.19999999999999</v>
      </c>
      <c r="AE415" s="9">
        <v>107</v>
      </c>
      <c r="AF415" s="9">
        <v>0</v>
      </c>
      <c r="AG415" s="9">
        <v>79.099999999999994</v>
      </c>
      <c r="AH415" s="9">
        <v>44</v>
      </c>
      <c r="AI415" s="9">
        <v>24</v>
      </c>
      <c r="AJ415" s="9">
        <v>65.300000000000011</v>
      </c>
      <c r="AK415" s="9">
        <v>52.5</v>
      </c>
      <c r="AL415" s="9">
        <v>56</v>
      </c>
      <c r="AM415" s="276"/>
      <c r="AN415" s="61"/>
      <c r="AP415" s="265"/>
      <c r="AQ415" s="61"/>
      <c r="AS415" s="49"/>
    </row>
    <row r="416" spans="1:45" ht="15.75">
      <c r="A416" s="106" t="s">
        <v>2722</v>
      </c>
      <c r="B416" s="3"/>
      <c r="C416" s="3"/>
      <c r="D416" s="32">
        <f t="shared" si="11"/>
        <v>2019.5</v>
      </c>
      <c r="E416" s="9">
        <v>45.5</v>
      </c>
      <c r="F416" s="9">
        <v>52</v>
      </c>
      <c r="G416" s="9">
        <v>54.6</v>
      </c>
      <c r="H416" s="9">
        <v>94.5</v>
      </c>
      <c r="I416" s="9">
        <v>213.3</v>
      </c>
      <c r="J416" s="9">
        <v>0</v>
      </c>
      <c r="K416" s="9">
        <v>43.8</v>
      </c>
      <c r="L416" s="9">
        <v>47.7</v>
      </c>
      <c r="M416" s="9">
        <v>25.9</v>
      </c>
      <c r="N416" s="9">
        <v>0</v>
      </c>
      <c r="O416" s="9">
        <v>58.5</v>
      </c>
      <c r="P416" s="9">
        <v>111</v>
      </c>
      <c r="Q416" s="9">
        <v>61.2</v>
      </c>
      <c r="R416" s="9">
        <v>0</v>
      </c>
      <c r="S416" s="9">
        <v>20.7</v>
      </c>
      <c r="T416" s="9">
        <v>154</v>
      </c>
      <c r="U416" s="9">
        <v>96.5</v>
      </c>
      <c r="V416" s="9">
        <v>69</v>
      </c>
      <c r="W416" s="9">
        <v>66</v>
      </c>
      <c r="X416" s="9">
        <v>9.9</v>
      </c>
      <c r="Y416" s="9">
        <v>20.8</v>
      </c>
      <c r="Z416" s="9">
        <v>16.5</v>
      </c>
      <c r="AA416" s="9">
        <v>127.69999999999999</v>
      </c>
      <c r="AB416" s="9">
        <v>68.5</v>
      </c>
      <c r="AC416" s="9">
        <v>97</v>
      </c>
      <c r="AD416" s="9">
        <v>165.1</v>
      </c>
      <c r="AE416" s="9">
        <v>90.1</v>
      </c>
      <c r="AF416" s="9">
        <v>0</v>
      </c>
      <c r="AG416" s="9">
        <v>98.1</v>
      </c>
      <c r="AH416" s="9">
        <v>48.3</v>
      </c>
      <c r="AI416" s="9">
        <v>42</v>
      </c>
      <c r="AJ416" s="9">
        <v>16.900000000000002</v>
      </c>
      <c r="AK416" s="9">
        <v>4.4000000000000004</v>
      </c>
      <c r="AL416" s="9">
        <v>0</v>
      </c>
      <c r="AM416" s="106"/>
      <c r="AN416" s="61"/>
      <c r="AP416" s="265"/>
      <c r="AQ416" s="61"/>
      <c r="AS416" s="49"/>
    </row>
    <row r="417" spans="1:45" ht="15.75">
      <c r="A417" s="106" t="s">
        <v>2720</v>
      </c>
      <c r="B417" s="3"/>
      <c r="C417" s="3"/>
      <c r="D417" s="32">
        <f t="shared" si="11"/>
        <v>1750.55</v>
      </c>
      <c r="E417" s="9">
        <v>87.2</v>
      </c>
      <c r="F417" s="9">
        <v>16.900000000000002</v>
      </c>
      <c r="G417" s="9">
        <v>79</v>
      </c>
      <c r="H417" s="9">
        <v>82</v>
      </c>
      <c r="I417" s="9">
        <v>133.30000000000001</v>
      </c>
      <c r="J417" s="9">
        <v>55.3</v>
      </c>
      <c r="K417" s="9">
        <v>14.3</v>
      </c>
      <c r="L417" s="9">
        <v>76</v>
      </c>
      <c r="M417" s="9">
        <v>0</v>
      </c>
      <c r="N417" s="9">
        <v>0</v>
      </c>
      <c r="O417" s="9">
        <v>97</v>
      </c>
      <c r="P417" s="9">
        <v>58.7</v>
      </c>
      <c r="Q417" s="9">
        <v>147.79999999999998</v>
      </c>
      <c r="R417" s="9">
        <v>1.2</v>
      </c>
      <c r="S417" s="9">
        <v>0</v>
      </c>
      <c r="T417" s="9">
        <v>39</v>
      </c>
      <c r="U417" s="9">
        <v>14.5</v>
      </c>
      <c r="V417" s="9">
        <v>47.1</v>
      </c>
      <c r="W417" s="9">
        <v>45.5</v>
      </c>
      <c r="X417" s="9">
        <v>9.9</v>
      </c>
      <c r="Y417" s="9">
        <v>48</v>
      </c>
      <c r="Z417" s="9">
        <v>63.4</v>
      </c>
      <c r="AA417" s="9">
        <v>3.5999999999999996</v>
      </c>
      <c r="AB417" s="9">
        <v>0</v>
      </c>
      <c r="AC417" s="9">
        <v>4.4000000000000004</v>
      </c>
      <c r="AD417" s="9">
        <v>69.599999999999994</v>
      </c>
      <c r="AE417" s="9">
        <v>185.05</v>
      </c>
      <c r="AF417" s="9">
        <v>7.7000000000000011</v>
      </c>
      <c r="AG417" s="9">
        <v>109.2</v>
      </c>
      <c r="AH417" s="9">
        <v>58.5</v>
      </c>
      <c r="AI417" s="9">
        <v>63.3</v>
      </c>
      <c r="AJ417" s="9">
        <v>73.099999999999994</v>
      </c>
      <c r="AK417" s="9">
        <v>0</v>
      </c>
      <c r="AL417" s="9">
        <v>60</v>
      </c>
      <c r="AM417" s="106"/>
      <c r="AN417" s="61"/>
      <c r="AP417" s="265"/>
      <c r="AQ417" s="61"/>
      <c r="AS417" s="49"/>
    </row>
    <row r="418" spans="1:45" ht="15.75">
      <c r="A418" s="106" t="s">
        <v>2701</v>
      </c>
      <c r="B418" s="3"/>
      <c r="C418" s="3"/>
      <c r="D418" s="32">
        <f t="shared" si="11"/>
        <v>2106.6</v>
      </c>
      <c r="E418" s="9">
        <v>84.5</v>
      </c>
      <c r="F418" s="9">
        <v>35</v>
      </c>
      <c r="G418" s="9">
        <v>44</v>
      </c>
      <c r="H418" s="9">
        <v>34.799999999999997</v>
      </c>
      <c r="I418" s="9">
        <v>153.6</v>
      </c>
      <c r="J418" s="9">
        <v>0</v>
      </c>
      <c r="K418" s="9">
        <v>42</v>
      </c>
      <c r="L418" s="9">
        <v>62</v>
      </c>
      <c r="M418" s="9">
        <v>12.6</v>
      </c>
      <c r="N418" s="9">
        <v>49</v>
      </c>
      <c r="O418" s="9">
        <v>129</v>
      </c>
      <c r="P418" s="9">
        <v>89.5</v>
      </c>
      <c r="Q418" s="9">
        <v>152.9</v>
      </c>
      <c r="R418" s="9">
        <v>0</v>
      </c>
      <c r="S418" s="9">
        <v>0</v>
      </c>
      <c r="T418" s="9">
        <v>7.7000000000000011</v>
      </c>
      <c r="U418" s="9">
        <v>86</v>
      </c>
      <c r="V418" s="9">
        <v>99.7</v>
      </c>
      <c r="W418" s="9">
        <v>24</v>
      </c>
      <c r="X418" s="9">
        <v>0</v>
      </c>
      <c r="Y418" s="9">
        <v>89</v>
      </c>
      <c r="Z418" s="9">
        <v>63.7</v>
      </c>
      <c r="AA418" s="9">
        <v>52</v>
      </c>
      <c r="AB418" s="9">
        <v>72.8</v>
      </c>
      <c r="AC418" s="9">
        <v>69.600000000000009</v>
      </c>
      <c r="AD418" s="9">
        <v>101</v>
      </c>
      <c r="AE418" s="9">
        <v>155</v>
      </c>
      <c r="AF418" s="9">
        <v>0</v>
      </c>
      <c r="AG418" s="9">
        <v>111.4</v>
      </c>
      <c r="AH418" s="9">
        <v>66.5</v>
      </c>
      <c r="AI418" s="9">
        <v>69.400000000000006</v>
      </c>
      <c r="AJ418" s="9">
        <v>78.8</v>
      </c>
      <c r="AK418" s="9">
        <v>1.1000000000000001</v>
      </c>
      <c r="AL418" s="9">
        <v>70</v>
      </c>
      <c r="AM418" s="106"/>
      <c r="AN418" s="61"/>
      <c r="AP418" s="265"/>
      <c r="AQ418" s="61"/>
      <c r="AS418" s="49"/>
    </row>
    <row r="419" spans="1:45" ht="15.75">
      <c r="A419" s="106" t="s">
        <v>658</v>
      </c>
      <c r="B419" s="3"/>
      <c r="C419" s="3"/>
      <c r="D419" s="32">
        <f t="shared" si="11"/>
        <v>1232.8</v>
      </c>
      <c r="E419" s="9">
        <v>114</v>
      </c>
      <c r="F419" s="9">
        <v>0</v>
      </c>
      <c r="G419" s="9">
        <v>48</v>
      </c>
      <c r="H419" s="9">
        <v>12.100000000000001</v>
      </c>
      <c r="I419" s="9">
        <v>117.5</v>
      </c>
      <c r="J419" s="9">
        <v>6</v>
      </c>
      <c r="K419" s="9">
        <v>0</v>
      </c>
      <c r="L419" s="9">
        <v>5.5</v>
      </c>
      <c r="M419" s="9">
        <v>98</v>
      </c>
      <c r="N419" s="9">
        <v>21</v>
      </c>
      <c r="O419" s="9">
        <v>64.2</v>
      </c>
      <c r="P419" s="9">
        <v>38.5</v>
      </c>
      <c r="Q419" s="9">
        <v>106.6</v>
      </c>
      <c r="R419" s="9">
        <v>0</v>
      </c>
      <c r="S419" s="9">
        <v>0</v>
      </c>
      <c r="T419" s="9">
        <v>0</v>
      </c>
      <c r="U419" s="9">
        <v>0</v>
      </c>
      <c r="V419" s="9">
        <v>83.9</v>
      </c>
      <c r="W419" s="9">
        <v>0</v>
      </c>
      <c r="X419" s="9">
        <v>28</v>
      </c>
      <c r="Y419" s="9">
        <v>0</v>
      </c>
      <c r="Z419" s="9">
        <v>28.2</v>
      </c>
      <c r="AA419" s="9">
        <v>0</v>
      </c>
      <c r="AB419" s="9">
        <v>0</v>
      </c>
      <c r="AC419" s="9">
        <v>71.599999999999994</v>
      </c>
      <c r="AD419" s="9">
        <v>44</v>
      </c>
      <c r="AE419" s="9">
        <v>80.3</v>
      </c>
      <c r="AF419" s="9">
        <v>0</v>
      </c>
      <c r="AG419" s="9">
        <v>63.6</v>
      </c>
      <c r="AH419" s="9">
        <v>15.399999999999999</v>
      </c>
      <c r="AI419" s="9">
        <v>66.8</v>
      </c>
      <c r="AJ419" s="9">
        <v>15.6</v>
      </c>
      <c r="AK419" s="9">
        <v>49</v>
      </c>
      <c r="AL419" s="9">
        <v>55</v>
      </c>
      <c r="AM419" s="106"/>
      <c r="AN419" s="61"/>
      <c r="AP419" s="265"/>
      <c r="AQ419" s="61"/>
      <c r="AS419" s="49"/>
    </row>
    <row r="420" spans="1:45" ht="15.75">
      <c r="A420" s="277" t="s">
        <v>1655</v>
      </c>
      <c r="B420" s="3"/>
      <c r="C420" s="3"/>
      <c r="D420" s="32">
        <f t="shared" si="11"/>
        <v>1399.3999999999999</v>
      </c>
      <c r="E420" s="9">
        <v>55.8</v>
      </c>
      <c r="F420" s="9">
        <v>24</v>
      </c>
      <c r="G420" s="9">
        <v>19.100000000000001</v>
      </c>
      <c r="H420" s="9">
        <v>107.5</v>
      </c>
      <c r="I420" s="9">
        <v>62.6</v>
      </c>
      <c r="J420" s="9">
        <v>0</v>
      </c>
      <c r="K420" s="9">
        <v>0</v>
      </c>
      <c r="L420" s="9">
        <v>45.5</v>
      </c>
      <c r="M420" s="9">
        <v>70.3</v>
      </c>
      <c r="N420" s="9">
        <v>6.5</v>
      </c>
      <c r="O420" s="9">
        <v>105</v>
      </c>
      <c r="P420" s="9">
        <v>44</v>
      </c>
      <c r="Q420" s="9">
        <v>125.5</v>
      </c>
      <c r="R420" s="9">
        <v>45.5</v>
      </c>
      <c r="S420" s="9">
        <v>26</v>
      </c>
      <c r="T420" s="9">
        <v>0</v>
      </c>
      <c r="U420" s="9">
        <v>44</v>
      </c>
      <c r="V420" s="9">
        <v>150.5</v>
      </c>
      <c r="W420" s="9">
        <v>16.900000000000002</v>
      </c>
      <c r="X420" s="9">
        <v>0</v>
      </c>
      <c r="Y420" s="9">
        <v>0</v>
      </c>
      <c r="Z420" s="9">
        <v>0</v>
      </c>
      <c r="AA420" s="9">
        <v>60</v>
      </c>
      <c r="AB420" s="9">
        <v>0</v>
      </c>
      <c r="AC420" s="9">
        <v>49</v>
      </c>
      <c r="AD420" s="9">
        <v>10.799999999999999</v>
      </c>
      <c r="AE420" s="9">
        <v>143.5</v>
      </c>
      <c r="AF420" s="9">
        <v>36</v>
      </c>
      <c r="AG420" s="9">
        <v>76.400000000000006</v>
      </c>
      <c r="AH420" s="9">
        <v>10.5</v>
      </c>
      <c r="AI420" s="9">
        <v>0</v>
      </c>
      <c r="AJ420" s="9">
        <v>0</v>
      </c>
      <c r="AK420" s="9">
        <v>16.5</v>
      </c>
      <c r="AL420" s="9">
        <v>48</v>
      </c>
      <c r="AM420" s="277"/>
      <c r="AN420" s="61"/>
      <c r="AP420" s="265"/>
      <c r="AQ420" s="61"/>
      <c r="AS420" s="49"/>
    </row>
    <row r="421" spans="1:45" ht="15.75">
      <c r="A421" s="58"/>
      <c r="B421" s="3"/>
      <c r="C421" s="3"/>
      <c r="D421" s="32"/>
      <c r="E421" s="156"/>
      <c r="F421" s="9"/>
      <c r="G421" s="9"/>
      <c r="H421" s="9"/>
      <c r="I421" s="9"/>
    </row>
    <row r="422" spans="1:45" ht="15.75">
      <c r="D422" s="32"/>
      <c r="F422" s="9"/>
      <c r="G422" s="9"/>
      <c r="H422" s="9"/>
      <c r="I422" s="9"/>
    </row>
    <row r="423" spans="1:45" ht="15.75">
      <c r="D423" s="32"/>
      <c r="F423" s="9"/>
      <c r="G423" s="9"/>
      <c r="H423" s="9"/>
      <c r="I423" s="9"/>
    </row>
    <row r="424" spans="1:45" ht="20.25">
      <c r="A424" s="30" t="s">
        <v>1242</v>
      </c>
      <c r="D424" s="31" t="s">
        <v>40</v>
      </c>
      <c r="E424" s="101" t="s">
        <v>4302</v>
      </c>
      <c r="F424" s="101" t="s">
        <v>4322</v>
      </c>
      <c r="G424" s="101" t="s">
        <v>4373</v>
      </c>
      <c r="H424" s="101" t="s">
        <v>4157</v>
      </c>
      <c r="I424" s="101" t="s">
        <v>4686</v>
      </c>
      <c r="J424" s="101" t="s">
        <v>4793</v>
      </c>
      <c r="K424" s="101" t="s">
        <v>4834</v>
      </c>
      <c r="L424" s="101" t="s">
        <v>4921</v>
      </c>
      <c r="M424" s="101" t="s">
        <v>4920</v>
      </c>
      <c r="N424" s="101" t="s">
        <v>4969</v>
      </c>
      <c r="O424" s="101" t="s">
        <v>4970</v>
      </c>
      <c r="P424" s="101" t="s">
        <v>5053</v>
      </c>
      <c r="Q424" s="101" t="s">
        <v>5105</v>
      </c>
      <c r="R424" s="101" t="s">
        <v>5106</v>
      </c>
      <c r="S424" s="101" t="s">
        <v>5287</v>
      </c>
      <c r="T424" s="101" t="s">
        <v>5188</v>
      </c>
      <c r="U424" s="101" t="s">
        <v>5288</v>
      </c>
      <c r="V424" s="101" t="s">
        <v>5384</v>
      </c>
      <c r="W424" s="101" t="s">
        <v>5387</v>
      </c>
      <c r="X424" s="101" t="s">
        <v>5468</v>
      </c>
      <c r="Y424" s="101" t="s">
        <v>5535</v>
      </c>
      <c r="Z424" s="101" t="s">
        <v>5581</v>
      </c>
      <c r="AA424" s="101" t="s">
        <v>5631</v>
      </c>
      <c r="AB424" s="101" t="s">
        <v>5728</v>
      </c>
      <c r="AC424" s="101" t="s">
        <v>5792</v>
      </c>
      <c r="AD424" s="101" t="s">
        <v>5882</v>
      </c>
    </row>
    <row r="425" spans="1:45" ht="15.75">
      <c r="A425" s="277" t="s">
        <v>1657</v>
      </c>
      <c r="B425" s="3"/>
      <c r="C425" s="3"/>
      <c r="D425" s="32">
        <f t="shared" ref="D425:D456" si="12">SUM(E425:DZ425)</f>
        <v>1671.05</v>
      </c>
      <c r="E425" s="9">
        <v>82.2</v>
      </c>
      <c r="F425" s="9">
        <v>58.800000000000004</v>
      </c>
      <c r="G425" s="9">
        <v>143.70000000000002</v>
      </c>
      <c r="H425" s="9">
        <v>69.900000000000006</v>
      </c>
      <c r="I425" s="9">
        <v>0</v>
      </c>
      <c r="J425" s="9">
        <v>12.4</v>
      </c>
      <c r="K425" s="9">
        <v>9.1</v>
      </c>
      <c r="L425" s="9">
        <v>146.80000000000001</v>
      </c>
      <c r="M425" s="9">
        <v>46.550000000000004</v>
      </c>
      <c r="N425" s="9">
        <v>76.100000000000009</v>
      </c>
      <c r="O425" s="9">
        <v>146.4</v>
      </c>
      <c r="P425" s="9">
        <v>50.4</v>
      </c>
      <c r="Q425" s="9">
        <v>111.9</v>
      </c>
      <c r="R425" s="9">
        <v>29.700000000000003</v>
      </c>
      <c r="S425" s="9">
        <v>0</v>
      </c>
      <c r="T425" s="9">
        <v>85.800000000000011</v>
      </c>
      <c r="U425" s="9">
        <v>31.200000000000003</v>
      </c>
      <c r="V425" s="9">
        <v>121.95</v>
      </c>
      <c r="W425" s="9">
        <v>51.800000000000004</v>
      </c>
      <c r="X425" s="9">
        <v>13.2</v>
      </c>
      <c r="Y425" s="9">
        <v>60.099999999999994</v>
      </c>
      <c r="Z425" s="9">
        <v>67.100000000000009</v>
      </c>
      <c r="AA425" s="9">
        <v>73.7</v>
      </c>
      <c r="AB425" s="9">
        <v>180.95</v>
      </c>
      <c r="AC425" s="9">
        <v>1.3</v>
      </c>
      <c r="AD425" s="9">
        <v>0</v>
      </c>
      <c r="AE425" s="277"/>
      <c r="AF425" s="61"/>
      <c r="AH425" s="265"/>
      <c r="AI425" s="61"/>
    </row>
    <row r="426" spans="1:45" ht="15.75">
      <c r="A426" s="105" t="s">
        <v>1346</v>
      </c>
      <c r="B426" s="3"/>
      <c r="C426" s="3"/>
      <c r="D426" s="32">
        <f t="shared" si="12"/>
        <v>1268.0000000000002</v>
      </c>
      <c r="E426" s="9">
        <v>127.1</v>
      </c>
      <c r="F426" s="9">
        <v>148.60000000000002</v>
      </c>
      <c r="G426" s="9">
        <v>94.899999999999991</v>
      </c>
      <c r="H426" s="9">
        <v>183</v>
      </c>
      <c r="I426" s="9">
        <v>0</v>
      </c>
      <c r="J426" s="9">
        <v>12</v>
      </c>
      <c r="K426" s="9">
        <v>6.6000000000000005</v>
      </c>
      <c r="L426" s="9">
        <v>0</v>
      </c>
      <c r="M426" s="9">
        <v>0</v>
      </c>
      <c r="N426" s="9">
        <v>19.799999999999997</v>
      </c>
      <c r="O426" s="9">
        <v>5.2</v>
      </c>
      <c r="P426" s="9">
        <v>58.2</v>
      </c>
      <c r="Q426" s="9">
        <v>69.800000000000011</v>
      </c>
      <c r="R426" s="9">
        <v>48.1</v>
      </c>
      <c r="S426" s="9">
        <v>0</v>
      </c>
      <c r="T426" s="9">
        <v>0</v>
      </c>
      <c r="U426" s="9">
        <v>18.700000000000003</v>
      </c>
      <c r="V426" s="9">
        <v>24.7</v>
      </c>
      <c r="W426" s="9">
        <v>50.4</v>
      </c>
      <c r="X426" s="9">
        <v>18.150000000000002</v>
      </c>
      <c r="Y426" s="9">
        <v>29.6</v>
      </c>
      <c r="Z426" s="9">
        <v>61.9</v>
      </c>
      <c r="AA426" s="9">
        <v>63.099999999999994</v>
      </c>
      <c r="AB426" s="9">
        <v>172.95000000000002</v>
      </c>
      <c r="AC426" s="9">
        <v>2.4</v>
      </c>
      <c r="AD426" s="9">
        <v>52.800000000000004</v>
      </c>
      <c r="AE426" s="457"/>
      <c r="AF426" s="61"/>
      <c r="AH426" s="265"/>
      <c r="AI426" s="61"/>
    </row>
    <row r="427" spans="1:45" ht="15.75">
      <c r="A427" s="276" t="s">
        <v>3601</v>
      </c>
      <c r="B427" s="3"/>
      <c r="C427" s="3"/>
      <c r="D427" s="32">
        <f t="shared" si="12"/>
        <v>1573.5</v>
      </c>
      <c r="E427" s="9">
        <v>89.3</v>
      </c>
      <c r="F427" s="9">
        <v>71.5</v>
      </c>
      <c r="G427" s="9">
        <v>94.6</v>
      </c>
      <c r="H427" s="9">
        <v>176.6</v>
      </c>
      <c r="I427" s="9">
        <v>33.599999999999994</v>
      </c>
      <c r="J427" s="9">
        <v>19.2</v>
      </c>
      <c r="K427" s="9">
        <v>23.900000000000002</v>
      </c>
      <c r="L427" s="9">
        <v>3</v>
      </c>
      <c r="M427" s="9">
        <v>2.4</v>
      </c>
      <c r="N427" s="9">
        <v>42.4</v>
      </c>
      <c r="O427" s="9">
        <v>0</v>
      </c>
      <c r="P427" s="9">
        <v>143.9</v>
      </c>
      <c r="Q427" s="9">
        <v>144.79999999999998</v>
      </c>
      <c r="R427" s="9">
        <v>0</v>
      </c>
      <c r="S427" s="9">
        <v>36.199999999999996</v>
      </c>
      <c r="T427" s="9">
        <v>0</v>
      </c>
      <c r="U427" s="9">
        <v>0</v>
      </c>
      <c r="V427" s="9">
        <v>83.199999999999989</v>
      </c>
      <c r="W427" s="9">
        <v>63</v>
      </c>
      <c r="X427" s="9">
        <v>158.70000000000002</v>
      </c>
      <c r="Y427" s="9">
        <v>43.999999999999993</v>
      </c>
      <c r="Z427" s="9">
        <v>0</v>
      </c>
      <c r="AA427" s="9">
        <v>117.00000000000001</v>
      </c>
      <c r="AB427" s="9">
        <v>51.8</v>
      </c>
      <c r="AC427" s="9">
        <v>79.399999999999991</v>
      </c>
      <c r="AD427" s="9">
        <v>95</v>
      </c>
      <c r="AE427" s="276"/>
      <c r="AF427" s="61"/>
      <c r="AH427" s="265"/>
      <c r="AI427" s="61"/>
    </row>
    <row r="428" spans="1:45" ht="15.75">
      <c r="A428" s="105" t="s">
        <v>1337</v>
      </c>
      <c r="B428" s="3"/>
      <c r="C428" s="3"/>
      <c r="D428" s="32">
        <f t="shared" si="12"/>
        <v>2049.75</v>
      </c>
      <c r="E428" s="9">
        <v>105</v>
      </c>
      <c r="F428" s="9">
        <v>131.4</v>
      </c>
      <c r="G428" s="9">
        <v>37.599999999999994</v>
      </c>
      <c r="H428" s="9">
        <v>278.10000000000002</v>
      </c>
      <c r="I428" s="9">
        <v>26.400000000000002</v>
      </c>
      <c r="J428" s="9">
        <v>86.4</v>
      </c>
      <c r="K428" s="9">
        <v>36.200000000000003</v>
      </c>
      <c r="L428" s="9">
        <v>0</v>
      </c>
      <c r="M428" s="9">
        <v>26.400000000000002</v>
      </c>
      <c r="N428" s="9">
        <v>15.600000000000001</v>
      </c>
      <c r="O428" s="9">
        <v>198.4</v>
      </c>
      <c r="P428" s="9">
        <v>47.5</v>
      </c>
      <c r="Q428" s="9">
        <v>103.55</v>
      </c>
      <c r="R428" s="9">
        <v>48.1</v>
      </c>
      <c r="S428" s="9">
        <v>81.400000000000006</v>
      </c>
      <c r="T428" s="9">
        <v>0</v>
      </c>
      <c r="U428" s="9">
        <v>13.7</v>
      </c>
      <c r="V428" s="9">
        <v>160.20000000000002</v>
      </c>
      <c r="W428" s="9">
        <v>4.5</v>
      </c>
      <c r="X428" s="9">
        <v>118.60000000000001</v>
      </c>
      <c r="Y428" s="9">
        <v>84</v>
      </c>
      <c r="Z428" s="9">
        <v>74.8</v>
      </c>
      <c r="AA428" s="9">
        <v>254.19999999999996</v>
      </c>
      <c r="AB428" s="9">
        <v>117.7</v>
      </c>
      <c r="AC428" s="9">
        <v>0</v>
      </c>
      <c r="AD428" s="9">
        <v>0</v>
      </c>
      <c r="AE428" s="457"/>
      <c r="AF428" s="378"/>
      <c r="AH428" s="265"/>
      <c r="AI428" s="61"/>
    </row>
    <row r="429" spans="1:45" ht="15.75">
      <c r="A429" s="106" t="s">
        <v>2191</v>
      </c>
      <c r="B429" s="3"/>
      <c r="C429" s="3"/>
      <c r="D429" s="32">
        <f t="shared" si="12"/>
        <v>2066.75</v>
      </c>
      <c r="E429" s="9">
        <v>89.6</v>
      </c>
      <c r="F429" s="9">
        <v>88.05</v>
      </c>
      <c r="G429" s="9">
        <v>1.4</v>
      </c>
      <c r="H429" s="9">
        <v>181</v>
      </c>
      <c r="I429" s="9">
        <v>0</v>
      </c>
      <c r="J429" s="9">
        <v>46.199999999999996</v>
      </c>
      <c r="K429" s="9">
        <v>32.5</v>
      </c>
      <c r="L429" s="9">
        <v>29.000000000000004</v>
      </c>
      <c r="M429" s="9">
        <v>26.400000000000002</v>
      </c>
      <c r="N429" s="9">
        <v>69.099999999999994</v>
      </c>
      <c r="O429" s="9">
        <v>198.4</v>
      </c>
      <c r="P429" s="9">
        <v>114</v>
      </c>
      <c r="Q429" s="9">
        <v>110.69999999999997</v>
      </c>
      <c r="R429" s="9">
        <v>40.700000000000003</v>
      </c>
      <c r="S429" s="9">
        <v>0</v>
      </c>
      <c r="T429" s="9">
        <v>0</v>
      </c>
      <c r="U429" s="9">
        <v>93.9</v>
      </c>
      <c r="V429" s="9">
        <v>199.60000000000002</v>
      </c>
      <c r="W429" s="9">
        <v>92.4</v>
      </c>
      <c r="X429" s="9">
        <v>41.1</v>
      </c>
      <c r="Y429" s="9">
        <v>124.69999999999999</v>
      </c>
      <c r="Z429" s="9">
        <v>81.199999999999989</v>
      </c>
      <c r="AA429" s="9">
        <v>177.39999999999998</v>
      </c>
      <c r="AB429" s="9">
        <v>18.600000000000001</v>
      </c>
      <c r="AC429" s="9">
        <v>37.700000000000003</v>
      </c>
      <c r="AD429" s="9">
        <v>173.1</v>
      </c>
      <c r="AE429" s="106"/>
      <c r="AF429" s="61"/>
      <c r="AH429" s="265"/>
      <c r="AI429" s="61"/>
    </row>
    <row r="430" spans="1:45" ht="15.75">
      <c r="A430" s="277" t="s">
        <v>1</v>
      </c>
      <c r="B430" s="3"/>
      <c r="C430" s="3"/>
      <c r="D430" s="32">
        <f t="shared" si="12"/>
        <v>1382.9999999999998</v>
      </c>
      <c r="E430" s="9">
        <v>109.4</v>
      </c>
      <c r="F430" s="9">
        <v>135.6</v>
      </c>
      <c r="G430" s="9">
        <v>113.10000000000001</v>
      </c>
      <c r="H430" s="9">
        <v>58.6</v>
      </c>
      <c r="I430" s="9">
        <v>29.700000000000003</v>
      </c>
      <c r="J430" s="9">
        <v>103.19999999999999</v>
      </c>
      <c r="K430" s="9">
        <v>0</v>
      </c>
      <c r="L430" s="9">
        <v>199.9</v>
      </c>
      <c r="M430" s="9">
        <v>64.8</v>
      </c>
      <c r="N430" s="9">
        <v>27</v>
      </c>
      <c r="O430" s="9">
        <v>59.4</v>
      </c>
      <c r="P430" s="9">
        <v>18</v>
      </c>
      <c r="Q430" s="9">
        <v>76</v>
      </c>
      <c r="R430" s="9">
        <v>0</v>
      </c>
      <c r="S430" s="9">
        <v>0</v>
      </c>
      <c r="T430" s="9">
        <v>0</v>
      </c>
      <c r="U430" s="9">
        <v>3</v>
      </c>
      <c r="V430" s="9">
        <v>120.39999999999999</v>
      </c>
      <c r="W430" s="9">
        <v>5.7</v>
      </c>
      <c r="X430" s="9">
        <v>15.600000000000001</v>
      </c>
      <c r="Y430" s="9">
        <v>29.299999999999997</v>
      </c>
      <c r="Z430" s="9">
        <v>0</v>
      </c>
      <c r="AA430" s="9">
        <v>72.600000000000009</v>
      </c>
      <c r="AB430" s="9">
        <v>104</v>
      </c>
      <c r="AC430" s="9">
        <v>37.700000000000003</v>
      </c>
      <c r="AD430" s="9">
        <v>0</v>
      </c>
      <c r="AE430" s="277"/>
      <c r="AF430" s="61"/>
      <c r="AH430" s="265"/>
      <c r="AI430" s="61"/>
    </row>
    <row r="431" spans="1:45" ht="15.75">
      <c r="A431" s="277" t="s">
        <v>1656</v>
      </c>
      <c r="B431" s="3"/>
      <c r="C431" s="3"/>
      <c r="D431" s="32">
        <f t="shared" si="12"/>
        <v>1303.95</v>
      </c>
      <c r="E431" s="9">
        <v>54.000000000000007</v>
      </c>
      <c r="F431" s="9">
        <v>147.9</v>
      </c>
      <c r="G431" s="9">
        <v>142.1</v>
      </c>
      <c r="H431" s="9">
        <v>124.1</v>
      </c>
      <c r="I431" s="9">
        <v>0</v>
      </c>
      <c r="J431" s="9">
        <v>125.1</v>
      </c>
      <c r="K431" s="9">
        <v>35</v>
      </c>
      <c r="L431" s="9">
        <v>69</v>
      </c>
      <c r="M431" s="9">
        <v>0</v>
      </c>
      <c r="N431" s="9">
        <v>0</v>
      </c>
      <c r="O431" s="9">
        <v>102.3</v>
      </c>
      <c r="P431" s="9">
        <v>51</v>
      </c>
      <c r="Q431" s="9">
        <v>4.8</v>
      </c>
      <c r="R431" s="9">
        <v>0</v>
      </c>
      <c r="S431" s="9">
        <v>19.8</v>
      </c>
      <c r="T431" s="9">
        <v>0</v>
      </c>
      <c r="U431" s="9">
        <v>12.6</v>
      </c>
      <c r="V431" s="9">
        <v>34.5</v>
      </c>
      <c r="W431" s="9">
        <v>50.4</v>
      </c>
      <c r="X431" s="9">
        <v>26.2</v>
      </c>
      <c r="Y431" s="9">
        <v>134.60000000000002</v>
      </c>
      <c r="Z431" s="9">
        <v>0</v>
      </c>
      <c r="AA431" s="9">
        <v>134.95000000000002</v>
      </c>
      <c r="AB431" s="9">
        <v>35.6</v>
      </c>
      <c r="AC431" s="9">
        <v>0</v>
      </c>
      <c r="AD431" s="9">
        <v>0</v>
      </c>
      <c r="AE431" s="277"/>
      <c r="AF431" s="61"/>
      <c r="AH431" s="265"/>
      <c r="AI431" s="61"/>
    </row>
    <row r="432" spans="1:45" ht="15.75">
      <c r="A432" s="277" t="s">
        <v>1664</v>
      </c>
      <c r="B432" s="3"/>
      <c r="C432" s="3"/>
      <c r="D432" s="32">
        <f t="shared" si="12"/>
        <v>2174.6000000000004</v>
      </c>
      <c r="E432" s="9">
        <v>101.7</v>
      </c>
      <c r="F432" s="9">
        <v>127.19999999999999</v>
      </c>
      <c r="G432" s="9">
        <v>75.200000000000017</v>
      </c>
      <c r="H432" s="9">
        <v>212</v>
      </c>
      <c r="I432" s="9">
        <v>0</v>
      </c>
      <c r="J432" s="9">
        <v>131.39999999999998</v>
      </c>
      <c r="K432" s="9">
        <v>30</v>
      </c>
      <c r="L432" s="9">
        <v>155.80000000000001</v>
      </c>
      <c r="M432" s="9">
        <v>0</v>
      </c>
      <c r="N432" s="9">
        <v>0</v>
      </c>
      <c r="O432" s="9">
        <v>85.5</v>
      </c>
      <c r="P432" s="9">
        <v>82.199999999999989</v>
      </c>
      <c r="Q432" s="9">
        <v>92.2</v>
      </c>
      <c r="R432" s="9">
        <v>90</v>
      </c>
      <c r="S432" s="9">
        <v>0</v>
      </c>
      <c r="T432" s="9">
        <v>117</v>
      </c>
      <c r="U432" s="9">
        <v>90</v>
      </c>
      <c r="V432" s="9">
        <v>84</v>
      </c>
      <c r="W432" s="9">
        <v>142.80000000000001</v>
      </c>
      <c r="X432" s="9">
        <v>19</v>
      </c>
      <c r="Y432" s="9">
        <v>46.400000000000006</v>
      </c>
      <c r="Z432" s="9">
        <v>151.5</v>
      </c>
      <c r="AA432" s="9">
        <v>241.79999999999998</v>
      </c>
      <c r="AB432" s="9">
        <v>98.9</v>
      </c>
      <c r="AC432" s="9">
        <v>0</v>
      </c>
      <c r="AD432" s="9">
        <v>0</v>
      </c>
      <c r="AE432" s="277"/>
      <c r="AF432" s="61"/>
      <c r="AH432" s="265"/>
      <c r="AI432" s="61"/>
    </row>
    <row r="433" spans="1:35" ht="15.75">
      <c r="A433" s="276" t="s">
        <v>3602</v>
      </c>
      <c r="B433" s="3"/>
      <c r="C433" s="3"/>
      <c r="D433" s="32">
        <f t="shared" si="12"/>
        <v>1386.8999999999996</v>
      </c>
      <c r="E433" s="9">
        <v>158.6</v>
      </c>
      <c r="F433" s="9">
        <v>68.900000000000006</v>
      </c>
      <c r="G433" s="9">
        <v>119.9</v>
      </c>
      <c r="H433" s="9">
        <v>218.49999999999997</v>
      </c>
      <c r="I433" s="9">
        <v>0</v>
      </c>
      <c r="J433" s="9">
        <v>88.8</v>
      </c>
      <c r="K433" s="9">
        <v>0</v>
      </c>
      <c r="L433" s="9">
        <v>16.8</v>
      </c>
      <c r="M433" s="9">
        <v>22</v>
      </c>
      <c r="N433" s="9">
        <v>41.800000000000004</v>
      </c>
      <c r="O433" s="9">
        <v>53.099999999999994</v>
      </c>
      <c r="P433" s="9">
        <v>84.800000000000011</v>
      </c>
      <c r="Q433" s="9">
        <v>76.899999999999991</v>
      </c>
      <c r="R433" s="9">
        <v>0</v>
      </c>
      <c r="S433" s="9">
        <v>0</v>
      </c>
      <c r="T433" s="9">
        <v>0</v>
      </c>
      <c r="U433" s="9">
        <v>63.7</v>
      </c>
      <c r="V433" s="9">
        <v>19.5</v>
      </c>
      <c r="W433" s="9">
        <v>49.5</v>
      </c>
      <c r="X433" s="9">
        <v>21.599999999999998</v>
      </c>
      <c r="Y433" s="9">
        <v>51.4</v>
      </c>
      <c r="Z433" s="9">
        <v>0</v>
      </c>
      <c r="AA433" s="9">
        <v>105.30000000000001</v>
      </c>
      <c r="AB433" s="9">
        <v>125.79999999999998</v>
      </c>
      <c r="AC433" s="9">
        <v>0</v>
      </c>
      <c r="AD433" s="9">
        <v>0</v>
      </c>
      <c r="AE433" s="276"/>
      <c r="AF433" s="61"/>
      <c r="AH433" s="265"/>
      <c r="AI433" s="61"/>
    </row>
    <row r="434" spans="1:35" ht="15.75">
      <c r="A434" s="106" t="s">
        <v>2709</v>
      </c>
      <c r="B434" s="3"/>
      <c r="C434" s="3"/>
      <c r="D434" s="32">
        <f t="shared" si="12"/>
        <v>1878.6999999999994</v>
      </c>
      <c r="E434" s="9">
        <v>107.1</v>
      </c>
      <c r="F434" s="9">
        <v>59.599999999999994</v>
      </c>
      <c r="G434" s="9">
        <v>5.5</v>
      </c>
      <c r="H434" s="9">
        <v>195.89999999999998</v>
      </c>
      <c r="I434" s="9">
        <v>0</v>
      </c>
      <c r="J434" s="9">
        <v>11</v>
      </c>
      <c r="K434" s="9">
        <v>43.8</v>
      </c>
      <c r="L434" s="9">
        <v>184.60000000000002</v>
      </c>
      <c r="M434" s="9">
        <v>37.9</v>
      </c>
      <c r="N434" s="9">
        <v>33.300000000000004</v>
      </c>
      <c r="O434" s="9">
        <v>63.8</v>
      </c>
      <c r="P434" s="9">
        <v>116.5</v>
      </c>
      <c r="Q434" s="9">
        <v>212.79999999999998</v>
      </c>
      <c r="R434" s="9">
        <v>0</v>
      </c>
      <c r="S434" s="9">
        <v>0</v>
      </c>
      <c r="T434" s="9">
        <v>0</v>
      </c>
      <c r="U434" s="9">
        <v>177.99999999999997</v>
      </c>
      <c r="V434" s="9">
        <v>3.3000000000000003</v>
      </c>
      <c r="W434" s="9">
        <v>145.6</v>
      </c>
      <c r="X434" s="9">
        <v>154.6</v>
      </c>
      <c r="Y434" s="9">
        <v>83.8</v>
      </c>
      <c r="Z434" s="9">
        <v>0</v>
      </c>
      <c r="AA434" s="9">
        <v>137.39999999999998</v>
      </c>
      <c r="AB434" s="9">
        <v>54.1</v>
      </c>
      <c r="AC434" s="9">
        <v>50.1</v>
      </c>
      <c r="AD434" s="9">
        <v>0</v>
      </c>
      <c r="AE434" s="106"/>
      <c r="AF434" s="61"/>
      <c r="AH434" s="265"/>
      <c r="AI434" s="61"/>
    </row>
    <row r="435" spans="1:35" ht="15.75">
      <c r="A435" s="106" t="s">
        <v>3603</v>
      </c>
      <c r="B435" s="3"/>
      <c r="C435" s="3"/>
      <c r="D435" s="32">
        <f t="shared" si="12"/>
        <v>1348.6</v>
      </c>
      <c r="E435" s="9">
        <v>96.899999999999991</v>
      </c>
      <c r="F435" s="9">
        <v>132.9</v>
      </c>
      <c r="G435" s="9">
        <v>1.4</v>
      </c>
      <c r="H435" s="9">
        <v>207.8</v>
      </c>
      <c r="I435" s="9">
        <v>0</v>
      </c>
      <c r="J435" s="9">
        <v>106.39999999999999</v>
      </c>
      <c r="K435" s="9">
        <v>5.5</v>
      </c>
      <c r="L435" s="9">
        <v>3.7</v>
      </c>
      <c r="M435" s="9">
        <v>30</v>
      </c>
      <c r="N435" s="9">
        <v>39</v>
      </c>
      <c r="O435" s="9">
        <v>2.2000000000000002</v>
      </c>
      <c r="P435" s="9">
        <v>89.1</v>
      </c>
      <c r="Q435" s="9">
        <v>123.8</v>
      </c>
      <c r="R435" s="9">
        <v>0</v>
      </c>
      <c r="S435" s="9">
        <v>0</v>
      </c>
      <c r="T435" s="9">
        <v>0</v>
      </c>
      <c r="U435" s="9">
        <v>0</v>
      </c>
      <c r="V435" s="9">
        <v>61.599999999999994</v>
      </c>
      <c r="W435" s="9">
        <v>9.3999999999999986</v>
      </c>
      <c r="X435" s="9">
        <v>135.1</v>
      </c>
      <c r="Y435" s="9">
        <v>39.6</v>
      </c>
      <c r="Z435" s="9">
        <v>0</v>
      </c>
      <c r="AA435" s="9">
        <v>134.19999999999999</v>
      </c>
      <c r="AB435" s="9">
        <v>130</v>
      </c>
      <c r="AC435" s="9">
        <v>0</v>
      </c>
      <c r="AD435" s="9">
        <v>0</v>
      </c>
      <c r="AE435" s="106"/>
      <c r="AF435" s="61"/>
      <c r="AH435" s="265"/>
      <c r="AI435" s="61"/>
    </row>
    <row r="436" spans="1:35" ht="15.75">
      <c r="A436" s="105" t="s">
        <v>1342</v>
      </c>
      <c r="B436" s="3"/>
      <c r="C436" s="3"/>
      <c r="D436" s="32">
        <f t="shared" si="12"/>
        <v>1581.6</v>
      </c>
      <c r="E436" s="9">
        <v>135.5</v>
      </c>
      <c r="F436" s="9">
        <v>87.6</v>
      </c>
      <c r="G436" s="9">
        <v>0</v>
      </c>
      <c r="H436" s="9">
        <v>203.79999999999998</v>
      </c>
      <c r="I436" s="9">
        <v>0</v>
      </c>
      <c r="J436" s="9">
        <v>39.6</v>
      </c>
      <c r="K436" s="9">
        <v>1.4</v>
      </c>
      <c r="L436" s="9">
        <v>8.8000000000000007</v>
      </c>
      <c r="M436" s="9">
        <v>28.799999999999997</v>
      </c>
      <c r="N436" s="9">
        <v>50.7</v>
      </c>
      <c r="O436" s="9">
        <v>0</v>
      </c>
      <c r="P436" s="9">
        <v>184</v>
      </c>
      <c r="Q436" s="9">
        <v>142.19999999999999</v>
      </c>
      <c r="R436" s="9">
        <v>0</v>
      </c>
      <c r="S436" s="9">
        <v>0</v>
      </c>
      <c r="T436" s="9">
        <v>0</v>
      </c>
      <c r="U436" s="9">
        <v>153.5</v>
      </c>
      <c r="V436" s="9">
        <v>0</v>
      </c>
      <c r="W436" s="9">
        <v>100.8</v>
      </c>
      <c r="X436" s="9">
        <v>104</v>
      </c>
      <c r="Y436" s="9">
        <v>110.99999999999999</v>
      </c>
      <c r="Z436" s="9">
        <v>0</v>
      </c>
      <c r="AA436" s="9">
        <v>112.30000000000001</v>
      </c>
      <c r="AB436" s="9">
        <v>77</v>
      </c>
      <c r="AC436" s="9">
        <v>40.599999999999994</v>
      </c>
      <c r="AD436" s="9">
        <v>0</v>
      </c>
      <c r="AE436" s="457"/>
      <c r="AF436" s="61"/>
      <c r="AH436" s="265"/>
      <c r="AI436" s="61"/>
    </row>
    <row r="437" spans="1:35" ht="15.75">
      <c r="A437" s="106" t="s">
        <v>2835</v>
      </c>
      <c r="B437" s="3"/>
      <c r="C437" s="3"/>
      <c r="D437" s="32">
        <f t="shared" si="12"/>
        <v>1762.6000000000001</v>
      </c>
      <c r="E437" s="9">
        <v>45.499999999999993</v>
      </c>
      <c r="F437" s="9">
        <v>123.7</v>
      </c>
      <c r="G437" s="9">
        <v>152.6</v>
      </c>
      <c r="H437" s="9">
        <v>151.6</v>
      </c>
      <c r="I437" s="9">
        <v>0</v>
      </c>
      <c r="J437" s="9">
        <v>37.799999999999997</v>
      </c>
      <c r="K437" s="9">
        <v>14.3</v>
      </c>
      <c r="L437" s="9">
        <v>75.599999999999994</v>
      </c>
      <c r="M437" s="9">
        <v>26.400000000000002</v>
      </c>
      <c r="N437" s="9">
        <v>51.800000000000004</v>
      </c>
      <c r="O437" s="9">
        <v>10.799999999999999</v>
      </c>
      <c r="P437" s="9">
        <v>55.7</v>
      </c>
      <c r="Q437" s="9">
        <v>95.6</v>
      </c>
      <c r="R437" s="9">
        <v>0</v>
      </c>
      <c r="S437" s="9">
        <v>0</v>
      </c>
      <c r="T437" s="9">
        <v>0</v>
      </c>
      <c r="U437" s="9">
        <v>89.2</v>
      </c>
      <c r="V437" s="9">
        <v>24</v>
      </c>
      <c r="W437" s="9">
        <v>131.19999999999999</v>
      </c>
      <c r="X437" s="9">
        <v>153.20000000000002</v>
      </c>
      <c r="Y437" s="9">
        <v>151.4</v>
      </c>
      <c r="Z437" s="9">
        <v>0</v>
      </c>
      <c r="AA437" s="9">
        <v>187.7</v>
      </c>
      <c r="AB437" s="9">
        <v>105.30000000000001</v>
      </c>
      <c r="AC437" s="9">
        <v>0</v>
      </c>
      <c r="AD437" s="9">
        <v>79.199999999999989</v>
      </c>
      <c r="AE437" s="106"/>
      <c r="AF437" s="61"/>
      <c r="AH437" s="265"/>
      <c r="AI437" s="61"/>
    </row>
    <row r="438" spans="1:35" ht="15.75">
      <c r="A438" s="106" t="s">
        <v>675</v>
      </c>
      <c r="B438" s="3"/>
      <c r="C438" s="3"/>
      <c r="D438" s="32">
        <f t="shared" si="12"/>
        <v>1206.8999999999996</v>
      </c>
      <c r="E438" s="9">
        <v>117.7</v>
      </c>
      <c r="F438" s="9">
        <v>56.4</v>
      </c>
      <c r="G438" s="9">
        <v>0</v>
      </c>
      <c r="H438" s="9">
        <v>134.5</v>
      </c>
      <c r="I438" s="9">
        <v>2.6</v>
      </c>
      <c r="J438" s="9">
        <v>135.39999999999998</v>
      </c>
      <c r="K438" s="9">
        <v>5.5</v>
      </c>
      <c r="L438" s="9">
        <v>17.7</v>
      </c>
      <c r="M438" s="9">
        <v>28</v>
      </c>
      <c r="N438" s="9">
        <v>27.9</v>
      </c>
      <c r="O438" s="9">
        <v>0</v>
      </c>
      <c r="P438" s="9">
        <v>79.8</v>
      </c>
      <c r="Q438" s="9">
        <v>111.39999999999999</v>
      </c>
      <c r="R438" s="9">
        <v>0</v>
      </c>
      <c r="S438" s="9">
        <v>6.5</v>
      </c>
      <c r="T438" s="9">
        <v>0</v>
      </c>
      <c r="U438" s="9">
        <v>56.300000000000004</v>
      </c>
      <c r="V438" s="9">
        <v>75.3</v>
      </c>
      <c r="W438" s="9">
        <v>0</v>
      </c>
      <c r="X438" s="9">
        <v>142.19999999999999</v>
      </c>
      <c r="Y438" s="9">
        <v>38.299999999999997</v>
      </c>
      <c r="Z438" s="9">
        <v>0</v>
      </c>
      <c r="AA438" s="9">
        <v>98.800000000000011</v>
      </c>
      <c r="AB438" s="9">
        <v>51.8</v>
      </c>
      <c r="AC438" s="9">
        <v>0</v>
      </c>
      <c r="AD438" s="9">
        <v>20.8</v>
      </c>
      <c r="AE438" s="106"/>
      <c r="AF438" s="61"/>
      <c r="AH438" s="265"/>
      <c r="AI438" s="61"/>
    </row>
    <row r="439" spans="1:35" ht="15.75">
      <c r="A439" s="106" t="s">
        <v>2699</v>
      </c>
      <c r="B439" s="3"/>
      <c r="C439" s="3"/>
      <c r="D439" s="32">
        <f t="shared" si="12"/>
        <v>1784.9</v>
      </c>
      <c r="E439" s="9">
        <v>100.2</v>
      </c>
      <c r="F439" s="9">
        <v>37.799999999999997</v>
      </c>
      <c r="G439" s="9">
        <v>162.60000000000002</v>
      </c>
      <c r="H439" s="9">
        <v>152.00000000000003</v>
      </c>
      <c r="I439" s="9">
        <v>1.3</v>
      </c>
      <c r="J439" s="9">
        <v>126.19999999999999</v>
      </c>
      <c r="K439" s="9">
        <v>38.9</v>
      </c>
      <c r="L439" s="9">
        <v>128.5</v>
      </c>
      <c r="M439" s="9">
        <v>24</v>
      </c>
      <c r="N439" s="9">
        <v>0</v>
      </c>
      <c r="O439" s="9">
        <v>63.9</v>
      </c>
      <c r="P439" s="9">
        <v>99.6</v>
      </c>
      <c r="Q439" s="9">
        <v>56.8</v>
      </c>
      <c r="R439" s="9">
        <v>0</v>
      </c>
      <c r="S439" s="9">
        <v>0</v>
      </c>
      <c r="T439" s="9">
        <v>0</v>
      </c>
      <c r="U439" s="9">
        <v>92.7</v>
      </c>
      <c r="V439" s="9">
        <v>161.10000000000002</v>
      </c>
      <c r="W439" s="9">
        <v>146.70000000000002</v>
      </c>
      <c r="X439" s="9">
        <v>104.2</v>
      </c>
      <c r="Y439" s="9">
        <v>112.19999999999999</v>
      </c>
      <c r="Z439" s="9">
        <v>20.900000000000002</v>
      </c>
      <c r="AA439" s="9">
        <v>123.8</v>
      </c>
      <c r="AB439" s="9">
        <v>31.5</v>
      </c>
      <c r="AC439" s="9">
        <v>0</v>
      </c>
      <c r="AD439" s="9">
        <v>0</v>
      </c>
      <c r="AE439" s="106"/>
      <c r="AF439" s="61"/>
      <c r="AH439" s="265"/>
      <c r="AI439" s="61"/>
    </row>
    <row r="440" spans="1:35" ht="15.75">
      <c r="A440" s="276" t="s">
        <v>3604</v>
      </c>
      <c r="B440" s="3"/>
      <c r="C440" s="3"/>
      <c r="D440" s="32">
        <f t="shared" si="12"/>
        <v>1037.8999999999999</v>
      </c>
      <c r="E440" s="9">
        <v>74.900000000000006</v>
      </c>
      <c r="F440" s="9">
        <v>58.8</v>
      </c>
      <c r="G440" s="9">
        <v>177.6</v>
      </c>
      <c r="H440" s="9">
        <v>184.29999999999998</v>
      </c>
      <c r="I440" s="9">
        <v>0</v>
      </c>
      <c r="J440" s="9">
        <v>50.900000000000006</v>
      </c>
      <c r="K440" s="9">
        <v>12</v>
      </c>
      <c r="L440" s="9">
        <v>5.2</v>
      </c>
      <c r="M440" s="9">
        <v>63</v>
      </c>
      <c r="N440" s="9">
        <v>0</v>
      </c>
      <c r="O440" s="9">
        <v>14.4</v>
      </c>
      <c r="P440" s="9">
        <v>0</v>
      </c>
      <c r="Q440" s="9">
        <v>83.7</v>
      </c>
      <c r="R440" s="9">
        <v>0</v>
      </c>
      <c r="S440" s="9">
        <v>0</v>
      </c>
      <c r="T440" s="9">
        <v>0</v>
      </c>
      <c r="U440" s="9">
        <v>0</v>
      </c>
      <c r="V440" s="9">
        <v>5.6</v>
      </c>
      <c r="W440" s="9">
        <v>68.400000000000006</v>
      </c>
      <c r="X440" s="9">
        <v>111.6</v>
      </c>
      <c r="Y440" s="9">
        <v>46.3</v>
      </c>
      <c r="Z440" s="9">
        <v>0</v>
      </c>
      <c r="AA440" s="9">
        <v>72.2</v>
      </c>
      <c r="AB440" s="9">
        <v>0</v>
      </c>
      <c r="AC440" s="9">
        <v>9</v>
      </c>
      <c r="AD440" s="9">
        <v>0</v>
      </c>
      <c r="AE440" s="276"/>
      <c r="AF440" s="61"/>
      <c r="AH440" s="265"/>
      <c r="AI440" s="61"/>
    </row>
    <row r="441" spans="1:35" ht="15.75">
      <c r="A441" s="277" t="s">
        <v>1653</v>
      </c>
      <c r="B441" s="3"/>
      <c r="C441" s="3"/>
      <c r="D441" s="32">
        <f t="shared" si="12"/>
        <v>1846.1000000000001</v>
      </c>
      <c r="E441" s="9">
        <v>165.4</v>
      </c>
      <c r="F441" s="9">
        <v>134.4</v>
      </c>
      <c r="G441" s="9">
        <v>22.2</v>
      </c>
      <c r="H441" s="9">
        <v>256.7</v>
      </c>
      <c r="I441" s="9">
        <v>0</v>
      </c>
      <c r="J441" s="9">
        <v>111.5</v>
      </c>
      <c r="K441" s="9">
        <v>36</v>
      </c>
      <c r="L441" s="9">
        <v>29.799999999999997</v>
      </c>
      <c r="M441" s="9">
        <v>0</v>
      </c>
      <c r="N441" s="9">
        <v>37.300000000000004</v>
      </c>
      <c r="O441" s="9">
        <v>160</v>
      </c>
      <c r="P441" s="9">
        <v>51</v>
      </c>
      <c r="Q441" s="9">
        <v>118.5</v>
      </c>
      <c r="R441" s="9">
        <v>0</v>
      </c>
      <c r="S441" s="9">
        <v>0</v>
      </c>
      <c r="T441" s="9">
        <v>0</v>
      </c>
      <c r="U441" s="9">
        <v>10.4</v>
      </c>
      <c r="V441" s="9">
        <v>142.19999999999999</v>
      </c>
      <c r="W441" s="9">
        <v>7.5</v>
      </c>
      <c r="X441" s="9">
        <v>112.8</v>
      </c>
      <c r="Y441" s="9">
        <v>123.6</v>
      </c>
      <c r="Z441" s="9">
        <v>0</v>
      </c>
      <c r="AA441" s="9">
        <v>238.10000000000002</v>
      </c>
      <c r="AB441" s="9">
        <v>88.699999999999989</v>
      </c>
      <c r="AC441" s="9">
        <v>0</v>
      </c>
      <c r="AD441" s="9">
        <v>0</v>
      </c>
      <c r="AE441" s="277"/>
      <c r="AF441" s="61"/>
      <c r="AH441" s="265"/>
      <c r="AI441" s="61"/>
    </row>
    <row r="442" spans="1:35" ht="15.75">
      <c r="A442" s="106" t="s">
        <v>2192</v>
      </c>
      <c r="B442" s="3"/>
      <c r="C442" s="3"/>
      <c r="D442" s="32">
        <f t="shared" si="12"/>
        <v>1533.8000000000004</v>
      </c>
      <c r="E442" s="9">
        <v>125.7</v>
      </c>
      <c r="F442" s="9">
        <v>175.19999999999996</v>
      </c>
      <c r="G442" s="9">
        <v>152.80000000000001</v>
      </c>
      <c r="H442" s="9">
        <v>78.300000000000011</v>
      </c>
      <c r="I442" s="9">
        <v>0</v>
      </c>
      <c r="J442" s="9">
        <v>54.800000000000004</v>
      </c>
      <c r="K442" s="9">
        <v>1.1000000000000001</v>
      </c>
      <c r="L442" s="9">
        <v>27.500000000000004</v>
      </c>
      <c r="M442" s="9">
        <v>64.100000000000009</v>
      </c>
      <c r="N442" s="9">
        <v>37.799999999999997</v>
      </c>
      <c r="O442" s="9">
        <v>14.7</v>
      </c>
      <c r="P442" s="9">
        <v>86.1</v>
      </c>
      <c r="Q442" s="9">
        <v>158.30000000000001</v>
      </c>
      <c r="R442" s="9">
        <v>0</v>
      </c>
      <c r="S442" s="9">
        <v>0</v>
      </c>
      <c r="T442" s="9">
        <v>0</v>
      </c>
      <c r="U442" s="9">
        <v>0</v>
      </c>
      <c r="V442" s="9">
        <v>159.20000000000002</v>
      </c>
      <c r="W442" s="9">
        <v>81.900000000000006</v>
      </c>
      <c r="X442" s="9">
        <v>16.900000000000002</v>
      </c>
      <c r="Y442" s="9">
        <v>2.6</v>
      </c>
      <c r="Z442" s="9">
        <v>28.5</v>
      </c>
      <c r="AA442" s="9">
        <v>159.4</v>
      </c>
      <c r="AB442" s="9">
        <v>45.9</v>
      </c>
      <c r="AC442" s="9">
        <v>40.599999999999994</v>
      </c>
      <c r="AD442" s="9">
        <v>22.4</v>
      </c>
      <c r="AE442" s="106"/>
      <c r="AF442" s="61"/>
      <c r="AH442" s="265"/>
      <c r="AI442" s="61"/>
    </row>
    <row r="443" spans="1:35" ht="15.75">
      <c r="A443" s="106" t="s">
        <v>153</v>
      </c>
      <c r="B443" s="3"/>
      <c r="C443" s="3"/>
      <c r="D443" s="32">
        <f t="shared" si="12"/>
        <v>1783.6999999999998</v>
      </c>
      <c r="E443" s="9">
        <v>11</v>
      </c>
      <c r="F443" s="9">
        <v>29.700000000000003</v>
      </c>
      <c r="G443" s="9">
        <v>0</v>
      </c>
      <c r="H443" s="9">
        <v>147.59999999999997</v>
      </c>
      <c r="I443" s="9">
        <v>36</v>
      </c>
      <c r="J443" s="9">
        <v>0</v>
      </c>
      <c r="K443" s="9">
        <v>0</v>
      </c>
      <c r="L443" s="9">
        <v>79.600000000000009</v>
      </c>
      <c r="M443" s="9">
        <v>26</v>
      </c>
      <c r="N443" s="9">
        <v>31.2</v>
      </c>
      <c r="O443" s="9">
        <v>147</v>
      </c>
      <c r="P443" s="9">
        <v>35.1</v>
      </c>
      <c r="Q443" s="9">
        <v>174.20000000000002</v>
      </c>
      <c r="R443" s="9">
        <v>0</v>
      </c>
      <c r="S443" s="9">
        <v>112.4</v>
      </c>
      <c r="T443" s="9">
        <v>0</v>
      </c>
      <c r="U443" s="9">
        <v>148.79999999999998</v>
      </c>
      <c r="V443" s="9">
        <v>91.5</v>
      </c>
      <c r="W443" s="9">
        <v>100.8</v>
      </c>
      <c r="X443" s="9">
        <v>159.4</v>
      </c>
      <c r="Y443" s="9">
        <v>216.1</v>
      </c>
      <c r="Z443" s="9">
        <v>0</v>
      </c>
      <c r="AA443" s="9">
        <v>188.8</v>
      </c>
      <c r="AB443" s="9">
        <v>6.5</v>
      </c>
      <c r="AC443" s="9">
        <v>40.599999999999994</v>
      </c>
      <c r="AD443" s="9">
        <v>1.4</v>
      </c>
      <c r="AE443" s="106"/>
      <c r="AF443" s="61"/>
      <c r="AH443" s="265"/>
      <c r="AI443" s="61"/>
    </row>
    <row r="444" spans="1:35" ht="15.75">
      <c r="A444" s="277" t="s">
        <v>1665</v>
      </c>
      <c r="B444" s="3"/>
      <c r="C444" s="3"/>
      <c r="D444" s="32">
        <f t="shared" si="12"/>
        <v>1358.5</v>
      </c>
      <c r="E444" s="9">
        <v>131.6</v>
      </c>
      <c r="F444" s="9">
        <v>78.599999999999994</v>
      </c>
      <c r="G444" s="9">
        <v>81.7</v>
      </c>
      <c r="H444" s="9">
        <v>70.2</v>
      </c>
      <c r="I444" s="9">
        <v>28.799999999999997</v>
      </c>
      <c r="J444" s="9">
        <v>99</v>
      </c>
      <c r="K444" s="9">
        <v>0</v>
      </c>
      <c r="L444" s="9">
        <v>0</v>
      </c>
      <c r="M444" s="9">
        <v>56.8</v>
      </c>
      <c r="N444" s="9">
        <v>52.2</v>
      </c>
      <c r="O444" s="9">
        <v>46.800000000000004</v>
      </c>
      <c r="P444" s="9">
        <v>60</v>
      </c>
      <c r="Q444" s="9">
        <v>116.3</v>
      </c>
      <c r="R444" s="9">
        <v>0</v>
      </c>
      <c r="S444" s="9">
        <v>96.5</v>
      </c>
      <c r="T444" s="9">
        <v>0</v>
      </c>
      <c r="U444" s="9">
        <v>56</v>
      </c>
      <c r="V444" s="9">
        <v>113.4</v>
      </c>
      <c r="W444" s="9">
        <v>95.1</v>
      </c>
      <c r="X444" s="9">
        <v>4.4000000000000004</v>
      </c>
      <c r="Y444" s="9">
        <v>10.8</v>
      </c>
      <c r="Z444" s="9">
        <v>0</v>
      </c>
      <c r="AA444" s="9">
        <v>40.9</v>
      </c>
      <c r="AB444" s="9">
        <v>87.499999999999986</v>
      </c>
      <c r="AC444" s="9">
        <v>24.200000000000003</v>
      </c>
      <c r="AD444" s="9">
        <v>7.7000000000000011</v>
      </c>
      <c r="AE444" s="277"/>
      <c r="AF444" s="61"/>
      <c r="AH444" s="265"/>
      <c r="AI444" s="61"/>
    </row>
    <row r="445" spans="1:35" ht="15.75">
      <c r="A445" s="276" t="s">
        <v>3605</v>
      </c>
      <c r="B445" s="3"/>
      <c r="C445" s="3"/>
      <c r="D445" s="32">
        <f t="shared" si="12"/>
        <v>2062.6</v>
      </c>
      <c r="E445" s="9">
        <v>110.89999999999999</v>
      </c>
      <c r="F445" s="9">
        <v>42.599999999999994</v>
      </c>
      <c r="G445" s="9">
        <v>49.300000000000004</v>
      </c>
      <c r="H445" s="9">
        <v>178.9</v>
      </c>
      <c r="I445" s="9">
        <v>31.200000000000003</v>
      </c>
      <c r="J445" s="9">
        <v>111.2</v>
      </c>
      <c r="K445" s="9">
        <v>68.2</v>
      </c>
      <c r="L445" s="9">
        <v>47.7</v>
      </c>
      <c r="M445" s="9">
        <v>36.199999999999996</v>
      </c>
      <c r="N445" s="9">
        <v>20</v>
      </c>
      <c r="O445" s="9">
        <v>167.79999999999998</v>
      </c>
      <c r="P445" s="9">
        <v>22.6</v>
      </c>
      <c r="Q445" s="9">
        <v>47.4</v>
      </c>
      <c r="R445" s="9">
        <v>51.8</v>
      </c>
      <c r="S445" s="9">
        <v>87.5</v>
      </c>
      <c r="T445" s="9">
        <v>0</v>
      </c>
      <c r="U445" s="9">
        <v>107.6</v>
      </c>
      <c r="V445" s="9">
        <v>5.2</v>
      </c>
      <c r="W445" s="9">
        <v>3.3000000000000003</v>
      </c>
      <c r="X445" s="9">
        <v>191.6</v>
      </c>
      <c r="Y445" s="9">
        <v>162.69999999999999</v>
      </c>
      <c r="Z445" s="9">
        <v>76.900000000000006</v>
      </c>
      <c r="AA445" s="9">
        <v>147.5</v>
      </c>
      <c r="AB445" s="9">
        <v>66.099999999999994</v>
      </c>
      <c r="AC445" s="9">
        <v>98.6</v>
      </c>
      <c r="AD445" s="9">
        <v>129.80000000000001</v>
      </c>
      <c r="AE445" s="276"/>
      <c r="AF445" s="61"/>
      <c r="AH445" s="265"/>
      <c r="AI445" s="61"/>
    </row>
    <row r="446" spans="1:35" ht="15.75">
      <c r="A446" s="106" t="s">
        <v>2208</v>
      </c>
      <c r="B446" s="3"/>
      <c r="C446" s="3"/>
      <c r="D446" s="32">
        <f t="shared" si="12"/>
        <v>1150.5999999999999</v>
      </c>
      <c r="E446" s="9">
        <v>47.4</v>
      </c>
      <c r="F446" s="9">
        <v>36.300000000000004</v>
      </c>
      <c r="G446" s="9">
        <v>34.900000000000006</v>
      </c>
      <c r="H446" s="9">
        <v>86.800000000000011</v>
      </c>
      <c r="I446" s="9">
        <v>0</v>
      </c>
      <c r="J446" s="9">
        <v>21</v>
      </c>
      <c r="K446" s="9">
        <v>12</v>
      </c>
      <c r="L446" s="9">
        <v>67.099999999999994</v>
      </c>
      <c r="M446" s="9">
        <v>0</v>
      </c>
      <c r="N446" s="9">
        <v>21</v>
      </c>
      <c r="O446" s="9">
        <v>54.9</v>
      </c>
      <c r="P446" s="9">
        <v>33</v>
      </c>
      <c r="Q446" s="9">
        <v>55.599999999999994</v>
      </c>
      <c r="R446" s="9">
        <v>0</v>
      </c>
      <c r="S446" s="9">
        <v>5.5</v>
      </c>
      <c r="T446" s="9">
        <v>0</v>
      </c>
      <c r="U446" s="9">
        <v>7.2</v>
      </c>
      <c r="V446" s="9">
        <v>31.499999999999996</v>
      </c>
      <c r="W446" s="9">
        <v>19.700000000000003</v>
      </c>
      <c r="X446" s="9">
        <v>101.60000000000001</v>
      </c>
      <c r="Y446" s="9">
        <v>59.900000000000006</v>
      </c>
      <c r="Z446" s="9">
        <v>28.5</v>
      </c>
      <c r="AA446" s="9">
        <v>234.79999999999998</v>
      </c>
      <c r="AB446" s="9">
        <v>180.2</v>
      </c>
      <c r="AC446" s="9">
        <v>10.199999999999999</v>
      </c>
      <c r="AD446" s="9">
        <v>1.5</v>
      </c>
      <c r="AE446" s="106"/>
      <c r="AF446" s="61"/>
      <c r="AH446" s="265"/>
      <c r="AI446" s="61"/>
    </row>
    <row r="447" spans="1:35" ht="15.75">
      <c r="A447" s="276" t="s">
        <v>3606</v>
      </c>
      <c r="B447" s="3"/>
      <c r="C447" s="3"/>
      <c r="D447" s="32">
        <f t="shared" si="12"/>
        <v>1172.4000000000001</v>
      </c>
      <c r="E447" s="9">
        <v>85.3</v>
      </c>
      <c r="F447" s="9">
        <v>45.500000000000007</v>
      </c>
      <c r="G447" s="9">
        <v>113.4</v>
      </c>
      <c r="H447" s="9">
        <v>97.299999999999983</v>
      </c>
      <c r="I447" s="9">
        <v>0</v>
      </c>
      <c r="J447" s="9">
        <v>117.7</v>
      </c>
      <c r="K447" s="9">
        <v>0</v>
      </c>
      <c r="L447" s="9">
        <v>17.599999999999998</v>
      </c>
      <c r="M447" s="9">
        <v>38.5</v>
      </c>
      <c r="N447" s="9">
        <v>34.4</v>
      </c>
      <c r="O447" s="9">
        <v>17.200000000000003</v>
      </c>
      <c r="P447" s="9">
        <v>0</v>
      </c>
      <c r="Q447" s="9">
        <v>141.4</v>
      </c>
      <c r="R447" s="9">
        <v>0</v>
      </c>
      <c r="S447" s="9">
        <v>9.7999999999999989</v>
      </c>
      <c r="T447" s="9">
        <v>0</v>
      </c>
      <c r="U447" s="9">
        <v>14.2</v>
      </c>
      <c r="V447" s="9">
        <v>92.000000000000014</v>
      </c>
      <c r="W447" s="9">
        <v>50.7</v>
      </c>
      <c r="X447" s="9">
        <v>119.6</v>
      </c>
      <c r="Y447" s="9">
        <v>45.8</v>
      </c>
      <c r="Z447" s="9">
        <v>0</v>
      </c>
      <c r="AA447" s="9">
        <v>47.699999999999996</v>
      </c>
      <c r="AB447" s="9">
        <v>45.5</v>
      </c>
      <c r="AC447" s="9">
        <v>9.7999999999999989</v>
      </c>
      <c r="AD447" s="9">
        <v>29</v>
      </c>
      <c r="AE447" s="276"/>
      <c r="AF447" s="61"/>
      <c r="AH447" s="265"/>
      <c r="AI447" s="61"/>
    </row>
    <row r="448" spans="1:35" ht="15.75">
      <c r="A448" s="106" t="s">
        <v>2712</v>
      </c>
      <c r="B448" s="3"/>
      <c r="C448" s="3"/>
      <c r="D448" s="32">
        <f t="shared" si="12"/>
        <v>1630.6999999999998</v>
      </c>
      <c r="E448" s="9">
        <v>185.4</v>
      </c>
      <c r="F448" s="9">
        <v>162.30000000000001</v>
      </c>
      <c r="G448" s="9">
        <v>0</v>
      </c>
      <c r="H448" s="9">
        <v>184.49999999999997</v>
      </c>
      <c r="I448" s="9">
        <v>0</v>
      </c>
      <c r="J448" s="9">
        <v>124.5</v>
      </c>
      <c r="K448" s="9">
        <v>31.3</v>
      </c>
      <c r="L448" s="9">
        <v>148</v>
      </c>
      <c r="M448" s="9">
        <v>0</v>
      </c>
      <c r="N448" s="9">
        <v>4.8</v>
      </c>
      <c r="O448" s="9">
        <v>88.3</v>
      </c>
      <c r="P448" s="9">
        <v>51</v>
      </c>
      <c r="Q448" s="9">
        <v>168.2</v>
      </c>
      <c r="R448" s="9">
        <v>0</v>
      </c>
      <c r="S448" s="9">
        <v>0</v>
      </c>
      <c r="T448" s="9">
        <v>0</v>
      </c>
      <c r="U448" s="9">
        <v>86.399999999999991</v>
      </c>
      <c r="V448" s="9">
        <v>72.399999999999991</v>
      </c>
      <c r="W448" s="9">
        <v>7.1</v>
      </c>
      <c r="X448" s="9">
        <v>56.599999999999994</v>
      </c>
      <c r="Y448" s="9">
        <v>84.7</v>
      </c>
      <c r="Z448" s="9">
        <v>0</v>
      </c>
      <c r="AA448" s="9">
        <v>87.3</v>
      </c>
      <c r="AB448" s="9">
        <v>66.3</v>
      </c>
      <c r="AC448" s="9">
        <v>0</v>
      </c>
      <c r="AD448" s="9">
        <v>21.599999999999998</v>
      </c>
      <c r="AE448" s="106"/>
      <c r="AF448" s="61"/>
      <c r="AH448" s="265"/>
      <c r="AI448" s="61"/>
    </row>
    <row r="449" spans="1:35" ht="15.75">
      <c r="A449" s="277" t="s">
        <v>1661</v>
      </c>
      <c r="B449" s="3"/>
      <c r="C449" s="3"/>
      <c r="D449" s="32">
        <f t="shared" si="12"/>
        <v>2019.4499999999996</v>
      </c>
      <c r="E449" s="9">
        <v>180.7</v>
      </c>
      <c r="F449" s="9">
        <v>97.600000000000009</v>
      </c>
      <c r="G449" s="9">
        <v>40</v>
      </c>
      <c r="H449" s="9">
        <v>273.2</v>
      </c>
      <c r="I449" s="9">
        <v>0</v>
      </c>
      <c r="J449" s="9">
        <v>64.199999999999989</v>
      </c>
      <c r="K449" s="9">
        <v>35</v>
      </c>
      <c r="L449" s="9">
        <v>0</v>
      </c>
      <c r="M449" s="9">
        <v>26.400000000000002</v>
      </c>
      <c r="N449" s="9">
        <v>19.100000000000001</v>
      </c>
      <c r="O449" s="9">
        <v>102.4</v>
      </c>
      <c r="P449" s="9">
        <v>52.3</v>
      </c>
      <c r="Q449" s="9">
        <v>92.1</v>
      </c>
      <c r="R449" s="9">
        <v>82.6</v>
      </c>
      <c r="S449" s="9">
        <v>0</v>
      </c>
      <c r="T449" s="9">
        <v>117</v>
      </c>
      <c r="U449" s="9">
        <v>76.3</v>
      </c>
      <c r="V449" s="9">
        <v>154.19999999999999</v>
      </c>
      <c r="W449" s="9">
        <v>23.1</v>
      </c>
      <c r="X449" s="9">
        <v>34.299999999999997</v>
      </c>
      <c r="Y449" s="9">
        <v>25.1</v>
      </c>
      <c r="Z449" s="9">
        <v>204.54999999999998</v>
      </c>
      <c r="AA449" s="9">
        <v>198.99999999999997</v>
      </c>
      <c r="AB449" s="9">
        <v>120.3</v>
      </c>
      <c r="AC449" s="9">
        <v>0</v>
      </c>
      <c r="AD449" s="9">
        <v>0</v>
      </c>
      <c r="AE449" s="277"/>
      <c r="AF449" s="61"/>
      <c r="AH449" s="265"/>
      <c r="AI449" s="61"/>
    </row>
    <row r="450" spans="1:35" ht="15.75">
      <c r="A450" s="277" t="s">
        <v>11</v>
      </c>
      <c r="B450" s="3"/>
      <c r="C450" s="3"/>
      <c r="D450" s="32">
        <f t="shared" si="12"/>
        <v>1418.4000000000003</v>
      </c>
      <c r="E450" s="9">
        <v>83.5</v>
      </c>
      <c r="F450" s="9">
        <v>66.099999999999994</v>
      </c>
      <c r="G450" s="9">
        <v>26.1</v>
      </c>
      <c r="H450" s="9">
        <v>248.9</v>
      </c>
      <c r="I450" s="9">
        <v>0</v>
      </c>
      <c r="J450" s="9">
        <v>94.5</v>
      </c>
      <c r="K450" s="9">
        <v>1.1000000000000001</v>
      </c>
      <c r="L450" s="9">
        <v>0</v>
      </c>
      <c r="M450" s="9">
        <v>28.799999999999997</v>
      </c>
      <c r="N450" s="9">
        <v>7.6</v>
      </c>
      <c r="O450" s="9">
        <v>8.1999999999999993</v>
      </c>
      <c r="P450" s="9">
        <v>55.8</v>
      </c>
      <c r="Q450" s="9">
        <v>176.99999999999997</v>
      </c>
      <c r="R450" s="9">
        <v>48.1</v>
      </c>
      <c r="S450" s="9">
        <v>0</v>
      </c>
      <c r="T450" s="9">
        <v>0</v>
      </c>
      <c r="U450" s="9">
        <v>0</v>
      </c>
      <c r="V450" s="9">
        <v>136.19999999999999</v>
      </c>
      <c r="W450" s="9">
        <v>5.6</v>
      </c>
      <c r="X450" s="9">
        <v>36.6</v>
      </c>
      <c r="Y450" s="9">
        <v>26.4</v>
      </c>
      <c r="Z450" s="9">
        <v>74.8</v>
      </c>
      <c r="AA450" s="9">
        <v>176.40000000000003</v>
      </c>
      <c r="AB450" s="9">
        <v>116.69999999999999</v>
      </c>
      <c r="AC450" s="9">
        <v>0</v>
      </c>
      <c r="AD450" s="9">
        <v>0</v>
      </c>
      <c r="AE450" s="277"/>
      <c r="AF450" s="61"/>
      <c r="AH450" s="265"/>
      <c r="AI450" s="61"/>
    </row>
    <row r="451" spans="1:35" ht="15.75">
      <c r="A451" s="106" t="s">
        <v>2193</v>
      </c>
      <c r="B451" s="3"/>
      <c r="C451" s="3"/>
      <c r="D451" s="32">
        <f t="shared" si="12"/>
        <v>718.90000000000009</v>
      </c>
      <c r="E451" s="9">
        <v>35.400000000000006</v>
      </c>
      <c r="F451" s="9">
        <v>7</v>
      </c>
      <c r="G451" s="9">
        <v>58.7</v>
      </c>
      <c r="H451" s="9">
        <v>86.399999999999991</v>
      </c>
      <c r="I451" s="9">
        <v>6.8</v>
      </c>
      <c r="J451" s="9">
        <v>0</v>
      </c>
      <c r="K451" s="9">
        <v>20.8</v>
      </c>
      <c r="L451" s="9">
        <v>1.2</v>
      </c>
      <c r="M451" s="9">
        <v>0</v>
      </c>
      <c r="N451" s="9">
        <v>23.1</v>
      </c>
      <c r="O451" s="9">
        <v>12</v>
      </c>
      <c r="P451" s="9">
        <v>35.200000000000003</v>
      </c>
      <c r="Q451" s="9">
        <v>65.7</v>
      </c>
      <c r="R451" s="9">
        <v>0</v>
      </c>
      <c r="S451" s="9">
        <v>48.3</v>
      </c>
      <c r="T451" s="9">
        <v>0</v>
      </c>
      <c r="U451" s="9">
        <v>4.5999999999999996</v>
      </c>
      <c r="V451" s="9">
        <v>42.7</v>
      </c>
      <c r="W451" s="9">
        <v>63.400000000000006</v>
      </c>
      <c r="X451" s="9">
        <v>2.8</v>
      </c>
      <c r="Y451" s="9">
        <v>22.5</v>
      </c>
      <c r="Z451" s="9">
        <v>0</v>
      </c>
      <c r="AA451" s="9">
        <v>79.7</v>
      </c>
      <c r="AB451" s="9">
        <v>93.6</v>
      </c>
      <c r="AC451" s="9">
        <v>9</v>
      </c>
      <c r="AD451" s="9">
        <v>0</v>
      </c>
      <c r="AE451" s="106"/>
      <c r="AF451" s="61"/>
      <c r="AH451" s="265"/>
      <c r="AI451" s="61"/>
    </row>
    <row r="452" spans="1:35" ht="15.75">
      <c r="A452" s="277" t="s">
        <v>1666</v>
      </c>
      <c r="B452" s="3"/>
      <c r="C452" s="3"/>
      <c r="D452" s="32">
        <f t="shared" si="12"/>
        <v>1940.1000000000001</v>
      </c>
      <c r="E452" s="9">
        <v>125</v>
      </c>
      <c r="F452" s="9">
        <v>140.6</v>
      </c>
      <c r="G452" s="9">
        <v>71</v>
      </c>
      <c r="H452" s="9">
        <v>215.79999999999998</v>
      </c>
      <c r="I452" s="9">
        <v>0</v>
      </c>
      <c r="J452" s="9">
        <v>116.9</v>
      </c>
      <c r="K452" s="9">
        <v>1.5</v>
      </c>
      <c r="L452" s="9">
        <v>61.199999999999996</v>
      </c>
      <c r="M452" s="9">
        <v>33.599999999999994</v>
      </c>
      <c r="N452" s="9">
        <v>1.1000000000000001</v>
      </c>
      <c r="O452" s="9">
        <v>148</v>
      </c>
      <c r="P452" s="9">
        <v>63.2</v>
      </c>
      <c r="Q452" s="9">
        <v>168.9</v>
      </c>
      <c r="R452" s="9">
        <v>48.1</v>
      </c>
      <c r="S452" s="9">
        <v>0</v>
      </c>
      <c r="T452" s="9">
        <v>0</v>
      </c>
      <c r="U452" s="9">
        <v>0</v>
      </c>
      <c r="V452" s="9">
        <v>72.3</v>
      </c>
      <c r="W452" s="9">
        <v>55.199999999999996</v>
      </c>
      <c r="X452" s="9">
        <v>129.19999999999999</v>
      </c>
      <c r="Y452" s="9">
        <v>107</v>
      </c>
      <c r="Z452" s="9">
        <v>52</v>
      </c>
      <c r="AA452" s="9">
        <v>223.50000000000003</v>
      </c>
      <c r="AB452" s="9">
        <v>106</v>
      </c>
      <c r="AC452" s="9">
        <v>0</v>
      </c>
      <c r="AD452" s="9">
        <v>0</v>
      </c>
      <c r="AE452" s="277"/>
      <c r="AF452" s="61"/>
      <c r="AH452" s="265"/>
      <c r="AI452" s="61"/>
    </row>
    <row r="453" spans="1:35" ht="15.75">
      <c r="A453" s="105" t="s">
        <v>1344</v>
      </c>
      <c r="B453" s="3"/>
      <c r="C453" s="3"/>
      <c r="D453" s="32">
        <f t="shared" si="12"/>
        <v>1825</v>
      </c>
      <c r="E453" s="9">
        <v>167.8</v>
      </c>
      <c r="F453" s="9">
        <v>117.5</v>
      </c>
      <c r="G453" s="9">
        <v>12.6</v>
      </c>
      <c r="H453" s="9">
        <v>218.6</v>
      </c>
      <c r="I453" s="9">
        <v>0</v>
      </c>
      <c r="J453" s="9">
        <v>29.700000000000003</v>
      </c>
      <c r="K453" s="9">
        <v>32.6</v>
      </c>
      <c r="L453" s="9">
        <v>135.80000000000001</v>
      </c>
      <c r="M453" s="9">
        <v>33.599999999999994</v>
      </c>
      <c r="N453" s="9">
        <v>37.400000000000006</v>
      </c>
      <c r="O453" s="9">
        <v>41.500000000000007</v>
      </c>
      <c r="P453" s="9">
        <v>85.8</v>
      </c>
      <c r="Q453" s="9">
        <v>128.5</v>
      </c>
      <c r="R453" s="9">
        <v>48.1</v>
      </c>
      <c r="S453" s="9">
        <v>0</v>
      </c>
      <c r="T453" s="9">
        <v>0</v>
      </c>
      <c r="U453" s="9">
        <v>63.7</v>
      </c>
      <c r="V453" s="9">
        <v>251.69999999999996</v>
      </c>
      <c r="W453" s="9">
        <v>0</v>
      </c>
      <c r="X453" s="9">
        <v>27.5</v>
      </c>
      <c r="Y453" s="9">
        <v>91.5</v>
      </c>
      <c r="Z453" s="9">
        <v>78.599999999999994</v>
      </c>
      <c r="AA453" s="9">
        <v>178.20000000000005</v>
      </c>
      <c r="AB453" s="9">
        <v>44.300000000000004</v>
      </c>
      <c r="AC453" s="9">
        <v>0</v>
      </c>
      <c r="AD453" s="9">
        <v>0</v>
      </c>
      <c r="AE453" s="457"/>
      <c r="AF453" s="61"/>
      <c r="AH453" s="265"/>
      <c r="AI453" s="61"/>
    </row>
    <row r="454" spans="1:35" ht="15.75">
      <c r="A454" s="106" t="s">
        <v>633</v>
      </c>
      <c r="B454" s="3"/>
      <c r="C454" s="3"/>
      <c r="D454" s="32">
        <f t="shared" si="12"/>
        <v>1095.4000000000001</v>
      </c>
      <c r="E454" s="9">
        <v>68.900000000000006</v>
      </c>
      <c r="F454" s="9">
        <v>142.4</v>
      </c>
      <c r="G454" s="9">
        <v>88.6</v>
      </c>
      <c r="H454" s="9">
        <v>14.2</v>
      </c>
      <c r="I454" s="9">
        <v>0</v>
      </c>
      <c r="J454" s="9">
        <v>31.200000000000003</v>
      </c>
      <c r="K454" s="9">
        <v>0</v>
      </c>
      <c r="L454" s="9">
        <v>0</v>
      </c>
      <c r="M454" s="9">
        <v>70.699999999999989</v>
      </c>
      <c r="N454" s="9">
        <v>51.800000000000004</v>
      </c>
      <c r="O454" s="9">
        <v>14.3</v>
      </c>
      <c r="P454" s="9">
        <v>85.4</v>
      </c>
      <c r="Q454" s="9">
        <v>87.399999999999991</v>
      </c>
      <c r="R454" s="9">
        <v>0</v>
      </c>
      <c r="S454" s="9">
        <v>12.6</v>
      </c>
      <c r="T454" s="9">
        <v>0</v>
      </c>
      <c r="U454" s="9">
        <v>4.6000000000000005</v>
      </c>
      <c r="V454" s="9">
        <v>16.5</v>
      </c>
      <c r="W454" s="9">
        <v>95.6</v>
      </c>
      <c r="X454" s="9">
        <v>23.6</v>
      </c>
      <c r="Y454" s="9">
        <v>3.3000000000000003</v>
      </c>
      <c r="Z454" s="9">
        <v>0</v>
      </c>
      <c r="AA454" s="9">
        <v>61.000000000000007</v>
      </c>
      <c r="AB454" s="9">
        <v>150.20000000000002</v>
      </c>
      <c r="AC454" s="9">
        <v>0</v>
      </c>
      <c r="AD454" s="9">
        <v>73.100000000000009</v>
      </c>
      <c r="AE454" s="106"/>
      <c r="AF454" s="61"/>
      <c r="AH454" s="265"/>
      <c r="AI454" s="61"/>
    </row>
    <row r="455" spans="1:35" ht="15.75">
      <c r="A455" s="277" t="s">
        <v>1658</v>
      </c>
      <c r="B455" s="3"/>
      <c r="C455" s="3"/>
      <c r="D455" s="32">
        <f t="shared" si="12"/>
        <v>1158.8000000000002</v>
      </c>
      <c r="E455" s="9">
        <v>13.5</v>
      </c>
      <c r="F455" s="9">
        <v>137.6</v>
      </c>
      <c r="G455" s="9">
        <v>80.2</v>
      </c>
      <c r="H455" s="9">
        <v>124.7</v>
      </c>
      <c r="I455" s="9">
        <v>0</v>
      </c>
      <c r="J455" s="9">
        <v>75.300000000000011</v>
      </c>
      <c r="K455" s="9">
        <v>175.8</v>
      </c>
      <c r="L455" s="9">
        <v>2.2000000000000002</v>
      </c>
      <c r="M455" s="9">
        <v>65</v>
      </c>
      <c r="N455" s="9">
        <v>32.4</v>
      </c>
      <c r="O455" s="9">
        <v>10.4</v>
      </c>
      <c r="P455" s="9">
        <v>39</v>
      </c>
      <c r="Q455" s="9">
        <v>66.599999999999994</v>
      </c>
      <c r="R455" s="9">
        <v>0</v>
      </c>
      <c r="S455" s="9">
        <v>37.700000000000003</v>
      </c>
      <c r="T455" s="9">
        <v>0</v>
      </c>
      <c r="U455" s="9">
        <v>0</v>
      </c>
      <c r="V455" s="9">
        <v>42</v>
      </c>
      <c r="W455" s="9">
        <v>71</v>
      </c>
      <c r="X455" s="9">
        <v>2.6</v>
      </c>
      <c r="Y455" s="9">
        <v>24</v>
      </c>
      <c r="Z455" s="9">
        <v>0</v>
      </c>
      <c r="AA455" s="9">
        <v>114.60000000000001</v>
      </c>
      <c r="AB455" s="9">
        <v>36.4</v>
      </c>
      <c r="AC455" s="9">
        <v>7.8000000000000007</v>
      </c>
      <c r="AD455" s="9">
        <v>0</v>
      </c>
      <c r="AE455" s="277"/>
      <c r="AF455" s="61"/>
      <c r="AH455" s="265"/>
      <c r="AI455" s="61"/>
    </row>
    <row r="456" spans="1:35" ht="15.75">
      <c r="A456" s="106" t="s">
        <v>2708</v>
      </c>
      <c r="B456" s="3"/>
      <c r="C456" s="3"/>
      <c r="D456" s="32">
        <f t="shared" si="12"/>
        <v>1216.4999999999998</v>
      </c>
      <c r="E456" s="9">
        <v>76.8</v>
      </c>
      <c r="F456" s="9">
        <v>207.89999999999998</v>
      </c>
      <c r="G456" s="9">
        <v>103.1</v>
      </c>
      <c r="H456" s="9">
        <v>166.79999999999998</v>
      </c>
      <c r="I456" s="9">
        <v>0</v>
      </c>
      <c r="J456" s="9">
        <v>19.2</v>
      </c>
      <c r="K456" s="9">
        <v>37.5</v>
      </c>
      <c r="L456" s="9">
        <v>0</v>
      </c>
      <c r="M456" s="9">
        <v>31.200000000000003</v>
      </c>
      <c r="N456" s="9">
        <v>77.5</v>
      </c>
      <c r="O456" s="9">
        <v>66.5</v>
      </c>
      <c r="P456" s="9">
        <v>11.7</v>
      </c>
      <c r="Q456" s="9">
        <v>98.800000000000011</v>
      </c>
      <c r="R456" s="9">
        <v>0</v>
      </c>
      <c r="S456" s="9">
        <v>0</v>
      </c>
      <c r="T456" s="9">
        <v>0</v>
      </c>
      <c r="U456" s="9">
        <v>13.5</v>
      </c>
      <c r="V456" s="9">
        <v>72.8</v>
      </c>
      <c r="W456" s="9">
        <v>0</v>
      </c>
      <c r="X456" s="9">
        <v>23.6</v>
      </c>
      <c r="Y456" s="9">
        <v>36.299999999999997</v>
      </c>
      <c r="Z456" s="9">
        <v>0</v>
      </c>
      <c r="AA456" s="9">
        <v>58.6</v>
      </c>
      <c r="AB456" s="9">
        <v>93.1</v>
      </c>
      <c r="AC456" s="9">
        <v>0</v>
      </c>
      <c r="AD456" s="9">
        <v>21.599999999999998</v>
      </c>
      <c r="AE456" s="106"/>
      <c r="AF456" s="61"/>
      <c r="AH456" s="265"/>
      <c r="AI456" s="61"/>
    </row>
    <row r="457" spans="1:35" ht="15.75">
      <c r="A457" s="276" t="s">
        <v>3607</v>
      </c>
      <c r="B457" s="3"/>
      <c r="C457" s="3"/>
      <c r="D457" s="32">
        <f t="shared" ref="D457:D488" si="13">SUM(E457:DZ457)</f>
        <v>1733.6</v>
      </c>
      <c r="E457" s="9">
        <v>142</v>
      </c>
      <c r="F457" s="9">
        <v>203.8</v>
      </c>
      <c r="G457" s="9">
        <v>53.100000000000009</v>
      </c>
      <c r="H457" s="9">
        <v>68.400000000000006</v>
      </c>
      <c r="I457" s="9">
        <v>0</v>
      </c>
      <c r="J457" s="9">
        <v>73.5</v>
      </c>
      <c r="K457" s="9">
        <v>35</v>
      </c>
      <c r="L457" s="9">
        <v>97.999999999999986</v>
      </c>
      <c r="M457" s="9">
        <v>17.3</v>
      </c>
      <c r="N457" s="9">
        <v>4.8</v>
      </c>
      <c r="O457" s="9">
        <v>105.19999999999999</v>
      </c>
      <c r="P457" s="9">
        <v>51.5</v>
      </c>
      <c r="Q457" s="9">
        <v>142.70000000000002</v>
      </c>
      <c r="R457" s="9">
        <v>55.5</v>
      </c>
      <c r="S457" s="9">
        <v>0</v>
      </c>
      <c r="T457" s="9">
        <v>0</v>
      </c>
      <c r="U457" s="9">
        <v>18.600000000000001</v>
      </c>
      <c r="V457" s="9">
        <v>141.4</v>
      </c>
      <c r="W457" s="9">
        <v>0</v>
      </c>
      <c r="X457" s="9">
        <v>100</v>
      </c>
      <c r="Y457" s="9">
        <v>53.800000000000004</v>
      </c>
      <c r="Z457" s="9">
        <v>62.8</v>
      </c>
      <c r="AA457" s="9">
        <v>57.9</v>
      </c>
      <c r="AB457" s="9">
        <v>175.99999999999997</v>
      </c>
      <c r="AC457" s="9">
        <v>0</v>
      </c>
      <c r="AD457" s="9">
        <v>72.300000000000011</v>
      </c>
      <c r="AE457" s="276"/>
      <c r="AF457" s="61"/>
      <c r="AH457" s="265"/>
      <c r="AI457" s="61"/>
    </row>
    <row r="458" spans="1:35" ht="15.75">
      <c r="A458" s="106" t="s">
        <v>687</v>
      </c>
      <c r="B458" s="3"/>
      <c r="C458" s="3"/>
      <c r="D458" s="32">
        <f t="shared" si="13"/>
        <v>1756.1999999999998</v>
      </c>
      <c r="E458" s="9">
        <v>30.299999999999997</v>
      </c>
      <c r="F458" s="9">
        <v>28.6</v>
      </c>
      <c r="G458" s="9">
        <v>154.4</v>
      </c>
      <c r="H458" s="9">
        <v>181.79999999999998</v>
      </c>
      <c r="I458" s="9">
        <v>0</v>
      </c>
      <c r="J458" s="9">
        <v>118.5</v>
      </c>
      <c r="K458" s="9">
        <v>1.4</v>
      </c>
      <c r="L458" s="9">
        <v>115.89999999999999</v>
      </c>
      <c r="M458" s="9">
        <v>0</v>
      </c>
      <c r="N458" s="9">
        <v>26.8</v>
      </c>
      <c r="O458" s="9">
        <v>56.099999999999994</v>
      </c>
      <c r="P458" s="9">
        <v>160.29999999999998</v>
      </c>
      <c r="Q458" s="9">
        <v>114.9</v>
      </c>
      <c r="R458" s="9">
        <v>0</v>
      </c>
      <c r="S458" s="9">
        <v>105</v>
      </c>
      <c r="T458" s="9">
        <v>0</v>
      </c>
      <c r="U458" s="9">
        <v>118.6</v>
      </c>
      <c r="V458" s="9">
        <v>50.2</v>
      </c>
      <c r="W458" s="9">
        <v>172.2</v>
      </c>
      <c r="X458" s="9">
        <v>33</v>
      </c>
      <c r="Y458" s="9">
        <v>87.8</v>
      </c>
      <c r="Z458" s="9">
        <v>0</v>
      </c>
      <c r="AA458" s="9">
        <v>116.60000000000001</v>
      </c>
      <c r="AB458" s="9">
        <v>83.8</v>
      </c>
      <c r="AC458" s="9">
        <v>0</v>
      </c>
      <c r="AD458" s="9">
        <v>0</v>
      </c>
      <c r="AE458" s="106"/>
      <c r="AF458" s="61"/>
      <c r="AH458" s="265"/>
      <c r="AI458" s="61"/>
    </row>
    <row r="459" spans="1:35" ht="15.75">
      <c r="A459" s="106" t="s">
        <v>639</v>
      </c>
      <c r="B459" s="3"/>
      <c r="C459" s="3"/>
      <c r="D459" s="32">
        <f t="shared" si="13"/>
        <v>1082.1999999999998</v>
      </c>
      <c r="E459" s="9">
        <v>36</v>
      </c>
      <c r="F459" s="9">
        <v>69</v>
      </c>
      <c r="G459" s="9">
        <v>108.7</v>
      </c>
      <c r="H459" s="9">
        <v>178.4</v>
      </c>
      <c r="I459" s="9">
        <v>0</v>
      </c>
      <c r="J459" s="9">
        <v>88.9</v>
      </c>
      <c r="K459" s="9">
        <v>13.2</v>
      </c>
      <c r="L459" s="9">
        <v>29.700000000000003</v>
      </c>
      <c r="M459" s="9">
        <v>30</v>
      </c>
      <c r="N459" s="9">
        <v>4.8</v>
      </c>
      <c r="O459" s="9">
        <v>82</v>
      </c>
      <c r="P459" s="9">
        <v>40.5</v>
      </c>
      <c r="Q459" s="9">
        <v>94.9</v>
      </c>
      <c r="R459" s="9">
        <v>0</v>
      </c>
      <c r="S459" s="9">
        <v>0</v>
      </c>
      <c r="T459" s="9">
        <v>0</v>
      </c>
      <c r="U459" s="9">
        <v>11.5</v>
      </c>
      <c r="V459" s="9">
        <v>0</v>
      </c>
      <c r="W459" s="9">
        <v>1.5</v>
      </c>
      <c r="X459" s="9">
        <v>2.8</v>
      </c>
      <c r="Y459" s="9">
        <v>65.8</v>
      </c>
      <c r="Z459" s="9">
        <v>0</v>
      </c>
      <c r="AA459" s="9">
        <v>147.29999999999998</v>
      </c>
      <c r="AB459" s="9">
        <v>12.100000000000001</v>
      </c>
      <c r="AC459" s="9">
        <v>43.5</v>
      </c>
      <c r="AD459" s="9">
        <v>21.599999999999998</v>
      </c>
      <c r="AE459" s="106"/>
      <c r="AF459" s="61"/>
      <c r="AH459" s="265"/>
      <c r="AI459" s="61"/>
    </row>
    <row r="460" spans="1:35" ht="15.75">
      <c r="A460" s="276" t="s">
        <v>3636</v>
      </c>
      <c r="B460" s="3"/>
      <c r="C460" s="3"/>
      <c r="D460" s="32">
        <f t="shared" si="13"/>
        <v>1878.1000000000001</v>
      </c>
      <c r="E460" s="9">
        <v>99</v>
      </c>
      <c r="F460" s="9">
        <v>80.2</v>
      </c>
      <c r="G460" s="9">
        <v>64.7</v>
      </c>
      <c r="H460" s="9">
        <v>148.4</v>
      </c>
      <c r="I460" s="9">
        <v>0</v>
      </c>
      <c r="J460" s="9">
        <v>133.69999999999999</v>
      </c>
      <c r="K460" s="9">
        <v>81.899999999999991</v>
      </c>
      <c r="L460" s="9">
        <v>88.1</v>
      </c>
      <c r="M460" s="9">
        <v>103.6</v>
      </c>
      <c r="N460" s="9">
        <v>27.099999999999998</v>
      </c>
      <c r="O460" s="9">
        <v>61.5</v>
      </c>
      <c r="P460" s="9">
        <v>123.5</v>
      </c>
      <c r="Q460" s="9">
        <v>191.79999999999998</v>
      </c>
      <c r="R460" s="9">
        <v>0</v>
      </c>
      <c r="S460" s="9">
        <v>48.999999999999993</v>
      </c>
      <c r="T460" s="9">
        <v>0</v>
      </c>
      <c r="U460" s="9">
        <v>18</v>
      </c>
      <c r="V460" s="9">
        <v>93.9</v>
      </c>
      <c r="W460" s="9">
        <v>66.599999999999994</v>
      </c>
      <c r="X460" s="9">
        <v>96</v>
      </c>
      <c r="Y460" s="9">
        <v>27.2</v>
      </c>
      <c r="Z460" s="9">
        <v>0</v>
      </c>
      <c r="AA460" s="9">
        <v>145.00000000000003</v>
      </c>
      <c r="AB460" s="9">
        <v>52.899999999999991</v>
      </c>
      <c r="AC460" s="9">
        <v>17.399999999999999</v>
      </c>
      <c r="AD460" s="9">
        <v>108.60000000000001</v>
      </c>
      <c r="AE460" s="276"/>
      <c r="AF460" s="61"/>
      <c r="AH460" s="265"/>
      <c r="AI460" s="61"/>
    </row>
    <row r="461" spans="1:35" ht="15.75">
      <c r="A461" s="277" t="s">
        <v>15</v>
      </c>
      <c r="B461" s="3"/>
      <c r="C461" s="3"/>
      <c r="D461" s="32">
        <f t="shared" si="13"/>
        <v>2049.1999999999998</v>
      </c>
      <c r="E461" s="9">
        <v>56.5</v>
      </c>
      <c r="F461" s="9">
        <v>29</v>
      </c>
      <c r="G461" s="9">
        <v>108.60000000000001</v>
      </c>
      <c r="H461" s="9">
        <v>313.90000000000003</v>
      </c>
      <c r="I461" s="9">
        <v>5.2</v>
      </c>
      <c r="J461" s="9">
        <v>0</v>
      </c>
      <c r="K461" s="9">
        <v>35</v>
      </c>
      <c r="L461" s="9">
        <v>16.8</v>
      </c>
      <c r="M461" s="9">
        <v>0</v>
      </c>
      <c r="N461" s="9">
        <v>50.7</v>
      </c>
      <c r="O461" s="9">
        <v>241.4</v>
      </c>
      <c r="P461" s="9">
        <v>55.800000000000004</v>
      </c>
      <c r="Q461" s="9">
        <v>191.5</v>
      </c>
      <c r="R461" s="9">
        <v>51.8</v>
      </c>
      <c r="S461" s="9">
        <v>28.6</v>
      </c>
      <c r="T461" s="9">
        <v>0</v>
      </c>
      <c r="U461" s="9">
        <v>22.2</v>
      </c>
      <c r="V461" s="9">
        <v>117.3</v>
      </c>
      <c r="W461" s="9">
        <v>58.2</v>
      </c>
      <c r="X461" s="9">
        <v>115.6</v>
      </c>
      <c r="Y461" s="9">
        <v>149.30000000000001</v>
      </c>
      <c r="Z461" s="9">
        <v>56</v>
      </c>
      <c r="AA461" s="9">
        <v>132.19999999999999</v>
      </c>
      <c r="AB461" s="9">
        <v>191.5</v>
      </c>
      <c r="AC461" s="9">
        <v>22.1</v>
      </c>
      <c r="AD461" s="9">
        <v>0</v>
      </c>
      <c r="AE461" s="277"/>
      <c r="AF461" s="61"/>
      <c r="AH461" s="265"/>
      <c r="AI461" s="61"/>
    </row>
    <row r="462" spans="1:35" ht="15.75">
      <c r="A462" s="106" t="s">
        <v>2717</v>
      </c>
      <c r="B462" s="3"/>
      <c r="C462" s="3"/>
      <c r="D462" s="32">
        <f t="shared" si="13"/>
        <v>2176.9</v>
      </c>
      <c r="E462" s="9">
        <v>102.7</v>
      </c>
      <c r="F462" s="9">
        <v>109.70000000000002</v>
      </c>
      <c r="G462" s="9">
        <v>27</v>
      </c>
      <c r="H462" s="9">
        <v>145.19999999999999</v>
      </c>
      <c r="I462" s="9">
        <v>31.200000000000003</v>
      </c>
      <c r="J462" s="9">
        <v>37.799999999999997</v>
      </c>
      <c r="K462" s="9">
        <v>95.399999999999991</v>
      </c>
      <c r="L462" s="9">
        <v>50.1</v>
      </c>
      <c r="M462" s="9">
        <v>72.199999999999989</v>
      </c>
      <c r="N462" s="9">
        <v>62.6</v>
      </c>
      <c r="O462" s="9">
        <v>181.79999999999998</v>
      </c>
      <c r="P462" s="9">
        <v>67.7</v>
      </c>
      <c r="Q462" s="9">
        <v>128.9</v>
      </c>
      <c r="R462" s="9">
        <v>0</v>
      </c>
      <c r="S462" s="9">
        <v>33.599999999999994</v>
      </c>
      <c r="T462" s="9">
        <v>0</v>
      </c>
      <c r="U462" s="9">
        <v>104.4</v>
      </c>
      <c r="V462" s="9">
        <v>26.2</v>
      </c>
      <c r="W462" s="9">
        <v>118.8</v>
      </c>
      <c r="X462" s="9">
        <v>280.3</v>
      </c>
      <c r="Y462" s="9">
        <v>128.19999999999999</v>
      </c>
      <c r="Z462" s="9">
        <v>2.8</v>
      </c>
      <c r="AA462" s="9">
        <v>149.80000000000001</v>
      </c>
      <c r="AB462" s="9">
        <v>53.7</v>
      </c>
      <c r="AC462" s="9">
        <v>60.5</v>
      </c>
      <c r="AD462" s="9">
        <v>106.3</v>
      </c>
      <c r="AE462" s="106"/>
      <c r="AF462" s="61"/>
      <c r="AH462" s="265"/>
      <c r="AI462" s="61"/>
    </row>
    <row r="463" spans="1:35" ht="15.75">
      <c r="A463" s="276" t="s">
        <v>3608</v>
      </c>
      <c r="B463" s="3"/>
      <c r="C463" s="3"/>
      <c r="D463" s="32">
        <f t="shared" si="13"/>
        <v>1782.7000000000003</v>
      </c>
      <c r="E463" s="9">
        <v>76.8</v>
      </c>
      <c r="F463" s="9">
        <v>134.50000000000003</v>
      </c>
      <c r="G463" s="9">
        <v>140.4</v>
      </c>
      <c r="H463" s="9">
        <v>182.29999999999995</v>
      </c>
      <c r="I463" s="9">
        <v>31.200000000000003</v>
      </c>
      <c r="J463" s="9">
        <v>178.6</v>
      </c>
      <c r="K463" s="9">
        <v>22.4</v>
      </c>
      <c r="L463" s="9">
        <v>55.199999999999996</v>
      </c>
      <c r="M463" s="9">
        <v>6</v>
      </c>
      <c r="N463" s="9">
        <v>71.399999999999991</v>
      </c>
      <c r="O463" s="9">
        <v>49.5</v>
      </c>
      <c r="P463" s="9">
        <v>134.80000000000001</v>
      </c>
      <c r="Q463" s="9">
        <v>64.399999999999991</v>
      </c>
      <c r="R463" s="9">
        <v>0</v>
      </c>
      <c r="S463" s="9">
        <v>220.5</v>
      </c>
      <c r="T463" s="9">
        <v>0</v>
      </c>
      <c r="U463" s="9">
        <v>0</v>
      </c>
      <c r="V463" s="9">
        <v>57.2</v>
      </c>
      <c r="W463" s="9">
        <v>63.400000000000006</v>
      </c>
      <c r="X463" s="9">
        <v>46.9</v>
      </c>
      <c r="Y463" s="9">
        <v>38.300000000000004</v>
      </c>
      <c r="Z463" s="9">
        <v>0</v>
      </c>
      <c r="AA463" s="9">
        <v>65</v>
      </c>
      <c r="AB463" s="9">
        <v>28.6</v>
      </c>
      <c r="AC463" s="9">
        <v>28.1</v>
      </c>
      <c r="AD463" s="9">
        <v>87.2</v>
      </c>
      <c r="AE463" s="276"/>
      <c r="AF463" s="61"/>
      <c r="AH463" s="265"/>
      <c r="AI463" s="61"/>
    </row>
    <row r="464" spans="1:35" ht="15.75">
      <c r="A464" s="106" t="s">
        <v>2210</v>
      </c>
      <c r="B464" s="3"/>
      <c r="C464" s="3"/>
      <c r="D464" s="32">
        <f t="shared" si="13"/>
        <v>1972.2999999999997</v>
      </c>
      <c r="E464" s="9">
        <v>97.5</v>
      </c>
      <c r="F464" s="9">
        <v>128.69999999999999</v>
      </c>
      <c r="G464" s="9">
        <v>80.8</v>
      </c>
      <c r="H464" s="9">
        <v>226.39999999999998</v>
      </c>
      <c r="I464" s="9">
        <v>0</v>
      </c>
      <c r="J464" s="9">
        <v>93.3</v>
      </c>
      <c r="K464" s="9">
        <v>36.299999999999997</v>
      </c>
      <c r="L464" s="9">
        <v>65.300000000000011</v>
      </c>
      <c r="M464" s="9">
        <v>28.799999999999997</v>
      </c>
      <c r="N464" s="9">
        <v>0</v>
      </c>
      <c r="O464" s="9">
        <v>257.5</v>
      </c>
      <c r="P464" s="9">
        <v>57</v>
      </c>
      <c r="Q464" s="9">
        <v>158</v>
      </c>
      <c r="R464" s="9">
        <v>51.8</v>
      </c>
      <c r="S464" s="9">
        <v>0</v>
      </c>
      <c r="T464" s="9">
        <v>0</v>
      </c>
      <c r="U464" s="9">
        <v>12.6</v>
      </c>
      <c r="V464" s="9">
        <v>158.70000000000002</v>
      </c>
      <c r="W464" s="9">
        <v>55.6</v>
      </c>
      <c r="X464" s="9">
        <v>131.19999999999999</v>
      </c>
      <c r="Y464" s="9">
        <v>105</v>
      </c>
      <c r="Z464" s="9">
        <v>82.6</v>
      </c>
      <c r="AA464" s="9">
        <v>131.20000000000002</v>
      </c>
      <c r="AB464" s="9">
        <v>14</v>
      </c>
      <c r="AC464" s="9">
        <v>0</v>
      </c>
      <c r="AD464" s="9">
        <v>0</v>
      </c>
      <c r="AE464" s="106"/>
      <c r="AF464" s="61"/>
      <c r="AH464" s="265"/>
      <c r="AI464" s="61"/>
    </row>
    <row r="465" spans="1:35" ht="15.75">
      <c r="A465" s="276" t="s">
        <v>3609</v>
      </c>
      <c r="B465" s="3"/>
      <c r="C465" s="3"/>
      <c r="D465" s="32">
        <f t="shared" si="13"/>
        <v>1073.55</v>
      </c>
      <c r="E465" s="9">
        <v>54.099999999999994</v>
      </c>
      <c r="F465" s="9">
        <v>106.39999999999999</v>
      </c>
      <c r="G465" s="9">
        <v>118.9</v>
      </c>
      <c r="H465" s="9">
        <v>120.5</v>
      </c>
      <c r="I465" s="9">
        <v>0</v>
      </c>
      <c r="J465" s="9">
        <v>100.5</v>
      </c>
      <c r="K465" s="9">
        <v>42</v>
      </c>
      <c r="L465" s="9">
        <v>43</v>
      </c>
      <c r="M465" s="9">
        <v>0</v>
      </c>
      <c r="N465" s="9">
        <v>13</v>
      </c>
      <c r="O465" s="9">
        <v>0</v>
      </c>
      <c r="P465" s="9">
        <v>0</v>
      </c>
      <c r="Q465" s="9">
        <v>52</v>
      </c>
      <c r="R465" s="9">
        <v>0</v>
      </c>
      <c r="S465" s="9">
        <v>0</v>
      </c>
      <c r="T465" s="9">
        <v>0</v>
      </c>
      <c r="U465" s="9">
        <v>0</v>
      </c>
      <c r="V465" s="9">
        <v>17.7</v>
      </c>
      <c r="W465" s="9">
        <v>65.599999999999994</v>
      </c>
      <c r="X465" s="9">
        <v>2.2000000000000002</v>
      </c>
      <c r="Y465" s="9">
        <v>48.3</v>
      </c>
      <c r="Z465" s="9">
        <v>0</v>
      </c>
      <c r="AA465" s="9">
        <v>220.15</v>
      </c>
      <c r="AB465" s="9">
        <v>69.2</v>
      </c>
      <c r="AC465" s="9">
        <v>0</v>
      </c>
      <c r="AD465" s="9">
        <v>0</v>
      </c>
      <c r="AE465" s="276"/>
      <c r="AF465" s="61"/>
      <c r="AH465" s="265"/>
      <c r="AI465" s="61"/>
    </row>
    <row r="466" spans="1:35" ht="15.75">
      <c r="A466" s="277" t="s">
        <v>1654</v>
      </c>
      <c r="B466" s="3"/>
      <c r="C466" s="3"/>
      <c r="D466" s="32">
        <f t="shared" si="13"/>
        <v>1636.6</v>
      </c>
      <c r="E466" s="9">
        <v>197.79999999999998</v>
      </c>
      <c r="F466" s="9">
        <v>70.7</v>
      </c>
      <c r="G466" s="9">
        <v>138.39999999999998</v>
      </c>
      <c r="H466" s="9">
        <v>210.4</v>
      </c>
      <c r="I466" s="9">
        <v>69.5</v>
      </c>
      <c r="J466" s="9">
        <v>37.1</v>
      </c>
      <c r="K466" s="9">
        <v>78.100000000000009</v>
      </c>
      <c r="L466" s="9">
        <v>0</v>
      </c>
      <c r="M466" s="9">
        <v>52</v>
      </c>
      <c r="N466" s="9">
        <v>42.900000000000006</v>
      </c>
      <c r="O466" s="9">
        <v>61</v>
      </c>
      <c r="P466" s="9">
        <v>29.1</v>
      </c>
      <c r="Q466" s="9">
        <v>76.599999999999994</v>
      </c>
      <c r="R466" s="9">
        <v>0</v>
      </c>
      <c r="S466" s="9">
        <v>96.5</v>
      </c>
      <c r="T466" s="9">
        <v>0</v>
      </c>
      <c r="U466" s="9">
        <v>1.4</v>
      </c>
      <c r="V466" s="9">
        <v>153.9</v>
      </c>
      <c r="W466" s="9">
        <v>30.1</v>
      </c>
      <c r="X466" s="9">
        <v>0</v>
      </c>
      <c r="Y466" s="9">
        <v>57.400000000000006</v>
      </c>
      <c r="Z466" s="9">
        <v>26.599999999999998</v>
      </c>
      <c r="AA466" s="9">
        <v>70.5</v>
      </c>
      <c r="AB466" s="9">
        <v>124.49999999999999</v>
      </c>
      <c r="AC466" s="9">
        <v>11</v>
      </c>
      <c r="AD466" s="9">
        <v>1.1000000000000001</v>
      </c>
      <c r="AE466" s="277"/>
      <c r="AF466" s="61"/>
      <c r="AH466" s="265"/>
      <c r="AI466" s="61"/>
    </row>
    <row r="467" spans="1:35" ht="15.75">
      <c r="A467" s="277" t="s">
        <v>17</v>
      </c>
      <c r="B467" s="3"/>
      <c r="C467" s="3"/>
      <c r="D467" s="32">
        <f t="shared" si="13"/>
        <v>2397.4</v>
      </c>
      <c r="E467" s="9">
        <v>135.5</v>
      </c>
      <c r="F467" s="9">
        <v>39</v>
      </c>
      <c r="G467" s="9">
        <v>91.6</v>
      </c>
      <c r="H467" s="9">
        <v>283.79999999999995</v>
      </c>
      <c r="I467" s="9">
        <v>0</v>
      </c>
      <c r="J467" s="9">
        <v>85.399999999999991</v>
      </c>
      <c r="K467" s="9">
        <v>32.5</v>
      </c>
      <c r="L467" s="9">
        <v>188.2</v>
      </c>
      <c r="M467" s="9">
        <v>0</v>
      </c>
      <c r="N467" s="9">
        <v>28.799999999999997</v>
      </c>
      <c r="O467" s="9">
        <v>257.8</v>
      </c>
      <c r="P467" s="9">
        <v>38.5</v>
      </c>
      <c r="Q467" s="9">
        <v>106.3</v>
      </c>
      <c r="R467" s="9">
        <v>84</v>
      </c>
      <c r="S467" s="9">
        <v>0</v>
      </c>
      <c r="T467" s="9">
        <v>109.19999999999999</v>
      </c>
      <c r="U467" s="9">
        <v>124.9</v>
      </c>
      <c r="V467" s="9">
        <v>170.39999999999998</v>
      </c>
      <c r="W467" s="9">
        <v>54.599999999999994</v>
      </c>
      <c r="X467" s="9">
        <v>20.8</v>
      </c>
      <c r="Y467" s="9">
        <v>111.3</v>
      </c>
      <c r="Z467" s="9">
        <v>168</v>
      </c>
      <c r="AA467" s="9">
        <v>205.29999999999998</v>
      </c>
      <c r="AB467" s="9">
        <v>61.5</v>
      </c>
      <c r="AC467" s="9">
        <v>0</v>
      </c>
      <c r="AD467" s="9">
        <v>0</v>
      </c>
      <c r="AE467" s="277"/>
      <c r="AF467" s="61"/>
      <c r="AH467" s="265"/>
      <c r="AI467" s="61"/>
    </row>
    <row r="468" spans="1:35" ht="15.75">
      <c r="A468" s="276" t="s">
        <v>3610</v>
      </c>
      <c r="B468" s="3"/>
      <c r="C468" s="3"/>
      <c r="D468" s="32">
        <f t="shared" si="13"/>
        <v>2128.5</v>
      </c>
      <c r="E468" s="9">
        <v>77.2</v>
      </c>
      <c r="F468" s="9">
        <v>43.8</v>
      </c>
      <c r="G468" s="9">
        <v>24.200000000000003</v>
      </c>
      <c r="H468" s="9">
        <v>289.40000000000003</v>
      </c>
      <c r="I468" s="9">
        <v>0</v>
      </c>
      <c r="J468" s="9">
        <v>43.5</v>
      </c>
      <c r="K468" s="9">
        <v>27.500000000000004</v>
      </c>
      <c r="L468" s="9">
        <v>69</v>
      </c>
      <c r="M468" s="9">
        <v>60</v>
      </c>
      <c r="N468" s="9">
        <v>83.300000000000011</v>
      </c>
      <c r="O468" s="9">
        <v>143.1</v>
      </c>
      <c r="P468" s="9">
        <v>45.5</v>
      </c>
      <c r="Q468" s="9">
        <v>203.89999999999998</v>
      </c>
      <c r="R468" s="9">
        <v>25.3</v>
      </c>
      <c r="S468" s="9">
        <v>0</v>
      </c>
      <c r="T468" s="9">
        <v>85.800000000000011</v>
      </c>
      <c r="U468" s="9">
        <v>97.100000000000009</v>
      </c>
      <c r="V468" s="9">
        <v>178</v>
      </c>
      <c r="W468" s="9">
        <v>93.800000000000011</v>
      </c>
      <c r="X468" s="9">
        <v>116.10000000000002</v>
      </c>
      <c r="Y468" s="9">
        <v>24.799999999999997</v>
      </c>
      <c r="Z468" s="9">
        <v>88.000000000000014</v>
      </c>
      <c r="AA468" s="9">
        <v>180.3</v>
      </c>
      <c r="AB468" s="9">
        <v>128.9</v>
      </c>
      <c r="AC468" s="9">
        <v>0</v>
      </c>
      <c r="AD468" s="9">
        <v>0</v>
      </c>
      <c r="AE468" s="276"/>
      <c r="AF468" s="61"/>
      <c r="AH468" s="265"/>
      <c r="AI468" s="61"/>
    </row>
    <row r="469" spans="1:35" ht="15.75">
      <c r="A469" s="106" t="s">
        <v>162</v>
      </c>
      <c r="B469" s="3"/>
      <c r="C469" s="3"/>
      <c r="D469" s="32">
        <f t="shared" si="13"/>
        <v>1653.7</v>
      </c>
      <c r="E469" s="9">
        <v>112.8</v>
      </c>
      <c r="F469" s="9">
        <v>166.5</v>
      </c>
      <c r="G469" s="9">
        <v>145.9</v>
      </c>
      <c r="H469" s="9">
        <v>219.8</v>
      </c>
      <c r="I469" s="9">
        <v>1.5</v>
      </c>
      <c r="J469" s="9">
        <v>43.5</v>
      </c>
      <c r="K469" s="9">
        <v>1.5</v>
      </c>
      <c r="L469" s="9">
        <v>105.3</v>
      </c>
      <c r="M469" s="9">
        <v>0</v>
      </c>
      <c r="N469" s="9">
        <v>39.000000000000007</v>
      </c>
      <c r="O469" s="9">
        <v>129</v>
      </c>
      <c r="P469" s="9">
        <v>59.4</v>
      </c>
      <c r="Q469" s="9">
        <v>70.099999999999994</v>
      </c>
      <c r="R469" s="9">
        <v>0</v>
      </c>
      <c r="S469" s="9">
        <v>52.5</v>
      </c>
      <c r="T469" s="9">
        <v>0</v>
      </c>
      <c r="U469" s="9">
        <v>5.6</v>
      </c>
      <c r="V469" s="9">
        <v>3.3000000000000003</v>
      </c>
      <c r="W469" s="9">
        <v>71.400000000000006</v>
      </c>
      <c r="X469" s="9">
        <v>15.400000000000002</v>
      </c>
      <c r="Y469" s="9">
        <v>111.5</v>
      </c>
      <c r="Z469" s="9">
        <v>0</v>
      </c>
      <c r="AA469" s="9">
        <v>185.60000000000002</v>
      </c>
      <c r="AB469" s="9">
        <v>90.699999999999989</v>
      </c>
      <c r="AC469" s="9">
        <v>0</v>
      </c>
      <c r="AD469" s="9">
        <v>23.400000000000002</v>
      </c>
      <c r="AE469" s="106"/>
      <c r="AF469" s="61"/>
      <c r="AH469" s="265"/>
      <c r="AI469" s="61"/>
    </row>
    <row r="470" spans="1:35" ht="15.75">
      <c r="A470" s="106" t="s">
        <v>2197</v>
      </c>
      <c r="B470" s="3"/>
      <c r="C470" s="3"/>
      <c r="D470" s="32">
        <f t="shared" si="13"/>
        <v>1597.8</v>
      </c>
      <c r="E470" s="9">
        <v>23.4</v>
      </c>
      <c r="F470" s="9">
        <v>0</v>
      </c>
      <c r="G470" s="9">
        <v>63.800000000000011</v>
      </c>
      <c r="H470" s="9">
        <v>131.5</v>
      </c>
      <c r="I470" s="9">
        <v>0</v>
      </c>
      <c r="J470" s="9">
        <v>42.9</v>
      </c>
      <c r="K470" s="9">
        <v>30</v>
      </c>
      <c r="L470" s="9">
        <v>116.19999999999999</v>
      </c>
      <c r="M470" s="9">
        <v>31.200000000000003</v>
      </c>
      <c r="N470" s="9">
        <v>27.900000000000002</v>
      </c>
      <c r="O470" s="9">
        <v>169.7</v>
      </c>
      <c r="P470" s="9">
        <v>62.300000000000004</v>
      </c>
      <c r="Q470" s="9">
        <v>93.100000000000009</v>
      </c>
      <c r="R470" s="9">
        <v>44.4</v>
      </c>
      <c r="S470" s="9">
        <v>0</v>
      </c>
      <c r="T470" s="9">
        <v>0</v>
      </c>
      <c r="U470" s="9">
        <v>127.6</v>
      </c>
      <c r="V470" s="9">
        <v>45.5</v>
      </c>
      <c r="W470" s="9">
        <v>125.3</v>
      </c>
      <c r="X470" s="9">
        <v>70.099999999999994</v>
      </c>
      <c r="Y470" s="9">
        <v>143.30000000000001</v>
      </c>
      <c r="Z470" s="9">
        <v>68.900000000000006</v>
      </c>
      <c r="AA470" s="9">
        <v>97.2</v>
      </c>
      <c r="AB470" s="9">
        <v>61.9</v>
      </c>
      <c r="AC470" s="9">
        <v>0</v>
      </c>
      <c r="AD470" s="9">
        <v>21.599999999999998</v>
      </c>
      <c r="AE470" s="106"/>
      <c r="AF470" s="61"/>
      <c r="AH470" s="265"/>
      <c r="AI470" s="61"/>
    </row>
    <row r="471" spans="1:35" ht="15.75">
      <c r="A471" s="276" t="s">
        <v>3611</v>
      </c>
      <c r="B471" s="3"/>
      <c r="C471" s="3"/>
      <c r="D471" s="32">
        <f t="shared" si="13"/>
        <v>2289.0999999999995</v>
      </c>
      <c r="E471" s="9">
        <v>15</v>
      </c>
      <c r="F471" s="9">
        <v>49.6</v>
      </c>
      <c r="G471" s="9">
        <v>71.5</v>
      </c>
      <c r="H471" s="9">
        <v>189.00000000000003</v>
      </c>
      <c r="I471" s="9">
        <v>0</v>
      </c>
      <c r="J471" s="9">
        <v>0</v>
      </c>
      <c r="K471" s="9">
        <v>8.8000000000000007</v>
      </c>
      <c r="L471" s="9">
        <v>201.89999999999998</v>
      </c>
      <c r="M471" s="9">
        <v>54.400000000000006</v>
      </c>
      <c r="N471" s="9">
        <v>22.4</v>
      </c>
      <c r="O471" s="9">
        <v>178.39999999999998</v>
      </c>
      <c r="P471" s="9">
        <v>43.3</v>
      </c>
      <c r="Q471" s="9">
        <v>244.4</v>
      </c>
      <c r="R471" s="9">
        <v>55.5</v>
      </c>
      <c r="S471" s="9">
        <v>0</v>
      </c>
      <c r="T471" s="9">
        <v>0</v>
      </c>
      <c r="U471" s="9">
        <v>93.600000000000009</v>
      </c>
      <c r="V471" s="9">
        <v>151.19999999999999</v>
      </c>
      <c r="W471" s="9">
        <v>194.2</v>
      </c>
      <c r="X471" s="9">
        <v>112</v>
      </c>
      <c r="Y471" s="9">
        <v>138.80000000000001</v>
      </c>
      <c r="Z471" s="9">
        <v>70.8</v>
      </c>
      <c r="AA471" s="9">
        <v>264</v>
      </c>
      <c r="AB471" s="9">
        <v>56.6</v>
      </c>
      <c r="AC471" s="9">
        <v>48.499999999999993</v>
      </c>
      <c r="AD471" s="9">
        <v>25.2</v>
      </c>
      <c r="AE471" s="276"/>
      <c r="AF471" s="61"/>
      <c r="AH471" s="265"/>
      <c r="AI471" s="61"/>
    </row>
    <row r="472" spans="1:35" ht="15.75">
      <c r="A472" s="106" t="s">
        <v>2711</v>
      </c>
      <c r="B472" s="3"/>
      <c r="C472" s="3"/>
      <c r="D472" s="32">
        <f t="shared" si="13"/>
        <v>2210.1999999999998</v>
      </c>
      <c r="E472" s="9">
        <v>150</v>
      </c>
      <c r="F472" s="9">
        <v>39</v>
      </c>
      <c r="G472" s="9">
        <v>83.4</v>
      </c>
      <c r="H472" s="9">
        <v>300.49999999999994</v>
      </c>
      <c r="I472" s="9">
        <v>0</v>
      </c>
      <c r="J472" s="9">
        <v>107.9</v>
      </c>
      <c r="K472" s="9">
        <v>32.5</v>
      </c>
      <c r="L472" s="9">
        <v>59.800000000000004</v>
      </c>
      <c r="M472" s="9">
        <v>0</v>
      </c>
      <c r="N472" s="9">
        <v>20.399999999999999</v>
      </c>
      <c r="O472" s="9">
        <v>250.3</v>
      </c>
      <c r="P472" s="9">
        <v>127.4</v>
      </c>
      <c r="Q472" s="9">
        <v>175.10000000000002</v>
      </c>
      <c r="R472" s="9">
        <v>51.8</v>
      </c>
      <c r="S472" s="9">
        <v>0</v>
      </c>
      <c r="T472" s="9">
        <v>0</v>
      </c>
      <c r="U472" s="9">
        <v>80.3</v>
      </c>
      <c r="V472" s="9">
        <v>149.9</v>
      </c>
      <c r="W472" s="9">
        <v>50.4</v>
      </c>
      <c r="X472" s="9">
        <v>20.599999999999998</v>
      </c>
      <c r="Y472" s="9">
        <v>108.80000000000001</v>
      </c>
      <c r="Z472" s="9">
        <v>78.8</v>
      </c>
      <c r="AA472" s="9">
        <v>236.9</v>
      </c>
      <c r="AB472" s="9">
        <v>86.4</v>
      </c>
      <c r="AC472" s="9">
        <v>0</v>
      </c>
      <c r="AD472" s="9">
        <v>0</v>
      </c>
      <c r="AE472" s="106"/>
      <c r="AF472" s="61"/>
      <c r="AH472" s="265"/>
      <c r="AI472" s="61"/>
    </row>
    <row r="473" spans="1:35" ht="15.75">
      <c r="A473" s="106" t="s">
        <v>2213</v>
      </c>
      <c r="B473" s="3"/>
      <c r="C473" s="3"/>
      <c r="D473" s="32">
        <f t="shared" si="13"/>
        <v>1088.4000000000001</v>
      </c>
      <c r="E473" s="9">
        <v>75.400000000000006</v>
      </c>
      <c r="F473" s="9">
        <v>109.9</v>
      </c>
      <c r="G473" s="9">
        <v>66.699999999999989</v>
      </c>
      <c r="H473" s="9">
        <v>128.20000000000002</v>
      </c>
      <c r="I473" s="9">
        <v>0</v>
      </c>
      <c r="J473" s="9">
        <v>88.2</v>
      </c>
      <c r="K473" s="9">
        <v>42.4</v>
      </c>
      <c r="L473" s="9">
        <v>0</v>
      </c>
      <c r="M473" s="9">
        <v>0</v>
      </c>
      <c r="N473" s="9">
        <v>97.300000000000011</v>
      </c>
      <c r="O473" s="9">
        <v>46.800000000000004</v>
      </c>
      <c r="P473" s="9">
        <v>5.2</v>
      </c>
      <c r="Q473" s="9">
        <v>84</v>
      </c>
      <c r="R473" s="9">
        <v>0</v>
      </c>
      <c r="S473" s="9">
        <v>0</v>
      </c>
      <c r="T473" s="9">
        <v>0</v>
      </c>
      <c r="U473" s="9">
        <v>23.700000000000003</v>
      </c>
      <c r="V473" s="9">
        <v>0</v>
      </c>
      <c r="W473" s="9">
        <v>58.8</v>
      </c>
      <c r="X473" s="9">
        <v>21</v>
      </c>
      <c r="Y473" s="9">
        <v>23.6</v>
      </c>
      <c r="Z473" s="9">
        <v>0</v>
      </c>
      <c r="AA473" s="9">
        <v>102.89999999999999</v>
      </c>
      <c r="AB473" s="9">
        <v>90.9</v>
      </c>
      <c r="AC473" s="9">
        <v>0</v>
      </c>
      <c r="AD473" s="9">
        <v>23.400000000000002</v>
      </c>
      <c r="AE473" s="106"/>
      <c r="AF473" s="61"/>
      <c r="AH473" s="265"/>
      <c r="AI473" s="61"/>
    </row>
    <row r="474" spans="1:35" ht="15.75">
      <c r="A474" s="106" t="s">
        <v>2703</v>
      </c>
      <c r="B474" s="3"/>
      <c r="C474" s="3"/>
      <c r="D474" s="32">
        <f t="shared" si="13"/>
        <v>1510.4</v>
      </c>
      <c r="E474" s="9">
        <v>89.1</v>
      </c>
      <c r="F474" s="9">
        <v>48.599999999999994</v>
      </c>
      <c r="G474" s="9">
        <v>54.099999999999994</v>
      </c>
      <c r="H474" s="9">
        <v>153.29999999999998</v>
      </c>
      <c r="I474" s="9">
        <v>0</v>
      </c>
      <c r="J474" s="9">
        <v>104.8</v>
      </c>
      <c r="K474" s="9">
        <v>35</v>
      </c>
      <c r="L474" s="9">
        <v>24</v>
      </c>
      <c r="M474" s="9">
        <v>35.700000000000003</v>
      </c>
      <c r="N474" s="9">
        <v>0</v>
      </c>
      <c r="O474" s="9">
        <v>57.8</v>
      </c>
      <c r="P474" s="9">
        <v>102.89999999999999</v>
      </c>
      <c r="Q474" s="9">
        <v>191.20000000000002</v>
      </c>
      <c r="R474" s="9">
        <v>44.4</v>
      </c>
      <c r="S474" s="9">
        <v>0</v>
      </c>
      <c r="T474" s="9">
        <v>0</v>
      </c>
      <c r="U474" s="9">
        <v>12.6</v>
      </c>
      <c r="V474" s="9">
        <v>124.5</v>
      </c>
      <c r="W474" s="9">
        <v>54.3</v>
      </c>
      <c r="X474" s="9">
        <v>142.80000000000001</v>
      </c>
      <c r="Y474" s="9">
        <v>22.4</v>
      </c>
      <c r="Z474" s="9">
        <v>48</v>
      </c>
      <c r="AA474" s="9">
        <v>113.39999999999999</v>
      </c>
      <c r="AB474" s="9">
        <v>32.299999999999997</v>
      </c>
      <c r="AC474" s="9">
        <v>0</v>
      </c>
      <c r="AD474" s="9">
        <v>19.2</v>
      </c>
      <c r="AE474" s="106"/>
      <c r="AF474" s="61"/>
      <c r="AH474" s="265"/>
      <c r="AI474" s="61"/>
    </row>
    <row r="475" spans="1:35" ht="15.75">
      <c r="A475" s="276" t="s">
        <v>3612</v>
      </c>
      <c r="B475" s="3"/>
      <c r="C475" s="3"/>
      <c r="D475" s="32">
        <f t="shared" si="13"/>
        <v>1658.1</v>
      </c>
      <c r="E475" s="9">
        <v>106.99999999999999</v>
      </c>
      <c r="F475" s="9">
        <v>79.600000000000009</v>
      </c>
      <c r="G475" s="9">
        <v>15.400000000000002</v>
      </c>
      <c r="H475" s="9">
        <v>134.9</v>
      </c>
      <c r="I475" s="9">
        <v>0</v>
      </c>
      <c r="J475" s="9">
        <v>59</v>
      </c>
      <c r="K475" s="9">
        <v>0</v>
      </c>
      <c r="L475" s="9">
        <v>58.2</v>
      </c>
      <c r="M475" s="9">
        <v>103.3</v>
      </c>
      <c r="N475" s="9">
        <v>54.300000000000004</v>
      </c>
      <c r="O475" s="9">
        <v>7.5</v>
      </c>
      <c r="P475" s="9">
        <v>83.7</v>
      </c>
      <c r="Q475" s="9">
        <v>154.1</v>
      </c>
      <c r="R475" s="9">
        <v>0</v>
      </c>
      <c r="S475" s="9">
        <v>0</v>
      </c>
      <c r="T475" s="9">
        <v>0</v>
      </c>
      <c r="U475" s="9">
        <v>126</v>
      </c>
      <c r="V475" s="9">
        <v>61.600000000000009</v>
      </c>
      <c r="W475" s="9">
        <v>133.30000000000001</v>
      </c>
      <c r="X475" s="9">
        <v>136.5</v>
      </c>
      <c r="Y475" s="9">
        <v>52.1</v>
      </c>
      <c r="Z475" s="9">
        <v>0</v>
      </c>
      <c r="AA475" s="9">
        <v>215.9</v>
      </c>
      <c r="AB475" s="9">
        <v>75.7</v>
      </c>
      <c r="AC475" s="9">
        <v>0</v>
      </c>
      <c r="AD475" s="9">
        <v>0</v>
      </c>
      <c r="AE475" s="276"/>
      <c r="AF475" s="61"/>
      <c r="AH475" s="265"/>
      <c r="AI475" s="61"/>
    </row>
    <row r="476" spans="1:35" ht="15.75">
      <c r="A476" s="106" t="s">
        <v>2196</v>
      </c>
      <c r="B476" s="3"/>
      <c r="C476" s="3"/>
      <c r="D476" s="32">
        <f t="shared" si="13"/>
        <v>702.59999999999991</v>
      </c>
      <c r="E476" s="9">
        <v>39.599999999999994</v>
      </c>
      <c r="F476" s="9">
        <v>68.7</v>
      </c>
      <c r="G476" s="9">
        <v>84.399999999999991</v>
      </c>
      <c r="H476" s="9">
        <v>50.400000000000006</v>
      </c>
      <c r="I476" s="9">
        <v>0</v>
      </c>
      <c r="J476" s="9">
        <v>29.700000000000003</v>
      </c>
      <c r="K476" s="9">
        <v>0</v>
      </c>
      <c r="L476" s="9">
        <v>6.6</v>
      </c>
      <c r="M476" s="9">
        <v>0</v>
      </c>
      <c r="N476" s="9">
        <v>9.3000000000000007</v>
      </c>
      <c r="O476" s="9">
        <v>0</v>
      </c>
      <c r="P476" s="9">
        <v>33</v>
      </c>
      <c r="Q476" s="9">
        <v>96.899999999999991</v>
      </c>
      <c r="R476" s="9">
        <v>0</v>
      </c>
      <c r="S476" s="9">
        <v>31.200000000000003</v>
      </c>
      <c r="T476" s="9">
        <v>0</v>
      </c>
      <c r="U476" s="9">
        <v>0</v>
      </c>
      <c r="V476" s="9">
        <v>0</v>
      </c>
      <c r="W476" s="9">
        <v>66.2</v>
      </c>
      <c r="X476" s="9">
        <v>2.8</v>
      </c>
      <c r="Y476" s="9">
        <v>50</v>
      </c>
      <c r="Z476" s="9">
        <v>0</v>
      </c>
      <c r="AA476" s="9">
        <v>106.8</v>
      </c>
      <c r="AB476" s="9">
        <v>0</v>
      </c>
      <c r="AC476" s="9">
        <v>0</v>
      </c>
      <c r="AD476" s="9">
        <v>27</v>
      </c>
      <c r="AE476" s="106"/>
      <c r="AF476" s="61"/>
      <c r="AH476" s="265"/>
      <c r="AI476" s="61"/>
    </row>
    <row r="477" spans="1:35" ht="15.75">
      <c r="A477" s="276" t="s">
        <v>3613</v>
      </c>
      <c r="B477" s="3"/>
      <c r="C477" s="3"/>
      <c r="D477" s="32">
        <f t="shared" si="13"/>
        <v>1461.2</v>
      </c>
      <c r="E477" s="9">
        <v>169.3</v>
      </c>
      <c r="F477" s="9">
        <v>40.1</v>
      </c>
      <c r="G477" s="9">
        <v>62</v>
      </c>
      <c r="H477" s="9">
        <v>172.6</v>
      </c>
      <c r="I477" s="9">
        <v>0</v>
      </c>
      <c r="J477" s="9">
        <v>106.49999999999999</v>
      </c>
      <c r="K477" s="9">
        <v>15.399999999999999</v>
      </c>
      <c r="L477" s="9">
        <v>44.3</v>
      </c>
      <c r="M477" s="9">
        <v>0</v>
      </c>
      <c r="N477" s="9">
        <v>66.2</v>
      </c>
      <c r="O477" s="9">
        <v>16.900000000000002</v>
      </c>
      <c r="P477" s="9">
        <v>64.5</v>
      </c>
      <c r="Q477" s="9">
        <v>85.7</v>
      </c>
      <c r="R477" s="9">
        <v>0</v>
      </c>
      <c r="S477" s="9">
        <v>26.400000000000002</v>
      </c>
      <c r="T477" s="9">
        <v>0</v>
      </c>
      <c r="U477" s="9">
        <v>90.2</v>
      </c>
      <c r="V477" s="9">
        <v>0</v>
      </c>
      <c r="W477" s="9">
        <v>95.7</v>
      </c>
      <c r="X477" s="9">
        <v>135.19999999999999</v>
      </c>
      <c r="Y477" s="9">
        <v>6.6</v>
      </c>
      <c r="Z477" s="9">
        <v>0</v>
      </c>
      <c r="AA477" s="9">
        <v>181.7</v>
      </c>
      <c r="AB477" s="9">
        <v>81.900000000000006</v>
      </c>
      <c r="AC477" s="9">
        <v>0</v>
      </c>
      <c r="AD477" s="9">
        <v>0</v>
      </c>
      <c r="AE477" s="276"/>
      <c r="AF477" s="61"/>
      <c r="AH477" s="265"/>
      <c r="AI477" s="61"/>
    </row>
    <row r="478" spans="1:35" ht="15.75">
      <c r="A478" s="106" t="s">
        <v>2725</v>
      </c>
      <c r="B478" s="3"/>
      <c r="C478" s="3"/>
      <c r="D478" s="32">
        <f t="shared" si="13"/>
        <v>1474.6000000000001</v>
      </c>
      <c r="E478" s="9">
        <v>103.6</v>
      </c>
      <c r="F478" s="9">
        <v>29.8</v>
      </c>
      <c r="G478" s="9">
        <v>0</v>
      </c>
      <c r="H478" s="9">
        <v>229.20000000000002</v>
      </c>
      <c r="I478" s="9">
        <v>40.700000000000003</v>
      </c>
      <c r="J478" s="9">
        <v>25.5</v>
      </c>
      <c r="K478" s="9">
        <v>0</v>
      </c>
      <c r="L478" s="9">
        <v>52.5</v>
      </c>
      <c r="M478" s="9">
        <v>31.200000000000003</v>
      </c>
      <c r="N478" s="9">
        <v>93.800000000000011</v>
      </c>
      <c r="O478" s="9">
        <v>50.4</v>
      </c>
      <c r="P478" s="9">
        <v>44.7</v>
      </c>
      <c r="Q478" s="9">
        <v>100.39999999999999</v>
      </c>
      <c r="R478" s="9">
        <v>0</v>
      </c>
      <c r="S478" s="9">
        <v>29.299999999999997</v>
      </c>
      <c r="T478" s="9">
        <v>0</v>
      </c>
      <c r="U478" s="9">
        <v>13.6</v>
      </c>
      <c r="V478" s="9">
        <v>121.2</v>
      </c>
      <c r="W478" s="9">
        <v>9</v>
      </c>
      <c r="X478" s="9">
        <v>136</v>
      </c>
      <c r="Y478" s="9">
        <v>175</v>
      </c>
      <c r="Z478" s="9">
        <v>0</v>
      </c>
      <c r="AA478" s="9">
        <v>105.8</v>
      </c>
      <c r="AB478" s="9">
        <v>51</v>
      </c>
      <c r="AC478" s="9">
        <v>11</v>
      </c>
      <c r="AD478" s="9">
        <v>20.900000000000002</v>
      </c>
      <c r="AE478" s="106"/>
      <c r="AF478" s="61"/>
      <c r="AH478" s="265"/>
      <c r="AI478" s="61"/>
    </row>
    <row r="479" spans="1:35" ht="15.75">
      <c r="A479" s="106" t="s">
        <v>704</v>
      </c>
      <c r="B479" s="3"/>
      <c r="C479" s="3"/>
      <c r="D479" s="32">
        <f t="shared" si="13"/>
        <v>1910.2999999999997</v>
      </c>
      <c r="E479" s="9">
        <v>93.2</v>
      </c>
      <c r="F479" s="9">
        <v>90.600000000000009</v>
      </c>
      <c r="G479" s="9">
        <v>20.200000000000003</v>
      </c>
      <c r="H479" s="9">
        <v>320.40000000000003</v>
      </c>
      <c r="I479" s="9">
        <v>0</v>
      </c>
      <c r="J479" s="9">
        <v>0</v>
      </c>
      <c r="K479" s="9">
        <v>1.5</v>
      </c>
      <c r="L479" s="9">
        <v>23.3</v>
      </c>
      <c r="M479" s="9">
        <v>0</v>
      </c>
      <c r="N479" s="9">
        <v>52</v>
      </c>
      <c r="O479" s="9">
        <v>220.6</v>
      </c>
      <c r="P479" s="9">
        <v>50.6</v>
      </c>
      <c r="Q479" s="9">
        <v>122.00000000000001</v>
      </c>
      <c r="R479" s="9">
        <v>48.1</v>
      </c>
      <c r="S479" s="9">
        <v>0</v>
      </c>
      <c r="T479" s="9">
        <v>0</v>
      </c>
      <c r="U479" s="9">
        <v>9.6</v>
      </c>
      <c r="V479" s="9">
        <v>141.10000000000002</v>
      </c>
      <c r="W479" s="9">
        <v>3.5999999999999996</v>
      </c>
      <c r="X479" s="9">
        <v>96</v>
      </c>
      <c r="Y479" s="9">
        <v>166.2</v>
      </c>
      <c r="Z479" s="9">
        <v>52</v>
      </c>
      <c r="AA479" s="9">
        <v>210.80000000000004</v>
      </c>
      <c r="AB479" s="9">
        <v>188.5</v>
      </c>
      <c r="AC479" s="9">
        <v>0</v>
      </c>
      <c r="AD479" s="9">
        <v>0</v>
      </c>
      <c r="AE479" s="106"/>
      <c r="AF479" s="61"/>
      <c r="AH479" s="265"/>
      <c r="AI479" s="61"/>
    </row>
    <row r="480" spans="1:35" ht="15.75">
      <c r="A480" s="106" t="s">
        <v>2724</v>
      </c>
      <c r="B480" s="3"/>
      <c r="C480" s="3"/>
      <c r="D480" s="32">
        <f t="shared" si="13"/>
        <v>1336.2</v>
      </c>
      <c r="E480" s="9">
        <v>74.3</v>
      </c>
      <c r="F480" s="9">
        <v>78.900000000000006</v>
      </c>
      <c r="G480" s="9">
        <v>80.8</v>
      </c>
      <c r="H480" s="9">
        <v>67.600000000000009</v>
      </c>
      <c r="I480" s="9">
        <v>0</v>
      </c>
      <c r="J480" s="9">
        <v>118.20000000000002</v>
      </c>
      <c r="K480" s="9">
        <v>73.400000000000006</v>
      </c>
      <c r="L480" s="9">
        <v>11.4</v>
      </c>
      <c r="M480" s="9">
        <v>46.5</v>
      </c>
      <c r="N480" s="9">
        <v>73.000000000000014</v>
      </c>
      <c r="O480" s="9">
        <v>55.8</v>
      </c>
      <c r="P480" s="9">
        <v>46.4</v>
      </c>
      <c r="Q480" s="9">
        <v>58.9</v>
      </c>
      <c r="R480" s="9">
        <v>0</v>
      </c>
      <c r="S480" s="9">
        <v>49.5</v>
      </c>
      <c r="T480" s="9">
        <v>0</v>
      </c>
      <c r="U480" s="9">
        <v>14.399999999999999</v>
      </c>
      <c r="V480" s="9">
        <v>48.400000000000006</v>
      </c>
      <c r="W480" s="9">
        <v>0</v>
      </c>
      <c r="X480" s="9">
        <v>149.30000000000001</v>
      </c>
      <c r="Y480" s="9">
        <v>14.3</v>
      </c>
      <c r="Z480" s="9">
        <v>0</v>
      </c>
      <c r="AA480" s="9">
        <v>149.20000000000002</v>
      </c>
      <c r="AB480" s="9">
        <v>125.9</v>
      </c>
      <c r="AC480" s="9">
        <v>0</v>
      </c>
      <c r="AD480" s="9">
        <v>0</v>
      </c>
      <c r="AE480" s="106"/>
      <c r="AF480" s="61"/>
      <c r="AH480" s="265"/>
      <c r="AI480" s="61"/>
    </row>
    <row r="481" spans="1:35" ht="15.75">
      <c r="A481" s="277" t="s">
        <v>2318</v>
      </c>
      <c r="B481" s="3"/>
      <c r="C481" s="3"/>
      <c r="D481" s="32">
        <f t="shared" si="13"/>
        <v>2269.1999999999998</v>
      </c>
      <c r="E481" s="9">
        <v>161.60000000000002</v>
      </c>
      <c r="F481" s="9">
        <v>71.5</v>
      </c>
      <c r="G481" s="9">
        <v>19.5</v>
      </c>
      <c r="H481" s="9">
        <v>279</v>
      </c>
      <c r="I481" s="9">
        <v>0</v>
      </c>
      <c r="J481" s="9">
        <v>93.5</v>
      </c>
      <c r="K481" s="9">
        <v>82.5</v>
      </c>
      <c r="L481" s="9">
        <v>59.800000000000004</v>
      </c>
      <c r="M481" s="9">
        <v>28.799999999999997</v>
      </c>
      <c r="N481" s="9">
        <v>4.8</v>
      </c>
      <c r="O481" s="9">
        <v>346.7</v>
      </c>
      <c r="P481" s="9">
        <v>154</v>
      </c>
      <c r="Q481" s="9">
        <v>127.39999999999999</v>
      </c>
      <c r="R481" s="9">
        <v>0</v>
      </c>
      <c r="S481" s="9">
        <v>0</v>
      </c>
      <c r="T481" s="9">
        <v>0</v>
      </c>
      <c r="U481" s="9">
        <v>82.800000000000011</v>
      </c>
      <c r="V481" s="9">
        <v>165.3</v>
      </c>
      <c r="W481" s="9">
        <v>3.9000000000000004</v>
      </c>
      <c r="X481" s="9">
        <v>104.9</v>
      </c>
      <c r="Y481" s="9">
        <v>113.60000000000001</v>
      </c>
      <c r="Z481" s="9">
        <v>0</v>
      </c>
      <c r="AA481" s="9">
        <v>225.89999999999998</v>
      </c>
      <c r="AB481" s="9">
        <v>64.5</v>
      </c>
      <c r="AC481" s="9">
        <v>0</v>
      </c>
      <c r="AD481" s="9">
        <v>79.199999999999989</v>
      </c>
      <c r="AE481" s="277"/>
      <c r="AF481" s="61"/>
      <c r="AH481" s="265"/>
      <c r="AI481" s="61"/>
    </row>
    <row r="482" spans="1:35" ht="15.75">
      <c r="A482" s="106" t="s">
        <v>3614</v>
      </c>
      <c r="B482" s="3"/>
      <c r="C482" s="3"/>
      <c r="D482" s="32">
        <f t="shared" si="13"/>
        <v>1550.2000000000003</v>
      </c>
      <c r="E482" s="9">
        <v>162.69999999999999</v>
      </c>
      <c r="F482" s="9">
        <v>17.600000000000001</v>
      </c>
      <c r="G482" s="9">
        <v>91.4</v>
      </c>
      <c r="H482" s="9">
        <v>240.09999999999997</v>
      </c>
      <c r="I482" s="9">
        <v>0</v>
      </c>
      <c r="J482" s="9">
        <v>58.7</v>
      </c>
      <c r="K482" s="9">
        <v>32.5</v>
      </c>
      <c r="L482" s="9">
        <v>120.69999999999999</v>
      </c>
      <c r="M482" s="9">
        <v>49</v>
      </c>
      <c r="N482" s="9">
        <v>34.200000000000003</v>
      </c>
      <c r="O482" s="9">
        <v>50.199999999999996</v>
      </c>
      <c r="P482" s="9">
        <v>31.200000000000003</v>
      </c>
      <c r="Q482" s="9">
        <v>156.69999999999999</v>
      </c>
      <c r="R482" s="9">
        <v>0</v>
      </c>
      <c r="S482" s="9">
        <v>0</v>
      </c>
      <c r="T482" s="9">
        <v>0</v>
      </c>
      <c r="U482" s="9">
        <v>82.3</v>
      </c>
      <c r="V482" s="9">
        <v>38.1</v>
      </c>
      <c r="W482" s="9">
        <v>66.3</v>
      </c>
      <c r="X482" s="9">
        <v>31.4</v>
      </c>
      <c r="Y482" s="9">
        <v>47.5</v>
      </c>
      <c r="Z482" s="9">
        <v>0</v>
      </c>
      <c r="AA482" s="9">
        <v>115.2</v>
      </c>
      <c r="AB482" s="9">
        <v>124.39999999999999</v>
      </c>
      <c r="AC482" s="9">
        <v>0</v>
      </c>
      <c r="AD482" s="9">
        <v>0</v>
      </c>
      <c r="AE482" s="106"/>
      <c r="AF482" s="61"/>
      <c r="AH482" s="265"/>
      <c r="AI482" s="61"/>
    </row>
    <row r="483" spans="1:35" ht="15.75">
      <c r="A483" s="106" t="s">
        <v>2707</v>
      </c>
      <c r="B483" s="3"/>
      <c r="C483" s="3"/>
      <c r="D483" s="32">
        <f t="shared" si="13"/>
        <v>2552.9999999999991</v>
      </c>
      <c r="E483" s="9">
        <v>144.70000000000002</v>
      </c>
      <c r="F483" s="9">
        <v>130.4</v>
      </c>
      <c r="G483" s="9">
        <v>104.19999999999999</v>
      </c>
      <c r="H483" s="9">
        <v>183.79999999999998</v>
      </c>
      <c r="I483" s="9">
        <v>0</v>
      </c>
      <c r="J483" s="9">
        <v>54.899999999999991</v>
      </c>
      <c r="K483" s="9">
        <v>50.8</v>
      </c>
      <c r="L483" s="9">
        <v>180.89999999999998</v>
      </c>
      <c r="M483" s="9">
        <v>26.400000000000002</v>
      </c>
      <c r="N483" s="9">
        <v>2.8</v>
      </c>
      <c r="O483" s="9">
        <v>226.29999999999998</v>
      </c>
      <c r="P483" s="9">
        <v>16.3</v>
      </c>
      <c r="Q483" s="9">
        <v>205.70000000000002</v>
      </c>
      <c r="R483" s="9">
        <v>87.699999999999989</v>
      </c>
      <c r="S483" s="9">
        <v>0</v>
      </c>
      <c r="T483" s="9">
        <v>109.19999999999999</v>
      </c>
      <c r="U483" s="9">
        <v>10.799999999999999</v>
      </c>
      <c r="V483" s="9">
        <v>210.89999999999998</v>
      </c>
      <c r="W483" s="9">
        <v>0</v>
      </c>
      <c r="X483" s="9">
        <v>183.8</v>
      </c>
      <c r="Y483" s="9">
        <v>158</v>
      </c>
      <c r="Z483" s="9">
        <v>168.2</v>
      </c>
      <c r="AA483" s="9">
        <v>158.69999999999999</v>
      </c>
      <c r="AB483" s="9">
        <v>138.5</v>
      </c>
      <c r="AC483" s="9">
        <v>0</v>
      </c>
      <c r="AD483" s="9">
        <v>0</v>
      </c>
      <c r="AE483" s="106"/>
      <c r="AF483" s="61"/>
      <c r="AH483" s="265"/>
      <c r="AI483" s="61"/>
    </row>
    <row r="484" spans="1:35" ht="15.75">
      <c r="A484" s="106" t="s">
        <v>700</v>
      </c>
      <c r="B484" s="3"/>
      <c r="C484" s="3"/>
      <c r="D484" s="32">
        <f t="shared" si="13"/>
        <v>1265.4000000000001</v>
      </c>
      <c r="E484" s="9">
        <v>74.5</v>
      </c>
      <c r="F484" s="9">
        <v>85.5</v>
      </c>
      <c r="G484" s="9">
        <v>6</v>
      </c>
      <c r="H484" s="9">
        <v>46.900000000000006</v>
      </c>
      <c r="I484" s="9">
        <v>0</v>
      </c>
      <c r="J484" s="9">
        <v>4.4000000000000004</v>
      </c>
      <c r="K484" s="9">
        <v>54.6</v>
      </c>
      <c r="L484" s="9">
        <v>11.999999999999998</v>
      </c>
      <c r="M484" s="9">
        <v>85.600000000000009</v>
      </c>
      <c r="N484" s="9">
        <v>154.5</v>
      </c>
      <c r="O484" s="9">
        <v>63.6</v>
      </c>
      <c r="P484" s="9">
        <v>77.7</v>
      </c>
      <c r="Q484" s="9">
        <v>132.69999999999999</v>
      </c>
      <c r="R484" s="9">
        <v>0</v>
      </c>
      <c r="S484" s="9">
        <v>0</v>
      </c>
      <c r="T484" s="9">
        <v>0</v>
      </c>
      <c r="U484" s="9">
        <v>13.5</v>
      </c>
      <c r="V484" s="9">
        <v>84</v>
      </c>
      <c r="W484" s="9">
        <v>9.6</v>
      </c>
      <c r="X484" s="9">
        <v>68.099999999999994</v>
      </c>
      <c r="Y484" s="9">
        <v>87.300000000000011</v>
      </c>
      <c r="Z484" s="9">
        <v>2.2000000000000002</v>
      </c>
      <c r="AA484" s="9">
        <v>68.400000000000006</v>
      </c>
      <c r="AB484" s="9">
        <v>72.599999999999994</v>
      </c>
      <c r="AC484" s="9">
        <v>50.7</v>
      </c>
      <c r="AD484" s="9">
        <v>11</v>
      </c>
      <c r="AE484" s="106"/>
      <c r="AF484" s="61"/>
      <c r="AH484" s="265"/>
      <c r="AI484" s="61"/>
    </row>
    <row r="485" spans="1:35" ht="15.75" customHeight="1">
      <c r="A485" s="276" t="s">
        <v>21</v>
      </c>
      <c r="B485" s="3"/>
      <c r="C485" s="3"/>
      <c r="D485" s="32">
        <f t="shared" si="13"/>
        <v>2234.6000000000004</v>
      </c>
      <c r="E485" s="9">
        <v>15</v>
      </c>
      <c r="F485" s="9">
        <v>127.8</v>
      </c>
      <c r="G485" s="9">
        <v>86.1</v>
      </c>
      <c r="H485" s="9">
        <v>251.1</v>
      </c>
      <c r="I485" s="9">
        <v>0</v>
      </c>
      <c r="J485" s="9">
        <v>79</v>
      </c>
      <c r="K485" s="9">
        <v>1.1000000000000001</v>
      </c>
      <c r="L485" s="9">
        <v>82.8</v>
      </c>
      <c r="M485" s="9">
        <v>31.200000000000003</v>
      </c>
      <c r="N485" s="9">
        <v>0</v>
      </c>
      <c r="O485" s="9">
        <v>205.89999999999998</v>
      </c>
      <c r="P485" s="9">
        <v>56.7</v>
      </c>
      <c r="Q485" s="9">
        <v>154.9</v>
      </c>
      <c r="R485" s="9">
        <v>80.8</v>
      </c>
      <c r="S485" s="9">
        <v>0</v>
      </c>
      <c r="T485" s="9">
        <v>85.800000000000011</v>
      </c>
      <c r="U485" s="9">
        <v>0</v>
      </c>
      <c r="V485" s="9">
        <v>146.6</v>
      </c>
      <c r="W485" s="9">
        <v>50.4</v>
      </c>
      <c r="X485" s="9">
        <v>123.2</v>
      </c>
      <c r="Y485" s="9">
        <v>93.8</v>
      </c>
      <c r="Z485" s="9">
        <v>153.69999999999999</v>
      </c>
      <c r="AA485" s="9">
        <v>242.29999999999998</v>
      </c>
      <c r="AB485" s="9">
        <v>102.8</v>
      </c>
      <c r="AC485" s="9">
        <v>0</v>
      </c>
      <c r="AD485" s="9">
        <v>63.599999999999994</v>
      </c>
      <c r="AE485" s="276"/>
      <c r="AF485" s="61"/>
      <c r="AH485" s="265"/>
      <c r="AI485" s="61"/>
    </row>
    <row r="486" spans="1:35" ht="15.75" customHeight="1">
      <c r="A486" s="106" t="s">
        <v>141</v>
      </c>
      <c r="B486" s="3"/>
      <c r="C486" s="3"/>
      <c r="D486" s="32">
        <f t="shared" si="13"/>
        <v>1905.4</v>
      </c>
      <c r="E486" s="9">
        <v>162</v>
      </c>
      <c r="F486" s="9">
        <v>129.6</v>
      </c>
      <c r="G486" s="9">
        <v>12.399999999999999</v>
      </c>
      <c r="H486" s="9">
        <v>218.3</v>
      </c>
      <c r="I486" s="9">
        <v>6.5</v>
      </c>
      <c r="J486" s="9">
        <v>227.3</v>
      </c>
      <c r="K486" s="9">
        <v>31.3</v>
      </c>
      <c r="L486" s="9">
        <v>9</v>
      </c>
      <c r="M486" s="9">
        <v>0</v>
      </c>
      <c r="N486" s="9">
        <v>39</v>
      </c>
      <c r="O486" s="9">
        <v>43.199999999999996</v>
      </c>
      <c r="P486" s="9">
        <v>47.6</v>
      </c>
      <c r="Q486" s="9">
        <v>130.39999999999998</v>
      </c>
      <c r="R486" s="9">
        <v>29.900000000000002</v>
      </c>
      <c r="S486" s="9">
        <v>0</v>
      </c>
      <c r="T486" s="9">
        <v>101.4</v>
      </c>
      <c r="U486" s="9">
        <v>69.599999999999994</v>
      </c>
      <c r="V486" s="9">
        <v>162</v>
      </c>
      <c r="W486" s="9">
        <v>0</v>
      </c>
      <c r="X486" s="9">
        <v>71.7</v>
      </c>
      <c r="Y486" s="9">
        <v>24</v>
      </c>
      <c r="Z486" s="9">
        <v>105.89999999999999</v>
      </c>
      <c r="AA486" s="9">
        <v>189.5</v>
      </c>
      <c r="AB486" s="9">
        <v>94.800000000000011</v>
      </c>
      <c r="AC486" s="9">
        <v>0</v>
      </c>
      <c r="AD486" s="9">
        <v>0</v>
      </c>
      <c r="AE486" s="106"/>
      <c r="AF486" s="61"/>
      <c r="AH486" s="265"/>
      <c r="AI486" s="61"/>
    </row>
    <row r="487" spans="1:35" ht="15.75" customHeight="1">
      <c r="A487" s="106" t="s">
        <v>2189</v>
      </c>
      <c r="B487" s="3"/>
      <c r="C487" s="3"/>
      <c r="D487" s="32">
        <f t="shared" si="13"/>
        <v>1716.3999999999994</v>
      </c>
      <c r="E487" s="9">
        <v>190.9</v>
      </c>
      <c r="F487" s="9">
        <v>112.19999999999999</v>
      </c>
      <c r="G487" s="9">
        <v>71.100000000000009</v>
      </c>
      <c r="H487" s="9">
        <v>69.699999999999989</v>
      </c>
      <c r="I487" s="9">
        <v>51.8</v>
      </c>
      <c r="J487" s="9">
        <v>109</v>
      </c>
      <c r="K487" s="9">
        <v>92.399999999999991</v>
      </c>
      <c r="L487" s="9">
        <v>7</v>
      </c>
      <c r="M487" s="9">
        <v>61.600000000000009</v>
      </c>
      <c r="N487" s="9">
        <v>75.599999999999994</v>
      </c>
      <c r="O487" s="9">
        <v>9.9</v>
      </c>
      <c r="P487" s="9">
        <v>56.8</v>
      </c>
      <c r="Q487" s="9">
        <v>76.8</v>
      </c>
      <c r="R487" s="9">
        <v>0</v>
      </c>
      <c r="S487" s="9">
        <v>9.7999999999999989</v>
      </c>
      <c r="T487" s="9">
        <v>0</v>
      </c>
      <c r="U487" s="9">
        <v>5.5</v>
      </c>
      <c r="V487" s="9">
        <v>96.6</v>
      </c>
      <c r="W487" s="9">
        <v>1.5</v>
      </c>
      <c r="X487" s="9">
        <v>171.10000000000002</v>
      </c>
      <c r="Y487" s="9">
        <v>101.80000000000001</v>
      </c>
      <c r="Z487" s="9">
        <v>2.6</v>
      </c>
      <c r="AA487" s="9">
        <v>23.199999999999996</v>
      </c>
      <c r="AB487" s="9">
        <v>176.3</v>
      </c>
      <c r="AC487" s="9">
        <v>54.599999999999994</v>
      </c>
      <c r="AD487" s="9">
        <v>88.6</v>
      </c>
      <c r="AE487" s="106"/>
      <c r="AF487" s="61"/>
      <c r="AH487" s="265"/>
      <c r="AI487" s="61"/>
    </row>
    <row r="488" spans="1:35" s="30" customFormat="1" ht="15.75" customHeight="1">
      <c r="A488" s="277" t="s">
        <v>1667</v>
      </c>
      <c r="B488" s="3"/>
      <c r="C488" s="3"/>
      <c r="D488" s="32">
        <f t="shared" si="13"/>
        <v>1574.8999999999996</v>
      </c>
      <c r="E488" s="9">
        <v>101.7</v>
      </c>
      <c r="F488" s="9">
        <v>3</v>
      </c>
      <c r="G488" s="9">
        <v>109.80000000000001</v>
      </c>
      <c r="H488" s="9">
        <v>138.30000000000001</v>
      </c>
      <c r="I488" s="9">
        <v>51.8</v>
      </c>
      <c r="J488" s="9">
        <v>114.19999999999999</v>
      </c>
      <c r="K488" s="9">
        <v>20.8</v>
      </c>
      <c r="L488" s="9">
        <v>146.5</v>
      </c>
      <c r="M488" s="9">
        <v>22</v>
      </c>
      <c r="N488" s="9">
        <v>102.89999999999999</v>
      </c>
      <c r="O488" s="9">
        <v>10.799999999999999</v>
      </c>
      <c r="P488" s="9">
        <v>46.5</v>
      </c>
      <c r="Q488" s="9">
        <v>60.4</v>
      </c>
      <c r="R488" s="9">
        <v>25.3</v>
      </c>
      <c r="S488" s="9">
        <v>9.7999999999999989</v>
      </c>
      <c r="T488" s="9">
        <v>85.800000000000011</v>
      </c>
      <c r="U488" s="9">
        <v>5.8</v>
      </c>
      <c r="V488" s="9">
        <v>108.1</v>
      </c>
      <c r="W488" s="9">
        <v>20.9</v>
      </c>
      <c r="X488" s="9">
        <v>19.600000000000001</v>
      </c>
      <c r="Y488" s="9">
        <v>57.2</v>
      </c>
      <c r="Z488" s="9">
        <v>67.100000000000009</v>
      </c>
      <c r="AA488" s="9">
        <v>42.900000000000006</v>
      </c>
      <c r="AB488" s="9">
        <v>113.29999999999998</v>
      </c>
      <c r="AC488" s="9">
        <v>17</v>
      </c>
      <c r="AD488" s="9">
        <v>73.400000000000006</v>
      </c>
      <c r="AE488" s="277"/>
      <c r="AF488" s="61"/>
      <c r="AG488"/>
      <c r="AH488" s="265"/>
      <c r="AI488" s="61"/>
    </row>
    <row r="489" spans="1:35" ht="15.75">
      <c r="A489" s="276" t="s">
        <v>3615</v>
      </c>
      <c r="B489" s="3"/>
      <c r="C489" s="3"/>
      <c r="D489" s="32">
        <f t="shared" ref="D489:D520" si="14">SUM(E489:DZ489)</f>
        <v>1245.8000000000004</v>
      </c>
      <c r="E489" s="9">
        <v>130.80000000000001</v>
      </c>
      <c r="F489" s="9">
        <v>89.4</v>
      </c>
      <c r="G489" s="9">
        <v>48.400000000000006</v>
      </c>
      <c r="H489" s="9">
        <v>187.4</v>
      </c>
      <c r="I489" s="9">
        <v>0</v>
      </c>
      <c r="J489" s="9">
        <v>31.5</v>
      </c>
      <c r="K489" s="9">
        <v>1.4</v>
      </c>
      <c r="L489" s="9">
        <v>84.800000000000011</v>
      </c>
      <c r="M489" s="9">
        <v>0</v>
      </c>
      <c r="N489" s="9">
        <v>5.5</v>
      </c>
      <c r="O489" s="9">
        <v>19.2</v>
      </c>
      <c r="P489" s="9">
        <v>47.2</v>
      </c>
      <c r="Q489" s="9">
        <v>218.20000000000005</v>
      </c>
      <c r="R489" s="9">
        <v>0</v>
      </c>
      <c r="S489" s="9">
        <v>0</v>
      </c>
      <c r="T489" s="9">
        <v>0</v>
      </c>
      <c r="U489" s="9">
        <v>92.700000000000017</v>
      </c>
      <c r="V489" s="9">
        <v>67.2</v>
      </c>
      <c r="W489" s="9">
        <v>50.400000000000006</v>
      </c>
      <c r="X489" s="9">
        <v>50.9</v>
      </c>
      <c r="Y489" s="9">
        <v>46.300000000000004</v>
      </c>
      <c r="Z489" s="9">
        <v>0</v>
      </c>
      <c r="AA489" s="9">
        <v>67</v>
      </c>
      <c r="AB489" s="9">
        <v>7.5</v>
      </c>
      <c r="AC489" s="9">
        <v>0</v>
      </c>
      <c r="AD489" s="9">
        <v>0</v>
      </c>
      <c r="AE489" s="276"/>
      <c r="AF489" s="61"/>
      <c r="AH489" s="265"/>
      <c r="AI489" s="61"/>
    </row>
    <row r="490" spans="1:35" ht="15.75">
      <c r="A490" s="106" t="s">
        <v>2718</v>
      </c>
      <c r="B490" s="3"/>
      <c r="C490" s="3"/>
      <c r="D490" s="32">
        <f t="shared" si="14"/>
        <v>1527.4</v>
      </c>
      <c r="E490" s="9">
        <v>112.19999999999999</v>
      </c>
      <c r="F490" s="9">
        <v>104.1</v>
      </c>
      <c r="G490" s="9">
        <v>19.5</v>
      </c>
      <c r="H490" s="9">
        <v>260.5</v>
      </c>
      <c r="I490" s="9">
        <v>40.700000000000003</v>
      </c>
      <c r="J490" s="9">
        <v>184.2</v>
      </c>
      <c r="K490" s="9">
        <v>7</v>
      </c>
      <c r="L490" s="9">
        <v>9.6</v>
      </c>
      <c r="M490" s="9">
        <v>7.7000000000000011</v>
      </c>
      <c r="N490" s="9">
        <v>48.800000000000004</v>
      </c>
      <c r="O490" s="9">
        <v>43.199999999999996</v>
      </c>
      <c r="P490" s="9">
        <v>49.8</v>
      </c>
      <c r="Q490" s="9">
        <v>56.7</v>
      </c>
      <c r="R490" s="9">
        <v>0</v>
      </c>
      <c r="S490" s="9">
        <v>7.7000000000000011</v>
      </c>
      <c r="T490" s="9">
        <v>0</v>
      </c>
      <c r="U490" s="9">
        <v>12.6</v>
      </c>
      <c r="V490" s="9">
        <v>177.2</v>
      </c>
      <c r="W490" s="9">
        <v>8.1</v>
      </c>
      <c r="X490" s="9">
        <v>101.4</v>
      </c>
      <c r="Y490" s="9">
        <v>23.6</v>
      </c>
      <c r="Z490" s="9">
        <v>26.599999999999998</v>
      </c>
      <c r="AA490" s="9">
        <v>163.69999999999999</v>
      </c>
      <c r="AB490" s="9">
        <v>50.400000000000006</v>
      </c>
      <c r="AC490" s="9">
        <v>11</v>
      </c>
      <c r="AD490" s="9">
        <v>1.1000000000000001</v>
      </c>
      <c r="AE490" s="106"/>
      <c r="AF490" s="61"/>
      <c r="AH490" s="265"/>
      <c r="AI490" s="61"/>
    </row>
    <row r="491" spans="1:35" ht="15.75">
      <c r="A491" s="106" t="s">
        <v>2199</v>
      </c>
      <c r="B491" s="3"/>
      <c r="C491" s="3"/>
      <c r="D491" s="32">
        <f t="shared" si="14"/>
        <v>1985.8999999999999</v>
      </c>
      <c r="E491" s="9">
        <v>126.3</v>
      </c>
      <c r="F491" s="9">
        <v>40.5</v>
      </c>
      <c r="G491" s="9">
        <v>12.5</v>
      </c>
      <c r="H491" s="9">
        <v>309.40000000000003</v>
      </c>
      <c r="I491" s="9">
        <v>0</v>
      </c>
      <c r="J491" s="9">
        <v>89.199999999999989</v>
      </c>
      <c r="K491" s="9">
        <v>31.3</v>
      </c>
      <c r="L491" s="9">
        <v>127.9</v>
      </c>
      <c r="M491" s="9">
        <v>28.799999999999997</v>
      </c>
      <c r="N491" s="9">
        <v>2.4</v>
      </c>
      <c r="O491" s="9">
        <v>278.2</v>
      </c>
      <c r="P491" s="9">
        <v>61.2</v>
      </c>
      <c r="Q491" s="9">
        <v>52.400000000000006</v>
      </c>
      <c r="R491" s="9">
        <v>51.8</v>
      </c>
      <c r="S491" s="9">
        <v>0</v>
      </c>
      <c r="T491" s="9">
        <v>0</v>
      </c>
      <c r="U491" s="9">
        <v>84.3</v>
      </c>
      <c r="V491" s="9">
        <v>65</v>
      </c>
      <c r="W491" s="9">
        <v>0</v>
      </c>
      <c r="X491" s="9">
        <v>16.8</v>
      </c>
      <c r="Y491" s="9">
        <v>188.5</v>
      </c>
      <c r="Z491" s="9">
        <v>82.6</v>
      </c>
      <c r="AA491" s="9">
        <v>252.3</v>
      </c>
      <c r="AB491" s="9">
        <v>84.5</v>
      </c>
      <c r="AC491" s="9">
        <v>0</v>
      </c>
      <c r="AD491" s="9">
        <v>0</v>
      </c>
      <c r="AE491" s="106"/>
      <c r="AF491" s="61"/>
      <c r="AH491" s="265"/>
      <c r="AI491" s="61"/>
    </row>
    <row r="492" spans="1:35" ht="15.75">
      <c r="A492" s="277" t="s">
        <v>1668</v>
      </c>
      <c r="B492" s="3"/>
      <c r="C492" s="3"/>
      <c r="D492" s="32">
        <f t="shared" si="14"/>
        <v>1610.3500000000001</v>
      </c>
      <c r="E492" s="9">
        <v>61.2</v>
      </c>
      <c r="F492" s="9">
        <v>99.9</v>
      </c>
      <c r="G492" s="9">
        <v>67.199999999999989</v>
      </c>
      <c r="H492" s="9">
        <v>108.85</v>
      </c>
      <c r="I492" s="9">
        <v>40.700000000000003</v>
      </c>
      <c r="J492" s="9">
        <v>90</v>
      </c>
      <c r="K492" s="9">
        <v>0</v>
      </c>
      <c r="L492" s="9">
        <v>102.2</v>
      </c>
      <c r="M492" s="9">
        <v>0</v>
      </c>
      <c r="N492" s="9">
        <v>42.900000000000006</v>
      </c>
      <c r="O492" s="9">
        <v>131.80000000000001</v>
      </c>
      <c r="P492" s="9">
        <v>45</v>
      </c>
      <c r="Q492" s="9">
        <v>117.6</v>
      </c>
      <c r="R492" s="9">
        <v>12.100000000000001</v>
      </c>
      <c r="S492" s="9">
        <v>7.7000000000000011</v>
      </c>
      <c r="T492" s="9">
        <v>0</v>
      </c>
      <c r="U492" s="9">
        <v>108</v>
      </c>
      <c r="V492" s="9">
        <v>1.1000000000000001</v>
      </c>
      <c r="W492" s="9">
        <v>184.8</v>
      </c>
      <c r="X492" s="9">
        <v>2.4</v>
      </c>
      <c r="Y492" s="9">
        <v>149.4</v>
      </c>
      <c r="Z492" s="9">
        <v>4.4000000000000004</v>
      </c>
      <c r="AA492" s="9">
        <v>117.9</v>
      </c>
      <c r="AB492" s="9">
        <v>103.1</v>
      </c>
      <c r="AC492" s="9">
        <v>11</v>
      </c>
      <c r="AD492" s="9">
        <v>1.1000000000000001</v>
      </c>
      <c r="AE492" s="277"/>
      <c r="AF492" s="61"/>
      <c r="AH492" s="265"/>
      <c r="AI492" s="61"/>
    </row>
    <row r="493" spans="1:35" ht="15.75">
      <c r="A493" s="276" t="s">
        <v>3616</v>
      </c>
      <c r="B493" s="3"/>
      <c r="C493" s="3"/>
      <c r="D493" s="32">
        <f t="shared" si="14"/>
        <v>1556.1</v>
      </c>
      <c r="E493" s="9">
        <v>0</v>
      </c>
      <c r="F493" s="9">
        <v>74.199999999999989</v>
      </c>
      <c r="G493" s="9">
        <v>99.800000000000011</v>
      </c>
      <c r="H493" s="9">
        <v>168.2</v>
      </c>
      <c r="I493" s="9">
        <v>0</v>
      </c>
      <c r="J493" s="9">
        <v>58.8</v>
      </c>
      <c r="K493" s="9">
        <v>32.5</v>
      </c>
      <c r="L493" s="9">
        <v>32.5</v>
      </c>
      <c r="M493" s="9">
        <v>0</v>
      </c>
      <c r="N493" s="9">
        <v>54.599999999999994</v>
      </c>
      <c r="O493" s="9">
        <v>100.80000000000001</v>
      </c>
      <c r="P493" s="9">
        <v>0</v>
      </c>
      <c r="Q493" s="9">
        <v>66.2</v>
      </c>
      <c r="R493" s="9">
        <v>25.3</v>
      </c>
      <c r="S493" s="9">
        <v>0</v>
      </c>
      <c r="T493" s="9">
        <v>85.800000000000011</v>
      </c>
      <c r="U493" s="9">
        <v>11.700000000000001</v>
      </c>
      <c r="V493" s="9">
        <v>52.8</v>
      </c>
      <c r="W493" s="9">
        <v>67.2</v>
      </c>
      <c r="X493" s="9">
        <v>141.1</v>
      </c>
      <c r="Y493" s="9">
        <v>216.79999999999998</v>
      </c>
      <c r="Z493" s="9">
        <v>67.100000000000009</v>
      </c>
      <c r="AA493" s="9">
        <v>166.7</v>
      </c>
      <c r="AB493" s="9">
        <v>34</v>
      </c>
      <c r="AC493" s="9">
        <v>0</v>
      </c>
      <c r="AD493" s="9">
        <v>0</v>
      </c>
      <c r="AE493" s="276"/>
      <c r="AF493" s="61"/>
      <c r="AH493" s="265"/>
      <c r="AI493" s="61"/>
    </row>
    <row r="494" spans="1:35" ht="15.75">
      <c r="A494" s="276" t="s">
        <v>3617</v>
      </c>
      <c r="B494" s="3"/>
      <c r="C494" s="3"/>
      <c r="D494" s="32">
        <f t="shared" si="14"/>
        <v>1360.4999999999998</v>
      </c>
      <c r="E494" s="9">
        <v>151.6</v>
      </c>
      <c r="F494" s="9">
        <v>100.60000000000001</v>
      </c>
      <c r="G494" s="9">
        <v>18.900000000000002</v>
      </c>
      <c r="H494" s="9">
        <v>234.8</v>
      </c>
      <c r="I494" s="9">
        <v>0</v>
      </c>
      <c r="J494" s="9">
        <v>119.1</v>
      </c>
      <c r="K494" s="9">
        <v>40.299999999999997</v>
      </c>
      <c r="L494" s="9">
        <v>19.700000000000003</v>
      </c>
      <c r="M494" s="9">
        <v>0</v>
      </c>
      <c r="N494" s="9">
        <v>5.6</v>
      </c>
      <c r="O494" s="9">
        <v>52.000000000000007</v>
      </c>
      <c r="P494" s="9">
        <v>71</v>
      </c>
      <c r="Q494" s="9">
        <v>133.69999999999999</v>
      </c>
      <c r="R494" s="9">
        <v>48.1</v>
      </c>
      <c r="S494" s="9">
        <v>0</v>
      </c>
      <c r="T494" s="9">
        <v>0</v>
      </c>
      <c r="U494" s="9">
        <v>20.5</v>
      </c>
      <c r="V494" s="9">
        <v>79.7</v>
      </c>
      <c r="W494" s="9">
        <v>3.3000000000000003</v>
      </c>
      <c r="X494" s="9">
        <v>20.599999999999998</v>
      </c>
      <c r="Y494" s="9">
        <v>27.7</v>
      </c>
      <c r="Z494" s="9">
        <v>52</v>
      </c>
      <c r="AA494" s="9">
        <v>114.10000000000001</v>
      </c>
      <c r="AB494" s="9">
        <v>47.2</v>
      </c>
      <c r="AC494" s="9">
        <v>0</v>
      </c>
      <c r="AD494" s="9">
        <v>0</v>
      </c>
      <c r="AE494" s="276"/>
      <c r="AF494" s="61"/>
      <c r="AH494" s="265"/>
      <c r="AI494" s="61"/>
    </row>
    <row r="495" spans="1:35" ht="15.75">
      <c r="A495" s="106" t="s">
        <v>667</v>
      </c>
      <c r="B495" s="3"/>
      <c r="C495" s="3"/>
      <c r="D495" s="32">
        <f t="shared" si="14"/>
        <v>2134</v>
      </c>
      <c r="E495" s="9">
        <v>124.39999999999999</v>
      </c>
      <c r="F495" s="9">
        <v>107.6</v>
      </c>
      <c r="G495" s="9">
        <v>47.599999999999994</v>
      </c>
      <c r="H495" s="9">
        <v>204.29999999999998</v>
      </c>
      <c r="I495" s="9">
        <v>0</v>
      </c>
      <c r="J495" s="9">
        <v>98.300000000000011</v>
      </c>
      <c r="K495" s="9">
        <v>45</v>
      </c>
      <c r="L495" s="9">
        <v>7</v>
      </c>
      <c r="M495" s="9">
        <v>0</v>
      </c>
      <c r="N495" s="9">
        <v>2.4</v>
      </c>
      <c r="O495" s="9">
        <v>109.2</v>
      </c>
      <c r="P495" s="9">
        <v>10.8</v>
      </c>
      <c r="Q495" s="9">
        <v>52</v>
      </c>
      <c r="R495" s="9">
        <v>90</v>
      </c>
      <c r="S495" s="9">
        <v>77</v>
      </c>
      <c r="T495" s="9">
        <v>117</v>
      </c>
      <c r="U495" s="9">
        <v>35.9</v>
      </c>
      <c r="V495" s="9">
        <v>212.89999999999998</v>
      </c>
      <c r="W495" s="9">
        <v>3.9000000000000004</v>
      </c>
      <c r="X495" s="9">
        <v>103</v>
      </c>
      <c r="Y495" s="9">
        <v>103.1</v>
      </c>
      <c r="Z495" s="9">
        <v>174.3</v>
      </c>
      <c r="AA495" s="9">
        <v>261.09999999999997</v>
      </c>
      <c r="AB495" s="9">
        <v>73</v>
      </c>
      <c r="AC495" s="9">
        <v>0</v>
      </c>
      <c r="AD495" s="9">
        <v>74.199999999999989</v>
      </c>
      <c r="AE495" s="106"/>
      <c r="AF495" s="61"/>
      <c r="AH495" s="265"/>
      <c r="AI495" s="61"/>
    </row>
    <row r="496" spans="1:35" ht="15.75">
      <c r="A496" s="106" t="s">
        <v>2198</v>
      </c>
      <c r="B496" s="3"/>
      <c r="C496" s="3"/>
      <c r="D496" s="32">
        <f t="shared" si="14"/>
        <v>2177.3000000000002</v>
      </c>
      <c r="E496" s="9">
        <v>256.3</v>
      </c>
      <c r="F496" s="9">
        <v>114</v>
      </c>
      <c r="G496" s="9">
        <v>32.799999999999997</v>
      </c>
      <c r="H496" s="9">
        <v>267.09999999999997</v>
      </c>
      <c r="I496" s="9">
        <v>0</v>
      </c>
      <c r="J496" s="9">
        <v>74.399999999999991</v>
      </c>
      <c r="K496" s="9">
        <v>27.500000000000004</v>
      </c>
      <c r="L496" s="9">
        <v>67.2</v>
      </c>
      <c r="M496" s="9">
        <v>36</v>
      </c>
      <c r="N496" s="9">
        <v>19.100000000000001</v>
      </c>
      <c r="O496" s="9">
        <v>236.79999999999998</v>
      </c>
      <c r="P496" s="9">
        <v>59.7</v>
      </c>
      <c r="Q496" s="9">
        <v>90.1</v>
      </c>
      <c r="R496" s="9">
        <v>55.5</v>
      </c>
      <c r="S496" s="9">
        <v>84</v>
      </c>
      <c r="T496" s="9">
        <v>0</v>
      </c>
      <c r="U496" s="9">
        <v>73.600000000000009</v>
      </c>
      <c r="V496" s="9">
        <v>59</v>
      </c>
      <c r="W496" s="9">
        <v>0</v>
      </c>
      <c r="X496" s="9">
        <v>180.20000000000002</v>
      </c>
      <c r="Y496" s="9">
        <v>142.4</v>
      </c>
      <c r="Z496" s="9">
        <v>86.6</v>
      </c>
      <c r="AA496" s="9">
        <v>119.69999999999999</v>
      </c>
      <c r="AB496" s="9">
        <v>95.3</v>
      </c>
      <c r="AC496" s="9">
        <v>0</v>
      </c>
      <c r="AD496" s="9">
        <v>0</v>
      </c>
      <c r="AE496" s="106"/>
      <c r="AF496" s="61"/>
      <c r="AH496" s="265"/>
      <c r="AI496" s="61"/>
    </row>
    <row r="497" spans="1:35" ht="15.75">
      <c r="A497" s="106" t="s">
        <v>2205</v>
      </c>
      <c r="B497" s="3"/>
      <c r="C497" s="3"/>
      <c r="D497" s="32">
        <f t="shared" si="14"/>
        <v>1464.6999999999998</v>
      </c>
      <c r="E497" s="9">
        <v>150.4</v>
      </c>
      <c r="F497" s="9">
        <v>97.800000000000011</v>
      </c>
      <c r="G497" s="9">
        <v>0</v>
      </c>
      <c r="H497" s="9">
        <v>161.80000000000001</v>
      </c>
      <c r="I497" s="9">
        <v>0</v>
      </c>
      <c r="J497" s="9">
        <v>49.2</v>
      </c>
      <c r="K497" s="9">
        <v>150.70000000000002</v>
      </c>
      <c r="L497" s="9">
        <v>37.999999999999993</v>
      </c>
      <c r="M497" s="9">
        <v>22</v>
      </c>
      <c r="N497" s="9">
        <v>14.200000000000001</v>
      </c>
      <c r="O497" s="9">
        <v>69.599999999999994</v>
      </c>
      <c r="P497" s="9">
        <v>29.700000000000003</v>
      </c>
      <c r="Q497" s="9">
        <v>38.9</v>
      </c>
      <c r="R497" s="9">
        <v>15.399999999999999</v>
      </c>
      <c r="S497" s="9">
        <v>21.599999999999998</v>
      </c>
      <c r="T497" s="9">
        <v>0</v>
      </c>
      <c r="U497" s="9">
        <v>12.6</v>
      </c>
      <c r="V497" s="9">
        <v>0</v>
      </c>
      <c r="W497" s="9">
        <v>1.4</v>
      </c>
      <c r="X497" s="9">
        <v>155.1</v>
      </c>
      <c r="Y497" s="9">
        <v>40.300000000000004</v>
      </c>
      <c r="Z497" s="9">
        <v>5.6</v>
      </c>
      <c r="AA497" s="9">
        <v>212.5</v>
      </c>
      <c r="AB497" s="9">
        <v>117.50000000000001</v>
      </c>
      <c r="AC497" s="9">
        <v>40.599999999999994</v>
      </c>
      <c r="AD497" s="9">
        <v>19.8</v>
      </c>
      <c r="AE497" s="106"/>
      <c r="AF497" s="61"/>
      <c r="AH497" s="265"/>
      <c r="AI497" s="61"/>
    </row>
    <row r="498" spans="1:35" ht="15.75">
      <c r="A498" s="106" t="s">
        <v>668</v>
      </c>
      <c r="B498" s="3"/>
      <c r="C498" s="3"/>
      <c r="D498" s="32">
        <f t="shared" si="14"/>
        <v>2086.5</v>
      </c>
      <c r="E498" s="9">
        <v>36.799999999999997</v>
      </c>
      <c r="F498" s="9">
        <v>55.2</v>
      </c>
      <c r="G498" s="9">
        <v>63.7</v>
      </c>
      <c r="H498" s="9">
        <v>142.20000000000002</v>
      </c>
      <c r="I498" s="9">
        <v>0</v>
      </c>
      <c r="J498" s="9">
        <v>5.6</v>
      </c>
      <c r="K498" s="9">
        <v>10.4</v>
      </c>
      <c r="L498" s="9">
        <v>114.5</v>
      </c>
      <c r="M498" s="9">
        <v>35.599999999999994</v>
      </c>
      <c r="N498" s="9">
        <v>26.5</v>
      </c>
      <c r="O498" s="9">
        <v>191.1</v>
      </c>
      <c r="P498" s="9">
        <v>53.4</v>
      </c>
      <c r="Q498" s="9">
        <v>73.400000000000006</v>
      </c>
      <c r="R498" s="9">
        <v>0</v>
      </c>
      <c r="S498" s="9">
        <v>0</v>
      </c>
      <c r="T498" s="9">
        <v>0</v>
      </c>
      <c r="U498" s="9">
        <v>93.59999999999998</v>
      </c>
      <c r="V498" s="9">
        <v>70</v>
      </c>
      <c r="W498" s="9">
        <v>170.60000000000002</v>
      </c>
      <c r="X498" s="9">
        <v>221.10000000000002</v>
      </c>
      <c r="Y498" s="9">
        <v>227.8</v>
      </c>
      <c r="Z498" s="9">
        <v>2.4</v>
      </c>
      <c r="AA498" s="9">
        <v>216.4</v>
      </c>
      <c r="AB498" s="9">
        <v>60.5</v>
      </c>
      <c r="AC498" s="9">
        <v>42.599999999999994</v>
      </c>
      <c r="AD498" s="9">
        <v>173.1</v>
      </c>
      <c r="AE498" s="106"/>
      <c r="AF498" s="61"/>
      <c r="AH498" s="265"/>
      <c r="AI498" s="61"/>
    </row>
    <row r="499" spans="1:35" ht="15.75">
      <c r="A499" s="106" t="s">
        <v>3618</v>
      </c>
      <c r="B499" s="3"/>
      <c r="C499" s="3"/>
      <c r="D499" s="32">
        <f t="shared" si="14"/>
        <v>1828.8999999999999</v>
      </c>
      <c r="E499" s="9">
        <v>120.6</v>
      </c>
      <c r="F499" s="9">
        <v>127.7</v>
      </c>
      <c r="G499" s="9">
        <v>11.2</v>
      </c>
      <c r="H499" s="9">
        <v>235.7</v>
      </c>
      <c r="I499" s="9">
        <v>0</v>
      </c>
      <c r="J499" s="9">
        <v>29.700000000000003</v>
      </c>
      <c r="K499" s="9">
        <v>0</v>
      </c>
      <c r="L499" s="9">
        <v>92.9</v>
      </c>
      <c r="M499" s="9">
        <v>54.400000000000006</v>
      </c>
      <c r="N499" s="9">
        <v>47.9</v>
      </c>
      <c r="O499" s="9">
        <v>0</v>
      </c>
      <c r="P499" s="9">
        <v>156.1</v>
      </c>
      <c r="Q499" s="9">
        <v>178.8</v>
      </c>
      <c r="R499" s="9">
        <v>0</v>
      </c>
      <c r="S499" s="9">
        <v>0</v>
      </c>
      <c r="T499" s="9">
        <v>0</v>
      </c>
      <c r="U499" s="9">
        <v>79.2</v>
      </c>
      <c r="V499" s="9">
        <v>1.3</v>
      </c>
      <c r="W499" s="9">
        <v>98</v>
      </c>
      <c r="X499" s="9">
        <v>111.6</v>
      </c>
      <c r="Y499" s="9">
        <v>103.19999999999999</v>
      </c>
      <c r="Z499" s="9">
        <v>0</v>
      </c>
      <c r="AA499" s="9">
        <v>247.69999999999996</v>
      </c>
      <c r="AB499" s="9">
        <v>111.29999999999998</v>
      </c>
      <c r="AC499" s="9">
        <v>0</v>
      </c>
      <c r="AD499" s="9">
        <v>21.599999999999998</v>
      </c>
      <c r="AE499" s="106"/>
      <c r="AF499" s="61"/>
      <c r="AH499" s="265"/>
      <c r="AI499" s="61"/>
    </row>
    <row r="500" spans="1:35" ht="15.75">
      <c r="A500" s="277" t="s">
        <v>23</v>
      </c>
      <c r="B500" s="3"/>
      <c r="C500" s="3"/>
      <c r="D500" s="32">
        <f t="shared" si="14"/>
        <v>1320.3999999999999</v>
      </c>
      <c r="E500" s="9">
        <v>95.2</v>
      </c>
      <c r="F500" s="9">
        <v>25.599999999999998</v>
      </c>
      <c r="G500" s="9">
        <v>133.30000000000001</v>
      </c>
      <c r="H500" s="9">
        <v>146.80000000000001</v>
      </c>
      <c r="I500" s="9">
        <v>0</v>
      </c>
      <c r="J500" s="9">
        <v>0</v>
      </c>
      <c r="K500" s="9">
        <v>85.6</v>
      </c>
      <c r="L500" s="9">
        <v>5.1000000000000005</v>
      </c>
      <c r="M500" s="9">
        <v>124</v>
      </c>
      <c r="N500" s="9">
        <v>47.800000000000004</v>
      </c>
      <c r="O500" s="9">
        <v>15.8</v>
      </c>
      <c r="P500" s="9">
        <v>55</v>
      </c>
      <c r="Q500" s="9">
        <v>29</v>
      </c>
      <c r="R500" s="9">
        <v>0</v>
      </c>
      <c r="S500" s="9">
        <v>47.1</v>
      </c>
      <c r="T500" s="9">
        <v>0</v>
      </c>
      <c r="U500" s="9">
        <v>7.1999999999999993</v>
      </c>
      <c r="V500" s="9">
        <v>42</v>
      </c>
      <c r="W500" s="9">
        <v>70.3</v>
      </c>
      <c r="X500" s="9">
        <v>2.6</v>
      </c>
      <c r="Y500" s="9">
        <v>33.5</v>
      </c>
      <c r="Z500" s="9">
        <v>0</v>
      </c>
      <c r="AA500" s="9">
        <v>188.4</v>
      </c>
      <c r="AB500" s="9">
        <v>102.3</v>
      </c>
      <c r="AC500" s="9">
        <v>63.8</v>
      </c>
      <c r="AD500" s="9">
        <v>0</v>
      </c>
      <c r="AE500" s="277"/>
      <c r="AF500" s="61"/>
      <c r="AH500" s="265"/>
      <c r="AI500" s="61"/>
    </row>
    <row r="501" spans="1:35" ht="15.75">
      <c r="A501" s="277" t="s">
        <v>25</v>
      </c>
      <c r="B501" s="3"/>
      <c r="C501" s="3"/>
      <c r="D501" s="32">
        <f t="shared" si="14"/>
        <v>2002.3</v>
      </c>
      <c r="E501" s="9">
        <v>168.4</v>
      </c>
      <c r="F501" s="9">
        <v>98.7</v>
      </c>
      <c r="G501" s="9">
        <v>30</v>
      </c>
      <c r="H501" s="9">
        <v>263.3</v>
      </c>
      <c r="I501" s="9">
        <v>0</v>
      </c>
      <c r="J501" s="9">
        <v>129.80000000000001</v>
      </c>
      <c r="K501" s="9">
        <v>26.400000000000002</v>
      </c>
      <c r="L501" s="9">
        <v>64.900000000000006</v>
      </c>
      <c r="M501" s="9">
        <v>0</v>
      </c>
      <c r="N501" s="9">
        <v>54.599999999999994</v>
      </c>
      <c r="O501" s="9">
        <v>47.599999999999994</v>
      </c>
      <c r="P501" s="9">
        <v>156</v>
      </c>
      <c r="Q501" s="9">
        <v>54.5</v>
      </c>
      <c r="R501" s="9">
        <v>40.700000000000003</v>
      </c>
      <c r="S501" s="9">
        <v>0</v>
      </c>
      <c r="T501" s="9">
        <v>0</v>
      </c>
      <c r="U501" s="9">
        <v>1.2</v>
      </c>
      <c r="V501" s="9">
        <v>272.8</v>
      </c>
      <c r="W501" s="9">
        <v>0</v>
      </c>
      <c r="X501" s="9">
        <v>141.79999999999998</v>
      </c>
      <c r="Y501" s="9">
        <v>42.5</v>
      </c>
      <c r="Z501" s="9">
        <v>68.7</v>
      </c>
      <c r="AA501" s="9">
        <v>212.10000000000002</v>
      </c>
      <c r="AB501" s="9">
        <v>128.29999999999998</v>
      </c>
      <c r="AC501" s="9">
        <v>0</v>
      </c>
      <c r="AD501" s="9">
        <v>0</v>
      </c>
      <c r="AE501" s="277"/>
      <c r="AF501" s="61"/>
      <c r="AH501" s="265"/>
      <c r="AI501" s="61"/>
    </row>
    <row r="502" spans="1:35" ht="15.75">
      <c r="A502" s="106" t="s">
        <v>2704</v>
      </c>
      <c r="B502" s="3"/>
      <c r="C502" s="3"/>
      <c r="D502" s="32">
        <f t="shared" si="14"/>
        <v>1824.8999999999996</v>
      </c>
      <c r="E502" s="9">
        <v>113.7</v>
      </c>
      <c r="F502" s="9">
        <v>39</v>
      </c>
      <c r="G502" s="9">
        <v>57.2</v>
      </c>
      <c r="H502" s="9">
        <v>200.7</v>
      </c>
      <c r="I502" s="9">
        <v>55.5</v>
      </c>
      <c r="J502" s="9">
        <v>45.900000000000006</v>
      </c>
      <c r="K502" s="9">
        <v>45.8</v>
      </c>
      <c r="L502" s="9">
        <v>32.5</v>
      </c>
      <c r="M502" s="9">
        <v>9.7999999999999989</v>
      </c>
      <c r="N502" s="9">
        <v>127.80000000000001</v>
      </c>
      <c r="O502" s="9">
        <v>56.4</v>
      </c>
      <c r="P502" s="9">
        <v>0</v>
      </c>
      <c r="Q502" s="9">
        <v>170.9</v>
      </c>
      <c r="R502" s="9">
        <v>55.5</v>
      </c>
      <c r="S502" s="9">
        <v>10.5</v>
      </c>
      <c r="T502" s="9">
        <v>0</v>
      </c>
      <c r="U502" s="9">
        <v>24.6</v>
      </c>
      <c r="V502" s="9">
        <v>149.5</v>
      </c>
      <c r="W502" s="9">
        <v>59.1</v>
      </c>
      <c r="X502" s="9">
        <v>131.39999999999998</v>
      </c>
      <c r="Y502" s="9">
        <v>37.099999999999994</v>
      </c>
      <c r="Z502" s="9">
        <v>60</v>
      </c>
      <c r="AA502" s="9">
        <v>197.4</v>
      </c>
      <c r="AB502" s="9">
        <v>64.8</v>
      </c>
      <c r="AC502" s="9">
        <v>58.5</v>
      </c>
      <c r="AD502" s="9">
        <v>21.3</v>
      </c>
      <c r="AE502" s="106"/>
      <c r="AF502" s="61"/>
      <c r="AH502" s="265"/>
      <c r="AI502" s="61"/>
    </row>
    <row r="503" spans="1:35" ht="15.75">
      <c r="A503" s="105" t="s">
        <v>1343</v>
      </c>
      <c r="B503" s="3"/>
      <c r="C503" s="3"/>
      <c r="D503" s="32">
        <f t="shared" si="14"/>
        <v>1758.9999999999995</v>
      </c>
      <c r="E503" s="9">
        <v>197.70000000000002</v>
      </c>
      <c r="F503" s="9">
        <v>76.8</v>
      </c>
      <c r="G503" s="9">
        <v>19.599999999999998</v>
      </c>
      <c r="H503" s="9">
        <v>89.999999999999986</v>
      </c>
      <c r="I503" s="9">
        <v>64.8</v>
      </c>
      <c r="J503" s="9">
        <v>167.8</v>
      </c>
      <c r="K503" s="9">
        <v>50.2</v>
      </c>
      <c r="L503" s="9">
        <v>8.8000000000000007</v>
      </c>
      <c r="M503" s="9">
        <v>56.8</v>
      </c>
      <c r="N503" s="9">
        <v>0</v>
      </c>
      <c r="O503" s="9">
        <v>54.800000000000004</v>
      </c>
      <c r="P503" s="9">
        <v>43.8</v>
      </c>
      <c r="Q503" s="9">
        <v>124.7</v>
      </c>
      <c r="R503" s="9">
        <v>51.8</v>
      </c>
      <c r="S503" s="9">
        <v>199.8</v>
      </c>
      <c r="T503" s="9">
        <v>0</v>
      </c>
      <c r="U503" s="9">
        <v>20.5</v>
      </c>
      <c r="V503" s="9">
        <v>36.6</v>
      </c>
      <c r="W503" s="9">
        <v>3.3000000000000003</v>
      </c>
      <c r="X503" s="9">
        <v>124.2</v>
      </c>
      <c r="Y503" s="9">
        <v>71.999999999999986</v>
      </c>
      <c r="Z503" s="9">
        <v>56</v>
      </c>
      <c r="AA503" s="9">
        <v>96.3</v>
      </c>
      <c r="AB503" s="9">
        <v>102.1</v>
      </c>
      <c r="AC503" s="9">
        <v>40.599999999999994</v>
      </c>
      <c r="AD503" s="9">
        <v>0</v>
      </c>
      <c r="AE503" s="457"/>
      <c r="AF503" s="61"/>
      <c r="AH503" s="265"/>
      <c r="AI503" s="61"/>
    </row>
    <row r="504" spans="1:35" ht="15.75">
      <c r="A504" s="105" t="s">
        <v>1345</v>
      </c>
      <c r="B504" s="3"/>
      <c r="C504" s="3"/>
      <c r="D504" s="32">
        <f t="shared" si="14"/>
        <v>1954</v>
      </c>
      <c r="E504" s="9">
        <v>77.3</v>
      </c>
      <c r="F504" s="9">
        <v>79.5</v>
      </c>
      <c r="G504" s="9">
        <v>72</v>
      </c>
      <c r="H504" s="9">
        <v>195</v>
      </c>
      <c r="I504" s="9">
        <v>0</v>
      </c>
      <c r="J504" s="9">
        <v>31.900000000000002</v>
      </c>
      <c r="K504" s="9">
        <v>37.299999999999997</v>
      </c>
      <c r="L504" s="9">
        <v>104.7</v>
      </c>
      <c r="M504" s="9">
        <v>54.8</v>
      </c>
      <c r="N504" s="9">
        <v>60.7</v>
      </c>
      <c r="O504" s="9">
        <v>98.8</v>
      </c>
      <c r="P504" s="9">
        <v>41.1</v>
      </c>
      <c r="Q504" s="9">
        <v>154.69999999999999</v>
      </c>
      <c r="R504" s="9">
        <v>75.7</v>
      </c>
      <c r="S504" s="9">
        <v>0</v>
      </c>
      <c r="T504" s="9">
        <v>93.6</v>
      </c>
      <c r="U504" s="9">
        <v>11.2</v>
      </c>
      <c r="V504" s="9">
        <v>72.8</v>
      </c>
      <c r="W504" s="9">
        <v>63</v>
      </c>
      <c r="X504" s="9">
        <v>122.50000000000001</v>
      </c>
      <c r="Y504" s="9">
        <v>49.1</v>
      </c>
      <c r="Z504" s="9">
        <v>149.9</v>
      </c>
      <c r="AA504" s="9">
        <v>153.80000000000001</v>
      </c>
      <c r="AB504" s="9">
        <v>64.400000000000006</v>
      </c>
      <c r="AC504" s="9">
        <v>31.900000000000002</v>
      </c>
      <c r="AD504" s="9">
        <v>58.300000000000004</v>
      </c>
      <c r="AE504" s="457"/>
      <c r="AF504" s="61"/>
      <c r="AH504" s="265"/>
      <c r="AI504" s="61"/>
    </row>
    <row r="505" spans="1:35" ht="15.75">
      <c r="A505" s="106" t="s">
        <v>2705</v>
      </c>
      <c r="B505" s="3"/>
      <c r="C505" s="3"/>
      <c r="D505" s="32">
        <f t="shared" si="14"/>
        <v>1830.3</v>
      </c>
      <c r="E505" s="9">
        <v>103.5</v>
      </c>
      <c r="F505" s="9">
        <v>81.400000000000006</v>
      </c>
      <c r="G505" s="9">
        <v>0</v>
      </c>
      <c r="H505" s="9">
        <v>294.39999999999998</v>
      </c>
      <c r="I505" s="9">
        <v>11.2</v>
      </c>
      <c r="J505" s="9">
        <v>122.6</v>
      </c>
      <c r="K505" s="9">
        <v>25.5</v>
      </c>
      <c r="L505" s="9">
        <v>153.4</v>
      </c>
      <c r="M505" s="9">
        <v>31.200000000000003</v>
      </c>
      <c r="N505" s="9">
        <v>196.5</v>
      </c>
      <c r="O505" s="9">
        <v>79.2</v>
      </c>
      <c r="P505" s="9">
        <v>16.100000000000001</v>
      </c>
      <c r="Q505" s="9">
        <v>169.4</v>
      </c>
      <c r="R505" s="9">
        <v>0</v>
      </c>
      <c r="S505" s="9">
        <v>0</v>
      </c>
      <c r="T505" s="9">
        <v>0</v>
      </c>
      <c r="U505" s="9">
        <v>26.400000000000002</v>
      </c>
      <c r="V505" s="9">
        <v>178</v>
      </c>
      <c r="W505" s="9">
        <v>0</v>
      </c>
      <c r="X505" s="9">
        <v>17.8</v>
      </c>
      <c r="Y505" s="9">
        <v>32.4</v>
      </c>
      <c r="Z505" s="9">
        <v>0</v>
      </c>
      <c r="AA505" s="9">
        <v>199.8</v>
      </c>
      <c r="AB505" s="9">
        <v>48</v>
      </c>
      <c r="AC505" s="9">
        <v>43.5</v>
      </c>
      <c r="AD505" s="9">
        <v>0</v>
      </c>
      <c r="AE505" s="106"/>
      <c r="AF505" s="61"/>
      <c r="AH505" s="265"/>
      <c r="AI505" s="61"/>
    </row>
    <row r="506" spans="1:35" ht="15.75">
      <c r="A506" s="276" t="s">
        <v>3619</v>
      </c>
      <c r="B506" s="3"/>
      <c r="C506" s="3"/>
      <c r="D506" s="32">
        <f t="shared" si="14"/>
        <v>1457.8999999999999</v>
      </c>
      <c r="E506" s="9">
        <v>43.7</v>
      </c>
      <c r="F506" s="9">
        <v>151.80000000000001</v>
      </c>
      <c r="G506" s="9">
        <v>61.599999999999994</v>
      </c>
      <c r="H506" s="9">
        <v>159.69999999999999</v>
      </c>
      <c r="I506" s="9">
        <v>0</v>
      </c>
      <c r="J506" s="9">
        <v>153.70000000000002</v>
      </c>
      <c r="K506" s="9">
        <v>23.5</v>
      </c>
      <c r="L506" s="9">
        <v>7</v>
      </c>
      <c r="M506" s="9">
        <v>0</v>
      </c>
      <c r="N506" s="9">
        <v>37.799999999999997</v>
      </c>
      <c r="O506" s="9">
        <v>54</v>
      </c>
      <c r="P506" s="9">
        <v>59.300000000000004</v>
      </c>
      <c r="Q506" s="9">
        <v>144.9</v>
      </c>
      <c r="R506" s="9">
        <v>29.900000000000002</v>
      </c>
      <c r="S506" s="9">
        <v>0</v>
      </c>
      <c r="T506" s="9">
        <v>101.4</v>
      </c>
      <c r="U506" s="9">
        <v>8.8000000000000007</v>
      </c>
      <c r="V506" s="9">
        <v>52.8</v>
      </c>
      <c r="W506" s="9">
        <v>67.3</v>
      </c>
      <c r="X506" s="9">
        <v>2.4</v>
      </c>
      <c r="Y506" s="9">
        <v>40.5</v>
      </c>
      <c r="Z506" s="9">
        <v>79.3</v>
      </c>
      <c r="AA506" s="9">
        <v>115.8</v>
      </c>
      <c r="AB506" s="9">
        <v>30.8</v>
      </c>
      <c r="AC506" s="9">
        <v>31.900000000000002</v>
      </c>
      <c r="AD506" s="9">
        <v>0</v>
      </c>
      <c r="AE506" s="276"/>
      <c r="AF506" s="61"/>
      <c r="AH506" s="265"/>
      <c r="AI506" s="61"/>
    </row>
    <row r="507" spans="1:35" ht="15.75">
      <c r="A507" s="276" t="s">
        <v>3620</v>
      </c>
      <c r="B507" s="3"/>
      <c r="C507" s="3"/>
      <c r="D507" s="32">
        <f t="shared" si="14"/>
        <v>1728.5999999999997</v>
      </c>
      <c r="E507" s="9">
        <v>81.5</v>
      </c>
      <c r="F507" s="9">
        <v>84.1</v>
      </c>
      <c r="G507" s="9">
        <v>52.800000000000004</v>
      </c>
      <c r="H507" s="9">
        <v>259.10000000000002</v>
      </c>
      <c r="I507" s="9">
        <v>0</v>
      </c>
      <c r="J507" s="9">
        <v>12</v>
      </c>
      <c r="K507" s="9">
        <v>62.8</v>
      </c>
      <c r="L507" s="9">
        <v>0</v>
      </c>
      <c r="M507" s="9">
        <v>28</v>
      </c>
      <c r="N507" s="9">
        <v>58.600000000000009</v>
      </c>
      <c r="O507" s="9">
        <v>91.6</v>
      </c>
      <c r="P507" s="9">
        <v>88.8</v>
      </c>
      <c r="Q507" s="9">
        <v>187.79999999999998</v>
      </c>
      <c r="R507" s="9">
        <v>48.1</v>
      </c>
      <c r="S507" s="9">
        <v>0</v>
      </c>
      <c r="T507" s="9">
        <v>0</v>
      </c>
      <c r="U507" s="9">
        <v>10.799999999999999</v>
      </c>
      <c r="V507" s="9">
        <v>22.8</v>
      </c>
      <c r="W507" s="9">
        <v>47.6</v>
      </c>
      <c r="X507" s="9">
        <v>120.60000000000001</v>
      </c>
      <c r="Y507" s="9">
        <v>74.400000000000006</v>
      </c>
      <c r="Z507" s="9">
        <v>52</v>
      </c>
      <c r="AA507" s="9">
        <v>201</v>
      </c>
      <c r="AB507" s="9">
        <v>119</v>
      </c>
      <c r="AC507" s="9">
        <v>0</v>
      </c>
      <c r="AD507" s="9">
        <v>25.2</v>
      </c>
      <c r="AE507" s="276"/>
      <c r="AF507" s="61"/>
      <c r="AH507" s="265"/>
      <c r="AI507" s="61"/>
    </row>
    <row r="508" spans="1:35" ht="15.75">
      <c r="A508" s="106" t="s">
        <v>2194</v>
      </c>
      <c r="B508" s="3"/>
      <c r="C508" s="3"/>
      <c r="D508" s="32">
        <f t="shared" si="14"/>
        <v>1168.7</v>
      </c>
      <c r="E508" s="9">
        <v>95.5</v>
      </c>
      <c r="F508" s="9">
        <v>183.6</v>
      </c>
      <c r="G508" s="9">
        <v>14.2</v>
      </c>
      <c r="H508" s="9">
        <v>136.9</v>
      </c>
      <c r="I508" s="9">
        <v>0</v>
      </c>
      <c r="J508" s="9">
        <v>99.7</v>
      </c>
      <c r="K508" s="9">
        <v>9</v>
      </c>
      <c r="L508" s="9">
        <v>9.7000000000000011</v>
      </c>
      <c r="M508" s="9">
        <v>24</v>
      </c>
      <c r="N508" s="9">
        <v>2.4</v>
      </c>
      <c r="O508" s="9">
        <v>0</v>
      </c>
      <c r="P508" s="9">
        <v>32.4</v>
      </c>
      <c r="Q508" s="9">
        <v>60.9</v>
      </c>
      <c r="R508" s="9">
        <v>0</v>
      </c>
      <c r="S508" s="9">
        <v>0</v>
      </c>
      <c r="T508" s="9">
        <v>0</v>
      </c>
      <c r="U508" s="9">
        <v>0</v>
      </c>
      <c r="V508" s="9">
        <v>89.300000000000011</v>
      </c>
      <c r="W508" s="9">
        <v>0</v>
      </c>
      <c r="X508" s="9">
        <v>20</v>
      </c>
      <c r="Y508" s="9">
        <v>58.8</v>
      </c>
      <c r="Z508" s="9">
        <v>0</v>
      </c>
      <c r="AA508" s="9">
        <v>132.6</v>
      </c>
      <c r="AB508" s="9">
        <v>142.5</v>
      </c>
      <c r="AC508" s="9">
        <v>34.799999999999997</v>
      </c>
      <c r="AD508" s="9">
        <v>22.4</v>
      </c>
      <c r="AE508" s="106"/>
      <c r="AF508" s="61"/>
      <c r="AH508" s="265"/>
      <c r="AI508" s="61"/>
    </row>
    <row r="509" spans="1:35" ht="15.75">
      <c r="A509" s="106" t="s">
        <v>651</v>
      </c>
      <c r="B509" s="3"/>
      <c r="C509" s="3"/>
      <c r="D509" s="32">
        <f t="shared" si="14"/>
        <v>1658.1</v>
      </c>
      <c r="E509" s="9">
        <v>94.4</v>
      </c>
      <c r="F509" s="9">
        <v>147.20000000000002</v>
      </c>
      <c r="G509" s="9">
        <v>24.200000000000003</v>
      </c>
      <c r="H509" s="9">
        <v>236.69999999999996</v>
      </c>
      <c r="I509" s="9">
        <v>0</v>
      </c>
      <c r="J509" s="9">
        <v>129.10000000000002</v>
      </c>
      <c r="K509" s="9">
        <v>37.5</v>
      </c>
      <c r="L509" s="9">
        <v>81.900000000000006</v>
      </c>
      <c r="M509" s="9">
        <v>0</v>
      </c>
      <c r="N509" s="9">
        <v>1.2</v>
      </c>
      <c r="O509" s="9">
        <v>58.4</v>
      </c>
      <c r="P509" s="9">
        <v>96</v>
      </c>
      <c r="Q509" s="9">
        <v>116.3</v>
      </c>
      <c r="R509" s="9">
        <v>40.700000000000003</v>
      </c>
      <c r="S509" s="9">
        <v>0</v>
      </c>
      <c r="T509" s="9">
        <v>0</v>
      </c>
      <c r="U509" s="9">
        <v>24.299999999999997</v>
      </c>
      <c r="V509" s="9">
        <v>16.799999999999997</v>
      </c>
      <c r="W509" s="9">
        <v>19.200000000000003</v>
      </c>
      <c r="X509" s="9">
        <v>124.80000000000001</v>
      </c>
      <c r="Y509" s="9">
        <v>22.4</v>
      </c>
      <c r="Z509" s="9">
        <v>64.900000000000006</v>
      </c>
      <c r="AA509" s="9">
        <v>231.6</v>
      </c>
      <c r="AB509" s="9">
        <v>90.5</v>
      </c>
      <c r="AC509" s="9">
        <v>0</v>
      </c>
      <c r="AD509" s="9">
        <v>0</v>
      </c>
      <c r="AE509" s="106"/>
      <c r="AF509" s="61"/>
      <c r="AH509" s="265"/>
      <c r="AI509" s="61"/>
    </row>
    <row r="510" spans="1:35" ht="15.75">
      <c r="A510" s="106" t="s">
        <v>682</v>
      </c>
      <c r="B510" s="3"/>
      <c r="C510" s="3"/>
      <c r="D510" s="32">
        <f t="shared" si="14"/>
        <v>2045.1999999999998</v>
      </c>
      <c r="E510" s="9">
        <v>124.69999999999999</v>
      </c>
      <c r="F510" s="9">
        <v>46.8</v>
      </c>
      <c r="G510" s="9">
        <v>111.60000000000001</v>
      </c>
      <c r="H510" s="9">
        <v>155.6</v>
      </c>
      <c r="I510" s="9">
        <v>0</v>
      </c>
      <c r="J510" s="9">
        <v>43.5</v>
      </c>
      <c r="K510" s="9">
        <v>63.8</v>
      </c>
      <c r="L510" s="9">
        <v>1.1000000000000001</v>
      </c>
      <c r="M510" s="9">
        <v>0</v>
      </c>
      <c r="N510" s="9">
        <v>2.2000000000000002</v>
      </c>
      <c r="O510" s="9">
        <v>99.199999999999989</v>
      </c>
      <c r="P510" s="9">
        <v>61.8</v>
      </c>
      <c r="Q510" s="9">
        <v>72.600000000000009</v>
      </c>
      <c r="R510" s="9">
        <v>77.099999999999994</v>
      </c>
      <c r="S510" s="9">
        <v>105</v>
      </c>
      <c r="T510" s="9">
        <v>85.800000000000011</v>
      </c>
      <c r="U510" s="9">
        <v>33</v>
      </c>
      <c r="V510" s="9">
        <v>213.6</v>
      </c>
      <c r="W510" s="9">
        <v>54.6</v>
      </c>
      <c r="X510" s="9">
        <v>103.3</v>
      </c>
      <c r="Y510" s="9">
        <v>136.20000000000002</v>
      </c>
      <c r="Z510" s="9">
        <v>163.30000000000001</v>
      </c>
      <c r="AA510" s="9">
        <v>115.89999999999999</v>
      </c>
      <c r="AB510" s="9">
        <v>174.5</v>
      </c>
      <c r="AC510" s="9">
        <v>0</v>
      </c>
      <c r="AD510" s="9">
        <v>0</v>
      </c>
      <c r="AE510" s="106"/>
      <c r="AF510" s="61"/>
      <c r="AH510" s="265"/>
      <c r="AI510" s="61"/>
    </row>
    <row r="511" spans="1:35" ht="15.75">
      <c r="A511" s="106" t="s">
        <v>2700</v>
      </c>
      <c r="B511" s="3"/>
      <c r="C511" s="3"/>
      <c r="D511" s="32">
        <f t="shared" si="14"/>
        <v>1891.2000000000003</v>
      </c>
      <c r="E511" s="9">
        <v>115.1</v>
      </c>
      <c r="F511" s="9">
        <v>99.199999999999989</v>
      </c>
      <c r="G511" s="9">
        <v>5.9</v>
      </c>
      <c r="H511" s="9">
        <v>173.50000000000003</v>
      </c>
      <c r="I511" s="9">
        <v>0</v>
      </c>
      <c r="J511" s="9">
        <v>100.5</v>
      </c>
      <c r="K511" s="9">
        <v>17.600000000000001</v>
      </c>
      <c r="L511" s="9">
        <v>70.600000000000009</v>
      </c>
      <c r="M511" s="9">
        <v>68.2</v>
      </c>
      <c r="N511" s="9">
        <v>6</v>
      </c>
      <c r="O511" s="9">
        <v>159.5</v>
      </c>
      <c r="P511" s="9">
        <v>152.69999999999999</v>
      </c>
      <c r="Q511" s="9">
        <v>96</v>
      </c>
      <c r="R511" s="9">
        <v>44.4</v>
      </c>
      <c r="S511" s="9">
        <v>0</v>
      </c>
      <c r="T511" s="9">
        <v>0</v>
      </c>
      <c r="U511" s="9">
        <v>100.8</v>
      </c>
      <c r="V511" s="9">
        <v>90.4</v>
      </c>
      <c r="W511" s="9">
        <v>120.89999999999999</v>
      </c>
      <c r="X511" s="9">
        <v>116.8</v>
      </c>
      <c r="Y511" s="9">
        <v>116.10000000000001</v>
      </c>
      <c r="Z511" s="9">
        <v>48</v>
      </c>
      <c r="AA511" s="9">
        <v>180.39999999999998</v>
      </c>
      <c r="AB511" s="9">
        <v>8.6</v>
      </c>
      <c r="AC511" s="9">
        <v>0</v>
      </c>
      <c r="AD511" s="9">
        <v>0</v>
      </c>
      <c r="AE511" s="106"/>
      <c r="AF511" s="61"/>
      <c r="AH511" s="265"/>
      <c r="AI511" s="61"/>
    </row>
    <row r="512" spans="1:35" ht="15.75">
      <c r="A512" s="106" t="s">
        <v>2726</v>
      </c>
      <c r="B512" s="3"/>
      <c r="C512" s="3"/>
      <c r="D512" s="32">
        <f t="shared" si="14"/>
        <v>1931.1000000000001</v>
      </c>
      <c r="E512" s="9">
        <v>58.8</v>
      </c>
      <c r="F512" s="9">
        <v>127.3</v>
      </c>
      <c r="G512" s="9">
        <v>79.8</v>
      </c>
      <c r="H512" s="9">
        <v>126.39999999999998</v>
      </c>
      <c r="I512" s="9">
        <v>0</v>
      </c>
      <c r="J512" s="9">
        <v>74</v>
      </c>
      <c r="K512" s="9">
        <v>0</v>
      </c>
      <c r="L512" s="9">
        <v>144.6</v>
      </c>
      <c r="M512" s="9">
        <v>61.2</v>
      </c>
      <c r="N512" s="9">
        <v>16.2</v>
      </c>
      <c r="O512" s="9">
        <v>75.900000000000006</v>
      </c>
      <c r="P512" s="9">
        <v>94.5</v>
      </c>
      <c r="Q512" s="9">
        <v>195.4</v>
      </c>
      <c r="R512" s="9">
        <v>0</v>
      </c>
      <c r="S512" s="9">
        <v>0</v>
      </c>
      <c r="T512" s="9">
        <v>0</v>
      </c>
      <c r="U512" s="9">
        <v>116.4</v>
      </c>
      <c r="V512" s="9">
        <v>89.800000000000011</v>
      </c>
      <c r="W512" s="9">
        <v>184.8</v>
      </c>
      <c r="X512" s="9">
        <v>89.8</v>
      </c>
      <c r="Y512" s="9">
        <v>235.50000000000003</v>
      </c>
      <c r="Z512" s="9">
        <v>0</v>
      </c>
      <c r="AA512" s="9">
        <v>77.000000000000014</v>
      </c>
      <c r="AB512" s="9">
        <v>46</v>
      </c>
      <c r="AC512" s="9">
        <v>37.700000000000003</v>
      </c>
      <c r="AD512" s="9">
        <v>0</v>
      </c>
      <c r="AE512" s="106"/>
      <c r="AF512" s="61"/>
      <c r="AH512" s="265"/>
      <c r="AI512" s="61"/>
    </row>
    <row r="513" spans="1:35" ht="15.75">
      <c r="A513" s="276" t="s">
        <v>3621</v>
      </c>
      <c r="B513" s="3"/>
      <c r="C513" s="3"/>
      <c r="D513" s="32">
        <f t="shared" si="14"/>
        <v>1075.5999999999999</v>
      </c>
      <c r="E513" s="9">
        <v>52.899999999999991</v>
      </c>
      <c r="F513" s="9">
        <v>40.5</v>
      </c>
      <c r="G513" s="9">
        <v>39.800000000000004</v>
      </c>
      <c r="H513" s="9">
        <v>168.29999999999998</v>
      </c>
      <c r="I513" s="9">
        <v>0</v>
      </c>
      <c r="J513" s="9">
        <v>77.599999999999994</v>
      </c>
      <c r="K513" s="9">
        <v>23.1</v>
      </c>
      <c r="L513" s="9">
        <v>5.5</v>
      </c>
      <c r="M513" s="9">
        <v>111.8</v>
      </c>
      <c r="N513" s="9">
        <v>63.6</v>
      </c>
      <c r="O513" s="9">
        <v>9.6</v>
      </c>
      <c r="P513" s="9">
        <v>87.8</v>
      </c>
      <c r="Q513" s="9">
        <v>47.7</v>
      </c>
      <c r="R513" s="9">
        <v>0</v>
      </c>
      <c r="S513" s="9">
        <v>0</v>
      </c>
      <c r="T513" s="9">
        <v>0</v>
      </c>
      <c r="U513" s="9">
        <v>0</v>
      </c>
      <c r="V513" s="9">
        <v>55.3</v>
      </c>
      <c r="W513" s="9">
        <v>14</v>
      </c>
      <c r="X513" s="9">
        <v>21.8</v>
      </c>
      <c r="Y513" s="9">
        <v>69.3</v>
      </c>
      <c r="Z513" s="9">
        <v>0</v>
      </c>
      <c r="AA513" s="9">
        <v>120.39999999999999</v>
      </c>
      <c r="AB513" s="9">
        <v>49.599999999999994</v>
      </c>
      <c r="AC513" s="9">
        <v>17</v>
      </c>
      <c r="AD513" s="9">
        <v>0</v>
      </c>
      <c r="AE513" s="276"/>
      <c r="AF513" s="61"/>
      <c r="AH513" s="265"/>
      <c r="AI513" s="61"/>
    </row>
    <row r="514" spans="1:35" ht="15.75">
      <c r="A514" s="276" t="s">
        <v>3622</v>
      </c>
      <c r="B514" s="3"/>
      <c r="C514" s="3"/>
      <c r="D514" s="32">
        <f t="shared" si="14"/>
        <v>1847.7499999999998</v>
      </c>
      <c r="E514" s="9">
        <v>78.8</v>
      </c>
      <c r="F514" s="9">
        <v>35.1</v>
      </c>
      <c r="G514" s="9">
        <v>49.7</v>
      </c>
      <c r="H514" s="9">
        <v>237.29999999999995</v>
      </c>
      <c r="I514" s="9">
        <v>55.5</v>
      </c>
      <c r="J514" s="9">
        <v>0</v>
      </c>
      <c r="K514" s="9">
        <v>49.3</v>
      </c>
      <c r="L514" s="9">
        <v>34.5</v>
      </c>
      <c r="M514" s="9">
        <v>54.400000000000006</v>
      </c>
      <c r="N514" s="9">
        <v>141.69999999999999</v>
      </c>
      <c r="O514" s="9">
        <v>62.1</v>
      </c>
      <c r="P514" s="9">
        <v>48.5</v>
      </c>
      <c r="Q514" s="9">
        <v>141.5</v>
      </c>
      <c r="R514" s="9">
        <v>0</v>
      </c>
      <c r="S514" s="9">
        <v>10.5</v>
      </c>
      <c r="T514" s="9">
        <v>0</v>
      </c>
      <c r="U514" s="9">
        <v>108.60000000000001</v>
      </c>
      <c r="V514" s="9">
        <v>0</v>
      </c>
      <c r="W514" s="9">
        <v>174.10000000000002</v>
      </c>
      <c r="X514" s="9">
        <v>42.8</v>
      </c>
      <c r="Y514" s="9">
        <v>202</v>
      </c>
      <c r="Z514" s="9">
        <v>0</v>
      </c>
      <c r="AA514" s="9">
        <v>171.59999999999997</v>
      </c>
      <c r="AB514" s="9">
        <v>113.44999999999999</v>
      </c>
      <c r="AC514" s="9">
        <v>15</v>
      </c>
      <c r="AD514" s="9">
        <v>21.3</v>
      </c>
      <c r="AE514" s="276"/>
      <c r="AF514" s="61"/>
      <c r="AH514" s="265"/>
      <c r="AI514" s="61"/>
    </row>
    <row r="515" spans="1:35" ht="15.75">
      <c r="A515" s="106" t="s">
        <v>154</v>
      </c>
      <c r="B515" s="3"/>
      <c r="C515" s="3"/>
      <c r="D515" s="32">
        <f t="shared" si="14"/>
        <v>1901.5000000000002</v>
      </c>
      <c r="E515" s="9">
        <v>116.10000000000001</v>
      </c>
      <c r="F515" s="9">
        <v>124.6</v>
      </c>
      <c r="G515" s="9">
        <v>73.8</v>
      </c>
      <c r="H515" s="9">
        <v>207.89999999999995</v>
      </c>
      <c r="I515" s="9">
        <v>0</v>
      </c>
      <c r="J515" s="9">
        <v>43.5</v>
      </c>
      <c r="K515" s="9">
        <v>28.800000000000004</v>
      </c>
      <c r="L515" s="9">
        <v>55.199999999999996</v>
      </c>
      <c r="M515" s="9">
        <v>26.400000000000002</v>
      </c>
      <c r="N515" s="9">
        <v>6</v>
      </c>
      <c r="O515" s="9">
        <v>218.6</v>
      </c>
      <c r="P515" s="9">
        <v>125</v>
      </c>
      <c r="Q515" s="9">
        <v>126.8</v>
      </c>
      <c r="R515" s="9">
        <v>48.1</v>
      </c>
      <c r="S515" s="9">
        <v>0</v>
      </c>
      <c r="T515" s="9">
        <v>0</v>
      </c>
      <c r="U515" s="9">
        <v>11.200000000000001</v>
      </c>
      <c r="V515" s="9">
        <v>114.8</v>
      </c>
      <c r="W515" s="9">
        <v>50.4</v>
      </c>
      <c r="X515" s="9">
        <v>27.500000000000004</v>
      </c>
      <c r="Y515" s="9">
        <v>100.2</v>
      </c>
      <c r="Z515" s="9">
        <v>52</v>
      </c>
      <c r="AA515" s="9">
        <v>231.7</v>
      </c>
      <c r="AB515" s="9">
        <v>112.9</v>
      </c>
      <c r="AC515" s="9">
        <v>0</v>
      </c>
      <c r="AD515" s="9">
        <v>0</v>
      </c>
      <c r="AE515" s="106"/>
      <c r="AF515" s="61"/>
      <c r="AH515" s="265"/>
      <c r="AI515" s="61"/>
    </row>
    <row r="516" spans="1:35" ht="15.75">
      <c r="A516" s="106" t="s">
        <v>2206</v>
      </c>
      <c r="B516" s="3"/>
      <c r="C516" s="3"/>
      <c r="D516" s="32">
        <f t="shared" si="14"/>
        <v>1481.0000000000002</v>
      </c>
      <c r="E516" s="9">
        <v>72.600000000000009</v>
      </c>
      <c r="F516" s="9">
        <v>79.7</v>
      </c>
      <c r="G516" s="9">
        <v>135.80000000000001</v>
      </c>
      <c r="H516" s="9">
        <v>124.19999999999999</v>
      </c>
      <c r="I516" s="9">
        <v>0</v>
      </c>
      <c r="J516" s="9">
        <v>105</v>
      </c>
      <c r="K516" s="9">
        <v>37.5</v>
      </c>
      <c r="L516" s="9">
        <v>0</v>
      </c>
      <c r="M516" s="9">
        <v>0</v>
      </c>
      <c r="N516" s="9">
        <v>5.6</v>
      </c>
      <c r="O516" s="9">
        <v>54</v>
      </c>
      <c r="P516" s="9">
        <v>10.199999999999999</v>
      </c>
      <c r="Q516" s="9">
        <v>128.69999999999999</v>
      </c>
      <c r="R516" s="9">
        <v>29.900000000000002</v>
      </c>
      <c r="S516" s="9">
        <v>0</v>
      </c>
      <c r="T516" s="9">
        <v>101.4</v>
      </c>
      <c r="U516" s="9">
        <v>38.200000000000003</v>
      </c>
      <c r="V516" s="9">
        <v>126.8</v>
      </c>
      <c r="W516" s="9">
        <v>66.900000000000006</v>
      </c>
      <c r="X516" s="9">
        <v>23.8</v>
      </c>
      <c r="Y516" s="9">
        <v>51.7</v>
      </c>
      <c r="Z516" s="9">
        <v>105.89999999999999</v>
      </c>
      <c r="AA516" s="9">
        <v>112</v>
      </c>
      <c r="AB516" s="9">
        <v>45.9</v>
      </c>
      <c r="AC516" s="9">
        <v>0</v>
      </c>
      <c r="AD516" s="9">
        <v>25.2</v>
      </c>
      <c r="AE516" s="106"/>
      <c r="AF516" s="61"/>
      <c r="AH516" s="265"/>
      <c r="AI516" s="61"/>
    </row>
    <row r="517" spans="1:35" ht="15.75">
      <c r="A517" s="106" t="s">
        <v>669</v>
      </c>
      <c r="B517" s="3"/>
      <c r="C517" s="3"/>
      <c r="D517" s="32">
        <f t="shared" si="14"/>
        <v>2081.3000000000002</v>
      </c>
      <c r="E517" s="9">
        <v>79.8</v>
      </c>
      <c r="F517" s="9">
        <v>83.800000000000011</v>
      </c>
      <c r="G517" s="9">
        <v>94.4</v>
      </c>
      <c r="H517" s="9">
        <v>156.1</v>
      </c>
      <c r="I517" s="9">
        <v>4.4000000000000004</v>
      </c>
      <c r="J517" s="9">
        <v>106.60000000000001</v>
      </c>
      <c r="K517" s="9">
        <v>69.699999999999989</v>
      </c>
      <c r="L517" s="9">
        <v>0</v>
      </c>
      <c r="M517" s="9">
        <v>0</v>
      </c>
      <c r="N517" s="9">
        <v>27.5</v>
      </c>
      <c r="O517" s="9">
        <v>181.4</v>
      </c>
      <c r="P517" s="9">
        <v>49.4</v>
      </c>
      <c r="Q517" s="9">
        <v>24</v>
      </c>
      <c r="R517" s="9">
        <v>84</v>
      </c>
      <c r="S517" s="9">
        <v>24.200000000000003</v>
      </c>
      <c r="T517" s="9">
        <v>109.19999999999999</v>
      </c>
      <c r="U517" s="9">
        <v>15.9</v>
      </c>
      <c r="V517" s="9">
        <v>177</v>
      </c>
      <c r="W517" s="9">
        <v>0</v>
      </c>
      <c r="X517" s="9">
        <v>42.4</v>
      </c>
      <c r="Y517" s="9">
        <v>135.69999999999999</v>
      </c>
      <c r="Z517" s="9">
        <v>168</v>
      </c>
      <c r="AA517" s="9">
        <v>177.8</v>
      </c>
      <c r="AB517" s="9">
        <v>156.19999999999999</v>
      </c>
      <c r="AC517" s="9">
        <v>34.300000000000004</v>
      </c>
      <c r="AD517" s="9">
        <v>79.5</v>
      </c>
      <c r="AE517" s="106"/>
      <c r="AF517" s="61"/>
      <c r="AH517" s="265"/>
      <c r="AI517" s="61"/>
    </row>
    <row r="518" spans="1:35" ht="15.75">
      <c r="A518" s="106" t="s">
        <v>2715</v>
      </c>
      <c r="B518" s="3"/>
      <c r="C518" s="3"/>
      <c r="D518" s="32">
        <f t="shared" si="14"/>
        <v>1752.7999999999997</v>
      </c>
      <c r="E518" s="9">
        <v>117.2</v>
      </c>
      <c r="F518" s="9">
        <v>147.20000000000002</v>
      </c>
      <c r="G518" s="9">
        <v>81.400000000000006</v>
      </c>
      <c r="H518" s="9">
        <v>222.2</v>
      </c>
      <c r="I518" s="9">
        <v>0</v>
      </c>
      <c r="J518" s="9">
        <v>131.9</v>
      </c>
      <c r="K518" s="9">
        <v>35</v>
      </c>
      <c r="L518" s="9">
        <v>81.900000000000006</v>
      </c>
      <c r="M518" s="9">
        <v>0</v>
      </c>
      <c r="N518" s="9">
        <v>15.599999999999998</v>
      </c>
      <c r="O518" s="9">
        <v>153.6</v>
      </c>
      <c r="P518" s="9">
        <v>57.6</v>
      </c>
      <c r="Q518" s="9">
        <v>120</v>
      </c>
      <c r="R518" s="9">
        <v>0</v>
      </c>
      <c r="S518" s="9">
        <v>0</v>
      </c>
      <c r="T518" s="9">
        <v>0</v>
      </c>
      <c r="U518" s="9">
        <v>23.6</v>
      </c>
      <c r="V518" s="9">
        <v>14.399999999999999</v>
      </c>
      <c r="W518" s="9">
        <v>69.599999999999994</v>
      </c>
      <c r="X518" s="9">
        <v>21.999999999999996</v>
      </c>
      <c r="Y518" s="9">
        <v>99</v>
      </c>
      <c r="Z518" s="9">
        <v>20.900000000000002</v>
      </c>
      <c r="AA518" s="9">
        <v>238.6</v>
      </c>
      <c r="AB518" s="9">
        <v>101.10000000000001</v>
      </c>
      <c r="AC518" s="9">
        <v>0</v>
      </c>
      <c r="AD518" s="9">
        <v>0</v>
      </c>
      <c r="AE518" s="106"/>
      <c r="AF518" s="61"/>
      <c r="AH518" s="265"/>
      <c r="AI518" s="61"/>
    </row>
    <row r="519" spans="1:35" ht="15.75">
      <c r="A519" s="276" t="s">
        <v>142</v>
      </c>
      <c r="B519" s="3"/>
      <c r="C519" s="3"/>
      <c r="D519" s="32">
        <f t="shared" si="14"/>
        <v>2398.5499999999997</v>
      </c>
      <c r="E519" s="9">
        <v>83.5</v>
      </c>
      <c r="F519" s="9">
        <v>77.800000000000011</v>
      </c>
      <c r="G519" s="9">
        <v>89</v>
      </c>
      <c r="H519" s="9">
        <v>248.79999999999998</v>
      </c>
      <c r="I519" s="9">
        <v>0</v>
      </c>
      <c r="J519" s="9">
        <v>155.60000000000002</v>
      </c>
      <c r="K519" s="9">
        <v>32.5</v>
      </c>
      <c r="L519" s="9">
        <v>143.1</v>
      </c>
      <c r="M519" s="9">
        <v>0</v>
      </c>
      <c r="N519" s="9">
        <v>18</v>
      </c>
      <c r="O519" s="9">
        <v>212.8</v>
      </c>
      <c r="P519" s="9">
        <v>47.5</v>
      </c>
      <c r="Q519" s="9">
        <v>162.35</v>
      </c>
      <c r="R519" s="9">
        <v>83.1</v>
      </c>
      <c r="S519" s="9">
        <v>0</v>
      </c>
      <c r="T519" s="9">
        <v>93.6</v>
      </c>
      <c r="U519" s="9">
        <v>13.900000000000002</v>
      </c>
      <c r="V519" s="9">
        <v>212.70000000000005</v>
      </c>
      <c r="W519" s="9">
        <v>63.599999999999994</v>
      </c>
      <c r="X519" s="9">
        <v>20.599999999999998</v>
      </c>
      <c r="Y519" s="9">
        <v>95</v>
      </c>
      <c r="Z519" s="9">
        <v>161.69999999999999</v>
      </c>
      <c r="AA519" s="9">
        <v>286.2</v>
      </c>
      <c r="AB519" s="9">
        <v>97.199999999999989</v>
      </c>
      <c r="AC519" s="9">
        <v>0</v>
      </c>
      <c r="AD519" s="9">
        <v>0</v>
      </c>
      <c r="AE519" s="276"/>
      <c r="AF519" s="61"/>
      <c r="AH519" s="265"/>
      <c r="AI519" s="61"/>
    </row>
    <row r="520" spans="1:35" ht="15.75">
      <c r="A520" s="105" t="s">
        <v>1349</v>
      </c>
      <c r="B520" s="3"/>
      <c r="C520" s="3"/>
      <c r="D520" s="32">
        <f t="shared" si="14"/>
        <v>1585.1</v>
      </c>
      <c r="E520" s="9">
        <v>99.6</v>
      </c>
      <c r="F520" s="9">
        <v>126</v>
      </c>
      <c r="G520" s="9">
        <v>74</v>
      </c>
      <c r="H520" s="9">
        <v>243</v>
      </c>
      <c r="I520" s="9">
        <v>0</v>
      </c>
      <c r="J520" s="9">
        <v>80.099999999999994</v>
      </c>
      <c r="K520" s="9">
        <v>1.4</v>
      </c>
      <c r="L520" s="9">
        <v>52.800000000000004</v>
      </c>
      <c r="M520" s="9">
        <v>28.799999999999997</v>
      </c>
      <c r="N520" s="9">
        <v>0</v>
      </c>
      <c r="O520" s="9">
        <v>85.1</v>
      </c>
      <c r="P520" s="9">
        <v>62.6</v>
      </c>
      <c r="Q520" s="9">
        <v>169.5</v>
      </c>
      <c r="R520" s="9">
        <v>51.8</v>
      </c>
      <c r="S520" s="9">
        <v>0</v>
      </c>
      <c r="T520" s="9">
        <v>0</v>
      </c>
      <c r="U520" s="9">
        <v>0</v>
      </c>
      <c r="V520" s="9">
        <v>86.2</v>
      </c>
      <c r="W520" s="9">
        <v>59.800000000000004</v>
      </c>
      <c r="X520" s="9">
        <v>132.19999999999999</v>
      </c>
      <c r="Y520" s="9">
        <v>36.799999999999997</v>
      </c>
      <c r="Z520" s="9">
        <v>56</v>
      </c>
      <c r="AA520" s="9">
        <v>103.30000000000001</v>
      </c>
      <c r="AB520" s="9">
        <v>36.1</v>
      </c>
      <c r="AC520" s="9">
        <v>0</v>
      </c>
      <c r="AD520" s="9">
        <v>0</v>
      </c>
      <c r="AE520" s="457"/>
      <c r="AF520" s="61"/>
      <c r="AH520" s="265"/>
      <c r="AI520" s="61"/>
    </row>
    <row r="521" spans="1:35" ht="15.75">
      <c r="A521" s="106" t="s">
        <v>683</v>
      </c>
      <c r="B521" s="3"/>
      <c r="C521" s="3"/>
      <c r="D521" s="32">
        <f t="shared" ref="D521:D552" si="15">SUM(E521:DZ521)</f>
        <v>1865.7999999999997</v>
      </c>
      <c r="E521" s="9">
        <v>160.80000000000001</v>
      </c>
      <c r="F521" s="9">
        <v>169.8</v>
      </c>
      <c r="G521" s="9">
        <v>58.7</v>
      </c>
      <c r="H521" s="9">
        <v>278</v>
      </c>
      <c r="I521" s="9">
        <v>0</v>
      </c>
      <c r="J521" s="9">
        <v>99.3</v>
      </c>
      <c r="K521" s="9">
        <v>54.2</v>
      </c>
      <c r="L521" s="9">
        <v>29.900000000000002</v>
      </c>
      <c r="M521" s="9">
        <v>0</v>
      </c>
      <c r="N521" s="9">
        <v>80.699999999999989</v>
      </c>
      <c r="O521" s="9">
        <v>93.6</v>
      </c>
      <c r="P521" s="9">
        <v>139</v>
      </c>
      <c r="Q521" s="9">
        <v>139.1</v>
      </c>
      <c r="R521" s="9">
        <v>0</v>
      </c>
      <c r="S521" s="9">
        <v>0</v>
      </c>
      <c r="T521" s="9">
        <v>0</v>
      </c>
      <c r="U521" s="9">
        <v>12.6</v>
      </c>
      <c r="V521" s="9">
        <v>89.2</v>
      </c>
      <c r="W521" s="9">
        <v>55.1</v>
      </c>
      <c r="X521" s="9">
        <v>57.399999999999991</v>
      </c>
      <c r="Y521" s="9">
        <v>45.1</v>
      </c>
      <c r="Z521" s="9">
        <v>20.900000000000002</v>
      </c>
      <c r="AA521" s="9">
        <v>219.5</v>
      </c>
      <c r="AB521" s="9">
        <v>62.900000000000006</v>
      </c>
      <c r="AC521" s="9">
        <v>0</v>
      </c>
      <c r="AD521" s="9">
        <v>0</v>
      </c>
      <c r="AE521" s="106"/>
      <c r="AF521" s="61"/>
      <c r="AH521" s="265"/>
      <c r="AI521" s="61"/>
    </row>
    <row r="522" spans="1:35" ht="15.75">
      <c r="A522" s="106" t="s">
        <v>2716</v>
      </c>
      <c r="B522" s="3"/>
      <c r="C522" s="3"/>
      <c r="D522" s="32">
        <f t="shared" si="15"/>
        <v>1453.1000000000001</v>
      </c>
      <c r="E522" s="9">
        <v>15.8</v>
      </c>
      <c r="F522" s="9">
        <v>89</v>
      </c>
      <c r="G522" s="9">
        <v>53.600000000000009</v>
      </c>
      <c r="H522" s="9">
        <v>224.8</v>
      </c>
      <c r="I522" s="9">
        <v>0</v>
      </c>
      <c r="J522" s="9">
        <v>0</v>
      </c>
      <c r="K522" s="9">
        <v>14.6</v>
      </c>
      <c r="L522" s="9">
        <v>5.5</v>
      </c>
      <c r="M522" s="9">
        <v>0</v>
      </c>
      <c r="N522" s="9">
        <v>6.8</v>
      </c>
      <c r="O522" s="9">
        <v>43.199999999999996</v>
      </c>
      <c r="P522" s="9">
        <v>150.30000000000001</v>
      </c>
      <c r="Q522" s="9">
        <v>243.8</v>
      </c>
      <c r="R522" s="9">
        <v>0</v>
      </c>
      <c r="S522" s="9">
        <v>0</v>
      </c>
      <c r="T522" s="9">
        <v>0</v>
      </c>
      <c r="U522" s="9">
        <v>24.2</v>
      </c>
      <c r="V522" s="9">
        <v>88.2</v>
      </c>
      <c r="W522" s="9">
        <v>54.5</v>
      </c>
      <c r="X522" s="9">
        <v>109.30000000000001</v>
      </c>
      <c r="Y522" s="9">
        <v>28</v>
      </c>
      <c r="Z522" s="9">
        <v>0</v>
      </c>
      <c r="AA522" s="9">
        <v>115.5</v>
      </c>
      <c r="AB522" s="9">
        <v>90</v>
      </c>
      <c r="AC522" s="9">
        <v>37.700000000000003</v>
      </c>
      <c r="AD522" s="9">
        <v>58.300000000000004</v>
      </c>
      <c r="AE522" s="106"/>
      <c r="AF522" s="61"/>
      <c r="AH522" s="265"/>
      <c r="AI522" s="61"/>
    </row>
    <row r="523" spans="1:35" ht="15.75">
      <c r="A523" s="276" t="s">
        <v>3623</v>
      </c>
      <c r="B523" s="3"/>
      <c r="C523" s="3"/>
      <c r="D523" s="32">
        <f t="shared" si="15"/>
        <v>1156.9999999999998</v>
      </c>
      <c r="E523" s="9">
        <v>135.30000000000001</v>
      </c>
      <c r="F523" s="9">
        <v>61</v>
      </c>
      <c r="G523" s="9">
        <v>57.2</v>
      </c>
      <c r="H523" s="9">
        <v>103.1</v>
      </c>
      <c r="I523" s="9">
        <v>0</v>
      </c>
      <c r="J523" s="9">
        <v>161.60000000000002</v>
      </c>
      <c r="K523" s="9">
        <v>7</v>
      </c>
      <c r="L523" s="9">
        <v>29.999999999999996</v>
      </c>
      <c r="M523" s="9">
        <v>30</v>
      </c>
      <c r="N523" s="9">
        <v>21</v>
      </c>
      <c r="O523" s="9">
        <v>0</v>
      </c>
      <c r="P523" s="9">
        <v>40.5</v>
      </c>
      <c r="Q523" s="9">
        <v>36.9</v>
      </c>
      <c r="R523" s="9">
        <v>0</v>
      </c>
      <c r="S523" s="9">
        <v>0</v>
      </c>
      <c r="T523" s="9">
        <v>0</v>
      </c>
      <c r="U523" s="9">
        <v>12.6</v>
      </c>
      <c r="V523" s="9">
        <v>48.400000000000006</v>
      </c>
      <c r="W523" s="9">
        <v>62.300000000000004</v>
      </c>
      <c r="X523" s="9">
        <v>23.9</v>
      </c>
      <c r="Y523" s="9">
        <v>39.299999999999997</v>
      </c>
      <c r="Z523" s="9">
        <v>0</v>
      </c>
      <c r="AA523" s="9">
        <v>149.09999999999997</v>
      </c>
      <c r="AB523" s="9">
        <v>137.80000000000001</v>
      </c>
      <c r="AC523" s="9">
        <v>0</v>
      </c>
      <c r="AD523" s="9">
        <v>0</v>
      </c>
      <c r="AE523" s="276"/>
      <c r="AF523" s="61"/>
      <c r="AH523" s="265"/>
      <c r="AI523" s="61"/>
    </row>
    <row r="524" spans="1:35" ht="15.75">
      <c r="A524" s="277" t="s">
        <v>1690</v>
      </c>
      <c r="B524" s="3"/>
      <c r="C524" s="3"/>
      <c r="D524" s="32">
        <f t="shared" si="15"/>
        <v>1211.6500000000001</v>
      </c>
      <c r="E524" s="9">
        <v>122.3</v>
      </c>
      <c r="F524" s="9">
        <v>92.600000000000009</v>
      </c>
      <c r="G524" s="9">
        <v>74.2</v>
      </c>
      <c r="H524" s="9">
        <v>151.89999999999998</v>
      </c>
      <c r="I524" s="9">
        <v>46.9</v>
      </c>
      <c r="J524" s="9">
        <v>1.3</v>
      </c>
      <c r="K524" s="9">
        <v>11.8</v>
      </c>
      <c r="L524" s="9">
        <v>150.75</v>
      </c>
      <c r="M524" s="9">
        <v>0</v>
      </c>
      <c r="N524" s="9">
        <v>7.4</v>
      </c>
      <c r="O524" s="9">
        <v>63</v>
      </c>
      <c r="P524" s="9">
        <v>21.2</v>
      </c>
      <c r="Q524" s="9">
        <v>28</v>
      </c>
      <c r="R524" s="9">
        <v>0</v>
      </c>
      <c r="S524" s="9">
        <v>49</v>
      </c>
      <c r="T524" s="9">
        <v>0</v>
      </c>
      <c r="U524" s="9">
        <v>99.6</v>
      </c>
      <c r="V524" s="9">
        <v>27</v>
      </c>
      <c r="W524" s="9">
        <v>123.4</v>
      </c>
      <c r="X524" s="9">
        <v>29.8</v>
      </c>
      <c r="Y524" s="9">
        <v>46.199999999999996</v>
      </c>
      <c r="Z524" s="9">
        <v>0</v>
      </c>
      <c r="AA524" s="9">
        <v>54.500000000000007</v>
      </c>
      <c r="AB524" s="9">
        <v>0</v>
      </c>
      <c r="AC524" s="9">
        <v>10.8</v>
      </c>
      <c r="AD524" s="9">
        <v>0</v>
      </c>
      <c r="AE524" s="277"/>
      <c r="AF524" s="61"/>
      <c r="AH524" s="265"/>
      <c r="AI524" s="61"/>
    </row>
    <row r="525" spans="1:35" ht="15.75">
      <c r="A525" s="106" t="s">
        <v>654</v>
      </c>
      <c r="B525" s="3"/>
      <c r="C525" s="3"/>
      <c r="D525" s="32">
        <f t="shared" si="15"/>
        <v>2024</v>
      </c>
      <c r="E525" s="9">
        <v>80.8</v>
      </c>
      <c r="F525" s="9">
        <v>145.19999999999999</v>
      </c>
      <c r="G525" s="9">
        <v>30.799999999999997</v>
      </c>
      <c r="H525" s="9">
        <v>190.2</v>
      </c>
      <c r="I525" s="9">
        <v>0</v>
      </c>
      <c r="J525" s="9">
        <v>0</v>
      </c>
      <c r="K525" s="9">
        <v>0</v>
      </c>
      <c r="L525" s="9">
        <v>0</v>
      </c>
      <c r="M525" s="9">
        <v>26.400000000000002</v>
      </c>
      <c r="N525" s="9">
        <v>0</v>
      </c>
      <c r="O525" s="9">
        <v>188.6</v>
      </c>
      <c r="P525" s="9">
        <v>55.7</v>
      </c>
      <c r="Q525" s="9">
        <v>248.49999999999997</v>
      </c>
      <c r="R525" s="9">
        <v>51.8</v>
      </c>
      <c r="S525" s="9">
        <v>0</v>
      </c>
      <c r="T525" s="9">
        <v>0</v>
      </c>
      <c r="U525" s="9">
        <v>141.60000000000002</v>
      </c>
      <c r="V525" s="9">
        <v>215.2</v>
      </c>
      <c r="W525" s="9">
        <v>100.8</v>
      </c>
      <c r="X525" s="9">
        <v>36.5</v>
      </c>
      <c r="Y525" s="9">
        <v>169.70000000000002</v>
      </c>
      <c r="Z525" s="9">
        <v>82.6</v>
      </c>
      <c r="AA525" s="9">
        <v>131.19999999999999</v>
      </c>
      <c r="AB525" s="9">
        <v>96.5</v>
      </c>
      <c r="AC525" s="9">
        <v>31.900000000000002</v>
      </c>
      <c r="AD525" s="9">
        <v>0</v>
      </c>
      <c r="AE525" s="106"/>
      <c r="AF525" s="61"/>
      <c r="AH525" s="265"/>
      <c r="AI525" s="61"/>
    </row>
    <row r="526" spans="1:35" ht="15.75">
      <c r="A526" s="106" t="s">
        <v>653</v>
      </c>
      <c r="B526" s="3"/>
      <c r="C526" s="3"/>
      <c r="D526" s="32">
        <f t="shared" si="15"/>
        <v>1480.2999999999997</v>
      </c>
      <c r="E526" s="9">
        <v>95.5</v>
      </c>
      <c r="F526" s="9">
        <v>101.7</v>
      </c>
      <c r="G526" s="9">
        <v>78.7</v>
      </c>
      <c r="H526" s="9">
        <v>287.39999999999998</v>
      </c>
      <c r="I526" s="9">
        <v>0</v>
      </c>
      <c r="J526" s="9">
        <v>87.4</v>
      </c>
      <c r="K526" s="9">
        <v>67.400000000000006</v>
      </c>
      <c r="L526" s="9">
        <v>5.6</v>
      </c>
      <c r="M526" s="9">
        <v>55.000000000000007</v>
      </c>
      <c r="N526" s="9">
        <v>0</v>
      </c>
      <c r="O526" s="9">
        <v>50.4</v>
      </c>
      <c r="P526" s="9">
        <v>60.9</v>
      </c>
      <c r="Q526" s="9">
        <v>85.3</v>
      </c>
      <c r="R526" s="9">
        <v>0</v>
      </c>
      <c r="S526" s="9">
        <v>31.900000000000002</v>
      </c>
      <c r="T526" s="9">
        <v>0</v>
      </c>
      <c r="U526" s="9">
        <v>53.900000000000006</v>
      </c>
      <c r="V526" s="9">
        <v>130.4</v>
      </c>
      <c r="W526" s="9">
        <v>54.3</v>
      </c>
      <c r="X526" s="9">
        <v>3.5999999999999996</v>
      </c>
      <c r="Y526" s="9">
        <v>17.600000000000001</v>
      </c>
      <c r="Z526" s="9">
        <v>0</v>
      </c>
      <c r="AA526" s="9">
        <v>135.29999999999998</v>
      </c>
      <c r="AB526" s="9">
        <v>78</v>
      </c>
      <c r="AC526" s="9">
        <v>0</v>
      </c>
      <c r="AD526" s="9">
        <v>0</v>
      </c>
      <c r="AE526" s="106"/>
      <c r="AF526" s="61"/>
      <c r="AH526" s="265"/>
      <c r="AI526" s="61"/>
    </row>
    <row r="527" spans="1:35" ht="15.75">
      <c r="A527" s="277" t="s">
        <v>1749</v>
      </c>
      <c r="B527" s="3"/>
      <c r="C527" s="3"/>
      <c r="D527" s="32">
        <f t="shared" si="15"/>
        <v>1299.8</v>
      </c>
      <c r="E527" s="9">
        <v>83.8</v>
      </c>
      <c r="F527" s="9">
        <v>172.49999999999997</v>
      </c>
      <c r="G527" s="9">
        <v>119.80000000000001</v>
      </c>
      <c r="H527" s="9">
        <v>79</v>
      </c>
      <c r="I527" s="9">
        <v>0</v>
      </c>
      <c r="J527" s="9">
        <v>87</v>
      </c>
      <c r="K527" s="9">
        <v>1.1000000000000001</v>
      </c>
      <c r="L527" s="9">
        <v>27.500000000000004</v>
      </c>
      <c r="M527" s="9">
        <v>52.400000000000006</v>
      </c>
      <c r="N527" s="9">
        <v>43.4</v>
      </c>
      <c r="O527" s="9">
        <v>12.100000000000001</v>
      </c>
      <c r="P527" s="9">
        <v>79.599999999999994</v>
      </c>
      <c r="Q527" s="9">
        <v>153.80000000000001</v>
      </c>
      <c r="R527" s="9">
        <v>0</v>
      </c>
      <c r="S527" s="9">
        <v>0</v>
      </c>
      <c r="T527" s="9">
        <v>0</v>
      </c>
      <c r="U527" s="9">
        <v>0</v>
      </c>
      <c r="V527" s="9">
        <v>30</v>
      </c>
      <c r="W527" s="9">
        <v>50.4</v>
      </c>
      <c r="X527" s="9">
        <v>29.6</v>
      </c>
      <c r="Y527" s="9">
        <v>19.500000000000004</v>
      </c>
      <c r="Z527" s="9">
        <v>28.5</v>
      </c>
      <c r="AA527" s="9">
        <v>103.20000000000002</v>
      </c>
      <c r="AB527" s="9">
        <v>63.6</v>
      </c>
      <c r="AC527" s="9">
        <v>40.599999999999994</v>
      </c>
      <c r="AD527" s="9">
        <v>22.4</v>
      </c>
      <c r="AE527" s="277"/>
      <c r="AF527" s="61"/>
      <c r="AH527" s="265"/>
      <c r="AI527" s="61"/>
    </row>
    <row r="528" spans="1:35" ht="15.75">
      <c r="A528" s="106" t="s">
        <v>638</v>
      </c>
      <c r="B528" s="3"/>
      <c r="C528" s="3"/>
      <c r="D528" s="32">
        <f t="shared" si="15"/>
        <v>1692</v>
      </c>
      <c r="E528" s="9">
        <v>121</v>
      </c>
      <c r="F528" s="9">
        <v>50.400000000000006</v>
      </c>
      <c r="G528" s="9">
        <v>22.1</v>
      </c>
      <c r="H528" s="9">
        <v>181.1</v>
      </c>
      <c r="I528" s="9">
        <v>33.599999999999994</v>
      </c>
      <c r="J528" s="9">
        <v>131.60000000000002</v>
      </c>
      <c r="K528" s="9">
        <v>31.099999999999998</v>
      </c>
      <c r="L528" s="9">
        <v>69</v>
      </c>
      <c r="M528" s="9">
        <v>2.8</v>
      </c>
      <c r="N528" s="9">
        <v>39</v>
      </c>
      <c r="O528" s="9">
        <v>54.7</v>
      </c>
      <c r="P528" s="9">
        <v>43.8</v>
      </c>
      <c r="Q528" s="9">
        <v>144.5</v>
      </c>
      <c r="R528" s="9">
        <v>48.1</v>
      </c>
      <c r="S528" s="9">
        <v>0</v>
      </c>
      <c r="T528" s="9">
        <v>0</v>
      </c>
      <c r="U528" s="9">
        <v>55.2</v>
      </c>
      <c r="V528" s="9">
        <v>162.19999999999999</v>
      </c>
      <c r="W528" s="9">
        <v>3.3000000000000003</v>
      </c>
      <c r="X528" s="9">
        <v>14.500000000000002</v>
      </c>
      <c r="Y528" s="9">
        <v>47.5</v>
      </c>
      <c r="Z528" s="9">
        <v>52</v>
      </c>
      <c r="AA528" s="9">
        <v>118.1</v>
      </c>
      <c r="AB528" s="9">
        <v>109.6</v>
      </c>
      <c r="AC528" s="9">
        <v>57.4</v>
      </c>
      <c r="AD528" s="9">
        <v>99.399999999999991</v>
      </c>
      <c r="AE528" s="106"/>
      <c r="AF528" s="61"/>
      <c r="AH528" s="265"/>
      <c r="AI528" s="61"/>
    </row>
    <row r="529" spans="1:35" ht="15.75">
      <c r="A529" s="277" t="s">
        <v>1649</v>
      </c>
      <c r="B529" s="3"/>
      <c r="C529" s="3"/>
      <c r="D529" s="32">
        <f t="shared" si="15"/>
        <v>1384.8500000000001</v>
      </c>
      <c r="E529" s="9">
        <v>36.200000000000003</v>
      </c>
      <c r="F529" s="9">
        <v>5.5</v>
      </c>
      <c r="G529" s="9">
        <v>41.599999999999994</v>
      </c>
      <c r="H529" s="9">
        <v>141.5</v>
      </c>
      <c r="I529" s="9">
        <v>0</v>
      </c>
      <c r="J529" s="9">
        <v>40.599999999999994</v>
      </c>
      <c r="K529" s="9">
        <v>0</v>
      </c>
      <c r="L529" s="9">
        <v>84</v>
      </c>
      <c r="M529" s="9">
        <v>26</v>
      </c>
      <c r="N529" s="9">
        <v>0</v>
      </c>
      <c r="O529" s="9">
        <v>158.20000000000002</v>
      </c>
      <c r="P529" s="9">
        <v>80.099999999999994</v>
      </c>
      <c r="Q529" s="9">
        <v>192.49999999999997</v>
      </c>
      <c r="R529" s="9">
        <v>51.8</v>
      </c>
      <c r="S529" s="9">
        <v>0</v>
      </c>
      <c r="T529" s="9">
        <v>0</v>
      </c>
      <c r="U529" s="9">
        <v>1.4</v>
      </c>
      <c r="V529" s="9">
        <v>0</v>
      </c>
      <c r="W529" s="9">
        <v>0</v>
      </c>
      <c r="X529" s="9">
        <v>39.599999999999994</v>
      </c>
      <c r="Y529" s="9">
        <v>217.9</v>
      </c>
      <c r="Z529" s="9">
        <v>104.44999999999999</v>
      </c>
      <c r="AA529" s="9">
        <v>100.3</v>
      </c>
      <c r="AB529" s="9">
        <v>63.2</v>
      </c>
      <c r="AC529" s="9">
        <v>0</v>
      </c>
      <c r="AD529" s="9">
        <v>0</v>
      </c>
      <c r="AE529" s="277"/>
      <c r="AF529" s="61"/>
      <c r="AH529" s="265"/>
      <c r="AI529" s="61"/>
    </row>
    <row r="530" spans="1:35" ht="15.75">
      <c r="A530" s="106" t="s">
        <v>2706</v>
      </c>
      <c r="B530" s="3"/>
      <c r="C530" s="3"/>
      <c r="D530" s="32">
        <f t="shared" si="15"/>
        <v>1187.5</v>
      </c>
      <c r="E530" s="9">
        <v>115.8</v>
      </c>
      <c r="F530" s="9">
        <v>95.4</v>
      </c>
      <c r="G530" s="9">
        <v>63.800000000000004</v>
      </c>
      <c r="H530" s="9">
        <v>163.1</v>
      </c>
      <c r="I530" s="9">
        <v>0</v>
      </c>
      <c r="J530" s="9">
        <v>110.49999999999999</v>
      </c>
      <c r="K530" s="9">
        <v>8.3999999999999986</v>
      </c>
      <c r="L530" s="9">
        <v>11</v>
      </c>
      <c r="M530" s="9">
        <v>24</v>
      </c>
      <c r="N530" s="9">
        <v>40.6</v>
      </c>
      <c r="O530" s="9">
        <v>0</v>
      </c>
      <c r="P530" s="9">
        <v>122.4</v>
      </c>
      <c r="Q530" s="9">
        <v>74.600000000000009</v>
      </c>
      <c r="R530" s="9">
        <v>4.8</v>
      </c>
      <c r="S530" s="9">
        <v>36</v>
      </c>
      <c r="T530" s="9">
        <v>16.799999999999997</v>
      </c>
      <c r="U530" s="9">
        <v>3.5999999999999996</v>
      </c>
      <c r="V530" s="9">
        <v>19.5</v>
      </c>
      <c r="W530" s="9">
        <v>54.6</v>
      </c>
      <c r="X530" s="9">
        <v>22.4</v>
      </c>
      <c r="Y530" s="9">
        <v>26.4</v>
      </c>
      <c r="Z530" s="9">
        <v>0</v>
      </c>
      <c r="AA530" s="9">
        <v>63.8</v>
      </c>
      <c r="AB530" s="9">
        <v>66.5</v>
      </c>
      <c r="AC530" s="9">
        <v>43.5</v>
      </c>
      <c r="AD530" s="9">
        <v>0</v>
      </c>
      <c r="AE530" s="106"/>
      <c r="AF530" s="61"/>
      <c r="AH530" s="265"/>
      <c r="AI530" s="61"/>
    </row>
    <row r="531" spans="1:35" ht="15.75">
      <c r="A531" s="106" t="s">
        <v>2819</v>
      </c>
      <c r="B531" s="3"/>
      <c r="C531" s="3"/>
      <c r="D531" s="32">
        <f t="shared" si="15"/>
        <v>1441.3000000000002</v>
      </c>
      <c r="E531" s="9">
        <v>227.5</v>
      </c>
      <c r="F531" s="9">
        <v>120.80000000000001</v>
      </c>
      <c r="G531" s="9">
        <v>133.20000000000002</v>
      </c>
      <c r="H531" s="9">
        <v>183.2</v>
      </c>
      <c r="I531" s="9">
        <v>0</v>
      </c>
      <c r="J531" s="9">
        <v>163.9</v>
      </c>
      <c r="K531" s="9">
        <v>0</v>
      </c>
      <c r="L531" s="9">
        <v>3.4000000000000004</v>
      </c>
      <c r="M531" s="9">
        <v>0</v>
      </c>
      <c r="N531" s="9">
        <v>78</v>
      </c>
      <c r="O531" s="9">
        <v>0</v>
      </c>
      <c r="P531" s="9">
        <v>108</v>
      </c>
      <c r="Q531" s="9">
        <v>45.199999999999996</v>
      </c>
      <c r="R531" s="9">
        <v>0</v>
      </c>
      <c r="S531" s="9">
        <v>0</v>
      </c>
      <c r="T531" s="9">
        <v>0</v>
      </c>
      <c r="U531" s="9">
        <v>0</v>
      </c>
      <c r="V531" s="9">
        <v>82.5</v>
      </c>
      <c r="W531" s="9">
        <v>60.2</v>
      </c>
      <c r="X531" s="9">
        <v>105.00000000000001</v>
      </c>
      <c r="Y531" s="9">
        <v>18.2</v>
      </c>
      <c r="Z531" s="9">
        <v>0</v>
      </c>
      <c r="AA531" s="9">
        <v>57.2</v>
      </c>
      <c r="AB531" s="9">
        <v>31</v>
      </c>
      <c r="AC531" s="9">
        <v>0</v>
      </c>
      <c r="AD531" s="9">
        <v>24</v>
      </c>
      <c r="AE531" s="106"/>
      <c r="AF531" s="61"/>
      <c r="AH531" s="265"/>
      <c r="AI531" s="61"/>
    </row>
    <row r="532" spans="1:35" ht="15.75">
      <c r="A532" s="276" t="s">
        <v>3624</v>
      </c>
      <c r="B532" s="3"/>
      <c r="C532" s="3"/>
      <c r="D532" s="32">
        <f t="shared" si="15"/>
        <v>923.69999999999993</v>
      </c>
      <c r="E532" s="9">
        <v>76</v>
      </c>
      <c r="F532" s="9">
        <v>106.6</v>
      </c>
      <c r="G532" s="9">
        <v>94.3</v>
      </c>
      <c r="H532" s="9">
        <v>118.5</v>
      </c>
      <c r="I532" s="9">
        <v>1.5</v>
      </c>
      <c r="J532" s="9">
        <v>16.5</v>
      </c>
      <c r="K532" s="9">
        <v>9</v>
      </c>
      <c r="L532" s="9">
        <v>0</v>
      </c>
      <c r="M532" s="9">
        <v>12.6</v>
      </c>
      <c r="N532" s="9">
        <v>35.1</v>
      </c>
      <c r="O532" s="9">
        <v>5</v>
      </c>
      <c r="P532" s="9">
        <v>11.4</v>
      </c>
      <c r="Q532" s="9">
        <v>117.89999999999999</v>
      </c>
      <c r="R532" s="9">
        <v>0</v>
      </c>
      <c r="S532" s="9">
        <v>52.5</v>
      </c>
      <c r="T532" s="9">
        <v>0</v>
      </c>
      <c r="U532" s="9">
        <v>53.900000000000006</v>
      </c>
      <c r="V532" s="9">
        <v>4.1999999999999993</v>
      </c>
      <c r="W532" s="9">
        <v>69</v>
      </c>
      <c r="X532" s="9">
        <v>21.4</v>
      </c>
      <c r="Y532" s="9">
        <v>38</v>
      </c>
      <c r="Z532" s="9">
        <v>0</v>
      </c>
      <c r="AA532" s="9">
        <v>30</v>
      </c>
      <c r="AB532" s="9">
        <v>50.300000000000004</v>
      </c>
      <c r="AC532" s="9">
        <v>0</v>
      </c>
      <c r="AD532" s="9">
        <v>0</v>
      </c>
      <c r="AE532" s="276"/>
      <c r="AF532" s="61"/>
      <c r="AH532" s="265"/>
      <c r="AI532" s="61"/>
    </row>
    <row r="533" spans="1:35" ht="15.75">
      <c r="A533" s="276" t="s">
        <v>3625</v>
      </c>
      <c r="B533" s="3"/>
      <c r="C533" s="3"/>
      <c r="D533" s="32">
        <f t="shared" si="15"/>
        <v>1236</v>
      </c>
      <c r="E533" s="9">
        <v>84.8</v>
      </c>
      <c r="F533" s="9">
        <v>87.600000000000009</v>
      </c>
      <c r="G533" s="9">
        <v>69.799999999999983</v>
      </c>
      <c r="H533" s="9">
        <v>182.6</v>
      </c>
      <c r="I533" s="9">
        <v>0</v>
      </c>
      <c r="J533" s="9">
        <v>91.100000000000009</v>
      </c>
      <c r="K533" s="9">
        <v>16.5</v>
      </c>
      <c r="L533" s="9">
        <v>8.5</v>
      </c>
      <c r="M533" s="9">
        <v>0</v>
      </c>
      <c r="N533" s="9">
        <v>66.799999999999983</v>
      </c>
      <c r="O533" s="9">
        <v>0</v>
      </c>
      <c r="P533" s="9">
        <v>53.6</v>
      </c>
      <c r="Q533" s="9">
        <v>144.5</v>
      </c>
      <c r="R533" s="9">
        <v>0</v>
      </c>
      <c r="S533" s="9">
        <v>0</v>
      </c>
      <c r="T533" s="9">
        <v>0</v>
      </c>
      <c r="U533" s="9">
        <v>58.8</v>
      </c>
      <c r="V533" s="9">
        <v>66.400000000000006</v>
      </c>
      <c r="W533" s="9">
        <v>62.099999999999994</v>
      </c>
      <c r="X533" s="9">
        <v>95.8</v>
      </c>
      <c r="Y533" s="9">
        <v>24</v>
      </c>
      <c r="Z533" s="9">
        <v>0</v>
      </c>
      <c r="AA533" s="9">
        <v>63</v>
      </c>
      <c r="AB533" s="9">
        <v>37.700000000000003</v>
      </c>
      <c r="AC533" s="9">
        <v>0</v>
      </c>
      <c r="AD533" s="9">
        <v>22.4</v>
      </c>
      <c r="AE533" s="276"/>
      <c r="AF533" s="61"/>
      <c r="AH533" s="265"/>
      <c r="AI533" s="61"/>
    </row>
    <row r="534" spans="1:35" ht="15.75">
      <c r="A534" s="277" t="s">
        <v>31</v>
      </c>
      <c r="B534" s="3"/>
      <c r="C534" s="3"/>
      <c r="D534" s="32">
        <f t="shared" si="15"/>
        <v>2313.3000000000002</v>
      </c>
      <c r="E534" s="9">
        <v>163.1</v>
      </c>
      <c r="F534" s="9">
        <v>102</v>
      </c>
      <c r="G534" s="9">
        <v>51.6</v>
      </c>
      <c r="H534" s="9">
        <v>176.20000000000002</v>
      </c>
      <c r="I534" s="9">
        <v>0</v>
      </c>
      <c r="J534" s="9">
        <v>89.2</v>
      </c>
      <c r="K534" s="9">
        <v>1.4</v>
      </c>
      <c r="L534" s="9">
        <v>67.2</v>
      </c>
      <c r="M534" s="9">
        <v>0</v>
      </c>
      <c r="N534" s="9">
        <v>0</v>
      </c>
      <c r="O534" s="9">
        <v>126.39999999999999</v>
      </c>
      <c r="P534" s="9">
        <v>50.2</v>
      </c>
      <c r="Q534" s="9">
        <v>167.9</v>
      </c>
      <c r="R534" s="9">
        <v>80.8</v>
      </c>
      <c r="S534" s="9">
        <v>77</v>
      </c>
      <c r="T534" s="9">
        <v>85.800000000000011</v>
      </c>
      <c r="U534" s="9">
        <v>58.8</v>
      </c>
      <c r="V534" s="9">
        <v>139.30000000000001</v>
      </c>
      <c r="W534" s="9">
        <v>0</v>
      </c>
      <c r="X534" s="9">
        <v>184.79999999999998</v>
      </c>
      <c r="Y534" s="9">
        <v>143.4</v>
      </c>
      <c r="Z534" s="9">
        <v>149.9</v>
      </c>
      <c r="AA534" s="9">
        <v>206</v>
      </c>
      <c r="AB534" s="9">
        <v>192.3</v>
      </c>
      <c r="AC534" s="9">
        <v>0</v>
      </c>
      <c r="AD534" s="9">
        <v>0</v>
      </c>
      <c r="AE534" s="277"/>
      <c r="AF534" s="61"/>
      <c r="AH534" s="265"/>
      <c r="AI534" s="61"/>
    </row>
    <row r="535" spans="1:35" ht="15.75">
      <c r="A535" s="106" t="s">
        <v>2710</v>
      </c>
      <c r="B535" s="3"/>
      <c r="C535" s="3"/>
      <c r="D535" s="32">
        <f t="shared" si="15"/>
        <v>2427.2999999999997</v>
      </c>
      <c r="E535" s="9">
        <v>110.60000000000001</v>
      </c>
      <c r="F535" s="9">
        <v>22.400000000000002</v>
      </c>
      <c r="G535" s="9">
        <v>80.599999999999994</v>
      </c>
      <c r="H535" s="9">
        <v>188.5</v>
      </c>
      <c r="I535" s="9">
        <v>4.8</v>
      </c>
      <c r="J535" s="9">
        <v>140.5</v>
      </c>
      <c r="K535" s="9">
        <v>40.1</v>
      </c>
      <c r="L535" s="9">
        <v>112.60000000000001</v>
      </c>
      <c r="M535" s="9">
        <v>33.599999999999994</v>
      </c>
      <c r="N535" s="9">
        <v>5.7</v>
      </c>
      <c r="O535" s="9">
        <v>138.6</v>
      </c>
      <c r="P535" s="9">
        <v>62.4</v>
      </c>
      <c r="Q535" s="9">
        <v>159.69999999999999</v>
      </c>
      <c r="R535" s="9">
        <v>87.699999999999989</v>
      </c>
      <c r="S535" s="9">
        <v>35.5</v>
      </c>
      <c r="T535" s="9">
        <v>109.19999999999999</v>
      </c>
      <c r="U535" s="9">
        <v>110.9</v>
      </c>
      <c r="V535" s="9">
        <v>242.39999999999998</v>
      </c>
      <c r="W535" s="9">
        <v>50.4</v>
      </c>
      <c r="X535" s="9">
        <v>94.600000000000009</v>
      </c>
      <c r="Y535" s="9">
        <v>288.60000000000002</v>
      </c>
      <c r="Z535" s="9">
        <v>168.2</v>
      </c>
      <c r="AA535" s="9">
        <v>54.7</v>
      </c>
      <c r="AB535" s="9">
        <v>46.400000000000006</v>
      </c>
      <c r="AC535" s="9">
        <v>29.5</v>
      </c>
      <c r="AD535" s="9">
        <v>9.1</v>
      </c>
      <c r="AE535" s="106"/>
      <c r="AF535" s="61"/>
      <c r="AH535" s="265"/>
      <c r="AI535" s="61"/>
    </row>
    <row r="536" spans="1:35" ht="15.75">
      <c r="A536" s="106" t="s">
        <v>694</v>
      </c>
      <c r="B536" s="3"/>
      <c r="C536" s="3"/>
      <c r="D536" s="32">
        <f t="shared" si="15"/>
        <v>1439.6499999999999</v>
      </c>
      <c r="E536" s="9">
        <v>14.8</v>
      </c>
      <c r="F536" s="9">
        <v>57.05</v>
      </c>
      <c r="G536" s="9">
        <v>75.5</v>
      </c>
      <c r="H536" s="9">
        <v>150.00000000000003</v>
      </c>
      <c r="I536" s="9">
        <v>0</v>
      </c>
      <c r="J536" s="9">
        <v>0</v>
      </c>
      <c r="K536" s="9">
        <v>59.2</v>
      </c>
      <c r="L536" s="9">
        <v>35</v>
      </c>
      <c r="M536" s="9">
        <v>94.9</v>
      </c>
      <c r="N536" s="9">
        <v>49.8</v>
      </c>
      <c r="O536" s="9">
        <v>77.3</v>
      </c>
      <c r="P536" s="9">
        <v>52</v>
      </c>
      <c r="Q536" s="9">
        <v>156.70000000000002</v>
      </c>
      <c r="R536" s="9">
        <v>0</v>
      </c>
      <c r="S536" s="9">
        <v>0</v>
      </c>
      <c r="T536" s="9">
        <v>0</v>
      </c>
      <c r="U536" s="9">
        <v>33.800000000000004</v>
      </c>
      <c r="V536" s="9">
        <v>95.2</v>
      </c>
      <c r="W536" s="9">
        <v>43.099999999999994</v>
      </c>
      <c r="X536" s="9">
        <v>39.199999999999996</v>
      </c>
      <c r="Y536" s="9">
        <v>36.4</v>
      </c>
      <c r="Z536" s="9">
        <v>0</v>
      </c>
      <c r="AA536" s="9">
        <v>241.5</v>
      </c>
      <c r="AB536" s="9">
        <v>121.6</v>
      </c>
      <c r="AC536" s="9">
        <v>6.6000000000000005</v>
      </c>
      <c r="AD536" s="9">
        <v>0</v>
      </c>
      <c r="AE536" s="106"/>
      <c r="AF536" s="61"/>
      <c r="AH536" s="265"/>
      <c r="AI536" s="61"/>
    </row>
    <row r="537" spans="1:35" ht="15.75">
      <c r="A537" s="276" t="s">
        <v>3626</v>
      </c>
      <c r="B537" s="3"/>
      <c r="C537" s="3"/>
      <c r="D537" s="32">
        <f t="shared" si="15"/>
        <v>2099.2999999999997</v>
      </c>
      <c r="E537" s="9">
        <v>97</v>
      </c>
      <c r="F537" s="9">
        <v>55.5</v>
      </c>
      <c r="G537" s="9">
        <v>6.5</v>
      </c>
      <c r="H537" s="9">
        <v>227.3</v>
      </c>
      <c r="I537" s="9">
        <v>28.799999999999997</v>
      </c>
      <c r="J537" s="9">
        <v>17.600000000000001</v>
      </c>
      <c r="K537" s="9">
        <v>76.7</v>
      </c>
      <c r="L537" s="9">
        <v>114.7</v>
      </c>
      <c r="M537" s="9">
        <v>35.999999999999993</v>
      </c>
      <c r="N537" s="9">
        <v>12.400000000000002</v>
      </c>
      <c r="O537" s="9">
        <v>115.9</v>
      </c>
      <c r="P537" s="9">
        <v>22.6</v>
      </c>
      <c r="Q537" s="9">
        <v>114.5</v>
      </c>
      <c r="R537" s="9">
        <v>51.8</v>
      </c>
      <c r="S537" s="9">
        <v>10.5</v>
      </c>
      <c r="T537" s="9">
        <v>0</v>
      </c>
      <c r="U537" s="9">
        <v>215.6</v>
      </c>
      <c r="V537" s="9">
        <v>4.8</v>
      </c>
      <c r="W537" s="9">
        <v>150.80000000000001</v>
      </c>
      <c r="X537" s="9">
        <v>115.39999999999999</v>
      </c>
      <c r="Y537" s="9">
        <v>81.800000000000011</v>
      </c>
      <c r="Z537" s="9">
        <v>56</v>
      </c>
      <c r="AA537" s="9">
        <v>202.70000000000002</v>
      </c>
      <c r="AB537" s="9">
        <v>54.300000000000004</v>
      </c>
      <c r="AC537" s="9">
        <v>111</v>
      </c>
      <c r="AD537" s="9">
        <v>119.10000000000001</v>
      </c>
      <c r="AE537" s="276"/>
      <c r="AF537" s="61"/>
      <c r="AH537" s="265"/>
      <c r="AI537" s="61"/>
    </row>
    <row r="538" spans="1:35" ht="15.75">
      <c r="A538" s="106" t="s">
        <v>3666</v>
      </c>
      <c r="B538" s="3"/>
      <c r="C538" s="3"/>
      <c r="D538" s="32">
        <f t="shared" si="15"/>
        <v>1207.5</v>
      </c>
      <c r="E538" s="9">
        <v>24.7</v>
      </c>
      <c r="F538" s="9">
        <v>168</v>
      </c>
      <c r="G538" s="9">
        <v>23.1</v>
      </c>
      <c r="H538" s="9">
        <v>74.400000000000006</v>
      </c>
      <c r="I538" s="9">
        <v>0</v>
      </c>
      <c r="J538" s="9">
        <v>75.5</v>
      </c>
      <c r="K538" s="9">
        <v>22.4</v>
      </c>
      <c r="L538" s="9">
        <v>89.6</v>
      </c>
      <c r="M538" s="9">
        <v>22</v>
      </c>
      <c r="N538" s="9">
        <v>21.799999999999997</v>
      </c>
      <c r="O538" s="9">
        <v>0</v>
      </c>
      <c r="P538" s="9">
        <v>74.7</v>
      </c>
      <c r="Q538" s="9">
        <v>182.10000000000002</v>
      </c>
      <c r="R538" s="9">
        <v>0</v>
      </c>
      <c r="S538" s="9">
        <v>31.200000000000003</v>
      </c>
      <c r="T538" s="9">
        <v>0</v>
      </c>
      <c r="U538" s="9">
        <v>6.3000000000000007</v>
      </c>
      <c r="V538" s="9">
        <v>0</v>
      </c>
      <c r="W538" s="9">
        <v>0</v>
      </c>
      <c r="X538" s="9">
        <v>115.6</v>
      </c>
      <c r="Y538" s="9">
        <v>45.2</v>
      </c>
      <c r="Z538" s="9">
        <v>0</v>
      </c>
      <c r="AA538" s="9">
        <v>114.89999999999999</v>
      </c>
      <c r="AB538" s="9">
        <v>96.199999999999989</v>
      </c>
      <c r="AC538" s="9">
        <v>0</v>
      </c>
      <c r="AD538" s="9">
        <v>19.8</v>
      </c>
      <c r="AE538" s="106"/>
      <c r="AF538" s="61"/>
      <c r="AH538" s="265"/>
      <c r="AI538" s="61"/>
    </row>
    <row r="539" spans="1:35" ht="15.75">
      <c r="A539" s="106" t="s">
        <v>686</v>
      </c>
      <c r="B539" s="3"/>
      <c r="C539" s="3"/>
      <c r="D539" s="32">
        <f t="shared" si="15"/>
        <v>1228.1000000000001</v>
      </c>
      <c r="E539" s="9">
        <v>38.799999999999997</v>
      </c>
      <c r="F539" s="9">
        <v>39.199999999999996</v>
      </c>
      <c r="G539" s="9">
        <v>14.8</v>
      </c>
      <c r="H539" s="9">
        <v>161.10000000000002</v>
      </c>
      <c r="I539" s="9">
        <v>0</v>
      </c>
      <c r="J539" s="9">
        <v>47.3</v>
      </c>
      <c r="K539" s="9">
        <v>0</v>
      </c>
      <c r="L539" s="9">
        <v>44.2</v>
      </c>
      <c r="M539" s="9">
        <v>36</v>
      </c>
      <c r="N539" s="9">
        <v>6.5</v>
      </c>
      <c r="O539" s="9">
        <v>5.6</v>
      </c>
      <c r="P539" s="9">
        <v>62.5</v>
      </c>
      <c r="Q539" s="9">
        <v>145.19999999999999</v>
      </c>
      <c r="R539" s="9">
        <v>51.8</v>
      </c>
      <c r="S539" s="9">
        <v>36</v>
      </c>
      <c r="T539" s="9">
        <v>0</v>
      </c>
      <c r="U539" s="9">
        <v>63.7</v>
      </c>
      <c r="V539" s="9">
        <v>61.600000000000009</v>
      </c>
      <c r="W539" s="9">
        <v>0</v>
      </c>
      <c r="X539" s="9">
        <v>2.8</v>
      </c>
      <c r="Y539" s="9">
        <v>31.199999999999996</v>
      </c>
      <c r="Z539" s="9">
        <v>76.900000000000006</v>
      </c>
      <c r="AA539" s="9">
        <v>159.9</v>
      </c>
      <c r="AB539" s="9">
        <v>143</v>
      </c>
      <c r="AC539" s="9">
        <v>0</v>
      </c>
      <c r="AD539" s="9">
        <v>0</v>
      </c>
      <c r="AE539" s="106"/>
      <c r="AF539" s="61"/>
      <c r="AH539" s="265"/>
      <c r="AI539" s="61"/>
    </row>
    <row r="540" spans="1:35" ht="15.75">
      <c r="A540" s="277" t="s">
        <v>33</v>
      </c>
      <c r="B540" s="3"/>
      <c r="C540" s="3"/>
      <c r="D540" s="32">
        <f t="shared" si="15"/>
        <v>1907.3000000000002</v>
      </c>
      <c r="E540" s="9">
        <v>84.100000000000009</v>
      </c>
      <c r="F540" s="9">
        <v>86.300000000000011</v>
      </c>
      <c r="G540" s="9">
        <v>81.199999999999989</v>
      </c>
      <c r="H540" s="9">
        <v>220.60000000000002</v>
      </c>
      <c r="I540" s="9">
        <v>0</v>
      </c>
      <c r="J540" s="9">
        <v>40.599999999999994</v>
      </c>
      <c r="K540" s="9">
        <v>33.599999999999994</v>
      </c>
      <c r="L540" s="9">
        <v>57.100000000000009</v>
      </c>
      <c r="M540" s="9">
        <v>25.2</v>
      </c>
      <c r="N540" s="9">
        <v>0</v>
      </c>
      <c r="O540" s="9">
        <v>163.6</v>
      </c>
      <c r="P540" s="9">
        <v>83</v>
      </c>
      <c r="Q540" s="9">
        <v>50.599999999999994</v>
      </c>
      <c r="R540" s="9">
        <v>29.900000000000002</v>
      </c>
      <c r="S540" s="9">
        <v>0</v>
      </c>
      <c r="T540" s="9">
        <v>101.4</v>
      </c>
      <c r="U540" s="9">
        <v>56.600000000000009</v>
      </c>
      <c r="V540" s="9">
        <v>246.50000000000006</v>
      </c>
      <c r="W540" s="9">
        <v>67.2</v>
      </c>
      <c r="X540" s="9">
        <v>17.899999999999999</v>
      </c>
      <c r="Y540" s="9">
        <v>110.6</v>
      </c>
      <c r="Z540" s="9">
        <v>79.3</v>
      </c>
      <c r="AA540" s="9">
        <v>205.2</v>
      </c>
      <c r="AB540" s="9">
        <v>66.8</v>
      </c>
      <c r="AC540" s="9">
        <v>0</v>
      </c>
      <c r="AD540" s="9">
        <v>0</v>
      </c>
      <c r="AE540" s="277"/>
      <c r="AF540" s="61"/>
      <c r="AH540" s="265"/>
      <c r="AI540" s="61"/>
    </row>
    <row r="541" spans="1:35" ht="15.75">
      <c r="A541" s="277" t="s">
        <v>37</v>
      </c>
      <c r="B541" s="3"/>
      <c r="C541" s="3"/>
      <c r="D541" s="32">
        <f t="shared" si="15"/>
        <v>1648.0000000000002</v>
      </c>
      <c r="E541" s="9">
        <v>118.3</v>
      </c>
      <c r="F541" s="9">
        <v>81.100000000000009</v>
      </c>
      <c r="G541" s="9">
        <v>19.599999999999998</v>
      </c>
      <c r="H541" s="9">
        <v>252.79999999999998</v>
      </c>
      <c r="I541" s="9">
        <v>0</v>
      </c>
      <c r="J541" s="9">
        <v>40.599999999999994</v>
      </c>
      <c r="K541" s="9">
        <v>51.2</v>
      </c>
      <c r="L541" s="9">
        <v>87.300000000000011</v>
      </c>
      <c r="M541" s="9">
        <v>0</v>
      </c>
      <c r="N541" s="9">
        <v>26.7</v>
      </c>
      <c r="O541" s="9">
        <v>149.70000000000002</v>
      </c>
      <c r="P541" s="9">
        <v>134.69999999999999</v>
      </c>
      <c r="Q541" s="9">
        <v>98.2</v>
      </c>
      <c r="R541" s="9">
        <v>55.5</v>
      </c>
      <c r="S541" s="9">
        <v>0</v>
      </c>
      <c r="T541" s="9">
        <v>0</v>
      </c>
      <c r="U541" s="9">
        <v>75.400000000000006</v>
      </c>
      <c r="V541" s="9">
        <v>72.8</v>
      </c>
      <c r="W541" s="9">
        <v>14.399999999999999</v>
      </c>
      <c r="X541" s="9">
        <v>68.599999999999994</v>
      </c>
      <c r="Y541" s="9">
        <v>42.6</v>
      </c>
      <c r="Z541" s="9">
        <v>60</v>
      </c>
      <c r="AA541" s="9">
        <v>106.3</v>
      </c>
      <c r="AB541" s="9">
        <v>92.2</v>
      </c>
      <c r="AC541" s="9">
        <v>0</v>
      </c>
      <c r="AD541" s="9">
        <v>0</v>
      </c>
      <c r="AE541" s="277"/>
      <c r="AF541" s="61"/>
      <c r="AH541" s="265"/>
      <c r="AI541" s="61"/>
    </row>
    <row r="542" spans="1:35" ht="15.75">
      <c r="A542" s="276" t="s">
        <v>143</v>
      </c>
      <c r="B542" s="3"/>
      <c r="C542" s="3"/>
      <c r="D542" s="32">
        <f t="shared" si="15"/>
        <v>1852.9499999999996</v>
      </c>
      <c r="E542" s="9">
        <v>119.60000000000001</v>
      </c>
      <c r="F542" s="9">
        <v>36.4</v>
      </c>
      <c r="G542" s="9">
        <v>29.7</v>
      </c>
      <c r="H542" s="9">
        <v>197.2</v>
      </c>
      <c r="I542" s="9">
        <v>0</v>
      </c>
      <c r="J542" s="9">
        <v>113.10000000000001</v>
      </c>
      <c r="K542" s="9">
        <v>18.900000000000002</v>
      </c>
      <c r="L542" s="9">
        <v>111.9</v>
      </c>
      <c r="M542" s="9">
        <v>0</v>
      </c>
      <c r="N542" s="9">
        <v>2.4</v>
      </c>
      <c r="O542" s="9">
        <v>176.2</v>
      </c>
      <c r="P542" s="9">
        <v>146.80000000000001</v>
      </c>
      <c r="Q542" s="9">
        <v>91.6</v>
      </c>
      <c r="R542" s="9">
        <v>116.55000000000001</v>
      </c>
      <c r="S542" s="9">
        <v>0</v>
      </c>
      <c r="T542" s="9">
        <v>0</v>
      </c>
      <c r="U542" s="9">
        <v>60.500000000000007</v>
      </c>
      <c r="V542" s="9">
        <v>146.89999999999998</v>
      </c>
      <c r="W542" s="9">
        <v>0</v>
      </c>
      <c r="X542" s="9">
        <v>42.9</v>
      </c>
      <c r="Y542" s="9">
        <v>166.99999999999997</v>
      </c>
      <c r="Z542" s="9">
        <v>150.69999999999999</v>
      </c>
      <c r="AA542" s="9">
        <v>93.8</v>
      </c>
      <c r="AB542" s="9">
        <v>30.8</v>
      </c>
      <c r="AC542" s="9">
        <v>0</v>
      </c>
      <c r="AD542" s="9">
        <v>0</v>
      </c>
      <c r="AE542" s="276"/>
      <c r="AF542" s="61"/>
      <c r="AH542" s="265"/>
      <c r="AI542" s="61"/>
    </row>
    <row r="543" spans="1:35" ht="15.75">
      <c r="A543" s="276" t="s">
        <v>3627</v>
      </c>
      <c r="B543" s="3"/>
      <c r="C543" s="3"/>
      <c r="D543" s="32">
        <f t="shared" si="15"/>
        <v>1397.1000000000004</v>
      </c>
      <c r="E543" s="9">
        <v>59.2</v>
      </c>
      <c r="F543" s="9">
        <v>2.6</v>
      </c>
      <c r="G543" s="9">
        <v>140.9</v>
      </c>
      <c r="H543" s="9">
        <v>124.19999999999999</v>
      </c>
      <c r="I543" s="9">
        <v>0</v>
      </c>
      <c r="J543" s="9">
        <v>182.6</v>
      </c>
      <c r="K543" s="9">
        <v>33</v>
      </c>
      <c r="L543" s="9">
        <v>0</v>
      </c>
      <c r="M543" s="9">
        <v>56.7</v>
      </c>
      <c r="N543" s="9">
        <v>55.2</v>
      </c>
      <c r="O543" s="9">
        <v>7</v>
      </c>
      <c r="P543" s="9">
        <v>45</v>
      </c>
      <c r="Q543" s="9">
        <v>48.1</v>
      </c>
      <c r="R543" s="9">
        <v>0</v>
      </c>
      <c r="S543" s="9">
        <v>0</v>
      </c>
      <c r="T543" s="9">
        <v>0</v>
      </c>
      <c r="U543" s="9">
        <v>17.2</v>
      </c>
      <c r="V543" s="9">
        <v>111.2</v>
      </c>
      <c r="W543" s="9">
        <v>74.300000000000011</v>
      </c>
      <c r="X543" s="9">
        <v>7.7000000000000011</v>
      </c>
      <c r="Y543" s="9">
        <v>223.8</v>
      </c>
      <c r="Z543" s="9">
        <v>0</v>
      </c>
      <c r="AA543" s="9">
        <v>96.500000000000014</v>
      </c>
      <c r="AB543" s="9">
        <v>86.7</v>
      </c>
      <c r="AC543" s="9">
        <v>0</v>
      </c>
      <c r="AD543" s="9">
        <v>25.2</v>
      </c>
      <c r="AE543" s="276"/>
      <c r="AF543" s="61"/>
      <c r="AH543" s="265"/>
      <c r="AI543" s="61"/>
    </row>
    <row r="544" spans="1:35" ht="15.75">
      <c r="A544" s="106" t="s">
        <v>2713</v>
      </c>
      <c r="B544" s="3"/>
      <c r="C544" s="3"/>
      <c r="D544" s="32">
        <f t="shared" si="15"/>
        <v>1578.6000000000001</v>
      </c>
      <c r="E544" s="9">
        <v>111.7</v>
      </c>
      <c r="F544" s="9">
        <v>54.6</v>
      </c>
      <c r="G544" s="9">
        <v>10.9</v>
      </c>
      <c r="H544" s="9">
        <v>116.9</v>
      </c>
      <c r="I544" s="9">
        <v>0</v>
      </c>
      <c r="J544" s="9">
        <v>157</v>
      </c>
      <c r="K544" s="9">
        <v>48.6</v>
      </c>
      <c r="L544" s="9">
        <v>5.5</v>
      </c>
      <c r="M544" s="9">
        <v>0</v>
      </c>
      <c r="N544" s="9">
        <v>0</v>
      </c>
      <c r="O544" s="9">
        <v>167</v>
      </c>
      <c r="P544" s="9">
        <v>42</v>
      </c>
      <c r="Q544" s="9">
        <v>56.6</v>
      </c>
      <c r="R544" s="9">
        <v>44.4</v>
      </c>
      <c r="S544" s="9">
        <v>0</v>
      </c>
      <c r="T544" s="9">
        <v>0</v>
      </c>
      <c r="U544" s="9">
        <v>23</v>
      </c>
      <c r="V544" s="9">
        <v>280.8</v>
      </c>
      <c r="W544" s="9">
        <v>3.9000000000000004</v>
      </c>
      <c r="X544" s="9">
        <v>36.1</v>
      </c>
      <c r="Y544" s="9">
        <v>153</v>
      </c>
      <c r="Z544" s="9">
        <v>70.8</v>
      </c>
      <c r="AA544" s="9">
        <v>49.900000000000006</v>
      </c>
      <c r="AB544" s="9">
        <v>102.39999999999999</v>
      </c>
      <c r="AC544" s="9">
        <v>43.5</v>
      </c>
      <c r="AD544" s="9">
        <v>0</v>
      </c>
      <c r="AE544" s="106"/>
      <c r="AF544" s="61"/>
      <c r="AH544" s="265"/>
      <c r="AI544" s="61"/>
    </row>
    <row r="545" spans="1:35" ht="15.75">
      <c r="A545" s="105" t="s">
        <v>1351</v>
      </c>
      <c r="B545" s="3"/>
      <c r="C545" s="3"/>
      <c r="D545" s="32">
        <f t="shared" si="15"/>
        <v>1896.9</v>
      </c>
      <c r="E545" s="9">
        <v>121.5</v>
      </c>
      <c r="F545" s="9">
        <v>153.30000000000001</v>
      </c>
      <c r="G545" s="9">
        <v>87.000000000000014</v>
      </c>
      <c r="H545" s="9">
        <v>241.39999999999995</v>
      </c>
      <c r="I545" s="9">
        <v>0</v>
      </c>
      <c r="J545" s="9">
        <v>91.8</v>
      </c>
      <c r="K545" s="9">
        <v>29.000000000000004</v>
      </c>
      <c r="L545" s="9">
        <v>52.800000000000004</v>
      </c>
      <c r="M545" s="9">
        <v>31.200000000000003</v>
      </c>
      <c r="N545" s="9">
        <v>0</v>
      </c>
      <c r="O545" s="9">
        <v>215.70000000000002</v>
      </c>
      <c r="P545" s="9">
        <v>63.1</v>
      </c>
      <c r="Q545" s="9">
        <v>164.79999999999998</v>
      </c>
      <c r="R545" s="9">
        <v>51.8</v>
      </c>
      <c r="S545" s="9">
        <v>0</v>
      </c>
      <c r="T545" s="9">
        <v>0</v>
      </c>
      <c r="U545" s="9">
        <v>9.9</v>
      </c>
      <c r="V545" s="9">
        <v>78.100000000000009</v>
      </c>
      <c r="W545" s="9">
        <v>58.2</v>
      </c>
      <c r="X545" s="9">
        <v>146</v>
      </c>
      <c r="Y545" s="9">
        <v>85.9</v>
      </c>
      <c r="Z545" s="9">
        <v>80.7</v>
      </c>
      <c r="AA545" s="9">
        <v>122.2</v>
      </c>
      <c r="AB545" s="9">
        <v>12.5</v>
      </c>
      <c r="AC545" s="9">
        <v>0</v>
      </c>
      <c r="AD545" s="9">
        <v>0</v>
      </c>
      <c r="AE545" s="457"/>
      <c r="AF545" s="61"/>
      <c r="AH545" s="265"/>
      <c r="AI545" s="61"/>
    </row>
    <row r="546" spans="1:35" ht="15.75">
      <c r="A546" s="106" t="s">
        <v>2714</v>
      </c>
      <c r="B546" s="3"/>
      <c r="C546" s="3"/>
      <c r="D546" s="32">
        <f t="shared" si="15"/>
        <v>1697.9</v>
      </c>
      <c r="E546" s="9">
        <v>117.89999999999999</v>
      </c>
      <c r="F546" s="9">
        <v>147.20000000000002</v>
      </c>
      <c r="G546" s="9">
        <v>69.3</v>
      </c>
      <c r="H546" s="9">
        <v>246.8</v>
      </c>
      <c r="I546" s="9">
        <v>0</v>
      </c>
      <c r="J546" s="9">
        <v>123.5</v>
      </c>
      <c r="K546" s="9">
        <v>35</v>
      </c>
      <c r="L546" s="9">
        <v>149.10000000000002</v>
      </c>
      <c r="M546" s="9">
        <v>0</v>
      </c>
      <c r="N546" s="9">
        <v>14.4</v>
      </c>
      <c r="O546" s="9">
        <v>94.4</v>
      </c>
      <c r="P546" s="9">
        <v>51</v>
      </c>
      <c r="Q546" s="9">
        <v>122.2</v>
      </c>
      <c r="R546" s="9">
        <v>40.700000000000003</v>
      </c>
      <c r="S546" s="9">
        <v>0</v>
      </c>
      <c r="T546" s="9">
        <v>0</v>
      </c>
      <c r="U546" s="9">
        <v>22.2</v>
      </c>
      <c r="V546" s="9">
        <v>0</v>
      </c>
      <c r="W546" s="9">
        <v>65.400000000000006</v>
      </c>
      <c r="X546" s="9">
        <v>21.999999999999996</v>
      </c>
      <c r="Y546" s="9">
        <v>58.8</v>
      </c>
      <c r="Z546" s="9">
        <v>44</v>
      </c>
      <c r="AA546" s="9">
        <v>212.2</v>
      </c>
      <c r="AB546" s="9">
        <v>61.800000000000004</v>
      </c>
      <c r="AC546" s="9">
        <v>0</v>
      </c>
      <c r="AD546" s="9">
        <v>0</v>
      </c>
      <c r="AE546" s="106"/>
      <c r="AF546" s="61"/>
      <c r="AH546" s="265"/>
      <c r="AI546" s="61"/>
    </row>
    <row r="547" spans="1:35" ht="15.75">
      <c r="A547" s="276" t="s">
        <v>3628</v>
      </c>
      <c r="B547" s="3"/>
      <c r="C547" s="3"/>
      <c r="D547" s="32">
        <f t="shared" si="15"/>
        <v>1688.8</v>
      </c>
      <c r="E547" s="9">
        <v>45.899999999999991</v>
      </c>
      <c r="F547" s="9">
        <v>95.6</v>
      </c>
      <c r="G547" s="9">
        <v>20.799999999999997</v>
      </c>
      <c r="H547" s="9">
        <v>177.4</v>
      </c>
      <c r="I547" s="9">
        <v>0</v>
      </c>
      <c r="J547" s="9">
        <v>109.80000000000001</v>
      </c>
      <c r="K547" s="9">
        <v>8.6999999999999993</v>
      </c>
      <c r="L547" s="9">
        <v>93.700000000000017</v>
      </c>
      <c r="M547" s="9">
        <v>33.599999999999994</v>
      </c>
      <c r="N547" s="9">
        <v>13.200000000000001</v>
      </c>
      <c r="O547" s="9">
        <v>0</v>
      </c>
      <c r="P547" s="9">
        <v>56.8</v>
      </c>
      <c r="Q547" s="9">
        <v>183.19999999999996</v>
      </c>
      <c r="R547" s="9">
        <v>0</v>
      </c>
      <c r="S547" s="9">
        <v>0</v>
      </c>
      <c r="T547" s="9">
        <v>0</v>
      </c>
      <c r="U547" s="9">
        <v>56.900000000000006</v>
      </c>
      <c r="V547" s="9">
        <v>72.400000000000006</v>
      </c>
      <c r="W547" s="9">
        <v>0</v>
      </c>
      <c r="X547" s="9">
        <v>193</v>
      </c>
      <c r="Y547" s="9">
        <v>98.600000000000009</v>
      </c>
      <c r="Z547" s="9">
        <v>26.599999999999998</v>
      </c>
      <c r="AA547" s="9">
        <v>215</v>
      </c>
      <c r="AB547" s="9">
        <v>155.69999999999999</v>
      </c>
      <c r="AC547" s="9">
        <v>31.900000000000002</v>
      </c>
      <c r="AD547" s="9">
        <v>0</v>
      </c>
      <c r="AE547" s="276"/>
      <c r="AF547" s="61"/>
      <c r="AH547" s="265"/>
      <c r="AI547" s="61"/>
    </row>
    <row r="548" spans="1:35" ht="15.75">
      <c r="A548" s="106" t="s">
        <v>2719</v>
      </c>
      <c r="B548" s="3"/>
      <c r="C548" s="3"/>
      <c r="D548" s="32">
        <f t="shared" si="15"/>
        <v>954.90000000000009</v>
      </c>
      <c r="E548" s="9">
        <v>34.799999999999997</v>
      </c>
      <c r="F548" s="9">
        <v>60</v>
      </c>
      <c r="G548" s="9">
        <v>4.4000000000000004</v>
      </c>
      <c r="H548" s="9">
        <v>115.10000000000001</v>
      </c>
      <c r="I548" s="9">
        <v>0</v>
      </c>
      <c r="J548" s="9">
        <v>53.199999999999996</v>
      </c>
      <c r="K548" s="9">
        <v>117.6</v>
      </c>
      <c r="L548" s="9">
        <v>2.6</v>
      </c>
      <c r="M548" s="9">
        <v>33.599999999999994</v>
      </c>
      <c r="N548" s="9">
        <v>0</v>
      </c>
      <c r="O548" s="9">
        <v>0</v>
      </c>
      <c r="P548" s="9">
        <v>52</v>
      </c>
      <c r="Q548" s="9">
        <v>86.7</v>
      </c>
      <c r="R548" s="9">
        <v>0</v>
      </c>
      <c r="S548" s="9">
        <v>0</v>
      </c>
      <c r="T548" s="9">
        <v>0</v>
      </c>
      <c r="U548" s="9">
        <v>0</v>
      </c>
      <c r="V548" s="9">
        <v>0</v>
      </c>
      <c r="W548" s="9">
        <v>0</v>
      </c>
      <c r="X548" s="9">
        <v>119.8</v>
      </c>
      <c r="Y548" s="9">
        <v>80.400000000000006</v>
      </c>
      <c r="Z548" s="9">
        <v>0</v>
      </c>
      <c r="AA548" s="9">
        <v>136</v>
      </c>
      <c r="AB548" s="9">
        <v>58.7</v>
      </c>
      <c r="AC548" s="9">
        <v>0</v>
      </c>
      <c r="AD548" s="9">
        <v>0</v>
      </c>
      <c r="AE548" s="106"/>
      <c r="AF548" s="61"/>
      <c r="AH548" s="265"/>
      <c r="AI548" s="61"/>
    </row>
    <row r="549" spans="1:35" ht="15.75">
      <c r="A549" s="277" t="s">
        <v>1671</v>
      </c>
      <c r="B549" s="3"/>
      <c r="C549" s="3"/>
      <c r="D549" s="32">
        <f t="shared" si="15"/>
        <v>1530.6999999999998</v>
      </c>
      <c r="E549" s="9">
        <v>76.100000000000009</v>
      </c>
      <c r="F549" s="9">
        <v>180.89999999999998</v>
      </c>
      <c r="G549" s="9">
        <v>16</v>
      </c>
      <c r="H549" s="9">
        <v>21.6</v>
      </c>
      <c r="I549" s="9">
        <v>0</v>
      </c>
      <c r="J549" s="9">
        <v>0</v>
      </c>
      <c r="K549" s="9">
        <v>37.5</v>
      </c>
      <c r="L549" s="9">
        <v>0</v>
      </c>
      <c r="M549" s="9">
        <v>0</v>
      </c>
      <c r="N549" s="9">
        <v>18</v>
      </c>
      <c r="O549" s="9">
        <v>198.5</v>
      </c>
      <c r="P549" s="9">
        <v>4.4000000000000004</v>
      </c>
      <c r="Q549" s="9">
        <v>64.599999999999994</v>
      </c>
      <c r="R549" s="9">
        <v>51.8</v>
      </c>
      <c r="S549" s="9">
        <v>0</v>
      </c>
      <c r="T549" s="9">
        <v>0</v>
      </c>
      <c r="U549" s="9">
        <v>116.39999999999999</v>
      </c>
      <c r="V549" s="9">
        <v>78.399999999999991</v>
      </c>
      <c r="W549" s="9">
        <v>104.5</v>
      </c>
      <c r="X549" s="9">
        <v>47</v>
      </c>
      <c r="Y549" s="9">
        <v>123.30000000000001</v>
      </c>
      <c r="Z549" s="9">
        <v>82.6</v>
      </c>
      <c r="AA549" s="9">
        <v>161</v>
      </c>
      <c r="AB549" s="9">
        <v>148.10000000000002</v>
      </c>
      <c r="AC549" s="9">
        <v>0</v>
      </c>
      <c r="AD549" s="9">
        <v>0</v>
      </c>
      <c r="AE549" s="277"/>
      <c r="AF549" s="61"/>
      <c r="AH549" s="265"/>
      <c r="AI549" s="61"/>
    </row>
    <row r="550" spans="1:35" ht="15.75">
      <c r="A550" s="106" t="s">
        <v>180</v>
      </c>
      <c r="B550" s="3"/>
      <c r="C550" s="3"/>
      <c r="D550" s="32">
        <f t="shared" si="15"/>
        <v>1160.4000000000001</v>
      </c>
      <c r="E550" s="9">
        <v>79.8</v>
      </c>
      <c r="F550" s="9">
        <v>175.7</v>
      </c>
      <c r="G550" s="9">
        <v>83.8</v>
      </c>
      <c r="H550" s="9">
        <v>176.09999999999997</v>
      </c>
      <c r="I550" s="9">
        <v>0</v>
      </c>
      <c r="J550" s="9">
        <v>62.5</v>
      </c>
      <c r="K550" s="9">
        <v>0</v>
      </c>
      <c r="L550" s="9">
        <v>1.2</v>
      </c>
      <c r="M550" s="9">
        <v>0</v>
      </c>
      <c r="N550" s="9">
        <v>0</v>
      </c>
      <c r="O550" s="9">
        <v>0</v>
      </c>
      <c r="P550" s="9">
        <v>50.2</v>
      </c>
      <c r="Q550" s="9">
        <v>0</v>
      </c>
      <c r="R550" s="9">
        <v>0</v>
      </c>
      <c r="S550" s="9">
        <v>0</v>
      </c>
      <c r="T550" s="9">
        <v>0</v>
      </c>
      <c r="U550" s="9">
        <v>93.600000000000009</v>
      </c>
      <c r="V550" s="9">
        <v>72.8</v>
      </c>
      <c r="W550" s="9">
        <v>159.6</v>
      </c>
      <c r="X550" s="9">
        <v>93.6</v>
      </c>
      <c r="Y550" s="9">
        <v>25.2</v>
      </c>
      <c r="Z550" s="9">
        <v>24.7</v>
      </c>
      <c r="AA550" s="9">
        <v>61.6</v>
      </c>
      <c r="AB550" s="9">
        <v>0</v>
      </c>
      <c r="AC550" s="9">
        <v>0</v>
      </c>
      <c r="AD550" s="9">
        <v>0</v>
      </c>
      <c r="AE550" s="106"/>
      <c r="AF550" s="61"/>
      <c r="AH550" s="265"/>
      <c r="AI550" s="61"/>
    </row>
    <row r="551" spans="1:35" ht="15.75">
      <c r="A551" s="106" t="s">
        <v>2702</v>
      </c>
      <c r="B551" s="3"/>
      <c r="C551" s="3"/>
      <c r="D551" s="32">
        <f t="shared" si="15"/>
        <v>1993.6</v>
      </c>
      <c r="E551" s="9">
        <v>0</v>
      </c>
      <c r="F551" s="9">
        <v>88.5</v>
      </c>
      <c r="G551" s="9">
        <v>92.8</v>
      </c>
      <c r="H551" s="9">
        <v>235.79999999999998</v>
      </c>
      <c r="I551" s="9">
        <v>0</v>
      </c>
      <c r="J551" s="9">
        <v>83.3</v>
      </c>
      <c r="K551" s="9">
        <v>45.6</v>
      </c>
      <c r="L551" s="9">
        <v>64.399999999999991</v>
      </c>
      <c r="M551" s="9">
        <v>33.599999999999994</v>
      </c>
      <c r="N551" s="9">
        <v>20.400000000000002</v>
      </c>
      <c r="O551" s="9">
        <v>120.99999999999999</v>
      </c>
      <c r="P551" s="9">
        <v>82.8</v>
      </c>
      <c r="Q551" s="9">
        <v>214.09999999999997</v>
      </c>
      <c r="R551" s="9">
        <v>0</v>
      </c>
      <c r="S551" s="9">
        <v>0</v>
      </c>
      <c r="T551" s="9">
        <v>0</v>
      </c>
      <c r="U551" s="9">
        <v>93.600000000000009</v>
      </c>
      <c r="V551" s="9">
        <v>86</v>
      </c>
      <c r="W551" s="9">
        <v>172.2</v>
      </c>
      <c r="X551" s="9">
        <v>132.4</v>
      </c>
      <c r="Y551" s="9">
        <v>66.599999999999994</v>
      </c>
      <c r="Z551" s="9">
        <v>0</v>
      </c>
      <c r="AA551" s="9">
        <v>210.4</v>
      </c>
      <c r="AB551" s="9">
        <v>150.1</v>
      </c>
      <c r="AC551" s="9">
        <v>0</v>
      </c>
      <c r="AD551" s="9">
        <v>0</v>
      </c>
      <c r="AE551" s="106"/>
      <c r="AF551" s="61"/>
      <c r="AH551" s="265"/>
      <c r="AI551" s="61"/>
    </row>
    <row r="552" spans="1:35" ht="15.75">
      <c r="A552" s="106" t="s">
        <v>2211</v>
      </c>
      <c r="B552" s="3"/>
      <c r="C552" s="3"/>
      <c r="D552" s="32">
        <f t="shared" si="15"/>
        <v>1345.8000000000002</v>
      </c>
      <c r="E552" s="9">
        <v>150.5</v>
      </c>
      <c r="F552" s="9">
        <v>78.499999999999986</v>
      </c>
      <c r="G552" s="9">
        <v>78.400000000000006</v>
      </c>
      <c r="H552" s="9">
        <v>133.70000000000002</v>
      </c>
      <c r="I552" s="9">
        <v>0</v>
      </c>
      <c r="J552" s="9">
        <v>22.5</v>
      </c>
      <c r="K552" s="9">
        <v>98.499999999999986</v>
      </c>
      <c r="L552" s="9">
        <v>54.599999999999994</v>
      </c>
      <c r="M552" s="9">
        <v>76.599999999999994</v>
      </c>
      <c r="N552" s="9">
        <v>84</v>
      </c>
      <c r="O552" s="9">
        <v>0</v>
      </c>
      <c r="P552" s="9">
        <v>29.700000000000003</v>
      </c>
      <c r="Q552" s="9">
        <v>161.4</v>
      </c>
      <c r="R552" s="9">
        <v>0</v>
      </c>
      <c r="S552" s="9">
        <v>25.2</v>
      </c>
      <c r="T552" s="9">
        <v>0</v>
      </c>
      <c r="U552" s="9">
        <v>0</v>
      </c>
      <c r="V552" s="9">
        <v>6</v>
      </c>
      <c r="W552" s="9">
        <v>70.2</v>
      </c>
      <c r="X552" s="9">
        <v>104.2</v>
      </c>
      <c r="Y552" s="9">
        <v>44.5</v>
      </c>
      <c r="Z552" s="9">
        <v>0</v>
      </c>
      <c r="AA552" s="9">
        <v>81.099999999999994</v>
      </c>
      <c r="AB552" s="9">
        <v>46.2</v>
      </c>
      <c r="AC552" s="9">
        <v>0</v>
      </c>
      <c r="AD552" s="9">
        <v>0</v>
      </c>
      <c r="AE552" s="106"/>
      <c r="AF552" s="61"/>
      <c r="AH552" s="265"/>
      <c r="AI552" s="61"/>
    </row>
    <row r="553" spans="1:35" ht="15.75">
      <c r="A553" s="106" t="s">
        <v>2721</v>
      </c>
      <c r="B553" s="3"/>
      <c r="C553" s="3"/>
      <c r="D553" s="32">
        <f t="shared" ref="D553:D560" si="16">SUM(E553:DZ553)</f>
        <v>2295.5000000000005</v>
      </c>
      <c r="E553" s="9">
        <v>83.5</v>
      </c>
      <c r="F553" s="9">
        <v>39</v>
      </c>
      <c r="G553" s="9">
        <v>135.60000000000002</v>
      </c>
      <c r="H553" s="9">
        <v>139.19999999999999</v>
      </c>
      <c r="I553" s="9">
        <v>51.8</v>
      </c>
      <c r="J553" s="9">
        <v>16.900000000000002</v>
      </c>
      <c r="K553" s="9">
        <v>71.2</v>
      </c>
      <c r="L553" s="9">
        <v>32.5</v>
      </c>
      <c r="M553" s="9">
        <v>22</v>
      </c>
      <c r="N553" s="9">
        <v>84.2</v>
      </c>
      <c r="O553" s="9">
        <v>66.3</v>
      </c>
      <c r="P553" s="9">
        <v>157.9</v>
      </c>
      <c r="Q553" s="9">
        <v>142.69999999999999</v>
      </c>
      <c r="R553" s="9">
        <v>87.699999999999989</v>
      </c>
      <c r="S553" s="9">
        <v>9.7999999999999989</v>
      </c>
      <c r="T553" s="9">
        <v>109.19999999999999</v>
      </c>
      <c r="U553" s="9">
        <v>106.2</v>
      </c>
      <c r="V553" s="9">
        <v>27.7</v>
      </c>
      <c r="W553" s="9">
        <v>155.4</v>
      </c>
      <c r="X553" s="9">
        <v>161.49999999999997</v>
      </c>
      <c r="Y553" s="9">
        <v>72.700000000000017</v>
      </c>
      <c r="Z553" s="9">
        <v>172</v>
      </c>
      <c r="AA553" s="9">
        <v>126.2</v>
      </c>
      <c r="AB553" s="9">
        <v>130.80000000000001</v>
      </c>
      <c r="AC553" s="9">
        <v>14</v>
      </c>
      <c r="AD553" s="9">
        <v>79.5</v>
      </c>
      <c r="AE553" s="106"/>
      <c r="AF553" s="61"/>
      <c r="AH553" s="265"/>
      <c r="AI553" s="61"/>
    </row>
    <row r="554" spans="1:35" ht="15.75">
      <c r="A554" s="106" t="s">
        <v>155</v>
      </c>
      <c r="B554" s="3"/>
      <c r="C554" s="3"/>
      <c r="D554" s="32">
        <f t="shared" si="16"/>
        <v>2312.25</v>
      </c>
      <c r="E554" s="9">
        <v>219</v>
      </c>
      <c r="F554" s="9">
        <v>80.900000000000006</v>
      </c>
      <c r="G554" s="9">
        <v>30.799999999999997</v>
      </c>
      <c r="H554" s="9">
        <v>275.24999999999994</v>
      </c>
      <c r="I554" s="9">
        <v>0</v>
      </c>
      <c r="J554" s="9">
        <v>147.4</v>
      </c>
      <c r="K554" s="9">
        <v>63.8</v>
      </c>
      <c r="L554" s="9">
        <v>50.6</v>
      </c>
      <c r="M554" s="9">
        <v>49.5</v>
      </c>
      <c r="N554" s="9">
        <v>0</v>
      </c>
      <c r="O554" s="9">
        <v>135.1</v>
      </c>
      <c r="P554" s="9">
        <v>79.3</v>
      </c>
      <c r="Q554" s="9">
        <v>182.20000000000002</v>
      </c>
      <c r="R554" s="9">
        <v>80.3</v>
      </c>
      <c r="S554" s="9">
        <v>0</v>
      </c>
      <c r="T554" s="9">
        <v>109.19999999999999</v>
      </c>
      <c r="U554" s="9">
        <v>82.299999999999983</v>
      </c>
      <c r="V554" s="9">
        <v>175.80000000000004</v>
      </c>
      <c r="W554" s="9">
        <v>0</v>
      </c>
      <c r="X554" s="9">
        <v>115.99999999999999</v>
      </c>
      <c r="Y554" s="9">
        <v>39.299999999999997</v>
      </c>
      <c r="Z554" s="9">
        <v>176.59999999999997</v>
      </c>
      <c r="AA554" s="9">
        <v>145.4</v>
      </c>
      <c r="AB554" s="9">
        <v>73.5</v>
      </c>
      <c r="AC554" s="9">
        <v>0</v>
      </c>
      <c r="AD554" s="9">
        <v>0</v>
      </c>
      <c r="AE554" s="106"/>
      <c r="AF554" s="61"/>
      <c r="AH554" s="265"/>
      <c r="AI554" s="61"/>
    </row>
    <row r="555" spans="1:35" ht="15.75">
      <c r="A555" s="276" t="s">
        <v>3629</v>
      </c>
      <c r="B555" s="3"/>
      <c r="C555" s="3"/>
      <c r="D555" s="32">
        <f t="shared" si="16"/>
        <v>2058.6000000000004</v>
      </c>
      <c r="E555" s="9">
        <v>103.5</v>
      </c>
      <c r="F555" s="9">
        <v>109.20000000000002</v>
      </c>
      <c r="G555" s="9">
        <v>0</v>
      </c>
      <c r="H555" s="9">
        <v>204.8</v>
      </c>
      <c r="I555" s="9">
        <v>36.800000000000004</v>
      </c>
      <c r="J555" s="9">
        <v>73.5</v>
      </c>
      <c r="K555" s="9">
        <v>24.7</v>
      </c>
      <c r="L555" s="9">
        <v>72</v>
      </c>
      <c r="M555" s="9">
        <v>2.6</v>
      </c>
      <c r="N555" s="9">
        <v>132.30000000000001</v>
      </c>
      <c r="O555" s="9">
        <v>2.6</v>
      </c>
      <c r="P555" s="9">
        <v>53</v>
      </c>
      <c r="Q555" s="9">
        <v>123.7</v>
      </c>
      <c r="R555" s="9">
        <v>0</v>
      </c>
      <c r="S555" s="9">
        <v>40.599999999999994</v>
      </c>
      <c r="T555" s="9">
        <v>0</v>
      </c>
      <c r="U555" s="9">
        <v>108.2</v>
      </c>
      <c r="V555" s="9">
        <v>150.4</v>
      </c>
      <c r="W555" s="9">
        <v>118.69999999999999</v>
      </c>
      <c r="X555" s="9">
        <v>130.30000000000001</v>
      </c>
      <c r="Y555" s="9">
        <v>52.6</v>
      </c>
      <c r="Z555" s="9">
        <v>0</v>
      </c>
      <c r="AA555" s="9">
        <v>217</v>
      </c>
      <c r="AB555" s="9">
        <v>113.1</v>
      </c>
      <c r="AC555" s="9">
        <v>86.9</v>
      </c>
      <c r="AD555" s="9">
        <v>102.1</v>
      </c>
      <c r="AE555" s="276"/>
      <c r="AF555" s="61"/>
      <c r="AH555" s="265"/>
      <c r="AI555" s="61"/>
    </row>
    <row r="556" spans="1:35" ht="15.75">
      <c r="A556" s="106" t="s">
        <v>2722</v>
      </c>
      <c r="B556" s="3"/>
      <c r="C556" s="3"/>
      <c r="D556" s="32">
        <f t="shared" si="16"/>
        <v>1808.4999999999998</v>
      </c>
      <c r="E556" s="9">
        <v>28.3</v>
      </c>
      <c r="F556" s="9">
        <v>93.3</v>
      </c>
      <c r="G556" s="9">
        <v>57.2</v>
      </c>
      <c r="H556" s="9">
        <v>175.9</v>
      </c>
      <c r="I556" s="9">
        <v>0</v>
      </c>
      <c r="J556" s="9">
        <v>68.599999999999994</v>
      </c>
      <c r="K556" s="9">
        <v>1.5</v>
      </c>
      <c r="L556" s="9">
        <v>116.89999999999999</v>
      </c>
      <c r="M556" s="9">
        <v>69.599999999999994</v>
      </c>
      <c r="N556" s="9">
        <v>18.3</v>
      </c>
      <c r="O556" s="9">
        <v>2.4</v>
      </c>
      <c r="P556" s="9">
        <v>121.1</v>
      </c>
      <c r="Q556" s="9">
        <v>122.49999999999999</v>
      </c>
      <c r="R556" s="9">
        <v>0</v>
      </c>
      <c r="S556" s="9">
        <v>0</v>
      </c>
      <c r="T556" s="9">
        <v>0</v>
      </c>
      <c r="U556" s="9">
        <v>80.600000000000009</v>
      </c>
      <c r="V556" s="9">
        <v>65.199999999999989</v>
      </c>
      <c r="W556" s="9">
        <v>148.1</v>
      </c>
      <c r="X556" s="9">
        <v>103.6</v>
      </c>
      <c r="Y556" s="9">
        <v>192.60000000000002</v>
      </c>
      <c r="Z556" s="9">
        <v>0</v>
      </c>
      <c r="AA556" s="9">
        <v>174.20000000000005</v>
      </c>
      <c r="AB556" s="9">
        <v>133.79999999999998</v>
      </c>
      <c r="AC556" s="9">
        <v>34.799999999999997</v>
      </c>
      <c r="AD556" s="9">
        <v>0</v>
      </c>
      <c r="AE556" s="106"/>
      <c r="AF556" s="61"/>
      <c r="AH556" s="265"/>
      <c r="AI556" s="61"/>
    </row>
    <row r="557" spans="1:35" ht="15.75">
      <c r="A557" s="106" t="s">
        <v>2720</v>
      </c>
      <c r="B557" s="3"/>
      <c r="C557" s="3"/>
      <c r="D557" s="32">
        <f t="shared" si="16"/>
        <v>1952.1999999999998</v>
      </c>
      <c r="E557" s="9">
        <v>164.8</v>
      </c>
      <c r="F557" s="9">
        <v>104.1</v>
      </c>
      <c r="G557" s="9">
        <v>72.300000000000011</v>
      </c>
      <c r="H557" s="9">
        <v>285.8</v>
      </c>
      <c r="I557" s="9">
        <v>0</v>
      </c>
      <c r="J557" s="9">
        <v>34.799999999999997</v>
      </c>
      <c r="K557" s="9">
        <v>38.5</v>
      </c>
      <c r="L557" s="9">
        <v>44.1</v>
      </c>
      <c r="M557" s="9">
        <v>26.400000000000002</v>
      </c>
      <c r="N557" s="9">
        <v>20.399999999999999</v>
      </c>
      <c r="O557" s="9">
        <v>108</v>
      </c>
      <c r="P557" s="9">
        <v>58.7</v>
      </c>
      <c r="Q557" s="9">
        <v>156.40000000000003</v>
      </c>
      <c r="R557" s="9">
        <v>0</v>
      </c>
      <c r="S557" s="9">
        <v>0</v>
      </c>
      <c r="T557" s="9">
        <v>0</v>
      </c>
      <c r="U557" s="9">
        <v>158.80000000000001</v>
      </c>
      <c r="V557" s="9">
        <v>109.2</v>
      </c>
      <c r="W557" s="9">
        <v>165</v>
      </c>
      <c r="X557" s="9">
        <v>34.799999999999997</v>
      </c>
      <c r="Y557" s="9">
        <v>43.6</v>
      </c>
      <c r="Z557" s="9">
        <v>0</v>
      </c>
      <c r="AA557" s="9">
        <v>246.70000000000002</v>
      </c>
      <c r="AB557" s="9">
        <v>72.599999999999994</v>
      </c>
      <c r="AC557" s="9">
        <v>7.1999999999999993</v>
      </c>
      <c r="AD557" s="9">
        <v>0</v>
      </c>
      <c r="AE557" s="106"/>
      <c r="AF557" s="61"/>
      <c r="AH557" s="265"/>
      <c r="AI557" s="61"/>
    </row>
    <row r="558" spans="1:35" ht="15.75">
      <c r="A558" s="106" t="s">
        <v>2701</v>
      </c>
      <c r="B558" s="3"/>
      <c r="C558" s="3"/>
      <c r="D558" s="32">
        <f t="shared" si="16"/>
        <v>1716.3000000000002</v>
      </c>
      <c r="E558" s="9">
        <v>64.399999999999991</v>
      </c>
      <c r="F558" s="9">
        <v>79.5</v>
      </c>
      <c r="G558" s="9">
        <v>100.39999999999999</v>
      </c>
      <c r="H558" s="9">
        <v>122.39999999999999</v>
      </c>
      <c r="I558" s="9">
        <v>0</v>
      </c>
      <c r="J558" s="9">
        <v>103.6</v>
      </c>
      <c r="K558" s="9">
        <v>36.6</v>
      </c>
      <c r="L558" s="9">
        <v>34.5</v>
      </c>
      <c r="M558" s="9">
        <v>0</v>
      </c>
      <c r="N558" s="9">
        <v>0</v>
      </c>
      <c r="O558" s="9">
        <v>47.599999999999994</v>
      </c>
      <c r="P558" s="9">
        <v>48</v>
      </c>
      <c r="Q558" s="9">
        <v>161</v>
      </c>
      <c r="R558" s="9">
        <v>40.700000000000003</v>
      </c>
      <c r="S558" s="9">
        <v>0</v>
      </c>
      <c r="T558" s="9">
        <v>0</v>
      </c>
      <c r="U558" s="9">
        <v>74.5</v>
      </c>
      <c r="V558" s="9">
        <v>211.8</v>
      </c>
      <c r="W558" s="9">
        <v>104.39999999999999</v>
      </c>
      <c r="X558" s="9">
        <v>19.400000000000002</v>
      </c>
      <c r="Y558" s="9">
        <v>99.1</v>
      </c>
      <c r="Z558" s="9">
        <v>64.900000000000006</v>
      </c>
      <c r="AA558" s="9">
        <v>210</v>
      </c>
      <c r="AB558" s="9">
        <v>93.5</v>
      </c>
      <c r="AC558" s="9">
        <v>0</v>
      </c>
      <c r="AD558" s="9">
        <v>0</v>
      </c>
      <c r="AE558" s="106"/>
      <c r="AF558" s="61"/>
      <c r="AH558" s="265"/>
      <c r="AI558" s="61"/>
    </row>
    <row r="559" spans="1:35" ht="15.75">
      <c r="A559" s="106" t="s">
        <v>658</v>
      </c>
      <c r="B559" s="3"/>
      <c r="C559" s="3"/>
      <c r="D559" s="32">
        <f t="shared" si="16"/>
        <v>1738.4999999999998</v>
      </c>
      <c r="E559" s="9">
        <v>85.9</v>
      </c>
      <c r="F559" s="9">
        <v>128.9</v>
      </c>
      <c r="G559" s="9">
        <v>51.9</v>
      </c>
      <c r="H559" s="9">
        <v>251.39999999999998</v>
      </c>
      <c r="I559" s="9">
        <v>0</v>
      </c>
      <c r="J559" s="9">
        <v>75.2</v>
      </c>
      <c r="K559" s="9">
        <v>32.5</v>
      </c>
      <c r="L559" s="9">
        <v>2.4</v>
      </c>
      <c r="M559" s="9">
        <v>0</v>
      </c>
      <c r="N559" s="9">
        <v>0</v>
      </c>
      <c r="O559" s="9">
        <v>222</v>
      </c>
      <c r="P559" s="9">
        <v>51</v>
      </c>
      <c r="Q559" s="9">
        <v>91.999999999999986</v>
      </c>
      <c r="R559" s="9">
        <v>40.700000000000003</v>
      </c>
      <c r="S559" s="9">
        <v>0</v>
      </c>
      <c r="T559" s="9">
        <v>0</v>
      </c>
      <c r="U559" s="9">
        <v>65.600000000000009</v>
      </c>
      <c r="V559" s="9">
        <v>0</v>
      </c>
      <c r="W559" s="9">
        <v>0</v>
      </c>
      <c r="X559" s="9">
        <v>49.8</v>
      </c>
      <c r="Y559" s="9">
        <v>157.6</v>
      </c>
      <c r="Z559" s="9">
        <v>66.8</v>
      </c>
      <c r="AA559" s="9">
        <v>182.20000000000002</v>
      </c>
      <c r="AB559" s="9">
        <v>90.4</v>
      </c>
      <c r="AC559" s="9">
        <v>18</v>
      </c>
      <c r="AD559" s="9">
        <v>74.199999999999989</v>
      </c>
      <c r="AE559" s="106"/>
      <c r="AF559" s="61"/>
      <c r="AH559" s="265"/>
      <c r="AI559" s="61"/>
    </row>
    <row r="560" spans="1:35" ht="15.75">
      <c r="A560" s="277" t="s">
        <v>1655</v>
      </c>
      <c r="B560" s="3"/>
      <c r="C560" s="3"/>
      <c r="D560" s="32">
        <f t="shared" si="16"/>
        <v>1930.3000000000002</v>
      </c>
      <c r="E560" s="9">
        <v>110.8</v>
      </c>
      <c r="F560" s="9">
        <v>134.4</v>
      </c>
      <c r="G560" s="9">
        <v>83.800000000000011</v>
      </c>
      <c r="H560" s="9">
        <v>200.1</v>
      </c>
      <c r="I560" s="9">
        <v>0</v>
      </c>
      <c r="J560" s="9">
        <v>111.5</v>
      </c>
      <c r="K560" s="9">
        <v>73.5</v>
      </c>
      <c r="L560" s="9">
        <v>29.799999999999997</v>
      </c>
      <c r="M560" s="9">
        <v>0</v>
      </c>
      <c r="N560" s="9">
        <v>2.2000000000000002</v>
      </c>
      <c r="O560" s="9">
        <v>174.39999999999998</v>
      </c>
      <c r="P560" s="9">
        <v>51</v>
      </c>
      <c r="Q560" s="9">
        <v>137.20000000000002</v>
      </c>
      <c r="R560" s="9">
        <v>0</v>
      </c>
      <c r="S560" s="9">
        <v>0</v>
      </c>
      <c r="T560" s="9">
        <v>0</v>
      </c>
      <c r="U560" s="9">
        <v>23.9</v>
      </c>
      <c r="V560" s="9">
        <v>143.29999999999998</v>
      </c>
      <c r="W560" s="9">
        <v>62.1</v>
      </c>
      <c r="X560" s="9">
        <v>186.2</v>
      </c>
      <c r="Y560" s="9">
        <v>165.10000000000002</v>
      </c>
      <c r="Z560" s="9">
        <v>0</v>
      </c>
      <c r="AA560" s="9">
        <v>155</v>
      </c>
      <c r="AB560" s="9">
        <v>86</v>
      </c>
      <c r="AC560" s="9">
        <v>0</v>
      </c>
      <c r="AD560" s="9">
        <v>0</v>
      </c>
      <c r="AE560" s="277"/>
      <c r="AF560" s="61"/>
      <c r="AH560" s="265"/>
      <c r="AI560" s="61"/>
    </row>
    <row r="564" spans="1:67" ht="20.25">
      <c r="A564" s="30" t="s">
        <v>169</v>
      </c>
      <c r="D564" s="31" t="s">
        <v>40</v>
      </c>
      <c r="E564" s="101" t="s">
        <v>4184</v>
      </c>
      <c r="F564" s="101" t="s">
        <v>4185</v>
      </c>
      <c r="G564" s="101" t="s">
        <v>4215</v>
      </c>
      <c r="H564" s="101" t="s">
        <v>4216</v>
      </c>
      <c r="I564" s="101" t="s">
        <v>4217</v>
      </c>
      <c r="J564" s="101" t="s">
        <v>4218</v>
      </c>
      <c r="K564" s="101" t="s">
        <v>4224</v>
      </c>
      <c r="L564" s="101" t="s">
        <v>4219</v>
      </c>
      <c r="M564" s="101" t="s">
        <v>4220</v>
      </c>
      <c r="N564" s="101" t="s">
        <v>4300</v>
      </c>
      <c r="O564" s="101" t="s">
        <v>4325</v>
      </c>
      <c r="P564" s="101" t="s">
        <v>4375</v>
      </c>
      <c r="Q564" s="101" t="s">
        <v>4376</v>
      </c>
      <c r="R564" s="101" t="s">
        <v>4475</v>
      </c>
      <c r="S564" s="101" t="s">
        <v>4477</v>
      </c>
      <c r="T564" s="101" t="s">
        <v>4478</v>
      </c>
      <c r="U564" s="101" t="s">
        <v>4527</v>
      </c>
      <c r="V564" s="101" t="s">
        <v>4583</v>
      </c>
      <c r="W564" s="101" t="s">
        <v>4640</v>
      </c>
      <c r="X564" s="101" t="s">
        <v>4641</v>
      </c>
      <c r="Y564" s="101" t="s">
        <v>4642</v>
      </c>
      <c r="Z564" s="101" t="s">
        <v>4688</v>
      </c>
      <c r="AA564" s="101" t="s">
        <v>4739</v>
      </c>
      <c r="AB564" s="101" t="s">
        <v>4740</v>
      </c>
      <c r="AC564" s="101" t="s">
        <v>4742</v>
      </c>
      <c r="AD564" s="101" t="s">
        <v>4743</v>
      </c>
      <c r="AE564" s="101" t="s">
        <v>4833</v>
      </c>
      <c r="AF564" s="101" t="s">
        <v>4881</v>
      </c>
      <c r="AG564" s="101" t="s">
        <v>4882</v>
      </c>
      <c r="AH564" s="101" t="s">
        <v>4918</v>
      </c>
      <c r="AI564" s="101" t="s">
        <v>4966</v>
      </c>
      <c r="AJ564" s="101" t="s">
        <v>5051</v>
      </c>
      <c r="AK564" s="101" t="s">
        <v>5071</v>
      </c>
      <c r="AL564" s="101" t="s">
        <v>5072</v>
      </c>
      <c r="AM564" s="101" t="s">
        <v>5074</v>
      </c>
      <c r="AN564" s="101" t="s">
        <v>5104</v>
      </c>
      <c r="AO564" s="101" t="s">
        <v>5151</v>
      </c>
      <c r="AP564" s="101" t="s">
        <v>5279</v>
      </c>
      <c r="AQ564" s="101" t="s">
        <v>5280</v>
      </c>
      <c r="AR564" s="101" t="s">
        <v>5281</v>
      </c>
      <c r="AS564" s="101" t="s">
        <v>5290</v>
      </c>
      <c r="AT564" s="101" t="s">
        <v>5470</v>
      </c>
      <c r="AU564" s="101" t="s">
        <v>5579</v>
      </c>
      <c r="AV564" s="101" t="s">
        <v>5656</v>
      </c>
      <c r="AW564" s="101" t="s">
        <v>5657</v>
      </c>
      <c r="AX564" s="101" t="s">
        <v>5659</v>
      </c>
      <c r="AY564" s="101" t="s">
        <v>5661</v>
      </c>
      <c r="AZ564" s="101" t="s">
        <v>5731</v>
      </c>
      <c r="BA564" s="101" t="s">
        <v>5734</v>
      </c>
      <c r="BB564" s="101" t="s">
        <v>5735</v>
      </c>
      <c r="BC564" s="101" t="s">
        <v>5736</v>
      </c>
      <c r="BD564" s="101" t="s">
        <v>5780</v>
      </c>
      <c r="BE564" s="101" t="s">
        <v>5781</v>
      </c>
      <c r="BF564" s="101" t="s">
        <v>5790</v>
      </c>
      <c r="BG564" s="101" t="s">
        <v>5878</v>
      </c>
      <c r="BH564" s="101" t="s">
        <v>5881</v>
      </c>
      <c r="BI564" s="101" t="s">
        <v>5883</v>
      </c>
      <c r="BJ564" s="101" t="s">
        <v>5947</v>
      </c>
    </row>
    <row r="565" spans="1:67" ht="15.75">
      <c r="A565" s="277" t="s">
        <v>1657</v>
      </c>
      <c r="B565" s="3"/>
      <c r="C565" s="3"/>
      <c r="D565" s="32">
        <f t="shared" ref="D565:D596" si="17">SUM(E565:DZ565)</f>
        <v>773.30000000000007</v>
      </c>
      <c r="E565" s="9">
        <v>0</v>
      </c>
      <c r="F565" s="9">
        <v>35.200000000000003</v>
      </c>
      <c r="G565" s="9">
        <v>38.9</v>
      </c>
      <c r="H565" s="9">
        <v>0</v>
      </c>
      <c r="I565" s="9">
        <v>9.4</v>
      </c>
      <c r="J565" s="9">
        <v>14.6</v>
      </c>
      <c r="K565" s="9">
        <v>0</v>
      </c>
      <c r="L565" s="9">
        <v>0</v>
      </c>
      <c r="M565" s="9">
        <v>0</v>
      </c>
      <c r="N565" s="9">
        <v>2.2000000000000002</v>
      </c>
      <c r="O565" s="9">
        <v>6</v>
      </c>
      <c r="P565" s="9">
        <v>32</v>
      </c>
      <c r="Q565" s="9">
        <v>19.5</v>
      </c>
      <c r="R565" s="9">
        <v>31</v>
      </c>
      <c r="S565" s="9">
        <v>5.6</v>
      </c>
      <c r="T565" s="9">
        <v>0</v>
      </c>
      <c r="U565" s="9">
        <v>0</v>
      </c>
      <c r="V565" s="9">
        <v>18</v>
      </c>
      <c r="W565" s="9">
        <v>0</v>
      </c>
      <c r="X565" s="9">
        <v>1.1000000000000001</v>
      </c>
      <c r="Y565" s="9">
        <v>0</v>
      </c>
      <c r="Z565" s="9">
        <v>0</v>
      </c>
      <c r="AA565" s="9">
        <v>0</v>
      </c>
      <c r="AB565" s="9">
        <v>15.399999999999999</v>
      </c>
      <c r="AC565" s="9">
        <v>21</v>
      </c>
      <c r="AD565" s="9">
        <v>1.4</v>
      </c>
      <c r="AE565" s="9">
        <v>0</v>
      </c>
      <c r="AF565" s="9">
        <v>49.5</v>
      </c>
      <c r="AG565" s="9">
        <v>9</v>
      </c>
      <c r="AH565" s="9">
        <v>29.6</v>
      </c>
      <c r="AI565" s="9">
        <v>0</v>
      </c>
      <c r="AJ565" s="9">
        <v>0</v>
      </c>
      <c r="AK565" s="9">
        <v>23.6</v>
      </c>
      <c r="AL565" s="9">
        <v>13.2</v>
      </c>
      <c r="AM565" s="9">
        <v>1.2</v>
      </c>
      <c r="AN565" s="9">
        <v>25.1</v>
      </c>
      <c r="AO565" s="9">
        <v>8.3999999999999986</v>
      </c>
      <c r="AP565" s="9">
        <v>30</v>
      </c>
      <c r="AQ565" s="9">
        <v>22.5</v>
      </c>
      <c r="AR565" s="9">
        <v>0</v>
      </c>
      <c r="AS565" s="9">
        <v>57.7</v>
      </c>
      <c r="AT565" s="9">
        <v>2.6</v>
      </c>
      <c r="AU565" s="9">
        <v>30</v>
      </c>
      <c r="AV565" s="9">
        <v>0</v>
      </c>
      <c r="AW565" s="9">
        <v>42.1</v>
      </c>
      <c r="AX565" s="9">
        <v>0</v>
      </c>
      <c r="AY565" s="9">
        <v>30</v>
      </c>
      <c r="AZ565" s="9">
        <v>35.700000000000003</v>
      </c>
      <c r="BA565" s="9">
        <v>18</v>
      </c>
      <c r="BB565" s="9">
        <v>26.4</v>
      </c>
      <c r="BC565" s="9">
        <v>0</v>
      </c>
      <c r="BD565" s="9">
        <v>24</v>
      </c>
      <c r="BE565" s="9">
        <v>0</v>
      </c>
      <c r="BF565" s="9">
        <v>29.9</v>
      </c>
      <c r="BG565" s="9">
        <v>6</v>
      </c>
      <c r="BH565" s="9">
        <v>0</v>
      </c>
      <c r="BI565" s="9">
        <v>0</v>
      </c>
      <c r="BJ565" s="9">
        <v>7.5</v>
      </c>
      <c r="BK565" s="277"/>
      <c r="BL565" s="61"/>
      <c r="BN565" s="265"/>
      <c r="BO565" s="61"/>
    </row>
    <row r="566" spans="1:67" ht="15.75">
      <c r="A566" s="105" t="s">
        <v>1346</v>
      </c>
      <c r="B566" s="3"/>
      <c r="C566" s="3"/>
      <c r="D566" s="32">
        <f t="shared" si="17"/>
        <v>513.09999999999991</v>
      </c>
      <c r="E566" s="9">
        <v>5.2</v>
      </c>
      <c r="F566" s="9">
        <v>2.8</v>
      </c>
      <c r="G566" s="9">
        <v>0</v>
      </c>
      <c r="H566" s="9">
        <v>35.200000000000003</v>
      </c>
      <c r="I566" s="9">
        <v>6.6000000000000005</v>
      </c>
      <c r="J566" s="9">
        <v>0</v>
      </c>
      <c r="K566" s="9">
        <v>0</v>
      </c>
      <c r="L566" s="9">
        <v>0</v>
      </c>
      <c r="M566" s="9">
        <v>16.5</v>
      </c>
      <c r="N566" s="9">
        <v>0</v>
      </c>
      <c r="O566" s="9">
        <v>6</v>
      </c>
      <c r="P566" s="9">
        <v>28</v>
      </c>
      <c r="Q566" s="9">
        <v>14.3</v>
      </c>
      <c r="R566" s="9">
        <v>0</v>
      </c>
      <c r="S566" s="9">
        <v>0</v>
      </c>
      <c r="T566" s="9">
        <v>0</v>
      </c>
      <c r="U566" s="9">
        <v>0</v>
      </c>
      <c r="V566" s="9">
        <v>0</v>
      </c>
      <c r="W566" s="9">
        <v>0</v>
      </c>
      <c r="X566" s="9">
        <v>3</v>
      </c>
      <c r="Y566" s="9">
        <v>0</v>
      </c>
      <c r="Z566" s="9">
        <v>0</v>
      </c>
      <c r="AA566" s="9">
        <v>0</v>
      </c>
      <c r="AB566" s="9">
        <v>0</v>
      </c>
      <c r="AC566" s="9">
        <v>1.3</v>
      </c>
      <c r="AD566" s="9">
        <v>0</v>
      </c>
      <c r="AE566" s="9">
        <v>0</v>
      </c>
      <c r="AF566" s="9">
        <v>0</v>
      </c>
      <c r="AG566" s="9">
        <v>0</v>
      </c>
      <c r="AH566" s="9">
        <v>2.2000000000000002</v>
      </c>
      <c r="AI566" s="9">
        <v>0</v>
      </c>
      <c r="AJ566" s="9">
        <v>9.9</v>
      </c>
      <c r="AK566" s="9">
        <v>17.599999999999998</v>
      </c>
      <c r="AL566" s="9">
        <v>0</v>
      </c>
      <c r="AM566" s="9">
        <v>0</v>
      </c>
      <c r="AN566" s="9">
        <v>34.200000000000003</v>
      </c>
      <c r="AO566" s="9">
        <v>0</v>
      </c>
      <c r="AP566" s="9">
        <v>3.9000000000000004</v>
      </c>
      <c r="AQ566" s="9">
        <v>5.2</v>
      </c>
      <c r="AR566" s="9">
        <v>0</v>
      </c>
      <c r="AS566" s="9">
        <v>22.5</v>
      </c>
      <c r="AT566" s="9">
        <v>0</v>
      </c>
      <c r="AU566" s="9">
        <v>0</v>
      </c>
      <c r="AV566" s="9">
        <v>0</v>
      </c>
      <c r="AW566" s="9">
        <v>20</v>
      </c>
      <c r="AX566" s="9">
        <v>12.100000000000001</v>
      </c>
      <c r="AY566" s="9">
        <v>19.5</v>
      </c>
      <c r="AZ566" s="9">
        <v>44.699999999999996</v>
      </c>
      <c r="BA566" s="9">
        <v>36.799999999999997</v>
      </c>
      <c r="BB566" s="9">
        <v>8.8000000000000007</v>
      </c>
      <c r="BC566" s="9">
        <v>0</v>
      </c>
      <c r="BD566" s="9">
        <v>30.4</v>
      </c>
      <c r="BE566" s="9">
        <v>24</v>
      </c>
      <c r="BF566" s="9">
        <v>0</v>
      </c>
      <c r="BG566" s="9">
        <v>37.4</v>
      </c>
      <c r="BH566" s="9">
        <v>0</v>
      </c>
      <c r="BI566" s="9">
        <v>16.5</v>
      </c>
      <c r="BJ566" s="9">
        <v>48.5</v>
      </c>
      <c r="BK566" s="457"/>
      <c r="BL566" s="61"/>
      <c r="BN566" s="265"/>
      <c r="BO566" s="61"/>
    </row>
    <row r="567" spans="1:67" ht="15.75">
      <c r="A567" s="276" t="s">
        <v>3601</v>
      </c>
      <c r="B567" s="3"/>
      <c r="C567" s="3"/>
      <c r="D567" s="32">
        <f t="shared" si="17"/>
        <v>714.70000000000016</v>
      </c>
      <c r="E567" s="9">
        <v>28</v>
      </c>
      <c r="F567" s="9">
        <v>15.399999999999999</v>
      </c>
      <c r="G567" s="9">
        <v>15.399999999999999</v>
      </c>
      <c r="H567" s="9">
        <v>2.4</v>
      </c>
      <c r="I567" s="9">
        <v>19.100000000000001</v>
      </c>
      <c r="J567" s="9">
        <v>7</v>
      </c>
      <c r="K567" s="9">
        <v>0</v>
      </c>
      <c r="L567" s="9">
        <v>3.9000000000000004</v>
      </c>
      <c r="M567" s="9">
        <v>9.6</v>
      </c>
      <c r="N567" s="9">
        <v>0</v>
      </c>
      <c r="O567" s="9">
        <v>38.9</v>
      </c>
      <c r="P567" s="9">
        <v>29.900000000000002</v>
      </c>
      <c r="Q567" s="9">
        <v>3.5999999999999996</v>
      </c>
      <c r="R567" s="9">
        <v>28</v>
      </c>
      <c r="S567" s="9">
        <v>14.3</v>
      </c>
      <c r="T567" s="9">
        <v>3.9000000000000004</v>
      </c>
      <c r="U567" s="9">
        <v>0</v>
      </c>
      <c r="V567" s="9">
        <v>0</v>
      </c>
      <c r="W567" s="9">
        <v>0</v>
      </c>
      <c r="X567" s="9">
        <v>22.5</v>
      </c>
      <c r="Y567" s="9">
        <v>0</v>
      </c>
      <c r="Z567" s="9">
        <v>5.6</v>
      </c>
      <c r="AA567" s="9">
        <v>0</v>
      </c>
      <c r="AB567" s="9">
        <v>0</v>
      </c>
      <c r="AC567" s="9">
        <v>0</v>
      </c>
      <c r="AD567" s="9">
        <v>0</v>
      </c>
      <c r="AE567" s="9">
        <v>14.3</v>
      </c>
      <c r="AF567" s="9">
        <v>19.5</v>
      </c>
      <c r="AG567" s="9">
        <v>0</v>
      </c>
      <c r="AH567" s="9">
        <v>0</v>
      </c>
      <c r="AI567" s="9">
        <v>12.100000000000001</v>
      </c>
      <c r="AJ567" s="9">
        <v>8.2999999999999989</v>
      </c>
      <c r="AK567" s="9">
        <v>0</v>
      </c>
      <c r="AL567" s="9">
        <v>48.5</v>
      </c>
      <c r="AM567" s="9">
        <v>18</v>
      </c>
      <c r="AN567" s="9">
        <v>8</v>
      </c>
      <c r="AO567" s="9">
        <v>5.6</v>
      </c>
      <c r="AP567" s="9">
        <v>42.3</v>
      </c>
      <c r="AQ567" s="9">
        <v>36.4</v>
      </c>
      <c r="AR567" s="9">
        <v>5</v>
      </c>
      <c r="AS567" s="9">
        <v>28</v>
      </c>
      <c r="AT567" s="9">
        <v>0</v>
      </c>
      <c r="AU567" s="9">
        <v>12.100000000000001</v>
      </c>
      <c r="AV567" s="9">
        <v>0</v>
      </c>
      <c r="AW567" s="9">
        <v>28</v>
      </c>
      <c r="AX567" s="9">
        <v>0</v>
      </c>
      <c r="AY567" s="9">
        <v>34</v>
      </c>
      <c r="AZ567" s="9">
        <v>31.6</v>
      </c>
      <c r="BA567" s="9">
        <v>26</v>
      </c>
      <c r="BB567" s="9">
        <v>0</v>
      </c>
      <c r="BC567" s="9">
        <v>12</v>
      </c>
      <c r="BD567" s="9">
        <v>14.3</v>
      </c>
      <c r="BE567" s="9">
        <v>31.5</v>
      </c>
      <c r="BF567" s="9">
        <v>0</v>
      </c>
      <c r="BG567" s="9">
        <v>31.7</v>
      </c>
      <c r="BH567" s="9">
        <v>0</v>
      </c>
      <c r="BI567" s="9">
        <v>0</v>
      </c>
      <c r="BJ567" s="9">
        <v>0</v>
      </c>
      <c r="BK567" s="276"/>
      <c r="BL567" s="61"/>
      <c r="BN567" s="265"/>
      <c r="BO567" s="61"/>
    </row>
    <row r="568" spans="1:67" ht="15.75">
      <c r="A568" s="105" t="s">
        <v>1337</v>
      </c>
      <c r="B568" s="3"/>
      <c r="C568" s="3"/>
      <c r="D568" s="32">
        <f t="shared" si="17"/>
        <v>511</v>
      </c>
      <c r="E568" s="9">
        <v>5.5</v>
      </c>
      <c r="F568" s="9">
        <v>6.6000000000000005</v>
      </c>
      <c r="G568" s="9">
        <v>22</v>
      </c>
      <c r="H568" s="9">
        <v>26</v>
      </c>
      <c r="I568" s="9">
        <v>30.1</v>
      </c>
      <c r="J568" s="9">
        <v>0</v>
      </c>
      <c r="K568" s="9">
        <v>0</v>
      </c>
      <c r="L568" s="9">
        <v>3.9000000000000004</v>
      </c>
      <c r="M568" s="9">
        <v>0</v>
      </c>
      <c r="N568" s="9">
        <v>12.100000000000001</v>
      </c>
      <c r="O568" s="9">
        <v>4.4000000000000004</v>
      </c>
      <c r="P568" s="9">
        <v>24.3</v>
      </c>
      <c r="Q568" s="9">
        <v>20.100000000000001</v>
      </c>
      <c r="R568" s="9">
        <v>0</v>
      </c>
      <c r="S568" s="9">
        <v>0</v>
      </c>
      <c r="T568" s="9">
        <v>0</v>
      </c>
      <c r="U568" s="9">
        <v>0</v>
      </c>
      <c r="V568" s="9">
        <v>0</v>
      </c>
      <c r="W568" s="9">
        <v>0</v>
      </c>
      <c r="X568" s="9">
        <v>0</v>
      </c>
      <c r="Y568" s="9">
        <v>7.8000000000000007</v>
      </c>
      <c r="Z568" s="9">
        <v>0</v>
      </c>
      <c r="AA568" s="9">
        <v>2.2000000000000002</v>
      </c>
      <c r="AB568" s="9">
        <v>0</v>
      </c>
      <c r="AC568" s="9">
        <v>1.3</v>
      </c>
      <c r="AD568" s="9">
        <v>0</v>
      </c>
      <c r="AE568" s="9">
        <v>0</v>
      </c>
      <c r="AF568" s="9">
        <v>0</v>
      </c>
      <c r="AG568" s="9">
        <v>0</v>
      </c>
      <c r="AH568" s="9">
        <v>24</v>
      </c>
      <c r="AI568" s="9">
        <v>0</v>
      </c>
      <c r="AJ568" s="9">
        <v>0</v>
      </c>
      <c r="AK568" s="9">
        <v>8.3999999999999986</v>
      </c>
      <c r="AL568" s="9">
        <v>69.3</v>
      </c>
      <c r="AM568" s="9">
        <v>0</v>
      </c>
      <c r="AN568" s="9">
        <v>41.599999999999994</v>
      </c>
      <c r="AO568" s="9">
        <v>0</v>
      </c>
      <c r="AP568" s="9">
        <v>22</v>
      </c>
      <c r="AQ568" s="9">
        <v>16.5</v>
      </c>
      <c r="AR568" s="9">
        <v>0</v>
      </c>
      <c r="AS568" s="9">
        <v>44.5</v>
      </c>
      <c r="AT568" s="9">
        <v>0</v>
      </c>
      <c r="AU568" s="9">
        <v>0</v>
      </c>
      <c r="AV568" s="9">
        <v>0</v>
      </c>
      <c r="AW568" s="9">
        <v>22</v>
      </c>
      <c r="AX568" s="9">
        <v>0</v>
      </c>
      <c r="AY568" s="9">
        <v>22</v>
      </c>
      <c r="AZ568" s="9">
        <v>0</v>
      </c>
      <c r="BA568" s="9">
        <v>46</v>
      </c>
      <c r="BB568" s="9">
        <v>2.2000000000000002</v>
      </c>
      <c r="BC568" s="9">
        <v>0</v>
      </c>
      <c r="BD568" s="9">
        <v>0</v>
      </c>
      <c r="BE568" s="9">
        <v>24</v>
      </c>
      <c r="BF568" s="9">
        <v>0</v>
      </c>
      <c r="BG568" s="9">
        <v>2.2000000000000002</v>
      </c>
      <c r="BH568" s="9">
        <v>0</v>
      </c>
      <c r="BI568" s="9">
        <v>0</v>
      </c>
      <c r="BJ568" s="9">
        <v>0</v>
      </c>
      <c r="BK568" s="457"/>
      <c r="BL568" s="378"/>
      <c r="BN568" s="265"/>
      <c r="BO568" s="61"/>
    </row>
    <row r="569" spans="1:67" ht="15.75">
      <c r="A569" s="106" t="s">
        <v>2191</v>
      </c>
      <c r="B569" s="3"/>
      <c r="C569" s="3"/>
      <c r="D569" s="32">
        <f t="shared" si="17"/>
        <v>854.1</v>
      </c>
      <c r="E569" s="9">
        <v>0</v>
      </c>
      <c r="F569" s="9">
        <v>0</v>
      </c>
      <c r="G569" s="9">
        <v>6</v>
      </c>
      <c r="H569" s="9">
        <v>39.400000000000006</v>
      </c>
      <c r="I569" s="9">
        <v>28.400000000000002</v>
      </c>
      <c r="J569" s="9">
        <v>0</v>
      </c>
      <c r="K569" s="9">
        <v>0</v>
      </c>
      <c r="L569" s="9">
        <v>5.8</v>
      </c>
      <c r="M569" s="9">
        <v>24.9</v>
      </c>
      <c r="N569" s="9">
        <v>0</v>
      </c>
      <c r="O569" s="9">
        <v>30.4</v>
      </c>
      <c r="P569" s="9">
        <v>25.9</v>
      </c>
      <c r="Q569" s="9">
        <v>16.5</v>
      </c>
      <c r="R569" s="9">
        <v>13.2</v>
      </c>
      <c r="S569" s="9">
        <v>0</v>
      </c>
      <c r="T569" s="9">
        <v>0</v>
      </c>
      <c r="U569" s="9">
        <v>0</v>
      </c>
      <c r="V569" s="9">
        <v>22.5</v>
      </c>
      <c r="W569" s="9">
        <v>7.8</v>
      </c>
      <c r="X569" s="9">
        <v>14.7</v>
      </c>
      <c r="Y569" s="9">
        <v>9</v>
      </c>
      <c r="Z569" s="9">
        <v>0</v>
      </c>
      <c r="AA569" s="9">
        <v>15.399999999999999</v>
      </c>
      <c r="AB569" s="9">
        <v>0</v>
      </c>
      <c r="AC569" s="9">
        <v>1.1000000000000001</v>
      </c>
      <c r="AD569" s="9">
        <v>0</v>
      </c>
      <c r="AE569" s="9">
        <v>21.299999999999997</v>
      </c>
      <c r="AF569" s="9">
        <v>6.6000000000000005</v>
      </c>
      <c r="AG569" s="9">
        <v>17.7</v>
      </c>
      <c r="AH569" s="9">
        <v>70.099999999999994</v>
      </c>
      <c r="AI569" s="9">
        <v>0</v>
      </c>
      <c r="AJ569" s="9">
        <v>7.5</v>
      </c>
      <c r="AK569" s="9">
        <v>10.8</v>
      </c>
      <c r="AL569" s="9">
        <v>19.5</v>
      </c>
      <c r="AM569" s="9">
        <v>16.5</v>
      </c>
      <c r="AN569" s="9">
        <v>15.399999999999999</v>
      </c>
      <c r="AO569" s="9">
        <v>8.3999999999999986</v>
      </c>
      <c r="AP569" s="9">
        <v>28.6</v>
      </c>
      <c r="AQ569" s="9">
        <v>16.5</v>
      </c>
      <c r="AR569" s="9">
        <v>0</v>
      </c>
      <c r="AS569" s="9">
        <v>44</v>
      </c>
      <c r="AT569" s="9">
        <v>8.1999999999999993</v>
      </c>
      <c r="AU569" s="9">
        <v>4.8</v>
      </c>
      <c r="AV569" s="9">
        <v>0</v>
      </c>
      <c r="AW569" s="9">
        <v>22</v>
      </c>
      <c r="AX569" s="9">
        <v>0</v>
      </c>
      <c r="AY569" s="9">
        <v>34.1</v>
      </c>
      <c r="AZ569" s="9">
        <v>34.5</v>
      </c>
      <c r="BA569" s="9">
        <v>76.8</v>
      </c>
      <c r="BB569" s="9">
        <v>12.600000000000001</v>
      </c>
      <c r="BC569" s="9">
        <v>10.4</v>
      </c>
      <c r="BD569" s="9">
        <v>2.6</v>
      </c>
      <c r="BE569" s="9">
        <v>40.800000000000004</v>
      </c>
      <c r="BF569" s="9">
        <v>8.8000000000000007</v>
      </c>
      <c r="BG569" s="9">
        <v>36.6</v>
      </c>
      <c r="BH569" s="9">
        <v>18</v>
      </c>
      <c r="BI569" s="9">
        <v>0</v>
      </c>
      <c r="BJ569" s="9">
        <v>0</v>
      </c>
      <c r="BK569" s="106"/>
      <c r="BL569" s="61"/>
      <c r="BN569" s="265"/>
      <c r="BO569" s="61"/>
    </row>
    <row r="570" spans="1:67" ht="15.75">
      <c r="A570" s="277" t="s">
        <v>1</v>
      </c>
      <c r="B570" s="3"/>
      <c r="C570" s="3"/>
      <c r="D570" s="32">
        <f t="shared" si="17"/>
        <v>689.19999999999993</v>
      </c>
      <c r="E570" s="9">
        <v>1.3</v>
      </c>
      <c r="F570" s="9">
        <v>0</v>
      </c>
      <c r="G570" s="9">
        <v>1.5</v>
      </c>
      <c r="H570" s="9">
        <v>14.399999999999999</v>
      </c>
      <c r="I570" s="9">
        <v>30</v>
      </c>
      <c r="J570" s="9">
        <v>0</v>
      </c>
      <c r="K570" s="9">
        <v>0</v>
      </c>
      <c r="L570" s="9">
        <v>0</v>
      </c>
      <c r="M570" s="9">
        <v>3.5999999999999996</v>
      </c>
      <c r="N570" s="9">
        <v>20.8</v>
      </c>
      <c r="O570" s="9">
        <v>5.6</v>
      </c>
      <c r="P570" s="9">
        <v>26.6</v>
      </c>
      <c r="Q570" s="9">
        <v>8.8000000000000007</v>
      </c>
      <c r="R570" s="9">
        <v>25.9</v>
      </c>
      <c r="S570" s="9">
        <v>8.3000000000000007</v>
      </c>
      <c r="T570" s="9">
        <v>23.9</v>
      </c>
      <c r="U570" s="9">
        <v>0</v>
      </c>
      <c r="V570" s="9">
        <v>10.4</v>
      </c>
      <c r="W570" s="9">
        <v>0</v>
      </c>
      <c r="X570" s="9">
        <v>32.5</v>
      </c>
      <c r="Y570" s="9">
        <v>11.2</v>
      </c>
      <c r="Z570" s="9">
        <v>0</v>
      </c>
      <c r="AA570" s="9">
        <v>0</v>
      </c>
      <c r="AB570" s="9">
        <v>39.4</v>
      </c>
      <c r="AC570" s="9">
        <v>45</v>
      </c>
      <c r="AD570" s="9">
        <v>6</v>
      </c>
      <c r="AE570" s="9">
        <v>0</v>
      </c>
      <c r="AF570" s="9">
        <v>30</v>
      </c>
      <c r="AG570" s="9">
        <v>19.399999999999999</v>
      </c>
      <c r="AH570" s="9">
        <v>32.200000000000003</v>
      </c>
      <c r="AI570" s="9">
        <v>0</v>
      </c>
      <c r="AJ570" s="9">
        <v>22.5</v>
      </c>
      <c r="AK570" s="9">
        <v>4.4000000000000004</v>
      </c>
      <c r="AL570" s="9">
        <v>0</v>
      </c>
      <c r="AM570" s="9">
        <v>2.2000000000000002</v>
      </c>
      <c r="AN570" s="9">
        <v>0</v>
      </c>
      <c r="AO570" s="9">
        <v>0</v>
      </c>
      <c r="AP570" s="9">
        <v>28</v>
      </c>
      <c r="AQ570" s="9">
        <v>21</v>
      </c>
      <c r="AR570" s="9">
        <v>0</v>
      </c>
      <c r="AS570" s="9">
        <v>28</v>
      </c>
      <c r="AT570" s="9">
        <v>0</v>
      </c>
      <c r="AU570" s="9">
        <v>14.3</v>
      </c>
      <c r="AV570" s="9">
        <v>0</v>
      </c>
      <c r="AW570" s="9">
        <v>38.200000000000003</v>
      </c>
      <c r="AX570" s="9">
        <v>0</v>
      </c>
      <c r="AY570" s="9">
        <v>28</v>
      </c>
      <c r="AZ570" s="9">
        <v>4.5</v>
      </c>
      <c r="BA570" s="9">
        <v>0</v>
      </c>
      <c r="BB570" s="9">
        <v>14.3</v>
      </c>
      <c r="BC570" s="9">
        <v>0</v>
      </c>
      <c r="BD570" s="9">
        <v>0</v>
      </c>
      <c r="BE570" s="9">
        <v>0</v>
      </c>
      <c r="BF570" s="9">
        <v>24</v>
      </c>
      <c r="BG570" s="9">
        <v>10.4</v>
      </c>
      <c r="BH570" s="9">
        <v>0</v>
      </c>
      <c r="BI570" s="9">
        <v>36.1</v>
      </c>
      <c r="BJ570" s="9">
        <v>16.5</v>
      </c>
      <c r="BK570" s="277"/>
      <c r="BL570" s="61"/>
      <c r="BN570" s="265"/>
      <c r="BO570" s="61"/>
    </row>
    <row r="571" spans="1:67" ht="15.75">
      <c r="A571" s="277" t="s">
        <v>1656</v>
      </c>
      <c r="B571" s="3"/>
      <c r="C571" s="3"/>
      <c r="D571" s="32">
        <f t="shared" si="17"/>
        <v>411.4</v>
      </c>
      <c r="E571" s="9">
        <v>0</v>
      </c>
      <c r="F571" s="9">
        <v>2.4</v>
      </c>
      <c r="G571" s="9">
        <v>0</v>
      </c>
      <c r="H571" s="9">
        <v>0</v>
      </c>
      <c r="I571" s="9">
        <v>30</v>
      </c>
      <c r="J571" s="9">
        <v>0</v>
      </c>
      <c r="K571" s="9">
        <v>0</v>
      </c>
      <c r="L571" s="9">
        <v>0</v>
      </c>
      <c r="M571" s="9">
        <v>4.4000000000000004</v>
      </c>
      <c r="N571" s="9">
        <v>0</v>
      </c>
      <c r="O571" s="9">
        <v>0</v>
      </c>
      <c r="P571" s="9">
        <v>0</v>
      </c>
      <c r="Q571" s="9">
        <v>11.2</v>
      </c>
      <c r="R571" s="9">
        <v>26</v>
      </c>
      <c r="S571" s="9">
        <v>0</v>
      </c>
      <c r="T571" s="9">
        <v>0</v>
      </c>
      <c r="U571" s="9">
        <v>0</v>
      </c>
      <c r="V571" s="9">
        <v>0</v>
      </c>
      <c r="W571" s="9">
        <v>0</v>
      </c>
      <c r="X571" s="9">
        <v>0</v>
      </c>
      <c r="Y571" s="9">
        <v>0</v>
      </c>
      <c r="Z571" s="9">
        <v>0</v>
      </c>
      <c r="AA571" s="9">
        <v>0</v>
      </c>
      <c r="AB571" s="9">
        <v>5.5</v>
      </c>
      <c r="AC571" s="9">
        <v>0</v>
      </c>
      <c r="AD571" s="9">
        <v>0</v>
      </c>
      <c r="AE571" s="9">
        <v>0</v>
      </c>
      <c r="AF571" s="9">
        <v>0</v>
      </c>
      <c r="AG571" s="9">
        <v>5.2</v>
      </c>
      <c r="AH571" s="9">
        <v>0</v>
      </c>
      <c r="AI571" s="9">
        <v>0</v>
      </c>
      <c r="AJ571" s="9">
        <v>23.7</v>
      </c>
      <c r="AK571" s="9">
        <v>8.3999999999999986</v>
      </c>
      <c r="AL571" s="9">
        <v>1.5</v>
      </c>
      <c r="AM571" s="9">
        <v>0</v>
      </c>
      <c r="AN571" s="9">
        <v>1.2</v>
      </c>
      <c r="AO571" s="9">
        <v>6</v>
      </c>
      <c r="AP571" s="9">
        <v>0</v>
      </c>
      <c r="AQ571" s="9">
        <v>0</v>
      </c>
      <c r="AR571" s="9">
        <v>7</v>
      </c>
      <c r="AS571" s="9">
        <v>0</v>
      </c>
      <c r="AT571" s="9">
        <v>0</v>
      </c>
      <c r="AU571" s="9">
        <v>21</v>
      </c>
      <c r="AV571" s="9">
        <v>22</v>
      </c>
      <c r="AW571" s="9">
        <v>38.200000000000003</v>
      </c>
      <c r="AX571" s="9">
        <v>26</v>
      </c>
      <c r="AY571" s="9">
        <v>0</v>
      </c>
      <c r="AZ571" s="9">
        <v>23.1</v>
      </c>
      <c r="BA571" s="9">
        <v>28</v>
      </c>
      <c r="BB571" s="9">
        <v>4.4000000000000004</v>
      </c>
      <c r="BC571" s="9">
        <v>0</v>
      </c>
      <c r="BD571" s="9">
        <v>0</v>
      </c>
      <c r="BE571" s="9">
        <v>0</v>
      </c>
      <c r="BF571" s="9">
        <v>30</v>
      </c>
      <c r="BG571" s="9">
        <v>7.1999999999999993</v>
      </c>
      <c r="BH571" s="9">
        <v>0</v>
      </c>
      <c r="BI571" s="9">
        <v>51.4</v>
      </c>
      <c r="BJ571" s="9">
        <v>27.6</v>
      </c>
      <c r="BK571" s="277"/>
      <c r="BL571" s="61"/>
      <c r="BN571" s="265"/>
      <c r="BO571" s="61"/>
    </row>
    <row r="572" spans="1:67" ht="15.75">
      <c r="A572" s="277" t="s">
        <v>1664</v>
      </c>
      <c r="B572" s="3"/>
      <c r="C572" s="3"/>
      <c r="D572" s="32">
        <f t="shared" si="17"/>
        <v>519.40000000000009</v>
      </c>
      <c r="E572" s="9">
        <v>0</v>
      </c>
      <c r="F572" s="9">
        <v>0</v>
      </c>
      <c r="G572" s="9">
        <v>0</v>
      </c>
      <c r="H572" s="9">
        <v>0</v>
      </c>
      <c r="I572" s="9">
        <v>33.6</v>
      </c>
      <c r="J572" s="9">
        <v>6.6000000000000005</v>
      </c>
      <c r="K572" s="9">
        <v>0</v>
      </c>
      <c r="L572" s="9">
        <v>0</v>
      </c>
      <c r="M572" s="9">
        <v>1.2</v>
      </c>
      <c r="N572" s="9">
        <v>0</v>
      </c>
      <c r="O572" s="9">
        <v>6</v>
      </c>
      <c r="P572" s="9">
        <v>22.5</v>
      </c>
      <c r="Q572" s="9">
        <v>4.1999999999999993</v>
      </c>
      <c r="R572" s="9">
        <v>32.6</v>
      </c>
      <c r="S572" s="9">
        <v>0</v>
      </c>
      <c r="T572" s="9">
        <v>0</v>
      </c>
      <c r="U572" s="9">
        <v>0</v>
      </c>
      <c r="V572" s="9">
        <v>0</v>
      </c>
      <c r="W572" s="9">
        <v>0</v>
      </c>
      <c r="X572" s="9">
        <v>0</v>
      </c>
      <c r="Y572" s="9">
        <v>0</v>
      </c>
      <c r="Z572" s="9">
        <v>0</v>
      </c>
      <c r="AA572" s="9">
        <v>0</v>
      </c>
      <c r="AB572" s="9">
        <v>0</v>
      </c>
      <c r="AC572" s="9">
        <v>1.5</v>
      </c>
      <c r="AD572" s="9">
        <v>0</v>
      </c>
      <c r="AE572" s="9">
        <v>21.4</v>
      </c>
      <c r="AF572" s="9">
        <v>22</v>
      </c>
      <c r="AG572" s="9">
        <v>11</v>
      </c>
      <c r="AH572" s="9">
        <v>0</v>
      </c>
      <c r="AI572" s="9">
        <v>10.4</v>
      </c>
      <c r="AJ572" s="9">
        <v>16.5</v>
      </c>
      <c r="AK572" s="9">
        <v>7.1999999999999993</v>
      </c>
      <c r="AL572" s="9">
        <v>16.5</v>
      </c>
      <c r="AM572" s="9">
        <v>16.5</v>
      </c>
      <c r="AN572" s="9">
        <v>1.1000000000000001</v>
      </c>
      <c r="AO572" s="9">
        <v>0</v>
      </c>
      <c r="AP572" s="9">
        <v>30</v>
      </c>
      <c r="AQ572" s="9">
        <v>22.5</v>
      </c>
      <c r="AR572" s="9">
        <v>19.5</v>
      </c>
      <c r="AS572" s="9">
        <v>30</v>
      </c>
      <c r="AT572" s="9">
        <v>0</v>
      </c>
      <c r="AU572" s="9">
        <v>0</v>
      </c>
      <c r="AV572" s="9">
        <v>0</v>
      </c>
      <c r="AW572" s="9">
        <v>30</v>
      </c>
      <c r="AX572" s="9">
        <v>0</v>
      </c>
      <c r="AY572" s="9">
        <v>30</v>
      </c>
      <c r="AZ572" s="9">
        <v>28</v>
      </c>
      <c r="BA572" s="9">
        <v>28</v>
      </c>
      <c r="BB572" s="9">
        <v>0</v>
      </c>
      <c r="BC572" s="9">
        <v>0</v>
      </c>
      <c r="BD572" s="9">
        <v>16.599999999999998</v>
      </c>
      <c r="BE572" s="9">
        <v>24</v>
      </c>
      <c r="BF572" s="9">
        <v>0</v>
      </c>
      <c r="BG572" s="9">
        <v>0</v>
      </c>
      <c r="BH572" s="9">
        <v>0</v>
      </c>
      <c r="BI572" s="9">
        <v>0</v>
      </c>
      <c r="BJ572" s="9">
        <v>30</v>
      </c>
      <c r="BK572" s="277"/>
      <c r="BL572" s="61"/>
      <c r="BN572" s="265"/>
      <c r="BO572" s="61"/>
    </row>
    <row r="573" spans="1:67" ht="15.75">
      <c r="A573" s="276" t="s">
        <v>3602</v>
      </c>
      <c r="B573" s="3"/>
      <c r="C573" s="3"/>
      <c r="D573" s="32">
        <f t="shared" si="17"/>
        <v>528.1</v>
      </c>
      <c r="E573" s="9">
        <v>28</v>
      </c>
      <c r="F573" s="9">
        <v>22.599999999999998</v>
      </c>
      <c r="G573" s="9">
        <v>39.4</v>
      </c>
      <c r="H573" s="9">
        <v>22</v>
      </c>
      <c r="I573" s="9">
        <v>18</v>
      </c>
      <c r="J573" s="9">
        <v>7</v>
      </c>
      <c r="K573" s="9">
        <v>0</v>
      </c>
      <c r="L573" s="9">
        <v>0</v>
      </c>
      <c r="M573" s="9">
        <v>0</v>
      </c>
      <c r="N573" s="9">
        <v>4.5</v>
      </c>
      <c r="O573" s="9">
        <v>0</v>
      </c>
      <c r="P573" s="9">
        <v>2.6</v>
      </c>
      <c r="Q573" s="9">
        <v>16.5</v>
      </c>
      <c r="R573" s="9">
        <v>47.5</v>
      </c>
      <c r="S573" s="9">
        <v>0</v>
      </c>
      <c r="T573" s="9">
        <v>0</v>
      </c>
      <c r="U573" s="9">
        <v>0</v>
      </c>
      <c r="V573" s="9">
        <v>0</v>
      </c>
      <c r="W573" s="9">
        <v>0</v>
      </c>
      <c r="X573" s="9">
        <v>0</v>
      </c>
      <c r="Y573" s="9">
        <v>0</v>
      </c>
      <c r="Z573" s="9">
        <v>0</v>
      </c>
      <c r="AA573" s="9">
        <v>0</v>
      </c>
      <c r="AB573" s="9">
        <v>6.5</v>
      </c>
      <c r="AC573" s="9">
        <v>0</v>
      </c>
      <c r="AD573" s="9">
        <v>0</v>
      </c>
      <c r="AE573" s="9">
        <v>0</v>
      </c>
      <c r="AF573" s="9">
        <v>0</v>
      </c>
      <c r="AG573" s="9">
        <v>0</v>
      </c>
      <c r="AH573" s="9">
        <v>16.5</v>
      </c>
      <c r="AI573" s="9">
        <v>0</v>
      </c>
      <c r="AJ573" s="9">
        <v>26</v>
      </c>
      <c r="AK573" s="9">
        <v>0</v>
      </c>
      <c r="AL573" s="9">
        <v>42.300000000000004</v>
      </c>
      <c r="AM573" s="9">
        <v>45.1</v>
      </c>
      <c r="AN573" s="9">
        <v>1.1000000000000001</v>
      </c>
      <c r="AO573" s="9">
        <v>0</v>
      </c>
      <c r="AP573" s="9">
        <v>0</v>
      </c>
      <c r="AQ573" s="9">
        <v>15.399999999999999</v>
      </c>
      <c r="AR573" s="9">
        <v>1.4</v>
      </c>
      <c r="AS573" s="9">
        <v>0</v>
      </c>
      <c r="AT573" s="9">
        <v>2.2000000000000002</v>
      </c>
      <c r="AU573" s="9">
        <v>0</v>
      </c>
      <c r="AV573" s="9">
        <v>0</v>
      </c>
      <c r="AW573" s="9">
        <v>0</v>
      </c>
      <c r="AX573" s="9">
        <v>0</v>
      </c>
      <c r="AY573" s="9">
        <v>0</v>
      </c>
      <c r="AZ573" s="9">
        <v>52.5</v>
      </c>
      <c r="BA573" s="9">
        <v>26</v>
      </c>
      <c r="BB573" s="9">
        <v>16.5</v>
      </c>
      <c r="BC573" s="9">
        <v>0</v>
      </c>
      <c r="BD573" s="9">
        <v>0</v>
      </c>
      <c r="BE573" s="9">
        <v>0</v>
      </c>
      <c r="BF573" s="9">
        <v>8.8000000000000007</v>
      </c>
      <c r="BG573" s="9">
        <v>16.5</v>
      </c>
      <c r="BH573" s="9">
        <v>0</v>
      </c>
      <c r="BI573" s="9">
        <v>13.2</v>
      </c>
      <c r="BJ573" s="9">
        <v>30</v>
      </c>
      <c r="BK573" s="276"/>
      <c r="BL573" s="61"/>
      <c r="BN573" s="265"/>
      <c r="BO573" s="61"/>
    </row>
    <row r="574" spans="1:67" ht="15.75">
      <c r="A574" s="106" t="s">
        <v>2709</v>
      </c>
      <c r="B574" s="3"/>
      <c r="C574" s="3"/>
      <c r="D574" s="32">
        <f t="shared" si="17"/>
        <v>697.45000000000016</v>
      </c>
      <c r="E574" s="9">
        <v>5.5</v>
      </c>
      <c r="F574" s="9">
        <v>22</v>
      </c>
      <c r="G574" s="9">
        <v>10.199999999999999</v>
      </c>
      <c r="H574" s="9">
        <v>34.799999999999997</v>
      </c>
      <c r="I574" s="9">
        <v>33.1</v>
      </c>
      <c r="J574" s="9">
        <v>3.3000000000000003</v>
      </c>
      <c r="K574" s="9">
        <v>0</v>
      </c>
      <c r="L574" s="9">
        <v>0</v>
      </c>
      <c r="M574" s="9">
        <v>2.2000000000000002</v>
      </c>
      <c r="N574" s="9">
        <v>3.9000000000000004</v>
      </c>
      <c r="O574" s="9">
        <v>0</v>
      </c>
      <c r="P574" s="9">
        <v>26</v>
      </c>
      <c r="Q574" s="9">
        <v>0</v>
      </c>
      <c r="R574" s="9">
        <v>24.3</v>
      </c>
      <c r="S574" s="9">
        <v>13.2</v>
      </c>
      <c r="T574" s="9">
        <v>6.3999999999999995</v>
      </c>
      <c r="U574" s="9">
        <v>0</v>
      </c>
      <c r="V574" s="9">
        <v>15.399999999999999</v>
      </c>
      <c r="W574" s="9">
        <v>0</v>
      </c>
      <c r="X574" s="9">
        <v>0</v>
      </c>
      <c r="Y574" s="9">
        <v>0</v>
      </c>
      <c r="Z574" s="9">
        <v>0</v>
      </c>
      <c r="AA574" s="9">
        <v>0</v>
      </c>
      <c r="AB574" s="9">
        <v>0</v>
      </c>
      <c r="AC574" s="9">
        <v>8.3999999999999986</v>
      </c>
      <c r="AD574" s="9">
        <v>0</v>
      </c>
      <c r="AE574" s="9">
        <v>19.8</v>
      </c>
      <c r="AF574" s="9">
        <v>26</v>
      </c>
      <c r="AG574" s="9">
        <v>11.4</v>
      </c>
      <c r="AH574" s="9">
        <v>23.900000000000002</v>
      </c>
      <c r="AI574" s="9">
        <v>0</v>
      </c>
      <c r="AJ574" s="9">
        <v>35</v>
      </c>
      <c r="AK574" s="9">
        <v>22.7</v>
      </c>
      <c r="AL574" s="9">
        <v>26.349999999999998</v>
      </c>
      <c r="AM574" s="9">
        <v>52.8</v>
      </c>
      <c r="AN574" s="9">
        <v>0</v>
      </c>
      <c r="AO574" s="9">
        <v>0</v>
      </c>
      <c r="AP574" s="9">
        <v>0</v>
      </c>
      <c r="AQ574" s="9">
        <v>0</v>
      </c>
      <c r="AR574" s="9">
        <v>0</v>
      </c>
      <c r="AS574" s="9">
        <v>13.2</v>
      </c>
      <c r="AT574" s="9">
        <v>0</v>
      </c>
      <c r="AU574" s="9">
        <v>6</v>
      </c>
      <c r="AV574" s="9">
        <v>0</v>
      </c>
      <c r="AW574" s="9">
        <v>0</v>
      </c>
      <c r="AX574" s="9">
        <v>0</v>
      </c>
      <c r="AY574" s="9">
        <v>0</v>
      </c>
      <c r="AZ574" s="9">
        <v>63.199999999999996</v>
      </c>
      <c r="BA574" s="9">
        <v>32.4</v>
      </c>
      <c r="BB574" s="9">
        <v>54</v>
      </c>
      <c r="BC574" s="9">
        <v>0</v>
      </c>
      <c r="BD574" s="9">
        <v>47.599999999999994</v>
      </c>
      <c r="BE574" s="9">
        <v>4.7</v>
      </c>
      <c r="BF574" s="9">
        <v>0</v>
      </c>
      <c r="BG574" s="9">
        <v>49.7</v>
      </c>
      <c r="BH574" s="9">
        <v>0</v>
      </c>
      <c r="BI574" s="9">
        <v>0</v>
      </c>
      <c r="BJ574" s="9">
        <v>0</v>
      </c>
      <c r="BK574" s="106"/>
      <c r="BL574" s="61"/>
      <c r="BN574" s="265"/>
      <c r="BO574" s="61"/>
    </row>
    <row r="575" spans="1:67" ht="15.75">
      <c r="A575" s="106" t="s">
        <v>3603</v>
      </c>
      <c r="B575" s="3"/>
      <c r="C575" s="3"/>
      <c r="D575" s="32">
        <f t="shared" si="17"/>
        <v>438.5</v>
      </c>
      <c r="E575" s="9">
        <v>0</v>
      </c>
      <c r="F575" s="9">
        <v>0</v>
      </c>
      <c r="G575" s="9">
        <v>0</v>
      </c>
      <c r="H575" s="9">
        <v>0</v>
      </c>
      <c r="I575" s="9">
        <v>23</v>
      </c>
      <c r="J575" s="9">
        <v>4.8</v>
      </c>
      <c r="K575" s="9">
        <v>0</v>
      </c>
      <c r="L575" s="9">
        <v>4.1999999999999993</v>
      </c>
      <c r="M575" s="9">
        <v>0</v>
      </c>
      <c r="N575" s="9">
        <v>9.6</v>
      </c>
      <c r="O575" s="9">
        <v>0</v>
      </c>
      <c r="P575" s="9">
        <v>40.799999999999997</v>
      </c>
      <c r="Q575" s="9">
        <v>0</v>
      </c>
      <c r="R575" s="9">
        <v>28</v>
      </c>
      <c r="S575" s="9">
        <v>0</v>
      </c>
      <c r="T575" s="9">
        <v>0</v>
      </c>
      <c r="U575" s="9">
        <v>0</v>
      </c>
      <c r="V575" s="9">
        <v>19.5</v>
      </c>
      <c r="W575" s="9">
        <v>0</v>
      </c>
      <c r="X575" s="9">
        <v>1.3</v>
      </c>
      <c r="Y575" s="9">
        <v>0</v>
      </c>
      <c r="Z575" s="9">
        <v>0</v>
      </c>
      <c r="AA575" s="9">
        <v>0</v>
      </c>
      <c r="AB575" s="9">
        <v>0</v>
      </c>
      <c r="AC575" s="9">
        <v>8.3999999999999986</v>
      </c>
      <c r="AD575" s="9">
        <v>1.1000000000000001</v>
      </c>
      <c r="AE575" s="9">
        <v>0</v>
      </c>
      <c r="AF575" s="9">
        <v>19.5</v>
      </c>
      <c r="AG575" s="9">
        <v>0</v>
      </c>
      <c r="AH575" s="9">
        <v>0</v>
      </c>
      <c r="AI575" s="9">
        <v>0</v>
      </c>
      <c r="AJ575" s="9">
        <v>3.5999999999999996</v>
      </c>
      <c r="AK575" s="9">
        <v>0</v>
      </c>
      <c r="AL575" s="9">
        <v>32.799999999999997</v>
      </c>
      <c r="AM575" s="9">
        <v>37.6</v>
      </c>
      <c r="AN575" s="9">
        <v>22</v>
      </c>
      <c r="AO575" s="9">
        <v>24</v>
      </c>
      <c r="AP575" s="9">
        <v>2.4</v>
      </c>
      <c r="AQ575" s="9">
        <v>9.6</v>
      </c>
      <c r="AR575" s="9">
        <v>0</v>
      </c>
      <c r="AS575" s="9">
        <v>0</v>
      </c>
      <c r="AT575" s="9">
        <v>0</v>
      </c>
      <c r="AU575" s="9">
        <v>0</v>
      </c>
      <c r="AV575" s="9">
        <v>0</v>
      </c>
      <c r="AW575" s="9">
        <v>2.4</v>
      </c>
      <c r="AX575" s="9">
        <v>6</v>
      </c>
      <c r="AY575" s="9">
        <v>0</v>
      </c>
      <c r="AZ575" s="9">
        <v>50.4</v>
      </c>
      <c r="BA575" s="9">
        <v>26</v>
      </c>
      <c r="BB575" s="9">
        <v>22.5</v>
      </c>
      <c r="BC575" s="9">
        <v>0</v>
      </c>
      <c r="BD575" s="9">
        <v>0</v>
      </c>
      <c r="BE575" s="9">
        <v>22</v>
      </c>
      <c r="BF575" s="9">
        <v>0</v>
      </c>
      <c r="BG575" s="9">
        <v>6.6000000000000005</v>
      </c>
      <c r="BH575" s="9">
        <v>0</v>
      </c>
      <c r="BI575" s="9">
        <v>0</v>
      </c>
      <c r="BJ575" s="9">
        <v>10.4</v>
      </c>
      <c r="BK575" s="106"/>
      <c r="BL575" s="61"/>
      <c r="BN575" s="265"/>
      <c r="BO575" s="61"/>
    </row>
    <row r="576" spans="1:67" ht="15.75">
      <c r="A576" s="105" t="s">
        <v>1342</v>
      </c>
      <c r="B576" s="3"/>
      <c r="C576" s="3"/>
      <c r="D576" s="32">
        <f t="shared" si="17"/>
        <v>625.5</v>
      </c>
      <c r="E576" s="9">
        <v>24</v>
      </c>
      <c r="F576" s="9">
        <v>13.2</v>
      </c>
      <c r="G576" s="9">
        <v>13.2</v>
      </c>
      <c r="H576" s="9">
        <v>7.8000000000000007</v>
      </c>
      <c r="I576" s="9">
        <v>54.599999999999994</v>
      </c>
      <c r="J576" s="9">
        <v>6</v>
      </c>
      <c r="K576" s="9">
        <v>0</v>
      </c>
      <c r="L576" s="9">
        <v>2.4</v>
      </c>
      <c r="M576" s="9">
        <v>1.5</v>
      </c>
      <c r="N576" s="9">
        <v>0</v>
      </c>
      <c r="O576" s="9">
        <v>24</v>
      </c>
      <c r="P576" s="9">
        <v>0</v>
      </c>
      <c r="Q576" s="9">
        <v>19.5</v>
      </c>
      <c r="R576" s="9">
        <v>44.5</v>
      </c>
      <c r="S576" s="9">
        <v>0</v>
      </c>
      <c r="T576" s="9">
        <v>0</v>
      </c>
      <c r="U576" s="9">
        <v>0</v>
      </c>
      <c r="V576" s="9">
        <v>19.5</v>
      </c>
      <c r="W576" s="9">
        <v>0</v>
      </c>
      <c r="X576" s="9">
        <v>1.3</v>
      </c>
      <c r="Y576" s="9">
        <v>0</v>
      </c>
      <c r="Z576" s="9">
        <v>0</v>
      </c>
      <c r="AA576" s="9">
        <v>2.4</v>
      </c>
      <c r="AB576" s="9">
        <v>0</v>
      </c>
      <c r="AC576" s="9">
        <v>9</v>
      </c>
      <c r="AD576" s="9">
        <v>0</v>
      </c>
      <c r="AE576" s="9">
        <v>27.4</v>
      </c>
      <c r="AF576" s="9">
        <v>7.1999999999999993</v>
      </c>
      <c r="AG576" s="9">
        <v>0</v>
      </c>
      <c r="AH576" s="9">
        <v>6</v>
      </c>
      <c r="AI576" s="9">
        <v>0</v>
      </c>
      <c r="AJ576" s="9">
        <v>26.2</v>
      </c>
      <c r="AK576" s="9">
        <v>12.100000000000001</v>
      </c>
      <c r="AL576" s="9">
        <v>22.3</v>
      </c>
      <c r="AM576" s="9">
        <v>48.5</v>
      </c>
      <c r="AN576" s="9">
        <v>0</v>
      </c>
      <c r="AO576" s="9">
        <v>0</v>
      </c>
      <c r="AP576" s="9">
        <v>7.1999999999999993</v>
      </c>
      <c r="AQ576" s="9">
        <v>13.2</v>
      </c>
      <c r="AR576" s="9">
        <v>1.2</v>
      </c>
      <c r="AS576" s="9">
        <v>6</v>
      </c>
      <c r="AT576" s="9">
        <v>2.6</v>
      </c>
      <c r="AU576" s="9">
        <v>0</v>
      </c>
      <c r="AV576" s="9">
        <v>0</v>
      </c>
      <c r="AW576" s="9">
        <v>2.2000000000000002</v>
      </c>
      <c r="AX576" s="9">
        <v>6.6000000000000005</v>
      </c>
      <c r="AY576" s="9">
        <v>13.2</v>
      </c>
      <c r="AZ576" s="9">
        <v>36.1</v>
      </c>
      <c r="BA576" s="9">
        <v>31.6</v>
      </c>
      <c r="BB576" s="9">
        <v>11.4</v>
      </c>
      <c r="BC576" s="9">
        <v>9.6</v>
      </c>
      <c r="BD576" s="9">
        <v>41.5</v>
      </c>
      <c r="BE576" s="9">
        <v>14.6</v>
      </c>
      <c r="BF576" s="9">
        <v>17</v>
      </c>
      <c r="BG576" s="9">
        <v>18.899999999999999</v>
      </c>
      <c r="BH576" s="9">
        <v>0</v>
      </c>
      <c r="BI576" s="9">
        <v>0</v>
      </c>
      <c r="BJ576" s="9">
        <v>0</v>
      </c>
      <c r="BK576" s="457"/>
      <c r="BL576" s="61"/>
      <c r="BN576" s="265"/>
      <c r="BO576" s="61"/>
    </row>
    <row r="577" spans="1:67" ht="15.75">
      <c r="A577" s="106" t="s">
        <v>2835</v>
      </c>
      <c r="B577" s="3"/>
      <c r="C577" s="3"/>
      <c r="D577" s="32">
        <f t="shared" si="17"/>
        <v>572.40000000000009</v>
      </c>
      <c r="E577" s="9">
        <v>26</v>
      </c>
      <c r="F577" s="9">
        <v>14.3</v>
      </c>
      <c r="G577" s="9">
        <v>15.8</v>
      </c>
      <c r="H577" s="9">
        <v>22</v>
      </c>
      <c r="I577" s="9">
        <v>12.100000000000001</v>
      </c>
      <c r="J577" s="9">
        <v>6.5</v>
      </c>
      <c r="K577" s="9">
        <v>0</v>
      </c>
      <c r="L577" s="9">
        <v>4.5</v>
      </c>
      <c r="M577" s="9">
        <v>18</v>
      </c>
      <c r="N577" s="9">
        <v>32</v>
      </c>
      <c r="O577" s="9">
        <v>0</v>
      </c>
      <c r="P577" s="9">
        <v>9</v>
      </c>
      <c r="Q577" s="9">
        <v>20.6</v>
      </c>
      <c r="R577" s="9">
        <v>7.1999999999999993</v>
      </c>
      <c r="S577" s="9">
        <v>0</v>
      </c>
      <c r="T577" s="9">
        <v>0</v>
      </c>
      <c r="U577" s="9">
        <v>0</v>
      </c>
      <c r="V577" s="9">
        <v>0</v>
      </c>
      <c r="W577" s="9">
        <v>4.8</v>
      </c>
      <c r="X577" s="9">
        <v>0</v>
      </c>
      <c r="Y577" s="9">
        <v>0</v>
      </c>
      <c r="Z577" s="9">
        <v>0</v>
      </c>
      <c r="AA577" s="9">
        <v>34.900000000000006</v>
      </c>
      <c r="AB577" s="9">
        <v>0</v>
      </c>
      <c r="AC577" s="9">
        <v>0</v>
      </c>
      <c r="AD577" s="9">
        <v>0</v>
      </c>
      <c r="AE577" s="9">
        <v>1.2</v>
      </c>
      <c r="AF577" s="9">
        <v>24</v>
      </c>
      <c r="AG577" s="9">
        <v>7.1999999999999993</v>
      </c>
      <c r="AH577" s="9">
        <v>11.6</v>
      </c>
      <c r="AI577" s="9">
        <v>0</v>
      </c>
      <c r="AJ577" s="9">
        <v>21.700000000000003</v>
      </c>
      <c r="AK577" s="9">
        <v>21.099999999999998</v>
      </c>
      <c r="AL577" s="9">
        <v>19.5</v>
      </c>
      <c r="AM577" s="9">
        <v>18</v>
      </c>
      <c r="AN577" s="9">
        <v>15.700000000000001</v>
      </c>
      <c r="AO577" s="9">
        <v>0</v>
      </c>
      <c r="AP577" s="9">
        <v>0</v>
      </c>
      <c r="AQ577" s="9">
        <v>14.3</v>
      </c>
      <c r="AR577" s="9">
        <v>1.3</v>
      </c>
      <c r="AS577" s="9">
        <v>0</v>
      </c>
      <c r="AT577" s="9">
        <v>7.1</v>
      </c>
      <c r="AU577" s="9">
        <v>27.2</v>
      </c>
      <c r="AV577" s="9">
        <v>0</v>
      </c>
      <c r="AW577" s="9">
        <v>0</v>
      </c>
      <c r="AX577" s="9">
        <v>6.6000000000000005</v>
      </c>
      <c r="AY577" s="9">
        <v>0</v>
      </c>
      <c r="AZ577" s="9">
        <v>28</v>
      </c>
      <c r="BA577" s="9">
        <v>39.1</v>
      </c>
      <c r="BB577" s="9">
        <v>8.8000000000000007</v>
      </c>
      <c r="BC577" s="9">
        <v>0</v>
      </c>
      <c r="BD577" s="9">
        <v>0</v>
      </c>
      <c r="BE577" s="9">
        <v>3</v>
      </c>
      <c r="BF577" s="9">
        <v>17</v>
      </c>
      <c r="BG577" s="9">
        <v>30.299999999999997</v>
      </c>
      <c r="BH577" s="9">
        <v>0</v>
      </c>
      <c r="BI577" s="9">
        <v>0</v>
      </c>
      <c r="BJ577" s="9">
        <v>22</v>
      </c>
      <c r="BK577" s="106"/>
      <c r="BL577" s="61"/>
      <c r="BN577" s="265"/>
      <c r="BO577" s="61"/>
    </row>
    <row r="578" spans="1:67" ht="15.75">
      <c r="A578" s="106" t="s">
        <v>675</v>
      </c>
      <c r="B578" s="3"/>
      <c r="C578" s="3"/>
      <c r="D578" s="32">
        <f t="shared" si="17"/>
        <v>460.29999999999995</v>
      </c>
      <c r="E578" s="9">
        <v>4.5</v>
      </c>
      <c r="F578" s="9">
        <v>0</v>
      </c>
      <c r="G578" s="9">
        <v>0</v>
      </c>
      <c r="H578" s="9">
        <v>37</v>
      </c>
      <c r="I578" s="9">
        <v>6</v>
      </c>
      <c r="J578" s="9">
        <v>0</v>
      </c>
      <c r="K578" s="9">
        <v>0</v>
      </c>
      <c r="L578" s="9">
        <v>0</v>
      </c>
      <c r="M578" s="9">
        <v>0</v>
      </c>
      <c r="N578" s="9">
        <v>3.5999999999999996</v>
      </c>
      <c r="O578" s="9">
        <v>0</v>
      </c>
      <c r="P578" s="9">
        <v>0</v>
      </c>
      <c r="Q578" s="9">
        <v>13.2</v>
      </c>
      <c r="R578" s="9">
        <v>28</v>
      </c>
      <c r="S578" s="9">
        <v>0</v>
      </c>
      <c r="T578" s="9">
        <v>3</v>
      </c>
      <c r="U578" s="9">
        <v>22.5</v>
      </c>
      <c r="V578" s="9">
        <v>34.5</v>
      </c>
      <c r="W578" s="9">
        <v>0</v>
      </c>
      <c r="X578" s="9">
        <v>1.2</v>
      </c>
      <c r="Y578" s="9">
        <v>3</v>
      </c>
      <c r="Z578" s="9">
        <v>0</v>
      </c>
      <c r="AA578" s="9">
        <v>0</v>
      </c>
      <c r="AB578" s="9">
        <v>0</v>
      </c>
      <c r="AC578" s="9">
        <v>0</v>
      </c>
      <c r="AD578" s="9">
        <v>0</v>
      </c>
      <c r="AE578" s="9">
        <v>0</v>
      </c>
      <c r="AF578" s="9">
        <v>0</v>
      </c>
      <c r="AG578" s="9">
        <v>0</v>
      </c>
      <c r="AH578" s="9">
        <v>14.3</v>
      </c>
      <c r="AI578" s="9">
        <v>0</v>
      </c>
      <c r="AJ578" s="9">
        <v>4.1999999999999993</v>
      </c>
      <c r="AK578" s="9">
        <v>6</v>
      </c>
      <c r="AL578" s="9">
        <v>19.5</v>
      </c>
      <c r="AM578" s="9">
        <v>41.5</v>
      </c>
      <c r="AN578" s="9">
        <v>0</v>
      </c>
      <c r="AO578" s="9">
        <v>0</v>
      </c>
      <c r="AP578" s="9">
        <v>0</v>
      </c>
      <c r="AQ578" s="9">
        <v>0</v>
      </c>
      <c r="AR578" s="9">
        <v>0</v>
      </c>
      <c r="AS578" s="9">
        <v>0</v>
      </c>
      <c r="AT578" s="9">
        <v>3.5999999999999996</v>
      </c>
      <c r="AU578" s="9">
        <v>4.5</v>
      </c>
      <c r="AV578" s="9">
        <v>0</v>
      </c>
      <c r="AW578" s="9">
        <v>2.8</v>
      </c>
      <c r="AX578" s="9">
        <v>0</v>
      </c>
      <c r="AY578" s="9">
        <v>0</v>
      </c>
      <c r="AZ578" s="9">
        <v>43</v>
      </c>
      <c r="BA578" s="9">
        <v>6</v>
      </c>
      <c r="BB578" s="9">
        <v>37.5</v>
      </c>
      <c r="BC578" s="9">
        <v>0</v>
      </c>
      <c r="BD578" s="9">
        <v>12</v>
      </c>
      <c r="BE578" s="9">
        <v>3.9</v>
      </c>
      <c r="BF578" s="9">
        <v>24</v>
      </c>
      <c r="BG578" s="9">
        <v>35</v>
      </c>
      <c r="BH578" s="9">
        <v>0</v>
      </c>
      <c r="BI578" s="9">
        <v>24</v>
      </c>
      <c r="BJ578" s="9">
        <v>22</v>
      </c>
      <c r="BK578" s="106"/>
      <c r="BL578" s="61"/>
      <c r="BN578" s="265"/>
      <c r="BO578" s="61"/>
    </row>
    <row r="579" spans="1:67" ht="15.75">
      <c r="A579" s="106" t="s">
        <v>2699</v>
      </c>
      <c r="B579" s="3"/>
      <c r="C579" s="3"/>
      <c r="D579" s="32">
        <f t="shared" si="17"/>
        <v>715.19999999999993</v>
      </c>
      <c r="E579" s="9">
        <v>30</v>
      </c>
      <c r="F579" s="9">
        <v>16.5</v>
      </c>
      <c r="G579" s="9">
        <v>16.5</v>
      </c>
      <c r="H579" s="9">
        <v>0</v>
      </c>
      <c r="I579" s="9">
        <v>29.8</v>
      </c>
      <c r="J579" s="9">
        <v>7.5</v>
      </c>
      <c r="K579" s="9">
        <v>0</v>
      </c>
      <c r="L579" s="9">
        <v>2.6</v>
      </c>
      <c r="M579" s="9">
        <v>1.3</v>
      </c>
      <c r="N579" s="9">
        <v>0</v>
      </c>
      <c r="O579" s="9">
        <v>5.2</v>
      </c>
      <c r="P579" s="9">
        <v>49.5</v>
      </c>
      <c r="Q579" s="9">
        <v>3.9000000000000004</v>
      </c>
      <c r="R579" s="9">
        <v>25.5</v>
      </c>
      <c r="S579" s="9">
        <v>0</v>
      </c>
      <c r="T579" s="9">
        <v>0</v>
      </c>
      <c r="U579" s="9">
        <v>0</v>
      </c>
      <c r="V579" s="9">
        <v>0</v>
      </c>
      <c r="W579" s="9">
        <v>0</v>
      </c>
      <c r="X579" s="9">
        <v>16.5</v>
      </c>
      <c r="Y579" s="9">
        <v>0</v>
      </c>
      <c r="Z579" s="9">
        <v>0</v>
      </c>
      <c r="AA579" s="9">
        <v>0</v>
      </c>
      <c r="AB579" s="9">
        <v>0</v>
      </c>
      <c r="AC579" s="9">
        <v>0</v>
      </c>
      <c r="AD579" s="9">
        <v>0</v>
      </c>
      <c r="AE579" s="9">
        <v>15.9</v>
      </c>
      <c r="AF579" s="9">
        <v>37.799999999999997</v>
      </c>
      <c r="AG579" s="9">
        <v>25.5</v>
      </c>
      <c r="AH579" s="9">
        <v>2.6</v>
      </c>
      <c r="AI579" s="9">
        <v>0</v>
      </c>
      <c r="AJ579" s="9">
        <v>3.5999999999999996</v>
      </c>
      <c r="AK579" s="9">
        <v>9</v>
      </c>
      <c r="AL579" s="9">
        <v>23.7</v>
      </c>
      <c r="AM579" s="9">
        <v>7.2</v>
      </c>
      <c r="AN579" s="9">
        <v>1.2</v>
      </c>
      <c r="AO579" s="9">
        <v>0</v>
      </c>
      <c r="AP579" s="9">
        <v>33.799999999999997</v>
      </c>
      <c r="AQ579" s="9">
        <v>36</v>
      </c>
      <c r="AR579" s="9">
        <v>1.5</v>
      </c>
      <c r="AS579" s="9">
        <v>55</v>
      </c>
      <c r="AT579" s="9">
        <v>7.5</v>
      </c>
      <c r="AU579" s="9">
        <v>0</v>
      </c>
      <c r="AV579" s="9">
        <v>0</v>
      </c>
      <c r="AW579" s="9">
        <v>26</v>
      </c>
      <c r="AX579" s="9">
        <v>0</v>
      </c>
      <c r="AY579" s="9">
        <v>40.299999999999997</v>
      </c>
      <c r="AZ579" s="9">
        <v>47.6</v>
      </c>
      <c r="BA579" s="9">
        <v>28</v>
      </c>
      <c r="BB579" s="9">
        <v>28.4</v>
      </c>
      <c r="BC579" s="9">
        <v>0</v>
      </c>
      <c r="BD579" s="9">
        <v>1.3</v>
      </c>
      <c r="BE579" s="9">
        <v>30</v>
      </c>
      <c r="BF579" s="9">
        <v>0</v>
      </c>
      <c r="BG579" s="9">
        <v>26</v>
      </c>
      <c r="BH579" s="9">
        <v>22.5</v>
      </c>
      <c r="BI579" s="9">
        <v>0</v>
      </c>
      <c r="BJ579" s="9">
        <v>0</v>
      </c>
      <c r="BK579" s="106"/>
      <c r="BL579" s="61"/>
      <c r="BN579" s="265"/>
      <c r="BO579" s="61"/>
    </row>
    <row r="580" spans="1:67" ht="15.75">
      <c r="A580" s="276" t="s">
        <v>3604</v>
      </c>
      <c r="B580" s="3"/>
      <c r="C580" s="3"/>
      <c r="D580" s="32">
        <f t="shared" si="17"/>
        <v>226.6</v>
      </c>
      <c r="E580" s="9">
        <v>0</v>
      </c>
      <c r="F580" s="9">
        <v>0</v>
      </c>
      <c r="G580" s="9">
        <v>3.5999999999999996</v>
      </c>
      <c r="H580" s="9">
        <v>0</v>
      </c>
      <c r="I580" s="9">
        <v>0</v>
      </c>
      <c r="J580" s="9">
        <v>0</v>
      </c>
      <c r="K580" s="9">
        <v>0</v>
      </c>
      <c r="L580" s="9">
        <v>0</v>
      </c>
      <c r="M580" s="9">
        <v>0</v>
      </c>
      <c r="N580" s="9">
        <v>0</v>
      </c>
      <c r="O580" s="9">
        <v>4.5</v>
      </c>
      <c r="P580" s="9">
        <v>1.5</v>
      </c>
      <c r="Q580" s="9">
        <v>0</v>
      </c>
      <c r="R580" s="9">
        <v>36</v>
      </c>
      <c r="S580" s="9">
        <v>0</v>
      </c>
      <c r="T580" s="9">
        <v>0</v>
      </c>
      <c r="U580" s="9">
        <v>0</v>
      </c>
      <c r="V580" s="9">
        <v>0</v>
      </c>
      <c r="W580" s="9">
        <v>0</v>
      </c>
      <c r="X580" s="9">
        <v>0</v>
      </c>
      <c r="Y580" s="9">
        <v>0</v>
      </c>
      <c r="Z580" s="9">
        <v>0</v>
      </c>
      <c r="AA580" s="9">
        <v>9.6</v>
      </c>
      <c r="AB580" s="9">
        <v>0</v>
      </c>
      <c r="AC580" s="9">
        <v>0</v>
      </c>
      <c r="AD580" s="9">
        <v>0</v>
      </c>
      <c r="AE580" s="9">
        <v>0</v>
      </c>
      <c r="AF580" s="9">
        <v>0</v>
      </c>
      <c r="AG580" s="9">
        <v>3.5999999999999996</v>
      </c>
      <c r="AH580" s="9">
        <v>0</v>
      </c>
      <c r="AI580" s="9">
        <v>0</v>
      </c>
      <c r="AJ580" s="9">
        <v>15.9</v>
      </c>
      <c r="AK580" s="9">
        <v>13.2</v>
      </c>
      <c r="AL580" s="9">
        <v>0</v>
      </c>
      <c r="AM580" s="9">
        <v>30.5</v>
      </c>
      <c r="AN580" s="9">
        <v>1.2</v>
      </c>
      <c r="AO580" s="9">
        <v>0</v>
      </c>
      <c r="AP580" s="9">
        <v>0</v>
      </c>
      <c r="AQ580" s="9">
        <v>0</v>
      </c>
      <c r="AR580" s="9">
        <v>0</v>
      </c>
      <c r="AS580" s="9">
        <v>29.7</v>
      </c>
      <c r="AT580" s="9">
        <v>0</v>
      </c>
      <c r="AU580" s="9">
        <v>0</v>
      </c>
      <c r="AV580" s="9">
        <v>0</v>
      </c>
      <c r="AW580" s="9">
        <v>0</v>
      </c>
      <c r="AX580" s="9">
        <v>0</v>
      </c>
      <c r="AY580" s="9">
        <v>21</v>
      </c>
      <c r="AZ580" s="9">
        <v>13.2</v>
      </c>
      <c r="BA580" s="9">
        <v>0</v>
      </c>
      <c r="BB580" s="9">
        <v>0</v>
      </c>
      <c r="BC580" s="9">
        <v>0</v>
      </c>
      <c r="BD580" s="9">
        <v>24</v>
      </c>
      <c r="BE580" s="9">
        <v>0</v>
      </c>
      <c r="BF580" s="9">
        <v>0</v>
      </c>
      <c r="BG580" s="9">
        <v>12.100000000000001</v>
      </c>
      <c r="BH580" s="9">
        <v>0</v>
      </c>
      <c r="BI580" s="9">
        <v>7</v>
      </c>
      <c r="BJ580" s="9">
        <v>0</v>
      </c>
      <c r="BK580" s="276"/>
      <c r="BL580" s="61"/>
      <c r="BN580" s="265"/>
      <c r="BO580" s="61"/>
    </row>
    <row r="581" spans="1:67" ht="15.75">
      <c r="A581" s="277" t="s">
        <v>1653</v>
      </c>
      <c r="B581" s="3"/>
      <c r="C581" s="3"/>
      <c r="D581" s="32">
        <f t="shared" si="17"/>
        <v>374.8</v>
      </c>
      <c r="E581" s="9">
        <v>0</v>
      </c>
      <c r="F581" s="9">
        <v>6.6000000000000005</v>
      </c>
      <c r="G581" s="9">
        <v>22</v>
      </c>
      <c r="H581" s="9">
        <v>0</v>
      </c>
      <c r="I581" s="9">
        <v>0</v>
      </c>
      <c r="J581" s="9">
        <v>0</v>
      </c>
      <c r="K581" s="9">
        <v>0</v>
      </c>
      <c r="L581" s="9">
        <v>3.9000000000000004</v>
      </c>
      <c r="M581" s="9">
        <v>0</v>
      </c>
      <c r="N581" s="9">
        <v>0</v>
      </c>
      <c r="O581" s="9">
        <v>0</v>
      </c>
      <c r="P581" s="9">
        <v>10.4</v>
      </c>
      <c r="Q581" s="9">
        <v>3.5999999999999996</v>
      </c>
      <c r="R581" s="9">
        <v>42.3</v>
      </c>
      <c r="S581" s="9">
        <v>0</v>
      </c>
      <c r="T581" s="9">
        <v>0</v>
      </c>
      <c r="U581" s="9">
        <v>6</v>
      </c>
      <c r="V581" s="9">
        <v>0</v>
      </c>
      <c r="W581" s="9">
        <v>0</v>
      </c>
      <c r="X581" s="9">
        <v>14.3</v>
      </c>
      <c r="Y581" s="9">
        <v>7.8000000000000007</v>
      </c>
      <c r="Z581" s="9">
        <v>0</v>
      </c>
      <c r="AA581" s="9">
        <v>0</v>
      </c>
      <c r="AB581" s="9">
        <v>0</v>
      </c>
      <c r="AC581" s="9">
        <v>7.1999999999999993</v>
      </c>
      <c r="AD581" s="9">
        <v>0</v>
      </c>
      <c r="AE581" s="9">
        <v>10.4</v>
      </c>
      <c r="AF581" s="9">
        <v>19.5</v>
      </c>
      <c r="AG581" s="9">
        <v>14.3</v>
      </c>
      <c r="AH581" s="9">
        <v>28</v>
      </c>
      <c r="AI581" s="9">
        <v>0</v>
      </c>
      <c r="AJ581" s="9">
        <v>0</v>
      </c>
      <c r="AK581" s="9">
        <v>0</v>
      </c>
      <c r="AL581" s="9">
        <v>36.1</v>
      </c>
      <c r="AM581" s="9">
        <v>0</v>
      </c>
      <c r="AN581" s="9">
        <v>0</v>
      </c>
      <c r="AO581" s="9">
        <v>0</v>
      </c>
      <c r="AP581" s="9">
        <v>0</v>
      </c>
      <c r="AQ581" s="9">
        <v>0</v>
      </c>
      <c r="AR581" s="9">
        <v>0</v>
      </c>
      <c r="AS581" s="9">
        <v>0</v>
      </c>
      <c r="AT581" s="9">
        <v>11.3</v>
      </c>
      <c r="AU581" s="9">
        <v>6.5</v>
      </c>
      <c r="AV581" s="9">
        <v>0</v>
      </c>
      <c r="AW581" s="9">
        <v>2.8</v>
      </c>
      <c r="AX581" s="9">
        <v>0</v>
      </c>
      <c r="AY581" s="9">
        <v>0</v>
      </c>
      <c r="AZ581" s="9">
        <v>26</v>
      </c>
      <c r="BA581" s="9">
        <v>45</v>
      </c>
      <c r="BB581" s="9">
        <v>0</v>
      </c>
      <c r="BC581" s="9">
        <v>0</v>
      </c>
      <c r="BD581" s="9">
        <v>0</v>
      </c>
      <c r="BE581" s="9">
        <v>5.2</v>
      </c>
      <c r="BF581" s="9">
        <v>3.3000000000000003</v>
      </c>
      <c r="BG581" s="9">
        <v>0</v>
      </c>
      <c r="BH581" s="9">
        <v>32.700000000000003</v>
      </c>
      <c r="BI581" s="9">
        <v>0</v>
      </c>
      <c r="BJ581" s="9">
        <v>9.6</v>
      </c>
      <c r="BK581" s="277"/>
      <c r="BL581" s="61"/>
      <c r="BN581" s="265"/>
      <c r="BO581" s="61"/>
    </row>
    <row r="582" spans="1:67" ht="15.75">
      <c r="A582" s="106" t="s">
        <v>2192</v>
      </c>
      <c r="B582" s="3"/>
      <c r="C582" s="3"/>
      <c r="D582" s="32">
        <f t="shared" si="17"/>
        <v>563.04999999999995</v>
      </c>
      <c r="E582" s="9">
        <v>0</v>
      </c>
      <c r="F582" s="9">
        <v>9.6</v>
      </c>
      <c r="G582" s="9">
        <v>0</v>
      </c>
      <c r="H582" s="9">
        <v>0</v>
      </c>
      <c r="I582" s="9">
        <v>34.4</v>
      </c>
      <c r="J582" s="9">
        <v>0</v>
      </c>
      <c r="K582" s="9">
        <v>0</v>
      </c>
      <c r="L582" s="9">
        <v>0</v>
      </c>
      <c r="M582" s="9">
        <v>0</v>
      </c>
      <c r="N582" s="9">
        <v>0</v>
      </c>
      <c r="O582" s="9">
        <v>14.2</v>
      </c>
      <c r="P582" s="9">
        <v>19.5</v>
      </c>
      <c r="Q582" s="9">
        <v>7.1999999999999993</v>
      </c>
      <c r="R582" s="9">
        <v>46</v>
      </c>
      <c r="S582" s="9">
        <v>0</v>
      </c>
      <c r="T582" s="9">
        <v>4.4000000000000004</v>
      </c>
      <c r="U582" s="9">
        <v>0</v>
      </c>
      <c r="V582" s="9">
        <v>0</v>
      </c>
      <c r="W582" s="9">
        <v>0</v>
      </c>
      <c r="X582" s="9">
        <v>0</v>
      </c>
      <c r="Y582" s="9">
        <v>0</v>
      </c>
      <c r="Z582" s="9">
        <v>0</v>
      </c>
      <c r="AA582" s="9">
        <v>2.2000000000000002</v>
      </c>
      <c r="AB582" s="9">
        <v>0</v>
      </c>
      <c r="AC582" s="9">
        <v>7.1999999999999993</v>
      </c>
      <c r="AD582" s="9">
        <v>0</v>
      </c>
      <c r="AE582" s="9">
        <v>15.399999999999999</v>
      </c>
      <c r="AF582" s="9">
        <v>21</v>
      </c>
      <c r="AG582" s="9">
        <v>0</v>
      </c>
      <c r="AH582" s="9">
        <v>0</v>
      </c>
      <c r="AI582" s="9">
        <v>0</v>
      </c>
      <c r="AJ582" s="9">
        <v>24</v>
      </c>
      <c r="AK582" s="9">
        <v>4.4000000000000004</v>
      </c>
      <c r="AL582" s="9">
        <v>0</v>
      </c>
      <c r="AM582" s="9">
        <v>44</v>
      </c>
      <c r="AN582" s="9">
        <v>1.9500000000000002</v>
      </c>
      <c r="AO582" s="9">
        <v>9</v>
      </c>
      <c r="AP582" s="9">
        <v>26</v>
      </c>
      <c r="AQ582" s="9">
        <v>19.5</v>
      </c>
      <c r="AR582" s="9">
        <v>0</v>
      </c>
      <c r="AS582" s="9">
        <v>48.5</v>
      </c>
      <c r="AT582" s="9">
        <v>0</v>
      </c>
      <c r="AU582" s="9">
        <v>0</v>
      </c>
      <c r="AV582" s="9">
        <v>0</v>
      </c>
      <c r="AW582" s="9">
        <v>26</v>
      </c>
      <c r="AX582" s="9">
        <v>0</v>
      </c>
      <c r="AY582" s="9">
        <v>26</v>
      </c>
      <c r="AZ582" s="9">
        <v>19.5</v>
      </c>
      <c r="BA582" s="9">
        <v>28</v>
      </c>
      <c r="BB582" s="9">
        <v>21.7</v>
      </c>
      <c r="BC582" s="9">
        <v>0</v>
      </c>
      <c r="BD582" s="9">
        <v>15.399999999999999</v>
      </c>
      <c r="BE582" s="9">
        <v>11.2</v>
      </c>
      <c r="BF582" s="9">
        <v>24</v>
      </c>
      <c r="BG582" s="9">
        <v>8.8000000000000007</v>
      </c>
      <c r="BH582" s="9">
        <v>0</v>
      </c>
      <c r="BI582" s="9">
        <v>24</v>
      </c>
      <c r="BJ582" s="9">
        <v>0</v>
      </c>
      <c r="BK582" s="106"/>
      <c r="BL582" s="61"/>
      <c r="BN582" s="265"/>
      <c r="BO582" s="61"/>
    </row>
    <row r="583" spans="1:67" ht="15.75">
      <c r="A583" s="106" t="s">
        <v>153</v>
      </c>
      <c r="B583" s="3"/>
      <c r="C583" s="3"/>
      <c r="D583" s="32">
        <f t="shared" si="17"/>
        <v>1099.3</v>
      </c>
      <c r="E583" s="9">
        <v>28</v>
      </c>
      <c r="F583" s="9">
        <v>0</v>
      </c>
      <c r="G583" s="9">
        <v>0</v>
      </c>
      <c r="H583" s="9">
        <v>0</v>
      </c>
      <c r="I583" s="9">
        <v>27.6</v>
      </c>
      <c r="J583" s="9">
        <v>0</v>
      </c>
      <c r="K583" s="9">
        <v>0</v>
      </c>
      <c r="L583" s="9">
        <v>0</v>
      </c>
      <c r="M583" s="9">
        <v>31.9</v>
      </c>
      <c r="N583" s="9">
        <v>16.5</v>
      </c>
      <c r="O583" s="9">
        <v>6</v>
      </c>
      <c r="P583" s="9">
        <v>30</v>
      </c>
      <c r="Q583" s="9">
        <v>18</v>
      </c>
      <c r="R583" s="9">
        <v>64.2</v>
      </c>
      <c r="S583" s="9">
        <v>10.4</v>
      </c>
      <c r="T583" s="9">
        <v>12.600000000000001</v>
      </c>
      <c r="U583" s="9">
        <v>24</v>
      </c>
      <c r="V583" s="9">
        <v>0</v>
      </c>
      <c r="W583" s="9">
        <v>0</v>
      </c>
      <c r="X583" s="9">
        <v>26.400000000000002</v>
      </c>
      <c r="Y583" s="9">
        <v>0</v>
      </c>
      <c r="Z583" s="9">
        <v>28</v>
      </c>
      <c r="AA583" s="9">
        <v>26</v>
      </c>
      <c r="AB583" s="9">
        <v>0</v>
      </c>
      <c r="AC583" s="9">
        <v>0</v>
      </c>
      <c r="AD583" s="9">
        <v>0</v>
      </c>
      <c r="AE583" s="9">
        <v>21.6</v>
      </c>
      <c r="AF583" s="9">
        <v>26.8</v>
      </c>
      <c r="AG583" s="9">
        <v>33</v>
      </c>
      <c r="AH583" s="9">
        <v>31</v>
      </c>
      <c r="AI583" s="9">
        <v>0</v>
      </c>
      <c r="AJ583" s="9">
        <v>0</v>
      </c>
      <c r="AK583" s="9">
        <v>23.5</v>
      </c>
      <c r="AL583" s="9">
        <v>9.6</v>
      </c>
      <c r="AM583" s="9">
        <v>29.799999999999997</v>
      </c>
      <c r="AN583" s="9">
        <v>4.1999999999999993</v>
      </c>
      <c r="AO583" s="9">
        <v>0</v>
      </c>
      <c r="AP583" s="9">
        <v>30</v>
      </c>
      <c r="AQ583" s="9">
        <v>22.5</v>
      </c>
      <c r="AR583" s="9">
        <v>9.6</v>
      </c>
      <c r="AS583" s="9">
        <v>30</v>
      </c>
      <c r="AT583" s="9">
        <v>17.7</v>
      </c>
      <c r="AU583" s="9">
        <v>9.6</v>
      </c>
      <c r="AV583" s="9">
        <v>0</v>
      </c>
      <c r="AW583" s="9">
        <v>30</v>
      </c>
      <c r="AX583" s="9">
        <v>0</v>
      </c>
      <c r="AY583" s="9">
        <v>30</v>
      </c>
      <c r="AZ583" s="9">
        <v>33.800000000000004</v>
      </c>
      <c r="BA583" s="9">
        <v>48.5</v>
      </c>
      <c r="BB583" s="9">
        <v>63.8</v>
      </c>
      <c r="BC583" s="9">
        <v>0</v>
      </c>
      <c r="BD583" s="9">
        <v>32</v>
      </c>
      <c r="BE583" s="9">
        <v>47</v>
      </c>
      <c r="BF583" s="9">
        <v>9.6</v>
      </c>
      <c r="BG583" s="9">
        <v>54.3</v>
      </c>
      <c r="BH583" s="9">
        <v>36</v>
      </c>
      <c r="BI583" s="9">
        <v>13.2</v>
      </c>
      <c r="BJ583" s="9">
        <v>52.6</v>
      </c>
      <c r="BK583" s="106"/>
      <c r="BL583" s="61"/>
      <c r="BN583" s="265"/>
      <c r="BO583" s="61"/>
    </row>
    <row r="584" spans="1:67" ht="15.75">
      <c r="A584" s="277" t="s">
        <v>1665</v>
      </c>
      <c r="B584" s="3"/>
      <c r="C584" s="3"/>
      <c r="D584" s="32">
        <f t="shared" si="17"/>
        <v>858.99999999999989</v>
      </c>
      <c r="E584" s="9">
        <v>8.3999999999999986</v>
      </c>
      <c r="F584" s="9">
        <v>73.3</v>
      </c>
      <c r="G584" s="9">
        <v>71.399999999999991</v>
      </c>
      <c r="H584" s="9">
        <v>16.5</v>
      </c>
      <c r="I584" s="9">
        <v>13.2</v>
      </c>
      <c r="J584" s="9">
        <v>15.1</v>
      </c>
      <c r="K584" s="9">
        <v>0</v>
      </c>
      <c r="L584" s="9">
        <v>0</v>
      </c>
      <c r="M584" s="9">
        <v>5.5</v>
      </c>
      <c r="N584" s="9">
        <v>15.399999999999999</v>
      </c>
      <c r="O584" s="9">
        <v>15.399999999999999</v>
      </c>
      <c r="P584" s="9">
        <v>0</v>
      </c>
      <c r="Q584" s="9">
        <v>42.5</v>
      </c>
      <c r="R584" s="9">
        <v>24</v>
      </c>
      <c r="S584" s="9">
        <v>0</v>
      </c>
      <c r="T584" s="9">
        <v>0</v>
      </c>
      <c r="U584" s="9">
        <v>0</v>
      </c>
      <c r="V584" s="9">
        <v>0</v>
      </c>
      <c r="W584" s="9">
        <v>0</v>
      </c>
      <c r="X584" s="9">
        <v>0</v>
      </c>
      <c r="Y584" s="9">
        <v>21.1</v>
      </c>
      <c r="Z584" s="9">
        <v>4.4000000000000004</v>
      </c>
      <c r="AA584" s="9">
        <v>2.4</v>
      </c>
      <c r="AB584" s="9">
        <v>48.5</v>
      </c>
      <c r="AC584" s="9">
        <v>42.5</v>
      </c>
      <c r="AD584" s="9">
        <v>6.5</v>
      </c>
      <c r="AE584" s="9">
        <v>0</v>
      </c>
      <c r="AF584" s="9">
        <v>22.5</v>
      </c>
      <c r="AG584" s="9">
        <v>0</v>
      </c>
      <c r="AH584" s="9">
        <v>12.100000000000001</v>
      </c>
      <c r="AI584" s="9">
        <v>19.5</v>
      </c>
      <c r="AJ584" s="9">
        <v>0</v>
      </c>
      <c r="AK584" s="9">
        <v>12.100000000000001</v>
      </c>
      <c r="AL584" s="9">
        <v>14.3</v>
      </c>
      <c r="AM584" s="9">
        <v>23.9</v>
      </c>
      <c r="AN584" s="9">
        <v>9.4</v>
      </c>
      <c r="AO584" s="9">
        <v>3.3000000000000003</v>
      </c>
      <c r="AP584" s="9">
        <v>33.1</v>
      </c>
      <c r="AQ584" s="9">
        <v>1.4</v>
      </c>
      <c r="AR584" s="9">
        <v>15.399999999999999</v>
      </c>
      <c r="AS584" s="9">
        <v>9.1999999999999993</v>
      </c>
      <c r="AT584" s="9">
        <v>0</v>
      </c>
      <c r="AU584" s="9">
        <v>0</v>
      </c>
      <c r="AV584" s="9">
        <v>0</v>
      </c>
      <c r="AW584" s="9">
        <v>32.299999999999997</v>
      </c>
      <c r="AX584" s="9">
        <v>30</v>
      </c>
      <c r="AY584" s="9">
        <v>0</v>
      </c>
      <c r="AZ584" s="9">
        <v>33.1</v>
      </c>
      <c r="BA584" s="9">
        <v>0</v>
      </c>
      <c r="BB584" s="9">
        <v>23.4</v>
      </c>
      <c r="BC584" s="9">
        <v>28</v>
      </c>
      <c r="BD584" s="9">
        <v>22</v>
      </c>
      <c r="BE584" s="9">
        <v>0</v>
      </c>
      <c r="BF584" s="9">
        <v>30</v>
      </c>
      <c r="BG584" s="9">
        <v>2.4</v>
      </c>
      <c r="BH584" s="9">
        <v>0</v>
      </c>
      <c r="BI584" s="9">
        <v>41.2</v>
      </c>
      <c r="BJ584" s="9">
        <v>14.3</v>
      </c>
      <c r="BK584" s="277"/>
      <c r="BL584" s="61"/>
      <c r="BN584" s="265"/>
      <c r="BO584" s="61"/>
    </row>
    <row r="585" spans="1:67" ht="15.75">
      <c r="A585" s="276" t="s">
        <v>3605</v>
      </c>
      <c r="B585" s="3"/>
      <c r="C585" s="3"/>
      <c r="D585" s="32">
        <f t="shared" si="17"/>
        <v>735.19999999999993</v>
      </c>
      <c r="E585" s="9">
        <v>0</v>
      </c>
      <c r="F585" s="9">
        <v>0</v>
      </c>
      <c r="G585" s="9">
        <v>0</v>
      </c>
      <c r="H585" s="9">
        <v>2.6</v>
      </c>
      <c r="I585" s="9">
        <v>25.2</v>
      </c>
      <c r="J585" s="9">
        <v>0</v>
      </c>
      <c r="K585" s="9">
        <v>0</v>
      </c>
      <c r="L585" s="9">
        <v>2.6</v>
      </c>
      <c r="M585" s="9">
        <v>11.6</v>
      </c>
      <c r="N585" s="9">
        <v>0</v>
      </c>
      <c r="O585" s="9">
        <v>0</v>
      </c>
      <c r="P585" s="9">
        <v>3.3000000000000003</v>
      </c>
      <c r="Q585" s="9">
        <v>22.799999999999997</v>
      </c>
      <c r="R585" s="9">
        <v>31.9</v>
      </c>
      <c r="S585" s="9">
        <v>13.2</v>
      </c>
      <c r="T585" s="9">
        <v>3.5999999999999996</v>
      </c>
      <c r="U585" s="9">
        <v>0</v>
      </c>
      <c r="V585" s="9">
        <v>19.5</v>
      </c>
      <c r="W585" s="9">
        <v>6</v>
      </c>
      <c r="X585" s="9">
        <v>37.699999999999996</v>
      </c>
      <c r="Y585" s="9">
        <v>0</v>
      </c>
      <c r="Z585" s="9">
        <v>6</v>
      </c>
      <c r="AA585" s="9">
        <v>19.3</v>
      </c>
      <c r="AB585" s="9">
        <v>0</v>
      </c>
      <c r="AC585" s="9">
        <v>10.4</v>
      </c>
      <c r="AD585" s="9">
        <v>0</v>
      </c>
      <c r="AE585" s="9">
        <v>16.600000000000001</v>
      </c>
      <c r="AF585" s="9">
        <v>13.3</v>
      </c>
      <c r="AG585" s="9">
        <v>15.399999999999999</v>
      </c>
      <c r="AH585" s="9">
        <v>35</v>
      </c>
      <c r="AI585" s="9">
        <v>0</v>
      </c>
      <c r="AJ585" s="9">
        <v>34.6</v>
      </c>
      <c r="AK585" s="9">
        <v>8.3999999999999986</v>
      </c>
      <c r="AL585" s="9">
        <v>40</v>
      </c>
      <c r="AM585" s="9">
        <v>43</v>
      </c>
      <c r="AN585" s="9">
        <v>6</v>
      </c>
      <c r="AO585" s="9">
        <v>0</v>
      </c>
      <c r="AP585" s="9">
        <v>21</v>
      </c>
      <c r="AQ585" s="9">
        <v>0</v>
      </c>
      <c r="AR585" s="9">
        <v>0</v>
      </c>
      <c r="AS585" s="9">
        <v>23</v>
      </c>
      <c r="AT585" s="9">
        <v>7</v>
      </c>
      <c r="AU585" s="9">
        <v>28</v>
      </c>
      <c r="AV585" s="9">
        <v>0</v>
      </c>
      <c r="AW585" s="9">
        <v>0</v>
      </c>
      <c r="AX585" s="9">
        <v>0</v>
      </c>
      <c r="AY585" s="9">
        <v>14.3</v>
      </c>
      <c r="AZ585" s="9">
        <v>38.299999999999997</v>
      </c>
      <c r="BA585" s="9">
        <v>47.5</v>
      </c>
      <c r="BB585" s="9">
        <v>2.8</v>
      </c>
      <c r="BC585" s="9">
        <v>0</v>
      </c>
      <c r="BD585" s="9">
        <v>1.2</v>
      </c>
      <c r="BE585" s="9">
        <v>38.6</v>
      </c>
      <c r="BF585" s="9">
        <v>16.5</v>
      </c>
      <c r="BG585" s="9">
        <v>14.2</v>
      </c>
      <c r="BH585" s="9">
        <v>21</v>
      </c>
      <c r="BI585" s="9">
        <v>14.3</v>
      </c>
      <c r="BJ585" s="9">
        <v>19.5</v>
      </c>
      <c r="BK585" s="276"/>
      <c r="BL585" s="61"/>
      <c r="BN585" s="265"/>
      <c r="BO585" s="61"/>
    </row>
    <row r="586" spans="1:67" ht="15.75">
      <c r="A586" s="106" t="s">
        <v>2208</v>
      </c>
      <c r="B586" s="3"/>
      <c r="C586" s="3"/>
      <c r="D586" s="32">
        <f t="shared" si="17"/>
        <v>687.4</v>
      </c>
      <c r="E586" s="9">
        <v>0</v>
      </c>
      <c r="F586" s="9">
        <v>0</v>
      </c>
      <c r="G586" s="9">
        <v>9.6</v>
      </c>
      <c r="H586" s="9">
        <v>26.2</v>
      </c>
      <c r="I586" s="9">
        <v>45.5</v>
      </c>
      <c r="J586" s="9">
        <v>0</v>
      </c>
      <c r="K586" s="9">
        <v>0</v>
      </c>
      <c r="L586" s="9">
        <v>0</v>
      </c>
      <c r="M586" s="9">
        <v>10</v>
      </c>
      <c r="N586" s="9">
        <v>1.5</v>
      </c>
      <c r="O586" s="9">
        <v>0</v>
      </c>
      <c r="P586" s="9">
        <v>0</v>
      </c>
      <c r="Q586" s="9">
        <v>12.4</v>
      </c>
      <c r="R586" s="9">
        <v>21.8</v>
      </c>
      <c r="S586" s="9">
        <v>8.8000000000000007</v>
      </c>
      <c r="T586" s="9">
        <v>34.299999999999997</v>
      </c>
      <c r="U586" s="9">
        <v>0</v>
      </c>
      <c r="V586" s="9">
        <v>3</v>
      </c>
      <c r="W586" s="9">
        <v>0</v>
      </c>
      <c r="X586" s="9">
        <v>44.3</v>
      </c>
      <c r="Y586" s="9">
        <v>0</v>
      </c>
      <c r="Z586" s="9">
        <v>0</v>
      </c>
      <c r="AA586" s="9">
        <v>33.200000000000003</v>
      </c>
      <c r="AB586" s="9">
        <v>4.4000000000000004</v>
      </c>
      <c r="AC586" s="9">
        <v>0</v>
      </c>
      <c r="AD586" s="9">
        <v>12.100000000000001</v>
      </c>
      <c r="AE586" s="9">
        <v>34.4</v>
      </c>
      <c r="AF586" s="9">
        <v>0</v>
      </c>
      <c r="AG586" s="9">
        <v>14.3</v>
      </c>
      <c r="AH586" s="9">
        <v>21</v>
      </c>
      <c r="AI586" s="9">
        <v>0</v>
      </c>
      <c r="AJ586" s="9">
        <v>31.5</v>
      </c>
      <c r="AK586" s="9">
        <v>12.2</v>
      </c>
      <c r="AL586" s="9">
        <v>16.5</v>
      </c>
      <c r="AM586" s="9">
        <v>28.1</v>
      </c>
      <c r="AN586" s="9">
        <v>24</v>
      </c>
      <c r="AO586" s="9">
        <v>0</v>
      </c>
      <c r="AP586" s="9">
        <v>0</v>
      </c>
      <c r="AQ586" s="9">
        <v>0</v>
      </c>
      <c r="AR586" s="9">
        <v>0</v>
      </c>
      <c r="AS586" s="9">
        <v>19.5</v>
      </c>
      <c r="AT586" s="9">
        <v>10.7</v>
      </c>
      <c r="AU586" s="9">
        <v>0</v>
      </c>
      <c r="AV586" s="9">
        <v>0</v>
      </c>
      <c r="AW586" s="9">
        <v>3</v>
      </c>
      <c r="AX586" s="9">
        <v>0</v>
      </c>
      <c r="AY586" s="9">
        <v>0</v>
      </c>
      <c r="AZ586" s="9">
        <v>32.4</v>
      </c>
      <c r="BA586" s="9">
        <v>46.2</v>
      </c>
      <c r="BB586" s="9">
        <v>10.8</v>
      </c>
      <c r="BC586" s="9">
        <v>16.5</v>
      </c>
      <c r="BD586" s="9">
        <v>26.5</v>
      </c>
      <c r="BE586" s="9">
        <v>36.4</v>
      </c>
      <c r="BF586" s="9">
        <v>0</v>
      </c>
      <c r="BG586" s="9">
        <v>16.799999999999997</v>
      </c>
      <c r="BH586" s="9">
        <v>19.5</v>
      </c>
      <c r="BI586" s="9">
        <v>0</v>
      </c>
      <c r="BJ586" s="9">
        <v>0</v>
      </c>
      <c r="BK586" s="106"/>
      <c r="BL586" s="61"/>
      <c r="BN586" s="265"/>
      <c r="BO586" s="61"/>
    </row>
    <row r="587" spans="1:67" ht="15.75">
      <c r="A587" s="276" t="s">
        <v>3606</v>
      </c>
      <c r="B587" s="3"/>
      <c r="C587" s="3"/>
      <c r="D587" s="32">
        <f t="shared" si="17"/>
        <v>488.4</v>
      </c>
      <c r="E587" s="9">
        <v>8.8000000000000007</v>
      </c>
      <c r="F587" s="9">
        <v>22</v>
      </c>
      <c r="G587" s="9">
        <v>7.7000000000000011</v>
      </c>
      <c r="H587" s="9">
        <v>24</v>
      </c>
      <c r="I587" s="9">
        <v>0</v>
      </c>
      <c r="J587" s="9">
        <v>3.3000000000000003</v>
      </c>
      <c r="K587" s="9">
        <v>0</v>
      </c>
      <c r="L587" s="9">
        <v>0</v>
      </c>
      <c r="M587" s="9">
        <v>0</v>
      </c>
      <c r="N587" s="9">
        <v>0</v>
      </c>
      <c r="O587" s="9">
        <v>4.8</v>
      </c>
      <c r="P587" s="9">
        <v>42</v>
      </c>
      <c r="Q587" s="9">
        <v>0</v>
      </c>
      <c r="R587" s="9">
        <v>24</v>
      </c>
      <c r="S587" s="9">
        <v>24</v>
      </c>
      <c r="T587" s="9">
        <v>2.2000000000000002</v>
      </c>
      <c r="U587" s="9">
        <v>21</v>
      </c>
      <c r="V587" s="9">
        <v>12.100000000000001</v>
      </c>
      <c r="W587" s="9">
        <v>0</v>
      </c>
      <c r="X587" s="9">
        <v>0</v>
      </c>
      <c r="Y587" s="9">
        <v>2.8</v>
      </c>
      <c r="Z587" s="9">
        <v>5.6</v>
      </c>
      <c r="AA587" s="9">
        <v>7.1999999999999993</v>
      </c>
      <c r="AB587" s="9">
        <v>0</v>
      </c>
      <c r="AC587" s="9">
        <v>6.6000000000000005</v>
      </c>
      <c r="AD587" s="9">
        <v>0</v>
      </c>
      <c r="AE587" s="9">
        <v>0</v>
      </c>
      <c r="AF587" s="9">
        <v>0</v>
      </c>
      <c r="AG587" s="9">
        <v>4.4000000000000004</v>
      </c>
      <c r="AH587" s="9">
        <v>5.2</v>
      </c>
      <c r="AI587" s="9">
        <v>0</v>
      </c>
      <c r="AJ587" s="9">
        <v>0</v>
      </c>
      <c r="AK587" s="9">
        <v>0</v>
      </c>
      <c r="AL587" s="9">
        <v>0</v>
      </c>
      <c r="AM587" s="9">
        <v>19.5</v>
      </c>
      <c r="AN587" s="9">
        <v>1.1000000000000001</v>
      </c>
      <c r="AO587" s="9">
        <v>8.8000000000000007</v>
      </c>
      <c r="AP587" s="9">
        <v>24</v>
      </c>
      <c r="AQ587" s="9">
        <v>18</v>
      </c>
      <c r="AR587" s="9">
        <v>0</v>
      </c>
      <c r="AS587" s="9">
        <v>40.5</v>
      </c>
      <c r="AT587" s="9">
        <v>0</v>
      </c>
      <c r="AU587" s="9">
        <v>7.5</v>
      </c>
      <c r="AV587" s="9">
        <v>0</v>
      </c>
      <c r="AW587" s="9">
        <v>42</v>
      </c>
      <c r="AX587" s="9">
        <v>24</v>
      </c>
      <c r="AY587" s="9">
        <v>24</v>
      </c>
      <c r="AZ587" s="9">
        <v>0</v>
      </c>
      <c r="BA587" s="9">
        <v>7.1999999999999993</v>
      </c>
      <c r="BB587" s="9">
        <v>19.900000000000002</v>
      </c>
      <c r="BC587" s="9">
        <v>0</v>
      </c>
      <c r="BD587" s="9">
        <v>6.6000000000000005</v>
      </c>
      <c r="BE587" s="9">
        <v>1.1000000000000001</v>
      </c>
      <c r="BF587" s="9">
        <v>0</v>
      </c>
      <c r="BG587" s="9">
        <v>16.5</v>
      </c>
      <c r="BH587" s="9">
        <v>0</v>
      </c>
      <c r="BI587" s="9">
        <v>0</v>
      </c>
      <c r="BJ587" s="9">
        <v>0</v>
      </c>
      <c r="BK587" s="276"/>
      <c r="BL587" s="61"/>
      <c r="BN587" s="265"/>
      <c r="BO587" s="61"/>
    </row>
    <row r="588" spans="1:67" ht="15.75">
      <c r="A588" s="106" t="s">
        <v>2712</v>
      </c>
      <c r="B588" s="3"/>
      <c r="C588" s="3"/>
      <c r="D588" s="32">
        <f t="shared" si="17"/>
        <v>600.5</v>
      </c>
      <c r="E588" s="9">
        <v>0</v>
      </c>
      <c r="F588" s="9">
        <v>0</v>
      </c>
      <c r="G588" s="9">
        <v>0</v>
      </c>
      <c r="H588" s="9">
        <v>0</v>
      </c>
      <c r="I588" s="9">
        <v>26</v>
      </c>
      <c r="J588" s="9">
        <v>0</v>
      </c>
      <c r="K588" s="9">
        <v>0</v>
      </c>
      <c r="L588" s="9">
        <v>2.4</v>
      </c>
      <c r="M588" s="9">
        <v>0</v>
      </c>
      <c r="N588" s="9">
        <v>30</v>
      </c>
      <c r="O588" s="9">
        <v>0</v>
      </c>
      <c r="P588" s="9">
        <v>0</v>
      </c>
      <c r="Q588" s="9">
        <v>3.3000000000000003</v>
      </c>
      <c r="R588" s="9">
        <v>51.9</v>
      </c>
      <c r="S588" s="9">
        <v>22</v>
      </c>
      <c r="T588" s="9">
        <v>0</v>
      </c>
      <c r="U588" s="9">
        <v>0</v>
      </c>
      <c r="V588" s="9">
        <v>0</v>
      </c>
      <c r="W588" s="9">
        <v>4.8</v>
      </c>
      <c r="X588" s="9">
        <v>0</v>
      </c>
      <c r="Y588" s="9">
        <v>0</v>
      </c>
      <c r="Z588" s="9">
        <v>0</v>
      </c>
      <c r="AA588" s="9">
        <v>19.8</v>
      </c>
      <c r="AB588" s="9">
        <v>0</v>
      </c>
      <c r="AC588" s="9">
        <v>0</v>
      </c>
      <c r="AD588" s="9">
        <v>0</v>
      </c>
      <c r="AE588" s="9">
        <v>21.3</v>
      </c>
      <c r="AF588" s="9">
        <v>35.200000000000003</v>
      </c>
      <c r="AG588" s="9">
        <v>8.3999999999999986</v>
      </c>
      <c r="AH588" s="9">
        <v>7.1999999999999993</v>
      </c>
      <c r="AI588" s="9">
        <v>0</v>
      </c>
      <c r="AJ588" s="9">
        <v>45.5</v>
      </c>
      <c r="AK588" s="9">
        <v>22.599999999999998</v>
      </c>
      <c r="AL588" s="9">
        <v>25.5</v>
      </c>
      <c r="AM588" s="9">
        <v>45.5</v>
      </c>
      <c r="AN588" s="9">
        <v>0</v>
      </c>
      <c r="AO588" s="9">
        <v>0</v>
      </c>
      <c r="AP588" s="9">
        <v>7.1999999999999993</v>
      </c>
      <c r="AQ588" s="9">
        <v>0</v>
      </c>
      <c r="AR588" s="9">
        <v>12.1</v>
      </c>
      <c r="AS588" s="9">
        <v>25.5</v>
      </c>
      <c r="AT588" s="9">
        <v>0</v>
      </c>
      <c r="AU588" s="9">
        <v>24.3</v>
      </c>
      <c r="AV588" s="9">
        <v>0</v>
      </c>
      <c r="AW588" s="9">
        <v>0</v>
      </c>
      <c r="AX588" s="9">
        <v>8.3999999999999986</v>
      </c>
      <c r="AY588" s="9">
        <v>13.2</v>
      </c>
      <c r="AZ588" s="9">
        <v>45.4</v>
      </c>
      <c r="BA588" s="9">
        <v>34.6</v>
      </c>
      <c r="BB588" s="9">
        <v>0</v>
      </c>
      <c r="BC588" s="9">
        <v>0</v>
      </c>
      <c r="BD588" s="9">
        <v>28</v>
      </c>
      <c r="BE588" s="9">
        <v>0</v>
      </c>
      <c r="BF588" s="9">
        <v>8.3999999999999986</v>
      </c>
      <c r="BG588" s="9">
        <v>22</v>
      </c>
      <c r="BH588" s="9">
        <v>0</v>
      </c>
      <c r="BI588" s="9">
        <v>0</v>
      </c>
      <c r="BJ588" s="9">
        <v>0</v>
      </c>
      <c r="BK588" s="106"/>
      <c r="BL588" s="61"/>
      <c r="BN588" s="265"/>
      <c r="BO588" s="61"/>
    </row>
    <row r="589" spans="1:67" ht="15.75">
      <c r="A589" s="277" t="s">
        <v>1661</v>
      </c>
      <c r="B589" s="3"/>
      <c r="C589" s="3"/>
      <c r="D589" s="32">
        <f t="shared" si="17"/>
        <v>416.2</v>
      </c>
      <c r="E589" s="9">
        <v>24</v>
      </c>
      <c r="F589" s="9">
        <v>21</v>
      </c>
      <c r="G589" s="9">
        <v>39.200000000000003</v>
      </c>
      <c r="H589" s="9">
        <v>8.8000000000000007</v>
      </c>
      <c r="I589" s="9">
        <v>12.100000000000001</v>
      </c>
      <c r="J589" s="9">
        <v>6</v>
      </c>
      <c r="K589" s="9">
        <v>0</v>
      </c>
      <c r="L589" s="9">
        <v>0</v>
      </c>
      <c r="M589" s="9">
        <v>2.2000000000000002</v>
      </c>
      <c r="N589" s="9">
        <v>0</v>
      </c>
      <c r="O589" s="9">
        <v>0</v>
      </c>
      <c r="P589" s="9">
        <v>2.6</v>
      </c>
      <c r="Q589" s="9">
        <v>4.5</v>
      </c>
      <c r="R589" s="9">
        <v>28</v>
      </c>
      <c r="S589" s="9">
        <v>0</v>
      </c>
      <c r="T589" s="9">
        <v>0</v>
      </c>
      <c r="U589" s="9">
        <v>0</v>
      </c>
      <c r="V589" s="9">
        <v>0</v>
      </c>
      <c r="W589" s="9">
        <v>0</v>
      </c>
      <c r="X589" s="9">
        <v>0</v>
      </c>
      <c r="Y589" s="9">
        <v>9</v>
      </c>
      <c r="Z589" s="9">
        <v>0</v>
      </c>
      <c r="AA589" s="9">
        <v>2.2000000000000002</v>
      </c>
      <c r="AB589" s="9">
        <v>0</v>
      </c>
      <c r="AC589" s="9">
        <v>1.3</v>
      </c>
      <c r="AD589" s="9">
        <v>0</v>
      </c>
      <c r="AE589" s="9">
        <v>0</v>
      </c>
      <c r="AF589" s="9">
        <v>0</v>
      </c>
      <c r="AG589" s="9">
        <v>0</v>
      </c>
      <c r="AH589" s="9">
        <v>16.5</v>
      </c>
      <c r="AI589" s="9">
        <v>0</v>
      </c>
      <c r="AJ589" s="9">
        <v>0</v>
      </c>
      <c r="AK589" s="9">
        <v>8.3999999999999986</v>
      </c>
      <c r="AL589" s="9">
        <v>14.3</v>
      </c>
      <c r="AM589" s="9">
        <v>19.5</v>
      </c>
      <c r="AN589" s="9">
        <v>25.3</v>
      </c>
      <c r="AO589" s="9">
        <v>0</v>
      </c>
      <c r="AP589" s="9">
        <v>0</v>
      </c>
      <c r="AQ589" s="9">
        <v>43.2</v>
      </c>
      <c r="AR589" s="9">
        <v>1.2</v>
      </c>
      <c r="AS589" s="9">
        <v>22.5</v>
      </c>
      <c r="AT589" s="9">
        <v>0</v>
      </c>
      <c r="AU589" s="9">
        <v>0</v>
      </c>
      <c r="AV589" s="9">
        <v>0</v>
      </c>
      <c r="AW589" s="9">
        <v>0</v>
      </c>
      <c r="AX589" s="9">
        <v>0</v>
      </c>
      <c r="AY589" s="9">
        <v>0</v>
      </c>
      <c r="AZ589" s="9">
        <v>26</v>
      </c>
      <c r="BA589" s="9">
        <v>24</v>
      </c>
      <c r="BB589" s="9">
        <v>2.2000000000000002</v>
      </c>
      <c r="BC589" s="9">
        <v>0</v>
      </c>
      <c r="BD589" s="9">
        <v>0</v>
      </c>
      <c r="BE589" s="9">
        <v>24</v>
      </c>
      <c r="BF589" s="9">
        <v>0</v>
      </c>
      <c r="BG589" s="9">
        <v>2.2000000000000002</v>
      </c>
      <c r="BH589" s="9">
        <v>0</v>
      </c>
      <c r="BI589" s="9">
        <v>0</v>
      </c>
      <c r="BJ589" s="9">
        <v>26</v>
      </c>
      <c r="BK589" s="277"/>
      <c r="BL589" s="61"/>
      <c r="BN589" s="265"/>
      <c r="BO589" s="61"/>
    </row>
    <row r="590" spans="1:67" ht="15.75">
      <c r="A590" s="277" t="s">
        <v>11</v>
      </c>
      <c r="B590" s="3"/>
      <c r="C590" s="3"/>
      <c r="D590" s="32">
        <f t="shared" si="17"/>
        <v>569.40000000000009</v>
      </c>
      <c r="E590" s="9">
        <v>0</v>
      </c>
      <c r="F590" s="9">
        <v>0</v>
      </c>
      <c r="G590" s="9">
        <v>0</v>
      </c>
      <c r="H590" s="9">
        <v>0</v>
      </c>
      <c r="I590" s="9">
        <v>29.7</v>
      </c>
      <c r="J590" s="9">
        <v>0</v>
      </c>
      <c r="K590" s="9">
        <v>0</v>
      </c>
      <c r="L590" s="9">
        <v>0</v>
      </c>
      <c r="M590" s="9">
        <v>24</v>
      </c>
      <c r="N590" s="9">
        <v>0</v>
      </c>
      <c r="O590" s="9">
        <v>4.8</v>
      </c>
      <c r="P590" s="9">
        <v>18</v>
      </c>
      <c r="Q590" s="9">
        <v>18.200000000000003</v>
      </c>
      <c r="R590" s="9">
        <v>19.5</v>
      </c>
      <c r="S590" s="9">
        <v>0</v>
      </c>
      <c r="T590" s="9">
        <v>0</v>
      </c>
      <c r="U590" s="9">
        <v>0</v>
      </c>
      <c r="V590" s="9">
        <v>0</v>
      </c>
      <c r="W590" s="9">
        <v>0</v>
      </c>
      <c r="X590" s="9">
        <v>19.5</v>
      </c>
      <c r="Y590" s="9">
        <v>0</v>
      </c>
      <c r="Z590" s="9">
        <v>0</v>
      </c>
      <c r="AA590" s="9">
        <v>2.4</v>
      </c>
      <c r="AB590" s="9">
        <v>0</v>
      </c>
      <c r="AC590" s="9">
        <v>7.9</v>
      </c>
      <c r="AD590" s="9">
        <v>0</v>
      </c>
      <c r="AE590" s="9">
        <v>0</v>
      </c>
      <c r="AF590" s="9">
        <v>0</v>
      </c>
      <c r="AG590" s="9">
        <v>0</v>
      </c>
      <c r="AH590" s="9">
        <v>0</v>
      </c>
      <c r="AI590" s="9">
        <v>15.399999999999999</v>
      </c>
      <c r="AJ590" s="9">
        <v>26</v>
      </c>
      <c r="AK590" s="9">
        <v>0</v>
      </c>
      <c r="AL590" s="9">
        <v>47.2</v>
      </c>
      <c r="AM590" s="9">
        <v>45.5</v>
      </c>
      <c r="AN590" s="9">
        <v>36.1</v>
      </c>
      <c r="AO590" s="9">
        <v>7.1999999999999993</v>
      </c>
      <c r="AP590" s="9">
        <v>24</v>
      </c>
      <c r="AQ590" s="9">
        <v>18</v>
      </c>
      <c r="AR590" s="9">
        <v>0</v>
      </c>
      <c r="AS590" s="9">
        <v>43.5</v>
      </c>
      <c r="AT590" s="9">
        <v>0</v>
      </c>
      <c r="AU590" s="9">
        <v>12.100000000000001</v>
      </c>
      <c r="AV590" s="9">
        <v>0</v>
      </c>
      <c r="AW590" s="9">
        <v>24</v>
      </c>
      <c r="AX590" s="9">
        <v>0</v>
      </c>
      <c r="AY590" s="9">
        <v>24</v>
      </c>
      <c r="AZ590" s="9">
        <v>0</v>
      </c>
      <c r="BA590" s="9">
        <v>22</v>
      </c>
      <c r="BB590" s="9">
        <v>2.4</v>
      </c>
      <c r="BC590" s="9">
        <v>0</v>
      </c>
      <c r="BD590" s="9">
        <v>0</v>
      </c>
      <c r="BE590" s="9">
        <v>39.299999999999997</v>
      </c>
      <c r="BF590" s="9">
        <v>0</v>
      </c>
      <c r="BG590" s="9">
        <v>26.7</v>
      </c>
      <c r="BH590" s="9">
        <v>0</v>
      </c>
      <c r="BI590" s="9">
        <v>0</v>
      </c>
      <c r="BJ590" s="9">
        <v>12</v>
      </c>
      <c r="BK590" s="277"/>
      <c r="BL590" s="61"/>
      <c r="BN590" s="265"/>
      <c r="BO590" s="61"/>
    </row>
    <row r="591" spans="1:67" ht="15.75">
      <c r="A591" s="106" t="s">
        <v>2193</v>
      </c>
      <c r="B591" s="3"/>
      <c r="C591" s="3"/>
      <c r="D591" s="32">
        <f t="shared" si="17"/>
        <v>375.40000000000003</v>
      </c>
      <c r="E591" s="9">
        <v>0</v>
      </c>
      <c r="F591" s="9">
        <v>0</v>
      </c>
      <c r="G591" s="9">
        <v>1.1000000000000001</v>
      </c>
      <c r="H591" s="9">
        <v>18.200000000000003</v>
      </c>
      <c r="I591" s="9">
        <v>6</v>
      </c>
      <c r="J591" s="9">
        <v>7.1999999999999993</v>
      </c>
      <c r="K591" s="9">
        <v>0</v>
      </c>
      <c r="L591" s="9">
        <v>0</v>
      </c>
      <c r="M591" s="9">
        <v>2.6</v>
      </c>
      <c r="N591" s="9">
        <v>0</v>
      </c>
      <c r="O591" s="9">
        <v>5.5</v>
      </c>
      <c r="P591" s="9">
        <v>24</v>
      </c>
      <c r="Q591" s="9">
        <v>0</v>
      </c>
      <c r="R591" s="9">
        <v>44.5</v>
      </c>
      <c r="S591" s="9">
        <v>0</v>
      </c>
      <c r="T591" s="9">
        <v>0</v>
      </c>
      <c r="U591" s="9">
        <v>0</v>
      </c>
      <c r="V591" s="9">
        <v>18</v>
      </c>
      <c r="W591" s="9">
        <v>0</v>
      </c>
      <c r="X591" s="9">
        <v>1.2</v>
      </c>
      <c r="Y591" s="9">
        <v>0</v>
      </c>
      <c r="Z591" s="9">
        <v>0</v>
      </c>
      <c r="AA591" s="9">
        <v>0</v>
      </c>
      <c r="AB591" s="9">
        <v>0</v>
      </c>
      <c r="AC591" s="9">
        <v>0</v>
      </c>
      <c r="AD591" s="9">
        <v>0</v>
      </c>
      <c r="AE591" s="9">
        <v>0</v>
      </c>
      <c r="AF591" s="9">
        <v>0</v>
      </c>
      <c r="AG591" s="9">
        <v>2.8</v>
      </c>
      <c r="AH591" s="9">
        <v>19.5</v>
      </c>
      <c r="AI591" s="9">
        <v>0</v>
      </c>
      <c r="AJ591" s="9">
        <v>38.5</v>
      </c>
      <c r="AK591" s="9">
        <v>6</v>
      </c>
      <c r="AL591" s="9">
        <v>0</v>
      </c>
      <c r="AM591" s="9">
        <v>73</v>
      </c>
      <c r="AN591" s="9">
        <v>17.600000000000001</v>
      </c>
      <c r="AO591" s="9">
        <v>0</v>
      </c>
      <c r="AP591" s="9">
        <v>0</v>
      </c>
      <c r="AQ591" s="9">
        <v>7</v>
      </c>
      <c r="AR591" s="9">
        <v>0</v>
      </c>
      <c r="AS591" s="9">
        <v>0</v>
      </c>
      <c r="AT591" s="9">
        <v>3.5999999999999996</v>
      </c>
      <c r="AU591" s="9">
        <v>0</v>
      </c>
      <c r="AV591" s="9">
        <v>0</v>
      </c>
      <c r="AW591" s="9">
        <v>2.8</v>
      </c>
      <c r="AX591" s="9">
        <v>0</v>
      </c>
      <c r="AY591" s="9">
        <v>21</v>
      </c>
      <c r="AZ591" s="9">
        <v>3.9000000000000004</v>
      </c>
      <c r="BA591" s="9">
        <v>6</v>
      </c>
      <c r="BB591" s="9">
        <v>0</v>
      </c>
      <c r="BC591" s="9">
        <v>0</v>
      </c>
      <c r="BD591" s="9">
        <v>2.6</v>
      </c>
      <c r="BE591" s="9">
        <v>2.4</v>
      </c>
      <c r="BF591" s="9">
        <v>0</v>
      </c>
      <c r="BG591" s="9">
        <v>1.2</v>
      </c>
      <c r="BH591" s="9">
        <v>2.8</v>
      </c>
      <c r="BI591" s="9">
        <v>15.399999999999999</v>
      </c>
      <c r="BJ591" s="9">
        <v>21</v>
      </c>
      <c r="BK591" s="106"/>
      <c r="BL591" s="61"/>
      <c r="BN591" s="265"/>
      <c r="BO591" s="61"/>
    </row>
    <row r="592" spans="1:67" ht="15.75">
      <c r="A592" s="277" t="s">
        <v>1666</v>
      </c>
      <c r="B592" s="3"/>
      <c r="C592" s="3"/>
      <c r="D592" s="32">
        <f t="shared" si="17"/>
        <v>503.49999999999994</v>
      </c>
      <c r="E592" s="9">
        <v>26</v>
      </c>
      <c r="F592" s="9">
        <v>14.3</v>
      </c>
      <c r="G592" s="9">
        <v>14.3</v>
      </c>
      <c r="H592" s="9">
        <v>6.6000000000000005</v>
      </c>
      <c r="I592" s="9">
        <v>61.9</v>
      </c>
      <c r="J592" s="9">
        <v>6.5</v>
      </c>
      <c r="K592" s="9">
        <v>0</v>
      </c>
      <c r="L592" s="9">
        <v>3.5999999999999996</v>
      </c>
      <c r="M592" s="9">
        <v>1.2</v>
      </c>
      <c r="N592" s="9">
        <v>0</v>
      </c>
      <c r="O592" s="9">
        <v>0</v>
      </c>
      <c r="P592" s="9">
        <v>7.1999999999999993</v>
      </c>
      <c r="Q592" s="9">
        <v>0</v>
      </c>
      <c r="R592" s="9">
        <v>43</v>
      </c>
      <c r="S592" s="9">
        <v>12.100000000000001</v>
      </c>
      <c r="T592" s="9">
        <v>3.3000000000000003</v>
      </c>
      <c r="U592" s="9">
        <v>0</v>
      </c>
      <c r="V592" s="9">
        <v>0</v>
      </c>
      <c r="W592" s="9">
        <v>0</v>
      </c>
      <c r="X592" s="9">
        <v>0</v>
      </c>
      <c r="Y592" s="9">
        <v>0</v>
      </c>
      <c r="Z592" s="9">
        <v>0</v>
      </c>
      <c r="AA592" s="9">
        <v>2.8</v>
      </c>
      <c r="AB592" s="9">
        <v>0</v>
      </c>
      <c r="AC592" s="9">
        <v>7.9</v>
      </c>
      <c r="AD592" s="9">
        <v>0</v>
      </c>
      <c r="AE592" s="9">
        <v>0</v>
      </c>
      <c r="AF592" s="9">
        <v>0</v>
      </c>
      <c r="AG592" s="9">
        <v>0</v>
      </c>
      <c r="AH592" s="9">
        <v>29.2</v>
      </c>
      <c r="AI592" s="9">
        <v>0</v>
      </c>
      <c r="AJ592" s="9">
        <v>49.9</v>
      </c>
      <c r="AK592" s="9">
        <v>0</v>
      </c>
      <c r="AL592" s="9">
        <v>22.5</v>
      </c>
      <c r="AM592" s="9">
        <v>52.5</v>
      </c>
      <c r="AN592" s="9">
        <v>1.2</v>
      </c>
      <c r="AO592" s="9">
        <v>0</v>
      </c>
      <c r="AP592" s="9">
        <v>0</v>
      </c>
      <c r="AQ592" s="9">
        <v>14.3</v>
      </c>
      <c r="AR592" s="9">
        <v>1.3</v>
      </c>
      <c r="AS592" s="9">
        <v>19.5</v>
      </c>
      <c r="AT592" s="9">
        <v>0</v>
      </c>
      <c r="AU592" s="9">
        <v>0</v>
      </c>
      <c r="AV592" s="9">
        <v>0</v>
      </c>
      <c r="AW592" s="9">
        <v>2.2000000000000002</v>
      </c>
      <c r="AX592" s="9">
        <v>0</v>
      </c>
      <c r="AY592" s="9">
        <v>0</v>
      </c>
      <c r="AZ592" s="9">
        <v>24</v>
      </c>
      <c r="BA592" s="9">
        <v>44</v>
      </c>
      <c r="BB592" s="9">
        <v>10.600000000000001</v>
      </c>
      <c r="BC592" s="9">
        <v>0</v>
      </c>
      <c r="BD592" s="9">
        <v>3.4000000000000004</v>
      </c>
      <c r="BE592" s="9">
        <v>0</v>
      </c>
      <c r="BF592" s="9">
        <v>0</v>
      </c>
      <c r="BG592" s="9">
        <v>18.2</v>
      </c>
      <c r="BH592" s="9">
        <v>0</v>
      </c>
      <c r="BI592" s="9">
        <v>0</v>
      </c>
      <c r="BJ592" s="9">
        <v>0</v>
      </c>
      <c r="BK592" s="277"/>
      <c r="BL592" s="61"/>
      <c r="BN592" s="265"/>
      <c r="BO592" s="61"/>
    </row>
    <row r="593" spans="1:67" ht="15.75">
      <c r="A593" s="105" t="s">
        <v>1344</v>
      </c>
      <c r="B593" s="3"/>
      <c r="C593" s="3"/>
      <c r="D593" s="32">
        <f t="shared" si="17"/>
        <v>665.99999999999989</v>
      </c>
      <c r="E593" s="9">
        <v>30</v>
      </c>
      <c r="F593" s="9">
        <v>16.5</v>
      </c>
      <c r="G593" s="9">
        <v>16.5</v>
      </c>
      <c r="H593" s="9">
        <v>0</v>
      </c>
      <c r="I593" s="9">
        <v>64.400000000000006</v>
      </c>
      <c r="J593" s="9">
        <v>7.5</v>
      </c>
      <c r="K593" s="9">
        <v>0</v>
      </c>
      <c r="L593" s="9">
        <v>3.9000000000000004</v>
      </c>
      <c r="M593" s="9">
        <v>0</v>
      </c>
      <c r="N593" s="9">
        <v>0</v>
      </c>
      <c r="O593" s="9">
        <v>5.6</v>
      </c>
      <c r="P593" s="9">
        <v>58.8</v>
      </c>
      <c r="Q593" s="9">
        <v>24</v>
      </c>
      <c r="R593" s="9">
        <v>24</v>
      </c>
      <c r="S593" s="9">
        <v>0</v>
      </c>
      <c r="T593" s="9">
        <v>0</v>
      </c>
      <c r="U593" s="9">
        <v>0</v>
      </c>
      <c r="V593" s="9">
        <v>18</v>
      </c>
      <c r="W593" s="9">
        <v>0</v>
      </c>
      <c r="X593" s="9">
        <v>1.2</v>
      </c>
      <c r="Y593" s="9">
        <v>6.6000000000000005</v>
      </c>
      <c r="Z593" s="9">
        <v>0</v>
      </c>
      <c r="AA593" s="9">
        <v>2.8</v>
      </c>
      <c r="AB593" s="9">
        <v>0</v>
      </c>
      <c r="AC593" s="9">
        <v>1.3</v>
      </c>
      <c r="AD593" s="9">
        <v>7.8000000000000007</v>
      </c>
      <c r="AE593" s="9">
        <v>0</v>
      </c>
      <c r="AF593" s="9">
        <v>0</v>
      </c>
      <c r="AG593" s="9">
        <v>4.4000000000000004</v>
      </c>
      <c r="AH593" s="9">
        <v>0</v>
      </c>
      <c r="AI593" s="9">
        <v>0</v>
      </c>
      <c r="AJ593" s="9">
        <v>16.5</v>
      </c>
      <c r="AK593" s="9">
        <v>0</v>
      </c>
      <c r="AL593" s="9">
        <v>17.899999999999999</v>
      </c>
      <c r="AM593" s="9">
        <v>21</v>
      </c>
      <c r="AN593" s="9">
        <v>15.399999999999999</v>
      </c>
      <c r="AO593" s="9">
        <v>0</v>
      </c>
      <c r="AP593" s="9">
        <v>28</v>
      </c>
      <c r="AQ593" s="9">
        <v>67.5</v>
      </c>
      <c r="AR593" s="9">
        <v>1.5</v>
      </c>
      <c r="AS593" s="9">
        <v>50.5</v>
      </c>
      <c r="AT593" s="9">
        <v>2.6</v>
      </c>
      <c r="AU593" s="9">
        <v>0</v>
      </c>
      <c r="AV593" s="9">
        <v>0</v>
      </c>
      <c r="AW593" s="9">
        <v>28</v>
      </c>
      <c r="AX593" s="9">
        <v>0</v>
      </c>
      <c r="AY593" s="9">
        <v>28</v>
      </c>
      <c r="AZ593" s="9">
        <v>26</v>
      </c>
      <c r="BA593" s="9">
        <v>22</v>
      </c>
      <c r="BB593" s="9">
        <v>2.8</v>
      </c>
      <c r="BC593" s="9">
        <v>0</v>
      </c>
      <c r="BD593" s="9">
        <v>0</v>
      </c>
      <c r="BE593" s="9">
        <v>0</v>
      </c>
      <c r="BF593" s="9">
        <v>13</v>
      </c>
      <c r="BG593" s="9">
        <v>2.8</v>
      </c>
      <c r="BH593" s="9">
        <v>0</v>
      </c>
      <c r="BI593" s="9">
        <v>5.2</v>
      </c>
      <c r="BJ593" s="9">
        <v>24</v>
      </c>
      <c r="BK593" s="457"/>
      <c r="BL593" s="61"/>
      <c r="BN593" s="265"/>
      <c r="BO593" s="61"/>
    </row>
    <row r="594" spans="1:67" ht="15.75">
      <c r="A594" s="106" t="s">
        <v>633</v>
      </c>
      <c r="B594" s="3"/>
      <c r="C594" s="3"/>
      <c r="D594" s="32">
        <f t="shared" si="17"/>
        <v>673.55</v>
      </c>
      <c r="E594" s="9">
        <v>8.3999999999999986</v>
      </c>
      <c r="F594" s="9">
        <v>21</v>
      </c>
      <c r="G594" s="9">
        <v>21</v>
      </c>
      <c r="H594" s="9">
        <v>15.6</v>
      </c>
      <c r="I594" s="9">
        <v>16.5</v>
      </c>
      <c r="J594" s="9">
        <v>14.3</v>
      </c>
      <c r="K594" s="9">
        <v>0</v>
      </c>
      <c r="L594" s="9">
        <v>0</v>
      </c>
      <c r="M594" s="9">
        <v>9.6</v>
      </c>
      <c r="N594" s="9">
        <v>0</v>
      </c>
      <c r="O594" s="9">
        <v>15.399999999999999</v>
      </c>
      <c r="P594" s="9">
        <v>0</v>
      </c>
      <c r="Q594" s="9">
        <v>52.75</v>
      </c>
      <c r="R594" s="9">
        <v>28</v>
      </c>
      <c r="S594" s="9">
        <v>0</v>
      </c>
      <c r="T594" s="9">
        <v>0</v>
      </c>
      <c r="U594" s="9">
        <v>0</v>
      </c>
      <c r="V594" s="9">
        <v>3.3000000000000003</v>
      </c>
      <c r="W594" s="9">
        <v>2.6</v>
      </c>
      <c r="X594" s="9">
        <v>0</v>
      </c>
      <c r="Y594" s="9">
        <v>0</v>
      </c>
      <c r="Z594" s="9">
        <v>0</v>
      </c>
      <c r="AA594" s="9">
        <v>0</v>
      </c>
      <c r="AB594" s="9">
        <v>6</v>
      </c>
      <c r="AC594" s="9">
        <v>2.6</v>
      </c>
      <c r="AD594" s="9">
        <v>0</v>
      </c>
      <c r="AE594" s="9">
        <v>24</v>
      </c>
      <c r="AF594" s="9">
        <v>0</v>
      </c>
      <c r="AG594" s="9">
        <v>16.5</v>
      </c>
      <c r="AH594" s="9">
        <v>18</v>
      </c>
      <c r="AI594" s="9">
        <v>0</v>
      </c>
      <c r="AJ594" s="9">
        <v>0</v>
      </c>
      <c r="AK594" s="9">
        <v>0</v>
      </c>
      <c r="AL594" s="9">
        <v>8.8000000000000007</v>
      </c>
      <c r="AM594" s="9">
        <v>22.4</v>
      </c>
      <c r="AN594" s="9">
        <v>27.2</v>
      </c>
      <c r="AO594" s="9">
        <v>9</v>
      </c>
      <c r="AP594" s="9">
        <v>21</v>
      </c>
      <c r="AQ594" s="9">
        <v>1.4</v>
      </c>
      <c r="AR594" s="9">
        <v>15.399999999999999</v>
      </c>
      <c r="AS594" s="9">
        <v>22.5</v>
      </c>
      <c r="AT594" s="9">
        <v>2.4</v>
      </c>
      <c r="AU594" s="9">
        <v>2.6</v>
      </c>
      <c r="AV594" s="9">
        <v>0</v>
      </c>
      <c r="AW594" s="9">
        <v>10</v>
      </c>
      <c r="AX594" s="9">
        <v>5.2</v>
      </c>
      <c r="AY594" s="9">
        <v>11.700000000000001</v>
      </c>
      <c r="AZ594" s="9">
        <v>27</v>
      </c>
      <c r="BA594" s="9">
        <v>22</v>
      </c>
      <c r="BB594" s="9">
        <v>21</v>
      </c>
      <c r="BC594" s="9">
        <v>33.200000000000003</v>
      </c>
      <c r="BD594" s="9">
        <v>18</v>
      </c>
      <c r="BE594" s="9">
        <v>18</v>
      </c>
      <c r="BF594" s="9">
        <v>35.6</v>
      </c>
      <c r="BG594" s="9">
        <v>14.3</v>
      </c>
      <c r="BH594" s="9">
        <v>0</v>
      </c>
      <c r="BI594" s="9">
        <v>37.200000000000003</v>
      </c>
      <c r="BJ594" s="9">
        <v>12.100000000000001</v>
      </c>
      <c r="BK594" s="106"/>
      <c r="BL594" s="61"/>
      <c r="BN594" s="265"/>
      <c r="BO594" s="61"/>
    </row>
    <row r="595" spans="1:67" ht="15.75">
      <c r="A595" s="277" t="s">
        <v>1658</v>
      </c>
      <c r="B595" s="3"/>
      <c r="C595" s="3"/>
      <c r="D595" s="32">
        <f t="shared" si="17"/>
        <v>357.9</v>
      </c>
      <c r="E595" s="9">
        <v>3.5999999999999996</v>
      </c>
      <c r="F595" s="9">
        <v>2.4</v>
      </c>
      <c r="G595" s="9">
        <v>0</v>
      </c>
      <c r="H595" s="9">
        <v>8.3999999999999986</v>
      </c>
      <c r="I595" s="9">
        <v>0</v>
      </c>
      <c r="J595" s="9">
        <v>8.3999999999999986</v>
      </c>
      <c r="K595" s="9">
        <v>0</v>
      </c>
      <c r="L595" s="9">
        <v>0</v>
      </c>
      <c r="M595" s="9">
        <v>0</v>
      </c>
      <c r="N595" s="9">
        <v>0</v>
      </c>
      <c r="O595" s="9">
        <v>6.5</v>
      </c>
      <c r="P595" s="9">
        <v>30</v>
      </c>
      <c r="Q595" s="9">
        <v>14.3</v>
      </c>
      <c r="R595" s="9">
        <v>28</v>
      </c>
      <c r="S595" s="9">
        <v>0</v>
      </c>
      <c r="T595" s="9">
        <v>0</v>
      </c>
      <c r="U595" s="9">
        <v>0</v>
      </c>
      <c r="V595" s="9">
        <v>0</v>
      </c>
      <c r="W595" s="9">
        <v>0</v>
      </c>
      <c r="X595" s="9">
        <v>0</v>
      </c>
      <c r="Y595" s="9">
        <v>0</v>
      </c>
      <c r="Z595" s="9">
        <v>0</v>
      </c>
      <c r="AA595" s="9">
        <v>0</v>
      </c>
      <c r="AB595" s="9">
        <v>0</v>
      </c>
      <c r="AC595" s="9">
        <v>8.3999999999999986</v>
      </c>
      <c r="AD595" s="9">
        <v>0</v>
      </c>
      <c r="AE595" s="9">
        <v>0</v>
      </c>
      <c r="AF595" s="9">
        <v>18</v>
      </c>
      <c r="AG595" s="9">
        <v>0</v>
      </c>
      <c r="AH595" s="9">
        <v>0</v>
      </c>
      <c r="AI595" s="9">
        <v>10.4</v>
      </c>
      <c r="AJ595" s="9">
        <v>14.9</v>
      </c>
      <c r="AK595" s="9">
        <v>0</v>
      </c>
      <c r="AL595" s="9">
        <v>0</v>
      </c>
      <c r="AM595" s="9">
        <v>46.5</v>
      </c>
      <c r="AN595" s="9">
        <v>12.5</v>
      </c>
      <c r="AO595" s="9">
        <v>0</v>
      </c>
      <c r="AP595" s="9">
        <v>0</v>
      </c>
      <c r="AQ595" s="9">
        <v>0</v>
      </c>
      <c r="AR595" s="9">
        <v>19.5</v>
      </c>
      <c r="AS595" s="9">
        <v>19.5</v>
      </c>
      <c r="AT595" s="9">
        <v>0</v>
      </c>
      <c r="AU595" s="9">
        <v>3.5999999999999996</v>
      </c>
      <c r="AV595" s="9">
        <v>0</v>
      </c>
      <c r="AW595" s="9">
        <v>2.8</v>
      </c>
      <c r="AX595" s="9">
        <v>0</v>
      </c>
      <c r="AY595" s="9">
        <v>0</v>
      </c>
      <c r="AZ595" s="9">
        <v>0</v>
      </c>
      <c r="BA595" s="9">
        <v>0</v>
      </c>
      <c r="BB595" s="9">
        <v>0</v>
      </c>
      <c r="BC595" s="9">
        <v>0</v>
      </c>
      <c r="BD595" s="9">
        <v>2.8</v>
      </c>
      <c r="BE595" s="9">
        <v>22</v>
      </c>
      <c r="BF595" s="9">
        <v>24</v>
      </c>
      <c r="BG595" s="9">
        <v>15.399999999999999</v>
      </c>
      <c r="BH595" s="9">
        <v>0</v>
      </c>
      <c r="BI595" s="9">
        <v>24</v>
      </c>
      <c r="BJ595" s="9">
        <v>12</v>
      </c>
      <c r="BK595" s="277"/>
      <c r="BL595" s="61"/>
      <c r="BN595" s="265"/>
      <c r="BO595" s="61"/>
    </row>
    <row r="596" spans="1:67" ht="15.75">
      <c r="A596" s="106" t="s">
        <v>2708</v>
      </c>
      <c r="B596" s="3"/>
      <c r="C596" s="3"/>
      <c r="D596" s="32">
        <f t="shared" si="17"/>
        <v>755.4</v>
      </c>
      <c r="E596" s="9">
        <v>26</v>
      </c>
      <c r="F596" s="9">
        <v>38.299999999999997</v>
      </c>
      <c r="G596" s="9">
        <v>21.5</v>
      </c>
      <c r="H596" s="9">
        <v>43.5</v>
      </c>
      <c r="I596" s="9">
        <v>32.299999999999997</v>
      </c>
      <c r="J596" s="9">
        <v>10.1</v>
      </c>
      <c r="K596" s="9">
        <v>0</v>
      </c>
      <c r="L596" s="9">
        <v>0</v>
      </c>
      <c r="M596" s="9">
        <v>6.5</v>
      </c>
      <c r="N596" s="9">
        <v>6</v>
      </c>
      <c r="O596" s="9">
        <v>5.2</v>
      </c>
      <c r="P596" s="9">
        <v>19.5</v>
      </c>
      <c r="Q596" s="9">
        <v>32.9</v>
      </c>
      <c r="R596" s="9">
        <v>43.5</v>
      </c>
      <c r="S596" s="9">
        <v>0</v>
      </c>
      <c r="T596" s="9">
        <v>0</v>
      </c>
      <c r="U596" s="9">
        <v>0</v>
      </c>
      <c r="V596" s="9">
        <v>0</v>
      </c>
      <c r="W596" s="9">
        <v>4.8</v>
      </c>
      <c r="X596" s="9">
        <v>0</v>
      </c>
      <c r="Y596" s="9">
        <v>0</v>
      </c>
      <c r="Z596" s="9">
        <v>0</v>
      </c>
      <c r="AA596" s="9">
        <v>15.799999999999999</v>
      </c>
      <c r="AB596" s="9">
        <v>0</v>
      </c>
      <c r="AC596" s="9">
        <v>7.8000000000000007</v>
      </c>
      <c r="AD596" s="9">
        <v>0</v>
      </c>
      <c r="AE596" s="9">
        <v>1.2</v>
      </c>
      <c r="AF596" s="9">
        <v>16.5</v>
      </c>
      <c r="AG596" s="9">
        <v>0</v>
      </c>
      <c r="AH596" s="9">
        <v>9.7999999999999989</v>
      </c>
      <c r="AI596" s="9">
        <v>0</v>
      </c>
      <c r="AJ596" s="9">
        <v>26</v>
      </c>
      <c r="AK596" s="9">
        <v>27.7</v>
      </c>
      <c r="AL596" s="9">
        <v>11.2</v>
      </c>
      <c r="AM596" s="9">
        <v>45.5</v>
      </c>
      <c r="AN596" s="9">
        <v>0</v>
      </c>
      <c r="AO596" s="9">
        <v>0</v>
      </c>
      <c r="AP596" s="9">
        <v>26</v>
      </c>
      <c r="AQ596" s="9">
        <v>33.799999999999997</v>
      </c>
      <c r="AR596" s="9">
        <v>1.3</v>
      </c>
      <c r="AS596" s="9">
        <v>26</v>
      </c>
      <c r="AT596" s="9">
        <v>10.599999999999998</v>
      </c>
      <c r="AU596" s="9">
        <v>4.8</v>
      </c>
      <c r="AV596" s="9">
        <v>0</v>
      </c>
      <c r="AW596" s="9">
        <v>42.5</v>
      </c>
      <c r="AX596" s="9">
        <v>0</v>
      </c>
      <c r="AY596" s="9">
        <v>26</v>
      </c>
      <c r="AZ596" s="9">
        <v>15.399999999999999</v>
      </c>
      <c r="BA596" s="9">
        <v>0</v>
      </c>
      <c r="BB596" s="9">
        <v>13</v>
      </c>
      <c r="BC596" s="9">
        <v>0</v>
      </c>
      <c r="BD596" s="9">
        <v>28</v>
      </c>
      <c r="BE596" s="9">
        <v>0</v>
      </c>
      <c r="BF596" s="9">
        <v>8.8000000000000007</v>
      </c>
      <c r="BG596" s="9">
        <v>28.6</v>
      </c>
      <c r="BH596" s="9">
        <v>0</v>
      </c>
      <c r="BI596" s="9">
        <v>16.5</v>
      </c>
      <c r="BJ596" s="9">
        <v>22.5</v>
      </c>
      <c r="BK596" s="106"/>
      <c r="BL596" s="61"/>
      <c r="BN596" s="265"/>
      <c r="BO596" s="61"/>
    </row>
    <row r="597" spans="1:67" ht="15.75">
      <c r="A597" s="276" t="s">
        <v>3607</v>
      </c>
      <c r="B597" s="3"/>
      <c r="C597" s="3"/>
      <c r="D597" s="32">
        <f t="shared" ref="D597:D628" si="18">SUM(E597:DZ597)</f>
        <v>471.9</v>
      </c>
      <c r="E597" s="9">
        <v>0</v>
      </c>
      <c r="F597" s="9">
        <v>11.2</v>
      </c>
      <c r="G597" s="9">
        <v>0</v>
      </c>
      <c r="H597" s="9">
        <v>0</v>
      </c>
      <c r="I597" s="9">
        <v>44.5</v>
      </c>
      <c r="J597" s="9">
        <v>0</v>
      </c>
      <c r="K597" s="9">
        <v>0</v>
      </c>
      <c r="L597" s="9">
        <v>1.3</v>
      </c>
      <c r="M597" s="9">
        <v>0</v>
      </c>
      <c r="N597" s="9">
        <v>0</v>
      </c>
      <c r="O597" s="9">
        <v>0</v>
      </c>
      <c r="P597" s="9">
        <v>24</v>
      </c>
      <c r="Q597" s="9">
        <v>8.3999999999999986</v>
      </c>
      <c r="R597" s="9">
        <v>33.6</v>
      </c>
      <c r="S597" s="9">
        <v>0</v>
      </c>
      <c r="T597" s="9">
        <v>0</v>
      </c>
      <c r="U597" s="9">
        <v>0</v>
      </c>
      <c r="V597" s="9">
        <v>0</v>
      </c>
      <c r="W597" s="9">
        <v>2.2000000000000002</v>
      </c>
      <c r="X597" s="9">
        <v>26.4</v>
      </c>
      <c r="Y597" s="9">
        <v>5.6</v>
      </c>
      <c r="Z597" s="9">
        <v>0</v>
      </c>
      <c r="AA597" s="9">
        <v>0</v>
      </c>
      <c r="AB597" s="9">
        <v>0</v>
      </c>
      <c r="AC597" s="9">
        <v>9.8999999999999986</v>
      </c>
      <c r="AD597" s="9">
        <v>0</v>
      </c>
      <c r="AE597" s="9">
        <v>0</v>
      </c>
      <c r="AF597" s="9">
        <v>0</v>
      </c>
      <c r="AG597" s="9">
        <v>0</v>
      </c>
      <c r="AH597" s="9">
        <v>7</v>
      </c>
      <c r="AI597" s="9">
        <v>0</v>
      </c>
      <c r="AJ597" s="9">
        <v>21</v>
      </c>
      <c r="AK597" s="9">
        <v>22.7</v>
      </c>
      <c r="AL597" s="9">
        <v>24</v>
      </c>
      <c r="AM597" s="9">
        <v>0</v>
      </c>
      <c r="AN597" s="9">
        <v>34.1</v>
      </c>
      <c r="AO597" s="9">
        <v>0</v>
      </c>
      <c r="AP597" s="9">
        <v>10.4</v>
      </c>
      <c r="AQ597" s="9">
        <v>0</v>
      </c>
      <c r="AR597" s="9">
        <v>0</v>
      </c>
      <c r="AS597" s="9">
        <v>3.3000000000000003</v>
      </c>
      <c r="AT597" s="9">
        <v>0</v>
      </c>
      <c r="AU597" s="9">
        <v>22</v>
      </c>
      <c r="AV597" s="9">
        <v>0</v>
      </c>
      <c r="AW597" s="9">
        <v>3</v>
      </c>
      <c r="AX597" s="9">
        <v>0</v>
      </c>
      <c r="AY597" s="9">
        <v>0</v>
      </c>
      <c r="AZ597" s="9">
        <v>14.3</v>
      </c>
      <c r="BA597" s="9">
        <v>0</v>
      </c>
      <c r="BB597" s="9">
        <v>17</v>
      </c>
      <c r="BC597" s="9">
        <v>0</v>
      </c>
      <c r="BD597" s="9">
        <v>26</v>
      </c>
      <c r="BE597" s="9">
        <v>15.6</v>
      </c>
      <c r="BF597" s="9">
        <v>24</v>
      </c>
      <c r="BG597" s="9">
        <v>36.4</v>
      </c>
      <c r="BH597" s="9">
        <v>0</v>
      </c>
      <c r="BI597" s="9">
        <v>24</v>
      </c>
      <c r="BJ597" s="9">
        <v>0</v>
      </c>
      <c r="BK597" s="276"/>
      <c r="BL597" s="61"/>
      <c r="BN597" s="265"/>
      <c r="BO597" s="61"/>
    </row>
    <row r="598" spans="1:67" ht="15.75">
      <c r="A598" s="106" t="s">
        <v>687</v>
      </c>
      <c r="B598" s="3"/>
      <c r="C598" s="3"/>
      <c r="D598" s="32">
        <f t="shared" si="18"/>
        <v>617.64999999999986</v>
      </c>
      <c r="E598" s="9">
        <v>26</v>
      </c>
      <c r="F598" s="9">
        <v>45.099999999999994</v>
      </c>
      <c r="G598" s="9">
        <v>22.1</v>
      </c>
      <c r="H598" s="9">
        <v>9.6</v>
      </c>
      <c r="I598" s="9">
        <v>39.200000000000003</v>
      </c>
      <c r="J598" s="9">
        <v>10.4</v>
      </c>
      <c r="K598" s="9">
        <v>0</v>
      </c>
      <c r="L598" s="9">
        <v>3.9000000000000004</v>
      </c>
      <c r="M598" s="9">
        <v>2.4</v>
      </c>
      <c r="N598" s="9">
        <v>6.6000000000000005</v>
      </c>
      <c r="O598" s="9">
        <v>30</v>
      </c>
      <c r="P598" s="9">
        <v>7.8000000000000007</v>
      </c>
      <c r="Q598" s="9">
        <v>4.5</v>
      </c>
      <c r="R598" s="9">
        <v>55.7</v>
      </c>
      <c r="S598" s="9">
        <v>0</v>
      </c>
      <c r="T598" s="9">
        <v>0</v>
      </c>
      <c r="U598" s="9">
        <v>18</v>
      </c>
      <c r="V598" s="9">
        <v>0</v>
      </c>
      <c r="W598" s="9">
        <v>0</v>
      </c>
      <c r="X598" s="9">
        <v>13.2</v>
      </c>
      <c r="Y598" s="9">
        <v>11.200000000000001</v>
      </c>
      <c r="Z598" s="9">
        <v>0</v>
      </c>
      <c r="AA598" s="9">
        <v>0</v>
      </c>
      <c r="AB598" s="9">
        <v>0</v>
      </c>
      <c r="AC598" s="9">
        <v>7.8000000000000007</v>
      </c>
      <c r="AD598" s="9">
        <v>0</v>
      </c>
      <c r="AE598" s="9">
        <v>9.6</v>
      </c>
      <c r="AF598" s="9">
        <v>7.5</v>
      </c>
      <c r="AG598" s="9">
        <v>13.2</v>
      </c>
      <c r="AH598" s="9">
        <v>18</v>
      </c>
      <c r="AI598" s="9">
        <v>0</v>
      </c>
      <c r="AJ598" s="9">
        <v>43</v>
      </c>
      <c r="AK598" s="9">
        <v>0</v>
      </c>
      <c r="AL598" s="9">
        <v>29.15</v>
      </c>
      <c r="AM598" s="9">
        <v>38.5</v>
      </c>
      <c r="AN598" s="9">
        <v>1.2</v>
      </c>
      <c r="AO598" s="9">
        <v>7.8000000000000007</v>
      </c>
      <c r="AP598" s="9">
        <v>0</v>
      </c>
      <c r="AQ598" s="9">
        <v>14.3</v>
      </c>
      <c r="AR598" s="9">
        <v>1.3</v>
      </c>
      <c r="AS598" s="9">
        <v>21</v>
      </c>
      <c r="AT598" s="9">
        <v>6</v>
      </c>
      <c r="AU598" s="9">
        <v>23.5</v>
      </c>
      <c r="AV598" s="9">
        <v>0</v>
      </c>
      <c r="AW598" s="9">
        <v>13.3</v>
      </c>
      <c r="AX598" s="9">
        <v>4.5</v>
      </c>
      <c r="AY598" s="9">
        <v>0</v>
      </c>
      <c r="AZ598" s="9">
        <v>0</v>
      </c>
      <c r="BA598" s="9">
        <v>0</v>
      </c>
      <c r="BB598" s="9">
        <v>0</v>
      </c>
      <c r="BC598" s="9">
        <v>17.5</v>
      </c>
      <c r="BD598" s="9">
        <v>0</v>
      </c>
      <c r="BE598" s="9">
        <v>4.8</v>
      </c>
      <c r="BF598" s="9">
        <v>0</v>
      </c>
      <c r="BG598" s="9">
        <v>12</v>
      </c>
      <c r="BH598" s="9">
        <v>18</v>
      </c>
      <c r="BI598" s="9">
        <v>0</v>
      </c>
      <c r="BJ598" s="9">
        <v>0</v>
      </c>
      <c r="BK598" s="106"/>
      <c r="BL598" s="61"/>
      <c r="BN598" s="265"/>
      <c r="BO598" s="61"/>
    </row>
    <row r="599" spans="1:67" ht="15.75">
      <c r="A599" s="106" t="s">
        <v>639</v>
      </c>
      <c r="B599" s="3"/>
      <c r="C599" s="3"/>
      <c r="D599" s="32">
        <f t="shared" si="18"/>
        <v>603.85</v>
      </c>
      <c r="E599" s="9">
        <v>3.3000000000000003</v>
      </c>
      <c r="F599" s="9">
        <v>0</v>
      </c>
      <c r="G599" s="9">
        <v>10.199999999999999</v>
      </c>
      <c r="H599" s="9">
        <v>0</v>
      </c>
      <c r="I599" s="9">
        <v>0</v>
      </c>
      <c r="J599" s="9">
        <v>1.3</v>
      </c>
      <c r="K599" s="9">
        <v>0</v>
      </c>
      <c r="L599" s="9">
        <v>0</v>
      </c>
      <c r="M599" s="9">
        <v>0</v>
      </c>
      <c r="N599" s="9">
        <v>2.4</v>
      </c>
      <c r="O599" s="9">
        <v>3.5999999999999996</v>
      </c>
      <c r="P599" s="9">
        <v>1.2</v>
      </c>
      <c r="Q599" s="9">
        <v>2.6</v>
      </c>
      <c r="R599" s="9">
        <v>24</v>
      </c>
      <c r="S599" s="9">
        <v>2.8</v>
      </c>
      <c r="T599" s="9">
        <v>0</v>
      </c>
      <c r="U599" s="9">
        <v>6.6000000000000005</v>
      </c>
      <c r="V599" s="9">
        <v>0</v>
      </c>
      <c r="W599" s="9">
        <v>4.8</v>
      </c>
      <c r="X599" s="9">
        <v>8.3000000000000007</v>
      </c>
      <c r="Y599" s="9">
        <v>0</v>
      </c>
      <c r="Z599" s="9">
        <v>3.9000000000000004</v>
      </c>
      <c r="AA599" s="9">
        <v>31.2</v>
      </c>
      <c r="AB599" s="9">
        <v>0</v>
      </c>
      <c r="AC599" s="9">
        <v>0</v>
      </c>
      <c r="AD599" s="9">
        <v>0</v>
      </c>
      <c r="AE599" s="9">
        <v>23.7</v>
      </c>
      <c r="AF599" s="9">
        <v>0</v>
      </c>
      <c r="AG599" s="9">
        <v>0</v>
      </c>
      <c r="AH599" s="9">
        <v>10</v>
      </c>
      <c r="AI599" s="9">
        <v>0</v>
      </c>
      <c r="AJ599" s="9">
        <v>13.2</v>
      </c>
      <c r="AK599" s="9">
        <v>15.399999999999999</v>
      </c>
      <c r="AL599" s="9">
        <v>19.5</v>
      </c>
      <c r="AM599" s="9">
        <v>22.5</v>
      </c>
      <c r="AN599" s="9">
        <v>0</v>
      </c>
      <c r="AO599" s="9">
        <v>28.05</v>
      </c>
      <c r="AP599" s="9">
        <v>0</v>
      </c>
      <c r="AQ599" s="9">
        <v>0</v>
      </c>
      <c r="AR599" s="9">
        <v>0</v>
      </c>
      <c r="AS599" s="9">
        <v>0</v>
      </c>
      <c r="AT599" s="9">
        <v>16.5</v>
      </c>
      <c r="AU599" s="9">
        <v>8.1</v>
      </c>
      <c r="AV599" s="9">
        <v>0</v>
      </c>
      <c r="AW599" s="9">
        <v>16.5</v>
      </c>
      <c r="AX599" s="9">
        <v>18</v>
      </c>
      <c r="AY599" s="9">
        <v>11.6</v>
      </c>
      <c r="AZ599" s="9">
        <v>37.9</v>
      </c>
      <c r="BA599" s="9">
        <v>29.4</v>
      </c>
      <c r="BB599" s="9">
        <v>33.700000000000003</v>
      </c>
      <c r="BC599" s="9">
        <v>28.05</v>
      </c>
      <c r="BD599" s="9">
        <v>28</v>
      </c>
      <c r="BE599" s="9">
        <v>30</v>
      </c>
      <c r="BF599" s="9">
        <v>28.05</v>
      </c>
      <c r="BG599" s="9">
        <v>45.400000000000006</v>
      </c>
      <c r="BH599" s="9">
        <v>30.2</v>
      </c>
      <c r="BI599" s="9">
        <v>3.9</v>
      </c>
      <c r="BJ599" s="9">
        <v>0</v>
      </c>
      <c r="BK599" s="106"/>
      <c r="BL599" s="61"/>
      <c r="BN599" s="265"/>
      <c r="BO599" s="61"/>
    </row>
    <row r="600" spans="1:67" ht="15.75">
      <c r="A600" s="276" t="s">
        <v>3636</v>
      </c>
      <c r="B600" s="3"/>
      <c r="C600" s="3"/>
      <c r="D600" s="32">
        <f t="shared" si="18"/>
        <v>678.30000000000007</v>
      </c>
      <c r="E600" s="9">
        <v>0</v>
      </c>
      <c r="F600" s="9">
        <v>28</v>
      </c>
      <c r="G600" s="9">
        <v>8.3999999999999986</v>
      </c>
      <c r="H600" s="9">
        <v>24</v>
      </c>
      <c r="I600" s="9">
        <v>68.800000000000011</v>
      </c>
      <c r="J600" s="9">
        <v>9</v>
      </c>
      <c r="K600" s="9">
        <v>0</v>
      </c>
      <c r="L600" s="9">
        <v>0</v>
      </c>
      <c r="M600" s="9">
        <v>18</v>
      </c>
      <c r="N600" s="9">
        <v>9.6</v>
      </c>
      <c r="O600" s="9">
        <v>22</v>
      </c>
      <c r="P600" s="9">
        <v>22</v>
      </c>
      <c r="Q600" s="9">
        <v>4.1999999999999993</v>
      </c>
      <c r="R600" s="9">
        <v>0</v>
      </c>
      <c r="S600" s="9">
        <v>0</v>
      </c>
      <c r="T600" s="9">
        <v>0</v>
      </c>
      <c r="U600" s="9">
        <v>22.5</v>
      </c>
      <c r="V600" s="9">
        <v>0</v>
      </c>
      <c r="W600" s="9">
        <v>5.2</v>
      </c>
      <c r="X600" s="9">
        <v>0</v>
      </c>
      <c r="Y600" s="9">
        <v>3</v>
      </c>
      <c r="Z600" s="9">
        <v>4.8</v>
      </c>
      <c r="AA600" s="9">
        <v>17.100000000000001</v>
      </c>
      <c r="AB600" s="9">
        <v>0</v>
      </c>
      <c r="AC600" s="9">
        <v>7.8000000000000007</v>
      </c>
      <c r="AD600" s="9">
        <v>0</v>
      </c>
      <c r="AE600" s="9">
        <v>14.5</v>
      </c>
      <c r="AF600" s="9">
        <v>0</v>
      </c>
      <c r="AG600" s="9">
        <v>0</v>
      </c>
      <c r="AH600" s="9">
        <v>7.8000000000000007</v>
      </c>
      <c r="AI600" s="9">
        <v>8.8000000000000007</v>
      </c>
      <c r="AJ600" s="9">
        <v>40.5</v>
      </c>
      <c r="AK600" s="9">
        <v>16.7</v>
      </c>
      <c r="AL600" s="9">
        <v>40</v>
      </c>
      <c r="AM600" s="9">
        <v>24</v>
      </c>
      <c r="AN600" s="9">
        <v>1.3</v>
      </c>
      <c r="AO600" s="9">
        <v>24</v>
      </c>
      <c r="AP600" s="9">
        <v>2.4</v>
      </c>
      <c r="AQ600" s="9">
        <v>9.6</v>
      </c>
      <c r="AR600" s="9">
        <v>16.5</v>
      </c>
      <c r="AS600" s="9">
        <v>0</v>
      </c>
      <c r="AT600" s="9">
        <v>0</v>
      </c>
      <c r="AU600" s="9">
        <v>17.3</v>
      </c>
      <c r="AV600" s="9">
        <v>0</v>
      </c>
      <c r="AW600" s="9">
        <v>0</v>
      </c>
      <c r="AX600" s="9">
        <v>15</v>
      </c>
      <c r="AY600" s="9">
        <v>0</v>
      </c>
      <c r="AZ600" s="9">
        <v>14.3</v>
      </c>
      <c r="BA600" s="9">
        <v>39.6</v>
      </c>
      <c r="BB600" s="9">
        <v>2.8</v>
      </c>
      <c r="BC600" s="9">
        <v>15.400000000000002</v>
      </c>
      <c r="BD600" s="9">
        <v>39.200000000000003</v>
      </c>
      <c r="BE600" s="9">
        <v>30</v>
      </c>
      <c r="BF600" s="9">
        <v>12.6</v>
      </c>
      <c r="BG600" s="9">
        <v>11.600000000000001</v>
      </c>
      <c r="BH600" s="9">
        <v>0</v>
      </c>
      <c r="BI600" s="9">
        <v>0</v>
      </c>
      <c r="BJ600" s="9">
        <v>0</v>
      </c>
      <c r="BK600" s="276"/>
      <c r="BL600" s="61"/>
      <c r="BN600" s="265"/>
      <c r="BO600" s="61"/>
    </row>
    <row r="601" spans="1:67" ht="15.75">
      <c r="A601" s="277" t="s">
        <v>15</v>
      </c>
      <c r="B601" s="3"/>
      <c r="C601" s="3"/>
      <c r="D601" s="32">
        <f t="shared" si="18"/>
        <v>485.2</v>
      </c>
      <c r="E601" s="9">
        <v>28</v>
      </c>
      <c r="F601" s="9">
        <v>24.4</v>
      </c>
      <c r="G601" s="9">
        <v>45.4</v>
      </c>
      <c r="H601" s="9">
        <v>26</v>
      </c>
      <c r="I601" s="9">
        <v>0</v>
      </c>
      <c r="J601" s="9">
        <v>7</v>
      </c>
      <c r="K601" s="9">
        <v>0</v>
      </c>
      <c r="L601" s="9">
        <v>3.9000000000000004</v>
      </c>
      <c r="M601" s="9">
        <v>0</v>
      </c>
      <c r="N601" s="9">
        <v>0</v>
      </c>
      <c r="O601" s="9">
        <v>11.1</v>
      </c>
      <c r="P601" s="9">
        <v>11.6</v>
      </c>
      <c r="Q601" s="9">
        <v>15.399999999999999</v>
      </c>
      <c r="R601" s="9">
        <v>0</v>
      </c>
      <c r="S601" s="9">
        <v>0</v>
      </c>
      <c r="T601" s="9">
        <v>0</v>
      </c>
      <c r="U601" s="9">
        <v>0</v>
      </c>
      <c r="V601" s="9">
        <v>0</v>
      </c>
      <c r="W601" s="9">
        <v>0</v>
      </c>
      <c r="X601" s="9">
        <v>0</v>
      </c>
      <c r="Y601" s="9">
        <v>9</v>
      </c>
      <c r="Z601" s="9">
        <v>0</v>
      </c>
      <c r="AA601" s="9">
        <v>0</v>
      </c>
      <c r="AB601" s="9">
        <v>0</v>
      </c>
      <c r="AC601" s="9">
        <v>8</v>
      </c>
      <c r="AD601" s="9">
        <v>0</v>
      </c>
      <c r="AE601" s="9">
        <v>0</v>
      </c>
      <c r="AF601" s="9">
        <v>19.5</v>
      </c>
      <c r="AG601" s="9">
        <v>0</v>
      </c>
      <c r="AH601" s="9">
        <v>30</v>
      </c>
      <c r="AI601" s="9">
        <v>0</v>
      </c>
      <c r="AJ601" s="9">
        <v>1.4</v>
      </c>
      <c r="AK601" s="9">
        <v>22.7</v>
      </c>
      <c r="AL601" s="9">
        <v>16.5</v>
      </c>
      <c r="AM601" s="9">
        <v>18</v>
      </c>
      <c r="AN601" s="9">
        <v>1.3</v>
      </c>
      <c r="AO601" s="9">
        <v>0</v>
      </c>
      <c r="AP601" s="9">
        <v>0</v>
      </c>
      <c r="AQ601" s="9">
        <v>15.399999999999999</v>
      </c>
      <c r="AR601" s="9">
        <v>1.4</v>
      </c>
      <c r="AS601" s="9">
        <v>22.5</v>
      </c>
      <c r="AT601" s="9">
        <v>0</v>
      </c>
      <c r="AU601" s="9">
        <v>6</v>
      </c>
      <c r="AV601" s="9">
        <v>0</v>
      </c>
      <c r="AW601" s="9">
        <v>3</v>
      </c>
      <c r="AX601" s="9">
        <v>0</v>
      </c>
      <c r="AY601" s="9">
        <v>0</v>
      </c>
      <c r="AZ601" s="9">
        <v>14.3</v>
      </c>
      <c r="BA601" s="9">
        <v>22.5</v>
      </c>
      <c r="BB601" s="9">
        <v>0</v>
      </c>
      <c r="BC601" s="9">
        <v>0</v>
      </c>
      <c r="BD601" s="9">
        <v>26</v>
      </c>
      <c r="BE601" s="9">
        <v>22</v>
      </c>
      <c r="BF601" s="9">
        <v>0</v>
      </c>
      <c r="BG601" s="9">
        <v>0</v>
      </c>
      <c r="BH601" s="9">
        <v>0</v>
      </c>
      <c r="BI601" s="9">
        <v>31.9</v>
      </c>
      <c r="BJ601" s="9">
        <v>21</v>
      </c>
      <c r="BK601" s="277"/>
      <c r="BL601" s="61"/>
      <c r="BN601" s="265"/>
      <c r="BO601" s="61"/>
    </row>
    <row r="602" spans="1:67" ht="15.75">
      <c r="A602" s="106" t="s">
        <v>2717</v>
      </c>
      <c r="B602" s="3"/>
      <c r="C602" s="3"/>
      <c r="D602" s="32">
        <f t="shared" si="18"/>
        <v>788.3</v>
      </c>
      <c r="E602" s="9">
        <v>0</v>
      </c>
      <c r="F602" s="9">
        <v>0</v>
      </c>
      <c r="G602" s="9">
        <v>0</v>
      </c>
      <c r="H602" s="9">
        <v>41.4</v>
      </c>
      <c r="I602" s="9">
        <v>26.9</v>
      </c>
      <c r="J602" s="9">
        <v>0</v>
      </c>
      <c r="K602" s="9">
        <v>0</v>
      </c>
      <c r="L602" s="9">
        <v>4.5</v>
      </c>
      <c r="M602" s="9">
        <v>14</v>
      </c>
      <c r="N602" s="9">
        <v>0</v>
      </c>
      <c r="O602" s="9">
        <v>0</v>
      </c>
      <c r="P602" s="9">
        <v>9</v>
      </c>
      <c r="Q602" s="9">
        <v>3.9000000000000004</v>
      </c>
      <c r="R602" s="9">
        <v>37.200000000000003</v>
      </c>
      <c r="S602" s="9">
        <v>0</v>
      </c>
      <c r="T602" s="9">
        <v>0</v>
      </c>
      <c r="U602" s="9">
        <v>30</v>
      </c>
      <c r="V602" s="9">
        <v>0</v>
      </c>
      <c r="W602" s="9">
        <v>0</v>
      </c>
      <c r="X602" s="9">
        <v>42.6</v>
      </c>
      <c r="Y602" s="9">
        <v>5.6</v>
      </c>
      <c r="Z602" s="9">
        <v>0</v>
      </c>
      <c r="AA602" s="9">
        <v>22.5</v>
      </c>
      <c r="AB602" s="9">
        <v>0</v>
      </c>
      <c r="AC602" s="9">
        <v>0</v>
      </c>
      <c r="AD602" s="9">
        <v>0</v>
      </c>
      <c r="AE602" s="9">
        <v>12.6</v>
      </c>
      <c r="AF602" s="9">
        <v>6</v>
      </c>
      <c r="AG602" s="9">
        <v>13.2</v>
      </c>
      <c r="AH602" s="9">
        <v>54</v>
      </c>
      <c r="AI602" s="9">
        <v>8.3999999999999986</v>
      </c>
      <c r="AJ602" s="9">
        <v>57.7</v>
      </c>
      <c r="AK602" s="9">
        <v>22.599999999999998</v>
      </c>
      <c r="AL602" s="9">
        <v>23.6</v>
      </c>
      <c r="AM602" s="9">
        <v>52.6</v>
      </c>
      <c r="AN602" s="9">
        <v>5.6</v>
      </c>
      <c r="AO602" s="9">
        <v>0</v>
      </c>
      <c r="AP602" s="9">
        <v>0</v>
      </c>
      <c r="AQ602" s="9">
        <v>0</v>
      </c>
      <c r="AR602" s="9">
        <v>12</v>
      </c>
      <c r="AS602" s="9">
        <v>0</v>
      </c>
      <c r="AT602" s="9">
        <v>6</v>
      </c>
      <c r="AU602" s="9">
        <v>24.1</v>
      </c>
      <c r="AV602" s="9">
        <v>0</v>
      </c>
      <c r="AW602" s="9">
        <v>2.4</v>
      </c>
      <c r="AX602" s="9">
        <v>0</v>
      </c>
      <c r="AY602" s="9">
        <v>0</v>
      </c>
      <c r="AZ602" s="9">
        <v>77.300000000000011</v>
      </c>
      <c r="BA602" s="9">
        <v>44.5</v>
      </c>
      <c r="BB602" s="9">
        <v>24</v>
      </c>
      <c r="BC602" s="9">
        <v>0</v>
      </c>
      <c r="BD602" s="9">
        <v>29.4</v>
      </c>
      <c r="BE602" s="9">
        <v>37.9</v>
      </c>
      <c r="BF602" s="9">
        <v>0</v>
      </c>
      <c r="BG602" s="9">
        <v>18.8</v>
      </c>
      <c r="BH602" s="9">
        <v>18</v>
      </c>
      <c r="BI602" s="9">
        <v>0</v>
      </c>
      <c r="BJ602" s="9">
        <v>0</v>
      </c>
      <c r="BK602" s="106"/>
      <c r="BL602" s="61"/>
      <c r="BN602" s="265"/>
      <c r="BO602" s="61"/>
    </row>
    <row r="603" spans="1:67" ht="15.75">
      <c r="A603" s="276" t="s">
        <v>3608</v>
      </c>
      <c r="B603" s="3"/>
      <c r="C603" s="3"/>
      <c r="D603" s="32">
        <f t="shared" si="18"/>
        <v>396.40000000000003</v>
      </c>
      <c r="E603" s="9">
        <v>0</v>
      </c>
      <c r="F603" s="9">
        <v>0</v>
      </c>
      <c r="G603" s="9">
        <v>0</v>
      </c>
      <c r="H603" s="9">
        <v>0</v>
      </c>
      <c r="I603" s="9">
        <v>24</v>
      </c>
      <c r="J603" s="9">
        <v>0</v>
      </c>
      <c r="K603" s="9">
        <v>0</v>
      </c>
      <c r="L603" s="9">
        <v>0</v>
      </c>
      <c r="M603" s="9">
        <v>0</v>
      </c>
      <c r="N603" s="9">
        <v>40.900000000000006</v>
      </c>
      <c r="O603" s="9">
        <v>28</v>
      </c>
      <c r="P603" s="9">
        <v>26</v>
      </c>
      <c r="Q603" s="9">
        <v>12.100000000000001</v>
      </c>
      <c r="R603" s="9">
        <v>40.299999999999997</v>
      </c>
      <c r="S603" s="9">
        <v>0</v>
      </c>
      <c r="T603" s="9">
        <v>0</v>
      </c>
      <c r="U603" s="9">
        <v>0</v>
      </c>
      <c r="V603" s="9">
        <v>0</v>
      </c>
      <c r="W603" s="9">
        <v>24</v>
      </c>
      <c r="X603" s="9">
        <v>14.3</v>
      </c>
      <c r="Y603" s="9">
        <v>0</v>
      </c>
      <c r="Z603" s="9">
        <v>4.4000000000000004</v>
      </c>
      <c r="AA603" s="9">
        <v>0</v>
      </c>
      <c r="AB603" s="9">
        <v>0</v>
      </c>
      <c r="AC603" s="9">
        <v>9</v>
      </c>
      <c r="AD603" s="9">
        <v>0</v>
      </c>
      <c r="AE603" s="9">
        <v>10.4</v>
      </c>
      <c r="AF603" s="9">
        <v>7.5</v>
      </c>
      <c r="AG603" s="9">
        <v>14.3</v>
      </c>
      <c r="AH603" s="9">
        <v>0</v>
      </c>
      <c r="AI603" s="9">
        <v>12.100000000000001</v>
      </c>
      <c r="AJ603" s="9">
        <v>18</v>
      </c>
      <c r="AK603" s="9">
        <v>0</v>
      </c>
      <c r="AL603" s="9">
        <v>22.5</v>
      </c>
      <c r="AM603" s="9">
        <v>16.5</v>
      </c>
      <c r="AN603" s="9">
        <v>1.3</v>
      </c>
      <c r="AO603" s="9">
        <v>5.2</v>
      </c>
      <c r="AP603" s="9">
        <v>0</v>
      </c>
      <c r="AQ603" s="9">
        <v>0</v>
      </c>
      <c r="AR603" s="9">
        <v>0</v>
      </c>
      <c r="AS603" s="9">
        <v>21</v>
      </c>
      <c r="AT603" s="9">
        <v>6.5</v>
      </c>
      <c r="AU603" s="9">
        <v>0</v>
      </c>
      <c r="AV603" s="9">
        <v>0</v>
      </c>
      <c r="AW603" s="9">
        <v>2.2000000000000002</v>
      </c>
      <c r="AX603" s="9">
        <v>0</v>
      </c>
      <c r="AY603" s="9">
        <v>0</v>
      </c>
      <c r="AZ603" s="9">
        <v>0</v>
      </c>
      <c r="BA603" s="9">
        <v>0</v>
      </c>
      <c r="BB603" s="9">
        <v>0</v>
      </c>
      <c r="BC603" s="9">
        <v>11.2</v>
      </c>
      <c r="BD603" s="9">
        <v>0</v>
      </c>
      <c r="BE603" s="9">
        <v>5.2</v>
      </c>
      <c r="BF603" s="9">
        <v>0</v>
      </c>
      <c r="BG603" s="9">
        <v>0</v>
      </c>
      <c r="BH603" s="9">
        <v>19.5</v>
      </c>
      <c r="BI603" s="9">
        <v>0</v>
      </c>
      <c r="BJ603" s="9">
        <v>0</v>
      </c>
      <c r="BK603" s="276"/>
      <c r="BL603" s="61"/>
      <c r="BN603" s="265"/>
      <c r="BO603" s="61"/>
    </row>
    <row r="604" spans="1:67" ht="15.75">
      <c r="A604" s="106" t="s">
        <v>2210</v>
      </c>
      <c r="B604" s="3"/>
      <c r="C604" s="3"/>
      <c r="D604" s="32">
        <f t="shared" si="18"/>
        <v>611.99999999999989</v>
      </c>
      <c r="E604" s="9">
        <v>0</v>
      </c>
      <c r="F604" s="9">
        <v>7.8000000000000007</v>
      </c>
      <c r="G604" s="9">
        <v>26</v>
      </c>
      <c r="H604" s="9">
        <v>6.6000000000000005</v>
      </c>
      <c r="I604" s="9">
        <v>61.7</v>
      </c>
      <c r="J604" s="9">
        <v>0</v>
      </c>
      <c r="K604" s="9">
        <v>0</v>
      </c>
      <c r="L604" s="9">
        <v>3.5999999999999996</v>
      </c>
      <c r="M604" s="9">
        <v>1.1000000000000001</v>
      </c>
      <c r="N604" s="9">
        <v>0</v>
      </c>
      <c r="O604" s="9">
        <v>4.4000000000000004</v>
      </c>
      <c r="P604" s="9">
        <v>23.7</v>
      </c>
      <c r="Q604" s="9">
        <v>0</v>
      </c>
      <c r="R604" s="9">
        <v>45</v>
      </c>
      <c r="S604" s="9">
        <v>0</v>
      </c>
      <c r="T604" s="9">
        <v>0</v>
      </c>
      <c r="U604" s="9">
        <v>0</v>
      </c>
      <c r="V604" s="9">
        <v>0</v>
      </c>
      <c r="W604" s="9">
        <v>0</v>
      </c>
      <c r="X604" s="9">
        <v>0</v>
      </c>
      <c r="Y604" s="9">
        <v>7.8000000000000007</v>
      </c>
      <c r="Z604" s="9">
        <v>0</v>
      </c>
      <c r="AA604" s="9">
        <v>2.4</v>
      </c>
      <c r="AB604" s="9">
        <v>0</v>
      </c>
      <c r="AC604" s="9">
        <v>8.6</v>
      </c>
      <c r="AD604" s="9">
        <v>0</v>
      </c>
      <c r="AE604" s="9">
        <v>0</v>
      </c>
      <c r="AF604" s="9">
        <v>0</v>
      </c>
      <c r="AG604" s="9">
        <v>0</v>
      </c>
      <c r="AH604" s="9">
        <v>26</v>
      </c>
      <c r="AI604" s="9">
        <v>0</v>
      </c>
      <c r="AJ604" s="9">
        <v>51.4</v>
      </c>
      <c r="AK604" s="9">
        <v>8.3999999999999986</v>
      </c>
      <c r="AL604" s="9">
        <v>36.799999999999997</v>
      </c>
      <c r="AM604" s="9">
        <v>52.5</v>
      </c>
      <c r="AN604" s="9">
        <v>1.2</v>
      </c>
      <c r="AO604" s="9">
        <v>0</v>
      </c>
      <c r="AP604" s="9">
        <v>22</v>
      </c>
      <c r="AQ604" s="9">
        <v>16.5</v>
      </c>
      <c r="AR604" s="9">
        <v>0</v>
      </c>
      <c r="AS604" s="9">
        <v>41.5</v>
      </c>
      <c r="AT604" s="9">
        <v>0</v>
      </c>
      <c r="AU604" s="9">
        <v>0</v>
      </c>
      <c r="AV604" s="9">
        <v>0</v>
      </c>
      <c r="AW604" s="9">
        <v>22</v>
      </c>
      <c r="AX604" s="9">
        <v>0</v>
      </c>
      <c r="AY604" s="9">
        <v>22</v>
      </c>
      <c r="AZ604" s="9">
        <v>22</v>
      </c>
      <c r="BA604" s="9">
        <v>45.5</v>
      </c>
      <c r="BB604" s="9">
        <v>2.4</v>
      </c>
      <c r="BC604" s="9">
        <v>0</v>
      </c>
      <c r="BD604" s="9">
        <v>3.3000000000000003</v>
      </c>
      <c r="BE604" s="9">
        <v>0</v>
      </c>
      <c r="BF604" s="9">
        <v>0</v>
      </c>
      <c r="BG604" s="9">
        <v>17.799999999999997</v>
      </c>
      <c r="BH604" s="9">
        <v>0</v>
      </c>
      <c r="BI604" s="9">
        <v>0</v>
      </c>
      <c r="BJ604" s="9">
        <v>22</v>
      </c>
      <c r="BK604" s="106"/>
      <c r="BL604" s="61"/>
      <c r="BN604" s="265"/>
      <c r="BO604" s="61"/>
    </row>
    <row r="605" spans="1:67" ht="15.75">
      <c r="A605" s="276" t="s">
        <v>3609</v>
      </c>
      <c r="B605" s="3"/>
      <c r="C605" s="3"/>
      <c r="D605" s="32">
        <f t="shared" si="18"/>
        <v>440.69999999999987</v>
      </c>
      <c r="E605" s="9">
        <v>0</v>
      </c>
      <c r="F605" s="9">
        <v>24</v>
      </c>
      <c r="G605" s="9">
        <v>7.1999999999999993</v>
      </c>
      <c r="H605" s="9">
        <v>0</v>
      </c>
      <c r="I605" s="9">
        <v>0</v>
      </c>
      <c r="J605" s="9">
        <v>11.999999999999998</v>
      </c>
      <c r="K605" s="9">
        <v>0</v>
      </c>
      <c r="L605" s="9">
        <v>0</v>
      </c>
      <c r="M605" s="9">
        <v>0</v>
      </c>
      <c r="N605" s="9">
        <v>0</v>
      </c>
      <c r="O605" s="9">
        <v>3.9000000000000004</v>
      </c>
      <c r="P605" s="9">
        <v>1.3</v>
      </c>
      <c r="Q605" s="9">
        <v>0</v>
      </c>
      <c r="R605" s="9">
        <v>30</v>
      </c>
      <c r="S605" s="9">
        <v>0</v>
      </c>
      <c r="T605" s="9">
        <v>2.8</v>
      </c>
      <c r="U605" s="9">
        <v>28</v>
      </c>
      <c r="V605" s="9">
        <v>15.399999999999999</v>
      </c>
      <c r="W605" s="9">
        <v>0</v>
      </c>
      <c r="X605" s="9">
        <v>0</v>
      </c>
      <c r="Y605" s="9">
        <v>2.8</v>
      </c>
      <c r="Z605" s="9">
        <v>0</v>
      </c>
      <c r="AA605" s="9">
        <v>0</v>
      </c>
      <c r="AB605" s="9">
        <v>0</v>
      </c>
      <c r="AC605" s="9">
        <v>0</v>
      </c>
      <c r="AD605" s="9">
        <v>30</v>
      </c>
      <c r="AE605" s="9">
        <v>0</v>
      </c>
      <c r="AF605" s="9">
        <v>0</v>
      </c>
      <c r="AG605" s="9">
        <v>0</v>
      </c>
      <c r="AH605" s="9">
        <v>0</v>
      </c>
      <c r="AI605" s="9">
        <v>0</v>
      </c>
      <c r="AJ605" s="9">
        <v>0</v>
      </c>
      <c r="AK605" s="9">
        <v>22</v>
      </c>
      <c r="AL605" s="9">
        <v>22</v>
      </c>
      <c r="AM605" s="9">
        <v>16.5</v>
      </c>
      <c r="AN605" s="9">
        <v>13.600000000000001</v>
      </c>
      <c r="AO605" s="9">
        <v>0</v>
      </c>
      <c r="AP605" s="9">
        <v>0</v>
      </c>
      <c r="AQ605" s="9">
        <v>0</v>
      </c>
      <c r="AR605" s="9">
        <v>0</v>
      </c>
      <c r="AS605" s="9">
        <v>0</v>
      </c>
      <c r="AT605" s="9">
        <v>5.6</v>
      </c>
      <c r="AU605" s="9">
        <v>22</v>
      </c>
      <c r="AV605" s="9">
        <v>0</v>
      </c>
      <c r="AW605" s="9">
        <v>0</v>
      </c>
      <c r="AX605" s="9">
        <v>0</v>
      </c>
      <c r="AY605" s="9">
        <v>0</v>
      </c>
      <c r="AZ605" s="9">
        <v>13.2</v>
      </c>
      <c r="BA605" s="9">
        <v>28</v>
      </c>
      <c r="BB605" s="9">
        <v>15.399999999999999</v>
      </c>
      <c r="BC605" s="9">
        <v>0</v>
      </c>
      <c r="BD605" s="9">
        <v>32.4</v>
      </c>
      <c r="BE605" s="9">
        <v>1.4</v>
      </c>
      <c r="BF605" s="9">
        <v>28</v>
      </c>
      <c r="BG605" s="9">
        <v>19.799999999999997</v>
      </c>
      <c r="BH605" s="9">
        <v>15.399999999999999</v>
      </c>
      <c r="BI605" s="9">
        <v>28</v>
      </c>
      <c r="BJ605" s="9">
        <v>0</v>
      </c>
      <c r="BK605" s="276"/>
      <c r="BL605" s="61"/>
      <c r="BN605" s="265"/>
      <c r="BO605" s="61"/>
    </row>
    <row r="606" spans="1:67" ht="15.75">
      <c r="A606" s="277" t="s">
        <v>1654</v>
      </c>
      <c r="B606" s="3"/>
      <c r="C606" s="3"/>
      <c r="D606" s="32">
        <f t="shared" si="18"/>
        <v>679.49999999999989</v>
      </c>
      <c r="E606" s="9">
        <v>65.3</v>
      </c>
      <c r="F606" s="9">
        <v>61.099999999999994</v>
      </c>
      <c r="G606" s="9">
        <v>54.9</v>
      </c>
      <c r="H606" s="9">
        <v>0</v>
      </c>
      <c r="I606" s="9">
        <v>1.1000000000000001</v>
      </c>
      <c r="J606" s="9">
        <v>17.299999999999997</v>
      </c>
      <c r="K606" s="9">
        <v>0</v>
      </c>
      <c r="L606" s="9">
        <v>0</v>
      </c>
      <c r="M606" s="9">
        <v>0</v>
      </c>
      <c r="N606" s="9">
        <v>24.4</v>
      </c>
      <c r="O606" s="9">
        <v>25.200000000000003</v>
      </c>
      <c r="P606" s="9">
        <v>19.399999999999999</v>
      </c>
      <c r="Q606" s="9">
        <v>9.3000000000000007</v>
      </c>
      <c r="R606" s="9">
        <v>0</v>
      </c>
      <c r="S606" s="9">
        <v>5.5</v>
      </c>
      <c r="T606" s="9">
        <v>0</v>
      </c>
      <c r="U606" s="9">
        <v>0</v>
      </c>
      <c r="V606" s="9">
        <v>0</v>
      </c>
      <c r="W606" s="9">
        <v>0</v>
      </c>
      <c r="X606" s="9">
        <v>0</v>
      </c>
      <c r="Y606" s="9">
        <v>0</v>
      </c>
      <c r="Z606" s="9">
        <v>0</v>
      </c>
      <c r="AA606" s="9">
        <v>0</v>
      </c>
      <c r="AB606" s="9">
        <v>0</v>
      </c>
      <c r="AC606" s="9">
        <v>0</v>
      </c>
      <c r="AD606" s="9">
        <v>0</v>
      </c>
      <c r="AE606" s="9">
        <v>19.5</v>
      </c>
      <c r="AF606" s="9">
        <v>0</v>
      </c>
      <c r="AG606" s="9">
        <v>6</v>
      </c>
      <c r="AH606" s="9">
        <v>0</v>
      </c>
      <c r="AI606" s="9">
        <v>0</v>
      </c>
      <c r="AJ606" s="9">
        <v>0</v>
      </c>
      <c r="AK606" s="9">
        <v>0</v>
      </c>
      <c r="AL606" s="9">
        <v>27.9</v>
      </c>
      <c r="AM606" s="9">
        <v>0</v>
      </c>
      <c r="AN606" s="9">
        <v>0</v>
      </c>
      <c r="AO606" s="9">
        <v>39.200000000000003</v>
      </c>
      <c r="AP606" s="9">
        <v>26.8</v>
      </c>
      <c r="AQ606" s="9">
        <v>73.7</v>
      </c>
      <c r="AR606" s="9">
        <v>6.3</v>
      </c>
      <c r="AS606" s="9">
        <v>45</v>
      </c>
      <c r="AT606" s="9">
        <v>0</v>
      </c>
      <c r="AU606" s="9">
        <v>3.9000000000000004</v>
      </c>
      <c r="AV606" s="9">
        <v>0</v>
      </c>
      <c r="AW606" s="9">
        <v>24</v>
      </c>
      <c r="AX606" s="9">
        <v>7</v>
      </c>
      <c r="AY606" s="9">
        <v>24</v>
      </c>
      <c r="AZ606" s="9">
        <v>3.9000000000000004</v>
      </c>
      <c r="BA606" s="9">
        <v>0</v>
      </c>
      <c r="BB606" s="9">
        <v>0</v>
      </c>
      <c r="BC606" s="9">
        <v>0</v>
      </c>
      <c r="BD606" s="9">
        <v>0</v>
      </c>
      <c r="BE606" s="9">
        <v>0</v>
      </c>
      <c r="BF606" s="9">
        <v>24</v>
      </c>
      <c r="BG606" s="9">
        <v>0</v>
      </c>
      <c r="BH606" s="9">
        <v>0</v>
      </c>
      <c r="BI606" s="9">
        <v>45.3</v>
      </c>
      <c r="BJ606" s="9">
        <v>19.5</v>
      </c>
      <c r="BK606" s="277"/>
      <c r="BL606" s="61"/>
      <c r="BN606" s="265"/>
      <c r="BO606" s="61"/>
    </row>
    <row r="607" spans="1:67" ht="15.75">
      <c r="A607" s="277" t="s">
        <v>17</v>
      </c>
      <c r="B607" s="3"/>
      <c r="C607" s="3"/>
      <c r="D607" s="32">
        <f t="shared" si="18"/>
        <v>690.80000000000007</v>
      </c>
      <c r="E607" s="9">
        <v>0</v>
      </c>
      <c r="F607" s="9">
        <v>9</v>
      </c>
      <c r="G607" s="9">
        <v>31.1</v>
      </c>
      <c r="H607" s="9">
        <v>8.8000000000000007</v>
      </c>
      <c r="I607" s="9">
        <v>27.9</v>
      </c>
      <c r="J607" s="9">
        <v>0</v>
      </c>
      <c r="K607" s="9">
        <v>0</v>
      </c>
      <c r="L607" s="9">
        <v>8.1</v>
      </c>
      <c r="M607" s="9">
        <v>2.2000000000000002</v>
      </c>
      <c r="N607" s="9">
        <v>0</v>
      </c>
      <c r="O607" s="9">
        <v>5.6</v>
      </c>
      <c r="P607" s="9">
        <v>41.1</v>
      </c>
      <c r="Q607" s="9">
        <v>3.5999999999999996</v>
      </c>
      <c r="R607" s="9">
        <v>45.3</v>
      </c>
      <c r="S607" s="9">
        <v>0</v>
      </c>
      <c r="T607" s="9">
        <v>0</v>
      </c>
      <c r="U607" s="9">
        <v>18</v>
      </c>
      <c r="V607" s="9">
        <v>0</v>
      </c>
      <c r="W607" s="9">
        <v>0</v>
      </c>
      <c r="X607" s="9">
        <v>12.100000000000001</v>
      </c>
      <c r="Y607" s="9">
        <v>9.6</v>
      </c>
      <c r="Z607" s="9">
        <v>0</v>
      </c>
      <c r="AA607" s="9">
        <v>0</v>
      </c>
      <c r="AB607" s="9">
        <v>0</v>
      </c>
      <c r="AC607" s="9">
        <v>1.4</v>
      </c>
      <c r="AD607" s="9">
        <v>0</v>
      </c>
      <c r="AE607" s="9">
        <v>8.8000000000000007</v>
      </c>
      <c r="AF607" s="9">
        <v>24</v>
      </c>
      <c r="AG607" s="9">
        <v>19.3</v>
      </c>
      <c r="AH607" s="9">
        <v>42.5</v>
      </c>
      <c r="AI607" s="9">
        <v>0</v>
      </c>
      <c r="AJ607" s="9">
        <v>18</v>
      </c>
      <c r="AK607" s="9">
        <v>7.8000000000000007</v>
      </c>
      <c r="AL607" s="9">
        <v>37.5</v>
      </c>
      <c r="AM607" s="9">
        <v>19.5</v>
      </c>
      <c r="AN607" s="9">
        <v>22.099999999999998</v>
      </c>
      <c r="AO607" s="9">
        <v>0</v>
      </c>
      <c r="AP607" s="9">
        <v>40.1</v>
      </c>
      <c r="AQ607" s="9">
        <v>21</v>
      </c>
      <c r="AR607" s="9">
        <v>0</v>
      </c>
      <c r="AS607" s="9">
        <v>28</v>
      </c>
      <c r="AT607" s="9">
        <v>5.5</v>
      </c>
      <c r="AU607" s="9">
        <v>7</v>
      </c>
      <c r="AV607" s="9">
        <v>0</v>
      </c>
      <c r="AW607" s="9">
        <v>28</v>
      </c>
      <c r="AX607" s="9">
        <v>0</v>
      </c>
      <c r="AY607" s="9">
        <v>28</v>
      </c>
      <c r="AZ607" s="9">
        <v>0</v>
      </c>
      <c r="BA607" s="9">
        <v>19.5</v>
      </c>
      <c r="BB607" s="9">
        <v>0</v>
      </c>
      <c r="BC607" s="9">
        <v>0</v>
      </c>
      <c r="BD607" s="9">
        <v>0</v>
      </c>
      <c r="BE607" s="9">
        <v>28.4</v>
      </c>
      <c r="BF607" s="9">
        <v>19.5</v>
      </c>
      <c r="BG607" s="9">
        <v>0</v>
      </c>
      <c r="BH607" s="9">
        <v>16.5</v>
      </c>
      <c r="BI607" s="9">
        <v>0</v>
      </c>
      <c r="BJ607" s="9">
        <v>26</v>
      </c>
      <c r="BK607" s="277"/>
      <c r="BL607" s="61"/>
      <c r="BN607" s="265"/>
      <c r="BO607" s="61"/>
    </row>
    <row r="608" spans="1:67" s="30" customFormat="1" ht="20.25">
      <c r="A608" s="276" t="s">
        <v>3610</v>
      </c>
      <c r="B608" s="3"/>
      <c r="C608" s="3"/>
      <c r="D608" s="32">
        <f t="shared" si="18"/>
        <v>853.3</v>
      </c>
      <c r="E608" s="9">
        <v>35</v>
      </c>
      <c r="F608" s="9">
        <v>28.299999999999997</v>
      </c>
      <c r="G608" s="9">
        <v>45.4</v>
      </c>
      <c r="H608" s="9">
        <v>24</v>
      </c>
      <c r="I608" s="9">
        <v>76.3</v>
      </c>
      <c r="J608" s="9">
        <v>7</v>
      </c>
      <c r="K608" s="9">
        <v>0</v>
      </c>
      <c r="L608" s="9">
        <v>4.5</v>
      </c>
      <c r="M608" s="9">
        <v>24</v>
      </c>
      <c r="N608" s="9">
        <v>6.6000000000000005</v>
      </c>
      <c r="O608" s="9">
        <v>4.4000000000000004</v>
      </c>
      <c r="P608" s="9">
        <v>25.5</v>
      </c>
      <c r="Q608" s="9">
        <v>22.8</v>
      </c>
      <c r="R608" s="9">
        <v>0</v>
      </c>
      <c r="S608" s="9">
        <v>0</v>
      </c>
      <c r="T608" s="9">
        <v>0</v>
      </c>
      <c r="U608" s="9">
        <v>0</v>
      </c>
      <c r="V608" s="9">
        <v>0</v>
      </c>
      <c r="W608" s="9">
        <v>4.5</v>
      </c>
      <c r="X608" s="9">
        <v>0</v>
      </c>
      <c r="Y608" s="9">
        <v>7.1999999999999993</v>
      </c>
      <c r="Z608" s="9">
        <v>0</v>
      </c>
      <c r="AA608" s="9">
        <v>3</v>
      </c>
      <c r="AB608" s="9">
        <v>0</v>
      </c>
      <c r="AC608" s="9">
        <v>0</v>
      </c>
      <c r="AD608" s="9">
        <v>0</v>
      </c>
      <c r="AE608" s="9">
        <v>21</v>
      </c>
      <c r="AF608" s="9">
        <v>19.5</v>
      </c>
      <c r="AG608" s="9">
        <v>0</v>
      </c>
      <c r="AH608" s="9">
        <v>12</v>
      </c>
      <c r="AI608" s="9">
        <v>0</v>
      </c>
      <c r="AJ608" s="9">
        <v>24</v>
      </c>
      <c r="AK608" s="9">
        <v>19.8</v>
      </c>
      <c r="AL608" s="9">
        <v>16.5</v>
      </c>
      <c r="AM608" s="9">
        <v>31.799999999999997</v>
      </c>
      <c r="AN608" s="9">
        <v>22</v>
      </c>
      <c r="AO608" s="9">
        <v>0</v>
      </c>
      <c r="AP608" s="9">
        <v>22</v>
      </c>
      <c r="AQ608" s="9">
        <v>31.9</v>
      </c>
      <c r="AR608" s="9">
        <v>1.4</v>
      </c>
      <c r="AS608" s="9">
        <v>22</v>
      </c>
      <c r="AT608" s="9">
        <v>2.6</v>
      </c>
      <c r="AU608" s="9">
        <v>0</v>
      </c>
      <c r="AV608" s="9">
        <v>0</v>
      </c>
      <c r="AW608" s="9">
        <v>32.4</v>
      </c>
      <c r="AX608" s="9">
        <v>0</v>
      </c>
      <c r="AY608" s="9">
        <v>22</v>
      </c>
      <c r="AZ608" s="9">
        <v>31.2</v>
      </c>
      <c r="BA608" s="9">
        <v>30</v>
      </c>
      <c r="BB608" s="9">
        <v>45</v>
      </c>
      <c r="BC608" s="9">
        <v>6.5</v>
      </c>
      <c r="BD608" s="9">
        <v>24</v>
      </c>
      <c r="BE608" s="9">
        <v>44.8</v>
      </c>
      <c r="BF608" s="9">
        <v>10.4</v>
      </c>
      <c r="BG608" s="9">
        <v>3</v>
      </c>
      <c r="BH608" s="9">
        <v>0</v>
      </c>
      <c r="BI608" s="9">
        <v>16.5</v>
      </c>
      <c r="BJ608" s="9">
        <v>22.5</v>
      </c>
      <c r="BK608" s="276"/>
      <c r="BL608" s="61"/>
      <c r="BM608"/>
      <c r="BN608" s="265"/>
      <c r="BO608" s="61"/>
    </row>
    <row r="609" spans="1:67" ht="15.75">
      <c r="A609" s="106" t="s">
        <v>162</v>
      </c>
      <c r="B609" s="3"/>
      <c r="C609" s="3"/>
      <c r="D609" s="32">
        <f t="shared" si="18"/>
        <v>493.60000000000014</v>
      </c>
      <c r="E609" s="9">
        <v>0</v>
      </c>
      <c r="F609" s="9">
        <v>2.4</v>
      </c>
      <c r="G609" s="9">
        <v>2.2000000000000002</v>
      </c>
      <c r="H609" s="9">
        <v>1.1000000000000001</v>
      </c>
      <c r="I609" s="9">
        <v>0</v>
      </c>
      <c r="J609" s="9">
        <v>0</v>
      </c>
      <c r="K609" s="9">
        <v>0</v>
      </c>
      <c r="L609" s="9">
        <v>14.3</v>
      </c>
      <c r="M609" s="9">
        <v>0</v>
      </c>
      <c r="N609" s="9">
        <v>0</v>
      </c>
      <c r="O609" s="9">
        <v>0</v>
      </c>
      <c r="P609" s="9">
        <v>0</v>
      </c>
      <c r="Q609" s="9">
        <v>19.5</v>
      </c>
      <c r="R609" s="9">
        <v>37.200000000000003</v>
      </c>
      <c r="S609" s="9">
        <v>11.2</v>
      </c>
      <c r="T609" s="9">
        <v>8.3999999999999986</v>
      </c>
      <c r="U609" s="9">
        <v>0</v>
      </c>
      <c r="V609" s="9">
        <v>5.5</v>
      </c>
      <c r="W609" s="9">
        <v>5.2</v>
      </c>
      <c r="X609" s="9">
        <v>0</v>
      </c>
      <c r="Y609" s="9">
        <v>0</v>
      </c>
      <c r="Z609" s="9">
        <v>0</v>
      </c>
      <c r="AA609" s="9">
        <v>42.3</v>
      </c>
      <c r="AB609" s="9">
        <v>0</v>
      </c>
      <c r="AC609" s="9">
        <v>0</v>
      </c>
      <c r="AD609" s="9">
        <v>0</v>
      </c>
      <c r="AE609" s="9">
        <v>4.6000000000000005</v>
      </c>
      <c r="AF609" s="9">
        <v>30.6</v>
      </c>
      <c r="AG609" s="9">
        <v>7.1999999999999993</v>
      </c>
      <c r="AH609" s="9">
        <v>47.400000000000006</v>
      </c>
      <c r="AI609" s="9">
        <v>9.6</v>
      </c>
      <c r="AJ609" s="9">
        <v>5.3999999999999995</v>
      </c>
      <c r="AK609" s="9">
        <v>0</v>
      </c>
      <c r="AL609" s="9">
        <v>0</v>
      </c>
      <c r="AM609" s="9">
        <v>23.5</v>
      </c>
      <c r="AN609" s="9">
        <v>1.1000000000000001</v>
      </c>
      <c r="AO609" s="9">
        <v>0</v>
      </c>
      <c r="AP609" s="9">
        <v>6.6000000000000005</v>
      </c>
      <c r="AQ609" s="9">
        <v>0</v>
      </c>
      <c r="AR609" s="9">
        <v>22.4</v>
      </c>
      <c r="AS609" s="9">
        <v>5.5</v>
      </c>
      <c r="AT609" s="9">
        <v>2.6</v>
      </c>
      <c r="AU609" s="9">
        <v>5.2</v>
      </c>
      <c r="AV609" s="9">
        <v>0</v>
      </c>
      <c r="AW609" s="9">
        <v>2.8</v>
      </c>
      <c r="AX609" s="9">
        <v>0</v>
      </c>
      <c r="AY609" s="9">
        <v>12.100000000000001</v>
      </c>
      <c r="AZ609" s="9">
        <v>27.6</v>
      </c>
      <c r="BA609" s="9">
        <v>48.5</v>
      </c>
      <c r="BB609" s="9">
        <v>18.600000000000001</v>
      </c>
      <c r="BC609" s="9">
        <v>0</v>
      </c>
      <c r="BD609" s="9">
        <v>7</v>
      </c>
      <c r="BE609" s="9">
        <v>26</v>
      </c>
      <c r="BF609" s="9">
        <v>10.4</v>
      </c>
      <c r="BG609" s="9">
        <v>0</v>
      </c>
      <c r="BH609" s="9">
        <v>0</v>
      </c>
      <c r="BI609" s="9">
        <v>7.5</v>
      </c>
      <c r="BJ609" s="9">
        <v>12.100000000000001</v>
      </c>
      <c r="BK609" s="106"/>
      <c r="BL609" s="61"/>
      <c r="BN609" s="265"/>
      <c r="BO609" s="61"/>
    </row>
    <row r="610" spans="1:67" ht="15.75">
      <c r="A610" s="106" t="s">
        <v>2197</v>
      </c>
      <c r="B610" s="3"/>
      <c r="C610" s="3"/>
      <c r="D610" s="32">
        <f t="shared" si="18"/>
        <v>529.40000000000009</v>
      </c>
      <c r="E610" s="9">
        <v>26</v>
      </c>
      <c r="F610" s="9">
        <v>14.3</v>
      </c>
      <c r="G610" s="9">
        <v>14.3</v>
      </c>
      <c r="H610" s="9">
        <v>17.600000000000001</v>
      </c>
      <c r="I610" s="9">
        <v>48</v>
      </c>
      <c r="J610" s="9">
        <v>6.5</v>
      </c>
      <c r="K610" s="9">
        <v>0</v>
      </c>
      <c r="L610" s="9">
        <v>0</v>
      </c>
      <c r="M610" s="9">
        <v>2.6</v>
      </c>
      <c r="N610" s="9">
        <v>0</v>
      </c>
      <c r="O610" s="9">
        <v>0</v>
      </c>
      <c r="P610" s="9">
        <v>0</v>
      </c>
      <c r="Q610" s="9">
        <v>4.5</v>
      </c>
      <c r="R610" s="9">
        <v>28</v>
      </c>
      <c r="S610" s="9">
        <v>0</v>
      </c>
      <c r="T610" s="9">
        <v>0</v>
      </c>
      <c r="U610" s="9">
        <v>0</v>
      </c>
      <c r="V610" s="9">
        <v>0</v>
      </c>
      <c r="W610" s="9">
        <v>4.8</v>
      </c>
      <c r="X610" s="9">
        <v>0</v>
      </c>
      <c r="Y610" s="9">
        <v>0</v>
      </c>
      <c r="Z610" s="9">
        <v>0</v>
      </c>
      <c r="AA610" s="9">
        <v>15.799999999999999</v>
      </c>
      <c r="AB610" s="9">
        <v>0</v>
      </c>
      <c r="AC610" s="9">
        <v>10.199999999999999</v>
      </c>
      <c r="AD610" s="9">
        <v>0</v>
      </c>
      <c r="AE610" s="9">
        <v>1.2</v>
      </c>
      <c r="AF610" s="9">
        <v>0</v>
      </c>
      <c r="AG610" s="9">
        <v>0</v>
      </c>
      <c r="AH610" s="9">
        <v>54.9</v>
      </c>
      <c r="AI610" s="9">
        <v>0</v>
      </c>
      <c r="AJ610" s="9">
        <v>0</v>
      </c>
      <c r="AK610" s="9">
        <v>37.799999999999997</v>
      </c>
      <c r="AL610" s="9">
        <v>33</v>
      </c>
      <c r="AM610" s="9">
        <v>18</v>
      </c>
      <c r="AN610" s="9">
        <v>0</v>
      </c>
      <c r="AO610" s="9">
        <v>0</v>
      </c>
      <c r="AP610" s="9">
        <v>6.5</v>
      </c>
      <c r="AQ610" s="9">
        <v>14.3</v>
      </c>
      <c r="AR610" s="9">
        <v>1.3</v>
      </c>
      <c r="AS610" s="9">
        <v>4.5</v>
      </c>
      <c r="AT610" s="9">
        <v>4.1999999999999993</v>
      </c>
      <c r="AU610" s="9">
        <v>4.8</v>
      </c>
      <c r="AV610" s="9">
        <v>0</v>
      </c>
      <c r="AW610" s="9">
        <v>2.8</v>
      </c>
      <c r="AX610" s="9">
        <v>16.2</v>
      </c>
      <c r="AY610" s="9">
        <v>0</v>
      </c>
      <c r="AZ610" s="9">
        <v>13.2</v>
      </c>
      <c r="BA610" s="9">
        <v>26.5</v>
      </c>
      <c r="BB610" s="9">
        <v>11.4</v>
      </c>
      <c r="BC610" s="9">
        <v>0</v>
      </c>
      <c r="BD610" s="9">
        <v>26.4</v>
      </c>
      <c r="BE610" s="9">
        <v>2.8</v>
      </c>
      <c r="BF610" s="9">
        <v>6.6000000000000005</v>
      </c>
      <c r="BG610" s="9">
        <v>39.200000000000003</v>
      </c>
      <c r="BH610" s="9">
        <v>0</v>
      </c>
      <c r="BI610" s="9">
        <v>0</v>
      </c>
      <c r="BJ610" s="9">
        <v>11.2</v>
      </c>
      <c r="BK610" s="106"/>
      <c r="BL610" s="61"/>
      <c r="BN610" s="265"/>
      <c r="BO610" s="61"/>
    </row>
    <row r="611" spans="1:67" ht="15.75">
      <c r="A611" s="276" t="s">
        <v>3611</v>
      </c>
      <c r="B611" s="3"/>
      <c r="C611" s="3"/>
      <c r="D611" s="32">
        <f t="shared" si="18"/>
        <v>784.40000000000009</v>
      </c>
      <c r="E611" s="9">
        <v>0</v>
      </c>
      <c r="F611" s="9">
        <v>7.1999999999999993</v>
      </c>
      <c r="G611" s="9">
        <v>24</v>
      </c>
      <c r="H611" s="9">
        <v>28</v>
      </c>
      <c r="I611" s="9">
        <v>39</v>
      </c>
      <c r="J611" s="9">
        <v>0</v>
      </c>
      <c r="K611" s="9">
        <v>0</v>
      </c>
      <c r="L611" s="9">
        <v>4.5</v>
      </c>
      <c r="M611" s="9">
        <v>1.2</v>
      </c>
      <c r="N611" s="9">
        <v>0</v>
      </c>
      <c r="O611" s="9">
        <v>4.8</v>
      </c>
      <c r="P611" s="9">
        <v>27</v>
      </c>
      <c r="Q611" s="9">
        <v>4.5</v>
      </c>
      <c r="R611" s="9">
        <v>50.9</v>
      </c>
      <c r="S611" s="9">
        <v>0</v>
      </c>
      <c r="T611" s="9">
        <v>0</v>
      </c>
      <c r="U611" s="9">
        <v>0</v>
      </c>
      <c r="V611" s="9">
        <v>0</v>
      </c>
      <c r="W611" s="9">
        <v>5.6</v>
      </c>
      <c r="X611" s="9">
        <v>0</v>
      </c>
      <c r="Y611" s="9">
        <v>0</v>
      </c>
      <c r="Z611" s="9">
        <v>0</v>
      </c>
      <c r="AA611" s="9">
        <v>17.599999999999998</v>
      </c>
      <c r="AB611" s="9">
        <v>0</v>
      </c>
      <c r="AC611" s="9">
        <v>1.5</v>
      </c>
      <c r="AD611" s="9">
        <v>0</v>
      </c>
      <c r="AE611" s="9">
        <v>1.4</v>
      </c>
      <c r="AF611" s="9">
        <v>28</v>
      </c>
      <c r="AG611" s="9">
        <v>8.3999999999999986</v>
      </c>
      <c r="AH611" s="9">
        <v>39.200000000000003</v>
      </c>
      <c r="AI611" s="9">
        <v>0</v>
      </c>
      <c r="AJ611" s="9">
        <v>31.900000000000002</v>
      </c>
      <c r="AK611" s="9">
        <v>16.5</v>
      </c>
      <c r="AL611" s="9">
        <v>17.600000000000001</v>
      </c>
      <c r="AM611" s="9">
        <v>48.8</v>
      </c>
      <c r="AN611" s="9">
        <v>1.5</v>
      </c>
      <c r="AO611" s="9">
        <v>0</v>
      </c>
      <c r="AP611" s="9">
        <v>24</v>
      </c>
      <c r="AQ611" s="9">
        <v>18</v>
      </c>
      <c r="AR611" s="9">
        <v>0</v>
      </c>
      <c r="AS611" s="9">
        <v>24</v>
      </c>
      <c r="AT611" s="9">
        <v>0</v>
      </c>
      <c r="AU611" s="9">
        <v>22.1</v>
      </c>
      <c r="AV611" s="9">
        <v>0</v>
      </c>
      <c r="AW611" s="9">
        <v>24</v>
      </c>
      <c r="AX611" s="9">
        <v>0</v>
      </c>
      <c r="AY611" s="9">
        <v>24</v>
      </c>
      <c r="AZ611" s="9">
        <v>40.1</v>
      </c>
      <c r="BA611" s="9">
        <v>63.3</v>
      </c>
      <c r="BB611" s="9">
        <v>34.400000000000006</v>
      </c>
      <c r="BC611" s="9">
        <v>0</v>
      </c>
      <c r="BD611" s="9">
        <v>31.2</v>
      </c>
      <c r="BE611" s="9">
        <v>28</v>
      </c>
      <c r="BF611" s="9">
        <v>0</v>
      </c>
      <c r="BG611" s="9">
        <v>42.2</v>
      </c>
      <c r="BH611" s="9">
        <v>0</v>
      </c>
      <c r="BI611" s="9">
        <v>0</v>
      </c>
      <c r="BJ611" s="9">
        <v>0</v>
      </c>
      <c r="BK611" s="276"/>
      <c r="BL611" s="61"/>
      <c r="BN611" s="265"/>
      <c r="BO611" s="61"/>
    </row>
    <row r="612" spans="1:67" ht="15.75">
      <c r="A612" s="106" t="s">
        <v>2711</v>
      </c>
      <c r="B612" s="3"/>
      <c r="C612" s="3"/>
      <c r="D612" s="32">
        <f t="shared" si="18"/>
        <v>720.90000000000009</v>
      </c>
      <c r="E612" s="9">
        <v>22</v>
      </c>
      <c r="F612" s="9">
        <v>19.3</v>
      </c>
      <c r="G612" s="9">
        <v>36.1</v>
      </c>
      <c r="H612" s="9">
        <v>9.6</v>
      </c>
      <c r="I612" s="9">
        <v>47</v>
      </c>
      <c r="J612" s="9">
        <v>5.5</v>
      </c>
      <c r="K612" s="9">
        <v>0</v>
      </c>
      <c r="L612" s="9">
        <v>4.5</v>
      </c>
      <c r="M612" s="9">
        <v>2.4</v>
      </c>
      <c r="N612" s="9">
        <v>0</v>
      </c>
      <c r="O612" s="9">
        <v>29.6</v>
      </c>
      <c r="P612" s="9">
        <v>30</v>
      </c>
      <c r="Q612" s="9">
        <v>4.5</v>
      </c>
      <c r="R612" s="9">
        <v>16.5</v>
      </c>
      <c r="S612" s="9">
        <v>0</v>
      </c>
      <c r="T612" s="9">
        <v>0</v>
      </c>
      <c r="U612" s="9">
        <v>0</v>
      </c>
      <c r="V612" s="9">
        <v>0</v>
      </c>
      <c r="W612" s="9">
        <v>0</v>
      </c>
      <c r="X612" s="9">
        <v>0</v>
      </c>
      <c r="Y612" s="9">
        <v>6.6000000000000005</v>
      </c>
      <c r="Z612" s="9">
        <v>0</v>
      </c>
      <c r="AA612" s="9">
        <v>0</v>
      </c>
      <c r="AB612" s="9">
        <v>0</v>
      </c>
      <c r="AC612" s="9">
        <v>1.4</v>
      </c>
      <c r="AD612" s="9">
        <v>0</v>
      </c>
      <c r="AE612" s="9">
        <v>0</v>
      </c>
      <c r="AF612" s="9">
        <v>0</v>
      </c>
      <c r="AG612" s="9">
        <v>0</v>
      </c>
      <c r="AH612" s="9">
        <v>44</v>
      </c>
      <c r="AI612" s="9">
        <v>0</v>
      </c>
      <c r="AJ612" s="9">
        <v>41.5</v>
      </c>
      <c r="AK612" s="9">
        <v>7.8000000000000007</v>
      </c>
      <c r="AL612" s="9">
        <v>32.700000000000003</v>
      </c>
      <c r="AM612" s="9">
        <v>40</v>
      </c>
      <c r="AN612" s="9">
        <v>1.2</v>
      </c>
      <c r="AO612" s="9">
        <v>7.8000000000000007</v>
      </c>
      <c r="AP612" s="9">
        <v>28</v>
      </c>
      <c r="AQ612" s="9">
        <v>33.1</v>
      </c>
      <c r="AR612" s="9">
        <v>1.1000000000000001</v>
      </c>
      <c r="AS612" s="9">
        <v>50.5</v>
      </c>
      <c r="AT612" s="9">
        <v>0</v>
      </c>
      <c r="AU612" s="9">
        <v>15.399999999999999</v>
      </c>
      <c r="AV612" s="9">
        <v>0</v>
      </c>
      <c r="AW612" s="9">
        <v>28</v>
      </c>
      <c r="AX612" s="9">
        <v>0</v>
      </c>
      <c r="AY612" s="9">
        <v>28</v>
      </c>
      <c r="AZ612" s="9">
        <v>22</v>
      </c>
      <c r="BA612" s="9">
        <v>19.5</v>
      </c>
      <c r="BB612" s="9">
        <v>0</v>
      </c>
      <c r="BC612" s="9">
        <v>9.6</v>
      </c>
      <c r="BD612" s="9">
        <v>0</v>
      </c>
      <c r="BE612" s="9">
        <v>26</v>
      </c>
      <c r="BF612" s="9">
        <v>0</v>
      </c>
      <c r="BG612" s="9">
        <v>11.2</v>
      </c>
      <c r="BH612" s="9">
        <v>0</v>
      </c>
      <c r="BI612" s="9">
        <v>16.5</v>
      </c>
      <c r="BJ612" s="9">
        <v>22</v>
      </c>
      <c r="BK612" s="106"/>
      <c r="BL612" s="61"/>
      <c r="BN612" s="265"/>
      <c r="BO612" s="61"/>
    </row>
    <row r="613" spans="1:67" ht="15.75">
      <c r="A613" s="106" t="s">
        <v>2213</v>
      </c>
      <c r="B613" s="3"/>
      <c r="C613" s="3"/>
      <c r="D613" s="32">
        <f t="shared" si="18"/>
        <v>561.80000000000007</v>
      </c>
      <c r="E613" s="9">
        <v>0</v>
      </c>
      <c r="F613" s="9">
        <v>0</v>
      </c>
      <c r="G613" s="9">
        <v>0</v>
      </c>
      <c r="H613" s="9">
        <v>27.6</v>
      </c>
      <c r="I613" s="9">
        <v>21.7</v>
      </c>
      <c r="J613" s="9">
        <v>15.399999999999999</v>
      </c>
      <c r="K613" s="9">
        <v>0</v>
      </c>
      <c r="L613" s="9">
        <v>0</v>
      </c>
      <c r="M613" s="9">
        <v>8.4</v>
      </c>
      <c r="N613" s="9">
        <v>0</v>
      </c>
      <c r="O613" s="9">
        <v>0</v>
      </c>
      <c r="P613" s="9">
        <v>32.799999999999997</v>
      </c>
      <c r="Q613" s="9">
        <v>35.200000000000003</v>
      </c>
      <c r="R613" s="9">
        <v>28</v>
      </c>
      <c r="S613" s="9">
        <v>0</v>
      </c>
      <c r="T613" s="9">
        <v>0</v>
      </c>
      <c r="U613" s="9">
        <v>0</v>
      </c>
      <c r="V613" s="9">
        <v>0</v>
      </c>
      <c r="W613" s="9">
        <v>5.2</v>
      </c>
      <c r="X613" s="9">
        <v>19.5</v>
      </c>
      <c r="Y613" s="9">
        <v>22</v>
      </c>
      <c r="Z613" s="9">
        <v>0</v>
      </c>
      <c r="AA613" s="9">
        <v>15.5</v>
      </c>
      <c r="AB613" s="9">
        <v>0</v>
      </c>
      <c r="AC613" s="9">
        <v>0</v>
      </c>
      <c r="AD613" s="9">
        <v>0</v>
      </c>
      <c r="AE613" s="9">
        <v>13.400000000000002</v>
      </c>
      <c r="AF613" s="9">
        <v>19.5</v>
      </c>
      <c r="AG613" s="9">
        <v>0</v>
      </c>
      <c r="AH613" s="9">
        <v>25.8</v>
      </c>
      <c r="AI613" s="9">
        <v>0</v>
      </c>
      <c r="AJ613" s="9">
        <v>4.5</v>
      </c>
      <c r="AK613" s="9">
        <v>19.900000000000002</v>
      </c>
      <c r="AL613" s="9">
        <v>22.3</v>
      </c>
      <c r="AM613" s="9">
        <v>28.5</v>
      </c>
      <c r="AN613" s="9">
        <v>1.2</v>
      </c>
      <c r="AO613" s="9">
        <v>0</v>
      </c>
      <c r="AP613" s="9">
        <v>0</v>
      </c>
      <c r="AQ613" s="9">
        <v>0</v>
      </c>
      <c r="AR613" s="9">
        <v>0</v>
      </c>
      <c r="AS613" s="9">
        <v>0</v>
      </c>
      <c r="AT613" s="9">
        <v>2.6</v>
      </c>
      <c r="AU613" s="9">
        <v>15.5</v>
      </c>
      <c r="AV613" s="9">
        <v>0</v>
      </c>
      <c r="AW613" s="9">
        <v>2.8</v>
      </c>
      <c r="AX613" s="9">
        <v>5.6</v>
      </c>
      <c r="AY613" s="9">
        <v>11.2</v>
      </c>
      <c r="AZ613" s="9">
        <v>12.100000000000001</v>
      </c>
      <c r="BA613" s="9">
        <v>26</v>
      </c>
      <c r="BB613" s="9">
        <v>0</v>
      </c>
      <c r="BC613" s="9">
        <v>0</v>
      </c>
      <c r="BD613" s="9">
        <v>43.7</v>
      </c>
      <c r="BE613" s="9">
        <v>42.5</v>
      </c>
      <c r="BF613" s="9">
        <v>10.4</v>
      </c>
      <c r="BG613" s="9">
        <v>23</v>
      </c>
      <c r="BH613" s="9">
        <v>0</v>
      </c>
      <c r="BI613" s="9">
        <v>0</v>
      </c>
      <c r="BJ613" s="9">
        <v>0</v>
      </c>
      <c r="BK613" s="106"/>
      <c r="BL613" s="61"/>
      <c r="BN613" s="265"/>
      <c r="BO613" s="61"/>
    </row>
    <row r="614" spans="1:67" ht="15.75">
      <c r="A614" s="106" t="s">
        <v>2703</v>
      </c>
      <c r="B614" s="3"/>
      <c r="C614" s="3"/>
      <c r="D614" s="32">
        <f t="shared" si="18"/>
        <v>488.40000000000003</v>
      </c>
      <c r="E614" s="9">
        <v>0</v>
      </c>
      <c r="F614" s="9">
        <v>22</v>
      </c>
      <c r="G614" s="9">
        <v>10.5</v>
      </c>
      <c r="H614" s="9">
        <v>9</v>
      </c>
      <c r="I614" s="9">
        <v>18</v>
      </c>
      <c r="J614" s="9">
        <v>3.3000000000000003</v>
      </c>
      <c r="K614" s="9">
        <v>0</v>
      </c>
      <c r="L614" s="9">
        <v>2.2000000000000002</v>
      </c>
      <c r="M614" s="9">
        <v>0</v>
      </c>
      <c r="N614" s="9">
        <v>0</v>
      </c>
      <c r="O614" s="9">
        <v>0</v>
      </c>
      <c r="P614" s="9">
        <v>3</v>
      </c>
      <c r="Q614" s="9">
        <v>14.3</v>
      </c>
      <c r="R614" s="9">
        <v>38.5</v>
      </c>
      <c r="S614" s="9">
        <v>0</v>
      </c>
      <c r="T614" s="9">
        <v>0</v>
      </c>
      <c r="U614" s="9">
        <v>0</v>
      </c>
      <c r="V614" s="9">
        <v>0</v>
      </c>
      <c r="W614" s="9">
        <v>0</v>
      </c>
      <c r="X614" s="9">
        <v>0</v>
      </c>
      <c r="Y614" s="9">
        <v>0</v>
      </c>
      <c r="Z614" s="9">
        <v>0</v>
      </c>
      <c r="AA614" s="9">
        <v>0</v>
      </c>
      <c r="AB614" s="9">
        <v>0</v>
      </c>
      <c r="AC614" s="9">
        <v>1.2</v>
      </c>
      <c r="AD614" s="9">
        <v>0</v>
      </c>
      <c r="AE614" s="9">
        <v>3.3000000000000003</v>
      </c>
      <c r="AF614" s="9">
        <v>6.6000000000000005</v>
      </c>
      <c r="AG614" s="9">
        <v>3.9000000000000004</v>
      </c>
      <c r="AH614" s="9">
        <v>4.8</v>
      </c>
      <c r="AI614" s="9">
        <v>0</v>
      </c>
      <c r="AJ614" s="9">
        <v>26.2</v>
      </c>
      <c r="AK614" s="9">
        <v>21.599999999999998</v>
      </c>
      <c r="AL614" s="9">
        <v>1.3</v>
      </c>
      <c r="AM614" s="9">
        <v>49.7</v>
      </c>
      <c r="AN614" s="9">
        <v>1.2</v>
      </c>
      <c r="AO614" s="9">
        <v>0</v>
      </c>
      <c r="AP614" s="9">
        <v>6.6000000000000005</v>
      </c>
      <c r="AQ614" s="9">
        <v>0</v>
      </c>
      <c r="AR614" s="9">
        <v>0</v>
      </c>
      <c r="AS614" s="9">
        <v>42.3</v>
      </c>
      <c r="AT614" s="9">
        <v>0</v>
      </c>
      <c r="AU614" s="9">
        <v>12.100000000000001</v>
      </c>
      <c r="AV614" s="9">
        <v>0</v>
      </c>
      <c r="AW614" s="9">
        <v>0</v>
      </c>
      <c r="AX614" s="9">
        <v>0</v>
      </c>
      <c r="AY614" s="9">
        <v>12.100000000000001</v>
      </c>
      <c r="AZ614" s="9">
        <v>35.4</v>
      </c>
      <c r="BA614" s="9">
        <v>28</v>
      </c>
      <c r="BB614" s="9">
        <v>25.2</v>
      </c>
      <c r="BC614" s="9">
        <v>0</v>
      </c>
      <c r="BD614" s="9">
        <v>27</v>
      </c>
      <c r="BE614" s="9">
        <v>0</v>
      </c>
      <c r="BF614" s="9">
        <v>3.3000000000000003</v>
      </c>
      <c r="BG614" s="9">
        <v>22</v>
      </c>
      <c r="BH614" s="9">
        <v>0</v>
      </c>
      <c r="BI614" s="9">
        <v>14.3</v>
      </c>
      <c r="BJ614" s="9">
        <v>19.5</v>
      </c>
      <c r="BK614" s="106"/>
      <c r="BL614" s="61"/>
      <c r="BN614" s="265"/>
      <c r="BO614" s="61"/>
    </row>
    <row r="615" spans="1:67" ht="15.75">
      <c r="A615" s="276" t="s">
        <v>3612</v>
      </c>
      <c r="B615" s="3"/>
      <c r="C615" s="3"/>
      <c r="D615" s="32">
        <f t="shared" si="18"/>
        <v>617.39999999999986</v>
      </c>
      <c r="E615" s="9">
        <v>23.6</v>
      </c>
      <c r="F615" s="9">
        <v>0</v>
      </c>
      <c r="G615" s="9">
        <v>4.1999999999999993</v>
      </c>
      <c r="H615" s="9">
        <v>24</v>
      </c>
      <c r="I615" s="9">
        <v>51.300000000000004</v>
      </c>
      <c r="J615" s="9">
        <v>0</v>
      </c>
      <c r="K615" s="9">
        <v>0</v>
      </c>
      <c r="L615" s="9">
        <v>3.5999999999999996</v>
      </c>
      <c r="M615" s="9">
        <v>1.5</v>
      </c>
      <c r="N615" s="9">
        <v>0</v>
      </c>
      <c r="O615" s="9">
        <v>4.4000000000000004</v>
      </c>
      <c r="P615" s="9">
        <v>25.9</v>
      </c>
      <c r="Q615" s="9">
        <v>18</v>
      </c>
      <c r="R615" s="9">
        <v>0</v>
      </c>
      <c r="S615" s="9">
        <v>0</v>
      </c>
      <c r="T615" s="9">
        <v>0</v>
      </c>
      <c r="U615" s="9">
        <v>0</v>
      </c>
      <c r="V615" s="9">
        <v>21</v>
      </c>
      <c r="W615" s="9">
        <v>0</v>
      </c>
      <c r="X615" s="9">
        <v>1.4</v>
      </c>
      <c r="Y615" s="9">
        <v>0</v>
      </c>
      <c r="Z615" s="9">
        <v>0</v>
      </c>
      <c r="AA615" s="9">
        <v>2.4</v>
      </c>
      <c r="AB615" s="9">
        <v>0</v>
      </c>
      <c r="AC615" s="9">
        <v>0</v>
      </c>
      <c r="AD615" s="9">
        <v>0</v>
      </c>
      <c r="AE615" s="9">
        <v>40.400000000000006</v>
      </c>
      <c r="AF615" s="9">
        <v>0</v>
      </c>
      <c r="AG615" s="9">
        <v>4.1999999999999993</v>
      </c>
      <c r="AH615" s="9">
        <v>5.2</v>
      </c>
      <c r="AI615" s="9">
        <v>0</v>
      </c>
      <c r="AJ615" s="9">
        <v>0</v>
      </c>
      <c r="AK615" s="9">
        <v>0</v>
      </c>
      <c r="AL615" s="9">
        <v>22.5</v>
      </c>
      <c r="AM615" s="9">
        <v>20.6</v>
      </c>
      <c r="AN615" s="9">
        <v>0</v>
      </c>
      <c r="AO615" s="9">
        <v>12</v>
      </c>
      <c r="AP615" s="9">
        <v>26.2</v>
      </c>
      <c r="AQ615" s="9">
        <v>22.1</v>
      </c>
      <c r="AR615" s="9">
        <v>0</v>
      </c>
      <c r="AS615" s="9">
        <v>53.9</v>
      </c>
      <c r="AT615" s="9">
        <v>2.4</v>
      </c>
      <c r="AU615" s="9">
        <v>0</v>
      </c>
      <c r="AV615" s="9">
        <v>0</v>
      </c>
      <c r="AW615" s="9">
        <v>23.4</v>
      </c>
      <c r="AX615" s="9">
        <v>20.399999999999999</v>
      </c>
      <c r="AY615" s="9">
        <v>22</v>
      </c>
      <c r="AZ615" s="9">
        <v>44.5</v>
      </c>
      <c r="BA615" s="9">
        <v>30.4</v>
      </c>
      <c r="BB615" s="9">
        <v>26.7</v>
      </c>
      <c r="BC615" s="9">
        <v>0</v>
      </c>
      <c r="BD615" s="9">
        <v>15.8</v>
      </c>
      <c r="BE615" s="9">
        <v>3.3000000000000003</v>
      </c>
      <c r="BF615" s="9">
        <v>24.5</v>
      </c>
      <c r="BG615" s="9">
        <v>15.6</v>
      </c>
      <c r="BH615" s="9">
        <v>0</v>
      </c>
      <c r="BI615" s="9">
        <v>0</v>
      </c>
      <c r="BJ615" s="9">
        <v>0</v>
      </c>
      <c r="BK615" s="276"/>
      <c r="BL615" s="61"/>
      <c r="BN615" s="265"/>
      <c r="BO615" s="61"/>
    </row>
    <row r="616" spans="1:67" ht="15.75">
      <c r="A616" s="106" t="s">
        <v>2196</v>
      </c>
      <c r="B616" s="3"/>
      <c r="C616" s="3"/>
      <c r="D616" s="32">
        <f t="shared" si="18"/>
        <v>471.09999999999997</v>
      </c>
      <c r="E616" s="9">
        <v>0</v>
      </c>
      <c r="F616" s="9">
        <v>0</v>
      </c>
      <c r="G616" s="9">
        <v>0</v>
      </c>
      <c r="H616" s="9">
        <v>0</v>
      </c>
      <c r="I616" s="9">
        <v>5.5</v>
      </c>
      <c r="J616" s="9">
        <v>0</v>
      </c>
      <c r="K616" s="9">
        <v>0</v>
      </c>
      <c r="L616" s="9">
        <v>0</v>
      </c>
      <c r="M616" s="9">
        <v>1.1000000000000001</v>
      </c>
      <c r="N616" s="9">
        <v>0</v>
      </c>
      <c r="O616" s="9">
        <v>0</v>
      </c>
      <c r="P616" s="9">
        <v>30</v>
      </c>
      <c r="Q616" s="9">
        <v>14.3</v>
      </c>
      <c r="R616" s="9">
        <v>30</v>
      </c>
      <c r="S616" s="9">
        <v>0</v>
      </c>
      <c r="T616" s="9">
        <v>0</v>
      </c>
      <c r="U616" s="9">
        <v>0</v>
      </c>
      <c r="V616" s="9">
        <v>16.5</v>
      </c>
      <c r="W616" s="9">
        <v>6</v>
      </c>
      <c r="X616" s="9">
        <v>1.1000000000000001</v>
      </c>
      <c r="Y616" s="9">
        <v>0</v>
      </c>
      <c r="Z616" s="9">
        <v>0</v>
      </c>
      <c r="AA616" s="9">
        <v>16.5</v>
      </c>
      <c r="AB616" s="9">
        <v>6</v>
      </c>
      <c r="AC616" s="9">
        <v>0</v>
      </c>
      <c r="AD616" s="9">
        <v>0</v>
      </c>
      <c r="AE616" s="9">
        <v>22.5</v>
      </c>
      <c r="AF616" s="9">
        <v>0</v>
      </c>
      <c r="AG616" s="9">
        <v>0</v>
      </c>
      <c r="AH616" s="9">
        <v>9</v>
      </c>
      <c r="AI616" s="9">
        <v>0</v>
      </c>
      <c r="AJ616" s="9">
        <v>4.5</v>
      </c>
      <c r="AK616" s="9">
        <v>13.2</v>
      </c>
      <c r="AL616" s="9">
        <v>22.5</v>
      </c>
      <c r="AM616" s="9">
        <v>26.5</v>
      </c>
      <c r="AN616" s="9">
        <v>6.6</v>
      </c>
      <c r="AO616" s="9">
        <v>0</v>
      </c>
      <c r="AP616" s="9">
        <v>0</v>
      </c>
      <c r="AQ616" s="9">
        <v>0</v>
      </c>
      <c r="AR616" s="9">
        <v>0</v>
      </c>
      <c r="AS616" s="9">
        <v>16.5</v>
      </c>
      <c r="AT616" s="9">
        <v>0</v>
      </c>
      <c r="AU616" s="9">
        <v>34</v>
      </c>
      <c r="AV616" s="9">
        <v>0</v>
      </c>
      <c r="AW616" s="9">
        <v>13.2</v>
      </c>
      <c r="AX616" s="9">
        <v>0</v>
      </c>
      <c r="AY616" s="9">
        <v>0</v>
      </c>
      <c r="AZ616" s="9">
        <v>41.2</v>
      </c>
      <c r="BA616" s="9">
        <v>22</v>
      </c>
      <c r="BB616" s="9">
        <v>0</v>
      </c>
      <c r="BC616" s="9">
        <v>0</v>
      </c>
      <c r="BD616" s="9">
        <v>25.1</v>
      </c>
      <c r="BE616" s="9">
        <v>0</v>
      </c>
      <c r="BF616" s="9">
        <v>0</v>
      </c>
      <c r="BG616" s="9">
        <v>22.1</v>
      </c>
      <c r="BH616" s="9">
        <v>0</v>
      </c>
      <c r="BI616" s="9">
        <v>13.2</v>
      </c>
      <c r="BJ616" s="9">
        <v>52</v>
      </c>
      <c r="BK616" s="106"/>
      <c r="BL616" s="61"/>
      <c r="BN616" s="265"/>
      <c r="BO616" s="61"/>
    </row>
    <row r="617" spans="1:67" ht="15.75">
      <c r="A617" s="276" t="s">
        <v>3613</v>
      </c>
      <c r="B617" s="3"/>
      <c r="C617" s="3"/>
      <c r="D617" s="32">
        <f t="shared" si="18"/>
        <v>508.5</v>
      </c>
      <c r="E617" s="9">
        <v>0</v>
      </c>
      <c r="F617" s="9">
        <v>0</v>
      </c>
      <c r="G617" s="9">
        <v>8.8000000000000007</v>
      </c>
      <c r="H617" s="9">
        <v>18</v>
      </c>
      <c r="I617" s="9">
        <v>15.3</v>
      </c>
      <c r="J617" s="9">
        <v>0</v>
      </c>
      <c r="K617" s="9">
        <v>0</v>
      </c>
      <c r="L617" s="9">
        <v>0</v>
      </c>
      <c r="M617" s="9">
        <v>3.9</v>
      </c>
      <c r="N617" s="9">
        <v>0</v>
      </c>
      <c r="O617" s="9">
        <v>0</v>
      </c>
      <c r="P617" s="9">
        <v>24</v>
      </c>
      <c r="Q617" s="9">
        <v>22.5</v>
      </c>
      <c r="R617" s="9">
        <v>31.6</v>
      </c>
      <c r="S617" s="9">
        <v>33.1</v>
      </c>
      <c r="T617" s="9">
        <v>14.5</v>
      </c>
      <c r="U617" s="9">
        <v>0</v>
      </c>
      <c r="V617" s="9">
        <v>19.5</v>
      </c>
      <c r="W617" s="9">
        <v>5.6</v>
      </c>
      <c r="X617" s="9">
        <v>1.3</v>
      </c>
      <c r="Y617" s="9">
        <v>0</v>
      </c>
      <c r="Z617" s="9">
        <v>0</v>
      </c>
      <c r="AA617" s="9">
        <v>21</v>
      </c>
      <c r="AB617" s="9">
        <v>0</v>
      </c>
      <c r="AC617" s="9">
        <v>0</v>
      </c>
      <c r="AD617" s="9">
        <v>1.2</v>
      </c>
      <c r="AE617" s="9">
        <v>7</v>
      </c>
      <c r="AF617" s="9">
        <v>0</v>
      </c>
      <c r="AG617" s="9">
        <v>7</v>
      </c>
      <c r="AH617" s="9">
        <v>29.2</v>
      </c>
      <c r="AI617" s="9">
        <v>0</v>
      </c>
      <c r="AJ617" s="9">
        <v>18.7</v>
      </c>
      <c r="AK617" s="9">
        <v>17.600000000000001</v>
      </c>
      <c r="AL617" s="9">
        <v>4.3</v>
      </c>
      <c r="AM617" s="9">
        <v>25</v>
      </c>
      <c r="AN617" s="9">
        <v>4.4000000000000004</v>
      </c>
      <c r="AO617" s="9">
        <v>0</v>
      </c>
      <c r="AP617" s="9">
        <v>0</v>
      </c>
      <c r="AQ617" s="9">
        <v>0</v>
      </c>
      <c r="AR617" s="9">
        <v>0</v>
      </c>
      <c r="AS617" s="9">
        <v>21</v>
      </c>
      <c r="AT617" s="9">
        <v>6.3000000000000007</v>
      </c>
      <c r="AU617" s="9">
        <v>35.5</v>
      </c>
      <c r="AV617" s="9">
        <v>0</v>
      </c>
      <c r="AW617" s="9">
        <v>2.8</v>
      </c>
      <c r="AX617" s="9">
        <v>11.2</v>
      </c>
      <c r="AY617" s="9">
        <v>0</v>
      </c>
      <c r="AZ617" s="9">
        <v>16</v>
      </c>
      <c r="BA617" s="9">
        <v>5.5</v>
      </c>
      <c r="BB617" s="9">
        <v>0</v>
      </c>
      <c r="BC617" s="9">
        <v>0</v>
      </c>
      <c r="BD617" s="9">
        <v>26.3</v>
      </c>
      <c r="BE617" s="9">
        <v>2.2000000000000002</v>
      </c>
      <c r="BF617" s="9">
        <v>12</v>
      </c>
      <c r="BG617" s="9">
        <v>20.3</v>
      </c>
      <c r="BH617" s="9">
        <v>0</v>
      </c>
      <c r="BI617" s="9">
        <v>5.5</v>
      </c>
      <c r="BJ617" s="9">
        <v>10.4</v>
      </c>
      <c r="BK617" s="276"/>
      <c r="BL617" s="61"/>
      <c r="BN617" s="265"/>
      <c r="BO617" s="61"/>
    </row>
    <row r="618" spans="1:67" ht="15.75">
      <c r="A618" s="106" t="s">
        <v>2725</v>
      </c>
      <c r="B618" s="3"/>
      <c r="C618" s="3"/>
      <c r="D618" s="32">
        <f t="shared" si="18"/>
        <v>981.6</v>
      </c>
      <c r="E618" s="9">
        <v>26</v>
      </c>
      <c r="F618" s="9">
        <v>44.7</v>
      </c>
      <c r="G618" s="9">
        <v>50.099999999999994</v>
      </c>
      <c r="H618" s="9">
        <v>19.5</v>
      </c>
      <c r="I618" s="9">
        <v>40.900000000000006</v>
      </c>
      <c r="J618" s="9">
        <v>14.6</v>
      </c>
      <c r="K618" s="9">
        <v>0</v>
      </c>
      <c r="L618" s="9">
        <v>15.399999999999999</v>
      </c>
      <c r="M618" s="9">
        <v>13.9</v>
      </c>
      <c r="N618" s="9">
        <v>33.6</v>
      </c>
      <c r="O618" s="9">
        <v>6</v>
      </c>
      <c r="P618" s="9">
        <v>30.9</v>
      </c>
      <c r="Q618" s="9">
        <v>4.1999999999999993</v>
      </c>
      <c r="R618" s="9">
        <v>42.5</v>
      </c>
      <c r="S618" s="9">
        <v>5.5</v>
      </c>
      <c r="T618" s="9">
        <v>0</v>
      </c>
      <c r="U618" s="9">
        <v>22.5</v>
      </c>
      <c r="V618" s="9">
        <v>22.5</v>
      </c>
      <c r="W618" s="9">
        <v>4.4000000000000004</v>
      </c>
      <c r="X618" s="9">
        <v>19.5</v>
      </c>
      <c r="Y618" s="9">
        <v>3</v>
      </c>
      <c r="Z618" s="9">
        <v>0</v>
      </c>
      <c r="AA618" s="9">
        <v>21.6</v>
      </c>
      <c r="AB618" s="9">
        <v>0</v>
      </c>
      <c r="AC618" s="9">
        <v>0</v>
      </c>
      <c r="AD618" s="9">
        <v>24</v>
      </c>
      <c r="AE618" s="9">
        <v>1.1000000000000001</v>
      </c>
      <c r="AF618" s="9">
        <v>16.5</v>
      </c>
      <c r="AG618" s="9">
        <v>0</v>
      </c>
      <c r="AH618" s="9">
        <v>6.6000000000000005</v>
      </c>
      <c r="AI618" s="9">
        <v>0</v>
      </c>
      <c r="AJ618" s="9">
        <v>22</v>
      </c>
      <c r="AK618" s="9">
        <v>26</v>
      </c>
      <c r="AL618" s="9">
        <v>19</v>
      </c>
      <c r="AM618" s="9">
        <v>22</v>
      </c>
      <c r="AN618" s="9">
        <v>0</v>
      </c>
      <c r="AO618" s="9">
        <v>24</v>
      </c>
      <c r="AP618" s="9">
        <v>32.4</v>
      </c>
      <c r="AQ618" s="9">
        <v>46.400000000000006</v>
      </c>
      <c r="AR618" s="9">
        <v>9.6999999999999993</v>
      </c>
      <c r="AS618" s="9">
        <v>42.6</v>
      </c>
      <c r="AT618" s="9">
        <v>0</v>
      </c>
      <c r="AU618" s="9">
        <v>11.4</v>
      </c>
      <c r="AV618" s="9">
        <v>24</v>
      </c>
      <c r="AW618" s="9">
        <v>30</v>
      </c>
      <c r="AX618" s="9">
        <v>6</v>
      </c>
      <c r="AY618" s="9">
        <v>30</v>
      </c>
      <c r="AZ618" s="9">
        <v>31.5</v>
      </c>
      <c r="BA618" s="9">
        <v>0</v>
      </c>
      <c r="BB618" s="9">
        <v>8.6</v>
      </c>
      <c r="BC618" s="9">
        <v>0</v>
      </c>
      <c r="BD618" s="9">
        <v>11.8</v>
      </c>
      <c r="BE618" s="9">
        <v>28</v>
      </c>
      <c r="BF618" s="9">
        <v>0</v>
      </c>
      <c r="BG618" s="9">
        <v>31.7</v>
      </c>
      <c r="BH618" s="9">
        <v>0</v>
      </c>
      <c r="BI618" s="9">
        <v>0</v>
      </c>
      <c r="BJ618" s="9">
        <v>35</v>
      </c>
      <c r="BK618" s="106"/>
      <c r="BL618" s="61"/>
      <c r="BN618" s="265"/>
      <c r="BO618" s="61"/>
    </row>
    <row r="619" spans="1:67" ht="15.75">
      <c r="A619" s="106" t="s">
        <v>704</v>
      </c>
      <c r="B619" s="3"/>
      <c r="C619" s="3"/>
      <c r="D619" s="32">
        <f t="shared" si="18"/>
        <v>733.49999999999989</v>
      </c>
      <c r="E619" s="9">
        <v>28</v>
      </c>
      <c r="F619" s="9">
        <v>29.799999999999997</v>
      </c>
      <c r="G619" s="9">
        <v>63.4</v>
      </c>
      <c r="H619" s="9">
        <v>26</v>
      </c>
      <c r="I619" s="9">
        <v>0</v>
      </c>
      <c r="J619" s="9">
        <v>7</v>
      </c>
      <c r="K619" s="9">
        <v>0</v>
      </c>
      <c r="L619" s="9">
        <v>3.9000000000000004</v>
      </c>
      <c r="M619" s="9">
        <v>1.3</v>
      </c>
      <c r="N619" s="9">
        <v>0</v>
      </c>
      <c r="O619" s="9">
        <v>11.2</v>
      </c>
      <c r="P619" s="9">
        <v>29.900000000000002</v>
      </c>
      <c r="Q619" s="9">
        <v>48.8</v>
      </c>
      <c r="R619" s="9">
        <v>18</v>
      </c>
      <c r="S619" s="9">
        <v>0</v>
      </c>
      <c r="T619" s="9">
        <v>0</v>
      </c>
      <c r="U619" s="9">
        <v>0</v>
      </c>
      <c r="V619" s="9">
        <v>0</v>
      </c>
      <c r="W619" s="9">
        <v>0</v>
      </c>
      <c r="X619" s="9">
        <v>0</v>
      </c>
      <c r="Y619" s="9">
        <v>0</v>
      </c>
      <c r="Z619" s="9">
        <v>0</v>
      </c>
      <c r="AA619" s="9">
        <v>0</v>
      </c>
      <c r="AB619" s="9">
        <v>0</v>
      </c>
      <c r="AC619" s="9">
        <v>7.9</v>
      </c>
      <c r="AD619" s="9">
        <v>0</v>
      </c>
      <c r="AE619" s="9">
        <v>0</v>
      </c>
      <c r="AF619" s="9">
        <v>0</v>
      </c>
      <c r="AG619" s="9">
        <v>0</v>
      </c>
      <c r="AH619" s="9">
        <v>30</v>
      </c>
      <c r="AI619" s="9">
        <v>0</v>
      </c>
      <c r="AJ619" s="9">
        <v>25.4</v>
      </c>
      <c r="AK619" s="9">
        <v>0</v>
      </c>
      <c r="AL619" s="9">
        <v>26.400000000000002</v>
      </c>
      <c r="AM619" s="9">
        <v>42</v>
      </c>
      <c r="AN619" s="9">
        <v>0</v>
      </c>
      <c r="AO619" s="9">
        <v>0</v>
      </c>
      <c r="AP619" s="9">
        <v>26</v>
      </c>
      <c r="AQ619" s="9">
        <v>34.9</v>
      </c>
      <c r="AR619" s="9">
        <v>1.4</v>
      </c>
      <c r="AS619" s="9">
        <v>48.5</v>
      </c>
      <c r="AT619" s="9">
        <v>2.8</v>
      </c>
      <c r="AU619" s="9">
        <v>6</v>
      </c>
      <c r="AV619" s="9">
        <v>0</v>
      </c>
      <c r="AW619" s="9">
        <v>29</v>
      </c>
      <c r="AX619" s="9">
        <v>0</v>
      </c>
      <c r="AY619" s="9">
        <v>26</v>
      </c>
      <c r="AZ619" s="9">
        <v>26</v>
      </c>
      <c r="BA619" s="9">
        <v>46.5</v>
      </c>
      <c r="BB619" s="9">
        <v>0</v>
      </c>
      <c r="BC619" s="9">
        <v>0</v>
      </c>
      <c r="BD619" s="9">
        <v>1.3</v>
      </c>
      <c r="BE619" s="9">
        <v>22</v>
      </c>
      <c r="BF619" s="9">
        <v>11.2</v>
      </c>
      <c r="BG619" s="9">
        <v>0</v>
      </c>
      <c r="BH619" s="9">
        <v>0</v>
      </c>
      <c r="BI619" s="9">
        <v>31.9</v>
      </c>
      <c r="BJ619" s="9">
        <v>21</v>
      </c>
      <c r="BK619" s="106"/>
      <c r="BL619" s="61"/>
      <c r="BN619" s="265"/>
      <c r="BO619" s="61"/>
    </row>
    <row r="620" spans="1:67" ht="15.75">
      <c r="A620" s="106" t="s">
        <v>2724</v>
      </c>
      <c r="B620" s="3"/>
      <c r="C620" s="3"/>
      <c r="D620" s="32">
        <f t="shared" si="18"/>
        <v>636.4</v>
      </c>
      <c r="E620" s="9">
        <v>22</v>
      </c>
      <c r="F620" s="9">
        <v>14.700000000000001</v>
      </c>
      <c r="G620" s="9">
        <v>12.100000000000001</v>
      </c>
      <c r="H620" s="9">
        <v>7.5</v>
      </c>
      <c r="I620" s="9">
        <v>0</v>
      </c>
      <c r="J620" s="9">
        <v>18.7</v>
      </c>
      <c r="K620" s="9">
        <v>0</v>
      </c>
      <c r="L620" s="9">
        <v>0</v>
      </c>
      <c r="M620" s="9">
        <v>10.5</v>
      </c>
      <c r="N620" s="9">
        <v>7.8</v>
      </c>
      <c r="O620" s="9">
        <v>0</v>
      </c>
      <c r="P620" s="9">
        <v>0</v>
      </c>
      <c r="Q620" s="9">
        <v>33</v>
      </c>
      <c r="R620" s="9">
        <v>42.5</v>
      </c>
      <c r="S620" s="9">
        <v>0</v>
      </c>
      <c r="T620" s="9">
        <v>22.5</v>
      </c>
      <c r="U620" s="9">
        <v>0</v>
      </c>
      <c r="V620" s="9">
        <v>19.100000000000001</v>
      </c>
      <c r="W620" s="9">
        <v>3.3000000000000003</v>
      </c>
      <c r="X620" s="9">
        <v>26</v>
      </c>
      <c r="Y620" s="9">
        <v>0</v>
      </c>
      <c r="Z620" s="9">
        <v>0</v>
      </c>
      <c r="AA620" s="9">
        <v>0</v>
      </c>
      <c r="AB620" s="9">
        <v>0</v>
      </c>
      <c r="AC620" s="9">
        <v>0</v>
      </c>
      <c r="AD620" s="9">
        <v>0</v>
      </c>
      <c r="AE620" s="9">
        <v>30</v>
      </c>
      <c r="AF620" s="9">
        <v>21</v>
      </c>
      <c r="AG620" s="9">
        <v>0</v>
      </c>
      <c r="AH620" s="9">
        <v>8.8000000000000007</v>
      </c>
      <c r="AI620" s="9">
        <v>0</v>
      </c>
      <c r="AJ620" s="9">
        <v>0</v>
      </c>
      <c r="AK620" s="9">
        <v>7.1999999999999993</v>
      </c>
      <c r="AL620" s="9">
        <v>2.8</v>
      </c>
      <c r="AM620" s="9">
        <v>1.5</v>
      </c>
      <c r="AN620" s="9">
        <v>36</v>
      </c>
      <c r="AO620" s="9">
        <v>0</v>
      </c>
      <c r="AP620" s="9">
        <v>0</v>
      </c>
      <c r="AQ620" s="9">
        <v>36.1</v>
      </c>
      <c r="AR620" s="9">
        <v>1.1000000000000001</v>
      </c>
      <c r="AS620" s="9">
        <v>19.5</v>
      </c>
      <c r="AT620" s="9">
        <v>2.2000000000000002</v>
      </c>
      <c r="AU620" s="9">
        <v>2.4</v>
      </c>
      <c r="AV620" s="9">
        <v>0</v>
      </c>
      <c r="AW620" s="9">
        <v>2.8</v>
      </c>
      <c r="AX620" s="9">
        <v>16</v>
      </c>
      <c r="AY620" s="9">
        <v>9.6</v>
      </c>
      <c r="AZ620" s="9">
        <v>52</v>
      </c>
      <c r="BA620" s="9">
        <v>0</v>
      </c>
      <c r="BB620" s="9">
        <v>45.5</v>
      </c>
      <c r="BC620" s="9">
        <v>0</v>
      </c>
      <c r="BD620" s="9">
        <v>33</v>
      </c>
      <c r="BE620" s="9">
        <v>24</v>
      </c>
      <c r="BF620" s="9">
        <v>8.8000000000000007</v>
      </c>
      <c r="BG620" s="9">
        <v>0</v>
      </c>
      <c r="BH620" s="9">
        <v>0</v>
      </c>
      <c r="BI620" s="9">
        <v>15.399999999999999</v>
      </c>
      <c r="BJ620" s="9">
        <v>21</v>
      </c>
      <c r="BK620" s="106"/>
      <c r="BL620" s="61"/>
      <c r="BN620" s="265"/>
      <c r="BO620" s="61"/>
    </row>
    <row r="621" spans="1:67" ht="15.75">
      <c r="A621" s="277" t="s">
        <v>2318</v>
      </c>
      <c r="B621" s="3"/>
      <c r="C621" s="3"/>
      <c r="D621" s="32">
        <f t="shared" si="18"/>
        <v>921.2</v>
      </c>
      <c r="E621" s="9">
        <v>35.5</v>
      </c>
      <c r="F621" s="9">
        <v>25.5</v>
      </c>
      <c r="G621" s="9">
        <v>46.5</v>
      </c>
      <c r="H621" s="9">
        <v>0</v>
      </c>
      <c r="I621" s="9">
        <v>39.200000000000003</v>
      </c>
      <c r="J621" s="9">
        <v>7.5</v>
      </c>
      <c r="K621" s="9">
        <v>0</v>
      </c>
      <c r="L621" s="9">
        <v>4.5</v>
      </c>
      <c r="M621" s="9">
        <v>18</v>
      </c>
      <c r="N621" s="9">
        <v>0</v>
      </c>
      <c r="O621" s="9">
        <v>33.6</v>
      </c>
      <c r="P621" s="9">
        <v>30</v>
      </c>
      <c r="Q621" s="9">
        <v>4.5</v>
      </c>
      <c r="R621" s="9">
        <v>45</v>
      </c>
      <c r="S621" s="9">
        <v>0</v>
      </c>
      <c r="T621" s="9">
        <v>0</v>
      </c>
      <c r="U621" s="9">
        <v>0</v>
      </c>
      <c r="V621" s="9">
        <v>0</v>
      </c>
      <c r="W621" s="9">
        <v>4.8</v>
      </c>
      <c r="X621" s="9">
        <v>0</v>
      </c>
      <c r="Y621" s="9">
        <v>8.8000000000000007</v>
      </c>
      <c r="Z621" s="9">
        <v>0</v>
      </c>
      <c r="AA621" s="9">
        <v>15.6</v>
      </c>
      <c r="AB621" s="9">
        <v>0</v>
      </c>
      <c r="AC621" s="9">
        <v>0</v>
      </c>
      <c r="AD621" s="9">
        <v>0</v>
      </c>
      <c r="AE621" s="9">
        <v>1.2</v>
      </c>
      <c r="AF621" s="9">
        <v>0</v>
      </c>
      <c r="AG621" s="9">
        <v>0</v>
      </c>
      <c r="AH621" s="9">
        <v>33.200000000000003</v>
      </c>
      <c r="AI621" s="9">
        <v>0</v>
      </c>
      <c r="AJ621" s="9">
        <v>53.5</v>
      </c>
      <c r="AK621" s="9">
        <v>37.599999999999994</v>
      </c>
      <c r="AL621" s="9">
        <v>39</v>
      </c>
      <c r="AM621" s="9">
        <v>46</v>
      </c>
      <c r="AN621" s="9">
        <v>0</v>
      </c>
      <c r="AO621" s="9">
        <v>9</v>
      </c>
      <c r="AP621" s="9">
        <v>28</v>
      </c>
      <c r="AQ621" s="9">
        <v>37.5</v>
      </c>
      <c r="AR621" s="9">
        <v>1.5</v>
      </c>
      <c r="AS621" s="9">
        <v>28</v>
      </c>
      <c r="AT621" s="9">
        <v>0</v>
      </c>
      <c r="AU621" s="9">
        <v>46</v>
      </c>
      <c r="AV621" s="9">
        <v>0</v>
      </c>
      <c r="AW621" s="9">
        <v>28</v>
      </c>
      <c r="AX621" s="9">
        <v>0</v>
      </c>
      <c r="AY621" s="9">
        <v>28</v>
      </c>
      <c r="AZ621" s="9">
        <v>45.4</v>
      </c>
      <c r="BA621" s="9">
        <v>55.1</v>
      </c>
      <c r="BB621" s="9">
        <v>2.4</v>
      </c>
      <c r="BC621" s="9">
        <v>11.2</v>
      </c>
      <c r="BD621" s="9">
        <v>28</v>
      </c>
      <c r="BE621" s="9">
        <v>0</v>
      </c>
      <c r="BF621" s="9">
        <v>0</v>
      </c>
      <c r="BG621" s="9">
        <v>17.599999999999998</v>
      </c>
      <c r="BH621" s="9">
        <v>0</v>
      </c>
      <c r="BI621" s="9">
        <v>0</v>
      </c>
      <c r="BJ621" s="9">
        <v>26</v>
      </c>
      <c r="BK621" s="277"/>
      <c r="BL621" s="61"/>
      <c r="BN621" s="265"/>
      <c r="BO621" s="61"/>
    </row>
    <row r="622" spans="1:67" ht="15.75">
      <c r="A622" s="106" t="s">
        <v>3614</v>
      </c>
      <c r="B622" s="3"/>
      <c r="C622" s="3"/>
      <c r="D622" s="32">
        <f t="shared" si="18"/>
        <v>470.99999999999994</v>
      </c>
      <c r="E622" s="9">
        <v>11.2</v>
      </c>
      <c r="F622" s="9">
        <v>7.1999999999999993</v>
      </c>
      <c r="G622" s="9">
        <v>24</v>
      </c>
      <c r="H622" s="9">
        <v>0</v>
      </c>
      <c r="I622" s="9">
        <v>0</v>
      </c>
      <c r="J622" s="9">
        <v>0</v>
      </c>
      <c r="K622" s="9">
        <v>0</v>
      </c>
      <c r="L622" s="9">
        <v>3.5999999999999996</v>
      </c>
      <c r="M622" s="9">
        <v>0</v>
      </c>
      <c r="N622" s="9">
        <v>0</v>
      </c>
      <c r="O622" s="9">
        <v>0</v>
      </c>
      <c r="P622" s="9">
        <v>9.6</v>
      </c>
      <c r="Q622" s="9">
        <v>28.6</v>
      </c>
      <c r="R622" s="9">
        <v>32.4</v>
      </c>
      <c r="S622" s="9">
        <v>0</v>
      </c>
      <c r="T622" s="9">
        <v>0</v>
      </c>
      <c r="U622" s="9">
        <v>0</v>
      </c>
      <c r="V622" s="9">
        <v>0</v>
      </c>
      <c r="W622" s="9">
        <v>0</v>
      </c>
      <c r="X622" s="9">
        <v>21</v>
      </c>
      <c r="Y622" s="9">
        <v>0</v>
      </c>
      <c r="Z622" s="9">
        <v>0</v>
      </c>
      <c r="AA622" s="9">
        <v>0</v>
      </c>
      <c r="AB622" s="9">
        <v>0</v>
      </c>
      <c r="AC622" s="9">
        <v>7.8000000000000007</v>
      </c>
      <c r="AD622" s="9">
        <v>7.8000000000000007</v>
      </c>
      <c r="AE622" s="9">
        <v>0</v>
      </c>
      <c r="AF622" s="9">
        <v>28</v>
      </c>
      <c r="AG622" s="9">
        <v>8.3999999999999986</v>
      </c>
      <c r="AH622" s="9">
        <v>0</v>
      </c>
      <c r="AI622" s="9">
        <v>0</v>
      </c>
      <c r="AJ622" s="9">
        <v>0</v>
      </c>
      <c r="AK622" s="9">
        <v>11.2</v>
      </c>
      <c r="AL622" s="9">
        <v>34.200000000000003</v>
      </c>
      <c r="AM622" s="9">
        <v>19.5</v>
      </c>
      <c r="AN622" s="9">
        <v>25.5</v>
      </c>
      <c r="AO622" s="9">
        <v>11.2</v>
      </c>
      <c r="AP622" s="9">
        <v>0</v>
      </c>
      <c r="AQ622" s="9">
        <v>30</v>
      </c>
      <c r="AR622" s="9">
        <v>0</v>
      </c>
      <c r="AS622" s="9">
        <v>16.5</v>
      </c>
      <c r="AT622" s="9">
        <v>2.2000000000000002</v>
      </c>
      <c r="AU622" s="9">
        <v>5.5</v>
      </c>
      <c r="AV622" s="9">
        <v>0</v>
      </c>
      <c r="AW622" s="9">
        <v>0</v>
      </c>
      <c r="AX622" s="9">
        <v>0</v>
      </c>
      <c r="AY622" s="9">
        <v>0</v>
      </c>
      <c r="AZ622" s="9">
        <v>26</v>
      </c>
      <c r="BA622" s="9">
        <v>0</v>
      </c>
      <c r="BB622" s="9">
        <v>0</v>
      </c>
      <c r="BC622" s="9">
        <v>0</v>
      </c>
      <c r="BD622" s="9">
        <v>0</v>
      </c>
      <c r="BE622" s="9">
        <v>37</v>
      </c>
      <c r="BF622" s="9">
        <v>11.4</v>
      </c>
      <c r="BG622" s="9">
        <v>7</v>
      </c>
      <c r="BH622" s="9">
        <v>0</v>
      </c>
      <c r="BI622" s="9">
        <v>21.7</v>
      </c>
      <c r="BJ622" s="9">
        <v>22.5</v>
      </c>
      <c r="BK622" s="106"/>
      <c r="BL622" s="61"/>
      <c r="BN622" s="265"/>
      <c r="BO622" s="61"/>
    </row>
    <row r="623" spans="1:67" ht="15.75">
      <c r="A623" s="106" t="s">
        <v>2707</v>
      </c>
      <c r="B623" s="3"/>
      <c r="C623" s="3"/>
      <c r="D623" s="32">
        <f t="shared" si="18"/>
        <v>632.69999999999993</v>
      </c>
      <c r="E623" s="9">
        <v>28</v>
      </c>
      <c r="F623" s="9">
        <v>37.199999999999996</v>
      </c>
      <c r="G623" s="9">
        <v>39.4</v>
      </c>
      <c r="H623" s="9">
        <v>0</v>
      </c>
      <c r="I623" s="9">
        <v>28.6</v>
      </c>
      <c r="J623" s="9">
        <v>7</v>
      </c>
      <c r="K623" s="9">
        <v>0</v>
      </c>
      <c r="L623" s="9">
        <v>8.1</v>
      </c>
      <c r="M623" s="9">
        <v>0</v>
      </c>
      <c r="N623" s="9">
        <v>7</v>
      </c>
      <c r="O623" s="9">
        <v>6</v>
      </c>
      <c r="P623" s="9">
        <v>38.700000000000003</v>
      </c>
      <c r="Q623" s="9">
        <v>11.7</v>
      </c>
      <c r="R623" s="9">
        <v>33.200000000000003</v>
      </c>
      <c r="S623" s="9">
        <v>0</v>
      </c>
      <c r="T623" s="9">
        <v>0</v>
      </c>
      <c r="U623" s="9">
        <v>0</v>
      </c>
      <c r="V623" s="9">
        <v>1.2</v>
      </c>
      <c r="W623" s="9">
        <v>19.5</v>
      </c>
      <c r="X623" s="9">
        <v>0</v>
      </c>
      <c r="Y623" s="9">
        <v>7.1999999999999993</v>
      </c>
      <c r="Z623" s="9">
        <v>0</v>
      </c>
      <c r="AA623" s="9">
        <v>2.2000000000000002</v>
      </c>
      <c r="AB623" s="9">
        <v>0</v>
      </c>
      <c r="AC623" s="9">
        <v>1.5</v>
      </c>
      <c r="AD623" s="9">
        <v>0</v>
      </c>
      <c r="AE623" s="9">
        <v>0</v>
      </c>
      <c r="AF623" s="9">
        <v>24</v>
      </c>
      <c r="AG623" s="9">
        <v>7.1999999999999993</v>
      </c>
      <c r="AH623" s="9">
        <v>28</v>
      </c>
      <c r="AI623" s="9">
        <v>0</v>
      </c>
      <c r="AJ623" s="9">
        <v>1.1000000000000001</v>
      </c>
      <c r="AK623" s="9">
        <v>7.1999999999999993</v>
      </c>
      <c r="AL623" s="9">
        <v>14.5</v>
      </c>
      <c r="AM623" s="9">
        <v>21</v>
      </c>
      <c r="AN623" s="9">
        <v>0</v>
      </c>
      <c r="AO623" s="9">
        <v>0</v>
      </c>
      <c r="AP623" s="9">
        <v>30</v>
      </c>
      <c r="AQ623" s="9">
        <v>37.9</v>
      </c>
      <c r="AR623" s="9">
        <v>1.4</v>
      </c>
      <c r="AS623" s="9">
        <v>46.5</v>
      </c>
      <c r="AT623" s="9">
        <v>0</v>
      </c>
      <c r="AU623" s="9">
        <v>16.5</v>
      </c>
      <c r="AV623" s="9">
        <v>0</v>
      </c>
      <c r="AW623" s="9">
        <v>43.699999999999996</v>
      </c>
      <c r="AX623" s="9">
        <v>3.3000000000000003</v>
      </c>
      <c r="AY623" s="9">
        <v>30</v>
      </c>
      <c r="AZ623" s="9">
        <v>0</v>
      </c>
      <c r="BA623" s="9">
        <v>21</v>
      </c>
      <c r="BB623" s="9">
        <v>2.2000000000000002</v>
      </c>
      <c r="BC623" s="9">
        <v>6.5</v>
      </c>
      <c r="BD623" s="9">
        <v>0</v>
      </c>
      <c r="BE623" s="9">
        <v>0</v>
      </c>
      <c r="BF623" s="9">
        <v>0</v>
      </c>
      <c r="BG623" s="9">
        <v>14.2</v>
      </c>
      <c r="BH623" s="9">
        <v>0</v>
      </c>
      <c r="BI623" s="9">
        <v>0</v>
      </c>
      <c r="BJ623" s="9">
        <v>0</v>
      </c>
      <c r="BK623" s="106"/>
      <c r="BL623" s="61"/>
      <c r="BN623" s="265"/>
      <c r="BO623" s="61"/>
    </row>
    <row r="624" spans="1:67" ht="15.75">
      <c r="A624" s="106" t="s">
        <v>700</v>
      </c>
      <c r="B624" s="3"/>
      <c r="C624" s="3"/>
      <c r="D624" s="32">
        <f t="shared" si="18"/>
        <v>644.70000000000005</v>
      </c>
      <c r="E624" s="9">
        <v>0</v>
      </c>
      <c r="F624" s="9">
        <v>0</v>
      </c>
      <c r="G624" s="9">
        <v>0</v>
      </c>
      <c r="H624" s="9">
        <v>50.2</v>
      </c>
      <c r="I624" s="9">
        <v>6</v>
      </c>
      <c r="J624" s="9">
        <v>0</v>
      </c>
      <c r="K624" s="9">
        <v>0</v>
      </c>
      <c r="L624" s="9">
        <v>0</v>
      </c>
      <c r="M624" s="9">
        <v>4.1999999999999993</v>
      </c>
      <c r="N624" s="9">
        <v>0</v>
      </c>
      <c r="O624" s="9">
        <v>6</v>
      </c>
      <c r="P624" s="9">
        <v>22.5</v>
      </c>
      <c r="Q624" s="9">
        <v>8.8000000000000007</v>
      </c>
      <c r="R624" s="9">
        <v>37.4</v>
      </c>
      <c r="S624" s="9">
        <v>0</v>
      </c>
      <c r="T624" s="9">
        <v>0</v>
      </c>
      <c r="U624" s="9">
        <v>0</v>
      </c>
      <c r="V624" s="9">
        <v>18</v>
      </c>
      <c r="W624" s="9">
        <v>0</v>
      </c>
      <c r="X624" s="9">
        <v>23.2</v>
      </c>
      <c r="Y624" s="9">
        <v>4.4000000000000004</v>
      </c>
      <c r="Z624" s="9">
        <v>0</v>
      </c>
      <c r="AA624" s="9">
        <v>0</v>
      </c>
      <c r="AB624" s="9">
        <v>0</v>
      </c>
      <c r="AC624" s="9">
        <v>8.3999999999999986</v>
      </c>
      <c r="AD624" s="9">
        <v>1.5</v>
      </c>
      <c r="AE624" s="9">
        <v>11.2</v>
      </c>
      <c r="AF624" s="9">
        <v>22.5</v>
      </c>
      <c r="AG624" s="9">
        <v>15.399999999999999</v>
      </c>
      <c r="AH624" s="9">
        <v>21</v>
      </c>
      <c r="AI624" s="9">
        <v>0</v>
      </c>
      <c r="AJ624" s="9">
        <v>9.6</v>
      </c>
      <c r="AK624" s="9">
        <v>9</v>
      </c>
      <c r="AL624" s="9">
        <v>0</v>
      </c>
      <c r="AM624" s="9">
        <v>43.400000000000006</v>
      </c>
      <c r="AN624" s="9">
        <v>0</v>
      </c>
      <c r="AO624" s="9">
        <v>0</v>
      </c>
      <c r="AP624" s="9">
        <v>30</v>
      </c>
      <c r="AQ624" s="9">
        <v>22.5</v>
      </c>
      <c r="AR624" s="9">
        <v>0</v>
      </c>
      <c r="AS624" s="9">
        <v>30</v>
      </c>
      <c r="AT624" s="9">
        <v>7</v>
      </c>
      <c r="AU624" s="9">
        <v>0</v>
      </c>
      <c r="AV624" s="9">
        <v>0</v>
      </c>
      <c r="AW624" s="9">
        <v>30</v>
      </c>
      <c r="AX624" s="9">
        <v>0</v>
      </c>
      <c r="AY624" s="9">
        <v>30</v>
      </c>
      <c r="AZ624" s="9">
        <v>52.5</v>
      </c>
      <c r="BA624" s="9">
        <v>26</v>
      </c>
      <c r="BB624" s="9">
        <v>16.5</v>
      </c>
      <c r="BC624" s="9">
        <v>0</v>
      </c>
      <c r="BD624" s="9">
        <v>4.4000000000000004</v>
      </c>
      <c r="BE624" s="9">
        <v>29.6</v>
      </c>
      <c r="BF624" s="9">
        <v>0</v>
      </c>
      <c r="BG624" s="9">
        <v>22.5</v>
      </c>
      <c r="BH624" s="9">
        <v>21</v>
      </c>
      <c r="BI624" s="9">
        <v>0</v>
      </c>
      <c r="BJ624" s="9">
        <v>0</v>
      </c>
      <c r="BK624" s="106"/>
      <c r="BL624" s="61"/>
      <c r="BN624" s="265"/>
      <c r="BO624" s="61"/>
    </row>
    <row r="625" spans="1:67" ht="15.75">
      <c r="A625" s="276" t="s">
        <v>21</v>
      </c>
      <c r="B625" s="3"/>
      <c r="C625" s="3"/>
      <c r="D625" s="32">
        <f t="shared" si="18"/>
        <v>690.10000000000014</v>
      </c>
      <c r="E625" s="9">
        <v>26</v>
      </c>
      <c r="F625" s="9">
        <v>21.5</v>
      </c>
      <c r="G625" s="9">
        <v>38.299999999999997</v>
      </c>
      <c r="H625" s="9">
        <v>0</v>
      </c>
      <c r="I625" s="9">
        <v>55.8</v>
      </c>
      <c r="J625" s="9">
        <v>6.5</v>
      </c>
      <c r="K625" s="9">
        <v>0</v>
      </c>
      <c r="L625" s="9">
        <v>4.1999999999999993</v>
      </c>
      <c r="M625" s="9">
        <v>0</v>
      </c>
      <c r="N625" s="9">
        <v>0</v>
      </c>
      <c r="O625" s="9">
        <v>5.6</v>
      </c>
      <c r="P625" s="9">
        <v>29.4</v>
      </c>
      <c r="Q625" s="9">
        <v>21</v>
      </c>
      <c r="R625" s="9">
        <v>0</v>
      </c>
      <c r="S625" s="9">
        <v>0</v>
      </c>
      <c r="T625" s="9">
        <v>0</v>
      </c>
      <c r="U625" s="9">
        <v>0</v>
      </c>
      <c r="V625" s="9">
        <v>0</v>
      </c>
      <c r="W625" s="9">
        <v>2.4</v>
      </c>
      <c r="X625" s="9">
        <v>0</v>
      </c>
      <c r="Y625" s="9">
        <v>6.6000000000000005</v>
      </c>
      <c r="Z625" s="9">
        <v>0</v>
      </c>
      <c r="AA625" s="9">
        <v>2.6</v>
      </c>
      <c r="AB625" s="9">
        <v>0</v>
      </c>
      <c r="AC625" s="9">
        <v>8.1000000000000014</v>
      </c>
      <c r="AD625" s="9">
        <v>0</v>
      </c>
      <c r="AE625" s="9">
        <v>0</v>
      </c>
      <c r="AF625" s="9">
        <v>0</v>
      </c>
      <c r="AG625" s="9">
        <v>0</v>
      </c>
      <c r="AH625" s="9">
        <v>28</v>
      </c>
      <c r="AI625" s="9">
        <v>0</v>
      </c>
      <c r="AJ625" s="9">
        <v>16.5</v>
      </c>
      <c r="AK625" s="9">
        <v>13.2</v>
      </c>
      <c r="AL625" s="9">
        <v>54.7</v>
      </c>
      <c r="AM625" s="9">
        <v>19.5</v>
      </c>
      <c r="AN625" s="9">
        <v>37.300000000000004</v>
      </c>
      <c r="AO625" s="9">
        <v>8.3999999999999986</v>
      </c>
      <c r="AP625" s="9">
        <v>28</v>
      </c>
      <c r="AQ625" s="9">
        <v>35.299999999999997</v>
      </c>
      <c r="AR625" s="9">
        <v>1.3</v>
      </c>
      <c r="AS625" s="9">
        <v>50.5</v>
      </c>
      <c r="AT625" s="9">
        <v>0</v>
      </c>
      <c r="AU625" s="9">
        <v>0</v>
      </c>
      <c r="AV625" s="9">
        <v>0</v>
      </c>
      <c r="AW625" s="9">
        <v>28</v>
      </c>
      <c r="AX625" s="9">
        <v>0</v>
      </c>
      <c r="AY625" s="9">
        <v>28</v>
      </c>
      <c r="AZ625" s="9">
        <v>13.2</v>
      </c>
      <c r="BA625" s="9">
        <v>47</v>
      </c>
      <c r="BB625" s="9">
        <v>2.6</v>
      </c>
      <c r="BC625" s="9">
        <v>0</v>
      </c>
      <c r="BD625" s="9">
        <v>24</v>
      </c>
      <c r="BE625" s="9">
        <v>0</v>
      </c>
      <c r="BF625" s="9">
        <v>0</v>
      </c>
      <c r="BG625" s="9">
        <v>2.6</v>
      </c>
      <c r="BH625" s="9">
        <v>0</v>
      </c>
      <c r="BI625" s="9">
        <v>0</v>
      </c>
      <c r="BJ625" s="9">
        <v>24</v>
      </c>
      <c r="BK625" s="276"/>
      <c r="BL625" s="61"/>
      <c r="BN625" s="265"/>
      <c r="BO625" s="61"/>
    </row>
    <row r="626" spans="1:67" ht="15.75">
      <c r="A626" s="106" t="s">
        <v>141</v>
      </c>
      <c r="B626" s="3"/>
      <c r="C626" s="3"/>
      <c r="D626" s="32">
        <f t="shared" si="18"/>
        <v>319.40000000000003</v>
      </c>
      <c r="E626" s="9">
        <v>0</v>
      </c>
      <c r="F626" s="9">
        <v>0</v>
      </c>
      <c r="G626" s="9">
        <v>0</v>
      </c>
      <c r="H626" s="9">
        <v>0</v>
      </c>
      <c r="I626" s="9">
        <v>26</v>
      </c>
      <c r="J626" s="9">
        <v>0</v>
      </c>
      <c r="K626" s="9">
        <v>0</v>
      </c>
      <c r="L626" s="9">
        <v>0</v>
      </c>
      <c r="M626" s="9">
        <v>1.1000000000000001</v>
      </c>
      <c r="N626" s="9">
        <v>0</v>
      </c>
      <c r="O626" s="9">
        <v>4.8</v>
      </c>
      <c r="P626" s="9">
        <v>20.8</v>
      </c>
      <c r="Q626" s="9">
        <v>4.1999999999999993</v>
      </c>
      <c r="R626" s="9">
        <v>22</v>
      </c>
      <c r="S626" s="9">
        <v>0</v>
      </c>
      <c r="T626" s="9">
        <v>0</v>
      </c>
      <c r="U626" s="9">
        <v>0</v>
      </c>
      <c r="V626" s="9">
        <v>19.5</v>
      </c>
      <c r="W626" s="9">
        <v>0</v>
      </c>
      <c r="X626" s="9">
        <v>1.3</v>
      </c>
      <c r="Y626" s="9">
        <v>0</v>
      </c>
      <c r="Z626" s="9">
        <v>0</v>
      </c>
      <c r="AA626" s="9">
        <v>0</v>
      </c>
      <c r="AB626" s="9">
        <v>0</v>
      </c>
      <c r="AC626" s="9">
        <v>0</v>
      </c>
      <c r="AD626" s="9">
        <v>0</v>
      </c>
      <c r="AE626" s="9">
        <v>0</v>
      </c>
      <c r="AF626" s="9">
        <v>19.5</v>
      </c>
      <c r="AG626" s="9">
        <v>4.8</v>
      </c>
      <c r="AH626" s="9">
        <v>0</v>
      </c>
      <c r="AI626" s="9">
        <v>0</v>
      </c>
      <c r="AJ626" s="9">
        <v>3.3000000000000003</v>
      </c>
      <c r="AK626" s="9">
        <v>7.1999999999999993</v>
      </c>
      <c r="AL626" s="9">
        <v>27.5</v>
      </c>
      <c r="AM626" s="9">
        <v>5.5</v>
      </c>
      <c r="AN626" s="9">
        <v>13.2</v>
      </c>
      <c r="AO626" s="9">
        <v>0</v>
      </c>
      <c r="AP626" s="9">
        <v>24</v>
      </c>
      <c r="AQ626" s="9">
        <v>18</v>
      </c>
      <c r="AR626" s="9">
        <v>0</v>
      </c>
      <c r="AS626" s="9">
        <v>45</v>
      </c>
      <c r="AT626" s="9">
        <v>0</v>
      </c>
      <c r="AU626" s="9">
        <v>0</v>
      </c>
      <c r="AV626" s="9">
        <v>0</v>
      </c>
      <c r="AW626" s="9">
        <v>26.6</v>
      </c>
      <c r="AX626" s="9">
        <v>0</v>
      </c>
      <c r="AY626" s="9">
        <v>24</v>
      </c>
      <c r="AZ626" s="9">
        <v>0</v>
      </c>
      <c r="BA626" s="9">
        <v>0</v>
      </c>
      <c r="BB626" s="9">
        <v>0</v>
      </c>
      <c r="BC626" s="9">
        <v>0</v>
      </c>
      <c r="BD626" s="9">
        <v>1.1000000000000001</v>
      </c>
      <c r="BE626" s="9">
        <v>0</v>
      </c>
      <c r="BF626" s="9">
        <v>0</v>
      </c>
      <c r="BG626" s="9">
        <v>0</v>
      </c>
      <c r="BH626" s="9">
        <v>0</v>
      </c>
      <c r="BI626" s="9">
        <v>0</v>
      </c>
      <c r="BJ626" s="9">
        <v>0</v>
      </c>
      <c r="BK626" s="106"/>
      <c r="BL626" s="61"/>
      <c r="BN626" s="265"/>
      <c r="BO626" s="61"/>
    </row>
    <row r="627" spans="1:67" ht="15.75">
      <c r="A627" s="106" t="s">
        <v>2189</v>
      </c>
      <c r="B627" s="3"/>
      <c r="C627" s="3"/>
      <c r="D627" s="32">
        <f t="shared" si="18"/>
        <v>824.60000000000025</v>
      </c>
      <c r="E627" s="9">
        <v>1.5</v>
      </c>
      <c r="F627" s="9">
        <v>39.200000000000003</v>
      </c>
      <c r="G627" s="9">
        <v>17.2</v>
      </c>
      <c r="H627" s="9">
        <v>11.2</v>
      </c>
      <c r="I627" s="9">
        <v>13.500000000000002</v>
      </c>
      <c r="J627" s="9">
        <v>23.3</v>
      </c>
      <c r="K627" s="9">
        <v>0</v>
      </c>
      <c r="L627" s="9">
        <v>33.9</v>
      </c>
      <c r="M627" s="9">
        <v>8.6</v>
      </c>
      <c r="N627" s="9">
        <v>41.5</v>
      </c>
      <c r="O627" s="9">
        <v>0</v>
      </c>
      <c r="P627" s="9">
        <v>7.8000000000000007</v>
      </c>
      <c r="Q627" s="9">
        <v>17.2</v>
      </c>
      <c r="R627" s="9">
        <v>13.4</v>
      </c>
      <c r="S627" s="9">
        <v>11.5</v>
      </c>
      <c r="T627" s="9">
        <v>2.2000000000000002</v>
      </c>
      <c r="U627" s="9">
        <v>28</v>
      </c>
      <c r="V627" s="9">
        <v>21.1</v>
      </c>
      <c r="W627" s="9">
        <v>2.8</v>
      </c>
      <c r="X627" s="9">
        <v>15.3</v>
      </c>
      <c r="Y627" s="9">
        <v>38.200000000000003</v>
      </c>
      <c r="Z627" s="9">
        <v>0</v>
      </c>
      <c r="AA627" s="9">
        <v>2.2000000000000002</v>
      </c>
      <c r="AB627" s="9">
        <v>2.4</v>
      </c>
      <c r="AC627" s="9">
        <v>9.6</v>
      </c>
      <c r="AD627" s="9">
        <v>0</v>
      </c>
      <c r="AE627" s="9">
        <v>2.8</v>
      </c>
      <c r="AF627" s="9">
        <v>5.6</v>
      </c>
      <c r="AG627" s="9">
        <v>12</v>
      </c>
      <c r="AH627" s="9">
        <v>21</v>
      </c>
      <c r="AI627" s="9">
        <v>42</v>
      </c>
      <c r="AJ627" s="9">
        <v>0</v>
      </c>
      <c r="AK627" s="9">
        <v>0</v>
      </c>
      <c r="AL627" s="9">
        <v>3.5999999999999996</v>
      </c>
      <c r="AM627" s="9">
        <v>21</v>
      </c>
      <c r="AN627" s="9">
        <v>50.4</v>
      </c>
      <c r="AO627" s="9">
        <v>24</v>
      </c>
      <c r="AP627" s="9">
        <v>2.4</v>
      </c>
      <c r="AQ627" s="9">
        <v>69.599999999999994</v>
      </c>
      <c r="AR627" s="9">
        <v>11.2</v>
      </c>
      <c r="AS627" s="9">
        <v>22.5</v>
      </c>
      <c r="AT627" s="9">
        <v>0</v>
      </c>
      <c r="AU627" s="9">
        <v>13.799999999999999</v>
      </c>
      <c r="AV627" s="9">
        <v>0</v>
      </c>
      <c r="AW627" s="9">
        <v>0</v>
      </c>
      <c r="AX627" s="9">
        <v>11.2</v>
      </c>
      <c r="AY627" s="9">
        <v>10.4</v>
      </c>
      <c r="AZ627" s="9">
        <v>23.6</v>
      </c>
      <c r="BA627" s="9">
        <v>0</v>
      </c>
      <c r="BB627" s="9">
        <v>41.2</v>
      </c>
      <c r="BC627" s="9">
        <v>0</v>
      </c>
      <c r="BD627" s="9">
        <v>8</v>
      </c>
      <c r="BE627" s="9">
        <v>16.5</v>
      </c>
      <c r="BF627" s="9">
        <v>0</v>
      </c>
      <c r="BG627" s="9">
        <v>17.599999999999998</v>
      </c>
      <c r="BH627" s="9">
        <v>0</v>
      </c>
      <c r="BI627" s="9">
        <v>0</v>
      </c>
      <c r="BJ627" s="9">
        <v>32.6</v>
      </c>
      <c r="BK627" s="106"/>
      <c r="BL627" s="61"/>
      <c r="BN627" s="265"/>
      <c r="BO627" s="61"/>
    </row>
    <row r="628" spans="1:67" ht="15.75">
      <c r="A628" s="277" t="s">
        <v>1667</v>
      </c>
      <c r="B628" s="3"/>
      <c r="C628" s="3"/>
      <c r="D628" s="32">
        <f t="shared" si="18"/>
        <v>457.1</v>
      </c>
      <c r="E628" s="9">
        <v>0</v>
      </c>
      <c r="F628" s="9">
        <v>37.5</v>
      </c>
      <c r="G628" s="9">
        <v>15</v>
      </c>
      <c r="H628" s="9">
        <v>0</v>
      </c>
      <c r="I628" s="9">
        <v>1.4</v>
      </c>
      <c r="J628" s="9">
        <v>4.5</v>
      </c>
      <c r="K628" s="9">
        <v>0</v>
      </c>
      <c r="L628" s="9">
        <v>0</v>
      </c>
      <c r="M628" s="9">
        <v>22.5</v>
      </c>
      <c r="N628" s="9">
        <v>0</v>
      </c>
      <c r="O628" s="9">
        <v>0</v>
      </c>
      <c r="P628" s="9">
        <v>5.2</v>
      </c>
      <c r="Q628" s="9">
        <v>0</v>
      </c>
      <c r="R628" s="9">
        <v>33.799999999999997</v>
      </c>
      <c r="S628" s="9">
        <v>11.8</v>
      </c>
      <c r="T628" s="9">
        <v>2.4</v>
      </c>
      <c r="U628" s="9">
        <v>0</v>
      </c>
      <c r="V628" s="9">
        <v>13.2</v>
      </c>
      <c r="W628" s="9">
        <v>19.5</v>
      </c>
      <c r="X628" s="9">
        <v>0</v>
      </c>
      <c r="Y628" s="9">
        <v>0</v>
      </c>
      <c r="Z628" s="9">
        <v>0</v>
      </c>
      <c r="AA628" s="9">
        <v>0</v>
      </c>
      <c r="AB628" s="9">
        <v>14.3</v>
      </c>
      <c r="AC628" s="9">
        <v>19.5</v>
      </c>
      <c r="AD628" s="9">
        <v>1.3</v>
      </c>
      <c r="AE628" s="9">
        <v>0</v>
      </c>
      <c r="AF628" s="9">
        <v>47</v>
      </c>
      <c r="AG628" s="9">
        <v>12.3</v>
      </c>
      <c r="AH628" s="9">
        <v>0</v>
      </c>
      <c r="AI628" s="9">
        <v>0</v>
      </c>
      <c r="AJ628" s="9">
        <v>7.5</v>
      </c>
      <c r="AK628" s="9">
        <v>3</v>
      </c>
      <c r="AL628" s="9">
        <v>0</v>
      </c>
      <c r="AM628" s="9">
        <v>22.1</v>
      </c>
      <c r="AN628" s="9">
        <v>24</v>
      </c>
      <c r="AO628" s="9">
        <v>0</v>
      </c>
      <c r="AP628" s="9">
        <v>0</v>
      </c>
      <c r="AQ628" s="9">
        <v>24</v>
      </c>
      <c r="AR628" s="9">
        <v>0</v>
      </c>
      <c r="AS628" s="9">
        <v>39</v>
      </c>
      <c r="AT628" s="9">
        <v>0</v>
      </c>
      <c r="AU628" s="9">
        <v>0</v>
      </c>
      <c r="AV628" s="9">
        <v>0</v>
      </c>
      <c r="AW628" s="9">
        <v>0</v>
      </c>
      <c r="AX628" s="9">
        <v>0</v>
      </c>
      <c r="AY628" s="9">
        <v>0</v>
      </c>
      <c r="AZ628" s="9">
        <v>20.7</v>
      </c>
      <c r="BA628" s="9">
        <v>12</v>
      </c>
      <c r="BB628" s="9">
        <v>29.7</v>
      </c>
      <c r="BC628" s="9">
        <v>0</v>
      </c>
      <c r="BD628" s="9">
        <v>7.1999999999999993</v>
      </c>
      <c r="BE628" s="9">
        <v>1.2</v>
      </c>
      <c r="BF628" s="9">
        <v>5.5</v>
      </c>
      <c r="BG628" s="9">
        <v>0</v>
      </c>
      <c r="BH628" s="9">
        <v>0</v>
      </c>
      <c r="BI628" s="9">
        <v>0</v>
      </c>
      <c r="BJ628" s="9">
        <v>0</v>
      </c>
      <c r="BK628" s="277"/>
      <c r="BL628" s="61"/>
      <c r="BN628" s="265"/>
      <c r="BO628" s="61"/>
    </row>
    <row r="629" spans="1:67" ht="15.75">
      <c r="A629" s="276" t="s">
        <v>3615</v>
      </c>
      <c r="B629" s="3"/>
      <c r="C629" s="3"/>
      <c r="D629" s="32">
        <f t="shared" ref="D629:D660" si="19">SUM(E629:DZ629)</f>
        <v>659.1</v>
      </c>
      <c r="E629" s="9">
        <v>32</v>
      </c>
      <c r="F629" s="9">
        <v>14.3</v>
      </c>
      <c r="G629" s="9">
        <v>14.3</v>
      </c>
      <c r="H629" s="9">
        <v>0</v>
      </c>
      <c r="I629" s="9">
        <v>3.3000000000000003</v>
      </c>
      <c r="J629" s="9">
        <v>6.5</v>
      </c>
      <c r="K629" s="9">
        <v>0</v>
      </c>
      <c r="L629" s="9">
        <v>3.9000000000000004</v>
      </c>
      <c r="M629" s="9">
        <v>1.4</v>
      </c>
      <c r="N629" s="9">
        <v>0</v>
      </c>
      <c r="O629" s="9">
        <v>4.8</v>
      </c>
      <c r="P629" s="9">
        <v>57.1</v>
      </c>
      <c r="Q629" s="9">
        <v>16.5</v>
      </c>
      <c r="R629" s="9">
        <v>54.5</v>
      </c>
      <c r="S629" s="9">
        <v>22.5</v>
      </c>
      <c r="T629" s="9">
        <v>12</v>
      </c>
      <c r="U629" s="9">
        <v>0</v>
      </c>
      <c r="V629" s="9">
        <v>0</v>
      </c>
      <c r="W629" s="9">
        <v>1.5</v>
      </c>
      <c r="X629" s="9">
        <v>0</v>
      </c>
      <c r="Y629" s="9">
        <v>0</v>
      </c>
      <c r="Z629" s="9">
        <v>0</v>
      </c>
      <c r="AA629" s="9">
        <v>0</v>
      </c>
      <c r="AB629" s="9">
        <v>0</v>
      </c>
      <c r="AC629" s="9">
        <v>6.6000000000000005</v>
      </c>
      <c r="AD629" s="9">
        <v>0</v>
      </c>
      <c r="AE629" s="9">
        <v>7.5</v>
      </c>
      <c r="AF629" s="9">
        <v>0</v>
      </c>
      <c r="AG629" s="9">
        <v>7.5</v>
      </c>
      <c r="AH629" s="9">
        <v>0</v>
      </c>
      <c r="AI629" s="9">
        <v>0</v>
      </c>
      <c r="AJ629" s="9">
        <v>30</v>
      </c>
      <c r="AK629" s="9">
        <v>24.4</v>
      </c>
      <c r="AL629" s="9">
        <v>19.5</v>
      </c>
      <c r="AM629" s="9">
        <v>30</v>
      </c>
      <c r="AN629" s="9">
        <v>1.1000000000000001</v>
      </c>
      <c r="AO629" s="9">
        <v>0</v>
      </c>
      <c r="AP629" s="9">
        <v>24</v>
      </c>
      <c r="AQ629" s="9">
        <v>32.299999999999997</v>
      </c>
      <c r="AR629" s="9">
        <v>1.3</v>
      </c>
      <c r="AS629" s="9">
        <v>24</v>
      </c>
      <c r="AT629" s="9">
        <v>0</v>
      </c>
      <c r="AU629" s="9">
        <v>19.100000000000001</v>
      </c>
      <c r="AV629" s="9">
        <v>0</v>
      </c>
      <c r="AW629" s="9">
        <v>24</v>
      </c>
      <c r="AX629" s="9">
        <v>0</v>
      </c>
      <c r="AY629" s="9">
        <v>24</v>
      </c>
      <c r="AZ629" s="9">
        <v>41.2</v>
      </c>
      <c r="BA629" s="9">
        <v>0</v>
      </c>
      <c r="BB629" s="9">
        <v>0</v>
      </c>
      <c r="BC629" s="9">
        <v>0</v>
      </c>
      <c r="BD629" s="9">
        <v>25.4</v>
      </c>
      <c r="BE629" s="9">
        <v>30.8</v>
      </c>
      <c r="BF629" s="9">
        <v>16.5</v>
      </c>
      <c r="BG629" s="9">
        <v>25.3</v>
      </c>
      <c r="BH629" s="9">
        <v>0</v>
      </c>
      <c r="BI629" s="9">
        <v>0</v>
      </c>
      <c r="BJ629" s="9">
        <v>0</v>
      </c>
      <c r="BK629" s="276"/>
      <c r="BL629" s="61"/>
      <c r="BN629" s="265"/>
      <c r="BO629" s="61"/>
    </row>
    <row r="630" spans="1:67" ht="15.75">
      <c r="A630" s="106" t="s">
        <v>2718</v>
      </c>
      <c r="B630" s="3"/>
      <c r="C630" s="3"/>
      <c r="D630" s="32">
        <f t="shared" si="19"/>
        <v>633.59999999999991</v>
      </c>
      <c r="E630" s="9">
        <v>31</v>
      </c>
      <c r="F630" s="9">
        <v>20.399999999999999</v>
      </c>
      <c r="G630" s="9">
        <v>37.200000000000003</v>
      </c>
      <c r="H630" s="9">
        <v>0</v>
      </c>
      <c r="I630" s="9">
        <v>20.6</v>
      </c>
      <c r="J630" s="9">
        <v>6</v>
      </c>
      <c r="K630" s="9">
        <v>0</v>
      </c>
      <c r="L630" s="9">
        <v>4.1999999999999993</v>
      </c>
      <c r="M630" s="9">
        <v>1.2</v>
      </c>
      <c r="N630" s="9">
        <v>1.2</v>
      </c>
      <c r="O630" s="9">
        <v>6</v>
      </c>
      <c r="P630" s="9">
        <v>30.9</v>
      </c>
      <c r="Q630" s="9">
        <v>0</v>
      </c>
      <c r="R630" s="9">
        <v>6</v>
      </c>
      <c r="S630" s="9">
        <v>22</v>
      </c>
      <c r="T630" s="9">
        <v>22.5</v>
      </c>
      <c r="U630" s="9">
        <v>0</v>
      </c>
      <c r="V630" s="9">
        <v>2.4</v>
      </c>
      <c r="W630" s="9">
        <v>0</v>
      </c>
      <c r="X630" s="9">
        <v>40.5</v>
      </c>
      <c r="Y630" s="9">
        <v>0</v>
      </c>
      <c r="Z630" s="9">
        <v>0</v>
      </c>
      <c r="AA630" s="9">
        <v>0</v>
      </c>
      <c r="AB630" s="9">
        <v>0</v>
      </c>
      <c r="AC630" s="9">
        <v>0</v>
      </c>
      <c r="AD630" s="9">
        <v>0</v>
      </c>
      <c r="AE630" s="9">
        <v>0</v>
      </c>
      <c r="AF630" s="9">
        <v>2.2000000000000002</v>
      </c>
      <c r="AG630" s="9">
        <v>4.8</v>
      </c>
      <c r="AH630" s="9">
        <v>0</v>
      </c>
      <c r="AI630" s="9">
        <v>12.100000000000001</v>
      </c>
      <c r="AJ630" s="9">
        <v>0</v>
      </c>
      <c r="AK630" s="9">
        <v>0</v>
      </c>
      <c r="AL630" s="9">
        <v>43.2</v>
      </c>
      <c r="AM630" s="9">
        <v>15.399999999999999</v>
      </c>
      <c r="AN630" s="9">
        <v>15.399999999999999</v>
      </c>
      <c r="AO630" s="9">
        <v>0</v>
      </c>
      <c r="AP630" s="9">
        <v>30</v>
      </c>
      <c r="AQ630" s="9">
        <v>35.700000000000003</v>
      </c>
      <c r="AR630" s="9">
        <v>1.2</v>
      </c>
      <c r="AS630" s="9">
        <v>52.5</v>
      </c>
      <c r="AT630" s="9">
        <v>0</v>
      </c>
      <c r="AU630" s="9">
        <v>7</v>
      </c>
      <c r="AV630" s="9">
        <v>0</v>
      </c>
      <c r="AW630" s="9">
        <v>30</v>
      </c>
      <c r="AX630" s="9">
        <v>0</v>
      </c>
      <c r="AY630" s="9">
        <v>30</v>
      </c>
      <c r="AZ630" s="9">
        <v>0</v>
      </c>
      <c r="BA630" s="9">
        <v>26</v>
      </c>
      <c r="BB630" s="9">
        <v>6</v>
      </c>
      <c r="BC630" s="9">
        <v>0</v>
      </c>
      <c r="BD630" s="9">
        <v>1.2</v>
      </c>
      <c r="BE630" s="9">
        <v>29.5</v>
      </c>
      <c r="BF630" s="9">
        <v>0</v>
      </c>
      <c r="BG630" s="9">
        <v>5.5</v>
      </c>
      <c r="BH630" s="9">
        <v>0</v>
      </c>
      <c r="BI630" s="9">
        <v>14.3</v>
      </c>
      <c r="BJ630" s="9">
        <v>19.5</v>
      </c>
      <c r="BK630" s="106"/>
      <c r="BL630" s="61"/>
      <c r="BN630" s="265"/>
      <c r="BO630" s="61"/>
    </row>
    <row r="631" spans="1:67" ht="15.75">
      <c r="A631" s="106" t="s">
        <v>2199</v>
      </c>
      <c r="B631" s="3"/>
      <c r="C631" s="3"/>
      <c r="D631" s="32">
        <f t="shared" si="19"/>
        <v>526.65</v>
      </c>
      <c r="E631" s="9">
        <v>51</v>
      </c>
      <c r="F631" s="9">
        <v>38.25</v>
      </c>
      <c r="G631" s="9">
        <v>58.05</v>
      </c>
      <c r="H631" s="9">
        <v>0</v>
      </c>
      <c r="I631" s="9">
        <v>37.200000000000003</v>
      </c>
      <c r="J631" s="9">
        <v>12.75</v>
      </c>
      <c r="K631" s="9">
        <v>0</v>
      </c>
      <c r="L631" s="9">
        <v>4.5</v>
      </c>
      <c r="M631" s="9">
        <v>1.1000000000000001</v>
      </c>
      <c r="N631" s="9">
        <v>0</v>
      </c>
      <c r="O631" s="9">
        <v>0</v>
      </c>
      <c r="P631" s="9">
        <v>9</v>
      </c>
      <c r="Q631" s="9">
        <v>16</v>
      </c>
      <c r="R631" s="9">
        <v>22</v>
      </c>
      <c r="S631" s="9">
        <v>0</v>
      </c>
      <c r="T631" s="9">
        <v>0</v>
      </c>
      <c r="U631" s="9">
        <v>0</v>
      </c>
      <c r="V631" s="9">
        <v>0</v>
      </c>
      <c r="W631" s="9">
        <v>0</v>
      </c>
      <c r="X631" s="9">
        <v>0</v>
      </c>
      <c r="Y631" s="9">
        <v>0</v>
      </c>
      <c r="Z631" s="9">
        <v>0</v>
      </c>
      <c r="AA631" s="9">
        <v>2.4</v>
      </c>
      <c r="AB631" s="9">
        <v>0</v>
      </c>
      <c r="AC631" s="9">
        <v>1.4</v>
      </c>
      <c r="AD631" s="9">
        <v>0</v>
      </c>
      <c r="AE631" s="9">
        <v>0</v>
      </c>
      <c r="AF631" s="9">
        <v>0</v>
      </c>
      <c r="AG631" s="9">
        <v>0</v>
      </c>
      <c r="AH631" s="9">
        <v>26</v>
      </c>
      <c r="AI631" s="9">
        <v>0</v>
      </c>
      <c r="AJ631" s="9">
        <v>19.3</v>
      </c>
      <c r="AK631" s="9">
        <v>7.1999999999999993</v>
      </c>
      <c r="AL631" s="9">
        <v>47.8</v>
      </c>
      <c r="AM631" s="9">
        <v>0</v>
      </c>
      <c r="AN631" s="9">
        <v>14.3</v>
      </c>
      <c r="AO631" s="9">
        <v>9</v>
      </c>
      <c r="AP631" s="9">
        <v>0</v>
      </c>
      <c r="AQ631" s="9">
        <v>28.05</v>
      </c>
      <c r="AR631" s="9">
        <v>2.5499999999999998</v>
      </c>
      <c r="AS631" s="9">
        <v>21</v>
      </c>
      <c r="AT631" s="9">
        <v>0</v>
      </c>
      <c r="AU631" s="9">
        <v>0</v>
      </c>
      <c r="AV631" s="9">
        <v>0</v>
      </c>
      <c r="AW631" s="9">
        <v>6</v>
      </c>
      <c r="AX631" s="9">
        <v>3.5999999999999996</v>
      </c>
      <c r="AY631" s="9">
        <v>0</v>
      </c>
      <c r="AZ631" s="9">
        <v>24</v>
      </c>
      <c r="BA631" s="9">
        <v>49.5</v>
      </c>
      <c r="BB631" s="9">
        <v>2.4</v>
      </c>
      <c r="BC631" s="9">
        <v>0</v>
      </c>
      <c r="BD631" s="9">
        <v>1.1000000000000001</v>
      </c>
      <c r="BE631" s="9">
        <v>8.8000000000000007</v>
      </c>
      <c r="BF631" s="9">
        <v>0</v>
      </c>
      <c r="BG631" s="9">
        <v>2.4</v>
      </c>
      <c r="BH631" s="9">
        <v>0</v>
      </c>
      <c r="BI631" s="9">
        <v>0</v>
      </c>
      <c r="BJ631" s="9">
        <v>0</v>
      </c>
      <c r="BK631" s="106"/>
      <c r="BL631" s="61"/>
      <c r="BN631" s="265"/>
      <c r="BO631" s="61"/>
    </row>
    <row r="632" spans="1:67" ht="15.75">
      <c r="A632" s="277" t="s">
        <v>1668</v>
      </c>
      <c r="B632" s="3"/>
      <c r="C632" s="3"/>
      <c r="D632" s="32">
        <f t="shared" si="19"/>
        <v>439.9</v>
      </c>
      <c r="E632" s="9">
        <v>0</v>
      </c>
      <c r="F632" s="9">
        <v>0</v>
      </c>
      <c r="G632" s="9">
        <v>0</v>
      </c>
      <c r="H632" s="9">
        <v>0</v>
      </c>
      <c r="I632" s="9">
        <v>31.1</v>
      </c>
      <c r="J632" s="9">
        <v>0</v>
      </c>
      <c r="K632" s="9">
        <v>0</v>
      </c>
      <c r="L632" s="9">
        <v>0</v>
      </c>
      <c r="M632" s="9">
        <v>0</v>
      </c>
      <c r="N632" s="9">
        <v>0</v>
      </c>
      <c r="O632" s="9">
        <v>0</v>
      </c>
      <c r="P632" s="9">
        <v>2.8</v>
      </c>
      <c r="Q632" s="9">
        <v>0</v>
      </c>
      <c r="R632" s="9">
        <v>0</v>
      </c>
      <c r="S632" s="9">
        <v>5.5</v>
      </c>
      <c r="T632" s="9">
        <v>0</v>
      </c>
      <c r="U632" s="9">
        <v>0</v>
      </c>
      <c r="V632" s="9">
        <v>0</v>
      </c>
      <c r="W632" s="9">
        <v>0</v>
      </c>
      <c r="X632" s="9">
        <v>0</v>
      </c>
      <c r="Y632" s="9">
        <v>0</v>
      </c>
      <c r="Z632" s="9">
        <v>0</v>
      </c>
      <c r="AA632" s="9">
        <v>0</v>
      </c>
      <c r="AB632" s="9">
        <v>0</v>
      </c>
      <c r="AC632" s="9">
        <v>0</v>
      </c>
      <c r="AD632" s="9">
        <v>0</v>
      </c>
      <c r="AE632" s="9">
        <v>0</v>
      </c>
      <c r="AF632" s="9">
        <v>0</v>
      </c>
      <c r="AG632" s="9">
        <v>5.2</v>
      </c>
      <c r="AH632" s="9">
        <v>30</v>
      </c>
      <c r="AI632" s="9">
        <v>0</v>
      </c>
      <c r="AJ632" s="9">
        <v>0</v>
      </c>
      <c r="AK632" s="9">
        <v>14.3</v>
      </c>
      <c r="AL632" s="9">
        <v>45</v>
      </c>
      <c r="AM632" s="9">
        <v>18</v>
      </c>
      <c r="AN632" s="9">
        <v>12.5</v>
      </c>
      <c r="AO632" s="9">
        <v>0</v>
      </c>
      <c r="AP632" s="9">
        <v>16.5</v>
      </c>
      <c r="AQ632" s="9">
        <v>0</v>
      </c>
      <c r="AR632" s="9">
        <v>5.5</v>
      </c>
      <c r="AS632" s="9">
        <v>18</v>
      </c>
      <c r="AT632" s="9">
        <v>0</v>
      </c>
      <c r="AU632" s="9">
        <v>16.5</v>
      </c>
      <c r="AV632" s="9">
        <v>0</v>
      </c>
      <c r="AW632" s="9">
        <v>0</v>
      </c>
      <c r="AX632" s="9">
        <v>0</v>
      </c>
      <c r="AY632" s="9">
        <v>0</v>
      </c>
      <c r="AZ632" s="9">
        <v>44.3</v>
      </c>
      <c r="BA632" s="9">
        <v>22.5</v>
      </c>
      <c r="BB632" s="9">
        <v>0</v>
      </c>
      <c r="BC632" s="9">
        <v>0</v>
      </c>
      <c r="BD632" s="9">
        <v>26</v>
      </c>
      <c r="BE632" s="9">
        <v>0</v>
      </c>
      <c r="BF632" s="9">
        <v>28</v>
      </c>
      <c r="BG632" s="9">
        <v>8.3999999999999986</v>
      </c>
      <c r="BH632" s="9">
        <v>0</v>
      </c>
      <c r="BI632" s="9">
        <v>42.3</v>
      </c>
      <c r="BJ632" s="9">
        <v>47.5</v>
      </c>
      <c r="BK632" s="277"/>
      <c r="BL632" s="61"/>
      <c r="BN632" s="265"/>
      <c r="BO632" s="61"/>
    </row>
    <row r="633" spans="1:67" ht="15.75">
      <c r="A633" s="276" t="s">
        <v>3616</v>
      </c>
      <c r="B633" s="3"/>
      <c r="C633" s="3"/>
      <c r="D633" s="32">
        <f t="shared" si="19"/>
        <v>385.7</v>
      </c>
      <c r="E633" s="9">
        <v>4.8</v>
      </c>
      <c r="F633" s="9">
        <v>9</v>
      </c>
      <c r="G633" s="9">
        <v>30</v>
      </c>
      <c r="H633" s="9">
        <v>0</v>
      </c>
      <c r="I633" s="9">
        <v>0</v>
      </c>
      <c r="J633" s="9">
        <v>0</v>
      </c>
      <c r="K633" s="9">
        <v>0</v>
      </c>
      <c r="L633" s="9">
        <v>4.1999999999999993</v>
      </c>
      <c r="M633" s="9">
        <v>5.2</v>
      </c>
      <c r="N633" s="9">
        <v>2.2000000000000002</v>
      </c>
      <c r="O633" s="9">
        <v>21.6</v>
      </c>
      <c r="P633" s="9">
        <v>37.599999999999994</v>
      </c>
      <c r="Q633" s="9">
        <v>0</v>
      </c>
      <c r="R633" s="9">
        <v>30</v>
      </c>
      <c r="S633" s="9">
        <v>0</v>
      </c>
      <c r="T633" s="9">
        <v>0</v>
      </c>
      <c r="U633" s="9">
        <v>0</v>
      </c>
      <c r="V633" s="9">
        <v>0</v>
      </c>
      <c r="W633" s="9">
        <v>0</v>
      </c>
      <c r="X633" s="9">
        <v>0</v>
      </c>
      <c r="Y633" s="9">
        <v>0</v>
      </c>
      <c r="Z633" s="9">
        <v>0</v>
      </c>
      <c r="AA633" s="9">
        <v>0</v>
      </c>
      <c r="AB633" s="9">
        <v>0</v>
      </c>
      <c r="AC633" s="9">
        <v>0</v>
      </c>
      <c r="AD633" s="9">
        <v>0</v>
      </c>
      <c r="AE633" s="9">
        <v>0</v>
      </c>
      <c r="AF633" s="9">
        <v>21</v>
      </c>
      <c r="AG633" s="9">
        <v>0</v>
      </c>
      <c r="AH633" s="9">
        <v>2.2000000000000002</v>
      </c>
      <c r="AI633" s="9">
        <v>0</v>
      </c>
      <c r="AJ633" s="9">
        <v>1.3</v>
      </c>
      <c r="AK633" s="9">
        <v>7.8000000000000007</v>
      </c>
      <c r="AL633" s="9">
        <v>39</v>
      </c>
      <c r="AM633" s="9">
        <v>18</v>
      </c>
      <c r="AN633" s="9">
        <v>1.5</v>
      </c>
      <c r="AO633" s="9">
        <v>0</v>
      </c>
      <c r="AP633" s="9">
        <v>3.5999999999999996</v>
      </c>
      <c r="AQ633" s="9">
        <v>4.8</v>
      </c>
      <c r="AR633" s="9">
        <v>0</v>
      </c>
      <c r="AS633" s="9">
        <v>0</v>
      </c>
      <c r="AT633" s="9">
        <v>6.6000000000000005</v>
      </c>
      <c r="AU633" s="9">
        <v>0</v>
      </c>
      <c r="AV633" s="9">
        <v>0</v>
      </c>
      <c r="AW633" s="9">
        <v>1.2</v>
      </c>
      <c r="AX633" s="9">
        <v>0</v>
      </c>
      <c r="AY633" s="9">
        <v>0</v>
      </c>
      <c r="AZ633" s="9">
        <v>1.3</v>
      </c>
      <c r="BA633" s="9">
        <v>28</v>
      </c>
      <c r="BB633" s="9">
        <v>14</v>
      </c>
      <c r="BC633" s="9">
        <v>0</v>
      </c>
      <c r="BD633" s="9">
        <v>0</v>
      </c>
      <c r="BE633" s="9">
        <v>22</v>
      </c>
      <c r="BF633" s="9">
        <v>0</v>
      </c>
      <c r="BG633" s="9">
        <v>61</v>
      </c>
      <c r="BH633" s="9">
        <v>0</v>
      </c>
      <c r="BI633" s="9">
        <v>0</v>
      </c>
      <c r="BJ633" s="9">
        <v>7.8000000000000007</v>
      </c>
      <c r="BK633" s="276"/>
      <c r="BL633" s="61"/>
      <c r="BN633" s="265"/>
      <c r="BO633" s="61"/>
    </row>
    <row r="634" spans="1:67" ht="15.75">
      <c r="A634" s="276" t="s">
        <v>3617</v>
      </c>
      <c r="B634" s="3"/>
      <c r="C634" s="3"/>
      <c r="D634" s="32">
        <f t="shared" si="19"/>
        <v>438.20000000000005</v>
      </c>
      <c r="E634" s="9">
        <v>22</v>
      </c>
      <c r="F634" s="9">
        <v>20.900000000000002</v>
      </c>
      <c r="G634" s="9">
        <v>16.3</v>
      </c>
      <c r="H634" s="9">
        <v>0</v>
      </c>
      <c r="I634" s="9">
        <v>27</v>
      </c>
      <c r="J634" s="9">
        <v>5.5</v>
      </c>
      <c r="K634" s="9">
        <v>0</v>
      </c>
      <c r="L634" s="9">
        <v>4.1999999999999993</v>
      </c>
      <c r="M634" s="9">
        <v>0</v>
      </c>
      <c r="N634" s="9">
        <v>0</v>
      </c>
      <c r="O634" s="9">
        <v>0</v>
      </c>
      <c r="P634" s="9">
        <v>8.3999999999999986</v>
      </c>
      <c r="Q634" s="9">
        <v>6.6000000000000005</v>
      </c>
      <c r="R634" s="9">
        <v>5.2</v>
      </c>
      <c r="S634" s="9">
        <v>31.6</v>
      </c>
      <c r="T634" s="9">
        <v>13.700000000000001</v>
      </c>
      <c r="U634" s="9">
        <v>0</v>
      </c>
      <c r="V634" s="9">
        <v>22.5</v>
      </c>
      <c r="W634" s="9">
        <v>1.3</v>
      </c>
      <c r="X634" s="9">
        <v>1.5</v>
      </c>
      <c r="Y634" s="9">
        <v>0</v>
      </c>
      <c r="Z634" s="9">
        <v>0</v>
      </c>
      <c r="AA634" s="9">
        <v>0</v>
      </c>
      <c r="AB634" s="9">
        <v>0</v>
      </c>
      <c r="AC634" s="9">
        <v>8.5</v>
      </c>
      <c r="AD634" s="9">
        <v>0</v>
      </c>
      <c r="AE634" s="9">
        <v>6.5</v>
      </c>
      <c r="AF634" s="9">
        <v>0</v>
      </c>
      <c r="AG634" s="9">
        <v>10.7</v>
      </c>
      <c r="AH634" s="9">
        <v>0</v>
      </c>
      <c r="AI634" s="9">
        <v>0</v>
      </c>
      <c r="AJ634" s="9">
        <v>10.9</v>
      </c>
      <c r="AK634" s="9">
        <v>7.8000000000000007</v>
      </c>
      <c r="AL634" s="9">
        <v>25.5</v>
      </c>
      <c r="AM634" s="9">
        <v>25.5</v>
      </c>
      <c r="AN634" s="9">
        <v>12.100000000000001</v>
      </c>
      <c r="AO634" s="9">
        <v>0</v>
      </c>
      <c r="AP634" s="9">
        <v>0</v>
      </c>
      <c r="AQ634" s="9">
        <v>12.100000000000001</v>
      </c>
      <c r="AR634" s="9">
        <v>1.1000000000000001</v>
      </c>
      <c r="AS634" s="9">
        <v>15.399999999999999</v>
      </c>
      <c r="AT634" s="9">
        <v>0</v>
      </c>
      <c r="AU634" s="9">
        <v>5.5</v>
      </c>
      <c r="AV634" s="9">
        <v>0</v>
      </c>
      <c r="AW634" s="9">
        <v>0</v>
      </c>
      <c r="AX634" s="9">
        <v>0</v>
      </c>
      <c r="AY634" s="9">
        <v>0</v>
      </c>
      <c r="AZ634" s="9">
        <v>3.9000000000000004</v>
      </c>
      <c r="BA634" s="9">
        <v>26</v>
      </c>
      <c r="BB634" s="9">
        <v>0</v>
      </c>
      <c r="BC634" s="9">
        <v>0</v>
      </c>
      <c r="BD634" s="9">
        <v>0</v>
      </c>
      <c r="BE634" s="9">
        <v>28</v>
      </c>
      <c r="BF634" s="9">
        <v>26</v>
      </c>
      <c r="BG634" s="9">
        <v>0</v>
      </c>
      <c r="BH634" s="9">
        <v>0</v>
      </c>
      <c r="BI634" s="9">
        <v>26</v>
      </c>
      <c r="BJ634" s="9">
        <v>0</v>
      </c>
      <c r="BK634" s="276"/>
      <c r="BL634" s="61"/>
      <c r="BN634" s="265"/>
      <c r="BO634" s="61"/>
    </row>
    <row r="635" spans="1:67" ht="15.75">
      <c r="A635" s="106" t="s">
        <v>667</v>
      </c>
      <c r="B635" s="3"/>
      <c r="C635" s="3"/>
      <c r="D635" s="32">
        <f t="shared" si="19"/>
        <v>596</v>
      </c>
      <c r="E635" s="9">
        <v>26</v>
      </c>
      <c r="F635" s="9">
        <v>18.8</v>
      </c>
      <c r="G635" s="9">
        <v>14.3</v>
      </c>
      <c r="H635" s="9">
        <v>0</v>
      </c>
      <c r="I635" s="9">
        <v>9</v>
      </c>
      <c r="J635" s="9">
        <v>6.5</v>
      </c>
      <c r="K635" s="9">
        <v>0</v>
      </c>
      <c r="L635" s="9">
        <v>3.5999999999999996</v>
      </c>
      <c r="M635" s="9">
        <v>1.4</v>
      </c>
      <c r="N635" s="9">
        <v>0</v>
      </c>
      <c r="O635" s="9">
        <v>4.8</v>
      </c>
      <c r="P635" s="9">
        <v>28.2</v>
      </c>
      <c r="Q635" s="9">
        <v>3.9000000000000004</v>
      </c>
      <c r="R635" s="9">
        <v>22</v>
      </c>
      <c r="S635" s="9">
        <v>24</v>
      </c>
      <c r="T635" s="9">
        <v>0</v>
      </c>
      <c r="U635" s="9">
        <v>7.5</v>
      </c>
      <c r="V635" s="9">
        <v>0</v>
      </c>
      <c r="W635" s="9">
        <v>2.8</v>
      </c>
      <c r="X635" s="9">
        <v>2.4</v>
      </c>
      <c r="Y635" s="9">
        <v>20.2</v>
      </c>
      <c r="Z635" s="9">
        <v>0</v>
      </c>
      <c r="AA635" s="9">
        <v>7.1999999999999993</v>
      </c>
      <c r="AB635" s="9">
        <v>0</v>
      </c>
      <c r="AC635" s="9">
        <v>1.5</v>
      </c>
      <c r="AD635" s="9">
        <v>0</v>
      </c>
      <c r="AE635" s="9">
        <v>0</v>
      </c>
      <c r="AF635" s="9">
        <v>5.5</v>
      </c>
      <c r="AG635" s="9">
        <v>0</v>
      </c>
      <c r="AH635" s="9">
        <v>28.4</v>
      </c>
      <c r="AI635" s="9">
        <v>0</v>
      </c>
      <c r="AJ635" s="9">
        <v>0</v>
      </c>
      <c r="AK635" s="9">
        <v>0</v>
      </c>
      <c r="AL635" s="9">
        <v>32.700000000000003</v>
      </c>
      <c r="AM635" s="9">
        <v>18</v>
      </c>
      <c r="AN635" s="9">
        <v>0</v>
      </c>
      <c r="AO635" s="9">
        <v>0</v>
      </c>
      <c r="AP635" s="9">
        <v>24</v>
      </c>
      <c r="AQ635" s="9">
        <v>32.299999999999997</v>
      </c>
      <c r="AR635" s="9">
        <v>1.3</v>
      </c>
      <c r="AS635" s="9">
        <v>43.5</v>
      </c>
      <c r="AT635" s="9">
        <v>6</v>
      </c>
      <c r="AU635" s="9">
        <v>6.5</v>
      </c>
      <c r="AV635" s="9">
        <v>0</v>
      </c>
      <c r="AW635" s="9">
        <v>36</v>
      </c>
      <c r="AX635" s="9">
        <v>16.5</v>
      </c>
      <c r="AY635" s="9">
        <v>24</v>
      </c>
      <c r="AZ635" s="9">
        <v>30</v>
      </c>
      <c r="BA635" s="9">
        <v>55.2</v>
      </c>
      <c r="BB635" s="9">
        <v>6.6000000000000005</v>
      </c>
      <c r="BC635" s="9">
        <v>7.5</v>
      </c>
      <c r="BD635" s="9">
        <v>1.4</v>
      </c>
      <c r="BE635" s="9">
        <v>0</v>
      </c>
      <c r="BF635" s="9">
        <v>0</v>
      </c>
      <c r="BG635" s="9">
        <v>0</v>
      </c>
      <c r="BH635" s="9">
        <v>16.5</v>
      </c>
      <c r="BI635" s="9">
        <v>0</v>
      </c>
      <c r="BJ635" s="9">
        <v>0</v>
      </c>
      <c r="BK635" s="106"/>
      <c r="BL635" s="61"/>
      <c r="BN635" s="265"/>
      <c r="BO635" s="61"/>
    </row>
    <row r="636" spans="1:67" ht="15.75">
      <c r="A636" s="106" t="s">
        <v>2198</v>
      </c>
      <c r="B636" s="3"/>
      <c r="C636" s="3"/>
      <c r="D636" s="32">
        <f t="shared" si="19"/>
        <v>513.85000000000014</v>
      </c>
      <c r="E636" s="9">
        <v>51</v>
      </c>
      <c r="F636" s="9">
        <v>50.95000000000001</v>
      </c>
      <c r="G636" s="9">
        <v>54.05</v>
      </c>
      <c r="H636" s="9">
        <v>8.8000000000000007</v>
      </c>
      <c r="I636" s="9">
        <v>16.5</v>
      </c>
      <c r="J636" s="9">
        <v>12.75</v>
      </c>
      <c r="K636" s="9">
        <v>0</v>
      </c>
      <c r="L636" s="9">
        <v>0</v>
      </c>
      <c r="M636" s="9">
        <v>2.2000000000000002</v>
      </c>
      <c r="N636" s="9">
        <v>0</v>
      </c>
      <c r="O636" s="9">
        <v>0</v>
      </c>
      <c r="P636" s="9">
        <v>0</v>
      </c>
      <c r="Q636" s="9">
        <v>7.8000000000000007</v>
      </c>
      <c r="R636" s="9">
        <v>0</v>
      </c>
      <c r="S636" s="9">
        <v>0</v>
      </c>
      <c r="T636" s="9">
        <v>0</v>
      </c>
      <c r="U636" s="9">
        <v>0</v>
      </c>
      <c r="V636" s="9">
        <v>0</v>
      </c>
      <c r="W636" s="9">
        <v>0</v>
      </c>
      <c r="X636" s="9">
        <v>0</v>
      </c>
      <c r="Y636" s="9">
        <v>0</v>
      </c>
      <c r="Z636" s="9">
        <v>0</v>
      </c>
      <c r="AA636" s="9">
        <v>3</v>
      </c>
      <c r="AB636" s="9">
        <v>0</v>
      </c>
      <c r="AC636" s="9">
        <v>1.5</v>
      </c>
      <c r="AD636" s="9">
        <v>0</v>
      </c>
      <c r="AE636" s="9">
        <v>0</v>
      </c>
      <c r="AF636" s="9">
        <v>6</v>
      </c>
      <c r="AG636" s="9">
        <v>0</v>
      </c>
      <c r="AH636" s="9">
        <v>44.5</v>
      </c>
      <c r="AI636" s="9">
        <v>0</v>
      </c>
      <c r="AJ636" s="9">
        <v>1.5</v>
      </c>
      <c r="AK636" s="9">
        <v>6.6000000000000005</v>
      </c>
      <c r="AL636" s="9">
        <v>36.799999999999997</v>
      </c>
      <c r="AM636" s="9">
        <v>0</v>
      </c>
      <c r="AN636" s="9">
        <v>30.5</v>
      </c>
      <c r="AO636" s="9">
        <v>8.3999999999999986</v>
      </c>
      <c r="AP636" s="9">
        <v>14.3</v>
      </c>
      <c r="AQ636" s="9">
        <v>28.05</v>
      </c>
      <c r="AR636" s="9">
        <v>2.5499999999999998</v>
      </c>
      <c r="AS636" s="9">
        <v>19.5</v>
      </c>
      <c r="AT636" s="9">
        <v>0</v>
      </c>
      <c r="AU636" s="9">
        <v>0</v>
      </c>
      <c r="AV636" s="9">
        <v>0</v>
      </c>
      <c r="AW636" s="9">
        <v>15.1</v>
      </c>
      <c r="AX636" s="9">
        <v>3.3000000000000003</v>
      </c>
      <c r="AY636" s="9">
        <v>0</v>
      </c>
      <c r="AZ636" s="9">
        <v>0</v>
      </c>
      <c r="BA636" s="9">
        <v>45</v>
      </c>
      <c r="BB636" s="9">
        <v>3</v>
      </c>
      <c r="BC636" s="9">
        <v>6</v>
      </c>
      <c r="BD636" s="9">
        <v>0</v>
      </c>
      <c r="BE636" s="9">
        <v>0</v>
      </c>
      <c r="BF636" s="9">
        <v>0</v>
      </c>
      <c r="BG636" s="9">
        <v>3</v>
      </c>
      <c r="BH636" s="9">
        <v>0</v>
      </c>
      <c r="BI636" s="9">
        <v>13.2</v>
      </c>
      <c r="BJ636" s="9">
        <v>18</v>
      </c>
      <c r="BK636" s="106"/>
      <c r="BL636" s="61"/>
      <c r="BN636" s="265"/>
      <c r="BO636" s="61"/>
    </row>
    <row r="637" spans="1:67" ht="15.75">
      <c r="A637" s="106" t="s">
        <v>2205</v>
      </c>
      <c r="B637" s="3"/>
      <c r="C637" s="3"/>
      <c r="D637" s="32">
        <f t="shared" si="19"/>
        <v>533.45000000000005</v>
      </c>
      <c r="E637" s="9">
        <v>1.4</v>
      </c>
      <c r="F637" s="9">
        <v>3.3000000000000003</v>
      </c>
      <c r="G637" s="9">
        <v>0</v>
      </c>
      <c r="H637" s="9">
        <v>0</v>
      </c>
      <c r="I637" s="9">
        <v>16.5</v>
      </c>
      <c r="J637" s="9">
        <v>0</v>
      </c>
      <c r="K637" s="9">
        <v>0</v>
      </c>
      <c r="L637" s="9">
        <v>0</v>
      </c>
      <c r="M637" s="9">
        <v>1.3</v>
      </c>
      <c r="N637" s="9">
        <v>22.3</v>
      </c>
      <c r="O637" s="9">
        <v>0</v>
      </c>
      <c r="P637" s="9">
        <v>0</v>
      </c>
      <c r="Q637" s="9">
        <v>0</v>
      </c>
      <c r="R637" s="9">
        <v>47.7</v>
      </c>
      <c r="S637" s="9">
        <v>4.1999999999999993</v>
      </c>
      <c r="T637" s="9">
        <v>19.5</v>
      </c>
      <c r="U637" s="9">
        <v>0</v>
      </c>
      <c r="V637" s="9">
        <v>10.999999999999998</v>
      </c>
      <c r="W637" s="9">
        <v>26.9</v>
      </c>
      <c r="X637" s="9">
        <v>33</v>
      </c>
      <c r="Y637" s="9">
        <v>0</v>
      </c>
      <c r="Z637" s="9">
        <v>0</v>
      </c>
      <c r="AA637" s="9">
        <v>12.100000000000001</v>
      </c>
      <c r="AB637" s="9">
        <v>0</v>
      </c>
      <c r="AC637" s="9">
        <v>0</v>
      </c>
      <c r="AD637" s="9">
        <v>0</v>
      </c>
      <c r="AE637" s="9">
        <v>1.1000000000000001</v>
      </c>
      <c r="AF637" s="9">
        <v>0</v>
      </c>
      <c r="AG637" s="9">
        <v>11.2</v>
      </c>
      <c r="AH637" s="9">
        <v>6.6000000000000005</v>
      </c>
      <c r="AI637" s="9">
        <v>0</v>
      </c>
      <c r="AJ637" s="9">
        <v>0</v>
      </c>
      <c r="AK637" s="9">
        <v>12.599999999999998</v>
      </c>
      <c r="AL637" s="9">
        <v>35.950000000000003</v>
      </c>
      <c r="AM637" s="9">
        <v>22.1</v>
      </c>
      <c r="AN637" s="9">
        <v>22</v>
      </c>
      <c r="AO637" s="9">
        <v>0</v>
      </c>
      <c r="AP637" s="9">
        <v>0</v>
      </c>
      <c r="AQ637" s="9">
        <v>0</v>
      </c>
      <c r="AR637" s="9">
        <v>0</v>
      </c>
      <c r="AS637" s="9">
        <v>0</v>
      </c>
      <c r="AT637" s="9">
        <v>0</v>
      </c>
      <c r="AU637" s="9">
        <v>4.4000000000000004</v>
      </c>
      <c r="AV637" s="9">
        <v>24</v>
      </c>
      <c r="AW637" s="9">
        <v>8.8000000000000007</v>
      </c>
      <c r="AX637" s="9">
        <v>8.8000000000000007</v>
      </c>
      <c r="AY637" s="9">
        <v>0</v>
      </c>
      <c r="AZ637" s="9">
        <v>40.5</v>
      </c>
      <c r="BA637" s="9">
        <v>30</v>
      </c>
      <c r="BB637" s="9">
        <v>23</v>
      </c>
      <c r="BC637" s="9">
        <v>5.5</v>
      </c>
      <c r="BD637" s="9">
        <v>1.3</v>
      </c>
      <c r="BE637" s="9">
        <v>28</v>
      </c>
      <c r="BF637" s="9">
        <v>6</v>
      </c>
      <c r="BG637" s="9">
        <v>0</v>
      </c>
      <c r="BH637" s="9">
        <v>0</v>
      </c>
      <c r="BI637" s="9">
        <v>15.399999999999999</v>
      </c>
      <c r="BJ637" s="9">
        <v>27</v>
      </c>
      <c r="BK637" s="106"/>
      <c r="BL637" s="61"/>
      <c r="BN637" s="265"/>
      <c r="BO637" s="61"/>
    </row>
    <row r="638" spans="1:67" ht="15.75">
      <c r="A638" s="106" t="s">
        <v>668</v>
      </c>
      <c r="B638" s="3"/>
      <c r="C638" s="3"/>
      <c r="D638" s="32">
        <f t="shared" si="19"/>
        <v>990.8499999999998</v>
      </c>
      <c r="E638" s="9">
        <v>7.7</v>
      </c>
      <c r="F638" s="9">
        <v>22</v>
      </c>
      <c r="G638" s="9">
        <v>6.6000000000000005</v>
      </c>
      <c r="H638" s="9">
        <v>8.8000000000000007</v>
      </c>
      <c r="I638" s="9">
        <v>62.1</v>
      </c>
      <c r="J638" s="9">
        <v>3.3000000000000003</v>
      </c>
      <c r="K638" s="9">
        <v>0</v>
      </c>
      <c r="L638" s="9">
        <v>0</v>
      </c>
      <c r="M638" s="9">
        <v>52.5</v>
      </c>
      <c r="N638" s="9">
        <v>28.5</v>
      </c>
      <c r="O638" s="9">
        <v>4.4000000000000004</v>
      </c>
      <c r="P638" s="9">
        <v>16.5</v>
      </c>
      <c r="Q638" s="9">
        <v>0</v>
      </c>
      <c r="R638" s="9">
        <v>16.5</v>
      </c>
      <c r="S638" s="9">
        <v>34.6</v>
      </c>
      <c r="T638" s="9">
        <v>0</v>
      </c>
      <c r="U638" s="9">
        <v>0</v>
      </c>
      <c r="V638" s="9">
        <v>0</v>
      </c>
      <c r="W638" s="9">
        <v>8</v>
      </c>
      <c r="X638" s="9">
        <v>25.2</v>
      </c>
      <c r="Y638" s="9">
        <v>5.9</v>
      </c>
      <c r="Z638" s="9">
        <v>0</v>
      </c>
      <c r="AA638" s="9">
        <v>22.7</v>
      </c>
      <c r="AB638" s="9">
        <v>0</v>
      </c>
      <c r="AC638" s="9">
        <v>0</v>
      </c>
      <c r="AD638" s="9">
        <v>0</v>
      </c>
      <c r="AE638" s="9">
        <v>1.3</v>
      </c>
      <c r="AF638" s="9">
        <v>8.8000000000000007</v>
      </c>
      <c r="AG638" s="9">
        <v>0</v>
      </c>
      <c r="AH638" s="9">
        <v>63.3</v>
      </c>
      <c r="AI638" s="9">
        <v>0</v>
      </c>
      <c r="AJ638" s="9">
        <v>61.4</v>
      </c>
      <c r="AK638" s="9">
        <v>22.8</v>
      </c>
      <c r="AL638" s="9">
        <v>22.5</v>
      </c>
      <c r="AM638" s="9">
        <v>53.35</v>
      </c>
      <c r="AN638" s="9">
        <v>1.3</v>
      </c>
      <c r="AO638" s="9">
        <v>0</v>
      </c>
      <c r="AP638" s="9">
        <v>22</v>
      </c>
      <c r="AQ638" s="9">
        <v>16.5</v>
      </c>
      <c r="AR638" s="9">
        <v>0</v>
      </c>
      <c r="AS638" s="9">
        <v>22</v>
      </c>
      <c r="AT638" s="9">
        <v>20.7</v>
      </c>
      <c r="AU638" s="9">
        <v>11.8</v>
      </c>
      <c r="AV638" s="9">
        <v>0</v>
      </c>
      <c r="AW638" s="9">
        <v>22</v>
      </c>
      <c r="AX638" s="9">
        <v>0</v>
      </c>
      <c r="AY638" s="9">
        <v>22</v>
      </c>
      <c r="AZ638" s="9">
        <v>69.300000000000011</v>
      </c>
      <c r="BA638" s="9">
        <v>78.3</v>
      </c>
      <c r="BB638" s="9">
        <v>46.8</v>
      </c>
      <c r="BC638" s="9">
        <v>0</v>
      </c>
      <c r="BD638" s="9">
        <v>24</v>
      </c>
      <c r="BE638" s="9">
        <v>8.8000000000000007</v>
      </c>
      <c r="BF638" s="9">
        <v>0</v>
      </c>
      <c r="BG638" s="9">
        <v>59.4</v>
      </c>
      <c r="BH638" s="9">
        <v>0</v>
      </c>
      <c r="BI638" s="9">
        <v>0</v>
      </c>
      <c r="BJ638" s="9">
        <v>7.1999999999999993</v>
      </c>
      <c r="BK638" s="106"/>
      <c r="BL638" s="61"/>
      <c r="BN638" s="265"/>
      <c r="BO638" s="61"/>
    </row>
    <row r="639" spans="1:67" ht="15.75">
      <c r="A639" s="106" t="s">
        <v>3618</v>
      </c>
      <c r="B639" s="3"/>
      <c r="C639" s="3"/>
      <c r="D639" s="32">
        <f t="shared" si="19"/>
        <v>595.9</v>
      </c>
      <c r="E639" s="9">
        <v>0</v>
      </c>
      <c r="F639" s="9">
        <v>0</v>
      </c>
      <c r="G639" s="9">
        <v>0</v>
      </c>
      <c r="H639" s="9">
        <v>26.4</v>
      </c>
      <c r="I639" s="9">
        <v>43.400000000000006</v>
      </c>
      <c r="J639" s="9">
        <v>0</v>
      </c>
      <c r="K639" s="9">
        <v>0</v>
      </c>
      <c r="L639" s="9">
        <v>3.9000000000000004</v>
      </c>
      <c r="M639" s="9">
        <v>0</v>
      </c>
      <c r="N639" s="9">
        <v>0</v>
      </c>
      <c r="O639" s="9">
        <v>0</v>
      </c>
      <c r="P639" s="9">
        <v>7.8000000000000007</v>
      </c>
      <c r="Q639" s="9">
        <v>0</v>
      </c>
      <c r="R639" s="9">
        <v>22.5</v>
      </c>
      <c r="S639" s="9">
        <v>15.399999999999999</v>
      </c>
      <c r="T639" s="9">
        <v>7.1999999999999993</v>
      </c>
      <c r="U639" s="9">
        <v>0</v>
      </c>
      <c r="V639" s="9">
        <v>16.5</v>
      </c>
      <c r="W639" s="9">
        <v>4.8</v>
      </c>
      <c r="X639" s="9">
        <v>22.5</v>
      </c>
      <c r="Y639" s="9">
        <v>0</v>
      </c>
      <c r="Z639" s="9">
        <v>0</v>
      </c>
      <c r="AA639" s="9">
        <v>15.399999999999999</v>
      </c>
      <c r="AB639" s="9">
        <v>0</v>
      </c>
      <c r="AC639" s="9">
        <v>0</v>
      </c>
      <c r="AD639" s="9">
        <v>0</v>
      </c>
      <c r="AE639" s="9">
        <v>1.2</v>
      </c>
      <c r="AF639" s="9">
        <v>0</v>
      </c>
      <c r="AG639" s="9">
        <v>0</v>
      </c>
      <c r="AH639" s="9">
        <v>29</v>
      </c>
      <c r="AI639" s="9">
        <v>0</v>
      </c>
      <c r="AJ639" s="9">
        <v>26</v>
      </c>
      <c r="AK639" s="9">
        <v>14.3</v>
      </c>
      <c r="AL639" s="9">
        <v>57.2</v>
      </c>
      <c r="AM639" s="9">
        <v>45.4</v>
      </c>
      <c r="AN639" s="9">
        <v>13.2</v>
      </c>
      <c r="AO639" s="9">
        <v>0</v>
      </c>
      <c r="AP639" s="9">
        <v>0</v>
      </c>
      <c r="AQ639" s="9">
        <v>0</v>
      </c>
      <c r="AR639" s="9">
        <v>0</v>
      </c>
      <c r="AS639" s="9">
        <v>0</v>
      </c>
      <c r="AT639" s="9">
        <v>0</v>
      </c>
      <c r="AU639" s="9">
        <v>4.8</v>
      </c>
      <c r="AV639" s="9">
        <v>0</v>
      </c>
      <c r="AW639" s="9">
        <v>0</v>
      </c>
      <c r="AX639" s="9">
        <v>0</v>
      </c>
      <c r="AY639" s="9">
        <v>0</v>
      </c>
      <c r="AZ639" s="9">
        <v>39.5</v>
      </c>
      <c r="BA639" s="9">
        <v>30</v>
      </c>
      <c r="BB639" s="9">
        <v>39.700000000000003</v>
      </c>
      <c r="BC639" s="9">
        <v>0</v>
      </c>
      <c r="BD639" s="9">
        <v>35</v>
      </c>
      <c r="BE639" s="9">
        <v>48.6</v>
      </c>
      <c r="BF639" s="9">
        <v>0</v>
      </c>
      <c r="BG639" s="9">
        <v>26.2</v>
      </c>
      <c r="BH639" s="9">
        <v>0</v>
      </c>
      <c r="BI639" s="9">
        <v>0</v>
      </c>
      <c r="BJ639" s="9">
        <v>0</v>
      </c>
      <c r="BK639" s="106"/>
      <c r="BL639" s="61"/>
      <c r="BN639" s="265"/>
      <c r="BO639" s="61"/>
    </row>
    <row r="640" spans="1:67" ht="15.75">
      <c r="A640" s="277" t="s">
        <v>23</v>
      </c>
      <c r="B640" s="3"/>
      <c r="C640" s="3"/>
      <c r="D640" s="32">
        <f t="shared" si="19"/>
        <v>533</v>
      </c>
      <c r="E640" s="9">
        <v>11.2</v>
      </c>
      <c r="F640" s="9">
        <v>6.5</v>
      </c>
      <c r="G640" s="9">
        <v>3.5999999999999996</v>
      </c>
      <c r="H640" s="9">
        <v>45.4</v>
      </c>
      <c r="I640" s="9">
        <v>6</v>
      </c>
      <c r="J640" s="9">
        <v>0</v>
      </c>
      <c r="K640" s="9">
        <v>0</v>
      </c>
      <c r="L640" s="9">
        <v>0</v>
      </c>
      <c r="M640" s="9">
        <v>2.6</v>
      </c>
      <c r="N640" s="9">
        <v>36.5</v>
      </c>
      <c r="O640" s="9">
        <v>7.1999999999999993</v>
      </c>
      <c r="P640" s="9">
        <v>0</v>
      </c>
      <c r="Q640" s="9">
        <v>4.5</v>
      </c>
      <c r="R640" s="9">
        <v>46.6</v>
      </c>
      <c r="S640" s="9">
        <v>0</v>
      </c>
      <c r="T640" s="9">
        <v>19.5</v>
      </c>
      <c r="U640" s="9">
        <v>0</v>
      </c>
      <c r="V640" s="9">
        <v>20.6</v>
      </c>
      <c r="W640" s="9">
        <v>0</v>
      </c>
      <c r="X640" s="9">
        <v>39.299999999999997</v>
      </c>
      <c r="Y640" s="9">
        <v>0</v>
      </c>
      <c r="Z640" s="9">
        <v>0</v>
      </c>
      <c r="AA640" s="9">
        <v>0</v>
      </c>
      <c r="AB640" s="9">
        <v>5.5</v>
      </c>
      <c r="AC640" s="9">
        <v>9</v>
      </c>
      <c r="AD640" s="9">
        <v>0</v>
      </c>
      <c r="AE640" s="9">
        <v>8.8000000000000007</v>
      </c>
      <c r="AF640" s="9">
        <v>0</v>
      </c>
      <c r="AG640" s="9">
        <v>15.700000000000001</v>
      </c>
      <c r="AH640" s="9">
        <v>19.5</v>
      </c>
      <c r="AI640" s="9">
        <v>0</v>
      </c>
      <c r="AJ640" s="9">
        <v>8.8000000000000007</v>
      </c>
      <c r="AK640" s="9">
        <v>0</v>
      </c>
      <c r="AL640" s="9">
        <v>11.2</v>
      </c>
      <c r="AM640" s="9">
        <v>23.9</v>
      </c>
      <c r="AN640" s="9">
        <v>17.8</v>
      </c>
      <c r="AO640" s="9">
        <v>11.2</v>
      </c>
      <c r="AP640" s="9">
        <v>0</v>
      </c>
      <c r="AQ640" s="9">
        <v>5.5</v>
      </c>
      <c r="AR640" s="9">
        <v>0</v>
      </c>
      <c r="AS640" s="9">
        <v>31.2</v>
      </c>
      <c r="AT640" s="9">
        <v>5.5</v>
      </c>
      <c r="AU640" s="9">
        <v>26</v>
      </c>
      <c r="AV640" s="9">
        <v>0</v>
      </c>
      <c r="AW640" s="9">
        <v>10.600000000000001</v>
      </c>
      <c r="AX640" s="9">
        <v>0</v>
      </c>
      <c r="AY640" s="9">
        <v>0</v>
      </c>
      <c r="AZ640" s="9">
        <v>2.6</v>
      </c>
      <c r="BA640" s="9">
        <v>14.3</v>
      </c>
      <c r="BB640" s="9">
        <v>6.5</v>
      </c>
      <c r="BC640" s="9">
        <v>0</v>
      </c>
      <c r="BD640" s="9">
        <v>3</v>
      </c>
      <c r="BE640" s="9">
        <v>4.4000000000000004</v>
      </c>
      <c r="BF640" s="9">
        <v>0</v>
      </c>
      <c r="BG640" s="9">
        <v>17.3</v>
      </c>
      <c r="BH640" s="9">
        <v>18.7</v>
      </c>
      <c r="BI640" s="9">
        <v>6.5</v>
      </c>
      <c r="BJ640" s="9">
        <v>0</v>
      </c>
      <c r="BK640" s="277"/>
      <c r="BL640" s="61"/>
      <c r="BN640" s="265"/>
      <c r="BO640" s="61"/>
    </row>
    <row r="641" spans="1:67" ht="15.75">
      <c r="A641" s="277" t="s">
        <v>25</v>
      </c>
      <c r="B641" s="3"/>
      <c r="C641" s="3"/>
      <c r="D641" s="32">
        <f t="shared" si="19"/>
        <v>588.50000000000011</v>
      </c>
      <c r="E641" s="9">
        <v>28</v>
      </c>
      <c r="F641" s="9">
        <v>19.3</v>
      </c>
      <c r="G641" s="9">
        <v>36.1</v>
      </c>
      <c r="H641" s="9">
        <v>28</v>
      </c>
      <c r="I641" s="9">
        <v>22.5</v>
      </c>
      <c r="J641" s="9">
        <v>5.5</v>
      </c>
      <c r="K641" s="9">
        <v>0</v>
      </c>
      <c r="L641" s="9">
        <v>4.1999999999999993</v>
      </c>
      <c r="M641" s="9">
        <v>0</v>
      </c>
      <c r="N641" s="9">
        <v>0</v>
      </c>
      <c r="O641" s="9">
        <v>27.2</v>
      </c>
      <c r="P641" s="9">
        <v>27.9</v>
      </c>
      <c r="Q641" s="9">
        <v>0</v>
      </c>
      <c r="R641" s="9">
        <v>0</v>
      </c>
      <c r="S641" s="9">
        <v>0</v>
      </c>
      <c r="T641" s="9">
        <v>0</v>
      </c>
      <c r="U641" s="9">
        <v>0</v>
      </c>
      <c r="V641" s="9">
        <v>0</v>
      </c>
      <c r="W641" s="9">
        <v>0</v>
      </c>
      <c r="X641" s="9">
        <v>0</v>
      </c>
      <c r="Y641" s="9">
        <v>7.8000000000000007</v>
      </c>
      <c r="Z641" s="9">
        <v>0</v>
      </c>
      <c r="AA641" s="9">
        <v>0</v>
      </c>
      <c r="AB641" s="9">
        <v>0</v>
      </c>
      <c r="AC641" s="9">
        <v>1.1000000000000001</v>
      </c>
      <c r="AD641" s="9">
        <v>6.6000000000000005</v>
      </c>
      <c r="AE641" s="9">
        <v>0</v>
      </c>
      <c r="AF641" s="9">
        <v>21</v>
      </c>
      <c r="AG641" s="9">
        <v>0</v>
      </c>
      <c r="AH641" s="9">
        <v>0</v>
      </c>
      <c r="AI641" s="9">
        <v>0</v>
      </c>
      <c r="AJ641" s="9">
        <v>0</v>
      </c>
      <c r="AK641" s="9">
        <v>0</v>
      </c>
      <c r="AL641" s="9">
        <v>31</v>
      </c>
      <c r="AM641" s="9">
        <v>19.5</v>
      </c>
      <c r="AN641" s="9">
        <v>24</v>
      </c>
      <c r="AO641" s="9">
        <v>0</v>
      </c>
      <c r="AP641" s="9">
        <v>26</v>
      </c>
      <c r="AQ641" s="9">
        <v>31.6</v>
      </c>
      <c r="AR641" s="9">
        <v>1.1000000000000001</v>
      </c>
      <c r="AS641" s="9">
        <v>53</v>
      </c>
      <c r="AT641" s="9">
        <v>0</v>
      </c>
      <c r="AU641" s="9">
        <v>0</v>
      </c>
      <c r="AV641" s="9">
        <v>0</v>
      </c>
      <c r="AW641" s="9">
        <v>26</v>
      </c>
      <c r="AX641" s="9">
        <v>0</v>
      </c>
      <c r="AY641" s="9">
        <v>26</v>
      </c>
      <c r="AZ641" s="9">
        <v>22</v>
      </c>
      <c r="BA641" s="9">
        <v>30</v>
      </c>
      <c r="BB641" s="9">
        <v>0</v>
      </c>
      <c r="BC641" s="9">
        <v>8.8000000000000007</v>
      </c>
      <c r="BD641" s="9">
        <v>0</v>
      </c>
      <c r="BE641" s="9">
        <v>35.6</v>
      </c>
      <c r="BF641" s="9">
        <v>2.2000000000000002</v>
      </c>
      <c r="BG641" s="9">
        <v>12.100000000000001</v>
      </c>
      <c r="BH641" s="9">
        <v>0</v>
      </c>
      <c r="BI641" s="9">
        <v>4.4000000000000004</v>
      </c>
      <c r="BJ641" s="9">
        <v>0</v>
      </c>
      <c r="BK641" s="277"/>
      <c r="BL641" s="61"/>
      <c r="BN641" s="265"/>
      <c r="BO641" s="61"/>
    </row>
    <row r="642" spans="1:67" ht="15.75">
      <c r="A642" s="106" t="s">
        <v>2704</v>
      </c>
      <c r="B642" s="3"/>
      <c r="C642" s="3"/>
      <c r="D642" s="32">
        <f t="shared" si="19"/>
        <v>687.80000000000018</v>
      </c>
      <c r="E642" s="9">
        <v>0</v>
      </c>
      <c r="F642" s="9">
        <v>0</v>
      </c>
      <c r="G642" s="9">
        <v>0</v>
      </c>
      <c r="H642" s="9">
        <v>12</v>
      </c>
      <c r="I642" s="9">
        <v>1.5</v>
      </c>
      <c r="J642" s="9">
        <v>5.2</v>
      </c>
      <c r="K642" s="9">
        <v>0</v>
      </c>
      <c r="L642" s="9">
        <v>6.3999999999999995</v>
      </c>
      <c r="M642" s="9">
        <v>3</v>
      </c>
      <c r="N642" s="9">
        <v>10.4</v>
      </c>
      <c r="O642" s="9">
        <v>4.8</v>
      </c>
      <c r="P642" s="9">
        <v>28.599999999999998</v>
      </c>
      <c r="Q642" s="9">
        <v>21.6</v>
      </c>
      <c r="R642" s="9">
        <v>12.100000000000001</v>
      </c>
      <c r="S642" s="9">
        <v>7.5</v>
      </c>
      <c r="T642" s="9">
        <v>5.2</v>
      </c>
      <c r="U642" s="9">
        <v>0</v>
      </c>
      <c r="V642" s="9">
        <v>0</v>
      </c>
      <c r="W642" s="9">
        <v>4.4000000000000004</v>
      </c>
      <c r="X642" s="9">
        <v>28.6</v>
      </c>
      <c r="Y642" s="9">
        <v>24</v>
      </c>
      <c r="Z642" s="9">
        <v>0</v>
      </c>
      <c r="AA642" s="9">
        <v>12.100000000000001</v>
      </c>
      <c r="AB642" s="9">
        <v>0</v>
      </c>
      <c r="AC642" s="9">
        <v>1.5</v>
      </c>
      <c r="AD642" s="9">
        <v>0</v>
      </c>
      <c r="AE642" s="9">
        <v>21.6</v>
      </c>
      <c r="AF642" s="9">
        <v>6.6000000000000005</v>
      </c>
      <c r="AG642" s="9">
        <v>12.100000000000001</v>
      </c>
      <c r="AH642" s="9">
        <v>29.1</v>
      </c>
      <c r="AI642" s="9">
        <v>0</v>
      </c>
      <c r="AJ642" s="9">
        <v>0</v>
      </c>
      <c r="AK642" s="9">
        <v>13.599999999999998</v>
      </c>
      <c r="AL642" s="9">
        <v>39.6</v>
      </c>
      <c r="AM642" s="9">
        <v>22.1</v>
      </c>
      <c r="AN642" s="9">
        <v>1.3</v>
      </c>
      <c r="AO642" s="9">
        <v>33.200000000000003</v>
      </c>
      <c r="AP642" s="9">
        <v>33.200000000000003</v>
      </c>
      <c r="AQ642" s="9">
        <v>28.4</v>
      </c>
      <c r="AR642" s="9">
        <v>0</v>
      </c>
      <c r="AS642" s="9">
        <v>49</v>
      </c>
      <c r="AT642" s="9">
        <v>7.9</v>
      </c>
      <c r="AU642" s="9">
        <v>25.1</v>
      </c>
      <c r="AV642" s="9">
        <v>0</v>
      </c>
      <c r="AW642" s="9">
        <v>24</v>
      </c>
      <c r="AX642" s="9">
        <v>17.7</v>
      </c>
      <c r="AY642" s="9">
        <v>36.1</v>
      </c>
      <c r="AZ642" s="9">
        <v>0</v>
      </c>
      <c r="BA642" s="9">
        <v>5.6</v>
      </c>
      <c r="BB642" s="9">
        <v>0</v>
      </c>
      <c r="BC642" s="9">
        <v>0</v>
      </c>
      <c r="BD642" s="9">
        <v>0</v>
      </c>
      <c r="BE642" s="9">
        <v>36.099999999999994</v>
      </c>
      <c r="BF642" s="9">
        <v>9.6</v>
      </c>
      <c r="BG642" s="9">
        <v>30.5</v>
      </c>
      <c r="BH642" s="9">
        <v>16.5</v>
      </c>
      <c r="BI642" s="9">
        <v>0</v>
      </c>
      <c r="BJ642" s="9">
        <v>0</v>
      </c>
      <c r="BK642" s="106"/>
      <c r="BL642" s="61"/>
      <c r="BN642" s="265"/>
      <c r="BO642" s="61"/>
    </row>
    <row r="643" spans="1:67" ht="15.75">
      <c r="A643" s="105" t="s">
        <v>1343</v>
      </c>
      <c r="B643" s="3"/>
      <c r="C643" s="3"/>
      <c r="D643" s="32">
        <f t="shared" si="19"/>
        <v>401.2</v>
      </c>
      <c r="E643" s="9">
        <v>0</v>
      </c>
      <c r="F643" s="9">
        <v>12</v>
      </c>
      <c r="G643" s="9">
        <v>0</v>
      </c>
      <c r="H643" s="9">
        <v>0</v>
      </c>
      <c r="I643" s="9">
        <v>13.2</v>
      </c>
      <c r="J643" s="9">
        <v>0</v>
      </c>
      <c r="K643" s="9">
        <v>0</v>
      </c>
      <c r="L643" s="9">
        <v>3.9000000000000004</v>
      </c>
      <c r="M643" s="9">
        <v>1.2</v>
      </c>
      <c r="N643" s="9">
        <v>29.7</v>
      </c>
      <c r="O643" s="9">
        <v>0</v>
      </c>
      <c r="P643" s="9">
        <v>10.8</v>
      </c>
      <c r="Q643" s="9">
        <v>12.6</v>
      </c>
      <c r="R643" s="9">
        <v>42</v>
      </c>
      <c r="S643" s="9">
        <v>0</v>
      </c>
      <c r="T643" s="9">
        <v>0</v>
      </c>
      <c r="U643" s="9">
        <v>0</v>
      </c>
      <c r="V643" s="9">
        <v>0</v>
      </c>
      <c r="W643" s="9">
        <v>5.5</v>
      </c>
      <c r="X643" s="9">
        <v>0</v>
      </c>
      <c r="Y643" s="9">
        <v>26</v>
      </c>
      <c r="Z643" s="9">
        <v>0</v>
      </c>
      <c r="AA643" s="9">
        <v>2.4</v>
      </c>
      <c r="AB643" s="9">
        <v>0</v>
      </c>
      <c r="AC643" s="9">
        <v>10.4</v>
      </c>
      <c r="AD643" s="9">
        <v>0</v>
      </c>
      <c r="AE643" s="9">
        <v>0</v>
      </c>
      <c r="AF643" s="9">
        <v>0</v>
      </c>
      <c r="AG643" s="9">
        <v>0</v>
      </c>
      <c r="AH643" s="9">
        <v>14.3</v>
      </c>
      <c r="AI643" s="9">
        <v>0</v>
      </c>
      <c r="AJ643" s="9">
        <v>24</v>
      </c>
      <c r="AK643" s="9">
        <v>7.8000000000000007</v>
      </c>
      <c r="AL643" s="9">
        <v>16.5</v>
      </c>
      <c r="AM643" s="9">
        <v>58.099999999999994</v>
      </c>
      <c r="AN643" s="9">
        <v>0</v>
      </c>
      <c r="AO643" s="9">
        <v>0</v>
      </c>
      <c r="AP643" s="9">
        <v>0</v>
      </c>
      <c r="AQ643" s="9">
        <v>0</v>
      </c>
      <c r="AR643" s="9">
        <v>0</v>
      </c>
      <c r="AS643" s="9">
        <v>19.5</v>
      </c>
      <c r="AT643" s="9">
        <v>0</v>
      </c>
      <c r="AU643" s="9">
        <v>5.5</v>
      </c>
      <c r="AV643" s="9">
        <v>0</v>
      </c>
      <c r="AW643" s="9">
        <v>2.6</v>
      </c>
      <c r="AX643" s="9">
        <v>0</v>
      </c>
      <c r="AY643" s="9">
        <v>0</v>
      </c>
      <c r="AZ643" s="9">
        <v>21</v>
      </c>
      <c r="BA643" s="9">
        <v>28</v>
      </c>
      <c r="BB643" s="9">
        <v>23.4</v>
      </c>
      <c r="BC643" s="9">
        <v>0</v>
      </c>
      <c r="BD643" s="9">
        <v>1.2</v>
      </c>
      <c r="BE643" s="9">
        <v>0</v>
      </c>
      <c r="BF643" s="9">
        <v>0</v>
      </c>
      <c r="BG643" s="9">
        <v>9.6</v>
      </c>
      <c r="BH643" s="9">
        <v>0</v>
      </c>
      <c r="BI643" s="9">
        <v>0</v>
      </c>
      <c r="BJ643" s="9">
        <v>0</v>
      </c>
      <c r="BK643" s="457"/>
      <c r="BL643" s="61"/>
      <c r="BN643" s="265"/>
      <c r="BO643" s="61"/>
    </row>
    <row r="644" spans="1:67" ht="15.75">
      <c r="A644" s="105" t="s">
        <v>1345</v>
      </c>
      <c r="B644" s="3"/>
      <c r="C644" s="3"/>
      <c r="D644" s="32">
        <f t="shared" si="19"/>
        <v>723.59999999999991</v>
      </c>
      <c r="E644" s="9">
        <v>0</v>
      </c>
      <c r="F644" s="9">
        <v>9</v>
      </c>
      <c r="G644" s="9">
        <v>30</v>
      </c>
      <c r="H644" s="9">
        <v>22</v>
      </c>
      <c r="I644" s="9">
        <v>37.200000000000003</v>
      </c>
      <c r="J644" s="9">
        <v>0</v>
      </c>
      <c r="K644" s="9">
        <v>0</v>
      </c>
      <c r="L644" s="9">
        <v>3.5999999999999996</v>
      </c>
      <c r="M644" s="9">
        <v>1.1000000000000001</v>
      </c>
      <c r="N644" s="9">
        <v>0</v>
      </c>
      <c r="O644" s="9">
        <v>5.2</v>
      </c>
      <c r="P644" s="9">
        <v>28.9</v>
      </c>
      <c r="Q644" s="9">
        <v>0</v>
      </c>
      <c r="R644" s="9">
        <v>35.6</v>
      </c>
      <c r="S644" s="9">
        <v>21</v>
      </c>
      <c r="T644" s="9">
        <v>11.2</v>
      </c>
      <c r="U644" s="9">
        <v>22.5</v>
      </c>
      <c r="V644" s="9">
        <v>0</v>
      </c>
      <c r="W644" s="9">
        <v>23.099999999999998</v>
      </c>
      <c r="X644" s="9">
        <v>0</v>
      </c>
      <c r="Y644" s="9">
        <v>3</v>
      </c>
      <c r="Z644" s="9">
        <v>0</v>
      </c>
      <c r="AA644" s="9">
        <v>33.700000000000003</v>
      </c>
      <c r="AB644" s="9">
        <v>0</v>
      </c>
      <c r="AC644" s="9">
        <v>1.3</v>
      </c>
      <c r="AD644" s="9">
        <v>0</v>
      </c>
      <c r="AE644" s="9">
        <v>7</v>
      </c>
      <c r="AF644" s="9">
        <v>21</v>
      </c>
      <c r="AG644" s="9">
        <v>7</v>
      </c>
      <c r="AH644" s="9">
        <v>0</v>
      </c>
      <c r="AI644" s="9">
        <v>0</v>
      </c>
      <c r="AJ644" s="9">
        <v>35.799999999999997</v>
      </c>
      <c r="AK644" s="9">
        <v>13.2</v>
      </c>
      <c r="AL644" s="9">
        <v>39</v>
      </c>
      <c r="AM644" s="9">
        <v>19.3</v>
      </c>
      <c r="AN644" s="9">
        <v>1.4</v>
      </c>
      <c r="AO644" s="9">
        <v>0</v>
      </c>
      <c r="AP644" s="9">
        <v>26</v>
      </c>
      <c r="AQ644" s="9">
        <v>19.5</v>
      </c>
      <c r="AR644" s="9">
        <v>0</v>
      </c>
      <c r="AS644" s="9">
        <v>26</v>
      </c>
      <c r="AT644" s="9">
        <v>0</v>
      </c>
      <c r="AU644" s="9">
        <v>7</v>
      </c>
      <c r="AV644" s="9">
        <v>0</v>
      </c>
      <c r="AW644" s="9">
        <v>26</v>
      </c>
      <c r="AX644" s="9">
        <v>0</v>
      </c>
      <c r="AY644" s="9">
        <v>26</v>
      </c>
      <c r="AZ644" s="9">
        <v>54.7</v>
      </c>
      <c r="BA644" s="9">
        <v>30</v>
      </c>
      <c r="BB644" s="9">
        <v>21.9</v>
      </c>
      <c r="BC644" s="9">
        <v>0</v>
      </c>
      <c r="BD644" s="9">
        <v>25.1</v>
      </c>
      <c r="BE644" s="9">
        <v>10.4</v>
      </c>
      <c r="BF644" s="9">
        <v>0</v>
      </c>
      <c r="BG644" s="9">
        <v>18.899999999999999</v>
      </c>
      <c r="BH644" s="9">
        <v>0</v>
      </c>
      <c r="BI644" s="9">
        <v>0</v>
      </c>
      <c r="BJ644" s="9">
        <v>0</v>
      </c>
      <c r="BK644" s="457"/>
      <c r="BL644" s="61"/>
      <c r="BN644" s="265"/>
      <c r="BO644" s="61"/>
    </row>
    <row r="645" spans="1:67" ht="15.75">
      <c r="A645" s="106" t="s">
        <v>2705</v>
      </c>
      <c r="B645" s="3"/>
      <c r="C645" s="3"/>
      <c r="D645" s="32">
        <f t="shared" si="19"/>
        <v>713.80000000000018</v>
      </c>
      <c r="E645" s="9">
        <v>27.2</v>
      </c>
      <c r="F645" s="9">
        <v>18.700000000000003</v>
      </c>
      <c r="G645" s="9">
        <v>34.1</v>
      </c>
      <c r="H645" s="9">
        <v>0</v>
      </c>
      <c r="I645" s="9">
        <v>64.599999999999994</v>
      </c>
      <c r="J645" s="9">
        <v>5.5</v>
      </c>
      <c r="K645" s="9">
        <v>0</v>
      </c>
      <c r="L645" s="9">
        <v>4.1999999999999993</v>
      </c>
      <c r="M645" s="9">
        <v>0</v>
      </c>
      <c r="N645" s="9">
        <v>0</v>
      </c>
      <c r="O645" s="9">
        <v>0</v>
      </c>
      <c r="P645" s="9">
        <v>11.7</v>
      </c>
      <c r="Q645" s="9">
        <v>31.3</v>
      </c>
      <c r="R645" s="9">
        <v>19.5</v>
      </c>
      <c r="S645" s="9">
        <v>0</v>
      </c>
      <c r="T645" s="9">
        <v>0</v>
      </c>
      <c r="U645" s="9">
        <v>0</v>
      </c>
      <c r="V645" s="9">
        <v>19.5</v>
      </c>
      <c r="W645" s="9">
        <v>22.5</v>
      </c>
      <c r="X645" s="9">
        <v>1.3</v>
      </c>
      <c r="Y645" s="9">
        <v>25.1</v>
      </c>
      <c r="Z645" s="9">
        <v>0</v>
      </c>
      <c r="AA645" s="9">
        <v>2.6</v>
      </c>
      <c r="AB645" s="9">
        <v>0</v>
      </c>
      <c r="AC645" s="9">
        <v>0</v>
      </c>
      <c r="AD645" s="9">
        <v>0</v>
      </c>
      <c r="AE645" s="9">
        <v>0</v>
      </c>
      <c r="AF645" s="9">
        <v>0</v>
      </c>
      <c r="AG645" s="9">
        <v>1.5</v>
      </c>
      <c r="AH645" s="9">
        <v>0</v>
      </c>
      <c r="AI645" s="9">
        <v>0</v>
      </c>
      <c r="AJ645" s="9">
        <v>44</v>
      </c>
      <c r="AK645" s="9">
        <v>13.2</v>
      </c>
      <c r="AL645" s="9">
        <v>65.099999999999994</v>
      </c>
      <c r="AM645" s="9">
        <v>42.5</v>
      </c>
      <c r="AN645" s="9">
        <v>0</v>
      </c>
      <c r="AO645" s="9">
        <v>0</v>
      </c>
      <c r="AP645" s="9">
        <v>3.9000000000000004</v>
      </c>
      <c r="AQ645" s="9">
        <v>17.3</v>
      </c>
      <c r="AR645" s="9">
        <v>1.1000000000000001</v>
      </c>
      <c r="AS645" s="9">
        <v>19.5</v>
      </c>
      <c r="AT645" s="9">
        <v>3</v>
      </c>
      <c r="AU645" s="9">
        <v>16.5</v>
      </c>
      <c r="AV645" s="9">
        <v>0</v>
      </c>
      <c r="AW645" s="9">
        <v>10.3</v>
      </c>
      <c r="AX645" s="9">
        <v>0</v>
      </c>
      <c r="AY645" s="9">
        <v>0</v>
      </c>
      <c r="AZ645" s="9">
        <v>13.2</v>
      </c>
      <c r="BA645" s="9">
        <v>22</v>
      </c>
      <c r="BB645" s="9">
        <v>2.6</v>
      </c>
      <c r="BC645" s="9">
        <v>0</v>
      </c>
      <c r="BD645" s="9">
        <v>24</v>
      </c>
      <c r="BE645" s="9">
        <v>39.200000000000003</v>
      </c>
      <c r="BF645" s="9">
        <v>50.5</v>
      </c>
      <c r="BG645" s="9">
        <v>14.6</v>
      </c>
      <c r="BH645" s="9">
        <v>0</v>
      </c>
      <c r="BI645" s="9">
        <v>22</v>
      </c>
      <c r="BJ645" s="9">
        <v>0</v>
      </c>
      <c r="BK645" s="106"/>
      <c r="BL645" s="61"/>
      <c r="BN645" s="265"/>
      <c r="BO645" s="61"/>
    </row>
    <row r="646" spans="1:67" ht="15.75">
      <c r="A646" s="276" t="s">
        <v>3619</v>
      </c>
      <c r="B646" s="3"/>
      <c r="C646" s="3"/>
      <c r="D646" s="32">
        <f t="shared" si="19"/>
        <v>591.70000000000005</v>
      </c>
      <c r="E646" s="9">
        <v>26</v>
      </c>
      <c r="F646" s="9">
        <v>45.3</v>
      </c>
      <c r="G646" s="9">
        <v>50.900000000000006</v>
      </c>
      <c r="H646" s="9">
        <v>0</v>
      </c>
      <c r="I646" s="9">
        <v>20.2</v>
      </c>
      <c r="J646" s="9">
        <v>15</v>
      </c>
      <c r="K646" s="9">
        <v>0</v>
      </c>
      <c r="L646" s="9">
        <v>4.5</v>
      </c>
      <c r="M646" s="9">
        <v>1.4</v>
      </c>
      <c r="N646" s="9">
        <v>10.4</v>
      </c>
      <c r="O646" s="9">
        <v>0</v>
      </c>
      <c r="P646" s="9">
        <v>11.6</v>
      </c>
      <c r="Q646" s="9">
        <v>3.9000000000000004</v>
      </c>
      <c r="R646" s="9">
        <v>26</v>
      </c>
      <c r="S646" s="9">
        <v>0</v>
      </c>
      <c r="T646" s="9">
        <v>0</v>
      </c>
      <c r="U646" s="9">
        <v>0</v>
      </c>
      <c r="V646" s="9">
        <v>0</v>
      </c>
      <c r="W646" s="9">
        <v>21</v>
      </c>
      <c r="X646" s="9">
        <v>0</v>
      </c>
      <c r="Y646" s="9">
        <v>0</v>
      </c>
      <c r="Z646" s="9">
        <v>0</v>
      </c>
      <c r="AA646" s="9">
        <v>0</v>
      </c>
      <c r="AB646" s="9">
        <v>6</v>
      </c>
      <c r="AC646" s="9">
        <v>0</v>
      </c>
      <c r="AD646" s="9">
        <v>0</v>
      </c>
      <c r="AE646" s="9">
        <v>12.100000000000001</v>
      </c>
      <c r="AF646" s="9">
        <v>21</v>
      </c>
      <c r="AG646" s="9">
        <v>0</v>
      </c>
      <c r="AH646" s="9">
        <v>0</v>
      </c>
      <c r="AI646" s="9">
        <v>0</v>
      </c>
      <c r="AJ646" s="9">
        <v>1.2</v>
      </c>
      <c r="AK646" s="9">
        <v>0</v>
      </c>
      <c r="AL646" s="9">
        <v>53.1</v>
      </c>
      <c r="AM646" s="9">
        <v>18</v>
      </c>
      <c r="AN646" s="9">
        <v>1.4</v>
      </c>
      <c r="AO646" s="9">
        <v>33.799999999999997</v>
      </c>
      <c r="AP646" s="9">
        <v>2.6</v>
      </c>
      <c r="AQ646" s="9">
        <v>24.700000000000003</v>
      </c>
      <c r="AR646" s="9">
        <v>1.3</v>
      </c>
      <c r="AS646" s="9">
        <v>21</v>
      </c>
      <c r="AT646" s="9">
        <v>0</v>
      </c>
      <c r="AU646" s="9">
        <v>20.9</v>
      </c>
      <c r="AV646" s="9">
        <v>0</v>
      </c>
      <c r="AW646" s="9">
        <v>0</v>
      </c>
      <c r="AX646" s="9">
        <v>6.5</v>
      </c>
      <c r="AY646" s="9">
        <v>0</v>
      </c>
      <c r="AZ646" s="9">
        <v>22</v>
      </c>
      <c r="BA646" s="9">
        <v>24</v>
      </c>
      <c r="BB646" s="9">
        <v>0</v>
      </c>
      <c r="BC646" s="9">
        <v>0</v>
      </c>
      <c r="BD646" s="9">
        <v>13.500000000000002</v>
      </c>
      <c r="BE646" s="9">
        <v>0</v>
      </c>
      <c r="BF646" s="9">
        <v>24</v>
      </c>
      <c r="BG646" s="9">
        <v>24.4</v>
      </c>
      <c r="BH646" s="9">
        <v>0</v>
      </c>
      <c r="BI646" s="9">
        <v>24</v>
      </c>
      <c r="BJ646" s="9">
        <v>0</v>
      </c>
      <c r="BK646" s="276"/>
      <c r="BL646" s="61"/>
      <c r="BN646" s="265"/>
      <c r="BO646" s="61"/>
    </row>
    <row r="647" spans="1:67" ht="15.75">
      <c r="A647" s="276" t="s">
        <v>3620</v>
      </c>
      <c r="B647" s="3"/>
      <c r="C647" s="3"/>
      <c r="D647" s="32">
        <f t="shared" si="19"/>
        <v>680.4</v>
      </c>
      <c r="E647" s="9">
        <v>0</v>
      </c>
      <c r="F647" s="9">
        <v>7.1999999999999993</v>
      </c>
      <c r="G647" s="9">
        <v>27.3</v>
      </c>
      <c r="H647" s="9">
        <v>22</v>
      </c>
      <c r="I647" s="9">
        <v>19.5</v>
      </c>
      <c r="J647" s="9">
        <v>0</v>
      </c>
      <c r="K647" s="9">
        <v>0</v>
      </c>
      <c r="L647" s="9">
        <v>4.5</v>
      </c>
      <c r="M647" s="9">
        <v>0</v>
      </c>
      <c r="N647" s="9">
        <v>0</v>
      </c>
      <c r="O647" s="9">
        <v>0</v>
      </c>
      <c r="P647" s="9">
        <v>9</v>
      </c>
      <c r="Q647" s="9">
        <v>38.200000000000003</v>
      </c>
      <c r="R647" s="9">
        <v>50.5</v>
      </c>
      <c r="S647" s="9">
        <v>0</v>
      </c>
      <c r="T647" s="9">
        <v>0</v>
      </c>
      <c r="U647" s="9">
        <v>0</v>
      </c>
      <c r="V647" s="9">
        <v>0</v>
      </c>
      <c r="W647" s="9">
        <v>23.6</v>
      </c>
      <c r="X647" s="9">
        <v>22.5</v>
      </c>
      <c r="Y647" s="9">
        <v>0</v>
      </c>
      <c r="Z647" s="9">
        <v>0</v>
      </c>
      <c r="AA647" s="9">
        <v>31.9</v>
      </c>
      <c r="AB647" s="9">
        <v>0</v>
      </c>
      <c r="AC647" s="9">
        <v>1.3</v>
      </c>
      <c r="AD647" s="9">
        <v>0</v>
      </c>
      <c r="AE647" s="9">
        <v>22.4</v>
      </c>
      <c r="AF647" s="9">
        <v>0</v>
      </c>
      <c r="AG647" s="9">
        <v>3.3000000000000003</v>
      </c>
      <c r="AH647" s="9">
        <v>8.3999999999999986</v>
      </c>
      <c r="AI647" s="9">
        <v>10.4</v>
      </c>
      <c r="AJ647" s="9">
        <v>42.1</v>
      </c>
      <c r="AK647" s="9">
        <v>7.1999999999999993</v>
      </c>
      <c r="AL647" s="9">
        <v>24.299999999999997</v>
      </c>
      <c r="AM647" s="9">
        <v>49.4</v>
      </c>
      <c r="AN647" s="9">
        <v>1.1000000000000001</v>
      </c>
      <c r="AO647" s="9">
        <v>0</v>
      </c>
      <c r="AP647" s="9">
        <v>0</v>
      </c>
      <c r="AQ647" s="9">
        <v>0</v>
      </c>
      <c r="AR647" s="9">
        <v>19.5</v>
      </c>
      <c r="AS647" s="9">
        <v>30.1</v>
      </c>
      <c r="AT647" s="9">
        <v>2.6</v>
      </c>
      <c r="AU647" s="9">
        <v>21</v>
      </c>
      <c r="AV647" s="9">
        <v>0</v>
      </c>
      <c r="AW647" s="9">
        <v>0</v>
      </c>
      <c r="AX647" s="9">
        <v>0</v>
      </c>
      <c r="AY647" s="9">
        <v>18</v>
      </c>
      <c r="AZ647" s="9">
        <v>21</v>
      </c>
      <c r="BA647" s="9">
        <v>24</v>
      </c>
      <c r="BB647" s="9">
        <v>21</v>
      </c>
      <c r="BC647" s="9">
        <v>0</v>
      </c>
      <c r="BD647" s="9">
        <v>0</v>
      </c>
      <c r="BE647" s="9">
        <v>7.5</v>
      </c>
      <c r="BF647" s="9">
        <v>32.4</v>
      </c>
      <c r="BG647" s="9">
        <v>35.200000000000003</v>
      </c>
      <c r="BH647" s="9">
        <v>0</v>
      </c>
      <c r="BI647" s="9">
        <v>22</v>
      </c>
      <c r="BJ647" s="9">
        <v>0</v>
      </c>
      <c r="BK647" s="276"/>
      <c r="BL647" s="61"/>
      <c r="BN647" s="265"/>
      <c r="BO647" s="61"/>
    </row>
    <row r="648" spans="1:67" ht="15.75">
      <c r="A648" s="106" t="s">
        <v>2194</v>
      </c>
      <c r="B648" s="3"/>
      <c r="C648" s="3"/>
      <c r="D648" s="32">
        <f t="shared" si="19"/>
        <v>440.20000000000005</v>
      </c>
      <c r="E648" s="9">
        <v>0</v>
      </c>
      <c r="F648" s="9">
        <v>2.8</v>
      </c>
      <c r="G648" s="9">
        <v>3.3000000000000003</v>
      </c>
      <c r="H648" s="9">
        <v>0</v>
      </c>
      <c r="I648" s="9">
        <v>2.4</v>
      </c>
      <c r="J648" s="9">
        <v>0</v>
      </c>
      <c r="K648" s="9">
        <v>0</v>
      </c>
      <c r="L648" s="9">
        <v>0</v>
      </c>
      <c r="M648" s="9">
        <v>0</v>
      </c>
      <c r="N648" s="9">
        <v>7</v>
      </c>
      <c r="O648" s="9">
        <v>21</v>
      </c>
      <c r="P648" s="9">
        <v>32.200000000000003</v>
      </c>
      <c r="Q648" s="9">
        <v>14.3</v>
      </c>
      <c r="R648" s="9">
        <v>0</v>
      </c>
      <c r="S648" s="9">
        <v>0</v>
      </c>
      <c r="T648" s="9">
        <v>0</v>
      </c>
      <c r="U648" s="9">
        <v>0</v>
      </c>
      <c r="V648" s="9">
        <v>9.6</v>
      </c>
      <c r="W648" s="9">
        <v>0</v>
      </c>
      <c r="X648" s="9">
        <v>9.6</v>
      </c>
      <c r="Y648" s="9">
        <v>0</v>
      </c>
      <c r="Z648" s="9">
        <v>0</v>
      </c>
      <c r="AA648" s="9">
        <v>0</v>
      </c>
      <c r="AB648" s="9">
        <v>0</v>
      </c>
      <c r="AC648" s="9">
        <v>0</v>
      </c>
      <c r="AD648" s="9">
        <v>2.4</v>
      </c>
      <c r="AE648" s="9">
        <v>13.2</v>
      </c>
      <c r="AF648" s="9">
        <v>13.2</v>
      </c>
      <c r="AG648" s="9">
        <v>3.3000000000000003</v>
      </c>
      <c r="AH648" s="9">
        <v>0</v>
      </c>
      <c r="AI648" s="9">
        <v>0</v>
      </c>
      <c r="AJ648" s="9">
        <v>10.5</v>
      </c>
      <c r="AK648" s="9">
        <v>14.3</v>
      </c>
      <c r="AL648" s="9">
        <v>0</v>
      </c>
      <c r="AM648" s="9">
        <v>26.7</v>
      </c>
      <c r="AN648" s="9">
        <v>8.8000000000000007</v>
      </c>
      <c r="AO648" s="9">
        <v>0</v>
      </c>
      <c r="AP648" s="9">
        <v>0</v>
      </c>
      <c r="AQ648" s="9">
        <v>0</v>
      </c>
      <c r="AR648" s="9">
        <v>0</v>
      </c>
      <c r="AS648" s="9">
        <v>34.6</v>
      </c>
      <c r="AT648" s="9">
        <v>0</v>
      </c>
      <c r="AU648" s="9">
        <v>0</v>
      </c>
      <c r="AV648" s="9">
        <v>0</v>
      </c>
      <c r="AW648" s="9">
        <v>2.6</v>
      </c>
      <c r="AX648" s="9">
        <v>0</v>
      </c>
      <c r="AY648" s="9">
        <v>0</v>
      </c>
      <c r="AZ648" s="9">
        <v>32.299999999999997</v>
      </c>
      <c r="BA648" s="9">
        <v>27.6</v>
      </c>
      <c r="BB648" s="9">
        <v>18</v>
      </c>
      <c r="BC648" s="9">
        <v>0</v>
      </c>
      <c r="BD648" s="9">
        <v>39.200000000000003</v>
      </c>
      <c r="BE648" s="9">
        <v>35.200000000000003</v>
      </c>
      <c r="BF648" s="9">
        <v>7.5</v>
      </c>
      <c r="BG648" s="9">
        <v>0</v>
      </c>
      <c r="BH648" s="9">
        <v>9.6</v>
      </c>
      <c r="BI648" s="9">
        <v>16.5</v>
      </c>
      <c r="BJ648" s="9">
        <v>22.5</v>
      </c>
      <c r="BK648" s="106"/>
      <c r="BL648" s="61"/>
      <c r="BN648" s="265"/>
      <c r="BO648" s="61"/>
    </row>
    <row r="649" spans="1:67" ht="15.75">
      <c r="A649" s="106" t="s">
        <v>651</v>
      </c>
      <c r="B649" s="3"/>
      <c r="C649" s="3"/>
      <c r="D649" s="32">
        <f t="shared" si="19"/>
        <v>449.69999999999993</v>
      </c>
      <c r="E649" s="9">
        <v>6</v>
      </c>
      <c r="F649" s="9">
        <v>0</v>
      </c>
      <c r="G649" s="9">
        <v>0</v>
      </c>
      <c r="H649" s="9">
        <v>0</v>
      </c>
      <c r="I649" s="9">
        <v>24.9</v>
      </c>
      <c r="J649" s="9">
        <v>0</v>
      </c>
      <c r="K649" s="9">
        <v>0</v>
      </c>
      <c r="L649" s="9">
        <v>0</v>
      </c>
      <c r="M649" s="9">
        <v>0</v>
      </c>
      <c r="N649" s="9">
        <v>0</v>
      </c>
      <c r="O649" s="9">
        <v>0</v>
      </c>
      <c r="P649" s="9">
        <v>26</v>
      </c>
      <c r="Q649" s="9">
        <v>17.399999999999999</v>
      </c>
      <c r="R649" s="9">
        <v>52.8</v>
      </c>
      <c r="S649" s="9">
        <v>13.2</v>
      </c>
      <c r="T649" s="9">
        <v>3.5999999999999996</v>
      </c>
      <c r="U649" s="9">
        <v>0</v>
      </c>
      <c r="V649" s="9">
        <v>0</v>
      </c>
      <c r="W649" s="9">
        <v>0</v>
      </c>
      <c r="X649" s="9">
        <v>0</v>
      </c>
      <c r="Y649" s="9">
        <v>0</v>
      </c>
      <c r="Z649" s="9">
        <v>0</v>
      </c>
      <c r="AA649" s="9">
        <v>0</v>
      </c>
      <c r="AB649" s="9">
        <v>0</v>
      </c>
      <c r="AC649" s="9">
        <v>9.4999999999999982</v>
      </c>
      <c r="AD649" s="9">
        <v>0</v>
      </c>
      <c r="AE649" s="9">
        <v>19.8</v>
      </c>
      <c r="AF649" s="9">
        <v>26</v>
      </c>
      <c r="AG649" s="9">
        <v>7.8000000000000007</v>
      </c>
      <c r="AH649" s="9">
        <v>0</v>
      </c>
      <c r="AI649" s="9">
        <v>0</v>
      </c>
      <c r="AJ649" s="9">
        <v>31.3</v>
      </c>
      <c r="AK649" s="9">
        <v>9</v>
      </c>
      <c r="AL649" s="9">
        <v>35.9</v>
      </c>
      <c r="AM649" s="9">
        <v>51.5</v>
      </c>
      <c r="AN649" s="9">
        <v>0</v>
      </c>
      <c r="AO649" s="9">
        <v>0</v>
      </c>
      <c r="AP649" s="9">
        <v>0</v>
      </c>
      <c r="AQ649" s="9">
        <v>0</v>
      </c>
      <c r="AR649" s="9">
        <v>0</v>
      </c>
      <c r="AS649" s="9">
        <v>22.5</v>
      </c>
      <c r="AT649" s="9">
        <v>0</v>
      </c>
      <c r="AU649" s="9">
        <v>6</v>
      </c>
      <c r="AV649" s="9">
        <v>0</v>
      </c>
      <c r="AW649" s="9">
        <v>2.4</v>
      </c>
      <c r="AX649" s="9">
        <v>0</v>
      </c>
      <c r="AY649" s="9">
        <v>0</v>
      </c>
      <c r="AZ649" s="9">
        <v>0</v>
      </c>
      <c r="BA649" s="9">
        <v>32.4</v>
      </c>
      <c r="BB649" s="9">
        <v>0</v>
      </c>
      <c r="BC649" s="9">
        <v>0</v>
      </c>
      <c r="BD649" s="9">
        <v>13.2</v>
      </c>
      <c r="BE649" s="9">
        <v>25.3</v>
      </c>
      <c r="BF649" s="9">
        <v>0</v>
      </c>
      <c r="BG649" s="9">
        <v>13.2</v>
      </c>
      <c r="BH649" s="9">
        <v>0</v>
      </c>
      <c r="BI649" s="9">
        <v>0</v>
      </c>
      <c r="BJ649" s="9">
        <v>0</v>
      </c>
      <c r="BK649" s="106"/>
      <c r="BL649" s="61"/>
      <c r="BN649" s="265"/>
      <c r="BO649" s="61"/>
    </row>
    <row r="650" spans="1:67" ht="15.75">
      <c r="A650" s="106" t="s">
        <v>682</v>
      </c>
      <c r="B650" s="3"/>
      <c r="C650" s="3"/>
      <c r="D650" s="32">
        <f t="shared" si="19"/>
        <v>501</v>
      </c>
      <c r="E650" s="9">
        <v>0</v>
      </c>
      <c r="F650" s="9">
        <v>29.2</v>
      </c>
      <c r="G650" s="9">
        <v>30.6</v>
      </c>
      <c r="H650" s="9">
        <v>0</v>
      </c>
      <c r="I650" s="9">
        <v>25.2</v>
      </c>
      <c r="J650" s="9">
        <v>3.3000000000000003</v>
      </c>
      <c r="K650" s="9">
        <v>0</v>
      </c>
      <c r="L650" s="9">
        <v>0</v>
      </c>
      <c r="M650" s="9">
        <v>4.8</v>
      </c>
      <c r="N650" s="9">
        <v>0</v>
      </c>
      <c r="O650" s="9">
        <v>6</v>
      </c>
      <c r="P650" s="9">
        <v>22.5</v>
      </c>
      <c r="Q650" s="9">
        <v>3.9000000000000004</v>
      </c>
      <c r="R650" s="9">
        <v>30</v>
      </c>
      <c r="S650" s="9">
        <v>0</v>
      </c>
      <c r="T650" s="9">
        <v>0</v>
      </c>
      <c r="U650" s="9">
        <v>0</v>
      </c>
      <c r="V650" s="9">
        <v>0</v>
      </c>
      <c r="W650" s="9">
        <v>0</v>
      </c>
      <c r="X650" s="9">
        <v>0</v>
      </c>
      <c r="Y650" s="9">
        <v>9</v>
      </c>
      <c r="Z650" s="9">
        <v>0</v>
      </c>
      <c r="AA650" s="9">
        <v>0</v>
      </c>
      <c r="AB650" s="9">
        <v>0</v>
      </c>
      <c r="AC650" s="9">
        <v>1.4</v>
      </c>
      <c r="AD650" s="9">
        <v>7.1999999999999993</v>
      </c>
      <c r="AE650" s="9">
        <v>0</v>
      </c>
      <c r="AF650" s="9">
        <v>7.5</v>
      </c>
      <c r="AG650" s="9">
        <v>5.6</v>
      </c>
      <c r="AH650" s="9">
        <v>0</v>
      </c>
      <c r="AI650" s="9">
        <v>0</v>
      </c>
      <c r="AJ650" s="9">
        <v>0</v>
      </c>
      <c r="AK650" s="9">
        <v>8.3999999999999986</v>
      </c>
      <c r="AL650" s="9">
        <v>13.2</v>
      </c>
      <c r="AM650" s="9">
        <v>0</v>
      </c>
      <c r="AN650" s="9">
        <v>33.200000000000003</v>
      </c>
      <c r="AO650" s="9">
        <v>0</v>
      </c>
      <c r="AP650" s="9">
        <v>30</v>
      </c>
      <c r="AQ650" s="9">
        <v>22.5</v>
      </c>
      <c r="AR650" s="9">
        <v>0</v>
      </c>
      <c r="AS650" s="9">
        <v>30</v>
      </c>
      <c r="AT650" s="9">
        <v>0</v>
      </c>
      <c r="AU650" s="9">
        <v>12.100000000000001</v>
      </c>
      <c r="AV650" s="9">
        <v>0</v>
      </c>
      <c r="AW650" s="9">
        <v>30</v>
      </c>
      <c r="AX650" s="9">
        <v>13.2</v>
      </c>
      <c r="AY650" s="9">
        <v>30</v>
      </c>
      <c r="AZ650" s="9">
        <v>1.2</v>
      </c>
      <c r="BA650" s="9">
        <v>0</v>
      </c>
      <c r="BB650" s="9">
        <v>4.8</v>
      </c>
      <c r="BC650" s="9">
        <v>0</v>
      </c>
      <c r="BD650" s="9">
        <v>0</v>
      </c>
      <c r="BE650" s="9">
        <v>26</v>
      </c>
      <c r="BF650" s="9">
        <v>2.4</v>
      </c>
      <c r="BG650" s="9">
        <v>8.8000000000000007</v>
      </c>
      <c r="BH650" s="9">
        <v>0</v>
      </c>
      <c r="BI650" s="9">
        <v>4.8</v>
      </c>
      <c r="BJ650" s="9">
        <v>44.2</v>
      </c>
      <c r="BK650" s="106"/>
      <c r="BL650" s="61"/>
      <c r="BN650" s="265"/>
      <c r="BO650" s="61"/>
    </row>
    <row r="651" spans="1:67" ht="15.75">
      <c r="A651" s="106" t="s">
        <v>2700</v>
      </c>
      <c r="B651" s="3"/>
      <c r="C651" s="3"/>
      <c r="D651" s="32">
        <f t="shared" si="19"/>
        <v>732.30000000000007</v>
      </c>
      <c r="E651" s="9">
        <v>0</v>
      </c>
      <c r="F651" s="9">
        <v>3.5999999999999996</v>
      </c>
      <c r="G651" s="9">
        <v>0</v>
      </c>
      <c r="H651" s="9">
        <v>0</v>
      </c>
      <c r="I651" s="9">
        <v>37.200000000000003</v>
      </c>
      <c r="J651" s="9">
        <v>4.8</v>
      </c>
      <c r="K651" s="9">
        <v>0</v>
      </c>
      <c r="L651" s="9">
        <v>4.5</v>
      </c>
      <c r="M651" s="9">
        <v>0</v>
      </c>
      <c r="N651" s="9">
        <v>9.6</v>
      </c>
      <c r="O651" s="9">
        <v>30</v>
      </c>
      <c r="P651" s="9">
        <v>34.1</v>
      </c>
      <c r="Q651" s="9">
        <v>4.5</v>
      </c>
      <c r="R651" s="9">
        <v>47.5</v>
      </c>
      <c r="S651" s="9">
        <v>0</v>
      </c>
      <c r="T651" s="9">
        <v>0</v>
      </c>
      <c r="U651" s="9">
        <v>0</v>
      </c>
      <c r="V651" s="9">
        <v>0</v>
      </c>
      <c r="W651" s="9">
        <v>16.5</v>
      </c>
      <c r="X651" s="9">
        <v>22.5</v>
      </c>
      <c r="Y651" s="9">
        <v>0</v>
      </c>
      <c r="Z651" s="9">
        <v>0</v>
      </c>
      <c r="AA651" s="9">
        <v>0</v>
      </c>
      <c r="AB651" s="9">
        <v>0</v>
      </c>
      <c r="AC651" s="9">
        <v>10.199999999999999</v>
      </c>
      <c r="AD651" s="9">
        <v>0</v>
      </c>
      <c r="AE651" s="9">
        <v>0</v>
      </c>
      <c r="AF651" s="9">
        <v>0</v>
      </c>
      <c r="AG651" s="9">
        <v>0</v>
      </c>
      <c r="AH651" s="9">
        <v>26</v>
      </c>
      <c r="AI651" s="9">
        <v>0</v>
      </c>
      <c r="AJ651" s="9">
        <v>45.5</v>
      </c>
      <c r="AK651" s="9">
        <v>0</v>
      </c>
      <c r="AL651" s="9">
        <v>3.5999999999999996</v>
      </c>
      <c r="AM651" s="9">
        <v>45.1</v>
      </c>
      <c r="AN651" s="9">
        <v>0</v>
      </c>
      <c r="AO651" s="9">
        <v>32.4</v>
      </c>
      <c r="AP651" s="9">
        <v>32.4</v>
      </c>
      <c r="AQ651" s="9">
        <v>32.1</v>
      </c>
      <c r="AR651" s="9">
        <v>0</v>
      </c>
      <c r="AS651" s="9">
        <v>49.5</v>
      </c>
      <c r="AT651" s="9">
        <v>0</v>
      </c>
      <c r="AU651" s="9">
        <v>0</v>
      </c>
      <c r="AV651" s="9">
        <v>0</v>
      </c>
      <c r="AW651" s="9">
        <v>39.6</v>
      </c>
      <c r="AX651" s="9">
        <v>6</v>
      </c>
      <c r="AY651" s="9">
        <v>49.5</v>
      </c>
      <c r="AZ651" s="9">
        <v>16.5</v>
      </c>
      <c r="BA651" s="9">
        <v>47.5</v>
      </c>
      <c r="BB651" s="9">
        <v>16.5</v>
      </c>
      <c r="BC651" s="9">
        <v>15.6</v>
      </c>
      <c r="BD651" s="9">
        <v>0</v>
      </c>
      <c r="BE651" s="9">
        <v>7.5</v>
      </c>
      <c r="BF651" s="9">
        <v>3.3000000000000003</v>
      </c>
      <c r="BG651" s="9">
        <v>7.5</v>
      </c>
      <c r="BH651" s="9">
        <v>0</v>
      </c>
      <c r="BI651" s="9">
        <v>13.2</v>
      </c>
      <c r="BJ651" s="9">
        <v>18</v>
      </c>
      <c r="BK651" s="106"/>
      <c r="BL651" s="61"/>
      <c r="BN651" s="265"/>
      <c r="BO651" s="61"/>
    </row>
    <row r="652" spans="1:67" ht="15.75">
      <c r="A652" s="106" t="s">
        <v>2726</v>
      </c>
      <c r="B652" s="3"/>
      <c r="C652" s="3"/>
      <c r="D652" s="32">
        <f t="shared" si="19"/>
        <v>710.49999999999989</v>
      </c>
      <c r="E652" s="9">
        <v>28</v>
      </c>
      <c r="F652" s="9">
        <v>37.4</v>
      </c>
      <c r="G652" s="9">
        <v>22</v>
      </c>
      <c r="H652" s="9">
        <v>0</v>
      </c>
      <c r="I652" s="9">
        <v>76.599999999999994</v>
      </c>
      <c r="J652" s="9">
        <v>10.3</v>
      </c>
      <c r="K652" s="9">
        <v>0</v>
      </c>
      <c r="L652" s="9">
        <v>3.3000000000000003</v>
      </c>
      <c r="M652" s="9">
        <v>5.2</v>
      </c>
      <c r="N652" s="9">
        <v>8.3999999999999986</v>
      </c>
      <c r="O652" s="9">
        <v>0</v>
      </c>
      <c r="P652" s="9">
        <v>6.6000000000000005</v>
      </c>
      <c r="Q652" s="9">
        <v>0</v>
      </c>
      <c r="R652" s="9">
        <v>69.2</v>
      </c>
      <c r="S652" s="9">
        <v>13.2</v>
      </c>
      <c r="T652" s="9">
        <v>3.5999999999999996</v>
      </c>
      <c r="U652" s="9">
        <v>0</v>
      </c>
      <c r="V652" s="9">
        <v>0</v>
      </c>
      <c r="W652" s="9">
        <v>0</v>
      </c>
      <c r="X652" s="9">
        <v>0</v>
      </c>
      <c r="Y652" s="9">
        <v>6.6000000000000005</v>
      </c>
      <c r="Z652" s="9">
        <v>0</v>
      </c>
      <c r="AA652" s="9">
        <v>2.2000000000000002</v>
      </c>
      <c r="AB652" s="9">
        <v>0</v>
      </c>
      <c r="AC652" s="9">
        <v>0</v>
      </c>
      <c r="AD652" s="9">
        <v>0</v>
      </c>
      <c r="AE652" s="9">
        <v>0</v>
      </c>
      <c r="AF652" s="9">
        <v>24</v>
      </c>
      <c r="AG652" s="9">
        <v>7.1999999999999993</v>
      </c>
      <c r="AH652" s="9">
        <v>14.3</v>
      </c>
      <c r="AI652" s="9">
        <v>0</v>
      </c>
      <c r="AJ652" s="9">
        <v>70.5</v>
      </c>
      <c r="AK652" s="9">
        <v>26.9</v>
      </c>
      <c r="AL652" s="9">
        <v>31.4</v>
      </c>
      <c r="AM652" s="9">
        <v>70.2</v>
      </c>
      <c r="AN652" s="9">
        <v>1.4</v>
      </c>
      <c r="AO652" s="9">
        <v>0</v>
      </c>
      <c r="AP652" s="9">
        <v>0</v>
      </c>
      <c r="AQ652" s="9">
        <v>15.399999999999999</v>
      </c>
      <c r="AR652" s="9">
        <v>1.4</v>
      </c>
      <c r="AS652" s="9">
        <v>0</v>
      </c>
      <c r="AT652" s="9">
        <v>0</v>
      </c>
      <c r="AU652" s="9">
        <v>0</v>
      </c>
      <c r="AV652" s="9">
        <v>0</v>
      </c>
      <c r="AW652" s="9">
        <v>0</v>
      </c>
      <c r="AX652" s="9">
        <v>0</v>
      </c>
      <c r="AY652" s="9">
        <v>0</v>
      </c>
      <c r="AZ652" s="9">
        <v>63.8</v>
      </c>
      <c r="BA652" s="9">
        <v>26</v>
      </c>
      <c r="BB652" s="9">
        <v>25.4</v>
      </c>
      <c r="BC652" s="9">
        <v>0</v>
      </c>
      <c r="BD652" s="9">
        <v>30</v>
      </c>
      <c r="BE652" s="9">
        <v>0</v>
      </c>
      <c r="BF652" s="9">
        <v>0</v>
      </c>
      <c r="BG652" s="9">
        <v>2.2000000000000002</v>
      </c>
      <c r="BH652" s="9">
        <v>0</v>
      </c>
      <c r="BI652" s="9">
        <v>0</v>
      </c>
      <c r="BJ652" s="9">
        <v>7.8000000000000007</v>
      </c>
      <c r="BK652" s="106"/>
      <c r="BL652" s="61"/>
      <c r="BN652" s="265"/>
      <c r="BO652" s="61"/>
    </row>
    <row r="653" spans="1:67" ht="15.75">
      <c r="A653" s="276" t="s">
        <v>3621</v>
      </c>
      <c r="B653" s="3"/>
      <c r="C653" s="3"/>
      <c r="D653" s="32">
        <f t="shared" si="19"/>
        <v>507.1</v>
      </c>
      <c r="E653" s="9">
        <v>9.1000000000000014</v>
      </c>
      <c r="F653" s="9">
        <v>0</v>
      </c>
      <c r="G653" s="9">
        <v>0</v>
      </c>
      <c r="H653" s="9">
        <v>50.9</v>
      </c>
      <c r="I653" s="9">
        <v>18.700000000000003</v>
      </c>
      <c r="J653" s="9">
        <v>0</v>
      </c>
      <c r="K653" s="9">
        <v>0</v>
      </c>
      <c r="L653" s="9">
        <v>0</v>
      </c>
      <c r="M653" s="9">
        <v>8.1</v>
      </c>
      <c r="N653" s="9">
        <v>0</v>
      </c>
      <c r="O653" s="9">
        <v>10.5</v>
      </c>
      <c r="P653" s="9">
        <v>1.3</v>
      </c>
      <c r="Q653" s="9">
        <v>0</v>
      </c>
      <c r="R653" s="9">
        <v>28</v>
      </c>
      <c r="S653" s="9">
        <v>0</v>
      </c>
      <c r="T653" s="9">
        <v>0</v>
      </c>
      <c r="U653" s="9">
        <v>0</v>
      </c>
      <c r="V653" s="9">
        <v>0</v>
      </c>
      <c r="W653" s="9">
        <v>0</v>
      </c>
      <c r="X653" s="9">
        <v>0</v>
      </c>
      <c r="Y653" s="9">
        <v>30</v>
      </c>
      <c r="Z653" s="9">
        <v>0</v>
      </c>
      <c r="AA653" s="9">
        <v>2.6</v>
      </c>
      <c r="AB653" s="9">
        <v>0</v>
      </c>
      <c r="AC653" s="9">
        <v>8.3999999999999986</v>
      </c>
      <c r="AD653" s="9">
        <v>0</v>
      </c>
      <c r="AE653" s="9">
        <v>0</v>
      </c>
      <c r="AF653" s="9">
        <v>16.5</v>
      </c>
      <c r="AG653" s="9">
        <v>0</v>
      </c>
      <c r="AH653" s="9">
        <v>22.3</v>
      </c>
      <c r="AI653" s="9">
        <v>0</v>
      </c>
      <c r="AJ653" s="9">
        <v>9.6</v>
      </c>
      <c r="AK653" s="9">
        <v>26</v>
      </c>
      <c r="AL653" s="9">
        <v>22.5</v>
      </c>
      <c r="AM653" s="9">
        <v>25.6</v>
      </c>
      <c r="AN653" s="9">
        <v>0</v>
      </c>
      <c r="AO653" s="9">
        <v>0</v>
      </c>
      <c r="AP653" s="9">
        <v>3.9000000000000004</v>
      </c>
      <c r="AQ653" s="9">
        <v>29.2</v>
      </c>
      <c r="AR653" s="9">
        <v>0</v>
      </c>
      <c r="AS653" s="9">
        <v>0</v>
      </c>
      <c r="AT653" s="9">
        <v>0</v>
      </c>
      <c r="AU653" s="9">
        <v>3.9000000000000004</v>
      </c>
      <c r="AV653" s="9">
        <v>0</v>
      </c>
      <c r="AW653" s="9">
        <v>4.0999999999999996</v>
      </c>
      <c r="AX653" s="9">
        <v>0</v>
      </c>
      <c r="AY653" s="9">
        <v>0</v>
      </c>
      <c r="AZ653" s="9">
        <v>43.5</v>
      </c>
      <c r="BA653" s="9">
        <v>30</v>
      </c>
      <c r="BB653" s="9">
        <v>33.299999999999997</v>
      </c>
      <c r="BC653" s="9">
        <v>0</v>
      </c>
      <c r="BD653" s="9">
        <v>0</v>
      </c>
      <c r="BE653" s="9">
        <v>22</v>
      </c>
      <c r="BF653" s="9">
        <v>0</v>
      </c>
      <c r="BG653" s="9">
        <v>47.1</v>
      </c>
      <c r="BH653" s="9">
        <v>0</v>
      </c>
      <c r="BI653" s="9">
        <v>0</v>
      </c>
      <c r="BJ653" s="9">
        <v>0</v>
      </c>
      <c r="BK653" s="276"/>
      <c r="BL653" s="61"/>
      <c r="BN653" s="265"/>
      <c r="BO653" s="61"/>
    </row>
    <row r="654" spans="1:67" ht="15.75">
      <c r="A654" s="276" t="s">
        <v>3622</v>
      </c>
      <c r="B654" s="3"/>
      <c r="C654" s="3"/>
      <c r="D654" s="32">
        <f t="shared" si="19"/>
        <v>822.30000000000007</v>
      </c>
      <c r="E654" s="9">
        <v>26</v>
      </c>
      <c r="F654" s="9">
        <v>44.3</v>
      </c>
      <c r="G654" s="9">
        <v>23.3</v>
      </c>
      <c r="H654" s="9">
        <v>30.4</v>
      </c>
      <c r="I654" s="9">
        <v>24</v>
      </c>
      <c r="J654" s="9">
        <v>11</v>
      </c>
      <c r="K654" s="9">
        <v>0</v>
      </c>
      <c r="L654" s="9">
        <v>0</v>
      </c>
      <c r="M654" s="9">
        <v>6.1999999999999993</v>
      </c>
      <c r="N654" s="9">
        <v>0</v>
      </c>
      <c r="O654" s="9">
        <v>0</v>
      </c>
      <c r="P654" s="9">
        <v>0</v>
      </c>
      <c r="Q654" s="9">
        <v>24.9</v>
      </c>
      <c r="R654" s="9">
        <v>41.5</v>
      </c>
      <c r="S654" s="9">
        <v>11.9</v>
      </c>
      <c r="T654" s="9">
        <v>0</v>
      </c>
      <c r="U654" s="9">
        <v>0</v>
      </c>
      <c r="V654" s="9">
        <v>0</v>
      </c>
      <c r="W654" s="9">
        <v>4.4000000000000004</v>
      </c>
      <c r="X654" s="9">
        <v>2.6</v>
      </c>
      <c r="Y654" s="9">
        <v>0</v>
      </c>
      <c r="Z654" s="9">
        <v>0</v>
      </c>
      <c r="AA654" s="9">
        <v>45.800000000000004</v>
      </c>
      <c r="AB654" s="9">
        <v>0</v>
      </c>
      <c r="AC654" s="9">
        <v>0</v>
      </c>
      <c r="AD654" s="9">
        <v>1.5</v>
      </c>
      <c r="AE654" s="9">
        <v>1.1000000000000001</v>
      </c>
      <c r="AF654" s="9">
        <v>0</v>
      </c>
      <c r="AG654" s="9">
        <v>0</v>
      </c>
      <c r="AH654" s="9">
        <v>9.6000000000000014</v>
      </c>
      <c r="AI654" s="9">
        <v>0</v>
      </c>
      <c r="AJ654" s="9">
        <v>40.299999999999997</v>
      </c>
      <c r="AK654" s="9">
        <v>29.799999999999997</v>
      </c>
      <c r="AL654" s="9">
        <v>9.6</v>
      </c>
      <c r="AM654" s="9">
        <v>58.8</v>
      </c>
      <c r="AN654" s="9">
        <v>15.4</v>
      </c>
      <c r="AO654" s="9">
        <v>9</v>
      </c>
      <c r="AP654" s="9">
        <v>0</v>
      </c>
      <c r="AQ654" s="9">
        <v>44.3</v>
      </c>
      <c r="AR654" s="9">
        <v>1.3</v>
      </c>
      <c r="AS654" s="9">
        <v>0</v>
      </c>
      <c r="AT654" s="9">
        <v>6.3999999999999995</v>
      </c>
      <c r="AU654" s="9">
        <v>20.9</v>
      </c>
      <c r="AV654" s="9">
        <v>0</v>
      </c>
      <c r="AW654" s="9">
        <v>0</v>
      </c>
      <c r="AX654" s="9">
        <v>0</v>
      </c>
      <c r="AY654" s="9">
        <v>0</v>
      </c>
      <c r="AZ654" s="9">
        <v>42</v>
      </c>
      <c r="BA654" s="9">
        <v>32</v>
      </c>
      <c r="BB654" s="9">
        <v>66</v>
      </c>
      <c r="BC654" s="9">
        <v>0</v>
      </c>
      <c r="BD654" s="9">
        <v>32.200000000000003</v>
      </c>
      <c r="BE654" s="9">
        <v>42</v>
      </c>
      <c r="BF654" s="9">
        <v>11.2</v>
      </c>
      <c r="BG654" s="9">
        <v>45.400000000000006</v>
      </c>
      <c r="BH654" s="9">
        <v>0</v>
      </c>
      <c r="BI654" s="9">
        <v>0</v>
      </c>
      <c r="BJ654" s="9">
        <v>7.1999999999999993</v>
      </c>
      <c r="BK654" s="276"/>
      <c r="BL654" s="61"/>
      <c r="BN654" s="265"/>
      <c r="BO654" s="61"/>
    </row>
    <row r="655" spans="1:67" ht="15.75">
      <c r="A655" s="106" t="s">
        <v>154</v>
      </c>
      <c r="B655" s="3"/>
      <c r="C655" s="3"/>
      <c r="D655" s="32">
        <f t="shared" si="19"/>
        <v>682.85000000000014</v>
      </c>
      <c r="E655" s="9">
        <v>6.5</v>
      </c>
      <c r="F655" s="9">
        <v>6.6000000000000005</v>
      </c>
      <c r="G655" s="9">
        <v>22</v>
      </c>
      <c r="H655" s="9">
        <v>0</v>
      </c>
      <c r="I655" s="9">
        <v>52.6</v>
      </c>
      <c r="J655" s="9">
        <v>0</v>
      </c>
      <c r="K655" s="9">
        <v>0</v>
      </c>
      <c r="L655" s="9">
        <v>4.1999999999999993</v>
      </c>
      <c r="M655" s="9">
        <v>0</v>
      </c>
      <c r="N655" s="9">
        <v>0</v>
      </c>
      <c r="O655" s="9">
        <v>27.2</v>
      </c>
      <c r="P655" s="9">
        <v>27.9</v>
      </c>
      <c r="Q655" s="9">
        <v>23.25</v>
      </c>
      <c r="R655" s="9">
        <v>22.5</v>
      </c>
      <c r="S655" s="9">
        <v>0</v>
      </c>
      <c r="T655" s="9">
        <v>0</v>
      </c>
      <c r="U655" s="9">
        <v>0</v>
      </c>
      <c r="V655" s="9">
        <v>0</v>
      </c>
      <c r="W655" s="9">
        <v>0</v>
      </c>
      <c r="X655" s="9">
        <v>22.5</v>
      </c>
      <c r="Y655" s="9">
        <v>0</v>
      </c>
      <c r="Z655" s="9">
        <v>0</v>
      </c>
      <c r="AA655" s="9">
        <v>2.2000000000000002</v>
      </c>
      <c r="AB655" s="9">
        <v>0</v>
      </c>
      <c r="AC655" s="9">
        <v>1.3</v>
      </c>
      <c r="AD655" s="9">
        <v>0</v>
      </c>
      <c r="AE655" s="9">
        <v>0</v>
      </c>
      <c r="AF655" s="9">
        <v>0</v>
      </c>
      <c r="AG655" s="9">
        <v>0</v>
      </c>
      <c r="AH655" s="9">
        <v>22</v>
      </c>
      <c r="AI655" s="9">
        <v>0</v>
      </c>
      <c r="AJ655" s="9">
        <v>48</v>
      </c>
      <c r="AK655" s="9">
        <v>6.6000000000000005</v>
      </c>
      <c r="AL655" s="9">
        <v>33.1</v>
      </c>
      <c r="AM655" s="9">
        <v>30</v>
      </c>
      <c r="AN655" s="9">
        <v>26.5</v>
      </c>
      <c r="AO655" s="9">
        <v>7.1999999999999993</v>
      </c>
      <c r="AP655" s="9">
        <v>26</v>
      </c>
      <c r="AQ655" s="9">
        <v>19.5</v>
      </c>
      <c r="AR655" s="9">
        <v>0</v>
      </c>
      <c r="AS655" s="9">
        <v>48.5</v>
      </c>
      <c r="AT655" s="9">
        <v>0</v>
      </c>
      <c r="AU655" s="9">
        <v>0</v>
      </c>
      <c r="AV655" s="9">
        <v>0</v>
      </c>
      <c r="AW655" s="9">
        <v>26</v>
      </c>
      <c r="AX655" s="9">
        <v>0</v>
      </c>
      <c r="AY655" s="9">
        <v>26</v>
      </c>
      <c r="AZ655" s="9">
        <v>26</v>
      </c>
      <c r="BA655" s="9">
        <v>44.5</v>
      </c>
      <c r="BB655" s="9">
        <v>2.2000000000000002</v>
      </c>
      <c r="BC655" s="9">
        <v>8.8000000000000007</v>
      </c>
      <c r="BD655" s="9">
        <v>0</v>
      </c>
      <c r="BE655" s="9">
        <v>31.5</v>
      </c>
      <c r="BF655" s="9">
        <v>0</v>
      </c>
      <c r="BG655" s="9">
        <v>9.6999999999999993</v>
      </c>
      <c r="BH655" s="9">
        <v>0</v>
      </c>
      <c r="BI655" s="9">
        <v>0</v>
      </c>
      <c r="BJ655" s="9">
        <v>22</v>
      </c>
      <c r="BK655" s="106"/>
      <c r="BL655" s="61"/>
      <c r="BN655" s="265"/>
      <c r="BO655" s="61"/>
    </row>
    <row r="656" spans="1:67" ht="15.75">
      <c r="A656" s="106" t="s">
        <v>2206</v>
      </c>
      <c r="B656" s="3"/>
      <c r="C656" s="3"/>
      <c r="D656" s="32">
        <f t="shared" si="19"/>
        <v>795.05000000000007</v>
      </c>
      <c r="E656" s="9">
        <v>55.8</v>
      </c>
      <c r="F656" s="9">
        <v>28.05</v>
      </c>
      <c r="G656" s="9">
        <v>28.05</v>
      </c>
      <c r="H656" s="9">
        <v>26.7</v>
      </c>
      <c r="I656" s="9">
        <v>22.5</v>
      </c>
      <c r="J656" s="9">
        <v>12.75</v>
      </c>
      <c r="K656" s="9">
        <v>0</v>
      </c>
      <c r="L656" s="9">
        <v>0</v>
      </c>
      <c r="M656" s="9">
        <v>6.5</v>
      </c>
      <c r="N656" s="9">
        <v>0</v>
      </c>
      <c r="O656" s="9">
        <v>5.6</v>
      </c>
      <c r="P656" s="9">
        <v>25.8</v>
      </c>
      <c r="Q656" s="9">
        <v>0</v>
      </c>
      <c r="R656" s="9">
        <v>36</v>
      </c>
      <c r="S656" s="9">
        <v>22.5</v>
      </c>
      <c r="T656" s="9">
        <v>12</v>
      </c>
      <c r="U656" s="9">
        <v>0</v>
      </c>
      <c r="V656" s="9">
        <v>0</v>
      </c>
      <c r="W656" s="9">
        <v>7.1</v>
      </c>
      <c r="X656" s="9">
        <v>0</v>
      </c>
      <c r="Y656" s="9">
        <v>0</v>
      </c>
      <c r="Z656" s="9">
        <v>0</v>
      </c>
      <c r="AA656" s="9">
        <v>15.399999999999999</v>
      </c>
      <c r="AB656" s="9">
        <v>13.2</v>
      </c>
      <c r="AC656" s="9">
        <v>18</v>
      </c>
      <c r="AD656" s="9">
        <v>0</v>
      </c>
      <c r="AE656" s="9">
        <v>8.9</v>
      </c>
      <c r="AF656" s="9">
        <v>0</v>
      </c>
      <c r="AG656" s="9">
        <v>7.5</v>
      </c>
      <c r="AH656" s="9">
        <v>13.2</v>
      </c>
      <c r="AI656" s="9">
        <v>0</v>
      </c>
      <c r="AJ656" s="9">
        <v>4.1999999999999993</v>
      </c>
      <c r="AK656" s="9">
        <v>25.799999999999997</v>
      </c>
      <c r="AL656" s="9">
        <v>22.5</v>
      </c>
      <c r="AM656" s="9">
        <v>28</v>
      </c>
      <c r="AN656" s="9">
        <v>1.5</v>
      </c>
      <c r="AO656" s="9">
        <v>0</v>
      </c>
      <c r="AP656" s="9">
        <v>31.6</v>
      </c>
      <c r="AQ656" s="9">
        <v>53.849999999999994</v>
      </c>
      <c r="AR656" s="9">
        <v>2.5499999999999998</v>
      </c>
      <c r="AS656" s="9">
        <v>28</v>
      </c>
      <c r="AT656" s="9">
        <v>0</v>
      </c>
      <c r="AU656" s="9">
        <v>12.1</v>
      </c>
      <c r="AV656" s="9">
        <v>0</v>
      </c>
      <c r="AW656" s="9">
        <v>29.2</v>
      </c>
      <c r="AX656" s="9">
        <v>0</v>
      </c>
      <c r="AY656" s="9">
        <v>28</v>
      </c>
      <c r="AZ656" s="9">
        <v>35.200000000000003</v>
      </c>
      <c r="BA656" s="9">
        <v>26</v>
      </c>
      <c r="BB656" s="9">
        <v>7.1999999999999993</v>
      </c>
      <c r="BC656" s="9">
        <v>0</v>
      </c>
      <c r="BD656" s="9">
        <v>26.4</v>
      </c>
      <c r="BE656" s="9">
        <v>26</v>
      </c>
      <c r="BF656" s="9">
        <v>0</v>
      </c>
      <c r="BG656" s="9">
        <v>15.399999999999999</v>
      </c>
      <c r="BH656" s="9">
        <v>0</v>
      </c>
      <c r="BI656" s="9">
        <v>0</v>
      </c>
      <c r="BJ656" s="9">
        <v>26</v>
      </c>
      <c r="BK656" s="106"/>
      <c r="BL656" s="61"/>
      <c r="BN656" s="265"/>
      <c r="BO656" s="61"/>
    </row>
    <row r="657" spans="1:67" ht="15.75">
      <c r="A657" s="106" t="s">
        <v>669</v>
      </c>
      <c r="B657" s="3"/>
      <c r="C657" s="3"/>
      <c r="D657" s="32">
        <f t="shared" si="19"/>
        <v>679.39999999999986</v>
      </c>
      <c r="E657" s="9">
        <v>32.799999999999997</v>
      </c>
      <c r="F657" s="9">
        <v>16.5</v>
      </c>
      <c r="G657" s="9">
        <v>16.5</v>
      </c>
      <c r="H657" s="9">
        <v>8.8000000000000007</v>
      </c>
      <c r="I657" s="9">
        <v>0</v>
      </c>
      <c r="J657" s="9">
        <v>15.899999999999999</v>
      </c>
      <c r="K657" s="9">
        <v>0</v>
      </c>
      <c r="L657" s="9">
        <v>2.4</v>
      </c>
      <c r="M657" s="9">
        <v>2.2000000000000002</v>
      </c>
      <c r="N657" s="9">
        <v>0</v>
      </c>
      <c r="O657" s="9">
        <v>6</v>
      </c>
      <c r="P657" s="9">
        <v>22.5</v>
      </c>
      <c r="Q657" s="9">
        <v>10.4</v>
      </c>
      <c r="R657" s="9">
        <v>0</v>
      </c>
      <c r="S657" s="9">
        <v>8.3999999999999986</v>
      </c>
      <c r="T657" s="9">
        <v>0</v>
      </c>
      <c r="U657" s="9">
        <v>0</v>
      </c>
      <c r="V657" s="9">
        <v>0</v>
      </c>
      <c r="W657" s="9">
        <v>3</v>
      </c>
      <c r="X657" s="9">
        <v>0</v>
      </c>
      <c r="Y657" s="9">
        <v>21.599999999999998</v>
      </c>
      <c r="Z657" s="9">
        <v>0</v>
      </c>
      <c r="AA657" s="9">
        <v>0</v>
      </c>
      <c r="AB657" s="9">
        <v>0</v>
      </c>
      <c r="AC657" s="9">
        <v>1.4</v>
      </c>
      <c r="AD657" s="9">
        <v>0</v>
      </c>
      <c r="AE657" s="9">
        <v>3.5999999999999996</v>
      </c>
      <c r="AF657" s="9">
        <v>18.399999999999999</v>
      </c>
      <c r="AG657" s="9">
        <v>18</v>
      </c>
      <c r="AH657" s="9">
        <v>46.5</v>
      </c>
      <c r="AI657" s="9">
        <v>0</v>
      </c>
      <c r="AJ657" s="9">
        <v>0</v>
      </c>
      <c r="AK657" s="9">
        <v>7.8000000000000007</v>
      </c>
      <c r="AL657" s="9">
        <v>19.5</v>
      </c>
      <c r="AM657" s="9">
        <v>18</v>
      </c>
      <c r="AN657" s="9">
        <v>26</v>
      </c>
      <c r="AO657" s="9">
        <v>0</v>
      </c>
      <c r="AP657" s="9">
        <v>37.200000000000003</v>
      </c>
      <c r="AQ657" s="9">
        <v>39</v>
      </c>
      <c r="AR657" s="9">
        <v>1.5</v>
      </c>
      <c r="AS657" s="9">
        <v>36</v>
      </c>
      <c r="AT657" s="9">
        <v>21</v>
      </c>
      <c r="AU657" s="9">
        <v>8.3999999999999986</v>
      </c>
      <c r="AV657" s="9">
        <v>0</v>
      </c>
      <c r="AW657" s="9">
        <v>32.799999999999997</v>
      </c>
      <c r="AX657" s="9">
        <v>0</v>
      </c>
      <c r="AY657" s="9">
        <v>43.2</v>
      </c>
      <c r="AZ657" s="9">
        <v>28</v>
      </c>
      <c r="BA657" s="9">
        <v>46.5</v>
      </c>
      <c r="BB657" s="9">
        <v>0</v>
      </c>
      <c r="BC657" s="9">
        <v>0</v>
      </c>
      <c r="BD657" s="9">
        <v>0</v>
      </c>
      <c r="BE657" s="9">
        <v>0</v>
      </c>
      <c r="BF657" s="9">
        <v>0</v>
      </c>
      <c r="BG657" s="9">
        <v>0</v>
      </c>
      <c r="BH657" s="9">
        <v>0</v>
      </c>
      <c r="BI657" s="9">
        <v>27.3</v>
      </c>
      <c r="BJ657" s="9">
        <v>32.299999999999997</v>
      </c>
      <c r="BK657" s="106"/>
      <c r="BL657" s="61"/>
      <c r="BN657" s="265"/>
      <c r="BO657" s="61"/>
    </row>
    <row r="658" spans="1:67" ht="15.75">
      <c r="A658" s="106" t="s">
        <v>2715</v>
      </c>
      <c r="B658" s="3"/>
      <c r="C658" s="3"/>
      <c r="D658" s="32">
        <f t="shared" si="19"/>
        <v>496.54999999999995</v>
      </c>
      <c r="E658" s="9">
        <v>7</v>
      </c>
      <c r="F658" s="9">
        <v>0</v>
      </c>
      <c r="G658" s="9">
        <v>0</v>
      </c>
      <c r="H658" s="9">
        <v>24</v>
      </c>
      <c r="I658" s="9">
        <v>20.2</v>
      </c>
      <c r="J658" s="9">
        <v>0</v>
      </c>
      <c r="K658" s="9">
        <v>0</v>
      </c>
      <c r="L658" s="9">
        <v>0</v>
      </c>
      <c r="M658" s="9">
        <v>0</v>
      </c>
      <c r="N658" s="9">
        <v>0</v>
      </c>
      <c r="O658" s="9">
        <v>0</v>
      </c>
      <c r="P658" s="9">
        <v>26</v>
      </c>
      <c r="Q658" s="9">
        <v>16.3</v>
      </c>
      <c r="R658" s="9">
        <v>53.3</v>
      </c>
      <c r="S658" s="9">
        <v>13.2</v>
      </c>
      <c r="T658" s="9">
        <v>3.5999999999999996</v>
      </c>
      <c r="U658" s="9">
        <v>0</v>
      </c>
      <c r="V658" s="9">
        <v>0</v>
      </c>
      <c r="W658" s="9">
        <v>0</v>
      </c>
      <c r="X658" s="9">
        <v>0</v>
      </c>
      <c r="Y658" s="9">
        <v>0</v>
      </c>
      <c r="Z658" s="9">
        <v>0</v>
      </c>
      <c r="AA658" s="9">
        <v>0</v>
      </c>
      <c r="AB658" s="9">
        <v>0</v>
      </c>
      <c r="AC658" s="9">
        <v>8.3999999999999986</v>
      </c>
      <c r="AD658" s="9">
        <v>0</v>
      </c>
      <c r="AE658" s="9">
        <v>18.700000000000003</v>
      </c>
      <c r="AF658" s="9">
        <v>26</v>
      </c>
      <c r="AG658" s="9">
        <v>7.8000000000000007</v>
      </c>
      <c r="AH658" s="9">
        <v>24</v>
      </c>
      <c r="AI658" s="9">
        <v>0</v>
      </c>
      <c r="AJ658" s="9">
        <v>30.2</v>
      </c>
      <c r="AK658" s="9">
        <v>8.3999999999999986</v>
      </c>
      <c r="AL658" s="9">
        <v>36.75</v>
      </c>
      <c r="AM658" s="9">
        <v>51</v>
      </c>
      <c r="AN658" s="9">
        <v>1.2</v>
      </c>
      <c r="AO658" s="9">
        <v>0</v>
      </c>
      <c r="AP658" s="9">
        <v>0</v>
      </c>
      <c r="AQ658" s="9">
        <v>0</v>
      </c>
      <c r="AR658" s="9">
        <v>0</v>
      </c>
      <c r="AS658" s="9">
        <v>22.5</v>
      </c>
      <c r="AT658" s="9">
        <v>0</v>
      </c>
      <c r="AU658" s="9">
        <v>6</v>
      </c>
      <c r="AV658" s="9">
        <v>0</v>
      </c>
      <c r="AW658" s="9">
        <v>2.2000000000000002</v>
      </c>
      <c r="AX658" s="9">
        <v>0</v>
      </c>
      <c r="AY658" s="9">
        <v>0</v>
      </c>
      <c r="AZ658" s="9">
        <v>24</v>
      </c>
      <c r="BA658" s="9">
        <v>50.4</v>
      </c>
      <c r="BB658" s="9">
        <v>0</v>
      </c>
      <c r="BC658" s="9">
        <v>0</v>
      </c>
      <c r="BD658" s="9">
        <v>12.100000000000001</v>
      </c>
      <c r="BE658" s="9">
        <v>3.3000000000000003</v>
      </c>
      <c r="BF658" s="9">
        <v>0</v>
      </c>
      <c r="BG658" s="9">
        <v>0</v>
      </c>
      <c r="BH658" s="9">
        <v>0</v>
      </c>
      <c r="BI658" s="9">
        <v>0</v>
      </c>
      <c r="BJ658" s="9">
        <v>0</v>
      </c>
      <c r="BK658" s="106"/>
      <c r="BL658" s="61"/>
      <c r="BN658" s="265"/>
      <c r="BO658" s="61"/>
    </row>
    <row r="659" spans="1:67" ht="15.75">
      <c r="A659" s="276" t="s">
        <v>142</v>
      </c>
      <c r="B659" s="3"/>
      <c r="C659" s="3"/>
      <c r="D659" s="32">
        <f t="shared" si="19"/>
        <v>538.90000000000009</v>
      </c>
      <c r="E659" s="9">
        <v>0</v>
      </c>
      <c r="F659" s="9">
        <v>0</v>
      </c>
      <c r="G659" s="9">
        <v>0</v>
      </c>
      <c r="H659" s="9">
        <v>9.6</v>
      </c>
      <c r="I659" s="9">
        <v>24</v>
      </c>
      <c r="J659" s="9">
        <v>0</v>
      </c>
      <c r="K659" s="9">
        <v>0</v>
      </c>
      <c r="L659" s="9">
        <v>0</v>
      </c>
      <c r="M659" s="9">
        <v>3.5999999999999996</v>
      </c>
      <c r="N659" s="9">
        <v>0</v>
      </c>
      <c r="O659" s="9">
        <v>4.8</v>
      </c>
      <c r="P659" s="9">
        <v>44.4</v>
      </c>
      <c r="Q659" s="9">
        <v>3.9000000000000004</v>
      </c>
      <c r="R659" s="9">
        <v>35.799999999999997</v>
      </c>
      <c r="S659" s="9">
        <v>0</v>
      </c>
      <c r="T659" s="9">
        <v>0</v>
      </c>
      <c r="U659" s="9">
        <v>0</v>
      </c>
      <c r="V659" s="9">
        <v>0</v>
      </c>
      <c r="W659" s="9">
        <v>0</v>
      </c>
      <c r="X659" s="9">
        <v>0</v>
      </c>
      <c r="Y659" s="9">
        <v>7.8000000000000007</v>
      </c>
      <c r="Z659" s="9">
        <v>0</v>
      </c>
      <c r="AA659" s="9">
        <v>0</v>
      </c>
      <c r="AB659" s="9">
        <v>0</v>
      </c>
      <c r="AC659" s="9">
        <v>9.3000000000000007</v>
      </c>
      <c r="AD659" s="9">
        <v>0</v>
      </c>
      <c r="AE659" s="9">
        <v>0</v>
      </c>
      <c r="AF659" s="9">
        <v>26</v>
      </c>
      <c r="AG659" s="9">
        <v>7.8000000000000007</v>
      </c>
      <c r="AH659" s="9">
        <v>51.2</v>
      </c>
      <c r="AI659" s="9">
        <v>0</v>
      </c>
      <c r="AJ659" s="9">
        <v>22.2</v>
      </c>
      <c r="AK659" s="9">
        <v>13.3</v>
      </c>
      <c r="AL659" s="9">
        <v>8.8000000000000007</v>
      </c>
      <c r="AM659" s="9">
        <v>25</v>
      </c>
      <c r="AN659" s="9">
        <v>5.3000000000000007</v>
      </c>
      <c r="AO659" s="9">
        <v>0</v>
      </c>
      <c r="AP659" s="9">
        <v>24</v>
      </c>
      <c r="AQ659" s="9">
        <v>18</v>
      </c>
      <c r="AR659" s="9">
        <v>0</v>
      </c>
      <c r="AS659" s="9">
        <v>43.5</v>
      </c>
      <c r="AT659" s="9">
        <v>3.3000000000000003</v>
      </c>
      <c r="AU659" s="9">
        <v>0</v>
      </c>
      <c r="AV659" s="9">
        <v>0</v>
      </c>
      <c r="AW659" s="9">
        <v>24</v>
      </c>
      <c r="AX659" s="9">
        <v>0</v>
      </c>
      <c r="AY659" s="9">
        <v>24</v>
      </c>
      <c r="AZ659" s="9">
        <v>0</v>
      </c>
      <c r="BA659" s="9">
        <v>48.5</v>
      </c>
      <c r="BB659" s="9">
        <v>7.8000000000000007</v>
      </c>
      <c r="BC659" s="9">
        <v>0</v>
      </c>
      <c r="BD659" s="9">
        <v>1.2</v>
      </c>
      <c r="BE659" s="9">
        <v>24.2</v>
      </c>
      <c r="BF659" s="9">
        <v>0</v>
      </c>
      <c r="BG659" s="9">
        <v>17.600000000000001</v>
      </c>
      <c r="BH659" s="9">
        <v>0</v>
      </c>
      <c r="BI659" s="9">
        <v>0</v>
      </c>
      <c r="BJ659" s="9">
        <v>0</v>
      </c>
      <c r="BK659" s="276"/>
      <c r="BL659" s="61"/>
      <c r="BN659" s="265"/>
      <c r="BO659" s="61"/>
    </row>
    <row r="660" spans="1:67" ht="15.75">
      <c r="A660" s="105" t="s">
        <v>1349</v>
      </c>
      <c r="B660" s="3"/>
      <c r="C660" s="3"/>
      <c r="D660" s="32">
        <f t="shared" si="19"/>
        <v>505.19999999999993</v>
      </c>
      <c r="E660" s="9">
        <v>28</v>
      </c>
      <c r="F660" s="9">
        <v>22.599999999999998</v>
      </c>
      <c r="G660" s="9">
        <v>39.4</v>
      </c>
      <c r="H660" s="9">
        <v>6.6000000000000005</v>
      </c>
      <c r="I660" s="9">
        <v>56.2</v>
      </c>
      <c r="J660" s="9">
        <v>7</v>
      </c>
      <c r="K660" s="9">
        <v>0</v>
      </c>
      <c r="L660" s="9">
        <v>3.9000000000000004</v>
      </c>
      <c r="M660" s="9">
        <v>0</v>
      </c>
      <c r="N660" s="9">
        <v>0</v>
      </c>
      <c r="O660" s="9">
        <v>0</v>
      </c>
      <c r="P660" s="9">
        <v>29.8</v>
      </c>
      <c r="Q660" s="9">
        <v>0</v>
      </c>
      <c r="R660" s="9">
        <v>40.5</v>
      </c>
      <c r="S660" s="9">
        <v>0</v>
      </c>
      <c r="T660" s="9">
        <v>0</v>
      </c>
      <c r="U660" s="9">
        <v>0</v>
      </c>
      <c r="V660" s="9">
        <v>0</v>
      </c>
      <c r="W660" s="9">
        <v>0</v>
      </c>
      <c r="X660" s="9">
        <v>0</v>
      </c>
      <c r="Y660" s="9">
        <v>6.6000000000000005</v>
      </c>
      <c r="Z660" s="9">
        <v>0</v>
      </c>
      <c r="AA660" s="9">
        <v>2.4</v>
      </c>
      <c r="AB660" s="9">
        <v>0</v>
      </c>
      <c r="AC660" s="9">
        <v>8.6</v>
      </c>
      <c r="AD660" s="9">
        <v>0</v>
      </c>
      <c r="AE660" s="9">
        <v>0</v>
      </c>
      <c r="AF660" s="9">
        <v>0</v>
      </c>
      <c r="AG660" s="9">
        <v>0</v>
      </c>
      <c r="AH660" s="9">
        <v>0</v>
      </c>
      <c r="AI660" s="9">
        <v>0</v>
      </c>
      <c r="AJ660" s="9">
        <v>42.1</v>
      </c>
      <c r="AK660" s="9">
        <v>0</v>
      </c>
      <c r="AL660" s="9">
        <v>35.700000000000003</v>
      </c>
      <c r="AM660" s="9">
        <v>44.5</v>
      </c>
      <c r="AN660" s="9">
        <v>1.3</v>
      </c>
      <c r="AO660" s="9">
        <v>0</v>
      </c>
      <c r="AP660" s="9">
        <v>0</v>
      </c>
      <c r="AQ660" s="9">
        <v>15.399999999999999</v>
      </c>
      <c r="AR660" s="9">
        <v>1.4</v>
      </c>
      <c r="AS660" s="9">
        <v>19.5</v>
      </c>
      <c r="AT660" s="9">
        <v>0</v>
      </c>
      <c r="AU660" s="9">
        <v>0</v>
      </c>
      <c r="AV660" s="9">
        <v>0</v>
      </c>
      <c r="AW660" s="9">
        <v>2.2000000000000002</v>
      </c>
      <c r="AX660" s="9">
        <v>0</v>
      </c>
      <c r="AY660" s="9">
        <v>0</v>
      </c>
      <c r="AZ660" s="9">
        <v>0</v>
      </c>
      <c r="BA660" s="9">
        <v>24</v>
      </c>
      <c r="BB660" s="9">
        <v>2.4</v>
      </c>
      <c r="BC660" s="9">
        <v>0</v>
      </c>
      <c r="BD660" s="9">
        <v>2.2000000000000002</v>
      </c>
      <c r="BE660" s="9">
        <v>22</v>
      </c>
      <c r="BF660" s="9">
        <v>0</v>
      </c>
      <c r="BG660" s="9">
        <v>18.899999999999999</v>
      </c>
      <c r="BH660" s="9">
        <v>0</v>
      </c>
      <c r="BI660" s="9">
        <v>0</v>
      </c>
      <c r="BJ660" s="9">
        <v>22</v>
      </c>
      <c r="BK660" s="457"/>
      <c r="BL660" s="61"/>
      <c r="BN660" s="265"/>
      <c r="BO660" s="61"/>
    </row>
    <row r="661" spans="1:67" ht="15.75">
      <c r="A661" s="106" t="s">
        <v>683</v>
      </c>
      <c r="B661" s="3"/>
      <c r="C661" s="3"/>
      <c r="D661" s="32">
        <f t="shared" ref="D661:D700" si="20">SUM(E661:DZ661)</f>
        <v>405.99999999999994</v>
      </c>
      <c r="E661" s="9">
        <v>0</v>
      </c>
      <c r="F661" s="9">
        <v>7.1999999999999993</v>
      </c>
      <c r="G661" s="9">
        <v>24</v>
      </c>
      <c r="H661" s="9">
        <v>24</v>
      </c>
      <c r="I661" s="9">
        <v>0</v>
      </c>
      <c r="J661" s="9">
        <v>0</v>
      </c>
      <c r="K661" s="9">
        <v>0</v>
      </c>
      <c r="L661" s="9">
        <v>0</v>
      </c>
      <c r="M661" s="9">
        <v>0</v>
      </c>
      <c r="N661" s="9">
        <v>0</v>
      </c>
      <c r="O661" s="9">
        <v>26</v>
      </c>
      <c r="P661" s="9">
        <v>24</v>
      </c>
      <c r="Q661" s="9">
        <v>3.9000000000000004</v>
      </c>
      <c r="R661" s="9">
        <v>0</v>
      </c>
      <c r="S661" s="9">
        <v>0</v>
      </c>
      <c r="T661" s="9">
        <v>0</v>
      </c>
      <c r="U661" s="9">
        <v>0</v>
      </c>
      <c r="V661" s="9">
        <v>0</v>
      </c>
      <c r="W661" s="9">
        <v>18</v>
      </c>
      <c r="X661" s="9">
        <v>0</v>
      </c>
      <c r="Y661" s="9">
        <v>6.6000000000000005</v>
      </c>
      <c r="Z661" s="9">
        <v>0</v>
      </c>
      <c r="AA661" s="9">
        <v>0</v>
      </c>
      <c r="AB661" s="9">
        <v>24</v>
      </c>
      <c r="AC661" s="9">
        <v>30.6</v>
      </c>
      <c r="AD661" s="9">
        <v>6</v>
      </c>
      <c r="AE661" s="9">
        <v>0</v>
      </c>
      <c r="AF661" s="9">
        <v>0</v>
      </c>
      <c r="AG661" s="9">
        <v>0</v>
      </c>
      <c r="AH661" s="9">
        <v>0</v>
      </c>
      <c r="AI661" s="9">
        <v>15.399999999999999</v>
      </c>
      <c r="AJ661" s="9">
        <v>4.1999999999999993</v>
      </c>
      <c r="AK661" s="9">
        <v>8.3999999999999986</v>
      </c>
      <c r="AL661" s="9">
        <v>25.1</v>
      </c>
      <c r="AM661" s="9">
        <v>23.5</v>
      </c>
      <c r="AN661" s="9">
        <v>1.1000000000000001</v>
      </c>
      <c r="AO661" s="9">
        <v>0</v>
      </c>
      <c r="AP661" s="9">
        <v>0</v>
      </c>
      <c r="AQ661" s="9">
        <v>0</v>
      </c>
      <c r="AR661" s="9">
        <v>0</v>
      </c>
      <c r="AS661" s="9">
        <v>21</v>
      </c>
      <c r="AT661" s="9">
        <v>0</v>
      </c>
      <c r="AU661" s="9">
        <v>15.399999999999999</v>
      </c>
      <c r="AV661" s="9">
        <v>0</v>
      </c>
      <c r="AW661" s="9">
        <v>0</v>
      </c>
      <c r="AX661" s="9">
        <v>0</v>
      </c>
      <c r="AY661" s="9">
        <v>0</v>
      </c>
      <c r="AZ661" s="9">
        <v>24</v>
      </c>
      <c r="BA661" s="9">
        <v>30</v>
      </c>
      <c r="BB661" s="9">
        <v>0</v>
      </c>
      <c r="BC661" s="9">
        <v>10.4</v>
      </c>
      <c r="BD661" s="9">
        <v>0</v>
      </c>
      <c r="BE661" s="9">
        <v>22</v>
      </c>
      <c r="BF661" s="9">
        <v>0</v>
      </c>
      <c r="BG661" s="9">
        <v>11.2</v>
      </c>
      <c r="BH661" s="9">
        <v>0</v>
      </c>
      <c r="BI661" s="9">
        <v>0</v>
      </c>
      <c r="BJ661" s="9">
        <v>0</v>
      </c>
      <c r="BK661" s="106"/>
      <c r="BL661" s="61"/>
      <c r="BN661" s="265"/>
      <c r="BO661" s="61"/>
    </row>
    <row r="662" spans="1:67" ht="15.75">
      <c r="A662" s="106" t="s">
        <v>2716</v>
      </c>
      <c r="B662" s="3"/>
      <c r="C662" s="3"/>
      <c r="D662" s="32">
        <f t="shared" si="20"/>
        <v>848.80000000000007</v>
      </c>
      <c r="E662" s="9">
        <v>24</v>
      </c>
      <c r="F662" s="9">
        <v>20.399999999999999</v>
      </c>
      <c r="G662" s="9">
        <v>40.799999999999997</v>
      </c>
      <c r="H662" s="9">
        <v>0</v>
      </c>
      <c r="I662" s="9">
        <v>2.4</v>
      </c>
      <c r="J662" s="9">
        <v>6</v>
      </c>
      <c r="K662" s="9">
        <v>0</v>
      </c>
      <c r="L662" s="9">
        <v>0</v>
      </c>
      <c r="M662" s="9">
        <v>1.1000000000000001</v>
      </c>
      <c r="N662" s="9">
        <v>7.8000000000000007</v>
      </c>
      <c r="O662" s="9">
        <v>34.799999999999997</v>
      </c>
      <c r="P662" s="9">
        <v>18</v>
      </c>
      <c r="Q662" s="9">
        <v>19.299999999999997</v>
      </c>
      <c r="R662" s="9">
        <v>30</v>
      </c>
      <c r="S662" s="9">
        <v>29.599999999999998</v>
      </c>
      <c r="T662" s="9">
        <v>15.4</v>
      </c>
      <c r="U662" s="9">
        <v>0</v>
      </c>
      <c r="V662" s="9">
        <v>15.399999999999999</v>
      </c>
      <c r="W662" s="9">
        <v>2.2000000000000002</v>
      </c>
      <c r="X662" s="9">
        <v>21</v>
      </c>
      <c r="Y662" s="9">
        <v>0</v>
      </c>
      <c r="Z662" s="9">
        <v>0</v>
      </c>
      <c r="AA662" s="9">
        <v>48</v>
      </c>
      <c r="AB662" s="9">
        <v>0</v>
      </c>
      <c r="AC662" s="9">
        <v>0</v>
      </c>
      <c r="AD662" s="9">
        <v>0</v>
      </c>
      <c r="AE662" s="9">
        <v>13.2</v>
      </c>
      <c r="AF662" s="9">
        <v>0</v>
      </c>
      <c r="AG662" s="9">
        <v>3.5999999999999996</v>
      </c>
      <c r="AH662" s="9">
        <v>7</v>
      </c>
      <c r="AI662" s="9">
        <v>0</v>
      </c>
      <c r="AJ662" s="9">
        <v>16.799999999999997</v>
      </c>
      <c r="AK662" s="9">
        <v>22</v>
      </c>
      <c r="AL662" s="9">
        <v>55.2</v>
      </c>
      <c r="AM662" s="9">
        <v>24</v>
      </c>
      <c r="AN662" s="9">
        <v>1.1000000000000001</v>
      </c>
      <c r="AO662" s="9">
        <v>0</v>
      </c>
      <c r="AP662" s="9">
        <v>24</v>
      </c>
      <c r="AQ662" s="9">
        <v>31.2</v>
      </c>
      <c r="AR662" s="9">
        <v>1.2</v>
      </c>
      <c r="AS662" s="9">
        <v>55.2</v>
      </c>
      <c r="AT662" s="9">
        <v>0</v>
      </c>
      <c r="AU662" s="9">
        <v>23</v>
      </c>
      <c r="AV662" s="9">
        <v>0</v>
      </c>
      <c r="AW662" s="9">
        <v>26.6</v>
      </c>
      <c r="AX662" s="9">
        <v>0</v>
      </c>
      <c r="AY662" s="9">
        <v>24</v>
      </c>
      <c r="AZ662" s="9">
        <v>0</v>
      </c>
      <c r="BA662" s="9">
        <v>30</v>
      </c>
      <c r="BB662" s="9">
        <v>36.9</v>
      </c>
      <c r="BC662" s="9">
        <v>12</v>
      </c>
      <c r="BD662" s="9">
        <v>30.2</v>
      </c>
      <c r="BE662" s="9">
        <v>30.4</v>
      </c>
      <c r="BF662" s="9">
        <v>0</v>
      </c>
      <c r="BG662" s="9">
        <v>45</v>
      </c>
      <c r="BH662" s="9">
        <v>0</v>
      </c>
      <c r="BI662" s="9">
        <v>0</v>
      </c>
      <c r="BJ662" s="9">
        <v>0</v>
      </c>
      <c r="BK662" s="106"/>
      <c r="BL662" s="61"/>
      <c r="BN662" s="265"/>
      <c r="BO662" s="61"/>
    </row>
    <row r="663" spans="1:67" ht="15.75">
      <c r="A663" s="276" t="s">
        <v>3623</v>
      </c>
      <c r="B663" s="3"/>
      <c r="C663" s="3"/>
      <c r="D663" s="32">
        <f t="shared" si="20"/>
        <v>382.4</v>
      </c>
      <c r="E663" s="9">
        <v>3.9000000000000004</v>
      </c>
      <c r="F663" s="9">
        <v>0</v>
      </c>
      <c r="G663" s="9">
        <v>5.6</v>
      </c>
      <c r="H663" s="9">
        <v>32.200000000000003</v>
      </c>
      <c r="I663" s="9">
        <v>0</v>
      </c>
      <c r="J663" s="9">
        <v>0</v>
      </c>
      <c r="K663" s="9">
        <v>0</v>
      </c>
      <c r="L663" s="9">
        <v>0</v>
      </c>
      <c r="M663" s="9">
        <v>9.8000000000000007</v>
      </c>
      <c r="N663" s="9">
        <v>0</v>
      </c>
      <c r="O663" s="9">
        <v>19.5</v>
      </c>
      <c r="P663" s="9">
        <v>0</v>
      </c>
      <c r="Q663" s="9">
        <v>0</v>
      </c>
      <c r="R663" s="9">
        <v>24</v>
      </c>
      <c r="S663" s="9">
        <v>0</v>
      </c>
      <c r="T663" s="9">
        <v>0</v>
      </c>
      <c r="U663" s="9">
        <v>0</v>
      </c>
      <c r="V663" s="9">
        <v>0</v>
      </c>
      <c r="W663" s="9">
        <v>0</v>
      </c>
      <c r="X663" s="9">
        <v>0</v>
      </c>
      <c r="Y663" s="9">
        <v>0</v>
      </c>
      <c r="Z663" s="9">
        <v>0</v>
      </c>
      <c r="AA663" s="9">
        <v>0</v>
      </c>
      <c r="AB663" s="9">
        <v>0</v>
      </c>
      <c r="AC663" s="9">
        <v>0</v>
      </c>
      <c r="AD663" s="9">
        <v>0</v>
      </c>
      <c r="AE663" s="9">
        <v>0</v>
      </c>
      <c r="AF663" s="9">
        <v>0</v>
      </c>
      <c r="AG663" s="9">
        <v>0</v>
      </c>
      <c r="AH663" s="9">
        <v>21</v>
      </c>
      <c r="AI663" s="9">
        <v>0</v>
      </c>
      <c r="AJ663" s="9">
        <v>5.8</v>
      </c>
      <c r="AK663" s="9">
        <v>0</v>
      </c>
      <c r="AL663" s="9">
        <v>24</v>
      </c>
      <c r="AM663" s="9">
        <v>24.4</v>
      </c>
      <c r="AN663" s="9">
        <v>1.3</v>
      </c>
      <c r="AO663" s="9">
        <v>15.399999999999999</v>
      </c>
      <c r="AP663" s="9">
        <v>0</v>
      </c>
      <c r="AQ663" s="9">
        <v>0</v>
      </c>
      <c r="AR663" s="9">
        <v>0</v>
      </c>
      <c r="AS663" s="9">
        <v>3.3000000000000003</v>
      </c>
      <c r="AT663" s="9">
        <v>0</v>
      </c>
      <c r="AU663" s="9">
        <v>31.9</v>
      </c>
      <c r="AV663" s="9">
        <v>0</v>
      </c>
      <c r="AW663" s="9">
        <v>0</v>
      </c>
      <c r="AX663" s="9">
        <v>0</v>
      </c>
      <c r="AY663" s="9">
        <v>0</v>
      </c>
      <c r="AZ663" s="9">
        <v>22.5</v>
      </c>
      <c r="BA663" s="9">
        <v>24</v>
      </c>
      <c r="BB663" s="9">
        <v>22.5</v>
      </c>
      <c r="BC663" s="9">
        <v>15.399999999999999</v>
      </c>
      <c r="BD663" s="9">
        <v>0</v>
      </c>
      <c r="BE663" s="9">
        <v>32.4</v>
      </c>
      <c r="BF663" s="9">
        <v>15.399999999999999</v>
      </c>
      <c r="BG663" s="9">
        <v>28.1</v>
      </c>
      <c r="BH663" s="9">
        <v>0</v>
      </c>
      <c r="BI663" s="9">
        <v>0</v>
      </c>
      <c r="BJ663" s="9">
        <v>0</v>
      </c>
      <c r="BK663" s="276"/>
      <c r="BL663" s="61"/>
      <c r="BN663" s="265"/>
      <c r="BO663" s="61"/>
    </row>
    <row r="664" spans="1:67" ht="15.75">
      <c r="A664" s="277" t="s">
        <v>1690</v>
      </c>
      <c r="B664" s="3"/>
      <c r="C664" s="3"/>
      <c r="D664" s="32">
        <f t="shared" si="20"/>
        <v>398.29999999999995</v>
      </c>
      <c r="E664" s="9">
        <v>0</v>
      </c>
      <c r="F664" s="9">
        <v>8.3999999999999986</v>
      </c>
      <c r="G664" s="9">
        <v>35</v>
      </c>
      <c r="H664" s="9">
        <v>0</v>
      </c>
      <c r="I664" s="9">
        <v>16</v>
      </c>
      <c r="J664" s="9">
        <v>11.2</v>
      </c>
      <c r="K664" s="9">
        <v>0</v>
      </c>
      <c r="L664" s="9">
        <v>0</v>
      </c>
      <c r="M664" s="9">
        <v>0</v>
      </c>
      <c r="N664" s="9">
        <v>0</v>
      </c>
      <c r="O664" s="9">
        <v>3.5999999999999996</v>
      </c>
      <c r="P664" s="9">
        <v>1.2</v>
      </c>
      <c r="Q664" s="9">
        <v>7.5</v>
      </c>
      <c r="R664" s="9">
        <v>35</v>
      </c>
      <c r="S664" s="9">
        <v>4.8</v>
      </c>
      <c r="T664" s="9">
        <v>0</v>
      </c>
      <c r="U664" s="9">
        <v>0</v>
      </c>
      <c r="V664" s="9">
        <v>0</v>
      </c>
      <c r="W664" s="9">
        <v>0</v>
      </c>
      <c r="X664" s="9">
        <v>2.2000000000000002</v>
      </c>
      <c r="Y664" s="9">
        <v>16.5</v>
      </c>
      <c r="Z664" s="9">
        <v>0</v>
      </c>
      <c r="AA664" s="9">
        <v>0</v>
      </c>
      <c r="AB664" s="9">
        <v>0</v>
      </c>
      <c r="AC664" s="9">
        <v>0</v>
      </c>
      <c r="AD664" s="9">
        <v>0</v>
      </c>
      <c r="AE664" s="9">
        <v>21</v>
      </c>
      <c r="AF664" s="9">
        <v>30</v>
      </c>
      <c r="AG664" s="9">
        <v>9</v>
      </c>
      <c r="AH664" s="9">
        <v>0</v>
      </c>
      <c r="AI664" s="9">
        <v>16.5</v>
      </c>
      <c r="AJ664" s="9">
        <v>10.4</v>
      </c>
      <c r="AK664" s="9">
        <v>0</v>
      </c>
      <c r="AL664" s="9">
        <v>45.4</v>
      </c>
      <c r="AM664" s="9">
        <v>26.2</v>
      </c>
      <c r="AN664" s="9">
        <v>18.7</v>
      </c>
      <c r="AO664" s="9">
        <v>12.899999999999999</v>
      </c>
      <c r="AP664" s="9">
        <v>0</v>
      </c>
      <c r="AQ664" s="9">
        <v>0</v>
      </c>
      <c r="AR664" s="9">
        <v>0</v>
      </c>
      <c r="AS664" s="9">
        <v>5.6</v>
      </c>
      <c r="AT664" s="9">
        <v>0</v>
      </c>
      <c r="AU664" s="9">
        <v>0</v>
      </c>
      <c r="AV664" s="9">
        <v>0</v>
      </c>
      <c r="AW664" s="9">
        <v>0</v>
      </c>
      <c r="AX664" s="9">
        <v>13.2</v>
      </c>
      <c r="AY664" s="9">
        <v>0</v>
      </c>
      <c r="AZ664" s="9">
        <v>0</v>
      </c>
      <c r="BA664" s="9">
        <v>0</v>
      </c>
      <c r="BB664" s="9">
        <v>0</v>
      </c>
      <c r="BC664" s="9">
        <v>0</v>
      </c>
      <c r="BD664" s="9">
        <v>0</v>
      </c>
      <c r="BE664" s="9">
        <v>0</v>
      </c>
      <c r="BF664" s="9">
        <v>24</v>
      </c>
      <c r="BG664" s="9">
        <v>0</v>
      </c>
      <c r="BH664" s="9">
        <v>0</v>
      </c>
      <c r="BI664" s="9">
        <v>24</v>
      </c>
      <c r="BJ664" s="9">
        <v>0</v>
      </c>
      <c r="BK664" s="277"/>
      <c r="BL664" s="61"/>
      <c r="BN664" s="265"/>
      <c r="BO664" s="61"/>
    </row>
    <row r="665" spans="1:67" ht="15.75">
      <c r="A665" s="106" t="s">
        <v>654</v>
      </c>
      <c r="B665" s="3"/>
      <c r="C665" s="3"/>
      <c r="D665" s="32">
        <f t="shared" si="20"/>
        <v>659.10000000000014</v>
      </c>
      <c r="E665" s="9">
        <v>6.5</v>
      </c>
      <c r="F665" s="9">
        <v>31</v>
      </c>
      <c r="G665" s="9">
        <v>36.6</v>
      </c>
      <c r="H665" s="9">
        <v>0</v>
      </c>
      <c r="I665" s="9">
        <v>21.700000000000003</v>
      </c>
      <c r="J665" s="9">
        <v>3.3000000000000003</v>
      </c>
      <c r="K665" s="9">
        <v>0</v>
      </c>
      <c r="L665" s="9">
        <v>4.1999999999999993</v>
      </c>
      <c r="M665" s="9">
        <v>0</v>
      </c>
      <c r="N665" s="9">
        <v>0</v>
      </c>
      <c r="O665" s="9">
        <v>5.2</v>
      </c>
      <c r="P665" s="9">
        <v>27.9</v>
      </c>
      <c r="Q665" s="9">
        <v>3.5999999999999996</v>
      </c>
      <c r="R665" s="9">
        <v>18</v>
      </c>
      <c r="S665" s="9">
        <v>0</v>
      </c>
      <c r="T665" s="9">
        <v>0</v>
      </c>
      <c r="U665" s="9">
        <v>0</v>
      </c>
      <c r="V665" s="9">
        <v>0</v>
      </c>
      <c r="W665" s="9">
        <v>0</v>
      </c>
      <c r="X665" s="9">
        <v>0</v>
      </c>
      <c r="Y665" s="9">
        <v>7.1999999999999993</v>
      </c>
      <c r="Z665" s="9">
        <v>0</v>
      </c>
      <c r="AA665" s="9">
        <v>2.2000000000000002</v>
      </c>
      <c r="AB665" s="9">
        <v>0</v>
      </c>
      <c r="AC665" s="9">
        <v>1.4</v>
      </c>
      <c r="AD665" s="9">
        <v>0</v>
      </c>
      <c r="AE665" s="9">
        <v>0</v>
      </c>
      <c r="AF665" s="9">
        <v>0</v>
      </c>
      <c r="AG665" s="9">
        <v>0</v>
      </c>
      <c r="AH665" s="9">
        <v>30</v>
      </c>
      <c r="AI665" s="9">
        <v>0</v>
      </c>
      <c r="AJ665" s="9">
        <v>24</v>
      </c>
      <c r="AK665" s="9">
        <v>14.3</v>
      </c>
      <c r="AL665" s="9">
        <v>58.199999999999996</v>
      </c>
      <c r="AM665" s="9">
        <v>42</v>
      </c>
      <c r="AN665" s="9">
        <v>0</v>
      </c>
      <c r="AO665" s="9">
        <v>0</v>
      </c>
      <c r="AP665" s="9">
        <v>26</v>
      </c>
      <c r="AQ665" s="9">
        <v>19.5</v>
      </c>
      <c r="AR665" s="9">
        <v>7</v>
      </c>
      <c r="AS665" s="9">
        <v>48.5</v>
      </c>
      <c r="AT665" s="9">
        <v>0</v>
      </c>
      <c r="AU665" s="9">
        <v>21</v>
      </c>
      <c r="AV665" s="9">
        <v>0</v>
      </c>
      <c r="AW665" s="9">
        <v>32.6</v>
      </c>
      <c r="AX665" s="9">
        <v>0</v>
      </c>
      <c r="AY665" s="9">
        <v>26</v>
      </c>
      <c r="AZ665" s="9">
        <v>42.3</v>
      </c>
      <c r="BA665" s="9">
        <v>46.5</v>
      </c>
      <c r="BB665" s="9">
        <v>2.2000000000000002</v>
      </c>
      <c r="BC665" s="9">
        <v>0</v>
      </c>
      <c r="BD665" s="9">
        <v>26</v>
      </c>
      <c r="BE665" s="9">
        <v>0</v>
      </c>
      <c r="BF665" s="9">
        <v>0</v>
      </c>
      <c r="BG665" s="9">
        <v>2.2000000000000002</v>
      </c>
      <c r="BH665" s="9">
        <v>0</v>
      </c>
      <c r="BI665" s="9">
        <v>0</v>
      </c>
      <c r="BJ665" s="9">
        <v>22</v>
      </c>
      <c r="BK665" s="106"/>
      <c r="BL665" s="61"/>
      <c r="BN665" s="265"/>
      <c r="BO665" s="61"/>
    </row>
    <row r="666" spans="1:67" ht="15.75">
      <c r="A666" s="106" t="s">
        <v>653</v>
      </c>
      <c r="B666" s="3"/>
      <c r="C666" s="3"/>
      <c r="D666" s="32">
        <f t="shared" si="20"/>
        <v>390.40000000000003</v>
      </c>
      <c r="E666" s="9">
        <v>22</v>
      </c>
      <c r="F666" s="9">
        <v>20.5</v>
      </c>
      <c r="G666" s="9">
        <v>40.1</v>
      </c>
      <c r="H666" s="9">
        <v>0</v>
      </c>
      <c r="I666" s="9">
        <v>0</v>
      </c>
      <c r="J666" s="9">
        <v>5.5</v>
      </c>
      <c r="K666" s="9">
        <v>0</v>
      </c>
      <c r="L666" s="9">
        <v>3</v>
      </c>
      <c r="M666" s="9">
        <v>0</v>
      </c>
      <c r="N666" s="9">
        <v>0</v>
      </c>
      <c r="O666" s="9">
        <v>0</v>
      </c>
      <c r="P666" s="9">
        <v>0</v>
      </c>
      <c r="Q666" s="9">
        <v>4.1999999999999993</v>
      </c>
      <c r="R666" s="9">
        <v>26</v>
      </c>
      <c r="S666" s="9">
        <v>0</v>
      </c>
      <c r="T666" s="9">
        <v>0</v>
      </c>
      <c r="U666" s="9">
        <v>0</v>
      </c>
      <c r="V666" s="9">
        <v>0</v>
      </c>
      <c r="W666" s="9">
        <v>0</v>
      </c>
      <c r="X666" s="9">
        <v>0</v>
      </c>
      <c r="Y666" s="9">
        <v>0</v>
      </c>
      <c r="Z666" s="9">
        <v>0</v>
      </c>
      <c r="AA666" s="9">
        <v>16.5</v>
      </c>
      <c r="AB666" s="9">
        <v>0</v>
      </c>
      <c r="AC666" s="9">
        <v>0</v>
      </c>
      <c r="AD666" s="9">
        <v>0</v>
      </c>
      <c r="AE666" s="9">
        <v>4.5</v>
      </c>
      <c r="AF666" s="9">
        <v>9</v>
      </c>
      <c r="AG666" s="9">
        <v>4.8</v>
      </c>
      <c r="AH666" s="9">
        <v>0</v>
      </c>
      <c r="AI666" s="9">
        <v>0</v>
      </c>
      <c r="AJ666" s="9">
        <v>12.100000000000001</v>
      </c>
      <c r="AK666" s="9">
        <v>0</v>
      </c>
      <c r="AL666" s="9">
        <v>28.099999999999998</v>
      </c>
      <c r="AM666" s="9">
        <v>27.6</v>
      </c>
      <c r="AN666" s="9">
        <v>24</v>
      </c>
      <c r="AO666" s="9">
        <v>0</v>
      </c>
      <c r="AP666" s="9">
        <v>9</v>
      </c>
      <c r="AQ666" s="9">
        <v>12.100000000000001</v>
      </c>
      <c r="AR666" s="9">
        <v>1.1000000000000001</v>
      </c>
      <c r="AS666" s="9">
        <v>30</v>
      </c>
      <c r="AT666" s="9">
        <v>0</v>
      </c>
      <c r="AU666" s="9">
        <v>0</v>
      </c>
      <c r="AV666" s="9">
        <v>0</v>
      </c>
      <c r="AW666" s="9">
        <v>2.8</v>
      </c>
      <c r="AX666" s="9">
        <v>0</v>
      </c>
      <c r="AY666" s="9">
        <v>16.5</v>
      </c>
      <c r="AZ666" s="9">
        <v>0</v>
      </c>
      <c r="BA666" s="9">
        <v>0</v>
      </c>
      <c r="BB666" s="9">
        <v>24</v>
      </c>
      <c r="BC666" s="9">
        <v>0</v>
      </c>
      <c r="BD666" s="9">
        <v>0</v>
      </c>
      <c r="BE666" s="9">
        <v>0</v>
      </c>
      <c r="BF666" s="9">
        <v>0</v>
      </c>
      <c r="BG666" s="9">
        <v>13.2</v>
      </c>
      <c r="BH666" s="9">
        <v>0</v>
      </c>
      <c r="BI666" s="9">
        <v>14.3</v>
      </c>
      <c r="BJ666" s="9">
        <v>19.5</v>
      </c>
      <c r="BK666" s="106"/>
      <c r="BL666" s="61"/>
      <c r="BN666" s="265"/>
      <c r="BO666" s="61"/>
    </row>
    <row r="667" spans="1:67" ht="15.75">
      <c r="A667" s="277" t="s">
        <v>1749</v>
      </c>
      <c r="B667" s="3"/>
      <c r="C667" s="3"/>
      <c r="D667" s="32">
        <f t="shared" si="20"/>
        <v>489</v>
      </c>
      <c r="E667" s="9">
        <v>0</v>
      </c>
      <c r="F667" s="9">
        <v>0</v>
      </c>
      <c r="G667" s="9">
        <v>0</v>
      </c>
      <c r="H667" s="9">
        <v>0</v>
      </c>
      <c r="I667" s="9">
        <v>34.4</v>
      </c>
      <c r="J667" s="9">
        <v>0</v>
      </c>
      <c r="K667" s="9">
        <v>0</v>
      </c>
      <c r="L667" s="9">
        <v>3.3000000000000003</v>
      </c>
      <c r="M667" s="9">
        <v>0</v>
      </c>
      <c r="N667" s="9">
        <v>0</v>
      </c>
      <c r="O667" s="9">
        <v>0</v>
      </c>
      <c r="P667" s="9">
        <v>6.6000000000000005</v>
      </c>
      <c r="Q667" s="9">
        <v>4.5</v>
      </c>
      <c r="R667" s="9">
        <v>46</v>
      </c>
      <c r="S667" s="9">
        <v>0</v>
      </c>
      <c r="T667" s="9">
        <v>4.4000000000000004</v>
      </c>
      <c r="U667" s="9">
        <v>0</v>
      </c>
      <c r="V667" s="9">
        <v>0</v>
      </c>
      <c r="W667" s="9">
        <v>0</v>
      </c>
      <c r="X667" s="9">
        <v>21</v>
      </c>
      <c r="Y667" s="9">
        <v>0</v>
      </c>
      <c r="Z667" s="9">
        <v>0</v>
      </c>
      <c r="AA667" s="9">
        <v>2.2000000000000002</v>
      </c>
      <c r="AB667" s="9">
        <v>0</v>
      </c>
      <c r="AC667" s="9">
        <v>7.1999999999999993</v>
      </c>
      <c r="AD667" s="9">
        <v>0</v>
      </c>
      <c r="AE667" s="9">
        <v>15.399999999999999</v>
      </c>
      <c r="AF667" s="9">
        <v>21</v>
      </c>
      <c r="AG667" s="9">
        <v>0</v>
      </c>
      <c r="AH667" s="9">
        <v>0</v>
      </c>
      <c r="AI667" s="9">
        <v>0</v>
      </c>
      <c r="AJ667" s="9">
        <v>24</v>
      </c>
      <c r="AK667" s="9">
        <v>4.4000000000000004</v>
      </c>
      <c r="AL667" s="9">
        <v>0</v>
      </c>
      <c r="AM667" s="9">
        <v>48.5</v>
      </c>
      <c r="AN667" s="9">
        <v>23.2</v>
      </c>
      <c r="AO667" s="9">
        <v>9</v>
      </c>
      <c r="AP667" s="9">
        <v>0</v>
      </c>
      <c r="AQ667" s="9">
        <v>0</v>
      </c>
      <c r="AR667" s="9">
        <v>0</v>
      </c>
      <c r="AS667" s="9">
        <v>22.5</v>
      </c>
      <c r="AT667" s="9">
        <v>0</v>
      </c>
      <c r="AU667" s="9">
        <v>0</v>
      </c>
      <c r="AV667" s="9">
        <v>0</v>
      </c>
      <c r="AW667" s="9">
        <v>0</v>
      </c>
      <c r="AX667" s="9">
        <v>0</v>
      </c>
      <c r="AY667" s="9">
        <v>0</v>
      </c>
      <c r="AZ667" s="9">
        <v>45.5</v>
      </c>
      <c r="BA667" s="9">
        <v>26</v>
      </c>
      <c r="BB667" s="9">
        <v>21.7</v>
      </c>
      <c r="BC667" s="9">
        <v>0</v>
      </c>
      <c r="BD667" s="9">
        <v>15.399999999999999</v>
      </c>
      <c r="BE667" s="9">
        <v>19</v>
      </c>
      <c r="BF667" s="9">
        <v>24</v>
      </c>
      <c r="BG667" s="9">
        <v>15.8</v>
      </c>
      <c r="BH667" s="9">
        <v>0</v>
      </c>
      <c r="BI667" s="9">
        <v>24</v>
      </c>
      <c r="BJ667" s="9">
        <v>0</v>
      </c>
      <c r="BK667" s="277"/>
      <c r="BL667" s="61"/>
      <c r="BN667" s="265"/>
      <c r="BO667" s="61"/>
    </row>
    <row r="668" spans="1:67" ht="15.75">
      <c r="A668" s="106" t="s">
        <v>638</v>
      </c>
      <c r="B668" s="3"/>
      <c r="C668" s="3"/>
      <c r="D668" s="32">
        <f t="shared" si="20"/>
        <v>671.3</v>
      </c>
      <c r="E668" s="9">
        <v>30.5</v>
      </c>
      <c r="F668" s="9">
        <v>13.2</v>
      </c>
      <c r="G668" s="9">
        <v>13.2</v>
      </c>
      <c r="H668" s="9">
        <v>2.8</v>
      </c>
      <c r="I668" s="9">
        <v>32.4</v>
      </c>
      <c r="J668" s="9">
        <v>13.2</v>
      </c>
      <c r="K668" s="9">
        <v>0</v>
      </c>
      <c r="L668" s="9">
        <v>8.1</v>
      </c>
      <c r="M668" s="9">
        <v>11.2</v>
      </c>
      <c r="N668" s="9">
        <v>0</v>
      </c>
      <c r="O668" s="9">
        <v>5.6</v>
      </c>
      <c r="P668" s="9">
        <v>37.200000000000003</v>
      </c>
      <c r="Q668" s="9">
        <v>41.2</v>
      </c>
      <c r="R668" s="9">
        <v>38.5</v>
      </c>
      <c r="S668" s="9">
        <v>0</v>
      </c>
      <c r="T668" s="9">
        <v>0</v>
      </c>
      <c r="U668" s="9">
        <v>0</v>
      </c>
      <c r="V668" s="9">
        <v>0</v>
      </c>
      <c r="W668" s="9">
        <v>0</v>
      </c>
      <c r="X668" s="9">
        <v>0</v>
      </c>
      <c r="Y668" s="9">
        <v>0</v>
      </c>
      <c r="Z668" s="9">
        <v>0</v>
      </c>
      <c r="AA668" s="9">
        <v>0</v>
      </c>
      <c r="AB668" s="9">
        <v>0</v>
      </c>
      <c r="AC668" s="9">
        <v>1.3</v>
      </c>
      <c r="AD668" s="9">
        <v>0</v>
      </c>
      <c r="AE668" s="9">
        <v>13.2</v>
      </c>
      <c r="AF668" s="9">
        <v>0</v>
      </c>
      <c r="AG668" s="9">
        <v>0</v>
      </c>
      <c r="AH668" s="9">
        <v>5.2</v>
      </c>
      <c r="AI668" s="9">
        <v>0</v>
      </c>
      <c r="AJ668" s="9">
        <v>52.9</v>
      </c>
      <c r="AK668" s="9">
        <v>0</v>
      </c>
      <c r="AL668" s="9">
        <v>18</v>
      </c>
      <c r="AM668" s="9">
        <v>40</v>
      </c>
      <c r="AN668" s="9">
        <v>22</v>
      </c>
      <c r="AO668" s="9">
        <v>0</v>
      </c>
      <c r="AP668" s="9">
        <v>28</v>
      </c>
      <c r="AQ668" s="9">
        <v>34.200000000000003</v>
      </c>
      <c r="AR668" s="9">
        <v>1.2</v>
      </c>
      <c r="AS668" s="9">
        <v>49</v>
      </c>
      <c r="AT668" s="9">
        <v>3</v>
      </c>
      <c r="AU668" s="9">
        <v>0</v>
      </c>
      <c r="AV668" s="9">
        <v>0</v>
      </c>
      <c r="AW668" s="9">
        <v>28</v>
      </c>
      <c r="AX668" s="9">
        <v>0</v>
      </c>
      <c r="AY668" s="9">
        <v>28</v>
      </c>
      <c r="AZ668" s="9">
        <v>41.2</v>
      </c>
      <c r="BA668" s="9">
        <v>26</v>
      </c>
      <c r="BB668" s="9">
        <v>7.8000000000000007</v>
      </c>
      <c r="BC668" s="9">
        <v>0</v>
      </c>
      <c r="BD668" s="9">
        <v>13.2</v>
      </c>
      <c r="BE668" s="9">
        <v>0</v>
      </c>
      <c r="BF668" s="9">
        <v>12</v>
      </c>
      <c r="BG668" s="9">
        <v>0</v>
      </c>
      <c r="BH668" s="9">
        <v>0</v>
      </c>
      <c r="BI668" s="9">
        <v>0</v>
      </c>
      <c r="BJ668" s="9">
        <v>0</v>
      </c>
      <c r="BK668" s="106"/>
      <c r="BL668" s="61"/>
      <c r="BN668" s="265"/>
      <c r="BO668" s="61"/>
    </row>
    <row r="669" spans="1:67" ht="15.75">
      <c r="A669" s="277" t="s">
        <v>1649</v>
      </c>
      <c r="B669" s="3"/>
      <c r="C669" s="3"/>
      <c r="D669" s="32">
        <f t="shared" si="20"/>
        <v>481.40000000000003</v>
      </c>
      <c r="E669" s="9">
        <v>7</v>
      </c>
      <c r="F669" s="9">
        <v>0</v>
      </c>
      <c r="G669" s="9">
        <v>0</v>
      </c>
      <c r="H669" s="9">
        <v>0</v>
      </c>
      <c r="I669" s="9">
        <v>0</v>
      </c>
      <c r="J669" s="9">
        <v>0</v>
      </c>
      <c r="K669" s="9">
        <v>0</v>
      </c>
      <c r="L669" s="9">
        <v>4.1999999999999993</v>
      </c>
      <c r="M669" s="9">
        <v>0</v>
      </c>
      <c r="N669" s="9">
        <v>0</v>
      </c>
      <c r="O669" s="9">
        <v>0</v>
      </c>
      <c r="P669" s="9">
        <v>11.2</v>
      </c>
      <c r="Q669" s="9">
        <v>0</v>
      </c>
      <c r="R669" s="9">
        <v>21</v>
      </c>
      <c r="S669" s="9">
        <v>0</v>
      </c>
      <c r="T669" s="9">
        <v>0</v>
      </c>
      <c r="U669" s="9">
        <v>0</v>
      </c>
      <c r="V669" s="9">
        <v>0</v>
      </c>
      <c r="W669" s="9">
        <v>0</v>
      </c>
      <c r="X669" s="9">
        <v>0</v>
      </c>
      <c r="Y669" s="9">
        <v>0</v>
      </c>
      <c r="Z669" s="9">
        <v>0</v>
      </c>
      <c r="AA669" s="9">
        <v>0</v>
      </c>
      <c r="AB669" s="9">
        <v>0</v>
      </c>
      <c r="AC669" s="9">
        <v>1.4</v>
      </c>
      <c r="AD669" s="9">
        <v>0</v>
      </c>
      <c r="AE669" s="9">
        <v>7.1999999999999993</v>
      </c>
      <c r="AF669" s="9">
        <v>0</v>
      </c>
      <c r="AG669" s="9">
        <v>0</v>
      </c>
      <c r="AH669" s="9">
        <v>32.4</v>
      </c>
      <c r="AI669" s="9">
        <v>0</v>
      </c>
      <c r="AJ669" s="9">
        <v>29.1</v>
      </c>
      <c r="AK669" s="9">
        <v>14.3</v>
      </c>
      <c r="AL669" s="9">
        <v>56.1</v>
      </c>
      <c r="AM669" s="9">
        <v>47.3</v>
      </c>
      <c r="AN669" s="9">
        <v>0</v>
      </c>
      <c r="AO669" s="9">
        <v>0</v>
      </c>
      <c r="AP669" s="9">
        <v>0</v>
      </c>
      <c r="AQ669" s="9">
        <v>0</v>
      </c>
      <c r="AR669" s="9">
        <v>5.5</v>
      </c>
      <c r="AS669" s="9">
        <v>18</v>
      </c>
      <c r="AT669" s="9">
        <v>0</v>
      </c>
      <c r="AU669" s="9">
        <v>16.5</v>
      </c>
      <c r="AV669" s="9">
        <v>0</v>
      </c>
      <c r="AW669" s="9">
        <v>0</v>
      </c>
      <c r="AX669" s="9">
        <v>0</v>
      </c>
      <c r="AY669" s="9">
        <v>0</v>
      </c>
      <c r="AZ669" s="9">
        <v>63.8</v>
      </c>
      <c r="BA669" s="9">
        <v>27.3</v>
      </c>
      <c r="BB669" s="9">
        <v>29.1</v>
      </c>
      <c r="BC669" s="9">
        <v>0</v>
      </c>
      <c r="BD669" s="9">
        <v>26</v>
      </c>
      <c r="BE669" s="9">
        <v>3.5999999999999996</v>
      </c>
      <c r="BF669" s="9">
        <v>0</v>
      </c>
      <c r="BG669" s="9">
        <v>32.4</v>
      </c>
      <c r="BH669" s="9">
        <v>0</v>
      </c>
      <c r="BI669" s="9">
        <v>0</v>
      </c>
      <c r="BJ669" s="9">
        <v>28</v>
      </c>
      <c r="BK669" s="277"/>
      <c r="BL669" s="61"/>
      <c r="BN669" s="265"/>
      <c r="BO669" s="61"/>
    </row>
    <row r="670" spans="1:67" ht="15.75">
      <c r="A670" s="106" t="s">
        <v>2706</v>
      </c>
      <c r="B670" s="3"/>
      <c r="C670" s="3"/>
      <c r="D670" s="32">
        <f t="shared" si="20"/>
        <v>352.39999999999992</v>
      </c>
      <c r="E670" s="9">
        <v>4.8</v>
      </c>
      <c r="F670" s="9">
        <v>24.6</v>
      </c>
      <c r="G670" s="9">
        <v>11.100000000000001</v>
      </c>
      <c r="H670" s="9">
        <v>6.6000000000000005</v>
      </c>
      <c r="I670" s="9">
        <v>27.5</v>
      </c>
      <c r="J670" s="9">
        <v>3.3000000000000003</v>
      </c>
      <c r="K670" s="9">
        <v>0</v>
      </c>
      <c r="L670" s="9">
        <v>0</v>
      </c>
      <c r="M670" s="9">
        <v>1.5</v>
      </c>
      <c r="N670" s="9">
        <v>0</v>
      </c>
      <c r="O670" s="9">
        <v>0</v>
      </c>
      <c r="P670" s="9">
        <v>0</v>
      </c>
      <c r="Q670" s="9">
        <v>18</v>
      </c>
      <c r="R670" s="9">
        <v>26</v>
      </c>
      <c r="S670" s="9">
        <v>0</v>
      </c>
      <c r="T670" s="9">
        <v>0</v>
      </c>
      <c r="U670" s="9">
        <v>0</v>
      </c>
      <c r="V670" s="9">
        <v>19.5</v>
      </c>
      <c r="W670" s="9">
        <v>0</v>
      </c>
      <c r="X670" s="9">
        <v>1.3</v>
      </c>
      <c r="Y670" s="9">
        <v>0</v>
      </c>
      <c r="Z670" s="9">
        <v>0</v>
      </c>
      <c r="AA670" s="9">
        <v>0</v>
      </c>
      <c r="AB670" s="9">
        <v>0</v>
      </c>
      <c r="AC670" s="9">
        <v>0</v>
      </c>
      <c r="AD670" s="9">
        <v>0</v>
      </c>
      <c r="AE670" s="9">
        <v>0</v>
      </c>
      <c r="AF670" s="9">
        <v>0</v>
      </c>
      <c r="AG670" s="9">
        <v>4.5</v>
      </c>
      <c r="AH670" s="9">
        <v>0</v>
      </c>
      <c r="AI670" s="9">
        <v>0</v>
      </c>
      <c r="AJ670" s="9">
        <v>10.1</v>
      </c>
      <c r="AK670" s="9">
        <v>0</v>
      </c>
      <c r="AL670" s="9">
        <v>21</v>
      </c>
      <c r="AM670" s="9">
        <v>8.6999999999999993</v>
      </c>
      <c r="AN670" s="9">
        <v>22.7</v>
      </c>
      <c r="AO670" s="9">
        <v>0</v>
      </c>
      <c r="AP670" s="9">
        <v>3.5999999999999996</v>
      </c>
      <c r="AQ670" s="9">
        <v>4.8</v>
      </c>
      <c r="AR670" s="9">
        <v>0</v>
      </c>
      <c r="AS670" s="9">
        <v>16.5</v>
      </c>
      <c r="AT670" s="9">
        <v>2.4</v>
      </c>
      <c r="AU670" s="9">
        <v>0</v>
      </c>
      <c r="AV670" s="9">
        <v>0</v>
      </c>
      <c r="AW670" s="9">
        <v>1.2</v>
      </c>
      <c r="AX670" s="9">
        <v>0</v>
      </c>
      <c r="AY670" s="9">
        <v>0</v>
      </c>
      <c r="AZ670" s="9">
        <v>18</v>
      </c>
      <c r="BA670" s="9">
        <v>0</v>
      </c>
      <c r="BB670" s="9">
        <v>18</v>
      </c>
      <c r="BC670" s="9">
        <v>0</v>
      </c>
      <c r="BD670" s="9">
        <v>3.7</v>
      </c>
      <c r="BE670" s="9">
        <v>0</v>
      </c>
      <c r="BF670" s="9">
        <v>33.6</v>
      </c>
      <c r="BG670" s="9">
        <v>15.399999999999999</v>
      </c>
      <c r="BH670" s="9">
        <v>0</v>
      </c>
      <c r="BI670" s="9">
        <v>24</v>
      </c>
      <c r="BJ670" s="9">
        <v>0</v>
      </c>
      <c r="BK670" s="106"/>
      <c r="BL670" s="61"/>
      <c r="BN670" s="265"/>
      <c r="BO670" s="61"/>
    </row>
    <row r="671" spans="1:67" ht="15.75">
      <c r="A671" s="106" t="s">
        <v>2819</v>
      </c>
      <c r="B671" s="3"/>
      <c r="C671" s="3"/>
      <c r="D671" s="32">
        <f t="shared" si="20"/>
        <v>377.6</v>
      </c>
      <c r="E671" s="9">
        <v>6</v>
      </c>
      <c r="F671" s="9">
        <v>12.6</v>
      </c>
      <c r="G671" s="9">
        <v>3.9000000000000004</v>
      </c>
      <c r="H671" s="9">
        <v>19.8</v>
      </c>
      <c r="I671" s="9">
        <v>6</v>
      </c>
      <c r="J671" s="9">
        <v>0</v>
      </c>
      <c r="K671" s="9">
        <v>0</v>
      </c>
      <c r="L671" s="9">
        <v>4.8</v>
      </c>
      <c r="M671" s="9">
        <v>3</v>
      </c>
      <c r="N671" s="9">
        <v>0</v>
      </c>
      <c r="O671" s="9">
        <v>0</v>
      </c>
      <c r="P671" s="9">
        <v>24</v>
      </c>
      <c r="Q671" s="9">
        <v>7.1999999999999993</v>
      </c>
      <c r="R671" s="9">
        <v>28.6</v>
      </c>
      <c r="S671" s="9">
        <v>0</v>
      </c>
      <c r="T671" s="9">
        <v>0</v>
      </c>
      <c r="U671" s="9">
        <v>0</v>
      </c>
      <c r="V671" s="9">
        <v>18</v>
      </c>
      <c r="W671" s="9">
        <v>0</v>
      </c>
      <c r="X671" s="9">
        <v>1.2</v>
      </c>
      <c r="Y671" s="9">
        <v>0</v>
      </c>
      <c r="Z671" s="9">
        <v>0</v>
      </c>
      <c r="AA671" s="9">
        <v>0</v>
      </c>
      <c r="AB671" s="9">
        <v>0</v>
      </c>
      <c r="AC671" s="9">
        <v>0</v>
      </c>
      <c r="AD671" s="9">
        <v>0</v>
      </c>
      <c r="AE671" s="9">
        <v>0</v>
      </c>
      <c r="AF671" s="9">
        <v>18</v>
      </c>
      <c r="AG671" s="9">
        <v>3.9000000000000004</v>
      </c>
      <c r="AH671" s="9">
        <v>29</v>
      </c>
      <c r="AI671" s="9">
        <v>0</v>
      </c>
      <c r="AJ671" s="9">
        <v>0</v>
      </c>
      <c r="AK671" s="9">
        <v>0</v>
      </c>
      <c r="AL671" s="9">
        <v>0</v>
      </c>
      <c r="AM671" s="9">
        <v>0</v>
      </c>
      <c r="AN671" s="9">
        <v>11.700000000000001</v>
      </c>
      <c r="AO671" s="9">
        <v>0</v>
      </c>
      <c r="AP671" s="9">
        <v>4.5</v>
      </c>
      <c r="AQ671" s="9">
        <v>6</v>
      </c>
      <c r="AR671" s="9">
        <v>0</v>
      </c>
      <c r="AS671" s="9">
        <v>14.3</v>
      </c>
      <c r="AT671" s="9">
        <v>24</v>
      </c>
      <c r="AU671" s="9">
        <v>0</v>
      </c>
      <c r="AV671" s="9">
        <v>0</v>
      </c>
      <c r="AW671" s="9">
        <v>3.7</v>
      </c>
      <c r="AX671" s="9">
        <v>0</v>
      </c>
      <c r="AY671" s="9">
        <v>0</v>
      </c>
      <c r="AZ671" s="9">
        <v>32.5</v>
      </c>
      <c r="BA671" s="9">
        <v>0</v>
      </c>
      <c r="BB671" s="9">
        <v>0</v>
      </c>
      <c r="BC671" s="9">
        <v>6.6000000000000005</v>
      </c>
      <c r="BD671" s="9">
        <v>2.6</v>
      </c>
      <c r="BE671" s="9">
        <v>0</v>
      </c>
      <c r="BF671" s="9">
        <v>24</v>
      </c>
      <c r="BG671" s="9">
        <v>0</v>
      </c>
      <c r="BH671" s="9">
        <v>0</v>
      </c>
      <c r="BI671" s="9">
        <v>43.7</v>
      </c>
      <c r="BJ671" s="9">
        <v>18</v>
      </c>
      <c r="BK671" s="106"/>
      <c r="BL671" s="61"/>
      <c r="BN671" s="265"/>
      <c r="BO671" s="61"/>
    </row>
    <row r="672" spans="1:67" ht="15.75">
      <c r="A672" s="276" t="s">
        <v>3624</v>
      </c>
      <c r="B672" s="3"/>
      <c r="C672" s="3"/>
      <c r="D672" s="32">
        <f t="shared" si="20"/>
        <v>320.20000000000005</v>
      </c>
      <c r="E672" s="9">
        <v>0</v>
      </c>
      <c r="F672" s="9">
        <v>0</v>
      </c>
      <c r="G672" s="9">
        <v>0</v>
      </c>
      <c r="H672" s="9">
        <v>0</v>
      </c>
      <c r="I672" s="9">
        <v>0</v>
      </c>
      <c r="J672" s="9">
        <v>0</v>
      </c>
      <c r="K672" s="9">
        <v>0</v>
      </c>
      <c r="L672" s="9">
        <v>0</v>
      </c>
      <c r="M672" s="9">
        <v>0</v>
      </c>
      <c r="N672" s="9">
        <v>0</v>
      </c>
      <c r="O672" s="9">
        <v>22.5</v>
      </c>
      <c r="P672" s="9">
        <v>0</v>
      </c>
      <c r="Q672" s="9">
        <v>3.9000000000000004</v>
      </c>
      <c r="R672" s="9">
        <v>30</v>
      </c>
      <c r="S672" s="9">
        <v>0</v>
      </c>
      <c r="T672" s="9">
        <v>0</v>
      </c>
      <c r="U672" s="9">
        <v>0</v>
      </c>
      <c r="V672" s="9">
        <v>0</v>
      </c>
      <c r="W672" s="9">
        <v>0</v>
      </c>
      <c r="X672" s="9">
        <v>0</v>
      </c>
      <c r="Y672" s="9">
        <v>0</v>
      </c>
      <c r="Z672" s="9">
        <v>0</v>
      </c>
      <c r="AA672" s="9">
        <v>0</v>
      </c>
      <c r="AB672" s="9">
        <v>2.8</v>
      </c>
      <c r="AC672" s="9">
        <v>18.399999999999999</v>
      </c>
      <c r="AD672" s="9">
        <v>0</v>
      </c>
      <c r="AE672" s="9">
        <v>0</v>
      </c>
      <c r="AF672" s="9">
        <v>19.5</v>
      </c>
      <c r="AG672" s="9">
        <v>0</v>
      </c>
      <c r="AH672" s="9">
        <v>0</v>
      </c>
      <c r="AI672" s="9">
        <v>37.6</v>
      </c>
      <c r="AJ672" s="9">
        <v>0</v>
      </c>
      <c r="AK672" s="9">
        <v>11.2</v>
      </c>
      <c r="AL672" s="9">
        <v>19.100000000000001</v>
      </c>
      <c r="AM672" s="9">
        <v>33</v>
      </c>
      <c r="AN672" s="9">
        <v>48</v>
      </c>
      <c r="AO672" s="9">
        <v>0</v>
      </c>
      <c r="AP672" s="9">
        <v>6.5</v>
      </c>
      <c r="AQ672" s="9">
        <v>0</v>
      </c>
      <c r="AR672" s="9">
        <v>18</v>
      </c>
      <c r="AS672" s="9">
        <v>0</v>
      </c>
      <c r="AT672" s="9">
        <v>0</v>
      </c>
      <c r="AU672" s="9">
        <v>0</v>
      </c>
      <c r="AV672" s="9">
        <v>0</v>
      </c>
      <c r="AW672" s="9">
        <v>2.6</v>
      </c>
      <c r="AX672" s="9">
        <v>0</v>
      </c>
      <c r="AY672" s="9">
        <v>0</v>
      </c>
      <c r="AZ672" s="9">
        <v>24</v>
      </c>
      <c r="BA672" s="9">
        <v>0</v>
      </c>
      <c r="BB672" s="9">
        <v>0</v>
      </c>
      <c r="BC672" s="9">
        <v>0</v>
      </c>
      <c r="BD672" s="9">
        <v>0</v>
      </c>
      <c r="BE672" s="9">
        <v>0</v>
      </c>
      <c r="BF672" s="9">
        <v>0</v>
      </c>
      <c r="BG672" s="9">
        <v>23.1</v>
      </c>
      <c r="BH672" s="9">
        <v>0</v>
      </c>
      <c r="BI672" s="9">
        <v>0</v>
      </c>
      <c r="BJ672" s="9">
        <v>0</v>
      </c>
      <c r="BK672" s="276"/>
      <c r="BL672" s="61"/>
      <c r="BN672" s="265"/>
      <c r="BO672" s="61"/>
    </row>
    <row r="673" spans="1:67" ht="15.75">
      <c r="A673" s="276" t="s">
        <v>3625</v>
      </c>
      <c r="B673" s="3"/>
      <c r="C673" s="3"/>
      <c r="D673" s="32">
        <f t="shared" si="20"/>
        <v>332.4</v>
      </c>
      <c r="E673" s="9">
        <v>0</v>
      </c>
      <c r="F673" s="9">
        <v>0</v>
      </c>
      <c r="G673" s="9">
        <v>4.1999999999999993</v>
      </c>
      <c r="H673" s="9">
        <v>16.5</v>
      </c>
      <c r="I673" s="9">
        <v>7.5</v>
      </c>
      <c r="J673" s="9">
        <v>0</v>
      </c>
      <c r="K673" s="9">
        <v>0</v>
      </c>
      <c r="L673" s="9">
        <v>0</v>
      </c>
      <c r="M673" s="9">
        <v>6.9</v>
      </c>
      <c r="N673" s="9">
        <v>0</v>
      </c>
      <c r="O673" s="9">
        <v>0</v>
      </c>
      <c r="P673" s="9">
        <v>0</v>
      </c>
      <c r="Q673" s="9">
        <v>0</v>
      </c>
      <c r="R673" s="9">
        <v>28</v>
      </c>
      <c r="S673" s="9">
        <v>12.100000000000001</v>
      </c>
      <c r="T673" s="9">
        <v>3.3000000000000003</v>
      </c>
      <c r="U673" s="9">
        <v>0</v>
      </c>
      <c r="V673" s="9">
        <v>22.5</v>
      </c>
      <c r="W673" s="9">
        <v>0</v>
      </c>
      <c r="X673" s="9">
        <v>1.5</v>
      </c>
      <c r="Y673" s="9">
        <v>0</v>
      </c>
      <c r="Z673" s="9">
        <v>0</v>
      </c>
      <c r="AA673" s="9">
        <v>0</v>
      </c>
      <c r="AB673" s="9">
        <v>0</v>
      </c>
      <c r="AC673" s="9">
        <v>7.8000000000000007</v>
      </c>
      <c r="AD673" s="9">
        <v>1.4</v>
      </c>
      <c r="AE673" s="9">
        <v>0</v>
      </c>
      <c r="AF673" s="9">
        <v>0</v>
      </c>
      <c r="AG673" s="9">
        <v>4.1999999999999993</v>
      </c>
      <c r="AH673" s="9">
        <v>0</v>
      </c>
      <c r="AI673" s="9">
        <v>23.6</v>
      </c>
      <c r="AJ673" s="9">
        <v>10.199999999999999</v>
      </c>
      <c r="AK673" s="9">
        <v>14.3</v>
      </c>
      <c r="AL673" s="9">
        <v>1.4</v>
      </c>
      <c r="AM673" s="9">
        <v>40</v>
      </c>
      <c r="AN673" s="9">
        <v>13.500000000000002</v>
      </c>
      <c r="AO673" s="9">
        <v>0</v>
      </c>
      <c r="AP673" s="9">
        <v>0</v>
      </c>
      <c r="AQ673" s="9">
        <v>0</v>
      </c>
      <c r="AR673" s="9">
        <v>19.5</v>
      </c>
      <c r="AS673" s="9">
        <v>15.399999999999999</v>
      </c>
      <c r="AT673" s="9">
        <v>0</v>
      </c>
      <c r="AU673" s="9">
        <v>0</v>
      </c>
      <c r="AV673" s="9">
        <v>0</v>
      </c>
      <c r="AW673" s="9">
        <v>2.4</v>
      </c>
      <c r="AX673" s="9">
        <v>0</v>
      </c>
      <c r="AY673" s="9">
        <v>18</v>
      </c>
      <c r="AZ673" s="9">
        <v>14.3</v>
      </c>
      <c r="BA673" s="9">
        <v>0</v>
      </c>
      <c r="BB673" s="9">
        <v>0</v>
      </c>
      <c r="BC673" s="9">
        <v>0</v>
      </c>
      <c r="BD673" s="9">
        <v>27.4</v>
      </c>
      <c r="BE673" s="9">
        <v>0</v>
      </c>
      <c r="BF673" s="9">
        <v>0</v>
      </c>
      <c r="BG673" s="9">
        <v>16.5</v>
      </c>
      <c r="BH673" s="9">
        <v>0</v>
      </c>
      <c r="BI673" s="9">
        <v>0</v>
      </c>
      <c r="BJ673" s="9">
        <v>0</v>
      </c>
      <c r="BK673" s="276"/>
      <c r="BL673" s="61"/>
      <c r="BN673" s="265"/>
      <c r="BO673" s="61"/>
    </row>
    <row r="674" spans="1:67" ht="15.75">
      <c r="A674" s="277" t="s">
        <v>31</v>
      </c>
      <c r="B674" s="3"/>
      <c r="C674" s="3"/>
      <c r="D674" s="32">
        <f t="shared" si="20"/>
        <v>428.15000000000003</v>
      </c>
      <c r="E674" s="9">
        <v>0</v>
      </c>
      <c r="F674" s="9">
        <v>4.8000000000000007</v>
      </c>
      <c r="G674" s="9">
        <v>0</v>
      </c>
      <c r="H674" s="9">
        <v>0</v>
      </c>
      <c r="I674" s="9">
        <v>18</v>
      </c>
      <c r="J674" s="9">
        <v>0</v>
      </c>
      <c r="K674" s="9">
        <v>0</v>
      </c>
      <c r="L674" s="9">
        <v>0</v>
      </c>
      <c r="M674" s="9">
        <v>0</v>
      </c>
      <c r="N674" s="9">
        <v>0</v>
      </c>
      <c r="O674" s="9">
        <v>4.8</v>
      </c>
      <c r="P674" s="9">
        <v>18</v>
      </c>
      <c r="Q674" s="9">
        <v>3.9000000000000004</v>
      </c>
      <c r="R674" s="9">
        <v>0</v>
      </c>
      <c r="S674" s="9">
        <v>0</v>
      </c>
      <c r="T674" s="9">
        <v>0</v>
      </c>
      <c r="U674" s="9">
        <v>0</v>
      </c>
      <c r="V674" s="9">
        <v>0</v>
      </c>
      <c r="W674" s="9">
        <v>0</v>
      </c>
      <c r="X674" s="9">
        <v>0</v>
      </c>
      <c r="Y674" s="9">
        <v>6.6000000000000005</v>
      </c>
      <c r="Z674" s="9">
        <v>0</v>
      </c>
      <c r="AA674" s="9">
        <v>0</v>
      </c>
      <c r="AB674" s="9">
        <v>0</v>
      </c>
      <c r="AC674" s="9">
        <v>1.5</v>
      </c>
      <c r="AD674" s="9">
        <v>0</v>
      </c>
      <c r="AE674" s="9">
        <v>0</v>
      </c>
      <c r="AF674" s="9">
        <v>7.7</v>
      </c>
      <c r="AG674" s="9">
        <v>0</v>
      </c>
      <c r="AH674" s="9">
        <v>28</v>
      </c>
      <c r="AI674" s="9">
        <v>0</v>
      </c>
      <c r="AJ674" s="9">
        <v>0</v>
      </c>
      <c r="AK674" s="9">
        <v>0</v>
      </c>
      <c r="AL674" s="9">
        <v>43.849999999999994</v>
      </c>
      <c r="AM674" s="9">
        <v>21</v>
      </c>
      <c r="AN674" s="9">
        <v>41.1</v>
      </c>
      <c r="AO674" s="9">
        <v>0</v>
      </c>
      <c r="AP674" s="9">
        <v>24</v>
      </c>
      <c r="AQ674" s="9">
        <v>18</v>
      </c>
      <c r="AR674" s="9">
        <v>0</v>
      </c>
      <c r="AS674" s="9">
        <v>43.5</v>
      </c>
      <c r="AT674" s="9">
        <v>0</v>
      </c>
      <c r="AU674" s="9">
        <v>0</v>
      </c>
      <c r="AV674" s="9">
        <v>0</v>
      </c>
      <c r="AW674" s="9">
        <v>37.299999999999997</v>
      </c>
      <c r="AX674" s="9">
        <v>4.5</v>
      </c>
      <c r="AY674" s="9">
        <v>24</v>
      </c>
      <c r="AZ674" s="9">
        <v>0</v>
      </c>
      <c r="BA674" s="9">
        <v>21</v>
      </c>
      <c r="BB674" s="9">
        <v>0</v>
      </c>
      <c r="BC674" s="9">
        <v>5.5</v>
      </c>
      <c r="BD674" s="9">
        <v>0</v>
      </c>
      <c r="BE674" s="9">
        <v>0</v>
      </c>
      <c r="BF674" s="9">
        <v>0</v>
      </c>
      <c r="BG674" s="9">
        <v>0</v>
      </c>
      <c r="BH674" s="9">
        <v>0</v>
      </c>
      <c r="BI674" s="9">
        <v>19.5</v>
      </c>
      <c r="BJ674" s="9">
        <v>31.6</v>
      </c>
      <c r="BK674" s="277"/>
      <c r="BL674" s="61"/>
      <c r="BN674" s="265"/>
      <c r="BO674" s="61"/>
    </row>
    <row r="675" spans="1:67" ht="15.75">
      <c r="A675" s="106" t="s">
        <v>2710</v>
      </c>
      <c r="B675" s="3"/>
      <c r="C675" s="3"/>
      <c r="D675" s="32">
        <f t="shared" si="20"/>
        <v>864.80000000000007</v>
      </c>
      <c r="E675" s="9">
        <v>35</v>
      </c>
      <c r="F675" s="9">
        <v>41.4</v>
      </c>
      <c r="G675" s="9">
        <v>23.2</v>
      </c>
      <c r="H675" s="9">
        <v>0</v>
      </c>
      <c r="I675" s="9">
        <v>43.699999999999996</v>
      </c>
      <c r="J675" s="9">
        <v>15.3</v>
      </c>
      <c r="K675" s="9">
        <v>0</v>
      </c>
      <c r="L675" s="9">
        <v>0</v>
      </c>
      <c r="M675" s="9">
        <v>4.4000000000000004</v>
      </c>
      <c r="N675" s="9">
        <v>14.4</v>
      </c>
      <c r="O675" s="9">
        <v>6</v>
      </c>
      <c r="P675" s="9">
        <v>27</v>
      </c>
      <c r="Q675" s="9">
        <v>4.5</v>
      </c>
      <c r="R675" s="9">
        <v>18</v>
      </c>
      <c r="S675" s="9">
        <v>13.2</v>
      </c>
      <c r="T675" s="9">
        <v>5.8</v>
      </c>
      <c r="U675" s="9">
        <v>6.5</v>
      </c>
      <c r="V675" s="9">
        <v>12.100000000000001</v>
      </c>
      <c r="W675" s="9">
        <v>0</v>
      </c>
      <c r="X675" s="9">
        <v>0</v>
      </c>
      <c r="Y675" s="9">
        <v>7.1999999999999993</v>
      </c>
      <c r="Z675" s="9">
        <v>5.2</v>
      </c>
      <c r="AA675" s="9">
        <v>2.8</v>
      </c>
      <c r="AB675" s="9">
        <v>0</v>
      </c>
      <c r="AC675" s="9">
        <v>1.5</v>
      </c>
      <c r="AD675" s="9">
        <v>0</v>
      </c>
      <c r="AE675" s="9">
        <v>15.399999999999999</v>
      </c>
      <c r="AF675" s="9">
        <v>0</v>
      </c>
      <c r="AG675" s="9">
        <v>0</v>
      </c>
      <c r="AH675" s="9">
        <v>26</v>
      </c>
      <c r="AI675" s="9">
        <v>0</v>
      </c>
      <c r="AJ675" s="9">
        <v>24</v>
      </c>
      <c r="AK675" s="9">
        <v>14.3</v>
      </c>
      <c r="AL675" s="9">
        <v>3.3000000000000003</v>
      </c>
      <c r="AM675" s="9">
        <v>40.5</v>
      </c>
      <c r="AN675" s="9">
        <v>5.1000000000000005</v>
      </c>
      <c r="AO675" s="9">
        <v>22</v>
      </c>
      <c r="AP675" s="9">
        <v>32.200000000000003</v>
      </c>
      <c r="AQ675" s="9">
        <v>46.7</v>
      </c>
      <c r="AR675" s="9">
        <v>1.4</v>
      </c>
      <c r="AS675" s="9">
        <v>30</v>
      </c>
      <c r="AT675" s="9">
        <v>5.2</v>
      </c>
      <c r="AU675" s="9">
        <v>12.100000000000001</v>
      </c>
      <c r="AV675" s="9">
        <v>0</v>
      </c>
      <c r="AW675" s="9">
        <v>48</v>
      </c>
      <c r="AX675" s="9">
        <v>29.5</v>
      </c>
      <c r="AY675" s="9">
        <v>30</v>
      </c>
      <c r="AZ675" s="9">
        <v>39.4</v>
      </c>
      <c r="BA675" s="9">
        <v>19.5</v>
      </c>
      <c r="BB675" s="9">
        <v>19.3</v>
      </c>
      <c r="BC675" s="9">
        <v>0</v>
      </c>
      <c r="BD675" s="9">
        <v>48</v>
      </c>
      <c r="BE675" s="9">
        <v>10.7</v>
      </c>
      <c r="BF675" s="9">
        <v>22.5</v>
      </c>
      <c r="BG675" s="9">
        <v>11.600000000000001</v>
      </c>
      <c r="BH675" s="9">
        <v>14.3</v>
      </c>
      <c r="BI675" s="9">
        <v>0</v>
      </c>
      <c r="BJ675" s="9">
        <v>6.6000000000000005</v>
      </c>
      <c r="BK675" s="106"/>
      <c r="BL675" s="61"/>
      <c r="BN675" s="265"/>
      <c r="BO675" s="61"/>
    </row>
    <row r="676" spans="1:67" ht="15.75">
      <c r="A676" s="106" t="s">
        <v>694</v>
      </c>
      <c r="B676" s="3"/>
      <c r="C676" s="3"/>
      <c r="D676" s="32">
        <f t="shared" si="20"/>
        <v>1188.7999999999997</v>
      </c>
      <c r="E676" s="9">
        <v>53.099999999999994</v>
      </c>
      <c r="F676" s="9">
        <v>47.7</v>
      </c>
      <c r="G676" s="9">
        <v>28</v>
      </c>
      <c r="H676" s="9">
        <v>13.2</v>
      </c>
      <c r="I676" s="9">
        <v>12.100000000000001</v>
      </c>
      <c r="J676" s="9">
        <v>11.4</v>
      </c>
      <c r="K676" s="9">
        <v>0</v>
      </c>
      <c r="L676" s="9">
        <v>13.2</v>
      </c>
      <c r="M676" s="9">
        <v>3</v>
      </c>
      <c r="N676" s="9">
        <v>22</v>
      </c>
      <c r="O676" s="9">
        <v>15.2</v>
      </c>
      <c r="P676" s="9">
        <v>18</v>
      </c>
      <c r="Q676" s="9">
        <v>8.8000000000000007</v>
      </c>
      <c r="R676" s="9">
        <v>22.5</v>
      </c>
      <c r="S676" s="9">
        <v>55.5</v>
      </c>
      <c r="T676" s="9">
        <v>22.200000000000003</v>
      </c>
      <c r="U676" s="9">
        <v>0</v>
      </c>
      <c r="V676" s="9">
        <v>21.4</v>
      </c>
      <c r="W676" s="9">
        <v>1.3</v>
      </c>
      <c r="X676" s="9">
        <v>32.299999999999997</v>
      </c>
      <c r="Y676" s="9">
        <v>0</v>
      </c>
      <c r="Z676" s="9">
        <v>0</v>
      </c>
      <c r="AA676" s="9">
        <v>69.2</v>
      </c>
      <c r="AB676" s="9">
        <v>0</v>
      </c>
      <c r="AC676" s="9">
        <v>0</v>
      </c>
      <c r="AD676" s="9">
        <v>0</v>
      </c>
      <c r="AE676" s="9">
        <v>16.899999999999999</v>
      </c>
      <c r="AF676" s="9">
        <v>0</v>
      </c>
      <c r="AG676" s="9">
        <v>20.8</v>
      </c>
      <c r="AH676" s="9">
        <v>32.6</v>
      </c>
      <c r="AI676" s="9">
        <v>0</v>
      </c>
      <c r="AJ676" s="9">
        <v>28.7</v>
      </c>
      <c r="AK676" s="9">
        <v>68.3</v>
      </c>
      <c r="AL676" s="9">
        <v>7.8000000000000007</v>
      </c>
      <c r="AM676" s="9">
        <v>34.4</v>
      </c>
      <c r="AN676" s="9">
        <v>0</v>
      </c>
      <c r="AO676" s="9">
        <v>8.8000000000000007</v>
      </c>
      <c r="AP676" s="9">
        <v>24</v>
      </c>
      <c r="AQ676" s="9">
        <v>34.5</v>
      </c>
      <c r="AR676" s="9">
        <v>1.5</v>
      </c>
      <c r="AS676" s="9">
        <v>27.3</v>
      </c>
      <c r="AT676" s="9">
        <v>9.8000000000000007</v>
      </c>
      <c r="AU676" s="9">
        <v>46.6</v>
      </c>
      <c r="AV676" s="9">
        <v>0</v>
      </c>
      <c r="AW676" s="9">
        <v>24</v>
      </c>
      <c r="AX676" s="9">
        <v>0</v>
      </c>
      <c r="AY676" s="9">
        <v>24</v>
      </c>
      <c r="AZ676" s="9">
        <v>35.700000000000003</v>
      </c>
      <c r="BA676" s="9">
        <v>51.7</v>
      </c>
      <c r="BB676" s="9">
        <v>55</v>
      </c>
      <c r="BC676" s="9">
        <v>0</v>
      </c>
      <c r="BD676" s="9">
        <v>39.9</v>
      </c>
      <c r="BE676" s="9">
        <v>36.799999999999997</v>
      </c>
      <c r="BF676" s="9">
        <v>7</v>
      </c>
      <c r="BG676" s="9">
        <v>61.800000000000011</v>
      </c>
      <c r="BH676" s="9">
        <v>20.8</v>
      </c>
      <c r="BI676" s="9">
        <v>0</v>
      </c>
      <c r="BJ676" s="9">
        <v>0</v>
      </c>
      <c r="BK676" s="106"/>
      <c r="BL676" s="61"/>
      <c r="BN676" s="265"/>
      <c r="BO676" s="61"/>
    </row>
    <row r="677" spans="1:67" ht="15.75">
      <c r="A677" s="276" t="s">
        <v>3626</v>
      </c>
      <c r="B677" s="3"/>
      <c r="C677" s="3"/>
      <c r="D677" s="32">
        <f t="shared" si="20"/>
        <v>654.79999999999995</v>
      </c>
      <c r="E677" s="9">
        <v>0</v>
      </c>
      <c r="F677" s="9">
        <v>0</v>
      </c>
      <c r="G677" s="9">
        <v>0</v>
      </c>
      <c r="H677" s="9">
        <v>10.200000000000001</v>
      </c>
      <c r="I677" s="9">
        <v>92.1</v>
      </c>
      <c r="J677" s="9">
        <v>0</v>
      </c>
      <c r="K677" s="9">
        <v>0</v>
      </c>
      <c r="L677" s="9">
        <v>2.4</v>
      </c>
      <c r="M677" s="9">
        <v>11</v>
      </c>
      <c r="N677" s="9">
        <v>0</v>
      </c>
      <c r="O677" s="9">
        <v>0</v>
      </c>
      <c r="P677" s="9">
        <v>3.3000000000000003</v>
      </c>
      <c r="Q677" s="9">
        <v>15.399999999999999</v>
      </c>
      <c r="R677" s="9">
        <v>0</v>
      </c>
      <c r="S677" s="9">
        <v>0</v>
      </c>
      <c r="T677" s="9">
        <v>0</v>
      </c>
      <c r="U677" s="9">
        <v>0</v>
      </c>
      <c r="V677" s="9">
        <v>19.5</v>
      </c>
      <c r="W677" s="9">
        <v>5.2</v>
      </c>
      <c r="X677" s="9">
        <v>1.3</v>
      </c>
      <c r="Y677" s="9">
        <v>0</v>
      </c>
      <c r="Z677" s="9">
        <v>6</v>
      </c>
      <c r="AA677" s="9">
        <v>17.100000000000001</v>
      </c>
      <c r="AB677" s="9">
        <v>0</v>
      </c>
      <c r="AC677" s="9">
        <v>10.4</v>
      </c>
      <c r="AD677" s="9">
        <v>0</v>
      </c>
      <c r="AE677" s="9">
        <v>18.099999999999998</v>
      </c>
      <c r="AF677" s="9">
        <v>7.1999999999999993</v>
      </c>
      <c r="AG677" s="9">
        <v>0</v>
      </c>
      <c r="AH677" s="9">
        <v>25.5</v>
      </c>
      <c r="AI677" s="9">
        <v>0</v>
      </c>
      <c r="AJ677" s="9">
        <v>44.899999999999991</v>
      </c>
      <c r="AK677" s="9">
        <v>22.7</v>
      </c>
      <c r="AL677" s="9">
        <v>58.9</v>
      </c>
      <c r="AM677" s="9">
        <v>21.7</v>
      </c>
      <c r="AN677" s="9">
        <v>5.5</v>
      </c>
      <c r="AO677" s="9">
        <v>0</v>
      </c>
      <c r="AP677" s="9">
        <v>19.3</v>
      </c>
      <c r="AQ677" s="9">
        <v>0</v>
      </c>
      <c r="AR677" s="9">
        <v>0</v>
      </c>
      <c r="AS677" s="9">
        <v>6</v>
      </c>
      <c r="AT677" s="9">
        <v>0</v>
      </c>
      <c r="AU677" s="9">
        <v>5.2</v>
      </c>
      <c r="AV677" s="9">
        <v>0</v>
      </c>
      <c r="AW677" s="9">
        <v>0</v>
      </c>
      <c r="AX677" s="9">
        <v>0</v>
      </c>
      <c r="AY677" s="9">
        <v>13.2</v>
      </c>
      <c r="AZ677" s="9">
        <v>55.8</v>
      </c>
      <c r="BA677" s="9">
        <v>30</v>
      </c>
      <c r="BB677" s="9">
        <v>11.2</v>
      </c>
      <c r="BC677" s="9">
        <v>0</v>
      </c>
      <c r="BD677" s="9">
        <v>43.2</v>
      </c>
      <c r="BE677" s="9">
        <v>22</v>
      </c>
      <c r="BF677" s="9">
        <v>16.5</v>
      </c>
      <c r="BG677" s="9">
        <v>2.8</v>
      </c>
      <c r="BH677" s="9">
        <v>0</v>
      </c>
      <c r="BI677" s="9">
        <v>13.2</v>
      </c>
      <c r="BJ677" s="9">
        <v>18</v>
      </c>
      <c r="BK677" s="276"/>
      <c r="BL677" s="61"/>
      <c r="BN677" s="265"/>
      <c r="BO677" s="61"/>
    </row>
    <row r="678" spans="1:67" ht="15.75">
      <c r="A678" s="106" t="s">
        <v>3666</v>
      </c>
      <c r="B678" s="3"/>
      <c r="C678" s="3"/>
      <c r="D678" s="32">
        <f t="shared" si="20"/>
        <v>548.20000000000016</v>
      </c>
      <c r="E678" s="9">
        <v>2.6</v>
      </c>
      <c r="F678" s="9">
        <v>0</v>
      </c>
      <c r="G678" s="9">
        <v>3.3000000000000003</v>
      </c>
      <c r="H678" s="9">
        <v>22</v>
      </c>
      <c r="I678" s="9">
        <v>7</v>
      </c>
      <c r="J678" s="9">
        <v>0</v>
      </c>
      <c r="K678" s="9">
        <v>0</v>
      </c>
      <c r="L678" s="9">
        <v>0</v>
      </c>
      <c r="M678" s="9">
        <v>0</v>
      </c>
      <c r="N678" s="9">
        <v>0</v>
      </c>
      <c r="O678" s="9">
        <v>0</v>
      </c>
      <c r="P678" s="9">
        <v>0</v>
      </c>
      <c r="Q678" s="9">
        <v>1.2</v>
      </c>
      <c r="R678" s="9">
        <v>41.6</v>
      </c>
      <c r="S678" s="9">
        <v>27.3</v>
      </c>
      <c r="T678" s="9">
        <v>10.4</v>
      </c>
      <c r="U678" s="9">
        <v>0</v>
      </c>
      <c r="V678" s="9">
        <v>21</v>
      </c>
      <c r="W678" s="9">
        <v>26.700000000000003</v>
      </c>
      <c r="X678" s="9">
        <v>1.4</v>
      </c>
      <c r="Y678" s="9">
        <v>1.3</v>
      </c>
      <c r="Z678" s="9">
        <v>0</v>
      </c>
      <c r="AA678" s="9">
        <v>12.100000000000001</v>
      </c>
      <c r="AB678" s="9">
        <v>0</v>
      </c>
      <c r="AC678" s="9">
        <v>0</v>
      </c>
      <c r="AD678" s="9">
        <v>0</v>
      </c>
      <c r="AE678" s="9">
        <v>7.6</v>
      </c>
      <c r="AF678" s="9">
        <v>38.4</v>
      </c>
      <c r="AG678" s="9">
        <v>18.2</v>
      </c>
      <c r="AH678" s="9">
        <v>12.600000000000001</v>
      </c>
      <c r="AI678" s="9">
        <v>0</v>
      </c>
      <c r="AJ678" s="9">
        <v>1.5</v>
      </c>
      <c r="AK678" s="9">
        <v>18.100000000000001</v>
      </c>
      <c r="AL678" s="9">
        <v>27.6</v>
      </c>
      <c r="AM678" s="9">
        <v>22.1</v>
      </c>
      <c r="AN678" s="9">
        <v>5.2</v>
      </c>
      <c r="AO678" s="9">
        <v>0</v>
      </c>
      <c r="AP678" s="9">
        <v>0</v>
      </c>
      <c r="AQ678" s="9">
        <v>0</v>
      </c>
      <c r="AR678" s="9">
        <v>0</v>
      </c>
      <c r="AS678" s="9">
        <v>12.100000000000001</v>
      </c>
      <c r="AT678" s="9">
        <v>23.1</v>
      </c>
      <c r="AU678" s="9">
        <v>12.200000000000001</v>
      </c>
      <c r="AV678" s="9">
        <v>0</v>
      </c>
      <c r="AW678" s="9">
        <v>16.5</v>
      </c>
      <c r="AX678" s="9">
        <v>0</v>
      </c>
      <c r="AY678" s="9">
        <v>0</v>
      </c>
      <c r="AZ678" s="9">
        <v>54.6</v>
      </c>
      <c r="BA678" s="9">
        <v>34</v>
      </c>
      <c r="BB678" s="9">
        <v>25.5</v>
      </c>
      <c r="BC678" s="9">
        <v>0</v>
      </c>
      <c r="BD678" s="9">
        <v>22</v>
      </c>
      <c r="BE678" s="9">
        <v>2.4</v>
      </c>
      <c r="BF678" s="9">
        <v>0</v>
      </c>
      <c r="BG678" s="9">
        <v>16.599999999999998</v>
      </c>
      <c r="BH678" s="9">
        <v>0</v>
      </c>
      <c r="BI678" s="9">
        <v>0</v>
      </c>
      <c r="BJ678" s="9">
        <v>0</v>
      </c>
      <c r="BK678" s="106"/>
      <c r="BL678" s="61"/>
      <c r="BN678" s="265"/>
      <c r="BO678" s="61"/>
    </row>
    <row r="679" spans="1:67" ht="15.75">
      <c r="A679" s="106" t="s">
        <v>686</v>
      </c>
      <c r="B679" s="3"/>
      <c r="C679" s="3"/>
      <c r="D679" s="32">
        <f t="shared" si="20"/>
        <v>419.20000000000005</v>
      </c>
      <c r="E679" s="9">
        <v>4.5</v>
      </c>
      <c r="F679" s="9">
        <v>0</v>
      </c>
      <c r="G679" s="9">
        <v>0</v>
      </c>
      <c r="H679" s="9">
        <v>0</v>
      </c>
      <c r="I679" s="9">
        <v>16.5</v>
      </c>
      <c r="J679" s="9">
        <v>0</v>
      </c>
      <c r="K679" s="9">
        <v>0</v>
      </c>
      <c r="L679" s="9">
        <v>0</v>
      </c>
      <c r="M679" s="9">
        <v>0</v>
      </c>
      <c r="N679" s="9">
        <v>0</v>
      </c>
      <c r="O679" s="9">
        <v>4.4000000000000004</v>
      </c>
      <c r="P679" s="9">
        <v>16.5</v>
      </c>
      <c r="Q679" s="9">
        <v>0</v>
      </c>
      <c r="R679" s="9">
        <v>30</v>
      </c>
      <c r="S679" s="9">
        <v>0</v>
      </c>
      <c r="T679" s="9">
        <v>0</v>
      </c>
      <c r="U679" s="9">
        <v>19.5</v>
      </c>
      <c r="V679" s="9">
        <v>0</v>
      </c>
      <c r="W679" s="9">
        <v>0</v>
      </c>
      <c r="X679" s="9">
        <v>0</v>
      </c>
      <c r="Y679" s="9">
        <v>2.6</v>
      </c>
      <c r="Z679" s="9">
        <v>0</v>
      </c>
      <c r="AA679" s="9">
        <v>3</v>
      </c>
      <c r="AB679" s="9">
        <v>0</v>
      </c>
      <c r="AC679" s="9">
        <v>1.4</v>
      </c>
      <c r="AD679" s="9">
        <v>0</v>
      </c>
      <c r="AE679" s="9">
        <v>5.2</v>
      </c>
      <c r="AF679" s="9">
        <v>0</v>
      </c>
      <c r="AG679" s="9">
        <v>0</v>
      </c>
      <c r="AH679" s="9">
        <v>2.8</v>
      </c>
      <c r="AI679" s="9">
        <v>0</v>
      </c>
      <c r="AJ679" s="9">
        <v>1.5</v>
      </c>
      <c r="AK679" s="9">
        <v>23.9</v>
      </c>
      <c r="AL679" s="9">
        <v>18</v>
      </c>
      <c r="AM679" s="9">
        <v>21</v>
      </c>
      <c r="AN679" s="9">
        <v>18.399999999999999</v>
      </c>
      <c r="AO679" s="9">
        <v>0</v>
      </c>
      <c r="AP679" s="9">
        <v>22</v>
      </c>
      <c r="AQ679" s="9">
        <v>16.5</v>
      </c>
      <c r="AR679" s="9">
        <v>0</v>
      </c>
      <c r="AS679" s="9">
        <v>22</v>
      </c>
      <c r="AT679" s="9">
        <v>0</v>
      </c>
      <c r="AU679" s="9">
        <v>4.5</v>
      </c>
      <c r="AV679" s="9">
        <v>0</v>
      </c>
      <c r="AW679" s="9">
        <v>25</v>
      </c>
      <c r="AX679" s="9">
        <v>0</v>
      </c>
      <c r="AY679" s="9">
        <v>22</v>
      </c>
      <c r="AZ679" s="9">
        <v>14.3</v>
      </c>
      <c r="BA679" s="9">
        <v>28</v>
      </c>
      <c r="BB679" s="9">
        <v>14.2</v>
      </c>
      <c r="BC679" s="9">
        <v>0</v>
      </c>
      <c r="BD679" s="9">
        <v>30.5</v>
      </c>
      <c r="BE679" s="9">
        <v>0</v>
      </c>
      <c r="BF679" s="9">
        <v>0</v>
      </c>
      <c r="BG679" s="9">
        <v>31</v>
      </c>
      <c r="BH679" s="9">
        <v>0</v>
      </c>
      <c r="BI679" s="9">
        <v>0</v>
      </c>
      <c r="BJ679" s="9">
        <v>0</v>
      </c>
      <c r="BK679" s="106"/>
      <c r="BL679" s="61"/>
      <c r="BN679" s="265"/>
      <c r="BO679" s="61"/>
    </row>
    <row r="680" spans="1:67" ht="15.75">
      <c r="A680" s="277" t="s">
        <v>33</v>
      </c>
      <c r="B680" s="3"/>
      <c r="C680" s="3"/>
      <c r="D680" s="32">
        <f t="shared" si="20"/>
        <v>612.5</v>
      </c>
      <c r="E680" s="9">
        <v>29.5</v>
      </c>
      <c r="F680" s="9">
        <v>19.3</v>
      </c>
      <c r="G680" s="9">
        <v>36.1</v>
      </c>
      <c r="H680" s="9">
        <v>0</v>
      </c>
      <c r="I680" s="9">
        <v>0</v>
      </c>
      <c r="J680" s="9">
        <v>5.5</v>
      </c>
      <c r="K680" s="9">
        <v>0</v>
      </c>
      <c r="L680" s="9">
        <v>3.9000000000000004</v>
      </c>
      <c r="M680" s="9">
        <v>0</v>
      </c>
      <c r="N680" s="9">
        <v>0</v>
      </c>
      <c r="O680" s="9">
        <v>5.2</v>
      </c>
      <c r="P680" s="9">
        <v>29.7</v>
      </c>
      <c r="Q680" s="9">
        <v>4.1999999999999993</v>
      </c>
      <c r="R680" s="9">
        <v>28</v>
      </c>
      <c r="S680" s="9">
        <v>0</v>
      </c>
      <c r="T680" s="9">
        <v>0</v>
      </c>
      <c r="U680" s="9">
        <v>0</v>
      </c>
      <c r="V680" s="9">
        <v>0</v>
      </c>
      <c r="W680" s="9">
        <v>0</v>
      </c>
      <c r="X680" s="9">
        <v>0</v>
      </c>
      <c r="Y680" s="9">
        <v>7.8000000000000007</v>
      </c>
      <c r="Z680" s="9">
        <v>0</v>
      </c>
      <c r="AA680" s="9">
        <v>0</v>
      </c>
      <c r="AB680" s="9">
        <v>9.6</v>
      </c>
      <c r="AC680" s="9">
        <v>6</v>
      </c>
      <c r="AD680" s="9">
        <v>8.3999999999999986</v>
      </c>
      <c r="AE680" s="9">
        <v>0</v>
      </c>
      <c r="AF680" s="9">
        <v>0</v>
      </c>
      <c r="AG680" s="9">
        <v>4.8</v>
      </c>
      <c r="AH680" s="9">
        <v>28</v>
      </c>
      <c r="AI680" s="9">
        <v>0</v>
      </c>
      <c r="AJ680" s="9">
        <v>0</v>
      </c>
      <c r="AK680" s="9">
        <v>0</v>
      </c>
      <c r="AL680" s="9">
        <v>32.700000000000003</v>
      </c>
      <c r="AM680" s="9">
        <v>30</v>
      </c>
      <c r="AN680" s="9">
        <v>8.4</v>
      </c>
      <c r="AO680" s="9">
        <v>0</v>
      </c>
      <c r="AP680" s="9">
        <v>41.4</v>
      </c>
      <c r="AQ680" s="9">
        <v>31.6</v>
      </c>
      <c r="AR680" s="9">
        <v>1.1000000000000001</v>
      </c>
      <c r="AS680" s="9">
        <v>45.5</v>
      </c>
      <c r="AT680" s="9">
        <v>0</v>
      </c>
      <c r="AU680" s="9">
        <v>0</v>
      </c>
      <c r="AV680" s="9">
        <v>0</v>
      </c>
      <c r="AW680" s="9">
        <v>30.8</v>
      </c>
      <c r="AX680" s="9">
        <v>0</v>
      </c>
      <c r="AY680" s="9">
        <v>27.2</v>
      </c>
      <c r="AZ680" s="9">
        <v>24</v>
      </c>
      <c r="BA680" s="9">
        <v>43</v>
      </c>
      <c r="BB680" s="9">
        <v>30</v>
      </c>
      <c r="BC680" s="9">
        <v>0</v>
      </c>
      <c r="BD680" s="9">
        <v>0</v>
      </c>
      <c r="BE680" s="9">
        <v>10.4</v>
      </c>
      <c r="BF680" s="9">
        <v>2.8</v>
      </c>
      <c r="BG680" s="9">
        <v>0</v>
      </c>
      <c r="BH680" s="9">
        <v>0</v>
      </c>
      <c r="BI680" s="9">
        <v>5.6</v>
      </c>
      <c r="BJ680" s="9">
        <v>22</v>
      </c>
      <c r="BK680" s="277"/>
      <c r="BL680" s="61"/>
      <c r="BN680" s="265"/>
      <c r="BO680" s="61"/>
    </row>
    <row r="681" spans="1:67" ht="15.75">
      <c r="A681" s="277" t="s">
        <v>37</v>
      </c>
      <c r="B681" s="3"/>
      <c r="C681" s="3"/>
      <c r="D681" s="32">
        <f t="shared" si="20"/>
        <v>698.55</v>
      </c>
      <c r="E681" s="9">
        <v>0</v>
      </c>
      <c r="F681" s="9">
        <v>9</v>
      </c>
      <c r="G681" s="9">
        <v>30</v>
      </c>
      <c r="H681" s="9">
        <v>8.8000000000000007</v>
      </c>
      <c r="I681" s="9">
        <v>28.8</v>
      </c>
      <c r="J681" s="9">
        <v>0</v>
      </c>
      <c r="K681" s="9">
        <v>0</v>
      </c>
      <c r="L681" s="9">
        <v>4.5</v>
      </c>
      <c r="M681" s="9">
        <v>2.2000000000000002</v>
      </c>
      <c r="N681" s="9">
        <v>0</v>
      </c>
      <c r="O681" s="9">
        <v>31.2</v>
      </c>
      <c r="P681" s="9">
        <v>28.5</v>
      </c>
      <c r="Q681" s="9">
        <v>3.5999999999999996</v>
      </c>
      <c r="R681" s="9">
        <v>45.5</v>
      </c>
      <c r="S681" s="9">
        <v>0</v>
      </c>
      <c r="T681" s="9">
        <v>0</v>
      </c>
      <c r="U681" s="9">
        <v>0</v>
      </c>
      <c r="V681" s="9">
        <v>0</v>
      </c>
      <c r="W681" s="9">
        <v>16.5</v>
      </c>
      <c r="X681" s="9">
        <v>38.25</v>
      </c>
      <c r="Y681" s="9">
        <v>0</v>
      </c>
      <c r="Z681" s="9">
        <v>0</v>
      </c>
      <c r="AA681" s="9">
        <v>0</v>
      </c>
      <c r="AB681" s="9">
        <v>0</v>
      </c>
      <c r="AC681" s="9">
        <v>1.5</v>
      </c>
      <c r="AD681" s="9">
        <v>0</v>
      </c>
      <c r="AE681" s="9">
        <v>15.399999999999999</v>
      </c>
      <c r="AF681" s="9">
        <v>0</v>
      </c>
      <c r="AG681" s="9">
        <v>0</v>
      </c>
      <c r="AH681" s="9">
        <v>22.1</v>
      </c>
      <c r="AI681" s="9">
        <v>0</v>
      </c>
      <c r="AJ681" s="9">
        <v>46.7</v>
      </c>
      <c r="AK681" s="9">
        <v>17.399999999999999</v>
      </c>
      <c r="AL681" s="9">
        <v>42.099999999999994</v>
      </c>
      <c r="AM681" s="9">
        <v>26</v>
      </c>
      <c r="AN681" s="9">
        <v>8.8000000000000007</v>
      </c>
      <c r="AO681" s="9">
        <v>0</v>
      </c>
      <c r="AP681" s="9">
        <v>26</v>
      </c>
      <c r="AQ681" s="9">
        <v>19.5</v>
      </c>
      <c r="AR681" s="9">
        <v>0</v>
      </c>
      <c r="AS681" s="9">
        <v>26</v>
      </c>
      <c r="AT681" s="9">
        <v>0</v>
      </c>
      <c r="AU681" s="9">
        <v>0</v>
      </c>
      <c r="AV681" s="9">
        <v>0</v>
      </c>
      <c r="AW681" s="9">
        <v>28.4</v>
      </c>
      <c r="AX681" s="9">
        <v>0</v>
      </c>
      <c r="AY681" s="9">
        <v>26</v>
      </c>
      <c r="AZ681" s="9">
        <v>24</v>
      </c>
      <c r="BA681" s="9">
        <v>22</v>
      </c>
      <c r="BB681" s="9">
        <v>8.3999999999999986</v>
      </c>
      <c r="BC681" s="9">
        <v>10.4</v>
      </c>
      <c r="BD681" s="9">
        <v>15.399999999999999</v>
      </c>
      <c r="BE681" s="9">
        <v>40.75</v>
      </c>
      <c r="BF681" s="9">
        <v>0</v>
      </c>
      <c r="BG681" s="9">
        <v>24.85</v>
      </c>
      <c r="BH681" s="9">
        <v>0</v>
      </c>
      <c r="BI681" s="9">
        <v>0</v>
      </c>
      <c r="BJ681" s="9">
        <v>0</v>
      </c>
      <c r="BK681" s="277"/>
      <c r="BL681" s="61"/>
      <c r="BN681" s="265"/>
      <c r="BO681" s="61"/>
    </row>
    <row r="682" spans="1:67" ht="15.75">
      <c r="A682" s="276" t="s">
        <v>143</v>
      </c>
      <c r="B682" s="3"/>
      <c r="C682" s="3"/>
      <c r="D682" s="32">
        <f t="shared" si="20"/>
        <v>685.85</v>
      </c>
      <c r="E682" s="9">
        <v>30</v>
      </c>
      <c r="F682" s="9">
        <v>25</v>
      </c>
      <c r="G682" s="9">
        <v>40.5</v>
      </c>
      <c r="H682" s="9">
        <v>0</v>
      </c>
      <c r="I682" s="9">
        <v>0</v>
      </c>
      <c r="J682" s="9">
        <v>7.5</v>
      </c>
      <c r="K682" s="9">
        <v>0</v>
      </c>
      <c r="L682" s="9">
        <v>0</v>
      </c>
      <c r="M682" s="9">
        <v>0</v>
      </c>
      <c r="N682" s="9">
        <v>6.6000000000000005</v>
      </c>
      <c r="O682" s="9">
        <v>33.6</v>
      </c>
      <c r="P682" s="9">
        <v>23.2</v>
      </c>
      <c r="Q682" s="9">
        <v>20.7</v>
      </c>
      <c r="R682" s="9">
        <v>35.799999999999997</v>
      </c>
      <c r="S682" s="9">
        <v>0</v>
      </c>
      <c r="T682" s="9">
        <v>0</v>
      </c>
      <c r="U682" s="9">
        <v>0</v>
      </c>
      <c r="V682" s="9">
        <v>0</v>
      </c>
      <c r="W682" s="9">
        <v>16.5</v>
      </c>
      <c r="X682" s="9">
        <v>0</v>
      </c>
      <c r="Y682" s="9">
        <v>10.4</v>
      </c>
      <c r="Z682" s="9">
        <v>0</v>
      </c>
      <c r="AA682" s="9">
        <v>0</v>
      </c>
      <c r="AB682" s="9">
        <v>0</v>
      </c>
      <c r="AC682" s="9">
        <v>3.1500000000000004</v>
      </c>
      <c r="AD682" s="9">
        <v>0</v>
      </c>
      <c r="AE682" s="9">
        <v>0</v>
      </c>
      <c r="AF682" s="9">
        <v>26</v>
      </c>
      <c r="AG682" s="9">
        <v>7.8000000000000007</v>
      </c>
      <c r="AH682" s="9">
        <v>30.4</v>
      </c>
      <c r="AI682" s="9">
        <v>0</v>
      </c>
      <c r="AJ682" s="9">
        <v>1.2</v>
      </c>
      <c r="AK682" s="9">
        <v>0</v>
      </c>
      <c r="AL682" s="9">
        <v>68.5</v>
      </c>
      <c r="AM682" s="9">
        <v>16.5</v>
      </c>
      <c r="AN682" s="9">
        <v>12.100000000000001</v>
      </c>
      <c r="AO682" s="9">
        <v>0</v>
      </c>
      <c r="AP682" s="9">
        <v>28</v>
      </c>
      <c r="AQ682" s="9">
        <v>37.5</v>
      </c>
      <c r="AR682" s="9">
        <v>1.5</v>
      </c>
      <c r="AS682" s="9">
        <v>31.3</v>
      </c>
      <c r="AT682" s="9">
        <v>0</v>
      </c>
      <c r="AU682" s="9">
        <v>0</v>
      </c>
      <c r="AV682" s="9">
        <v>0</v>
      </c>
      <c r="AW682" s="9">
        <v>31.9</v>
      </c>
      <c r="AX682" s="9">
        <v>3.9000000000000004</v>
      </c>
      <c r="AY682" s="9">
        <v>28</v>
      </c>
      <c r="AZ682" s="9">
        <v>26</v>
      </c>
      <c r="BA682" s="9">
        <v>21</v>
      </c>
      <c r="BB682" s="9">
        <v>9.6</v>
      </c>
      <c r="BC682" s="9">
        <v>11.2</v>
      </c>
      <c r="BD682" s="9">
        <v>0</v>
      </c>
      <c r="BE682" s="9">
        <v>0</v>
      </c>
      <c r="BF682" s="9">
        <v>0</v>
      </c>
      <c r="BG682" s="9">
        <v>40.5</v>
      </c>
      <c r="BH682" s="9">
        <v>0</v>
      </c>
      <c r="BI682" s="9">
        <v>0</v>
      </c>
      <c r="BJ682" s="9">
        <v>0</v>
      </c>
      <c r="BK682" s="276"/>
      <c r="BL682" s="61"/>
      <c r="BN682" s="265"/>
      <c r="BO682" s="61"/>
    </row>
    <row r="683" spans="1:67" ht="15.75">
      <c r="A683" s="276" t="s">
        <v>3627</v>
      </c>
      <c r="B683" s="3"/>
      <c r="C683" s="3"/>
      <c r="D683" s="32">
        <f t="shared" si="20"/>
        <v>755.2</v>
      </c>
      <c r="E683" s="9">
        <v>11.2</v>
      </c>
      <c r="F683" s="9">
        <v>22</v>
      </c>
      <c r="G683" s="9">
        <v>6.6000000000000005</v>
      </c>
      <c r="H683" s="9">
        <v>11.2</v>
      </c>
      <c r="I683" s="9">
        <v>0</v>
      </c>
      <c r="J683" s="9">
        <v>3.3000000000000003</v>
      </c>
      <c r="K683" s="9">
        <v>0</v>
      </c>
      <c r="L683" s="9">
        <v>4.1999999999999993</v>
      </c>
      <c r="M683" s="9">
        <v>7.2</v>
      </c>
      <c r="N683" s="9">
        <v>0</v>
      </c>
      <c r="O683" s="9">
        <v>6</v>
      </c>
      <c r="P683" s="9">
        <v>36.9</v>
      </c>
      <c r="Q683" s="9">
        <v>16.5</v>
      </c>
      <c r="R683" s="9">
        <v>36</v>
      </c>
      <c r="S683" s="9">
        <v>12</v>
      </c>
      <c r="T683" s="9">
        <v>11.8</v>
      </c>
      <c r="U683" s="9">
        <v>5.5</v>
      </c>
      <c r="V683" s="9">
        <v>15.399999999999999</v>
      </c>
      <c r="W683" s="9">
        <v>5.6</v>
      </c>
      <c r="X683" s="9">
        <v>0</v>
      </c>
      <c r="Y683" s="9">
        <v>0</v>
      </c>
      <c r="Z683" s="9">
        <v>0</v>
      </c>
      <c r="AA683" s="9">
        <v>45.4</v>
      </c>
      <c r="AB683" s="9">
        <v>16.5</v>
      </c>
      <c r="AC683" s="9">
        <v>22.5</v>
      </c>
      <c r="AD683" s="9">
        <v>0</v>
      </c>
      <c r="AE683" s="9">
        <v>1.4</v>
      </c>
      <c r="AF683" s="9">
        <v>0</v>
      </c>
      <c r="AG683" s="9">
        <v>0</v>
      </c>
      <c r="AH683" s="9">
        <v>29.4</v>
      </c>
      <c r="AI683" s="9">
        <v>0</v>
      </c>
      <c r="AJ683" s="9">
        <v>0</v>
      </c>
      <c r="AK683" s="9">
        <v>0</v>
      </c>
      <c r="AL683" s="9">
        <v>38.1</v>
      </c>
      <c r="AM683" s="9">
        <v>0</v>
      </c>
      <c r="AN683" s="9">
        <v>0</v>
      </c>
      <c r="AO683" s="9">
        <v>11.2</v>
      </c>
      <c r="AP683" s="9">
        <v>30</v>
      </c>
      <c r="AQ683" s="9">
        <v>22.5</v>
      </c>
      <c r="AR683" s="9">
        <v>0</v>
      </c>
      <c r="AS683" s="9">
        <v>30</v>
      </c>
      <c r="AT683" s="9">
        <v>6.6000000000000005</v>
      </c>
      <c r="AU683" s="9">
        <v>38.6</v>
      </c>
      <c r="AV683" s="9">
        <v>0</v>
      </c>
      <c r="AW683" s="9">
        <v>64.2</v>
      </c>
      <c r="AX683" s="9">
        <v>28</v>
      </c>
      <c r="AY683" s="9">
        <v>30</v>
      </c>
      <c r="AZ683" s="9">
        <v>23.1</v>
      </c>
      <c r="BA683" s="9">
        <v>0</v>
      </c>
      <c r="BB683" s="9">
        <v>24.299999999999997</v>
      </c>
      <c r="BC683" s="9">
        <v>0</v>
      </c>
      <c r="BD683" s="9">
        <v>15.899999999999999</v>
      </c>
      <c r="BE683" s="9">
        <v>27.4</v>
      </c>
      <c r="BF683" s="9">
        <v>8.8000000000000007</v>
      </c>
      <c r="BG683" s="9">
        <v>5.2</v>
      </c>
      <c r="BH683" s="9">
        <v>12.100000000000001</v>
      </c>
      <c r="BI683" s="9">
        <v>6</v>
      </c>
      <c r="BJ683" s="9">
        <v>6.6000000000000005</v>
      </c>
      <c r="BK683" s="276"/>
      <c r="BL683" s="61"/>
      <c r="BN683" s="265"/>
      <c r="BO683" s="61"/>
    </row>
    <row r="684" spans="1:67" ht="15.75">
      <c r="A684" s="106" t="s">
        <v>2713</v>
      </c>
      <c r="B684" s="3"/>
      <c r="C684" s="3"/>
      <c r="D684" s="32">
        <f t="shared" si="20"/>
        <v>492.9</v>
      </c>
      <c r="E684" s="9">
        <v>0</v>
      </c>
      <c r="F684" s="9">
        <v>0</v>
      </c>
      <c r="G684" s="9">
        <v>0</v>
      </c>
      <c r="H684" s="9">
        <v>0</v>
      </c>
      <c r="I684" s="9">
        <v>21.7</v>
      </c>
      <c r="J684" s="9">
        <v>0</v>
      </c>
      <c r="K684" s="9">
        <v>0</v>
      </c>
      <c r="L684" s="9">
        <v>0</v>
      </c>
      <c r="M684" s="9">
        <v>1.1000000000000001</v>
      </c>
      <c r="N684" s="9">
        <v>0</v>
      </c>
      <c r="O684" s="9">
        <v>12.2</v>
      </c>
      <c r="P684" s="9">
        <v>19.5</v>
      </c>
      <c r="Q684" s="9">
        <v>4.1999999999999993</v>
      </c>
      <c r="R684" s="9">
        <v>48</v>
      </c>
      <c r="S684" s="9">
        <v>0</v>
      </c>
      <c r="T684" s="9">
        <v>0</v>
      </c>
      <c r="U684" s="9">
        <v>0</v>
      </c>
      <c r="V684" s="9">
        <v>0</v>
      </c>
      <c r="W684" s="9">
        <v>0</v>
      </c>
      <c r="X684" s="9">
        <v>0</v>
      </c>
      <c r="Y684" s="9">
        <v>9</v>
      </c>
      <c r="Z684" s="9">
        <v>0</v>
      </c>
      <c r="AA684" s="9">
        <v>0</v>
      </c>
      <c r="AB684" s="9">
        <v>0</v>
      </c>
      <c r="AC684" s="9">
        <v>1.2</v>
      </c>
      <c r="AD684" s="9">
        <v>0</v>
      </c>
      <c r="AE684" s="9">
        <v>12.100000000000001</v>
      </c>
      <c r="AF684" s="9">
        <v>0</v>
      </c>
      <c r="AG684" s="9">
        <v>0</v>
      </c>
      <c r="AH684" s="9">
        <v>26</v>
      </c>
      <c r="AI684" s="9">
        <v>0</v>
      </c>
      <c r="AJ684" s="9">
        <v>33.1</v>
      </c>
      <c r="AK684" s="9">
        <v>8.3999999999999986</v>
      </c>
      <c r="AL684" s="9">
        <v>18</v>
      </c>
      <c r="AM684" s="9">
        <v>44.9</v>
      </c>
      <c r="AN684" s="9">
        <v>54.3</v>
      </c>
      <c r="AO684" s="9">
        <v>0</v>
      </c>
      <c r="AP684" s="9">
        <v>26</v>
      </c>
      <c r="AQ684" s="9">
        <v>19.5</v>
      </c>
      <c r="AR684" s="9">
        <v>0</v>
      </c>
      <c r="AS684" s="9">
        <v>42.5</v>
      </c>
      <c r="AT684" s="9">
        <v>0</v>
      </c>
      <c r="AU684" s="9">
        <v>6.5</v>
      </c>
      <c r="AV684" s="9">
        <v>0</v>
      </c>
      <c r="AW684" s="9">
        <v>26</v>
      </c>
      <c r="AX684" s="9">
        <v>0</v>
      </c>
      <c r="AY684" s="9">
        <v>26</v>
      </c>
      <c r="AZ684" s="9">
        <v>0</v>
      </c>
      <c r="BA684" s="9">
        <v>19.5</v>
      </c>
      <c r="BB684" s="9">
        <v>0</v>
      </c>
      <c r="BC684" s="9">
        <v>0</v>
      </c>
      <c r="BD684" s="9">
        <v>13.200000000000001</v>
      </c>
      <c r="BE684" s="9">
        <v>0</v>
      </c>
      <c r="BF684" s="9">
        <v>0</v>
      </c>
      <c r="BG684" s="9">
        <v>0</v>
      </c>
      <c r="BH684" s="9">
        <v>0</v>
      </c>
      <c r="BI684" s="9">
        <v>0</v>
      </c>
      <c r="BJ684" s="9">
        <v>0</v>
      </c>
      <c r="BK684" s="106"/>
      <c r="BL684" s="61"/>
      <c r="BN684" s="265"/>
      <c r="BO684" s="61"/>
    </row>
    <row r="685" spans="1:67" ht="15.75">
      <c r="A685" s="105" t="s">
        <v>1351</v>
      </c>
      <c r="B685" s="3"/>
      <c r="C685" s="3"/>
      <c r="D685" s="32">
        <f t="shared" si="20"/>
        <v>634.30000000000018</v>
      </c>
      <c r="E685" s="9">
        <v>28</v>
      </c>
      <c r="F685" s="9">
        <v>22</v>
      </c>
      <c r="G685" s="9">
        <v>37.4</v>
      </c>
      <c r="H685" s="9">
        <v>6.6000000000000005</v>
      </c>
      <c r="I685" s="9">
        <v>55.8</v>
      </c>
      <c r="J685" s="9">
        <v>7</v>
      </c>
      <c r="K685" s="9">
        <v>0</v>
      </c>
      <c r="L685" s="9">
        <v>4.5</v>
      </c>
      <c r="M685" s="9">
        <v>0</v>
      </c>
      <c r="N685" s="9">
        <v>0</v>
      </c>
      <c r="O685" s="9">
        <v>4.4000000000000004</v>
      </c>
      <c r="P685" s="9">
        <v>25.5</v>
      </c>
      <c r="Q685" s="9">
        <v>3.5999999999999996</v>
      </c>
      <c r="R685" s="9">
        <v>41.5</v>
      </c>
      <c r="S685" s="9">
        <v>0</v>
      </c>
      <c r="T685" s="9">
        <v>0</v>
      </c>
      <c r="U685" s="9">
        <v>0</v>
      </c>
      <c r="V685" s="9">
        <v>0</v>
      </c>
      <c r="W685" s="9">
        <v>0</v>
      </c>
      <c r="X685" s="9">
        <v>0</v>
      </c>
      <c r="Y685" s="9">
        <v>0</v>
      </c>
      <c r="Z685" s="9">
        <v>0</v>
      </c>
      <c r="AA685" s="9">
        <v>2.6</v>
      </c>
      <c r="AB685" s="9">
        <v>0</v>
      </c>
      <c r="AC685" s="9">
        <v>8.6</v>
      </c>
      <c r="AD685" s="9">
        <v>0</v>
      </c>
      <c r="AE685" s="9">
        <v>0</v>
      </c>
      <c r="AF685" s="9">
        <v>0</v>
      </c>
      <c r="AG685" s="9">
        <v>0</v>
      </c>
      <c r="AH685" s="9">
        <v>22</v>
      </c>
      <c r="AI685" s="9">
        <v>0</v>
      </c>
      <c r="AJ685" s="9">
        <v>46.1</v>
      </c>
      <c r="AK685" s="9">
        <v>6.6000000000000005</v>
      </c>
      <c r="AL685" s="9">
        <v>33.1</v>
      </c>
      <c r="AM685" s="9">
        <v>48.5</v>
      </c>
      <c r="AN685" s="9">
        <v>1.3</v>
      </c>
      <c r="AO685" s="9">
        <v>0</v>
      </c>
      <c r="AP685" s="9">
        <v>22</v>
      </c>
      <c r="AQ685" s="9">
        <v>31.9</v>
      </c>
      <c r="AR685" s="9">
        <v>1.4</v>
      </c>
      <c r="AS685" s="9">
        <v>41.5</v>
      </c>
      <c r="AT685" s="9">
        <v>0</v>
      </c>
      <c r="AU685" s="9">
        <v>0</v>
      </c>
      <c r="AV685" s="9">
        <v>0</v>
      </c>
      <c r="AW685" s="9">
        <v>22</v>
      </c>
      <c r="AX685" s="9">
        <v>0</v>
      </c>
      <c r="AY685" s="9">
        <v>22</v>
      </c>
      <c r="AZ685" s="9">
        <v>0</v>
      </c>
      <c r="BA685" s="9">
        <v>40.5</v>
      </c>
      <c r="BB685" s="9">
        <v>2.6</v>
      </c>
      <c r="BC685" s="9">
        <v>0</v>
      </c>
      <c r="BD685" s="9">
        <v>2.2000000000000002</v>
      </c>
      <c r="BE685" s="9">
        <v>24</v>
      </c>
      <c r="BF685" s="9">
        <v>0</v>
      </c>
      <c r="BG685" s="9">
        <v>19.100000000000001</v>
      </c>
      <c r="BH685" s="9">
        <v>0</v>
      </c>
      <c r="BI685" s="9">
        <v>0</v>
      </c>
      <c r="BJ685" s="9">
        <v>0</v>
      </c>
      <c r="BK685" s="457"/>
      <c r="BL685" s="61"/>
      <c r="BN685" s="265"/>
      <c r="BO685" s="61"/>
    </row>
    <row r="686" spans="1:67" ht="15.75">
      <c r="A686" s="106" t="s">
        <v>2714</v>
      </c>
      <c r="B686" s="3"/>
      <c r="C686" s="3"/>
      <c r="D686" s="32">
        <f t="shared" si="20"/>
        <v>510.39999999999986</v>
      </c>
      <c r="E686" s="9">
        <v>0</v>
      </c>
      <c r="F686" s="9">
        <v>6.6000000000000005</v>
      </c>
      <c r="G686" s="9">
        <v>25.6</v>
      </c>
      <c r="H686" s="9">
        <v>28.6</v>
      </c>
      <c r="I686" s="9">
        <v>21.9</v>
      </c>
      <c r="J686" s="9">
        <v>0</v>
      </c>
      <c r="K686" s="9">
        <v>0</v>
      </c>
      <c r="L686" s="9">
        <v>0</v>
      </c>
      <c r="M686" s="9">
        <v>0</v>
      </c>
      <c r="N686" s="9">
        <v>3.3000000000000003</v>
      </c>
      <c r="O686" s="9">
        <v>0</v>
      </c>
      <c r="P686" s="9">
        <v>26</v>
      </c>
      <c r="Q686" s="9">
        <v>3.5999999999999996</v>
      </c>
      <c r="R686" s="9">
        <v>47.8</v>
      </c>
      <c r="S686" s="9">
        <v>13.2</v>
      </c>
      <c r="T686" s="9">
        <v>3.5999999999999996</v>
      </c>
      <c r="U686" s="9">
        <v>0</v>
      </c>
      <c r="V686" s="9">
        <v>0</v>
      </c>
      <c r="W686" s="9">
        <v>0</v>
      </c>
      <c r="X686" s="9">
        <v>0</v>
      </c>
      <c r="Y686" s="9">
        <v>0</v>
      </c>
      <c r="Z686" s="9">
        <v>0</v>
      </c>
      <c r="AA686" s="9">
        <v>0</v>
      </c>
      <c r="AB686" s="9">
        <v>0</v>
      </c>
      <c r="AC686" s="9">
        <v>9.4999999999999982</v>
      </c>
      <c r="AD686" s="9">
        <v>0</v>
      </c>
      <c r="AE686" s="9">
        <v>19.8</v>
      </c>
      <c r="AF686" s="9">
        <v>26</v>
      </c>
      <c r="AG686" s="9">
        <v>11.4</v>
      </c>
      <c r="AH686" s="9">
        <v>0</v>
      </c>
      <c r="AI686" s="9">
        <v>0</v>
      </c>
      <c r="AJ686" s="9">
        <v>28.2</v>
      </c>
      <c r="AK686" s="9">
        <v>8.3999999999999986</v>
      </c>
      <c r="AL686" s="9">
        <v>45.7</v>
      </c>
      <c r="AM686" s="9">
        <v>49</v>
      </c>
      <c r="AN686" s="9">
        <v>15.4</v>
      </c>
      <c r="AO686" s="9">
        <v>0</v>
      </c>
      <c r="AP686" s="9">
        <v>0</v>
      </c>
      <c r="AQ686" s="9">
        <v>0</v>
      </c>
      <c r="AR686" s="9">
        <v>0</v>
      </c>
      <c r="AS686" s="9">
        <v>35.700000000000003</v>
      </c>
      <c r="AT686" s="9">
        <v>0</v>
      </c>
      <c r="AU686" s="9">
        <v>6</v>
      </c>
      <c r="AV686" s="9">
        <v>0</v>
      </c>
      <c r="AW686" s="9">
        <v>0</v>
      </c>
      <c r="AX686" s="9">
        <v>0</v>
      </c>
      <c r="AY686" s="9">
        <v>0</v>
      </c>
      <c r="AZ686" s="9">
        <v>24</v>
      </c>
      <c r="BA686" s="9">
        <v>32.4</v>
      </c>
      <c r="BB686" s="9">
        <v>0</v>
      </c>
      <c r="BC686" s="9">
        <v>0</v>
      </c>
      <c r="BD686" s="9">
        <v>15.399999999999999</v>
      </c>
      <c r="BE686" s="9">
        <v>3.3000000000000003</v>
      </c>
      <c r="BF686" s="9">
        <v>0</v>
      </c>
      <c r="BG686" s="9">
        <v>0</v>
      </c>
      <c r="BH686" s="9">
        <v>0</v>
      </c>
      <c r="BI686" s="9">
        <v>0</v>
      </c>
      <c r="BJ686" s="9">
        <v>0</v>
      </c>
      <c r="BK686" s="106"/>
      <c r="BL686" s="61"/>
      <c r="BN686" s="265"/>
      <c r="BO686" s="61"/>
    </row>
    <row r="687" spans="1:67" ht="15.75">
      <c r="A687" s="276" t="s">
        <v>3628</v>
      </c>
      <c r="B687" s="3"/>
      <c r="C687" s="3"/>
      <c r="D687" s="32">
        <f t="shared" si="20"/>
        <v>488.19999999999993</v>
      </c>
      <c r="E687" s="9">
        <v>24</v>
      </c>
      <c r="F687" s="9">
        <v>35.200000000000003</v>
      </c>
      <c r="G687" s="9">
        <v>21.3</v>
      </c>
      <c r="H687" s="9">
        <v>22</v>
      </c>
      <c r="I687" s="9">
        <v>18.399999999999999</v>
      </c>
      <c r="J687" s="9">
        <v>9.3000000000000007</v>
      </c>
      <c r="K687" s="9">
        <v>0</v>
      </c>
      <c r="L687" s="9">
        <v>0</v>
      </c>
      <c r="M687" s="9">
        <v>1.2</v>
      </c>
      <c r="N687" s="9">
        <v>0</v>
      </c>
      <c r="O687" s="9">
        <v>0</v>
      </c>
      <c r="P687" s="9">
        <v>0</v>
      </c>
      <c r="Q687" s="9">
        <v>0</v>
      </c>
      <c r="R687" s="9">
        <v>27.6</v>
      </c>
      <c r="S687" s="9">
        <v>0</v>
      </c>
      <c r="T687" s="9">
        <v>0</v>
      </c>
      <c r="U687" s="9">
        <v>0</v>
      </c>
      <c r="V687" s="9">
        <v>0</v>
      </c>
      <c r="W687" s="9">
        <v>0</v>
      </c>
      <c r="X687" s="9">
        <v>0</v>
      </c>
      <c r="Y687" s="9">
        <v>0</v>
      </c>
      <c r="Z687" s="9">
        <v>0</v>
      </c>
      <c r="AA687" s="9">
        <v>2.8</v>
      </c>
      <c r="AB687" s="9">
        <v>0</v>
      </c>
      <c r="AC687" s="9">
        <v>0</v>
      </c>
      <c r="AD687" s="9">
        <v>0</v>
      </c>
      <c r="AE687" s="9">
        <v>16.5</v>
      </c>
      <c r="AF687" s="9">
        <v>22</v>
      </c>
      <c r="AG687" s="9">
        <v>6.6000000000000005</v>
      </c>
      <c r="AH687" s="9">
        <v>0</v>
      </c>
      <c r="AI687" s="9">
        <v>0</v>
      </c>
      <c r="AJ687" s="9">
        <v>32.799999999999997</v>
      </c>
      <c r="AK687" s="9">
        <v>13.2</v>
      </c>
      <c r="AL687" s="9">
        <v>19.5</v>
      </c>
      <c r="AM687" s="9">
        <v>47.5</v>
      </c>
      <c r="AN687" s="9">
        <v>0</v>
      </c>
      <c r="AO687" s="9">
        <v>0</v>
      </c>
      <c r="AP687" s="9">
        <v>0</v>
      </c>
      <c r="AQ687" s="9">
        <v>13.2</v>
      </c>
      <c r="AR687" s="9">
        <v>1.2</v>
      </c>
      <c r="AS687" s="9">
        <v>0</v>
      </c>
      <c r="AT687" s="9">
        <v>0</v>
      </c>
      <c r="AU687" s="9">
        <v>0</v>
      </c>
      <c r="AV687" s="9">
        <v>0</v>
      </c>
      <c r="AW687" s="9">
        <v>0</v>
      </c>
      <c r="AX687" s="9">
        <v>0</v>
      </c>
      <c r="AY687" s="9">
        <v>0</v>
      </c>
      <c r="AZ687" s="9">
        <v>41.2</v>
      </c>
      <c r="BA687" s="9">
        <v>28</v>
      </c>
      <c r="BB687" s="9">
        <v>2.8</v>
      </c>
      <c r="BC687" s="9">
        <v>0</v>
      </c>
      <c r="BD687" s="9">
        <v>41.7</v>
      </c>
      <c r="BE687" s="9">
        <v>22</v>
      </c>
      <c r="BF687" s="9">
        <v>0</v>
      </c>
      <c r="BG687" s="9">
        <v>18.2</v>
      </c>
      <c r="BH687" s="9">
        <v>0</v>
      </c>
      <c r="BI687" s="9">
        <v>0</v>
      </c>
      <c r="BJ687" s="9">
        <v>0</v>
      </c>
      <c r="BK687" s="276"/>
      <c r="BL687" s="61"/>
      <c r="BN687" s="265"/>
      <c r="BO687" s="61"/>
    </row>
    <row r="688" spans="1:67" ht="15.75">
      <c r="A688" s="106" t="s">
        <v>2719</v>
      </c>
      <c r="B688" s="3"/>
      <c r="C688" s="3"/>
      <c r="D688" s="32">
        <f t="shared" si="20"/>
        <v>329</v>
      </c>
      <c r="E688" s="9">
        <v>0</v>
      </c>
      <c r="F688" s="9">
        <v>0</v>
      </c>
      <c r="G688" s="9">
        <v>0</v>
      </c>
      <c r="H688" s="9">
        <v>0</v>
      </c>
      <c r="I688" s="9">
        <v>15.399999999999999</v>
      </c>
      <c r="J688" s="9">
        <v>0</v>
      </c>
      <c r="K688" s="9">
        <v>0</v>
      </c>
      <c r="L688" s="9">
        <v>0</v>
      </c>
      <c r="M688" s="9">
        <v>0</v>
      </c>
      <c r="N688" s="9">
        <v>0</v>
      </c>
      <c r="O688" s="9">
        <v>0</v>
      </c>
      <c r="P688" s="9">
        <v>30</v>
      </c>
      <c r="Q688" s="9">
        <v>10.4</v>
      </c>
      <c r="R688" s="9">
        <v>26</v>
      </c>
      <c r="S688" s="9">
        <v>0</v>
      </c>
      <c r="T688" s="9">
        <v>0</v>
      </c>
      <c r="U688" s="9">
        <v>0</v>
      </c>
      <c r="V688" s="9">
        <v>0</v>
      </c>
      <c r="W688" s="9">
        <v>27.5</v>
      </c>
      <c r="X688" s="9">
        <v>0</v>
      </c>
      <c r="Y688" s="9">
        <v>0</v>
      </c>
      <c r="Z688" s="9">
        <v>0</v>
      </c>
      <c r="AA688" s="9">
        <v>2.8</v>
      </c>
      <c r="AB688" s="9">
        <v>0</v>
      </c>
      <c r="AC688" s="9">
        <v>8.3999999999999986</v>
      </c>
      <c r="AD688" s="9">
        <v>0</v>
      </c>
      <c r="AE688" s="9">
        <v>0</v>
      </c>
      <c r="AF688" s="9">
        <v>0</v>
      </c>
      <c r="AG688" s="9">
        <v>0</v>
      </c>
      <c r="AH688" s="9">
        <v>0</v>
      </c>
      <c r="AI688" s="9">
        <v>0</v>
      </c>
      <c r="AJ688" s="9">
        <v>3.9000000000000004</v>
      </c>
      <c r="AK688" s="9">
        <v>12</v>
      </c>
      <c r="AL688" s="9">
        <v>26</v>
      </c>
      <c r="AM688" s="9">
        <v>23</v>
      </c>
      <c r="AN688" s="9">
        <v>8.8000000000000007</v>
      </c>
      <c r="AO688" s="9">
        <v>0</v>
      </c>
      <c r="AP688" s="9">
        <v>0</v>
      </c>
      <c r="AQ688" s="9">
        <v>0</v>
      </c>
      <c r="AR688" s="9">
        <v>0</v>
      </c>
      <c r="AS688" s="9">
        <v>24.9</v>
      </c>
      <c r="AT688" s="9">
        <v>0</v>
      </c>
      <c r="AU688" s="9">
        <v>0</v>
      </c>
      <c r="AV688" s="9">
        <v>0</v>
      </c>
      <c r="AW688" s="9">
        <v>2.2000000000000002</v>
      </c>
      <c r="AX688" s="9">
        <v>0</v>
      </c>
      <c r="AY688" s="9">
        <v>0</v>
      </c>
      <c r="AZ688" s="9">
        <v>0</v>
      </c>
      <c r="BA688" s="9">
        <v>30</v>
      </c>
      <c r="BB688" s="9">
        <v>2.8</v>
      </c>
      <c r="BC688" s="9">
        <v>0</v>
      </c>
      <c r="BD688" s="9">
        <v>0</v>
      </c>
      <c r="BE688" s="9">
        <v>0</v>
      </c>
      <c r="BF688" s="9">
        <v>0</v>
      </c>
      <c r="BG688" s="9">
        <v>16</v>
      </c>
      <c r="BH688" s="9">
        <v>0</v>
      </c>
      <c r="BI688" s="9">
        <v>15.399999999999999</v>
      </c>
      <c r="BJ688" s="9">
        <v>43.5</v>
      </c>
      <c r="BK688" s="106"/>
      <c r="BL688" s="61"/>
      <c r="BN688" s="265"/>
      <c r="BO688" s="61"/>
    </row>
    <row r="689" spans="1:67" ht="15.75">
      <c r="A689" s="277" t="s">
        <v>1671</v>
      </c>
      <c r="B689" s="3"/>
      <c r="C689" s="3"/>
      <c r="D689" s="32">
        <f t="shared" si="20"/>
        <v>692.0999999999998</v>
      </c>
      <c r="E689" s="9">
        <v>22</v>
      </c>
      <c r="F689" s="9">
        <v>12.100000000000001</v>
      </c>
      <c r="G689" s="9">
        <v>12.100000000000001</v>
      </c>
      <c r="H689" s="9">
        <v>26</v>
      </c>
      <c r="I689" s="9">
        <v>16</v>
      </c>
      <c r="J689" s="9">
        <v>5.5</v>
      </c>
      <c r="K689" s="9">
        <v>0</v>
      </c>
      <c r="L689" s="9">
        <v>0</v>
      </c>
      <c r="M689" s="9">
        <v>0</v>
      </c>
      <c r="N689" s="9">
        <v>6.5</v>
      </c>
      <c r="O689" s="9">
        <v>5.6</v>
      </c>
      <c r="P689" s="9">
        <v>21</v>
      </c>
      <c r="Q689" s="9">
        <v>4.5</v>
      </c>
      <c r="R689" s="9">
        <v>44.2</v>
      </c>
      <c r="S689" s="9">
        <v>0</v>
      </c>
      <c r="T689" s="9">
        <v>0</v>
      </c>
      <c r="U689" s="9">
        <v>0</v>
      </c>
      <c r="V689" s="9">
        <v>0</v>
      </c>
      <c r="W689" s="9">
        <v>0</v>
      </c>
      <c r="X689" s="9">
        <v>0</v>
      </c>
      <c r="Y689" s="9">
        <v>0</v>
      </c>
      <c r="Z689" s="9">
        <v>0</v>
      </c>
      <c r="AA689" s="9">
        <v>0</v>
      </c>
      <c r="AB689" s="9">
        <v>0</v>
      </c>
      <c r="AC689" s="9">
        <v>1.4</v>
      </c>
      <c r="AD689" s="9">
        <v>0</v>
      </c>
      <c r="AE689" s="9">
        <v>6.6000000000000005</v>
      </c>
      <c r="AF689" s="9">
        <v>0</v>
      </c>
      <c r="AG689" s="9">
        <v>0</v>
      </c>
      <c r="AH689" s="9">
        <v>35.200000000000003</v>
      </c>
      <c r="AI689" s="9">
        <v>0</v>
      </c>
      <c r="AJ689" s="9">
        <v>25.3</v>
      </c>
      <c r="AK689" s="9">
        <v>36.4</v>
      </c>
      <c r="AL689" s="9">
        <v>21</v>
      </c>
      <c r="AM689" s="9">
        <v>42</v>
      </c>
      <c r="AN689" s="9">
        <v>0</v>
      </c>
      <c r="AO689" s="9">
        <v>0</v>
      </c>
      <c r="AP689" s="9">
        <v>28</v>
      </c>
      <c r="AQ689" s="9">
        <v>33.1</v>
      </c>
      <c r="AR689" s="9">
        <v>1.1000000000000001</v>
      </c>
      <c r="AS689" s="9">
        <v>50.5</v>
      </c>
      <c r="AT689" s="9">
        <v>0</v>
      </c>
      <c r="AU689" s="9">
        <v>0</v>
      </c>
      <c r="AV689" s="9">
        <v>0</v>
      </c>
      <c r="AW689" s="9">
        <v>28</v>
      </c>
      <c r="AX689" s="9">
        <v>13.2</v>
      </c>
      <c r="AY689" s="9">
        <v>28</v>
      </c>
      <c r="AZ689" s="9">
        <v>15.399999999999999</v>
      </c>
      <c r="BA689" s="9">
        <v>56.9</v>
      </c>
      <c r="BB689" s="9">
        <v>7.8000000000000007</v>
      </c>
      <c r="BC689" s="9">
        <v>0</v>
      </c>
      <c r="BD689" s="9">
        <v>28</v>
      </c>
      <c r="BE689" s="9">
        <v>3.3000000000000003</v>
      </c>
      <c r="BF689" s="9">
        <v>0</v>
      </c>
      <c r="BG689" s="9">
        <v>33.4</v>
      </c>
      <c r="BH689" s="9">
        <v>0</v>
      </c>
      <c r="BI689" s="9">
        <v>0</v>
      </c>
      <c r="BJ689" s="9">
        <v>22</v>
      </c>
      <c r="BK689" s="277"/>
      <c r="BL689" s="61"/>
      <c r="BN689" s="265"/>
      <c r="BO689" s="61"/>
    </row>
    <row r="690" spans="1:67" ht="15.75">
      <c r="A690" s="106" t="s">
        <v>180</v>
      </c>
      <c r="B690" s="3"/>
      <c r="C690" s="3"/>
      <c r="D690" s="32">
        <f t="shared" si="20"/>
        <v>595.39999999999986</v>
      </c>
      <c r="E690" s="9">
        <v>28</v>
      </c>
      <c r="F690" s="9">
        <v>15.399999999999999</v>
      </c>
      <c r="G690" s="9">
        <v>15.399999999999999</v>
      </c>
      <c r="H690" s="9">
        <v>18</v>
      </c>
      <c r="I690" s="9">
        <v>32.9</v>
      </c>
      <c r="J690" s="9">
        <v>7</v>
      </c>
      <c r="K690" s="9">
        <v>0</v>
      </c>
      <c r="L690" s="9">
        <v>4.1999999999999993</v>
      </c>
      <c r="M690" s="9">
        <v>6</v>
      </c>
      <c r="N690" s="9">
        <v>6</v>
      </c>
      <c r="O690" s="9">
        <v>5.2</v>
      </c>
      <c r="P690" s="9">
        <v>30.9</v>
      </c>
      <c r="Q690" s="9">
        <v>13</v>
      </c>
      <c r="R690" s="9">
        <v>49.5</v>
      </c>
      <c r="S690" s="9">
        <v>0</v>
      </c>
      <c r="T690" s="9">
        <v>0</v>
      </c>
      <c r="U690" s="9">
        <v>0</v>
      </c>
      <c r="V690" s="9">
        <v>0</v>
      </c>
      <c r="W690" s="9">
        <v>0</v>
      </c>
      <c r="X690" s="9">
        <v>0</v>
      </c>
      <c r="Y690" s="9">
        <v>0</v>
      </c>
      <c r="Z690" s="9">
        <v>0</v>
      </c>
      <c r="AA690" s="9">
        <v>12</v>
      </c>
      <c r="AB690" s="9">
        <v>0</v>
      </c>
      <c r="AC690" s="9">
        <v>0</v>
      </c>
      <c r="AD690" s="9">
        <v>0</v>
      </c>
      <c r="AE690" s="9">
        <v>0</v>
      </c>
      <c r="AF690" s="9">
        <v>0</v>
      </c>
      <c r="AG690" s="9">
        <v>0</v>
      </c>
      <c r="AH690" s="9">
        <v>5.6</v>
      </c>
      <c r="AI690" s="9">
        <v>0</v>
      </c>
      <c r="AJ690" s="9">
        <v>27.5</v>
      </c>
      <c r="AK690" s="9">
        <v>0</v>
      </c>
      <c r="AL690" s="9">
        <v>32.9</v>
      </c>
      <c r="AM690" s="9">
        <v>26</v>
      </c>
      <c r="AN690" s="9">
        <v>1.2</v>
      </c>
      <c r="AO690" s="9">
        <v>0</v>
      </c>
      <c r="AP690" s="9">
        <v>26</v>
      </c>
      <c r="AQ690" s="9">
        <v>64.900000000000006</v>
      </c>
      <c r="AR690" s="9">
        <v>1.4</v>
      </c>
      <c r="AS690" s="9">
        <v>26</v>
      </c>
      <c r="AT690" s="9">
        <v>0</v>
      </c>
      <c r="AU690" s="9">
        <v>30</v>
      </c>
      <c r="AV690" s="9">
        <v>0</v>
      </c>
      <c r="AW690" s="9">
        <v>26</v>
      </c>
      <c r="AX690" s="9">
        <v>0</v>
      </c>
      <c r="AY690" s="9">
        <v>26</v>
      </c>
      <c r="AZ690" s="9">
        <v>0</v>
      </c>
      <c r="BA690" s="9">
        <v>0</v>
      </c>
      <c r="BB690" s="9">
        <v>8.3999999999999986</v>
      </c>
      <c r="BC690" s="9">
        <v>0</v>
      </c>
      <c r="BD690" s="9">
        <v>0</v>
      </c>
      <c r="BE690" s="9">
        <v>0</v>
      </c>
      <c r="BF690" s="9">
        <v>22</v>
      </c>
      <c r="BG690" s="9">
        <v>6</v>
      </c>
      <c r="BH690" s="9">
        <v>0</v>
      </c>
      <c r="BI690" s="9">
        <v>22</v>
      </c>
      <c r="BJ690" s="9">
        <v>0</v>
      </c>
      <c r="BK690" s="106"/>
      <c r="BL690" s="61"/>
      <c r="BN690" s="265"/>
      <c r="BO690" s="61"/>
    </row>
    <row r="691" spans="1:67" ht="15.75">
      <c r="A691" s="106" t="s">
        <v>2702</v>
      </c>
      <c r="B691" s="3"/>
      <c r="C691" s="3"/>
      <c r="D691" s="32">
        <f t="shared" si="20"/>
        <v>716.3</v>
      </c>
      <c r="E691" s="9">
        <v>22</v>
      </c>
      <c r="F691" s="9">
        <v>43.1</v>
      </c>
      <c r="G691" s="9">
        <v>48.7</v>
      </c>
      <c r="H691" s="9">
        <v>34.4</v>
      </c>
      <c r="I691" s="9">
        <v>70.3</v>
      </c>
      <c r="J691" s="9">
        <v>8.8000000000000007</v>
      </c>
      <c r="K691" s="9">
        <v>0</v>
      </c>
      <c r="L691" s="9">
        <v>0</v>
      </c>
      <c r="M691" s="9">
        <v>0</v>
      </c>
      <c r="N691" s="9">
        <v>0</v>
      </c>
      <c r="O691" s="9">
        <v>5.2</v>
      </c>
      <c r="P691" s="9">
        <v>19.5</v>
      </c>
      <c r="Q691" s="9">
        <v>14.3</v>
      </c>
      <c r="R691" s="9">
        <v>24</v>
      </c>
      <c r="S691" s="9">
        <v>0</v>
      </c>
      <c r="T691" s="9">
        <v>0</v>
      </c>
      <c r="U691" s="9">
        <v>0</v>
      </c>
      <c r="V691" s="9">
        <v>0</v>
      </c>
      <c r="W691" s="9">
        <v>18</v>
      </c>
      <c r="X691" s="9">
        <v>18</v>
      </c>
      <c r="Y691" s="9">
        <v>0</v>
      </c>
      <c r="Z691" s="9">
        <v>0</v>
      </c>
      <c r="AA691" s="9">
        <v>2.8</v>
      </c>
      <c r="AB691" s="9">
        <v>0</v>
      </c>
      <c r="AC691" s="9">
        <v>8.3999999999999986</v>
      </c>
      <c r="AD691" s="9">
        <v>6.6000000000000005</v>
      </c>
      <c r="AE691" s="9">
        <v>0</v>
      </c>
      <c r="AF691" s="9">
        <v>0</v>
      </c>
      <c r="AG691" s="9">
        <v>0</v>
      </c>
      <c r="AH691" s="9">
        <v>5.2</v>
      </c>
      <c r="AI691" s="9">
        <v>0</v>
      </c>
      <c r="AJ691" s="9">
        <v>22.5</v>
      </c>
      <c r="AK691" s="9">
        <v>0</v>
      </c>
      <c r="AL691" s="9">
        <v>62</v>
      </c>
      <c r="AM691" s="9">
        <v>18</v>
      </c>
      <c r="AN691" s="9">
        <v>1.5</v>
      </c>
      <c r="AO691" s="9">
        <v>0</v>
      </c>
      <c r="AP691" s="9">
        <v>26</v>
      </c>
      <c r="AQ691" s="9">
        <v>31.6</v>
      </c>
      <c r="AR691" s="9">
        <v>1.1000000000000001</v>
      </c>
      <c r="AS691" s="9">
        <v>45.5</v>
      </c>
      <c r="AT691" s="9">
        <v>0</v>
      </c>
      <c r="AU691" s="9">
        <v>0</v>
      </c>
      <c r="AV691" s="9">
        <v>0</v>
      </c>
      <c r="AW691" s="9">
        <v>26</v>
      </c>
      <c r="AX691" s="9">
        <v>0</v>
      </c>
      <c r="AY691" s="9">
        <v>26</v>
      </c>
      <c r="AZ691" s="9">
        <v>0</v>
      </c>
      <c r="BA691" s="9">
        <v>28</v>
      </c>
      <c r="BB691" s="9">
        <v>10.600000000000001</v>
      </c>
      <c r="BC691" s="9">
        <v>0</v>
      </c>
      <c r="BD691" s="9">
        <v>2.8</v>
      </c>
      <c r="BE691" s="9">
        <v>28</v>
      </c>
      <c r="BF691" s="9">
        <v>2.2000000000000002</v>
      </c>
      <c r="BG691" s="9">
        <v>8.8000000000000007</v>
      </c>
      <c r="BH691" s="9">
        <v>0</v>
      </c>
      <c r="BI691" s="9">
        <v>4.4000000000000004</v>
      </c>
      <c r="BJ691" s="9">
        <v>22</v>
      </c>
      <c r="BK691" s="106"/>
      <c r="BL691" s="61"/>
      <c r="BN691" s="265"/>
      <c r="BO691" s="61"/>
    </row>
    <row r="692" spans="1:67" ht="15.75">
      <c r="A692" s="106" t="s">
        <v>2211</v>
      </c>
      <c r="B692" s="3"/>
      <c r="C692" s="3"/>
      <c r="D692" s="32">
        <f t="shared" si="20"/>
        <v>298.5</v>
      </c>
      <c r="E692" s="9">
        <v>0</v>
      </c>
      <c r="F692" s="9">
        <v>2.8</v>
      </c>
      <c r="G692" s="9">
        <v>0</v>
      </c>
      <c r="H692" s="9">
        <v>7.8000000000000007</v>
      </c>
      <c r="I692" s="9">
        <v>0</v>
      </c>
      <c r="J692" s="9">
        <v>9</v>
      </c>
      <c r="K692" s="9">
        <v>0</v>
      </c>
      <c r="L692" s="9">
        <v>0</v>
      </c>
      <c r="M692" s="9">
        <v>0</v>
      </c>
      <c r="N692" s="9">
        <v>0</v>
      </c>
      <c r="O692" s="9">
        <v>6.5</v>
      </c>
      <c r="P692" s="9">
        <v>0</v>
      </c>
      <c r="Q692" s="9">
        <v>10.4</v>
      </c>
      <c r="R692" s="9">
        <v>22</v>
      </c>
      <c r="S692" s="9">
        <v>0</v>
      </c>
      <c r="T692" s="9">
        <v>0</v>
      </c>
      <c r="U692" s="9">
        <v>0</v>
      </c>
      <c r="V692" s="9">
        <v>0</v>
      </c>
      <c r="W692" s="9">
        <v>0</v>
      </c>
      <c r="X692" s="9">
        <v>0</v>
      </c>
      <c r="Y692" s="9">
        <v>7.5</v>
      </c>
      <c r="Z692" s="9">
        <v>0</v>
      </c>
      <c r="AA692" s="9">
        <v>0</v>
      </c>
      <c r="AB692" s="9">
        <v>0</v>
      </c>
      <c r="AC692" s="9">
        <v>0</v>
      </c>
      <c r="AD692" s="9">
        <v>0</v>
      </c>
      <c r="AE692" s="9">
        <v>0</v>
      </c>
      <c r="AF692" s="9">
        <v>0</v>
      </c>
      <c r="AG692" s="9">
        <v>1.5</v>
      </c>
      <c r="AH692" s="9">
        <v>0</v>
      </c>
      <c r="AI692" s="9">
        <v>0</v>
      </c>
      <c r="AJ692" s="9">
        <v>0</v>
      </c>
      <c r="AK692" s="9">
        <v>20.100000000000001</v>
      </c>
      <c r="AL692" s="9">
        <v>5.2</v>
      </c>
      <c r="AM692" s="9">
        <v>22.1</v>
      </c>
      <c r="AN692" s="9">
        <v>1.3</v>
      </c>
      <c r="AO692" s="9">
        <v>0</v>
      </c>
      <c r="AP692" s="9">
        <v>0</v>
      </c>
      <c r="AQ692" s="9">
        <v>0</v>
      </c>
      <c r="AR692" s="9">
        <v>0</v>
      </c>
      <c r="AS692" s="9">
        <v>0</v>
      </c>
      <c r="AT692" s="9">
        <v>0</v>
      </c>
      <c r="AU692" s="9">
        <v>0</v>
      </c>
      <c r="AV692" s="9">
        <v>28</v>
      </c>
      <c r="AW692" s="9">
        <v>2.2000000000000002</v>
      </c>
      <c r="AX692" s="9">
        <v>0</v>
      </c>
      <c r="AY692" s="9">
        <v>0</v>
      </c>
      <c r="AZ692" s="9">
        <v>33</v>
      </c>
      <c r="BA692" s="9">
        <v>0</v>
      </c>
      <c r="BB692" s="9">
        <v>16.5</v>
      </c>
      <c r="BC692" s="9">
        <v>0</v>
      </c>
      <c r="BD692" s="9">
        <v>32.6</v>
      </c>
      <c r="BE692" s="9">
        <v>0</v>
      </c>
      <c r="BF692" s="9">
        <v>29.5</v>
      </c>
      <c r="BG692" s="9">
        <v>16.5</v>
      </c>
      <c r="BH692" s="9">
        <v>0</v>
      </c>
      <c r="BI692" s="9">
        <v>24</v>
      </c>
      <c r="BJ692" s="9">
        <v>0</v>
      </c>
      <c r="BK692" s="106"/>
      <c r="BL692" s="61"/>
      <c r="BN692" s="265"/>
      <c r="BO692" s="61"/>
    </row>
    <row r="693" spans="1:67" ht="15.75">
      <c r="A693" s="106" t="s">
        <v>2721</v>
      </c>
      <c r="B693" s="3"/>
      <c r="C693" s="3"/>
      <c r="D693" s="32">
        <f t="shared" si="20"/>
        <v>583.20000000000005</v>
      </c>
      <c r="E693" s="9">
        <v>26</v>
      </c>
      <c r="F693" s="9">
        <v>37.6</v>
      </c>
      <c r="G693" s="9">
        <v>20.900000000000002</v>
      </c>
      <c r="H693" s="9">
        <v>9.6</v>
      </c>
      <c r="I693" s="9">
        <v>28.3</v>
      </c>
      <c r="J693" s="9">
        <v>9.8000000000000007</v>
      </c>
      <c r="K693" s="9">
        <v>0</v>
      </c>
      <c r="L693" s="9">
        <v>0</v>
      </c>
      <c r="M693" s="9">
        <v>2.4</v>
      </c>
      <c r="N693" s="9">
        <v>0</v>
      </c>
      <c r="O693" s="9">
        <v>24</v>
      </c>
      <c r="P693" s="9">
        <v>2.2000000000000002</v>
      </c>
      <c r="Q693" s="9">
        <v>4.5</v>
      </c>
      <c r="R693" s="9">
        <v>39.6</v>
      </c>
      <c r="S693" s="9">
        <v>7</v>
      </c>
      <c r="T693" s="9">
        <v>0</v>
      </c>
      <c r="U693" s="9">
        <v>0</v>
      </c>
      <c r="V693" s="9">
        <v>0</v>
      </c>
      <c r="W693" s="9">
        <v>26.099999999999998</v>
      </c>
      <c r="X693" s="9">
        <v>18</v>
      </c>
      <c r="Y693" s="9">
        <v>0</v>
      </c>
      <c r="Z693" s="9">
        <v>0</v>
      </c>
      <c r="AA693" s="9">
        <v>33.1</v>
      </c>
      <c r="AB693" s="9">
        <v>0</v>
      </c>
      <c r="AC693" s="9">
        <v>1.5</v>
      </c>
      <c r="AD693" s="9">
        <v>0</v>
      </c>
      <c r="AE693" s="9">
        <v>1.1000000000000001</v>
      </c>
      <c r="AF693" s="9">
        <v>0</v>
      </c>
      <c r="AG693" s="9">
        <v>0</v>
      </c>
      <c r="AH693" s="9">
        <v>27</v>
      </c>
      <c r="AI693" s="9">
        <v>15.399999999999999</v>
      </c>
      <c r="AJ693" s="9">
        <v>15.399999999999999</v>
      </c>
      <c r="AK693" s="9">
        <v>8.3999999999999986</v>
      </c>
      <c r="AL693" s="9">
        <v>0</v>
      </c>
      <c r="AM693" s="9">
        <v>22.1</v>
      </c>
      <c r="AN693" s="9">
        <v>1.1000000000000001</v>
      </c>
      <c r="AO693" s="9">
        <v>0</v>
      </c>
      <c r="AP693" s="9">
        <v>0</v>
      </c>
      <c r="AQ693" s="9">
        <v>14.3</v>
      </c>
      <c r="AR693" s="9">
        <v>1.3</v>
      </c>
      <c r="AS693" s="9">
        <v>0</v>
      </c>
      <c r="AT693" s="9">
        <v>0</v>
      </c>
      <c r="AU693" s="9">
        <v>4.4000000000000004</v>
      </c>
      <c r="AV693" s="9">
        <v>0</v>
      </c>
      <c r="AW693" s="9">
        <v>6.9</v>
      </c>
      <c r="AX693" s="9">
        <v>3.9000000000000004</v>
      </c>
      <c r="AY693" s="9">
        <v>0</v>
      </c>
      <c r="AZ693" s="9">
        <v>42.5</v>
      </c>
      <c r="BA693" s="9">
        <v>0</v>
      </c>
      <c r="BB693" s="9">
        <v>26.1</v>
      </c>
      <c r="BC693" s="9">
        <v>9.6</v>
      </c>
      <c r="BD693" s="9">
        <v>0</v>
      </c>
      <c r="BE693" s="9">
        <v>15.6</v>
      </c>
      <c r="BF693" s="9">
        <v>0</v>
      </c>
      <c r="BG693" s="9">
        <v>30</v>
      </c>
      <c r="BH693" s="9">
        <v>0</v>
      </c>
      <c r="BI693" s="9">
        <v>19.5</v>
      </c>
      <c r="BJ693" s="9">
        <v>28</v>
      </c>
      <c r="BK693" s="106"/>
      <c r="BL693" s="61"/>
      <c r="BN693" s="265"/>
      <c r="BO693" s="61"/>
    </row>
    <row r="694" spans="1:67" ht="15.75">
      <c r="A694" s="106" t="s">
        <v>155</v>
      </c>
      <c r="B694" s="3"/>
      <c r="C694" s="3"/>
      <c r="D694" s="32">
        <f t="shared" si="20"/>
        <v>424.90000000000003</v>
      </c>
      <c r="E694" s="9">
        <v>0</v>
      </c>
      <c r="F694" s="9">
        <v>7.1999999999999993</v>
      </c>
      <c r="G694" s="9">
        <v>24</v>
      </c>
      <c r="H694" s="9">
        <v>0</v>
      </c>
      <c r="I694" s="9">
        <v>34.1</v>
      </c>
      <c r="J694" s="9">
        <v>0</v>
      </c>
      <c r="K694" s="9">
        <v>0</v>
      </c>
      <c r="L694" s="9">
        <v>0</v>
      </c>
      <c r="M694" s="9">
        <v>0</v>
      </c>
      <c r="N694" s="9">
        <v>0</v>
      </c>
      <c r="O694" s="9">
        <v>4.4000000000000004</v>
      </c>
      <c r="P694" s="9">
        <v>16.5</v>
      </c>
      <c r="Q694" s="9">
        <v>4.5</v>
      </c>
      <c r="R694" s="9">
        <v>28</v>
      </c>
      <c r="S694" s="9">
        <v>0</v>
      </c>
      <c r="T694" s="9">
        <v>0</v>
      </c>
      <c r="U694" s="9">
        <v>0</v>
      </c>
      <c r="V694" s="9">
        <v>0</v>
      </c>
      <c r="W694" s="9">
        <v>0</v>
      </c>
      <c r="X694" s="9">
        <v>0</v>
      </c>
      <c r="Y694" s="9">
        <v>9</v>
      </c>
      <c r="Z694" s="9">
        <v>0</v>
      </c>
      <c r="AA694" s="9">
        <v>2.2000000000000002</v>
      </c>
      <c r="AB694" s="9">
        <v>0</v>
      </c>
      <c r="AC694" s="9">
        <v>1.3</v>
      </c>
      <c r="AD694" s="9">
        <v>7.1999999999999993</v>
      </c>
      <c r="AE694" s="9">
        <v>0</v>
      </c>
      <c r="AF694" s="9">
        <v>0</v>
      </c>
      <c r="AG694" s="9">
        <v>0</v>
      </c>
      <c r="AH694" s="9">
        <v>4.4000000000000004</v>
      </c>
      <c r="AI694" s="9">
        <v>0</v>
      </c>
      <c r="AJ694" s="9">
        <v>16.5</v>
      </c>
      <c r="AK694" s="9">
        <v>8.3999999999999986</v>
      </c>
      <c r="AL694" s="9">
        <v>13.2</v>
      </c>
      <c r="AM694" s="9">
        <v>21</v>
      </c>
      <c r="AN694" s="9">
        <v>0</v>
      </c>
      <c r="AO694" s="9">
        <v>0</v>
      </c>
      <c r="AP694" s="9">
        <v>22</v>
      </c>
      <c r="AQ694" s="9">
        <v>16.5</v>
      </c>
      <c r="AR694" s="9">
        <v>0</v>
      </c>
      <c r="AS694" s="9">
        <v>44.5</v>
      </c>
      <c r="AT694" s="9">
        <v>0</v>
      </c>
      <c r="AU694" s="9">
        <v>14.3</v>
      </c>
      <c r="AV694" s="9">
        <v>0</v>
      </c>
      <c r="AW694" s="9">
        <v>22</v>
      </c>
      <c r="AX694" s="9">
        <v>0</v>
      </c>
      <c r="AY694" s="9">
        <v>23.1</v>
      </c>
      <c r="AZ694" s="9">
        <v>26</v>
      </c>
      <c r="BA694" s="9">
        <v>0</v>
      </c>
      <c r="BB694" s="9">
        <v>8.8000000000000007</v>
      </c>
      <c r="BC694" s="9">
        <v>0</v>
      </c>
      <c r="BD694" s="9">
        <v>0</v>
      </c>
      <c r="BE694" s="9">
        <v>0</v>
      </c>
      <c r="BF694" s="9">
        <v>2.4</v>
      </c>
      <c r="BG694" s="9">
        <v>12.600000000000001</v>
      </c>
      <c r="BH694" s="9">
        <v>0</v>
      </c>
      <c r="BI694" s="9">
        <v>4.8</v>
      </c>
      <c r="BJ694" s="9">
        <v>26</v>
      </c>
      <c r="BK694" s="106"/>
      <c r="BL694" s="61"/>
      <c r="BN694" s="265"/>
      <c r="BO694" s="61"/>
    </row>
    <row r="695" spans="1:67" ht="15.75">
      <c r="A695" s="276" t="s">
        <v>3629</v>
      </c>
      <c r="B695" s="3"/>
      <c r="C695" s="3"/>
      <c r="D695" s="32">
        <f t="shared" si="20"/>
        <v>783.7</v>
      </c>
      <c r="E695" s="9">
        <v>0</v>
      </c>
      <c r="F695" s="9">
        <v>5.5</v>
      </c>
      <c r="G695" s="9">
        <v>4.4000000000000004</v>
      </c>
      <c r="H695" s="9">
        <v>30.6</v>
      </c>
      <c r="I695" s="9">
        <v>11.2</v>
      </c>
      <c r="J695" s="9">
        <v>0</v>
      </c>
      <c r="K695" s="9">
        <v>0</v>
      </c>
      <c r="L695" s="9">
        <v>6.3000000000000007</v>
      </c>
      <c r="M695" s="9">
        <v>11.6</v>
      </c>
      <c r="N695" s="9">
        <v>0</v>
      </c>
      <c r="O695" s="9">
        <v>4.4000000000000004</v>
      </c>
      <c r="P695" s="9">
        <v>25.900000000000002</v>
      </c>
      <c r="Q695" s="9">
        <v>4.1999999999999993</v>
      </c>
      <c r="R695" s="9">
        <v>16.5</v>
      </c>
      <c r="S695" s="9">
        <v>10.4</v>
      </c>
      <c r="T695" s="9">
        <v>16.600000000000001</v>
      </c>
      <c r="U695" s="9">
        <v>0</v>
      </c>
      <c r="V695" s="9">
        <v>15.399999999999999</v>
      </c>
      <c r="W695" s="9">
        <v>0</v>
      </c>
      <c r="X695" s="9">
        <v>39</v>
      </c>
      <c r="Y695" s="9">
        <v>6</v>
      </c>
      <c r="Z695" s="9">
        <v>5.6</v>
      </c>
      <c r="AA695" s="9">
        <v>26</v>
      </c>
      <c r="AB695" s="9">
        <v>0</v>
      </c>
      <c r="AC695" s="9">
        <v>0</v>
      </c>
      <c r="AD695" s="9">
        <v>0</v>
      </c>
      <c r="AE695" s="9">
        <v>24.3</v>
      </c>
      <c r="AF695" s="9">
        <v>9</v>
      </c>
      <c r="AG695" s="9">
        <v>21</v>
      </c>
      <c r="AH695" s="9">
        <v>4.4000000000000004</v>
      </c>
      <c r="AI695" s="9">
        <v>0</v>
      </c>
      <c r="AJ695" s="9">
        <v>7.8000000000000007</v>
      </c>
      <c r="AK695" s="9">
        <v>6</v>
      </c>
      <c r="AL695" s="9">
        <v>21.9</v>
      </c>
      <c r="AM695" s="9">
        <v>24.6</v>
      </c>
      <c r="AN695" s="9">
        <v>22</v>
      </c>
      <c r="AO695" s="9">
        <v>0</v>
      </c>
      <c r="AP695" s="9">
        <v>31</v>
      </c>
      <c r="AQ695" s="9">
        <v>16.5</v>
      </c>
      <c r="AR695" s="9">
        <v>0</v>
      </c>
      <c r="AS695" s="9">
        <v>64.099999999999994</v>
      </c>
      <c r="AT695" s="9">
        <v>7.5</v>
      </c>
      <c r="AU695" s="9">
        <v>12.100000000000001</v>
      </c>
      <c r="AV695" s="9">
        <v>0</v>
      </c>
      <c r="AW695" s="9">
        <v>22</v>
      </c>
      <c r="AX695" s="9">
        <v>9.6</v>
      </c>
      <c r="AY695" s="9">
        <v>38.5</v>
      </c>
      <c r="AZ695" s="9">
        <v>41.2</v>
      </c>
      <c r="BA695" s="9">
        <v>29.2</v>
      </c>
      <c r="BB695" s="9">
        <v>25.9</v>
      </c>
      <c r="BC695" s="9">
        <v>0</v>
      </c>
      <c r="BD695" s="9">
        <v>16.099999999999998</v>
      </c>
      <c r="BE695" s="9">
        <v>42.8</v>
      </c>
      <c r="BF695" s="9">
        <v>0</v>
      </c>
      <c r="BG695" s="9">
        <v>24.1</v>
      </c>
      <c r="BH695" s="9">
        <v>22.5</v>
      </c>
      <c r="BI695" s="9">
        <v>0</v>
      </c>
      <c r="BJ695" s="9">
        <v>0</v>
      </c>
      <c r="BK695" s="276"/>
      <c r="BL695" s="61"/>
      <c r="BN695" s="265"/>
      <c r="BO695" s="61"/>
    </row>
    <row r="696" spans="1:67" ht="15.75">
      <c r="A696" s="106" t="s">
        <v>2722</v>
      </c>
      <c r="B696" s="3"/>
      <c r="C696" s="3"/>
      <c r="D696" s="32">
        <f t="shared" si="20"/>
        <v>723.59999999999991</v>
      </c>
      <c r="E696" s="9">
        <v>7</v>
      </c>
      <c r="F696" s="9">
        <v>22</v>
      </c>
      <c r="G696" s="9">
        <v>6.6000000000000005</v>
      </c>
      <c r="H696" s="9">
        <v>30.4</v>
      </c>
      <c r="I696" s="9">
        <v>47.5</v>
      </c>
      <c r="J696" s="9">
        <v>3.3000000000000003</v>
      </c>
      <c r="K696" s="9">
        <v>0</v>
      </c>
      <c r="L696" s="9">
        <v>0</v>
      </c>
      <c r="M696" s="9">
        <v>6.3</v>
      </c>
      <c r="N696" s="9">
        <v>0</v>
      </c>
      <c r="O696" s="9">
        <v>0</v>
      </c>
      <c r="P696" s="9">
        <v>2.6</v>
      </c>
      <c r="Q696" s="9">
        <v>0</v>
      </c>
      <c r="R696" s="9">
        <v>33.099999999999994</v>
      </c>
      <c r="S696" s="9">
        <v>32.700000000000003</v>
      </c>
      <c r="T696" s="9">
        <v>16.200000000000003</v>
      </c>
      <c r="U696" s="9">
        <v>0</v>
      </c>
      <c r="V696" s="9">
        <v>12.100000000000001</v>
      </c>
      <c r="W696" s="9">
        <v>1.3</v>
      </c>
      <c r="X696" s="9">
        <v>0</v>
      </c>
      <c r="Y696" s="9">
        <v>0</v>
      </c>
      <c r="Z696" s="9">
        <v>0</v>
      </c>
      <c r="AA696" s="9">
        <v>2.4</v>
      </c>
      <c r="AB696" s="9">
        <v>0</v>
      </c>
      <c r="AC696" s="9">
        <v>0</v>
      </c>
      <c r="AD696" s="9">
        <v>0</v>
      </c>
      <c r="AE696" s="9">
        <v>39.5</v>
      </c>
      <c r="AF696" s="9">
        <v>28</v>
      </c>
      <c r="AG696" s="9">
        <v>14.899999999999999</v>
      </c>
      <c r="AH696" s="9">
        <v>3</v>
      </c>
      <c r="AI696" s="9">
        <v>0</v>
      </c>
      <c r="AJ696" s="9">
        <v>29.9</v>
      </c>
      <c r="AK696" s="9">
        <v>37.4</v>
      </c>
      <c r="AL696" s="9">
        <v>4</v>
      </c>
      <c r="AM696" s="9">
        <v>55</v>
      </c>
      <c r="AN696" s="9">
        <v>1.3</v>
      </c>
      <c r="AO696" s="9">
        <v>0</v>
      </c>
      <c r="AP696" s="9">
        <v>0</v>
      </c>
      <c r="AQ696" s="9">
        <v>0</v>
      </c>
      <c r="AR696" s="9">
        <v>0</v>
      </c>
      <c r="AS696" s="9">
        <v>0</v>
      </c>
      <c r="AT696" s="9">
        <v>0</v>
      </c>
      <c r="AU696" s="9">
        <v>0</v>
      </c>
      <c r="AV696" s="9">
        <v>0</v>
      </c>
      <c r="AW696" s="9">
        <v>0</v>
      </c>
      <c r="AX696" s="9">
        <v>10.4</v>
      </c>
      <c r="AY696" s="9">
        <v>0</v>
      </c>
      <c r="AZ696" s="9">
        <v>65.599999999999994</v>
      </c>
      <c r="BA696" s="9">
        <v>22</v>
      </c>
      <c r="BB696" s="9">
        <v>53.8</v>
      </c>
      <c r="BC696" s="9">
        <v>0</v>
      </c>
      <c r="BD696" s="9">
        <v>55.4</v>
      </c>
      <c r="BE696" s="9">
        <v>27.1</v>
      </c>
      <c r="BF696" s="9">
        <v>0</v>
      </c>
      <c r="BG696" s="9">
        <v>45.6</v>
      </c>
      <c r="BH696" s="9">
        <v>0</v>
      </c>
      <c r="BI696" s="9">
        <v>0</v>
      </c>
      <c r="BJ696" s="9">
        <v>7.1999999999999993</v>
      </c>
      <c r="BK696" s="106"/>
      <c r="BL696" s="61"/>
      <c r="BN696" s="265"/>
      <c r="BO696" s="61"/>
    </row>
    <row r="697" spans="1:67" ht="15.75">
      <c r="A697" s="106" t="s">
        <v>2720</v>
      </c>
      <c r="B697" s="3"/>
      <c r="C697" s="3"/>
      <c r="D697" s="32">
        <f t="shared" si="20"/>
        <v>618.50000000000011</v>
      </c>
      <c r="E697" s="9">
        <v>33</v>
      </c>
      <c r="F697" s="9">
        <v>20.900000000000002</v>
      </c>
      <c r="G697" s="9">
        <v>36.299999999999997</v>
      </c>
      <c r="H697" s="9">
        <v>28.6</v>
      </c>
      <c r="I697" s="9">
        <v>22.5</v>
      </c>
      <c r="J697" s="9">
        <v>6.5</v>
      </c>
      <c r="K697" s="9">
        <v>0</v>
      </c>
      <c r="L697" s="9">
        <v>4.5</v>
      </c>
      <c r="M697" s="9">
        <v>1.3</v>
      </c>
      <c r="N697" s="9">
        <v>0</v>
      </c>
      <c r="O697" s="9">
        <v>4.8</v>
      </c>
      <c r="P697" s="9">
        <v>49</v>
      </c>
      <c r="Q697" s="9">
        <v>4.5</v>
      </c>
      <c r="R697" s="9">
        <v>30</v>
      </c>
      <c r="S697" s="9">
        <v>0</v>
      </c>
      <c r="T697" s="9">
        <v>0</v>
      </c>
      <c r="U697" s="9">
        <v>0</v>
      </c>
      <c r="V697" s="9">
        <v>0</v>
      </c>
      <c r="W697" s="9">
        <v>0</v>
      </c>
      <c r="X697" s="9">
        <v>18</v>
      </c>
      <c r="Y697" s="9">
        <v>0</v>
      </c>
      <c r="Z697" s="9">
        <v>0</v>
      </c>
      <c r="AA697" s="9">
        <v>2.2000000000000002</v>
      </c>
      <c r="AB697" s="9">
        <v>0</v>
      </c>
      <c r="AC697" s="9">
        <v>0</v>
      </c>
      <c r="AD697" s="9">
        <v>0</v>
      </c>
      <c r="AE697" s="9">
        <v>0</v>
      </c>
      <c r="AF697" s="9">
        <v>0</v>
      </c>
      <c r="AG697" s="9">
        <v>0</v>
      </c>
      <c r="AH697" s="9">
        <v>0</v>
      </c>
      <c r="AI697" s="9">
        <v>0</v>
      </c>
      <c r="AJ697" s="9">
        <v>9.6</v>
      </c>
      <c r="AK697" s="9">
        <v>6.6000000000000005</v>
      </c>
      <c r="AL697" s="9">
        <v>33.1</v>
      </c>
      <c r="AM697" s="9">
        <v>24.3</v>
      </c>
      <c r="AN697" s="9">
        <v>13.200000000000001</v>
      </c>
      <c r="AO697" s="9">
        <v>6.6000000000000005</v>
      </c>
      <c r="AP697" s="9">
        <v>24</v>
      </c>
      <c r="AQ697" s="9">
        <v>32.299999999999997</v>
      </c>
      <c r="AR697" s="9">
        <v>1.3</v>
      </c>
      <c r="AS697" s="9">
        <v>43.5</v>
      </c>
      <c r="AT697" s="9">
        <v>0</v>
      </c>
      <c r="AU697" s="9">
        <v>15.399999999999999</v>
      </c>
      <c r="AV697" s="9">
        <v>0</v>
      </c>
      <c r="AW697" s="9">
        <v>24</v>
      </c>
      <c r="AX697" s="9">
        <v>0</v>
      </c>
      <c r="AY697" s="9">
        <v>24</v>
      </c>
      <c r="AZ697" s="9">
        <v>24</v>
      </c>
      <c r="BA697" s="9">
        <v>28</v>
      </c>
      <c r="BB697" s="9">
        <v>2.2000000000000002</v>
      </c>
      <c r="BC697" s="9">
        <v>0</v>
      </c>
      <c r="BD697" s="9">
        <v>3.5</v>
      </c>
      <c r="BE697" s="9">
        <v>6</v>
      </c>
      <c r="BF697" s="9">
        <v>0</v>
      </c>
      <c r="BG697" s="9">
        <v>34.799999999999997</v>
      </c>
      <c r="BH697" s="9">
        <v>0</v>
      </c>
      <c r="BI697" s="9">
        <v>0</v>
      </c>
      <c r="BJ697" s="9">
        <v>0</v>
      </c>
      <c r="BK697" s="106"/>
      <c r="BL697" s="61"/>
      <c r="BN697" s="265"/>
      <c r="BO697" s="61"/>
    </row>
    <row r="698" spans="1:67" ht="15.75">
      <c r="A698" s="106" t="s">
        <v>2701</v>
      </c>
      <c r="B698" s="3"/>
      <c r="C698" s="3"/>
      <c r="D698" s="32">
        <f t="shared" si="20"/>
        <v>610.20000000000005</v>
      </c>
      <c r="E698" s="9">
        <v>0</v>
      </c>
      <c r="F698" s="9">
        <v>1.1000000000000001</v>
      </c>
      <c r="G698" s="9">
        <v>3.5999999999999996</v>
      </c>
      <c r="H698" s="9">
        <v>0</v>
      </c>
      <c r="I698" s="9">
        <v>2.4</v>
      </c>
      <c r="J698" s="9">
        <v>0</v>
      </c>
      <c r="K698" s="9">
        <v>0</v>
      </c>
      <c r="L698" s="9">
        <v>3.9000000000000004</v>
      </c>
      <c r="M698" s="9">
        <v>0</v>
      </c>
      <c r="N698" s="9">
        <v>0</v>
      </c>
      <c r="O698" s="9">
        <v>5.6</v>
      </c>
      <c r="P698" s="9">
        <v>28.8</v>
      </c>
      <c r="Q698" s="9">
        <v>3.9000000000000004</v>
      </c>
      <c r="R698" s="9">
        <v>45.5</v>
      </c>
      <c r="S698" s="9">
        <v>0</v>
      </c>
      <c r="T698" s="9">
        <v>0</v>
      </c>
      <c r="U698" s="9">
        <v>0</v>
      </c>
      <c r="V698" s="9">
        <v>0</v>
      </c>
      <c r="W698" s="9">
        <v>0</v>
      </c>
      <c r="X698" s="9">
        <v>0</v>
      </c>
      <c r="Y698" s="9">
        <v>7.8000000000000007</v>
      </c>
      <c r="Z698" s="9">
        <v>0</v>
      </c>
      <c r="AA698" s="9">
        <v>0</v>
      </c>
      <c r="AB698" s="9">
        <v>0</v>
      </c>
      <c r="AC698" s="9">
        <v>1.1000000000000001</v>
      </c>
      <c r="AD698" s="9">
        <v>0</v>
      </c>
      <c r="AE698" s="9">
        <v>13.2</v>
      </c>
      <c r="AF698" s="9">
        <v>0</v>
      </c>
      <c r="AG698" s="9">
        <v>3.5999999999999996</v>
      </c>
      <c r="AH698" s="9">
        <v>0</v>
      </c>
      <c r="AI698" s="9">
        <v>0</v>
      </c>
      <c r="AJ698" s="9">
        <v>30.4</v>
      </c>
      <c r="AK698" s="9">
        <v>19.3</v>
      </c>
      <c r="AL698" s="9">
        <v>24</v>
      </c>
      <c r="AM698" s="9">
        <v>45.5</v>
      </c>
      <c r="AN698" s="9">
        <v>8.1999999999999993</v>
      </c>
      <c r="AO698" s="9">
        <v>0</v>
      </c>
      <c r="AP698" s="9">
        <v>43.4</v>
      </c>
      <c r="AQ698" s="9">
        <v>21</v>
      </c>
      <c r="AR698" s="9">
        <v>0</v>
      </c>
      <c r="AS698" s="9">
        <v>41.2</v>
      </c>
      <c r="AT698" s="9">
        <v>0</v>
      </c>
      <c r="AU698" s="9">
        <v>14.3</v>
      </c>
      <c r="AV698" s="9">
        <v>0</v>
      </c>
      <c r="AW698" s="9">
        <v>44.5</v>
      </c>
      <c r="AX698" s="9">
        <v>3.3000000000000003</v>
      </c>
      <c r="AY698" s="9">
        <v>28</v>
      </c>
      <c r="AZ698" s="9">
        <v>36.1</v>
      </c>
      <c r="BA698" s="9">
        <v>30</v>
      </c>
      <c r="BB698" s="9">
        <v>0</v>
      </c>
      <c r="BC698" s="9">
        <v>0</v>
      </c>
      <c r="BD698" s="9">
        <v>35.200000000000003</v>
      </c>
      <c r="BE698" s="9">
        <v>28</v>
      </c>
      <c r="BF698" s="9">
        <v>0</v>
      </c>
      <c r="BG698" s="9">
        <v>26.9</v>
      </c>
      <c r="BH698" s="9">
        <v>0</v>
      </c>
      <c r="BI698" s="9">
        <v>0</v>
      </c>
      <c r="BJ698" s="9">
        <v>10.4</v>
      </c>
      <c r="BK698" s="106"/>
      <c r="BL698" s="61"/>
      <c r="BN698" s="265"/>
      <c r="BO698" s="61"/>
    </row>
    <row r="699" spans="1:67" ht="15.75">
      <c r="A699" s="106" t="s">
        <v>658</v>
      </c>
      <c r="B699" s="3"/>
      <c r="C699" s="3"/>
      <c r="D699" s="32">
        <f t="shared" si="20"/>
        <v>465.3</v>
      </c>
      <c r="E699" s="9">
        <v>30</v>
      </c>
      <c r="F699" s="9">
        <v>24.9</v>
      </c>
      <c r="G699" s="9">
        <v>44.5</v>
      </c>
      <c r="H699" s="9">
        <v>0</v>
      </c>
      <c r="I699" s="9">
        <v>19.5</v>
      </c>
      <c r="J699" s="9">
        <v>7.5</v>
      </c>
      <c r="K699" s="9">
        <v>0</v>
      </c>
      <c r="L699" s="9">
        <v>3.5999999999999996</v>
      </c>
      <c r="M699" s="9">
        <v>0</v>
      </c>
      <c r="N699" s="9">
        <v>0</v>
      </c>
      <c r="O699" s="9">
        <v>0</v>
      </c>
      <c r="P699" s="9">
        <v>7.1999999999999993</v>
      </c>
      <c r="Q699" s="9">
        <v>3.5999999999999996</v>
      </c>
      <c r="R699" s="9">
        <v>24</v>
      </c>
      <c r="S699" s="9">
        <v>0</v>
      </c>
      <c r="T699" s="9">
        <v>0</v>
      </c>
      <c r="U699" s="9">
        <v>0</v>
      </c>
      <c r="V699" s="9">
        <v>0</v>
      </c>
      <c r="W699" s="9">
        <v>2.8</v>
      </c>
      <c r="X699" s="9">
        <v>0</v>
      </c>
      <c r="Y699" s="9">
        <v>12</v>
      </c>
      <c r="Z699" s="9">
        <v>0</v>
      </c>
      <c r="AA699" s="9">
        <v>0</v>
      </c>
      <c r="AB699" s="9">
        <v>0</v>
      </c>
      <c r="AC699" s="9">
        <v>8.2999999999999989</v>
      </c>
      <c r="AD699" s="9">
        <v>0</v>
      </c>
      <c r="AE699" s="9">
        <v>0</v>
      </c>
      <c r="AF699" s="9">
        <v>0</v>
      </c>
      <c r="AG699" s="9">
        <v>0</v>
      </c>
      <c r="AH699" s="9">
        <v>28</v>
      </c>
      <c r="AI699" s="9">
        <v>0</v>
      </c>
      <c r="AJ699" s="9">
        <v>1.1000000000000001</v>
      </c>
      <c r="AK699" s="9">
        <v>7.8000000000000007</v>
      </c>
      <c r="AL699" s="9">
        <v>49.099999999999994</v>
      </c>
      <c r="AM699" s="9">
        <v>16.5</v>
      </c>
      <c r="AN699" s="9">
        <v>0</v>
      </c>
      <c r="AO699" s="9">
        <v>0</v>
      </c>
      <c r="AP699" s="9">
        <v>0</v>
      </c>
      <c r="AQ699" s="9">
        <v>16.5</v>
      </c>
      <c r="AR699" s="9">
        <v>1.5</v>
      </c>
      <c r="AS699" s="9">
        <v>0</v>
      </c>
      <c r="AT699" s="9">
        <v>0</v>
      </c>
      <c r="AU699" s="9">
        <v>0</v>
      </c>
      <c r="AV699" s="9">
        <v>0</v>
      </c>
      <c r="AW699" s="9">
        <v>14.500000000000002</v>
      </c>
      <c r="AX699" s="9">
        <v>0</v>
      </c>
      <c r="AY699" s="9">
        <v>0</v>
      </c>
      <c r="AZ699" s="9">
        <v>28</v>
      </c>
      <c r="BA699" s="9">
        <v>51</v>
      </c>
      <c r="BB699" s="9">
        <v>0</v>
      </c>
      <c r="BC699" s="9">
        <v>0</v>
      </c>
      <c r="BD699" s="9">
        <v>0</v>
      </c>
      <c r="BE699" s="9">
        <v>8.8000000000000007</v>
      </c>
      <c r="BF699" s="9">
        <v>0</v>
      </c>
      <c r="BG699" s="9">
        <v>16.5</v>
      </c>
      <c r="BH699" s="9">
        <v>0</v>
      </c>
      <c r="BI699" s="9">
        <v>0</v>
      </c>
      <c r="BJ699" s="9">
        <v>38.1</v>
      </c>
      <c r="BK699" s="106"/>
      <c r="BL699" s="61"/>
      <c r="BN699" s="265"/>
      <c r="BO699" s="61"/>
    </row>
    <row r="700" spans="1:67" ht="15.75">
      <c r="A700" s="277" t="s">
        <v>1655</v>
      </c>
      <c r="B700" s="3"/>
      <c r="C700" s="3"/>
      <c r="D700" s="32">
        <f t="shared" si="20"/>
        <v>385.8</v>
      </c>
      <c r="E700" s="9">
        <v>0</v>
      </c>
      <c r="F700" s="9">
        <v>0</v>
      </c>
      <c r="G700" s="9">
        <v>0</v>
      </c>
      <c r="H700" s="9">
        <v>0</v>
      </c>
      <c r="I700" s="9">
        <v>0</v>
      </c>
      <c r="J700" s="9">
        <v>0</v>
      </c>
      <c r="K700" s="9">
        <v>0</v>
      </c>
      <c r="L700" s="9">
        <v>3.9000000000000004</v>
      </c>
      <c r="M700" s="9">
        <v>0</v>
      </c>
      <c r="N700" s="9">
        <v>0</v>
      </c>
      <c r="O700" s="9">
        <v>0</v>
      </c>
      <c r="P700" s="9">
        <v>10.4</v>
      </c>
      <c r="Q700" s="9">
        <v>14</v>
      </c>
      <c r="R700" s="9">
        <v>50.5</v>
      </c>
      <c r="S700" s="9">
        <v>0</v>
      </c>
      <c r="T700" s="9">
        <v>0</v>
      </c>
      <c r="U700" s="9">
        <v>6</v>
      </c>
      <c r="V700" s="9">
        <v>0</v>
      </c>
      <c r="W700" s="9">
        <v>0</v>
      </c>
      <c r="X700" s="9">
        <v>0</v>
      </c>
      <c r="Y700" s="9">
        <v>7.8000000000000007</v>
      </c>
      <c r="Z700" s="9">
        <v>0</v>
      </c>
      <c r="AA700" s="9">
        <v>0</v>
      </c>
      <c r="AB700" s="9">
        <v>0</v>
      </c>
      <c r="AC700" s="9">
        <v>7.1999999999999993</v>
      </c>
      <c r="AD700" s="9">
        <v>0</v>
      </c>
      <c r="AE700" s="9">
        <v>0</v>
      </c>
      <c r="AF700" s="9">
        <v>0</v>
      </c>
      <c r="AG700" s="9">
        <v>0</v>
      </c>
      <c r="AH700" s="9">
        <v>28</v>
      </c>
      <c r="AI700" s="9">
        <v>0</v>
      </c>
      <c r="AJ700" s="9">
        <v>30</v>
      </c>
      <c r="AK700" s="9">
        <v>21.1</v>
      </c>
      <c r="AL700" s="9">
        <v>24</v>
      </c>
      <c r="AM700" s="9">
        <v>30</v>
      </c>
      <c r="AN700" s="9">
        <v>23.3</v>
      </c>
      <c r="AO700" s="9">
        <v>0</v>
      </c>
      <c r="AP700" s="9">
        <v>0</v>
      </c>
      <c r="AQ700" s="9">
        <v>0</v>
      </c>
      <c r="AR700" s="9">
        <v>0</v>
      </c>
      <c r="AS700" s="9">
        <v>0</v>
      </c>
      <c r="AT700" s="9">
        <v>4.8</v>
      </c>
      <c r="AU700" s="9">
        <v>6.5</v>
      </c>
      <c r="AV700" s="9">
        <v>0</v>
      </c>
      <c r="AW700" s="9">
        <v>0</v>
      </c>
      <c r="AX700" s="9">
        <v>0</v>
      </c>
      <c r="AY700" s="9">
        <v>0</v>
      </c>
      <c r="AZ700" s="9">
        <v>38.1</v>
      </c>
      <c r="BA700" s="9">
        <v>45</v>
      </c>
      <c r="BB700" s="9">
        <v>0</v>
      </c>
      <c r="BC700" s="9">
        <v>0</v>
      </c>
      <c r="BD700" s="9">
        <v>22</v>
      </c>
      <c r="BE700" s="9">
        <v>0</v>
      </c>
      <c r="BF700" s="9">
        <v>0</v>
      </c>
      <c r="BG700" s="9">
        <v>0</v>
      </c>
      <c r="BH700" s="9">
        <v>13.2</v>
      </c>
      <c r="BI700" s="9">
        <v>0</v>
      </c>
      <c r="BJ700" s="9">
        <v>0</v>
      </c>
      <c r="BK700" s="277"/>
      <c r="BL700" s="61"/>
      <c r="BN700" s="265"/>
      <c r="BO700" s="61"/>
    </row>
    <row r="701" spans="1:67" ht="15.75">
      <c r="A701" s="58"/>
      <c r="B701" s="3"/>
      <c r="C701" s="3"/>
      <c r="D701" s="32"/>
      <c r="E701" s="156"/>
      <c r="F701" s="9"/>
      <c r="G701" s="9"/>
      <c r="H701" s="9"/>
      <c r="I701" s="9"/>
      <c r="J701" s="9"/>
      <c r="K701" s="9"/>
      <c r="L701" s="9"/>
      <c r="M701" s="9"/>
      <c r="N701" s="61"/>
      <c r="O701" s="61"/>
      <c r="P701" s="61"/>
      <c r="Q701" s="267"/>
    </row>
    <row r="702" spans="1:67" ht="15.75">
      <c r="D702" s="32"/>
      <c r="F702" s="9"/>
      <c r="G702" s="9"/>
      <c r="H702" s="9"/>
      <c r="I702" s="9"/>
      <c r="J702" s="9"/>
      <c r="K702" s="9"/>
      <c r="L702" s="9"/>
      <c r="M702" s="9"/>
      <c r="N702" s="61"/>
      <c r="O702" s="239"/>
      <c r="P702" s="61"/>
      <c r="Q702" s="268"/>
    </row>
    <row r="703" spans="1:67" ht="15.75">
      <c r="D703" s="32"/>
      <c r="F703" s="9"/>
      <c r="G703" s="9"/>
      <c r="H703" s="9"/>
      <c r="I703" s="9"/>
      <c r="J703" s="9"/>
      <c r="K703" s="9"/>
      <c r="L703" s="9"/>
      <c r="M703" s="9"/>
      <c r="N703" s="61"/>
      <c r="O703" s="61"/>
      <c r="P703" s="61"/>
      <c r="Q703" s="267"/>
    </row>
    <row r="704" spans="1:67" ht="20.25">
      <c r="A704" s="30" t="s">
        <v>170</v>
      </c>
      <c r="D704" s="31" t="s">
        <v>40</v>
      </c>
      <c r="E704" s="101" t="s">
        <v>4213</v>
      </c>
      <c r="F704" s="101" t="s">
        <v>4301</v>
      </c>
      <c r="G704" s="101" t="s">
        <v>4324</v>
      </c>
      <c r="H704" s="101" t="s">
        <v>4374</v>
      </c>
      <c r="I704" s="101" t="s">
        <v>4439</v>
      </c>
      <c r="J704" s="101" t="s">
        <v>4440</v>
      </c>
      <c r="K704" s="101" t="s">
        <v>4528</v>
      </c>
      <c r="L704" s="101" t="s">
        <v>4580</v>
      </c>
      <c r="M704" s="101" t="s">
        <v>4581</v>
      </c>
      <c r="N704" s="101" t="s">
        <v>4643</v>
      </c>
      <c r="O704" s="101" t="s">
        <v>4685</v>
      </c>
      <c r="P704" s="101" t="s">
        <v>4741</v>
      </c>
      <c r="Q704" s="101" t="s">
        <v>4794</v>
      </c>
      <c r="R704" s="101" t="s">
        <v>4956</v>
      </c>
      <c r="S704" s="101" t="s">
        <v>4967</v>
      </c>
      <c r="T704" s="101" t="s">
        <v>4968</v>
      </c>
      <c r="U704" s="101" t="s">
        <v>5103</v>
      </c>
      <c r="V704" s="101" t="s">
        <v>5186</v>
      </c>
      <c r="W704" s="101" t="s">
        <v>5187</v>
      </c>
      <c r="X704" s="101" t="s">
        <v>5385</v>
      </c>
      <c r="Y704" s="101" t="s">
        <v>5386</v>
      </c>
      <c r="Z704" s="101" t="s">
        <v>5467</v>
      </c>
      <c r="AA704" s="101" t="s">
        <v>5471</v>
      </c>
      <c r="AB704" s="101" t="s">
        <v>5534</v>
      </c>
      <c r="AC704" s="101" t="s">
        <v>5580</v>
      </c>
      <c r="AD704" s="101" t="s">
        <v>5634</v>
      </c>
      <c r="AE704" s="101" t="s">
        <v>5729</v>
      </c>
      <c r="AF704" s="101" t="s">
        <v>5732</v>
      </c>
      <c r="AG704" s="101" t="s">
        <v>5791</v>
      </c>
      <c r="AH704" s="101" t="s">
        <v>5944</v>
      </c>
      <c r="AI704" s="101" t="s">
        <v>5943</v>
      </c>
    </row>
    <row r="705" spans="1:41" ht="15.75">
      <c r="A705" s="277" t="s">
        <v>1657</v>
      </c>
      <c r="B705" s="3"/>
      <c r="C705" s="3"/>
      <c r="D705" s="32">
        <f t="shared" ref="D705:D736" si="21">SUM(E705:DZ705)</f>
        <v>408.85</v>
      </c>
      <c r="E705" s="9">
        <v>57.800000000000004</v>
      </c>
      <c r="F705" s="9">
        <v>0</v>
      </c>
      <c r="G705" s="9">
        <v>18</v>
      </c>
      <c r="H705" s="9">
        <v>5.5</v>
      </c>
      <c r="I705" s="9">
        <v>0</v>
      </c>
      <c r="J705" s="9">
        <v>53.699999999999996</v>
      </c>
      <c r="K705" s="9">
        <v>0</v>
      </c>
      <c r="L705" s="9">
        <v>1.5</v>
      </c>
      <c r="M705" s="9">
        <v>4.4000000000000004</v>
      </c>
      <c r="N705" s="9">
        <v>6</v>
      </c>
      <c r="O705" s="9">
        <v>33.299999999999997</v>
      </c>
      <c r="P705" s="9">
        <v>0</v>
      </c>
      <c r="Q705" s="9">
        <v>7.7000000000000011</v>
      </c>
      <c r="R705" s="9">
        <v>0</v>
      </c>
      <c r="S705" s="9">
        <v>0</v>
      </c>
      <c r="T705" s="9">
        <v>0</v>
      </c>
      <c r="U705" s="9">
        <v>13.200000000000001</v>
      </c>
      <c r="V705" s="9">
        <v>0</v>
      </c>
      <c r="W705" s="9">
        <v>64.5</v>
      </c>
      <c r="X705" s="9">
        <v>3.3000000000000003</v>
      </c>
      <c r="Y705" s="9">
        <v>0</v>
      </c>
      <c r="Z705" s="9">
        <v>0</v>
      </c>
      <c r="AA705" s="9">
        <v>45</v>
      </c>
      <c r="AB705" s="9">
        <v>36.35</v>
      </c>
      <c r="AC705" s="9">
        <v>14</v>
      </c>
      <c r="AD705" s="9">
        <v>0</v>
      </c>
      <c r="AE705" s="9">
        <v>0</v>
      </c>
      <c r="AF705" s="9">
        <v>0</v>
      </c>
      <c r="AG705" s="9">
        <v>33.800000000000004</v>
      </c>
      <c r="AH705" s="9">
        <v>0</v>
      </c>
      <c r="AI705" s="9">
        <v>10.799999999999999</v>
      </c>
      <c r="AK705" s="277"/>
      <c r="AL705" s="61"/>
      <c r="AN705" s="265"/>
      <c r="AO705" s="61"/>
    </row>
    <row r="706" spans="1:41" ht="15.75">
      <c r="A706" s="105" t="s">
        <v>1346</v>
      </c>
      <c r="B706" s="3"/>
      <c r="C706" s="3"/>
      <c r="D706" s="32">
        <f t="shared" si="21"/>
        <v>379.09999999999997</v>
      </c>
      <c r="E706" s="9">
        <v>59</v>
      </c>
      <c r="F706" s="9">
        <v>15.4</v>
      </c>
      <c r="G706" s="9">
        <v>19.599999999999998</v>
      </c>
      <c r="H706" s="9">
        <v>2.2000000000000002</v>
      </c>
      <c r="I706" s="9">
        <v>0</v>
      </c>
      <c r="J706" s="9">
        <v>0</v>
      </c>
      <c r="K706" s="9">
        <v>0</v>
      </c>
      <c r="L706" s="9">
        <v>0</v>
      </c>
      <c r="M706" s="9">
        <v>31.5</v>
      </c>
      <c r="N706" s="9">
        <v>14</v>
      </c>
      <c r="O706" s="9">
        <v>1.5</v>
      </c>
      <c r="P706" s="9">
        <v>0</v>
      </c>
      <c r="Q706" s="9">
        <v>10.5</v>
      </c>
      <c r="R706" s="9">
        <v>0</v>
      </c>
      <c r="S706" s="9">
        <v>0</v>
      </c>
      <c r="T706" s="9">
        <v>0</v>
      </c>
      <c r="U706" s="9">
        <v>22.2</v>
      </c>
      <c r="V706" s="9">
        <v>0</v>
      </c>
      <c r="W706" s="9">
        <v>8.6</v>
      </c>
      <c r="X706" s="9">
        <v>62.4</v>
      </c>
      <c r="Y706" s="9">
        <v>1.1000000000000001</v>
      </c>
      <c r="Z706" s="9">
        <v>0</v>
      </c>
      <c r="AA706" s="9">
        <v>50.1</v>
      </c>
      <c r="AB706" s="9">
        <v>0</v>
      </c>
      <c r="AC706" s="9">
        <v>0</v>
      </c>
      <c r="AD706" s="9">
        <v>0</v>
      </c>
      <c r="AE706" s="9">
        <v>18</v>
      </c>
      <c r="AF706" s="9">
        <v>0</v>
      </c>
      <c r="AG706" s="9">
        <v>16.799999999999997</v>
      </c>
      <c r="AH706" s="9">
        <v>0</v>
      </c>
      <c r="AI706" s="9">
        <v>46.199999999999996</v>
      </c>
      <c r="AK706" s="457"/>
      <c r="AL706" s="61"/>
      <c r="AN706" s="265"/>
      <c r="AO706" s="61"/>
    </row>
    <row r="707" spans="1:41" ht="15.75">
      <c r="A707" s="276" t="s">
        <v>3601</v>
      </c>
      <c r="B707" s="3"/>
      <c r="C707" s="3"/>
      <c r="D707" s="32">
        <f t="shared" si="21"/>
        <v>441.9</v>
      </c>
      <c r="E707" s="9">
        <v>51</v>
      </c>
      <c r="F707" s="9">
        <v>12.6</v>
      </c>
      <c r="G707" s="9">
        <v>61.7</v>
      </c>
      <c r="H707" s="9">
        <v>46.3</v>
      </c>
      <c r="I707" s="9">
        <v>0</v>
      </c>
      <c r="J707" s="9">
        <v>0</v>
      </c>
      <c r="K707" s="9">
        <v>0</v>
      </c>
      <c r="L707" s="9">
        <v>0</v>
      </c>
      <c r="M707" s="9">
        <v>12</v>
      </c>
      <c r="N707" s="9">
        <v>0</v>
      </c>
      <c r="O707" s="9">
        <v>0</v>
      </c>
      <c r="P707" s="9">
        <v>0</v>
      </c>
      <c r="Q707" s="9">
        <v>0</v>
      </c>
      <c r="R707" s="9">
        <v>0</v>
      </c>
      <c r="S707" s="9">
        <v>0</v>
      </c>
      <c r="T707" s="9">
        <v>0</v>
      </c>
      <c r="U707" s="9">
        <v>0</v>
      </c>
      <c r="V707" s="9">
        <v>43.199999999999996</v>
      </c>
      <c r="W707" s="9">
        <v>66.699999999999989</v>
      </c>
      <c r="X707" s="9">
        <v>43.199999999999996</v>
      </c>
      <c r="Y707" s="9">
        <v>0</v>
      </c>
      <c r="Z707" s="9">
        <v>0</v>
      </c>
      <c r="AA707" s="9">
        <v>27.599999999999998</v>
      </c>
      <c r="AB707" s="9">
        <v>0</v>
      </c>
      <c r="AC707" s="9">
        <v>0</v>
      </c>
      <c r="AD707" s="9">
        <v>0</v>
      </c>
      <c r="AE707" s="9">
        <v>14.399999999999999</v>
      </c>
      <c r="AF707" s="9">
        <v>0</v>
      </c>
      <c r="AG707" s="9">
        <v>0</v>
      </c>
      <c r="AH707" s="9">
        <v>0</v>
      </c>
      <c r="AI707" s="9">
        <v>63.2</v>
      </c>
      <c r="AK707" s="276"/>
      <c r="AL707" s="61"/>
      <c r="AN707" s="265"/>
      <c r="AO707" s="61"/>
    </row>
    <row r="708" spans="1:41" ht="15.75">
      <c r="A708" s="105" t="s">
        <v>1337</v>
      </c>
      <c r="B708" s="3"/>
      <c r="C708" s="3"/>
      <c r="D708" s="32">
        <f t="shared" si="21"/>
        <v>504.50000000000011</v>
      </c>
      <c r="E708" s="9">
        <v>0</v>
      </c>
      <c r="F708" s="9">
        <v>10.9</v>
      </c>
      <c r="G708" s="9">
        <v>50.1</v>
      </c>
      <c r="H708" s="9">
        <v>46.3</v>
      </c>
      <c r="I708" s="9">
        <v>22</v>
      </c>
      <c r="J708" s="9">
        <v>40.300000000000004</v>
      </c>
      <c r="K708" s="9">
        <v>0</v>
      </c>
      <c r="L708" s="9">
        <v>0</v>
      </c>
      <c r="M708" s="9">
        <v>0</v>
      </c>
      <c r="N708" s="9">
        <v>15</v>
      </c>
      <c r="O708" s="9">
        <v>21</v>
      </c>
      <c r="P708" s="9">
        <v>20.399999999999999</v>
      </c>
      <c r="Q708" s="9">
        <v>0</v>
      </c>
      <c r="R708" s="9">
        <v>0</v>
      </c>
      <c r="S708" s="9">
        <v>0</v>
      </c>
      <c r="T708" s="9">
        <v>0</v>
      </c>
      <c r="U708" s="9">
        <v>3.9000000000000004</v>
      </c>
      <c r="V708" s="9">
        <v>0</v>
      </c>
      <c r="W708" s="9">
        <v>74.5</v>
      </c>
      <c r="X708" s="9">
        <v>61.8</v>
      </c>
      <c r="Y708" s="9">
        <v>0</v>
      </c>
      <c r="Z708" s="9">
        <v>0</v>
      </c>
      <c r="AA708" s="9">
        <v>79.099999999999994</v>
      </c>
      <c r="AB708" s="9">
        <v>0</v>
      </c>
      <c r="AC708" s="9">
        <v>0</v>
      </c>
      <c r="AD708" s="9">
        <v>0</v>
      </c>
      <c r="AE708" s="9">
        <v>38.799999999999997</v>
      </c>
      <c r="AF708" s="9">
        <v>0</v>
      </c>
      <c r="AG708" s="9">
        <v>0</v>
      </c>
      <c r="AH708" s="9">
        <v>17.600000000000001</v>
      </c>
      <c r="AI708" s="9">
        <v>2.8</v>
      </c>
      <c r="AK708" s="457"/>
      <c r="AL708" s="378"/>
      <c r="AN708" s="265"/>
      <c r="AO708" s="61"/>
    </row>
    <row r="709" spans="1:41" ht="15.75">
      <c r="A709" s="106" t="s">
        <v>2191</v>
      </c>
      <c r="B709" s="3"/>
      <c r="C709" s="3"/>
      <c r="D709" s="32">
        <f t="shared" si="21"/>
        <v>405.00000000000006</v>
      </c>
      <c r="E709" s="9">
        <v>0</v>
      </c>
      <c r="F709" s="9">
        <v>15.1</v>
      </c>
      <c r="G709" s="9">
        <v>15.400000000000002</v>
      </c>
      <c r="H709" s="9">
        <v>26.599999999999998</v>
      </c>
      <c r="I709" s="9">
        <v>6.1999999999999993</v>
      </c>
      <c r="J709" s="9">
        <v>40.300000000000004</v>
      </c>
      <c r="K709" s="9">
        <v>10.4</v>
      </c>
      <c r="L709" s="9">
        <v>0</v>
      </c>
      <c r="M709" s="9">
        <v>31.900000000000002</v>
      </c>
      <c r="N709" s="9">
        <v>0</v>
      </c>
      <c r="O709" s="9">
        <v>6.9</v>
      </c>
      <c r="P709" s="9">
        <v>0</v>
      </c>
      <c r="Q709" s="9">
        <v>0</v>
      </c>
      <c r="R709" s="9">
        <v>0</v>
      </c>
      <c r="S709" s="9">
        <v>0</v>
      </c>
      <c r="T709" s="9">
        <v>0</v>
      </c>
      <c r="U709" s="9">
        <v>3.3000000000000003</v>
      </c>
      <c r="V709" s="9">
        <v>0</v>
      </c>
      <c r="W709" s="9">
        <v>54.300000000000004</v>
      </c>
      <c r="X709" s="9">
        <v>60.8</v>
      </c>
      <c r="Y709" s="9">
        <v>0</v>
      </c>
      <c r="Z709" s="9">
        <v>0</v>
      </c>
      <c r="AA709" s="9">
        <v>27.599999999999998</v>
      </c>
      <c r="AB709" s="9">
        <v>18.700000000000003</v>
      </c>
      <c r="AC709" s="9">
        <v>0</v>
      </c>
      <c r="AD709" s="9">
        <v>38.4</v>
      </c>
      <c r="AE709" s="9">
        <v>41.1</v>
      </c>
      <c r="AF709" s="9">
        <v>0</v>
      </c>
      <c r="AG709" s="9">
        <v>1.1000000000000001</v>
      </c>
      <c r="AH709" s="9">
        <v>0</v>
      </c>
      <c r="AI709" s="9">
        <v>6.9</v>
      </c>
      <c r="AK709" s="106"/>
      <c r="AL709" s="61"/>
      <c r="AN709" s="265"/>
      <c r="AO709" s="61"/>
    </row>
    <row r="710" spans="1:41" ht="15.75">
      <c r="A710" s="277" t="s">
        <v>1</v>
      </c>
      <c r="B710" s="3"/>
      <c r="C710" s="3"/>
      <c r="D710" s="32">
        <f t="shared" si="21"/>
        <v>379.5</v>
      </c>
      <c r="E710" s="9">
        <v>1.2</v>
      </c>
      <c r="F710" s="9">
        <v>49.5</v>
      </c>
      <c r="G710" s="9">
        <v>0</v>
      </c>
      <c r="H710" s="9">
        <v>8.4</v>
      </c>
      <c r="I710" s="9">
        <v>0</v>
      </c>
      <c r="J710" s="9">
        <v>43.4</v>
      </c>
      <c r="K710" s="9">
        <v>0</v>
      </c>
      <c r="L710" s="9">
        <v>0</v>
      </c>
      <c r="M710" s="9">
        <v>15.400000000000002</v>
      </c>
      <c r="N710" s="9">
        <v>7</v>
      </c>
      <c r="O710" s="9">
        <v>35.400000000000006</v>
      </c>
      <c r="P710" s="9">
        <v>0</v>
      </c>
      <c r="Q710" s="9">
        <v>0</v>
      </c>
      <c r="R710" s="9">
        <v>3.9</v>
      </c>
      <c r="S710" s="9">
        <v>0</v>
      </c>
      <c r="T710" s="9">
        <v>0</v>
      </c>
      <c r="U710" s="9">
        <v>7</v>
      </c>
      <c r="V710" s="9">
        <v>8.4</v>
      </c>
      <c r="W710" s="9">
        <v>60.199999999999996</v>
      </c>
      <c r="X710" s="9">
        <v>4.5</v>
      </c>
      <c r="Y710" s="9">
        <v>0</v>
      </c>
      <c r="Z710" s="9">
        <v>0</v>
      </c>
      <c r="AA710" s="9">
        <v>1.1000000000000001</v>
      </c>
      <c r="AB710" s="9">
        <v>44.8</v>
      </c>
      <c r="AC710" s="9">
        <v>15.1</v>
      </c>
      <c r="AD710" s="9">
        <v>0</v>
      </c>
      <c r="AE710" s="9">
        <v>0</v>
      </c>
      <c r="AF710" s="9">
        <v>0</v>
      </c>
      <c r="AG710" s="9">
        <v>61.5</v>
      </c>
      <c r="AH710" s="9">
        <v>0</v>
      </c>
      <c r="AI710" s="9">
        <v>12.7</v>
      </c>
      <c r="AK710" s="277"/>
      <c r="AL710" s="61"/>
      <c r="AN710" s="265"/>
      <c r="AO710" s="61"/>
    </row>
    <row r="711" spans="1:41" ht="15.75">
      <c r="A711" s="277" t="s">
        <v>1656</v>
      </c>
      <c r="B711" s="3"/>
      <c r="C711" s="3"/>
      <c r="D711" s="32">
        <f t="shared" si="21"/>
        <v>381.6</v>
      </c>
      <c r="E711" s="9">
        <v>40.799999999999997</v>
      </c>
      <c r="F711" s="9">
        <v>46.699999999999996</v>
      </c>
      <c r="G711" s="9">
        <v>13</v>
      </c>
      <c r="H711" s="9">
        <v>2.2000000000000002</v>
      </c>
      <c r="I711" s="9">
        <v>0</v>
      </c>
      <c r="J711" s="9">
        <v>0</v>
      </c>
      <c r="K711" s="9">
        <v>0</v>
      </c>
      <c r="L711" s="9">
        <v>27.500000000000004</v>
      </c>
      <c r="M711" s="9">
        <v>60</v>
      </c>
      <c r="N711" s="9">
        <v>11</v>
      </c>
      <c r="O711" s="9">
        <v>30.799999999999997</v>
      </c>
      <c r="P711" s="9">
        <v>0</v>
      </c>
      <c r="Q711" s="9">
        <v>10.5</v>
      </c>
      <c r="R711" s="9">
        <v>0</v>
      </c>
      <c r="S711" s="9">
        <v>0</v>
      </c>
      <c r="T711" s="9">
        <v>0</v>
      </c>
      <c r="U711" s="9">
        <v>18</v>
      </c>
      <c r="V711" s="9">
        <v>0</v>
      </c>
      <c r="W711" s="9">
        <v>0</v>
      </c>
      <c r="X711" s="9">
        <v>47.300000000000004</v>
      </c>
      <c r="Y711" s="9">
        <v>0</v>
      </c>
      <c r="Z711" s="9">
        <v>0</v>
      </c>
      <c r="AA711" s="9">
        <v>25.3</v>
      </c>
      <c r="AB711" s="9">
        <v>16.5</v>
      </c>
      <c r="AC711" s="9">
        <v>0</v>
      </c>
      <c r="AD711" s="9">
        <v>0</v>
      </c>
      <c r="AE711" s="9">
        <v>13.200000000000001</v>
      </c>
      <c r="AF711" s="9">
        <v>4.4000000000000004</v>
      </c>
      <c r="AG711" s="9">
        <v>10.100000000000001</v>
      </c>
      <c r="AH711" s="9">
        <v>0</v>
      </c>
      <c r="AI711" s="9">
        <v>4.3</v>
      </c>
      <c r="AK711" s="277"/>
      <c r="AL711" s="61"/>
      <c r="AN711" s="265"/>
      <c r="AO711" s="61"/>
    </row>
    <row r="712" spans="1:41" ht="15.75">
      <c r="A712" s="277" t="s">
        <v>1664</v>
      </c>
      <c r="B712" s="3"/>
      <c r="C712" s="3"/>
      <c r="D712" s="32">
        <f t="shared" si="21"/>
        <v>462.40000000000003</v>
      </c>
      <c r="E712" s="9">
        <v>37.400000000000006</v>
      </c>
      <c r="F712" s="9">
        <v>9.6</v>
      </c>
      <c r="G712" s="9">
        <v>24.200000000000003</v>
      </c>
      <c r="H712" s="9">
        <v>32.700000000000003</v>
      </c>
      <c r="I712" s="9">
        <v>0</v>
      </c>
      <c r="J712" s="9">
        <v>40.300000000000004</v>
      </c>
      <c r="K712" s="9">
        <v>0</v>
      </c>
      <c r="L712" s="9">
        <v>0</v>
      </c>
      <c r="M712" s="9">
        <v>18</v>
      </c>
      <c r="N712" s="9">
        <v>0</v>
      </c>
      <c r="O712" s="9">
        <v>19.599999999999998</v>
      </c>
      <c r="P712" s="9">
        <v>0</v>
      </c>
      <c r="Q712" s="9">
        <v>0</v>
      </c>
      <c r="R712" s="9">
        <v>0</v>
      </c>
      <c r="S712" s="9">
        <v>0</v>
      </c>
      <c r="T712" s="9">
        <v>0</v>
      </c>
      <c r="U712" s="9">
        <v>21.200000000000003</v>
      </c>
      <c r="V712" s="9">
        <v>0</v>
      </c>
      <c r="W712" s="9">
        <v>103</v>
      </c>
      <c r="X712" s="9">
        <v>62.1</v>
      </c>
      <c r="Y712" s="9">
        <v>0</v>
      </c>
      <c r="Z712" s="9">
        <v>0</v>
      </c>
      <c r="AA712" s="9">
        <v>34.5</v>
      </c>
      <c r="AB712" s="9">
        <v>1.5</v>
      </c>
      <c r="AC712" s="9">
        <v>0</v>
      </c>
      <c r="AD712" s="9">
        <v>0</v>
      </c>
      <c r="AE712" s="9">
        <v>37.5</v>
      </c>
      <c r="AF712" s="9">
        <v>0</v>
      </c>
      <c r="AG712" s="9">
        <v>0</v>
      </c>
      <c r="AH712" s="9">
        <v>0</v>
      </c>
      <c r="AI712" s="9">
        <v>20.8</v>
      </c>
      <c r="AK712" s="277"/>
      <c r="AL712" s="61"/>
      <c r="AN712" s="265"/>
      <c r="AO712" s="61"/>
    </row>
    <row r="713" spans="1:41" ht="15.75">
      <c r="A713" s="276" t="s">
        <v>3602</v>
      </c>
      <c r="B713" s="3"/>
      <c r="C713" s="3"/>
      <c r="D713" s="32">
        <f t="shared" si="21"/>
        <v>604.29999999999995</v>
      </c>
      <c r="E713" s="9">
        <v>41.800000000000004</v>
      </c>
      <c r="F713" s="9">
        <v>40.700000000000003</v>
      </c>
      <c r="G713" s="9">
        <v>39.4</v>
      </c>
      <c r="H713" s="9">
        <v>0</v>
      </c>
      <c r="I713" s="9">
        <v>3</v>
      </c>
      <c r="J713" s="9">
        <v>46.5</v>
      </c>
      <c r="K713" s="9">
        <v>12</v>
      </c>
      <c r="L713" s="9">
        <v>0</v>
      </c>
      <c r="M713" s="9">
        <v>46.7</v>
      </c>
      <c r="N713" s="9">
        <v>5.5</v>
      </c>
      <c r="O713" s="9">
        <v>15.400000000000002</v>
      </c>
      <c r="P713" s="9">
        <v>0</v>
      </c>
      <c r="Q713" s="9">
        <v>16.5</v>
      </c>
      <c r="R713" s="9">
        <v>0</v>
      </c>
      <c r="S713" s="9">
        <v>0</v>
      </c>
      <c r="T713" s="9">
        <v>0</v>
      </c>
      <c r="U713" s="9">
        <v>3.3000000000000003</v>
      </c>
      <c r="V713" s="9">
        <v>0</v>
      </c>
      <c r="W713" s="9">
        <v>7.5</v>
      </c>
      <c r="X713" s="9">
        <v>72.800000000000011</v>
      </c>
      <c r="Y713" s="9">
        <v>0</v>
      </c>
      <c r="Z713" s="9">
        <v>0</v>
      </c>
      <c r="AA713" s="9">
        <v>29.900000000000002</v>
      </c>
      <c r="AB713" s="9">
        <v>38.200000000000003</v>
      </c>
      <c r="AC713" s="9">
        <v>0</v>
      </c>
      <c r="AD713" s="9">
        <v>0</v>
      </c>
      <c r="AE713" s="9">
        <v>58.5</v>
      </c>
      <c r="AF713" s="9">
        <v>0</v>
      </c>
      <c r="AG713" s="9">
        <v>74.099999999999994</v>
      </c>
      <c r="AH713" s="9">
        <v>0</v>
      </c>
      <c r="AI713" s="9">
        <v>52.5</v>
      </c>
      <c r="AK713" s="276"/>
      <c r="AL713" s="61"/>
      <c r="AN713" s="265"/>
      <c r="AO713" s="61"/>
    </row>
    <row r="714" spans="1:41" ht="15.75">
      <c r="A714" s="106" t="s">
        <v>2709</v>
      </c>
      <c r="B714" s="3"/>
      <c r="C714" s="3"/>
      <c r="D714" s="32">
        <f t="shared" si="21"/>
        <v>428</v>
      </c>
      <c r="E714" s="9">
        <v>29.1</v>
      </c>
      <c r="F714" s="9">
        <v>32.300000000000004</v>
      </c>
      <c r="G714" s="9">
        <v>78.5</v>
      </c>
      <c r="H714" s="9">
        <v>0</v>
      </c>
      <c r="I714" s="9">
        <v>0</v>
      </c>
      <c r="J714" s="9">
        <v>0</v>
      </c>
      <c r="K714" s="9">
        <v>0</v>
      </c>
      <c r="L714" s="9">
        <v>0</v>
      </c>
      <c r="M714" s="9">
        <v>8.3999999999999986</v>
      </c>
      <c r="N714" s="9">
        <v>9.1999999999999993</v>
      </c>
      <c r="O714" s="9">
        <v>28</v>
      </c>
      <c r="P714" s="9">
        <v>2.2000000000000002</v>
      </c>
      <c r="Q714" s="9">
        <v>14.3</v>
      </c>
      <c r="R714" s="9">
        <v>0</v>
      </c>
      <c r="S714" s="9">
        <v>0</v>
      </c>
      <c r="T714" s="9">
        <v>0</v>
      </c>
      <c r="U714" s="9">
        <v>3.9000000000000004</v>
      </c>
      <c r="V714" s="9">
        <v>0</v>
      </c>
      <c r="W714" s="9">
        <v>41.2</v>
      </c>
      <c r="X714" s="9">
        <v>0</v>
      </c>
      <c r="Y714" s="9">
        <v>0</v>
      </c>
      <c r="Z714" s="9">
        <v>0</v>
      </c>
      <c r="AA714" s="9">
        <v>0</v>
      </c>
      <c r="AB714" s="9">
        <v>0</v>
      </c>
      <c r="AC714" s="9">
        <v>14</v>
      </c>
      <c r="AD714" s="9">
        <v>0</v>
      </c>
      <c r="AE714" s="9">
        <v>48.000000000000007</v>
      </c>
      <c r="AF714" s="9">
        <v>0</v>
      </c>
      <c r="AG714" s="9">
        <v>51.900000000000006</v>
      </c>
      <c r="AH714" s="9">
        <v>0</v>
      </c>
      <c r="AI714" s="9">
        <v>67</v>
      </c>
      <c r="AK714" s="106"/>
      <c r="AL714" s="61"/>
      <c r="AN714" s="265"/>
      <c r="AO714" s="61"/>
    </row>
    <row r="715" spans="1:41" ht="15.75">
      <c r="A715" s="106" t="s">
        <v>3603</v>
      </c>
      <c r="B715" s="3"/>
      <c r="C715" s="3"/>
      <c r="D715" s="32">
        <f t="shared" si="21"/>
        <v>441.4</v>
      </c>
      <c r="E715" s="9">
        <v>6</v>
      </c>
      <c r="F715" s="9">
        <v>39</v>
      </c>
      <c r="G715" s="9">
        <v>71.3</v>
      </c>
      <c r="H715" s="9">
        <v>2.4</v>
      </c>
      <c r="I715" s="9">
        <v>0</v>
      </c>
      <c r="J715" s="9">
        <v>37.400000000000006</v>
      </c>
      <c r="K715" s="9">
        <v>0</v>
      </c>
      <c r="L715" s="9">
        <v>0</v>
      </c>
      <c r="M715" s="9">
        <v>36.599999999999994</v>
      </c>
      <c r="N715" s="9">
        <v>26.7</v>
      </c>
      <c r="O715" s="9">
        <v>23.5</v>
      </c>
      <c r="P715" s="9">
        <v>0</v>
      </c>
      <c r="Q715" s="9">
        <v>0</v>
      </c>
      <c r="R715" s="9">
        <v>0</v>
      </c>
      <c r="S715" s="9">
        <v>0</v>
      </c>
      <c r="T715" s="9">
        <v>0</v>
      </c>
      <c r="U715" s="9">
        <v>0</v>
      </c>
      <c r="V715" s="9">
        <v>0</v>
      </c>
      <c r="W715" s="9">
        <v>7.5</v>
      </c>
      <c r="X715" s="9">
        <v>73.8</v>
      </c>
      <c r="Y715" s="9">
        <v>0</v>
      </c>
      <c r="Z715" s="9">
        <v>0</v>
      </c>
      <c r="AA715" s="9">
        <v>34.5</v>
      </c>
      <c r="AB715" s="9">
        <v>0</v>
      </c>
      <c r="AC715" s="9">
        <v>12</v>
      </c>
      <c r="AD715" s="9">
        <v>0</v>
      </c>
      <c r="AE715" s="9">
        <v>22.2</v>
      </c>
      <c r="AF715" s="9">
        <v>0</v>
      </c>
      <c r="AG715" s="9">
        <v>18</v>
      </c>
      <c r="AH715" s="9">
        <v>0</v>
      </c>
      <c r="AI715" s="9">
        <v>30.5</v>
      </c>
      <c r="AK715" s="106"/>
      <c r="AL715" s="61"/>
      <c r="AN715" s="265"/>
      <c r="AO715" s="61"/>
    </row>
    <row r="716" spans="1:41" ht="15.75">
      <c r="A716" s="105" t="s">
        <v>1342</v>
      </c>
      <c r="B716" s="3"/>
      <c r="C716" s="3"/>
      <c r="D716" s="32">
        <f t="shared" si="21"/>
        <v>419</v>
      </c>
      <c r="E716" s="9">
        <v>14.3</v>
      </c>
      <c r="F716" s="9">
        <v>25.8</v>
      </c>
      <c r="G716" s="9">
        <v>60.1</v>
      </c>
      <c r="H716" s="9">
        <v>2.2000000000000002</v>
      </c>
      <c r="I716" s="9">
        <v>0</v>
      </c>
      <c r="J716" s="9">
        <v>37.199999999999996</v>
      </c>
      <c r="K716" s="9">
        <v>0</v>
      </c>
      <c r="L716" s="9">
        <v>0</v>
      </c>
      <c r="M716" s="9">
        <v>6.6000000000000005</v>
      </c>
      <c r="N716" s="9">
        <v>0</v>
      </c>
      <c r="O716" s="9">
        <v>3.9000000000000004</v>
      </c>
      <c r="P716" s="9">
        <v>0</v>
      </c>
      <c r="Q716" s="9">
        <v>0</v>
      </c>
      <c r="R716" s="9">
        <v>0</v>
      </c>
      <c r="S716" s="9">
        <v>0</v>
      </c>
      <c r="T716" s="9">
        <v>0</v>
      </c>
      <c r="U716" s="9">
        <v>0</v>
      </c>
      <c r="V716" s="9">
        <v>0</v>
      </c>
      <c r="W716" s="9">
        <v>7</v>
      </c>
      <c r="X716" s="9">
        <v>54</v>
      </c>
      <c r="Y716" s="9">
        <v>0</v>
      </c>
      <c r="Z716" s="9">
        <v>0</v>
      </c>
      <c r="AA716" s="9">
        <v>34.5</v>
      </c>
      <c r="AB716" s="9">
        <v>22.1</v>
      </c>
      <c r="AC716" s="9">
        <v>14</v>
      </c>
      <c r="AD716" s="9">
        <v>0</v>
      </c>
      <c r="AE716" s="9">
        <v>54.300000000000004</v>
      </c>
      <c r="AF716" s="9">
        <v>0</v>
      </c>
      <c r="AG716" s="9">
        <v>37.500000000000007</v>
      </c>
      <c r="AH716" s="9">
        <v>0</v>
      </c>
      <c r="AI716" s="9">
        <v>45.5</v>
      </c>
      <c r="AK716" s="457"/>
      <c r="AL716" s="61"/>
      <c r="AN716" s="265"/>
      <c r="AO716" s="61"/>
    </row>
    <row r="717" spans="1:41" ht="15.75">
      <c r="A717" s="106" t="s">
        <v>2835</v>
      </c>
      <c r="B717" s="3"/>
      <c r="C717" s="3"/>
      <c r="D717" s="32">
        <f t="shared" si="21"/>
        <v>230.89999999999998</v>
      </c>
      <c r="E717" s="9">
        <v>47.599999999999994</v>
      </c>
      <c r="F717" s="9">
        <v>1.1000000000000001</v>
      </c>
      <c r="G717" s="9">
        <v>47.300000000000004</v>
      </c>
      <c r="H717" s="9">
        <v>22.8</v>
      </c>
      <c r="I717" s="9">
        <v>3.5999999999999996</v>
      </c>
      <c r="J717" s="9">
        <v>0</v>
      </c>
      <c r="K717" s="9">
        <v>0</v>
      </c>
      <c r="L717" s="9">
        <v>0</v>
      </c>
      <c r="M717" s="9">
        <v>0</v>
      </c>
      <c r="N717" s="9">
        <v>0</v>
      </c>
      <c r="O717" s="9">
        <v>0</v>
      </c>
      <c r="P717" s="9">
        <v>0</v>
      </c>
      <c r="Q717" s="9">
        <v>0</v>
      </c>
      <c r="R717" s="9">
        <v>0</v>
      </c>
      <c r="S717" s="9">
        <v>0</v>
      </c>
      <c r="T717" s="9">
        <v>0</v>
      </c>
      <c r="U717" s="9">
        <v>3.3000000000000003</v>
      </c>
      <c r="V717" s="9">
        <v>0</v>
      </c>
      <c r="W717" s="9">
        <v>0</v>
      </c>
      <c r="X717" s="9">
        <v>0</v>
      </c>
      <c r="Y717" s="9">
        <v>0</v>
      </c>
      <c r="Z717" s="9">
        <v>0</v>
      </c>
      <c r="AA717" s="9">
        <v>0</v>
      </c>
      <c r="AB717" s="9">
        <v>29.900000000000002</v>
      </c>
      <c r="AC717" s="9">
        <v>0</v>
      </c>
      <c r="AD717" s="9">
        <v>0</v>
      </c>
      <c r="AE717" s="9">
        <v>3.5999999999999996</v>
      </c>
      <c r="AF717" s="9">
        <v>0</v>
      </c>
      <c r="AG717" s="9">
        <v>0</v>
      </c>
      <c r="AH717" s="9">
        <v>0</v>
      </c>
      <c r="AI717" s="9">
        <v>71.7</v>
      </c>
      <c r="AK717" s="106"/>
      <c r="AL717" s="61"/>
      <c r="AN717" s="265"/>
      <c r="AO717" s="61"/>
    </row>
    <row r="718" spans="1:41" ht="15.75">
      <c r="A718" s="106" t="s">
        <v>675</v>
      </c>
      <c r="B718" s="3"/>
      <c r="C718" s="3"/>
      <c r="D718" s="32">
        <f t="shared" si="21"/>
        <v>201.89999999999998</v>
      </c>
      <c r="E718" s="9">
        <v>5.6</v>
      </c>
      <c r="F718" s="9">
        <v>14</v>
      </c>
      <c r="G718" s="9">
        <v>57.3</v>
      </c>
      <c r="H718" s="9">
        <v>2.8</v>
      </c>
      <c r="I718" s="9">
        <v>2.6</v>
      </c>
      <c r="J718" s="9">
        <v>0</v>
      </c>
      <c r="K718" s="9">
        <v>10.4</v>
      </c>
      <c r="L718" s="9">
        <v>0</v>
      </c>
      <c r="M718" s="9">
        <v>0</v>
      </c>
      <c r="N718" s="9">
        <v>10</v>
      </c>
      <c r="O718" s="9">
        <v>3.5999999999999996</v>
      </c>
      <c r="P718" s="9">
        <v>3</v>
      </c>
      <c r="Q718" s="9">
        <v>13.2</v>
      </c>
      <c r="R718" s="9">
        <v>0</v>
      </c>
      <c r="S718" s="9">
        <v>0</v>
      </c>
      <c r="T718" s="9">
        <v>0</v>
      </c>
      <c r="U718" s="9">
        <v>4.1999999999999993</v>
      </c>
      <c r="V718" s="9">
        <v>0</v>
      </c>
      <c r="W718" s="9">
        <v>7.4</v>
      </c>
      <c r="X718" s="9">
        <v>0</v>
      </c>
      <c r="Y718" s="9">
        <v>14.3</v>
      </c>
      <c r="Z718" s="9">
        <v>0</v>
      </c>
      <c r="AA718" s="9">
        <v>2.2000000000000002</v>
      </c>
      <c r="AB718" s="9">
        <v>0</v>
      </c>
      <c r="AC718" s="9">
        <v>15.5</v>
      </c>
      <c r="AD718" s="9">
        <v>0</v>
      </c>
      <c r="AE718" s="9">
        <v>7.2000000000000011</v>
      </c>
      <c r="AF718" s="9">
        <v>0</v>
      </c>
      <c r="AG718" s="9">
        <v>0</v>
      </c>
      <c r="AH718" s="9">
        <v>0</v>
      </c>
      <c r="AI718" s="9">
        <v>28.6</v>
      </c>
      <c r="AK718" s="106"/>
      <c r="AL718" s="61"/>
      <c r="AN718" s="265"/>
      <c r="AO718" s="61"/>
    </row>
    <row r="719" spans="1:41" ht="15.75">
      <c r="A719" s="106" t="s">
        <v>2699</v>
      </c>
      <c r="B719" s="3"/>
      <c r="C719" s="3"/>
      <c r="D719" s="32">
        <f t="shared" si="21"/>
        <v>413.09999999999997</v>
      </c>
      <c r="E719" s="9">
        <v>45.599999999999994</v>
      </c>
      <c r="F719" s="9">
        <v>45.199999999999996</v>
      </c>
      <c r="G719" s="9">
        <v>0</v>
      </c>
      <c r="H719" s="9">
        <v>23.400000000000002</v>
      </c>
      <c r="I719" s="9">
        <v>0</v>
      </c>
      <c r="J719" s="9">
        <v>0</v>
      </c>
      <c r="K719" s="9">
        <v>0</v>
      </c>
      <c r="L719" s="9">
        <v>0</v>
      </c>
      <c r="M719" s="9">
        <v>0</v>
      </c>
      <c r="N719" s="9">
        <v>6</v>
      </c>
      <c r="O719" s="9">
        <v>18.2</v>
      </c>
      <c r="P719" s="9">
        <v>18.700000000000003</v>
      </c>
      <c r="Q719" s="9">
        <v>0</v>
      </c>
      <c r="R719" s="9">
        <v>0</v>
      </c>
      <c r="S719" s="9">
        <v>0</v>
      </c>
      <c r="T719" s="9">
        <v>0</v>
      </c>
      <c r="U719" s="9">
        <v>0</v>
      </c>
      <c r="V719" s="9">
        <v>39.6</v>
      </c>
      <c r="W719" s="9">
        <v>66.7</v>
      </c>
      <c r="X719" s="9">
        <v>0</v>
      </c>
      <c r="Y719" s="9">
        <v>0</v>
      </c>
      <c r="Z719" s="9">
        <v>0</v>
      </c>
      <c r="AA719" s="9">
        <v>17.8</v>
      </c>
      <c r="AB719" s="9">
        <v>0</v>
      </c>
      <c r="AC719" s="9">
        <v>12</v>
      </c>
      <c r="AD719" s="9">
        <v>33</v>
      </c>
      <c r="AE719" s="9">
        <v>3.3000000000000003</v>
      </c>
      <c r="AF719" s="9">
        <v>0</v>
      </c>
      <c r="AG719" s="9">
        <v>27.700000000000003</v>
      </c>
      <c r="AH719" s="9">
        <v>0</v>
      </c>
      <c r="AI719" s="9">
        <v>55.899999999999991</v>
      </c>
      <c r="AK719" s="106"/>
      <c r="AL719" s="61"/>
      <c r="AN719" s="265"/>
      <c r="AO719" s="61"/>
    </row>
    <row r="720" spans="1:41" ht="15.75">
      <c r="A720" s="276" t="s">
        <v>3604</v>
      </c>
      <c r="B720" s="3"/>
      <c r="C720" s="3"/>
      <c r="D720" s="32">
        <f t="shared" si="21"/>
        <v>258.09999999999997</v>
      </c>
      <c r="E720" s="9">
        <v>56.4</v>
      </c>
      <c r="F720" s="9">
        <v>11.700000000000001</v>
      </c>
      <c r="G720" s="9">
        <v>40.599999999999994</v>
      </c>
      <c r="H720" s="9">
        <v>0</v>
      </c>
      <c r="I720" s="9">
        <v>0</v>
      </c>
      <c r="J720" s="9">
        <v>0</v>
      </c>
      <c r="K720" s="9">
        <v>0</v>
      </c>
      <c r="L720" s="9">
        <v>0</v>
      </c>
      <c r="M720" s="9">
        <v>8.3999999999999986</v>
      </c>
      <c r="N720" s="9">
        <v>12</v>
      </c>
      <c r="O720" s="9">
        <v>0</v>
      </c>
      <c r="P720" s="9">
        <v>0</v>
      </c>
      <c r="Q720" s="9">
        <v>0</v>
      </c>
      <c r="R720" s="9">
        <v>0</v>
      </c>
      <c r="S720" s="9">
        <v>0</v>
      </c>
      <c r="T720" s="9">
        <v>0</v>
      </c>
      <c r="U720" s="9">
        <v>0</v>
      </c>
      <c r="V720" s="9">
        <v>0</v>
      </c>
      <c r="W720" s="9">
        <v>28</v>
      </c>
      <c r="X720" s="9">
        <v>4.1999999999999993</v>
      </c>
      <c r="Y720" s="9">
        <v>0</v>
      </c>
      <c r="Z720" s="9">
        <v>0</v>
      </c>
      <c r="AA720" s="9">
        <v>0</v>
      </c>
      <c r="AB720" s="9">
        <v>0</v>
      </c>
      <c r="AC720" s="9">
        <v>13</v>
      </c>
      <c r="AD720" s="9">
        <v>0</v>
      </c>
      <c r="AE720" s="9">
        <v>0</v>
      </c>
      <c r="AF720" s="9">
        <v>0</v>
      </c>
      <c r="AG720" s="9">
        <v>12.200000000000001</v>
      </c>
      <c r="AH720" s="9">
        <v>16.900000000000002</v>
      </c>
      <c r="AI720" s="9">
        <v>54.7</v>
      </c>
      <c r="AK720" s="276"/>
      <c r="AL720" s="61"/>
      <c r="AN720" s="265"/>
      <c r="AO720" s="61"/>
    </row>
    <row r="721" spans="1:41" ht="15.75">
      <c r="A721" s="277" t="s">
        <v>1653</v>
      </c>
      <c r="B721" s="3"/>
      <c r="C721" s="3"/>
      <c r="D721" s="32">
        <f t="shared" si="21"/>
        <v>429.20000000000005</v>
      </c>
      <c r="E721" s="9">
        <v>0</v>
      </c>
      <c r="F721" s="9">
        <v>17.8</v>
      </c>
      <c r="G721" s="9">
        <v>52.4</v>
      </c>
      <c r="H721" s="9">
        <v>24.4</v>
      </c>
      <c r="I721" s="9">
        <v>0</v>
      </c>
      <c r="J721" s="9">
        <v>42.7</v>
      </c>
      <c r="K721" s="9">
        <v>0</v>
      </c>
      <c r="L721" s="9">
        <v>0</v>
      </c>
      <c r="M721" s="9">
        <v>43.900000000000006</v>
      </c>
      <c r="N721" s="9">
        <v>15</v>
      </c>
      <c r="O721" s="9">
        <v>20.399999999999999</v>
      </c>
      <c r="P721" s="9">
        <v>0</v>
      </c>
      <c r="Q721" s="9">
        <v>0</v>
      </c>
      <c r="R721" s="9">
        <v>0</v>
      </c>
      <c r="S721" s="9">
        <v>0</v>
      </c>
      <c r="T721" s="9">
        <v>0</v>
      </c>
      <c r="U721" s="9">
        <v>0</v>
      </c>
      <c r="V721" s="9">
        <v>0</v>
      </c>
      <c r="W721" s="9">
        <v>8.5</v>
      </c>
      <c r="X721" s="9">
        <v>75.400000000000006</v>
      </c>
      <c r="Y721" s="9">
        <v>0</v>
      </c>
      <c r="Z721" s="9">
        <v>0</v>
      </c>
      <c r="AA721" s="9">
        <v>34.5</v>
      </c>
      <c r="AB721" s="9">
        <v>0</v>
      </c>
      <c r="AC721" s="9">
        <v>1.2</v>
      </c>
      <c r="AD721" s="9">
        <v>45.400000000000006</v>
      </c>
      <c r="AE721" s="9">
        <v>18</v>
      </c>
      <c r="AF721" s="9">
        <v>0</v>
      </c>
      <c r="AG721" s="9">
        <v>0</v>
      </c>
      <c r="AH721" s="9">
        <v>0</v>
      </c>
      <c r="AI721" s="9">
        <v>29.6</v>
      </c>
      <c r="AK721" s="277"/>
      <c r="AL721" s="61"/>
      <c r="AN721" s="265"/>
      <c r="AO721" s="61"/>
    </row>
    <row r="722" spans="1:41" ht="15.75">
      <c r="A722" s="106" t="s">
        <v>2192</v>
      </c>
      <c r="B722" s="3"/>
      <c r="C722" s="3"/>
      <c r="D722" s="32">
        <f t="shared" si="21"/>
        <v>535.39999999999986</v>
      </c>
      <c r="E722" s="9">
        <v>79.3</v>
      </c>
      <c r="F722" s="9">
        <v>34</v>
      </c>
      <c r="G722" s="9">
        <v>19.2</v>
      </c>
      <c r="H722" s="9">
        <v>50.6</v>
      </c>
      <c r="I722" s="9">
        <v>0</v>
      </c>
      <c r="J722" s="9">
        <v>0</v>
      </c>
      <c r="K722" s="9">
        <v>0</v>
      </c>
      <c r="L722" s="9">
        <v>0</v>
      </c>
      <c r="M722" s="9">
        <v>0</v>
      </c>
      <c r="N722" s="9">
        <v>8.6999999999999993</v>
      </c>
      <c r="O722" s="9">
        <v>0</v>
      </c>
      <c r="P722" s="9">
        <v>25.5</v>
      </c>
      <c r="Q722" s="9">
        <v>0</v>
      </c>
      <c r="R722" s="9">
        <v>0</v>
      </c>
      <c r="S722" s="9">
        <v>0</v>
      </c>
      <c r="T722" s="9">
        <v>0</v>
      </c>
      <c r="U722" s="9">
        <v>0</v>
      </c>
      <c r="V722" s="9">
        <v>0</v>
      </c>
      <c r="W722" s="9">
        <v>63.4</v>
      </c>
      <c r="X722" s="9">
        <v>46.499999999999993</v>
      </c>
      <c r="Y722" s="9">
        <v>0</v>
      </c>
      <c r="Z722" s="9">
        <v>0</v>
      </c>
      <c r="AA722" s="9">
        <v>73.099999999999994</v>
      </c>
      <c r="AB722" s="9">
        <v>0</v>
      </c>
      <c r="AC722" s="9">
        <v>0</v>
      </c>
      <c r="AD722" s="9">
        <v>0</v>
      </c>
      <c r="AE722" s="9">
        <v>73.2</v>
      </c>
      <c r="AF722" s="9">
        <v>0</v>
      </c>
      <c r="AG722" s="9">
        <v>39.6</v>
      </c>
      <c r="AH722" s="9">
        <v>0</v>
      </c>
      <c r="AI722" s="9">
        <v>22.3</v>
      </c>
      <c r="AK722" s="106"/>
      <c r="AL722" s="61"/>
      <c r="AN722" s="265"/>
      <c r="AO722" s="61"/>
    </row>
    <row r="723" spans="1:41" ht="15.75">
      <c r="A723" s="106" t="s">
        <v>153</v>
      </c>
      <c r="B723" s="3"/>
      <c r="C723" s="3"/>
      <c r="D723" s="32">
        <f t="shared" si="21"/>
        <v>498.40000000000003</v>
      </c>
      <c r="E723" s="9">
        <v>20.8</v>
      </c>
      <c r="F723" s="9">
        <v>18.100000000000001</v>
      </c>
      <c r="G723" s="9">
        <v>49.7</v>
      </c>
      <c r="H723" s="9">
        <v>0</v>
      </c>
      <c r="I723" s="9">
        <v>30</v>
      </c>
      <c r="J723" s="9">
        <v>10.5</v>
      </c>
      <c r="K723" s="9">
        <v>0</v>
      </c>
      <c r="L723" s="9">
        <v>0</v>
      </c>
      <c r="M723" s="9">
        <v>28.799999999999997</v>
      </c>
      <c r="N723" s="9">
        <v>8.9</v>
      </c>
      <c r="O723" s="9">
        <v>0</v>
      </c>
      <c r="P723" s="9">
        <v>0</v>
      </c>
      <c r="Q723" s="9">
        <v>0</v>
      </c>
      <c r="R723" s="9">
        <v>0</v>
      </c>
      <c r="S723" s="9">
        <v>0</v>
      </c>
      <c r="T723" s="9">
        <v>0</v>
      </c>
      <c r="U723" s="9">
        <v>0</v>
      </c>
      <c r="V723" s="9">
        <v>4.8</v>
      </c>
      <c r="W723" s="9">
        <v>89.399999999999991</v>
      </c>
      <c r="X723" s="9">
        <v>0</v>
      </c>
      <c r="Y723" s="9">
        <v>0</v>
      </c>
      <c r="Z723" s="9">
        <v>9.1</v>
      </c>
      <c r="AA723" s="9">
        <v>1.2</v>
      </c>
      <c r="AB723" s="9">
        <v>20.399999999999999</v>
      </c>
      <c r="AC723" s="9">
        <v>0</v>
      </c>
      <c r="AD723" s="9">
        <v>52.800000000000004</v>
      </c>
      <c r="AE723" s="9">
        <v>24</v>
      </c>
      <c r="AF723" s="9">
        <v>0</v>
      </c>
      <c r="AG723" s="9">
        <v>7.1999999999999993</v>
      </c>
      <c r="AH723" s="9">
        <v>24</v>
      </c>
      <c r="AI723" s="9">
        <v>98.7</v>
      </c>
      <c r="AK723" s="106"/>
      <c r="AL723" s="61"/>
      <c r="AN723" s="265"/>
      <c r="AO723" s="61"/>
    </row>
    <row r="724" spans="1:41" ht="15.75">
      <c r="A724" s="277" t="s">
        <v>1665</v>
      </c>
      <c r="B724" s="3"/>
      <c r="C724" s="3"/>
      <c r="D724" s="32">
        <f t="shared" si="21"/>
        <v>312.60000000000002</v>
      </c>
      <c r="E724" s="9">
        <v>68</v>
      </c>
      <c r="F724" s="9">
        <v>16.8</v>
      </c>
      <c r="G724" s="9">
        <v>17.600000000000001</v>
      </c>
      <c r="H724" s="9">
        <v>63.5</v>
      </c>
      <c r="I724" s="9">
        <v>26.2</v>
      </c>
      <c r="J724" s="9">
        <v>2.2000000000000002</v>
      </c>
      <c r="K724" s="9">
        <v>8.8000000000000007</v>
      </c>
      <c r="L724" s="9">
        <v>0</v>
      </c>
      <c r="M724" s="9">
        <v>0</v>
      </c>
      <c r="N724" s="9">
        <v>19</v>
      </c>
      <c r="O724" s="9">
        <v>0</v>
      </c>
      <c r="P724" s="9">
        <v>6.5</v>
      </c>
      <c r="Q724" s="9">
        <v>3</v>
      </c>
      <c r="R724" s="9">
        <v>0</v>
      </c>
      <c r="S724" s="9">
        <v>0</v>
      </c>
      <c r="T724" s="9">
        <v>0</v>
      </c>
      <c r="U724" s="9">
        <v>0</v>
      </c>
      <c r="V724" s="9">
        <v>0</v>
      </c>
      <c r="W724" s="9">
        <v>0</v>
      </c>
      <c r="X724" s="9">
        <v>0</v>
      </c>
      <c r="Y724" s="9">
        <v>0</v>
      </c>
      <c r="Z724" s="9">
        <v>0</v>
      </c>
      <c r="AA724" s="9">
        <v>24.7</v>
      </c>
      <c r="AB724" s="9">
        <v>0</v>
      </c>
      <c r="AC724" s="9">
        <v>0</v>
      </c>
      <c r="AD724" s="9">
        <v>0</v>
      </c>
      <c r="AE724" s="9">
        <v>0</v>
      </c>
      <c r="AF724" s="9">
        <v>0</v>
      </c>
      <c r="AG724" s="9">
        <v>23.3</v>
      </c>
      <c r="AH724" s="9">
        <v>23.1</v>
      </c>
      <c r="AI724" s="9">
        <v>9.9</v>
      </c>
      <c r="AK724" s="277"/>
      <c r="AL724" s="61"/>
      <c r="AN724" s="265"/>
      <c r="AO724" s="61"/>
    </row>
    <row r="725" spans="1:41" ht="15.75">
      <c r="A725" s="276" t="s">
        <v>3605</v>
      </c>
      <c r="B725" s="3"/>
      <c r="C725" s="3"/>
      <c r="D725" s="32">
        <f t="shared" si="21"/>
        <v>475.3</v>
      </c>
      <c r="E725" s="9">
        <v>0</v>
      </c>
      <c r="F725" s="9">
        <v>63.599999999999994</v>
      </c>
      <c r="G725" s="9">
        <v>40.599999999999994</v>
      </c>
      <c r="H725" s="9">
        <v>0</v>
      </c>
      <c r="I725" s="9">
        <v>4.5</v>
      </c>
      <c r="J725" s="9">
        <v>49.8</v>
      </c>
      <c r="K725" s="9">
        <v>0</v>
      </c>
      <c r="L725" s="9">
        <v>0</v>
      </c>
      <c r="M725" s="9">
        <v>18.2</v>
      </c>
      <c r="N725" s="9">
        <v>0</v>
      </c>
      <c r="O725" s="9">
        <v>45.7</v>
      </c>
      <c r="P725" s="9">
        <v>18.700000000000003</v>
      </c>
      <c r="Q725" s="9">
        <v>0</v>
      </c>
      <c r="R725" s="9">
        <v>11</v>
      </c>
      <c r="S725" s="9">
        <v>0</v>
      </c>
      <c r="T725" s="9">
        <v>0</v>
      </c>
      <c r="U725" s="9">
        <v>0</v>
      </c>
      <c r="V725" s="9">
        <v>54</v>
      </c>
      <c r="W725" s="9">
        <v>23</v>
      </c>
      <c r="X725" s="9">
        <v>4.1999999999999993</v>
      </c>
      <c r="Y725" s="9">
        <v>1.2</v>
      </c>
      <c r="Z725" s="9">
        <v>0</v>
      </c>
      <c r="AA725" s="9">
        <v>0</v>
      </c>
      <c r="AB725" s="9">
        <v>0</v>
      </c>
      <c r="AC725" s="9">
        <v>0</v>
      </c>
      <c r="AD725" s="9">
        <v>30.799999999999997</v>
      </c>
      <c r="AE725" s="9">
        <v>40.800000000000004</v>
      </c>
      <c r="AF725" s="9">
        <v>0</v>
      </c>
      <c r="AG725" s="9">
        <v>37.6</v>
      </c>
      <c r="AH725" s="9">
        <v>0</v>
      </c>
      <c r="AI725" s="9">
        <v>31.599999999999998</v>
      </c>
      <c r="AK725" s="276"/>
      <c r="AL725" s="61"/>
      <c r="AN725" s="265"/>
      <c r="AO725" s="61"/>
    </row>
    <row r="726" spans="1:41" ht="15.75">
      <c r="A726" s="106" t="s">
        <v>2208</v>
      </c>
      <c r="B726" s="3"/>
      <c r="C726" s="3"/>
      <c r="D726" s="32">
        <f t="shared" si="21"/>
        <v>294.29999999999995</v>
      </c>
      <c r="E726" s="9">
        <v>0</v>
      </c>
      <c r="F726" s="9">
        <v>48.400000000000006</v>
      </c>
      <c r="G726" s="9">
        <v>31.900000000000002</v>
      </c>
      <c r="H726" s="9">
        <v>24.599999999999998</v>
      </c>
      <c r="I726" s="9">
        <v>0</v>
      </c>
      <c r="J726" s="9">
        <v>9.9</v>
      </c>
      <c r="K726" s="9">
        <v>0</v>
      </c>
      <c r="L726" s="9">
        <v>0</v>
      </c>
      <c r="M726" s="9">
        <v>9.5999999999999979</v>
      </c>
      <c r="N726" s="9">
        <v>2.6</v>
      </c>
      <c r="O726" s="9">
        <v>24.200000000000003</v>
      </c>
      <c r="P726" s="9">
        <v>25.5</v>
      </c>
      <c r="Q726" s="9">
        <v>1.2</v>
      </c>
      <c r="R726" s="9">
        <v>0</v>
      </c>
      <c r="S726" s="9">
        <v>0</v>
      </c>
      <c r="T726" s="9">
        <v>0</v>
      </c>
      <c r="U726" s="9">
        <v>0</v>
      </c>
      <c r="V726" s="9">
        <v>0</v>
      </c>
      <c r="W726" s="9">
        <v>1.4</v>
      </c>
      <c r="X726" s="9">
        <v>0</v>
      </c>
      <c r="Y726" s="9">
        <v>0</v>
      </c>
      <c r="Z726" s="9">
        <v>15.6</v>
      </c>
      <c r="AA726" s="9">
        <v>1.3</v>
      </c>
      <c r="AB726" s="9">
        <v>0</v>
      </c>
      <c r="AC726" s="9">
        <v>12</v>
      </c>
      <c r="AD726" s="9">
        <v>28.6</v>
      </c>
      <c r="AE726" s="9">
        <v>0</v>
      </c>
      <c r="AF726" s="9">
        <v>0</v>
      </c>
      <c r="AG726" s="9">
        <v>22.8</v>
      </c>
      <c r="AH726" s="9">
        <v>0</v>
      </c>
      <c r="AI726" s="9">
        <v>34.699999999999996</v>
      </c>
      <c r="AK726" s="106"/>
      <c r="AL726" s="61"/>
      <c r="AN726" s="265"/>
      <c r="AO726" s="61"/>
    </row>
    <row r="727" spans="1:41" ht="15.75">
      <c r="A727" s="276" t="s">
        <v>3606</v>
      </c>
      <c r="B727" s="3"/>
      <c r="C727" s="3"/>
      <c r="D727" s="32">
        <f t="shared" si="21"/>
        <v>450.59999999999997</v>
      </c>
      <c r="E727" s="9">
        <v>41.000000000000007</v>
      </c>
      <c r="F727" s="9">
        <v>20.799999999999997</v>
      </c>
      <c r="G727" s="9">
        <v>90.5</v>
      </c>
      <c r="H727" s="9">
        <v>0</v>
      </c>
      <c r="I727" s="9">
        <v>0</v>
      </c>
      <c r="J727" s="9">
        <v>0</v>
      </c>
      <c r="K727" s="9">
        <v>0</v>
      </c>
      <c r="L727" s="9">
        <v>0</v>
      </c>
      <c r="M727" s="9">
        <v>29</v>
      </c>
      <c r="N727" s="9">
        <v>14.399999999999999</v>
      </c>
      <c r="O727" s="9">
        <v>0</v>
      </c>
      <c r="P727" s="9">
        <v>15.400000000000002</v>
      </c>
      <c r="Q727" s="9">
        <v>7.7000000000000011</v>
      </c>
      <c r="R727" s="9">
        <v>0</v>
      </c>
      <c r="S727" s="9">
        <v>0</v>
      </c>
      <c r="T727" s="9">
        <v>0</v>
      </c>
      <c r="U727" s="9">
        <v>3.5999999999999996</v>
      </c>
      <c r="V727" s="9">
        <v>0</v>
      </c>
      <c r="W727" s="9">
        <v>59.1</v>
      </c>
      <c r="X727" s="9">
        <v>46.800000000000004</v>
      </c>
      <c r="Y727" s="9">
        <v>0</v>
      </c>
      <c r="Z727" s="9">
        <v>0</v>
      </c>
      <c r="AA727" s="9">
        <v>29.900000000000002</v>
      </c>
      <c r="AB727" s="9">
        <v>0</v>
      </c>
      <c r="AC727" s="9">
        <v>1.4</v>
      </c>
      <c r="AD727" s="9">
        <v>0</v>
      </c>
      <c r="AE727" s="9">
        <v>15.600000000000001</v>
      </c>
      <c r="AF727" s="9">
        <v>0</v>
      </c>
      <c r="AG727" s="9">
        <v>24.199999999999996</v>
      </c>
      <c r="AH727" s="9">
        <v>0</v>
      </c>
      <c r="AI727" s="9">
        <v>51.2</v>
      </c>
      <c r="AK727" s="276"/>
      <c r="AL727" s="61"/>
      <c r="AN727" s="265"/>
      <c r="AO727" s="61"/>
    </row>
    <row r="728" spans="1:41" s="30" customFormat="1" ht="20.25">
      <c r="A728" s="106" t="s">
        <v>2712</v>
      </c>
      <c r="B728" s="3"/>
      <c r="C728" s="3"/>
      <c r="D728" s="32">
        <f t="shared" si="21"/>
        <v>485.69999999999993</v>
      </c>
      <c r="E728" s="9">
        <v>21.5</v>
      </c>
      <c r="F728" s="9">
        <v>29.900000000000002</v>
      </c>
      <c r="G728" s="9">
        <v>20.8</v>
      </c>
      <c r="H728" s="9">
        <v>19.8</v>
      </c>
      <c r="I728" s="9">
        <v>3.5999999999999996</v>
      </c>
      <c r="J728" s="9">
        <v>0</v>
      </c>
      <c r="K728" s="9">
        <v>0</v>
      </c>
      <c r="L728" s="9">
        <v>0</v>
      </c>
      <c r="M728" s="9">
        <v>19.5</v>
      </c>
      <c r="N728" s="9">
        <v>13.200000000000001</v>
      </c>
      <c r="O728" s="9">
        <v>0</v>
      </c>
      <c r="P728" s="9">
        <v>0</v>
      </c>
      <c r="Q728" s="9">
        <v>0</v>
      </c>
      <c r="R728" s="9">
        <v>0</v>
      </c>
      <c r="S728" s="9">
        <v>0</v>
      </c>
      <c r="T728" s="9">
        <v>0</v>
      </c>
      <c r="U728" s="9">
        <v>0</v>
      </c>
      <c r="V728" s="9">
        <v>54</v>
      </c>
      <c r="W728" s="9">
        <v>0</v>
      </c>
      <c r="X728" s="9">
        <v>58.5</v>
      </c>
      <c r="Y728" s="9">
        <v>0</v>
      </c>
      <c r="Z728" s="9">
        <v>0</v>
      </c>
      <c r="AA728" s="9">
        <v>34.5</v>
      </c>
      <c r="AB728" s="9">
        <v>0</v>
      </c>
      <c r="AC728" s="9">
        <v>0</v>
      </c>
      <c r="AD728" s="9">
        <v>0</v>
      </c>
      <c r="AE728" s="9">
        <v>100.5</v>
      </c>
      <c r="AF728" s="9">
        <v>0</v>
      </c>
      <c r="AG728" s="9">
        <v>46.9</v>
      </c>
      <c r="AH728" s="9">
        <v>0</v>
      </c>
      <c r="AI728" s="9">
        <v>63</v>
      </c>
      <c r="AK728" s="106"/>
      <c r="AL728" s="61"/>
      <c r="AM728"/>
      <c r="AN728" s="265"/>
      <c r="AO728" s="61"/>
    </row>
    <row r="729" spans="1:41" ht="15.75">
      <c r="A729" s="277" t="s">
        <v>1661</v>
      </c>
      <c r="B729" s="3"/>
      <c r="C729" s="3"/>
      <c r="D729" s="32">
        <f t="shared" si="21"/>
        <v>479.25</v>
      </c>
      <c r="E729" s="9">
        <v>0</v>
      </c>
      <c r="F729" s="9">
        <v>9.6</v>
      </c>
      <c r="G729" s="9">
        <v>0</v>
      </c>
      <c r="H729" s="9">
        <v>61.099999999999994</v>
      </c>
      <c r="I729" s="9">
        <v>0</v>
      </c>
      <c r="J729" s="9">
        <v>43.4</v>
      </c>
      <c r="K729" s="9">
        <v>0</v>
      </c>
      <c r="L729" s="9">
        <v>0</v>
      </c>
      <c r="M729" s="9">
        <v>85</v>
      </c>
      <c r="N729" s="9">
        <v>0</v>
      </c>
      <c r="O729" s="9">
        <v>0</v>
      </c>
      <c r="P729" s="9">
        <v>52.150000000000006</v>
      </c>
      <c r="Q729" s="9">
        <v>7.1999999999999993</v>
      </c>
      <c r="R729" s="9">
        <v>0</v>
      </c>
      <c r="S729" s="9">
        <v>0</v>
      </c>
      <c r="T729" s="9">
        <v>0</v>
      </c>
      <c r="U729" s="9">
        <v>0</v>
      </c>
      <c r="V729" s="9">
        <v>0</v>
      </c>
      <c r="W729" s="9">
        <v>18.700000000000003</v>
      </c>
      <c r="X729" s="9">
        <v>71.2</v>
      </c>
      <c r="Y729" s="9">
        <v>0</v>
      </c>
      <c r="Z729" s="9">
        <v>0</v>
      </c>
      <c r="AA729" s="9">
        <v>79.799999999999983</v>
      </c>
      <c r="AB729" s="9">
        <v>0</v>
      </c>
      <c r="AC729" s="9">
        <v>0</v>
      </c>
      <c r="AD729" s="9">
        <v>0</v>
      </c>
      <c r="AE729" s="9">
        <v>20.699999999999996</v>
      </c>
      <c r="AF729" s="9">
        <v>0</v>
      </c>
      <c r="AG729" s="9">
        <v>9.7999999999999989</v>
      </c>
      <c r="AH729" s="9">
        <v>0</v>
      </c>
      <c r="AI729" s="9">
        <v>20.599999999999998</v>
      </c>
      <c r="AK729" s="277"/>
      <c r="AL729" s="61"/>
      <c r="AN729" s="265"/>
      <c r="AO729" s="61"/>
    </row>
    <row r="730" spans="1:41" ht="15.75">
      <c r="A730" s="277" t="s">
        <v>11</v>
      </c>
      <c r="B730" s="3"/>
      <c r="C730" s="3"/>
      <c r="D730" s="32">
        <f t="shared" si="21"/>
        <v>544.70000000000005</v>
      </c>
      <c r="E730" s="9">
        <v>0</v>
      </c>
      <c r="F730" s="9">
        <v>30.800000000000004</v>
      </c>
      <c r="G730" s="9">
        <v>20.8</v>
      </c>
      <c r="H730" s="9">
        <v>46.2</v>
      </c>
      <c r="I730" s="9">
        <v>0</v>
      </c>
      <c r="J730" s="9">
        <v>34.1</v>
      </c>
      <c r="K730" s="9">
        <v>0</v>
      </c>
      <c r="L730" s="9">
        <v>0</v>
      </c>
      <c r="M730" s="9">
        <v>0</v>
      </c>
      <c r="N730" s="9">
        <v>14</v>
      </c>
      <c r="O730" s="9">
        <v>0</v>
      </c>
      <c r="P730" s="9">
        <v>20.399999999999999</v>
      </c>
      <c r="Q730" s="9">
        <v>0</v>
      </c>
      <c r="R730" s="9">
        <v>0</v>
      </c>
      <c r="S730" s="9">
        <v>0</v>
      </c>
      <c r="T730" s="9">
        <v>0</v>
      </c>
      <c r="U730" s="9">
        <v>0</v>
      </c>
      <c r="V730" s="9">
        <v>39.6</v>
      </c>
      <c r="W730" s="9">
        <v>59.4</v>
      </c>
      <c r="X730" s="9">
        <v>54.3</v>
      </c>
      <c r="Y730" s="9">
        <v>0</v>
      </c>
      <c r="Z730" s="9">
        <v>8.4</v>
      </c>
      <c r="AA730" s="9">
        <v>74.199999999999989</v>
      </c>
      <c r="AB730" s="9">
        <v>0</v>
      </c>
      <c r="AC730" s="9">
        <v>0</v>
      </c>
      <c r="AD730" s="9">
        <v>0</v>
      </c>
      <c r="AE730" s="9">
        <v>77.899999999999991</v>
      </c>
      <c r="AF730" s="9">
        <v>0</v>
      </c>
      <c r="AG730" s="9">
        <v>42.9</v>
      </c>
      <c r="AH730" s="9">
        <v>0</v>
      </c>
      <c r="AI730" s="9">
        <v>21.7</v>
      </c>
      <c r="AK730" s="277"/>
      <c r="AL730" s="61"/>
      <c r="AN730" s="265"/>
      <c r="AO730" s="61"/>
    </row>
    <row r="731" spans="1:41" ht="15.75">
      <c r="A731" s="106" t="s">
        <v>2193</v>
      </c>
      <c r="B731" s="3"/>
      <c r="C731" s="3"/>
      <c r="D731" s="32">
        <f t="shared" si="21"/>
        <v>382.3</v>
      </c>
      <c r="E731" s="9">
        <v>37.400000000000006</v>
      </c>
      <c r="F731" s="9">
        <v>26.700000000000003</v>
      </c>
      <c r="G731" s="9">
        <v>32.4</v>
      </c>
      <c r="H731" s="9">
        <v>2.8</v>
      </c>
      <c r="I731" s="9">
        <v>0</v>
      </c>
      <c r="J731" s="9">
        <v>0</v>
      </c>
      <c r="K731" s="9">
        <v>0</v>
      </c>
      <c r="L731" s="9">
        <v>0</v>
      </c>
      <c r="M731" s="9">
        <v>19.599999999999998</v>
      </c>
      <c r="N731" s="9">
        <v>0</v>
      </c>
      <c r="O731" s="9">
        <v>33.6</v>
      </c>
      <c r="P731" s="9">
        <v>0</v>
      </c>
      <c r="Q731" s="9">
        <v>5.6</v>
      </c>
      <c r="R731" s="9">
        <v>21.999999999999996</v>
      </c>
      <c r="S731" s="9">
        <v>0</v>
      </c>
      <c r="T731" s="9">
        <v>22</v>
      </c>
      <c r="U731" s="9">
        <v>13.2</v>
      </c>
      <c r="V731" s="9">
        <v>0</v>
      </c>
      <c r="W731" s="9">
        <v>22</v>
      </c>
      <c r="X731" s="9">
        <v>0</v>
      </c>
      <c r="Y731" s="9">
        <v>0</v>
      </c>
      <c r="Z731" s="9">
        <v>0</v>
      </c>
      <c r="AA731" s="9">
        <v>8.4</v>
      </c>
      <c r="AB731" s="9">
        <v>0</v>
      </c>
      <c r="AC731" s="9">
        <v>18</v>
      </c>
      <c r="AD731" s="9">
        <v>0</v>
      </c>
      <c r="AE731" s="9">
        <v>36.300000000000004</v>
      </c>
      <c r="AF731" s="9">
        <v>0</v>
      </c>
      <c r="AG731" s="9">
        <v>82.300000000000011</v>
      </c>
      <c r="AH731" s="9">
        <v>0</v>
      </c>
      <c r="AI731" s="9">
        <v>0</v>
      </c>
      <c r="AK731" s="106"/>
      <c r="AL731" s="61"/>
      <c r="AN731" s="265"/>
      <c r="AO731" s="61"/>
    </row>
    <row r="732" spans="1:41" ht="15.75">
      <c r="A732" s="277" t="s">
        <v>1666</v>
      </c>
      <c r="B732" s="3"/>
      <c r="C732" s="3"/>
      <c r="D732" s="32">
        <f t="shared" si="21"/>
        <v>491</v>
      </c>
      <c r="E732" s="9">
        <v>40.799999999999997</v>
      </c>
      <c r="F732" s="9">
        <v>28.5</v>
      </c>
      <c r="G732" s="9">
        <v>53.8</v>
      </c>
      <c r="H732" s="9">
        <v>2.2000000000000002</v>
      </c>
      <c r="I732" s="9">
        <v>0</v>
      </c>
      <c r="J732" s="9">
        <v>0</v>
      </c>
      <c r="K732" s="9">
        <v>0</v>
      </c>
      <c r="L732" s="9">
        <v>0</v>
      </c>
      <c r="M732" s="9">
        <v>8.3999999999999986</v>
      </c>
      <c r="N732" s="9">
        <v>0</v>
      </c>
      <c r="O732" s="9">
        <v>22</v>
      </c>
      <c r="P732" s="9">
        <v>0</v>
      </c>
      <c r="Q732" s="9">
        <v>0</v>
      </c>
      <c r="R732" s="9">
        <v>0</v>
      </c>
      <c r="S732" s="9">
        <v>0</v>
      </c>
      <c r="T732" s="9">
        <v>0</v>
      </c>
      <c r="U732" s="9">
        <v>0</v>
      </c>
      <c r="V732" s="9">
        <v>39.6</v>
      </c>
      <c r="W732" s="9">
        <v>7.9</v>
      </c>
      <c r="X732" s="9">
        <v>61.5</v>
      </c>
      <c r="Y732" s="9">
        <v>0</v>
      </c>
      <c r="Z732" s="9">
        <v>0</v>
      </c>
      <c r="AA732" s="9">
        <v>34.5</v>
      </c>
      <c r="AB732" s="9">
        <v>0</v>
      </c>
      <c r="AC732" s="9">
        <v>13</v>
      </c>
      <c r="AD732" s="9">
        <v>0</v>
      </c>
      <c r="AE732" s="9">
        <v>79.799999999999983</v>
      </c>
      <c r="AF732" s="9">
        <v>0</v>
      </c>
      <c r="AG732" s="9">
        <v>46.199999999999996</v>
      </c>
      <c r="AH732" s="9">
        <v>0</v>
      </c>
      <c r="AI732" s="9">
        <v>52.8</v>
      </c>
      <c r="AK732" s="277"/>
      <c r="AL732" s="61"/>
      <c r="AN732" s="265"/>
      <c r="AO732" s="61"/>
    </row>
    <row r="733" spans="1:41" ht="15.75">
      <c r="A733" s="105" t="s">
        <v>1344</v>
      </c>
      <c r="B733" s="3"/>
      <c r="C733" s="3"/>
      <c r="D733" s="32">
        <f t="shared" si="21"/>
        <v>370.20000000000005</v>
      </c>
      <c r="E733" s="9">
        <v>22.1</v>
      </c>
      <c r="F733" s="9">
        <v>0</v>
      </c>
      <c r="G733" s="9">
        <v>33.4</v>
      </c>
      <c r="H733" s="9">
        <v>27</v>
      </c>
      <c r="I733" s="9">
        <v>0</v>
      </c>
      <c r="J733" s="9">
        <v>5.2</v>
      </c>
      <c r="K733" s="9">
        <v>0</v>
      </c>
      <c r="L733" s="9">
        <v>0</v>
      </c>
      <c r="M733" s="9">
        <v>28.5</v>
      </c>
      <c r="N733" s="9">
        <v>0</v>
      </c>
      <c r="O733" s="9">
        <v>3.5999999999999996</v>
      </c>
      <c r="P733" s="9">
        <v>23.799999999999997</v>
      </c>
      <c r="Q733" s="9">
        <v>0</v>
      </c>
      <c r="R733" s="9">
        <v>0</v>
      </c>
      <c r="S733" s="9">
        <v>0</v>
      </c>
      <c r="T733" s="9">
        <v>0</v>
      </c>
      <c r="U733" s="9">
        <v>0</v>
      </c>
      <c r="V733" s="9">
        <v>0</v>
      </c>
      <c r="W733" s="9">
        <v>77.900000000000006</v>
      </c>
      <c r="X733" s="9">
        <v>54.300000000000004</v>
      </c>
      <c r="Y733" s="9">
        <v>0</v>
      </c>
      <c r="Z733" s="9">
        <v>0</v>
      </c>
      <c r="AA733" s="9">
        <v>32.1</v>
      </c>
      <c r="AB733" s="9">
        <v>22.1</v>
      </c>
      <c r="AC733" s="9">
        <v>0</v>
      </c>
      <c r="AD733" s="9">
        <v>0</v>
      </c>
      <c r="AE733" s="9">
        <v>18.900000000000002</v>
      </c>
      <c r="AF733" s="9">
        <v>0</v>
      </c>
      <c r="AG733" s="9">
        <v>18</v>
      </c>
      <c r="AH733" s="9">
        <v>0</v>
      </c>
      <c r="AI733" s="9">
        <v>3.3000000000000003</v>
      </c>
      <c r="AK733" s="457"/>
      <c r="AL733" s="61"/>
      <c r="AN733" s="265"/>
      <c r="AO733" s="61"/>
    </row>
    <row r="734" spans="1:41" ht="15.75">
      <c r="A734" s="106" t="s">
        <v>633</v>
      </c>
      <c r="B734" s="3"/>
      <c r="C734" s="3"/>
      <c r="D734" s="32">
        <f t="shared" si="21"/>
        <v>325.49999999999994</v>
      </c>
      <c r="E734" s="9">
        <v>61.8</v>
      </c>
      <c r="F734" s="9">
        <v>0</v>
      </c>
      <c r="G734" s="9">
        <v>24</v>
      </c>
      <c r="H734" s="9">
        <v>98.1</v>
      </c>
      <c r="I734" s="9">
        <v>0</v>
      </c>
      <c r="J734" s="9">
        <v>0</v>
      </c>
      <c r="K734" s="9">
        <v>0</v>
      </c>
      <c r="L734" s="9">
        <v>0</v>
      </c>
      <c r="M734" s="9">
        <v>0</v>
      </c>
      <c r="N734" s="9">
        <v>7</v>
      </c>
      <c r="O734" s="9">
        <v>1.1000000000000001</v>
      </c>
      <c r="P734" s="9">
        <v>0</v>
      </c>
      <c r="Q734" s="9">
        <v>0</v>
      </c>
      <c r="R734" s="9">
        <v>6.5</v>
      </c>
      <c r="S734" s="9">
        <v>0</v>
      </c>
      <c r="T734" s="9">
        <v>0</v>
      </c>
      <c r="U734" s="9">
        <v>0</v>
      </c>
      <c r="V734" s="9">
        <v>0</v>
      </c>
      <c r="W734" s="9">
        <v>22.4</v>
      </c>
      <c r="X734" s="9">
        <v>12</v>
      </c>
      <c r="Y734" s="9">
        <v>0</v>
      </c>
      <c r="Z734" s="9">
        <v>0</v>
      </c>
      <c r="AA734" s="9">
        <v>7.8000000000000007</v>
      </c>
      <c r="AB734" s="9">
        <v>38.4</v>
      </c>
      <c r="AC734" s="9">
        <v>0</v>
      </c>
      <c r="AD734" s="9">
        <v>10.4</v>
      </c>
      <c r="AE734" s="9">
        <v>0</v>
      </c>
      <c r="AF734" s="9">
        <v>0</v>
      </c>
      <c r="AG734" s="9">
        <v>5.2</v>
      </c>
      <c r="AH734" s="9">
        <v>0</v>
      </c>
      <c r="AI734" s="9">
        <v>30.8</v>
      </c>
      <c r="AK734" s="106"/>
      <c r="AL734" s="61"/>
      <c r="AN734" s="265"/>
      <c r="AO734" s="61"/>
    </row>
    <row r="735" spans="1:41" ht="15.75">
      <c r="A735" s="277" t="s">
        <v>1658</v>
      </c>
      <c r="B735" s="3"/>
      <c r="C735" s="3"/>
      <c r="D735" s="32">
        <f t="shared" si="21"/>
        <v>371</v>
      </c>
      <c r="E735" s="9">
        <v>44.2</v>
      </c>
      <c r="F735" s="9">
        <v>25.3</v>
      </c>
      <c r="G735" s="9">
        <v>16.799999999999997</v>
      </c>
      <c r="H735" s="9">
        <v>27.5</v>
      </c>
      <c r="I735" s="9">
        <v>0</v>
      </c>
      <c r="J735" s="9">
        <v>37.199999999999996</v>
      </c>
      <c r="K735" s="9">
        <v>0</v>
      </c>
      <c r="L735" s="9">
        <v>0</v>
      </c>
      <c r="M735" s="9">
        <v>9</v>
      </c>
      <c r="N735" s="9">
        <v>36.4</v>
      </c>
      <c r="O735" s="9">
        <v>0</v>
      </c>
      <c r="P735" s="9">
        <v>0</v>
      </c>
      <c r="Q735" s="9">
        <v>40.700000000000003</v>
      </c>
      <c r="R735" s="9">
        <v>0</v>
      </c>
      <c r="S735" s="9">
        <v>0</v>
      </c>
      <c r="T735" s="9">
        <v>0</v>
      </c>
      <c r="U735" s="9">
        <v>24.5</v>
      </c>
      <c r="V735" s="9">
        <v>0</v>
      </c>
      <c r="W735" s="9">
        <v>33.4</v>
      </c>
      <c r="X735" s="9">
        <v>4.5</v>
      </c>
      <c r="Y735" s="9">
        <v>0</v>
      </c>
      <c r="Z735" s="9">
        <v>0</v>
      </c>
      <c r="AA735" s="9">
        <v>0</v>
      </c>
      <c r="AB735" s="9">
        <v>0</v>
      </c>
      <c r="AC735" s="9">
        <v>15</v>
      </c>
      <c r="AD735" s="9">
        <v>0</v>
      </c>
      <c r="AE735" s="9">
        <v>0</v>
      </c>
      <c r="AF735" s="9">
        <v>0</v>
      </c>
      <c r="AG735" s="9">
        <v>18</v>
      </c>
      <c r="AH735" s="9">
        <v>0</v>
      </c>
      <c r="AI735" s="9">
        <v>38.5</v>
      </c>
      <c r="AK735" s="277"/>
      <c r="AL735" s="61"/>
      <c r="AN735" s="265"/>
      <c r="AO735" s="61"/>
    </row>
    <row r="736" spans="1:41" ht="15.75">
      <c r="A736" s="106" t="s">
        <v>2708</v>
      </c>
      <c r="B736" s="3"/>
      <c r="C736" s="3"/>
      <c r="D736" s="32">
        <f t="shared" si="21"/>
        <v>710.05000000000007</v>
      </c>
      <c r="E736" s="9">
        <v>18.2</v>
      </c>
      <c r="F736" s="9">
        <v>83.90000000000002</v>
      </c>
      <c r="G736" s="9">
        <v>16.8</v>
      </c>
      <c r="H736" s="9">
        <v>19.8</v>
      </c>
      <c r="I736" s="9">
        <v>3.5999999999999996</v>
      </c>
      <c r="J736" s="9">
        <v>0</v>
      </c>
      <c r="K736" s="9">
        <v>0</v>
      </c>
      <c r="L736" s="9">
        <v>0</v>
      </c>
      <c r="M736" s="9">
        <v>22.5</v>
      </c>
      <c r="N736" s="9">
        <v>14</v>
      </c>
      <c r="O736" s="9">
        <v>33</v>
      </c>
      <c r="P736" s="9">
        <v>0</v>
      </c>
      <c r="Q736" s="9">
        <v>10.5</v>
      </c>
      <c r="R736" s="9">
        <v>0</v>
      </c>
      <c r="S736" s="9">
        <v>0</v>
      </c>
      <c r="T736" s="9">
        <v>0</v>
      </c>
      <c r="U736" s="9">
        <v>21.6</v>
      </c>
      <c r="V736" s="9">
        <v>43.199999999999996</v>
      </c>
      <c r="W736" s="9">
        <v>64.5</v>
      </c>
      <c r="X736" s="9">
        <v>96</v>
      </c>
      <c r="Y736" s="9">
        <v>0</v>
      </c>
      <c r="Z736" s="9">
        <v>0</v>
      </c>
      <c r="AA736" s="9">
        <v>100.65</v>
      </c>
      <c r="AB736" s="9">
        <v>18.700000000000003</v>
      </c>
      <c r="AC736" s="9">
        <v>0</v>
      </c>
      <c r="AD736" s="9">
        <v>0</v>
      </c>
      <c r="AE736" s="9">
        <v>77.099999999999994</v>
      </c>
      <c r="AF736" s="9">
        <v>0</v>
      </c>
      <c r="AG736" s="9">
        <v>53.4</v>
      </c>
      <c r="AH736" s="9">
        <v>0</v>
      </c>
      <c r="AI736" s="9">
        <v>12.6</v>
      </c>
      <c r="AK736" s="106"/>
      <c r="AL736" s="61"/>
      <c r="AN736" s="265"/>
      <c r="AO736" s="61"/>
    </row>
    <row r="737" spans="1:41" ht="15.75">
      <c r="A737" s="276" t="s">
        <v>3607</v>
      </c>
      <c r="B737" s="3"/>
      <c r="C737" s="3"/>
      <c r="D737" s="32">
        <f t="shared" ref="D737:D768" si="22">SUM(E737:DZ737)</f>
        <v>468.15000000000003</v>
      </c>
      <c r="E737" s="9">
        <v>24.700000000000003</v>
      </c>
      <c r="F737" s="9">
        <v>7.6</v>
      </c>
      <c r="G737" s="9">
        <v>22.4</v>
      </c>
      <c r="H737" s="9">
        <v>53.9</v>
      </c>
      <c r="I737" s="9">
        <v>0</v>
      </c>
      <c r="J737" s="9">
        <v>0</v>
      </c>
      <c r="K737" s="9">
        <v>0</v>
      </c>
      <c r="L737" s="9">
        <v>0</v>
      </c>
      <c r="M737" s="9">
        <v>0</v>
      </c>
      <c r="N737" s="9">
        <v>13</v>
      </c>
      <c r="O737" s="9">
        <v>8.3999999999999986</v>
      </c>
      <c r="P737" s="9">
        <v>10.4</v>
      </c>
      <c r="Q737" s="9">
        <v>51.8</v>
      </c>
      <c r="R737" s="9">
        <v>0</v>
      </c>
      <c r="S737" s="9">
        <v>0</v>
      </c>
      <c r="T737" s="9">
        <v>15.399999999999999</v>
      </c>
      <c r="U737" s="9">
        <v>0</v>
      </c>
      <c r="V737" s="9">
        <v>0</v>
      </c>
      <c r="W737" s="9">
        <v>0</v>
      </c>
      <c r="X737" s="9">
        <v>99.899999999999991</v>
      </c>
      <c r="Y737" s="9">
        <v>0</v>
      </c>
      <c r="Z737" s="9">
        <v>0</v>
      </c>
      <c r="AA737" s="9">
        <v>58.65</v>
      </c>
      <c r="AB737" s="9">
        <v>0</v>
      </c>
      <c r="AC737" s="9">
        <v>0</v>
      </c>
      <c r="AD737" s="9">
        <v>8.8000000000000007</v>
      </c>
      <c r="AE737" s="9">
        <v>30.599999999999998</v>
      </c>
      <c r="AF737" s="9">
        <v>0</v>
      </c>
      <c r="AG737" s="9">
        <v>30</v>
      </c>
      <c r="AH737" s="9">
        <v>0</v>
      </c>
      <c r="AI737" s="9">
        <v>32.6</v>
      </c>
      <c r="AK737" s="276"/>
      <c r="AL737" s="61"/>
      <c r="AN737" s="265"/>
      <c r="AO737" s="61"/>
    </row>
    <row r="738" spans="1:41" ht="15.75">
      <c r="A738" s="106" t="s">
        <v>687</v>
      </c>
      <c r="B738" s="3"/>
      <c r="C738" s="3"/>
      <c r="D738" s="32">
        <f t="shared" si="22"/>
        <v>470</v>
      </c>
      <c r="E738" s="9">
        <v>40.799999999999997</v>
      </c>
      <c r="F738" s="9">
        <v>13.200000000000001</v>
      </c>
      <c r="G738" s="9">
        <v>0</v>
      </c>
      <c r="H738" s="9">
        <v>27</v>
      </c>
      <c r="I738" s="9">
        <v>0</v>
      </c>
      <c r="J738" s="9">
        <v>73.400000000000006</v>
      </c>
      <c r="K738" s="9">
        <v>0</v>
      </c>
      <c r="L738" s="9">
        <v>0</v>
      </c>
      <c r="M738" s="9">
        <v>3.3000000000000003</v>
      </c>
      <c r="N738" s="9">
        <v>2.2000000000000002</v>
      </c>
      <c r="O738" s="9">
        <v>8.8000000000000007</v>
      </c>
      <c r="P738" s="9">
        <v>2.2000000000000002</v>
      </c>
      <c r="Q738" s="9">
        <v>0</v>
      </c>
      <c r="R738" s="9">
        <v>15</v>
      </c>
      <c r="S738" s="9">
        <v>0</v>
      </c>
      <c r="T738" s="9">
        <v>0</v>
      </c>
      <c r="U738" s="9">
        <v>39</v>
      </c>
      <c r="V738" s="9">
        <v>0</v>
      </c>
      <c r="W738" s="9">
        <v>8</v>
      </c>
      <c r="X738" s="9">
        <v>46.2</v>
      </c>
      <c r="Y738" s="9">
        <v>0</v>
      </c>
      <c r="Z738" s="9">
        <v>0</v>
      </c>
      <c r="AA738" s="9">
        <v>25.3</v>
      </c>
      <c r="AB738" s="9">
        <v>35.200000000000003</v>
      </c>
      <c r="AC738" s="9">
        <v>1.2</v>
      </c>
      <c r="AD738" s="9">
        <v>26.4</v>
      </c>
      <c r="AE738" s="9">
        <v>65.100000000000009</v>
      </c>
      <c r="AF738" s="9">
        <v>0</v>
      </c>
      <c r="AG738" s="9">
        <v>36.300000000000004</v>
      </c>
      <c r="AH738" s="9">
        <v>0</v>
      </c>
      <c r="AI738" s="9">
        <v>1.4</v>
      </c>
      <c r="AK738" s="106"/>
      <c r="AL738" s="61"/>
      <c r="AN738" s="265"/>
      <c r="AO738" s="61"/>
    </row>
    <row r="739" spans="1:41" ht="15.75">
      <c r="A739" s="106" t="s">
        <v>639</v>
      </c>
      <c r="B739" s="3"/>
      <c r="C739" s="3"/>
      <c r="D739" s="32">
        <f t="shared" si="22"/>
        <v>389.90000000000003</v>
      </c>
      <c r="E739" s="9">
        <v>24.2</v>
      </c>
      <c r="F739" s="9">
        <v>17.600000000000001</v>
      </c>
      <c r="G739" s="9">
        <v>1.3</v>
      </c>
      <c r="H739" s="9">
        <v>7.8000000000000007</v>
      </c>
      <c r="I739" s="9">
        <v>3.5999999999999996</v>
      </c>
      <c r="J739" s="9">
        <v>2.4</v>
      </c>
      <c r="K739" s="9">
        <v>0</v>
      </c>
      <c r="L739" s="9">
        <v>0</v>
      </c>
      <c r="M739" s="9">
        <v>20.399999999999999</v>
      </c>
      <c r="N739" s="9">
        <v>10.3</v>
      </c>
      <c r="O739" s="9">
        <v>18</v>
      </c>
      <c r="P739" s="9">
        <v>30.1</v>
      </c>
      <c r="Q739" s="9">
        <v>10.5</v>
      </c>
      <c r="R739" s="9">
        <v>0</v>
      </c>
      <c r="S739" s="9">
        <v>0</v>
      </c>
      <c r="T739" s="9">
        <v>0</v>
      </c>
      <c r="U739" s="9">
        <v>27.1</v>
      </c>
      <c r="V739" s="9">
        <v>0</v>
      </c>
      <c r="W739" s="9">
        <v>1.3</v>
      </c>
      <c r="X739" s="9">
        <v>44.699999999999996</v>
      </c>
      <c r="Y739" s="9">
        <v>0</v>
      </c>
      <c r="Z739" s="9">
        <v>0</v>
      </c>
      <c r="AA739" s="9">
        <v>27.599999999999998</v>
      </c>
      <c r="AB739" s="9">
        <v>21.599999999999998</v>
      </c>
      <c r="AC739" s="9">
        <v>35.1</v>
      </c>
      <c r="AD739" s="9">
        <v>0</v>
      </c>
      <c r="AE739" s="9">
        <v>36</v>
      </c>
      <c r="AF739" s="9">
        <v>0</v>
      </c>
      <c r="AG739" s="9">
        <v>0</v>
      </c>
      <c r="AH739" s="9">
        <v>5.5</v>
      </c>
      <c r="AI739" s="9">
        <v>44.8</v>
      </c>
      <c r="AK739" s="106"/>
      <c r="AL739" s="61"/>
      <c r="AN739" s="265"/>
      <c r="AO739" s="61"/>
    </row>
    <row r="740" spans="1:41" ht="15.75">
      <c r="A740" s="276" t="s">
        <v>3636</v>
      </c>
      <c r="B740" s="3"/>
      <c r="C740" s="3"/>
      <c r="D740" s="32">
        <f t="shared" si="22"/>
        <v>468</v>
      </c>
      <c r="E740" s="9">
        <v>61.100000000000009</v>
      </c>
      <c r="F740" s="9">
        <v>13.2</v>
      </c>
      <c r="G740" s="9">
        <v>51.599999999999994</v>
      </c>
      <c r="H740" s="9">
        <v>46.1</v>
      </c>
      <c r="I740" s="9">
        <v>3.9000000000000004</v>
      </c>
      <c r="J740" s="9">
        <v>0</v>
      </c>
      <c r="K740" s="9">
        <v>0</v>
      </c>
      <c r="L740" s="9">
        <v>0</v>
      </c>
      <c r="M740" s="9">
        <v>1.2</v>
      </c>
      <c r="N740" s="9">
        <v>58.399999999999991</v>
      </c>
      <c r="O740" s="9">
        <v>0</v>
      </c>
      <c r="P740" s="9">
        <v>0</v>
      </c>
      <c r="Q740" s="9">
        <v>0</v>
      </c>
      <c r="R740" s="9">
        <v>0</v>
      </c>
      <c r="S740" s="9">
        <v>0</v>
      </c>
      <c r="T740" s="9">
        <v>0</v>
      </c>
      <c r="U740" s="9">
        <v>11.3</v>
      </c>
      <c r="V740" s="9">
        <v>54</v>
      </c>
      <c r="W740" s="9">
        <v>0</v>
      </c>
      <c r="X740" s="9">
        <v>54.8</v>
      </c>
      <c r="Y740" s="9">
        <v>0</v>
      </c>
      <c r="Z740" s="9">
        <v>0</v>
      </c>
      <c r="AA740" s="9">
        <v>32.199999999999996</v>
      </c>
      <c r="AB740" s="9">
        <v>0</v>
      </c>
      <c r="AC740" s="9">
        <v>1.5</v>
      </c>
      <c r="AD740" s="9">
        <v>0</v>
      </c>
      <c r="AE740" s="9">
        <v>20.699999999999996</v>
      </c>
      <c r="AF740" s="9">
        <v>0</v>
      </c>
      <c r="AG740" s="9">
        <v>13.200000000000001</v>
      </c>
      <c r="AH740" s="9">
        <v>0</v>
      </c>
      <c r="AI740" s="9">
        <v>44.800000000000004</v>
      </c>
      <c r="AK740" s="276"/>
      <c r="AL740" s="61"/>
      <c r="AN740" s="265"/>
      <c r="AO740" s="61"/>
    </row>
    <row r="741" spans="1:41" ht="15.75">
      <c r="A741" s="277" t="s">
        <v>15</v>
      </c>
      <c r="B741" s="3"/>
      <c r="C741" s="3"/>
      <c r="D741" s="32">
        <f t="shared" si="22"/>
        <v>365</v>
      </c>
      <c r="E741" s="9">
        <v>61.100000000000009</v>
      </c>
      <c r="F741" s="9">
        <v>25.500000000000004</v>
      </c>
      <c r="G741" s="9">
        <v>72.2</v>
      </c>
      <c r="H741" s="9">
        <v>3</v>
      </c>
      <c r="I741" s="9">
        <v>0</v>
      </c>
      <c r="J741" s="9">
        <v>0</v>
      </c>
      <c r="K741" s="9">
        <v>0</v>
      </c>
      <c r="L741" s="9">
        <v>0</v>
      </c>
      <c r="M741" s="9">
        <v>68.3</v>
      </c>
      <c r="N741" s="9">
        <v>11</v>
      </c>
      <c r="O741" s="9">
        <v>24</v>
      </c>
      <c r="P741" s="9">
        <v>13.200000000000001</v>
      </c>
      <c r="Q741" s="9">
        <v>0</v>
      </c>
      <c r="R741" s="9">
        <v>0</v>
      </c>
      <c r="S741" s="9">
        <v>0</v>
      </c>
      <c r="T741" s="9">
        <v>0</v>
      </c>
      <c r="U741" s="9">
        <v>3.9000000000000004</v>
      </c>
      <c r="V741" s="9">
        <v>0</v>
      </c>
      <c r="W741" s="9">
        <v>6.5</v>
      </c>
      <c r="X741" s="9">
        <v>21.1</v>
      </c>
      <c r="Y741" s="9">
        <v>0</v>
      </c>
      <c r="Z741" s="9">
        <v>0</v>
      </c>
      <c r="AA741" s="9">
        <v>0</v>
      </c>
      <c r="AB741" s="9">
        <v>0</v>
      </c>
      <c r="AC741" s="9">
        <v>0</v>
      </c>
      <c r="AD741" s="9">
        <v>0</v>
      </c>
      <c r="AE741" s="9">
        <v>0</v>
      </c>
      <c r="AF741" s="9">
        <v>0</v>
      </c>
      <c r="AG741" s="9">
        <v>8.4</v>
      </c>
      <c r="AH741" s="9">
        <v>0</v>
      </c>
      <c r="AI741" s="9">
        <v>46.800000000000004</v>
      </c>
      <c r="AK741" s="277"/>
      <c r="AL741" s="61"/>
      <c r="AN741" s="265"/>
      <c r="AO741" s="61"/>
    </row>
    <row r="742" spans="1:41" ht="15.75">
      <c r="A742" s="106" t="s">
        <v>2717</v>
      </c>
      <c r="B742" s="3"/>
      <c r="C742" s="3"/>
      <c r="D742" s="32">
        <f t="shared" si="22"/>
        <v>626.9</v>
      </c>
      <c r="E742" s="9">
        <v>23.799999999999997</v>
      </c>
      <c r="F742" s="9">
        <v>19.900000000000002</v>
      </c>
      <c r="G742" s="9">
        <v>85.199999999999989</v>
      </c>
      <c r="H742" s="9">
        <v>46.7</v>
      </c>
      <c r="I742" s="9">
        <v>0</v>
      </c>
      <c r="J742" s="9">
        <v>0</v>
      </c>
      <c r="K742" s="9">
        <v>14.3</v>
      </c>
      <c r="L742" s="9">
        <v>0</v>
      </c>
      <c r="M742" s="9">
        <v>5.6</v>
      </c>
      <c r="N742" s="9">
        <v>16.5</v>
      </c>
      <c r="O742" s="9">
        <v>32.4</v>
      </c>
      <c r="P742" s="9">
        <v>0</v>
      </c>
      <c r="Q742" s="9">
        <v>0</v>
      </c>
      <c r="R742" s="9">
        <v>0</v>
      </c>
      <c r="S742" s="9">
        <v>0</v>
      </c>
      <c r="T742" s="9">
        <v>15.399999999999999</v>
      </c>
      <c r="U742" s="9">
        <v>4.5</v>
      </c>
      <c r="V742" s="9">
        <v>6</v>
      </c>
      <c r="W742" s="9">
        <v>0</v>
      </c>
      <c r="X742" s="9">
        <v>50.1</v>
      </c>
      <c r="Y742" s="9">
        <v>0</v>
      </c>
      <c r="Z742" s="9">
        <v>5.2999999999999989</v>
      </c>
      <c r="AA742" s="9">
        <v>65.900000000000006</v>
      </c>
      <c r="AB742" s="9">
        <v>0</v>
      </c>
      <c r="AC742" s="9">
        <v>0</v>
      </c>
      <c r="AD742" s="9">
        <v>26.4</v>
      </c>
      <c r="AE742" s="9">
        <v>88.5</v>
      </c>
      <c r="AF742" s="9">
        <v>0</v>
      </c>
      <c r="AG742" s="9">
        <v>42.9</v>
      </c>
      <c r="AH742" s="9">
        <v>0</v>
      </c>
      <c r="AI742" s="9">
        <v>77.5</v>
      </c>
      <c r="AK742" s="106"/>
      <c r="AL742" s="61"/>
      <c r="AN742" s="265"/>
      <c r="AO742" s="61"/>
    </row>
    <row r="743" spans="1:41" ht="15.75">
      <c r="A743" s="276" t="s">
        <v>3608</v>
      </c>
      <c r="B743" s="3"/>
      <c r="C743" s="3"/>
      <c r="D743" s="32">
        <f t="shared" si="22"/>
        <v>572.65000000000009</v>
      </c>
      <c r="E743" s="9">
        <v>52.6</v>
      </c>
      <c r="F743" s="9">
        <v>46.7</v>
      </c>
      <c r="G743" s="9">
        <v>15.600000000000001</v>
      </c>
      <c r="H743" s="9">
        <v>22</v>
      </c>
      <c r="I743" s="9">
        <v>22</v>
      </c>
      <c r="J743" s="9">
        <v>39.999999999999993</v>
      </c>
      <c r="K743" s="9">
        <v>0</v>
      </c>
      <c r="L743" s="9">
        <v>0</v>
      </c>
      <c r="M743" s="9">
        <v>0</v>
      </c>
      <c r="N743" s="9">
        <v>4.8</v>
      </c>
      <c r="O743" s="9">
        <v>67</v>
      </c>
      <c r="P743" s="9">
        <v>0</v>
      </c>
      <c r="Q743" s="9">
        <v>0</v>
      </c>
      <c r="R743" s="9">
        <v>15</v>
      </c>
      <c r="S743" s="9">
        <v>0</v>
      </c>
      <c r="T743" s="9">
        <v>0</v>
      </c>
      <c r="U743" s="9">
        <v>0</v>
      </c>
      <c r="V743" s="9">
        <v>8.4</v>
      </c>
      <c r="W743" s="9">
        <v>7</v>
      </c>
      <c r="X743" s="9">
        <v>96.3</v>
      </c>
      <c r="Y743" s="9">
        <v>0</v>
      </c>
      <c r="Z743" s="9">
        <v>0</v>
      </c>
      <c r="AA743" s="9">
        <v>58.65</v>
      </c>
      <c r="AB743" s="9">
        <v>0</v>
      </c>
      <c r="AC743" s="9">
        <v>9.7999999999999989</v>
      </c>
      <c r="AD743" s="9">
        <v>40.6</v>
      </c>
      <c r="AE743" s="9">
        <v>30.599999999999998</v>
      </c>
      <c r="AF743" s="9">
        <v>0</v>
      </c>
      <c r="AG743" s="9">
        <v>15.600000000000001</v>
      </c>
      <c r="AH743" s="9">
        <v>17.600000000000001</v>
      </c>
      <c r="AI743" s="9">
        <v>2.4</v>
      </c>
      <c r="AK743" s="276"/>
      <c r="AL743" s="61"/>
      <c r="AN743" s="265"/>
      <c r="AO743" s="61"/>
    </row>
    <row r="744" spans="1:41" ht="15.75">
      <c r="A744" s="106" t="s">
        <v>2210</v>
      </c>
      <c r="B744" s="3"/>
      <c r="C744" s="3"/>
      <c r="D744" s="32">
        <f t="shared" si="22"/>
        <v>511.79999999999995</v>
      </c>
      <c r="E744" s="9">
        <v>40.799999999999997</v>
      </c>
      <c r="F744" s="9">
        <v>28.5</v>
      </c>
      <c r="G744" s="9">
        <v>53.8</v>
      </c>
      <c r="H744" s="9">
        <v>0</v>
      </c>
      <c r="I744" s="9">
        <v>0</v>
      </c>
      <c r="J744" s="9">
        <v>0</v>
      </c>
      <c r="K744" s="9">
        <v>0</v>
      </c>
      <c r="L744" s="9">
        <v>0</v>
      </c>
      <c r="M744" s="9">
        <v>9</v>
      </c>
      <c r="N744" s="9">
        <v>0</v>
      </c>
      <c r="O744" s="9">
        <v>22</v>
      </c>
      <c r="P744" s="9">
        <v>23.799999999999997</v>
      </c>
      <c r="Q744" s="9">
        <v>0</v>
      </c>
      <c r="R744" s="9">
        <v>0</v>
      </c>
      <c r="S744" s="9">
        <v>0</v>
      </c>
      <c r="T744" s="9">
        <v>0</v>
      </c>
      <c r="U744" s="9">
        <v>0</v>
      </c>
      <c r="V744" s="9">
        <v>0</v>
      </c>
      <c r="W744" s="9">
        <v>55.500000000000007</v>
      </c>
      <c r="X744" s="9">
        <v>62.099999999999994</v>
      </c>
      <c r="Y744" s="9">
        <v>0</v>
      </c>
      <c r="Z744" s="9">
        <v>0</v>
      </c>
      <c r="AA744" s="9">
        <v>36.700000000000003</v>
      </c>
      <c r="AB744" s="9">
        <v>0</v>
      </c>
      <c r="AC744" s="9">
        <v>13</v>
      </c>
      <c r="AD744" s="9">
        <v>0</v>
      </c>
      <c r="AE744" s="9">
        <v>67.499999999999986</v>
      </c>
      <c r="AF744" s="9">
        <v>0</v>
      </c>
      <c r="AG744" s="9">
        <v>46.199999999999996</v>
      </c>
      <c r="AH744" s="9">
        <v>0</v>
      </c>
      <c r="AI744" s="9">
        <v>52.899999999999991</v>
      </c>
      <c r="AK744" s="106"/>
      <c r="AL744" s="61"/>
      <c r="AN744" s="265"/>
      <c r="AO744" s="61"/>
    </row>
    <row r="745" spans="1:41" ht="15.75">
      <c r="A745" s="276" t="s">
        <v>3609</v>
      </c>
      <c r="B745" s="3"/>
      <c r="C745" s="3"/>
      <c r="D745" s="32">
        <f t="shared" si="22"/>
        <v>363.4</v>
      </c>
      <c r="E745" s="9">
        <v>66.599999999999994</v>
      </c>
      <c r="F745" s="9">
        <v>0</v>
      </c>
      <c r="G745" s="9">
        <v>61.199999999999996</v>
      </c>
      <c r="H745" s="9">
        <v>0</v>
      </c>
      <c r="I745" s="9">
        <v>0</v>
      </c>
      <c r="J745" s="9">
        <v>2.8</v>
      </c>
      <c r="K745" s="9">
        <v>0</v>
      </c>
      <c r="L745" s="9">
        <v>0</v>
      </c>
      <c r="M745" s="9">
        <v>15.3</v>
      </c>
      <c r="N745" s="9">
        <v>0</v>
      </c>
      <c r="O745" s="9">
        <v>30.2</v>
      </c>
      <c r="P745" s="9">
        <v>28.5</v>
      </c>
      <c r="Q745" s="9">
        <v>47.4</v>
      </c>
      <c r="R745" s="9">
        <v>0</v>
      </c>
      <c r="S745" s="9">
        <v>0</v>
      </c>
      <c r="T745" s="9">
        <v>0</v>
      </c>
      <c r="U745" s="9">
        <v>15.399999999999999</v>
      </c>
      <c r="V745" s="9">
        <v>0</v>
      </c>
      <c r="W745" s="9">
        <v>0</v>
      </c>
      <c r="X745" s="9">
        <v>0</v>
      </c>
      <c r="Y745" s="9">
        <v>0</v>
      </c>
      <c r="Z745" s="9">
        <v>0</v>
      </c>
      <c r="AA745" s="9">
        <v>0</v>
      </c>
      <c r="AB745" s="9">
        <v>0</v>
      </c>
      <c r="AC745" s="9">
        <v>2.8</v>
      </c>
      <c r="AD745" s="9">
        <v>19.599999999999998</v>
      </c>
      <c r="AE745" s="9">
        <v>0</v>
      </c>
      <c r="AF745" s="9">
        <v>0</v>
      </c>
      <c r="AG745" s="9">
        <v>24.7</v>
      </c>
      <c r="AH745" s="9">
        <v>4.5</v>
      </c>
      <c r="AI745" s="9">
        <v>44.399999999999991</v>
      </c>
      <c r="AK745" s="276"/>
      <c r="AL745" s="61"/>
      <c r="AN745" s="265"/>
      <c r="AO745" s="61"/>
    </row>
    <row r="746" spans="1:41" ht="15.75">
      <c r="A746" s="277" t="s">
        <v>1654</v>
      </c>
      <c r="B746" s="3"/>
      <c r="C746" s="3"/>
      <c r="D746" s="32">
        <f t="shared" si="22"/>
        <v>494</v>
      </c>
      <c r="E746" s="9">
        <v>16.900000000000002</v>
      </c>
      <c r="F746" s="9">
        <v>0</v>
      </c>
      <c r="G746" s="9">
        <v>39</v>
      </c>
      <c r="H746" s="9">
        <v>57.5</v>
      </c>
      <c r="I746" s="9">
        <v>24</v>
      </c>
      <c r="J746" s="9">
        <v>0</v>
      </c>
      <c r="K746" s="9">
        <v>0</v>
      </c>
      <c r="L746" s="9">
        <v>0</v>
      </c>
      <c r="M746" s="9">
        <v>46.199999999999996</v>
      </c>
      <c r="N746" s="9">
        <v>22.4</v>
      </c>
      <c r="O746" s="9">
        <v>0</v>
      </c>
      <c r="P746" s="9">
        <v>53.899999999999991</v>
      </c>
      <c r="Q746" s="9">
        <v>54.199999999999996</v>
      </c>
      <c r="R746" s="9">
        <v>0</v>
      </c>
      <c r="S746" s="9">
        <v>0</v>
      </c>
      <c r="T746" s="9">
        <v>0</v>
      </c>
      <c r="U746" s="9">
        <v>0</v>
      </c>
      <c r="V746" s="9">
        <v>39.6</v>
      </c>
      <c r="W746" s="9">
        <v>53.1</v>
      </c>
      <c r="X746" s="9">
        <v>0</v>
      </c>
      <c r="Y746" s="9">
        <v>0</v>
      </c>
      <c r="Z746" s="9">
        <v>0</v>
      </c>
      <c r="AA746" s="9">
        <v>0</v>
      </c>
      <c r="AB746" s="9">
        <v>0</v>
      </c>
      <c r="AC746" s="9">
        <v>0</v>
      </c>
      <c r="AD746" s="9">
        <v>0</v>
      </c>
      <c r="AE746" s="9">
        <v>0</v>
      </c>
      <c r="AF746" s="9">
        <v>0</v>
      </c>
      <c r="AG746" s="9">
        <v>68</v>
      </c>
      <c r="AH746" s="9">
        <v>19.2</v>
      </c>
      <c r="AI746" s="9">
        <v>0</v>
      </c>
      <c r="AK746" s="277"/>
      <c r="AL746" s="61"/>
      <c r="AN746" s="265"/>
      <c r="AO746" s="61"/>
    </row>
    <row r="747" spans="1:41" ht="15.75">
      <c r="A747" s="277" t="s">
        <v>17</v>
      </c>
      <c r="B747" s="3"/>
      <c r="C747" s="3"/>
      <c r="D747" s="32">
        <f t="shared" si="22"/>
        <v>402.69999999999993</v>
      </c>
      <c r="E747" s="9">
        <v>42.099999999999994</v>
      </c>
      <c r="F747" s="9">
        <v>9.6</v>
      </c>
      <c r="G747" s="9">
        <v>0</v>
      </c>
      <c r="H747" s="9">
        <v>28.599999999999998</v>
      </c>
      <c r="I747" s="9">
        <v>0</v>
      </c>
      <c r="J747" s="9">
        <v>50.4</v>
      </c>
      <c r="K747" s="9">
        <v>0</v>
      </c>
      <c r="L747" s="9">
        <v>0</v>
      </c>
      <c r="M747" s="9">
        <v>6.6999999999999993</v>
      </c>
      <c r="N747" s="9">
        <v>14.4</v>
      </c>
      <c r="O747" s="9">
        <v>0</v>
      </c>
      <c r="P747" s="9">
        <v>26.199999999999996</v>
      </c>
      <c r="Q747" s="9">
        <v>0</v>
      </c>
      <c r="R747" s="9">
        <v>0</v>
      </c>
      <c r="S747" s="9">
        <v>0</v>
      </c>
      <c r="T747" s="9">
        <v>0</v>
      </c>
      <c r="U747" s="9">
        <v>0</v>
      </c>
      <c r="V747" s="9">
        <v>0</v>
      </c>
      <c r="W747" s="9">
        <v>69.199999999999989</v>
      </c>
      <c r="X747" s="9">
        <v>58.2</v>
      </c>
      <c r="Y747" s="9">
        <v>0</v>
      </c>
      <c r="Z747" s="9">
        <v>0</v>
      </c>
      <c r="AA747" s="9">
        <v>34.5</v>
      </c>
      <c r="AB747" s="9">
        <v>0</v>
      </c>
      <c r="AC747" s="9">
        <v>1.2</v>
      </c>
      <c r="AD747" s="9">
        <v>24.200000000000003</v>
      </c>
      <c r="AE747" s="9">
        <v>18</v>
      </c>
      <c r="AF747" s="9">
        <v>0</v>
      </c>
      <c r="AG747" s="9">
        <v>0</v>
      </c>
      <c r="AH747" s="9">
        <v>0</v>
      </c>
      <c r="AI747" s="9">
        <v>19.399999999999999</v>
      </c>
      <c r="AK747" s="277"/>
      <c r="AL747" s="61"/>
      <c r="AN747" s="265"/>
      <c r="AO747" s="61"/>
    </row>
    <row r="748" spans="1:41" ht="15.75">
      <c r="A748" s="276" t="s">
        <v>3610</v>
      </c>
      <c r="B748" s="3"/>
      <c r="C748" s="3"/>
      <c r="D748" s="32">
        <f t="shared" si="22"/>
        <v>336.3</v>
      </c>
      <c r="E748" s="9">
        <v>20.399999999999999</v>
      </c>
      <c r="F748" s="9">
        <v>15.599999999999998</v>
      </c>
      <c r="G748" s="9">
        <v>48.7</v>
      </c>
      <c r="H748" s="9">
        <v>25.3</v>
      </c>
      <c r="I748" s="9">
        <v>0</v>
      </c>
      <c r="J748" s="9">
        <v>0</v>
      </c>
      <c r="K748" s="9">
        <v>0</v>
      </c>
      <c r="L748" s="9">
        <v>0</v>
      </c>
      <c r="M748" s="9">
        <v>32.9</v>
      </c>
      <c r="N748" s="9">
        <v>8.6</v>
      </c>
      <c r="O748" s="9">
        <v>10.5</v>
      </c>
      <c r="P748" s="9">
        <v>21.300000000000004</v>
      </c>
      <c r="Q748" s="9">
        <v>0</v>
      </c>
      <c r="R748" s="9">
        <v>0</v>
      </c>
      <c r="S748" s="9">
        <v>0</v>
      </c>
      <c r="T748" s="9">
        <v>0</v>
      </c>
      <c r="U748" s="9">
        <v>3.5999999999999996</v>
      </c>
      <c r="V748" s="9">
        <v>0</v>
      </c>
      <c r="W748" s="9">
        <v>54.7</v>
      </c>
      <c r="X748" s="9">
        <v>6.6000000000000005</v>
      </c>
      <c r="Y748" s="9">
        <v>0</v>
      </c>
      <c r="Z748" s="9">
        <v>8.4</v>
      </c>
      <c r="AA748" s="9">
        <v>0</v>
      </c>
      <c r="AB748" s="9">
        <v>22.1</v>
      </c>
      <c r="AC748" s="9">
        <v>0</v>
      </c>
      <c r="AD748" s="9">
        <v>0</v>
      </c>
      <c r="AE748" s="9">
        <v>19.5</v>
      </c>
      <c r="AF748" s="9">
        <v>0</v>
      </c>
      <c r="AG748" s="9">
        <v>7.1999999999999993</v>
      </c>
      <c r="AH748" s="9">
        <v>0</v>
      </c>
      <c r="AI748" s="9">
        <v>30.9</v>
      </c>
      <c r="AK748" s="276"/>
      <c r="AL748" s="61"/>
      <c r="AN748" s="265"/>
      <c r="AO748" s="61"/>
    </row>
    <row r="749" spans="1:41" ht="15.75">
      <c r="A749" s="106" t="s">
        <v>162</v>
      </c>
      <c r="B749" s="3"/>
      <c r="C749" s="3"/>
      <c r="D749" s="32">
        <f t="shared" si="22"/>
        <v>385.10000000000008</v>
      </c>
      <c r="E749" s="9">
        <v>37.400000000000006</v>
      </c>
      <c r="F749" s="9">
        <v>23</v>
      </c>
      <c r="G749" s="9">
        <v>17.600000000000001</v>
      </c>
      <c r="H749" s="9">
        <v>2.8</v>
      </c>
      <c r="I749" s="9">
        <v>26</v>
      </c>
      <c r="J749" s="9">
        <v>0</v>
      </c>
      <c r="K749" s="9">
        <v>0</v>
      </c>
      <c r="L749" s="9">
        <v>0</v>
      </c>
      <c r="M749" s="9">
        <v>0</v>
      </c>
      <c r="N749" s="9">
        <v>2.8</v>
      </c>
      <c r="O749" s="9">
        <v>0</v>
      </c>
      <c r="P749" s="9">
        <v>35.700000000000003</v>
      </c>
      <c r="Q749" s="9">
        <v>48.1</v>
      </c>
      <c r="R749" s="9">
        <v>8.8000000000000007</v>
      </c>
      <c r="S749" s="9">
        <v>0</v>
      </c>
      <c r="T749" s="9">
        <v>0</v>
      </c>
      <c r="U749" s="9">
        <v>15.4</v>
      </c>
      <c r="V749" s="9">
        <v>0</v>
      </c>
      <c r="W749" s="9">
        <v>5.5</v>
      </c>
      <c r="X749" s="9">
        <v>47.099999999999994</v>
      </c>
      <c r="Y749" s="9">
        <v>0</v>
      </c>
      <c r="Z749" s="9">
        <v>0</v>
      </c>
      <c r="AA749" s="9">
        <v>27.599999999999998</v>
      </c>
      <c r="AB749" s="9">
        <v>22.1</v>
      </c>
      <c r="AC749" s="9">
        <v>14</v>
      </c>
      <c r="AD749" s="9">
        <v>0</v>
      </c>
      <c r="AE749" s="9">
        <v>18.299999999999997</v>
      </c>
      <c r="AF749" s="9">
        <v>0</v>
      </c>
      <c r="AG749" s="9">
        <v>5.7</v>
      </c>
      <c r="AH749" s="9">
        <v>0</v>
      </c>
      <c r="AI749" s="9">
        <v>27.200000000000003</v>
      </c>
      <c r="AK749" s="106"/>
      <c r="AL749" s="61"/>
      <c r="AN749" s="265"/>
      <c r="AO749" s="61"/>
    </row>
    <row r="750" spans="1:41" ht="15.75">
      <c r="A750" s="106" t="s">
        <v>2197</v>
      </c>
      <c r="B750" s="3"/>
      <c r="C750" s="3"/>
      <c r="D750" s="32">
        <f t="shared" si="22"/>
        <v>276.2</v>
      </c>
      <c r="E750" s="9">
        <v>15.6</v>
      </c>
      <c r="F750" s="9">
        <v>7.2</v>
      </c>
      <c r="G750" s="9">
        <v>18</v>
      </c>
      <c r="H750" s="9">
        <v>29.8</v>
      </c>
      <c r="I750" s="9">
        <v>3.5999999999999996</v>
      </c>
      <c r="J750" s="9">
        <v>40.300000000000004</v>
      </c>
      <c r="K750" s="9">
        <v>0</v>
      </c>
      <c r="L750" s="9">
        <v>0</v>
      </c>
      <c r="M750" s="9">
        <v>14</v>
      </c>
      <c r="N750" s="9">
        <v>0</v>
      </c>
      <c r="O750" s="9">
        <v>30</v>
      </c>
      <c r="P750" s="9">
        <v>18.700000000000003</v>
      </c>
      <c r="Q750" s="9">
        <v>0</v>
      </c>
      <c r="R750" s="9">
        <v>0</v>
      </c>
      <c r="S750" s="9">
        <v>0</v>
      </c>
      <c r="T750" s="9">
        <v>0</v>
      </c>
      <c r="U750" s="9">
        <v>0</v>
      </c>
      <c r="V750" s="9">
        <v>0</v>
      </c>
      <c r="W750" s="9">
        <v>5.2</v>
      </c>
      <c r="X750" s="9">
        <v>3.5999999999999996</v>
      </c>
      <c r="Y750" s="9">
        <v>0</v>
      </c>
      <c r="Z750" s="9">
        <v>0</v>
      </c>
      <c r="AA750" s="9">
        <v>35.200000000000003</v>
      </c>
      <c r="AB750" s="9">
        <v>0</v>
      </c>
      <c r="AC750" s="9">
        <v>0</v>
      </c>
      <c r="AD750" s="9">
        <v>0</v>
      </c>
      <c r="AE750" s="9">
        <v>6.9</v>
      </c>
      <c r="AF750" s="9">
        <v>0</v>
      </c>
      <c r="AG750" s="9">
        <v>0</v>
      </c>
      <c r="AH750" s="9">
        <v>0</v>
      </c>
      <c r="AI750" s="9">
        <v>48.099999999999994</v>
      </c>
      <c r="AK750" s="106"/>
      <c r="AL750" s="61"/>
      <c r="AN750" s="265"/>
      <c r="AO750" s="61"/>
    </row>
    <row r="751" spans="1:41" ht="15.75">
      <c r="A751" s="276" t="s">
        <v>3611</v>
      </c>
      <c r="B751" s="3"/>
      <c r="C751" s="3"/>
      <c r="D751" s="32">
        <f t="shared" si="22"/>
        <v>520.00000000000011</v>
      </c>
      <c r="E751" s="9">
        <v>76.099999999999994</v>
      </c>
      <c r="F751" s="9">
        <v>31.4</v>
      </c>
      <c r="G751" s="9">
        <v>67.599999999999994</v>
      </c>
      <c r="H751" s="9">
        <v>51.7</v>
      </c>
      <c r="I751" s="9">
        <v>4.1999999999999993</v>
      </c>
      <c r="J751" s="9">
        <v>0</v>
      </c>
      <c r="K751" s="9">
        <v>0</v>
      </c>
      <c r="L751" s="9">
        <v>0</v>
      </c>
      <c r="M751" s="9">
        <v>1.3</v>
      </c>
      <c r="N751" s="9">
        <v>7</v>
      </c>
      <c r="O751" s="9">
        <v>22</v>
      </c>
      <c r="P751" s="9">
        <v>0</v>
      </c>
      <c r="Q751" s="9">
        <v>1.1000000000000001</v>
      </c>
      <c r="R751" s="9">
        <v>0</v>
      </c>
      <c r="S751" s="9">
        <v>0</v>
      </c>
      <c r="T751" s="9">
        <v>0</v>
      </c>
      <c r="U751" s="9">
        <v>4.1999999999999993</v>
      </c>
      <c r="V751" s="9">
        <v>0</v>
      </c>
      <c r="W751" s="9">
        <v>87.4</v>
      </c>
      <c r="X751" s="9">
        <v>4.5</v>
      </c>
      <c r="Y751" s="9">
        <v>0</v>
      </c>
      <c r="Z751" s="9">
        <v>14.3</v>
      </c>
      <c r="AA751" s="9">
        <v>0</v>
      </c>
      <c r="AB751" s="9">
        <v>0</v>
      </c>
      <c r="AC751" s="9">
        <v>9.1</v>
      </c>
      <c r="AD751" s="9">
        <v>0</v>
      </c>
      <c r="AE751" s="9">
        <v>69.900000000000006</v>
      </c>
      <c r="AF751" s="9">
        <v>0</v>
      </c>
      <c r="AG751" s="9">
        <v>36.300000000000004</v>
      </c>
      <c r="AH751" s="9">
        <v>0</v>
      </c>
      <c r="AI751" s="9">
        <v>31.9</v>
      </c>
      <c r="AK751" s="276"/>
      <c r="AL751" s="61"/>
      <c r="AN751" s="265"/>
      <c r="AO751" s="61"/>
    </row>
    <row r="752" spans="1:41" ht="15.75">
      <c r="A752" s="106" t="s">
        <v>2711</v>
      </c>
      <c r="B752" s="3"/>
      <c r="C752" s="3"/>
      <c r="D752" s="32">
        <f t="shared" si="22"/>
        <v>612.29999999999995</v>
      </c>
      <c r="E752" s="9">
        <v>40.799999999999997</v>
      </c>
      <c r="F752" s="9">
        <v>23.6</v>
      </c>
      <c r="G752" s="9">
        <v>0</v>
      </c>
      <c r="H752" s="9">
        <v>53.599999999999994</v>
      </c>
      <c r="I752" s="9">
        <v>0</v>
      </c>
      <c r="J752" s="9">
        <v>43.4</v>
      </c>
      <c r="K752" s="9">
        <v>0</v>
      </c>
      <c r="L752" s="9">
        <v>0</v>
      </c>
      <c r="M752" s="9">
        <v>11</v>
      </c>
      <c r="N752" s="9">
        <v>13</v>
      </c>
      <c r="O752" s="9">
        <v>0</v>
      </c>
      <c r="P752" s="9">
        <v>33.6</v>
      </c>
      <c r="Q752" s="9">
        <v>1.1000000000000001</v>
      </c>
      <c r="R752" s="9">
        <v>0</v>
      </c>
      <c r="S752" s="9">
        <v>0</v>
      </c>
      <c r="T752" s="9">
        <v>0</v>
      </c>
      <c r="U752" s="9">
        <v>0</v>
      </c>
      <c r="V752" s="9">
        <v>54</v>
      </c>
      <c r="W752" s="9">
        <v>70.499999999999986</v>
      </c>
      <c r="X752" s="9">
        <v>58.2</v>
      </c>
      <c r="Y752" s="9">
        <v>0</v>
      </c>
      <c r="Z752" s="9">
        <v>14.3</v>
      </c>
      <c r="AA752" s="9">
        <v>76.099999999999994</v>
      </c>
      <c r="AB752" s="9">
        <v>0</v>
      </c>
      <c r="AC752" s="9">
        <v>0</v>
      </c>
      <c r="AD752" s="9">
        <v>0</v>
      </c>
      <c r="AE752" s="9">
        <v>73.8</v>
      </c>
      <c r="AF752" s="9">
        <v>0</v>
      </c>
      <c r="AG752" s="9">
        <v>44.000000000000007</v>
      </c>
      <c r="AH752" s="9">
        <v>0</v>
      </c>
      <c r="AI752" s="9">
        <v>1.3</v>
      </c>
      <c r="AK752" s="106"/>
      <c r="AL752" s="61"/>
      <c r="AN752" s="265"/>
      <c r="AO752" s="61"/>
    </row>
    <row r="753" spans="1:41" ht="15.75">
      <c r="A753" s="106" t="s">
        <v>2213</v>
      </c>
      <c r="B753" s="3"/>
      <c r="C753" s="3"/>
      <c r="D753" s="32">
        <f t="shared" si="22"/>
        <v>460.7</v>
      </c>
      <c r="E753" s="9">
        <v>55.099999999999994</v>
      </c>
      <c r="F753" s="9">
        <v>30.5</v>
      </c>
      <c r="G753" s="9">
        <v>19.2</v>
      </c>
      <c r="H753" s="9">
        <v>24.4</v>
      </c>
      <c r="I753" s="9">
        <v>3.9000000000000004</v>
      </c>
      <c r="J753" s="9">
        <v>34.1</v>
      </c>
      <c r="K753" s="9">
        <v>6.6000000000000005</v>
      </c>
      <c r="L753" s="9">
        <v>0</v>
      </c>
      <c r="M753" s="9">
        <v>41.199999999999996</v>
      </c>
      <c r="N753" s="9">
        <v>14</v>
      </c>
      <c r="O753" s="9">
        <v>23.7</v>
      </c>
      <c r="P753" s="9">
        <v>0</v>
      </c>
      <c r="Q753" s="9">
        <v>0</v>
      </c>
      <c r="R753" s="9">
        <v>0</v>
      </c>
      <c r="S753" s="9">
        <v>0</v>
      </c>
      <c r="T753" s="9">
        <v>0</v>
      </c>
      <c r="U753" s="9">
        <v>0</v>
      </c>
      <c r="V753" s="9">
        <v>0</v>
      </c>
      <c r="W753" s="9">
        <v>1.5</v>
      </c>
      <c r="X753" s="9">
        <v>61.099999999999994</v>
      </c>
      <c r="Y753" s="9">
        <v>0</v>
      </c>
      <c r="Z753" s="9">
        <v>0</v>
      </c>
      <c r="AA753" s="9">
        <v>25.3</v>
      </c>
      <c r="AB753" s="9">
        <v>22.1</v>
      </c>
      <c r="AC753" s="9">
        <v>15</v>
      </c>
      <c r="AD753" s="9">
        <v>2.4</v>
      </c>
      <c r="AE753" s="9">
        <v>17.100000000000001</v>
      </c>
      <c r="AF753" s="9">
        <v>0</v>
      </c>
      <c r="AG753" s="9">
        <v>18</v>
      </c>
      <c r="AH753" s="9">
        <v>0</v>
      </c>
      <c r="AI753" s="9">
        <v>45.5</v>
      </c>
      <c r="AK753" s="106"/>
      <c r="AL753" s="61"/>
      <c r="AN753" s="265"/>
      <c r="AO753" s="61"/>
    </row>
    <row r="754" spans="1:41" ht="15.75">
      <c r="A754" s="106" t="s">
        <v>2703</v>
      </c>
      <c r="B754" s="3"/>
      <c r="C754" s="3"/>
      <c r="D754" s="32">
        <f t="shared" si="22"/>
        <v>489.10000000000014</v>
      </c>
      <c r="E754" s="9">
        <v>69</v>
      </c>
      <c r="F754" s="9">
        <v>25.8</v>
      </c>
      <c r="G754" s="9">
        <v>60.5</v>
      </c>
      <c r="H754" s="9">
        <v>0</v>
      </c>
      <c r="I754" s="9">
        <v>0</v>
      </c>
      <c r="J754" s="9">
        <v>0</v>
      </c>
      <c r="K754" s="9">
        <v>0</v>
      </c>
      <c r="L754" s="9">
        <v>0</v>
      </c>
      <c r="M754" s="9">
        <v>61.099999999999994</v>
      </c>
      <c r="N754" s="9">
        <v>6</v>
      </c>
      <c r="O754" s="9">
        <v>46.2</v>
      </c>
      <c r="P754" s="9">
        <v>0</v>
      </c>
      <c r="Q754" s="9">
        <v>1.1000000000000001</v>
      </c>
      <c r="R754" s="9">
        <v>0</v>
      </c>
      <c r="S754" s="9">
        <v>0</v>
      </c>
      <c r="T754" s="9">
        <v>0</v>
      </c>
      <c r="U754" s="9">
        <v>0</v>
      </c>
      <c r="V754" s="9">
        <v>46.800000000000004</v>
      </c>
      <c r="W754" s="9">
        <v>7.5</v>
      </c>
      <c r="X754" s="9">
        <v>23.1</v>
      </c>
      <c r="Y754" s="9">
        <v>0</v>
      </c>
      <c r="Z754" s="9">
        <v>14.3</v>
      </c>
      <c r="AA754" s="9">
        <v>0</v>
      </c>
      <c r="AB754" s="9">
        <v>0</v>
      </c>
      <c r="AC754" s="9">
        <v>14</v>
      </c>
      <c r="AD754" s="9">
        <v>0</v>
      </c>
      <c r="AE754" s="9">
        <v>36.300000000000004</v>
      </c>
      <c r="AF754" s="9">
        <v>0</v>
      </c>
      <c r="AG754" s="9">
        <v>37.400000000000006</v>
      </c>
      <c r="AH754" s="9">
        <v>0</v>
      </c>
      <c r="AI754" s="9">
        <v>40</v>
      </c>
      <c r="AK754" s="106"/>
      <c r="AL754" s="61"/>
      <c r="AN754" s="265"/>
      <c r="AO754" s="61"/>
    </row>
    <row r="755" spans="1:41" ht="15.75">
      <c r="A755" s="276" t="s">
        <v>3612</v>
      </c>
      <c r="B755" s="3"/>
      <c r="C755" s="3"/>
      <c r="D755" s="32">
        <f t="shared" si="22"/>
        <v>453.80000000000007</v>
      </c>
      <c r="E755" s="9">
        <v>4.4000000000000004</v>
      </c>
      <c r="F755" s="9">
        <v>1.2</v>
      </c>
      <c r="G755" s="9">
        <v>65.099999999999994</v>
      </c>
      <c r="H755" s="9">
        <v>0</v>
      </c>
      <c r="I755" s="9">
        <v>0</v>
      </c>
      <c r="J755" s="9">
        <v>0</v>
      </c>
      <c r="K755" s="9">
        <v>0</v>
      </c>
      <c r="L755" s="9">
        <v>0</v>
      </c>
      <c r="M755" s="9">
        <v>26.400000000000002</v>
      </c>
      <c r="N755" s="9">
        <v>16.5</v>
      </c>
      <c r="O755" s="9">
        <v>4.1999999999999993</v>
      </c>
      <c r="P755" s="9">
        <v>21</v>
      </c>
      <c r="Q755" s="9">
        <v>10.5</v>
      </c>
      <c r="R755" s="9">
        <v>0</v>
      </c>
      <c r="S755" s="9">
        <v>0</v>
      </c>
      <c r="T755" s="9">
        <v>0</v>
      </c>
      <c r="U755" s="9">
        <v>6.1999999999999993</v>
      </c>
      <c r="V755" s="9">
        <v>54</v>
      </c>
      <c r="W755" s="9">
        <v>47.300000000000004</v>
      </c>
      <c r="X755" s="9">
        <v>57.8</v>
      </c>
      <c r="Y755" s="9">
        <v>0</v>
      </c>
      <c r="Z755" s="9">
        <v>0</v>
      </c>
      <c r="AA755" s="9">
        <v>25.3</v>
      </c>
      <c r="AB755" s="9">
        <v>28.2</v>
      </c>
      <c r="AC755" s="9">
        <v>0</v>
      </c>
      <c r="AD755" s="9">
        <v>0</v>
      </c>
      <c r="AE755" s="9">
        <v>13.200000000000001</v>
      </c>
      <c r="AF755" s="9">
        <v>0</v>
      </c>
      <c r="AG755" s="9">
        <v>26.599999999999998</v>
      </c>
      <c r="AH755" s="9">
        <v>0</v>
      </c>
      <c r="AI755" s="9">
        <v>45.900000000000006</v>
      </c>
      <c r="AK755" s="276"/>
      <c r="AL755" s="61"/>
      <c r="AN755" s="265"/>
      <c r="AO755" s="61"/>
    </row>
    <row r="756" spans="1:41" ht="15.75">
      <c r="A756" s="106" t="s">
        <v>2196</v>
      </c>
      <c r="B756" s="3"/>
      <c r="C756" s="3"/>
      <c r="D756" s="32">
        <f t="shared" si="22"/>
        <v>485.59999999999991</v>
      </c>
      <c r="E756" s="9">
        <v>63.199999999999996</v>
      </c>
      <c r="F756" s="9">
        <v>71.400000000000006</v>
      </c>
      <c r="G756" s="9">
        <v>19.2</v>
      </c>
      <c r="H756" s="9">
        <v>23.400000000000002</v>
      </c>
      <c r="I756" s="9">
        <v>4.5</v>
      </c>
      <c r="J756" s="9">
        <v>0</v>
      </c>
      <c r="K756" s="9">
        <v>0</v>
      </c>
      <c r="L756" s="9">
        <v>0</v>
      </c>
      <c r="M756" s="9">
        <v>25.700000000000003</v>
      </c>
      <c r="N756" s="9">
        <v>0</v>
      </c>
      <c r="O756" s="9">
        <v>31.900000000000002</v>
      </c>
      <c r="P756" s="9">
        <v>0</v>
      </c>
      <c r="Q756" s="9">
        <v>8.4</v>
      </c>
      <c r="R756" s="9">
        <v>0</v>
      </c>
      <c r="S756" s="9">
        <v>0</v>
      </c>
      <c r="T756" s="9">
        <v>0</v>
      </c>
      <c r="U756" s="9">
        <v>14.399999999999999</v>
      </c>
      <c r="V756" s="9">
        <v>0</v>
      </c>
      <c r="W756" s="9">
        <v>4.4000000000000004</v>
      </c>
      <c r="X756" s="9">
        <v>62.4</v>
      </c>
      <c r="Y756" s="9">
        <v>0</v>
      </c>
      <c r="Z756" s="9">
        <v>3.9000000000000004</v>
      </c>
      <c r="AA756" s="9">
        <v>34.5</v>
      </c>
      <c r="AB756" s="9">
        <v>18</v>
      </c>
      <c r="AC756" s="9">
        <v>13.8</v>
      </c>
      <c r="AD756" s="9">
        <v>0</v>
      </c>
      <c r="AE756" s="9">
        <v>22.5</v>
      </c>
      <c r="AF756" s="9">
        <v>0</v>
      </c>
      <c r="AG756" s="9">
        <v>18</v>
      </c>
      <c r="AH756" s="9">
        <v>0</v>
      </c>
      <c r="AI756" s="9">
        <v>46</v>
      </c>
      <c r="AK756" s="106"/>
      <c r="AL756" s="61"/>
      <c r="AN756" s="265"/>
      <c r="AO756" s="61"/>
    </row>
    <row r="757" spans="1:41" ht="15.75">
      <c r="A757" s="276" t="s">
        <v>3613</v>
      </c>
      <c r="B757" s="3"/>
      <c r="C757" s="3"/>
      <c r="D757" s="32">
        <f t="shared" si="22"/>
        <v>453.79999999999995</v>
      </c>
      <c r="E757" s="9">
        <v>32.5</v>
      </c>
      <c r="F757" s="9">
        <v>12.5</v>
      </c>
      <c r="G757" s="9">
        <v>56.7</v>
      </c>
      <c r="H757" s="9">
        <v>2.8</v>
      </c>
      <c r="I757" s="9">
        <v>0</v>
      </c>
      <c r="J757" s="9">
        <v>84.199999999999989</v>
      </c>
      <c r="K757" s="9">
        <v>0</v>
      </c>
      <c r="L757" s="9">
        <v>0</v>
      </c>
      <c r="M757" s="9">
        <v>19.8</v>
      </c>
      <c r="N757" s="9">
        <v>1.5</v>
      </c>
      <c r="O757" s="9">
        <v>35.699999999999996</v>
      </c>
      <c r="P757" s="9">
        <v>0</v>
      </c>
      <c r="Q757" s="9">
        <v>0</v>
      </c>
      <c r="R757" s="9">
        <v>0</v>
      </c>
      <c r="S757" s="9">
        <v>0</v>
      </c>
      <c r="T757" s="9">
        <v>0</v>
      </c>
      <c r="U757" s="9">
        <v>0</v>
      </c>
      <c r="V757" s="9">
        <v>0</v>
      </c>
      <c r="W757" s="9">
        <v>32.4</v>
      </c>
      <c r="X757" s="9">
        <v>43.199999999999996</v>
      </c>
      <c r="Y757" s="9">
        <v>0</v>
      </c>
      <c r="Z757" s="9">
        <v>3.3000000000000003</v>
      </c>
      <c r="AA757" s="9">
        <v>27.599999999999998</v>
      </c>
      <c r="AB757" s="9">
        <v>25.5</v>
      </c>
      <c r="AC757" s="9">
        <v>11</v>
      </c>
      <c r="AD757" s="9">
        <v>0</v>
      </c>
      <c r="AE757" s="9">
        <v>14.399999999999999</v>
      </c>
      <c r="AF757" s="9">
        <v>0</v>
      </c>
      <c r="AG757" s="9">
        <v>14.399999999999999</v>
      </c>
      <c r="AH757" s="9">
        <v>0</v>
      </c>
      <c r="AI757" s="9">
        <v>36.299999999999997</v>
      </c>
      <c r="AK757" s="276"/>
      <c r="AL757" s="61"/>
      <c r="AN757" s="265"/>
      <c r="AO757" s="61"/>
    </row>
    <row r="758" spans="1:41" ht="15.75">
      <c r="A758" s="106" t="s">
        <v>2725</v>
      </c>
      <c r="B758" s="3"/>
      <c r="C758" s="3"/>
      <c r="D758" s="32">
        <f t="shared" si="22"/>
        <v>531.80000000000007</v>
      </c>
      <c r="E758" s="9">
        <v>0</v>
      </c>
      <c r="F758" s="9">
        <v>28.9</v>
      </c>
      <c r="G758" s="9">
        <v>61.399999999999991</v>
      </c>
      <c r="H758" s="9">
        <v>53.7</v>
      </c>
      <c r="I758" s="9">
        <v>3.3000000000000003</v>
      </c>
      <c r="J758" s="9">
        <v>0</v>
      </c>
      <c r="K758" s="9">
        <v>0</v>
      </c>
      <c r="L758" s="9">
        <v>30</v>
      </c>
      <c r="M758" s="9">
        <v>7.2</v>
      </c>
      <c r="N758" s="9">
        <v>19.2</v>
      </c>
      <c r="O758" s="9">
        <v>4.5</v>
      </c>
      <c r="P758" s="9">
        <v>0</v>
      </c>
      <c r="Q758" s="9">
        <v>2.4</v>
      </c>
      <c r="R758" s="9">
        <v>0</v>
      </c>
      <c r="S758" s="9">
        <v>0</v>
      </c>
      <c r="T758" s="9">
        <v>0</v>
      </c>
      <c r="U758" s="9">
        <v>0</v>
      </c>
      <c r="V758" s="9">
        <v>0</v>
      </c>
      <c r="W758" s="9">
        <v>73.400000000000006</v>
      </c>
      <c r="X758" s="9">
        <v>39.6</v>
      </c>
      <c r="Y758" s="9">
        <v>0</v>
      </c>
      <c r="Z758" s="9">
        <v>0</v>
      </c>
      <c r="AA758" s="9">
        <v>40.900000000000006</v>
      </c>
      <c r="AB758" s="9">
        <v>0</v>
      </c>
      <c r="AC758" s="9">
        <v>1.5</v>
      </c>
      <c r="AD758" s="9">
        <v>2.6</v>
      </c>
      <c r="AE758" s="9">
        <v>52.800000000000004</v>
      </c>
      <c r="AF758" s="9">
        <v>4.8</v>
      </c>
      <c r="AG758" s="9">
        <v>36.300000000000004</v>
      </c>
      <c r="AH758" s="9">
        <v>3.5999999999999996</v>
      </c>
      <c r="AI758" s="9">
        <v>65.699999999999989</v>
      </c>
      <c r="AK758" s="106"/>
      <c r="AL758" s="61"/>
      <c r="AN758" s="265"/>
      <c r="AO758" s="61"/>
    </row>
    <row r="759" spans="1:41" ht="15.75">
      <c r="A759" s="106" t="s">
        <v>704</v>
      </c>
      <c r="B759" s="3"/>
      <c r="C759" s="3"/>
      <c r="D759" s="32">
        <f t="shared" si="22"/>
        <v>619.90000000000009</v>
      </c>
      <c r="E759" s="9">
        <v>0</v>
      </c>
      <c r="F759" s="9">
        <v>74</v>
      </c>
      <c r="G759" s="9">
        <v>57.8</v>
      </c>
      <c r="H759" s="9">
        <v>24.599999999999998</v>
      </c>
      <c r="I759" s="9">
        <v>0</v>
      </c>
      <c r="J759" s="9">
        <v>0</v>
      </c>
      <c r="K759" s="9">
        <v>0</v>
      </c>
      <c r="L759" s="9">
        <v>0</v>
      </c>
      <c r="M759" s="9">
        <v>64.5</v>
      </c>
      <c r="N759" s="9">
        <v>11</v>
      </c>
      <c r="O759" s="9">
        <v>24.200000000000003</v>
      </c>
      <c r="P759" s="9">
        <v>22.8</v>
      </c>
      <c r="Q759" s="9">
        <v>0</v>
      </c>
      <c r="R759" s="9">
        <v>0</v>
      </c>
      <c r="S759" s="9">
        <v>0</v>
      </c>
      <c r="T759" s="9">
        <v>0</v>
      </c>
      <c r="U759" s="9">
        <v>3.9000000000000004</v>
      </c>
      <c r="V759" s="9">
        <v>0</v>
      </c>
      <c r="W759" s="9">
        <v>63.5</v>
      </c>
      <c r="X759" s="9">
        <v>74.8</v>
      </c>
      <c r="Y759" s="9">
        <v>0</v>
      </c>
      <c r="Z759" s="9">
        <v>0</v>
      </c>
      <c r="AA759" s="9">
        <v>34.5</v>
      </c>
      <c r="AB759" s="9">
        <v>23.799999999999997</v>
      </c>
      <c r="AC759" s="9">
        <v>0</v>
      </c>
      <c r="AD759" s="9">
        <v>0</v>
      </c>
      <c r="AE759" s="9">
        <v>75.8</v>
      </c>
      <c r="AF759" s="9">
        <v>0</v>
      </c>
      <c r="AG759" s="9">
        <v>48</v>
      </c>
      <c r="AH759" s="9">
        <v>0</v>
      </c>
      <c r="AI759" s="9">
        <v>16.7</v>
      </c>
      <c r="AK759" s="106"/>
      <c r="AL759" s="61"/>
      <c r="AN759" s="265"/>
      <c r="AO759" s="61"/>
    </row>
    <row r="760" spans="1:41" ht="15.75">
      <c r="A760" s="106" t="s">
        <v>2724</v>
      </c>
      <c r="B760" s="3"/>
      <c r="C760" s="3"/>
      <c r="D760" s="32">
        <f t="shared" si="22"/>
        <v>260.39999999999998</v>
      </c>
      <c r="E760" s="9">
        <v>7.1</v>
      </c>
      <c r="F760" s="9">
        <v>0</v>
      </c>
      <c r="G760" s="9">
        <v>34.799999999999997</v>
      </c>
      <c r="H760" s="9">
        <v>27.5</v>
      </c>
      <c r="I760" s="9">
        <v>5.6</v>
      </c>
      <c r="J760" s="9">
        <v>2.6</v>
      </c>
      <c r="K760" s="9">
        <v>0</v>
      </c>
      <c r="L760" s="9">
        <v>0</v>
      </c>
      <c r="M760" s="9">
        <v>64</v>
      </c>
      <c r="N760" s="9">
        <v>7.5</v>
      </c>
      <c r="O760" s="9">
        <v>7.7000000000000011</v>
      </c>
      <c r="P760" s="9">
        <v>0</v>
      </c>
      <c r="Q760" s="9">
        <v>14.3</v>
      </c>
      <c r="R760" s="9">
        <v>0</v>
      </c>
      <c r="S760" s="9">
        <v>0</v>
      </c>
      <c r="T760" s="9">
        <v>0</v>
      </c>
      <c r="U760" s="9">
        <v>0</v>
      </c>
      <c r="V760" s="9">
        <v>0</v>
      </c>
      <c r="W760" s="9">
        <v>0</v>
      </c>
      <c r="X760" s="9">
        <v>3.5999999999999996</v>
      </c>
      <c r="Y760" s="9">
        <v>15.600000000000001</v>
      </c>
      <c r="Z760" s="9">
        <v>4.5</v>
      </c>
      <c r="AA760" s="9">
        <v>0</v>
      </c>
      <c r="AB760" s="9">
        <v>18.700000000000003</v>
      </c>
      <c r="AC760" s="9">
        <v>0</v>
      </c>
      <c r="AD760" s="9">
        <v>0</v>
      </c>
      <c r="AE760" s="9">
        <v>18.2</v>
      </c>
      <c r="AF760" s="9">
        <v>0</v>
      </c>
      <c r="AG760" s="9">
        <v>10.5</v>
      </c>
      <c r="AH760" s="9">
        <v>0</v>
      </c>
      <c r="AI760" s="9">
        <v>18.2</v>
      </c>
      <c r="AK760" s="106"/>
      <c r="AL760" s="61"/>
      <c r="AN760" s="265"/>
      <c r="AO760" s="61"/>
    </row>
    <row r="761" spans="1:41" ht="15.75">
      <c r="A761" s="277" t="s">
        <v>2318</v>
      </c>
      <c r="B761" s="3"/>
      <c r="C761" s="3"/>
      <c r="D761" s="32">
        <f t="shared" si="22"/>
        <v>578.19999999999993</v>
      </c>
      <c r="E761" s="9">
        <v>18.2</v>
      </c>
      <c r="F761" s="9">
        <v>16.799999999999997</v>
      </c>
      <c r="G761" s="9">
        <v>0</v>
      </c>
      <c r="H761" s="9">
        <v>51.7</v>
      </c>
      <c r="I761" s="9">
        <v>3.5999999999999996</v>
      </c>
      <c r="J761" s="9">
        <v>37.199999999999996</v>
      </c>
      <c r="K761" s="9">
        <v>0</v>
      </c>
      <c r="L761" s="9">
        <v>0</v>
      </c>
      <c r="M761" s="9">
        <v>12</v>
      </c>
      <c r="N761" s="9">
        <v>0</v>
      </c>
      <c r="O761" s="9">
        <v>27</v>
      </c>
      <c r="P761" s="9">
        <v>0</v>
      </c>
      <c r="Q761" s="9">
        <v>0</v>
      </c>
      <c r="R761" s="9">
        <v>0</v>
      </c>
      <c r="S761" s="9">
        <v>0</v>
      </c>
      <c r="T761" s="9">
        <v>0</v>
      </c>
      <c r="U761" s="9">
        <v>0</v>
      </c>
      <c r="V761" s="9">
        <v>0</v>
      </c>
      <c r="W761" s="9">
        <v>67.199999999999989</v>
      </c>
      <c r="X761" s="9">
        <v>50.4</v>
      </c>
      <c r="Y761" s="9">
        <v>0</v>
      </c>
      <c r="Z761" s="9">
        <v>0</v>
      </c>
      <c r="AA761" s="9">
        <v>74.199999999999989</v>
      </c>
      <c r="AB761" s="9">
        <v>35.200000000000003</v>
      </c>
      <c r="AC761" s="9">
        <v>0</v>
      </c>
      <c r="AD761" s="9">
        <v>0</v>
      </c>
      <c r="AE761" s="9">
        <v>84.8</v>
      </c>
      <c r="AF761" s="9">
        <v>0</v>
      </c>
      <c r="AG761" s="9">
        <v>54.599999999999994</v>
      </c>
      <c r="AH761" s="9">
        <v>0</v>
      </c>
      <c r="AI761" s="9">
        <v>45.300000000000004</v>
      </c>
      <c r="AK761" s="277"/>
      <c r="AL761" s="61"/>
      <c r="AN761" s="265"/>
      <c r="AO761" s="61"/>
    </row>
    <row r="762" spans="1:41" ht="15.75">
      <c r="A762" s="106" t="s">
        <v>3614</v>
      </c>
      <c r="B762" s="3"/>
      <c r="C762" s="3"/>
      <c r="D762" s="32">
        <f t="shared" si="22"/>
        <v>403.00000000000006</v>
      </c>
      <c r="E762" s="9">
        <v>73.099999999999994</v>
      </c>
      <c r="F762" s="9">
        <v>48.9</v>
      </c>
      <c r="G762" s="9">
        <v>0</v>
      </c>
      <c r="H762" s="9">
        <v>19.8</v>
      </c>
      <c r="I762" s="9">
        <v>0</v>
      </c>
      <c r="J762" s="9">
        <v>5.2</v>
      </c>
      <c r="K762" s="9">
        <v>0</v>
      </c>
      <c r="L762" s="9">
        <v>0</v>
      </c>
      <c r="M762" s="9">
        <v>91.1</v>
      </c>
      <c r="N762" s="9">
        <v>0</v>
      </c>
      <c r="O762" s="9">
        <v>24.200000000000003</v>
      </c>
      <c r="P762" s="9">
        <v>28.4</v>
      </c>
      <c r="Q762" s="9">
        <v>9.7999999999999989</v>
      </c>
      <c r="R762" s="9">
        <v>0</v>
      </c>
      <c r="S762" s="9">
        <v>0</v>
      </c>
      <c r="T762" s="9">
        <v>0</v>
      </c>
      <c r="U762" s="9">
        <v>0</v>
      </c>
      <c r="V762" s="9">
        <v>0</v>
      </c>
      <c r="W762" s="9">
        <v>0</v>
      </c>
      <c r="X762" s="9">
        <v>15.6</v>
      </c>
      <c r="Y762" s="9">
        <v>0</v>
      </c>
      <c r="Z762" s="9">
        <v>0</v>
      </c>
      <c r="AA762" s="9">
        <v>15.600000000000001</v>
      </c>
      <c r="AB762" s="9">
        <v>18.700000000000003</v>
      </c>
      <c r="AC762" s="9">
        <v>0</v>
      </c>
      <c r="AD762" s="9">
        <v>0</v>
      </c>
      <c r="AE762" s="9">
        <v>0</v>
      </c>
      <c r="AF762" s="9">
        <v>0</v>
      </c>
      <c r="AG762" s="9">
        <v>17.5</v>
      </c>
      <c r="AH762" s="9">
        <v>0</v>
      </c>
      <c r="AI762" s="9">
        <v>35.1</v>
      </c>
      <c r="AK762" s="106"/>
      <c r="AL762" s="61"/>
      <c r="AN762" s="265"/>
      <c r="AO762" s="61"/>
    </row>
    <row r="763" spans="1:41" ht="15.75">
      <c r="A763" s="106" t="s">
        <v>2707</v>
      </c>
      <c r="B763" s="3"/>
      <c r="C763" s="3"/>
      <c r="D763" s="32">
        <f t="shared" si="22"/>
        <v>508.20000000000005</v>
      </c>
      <c r="E763" s="9">
        <v>7.8000000000000007</v>
      </c>
      <c r="F763" s="9">
        <v>0</v>
      </c>
      <c r="G763" s="9">
        <v>34.799999999999997</v>
      </c>
      <c r="H763" s="9">
        <v>77.900000000000006</v>
      </c>
      <c r="I763" s="9">
        <v>18.700000000000003</v>
      </c>
      <c r="J763" s="9">
        <v>22</v>
      </c>
      <c r="K763" s="9">
        <v>0</v>
      </c>
      <c r="L763" s="9">
        <v>0</v>
      </c>
      <c r="M763" s="9">
        <v>21.5</v>
      </c>
      <c r="N763" s="9">
        <v>0</v>
      </c>
      <c r="O763" s="9">
        <v>0</v>
      </c>
      <c r="P763" s="9">
        <v>20.399999999999999</v>
      </c>
      <c r="Q763" s="9">
        <v>0</v>
      </c>
      <c r="R763" s="9">
        <v>0</v>
      </c>
      <c r="S763" s="9">
        <v>0</v>
      </c>
      <c r="T763" s="9">
        <v>0</v>
      </c>
      <c r="U763" s="9">
        <v>28.6</v>
      </c>
      <c r="V763" s="9">
        <v>0</v>
      </c>
      <c r="W763" s="9">
        <v>73.400000000000006</v>
      </c>
      <c r="X763" s="9">
        <v>51.300000000000004</v>
      </c>
      <c r="Y763" s="9">
        <v>0</v>
      </c>
      <c r="Z763" s="9">
        <v>0</v>
      </c>
      <c r="AA763" s="9">
        <v>29.900000000000002</v>
      </c>
      <c r="AB763" s="9">
        <v>0</v>
      </c>
      <c r="AC763" s="9">
        <v>0</v>
      </c>
      <c r="AD763" s="9">
        <v>0</v>
      </c>
      <c r="AE763" s="9">
        <v>35.1</v>
      </c>
      <c r="AF763" s="9">
        <v>0</v>
      </c>
      <c r="AG763" s="9">
        <v>44.8</v>
      </c>
      <c r="AH763" s="9">
        <v>0</v>
      </c>
      <c r="AI763" s="9">
        <v>42</v>
      </c>
      <c r="AK763" s="106"/>
      <c r="AL763" s="61"/>
      <c r="AN763" s="265"/>
      <c r="AO763" s="61"/>
    </row>
    <row r="764" spans="1:41" ht="15.75">
      <c r="A764" s="106" t="s">
        <v>700</v>
      </c>
      <c r="B764" s="3"/>
      <c r="C764" s="3"/>
      <c r="D764" s="32">
        <f t="shared" si="22"/>
        <v>411.90000000000009</v>
      </c>
      <c r="E764" s="9">
        <v>4.4000000000000004</v>
      </c>
      <c r="F764" s="9">
        <v>57.800000000000004</v>
      </c>
      <c r="G764" s="9">
        <v>36.6</v>
      </c>
      <c r="H764" s="9">
        <v>0</v>
      </c>
      <c r="I764" s="9">
        <v>0</v>
      </c>
      <c r="J764" s="9">
        <v>51</v>
      </c>
      <c r="K764" s="9">
        <v>0</v>
      </c>
      <c r="L764" s="9">
        <v>0</v>
      </c>
      <c r="M764" s="9">
        <v>15</v>
      </c>
      <c r="N764" s="9">
        <v>5.5</v>
      </c>
      <c r="O764" s="9">
        <v>60.400000000000006</v>
      </c>
      <c r="P764" s="9">
        <v>8.4</v>
      </c>
      <c r="Q764" s="9">
        <v>0</v>
      </c>
      <c r="R764" s="9">
        <v>0</v>
      </c>
      <c r="S764" s="9">
        <v>0</v>
      </c>
      <c r="T764" s="9">
        <v>12.100000000000001</v>
      </c>
      <c r="U764" s="9">
        <v>4.5</v>
      </c>
      <c r="V764" s="9">
        <v>0</v>
      </c>
      <c r="W764" s="9">
        <v>64.5</v>
      </c>
      <c r="X764" s="9">
        <v>3.5999999999999996</v>
      </c>
      <c r="Y764" s="9">
        <v>0</v>
      </c>
      <c r="Z764" s="9">
        <v>0</v>
      </c>
      <c r="AA764" s="9">
        <v>0</v>
      </c>
      <c r="AB764" s="9">
        <v>0</v>
      </c>
      <c r="AC764" s="9">
        <v>12</v>
      </c>
      <c r="AD764" s="9">
        <v>30.799999999999997</v>
      </c>
      <c r="AE764" s="9">
        <v>0</v>
      </c>
      <c r="AF764" s="9">
        <v>0</v>
      </c>
      <c r="AG764" s="9">
        <v>5</v>
      </c>
      <c r="AH764" s="9">
        <v>0</v>
      </c>
      <c r="AI764" s="9">
        <v>40.299999999999997</v>
      </c>
      <c r="AK764" s="106"/>
      <c r="AL764" s="61"/>
      <c r="AN764" s="265"/>
      <c r="AO764" s="61"/>
    </row>
    <row r="765" spans="1:41" ht="15.75">
      <c r="A765" s="276" t="s">
        <v>21</v>
      </c>
      <c r="B765" s="3"/>
      <c r="C765" s="3"/>
      <c r="D765" s="32">
        <f t="shared" si="22"/>
        <v>448.80000000000007</v>
      </c>
      <c r="E765" s="9">
        <v>56.4</v>
      </c>
      <c r="F765" s="9">
        <v>0</v>
      </c>
      <c r="G765" s="9">
        <v>61.7</v>
      </c>
      <c r="H765" s="9">
        <v>32.5</v>
      </c>
      <c r="I765" s="9">
        <v>0</v>
      </c>
      <c r="J765" s="9">
        <v>0</v>
      </c>
      <c r="K765" s="9">
        <v>0</v>
      </c>
      <c r="L765" s="9">
        <v>0</v>
      </c>
      <c r="M765" s="9">
        <v>4.4000000000000004</v>
      </c>
      <c r="N765" s="9">
        <v>17.399999999999999</v>
      </c>
      <c r="O765" s="9">
        <v>0</v>
      </c>
      <c r="P765" s="9">
        <v>26.199999999999996</v>
      </c>
      <c r="Q765" s="9">
        <v>0</v>
      </c>
      <c r="R765" s="9">
        <v>0</v>
      </c>
      <c r="S765" s="9">
        <v>0</v>
      </c>
      <c r="T765" s="9">
        <v>0</v>
      </c>
      <c r="U765" s="9">
        <v>0</v>
      </c>
      <c r="V765" s="9">
        <v>0</v>
      </c>
      <c r="W765" s="9">
        <v>68.599999999999994</v>
      </c>
      <c r="X765" s="9">
        <v>62.1</v>
      </c>
      <c r="Y765" s="9">
        <v>0</v>
      </c>
      <c r="Z765" s="9">
        <v>0</v>
      </c>
      <c r="AA765" s="9">
        <v>34.5</v>
      </c>
      <c r="AB765" s="9">
        <v>0</v>
      </c>
      <c r="AC765" s="9">
        <v>0</v>
      </c>
      <c r="AD765" s="9">
        <v>9.6</v>
      </c>
      <c r="AE765" s="9">
        <v>60.900000000000006</v>
      </c>
      <c r="AF765" s="9">
        <v>0</v>
      </c>
      <c r="AG765" s="9">
        <v>0</v>
      </c>
      <c r="AH765" s="9">
        <v>0</v>
      </c>
      <c r="AI765" s="9">
        <v>14.499999999999998</v>
      </c>
      <c r="AK765" s="276"/>
      <c r="AL765" s="61"/>
      <c r="AN765" s="265"/>
      <c r="AO765" s="61"/>
    </row>
    <row r="766" spans="1:41" ht="15.75">
      <c r="A766" s="106" t="s">
        <v>141</v>
      </c>
      <c r="B766" s="3"/>
      <c r="C766" s="3"/>
      <c r="D766" s="32">
        <f t="shared" si="22"/>
        <v>511.85</v>
      </c>
      <c r="E766" s="9">
        <v>0</v>
      </c>
      <c r="F766" s="9">
        <v>9.9</v>
      </c>
      <c r="G766" s="9">
        <v>12</v>
      </c>
      <c r="H766" s="9">
        <v>60.9</v>
      </c>
      <c r="I766" s="9">
        <v>0</v>
      </c>
      <c r="J766" s="9">
        <v>40.300000000000004</v>
      </c>
      <c r="K766" s="9">
        <v>0</v>
      </c>
      <c r="L766" s="9">
        <v>0</v>
      </c>
      <c r="M766" s="9">
        <v>46.399999999999991</v>
      </c>
      <c r="N766" s="9">
        <v>0</v>
      </c>
      <c r="O766" s="9">
        <v>3.9000000000000004</v>
      </c>
      <c r="P766" s="9">
        <v>23.799999999999997</v>
      </c>
      <c r="Q766" s="9">
        <v>0</v>
      </c>
      <c r="R766" s="9">
        <v>0</v>
      </c>
      <c r="S766" s="9">
        <v>0</v>
      </c>
      <c r="T766" s="9">
        <v>0</v>
      </c>
      <c r="U766" s="9">
        <v>0</v>
      </c>
      <c r="V766" s="9">
        <v>0</v>
      </c>
      <c r="W766" s="9">
        <v>60.6</v>
      </c>
      <c r="X766" s="9">
        <v>114.2</v>
      </c>
      <c r="Y766" s="9">
        <v>0</v>
      </c>
      <c r="Z766" s="9">
        <v>0</v>
      </c>
      <c r="AA766" s="9">
        <v>61.05</v>
      </c>
      <c r="AB766" s="9">
        <v>0</v>
      </c>
      <c r="AC766" s="9">
        <v>11</v>
      </c>
      <c r="AD766" s="9">
        <v>0</v>
      </c>
      <c r="AE766" s="9">
        <v>48.5</v>
      </c>
      <c r="AF766" s="9">
        <v>0</v>
      </c>
      <c r="AG766" s="9">
        <v>0</v>
      </c>
      <c r="AH766" s="9">
        <v>0</v>
      </c>
      <c r="AI766" s="9">
        <v>19.3</v>
      </c>
      <c r="AK766" s="106"/>
      <c r="AL766" s="61"/>
      <c r="AN766" s="265"/>
      <c r="AO766" s="61"/>
    </row>
    <row r="767" spans="1:41" ht="15.75">
      <c r="A767" s="106" t="s">
        <v>2189</v>
      </c>
      <c r="B767" s="3"/>
      <c r="C767" s="3"/>
      <c r="D767" s="32">
        <f t="shared" si="22"/>
        <v>455</v>
      </c>
      <c r="E767" s="9">
        <v>6</v>
      </c>
      <c r="F767" s="9">
        <v>37.4</v>
      </c>
      <c r="G767" s="9">
        <v>32</v>
      </c>
      <c r="H767" s="9">
        <v>22.4</v>
      </c>
      <c r="I767" s="9">
        <v>0</v>
      </c>
      <c r="J767" s="9">
        <v>8</v>
      </c>
      <c r="K767" s="9">
        <v>7.1999999999999993</v>
      </c>
      <c r="L767" s="9">
        <v>0</v>
      </c>
      <c r="M767" s="9">
        <v>58.2</v>
      </c>
      <c r="N767" s="9">
        <v>26.7</v>
      </c>
      <c r="O767" s="9">
        <v>68</v>
      </c>
      <c r="P767" s="9">
        <v>0</v>
      </c>
      <c r="Q767" s="9">
        <v>0</v>
      </c>
      <c r="R767" s="9">
        <v>0</v>
      </c>
      <c r="S767" s="9">
        <v>0</v>
      </c>
      <c r="T767" s="9">
        <v>14.3</v>
      </c>
      <c r="U767" s="9">
        <v>4.8</v>
      </c>
      <c r="V767" s="9">
        <v>5.6</v>
      </c>
      <c r="W767" s="9">
        <v>0</v>
      </c>
      <c r="X767" s="9">
        <v>0</v>
      </c>
      <c r="Y767" s="9">
        <v>0</v>
      </c>
      <c r="Z767" s="9">
        <v>0</v>
      </c>
      <c r="AA767" s="9">
        <v>4.8</v>
      </c>
      <c r="AB767" s="9">
        <v>0</v>
      </c>
      <c r="AC767" s="9">
        <v>0</v>
      </c>
      <c r="AD767" s="9">
        <v>11.2</v>
      </c>
      <c r="AE767" s="9">
        <v>28</v>
      </c>
      <c r="AF767" s="9">
        <v>0</v>
      </c>
      <c r="AG767" s="9">
        <v>33.800000000000004</v>
      </c>
      <c r="AH767" s="9">
        <v>0</v>
      </c>
      <c r="AI767" s="9">
        <v>86.6</v>
      </c>
      <c r="AK767" s="106"/>
      <c r="AL767" s="61"/>
      <c r="AN767" s="265"/>
      <c r="AO767" s="61"/>
    </row>
    <row r="768" spans="1:41" ht="15.75">
      <c r="A768" s="277" t="s">
        <v>1667</v>
      </c>
      <c r="B768" s="3"/>
      <c r="C768" s="3"/>
      <c r="D768" s="32">
        <f t="shared" si="22"/>
        <v>199.9</v>
      </c>
      <c r="E768" s="9">
        <v>12.200000000000001</v>
      </c>
      <c r="F768" s="9">
        <v>0</v>
      </c>
      <c r="G768" s="9">
        <v>0</v>
      </c>
      <c r="H768" s="9">
        <v>5.5</v>
      </c>
      <c r="I768" s="9">
        <v>0</v>
      </c>
      <c r="J768" s="9">
        <v>44.2</v>
      </c>
      <c r="K768" s="9">
        <v>0</v>
      </c>
      <c r="L768" s="9">
        <v>0</v>
      </c>
      <c r="M768" s="9">
        <v>27.200000000000003</v>
      </c>
      <c r="N768" s="9">
        <v>9.4</v>
      </c>
      <c r="O768" s="9">
        <v>42</v>
      </c>
      <c r="P768" s="9">
        <v>22.8</v>
      </c>
      <c r="Q768" s="9">
        <v>0</v>
      </c>
      <c r="R768" s="9">
        <v>2.6</v>
      </c>
      <c r="S768" s="9">
        <v>0</v>
      </c>
      <c r="T768" s="9">
        <v>0</v>
      </c>
      <c r="U768" s="9">
        <v>8.6999999999999993</v>
      </c>
      <c r="V768" s="9">
        <v>0</v>
      </c>
      <c r="W768" s="9">
        <v>0</v>
      </c>
      <c r="X768" s="9">
        <v>3.3000000000000003</v>
      </c>
      <c r="Y768" s="9">
        <v>0</v>
      </c>
      <c r="Z768" s="9">
        <v>0</v>
      </c>
      <c r="AA768" s="9">
        <v>0</v>
      </c>
      <c r="AB768" s="9">
        <v>6.6000000000000005</v>
      </c>
      <c r="AC768" s="9">
        <v>13</v>
      </c>
      <c r="AD768" s="9">
        <v>0</v>
      </c>
      <c r="AE768" s="9">
        <v>0</v>
      </c>
      <c r="AF768" s="9">
        <v>0</v>
      </c>
      <c r="AG768" s="9">
        <v>2.4</v>
      </c>
      <c r="AH768" s="9">
        <v>0</v>
      </c>
      <c r="AI768" s="9">
        <v>0</v>
      </c>
      <c r="AK768" s="277"/>
      <c r="AL768" s="61"/>
      <c r="AN768" s="265"/>
      <c r="AO768" s="61"/>
    </row>
    <row r="769" spans="1:41" ht="15.75">
      <c r="A769" s="276" t="s">
        <v>3615</v>
      </c>
      <c r="B769" s="3"/>
      <c r="C769" s="3"/>
      <c r="D769" s="32">
        <f t="shared" ref="D769:D800" si="23">SUM(E769:DZ769)</f>
        <v>489.90000000000003</v>
      </c>
      <c r="E769" s="9">
        <v>53.000000000000007</v>
      </c>
      <c r="F769" s="9">
        <v>26.8</v>
      </c>
      <c r="G769" s="9">
        <v>22.4</v>
      </c>
      <c r="H769" s="9">
        <v>19.8</v>
      </c>
      <c r="I769" s="9">
        <v>0</v>
      </c>
      <c r="J769" s="9">
        <v>3.3000000000000003</v>
      </c>
      <c r="K769" s="9">
        <v>0</v>
      </c>
      <c r="L769" s="9">
        <v>0</v>
      </c>
      <c r="M769" s="9">
        <v>0</v>
      </c>
      <c r="N769" s="9">
        <v>0</v>
      </c>
      <c r="O769" s="9">
        <v>0</v>
      </c>
      <c r="P769" s="9">
        <v>0</v>
      </c>
      <c r="Q769" s="9">
        <v>0</v>
      </c>
      <c r="R769" s="9">
        <v>0</v>
      </c>
      <c r="S769" s="9">
        <v>0</v>
      </c>
      <c r="T769" s="9">
        <v>0</v>
      </c>
      <c r="U769" s="9">
        <v>0</v>
      </c>
      <c r="V769" s="9">
        <v>0</v>
      </c>
      <c r="W769" s="9">
        <v>61.4</v>
      </c>
      <c r="X769" s="9">
        <v>57.6</v>
      </c>
      <c r="Y769" s="9">
        <v>0</v>
      </c>
      <c r="Z769" s="9">
        <v>0</v>
      </c>
      <c r="AA769" s="9">
        <v>34.5</v>
      </c>
      <c r="AB769" s="9">
        <v>0</v>
      </c>
      <c r="AC769" s="9">
        <v>0</v>
      </c>
      <c r="AD769" s="9">
        <v>0</v>
      </c>
      <c r="AE769" s="9">
        <v>67.5</v>
      </c>
      <c r="AF769" s="9">
        <v>0</v>
      </c>
      <c r="AG769" s="9">
        <v>66.3</v>
      </c>
      <c r="AH769" s="9">
        <v>0</v>
      </c>
      <c r="AI769" s="9">
        <v>77.300000000000011</v>
      </c>
      <c r="AK769" s="276"/>
      <c r="AL769" s="61"/>
      <c r="AN769" s="265"/>
      <c r="AO769" s="61"/>
    </row>
    <row r="770" spans="1:41" ht="15.75">
      <c r="A770" s="106" t="s">
        <v>2718</v>
      </c>
      <c r="B770" s="3"/>
      <c r="C770" s="3"/>
      <c r="D770" s="32">
        <f t="shared" si="23"/>
        <v>373.70000000000005</v>
      </c>
      <c r="E770" s="9">
        <v>0</v>
      </c>
      <c r="F770" s="9">
        <v>11.8</v>
      </c>
      <c r="G770" s="9">
        <v>65.300000000000011</v>
      </c>
      <c r="H770" s="9">
        <v>28.5</v>
      </c>
      <c r="I770" s="9">
        <v>0</v>
      </c>
      <c r="J770" s="9">
        <v>43.4</v>
      </c>
      <c r="K770" s="9">
        <v>0</v>
      </c>
      <c r="L770" s="9">
        <v>0</v>
      </c>
      <c r="M770" s="9">
        <v>40</v>
      </c>
      <c r="N770" s="9">
        <v>2.4</v>
      </c>
      <c r="O770" s="9">
        <v>44.2</v>
      </c>
      <c r="P770" s="9">
        <v>26.199999999999996</v>
      </c>
      <c r="Q770" s="9">
        <v>0</v>
      </c>
      <c r="R770" s="9">
        <v>0</v>
      </c>
      <c r="S770" s="9">
        <v>0</v>
      </c>
      <c r="T770" s="9">
        <v>0</v>
      </c>
      <c r="U770" s="9">
        <v>0</v>
      </c>
      <c r="V770" s="9">
        <v>0</v>
      </c>
      <c r="W770" s="9">
        <v>70</v>
      </c>
      <c r="X770" s="9">
        <v>4.5</v>
      </c>
      <c r="Y770" s="9">
        <v>0</v>
      </c>
      <c r="Z770" s="9">
        <v>0</v>
      </c>
      <c r="AA770" s="9">
        <v>0</v>
      </c>
      <c r="AB770" s="9">
        <v>5.5</v>
      </c>
      <c r="AC770" s="9">
        <v>0</v>
      </c>
      <c r="AD770" s="9">
        <v>0</v>
      </c>
      <c r="AE770" s="9">
        <v>0</v>
      </c>
      <c r="AF770" s="9">
        <v>0</v>
      </c>
      <c r="AG770" s="9">
        <v>9.7999999999999989</v>
      </c>
      <c r="AH770" s="9">
        <v>0</v>
      </c>
      <c r="AI770" s="9">
        <v>22.1</v>
      </c>
      <c r="AK770" s="106"/>
      <c r="AL770" s="61"/>
      <c r="AN770" s="265"/>
      <c r="AO770" s="61"/>
    </row>
    <row r="771" spans="1:41" ht="15.75">
      <c r="A771" s="106" t="s">
        <v>2199</v>
      </c>
      <c r="B771" s="3"/>
      <c r="C771" s="3"/>
      <c r="D771" s="32">
        <f t="shared" si="23"/>
        <v>164.59999999999997</v>
      </c>
      <c r="E771" s="9">
        <v>0</v>
      </c>
      <c r="F771" s="9">
        <v>0</v>
      </c>
      <c r="G771" s="9">
        <v>0</v>
      </c>
      <c r="H771" s="9">
        <v>46.7</v>
      </c>
      <c r="I771" s="9">
        <v>0</v>
      </c>
      <c r="J771" s="9">
        <v>24</v>
      </c>
      <c r="K771" s="9">
        <v>0</v>
      </c>
      <c r="L771" s="9">
        <v>0</v>
      </c>
      <c r="M771" s="9">
        <v>0</v>
      </c>
      <c r="N771" s="9">
        <v>14</v>
      </c>
      <c r="O771" s="9">
        <v>0</v>
      </c>
      <c r="P771" s="9">
        <v>23.799999999999997</v>
      </c>
      <c r="Q771" s="9">
        <v>0</v>
      </c>
      <c r="R771" s="9">
        <v>0</v>
      </c>
      <c r="S771" s="9">
        <v>0</v>
      </c>
      <c r="T771" s="9">
        <v>0</v>
      </c>
      <c r="U771" s="9">
        <v>31.2</v>
      </c>
      <c r="V771" s="9">
        <v>0</v>
      </c>
      <c r="W771" s="9">
        <v>7</v>
      </c>
      <c r="X771" s="9">
        <v>4.1999999999999993</v>
      </c>
      <c r="Y771" s="9">
        <v>0</v>
      </c>
      <c r="Z771" s="9">
        <v>0</v>
      </c>
      <c r="AA771" s="9">
        <v>2.6</v>
      </c>
      <c r="AB771" s="9">
        <v>0</v>
      </c>
      <c r="AC771" s="9">
        <v>0</v>
      </c>
      <c r="AD771" s="9">
        <v>0</v>
      </c>
      <c r="AE771" s="9">
        <v>3.9000000000000004</v>
      </c>
      <c r="AF771" s="9">
        <v>0</v>
      </c>
      <c r="AG771" s="9">
        <v>0</v>
      </c>
      <c r="AH771" s="9">
        <v>0</v>
      </c>
      <c r="AI771" s="9">
        <v>7.2</v>
      </c>
      <c r="AK771" s="106"/>
      <c r="AL771" s="61"/>
      <c r="AN771" s="265"/>
      <c r="AO771" s="61"/>
    </row>
    <row r="772" spans="1:41" ht="15.75">
      <c r="A772" s="277" t="s">
        <v>1668</v>
      </c>
      <c r="B772" s="3"/>
      <c r="C772" s="3"/>
      <c r="D772" s="32">
        <f t="shared" si="23"/>
        <v>470.29999999999995</v>
      </c>
      <c r="E772" s="9">
        <v>64.5</v>
      </c>
      <c r="F772" s="9">
        <v>0</v>
      </c>
      <c r="G772" s="9">
        <v>18.2</v>
      </c>
      <c r="H772" s="9">
        <v>28.5</v>
      </c>
      <c r="I772" s="9">
        <v>0</v>
      </c>
      <c r="J772" s="9">
        <v>0</v>
      </c>
      <c r="K772" s="9">
        <v>0</v>
      </c>
      <c r="L772" s="9">
        <v>0</v>
      </c>
      <c r="M772" s="9">
        <v>92.9</v>
      </c>
      <c r="N772" s="9">
        <v>13</v>
      </c>
      <c r="O772" s="9">
        <v>0</v>
      </c>
      <c r="P772" s="9">
        <v>1.1000000000000001</v>
      </c>
      <c r="Q772" s="9">
        <v>0</v>
      </c>
      <c r="R772" s="9">
        <v>0</v>
      </c>
      <c r="S772" s="9">
        <v>0</v>
      </c>
      <c r="T772" s="9">
        <v>0</v>
      </c>
      <c r="U772" s="9">
        <v>0</v>
      </c>
      <c r="V772" s="9">
        <v>60.3</v>
      </c>
      <c r="W772" s="9">
        <v>38.4</v>
      </c>
      <c r="X772" s="9">
        <v>18.2</v>
      </c>
      <c r="Y772" s="9">
        <v>0</v>
      </c>
      <c r="Z772" s="9">
        <v>0</v>
      </c>
      <c r="AA772" s="9">
        <v>13.200000000000001</v>
      </c>
      <c r="AB772" s="9">
        <v>0</v>
      </c>
      <c r="AC772" s="9">
        <v>0</v>
      </c>
      <c r="AD772" s="9">
        <v>0</v>
      </c>
      <c r="AE772" s="9">
        <v>44.7</v>
      </c>
      <c r="AF772" s="9">
        <v>0</v>
      </c>
      <c r="AG772" s="9">
        <v>46.1</v>
      </c>
      <c r="AH772" s="9">
        <v>0</v>
      </c>
      <c r="AI772" s="9">
        <v>31.200000000000003</v>
      </c>
      <c r="AK772" s="277"/>
      <c r="AL772" s="61"/>
      <c r="AN772" s="265"/>
      <c r="AO772" s="61"/>
    </row>
    <row r="773" spans="1:41" ht="15.75">
      <c r="A773" s="276" t="s">
        <v>3616</v>
      </c>
      <c r="B773" s="3"/>
      <c r="C773" s="3"/>
      <c r="D773" s="32">
        <f t="shared" si="23"/>
        <v>393.7</v>
      </c>
      <c r="E773" s="9">
        <v>51</v>
      </c>
      <c r="F773" s="9">
        <v>54.6</v>
      </c>
      <c r="G773" s="9">
        <v>34.799999999999997</v>
      </c>
      <c r="H773" s="9">
        <v>9.1</v>
      </c>
      <c r="I773" s="9">
        <v>0</v>
      </c>
      <c r="J773" s="9">
        <v>2.2000000000000002</v>
      </c>
      <c r="K773" s="9">
        <v>0</v>
      </c>
      <c r="L773" s="9">
        <v>0</v>
      </c>
      <c r="M773" s="9">
        <v>17.5</v>
      </c>
      <c r="N773" s="9">
        <v>0</v>
      </c>
      <c r="O773" s="9">
        <v>19.599999999999998</v>
      </c>
      <c r="P773" s="9">
        <v>0</v>
      </c>
      <c r="Q773" s="9">
        <v>0</v>
      </c>
      <c r="R773" s="9">
        <v>0</v>
      </c>
      <c r="S773" s="9">
        <v>0</v>
      </c>
      <c r="T773" s="9">
        <v>0</v>
      </c>
      <c r="U773" s="9">
        <v>0</v>
      </c>
      <c r="V773" s="9">
        <v>0</v>
      </c>
      <c r="W773" s="9">
        <v>0</v>
      </c>
      <c r="X773" s="9">
        <v>50.4</v>
      </c>
      <c r="Y773" s="9">
        <v>0</v>
      </c>
      <c r="Z773" s="9">
        <v>0</v>
      </c>
      <c r="AA773" s="9">
        <v>71.199999999999989</v>
      </c>
      <c r="AB773" s="9">
        <v>0</v>
      </c>
      <c r="AC773" s="9">
        <v>4.8</v>
      </c>
      <c r="AD773" s="9">
        <v>0</v>
      </c>
      <c r="AE773" s="9">
        <v>16.799999999999997</v>
      </c>
      <c r="AF773" s="9">
        <v>0</v>
      </c>
      <c r="AG773" s="9">
        <v>16.799999999999997</v>
      </c>
      <c r="AH773" s="9">
        <v>0</v>
      </c>
      <c r="AI773" s="9">
        <v>44.9</v>
      </c>
      <c r="AK773" s="276"/>
      <c r="AL773" s="61"/>
      <c r="AN773" s="265"/>
      <c r="AO773" s="61"/>
    </row>
    <row r="774" spans="1:41" ht="15.75">
      <c r="A774" s="276" t="s">
        <v>3617</v>
      </c>
      <c r="B774" s="3"/>
      <c r="C774" s="3"/>
      <c r="D774" s="32">
        <f t="shared" si="23"/>
        <v>152.00000000000003</v>
      </c>
      <c r="E774" s="9">
        <v>0</v>
      </c>
      <c r="F774" s="9">
        <v>24.7</v>
      </c>
      <c r="G774" s="9">
        <v>4.4000000000000004</v>
      </c>
      <c r="H774" s="9">
        <v>17.600000000000001</v>
      </c>
      <c r="I774" s="9">
        <v>0</v>
      </c>
      <c r="J774" s="9">
        <v>0</v>
      </c>
      <c r="K774" s="9">
        <v>0</v>
      </c>
      <c r="L774" s="9">
        <v>0</v>
      </c>
      <c r="M774" s="9">
        <v>0</v>
      </c>
      <c r="N774" s="9">
        <v>0</v>
      </c>
      <c r="O774" s="9">
        <v>4.5</v>
      </c>
      <c r="P774" s="9">
        <v>0</v>
      </c>
      <c r="Q774" s="9">
        <v>0</v>
      </c>
      <c r="R774" s="9">
        <v>0</v>
      </c>
      <c r="S774" s="9">
        <v>0</v>
      </c>
      <c r="T774" s="9">
        <v>0</v>
      </c>
      <c r="U774" s="9">
        <v>0</v>
      </c>
      <c r="V774" s="9">
        <v>39.6</v>
      </c>
      <c r="W774" s="9">
        <v>8.5</v>
      </c>
      <c r="X774" s="9">
        <v>3.9000000000000004</v>
      </c>
      <c r="Y774" s="9">
        <v>1.3</v>
      </c>
      <c r="Z774" s="9">
        <v>0</v>
      </c>
      <c r="AA774" s="9">
        <v>0</v>
      </c>
      <c r="AB774" s="9">
        <v>0</v>
      </c>
      <c r="AC774" s="9">
        <v>15</v>
      </c>
      <c r="AD774" s="9">
        <v>0</v>
      </c>
      <c r="AE774" s="9">
        <v>15.6</v>
      </c>
      <c r="AF774" s="9">
        <v>0</v>
      </c>
      <c r="AG774" s="9">
        <v>0</v>
      </c>
      <c r="AH774" s="9">
        <v>0</v>
      </c>
      <c r="AI774" s="9">
        <v>16.900000000000002</v>
      </c>
      <c r="AK774" s="276"/>
      <c r="AL774" s="61"/>
      <c r="AN774" s="265"/>
      <c r="AO774" s="61"/>
    </row>
    <row r="775" spans="1:41" ht="15.75">
      <c r="A775" s="106" t="s">
        <v>667</v>
      </c>
      <c r="B775" s="3"/>
      <c r="C775" s="3"/>
      <c r="D775" s="32">
        <f t="shared" si="23"/>
        <v>559.80000000000007</v>
      </c>
      <c r="E775" s="9">
        <v>3.5999999999999996</v>
      </c>
      <c r="F775" s="9">
        <v>0</v>
      </c>
      <c r="G775" s="9">
        <v>57.199999999999996</v>
      </c>
      <c r="H775" s="9">
        <v>53.7</v>
      </c>
      <c r="I775" s="9">
        <v>0</v>
      </c>
      <c r="J775" s="9">
        <v>40.199999999999996</v>
      </c>
      <c r="K775" s="9">
        <v>0</v>
      </c>
      <c r="L775" s="9">
        <v>0</v>
      </c>
      <c r="M775" s="9">
        <v>45</v>
      </c>
      <c r="N775" s="9">
        <v>28.4</v>
      </c>
      <c r="O775" s="9">
        <v>16.899999999999999</v>
      </c>
      <c r="P775" s="9">
        <v>30.799999999999997</v>
      </c>
      <c r="Q775" s="9">
        <v>0</v>
      </c>
      <c r="R775" s="9">
        <v>11</v>
      </c>
      <c r="S775" s="9">
        <v>0</v>
      </c>
      <c r="T775" s="9">
        <v>0</v>
      </c>
      <c r="U775" s="9">
        <v>0</v>
      </c>
      <c r="V775" s="9">
        <v>9.1</v>
      </c>
      <c r="W775" s="9">
        <v>53</v>
      </c>
      <c r="X775" s="9">
        <v>74.400000000000006</v>
      </c>
      <c r="Y775" s="9">
        <v>0</v>
      </c>
      <c r="Z775" s="9">
        <v>0</v>
      </c>
      <c r="AA775" s="9">
        <v>34.599999999999994</v>
      </c>
      <c r="AB775" s="9">
        <v>44.8</v>
      </c>
      <c r="AC775" s="9">
        <v>1.5</v>
      </c>
      <c r="AD775" s="9">
        <v>32.200000000000003</v>
      </c>
      <c r="AE775" s="9">
        <v>20.399999999999999</v>
      </c>
      <c r="AF775" s="9">
        <v>0</v>
      </c>
      <c r="AG775" s="9">
        <v>0</v>
      </c>
      <c r="AH775" s="9">
        <v>0</v>
      </c>
      <c r="AI775" s="9">
        <v>3</v>
      </c>
      <c r="AK775" s="106"/>
      <c r="AL775" s="61"/>
      <c r="AN775" s="265"/>
      <c r="AO775" s="61"/>
    </row>
    <row r="776" spans="1:41" ht="15.75">
      <c r="A776" s="106" t="s">
        <v>2198</v>
      </c>
      <c r="B776" s="3"/>
      <c r="C776" s="3"/>
      <c r="D776" s="32">
        <f t="shared" si="23"/>
        <v>291.8</v>
      </c>
      <c r="E776" s="9">
        <v>0</v>
      </c>
      <c r="F776" s="9">
        <v>0</v>
      </c>
      <c r="G776" s="9">
        <v>34.799999999999997</v>
      </c>
      <c r="H776" s="9">
        <v>23</v>
      </c>
      <c r="I776" s="9">
        <v>0</v>
      </c>
      <c r="J776" s="9">
        <v>22</v>
      </c>
      <c r="K776" s="9">
        <v>0</v>
      </c>
      <c r="L776" s="9">
        <v>0</v>
      </c>
      <c r="M776" s="9">
        <v>20.399999999999999</v>
      </c>
      <c r="N776" s="9">
        <v>16.8</v>
      </c>
      <c r="O776" s="9">
        <v>0</v>
      </c>
      <c r="P776" s="9">
        <v>26.599999999999998</v>
      </c>
      <c r="Q776" s="9">
        <v>0</v>
      </c>
      <c r="R776" s="9">
        <v>12</v>
      </c>
      <c r="S776" s="9">
        <v>0</v>
      </c>
      <c r="T776" s="9">
        <v>0</v>
      </c>
      <c r="U776" s="9">
        <v>28.6</v>
      </c>
      <c r="V776" s="9">
        <v>0</v>
      </c>
      <c r="W776" s="9">
        <v>0</v>
      </c>
      <c r="X776" s="9">
        <v>51.3</v>
      </c>
      <c r="Y776" s="9">
        <v>0</v>
      </c>
      <c r="Z776" s="9">
        <v>0</v>
      </c>
      <c r="AA776" s="9">
        <v>29.799999999999997</v>
      </c>
      <c r="AB776" s="9">
        <v>0</v>
      </c>
      <c r="AC776" s="9">
        <v>0</v>
      </c>
      <c r="AD776" s="9">
        <v>0</v>
      </c>
      <c r="AE776" s="9">
        <v>17.7</v>
      </c>
      <c r="AF776" s="9">
        <v>0</v>
      </c>
      <c r="AG776" s="9">
        <v>0</v>
      </c>
      <c r="AH776" s="9">
        <v>0</v>
      </c>
      <c r="AI776" s="9">
        <v>8.8000000000000007</v>
      </c>
      <c r="AK776" s="106"/>
      <c r="AL776" s="61"/>
      <c r="AN776" s="265"/>
      <c r="AO776" s="61"/>
    </row>
    <row r="777" spans="1:41" ht="15.75">
      <c r="A777" s="106" t="s">
        <v>2205</v>
      </c>
      <c r="B777" s="3"/>
      <c r="C777" s="3"/>
      <c r="D777" s="32">
        <f t="shared" si="23"/>
        <v>388.4</v>
      </c>
      <c r="E777" s="9">
        <v>13.4</v>
      </c>
      <c r="F777" s="9">
        <v>11.2</v>
      </c>
      <c r="G777" s="9">
        <v>37.700000000000003</v>
      </c>
      <c r="H777" s="9">
        <v>0</v>
      </c>
      <c r="I777" s="9">
        <v>3.3000000000000003</v>
      </c>
      <c r="J777" s="9">
        <v>0</v>
      </c>
      <c r="K777" s="9">
        <v>5.5</v>
      </c>
      <c r="L777" s="9">
        <v>30</v>
      </c>
      <c r="M777" s="9">
        <v>34.9</v>
      </c>
      <c r="N777" s="9">
        <v>28.200000000000003</v>
      </c>
      <c r="O777" s="9">
        <v>0</v>
      </c>
      <c r="P777" s="9">
        <v>21</v>
      </c>
      <c r="Q777" s="9">
        <v>0</v>
      </c>
      <c r="R777" s="9">
        <v>0</v>
      </c>
      <c r="S777" s="9">
        <v>0</v>
      </c>
      <c r="T777" s="9">
        <v>0</v>
      </c>
      <c r="U777" s="9">
        <v>2.4</v>
      </c>
      <c r="V777" s="9">
        <v>42</v>
      </c>
      <c r="W777" s="9">
        <v>6</v>
      </c>
      <c r="X777" s="9">
        <v>57.6</v>
      </c>
      <c r="Y777" s="9">
        <v>0</v>
      </c>
      <c r="Z777" s="9">
        <v>0</v>
      </c>
      <c r="AA777" s="9">
        <v>34.5</v>
      </c>
      <c r="AB777" s="9">
        <v>7.1999999999999993</v>
      </c>
      <c r="AC777" s="9">
        <v>0</v>
      </c>
      <c r="AD777" s="9">
        <v>9.1</v>
      </c>
      <c r="AE777" s="9">
        <v>21.3</v>
      </c>
      <c r="AF777" s="9">
        <v>4.8</v>
      </c>
      <c r="AG777" s="9">
        <v>8.4</v>
      </c>
      <c r="AH777" s="9">
        <v>0</v>
      </c>
      <c r="AI777" s="9">
        <v>9.9</v>
      </c>
      <c r="AK777" s="106"/>
      <c r="AL777" s="61"/>
      <c r="AN777" s="265"/>
      <c r="AO777" s="61"/>
    </row>
    <row r="778" spans="1:41" ht="15.75">
      <c r="A778" s="106" t="s">
        <v>668</v>
      </c>
      <c r="B778" s="3"/>
      <c r="C778" s="3"/>
      <c r="D778" s="32">
        <f t="shared" si="23"/>
        <v>442.2</v>
      </c>
      <c r="E778" s="9">
        <v>69.600000000000009</v>
      </c>
      <c r="F778" s="9">
        <v>25.2</v>
      </c>
      <c r="G778" s="9">
        <v>42.1</v>
      </c>
      <c r="H778" s="9">
        <v>0</v>
      </c>
      <c r="I778" s="9">
        <v>3.9000000000000004</v>
      </c>
      <c r="J778" s="9">
        <v>0</v>
      </c>
      <c r="K778" s="9">
        <v>0</v>
      </c>
      <c r="L778" s="9">
        <v>0</v>
      </c>
      <c r="M778" s="9">
        <v>8.3999999999999986</v>
      </c>
      <c r="N778" s="9">
        <v>23.799999999999997</v>
      </c>
      <c r="O778" s="9">
        <v>7.1999999999999993</v>
      </c>
      <c r="P778" s="9">
        <v>0</v>
      </c>
      <c r="Q778" s="9">
        <v>16.5</v>
      </c>
      <c r="R778" s="9">
        <v>0</v>
      </c>
      <c r="S778" s="9">
        <v>0</v>
      </c>
      <c r="T778" s="9">
        <v>13.2</v>
      </c>
      <c r="U778" s="9">
        <v>1.1000000000000001</v>
      </c>
      <c r="V778" s="9">
        <v>8.4</v>
      </c>
      <c r="W778" s="9">
        <v>47.300000000000004</v>
      </c>
      <c r="X778" s="9">
        <v>0</v>
      </c>
      <c r="Y778" s="9">
        <v>0</v>
      </c>
      <c r="Z778" s="9">
        <v>9.1</v>
      </c>
      <c r="AA778" s="9">
        <v>0</v>
      </c>
      <c r="AB778" s="9">
        <v>0</v>
      </c>
      <c r="AC778" s="9">
        <v>0</v>
      </c>
      <c r="AD778" s="9">
        <v>11.2</v>
      </c>
      <c r="AE778" s="9">
        <v>40.200000000000003</v>
      </c>
      <c r="AF778" s="9">
        <v>0</v>
      </c>
      <c r="AG778" s="9">
        <v>37.700000000000003</v>
      </c>
      <c r="AH778" s="9">
        <v>0</v>
      </c>
      <c r="AI778" s="9">
        <v>77.3</v>
      </c>
      <c r="AK778" s="106"/>
      <c r="AL778" s="61"/>
      <c r="AN778" s="265"/>
      <c r="AO778" s="61"/>
    </row>
    <row r="779" spans="1:41" ht="15.75">
      <c r="A779" s="106" t="s">
        <v>3618</v>
      </c>
      <c r="B779" s="3"/>
      <c r="C779" s="3"/>
      <c r="D779" s="32">
        <f t="shared" si="23"/>
        <v>432.5</v>
      </c>
      <c r="E779" s="9">
        <v>22.5</v>
      </c>
      <c r="F779" s="9">
        <v>43.800000000000004</v>
      </c>
      <c r="G779" s="9">
        <v>61.6</v>
      </c>
      <c r="H779" s="9">
        <v>0</v>
      </c>
      <c r="I779" s="9">
        <v>6.1999999999999993</v>
      </c>
      <c r="J779" s="9">
        <v>0</v>
      </c>
      <c r="K779" s="9">
        <v>12.600000000000001</v>
      </c>
      <c r="L779" s="9">
        <v>0</v>
      </c>
      <c r="M779" s="9">
        <v>0</v>
      </c>
      <c r="N779" s="9">
        <v>7</v>
      </c>
      <c r="O779" s="9">
        <v>0</v>
      </c>
      <c r="P779" s="9">
        <v>0</v>
      </c>
      <c r="Q779" s="9">
        <v>0</v>
      </c>
      <c r="R779" s="9">
        <v>0</v>
      </c>
      <c r="S779" s="9">
        <v>0</v>
      </c>
      <c r="T779" s="9">
        <v>0</v>
      </c>
      <c r="U779" s="9">
        <v>3.3000000000000003</v>
      </c>
      <c r="V779" s="9">
        <v>0</v>
      </c>
      <c r="W779" s="9">
        <v>8</v>
      </c>
      <c r="X779" s="9">
        <v>46.8</v>
      </c>
      <c r="Y779" s="9">
        <v>0</v>
      </c>
      <c r="Z779" s="9">
        <v>0</v>
      </c>
      <c r="AA779" s="9">
        <v>27.599999999999998</v>
      </c>
      <c r="AB779" s="9">
        <v>0</v>
      </c>
      <c r="AC779" s="9">
        <v>0</v>
      </c>
      <c r="AD779" s="9">
        <v>0</v>
      </c>
      <c r="AE779" s="9">
        <v>77.8</v>
      </c>
      <c r="AF779" s="9">
        <v>0</v>
      </c>
      <c r="AG779" s="9">
        <v>52</v>
      </c>
      <c r="AH779" s="9">
        <v>0</v>
      </c>
      <c r="AI779" s="9">
        <v>63.300000000000004</v>
      </c>
      <c r="AK779" s="106"/>
      <c r="AL779" s="61"/>
      <c r="AN779" s="265"/>
      <c r="AO779" s="61"/>
    </row>
    <row r="780" spans="1:41" ht="15.75">
      <c r="A780" s="277" t="s">
        <v>23</v>
      </c>
      <c r="B780" s="3"/>
      <c r="C780" s="3"/>
      <c r="D780" s="32">
        <f t="shared" si="23"/>
        <v>380.4</v>
      </c>
      <c r="E780" s="9">
        <v>44.2</v>
      </c>
      <c r="F780" s="9">
        <v>1.3</v>
      </c>
      <c r="G780" s="9">
        <v>18.2</v>
      </c>
      <c r="H780" s="9">
        <v>38.200000000000003</v>
      </c>
      <c r="I780" s="9">
        <v>0</v>
      </c>
      <c r="J780" s="9">
        <v>0</v>
      </c>
      <c r="K780" s="9">
        <v>0</v>
      </c>
      <c r="L780" s="9">
        <v>0</v>
      </c>
      <c r="M780" s="9">
        <v>7.9</v>
      </c>
      <c r="N780" s="9">
        <v>42</v>
      </c>
      <c r="O780" s="9">
        <v>3.5999999999999996</v>
      </c>
      <c r="P780" s="9">
        <v>37.599999999999994</v>
      </c>
      <c r="Q780" s="9">
        <v>14.2</v>
      </c>
      <c r="R780" s="9">
        <v>13.200000000000001</v>
      </c>
      <c r="S780" s="9">
        <v>0</v>
      </c>
      <c r="T780" s="9">
        <v>0</v>
      </c>
      <c r="U780" s="9">
        <v>3.9000000000000004</v>
      </c>
      <c r="V780" s="9">
        <v>25.2</v>
      </c>
      <c r="W780" s="9">
        <v>19.2</v>
      </c>
      <c r="X780" s="9">
        <v>14.9</v>
      </c>
      <c r="Y780" s="9">
        <v>0</v>
      </c>
      <c r="Z780" s="9">
        <v>0</v>
      </c>
      <c r="AA780" s="9">
        <v>0</v>
      </c>
      <c r="AB780" s="9">
        <v>16.5</v>
      </c>
      <c r="AC780" s="9">
        <v>9.1</v>
      </c>
      <c r="AD780" s="9">
        <v>24.200000000000003</v>
      </c>
      <c r="AE780" s="9">
        <v>0</v>
      </c>
      <c r="AF780" s="9">
        <v>0</v>
      </c>
      <c r="AG780" s="9">
        <v>22.8</v>
      </c>
      <c r="AH780" s="9">
        <v>0</v>
      </c>
      <c r="AI780" s="9">
        <v>24.200000000000003</v>
      </c>
      <c r="AK780" s="277"/>
      <c r="AL780" s="61"/>
      <c r="AN780" s="265"/>
      <c r="AO780" s="61"/>
    </row>
    <row r="781" spans="1:41" ht="15.75">
      <c r="A781" s="277" t="s">
        <v>25</v>
      </c>
      <c r="B781" s="3"/>
      <c r="C781" s="3"/>
      <c r="D781" s="32">
        <f t="shared" si="23"/>
        <v>428.2</v>
      </c>
      <c r="E781" s="9">
        <v>18.700000000000003</v>
      </c>
      <c r="F781" s="9">
        <v>11.8</v>
      </c>
      <c r="G781" s="9">
        <v>60.199999999999989</v>
      </c>
      <c r="H781" s="9">
        <v>20.900000000000002</v>
      </c>
      <c r="I781" s="9">
        <v>0</v>
      </c>
      <c r="J781" s="9">
        <v>4.4000000000000004</v>
      </c>
      <c r="K781" s="9">
        <v>0</v>
      </c>
      <c r="L781" s="9">
        <v>0</v>
      </c>
      <c r="M781" s="9">
        <v>0</v>
      </c>
      <c r="N781" s="9">
        <v>2.6</v>
      </c>
      <c r="O781" s="9">
        <v>0</v>
      </c>
      <c r="P781" s="9">
        <v>34.300000000000004</v>
      </c>
      <c r="Q781" s="9">
        <v>0</v>
      </c>
      <c r="R781" s="9">
        <v>0</v>
      </c>
      <c r="S781" s="9">
        <v>0</v>
      </c>
      <c r="T781" s="9">
        <v>0</v>
      </c>
      <c r="U781" s="9">
        <v>4.1999999999999993</v>
      </c>
      <c r="V781" s="9">
        <v>0</v>
      </c>
      <c r="W781" s="9">
        <v>64.900000000000006</v>
      </c>
      <c r="X781" s="9">
        <v>57.3</v>
      </c>
      <c r="Y781" s="9">
        <v>0</v>
      </c>
      <c r="Z781" s="9">
        <v>0</v>
      </c>
      <c r="AA781" s="9">
        <v>85.5</v>
      </c>
      <c r="AB781" s="9">
        <v>0</v>
      </c>
      <c r="AC781" s="9">
        <v>0</v>
      </c>
      <c r="AD781" s="9">
        <v>0</v>
      </c>
      <c r="AE781" s="9">
        <v>36.200000000000003</v>
      </c>
      <c r="AF781" s="9">
        <v>0</v>
      </c>
      <c r="AG781" s="9">
        <v>0</v>
      </c>
      <c r="AH781" s="9">
        <v>0</v>
      </c>
      <c r="AI781" s="9">
        <v>27.200000000000003</v>
      </c>
      <c r="AK781" s="277"/>
      <c r="AL781" s="61"/>
      <c r="AN781" s="265"/>
      <c r="AO781" s="61"/>
    </row>
    <row r="782" spans="1:41" ht="15.75">
      <c r="A782" s="106" t="s">
        <v>2704</v>
      </c>
      <c r="B782" s="3"/>
      <c r="C782" s="3"/>
      <c r="D782" s="32">
        <f t="shared" si="23"/>
        <v>491.40000000000003</v>
      </c>
      <c r="E782" s="9">
        <v>44.2</v>
      </c>
      <c r="F782" s="9">
        <v>11</v>
      </c>
      <c r="G782" s="9">
        <v>34.799999999999997</v>
      </c>
      <c r="H782" s="9">
        <v>46.3</v>
      </c>
      <c r="I782" s="9">
        <v>3.3000000000000003</v>
      </c>
      <c r="J782" s="9">
        <v>0</v>
      </c>
      <c r="K782" s="9">
        <v>7.1999999999999993</v>
      </c>
      <c r="L782" s="9">
        <v>0</v>
      </c>
      <c r="M782" s="9">
        <v>26.6</v>
      </c>
      <c r="N782" s="9">
        <v>23.400000000000002</v>
      </c>
      <c r="O782" s="9">
        <v>6</v>
      </c>
      <c r="P782" s="9">
        <v>0</v>
      </c>
      <c r="Q782" s="9">
        <v>0</v>
      </c>
      <c r="R782" s="9">
        <v>0</v>
      </c>
      <c r="S782" s="9">
        <v>0</v>
      </c>
      <c r="T782" s="9">
        <v>0</v>
      </c>
      <c r="U782" s="9">
        <v>0</v>
      </c>
      <c r="V782" s="9">
        <v>0</v>
      </c>
      <c r="W782" s="9">
        <v>52.800000000000004</v>
      </c>
      <c r="X782" s="9">
        <v>72.8</v>
      </c>
      <c r="Y782" s="9">
        <v>0</v>
      </c>
      <c r="Z782" s="9">
        <v>0</v>
      </c>
      <c r="AA782" s="9">
        <v>38</v>
      </c>
      <c r="AB782" s="9">
        <v>27.4</v>
      </c>
      <c r="AC782" s="9">
        <v>0</v>
      </c>
      <c r="AD782" s="9">
        <v>24.200000000000003</v>
      </c>
      <c r="AE782" s="9">
        <v>41.5</v>
      </c>
      <c r="AF782" s="9">
        <v>0</v>
      </c>
      <c r="AG782" s="9">
        <v>1.1000000000000001</v>
      </c>
      <c r="AH782" s="9">
        <v>0</v>
      </c>
      <c r="AI782" s="9">
        <v>30.799999999999997</v>
      </c>
      <c r="AK782" s="106"/>
      <c r="AL782" s="61"/>
      <c r="AN782" s="265"/>
      <c r="AO782" s="61"/>
    </row>
    <row r="783" spans="1:41" ht="15.75">
      <c r="A783" s="105" t="s">
        <v>1343</v>
      </c>
      <c r="B783" s="3"/>
      <c r="C783" s="3"/>
      <c r="D783" s="32">
        <f t="shared" si="23"/>
        <v>646.1</v>
      </c>
      <c r="E783" s="9">
        <v>5.6</v>
      </c>
      <c r="F783" s="9">
        <v>14.399999999999999</v>
      </c>
      <c r="G783" s="9">
        <v>45.1</v>
      </c>
      <c r="H783" s="9">
        <v>48.2</v>
      </c>
      <c r="I783" s="9">
        <v>56.6</v>
      </c>
      <c r="J783" s="9">
        <v>0</v>
      </c>
      <c r="K783" s="9">
        <v>18.200000000000003</v>
      </c>
      <c r="L783" s="9">
        <v>0</v>
      </c>
      <c r="M783" s="9">
        <v>57.5</v>
      </c>
      <c r="N783" s="9">
        <v>20</v>
      </c>
      <c r="O783" s="9">
        <v>28.5</v>
      </c>
      <c r="P783" s="9">
        <v>0</v>
      </c>
      <c r="Q783" s="9">
        <v>0</v>
      </c>
      <c r="R783" s="9">
        <v>0</v>
      </c>
      <c r="S783" s="9">
        <v>0</v>
      </c>
      <c r="T783" s="9">
        <v>0</v>
      </c>
      <c r="U783" s="9">
        <v>0</v>
      </c>
      <c r="V783" s="9">
        <v>0</v>
      </c>
      <c r="W783" s="9">
        <v>8.6</v>
      </c>
      <c r="X783" s="9">
        <v>77.7</v>
      </c>
      <c r="Y783" s="9">
        <v>0</v>
      </c>
      <c r="Z783" s="9">
        <v>0</v>
      </c>
      <c r="AA783" s="9">
        <v>70.5</v>
      </c>
      <c r="AB783" s="9">
        <v>0</v>
      </c>
      <c r="AC783" s="9">
        <v>0</v>
      </c>
      <c r="AD783" s="9">
        <v>0</v>
      </c>
      <c r="AE783" s="9">
        <v>73.2</v>
      </c>
      <c r="AF783" s="9">
        <v>0</v>
      </c>
      <c r="AG783" s="9">
        <v>48</v>
      </c>
      <c r="AH783" s="9">
        <v>43.2</v>
      </c>
      <c r="AI783" s="9">
        <v>30.799999999999997</v>
      </c>
      <c r="AK783" s="457"/>
      <c r="AL783" s="61"/>
      <c r="AN783" s="265"/>
      <c r="AO783" s="61"/>
    </row>
    <row r="784" spans="1:41" ht="15.75">
      <c r="A784" s="105" t="s">
        <v>1345</v>
      </c>
      <c r="B784" s="3"/>
      <c r="C784" s="3"/>
      <c r="D784" s="32">
        <f t="shared" si="23"/>
        <v>526.6</v>
      </c>
      <c r="E784" s="9">
        <v>76.199999999999989</v>
      </c>
      <c r="F784" s="9">
        <v>20.7</v>
      </c>
      <c r="G784" s="9">
        <v>53.100000000000009</v>
      </c>
      <c r="H784" s="9">
        <v>30.7</v>
      </c>
      <c r="I784" s="9">
        <v>0</v>
      </c>
      <c r="J784" s="9">
        <v>0</v>
      </c>
      <c r="K784" s="9">
        <v>0</v>
      </c>
      <c r="L784" s="9">
        <v>0</v>
      </c>
      <c r="M784" s="9">
        <v>38.5</v>
      </c>
      <c r="N784" s="9">
        <v>6.5</v>
      </c>
      <c r="O784" s="9">
        <v>0</v>
      </c>
      <c r="P784" s="9">
        <v>22.1</v>
      </c>
      <c r="Q784" s="9">
        <v>0</v>
      </c>
      <c r="R784" s="9">
        <v>0</v>
      </c>
      <c r="S784" s="9">
        <v>0</v>
      </c>
      <c r="T784" s="9">
        <v>0</v>
      </c>
      <c r="U784" s="9">
        <v>3.3000000000000003</v>
      </c>
      <c r="V784" s="9">
        <v>0</v>
      </c>
      <c r="W784" s="9">
        <v>57.4</v>
      </c>
      <c r="X784" s="9">
        <v>72.2</v>
      </c>
      <c r="Y784" s="9">
        <v>0</v>
      </c>
      <c r="Z784" s="9">
        <v>0</v>
      </c>
      <c r="AA784" s="9">
        <v>34.5</v>
      </c>
      <c r="AB784" s="9">
        <v>0</v>
      </c>
      <c r="AC784" s="9">
        <v>1.5</v>
      </c>
      <c r="AD784" s="9">
        <v>8.8000000000000007</v>
      </c>
      <c r="AE784" s="9">
        <v>33.6</v>
      </c>
      <c r="AF784" s="9">
        <v>0</v>
      </c>
      <c r="AG784" s="9">
        <v>0</v>
      </c>
      <c r="AH784" s="9">
        <v>0</v>
      </c>
      <c r="AI784" s="9">
        <v>67.5</v>
      </c>
      <c r="AK784" s="457"/>
      <c r="AL784" s="61"/>
      <c r="AN784" s="265"/>
      <c r="AO784" s="61"/>
    </row>
    <row r="785" spans="1:41" ht="15.75">
      <c r="A785" s="106" t="s">
        <v>2705</v>
      </c>
      <c r="B785" s="3"/>
      <c r="C785" s="3"/>
      <c r="D785" s="32">
        <f t="shared" si="23"/>
        <v>407.2</v>
      </c>
      <c r="E785" s="9">
        <v>24.6</v>
      </c>
      <c r="F785" s="9">
        <v>72.599999999999994</v>
      </c>
      <c r="G785" s="9">
        <v>7.5</v>
      </c>
      <c r="H785" s="9">
        <v>26.599999999999998</v>
      </c>
      <c r="I785" s="9">
        <v>0</v>
      </c>
      <c r="J785" s="9">
        <v>3.3000000000000003</v>
      </c>
      <c r="K785" s="9">
        <v>0</v>
      </c>
      <c r="L785" s="9">
        <v>0</v>
      </c>
      <c r="M785" s="9">
        <v>9.5999999999999979</v>
      </c>
      <c r="N785" s="9">
        <v>0</v>
      </c>
      <c r="O785" s="9">
        <v>38.5</v>
      </c>
      <c r="P785" s="9">
        <v>0</v>
      </c>
      <c r="Q785" s="9">
        <v>0</v>
      </c>
      <c r="R785" s="9">
        <v>0</v>
      </c>
      <c r="S785" s="9">
        <v>0</v>
      </c>
      <c r="T785" s="9">
        <v>0</v>
      </c>
      <c r="U785" s="9">
        <v>4.5</v>
      </c>
      <c r="V785" s="9">
        <v>0</v>
      </c>
      <c r="W785" s="9">
        <v>0</v>
      </c>
      <c r="X785" s="9">
        <v>0</v>
      </c>
      <c r="Y785" s="9">
        <v>14.399999999999999</v>
      </c>
      <c r="Z785" s="9">
        <v>0</v>
      </c>
      <c r="AA785" s="9">
        <v>0</v>
      </c>
      <c r="AB785" s="9">
        <v>67.099999999999994</v>
      </c>
      <c r="AC785" s="9">
        <v>9.1</v>
      </c>
      <c r="AD785" s="9">
        <v>0</v>
      </c>
      <c r="AE785" s="9">
        <v>72.3</v>
      </c>
      <c r="AF785" s="9">
        <v>0</v>
      </c>
      <c r="AG785" s="9">
        <v>42.9</v>
      </c>
      <c r="AH785" s="9">
        <v>0</v>
      </c>
      <c r="AI785" s="9">
        <v>14.2</v>
      </c>
      <c r="AK785" s="106"/>
      <c r="AL785" s="61"/>
      <c r="AN785" s="265"/>
      <c r="AO785" s="61"/>
    </row>
    <row r="786" spans="1:41" ht="15.75">
      <c r="A786" s="276" t="s">
        <v>3619</v>
      </c>
      <c r="B786" s="3"/>
      <c r="C786" s="3"/>
      <c r="D786" s="32">
        <f t="shared" si="23"/>
        <v>316.10000000000002</v>
      </c>
      <c r="E786" s="9">
        <v>55.999999999999993</v>
      </c>
      <c r="F786" s="9">
        <v>21</v>
      </c>
      <c r="G786" s="9">
        <v>0</v>
      </c>
      <c r="H786" s="9">
        <v>29.900000000000002</v>
      </c>
      <c r="I786" s="9">
        <v>0</v>
      </c>
      <c r="J786" s="9">
        <v>43.4</v>
      </c>
      <c r="K786" s="9">
        <v>0</v>
      </c>
      <c r="L786" s="9">
        <v>0</v>
      </c>
      <c r="M786" s="9">
        <v>45.400000000000006</v>
      </c>
      <c r="N786" s="9">
        <v>20.8</v>
      </c>
      <c r="O786" s="9">
        <v>0</v>
      </c>
      <c r="P786" s="9">
        <v>0</v>
      </c>
      <c r="Q786" s="9">
        <v>0</v>
      </c>
      <c r="R786" s="9">
        <v>0</v>
      </c>
      <c r="S786" s="9">
        <v>0</v>
      </c>
      <c r="T786" s="9">
        <v>0</v>
      </c>
      <c r="U786" s="9">
        <v>0</v>
      </c>
      <c r="V786" s="9">
        <v>0</v>
      </c>
      <c r="W786" s="9">
        <v>8.6999999999999993</v>
      </c>
      <c r="X786" s="9">
        <v>29.800000000000004</v>
      </c>
      <c r="Y786" s="9">
        <v>0</v>
      </c>
      <c r="Z786" s="9">
        <v>0</v>
      </c>
      <c r="AA786" s="9">
        <v>0</v>
      </c>
      <c r="AB786" s="9">
        <v>18</v>
      </c>
      <c r="AC786" s="9">
        <v>0</v>
      </c>
      <c r="AD786" s="9">
        <v>0</v>
      </c>
      <c r="AE786" s="9">
        <v>0</v>
      </c>
      <c r="AF786" s="9">
        <v>0</v>
      </c>
      <c r="AG786" s="9">
        <v>0</v>
      </c>
      <c r="AH786" s="9">
        <v>0</v>
      </c>
      <c r="AI786" s="9">
        <v>43.099999999999994</v>
      </c>
      <c r="AK786" s="276"/>
      <c r="AL786" s="61"/>
      <c r="AN786" s="265"/>
      <c r="AO786" s="61"/>
    </row>
    <row r="787" spans="1:41" ht="15.75">
      <c r="A787" s="276" t="s">
        <v>3620</v>
      </c>
      <c r="B787" s="3"/>
      <c r="C787" s="3"/>
      <c r="D787" s="32">
        <f t="shared" si="23"/>
        <v>437.4</v>
      </c>
      <c r="E787" s="9">
        <v>50.2</v>
      </c>
      <c r="F787" s="9">
        <v>22.1</v>
      </c>
      <c r="G787" s="9">
        <v>75.5</v>
      </c>
      <c r="H787" s="9">
        <v>19.8</v>
      </c>
      <c r="I787" s="9">
        <v>4.1999999999999993</v>
      </c>
      <c r="J787" s="9">
        <v>0</v>
      </c>
      <c r="K787" s="9">
        <v>0</v>
      </c>
      <c r="L787" s="9">
        <v>0</v>
      </c>
      <c r="M787" s="9">
        <v>7.1999999999999993</v>
      </c>
      <c r="N787" s="9">
        <v>18</v>
      </c>
      <c r="O787" s="9">
        <v>0</v>
      </c>
      <c r="P787" s="9">
        <v>0</v>
      </c>
      <c r="Q787" s="9">
        <v>0</v>
      </c>
      <c r="R787" s="9">
        <v>0</v>
      </c>
      <c r="S787" s="9">
        <v>0</v>
      </c>
      <c r="T787" s="9">
        <v>0</v>
      </c>
      <c r="U787" s="9">
        <v>12.4</v>
      </c>
      <c r="V787" s="9">
        <v>0</v>
      </c>
      <c r="W787" s="9">
        <v>3.8</v>
      </c>
      <c r="X787" s="9">
        <v>3.9000000000000004</v>
      </c>
      <c r="Y787" s="9">
        <v>0</v>
      </c>
      <c r="Z787" s="9">
        <v>0</v>
      </c>
      <c r="AA787" s="9">
        <v>19.399999999999999</v>
      </c>
      <c r="AB787" s="9">
        <v>22.1</v>
      </c>
      <c r="AC787" s="9">
        <v>0</v>
      </c>
      <c r="AD787" s="9">
        <v>0</v>
      </c>
      <c r="AE787" s="9">
        <v>71.900000000000006</v>
      </c>
      <c r="AF787" s="9">
        <v>0</v>
      </c>
      <c r="AG787" s="9">
        <v>57.2</v>
      </c>
      <c r="AH787" s="9">
        <v>0</v>
      </c>
      <c r="AI787" s="9">
        <v>49.7</v>
      </c>
      <c r="AK787" s="276"/>
      <c r="AL787" s="61"/>
      <c r="AN787" s="265"/>
      <c r="AO787" s="61"/>
    </row>
    <row r="788" spans="1:41" ht="15.75">
      <c r="A788" s="106" t="s">
        <v>2194</v>
      </c>
      <c r="B788" s="3"/>
      <c r="C788" s="3"/>
      <c r="D788" s="32">
        <f t="shared" si="23"/>
        <v>310.10000000000002</v>
      </c>
      <c r="E788" s="9">
        <v>21.700000000000003</v>
      </c>
      <c r="F788" s="9">
        <v>24.7</v>
      </c>
      <c r="G788" s="9">
        <v>36</v>
      </c>
      <c r="H788" s="9">
        <v>6.7999999999999989</v>
      </c>
      <c r="I788" s="9">
        <v>0</v>
      </c>
      <c r="J788" s="9">
        <v>0</v>
      </c>
      <c r="K788" s="9">
        <v>0</v>
      </c>
      <c r="L788" s="9">
        <v>0</v>
      </c>
      <c r="M788" s="9">
        <v>53.5</v>
      </c>
      <c r="N788" s="9">
        <v>6</v>
      </c>
      <c r="O788" s="9">
        <v>28</v>
      </c>
      <c r="P788" s="9">
        <v>0</v>
      </c>
      <c r="Q788" s="9">
        <v>0</v>
      </c>
      <c r="R788" s="9">
        <v>0</v>
      </c>
      <c r="S788" s="9">
        <v>0</v>
      </c>
      <c r="T788" s="9">
        <v>0</v>
      </c>
      <c r="U788" s="9">
        <v>3</v>
      </c>
      <c r="V788" s="9">
        <v>0</v>
      </c>
      <c r="W788" s="9">
        <v>3.3000000000000003</v>
      </c>
      <c r="X788" s="9">
        <v>22.700000000000003</v>
      </c>
      <c r="Y788" s="9">
        <v>1.5</v>
      </c>
      <c r="Z788" s="9">
        <v>0</v>
      </c>
      <c r="AA788" s="9">
        <v>0</v>
      </c>
      <c r="AB788" s="9">
        <v>9</v>
      </c>
      <c r="AC788" s="9">
        <v>20.6</v>
      </c>
      <c r="AD788" s="9">
        <v>0</v>
      </c>
      <c r="AE788" s="9">
        <v>0</v>
      </c>
      <c r="AF788" s="9">
        <v>0</v>
      </c>
      <c r="AG788" s="9">
        <v>59.2</v>
      </c>
      <c r="AH788" s="9">
        <v>0</v>
      </c>
      <c r="AI788" s="9">
        <v>14.100000000000001</v>
      </c>
      <c r="AK788" s="106"/>
      <c r="AL788" s="61"/>
      <c r="AN788" s="265"/>
      <c r="AO788" s="61"/>
    </row>
    <row r="789" spans="1:41" ht="15.75">
      <c r="A789" s="106" t="s">
        <v>651</v>
      </c>
      <c r="B789" s="3"/>
      <c r="C789" s="3"/>
      <c r="D789" s="32">
        <f t="shared" si="23"/>
        <v>561.49999999999989</v>
      </c>
      <c r="E789" s="9">
        <v>0</v>
      </c>
      <c r="F789" s="9">
        <v>35.5</v>
      </c>
      <c r="G789" s="9">
        <v>58.5</v>
      </c>
      <c r="H789" s="9">
        <v>52.3</v>
      </c>
      <c r="I789" s="9">
        <v>0</v>
      </c>
      <c r="J789" s="9">
        <v>0</v>
      </c>
      <c r="K789" s="9">
        <v>0</v>
      </c>
      <c r="L789" s="9">
        <v>0</v>
      </c>
      <c r="M789" s="9">
        <v>13</v>
      </c>
      <c r="N789" s="9">
        <v>11</v>
      </c>
      <c r="O789" s="9">
        <v>0</v>
      </c>
      <c r="P789" s="9">
        <v>18.700000000000003</v>
      </c>
      <c r="Q789" s="9">
        <v>0</v>
      </c>
      <c r="R789" s="9">
        <v>0</v>
      </c>
      <c r="S789" s="9">
        <v>0</v>
      </c>
      <c r="T789" s="9">
        <v>0</v>
      </c>
      <c r="U789" s="9">
        <v>0</v>
      </c>
      <c r="V789" s="9">
        <v>43.199999999999996</v>
      </c>
      <c r="W789" s="9">
        <v>18.700000000000003</v>
      </c>
      <c r="X789" s="9">
        <v>61.8</v>
      </c>
      <c r="Y789" s="9">
        <v>0</v>
      </c>
      <c r="Z789" s="9">
        <v>0</v>
      </c>
      <c r="AA789" s="9">
        <v>34.5</v>
      </c>
      <c r="AB789" s="9">
        <v>0</v>
      </c>
      <c r="AC789" s="9">
        <v>11</v>
      </c>
      <c r="AD789" s="9">
        <v>0</v>
      </c>
      <c r="AE789" s="9">
        <v>94.1</v>
      </c>
      <c r="AF789" s="9">
        <v>0</v>
      </c>
      <c r="AG789" s="9">
        <v>61.8</v>
      </c>
      <c r="AH789" s="9">
        <v>0</v>
      </c>
      <c r="AI789" s="9">
        <v>47.4</v>
      </c>
      <c r="AK789" s="106"/>
      <c r="AL789" s="61"/>
      <c r="AN789" s="265"/>
      <c r="AO789" s="61"/>
    </row>
    <row r="790" spans="1:41" ht="15.75">
      <c r="A790" s="106" t="s">
        <v>682</v>
      </c>
      <c r="B790" s="3"/>
      <c r="C790" s="3"/>
      <c r="D790" s="32">
        <f t="shared" si="23"/>
        <v>520.29999999999995</v>
      </c>
      <c r="E790" s="9">
        <v>64.599999999999994</v>
      </c>
      <c r="F790" s="9">
        <v>14</v>
      </c>
      <c r="G790" s="9">
        <v>14</v>
      </c>
      <c r="H790" s="9">
        <v>74.5</v>
      </c>
      <c r="I790" s="9">
        <v>0</v>
      </c>
      <c r="J790" s="9">
        <v>4.8</v>
      </c>
      <c r="K790" s="9">
        <v>0</v>
      </c>
      <c r="L790" s="9">
        <v>0</v>
      </c>
      <c r="M790" s="9">
        <v>23.799999999999997</v>
      </c>
      <c r="N790" s="9">
        <v>0</v>
      </c>
      <c r="O790" s="9">
        <v>0</v>
      </c>
      <c r="P790" s="9">
        <v>25.5</v>
      </c>
      <c r="Q790" s="9">
        <v>7.1999999999999993</v>
      </c>
      <c r="R790" s="9">
        <v>15</v>
      </c>
      <c r="S790" s="9">
        <v>0</v>
      </c>
      <c r="T790" s="9">
        <v>0</v>
      </c>
      <c r="U790" s="9">
        <v>0</v>
      </c>
      <c r="V790" s="9">
        <v>0</v>
      </c>
      <c r="W790" s="9">
        <v>86.6</v>
      </c>
      <c r="X790" s="9">
        <v>54.599999999999994</v>
      </c>
      <c r="Y790" s="9">
        <v>0</v>
      </c>
      <c r="Z790" s="9">
        <v>0</v>
      </c>
      <c r="AA790" s="9">
        <v>74.199999999999989</v>
      </c>
      <c r="AB790" s="9">
        <v>0</v>
      </c>
      <c r="AC790" s="9">
        <v>0</v>
      </c>
      <c r="AD790" s="9">
        <v>0</v>
      </c>
      <c r="AE790" s="9">
        <v>21.299999999999997</v>
      </c>
      <c r="AF790" s="9">
        <v>0</v>
      </c>
      <c r="AG790" s="9">
        <v>38.9</v>
      </c>
      <c r="AH790" s="9">
        <v>0</v>
      </c>
      <c r="AI790" s="9">
        <v>1.3</v>
      </c>
      <c r="AK790" s="106"/>
      <c r="AL790" s="61"/>
      <c r="AN790" s="265"/>
      <c r="AO790" s="61"/>
    </row>
    <row r="791" spans="1:41" ht="15.75">
      <c r="A791" s="106" t="s">
        <v>2700</v>
      </c>
      <c r="B791" s="3"/>
      <c r="C791" s="3"/>
      <c r="D791" s="32">
        <f t="shared" si="23"/>
        <v>614.70000000000005</v>
      </c>
      <c r="E791" s="9">
        <v>11</v>
      </c>
      <c r="F791" s="9">
        <v>18.600000000000001</v>
      </c>
      <c r="G791" s="9">
        <v>58.8</v>
      </c>
      <c r="H791" s="9">
        <v>53.599999999999994</v>
      </c>
      <c r="I791" s="9">
        <v>0</v>
      </c>
      <c r="J791" s="9">
        <v>0</v>
      </c>
      <c r="K791" s="9">
        <v>0</v>
      </c>
      <c r="L791" s="9">
        <v>0</v>
      </c>
      <c r="M791" s="9">
        <v>51.5</v>
      </c>
      <c r="N791" s="9">
        <v>27.5</v>
      </c>
      <c r="O791" s="9">
        <v>15.400000000000002</v>
      </c>
      <c r="P791" s="9">
        <v>13.2</v>
      </c>
      <c r="Q791" s="9">
        <v>0</v>
      </c>
      <c r="R791" s="9">
        <v>0</v>
      </c>
      <c r="S791" s="9">
        <v>0</v>
      </c>
      <c r="T791" s="9">
        <v>0</v>
      </c>
      <c r="U791" s="9">
        <v>0</v>
      </c>
      <c r="V791" s="9">
        <v>0</v>
      </c>
      <c r="W791" s="9">
        <v>74.099999999999994</v>
      </c>
      <c r="X791" s="9">
        <v>70.900000000000006</v>
      </c>
      <c r="Y791" s="9">
        <v>0</v>
      </c>
      <c r="Z791" s="9">
        <v>0</v>
      </c>
      <c r="AA791" s="9">
        <v>32.199999999999996</v>
      </c>
      <c r="AB791" s="9">
        <v>0</v>
      </c>
      <c r="AC791" s="9">
        <v>0</v>
      </c>
      <c r="AD791" s="9">
        <v>0</v>
      </c>
      <c r="AE791" s="9">
        <v>79.199999999999989</v>
      </c>
      <c r="AF791" s="9">
        <v>0</v>
      </c>
      <c r="AG791" s="9">
        <v>74.7</v>
      </c>
      <c r="AH791" s="9">
        <v>0</v>
      </c>
      <c r="AI791" s="9">
        <v>34</v>
      </c>
      <c r="AK791" s="106"/>
      <c r="AL791" s="61"/>
      <c r="AN791" s="265"/>
      <c r="AO791" s="61"/>
    </row>
    <row r="792" spans="1:41" ht="15.75">
      <c r="A792" s="106" t="s">
        <v>2726</v>
      </c>
      <c r="B792" s="3"/>
      <c r="C792" s="3"/>
      <c r="D792" s="32">
        <f t="shared" si="23"/>
        <v>565.5</v>
      </c>
      <c r="E792" s="9">
        <v>79.099999999999994</v>
      </c>
      <c r="F792" s="9">
        <v>32.700000000000003</v>
      </c>
      <c r="G792" s="9">
        <v>17.600000000000001</v>
      </c>
      <c r="H792" s="9">
        <v>20.900000000000002</v>
      </c>
      <c r="I792" s="9">
        <v>2.6</v>
      </c>
      <c r="J792" s="9">
        <v>34.1</v>
      </c>
      <c r="K792" s="9">
        <v>10.4</v>
      </c>
      <c r="L792" s="9">
        <v>0</v>
      </c>
      <c r="M792" s="9">
        <v>0</v>
      </c>
      <c r="N792" s="9">
        <v>18</v>
      </c>
      <c r="O792" s="9">
        <v>0</v>
      </c>
      <c r="P792" s="9">
        <v>0</v>
      </c>
      <c r="Q792" s="9">
        <v>0</v>
      </c>
      <c r="R792" s="9">
        <v>0</v>
      </c>
      <c r="S792" s="9">
        <v>0</v>
      </c>
      <c r="T792" s="9">
        <v>0</v>
      </c>
      <c r="U792" s="9">
        <v>0</v>
      </c>
      <c r="V792" s="9">
        <v>0</v>
      </c>
      <c r="W792" s="9">
        <v>1.3</v>
      </c>
      <c r="X792" s="9">
        <v>52.199999999999996</v>
      </c>
      <c r="Y792" s="9">
        <v>0</v>
      </c>
      <c r="Z792" s="9">
        <v>0</v>
      </c>
      <c r="AA792" s="9">
        <v>61.3</v>
      </c>
      <c r="AB792" s="9">
        <v>0</v>
      </c>
      <c r="AC792" s="9">
        <v>0</v>
      </c>
      <c r="AD792" s="9">
        <v>0</v>
      </c>
      <c r="AE792" s="9">
        <v>106.7</v>
      </c>
      <c r="AF792" s="9">
        <v>0</v>
      </c>
      <c r="AG792" s="9">
        <v>79.2</v>
      </c>
      <c r="AH792" s="9">
        <v>0</v>
      </c>
      <c r="AI792" s="9">
        <v>49.4</v>
      </c>
      <c r="AK792" s="106"/>
      <c r="AL792" s="61"/>
      <c r="AN792" s="265"/>
      <c r="AO792" s="61"/>
    </row>
    <row r="793" spans="1:41" ht="15.75">
      <c r="A793" s="276" t="s">
        <v>3621</v>
      </c>
      <c r="B793" s="3"/>
      <c r="C793" s="3"/>
      <c r="D793" s="32">
        <f t="shared" si="23"/>
        <v>180.6</v>
      </c>
      <c r="E793" s="9">
        <v>5.2</v>
      </c>
      <c r="F793" s="9">
        <v>15.6</v>
      </c>
      <c r="G793" s="9">
        <v>16.8</v>
      </c>
      <c r="H793" s="9">
        <v>10.5</v>
      </c>
      <c r="I793" s="9">
        <v>0</v>
      </c>
      <c r="J793" s="9">
        <v>0</v>
      </c>
      <c r="K793" s="9">
        <v>9</v>
      </c>
      <c r="L793" s="9">
        <v>0</v>
      </c>
      <c r="M793" s="9">
        <v>22.8</v>
      </c>
      <c r="N793" s="9">
        <v>6.5</v>
      </c>
      <c r="O793" s="9">
        <v>7.5</v>
      </c>
      <c r="P793" s="9">
        <v>0</v>
      </c>
      <c r="Q793" s="9">
        <v>0</v>
      </c>
      <c r="R793" s="9">
        <v>0</v>
      </c>
      <c r="S793" s="9">
        <v>0</v>
      </c>
      <c r="T793" s="9">
        <v>0</v>
      </c>
      <c r="U793" s="9">
        <v>3.5999999999999996</v>
      </c>
      <c r="V793" s="9">
        <v>0</v>
      </c>
      <c r="W793" s="9">
        <v>27.599999999999998</v>
      </c>
      <c r="X793" s="9">
        <v>0</v>
      </c>
      <c r="Y793" s="9">
        <v>0</v>
      </c>
      <c r="Z793" s="9">
        <v>0</v>
      </c>
      <c r="AA793" s="9">
        <v>0</v>
      </c>
      <c r="AB793" s="9">
        <v>0</v>
      </c>
      <c r="AC793" s="9">
        <v>0</v>
      </c>
      <c r="AD793" s="9">
        <v>0</v>
      </c>
      <c r="AE793" s="9">
        <v>0</v>
      </c>
      <c r="AF793" s="9">
        <v>0</v>
      </c>
      <c r="AG793" s="9">
        <v>6.5</v>
      </c>
      <c r="AH793" s="9">
        <v>0</v>
      </c>
      <c r="AI793" s="9">
        <v>49</v>
      </c>
      <c r="AK793" s="276"/>
      <c r="AL793" s="61"/>
      <c r="AN793" s="265"/>
      <c r="AO793" s="61"/>
    </row>
    <row r="794" spans="1:41" ht="15.75">
      <c r="A794" s="276" t="s">
        <v>3622</v>
      </c>
      <c r="B794" s="3"/>
      <c r="C794" s="3"/>
      <c r="D794" s="32">
        <f t="shared" si="23"/>
        <v>430.3</v>
      </c>
      <c r="E794" s="9">
        <v>78.100000000000009</v>
      </c>
      <c r="F794" s="9">
        <v>38.300000000000004</v>
      </c>
      <c r="G794" s="9">
        <v>15.400000000000002</v>
      </c>
      <c r="H794" s="9">
        <v>51.900000000000006</v>
      </c>
      <c r="I794" s="9">
        <v>3.3000000000000003</v>
      </c>
      <c r="J794" s="9">
        <v>51</v>
      </c>
      <c r="K794" s="9">
        <v>0</v>
      </c>
      <c r="L794" s="9">
        <v>0</v>
      </c>
      <c r="M794" s="9">
        <v>32.4</v>
      </c>
      <c r="N794" s="9">
        <v>19.399999999999999</v>
      </c>
      <c r="O794" s="9">
        <v>1.3</v>
      </c>
      <c r="P794" s="9">
        <v>0</v>
      </c>
      <c r="Q794" s="9">
        <v>0</v>
      </c>
      <c r="R794" s="9">
        <v>0</v>
      </c>
      <c r="S794" s="9">
        <v>0</v>
      </c>
      <c r="T794" s="9">
        <v>0</v>
      </c>
      <c r="U794" s="9">
        <v>3.3000000000000003</v>
      </c>
      <c r="V794" s="9">
        <v>0</v>
      </c>
      <c r="W794" s="9">
        <v>0</v>
      </c>
      <c r="X794" s="9">
        <v>0</v>
      </c>
      <c r="Y794" s="9">
        <v>0</v>
      </c>
      <c r="Z794" s="9">
        <v>0</v>
      </c>
      <c r="AA794" s="9">
        <v>0</v>
      </c>
      <c r="AB794" s="9">
        <v>23.799999999999997</v>
      </c>
      <c r="AC794" s="9">
        <v>0</v>
      </c>
      <c r="AD794" s="9">
        <v>0</v>
      </c>
      <c r="AE794" s="9">
        <v>46.199999999999996</v>
      </c>
      <c r="AF794" s="9">
        <v>0</v>
      </c>
      <c r="AG794" s="9">
        <v>50.7</v>
      </c>
      <c r="AH794" s="9">
        <v>0</v>
      </c>
      <c r="AI794" s="9">
        <v>15.2</v>
      </c>
      <c r="AK794" s="276"/>
      <c r="AL794" s="61"/>
      <c r="AN794" s="265"/>
      <c r="AO794" s="61"/>
    </row>
    <row r="795" spans="1:41" ht="15.75">
      <c r="A795" s="106" t="s">
        <v>154</v>
      </c>
      <c r="B795" s="3"/>
      <c r="C795" s="3"/>
      <c r="D795" s="32">
        <f t="shared" si="23"/>
        <v>543.69999999999993</v>
      </c>
      <c r="E795" s="9">
        <v>40.799999999999997</v>
      </c>
      <c r="F795" s="9">
        <v>30.6</v>
      </c>
      <c r="G795" s="9">
        <v>20.8</v>
      </c>
      <c r="H795" s="9">
        <v>65.2</v>
      </c>
      <c r="I795" s="9">
        <v>0</v>
      </c>
      <c r="J795" s="9">
        <v>0</v>
      </c>
      <c r="K795" s="9">
        <v>0</v>
      </c>
      <c r="L795" s="9">
        <v>0</v>
      </c>
      <c r="M795" s="9">
        <v>0</v>
      </c>
      <c r="N795" s="9">
        <v>14</v>
      </c>
      <c r="O795" s="9">
        <v>0</v>
      </c>
      <c r="P795" s="9">
        <v>0</v>
      </c>
      <c r="Q795" s="9">
        <v>0</v>
      </c>
      <c r="R795" s="9">
        <v>0</v>
      </c>
      <c r="S795" s="9">
        <v>0</v>
      </c>
      <c r="T795" s="9">
        <v>0</v>
      </c>
      <c r="U795" s="9">
        <v>0</v>
      </c>
      <c r="V795" s="9">
        <v>0</v>
      </c>
      <c r="W795" s="9">
        <v>83.5</v>
      </c>
      <c r="X795" s="9">
        <v>57.9</v>
      </c>
      <c r="Y795" s="9">
        <v>0</v>
      </c>
      <c r="Z795" s="9">
        <v>0</v>
      </c>
      <c r="AA795" s="9">
        <v>70.799999999999983</v>
      </c>
      <c r="AB795" s="9">
        <v>0</v>
      </c>
      <c r="AC795" s="9">
        <v>0</v>
      </c>
      <c r="AD795" s="9">
        <v>0</v>
      </c>
      <c r="AE795" s="9">
        <v>89.7</v>
      </c>
      <c r="AF795" s="9">
        <v>0</v>
      </c>
      <c r="AG795" s="9">
        <v>49.5</v>
      </c>
      <c r="AH795" s="9">
        <v>0</v>
      </c>
      <c r="AI795" s="9">
        <v>20.900000000000002</v>
      </c>
      <c r="AK795" s="106"/>
      <c r="AL795" s="61"/>
      <c r="AN795" s="265"/>
      <c r="AO795" s="61"/>
    </row>
    <row r="796" spans="1:41" ht="15.75">
      <c r="A796" s="106" t="s">
        <v>2206</v>
      </c>
      <c r="B796" s="3"/>
      <c r="C796" s="3"/>
      <c r="D796" s="32">
        <f t="shared" si="23"/>
        <v>398.79999999999995</v>
      </c>
      <c r="E796" s="9">
        <v>66.599999999999994</v>
      </c>
      <c r="F796" s="9">
        <v>23</v>
      </c>
      <c r="G796" s="9">
        <v>20.8</v>
      </c>
      <c r="H796" s="9">
        <v>6.5</v>
      </c>
      <c r="I796" s="9">
        <v>4.1999999999999993</v>
      </c>
      <c r="J796" s="9">
        <v>0</v>
      </c>
      <c r="K796" s="9">
        <v>0</v>
      </c>
      <c r="L796" s="9">
        <v>0</v>
      </c>
      <c r="M796" s="9">
        <v>6.7</v>
      </c>
      <c r="N796" s="9">
        <v>2.2000000000000002</v>
      </c>
      <c r="O796" s="9">
        <v>0</v>
      </c>
      <c r="P796" s="9">
        <v>25.999999999999996</v>
      </c>
      <c r="Q796" s="9">
        <v>0</v>
      </c>
      <c r="R796" s="9">
        <v>0</v>
      </c>
      <c r="S796" s="9">
        <v>0</v>
      </c>
      <c r="T796" s="9">
        <v>0</v>
      </c>
      <c r="U796" s="9">
        <v>0</v>
      </c>
      <c r="V796" s="9">
        <v>0</v>
      </c>
      <c r="W796" s="9">
        <v>68.599999999999994</v>
      </c>
      <c r="X796" s="9">
        <v>46.800000000000004</v>
      </c>
      <c r="Y796" s="9">
        <v>0</v>
      </c>
      <c r="Z796" s="9">
        <v>0</v>
      </c>
      <c r="AA796" s="9">
        <v>32.900000000000006</v>
      </c>
      <c r="AB796" s="9">
        <v>0</v>
      </c>
      <c r="AC796" s="9">
        <v>26</v>
      </c>
      <c r="AD796" s="9">
        <v>0</v>
      </c>
      <c r="AE796" s="9">
        <v>24.3</v>
      </c>
      <c r="AF796" s="9">
        <v>0</v>
      </c>
      <c r="AG796" s="9">
        <v>0</v>
      </c>
      <c r="AH796" s="9">
        <v>0</v>
      </c>
      <c r="AI796" s="9">
        <v>44.199999999999996</v>
      </c>
      <c r="AK796" s="106"/>
      <c r="AL796" s="61"/>
      <c r="AN796" s="265"/>
      <c r="AO796" s="61"/>
    </row>
    <row r="797" spans="1:41" ht="15.75">
      <c r="A797" s="106" t="s">
        <v>669</v>
      </c>
      <c r="B797" s="3"/>
      <c r="C797" s="3"/>
      <c r="D797" s="32">
        <f t="shared" si="23"/>
        <v>560.09999999999991</v>
      </c>
      <c r="E797" s="9">
        <v>0</v>
      </c>
      <c r="F797" s="9">
        <v>40.300000000000004</v>
      </c>
      <c r="G797" s="9">
        <v>16.799999999999997</v>
      </c>
      <c r="H797" s="9">
        <v>9.8000000000000007</v>
      </c>
      <c r="I797" s="9">
        <v>4.8</v>
      </c>
      <c r="J797" s="9">
        <v>44</v>
      </c>
      <c r="K797" s="9">
        <v>0</v>
      </c>
      <c r="L797" s="9">
        <v>0</v>
      </c>
      <c r="M797" s="9">
        <v>22.4</v>
      </c>
      <c r="N797" s="9">
        <v>15</v>
      </c>
      <c r="O797" s="9">
        <v>39.799999999999997</v>
      </c>
      <c r="P797" s="9">
        <v>32.599999999999994</v>
      </c>
      <c r="Q797" s="9">
        <v>0</v>
      </c>
      <c r="R797" s="9">
        <v>7.7000000000000011</v>
      </c>
      <c r="S797" s="9">
        <v>0</v>
      </c>
      <c r="T797" s="9">
        <v>0</v>
      </c>
      <c r="U797" s="9">
        <v>16.799999999999997</v>
      </c>
      <c r="V797" s="9">
        <v>0</v>
      </c>
      <c r="W797" s="9">
        <v>82.5</v>
      </c>
      <c r="X797" s="9">
        <v>51</v>
      </c>
      <c r="Y797" s="9">
        <v>0</v>
      </c>
      <c r="Z797" s="9">
        <v>0</v>
      </c>
      <c r="AA797" s="9">
        <v>89.3</v>
      </c>
      <c r="AB797" s="9">
        <v>44.8</v>
      </c>
      <c r="AC797" s="9">
        <v>0</v>
      </c>
      <c r="AD797" s="9">
        <v>12</v>
      </c>
      <c r="AE797" s="9">
        <v>15.600000000000001</v>
      </c>
      <c r="AF797" s="9">
        <v>0</v>
      </c>
      <c r="AG797" s="9">
        <v>12.5</v>
      </c>
      <c r="AH797" s="9">
        <v>0</v>
      </c>
      <c r="AI797" s="9">
        <v>2.4</v>
      </c>
      <c r="AK797" s="106"/>
      <c r="AL797" s="61"/>
      <c r="AN797" s="265"/>
      <c r="AO797" s="61"/>
    </row>
    <row r="798" spans="1:41" ht="15.75">
      <c r="A798" s="106" t="s">
        <v>2715</v>
      </c>
      <c r="B798" s="3"/>
      <c r="C798" s="3"/>
      <c r="D798" s="32">
        <f t="shared" si="23"/>
        <v>505.5</v>
      </c>
      <c r="E798" s="9">
        <v>40.799999999999997</v>
      </c>
      <c r="F798" s="9">
        <v>29.4</v>
      </c>
      <c r="G798" s="9">
        <v>36</v>
      </c>
      <c r="H798" s="9">
        <v>27.4</v>
      </c>
      <c r="I798" s="9">
        <v>0</v>
      </c>
      <c r="J798" s="9">
        <v>0</v>
      </c>
      <c r="K798" s="9">
        <v>0</v>
      </c>
      <c r="L798" s="9">
        <v>0</v>
      </c>
      <c r="M798" s="9">
        <v>13</v>
      </c>
      <c r="N798" s="9">
        <v>0</v>
      </c>
      <c r="O798" s="9">
        <v>0</v>
      </c>
      <c r="P798" s="9">
        <v>18.700000000000003</v>
      </c>
      <c r="Q798" s="9">
        <v>0</v>
      </c>
      <c r="R798" s="9">
        <v>0</v>
      </c>
      <c r="S798" s="9">
        <v>0</v>
      </c>
      <c r="T798" s="9">
        <v>0</v>
      </c>
      <c r="U798" s="9">
        <v>3.5999999999999996</v>
      </c>
      <c r="V798" s="9">
        <v>43.199999999999996</v>
      </c>
      <c r="W798" s="9">
        <v>18.700000000000003</v>
      </c>
      <c r="X798" s="9">
        <v>58.5</v>
      </c>
      <c r="Y798" s="9">
        <v>0</v>
      </c>
      <c r="Z798" s="9">
        <v>0</v>
      </c>
      <c r="AA798" s="9">
        <v>34.5</v>
      </c>
      <c r="AB798" s="9">
        <v>0</v>
      </c>
      <c r="AC798" s="9">
        <v>14</v>
      </c>
      <c r="AD798" s="9">
        <v>0</v>
      </c>
      <c r="AE798" s="9">
        <v>86.899999999999991</v>
      </c>
      <c r="AF798" s="9">
        <v>0</v>
      </c>
      <c r="AG798" s="9">
        <v>58.5</v>
      </c>
      <c r="AH798" s="9">
        <v>0</v>
      </c>
      <c r="AI798" s="9">
        <v>22.3</v>
      </c>
      <c r="AK798" s="106"/>
      <c r="AL798" s="61"/>
      <c r="AN798" s="265"/>
      <c r="AO798" s="61"/>
    </row>
    <row r="799" spans="1:41" ht="15.75">
      <c r="A799" s="276" t="s">
        <v>142</v>
      </c>
      <c r="B799" s="3"/>
      <c r="C799" s="3"/>
      <c r="D799" s="32">
        <f t="shared" si="23"/>
        <v>505.79999999999995</v>
      </c>
      <c r="E799" s="9">
        <v>47.599999999999994</v>
      </c>
      <c r="F799" s="9">
        <v>21.4</v>
      </c>
      <c r="G799" s="9">
        <v>0</v>
      </c>
      <c r="H799" s="9">
        <v>29.400000000000002</v>
      </c>
      <c r="I799" s="9">
        <v>0</v>
      </c>
      <c r="J799" s="9">
        <v>0</v>
      </c>
      <c r="K799" s="9">
        <v>0</v>
      </c>
      <c r="L799" s="9">
        <v>0</v>
      </c>
      <c r="M799" s="9">
        <v>45.4</v>
      </c>
      <c r="N799" s="9">
        <v>0</v>
      </c>
      <c r="O799" s="9">
        <v>0</v>
      </c>
      <c r="P799" s="9">
        <v>25.5</v>
      </c>
      <c r="Q799" s="9">
        <v>0</v>
      </c>
      <c r="R799" s="9">
        <v>0</v>
      </c>
      <c r="S799" s="9">
        <v>0</v>
      </c>
      <c r="T799" s="9">
        <v>0</v>
      </c>
      <c r="U799" s="9">
        <v>0</v>
      </c>
      <c r="V799" s="9">
        <v>50.4</v>
      </c>
      <c r="W799" s="9">
        <v>82.3</v>
      </c>
      <c r="X799" s="9">
        <v>70.5</v>
      </c>
      <c r="Y799" s="9">
        <v>0</v>
      </c>
      <c r="Z799" s="9">
        <v>0</v>
      </c>
      <c r="AA799" s="9">
        <v>32.199999999999996</v>
      </c>
      <c r="AB799" s="9">
        <v>0</v>
      </c>
      <c r="AC799" s="9">
        <v>14</v>
      </c>
      <c r="AD799" s="9">
        <v>0</v>
      </c>
      <c r="AE799" s="9">
        <v>16.799999999999997</v>
      </c>
      <c r="AF799" s="9">
        <v>0</v>
      </c>
      <c r="AG799" s="9">
        <v>14.399999999999999</v>
      </c>
      <c r="AH799" s="9">
        <v>0</v>
      </c>
      <c r="AI799" s="9">
        <v>55.900000000000006</v>
      </c>
      <c r="AK799" s="276"/>
      <c r="AL799" s="61"/>
      <c r="AN799" s="265"/>
      <c r="AO799" s="61"/>
    </row>
    <row r="800" spans="1:41" ht="15.75">
      <c r="A800" s="105" t="s">
        <v>1349</v>
      </c>
      <c r="B800" s="3"/>
      <c r="C800" s="3"/>
      <c r="D800" s="32">
        <f t="shared" si="23"/>
        <v>488.79999999999995</v>
      </c>
      <c r="E800" s="9">
        <v>44.2</v>
      </c>
      <c r="F800" s="9">
        <v>49.599999999999994</v>
      </c>
      <c r="G800" s="9">
        <v>58.199999999999996</v>
      </c>
      <c r="H800" s="9">
        <v>2.2000000000000002</v>
      </c>
      <c r="I800" s="9">
        <v>0</v>
      </c>
      <c r="J800" s="9">
        <v>37.199999999999996</v>
      </c>
      <c r="K800" s="9">
        <v>0</v>
      </c>
      <c r="L800" s="9">
        <v>0</v>
      </c>
      <c r="M800" s="9">
        <v>8.3999999999999986</v>
      </c>
      <c r="N800" s="9">
        <v>0</v>
      </c>
      <c r="O800" s="9">
        <v>0</v>
      </c>
      <c r="P800" s="9">
        <v>0</v>
      </c>
      <c r="Q800" s="9">
        <v>0</v>
      </c>
      <c r="R800" s="9">
        <v>0</v>
      </c>
      <c r="S800" s="9">
        <v>0</v>
      </c>
      <c r="T800" s="9">
        <v>0</v>
      </c>
      <c r="U800" s="9">
        <v>0</v>
      </c>
      <c r="V800" s="9">
        <v>0</v>
      </c>
      <c r="W800" s="9">
        <v>12.9</v>
      </c>
      <c r="X800" s="9">
        <v>62.099999999999994</v>
      </c>
      <c r="Y800" s="9">
        <v>0</v>
      </c>
      <c r="Z800" s="9">
        <v>0</v>
      </c>
      <c r="AA800" s="9">
        <v>34.5</v>
      </c>
      <c r="AB800" s="9">
        <v>0</v>
      </c>
      <c r="AC800" s="9">
        <v>12</v>
      </c>
      <c r="AD800" s="9">
        <v>0</v>
      </c>
      <c r="AE800" s="9">
        <v>54.300000000000004</v>
      </c>
      <c r="AF800" s="9">
        <v>0</v>
      </c>
      <c r="AG800" s="9">
        <v>49.500000000000007</v>
      </c>
      <c r="AH800" s="9">
        <v>0</v>
      </c>
      <c r="AI800" s="9">
        <v>63.7</v>
      </c>
      <c r="AK800" s="457"/>
      <c r="AL800" s="61"/>
      <c r="AN800" s="265"/>
      <c r="AO800" s="61"/>
    </row>
    <row r="801" spans="1:41" ht="15.75">
      <c r="A801" s="106" t="s">
        <v>683</v>
      </c>
      <c r="B801" s="3"/>
      <c r="C801" s="3"/>
      <c r="D801" s="32">
        <f t="shared" ref="D801:D832" si="24">SUM(E801:DZ801)</f>
        <v>465.34999999999997</v>
      </c>
      <c r="E801" s="9">
        <v>44.600000000000009</v>
      </c>
      <c r="F801" s="9">
        <v>34.300000000000004</v>
      </c>
      <c r="G801" s="9">
        <v>16.8</v>
      </c>
      <c r="H801" s="9">
        <v>29.400000000000002</v>
      </c>
      <c r="I801" s="9">
        <v>0</v>
      </c>
      <c r="J801" s="9">
        <v>0</v>
      </c>
      <c r="K801" s="9">
        <v>0</v>
      </c>
      <c r="L801" s="9">
        <v>0</v>
      </c>
      <c r="M801" s="9">
        <v>0</v>
      </c>
      <c r="N801" s="9">
        <v>0</v>
      </c>
      <c r="O801" s="9">
        <v>21</v>
      </c>
      <c r="P801" s="9">
        <v>18.700000000000003</v>
      </c>
      <c r="Q801" s="9">
        <v>0</v>
      </c>
      <c r="R801" s="9">
        <v>0</v>
      </c>
      <c r="S801" s="9">
        <v>0</v>
      </c>
      <c r="T801" s="9">
        <v>0</v>
      </c>
      <c r="U801" s="9">
        <v>3.5999999999999996</v>
      </c>
      <c r="V801" s="9">
        <v>0</v>
      </c>
      <c r="W801" s="9">
        <v>6.5</v>
      </c>
      <c r="X801" s="9">
        <v>96.3</v>
      </c>
      <c r="Y801" s="9">
        <v>0</v>
      </c>
      <c r="Z801" s="9">
        <v>0</v>
      </c>
      <c r="AA801" s="9">
        <v>58.65</v>
      </c>
      <c r="AB801" s="9">
        <v>0</v>
      </c>
      <c r="AC801" s="9">
        <v>23.1</v>
      </c>
      <c r="AD801" s="9">
        <v>0</v>
      </c>
      <c r="AE801" s="9">
        <v>46.199999999999996</v>
      </c>
      <c r="AF801" s="9">
        <v>0</v>
      </c>
      <c r="AG801" s="9">
        <v>35.299999999999997</v>
      </c>
      <c r="AH801" s="9">
        <v>0</v>
      </c>
      <c r="AI801" s="9">
        <v>30.9</v>
      </c>
      <c r="AK801" s="106"/>
      <c r="AL801" s="61"/>
      <c r="AN801" s="265"/>
      <c r="AO801" s="61"/>
    </row>
    <row r="802" spans="1:41" ht="15.75">
      <c r="A802" s="106" t="s">
        <v>2716</v>
      </c>
      <c r="B802" s="3"/>
      <c r="C802" s="3"/>
      <c r="D802" s="32">
        <f t="shared" si="24"/>
        <v>362.30000000000007</v>
      </c>
      <c r="E802" s="9">
        <v>37.400000000000006</v>
      </c>
      <c r="F802" s="9">
        <v>27.6</v>
      </c>
      <c r="G802" s="9">
        <v>37.700000000000003</v>
      </c>
      <c r="H802" s="9">
        <v>26.000000000000004</v>
      </c>
      <c r="I802" s="9">
        <v>0</v>
      </c>
      <c r="J802" s="9">
        <v>0</v>
      </c>
      <c r="K802" s="9">
        <v>0</v>
      </c>
      <c r="L802" s="9">
        <v>0</v>
      </c>
      <c r="M802" s="9">
        <v>11</v>
      </c>
      <c r="N802" s="9">
        <v>0</v>
      </c>
      <c r="O802" s="9">
        <v>0</v>
      </c>
      <c r="P802" s="9">
        <v>0</v>
      </c>
      <c r="Q802" s="9">
        <v>0</v>
      </c>
      <c r="R802" s="9">
        <v>0</v>
      </c>
      <c r="S802" s="9">
        <v>0</v>
      </c>
      <c r="T802" s="9">
        <v>0</v>
      </c>
      <c r="U802" s="9">
        <v>0</v>
      </c>
      <c r="V802" s="9">
        <v>0</v>
      </c>
      <c r="W802" s="9">
        <v>62.4</v>
      </c>
      <c r="X802" s="9">
        <v>54.600000000000009</v>
      </c>
      <c r="Y802" s="9">
        <v>0</v>
      </c>
      <c r="Z802" s="9">
        <v>0</v>
      </c>
      <c r="AA802" s="9">
        <v>29.900000000000002</v>
      </c>
      <c r="AB802" s="9">
        <v>0</v>
      </c>
      <c r="AC802" s="9">
        <v>12</v>
      </c>
      <c r="AD802" s="9">
        <v>8.8000000000000007</v>
      </c>
      <c r="AE802" s="9">
        <v>15.600000000000001</v>
      </c>
      <c r="AF802" s="9">
        <v>0</v>
      </c>
      <c r="AG802" s="9">
        <v>16.8</v>
      </c>
      <c r="AH802" s="9">
        <v>0</v>
      </c>
      <c r="AI802" s="9">
        <v>22.5</v>
      </c>
      <c r="AK802" s="106"/>
      <c r="AL802" s="61"/>
      <c r="AN802" s="265"/>
      <c r="AO802" s="61"/>
    </row>
    <row r="803" spans="1:41" ht="15.75">
      <c r="A803" s="276" t="s">
        <v>3623</v>
      </c>
      <c r="B803" s="3"/>
      <c r="C803" s="3"/>
      <c r="D803" s="32">
        <f t="shared" si="24"/>
        <v>280.70000000000005</v>
      </c>
      <c r="E803" s="9">
        <v>50.2</v>
      </c>
      <c r="F803" s="9">
        <v>22.3</v>
      </c>
      <c r="G803" s="9">
        <v>0</v>
      </c>
      <c r="H803" s="9">
        <v>3.9000000000000004</v>
      </c>
      <c r="I803" s="9">
        <v>0</v>
      </c>
      <c r="J803" s="9">
        <v>0</v>
      </c>
      <c r="K803" s="9">
        <v>0</v>
      </c>
      <c r="L803" s="9">
        <v>0</v>
      </c>
      <c r="M803" s="9">
        <v>38.700000000000003</v>
      </c>
      <c r="N803" s="9">
        <v>9.9</v>
      </c>
      <c r="O803" s="9">
        <v>0</v>
      </c>
      <c r="P803" s="9">
        <v>0</v>
      </c>
      <c r="Q803" s="9">
        <v>0</v>
      </c>
      <c r="R803" s="9">
        <v>0</v>
      </c>
      <c r="S803" s="9">
        <v>0</v>
      </c>
      <c r="T803" s="9">
        <v>0</v>
      </c>
      <c r="U803" s="9">
        <v>0</v>
      </c>
      <c r="V803" s="9">
        <v>0</v>
      </c>
      <c r="W803" s="9">
        <v>1.5</v>
      </c>
      <c r="X803" s="9">
        <v>39.6</v>
      </c>
      <c r="Y803" s="9">
        <v>0</v>
      </c>
      <c r="Z803" s="9">
        <v>0</v>
      </c>
      <c r="AA803" s="9">
        <v>25.3</v>
      </c>
      <c r="AB803" s="9">
        <v>0</v>
      </c>
      <c r="AC803" s="9">
        <v>20.2</v>
      </c>
      <c r="AD803" s="9">
        <v>0</v>
      </c>
      <c r="AE803" s="9">
        <v>13.200000000000001</v>
      </c>
      <c r="AF803" s="9">
        <v>0</v>
      </c>
      <c r="AG803" s="9">
        <v>45.100000000000009</v>
      </c>
      <c r="AH803" s="9">
        <v>0</v>
      </c>
      <c r="AI803" s="9">
        <v>10.8</v>
      </c>
      <c r="AK803" s="276"/>
      <c r="AL803" s="61"/>
      <c r="AN803" s="265"/>
      <c r="AO803" s="61"/>
    </row>
    <row r="804" spans="1:41" ht="15.75">
      <c r="A804" s="277" t="s">
        <v>1690</v>
      </c>
      <c r="B804" s="3"/>
      <c r="C804" s="3"/>
      <c r="D804" s="32">
        <f t="shared" si="24"/>
        <v>280.8</v>
      </c>
      <c r="E804" s="9">
        <v>0</v>
      </c>
      <c r="F804" s="9">
        <v>0</v>
      </c>
      <c r="G804" s="9">
        <v>0</v>
      </c>
      <c r="H804" s="9">
        <v>31.5</v>
      </c>
      <c r="I804" s="9">
        <v>0</v>
      </c>
      <c r="J804" s="9">
        <v>0</v>
      </c>
      <c r="K804" s="9">
        <v>0</v>
      </c>
      <c r="L804" s="9">
        <v>3.9000000000000004</v>
      </c>
      <c r="M804" s="9">
        <v>0</v>
      </c>
      <c r="N804" s="9">
        <v>11</v>
      </c>
      <c r="O804" s="9">
        <v>1.1000000000000001</v>
      </c>
      <c r="P804" s="9">
        <v>0</v>
      </c>
      <c r="Q804" s="9">
        <v>51.8</v>
      </c>
      <c r="R804" s="9">
        <v>5.6</v>
      </c>
      <c r="S804" s="9">
        <v>0</v>
      </c>
      <c r="T804" s="9">
        <v>0</v>
      </c>
      <c r="U804" s="9">
        <v>0</v>
      </c>
      <c r="V804" s="9">
        <v>0</v>
      </c>
      <c r="W804" s="9">
        <v>10.799999999999999</v>
      </c>
      <c r="X804" s="9">
        <v>46.800000000000004</v>
      </c>
      <c r="Y804" s="9">
        <v>0</v>
      </c>
      <c r="Z804" s="9">
        <v>0</v>
      </c>
      <c r="AA804" s="9">
        <v>91.9</v>
      </c>
      <c r="AB804" s="9">
        <v>0</v>
      </c>
      <c r="AC804" s="9">
        <v>0</v>
      </c>
      <c r="AD804" s="9">
        <v>0</v>
      </c>
      <c r="AE804" s="9">
        <v>26.4</v>
      </c>
      <c r="AF804" s="9">
        <v>0</v>
      </c>
      <c r="AG804" s="9">
        <v>0</v>
      </c>
      <c r="AH804" s="9">
        <v>0</v>
      </c>
      <c r="AI804" s="9">
        <v>0</v>
      </c>
      <c r="AK804" s="277"/>
      <c r="AL804" s="61"/>
      <c r="AN804" s="265"/>
      <c r="AO804" s="61"/>
    </row>
    <row r="805" spans="1:41" ht="15.75">
      <c r="A805" s="106" t="s">
        <v>654</v>
      </c>
      <c r="B805" s="3"/>
      <c r="C805" s="3"/>
      <c r="D805" s="32">
        <f t="shared" si="24"/>
        <v>482.09999999999997</v>
      </c>
      <c r="E805" s="9">
        <v>16.900000000000002</v>
      </c>
      <c r="F805" s="9">
        <v>14.399999999999999</v>
      </c>
      <c r="G805" s="9">
        <v>0</v>
      </c>
      <c r="H805" s="9">
        <v>48.199999999999996</v>
      </c>
      <c r="I805" s="9">
        <v>0</v>
      </c>
      <c r="J805" s="9">
        <v>0</v>
      </c>
      <c r="K805" s="9">
        <v>0</v>
      </c>
      <c r="L805" s="9">
        <v>0</v>
      </c>
      <c r="M805" s="9">
        <v>21</v>
      </c>
      <c r="N805" s="9">
        <v>0</v>
      </c>
      <c r="O805" s="9">
        <v>0</v>
      </c>
      <c r="P805" s="9">
        <v>33.4</v>
      </c>
      <c r="Q805" s="9">
        <v>0</v>
      </c>
      <c r="R805" s="9">
        <v>0</v>
      </c>
      <c r="S805" s="9">
        <v>0</v>
      </c>
      <c r="T805" s="9">
        <v>0</v>
      </c>
      <c r="U805" s="9">
        <v>0</v>
      </c>
      <c r="V805" s="9">
        <v>0</v>
      </c>
      <c r="W805" s="9">
        <v>63.8</v>
      </c>
      <c r="X805" s="9">
        <v>62.099999999999994</v>
      </c>
      <c r="Y805" s="9">
        <v>0</v>
      </c>
      <c r="Z805" s="9">
        <v>0</v>
      </c>
      <c r="AA805" s="9">
        <v>73.5</v>
      </c>
      <c r="AB805" s="9">
        <v>0</v>
      </c>
      <c r="AC805" s="9">
        <v>0</v>
      </c>
      <c r="AD805" s="9">
        <v>0</v>
      </c>
      <c r="AE805" s="9">
        <v>74.5</v>
      </c>
      <c r="AF805" s="9">
        <v>0</v>
      </c>
      <c r="AG805" s="9">
        <v>39.6</v>
      </c>
      <c r="AH805" s="9">
        <v>0</v>
      </c>
      <c r="AI805" s="9">
        <v>34.700000000000003</v>
      </c>
      <c r="AK805" s="106"/>
      <c r="AL805" s="61"/>
      <c r="AN805" s="265"/>
      <c r="AO805" s="61"/>
    </row>
    <row r="806" spans="1:41" ht="15.75">
      <c r="A806" s="106" t="s">
        <v>653</v>
      </c>
      <c r="B806" s="3"/>
      <c r="C806" s="3"/>
      <c r="D806" s="32">
        <f t="shared" si="24"/>
        <v>334.29999999999995</v>
      </c>
      <c r="E806" s="9">
        <v>40.799999999999997</v>
      </c>
      <c r="F806" s="9">
        <v>0</v>
      </c>
      <c r="G806" s="9">
        <v>12</v>
      </c>
      <c r="H806" s="9">
        <v>28</v>
      </c>
      <c r="I806" s="9">
        <v>0</v>
      </c>
      <c r="J806" s="9">
        <v>0</v>
      </c>
      <c r="K806" s="9">
        <v>0</v>
      </c>
      <c r="L806" s="9">
        <v>0</v>
      </c>
      <c r="M806" s="9">
        <v>21.799999999999997</v>
      </c>
      <c r="N806" s="9">
        <v>57.800000000000004</v>
      </c>
      <c r="O806" s="9">
        <v>18.2</v>
      </c>
      <c r="P806" s="9">
        <v>3</v>
      </c>
      <c r="Q806" s="9">
        <v>3.3000000000000003</v>
      </c>
      <c r="R806" s="9">
        <v>0</v>
      </c>
      <c r="S806" s="9">
        <v>0</v>
      </c>
      <c r="T806" s="9">
        <v>0</v>
      </c>
      <c r="U806" s="9">
        <v>0</v>
      </c>
      <c r="V806" s="9">
        <v>0</v>
      </c>
      <c r="W806" s="9">
        <v>3.5999999999999996</v>
      </c>
      <c r="X806" s="9">
        <v>58.2</v>
      </c>
      <c r="Y806" s="9">
        <v>0</v>
      </c>
      <c r="Z806" s="9">
        <v>0</v>
      </c>
      <c r="AA806" s="9">
        <v>34.5</v>
      </c>
      <c r="AB806" s="9">
        <v>0</v>
      </c>
      <c r="AC806" s="9">
        <v>0</v>
      </c>
      <c r="AD806" s="9">
        <v>0</v>
      </c>
      <c r="AE806" s="9">
        <v>18</v>
      </c>
      <c r="AF806" s="9">
        <v>0</v>
      </c>
      <c r="AG806" s="9">
        <v>8.6999999999999993</v>
      </c>
      <c r="AH806" s="9">
        <v>0</v>
      </c>
      <c r="AI806" s="9">
        <v>26.4</v>
      </c>
      <c r="AK806" s="106"/>
      <c r="AL806" s="61"/>
      <c r="AN806" s="265"/>
      <c r="AO806" s="61"/>
    </row>
    <row r="807" spans="1:41" ht="15.75">
      <c r="A807" s="277" t="s">
        <v>1749</v>
      </c>
      <c r="B807" s="3"/>
      <c r="C807" s="3"/>
      <c r="D807" s="32">
        <f t="shared" si="24"/>
        <v>491.00000000000006</v>
      </c>
      <c r="E807" s="9">
        <v>46</v>
      </c>
      <c r="F807" s="9">
        <v>35.4</v>
      </c>
      <c r="G807" s="9">
        <v>19.2</v>
      </c>
      <c r="H807" s="9">
        <v>47.900000000000006</v>
      </c>
      <c r="I807" s="9">
        <v>0</v>
      </c>
      <c r="J807" s="9">
        <v>0</v>
      </c>
      <c r="K807" s="9">
        <v>0</v>
      </c>
      <c r="L807" s="9">
        <v>0</v>
      </c>
      <c r="M807" s="9">
        <v>0</v>
      </c>
      <c r="N807" s="9">
        <v>8.6999999999999993</v>
      </c>
      <c r="O807" s="9">
        <v>0</v>
      </c>
      <c r="P807" s="9">
        <v>25.5</v>
      </c>
      <c r="Q807" s="9">
        <v>0</v>
      </c>
      <c r="R807" s="9">
        <v>0</v>
      </c>
      <c r="S807" s="9">
        <v>0</v>
      </c>
      <c r="T807" s="9">
        <v>0</v>
      </c>
      <c r="U807" s="9">
        <v>0</v>
      </c>
      <c r="V807" s="9">
        <v>46.800000000000004</v>
      </c>
      <c r="W807" s="9">
        <v>7</v>
      </c>
      <c r="X807" s="9">
        <v>46.499999999999993</v>
      </c>
      <c r="Y807" s="9">
        <v>0</v>
      </c>
      <c r="Z807" s="9">
        <v>0</v>
      </c>
      <c r="AA807" s="9">
        <v>73.099999999999994</v>
      </c>
      <c r="AB807" s="9">
        <v>0</v>
      </c>
      <c r="AC807" s="9">
        <v>0</v>
      </c>
      <c r="AD807" s="9">
        <v>0</v>
      </c>
      <c r="AE807" s="9">
        <v>73.2</v>
      </c>
      <c r="AF807" s="9">
        <v>0</v>
      </c>
      <c r="AG807" s="9">
        <v>39.6</v>
      </c>
      <c r="AH807" s="9">
        <v>0</v>
      </c>
      <c r="AI807" s="9">
        <v>22.1</v>
      </c>
      <c r="AK807" s="277"/>
      <c r="AL807" s="61"/>
      <c r="AN807" s="265"/>
      <c r="AO807" s="61"/>
    </row>
    <row r="808" spans="1:41" ht="15.75">
      <c r="A808" s="106" t="s">
        <v>638</v>
      </c>
      <c r="B808" s="3"/>
      <c r="C808" s="3"/>
      <c r="D808" s="32">
        <f t="shared" si="24"/>
        <v>391.90000000000003</v>
      </c>
      <c r="E808" s="9">
        <v>0</v>
      </c>
      <c r="F808" s="9">
        <v>13.200000000000001</v>
      </c>
      <c r="G808" s="9">
        <v>14.399999999999999</v>
      </c>
      <c r="H808" s="9">
        <v>19.8</v>
      </c>
      <c r="I808" s="9">
        <v>0</v>
      </c>
      <c r="J808" s="9">
        <v>0</v>
      </c>
      <c r="K808" s="9">
        <v>0</v>
      </c>
      <c r="L808" s="9">
        <v>0</v>
      </c>
      <c r="M808" s="9">
        <v>0</v>
      </c>
      <c r="N808" s="9">
        <v>0</v>
      </c>
      <c r="O808" s="9">
        <v>15.400000000000002</v>
      </c>
      <c r="P808" s="9">
        <v>0</v>
      </c>
      <c r="Q808" s="9">
        <v>0</v>
      </c>
      <c r="R808" s="9">
        <v>25.2</v>
      </c>
      <c r="S808" s="9">
        <v>0</v>
      </c>
      <c r="T808" s="9">
        <v>0</v>
      </c>
      <c r="U808" s="9">
        <v>13.2</v>
      </c>
      <c r="V808" s="9">
        <v>43.199999999999996</v>
      </c>
      <c r="W808" s="9">
        <v>87.899999999999991</v>
      </c>
      <c r="X808" s="9">
        <v>3.9000000000000004</v>
      </c>
      <c r="Y808" s="9">
        <v>0</v>
      </c>
      <c r="Z808" s="9">
        <v>22.4</v>
      </c>
      <c r="AA808" s="9">
        <v>16.799999999999997</v>
      </c>
      <c r="AB808" s="9">
        <v>25.5</v>
      </c>
      <c r="AC808" s="9">
        <v>0</v>
      </c>
      <c r="AD808" s="9">
        <v>0</v>
      </c>
      <c r="AE808" s="9">
        <v>36.300000000000004</v>
      </c>
      <c r="AF808" s="9">
        <v>0</v>
      </c>
      <c r="AG808" s="9">
        <v>36.300000000000004</v>
      </c>
      <c r="AH808" s="9">
        <v>0</v>
      </c>
      <c r="AI808" s="9">
        <v>18.399999999999999</v>
      </c>
      <c r="AK808" s="106"/>
      <c r="AL808" s="61"/>
      <c r="AN808" s="265"/>
      <c r="AO808" s="61"/>
    </row>
    <row r="809" spans="1:41" ht="15.75">
      <c r="A809" s="277" t="s">
        <v>1649</v>
      </c>
      <c r="B809" s="3"/>
      <c r="C809" s="3"/>
      <c r="D809" s="32">
        <f t="shared" si="24"/>
        <v>412.34999999999997</v>
      </c>
      <c r="E809" s="9">
        <v>22.1</v>
      </c>
      <c r="F809" s="9">
        <v>21.599999999999998</v>
      </c>
      <c r="G809" s="9">
        <v>24</v>
      </c>
      <c r="H809" s="9">
        <v>28.5</v>
      </c>
      <c r="I809" s="9">
        <v>0</v>
      </c>
      <c r="J809" s="9">
        <v>0</v>
      </c>
      <c r="K809" s="9">
        <v>0</v>
      </c>
      <c r="L809" s="9">
        <v>0</v>
      </c>
      <c r="M809" s="9">
        <v>50</v>
      </c>
      <c r="N809" s="9">
        <v>19.5</v>
      </c>
      <c r="O809" s="9">
        <v>0</v>
      </c>
      <c r="P809" s="9">
        <v>43.35</v>
      </c>
      <c r="Q809" s="9">
        <v>0</v>
      </c>
      <c r="R809" s="9">
        <v>0</v>
      </c>
      <c r="S809" s="9">
        <v>0</v>
      </c>
      <c r="T809" s="9">
        <v>0</v>
      </c>
      <c r="U809" s="9">
        <v>0</v>
      </c>
      <c r="V809" s="9">
        <v>10.5</v>
      </c>
      <c r="W809" s="9">
        <v>7</v>
      </c>
      <c r="X809" s="9">
        <v>22.4</v>
      </c>
      <c r="Y809" s="9">
        <v>0</v>
      </c>
      <c r="Z809" s="9">
        <v>0</v>
      </c>
      <c r="AA809" s="9">
        <v>36</v>
      </c>
      <c r="AB809" s="9">
        <v>0</v>
      </c>
      <c r="AC809" s="9">
        <v>0</v>
      </c>
      <c r="AD809" s="9">
        <v>0</v>
      </c>
      <c r="AE809" s="9">
        <v>46.199999999999996</v>
      </c>
      <c r="AF809" s="9">
        <v>0</v>
      </c>
      <c r="AG809" s="9">
        <v>46.199999999999996</v>
      </c>
      <c r="AH809" s="9">
        <v>0</v>
      </c>
      <c r="AI809" s="9">
        <v>35</v>
      </c>
      <c r="AK809" s="277"/>
      <c r="AL809" s="61"/>
      <c r="AN809" s="265"/>
      <c r="AO809" s="61"/>
    </row>
    <row r="810" spans="1:41" ht="15.75">
      <c r="A810" s="106" t="s">
        <v>2706</v>
      </c>
      <c r="B810" s="3"/>
      <c r="C810" s="3"/>
      <c r="D810" s="32">
        <f t="shared" si="24"/>
        <v>321.3</v>
      </c>
      <c r="E810" s="9">
        <v>49</v>
      </c>
      <c r="F810" s="9">
        <v>30.3</v>
      </c>
      <c r="G810" s="9">
        <v>0</v>
      </c>
      <c r="H810" s="9">
        <v>0</v>
      </c>
      <c r="I810" s="9">
        <v>0</v>
      </c>
      <c r="J810" s="9">
        <v>0</v>
      </c>
      <c r="K810" s="9">
        <v>0</v>
      </c>
      <c r="L810" s="9">
        <v>0</v>
      </c>
      <c r="M810" s="9">
        <v>0</v>
      </c>
      <c r="N810" s="9">
        <v>19</v>
      </c>
      <c r="O810" s="9">
        <v>3.9000000000000004</v>
      </c>
      <c r="P810" s="9">
        <v>0</v>
      </c>
      <c r="Q810" s="9">
        <v>0</v>
      </c>
      <c r="R810" s="9">
        <v>0</v>
      </c>
      <c r="S810" s="9">
        <v>0</v>
      </c>
      <c r="T810" s="9">
        <v>0</v>
      </c>
      <c r="U810" s="9">
        <v>0</v>
      </c>
      <c r="V810" s="9">
        <v>0</v>
      </c>
      <c r="W810" s="9">
        <v>8.1</v>
      </c>
      <c r="X810" s="9">
        <v>54</v>
      </c>
      <c r="Y810" s="9">
        <v>1.4</v>
      </c>
      <c r="Z810" s="9">
        <v>4.5</v>
      </c>
      <c r="AA810" s="9">
        <v>34.5</v>
      </c>
      <c r="AB810" s="9">
        <v>20.399999999999999</v>
      </c>
      <c r="AC810" s="9">
        <v>15</v>
      </c>
      <c r="AD810" s="9">
        <v>7.7000000000000011</v>
      </c>
      <c r="AE810" s="9">
        <v>18</v>
      </c>
      <c r="AF810" s="9">
        <v>0</v>
      </c>
      <c r="AG810" s="9">
        <v>9.1</v>
      </c>
      <c r="AH810" s="9">
        <v>0</v>
      </c>
      <c r="AI810" s="9">
        <v>46.4</v>
      </c>
      <c r="AK810" s="106"/>
      <c r="AL810" s="61"/>
      <c r="AN810" s="265"/>
      <c r="AO810" s="61"/>
    </row>
    <row r="811" spans="1:41" ht="15.75">
      <c r="A811" s="106" t="s">
        <v>2819</v>
      </c>
      <c r="B811" s="3"/>
      <c r="C811" s="3"/>
      <c r="D811" s="32">
        <f t="shared" si="24"/>
        <v>377.39999999999992</v>
      </c>
      <c r="E811" s="9">
        <v>44.2</v>
      </c>
      <c r="F811" s="9">
        <v>0</v>
      </c>
      <c r="G811" s="9">
        <v>69.900000000000006</v>
      </c>
      <c r="H811" s="9">
        <v>21.4</v>
      </c>
      <c r="I811" s="9">
        <v>0</v>
      </c>
      <c r="J811" s="9">
        <v>34.1</v>
      </c>
      <c r="K811" s="9">
        <v>0</v>
      </c>
      <c r="L811" s="9">
        <v>0</v>
      </c>
      <c r="M811" s="9">
        <v>27.8</v>
      </c>
      <c r="N811" s="9">
        <v>0</v>
      </c>
      <c r="O811" s="9">
        <v>29.6</v>
      </c>
      <c r="P811" s="9">
        <v>21</v>
      </c>
      <c r="Q811" s="9">
        <v>0</v>
      </c>
      <c r="R811" s="9">
        <v>0</v>
      </c>
      <c r="S811" s="9">
        <v>0</v>
      </c>
      <c r="T811" s="9">
        <v>0</v>
      </c>
      <c r="U811" s="9">
        <v>25.2</v>
      </c>
      <c r="V811" s="9">
        <v>29.4</v>
      </c>
      <c r="W811" s="9">
        <v>8.3000000000000007</v>
      </c>
      <c r="X811" s="9">
        <v>43.699999999999996</v>
      </c>
      <c r="Y811" s="9">
        <v>0</v>
      </c>
      <c r="Z811" s="9">
        <v>0</v>
      </c>
      <c r="AA811" s="9">
        <v>0</v>
      </c>
      <c r="AB811" s="9">
        <v>8.4</v>
      </c>
      <c r="AC811" s="9">
        <v>0</v>
      </c>
      <c r="AD811" s="9">
        <v>0</v>
      </c>
      <c r="AE811" s="9">
        <v>0</v>
      </c>
      <c r="AF811" s="9">
        <v>0</v>
      </c>
      <c r="AG811" s="9">
        <v>14.399999999999999</v>
      </c>
      <c r="AH811" s="9">
        <v>0</v>
      </c>
      <c r="AI811" s="9">
        <v>0</v>
      </c>
      <c r="AK811" s="106"/>
      <c r="AL811" s="61"/>
      <c r="AN811" s="265"/>
      <c r="AO811" s="61"/>
    </row>
    <row r="812" spans="1:41" ht="15.75">
      <c r="A812" s="276" t="s">
        <v>3624</v>
      </c>
      <c r="B812" s="3"/>
      <c r="C812" s="3"/>
      <c r="D812" s="32">
        <f t="shared" si="24"/>
        <v>346</v>
      </c>
      <c r="E812" s="9">
        <v>59.4</v>
      </c>
      <c r="F812" s="9">
        <v>0</v>
      </c>
      <c r="G812" s="9">
        <v>19.2</v>
      </c>
      <c r="H812" s="9">
        <v>30.500000000000004</v>
      </c>
      <c r="I812" s="9">
        <v>0</v>
      </c>
      <c r="J812" s="9">
        <v>0</v>
      </c>
      <c r="K812" s="9">
        <v>0</v>
      </c>
      <c r="L812" s="9">
        <v>0</v>
      </c>
      <c r="M812" s="9">
        <v>0</v>
      </c>
      <c r="N812" s="9">
        <v>0</v>
      </c>
      <c r="O812" s="9">
        <v>0</v>
      </c>
      <c r="P812" s="9">
        <v>0</v>
      </c>
      <c r="Q812" s="9">
        <v>51.8</v>
      </c>
      <c r="R812" s="9">
        <v>6</v>
      </c>
      <c r="S812" s="9">
        <v>0</v>
      </c>
      <c r="T812" s="9">
        <v>0</v>
      </c>
      <c r="U812" s="9">
        <v>14</v>
      </c>
      <c r="V812" s="9">
        <v>0</v>
      </c>
      <c r="W812" s="9">
        <v>14.1</v>
      </c>
      <c r="X812" s="9">
        <v>51</v>
      </c>
      <c r="Y812" s="9">
        <v>0</v>
      </c>
      <c r="Z812" s="9">
        <v>0</v>
      </c>
      <c r="AA812" s="9">
        <v>29.900000000000002</v>
      </c>
      <c r="AB812" s="9">
        <v>0</v>
      </c>
      <c r="AC812" s="9">
        <v>8.4</v>
      </c>
      <c r="AD812" s="9">
        <v>0</v>
      </c>
      <c r="AE812" s="9">
        <v>15.600000000000001</v>
      </c>
      <c r="AF812" s="9">
        <v>0</v>
      </c>
      <c r="AG812" s="9">
        <v>10.5</v>
      </c>
      <c r="AH812" s="9">
        <v>0</v>
      </c>
      <c r="AI812" s="9">
        <v>35.6</v>
      </c>
      <c r="AK812" s="276"/>
      <c r="AL812" s="61"/>
      <c r="AN812" s="265"/>
      <c r="AO812" s="61"/>
    </row>
    <row r="813" spans="1:41" ht="15.75">
      <c r="A813" s="276" t="s">
        <v>3625</v>
      </c>
      <c r="B813" s="3"/>
      <c r="C813" s="3"/>
      <c r="D813" s="32">
        <f t="shared" si="24"/>
        <v>419.1</v>
      </c>
      <c r="E813" s="9">
        <v>64.5</v>
      </c>
      <c r="F813" s="9">
        <v>41.599999999999994</v>
      </c>
      <c r="G813" s="9">
        <v>34.799999999999997</v>
      </c>
      <c r="H813" s="9">
        <v>2.4</v>
      </c>
      <c r="I813" s="9">
        <v>0</v>
      </c>
      <c r="J813" s="9">
        <v>47.599999999999994</v>
      </c>
      <c r="K813" s="9">
        <v>0</v>
      </c>
      <c r="L813" s="9">
        <v>0</v>
      </c>
      <c r="M813" s="9">
        <v>22.8</v>
      </c>
      <c r="N813" s="9">
        <v>0</v>
      </c>
      <c r="O813" s="9">
        <v>19.900000000000002</v>
      </c>
      <c r="P813" s="9">
        <v>0</v>
      </c>
      <c r="Q813" s="9">
        <v>0</v>
      </c>
      <c r="R813" s="9">
        <v>0</v>
      </c>
      <c r="S813" s="9">
        <v>0</v>
      </c>
      <c r="T813" s="9">
        <v>0</v>
      </c>
      <c r="U813" s="9">
        <v>9.1</v>
      </c>
      <c r="V813" s="9">
        <v>0</v>
      </c>
      <c r="W813" s="9">
        <v>8.9</v>
      </c>
      <c r="X813" s="9">
        <v>43.5</v>
      </c>
      <c r="Y813" s="9">
        <v>1.5</v>
      </c>
      <c r="Z813" s="9">
        <v>0</v>
      </c>
      <c r="AA813" s="9">
        <v>25.3</v>
      </c>
      <c r="AB813" s="9">
        <v>0</v>
      </c>
      <c r="AC813" s="9">
        <v>22.4</v>
      </c>
      <c r="AD813" s="9">
        <v>0</v>
      </c>
      <c r="AE813" s="9">
        <v>13.200000000000001</v>
      </c>
      <c r="AF813" s="9">
        <v>0</v>
      </c>
      <c r="AG813" s="9">
        <v>0</v>
      </c>
      <c r="AH813" s="9">
        <v>0</v>
      </c>
      <c r="AI813" s="9">
        <v>61.600000000000009</v>
      </c>
      <c r="AK813" s="276"/>
      <c r="AL813" s="61"/>
      <c r="AN813" s="265"/>
      <c r="AO813" s="61"/>
    </row>
    <row r="814" spans="1:41" ht="15.75">
      <c r="A814" s="277" t="s">
        <v>31</v>
      </c>
      <c r="B814" s="3"/>
      <c r="C814" s="3"/>
      <c r="D814" s="32">
        <f t="shared" si="24"/>
        <v>475.4</v>
      </c>
      <c r="E814" s="9">
        <v>0</v>
      </c>
      <c r="F814" s="9">
        <v>2.4</v>
      </c>
      <c r="G814" s="9">
        <v>40.599999999999994</v>
      </c>
      <c r="H814" s="9">
        <v>53.6</v>
      </c>
      <c r="I814" s="9">
        <v>0</v>
      </c>
      <c r="J814" s="9">
        <v>30</v>
      </c>
      <c r="K814" s="9">
        <v>0</v>
      </c>
      <c r="L814" s="9">
        <v>0</v>
      </c>
      <c r="M814" s="9">
        <v>7.7000000000000011</v>
      </c>
      <c r="N814" s="9">
        <v>0</v>
      </c>
      <c r="O814" s="9">
        <v>0</v>
      </c>
      <c r="P814" s="9">
        <v>36</v>
      </c>
      <c r="Q814" s="9">
        <v>0</v>
      </c>
      <c r="R814" s="9">
        <v>11</v>
      </c>
      <c r="S814" s="9">
        <v>0</v>
      </c>
      <c r="T814" s="9">
        <v>0</v>
      </c>
      <c r="U814" s="9">
        <v>39</v>
      </c>
      <c r="V814" s="9">
        <v>0</v>
      </c>
      <c r="W814" s="9">
        <v>81.2</v>
      </c>
      <c r="X814" s="9">
        <v>63</v>
      </c>
      <c r="Y814" s="9">
        <v>0</v>
      </c>
      <c r="Z814" s="9">
        <v>0</v>
      </c>
      <c r="AA814" s="9">
        <v>73.5</v>
      </c>
      <c r="AB814" s="9">
        <v>0</v>
      </c>
      <c r="AC814" s="9">
        <v>0</v>
      </c>
      <c r="AD814" s="9">
        <v>0</v>
      </c>
      <c r="AE814" s="9">
        <v>18</v>
      </c>
      <c r="AF814" s="9">
        <v>0</v>
      </c>
      <c r="AG814" s="9">
        <v>0</v>
      </c>
      <c r="AH814" s="9">
        <v>0</v>
      </c>
      <c r="AI814" s="9">
        <v>19.399999999999999</v>
      </c>
      <c r="AK814" s="277"/>
      <c r="AL814" s="61"/>
      <c r="AN814" s="265"/>
      <c r="AO814" s="61"/>
    </row>
    <row r="815" spans="1:41" ht="15.75">
      <c r="A815" s="106" t="s">
        <v>2710</v>
      </c>
      <c r="B815" s="3"/>
      <c r="C815" s="3"/>
      <c r="D815" s="32">
        <f t="shared" si="24"/>
        <v>499.1</v>
      </c>
      <c r="E815" s="9">
        <v>57.7</v>
      </c>
      <c r="F815" s="9">
        <v>17.7</v>
      </c>
      <c r="G815" s="9">
        <v>51.1</v>
      </c>
      <c r="H815" s="9">
        <v>34</v>
      </c>
      <c r="I815" s="9">
        <v>0</v>
      </c>
      <c r="J815" s="9">
        <v>7.1</v>
      </c>
      <c r="K815" s="9">
        <v>0</v>
      </c>
      <c r="L815" s="9">
        <v>0</v>
      </c>
      <c r="M815" s="9">
        <v>6.6999999999999993</v>
      </c>
      <c r="N815" s="9">
        <v>17.600000000000001</v>
      </c>
      <c r="O815" s="9">
        <v>3.9000000000000004</v>
      </c>
      <c r="P815" s="9">
        <v>29.2</v>
      </c>
      <c r="Q815" s="9">
        <v>0</v>
      </c>
      <c r="R815" s="9">
        <v>0</v>
      </c>
      <c r="S815" s="9">
        <v>0</v>
      </c>
      <c r="T815" s="9">
        <v>0</v>
      </c>
      <c r="U815" s="9">
        <v>0</v>
      </c>
      <c r="V815" s="9">
        <v>0</v>
      </c>
      <c r="W815" s="9">
        <v>92.1</v>
      </c>
      <c r="X815" s="9">
        <v>4.5</v>
      </c>
      <c r="Y815" s="9">
        <v>0</v>
      </c>
      <c r="Z815" s="9">
        <v>0</v>
      </c>
      <c r="AA815" s="9">
        <v>45</v>
      </c>
      <c r="AB815" s="9">
        <v>0</v>
      </c>
      <c r="AC815" s="9">
        <v>1.3</v>
      </c>
      <c r="AD815" s="9">
        <v>18.2</v>
      </c>
      <c r="AE815" s="9">
        <v>59.1</v>
      </c>
      <c r="AF815" s="9">
        <v>0</v>
      </c>
      <c r="AG815" s="9">
        <v>39.6</v>
      </c>
      <c r="AH815" s="9">
        <v>0</v>
      </c>
      <c r="AI815" s="9">
        <v>14.3</v>
      </c>
      <c r="AK815" s="106"/>
      <c r="AL815" s="61"/>
      <c r="AN815" s="265"/>
      <c r="AO815" s="61"/>
    </row>
    <row r="816" spans="1:41" ht="15.75">
      <c r="A816" s="106" t="s">
        <v>694</v>
      </c>
      <c r="B816" s="3"/>
      <c r="C816" s="3"/>
      <c r="D816" s="32">
        <f t="shared" si="24"/>
        <v>288.10000000000002</v>
      </c>
      <c r="E816" s="9">
        <v>25.200000000000003</v>
      </c>
      <c r="F816" s="9">
        <v>29.9</v>
      </c>
      <c r="G816" s="9">
        <v>1.3</v>
      </c>
      <c r="H816" s="9">
        <v>21.599999999999998</v>
      </c>
      <c r="I816" s="9">
        <v>0</v>
      </c>
      <c r="J816" s="9">
        <v>0</v>
      </c>
      <c r="K816" s="9">
        <v>0</v>
      </c>
      <c r="L816" s="9">
        <v>0</v>
      </c>
      <c r="M816" s="9">
        <v>0</v>
      </c>
      <c r="N816" s="9">
        <v>21.9</v>
      </c>
      <c r="O816" s="9">
        <v>0</v>
      </c>
      <c r="P816" s="9">
        <v>15.400000000000002</v>
      </c>
      <c r="Q816" s="9">
        <v>7.7000000000000011</v>
      </c>
      <c r="R816" s="9">
        <v>0</v>
      </c>
      <c r="S816" s="9">
        <v>0</v>
      </c>
      <c r="T816" s="9">
        <v>0</v>
      </c>
      <c r="U816" s="9">
        <v>2.8</v>
      </c>
      <c r="V816" s="9">
        <v>0</v>
      </c>
      <c r="W816" s="9">
        <v>52.800000000000004</v>
      </c>
      <c r="X816" s="9">
        <v>4.1999999999999993</v>
      </c>
      <c r="Y816" s="9">
        <v>0</v>
      </c>
      <c r="Z816" s="9">
        <v>0</v>
      </c>
      <c r="AA816" s="9">
        <v>14.399999999999999</v>
      </c>
      <c r="AB816" s="9">
        <v>8.3999999999999986</v>
      </c>
      <c r="AC816" s="9">
        <v>15</v>
      </c>
      <c r="AD816" s="9">
        <v>28.6</v>
      </c>
      <c r="AE816" s="9">
        <v>0</v>
      </c>
      <c r="AF816" s="9">
        <v>0</v>
      </c>
      <c r="AG816" s="9">
        <v>0</v>
      </c>
      <c r="AH816" s="9">
        <v>0</v>
      </c>
      <c r="AI816" s="9">
        <v>38.900000000000006</v>
      </c>
      <c r="AK816" s="106"/>
      <c r="AL816" s="61"/>
      <c r="AN816" s="265"/>
      <c r="AO816" s="61"/>
    </row>
    <row r="817" spans="1:41" ht="15.75">
      <c r="A817" s="276" t="s">
        <v>3626</v>
      </c>
      <c r="B817" s="3"/>
      <c r="C817" s="3"/>
      <c r="D817" s="32">
        <f t="shared" si="24"/>
        <v>237.59999999999991</v>
      </c>
      <c r="E817" s="9">
        <v>16.900000000000002</v>
      </c>
      <c r="F817" s="9">
        <v>8.8000000000000007</v>
      </c>
      <c r="G817" s="9">
        <v>51.599999999999994</v>
      </c>
      <c r="H817" s="9">
        <v>0</v>
      </c>
      <c r="I817" s="9">
        <v>6.1000000000000005</v>
      </c>
      <c r="J817" s="9">
        <v>3.3000000000000003</v>
      </c>
      <c r="K817" s="9">
        <v>8.8000000000000007</v>
      </c>
      <c r="L817" s="9">
        <v>0</v>
      </c>
      <c r="M817" s="9">
        <v>16.8</v>
      </c>
      <c r="N817" s="9">
        <v>0</v>
      </c>
      <c r="O817" s="9">
        <v>31.9</v>
      </c>
      <c r="P817" s="9">
        <v>0</v>
      </c>
      <c r="Q817" s="9">
        <v>0</v>
      </c>
      <c r="R817" s="9">
        <v>0</v>
      </c>
      <c r="S817" s="9">
        <v>0</v>
      </c>
      <c r="T817" s="9">
        <v>0</v>
      </c>
      <c r="U817" s="9">
        <v>0</v>
      </c>
      <c r="V817" s="9">
        <v>39.6</v>
      </c>
      <c r="W817" s="9">
        <v>16.299999999999997</v>
      </c>
      <c r="X817" s="9">
        <v>4.1999999999999993</v>
      </c>
      <c r="Y817" s="9">
        <v>1.2</v>
      </c>
      <c r="Z817" s="9">
        <v>0</v>
      </c>
      <c r="AA817" s="9">
        <v>0</v>
      </c>
      <c r="AB817" s="9">
        <v>0</v>
      </c>
      <c r="AC817" s="9">
        <v>0</v>
      </c>
      <c r="AD817" s="9">
        <v>0</v>
      </c>
      <c r="AE817" s="9">
        <v>14.7</v>
      </c>
      <c r="AF817" s="9">
        <v>0</v>
      </c>
      <c r="AG817" s="9">
        <v>1.2</v>
      </c>
      <c r="AH817" s="9">
        <v>0</v>
      </c>
      <c r="AI817" s="9">
        <v>16.200000000000003</v>
      </c>
      <c r="AK817" s="276"/>
      <c r="AL817" s="61"/>
      <c r="AN817" s="265"/>
      <c r="AO817" s="61"/>
    </row>
    <row r="818" spans="1:41" ht="15.75">
      <c r="A818" s="106" t="s">
        <v>3666</v>
      </c>
      <c r="B818" s="3"/>
      <c r="C818" s="3"/>
      <c r="D818" s="32">
        <f t="shared" si="24"/>
        <v>541.64999999999986</v>
      </c>
      <c r="E818" s="9">
        <v>28.200000000000003</v>
      </c>
      <c r="F818" s="9">
        <v>1.1000000000000001</v>
      </c>
      <c r="G818" s="9">
        <v>86.6</v>
      </c>
      <c r="H818" s="9">
        <v>2.2000000000000002</v>
      </c>
      <c r="I818" s="9">
        <v>3.3000000000000003</v>
      </c>
      <c r="J818" s="9">
        <v>40.300000000000004</v>
      </c>
      <c r="K818" s="9">
        <v>0</v>
      </c>
      <c r="L818" s="9">
        <v>0</v>
      </c>
      <c r="M818" s="9">
        <v>0</v>
      </c>
      <c r="N818" s="9">
        <v>18.5</v>
      </c>
      <c r="O818" s="9">
        <v>30.2</v>
      </c>
      <c r="P818" s="9">
        <v>0</v>
      </c>
      <c r="Q818" s="9">
        <v>9.1</v>
      </c>
      <c r="R818" s="9">
        <v>0</v>
      </c>
      <c r="S818" s="9">
        <v>0</v>
      </c>
      <c r="T818" s="9">
        <v>0</v>
      </c>
      <c r="U818" s="9">
        <v>20.200000000000003</v>
      </c>
      <c r="V818" s="9">
        <v>39.6</v>
      </c>
      <c r="W818" s="9">
        <v>7.5</v>
      </c>
      <c r="X818" s="9">
        <v>95.399999999999991</v>
      </c>
      <c r="Y818" s="9">
        <v>0</v>
      </c>
      <c r="Z818" s="9">
        <v>3.9000000000000004</v>
      </c>
      <c r="AA818" s="9">
        <v>58.65</v>
      </c>
      <c r="AB818" s="9">
        <v>0</v>
      </c>
      <c r="AC818" s="9">
        <v>0</v>
      </c>
      <c r="AD818" s="9">
        <v>0</v>
      </c>
      <c r="AE818" s="9">
        <v>33.9</v>
      </c>
      <c r="AF818" s="9">
        <v>0</v>
      </c>
      <c r="AG818" s="9">
        <v>0</v>
      </c>
      <c r="AH818" s="9">
        <v>0</v>
      </c>
      <c r="AI818" s="9">
        <v>63</v>
      </c>
      <c r="AK818" s="106"/>
      <c r="AL818" s="61"/>
      <c r="AN818" s="265"/>
      <c r="AO818" s="61"/>
    </row>
    <row r="819" spans="1:41" ht="15.75">
      <c r="A819" s="106" t="s">
        <v>686</v>
      </c>
      <c r="B819" s="3"/>
      <c r="C819" s="3"/>
      <c r="D819" s="32">
        <f t="shared" si="24"/>
        <v>364</v>
      </c>
      <c r="E819" s="9">
        <v>16.900000000000002</v>
      </c>
      <c r="F819" s="9">
        <v>5.6</v>
      </c>
      <c r="G819" s="9">
        <v>15.600000000000001</v>
      </c>
      <c r="H819" s="9">
        <v>3</v>
      </c>
      <c r="I819" s="9">
        <v>0</v>
      </c>
      <c r="J819" s="9">
        <v>43.4</v>
      </c>
      <c r="K819" s="9">
        <v>0</v>
      </c>
      <c r="L819" s="9">
        <v>0</v>
      </c>
      <c r="M819" s="9">
        <v>0</v>
      </c>
      <c r="N819" s="9">
        <v>2.8</v>
      </c>
      <c r="O819" s="9">
        <v>26</v>
      </c>
      <c r="P819" s="9">
        <v>42.5</v>
      </c>
      <c r="Q819" s="9">
        <v>0</v>
      </c>
      <c r="R819" s="9">
        <v>0</v>
      </c>
      <c r="S819" s="9">
        <v>0</v>
      </c>
      <c r="T819" s="9">
        <v>24</v>
      </c>
      <c r="U819" s="9">
        <v>0</v>
      </c>
      <c r="V819" s="9">
        <v>29.4</v>
      </c>
      <c r="W819" s="9">
        <v>96.3</v>
      </c>
      <c r="X819" s="9">
        <v>4.1999999999999993</v>
      </c>
      <c r="Y819" s="9">
        <v>0</v>
      </c>
      <c r="Z819" s="9">
        <v>4.5</v>
      </c>
      <c r="AA819" s="9">
        <v>0</v>
      </c>
      <c r="AB819" s="9">
        <v>1.3</v>
      </c>
      <c r="AC819" s="9">
        <v>2.8</v>
      </c>
      <c r="AD819" s="9">
        <v>0</v>
      </c>
      <c r="AE819" s="9">
        <v>0</v>
      </c>
      <c r="AF819" s="9">
        <v>0</v>
      </c>
      <c r="AG819" s="9">
        <v>31.2</v>
      </c>
      <c r="AH819" s="9">
        <v>0</v>
      </c>
      <c r="AI819" s="9">
        <v>14.5</v>
      </c>
      <c r="AK819" s="106"/>
      <c r="AL819" s="61"/>
      <c r="AN819" s="265"/>
      <c r="AO819" s="61"/>
    </row>
    <row r="820" spans="1:41" ht="15.75">
      <c r="A820" s="277" t="s">
        <v>33</v>
      </c>
      <c r="B820" s="3"/>
      <c r="C820" s="3"/>
      <c r="D820" s="32">
        <f t="shared" si="24"/>
        <v>481.70000000000005</v>
      </c>
      <c r="E820" s="9">
        <v>72.599999999999994</v>
      </c>
      <c r="F820" s="9">
        <v>0</v>
      </c>
      <c r="G820" s="9">
        <v>16.399999999999999</v>
      </c>
      <c r="H820" s="9">
        <v>52.6</v>
      </c>
      <c r="I820" s="9">
        <v>0</v>
      </c>
      <c r="J820" s="9">
        <v>5.6</v>
      </c>
      <c r="K820" s="9">
        <v>0</v>
      </c>
      <c r="L820" s="9">
        <v>0</v>
      </c>
      <c r="M820" s="9">
        <v>52.3</v>
      </c>
      <c r="N820" s="9">
        <v>14</v>
      </c>
      <c r="O820" s="9">
        <v>0</v>
      </c>
      <c r="P820" s="9">
        <v>8.8000000000000007</v>
      </c>
      <c r="Q820" s="9">
        <v>0</v>
      </c>
      <c r="R820" s="9">
        <v>0</v>
      </c>
      <c r="S820" s="9">
        <v>0</v>
      </c>
      <c r="T820" s="9">
        <v>0</v>
      </c>
      <c r="U820" s="9">
        <v>0</v>
      </c>
      <c r="V820" s="9">
        <v>0</v>
      </c>
      <c r="W820" s="9">
        <v>62.8</v>
      </c>
      <c r="X820" s="9">
        <v>75.599999999999994</v>
      </c>
      <c r="Y820" s="9">
        <v>0</v>
      </c>
      <c r="Z820" s="9">
        <v>0</v>
      </c>
      <c r="AA820" s="9">
        <v>41.7</v>
      </c>
      <c r="AB820" s="9">
        <v>0</v>
      </c>
      <c r="AC820" s="9">
        <v>0</v>
      </c>
      <c r="AD820" s="9">
        <v>0</v>
      </c>
      <c r="AE820" s="9">
        <v>60.900000000000006</v>
      </c>
      <c r="AF820" s="9">
        <v>0</v>
      </c>
      <c r="AG820" s="9">
        <v>13.8</v>
      </c>
      <c r="AH820" s="9">
        <v>2.4</v>
      </c>
      <c r="AI820" s="9">
        <v>2.2000000000000002</v>
      </c>
      <c r="AK820" s="277"/>
      <c r="AL820" s="61"/>
      <c r="AN820" s="265"/>
      <c r="AO820" s="61"/>
    </row>
    <row r="821" spans="1:41" ht="15.75">
      <c r="A821" s="277" t="s">
        <v>37</v>
      </c>
      <c r="B821" s="3"/>
      <c r="C821" s="3"/>
      <c r="D821" s="32">
        <f t="shared" si="24"/>
        <v>423</v>
      </c>
      <c r="E821" s="9">
        <v>6.6000000000000005</v>
      </c>
      <c r="F821" s="9">
        <v>31.9</v>
      </c>
      <c r="G821" s="9">
        <v>0</v>
      </c>
      <c r="H821" s="9">
        <v>23.999999999999996</v>
      </c>
      <c r="I821" s="9">
        <v>0</v>
      </c>
      <c r="J821" s="9">
        <v>0</v>
      </c>
      <c r="K821" s="9">
        <v>0</v>
      </c>
      <c r="L821" s="9">
        <v>0</v>
      </c>
      <c r="M821" s="9">
        <v>0</v>
      </c>
      <c r="N821" s="9">
        <v>11</v>
      </c>
      <c r="O821" s="9">
        <v>0</v>
      </c>
      <c r="P821" s="9">
        <v>0</v>
      </c>
      <c r="Q821" s="9">
        <v>0</v>
      </c>
      <c r="R821" s="9">
        <v>0</v>
      </c>
      <c r="S821" s="9">
        <v>0</v>
      </c>
      <c r="T821" s="9">
        <v>0</v>
      </c>
      <c r="U821" s="9">
        <v>0</v>
      </c>
      <c r="V821" s="9">
        <v>0</v>
      </c>
      <c r="W821" s="9">
        <v>78</v>
      </c>
      <c r="X821" s="9">
        <v>54.9</v>
      </c>
      <c r="Y821" s="9">
        <v>0</v>
      </c>
      <c r="Z821" s="9">
        <v>0</v>
      </c>
      <c r="AA821" s="9">
        <v>34.999999999999993</v>
      </c>
      <c r="AB821" s="9">
        <v>0</v>
      </c>
      <c r="AC821" s="9">
        <v>0</v>
      </c>
      <c r="AD821" s="9">
        <v>0</v>
      </c>
      <c r="AE821" s="9">
        <v>92.899999999999991</v>
      </c>
      <c r="AF821" s="9">
        <v>0</v>
      </c>
      <c r="AG821" s="9">
        <v>42.9</v>
      </c>
      <c r="AH821" s="9">
        <v>0</v>
      </c>
      <c r="AI821" s="9">
        <v>45.800000000000004</v>
      </c>
      <c r="AK821" s="277"/>
      <c r="AL821" s="61"/>
      <c r="AN821" s="265"/>
      <c r="AO821" s="61"/>
    </row>
    <row r="822" spans="1:41" ht="15.75">
      <c r="A822" s="276" t="s">
        <v>143</v>
      </c>
      <c r="B822" s="3"/>
      <c r="C822" s="3"/>
      <c r="D822" s="32">
        <f t="shared" si="24"/>
        <v>451.85</v>
      </c>
      <c r="E822" s="9">
        <v>6.6000000000000005</v>
      </c>
      <c r="F822" s="9">
        <v>4.8</v>
      </c>
      <c r="G822" s="9">
        <v>0</v>
      </c>
      <c r="H822" s="9">
        <v>25.2</v>
      </c>
      <c r="I822" s="9">
        <v>0</v>
      </c>
      <c r="J822" s="9">
        <v>26</v>
      </c>
      <c r="K822" s="9">
        <v>0</v>
      </c>
      <c r="L822" s="9">
        <v>0</v>
      </c>
      <c r="M822" s="9">
        <v>33.200000000000003</v>
      </c>
      <c r="N822" s="9">
        <v>17.8</v>
      </c>
      <c r="O822" s="9">
        <v>10.4</v>
      </c>
      <c r="P822" s="9">
        <v>24.900000000000002</v>
      </c>
      <c r="Q822" s="9">
        <v>0</v>
      </c>
      <c r="R822" s="9">
        <v>0</v>
      </c>
      <c r="S822" s="9">
        <v>0</v>
      </c>
      <c r="T822" s="9">
        <v>0</v>
      </c>
      <c r="U822" s="9">
        <v>33.800000000000004</v>
      </c>
      <c r="V822" s="9">
        <v>0</v>
      </c>
      <c r="W822" s="9">
        <v>67.699999999999989</v>
      </c>
      <c r="X822" s="9">
        <v>80.75</v>
      </c>
      <c r="Y822" s="9">
        <v>0</v>
      </c>
      <c r="Z822" s="9">
        <v>0</v>
      </c>
      <c r="AA822" s="9">
        <v>34.999999999999993</v>
      </c>
      <c r="AB822" s="9">
        <v>41.6</v>
      </c>
      <c r="AC822" s="9">
        <v>0</v>
      </c>
      <c r="AD822" s="9">
        <v>0</v>
      </c>
      <c r="AE822" s="9">
        <v>44.099999999999994</v>
      </c>
      <c r="AF822" s="9">
        <v>0</v>
      </c>
      <c r="AG822" s="9">
        <v>0</v>
      </c>
      <c r="AH822" s="9">
        <v>0</v>
      </c>
      <c r="AI822" s="9">
        <v>0</v>
      </c>
      <c r="AK822" s="276"/>
      <c r="AL822" s="61"/>
      <c r="AN822" s="265"/>
      <c r="AO822" s="61"/>
    </row>
    <row r="823" spans="1:41" ht="15.75">
      <c r="A823" s="276" t="s">
        <v>3627</v>
      </c>
      <c r="B823" s="3"/>
      <c r="C823" s="3"/>
      <c r="D823" s="32">
        <f t="shared" si="24"/>
        <v>329.3</v>
      </c>
      <c r="E823" s="9">
        <v>0</v>
      </c>
      <c r="F823" s="9">
        <v>30.5</v>
      </c>
      <c r="G823" s="9">
        <v>0</v>
      </c>
      <c r="H823" s="9">
        <v>0</v>
      </c>
      <c r="I823" s="9">
        <v>4.1999999999999993</v>
      </c>
      <c r="J823" s="9">
        <v>2.2000000000000002</v>
      </c>
      <c r="K823" s="9">
        <v>0</v>
      </c>
      <c r="L823" s="9">
        <v>0</v>
      </c>
      <c r="M823" s="9">
        <v>9</v>
      </c>
      <c r="N823" s="9">
        <v>0</v>
      </c>
      <c r="O823" s="9">
        <v>21.5</v>
      </c>
      <c r="P823" s="9">
        <v>19.599999999999998</v>
      </c>
      <c r="Q823" s="9">
        <v>18.2</v>
      </c>
      <c r="R823" s="9">
        <v>0</v>
      </c>
      <c r="S823" s="9">
        <v>0</v>
      </c>
      <c r="T823" s="9">
        <v>0</v>
      </c>
      <c r="U823" s="9">
        <v>14.399999999999999</v>
      </c>
      <c r="V823" s="9">
        <v>46.800000000000004</v>
      </c>
      <c r="W823" s="9">
        <v>82.2</v>
      </c>
      <c r="X823" s="9">
        <v>0</v>
      </c>
      <c r="Y823" s="9">
        <v>0</v>
      </c>
      <c r="Z823" s="9">
        <v>0</v>
      </c>
      <c r="AA823" s="9">
        <v>0</v>
      </c>
      <c r="AB823" s="9">
        <v>24.200000000000003</v>
      </c>
      <c r="AC823" s="9">
        <v>16.100000000000001</v>
      </c>
      <c r="AD823" s="9">
        <v>15.400000000000002</v>
      </c>
      <c r="AE823" s="9">
        <v>15.9</v>
      </c>
      <c r="AF823" s="9">
        <v>0</v>
      </c>
      <c r="AG823" s="9">
        <v>9.1</v>
      </c>
      <c r="AH823" s="9">
        <v>0</v>
      </c>
      <c r="AI823" s="9">
        <v>0</v>
      </c>
      <c r="AK823" s="276"/>
      <c r="AL823" s="61"/>
      <c r="AN823" s="265"/>
      <c r="AO823" s="61"/>
    </row>
    <row r="824" spans="1:41" ht="15.75">
      <c r="A824" s="106" t="s">
        <v>2713</v>
      </c>
      <c r="B824" s="3"/>
      <c r="C824" s="3"/>
      <c r="D824" s="32">
        <f t="shared" si="24"/>
        <v>342.20000000000005</v>
      </c>
      <c r="E824" s="9">
        <v>0</v>
      </c>
      <c r="F824" s="9">
        <v>24.299999999999997</v>
      </c>
      <c r="G824" s="9">
        <v>0</v>
      </c>
      <c r="H824" s="9">
        <v>46.1</v>
      </c>
      <c r="I824" s="9">
        <v>0</v>
      </c>
      <c r="J824" s="9">
        <v>40.300000000000004</v>
      </c>
      <c r="K824" s="9">
        <v>0</v>
      </c>
      <c r="L824" s="9">
        <v>0</v>
      </c>
      <c r="M824" s="9">
        <v>15.5</v>
      </c>
      <c r="N824" s="9">
        <v>0</v>
      </c>
      <c r="O824" s="9">
        <v>0</v>
      </c>
      <c r="P824" s="9">
        <v>20.399999999999999</v>
      </c>
      <c r="Q824" s="9">
        <v>0</v>
      </c>
      <c r="R824" s="9">
        <v>0</v>
      </c>
      <c r="S824" s="9">
        <v>0</v>
      </c>
      <c r="T824" s="9">
        <v>0</v>
      </c>
      <c r="U824" s="9">
        <v>0</v>
      </c>
      <c r="V824" s="9">
        <v>0</v>
      </c>
      <c r="W824" s="9">
        <v>60.4</v>
      </c>
      <c r="X824" s="9">
        <v>7.5</v>
      </c>
      <c r="Y824" s="9">
        <v>1.1000000000000001</v>
      </c>
      <c r="Z824" s="9">
        <v>0</v>
      </c>
      <c r="AA824" s="9">
        <v>0</v>
      </c>
      <c r="AB824" s="9">
        <v>0</v>
      </c>
      <c r="AC824" s="9">
        <v>11</v>
      </c>
      <c r="AD824" s="9">
        <v>0</v>
      </c>
      <c r="AE824" s="9">
        <v>56.5</v>
      </c>
      <c r="AF824" s="9">
        <v>0</v>
      </c>
      <c r="AG824" s="9">
        <v>39.6</v>
      </c>
      <c r="AH824" s="9">
        <v>0</v>
      </c>
      <c r="AI824" s="9">
        <v>19.5</v>
      </c>
      <c r="AK824" s="106"/>
      <c r="AL824" s="61"/>
      <c r="AN824" s="265"/>
      <c r="AO824" s="61"/>
    </row>
    <row r="825" spans="1:41" ht="15.75">
      <c r="A825" s="105" t="s">
        <v>1351</v>
      </c>
      <c r="B825" s="3"/>
      <c r="C825" s="3"/>
      <c r="D825" s="32">
        <f t="shared" si="24"/>
        <v>594.75</v>
      </c>
      <c r="E825" s="9">
        <v>44.2</v>
      </c>
      <c r="F825" s="9">
        <v>36</v>
      </c>
      <c r="G825" s="9">
        <v>40.599999999999994</v>
      </c>
      <c r="H825" s="9">
        <v>21.599999999999998</v>
      </c>
      <c r="I825" s="9">
        <v>0</v>
      </c>
      <c r="J825" s="9">
        <v>0</v>
      </c>
      <c r="K825" s="9">
        <v>0</v>
      </c>
      <c r="L825" s="9">
        <v>0</v>
      </c>
      <c r="M825" s="9">
        <v>8.3999999999999986</v>
      </c>
      <c r="N825" s="9">
        <v>0</v>
      </c>
      <c r="O825" s="9">
        <v>16.8</v>
      </c>
      <c r="P825" s="9">
        <v>22.1</v>
      </c>
      <c r="Q825" s="9">
        <v>0</v>
      </c>
      <c r="R825" s="9">
        <v>0</v>
      </c>
      <c r="S825" s="9">
        <v>0</v>
      </c>
      <c r="T825" s="9">
        <v>0</v>
      </c>
      <c r="U825" s="9">
        <v>0</v>
      </c>
      <c r="V825" s="9">
        <v>0</v>
      </c>
      <c r="W825" s="9">
        <v>55.7</v>
      </c>
      <c r="X825" s="9">
        <v>99.9</v>
      </c>
      <c r="Y825" s="9">
        <v>0</v>
      </c>
      <c r="Z825" s="9">
        <v>0</v>
      </c>
      <c r="AA825" s="9">
        <v>58.65</v>
      </c>
      <c r="AB825" s="9">
        <v>0</v>
      </c>
      <c r="AC825" s="9">
        <v>12</v>
      </c>
      <c r="AD825" s="9">
        <v>0</v>
      </c>
      <c r="AE825" s="9">
        <v>73.5</v>
      </c>
      <c r="AF825" s="9">
        <v>0</v>
      </c>
      <c r="AG825" s="9">
        <v>42.9</v>
      </c>
      <c r="AH825" s="9">
        <v>0</v>
      </c>
      <c r="AI825" s="9">
        <v>62.400000000000006</v>
      </c>
      <c r="AK825" s="457"/>
      <c r="AL825" s="61"/>
      <c r="AN825" s="265"/>
      <c r="AO825" s="61"/>
    </row>
    <row r="826" spans="1:41" ht="15.75">
      <c r="A826" s="106" t="s">
        <v>2714</v>
      </c>
      <c r="B826" s="3"/>
      <c r="C826" s="3"/>
      <c r="D826" s="32">
        <f t="shared" si="24"/>
        <v>469</v>
      </c>
      <c r="E826" s="9">
        <v>37.400000000000006</v>
      </c>
      <c r="F826" s="9">
        <v>28.099999999999998</v>
      </c>
      <c r="G826" s="9">
        <v>37.799999999999997</v>
      </c>
      <c r="H826" s="9">
        <v>21.599999999999998</v>
      </c>
      <c r="I826" s="9">
        <v>0</v>
      </c>
      <c r="J826" s="9">
        <v>0</v>
      </c>
      <c r="K826" s="9">
        <v>0</v>
      </c>
      <c r="L826" s="9">
        <v>0</v>
      </c>
      <c r="M826" s="9">
        <v>12</v>
      </c>
      <c r="N826" s="9">
        <v>16.2</v>
      </c>
      <c r="O826" s="9">
        <v>0</v>
      </c>
      <c r="P826" s="9">
        <v>2.2000000000000002</v>
      </c>
      <c r="Q826" s="9">
        <v>12.100000000000001</v>
      </c>
      <c r="R826" s="9">
        <v>0</v>
      </c>
      <c r="S826" s="9">
        <v>0</v>
      </c>
      <c r="T826" s="9">
        <v>0</v>
      </c>
      <c r="U826" s="9">
        <v>3.3000000000000003</v>
      </c>
      <c r="V826" s="9">
        <v>0</v>
      </c>
      <c r="W826" s="9">
        <v>41.2</v>
      </c>
      <c r="X826" s="9">
        <v>61.8</v>
      </c>
      <c r="Y826" s="9">
        <v>0</v>
      </c>
      <c r="Z826" s="9">
        <v>0</v>
      </c>
      <c r="AA826" s="9">
        <v>34.5</v>
      </c>
      <c r="AB826" s="9">
        <v>0</v>
      </c>
      <c r="AC826" s="9">
        <v>14</v>
      </c>
      <c r="AD826" s="9">
        <v>0</v>
      </c>
      <c r="AE826" s="9">
        <v>69.3</v>
      </c>
      <c r="AF826" s="9">
        <v>0</v>
      </c>
      <c r="AG826" s="9">
        <v>55.2</v>
      </c>
      <c r="AH826" s="9">
        <v>0</v>
      </c>
      <c r="AI826" s="9">
        <v>22.3</v>
      </c>
      <c r="AK826" s="106"/>
      <c r="AL826" s="61"/>
      <c r="AN826" s="265"/>
      <c r="AO826" s="61"/>
    </row>
    <row r="827" spans="1:41" ht="15.75">
      <c r="A827" s="276" t="s">
        <v>3628</v>
      </c>
      <c r="B827" s="3"/>
      <c r="C827" s="3"/>
      <c r="D827" s="32">
        <f t="shared" si="24"/>
        <v>443.6</v>
      </c>
      <c r="E827" s="9">
        <v>15.6</v>
      </c>
      <c r="F827" s="9">
        <v>26.7</v>
      </c>
      <c r="G827" s="9">
        <v>57.500000000000007</v>
      </c>
      <c r="H827" s="9">
        <v>0</v>
      </c>
      <c r="I827" s="9">
        <v>0</v>
      </c>
      <c r="J827" s="9">
        <v>0</v>
      </c>
      <c r="K827" s="9">
        <v>0</v>
      </c>
      <c r="L827" s="9">
        <v>0</v>
      </c>
      <c r="M827" s="9">
        <v>0</v>
      </c>
      <c r="N827" s="9">
        <v>12</v>
      </c>
      <c r="O827" s="9">
        <v>0</v>
      </c>
      <c r="P827" s="9">
        <v>35.799999999999997</v>
      </c>
      <c r="Q827" s="9">
        <v>0</v>
      </c>
      <c r="R827" s="9">
        <v>0</v>
      </c>
      <c r="S827" s="9">
        <v>0</v>
      </c>
      <c r="T827" s="9">
        <v>0</v>
      </c>
      <c r="U827" s="9">
        <v>3.3000000000000003</v>
      </c>
      <c r="V827" s="9">
        <v>0</v>
      </c>
      <c r="W827" s="9">
        <v>7.9</v>
      </c>
      <c r="X827" s="9">
        <v>46.800000000000004</v>
      </c>
      <c r="Y827" s="9">
        <v>1.2</v>
      </c>
      <c r="Z827" s="9">
        <v>0</v>
      </c>
      <c r="AA827" s="9">
        <v>29.900000000000002</v>
      </c>
      <c r="AB827" s="9">
        <v>0</v>
      </c>
      <c r="AC827" s="9">
        <v>0</v>
      </c>
      <c r="AD827" s="9">
        <v>0</v>
      </c>
      <c r="AE827" s="9">
        <v>61.8</v>
      </c>
      <c r="AF827" s="9">
        <v>0</v>
      </c>
      <c r="AG827" s="9">
        <v>53.9</v>
      </c>
      <c r="AH827" s="9">
        <v>0</v>
      </c>
      <c r="AI827" s="9">
        <v>91.199999999999989</v>
      </c>
      <c r="AK827" s="276"/>
      <c r="AL827" s="61"/>
      <c r="AN827" s="265"/>
      <c r="AO827" s="61"/>
    </row>
    <row r="828" spans="1:41" ht="15.75">
      <c r="A828" s="106" t="s">
        <v>2719</v>
      </c>
      <c r="B828" s="3"/>
      <c r="C828" s="3"/>
      <c r="D828" s="32">
        <f t="shared" si="24"/>
        <v>310.89999999999998</v>
      </c>
      <c r="E828" s="9">
        <v>8.3999999999999986</v>
      </c>
      <c r="F828" s="9">
        <v>54.600000000000009</v>
      </c>
      <c r="G828" s="9">
        <v>57.199999999999996</v>
      </c>
      <c r="H828" s="9">
        <v>2.2000000000000002</v>
      </c>
      <c r="I828" s="9">
        <v>0</v>
      </c>
      <c r="J828" s="9">
        <v>0</v>
      </c>
      <c r="K828" s="9">
        <v>0</v>
      </c>
      <c r="L828" s="9">
        <v>0</v>
      </c>
      <c r="M828" s="9">
        <v>20.799999999999997</v>
      </c>
      <c r="N828" s="9">
        <v>3</v>
      </c>
      <c r="O828" s="9">
        <v>28.6</v>
      </c>
      <c r="P828" s="9">
        <v>22.5</v>
      </c>
      <c r="Q828" s="9">
        <v>0</v>
      </c>
      <c r="R828" s="9">
        <v>0</v>
      </c>
      <c r="S828" s="9">
        <v>0</v>
      </c>
      <c r="T828" s="9">
        <v>0</v>
      </c>
      <c r="U828" s="9">
        <v>0</v>
      </c>
      <c r="V828" s="9">
        <v>27.3</v>
      </c>
      <c r="W828" s="9">
        <v>9.8000000000000007</v>
      </c>
      <c r="X828" s="9">
        <v>0</v>
      </c>
      <c r="Y828" s="9">
        <v>0</v>
      </c>
      <c r="Z828" s="9">
        <v>0</v>
      </c>
      <c r="AA828" s="9">
        <v>0</v>
      </c>
      <c r="AB828" s="9">
        <v>0</v>
      </c>
      <c r="AC828" s="9">
        <v>15.4</v>
      </c>
      <c r="AD828" s="9">
        <v>0</v>
      </c>
      <c r="AE828" s="9">
        <v>0</v>
      </c>
      <c r="AF828" s="9">
        <v>0</v>
      </c>
      <c r="AG828" s="9">
        <v>25.700000000000003</v>
      </c>
      <c r="AH828" s="9">
        <v>0</v>
      </c>
      <c r="AI828" s="9">
        <v>35.4</v>
      </c>
      <c r="AK828" s="106"/>
      <c r="AL828" s="61"/>
      <c r="AN828" s="265"/>
      <c r="AO828" s="61"/>
    </row>
    <row r="829" spans="1:41" ht="15.75">
      <c r="A829" s="277" t="s">
        <v>1671</v>
      </c>
      <c r="B829" s="3"/>
      <c r="C829" s="3"/>
      <c r="D829" s="32">
        <f t="shared" si="24"/>
        <v>620.29999999999995</v>
      </c>
      <c r="E829" s="9">
        <v>32.5</v>
      </c>
      <c r="F829" s="9">
        <v>28.9</v>
      </c>
      <c r="G829" s="9">
        <v>18.2</v>
      </c>
      <c r="H829" s="9">
        <v>27</v>
      </c>
      <c r="I829" s="9">
        <v>0</v>
      </c>
      <c r="J829" s="9">
        <v>0</v>
      </c>
      <c r="K829" s="9">
        <v>0</v>
      </c>
      <c r="L829" s="9">
        <v>0</v>
      </c>
      <c r="M829" s="9">
        <v>13</v>
      </c>
      <c r="N829" s="9">
        <v>15</v>
      </c>
      <c r="O829" s="9">
        <v>0</v>
      </c>
      <c r="P829" s="9">
        <v>23.799999999999997</v>
      </c>
      <c r="Q829" s="9">
        <v>0</v>
      </c>
      <c r="R829" s="9">
        <v>0</v>
      </c>
      <c r="S829" s="9">
        <v>0</v>
      </c>
      <c r="T829" s="9">
        <v>19.5</v>
      </c>
      <c r="U829" s="9">
        <v>3.9000000000000004</v>
      </c>
      <c r="V829" s="9">
        <v>0</v>
      </c>
      <c r="W829" s="9">
        <v>67.199999999999989</v>
      </c>
      <c r="X829" s="9">
        <v>58.2</v>
      </c>
      <c r="Y829" s="9">
        <v>0</v>
      </c>
      <c r="Z829" s="9">
        <v>0</v>
      </c>
      <c r="AA829" s="9">
        <v>92.7</v>
      </c>
      <c r="AB829" s="9">
        <v>0</v>
      </c>
      <c r="AC829" s="9">
        <v>0</v>
      </c>
      <c r="AD829" s="9">
        <v>0</v>
      </c>
      <c r="AE829" s="9">
        <v>83.1</v>
      </c>
      <c r="AF829" s="9">
        <v>0</v>
      </c>
      <c r="AG829" s="9">
        <v>90.9</v>
      </c>
      <c r="AH829" s="9">
        <v>0</v>
      </c>
      <c r="AI829" s="9">
        <v>46.4</v>
      </c>
      <c r="AK829" s="277"/>
      <c r="AL829" s="61"/>
      <c r="AN829" s="265"/>
      <c r="AO829" s="61"/>
    </row>
    <row r="830" spans="1:41" ht="15.75">
      <c r="A830" s="106" t="s">
        <v>180</v>
      </c>
      <c r="B830" s="3"/>
      <c r="C830" s="3"/>
      <c r="D830" s="32">
        <f t="shared" si="24"/>
        <v>613.4</v>
      </c>
      <c r="E830" s="9">
        <v>40.799999999999997</v>
      </c>
      <c r="F830" s="9">
        <v>62.900000000000006</v>
      </c>
      <c r="G830" s="9">
        <v>34.799999999999997</v>
      </c>
      <c r="H830" s="9">
        <v>53.7</v>
      </c>
      <c r="I830" s="9">
        <v>0</v>
      </c>
      <c r="J830" s="9">
        <v>46.5</v>
      </c>
      <c r="K830" s="9">
        <v>0</v>
      </c>
      <c r="L830" s="9">
        <v>0</v>
      </c>
      <c r="M830" s="9">
        <v>63</v>
      </c>
      <c r="N830" s="9">
        <v>11</v>
      </c>
      <c r="O830" s="9">
        <v>24.200000000000003</v>
      </c>
      <c r="P830" s="9">
        <v>22.1</v>
      </c>
      <c r="Q830" s="9">
        <v>0</v>
      </c>
      <c r="R830" s="9">
        <v>0</v>
      </c>
      <c r="S830" s="9">
        <v>0</v>
      </c>
      <c r="T830" s="9">
        <v>0</v>
      </c>
      <c r="U830" s="9">
        <v>0</v>
      </c>
      <c r="V830" s="9">
        <v>0</v>
      </c>
      <c r="W830" s="9">
        <v>61.9</v>
      </c>
      <c r="X830" s="9">
        <v>59.1</v>
      </c>
      <c r="Y830" s="9">
        <v>0</v>
      </c>
      <c r="Z830" s="9">
        <v>0</v>
      </c>
      <c r="AA830" s="9">
        <v>25.3</v>
      </c>
      <c r="AB830" s="9">
        <v>0</v>
      </c>
      <c r="AC830" s="9">
        <v>0</v>
      </c>
      <c r="AD830" s="9">
        <v>0</v>
      </c>
      <c r="AE830" s="9">
        <v>56.1</v>
      </c>
      <c r="AF830" s="9">
        <v>0</v>
      </c>
      <c r="AG830" s="9">
        <v>52</v>
      </c>
      <c r="AH830" s="9">
        <v>0</v>
      </c>
      <c r="AI830" s="9">
        <v>0</v>
      </c>
      <c r="AK830" s="106"/>
      <c r="AL830" s="61"/>
      <c r="AN830" s="265"/>
      <c r="AO830" s="61"/>
    </row>
    <row r="831" spans="1:41" ht="15.75">
      <c r="A831" s="106" t="s">
        <v>2702</v>
      </c>
      <c r="B831" s="3"/>
      <c r="C831" s="3"/>
      <c r="D831" s="32">
        <f t="shared" si="24"/>
        <v>444.09999999999997</v>
      </c>
      <c r="E831" s="9">
        <v>76.900000000000006</v>
      </c>
      <c r="F831" s="9">
        <v>12.500000000000002</v>
      </c>
      <c r="G831" s="9">
        <v>58.8</v>
      </c>
      <c r="H831" s="9">
        <v>0</v>
      </c>
      <c r="I831" s="9">
        <v>0</v>
      </c>
      <c r="J831" s="9">
        <v>4.4000000000000004</v>
      </c>
      <c r="K831" s="9">
        <v>0</v>
      </c>
      <c r="L831" s="9">
        <v>0</v>
      </c>
      <c r="M831" s="9">
        <v>11</v>
      </c>
      <c r="N831" s="9">
        <v>2.8</v>
      </c>
      <c r="O831" s="9">
        <v>0</v>
      </c>
      <c r="P831" s="9">
        <v>2.8</v>
      </c>
      <c r="Q831" s="9">
        <v>0</v>
      </c>
      <c r="R831" s="9">
        <v>0</v>
      </c>
      <c r="S831" s="9">
        <v>0</v>
      </c>
      <c r="T831" s="9">
        <v>0</v>
      </c>
      <c r="U831" s="9">
        <v>3.9000000000000004</v>
      </c>
      <c r="V831" s="9">
        <v>0</v>
      </c>
      <c r="W831" s="9">
        <v>83.2</v>
      </c>
      <c r="X831" s="9">
        <v>54</v>
      </c>
      <c r="Y831" s="9">
        <v>0</v>
      </c>
      <c r="Z831" s="9">
        <v>0</v>
      </c>
      <c r="AA831" s="9">
        <v>36.9</v>
      </c>
      <c r="AB831" s="9">
        <v>0</v>
      </c>
      <c r="AC831" s="9">
        <v>0</v>
      </c>
      <c r="AD831" s="9">
        <v>0</v>
      </c>
      <c r="AE831" s="9">
        <v>55.2</v>
      </c>
      <c r="AF831" s="9">
        <v>0</v>
      </c>
      <c r="AG831" s="9">
        <v>15.400000000000002</v>
      </c>
      <c r="AH831" s="9">
        <v>0</v>
      </c>
      <c r="AI831" s="9">
        <v>26.3</v>
      </c>
      <c r="AK831" s="106"/>
      <c r="AL831" s="61"/>
      <c r="AN831" s="265"/>
      <c r="AO831" s="61"/>
    </row>
    <row r="832" spans="1:41" ht="15.75">
      <c r="A832" s="106" t="s">
        <v>2211</v>
      </c>
      <c r="B832" s="3"/>
      <c r="C832" s="3"/>
      <c r="D832" s="32">
        <f t="shared" si="24"/>
        <v>486</v>
      </c>
      <c r="E832" s="9">
        <v>68.100000000000009</v>
      </c>
      <c r="F832" s="9">
        <v>62.70000000000001</v>
      </c>
      <c r="G832" s="9">
        <v>63.2</v>
      </c>
      <c r="H832" s="9">
        <v>2.2000000000000002</v>
      </c>
      <c r="I832" s="9">
        <v>0</v>
      </c>
      <c r="J832" s="9">
        <v>0</v>
      </c>
      <c r="K832" s="9">
        <v>0</v>
      </c>
      <c r="L832" s="9">
        <v>35</v>
      </c>
      <c r="M832" s="9">
        <v>0</v>
      </c>
      <c r="N832" s="9">
        <v>22.5</v>
      </c>
      <c r="O832" s="9">
        <v>28.6</v>
      </c>
      <c r="P832" s="9">
        <v>22.5</v>
      </c>
      <c r="Q832" s="9">
        <v>0</v>
      </c>
      <c r="R832" s="9">
        <v>0</v>
      </c>
      <c r="S832" s="9">
        <v>0</v>
      </c>
      <c r="T832" s="9">
        <v>0</v>
      </c>
      <c r="U832" s="9">
        <v>23.2</v>
      </c>
      <c r="V832" s="9">
        <v>27.3</v>
      </c>
      <c r="W832" s="9">
        <v>11.700000000000001</v>
      </c>
      <c r="X832" s="9">
        <v>3.3000000000000003</v>
      </c>
      <c r="Y832" s="9">
        <v>0</v>
      </c>
      <c r="Z832" s="9">
        <v>0</v>
      </c>
      <c r="AA832" s="9">
        <v>0</v>
      </c>
      <c r="AB832" s="9">
        <v>8</v>
      </c>
      <c r="AC832" s="9">
        <v>3</v>
      </c>
      <c r="AD832" s="9">
        <v>0</v>
      </c>
      <c r="AE832" s="9">
        <v>28.200000000000003</v>
      </c>
      <c r="AF832" s="9">
        <v>5.6</v>
      </c>
      <c r="AG832" s="9">
        <v>14.000000000000002</v>
      </c>
      <c r="AH832" s="9">
        <v>0</v>
      </c>
      <c r="AI832" s="9">
        <v>56.9</v>
      </c>
      <c r="AK832" s="106"/>
      <c r="AL832" s="61"/>
      <c r="AN832" s="265"/>
      <c r="AO832" s="61"/>
    </row>
    <row r="833" spans="1:41" ht="15.75">
      <c r="A833" s="106" t="s">
        <v>2721</v>
      </c>
      <c r="B833" s="3"/>
      <c r="C833" s="3"/>
      <c r="D833" s="32">
        <f t="shared" ref="D833:D840" si="25">SUM(E833:DZ833)</f>
        <v>455.90000000000009</v>
      </c>
      <c r="E833" s="9">
        <v>49.600000000000009</v>
      </c>
      <c r="F833" s="9">
        <v>7.1999999999999993</v>
      </c>
      <c r="G833" s="9">
        <v>0</v>
      </c>
      <c r="H833" s="9">
        <v>65.5</v>
      </c>
      <c r="I833" s="9">
        <v>3.3000000000000003</v>
      </c>
      <c r="J833" s="9">
        <v>26</v>
      </c>
      <c r="K833" s="9">
        <v>0</v>
      </c>
      <c r="L833" s="9">
        <v>0</v>
      </c>
      <c r="M833" s="9">
        <v>30.9</v>
      </c>
      <c r="N833" s="9">
        <v>5.5</v>
      </c>
      <c r="O833" s="9">
        <v>0</v>
      </c>
      <c r="P833" s="9">
        <v>39.4</v>
      </c>
      <c r="Q833" s="9">
        <v>7.8000000000000007</v>
      </c>
      <c r="R833" s="9">
        <v>0</v>
      </c>
      <c r="S833" s="9">
        <v>0</v>
      </c>
      <c r="T833" s="9">
        <v>0</v>
      </c>
      <c r="U833" s="9">
        <v>33.800000000000004</v>
      </c>
      <c r="V833" s="9">
        <v>0</v>
      </c>
      <c r="W833" s="9">
        <v>0</v>
      </c>
      <c r="X833" s="9">
        <v>72.8</v>
      </c>
      <c r="Y833" s="9">
        <v>0</v>
      </c>
      <c r="Z833" s="9">
        <v>0</v>
      </c>
      <c r="AA833" s="9">
        <v>34.5</v>
      </c>
      <c r="AB833" s="9">
        <v>0</v>
      </c>
      <c r="AC833" s="9">
        <v>0</v>
      </c>
      <c r="AD833" s="9">
        <v>8.8000000000000007</v>
      </c>
      <c r="AE833" s="9">
        <v>21.3</v>
      </c>
      <c r="AF833" s="9">
        <v>0</v>
      </c>
      <c r="AG833" s="9">
        <v>0</v>
      </c>
      <c r="AH833" s="9">
        <v>0</v>
      </c>
      <c r="AI833" s="9">
        <v>49.5</v>
      </c>
      <c r="AK833" s="106"/>
      <c r="AL833" s="61"/>
      <c r="AN833" s="265"/>
      <c r="AO833" s="61"/>
    </row>
    <row r="834" spans="1:41" ht="15.75">
      <c r="A834" s="106" t="s">
        <v>155</v>
      </c>
      <c r="B834" s="3"/>
      <c r="C834" s="3"/>
      <c r="D834" s="32">
        <f t="shared" si="25"/>
        <v>534.79999999999995</v>
      </c>
      <c r="E834" s="9">
        <v>20.399999999999999</v>
      </c>
      <c r="F834" s="9">
        <v>0</v>
      </c>
      <c r="G834" s="9">
        <v>34.799999999999997</v>
      </c>
      <c r="H834" s="9">
        <v>62.5</v>
      </c>
      <c r="I834" s="9">
        <v>0</v>
      </c>
      <c r="J834" s="9">
        <v>48.199999999999996</v>
      </c>
      <c r="K834" s="9">
        <v>0</v>
      </c>
      <c r="L834" s="9">
        <v>0</v>
      </c>
      <c r="M834" s="9">
        <v>16.600000000000001</v>
      </c>
      <c r="N834" s="9">
        <v>0</v>
      </c>
      <c r="O834" s="9">
        <v>0</v>
      </c>
      <c r="P834" s="9">
        <v>34.199999999999996</v>
      </c>
      <c r="Q834" s="9">
        <v>7.8000000000000007</v>
      </c>
      <c r="R834" s="9">
        <v>0</v>
      </c>
      <c r="S834" s="9">
        <v>0</v>
      </c>
      <c r="T834" s="9">
        <v>0</v>
      </c>
      <c r="U834" s="9">
        <v>0</v>
      </c>
      <c r="V834" s="9">
        <v>46.800000000000004</v>
      </c>
      <c r="W834" s="9">
        <v>65.300000000000011</v>
      </c>
      <c r="X834" s="9">
        <v>57.9</v>
      </c>
      <c r="Y834" s="9">
        <v>0</v>
      </c>
      <c r="Z834" s="9">
        <v>0</v>
      </c>
      <c r="AA834" s="9">
        <v>85.699999999999989</v>
      </c>
      <c r="AB834" s="9">
        <v>0</v>
      </c>
      <c r="AC834" s="9">
        <v>0</v>
      </c>
      <c r="AD834" s="9">
        <v>0</v>
      </c>
      <c r="AE834" s="9">
        <v>21.9</v>
      </c>
      <c r="AF834" s="9">
        <v>0</v>
      </c>
      <c r="AG834" s="9">
        <v>12.100000000000001</v>
      </c>
      <c r="AH834" s="9">
        <v>0</v>
      </c>
      <c r="AI834" s="9">
        <v>20.6</v>
      </c>
      <c r="AK834" s="106"/>
      <c r="AL834" s="61"/>
      <c r="AN834" s="265"/>
      <c r="AO834" s="61"/>
    </row>
    <row r="835" spans="1:41" ht="15.75">
      <c r="A835" s="276" t="s">
        <v>3629</v>
      </c>
      <c r="B835" s="3"/>
      <c r="C835" s="3"/>
      <c r="D835" s="32">
        <f t="shared" si="25"/>
        <v>282.7</v>
      </c>
      <c r="E835" s="9">
        <v>0</v>
      </c>
      <c r="F835" s="9">
        <v>14</v>
      </c>
      <c r="G835" s="9">
        <v>63.3</v>
      </c>
      <c r="H835" s="9">
        <v>25.2</v>
      </c>
      <c r="I835" s="9">
        <v>0</v>
      </c>
      <c r="J835" s="9">
        <v>0</v>
      </c>
      <c r="K835" s="9">
        <v>13.2</v>
      </c>
      <c r="L835" s="9">
        <v>0</v>
      </c>
      <c r="M835" s="9">
        <v>38.799999999999997</v>
      </c>
      <c r="N835" s="9">
        <v>3</v>
      </c>
      <c r="O835" s="9">
        <v>0</v>
      </c>
      <c r="P835" s="9">
        <v>0</v>
      </c>
      <c r="Q835" s="9">
        <v>0</v>
      </c>
      <c r="R835" s="9">
        <v>0</v>
      </c>
      <c r="S835" s="9">
        <v>0</v>
      </c>
      <c r="T835" s="9">
        <v>0</v>
      </c>
      <c r="U835" s="9">
        <v>7.7999999999999989</v>
      </c>
      <c r="V835" s="9">
        <v>0</v>
      </c>
      <c r="W835" s="9">
        <v>56.300000000000004</v>
      </c>
      <c r="X835" s="9">
        <v>22.7</v>
      </c>
      <c r="Y835" s="9">
        <v>0</v>
      </c>
      <c r="Z835" s="9">
        <v>0</v>
      </c>
      <c r="AA835" s="9">
        <v>1.5</v>
      </c>
      <c r="AB835" s="9">
        <v>0</v>
      </c>
      <c r="AC835" s="9">
        <v>0</v>
      </c>
      <c r="AD835" s="9">
        <v>33</v>
      </c>
      <c r="AE835" s="9">
        <v>0</v>
      </c>
      <c r="AF835" s="9">
        <v>0</v>
      </c>
      <c r="AG835" s="9">
        <v>1.5</v>
      </c>
      <c r="AH835" s="9">
        <v>0</v>
      </c>
      <c r="AI835" s="9">
        <v>2.4</v>
      </c>
      <c r="AK835" s="276"/>
      <c r="AL835" s="61"/>
      <c r="AN835" s="265"/>
      <c r="AO835" s="61"/>
    </row>
    <row r="836" spans="1:41" ht="15.75">
      <c r="A836" s="106" t="s">
        <v>2722</v>
      </c>
      <c r="B836" s="3"/>
      <c r="C836" s="3"/>
      <c r="D836" s="32">
        <f t="shared" si="25"/>
        <v>464.7</v>
      </c>
      <c r="E836" s="9">
        <v>75.600000000000009</v>
      </c>
      <c r="F836" s="9">
        <v>48.400000000000006</v>
      </c>
      <c r="G836" s="9">
        <v>72.2</v>
      </c>
      <c r="H836" s="9">
        <v>0</v>
      </c>
      <c r="I836" s="9">
        <v>0</v>
      </c>
      <c r="J836" s="9">
        <v>0</v>
      </c>
      <c r="K836" s="9">
        <v>0</v>
      </c>
      <c r="L836" s="9">
        <v>0</v>
      </c>
      <c r="M836" s="9">
        <v>29.900000000000002</v>
      </c>
      <c r="N836" s="9">
        <v>21.5</v>
      </c>
      <c r="O836" s="9">
        <v>28</v>
      </c>
      <c r="P836" s="9">
        <v>0</v>
      </c>
      <c r="Q836" s="9">
        <v>0</v>
      </c>
      <c r="R836" s="9">
        <v>0</v>
      </c>
      <c r="S836" s="9">
        <v>0</v>
      </c>
      <c r="T836" s="9">
        <v>0</v>
      </c>
      <c r="U836" s="9">
        <v>3.3000000000000003</v>
      </c>
      <c r="V836" s="9">
        <v>0</v>
      </c>
      <c r="W836" s="9">
        <v>6.5</v>
      </c>
      <c r="X836" s="9">
        <v>21.1</v>
      </c>
      <c r="Y836" s="9">
        <v>0</v>
      </c>
      <c r="Z836" s="9">
        <v>0</v>
      </c>
      <c r="AA836" s="9">
        <v>0</v>
      </c>
      <c r="AB836" s="9">
        <v>0</v>
      </c>
      <c r="AC836" s="9">
        <v>13</v>
      </c>
      <c r="AD836" s="9">
        <v>0</v>
      </c>
      <c r="AE836" s="9">
        <v>61.099999999999994</v>
      </c>
      <c r="AF836" s="9">
        <v>0</v>
      </c>
      <c r="AG836" s="9">
        <v>42.9</v>
      </c>
      <c r="AH836" s="9">
        <v>0</v>
      </c>
      <c r="AI836" s="9">
        <v>41.2</v>
      </c>
      <c r="AK836" s="106"/>
      <c r="AL836" s="61"/>
      <c r="AN836" s="265"/>
      <c r="AO836" s="61"/>
    </row>
    <row r="837" spans="1:41" ht="15.75">
      <c r="A837" s="106" t="s">
        <v>2720</v>
      </c>
      <c r="B837" s="3"/>
      <c r="C837" s="3"/>
      <c r="D837" s="32">
        <f t="shared" si="25"/>
        <v>490.25</v>
      </c>
      <c r="E837" s="9">
        <v>37.400000000000006</v>
      </c>
      <c r="F837" s="9">
        <v>3.5</v>
      </c>
      <c r="G837" s="9">
        <v>15.400000000000002</v>
      </c>
      <c r="H837" s="9">
        <v>55.5</v>
      </c>
      <c r="I837" s="9">
        <v>0</v>
      </c>
      <c r="J837" s="9">
        <v>0</v>
      </c>
      <c r="K837" s="9">
        <v>0</v>
      </c>
      <c r="L837" s="9">
        <v>0</v>
      </c>
      <c r="M837" s="9">
        <v>0</v>
      </c>
      <c r="N837" s="9">
        <v>0</v>
      </c>
      <c r="O837" s="9">
        <v>0</v>
      </c>
      <c r="P837" s="9">
        <v>0</v>
      </c>
      <c r="Q837" s="9">
        <v>0</v>
      </c>
      <c r="R837" s="9">
        <v>0</v>
      </c>
      <c r="S837" s="9">
        <v>0</v>
      </c>
      <c r="T837" s="9">
        <v>0</v>
      </c>
      <c r="U837" s="9">
        <v>3.3000000000000003</v>
      </c>
      <c r="V837" s="9">
        <v>0</v>
      </c>
      <c r="W837" s="9">
        <v>59.1</v>
      </c>
      <c r="X837" s="9">
        <v>91.8</v>
      </c>
      <c r="Y837" s="9">
        <v>0</v>
      </c>
      <c r="Z837" s="9">
        <v>0</v>
      </c>
      <c r="AA837" s="9">
        <v>97.65</v>
      </c>
      <c r="AB837" s="9">
        <v>0</v>
      </c>
      <c r="AC837" s="9">
        <v>0</v>
      </c>
      <c r="AD837" s="9">
        <v>0</v>
      </c>
      <c r="AE837" s="9">
        <v>50.099999999999994</v>
      </c>
      <c r="AF837" s="9">
        <v>0</v>
      </c>
      <c r="AG837" s="9">
        <v>13.200000000000001</v>
      </c>
      <c r="AH837" s="9">
        <v>0</v>
      </c>
      <c r="AI837" s="9">
        <v>63.3</v>
      </c>
      <c r="AK837" s="106"/>
      <c r="AL837" s="61"/>
      <c r="AN837" s="265"/>
      <c r="AO837" s="61"/>
    </row>
    <row r="838" spans="1:41" ht="15.75">
      <c r="A838" s="106" t="s">
        <v>2701</v>
      </c>
      <c r="B838" s="3"/>
      <c r="C838" s="3"/>
      <c r="D838" s="32">
        <f t="shared" si="25"/>
        <v>668.1</v>
      </c>
      <c r="E838" s="9">
        <v>55.099999999999994</v>
      </c>
      <c r="F838" s="9">
        <v>29.400000000000002</v>
      </c>
      <c r="G838" s="9">
        <v>0</v>
      </c>
      <c r="H838" s="9">
        <v>23.400000000000002</v>
      </c>
      <c r="I838" s="9">
        <v>0</v>
      </c>
      <c r="J838" s="9">
        <v>22</v>
      </c>
      <c r="K838" s="9">
        <v>0</v>
      </c>
      <c r="L838" s="9">
        <v>0</v>
      </c>
      <c r="M838" s="9">
        <v>7.9</v>
      </c>
      <c r="N838" s="9">
        <v>0</v>
      </c>
      <c r="O838" s="9">
        <v>16.8</v>
      </c>
      <c r="P838" s="9">
        <v>18.700000000000003</v>
      </c>
      <c r="Q838" s="9">
        <v>8.4</v>
      </c>
      <c r="R838" s="9">
        <v>0</v>
      </c>
      <c r="S838" s="9">
        <v>0</v>
      </c>
      <c r="T838" s="9">
        <v>0</v>
      </c>
      <c r="U838" s="9">
        <v>43</v>
      </c>
      <c r="V838" s="9">
        <v>0</v>
      </c>
      <c r="W838" s="9">
        <v>90.199999999999989</v>
      </c>
      <c r="X838" s="9">
        <v>57.3</v>
      </c>
      <c r="Y838" s="9">
        <v>1.1000000000000001</v>
      </c>
      <c r="Z838" s="9">
        <v>0</v>
      </c>
      <c r="AA838" s="9">
        <v>93.3</v>
      </c>
      <c r="AB838" s="9">
        <v>0</v>
      </c>
      <c r="AC838" s="9">
        <v>0</v>
      </c>
      <c r="AD838" s="9">
        <v>0</v>
      </c>
      <c r="AE838" s="9">
        <v>93.2</v>
      </c>
      <c r="AF838" s="9">
        <v>0</v>
      </c>
      <c r="AG838" s="9">
        <v>42.9</v>
      </c>
      <c r="AH838" s="9">
        <v>0</v>
      </c>
      <c r="AI838" s="9">
        <v>65.400000000000006</v>
      </c>
      <c r="AK838" s="106"/>
      <c r="AL838" s="61"/>
      <c r="AN838" s="265"/>
      <c r="AO838" s="61"/>
    </row>
    <row r="839" spans="1:41" ht="15.75">
      <c r="A839" s="106" t="s">
        <v>658</v>
      </c>
      <c r="B839" s="3"/>
      <c r="C839" s="3"/>
      <c r="D839" s="32">
        <f t="shared" si="25"/>
        <v>391.6</v>
      </c>
      <c r="E839" s="9">
        <v>0</v>
      </c>
      <c r="F839" s="9">
        <v>0</v>
      </c>
      <c r="G839" s="9">
        <v>0</v>
      </c>
      <c r="H839" s="9">
        <v>23.999999999999996</v>
      </c>
      <c r="I839" s="9">
        <v>0</v>
      </c>
      <c r="J839" s="9">
        <v>0</v>
      </c>
      <c r="K839" s="9">
        <v>0</v>
      </c>
      <c r="L839" s="9">
        <v>0</v>
      </c>
      <c r="M839" s="9">
        <v>7.8000000000000007</v>
      </c>
      <c r="N839" s="9">
        <v>19.600000000000001</v>
      </c>
      <c r="O839" s="9">
        <v>12</v>
      </c>
      <c r="P839" s="9">
        <v>27</v>
      </c>
      <c r="Q839" s="9">
        <v>7.7000000000000011</v>
      </c>
      <c r="R839" s="9">
        <v>0</v>
      </c>
      <c r="S839" s="9">
        <v>0</v>
      </c>
      <c r="T839" s="9">
        <v>0</v>
      </c>
      <c r="U839" s="9">
        <v>13.200000000000001</v>
      </c>
      <c r="V839" s="9">
        <v>0</v>
      </c>
      <c r="W839" s="9">
        <v>1.4</v>
      </c>
      <c r="X839" s="9">
        <v>54</v>
      </c>
      <c r="Y839" s="9">
        <v>0</v>
      </c>
      <c r="Z839" s="9">
        <v>0</v>
      </c>
      <c r="AA839" s="9">
        <v>32.5</v>
      </c>
      <c r="AB839" s="9">
        <v>48</v>
      </c>
      <c r="AC839" s="9">
        <v>0</v>
      </c>
      <c r="AD839" s="9">
        <v>11.2</v>
      </c>
      <c r="AE839" s="9">
        <v>80.400000000000006</v>
      </c>
      <c r="AF839" s="9">
        <v>0</v>
      </c>
      <c r="AG839" s="9">
        <v>8.4</v>
      </c>
      <c r="AH839" s="9">
        <v>0</v>
      </c>
      <c r="AI839" s="9">
        <v>44.4</v>
      </c>
      <c r="AK839" s="106"/>
      <c r="AL839" s="61"/>
      <c r="AN839" s="265"/>
      <c r="AO839" s="61"/>
    </row>
    <row r="840" spans="1:41" ht="15.75">
      <c r="A840" s="277" t="s">
        <v>1655</v>
      </c>
      <c r="B840" s="3"/>
      <c r="C840" s="3"/>
      <c r="D840" s="32">
        <f t="shared" si="25"/>
        <v>664.1</v>
      </c>
      <c r="E840" s="9">
        <v>58.5</v>
      </c>
      <c r="F840" s="9">
        <v>73.7</v>
      </c>
      <c r="G840" s="9">
        <v>52.4</v>
      </c>
      <c r="H840" s="9">
        <v>21.599999999999998</v>
      </c>
      <c r="I840" s="9">
        <v>0</v>
      </c>
      <c r="J840" s="9">
        <v>42.7</v>
      </c>
      <c r="K840" s="9">
        <v>0</v>
      </c>
      <c r="L840" s="9">
        <v>0</v>
      </c>
      <c r="M840" s="9">
        <v>44.900000000000006</v>
      </c>
      <c r="N840" s="9">
        <v>0</v>
      </c>
      <c r="O840" s="9">
        <v>49</v>
      </c>
      <c r="P840" s="9">
        <v>0</v>
      </c>
      <c r="Q840" s="9">
        <v>6.6000000000000005</v>
      </c>
      <c r="R840" s="9">
        <v>0</v>
      </c>
      <c r="S840" s="9">
        <v>0</v>
      </c>
      <c r="T840" s="9">
        <v>0</v>
      </c>
      <c r="U840" s="9">
        <v>0</v>
      </c>
      <c r="V840" s="9">
        <v>0</v>
      </c>
      <c r="W840" s="9">
        <v>7</v>
      </c>
      <c r="X840" s="9">
        <v>75.400000000000006</v>
      </c>
      <c r="Y840" s="9">
        <v>0</v>
      </c>
      <c r="Z840" s="9">
        <v>0</v>
      </c>
      <c r="AA840" s="9">
        <v>34.5</v>
      </c>
      <c r="AB840" s="9">
        <v>0</v>
      </c>
      <c r="AC840" s="9">
        <v>1.2</v>
      </c>
      <c r="AD840" s="9">
        <v>16.8</v>
      </c>
      <c r="AE840" s="9">
        <v>83.1</v>
      </c>
      <c r="AF840" s="9">
        <v>0</v>
      </c>
      <c r="AG840" s="9">
        <v>57.2</v>
      </c>
      <c r="AH840" s="9">
        <v>0</v>
      </c>
      <c r="AI840" s="9">
        <v>39.5</v>
      </c>
      <c r="AK840" s="277"/>
      <c r="AL840" s="61"/>
      <c r="AN840" s="265"/>
      <c r="AO840" s="61"/>
    </row>
    <row r="841" spans="1:41" ht="15.75">
      <c r="D841" s="32"/>
      <c r="F841" s="156"/>
      <c r="G841" s="156"/>
      <c r="H841" s="156"/>
      <c r="I841" s="156"/>
      <c r="J841" s="156"/>
    </row>
    <row r="842" spans="1:41" ht="15.75">
      <c r="D842" s="32"/>
      <c r="F842" s="156"/>
      <c r="G842" s="156"/>
      <c r="H842" s="156"/>
      <c r="I842" s="156"/>
      <c r="J842" s="156"/>
    </row>
    <row r="843" spans="1:41" ht="15.75">
      <c r="D843" s="32"/>
      <c r="F843" s="156"/>
      <c r="G843" s="156"/>
      <c r="H843" s="156"/>
      <c r="I843" s="156"/>
      <c r="J843" s="156"/>
    </row>
    <row r="844" spans="1:41" s="30" customFormat="1" ht="20.25">
      <c r="A844" s="30" t="s">
        <v>173</v>
      </c>
      <c r="B844"/>
      <c r="C844"/>
      <c r="D844" s="31" t="s">
        <v>40</v>
      </c>
      <c r="E844" s="101" t="s">
        <v>4323</v>
      </c>
      <c r="F844" s="101" t="s">
        <v>4792</v>
      </c>
      <c r="G844" s="101" t="s">
        <v>4790</v>
      </c>
      <c r="H844" s="101" t="s">
        <v>4791</v>
      </c>
      <c r="I844" s="101" t="s">
        <v>5786</v>
      </c>
      <c r="J844" s="101" t="s">
        <v>5787</v>
      </c>
      <c r="K844" s="101" t="s">
        <v>5230</v>
      </c>
      <c r="L844" s="101" t="s">
        <v>6015</v>
      </c>
      <c r="M844" s="101" t="s">
        <v>5231</v>
      </c>
      <c r="N844" s="101" t="s">
        <v>6014</v>
      </c>
    </row>
    <row r="845" spans="1:41" ht="15.75">
      <c r="A845" s="277" t="s">
        <v>1657</v>
      </c>
      <c r="B845" s="3"/>
      <c r="C845" s="3"/>
      <c r="D845" s="32">
        <f t="shared" ref="D845:D876" si="26">SUM(E845:DZ845)</f>
        <v>1987.6</v>
      </c>
      <c r="E845" s="9">
        <v>0</v>
      </c>
      <c r="F845" s="9">
        <v>0</v>
      </c>
      <c r="G845" s="9">
        <v>0</v>
      </c>
      <c r="H845" s="9">
        <v>0</v>
      </c>
      <c r="I845" s="9">
        <v>167</v>
      </c>
      <c r="J845" s="9">
        <v>300.10000000000002</v>
      </c>
      <c r="K845" s="9">
        <v>121.5</v>
      </c>
      <c r="L845" s="9">
        <v>111</v>
      </c>
      <c r="M845" s="9">
        <v>420</v>
      </c>
      <c r="N845" s="9">
        <v>868</v>
      </c>
      <c r="O845" s="277"/>
      <c r="P845" s="277"/>
      <c r="Q845" s="61"/>
      <c r="S845" s="265"/>
      <c r="T845" s="61"/>
    </row>
    <row r="846" spans="1:41" ht="15.75">
      <c r="A846" s="105" t="s">
        <v>1346</v>
      </c>
      <c r="B846" s="3"/>
      <c r="C846" s="3"/>
      <c r="D846" s="32">
        <f t="shared" si="26"/>
        <v>1692.5</v>
      </c>
      <c r="E846" s="9">
        <v>0</v>
      </c>
      <c r="F846" s="9">
        <v>0</v>
      </c>
      <c r="G846" s="9">
        <v>0</v>
      </c>
      <c r="H846" s="9">
        <v>0</v>
      </c>
      <c r="I846" s="9">
        <v>146.9</v>
      </c>
      <c r="J846" s="9">
        <v>228.6</v>
      </c>
      <c r="K846" s="9">
        <v>124</v>
      </c>
      <c r="L846" s="9">
        <v>59.5</v>
      </c>
      <c r="M846" s="9">
        <v>404</v>
      </c>
      <c r="N846" s="9">
        <v>729.5</v>
      </c>
      <c r="O846" s="457"/>
      <c r="P846" s="457"/>
      <c r="Q846" s="61"/>
      <c r="S846" s="265"/>
      <c r="T846" s="61"/>
    </row>
    <row r="847" spans="1:41" ht="15.75">
      <c r="A847" s="276" t="s">
        <v>3601</v>
      </c>
      <c r="B847" s="3"/>
      <c r="C847" s="3"/>
      <c r="D847" s="32">
        <f t="shared" si="26"/>
        <v>2123.9499999999998</v>
      </c>
      <c r="E847" s="9">
        <v>0</v>
      </c>
      <c r="F847" s="9">
        <v>0</v>
      </c>
      <c r="G847" s="9">
        <v>0</v>
      </c>
      <c r="H847" s="9">
        <v>0</v>
      </c>
      <c r="I847" s="9">
        <v>243.1</v>
      </c>
      <c r="J847" s="9">
        <v>208.25</v>
      </c>
      <c r="K847" s="9">
        <v>213</v>
      </c>
      <c r="L847" s="9">
        <v>175.5</v>
      </c>
      <c r="M847" s="9">
        <v>553</v>
      </c>
      <c r="N847" s="9">
        <v>731.1</v>
      </c>
      <c r="O847" s="276"/>
      <c r="P847" s="276"/>
      <c r="Q847" s="61"/>
      <c r="S847" s="265"/>
      <c r="T847" s="61"/>
    </row>
    <row r="848" spans="1:41" ht="15.75">
      <c r="A848" s="105" t="s">
        <v>1337</v>
      </c>
      <c r="B848" s="3"/>
      <c r="C848" s="3"/>
      <c r="D848" s="32">
        <f t="shared" si="26"/>
        <v>2678.45</v>
      </c>
      <c r="E848" s="9">
        <v>0</v>
      </c>
      <c r="F848" s="9">
        <v>0</v>
      </c>
      <c r="G848" s="9">
        <v>0</v>
      </c>
      <c r="H848" s="9">
        <v>0</v>
      </c>
      <c r="I848" s="9">
        <v>268.85000000000002</v>
      </c>
      <c r="J848" s="9">
        <v>315.10000000000002</v>
      </c>
      <c r="K848" s="9">
        <v>277</v>
      </c>
      <c r="L848" s="9">
        <v>256.5</v>
      </c>
      <c r="M848" s="9">
        <v>824.8</v>
      </c>
      <c r="N848" s="9">
        <v>736.2</v>
      </c>
      <c r="O848" s="457"/>
      <c r="P848" s="457"/>
      <c r="Q848" s="378"/>
      <c r="S848" s="265"/>
      <c r="T848" s="61"/>
    </row>
    <row r="849" spans="1:20" ht="15.75">
      <c r="A849" s="106" t="s">
        <v>2191</v>
      </c>
      <c r="B849" s="3"/>
      <c r="C849" s="3"/>
      <c r="D849" s="32">
        <f t="shared" si="26"/>
        <v>1710</v>
      </c>
      <c r="E849" s="9">
        <v>0</v>
      </c>
      <c r="F849" s="9">
        <v>0</v>
      </c>
      <c r="G849" s="9">
        <v>0</v>
      </c>
      <c r="H849" s="9">
        <v>0</v>
      </c>
      <c r="I849" s="9">
        <v>196</v>
      </c>
      <c r="J849" s="9">
        <v>203.5</v>
      </c>
      <c r="K849" s="9">
        <v>122.5</v>
      </c>
      <c r="L849" s="9">
        <v>178.5</v>
      </c>
      <c r="M849" s="9">
        <v>433</v>
      </c>
      <c r="N849" s="9">
        <v>576.5</v>
      </c>
      <c r="O849" s="106"/>
      <c r="P849" s="106"/>
      <c r="Q849" s="61"/>
      <c r="S849" s="265"/>
      <c r="T849" s="61"/>
    </row>
    <row r="850" spans="1:20" ht="15.75">
      <c r="A850" s="277" t="s">
        <v>1</v>
      </c>
      <c r="B850" s="3"/>
      <c r="C850" s="3"/>
      <c r="D850" s="32">
        <f t="shared" si="26"/>
        <v>1637.5</v>
      </c>
      <c r="E850" s="9">
        <v>0</v>
      </c>
      <c r="F850" s="9">
        <v>0</v>
      </c>
      <c r="G850" s="9">
        <v>0</v>
      </c>
      <c r="H850" s="9">
        <v>0</v>
      </c>
      <c r="I850" s="9">
        <v>105.3</v>
      </c>
      <c r="J850" s="9">
        <v>201.7</v>
      </c>
      <c r="K850" s="9">
        <v>124.5</v>
      </c>
      <c r="L850" s="9">
        <v>141</v>
      </c>
      <c r="M850" s="9">
        <v>625</v>
      </c>
      <c r="N850" s="9">
        <v>440</v>
      </c>
      <c r="O850" s="277"/>
      <c r="P850" s="277"/>
      <c r="Q850" s="61"/>
      <c r="S850" s="265"/>
      <c r="T850" s="61"/>
    </row>
    <row r="851" spans="1:20" ht="15.75">
      <c r="A851" s="277" t="s">
        <v>1656</v>
      </c>
      <c r="B851" s="3"/>
      <c r="C851" s="3"/>
      <c r="D851" s="32">
        <f t="shared" si="26"/>
        <v>1984</v>
      </c>
      <c r="E851" s="9">
        <v>0</v>
      </c>
      <c r="F851" s="9">
        <v>0</v>
      </c>
      <c r="G851" s="9">
        <v>0</v>
      </c>
      <c r="H851" s="9">
        <v>0</v>
      </c>
      <c r="I851" s="9">
        <v>123.75000000000001</v>
      </c>
      <c r="J851" s="9">
        <v>262.14999999999998</v>
      </c>
      <c r="K851" s="9">
        <v>174</v>
      </c>
      <c r="L851" s="9">
        <v>113.5</v>
      </c>
      <c r="M851" s="9">
        <v>722.5</v>
      </c>
      <c r="N851" s="9">
        <v>588.1</v>
      </c>
      <c r="O851" s="277"/>
      <c r="P851" s="277"/>
      <c r="Q851" s="61"/>
      <c r="S851" s="265"/>
      <c r="T851" s="61"/>
    </row>
    <row r="852" spans="1:20" ht="15.75">
      <c r="A852" s="277" t="s">
        <v>1664</v>
      </c>
      <c r="B852" s="3"/>
      <c r="C852" s="3"/>
      <c r="D852" s="32">
        <f t="shared" si="26"/>
        <v>2219.1</v>
      </c>
      <c r="E852" s="9">
        <v>0</v>
      </c>
      <c r="F852" s="9">
        <v>0</v>
      </c>
      <c r="G852" s="9">
        <v>0</v>
      </c>
      <c r="H852" s="9">
        <v>0</v>
      </c>
      <c r="I852" s="9">
        <v>228.9</v>
      </c>
      <c r="J852" s="9">
        <v>257.39999999999998</v>
      </c>
      <c r="K852" s="9">
        <v>171</v>
      </c>
      <c r="L852" s="9">
        <v>186.5</v>
      </c>
      <c r="M852" s="9">
        <v>619.5</v>
      </c>
      <c r="N852" s="9">
        <v>755.8</v>
      </c>
      <c r="O852" s="277"/>
      <c r="P852" s="277"/>
      <c r="Q852" s="61"/>
      <c r="S852" s="265"/>
      <c r="T852" s="61"/>
    </row>
    <row r="853" spans="1:20" ht="15.75">
      <c r="A853" s="276" t="s">
        <v>3602</v>
      </c>
      <c r="B853" s="3"/>
      <c r="C853" s="3"/>
      <c r="D853" s="32">
        <f t="shared" si="26"/>
        <v>2035.4</v>
      </c>
      <c r="E853" s="9">
        <v>0</v>
      </c>
      <c r="F853" s="9">
        <v>0</v>
      </c>
      <c r="G853" s="9">
        <v>0</v>
      </c>
      <c r="H853" s="9">
        <v>0</v>
      </c>
      <c r="I853" s="9">
        <v>225.9</v>
      </c>
      <c r="J853" s="9">
        <v>197</v>
      </c>
      <c r="K853" s="9">
        <v>180</v>
      </c>
      <c r="L853" s="9">
        <v>220.5</v>
      </c>
      <c r="M853" s="9">
        <v>613.9</v>
      </c>
      <c r="N853" s="9">
        <v>598.1</v>
      </c>
      <c r="O853" s="276"/>
      <c r="P853" s="276"/>
      <c r="Q853" s="61"/>
      <c r="S853" s="265"/>
      <c r="T853" s="61"/>
    </row>
    <row r="854" spans="1:20" ht="15.75">
      <c r="A854" s="106" t="s">
        <v>2709</v>
      </c>
      <c r="B854" s="3"/>
      <c r="C854" s="3"/>
      <c r="D854" s="32">
        <f t="shared" si="26"/>
        <v>1693.95</v>
      </c>
      <c r="E854" s="9">
        <v>0</v>
      </c>
      <c r="F854" s="9">
        <v>0</v>
      </c>
      <c r="G854" s="9">
        <v>0</v>
      </c>
      <c r="H854" s="9">
        <v>0</v>
      </c>
      <c r="I854" s="9">
        <v>324</v>
      </c>
      <c r="J854" s="9">
        <v>197</v>
      </c>
      <c r="K854" s="9">
        <v>174</v>
      </c>
      <c r="L854" s="9">
        <v>176.5</v>
      </c>
      <c r="M854" s="9">
        <v>330</v>
      </c>
      <c r="N854" s="9">
        <v>492.45</v>
      </c>
      <c r="O854" s="106"/>
      <c r="P854" s="106"/>
      <c r="Q854" s="61"/>
      <c r="S854" s="265"/>
      <c r="T854" s="61"/>
    </row>
    <row r="855" spans="1:20" ht="15.75">
      <c r="A855" s="106" t="s">
        <v>3603</v>
      </c>
      <c r="B855" s="3"/>
      <c r="C855" s="3"/>
      <c r="D855" s="32">
        <f t="shared" si="26"/>
        <v>1495.8999999999999</v>
      </c>
      <c r="E855" s="9">
        <v>0</v>
      </c>
      <c r="F855" s="9">
        <v>0</v>
      </c>
      <c r="G855" s="9">
        <v>0</v>
      </c>
      <c r="H855" s="9">
        <v>0</v>
      </c>
      <c r="I855" s="9">
        <v>200.70000000000002</v>
      </c>
      <c r="J855" s="9">
        <v>168.6</v>
      </c>
      <c r="K855" s="9">
        <v>181.5</v>
      </c>
      <c r="L855" s="9">
        <v>191</v>
      </c>
      <c r="M855" s="9">
        <v>242.8</v>
      </c>
      <c r="N855" s="9">
        <v>511.3</v>
      </c>
      <c r="O855" s="106"/>
      <c r="P855" s="106"/>
      <c r="Q855" s="61"/>
      <c r="S855" s="265"/>
      <c r="T855" s="61"/>
    </row>
    <row r="856" spans="1:20" ht="15.75">
      <c r="A856" s="105" t="s">
        <v>1342</v>
      </c>
      <c r="B856" s="3"/>
      <c r="C856" s="3"/>
      <c r="D856" s="32">
        <f t="shared" si="26"/>
        <v>1747.1</v>
      </c>
      <c r="E856" s="9">
        <v>0</v>
      </c>
      <c r="F856" s="9">
        <v>0</v>
      </c>
      <c r="G856" s="9">
        <v>0</v>
      </c>
      <c r="H856" s="9">
        <v>0</v>
      </c>
      <c r="I856" s="9">
        <v>252.5</v>
      </c>
      <c r="J856" s="9">
        <v>184</v>
      </c>
      <c r="K856" s="9">
        <v>178.5</v>
      </c>
      <c r="L856" s="9">
        <v>171</v>
      </c>
      <c r="M856" s="9">
        <v>391.5</v>
      </c>
      <c r="N856" s="9">
        <v>569.6</v>
      </c>
      <c r="O856" s="457"/>
      <c r="P856" s="457"/>
      <c r="Q856" s="61"/>
      <c r="S856" s="265"/>
      <c r="T856" s="61"/>
    </row>
    <row r="857" spans="1:20" ht="15.75">
      <c r="A857" s="106" t="s">
        <v>2835</v>
      </c>
      <c r="B857" s="3"/>
      <c r="C857" s="3"/>
      <c r="D857" s="32">
        <f t="shared" si="26"/>
        <v>1774.1</v>
      </c>
      <c r="E857" s="9">
        <v>22.5</v>
      </c>
      <c r="F857" s="9">
        <v>0</v>
      </c>
      <c r="G857" s="9">
        <v>0</v>
      </c>
      <c r="H857" s="9">
        <v>0</v>
      </c>
      <c r="I857" s="9">
        <v>240.89999999999998</v>
      </c>
      <c r="J857" s="9">
        <v>220.1</v>
      </c>
      <c r="K857" s="9">
        <v>112</v>
      </c>
      <c r="L857" s="9">
        <v>192</v>
      </c>
      <c r="M857" s="9">
        <v>330</v>
      </c>
      <c r="N857" s="9">
        <v>656.6</v>
      </c>
      <c r="O857" s="106"/>
      <c r="P857" s="106"/>
      <c r="Q857" s="61"/>
      <c r="S857" s="265"/>
      <c r="T857" s="61"/>
    </row>
    <row r="858" spans="1:20" ht="15.75">
      <c r="A858" s="106" t="s">
        <v>675</v>
      </c>
      <c r="B858" s="3"/>
      <c r="C858" s="3"/>
      <c r="D858" s="32">
        <f t="shared" si="26"/>
        <v>1927.8</v>
      </c>
      <c r="E858" s="9">
        <v>0</v>
      </c>
      <c r="F858" s="9">
        <v>0</v>
      </c>
      <c r="G858" s="9">
        <v>0</v>
      </c>
      <c r="H858" s="9">
        <v>0</v>
      </c>
      <c r="I858" s="9">
        <v>286.39999999999998</v>
      </c>
      <c r="J858" s="9">
        <v>190.5</v>
      </c>
      <c r="K858" s="9">
        <v>234.5</v>
      </c>
      <c r="L858" s="9">
        <v>168</v>
      </c>
      <c r="M858" s="9">
        <v>513.4</v>
      </c>
      <c r="N858" s="9">
        <v>535</v>
      </c>
      <c r="O858" s="106"/>
      <c r="P858" s="106"/>
      <c r="Q858" s="61"/>
      <c r="S858" s="265"/>
      <c r="T858" s="61"/>
    </row>
    <row r="859" spans="1:20" ht="15.75">
      <c r="A859" s="106" t="s">
        <v>2699</v>
      </c>
      <c r="B859" s="3"/>
      <c r="C859" s="3"/>
      <c r="D859" s="32">
        <f t="shared" si="26"/>
        <v>2188.9</v>
      </c>
      <c r="E859" s="9">
        <v>0</v>
      </c>
      <c r="F859" s="9">
        <v>0</v>
      </c>
      <c r="G859" s="9">
        <v>0</v>
      </c>
      <c r="H859" s="9">
        <v>19.5</v>
      </c>
      <c r="I859" s="9">
        <v>225.9</v>
      </c>
      <c r="J859" s="9">
        <v>256</v>
      </c>
      <c r="K859" s="9">
        <v>162</v>
      </c>
      <c r="L859" s="9">
        <v>159</v>
      </c>
      <c r="M859" s="9">
        <v>612.5</v>
      </c>
      <c r="N859" s="9">
        <v>754</v>
      </c>
      <c r="O859" s="106"/>
      <c r="P859" s="106"/>
      <c r="Q859" s="61"/>
      <c r="S859" s="265"/>
      <c r="T859" s="61"/>
    </row>
    <row r="860" spans="1:20" ht="15.75">
      <c r="A860" s="276" t="s">
        <v>3604</v>
      </c>
      <c r="B860" s="3"/>
      <c r="C860" s="3"/>
      <c r="D860" s="32">
        <f t="shared" si="26"/>
        <v>2052.5</v>
      </c>
      <c r="E860" s="9">
        <v>0</v>
      </c>
      <c r="F860" s="9">
        <v>0</v>
      </c>
      <c r="G860" s="9">
        <v>0</v>
      </c>
      <c r="H860" s="9">
        <v>0</v>
      </c>
      <c r="I860" s="9">
        <v>225.9</v>
      </c>
      <c r="J860" s="9">
        <v>298.89999999999998</v>
      </c>
      <c r="K860" s="9">
        <v>212</v>
      </c>
      <c r="L860" s="9">
        <v>171</v>
      </c>
      <c r="M860" s="9">
        <v>559.1</v>
      </c>
      <c r="N860" s="9">
        <v>585.6</v>
      </c>
      <c r="O860" s="276"/>
      <c r="P860" s="276"/>
      <c r="Q860" s="61"/>
      <c r="S860" s="265"/>
      <c r="T860" s="61"/>
    </row>
    <row r="861" spans="1:20" ht="15.75">
      <c r="A861" s="277" t="s">
        <v>1653</v>
      </c>
      <c r="B861" s="3"/>
      <c r="C861" s="3"/>
      <c r="D861" s="32">
        <f t="shared" si="26"/>
        <v>2210.0500000000002</v>
      </c>
      <c r="E861" s="9">
        <v>0</v>
      </c>
      <c r="F861" s="9">
        <v>0</v>
      </c>
      <c r="G861" s="9">
        <v>0</v>
      </c>
      <c r="H861" s="9">
        <v>0</v>
      </c>
      <c r="I861" s="9">
        <v>289.3</v>
      </c>
      <c r="J861" s="9">
        <v>244.15</v>
      </c>
      <c r="K861" s="9">
        <v>227.5</v>
      </c>
      <c r="L861" s="9">
        <v>220</v>
      </c>
      <c r="M861" s="9">
        <v>585</v>
      </c>
      <c r="N861" s="9">
        <v>644.1</v>
      </c>
      <c r="O861" s="277"/>
      <c r="P861" s="277"/>
      <c r="Q861" s="61"/>
      <c r="S861" s="265"/>
      <c r="T861" s="61"/>
    </row>
    <row r="862" spans="1:20" ht="15.75">
      <c r="A862" s="106" t="s">
        <v>2192</v>
      </c>
      <c r="B862" s="3"/>
      <c r="C862" s="3"/>
      <c r="D862" s="32">
        <f t="shared" si="26"/>
        <v>2161.25</v>
      </c>
      <c r="E862" s="9">
        <v>0</v>
      </c>
      <c r="F862" s="9">
        <v>0</v>
      </c>
      <c r="G862" s="9">
        <v>0</v>
      </c>
      <c r="H862" s="9">
        <v>0</v>
      </c>
      <c r="I862" s="9">
        <v>177</v>
      </c>
      <c r="J862" s="9">
        <v>256</v>
      </c>
      <c r="K862" s="9">
        <v>130</v>
      </c>
      <c r="L862" s="9">
        <v>113.5</v>
      </c>
      <c r="M862" s="9">
        <v>515</v>
      </c>
      <c r="N862" s="9">
        <v>969.75</v>
      </c>
      <c r="O862" s="106"/>
      <c r="P862" s="106"/>
      <c r="Q862" s="61"/>
      <c r="S862" s="265"/>
      <c r="T862" s="61"/>
    </row>
    <row r="863" spans="1:20" ht="15.75">
      <c r="A863" s="106" t="s">
        <v>153</v>
      </c>
      <c r="B863" s="3"/>
      <c r="C863" s="3"/>
      <c r="D863" s="32">
        <f t="shared" si="26"/>
        <v>2253</v>
      </c>
      <c r="E863" s="9">
        <v>0</v>
      </c>
      <c r="F863" s="9">
        <v>0</v>
      </c>
      <c r="G863" s="9">
        <v>1.5</v>
      </c>
      <c r="H863" s="9">
        <v>0</v>
      </c>
      <c r="I863" s="9">
        <v>389.5</v>
      </c>
      <c r="J863" s="9">
        <v>197</v>
      </c>
      <c r="K863" s="9">
        <v>231</v>
      </c>
      <c r="L863" s="9">
        <v>178.5</v>
      </c>
      <c r="M863" s="9">
        <v>619.5</v>
      </c>
      <c r="N863" s="9">
        <v>636</v>
      </c>
      <c r="O863" s="106"/>
      <c r="P863" s="106"/>
      <c r="Q863" s="61"/>
      <c r="S863" s="265"/>
      <c r="T863" s="61"/>
    </row>
    <row r="864" spans="1:20" ht="15.75">
      <c r="A864" s="277" t="s">
        <v>1665</v>
      </c>
      <c r="B864" s="3"/>
      <c r="C864" s="3"/>
      <c r="D864" s="32">
        <f t="shared" si="26"/>
        <v>1238.0999999999999</v>
      </c>
      <c r="E864" s="9">
        <v>1.1000000000000001</v>
      </c>
      <c r="F864" s="9">
        <v>11</v>
      </c>
      <c r="G864" s="9">
        <v>0</v>
      </c>
      <c r="H864" s="9">
        <v>0</v>
      </c>
      <c r="I864" s="9">
        <v>33.800000000000004</v>
      </c>
      <c r="J864" s="9">
        <v>221.39999999999998</v>
      </c>
      <c r="K864" s="9">
        <v>77.5</v>
      </c>
      <c r="L864" s="9">
        <v>66.5</v>
      </c>
      <c r="M864" s="9">
        <v>288</v>
      </c>
      <c r="N864" s="9">
        <v>538.80000000000007</v>
      </c>
      <c r="O864" s="277"/>
      <c r="P864" s="277"/>
      <c r="Q864" s="61"/>
      <c r="S864" s="265"/>
      <c r="T864" s="61"/>
    </row>
    <row r="865" spans="1:20" ht="15.75">
      <c r="A865" s="276" t="s">
        <v>3605</v>
      </c>
      <c r="B865" s="3"/>
      <c r="C865" s="3"/>
      <c r="D865" s="32">
        <f t="shared" si="26"/>
        <v>2199.65</v>
      </c>
      <c r="E865" s="9">
        <v>0</v>
      </c>
      <c r="F865" s="9">
        <v>0</v>
      </c>
      <c r="G865" s="9">
        <v>14.3</v>
      </c>
      <c r="H865" s="9">
        <v>0</v>
      </c>
      <c r="I865" s="9">
        <v>210.6</v>
      </c>
      <c r="J865" s="9">
        <v>240.25</v>
      </c>
      <c r="K865" s="9">
        <v>196</v>
      </c>
      <c r="L865" s="9">
        <v>195</v>
      </c>
      <c r="M865" s="9">
        <v>658</v>
      </c>
      <c r="N865" s="9">
        <v>685.5</v>
      </c>
      <c r="O865" s="276"/>
      <c r="P865" s="276"/>
      <c r="Q865" s="61"/>
      <c r="S865" s="265"/>
      <c r="T865" s="61"/>
    </row>
    <row r="866" spans="1:20" ht="15.75">
      <c r="A866" s="106" t="s">
        <v>2208</v>
      </c>
      <c r="B866" s="3"/>
      <c r="C866" s="3"/>
      <c r="D866" s="32">
        <f t="shared" si="26"/>
        <v>1925.1</v>
      </c>
      <c r="E866" s="9">
        <v>0</v>
      </c>
      <c r="F866" s="9">
        <v>0</v>
      </c>
      <c r="G866" s="9">
        <v>0</v>
      </c>
      <c r="H866" s="9">
        <v>0</v>
      </c>
      <c r="I866" s="9">
        <v>122.6</v>
      </c>
      <c r="J866" s="9">
        <v>325.59999999999997</v>
      </c>
      <c r="K866" s="9">
        <v>167</v>
      </c>
      <c r="L866" s="9">
        <v>178</v>
      </c>
      <c r="M866" s="9">
        <v>374.4</v>
      </c>
      <c r="N866" s="9">
        <v>757.5</v>
      </c>
      <c r="O866" s="106"/>
      <c r="P866" s="106"/>
      <c r="Q866" s="61"/>
      <c r="S866" s="265"/>
      <c r="T866" s="61"/>
    </row>
    <row r="867" spans="1:20" ht="15.75">
      <c r="A867" s="276" t="s">
        <v>3606</v>
      </c>
      <c r="B867" s="3"/>
      <c r="C867" s="3"/>
      <c r="D867" s="32">
        <f t="shared" si="26"/>
        <v>2075.35</v>
      </c>
      <c r="E867" s="9">
        <v>0</v>
      </c>
      <c r="F867" s="9">
        <v>0</v>
      </c>
      <c r="G867" s="9">
        <v>0</v>
      </c>
      <c r="H867" s="9">
        <v>0</v>
      </c>
      <c r="I867" s="9">
        <v>265.7</v>
      </c>
      <c r="J867" s="9">
        <v>240.25</v>
      </c>
      <c r="K867" s="9">
        <v>190</v>
      </c>
      <c r="L867" s="9">
        <v>138.5</v>
      </c>
      <c r="M867" s="9">
        <v>533.29999999999995</v>
      </c>
      <c r="N867" s="9">
        <v>707.6</v>
      </c>
      <c r="O867" s="276"/>
      <c r="P867" s="276"/>
      <c r="Q867" s="61"/>
      <c r="S867" s="265"/>
      <c r="T867" s="61"/>
    </row>
    <row r="868" spans="1:20" ht="15.75">
      <c r="A868" s="106" t="s">
        <v>2712</v>
      </c>
      <c r="B868" s="3"/>
      <c r="C868" s="3"/>
      <c r="D868" s="32">
        <f t="shared" si="26"/>
        <v>1438.05</v>
      </c>
      <c r="E868" s="9">
        <v>0</v>
      </c>
      <c r="F868" s="9">
        <v>0</v>
      </c>
      <c r="G868" s="9">
        <v>0</v>
      </c>
      <c r="H868" s="9">
        <v>0</v>
      </c>
      <c r="I868" s="9">
        <v>235.3</v>
      </c>
      <c r="J868" s="9">
        <v>169.25</v>
      </c>
      <c r="K868" s="9">
        <v>107</v>
      </c>
      <c r="L868" s="9">
        <v>108</v>
      </c>
      <c r="M868" s="9">
        <v>203.5</v>
      </c>
      <c r="N868" s="9">
        <v>615</v>
      </c>
      <c r="O868" s="106"/>
      <c r="P868" s="106"/>
      <c r="Q868" s="61"/>
      <c r="S868" s="265"/>
      <c r="T868" s="61"/>
    </row>
    <row r="869" spans="1:20" ht="15.75">
      <c r="A869" s="277" t="s">
        <v>1661</v>
      </c>
      <c r="B869" s="3"/>
      <c r="C869" s="3"/>
      <c r="D869" s="32">
        <f t="shared" si="26"/>
        <v>1347.7</v>
      </c>
      <c r="E869" s="9">
        <v>0</v>
      </c>
      <c r="F869" s="9">
        <v>0</v>
      </c>
      <c r="G869" s="9">
        <v>0</v>
      </c>
      <c r="H869" s="9">
        <v>0</v>
      </c>
      <c r="I869" s="9">
        <v>159.5</v>
      </c>
      <c r="J869" s="9">
        <v>229.5</v>
      </c>
      <c r="K869" s="9">
        <v>112</v>
      </c>
      <c r="L869" s="9">
        <v>157.5</v>
      </c>
      <c r="M869" s="9">
        <v>210</v>
      </c>
      <c r="N869" s="9">
        <v>479.20000000000005</v>
      </c>
      <c r="O869" s="277"/>
      <c r="P869" s="277"/>
      <c r="Q869" s="61"/>
      <c r="S869" s="265"/>
      <c r="T869" s="61"/>
    </row>
    <row r="870" spans="1:20" ht="15.75">
      <c r="A870" s="277" t="s">
        <v>11</v>
      </c>
      <c r="B870" s="3"/>
      <c r="C870" s="3"/>
      <c r="D870" s="32">
        <f t="shared" si="26"/>
        <v>1594.1999999999998</v>
      </c>
      <c r="E870" s="9">
        <v>0</v>
      </c>
      <c r="F870" s="9">
        <v>0</v>
      </c>
      <c r="G870" s="9">
        <v>0</v>
      </c>
      <c r="H870" s="9">
        <v>0</v>
      </c>
      <c r="I870" s="9">
        <v>99</v>
      </c>
      <c r="J870" s="9">
        <v>225.5</v>
      </c>
      <c r="K870" s="9">
        <v>145</v>
      </c>
      <c r="L870" s="9">
        <v>172.5</v>
      </c>
      <c r="M870" s="9">
        <v>356.3</v>
      </c>
      <c r="N870" s="9">
        <v>595.9</v>
      </c>
      <c r="O870" s="277"/>
      <c r="P870" s="277"/>
      <c r="Q870" s="61"/>
      <c r="S870" s="265"/>
      <c r="T870" s="61"/>
    </row>
    <row r="871" spans="1:20" ht="15.75">
      <c r="A871" s="106" t="s">
        <v>2193</v>
      </c>
      <c r="B871" s="3"/>
      <c r="C871" s="3"/>
      <c r="D871" s="32">
        <f t="shared" si="26"/>
        <v>1665.75</v>
      </c>
      <c r="E871" s="9">
        <v>0</v>
      </c>
      <c r="F871" s="9">
        <v>0</v>
      </c>
      <c r="G871" s="9">
        <v>0</v>
      </c>
      <c r="H871" s="9">
        <v>0</v>
      </c>
      <c r="I871" s="9">
        <v>167</v>
      </c>
      <c r="J871" s="9">
        <v>220.45</v>
      </c>
      <c r="K871" s="9">
        <v>138</v>
      </c>
      <c r="L871" s="9">
        <v>125.5</v>
      </c>
      <c r="M871" s="9">
        <v>514.79999999999995</v>
      </c>
      <c r="N871" s="9">
        <v>500</v>
      </c>
      <c r="O871" s="106"/>
      <c r="P871" s="106"/>
      <c r="Q871" s="61"/>
      <c r="S871" s="265"/>
      <c r="T871" s="61"/>
    </row>
    <row r="872" spans="1:20" ht="15.75">
      <c r="A872" s="277" t="s">
        <v>1666</v>
      </c>
      <c r="B872" s="3"/>
      <c r="C872" s="3"/>
      <c r="D872" s="32">
        <f t="shared" si="26"/>
        <v>2299.6999999999998</v>
      </c>
      <c r="E872" s="9">
        <v>0</v>
      </c>
      <c r="F872" s="9">
        <v>0</v>
      </c>
      <c r="G872" s="9">
        <v>0</v>
      </c>
      <c r="H872" s="9">
        <v>0</v>
      </c>
      <c r="I872" s="9">
        <v>284.60000000000002</v>
      </c>
      <c r="J872" s="9">
        <v>265.60000000000002</v>
      </c>
      <c r="K872" s="9">
        <v>226.5</v>
      </c>
      <c r="L872" s="9">
        <v>247</v>
      </c>
      <c r="M872" s="9">
        <v>441.5</v>
      </c>
      <c r="N872" s="9">
        <v>834.5</v>
      </c>
      <c r="O872" s="277"/>
      <c r="P872" s="277"/>
      <c r="Q872" s="61"/>
      <c r="S872" s="265"/>
      <c r="T872" s="61"/>
    </row>
    <row r="873" spans="1:20" ht="15.75">
      <c r="A873" s="105" t="s">
        <v>1344</v>
      </c>
      <c r="B873" s="3"/>
      <c r="C873" s="3"/>
      <c r="D873" s="32">
        <f t="shared" si="26"/>
        <v>1488.3</v>
      </c>
      <c r="E873" s="9">
        <v>0</v>
      </c>
      <c r="F873" s="9">
        <v>0</v>
      </c>
      <c r="G873" s="9">
        <v>0</v>
      </c>
      <c r="H873" s="9">
        <v>0</v>
      </c>
      <c r="I873" s="9">
        <v>172.7</v>
      </c>
      <c r="J873" s="9">
        <v>188.1</v>
      </c>
      <c r="K873" s="9">
        <v>107</v>
      </c>
      <c r="L873" s="9">
        <v>162.5</v>
      </c>
      <c r="M873" s="9">
        <v>272.2</v>
      </c>
      <c r="N873" s="9">
        <v>585.79999999999995</v>
      </c>
      <c r="O873" s="457"/>
      <c r="P873" s="457"/>
      <c r="Q873" s="61"/>
      <c r="S873" s="265"/>
      <c r="T873" s="61"/>
    </row>
    <row r="874" spans="1:20" ht="15.75">
      <c r="A874" s="106" t="s">
        <v>633</v>
      </c>
      <c r="B874" s="3"/>
      <c r="C874" s="3"/>
      <c r="D874" s="32">
        <f t="shared" si="26"/>
        <v>1402.8999999999999</v>
      </c>
      <c r="E874" s="9">
        <v>0</v>
      </c>
      <c r="F874" s="9">
        <v>0</v>
      </c>
      <c r="G874" s="9">
        <v>0</v>
      </c>
      <c r="H874" s="9">
        <v>0</v>
      </c>
      <c r="I874" s="9">
        <v>100.1</v>
      </c>
      <c r="J874" s="9">
        <v>317.59999999999997</v>
      </c>
      <c r="K874" s="9">
        <v>84</v>
      </c>
      <c r="L874" s="9">
        <v>68</v>
      </c>
      <c r="M874" s="9">
        <v>197.7</v>
      </c>
      <c r="N874" s="9">
        <v>635.5</v>
      </c>
      <c r="O874" s="106"/>
      <c r="P874" s="106"/>
      <c r="Q874" s="61"/>
      <c r="S874" s="265"/>
      <c r="T874" s="61"/>
    </row>
    <row r="875" spans="1:20" ht="15.75">
      <c r="A875" s="277" t="s">
        <v>1658</v>
      </c>
      <c r="B875" s="3"/>
      <c r="C875" s="3"/>
      <c r="D875" s="32">
        <f t="shared" si="26"/>
        <v>1710.2</v>
      </c>
      <c r="E875" s="9">
        <v>0</v>
      </c>
      <c r="F875" s="9">
        <v>0</v>
      </c>
      <c r="G875" s="9">
        <v>0</v>
      </c>
      <c r="H875" s="9">
        <v>0</v>
      </c>
      <c r="I875" s="9">
        <v>208</v>
      </c>
      <c r="J875" s="9">
        <v>259.39999999999998</v>
      </c>
      <c r="K875" s="9">
        <v>156.5</v>
      </c>
      <c r="L875" s="9">
        <v>66.5</v>
      </c>
      <c r="M875" s="9">
        <v>394.8</v>
      </c>
      <c r="N875" s="9">
        <v>625</v>
      </c>
      <c r="O875" s="277"/>
      <c r="P875" s="277"/>
      <c r="Q875" s="61"/>
      <c r="S875" s="265"/>
      <c r="T875" s="61"/>
    </row>
    <row r="876" spans="1:20" ht="15.75">
      <c r="A876" s="106" t="s">
        <v>2708</v>
      </c>
      <c r="B876" s="3"/>
      <c r="C876" s="3"/>
      <c r="D876" s="32">
        <f t="shared" si="26"/>
        <v>1452.55</v>
      </c>
      <c r="E876" s="9">
        <v>0</v>
      </c>
      <c r="F876" s="9">
        <v>0</v>
      </c>
      <c r="G876" s="9">
        <v>11</v>
      </c>
      <c r="H876" s="9">
        <v>0</v>
      </c>
      <c r="I876" s="9">
        <v>0</v>
      </c>
      <c r="J876" s="9">
        <v>112.5</v>
      </c>
      <c r="K876" s="9">
        <v>170.5</v>
      </c>
      <c r="L876" s="9">
        <v>114.5</v>
      </c>
      <c r="M876" s="9">
        <v>542.9</v>
      </c>
      <c r="N876" s="9">
        <v>501.15000000000003</v>
      </c>
      <c r="O876" s="106"/>
      <c r="P876" s="106"/>
      <c r="Q876" s="61"/>
      <c r="S876" s="265"/>
      <c r="T876" s="61"/>
    </row>
    <row r="877" spans="1:20" ht="15.75">
      <c r="A877" s="276" t="s">
        <v>3607</v>
      </c>
      <c r="B877" s="3"/>
      <c r="C877" s="3"/>
      <c r="D877" s="32">
        <f t="shared" ref="D877:D908" si="27">SUM(E877:DZ877)</f>
        <v>2029.35</v>
      </c>
      <c r="E877" s="9">
        <v>0</v>
      </c>
      <c r="F877" s="9">
        <v>0</v>
      </c>
      <c r="G877" s="9">
        <v>0</v>
      </c>
      <c r="H877" s="9">
        <v>0</v>
      </c>
      <c r="I877" s="9">
        <v>162</v>
      </c>
      <c r="J877" s="9">
        <v>268.60000000000002</v>
      </c>
      <c r="K877" s="9">
        <v>166.5</v>
      </c>
      <c r="L877" s="9">
        <v>180</v>
      </c>
      <c r="M877" s="9">
        <v>461</v>
      </c>
      <c r="N877" s="9">
        <v>791.25</v>
      </c>
      <c r="O877" s="276"/>
      <c r="P877" s="276"/>
      <c r="Q877" s="61"/>
      <c r="S877" s="265"/>
      <c r="T877" s="61"/>
    </row>
    <row r="878" spans="1:20" ht="15.75">
      <c r="A878" s="106" t="s">
        <v>687</v>
      </c>
      <c r="B878" s="3"/>
      <c r="C878" s="3"/>
      <c r="D878" s="32">
        <f t="shared" si="27"/>
        <v>1157.8499999999999</v>
      </c>
      <c r="E878" s="9">
        <v>0</v>
      </c>
      <c r="F878" s="9">
        <v>0</v>
      </c>
      <c r="G878" s="9">
        <v>4.5</v>
      </c>
      <c r="H878" s="9">
        <v>0</v>
      </c>
      <c r="I878" s="9">
        <v>0</v>
      </c>
      <c r="J878" s="9">
        <v>184.6</v>
      </c>
      <c r="K878" s="9">
        <v>62</v>
      </c>
      <c r="L878" s="9">
        <v>140.5</v>
      </c>
      <c r="M878" s="9">
        <v>166.5</v>
      </c>
      <c r="N878" s="9">
        <v>599.75</v>
      </c>
      <c r="O878" s="106"/>
      <c r="P878" s="106"/>
      <c r="Q878" s="61"/>
      <c r="S878" s="265"/>
      <c r="T878" s="61"/>
    </row>
    <row r="879" spans="1:20" ht="15.75">
      <c r="A879" s="106" t="s">
        <v>639</v>
      </c>
      <c r="B879" s="3"/>
      <c r="C879" s="3"/>
      <c r="D879" s="32">
        <f t="shared" si="27"/>
        <v>1249.8</v>
      </c>
      <c r="E879" s="9">
        <v>0</v>
      </c>
      <c r="F879" s="9">
        <v>0</v>
      </c>
      <c r="G879" s="9">
        <v>0</v>
      </c>
      <c r="H879" s="9">
        <v>0</v>
      </c>
      <c r="I879" s="9">
        <v>129</v>
      </c>
      <c r="J879" s="9">
        <v>124.5</v>
      </c>
      <c r="K879" s="9">
        <v>78.5</v>
      </c>
      <c r="L879" s="9">
        <v>188</v>
      </c>
      <c r="M879" s="9">
        <v>472.3</v>
      </c>
      <c r="N879" s="9">
        <v>257.5</v>
      </c>
      <c r="O879" s="106"/>
      <c r="P879" s="106"/>
      <c r="Q879" s="61"/>
      <c r="S879" s="265"/>
      <c r="T879" s="61"/>
    </row>
    <row r="880" spans="1:20" ht="15.75">
      <c r="A880" s="276" t="s">
        <v>3636</v>
      </c>
      <c r="B880" s="3"/>
      <c r="C880" s="3"/>
      <c r="D880" s="32">
        <f t="shared" si="27"/>
        <v>1794.4</v>
      </c>
      <c r="E880" s="9">
        <v>0</v>
      </c>
      <c r="F880" s="9">
        <v>0</v>
      </c>
      <c r="G880" s="9">
        <v>0</v>
      </c>
      <c r="H880" s="9">
        <v>0</v>
      </c>
      <c r="I880" s="9">
        <v>214.2</v>
      </c>
      <c r="J880" s="9">
        <v>197</v>
      </c>
      <c r="K880" s="9">
        <v>131</v>
      </c>
      <c r="L880" s="9">
        <v>123</v>
      </c>
      <c r="M880" s="9">
        <v>462.6</v>
      </c>
      <c r="N880" s="9">
        <v>666.6</v>
      </c>
      <c r="O880" s="276"/>
      <c r="P880" s="276"/>
      <c r="Q880" s="61"/>
      <c r="S880" s="265"/>
      <c r="T880" s="61"/>
    </row>
    <row r="881" spans="1:20" ht="15.75">
      <c r="A881" s="277" t="s">
        <v>15</v>
      </c>
      <c r="B881" s="3"/>
      <c r="C881" s="3"/>
      <c r="D881" s="32">
        <f t="shared" si="27"/>
        <v>1808.1</v>
      </c>
      <c r="E881" s="9">
        <v>0</v>
      </c>
      <c r="F881" s="9">
        <v>0</v>
      </c>
      <c r="G881" s="9">
        <v>0</v>
      </c>
      <c r="H881" s="9">
        <v>0</v>
      </c>
      <c r="I881" s="9">
        <v>233.3</v>
      </c>
      <c r="J881" s="9">
        <v>206.8</v>
      </c>
      <c r="K881" s="9">
        <v>206.5</v>
      </c>
      <c r="L881" s="9">
        <v>188.5</v>
      </c>
      <c r="M881" s="9">
        <v>380</v>
      </c>
      <c r="N881" s="9">
        <v>593</v>
      </c>
      <c r="O881" s="277"/>
      <c r="P881" s="277"/>
      <c r="Q881" s="61"/>
      <c r="S881" s="265"/>
      <c r="T881" s="61"/>
    </row>
    <row r="882" spans="1:20" ht="15.75">
      <c r="A882" s="106" t="s">
        <v>2717</v>
      </c>
      <c r="B882" s="3"/>
      <c r="C882" s="3"/>
      <c r="D882" s="32">
        <f t="shared" si="27"/>
        <v>1526.95</v>
      </c>
      <c r="E882" s="9">
        <v>0</v>
      </c>
      <c r="F882" s="9">
        <v>0</v>
      </c>
      <c r="G882" s="9">
        <v>0</v>
      </c>
      <c r="H882" s="9">
        <v>0</v>
      </c>
      <c r="I882" s="9">
        <v>150.19999999999999</v>
      </c>
      <c r="J882" s="9">
        <v>214.75</v>
      </c>
      <c r="K882" s="9">
        <v>106</v>
      </c>
      <c r="L882" s="9">
        <v>144</v>
      </c>
      <c r="M882" s="9">
        <v>358.5</v>
      </c>
      <c r="N882" s="9">
        <v>553.5</v>
      </c>
      <c r="O882" s="106"/>
      <c r="P882" s="106"/>
      <c r="Q882" s="61"/>
      <c r="S882" s="265"/>
      <c r="T882" s="61"/>
    </row>
    <row r="883" spans="1:20" ht="15.75">
      <c r="A883" s="276" t="s">
        <v>3608</v>
      </c>
      <c r="B883" s="3"/>
      <c r="C883" s="3"/>
      <c r="D883" s="32">
        <f t="shared" si="27"/>
        <v>1849.85</v>
      </c>
      <c r="E883" s="9">
        <v>0</v>
      </c>
      <c r="F883" s="9">
        <v>0</v>
      </c>
      <c r="G883" s="9">
        <v>4.5</v>
      </c>
      <c r="H883" s="9">
        <v>0</v>
      </c>
      <c r="I883" s="9">
        <v>122.7</v>
      </c>
      <c r="J883" s="9">
        <v>246</v>
      </c>
      <c r="K883" s="9">
        <v>109.5</v>
      </c>
      <c r="L883" s="9">
        <v>95</v>
      </c>
      <c r="M883" s="9">
        <v>550</v>
      </c>
      <c r="N883" s="9">
        <v>722.15</v>
      </c>
      <c r="O883" s="276"/>
      <c r="P883" s="276"/>
      <c r="Q883" s="61"/>
      <c r="S883" s="265"/>
      <c r="T883" s="61"/>
    </row>
    <row r="884" spans="1:20" ht="15.75">
      <c r="A884" s="106" t="s">
        <v>2210</v>
      </c>
      <c r="B884" s="3"/>
      <c r="C884" s="3"/>
      <c r="D884" s="32">
        <f t="shared" si="27"/>
        <v>2041.5</v>
      </c>
      <c r="E884" s="9">
        <v>0</v>
      </c>
      <c r="F884" s="9">
        <v>0</v>
      </c>
      <c r="G884" s="9">
        <v>0</v>
      </c>
      <c r="H884" s="9">
        <v>0</v>
      </c>
      <c r="I884" s="9">
        <v>314.7</v>
      </c>
      <c r="J884" s="9">
        <v>229.5</v>
      </c>
      <c r="K884" s="9">
        <v>197</v>
      </c>
      <c r="L884" s="9">
        <v>151</v>
      </c>
      <c r="M884" s="9">
        <v>413.2</v>
      </c>
      <c r="N884" s="9">
        <v>736.1</v>
      </c>
      <c r="O884" s="106"/>
      <c r="P884" s="106"/>
      <c r="Q884" s="61"/>
      <c r="S884" s="265"/>
      <c r="T884" s="61"/>
    </row>
    <row r="885" spans="1:20" ht="15.75">
      <c r="A885" s="276" t="s">
        <v>3609</v>
      </c>
      <c r="B885" s="3"/>
      <c r="C885" s="3"/>
      <c r="D885" s="32">
        <f t="shared" si="27"/>
        <v>1761.8</v>
      </c>
      <c r="E885" s="9">
        <v>16.5</v>
      </c>
      <c r="F885" s="9">
        <v>1.3</v>
      </c>
      <c r="G885" s="9">
        <v>0</v>
      </c>
      <c r="H885" s="9">
        <v>0</v>
      </c>
      <c r="I885" s="9">
        <v>152.25</v>
      </c>
      <c r="J885" s="9">
        <v>261.15000000000003</v>
      </c>
      <c r="K885" s="9">
        <v>92.5</v>
      </c>
      <c r="L885" s="9">
        <v>181.5</v>
      </c>
      <c r="M885" s="9">
        <v>492.3</v>
      </c>
      <c r="N885" s="9">
        <v>564.29999999999995</v>
      </c>
      <c r="O885" s="276"/>
      <c r="P885" s="276"/>
      <c r="Q885" s="61"/>
      <c r="S885" s="265"/>
      <c r="T885" s="61"/>
    </row>
    <row r="886" spans="1:20" ht="15.75">
      <c r="A886" s="277" t="s">
        <v>1654</v>
      </c>
      <c r="B886" s="3"/>
      <c r="C886" s="3"/>
      <c r="D886" s="32">
        <f t="shared" si="27"/>
        <v>1531.85</v>
      </c>
      <c r="E886" s="9">
        <v>0</v>
      </c>
      <c r="F886" s="9">
        <v>0</v>
      </c>
      <c r="G886" s="9">
        <v>0</v>
      </c>
      <c r="H886" s="9">
        <v>0</v>
      </c>
      <c r="I886" s="9">
        <v>0</v>
      </c>
      <c r="J886" s="9">
        <v>209.15</v>
      </c>
      <c r="K886" s="9">
        <v>94.5</v>
      </c>
      <c r="L886" s="9">
        <v>151.5</v>
      </c>
      <c r="M886" s="9">
        <v>432</v>
      </c>
      <c r="N886" s="9">
        <v>644.70000000000005</v>
      </c>
      <c r="O886" s="277"/>
      <c r="P886" s="277"/>
      <c r="Q886" s="61"/>
      <c r="S886" s="265"/>
      <c r="T886" s="61"/>
    </row>
    <row r="887" spans="1:20" ht="15.75">
      <c r="A887" s="277" t="s">
        <v>17</v>
      </c>
      <c r="B887" s="3"/>
      <c r="C887" s="3"/>
      <c r="D887" s="32">
        <f t="shared" si="27"/>
        <v>2241.4</v>
      </c>
      <c r="E887" s="9">
        <v>0</v>
      </c>
      <c r="F887" s="9">
        <v>0</v>
      </c>
      <c r="G887" s="9">
        <v>0</v>
      </c>
      <c r="H887" s="9">
        <v>0</v>
      </c>
      <c r="I887" s="9">
        <v>267.5</v>
      </c>
      <c r="J887" s="9">
        <v>235</v>
      </c>
      <c r="K887" s="9">
        <v>195</v>
      </c>
      <c r="L887" s="9">
        <v>245.5</v>
      </c>
      <c r="M887" s="9">
        <v>647.5</v>
      </c>
      <c r="N887" s="9">
        <v>650.9</v>
      </c>
      <c r="O887" s="277"/>
      <c r="P887" s="277"/>
      <c r="Q887" s="61"/>
      <c r="S887" s="265"/>
      <c r="T887" s="61"/>
    </row>
    <row r="888" spans="1:20" ht="15.75">
      <c r="A888" s="276" t="s">
        <v>3610</v>
      </c>
      <c r="B888" s="3"/>
      <c r="C888" s="3"/>
      <c r="D888" s="32">
        <f t="shared" si="27"/>
        <v>1548</v>
      </c>
      <c r="E888" s="9">
        <v>0</v>
      </c>
      <c r="F888" s="9">
        <v>0</v>
      </c>
      <c r="G888" s="9">
        <v>0</v>
      </c>
      <c r="H888" s="9">
        <v>0</v>
      </c>
      <c r="I888" s="9">
        <v>166.2</v>
      </c>
      <c r="J888" s="9">
        <v>174.9</v>
      </c>
      <c r="K888" s="9">
        <v>172</v>
      </c>
      <c r="L888" s="9">
        <v>138.5</v>
      </c>
      <c r="M888" s="9">
        <v>432.4</v>
      </c>
      <c r="N888" s="9">
        <v>464</v>
      </c>
      <c r="O888" s="276"/>
      <c r="P888" s="276"/>
      <c r="Q888" s="61"/>
      <c r="S888" s="265"/>
      <c r="T888" s="61"/>
    </row>
    <row r="889" spans="1:20" ht="15.75">
      <c r="A889" s="106" t="s">
        <v>162</v>
      </c>
      <c r="B889" s="3"/>
      <c r="C889" s="3"/>
      <c r="D889" s="32">
        <f t="shared" si="27"/>
        <v>1711.7</v>
      </c>
      <c r="E889" s="9">
        <v>0</v>
      </c>
      <c r="F889" s="9">
        <v>0</v>
      </c>
      <c r="G889" s="9">
        <v>0</v>
      </c>
      <c r="H889" s="9">
        <v>0</v>
      </c>
      <c r="I889" s="9">
        <v>196</v>
      </c>
      <c r="J889" s="9">
        <v>227.5</v>
      </c>
      <c r="K889" s="9">
        <v>112.5</v>
      </c>
      <c r="L889" s="9">
        <v>94.5</v>
      </c>
      <c r="M889" s="9">
        <v>387.5</v>
      </c>
      <c r="N889" s="9">
        <v>693.7</v>
      </c>
      <c r="O889" s="106"/>
      <c r="P889" s="106"/>
      <c r="Q889" s="61"/>
      <c r="S889" s="265"/>
      <c r="T889" s="61"/>
    </row>
    <row r="890" spans="1:20" ht="15.75">
      <c r="A890" s="106" t="s">
        <v>2197</v>
      </c>
      <c r="B890" s="3"/>
      <c r="C890" s="3"/>
      <c r="D890" s="32">
        <f t="shared" si="27"/>
        <v>1695.3</v>
      </c>
      <c r="E890" s="9">
        <v>16.5</v>
      </c>
      <c r="F890" s="9">
        <v>0</v>
      </c>
      <c r="G890" s="9">
        <v>0</v>
      </c>
      <c r="H890" s="9">
        <v>0</v>
      </c>
      <c r="I890" s="9">
        <v>164.5</v>
      </c>
      <c r="J890" s="9">
        <v>273.89999999999998</v>
      </c>
      <c r="K890" s="9">
        <v>157</v>
      </c>
      <c r="L890" s="9">
        <v>152</v>
      </c>
      <c r="M890" s="9">
        <v>332.8</v>
      </c>
      <c r="N890" s="9">
        <v>598.59999999999991</v>
      </c>
      <c r="O890" s="106"/>
      <c r="P890" s="106"/>
      <c r="Q890" s="61"/>
      <c r="S890" s="265"/>
      <c r="T890" s="61"/>
    </row>
    <row r="891" spans="1:20" ht="15.75">
      <c r="A891" s="276" t="s">
        <v>3611</v>
      </c>
      <c r="B891" s="3"/>
      <c r="C891" s="3"/>
      <c r="D891" s="32">
        <f t="shared" si="27"/>
        <v>1785.9</v>
      </c>
      <c r="E891" s="9">
        <v>0</v>
      </c>
      <c r="F891" s="9">
        <v>0</v>
      </c>
      <c r="G891" s="9">
        <v>0</v>
      </c>
      <c r="H891" s="9">
        <v>0</v>
      </c>
      <c r="I891" s="9">
        <v>237.29999999999998</v>
      </c>
      <c r="J891" s="9">
        <v>207.1</v>
      </c>
      <c r="K891" s="9">
        <v>176.5</v>
      </c>
      <c r="L891" s="9">
        <v>200.5</v>
      </c>
      <c r="M891" s="9">
        <v>438.59999999999997</v>
      </c>
      <c r="N891" s="9">
        <v>525.9</v>
      </c>
      <c r="O891" s="276"/>
      <c r="P891" s="276"/>
      <c r="Q891" s="61"/>
      <c r="S891" s="265"/>
      <c r="T891" s="61"/>
    </row>
    <row r="892" spans="1:20" ht="15.75">
      <c r="A892" s="106" t="s">
        <v>2711</v>
      </c>
      <c r="B892" s="3"/>
      <c r="C892" s="3"/>
      <c r="D892" s="32">
        <f t="shared" si="27"/>
        <v>2362.3000000000002</v>
      </c>
      <c r="E892" s="9">
        <v>0</v>
      </c>
      <c r="F892" s="9">
        <v>0</v>
      </c>
      <c r="G892" s="9">
        <v>0</v>
      </c>
      <c r="H892" s="9">
        <v>0</v>
      </c>
      <c r="I892" s="9">
        <v>262.60000000000002</v>
      </c>
      <c r="J892" s="9">
        <v>281</v>
      </c>
      <c r="K892" s="9">
        <v>223</v>
      </c>
      <c r="L892" s="9">
        <v>211</v>
      </c>
      <c r="M892" s="9">
        <v>677.3</v>
      </c>
      <c r="N892" s="9">
        <v>707.4</v>
      </c>
      <c r="O892" s="106"/>
      <c r="P892" s="106"/>
      <c r="Q892" s="61"/>
      <c r="S892" s="265"/>
      <c r="T892" s="61"/>
    </row>
    <row r="893" spans="1:20" ht="15.75">
      <c r="A893" s="106" t="s">
        <v>2213</v>
      </c>
      <c r="B893" s="3"/>
      <c r="C893" s="3"/>
      <c r="D893" s="32">
        <f t="shared" si="27"/>
        <v>1743.2</v>
      </c>
      <c r="E893" s="9">
        <v>0</v>
      </c>
      <c r="F893" s="9">
        <v>0</v>
      </c>
      <c r="G893" s="9">
        <v>0</v>
      </c>
      <c r="H893" s="9">
        <v>0</v>
      </c>
      <c r="I893" s="9">
        <v>90</v>
      </c>
      <c r="J893" s="9">
        <v>190.5</v>
      </c>
      <c r="K893" s="9">
        <v>130.5</v>
      </c>
      <c r="L893" s="9">
        <v>116.5</v>
      </c>
      <c r="M893" s="9">
        <v>542</v>
      </c>
      <c r="N893" s="9">
        <v>673.7</v>
      </c>
      <c r="O893" s="106"/>
      <c r="P893" s="106"/>
      <c r="Q893" s="61"/>
      <c r="S893" s="265"/>
      <c r="T893" s="61"/>
    </row>
    <row r="894" spans="1:20" ht="15.75">
      <c r="A894" s="106" t="s">
        <v>2703</v>
      </c>
      <c r="B894" s="3"/>
      <c r="C894" s="3"/>
      <c r="D894" s="32">
        <f t="shared" si="27"/>
        <v>2125.9</v>
      </c>
      <c r="E894" s="9">
        <v>0</v>
      </c>
      <c r="F894" s="9">
        <v>0</v>
      </c>
      <c r="G894" s="9">
        <v>0</v>
      </c>
      <c r="H894" s="9">
        <v>0</v>
      </c>
      <c r="I894" s="9">
        <v>223.3</v>
      </c>
      <c r="J894" s="9">
        <v>256</v>
      </c>
      <c r="K894" s="9">
        <v>184.5</v>
      </c>
      <c r="L894" s="9">
        <v>194.5</v>
      </c>
      <c r="M894" s="9">
        <v>598.5</v>
      </c>
      <c r="N894" s="9">
        <v>669.1</v>
      </c>
      <c r="O894" s="106"/>
      <c r="P894" s="106"/>
      <c r="Q894" s="61"/>
      <c r="S894" s="265"/>
      <c r="T894" s="61"/>
    </row>
    <row r="895" spans="1:20" ht="15.75">
      <c r="A895" s="276" t="s">
        <v>3612</v>
      </c>
      <c r="B895" s="3"/>
      <c r="C895" s="3"/>
      <c r="D895" s="32">
        <f t="shared" si="27"/>
        <v>2266.0500000000002</v>
      </c>
      <c r="E895" s="9">
        <v>0</v>
      </c>
      <c r="F895" s="9">
        <v>0</v>
      </c>
      <c r="G895" s="9">
        <v>0</v>
      </c>
      <c r="H895" s="9">
        <v>0</v>
      </c>
      <c r="I895" s="9">
        <v>332.2</v>
      </c>
      <c r="J895" s="9">
        <v>263.35000000000002</v>
      </c>
      <c r="K895" s="9">
        <v>221.5</v>
      </c>
      <c r="L895" s="9">
        <v>175</v>
      </c>
      <c r="M895" s="9">
        <v>591</v>
      </c>
      <c r="N895" s="9">
        <v>683</v>
      </c>
      <c r="O895" s="276"/>
      <c r="P895" s="276"/>
      <c r="Q895" s="61"/>
      <c r="S895" s="265"/>
      <c r="T895" s="61"/>
    </row>
    <row r="896" spans="1:20" ht="15.75">
      <c r="A896" s="106" t="s">
        <v>2196</v>
      </c>
      <c r="B896" s="3"/>
      <c r="C896" s="3"/>
      <c r="D896" s="32">
        <f t="shared" si="27"/>
        <v>1897.45</v>
      </c>
      <c r="E896" s="9">
        <v>0</v>
      </c>
      <c r="F896" s="9">
        <v>0</v>
      </c>
      <c r="G896" s="9">
        <v>0</v>
      </c>
      <c r="H896" s="9">
        <v>0</v>
      </c>
      <c r="I896" s="9">
        <v>260.60000000000002</v>
      </c>
      <c r="J896" s="9">
        <v>246.75</v>
      </c>
      <c r="K896" s="9">
        <v>133</v>
      </c>
      <c r="L896" s="9">
        <v>107.5</v>
      </c>
      <c r="M896" s="9">
        <v>535.1</v>
      </c>
      <c r="N896" s="9">
        <v>614.5</v>
      </c>
      <c r="O896" s="106"/>
      <c r="P896" s="106"/>
      <c r="Q896" s="61"/>
      <c r="S896" s="265"/>
      <c r="T896" s="61"/>
    </row>
    <row r="897" spans="1:20" ht="15.75">
      <c r="A897" s="276" t="s">
        <v>3613</v>
      </c>
      <c r="B897" s="3"/>
      <c r="C897" s="3"/>
      <c r="D897" s="32">
        <f t="shared" si="27"/>
        <v>1944.9500000000003</v>
      </c>
      <c r="E897" s="9">
        <v>0</v>
      </c>
      <c r="F897" s="9">
        <v>0</v>
      </c>
      <c r="G897" s="9">
        <v>0</v>
      </c>
      <c r="H897" s="9">
        <v>0</v>
      </c>
      <c r="I897" s="9">
        <v>152.4</v>
      </c>
      <c r="J897" s="9">
        <v>365.65000000000003</v>
      </c>
      <c r="K897" s="9">
        <v>139</v>
      </c>
      <c r="L897" s="9">
        <v>169</v>
      </c>
      <c r="M897" s="9">
        <v>423.5</v>
      </c>
      <c r="N897" s="9">
        <v>695.4</v>
      </c>
      <c r="O897" s="276"/>
      <c r="P897" s="276"/>
      <c r="Q897" s="61"/>
      <c r="S897" s="265"/>
      <c r="T897" s="61"/>
    </row>
    <row r="898" spans="1:20" ht="15.75">
      <c r="A898" s="106" t="s">
        <v>2725</v>
      </c>
      <c r="B898" s="3"/>
      <c r="C898" s="3"/>
      <c r="D898" s="32">
        <f t="shared" si="27"/>
        <v>1993.6999999999998</v>
      </c>
      <c r="E898" s="9">
        <v>0</v>
      </c>
      <c r="F898" s="9">
        <v>0</v>
      </c>
      <c r="G898" s="9">
        <v>0</v>
      </c>
      <c r="H898" s="9">
        <v>0</v>
      </c>
      <c r="I898" s="9">
        <v>237.70000000000002</v>
      </c>
      <c r="J898" s="9">
        <v>247.9</v>
      </c>
      <c r="K898" s="9">
        <v>219</v>
      </c>
      <c r="L898" s="9">
        <v>139</v>
      </c>
      <c r="M898" s="9">
        <v>464.4</v>
      </c>
      <c r="N898" s="9">
        <v>685.69999999999993</v>
      </c>
      <c r="O898" s="106"/>
      <c r="P898" s="106"/>
      <c r="Q898" s="61"/>
      <c r="S898" s="265"/>
      <c r="T898" s="61"/>
    </row>
    <row r="899" spans="1:20" ht="15.75">
      <c r="A899" s="106" t="s">
        <v>704</v>
      </c>
      <c r="B899" s="3"/>
      <c r="C899" s="3"/>
      <c r="D899" s="32">
        <f t="shared" si="27"/>
        <v>1949.9999999999998</v>
      </c>
      <c r="E899" s="9">
        <v>0</v>
      </c>
      <c r="F899" s="9">
        <v>0</v>
      </c>
      <c r="G899" s="9">
        <v>0</v>
      </c>
      <c r="H899" s="9">
        <v>0</v>
      </c>
      <c r="I899" s="9">
        <v>156.5</v>
      </c>
      <c r="J899" s="9">
        <v>194.4</v>
      </c>
      <c r="K899" s="9">
        <v>223.5</v>
      </c>
      <c r="L899" s="9">
        <v>203.5</v>
      </c>
      <c r="M899" s="9">
        <v>581.29999999999995</v>
      </c>
      <c r="N899" s="9">
        <v>590.79999999999995</v>
      </c>
      <c r="O899" s="106"/>
      <c r="P899" s="106"/>
      <c r="Q899" s="61"/>
      <c r="S899" s="265"/>
      <c r="T899" s="61"/>
    </row>
    <row r="900" spans="1:20" ht="15.75">
      <c r="A900" s="106" t="s">
        <v>2724</v>
      </c>
      <c r="B900" s="3"/>
      <c r="C900" s="3"/>
      <c r="D900" s="32">
        <f t="shared" si="27"/>
        <v>1776.1</v>
      </c>
      <c r="E900" s="9">
        <v>0</v>
      </c>
      <c r="F900" s="9">
        <v>0</v>
      </c>
      <c r="G900" s="9">
        <v>0</v>
      </c>
      <c r="H900" s="9">
        <v>0</v>
      </c>
      <c r="I900" s="9">
        <v>187.1</v>
      </c>
      <c r="J900" s="9">
        <v>259.5</v>
      </c>
      <c r="K900" s="9">
        <v>149</v>
      </c>
      <c r="L900" s="9">
        <v>95.5</v>
      </c>
      <c r="M900" s="9">
        <v>450</v>
      </c>
      <c r="N900" s="9">
        <v>635</v>
      </c>
      <c r="O900" s="106"/>
      <c r="P900" s="106"/>
      <c r="Q900" s="61"/>
      <c r="S900" s="265"/>
      <c r="T900" s="61"/>
    </row>
    <row r="901" spans="1:20" ht="15.75">
      <c r="A901" s="277" t="s">
        <v>2318</v>
      </c>
      <c r="B901" s="3"/>
      <c r="C901" s="3"/>
      <c r="D901" s="32">
        <f t="shared" si="27"/>
        <v>1457.4</v>
      </c>
      <c r="E901" s="9">
        <v>0</v>
      </c>
      <c r="F901" s="9">
        <v>0</v>
      </c>
      <c r="G901" s="9">
        <v>0</v>
      </c>
      <c r="H901" s="9">
        <v>0</v>
      </c>
      <c r="I901" s="9">
        <v>75.300000000000011</v>
      </c>
      <c r="J901" s="9">
        <v>144</v>
      </c>
      <c r="K901" s="9">
        <v>72.5</v>
      </c>
      <c r="L901" s="9">
        <v>186</v>
      </c>
      <c r="M901" s="9">
        <v>514.5</v>
      </c>
      <c r="N901" s="9">
        <v>465.1</v>
      </c>
      <c r="O901" s="277"/>
      <c r="P901" s="277"/>
      <c r="Q901" s="61"/>
      <c r="S901" s="265"/>
      <c r="T901" s="61"/>
    </row>
    <row r="902" spans="1:20" ht="15.75">
      <c r="A902" s="106" t="s">
        <v>3614</v>
      </c>
      <c r="B902" s="3"/>
      <c r="C902" s="3"/>
      <c r="D902" s="32">
        <f t="shared" si="27"/>
        <v>1703.6</v>
      </c>
      <c r="E902" s="9">
        <v>0</v>
      </c>
      <c r="F902" s="9">
        <v>0</v>
      </c>
      <c r="G902" s="9">
        <v>0</v>
      </c>
      <c r="H902" s="9">
        <v>0</v>
      </c>
      <c r="I902" s="9">
        <v>174.6</v>
      </c>
      <c r="J902" s="9">
        <v>240.2</v>
      </c>
      <c r="K902" s="9">
        <v>120</v>
      </c>
      <c r="L902" s="9">
        <v>174</v>
      </c>
      <c r="M902" s="9">
        <v>435.4</v>
      </c>
      <c r="N902" s="9">
        <v>559.4</v>
      </c>
      <c r="O902" s="106"/>
      <c r="P902" s="106"/>
      <c r="Q902" s="61"/>
      <c r="S902" s="265"/>
      <c r="T902" s="61"/>
    </row>
    <row r="903" spans="1:20" ht="15.75">
      <c r="A903" s="106" t="s">
        <v>2707</v>
      </c>
      <c r="B903" s="3"/>
      <c r="C903" s="3"/>
      <c r="D903" s="32">
        <f t="shared" si="27"/>
        <v>1489.6</v>
      </c>
      <c r="E903" s="9">
        <v>0</v>
      </c>
      <c r="F903" s="9">
        <v>0</v>
      </c>
      <c r="G903" s="9">
        <v>0</v>
      </c>
      <c r="H903" s="9">
        <v>0</v>
      </c>
      <c r="I903" s="9">
        <v>176.8</v>
      </c>
      <c r="J903" s="9">
        <v>178.3</v>
      </c>
      <c r="K903" s="9">
        <v>161.5</v>
      </c>
      <c r="L903" s="9">
        <v>168.5</v>
      </c>
      <c r="M903" s="9">
        <v>299.79999999999995</v>
      </c>
      <c r="N903" s="9">
        <v>504.7</v>
      </c>
      <c r="O903" s="106"/>
      <c r="P903" s="106"/>
      <c r="Q903" s="61"/>
      <c r="S903" s="265"/>
      <c r="T903" s="61"/>
    </row>
    <row r="904" spans="1:20" ht="15.75">
      <c r="A904" s="106" t="s">
        <v>700</v>
      </c>
      <c r="B904" s="3"/>
      <c r="C904" s="3"/>
      <c r="D904" s="32">
        <f t="shared" si="27"/>
        <v>1285.4000000000001</v>
      </c>
      <c r="E904" s="9">
        <v>0</v>
      </c>
      <c r="F904" s="9">
        <v>0</v>
      </c>
      <c r="G904" s="9">
        <v>0</v>
      </c>
      <c r="H904" s="9">
        <v>0</v>
      </c>
      <c r="I904" s="9">
        <v>158.19999999999999</v>
      </c>
      <c r="J904" s="9">
        <v>137.69999999999999</v>
      </c>
      <c r="K904" s="9">
        <v>93</v>
      </c>
      <c r="L904" s="9">
        <v>181.5</v>
      </c>
      <c r="M904" s="9">
        <v>255</v>
      </c>
      <c r="N904" s="9">
        <v>460</v>
      </c>
      <c r="O904" s="106"/>
      <c r="P904" s="106"/>
      <c r="Q904" s="61"/>
      <c r="S904" s="265"/>
      <c r="T904" s="61"/>
    </row>
    <row r="905" spans="1:20" ht="15.75">
      <c r="A905" s="276" t="s">
        <v>21</v>
      </c>
      <c r="B905" s="3"/>
      <c r="C905" s="3"/>
      <c r="D905" s="32">
        <f t="shared" si="27"/>
        <v>1894.6</v>
      </c>
      <c r="E905" s="9">
        <v>0</v>
      </c>
      <c r="F905" s="9">
        <v>0</v>
      </c>
      <c r="G905" s="9">
        <v>0</v>
      </c>
      <c r="H905" s="9">
        <v>0</v>
      </c>
      <c r="I905" s="9">
        <v>161</v>
      </c>
      <c r="J905" s="9">
        <v>228.3</v>
      </c>
      <c r="K905" s="9">
        <v>159</v>
      </c>
      <c r="L905" s="9">
        <v>165.5</v>
      </c>
      <c r="M905" s="9">
        <v>521.4</v>
      </c>
      <c r="N905" s="9">
        <v>659.4</v>
      </c>
      <c r="O905" s="276"/>
      <c r="P905" s="276"/>
      <c r="Q905" s="61"/>
      <c r="S905" s="265"/>
      <c r="T905" s="61"/>
    </row>
    <row r="906" spans="1:20" ht="15.75">
      <c r="A906" s="106" t="s">
        <v>141</v>
      </c>
      <c r="B906" s="3"/>
      <c r="C906" s="3"/>
      <c r="D906" s="32">
        <f t="shared" si="27"/>
        <v>2246.35</v>
      </c>
      <c r="E906" s="9">
        <v>0</v>
      </c>
      <c r="F906" s="9">
        <v>0</v>
      </c>
      <c r="G906" s="9">
        <v>0</v>
      </c>
      <c r="H906" s="9">
        <v>0</v>
      </c>
      <c r="I906" s="9">
        <v>231.29999999999998</v>
      </c>
      <c r="J906" s="9">
        <v>284</v>
      </c>
      <c r="K906" s="9">
        <v>178.5</v>
      </c>
      <c r="L906" s="9">
        <v>165.5</v>
      </c>
      <c r="M906" s="9">
        <v>613.5</v>
      </c>
      <c r="N906" s="9">
        <v>773.55</v>
      </c>
      <c r="O906" s="106"/>
      <c r="P906" s="106"/>
      <c r="Q906" s="61"/>
      <c r="S906" s="265"/>
      <c r="T906" s="61"/>
    </row>
    <row r="907" spans="1:20" ht="15.75">
      <c r="A907" s="106" t="s">
        <v>2189</v>
      </c>
      <c r="B907" s="3"/>
      <c r="C907" s="3"/>
      <c r="D907" s="32">
        <f t="shared" si="27"/>
        <v>774.6</v>
      </c>
      <c r="E907" s="9">
        <v>0</v>
      </c>
      <c r="F907" s="9">
        <v>0</v>
      </c>
      <c r="G907" s="9">
        <v>0</v>
      </c>
      <c r="H907" s="9">
        <v>0</v>
      </c>
      <c r="I907" s="9">
        <v>75.300000000000011</v>
      </c>
      <c r="J907" s="9">
        <v>123.5</v>
      </c>
      <c r="K907" s="9">
        <v>68</v>
      </c>
      <c r="L907" s="9">
        <v>92.5</v>
      </c>
      <c r="M907" s="9">
        <v>90</v>
      </c>
      <c r="N907" s="9">
        <v>325.3</v>
      </c>
      <c r="O907" s="106"/>
      <c r="P907" s="106"/>
      <c r="Q907" s="61"/>
      <c r="S907" s="265"/>
      <c r="T907" s="61"/>
    </row>
    <row r="908" spans="1:20" ht="15.75">
      <c r="A908" s="277" t="s">
        <v>1667</v>
      </c>
      <c r="B908" s="3"/>
      <c r="C908" s="3"/>
      <c r="D908" s="32">
        <f t="shared" si="27"/>
        <v>1203</v>
      </c>
      <c r="E908" s="9">
        <v>0</v>
      </c>
      <c r="F908" s="9">
        <v>0</v>
      </c>
      <c r="G908" s="9">
        <v>0</v>
      </c>
      <c r="H908" s="9">
        <v>0</v>
      </c>
      <c r="I908" s="9">
        <v>78</v>
      </c>
      <c r="J908" s="9">
        <v>88.5</v>
      </c>
      <c r="K908" s="9">
        <v>115</v>
      </c>
      <c r="L908" s="9">
        <v>192</v>
      </c>
      <c r="M908" s="9">
        <v>297</v>
      </c>
      <c r="N908" s="9">
        <v>432.5</v>
      </c>
      <c r="O908" s="277"/>
      <c r="P908" s="277"/>
      <c r="Q908" s="61"/>
      <c r="S908" s="265"/>
      <c r="T908" s="61"/>
    </row>
    <row r="909" spans="1:20" ht="15.75">
      <c r="A909" s="276" t="s">
        <v>3615</v>
      </c>
      <c r="B909" s="3"/>
      <c r="C909" s="3"/>
      <c r="D909" s="32">
        <f t="shared" ref="D909:D940" si="28">SUM(E909:DZ909)</f>
        <v>1853.2</v>
      </c>
      <c r="E909" s="9">
        <v>0</v>
      </c>
      <c r="F909" s="9">
        <v>0</v>
      </c>
      <c r="G909" s="9">
        <v>0</v>
      </c>
      <c r="H909" s="9">
        <v>0</v>
      </c>
      <c r="I909" s="9">
        <v>218.1</v>
      </c>
      <c r="J909" s="9">
        <v>190.5</v>
      </c>
      <c r="K909" s="9">
        <v>191</v>
      </c>
      <c r="L909" s="9">
        <v>88</v>
      </c>
      <c r="M909" s="9">
        <v>480.3</v>
      </c>
      <c r="N909" s="9">
        <v>685.3</v>
      </c>
      <c r="O909" s="276"/>
      <c r="P909" s="276"/>
      <c r="Q909" s="61"/>
      <c r="S909" s="265"/>
      <c r="T909" s="61"/>
    </row>
    <row r="910" spans="1:20" ht="15.75">
      <c r="A910" s="106" t="s">
        <v>2718</v>
      </c>
      <c r="B910" s="3"/>
      <c r="C910" s="3"/>
      <c r="D910" s="32">
        <f t="shared" si="28"/>
        <v>2043.75</v>
      </c>
      <c r="E910" s="9">
        <v>0</v>
      </c>
      <c r="F910" s="9">
        <v>0</v>
      </c>
      <c r="G910" s="9">
        <v>0</v>
      </c>
      <c r="H910" s="9">
        <v>0</v>
      </c>
      <c r="I910" s="9">
        <v>92.8</v>
      </c>
      <c r="J910" s="9">
        <v>199.35</v>
      </c>
      <c r="K910" s="9">
        <v>211</v>
      </c>
      <c r="L910" s="9">
        <v>252</v>
      </c>
      <c r="M910" s="9">
        <v>654.6</v>
      </c>
      <c r="N910" s="9">
        <v>634</v>
      </c>
      <c r="O910" s="106"/>
      <c r="P910" s="106"/>
      <c r="Q910" s="61"/>
      <c r="S910" s="265"/>
      <c r="T910" s="61"/>
    </row>
    <row r="911" spans="1:20" ht="15.75">
      <c r="A911" s="106" t="s">
        <v>2199</v>
      </c>
      <c r="B911" s="3"/>
      <c r="C911" s="3"/>
      <c r="D911" s="32">
        <f t="shared" si="28"/>
        <v>1900.3</v>
      </c>
      <c r="E911" s="9">
        <v>0</v>
      </c>
      <c r="F911" s="9">
        <v>0</v>
      </c>
      <c r="G911" s="9">
        <v>0</v>
      </c>
      <c r="H911" s="9">
        <v>0</v>
      </c>
      <c r="I911" s="9">
        <v>214</v>
      </c>
      <c r="J911" s="9">
        <v>269.10000000000002</v>
      </c>
      <c r="K911" s="9">
        <v>209.5</v>
      </c>
      <c r="L911" s="9">
        <v>206.5</v>
      </c>
      <c r="M911" s="9">
        <v>430.2</v>
      </c>
      <c r="N911" s="9">
        <v>571</v>
      </c>
      <c r="O911" s="106"/>
      <c r="P911" s="106"/>
      <c r="Q911" s="61"/>
      <c r="S911" s="265"/>
      <c r="T911" s="61"/>
    </row>
    <row r="912" spans="1:20" ht="15.75">
      <c r="A912" s="277" t="s">
        <v>1668</v>
      </c>
      <c r="B912" s="3"/>
      <c r="C912" s="3"/>
      <c r="D912" s="32">
        <f t="shared" si="28"/>
        <v>1363.7</v>
      </c>
      <c r="E912" s="9">
        <v>0</v>
      </c>
      <c r="F912" s="9">
        <v>0</v>
      </c>
      <c r="G912" s="9">
        <v>0</v>
      </c>
      <c r="H912" s="9">
        <v>0</v>
      </c>
      <c r="I912" s="9">
        <v>129.4</v>
      </c>
      <c r="J912" s="9">
        <v>154.5</v>
      </c>
      <c r="K912" s="9">
        <v>100.5</v>
      </c>
      <c r="L912" s="9">
        <v>83</v>
      </c>
      <c r="M912" s="9">
        <v>396.3</v>
      </c>
      <c r="N912" s="9">
        <v>500</v>
      </c>
      <c r="O912" s="277"/>
      <c r="P912" s="277"/>
      <c r="Q912" s="61"/>
      <c r="S912" s="265"/>
      <c r="T912" s="61"/>
    </row>
    <row r="913" spans="1:20" ht="15.75">
      <c r="A913" s="276" t="s">
        <v>3616</v>
      </c>
      <c r="B913" s="3"/>
      <c r="C913" s="3"/>
      <c r="D913" s="32">
        <f t="shared" si="28"/>
        <v>2052.9499999999998</v>
      </c>
      <c r="E913" s="9">
        <v>22.5</v>
      </c>
      <c r="F913" s="9">
        <v>0</v>
      </c>
      <c r="G913" s="9">
        <v>0</v>
      </c>
      <c r="H913" s="9">
        <v>0</v>
      </c>
      <c r="I913" s="9">
        <v>233</v>
      </c>
      <c r="J913" s="9">
        <v>249.65</v>
      </c>
      <c r="K913" s="9">
        <v>179</v>
      </c>
      <c r="L913" s="9">
        <v>253</v>
      </c>
      <c r="M913" s="9">
        <v>520</v>
      </c>
      <c r="N913" s="9">
        <v>595.79999999999995</v>
      </c>
      <c r="O913" s="276"/>
      <c r="P913" s="276"/>
      <c r="Q913" s="61"/>
      <c r="S913" s="265"/>
      <c r="T913" s="61"/>
    </row>
    <row r="914" spans="1:20" ht="15.75">
      <c r="A914" s="276" t="s">
        <v>3617</v>
      </c>
      <c r="B914" s="3"/>
      <c r="C914" s="3"/>
      <c r="D914" s="32">
        <f t="shared" si="28"/>
        <v>1769.05</v>
      </c>
      <c r="E914" s="9">
        <v>0</v>
      </c>
      <c r="F914" s="9">
        <v>0</v>
      </c>
      <c r="G914" s="9">
        <v>0</v>
      </c>
      <c r="H914" s="9">
        <v>0</v>
      </c>
      <c r="I914" s="9">
        <v>232.8</v>
      </c>
      <c r="J914" s="9">
        <v>195.25</v>
      </c>
      <c r="K914" s="9">
        <v>193</v>
      </c>
      <c r="L914" s="9">
        <v>110.5</v>
      </c>
      <c r="M914" s="9">
        <v>345</v>
      </c>
      <c r="N914" s="9">
        <v>692.5</v>
      </c>
      <c r="O914" s="276"/>
      <c r="P914" s="276"/>
      <c r="Q914" s="61"/>
      <c r="S914" s="265"/>
      <c r="T914" s="61"/>
    </row>
    <row r="915" spans="1:20" ht="15.75">
      <c r="A915" s="106" t="s">
        <v>667</v>
      </c>
      <c r="B915" s="3"/>
      <c r="C915" s="3"/>
      <c r="D915" s="32">
        <f t="shared" si="28"/>
        <v>2182.8500000000004</v>
      </c>
      <c r="E915" s="9">
        <v>0</v>
      </c>
      <c r="F915" s="9">
        <v>0</v>
      </c>
      <c r="G915" s="9">
        <v>3.3000000000000003</v>
      </c>
      <c r="H915" s="9">
        <v>0</v>
      </c>
      <c r="I915" s="9">
        <v>116.7</v>
      </c>
      <c r="J915" s="9">
        <v>276.85000000000002</v>
      </c>
      <c r="K915" s="9">
        <v>191</v>
      </c>
      <c r="L915" s="9">
        <v>190</v>
      </c>
      <c r="M915" s="9">
        <v>581.20000000000005</v>
      </c>
      <c r="N915" s="9">
        <v>823.8</v>
      </c>
      <c r="O915" s="106"/>
      <c r="P915" s="106"/>
      <c r="Q915" s="61"/>
      <c r="S915" s="265"/>
      <c r="T915" s="61"/>
    </row>
    <row r="916" spans="1:20" ht="15.75">
      <c r="A916" s="106" t="s">
        <v>2198</v>
      </c>
      <c r="B916" s="3"/>
      <c r="C916" s="3"/>
      <c r="D916" s="32">
        <f t="shared" si="28"/>
        <v>1802.1</v>
      </c>
      <c r="E916" s="9">
        <v>0</v>
      </c>
      <c r="F916" s="9">
        <v>0</v>
      </c>
      <c r="G916" s="9">
        <v>3.5999999999999996</v>
      </c>
      <c r="H916" s="9">
        <v>0</v>
      </c>
      <c r="I916" s="9">
        <v>212.89999999999998</v>
      </c>
      <c r="J916" s="9">
        <v>221</v>
      </c>
      <c r="K916" s="9">
        <v>216.5</v>
      </c>
      <c r="L916" s="9">
        <v>173</v>
      </c>
      <c r="M916" s="9">
        <v>432</v>
      </c>
      <c r="N916" s="9">
        <v>543.1</v>
      </c>
      <c r="O916" s="106"/>
      <c r="P916" s="106"/>
      <c r="Q916" s="61"/>
      <c r="S916" s="265"/>
      <c r="T916" s="61"/>
    </row>
    <row r="917" spans="1:20" ht="15.75">
      <c r="A917" s="106" t="s">
        <v>2205</v>
      </c>
      <c r="B917" s="3"/>
      <c r="C917" s="3"/>
      <c r="D917" s="32">
        <f t="shared" si="28"/>
        <v>1901.1</v>
      </c>
      <c r="E917" s="9">
        <v>0</v>
      </c>
      <c r="F917" s="9">
        <v>0</v>
      </c>
      <c r="G917" s="9">
        <v>0</v>
      </c>
      <c r="H917" s="9">
        <v>0</v>
      </c>
      <c r="I917" s="9">
        <v>118.3</v>
      </c>
      <c r="J917" s="9">
        <v>278.3</v>
      </c>
      <c r="K917" s="9">
        <v>208.5</v>
      </c>
      <c r="L917" s="9">
        <v>166.5</v>
      </c>
      <c r="M917" s="9">
        <v>603</v>
      </c>
      <c r="N917" s="9">
        <v>526.5</v>
      </c>
      <c r="O917" s="106"/>
      <c r="P917" s="106"/>
      <c r="Q917" s="61"/>
      <c r="S917" s="265"/>
      <c r="T917" s="61"/>
    </row>
    <row r="918" spans="1:20" ht="15.75">
      <c r="A918" s="106" t="s">
        <v>668</v>
      </c>
      <c r="B918" s="3"/>
      <c r="C918" s="3"/>
      <c r="D918" s="32">
        <f t="shared" si="28"/>
        <v>1555.5500000000002</v>
      </c>
      <c r="E918" s="9">
        <v>0</v>
      </c>
      <c r="F918" s="9">
        <v>0</v>
      </c>
      <c r="G918" s="9">
        <v>0</v>
      </c>
      <c r="H918" s="9">
        <v>0</v>
      </c>
      <c r="I918" s="9">
        <v>136.80000000000001</v>
      </c>
      <c r="J918" s="9">
        <v>206.1</v>
      </c>
      <c r="K918" s="9">
        <v>92</v>
      </c>
      <c r="L918" s="9">
        <v>197.75</v>
      </c>
      <c r="M918" s="9">
        <v>394</v>
      </c>
      <c r="N918" s="9">
        <v>528.9</v>
      </c>
      <c r="O918" s="106"/>
      <c r="P918" s="106"/>
      <c r="Q918" s="61"/>
      <c r="S918" s="265"/>
      <c r="T918" s="61"/>
    </row>
    <row r="919" spans="1:20" ht="15.75">
      <c r="A919" s="106" t="s">
        <v>3618</v>
      </c>
      <c r="B919" s="3"/>
      <c r="C919" s="3"/>
      <c r="D919" s="32">
        <f t="shared" si="28"/>
        <v>1919.6</v>
      </c>
      <c r="E919" s="9">
        <v>0</v>
      </c>
      <c r="F919" s="9">
        <v>0</v>
      </c>
      <c r="G919" s="9">
        <v>0</v>
      </c>
      <c r="H919" s="9">
        <v>0</v>
      </c>
      <c r="I919" s="9">
        <v>269.5</v>
      </c>
      <c r="J919" s="9">
        <v>230.8</v>
      </c>
      <c r="K919" s="9">
        <v>209.5</v>
      </c>
      <c r="L919" s="9">
        <v>216</v>
      </c>
      <c r="M919" s="9">
        <v>379.3</v>
      </c>
      <c r="N919" s="9">
        <v>614.5</v>
      </c>
      <c r="O919" s="106"/>
      <c r="P919" s="106"/>
      <c r="Q919" s="61"/>
      <c r="S919" s="265"/>
      <c r="T919" s="61"/>
    </row>
    <row r="920" spans="1:20" ht="15.75">
      <c r="A920" s="277" t="s">
        <v>23</v>
      </c>
      <c r="B920" s="3"/>
      <c r="C920" s="3"/>
      <c r="D920" s="32">
        <f t="shared" si="28"/>
        <v>1720.5</v>
      </c>
      <c r="E920" s="9">
        <v>0</v>
      </c>
      <c r="F920" s="9">
        <v>0</v>
      </c>
      <c r="G920" s="9">
        <v>0</v>
      </c>
      <c r="H920" s="9">
        <v>0</v>
      </c>
      <c r="I920" s="9">
        <v>105</v>
      </c>
      <c r="J920" s="9">
        <v>330</v>
      </c>
      <c r="K920" s="9">
        <v>112.5</v>
      </c>
      <c r="L920" s="9">
        <v>147.5</v>
      </c>
      <c r="M920" s="9">
        <v>361.3</v>
      </c>
      <c r="N920" s="9">
        <v>664.2</v>
      </c>
      <c r="O920" s="277"/>
      <c r="P920" s="277"/>
      <c r="Q920" s="61"/>
      <c r="S920" s="265"/>
      <c r="T920" s="61"/>
    </row>
    <row r="921" spans="1:20" ht="15.75">
      <c r="A921" s="277" t="s">
        <v>25</v>
      </c>
      <c r="B921" s="3"/>
      <c r="C921" s="3"/>
      <c r="D921" s="32">
        <f t="shared" si="28"/>
        <v>1648.7</v>
      </c>
      <c r="E921" s="9">
        <v>0</v>
      </c>
      <c r="F921" s="9">
        <v>0</v>
      </c>
      <c r="G921" s="9">
        <v>0</v>
      </c>
      <c r="H921" s="9">
        <v>0</v>
      </c>
      <c r="I921" s="9">
        <v>22.4</v>
      </c>
      <c r="J921" s="9">
        <v>238.8</v>
      </c>
      <c r="K921" s="9">
        <v>118.5</v>
      </c>
      <c r="L921" s="9">
        <v>204</v>
      </c>
      <c r="M921" s="9">
        <v>345.5</v>
      </c>
      <c r="N921" s="9">
        <v>719.5</v>
      </c>
      <c r="O921" s="277"/>
      <c r="P921" s="277"/>
      <c r="Q921" s="61"/>
      <c r="S921" s="265"/>
      <c r="T921" s="61"/>
    </row>
    <row r="922" spans="1:20" ht="15.75">
      <c r="A922" s="106" t="s">
        <v>2704</v>
      </c>
      <c r="B922" s="3"/>
      <c r="C922" s="3"/>
      <c r="D922" s="32">
        <f t="shared" si="28"/>
        <v>2188.75</v>
      </c>
      <c r="E922" s="9">
        <v>0</v>
      </c>
      <c r="F922" s="9">
        <v>0</v>
      </c>
      <c r="G922" s="9">
        <v>0</v>
      </c>
      <c r="H922" s="9">
        <v>0</v>
      </c>
      <c r="I922" s="9">
        <v>195.7</v>
      </c>
      <c r="J922" s="9">
        <v>291.75</v>
      </c>
      <c r="K922" s="9">
        <v>217.5</v>
      </c>
      <c r="L922" s="9">
        <v>212.5</v>
      </c>
      <c r="M922" s="9">
        <v>542.30000000000007</v>
      </c>
      <c r="N922" s="9">
        <v>729</v>
      </c>
      <c r="O922" s="106"/>
      <c r="P922" s="106"/>
      <c r="Q922" s="61"/>
      <c r="S922" s="265"/>
      <c r="T922" s="61"/>
    </row>
    <row r="923" spans="1:20" ht="15.75">
      <c r="A923" s="105" t="s">
        <v>1343</v>
      </c>
      <c r="B923" s="3"/>
      <c r="C923" s="3"/>
      <c r="D923" s="32">
        <f t="shared" si="28"/>
        <v>1524.4</v>
      </c>
      <c r="E923" s="9">
        <v>0</v>
      </c>
      <c r="F923" s="9">
        <v>0</v>
      </c>
      <c r="G923" s="9">
        <v>0</v>
      </c>
      <c r="H923" s="9">
        <v>0</v>
      </c>
      <c r="I923" s="9">
        <v>84.799999999999983</v>
      </c>
      <c r="J923" s="9">
        <v>158</v>
      </c>
      <c r="K923" s="9">
        <v>158</v>
      </c>
      <c r="L923" s="9">
        <v>206.5</v>
      </c>
      <c r="M923" s="9">
        <v>425.1</v>
      </c>
      <c r="N923" s="9">
        <v>492</v>
      </c>
      <c r="O923" s="457"/>
      <c r="P923" s="457"/>
      <c r="Q923" s="61"/>
      <c r="S923" s="265"/>
      <c r="T923" s="61"/>
    </row>
    <row r="924" spans="1:20" ht="15.75">
      <c r="A924" s="105" t="s">
        <v>1345</v>
      </c>
      <c r="B924" s="3"/>
      <c r="C924" s="3"/>
      <c r="D924" s="32">
        <f t="shared" si="28"/>
        <v>1868.55</v>
      </c>
      <c r="E924" s="9">
        <v>0</v>
      </c>
      <c r="F924" s="9">
        <v>0</v>
      </c>
      <c r="G924" s="9">
        <v>0</v>
      </c>
      <c r="H924" s="9">
        <v>0</v>
      </c>
      <c r="I924" s="9">
        <v>190.3</v>
      </c>
      <c r="J924" s="9">
        <v>208.25</v>
      </c>
      <c r="K924" s="9">
        <v>151</v>
      </c>
      <c r="L924" s="9">
        <v>118</v>
      </c>
      <c r="M924" s="9">
        <v>479</v>
      </c>
      <c r="N924" s="9">
        <v>722</v>
      </c>
      <c r="O924" s="457"/>
      <c r="P924" s="457"/>
      <c r="Q924" s="61"/>
      <c r="S924" s="265"/>
      <c r="T924" s="61"/>
    </row>
    <row r="925" spans="1:20" ht="15.75">
      <c r="A925" s="106" t="s">
        <v>2705</v>
      </c>
      <c r="B925" s="3"/>
      <c r="C925" s="3"/>
      <c r="D925" s="32">
        <f t="shared" si="28"/>
        <v>1230.8499999999999</v>
      </c>
      <c r="E925" s="9">
        <v>0</v>
      </c>
      <c r="F925" s="9">
        <v>0</v>
      </c>
      <c r="G925" s="9">
        <v>0</v>
      </c>
      <c r="H925" s="9">
        <v>0</v>
      </c>
      <c r="I925" s="9">
        <v>97.5</v>
      </c>
      <c r="J925" s="9">
        <v>200.75</v>
      </c>
      <c r="K925" s="9">
        <v>105</v>
      </c>
      <c r="L925" s="9">
        <v>109</v>
      </c>
      <c r="M925" s="9">
        <v>164.5</v>
      </c>
      <c r="N925" s="9">
        <v>554.1</v>
      </c>
      <c r="O925" s="106"/>
      <c r="P925" s="106"/>
      <c r="Q925" s="61"/>
      <c r="S925" s="265"/>
      <c r="T925" s="61"/>
    </row>
    <row r="926" spans="1:20" ht="15.75">
      <c r="A926" s="276" t="s">
        <v>3619</v>
      </c>
      <c r="B926" s="3"/>
      <c r="C926" s="3"/>
      <c r="D926" s="32">
        <f t="shared" si="28"/>
        <v>1871.75</v>
      </c>
      <c r="E926" s="9">
        <v>0</v>
      </c>
      <c r="F926" s="9">
        <v>0</v>
      </c>
      <c r="G926" s="9">
        <v>0</v>
      </c>
      <c r="H926" s="9">
        <v>0</v>
      </c>
      <c r="I926" s="9">
        <v>157.80000000000001</v>
      </c>
      <c r="J926" s="9">
        <v>263.75</v>
      </c>
      <c r="K926" s="9">
        <v>137.5</v>
      </c>
      <c r="L926" s="9">
        <v>131.5</v>
      </c>
      <c r="M926" s="9">
        <v>440.5</v>
      </c>
      <c r="N926" s="9">
        <v>740.69999999999993</v>
      </c>
      <c r="O926" s="276"/>
      <c r="P926" s="276"/>
      <c r="Q926" s="61"/>
      <c r="S926" s="265"/>
      <c r="T926" s="61"/>
    </row>
    <row r="927" spans="1:20" ht="15.75">
      <c r="A927" s="276" t="s">
        <v>3620</v>
      </c>
      <c r="B927" s="3"/>
      <c r="C927" s="3"/>
      <c r="D927" s="32">
        <f t="shared" si="28"/>
        <v>2215.85</v>
      </c>
      <c r="E927" s="9">
        <v>0</v>
      </c>
      <c r="F927" s="9">
        <v>0</v>
      </c>
      <c r="G927" s="9">
        <v>0</v>
      </c>
      <c r="H927" s="9">
        <v>0</v>
      </c>
      <c r="I927" s="9">
        <v>268.60000000000002</v>
      </c>
      <c r="J927" s="9">
        <v>277.55</v>
      </c>
      <c r="K927" s="9">
        <v>241</v>
      </c>
      <c r="L927" s="9">
        <v>216.5</v>
      </c>
      <c r="M927" s="9">
        <v>452.29999999999995</v>
      </c>
      <c r="N927" s="9">
        <v>759.9</v>
      </c>
      <c r="O927" s="276"/>
      <c r="P927" s="276"/>
      <c r="Q927" s="61"/>
      <c r="S927" s="265"/>
      <c r="T927" s="61"/>
    </row>
    <row r="928" spans="1:20" ht="15.75">
      <c r="A928" s="106" t="s">
        <v>2194</v>
      </c>
      <c r="B928" s="3"/>
      <c r="C928" s="3"/>
      <c r="D928" s="32">
        <f t="shared" si="28"/>
        <v>1860.75</v>
      </c>
      <c r="E928" s="9">
        <v>0</v>
      </c>
      <c r="F928" s="9">
        <v>0</v>
      </c>
      <c r="G928" s="9">
        <v>0</v>
      </c>
      <c r="H928" s="9">
        <v>0</v>
      </c>
      <c r="I928" s="9">
        <v>119.3</v>
      </c>
      <c r="J928" s="9">
        <v>288.25</v>
      </c>
      <c r="K928" s="9">
        <v>75.5</v>
      </c>
      <c r="L928" s="9">
        <v>126.5</v>
      </c>
      <c r="M928" s="9">
        <v>538.5</v>
      </c>
      <c r="N928" s="9">
        <v>712.7</v>
      </c>
      <c r="O928" s="106"/>
      <c r="P928" s="106"/>
      <c r="Q928" s="61"/>
      <c r="S928" s="265"/>
      <c r="T928" s="61"/>
    </row>
    <row r="929" spans="1:20" ht="15.75">
      <c r="A929" s="106" t="s">
        <v>651</v>
      </c>
      <c r="B929" s="3"/>
      <c r="C929" s="3"/>
      <c r="D929" s="32">
        <f t="shared" si="28"/>
        <v>1974.2</v>
      </c>
      <c r="E929" s="9">
        <v>0</v>
      </c>
      <c r="F929" s="9">
        <v>0</v>
      </c>
      <c r="G929" s="9">
        <v>0</v>
      </c>
      <c r="H929" s="9">
        <v>0</v>
      </c>
      <c r="I929" s="9">
        <v>283</v>
      </c>
      <c r="J929" s="9">
        <v>278.89999999999998</v>
      </c>
      <c r="K929" s="9">
        <v>206</v>
      </c>
      <c r="L929" s="9">
        <v>182</v>
      </c>
      <c r="M929" s="9">
        <v>409.8</v>
      </c>
      <c r="N929" s="9">
        <v>614.5</v>
      </c>
      <c r="O929" s="106"/>
      <c r="P929" s="106"/>
      <c r="Q929" s="61"/>
      <c r="S929" s="265"/>
      <c r="T929" s="61"/>
    </row>
    <row r="930" spans="1:20" ht="15.75">
      <c r="A930" s="106" t="s">
        <v>682</v>
      </c>
      <c r="B930" s="3"/>
      <c r="C930" s="3"/>
      <c r="D930" s="32">
        <f t="shared" si="28"/>
        <v>1998.8999999999999</v>
      </c>
      <c r="E930" s="9">
        <v>0</v>
      </c>
      <c r="F930" s="9">
        <v>0</v>
      </c>
      <c r="G930" s="9">
        <v>4.5</v>
      </c>
      <c r="H930" s="9">
        <v>0</v>
      </c>
      <c r="I930" s="9">
        <v>186.3</v>
      </c>
      <c r="J930" s="9">
        <v>239</v>
      </c>
      <c r="K930" s="9">
        <v>118.5</v>
      </c>
      <c r="L930" s="9">
        <v>152</v>
      </c>
      <c r="M930" s="9">
        <v>519.30000000000007</v>
      </c>
      <c r="N930" s="9">
        <v>779.3</v>
      </c>
      <c r="O930" s="106"/>
      <c r="P930" s="106"/>
      <c r="Q930" s="61"/>
      <c r="S930" s="265"/>
      <c r="T930" s="61"/>
    </row>
    <row r="931" spans="1:20" ht="15.75">
      <c r="A931" s="106" t="s">
        <v>2700</v>
      </c>
      <c r="B931" s="3"/>
      <c r="C931" s="3"/>
      <c r="D931" s="32">
        <f t="shared" si="28"/>
        <v>2411.75</v>
      </c>
      <c r="E931" s="9">
        <v>0</v>
      </c>
      <c r="F931" s="9">
        <v>0</v>
      </c>
      <c r="G931" s="9">
        <v>0</v>
      </c>
      <c r="H931" s="9">
        <v>0</v>
      </c>
      <c r="I931" s="9">
        <v>181.8</v>
      </c>
      <c r="J931" s="9">
        <v>260.25</v>
      </c>
      <c r="K931" s="9">
        <v>158</v>
      </c>
      <c r="L931" s="9">
        <v>214</v>
      </c>
      <c r="M931" s="9">
        <v>881</v>
      </c>
      <c r="N931" s="9">
        <v>716.7</v>
      </c>
      <c r="O931" s="106"/>
      <c r="P931" s="106"/>
      <c r="Q931" s="61"/>
      <c r="S931" s="265"/>
      <c r="T931" s="61"/>
    </row>
    <row r="932" spans="1:20" ht="15.75">
      <c r="A932" s="106" t="s">
        <v>2726</v>
      </c>
      <c r="B932" s="3"/>
      <c r="C932" s="3"/>
      <c r="D932" s="32">
        <f t="shared" si="28"/>
        <v>1364.1999999999998</v>
      </c>
      <c r="E932" s="9">
        <v>0</v>
      </c>
      <c r="F932" s="9">
        <v>0</v>
      </c>
      <c r="G932" s="9">
        <v>15</v>
      </c>
      <c r="H932" s="9">
        <v>0</v>
      </c>
      <c r="I932" s="9">
        <v>121.5</v>
      </c>
      <c r="J932" s="9">
        <v>112.5</v>
      </c>
      <c r="K932" s="9">
        <v>167</v>
      </c>
      <c r="L932" s="9">
        <v>235</v>
      </c>
      <c r="M932" s="9">
        <v>319.3</v>
      </c>
      <c r="N932" s="9">
        <v>393.9</v>
      </c>
      <c r="O932" s="106"/>
      <c r="P932" s="106"/>
      <c r="Q932" s="61"/>
      <c r="S932" s="265"/>
      <c r="T932" s="61"/>
    </row>
    <row r="933" spans="1:20" ht="15.75">
      <c r="A933" s="276" t="s">
        <v>3621</v>
      </c>
      <c r="B933" s="3"/>
      <c r="C933" s="3"/>
      <c r="D933" s="32">
        <f t="shared" si="28"/>
        <v>1535.5</v>
      </c>
      <c r="E933" s="9">
        <v>0</v>
      </c>
      <c r="F933" s="9">
        <v>0</v>
      </c>
      <c r="G933" s="9">
        <v>0</v>
      </c>
      <c r="H933" s="9">
        <v>0</v>
      </c>
      <c r="I933" s="9">
        <v>150.5</v>
      </c>
      <c r="J933" s="9">
        <v>247.5</v>
      </c>
      <c r="K933" s="9">
        <v>132.5</v>
      </c>
      <c r="L933" s="9">
        <v>195</v>
      </c>
      <c r="M933" s="9">
        <v>417</v>
      </c>
      <c r="N933" s="9">
        <v>393</v>
      </c>
      <c r="O933" s="276"/>
      <c r="P933" s="276"/>
      <c r="Q933" s="61"/>
      <c r="S933" s="265"/>
      <c r="T933" s="61"/>
    </row>
    <row r="934" spans="1:20" ht="15.75">
      <c r="A934" s="276" t="s">
        <v>3622</v>
      </c>
      <c r="B934" s="3"/>
      <c r="C934" s="3"/>
      <c r="D934" s="32">
        <f t="shared" si="28"/>
        <v>859.1</v>
      </c>
      <c r="E934" s="9">
        <v>0</v>
      </c>
      <c r="F934" s="9">
        <v>0</v>
      </c>
      <c r="G934" s="9">
        <v>0</v>
      </c>
      <c r="H934" s="9">
        <v>0</v>
      </c>
      <c r="I934" s="9">
        <v>0</v>
      </c>
      <c r="J934" s="9">
        <v>107.7</v>
      </c>
      <c r="K934" s="9">
        <v>86.5</v>
      </c>
      <c r="L934" s="9">
        <v>165</v>
      </c>
      <c r="M934" s="9">
        <v>178.4</v>
      </c>
      <c r="N934" s="9">
        <v>321.5</v>
      </c>
      <c r="O934" s="276"/>
      <c r="P934" s="276"/>
      <c r="Q934" s="61"/>
      <c r="S934" s="265"/>
      <c r="T934" s="61"/>
    </row>
    <row r="935" spans="1:20" ht="15.75">
      <c r="A935" s="106" t="s">
        <v>154</v>
      </c>
      <c r="B935" s="3"/>
      <c r="C935" s="3"/>
      <c r="D935" s="32">
        <f t="shared" si="28"/>
        <v>1858.7</v>
      </c>
      <c r="E935" s="9">
        <v>0</v>
      </c>
      <c r="F935" s="9">
        <v>0</v>
      </c>
      <c r="G935" s="9">
        <v>0</v>
      </c>
      <c r="H935" s="9">
        <v>0</v>
      </c>
      <c r="I935" s="9">
        <v>198.5</v>
      </c>
      <c r="J935" s="9">
        <v>227.4</v>
      </c>
      <c r="K935" s="9">
        <v>155.5</v>
      </c>
      <c r="L935" s="9">
        <v>149.5</v>
      </c>
      <c r="M935" s="9">
        <v>439.59999999999997</v>
      </c>
      <c r="N935" s="9">
        <v>688.2</v>
      </c>
      <c r="O935" s="106"/>
      <c r="P935" s="106"/>
      <c r="Q935" s="61"/>
      <c r="S935" s="265"/>
      <c r="T935" s="61"/>
    </row>
    <row r="936" spans="1:20" ht="15.75">
      <c r="A936" s="106" t="s">
        <v>2206</v>
      </c>
      <c r="B936" s="3"/>
      <c r="C936" s="3"/>
      <c r="D936" s="32">
        <f t="shared" si="28"/>
        <v>1989.6999999999998</v>
      </c>
      <c r="E936" s="9">
        <v>0</v>
      </c>
      <c r="F936" s="9">
        <v>0</v>
      </c>
      <c r="G936" s="9">
        <v>0</v>
      </c>
      <c r="H936" s="9">
        <v>0</v>
      </c>
      <c r="I936" s="9">
        <v>255.20000000000002</v>
      </c>
      <c r="J936" s="9">
        <v>212.1</v>
      </c>
      <c r="K936" s="9">
        <v>145</v>
      </c>
      <c r="L936" s="9">
        <v>97.5</v>
      </c>
      <c r="M936" s="9">
        <v>456.4</v>
      </c>
      <c r="N936" s="9">
        <v>823.5</v>
      </c>
      <c r="O936" s="106"/>
      <c r="P936" s="106"/>
      <c r="Q936" s="61"/>
      <c r="S936" s="265"/>
      <c r="T936" s="61"/>
    </row>
    <row r="937" spans="1:20" ht="15.75">
      <c r="A937" s="106" t="s">
        <v>669</v>
      </c>
      <c r="B937" s="3"/>
      <c r="C937" s="3"/>
      <c r="D937" s="32">
        <f t="shared" si="28"/>
        <v>2413.9499999999998</v>
      </c>
      <c r="E937" s="9">
        <v>0</v>
      </c>
      <c r="F937" s="9">
        <v>7.8000000000000007</v>
      </c>
      <c r="G937" s="9">
        <v>0</v>
      </c>
      <c r="H937" s="9">
        <v>0</v>
      </c>
      <c r="I937" s="9">
        <v>138.80000000000001</v>
      </c>
      <c r="J937" s="9">
        <v>292.75</v>
      </c>
      <c r="K937" s="9">
        <v>173.5</v>
      </c>
      <c r="L937" s="9">
        <v>133.5</v>
      </c>
      <c r="M937" s="9">
        <v>832.6</v>
      </c>
      <c r="N937" s="9">
        <v>835</v>
      </c>
      <c r="O937" s="106"/>
      <c r="P937" s="106"/>
      <c r="Q937" s="61"/>
      <c r="S937" s="265"/>
      <c r="T937" s="61"/>
    </row>
    <row r="938" spans="1:20" ht="15.75">
      <c r="A938" s="106" t="s">
        <v>2715</v>
      </c>
      <c r="B938" s="3"/>
      <c r="C938" s="3"/>
      <c r="D938" s="32">
        <f t="shared" si="28"/>
        <v>1899.05</v>
      </c>
      <c r="E938" s="9">
        <v>0</v>
      </c>
      <c r="F938" s="9">
        <v>0</v>
      </c>
      <c r="G938" s="9">
        <v>0</v>
      </c>
      <c r="H938" s="9">
        <v>0</v>
      </c>
      <c r="I938" s="9">
        <v>267</v>
      </c>
      <c r="J938" s="9">
        <v>278.89999999999998</v>
      </c>
      <c r="K938" s="9">
        <v>132</v>
      </c>
      <c r="L938" s="9">
        <v>163.5</v>
      </c>
      <c r="M938" s="9">
        <v>332.6</v>
      </c>
      <c r="N938" s="9">
        <v>725.05</v>
      </c>
      <c r="O938" s="106"/>
      <c r="P938" s="106"/>
      <c r="Q938" s="61"/>
      <c r="S938" s="265"/>
      <c r="T938" s="61"/>
    </row>
    <row r="939" spans="1:20" ht="15.75">
      <c r="A939" s="276" t="s">
        <v>142</v>
      </c>
      <c r="B939" s="3"/>
      <c r="C939" s="3"/>
      <c r="D939" s="32">
        <f t="shared" si="28"/>
        <v>2477.0500000000002</v>
      </c>
      <c r="E939" s="9">
        <v>0</v>
      </c>
      <c r="F939" s="9">
        <v>0</v>
      </c>
      <c r="G939" s="9">
        <v>0</v>
      </c>
      <c r="H939" s="9">
        <v>0</v>
      </c>
      <c r="I939" s="9">
        <v>323.25</v>
      </c>
      <c r="J939" s="9">
        <v>278.39999999999998</v>
      </c>
      <c r="K939" s="9">
        <v>202.5</v>
      </c>
      <c r="L939" s="9">
        <v>171.5</v>
      </c>
      <c r="M939" s="9">
        <v>598.40000000000009</v>
      </c>
      <c r="N939" s="9">
        <v>903</v>
      </c>
      <c r="O939" s="276"/>
      <c r="P939" s="276"/>
      <c r="Q939" s="61"/>
      <c r="S939" s="265"/>
      <c r="T939" s="61"/>
    </row>
    <row r="940" spans="1:20" ht="15.75">
      <c r="A940" s="105" t="s">
        <v>1349</v>
      </c>
      <c r="B940" s="3"/>
      <c r="C940" s="3"/>
      <c r="D940" s="32">
        <f t="shared" si="28"/>
        <v>2109.4</v>
      </c>
      <c r="E940" s="9">
        <v>0</v>
      </c>
      <c r="F940" s="9">
        <v>0</v>
      </c>
      <c r="G940" s="9">
        <v>0</v>
      </c>
      <c r="H940" s="9">
        <v>0</v>
      </c>
      <c r="I940" s="9">
        <v>334.5</v>
      </c>
      <c r="J940" s="9">
        <v>242.5</v>
      </c>
      <c r="K940" s="9">
        <v>235</v>
      </c>
      <c r="L940" s="9">
        <v>223.5</v>
      </c>
      <c r="M940" s="9">
        <v>426.5</v>
      </c>
      <c r="N940" s="9">
        <v>647.4</v>
      </c>
      <c r="O940" s="457"/>
      <c r="P940" s="457"/>
      <c r="Q940" s="61"/>
      <c r="S940" s="265"/>
      <c r="T940" s="61"/>
    </row>
    <row r="941" spans="1:20" ht="15.75">
      <c r="A941" s="106" t="s">
        <v>683</v>
      </c>
      <c r="B941" s="3"/>
      <c r="C941" s="3"/>
      <c r="D941" s="32">
        <f t="shared" ref="D941:D972" si="29">SUM(E941:DZ941)</f>
        <v>2038.85</v>
      </c>
      <c r="E941" s="9">
        <v>0</v>
      </c>
      <c r="F941" s="9">
        <v>0</v>
      </c>
      <c r="G941" s="9">
        <v>0</v>
      </c>
      <c r="H941" s="9">
        <v>0</v>
      </c>
      <c r="I941" s="9">
        <v>177</v>
      </c>
      <c r="J941" s="9">
        <v>275.60000000000002</v>
      </c>
      <c r="K941" s="9">
        <v>173.5</v>
      </c>
      <c r="L941" s="9">
        <v>237</v>
      </c>
      <c r="M941" s="9">
        <v>460.1</v>
      </c>
      <c r="N941" s="9">
        <v>715.65</v>
      </c>
      <c r="O941" s="106"/>
      <c r="P941" s="106"/>
      <c r="Q941" s="61"/>
      <c r="S941" s="265"/>
      <c r="T941" s="61"/>
    </row>
    <row r="942" spans="1:20" ht="15.75">
      <c r="A942" s="106" t="s">
        <v>2716</v>
      </c>
      <c r="B942" s="3"/>
      <c r="C942" s="3"/>
      <c r="D942" s="32">
        <f t="shared" si="29"/>
        <v>2139</v>
      </c>
      <c r="E942" s="9">
        <v>0</v>
      </c>
      <c r="F942" s="9">
        <v>0</v>
      </c>
      <c r="G942" s="9">
        <v>0</v>
      </c>
      <c r="H942" s="9">
        <v>0</v>
      </c>
      <c r="I942" s="9">
        <v>272.8</v>
      </c>
      <c r="J942" s="9">
        <v>226</v>
      </c>
      <c r="K942" s="9">
        <v>257.5</v>
      </c>
      <c r="L942" s="9">
        <v>148.5</v>
      </c>
      <c r="M942" s="9">
        <v>465.3</v>
      </c>
      <c r="N942" s="9">
        <v>768.9</v>
      </c>
      <c r="O942" s="106"/>
      <c r="P942" s="106"/>
      <c r="Q942" s="61"/>
      <c r="S942" s="265"/>
      <c r="T942" s="61"/>
    </row>
    <row r="943" spans="1:20" ht="15.75">
      <c r="A943" s="276" t="s">
        <v>3623</v>
      </c>
      <c r="B943" s="3"/>
      <c r="C943" s="3"/>
      <c r="D943" s="32">
        <f t="shared" si="29"/>
        <v>1996.1</v>
      </c>
      <c r="E943" s="9">
        <v>22.5</v>
      </c>
      <c r="F943" s="9">
        <v>0</v>
      </c>
      <c r="G943" s="9">
        <v>0</v>
      </c>
      <c r="H943" s="9">
        <v>0</v>
      </c>
      <c r="I943" s="9">
        <v>112.5</v>
      </c>
      <c r="J943" s="9">
        <v>275</v>
      </c>
      <c r="K943" s="9">
        <v>142</v>
      </c>
      <c r="L943" s="9">
        <v>125</v>
      </c>
      <c r="M943" s="9">
        <v>463.5</v>
      </c>
      <c r="N943" s="9">
        <v>855.6</v>
      </c>
      <c r="O943" s="276"/>
      <c r="P943" s="276"/>
      <c r="Q943" s="61"/>
      <c r="S943" s="265"/>
      <c r="T943" s="61"/>
    </row>
    <row r="944" spans="1:20" ht="15.75">
      <c r="A944" s="277" t="s">
        <v>1690</v>
      </c>
      <c r="B944" s="3"/>
      <c r="C944" s="3"/>
      <c r="D944" s="32">
        <f t="shared" si="29"/>
        <v>772.7</v>
      </c>
      <c r="E944" s="9">
        <v>0</v>
      </c>
      <c r="F944" s="9">
        <v>0</v>
      </c>
      <c r="G944" s="9">
        <v>0</v>
      </c>
      <c r="H944" s="9">
        <v>0</v>
      </c>
      <c r="I944" s="9">
        <v>0</v>
      </c>
      <c r="J944" s="9">
        <v>97.5</v>
      </c>
      <c r="K944" s="9">
        <v>93</v>
      </c>
      <c r="L944" s="9">
        <v>145</v>
      </c>
      <c r="M944" s="9">
        <v>200.5</v>
      </c>
      <c r="N944" s="9">
        <v>236.70000000000002</v>
      </c>
      <c r="O944" s="277"/>
      <c r="P944" s="277"/>
      <c r="Q944" s="61"/>
      <c r="S944" s="265"/>
      <c r="T944" s="61"/>
    </row>
    <row r="945" spans="1:20" ht="15.75">
      <c r="A945" s="106" t="s">
        <v>654</v>
      </c>
      <c r="B945" s="3"/>
      <c r="C945" s="3"/>
      <c r="D945" s="32">
        <f t="shared" si="29"/>
        <v>1918.2</v>
      </c>
      <c r="E945" s="9">
        <v>0</v>
      </c>
      <c r="F945" s="9">
        <v>0</v>
      </c>
      <c r="G945" s="9">
        <v>0</v>
      </c>
      <c r="H945" s="9">
        <v>0</v>
      </c>
      <c r="I945" s="9">
        <v>257.7</v>
      </c>
      <c r="J945" s="9">
        <v>165</v>
      </c>
      <c r="K945" s="9">
        <v>226.5</v>
      </c>
      <c r="L945" s="9">
        <v>247.5</v>
      </c>
      <c r="M945" s="9">
        <v>331</v>
      </c>
      <c r="N945" s="9">
        <v>690.5</v>
      </c>
      <c r="O945" s="106"/>
      <c r="P945" s="106"/>
      <c r="Q945" s="61"/>
      <c r="S945" s="265"/>
      <c r="T945" s="61"/>
    </row>
    <row r="946" spans="1:20" ht="15.75">
      <c r="A946" s="106" t="s">
        <v>653</v>
      </c>
      <c r="B946" s="3"/>
      <c r="C946" s="3"/>
      <c r="D946" s="32">
        <f t="shared" si="29"/>
        <v>2372.5</v>
      </c>
      <c r="E946" s="9">
        <v>0</v>
      </c>
      <c r="F946" s="9">
        <v>0</v>
      </c>
      <c r="G946" s="9">
        <v>0</v>
      </c>
      <c r="H946" s="9">
        <v>0</v>
      </c>
      <c r="I946" s="9">
        <v>213</v>
      </c>
      <c r="J946" s="9">
        <v>263.8</v>
      </c>
      <c r="K946" s="9">
        <v>236</v>
      </c>
      <c r="L946" s="9">
        <v>202.5</v>
      </c>
      <c r="M946" s="9">
        <v>724.3</v>
      </c>
      <c r="N946" s="9">
        <v>732.9</v>
      </c>
      <c r="O946" s="106"/>
      <c r="P946" s="106"/>
      <c r="Q946" s="61"/>
      <c r="S946" s="265"/>
      <c r="T946" s="61"/>
    </row>
    <row r="947" spans="1:20" ht="15.75">
      <c r="A947" s="277" t="s">
        <v>1749</v>
      </c>
      <c r="B947" s="3"/>
      <c r="C947" s="3"/>
      <c r="D947" s="32">
        <f t="shared" si="29"/>
        <v>1395.5</v>
      </c>
      <c r="E947" s="9">
        <v>0</v>
      </c>
      <c r="F947" s="9">
        <v>0</v>
      </c>
      <c r="G947" s="9">
        <v>0</v>
      </c>
      <c r="H947" s="9">
        <v>0</v>
      </c>
      <c r="I947" s="9">
        <v>150</v>
      </c>
      <c r="J947" s="9">
        <v>198</v>
      </c>
      <c r="K947" s="9">
        <v>98.5</v>
      </c>
      <c r="L947" s="9">
        <v>81.5</v>
      </c>
      <c r="M947" s="9">
        <v>219</v>
      </c>
      <c r="N947" s="9">
        <v>648.5</v>
      </c>
      <c r="O947" s="277"/>
      <c r="P947" s="277"/>
      <c r="Q947" s="61"/>
      <c r="S947" s="265"/>
      <c r="T947" s="61"/>
    </row>
    <row r="948" spans="1:20" ht="15.75">
      <c r="A948" s="106" t="s">
        <v>638</v>
      </c>
      <c r="B948" s="3"/>
      <c r="C948" s="3"/>
      <c r="D948" s="32">
        <f t="shared" si="29"/>
        <v>2483.1999999999998</v>
      </c>
      <c r="E948" s="9">
        <v>0</v>
      </c>
      <c r="F948" s="9">
        <v>0</v>
      </c>
      <c r="G948" s="9">
        <v>0</v>
      </c>
      <c r="H948" s="9">
        <v>0</v>
      </c>
      <c r="I948" s="9">
        <v>281.8</v>
      </c>
      <c r="J948" s="9">
        <v>285.5</v>
      </c>
      <c r="K948" s="9">
        <v>189</v>
      </c>
      <c r="L948" s="9">
        <v>184</v>
      </c>
      <c r="M948" s="9">
        <v>606.70000000000005</v>
      </c>
      <c r="N948" s="9">
        <v>936.2</v>
      </c>
      <c r="O948" s="106"/>
      <c r="P948" s="106"/>
      <c r="Q948" s="61"/>
      <c r="S948" s="265"/>
      <c r="T948" s="61"/>
    </row>
    <row r="949" spans="1:20" ht="15.75">
      <c r="A949" s="277" t="s">
        <v>1649</v>
      </c>
      <c r="B949" s="3"/>
      <c r="C949" s="3"/>
      <c r="D949" s="32">
        <f t="shared" si="29"/>
        <v>1320.3</v>
      </c>
      <c r="E949" s="9">
        <v>0</v>
      </c>
      <c r="F949" s="9">
        <v>0</v>
      </c>
      <c r="G949" s="9">
        <v>0</v>
      </c>
      <c r="H949" s="9">
        <v>0</v>
      </c>
      <c r="I949" s="9">
        <v>154.6</v>
      </c>
      <c r="J949" s="9">
        <v>184.4</v>
      </c>
      <c r="K949" s="9">
        <v>144</v>
      </c>
      <c r="L949" s="9">
        <v>169</v>
      </c>
      <c r="M949" s="9">
        <v>228.4</v>
      </c>
      <c r="N949" s="9">
        <v>439.9</v>
      </c>
      <c r="O949" s="277"/>
      <c r="P949" s="277"/>
      <c r="Q949" s="61"/>
      <c r="S949" s="265"/>
      <c r="T949" s="61"/>
    </row>
    <row r="950" spans="1:20" ht="15.75">
      <c r="A950" s="106" t="s">
        <v>2706</v>
      </c>
      <c r="B950" s="3"/>
      <c r="C950" s="3"/>
      <c r="D950" s="32">
        <f t="shared" si="29"/>
        <v>1788.1</v>
      </c>
      <c r="E950" s="9">
        <v>0</v>
      </c>
      <c r="F950" s="9">
        <v>0</v>
      </c>
      <c r="G950" s="9">
        <v>0</v>
      </c>
      <c r="H950" s="9">
        <v>0</v>
      </c>
      <c r="I950" s="9">
        <v>162.6</v>
      </c>
      <c r="J950" s="9">
        <v>203.5</v>
      </c>
      <c r="K950" s="9">
        <v>126</v>
      </c>
      <c r="L950" s="9">
        <v>105.5</v>
      </c>
      <c r="M950" s="9">
        <v>543.1</v>
      </c>
      <c r="N950" s="9">
        <v>647.4</v>
      </c>
      <c r="O950" s="106"/>
      <c r="P950" s="106"/>
      <c r="Q950" s="61"/>
      <c r="S950" s="265"/>
      <c r="T950" s="61"/>
    </row>
    <row r="951" spans="1:20" ht="15.75">
      <c r="A951" s="106" t="s">
        <v>2819</v>
      </c>
      <c r="B951" s="3"/>
      <c r="C951" s="3"/>
      <c r="D951" s="32">
        <f t="shared" si="29"/>
        <v>2027.8000000000002</v>
      </c>
      <c r="E951" s="9">
        <v>0</v>
      </c>
      <c r="F951" s="9">
        <v>0</v>
      </c>
      <c r="G951" s="9">
        <v>0</v>
      </c>
      <c r="H951" s="9">
        <v>0</v>
      </c>
      <c r="I951" s="9">
        <v>238.29999999999998</v>
      </c>
      <c r="J951" s="9">
        <v>253.60000000000002</v>
      </c>
      <c r="K951" s="9">
        <v>243.5</v>
      </c>
      <c r="L951" s="9">
        <v>117</v>
      </c>
      <c r="M951" s="9">
        <v>565</v>
      </c>
      <c r="N951" s="9">
        <v>610.40000000000009</v>
      </c>
      <c r="O951" s="106"/>
      <c r="P951" s="106"/>
      <c r="Q951" s="61"/>
      <c r="S951" s="265"/>
      <c r="T951" s="61"/>
    </row>
    <row r="952" spans="1:20" ht="15.75">
      <c r="A952" s="276" t="s">
        <v>3624</v>
      </c>
      <c r="B952" s="3"/>
      <c r="C952" s="3"/>
      <c r="D952" s="32">
        <f t="shared" si="29"/>
        <v>1241.25</v>
      </c>
      <c r="E952" s="9">
        <v>0</v>
      </c>
      <c r="F952" s="9">
        <v>0</v>
      </c>
      <c r="G952" s="9">
        <v>0</v>
      </c>
      <c r="H952" s="9">
        <v>0</v>
      </c>
      <c r="I952" s="9">
        <v>189.2</v>
      </c>
      <c r="J952" s="9">
        <v>170.05</v>
      </c>
      <c r="K952" s="9">
        <v>110.5</v>
      </c>
      <c r="L952" s="9">
        <v>93</v>
      </c>
      <c r="M952" s="9">
        <v>154.5</v>
      </c>
      <c r="N952" s="9">
        <v>524</v>
      </c>
      <c r="O952" s="276"/>
      <c r="P952" s="276"/>
      <c r="Q952" s="61"/>
      <c r="S952" s="265"/>
      <c r="T952" s="61"/>
    </row>
    <row r="953" spans="1:20" ht="15.75">
      <c r="A953" s="276" t="s">
        <v>3625</v>
      </c>
      <c r="B953" s="3"/>
      <c r="C953" s="3"/>
      <c r="D953" s="32">
        <f t="shared" si="29"/>
        <v>2081.5500000000002</v>
      </c>
      <c r="E953" s="9">
        <v>0</v>
      </c>
      <c r="F953" s="9">
        <v>0</v>
      </c>
      <c r="G953" s="9">
        <v>0</v>
      </c>
      <c r="H953" s="9">
        <v>0</v>
      </c>
      <c r="I953" s="9">
        <v>320.10000000000002</v>
      </c>
      <c r="J953" s="9">
        <v>214.75</v>
      </c>
      <c r="K953" s="9">
        <v>207.5</v>
      </c>
      <c r="L953" s="9">
        <v>122</v>
      </c>
      <c r="M953" s="9">
        <v>487.2</v>
      </c>
      <c r="N953" s="9">
        <v>730</v>
      </c>
      <c r="O953" s="276"/>
      <c r="P953" s="276"/>
      <c r="Q953" s="61"/>
      <c r="S953" s="265"/>
      <c r="T953" s="61"/>
    </row>
    <row r="954" spans="1:20" ht="15.75">
      <c r="A954" s="277" t="s">
        <v>31</v>
      </c>
      <c r="B954" s="3"/>
      <c r="C954" s="3"/>
      <c r="D954" s="32">
        <f t="shared" si="29"/>
        <v>2186.8000000000002</v>
      </c>
      <c r="E954" s="9">
        <v>0</v>
      </c>
      <c r="F954" s="9">
        <v>0</v>
      </c>
      <c r="G954" s="9">
        <v>3.3000000000000003</v>
      </c>
      <c r="H954" s="9">
        <v>0</v>
      </c>
      <c r="I954" s="9">
        <v>295.5</v>
      </c>
      <c r="J954" s="9">
        <v>221.3</v>
      </c>
      <c r="K954" s="9">
        <v>230</v>
      </c>
      <c r="L954" s="9">
        <v>272.5</v>
      </c>
      <c r="M954" s="9">
        <v>480.09999999999997</v>
      </c>
      <c r="N954" s="9">
        <v>684.1</v>
      </c>
      <c r="O954" s="277"/>
      <c r="P954" s="277"/>
      <c r="Q954" s="61"/>
      <c r="S954" s="265"/>
      <c r="T954" s="61"/>
    </row>
    <row r="955" spans="1:20" ht="15.75">
      <c r="A955" s="106" t="s">
        <v>2710</v>
      </c>
      <c r="B955" s="3"/>
      <c r="C955" s="3"/>
      <c r="D955" s="32">
        <f t="shared" si="29"/>
        <v>1366</v>
      </c>
      <c r="E955" s="9">
        <v>0</v>
      </c>
      <c r="F955" s="9">
        <v>0</v>
      </c>
      <c r="G955" s="9">
        <v>0</v>
      </c>
      <c r="H955" s="9">
        <v>0</v>
      </c>
      <c r="I955" s="9">
        <v>153.6</v>
      </c>
      <c r="J955" s="9">
        <v>112.5</v>
      </c>
      <c r="K955" s="9">
        <v>142</v>
      </c>
      <c r="L955" s="9">
        <v>163.5</v>
      </c>
      <c r="M955" s="9">
        <v>255</v>
      </c>
      <c r="N955" s="9">
        <v>539.4</v>
      </c>
      <c r="O955" s="106"/>
      <c r="P955" s="106"/>
      <c r="Q955" s="61"/>
      <c r="S955" s="265"/>
      <c r="T955" s="61"/>
    </row>
    <row r="956" spans="1:20" ht="15.75">
      <c r="A956" s="106" t="s">
        <v>694</v>
      </c>
      <c r="B956" s="3"/>
      <c r="C956" s="3"/>
      <c r="D956" s="32">
        <f t="shared" si="29"/>
        <v>1592</v>
      </c>
      <c r="E956" s="9">
        <v>0</v>
      </c>
      <c r="F956" s="9">
        <v>0</v>
      </c>
      <c r="G956" s="9">
        <v>0</v>
      </c>
      <c r="H956" s="9">
        <v>0</v>
      </c>
      <c r="I956" s="9">
        <v>82.5</v>
      </c>
      <c r="J956" s="9">
        <v>260.60000000000002</v>
      </c>
      <c r="K956" s="9">
        <v>95</v>
      </c>
      <c r="L956" s="9">
        <v>172.5</v>
      </c>
      <c r="M956" s="9">
        <v>421.2</v>
      </c>
      <c r="N956" s="9">
        <v>560.20000000000005</v>
      </c>
      <c r="O956" s="106"/>
      <c r="P956" s="106"/>
      <c r="Q956" s="61"/>
      <c r="S956" s="265"/>
      <c r="T956" s="61"/>
    </row>
    <row r="957" spans="1:20" ht="15.75">
      <c r="A957" s="276" t="s">
        <v>3626</v>
      </c>
      <c r="B957" s="3"/>
      <c r="C957" s="3"/>
      <c r="D957" s="32">
        <f t="shared" si="29"/>
        <v>1795.2499999999998</v>
      </c>
      <c r="E957" s="9">
        <v>0</v>
      </c>
      <c r="F957" s="9">
        <v>0</v>
      </c>
      <c r="G957" s="9">
        <v>13</v>
      </c>
      <c r="H957" s="9">
        <v>0</v>
      </c>
      <c r="I957" s="9">
        <v>242.2</v>
      </c>
      <c r="J957" s="9">
        <v>224.85</v>
      </c>
      <c r="K957" s="9">
        <v>179.5</v>
      </c>
      <c r="L957" s="9">
        <v>184.5</v>
      </c>
      <c r="M957" s="9">
        <v>474.9</v>
      </c>
      <c r="N957" s="9">
        <v>476.3</v>
      </c>
      <c r="O957" s="276"/>
      <c r="P957" s="276"/>
      <c r="Q957" s="61"/>
      <c r="S957" s="265"/>
      <c r="T957" s="61"/>
    </row>
    <row r="958" spans="1:20" ht="15.75">
      <c r="A958" s="106" t="s">
        <v>3666</v>
      </c>
      <c r="B958" s="3"/>
      <c r="C958" s="3"/>
      <c r="D958" s="32">
        <f t="shared" si="29"/>
        <v>1891.55</v>
      </c>
      <c r="E958" s="9">
        <v>0</v>
      </c>
      <c r="F958" s="9">
        <v>0</v>
      </c>
      <c r="G958" s="9">
        <v>0</v>
      </c>
      <c r="H958" s="9">
        <v>0</v>
      </c>
      <c r="I958" s="9">
        <v>272.2</v>
      </c>
      <c r="J958" s="9">
        <v>190.5</v>
      </c>
      <c r="K958" s="9">
        <v>229</v>
      </c>
      <c r="L958" s="9">
        <v>182</v>
      </c>
      <c r="M958" s="9">
        <v>486.09999999999997</v>
      </c>
      <c r="N958" s="9">
        <v>531.75</v>
      </c>
      <c r="O958" s="106"/>
      <c r="P958" s="106"/>
      <c r="Q958" s="61"/>
      <c r="S958" s="265"/>
      <c r="T958" s="61"/>
    </row>
    <row r="959" spans="1:20" ht="15.75">
      <c r="A959" s="106" t="s">
        <v>686</v>
      </c>
      <c r="B959" s="3"/>
      <c r="C959" s="3"/>
      <c r="D959" s="32">
        <f t="shared" si="29"/>
        <v>2009.85</v>
      </c>
      <c r="E959" s="9">
        <v>0</v>
      </c>
      <c r="F959" s="9">
        <v>0</v>
      </c>
      <c r="G959" s="9">
        <v>0</v>
      </c>
      <c r="H959" s="9">
        <v>0</v>
      </c>
      <c r="I959" s="9">
        <v>219</v>
      </c>
      <c r="J959" s="9">
        <v>239.05</v>
      </c>
      <c r="K959" s="9">
        <v>229</v>
      </c>
      <c r="L959" s="9">
        <v>127.5</v>
      </c>
      <c r="M959" s="9">
        <v>548.79999999999995</v>
      </c>
      <c r="N959" s="9">
        <v>646.5</v>
      </c>
      <c r="O959" s="106"/>
      <c r="P959" s="106"/>
      <c r="Q959" s="61"/>
      <c r="S959" s="265"/>
      <c r="T959" s="61"/>
    </row>
    <row r="960" spans="1:20" ht="15.75">
      <c r="A960" s="277" t="s">
        <v>33</v>
      </c>
      <c r="B960" s="3"/>
      <c r="C960" s="3"/>
      <c r="D960" s="32">
        <f t="shared" si="29"/>
        <v>1504</v>
      </c>
      <c r="E960" s="9">
        <v>0</v>
      </c>
      <c r="F960" s="9">
        <v>0</v>
      </c>
      <c r="G960" s="9">
        <v>0</v>
      </c>
      <c r="H960" s="9">
        <v>0</v>
      </c>
      <c r="I960" s="9">
        <v>78.099999999999994</v>
      </c>
      <c r="J960" s="9">
        <v>202.10000000000002</v>
      </c>
      <c r="K960" s="9">
        <v>132</v>
      </c>
      <c r="L960" s="9">
        <v>173</v>
      </c>
      <c r="M960" s="9">
        <v>366.4</v>
      </c>
      <c r="N960" s="9">
        <v>552.4</v>
      </c>
      <c r="O960" s="277"/>
      <c r="P960" s="277"/>
      <c r="Q960" s="61"/>
      <c r="S960" s="265"/>
      <c r="T960" s="61"/>
    </row>
    <row r="961" spans="1:20" ht="15.75">
      <c r="A961" s="277" t="s">
        <v>37</v>
      </c>
      <c r="B961" s="3"/>
      <c r="C961" s="3"/>
      <c r="D961" s="32">
        <f t="shared" si="29"/>
        <v>1966.1999999999998</v>
      </c>
      <c r="E961" s="9">
        <v>0</v>
      </c>
      <c r="F961" s="9">
        <v>0</v>
      </c>
      <c r="G961" s="9">
        <v>0</v>
      </c>
      <c r="H961" s="9">
        <v>0</v>
      </c>
      <c r="I961" s="9">
        <v>224.1</v>
      </c>
      <c r="J961" s="9">
        <v>197</v>
      </c>
      <c r="K961" s="9">
        <v>167.5</v>
      </c>
      <c r="L961" s="9">
        <v>113</v>
      </c>
      <c r="M961" s="9">
        <v>542.5</v>
      </c>
      <c r="N961" s="9">
        <v>722.1</v>
      </c>
      <c r="O961" s="277"/>
      <c r="P961" s="277"/>
      <c r="Q961" s="61"/>
      <c r="S961" s="265"/>
      <c r="T961" s="61"/>
    </row>
    <row r="962" spans="1:20" ht="15.75">
      <c r="A962" s="276" t="s">
        <v>143</v>
      </c>
      <c r="B962" s="3"/>
      <c r="C962" s="3"/>
      <c r="D962" s="32">
        <f t="shared" si="29"/>
        <v>2465.3000000000002</v>
      </c>
      <c r="E962" s="9">
        <v>0</v>
      </c>
      <c r="F962" s="9">
        <v>0</v>
      </c>
      <c r="G962" s="9">
        <v>0</v>
      </c>
      <c r="H962" s="9">
        <v>0</v>
      </c>
      <c r="I962" s="9">
        <v>222.5</v>
      </c>
      <c r="J962" s="9">
        <v>248.6</v>
      </c>
      <c r="K962" s="9">
        <v>247.5</v>
      </c>
      <c r="L962" s="9">
        <v>247</v>
      </c>
      <c r="M962" s="9">
        <v>813.9</v>
      </c>
      <c r="N962" s="9">
        <v>685.8</v>
      </c>
      <c r="O962" s="276"/>
      <c r="P962" s="276"/>
      <c r="Q962" s="61"/>
      <c r="S962" s="265"/>
      <c r="T962" s="61"/>
    </row>
    <row r="963" spans="1:20" ht="15.75">
      <c r="A963" s="276" t="s">
        <v>3627</v>
      </c>
      <c r="B963" s="3"/>
      <c r="C963" s="3"/>
      <c r="D963" s="32">
        <f t="shared" si="29"/>
        <v>2013.5</v>
      </c>
      <c r="E963" s="9">
        <v>0</v>
      </c>
      <c r="F963" s="9">
        <v>0</v>
      </c>
      <c r="G963" s="9">
        <v>0</v>
      </c>
      <c r="H963" s="9">
        <v>0</v>
      </c>
      <c r="I963" s="9">
        <v>112.5</v>
      </c>
      <c r="J963" s="9">
        <v>226.2</v>
      </c>
      <c r="K963" s="9">
        <v>149</v>
      </c>
      <c r="L963" s="9">
        <v>176</v>
      </c>
      <c r="M963" s="9">
        <v>634.1</v>
      </c>
      <c r="N963" s="9">
        <v>715.69999999999993</v>
      </c>
      <c r="O963" s="276"/>
      <c r="P963" s="276"/>
      <c r="Q963" s="61"/>
      <c r="S963" s="265"/>
      <c r="T963" s="61"/>
    </row>
    <row r="964" spans="1:20" ht="15.75">
      <c r="A964" s="106" t="s">
        <v>2713</v>
      </c>
      <c r="B964" s="3"/>
      <c r="C964" s="3"/>
      <c r="D964" s="32">
        <f t="shared" si="29"/>
        <v>1399.75</v>
      </c>
      <c r="E964" s="9">
        <v>0</v>
      </c>
      <c r="F964" s="9">
        <v>0</v>
      </c>
      <c r="G964" s="9">
        <v>0</v>
      </c>
      <c r="H964" s="9">
        <v>0</v>
      </c>
      <c r="I964" s="9">
        <v>72</v>
      </c>
      <c r="J964" s="9">
        <v>204.25</v>
      </c>
      <c r="K964" s="9">
        <v>88.5</v>
      </c>
      <c r="L964" s="9">
        <v>69</v>
      </c>
      <c r="M964" s="9">
        <v>252.5</v>
      </c>
      <c r="N964" s="9">
        <v>713.5</v>
      </c>
      <c r="O964" s="106"/>
      <c r="P964" s="106"/>
      <c r="Q964" s="61"/>
      <c r="S964" s="265"/>
      <c r="T964" s="61"/>
    </row>
    <row r="965" spans="1:20" ht="15.75">
      <c r="A965" s="105" t="s">
        <v>1351</v>
      </c>
      <c r="B965" s="3"/>
      <c r="C965" s="3"/>
      <c r="D965" s="32">
        <f t="shared" si="29"/>
        <v>2398.35</v>
      </c>
      <c r="E965" s="9">
        <v>0</v>
      </c>
      <c r="F965" s="9">
        <v>0</v>
      </c>
      <c r="G965" s="9">
        <v>0</v>
      </c>
      <c r="H965" s="9">
        <v>0</v>
      </c>
      <c r="I965" s="9">
        <v>284.60000000000002</v>
      </c>
      <c r="J965" s="9">
        <v>242.5</v>
      </c>
      <c r="K965" s="9">
        <v>246</v>
      </c>
      <c r="L965" s="9">
        <v>252</v>
      </c>
      <c r="M965" s="9">
        <v>602.4</v>
      </c>
      <c r="N965" s="9">
        <v>770.85</v>
      </c>
      <c r="O965" s="457"/>
      <c r="P965" s="457"/>
      <c r="Q965" s="61"/>
      <c r="S965" s="265"/>
      <c r="T965" s="61"/>
    </row>
    <row r="966" spans="1:20" ht="15.75">
      <c r="A966" s="106" t="s">
        <v>2714</v>
      </c>
      <c r="B966" s="3"/>
      <c r="C966" s="3"/>
      <c r="D966" s="32">
        <f t="shared" si="29"/>
        <v>1997.4</v>
      </c>
      <c r="E966" s="9">
        <v>0</v>
      </c>
      <c r="F966" s="9">
        <v>0</v>
      </c>
      <c r="G966" s="9">
        <v>0</v>
      </c>
      <c r="H966" s="9">
        <v>0</v>
      </c>
      <c r="I966" s="9">
        <v>267</v>
      </c>
      <c r="J966" s="9">
        <v>272.60000000000002</v>
      </c>
      <c r="K966" s="9">
        <v>184</v>
      </c>
      <c r="L966" s="9">
        <v>157</v>
      </c>
      <c r="M966" s="9">
        <v>430.6</v>
      </c>
      <c r="N966" s="9">
        <v>686.2</v>
      </c>
      <c r="O966" s="106"/>
      <c r="P966" s="106"/>
      <c r="Q966" s="61"/>
      <c r="S966" s="265"/>
      <c r="T966" s="61"/>
    </row>
    <row r="967" spans="1:20" ht="15.75">
      <c r="A967" s="276" t="s">
        <v>3628</v>
      </c>
      <c r="B967" s="3"/>
      <c r="C967" s="3"/>
      <c r="D967" s="32">
        <f t="shared" si="29"/>
        <v>1595.25</v>
      </c>
      <c r="E967" s="9">
        <v>0</v>
      </c>
      <c r="F967" s="9">
        <v>0</v>
      </c>
      <c r="G967" s="9">
        <v>12</v>
      </c>
      <c r="H967" s="9">
        <v>0</v>
      </c>
      <c r="I967" s="9">
        <v>137.39999999999998</v>
      </c>
      <c r="J967" s="9">
        <v>183.25</v>
      </c>
      <c r="K967" s="9">
        <v>144.5</v>
      </c>
      <c r="L967" s="9">
        <v>234.5</v>
      </c>
      <c r="M967" s="9">
        <v>320.7</v>
      </c>
      <c r="N967" s="9">
        <v>562.9</v>
      </c>
      <c r="O967" s="276"/>
      <c r="P967" s="276"/>
      <c r="Q967" s="61"/>
      <c r="S967" s="265"/>
      <c r="T967" s="61"/>
    </row>
    <row r="968" spans="1:20" ht="15.75">
      <c r="A968" s="106" t="s">
        <v>2719</v>
      </c>
      <c r="B968" s="3"/>
      <c r="C968" s="3"/>
      <c r="D968" s="32">
        <f t="shared" si="29"/>
        <v>2529.5</v>
      </c>
      <c r="E968" s="9">
        <v>0</v>
      </c>
      <c r="F968" s="9">
        <v>0</v>
      </c>
      <c r="G968" s="9">
        <v>0</v>
      </c>
      <c r="H968" s="9">
        <v>0</v>
      </c>
      <c r="I968" s="9">
        <v>335.2</v>
      </c>
      <c r="J968" s="9">
        <v>325.60000000000002</v>
      </c>
      <c r="K968" s="9">
        <v>275</v>
      </c>
      <c r="L968" s="9">
        <v>216</v>
      </c>
      <c r="M968" s="9">
        <v>703.7</v>
      </c>
      <c r="N968" s="9">
        <v>674</v>
      </c>
      <c r="O968" s="106"/>
      <c r="P968" s="106"/>
      <c r="Q968" s="61"/>
      <c r="S968" s="265"/>
      <c r="T968" s="61"/>
    </row>
    <row r="969" spans="1:20" ht="15.75">
      <c r="A969" s="277" t="s">
        <v>1671</v>
      </c>
      <c r="B969" s="3"/>
      <c r="C969" s="3"/>
      <c r="D969" s="32">
        <f t="shared" si="29"/>
        <v>2025.65</v>
      </c>
      <c r="E969" s="9">
        <v>0</v>
      </c>
      <c r="F969" s="9">
        <v>0</v>
      </c>
      <c r="G969" s="9">
        <v>0</v>
      </c>
      <c r="H969" s="9">
        <v>0</v>
      </c>
      <c r="I969" s="9">
        <v>152.9</v>
      </c>
      <c r="J969" s="9">
        <v>269.35000000000002</v>
      </c>
      <c r="K969" s="9">
        <v>128</v>
      </c>
      <c r="L969" s="9">
        <v>167</v>
      </c>
      <c r="M969" s="9">
        <v>602</v>
      </c>
      <c r="N969" s="9">
        <v>706.4</v>
      </c>
      <c r="O969" s="277"/>
      <c r="P969" s="277"/>
      <c r="Q969" s="61"/>
      <c r="S969" s="265"/>
      <c r="T969" s="61"/>
    </row>
    <row r="970" spans="1:20" ht="15.75">
      <c r="A970" s="106" t="s">
        <v>180</v>
      </c>
      <c r="B970" s="3"/>
      <c r="C970" s="3"/>
      <c r="D970" s="32">
        <f t="shared" si="29"/>
        <v>2054.15</v>
      </c>
      <c r="E970" s="9">
        <v>0</v>
      </c>
      <c r="F970" s="9">
        <v>0</v>
      </c>
      <c r="G970" s="9">
        <v>0</v>
      </c>
      <c r="H970" s="9">
        <v>0</v>
      </c>
      <c r="I970" s="9">
        <v>146.6</v>
      </c>
      <c r="J970" s="9">
        <v>208.25</v>
      </c>
      <c r="K970" s="9">
        <v>228.5</v>
      </c>
      <c r="L970" s="9">
        <v>142.5</v>
      </c>
      <c r="M970" s="9">
        <v>624.1</v>
      </c>
      <c r="N970" s="9">
        <v>704.19999999999993</v>
      </c>
      <c r="O970" s="106"/>
      <c r="P970" s="106"/>
      <c r="Q970" s="61"/>
      <c r="S970" s="265"/>
      <c r="T970" s="61"/>
    </row>
    <row r="971" spans="1:20" ht="15.75">
      <c r="A971" s="106" t="s">
        <v>2702</v>
      </c>
      <c r="B971" s="3"/>
      <c r="C971" s="3"/>
      <c r="D971" s="32">
        <f t="shared" si="29"/>
        <v>2418.9</v>
      </c>
      <c r="E971" s="9">
        <v>0</v>
      </c>
      <c r="F971" s="9">
        <v>0</v>
      </c>
      <c r="G971" s="9">
        <v>0</v>
      </c>
      <c r="H971" s="9">
        <v>0</v>
      </c>
      <c r="I971" s="9">
        <v>334.5</v>
      </c>
      <c r="J971" s="9">
        <v>267.7</v>
      </c>
      <c r="K971" s="9">
        <v>238.5</v>
      </c>
      <c r="L971" s="9">
        <v>218.5</v>
      </c>
      <c r="M971" s="9">
        <v>503.3</v>
      </c>
      <c r="N971" s="9">
        <v>856.4</v>
      </c>
      <c r="O971" s="106"/>
      <c r="P971" s="106"/>
      <c r="Q971" s="61"/>
      <c r="S971" s="265"/>
      <c r="T971" s="61"/>
    </row>
    <row r="972" spans="1:20" ht="15.75">
      <c r="A972" s="106" t="s">
        <v>2211</v>
      </c>
      <c r="B972" s="3"/>
      <c r="C972" s="3"/>
      <c r="D972" s="32">
        <f t="shared" si="29"/>
        <v>1904.95</v>
      </c>
      <c r="E972" s="9">
        <v>0</v>
      </c>
      <c r="F972" s="9">
        <v>0</v>
      </c>
      <c r="G972" s="9">
        <v>0</v>
      </c>
      <c r="H972" s="9">
        <v>0</v>
      </c>
      <c r="I972" s="9">
        <v>230.20000000000002</v>
      </c>
      <c r="J972" s="9">
        <v>208.25</v>
      </c>
      <c r="K972" s="9">
        <v>246</v>
      </c>
      <c r="L972" s="9">
        <v>151</v>
      </c>
      <c r="M972" s="9">
        <v>477.5</v>
      </c>
      <c r="N972" s="9">
        <v>592</v>
      </c>
      <c r="O972" s="106"/>
      <c r="P972" s="106"/>
      <c r="Q972" s="61"/>
      <c r="S972" s="265"/>
      <c r="T972" s="61"/>
    </row>
    <row r="973" spans="1:20" ht="15.75">
      <c r="A973" s="106" t="s">
        <v>2721</v>
      </c>
      <c r="B973" s="3"/>
      <c r="C973" s="3"/>
      <c r="D973" s="32">
        <f t="shared" ref="D973:D980" si="30">SUM(E973:DZ973)</f>
        <v>1855.5</v>
      </c>
      <c r="E973" s="9">
        <v>0</v>
      </c>
      <c r="F973" s="9">
        <v>0</v>
      </c>
      <c r="G973" s="9">
        <v>0</v>
      </c>
      <c r="H973" s="9">
        <v>0</v>
      </c>
      <c r="I973" s="9">
        <v>346.6</v>
      </c>
      <c r="J973" s="9">
        <v>190.5</v>
      </c>
      <c r="K973" s="9">
        <v>185.5</v>
      </c>
      <c r="L973" s="9">
        <v>189.5</v>
      </c>
      <c r="M973" s="9">
        <v>480</v>
      </c>
      <c r="N973" s="9">
        <v>463.4</v>
      </c>
      <c r="O973" s="106"/>
      <c r="P973" s="106"/>
      <c r="Q973" s="61"/>
      <c r="S973" s="265"/>
      <c r="T973" s="61"/>
    </row>
    <row r="974" spans="1:20" ht="15.75">
      <c r="A974" s="106" t="s">
        <v>155</v>
      </c>
      <c r="B974" s="3"/>
      <c r="C974" s="3"/>
      <c r="D974" s="32">
        <f t="shared" si="30"/>
        <v>1642.4</v>
      </c>
      <c r="E974" s="9">
        <v>0</v>
      </c>
      <c r="F974" s="9">
        <v>0</v>
      </c>
      <c r="G974" s="9">
        <v>0</v>
      </c>
      <c r="H974" s="9">
        <v>0</v>
      </c>
      <c r="I974" s="9">
        <v>264.5</v>
      </c>
      <c r="J974" s="9">
        <v>196.5</v>
      </c>
      <c r="K974" s="9">
        <v>146</v>
      </c>
      <c r="L974" s="9">
        <v>150</v>
      </c>
      <c r="M974" s="9">
        <v>355</v>
      </c>
      <c r="N974" s="9">
        <v>530.4</v>
      </c>
      <c r="O974" s="106"/>
      <c r="P974" s="106"/>
      <c r="Q974" s="61"/>
      <c r="S974" s="265"/>
      <c r="T974" s="61"/>
    </row>
    <row r="975" spans="1:20" ht="15.75">
      <c r="A975" s="276" t="s">
        <v>3629</v>
      </c>
      <c r="B975" s="3"/>
      <c r="C975" s="3"/>
      <c r="D975" s="32">
        <f t="shared" si="30"/>
        <v>1985.1</v>
      </c>
      <c r="E975" s="9">
        <v>0</v>
      </c>
      <c r="F975" s="9">
        <v>0</v>
      </c>
      <c r="G975" s="9">
        <v>0</v>
      </c>
      <c r="H975" s="9">
        <v>0</v>
      </c>
      <c r="I975" s="9">
        <v>125.8</v>
      </c>
      <c r="J975" s="9">
        <v>316.3</v>
      </c>
      <c r="K975" s="9">
        <v>129.5</v>
      </c>
      <c r="L975" s="9">
        <v>170</v>
      </c>
      <c r="M975" s="9">
        <v>464.5</v>
      </c>
      <c r="N975" s="9">
        <v>779</v>
      </c>
      <c r="O975" s="276"/>
      <c r="P975" s="276"/>
      <c r="Q975" s="61"/>
      <c r="S975" s="265"/>
      <c r="T975" s="61"/>
    </row>
    <row r="976" spans="1:20" ht="15.75">
      <c r="A976" s="106" t="s">
        <v>2722</v>
      </c>
      <c r="B976" s="3"/>
      <c r="C976" s="3"/>
      <c r="D976" s="32">
        <f t="shared" si="30"/>
        <v>1330.9499999999998</v>
      </c>
      <c r="E976" s="9">
        <v>0</v>
      </c>
      <c r="F976" s="9">
        <v>0</v>
      </c>
      <c r="G976" s="9">
        <v>0</v>
      </c>
      <c r="H976" s="9">
        <v>0</v>
      </c>
      <c r="I976" s="9">
        <v>19.2</v>
      </c>
      <c r="J976" s="9">
        <v>151.05000000000001</v>
      </c>
      <c r="K976" s="9">
        <v>76.5</v>
      </c>
      <c r="L976" s="9">
        <v>159.5</v>
      </c>
      <c r="M976" s="9">
        <v>246.5</v>
      </c>
      <c r="N976" s="9">
        <v>678.19999999999993</v>
      </c>
      <c r="O976" s="106"/>
      <c r="P976" s="106"/>
      <c r="Q976" s="61"/>
      <c r="S976" s="265"/>
      <c r="T976" s="61"/>
    </row>
    <row r="977" spans="1:36" ht="15.75">
      <c r="A977" s="106" t="s">
        <v>2720</v>
      </c>
      <c r="B977" s="3"/>
      <c r="C977" s="3"/>
      <c r="D977" s="32">
        <f t="shared" si="30"/>
        <v>1921.8500000000001</v>
      </c>
      <c r="E977" s="9">
        <v>0</v>
      </c>
      <c r="F977" s="9">
        <v>0</v>
      </c>
      <c r="G977" s="9">
        <v>0</v>
      </c>
      <c r="H977" s="9">
        <v>0</v>
      </c>
      <c r="I977" s="9">
        <v>182.7</v>
      </c>
      <c r="J977" s="9">
        <v>261</v>
      </c>
      <c r="K977" s="9">
        <v>118.5</v>
      </c>
      <c r="L977" s="9">
        <v>179</v>
      </c>
      <c r="M977" s="9">
        <v>479.2</v>
      </c>
      <c r="N977" s="9">
        <v>701.45</v>
      </c>
      <c r="O977" s="106"/>
      <c r="P977" s="106"/>
      <c r="Q977" s="61"/>
      <c r="S977" s="265"/>
      <c r="T977" s="61"/>
    </row>
    <row r="978" spans="1:36" ht="15.75">
      <c r="A978" s="106" t="s">
        <v>2701</v>
      </c>
      <c r="B978" s="3"/>
      <c r="C978" s="3"/>
      <c r="D978" s="32">
        <f t="shared" si="30"/>
        <v>2230.4499999999998</v>
      </c>
      <c r="E978" s="9">
        <v>0</v>
      </c>
      <c r="F978" s="9">
        <v>0</v>
      </c>
      <c r="G978" s="9">
        <v>0</v>
      </c>
      <c r="H978" s="9">
        <v>0</v>
      </c>
      <c r="I978" s="9">
        <v>239.4</v>
      </c>
      <c r="J978" s="9">
        <v>237.85</v>
      </c>
      <c r="K978" s="9">
        <v>137.5</v>
      </c>
      <c r="L978" s="9">
        <v>142</v>
      </c>
      <c r="M978" s="9">
        <v>574.79999999999995</v>
      </c>
      <c r="N978" s="9">
        <v>898.9</v>
      </c>
      <c r="O978" s="106"/>
      <c r="P978" s="106"/>
      <c r="Q978" s="61"/>
      <c r="S978" s="265"/>
      <c r="T978" s="61"/>
    </row>
    <row r="979" spans="1:36" ht="15.75">
      <c r="A979" s="106" t="s">
        <v>658</v>
      </c>
      <c r="B979" s="3"/>
      <c r="C979" s="3"/>
      <c r="D979" s="32">
        <f t="shared" si="30"/>
        <v>1493.3</v>
      </c>
      <c r="E979" s="9">
        <v>0</v>
      </c>
      <c r="F979" s="9">
        <v>9</v>
      </c>
      <c r="G979" s="9">
        <v>0</v>
      </c>
      <c r="H979" s="9">
        <v>0</v>
      </c>
      <c r="I979" s="9">
        <v>205.9</v>
      </c>
      <c r="J979" s="9">
        <v>162.89999999999998</v>
      </c>
      <c r="K979" s="9">
        <v>179</v>
      </c>
      <c r="L979" s="9">
        <v>224.5</v>
      </c>
      <c r="M979" s="9">
        <v>384.7</v>
      </c>
      <c r="N979" s="9">
        <v>327.3</v>
      </c>
      <c r="O979" s="106"/>
      <c r="P979" s="106"/>
      <c r="Q979" s="61"/>
      <c r="S979" s="265"/>
      <c r="T979" s="61"/>
    </row>
    <row r="980" spans="1:36" ht="15.75">
      <c r="A980" s="277" t="s">
        <v>1655</v>
      </c>
      <c r="B980" s="3"/>
      <c r="C980" s="3"/>
      <c r="D980" s="32">
        <f t="shared" si="30"/>
        <v>2376.85</v>
      </c>
      <c r="E980" s="9">
        <v>0</v>
      </c>
      <c r="F980" s="9">
        <v>0</v>
      </c>
      <c r="G980" s="9">
        <v>0</v>
      </c>
      <c r="H980" s="9">
        <v>0</v>
      </c>
      <c r="I980" s="9">
        <v>290.2</v>
      </c>
      <c r="J980" s="9">
        <v>247.75</v>
      </c>
      <c r="K980" s="9">
        <v>221</v>
      </c>
      <c r="L980" s="9">
        <v>217</v>
      </c>
      <c r="M980" s="9">
        <v>588.5</v>
      </c>
      <c r="N980" s="9">
        <v>812.4</v>
      </c>
      <c r="O980" s="277"/>
      <c r="P980" s="277"/>
      <c r="Q980" s="61"/>
      <c r="S980" s="265"/>
      <c r="T980" s="61"/>
    </row>
    <row r="981" spans="1:36" ht="15.75">
      <c r="A981" s="58"/>
      <c r="B981" s="3"/>
      <c r="C981" s="3"/>
      <c r="D981" s="32"/>
      <c r="E981" s="156"/>
    </row>
    <row r="982" spans="1:36" ht="15.75">
      <c r="D982" s="32"/>
    </row>
    <row r="983" spans="1:36" ht="15.75">
      <c r="D983" s="32"/>
    </row>
    <row r="984" spans="1:36" ht="20.25">
      <c r="A984" s="30" t="s">
        <v>126</v>
      </c>
      <c r="D984" s="31" t="s">
        <v>40</v>
      </c>
      <c r="E984" s="101" t="s">
        <v>965</v>
      </c>
      <c r="F984" s="101" t="s">
        <v>984</v>
      </c>
      <c r="G984" s="101" t="s">
        <v>985</v>
      </c>
    </row>
    <row r="985" spans="1:36" ht="15.75">
      <c r="A985" s="277" t="s">
        <v>1657</v>
      </c>
      <c r="B985" s="3"/>
      <c r="C985" s="3"/>
      <c r="D985" s="32">
        <f t="shared" ref="D985:D1016" si="31">SUM(E985:DZ985)</f>
        <v>5507.7999999999993</v>
      </c>
      <c r="E985" s="479">
        <v>2149.9</v>
      </c>
      <c r="F985" s="479">
        <v>2133</v>
      </c>
      <c r="G985" s="479">
        <v>1224.9000000000001</v>
      </c>
      <c r="H985" s="277"/>
      <c r="K985" s="415"/>
      <c r="L985" s="106"/>
      <c r="N985" s="554"/>
      <c r="O985" s="554"/>
      <c r="P985" s="554"/>
      <c r="Q985" s="554"/>
      <c r="R985" s="554"/>
      <c r="S985" s="554"/>
      <c r="T985" s="554"/>
      <c r="U985" s="554"/>
      <c r="V985" s="554"/>
      <c r="W985" s="554"/>
      <c r="X985" s="554"/>
      <c r="Y985" s="554"/>
      <c r="Z985" s="554"/>
      <c r="AA985" s="554"/>
      <c r="AB985" s="554"/>
      <c r="AC985" s="554"/>
      <c r="AD985" s="554"/>
      <c r="AE985" s="554"/>
      <c r="AF985" s="554"/>
      <c r="AG985" s="554"/>
      <c r="AH985" s="554"/>
      <c r="AI985" s="554"/>
      <c r="AJ985" s="49"/>
    </row>
    <row r="986" spans="1:36" ht="15.75">
      <c r="A986" s="105" t="s">
        <v>1346</v>
      </c>
      <c r="B986" s="3"/>
      <c r="C986" s="3"/>
      <c r="D986" s="32">
        <f t="shared" si="31"/>
        <v>8888.4</v>
      </c>
      <c r="E986" s="479">
        <v>2321.4999999999995</v>
      </c>
      <c r="F986" s="479">
        <v>3349.3999999999996</v>
      </c>
      <c r="G986" s="479">
        <v>3217.5</v>
      </c>
      <c r="H986" s="457"/>
      <c r="K986" s="415"/>
      <c r="L986" s="106"/>
      <c r="N986" s="554"/>
      <c r="O986" s="554"/>
      <c r="P986" s="554"/>
      <c r="Q986" s="554"/>
      <c r="R986" s="554"/>
      <c r="S986" s="554"/>
      <c r="T986" s="554"/>
      <c r="U986" s="554"/>
      <c r="V986" s="554"/>
      <c r="W986" s="554"/>
      <c r="X986" s="554"/>
      <c r="Y986" s="554"/>
      <c r="Z986" s="554"/>
      <c r="AA986" s="554"/>
      <c r="AB986" s="554"/>
      <c r="AC986" s="554"/>
      <c r="AD986" s="554"/>
      <c r="AE986" s="554"/>
      <c r="AF986" s="554"/>
      <c r="AG986" s="554"/>
      <c r="AH986" s="554"/>
      <c r="AI986" s="554"/>
      <c r="AJ986" s="49"/>
    </row>
    <row r="987" spans="1:36" ht="15.75">
      <c r="A987" s="276" t="s">
        <v>3601</v>
      </c>
      <c r="B987" s="3"/>
      <c r="C987" s="3"/>
      <c r="D987" s="32">
        <f t="shared" si="31"/>
        <v>9286.6</v>
      </c>
      <c r="E987" s="479">
        <v>2011.6999999999998</v>
      </c>
      <c r="F987" s="479">
        <v>4002.0000000000005</v>
      </c>
      <c r="G987" s="479">
        <v>3272.8999999999996</v>
      </c>
      <c r="H987" s="276"/>
      <c r="K987" s="415"/>
      <c r="L987" s="106"/>
      <c r="N987" s="554"/>
      <c r="O987" s="554"/>
      <c r="P987" s="554"/>
      <c r="Q987" s="554"/>
      <c r="R987" s="554"/>
      <c r="S987" s="554"/>
      <c r="T987" s="554"/>
      <c r="U987" s="554"/>
      <c r="V987" s="554"/>
      <c r="W987" s="554"/>
      <c r="X987" s="554"/>
      <c r="Y987" s="554"/>
      <c r="Z987" s="554"/>
      <c r="AA987" s="554"/>
      <c r="AB987" s="554"/>
      <c r="AC987" s="554"/>
      <c r="AD987" s="554"/>
      <c r="AE987" s="554"/>
      <c r="AF987" s="554"/>
      <c r="AG987" s="554"/>
      <c r="AH987" s="554"/>
      <c r="AI987" s="554"/>
      <c r="AJ987" s="49"/>
    </row>
    <row r="988" spans="1:36" ht="15.75">
      <c r="A988" s="105" t="s">
        <v>1337</v>
      </c>
      <c r="B988" s="3"/>
      <c r="C988" s="3"/>
      <c r="D988" s="32">
        <f t="shared" si="31"/>
        <v>8642.1</v>
      </c>
      <c r="E988" s="479">
        <v>2826.7000000000003</v>
      </c>
      <c r="F988" s="479">
        <v>3236.4000000000005</v>
      </c>
      <c r="G988" s="479">
        <v>2579</v>
      </c>
      <c r="H988" s="457"/>
      <c r="K988" s="415"/>
      <c r="L988" s="106"/>
      <c r="N988" s="554"/>
      <c r="O988" s="554"/>
      <c r="P988" s="554"/>
      <c r="Q988" s="554"/>
      <c r="R988" s="554"/>
      <c r="S988" s="554"/>
      <c r="T988" s="554"/>
      <c r="U988" s="554"/>
      <c r="V988" s="554"/>
      <c r="W988" s="554"/>
      <c r="X988" s="554"/>
      <c r="Y988" s="554"/>
      <c r="Z988" s="554"/>
      <c r="AA988" s="554"/>
      <c r="AB988" s="554"/>
      <c r="AC988" s="554"/>
      <c r="AD988" s="554"/>
      <c r="AE988" s="554"/>
      <c r="AF988" s="554"/>
      <c r="AG988" s="554"/>
      <c r="AH988" s="554"/>
      <c r="AI988" s="554"/>
      <c r="AJ988" s="49"/>
    </row>
    <row r="989" spans="1:36" ht="15.75">
      <c r="A989" s="106" t="s">
        <v>2191</v>
      </c>
      <c r="B989" s="3"/>
      <c r="C989" s="3"/>
      <c r="D989" s="32">
        <f t="shared" si="31"/>
        <v>7833.0000000000009</v>
      </c>
      <c r="E989" s="479">
        <v>2106.6</v>
      </c>
      <c r="F989" s="479">
        <v>3346.7000000000007</v>
      </c>
      <c r="G989" s="479">
        <v>2379.6999999999998</v>
      </c>
      <c r="H989" s="106"/>
      <c r="K989" s="415"/>
      <c r="L989" s="106"/>
      <c r="N989" s="554"/>
      <c r="O989" s="554"/>
      <c r="P989" s="554"/>
      <c r="Q989" s="554"/>
      <c r="R989" s="554"/>
      <c r="S989" s="554"/>
      <c r="T989" s="554"/>
      <c r="U989" s="554"/>
      <c r="V989" s="554"/>
      <c r="W989" s="554"/>
      <c r="X989" s="554"/>
      <c r="Y989" s="554"/>
      <c r="Z989" s="554"/>
      <c r="AA989" s="554"/>
      <c r="AB989" s="554"/>
      <c r="AC989" s="554"/>
      <c r="AD989" s="554"/>
      <c r="AE989" s="554"/>
      <c r="AF989" s="554"/>
      <c r="AG989" s="554"/>
      <c r="AH989" s="554"/>
      <c r="AI989" s="554"/>
      <c r="AJ989" s="49"/>
    </row>
    <row r="990" spans="1:36" ht="15.75">
      <c r="A990" s="277" t="s">
        <v>1</v>
      </c>
      <c r="B990" s="3"/>
      <c r="C990" s="3"/>
      <c r="D990" s="32">
        <f t="shared" si="31"/>
        <v>8109</v>
      </c>
      <c r="E990" s="479">
        <v>2478.5999999999995</v>
      </c>
      <c r="F990" s="479">
        <v>3928.2999999999997</v>
      </c>
      <c r="G990" s="479">
        <v>1702.1</v>
      </c>
      <c r="H990" s="277"/>
      <c r="K990" s="415"/>
      <c r="L990" s="106"/>
      <c r="N990" s="554"/>
      <c r="O990" s="554"/>
      <c r="P990" s="554"/>
      <c r="Q990" s="554"/>
      <c r="R990" s="554"/>
      <c r="S990" s="554"/>
      <c r="T990" s="554"/>
      <c r="U990" s="554"/>
      <c r="V990" s="554"/>
      <c r="W990" s="554"/>
      <c r="X990" s="554"/>
      <c r="Y990" s="554"/>
      <c r="Z990" s="554"/>
      <c r="AA990" s="554"/>
      <c r="AB990" s="554"/>
      <c r="AC990" s="554"/>
      <c r="AD990" s="554"/>
      <c r="AE990" s="554"/>
      <c r="AF990" s="554"/>
      <c r="AG990" s="554"/>
      <c r="AH990" s="554"/>
      <c r="AI990" s="554"/>
      <c r="AJ990" s="49"/>
    </row>
    <row r="991" spans="1:36" ht="15.75">
      <c r="A991" s="277" t="s">
        <v>1656</v>
      </c>
      <c r="B991" s="3"/>
      <c r="C991" s="3"/>
      <c r="D991" s="32">
        <f t="shared" si="31"/>
        <v>9732.35</v>
      </c>
      <c r="E991" s="479">
        <v>2953.5</v>
      </c>
      <c r="F991" s="479">
        <v>4154.05</v>
      </c>
      <c r="G991" s="479">
        <v>2624.8</v>
      </c>
      <c r="H991" s="277"/>
      <c r="K991" s="415"/>
      <c r="L991" s="106"/>
      <c r="N991" s="554"/>
      <c r="O991" s="554"/>
      <c r="P991" s="554"/>
      <c r="Q991" s="554"/>
      <c r="R991" s="554"/>
      <c r="S991" s="554"/>
      <c r="T991" s="554"/>
      <c r="U991" s="554"/>
      <c r="V991" s="554"/>
      <c r="W991" s="554"/>
      <c r="X991" s="554"/>
      <c r="Y991" s="554"/>
      <c r="Z991" s="554"/>
      <c r="AA991" s="554"/>
      <c r="AB991" s="554"/>
      <c r="AC991" s="554"/>
      <c r="AD991" s="554"/>
      <c r="AE991" s="554"/>
      <c r="AF991" s="554"/>
      <c r="AG991" s="554"/>
      <c r="AH991" s="554"/>
      <c r="AI991" s="554"/>
      <c r="AJ991" s="49"/>
    </row>
    <row r="992" spans="1:36" ht="15.75">
      <c r="A992" s="277" t="s">
        <v>1664</v>
      </c>
      <c r="B992" s="3"/>
      <c r="C992" s="3"/>
      <c r="D992" s="32">
        <f t="shared" si="31"/>
        <v>10104.300000000003</v>
      </c>
      <c r="E992" s="479">
        <v>2572.5000000000005</v>
      </c>
      <c r="F992" s="479">
        <v>4593.6000000000013</v>
      </c>
      <c r="G992" s="479">
        <v>2938.2</v>
      </c>
      <c r="H992" s="277"/>
      <c r="K992" s="415"/>
      <c r="L992" s="106"/>
      <c r="N992" s="554"/>
      <c r="O992" s="554"/>
      <c r="P992" s="554"/>
      <c r="Q992" s="554"/>
      <c r="R992" s="554"/>
      <c r="S992" s="554"/>
      <c r="T992" s="554"/>
      <c r="U992" s="554"/>
      <c r="V992" s="554"/>
      <c r="W992" s="554"/>
      <c r="X992" s="554"/>
      <c r="Y992" s="554"/>
      <c r="Z992" s="554"/>
      <c r="AA992" s="554"/>
      <c r="AB992" s="554"/>
      <c r="AC992" s="554"/>
      <c r="AD992" s="554"/>
      <c r="AE992" s="554"/>
      <c r="AF992" s="554"/>
      <c r="AG992" s="554"/>
      <c r="AH992" s="554"/>
      <c r="AI992" s="554"/>
      <c r="AJ992" s="49"/>
    </row>
    <row r="993" spans="1:36" ht="15.75">
      <c r="A993" s="276" t="s">
        <v>3602</v>
      </c>
      <c r="B993" s="3"/>
      <c r="C993" s="3"/>
      <c r="D993" s="32">
        <f t="shared" si="31"/>
        <v>8722.7000000000007</v>
      </c>
      <c r="E993" s="479">
        <v>1514.8000000000002</v>
      </c>
      <c r="F993" s="479">
        <v>4020.5000000000005</v>
      </c>
      <c r="G993" s="479">
        <v>3187.4000000000005</v>
      </c>
      <c r="H993" s="276"/>
      <c r="K993" s="415"/>
      <c r="L993" s="106"/>
      <c r="N993" s="554"/>
      <c r="O993" s="554"/>
      <c r="P993" s="554"/>
      <c r="Q993" s="554"/>
      <c r="R993" s="554"/>
      <c r="S993" s="554"/>
      <c r="T993" s="554"/>
      <c r="U993" s="554"/>
      <c r="V993" s="554"/>
      <c r="W993" s="554"/>
      <c r="X993" s="554"/>
      <c r="Y993" s="554"/>
      <c r="Z993" s="554"/>
      <c r="AA993" s="554"/>
      <c r="AB993" s="554"/>
      <c r="AC993" s="554"/>
      <c r="AD993" s="554"/>
      <c r="AE993" s="554"/>
      <c r="AF993" s="554"/>
      <c r="AG993" s="554"/>
      <c r="AH993" s="554"/>
      <c r="AI993" s="554"/>
      <c r="AJ993" s="49"/>
    </row>
    <row r="994" spans="1:36" ht="15.75">
      <c r="A994" s="106" t="s">
        <v>2709</v>
      </c>
      <c r="B994" s="3"/>
      <c r="C994" s="3"/>
      <c r="D994" s="32">
        <f t="shared" si="31"/>
        <v>7226.05</v>
      </c>
      <c r="E994" s="479">
        <v>1458.5</v>
      </c>
      <c r="F994" s="479">
        <v>3180.7000000000007</v>
      </c>
      <c r="G994" s="479">
        <v>2586.8499999999995</v>
      </c>
      <c r="H994" s="106"/>
      <c r="K994" s="415"/>
      <c r="L994" s="106"/>
      <c r="N994" s="554"/>
      <c r="O994" s="554"/>
      <c r="P994" s="554"/>
      <c r="Q994" s="554"/>
      <c r="R994" s="554"/>
      <c r="S994" s="554"/>
      <c r="T994" s="554"/>
      <c r="U994" s="554"/>
      <c r="V994" s="554"/>
      <c r="W994" s="554"/>
      <c r="X994" s="554"/>
      <c r="Y994" s="554"/>
      <c r="Z994" s="554"/>
      <c r="AA994" s="554"/>
      <c r="AB994" s="554"/>
      <c r="AC994" s="554"/>
      <c r="AD994" s="554"/>
      <c r="AE994" s="554"/>
      <c r="AF994" s="554"/>
      <c r="AG994" s="554"/>
      <c r="AH994" s="554"/>
      <c r="AI994" s="554"/>
      <c r="AJ994" s="49"/>
    </row>
    <row r="995" spans="1:36" ht="15.75">
      <c r="A995" s="106" t="s">
        <v>3603</v>
      </c>
      <c r="B995" s="3"/>
      <c r="C995" s="3"/>
      <c r="D995" s="32">
        <f t="shared" si="31"/>
        <v>9262.1000000000022</v>
      </c>
      <c r="E995" s="479">
        <v>1837.8999999999999</v>
      </c>
      <c r="F995" s="479">
        <v>3906.7000000000012</v>
      </c>
      <c r="G995" s="479">
        <v>3517.5</v>
      </c>
      <c r="H995" s="106"/>
      <c r="K995" s="415"/>
      <c r="L995" s="106"/>
      <c r="N995" s="554"/>
      <c r="O995" s="554"/>
      <c r="P995" s="554"/>
      <c r="Q995" s="554"/>
      <c r="R995" s="554"/>
      <c r="S995" s="554"/>
      <c r="T995" s="554"/>
      <c r="U995" s="554"/>
      <c r="V995" s="554"/>
      <c r="W995" s="554"/>
      <c r="X995" s="554"/>
      <c r="Y995" s="554"/>
      <c r="Z995" s="554"/>
      <c r="AA995" s="554"/>
      <c r="AB995" s="554"/>
      <c r="AC995" s="554"/>
      <c r="AD995" s="554"/>
      <c r="AE995" s="554"/>
      <c r="AF995" s="554"/>
      <c r="AG995" s="554"/>
      <c r="AH995" s="554"/>
      <c r="AI995" s="554"/>
      <c r="AJ995" s="49"/>
    </row>
    <row r="996" spans="1:36" ht="15.75">
      <c r="A996" s="105" t="s">
        <v>1342</v>
      </c>
      <c r="B996" s="3"/>
      <c r="C996" s="3"/>
      <c r="D996" s="32">
        <f t="shared" si="31"/>
        <v>8786.2999999999993</v>
      </c>
      <c r="E996" s="479">
        <v>2460.8999999999996</v>
      </c>
      <c r="F996" s="479">
        <v>3943.5000000000005</v>
      </c>
      <c r="G996" s="479">
        <v>2381.9</v>
      </c>
      <c r="H996" s="457"/>
      <c r="K996" s="415"/>
      <c r="L996" s="106"/>
      <c r="N996" s="554"/>
      <c r="O996" s="554"/>
      <c r="P996" s="554"/>
      <c r="Q996" s="554"/>
      <c r="R996" s="554"/>
      <c r="S996" s="554"/>
      <c r="T996" s="554"/>
      <c r="U996" s="554"/>
      <c r="V996" s="554"/>
      <c r="W996" s="554"/>
      <c r="X996" s="554"/>
      <c r="Y996" s="554"/>
      <c r="Z996" s="554"/>
      <c r="AA996" s="554"/>
      <c r="AB996" s="554"/>
      <c r="AC996" s="554"/>
      <c r="AD996" s="554"/>
      <c r="AE996" s="554"/>
      <c r="AF996" s="554"/>
      <c r="AG996" s="554"/>
      <c r="AH996" s="554"/>
      <c r="AI996" s="554"/>
      <c r="AJ996" s="49"/>
    </row>
    <row r="997" spans="1:36" ht="15.75">
      <c r="A997" s="106" t="s">
        <v>2835</v>
      </c>
      <c r="B997" s="3"/>
      <c r="C997" s="3"/>
      <c r="D997" s="32">
        <f t="shared" si="31"/>
        <v>7941.8</v>
      </c>
      <c r="E997" s="479">
        <v>1201.6999999999998</v>
      </c>
      <c r="F997" s="479">
        <v>4506.7000000000007</v>
      </c>
      <c r="G997" s="479">
        <v>2233.3999999999996</v>
      </c>
      <c r="H997" s="106"/>
      <c r="K997" s="415"/>
      <c r="L997" s="106"/>
      <c r="N997" s="554"/>
      <c r="O997" s="554"/>
      <c r="P997" s="554"/>
      <c r="Q997" s="554"/>
      <c r="R997" s="554"/>
      <c r="S997" s="554"/>
      <c r="T997" s="554"/>
      <c r="U997" s="554"/>
      <c r="V997" s="554"/>
      <c r="W997" s="554"/>
      <c r="X997" s="554"/>
      <c r="Y997" s="554"/>
      <c r="Z997" s="554"/>
      <c r="AA997" s="554"/>
      <c r="AB997" s="554"/>
      <c r="AC997" s="554"/>
      <c r="AD997" s="554"/>
      <c r="AE997" s="554"/>
      <c r="AF997" s="554"/>
      <c r="AG997" s="554"/>
      <c r="AH997" s="554"/>
      <c r="AI997" s="554"/>
      <c r="AJ997" s="49"/>
    </row>
    <row r="998" spans="1:36" ht="15.75">
      <c r="A998" s="106" t="s">
        <v>675</v>
      </c>
      <c r="B998" s="3"/>
      <c r="C998" s="3"/>
      <c r="D998" s="32">
        <f t="shared" si="31"/>
        <v>7043.2000000000007</v>
      </c>
      <c r="E998" s="479">
        <v>2148</v>
      </c>
      <c r="F998" s="479">
        <v>2888.7000000000003</v>
      </c>
      <c r="G998" s="479">
        <v>2006.5000000000002</v>
      </c>
      <c r="H998" s="106"/>
      <c r="K998" s="415"/>
      <c r="L998" s="106"/>
      <c r="N998" s="554"/>
      <c r="O998" s="554"/>
      <c r="P998" s="554"/>
      <c r="Q998" s="554"/>
      <c r="R998" s="554"/>
      <c r="S998" s="554"/>
      <c r="T998" s="554"/>
      <c r="U998" s="554"/>
      <c r="V998" s="554"/>
      <c r="W998" s="554"/>
      <c r="X998" s="554"/>
      <c r="Y998" s="554"/>
      <c r="Z998" s="554"/>
      <c r="AA998" s="554"/>
      <c r="AB998" s="554"/>
      <c r="AC998" s="554"/>
      <c r="AD998" s="554"/>
      <c r="AE998" s="554"/>
      <c r="AF998" s="554"/>
      <c r="AG998" s="554"/>
      <c r="AH998" s="554"/>
      <c r="AI998" s="554"/>
      <c r="AJ998" s="49"/>
    </row>
    <row r="999" spans="1:36" ht="15.75">
      <c r="A999" s="106" t="s">
        <v>2699</v>
      </c>
      <c r="B999" s="3"/>
      <c r="C999" s="3"/>
      <c r="D999" s="32">
        <f t="shared" si="31"/>
        <v>9607.15</v>
      </c>
      <c r="E999" s="479">
        <v>3570.1</v>
      </c>
      <c r="F999" s="479">
        <v>3534.2999999999997</v>
      </c>
      <c r="G999" s="479">
        <v>2502.75</v>
      </c>
      <c r="H999" s="106"/>
      <c r="K999" s="415"/>
      <c r="L999" s="106"/>
      <c r="N999" s="554"/>
      <c r="O999" s="554"/>
      <c r="P999" s="554"/>
      <c r="Q999" s="554"/>
      <c r="R999" s="554"/>
      <c r="S999" s="554"/>
      <c r="T999" s="554"/>
      <c r="U999" s="554"/>
      <c r="V999" s="554"/>
      <c r="W999" s="554"/>
      <c r="X999" s="554"/>
      <c r="Y999" s="554"/>
      <c r="Z999" s="554"/>
      <c r="AA999" s="554"/>
      <c r="AB999" s="554"/>
      <c r="AC999" s="554"/>
      <c r="AD999" s="554"/>
      <c r="AE999" s="554"/>
      <c r="AF999" s="554"/>
      <c r="AG999" s="554"/>
      <c r="AH999" s="554"/>
      <c r="AI999" s="554"/>
      <c r="AJ999" s="49"/>
    </row>
    <row r="1000" spans="1:36" ht="15.75">
      <c r="A1000" s="276" t="s">
        <v>3604</v>
      </c>
      <c r="B1000" s="3"/>
      <c r="C1000" s="3"/>
      <c r="D1000" s="32">
        <f t="shared" si="31"/>
        <v>8262.7999999999993</v>
      </c>
      <c r="E1000" s="479">
        <v>1793.1</v>
      </c>
      <c r="F1000" s="479">
        <v>3378.7000000000003</v>
      </c>
      <c r="G1000" s="479">
        <v>3091</v>
      </c>
      <c r="H1000" s="276"/>
      <c r="K1000" s="415"/>
      <c r="L1000" s="106"/>
      <c r="N1000" s="554"/>
      <c r="O1000" s="554"/>
      <c r="P1000" s="554"/>
      <c r="Q1000" s="554"/>
      <c r="R1000" s="554"/>
      <c r="S1000" s="554"/>
      <c r="T1000" s="554"/>
      <c r="U1000" s="554"/>
      <c r="V1000" s="554"/>
      <c r="W1000" s="554"/>
      <c r="X1000" s="554"/>
      <c r="Y1000" s="554"/>
      <c r="Z1000" s="554"/>
      <c r="AA1000" s="554"/>
      <c r="AB1000" s="554"/>
      <c r="AC1000" s="554"/>
      <c r="AD1000" s="554"/>
      <c r="AE1000" s="554"/>
      <c r="AF1000" s="554"/>
      <c r="AG1000" s="554"/>
      <c r="AH1000" s="554"/>
      <c r="AI1000" s="554"/>
      <c r="AJ1000" s="49"/>
    </row>
    <row r="1001" spans="1:36" ht="15.75">
      <c r="A1001" s="277" t="s">
        <v>1653</v>
      </c>
      <c r="B1001" s="3"/>
      <c r="C1001" s="3"/>
      <c r="D1001" s="32">
        <f t="shared" si="31"/>
        <v>8728.5999999999985</v>
      </c>
      <c r="E1001" s="479">
        <v>2212.5000000000005</v>
      </c>
      <c r="F1001" s="479">
        <v>3676.8999999999996</v>
      </c>
      <c r="G1001" s="479">
        <v>2839.2</v>
      </c>
      <c r="H1001" s="277"/>
      <c r="K1001" s="415"/>
      <c r="L1001" s="106"/>
      <c r="N1001" s="554"/>
      <c r="O1001" s="554"/>
      <c r="P1001" s="554"/>
      <c r="Q1001" s="554"/>
      <c r="R1001" s="554"/>
      <c r="S1001" s="554"/>
      <c r="T1001" s="554"/>
      <c r="U1001" s="554"/>
      <c r="V1001" s="554"/>
      <c r="W1001" s="554"/>
      <c r="X1001" s="554"/>
      <c r="Y1001" s="554"/>
      <c r="Z1001" s="554"/>
      <c r="AA1001" s="554"/>
      <c r="AB1001" s="554"/>
      <c r="AC1001" s="554"/>
      <c r="AD1001" s="554"/>
      <c r="AE1001" s="554"/>
      <c r="AF1001" s="554"/>
      <c r="AG1001" s="554"/>
      <c r="AH1001" s="554"/>
      <c r="AI1001" s="554"/>
      <c r="AJ1001" s="49"/>
    </row>
    <row r="1002" spans="1:36" ht="15.75">
      <c r="A1002" s="106" t="s">
        <v>2192</v>
      </c>
      <c r="B1002" s="3"/>
      <c r="C1002" s="3"/>
      <c r="D1002" s="32">
        <f t="shared" si="31"/>
        <v>10258.199999999999</v>
      </c>
      <c r="E1002" s="479">
        <v>3446.85</v>
      </c>
      <c r="F1002" s="479">
        <v>3637.2</v>
      </c>
      <c r="G1002" s="479">
        <v>3174.1499999999996</v>
      </c>
      <c r="H1002" s="106"/>
      <c r="K1002" s="415"/>
      <c r="L1002" s="106"/>
      <c r="N1002" s="554"/>
      <c r="O1002" s="554"/>
      <c r="P1002" s="554"/>
      <c r="Q1002" s="554"/>
      <c r="R1002" s="554"/>
      <c r="S1002" s="554"/>
      <c r="T1002" s="554"/>
      <c r="U1002" s="554"/>
      <c r="V1002" s="554"/>
      <c r="W1002" s="554"/>
      <c r="X1002" s="554"/>
      <c r="Y1002" s="554"/>
      <c r="Z1002" s="554"/>
      <c r="AA1002" s="554"/>
      <c r="AB1002" s="554"/>
      <c r="AC1002" s="554"/>
      <c r="AD1002" s="554"/>
      <c r="AE1002" s="554"/>
      <c r="AF1002" s="554"/>
      <c r="AG1002" s="554"/>
      <c r="AH1002" s="554"/>
      <c r="AI1002" s="554"/>
      <c r="AJ1002" s="49"/>
    </row>
    <row r="1003" spans="1:36" ht="15.75">
      <c r="A1003" s="106" t="s">
        <v>153</v>
      </c>
      <c r="B1003" s="3"/>
      <c r="C1003" s="3"/>
      <c r="D1003" s="32">
        <f t="shared" si="31"/>
        <v>8386.2000000000007</v>
      </c>
      <c r="E1003" s="479">
        <v>2186.5</v>
      </c>
      <c r="F1003" s="479">
        <v>4115.8</v>
      </c>
      <c r="G1003" s="479">
        <v>2083.9</v>
      </c>
      <c r="H1003" s="106"/>
      <c r="K1003" s="415"/>
      <c r="L1003" s="106"/>
      <c r="N1003" s="554"/>
      <c r="O1003" s="554"/>
      <c r="P1003" s="554"/>
      <c r="Q1003" s="554"/>
      <c r="R1003" s="554"/>
      <c r="S1003" s="554"/>
      <c r="T1003" s="554"/>
      <c r="U1003" s="554"/>
      <c r="V1003" s="554"/>
      <c r="W1003" s="554"/>
      <c r="X1003" s="554"/>
      <c r="Y1003" s="554"/>
      <c r="Z1003" s="554"/>
      <c r="AA1003" s="554"/>
      <c r="AB1003" s="554"/>
      <c r="AC1003" s="554"/>
      <c r="AD1003" s="554"/>
      <c r="AE1003" s="554"/>
      <c r="AF1003" s="554"/>
      <c r="AG1003" s="554"/>
      <c r="AH1003" s="554"/>
      <c r="AI1003" s="554"/>
      <c r="AJ1003" s="49"/>
    </row>
    <row r="1004" spans="1:36" ht="15.75">
      <c r="A1004" s="277" t="s">
        <v>1665</v>
      </c>
      <c r="B1004" s="3"/>
      <c r="C1004" s="3"/>
      <c r="D1004" s="32">
        <f t="shared" si="31"/>
        <v>5641.2</v>
      </c>
      <c r="E1004" s="479">
        <v>1672</v>
      </c>
      <c r="F1004" s="479">
        <v>2209.2999999999997</v>
      </c>
      <c r="G1004" s="479">
        <v>1759.9</v>
      </c>
      <c r="H1004" s="277"/>
      <c r="K1004" s="415"/>
      <c r="L1004" s="106"/>
      <c r="N1004" s="554"/>
      <c r="O1004" s="554"/>
      <c r="P1004" s="554"/>
      <c r="Q1004" s="554"/>
      <c r="R1004" s="554"/>
      <c r="S1004" s="554"/>
      <c r="T1004" s="554"/>
      <c r="U1004" s="554"/>
      <c r="V1004" s="554"/>
      <c r="W1004" s="554"/>
      <c r="X1004" s="554"/>
      <c r="Y1004" s="554"/>
      <c r="Z1004" s="554"/>
      <c r="AA1004" s="554"/>
      <c r="AB1004" s="554"/>
      <c r="AC1004" s="554"/>
      <c r="AD1004" s="554"/>
      <c r="AE1004" s="554"/>
      <c r="AF1004" s="554"/>
      <c r="AG1004" s="554"/>
      <c r="AH1004" s="554"/>
      <c r="AI1004" s="554"/>
      <c r="AJ1004" s="49"/>
    </row>
    <row r="1005" spans="1:36" ht="15.75">
      <c r="A1005" s="276" t="s">
        <v>3605</v>
      </c>
      <c r="B1005" s="3"/>
      <c r="C1005" s="3"/>
      <c r="D1005" s="32">
        <f t="shared" si="31"/>
        <v>9441.6999999999989</v>
      </c>
      <c r="E1005" s="479">
        <v>2041.6</v>
      </c>
      <c r="F1005" s="479">
        <v>4199.0999999999995</v>
      </c>
      <c r="G1005" s="479">
        <v>3201</v>
      </c>
      <c r="H1005" s="276"/>
      <c r="K1005" s="415"/>
      <c r="L1005" s="106"/>
      <c r="N1005" s="554"/>
      <c r="O1005" s="554"/>
      <c r="P1005" s="554"/>
      <c r="Q1005" s="554"/>
      <c r="R1005" s="554"/>
      <c r="S1005" s="554"/>
      <c r="T1005" s="554"/>
      <c r="U1005" s="554"/>
      <c r="V1005" s="554"/>
      <c r="W1005" s="554"/>
      <c r="X1005" s="554"/>
      <c r="Y1005" s="554"/>
      <c r="Z1005" s="554"/>
      <c r="AA1005" s="554"/>
      <c r="AB1005" s="554"/>
      <c r="AC1005" s="554"/>
      <c r="AD1005" s="554"/>
      <c r="AE1005" s="554"/>
      <c r="AF1005" s="554"/>
      <c r="AG1005" s="554"/>
      <c r="AH1005" s="554"/>
      <c r="AI1005" s="554"/>
      <c r="AJ1005" s="49"/>
    </row>
    <row r="1006" spans="1:36" ht="15.75">
      <c r="A1006" s="106" t="s">
        <v>2208</v>
      </c>
      <c r="B1006" s="3"/>
      <c r="C1006" s="3"/>
      <c r="D1006" s="32">
        <f t="shared" si="31"/>
        <v>7710.9999999999991</v>
      </c>
      <c r="E1006" s="479">
        <v>2269.6999999999998</v>
      </c>
      <c r="F1006" s="479">
        <v>3949.4999999999995</v>
      </c>
      <c r="G1006" s="479">
        <v>1491.8000000000002</v>
      </c>
      <c r="H1006" s="106"/>
      <c r="K1006" s="415"/>
      <c r="L1006" s="106"/>
      <c r="N1006" s="554"/>
      <c r="O1006" s="554"/>
      <c r="P1006" s="554"/>
      <c r="Q1006" s="554"/>
      <c r="R1006" s="554"/>
      <c r="S1006" s="554"/>
      <c r="T1006" s="554"/>
      <c r="U1006" s="554"/>
      <c r="V1006" s="554"/>
      <c r="W1006" s="554"/>
      <c r="X1006" s="554"/>
      <c r="Y1006" s="554"/>
      <c r="Z1006" s="554"/>
      <c r="AA1006" s="554"/>
      <c r="AB1006" s="554"/>
      <c r="AC1006" s="554"/>
      <c r="AD1006" s="554"/>
      <c r="AE1006" s="554"/>
      <c r="AF1006" s="554"/>
      <c r="AG1006" s="554"/>
      <c r="AH1006" s="554"/>
      <c r="AI1006" s="554"/>
      <c r="AJ1006" s="49"/>
    </row>
    <row r="1007" spans="1:36" ht="15.75">
      <c r="A1007" s="276" t="s">
        <v>3606</v>
      </c>
      <c r="B1007" s="3"/>
      <c r="C1007" s="3"/>
      <c r="D1007" s="32">
        <f t="shared" si="31"/>
        <v>8375</v>
      </c>
      <c r="E1007" s="479">
        <v>2973.6</v>
      </c>
      <c r="F1007" s="479">
        <v>2665.4999999999995</v>
      </c>
      <c r="G1007" s="479">
        <v>2735.8999999999996</v>
      </c>
      <c r="H1007" s="276"/>
      <c r="K1007" s="415"/>
      <c r="L1007" s="106"/>
      <c r="N1007" s="554"/>
      <c r="O1007" s="554"/>
      <c r="P1007" s="554"/>
      <c r="Q1007" s="554"/>
      <c r="R1007" s="554"/>
      <c r="S1007" s="554"/>
      <c r="T1007" s="554"/>
      <c r="U1007" s="554"/>
      <c r="V1007" s="554"/>
      <c r="W1007" s="554"/>
      <c r="X1007" s="554"/>
      <c r="Y1007" s="554"/>
      <c r="Z1007" s="554"/>
      <c r="AA1007" s="554"/>
      <c r="AB1007" s="554"/>
      <c r="AC1007" s="554"/>
      <c r="AD1007" s="554"/>
      <c r="AE1007" s="554"/>
      <c r="AF1007" s="554"/>
      <c r="AG1007" s="554"/>
      <c r="AH1007" s="554"/>
      <c r="AI1007" s="554"/>
      <c r="AJ1007" s="49"/>
    </row>
    <row r="1008" spans="1:36" ht="15.75">
      <c r="A1008" s="106" t="s">
        <v>2712</v>
      </c>
      <c r="B1008" s="3"/>
      <c r="C1008" s="3"/>
      <c r="D1008" s="32">
        <f t="shared" si="31"/>
        <v>8949.4</v>
      </c>
      <c r="E1008" s="479">
        <v>1408.2</v>
      </c>
      <c r="F1008" s="479">
        <v>3872.2999999999997</v>
      </c>
      <c r="G1008" s="479">
        <v>3668.8999999999996</v>
      </c>
      <c r="H1008" s="106"/>
      <c r="K1008" s="415"/>
      <c r="L1008" s="106"/>
      <c r="N1008" s="554"/>
      <c r="O1008" s="554"/>
      <c r="P1008" s="554"/>
      <c r="Q1008" s="554"/>
      <c r="R1008" s="554"/>
      <c r="S1008" s="554"/>
      <c r="T1008" s="554"/>
      <c r="U1008" s="554"/>
      <c r="V1008" s="554"/>
      <c r="W1008" s="554"/>
      <c r="X1008" s="554"/>
      <c r="Y1008" s="554"/>
      <c r="Z1008" s="554"/>
      <c r="AA1008" s="554"/>
      <c r="AB1008" s="554"/>
      <c r="AC1008" s="554"/>
      <c r="AD1008" s="554"/>
      <c r="AE1008" s="554"/>
      <c r="AF1008" s="554"/>
      <c r="AG1008" s="554"/>
      <c r="AH1008" s="554"/>
      <c r="AI1008" s="554"/>
      <c r="AJ1008" s="49"/>
    </row>
    <row r="1009" spans="1:36" ht="15.75">
      <c r="A1009" s="277" t="s">
        <v>1661</v>
      </c>
      <c r="B1009" s="3"/>
      <c r="C1009" s="3"/>
      <c r="D1009" s="32">
        <f t="shared" si="31"/>
        <v>9661.9000000000015</v>
      </c>
      <c r="E1009" s="479">
        <v>1566.4999999999998</v>
      </c>
      <c r="F1009" s="479">
        <v>4351.8</v>
      </c>
      <c r="G1009" s="479">
        <v>3743.6000000000004</v>
      </c>
      <c r="H1009" s="277"/>
      <c r="K1009" s="415"/>
      <c r="L1009" s="106"/>
      <c r="N1009" s="554"/>
      <c r="O1009" s="554"/>
      <c r="P1009" s="554"/>
      <c r="Q1009" s="554"/>
      <c r="R1009" s="554"/>
      <c r="S1009" s="554"/>
      <c r="T1009" s="554"/>
      <c r="U1009" s="554"/>
      <c r="V1009" s="554"/>
      <c r="W1009" s="554"/>
      <c r="X1009" s="554"/>
      <c r="Y1009" s="554"/>
      <c r="Z1009" s="554"/>
      <c r="AA1009" s="554"/>
      <c r="AB1009" s="554"/>
      <c r="AC1009" s="554"/>
      <c r="AD1009" s="554"/>
      <c r="AE1009" s="554"/>
      <c r="AF1009" s="554"/>
      <c r="AG1009" s="554"/>
      <c r="AH1009" s="554"/>
      <c r="AI1009" s="554"/>
      <c r="AJ1009" s="49"/>
    </row>
    <row r="1010" spans="1:36" ht="15.75">
      <c r="A1010" s="277" t="s">
        <v>11</v>
      </c>
      <c r="B1010" s="3"/>
      <c r="C1010" s="3"/>
      <c r="D1010" s="32">
        <f t="shared" si="31"/>
        <v>10670.349999999999</v>
      </c>
      <c r="E1010" s="479">
        <v>3796.9</v>
      </c>
      <c r="F1010" s="479">
        <v>3325.6499999999992</v>
      </c>
      <c r="G1010" s="479">
        <v>3547.7999999999997</v>
      </c>
      <c r="H1010" s="277"/>
      <c r="K1010" s="415"/>
      <c r="L1010" s="106"/>
      <c r="N1010" s="554"/>
      <c r="O1010" s="554"/>
      <c r="P1010" s="554"/>
      <c r="Q1010" s="554"/>
      <c r="R1010" s="554"/>
      <c r="S1010" s="554"/>
      <c r="T1010" s="554"/>
      <c r="U1010" s="554"/>
      <c r="V1010" s="554"/>
      <c r="W1010" s="554"/>
      <c r="X1010" s="554"/>
      <c r="Y1010" s="554"/>
      <c r="Z1010" s="554"/>
      <c r="AA1010" s="554"/>
      <c r="AB1010" s="554"/>
      <c r="AC1010" s="554"/>
      <c r="AD1010" s="554"/>
      <c r="AE1010" s="554"/>
      <c r="AF1010" s="554"/>
      <c r="AG1010" s="554"/>
      <c r="AH1010" s="554"/>
      <c r="AI1010" s="554"/>
      <c r="AJ1010" s="49"/>
    </row>
    <row r="1011" spans="1:36" ht="15.75">
      <c r="A1011" s="106" t="s">
        <v>2193</v>
      </c>
      <c r="B1011" s="3"/>
      <c r="C1011" s="3"/>
      <c r="D1011" s="32">
        <f t="shared" si="31"/>
        <v>7451.4999999999991</v>
      </c>
      <c r="E1011" s="479">
        <v>1591</v>
      </c>
      <c r="F1011" s="479">
        <v>3450.9999999999991</v>
      </c>
      <c r="G1011" s="479">
        <v>2409.5</v>
      </c>
      <c r="H1011" s="106"/>
      <c r="K1011" s="415"/>
      <c r="L1011" s="106"/>
      <c r="N1011" s="554"/>
      <c r="O1011" s="554"/>
      <c r="P1011" s="554"/>
      <c r="Q1011" s="554"/>
      <c r="R1011" s="554"/>
      <c r="S1011" s="554"/>
      <c r="T1011" s="554"/>
      <c r="U1011" s="554"/>
      <c r="V1011" s="554"/>
      <c r="W1011" s="554"/>
      <c r="X1011" s="554"/>
      <c r="Y1011" s="554"/>
      <c r="Z1011" s="554"/>
      <c r="AA1011" s="554"/>
      <c r="AB1011" s="554"/>
      <c r="AC1011" s="554"/>
      <c r="AD1011" s="554"/>
      <c r="AE1011" s="554"/>
      <c r="AF1011" s="554"/>
      <c r="AG1011" s="554"/>
      <c r="AH1011" s="554"/>
      <c r="AI1011" s="554"/>
      <c r="AJ1011" s="49"/>
    </row>
    <row r="1012" spans="1:36" ht="15.75">
      <c r="A1012" s="277" t="s">
        <v>1666</v>
      </c>
      <c r="B1012" s="3"/>
      <c r="C1012" s="3"/>
      <c r="D1012" s="32">
        <f t="shared" si="31"/>
        <v>10930</v>
      </c>
      <c r="E1012" s="479">
        <v>2626.0999999999995</v>
      </c>
      <c r="F1012" s="479">
        <v>4135.1000000000004</v>
      </c>
      <c r="G1012" s="479">
        <v>4168.7999999999993</v>
      </c>
      <c r="H1012" s="277"/>
      <c r="K1012" s="415"/>
      <c r="L1012" s="106"/>
      <c r="N1012" s="554"/>
      <c r="O1012" s="554"/>
      <c r="P1012" s="554"/>
      <c r="Q1012" s="554"/>
      <c r="R1012" s="554"/>
      <c r="S1012" s="554"/>
      <c r="T1012" s="554"/>
      <c r="U1012" s="554"/>
      <c r="V1012" s="554"/>
      <c r="W1012" s="554"/>
      <c r="X1012" s="554"/>
      <c r="Y1012" s="554"/>
      <c r="Z1012" s="554"/>
      <c r="AA1012" s="554"/>
      <c r="AB1012" s="554"/>
      <c r="AC1012" s="554"/>
      <c r="AD1012" s="554"/>
      <c r="AE1012" s="554"/>
      <c r="AF1012" s="554"/>
      <c r="AG1012" s="554"/>
      <c r="AH1012" s="554"/>
      <c r="AI1012" s="554"/>
      <c r="AJ1012" s="49"/>
    </row>
    <row r="1013" spans="1:36" ht="15.75">
      <c r="A1013" s="105" t="s">
        <v>1344</v>
      </c>
      <c r="B1013" s="3"/>
      <c r="C1013" s="3"/>
      <c r="D1013" s="32">
        <f t="shared" si="31"/>
        <v>10061</v>
      </c>
      <c r="E1013" s="479">
        <v>3024.2</v>
      </c>
      <c r="F1013" s="479">
        <v>3683.6999999999994</v>
      </c>
      <c r="G1013" s="479">
        <v>3353.0999999999995</v>
      </c>
      <c r="H1013" s="457"/>
      <c r="K1013" s="415"/>
      <c r="L1013" s="106"/>
      <c r="N1013" s="554"/>
      <c r="O1013" s="554"/>
      <c r="P1013" s="554"/>
      <c r="Q1013" s="554"/>
      <c r="R1013" s="554"/>
      <c r="S1013" s="554"/>
      <c r="T1013" s="554"/>
      <c r="U1013" s="554"/>
      <c r="V1013" s="554"/>
      <c r="W1013" s="554"/>
      <c r="X1013" s="554"/>
      <c r="Y1013" s="554"/>
      <c r="Z1013" s="554"/>
      <c r="AA1013" s="554"/>
      <c r="AB1013" s="554"/>
      <c r="AC1013" s="554"/>
      <c r="AD1013" s="554"/>
      <c r="AE1013" s="554"/>
      <c r="AF1013" s="554"/>
      <c r="AG1013" s="554"/>
      <c r="AH1013" s="554"/>
      <c r="AI1013" s="554"/>
      <c r="AJ1013" s="49"/>
    </row>
    <row r="1014" spans="1:36" ht="15.75">
      <c r="A1014" s="106" t="s">
        <v>633</v>
      </c>
      <c r="B1014" s="3"/>
      <c r="C1014" s="3"/>
      <c r="D1014" s="32">
        <f t="shared" si="31"/>
        <v>6198.8</v>
      </c>
      <c r="E1014" s="479">
        <v>2205.2000000000003</v>
      </c>
      <c r="F1014" s="479">
        <v>2811.2999999999997</v>
      </c>
      <c r="G1014" s="479">
        <v>1182.3</v>
      </c>
      <c r="H1014" s="106"/>
      <c r="K1014" s="415"/>
      <c r="L1014" s="106"/>
      <c r="N1014" s="554"/>
      <c r="O1014" s="554"/>
      <c r="P1014" s="554"/>
      <c r="Q1014" s="554"/>
      <c r="R1014" s="554"/>
      <c r="S1014" s="554"/>
      <c r="T1014" s="554"/>
      <c r="U1014" s="554"/>
      <c r="V1014" s="554"/>
      <c r="W1014" s="554"/>
      <c r="X1014" s="554"/>
      <c r="Y1014" s="554"/>
      <c r="Z1014" s="554"/>
      <c r="AA1014" s="554"/>
      <c r="AB1014" s="554"/>
      <c r="AC1014" s="554"/>
      <c r="AD1014" s="554"/>
      <c r="AE1014" s="554"/>
      <c r="AF1014" s="554"/>
      <c r="AG1014" s="554"/>
      <c r="AH1014" s="554"/>
      <c r="AI1014" s="554"/>
      <c r="AJ1014" s="49"/>
    </row>
    <row r="1015" spans="1:36" ht="15.75">
      <c r="A1015" s="277" t="s">
        <v>1658</v>
      </c>
      <c r="B1015" s="3"/>
      <c r="C1015" s="3"/>
      <c r="D1015" s="32">
        <f t="shared" si="31"/>
        <v>8973.35</v>
      </c>
      <c r="E1015" s="479">
        <v>2165</v>
      </c>
      <c r="F1015" s="479">
        <v>3456.9500000000003</v>
      </c>
      <c r="G1015" s="479">
        <v>3351.4</v>
      </c>
      <c r="H1015" s="277"/>
      <c r="K1015" s="415"/>
      <c r="L1015" s="106"/>
      <c r="N1015" s="554"/>
      <c r="O1015" s="554"/>
      <c r="P1015" s="554"/>
      <c r="Q1015" s="554"/>
      <c r="R1015" s="554"/>
      <c r="S1015" s="554"/>
      <c r="T1015" s="554"/>
      <c r="U1015" s="554"/>
      <c r="V1015" s="554"/>
      <c r="W1015" s="554"/>
      <c r="X1015" s="554"/>
      <c r="Y1015" s="554"/>
      <c r="Z1015" s="554"/>
      <c r="AA1015" s="554"/>
      <c r="AB1015" s="554"/>
      <c r="AC1015" s="554"/>
      <c r="AD1015" s="554"/>
      <c r="AE1015" s="554"/>
      <c r="AF1015" s="554"/>
      <c r="AG1015" s="554"/>
      <c r="AH1015" s="554"/>
      <c r="AI1015" s="554"/>
      <c r="AJ1015" s="49"/>
    </row>
    <row r="1016" spans="1:36" ht="15.75">
      <c r="A1016" s="106" t="s">
        <v>2708</v>
      </c>
      <c r="B1016" s="3"/>
      <c r="C1016" s="3"/>
      <c r="D1016" s="32">
        <f t="shared" si="31"/>
        <v>8118.2999999999993</v>
      </c>
      <c r="E1016" s="479">
        <v>1130.1000000000001</v>
      </c>
      <c r="F1016" s="479">
        <v>3914.1</v>
      </c>
      <c r="G1016" s="479">
        <v>3074.0999999999995</v>
      </c>
      <c r="H1016" s="106"/>
      <c r="K1016" s="415"/>
      <c r="L1016" s="106"/>
      <c r="N1016" s="554"/>
      <c r="O1016" s="554"/>
      <c r="P1016" s="554"/>
      <c r="Q1016" s="554"/>
      <c r="R1016" s="554"/>
      <c r="S1016" s="554"/>
      <c r="T1016" s="554"/>
      <c r="U1016" s="554"/>
      <c r="V1016" s="554"/>
      <c r="W1016" s="554"/>
      <c r="X1016" s="554"/>
      <c r="Y1016" s="554"/>
      <c r="Z1016" s="554"/>
      <c r="AA1016" s="554"/>
      <c r="AB1016" s="554"/>
      <c r="AC1016" s="554"/>
      <c r="AD1016" s="554"/>
      <c r="AE1016" s="554"/>
      <c r="AF1016" s="554"/>
      <c r="AG1016" s="554"/>
      <c r="AH1016" s="554"/>
      <c r="AI1016" s="554"/>
      <c r="AJ1016" s="49"/>
    </row>
    <row r="1017" spans="1:36" ht="15.75">
      <c r="A1017" s="276" t="s">
        <v>3607</v>
      </c>
      <c r="B1017" s="3"/>
      <c r="C1017" s="3"/>
      <c r="D1017" s="32">
        <f t="shared" ref="D1017:D1048" si="32">SUM(E1017:DZ1017)</f>
        <v>7013.1999999999989</v>
      </c>
      <c r="E1017" s="479">
        <v>2017.5</v>
      </c>
      <c r="F1017" s="479">
        <v>3205.3999999999987</v>
      </c>
      <c r="G1017" s="479">
        <v>1790.3000000000002</v>
      </c>
      <c r="H1017" s="276"/>
      <c r="K1017" s="415"/>
      <c r="L1017" s="106"/>
      <c r="N1017" s="554"/>
      <c r="O1017" s="554"/>
      <c r="P1017" s="554"/>
      <c r="Q1017" s="554"/>
      <c r="R1017" s="554"/>
      <c r="S1017" s="554"/>
      <c r="T1017" s="554"/>
      <c r="U1017" s="554"/>
      <c r="V1017" s="554"/>
      <c r="W1017" s="554"/>
      <c r="X1017" s="554"/>
      <c r="Y1017" s="554"/>
      <c r="Z1017" s="554"/>
      <c r="AA1017" s="554"/>
      <c r="AB1017" s="554"/>
      <c r="AC1017" s="554"/>
      <c r="AD1017" s="554"/>
      <c r="AE1017" s="554"/>
      <c r="AF1017" s="554"/>
      <c r="AG1017" s="554"/>
      <c r="AH1017" s="554"/>
      <c r="AI1017" s="554"/>
      <c r="AJ1017" s="49"/>
    </row>
    <row r="1018" spans="1:36" ht="15.75">
      <c r="A1018" s="106" t="s">
        <v>687</v>
      </c>
      <c r="B1018" s="3"/>
      <c r="C1018" s="3"/>
      <c r="D1018" s="32">
        <f t="shared" si="32"/>
        <v>9231.4500000000007</v>
      </c>
      <c r="E1018" s="479">
        <v>1984.3999999999999</v>
      </c>
      <c r="F1018" s="479">
        <v>4360.300000000002</v>
      </c>
      <c r="G1018" s="479">
        <v>2886.75</v>
      </c>
      <c r="H1018" s="106"/>
      <c r="K1018" s="415"/>
      <c r="L1018" s="106"/>
      <c r="N1018" s="554"/>
      <c r="O1018" s="554"/>
      <c r="P1018" s="554"/>
      <c r="Q1018" s="554"/>
      <c r="R1018" s="554"/>
      <c r="S1018" s="554"/>
      <c r="T1018" s="554"/>
      <c r="U1018" s="554"/>
      <c r="V1018" s="554"/>
      <c r="W1018" s="554"/>
      <c r="X1018" s="554"/>
      <c r="Y1018" s="554"/>
      <c r="Z1018" s="554"/>
      <c r="AA1018" s="554"/>
      <c r="AB1018" s="554"/>
      <c r="AC1018" s="554"/>
      <c r="AD1018" s="554"/>
      <c r="AE1018" s="554"/>
      <c r="AF1018" s="554"/>
      <c r="AG1018" s="554"/>
      <c r="AH1018" s="554"/>
      <c r="AI1018" s="554"/>
      <c r="AJ1018" s="49"/>
    </row>
    <row r="1019" spans="1:36" ht="15.75">
      <c r="A1019" s="106" t="s">
        <v>639</v>
      </c>
      <c r="B1019" s="3"/>
      <c r="C1019" s="3"/>
      <c r="D1019" s="32">
        <f t="shared" si="32"/>
        <v>5281.75</v>
      </c>
      <c r="E1019" s="479">
        <v>1257.4000000000001</v>
      </c>
      <c r="F1019" s="479">
        <v>2697.85</v>
      </c>
      <c r="G1019" s="479">
        <v>1326.5</v>
      </c>
      <c r="H1019" s="106"/>
      <c r="K1019" s="415"/>
      <c r="L1019" s="106"/>
      <c r="N1019" s="554"/>
      <c r="O1019" s="554"/>
      <c r="P1019" s="554"/>
      <c r="Q1019" s="554"/>
      <c r="R1019" s="554"/>
      <c r="S1019" s="554"/>
      <c r="T1019" s="554"/>
      <c r="U1019" s="554"/>
      <c r="V1019" s="554"/>
      <c r="W1019" s="554"/>
      <c r="X1019" s="554"/>
      <c r="Y1019" s="554"/>
      <c r="Z1019" s="554"/>
      <c r="AA1019" s="554"/>
      <c r="AB1019" s="554"/>
      <c r="AC1019" s="554"/>
      <c r="AD1019" s="554"/>
      <c r="AE1019" s="554"/>
      <c r="AF1019" s="554"/>
      <c r="AG1019" s="554"/>
      <c r="AH1019" s="554"/>
      <c r="AI1019" s="554"/>
      <c r="AJ1019" s="49"/>
    </row>
    <row r="1020" spans="1:36" ht="15.75">
      <c r="A1020" s="276" t="s">
        <v>3636</v>
      </c>
      <c r="B1020" s="3"/>
      <c r="C1020" s="3"/>
      <c r="D1020" s="32">
        <f t="shared" si="32"/>
        <v>8438.4</v>
      </c>
      <c r="E1020" s="479">
        <v>2006.6</v>
      </c>
      <c r="F1020" s="479">
        <v>2774</v>
      </c>
      <c r="G1020" s="479">
        <v>3657.7999999999997</v>
      </c>
      <c r="H1020" s="276"/>
      <c r="K1020" s="415"/>
      <c r="L1020" s="106"/>
      <c r="N1020" s="554"/>
      <c r="O1020" s="554"/>
      <c r="P1020" s="554"/>
      <c r="Q1020" s="554"/>
      <c r="R1020" s="554"/>
      <c r="S1020" s="554"/>
      <c r="T1020" s="554"/>
      <c r="U1020" s="554"/>
      <c r="V1020" s="554"/>
      <c r="W1020" s="554"/>
      <c r="X1020" s="554"/>
      <c r="Y1020" s="554"/>
      <c r="Z1020" s="554"/>
      <c r="AA1020" s="554"/>
      <c r="AB1020" s="554"/>
      <c r="AC1020" s="554"/>
      <c r="AD1020" s="554"/>
      <c r="AE1020" s="554"/>
      <c r="AF1020" s="554"/>
      <c r="AG1020" s="554"/>
      <c r="AH1020" s="554"/>
      <c r="AI1020" s="554"/>
      <c r="AJ1020" s="49"/>
    </row>
    <row r="1021" spans="1:36" ht="15.75">
      <c r="A1021" s="277" t="s">
        <v>15</v>
      </c>
      <c r="B1021" s="3"/>
      <c r="C1021" s="3"/>
      <c r="D1021" s="32">
        <f t="shared" si="32"/>
        <v>10182.299999999999</v>
      </c>
      <c r="E1021" s="479">
        <v>2756.2</v>
      </c>
      <c r="F1021" s="479">
        <v>3692.7000000000003</v>
      </c>
      <c r="G1021" s="479">
        <v>3733.3999999999996</v>
      </c>
      <c r="H1021" s="277"/>
      <c r="K1021" s="415"/>
      <c r="L1021" s="106"/>
      <c r="N1021" s="554"/>
      <c r="O1021" s="554"/>
      <c r="P1021" s="554"/>
      <c r="Q1021" s="554"/>
      <c r="R1021" s="554"/>
      <c r="S1021" s="554"/>
      <c r="T1021" s="554"/>
      <c r="U1021" s="554"/>
      <c r="V1021" s="554"/>
      <c r="W1021" s="554"/>
      <c r="X1021" s="554"/>
      <c r="Y1021" s="554"/>
      <c r="Z1021" s="554"/>
      <c r="AA1021" s="554"/>
      <c r="AB1021" s="554"/>
      <c r="AC1021" s="554"/>
      <c r="AD1021" s="554"/>
      <c r="AE1021" s="554"/>
      <c r="AF1021" s="554"/>
      <c r="AG1021" s="554"/>
      <c r="AH1021" s="554"/>
      <c r="AI1021" s="554"/>
      <c r="AJ1021" s="49"/>
    </row>
    <row r="1022" spans="1:36" ht="15.75">
      <c r="A1022" s="106" t="s">
        <v>2717</v>
      </c>
      <c r="B1022" s="3"/>
      <c r="C1022" s="3"/>
      <c r="D1022" s="32">
        <f t="shared" si="32"/>
        <v>8901.2999999999993</v>
      </c>
      <c r="E1022" s="479">
        <v>1944.9</v>
      </c>
      <c r="F1022" s="479">
        <v>4034.4</v>
      </c>
      <c r="G1022" s="479">
        <v>2922</v>
      </c>
      <c r="H1022" s="106"/>
      <c r="K1022" s="415"/>
      <c r="L1022" s="106"/>
      <c r="N1022" s="554"/>
      <c r="O1022" s="554"/>
      <c r="P1022" s="554"/>
      <c r="Q1022" s="554"/>
      <c r="R1022" s="554"/>
      <c r="S1022" s="554"/>
      <c r="T1022" s="554"/>
      <c r="U1022" s="554"/>
      <c r="V1022" s="554"/>
      <c r="W1022" s="554"/>
      <c r="X1022" s="554"/>
      <c r="Y1022" s="554"/>
      <c r="Z1022" s="554"/>
      <c r="AA1022" s="554"/>
      <c r="AB1022" s="554"/>
      <c r="AC1022" s="554"/>
      <c r="AD1022" s="554"/>
      <c r="AE1022" s="554"/>
      <c r="AF1022" s="554"/>
      <c r="AG1022" s="554"/>
      <c r="AH1022" s="554"/>
      <c r="AI1022" s="554"/>
      <c r="AJ1022" s="49"/>
    </row>
    <row r="1023" spans="1:36" ht="15.75">
      <c r="A1023" s="276" t="s">
        <v>3608</v>
      </c>
      <c r="B1023" s="3"/>
      <c r="C1023" s="3"/>
      <c r="D1023" s="32">
        <f t="shared" si="32"/>
        <v>10054.700000000001</v>
      </c>
      <c r="E1023" s="479">
        <v>2299.3000000000006</v>
      </c>
      <c r="F1023" s="479">
        <v>4096.5999999999995</v>
      </c>
      <c r="G1023" s="479">
        <v>3658.8</v>
      </c>
      <c r="H1023" s="276"/>
      <c r="K1023" s="415"/>
      <c r="L1023" s="106"/>
      <c r="N1023" s="554"/>
      <c r="O1023" s="554"/>
      <c r="P1023" s="554"/>
      <c r="Q1023" s="554"/>
      <c r="R1023" s="554"/>
      <c r="S1023" s="554"/>
      <c r="T1023" s="554"/>
      <c r="U1023" s="554"/>
      <c r="V1023" s="554"/>
      <c r="W1023" s="554"/>
      <c r="X1023" s="554"/>
      <c r="Y1023" s="554"/>
      <c r="Z1023" s="554"/>
      <c r="AA1023" s="554"/>
      <c r="AB1023" s="554"/>
      <c r="AC1023" s="554"/>
      <c r="AD1023" s="554"/>
      <c r="AE1023" s="554"/>
      <c r="AF1023" s="554"/>
      <c r="AG1023" s="554"/>
      <c r="AH1023" s="554"/>
      <c r="AI1023" s="554"/>
      <c r="AJ1023" s="49"/>
    </row>
    <row r="1024" spans="1:36" ht="15.75">
      <c r="A1024" s="106" t="s">
        <v>2210</v>
      </c>
      <c r="B1024" s="3"/>
      <c r="C1024" s="3"/>
      <c r="D1024" s="32">
        <f t="shared" si="32"/>
        <v>10803.8</v>
      </c>
      <c r="E1024" s="479">
        <v>3146.5999999999995</v>
      </c>
      <c r="F1024" s="479">
        <v>3715.1</v>
      </c>
      <c r="G1024" s="479">
        <v>3942.0999999999995</v>
      </c>
      <c r="H1024" s="106"/>
      <c r="K1024" s="415"/>
      <c r="L1024" s="106"/>
      <c r="N1024" s="554"/>
      <c r="O1024" s="554"/>
      <c r="P1024" s="554"/>
      <c r="Q1024" s="554"/>
      <c r="R1024" s="554"/>
      <c r="S1024" s="554"/>
      <c r="T1024" s="554"/>
      <c r="U1024" s="554"/>
      <c r="V1024" s="554"/>
      <c r="W1024" s="554"/>
      <c r="X1024" s="554"/>
      <c r="Y1024" s="554"/>
      <c r="Z1024" s="554"/>
      <c r="AA1024" s="554"/>
      <c r="AB1024" s="554"/>
      <c r="AC1024" s="554"/>
      <c r="AD1024" s="554"/>
      <c r="AE1024" s="554"/>
      <c r="AF1024" s="554"/>
      <c r="AG1024" s="554"/>
      <c r="AH1024" s="554"/>
      <c r="AI1024" s="554"/>
      <c r="AJ1024" s="49"/>
    </row>
    <row r="1025" spans="1:36" ht="15.75">
      <c r="A1025" s="276" t="s">
        <v>3609</v>
      </c>
      <c r="B1025" s="3"/>
      <c r="C1025" s="3"/>
      <c r="D1025" s="32">
        <f t="shared" si="32"/>
        <v>8178.25</v>
      </c>
      <c r="E1025" s="479">
        <v>1426.6000000000001</v>
      </c>
      <c r="F1025" s="479">
        <v>3863.5499999999993</v>
      </c>
      <c r="G1025" s="479">
        <v>2888.1</v>
      </c>
      <c r="H1025" s="276"/>
      <c r="K1025" s="415"/>
      <c r="L1025" s="106"/>
      <c r="N1025" s="554"/>
      <c r="O1025" s="554"/>
      <c r="P1025" s="554"/>
      <c r="Q1025" s="554"/>
      <c r="R1025" s="554"/>
      <c r="S1025" s="554"/>
      <c r="T1025" s="554"/>
      <c r="U1025" s="554"/>
      <c r="V1025" s="554"/>
      <c r="W1025" s="554"/>
      <c r="X1025" s="554"/>
      <c r="Y1025" s="554"/>
      <c r="Z1025" s="554"/>
      <c r="AA1025" s="554"/>
      <c r="AB1025" s="554"/>
      <c r="AC1025" s="554"/>
      <c r="AD1025" s="554"/>
      <c r="AE1025" s="554"/>
      <c r="AF1025" s="554"/>
      <c r="AG1025" s="554"/>
      <c r="AH1025" s="554"/>
      <c r="AI1025" s="554"/>
      <c r="AJ1025" s="49"/>
    </row>
    <row r="1026" spans="1:36" ht="15.75">
      <c r="A1026" s="277" t="s">
        <v>1654</v>
      </c>
      <c r="B1026" s="3"/>
      <c r="C1026" s="3"/>
      <c r="D1026" s="32">
        <f t="shared" si="32"/>
        <v>8394.5</v>
      </c>
      <c r="E1026" s="479">
        <v>2695.7</v>
      </c>
      <c r="F1026" s="479">
        <v>2881.5</v>
      </c>
      <c r="G1026" s="479">
        <v>2817.3</v>
      </c>
      <c r="H1026" s="277"/>
      <c r="K1026" s="415"/>
      <c r="L1026" s="106"/>
      <c r="N1026" s="554"/>
      <c r="O1026" s="554"/>
      <c r="P1026" s="554"/>
      <c r="Q1026" s="554"/>
      <c r="R1026" s="554"/>
      <c r="S1026" s="554"/>
      <c r="T1026" s="554"/>
      <c r="U1026" s="554"/>
      <c r="V1026" s="554"/>
      <c r="W1026" s="554"/>
      <c r="X1026" s="554"/>
      <c r="Y1026" s="554"/>
      <c r="Z1026" s="554"/>
      <c r="AA1026" s="554"/>
      <c r="AB1026" s="554"/>
      <c r="AC1026" s="554"/>
      <c r="AD1026" s="554"/>
      <c r="AE1026" s="554"/>
      <c r="AF1026" s="554"/>
      <c r="AG1026" s="554"/>
      <c r="AH1026" s="554"/>
      <c r="AI1026" s="554"/>
      <c r="AJ1026" s="49"/>
    </row>
    <row r="1027" spans="1:36" ht="15.75">
      <c r="A1027" s="277" t="s">
        <v>17</v>
      </c>
      <c r="B1027" s="3"/>
      <c r="C1027" s="3"/>
      <c r="D1027" s="32">
        <f t="shared" si="32"/>
        <v>8415.4</v>
      </c>
      <c r="E1027" s="479">
        <v>2184.3999999999996</v>
      </c>
      <c r="F1027" s="479">
        <v>4086.7000000000012</v>
      </c>
      <c r="G1027" s="479">
        <v>2144.2999999999997</v>
      </c>
      <c r="H1027" s="277"/>
      <c r="K1027" s="415"/>
      <c r="L1027" s="106"/>
      <c r="N1027" s="554"/>
      <c r="O1027" s="554"/>
      <c r="P1027" s="554"/>
      <c r="Q1027" s="554"/>
      <c r="R1027" s="554"/>
      <c r="S1027" s="554"/>
      <c r="T1027" s="554"/>
      <c r="U1027" s="554"/>
      <c r="V1027" s="554"/>
      <c r="W1027" s="554"/>
      <c r="X1027" s="554"/>
      <c r="Y1027" s="554"/>
      <c r="Z1027" s="554"/>
      <c r="AA1027" s="554"/>
      <c r="AB1027" s="554"/>
      <c r="AC1027" s="554"/>
      <c r="AD1027" s="554"/>
      <c r="AE1027" s="554"/>
      <c r="AF1027" s="554"/>
      <c r="AG1027" s="554"/>
      <c r="AH1027" s="554"/>
      <c r="AI1027" s="554"/>
      <c r="AJ1027" s="49"/>
    </row>
    <row r="1028" spans="1:36" ht="15.75">
      <c r="A1028" s="276" t="s">
        <v>3610</v>
      </c>
      <c r="B1028" s="3"/>
      <c r="C1028" s="3"/>
      <c r="D1028" s="32">
        <f t="shared" si="32"/>
        <v>9428.5999999999985</v>
      </c>
      <c r="E1028" s="479">
        <v>3398.8</v>
      </c>
      <c r="F1028" s="479">
        <v>3111.3999999999992</v>
      </c>
      <c r="G1028" s="479">
        <v>2918.4</v>
      </c>
      <c r="H1028" s="276"/>
      <c r="K1028" s="415"/>
      <c r="L1028" s="106"/>
      <c r="N1028" s="554"/>
      <c r="O1028" s="554"/>
      <c r="P1028" s="554"/>
      <c r="Q1028" s="554"/>
      <c r="R1028" s="554"/>
      <c r="S1028" s="554"/>
      <c r="T1028" s="554"/>
      <c r="U1028" s="554"/>
      <c r="V1028" s="554"/>
      <c r="W1028" s="554"/>
      <c r="X1028" s="554"/>
      <c r="Y1028" s="554"/>
      <c r="Z1028" s="554"/>
      <c r="AA1028" s="554"/>
      <c r="AB1028" s="554"/>
      <c r="AC1028" s="554"/>
      <c r="AD1028" s="554"/>
      <c r="AE1028" s="554"/>
      <c r="AF1028" s="554"/>
      <c r="AG1028" s="554"/>
      <c r="AH1028" s="554"/>
      <c r="AI1028" s="554"/>
      <c r="AJ1028" s="49"/>
    </row>
    <row r="1029" spans="1:36" ht="15.75">
      <c r="A1029" s="106" t="s">
        <v>162</v>
      </c>
      <c r="B1029" s="3"/>
      <c r="C1029" s="3"/>
      <c r="D1029" s="32">
        <f t="shared" si="32"/>
        <v>8002.2</v>
      </c>
      <c r="E1029" s="479">
        <v>1593.8999999999999</v>
      </c>
      <c r="F1029" s="479">
        <v>3713.6000000000004</v>
      </c>
      <c r="G1029" s="479">
        <v>2694.7</v>
      </c>
      <c r="H1029" s="106"/>
      <c r="K1029" s="415"/>
      <c r="L1029" s="106"/>
      <c r="N1029" s="554"/>
      <c r="O1029" s="554"/>
      <c r="P1029" s="554"/>
      <c r="Q1029" s="554"/>
      <c r="R1029" s="554"/>
      <c r="S1029" s="554"/>
      <c r="T1029" s="554"/>
      <c r="U1029" s="554"/>
      <c r="V1029" s="554"/>
      <c r="W1029" s="554"/>
      <c r="X1029" s="554"/>
      <c r="Y1029" s="554"/>
      <c r="Z1029" s="554"/>
      <c r="AA1029" s="554"/>
      <c r="AB1029" s="554"/>
      <c r="AC1029" s="554"/>
      <c r="AD1029" s="554"/>
      <c r="AE1029" s="554"/>
      <c r="AF1029" s="554"/>
      <c r="AG1029" s="554"/>
      <c r="AH1029" s="554"/>
      <c r="AI1029" s="554"/>
      <c r="AJ1029" s="49"/>
    </row>
    <row r="1030" spans="1:36" ht="15.75">
      <c r="A1030" s="106" t="s">
        <v>2197</v>
      </c>
      <c r="B1030" s="3"/>
      <c r="C1030" s="3"/>
      <c r="D1030" s="32">
        <f t="shared" si="32"/>
        <v>7311.8</v>
      </c>
      <c r="E1030" s="479">
        <v>1803.4000000000003</v>
      </c>
      <c r="F1030" s="479">
        <v>3496.2000000000003</v>
      </c>
      <c r="G1030" s="479">
        <v>2012.2</v>
      </c>
      <c r="H1030" s="106"/>
      <c r="K1030" s="415"/>
      <c r="L1030" s="106"/>
      <c r="N1030" s="554"/>
      <c r="O1030" s="554"/>
      <c r="P1030" s="554"/>
      <c r="Q1030" s="554"/>
      <c r="R1030" s="554"/>
      <c r="S1030" s="554"/>
      <c r="T1030" s="554"/>
      <c r="U1030" s="554"/>
      <c r="V1030" s="554"/>
      <c r="W1030" s="554"/>
      <c r="X1030" s="554"/>
      <c r="Y1030" s="554"/>
      <c r="Z1030" s="554"/>
      <c r="AA1030" s="554"/>
      <c r="AB1030" s="554"/>
      <c r="AC1030" s="554"/>
      <c r="AD1030" s="554"/>
      <c r="AE1030" s="554"/>
      <c r="AF1030" s="554"/>
      <c r="AG1030" s="554"/>
      <c r="AH1030" s="554"/>
      <c r="AI1030" s="554"/>
      <c r="AJ1030" s="49"/>
    </row>
    <row r="1031" spans="1:36" ht="15.75">
      <c r="A1031" s="276" t="s">
        <v>3611</v>
      </c>
      <c r="B1031" s="3"/>
      <c r="C1031" s="3"/>
      <c r="D1031" s="32">
        <f t="shared" si="32"/>
        <v>8767.7000000000007</v>
      </c>
      <c r="E1031" s="479">
        <v>2651.2999999999997</v>
      </c>
      <c r="F1031" s="479">
        <v>3269.1</v>
      </c>
      <c r="G1031" s="479">
        <v>2847.3</v>
      </c>
      <c r="H1031" s="276"/>
      <c r="K1031" s="415"/>
      <c r="L1031" s="106"/>
      <c r="N1031" s="554"/>
      <c r="O1031" s="554"/>
      <c r="P1031" s="554"/>
      <c r="Q1031" s="554"/>
      <c r="R1031" s="554"/>
      <c r="S1031" s="554"/>
      <c r="T1031" s="554"/>
      <c r="U1031" s="554"/>
      <c r="V1031" s="554"/>
      <c r="W1031" s="554"/>
      <c r="X1031" s="554"/>
      <c r="Y1031" s="554"/>
      <c r="Z1031" s="554"/>
      <c r="AA1031" s="554"/>
      <c r="AB1031" s="554"/>
      <c r="AC1031" s="554"/>
      <c r="AD1031" s="554"/>
      <c r="AE1031" s="554"/>
      <c r="AF1031" s="554"/>
      <c r="AG1031" s="554"/>
      <c r="AH1031" s="554"/>
      <c r="AI1031" s="554"/>
      <c r="AJ1031" s="49"/>
    </row>
    <row r="1032" spans="1:36" ht="15.75">
      <c r="A1032" s="106" t="s">
        <v>2711</v>
      </c>
      <c r="B1032" s="3"/>
      <c r="C1032" s="3"/>
      <c r="D1032" s="32">
        <f t="shared" si="32"/>
        <v>9732.2000000000007</v>
      </c>
      <c r="E1032" s="479">
        <v>2579.9</v>
      </c>
      <c r="F1032" s="479">
        <v>3935.2000000000007</v>
      </c>
      <c r="G1032" s="479">
        <v>3217.1000000000004</v>
      </c>
      <c r="H1032" s="106"/>
      <c r="K1032" s="415"/>
      <c r="L1032" s="106"/>
      <c r="N1032" s="554"/>
      <c r="O1032" s="554"/>
      <c r="P1032" s="554"/>
      <c r="Q1032" s="554"/>
      <c r="R1032" s="554"/>
      <c r="S1032" s="554"/>
      <c r="T1032" s="554"/>
      <c r="U1032" s="554"/>
      <c r="V1032" s="554"/>
      <c r="W1032" s="554"/>
      <c r="X1032" s="554"/>
      <c r="Y1032" s="554"/>
      <c r="Z1032" s="554"/>
      <c r="AA1032" s="554"/>
      <c r="AB1032" s="554"/>
      <c r="AC1032" s="554"/>
      <c r="AD1032" s="554"/>
      <c r="AE1032" s="554"/>
      <c r="AF1032" s="554"/>
      <c r="AG1032" s="554"/>
      <c r="AH1032" s="554"/>
      <c r="AI1032" s="554"/>
      <c r="AJ1032" s="49"/>
    </row>
    <row r="1033" spans="1:36" ht="15.75">
      <c r="A1033" s="106" t="s">
        <v>2213</v>
      </c>
      <c r="B1033" s="3"/>
      <c r="C1033" s="3"/>
      <c r="D1033" s="32">
        <f t="shared" si="32"/>
        <v>9348.7999999999993</v>
      </c>
      <c r="E1033" s="479">
        <v>1561.3</v>
      </c>
      <c r="F1033" s="479">
        <v>4368.8999999999996</v>
      </c>
      <c r="G1033" s="479">
        <v>3418.6</v>
      </c>
      <c r="H1033" s="106"/>
      <c r="K1033" s="415"/>
      <c r="L1033" s="106"/>
      <c r="N1033" s="554"/>
      <c r="O1033" s="554"/>
      <c r="P1033" s="554"/>
      <c r="Q1033" s="554"/>
      <c r="R1033" s="554"/>
      <c r="S1033" s="554"/>
      <c r="T1033" s="554"/>
      <c r="U1033" s="554"/>
      <c r="V1033" s="554"/>
      <c r="W1033" s="554"/>
      <c r="X1033" s="554"/>
      <c r="Y1033" s="554"/>
      <c r="Z1033" s="554"/>
      <c r="AA1033" s="554"/>
      <c r="AB1033" s="554"/>
      <c r="AC1033" s="554"/>
      <c r="AD1033" s="554"/>
      <c r="AE1033" s="554"/>
      <c r="AF1033" s="554"/>
      <c r="AG1033" s="554"/>
      <c r="AH1033" s="554"/>
      <c r="AI1033" s="554"/>
      <c r="AJ1033" s="49"/>
    </row>
    <row r="1034" spans="1:36" ht="15.75">
      <c r="A1034" s="106" t="s">
        <v>2703</v>
      </c>
      <c r="B1034" s="3"/>
      <c r="C1034" s="3"/>
      <c r="D1034" s="32">
        <f t="shared" si="32"/>
        <v>10823</v>
      </c>
      <c r="E1034" s="479">
        <v>3162.2</v>
      </c>
      <c r="F1034" s="479">
        <v>2814.5</v>
      </c>
      <c r="G1034" s="479">
        <v>4846.2999999999993</v>
      </c>
      <c r="H1034" s="106"/>
      <c r="I1034" s="9"/>
      <c r="K1034" s="415"/>
      <c r="L1034" s="106"/>
      <c r="N1034" s="554"/>
      <c r="O1034" s="554"/>
      <c r="P1034" s="554"/>
      <c r="Q1034" s="554"/>
      <c r="R1034" s="554"/>
      <c r="S1034" s="554"/>
      <c r="T1034" s="554"/>
      <c r="U1034" s="554"/>
      <c r="V1034" s="554"/>
      <c r="W1034" s="554"/>
      <c r="X1034" s="554"/>
      <c r="Y1034" s="554"/>
      <c r="Z1034" s="554"/>
      <c r="AA1034" s="554"/>
      <c r="AB1034" s="554"/>
      <c r="AC1034" s="554"/>
      <c r="AD1034" s="554"/>
      <c r="AE1034" s="554"/>
      <c r="AF1034" s="554"/>
      <c r="AG1034" s="554"/>
      <c r="AH1034" s="554"/>
      <c r="AI1034" s="554"/>
      <c r="AJ1034" s="49"/>
    </row>
    <row r="1035" spans="1:36" ht="15.75">
      <c r="A1035" s="276" t="s">
        <v>3612</v>
      </c>
      <c r="B1035" s="3"/>
      <c r="C1035" s="3"/>
      <c r="D1035" s="32">
        <f t="shared" si="32"/>
        <v>9167.2000000000007</v>
      </c>
      <c r="E1035" s="479">
        <v>2791.4</v>
      </c>
      <c r="F1035" s="479">
        <v>3440.2</v>
      </c>
      <c r="G1035" s="479">
        <v>2935.5999999999995</v>
      </c>
      <c r="H1035" s="276"/>
      <c r="K1035" s="415"/>
      <c r="L1035" s="106"/>
      <c r="N1035" s="554"/>
      <c r="O1035" s="554"/>
      <c r="P1035" s="554"/>
      <c r="Q1035" s="554"/>
      <c r="R1035" s="554"/>
      <c r="S1035" s="554"/>
      <c r="T1035" s="554"/>
      <c r="U1035" s="554"/>
      <c r="V1035" s="554"/>
      <c r="W1035" s="554"/>
      <c r="X1035" s="554"/>
      <c r="Y1035" s="554"/>
      <c r="Z1035" s="554"/>
      <c r="AA1035" s="554"/>
      <c r="AB1035" s="554"/>
      <c r="AC1035" s="554"/>
      <c r="AD1035" s="554"/>
      <c r="AE1035" s="554"/>
      <c r="AF1035" s="554"/>
      <c r="AG1035" s="554"/>
      <c r="AH1035" s="554"/>
      <c r="AI1035" s="554"/>
      <c r="AJ1035" s="49"/>
    </row>
    <row r="1036" spans="1:36" ht="15.75">
      <c r="A1036" s="106" t="s">
        <v>2196</v>
      </c>
      <c r="B1036" s="3"/>
      <c r="C1036" s="3"/>
      <c r="D1036" s="32">
        <f t="shared" si="32"/>
        <v>7188</v>
      </c>
      <c r="E1036" s="479">
        <v>1171</v>
      </c>
      <c r="F1036" s="479">
        <v>4183.6000000000004</v>
      </c>
      <c r="G1036" s="479">
        <v>1833.4</v>
      </c>
      <c r="H1036" s="106"/>
      <c r="K1036" s="415"/>
      <c r="L1036" s="106"/>
      <c r="N1036" s="554"/>
      <c r="O1036" s="554"/>
      <c r="P1036" s="554"/>
      <c r="Q1036" s="554"/>
      <c r="R1036" s="554"/>
      <c r="S1036" s="554"/>
      <c r="T1036" s="554"/>
      <c r="U1036" s="554"/>
      <c r="V1036" s="554"/>
      <c r="W1036" s="554"/>
      <c r="X1036" s="554"/>
      <c r="Y1036" s="554"/>
      <c r="Z1036" s="554"/>
      <c r="AA1036" s="554"/>
      <c r="AB1036" s="554"/>
      <c r="AC1036" s="554"/>
      <c r="AD1036" s="554"/>
      <c r="AE1036" s="554"/>
      <c r="AF1036" s="554"/>
      <c r="AG1036" s="554"/>
      <c r="AH1036" s="554"/>
      <c r="AI1036" s="554"/>
      <c r="AJ1036" s="49"/>
    </row>
    <row r="1037" spans="1:36" ht="15.75">
      <c r="A1037" s="276" t="s">
        <v>3613</v>
      </c>
      <c r="B1037" s="3"/>
      <c r="C1037" s="3"/>
      <c r="D1037" s="32">
        <f t="shared" si="32"/>
        <v>9369.8000000000011</v>
      </c>
      <c r="E1037" s="479">
        <v>1958.8000000000002</v>
      </c>
      <c r="F1037" s="479">
        <v>4270.0000000000009</v>
      </c>
      <c r="G1037" s="479">
        <v>3141</v>
      </c>
      <c r="H1037" s="276"/>
      <c r="K1037" s="415"/>
      <c r="L1037" s="106"/>
      <c r="N1037" s="554"/>
      <c r="O1037" s="554"/>
      <c r="P1037" s="554"/>
      <c r="Q1037" s="554"/>
      <c r="R1037" s="554"/>
      <c r="S1037" s="554"/>
      <c r="T1037" s="554"/>
      <c r="U1037" s="554"/>
      <c r="V1037" s="554"/>
      <c r="W1037" s="554"/>
      <c r="X1037" s="554"/>
      <c r="Y1037" s="554"/>
      <c r="Z1037" s="554"/>
      <c r="AA1037" s="554"/>
      <c r="AB1037" s="554"/>
      <c r="AC1037" s="554"/>
      <c r="AD1037" s="554"/>
      <c r="AE1037" s="554"/>
      <c r="AF1037" s="554"/>
      <c r="AG1037" s="554"/>
      <c r="AH1037" s="554"/>
      <c r="AI1037" s="554"/>
      <c r="AJ1037" s="49"/>
    </row>
    <row r="1038" spans="1:36" ht="15.75">
      <c r="A1038" s="106" t="s">
        <v>2725</v>
      </c>
      <c r="B1038" s="3"/>
      <c r="C1038" s="3"/>
      <c r="D1038" s="32">
        <f t="shared" si="32"/>
        <v>7798.6</v>
      </c>
      <c r="E1038" s="479">
        <v>2256</v>
      </c>
      <c r="F1038" s="479">
        <v>3628.7000000000003</v>
      </c>
      <c r="G1038" s="479">
        <v>1913.9</v>
      </c>
      <c r="H1038" s="106"/>
      <c r="K1038" s="415"/>
      <c r="L1038" s="106"/>
      <c r="N1038" s="554"/>
      <c r="O1038" s="554"/>
      <c r="P1038" s="554"/>
      <c r="Q1038" s="554"/>
      <c r="R1038" s="554"/>
      <c r="S1038" s="554"/>
      <c r="T1038" s="554"/>
      <c r="U1038" s="554"/>
      <c r="V1038" s="554"/>
      <c r="W1038" s="554"/>
      <c r="X1038" s="554"/>
      <c r="Y1038" s="554"/>
      <c r="Z1038" s="554"/>
      <c r="AA1038" s="554"/>
      <c r="AB1038" s="554"/>
      <c r="AC1038" s="554"/>
      <c r="AD1038" s="554"/>
      <c r="AE1038" s="554"/>
      <c r="AF1038" s="554"/>
      <c r="AG1038" s="554"/>
      <c r="AH1038" s="554"/>
      <c r="AI1038" s="554"/>
      <c r="AJ1038" s="49"/>
    </row>
    <row r="1039" spans="1:36" ht="15.75">
      <c r="A1039" s="106" t="s">
        <v>704</v>
      </c>
      <c r="B1039" s="3"/>
      <c r="C1039" s="3"/>
      <c r="D1039" s="32">
        <f t="shared" si="32"/>
        <v>11527.300000000001</v>
      </c>
      <c r="E1039" s="479">
        <v>3799.6000000000004</v>
      </c>
      <c r="F1039" s="479">
        <v>4347.3000000000011</v>
      </c>
      <c r="G1039" s="479">
        <v>3380.4</v>
      </c>
      <c r="H1039" s="106"/>
      <c r="K1039" s="415"/>
      <c r="L1039" s="106"/>
      <c r="N1039" s="554"/>
      <c r="O1039" s="554"/>
      <c r="P1039" s="554"/>
      <c r="Q1039" s="554"/>
      <c r="R1039" s="554"/>
      <c r="S1039" s="554"/>
      <c r="T1039" s="554"/>
      <c r="U1039" s="554"/>
      <c r="V1039" s="554"/>
      <c r="W1039" s="554"/>
      <c r="X1039" s="554"/>
      <c r="Y1039" s="554"/>
      <c r="Z1039" s="554"/>
      <c r="AA1039" s="554"/>
      <c r="AB1039" s="554"/>
      <c r="AC1039" s="554"/>
      <c r="AD1039" s="554"/>
      <c r="AE1039" s="554"/>
      <c r="AF1039" s="554"/>
      <c r="AG1039" s="554"/>
      <c r="AH1039" s="554"/>
      <c r="AI1039" s="554"/>
      <c r="AJ1039" s="49"/>
    </row>
    <row r="1040" spans="1:36" ht="15.75">
      <c r="A1040" s="106" t="s">
        <v>2724</v>
      </c>
      <c r="B1040" s="3"/>
      <c r="C1040" s="3"/>
      <c r="D1040" s="32">
        <f t="shared" si="32"/>
        <v>7804.4</v>
      </c>
      <c r="E1040" s="479">
        <v>1850.6999999999998</v>
      </c>
      <c r="F1040" s="479">
        <v>3533.9</v>
      </c>
      <c r="G1040" s="479">
        <v>2419.7999999999997</v>
      </c>
      <c r="H1040" s="106"/>
      <c r="K1040" s="415"/>
      <c r="L1040" s="106"/>
      <c r="N1040" s="554"/>
      <c r="O1040" s="554"/>
      <c r="P1040" s="554"/>
      <c r="Q1040" s="554"/>
      <c r="R1040" s="554"/>
      <c r="S1040" s="554"/>
      <c r="T1040" s="554"/>
      <c r="U1040" s="554"/>
      <c r="V1040" s="554"/>
      <c r="W1040" s="554"/>
      <c r="X1040" s="554"/>
      <c r="Y1040" s="554"/>
      <c r="Z1040" s="554"/>
      <c r="AA1040" s="554"/>
      <c r="AB1040" s="554"/>
      <c r="AC1040" s="554"/>
      <c r="AD1040" s="554"/>
      <c r="AE1040" s="554"/>
      <c r="AF1040" s="554"/>
      <c r="AG1040" s="554"/>
      <c r="AH1040" s="554"/>
      <c r="AI1040" s="554"/>
      <c r="AJ1040" s="49"/>
    </row>
    <row r="1041" spans="1:36" ht="15.75">
      <c r="A1041" s="277" t="s">
        <v>2318</v>
      </c>
      <c r="B1041" s="3"/>
      <c r="C1041" s="3"/>
      <c r="D1041" s="32">
        <f t="shared" si="32"/>
        <v>8785.5999999999985</v>
      </c>
      <c r="E1041" s="479">
        <v>2383.8000000000002</v>
      </c>
      <c r="F1041" s="479">
        <v>3576.4999999999995</v>
      </c>
      <c r="G1041" s="479">
        <v>2825.2999999999997</v>
      </c>
      <c r="H1041" s="277"/>
      <c r="K1041" s="415"/>
      <c r="L1041" s="106"/>
      <c r="N1041" s="554"/>
      <c r="O1041" s="554"/>
      <c r="P1041" s="554"/>
      <c r="Q1041" s="554"/>
      <c r="R1041" s="554"/>
      <c r="S1041" s="554"/>
      <c r="T1041" s="554"/>
      <c r="U1041" s="554"/>
      <c r="V1041" s="554"/>
      <c r="W1041" s="554"/>
      <c r="X1041" s="554"/>
      <c r="Y1041" s="554"/>
      <c r="Z1041" s="554"/>
      <c r="AA1041" s="554"/>
      <c r="AB1041" s="554"/>
      <c r="AC1041" s="554"/>
      <c r="AD1041" s="554"/>
      <c r="AE1041" s="554"/>
      <c r="AF1041" s="554"/>
      <c r="AG1041" s="554"/>
      <c r="AH1041" s="554"/>
      <c r="AI1041" s="554"/>
      <c r="AJ1041" s="49"/>
    </row>
    <row r="1042" spans="1:36" ht="15.75">
      <c r="A1042" s="106" t="s">
        <v>3614</v>
      </c>
      <c r="B1042" s="3"/>
      <c r="C1042" s="3"/>
      <c r="D1042" s="32">
        <f t="shared" si="32"/>
        <v>9811.2999999999993</v>
      </c>
      <c r="E1042" s="479">
        <v>1616.3</v>
      </c>
      <c r="F1042" s="479">
        <v>4671.4999999999982</v>
      </c>
      <c r="G1042" s="479">
        <v>3523.5</v>
      </c>
      <c r="H1042" s="106"/>
      <c r="K1042" s="415"/>
      <c r="L1042" s="106"/>
      <c r="N1042" s="554"/>
      <c r="O1042" s="554"/>
      <c r="P1042" s="554"/>
      <c r="Q1042" s="554"/>
      <c r="R1042" s="554"/>
      <c r="S1042" s="554"/>
      <c r="T1042" s="554"/>
      <c r="U1042" s="554"/>
      <c r="V1042" s="554"/>
      <c r="W1042" s="554"/>
      <c r="X1042" s="554"/>
      <c r="Y1042" s="554"/>
      <c r="Z1042" s="554"/>
      <c r="AA1042" s="554"/>
      <c r="AB1042" s="554"/>
      <c r="AC1042" s="554"/>
      <c r="AD1042" s="554"/>
      <c r="AE1042" s="554"/>
      <c r="AF1042" s="554"/>
      <c r="AG1042" s="554"/>
      <c r="AH1042" s="554"/>
      <c r="AI1042" s="554"/>
      <c r="AJ1042" s="49"/>
    </row>
    <row r="1043" spans="1:36" ht="15.75">
      <c r="A1043" s="106" t="s">
        <v>2707</v>
      </c>
      <c r="B1043" s="3"/>
      <c r="C1043" s="3"/>
      <c r="D1043" s="32">
        <f t="shared" si="32"/>
        <v>8525.4000000000015</v>
      </c>
      <c r="E1043" s="479">
        <v>3106.7000000000003</v>
      </c>
      <c r="F1043" s="479">
        <v>3298.3000000000006</v>
      </c>
      <c r="G1043" s="479">
        <v>2120.4</v>
      </c>
      <c r="H1043" s="106"/>
      <c r="K1043" s="415"/>
      <c r="L1043" s="106"/>
      <c r="N1043" s="554"/>
      <c r="O1043" s="554"/>
      <c r="P1043" s="554"/>
      <c r="Q1043" s="554"/>
      <c r="R1043" s="554"/>
      <c r="S1043" s="554"/>
      <c r="T1043" s="554"/>
      <c r="U1043" s="554"/>
      <c r="V1043" s="554"/>
      <c r="W1043" s="554"/>
      <c r="X1043" s="554"/>
      <c r="Y1043" s="554"/>
      <c r="Z1043" s="554"/>
      <c r="AA1043" s="554"/>
      <c r="AB1043" s="554"/>
      <c r="AC1043" s="554"/>
      <c r="AD1043" s="554"/>
      <c r="AE1043" s="554"/>
      <c r="AF1043" s="554"/>
      <c r="AG1043" s="554"/>
      <c r="AH1043" s="554"/>
      <c r="AI1043" s="554"/>
      <c r="AJ1043" s="49"/>
    </row>
    <row r="1044" spans="1:36" ht="15.75">
      <c r="A1044" s="106" t="s">
        <v>700</v>
      </c>
      <c r="B1044" s="3"/>
      <c r="C1044" s="3"/>
      <c r="D1044" s="32">
        <f t="shared" si="32"/>
        <v>5839.8000000000011</v>
      </c>
      <c r="E1044" s="479">
        <v>1671.1000000000001</v>
      </c>
      <c r="F1044" s="479">
        <v>3589.7000000000007</v>
      </c>
      <c r="G1044" s="479">
        <v>579</v>
      </c>
      <c r="H1044" s="106"/>
      <c r="K1044" s="415"/>
      <c r="L1044" s="106"/>
      <c r="N1044" s="554"/>
      <c r="O1044" s="554"/>
      <c r="P1044" s="554"/>
      <c r="Q1044" s="554"/>
      <c r="R1044" s="554"/>
      <c r="S1044" s="554"/>
      <c r="T1044" s="554"/>
      <c r="U1044" s="554"/>
      <c r="V1044" s="554"/>
      <c r="W1044" s="554"/>
      <c r="X1044" s="554"/>
      <c r="Y1044" s="554"/>
      <c r="Z1044" s="554"/>
      <c r="AA1044" s="554"/>
      <c r="AB1044" s="554"/>
      <c r="AC1044" s="554"/>
      <c r="AD1044" s="554"/>
      <c r="AE1044" s="554"/>
      <c r="AF1044" s="554"/>
      <c r="AG1044" s="554"/>
      <c r="AH1044" s="554"/>
      <c r="AI1044" s="554"/>
      <c r="AJ1044" s="49"/>
    </row>
    <row r="1045" spans="1:36" ht="15.75">
      <c r="A1045" s="276" t="s">
        <v>21</v>
      </c>
      <c r="B1045" s="3"/>
      <c r="C1045" s="3"/>
      <c r="D1045" s="32">
        <f t="shared" si="32"/>
        <v>9219</v>
      </c>
      <c r="E1045" s="479">
        <v>2783.7999999999997</v>
      </c>
      <c r="F1045" s="479">
        <v>3827.5000000000005</v>
      </c>
      <c r="G1045" s="479">
        <v>2607.6999999999998</v>
      </c>
      <c r="H1045" s="276"/>
      <c r="K1045" s="415"/>
      <c r="L1045" s="106"/>
      <c r="N1045" s="554"/>
      <c r="O1045" s="554"/>
      <c r="P1045" s="554"/>
      <c r="Q1045" s="554"/>
      <c r="R1045" s="554"/>
      <c r="S1045" s="554"/>
      <c r="T1045" s="554"/>
      <c r="U1045" s="554"/>
      <c r="V1045" s="554"/>
      <c r="W1045" s="554"/>
      <c r="X1045" s="554"/>
      <c r="Y1045" s="554"/>
      <c r="Z1045" s="554"/>
      <c r="AA1045" s="554"/>
      <c r="AB1045" s="554"/>
      <c r="AC1045" s="554"/>
      <c r="AD1045" s="554"/>
      <c r="AE1045" s="554"/>
      <c r="AF1045" s="554"/>
      <c r="AG1045" s="554"/>
      <c r="AH1045" s="554"/>
      <c r="AI1045" s="554"/>
      <c r="AJ1045" s="49"/>
    </row>
    <row r="1046" spans="1:36" ht="15.75">
      <c r="A1046" s="106" t="s">
        <v>141</v>
      </c>
      <c r="B1046" s="3"/>
      <c r="C1046" s="3"/>
      <c r="D1046" s="32">
        <f t="shared" si="32"/>
        <v>10723.699999999999</v>
      </c>
      <c r="E1046" s="479">
        <v>3792.0999999999995</v>
      </c>
      <c r="F1046" s="479">
        <v>3916.3999999999996</v>
      </c>
      <c r="G1046" s="479">
        <v>3015.2</v>
      </c>
      <c r="H1046" s="106"/>
      <c r="K1046" s="415"/>
      <c r="L1046" s="106"/>
      <c r="N1046" s="554"/>
      <c r="O1046" s="554"/>
      <c r="P1046" s="554"/>
      <c r="Q1046" s="554"/>
      <c r="R1046" s="554"/>
      <c r="S1046" s="554"/>
      <c r="T1046" s="554"/>
      <c r="U1046" s="554"/>
      <c r="V1046" s="554"/>
      <c r="W1046" s="554"/>
      <c r="X1046" s="554"/>
      <c r="Y1046" s="554"/>
      <c r="Z1046" s="554"/>
      <c r="AA1046" s="554"/>
      <c r="AB1046" s="554"/>
      <c r="AC1046" s="554"/>
      <c r="AD1046" s="554"/>
      <c r="AE1046" s="554"/>
      <c r="AF1046" s="554"/>
      <c r="AG1046" s="554"/>
      <c r="AH1046" s="554"/>
      <c r="AI1046" s="554"/>
      <c r="AJ1046" s="49"/>
    </row>
    <row r="1047" spans="1:36" ht="15.75">
      <c r="A1047" s="106" t="s">
        <v>2189</v>
      </c>
      <c r="B1047" s="3"/>
      <c r="C1047" s="3"/>
      <c r="D1047" s="32">
        <f t="shared" si="32"/>
        <v>5929.2999999999993</v>
      </c>
      <c r="E1047" s="479">
        <v>1481.1</v>
      </c>
      <c r="F1047" s="479">
        <v>2644.7</v>
      </c>
      <c r="G1047" s="479">
        <v>1803.5</v>
      </c>
      <c r="H1047" s="106"/>
      <c r="K1047" s="415"/>
      <c r="L1047" s="106"/>
      <c r="N1047" s="554"/>
      <c r="O1047" s="554"/>
      <c r="P1047" s="554"/>
      <c r="Q1047" s="554"/>
      <c r="R1047" s="554"/>
      <c r="S1047" s="554"/>
      <c r="T1047" s="554"/>
      <c r="U1047" s="554"/>
      <c r="V1047" s="554"/>
      <c r="W1047" s="554"/>
      <c r="X1047" s="554"/>
      <c r="Y1047" s="554"/>
      <c r="Z1047" s="554"/>
      <c r="AA1047" s="554"/>
      <c r="AB1047" s="554"/>
      <c r="AC1047" s="554"/>
      <c r="AD1047" s="554"/>
      <c r="AE1047" s="554"/>
      <c r="AF1047" s="554"/>
      <c r="AG1047" s="554"/>
      <c r="AH1047" s="554"/>
      <c r="AI1047" s="554"/>
      <c r="AJ1047" s="49"/>
    </row>
    <row r="1048" spans="1:36" ht="15.75">
      <c r="A1048" s="277" t="s">
        <v>1667</v>
      </c>
      <c r="B1048" s="3"/>
      <c r="C1048" s="3"/>
      <c r="D1048" s="32">
        <f t="shared" si="32"/>
        <v>5834.5</v>
      </c>
      <c r="E1048" s="479">
        <v>1165.1000000000001</v>
      </c>
      <c r="F1048" s="479">
        <v>2174.9</v>
      </c>
      <c r="G1048" s="479">
        <v>2494.5</v>
      </c>
      <c r="H1048" s="277"/>
      <c r="K1048" s="415"/>
      <c r="L1048" s="106"/>
      <c r="N1048" s="554"/>
      <c r="O1048" s="554"/>
      <c r="P1048" s="554"/>
      <c r="Q1048" s="554"/>
      <c r="R1048" s="554"/>
      <c r="S1048" s="554"/>
      <c r="T1048" s="554"/>
      <c r="U1048" s="554"/>
      <c r="V1048" s="554"/>
      <c r="W1048" s="554"/>
      <c r="X1048" s="554"/>
      <c r="Y1048" s="554"/>
      <c r="Z1048" s="554"/>
      <c r="AA1048" s="554"/>
      <c r="AB1048" s="554"/>
      <c r="AC1048" s="554"/>
      <c r="AD1048" s="554"/>
      <c r="AE1048" s="554"/>
      <c r="AF1048" s="554"/>
      <c r="AG1048" s="554"/>
      <c r="AH1048" s="554"/>
      <c r="AI1048" s="554"/>
      <c r="AJ1048" s="49"/>
    </row>
    <row r="1049" spans="1:36" ht="15.75">
      <c r="A1049" s="276" t="s">
        <v>3615</v>
      </c>
      <c r="B1049" s="3"/>
      <c r="C1049" s="3"/>
      <c r="D1049" s="32">
        <f t="shared" ref="D1049:D1080" si="33">SUM(E1049:DZ1049)</f>
        <v>9312.2000000000007</v>
      </c>
      <c r="E1049" s="479">
        <v>1887.5999999999997</v>
      </c>
      <c r="F1049" s="479">
        <v>4409.800000000002</v>
      </c>
      <c r="G1049" s="479">
        <v>3014.7999999999997</v>
      </c>
      <c r="H1049" s="276"/>
      <c r="K1049" s="415"/>
      <c r="L1049" s="106"/>
      <c r="N1049" s="554"/>
      <c r="O1049" s="554"/>
      <c r="P1049" s="554"/>
      <c r="Q1049" s="554"/>
      <c r="R1049" s="554"/>
      <c r="S1049" s="554"/>
      <c r="T1049" s="554"/>
      <c r="U1049" s="554"/>
      <c r="V1049" s="554"/>
      <c r="W1049" s="554"/>
      <c r="X1049" s="554"/>
      <c r="Y1049" s="554"/>
      <c r="Z1049" s="554"/>
      <c r="AA1049" s="554"/>
      <c r="AB1049" s="554"/>
      <c r="AC1049" s="554"/>
      <c r="AD1049" s="554"/>
      <c r="AE1049" s="554"/>
      <c r="AF1049" s="554"/>
      <c r="AG1049" s="554"/>
      <c r="AH1049" s="554"/>
      <c r="AI1049" s="554"/>
      <c r="AJ1049" s="49"/>
    </row>
    <row r="1050" spans="1:36" ht="15.75">
      <c r="A1050" s="106" t="s">
        <v>2718</v>
      </c>
      <c r="B1050" s="3"/>
      <c r="C1050" s="3"/>
      <c r="D1050" s="32">
        <f t="shared" si="33"/>
        <v>11252.3</v>
      </c>
      <c r="E1050" s="479">
        <v>3537.7</v>
      </c>
      <c r="F1050" s="479">
        <v>4334.3999999999996</v>
      </c>
      <c r="G1050" s="479">
        <v>3380.1999999999994</v>
      </c>
      <c r="H1050" s="106"/>
      <c r="K1050" s="415"/>
      <c r="L1050" s="106"/>
      <c r="N1050" s="554"/>
      <c r="O1050" s="554"/>
      <c r="P1050" s="554"/>
      <c r="Q1050" s="554"/>
      <c r="R1050" s="554"/>
      <c r="S1050" s="554"/>
      <c r="T1050" s="554"/>
      <c r="U1050" s="554"/>
      <c r="V1050" s="554"/>
      <c r="W1050" s="554"/>
      <c r="X1050" s="554"/>
      <c r="Y1050" s="554"/>
      <c r="Z1050" s="554"/>
      <c r="AA1050" s="554"/>
      <c r="AB1050" s="554"/>
      <c r="AC1050" s="554"/>
      <c r="AD1050" s="554"/>
      <c r="AE1050" s="554"/>
      <c r="AF1050" s="554"/>
      <c r="AG1050" s="554"/>
      <c r="AH1050" s="554"/>
      <c r="AI1050" s="554"/>
      <c r="AJ1050" s="49"/>
    </row>
    <row r="1051" spans="1:36" ht="15.75">
      <c r="A1051" s="106" t="s">
        <v>2199</v>
      </c>
      <c r="B1051" s="3"/>
      <c r="C1051" s="3"/>
      <c r="D1051" s="32">
        <f t="shared" si="33"/>
        <v>9810.5</v>
      </c>
      <c r="E1051" s="479">
        <v>3083.4999999999995</v>
      </c>
      <c r="F1051" s="479">
        <v>3780.2000000000007</v>
      </c>
      <c r="G1051" s="479">
        <v>2946.8</v>
      </c>
      <c r="H1051" s="106"/>
      <c r="K1051" s="415"/>
      <c r="L1051" s="106"/>
      <c r="N1051" s="554"/>
      <c r="O1051" s="554"/>
      <c r="P1051" s="554"/>
      <c r="Q1051" s="554"/>
      <c r="R1051" s="554"/>
      <c r="S1051" s="554"/>
      <c r="T1051" s="554"/>
      <c r="U1051" s="554"/>
      <c r="V1051" s="554"/>
      <c r="W1051" s="554"/>
      <c r="X1051" s="554"/>
      <c r="Y1051" s="554"/>
      <c r="Z1051" s="554"/>
      <c r="AA1051" s="554"/>
      <c r="AB1051" s="554"/>
      <c r="AC1051" s="554"/>
      <c r="AD1051" s="554"/>
      <c r="AE1051" s="554"/>
      <c r="AF1051" s="554"/>
      <c r="AG1051" s="554"/>
      <c r="AH1051" s="554"/>
      <c r="AI1051" s="554"/>
      <c r="AJ1051" s="49"/>
    </row>
    <row r="1052" spans="1:36" ht="15.75">
      <c r="A1052" s="277" t="s">
        <v>1668</v>
      </c>
      <c r="B1052" s="3"/>
      <c r="C1052" s="3"/>
      <c r="D1052" s="32">
        <f t="shared" si="33"/>
        <v>9439.0999999999985</v>
      </c>
      <c r="E1052" s="479">
        <v>1723.3999999999999</v>
      </c>
      <c r="F1052" s="479">
        <v>4231.8999999999996</v>
      </c>
      <c r="G1052" s="479">
        <v>3483.8</v>
      </c>
      <c r="H1052" s="277"/>
      <c r="K1052" s="415"/>
      <c r="L1052" s="106"/>
      <c r="N1052" s="554"/>
      <c r="O1052" s="554"/>
      <c r="P1052" s="554"/>
      <c r="Q1052" s="554"/>
      <c r="R1052" s="554"/>
      <c r="S1052" s="554"/>
      <c r="T1052" s="554"/>
      <c r="U1052" s="554"/>
      <c r="V1052" s="554"/>
      <c r="W1052" s="554"/>
      <c r="X1052" s="554"/>
      <c r="Y1052" s="554"/>
      <c r="Z1052" s="554"/>
      <c r="AA1052" s="554"/>
      <c r="AB1052" s="554"/>
      <c r="AC1052" s="554"/>
      <c r="AD1052" s="554"/>
      <c r="AE1052" s="554"/>
      <c r="AF1052" s="554"/>
      <c r="AG1052" s="554"/>
      <c r="AH1052" s="554"/>
      <c r="AI1052" s="554"/>
      <c r="AJ1052" s="49"/>
    </row>
    <row r="1053" spans="1:36" ht="15.75">
      <c r="A1053" s="276" t="s">
        <v>3616</v>
      </c>
      <c r="B1053" s="3"/>
      <c r="C1053" s="3"/>
      <c r="D1053" s="32">
        <f t="shared" si="33"/>
        <v>7724.8000000000011</v>
      </c>
      <c r="E1053" s="479">
        <v>1092.3</v>
      </c>
      <c r="F1053" s="479">
        <v>3545.2000000000007</v>
      </c>
      <c r="G1053" s="479">
        <v>3087.3</v>
      </c>
      <c r="H1053" s="276"/>
      <c r="K1053" s="415"/>
      <c r="L1053" s="106"/>
      <c r="N1053" s="554"/>
      <c r="O1053" s="554"/>
      <c r="P1053" s="554"/>
      <c r="Q1053" s="554"/>
      <c r="R1053" s="554"/>
      <c r="S1053" s="554"/>
      <c r="T1053" s="554"/>
      <c r="U1053" s="554"/>
      <c r="V1053" s="554"/>
      <c r="W1053" s="554"/>
      <c r="X1053" s="554"/>
      <c r="Y1053" s="554"/>
      <c r="Z1053" s="554"/>
      <c r="AA1053" s="554"/>
      <c r="AB1053" s="554"/>
      <c r="AC1053" s="554"/>
      <c r="AD1053" s="554"/>
      <c r="AE1053" s="554"/>
      <c r="AF1053" s="554"/>
      <c r="AG1053" s="554"/>
      <c r="AH1053" s="554"/>
      <c r="AI1053" s="554"/>
      <c r="AJ1053" s="49"/>
    </row>
    <row r="1054" spans="1:36" ht="15.75">
      <c r="A1054" s="276" t="s">
        <v>3617</v>
      </c>
      <c r="B1054" s="3"/>
      <c r="C1054" s="3"/>
      <c r="D1054" s="32">
        <f t="shared" si="33"/>
        <v>8932.0999999999985</v>
      </c>
      <c r="E1054" s="479">
        <v>1630.4999999999998</v>
      </c>
      <c r="F1054" s="479">
        <v>4081.9999999999991</v>
      </c>
      <c r="G1054" s="479">
        <v>3219.5999999999995</v>
      </c>
      <c r="H1054" s="276"/>
      <c r="K1054" s="415"/>
      <c r="L1054" s="106"/>
      <c r="N1054" s="554"/>
      <c r="O1054" s="554"/>
      <c r="P1054" s="554"/>
      <c r="Q1054" s="554"/>
      <c r="R1054" s="554"/>
      <c r="S1054" s="554"/>
      <c r="T1054" s="554"/>
      <c r="U1054" s="554"/>
      <c r="V1054" s="554"/>
      <c r="W1054" s="554"/>
      <c r="X1054" s="554"/>
      <c r="Y1054" s="554"/>
      <c r="Z1054" s="554"/>
      <c r="AA1054" s="554"/>
      <c r="AB1054" s="554"/>
      <c r="AC1054" s="554"/>
      <c r="AD1054" s="554"/>
      <c r="AE1054" s="554"/>
      <c r="AF1054" s="554"/>
      <c r="AG1054" s="554"/>
      <c r="AH1054" s="554"/>
      <c r="AI1054" s="554"/>
      <c r="AJ1054" s="49"/>
    </row>
    <row r="1055" spans="1:36" ht="15.75">
      <c r="A1055" s="106" t="s">
        <v>667</v>
      </c>
      <c r="B1055" s="3"/>
      <c r="C1055" s="3"/>
      <c r="D1055" s="32">
        <f t="shared" si="33"/>
        <v>10670.099999999999</v>
      </c>
      <c r="E1055" s="479">
        <v>2940.8999999999996</v>
      </c>
      <c r="F1055" s="479">
        <v>4458.5999999999995</v>
      </c>
      <c r="G1055" s="479">
        <v>3270.6000000000004</v>
      </c>
      <c r="H1055" s="106"/>
      <c r="K1055" s="415"/>
      <c r="L1055" s="106"/>
      <c r="N1055" s="554"/>
      <c r="O1055" s="554"/>
      <c r="P1055" s="554"/>
      <c r="Q1055" s="554"/>
      <c r="R1055" s="554"/>
      <c r="S1055" s="554"/>
      <c r="T1055" s="554"/>
      <c r="U1055" s="554"/>
      <c r="V1055" s="554"/>
      <c r="W1055" s="554"/>
      <c r="X1055" s="554"/>
      <c r="Y1055" s="554"/>
      <c r="Z1055" s="554"/>
      <c r="AA1055" s="554"/>
      <c r="AB1055" s="554"/>
      <c r="AC1055" s="554"/>
      <c r="AD1055" s="554"/>
      <c r="AE1055" s="554"/>
      <c r="AF1055" s="554"/>
      <c r="AG1055" s="554"/>
      <c r="AH1055" s="554"/>
      <c r="AI1055" s="554"/>
      <c r="AJ1055" s="49"/>
    </row>
    <row r="1056" spans="1:36" ht="15.75">
      <c r="A1056" s="106" t="s">
        <v>2198</v>
      </c>
      <c r="B1056" s="3"/>
      <c r="C1056" s="3"/>
      <c r="D1056" s="32">
        <f t="shared" si="33"/>
        <v>9588.8000000000011</v>
      </c>
      <c r="E1056" s="479">
        <v>3169.7000000000007</v>
      </c>
      <c r="F1056" s="479">
        <v>2699.2</v>
      </c>
      <c r="G1056" s="479">
        <v>3719.9</v>
      </c>
      <c r="H1056" s="106"/>
      <c r="K1056" s="415"/>
      <c r="L1056" s="106"/>
      <c r="N1056" s="554"/>
      <c r="O1056" s="554"/>
      <c r="P1056" s="554"/>
      <c r="Q1056" s="554"/>
      <c r="R1056" s="554"/>
      <c r="S1056" s="554"/>
      <c r="T1056" s="554"/>
      <c r="U1056" s="554"/>
      <c r="V1056" s="554"/>
      <c r="W1056" s="554"/>
      <c r="X1056" s="554"/>
      <c r="Y1056" s="554"/>
      <c r="Z1056" s="554"/>
      <c r="AA1056" s="554"/>
      <c r="AB1056" s="554"/>
      <c r="AC1056" s="554"/>
      <c r="AD1056" s="554"/>
      <c r="AE1056" s="554"/>
      <c r="AF1056" s="554"/>
      <c r="AG1056" s="554"/>
      <c r="AH1056" s="554"/>
      <c r="AI1056" s="554"/>
      <c r="AJ1056" s="49"/>
    </row>
    <row r="1057" spans="1:36" ht="15.75">
      <c r="A1057" s="106" t="s">
        <v>2205</v>
      </c>
      <c r="B1057" s="3"/>
      <c r="C1057" s="3"/>
      <c r="D1057" s="32">
        <f t="shared" si="33"/>
        <v>7572.3499999999985</v>
      </c>
      <c r="E1057" s="479">
        <v>1144.3000000000002</v>
      </c>
      <c r="F1057" s="479">
        <v>3358.2499999999995</v>
      </c>
      <c r="G1057" s="479">
        <v>3069.7999999999997</v>
      </c>
      <c r="H1057" s="106"/>
      <c r="K1057" s="415"/>
      <c r="L1057" s="106"/>
      <c r="N1057" s="554"/>
      <c r="O1057" s="554"/>
      <c r="P1057" s="554"/>
      <c r="Q1057" s="554"/>
      <c r="R1057" s="554"/>
      <c r="S1057" s="554"/>
      <c r="T1057" s="554"/>
      <c r="U1057" s="554"/>
      <c r="V1057" s="554"/>
      <c r="W1057" s="554"/>
      <c r="X1057" s="554"/>
      <c r="Y1057" s="554"/>
      <c r="Z1057" s="554"/>
      <c r="AA1057" s="554"/>
      <c r="AB1057" s="554"/>
      <c r="AC1057" s="554"/>
      <c r="AD1057" s="554"/>
      <c r="AE1057" s="554"/>
      <c r="AF1057" s="554"/>
      <c r="AG1057" s="554"/>
      <c r="AH1057" s="554"/>
      <c r="AI1057" s="554"/>
      <c r="AJ1057" s="49"/>
    </row>
    <row r="1058" spans="1:36" ht="15.75">
      <c r="A1058" s="106" t="s">
        <v>668</v>
      </c>
      <c r="B1058" s="3"/>
      <c r="C1058" s="3"/>
      <c r="D1058" s="32">
        <f t="shared" si="33"/>
        <v>7459</v>
      </c>
      <c r="E1058" s="479">
        <v>2106.3000000000002</v>
      </c>
      <c r="F1058" s="479">
        <v>3220.6</v>
      </c>
      <c r="G1058" s="479">
        <v>2132.1000000000004</v>
      </c>
      <c r="H1058" s="106"/>
      <c r="K1058" s="415"/>
      <c r="L1058" s="106"/>
      <c r="N1058" s="554"/>
      <c r="O1058" s="554"/>
      <c r="P1058" s="554"/>
      <c r="Q1058" s="554"/>
      <c r="R1058" s="554"/>
      <c r="S1058" s="554"/>
      <c r="T1058" s="554"/>
      <c r="U1058" s="554"/>
      <c r="V1058" s="554"/>
      <c r="W1058" s="554"/>
      <c r="X1058" s="554"/>
      <c r="Y1058" s="554"/>
      <c r="Z1058" s="554"/>
      <c r="AA1058" s="554"/>
      <c r="AB1058" s="554"/>
      <c r="AC1058" s="554"/>
      <c r="AD1058" s="554"/>
      <c r="AE1058" s="554"/>
      <c r="AF1058" s="554"/>
      <c r="AG1058" s="554"/>
      <c r="AH1058" s="554"/>
      <c r="AI1058" s="554"/>
      <c r="AJ1058" s="49"/>
    </row>
    <row r="1059" spans="1:36" ht="15.75">
      <c r="A1059" s="106" t="s">
        <v>3618</v>
      </c>
      <c r="B1059" s="3"/>
      <c r="C1059" s="3"/>
      <c r="D1059" s="32">
        <f t="shared" si="33"/>
        <v>7726</v>
      </c>
      <c r="E1059" s="479">
        <v>1266.2999999999997</v>
      </c>
      <c r="F1059" s="479">
        <v>3978.2000000000003</v>
      </c>
      <c r="G1059" s="479">
        <v>2481.5</v>
      </c>
      <c r="H1059" s="106"/>
      <c r="K1059" s="415"/>
      <c r="L1059" s="106"/>
      <c r="N1059" s="554"/>
      <c r="O1059" s="554"/>
      <c r="P1059" s="554"/>
      <c r="Q1059" s="554"/>
      <c r="R1059" s="554"/>
      <c r="S1059" s="554"/>
      <c r="T1059" s="554"/>
      <c r="U1059" s="554"/>
      <c r="V1059" s="554"/>
      <c r="W1059" s="554"/>
      <c r="X1059" s="554"/>
      <c r="Y1059" s="554"/>
      <c r="Z1059" s="554"/>
      <c r="AA1059" s="554"/>
      <c r="AB1059" s="554"/>
      <c r="AC1059" s="554"/>
      <c r="AD1059" s="554"/>
      <c r="AE1059" s="554"/>
      <c r="AF1059" s="554"/>
      <c r="AG1059" s="554"/>
      <c r="AH1059" s="554"/>
      <c r="AI1059" s="554"/>
      <c r="AJ1059" s="49"/>
    </row>
    <row r="1060" spans="1:36" ht="15.75">
      <c r="A1060" s="277" t="s">
        <v>23</v>
      </c>
      <c r="B1060" s="3"/>
      <c r="C1060" s="3"/>
      <c r="D1060" s="32">
        <f t="shared" si="33"/>
        <v>6741.2</v>
      </c>
      <c r="E1060" s="479">
        <v>1952.5000000000002</v>
      </c>
      <c r="F1060" s="479">
        <v>2942.7</v>
      </c>
      <c r="G1060" s="479">
        <v>1846</v>
      </c>
      <c r="H1060" s="277"/>
      <c r="K1060" s="415"/>
      <c r="L1060" s="106"/>
      <c r="N1060" s="554"/>
      <c r="O1060" s="554"/>
      <c r="P1060" s="554"/>
      <c r="Q1060" s="554"/>
      <c r="R1060" s="554"/>
      <c r="S1060" s="554"/>
      <c r="T1060" s="554"/>
      <c r="U1060" s="554"/>
      <c r="V1060" s="554"/>
      <c r="W1060" s="554"/>
      <c r="X1060" s="554"/>
      <c r="Y1060" s="554"/>
      <c r="Z1060" s="554"/>
      <c r="AA1060" s="554"/>
      <c r="AB1060" s="554"/>
      <c r="AC1060" s="554"/>
      <c r="AD1060" s="554"/>
      <c r="AE1060" s="554"/>
      <c r="AF1060" s="554"/>
      <c r="AG1060" s="554"/>
      <c r="AH1060" s="554"/>
      <c r="AI1060" s="554"/>
      <c r="AJ1060" s="49"/>
    </row>
    <row r="1061" spans="1:36" ht="15.75">
      <c r="A1061" s="277" t="s">
        <v>25</v>
      </c>
      <c r="B1061" s="3"/>
      <c r="C1061" s="3"/>
      <c r="D1061" s="32">
        <f t="shared" si="33"/>
        <v>9930.9</v>
      </c>
      <c r="E1061" s="479">
        <v>3273.2999999999997</v>
      </c>
      <c r="F1061" s="479">
        <v>2887.4999999999995</v>
      </c>
      <c r="G1061" s="479">
        <v>3770.1000000000004</v>
      </c>
      <c r="H1061" s="277"/>
      <c r="K1061" s="415"/>
      <c r="L1061" s="106"/>
      <c r="N1061" s="554"/>
      <c r="O1061" s="554"/>
      <c r="P1061" s="554"/>
      <c r="Q1061" s="554"/>
      <c r="R1061" s="554"/>
      <c r="S1061" s="554"/>
      <c r="T1061" s="554"/>
      <c r="U1061" s="554"/>
      <c r="V1061" s="554"/>
      <c r="W1061" s="554"/>
      <c r="X1061" s="554"/>
      <c r="Y1061" s="554"/>
      <c r="Z1061" s="554"/>
      <c r="AA1061" s="554"/>
      <c r="AB1061" s="554"/>
      <c r="AC1061" s="554"/>
      <c r="AD1061" s="554"/>
      <c r="AE1061" s="554"/>
      <c r="AF1061" s="554"/>
      <c r="AG1061" s="554"/>
      <c r="AH1061" s="554"/>
      <c r="AI1061" s="554"/>
      <c r="AJ1061" s="49"/>
    </row>
    <row r="1062" spans="1:36" ht="15.75">
      <c r="A1062" s="106" t="s">
        <v>2704</v>
      </c>
      <c r="B1062" s="3"/>
      <c r="C1062" s="3"/>
      <c r="D1062" s="32">
        <f t="shared" si="33"/>
        <v>10564.3</v>
      </c>
      <c r="E1062" s="479">
        <v>3149.7</v>
      </c>
      <c r="F1062" s="479">
        <v>3923.8999999999996</v>
      </c>
      <c r="G1062" s="479">
        <v>3490.7</v>
      </c>
      <c r="H1062" s="106"/>
      <c r="K1062" s="415"/>
      <c r="L1062" s="106"/>
      <c r="N1062" s="554"/>
      <c r="O1062" s="554"/>
      <c r="P1062" s="554"/>
      <c r="Q1062" s="554"/>
      <c r="R1062" s="554"/>
      <c r="S1062" s="554"/>
      <c r="T1062" s="554"/>
      <c r="U1062" s="554"/>
      <c r="V1062" s="554"/>
      <c r="W1062" s="554"/>
      <c r="X1062" s="554"/>
      <c r="Y1062" s="554"/>
      <c r="Z1062" s="554"/>
      <c r="AA1062" s="554"/>
      <c r="AB1062" s="554"/>
      <c r="AC1062" s="554"/>
      <c r="AD1062" s="554"/>
      <c r="AE1062" s="554"/>
      <c r="AF1062" s="554"/>
      <c r="AG1062" s="554"/>
      <c r="AH1062" s="554"/>
      <c r="AI1062" s="554"/>
      <c r="AJ1062" s="49"/>
    </row>
    <row r="1063" spans="1:36" ht="15.75">
      <c r="A1063" s="105" t="s">
        <v>1343</v>
      </c>
      <c r="B1063" s="3"/>
      <c r="C1063" s="3"/>
      <c r="D1063" s="32">
        <f t="shared" si="33"/>
        <v>9937.4000000000015</v>
      </c>
      <c r="E1063" s="479">
        <v>2488</v>
      </c>
      <c r="F1063" s="479">
        <v>3936</v>
      </c>
      <c r="G1063" s="479">
        <v>3513.4000000000005</v>
      </c>
      <c r="H1063" s="457"/>
      <c r="K1063" s="415"/>
      <c r="L1063" s="106"/>
      <c r="N1063" s="554"/>
      <c r="O1063" s="554"/>
      <c r="P1063" s="554"/>
      <c r="Q1063" s="554"/>
      <c r="R1063" s="554"/>
      <c r="S1063" s="554"/>
      <c r="T1063" s="554"/>
      <c r="U1063" s="554"/>
      <c r="V1063" s="554"/>
      <c r="W1063" s="554"/>
      <c r="X1063" s="554"/>
      <c r="Y1063" s="554"/>
      <c r="Z1063" s="554"/>
      <c r="AA1063" s="554"/>
      <c r="AB1063" s="554"/>
      <c r="AC1063" s="554"/>
      <c r="AD1063" s="554"/>
      <c r="AE1063" s="554"/>
      <c r="AF1063" s="554"/>
      <c r="AG1063" s="554"/>
      <c r="AH1063" s="554"/>
      <c r="AI1063" s="554"/>
      <c r="AJ1063" s="49"/>
    </row>
    <row r="1064" spans="1:36" ht="15.75">
      <c r="A1064" s="105" t="s">
        <v>1345</v>
      </c>
      <c r="B1064" s="3"/>
      <c r="C1064" s="3"/>
      <c r="D1064" s="32">
        <f t="shared" si="33"/>
        <v>9349.1</v>
      </c>
      <c r="E1064" s="479">
        <v>2646.7000000000003</v>
      </c>
      <c r="F1064" s="479">
        <v>3961.2000000000003</v>
      </c>
      <c r="G1064" s="479">
        <v>2741.2</v>
      </c>
      <c r="H1064" s="457"/>
      <c r="K1064" s="415"/>
      <c r="L1064" s="106"/>
      <c r="N1064" s="554"/>
      <c r="O1064" s="554"/>
      <c r="P1064" s="554"/>
      <c r="Q1064" s="554"/>
      <c r="R1064" s="554"/>
      <c r="S1064" s="554"/>
      <c r="T1064" s="554"/>
      <c r="U1064" s="554"/>
      <c r="V1064" s="554"/>
      <c r="W1064" s="554"/>
      <c r="X1064" s="554"/>
      <c r="Y1064" s="554"/>
      <c r="Z1064" s="554"/>
      <c r="AA1064" s="554"/>
      <c r="AB1064" s="554"/>
      <c r="AC1064" s="554"/>
      <c r="AD1064" s="554"/>
      <c r="AE1064" s="554"/>
      <c r="AF1064" s="554"/>
      <c r="AG1064" s="554"/>
      <c r="AH1064" s="554"/>
      <c r="AI1064" s="554"/>
      <c r="AJ1064" s="49"/>
    </row>
    <row r="1065" spans="1:36" ht="15.75">
      <c r="A1065" s="106" t="s">
        <v>2705</v>
      </c>
      <c r="B1065" s="3"/>
      <c r="C1065" s="3"/>
      <c r="D1065" s="32">
        <f t="shared" si="33"/>
        <v>8958.4000000000015</v>
      </c>
      <c r="E1065" s="479">
        <v>1624.4</v>
      </c>
      <c r="F1065" s="479">
        <v>4524.2000000000007</v>
      </c>
      <c r="G1065" s="479">
        <v>2809.8</v>
      </c>
      <c r="H1065" s="106"/>
      <c r="K1065" s="415"/>
      <c r="L1065" s="106"/>
      <c r="N1065" s="554"/>
      <c r="O1065" s="554"/>
      <c r="P1065" s="554"/>
      <c r="Q1065" s="554"/>
      <c r="R1065" s="554"/>
      <c r="S1065" s="554"/>
      <c r="T1065" s="554"/>
      <c r="U1065" s="554"/>
      <c r="V1065" s="554"/>
      <c r="W1065" s="554"/>
      <c r="X1065" s="554"/>
      <c r="Y1065" s="554"/>
      <c r="Z1065" s="554"/>
      <c r="AA1065" s="554"/>
      <c r="AB1065" s="554"/>
      <c r="AC1065" s="554"/>
      <c r="AD1065" s="554"/>
      <c r="AE1065" s="554"/>
      <c r="AF1065" s="554"/>
      <c r="AG1065" s="554"/>
      <c r="AH1065" s="554"/>
      <c r="AI1065" s="554"/>
      <c r="AJ1065" s="49"/>
    </row>
    <row r="1066" spans="1:36" ht="15.75">
      <c r="A1066" s="276" t="s">
        <v>3619</v>
      </c>
      <c r="B1066" s="3"/>
      <c r="C1066" s="3"/>
      <c r="D1066" s="32">
        <f t="shared" si="33"/>
        <v>8577.1999999999989</v>
      </c>
      <c r="E1066" s="479">
        <v>1921.5999999999997</v>
      </c>
      <c r="F1066" s="479">
        <v>4113.5</v>
      </c>
      <c r="G1066" s="479">
        <v>2542.0999999999995</v>
      </c>
      <c r="H1066" s="276"/>
      <c r="K1066" s="415"/>
      <c r="L1066" s="106"/>
      <c r="N1066" s="554"/>
      <c r="O1066" s="554"/>
      <c r="P1066" s="554"/>
      <c r="Q1066" s="554"/>
      <c r="R1066" s="554"/>
      <c r="S1066" s="554"/>
      <c r="T1066" s="554"/>
      <c r="U1066" s="554"/>
      <c r="V1066" s="554"/>
      <c r="W1066" s="554"/>
      <c r="X1066" s="554"/>
      <c r="Y1066" s="554"/>
      <c r="Z1066" s="554"/>
      <c r="AA1066" s="554"/>
      <c r="AB1066" s="554"/>
      <c r="AC1066" s="554"/>
      <c r="AD1066" s="554"/>
      <c r="AE1066" s="554"/>
      <c r="AF1066" s="554"/>
      <c r="AG1066" s="554"/>
      <c r="AH1066" s="554"/>
      <c r="AI1066" s="554"/>
      <c r="AJ1066" s="49"/>
    </row>
    <row r="1067" spans="1:36" ht="15.75">
      <c r="A1067" s="276" t="s">
        <v>3620</v>
      </c>
      <c r="B1067" s="3"/>
      <c r="C1067" s="3"/>
      <c r="D1067" s="32">
        <f t="shared" si="33"/>
        <v>9244.6000000000022</v>
      </c>
      <c r="E1067" s="479">
        <v>2211.3000000000002</v>
      </c>
      <c r="F1067" s="479">
        <v>4079.1000000000008</v>
      </c>
      <c r="G1067" s="479">
        <v>2954.2</v>
      </c>
      <c r="H1067" s="276"/>
      <c r="K1067" s="415"/>
      <c r="L1067" s="106"/>
      <c r="N1067" s="554"/>
      <c r="O1067" s="554"/>
      <c r="P1067" s="554"/>
      <c r="Q1067" s="554"/>
      <c r="R1067" s="554"/>
      <c r="S1067" s="554"/>
      <c r="T1067" s="554"/>
      <c r="U1067" s="554"/>
      <c r="V1067" s="554"/>
      <c r="W1067" s="554"/>
      <c r="X1067" s="554"/>
      <c r="Y1067" s="554"/>
      <c r="Z1067" s="554"/>
      <c r="AA1067" s="554"/>
      <c r="AB1067" s="554"/>
      <c r="AC1067" s="554"/>
      <c r="AD1067" s="554"/>
      <c r="AE1067" s="554"/>
      <c r="AF1067" s="554"/>
      <c r="AG1067" s="554"/>
      <c r="AH1067" s="554"/>
      <c r="AI1067" s="554"/>
      <c r="AJ1067" s="49"/>
    </row>
    <row r="1068" spans="1:36" ht="15.75">
      <c r="A1068" s="106" t="s">
        <v>2194</v>
      </c>
      <c r="B1068" s="3"/>
      <c r="C1068" s="3"/>
      <c r="D1068" s="32">
        <f t="shared" si="33"/>
        <v>9422.3000000000011</v>
      </c>
      <c r="E1068" s="479">
        <v>2102.1999999999998</v>
      </c>
      <c r="F1068" s="479">
        <v>4057.8000000000011</v>
      </c>
      <c r="G1068" s="479">
        <v>3262.3</v>
      </c>
      <c r="H1068" s="106"/>
      <c r="K1068" s="415"/>
      <c r="L1068" s="106"/>
      <c r="N1068" s="554"/>
      <c r="O1068" s="554"/>
      <c r="P1068" s="554"/>
      <c r="Q1068" s="554"/>
      <c r="R1068" s="554"/>
      <c r="S1068" s="554"/>
      <c r="T1068" s="554"/>
      <c r="U1068" s="554"/>
      <c r="V1068" s="554"/>
      <c r="W1068" s="554"/>
      <c r="X1068" s="554"/>
      <c r="Y1068" s="554"/>
      <c r="Z1068" s="554"/>
      <c r="AA1068" s="554"/>
      <c r="AB1068" s="554"/>
      <c r="AC1068" s="554"/>
      <c r="AD1068" s="554"/>
      <c r="AE1068" s="554"/>
      <c r="AF1068" s="554"/>
      <c r="AG1068" s="554"/>
      <c r="AH1068" s="554"/>
      <c r="AI1068" s="554"/>
      <c r="AJ1068" s="49"/>
    </row>
    <row r="1069" spans="1:36" ht="15.75">
      <c r="A1069" s="106" t="s">
        <v>651</v>
      </c>
      <c r="B1069" s="3"/>
      <c r="C1069" s="3"/>
      <c r="D1069" s="32">
        <f t="shared" si="33"/>
        <v>10203.4</v>
      </c>
      <c r="E1069" s="479">
        <v>2762.4999999999995</v>
      </c>
      <c r="F1069" s="479">
        <v>3827.9000000000005</v>
      </c>
      <c r="G1069" s="479">
        <v>3613</v>
      </c>
      <c r="H1069" s="106"/>
      <c r="K1069" s="415"/>
      <c r="L1069" s="106"/>
      <c r="N1069" s="554"/>
      <c r="O1069" s="554"/>
      <c r="P1069" s="554"/>
      <c r="Q1069" s="554"/>
      <c r="R1069" s="554"/>
      <c r="S1069" s="554"/>
      <c r="T1069" s="554"/>
      <c r="U1069" s="554"/>
      <c r="V1069" s="554"/>
      <c r="W1069" s="554"/>
      <c r="X1069" s="554"/>
      <c r="Y1069" s="554"/>
      <c r="Z1069" s="554"/>
      <c r="AA1069" s="554"/>
      <c r="AB1069" s="554"/>
      <c r="AC1069" s="554"/>
      <c r="AD1069" s="554"/>
      <c r="AE1069" s="554"/>
      <c r="AF1069" s="554"/>
      <c r="AG1069" s="554"/>
      <c r="AH1069" s="554"/>
      <c r="AI1069" s="554"/>
      <c r="AJ1069" s="49"/>
    </row>
    <row r="1070" spans="1:36" ht="15.75">
      <c r="A1070" s="106" t="s">
        <v>682</v>
      </c>
      <c r="B1070" s="3"/>
      <c r="C1070" s="3"/>
      <c r="D1070" s="32">
        <f t="shared" si="33"/>
        <v>7382.5</v>
      </c>
      <c r="E1070" s="479">
        <v>2822.7000000000003</v>
      </c>
      <c r="F1070" s="479">
        <v>2985.9999999999995</v>
      </c>
      <c r="G1070" s="479">
        <v>1573.7999999999997</v>
      </c>
      <c r="H1070" s="106"/>
      <c r="K1070" s="415"/>
      <c r="L1070" s="106"/>
      <c r="N1070" s="554"/>
      <c r="O1070" s="554"/>
      <c r="P1070" s="554"/>
      <c r="Q1070" s="554"/>
      <c r="R1070" s="554"/>
      <c r="S1070" s="554"/>
      <c r="T1070" s="554"/>
      <c r="U1070" s="554"/>
      <c r="V1070" s="554"/>
      <c r="W1070" s="554"/>
      <c r="X1070" s="554"/>
      <c r="Y1070" s="554"/>
      <c r="Z1070" s="554"/>
      <c r="AA1070" s="554"/>
      <c r="AB1070" s="554"/>
      <c r="AC1070" s="554"/>
      <c r="AD1070" s="554"/>
      <c r="AE1070" s="554"/>
      <c r="AF1070" s="554"/>
      <c r="AG1070" s="554"/>
      <c r="AH1070" s="554"/>
      <c r="AI1070" s="554"/>
      <c r="AJ1070" s="49"/>
    </row>
    <row r="1071" spans="1:36" ht="15.75">
      <c r="A1071" s="106" t="s">
        <v>2700</v>
      </c>
      <c r="B1071" s="3"/>
      <c r="C1071" s="3"/>
      <c r="D1071" s="32">
        <f t="shared" si="33"/>
        <v>11269.2</v>
      </c>
      <c r="E1071" s="479">
        <v>3663.5</v>
      </c>
      <c r="F1071" s="479">
        <v>4484.6000000000004</v>
      </c>
      <c r="G1071" s="479">
        <v>3121.1000000000004</v>
      </c>
      <c r="H1071" s="106"/>
      <c r="K1071" s="415"/>
      <c r="L1071" s="106"/>
      <c r="N1071" s="554"/>
      <c r="O1071" s="554"/>
      <c r="P1071" s="554"/>
      <c r="Q1071" s="554"/>
      <c r="R1071" s="554"/>
      <c r="S1071" s="554"/>
      <c r="T1071" s="554"/>
      <c r="U1071" s="554"/>
      <c r="V1071" s="554"/>
      <c r="W1071" s="554"/>
      <c r="X1071" s="554"/>
      <c r="Y1071" s="554"/>
      <c r="Z1071" s="554"/>
      <c r="AA1071" s="554"/>
      <c r="AB1071" s="554"/>
      <c r="AC1071" s="554"/>
      <c r="AD1071" s="554"/>
      <c r="AE1071" s="554"/>
      <c r="AF1071" s="554"/>
      <c r="AG1071" s="554"/>
      <c r="AH1071" s="554"/>
      <c r="AI1071" s="554"/>
      <c r="AJ1071" s="49"/>
    </row>
    <row r="1072" spans="1:36" ht="15.75">
      <c r="A1072" s="106" t="s">
        <v>2726</v>
      </c>
      <c r="B1072" s="3"/>
      <c r="C1072" s="3"/>
      <c r="D1072" s="32">
        <f t="shared" si="33"/>
        <v>7393.1</v>
      </c>
      <c r="E1072" s="479">
        <v>1893.8000000000002</v>
      </c>
      <c r="F1072" s="479">
        <v>3332.5</v>
      </c>
      <c r="G1072" s="479">
        <v>2166.7999999999997</v>
      </c>
      <c r="H1072" s="106"/>
      <c r="K1072" s="415"/>
      <c r="L1072" s="106"/>
      <c r="N1072" s="554"/>
      <c r="O1072" s="554"/>
      <c r="P1072" s="554"/>
      <c r="Q1072" s="554"/>
      <c r="R1072" s="554"/>
      <c r="S1072" s="554"/>
      <c r="T1072" s="554"/>
      <c r="U1072" s="554"/>
      <c r="V1072" s="554"/>
      <c r="W1072" s="554"/>
      <c r="X1072" s="554"/>
      <c r="Y1072" s="554"/>
      <c r="Z1072" s="554"/>
      <c r="AA1072" s="554"/>
      <c r="AB1072" s="554"/>
      <c r="AC1072" s="554"/>
      <c r="AD1072" s="554"/>
      <c r="AE1072" s="554"/>
      <c r="AF1072" s="554"/>
      <c r="AG1072" s="554"/>
      <c r="AH1072" s="554"/>
      <c r="AI1072" s="554"/>
      <c r="AJ1072" s="49"/>
    </row>
    <row r="1073" spans="1:36" ht="15.75">
      <c r="A1073" s="276" t="s">
        <v>3621</v>
      </c>
      <c r="B1073" s="3"/>
      <c r="C1073" s="3"/>
      <c r="D1073" s="32">
        <f t="shared" si="33"/>
        <v>7416.1</v>
      </c>
      <c r="E1073" s="479">
        <v>1782.6</v>
      </c>
      <c r="F1073" s="479">
        <v>4048.3000000000006</v>
      </c>
      <c r="G1073" s="479">
        <v>1585.2</v>
      </c>
      <c r="H1073" s="276"/>
      <c r="K1073" s="415"/>
      <c r="L1073" s="106"/>
      <c r="N1073" s="554"/>
      <c r="O1073" s="554"/>
      <c r="P1073" s="554"/>
      <c r="Q1073" s="554"/>
      <c r="R1073" s="554"/>
      <c r="S1073" s="554"/>
      <c r="T1073" s="554"/>
      <c r="U1073" s="554"/>
      <c r="V1073" s="554"/>
      <c r="W1073" s="554"/>
      <c r="X1073" s="554"/>
      <c r="Y1073" s="554"/>
      <c r="Z1073" s="554"/>
      <c r="AA1073" s="554"/>
      <c r="AB1073" s="554"/>
      <c r="AC1073" s="554"/>
      <c r="AD1073" s="554"/>
      <c r="AE1073" s="554"/>
      <c r="AF1073" s="554"/>
      <c r="AG1073" s="554"/>
      <c r="AH1073" s="554"/>
      <c r="AI1073" s="554"/>
      <c r="AJ1073" s="49"/>
    </row>
    <row r="1074" spans="1:36" ht="15.75">
      <c r="A1074" s="276" t="s">
        <v>3622</v>
      </c>
      <c r="B1074" s="3"/>
      <c r="C1074" s="3"/>
      <c r="D1074" s="32">
        <f t="shared" si="33"/>
        <v>6079.0499999999993</v>
      </c>
      <c r="E1074" s="479">
        <v>831.6</v>
      </c>
      <c r="F1074" s="479">
        <v>2992.25</v>
      </c>
      <c r="G1074" s="479">
        <v>2255.1999999999998</v>
      </c>
      <c r="H1074" s="276"/>
      <c r="K1074" s="415"/>
      <c r="L1074" s="106"/>
      <c r="N1074" s="554"/>
      <c r="O1074" s="554"/>
      <c r="P1074" s="554"/>
      <c r="Q1074" s="554"/>
      <c r="R1074" s="554"/>
      <c r="S1074" s="554"/>
      <c r="T1074" s="554"/>
      <c r="U1074" s="554"/>
      <c r="V1074" s="554"/>
      <c r="W1074" s="554"/>
      <c r="X1074" s="554"/>
      <c r="Y1074" s="554"/>
      <c r="Z1074" s="554"/>
      <c r="AA1074" s="554"/>
      <c r="AB1074" s="554"/>
      <c r="AC1074" s="554"/>
      <c r="AD1074" s="554"/>
      <c r="AE1074" s="554"/>
      <c r="AF1074" s="554"/>
      <c r="AG1074" s="554"/>
      <c r="AH1074" s="554"/>
      <c r="AI1074" s="554"/>
      <c r="AJ1074" s="49"/>
    </row>
    <row r="1075" spans="1:36" ht="15.75">
      <c r="A1075" s="106" t="s">
        <v>154</v>
      </c>
      <c r="B1075" s="3"/>
      <c r="C1075" s="3"/>
      <c r="D1075" s="32">
        <f t="shared" si="33"/>
        <v>9434.2000000000007</v>
      </c>
      <c r="E1075" s="479">
        <v>3264.1000000000004</v>
      </c>
      <c r="F1075" s="479">
        <v>3812.7</v>
      </c>
      <c r="G1075" s="479">
        <v>2357.4</v>
      </c>
      <c r="H1075" s="106"/>
      <c r="K1075" s="415"/>
      <c r="L1075" s="106"/>
      <c r="N1075" s="554"/>
      <c r="O1075" s="554"/>
      <c r="P1075" s="554"/>
      <c r="Q1075" s="554"/>
      <c r="R1075" s="554"/>
      <c r="S1075" s="554"/>
      <c r="T1075" s="554"/>
      <c r="U1075" s="554"/>
      <c r="V1075" s="554"/>
      <c r="W1075" s="554"/>
      <c r="X1075" s="554"/>
      <c r="Y1075" s="554"/>
      <c r="Z1075" s="554"/>
      <c r="AA1075" s="554"/>
      <c r="AB1075" s="554"/>
      <c r="AC1075" s="554"/>
      <c r="AD1075" s="554"/>
      <c r="AE1075" s="554"/>
      <c r="AF1075" s="554"/>
      <c r="AG1075" s="554"/>
      <c r="AH1075" s="554"/>
      <c r="AI1075" s="554"/>
      <c r="AJ1075" s="49"/>
    </row>
    <row r="1076" spans="1:36" ht="15.75">
      <c r="A1076" s="106" t="s">
        <v>2206</v>
      </c>
      <c r="B1076" s="3"/>
      <c r="C1076" s="3"/>
      <c r="D1076" s="32">
        <f t="shared" si="33"/>
        <v>7304</v>
      </c>
      <c r="E1076" s="479">
        <v>1782.6</v>
      </c>
      <c r="F1076" s="479">
        <v>3488.0000000000005</v>
      </c>
      <c r="G1076" s="479">
        <v>2033.4</v>
      </c>
      <c r="H1076" s="106"/>
      <c r="K1076" s="415"/>
      <c r="L1076" s="106"/>
      <c r="N1076" s="554"/>
      <c r="O1076" s="554"/>
      <c r="P1076" s="554"/>
      <c r="Q1076" s="554"/>
      <c r="R1076" s="554"/>
      <c r="S1076" s="554"/>
      <c r="T1076" s="554"/>
      <c r="U1076" s="554"/>
      <c r="V1076" s="554"/>
      <c r="W1076" s="554"/>
      <c r="X1076" s="554"/>
      <c r="Y1076" s="554"/>
      <c r="Z1076" s="554"/>
      <c r="AA1076" s="554"/>
      <c r="AB1076" s="554"/>
      <c r="AC1076" s="554"/>
      <c r="AD1076" s="554"/>
      <c r="AE1076" s="554"/>
      <c r="AF1076" s="554"/>
      <c r="AG1076" s="554"/>
      <c r="AH1076" s="554"/>
      <c r="AI1076" s="554"/>
      <c r="AJ1076" s="49"/>
    </row>
    <row r="1077" spans="1:36" ht="15.75">
      <c r="A1077" s="106" t="s">
        <v>669</v>
      </c>
      <c r="B1077" s="3"/>
      <c r="C1077" s="3"/>
      <c r="D1077" s="32">
        <f t="shared" si="33"/>
        <v>10085</v>
      </c>
      <c r="E1077" s="479">
        <v>2934.4000000000005</v>
      </c>
      <c r="F1077" s="479">
        <v>4676.6000000000004</v>
      </c>
      <c r="G1077" s="479">
        <v>2474</v>
      </c>
      <c r="H1077" s="106"/>
      <c r="K1077" s="415"/>
      <c r="L1077" s="106"/>
      <c r="N1077" s="554"/>
      <c r="O1077" s="554"/>
      <c r="P1077" s="554"/>
      <c r="Q1077" s="554"/>
      <c r="R1077" s="554"/>
      <c r="S1077" s="554"/>
      <c r="T1077" s="554"/>
      <c r="U1077" s="554"/>
      <c r="V1077" s="554"/>
      <c r="W1077" s="554"/>
      <c r="X1077" s="554"/>
      <c r="Y1077" s="554"/>
      <c r="Z1077" s="554"/>
      <c r="AA1077" s="554"/>
      <c r="AB1077" s="554"/>
      <c r="AC1077" s="554"/>
      <c r="AD1077" s="554"/>
      <c r="AE1077" s="554"/>
      <c r="AF1077" s="554"/>
      <c r="AG1077" s="554"/>
      <c r="AH1077" s="554"/>
      <c r="AI1077" s="554"/>
      <c r="AJ1077" s="49"/>
    </row>
    <row r="1078" spans="1:36" ht="15.75">
      <c r="A1078" s="106" t="s">
        <v>2715</v>
      </c>
      <c r="B1078" s="3"/>
      <c r="C1078" s="3"/>
      <c r="D1078" s="32">
        <f t="shared" si="33"/>
        <v>10913.55</v>
      </c>
      <c r="E1078" s="479">
        <v>2646.9</v>
      </c>
      <c r="F1078" s="479">
        <v>4247.1000000000004</v>
      </c>
      <c r="G1078" s="479">
        <v>4019.55</v>
      </c>
      <c r="H1078" s="106"/>
      <c r="K1078" s="415"/>
      <c r="L1078" s="106"/>
      <c r="N1078" s="554"/>
      <c r="O1078" s="554"/>
      <c r="P1078" s="554"/>
      <c r="Q1078" s="554"/>
      <c r="R1078" s="554"/>
      <c r="S1078" s="554"/>
      <c r="T1078" s="554"/>
      <c r="U1078" s="554"/>
      <c r="V1078" s="554"/>
      <c r="W1078" s="554"/>
      <c r="X1078" s="554"/>
      <c r="Y1078" s="554"/>
      <c r="Z1078" s="554"/>
      <c r="AA1078" s="554"/>
      <c r="AB1078" s="554"/>
      <c r="AC1078" s="554"/>
      <c r="AD1078" s="554"/>
      <c r="AE1078" s="554"/>
      <c r="AF1078" s="554"/>
      <c r="AG1078" s="554"/>
      <c r="AH1078" s="554"/>
      <c r="AI1078" s="554"/>
      <c r="AJ1078" s="49"/>
    </row>
    <row r="1079" spans="1:36" ht="15.75">
      <c r="A1079" s="276" t="s">
        <v>142</v>
      </c>
      <c r="B1079" s="3"/>
      <c r="C1079" s="3"/>
      <c r="D1079" s="32">
        <f t="shared" si="33"/>
        <v>11019.8</v>
      </c>
      <c r="E1079" s="479">
        <v>2856.7999999999997</v>
      </c>
      <c r="F1079" s="479">
        <v>4421.7000000000007</v>
      </c>
      <c r="G1079" s="479">
        <v>3741.3</v>
      </c>
      <c r="H1079" s="276"/>
      <c r="K1079" s="415"/>
      <c r="L1079" s="106"/>
      <c r="N1079" s="554"/>
      <c r="O1079" s="554"/>
      <c r="P1079" s="554"/>
      <c r="Q1079" s="554"/>
      <c r="R1079" s="554"/>
      <c r="S1079" s="554"/>
      <c r="T1079" s="554"/>
      <c r="U1079" s="554"/>
      <c r="V1079" s="554"/>
      <c r="W1079" s="554"/>
      <c r="X1079" s="554"/>
      <c r="Y1079" s="554"/>
      <c r="Z1079" s="554"/>
      <c r="AA1079" s="554"/>
      <c r="AB1079" s="554"/>
      <c r="AC1079" s="554"/>
      <c r="AD1079" s="554"/>
      <c r="AE1079" s="554"/>
      <c r="AF1079" s="554"/>
      <c r="AG1079" s="554"/>
      <c r="AH1079" s="554"/>
      <c r="AI1079" s="554"/>
      <c r="AJ1079" s="49"/>
    </row>
    <row r="1080" spans="1:36" ht="15.75">
      <c r="A1080" s="105" t="s">
        <v>1349</v>
      </c>
      <c r="B1080" s="3"/>
      <c r="C1080" s="3"/>
      <c r="D1080" s="32">
        <f t="shared" si="33"/>
        <v>10091</v>
      </c>
      <c r="E1080" s="479">
        <v>2864.7999999999997</v>
      </c>
      <c r="F1080" s="479">
        <v>3605.9</v>
      </c>
      <c r="G1080" s="479">
        <v>3620.3</v>
      </c>
      <c r="H1080" s="457"/>
      <c r="K1080" s="415"/>
      <c r="L1080" s="106"/>
      <c r="N1080" s="554"/>
      <c r="O1080" s="554"/>
      <c r="P1080" s="554"/>
      <c r="Q1080" s="554"/>
      <c r="R1080" s="554"/>
      <c r="S1080" s="554"/>
      <c r="T1080" s="554"/>
      <c r="U1080" s="554"/>
      <c r="V1080" s="554"/>
      <c r="W1080" s="554"/>
      <c r="X1080" s="554"/>
      <c r="Y1080" s="554"/>
      <c r="Z1080" s="554"/>
      <c r="AA1080" s="554"/>
      <c r="AB1080" s="554"/>
      <c r="AC1080" s="554"/>
      <c r="AD1080" s="554"/>
      <c r="AE1080" s="554"/>
      <c r="AF1080" s="554"/>
      <c r="AG1080" s="554"/>
      <c r="AH1080" s="554"/>
      <c r="AI1080" s="554"/>
      <c r="AJ1080" s="49"/>
    </row>
    <row r="1081" spans="1:36" ht="15.75">
      <c r="A1081" s="106" t="s">
        <v>683</v>
      </c>
      <c r="B1081" s="3"/>
      <c r="C1081" s="3"/>
      <c r="D1081" s="32">
        <f t="shared" ref="D1081:D1120" si="34">SUM(E1081:DZ1081)</f>
        <v>10010.299999999999</v>
      </c>
      <c r="E1081" s="479">
        <v>2740.4</v>
      </c>
      <c r="F1081" s="479">
        <v>3913.6000000000004</v>
      </c>
      <c r="G1081" s="479">
        <v>3356.3</v>
      </c>
      <c r="H1081" s="106"/>
      <c r="K1081" s="415"/>
      <c r="L1081" s="106"/>
      <c r="N1081" s="554"/>
      <c r="O1081" s="554"/>
      <c r="P1081" s="554"/>
      <c r="Q1081" s="554"/>
      <c r="R1081" s="554"/>
      <c r="S1081" s="554"/>
      <c r="T1081" s="554"/>
      <c r="U1081" s="554"/>
      <c r="V1081" s="554"/>
      <c r="W1081" s="554"/>
      <c r="X1081" s="554"/>
      <c r="Y1081" s="554"/>
      <c r="Z1081" s="554"/>
      <c r="AA1081" s="554"/>
      <c r="AB1081" s="554"/>
      <c r="AC1081" s="554"/>
      <c r="AD1081" s="554"/>
      <c r="AE1081" s="554"/>
      <c r="AF1081" s="554"/>
      <c r="AG1081" s="554"/>
      <c r="AH1081" s="554"/>
      <c r="AI1081" s="554"/>
      <c r="AJ1081" s="49"/>
    </row>
    <row r="1082" spans="1:36" ht="15.75">
      <c r="A1082" s="106" t="s">
        <v>2716</v>
      </c>
      <c r="B1082" s="3"/>
      <c r="C1082" s="3"/>
      <c r="D1082" s="32">
        <f t="shared" si="34"/>
        <v>8938.9</v>
      </c>
      <c r="E1082" s="479">
        <v>2955.1000000000004</v>
      </c>
      <c r="F1082" s="479">
        <v>3529.9999999999995</v>
      </c>
      <c r="G1082" s="479">
        <v>2453.7999999999997</v>
      </c>
      <c r="H1082" s="106"/>
      <c r="K1082" s="415"/>
      <c r="L1082" s="106"/>
      <c r="N1082" s="554"/>
      <c r="O1082" s="554"/>
      <c r="P1082" s="554"/>
      <c r="Q1082" s="554"/>
      <c r="R1082" s="554"/>
      <c r="S1082" s="554"/>
      <c r="T1082" s="554"/>
      <c r="U1082" s="554"/>
      <c r="V1082" s="554"/>
      <c r="W1082" s="554"/>
      <c r="X1082" s="554"/>
      <c r="Y1082" s="554"/>
      <c r="Z1082" s="554"/>
      <c r="AA1082" s="554"/>
      <c r="AB1082" s="554"/>
      <c r="AC1082" s="554"/>
      <c r="AD1082" s="554"/>
      <c r="AE1082" s="554"/>
      <c r="AF1082" s="554"/>
      <c r="AG1082" s="554"/>
      <c r="AH1082" s="554"/>
      <c r="AI1082" s="554"/>
      <c r="AJ1082" s="49"/>
    </row>
    <row r="1083" spans="1:36" ht="15.75">
      <c r="A1083" s="276" t="s">
        <v>3623</v>
      </c>
      <c r="B1083" s="3"/>
      <c r="C1083" s="3"/>
      <c r="D1083" s="32">
        <f t="shared" si="34"/>
        <v>8029.9</v>
      </c>
      <c r="E1083" s="479">
        <v>1116.2</v>
      </c>
      <c r="F1083" s="479">
        <v>4317</v>
      </c>
      <c r="G1083" s="479">
        <v>2596.6999999999998</v>
      </c>
      <c r="H1083" s="276"/>
      <c r="K1083" s="415"/>
      <c r="L1083" s="106"/>
      <c r="N1083" s="554"/>
      <c r="O1083" s="554"/>
      <c r="P1083" s="554"/>
      <c r="Q1083" s="554"/>
      <c r="R1083" s="554"/>
      <c r="S1083" s="554"/>
      <c r="T1083" s="554"/>
      <c r="U1083" s="554"/>
      <c r="V1083" s="554"/>
      <c r="W1083" s="554"/>
      <c r="X1083" s="554"/>
      <c r="Y1083" s="554"/>
      <c r="Z1083" s="554"/>
      <c r="AA1083" s="554"/>
      <c r="AB1083" s="554"/>
      <c r="AC1083" s="554"/>
      <c r="AD1083" s="554"/>
      <c r="AE1083" s="554"/>
      <c r="AF1083" s="554"/>
      <c r="AG1083" s="554"/>
      <c r="AH1083" s="554"/>
      <c r="AI1083" s="554"/>
      <c r="AJ1083" s="49"/>
    </row>
    <row r="1084" spans="1:36" ht="15.75">
      <c r="A1084" s="277" t="s">
        <v>1690</v>
      </c>
      <c r="B1084" s="3"/>
      <c r="C1084" s="3"/>
      <c r="D1084" s="32">
        <f t="shared" si="34"/>
        <v>6581.5999999999995</v>
      </c>
      <c r="E1084" s="479">
        <v>1126.3999999999999</v>
      </c>
      <c r="F1084" s="479">
        <v>3310.1999999999994</v>
      </c>
      <c r="G1084" s="479">
        <v>2145</v>
      </c>
      <c r="H1084" s="277"/>
      <c r="K1084" s="415"/>
      <c r="L1084" s="106"/>
      <c r="N1084" s="554"/>
      <c r="O1084" s="554"/>
      <c r="P1084" s="554"/>
      <c r="Q1084" s="554"/>
      <c r="R1084" s="554"/>
      <c r="S1084" s="554"/>
      <c r="T1084" s="554"/>
      <c r="U1084" s="554"/>
      <c r="V1084" s="554"/>
      <c r="W1084" s="554"/>
      <c r="X1084" s="554"/>
      <c r="Y1084" s="554"/>
      <c r="Z1084" s="554"/>
      <c r="AA1084" s="554"/>
      <c r="AB1084" s="554"/>
      <c r="AC1084" s="554"/>
      <c r="AD1084" s="554"/>
      <c r="AE1084" s="554"/>
      <c r="AF1084" s="554"/>
      <c r="AG1084" s="554"/>
      <c r="AH1084" s="554"/>
      <c r="AI1084" s="554"/>
      <c r="AJ1084" s="49"/>
    </row>
    <row r="1085" spans="1:36" ht="15.75">
      <c r="A1085" s="106" t="s">
        <v>654</v>
      </c>
      <c r="D1085" s="32">
        <f t="shared" si="34"/>
        <v>9140.8000000000011</v>
      </c>
      <c r="E1085" s="479">
        <v>2739.1000000000004</v>
      </c>
      <c r="F1085" s="479">
        <v>4014</v>
      </c>
      <c r="G1085" s="479">
        <v>2387.7000000000003</v>
      </c>
      <c r="H1085" s="106"/>
      <c r="K1085" s="415"/>
      <c r="L1085" s="106"/>
      <c r="N1085" s="554"/>
      <c r="O1085" s="554"/>
      <c r="P1085" s="554"/>
      <c r="Q1085" s="554"/>
      <c r="R1085" s="554"/>
      <c r="S1085" s="554"/>
      <c r="T1085" s="554"/>
      <c r="U1085" s="554"/>
      <c r="V1085" s="554"/>
      <c r="W1085" s="554"/>
      <c r="X1085" s="554"/>
      <c r="Y1085" s="554"/>
      <c r="Z1085" s="554"/>
      <c r="AA1085" s="554"/>
      <c r="AB1085" s="554"/>
      <c r="AC1085" s="554"/>
      <c r="AD1085" s="554"/>
      <c r="AE1085" s="554"/>
      <c r="AF1085" s="554"/>
      <c r="AG1085" s="554"/>
      <c r="AH1085" s="554"/>
      <c r="AI1085" s="554"/>
      <c r="AJ1085" s="49"/>
    </row>
    <row r="1086" spans="1:36" ht="15.75">
      <c r="A1086" s="106" t="s">
        <v>653</v>
      </c>
      <c r="D1086" s="32">
        <f t="shared" si="34"/>
        <v>11556.8</v>
      </c>
      <c r="E1086" s="479">
        <v>2844</v>
      </c>
      <c r="F1086" s="479">
        <v>4274.7</v>
      </c>
      <c r="G1086" s="479">
        <v>4438.1000000000004</v>
      </c>
      <c r="H1086" s="106"/>
      <c r="K1086" s="415"/>
      <c r="L1086" s="106"/>
      <c r="N1086" s="554"/>
      <c r="O1086" s="554"/>
      <c r="P1086" s="554"/>
      <c r="Q1086" s="554"/>
      <c r="R1086" s="554"/>
      <c r="S1086" s="554"/>
      <c r="T1086" s="554"/>
      <c r="U1086" s="554"/>
      <c r="V1086" s="554"/>
      <c r="W1086" s="554"/>
      <c r="X1086" s="554"/>
      <c r="Y1086" s="554"/>
      <c r="Z1086" s="554"/>
      <c r="AA1086" s="554"/>
      <c r="AB1086" s="554"/>
      <c r="AC1086" s="554"/>
      <c r="AD1086" s="554"/>
      <c r="AE1086" s="554"/>
      <c r="AF1086" s="554"/>
      <c r="AG1086" s="554"/>
      <c r="AH1086" s="554"/>
      <c r="AI1086" s="554"/>
      <c r="AJ1086" s="49"/>
    </row>
    <row r="1087" spans="1:36" ht="15.75">
      <c r="A1087" s="277" t="s">
        <v>1749</v>
      </c>
      <c r="D1087" s="32">
        <f t="shared" si="34"/>
        <v>8458.6999999999989</v>
      </c>
      <c r="E1087" s="479">
        <v>1918.3</v>
      </c>
      <c r="F1087" s="479">
        <v>3571.6999999999989</v>
      </c>
      <c r="G1087" s="479">
        <v>2968.7</v>
      </c>
      <c r="H1087" s="277"/>
      <c r="K1087" s="415"/>
      <c r="L1087" s="106"/>
      <c r="N1087" s="554"/>
      <c r="O1087" s="554"/>
      <c r="P1087" s="554"/>
      <c r="Q1087" s="554"/>
      <c r="R1087" s="554"/>
      <c r="S1087" s="554"/>
      <c r="T1087" s="554"/>
      <c r="U1087" s="554"/>
      <c r="V1087" s="554"/>
      <c r="W1087" s="554"/>
      <c r="X1087" s="554"/>
      <c r="Y1087" s="554"/>
      <c r="Z1087" s="554"/>
      <c r="AA1087" s="554"/>
      <c r="AB1087" s="554"/>
      <c r="AC1087" s="554"/>
      <c r="AD1087" s="554"/>
      <c r="AE1087" s="554"/>
      <c r="AF1087" s="554"/>
      <c r="AG1087" s="554"/>
      <c r="AH1087" s="554"/>
      <c r="AI1087" s="554"/>
      <c r="AJ1087" s="49"/>
    </row>
    <row r="1088" spans="1:36" ht="15.75">
      <c r="A1088" s="106" t="s">
        <v>638</v>
      </c>
      <c r="D1088" s="32">
        <f t="shared" si="34"/>
        <v>9401</v>
      </c>
      <c r="E1088" s="479">
        <v>2599.2000000000003</v>
      </c>
      <c r="F1088" s="479">
        <v>3650.9</v>
      </c>
      <c r="G1088" s="479">
        <v>3150.8999999999996</v>
      </c>
      <c r="H1088" s="106"/>
      <c r="K1088" s="415"/>
      <c r="L1088" s="106"/>
      <c r="N1088" s="554"/>
      <c r="O1088" s="554"/>
      <c r="P1088" s="554"/>
      <c r="Q1088" s="554"/>
      <c r="R1088" s="554"/>
      <c r="S1088" s="554"/>
      <c r="T1088" s="554"/>
      <c r="U1088" s="554"/>
      <c r="V1088" s="554"/>
      <c r="W1088" s="554"/>
      <c r="X1088" s="554"/>
      <c r="Y1088" s="554"/>
      <c r="Z1088" s="554"/>
      <c r="AA1088" s="554"/>
      <c r="AB1088" s="554"/>
      <c r="AC1088" s="554"/>
      <c r="AD1088" s="554"/>
      <c r="AE1088" s="554"/>
      <c r="AF1088" s="554"/>
      <c r="AG1088" s="554"/>
      <c r="AH1088" s="554"/>
      <c r="AI1088" s="554"/>
      <c r="AJ1088" s="49"/>
    </row>
    <row r="1089" spans="1:36" ht="15.75">
      <c r="A1089" s="277" t="s">
        <v>1649</v>
      </c>
      <c r="D1089" s="32">
        <f t="shared" si="34"/>
        <v>8592.1999999999989</v>
      </c>
      <c r="E1089" s="479">
        <v>1448.1</v>
      </c>
      <c r="F1089" s="479">
        <v>5003.2</v>
      </c>
      <c r="G1089" s="479">
        <v>2140.8999999999996</v>
      </c>
      <c r="H1089" s="277"/>
      <c r="K1089" s="415"/>
      <c r="L1089" s="106"/>
      <c r="N1089" s="554"/>
      <c r="O1089" s="554"/>
      <c r="P1089" s="554"/>
      <c r="Q1089" s="554"/>
      <c r="R1089" s="554"/>
      <c r="S1089" s="554"/>
      <c r="T1089" s="554"/>
      <c r="U1089" s="554"/>
      <c r="V1089" s="554"/>
      <c r="W1089" s="554"/>
      <c r="X1089" s="554"/>
      <c r="Y1089" s="554"/>
      <c r="Z1089" s="554"/>
      <c r="AA1089" s="554"/>
      <c r="AB1089" s="554"/>
      <c r="AC1089" s="554"/>
      <c r="AD1089" s="554"/>
      <c r="AE1089" s="554"/>
      <c r="AF1089" s="554"/>
      <c r="AG1089" s="554"/>
      <c r="AH1089" s="554"/>
      <c r="AI1089" s="554"/>
      <c r="AJ1089" s="49"/>
    </row>
    <row r="1090" spans="1:36" ht="15.75">
      <c r="A1090" s="106" t="s">
        <v>2706</v>
      </c>
      <c r="D1090" s="32">
        <f t="shared" si="34"/>
        <v>8550</v>
      </c>
      <c r="E1090" s="479">
        <v>1288.4000000000001</v>
      </c>
      <c r="F1090" s="479">
        <v>3997.7000000000003</v>
      </c>
      <c r="G1090" s="479">
        <v>3263.9</v>
      </c>
      <c r="H1090" s="106"/>
      <c r="K1090" s="415"/>
      <c r="L1090" s="106"/>
      <c r="N1090" s="554"/>
      <c r="O1090" s="554"/>
      <c r="P1090" s="554"/>
      <c r="Q1090" s="554"/>
      <c r="R1090" s="554"/>
      <c r="S1090" s="554"/>
      <c r="T1090" s="554"/>
      <c r="U1090" s="554"/>
      <c r="V1090" s="554"/>
      <c r="W1090" s="554"/>
      <c r="X1090" s="554"/>
      <c r="Y1090" s="554"/>
      <c r="Z1090" s="554"/>
      <c r="AA1090" s="554"/>
      <c r="AB1090" s="554"/>
      <c r="AC1090" s="554"/>
      <c r="AD1090" s="554"/>
      <c r="AE1090" s="554"/>
      <c r="AF1090" s="554"/>
      <c r="AG1090" s="554"/>
      <c r="AH1090" s="554"/>
      <c r="AI1090" s="554"/>
      <c r="AJ1090" s="49"/>
    </row>
    <row r="1091" spans="1:36" ht="15.75">
      <c r="A1091" s="106" t="s">
        <v>2819</v>
      </c>
      <c r="D1091" s="32">
        <f t="shared" si="34"/>
        <v>10034.4</v>
      </c>
      <c r="E1091" s="479">
        <v>2024.0000000000005</v>
      </c>
      <c r="F1091" s="479">
        <v>3888.1999999999994</v>
      </c>
      <c r="G1091" s="479">
        <v>4122.2</v>
      </c>
      <c r="H1091" s="106"/>
      <c r="K1091" s="415"/>
      <c r="L1091" s="106"/>
      <c r="N1091" s="554"/>
      <c r="O1091" s="554"/>
      <c r="P1091" s="554"/>
      <c r="Q1091" s="554"/>
      <c r="R1091" s="554"/>
      <c r="S1091" s="554"/>
      <c r="T1091" s="554"/>
      <c r="U1091" s="554"/>
      <c r="V1091" s="554"/>
      <c r="W1091" s="554"/>
      <c r="X1091" s="554"/>
      <c r="Y1091" s="554"/>
      <c r="Z1091" s="554"/>
      <c r="AA1091" s="554"/>
      <c r="AB1091" s="554"/>
      <c r="AC1091" s="554"/>
      <c r="AD1091" s="554"/>
      <c r="AE1091" s="554"/>
      <c r="AF1091" s="554"/>
      <c r="AG1091" s="554"/>
      <c r="AH1091" s="554"/>
      <c r="AI1091" s="554"/>
      <c r="AJ1091" s="49"/>
    </row>
    <row r="1092" spans="1:36" ht="15.75">
      <c r="A1092" s="276" t="s">
        <v>3624</v>
      </c>
      <c r="D1092" s="32">
        <f t="shared" si="34"/>
        <v>8539.7000000000007</v>
      </c>
      <c r="E1092" s="479">
        <v>1555</v>
      </c>
      <c r="F1092" s="479">
        <v>3853.5</v>
      </c>
      <c r="G1092" s="479">
        <v>3131.2000000000003</v>
      </c>
      <c r="H1092" s="276"/>
      <c r="K1092" s="415"/>
      <c r="L1092" s="106"/>
      <c r="N1092" s="554"/>
      <c r="O1092" s="554"/>
      <c r="P1092" s="554"/>
      <c r="Q1092" s="554"/>
      <c r="R1092" s="554"/>
      <c r="S1092" s="554"/>
      <c r="T1092" s="554"/>
      <c r="U1092" s="554"/>
      <c r="V1092" s="554"/>
      <c r="W1092" s="554"/>
      <c r="X1092" s="554"/>
      <c r="Y1092" s="554"/>
      <c r="Z1092" s="554"/>
      <c r="AA1092" s="554"/>
      <c r="AB1092" s="554"/>
      <c r="AC1092" s="554"/>
      <c r="AD1092" s="554"/>
      <c r="AE1092" s="554"/>
      <c r="AF1092" s="554"/>
      <c r="AG1092" s="554"/>
      <c r="AH1092" s="554"/>
      <c r="AI1092" s="554"/>
      <c r="AJ1092" s="49"/>
    </row>
    <row r="1093" spans="1:36" ht="15.75">
      <c r="A1093" s="276" t="s">
        <v>3625</v>
      </c>
      <c r="D1093" s="32">
        <f t="shared" si="34"/>
        <v>9518.4</v>
      </c>
      <c r="E1093" s="479">
        <v>2306.9</v>
      </c>
      <c r="F1093" s="479">
        <v>3759.6</v>
      </c>
      <c r="G1093" s="479">
        <v>3451.8999999999996</v>
      </c>
      <c r="H1093" s="276"/>
      <c r="K1093" s="415"/>
      <c r="L1093" s="106"/>
      <c r="N1093" s="554"/>
      <c r="O1093" s="554"/>
      <c r="P1093" s="554"/>
      <c r="Q1093" s="554"/>
      <c r="R1093" s="554"/>
      <c r="S1093" s="554"/>
      <c r="T1093" s="554"/>
      <c r="U1093" s="554"/>
      <c r="V1093" s="554"/>
      <c r="W1093" s="554"/>
      <c r="X1093" s="554"/>
      <c r="Y1093" s="554"/>
      <c r="Z1093" s="554"/>
      <c r="AA1093" s="554"/>
      <c r="AB1093" s="554"/>
      <c r="AC1093" s="554"/>
      <c r="AD1093" s="554"/>
      <c r="AE1093" s="554"/>
      <c r="AF1093" s="554"/>
      <c r="AG1093" s="554"/>
      <c r="AH1093" s="554"/>
      <c r="AI1093" s="554"/>
      <c r="AJ1093" s="49"/>
    </row>
    <row r="1094" spans="1:36" ht="15.75">
      <c r="A1094" s="277" t="s">
        <v>31</v>
      </c>
      <c r="D1094" s="32">
        <f t="shared" si="34"/>
        <v>8776.25</v>
      </c>
      <c r="E1094" s="479">
        <v>2536.7999999999997</v>
      </c>
      <c r="F1094" s="479">
        <v>3865.8500000000004</v>
      </c>
      <c r="G1094" s="479">
        <v>2373.6</v>
      </c>
      <c r="H1094" s="277"/>
      <c r="K1094" s="415"/>
      <c r="L1094" s="106"/>
      <c r="N1094" s="554"/>
      <c r="O1094" s="554"/>
      <c r="P1094" s="554"/>
      <c r="Q1094" s="554"/>
      <c r="R1094" s="554"/>
      <c r="S1094" s="554"/>
      <c r="T1094" s="554"/>
      <c r="U1094" s="554"/>
      <c r="V1094" s="554"/>
      <c r="W1094" s="554"/>
      <c r="X1094" s="554"/>
      <c r="Y1094" s="554"/>
      <c r="Z1094" s="554"/>
      <c r="AA1094" s="554"/>
      <c r="AB1094" s="554"/>
      <c r="AC1094" s="554"/>
      <c r="AD1094" s="554"/>
      <c r="AE1094" s="554"/>
      <c r="AF1094" s="554"/>
      <c r="AG1094" s="554"/>
      <c r="AH1094" s="554"/>
      <c r="AI1094" s="554"/>
      <c r="AJ1094" s="49"/>
    </row>
    <row r="1095" spans="1:36" ht="15.75">
      <c r="A1095" s="106" t="s">
        <v>2710</v>
      </c>
      <c r="D1095" s="32">
        <f t="shared" si="34"/>
        <v>11806.2</v>
      </c>
      <c r="E1095" s="479">
        <v>3918.9</v>
      </c>
      <c r="F1095" s="479">
        <v>4114.5</v>
      </c>
      <c r="G1095" s="479">
        <v>3772.8</v>
      </c>
      <c r="H1095" s="106"/>
      <c r="K1095" s="415"/>
      <c r="L1095" s="106"/>
      <c r="N1095" s="554"/>
      <c r="O1095" s="554"/>
      <c r="P1095" s="554"/>
      <c r="Q1095" s="554"/>
      <c r="R1095" s="554"/>
      <c r="S1095" s="554"/>
      <c r="T1095" s="554"/>
      <c r="U1095" s="554"/>
      <c r="V1095" s="554"/>
      <c r="W1095" s="554"/>
      <c r="X1095" s="554"/>
      <c r="Y1095" s="554"/>
      <c r="Z1095" s="554"/>
      <c r="AA1095" s="554"/>
      <c r="AB1095" s="554"/>
      <c r="AC1095" s="554"/>
      <c r="AD1095" s="554"/>
      <c r="AE1095" s="554"/>
      <c r="AF1095" s="554"/>
      <c r="AG1095" s="554"/>
      <c r="AH1095" s="554"/>
      <c r="AI1095" s="554"/>
      <c r="AJ1095" s="49"/>
    </row>
    <row r="1096" spans="1:36" ht="15.75">
      <c r="A1096" s="106" t="s">
        <v>694</v>
      </c>
      <c r="D1096" s="32">
        <f t="shared" si="34"/>
        <v>4782.7</v>
      </c>
      <c r="E1096" s="479">
        <v>1748.5</v>
      </c>
      <c r="F1096" s="479">
        <v>2542.4</v>
      </c>
      <c r="G1096" s="479">
        <v>491.8</v>
      </c>
      <c r="H1096" s="106"/>
      <c r="K1096" s="415"/>
      <c r="L1096" s="106"/>
      <c r="N1096" s="554"/>
      <c r="O1096" s="554"/>
      <c r="P1096" s="554"/>
      <c r="Q1096" s="554"/>
      <c r="R1096" s="554"/>
      <c r="S1096" s="554"/>
      <c r="T1096" s="554"/>
      <c r="U1096" s="554"/>
      <c r="V1096" s="554"/>
      <c r="W1096" s="554"/>
      <c r="X1096" s="554"/>
      <c r="Y1096" s="554"/>
      <c r="Z1096" s="554"/>
      <c r="AA1096" s="554"/>
      <c r="AB1096" s="554"/>
      <c r="AC1096" s="554"/>
      <c r="AD1096" s="554"/>
      <c r="AE1096" s="554"/>
      <c r="AF1096" s="554"/>
      <c r="AG1096" s="554"/>
      <c r="AH1096" s="554"/>
      <c r="AI1096" s="554"/>
      <c r="AJ1096" s="49"/>
    </row>
    <row r="1097" spans="1:36" ht="15.75">
      <c r="A1097" s="276" t="s">
        <v>3626</v>
      </c>
      <c r="D1097" s="32">
        <f t="shared" si="34"/>
        <v>7656.4000000000015</v>
      </c>
      <c r="E1097" s="479">
        <v>1341.2000000000003</v>
      </c>
      <c r="F1097" s="479">
        <v>3647.6000000000004</v>
      </c>
      <c r="G1097" s="479">
        <v>2667.6</v>
      </c>
      <c r="H1097" s="276"/>
      <c r="K1097" s="415"/>
      <c r="L1097" s="106"/>
      <c r="N1097" s="554"/>
      <c r="O1097" s="554"/>
      <c r="P1097" s="554"/>
      <c r="Q1097" s="554"/>
      <c r="R1097" s="554"/>
      <c r="S1097" s="554"/>
      <c r="T1097" s="554"/>
      <c r="U1097" s="554"/>
      <c r="V1097" s="554"/>
      <c r="W1097" s="554"/>
      <c r="X1097" s="554"/>
      <c r="Y1097" s="554"/>
      <c r="Z1097" s="554"/>
      <c r="AA1097" s="554"/>
      <c r="AB1097" s="554"/>
      <c r="AC1097" s="554"/>
      <c r="AD1097" s="554"/>
      <c r="AE1097" s="554"/>
      <c r="AF1097" s="554"/>
      <c r="AG1097" s="554"/>
      <c r="AH1097" s="554"/>
      <c r="AI1097" s="554"/>
      <c r="AJ1097" s="49"/>
    </row>
    <row r="1098" spans="1:36" ht="15.75">
      <c r="A1098" s="106" t="s">
        <v>3666</v>
      </c>
      <c r="D1098" s="32">
        <f t="shared" si="34"/>
        <v>7836.5999999999995</v>
      </c>
      <c r="E1098" s="479">
        <v>1783.2</v>
      </c>
      <c r="F1098" s="479">
        <v>4151.7</v>
      </c>
      <c r="G1098" s="479">
        <v>1901.7</v>
      </c>
      <c r="H1098" s="106"/>
      <c r="K1098" s="415"/>
      <c r="L1098" s="106"/>
      <c r="N1098" s="554"/>
      <c r="O1098" s="554"/>
      <c r="P1098" s="554"/>
      <c r="Q1098" s="554"/>
      <c r="R1098" s="554"/>
      <c r="S1098" s="554"/>
      <c r="T1098" s="554"/>
      <c r="U1098" s="554"/>
      <c r="V1098" s="554"/>
      <c r="W1098" s="554"/>
      <c r="X1098" s="554"/>
      <c r="Y1098" s="554"/>
      <c r="Z1098" s="554"/>
      <c r="AA1098" s="554"/>
      <c r="AB1098" s="554"/>
      <c r="AC1098" s="554"/>
      <c r="AD1098" s="554"/>
      <c r="AE1098" s="554"/>
      <c r="AF1098" s="554"/>
      <c r="AG1098" s="554"/>
      <c r="AH1098" s="554"/>
      <c r="AI1098" s="554"/>
      <c r="AJ1098" s="49"/>
    </row>
    <row r="1099" spans="1:36" ht="15.75">
      <c r="A1099" s="106" t="s">
        <v>686</v>
      </c>
      <c r="D1099" s="32">
        <f t="shared" si="34"/>
        <v>8101.0000000000009</v>
      </c>
      <c r="E1099" s="479">
        <v>2687.8</v>
      </c>
      <c r="F1099" s="479">
        <v>3895.9</v>
      </c>
      <c r="G1099" s="479">
        <v>1517.3</v>
      </c>
      <c r="H1099" s="106"/>
      <c r="K1099" s="415"/>
      <c r="L1099" s="106"/>
      <c r="N1099" s="554"/>
      <c r="O1099" s="554"/>
      <c r="P1099" s="554"/>
      <c r="Q1099" s="554"/>
      <c r="R1099" s="554"/>
      <c r="S1099" s="554"/>
      <c r="T1099" s="554"/>
      <c r="U1099" s="554"/>
      <c r="V1099" s="554"/>
      <c r="W1099" s="554"/>
      <c r="X1099" s="554"/>
      <c r="Y1099" s="554"/>
      <c r="Z1099" s="554"/>
      <c r="AA1099" s="554"/>
      <c r="AB1099" s="554"/>
      <c r="AC1099" s="554"/>
      <c r="AD1099" s="554"/>
      <c r="AE1099" s="554"/>
      <c r="AF1099" s="554"/>
      <c r="AG1099" s="554"/>
      <c r="AH1099" s="554"/>
      <c r="AI1099" s="554"/>
      <c r="AJ1099" s="49"/>
    </row>
    <row r="1100" spans="1:36" ht="15.75">
      <c r="A1100" s="277" t="s">
        <v>33</v>
      </c>
      <c r="D1100" s="32">
        <f t="shared" si="34"/>
        <v>10249</v>
      </c>
      <c r="E1100" s="479">
        <v>3627.8</v>
      </c>
      <c r="F1100" s="479">
        <v>3980.6</v>
      </c>
      <c r="G1100" s="479">
        <v>2640.6</v>
      </c>
      <c r="H1100" s="277"/>
      <c r="K1100" s="415"/>
      <c r="L1100" s="106"/>
      <c r="N1100" s="554"/>
      <c r="O1100" s="554"/>
      <c r="P1100" s="554"/>
      <c r="Q1100" s="554"/>
      <c r="R1100" s="554"/>
      <c r="S1100" s="554"/>
      <c r="T1100" s="554"/>
      <c r="U1100" s="554"/>
      <c r="V1100" s="554"/>
      <c r="W1100" s="554"/>
      <c r="X1100" s="554"/>
      <c r="Y1100" s="554"/>
      <c r="Z1100" s="554"/>
      <c r="AA1100" s="554"/>
      <c r="AB1100" s="554"/>
      <c r="AC1100" s="554"/>
      <c r="AD1100" s="554"/>
      <c r="AE1100" s="554"/>
      <c r="AF1100" s="554"/>
      <c r="AG1100" s="554"/>
      <c r="AH1100" s="554"/>
      <c r="AI1100" s="554"/>
      <c r="AJ1100" s="49"/>
    </row>
    <row r="1101" spans="1:36" ht="15.75">
      <c r="A1101" s="277" t="s">
        <v>37</v>
      </c>
      <c r="D1101" s="32">
        <f t="shared" si="34"/>
        <v>9278.0499999999993</v>
      </c>
      <c r="E1101" s="479">
        <v>2839.3999999999996</v>
      </c>
      <c r="F1101" s="479">
        <v>4442.1500000000005</v>
      </c>
      <c r="G1101" s="479">
        <v>1996.5</v>
      </c>
      <c r="H1101" s="277"/>
      <c r="K1101" s="415"/>
      <c r="L1101" s="106"/>
      <c r="N1101" s="554"/>
      <c r="O1101" s="554"/>
      <c r="P1101" s="554"/>
      <c r="Q1101" s="554"/>
      <c r="R1101" s="554"/>
      <c r="S1101" s="554"/>
      <c r="T1101" s="554"/>
      <c r="U1101" s="554"/>
      <c r="V1101" s="554"/>
      <c r="W1101" s="554"/>
      <c r="X1101" s="554"/>
      <c r="Y1101" s="554"/>
      <c r="Z1101" s="554"/>
      <c r="AA1101" s="554"/>
      <c r="AB1101" s="554"/>
      <c r="AC1101" s="554"/>
      <c r="AD1101" s="554"/>
      <c r="AE1101" s="554"/>
      <c r="AF1101" s="554"/>
      <c r="AG1101" s="554"/>
      <c r="AH1101" s="554"/>
      <c r="AI1101" s="554"/>
      <c r="AJ1101" s="49"/>
    </row>
    <row r="1102" spans="1:36" ht="15.75">
      <c r="A1102" s="276" t="s">
        <v>143</v>
      </c>
      <c r="D1102" s="32">
        <f t="shared" si="34"/>
        <v>7014.1</v>
      </c>
      <c r="E1102" s="479">
        <v>2725.1000000000004</v>
      </c>
      <c r="F1102" s="479">
        <v>3130.6000000000008</v>
      </c>
      <c r="G1102" s="479">
        <v>1158.4000000000001</v>
      </c>
      <c r="H1102" s="276"/>
      <c r="K1102" s="415"/>
      <c r="L1102" s="106"/>
      <c r="N1102" s="554"/>
      <c r="O1102" s="554"/>
      <c r="P1102" s="554"/>
      <c r="Q1102" s="554"/>
      <c r="R1102" s="554"/>
      <c r="S1102" s="554"/>
      <c r="T1102" s="554"/>
      <c r="U1102" s="554"/>
      <c r="V1102" s="554"/>
      <c r="W1102" s="554"/>
      <c r="X1102" s="554"/>
      <c r="Y1102" s="554"/>
      <c r="Z1102" s="554"/>
      <c r="AA1102" s="554"/>
      <c r="AB1102" s="554"/>
      <c r="AC1102" s="554"/>
      <c r="AD1102" s="554"/>
      <c r="AE1102" s="554"/>
      <c r="AF1102" s="554"/>
      <c r="AG1102" s="554"/>
      <c r="AH1102" s="554"/>
      <c r="AI1102" s="554"/>
      <c r="AJ1102" s="49"/>
    </row>
    <row r="1103" spans="1:36" ht="15.75">
      <c r="A1103" s="276" t="s">
        <v>3627</v>
      </c>
      <c r="D1103" s="32">
        <f t="shared" si="34"/>
        <v>8795.1000000000022</v>
      </c>
      <c r="E1103" s="479">
        <v>1684</v>
      </c>
      <c r="F1103" s="479">
        <v>5239.2000000000016</v>
      </c>
      <c r="G1103" s="479">
        <v>1871.8999999999996</v>
      </c>
      <c r="H1103" s="276"/>
      <c r="K1103" s="415"/>
      <c r="L1103" s="106"/>
      <c r="N1103" s="554"/>
      <c r="O1103" s="554"/>
      <c r="P1103" s="554"/>
      <c r="Q1103" s="554"/>
      <c r="R1103" s="554"/>
      <c r="S1103" s="554"/>
      <c r="T1103" s="554"/>
      <c r="U1103" s="554"/>
      <c r="V1103" s="554"/>
      <c r="W1103" s="554"/>
      <c r="X1103" s="554"/>
      <c r="Y1103" s="554"/>
      <c r="Z1103" s="554"/>
      <c r="AA1103" s="554"/>
      <c r="AB1103" s="554"/>
      <c r="AC1103" s="554"/>
      <c r="AD1103" s="554"/>
      <c r="AE1103" s="554"/>
      <c r="AF1103" s="554"/>
      <c r="AG1103" s="554"/>
      <c r="AH1103" s="554"/>
      <c r="AI1103" s="554"/>
      <c r="AJ1103" s="49"/>
    </row>
    <row r="1104" spans="1:36" ht="15.75">
      <c r="A1104" s="106" t="s">
        <v>2713</v>
      </c>
      <c r="D1104" s="32">
        <f t="shared" si="34"/>
        <v>8436.2999999999993</v>
      </c>
      <c r="E1104" s="479">
        <v>3257.2999999999997</v>
      </c>
      <c r="F1104" s="479">
        <v>3199.5</v>
      </c>
      <c r="G1104" s="479">
        <v>1979.5</v>
      </c>
      <c r="H1104" s="106"/>
      <c r="K1104" s="415"/>
      <c r="L1104" s="106"/>
      <c r="N1104" s="554"/>
      <c r="O1104" s="554"/>
      <c r="P1104" s="554"/>
      <c r="Q1104" s="554"/>
      <c r="R1104" s="554"/>
      <c r="S1104" s="554"/>
      <c r="T1104" s="554"/>
      <c r="U1104" s="554"/>
      <c r="V1104" s="554"/>
      <c r="W1104" s="554"/>
      <c r="X1104" s="554"/>
      <c r="Y1104" s="554"/>
      <c r="Z1104" s="554"/>
      <c r="AA1104" s="554"/>
      <c r="AB1104" s="554"/>
      <c r="AC1104" s="554"/>
      <c r="AD1104" s="554"/>
      <c r="AE1104" s="554"/>
      <c r="AF1104" s="554"/>
      <c r="AG1104" s="554"/>
      <c r="AH1104" s="554"/>
      <c r="AI1104" s="554"/>
      <c r="AJ1104" s="49"/>
    </row>
    <row r="1105" spans="1:36" ht="15.75">
      <c r="A1105" s="105" t="s">
        <v>1351</v>
      </c>
      <c r="D1105" s="32">
        <f t="shared" si="34"/>
        <v>10768.7</v>
      </c>
      <c r="E1105" s="479">
        <v>3098.5999999999995</v>
      </c>
      <c r="F1105" s="479">
        <v>3733.9</v>
      </c>
      <c r="G1105" s="479">
        <v>3936.2</v>
      </c>
      <c r="H1105" s="457"/>
      <c r="K1105" s="415"/>
      <c r="L1105" s="106"/>
      <c r="N1105" s="554"/>
      <c r="O1105" s="554"/>
      <c r="P1105" s="554"/>
      <c r="Q1105" s="554"/>
      <c r="R1105" s="554"/>
      <c r="S1105" s="554"/>
      <c r="T1105" s="554"/>
      <c r="U1105" s="554"/>
      <c r="V1105" s="554"/>
      <c r="W1105" s="554"/>
      <c r="X1105" s="554"/>
      <c r="Y1105" s="554"/>
      <c r="Z1105" s="554"/>
      <c r="AA1105" s="554"/>
      <c r="AB1105" s="554"/>
      <c r="AC1105" s="554"/>
      <c r="AD1105" s="554"/>
      <c r="AE1105" s="554"/>
      <c r="AF1105" s="554"/>
      <c r="AG1105" s="554"/>
      <c r="AH1105" s="554"/>
      <c r="AI1105" s="554"/>
      <c r="AJ1105" s="49"/>
    </row>
    <row r="1106" spans="1:36" ht="15.75">
      <c r="A1106" s="106" t="s">
        <v>2714</v>
      </c>
      <c r="D1106" s="32">
        <f t="shared" si="34"/>
        <v>9942.8000000000011</v>
      </c>
      <c r="E1106" s="479">
        <v>1916</v>
      </c>
      <c r="F1106" s="479">
        <v>4127.6000000000013</v>
      </c>
      <c r="G1106" s="479">
        <v>3899.2</v>
      </c>
      <c r="H1106" s="106"/>
      <c r="K1106" s="415"/>
      <c r="L1106" s="106"/>
      <c r="N1106" s="554"/>
      <c r="O1106" s="554"/>
      <c r="P1106" s="554"/>
      <c r="Q1106" s="554"/>
      <c r="R1106" s="554"/>
      <c r="S1106" s="554"/>
      <c r="T1106" s="554"/>
      <c r="U1106" s="554"/>
      <c r="V1106" s="554"/>
      <c r="W1106" s="554"/>
      <c r="X1106" s="554"/>
      <c r="Y1106" s="554"/>
      <c r="Z1106" s="554"/>
      <c r="AA1106" s="554"/>
      <c r="AB1106" s="554"/>
      <c r="AC1106" s="554"/>
      <c r="AD1106" s="554"/>
      <c r="AE1106" s="554"/>
      <c r="AF1106" s="554"/>
      <c r="AG1106" s="554"/>
      <c r="AH1106" s="554"/>
      <c r="AI1106" s="554"/>
      <c r="AJ1106" s="49"/>
    </row>
    <row r="1107" spans="1:36" ht="15.75">
      <c r="A1107" s="276" t="s">
        <v>3628</v>
      </c>
      <c r="D1107" s="32">
        <f t="shared" si="34"/>
        <v>8358.7000000000007</v>
      </c>
      <c r="E1107" s="479">
        <v>1995.3</v>
      </c>
      <c r="F1107" s="479">
        <v>4208.7</v>
      </c>
      <c r="G1107" s="479">
        <v>2154.6999999999998</v>
      </c>
      <c r="H1107" s="276"/>
      <c r="K1107" s="415"/>
      <c r="L1107" s="106"/>
      <c r="N1107" s="554"/>
      <c r="O1107" s="554"/>
      <c r="P1107" s="554"/>
      <c r="Q1107" s="554"/>
      <c r="R1107" s="554"/>
      <c r="S1107" s="554"/>
      <c r="T1107" s="554"/>
      <c r="U1107" s="554"/>
      <c r="V1107" s="554"/>
      <c r="W1107" s="554"/>
      <c r="X1107" s="554"/>
      <c r="Y1107" s="554"/>
      <c r="Z1107" s="554"/>
      <c r="AA1107" s="554"/>
      <c r="AB1107" s="554"/>
      <c r="AC1107" s="554"/>
      <c r="AD1107" s="554"/>
      <c r="AE1107" s="554"/>
      <c r="AF1107" s="554"/>
      <c r="AG1107" s="554"/>
      <c r="AH1107" s="554"/>
      <c r="AI1107" s="554"/>
      <c r="AJ1107" s="49"/>
    </row>
    <row r="1108" spans="1:36" ht="15.75">
      <c r="A1108" s="106" t="s">
        <v>2719</v>
      </c>
      <c r="D1108" s="32">
        <f t="shared" si="34"/>
        <v>7562.9999999999991</v>
      </c>
      <c r="E1108" s="479">
        <v>1916.6</v>
      </c>
      <c r="F1108" s="479">
        <v>3785.3</v>
      </c>
      <c r="G1108" s="479">
        <v>1861.0999999999997</v>
      </c>
      <c r="H1108" s="106"/>
      <c r="K1108" s="415"/>
      <c r="L1108" s="106"/>
      <c r="N1108" s="554"/>
      <c r="O1108" s="554"/>
      <c r="P1108" s="554"/>
      <c r="Q1108" s="554"/>
      <c r="R1108" s="554"/>
      <c r="S1108" s="554"/>
      <c r="T1108" s="554"/>
      <c r="U1108" s="554"/>
      <c r="V1108" s="554"/>
      <c r="W1108" s="554"/>
      <c r="X1108" s="554"/>
      <c r="Y1108" s="554"/>
      <c r="Z1108" s="554"/>
      <c r="AA1108" s="554"/>
      <c r="AB1108" s="554"/>
      <c r="AC1108" s="554"/>
      <c r="AD1108" s="554"/>
      <c r="AE1108" s="554"/>
      <c r="AF1108" s="554"/>
      <c r="AG1108" s="554"/>
      <c r="AH1108" s="554"/>
      <c r="AI1108" s="554"/>
      <c r="AJ1108" s="49"/>
    </row>
    <row r="1109" spans="1:36" ht="15.75">
      <c r="A1109" s="277" t="s">
        <v>1671</v>
      </c>
      <c r="D1109" s="32">
        <f t="shared" si="34"/>
        <v>6750.4</v>
      </c>
      <c r="E1109" s="479">
        <v>2362.7000000000003</v>
      </c>
      <c r="F1109" s="479">
        <v>3350.6</v>
      </c>
      <c r="G1109" s="479">
        <v>1037.0999999999999</v>
      </c>
      <c r="H1109" s="277"/>
      <c r="K1109" s="415"/>
      <c r="L1109" s="106"/>
      <c r="N1109" s="554"/>
      <c r="O1109" s="554"/>
      <c r="P1109" s="554"/>
      <c r="Q1109" s="554"/>
      <c r="R1109" s="554"/>
      <c r="S1109" s="554"/>
      <c r="T1109" s="554"/>
      <c r="U1109" s="554"/>
      <c r="V1109" s="554"/>
      <c r="W1109" s="554"/>
      <c r="X1109" s="554"/>
      <c r="Y1109" s="554"/>
      <c r="Z1109" s="554"/>
      <c r="AA1109" s="554"/>
      <c r="AB1109" s="554"/>
      <c r="AC1109" s="554"/>
      <c r="AD1109" s="554"/>
      <c r="AE1109" s="554"/>
      <c r="AF1109" s="554"/>
      <c r="AG1109" s="554"/>
      <c r="AH1109" s="554"/>
      <c r="AI1109" s="554"/>
      <c r="AJ1109" s="49"/>
    </row>
    <row r="1110" spans="1:36" ht="15.75">
      <c r="A1110" s="106" t="s">
        <v>180</v>
      </c>
      <c r="D1110" s="32">
        <f t="shared" si="34"/>
        <v>10581.600000000002</v>
      </c>
      <c r="E1110" s="479">
        <v>2902.9</v>
      </c>
      <c r="F1110" s="479">
        <v>4785.4000000000005</v>
      </c>
      <c r="G1110" s="479">
        <v>2893.3</v>
      </c>
      <c r="H1110" s="106"/>
      <c r="K1110" s="415"/>
      <c r="L1110" s="106"/>
      <c r="N1110" s="554"/>
      <c r="O1110" s="554"/>
      <c r="P1110" s="554"/>
      <c r="Q1110" s="554"/>
      <c r="R1110" s="554"/>
      <c r="S1110" s="554"/>
      <c r="T1110" s="554"/>
      <c r="U1110" s="554"/>
      <c r="V1110" s="554"/>
      <c r="W1110" s="554"/>
      <c r="X1110" s="554"/>
      <c r="Y1110" s="554"/>
      <c r="Z1110" s="554"/>
      <c r="AA1110" s="554"/>
      <c r="AB1110" s="554"/>
      <c r="AC1110" s="554"/>
      <c r="AD1110" s="554"/>
      <c r="AE1110" s="554"/>
      <c r="AF1110" s="554"/>
      <c r="AG1110" s="554"/>
      <c r="AH1110" s="554"/>
      <c r="AI1110" s="554"/>
      <c r="AJ1110" s="49"/>
    </row>
    <row r="1111" spans="1:36" ht="15.75">
      <c r="A1111" s="106" t="s">
        <v>2702</v>
      </c>
      <c r="D1111" s="32">
        <f t="shared" si="34"/>
        <v>9395.7000000000007</v>
      </c>
      <c r="E1111" s="479">
        <v>2595.0000000000005</v>
      </c>
      <c r="F1111" s="479">
        <v>4313.1000000000004</v>
      </c>
      <c r="G1111" s="479">
        <v>2487.6</v>
      </c>
      <c r="H1111" s="106"/>
      <c r="K1111" s="415"/>
      <c r="L1111" s="106"/>
      <c r="N1111" s="554"/>
      <c r="O1111" s="554"/>
      <c r="P1111" s="554"/>
      <c r="Q1111" s="554"/>
      <c r="R1111" s="554"/>
      <c r="S1111" s="554"/>
      <c r="T1111" s="554"/>
      <c r="U1111" s="554"/>
      <c r="V1111" s="554"/>
      <c r="W1111" s="554"/>
      <c r="X1111" s="554"/>
      <c r="Y1111" s="554"/>
      <c r="Z1111" s="554"/>
      <c r="AA1111" s="554"/>
      <c r="AB1111" s="554"/>
      <c r="AC1111" s="554"/>
      <c r="AD1111" s="554"/>
      <c r="AE1111" s="554"/>
      <c r="AF1111" s="554"/>
      <c r="AG1111" s="554"/>
      <c r="AH1111" s="554"/>
      <c r="AI1111" s="554"/>
      <c r="AJ1111" s="49"/>
    </row>
    <row r="1112" spans="1:36" ht="15.75">
      <c r="A1112" s="106" t="s">
        <v>2211</v>
      </c>
      <c r="D1112" s="32">
        <f t="shared" si="34"/>
        <v>8752.0999999999985</v>
      </c>
      <c r="E1112" s="479">
        <v>1915.5</v>
      </c>
      <c r="F1112" s="479">
        <v>3672.2999999999997</v>
      </c>
      <c r="G1112" s="479">
        <v>3164.3</v>
      </c>
      <c r="H1112" s="106"/>
      <c r="K1112" s="415"/>
      <c r="L1112" s="106"/>
      <c r="N1112" s="554"/>
      <c r="O1112" s="554"/>
      <c r="P1112" s="554"/>
      <c r="Q1112" s="554"/>
      <c r="R1112" s="554"/>
      <c r="S1112" s="554"/>
      <c r="T1112" s="554"/>
      <c r="U1112" s="554"/>
      <c r="V1112" s="554"/>
      <c r="W1112" s="554"/>
      <c r="X1112" s="554"/>
      <c r="Y1112" s="554"/>
      <c r="Z1112" s="554"/>
      <c r="AA1112" s="554"/>
      <c r="AB1112" s="554"/>
      <c r="AC1112" s="554"/>
      <c r="AD1112" s="554"/>
      <c r="AE1112" s="554"/>
      <c r="AF1112" s="554"/>
      <c r="AG1112" s="554"/>
      <c r="AH1112" s="554"/>
      <c r="AI1112" s="554"/>
      <c r="AJ1112" s="49"/>
    </row>
    <row r="1113" spans="1:36" ht="15.75">
      <c r="A1113" s="106" t="s">
        <v>2721</v>
      </c>
      <c r="D1113" s="32">
        <f t="shared" si="34"/>
        <v>6862.4000000000005</v>
      </c>
      <c r="E1113" s="479">
        <v>1535.0000000000002</v>
      </c>
      <c r="F1113" s="479">
        <v>3427.3</v>
      </c>
      <c r="G1113" s="479">
        <v>1900.1000000000004</v>
      </c>
      <c r="H1113" s="106"/>
      <c r="K1113" s="415"/>
      <c r="L1113" s="106"/>
      <c r="N1113" s="554"/>
      <c r="O1113" s="554"/>
      <c r="P1113" s="554"/>
      <c r="Q1113" s="554"/>
      <c r="R1113" s="554"/>
      <c r="S1113" s="554"/>
      <c r="T1113" s="554"/>
      <c r="U1113" s="554"/>
      <c r="V1113" s="554"/>
      <c r="W1113" s="554"/>
      <c r="X1113" s="554"/>
      <c r="Y1113" s="554"/>
      <c r="Z1113" s="554"/>
      <c r="AA1113" s="554"/>
      <c r="AB1113" s="554"/>
      <c r="AC1113" s="554"/>
      <c r="AD1113" s="554"/>
      <c r="AE1113" s="554"/>
      <c r="AF1113" s="554"/>
      <c r="AG1113" s="554"/>
      <c r="AH1113" s="554"/>
      <c r="AI1113" s="554"/>
      <c r="AJ1113" s="49"/>
    </row>
    <row r="1114" spans="1:36" ht="15.75">
      <c r="A1114" s="106" t="s">
        <v>155</v>
      </c>
      <c r="D1114" s="32">
        <f t="shared" si="34"/>
        <v>10206.85</v>
      </c>
      <c r="E1114" s="479">
        <v>2922.9000000000005</v>
      </c>
      <c r="F1114" s="479">
        <v>4149.5999999999995</v>
      </c>
      <c r="G1114" s="479">
        <v>3134.3500000000004</v>
      </c>
      <c r="H1114" s="106"/>
      <c r="K1114" s="415"/>
      <c r="L1114" s="106"/>
      <c r="N1114" s="554"/>
      <c r="O1114" s="554"/>
      <c r="P1114" s="554"/>
      <c r="Q1114" s="554"/>
      <c r="R1114" s="554"/>
      <c r="S1114" s="554"/>
      <c r="T1114" s="554"/>
      <c r="U1114" s="554"/>
      <c r="V1114" s="554"/>
      <c r="W1114" s="554"/>
      <c r="X1114" s="554"/>
      <c r="Y1114" s="554"/>
      <c r="Z1114" s="554"/>
      <c r="AA1114" s="554"/>
      <c r="AB1114" s="554"/>
      <c r="AC1114" s="554"/>
      <c r="AD1114" s="554"/>
      <c r="AE1114" s="554"/>
      <c r="AF1114" s="554"/>
      <c r="AG1114" s="554"/>
      <c r="AH1114" s="554"/>
      <c r="AI1114" s="554"/>
      <c r="AJ1114" s="49"/>
    </row>
    <row r="1115" spans="1:36" ht="15.75">
      <c r="A1115" s="276" t="s">
        <v>3629</v>
      </c>
      <c r="D1115" s="32">
        <f t="shared" si="34"/>
        <v>8453.5</v>
      </c>
      <c r="E1115" s="479">
        <v>2267.2000000000003</v>
      </c>
      <c r="F1115" s="479">
        <v>3105.4000000000005</v>
      </c>
      <c r="G1115" s="479">
        <v>3080.8999999999996</v>
      </c>
      <c r="H1115" s="276"/>
      <c r="K1115" s="415"/>
      <c r="L1115" s="106"/>
      <c r="N1115" s="554"/>
      <c r="O1115" s="554"/>
      <c r="P1115" s="554"/>
      <c r="Q1115" s="554"/>
      <c r="R1115" s="554"/>
      <c r="S1115" s="554"/>
      <c r="T1115" s="554"/>
      <c r="U1115" s="554"/>
      <c r="V1115" s="554"/>
      <c r="W1115" s="554"/>
      <c r="X1115" s="554"/>
      <c r="Y1115" s="554"/>
      <c r="Z1115" s="554"/>
      <c r="AA1115" s="554"/>
      <c r="AB1115" s="554"/>
      <c r="AC1115" s="554"/>
      <c r="AD1115" s="554"/>
      <c r="AE1115" s="554"/>
      <c r="AF1115" s="554"/>
      <c r="AG1115" s="554"/>
      <c r="AH1115" s="554"/>
      <c r="AI1115" s="554"/>
      <c r="AJ1115" s="49"/>
    </row>
    <row r="1116" spans="1:36" ht="15.75">
      <c r="A1116" s="106" t="s">
        <v>2722</v>
      </c>
      <c r="D1116" s="32">
        <f t="shared" si="34"/>
        <v>8047.9000000000005</v>
      </c>
      <c r="E1116" s="479">
        <v>1753.5</v>
      </c>
      <c r="F1116" s="479">
        <v>3911.1</v>
      </c>
      <c r="G1116" s="479">
        <v>2383.3000000000002</v>
      </c>
      <c r="H1116" s="106"/>
      <c r="K1116" s="415"/>
      <c r="L1116" s="106"/>
      <c r="N1116" s="554"/>
      <c r="O1116" s="554"/>
      <c r="P1116" s="554"/>
      <c r="Q1116" s="554"/>
      <c r="R1116" s="554"/>
      <c r="S1116" s="554"/>
      <c r="T1116" s="554"/>
      <c r="U1116" s="554"/>
      <c r="V1116" s="554"/>
      <c r="W1116" s="554"/>
      <c r="X1116" s="554"/>
      <c r="Y1116" s="554"/>
      <c r="Z1116" s="554"/>
      <c r="AA1116" s="554"/>
      <c r="AB1116" s="554"/>
      <c r="AC1116" s="554"/>
      <c r="AD1116" s="554"/>
      <c r="AE1116" s="554"/>
      <c r="AF1116" s="554"/>
      <c r="AG1116" s="554"/>
      <c r="AH1116" s="554"/>
      <c r="AI1116" s="554"/>
      <c r="AJ1116" s="49"/>
    </row>
    <row r="1117" spans="1:36" ht="15.75">
      <c r="A1117" s="106" t="s">
        <v>2720</v>
      </c>
      <c r="D1117" s="32">
        <f t="shared" si="34"/>
        <v>9958.2000000000007</v>
      </c>
      <c r="E1117" s="479">
        <v>2990.1</v>
      </c>
      <c r="F1117" s="479">
        <v>3772.3000000000006</v>
      </c>
      <c r="G1117" s="479">
        <v>3195.8</v>
      </c>
      <c r="H1117" s="106"/>
      <c r="K1117" s="415"/>
      <c r="L1117" s="106"/>
      <c r="N1117" s="554"/>
      <c r="O1117" s="554"/>
      <c r="P1117" s="554"/>
      <c r="Q1117" s="554"/>
      <c r="R1117" s="554"/>
      <c r="S1117" s="554"/>
      <c r="T1117" s="554"/>
      <c r="U1117" s="554"/>
      <c r="V1117" s="554"/>
      <c r="W1117" s="554"/>
      <c r="X1117" s="554"/>
      <c r="Y1117" s="554"/>
      <c r="Z1117" s="554"/>
      <c r="AA1117" s="554"/>
      <c r="AB1117" s="554"/>
      <c r="AC1117" s="554"/>
      <c r="AD1117" s="554"/>
      <c r="AE1117" s="554"/>
      <c r="AF1117" s="554"/>
      <c r="AG1117" s="554"/>
      <c r="AH1117" s="554"/>
      <c r="AI1117" s="554"/>
      <c r="AJ1117" s="49"/>
    </row>
    <row r="1118" spans="1:36" ht="15.75">
      <c r="A1118" s="106" t="s">
        <v>2701</v>
      </c>
      <c r="D1118" s="32">
        <f t="shared" si="34"/>
        <v>9011.4000000000015</v>
      </c>
      <c r="E1118" s="479">
        <v>1993.8999999999999</v>
      </c>
      <c r="F1118" s="479">
        <v>4472.7000000000007</v>
      </c>
      <c r="G1118" s="479">
        <v>2544.8000000000002</v>
      </c>
      <c r="H1118" s="106"/>
      <c r="K1118" s="415"/>
      <c r="L1118" s="106"/>
      <c r="N1118" s="554"/>
      <c r="O1118" s="554"/>
      <c r="P1118" s="554"/>
      <c r="Q1118" s="554"/>
      <c r="R1118" s="554"/>
      <c r="S1118" s="554"/>
      <c r="T1118" s="554"/>
      <c r="U1118" s="554"/>
      <c r="V1118" s="554"/>
      <c r="W1118" s="554"/>
      <c r="X1118" s="554"/>
      <c r="Y1118" s="554"/>
      <c r="Z1118" s="554"/>
      <c r="AA1118" s="554"/>
      <c r="AB1118" s="554"/>
      <c r="AC1118" s="554"/>
      <c r="AD1118" s="554"/>
      <c r="AE1118" s="554"/>
      <c r="AF1118" s="554"/>
      <c r="AG1118" s="554"/>
      <c r="AH1118" s="554"/>
      <c r="AI1118" s="554"/>
      <c r="AJ1118" s="49"/>
    </row>
    <row r="1119" spans="1:36" ht="15.75">
      <c r="A1119" s="106" t="s">
        <v>658</v>
      </c>
      <c r="D1119" s="32">
        <f t="shared" si="34"/>
        <v>7355.8</v>
      </c>
      <c r="E1119" s="479">
        <v>1571.6</v>
      </c>
      <c r="F1119" s="479">
        <v>3771</v>
      </c>
      <c r="G1119" s="479">
        <v>2013.1999999999998</v>
      </c>
      <c r="H1119" s="106"/>
      <c r="K1119" s="415"/>
      <c r="L1119" s="106"/>
      <c r="N1119" s="554"/>
      <c r="O1119" s="554"/>
      <c r="P1119" s="554"/>
      <c r="Q1119" s="554"/>
      <c r="R1119" s="554"/>
      <c r="S1119" s="554"/>
      <c r="T1119" s="554"/>
      <c r="U1119" s="554"/>
      <c r="V1119" s="554"/>
      <c r="W1119" s="554"/>
      <c r="X1119" s="554"/>
      <c r="Y1119" s="554"/>
      <c r="Z1119" s="554"/>
      <c r="AA1119" s="554"/>
      <c r="AB1119" s="554"/>
      <c r="AC1119" s="554"/>
      <c r="AD1119" s="554"/>
      <c r="AE1119" s="554"/>
      <c r="AF1119" s="554"/>
      <c r="AG1119" s="554"/>
      <c r="AH1119" s="554"/>
      <c r="AI1119" s="554"/>
      <c r="AJ1119" s="49"/>
    </row>
    <row r="1120" spans="1:36" ht="15.75">
      <c r="A1120" s="277" t="s">
        <v>1655</v>
      </c>
      <c r="D1120" s="32">
        <f t="shared" si="34"/>
        <v>8974.3000000000011</v>
      </c>
      <c r="E1120" s="479">
        <v>1577.5</v>
      </c>
      <c r="F1120" s="479">
        <v>4159.8000000000011</v>
      </c>
      <c r="G1120" s="479">
        <v>3237</v>
      </c>
      <c r="H1120" s="277"/>
      <c r="K1120" s="415"/>
      <c r="L1120" s="106"/>
      <c r="N1120" s="554"/>
      <c r="O1120" s="554"/>
      <c r="P1120" s="554"/>
      <c r="Q1120" s="554"/>
      <c r="R1120" s="554"/>
      <c r="S1120" s="554"/>
      <c r="T1120" s="554"/>
      <c r="U1120" s="554"/>
      <c r="V1120" s="554"/>
      <c r="W1120" s="554"/>
      <c r="X1120" s="554"/>
      <c r="Y1120" s="554"/>
      <c r="Z1120" s="554"/>
      <c r="AA1120" s="554"/>
      <c r="AB1120" s="554"/>
      <c r="AC1120" s="554"/>
      <c r="AD1120" s="554"/>
      <c r="AE1120" s="554"/>
      <c r="AF1120" s="554"/>
      <c r="AG1120" s="554"/>
      <c r="AH1120" s="554"/>
      <c r="AI1120" s="554"/>
      <c r="AJ1120" s="49"/>
    </row>
    <row r="1129" spans="1:24" ht="15.75">
      <c r="A1129" s="277" t="s">
        <v>1657</v>
      </c>
      <c r="D1129" s="32"/>
      <c r="E1129" s="32">
        <f t="shared" ref="E1129:E1160" si="35">D5</f>
        <v>5524.4500000000007</v>
      </c>
      <c r="F1129" s="32">
        <f t="shared" ref="F1129:F1160" si="36">D145</f>
        <v>4805.8999999999996</v>
      </c>
      <c r="G1129" s="32">
        <f t="shared" ref="G1129:G1160" si="37">D285</f>
        <v>1919.2999999999995</v>
      </c>
      <c r="H1129" s="32">
        <f t="shared" ref="H1129:H1160" si="38">D425</f>
        <v>1671.05</v>
      </c>
      <c r="I1129" s="32">
        <f t="shared" ref="I1129:I1160" si="39">D565</f>
        <v>773.30000000000007</v>
      </c>
      <c r="J1129" s="32">
        <f t="shared" ref="J1129:J1160" si="40">D705</f>
        <v>408.85</v>
      </c>
      <c r="K1129" s="32">
        <f t="shared" ref="K1129:K1160" si="41">D845</f>
        <v>1987.6</v>
      </c>
      <c r="L1129" s="32">
        <f t="shared" ref="L1129:L1160" si="42">D985</f>
        <v>5507.7999999999993</v>
      </c>
      <c r="N1129" s="456">
        <f t="shared" ref="N1129:N1160" si="43">SUM(E1129:L1129)</f>
        <v>22598.249999999996</v>
      </c>
      <c r="O1129" s="65">
        <v>22598.250000000007</v>
      </c>
      <c r="P1129" s="72">
        <f t="shared" ref="P1129:P1160" si="44">N1129-O1129</f>
        <v>0</v>
      </c>
      <c r="Q1129" s="277"/>
      <c r="R1129" s="61"/>
      <c r="T1129" s="265"/>
      <c r="U1129" s="61"/>
      <c r="V1129" s="65"/>
      <c r="W1129" s="492"/>
      <c r="X1129" s="492"/>
    </row>
    <row r="1130" spans="1:24" ht="15.75">
      <c r="A1130" s="105" t="s">
        <v>1346</v>
      </c>
      <c r="D1130" s="32"/>
      <c r="E1130" s="32">
        <f t="shared" si="35"/>
        <v>5136</v>
      </c>
      <c r="F1130" s="32">
        <f t="shared" si="36"/>
        <v>6213.0000000000009</v>
      </c>
      <c r="G1130" s="32">
        <f t="shared" si="37"/>
        <v>1155.3000000000002</v>
      </c>
      <c r="H1130" s="32">
        <f t="shared" si="38"/>
        <v>1268.0000000000002</v>
      </c>
      <c r="I1130" s="32">
        <f t="shared" si="39"/>
        <v>513.09999999999991</v>
      </c>
      <c r="J1130" s="32">
        <f t="shared" si="40"/>
        <v>379.09999999999997</v>
      </c>
      <c r="K1130" s="32">
        <f t="shared" si="41"/>
        <v>1692.5</v>
      </c>
      <c r="L1130" s="32">
        <f t="shared" si="42"/>
        <v>8888.4</v>
      </c>
      <c r="N1130" s="456">
        <f t="shared" si="43"/>
        <v>25245.4</v>
      </c>
      <c r="O1130" s="65">
        <v>25245.4</v>
      </c>
      <c r="P1130" s="72">
        <f t="shared" si="44"/>
        <v>0</v>
      </c>
      <c r="Q1130" s="105"/>
      <c r="R1130" s="61"/>
      <c r="T1130" s="265"/>
      <c r="U1130" s="61"/>
      <c r="V1130" s="65"/>
      <c r="W1130" s="492"/>
      <c r="X1130" s="492"/>
    </row>
    <row r="1131" spans="1:24" ht="15.75">
      <c r="A1131" s="276" t="s">
        <v>3601</v>
      </c>
      <c r="D1131" s="32"/>
      <c r="E1131" s="32">
        <f t="shared" si="35"/>
        <v>8330.3500000000022</v>
      </c>
      <c r="F1131" s="32">
        <f t="shared" si="36"/>
        <v>5094.3</v>
      </c>
      <c r="G1131" s="32">
        <f t="shared" si="37"/>
        <v>1699.9000000000003</v>
      </c>
      <c r="H1131" s="32">
        <f t="shared" si="38"/>
        <v>1573.5</v>
      </c>
      <c r="I1131" s="32">
        <f t="shared" si="39"/>
        <v>714.70000000000016</v>
      </c>
      <c r="J1131" s="32">
        <f t="shared" si="40"/>
        <v>441.9</v>
      </c>
      <c r="K1131" s="32">
        <f t="shared" si="41"/>
        <v>2123.9499999999998</v>
      </c>
      <c r="L1131" s="32">
        <f t="shared" si="42"/>
        <v>9286.6</v>
      </c>
      <c r="N1131" s="456">
        <f t="shared" si="43"/>
        <v>29265.200000000004</v>
      </c>
      <c r="O1131" s="65">
        <v>29265.199999999993</v>
      </c>
      <c r="P1131" s="72">
        <f t="shared" si="44"/>
        <v>0</v>
      </c>
      <c r="Q1131" s="276"/>
      <c r="R1131" s="61"/>
      <c r="T1131" s="265"/>
      <c r="U1131" s="61"/>
      <c r="V1131" s="65"/>
      <c r="W1131" s="492"/>
      <c r="X1131" s="492"/>
    </row>
    <row r="1132" spans="1:24" ht="15.75">
      <c r="A1132" s="105" t="s">
        <v>1337</v>
      </c>
      <c r="D1132" s="32"/>
      <c r="E1132" s="32">
        <f t="shared" si="35"/>
        <v>6968.7999999999993</v>
      </c>
      <c r="F1132" s="32">
        <f t="shared" si="36"/>
        <v>7638.65</v>
      </c>
      <c r="G1132" s="32">
        <f t="shared" si="37"/>
        <v>1771.8</v>
      </c>
      <c r="H1132" s="32">
        <f t="shared" si="38"/>
        <v>2049.75</v>
      </c>
      <c r="I1132" s="32">
        <f t="shared" si="39"/>
        <v>511</v>
      </c>
      <c r="J1132" s="32">
        <f t="shared" si="40"/>
        <v>504.50000000000011</v>
      </c>
      <c r="K1132" s="32">
        <f t="shared" si="41"/>
        <v>2678.45</v>
      </c>
      <c r="L1132" s="32">
        <f t="shared" si="42"/>
        <v>8642.1</v>
      </c>
      <c r="N1132" s="456">
        <f t="shared" si="43"/>
        <v>30765.050000000003</v>
      </c>
      <c r="O1132" s="65">
        <v>30765.049999999996</v>
      </c>
      <c r="P1132" s="72">
        <f t="shared" si="44"/>
        <v>0</v>
      </c>
      <c r="Q1132" s="105"/>
      <c r="R1132" s="84"/>
      <c r="T1132" s="265"/>
      <c r="U1132" s="61"/>
      <c r="V1132" s="65"/>
      <c r="W1132" s="492"/>
      <c r="X1132" s="492"/>
    </row>
    <row r="1133" spans="1:24" ht="15.75">
      <c r="A1133" s="106" t="s">
        <v>2191</v>
      </c>
      <c r="D1133" s="32"/>
      <c r="E1133" s="32">
        <f t="shared" si="35"/>
        <v>6863.6</v>
      </c>
      <c r="F1133" s="32">
        <f t="shared" si="36"/>
        <v>5917.3499999999995</v>
      </c>
      <c r="G1133" s="32">
        <f t="shared" si="37"/>
        <v>2281.0499999999997</v>
      </c>
      <c r="H1133" s="32">
        <f t="shared" si="38"/>
        <v>2066.75</v>
      </c>
      <c r="I1133" s="32">
        <f t="shared" si="39"/>
        <v>854.1</v>
      </c>
      <c r="J1133" s="32">
        <f t="shared" si="40"/>
        <v>405.00000000000006</v>
      </c>
      <c r="K1133" s="32">
        <f t="shared" si="41"/>
        <v>1710</v>
      </c>
      <c r="L1133" s="32">
        <f t="shared" si="42"/>
        <v>7833.0000000000009</v>
      </c>
      <c r="N1133" s="456">
        <f t="shared" si="43"/>
        <v>27930.85</v>
      </c>
      <c r="O1133" s="65">
        <v>27930.849999999995</v>
      </c>
      <c r="P1133" s="72">
        <f t="shared" si="44"/>
        <v>0</v>
      </c>
      <c r="Q1133" s="106"/>
      <c r="R1133" s="61"/>
      <c r="T1133" s="265"/>
      <c r="U1133" s="61"/>
      <c r="V1133" s="65"/>
      <c r="W1133" s="492"/>
      <c r="X1133" s="492"/>
    </row>
    <row r="1134" spans="1:24" ht="15.75">
      <c r="A1134" s="277" t="s">
        <v>1</v>
      </c>
      <c r="D1134" s="32"/>
      <c r="E1134" s="32">
        <f t="shared" si="35"/>
        <v>4875.3999999999996</v>
      </c>
      <c r="F1134" s="32">
        <f t="shared" si="36"/>
        <v>4075.9</v>
      </c>
      <c r="G1134" s="32">
        <f t="shared" si="37"/>
        <v>1219</v>
      </c>
      <c r="H1134" s="32">
        <f t="shared" si="38"/>
        <v>1382.9999999999998</v>
      </c>
      <c r="I1134" s="32">
        <f t="shared" si="39"/>
        <v>689.19999999999993</v>
      </c>
      <c r="J1134" s="32">
        <f t="shared" si="40"/>
        <v>379.5</v>
      </c>
      <c r="K1134" s="32">
        <f t="shared" si="41"/>
        <v>1637.5</v>
      </c>
      <c r="L1134" s="32">
        <f t="shared" si="42"/>
        <v>8109</v>
      </c>
      <c r="N1134" s="456">
        <f t="shared" si="43"/>
        <v>22368.5</v>
      </c>
      <c r="O1134" s="65">
        <v>22368.499999999996</v>
      </c>
      <c r="P1134" s="72">
        <f t="shared" si="44"/>
        <v>0</v>
      </c>
      <c r="Q1134" s="277"/>
      <c r="R1134" s="61"/>
      <c r="T1134" s="265"/>
      <c r="U1134" s="61"/>
      <c r="V1134" s="65"/>
      <c r="W1134" s="492"/>
      <c r="X1134" s="492"/>
    </row>
    <row r="1135" spans="1:24" ht="15.75">
      <c r="A1135" s="277" t="s">
        <v>1656</v>
      </c>
      <c r="D1135" s="32"/>
      <c r="E1135" s="32">
        <f t="shared" si="35"/>
        <v>6065.1500000000005</v>
      </c>
      <c r="F1135" s="32">
        <f t="shared" si="36"/>
        <v>5302.6500000000005</v>
      </c>
      <c r="G1135" s="32">
        <f t="shared" si="37"/>
        <v>944</v>
      </c>
      <c r="H1135" s="32">
        <f t="shared" si="38"/>
        <v>1303.95</v>
      </c>
      <c r="I1135" s="32">
        <f t="shared" si="39"/>
        <v>411.4</v>
      </c>
      <c r="J1135" s="32">
        <f t="shared" si="40"/>
        <v>381.6</v>
      </c>
      <c r="K1135" s="32">
        <f t="shared" si="41"/>
        <v>1984</v>
      </c>
      <c r="L1135" s="32">
        <f t="shared" si="42"/>
        <v>9732.35</v>
      </c>
      <c r="N1135" s="456">
        <f t="shared" si="43"/>
        <v>26125.1</v>
      </c>
      <c r="O1135" s="65">
        <v>26125.100000000006</v>
      </c>
      <c r="P1135" s="72">
        <f t="shared" si="44"/>
        <v>0</v>
      </c>
      <c r="Q1135" s="277"/>
      <c r="R1135" s="61"/>
      <c r="T1135" s="265"/>
      <c r="U1135" s="61"/>
      <c r="V1135" s="65"/>
      <c r="W1135" s="492"/>
      <c r="X1135" s="492"/>
    </row>
    <row r="1136" spans="1:24" ht="15.75">
      <c r="A1136" s="277" t="s">
        <v>1664</v>
      </c>
      <c r="D1136" s="32"/>
      <c r="E1136" s="32">
        <f t="shared" si="35"/>
        <v>6677.5</v>
      </c>
      <c r="F1136" s="32">
        <f t="shared" si="36"/>
        <v>6659.9999999999991</v>
      </c>
      <c r="G1136" s="32">
        <f t="shared" si="37"/>
        <v>1781.2000000000003</v>
      </c>
      <c r="H1136" s="32">
        <f t="shared" si="38"/>
        <v>2174.6000000000004</v>
      </c>
      <c r="I1136" s="32">
        <f t="shared" si="39"/>
        <v>519.40000000000009</v>
      </c>
      <c r="J1136" s="32">
        <f t="shared" si="40"/>
        <v>462.40000000000003</v>
      </c>
      <c r="K1136" s="32">
        <f t="shared" si="41"/>
        <v>2219.1</v>
      </c>
      <c r="L1136" s="32">
        <f t="shared" si="42"/>
        <v>10104.300000000003</v>
      </c>
      <c r="N1136" s="456">
        <f t="shared" si="43"/>
        <v>30598.500000000007</v>
      </c>
      <c r="O1136" s="65">
        <v>30598.500000000007</v>
      </c>
      <c r="P1136" s="72">
        <f t="shared" si="44"/>
        <v>0</v>
      </c>
      <c r="Q1136" s="277"/>
      <c r="R1136" s="61"/>
      <c r="T1136" s="265"/>
      <c r="U1136" s="61"/>
      <c r="V1136" s="65"/>
      <c r="W1136" s="492"/>
      <c r="X1136" s="492"/>
    </row>
    <row r="1137" spans="1:24" ht="15.75">
      <c r="A1137" s="276" t="s">
        <v>3602</v>
      </c>
      <c r="D1137" s="32"/>
      <c r="E1137" s="32">
        <f t="shared" si="35"/>
        <v>6935.2000000000007</v>
      </c>
      <c r="F1137" s="32">
        <f t="shared" si="36"/>
        <v>5703.4</v>
      </c>
      <c r="G1137" s="32">
        <f t="shared" si="37"/>
        <v>1215.7</v>
      </c>
      <c r="H1137" s="32">
        <f t="shared" si="38"/>
        <v>1386.8999999999996</v>
      </c>
      <c r="I1137" s="32">
        <f t="shared" si="39"/>
        <v>528.1</v>
      </c>
      <c r="J1137" s="32">
        <f t="shared" si="40"/>
        <v>604.29999999999995</v>
      </c>
      <c r="K1137" s="32">
        <f t="shared" si="41"/>
        <v>2035.4</v>
      </c>
      <c r="L1137" s="32">
        <f t="shared" si="42"/>
        <v>8722.7000000000007</v>
      </c>
      <c r="N1137" s="456">
        <f t="shared" si="43"/>
        <v>27131.7</v>
      </c>
      <c r="O1137" s="65">
        <v>27131.7</v>
      </c>
      <c r="P1137" s="72">
        <f t="shared" si="44"/>
        <v>0</v>
      </c>
      <c r="Q1137" s="276"/>
      <c r="R1137" s="61"/>
      <c r="T1137" s="265"/>
      <c r="U1137" s="61"/>
      <c r="V1137" s="65"/>
      <c r="W1137" s="492"/>
      <c r="X1137" s="492"/>
    </row>
    <row r="1138" spans="1:24" ht="15.75">
      <c r="A1138" s="106" t="s">
        <v>2709</v>
      </c>
      <c r="D1138" s="32"/>
      <c r="E1138" s="32">
        <f t="shared" si="35"/>
        <v>7656.7</v>
      </c>
      <c r="F1138" s="32">
        <f t="shared" si="36"/>
        <v>4867.8000000000011</v>
      </c>
      <c r="G1138" s="32">
        <f t="shared" si="37"/>
        <v>2093.9500000000003</v>
      </c>
      <c r="H1138" s="32">
        <f t="shared" si="38"/>
        <v>1878.6999999999994</v>
      </c>
      <c r="I1138" s="32">
        <f t="shared" si="39"/>
        <v>697.45000000000016</v>
      </c>
      <c r="J1138" s="32">
        <f t="shared" si="40"/>
        <v>428</v>
      </c>
      <c r="K1138" s="32">
        <f t="shared" si="41"/>
        <v>1693.95</v>
      </c>
      <c r="L1138" s="32">
        <f t="shared" si="42"/>
        <v>7226.05</v>
      </c>
      <c r="N1138" s="456">
        <f t="shared" si="43"/>
        <v>26542.600000000002</v>
      </c>
      <c r="O1138" s="65">
        <v>26542.599999999995</v>
      </c>
      <c r="P1138" s="72">
        <f t="shared" si="44"/>
        <v>0</v>
      </c>
      <c r="Q1138" s="106"/>
      <c r="R1138" s="61"/>
      <c r="T1138" s="265"/>
      <c r="U1138" s="61"/>
      <c r="V1138" s="65"/>
      <c r="W1138" s="492"/>
      <c r="X1138" s="492"/>
    </row>
    <row r="1139" spans="1:24" ht="15.75">
      <c r="A1139" s="106" t="s">
        <v>3603</v>
      </c>
      <c r="D1139" s="32"/>
      <c r="E1139" s="32">
        <f t="shared" si="35"/>
        <v>7384.0000000000009</v>
      </c>
      <c r="F1139" s="32">
        <f t="shared" si="36"/>
        <v>5184.8999999999996</v>
      </c>
      <c r="G1139" s="32">
        <f t="shared" si="37"/>
        <v>1267.2</v>
      </c>
      <c r="H1139" s="32">
        <f t="shared" si="38"/>
        <v>1348.6</v>
      </c>
      <c r="I1139" s="32">
        <f t="shared" si="39"/>
        <v>438.5</v>
      </c>
      <c r="J1139" s="32">
        <f t="shared" si="40"/>
        <v>441.4</v>
      </c>
      <c r="K1139" s="32">
        <f t="shared" si="41"/>
        <v>1495.8999999999999</v>
      </c>
      <c r="L1139" s="32">
        <f t="shared" si="42"/>
        <v>9262.1000000000022</v>
      </c>
      <c r="N1139" s="456">
        <f t="shared" si="43"/>
        <v>26822.600000000006</v>
      </c>
      <c r="O1139" s="65">
        <v>26822.6</v>
      </c>
      <c r="P1139" s="72">
        <f t="shared" si="44"/>
        <v>0</v>
      </c>
      <c r="Q1139" s="106"/>
      <c r="R1139" s="61"/>
      <c r="T1139" s="265"/>
      <c r="U1139" s="61"/>
      <c r="V1139" s="65"/>
      <c r="W1139" s="492"/>
      <c r="X1139" s="492"/>
    </row>
    <row r="1140" spans="1:24" ht="15.75">
      <c r="A1140" s="105" t="s">
        <v>1342</v>
      </c>
      <c r="D1140" s="32"/>
      <c r="E1140" s="32">
        <f t="shared" si="35"/>
        <v>7101.9000000000005</v>
      </c>
      <c r="F1140" s="32">
        <f t="shared" si="36"/>
        <v>5821</v>
      </c>
      <c r="G1140" s="32">
        <f t="shared" si="37"/>
        <v>1726.6</v>
      </c>
      <c r="H1140" s="32">
        <f t="shared" si="38"/>
        <v>1581.6</v>
      </c>
      <c r="I1140" s="32">
        <f t="shared" si="39"/>
        <v>625.5</v>
      </c>
      <c r="J1140" s="32">
        <f t="shared" si="40"/>
        <v>419</v>
      </c>
      <c r="K1140" s="32">
        <f t="shared" si="41"/>
        <v>1747.1</v>
      </c>
      <c r="L1140" s="32">
        <f t="shared" si="42"/>
        <v>8786.2999999999993</v>
      </c>
      <c r="N1140" s="456">
        <f t="shared" si="43"/>
        <v>27809</v>
      </c>
      <c r="O1140" s="65">
        <v>27809.000000000004</v>
      </c>
      <c r="P1140" s="72">
        <f t="shared" si="44"/>
        <v>0</v>
      </c>
      <c r="Q1140" s="105"/>
      <c r="R1140" s="61"/>
      <c r="T1140" s="265"/>
      <c r="U1140" s="61"/>
      <c r="V1140" s="65"/>
      <c r="W1140" s="492"/>
      <c r="X1140" s="492"/>
    </row>
    <row r="1141" spans="1:24" ht="15.75">
      <c r="A1141" s="106" t="s">
        <v>2835</v>
      </c>
      <c r="D1141" s="32"/>
      <c r="E1141" s="32">
        <f t="shared" si="35"/>
        <v>6548.95</v>
      </c>
      <c r="F1141" s="32">
        <f t="shared" si="36"/>
        <v>4869.7500000000009</v>
      </c>
      <c r="G1141" s="32">
        <f t="shared" si="37"/>
        <v>1416.0999999999997</v>
      </c>
      <c r="H1141" s="32">
        <f t="shared" si="38"/>
        <v>1762.6000000000001</v>
      </c>
      <c r="I1141" s="32">
        <f t="shared" si="39"/>
        <v>572.40000000000009</v>
      </c>
      <c r="J1141" s="32">
        <f t="shared" si="40"/>
        <v>230.89999999999998</v>
      </c>
      <c r="K1141" s="32">
        <f t="shared" si="41"/>
        <v>1774.1</v>
      </c>
      <c r="L1141" s="32">
        <f t="shared" si="42"/>
        <v>7941.8</v>
      </c>
      <c r="N1141" s="456">
        <f t="shared" si="43"/>
        <v>25116.6</v>
      </c>
      <c r="O1141" s="65">
        <v>25116.600000000002</v>
      </c>
      <c r="P1141" s="72">
        <f t="shared" si="44"/>
        <v>0</v>
      </c>
      <c r="Q1141" s="106"/>
      <c r="R1141" s="61"/>
      <c r="T1141" s="265"/>
      <c r="U1141" s="61"/>
      <c r="V1141" s="65"/>
      <c r="W1141" s="492"/>
      <c r="X1141" s="492"/>
    </row>
    <row r="1142" spans="1:24" ht="15.75">
      <c r="A1142" s="106" t="s">
        <v>675</v>
      </c>
      <c r="D1142" s="32"/>
      <c r="E1142" s="32">
        <f t="shared" si="35"/>
        <v>7326.9</v>
      </c>
      <c r="F1142" s="32">
        <f t="shared" si="36"/>
        <v>4615.3500000000004</v>
      </c>
      <c r="G1142" s="32">
        <f t="shared" si="37"/>
        <v>1388</v>
      </c>
      <c r="H1142" s="32">
        <f t="shared" si="38"/>
        <v>1206.8999999999996</v>
      </c>
      <c r="I1142" s="32">
        <f t="shared" si="39"/>
        <v>460.29999999999995</v>
      </c>
      <c r="J1142" s="32">
        <f t="shared" si="40"/>
        <v>201.89999999999998</v>
      </c>
      <c r="K1142" s="32">
        <f t="shared" si="41"/>
        <v>1927.8</v>
      </c>
      <c r="L1142" s="32">
        <f t="shared" si="42"/>
        <v>7043.2000000000007</v>
      </c>
      <c r="N1142" s="456">
        <f t="shared" si="43"/>
        <v>24170.35</v>
      </c>
      <c r="O1142" s="65">
        <v>24170.350000000006</v>
      </c>
      <c r="P1142" s="72">
        <f t="shared" si="44"/>
        <v>0</v>
      </c>
      <c r="Q1142" s="106"/>
      <c r="R1142" s="61"/>
      <c r="T1142" s="265"/>
      <c r="U1142" s="61"/>
      <c r="V1142" s="65"/>
      <c r="W1142" s="492"/>
      <c r="X1142" s="492"/>
    </row>
    <row r="1143" spans="1:24" ht="15.75">
      <c r="A1143" s="106" t="s">
        <v>2699</v>
      </c>
      <c r="D1143" s="32"/>
      <c r="E1143" s="32">
        <f t="shared" si="35"/>
        <v>6227.4</v>
      </c>
      <c r="F1143" s="32">
        <f t="shared" si="36"/>
        <v>5648.75</v>
      </c>
      <c r="G1143" s="32">
        <f t="shared" si="37"/>
        <v>2039.4999999999998</v>
      </c>
      <c r="H1143" s="32">
        <f t="shared" si="38"/>
        <v>1784.9</v>
      </c>
      <c r="I1143" s="32">
        <f t="shared" si="39"/>
        <v>715.19999999999993</v>
      </c>
      <c r="J1143" s="32">
        <f t="shared" si="40"/>
        <v>413.09999999999997</v>
      </c>
      <c r="K1143" s="32">
        <f t="shared" si="41"/>
        <v>2188.9</v>
      </c>
      <c r="L1143" s="32">
        <f t="shared" si="42"/>
        <v>9607.15</v>
      </c>
      <c r="N1143" s="456">
        <f t="shared" si="43"/>
        <v>28624.9</v>
      </c>
      <c r="O1143" s="65">
        <v>28624.900000000012</v>
      </c>
      <c r="P1143" s="72">
        <f t="shared" si="44"/>
        <v>0</v>
      </c>
      <c r="Q1143" s="106"/>
      <c r="R1143" s="61"/>
      <c r="T1143" s="265"/>
      <c r="U1143" s="61"/>
      <c r="V1143" s="65"/>
      <c r="W1143" s="492"/>
      <c r="X1143" s="492"/>
    </row>
    <row r="1144" spans="1:24" ht="15.75">
      <c r="A1144" s="276" t="s">
        <v>3604</v>
      </c>
      <c r="D1144" s="32"/>
      <c r="E1144" s="32">
        <f t="shared" si="35"/>
        <v>6837.0000000000009</v>
      </c>
      <c r="F1144" s="32">
        <f t="shared" si="36"/>
        <v>4727.8</v>
      </c>
      <c r="G1144" s="32">
        <f t="shared" si="37"/>
        <v>994.89999999999986</v>
      </c>
      <c r="H1144" s="32">
        <f t="shared" si="38"/>
        <v>1037.8999999999999</v>
      </c>
      <c r="I1144" s="32">
        <f t="shared" si="39"/>
        <v>226.6</v>
      </c>
      <c r="J1144" s="32">
        <f t="shared" si="40"/>
        <v>258.09999999999997</v>
      </c>
      <c r="K1144" s="32">
        <f t="shared" si="41"/>
        <v>2052.5</v>
      </c>
      <c r="L1144" s="32">
        <f t="shared" si="42"/>
        <v>8262.7999999999993</v>
      </c>
      <c r="N1144" s="456">
        <f t="shared" si="43"/>
        <v>24397.599999999999</v>
      </c>
      <c r="O1144" s="65">
        <v>24397.599999999995</v>
      </c>
      <c r="P1144" s="72">
        <f t="shared" si="44"/>
        <v>0</v>
      </c>
      <c r="Q1144" s="276"/>
      <c r="R1144" s="61"/>
      <c r="T1144" s="265"/>
      <c r="U1144" s="61"/>
      <c r="V1144" s="65"/>
      <c r="W1144" s="492"/>
      <c r="X1144" s="492"/>
    </row>
    <row r="1145" spans="1:24" ht="15.75">
      <c r="A1145" s="277" t="s">
        <v>1653</v>
      </c>
      <c r="D1145" s="32"/>
      <c r="E1145" s="32">
        <f t="shared" si="35"/>
        <v>7220.8499999999995</v>
      </c>
      <c r="F1145" s="32">
        <f t="shared" si="36"/>
        <v>6602.6</v>
      </c>
      <c r="G1145" s="32">
        <f t="shared" si="37"/>
        <v>1299.4000000000001</v>
      </c>
      <c r="H1145" s="32">
        <f t="shared" si="38"/>
        <v>1846.1000000000001</v>
      </c>
      <c r="I1145" s="32">
        <f t="shared" si="39"/>
        <v>374.8</v>
      </c>
      <c r="J1145" s="32">
        <f t="shared" si="40"/>
        <v>429.20000000000005</v>
      </c>
      <c r="K1145" s="32">
        <f t="shared" si="41"/>
        <v>2210.0500000000002</v>
      </c>
      <c r="L1145" s="32">
        <f t="shared" si="42"/>
        <v>8728.5999999999985</v>
      </c>
      <c r="N1145" s="456">
        <f t="shared" si="43"/>
        <v>28711.599999999999</v>
      </c>
      <c r="O1145" s="65">
        <v>28711.599999999999</v>
      </c>
      <c r="P1145" s="72">
        <f t="shared" si="44"/>
        <v>0</v>
      </c>
      <c r="Q1145" s="277"/>
      <c r="R1145" s="61"/>
      <c r="T1145" s="265"/>
      <c r="U1145" s="61"/>
      <c r="V1145" s="65"/>
      <c r="W1145" s="492"/>
      <c r="X1145" s="492"/>
    </row>
    <row r="1146" spans="1:24" ht="15.75">
      <c r="A1146" s="106" t="s">
        <v>2192</v>
      </c>
      <c r="D1146" s="32"/>
      <c r="E1146" s="32">
        <f t="shared" si="35"/>
        <v>5646.5999999999995</v>
      </c>
      <c r="F1146" s="32">
        <f t="shared" si="36"/>
        <v>5515.7</v>
      </c>
      <c r="G1146" s="32">
        <f t="shared" si="37"/>
        <v>1541.5</v>
      </c>
      <c r="H1146" s="32">
        <f t="shared" si="38"/>
        <v>1533.8000000000004</v>
      </c>
      <c r="I1146" s="32">
        <f t="shared" si="39"/>
        <v>563.04999999999995</v>
      </c>
      <c r="J1146" s="32">
        <f t="shared" si="40"/>
        <v>535.39999999999986</v>
      </c>
      <c r="K1146" s="32">
        <f t="shared" si="41"/>
        <v>2161.25</v>
      </c>
      <c r="L1146" s="32">
        <f t="shared" si="42"/>
        <v>10258.199999999999</v>
      </c>
      <c r="N1146" s="456">
        <f t="shared" si="43"/>
        <v>27755.5</v>
      </c>
      <c r="O1146" s="65">
        <v>27755.499999999996</v>
      </c>
      <c r="P1146" s="72">
        <f t="shared" si="44"/>
        <v>0</v>
      </c>
      <c r="Q1146" s="106"/>
      <c r="R1146" s="61"/>
      <c r="T1146" s="265"/>
      <c r="U1146" s="61"/>
      <c r="V1146" s="65"/>
      <c r="W1146" s="492"/>
      <c r="X1146" s="492"/>
    </row>
    <row r="1147" spans="1:24" ht="15.75">
      <c r="A1147" s="106" t="s">
        <v>153</v>
      </c>
      <c r="D1147" s="32"/>
      <c r="E1147" s="32">
        <f t="shared" si="35"/>
        <v>7926.4999999999991</v>
      </c>
      <c r="F1147" s="32">
        <f t="shared" si="36"/>
        <v>5032.8</v>
      </c>
      <c r="G1147" s="32">
        <f t="shared" si="37"/>
        <v>2437.6</v>
      </c>
      <c r="H1147" s="32">
        <f t="shared" si="38"/>
        <v>1783.6999999999998</v>
      </c>
      <c r="I1147" s="32">
        <f t="shared" si="39"/>
        <v>1099.3</v>
      </c>
      <c r="J1147" s="32">
        <f t="shared" si="40"/>
        <v>498.40000000000003</v>
      </c>
      <c r="K1147" s="32">
        <f t="shared" si="41"/>
        <v>2253</v>
      </c>
      <c r="L1147" s="32">
        <f t="shared" si="42"/>
        <v>8386.2000000000007</v>
      </c>
      <c r="N1147" s="456">
        <f t="shared" si="43"/>
        <v>29417.5</v>
      </c>
      <c r="O1147" s="65">
        <v>29417.499999999996</v>
      </c>
      <c r="P1147" s="72">
        <f t="shared" si="44"/>
        <v>0</v>
      </c>
      <c r="Q1147" s="106"/>
      <c r="R1147" s="61"/>
      <c r="T1147" s="265"/>
      <c r="U1147" s="61"/>
      <c r="V1147" s="65"/>
      <c r="W1147" s="492"/>
      <c r="X1147" s="492"/>
    </row>
    <row r="1148" spans="1:24" ht="15.75">
      <c r="A1148" s="277" t="s">
        <v>1665</v>
      </c>
      <c r="D1148" s="32"/>
      <c r="E1148" s="32">
        <f t="shared" si="35"/>
        <v>5072</v>
      </c>
      <c r="F1148" s="32">
        <f t="shared" si="36"/>
        <v>3414.2999999999997</v>
      </c>
      <c r="G1148" s="32">
        <f t="shared" si="37"/>
        <v>1355.1</v>
      </c>
      <c r="H1148" s="32">
        <f t="shared" si="38"/>
        <v>1358.5</v>
      </c>
      <c r="I1148" s="32">
        <f t="shared" si="39"/>
        <v>858.99999999999989</v>
      </c>
      <c r="J1148" s="32">
        <f t="shared" si="40"/>
        <v>312.60000000000002</v>
      </c>
      <c r="K1148" s="32">
        <f t="shared" si="41"/>
        <v>1238.0999999999999</v>
      </c>
      <c r="L1148" s="32">
        <f t="shared" si="42"/>
        <v>5641.2</v>
      </c>
      <c r="N1148" s="456">
        <f t="shared" si="43"/>
        <v>19250.8</v>
      </c>
      <c r="O1148" s="65">
        <v>19250.799999999996</v>
      </c>
      <c r="P1148" s="72">
        <f t="shared" si="44"/>
        <v>0</v>
      </c>
      <c r="Q1148" s="277"/>
      <c r="R1148" s="61"/>
      <c r="T1148" s="265"/>
      <c r="U1148" s="61"/>
      <c r="V1148" s="65"/>
      <c r="W1148" s="492"/>
      <c r="X1148" s="492"/>
    </row>
    <row r="1149" spans="1:24" ht="15.75">
      <c r="A1149" s="276" t="s">
        <v>3605</v>
      </c>
      <c r="D1149" s="32"/>
      <c r="E1149" s="32">
        <f t="shared" si="35"/>
        <v>6950.0500000000011</v>
      </c>
      <c r="F1149" s="32">
        <f t="shared" si="36"/>
        <v>6850.1</v>
      </c>
      <c r="G1149" s="32">
        <f t="shared" si="37"/>
        <v>2041.5</v>
      </c>
      <c r="H1149" s="32">
        <f t="shared" si="38"/>
        <v>2062.6</v>
      </c>
      <c r="I1149" s="32">
        <f t="shared" si="39"/>
        <v>735.19999999999993</v>
      </c>
      <c r="J1149" s="32">
        <f t="shared" si="40"/>
        <v>475.3</v>
      </c>
      <c r="K1149" s="32">
        <f t="shared" si="41"/>
        <v>2199.65</v>
      </c>
      <c r="L1149" s="32">
        <f t="shared" si="42"/>
        <v>9441.6999999999989</v>
      </c>
      <c r="N1149" s="456">
        <f t="shared" si="43"/>
        <v>30756.1</v>
      </c>
      <c r="O1149" s="65">
        <v>30756.100000000006</v>
      </c>
      <c r="P1149" s="72">
        <f t="shared" si="44"/>
        <v>0</v>
      </c>
      <c r="Q1149" s="276"/>
      <c r="R1149" s="61"/>
      <c r="T1149" s="265"/>
      <c r="U1149" s="61"/>
      <c r="V1149" s="65"/>
      <c r="W1149" s="492"/>
      <c r="X1149" s="492"/>
    </row>
    <row r="1150" spans="1:24" ht="15.75">
      <c r="A1150" s="106" t="s">
        <v>2208</v>
      </c>
      <c r="D1150" s="32"/>
      <c r="E1150" s="32">
        <f t="shared" si="35"/>
        <v>7229.2999999999993</v>
      </c>
      <c r="F1150" s="32">
        <f t="shared" si="36"/>
        <v>5024.9000000000005</v>
      </c>
      <c r="G1150" s="32">
        <f t="shared" si="37"/>
        <v>1842.4</v>
      </c>
      <c r="H1150" s="32">
        <f t="shared" si="38"/>
        <v>1150.5999999999999</v>
      </c>
      <c r="I1150" s="32">
        <f t="shared" si="39"/>
        <v>687.4</v>
      </c>
      <c r="J1150" s="32">
        <f t="shared" si="40"/>
        <v>294.29999999999995</v>
      </c>
      <c r="K1150" s="32">
        <f t="shared" si="41"/>
        <v>1925.1</v>
      </c>
      <c r="L1150" s="32">
        <f t="shared" si="42"/>
        <v>7710.9999999999991</v>
      </c>
      <c r="N1150" s="456">
        <f t="shared" si="43"/>
        <v>25865</v>
      </c>
      <c r="O1150" s="65">
        <v>25864.999999999989</v>
      </c>
      <c r="P1150" s="72">
        <f t="shared" si="44"/>
        <v>0</v>
      </c>
      <c r="Q1150" s="106"/>
      <c r="R1150" s="61"/>
      <c r="T1150" s="265"/>
      <c r="U1150" s="61"/>
      <c r="V1150" s="65"/>
      <c r="W1150" s="492"/>
      <c r="X1150" s="492"/>
    </row>
    <row r="1151" spans="1:24" ht="15.75">
      <c r="A1151" s="276" t="s">
        <v>3606</v>
      </c>
      <c r="D1151" s="32"/>
      <c r="E1151" s="32">
        <f t="shared" si="35"/>
        <v>6816.1500000000005</v>
      </c>
      <c r="F1151" s="32">
        <f t="shared" si="36"/>
        <v>4977.1000000000004</v>
      </c>
      <c r="G1151" s="32">
        <f t="shared" si="37"/>
        <v>1803.0000000000002</v>
      </c>
      <c r="H1151" s="32">
        <f t="shared" si="38"/>
        <v>1172.4000000000001</v>
      </c>
      <c r="I1151" s="32">
        <f t="shared" si="39"/>
        <v>488.4</v>
      </c>
      <c r="J1151" s="32">
        <f t="shared" si="40"/>
        <v>450.59999999999997</v>
      </c>
      <c r="K1151" s="32">
        <f t="shared" si="41"/>
        <v>2075.35</v>
      </c>
      <c r="L1151" s="32">
        <f t="shared" si="42"/>
        <v>8375</v>
      </c>
      <c r="N1151" s="456">
        <f t="shared" si="43"/>
        <v>26158</v>
      </c>
      <c r="O1151" s="65">
        <v>26158.000000000004</v>
      </c>
      <c r="P1151" s="72">
        <f t="shared" si="44"/>
        <v>0</v>
      </c>
      <c r="Q1151" s="276"/>
      <c r="R1151" s="61"/>
      <c r="T1151" s="265"/>
      <c r="U1151" s="61"/>
      <c r="V1151" s="65"/>
      <c r="W1151" s="492"/>
      <c r="X1151" s="492"/>
    </row>
    <row r="1152" spans="1:24" ht="15.75">
      <c r="A1152" s="106" t="s">
        <v>2712</v>
      </c>
      <c r="D1152" s="32"/>
      <c r="E1152" s="32">
        <f t="shared" si="35"/>
        <v>6755.25</v>
      </c>
      <c r="F1152" s="32">
        <f t="shared" si="36"/>
        <v>6792.2999999999993</v>
      </c>
      <c r="G1152" s="32">
        <f t="shared" si="37"/>
        <v>1564.1999999999998</v>
      </c>
      <c r="H1152" s="32">
        <f t="shared" si="38"/>
        <v>1630.6999999999998</v>
      </c>
      <c r="I1152" s="32">
        <f t="shared" si="39"/>
        <v>600.5</v>
      </c>
      <c r="J1152" s="32">
        <f t="shared" si="40"/>
        <v>485.69999999999993</v>
      </c>
      <c r="K1152" s="32">
        <f t="shared" si="41"/>
        <v>1438.05</v>
      </c>
      <c r="L1152" s="32">
        <f t="shared" si="42"/>
        <v>8949.4</v>
      </c>
      <c r="N1152" s="456">
        <f t="shared" si="43"/>
        <v>28216.1</v>
      </c>
      <c r="O1152" s="65">
        <v>28216.099999999991</v>
      </c>
      <c r="P1152" s="72">
        <f t="shared" si="44"/>
        <v>0</v>
      </c>
      <c r="Q1152" s="106"/>
      <c r="R1152" s="61"/>
      <c r="T1152" s="265"/>
      <c r="U1152" s="61"/>
      <c r="V1152" s="65"/>
      <c r="W1152" s="492"/>
      <c r="X1152" s="492"/>
    </row>
    <row r="1153" spans="1:24" ht="15.75">
      <c r="A1153" s="277" t="s">
        <v>1661</v>
      </c>
      <c r="D1153" s="32"/>
      <c r="E1153" s="32">
        <f t="shared" si="35"/>
        <v>5213.0000000000009</v>
      </c>
      <c r="F1153" s="32">
        <f t="shared" si="36"/>
        <v>8440.0500000000011</v>
      </c>
      <c r="G1153" s="32">
        <f t="shared" si="37"/>
        <v>1441.9000000000003</v>
      </c>
      <c r="H1153" s="32">
        <f t="shared" si="38"/>
        <v>2019.4499999999996</v>
      </c>
      <c r="I1153" s="32">
        <f t="shared" si="39"/>
        <v>416.2</v>
      </c>
      <c r="J1153" s="32">
        <f t="shared" si="40"/>
        <v>479.25</v>
      </c>
      <c r="K1153" s="32">
        <f t="shared" si="41"/>
        <v>1347.7</v>
      </c>
      <c r="L1153" s="32">
        <f t="shared" si="42"/>
        <v>9661.9000000000015</v>
      </c>
      <c r="N1153" s="456">
        <f t="shared" si="43"/>
        <v>29019.450000000004</v>
      </c>
      <c r="O1153" s="65">
        <v>29019.450000000004</v>
      </c>
      <c r="P1153" s="72">
        <f t="shared" si="44"/>
        <v>0</v>
      </c>
      <c r="Q1153" s="277"/>
      <c r="R1153" s="61"/>
      <c r="T1153" s="265"/>
      <c r="U1153" s="61"/>
      <c r="V1153" s="65"/>
      <c r="W1153" s="492"/>
      <c r="X1153" s="492"/>
    </row>
    <row r="1154" spans="1:24" ht="15.75">
      <c r="A1154" s="277" t="s">
        <v>11</v>
      </c>
      <c r="D1154" s="32"/>
      <c r="E1154" s="32">
        <f t="shared" si="35"/>
        <v>5877.7</v>
      </c>
      <c r="F1154" s="32">
        <f t="shared" si="36"/>
        <v>6997.6000000000013</v>
      </c>
      <c r="G1154" s="32">
        <f t="shared" si="37"/>
        <v>1831.7000000000003</v>
      </c>
      <c r="H1154" s="32">
        <f t="shared" si="38"/>
        <v>1418.4000000000003</v>
      </c>
      <c r="I1154" s="32">
        <f t="shared" si="39"/>
        <v>569.40000000000009</v>
      </c>
      <c r="J1154" s="32">
        <f t="shared" si="40"/>
        <v>544.70000000000005</v>
      </c>
      <c r="K1154" s="32">
        <f t="shared" si="41"/>
        <v>1594.1999999999998</v>
      </c>
      <c r="L1154" s="32">
        <f t="shared" si="42"/>
        <v>10670.349999999999</v>
      </c>
      <c r="N1154" s="456">
        <f t="shared" si="43"/>
        <v>29504.050000000003</v>
      </c>
      <c r="O1154" s="65">
        <v>29504.049999999996</v>
      </c>
      <c r="P1154" s="72">
        <f t="shared" si="44"/>
        <v>0</v>
      </c>
      <c r="Q1154" s="277"/>
      <c r="R1154" s="61"/>
      <c r="T1154" s="265"/>
      <c r="U1154" s="61"/>
      <c r="V1154" s="65"/>
      <c r="W1154" s="492"/>
      <c r="X1154" s="492"/>
    </row>
    <row r="1155" spans="1:24" ht="15.75">
      <c r="A1155" s="106" t="s">
        <v>2193</v>
      </c>
      <c r="D1155" s="32"/>
      <c r="E1155" s="32">
        <f t="shared" si="35"/>
        <v>7317.9500000000007</v>
      </c>
      <c r="F1155" s="32">
        <f t="shared" si="36"/>
        <v>4052.7000000000003</v>
      </c>
      <c r="G1155" s="32">
        <f t="shared" si="37"/>
        <v>1304.4000000000001</v>
      </c>
      <c r="H1155" s="32">
        <f t="shared" si="38"/>
        <v>718.90000000000009</v>
      </c>
      <c r="I1155" s="32">
        <f t="shared" si="39"/>
        <v>375.40000000000003</v>
      </c>
      <c r="J1155" s="32">
        <f t="shared" si="40"/>
        <v>382.3</v>
      </c>
      <c r="K1155" s="32">
        <f t="shared" si="41"/>
        <v>1665.75</v>
      </c>
      <c r="L1155" s="32">
        <f t="shared" si="42"/>
        <v>7451.4999999999991</v>
      </c>
      <c r="N1155" s="456">
        <f t="shared" si="43"/>
        <v>23268.899999999998</v>
      </c>
      <c r="O1155" s="65">
        <v>23268.899999999998</v>
      </c>
      <c r="P1155" s="72">
        <f t="shared" si="44"/>
        <v>0</v>
      </c>
      <c r="Q1155" s="106"/>
      <c r="R1155" s="61"/>
      <c r="T1155" s="265"/>
      <c r="U1155" s="61"/>
      <c r="V1155" s="65"/>
      <c r="W1155" s="492"/>
      <c r="X1155" s="492"/>
    </row>
    <row r="1156" spans="1:24" ht="15.75">
      <c r="A1156" s="277" t="s">
        <v>1666</v>
      </c>
      <c r="D1156" s="32"/>
      <c r="E1156" s="32">
        <f t="shared" si="35"/>
        <v>7843.7999999999993</v>
      </c>
      <c r="F1156" s="32">
        <f t="shared" si="36"/>
        <v>7136.35</v>
      </c>
      <c r="G1156" s="32">
        <f t="shared" si="37"/>
        <v>1664.2</v>
      </c>
      <c r="H1156" s="32">
        <f t="shared" si="38"/>
        <v>1940.1000000000001</v>
      </c>
      <c r="I1156" s="32">
        <f t="shared" si="39"/>
        <v>503.49999999999994</v>
      </c>
      <c r="J1156" s="32">
        <f t="shared" si="40"/>
        <v>491</v>
      </c>
      <c r="K1156" s="32">
        <f t="shared" si="41"/>
        <v>2299.6999999999998</v>
      </c>
      <c r="L1156" s="32">
        <f t="shared" si="42"/>
        <v>10930</v>
      </c>
      <c r="N1156" s="456">
        <f t="shared" si="43"/>
        <v>32808.649999999994</v>
      </c>
      <c r="O1156" s="65">
        <v>32808.65</v>
      </c>
      <c r="P1156" s="72">
        <f t="shared" si="44"/>
        <v>0</v>
      </c>
      <c r="Q1156" s="277"/>
      <c r="R1156" s="61"/>
      <c r="T1156" s="265"/>
      <c r="U1156" s="61"/>
      <c r="V1156" s="65"/>
      <c r="W1156" s="492"/>
      <c r="X1156" s="492"/>
    </row>
    <row r="1157" spans="1:24" ht="15.75">
      <c r="A1157" s="105" t="s">
        <v>1344</v>
      </c>
      <c r="D1157" s="32"/>
      <c r="E1157" s="32">
        <f t="shared" si="35"/>
        <v>5729.5</v>
      </c>
      <c r="F1157" s="32">
        <f t="shared" si="36"/>
        <v>6877.2000000000007</v>
      </c>
      <c r="G1157" s="32">
        <f t="shared" si="37"/>
        <v>1718.3999999999999</v>
      </c>
      <c r="H1157" s="32">
        <f t="shared" si="38"/>
        <v>1825</v>
      </c>
      <c r="I1157" s="32">
        <f t="shared" si="39"/>
        <v>665.99999999999989</v>
      </c>
      <c r="J1157" s="32">
        <f t="shared" si="40"/>
        <v>370.20000000000005</v>
      </c>
      <c r="K1157" s="32">
        <f t="shared" si="41"/>
        <v>1488.3</v>
      </c>
      <c r="L1157" s="32">
        <f t="shared" si="42"/>
        <v>10061</v>
      </c>
      <c r="N1157" s="456">
        <f t="shared" si="43"/>
        <v>28735.599999999999</v>
      </c>
      <c r="O1157" s="65">
        <v>28735.600000000002</v>
      </c>
      <c r="P1157" s="72">
        <f t="shared" si="44"/>
        <v>0</v>
      </c>
      <c r="Q1157" s="105"/>
      <c r="R1157" s="61"/>
      <c r="T1157" s="265"/>
      <c r="U1157" s="61"/>
      <c r="V1157" s="65"/>
      <c r="W1157" s="492"/>
      <c r="X1157" s="492"/>
    </row>
    <row r="1158" spans="1:24" ht="15.75">
      <c r="A1158" s="106" t="s">
        <v>633</v>
      </c>
      <c r="D1158" s="32"/>
      <c r="E1158" s="32">
        <f t="shared" si="35"/>
        <v>6166.3000000000011</v>
      </c>
      <c r="F1158" s="32">
        <f t="shared" si="36"/>
        <v>4208</v>
      </c>
      <c r="G1158" s="32">
        <f t="shared" si="37"/>
        <v>1468.3000000000002</v>
      </c>
      <c r="H1158" s="32">
        <f t="shared" si="38"/>
        <v>1095.4000000000001</v>
      </c>
      <c r="I1158" s="32">
        <f t="shared" si="39"/>
        <v>673.55</v>
      </c>
      <c r="J1158" s="32">
        <f t="shared" si="40"/>
        <v>325.49999999999994</v>
      </c>
      <c r="K1158" s="32">
        <f t="shared" si="41"/>
        <v>1402.8999999999999</v>
      </c>
      <c r="L1158" s="32">
        <f t="shared" si="42"/>
        <v>6198.8</v>
      </c>
      <c r="N1158" s="456">
        <f t="shared" si="43"/>
        <v>21538.75</v>
      </c>
      <c r="O1158" s="65">
        <v>21538.750000000004</v>
      </c>
      <c r="P1158" s="72">
        <f t="shared" si="44"/>
        <v>0</v>
      </c>
      <c r="Q1158" s="106"/>
      <c r="R1158" s="61"/>
      <c r="T1158" s="265"/>
      <c r="U1158" s="61"/>
      <c r="V1158" s="65"/>
      <c r="W1158" s="492"/>
      <c r="X1158" s="492"/>
    </row>
    <row r="1159" spans="1:24" ht="15.75">
      <c r="A1159" s="277" t="s">
        <v>1658</v>
      </c>
      <c r="D1159" s="32"/>
      <c r="E1159" s="32">
        <f t="shared" si="35"/>
        <v>6344.1999999999989</v>
      </c>
      <c r="F1159" s="32">
        <f t="shared" si="36"/>
        <v>4555.9000000000005</v>
      </c>
      <c r="G1159" s="32">
        <f t="shared" si="37"/>
        <v>1177.6500000000001</v>
      </c>
      <c r="H1159" s="32">
        <f t="shared" si="38"/>
        <v>1158.8000000000002</v>
      </c>
      <c r="I1159" s="32">
        <f t="shared" si="39"/>
        <v>357.9</v>
      </c>
      <c r="J1159" s="32">
        <f t="shared" si="40"/>
        <v>371</v>
      </c>
      <c r="K1159" s="32">
        <f t="shared" si="41"/>
        <v>1710.2</v>
      </c>
      <c r="L1159" s="32">
        <f t="shared" si="42"/>
        <v>8973.35</v>
      </c>
      <c r="N1159" s="456">
        <f t="shared" si="43"/>
        <v>24649</v>
      </c>
      <c r="O1159" s="65">
        <v>24648.999999999993</v>
      </c>
      <c r="P1159" s="72">
        <f t="shared" si="44"/>
        <v>0</v>
      </c>
      <c r="Q1159" s="277"/>
      <c r="R1159" s="61"/>
      <c r="T1159" s="265"/>
      <c r="U1159" s="61"/>
      <c r="V1159" s="65"/>
      <c r="W1159" s="492"/>
      <c r="X1159" s="492"/>
    </row>
    <row r="1160" spans="1:24" ht="15.75">
      <c r="A1160" s="106" t="s">
        <v>2708</v>
      </c>
      <c r="D1160" s="32"/>
      <c r="E1160" s="32">
        <f t="shared" si="35"/>
        <v>6393.25</v>
      </c>
      <c r="F1160" s="32">
        <f t="shared" si="36"/>
        <v>6089.0499999999993</v>
      </c>
      <c r="G1160" s="32">
        <f t="shared" si="37"/>
        <v>1905.7499999999998</v>
      </c>
      <c r="H1160" s="32">
        <f t="shared" si="38"/>
        <v>1216.4999999999998</v>
      </c>
      <c r="I1160" s="32">
        <f t="shared" si="39"/>
        <v>755.4</v>
      </c>
      <c r="J1160" s="32">
        <f t="shared" si="40"/>
        <v>710.05000000000007</v>
      </c>
      <c r="K1160" s="32">
        <f t="shared" si="41"/>
        <v>1452.55</v>
      </c>
      <c r="L1160" s="32">
        <f t="shared" si="42"/>
        <v>8118.2999999999993</v>
      </c>
      <c r="N1160" s="456">
        <f t="shared" si="43"/>
        <v>26640.85</v>
      </c>
      <c r="O1160" s="65">
        <v>26640.850000000013</v>
      </c>
      <c r="P1160" s="72">
        <f t="shared" si="44"/>
        <v>0</v>
      </c>
      <c r="Q1160" s="106"/>
      <c r="R1160" s="61"/>
      <c r="T1160" s="265"/>
      <c r="U1160" s="61"/>
      <c r="V1160" s="65"/>
      <c r="W1160" s="492"/>
      <c r="X1160" s="492"/>
    </row>
    <row r="1161" spans="1:24" ht="15.75">
      <c r="A1161" s="276" t="s">
        <v>3607</v>
      </c>
      <c r="D1161" s="32"/>
      <c r="E1161" s="32">
        <f t="shared" ref="E1161:E1192" si="45">D37</f>
        <v>5714.8500000000013</v>
      </c>
      <c r="F1161" s="32">
        <f t="shared" ref="F1161:F1192" si="46">D177</f>
        <v>5291.75</v>
      </c>
      <c r="G1161" s="32">
        <f t="shared" ref="G1161:G1192" si="47">D317</f>
        <v>1101.3499999999999</v>
      </c>
      <c r="H1161" s="32">
        <f t="shared" ref="H1161:H1192" si="48">D457</f>
        <v>1733.6</v>
      </c>
      <c r="I1161" s="32">
        <f t="shared" ref="I1161:I1192" si="49">D597</f>
        <v>471.9</v>
      </c>
      <c r="J1161" s="32">
        <f t="shared" ref="J1161:J1192" si="50">D737</f>
        <v>468.15000000000003</v>
      </c>
      <c r="K1161" s="32">
        <f t="shared" ref="K1161:K1192" si="51">D877</f>
        <v>2029.35</v>
      </c>
      <c r="L1161" s="32">
        <f t="shared" ref="L1161:L1192" si="52">D1017</f>
        <v>7013.1999999999989</v>
      </c>
      <c r="N1161" s="456">
        <f t="shared" ref="N1161:N1192" si="53">SUM(E1161:L1161)</f>
        <v>23824.15</v>
      </c>
      <c r="O1161" s="65">
        <v>23824.149999999987</v>
      </c>
      <c r="P1161" s="72">
        <f t="shared" ref="P1161:P1192" si="54">N1161-O1161</f>
        <v>0</v>
      </c>
      <c r="Q1161" s="276"/>
      <c r="R1161" s="61"/>
      <c r="T1161" s="265"/>
      <c r="U1161" s="61"/>
      <c r="V1161" s="65"/>
      <c r="W1161" s="492"/>
      <c r="X1161" s="492"/>
    </row>
    <row r="1162" spans="1:24" ht="15.75">
      <c r="A1162" s="106" t="s">
        <v>687</v>
      </c>
      <c r="D1162" s="32"/>
      <c r="E1162" s="32">
        <f t="shared" si="45"/>
        <v>7010.7</v>
      </c>
      <c r="F1162" s="32">
        <f t="shared" si="46"/>
        <v>5728.2</v>
      </c>
      <c r="G1162" s="32">
        <f t="shared" si="47"/>
        <v>2212.75</v>
      </c>
      <c r="H1162" s="32">
        <f t="shared" si="48"/>
        <v>1756.1999999999998</v>
      </c>
      <c r="I1162" s="32">
        <f t="shared" si="49"/>
        <v>617.64999999999986</v>
      </c>
      <c r="J1162" s="32">
        <f t="shared" si="50"/>
        <v>470</v>
      </c>
      <c r="K1162" s="32">
        <f t="shared" si="51"/>
        <v>1157.8499999999999</v>
      </c>
      <c r="L1162" s="32">
        <f t="shared" si="52"/>
        <v>9231.4500000000007</v>
      </c>
      <c r="N1162" s="456">
        <f t="shared" si="53"/>
        <v>28184.799999999999</v>
      </c>
      <c r="O1162" s="65">
        <v>28184.799999999992</v>
      </c>
      <c r="P1162" s="72">
        <f t="shared" si="54"/>
        <v>0</v>
      </c>
      <c r="Q1162" s="106"/>
      <c r="R1162" s="61"/>
      <c r="T1162" s="265"/>
      <c r="U1162" s="61"/>
      <c r="V1162" s="65"/>
      <c r="W1162" s="492"/>
      <c r="X1162" s="492"/>
    </row>
    <row r="1163" spans="1:24" ht="15.75">
      <c r="A1163" s="106" t="s">
        <v>639</v>
      </c>
      <c r="D1163" s="32"/>
      <c r="E1163" s="32">
        <f t="shared" si="45"/>
        <v>5133.3999999999996</v>
      </c>
      <c r="F1163" s="32">
        <f t="shared" si="46"/>
        <v>3913.3</v>
      </c>
      <c r="G1163" s="32">
        <f t="shared" si="47"/>
        <v>1721.1499999999999</v>
      </c>
      <c r="H1163" s="32">
        <f t="shared" si="48"/>
        <v>1082.1999999999998</v>
      </c>
      <c r="I1163" s="32">
        <f t="shared" si="49"/>
        <v>603.85</v>
      </c>
      <c r="J1163" s="32">
        <f t="shared" si="50"/>
        <v>389.90000000000003</v>
      </c>
      <c r="K1163" s="32">
        <f t="shared" si="51"/>
        <v>1249.8</v>
      </c>
      <c r="L1163" s="32">
        <f t="shared" si="52"/>
        <v>5281.75</v>
      </c>
      <c r="N1163" s="456">
        <f t="shared" si="53"/>
        <v>19375.349999999999</v>
      </c>
      <c r="O1163" s="65">
        <v>19375.349999999995</v>
      </c>
      <c r="P1163" s="72">
        <f t="shared" si="54"/>
        <v>0</v>
      </c>
      <c r="Q1163" s="106"/>
      <c r="R1163" s="61"/>
      <c r="T1163" s="265"/>
      <c r="U1163" s="61"/>
      <c r="V1163" s="65"/>
      <c r="W1163" s="492"/>
      <c r="X1163" s="492"/>
    </row>
    <row r="1164" spans="1:24" ht="15.75">
      <c r="A1164" s="276" t="s">
        <v>3636</v>
      </c>
      <c r="D1164" s="32"/>
      <c r="E1164" s="32">
        <f t="shared" si="45"/>
        <v>7291.4</v>
      </c>
      <c r="F1164" s="32">
        <f t="shared" si="46"/>
        <v>5858.4</v>
      </c>
      <c r="G1164" s="32">
        <f t="shared" si="47"/>
        <v>1950.3999999999999</v>
      </c>
      <c r="H1164" s="32">
        <f t="shared" si="48"/>
        <v>1878.1000000000001</v>
      </c>
      <c r="I1164" s="32">
        <f t="shared" si="49"/>
        <v>678.30000000000007</v>
      </c>
      <c r="J1164" s="32">
        <f t="shared" si="50"/>
        <v>468</v>
      </c>
      <c r="K1164" s="32">
        <f t="shared" si="51"/>
        <v>1794.4</v>
      </c>
      <c r="L1164" s="32">
        <f t="shared" si="52"/>
        <v>8438.4</v>
      </c>
      <c r="N1164" s="456">
        <f t="shared" si="53"/>
        <v>28357.4</v>
      </c>
      <c r="O1164" s="65">
        <v>28357.400000000005</v>
      </c>
      <c r="P1164" s="72">
        <f t="shared" si="54"/>
        <v>0</v>
      </c>
      <c r="Q1164" s="276"/>
      <c r="R1164" s="61"/>
      <c r="T1164" s="265"/>
      <c r="U1164" s="61"/>
      <c r="V1164" s="65"/>
      <c r="W1164" s="492"/>
      <c r="X1164" s="492"/>
    </row>
    <row r="1165" spans="1:24" ht="15.75">
      <c r="A1165" s="277" t="s">
        <v>15</v>
      </c>
      <c r="D1165" s="32"/>
      <c r="E1165" s="32">
        <f t="shared" si="45"/>
        <v>6025.2999999999993</v>
      </c>
      <c r="F1165" s="32">
        <f t="shared" si="46"/>
        <v>6482.8000000000011</v>
      </c>
      <c r="G1165" s="32">
        <f t="shared" si="47"/>
        <v>1618.1999999999998</v>
      </c>
      <c r="H1165" s="32">
        <f t="shared" si="48"/>
        <v>2049.1999999999998</v>
      </c>
      <c r="I1165" s="32">
        <f t="shared" si="49"/>
        <v>485.2</v>
      </c>
      <c r="J1165" s="32">
        <f t="shared" si="50"/>
        <v>365</v>
      </c>
      <c r="K1165" s="32">
        <f t="shared" si="51"/>
        <v>1808.1</v>
      </c>
      <c r="L1165" s="32">
        <f t="shared" si="52"/>
        <v>10182.299999999999</v>
      </c>
      <c r="N1165" s="456">
        <f t="shared" si="53"/>
        <v>29016.1</v>
      </c>
      <c r="O1165" s="65">
        <v>29016.099999999991</v>
      </c>
      <c r="P1165" s="72">
        <f t="shared" si="54"/>
        <v>0</v>
      </c>
      <c r="Q1165" s="277"/>
      <c r="R1165" s="61"/>
      <c r="T1165" s="265"/>
      <c r="U1165" s="61"/>
      <c r="V1165" s="65"/>
      <c r="W1165" s="492"/>
      <c r="X1165" s="492"/>
    </row>
    <row r="1166" spans="1:24" ht="15.75">
      <c r="A1166" s="106" t="s">
        <v>2717</v>
      </c>
      <c r="D1166" s="32"/>
      <c r="E1166" s="32">
        <f t="shared" si="45"/>
        <v>6909.7500000000009</v>
      </c>
      <c r="F1166" s="32">
        <f t="shared" si="46"/>
        <v>5587.9000000000015</v>
      </c>
      <c r="G1166" s="32">
        <f t="shared" si="47"/>
        <v>1696.1</v>
      </c>
      <c r="H1166" s="32">
        <f t="shared" si="48"/>
        <v>2176.9</v>
      </c>
      <c r="I1166" s="32">
        <f t="shared" si="49"/>
        <v>788.3</v>
      </c>
      <c r="J1166" s="32">
        <f t="shared" si="50"/>
        <v>626.9</v>
      </c>
      <c r="K1166" s="32">
        <f t="shared" si="51"/>
        <v>1526.95</v>
      </c>
      <c r="L1166" s="32">
        <f t="shared" si="52"/>
        <v>8901.2999999999993</v>
      </c>
      <c r="N1166" s="456">
        <f t="shared" si="53"/>
        <v>28214.100000000002</v>
      </c>
      <c r="O1166" s="65">
        <v>28214.100000000002</v>
      </c>
      <c r="P1166" s="72">
        <f t="shared" si="54"/>
        <v>0</v>
      </c>
      <c r="Q1166" s="106"/>
      <c r="R1166" s="61"/>
      <c r="T1166" s="265"/>
      <c r="U1166" s="61"/>
      <c r="V1166" s="65"/>
      <c r="W1166" s="492"/>
      <c r="X1166" s="492"/>
    </row>
    <row r="1167" spans="1:24" ht="15.75">
      <c r="A1167" s="276" t="s">
        <v>3608</v>
      </c>
      <c r="D1167" s="32"/>
      <c r="E1167" s="32">
        <f t="shared" si="45"/>
        <v>5461.55</v>
      </c>
      <c r="F1167" s="32">
        <f t="shared" si="46"/>
        <v>5997.7499999999991</v>
      </c>
      <c r="G1167" s="32">
        <f t="shared" si="47"/>
        <v>1278.1499999999999</v>
      </c>
      <c r="H1167" s="32">
        <f t="shared" si="48"/>
        <v>1782.7000000000003</v>
      </c>
      <c r="I1167" s="32">
        <f t="shared" si="49"/>
        <v>396.40000000000003</v>
      </c>
      <c r="J1167" s="32">
        <f t="shared" si="50"/>
        <v>572.65000000000009</v>
      </c>
      <c r="K1167" s="32">
        <f t="shared" si="51"/>
        <v>1849.85</v>
      </c>
      <c r="L1167" s="32">
        <f t="shared" si="52"/>
        <v>10054.700000000001</v>
      </c>
      <c r="N1167" s="456">
        <f t="shared" si="53"/>
        <v>27393.75</v>
      </c>
      <c r="O1167" s="65">
        <v>27393.749999999993</v>
      </c>
      <c r="P1167" s="72">
        <f t="shared" si="54"/>
        <v>0</v>
      </c>
      <c r="Q1167" s="276"/>
      <c r="R1167" s="61"/>
      <c r="T1167" s="265"/>
      <c r="U1167" s="61"/>
      <c r="V1167" s="65"/>
      <c r="W1167" s="492"/>
      <c r="X1167" s="492"/>
    </row>
    <row r="1168" spans="1:24" ht="15.75">
      <c r="A1168" s="106" t="s">
        <v>2210</v>
      </c>
      <c r="D1168" s="32"/>
      <c r="E1168" s="32">
        <f t="shared" si="45"/>
        <v>7507.65</v>
      </c>
      <c r="F1168" s="32">
        <f t="shared" si="46"/>
        <v>6783.45</v>
      </c>
      <c r="G1168" s="32">
        <f t="shared" si="47"/>
        <v>1687.7</v>
      </c>
      <c r="H1168" s="32">
        <f t="shared" si="48"/>
        <v>1972.2999999999997</v>
      </c>
      <c r="I1168" s="32">
        <f t="shared" si="49"/>
        <v>611.99999999999989</v>
      </c>
      <c r="J1168" s="32">
        <f t="shared" si="50"/>
        <v>511.79999999999995</v>
      </c>
      <c r="K1168" s="32">
        <f t="shared" si="51"/>
        <v>2041.5</v>
      </c>
      <c r="L1168" s="32">
        <f t="shared" si="52"/>
        <v>10803.8</v>
      </c>
      <c r="N1168" s="456">
        <f t="shared" si="53"/>
        <v>31920.199999999997</v>
      </c>
      <c r="O1168" s="65">
        <v>31920.200000000004</v>
      </c>
      <c r="P1168" s="72">
        <f t="shared" si="54"/>
        <v>0</v>
      </c>
      <c r="Q1168" s="106"/>
      <c r="R1168" s="61"/>
      <c r="T1168" s="265"/>
      <c r="U1168" s="61"/>
      <c r="V1168" s="65"/>
      <c r="W1168" s="492"/>
      <c r="X1168" s="492"/>
    </row>
    <row r="1169" spans="1:24" ht="15.75">
      <c r="A1169" s="276" t="s">
        <v>3609</v>
      </c>
      <c r="D1169" s="32"/>
      <c r="E1169" s="32">
        <f t="shared" si="45"/>
        <v>6609.2500000000009</v>
      </c>
      <c r="F1169" s="32">
        <f t="shared" si="46"/>
        <v>3882.1499999999996</v>
      </c>
      <c r="G1169" s="32">
        <f t="shared" si="47"/>
        <v>1511.8</v>
      </c>
      <c r="H1169" s="32">
        <f t="shared" si="48"/>
        <v>1073.55</v>
      </c>
      <c r="I1169" s="32">
        <f t="shared" si="49"/>
        <v>440.69999999999987</v>
      </c>
      <c r="J1169" s="32">
        <f t="shared" si="50"/>
        <v>363.4</v>
      </c>
      <c r="K1169" s="32">
        <f t="shared" si="51"/>
        <v>1761.8</v>
      </c>
      <c r="L1169" s="32">
        <f t="shared" si="52"/>
        <v>8178.25</v>
      </c>
      <c r="N1169" s="456">
        <f t="shared" si="53"/>
        <v>23820.9</v>
      </c>
      <c r="O1169" s="65">
        <v>23820.899999999998</v>
      </c>
      <c r="P1169" s="72">
        <f t="shared" si="54"/>
        <v>0</v>
      </c>
      <c r="Q1169" s="276"/>
      <c r="R1169" s="61"/>
      <c r="T1169" s="265"/>
      <c r="U1169" s="61"/>
      <c r="V1169" s="65"/>
      <c r="W1169" s="492"/>
      <c r="X1169" s="492"/>
    </row>
    <row r="1170" spans="1:24" ht="15.75">
      <c r="A1170" s="277" t="s">
        <v>1654</v>
      </c>
      <c r="D1170" s="32"/>
      <c r="E1170" s="32">
        <f t="shared" si="45"/>
        <v>4657.55</v>
      </c>
      <c r="F1170" s="32">
        <f t="shared" si="46"/>
        <v>6307.2</v>
      </c>
      <c r="G1170" s="32">
        <f t="shared" si="47"/>
        <v>1588.3</v>
      </c>
      <c r="H1170" s="32">
        <f t="shared" si="48"/>
        <v>1636.6</v>
      </c>
      <c r="I1170" s="32">
        <f t="shared" si="49"/>
        <v>679.49999999999989</v>
      </c>
      <c r="J1170" s="32">
        <f t="shared" si="50"/>
        <v>494</v>
      </c>
      <c r="K1170" s="32">
        <f t="shared" si="51"/>
        <v>1531.85</v>
      </c>
      <c r="L1170" s="32">
        <f t="shared" si="52"/>
        <v>8394.5</v>
      </c>
      <c r="N1170" s="456">
        <f t="shared" si="53"/>
        <v>25289.5</v>
      </c>
      <c r="O1170" s="65">
        <v>25289.499999999989</v>
      </c>
      <c r="P1170" s="72">
        <f t="shared" si="54"/>
        <v>0</v>
      </c>
      <c r="Q1170" s="277"/>
      <c r="R1170" s="61"/>
      <c r="T1170" s="265"/>
      <c r="U1170" s="61"/>
      <c r="V1170" s="65"/>
      <c r="W1170" s="492"/>
      <c r="X1170" s="492"/>
    </row>
    <row r="1171" spans="1:24" ht="15.75">
      <c r="A1171" s="277" t="s">
        <v>17</v>
      </c>
      <c r="D1171" s="32"/>
      <c r="E1171" s="32">
        <f t="shared" si="45"/>
        <v>6611.9999999999991</v>
      </c>
      <c r="F1171" s="32">
        <f t="shared" si="46"/>
        <v>7387.7999999999993</v>
      </c>
      <c r="G1171" s="32">
        <f t="shared" si="47"/>
        <v>2144.8000000000002</v>
      </c>
      <c r="H1171" s="32">
        <f t="shared" si="48"/>
        <v>2397.4</v>
      </c>
      <c r="I1171" s="32">
        <f t="shared" si="49"/>
        <v>690.80000000000007</v>
      </c>
      <c r="J1171" s="32">
        <f t="shared" si="50"/>
        <v>402.69999999999993</v>
      </c>
      <c r="K1171" s="32">
        <f t="shared" si="51"/>
        <v>2241.4</v>
      </c>
      <c r="L1171" s="32">
        <f t="shared" si="52"/>
        <v>8415.4</v>
      </c>
      <c r="N1171" s="456">
        <f t="shared" si="53"/>
        <v>30292.300000000003</v>
      </c>
      <c r="O1171" s="65">
        <v>30292.299999999996</v>
      </c>
      <c r="P1171" s="72">
        <f t="shared" si="54"/>
        <v>0</v>
      </c>
      <c r="Q1171" s="277"/>
      <c r="R1171" s="61"/>
      <c r="T1171" s="265"/>
      <c r="U1171" s="61"/>
      <c r="V1171" s="65"/>
      <c r="W1171" s="492"/>
      <c r="X1171" s="492"/>
    </row>
    <row r="1172" spans="1:24" ht="15.75">
      <c r="A1172" s="276" t="s">
        <v>3610</v>
      </c>
      <c r="D1172" s="32"/>
      <c r="E1172" s="32">
        <f t="shared" si="45"/>
        <v>6641.9000000000005</v>
      </c>
      <c r="F1172" s="32">
        <f t="shared" si="46"/>
        <v>6264.5999999999995</v>
      </c>
      <c r="G1172" s="32">
        <f t="shared" si="47"/>
        <v>1898.4999999999998</v>
      </c>
      <c r="H1172" s="32">
        <f t="shared" si="48"/>
        <v>2128.5</v>
      </c>
      <c r="I1172" s="32">
        <f t="shared" si="49"/>
        <v>853.3</v>
      </c>
      <c r="J1172" s="32">
        <f t="shared" si="50"/>
        <v>336.3</v>
      </c>
      <c r="K1172" s="32">
        <f t="shared" si="51"/>
        <v>1548</v>
      </c>
      <c r="L1172" s="32">
        <f t="shared" si="52"/>
        <v>9428.5999999999985</v>
      </c>
      <c r="N1172" s="456">
        <f t="shared" si="53"/>
        <v>29099.699999999997</v>
      </c>
      <c r="O1172" s="65">
        <v>29099.699999999993</v>
      </c>
      <c r="P1172" s="72">
        <f t="shared" si="54"/>
        <v>0</v>
      </c>
      <c r="Q1172" s="276"/>
      <c r="R1172" s="61"/>
      <c r="T1172" s="265"/>
      <c r="U1172" s="61"/>
      <c r="V1172" s="65"/>
      <c r="W1172" s="492"/>
      <c r="X1172" s="492"/>
    </row>
    <row r="1173" spans="1:24" ht="15.75">
      <c r="A1173" s="106" t="s">
        <v>162</v>
      </c>
      <c r="D1173" s="32"/>
      <c r="E1173" s="32">
        <f t="shared" si="45"/>
        <v>5687.7000000000007</v>
      </c>
      <c r="F1173" s="32">
        <f t="shared" si="46"/>
        <v>5137.1000000000004</v>
      </c>
      <c r="G1173" s="32">
        <f t="shared" si="47"/>
        <v>1745.6</v>
      </c>
      <c r="H1173" s="32">
        <f t="shared" si="48"/>
        <v>1653.7</v>
      </c>
      <c r="I1173" s="32">
        <f t="shared" si="49"/>
        <v>493.60000000000014</v>
      </c>
      <c r="J1173" s="32">
        <f t="shared" si="50"/>
        <v>385.10000000000008</v>
      </c>
      <c r="K1173" s="32">
        <f t="shared" si="51"/>
        <v>1711.7</v>
      </c>
      <c r="L1173" s="32">
        <f t="shared" si="52"/>
        <v>8002.2</v>
      </c>
      <c r="N1173" s="456">
        <f t="shared" si="53"/>
        <v>24816.700000000004</v>
      </c>
      <c r="O1173" s="65">
        <v>24816.7</v>
      </c>
      <c r="P1173" s="72">
        <f t="shared" si="54"/>
        <v>0</v>
      </c>
      <c r="Q1173" s="106"/>
      <c r="R1173" s="61"/>
      <c r="T1173" s="265"/>
      <c r="U1173" s="61"/>
      <c r="V1173" s="65"/>
      <c r="W1173" s="492"/>
      <c r="X1173" s="492"/>
    </row>
    <row r="1174" spans="1:24" ht="15.75">
      <c r="A1174" s="106" t="s">
        <v>2197</v>
      </c>
      <c r="D1174" s="32"/>
      <c r="E1174" s="32">
        <f t="shared" si="45"/>
        <v>6307.5999999999995</v>
      </c>
      <c r="F1174" s="32">
        <f t="shared" si="46"/>
        <v>4870.2000000000007</v>
      </c>
      <c r="G1174" s="32">
        <f t="shared" si="47"/>
        <v>1432.5</v>
      </c>
      <c r="H1174" s="32">
        <f t="shared" si="48"/>
        <v>1597.8</v>
      </c>
      <c r="I1174" s="32">
        <f t="shared" si="49"/>
        <v>529.40000000000009</v>
      </c>
      <c r="J1174" s="32">
        <f t="shared" si="50"/>
        <v>276.2</v>
      </c>
      <c r="K1174" s="32">
        <f t="shared" si="51"/>
        <v>1695.3</v>
      </c>
      <c r="L1174" s="32">
        <f t="shared" si="52"/>
        <v>7311.8</v>
      </c>
      <c r="N1174" s="456">
        <f t="shared" si="53"/>
        <v>24020.799999999999</v>
      </c>
      <c r="O1174" s="65">
        <v>24020.799999999999</v>
      </c>
      <c r="P1174" s="72">
        <f t="shared" si="54"/>
        <v>0</v>
      </c>
      <c r="Q1174" s="106"/>
      <c r="R1174" s="61"/>
      <c r="T1174" s="265"/>
      <c r="U1174" s="61"/>
      <c r="V1174" s="65"/>
      <c r="W1174" s="492"/>
      <c r="X1174" s="492"/>
    </row>
    <row r="1175" spans="1:24" ht="15.75">
      <c r="A1175" s="276" t="s">
        <v>3611</v>
      </c>
      <c r="D1175" s="32"/>
      <c r="E1175" s="32">
        <f t="shared" si="45"/>
        <v>8522</v>
      </c>
      <c r="F1175" s="32">
        <f t="shared" si="46"/>
        <v>5192.3999999999996</v>
      </c>
      <c r="G1175" s="32">
        <f t="shared" si="47"/>
        <v>2265.4000000000005</v>
      </c>
      <c r="H1175" s="32">
        <f t="shared" si="48"/>
        <v>2289.0999999999995</v>
      </c>
      <c r="I1175" s="32">
        <f t="shared" si="49"/>
        <v>784.40000000000009</v>
      </c>
      <c r="J1175" s="32">
        <f t="shared" si="50"/>
        <v>520.00000000000011</v>
      </c>
      <c r="K1175" s="32">
        <f t="shared" si="51"/>
        <v>1785.9</v>
      </c>
      <c r="L1175" s="32">
        <f t="shared" si="52"/>
        <v>8767.7000000000007</v>
      </c>
      <c r="N1175" s="456">
        <f t="shared" si="53"/>
        <v>30126.9</v>
      </c>
      <c r="O1175" s="65">
        <v>30126.899999999994</v>
      </c>
      <c r="P1175" s="72">
        <f t="shared" si="54"/>
        <v>0</v>
      </c>
      <c r="Q1175" s="276"/>
      <c r="R1175" s="61"/>
      <c r="T1175" s="265"/>
      <c r="U1175" s="61"/>
      <c r="V1175" s="65"/>
      <c r="W1175" s="492"/>
      <c r="X1175" s="492"/>
    </row>
    <row r="1176" spans="1:24" ht="15.75">
      <c r="A1176" s="106" t="s">
        <v>2711</v>
      </c>
      <c r="D1176" s="32"/>
      <c r="E1176" s="32">
        <f t="shared" si="45"/>
        <v>6926.2999999999984</v>
      </c>
      <c r="F1176" s="32">
        <f t="shared" si="46"/>
        <v>8130.2</v>
      </c>
      <c r="G1176" s="32">
        <f t="shared" si="47"/>
        <v>2335.2999999999997</v>
      </c>
      <c r="H1176" s="32">
        <f t="shared" si="48"/>
        <v>2210.1999999999998</v>
      </c>
      <c r="I1176" s="32">
        <f t="shared" si="49"/>
        <v>720.90000000000009</v>
      </c>
      <c r="J1176" s="32">
        <f t="shared" si="50"/>
        <v>612.29999999999995</v>
      </c>
      <c r="K1176" s="32">
        <f t="shared" si="51"/>
        <v>2362.3000000000002</v>
      </c>
      <c r="L1176" s="32">
        <f t="shared" si="52"/>
        <v>9732.2000000000007</v>
      </c>
      <c r="N1176" s="456">
        <f t="shared" si="53"/>
        <v>33029.699999999997</v>
      </c>
      <c r="O1176" s="65">
        <v>33029.700000000004</v>
      </c>
      <c r="P1176" s="72">
        <f t="shared" si="54"/>
        <v>0</v>
      </c>
      <c r="Q1176" s="106"/>
      <c r="R1176" s="61"/>
      <c r="T1176" s="265"/>
      <c r="U1176" s="61"/>
      <c r="V1176" s="65"/>
      <c r="W1176" s="492"/>
      <c r="X1176" s="492"/>
    </row>
    <row r="1177" spans="1:24" ht="15.75">
      <c r="A1177" s="106" t="s">
        <v>2213</v>
      </c>
      <c r="D1177" s="32"/>
      <c r="E1177" s="32">
        <f t="shared" si="45"/>
        <v>7100.6000000000013</v>
      </c>
      <c r="F1177" s="32">
        <f t="shared" si="46"/>
        <v>5224.1000000000004</v>
      </c>
      <c r="G1177" s="32">
        <f t="shared" si="47"/>
        <v>2069.3000000000002</v>
      </c>
      <c r="H1177" s="32">
        <f t="shared" si="48"/>
        <v>1088.4000000000001</v>
      </c>
      <c r="I1177" s="32">
        <f t="shared" si="49"/>
        <v>561.80000000000007</v>
      </c>
      <c r="J1177" s="32">
        <f t="shared" si="50"/>
        <v>460.7</v>
      </c>
      <c r="K1177" s="32">
        <f t="shared" si="51"/>
        <v>1743.2</v>
      </c>
      <c r="L1177" s="32">
        <f t="shared" si="52"/>
        <v>9348.7999999999993</v>
      </c>
      <c r="N1177" s="456">
        <f t="shared" si="53"/>
        <v>27596.899999999998</v>
      </c>
      <c r="O1177" s="65">
        <v>27596.9</v>
      </c>
      <c r="P1177" s="72">
        <f t="shared" si="54"/>
        <v>0</v>
      </c>
      <c r="Q1177" s="106"/>
      <c r="R1177" s="61"/>
      <c r="T1177" s="265"/>
      <c r="U1177" s="61"/>
      <c r="V1177" s="65"/>
      <c r="W1177" s="492"/>
      <c r="X1177" s="492"/>
    </row>
    <row r="1178" spans="1:24" ht="15.75">
      <c r="A1178" s="106" t="s">
        <v>2703</v>
      </c>
      <c r="D1178" s="32"/>
      <c r="E1178" s="32">
        <f t="shared" si="45"/>
        <v>6673.6</v>
      </c>
      <c r="F1178" s="32">
        <f t="shared" si="46"/>
        <v>6498.7</v>
      </c>
      <c r="G1178" s="32">
        <f t="shared" si="47"/>
        <v>1678.3000000000002</v>
      </c>
      <c r="H1178" s="32">
        <f t="shared" si="48"/>
        <v>1510.4</v>
      </c>
      <c r="I1178" s="32">
        <f t="shared" si="49"/>
        <v>488.40000000000003</v>
      </c>
      <c r="J1178" s="32">
        <f t="shared" si="50"/>
        <v>489.10000000000014</v>
      </c>
      <c r="K1178" s="32">
        <f t="shared" si="51"/>
        <v>2125.9</v>
      </c>
      <c r="L1178" s="32">
        <f t="shared" si="52"/>
        <v>10823</v>
      </c>
      <c r="N1178" s="456">
        <f t="shared" si="53"/>
        <v>30287.399999999998</v>
      </c>
      <c r="O1178" s="65">
        <v>30287.399999999991</v>
      </c>
      <c r="P1178" s="72">
        <f t="shared" si="54"/>
        <v>0</v>
      </c>
      <c r="Q1178" s="106"/>
      <c r="R1178" s="61"/>
      <c r="T1178" s="265"/>
      <c r="U1178" s="61"/>
      <c r="V1178" s="65"/>
      <c r="W1178" s="492"/>
      <c r="X1178" s="492"/>
    </row>
    <row r="1179" spans="1:24" ht="15.75">
      <c r="A1179" s="276" t="s">
        <v>3612</v>
      </c>
      <c r="D1179" s="32"/>
      <c r="E1179" s="32">
        <f t="shared" si="45"/>
        <v>6706.95</v>
      </c>
      <c r="F1179" s="32">
        <f t="shared" si="46"/>
        <v>5692.1999999999989</v>
      </c>
      <c r="G1179" s="32">
        <f t="shared" si="47"/>
        <v>1824</v>
      </c>
      <c r="H1179" s="32">
        <f t="shared" si="48"/>
        <v>1658.1</v>
      </c>
      <c r="I1179" s="32">
        <f t="shared" si="49"/>
        <v>617.39999999999986</v>
      </c>
      <c r="J1179" s="32">
        <f t="shared" si="50"/>
        <v>453.80000000000007</v>
      </c>
      <c r="K1179" s="32">
        <f t="shared" si="51"/>
        <v>2266.0500000000002</v>
      </c>
      <c r="L1179" s="32">
        <f t="shared" si="52"/>
        <v>9167.2000000000007</v>
      </c>
      <c r="N1179" s="456">
        <f t="shared" si="53"/>
        <v>28385.699999999997</v>
      </c>
      <c r="O1179" s="65">
        <v>28385.699999999997</v>
      </c>
      <c r="P1179" s="72">
        <f t="shared" si="54"/>
        <v>0</v>
      </c>
      <c r="Q1179" s="276"/>
      <c r="R1179" s="61"/>
      <c r="T1179" s="265"/>
      <c r="U1179" s="61"/>
      <c r="V1179" s="65"/>
      <c r="W1179" s="492"/>
      <c r="X1179" s="492"/>
    </row>
    <row r="1180" spans="1:24" ht="15.75">
      <c r="A1180" s="106" t="s">
        <v>2196</v>
      </c>
      <c r="D1180" s="32"/>
      <c r="E1180" s="32">
        <f t="shared" si="45"/>
        <v>7034.65</v>
      </c>
      <c r="F1180" s="32">
        <f t="shared" si="46"/>
        <v>5305.5</v>
      </c>
      <c r="G1180" s="32">
        <f t="shared" si="47"/>
        <v>1715.3</v>
      </c>
      <c r="H1180" s="32">
        <f t="shared" si="48"/>
        <v>702.59999999999991</v>
      </c>
      <c r="I1180" s="32">
        <f t="shared" si="49"/>
        <v>471.09999999999997</v>
      </c>
      <c r="J1180" s="32">
        <f t="shared" si="50"/>
        <v>485.59999999999991</v>
      </c>
      <c r="K1180" s="32">
        <f t="shared" si="51"/>
        <v>1897.45</v>
      </c>
      <c r="L1180" s="32">
        <f t="shared" si="52"/>
        <v>7188</v>
      </c>
      <c r="N1180" s="456">
        <f t="shared" si="53"/>
        <v>24800.2</v>
      </c>
      <c r="O1180" s="65">
        <v>24800.200000000004</v>
      </c>
      <c r="P1180" s="72">
        <f t="shared" si="54"/>
        <v>0</v>
      </c>
      <c r="Q1180" s="106"/>
      <c r="R1180" s="61"/>
      <c r="T1180" s="265"/>
      <c r="U1180" s="61"/>
      <c r="V1180" s="65"/>
      <c r="W1180" s="492"/>
      <c r="X1180" s="492"/>
    </row>
    <row r="1181" spans="1:24" ht="15.75">
      <c r="A1181" s="276" t="s">
        <v>3613</v>
      </c>
      <c r="D1181" s="32"/>
      <c r="E1181" s="32">
        <f t="shared" si="45"/>
        <v>6258.8499999999976</v>
      </c>
      <c r="F1181" s="32">
        <f t="shared" si="46"/>
        <v>6114.2000000000007</v>
      </c>
      <c r="G1181" s="32">
        <f t="shared" si="47"/>
        <v>1674.0000000000002</v>
      </c>
      <c r="H1181" s="32">
        <f t="shared" si="48"/>
        <v>1461.2</v>
      </c>
      <c r="I1181" s="32">
        <f t="shared" si="49"/>
        <v>508.5</v>
      </c>
      <c r="J1181" s="32">
        <f t="shared" si="50"/>
        <v>453.79999999999995</v>
      </c>
      <c r="K1181" s="32">
        <f t="shared" si="51"/>
        <v>1944.9500000000003</v>
      </c>
      <c r="L1181" s="32">
        <f t="shared" si="52"/>
        <v>9369.8000000000011</v>
      </c>
      <c r="N1181" s="456">
        <f t="shared" si="53"/>
        <v>27785.300000000003</v>
      </c>
      <c r="O1181" s="65">
        <v>27785.300000000003</v>
      </c>
      <c r="P1181" s="72">
        <f t="shared" si="54"/>
        <v>0</v>
      </c>
      <c r="Q1181" s="276"/>
      <c r="R1181" s="61"/>
      <c r="T1181" s="265"/>
      <c r="U1181" s="61"/>
      <c r="V1181" s="65"/>
      <c r="W1181" s="492"/>
      <c r="X1181" s="492"/>
    </row>
    <row r="1182" spans="1:24" ht="15.75">
      <c r="A1182" s="106" t="s">
        <v>2725</v>
      </c>
      <c r="D1182" s="32"/>
      <c r="E1182" s="32">
        <f t="shared" si="45"/>
        <v>6864.0000000000009</v>
      </c>
      <c r="F1182" s="32">
        <f t="shared" si="46"/>
        <v>5438.5</v>
      </c>
      <c r="G1182" s="32">
        <f t="shared" si="47"/>
        <v>2324.9</v>
      </c>
      <c r="H1182" s="32">
        <f t="shared" si="48"/>
        <v>1474.6000000000001</v>
      </c>
      <c r="I1182" s="32">
        <f t="shared" si="49"/>
        <v>981.6</v>
      </c>
      <c r="J1182" s="32">
        <f t="shared" si="50"/>
        <v>531.80000000000007</v>
      </c>
      <c r="K1182" s="32">
        <f t="shared" si="51"/>
        <v>1993.6999999999998</v>
      </c>
      <c r="L1182" s="32">
        <f t="shared" si="52"/>
        <v>7798.6</v>
      </c>
      <c r="N1182" s="456">
        <f t="shared" si="53"/>
        <v>27407.699999999997</v>
      </c>
      <c r="O1182" s="65">
        <v>27407.699999999993</v>
      </c>
      <c r="P1182" s="72">
        <f t="shared" si="54"/>
        <v>0</v>
      </c>
      <c r="Q1182" s="106"/>
      <c r="R1182" s="61"/>
      <c r="T1182" s="265"/>
      <c r="U1182" s="61"/>
      <c r="V1182" s="65"/>
      <c r="W1182" s="492"/>
      <c r="X1182" s="492"/>
    </row>
    <row r="1183" spans="1:24" ht="15.75">
      <c r="A1183" s="106" t="s">
        <v>704</v>
      </c>
      <c r="D1183" s="32"/>
      <c r="E1183" s="32">
        <f t="shared" si="45"/>
        <v>6754.9000000000005</v>
      </c>
      <c r="F1183" s="32">
        <f t="shared" si="46"/>
        <v>7758.5</v>
      </c>
      <c r="G1183" s="32">
        <f t="shared" si="47"/>
        <v>2301.8999999999996</v>
      </c>
      <c r="H1183" s="32">
        <f t="shared" si="48"/>
        <v>1910.2999999999997</v>
      </c>
      <c r="I1183" s="32">
        <f t="shared" si="49"/>
        <v>733.49999999999989</v>
      </c>
      <c r="J1183" s="32">
        <f t="shared" si="50"/>
        <v>619.90000000000009</v>
      </c>
      <c r="K1183" s="32">
        <f t="shared" si="51"/>
        <v>1949.9999999999998</v>
      </c>
      <c r="L1183" s="32">
        <f t="shared" si="52"/>
        <v>11527.300000000001</v>
      </c>
      <c r="N1183" s="456">
        <f t="shared" si="53"/>
        <v>33556.300000000003</v>
      </c>
      <c r="O1183" s="65">
        <v>33556.299999999981</v>
      </c>
      <c r="P1183" s="72">
        <f t="shared" si="54"/>
        <v>0</v>
      </c>
      <c r="Q1183" s="106"/>
      <c r="R1183" s="61"/>
      <c r="T1183" s="265"/>
      <c r="U1183" s="61"/>
      <c r="V1183" s="65"/>
      <c r="W1183" s="492"/>
      <c r="X1183" s="492"/>
    </row>
    <row r="1184" spans="1:24" ht="15.75">
      <c r="A1184" s="106" t="s">
        <v>2724</v>
      </c>
      <c r="D1184" s="32"/>
      <c r="E1184" s="32">
        <f t="shared" si="45"/>
        <v>5946.7</v>
      </c>
      <c r="F1184" s="32">
        <f t="shared" si="46"/>
        <v>5486.4999999999991</v>
      </c>
      <c r="G1184" s="32">
        <f t="shared" si="47"/>
        <v>1060.3</v>
      </c>
      <c r="H1184" s="32">
        <f t="shared" si="48"/>
        <v>1336.2</v>
      </c>
      <c r="I1184" s="32">
        <f t="shared" si="49"/>
        <v>636.4</v>
      </c>
      <c r="J1184" s="32">
        <f t="shared" si="50"/>
        <v>260.39999999999998</v>
      </c>
      <c r="K1184" s="32">
        <f t="shared" si="51"/>
        <v>1776.1</v>
      </c>
      <c r="L1184" s="32">
        <f t="shared" si="52"/>
        <v>7804.4</v>
      </c>
      <c r="N1184" s="456">
        <f t="shared" si="53"/>
        <v>24307</v>
      </c>
      <c r="O1184" s="65">
        <v>24307.000000000007</v>
      </c>
      <c r="P1184" s="72">
        <f t="shared" si="54"/>
        <v>0</v>
      </c>
      <c r="Q1184" s="106"/>
      <c r="R1184" s="61"/>
      <c r="T1184" s="265"/>
      <c r="U1184" s="61"/>
      <c r="V1184" s="65"/>
      <c r="W1184" s="492"/>
      <c r="X1184" s="492"/>
    </row>
    <row r="1185" spans="1:24" ht="15.75">
      <c r="A1185" s="277" t="s">
        <v>2318</v>
      </c>
      <c r="D1185" s="32"/>
      <c r="E1185" s="32">
        <f t="shared" si="45"/>
        <v>6759.0999999999995</v>
      </c>
      <c r="F1185" s="32">
        <f t="shared" si="46"/>
        <v>7407.5999999999995</v>
      </c>
      <c r="G1185" s="32">
        <f t="shared" si="47"/>
        <v>2066.6000000000004</v>
      </c>
      <c r="H1185" s="32">
        <f t="shared" si="48"/>
        <v>2269.1999999999998</v>
      </c>
      <c r="I1185" s="32">
        <f t="shared" si="49"/>
        <v>921.2</v>
      </c>
      <c r="J1185" s="32">
        <f t="shared" si="50"/>
        <v>578.19999999999993</v>
      </c>
      <c r="K1185" s="32">
        <f t="shared" si="51"/>
        <v>1457.4</v>
      </c>
      <c r="L1185" s="32">
        <f t="shared" si="52"/>
        <v>8785.5999999999985</v>
      </c>
      <c r="N1185" s="456">
        <f t="shared" si="53"/>
        <v>30244.9</v>
      </c>
      <c r="O1185" s="65">
        <v>30244.900000000005</v>
      </c>
      <c r="P1185" s="72">
        <f t="shared" si="54"/>
        <v>0</v>
      </c>
      <c r="Q1185" s="277"/>
      <c r="R1185" s="61"/>
      <c r="T1185" s="265"/>
      <c r="U1185" s="61"/>
      <c r="V1185" s="65"/>
      <c r="W1185" s="492"/>
      <c r="X1185" s="492"/>
    </row>
    <row r="1186" spans="1:24" ht="15.75">
      <c r="A1186" s="106" t="s">
        <v>3614</v>
      </c>
      <c r="D1186" s="32"/>
      <c r="E1186" s="32">
        <f t="shared" si="45"/>
        <v>6704.5000000000009</v>
      </c>
      <c r="F1186" s="32">
        <f t="shared" si="46"/>
        <v>7405.9000000000015</v>
      </c>
      <c r="G1186" s="32">
        <f t="shared" si="47"/>
        <v>1686.3000000000002</v>
      </c>
      <c r="H1186" s="32">
        <f t="shared" si="48"/>
        <v>1550.2000000000003</v>
      </c>
      <c r="I1186" s="32">
        <f t="shared" si="49"/>
        <v>470.99999999999994</v>
      </c>
      <c r="J1186" s="32">
        <f t="shared" si="50"/>
        <v>403.00000000000006</v>
      </c>
      <c r="K1186" s="32">
        <f t="shared" si="51"/>
        <v>1703.6</v>
      </c>
      <c r="L1186" s="32">
        <f t="shared" si="52"/>
        <v>9811.2999999999993</v>
      </c>
      <c r="N1186" s="456">
        <f t="shared" si="53"/>
        <v>29735.8</v>
      </c>
      <c r="O1186" s="65">
        <v>29735.800000000003</v>
      </c>
      <c r="P1186" s="72">
        <f t="shared" si="54"/>
        <v>0</v>
      </c>
      <c r="Q1186" s="106"/>
      <c r="R1186" s="61"/>
      <c r="T1186" s="265"/>
      <c r="U1186" s="61"/>
      <c r="V1186" s="65"/>
      <c r="W1186" s="492"/>
      <c r="X1186" s="492"/>
    </row>
    <row r="1187" spans="1:24" ht="15.75">
      <c r="A1187" s="106" t="s">
        <v>2707</v>
      </c>
      <c r="D1187" s="32"/>
      <c r="E1187" s="32">
        <f t="shared" si="45"/>
        <v>5998.9000000000005</v>
      </c>
      <c r="F1187" s="32">
        <f t="shared" si="46"/>
        <v>5789.2</v>
      </c>
      <c r="G1187" s="32">
        <f t="shared" si="47"/>
        <v>1601.3</v>
      </c>
      <c r="H1187" s="32">
        <f t="shared" si="48"/>
        <v>2552.9999999999991</v>
      </c>
      <c r="I1187" s="32">
        <f t="shared" si="49"/>
        <v>632.69999999999993</v>
      </c>
      <c r="J1187" s="32">
        <f t="shared" si="50"/>
        <v>508.20000000000005</v>
      </c>
      <c r="K1187" s="32">
        <f t="shared" si="51"/>
        <v>1489.6</v>
      </c>
      <c r="L1187" s="32">
        <f t="shared" si="52"/>
        <v>8525.4000000000015</v>
      </c>
      <c r="N1187" s="456">
        <f t="shared" si="53"/>
        <v>27098.3</v>
      </c>
      <c r="O1187" s="65">
        <v>27098.300000000007</v>
      </c>
      <c r="P1187" s="72">
        <f t="shared" si="54"/>
        <v>0</v>
      </c>
      <c r="Q1187" s="106"/>
      <c r="R1187" s="61"/>
      <c r="T1187" s="265"/>
      <c r="U1187" s="61"/>
      <c r="V1187" s="65"/>
      <c r="W1187" s="492"/>
      <c r="X1187" s="492"/>
    </row>
    <row r="1188" spans="1:24" ht="15.75">
      <c r="A1188" s="106" t="s">
        <v>700</v>
      </c>
      <c r="D1188" s="32"/>
      <c r="E1188" s="32">
        <f t="shared" si="45"/>
        <v>8329.6</v>
      </c>
      <c r="F1188" s="32">
        <f t="shared" si="46"/>
        <v>3932.2000000000007</v>
      </c>
      <c r="G1188" s="32">
        <f t="shared" si="47"/>
        <v>1952.1999999999996</v>
      </c>
      <c r="H1188" s="32">
        <f t="shared" si="48"/>
        <v>1265.4000000000001</v>
      </c>
      <c r="I1188" s="32">
        <f t="shared" si="49"/>
        <v>644.70000000000005</v>
      </c>
      <c r="J1188" s="32">
        <f t="shared" si="50"/>
        <v>411.90000000000009</v>
      </c>
      <c r="K1188" s="32">
        <f t="shared" si="51"/>
        <v>1285.4000000000001</v>
      </c>
      <c r="L1188" s="32">
        <f t="shared" si="52"/>
        <v>5839.8000000000011</v>
      </c>
      <c r="N1188" s="456">
        <f t="shared" si="53"/>
        <v>23661.200000000004</v>
      </c>
      <c r="O1188" s="65">
        <v>23661.199999999993</v>
      </c>
      <c r="P1188" s="72">
        <f t="shared" si="54"/>
        <v>0</v>
      </c>
      <c r="Q1188" s="106"/>
      <c r="R1188" s="61"/>
      <c r="T1188" s="265"/>
      <c r="U1188" s="61"/>
      <c r="V1188" s="65"/>
      <c r="W1188" s="492"/>
      <c r="X1188" s="492"/>
    </row>
    <row r="1189" spans="1:24" ht="15.75">
      <c r="A1189" s="276" t="s">
        <v>21</v>
      </c>
      <c r="D1189" s="32"/>
      <c r="E1189" s="32">
        <f t="shared" si="45"/>
        <v>6874.9</v>
      </c>
      <c r="F1189" s="32">
        <f t="shared" si="46"/>
        <v>6784.2000000000007</v>
      </c>
      <c r="G1189" s="32">
        <f t="shared" si="47"/>
        <v>1818.6</v>
      </c>
      <c r="H1189" s="32">
        <f t="shared" si="48"/>
        <v>2234.6000000000004</v>
      </c>
      <c r="I1189" s="32">
        <f t="shared" si="49"/>
        <v>690.10000000000014</v>
      </c>
      <c r="J1189" s="32">
        <f t="shared" si="50"/>
        <v>448.80000000000007</v>
      </c>
      <c r="K1189" s="32">
        <f t="shared" si="51"/>
        <v>1894.6</v>
      </c>
      <c r="L1189" s="32">
        <f t="shared" si="52"/>
        <v>9219</v>
      </c>
      <c r="N1189" s="456">
        <f t="shared" si="53"/>
        <v>29964.799999999999</v>
      </c>
      <c r="O1189" s="65">
        <v>29964.799999999996</v>
      </c>
      <c r="P1189" s="72">
        <f t="shared" si="54"/>
        <v>0</v>
      </c>
      <c r="Q1189" s="276"/>
      <c r="R1189" s="61"/>
      <c r="T1189" s="265"/>
      <c r="U1189" s="61"/>
      <c r="V1189" s="65"/>
      <c r="W1189" s="492"/>
      <c r="X1189" s="492"/>
    </row>
    <row r="1190" spans="1:24" ht="15.75">
      <c r="A1190" s="106" t="s">
        <v>141</v>
      </c>
      <c r="D1190" s="32"/>
      <c r="E1190" s="32">
        <f t="shared" si="45"/>
        <v>5390.55</v>
      </c>
      <c r="F1190" s="32">
        <f t="shared" si="46"/>
        <v>7040.7500000000009</v>
      </c>
      <c r="G1190" s="32">
        <f t="shared" si="47"/>
        <v>1668.1499999999999</v>
      </c>
      <c r="H1190" s="32">
        <f t="shared" si="48"/>
        <v>1905.4</v>
      </c>
      <c r="I1190" s="32">
        <f t="shared" si="49"/>
        <v>319.40000000000003</v>
      </c>
      <c r="J1190" s="32">
        <f t="shared" si="50"/>
        <v>511.85</v>
      </c>
      <c r="K1190" s="32">
        <f t="shared" si="51"/>
        <v>2246.35</v>
      </c>
      <c r="L1190" s="32">
        <f t="shared" si="52"/>
        <v>10723.699999999999</v>
      </c>
      <c r="N1190" s="456">
        <f t="shared" si="53"/>
        <v>29806.149999999994</v>
      </c>
      <c r="O1190" s="65">
        <v>29806.15</v>
      </c>
      <c r="P1190" s="72">
        <f t="shared" si="54"/>
        <v>0</v>
      </c>
      <c r="Q1190" s="106"/>
      <c r="R1190" s="61"/>
      <c r="T1190" s="265"/>
      <c r="U1190" s="61"/>
      <c r="V1190" s="65"/>
      <c r="W1190" s="492"/>
      <c r="X1190" s="492"/>
    </row>
    <row r="1191" spans="1:24" ht="15.75">
      <c r="A1191" s="106" t="s">
        <v>2189</v>
      </c>
      <c r="D1191" s="32"/>
      <c r="E1191" s="32">
        <f t="shared" si="45"/>
        <v>3310.6000000000004</v>
      </c>
      <c r="F1191" s="32">
        <f t="shared" si="46"/>
        <v>3135.2999999999997</v>
      </c>
      <c r="G1191" s="32">
        <f t="shared" si="47"/>
        <v>1285.8999999999999</v>
      </c>
      <c r="H1191" s="32">
        <f t="shared" si="48"/>
        <v>1716.3999999999994</v>
      </c>
      <c r="I1191" s="32">
        <f t="shared" si="49"/>
        <v>824.60000000000025</v>
      </c>
      <c r="J1191" s="32">
        <f t="shared" si="50"/>
        <v>455</v>
      </c>
      <c r="K1191" s="32">
        <f t="shared" si="51"/>
        <v>774.6</v>
      </c>
      <c r="L1191" s="32">
        <f t="shared" si="52"/>
        <v>5929.2999999999993</v>
      </c>
      <c r="N1191" s="456">
        <f t="shared" si="53"/>
        <v>17431.699999999997</v>
      </c>
      <c r="O1191" s="65">
        <v>17431.7</v>
      </c>
      <c r="P1191" s="72">
        <f t="shared" si="54"/>
        <v>0</v>
      </c>
      <c r="Q1191" s="106"/>
      <c r="R1191" s="61"/>
      <c r="T1191" s="265"/>
      <c r="U1191" s="61"/>
      <c r="V1191" s="65"/>
      <c r="W1191" s="492"/>
      <c r="X1191" s="492"/>
    </row>
    <row r="1192" spans="1:24" ht="15.75">
      <c r="A1192" s="277" t="s">
        <v>1667</v>
      </c>
      <c r="D1192" s="32"/>
      <c r="E1192" s="32">
        <f t="shared" si="45"/>
        <v>4455.6000000000004</v>
      </c>
      <c r="F1192" s="32">
        <f t="shared" si="46"/>
        <v>4674.7000000000007</v>
      </c>
      <c r="G1192" s="32">
        <f t="shared" si="47"/>
        <v>1107.1999999999998</v>
      </c>
      <c r="H1192" s="32">
        <f t="shared" si="48"/>
        <v>1574.8999999999996</v>
      </c>
      <c r="I1192" s="32">
        <f t="shared" si="49"/>
        <v>457.1</v>
      </c>
      <c r="J1192" s="32">
        <f t="shared" si="50"/>
        <v>199.9</v>
      </c>
      <c r="K1192" s="32">
        <f t="shared" si="51"/>
        <v>1203</v>
      </c>
      <c r="L1192" s="32">
        <f t="shared" si="52"/>
        <v>5834.5</v>
      </c>
      <c r="N1192" s="456">
        <f t="shared" si="53"/>
        <v>19506.900000000001</v>
      </c>
      <c r="O1192" s="65">
        <v>19506.900000000005</v>
      </c>
      <c r="P1192" s="72">
        <f t="shared" si="54"/>
        <v>0</v>
      </c>
      <c r="Q1192" s="277"/>
      <c r="R1192" s="61"/>
      <c r="T1192" s="265"/>
      <c r="U1192" s="61"/>
      <c r="V1192" s="65"/>
      <c r="W1192" s="492"/>
      <c r="X1192" s="492"/>
    </row>
    <row r="1193" spans="1:24" ht="15.75">
      <c r="A1193" s="276" t="s">
        <v>3615</v>
      </c>
      <c r="D1193" s="32"/>
      <c r="E1193" s="32">
        <f t="shared" ref="E1193:E1224" si="55">D69</f>
        <v>6863.2000000000007</v>
      </c>
      <c r="F1193" s="32">
        <f t="shared" ref="F1193:F1224" si="56">D209</f>
        <v>6076</v>
      </c>
      <c r="G1193" s="32">
        <f t="shared" ref="G1193:G1224" si="57">D349</f>
        <v>2026.8000000000004</v>
      </c>
      <c r="H1193" s="32">
        <f t="shared" ref="H1193:H1224" si="58">D489</f>
        <v>1245.8000000000004</v>
      </c>
      <c r="I1193" s="32">
        <f t="shared" ref="I1193:I1224" si="59">D629</f>
        <v>659.1</v>
      </c>
      <c r="J1193" s="32">
        <f t="shared" ref="J1193:J1224" si="60">D769</f>
        <v>489.90000000000003</v>
      </c>
      <c r="K1193" s="32">
        <f t="shared" ref="K1193:K1224" si="61">D909</f>
        <v>1853.2</v>
      </c>
      <c r="L1193" s="32">
        <f t="shared" ref="L1193:L1224" si="62">D1049</f>
        <v>9312.2000000000007</v>
      </c>
      <c r="N1193" s="456">
        <f t="shared" ref="N1193:N1224" si="63">SUM(E1193:L1193)</f>
        <v>28526.200000000004</v>
      </c>
      <c r="O1193" s="65">
        <v>28526.199999999993</v>
      </c>
      <c r="P1193" s="72">
        <f t="shared" ref="P1193:P1224" si="64">N1193-O1193</f>
        <v>0</v>
      </c>
      <c r="Q1193" s="276"/>
      <c r="R1193" s="61"/>
      <c r="T1193" s="265"/>
      <c r="U1193" s="61"/>
      <c r="V1193" s="65"/>
      <c r="W1193" s="492"/>
      <c r="X1193" s="492"/>
    </row>
    <row r="1194" spans="1:24" ht="15.75">
      <c r="A1194" s="106" t="s">
        <v>2718</v>
      </c>
      <c r="D1194" s="32"/>
      <c r="E1194" s="32">
        <f t="shared" si="55"/>
        <v>5836.0499999999993</v>
      </c>
      <c r="F1194" s="32">
        <f t="shared" si="56"/>
        <v>7475.9999999999991</v>
      </c>
      <c r="G1194" s="32">
        <f t="shared" si="57"/>
        <v>1499.9999999999998</v>
      </c>
      <c r="H1194" s="32">
        <f t="shared" si="58"/>
        <v>1527.4</v>
      </c>
      <c r="I1194" s="32">
        <f t="shared" si="59"/>
        <v>633.59999999999991</v>
      </c>
      <c r="J1194" s="32">
        <f t="shared" si="60"/>
        <v>373.70000000000005</v>
      </c>
      <c r="K1194" s="32">
        <f t="shared" si="61"/>
        <v>2043.75</v>
      </c>
      <c r="L1194" s="32">
        <f t="shared" si="62"/>
        <v>11252.3</v>
      </c>
      <c r="N1194" s="456">
        <f t="shared" si="63"/>
        <v>30642.799999999999</v>
      </c>
      <c r="O1194" s="65">
        <v>30642.800000000003</v>
      </c>
      <c r="P1194" s="72">
        <f t="shared" si="64"/>
        <v>0</v>
      </c>
      <c r="Q1194" s="106"/>
      <c r="R1194" s="61"/>
      <c r="T1194" s="265"/>
      <c r="U1194" s="61"/>
      <c r="V1194" s="65"/>
      <c r="W1194" s="492"/>
      <c r="X1194" s="492"/>
    </row>
    <row r="1195" spans="1:24" ht="15.75">
      <c r="A1195" s="106" t="s">
        <v>2199</v>
      </c>
      <c r="D1195" s="32"/>
      <c r="E1195" s="32">
        <f t="shared" si="55"/>
        <v>5966.5</v>
      </c>
      <c r="F1195" s="32">
        <f t="shared" si="56"/>
        <v>7457.7999999999993</v>
      </c>
      <c r="G1195" s="32">
        <f t="shared" si="57"/>
        <v>1391.5000000000002</v>
      </c>
      <c r="H1195" s="32">
        <f t="shared" si="58"/>
        <v>1985.8999999999999</v>
      </c>
      <c r="I1195" s="32">
        <f t="shared" si="59"/>
        <v>526.65</v>
      </c>
      <c r="J1195" s="32">
        <f t="shared" si="60"/>
        <v>164.59999999999997</v>
      </c>
      <c r="K1195" s="32">
        <f t="shared" si="61"/>
        <v>1900.3</v>
      </c>
      <c r="L1195" s="32">
        <f t="shared" si="62"/>
        <v>9810.5</v>
      </c>
      <c r="N1195" s="456">
        <f t="shared" si="63"/>
        <v>29203.75</v>
      </c>
      <c r="O1195" s="65">
        <v>29203.750000000004</v>
      </c>
      <c r="P1195" s="72">
        <f t="shared" si="64"/>
        <v>0</v>
      </c>
      <c r="Q1195" s="106"/>
      <c r="R1195" s="61"/>
      <c r="T1195" s="265"/>
      <c r="U1195" s="61"/>
      <c r="V1195" s="65"/>
      <c r="W1195" s="492"/>
      <c r="X1195" s="492"/>
    </row>
    <row r="1196" spans="1:24" ht="15.75">
      <c r="A1196" s="277" t="s">
        <v>1668</v>
      </c>
      <c r="D1196" s="32"/>
      <c r="E1196" s="32">
        <f t="shared" si="55"/>
        <v>6309.2499999999991</v>
      </c>
      <c r="F1196" s="32">
        <f t="shared" si="56"/>
        <v>5826.45</v>
      </c>
      <c r="G1196" s="32">
        <f t="shared" si="57"/>
        <v>1273.45</v>
      </c>
      <c r="H1196" s="32">
        <f t="shared" si="58"/>
        <v>1610.3500000000001</v>
      </c>
      <c r="I1196" s="32">
        <f t="shared" si="59"/>
        <v>439.9</v>
      </c>
      <c r="J1196" s="32">
        <f t="shared" si="60"/>
        <v>470.29999999999995</v>
      </c>
      <c r="K1196" s="32">
        <f t="shared" si="61"/>
        <v>1363.7</v>
      </c>
      <c r="L1196" s="32">
        <f t="shared" si="62"/>
        <v>9439.0999999999985</v>
      </c>
      <c r="N1196" s="456">
        <f t="shared" si="63"/>
        <v>26732.499999999996</v>
      </c>
      <c r="O1196" s="65">
        <v>26732.5</v>
      </c>
      <c r="P1196" s="72">
        <f t="shared" si="64"/>
        <v>0</v>
      </c>
      <c r="Q1196" s="277"/>
      <c r="R1196" s="61"/>
      <c r="T1196" s="265"/>
      <c r="U1196" s="61"/>
      <c r="V1196" s="65"/>
      <c r="W1196" s="492"/>
      <c r="X1196" s="492"/>
    </row>
    <row r="1197" spans="1:24" ht="15.75">
      <c r="A1197" s="276" t="s">
        <v>3616</v>
      </c>
      <c r="D1197" s="32"/>
      <c r="E1197" s="32">
        <f t="shared" si="55"/>
        <v>8671.15</v>
      </c>
      <c r="F1197" s="32">
        <f t="shared" si="56"/>
        <v>4701.4999999999991</v>
      </c>
      <c r="G1197" s="32">
        <f t="shared" si="57"/>
        <v>1343.8999999999996</v>
      </c>
      <c r="H1197" s="32">
        <f t="shared" si="58"/>
        <v>1556.1</v>
      </c>
      <c r="I1197" s="32">
        <f t="shared" si="59"/>
        <v>385.7</v>
      </c>
      <c r="J1197" s="32">
        <f t="shared" si="60"/>
        <v>393.7</v>
      </c>
      <c r="K1197" s="32">
        <f t="shared" si="61"/>
        <v>2052.9499999999998</v>
      </c>
      <c r="L1197" s="32">
        <f t="shared" si="62"/>
        <v>7724.8000000000011</v>
      </c>
      <c r="N1197" s="456">
        <f t="shared" si="63"/>
        <v>26829.800000000003</v>
      </c>
      <c r="O1197" s="65">
        <v>26829.8</v>
      </c>
      <c r="P1197" s="72">
        <f t="shared" si="64"/>
        <v>0</v>
      </c>
      <c r="Q1197" s="276"/>
      <c r="R1197" s="61"/>
      <c r="T1197" s="265"/>
      <c r="U1197" s="61"/>
      <c r="V1197" s="65"/>
      <c r="W1197" s="492"/>
      <c r="X1197" s="492"/>
    </row>
    <row r="1198" spans="1:24" ht="15.75">
      <c r="A1198" s="276" t="s">
        <v>3617</v>
      </c>
      <c r="D1198" s="32"/>
      <c r="E1198" s="32">
        <f t="shared" si="55"/>
        <v>6809.6499999999987</v>
      </c>
      <c r="F1198" s="32">
        <f t="shared" si="56"/>
        <v>6080.7000000000007</v>
      </c>
      <c r="G1198" s="32">
        <f t="shared" si="57"/>
        <v>1574.3</v>
      </c>
      <c r="H1198" s="32">
        <f t="shared" si="58"/>
        <v>1360.4999999999998</v>
      </c>
      <c r="I1198" s="32">
        <f t="shared" si="59"/>
        <v>438.20000000000005</v>
      </c>
      <c r="J1198" s="32">
        <f t="shared" si="60"/>
        <v>152.00000000000003</v>
      </c>
      <c r="K1198" s="32">
        <f t="shared" si="61"/>
        <v>1769.05</v>
      </c>
      <c r="L1198" s="32">
        <f t="shared" si="62"/>
        <v>8932.0999999999985</v>
      </c>
      <c r="N1198" s="456">
        <f t="shared" si="63"/>
        <v>27116.499999999996</v>
      </c>
      <c r="O1198" s="65">
        <v>27116.499999999996</v>
      </c>
      <c r="P1198" s="72">
        <f t="shared" si="64"/>
        <v>0</v>
      </c>
      <c r="Q1198" s="276"/>
      <c r="R1198" s="61"/>
      <c r="T1198" s="265"/>
      <c r="U1198" s="61"/>
      <c r="V1198" s="65"/>
      <c r="W1198" s="492"/>
      <c r="X1198" s="492"/>
    </row>
    <row r="1199" spans="1:24" ht="15.75">
      <c r="A1199" s="106" t="s">
        <v>667</v>
      </c>
      <c r="D1199" s="32"/>
      <c r="E1199" s="32">
        <f t="shared" si="55"/>
        <v>6938.55</v>
      </c>
      <c r="F1199" s="32">
        <f t="shared" si="56"/>
        <v>6817.1999999999989</v>
      </c>
      <c r="G1199" s="32">
        <f t="shared" si="57"/>
        <v>2291.2000000000003</v>
      </c>
      <c r="H1199" s="32">
        <f t="shared" si="58"/>
        <v>2134</v>
      </c>
      <c r="I1199" s="32">
        <f t="shared" si="59"/>
        <v>596</v>
      </c>
      <c r="J1199" s="32">
        <f t="shared" si="60"/>
        <v>559.80000000000007</v>
      </c>
      <c r="K1199" s="32">
        <f t="shared" si="61"/>
        <v>2182.8500000000004</v>
      </c>
      <c r="L1199" s="32">
        <f t="shared" si="62"/>
        <v>10670.099999999999</v>
      </c>
      <c r="N1199" s="456">
        <f t="shared" si="63"/>
        <v>32189.699999999997</v>
      </c>
      <c r="O1199" s="65">
        <v>32189.7</v>
      </c>
      <c r="P1199" s="72">
        <f t="shared" si="64"/>
        <v>0</v>
      </c>
      <c r="Q1199" s="106"/>
      <c r="R1199" s="61"/>
      <c r="T1199" s="265"/>
      <c r="U1199" s="61"/>
      <c r="V1199" s="65"/>
      <c r="W1199" s="492"/>
      <c r="X1199" s="492"/>
    </row>
    <row r="1200" spans="1:24" ht="15.75">
      <c r="A1200" s="106" t="s">
        <v>2198</v>
      </c>
      <c r="D1200" s="32"/>
      <c r="E1200" s="32">
        <f t="shared" si="55"/>
        <v>5951.3</v>
      </c>
      <c r="F1200" s="32">
        <f t="shared" si="56"/>
        <v>6109.3</v>
      </c>
      <c r="G1200" s="32">
        <f t="shared" si="57"/>
        <v>1154.0000000000002</v>
      </c>
      <c r="H1200" s="32">
        <f t="shared" si="58"/>
        <v>2177.3000000000002</v>
      </c>
      <c r="I1200" s="32">
        <f t="shared" si="59"/>
        <v>513.85000000000014</v>
      </c>
      <c r="J1200" s="32">
        <f t="shared" si="60"/>
        <v>291.8</v>
      </c>
      <c r="K1200" s="32">
        <f t="shared" si="61"/>
        <v>1802.1</v>
      </c>
      <c r="L1200" s="32">
        <f t="shared" si="62"/>
        <v>9588.8000000000011</v>
      </c>
      <c r="N1200" s="456">
        <f t="shared" si="63"/>
        <v>27588.450000000004</v>
      </c>
      <c r="O1200" s="65">
        <v>27588.449999999997</v>
      </c>
      <c r="P1200" s="72">
        <f t="shared" si="64"/>
        <v>0</v>
      </c>
      <c r="Q1200" s="106"/>
      <c r="R1200" s="61"/>
      <c r="T1200" s="265"/>
      <c r="U1200" s="61"/>
      <c r="V1200" s="65"/>
      <c r="W1200" s="492"/>
      <c r="X1200" s="492"/>
    </row>
    <row r="1201" spans="1:24" ht="15.75">
      <c r="A1201" s="106" t="s">
        <v>2205</v>
      </c>
      <c r="D1201" s="32"/>
      <c r="E1201" s="32">
        <f t="shared" si="55"/>
        <v>7036.15</v>
      </c>
      <c r="F1201" s="32">
        <f t="shared" si="56"/>
        <v>5250.1999999999989</v>
      </c>
      <c r="G1201" s="32">
        <f t="shared" si="57"/>
        <v>1181.7</v>
      </c>
      <c r="H1201" s="32">
        <f t="shared" si="58"/>
        <v>1464.6999999999998</v>
      </c>
      <c r="I1201" s="32">
        <f t="shared" si="59"/>
        <v>533.45000000000005</v>
      </c>
      <c r="J1201" s="32">
        <f t="shared" si="60"/>
        <v>388.4</v>
      </c>
      <c r="K1201" s="32">
        <f t="shared" si="61"/>
        <v>1901.1</v>
      </c>
      <c r="L1201" s="32">
        <f t="shared" si="62"/>
        <v>7572.3499999999985</v>
      </c>
      <c r="N1201" s="456">
        <f t="shared" si="63"/>
        <v>25328.05</v>
      </c>
      <c r="O1201" s="65">
        <v>25328.050000000003</v>
      </c>
      <c r="P1201" s="72">
        <f t="shared" si="64"/>
        <v>0</v>
      </c>
      <c r="Q1201" s="106"/>
      <c r="R1201" s="61"/>
      <c r="T1201" s="265"/>
      <c r="U1201" s="61"/>
      <c r="V1201" s="65"/>
      <c r="W1201" s="492"/>
      <c r="X1201" s="492"/>
    </row>
    <row r="1202" spans="1:24" ht="15.75">
      <c r="A1202" s="106" t="s">
        <v>668</v>
      </c>
      <c r="D1202" s="32"/>
      <c r="E1202" s="32">
        <f t="shared" si="55"/>
        <v>7624.7999999999984</v>
      </c>
      <c r="F1202" s="32">
        <f t="shared" si="56"/>
        <v>3944.4</v>
      </c>
      <c r="G1202" s="32">
        <f t="shared" si="57"/>
        <v>2482.2000000000003</v>
      </c>
      <c r="H1202" s="32">
        <f t="shared" si="58"/>
        <v>2086.5</v>
      </c>
      <c r="I1202" s="32">
        <f t="shared" si="59"/>
        <v>990.8499999999998</v>
      </c>
      <c r="J1202" s="32">
        <f t="shared" si="60"/>
        <v>442.2</v>
      </c>
      <c r="K1202" s="32">
        <f t="shared" si="61"/>
        <v>1555.5500000000002</v>
      </c>
      <c r="L1202" s="32">
        <f t="shared" si="62"/>
        <v>7459</v>
      </c>
      <c r="N1202" s="456">
        <f t="shared" si="63"/>
        <v>26585.5</v>
      </c>
      <c r="O1202" s="65">
        <v>26585.499999999996</v>
      </c>
      <c r="P1202" s="72">
        <f t="shared" si="64"/>
        <v>0</v>
      </c>
      <c r="Q1202" s="106"/>
      <c r="R1202" s="61"/>
      <c r="T1202" s="265"/>
      <c r="U1202" s="61"/>
      <c r="V1202" s="65"/>
      <c r="W1202" s="492"/>
      <c r="X1202" s="492"/>
    </row>
    <row r="1203" spans="1:24" ht="15.75">
      <c r="A1203" s="106" t="s">
        <v>3618</v>
      </c>
      <c r="E1203" s="32">
        <f t="shared" si="55"/>
        <v>8020.2000000000016</v>
      </c>
      <c r="F1203" s="32">
        <f t="shared" si="56"/>
        <v>6204.2</v>
      </c>
      <c r="G1203" s="32">
        <f t="shared" si="57"/>
        <v>1807.6000000000004</v>
      </c>
      <c r="H1203" s="32">
        <f t="shared" si="58"/>
        <v>1828.8999999999999</v>
      </c>
      <c r="I1203" s="32">
        <f t="shared" si="59"/>
        <v>595.9</v>
      </c>
      <c r="J1203" s="32">
        <f t="shared" si="60"/>
        <v>432.5</v>
      </c>
      <c r="K1203" s="32">
        <f t="shared" si="61"/>
        <v>1919.6</v>
      </c>
      <c r="L1203" s="32">
        <f t="shared" si="62"/>
        <v>7726</v>
      </c>
      <c r="N1203" s="456">
        <f t="shared" si="63"/>
        <v>28534.9</v>
      </c>
      <c r="O1203" s="65">
        <v>28534.899999999994</v>
      </c>
      <c r="P1203" s="72">
        <f t="shared" si="64"/>
        <v>0</v>
      </c>
      <c r="Q1203" s="106"/>
      <c r="R1203" s="61"/>
      <c r="T1203" s="265"/>
      <c r="U1203" s="61"/>
      <c r="V1203" s="65"/>
      <c r="W1203" s="492"/>
      <c r="X1203" s="492"/>
    </row>
    <row r="1204" spans="1:24" ht="15.75">
      <c r="A1204" s="277" t="s">
        <v>23</v>
      </c>
      <c r="E1204" s="32">
        <f t="shared" si="55"/>
        <v>6105.6</v>
      </c>
      <c r="F1204" s="32">
        <f t="shared" si="56"/>
        <v>5770.2999999999993</v>
      </c>
      <c r="G1204" s="32">
        <f t="shared" si="57"/>
        <v>1689.2</v>
      </c>
      <c r="H1204" s="32">
        <f t="shared" si="58"/>
        <v>1320.3999999999999</v>
      </c>
      <c r="I1204" s="32">
        <f t="shared" si="59"/>
        <v>533</v>
      </c>
      <c r="J1204" s="32">
        <f t="shared" si="60"/>
        <v>380.4</v>
      </c>
      <c r="K1204" s="32">
        <f t="shared" si="61"/>
        <v>1720.5</v>
      </c>
      <c r="L1204" s="32">
        <f t="shared" si="62"/>
        <v>6741.2</v>
      </c>
      <c r="N1204" s="456">
        <f t="shared" si="63"/>
        <v>24260.600000000002</v>
      </c>
      <c r="O1204" s="65">
        <v>24260.599999999995</v>
      </c>
      <c r="P1204" s="72">
        <f t="shared" si="64"/>
        <v>0</v>
      </c>
      <c r="Q1204" s="277"/>
      <c r="R1204" s="61"/>
      <c r="T1204" s="265"/>
      <c r="U1204" s="61"/>
      <c r="V1204" s="65"/>
      <c r="W1204" s="492"/>
      <c r="X1204" s="492"/>
    </row>
    <row r="1205" spans="1:24" ht="15.75">
      <c r="A1205" s="277" t="s">
        <v>25</v>
      </c>
      <c r="E1205" s="32">
        <f t="shared" si="55"/>
        <v>6513.6000000000013</v>
      </c>
      <c r="F1205" s="32">
        <f t="shared" si="56"/>
        <v>6203.8000000000011</v>
      </c>
      <c r="G1205" s="32">
        <f t="shared" si="57"/>
        <v>1948.6999999999998</v>
      </c>
      <c r="H1205" s="32">
        <f t="shared" si="58"/>
        <v>2002.3</v>
      </c>
      <c r="I1205" s="32">
        <f t="shared" si="59"/>
        <v>588.50000000000011</v>
      </c>
      <c r="J1205" s="32">
        <f t="shared" si="60"/>
        <v>428.2</v>
      </c>
      <c r="K1205" s="32">
        <f t="shared" si="61"/>
        <v>1648.7</v>
      </c>
      <c r="L1205" s="32">
        <f t="shared" si="62"/>
        <v>9930.9</v>
      </c>
      <c r="N1205" s="456">
        <f t="shared" si="63"/>
        <v>29264.700000000004</v>
      </c>
      <c r="O1205" s="65">
        <v>29264.700000000004</v>
      </c>
      <c r="P1205" s="72">
        <f t="shared" si="64"/>
        <v>0</v>
      </c>
      <c r="Q1205" s="277"/>
      <c r="R1205" s="61"/>
      <c r="T1205" s="265"/>
      <c r="U1205" s="61"/>
      <c r="V1205" s="65"/>
      <c r="W1205" s="492"/>
      <c r="X1205" s="492"/>
    </row>
    <row r="1206" spans="1:24" ht="15.75">
      <c r="A1206" s="106" t="s">
        <v>2704</v>
      </c>
      <c r="E1206" s="32">
        <f t="shared" si="55"/>
        <v>7159.55</v>
      </c>
      <c r="F1206" s="32">
        <f t="shared" si="56"/>
        <v>6448.1000000000013</v>
      </c>
      <c r="G1206" s="32">
        <f t="shared" si="57"/>
        <v>2231.9000000000005</v>
      </c>
      <c r="H1206" s="32">
        <f t="shared" si="58"/>
        <v>1824.8999999999996</v>
      </c>
      <c r="I1206" s="32">
        <f t="shared" si="59"/>
        <v>687.80000000000018</v>
      </c>
      <c r="J1206" s="32">
        <f t="shared" si="60"/>
        <v>491.40000000000003</v>
      </c>
      <c r="K1206" s="32">
        <f t="shared" si="61"/>
        <v>2188.75</v>
      </c>
      <c r="L1206" s="32">
        <f t="shared" si="62"/>
        <v>10564.3</v>
      </c>
      <c r="N1206" s="456">
        <f t="shared" si="63"/>
        <v>31596.700000000004</v>
      </c>
      <c r="O1206" s="65">
        <v>31596.699999999997</v>
      </c>
      <c r="P1206" s="72">
        <f t="shared" si="64"/>
        <v>0</v>
      </c>
      <c r="Q1206" s="106"/>
      <c r="R1206" s="61"/>
      <c r="T1206" s="265"/>
      <c r="U1206" s="61"/>
      <c r="V1206" s="65"/>
      <c r="W1206" s="492"/>
      <c r="X1206" s="492"/>
    </row>
    <row r="1207" spans="1:24" ht="15.75">
      <c r="A1207" s="105" t="s">
        <v>1343</v>
      </c>
      <c r="E1207" s="32">
        <f t="shared" si="55"/>
        <v>6377.5999999999995</v>
      </c>
      <c r="F1207" s="32">
        <f t="shared" si="56"/>
        <v>5968.8999999999987</v>
      </c>
      <c r="G1207" s="32">
        <f t="shared" si="57"/>
        <v>1355.3</v>
      </c>
      <c r="H1207" s="32">
        <f t="shared" si="58"/>
        <v>1758.9999999999995</v>
      </c>
      <c r="I1207" s="32">
        <f t="shared" si="59"/>
        <v>401.2</v>
      </c>
      <c r="J1207" s="32">
        <f t="shared" si="60"/>
        <v>646.1</v>
      </c>
      <c r="K1207" s="32">
        <f t="shared" si="61"/>
        <v>1524.4</v>
      </c>
      <c r="L1207" s="32">
        <f t="shared" si="62"/>
        <v>9937.4000000000015</v>
      </c>
      <c r="N1207" s="456">
        <f t="shared" si="63"/>
        <v>27969.9</v>
      </c>
      <c r="O1207" s="65">
        <v>27969.899999999987</v>
      </c>
      <c r="P1207" s="72">
        <f t="shared" si="64"/>
        <v>0</v>
      </c>
      <c r="Q1207" s="105"/>
      <c r="R1207" s="61"/>
      <c r="T1207" s="265"/>
      <c r="U1207" s="61"/>
      <c r="V1207" s="65"/>
      <c r="W1207" s="492"/>
      <c r="X1207" s="492"/>
    </row>
    <row r="1208" spans="1:24" ht="15.75">
      <c r="A1208" s="105" t="s">
        <v>1345</v>
      </c>
      <c r="E1208" s="32">
        <f t="shared" si="55"/>
        <v>7506.65</v>
      </c>
      <c r="F1208" s="32">
        <f t="shared" si="56"/>
        <v>4935.3</v>
      </c>
      <c r="G1208" s="32">
        <f t="shared" si="57"/>
        <v>1735.4</v>
      </c>
      <c r="H1208" s="32">
        <f t="shared" si="58"/>
        <v>1954</v>
      </c>
      <c r="I1208" s="32">
        <f t="shared" si="59"/>
        <v>723.59999999999991</v>
      </c>
      <c r="J1208" s="32">
        <f t="shared" si="60"/>
        <v>526.6</v>
      </c>
      <c r="K1208" s="32">
        <f t="shared" si="61"/>
        <v>1868.55</v>
      </c>
      <c r="L1208" s="32">
        <f t="shared" si="62"/>
        <v>9349.1</v>
      </c>
      <c r="N1208" s="456">
        <f t="shared" si="63"/>
        <v>28599.199999999997</v>
      </c>
      <c r="O1208" s="65">
        <v>28599.19999999999</v>
      </c>
      <c r="P1208" s="72">
        <f t="shared" si="64"/>
        <v>0</v>
      </c>
      <c r="Q1208" s="105"/>
      <c r="R1208" s="61"/>
      <c r="T1208" s="265"/>
      <c r="U1208" s="61"/>
      <c r="V1208" s="65"/>
      <c r="W1208" s="492"/>
      <c r="X1208" s="492"/>
    </row>
    <row r="1209" spans="1:24" ht="15.75">
      <c r="A1209" s="106" t="s">
        <v>2705</v>
      </c>
      <c r="E1209" s="32">
        <f t="shared" si="55"/>
        <v>6882.05</v>
      </c>
      <c r="F1209" s="32">
        <f t="shared" si="56"/>
        <v>6981.2000000000007</v>
      </c>
      <c r="G1209" s="32">
        <f t="shared" si="57"/>
        <v>1687.3000000000004</v>
      </c>
      <c r="H1209" s="32">
        <f t="shared" si="58"/>
        <v>1830.3</v>
      </c>
      <c r="I1209" s="32">
        <f t="shared" si="59"/>
        <v>713.80000000000018</v>
      </c>
      <c r="J1209" s="32">
        <f t="shared" si="60"/>
        <v>407.2</v>
      </c>
      <c r="K1209" s="32">
        <f t="shared" si="61"/>
        <v>1230.8499999999999</v>
      </c>
      <c r="L1209" s="32">
        <f t="shared" si="62"/>
        <v>8958.4000000000015</v>
      </c>
      <c r="N1209" s="456">
        <f t="shared" si="63"/>
        <v>28691.100000000002</v>
      </c>
      <c r="O1209" s="65">
        <v>28691.100000000006</v>
      </c>
      <c r="P1209" s="72">
        <f t="shared" si="64"/>
        <v>0</v>
      </c>
      <c r="Q1209" s="106"/>
      <c r="R1209" s="61"/>
      <c r="T1209" s="265"/>
      <c r="U1209" s="61"/>
      <c r="V1209" s="65"/>
      <c r="W1209" s="492"/>
      <c r="X1209" s="492"/>
    </row>
    <row r="1210" spans="1:24" ht="15.75">
      <c r="A1210" s="276" t="s">
        <v>3619</v>
      </c>
      <c r="E1210" s="32">
        <f t="shared" si="55"/>
        <v>6449.65</v>
      </c>
      <c r="F1210" s="32">
        <f t="shared" si="56"/>
        <v>5722.5999999999995</v>
      </c>
      <c r="G1210" s="32">
        <f t="shared" si="57"/>
        <v>1788.5</v>
      </c>
      <c r="H1210" s="32">
        <f t="shared" si="58"/>
        <v>1457.8999999999999</v>
      </c>
      <c r="I1210" s="32">
        <f t="shared" si="59"/>
        <v>591.70000000000005</v>
      </c>
      <c r="J1210" s="32">
        <f t="shared" si="60"/>
        <v>316.10000000000002</v>
      </c>
      <c r="K1210" s="32">
        <f t="shared" si="61"/>
        <v>1871.75</v>
      </c>
      <c r="L1210" s="32">
        <f t="shared" si="62"/>
        <v>8577.1999999999989</v>
      </c>
      <c r="N1210" s="456">
        <f t="shared" si="63"/>
        <v>26775.4</v>
      </c>
      <c r="O1210" s="65">
        <v>26775.400000000005</v>
      </c>
      <c r="P1210" s="72">
        <f t="shared" si="64"/>
        <v>0</v>
      </c>
      <c r="Q1210" s="276"/>
      <c r="R1210" s="61"/>
      <c r="T1210" s="265"/>
      <c r="U1210" s="61"/>
      <c r="V1210" s="65"/>
      <c r="W1210" s="492"/>
      <c r="X1210" s="492"/>
    </row>
    <row r="1211" spans="1:24" ht="15.75">
      <c r="A1211" s="276" t="s">
        <v>3620</v>
      </c>
      <c r="E1211" s="32">
        <f t="shared" si="55"/>
        <v>8043.0500000000029</v>
      </c>
      <c r="F1211" s="32">
        <f t="shared" si="56"/>
        <v>7289.7</v>
      </c>
      <c r="G1211" s="32">
        <f t="shared" si="57"/>
        <v>1784.8</v>
      </c>
      <c r="H1211" s="32">
        <f t="shared" si="58"/>
        <v>1728.5999999999997</v>
      </c>
      <c r="I1211" s="32">
        <f t="shared" si="59"/>
        <v>680.4</v>
      </c>
      <c r="J1211" s="32">
        <f t="shared" si="60"/>
        <v>437.4</v>
      </c>
      <c r="K1211" s="32">
        <f t="shared" si="61"/>
        <v>2215.85</v>
      </c>
      <c r="L1211" s="32">
        <f t="shared" si="62"/>
        <v>9244.6000000000022</v>
      </c>
      <c r="N1211" s="456">
        <f t="shared" si="63"/>
        <v>31424.400000000005</v>
      </c>
      <c r="O1211" s="65">
        <v>31424.399999999998</v>
      </c>
      <c r="P1211" s="72">
        <f t="shared" si="64"/>
        <v>0</v>
      </c>
      <c r="Q1211" s="276"/>
      <c r="R1211" s="61"/>
      <c r="T1211" s="265"/>
      <c r="U1211" s="61"/>
      <c r="V1211" s="65"/>
      <c r="W1211" s="492"/>
      <c r="X1211" s="492"/>
    </row>
    <row r="1212" spans="1:24" ht="15.75">
      <c r="A1212" s="106" t="s">
        <v>2194</v>
      </c>
      <c r="E1212" s="32">
        <f t="shared" si="55"/>
        <v>4795.05</v>
      </c>
      <c r="F1212" s="32">
        <f t="shared" si="56"/>
        <v>6132.4000000000005</v>
      </c>
      <c r="G1212" s="32">
        <f t="shared" si="57"/>
        <v>1481.5</v>
      </c>
      <c r="H1212" s="32">
        <f t="shared" si="58"/>
        <v>1168.7</v>
      </c>
      <c r="I1212" s="32">
        <f t="shared" si="59"/>
        <v>440.20000000000005</v>
      </c>
      <c r="J1212" s="32">
        <f t="shared" si="60"/>
        <v>310.10000000000002</v>
      </c>
      <c r="K1212" s="32">
        <f t="shared" si="61"/>
        <v>1860.75</v>
      </c>
      <c r="L1212" s="32">
        <f t="shared" si="62"/>
        <v>9422.3000000000011</v>
      </c>
      <c r="N1212" s="456">
        <f t="shared" si="63"/>
        <v>25611.000000000004</v>
      </c>
      <c r="O1212" s="65">
        <v>25611</v>
      </c>
      <c r="P1212" s="72">
        <f t="shared" si="64"/>
        <v>0</v>
      </c>
      <c r="Q1212" s="106"/>
      <c r="R1212" s="61"/>
      <c r="T1212" s="265"/>
      <c r="U1212" s="61"/>
      <c r="V1212" s="65"/>
      <c r="W1212" s="492"/>
      <c r="X1212" s="492"/>
    </row>
    <row r="1213" spans="1:24" ht="15.75">
      <c r="A1213" s="106" t="s">
        <v>651</v>
      </c>
      <c r="E1213" s="32">
        <f t="shared" si="55"/>
        <v>6805.9000000000005</v>
      </c>
      <c r="F1213" s="32">
        <f t="shared" si="56"/>
        <v>7420.9</v>
      </c>
      <c r="G1213" s="32">
        <f t="shared" si="57"/>
        <v>1579.5</v>
      </c>
      <c r="H1213" s="32">
        <f t="shared" si="58"/>
        <v>1658.1</v>
      </c>
      <c r="I1213" s="32">
        <f t="shared" si="59"/>
        <v>449.69999999999993</v>
      </c>
      <c r="J1213" s="32">
        <f t="shared" si="60"/>
        <v>561.49999999999989</v>
      </c>
      <c r="K1213" s="32">
        <f t="shared" si="61"/>
        <v>1974.2</v>
      </c>
      <c r="L1213" s="32">
        <f t="shared" si="62"/>
        <v>10203.4</v>
      </c>
      <c r="N1213" s="456">
        <f t="shared" si="63"/>
        <v>30653.199999999997</v>
      </c>
      <c r="O1213" s="65">
        <v>30653.200000000001</v>
      </c>
      <c r="P1213" s="72">
        <f t="shared" si="64"/>
        <v>0</v>
      </c>
      <c r="Q1213" s="106"/>
      <c r="R1213" s="61"/>
      <c r="T1213" s="265"/>
      <c r="U1213" s="61"/>
      <c r="V1213" s="65"/>
      <c r="W1213" s="492"/>
      <c r="X1213" s="492"/>
    </row>
    <row r="1214" spans="1:24" ht="15.75">
      <c r="A1214" s="106" t="s">
        <v>682</v>
      </c>
      <c r="E1214" s="32">
        <f t="shared" si="55"/>
        <v>6301.0999999999995</v>
      </c>
      <c r="F1214" s="32">
        <f t="shared" si="56"/>
        <v>6511.7</v>
      </c>
      <c r="G1214" s="32">
        <f t="shared" si="57"/>
        <v>1652.7</v>
      </c>
      <c r="H1214" s="32">
        <f t="shared" si="58"/>
        <v>2045.1999999999998</v>
      </c>
      <c r="I1214" s="32">
        <f t="shared" si="59"/>
        <v>501</v>
      </c>
      <c r="J1214" s="32">
        <f t="shared" si="60"/>
        <v>520.29999999999995</v>
      </c>
      <c r="K1214" s="32">
        <f t="shared" si="61"/>
        <v>1998.8999999999999</v>
      </c>
      <c r="L1214" s="32">
        <f t="shared" si="62"/>
        <v>7382.5</v>
      </c>
      <c r="N1214" s="456">
        <f t="shared" si="63"/>
        <v>26913.4</v>
      </c>
      <c r="O1214" s="65">
        <v>26913.399999999994</v>
      </c>
      <c r="P1214" s="72">
        <f t="shared" si="64"/>
        <v>0</v>
      </c>
      <c r="Q1214" s="106"/>
      <c r="R1214" s="61"/>
      <c r="T1214" s="265"/>
      <c r="U1214" s="61"/>
      <c r="V1214" s="65"/>
      <c r="W1214" s="492"/>
      <c r="X1214" s="492"/>
    </row>
    <row r="1215" spans="1:24" ht="15.75">
      <c r="A1215" s="106" t="s">
        <v>2700</v>
      </c>
      <c r="E1215" s="32">
        <f t="shared" si="55"/>
        <v>6489.95</v>
      </c>
      <c r="F1215" s="32">
        <f t="shared" si="56"/>
        <v>7305.4</v>
      </c>
      <c r="G1215" s="32">
        <f t="shared" si="57"/>
        <v>1899.1000000000001</v>
      </c>
      <c r="H1215" s="32">
        <f t="shared" si="58"/>
        <v>1891.2000000000003</v>
      </c>
      <c r="I1215" s="32">
        <f t="shared" si="59"/>
        <v>732.30000000000007</v>
      </c>
      <c r="J1215" s="32">
        <f t="shared" si="60"/>
        <v>614.70000000000005</v>
      </c>
      <c r="K1215" s="32">
        <f t="shared" si="61"/>
        <v>2411.75</v>
      </c>
      <c r="L1215" s="32">
        <f t="shared" si="62"/>
        <v>11269.2</v>
      </c>
      <c r="N1215" s="456">
        <f t="shared" si="63"/>
        <v>32613.599999999999</v>
      </c>
      <c r="O1215" s="65">
        <v>32613.599999999991</v>
      </c>
      <c r="P1215" s="72">
        <f t="shared" si="64"/>
        <v>0</v>
      </c>
      <c r="Q1215" s="106"/>
      <c r="R1215" s="61"/>
      <c r="T1215" s="265"/>
      <c r="U1215" s="61"/>
      <c r="V1215" s="65"/>
      <c r="W1215" s="492"/>
      <c r="X1215" s="492"/>
    </row>
    <row r="1216" spans="1:24" ht="15.75">
      <c r="A1216" s="106" t="s">
        <v>2726</v>
      </c>
      <c r="E1216" s="32">
        <f t="shared" si="55"/>
        <v>7430.4</v>
      </c>
      <c r="F1216" s="32">
        <f t="shared" si="56"/>
        <v>5238.5</v>
      </c>
      <c r="G1216" s="32">
        <f t="shared" si="57"/>
        <v>1602.5</v>
      </c>
      <c r="H1216" s="32">
        <f t="shared" si="58"/>
        <v>1931.1000000000001</v>
      </c>
      <c r="I1216" s="32">
        <f t="shared" si="59"/>
        <v>710.49999999999989</v>
      </c>
      <c r="J1216" s="32">
        <f t="shared" si="60"/>
        <v>565.5</v>
      </c>
      <c r="K1216" s="32">
        <f t="shared" si="61"/>
        <v>1364.1999999999998</v>
      </c>
      <c r="L1216" s="32">
        <f t="shared" si="62"/>
        <v>7393.1</v>
      </c>
      <c r="N1216" s="456">
        <f t="shared" si="63"/>
        <v>26235.800000000003</v>
      </c>
      <c r="O1216" s="65">
        <v>26235.8</v>
      </c>
      <c r="P1216" s="72">
        <f t="shared" si="64"/>
        <v>0</v>
      </c>
      <c r="Q1216" s="106"/>
      <c r="R1216" s="61"/>
      <c r="T1216" s="265"/>
      <c r="U1216" s="61"/>
      <c r="V1216" s="65"/>
      <c r="W1216" s="492"/>
      <c r="X1216" s="492"/>
    </row>
    <row r="1217" spans="1:24" ht="15.75">
      <c r="A1217" s="276" t="s">
        <v>3621</v>
      </c>
      <c r="E1217" s="32">
        <f t="shared" si="55"/>
        <v>7244.1</v>
      </c>
      <c r="F1217" s="32">
        <f t="shared" si="56"/>
        <v>3706.2000000000003</v>
      </c>
      <c r="G1217" s="32">
        <f t="shared" si="57"/>
        <v>1598.7</v>
      </c>
      <c r="H1217" s="32">
        <f t="shared" si="58"/>
        <v>1075.5999999999999</v>
      </c>
      <c r="I1217" s="32">
        <f t="shared" si="59"/>
        <v>507.1</v>
      </c>
      <c r="J1217" s="32">
        <f t="shared" si="60"/>
        <v>180.6</v>
      </c>
      <c r="K1217" s="32">
        <f t="shared" si="61"/>
        <v>1535.5</v>
      </c>
      <c r="L1217" s="32">
        <f t="shared" si="62"/>
        <v>7416.1</v>
      </c>
      <c r="N1217" s="456">
        <f t="shared" si="63"/>
        <v>23263.9</v>
      </c>
      <c r="O1217" s="65">
        <v>23263.900000000005</v>
      </c>
      <c r="P1217" s="72">
        <f t="shared" si="64"/>
        <v>0</v>
      </c>
      <c r="Q1217" s="276"/>
      <c r="R1217" s="61"/>
      <c r="T1217" s="265"/>
      <c r="U1217" s="61"/>
      <c r="V1217" s="65"/>
      <c r="W1217" s="492"/>
      <c r="X1217" s="492"/>
    </row>
    <row r="1218" spans="1:24" ht="15.75">
      <c r="A1218" s="276" t="s">
        <v>3622</v>
      </c>
      <c r="E1218" s="32">
        <f t="shared" si="55"/>
        <v>6762.8499999999985</v>
      </c>
      <c r="F1218" s="32">
        <f t="shared" si="56"/>
        <v>5753.55</v>
      </c>
      <c r="G1218" s="32">
        <f t="shared" si="57"/>
        <v>2024</v>
      </c>
      <c r="H1218" s="32">
        <f t="shared" si="58"/>
        <v>1847.7499999999998</v>
      </c>
      <c r="I1218" s="32">
        <f t="shared" si="59"/>
        <v>822.30000000000007</v>
      </c>
      <c r="J1218" s="32">
        <f t="shared" si="60"/>
        <v>430.3</v>
      </c>
      <c r="K1218" s="32">
        <f t="shared" si="61"/>
        <v>859.1</v>
      </c>
      <c r="L1218" s="32">
        <f t="shared" si="62"/>
        <v>6079.0499999999993</v>
      </c>
      <c r="N1218" s="456">
        <f t="shared" si="63"/>
        <v>24578.899999999994</v>
      </c>
      <c r="O1218" s="65">
        <v>24578.900000000005</v>
      </c>
      <c r="P1218" s="72">
        <f t="shared" si="64"/>
        <v>0</v>
      </c>
      <c r="Q1218" s="276"/>
      <c r="R1218" s="61"/>
      <c r="T1218" s="265"/>
      <c r="U1218" s="61"/>
      <c r="V1218" s="65"/>
      <c r="W1218" s="492"/>
      <c r="X1218" s="492"/>
    </row>
    <row r="1219" spans="1:24" ht="15.75">
      <c r="A1219" s="106" t="s">
        <v>154</v>
      </c>
      <c r="E1219" s="32">
        <f t="shared" si="55"/>
        <v>6687.2</v>
      </c>
      <c r="F1219" s="32">
        <f t="shared" si="56"/>
        <v>7815.0999999999995</v>
      </c>
      <c r="G1219" s="32">
        <f t="shared" si="57"/>
        <v>1917.4</v>
      </c>
      <c r="H1219" s="32">
        <f t="shared" si="58"/>
        <v>1901.5000000000002</v>
      </c>
      <c r="I1219" s="32">
        <f t="shared" si="59"/>
        <v>682.85000000000014</v>
      </c>
      <c r="J1219" s="32">
        <f t="shared" si="60"/>
        <v>543.69999999999993</v>
      </c>
      <c r="K1219" s="32">
        <f t="shared" si="61"/>
        <v>1858.7</v>
      </c>
      <c r="L1219" s="32">
        <f t="shared" si="62"/>
        <v>9434.2000000000007</v>
      </c>
      <c r="N1219" s="456">
        <f t="shared" si="63"/>
        <v>30840.65</v>
      </c>
      <c r="O1219" s="65">
        <v>30840.650000000005</v>
      </c>
      <c r="P1219" s="72">
        <f t="shared" si="64"/>
        <v>0</v>
      </c>
      <c r="Q1219" s="106"/>
      <c r="R1219" s="61"/>
      <c r="T1219" s="265"/>
      <c r="U1219" s="61"/>
      <c r="V1219" s="65"/>
      <c r="W1219" s="492"/>
      <c r="X1219" s="492"/>
    </row>
    <row r="1220" spans="1:24" ht="15.75">
      <c r="A1220" s="106" t="s">
        <v>2206</v>
      </c>
      <c r="E1220" s="32">
        <f t="shared" si="55"/>
        <v>8109.6999999999989</v>
      </c>
      <c r="F1220" s="32">
        <f t="shared" si="56"/>
        <v>5565.4000000000005</v>
      </c>
      <c r="G1220" s="32">
        <f t="shared" si="57"/>
        <v>2097.8000000000002</v>
      </c>
      <c r="H1220" s="32">
        <f t="shared" si="58"/>
        <v>1481.0000000000002</v>
      </c>
      <c r="I1220" s="32">
        <f t="shared" si="59"/>
        <v>795.05000000000007</v>
      </c>
      <c r="J1220" s="32">
        <f t="shared" si="60"/>
        <v>398.79999999999995</v>
      </c>
      <c r="K1220" s="32">
        <f t="shared" si="61"/>
        <v>1989.6999999999998</v>
      </c>
      <c r="L1220" s="32">
        <f t="shared" si="62"/>
        <v>7304</v>
      </c>
      <c r="N1220" s="456">
        <f t="shared" si="63"/>
        <v>27741.449999999997</v>
      </c>
      <c r="O1220" s="65">
        <v>27741.44999999999</v>
      </c>
      <c r="P1220" s="72">
        <f t="shared" si="64"/>
        <v>0</v>
      </c>
      <c r="Q1220" s="106"/>
      <c r="R1220" s="61"/>
      <c r="T1220" s="265"/>
      <c r="U1220" s="61"/>
      <c r="V1220" s="65"/>
      <c r="W1220" s="492"/>
      <c r="X1220" s="492"/>
    </row>
    <row r="1221" spans="1:24" ht="15.75">
      <c r="A1221" s="106" t="s">
        <v>669</v>
      </c>
      <c r="E1221" s="32">
        <f t="shared" si="55"/>
        <v>5910.85</v>
      </c>
      <c r="F1221" s="32">
        <f t="shared" si="56"/>
        <v>6073.3000000000011</v>
      </c>
      <c r="G1221" s="32">
        <f t="shared" si="57"/>
        <v>1842.6000000000001</v>
      </c>
      <c r="H1221" s="32">
        <f t="shared" si="58"/>
        <v>2081.3000000000002</v>
      </c>
      <c r="I1221" s="32">
        <f t="shared" si="59"/>
        <v>679.39999999999986</v>
      </c>
      <c r="J1221" s="32">
        <f t="shared" si="60"/>
        <v>560.09999999999991</v>
      </c>
      <c r="K1221" s="32">
        <f t="shared" si="61"/>
        <v>2413.9499999999998</v>
      </c>
      <c r="L1221" s="32">
        <f t="shared" si="62"/>
        <v>10085</v>
      </c>
      <c r="N1221" s="456">
        <f t="shared" si="63"/>
        <v>29646.500000000004</v>
      </c>
      <c r="O1221" s="65">
        <v>29646.499999999996</v>
      </c>
      <c r="P1221" s="72">
        <f t="shared" si="64"/>
        <v>0</v>
      </c>
      <c r="Q1221" s="106"/>
      <c r="R1221" s="61"/>
      <c r="T1221" s="265"/>
      <c r="U1221" s="61"/>
      <c r="V1221" s="65"/>
      <c r="W1221" s="492"/>
      <c r="X1221" s="492"/>
    </row>
    <row r="1222" spans="1:24" ht="15.75">
      <c r="A1222" s="106" t="s">
        <v>2715</v>
      </c>
      <c r="E1222" s="32">
        <f t="shared" si="55"/>
        <v>6614.9000000000005</v>
      </c>
      <c r="F1222" s="32">
        <f t="shared" si="56"/>
        <v>7444.0000000000009</v>
      </c>
      <c r="G1222" s="32">
        <f t="shared" si="57"/>
        <v>1650.1499999999996</v>
      </c>
      <c r="H1222" s="32">
        <f t="shared" si="58"/>
        <v>1752.7999999999997</v>
      </c>
      <c r="I1222" s="32">
        <f t="shared" si="59"/>
        <v>496.54999999999995</v>
      </c>
      <c r="J1222" s="32">
        <f t="shared" si="60"/>
        <v>505.5</v>
      </c>
      <c r="K1222" s="32">
        <f t="shared" si="61"/>
        <v>1899.05</v>
      </c>
      <c r="L1222" s="32">
        <f t="shared" si="62"/>
        <v>10913.55</v>
      </c>
      <c r="N1222" s="456">
        <f t="shared" si="63"/>
        <v>31276.5</v>
      </c>
      <c r="O1222" s="65">
        <v>31276.5</v>
      </c>
      <c r="P1222" s="72">
        <f t="shared" si="64"/>
        <v>0</v>
      </c>
      <c r="Q1222" s="106"/>
      <c r="R1222" s="61"/>
      <c r="T1222" s="265"/>
      <c r="U1222" s="61"/>
      <c r="V1222" s="65"/>
      <c r="W1222" s="492"/>
      <c r="X1222" s="492"/>
    </row>
    <row r="1223" spans="1:24" ht="15.75">
      <c r="A1223" s="276" t="s">
        <v>142</v>
      </c>
      <c r="E1223" s="32">
        <f t="shared" si="55"/>
        <v>7431.7999999999993</v>
      </c>
      <c r="F1223" s="32">
        <f t="shared" si="56"/>
        <v>7498.8499999999995</v>
      </c>
      <c r="G1223" s="32">
        <f t="shared" si="57"/>
        <v>2232.5</v>
      </c>
      <c r="H1223" s="32">
        <f t="shared" si="58"/>
        <v>2398.5499999999997</v>
      </c>
      <c r="I1223" s="32">
        <f t="shared" si="59"/>
        <v>538.90000000000009</v>
      </c>
      <c r="J1223" s="32">
        <f t="shared" si="60"/>
        <v>505.79999999999995</v>
      </c>
      <c r="K1223" s="32">
        <f t="shared" si="61"/>
        <v>2477.0500000000002</v>
      </c>
      <c r="L1223" s="32">
        <f t="shared" si="62"/>
        <v>11019.8</v>
      </c>
      <c r="N1223" s="456">
        <f t="shared" si="63"/>
        <v>34103.25</v>
      </c>
      <c r="O1223" s="65">
        <v>34103.249999999993</v>
      </c>
      <c r="P1223" s="72">
        <f t="shared" si="64"/>
        <v>0</v>
      </c>
      <c r="Q1223" s="276"/>
      <c r="R1223" s="61"/>
      <c r="T1223" s="265"/>
      <c r="U1223" s="61"/>
      <c r="V1223" s="65"/>
      <c r="W1223" s="492"/>
      <c r="X1223" s="492"/>
    </row>
    <row r="1224" spans="1:24" ht="15.75">
      <c r="A1224" s="105" t="s">
        <v>1349</v>
      </c>
      <c r="E1224" s="32">
        <f t="shared" si="55"/>
        <v>7536.6</v>
      </c>
      <c r="F1224" s="32">
        <f t="shared" si="56"/>
        <v>6392.8000000000011</v>
      </c>
      <c r="G1224" s="32">
        <f t="shared" si="57"/>
        <v>1496.1999999999998</v>
      </c>
      <c r="H1224" s="32">
        <f t="shared" si="58"/>
        <v>1585.1</v>
      </c>
      <c r="I1224" s="32">
        <f t="shared" si="59"/>
        <v>505.19999999999993</v>
      </c>
      <c r="J1224" s="32">
        <f t="shared" si="60"/>
        <v>488.79999999999995</v>
      </c>
      <c r="K1224" s="32">
        <f t="shared" si="61"/>
        <v>2109.4</v>
      </c>
      <c r="L1224" s="32">
        <f t="shared" si="62"/>
        <v>10091</v>
      </c>
      <c r="N1224" s="456">
        <f t="shared" si="63"/>
        <v>30205.100000000002</v>
      </c>
      <c r="O1224" s="65">
        <v>30205.099999999995</v>
      </c>
      <c r="P1224" s="72">
        <f t="shared" si="64"/>
        <v>0</v>
      </c>
      <c r="Q1224" s="105"/>
      <c r="R1224" s="61"/>
      <c r="T1224" s="265"/>
      <c r="U1224" s="61"/>
      <c r="V1224" s="65"/>
      <c r="W1224" s="492"/>
      <c r="X1224" s="492"/>
    </row>
    <row r="1225" spans="1:24" ht="15.75">
      <c r="A1225" s="106" t="s">
        <v>683</v>
      </c>
      <c r="E1225" s="32">
        <f t="shared" ref="E1225:E1256" si="65">D101</f>
        <v>5890.8499999999985</v>
      </c>
      <c r="F1225" s="32">
        <f t="shared" ref="F1225:F1256" si="66">D241</f>
        <v>7224.5499999999993</v>
      </c>
      <c r="G1225" s="32">
        <f t="shared" ref="G1225:G1256" si="67">D381</f>
        <v>1410.9499999999996</v>
      </c>
      <c r="H1225" s="32">
        <f t="shared" ref="H1225:H1256" si="68">D521</f>
        <v>1865.7999999999997</v>
      </c>
      <c r="I1225" s="32">
        <f t="shared" ref="I1225:I1256" si="69">D661</f>
        <v>405.99999999999994</v>
      </c>
      <c r="J1225" s="32">
        <f t="shared" ref="J1225:J1256" si="70">D801</f>
        <v>465.34999999999997</v>
      </c>
      <c r="K1225" s="32">
        <f t="shared" ref="K1225:K1256" si="71">D941</f>
        <v>2038.85</v>
      </c>
      <c r="L1225" s="32">
        <f t="shared" ref="L1225:L1256" si="72">D1081</f>
        <v>10010.299999999999</v>
      </c>
      <c r="N1225" s="456">
        <f t="shared" ref="N1225:N1256" si="73">SUM(E1225:L1225)</f>
        <v>29312.649999999994</v>
      </c>
      <c r="O1225" s="65">
        <v>29312.649999999991</v>
      </c>
      <c r="P1225" s="72">
        <f t="shared" ref="P1225:P1256" si="74">N1225-O1225</f>
        <v>0</v>
      </c>
      <c r="Q1225" s="106"/>
      <c r="R1225" s="61"/>
      <c r="T1225" s="265"/>
      <c r="U1225" s="61"/>
      <c r="V1225" s="65"/>
      <c r="W1225" s="492"/>
      <c r="X1225" s="492"/>
    </row>
    <row r="1226" spans="1:24" ht="15.75">
      <c r="A1226" s="106" t="s">
        <v>2716</v>
      </c>
      <c r="E1226" s="32">
        <f t="shared" si="65"/>
        <v>8583.6</v>
      </c>
      <c r="F1226" s="32">
        <f t="shared" si="66"/>
        <v>5688.2000000000007</v>
      </c>
      <c r="G1226" s="32">
        <f t="shared" si="67"/>
        <v>2613.6</v>
      </c>
      <c r="H1226" s="32">
        <f t="shared" si="68"/>
        <v>1453.1000000000001</v>
      </c>
      <c r="I1226" s="32">
        <f t="shared" si="69"/>
        <v>848.80000000000007</v>
      </c>
      <c r="J1226" s="32">
        <f t="shared" si="70"/>
        <v>362.30000000000007</v>
      </c>
      <c r="K1226" s="32">
        <f t="shared" si="71"/>
        <v>2139</v>
      </c>
      <c r="L1226" s="32">
        <f t="shared" si="72"/>
        <v>8938.9</v>
      </c>
      <c r="N1226" s="456">
        <f t="shared" si="73"/>
        <v>30627.5</v>
      </c>
      <c r="O1226" s="65">
        <v>30627.499999999996</v>
      </c>
      <c r="P1226" s="72">
        <f t="shared" si="74"/>
        <v>0</v>
      </c>
      <c r="Q1226" s="106"/>
      <c r="R1226" s="61"/>
      <c r="T1226" s="265"/>
      <c r="U1226" s="61"/>
      <c r="V1226" s="65"/>
      <c r="W1226" s="492"/>
      <c r="X1226" s="492"/>
    </row>
    <row r="1227" spans="1:24" ht="15.75">
      <c r="A1227" s="276" t="s">
        <v>3623</v>
      </c>
      <c r="E1227" s="32">
        <f t="shared" si="65"/>
        <v>7309.4000000000015</v>
      </c>
      <c r="F1227" s="32">
        <f t="shared" si="66"/>
        <v>4633.6000000000004</v>
      </c>
      <c r="G1227" s="32">
        <f t="shared" si="67"/>
        <v>1562</v>
      </c>
      <c r="H1227" s="32">
        <f t="shared" si="68"/>
        <v>1156.9999999999998</v>
      </c>
      <c r="I1227" s="32">
        <f t="shared" si="69"/>
        <v>382.4</v>
      </c>
      <c r="J1227" s="32">
        <f t="shared" si="70"/>
        <v>280.70000000000005</v>
      </c>
      <c r="K1227" s="32">
        <f t="shared" si="71"/>
        <v>1996.1</v>
      </c>
      <c r="L1227" s="32">
        <f t="shared" si="72"/>
        <v>8029.9</v>
      </c>
      <c r="N1227" s="456">
        <f t="shared" si="73"/>
        <v>25351.1</v>
      </c>
      <c r="O1227" s="65">
        <v>25351.1</v>
      </c>
      <c r="P1227" s="72">
        <f t="shared" si="74"/>
        <v>0</v>
      </c>
      <c r="Q1227" s="276"/>
      <c r="R1227" s="61"/>
      <c r="T1227" s="265"/>
      <c r="U1227" s="61"/>
      <c r="V1227" s="65"/>
      <c r="W1227" s="492"/>
      <c r="X1227" s="492"/>
    </row>
    <row r="1228" spans="1:24" ht="15.75">
      <c r="A1228" s="277" t="s">
        <v>1690</v>
      </c>
      <c r="E1228" s="32">
        <f t="shared" si="65"/>
        <v>5536.8999999999987</v>
      </c>
      <c r="F1228" s="32">
        <f t="shared" si="66"/>
        <v>4465.25</v>
      </c>
      <c r="G1228" s="32">
        <f t="shared" si="67"/>
        <v>949.9</v>
      </c>
      <c r="H1228" s="32">
        <f t="shared" si="68"/>
        <v>1211.6500000000001</v>
      </c>
      <c r="I1228" s="32">
        <f t="shared" si="69"/>
        <v>398.29999999999995</v>
      </c>
      <c r="J1228" s="32">
        <f t="shared" si="70"/>
        <v>280.8</v>
      </c>
      <c r="K1228" s="32">
        <f t="shared" si="71"/>
        <v>772.7</v>
      </c>
      <c r="L1228" s="32">
        <f t="shared" si="72"/>
        <v>6581.5999999999995</v>
      </c>
      <c r="N1228" s="456">
        <f t="shared" si="73"/>
        <v>20197.099999999995</v>
      </c>
      <c r="O1228" s="65">
        <v>20197.099999999995</v>
      </c>
      <c r="P1228" s="72">
        <f t="shared" si="74"/>
        <v>0</v>
      </c>
      <c r="Q1228" s="277"/>
      <c r="R1228" s="61"/>
      <c r="T1228" s="265"/>
      <c r="U1228" s="61"/>
      <c r="V1228" s="65"/>
      <c r="W1228" s="492"/>
      <c r="X1228" s="492"/>
    </row>
    <row r="1229" spans="1:24" ht="15.75">
      <c r="A1229" s="106" t="s">
        <v>654</v>
      </c>
      <c r="E1229" s="32">
        <f t="shared" si="65"/>
        <v>6597.9999999999991</v>
      </c>
      <c r="F1229" s="32">
        <f t="shared" si="66"/>
        <v>7009.3</v>
      </c>
      <c r="G1229" s="32">
        <f t="shared" si="67"/>
        <v>1935.6999999999998</v>
      </c>
      <c r="H1229" s="32">
        <f t="shared" si="68"/>
        <v>2024</v>
      </c>
      <c r="I1229" s="32">
        <f t="shared" si="69"/>
        <v>659.10000000000014</v>
      </c>
      <c r="J1229" s="32">
        <f t="shared" si="70"/>
        <v>482.09999999999997</v>
      </c>
      <c r="K1229" s="32">
        <f t="shared" si="71"/>
        <v>1918.2</v>
      </c>
      <c r="L1229" s="32">
        <f t="shared" si="72"/>
        <v>9140.8000000000011</v>
      </c>
      <c r="N1229" s="456">
        <f t="shared" si="73"/>
        <v>29767.199999999997</v>
      </c>
      <c r="O1229" s="65">
        <v>29767.200000000001</v>
      </c>
      <c r="P1229" s="72">
        <f t="shared" si="74"/>
        <v>0</v>
      </c>
      <c r="Q1229" s="106"/>
      <c r="R1229" s="61"/>
      <c r="T1229" s="265"/>
      <c r="U1229" s="61"/>
      <c r="V1229" s="65"/>
      <c r="W1229" s="492"/>
      <c r="X1229" s="492"/>
    </row>
    <row r="1230" spans="1:24" ht="15.75">
      <c r="A1230" s="106" t="s">
        <v>653</v>
      </c>
      <c r="E1230" s="32">
        <f t="shared" si="65"/>
        <v>5864.9000000000005</v>
      </c>
      <c r="F1230" s="32">
        <f t="shared" si="66"/>
        <v>7823.2</v>
      </c>
      <c r="G1230" s="32">
        <f t="shared" si="67"/>
        <v>1287.2</v>
      </c>
      <c r="H1230" s="32">
        <f t="shared" si="68"/>
        <v>1480.2999999999997</v>
      </c>
      <c r="I1230" s="32">
        <f t="shared" si="69"/>
        <v>390.40000000000003</v>
      </c>
      <c r="J1230" s="32">
        <f t="shared" si="70"/>
        <v>334.29999999999995</v>
      </c>
      <c r="K1230" s="32">
        <f t="shared" si="71"/>
        <v>2372.5</v>
      </c>
      <c r="L1230" s="32">
        <f t="shared" si="72"/>
        <v>11556.8</v>
      </c>
      <c r="N1230" s="456">
        <f t="shared" si="73"/>
        <v>31109.600000000002</v>
      </c>
      <c r="O1230" s="65">
        <v>31109.599999999999</v>
      </c>
      <c r="P1230" s="72">
        <f t="shared" si="74"/>
        <v>0</v>
      </c>
      <c r="Q1230" s="106"/>
      <c r="R1230" s="61"/>
      <c r="T1230" s="265"/>
      <c r="U1230" s="61"/>
      <c r="V1230" s="65"/>
      <c r="W1230" s="492"/>
      <c r="X1230" s="492"/>
    </row>
    <row r="1231" spans="1:24" ht="15.75">
      <c r="A1231" s="277" t="s">
        <v>1749</v>
      </c>
      <c r="E1231" s="32">
        <f t="shared" si="65"/>
        <v>5487.25</v>
      </c>
      <c r="F1231" s="32">
        <f t="shared" si="66"/>
        <v>5771.6500000000005</v>
      </c>
      <c r="G1231" s="32">
        <f t="shared" si="67"/>
        <v>1204.5999999999999</v>
      </c>
      <c r="H1231" s="32">
        <f t="shared" si="68"/>
        <v>1299.8</v>
      </c>
      <c r="I1231" s="32">
        <f t="shared" si="69"/>
        <v>489</v>
      </c>
      <c r="J1231" s="32">
        <f t="shared" si="70"/>
        <v>491.00000000000006</v>
      </c>
      <c r="K1231" s="32">
        <f t="shared" si="71"/>
        <v>1395.5</v>
      </c>
      <c r="L1231" s="32">
        <f t="shared" si="72"/>
        <v>8458.6999999999989</v>
      </c>
      <c r="N1231" s="456">
        <f t="shared" si="73"/>
        <v>24597.5</v>
      </c>
      <c r="O1231" s="65">
        <v>24597.499999999996</v>
      </c>
      <c r="P1231" s="72">
        <f t="shared" si="74"/>
        <v>0</v>
      </c>
      <c r="Q1231" s="277"/>
      <c r="R1231" s="61"/>
      <c r="T1231" s="265"/>
      <c r="U1231" s="61"/>
      <c r="V1231" s="65"/>
      <c r="W1231" s="492"/>
      <c r="X1231" s="492"/>
    </row>
    <row r="1232" spans="1:24" ht="15.75">
      <c r="A1232" s="106" t="s">
        <v>638</v>
      </c>
      <c r="E1232" s="32">
        <f t="shared" si="65"/>
        <v>6901.3</v>
      </c>
      <c r="F1232" s="32">
        <f t="shared" si="66"/>
        <v>6635.5</v>
      </c>
      <c r="G1232" s="32">
        <f t="shared" si="67"/>
        <v>1825.9000000000003</v>
      </c>
      <c r="H1232" s="32">
        <f t="shared" si="68"/>
        <v>1692</v>
      </c>
      <c r="I1232" s="32">
        <f t="shared" si="69"/>
        <v>671.3</v>
      </c>
      <c r="J1232" s="32">
        <f t="shared" si="70"/>
        <v>391.90000000000003</v>
      </c>
      <c r="K1232" s="32">
        <f t="shared" si="71"/>
        <v>2483.1999999999998</v>
      </c>
      <c r="L1232" s="32">
        <f t="shared" si="72"/>
        <v>9401</v>
      </c>
      <c r="N1232" s="456">
        <f t="shared" si="73"/>
        <v>30002.1</v>
      </c>
      <c r="O1232" s="65">
        <v>30002.100000000006</v>
      </c>
      <c r="P1232" s="72">
        <f t="shared" si="74"/>
        <v>0</v>
      </c>
      <c r="Q1232" s="106"/>
      <c r="R1232" s="61"/>
      <c r="T1232" s="265"/>
      <c r="U1232" s="61"/>
      <c r="V1232" s="65"/>
      <c r="W1232" s="492"/>
      <c r="X1232" s="492"/>
    </row>
    <row r="1233" spans="1:24" ht="15.75">
      <c r="A1233" s="277" t="s">
        <v>1649</v>
      </c>
      <c r="E1233" s="32">
        <f t="shared" si="65"/>
        <v>5949.7</v>
      </c>
      <c r="F1233" s="32">
        <f t="shared" si="66"/>
        <v>6565.1499999999987</v>
      </c>
      <c r="G1233" s="32">
        <f t="shared" si="67"/>
        <v>1300</v>
      </c>
      <c r="H1233" s="32">
        <f t="shared" si="68"/>
        <v>1384.8500000000001</v>
      </c>
      <c r="I1233" s="32">
        <f t="shared" si="69"/>
        <v>481.40000000000003</v>
      </c>
      <c r="J1233" s="32">
        <f t="shared" si="70"/>
        <v>412.34999999999997</v>
      </c>
      <c r="K1233" s="32">
        <f t="shared" si="71"/>
        <v>1320.3</v>
      </c>
      <c r="L1233" s="32">
        <f t="shared" si="72"/>
        <v>8592.1999999999989</v>
      </c>
      <c r="N1233" s="456">
        <f t="shared" si="73"/>
        <v>26005.949999999997</v>
      </c>
      <c r="O1233" s="65">
        <v>26005.95</v>
      </c>
      <c r="P1233" s="72">
        <f t="shared" si="74"/>
        <v>0</v>
      </c>
      <c r="Q1233" s="277"/>
      <c r="R1233" s="61"/>
      <c r="T1233" s="265"/>
      <c r="U1233" s="61"/>
      <c r="V1233" s="65"/>
      <c r="W1233" s="492"/>
      <c r="X1233" s="492"/>
    </row>
    <row r="1234" spans="1:24" ht="15.75">
      <c r="A1234" s="106" t="s">
        <v>2706</v>
      </c>
      <c r="E1234" s="32">
        <f t="shared" si="65"/>
        <v>5779</v>
      </c>
      <c r="F1234" s="32">
        <f t="shared" si="66"/>
        <v>5457.1999999999989</v>
      </c>
      <c r="G1234" s="32">
        <f t="shared" si="67"/>
        <v>1183.6999999999998</v>
      </c>
      <c r="H1234" s="32">
        <f t="shared" si="68"/>
        <v>1187.5</v>
      </c>
      <c r="I1234" s="32">
        <f t="shared" si="69"/>
        <v>352.39999999999992</v>
      </c>
      <c r="J1234" s="32">
        <f t="shared" si="70"/>
        <v>321.3</v>
      </c>
      <c r="K1234" s="32">
        <f t="shared" si="71"/>
        <v>1788.1</v>
      </c>
      <c r="L1234" s="32">
        <f t="shared" si="72"/>
        <v>8550</v>
      </c>
      <c r="N1234" s="456">
        <f t="shared" si="73"/>
        <v>24619.199999999997</v>
      </c>
      <c r="O1234" s="65">
        <v>24619.200000000008</v>
      </c>
      <c r="P1234" s="72">
        <f t="shared" si="74"/>
        <v>0</v>
      </c>
      <c r="Q1234" s="106"/>
      <c r="R1234" s="61"/>
      <c r="T1234" s="265"/>
      <c r="U1234" s="61"/>
      <c r="V1234" s="65"/>
      <c r="W1234" s="492"/>
      <c r="X1234" s="492"/>
    </row>
    <row r="1235" spans="1:24" ht="15.75">
      <c r="A1235" s="106" t="s">
        <v>2819</v>
      </c>
      <c r="E1235" s="32">
        <f t="shared" si="65"/>
        <v>5965.1</v>
      </c>
      <c r="F1235" s="32">
        <f t="shared" si="66"/>
        <v>5105.5999999999985</v>
      </c>
      <c r="G1235" s="32">
        <f t="shared" si="67"/>
        <v>687.99999999999989</v>
      </c>
      <c r="H1235" s="32">
        <f t="shared" si="68"/>
        <v>1441.3000000000002</v>
      </c>
      <c r="I1235" s="32">
        <f t="shared" si="69"/>
        <v>377.6</v>
      </c>
      <c r="J1235" s="32">
        <f t="shared" si="70"/>
        <v>377.39999999999992</v>
      </c>
      <c r="K1235" s="32">
        <f t="shared" si="71"/>
        <v>2027.8000000000002</v>
      </c>
      <c r="L1235" s="32">
        <f t="shared" si="72"/>
        <v>10034.4</v>
      </c>
      <c r="N1235" s="456">
        <f t="shared" si="73"/>
        <v>26017.199999999997</v>
      </c>
      <c r="O1235" s="65">
        <v>26017.200000000004</v>
      </c>
      <c r="P1235" s="72">
        <f t="shared" si="74"/>
        <v>0</v>
      </c>
      <c r="Q1235" s="106"/>
      <c r="R1235" s="61"/>
      <c r="T1235" s="265"/>
      <c r="U1235" s="61"/>
      <c r="V1235" s="65"/>
      <c r="W1235" s="492"/>
      <c r="X1235" s="492"/>
    </row>
    <row r="1236" spans="1:24" ht="15.75">
      <c r="A1236" s="276" t="s">
        <v>3624</v>
      </c>
      <c r="E1236" s="32">
        <f t="shared" si="65"/>
        <v>6007.95</v>
      </c>
      <c r="F1236" s="32">
        <f t="shared" si="66"/>
        <v>4803.7000000000007</v>
      </c>
      <c r="G1236" s="32">
        <f t="shared" si="67"/>
        <v>895.8</v>
      </c>
      <c r="H1236" s="32">
        <f t="shared" si="68"/>
        <v>923.69999999999993</v>
      </c>
      <c r="I1236" s="32">
        <f t="shared" si="69"/>
        <v>320.20000000000005</v>
      </c>
      <c r="J1236" s="32">
        <f t="shared" si="70"/>
        <v>346</v>
      </c>
      <c r="K1236" s="32">
        <f t="shared" si="71"/>
        <v>1241.25</v>
      </c>
      <c r="L1236" s="32">
        <f t="shared" si="72"/>
        <v>8539.7000000000007</v>
      </c>
      <c r="N1236" s="456">
        <f t="shared" si="73"/>
        <v>23078.300000000003</v>
      </c>
      <c r="O1236" s="65">
        <v>23078.300000000007</v>
      </c>
      <c r="P1236" s="72">
        <f t="shared" si="74"/>
        <v>0</v>
      </c>
      <c r="Q1236" s="276"/>
      <c r="R1236" s="61"/>
      <c r="T1236" s="265"/>
      <c r="U1236" s="61"/>
      <c r="V1236" s="65"/>
      <c r="W1236" s="492"/>
      <c r="X1236" s="492"/>
    </row>
    <row r="1237" spans="1:24" ht="15.75">
      <c r="A1237" s="276" t="s">
        <v>3625</v>
      </c>
      <c r="E1237" s="32">
        <f t="shared" si="65"/>
        <v>7149.6500000000005</v>
      </c>
      <c r="F1237" s="32">
        <f t="shared" si="66"/>
        <v>5227.3</v>
      </c>
      <c r="G1237" s="32">
        <f t="shared" si="67"/>
        <v>1319.3</v>
      </c>
      <c r="H1237" s="32">
        <f t="shared" si="68"/>
        <v>1236</v>
      </c>
      <c r="I1237" s="32">
        <f t="shared" si="69"/>
        <v>332.4</v>
      </c>
      <c r="J1237" s="32">
        <f t="shared" si="70"/>
        <v>419.1</v>
      </c>
      <c r="K1237" s="32">
        <f t="shared" si="71"/>
        <v>2081.5500000000002</v>
      </c>
      <c r="L1237" s="32">
        <f t="shared" si="72"/>
        <v>9518.4</v>
      </c>
      <c r="N1237" s="456">
        <f t="shared" si="73"/>
        <v>27283.699999999997</v>
      </c>
      <c r="O1237" s="65">
        <v>27283.700000000004</v>
      </c>
      <c r="P1237" s="72">
        <f t="shared" si="74"/>
        <v>0</v>
      </c>
      <c r="Q1237" s="276"/>
      <c r="R1237" s="61"/>
      <c r="T1237" s="265"/>
      <c r="U1237" s="61"/>
      <c r="V1237" s="65"/>
      <c r="W1237" s="492"/>
      <c r="X1237" s="492"/>
    </row>
    <row r="1238" spans="1:24" ht="15.75">
      <c r="A1238" s="277" t="s">
        <v>31</v>
      </c>
      <c r="E1238" s="32">
        <f t="shared" si="65"/>
        <v>6356.2499999999991</v>
      </c>
      <c r="F1238" s="32">
        <f t="shared" si="66"/>
        <v>7947.0000000000009</v>
      </c>
      <c r="G1238" s="32">
        <f t="shared" si="67"/>
        <v>1735.3000000000002</v>
      </c>
      <c r="H1238" s="32">
        <f t="shared" si="68"/>
        <v>2313.3000000000002</v>
      </c>
      <c r="I1238" s="32">
        <f t="shared" si="69"/>
        <v>428.15000000000003</v>
      </c>
      <c r="J1238" s="32">
        <f t="shared" si="70"/>
        <v>475.4</v>
      </c>
      <c r="K1238" s="32">
        <f t="shared" si="71"/>
        <v>2186.8000000000002</v>
      </c>
      <c r="L1238" s="32">
        <f t="shared" si="72"/>
        <v>8776.25</v>
      </c>
      <c r="N1238" s="456">
        <f t="shared" si="73"/>
        <v>30218.45</v>
      </c>
      <c r="O1238" s="65">
        <v>30218.450000000015</v>
      </c>
      <c r="P1238" s="72">
        <f t="shared" si="74"/>
        <v>0</v>
      </c>
      <c r="Q1238" s="277"/>
      <c r="R1238" s="61"/>
      <c r="T1238" s="265"/>
      <c r="U1238" s="61"/>
      <c r="V1238" s="65"/>
      <c r="W1238" s="492"/>
      <c r="X1238" s="492"/>
    </row>
    <row r="1239" spans="1:24" ht="15.75">
      <c r="A1239" s="106" t="s">
        <v>2710</v>
      </c>
      <c r="E1239" s="32">
        <f t="shared" si="65"/>
        <v>5858.2</v>
      </c>
      <c r="F1239" s="32">
        <f t="shared" si="66"/>
        <v>6772.4000000000005</v>
      </c>
      <c r="G1239" s="32">
        <f t="shared" si="67"/>
        <v>1830.6000000000001</v>
      </c>
      <c r="H1239" s="32">
        <f t="shared" si="68"/>
        <v>2427.2999999999997</v>
      </c>
      <c r="I1239" s="32">
        <f t="shared" si="69"/>
        <v>864.80000000000007</v>
      </c>
      <c r="J1239" s="32">
        <f t="shared" si="70"/>
        <v>499.1</v>
      </c>
      <c r="K1239" s="32">
        <f t="shared" si="71"/>
        <v>1366</v>
      </c>
      <c r="L1239" s="32">
        <f t="shared" si="72"/>
        <v>11806.2</v>
      </c>
      <c r="N1239" s="456">
        <f t="shared" si="73"/>
        <v>31424.6</v>
      </c>
      <c r="O1239" s="65">
        <v>31424.599999999995</v>
      </c>
      <c r="P1239" s="72">
        <f t="shared" si="74"/>
        <v>0</v>
      </c>
      <c r="Q1239" s="106"/>
      <c r="R1239" s="61"/>
      <c r="T1239" s="265"/>
      <c r="U1239" s="61"/>
      <c r="V1239" s="65"/>
      <c r="W1239" s="492"/>
      <c r="X1239" s="492"/>
    </row>
    <row r="1240" spans="1:24" ht="15.75">
      <c r="A1240" s="106" t="s">
        <v>694</v>
      </c>
      <c r="E1240" s="32">
        <f t="shared" si="65"/>
        <v>6764.1</v>
      </c>
      <c r="F1240" s="32">
        <f t="shared" si="66"/>
        <v>3928.6500000000005</v>
      </c>
      <c r="G1240" s="32">
        <f t="shared" si="67"/>
        <v>3006.7499999999995</v>
      </c>
      <c r="H1240" s="32">
        <f t="shared" si="68"/>
        <v>1439.6499999999999</v>
      </c>
      <c r="I1240" s="32">
        <f t="shared" si="69"/>
        <v>1188.7999999999997</v>
      </c>
      <c r="J1240" s="32">
        <f t="shared" si="70"/>
        <v>288.10000000000002</v>
      </c>
      <c r="K1240" s="32">
        <f t="shared" si="71"/>
        <v>1592</v>
      </c>
      <c r="L1240" s="32">
        <f t="shared" si="72"/>
        <v>4782.7</v>
      </c>
      <c r="N1240" s="456">
        <f t="shared" si="73"/>
        <v>22990.75</v>
      </c>
      <c r="O1240" s="65">
        <v>22990.749999999996</v>
      </c>
      <c r="P1240" s="72">
        <f t="shared" si="74"/>
        <v>0</v>
      </c>
      <c r="Q1240" s="106"/>
      <c r="R1240" s="61"/>
      <c r="T1240" s="265"/>
      <c r="U1240" s="61"/>
      <c r="V1240" s="65"/>
      <c r="W1240" s="492"/>
      <c r="X1240" s="492"/>
    </row>
    <row r="1241" spans="1:24" ht="15.75">
      <c r="A1241" s="276" t="s">
        <v>3626</v>
      </c>
      <c r="E1241" s="32">
        <f t="shared" si="65"/>
        <v>7346.7499999999991</v>
      </c>
      <c r="F1241" s="32">
        <f t="shared" si="66"/>
        <v>6214.9</v>
      </c>
      <c r="G1241" s="32">
        <f t="shared" si="67"/>
        <v>1761.7</v>
      </c>
      <c r="H1241" s="32">
        <f t="shared" si="68"/>
        <v>2099.2999999999997</v>
      </c>
      <c r="I1241" s="32">
        <f t="shared" si="69"/>
        <v>654.79999999999995</v>
      </c>
      <c r="J1241" s="32">
        <f t="shared" si="70"/>
        <v>237.59999999999991</v>
      </c>
      <c r="K1241" s="32">
        <f t="shared" si="71"/>
        <v>1795.2499999999998</v>
      </c>
      <c r="L1241" s="32">
        <f t="shared" si="72"/>
        <v>7656.4000000000015</v>
      </c>
      <c r="N1241" s="456">
        <f t="shared" si="73"/>
        <v>27766.699999999997</v>
      </c>
      <c r="O1241" s="65">
        <v>27766.700000000008</v>
      </c>
      <c r="P1241" s="72">
        <f t="shared" si="74"/>
        <v>0</v>
      </c>
      <c r="Q1241" s="276"/>
      <c r="R1241" s="61"/>
      <c r="T1241" s="265"/>
      <c r="U1241" s="61"/>
      <c r="V1241" s="65"/>
      <c r="W1241" s="492"/>
      <c r="X1241" s="492"/>
    </row>
    <row r="1242" spans="1:24" ht="15.75">
      <c r="A1242" s="106" t="s">
        <v>3666</v>
      </c>
      <c r="E1242" s="32">
        <f t="shared" si="65"/>
        <v>7240.7500000000009</v>
      </c>
      <c r="F1242" s="32">
        <f t="shared" si="66"/>
        <v>4903.25</v>
      </c>
      <c r="G1242" s="32">
        <f t="shared" si="67"/>
        <v>1366.6499999999999</v>
      </c>
      <c r="H1242" s="32">
        <f t="shared" si="68"/>
        <v>1207.5</v>
      </c>
      <c r="I1242" s="32">
        <f t="shared" si="69"/>
        <v>548.20000000000016</v>
      </c>
      <c r="J1242" s="32">
        <f t="shared" si="70"/>
        <v>541.64999999999986</v>
      </c>
      <c r="K1242" s="32">
        <f t="shared" si="71"/>
        <v>1891.55</v>
      </c>
      <c r="L1242" s="32">
        <f t="shared" si="72"/>
        <v>7836.5999999999995</v>
      </c>
      <c r="N1242" s="456">
        <f t="shared" si="73"/>
        <v>25536.149999999998</v>
      </c>
      <c r="O1242" s="65">
        <v>25536.149999999998</v>
      </c>
      <c r="P1242" s="72">
        <f t="shared" si="74"/>
        <v>0</v>
      </c>
      <c r="Q1242" s="106"/>
      <c r="R1242" s="61"/>
      <c r="T1242" s="265"/>
      <c r="U1242" s="61"/>
      <c r="V1242" s="65"/>
      <c r="W1242" s="492"/>
      <c r="X1242" s="492"/>
    </row>
    <row r="1243" spans="1:24" ht="15.75">
      <c r="A1243" s="106" t="s">
        <v>686</v>
      </c>
      <c r="E1243" s="32">
        <f t="shared" si="65"/>
        <v>7088.15</v>
      </c>
      <c r="F1243" s="32">
        <f t="shared" si="66"/>
        <v>5037.4999999999991</v>
      </c>
      <c r="G1243" s="32">
        <f t="shared" si="67"/>
        <v>1536.6000000000001</v>
      </c>
      <c r="H1243" s="32">
        <f t="shared" si="68"/>
        <v>1228.1000000000001</v>
      </c>
      <c r="I1243" s="32">
        <f t="shared" si="69"/>
        <v>419.20000000000005</v>
      </c>
      <c r="J1243" s="32">
        <f t="shared" si="70"/>
        <v>364</v>
      </c>
      <c r="K1243" s="32">
        <f t="shared" si="71"/>
        <v>2009.85</v>
      </c>
      <c r="L1243" s="32">
        <f t="shared" si="72"/>
        <v>8101.0000000000009</v>
      </c>
      <c r="N1243" s="456">
        <f t="shared" si="73"/>
        <v>25784.399999999998</v>
      </c>
      <c r="O1243" s="65">
        <v>25784.399999999994</v>
      </c>
      <c r="P1243" s="72">
        <f t="shared" si="74"/>
        <v>0</v>
      </c>
      <c r="Q1243" s="106"/>
      <c r="R1243" s="61"/>
      <c r="T1243" s="265"/>
      <c r="U1243" s="61"/>
      <c r="V1243" s="65"/>
      <c r="W1243" s="492"/>
      <c r="X1243" s="492"/>
    </row>
    <row r="1244" spans="1:24" ht="15.75">
      <c r="A1244" s="277" t="s">
        <v>33</v>
      </c>
      <c r="E1244" s="32">
        <f t="shared" si="65"/>
        <v>5919.1000000000013</v>
      </c>
      <c r="F1244" s="32">
        <f t="shared" si="66"/>
        <v>6374.0999999999995</v>
      </c>
      <c r="G1244" s="32">
        <f t="shared" si="67"/>
        <v>1752.2</v>
      </c>
      <c r="H1244" s="32">
        <f t="shared" si="68"/>
        <v>1907.3000000000002</v>
      </c>
      <c r="I1244" s="32">
        <f t="shared" si="69"/>
        <v>612.5</v>
      </c>
      <c r="J1244" s="32">
        <f t="shared" si="70"/>
        <v>481.70000000000005</v>
      </c>
      <c r="K1244" s="32">
        <f t="shared" si="71"/>
        <v>1504</v>
      </c>
      <c r="L1244" s="32">
        <f t="shared" si="72"/>
        <v>10249</v>
      </c>
      <c r="N1244" s="456">
        <f t="shared" si="73"/>
        <v>28799.9</v>
      </c>
      <c r="O1244" s="65">
        <v>28799.9</v>
      </c>
      <c r="P1244" s="72">
        <f t="shared" si="74"/>
        <v>0</v>
      </c>
      <c r="Q1244" s="277"/>
      <c r="R1244" s="61"/>
      <c r="T1244" s="265"/>
      <c r="U1244" s="61"/>
      <c r="V1244" s="65"/>
      <c r="W1244" s="492"/>
      <c r="X1244" s="492"/>
    </row>
    <row r="1245" spans="1:24" ht="15.75">
      <c r="A1245" s="277" t="s">
        <v>37</v>
      </c>
      <c r="E1245" s="32">
        <f t="shared" si="65"/>
        <v>7271.6</v>
      </c>
      <c r="F1245" s="32">
        <f t="shared" si="66"/>
        <v>6682.2499999999991</v>
      </c>
      <c r="G1245" s="32">
        <f t="shared" si="67"/>
        <v>1981.05</v>
      </c>
      <c r="H1245" s="32">
        <f t="shared" si="68"/>
        <v>1648.0000000000002</v>
      </c>
      <c r="I1245" s="32">
        <f t="shared" si="69"/>
        <v>698.55</v>
      </c>
      <c r="J1245" s="32">
        <f t="shared" si="70"/>
        <v>423</v>
      </c>
      <c r="K1245" s="32">
        <f t="shared" si="71"/>
        <v>1966.1999999999998</v>
      </c>
      <c r="L1245" s="32">
        <f t="shared" si="72"/>
        <v>9278.0499999999993</v>
      </c>
      <c r="N1245" s="456">
        <f t="shared" si="73"/>
        <v>29948.699999999997</v>
      </c>
      <c r="O1245" s="65">
        <v>29948.699999999997</v>
      </c>
      <c r="P1245" s="72">
        <f t="shared" si="74"/>
        <v>0</v>
      </c>
      <c r="Q1245" s="277"/>
      <c r="R1245" s="61"/>
      <c r="T1245" s="265"/>
      <c r="U1245" s="61"/>
      <c r="V1245" s="65"/>
      <c r="W1245" s="492"/>
      <c r="X1245" s="492"/>
    </row>
    <row r="1246" spans="1:24" ht="15.75">
      <c r="A1246" s="276" t="s">
        <v>143</v>
      </c>
      <c r="E1246" s="32">
        <f t="shared" si="65"/>
        <v>6811.2500000000009</v>
      </c>
      <c r="F1246" s="32">
        <f t="shared" si="66"/>
        <v>6246.55</v>
      </c>
      <c r="G1246" s="32">
        <f t="shared" si="67"/>
        <v>1997.7000000000003</v>
      </c>
      <c r="H1246" s="32">
        <f t="shared" si="68"/>
        <v>1852.9499999999996</v>
      </c>
      <c r="I1246" s="32">
        <f t="shared" si="69"/>
        <v>685.85</v>
      </c>
      <c r="J1246" s="32">
        <f t="shared" si="70"/>
        <v>451.85</v>
      </c>
      <c r="K1246" s="32">
        <f t="shared" si="71"/>
        <v>2465.3000000000002</v>
      </c>
      <c r="L1246" s="32">
        <f t="shared" si="72"/>
        <v>7014.1</v>
      </c>
      <c r="N1246" s="456">
        <f t="shared" si="73"/>
        <v>27525.549999999996</v>
      </c>
      <c r="O1246" s="65">
        <v>27525.55</v>
      </c>
      <c r="P1246" s="72">
        <f t="shared" si="74"/>
        <v>0</v>
      </c>
      <c r="Q1246" s="276"/>
      <c r="R1246" s="61"/>
      <c r="T1246" s="265"/>
      <c r="U1246" s="61"/>
      <c r="V1246" s="65"/>
      <c r="W1246" s="492"/>
      <c r="X1246" s="492"/>
    </row>
    <row r="1247" spans="1:24" ht="15.75">
      <c r="A1247" s="276" t="s">
        <v>3627</v>
      </c>
      <c r="E1247" s="32">
        <f t="shared" si="65"/>
        <v>6524.5999999999995</v>
      </c>
      <c r="F1247" s="32">
        <f t="shared" si="66"/>
        <v>5114.1000000000004</v>
      </c>
      <c r="G1247" s="32">
        <f t="shared" si="67"/>
        <v>2105.7000000000003</v>
      </c>
      <c r="H1247" s="32">
        <f t="shared" si="68"/>
        <v>1397.1000000000004</v>
      </c>
      <c r="I1247" s="32">
        <f t="shared" si="69"/>
        <v>755.2</v>
      </c>
      <c r="J1247" s="32">
        <f t="shared" si="70"/>
        <v>329.3</v>
      </c>
      <c r="K1247" s="32">
        <f t="shared" si="71"/>
        <v>2013.5</v>
      </c>
      <c r="L1247" s="32">
        <f t="shared" si="72"/>
        <v>8795.1000000000022</v>
      </c>
      <c r="N1247" s="456">
        <f t="shared" si="73"/>
        <v>27034.600000000002</v>
      </c>
      <c r="O1247" s="65">
        <v>27034.599999999995</v>
      </c>
      <c r="P1247" s="72">
        <f t="shared" si="74"/>
        <v>0</v>
      </c>
      <c r="Q1247" s="276"/>
      <c r="R1247" s="61"/>
      <c r="T1247" s="265"/>
      <c r="U1247" s="61"/>
      <c r="V1247" s="65"/>
      <c r="W1247" s="492"/>
      <c r="X1247" s="492"/>
    </row>
    <row r="1248" spans="1:24" ht="15.75">
      <c r="A1248" s="106" t="s">
        <v>2713</v>
      </c>
      <c r="E1248" s="32">
        <f t="shared" si="65"/>
        <v>5377.25</v>
      </c>
      <c r="F1248" s="32">
        <f t="shared" si="66"/>
        <v>7181.3</v>
      </c>
      <c r="G1248" s="32">
        <f t="shared" si="67"/>
        <v>1365.0000000000002</v>
      </c>
      <c r="H1248" s="32">
        <f t="shared" si="68"/>
        <v>1578.6000000000001</v>
      </c>
      <c r="I1248" s="32">
        <f t="shared" si="69"/>
        <v>492.9</v>
      </c>
      <c r="J1248" s="32">
        <f t="shared" si="70"/>
        <v>342.20000000000005</v>
      </c>
      <c r="K1248" s="32">
        <f t="shared" si="71"/>
        <v>1399.75</v>
      </c>
      <c r="L1248" s="32">
        <f t="shared" si="72"/>
        <v>8436.2999999999993</v>
      </c>
      <c r="N1248" s="456">
        <f t="shared" si="73"/>
        <v>26173.3</v>
      </c>
      <c r="O1248" s="65">
        <v>26173.300000000003</v>
      </c>
      <c r="P1248" s="72">
        <f t="shared" si="74"/>
        <v>0</v>
      </c>
      <c r="Q1248" s="106"/>
      <c r="R1248" s="61"/>
      <c r="T1248" s="265"/>
      <c r="U1248" s="61"/>
      <c r="V1248" s="65"/>
      <c r="W1248" s="492"/>
      <c r="X1248" s="492"/>
    </row>
    <row r="1249" spans="1:24" ht="15.75">
      <c r="A1249" s="105" t="s">
        <v>1351</v>
      </c>
      <c r="E1249" s="32">
        <f t="shared" si="65"/>
        <v>7656.25</v>
      </c>
      <c r="F1249" s="32">
        <f t="shared" si="66"/>
        <v>7157.4500000000007</v>
      </c>
      <c r="G1249" s="32">
        <f t="shared" si="67"/>
        <v>1976.7500000000005</v>
      </c>
      <c r="H1249" s="32">
        <f t="shared" si="68"/>
        <v>1896.9</v>
      </c>
      <c r="I1249" s="32">
        <f t="shared" si="69"/>
        <v>634.30000000000018</v>
      </c>
      <c r="J1249" s="32">
        <f t="shared" si="70"/>
        <v>594.75</v>
      </c>
      <c r="K1249" s="32">
        <f t="shared" si="71"/>
        <v>2398.35</v>
      </c>
      <c r="L1249" s="32">
        <f t="shared" si="72"/>
        <v>10768.7</v>
      </c>
      <c r="N1249" s="456">
        <f t="shared" si="73"/>
        <v>33083.449999999997</v>
      </c>
      <c r="O1249" s="65">
        <v>33083.450000000004</v>
      </c>
      <c r="P1249" s="72">
        <f t="shared" si="74"/>
        <v>0</v>
      </c>
      <c r="Q1249" s="105"/>
      <c r="R1249" s="61"/>
      <c r="T1249" s="265"/>
      <c r="U1249" s="61"/>
      <c r="V1249" s="65"/>
      <c r="W1249" s="492"/>
      <c r="X1249" s="492"/>
    </row>
    <row r="1250" spans="1:24" ht="15.75">
      <c r="A1250" s="106" t="s">
        <v>2714</v>
      </c>
      <c r="E1250" s="32">
        <f t="shared" si="65"/>
        <v>6074.5999999999995</v>
      </c>
      <c r="F1250" s="32">
        <f t="shared" si="66"/>
        <v>8094.4000000000005</v>
      </c>
      <c r="G1250" s="32">
        <f t="shared" si="67"/>
        <v>1451.6</v>
      </c>
      <c r="H1250" s="32">
        <f t="shared" si="68"/>
        <v>1697.9</v>
      </c>
      <c r="I1250" s="32">
        <f t="shared" si="69"/>
        <v>510.39999999999986</v>
      </c>
      <c r="J1250" s="32">
        <f t="shared" si="70"/>
        <v>469</v>
      </c>
      <c r="K1250" s="32">
        <f t="shared" si="71"/>
        <v>1997.4</v>
      </c>
      <c r="L1250" s="32">
        <f t="shared" si="72"/>
        <v>9942.8000000000011</v>
      </c>
      <c r="N1250" s="456">
        <f t="shared" si="73"/>
        <v>30238.100000000006</v>
      </c>
      <c r="O1250" s="65">
        <v>30238.099999999995</v>
      </c>
      <c r="P1250" s="72">
        <f t="shared" si="74"/>
        <v>0</v>
      </c>
      <c r="Q1250" s="106"/>
      <c r="R1250" s="61"/>
      <c r="T1250" s="265"/>
      <c r="U1250" s="61"/>
      <c r="V1250" s="65"/>
      <c r="W1250" s="492"/>
      <c r="X1250" s="492"/>
    </row>
    <row r="1251" spans="1:24" ht="15.75">
      <c r="A1251" s="276" t="s">
        <v>3628</v>
      </c>
      <c r="E1251" s="32">
        <f t="shared" si="65"/>
        <v>6630.6499999999987</v>
      </c>
      <c r="F1251" s="32">
        <f t="shared" si="66"/>
        <v>4697.7999999999993</v>
      </c>
      <c r="G1251" s="32">
        <f t="shared" si="67"/>
        <v>1983.7000000000003</v>
      </c>
      <c r="H1251" s="32">
        <f t="shared" si="68"/>
        <v>1688.8</v>
      </c>
      <c r="I1251" s="32">
        <f t="shared" si="69"/>
        <v>488.19999999999993</v>
      </c>
      <c r="J1251" s="32">
        <f t="shared" si="70"/>
        <v>443.6</v>
      </c>
      <c r="K1251" s="32">
        <f t="shared" si="71"/>
        <v>1595.25</v>
      </c>
      <c r="L1251" s="32">
        <f t="shared" si="72"/>
        <v>8358.7000000000007</v>
      </c>
      <c r="N1251" s="456">
        <f t="shared" si="73"/>
        <v>25886.7</v>
      </c>
      <c r="O1251" s="65">
        <v>25886.7</v>
      </c>
      <c r="P1251" s="72">
        <f t="shared" si="74"/>
        <v>0</v>
      </c>
      <c r="Q1251" s="276"/>
      <c r="R1251" s="61"/>
      <c r="T1251" s="265"/>
      <c r="U1251" s="61"/>
      <c r="V1251" s="65"/>
      <c r="W1251" s="492"/>
      <c r="X1251" s="492"/>
    </row>
    <row r="1252" spans="1:24" ht="15.75">
      <c r="A1252" s="106" t="s">
        <v>2719</v>
      </c>
      <c r="E1252" s="32">
        <f t="shared" si="65"/>
        <v>7521.0999999999985</v>
      </c>
      <c r="F1252" s="32">
        <f t="shared" si="66"/>
        <v>4847.8999999999996</v>
      </c>
      <c r="G1252" s="32">
        <f t="shared" si="67"/>
        <v>1124.8999999999999</v>
      </c>
      <c r="H1252" s="32">
        <f t="shared" si="68"/>
        <v>954.90000000000009</v>
      </c>
      <c r="I1252" s="32">
        <f t="shared" si="69"/>
        <v>329</v>
      </c>
      <c r="J1252" s="32">
        <f t="shared" si="70"/>
        <v>310.89999999999998</v>
      </c>
      <c r="K1252" s="32">
        <f t="shared" si="71"/>
        <v>2529.5</v>
      </c>
      <c r="L1252" s="32">
        <f t="shared" si="72"/>
        <v>7562.9999999999991</v>
      </c>
      <c r="N1252" s="456">
        <f t="shared" si="73"/>
        <v>25181.199999999997</v>
      </c>
      <c r="O1252" s="65">
        <v>25181.199999999997</v>
      </c>
      <c r="P1252" s="72">
        <f t="shared" si="74"/>
        <v>0</v>
      </c>
      <c r="Q1252" s="106"/>
      <c r="R1252" s="61"/>
      <c r="T1252" s="265"/>
      <c r="U1252" s="61"/>
      <c r="V1252" s="65"/>
      <c r="W1252" s="492"/>
      <c r="X1252" s="492"/>
    </row>
    <row r="1253" spans="1:24" ht="15.75">
      <c r="A1253" s="277" t="s">
        <v>1671</v>
      </c>
      <c r="E1253" s="32">
        <f t="shared" si="65"/>
        <v>6458.05</v>
      </c>
      <c r="F1253" s="32">
        <f t="shared" si="66"/>
        <v>7014.1000000000022</v>
      </c>
      <c r="G1253" s="32">
        <f t="shared" si="67"/>
        <v>2023.0000000000002</v>
      </c>
      <c r="H1253" s="32">
        <f t="shared" si="68"/>
        <v>1530.6999999999998</v>
      </c>
      <c r="I1253" s="32">
        <f t="shared" si="69"/>
        <v>692.0999999999998</v>
      </c>
      <c r="J1253" s="32">
        <f t="shared" si="70"/>
        <v>620.29999999999995</v>
      </c>
      <c r="K1253" s="32">
        <f t="shared" si="71"/>
        <v>2025.65</v>
      </c>
      <c r="L1253" s="32">
        <f t="shared" si="72"/>
        <v>6750.4</v>
      </c>
      <c r="N1253" s="456">
        <f t="shared" si="73"/>
        <v>27114.300000000003</v>
      </c>
      <c r="O1253" s="65">
        <v>27114.30000000001</v>
      </c>
      <c r="P1253" s="72">
        <f t="shared" si="74"/>
        <v>0</v>
      </c>
      <c r="Q1253" s="277"/>
      <c r="R1253" s="61"/>
      <c r="T1253" s="265"/>
      <c r="U1253" s="61"/>
      <c r="V1253" s="65"/>
      <c r="W1253" s="492"/>
      <c r="X1253" s="492"/>
    </row>
    <row r="1254" spans="1:24" ht="15.75">
      <c r="A1254" s="106" t="s">
        <v>180</v>
      </c>
      <c r="E1254" s="32">
        <f t="shared" si="65"/>
        <v>6987.9499999999989</v>
      </c>
      <c r="F1254" s="32">
        <f t="shared" si="66"/>
        <v>7045.4</v>
      </c>
      <c r="G1254" s="32">
        <f t="shared" si="67"/>
        <v>1729.7</v>
      </c>
      <c r="H1254" s="32">
        <f t="shared" si="68"/>
        <v>1160.4000000000001</v>
      </c>
      <c r="I1254" s="32">
        <f t="shared" si="69"/>
        <v>595.39999999999986</v>
      </c>
      <c r="J1254" s="32">
        <f t="shared" si="70"/>
        <v>613.4</v>
      </c>
      <c r="K1254" s="32">
        <f t="shared" si="71"/>
        <v>2054.15</v>
      </c>
      <c r="L1254" s="32">
        <f t="shared" si="72"/>
        <v>10581.600000000002</v>
      </c>
      <c r="N1254" s="456">
        <f t="shared" si="73"/>
        <v>30768.000000000007</v>
      </c>
      <c r="O1254" s="65">
        <v>30768</v>
      </c>
      <c r="P1254" s="72">
        <f t="shared" si="74"/>
        <v>0</v>
      </c>
      <c r="Q1254" s="106"/>
      <c r="R1254" s="61"/>
      <c r="T1254" s="265"/>
      <c r="U1254" s="61"/>
      <c r="V1254" s="65"/>
      <c r="W1254" s="492"/>
      <c r="X1254" s="492"/>
    </row>
    <row r="1255" spans="1:24" ht="15.75">
      <c r="A1255" s="106" t="s">
        <v>2702</v>
      </c>
      <c r="E1255" s="32">
        <f t="shared" si="65"/>
        <v>8580.7000000000007</v>
      </c>
      <c r="F1255" s="32">
        <f t="shared" si="66"/>
        <v>6201.4</v>
      </c>
      <c r="G1255" s="32">
        <f t="shared" si="67"/>
        <v>2223.1000000000004</v>
      </c>
      <c r="H1255" s="32">
        <f t="shared" si="68"/>
        <v>1993.6</v>
      </c>
      <c r="I1255" s="32">
        <f t="shared" si="69"/>
        <v>716.3</v>
      </c>
      <c r="J1255" s="32">
        <f t="shared" si="70"/>
        <v>444.09999999999997</v>
      </c>
      <c r="K1255" s="32">
        <f t="shared" si="71"/>
        <v>2418.9</v>
      </c>
      <c r="L1255" s="32">
        <f t="shared" si="72"/>
        <v>9395.7000000000007</v>
      </c>
      <c r="N1255" s="456">
        <f t="shared" si="73"/>
        <v>31973.8</v>
      </c>
      <c r="O1255" s="65">
        <v>31973.8</v>
      </c>
      <c r="P1255" s="72">
        <f t="shared" si="74"/>
        <v>0</v>
      </c>
      <c r="Q1255" s="106"/>
      <c r="R1255" s="61"/>
      <c r="T1255" s="265"/>
      <c r="U1255" s="61"/>
      <c r="V1255" s="65"/>
      <c r="W1255" s="492"/>
      <c r="X1255" s="492"/>
    </row>
    <row r="1256" spans="1:24" ht="15.75">
      <c r="A1256" s="106" t="s">
        <v>2211</v>
      </c>
      <c r="E1256" s="32">
        <f t="shared" si="65"/>
        <v>5786.1500000000015</v>
      </c>
      <c r="F1256" s="32">
        <f t="shared" si="66"/>
        <v>4909.2999999999993</v>
      </c>
      <c r="G1256" s="32">
        <f t="shared" si="67"/>
        <v>961.49999999999989</v>
      </c>
      <c r="H1256" s="32">
        <f t="shared" si="68"/>
        <v>1345.8000000000002</v>
      </c>
      <c r="I1256" s="32">
        <f t="shared" si="69"/>
        <v>298.5</v>
      </c>
      <c r="J1256" s="32">
        <f t="shared" si="70"/>
        <v>486</v>
      </c>
      <c r="K1256" s="32">
        <f t="shared" si="71"/>
        <v>1904.95</v>
      </c>
      <c r="L1256" s="32">
        <f t="shared" si="72"/>
        <v>8752.0999999999985</v>
      </c>
      <c r="N1256" s="456">
        <f t="shared" si="73"/>
        <v>24444.3</v>
      </c>
      <c r="O1256" s="65">
        <v>24444.299999999996</v>
      </c>
      <c r="P1256" s="72">
        <f t="shared" si="74"/>
        <v>0</v>
      </c>
      <c r="Q1256" s="106"/>
      <c r="R1256" s="61"/>
      <c r="T1256" s="265"/>
      <c r="U1256" s="61"/>
      <c r="V1256" s="65"/>
      <c r="W1256" s="492"/>
      <c r="X1256" s="492"/>
    </row>
    <row r="1257" spans="1:24" ht="15.75">
      <c r="A1257" s="106" t="s">
        <v>2721</v>
      </c>
      <c r="E1257" s="32">
        <f t="shared" ref="E1257:E1288" si="75">D133</f>
        <v>5992.1999999999989</v>
      </c>
      <c r="F1257" s="32">
        <f t="shared" ref="F1257:F1288" si="76">D273</f>
        <v>5682.6</v>
      </c>
      <c r="G1257" s="32">
        <f t="shared" ref="G1257:G1288" si="77">D413</f>
        <v>1485.6000000000001</v>
      </c>
      <c r="H1257" s="32">
        <f t="shared" ref="H1257:H1288" si="78">D553</f>
        <v>2295.5000000000005</v>
      </c>
      <c r="I1257" s="32">
        <f t="shared" ref="I1257:I1288" si="79">D693</f>
        <v>583.20000000000005</v>
      </c>
      <c r="J1257" s="32">
        <f t="shared" ref="J1257:J1288" si="80">D833</f>
        <v>455.90000000000009</v>
      </c>
      <c r="K1257" s="32">
        <f t="shared" ref="K1257:K1288" si="81">D973</f>
        <v>1855.5</v>
      </c>
      <c r="L1257" s="32">
        <f t="shared" ref="L1257:L1288" si="82">D1113</f>
        <v>6862.4000000000005</v>
      </c>
      <c r="N1257" s="456">
        <f t="shared" ref="N1257:N1264" si="83">SUM(E1257:L1257)</f>
        <v>25212.9</v>
      </c>
      <c r="O1257" s="65">
        <v>25212.899999999994</v>
      </c>
      <c r="P1257" s="72">
        <f t="shared" ref="P1257:P1288" si="84">N1257-O1257</f>
        <v>0</v>
      </c>
      <c r="Q1257" s="106"/>
      <c r="R1257" s="61"/>
      <c r="T1257" s="265"/>
      <c r="U1257" s="61"/>
      <c r="V1257" s="65"/>
      <c r="W1257" s="492"/>
      <c r="X1257" s="492"/>
    </row>
    <row r="1258" spans="1:24" ht="15.75">
      <c r="A1258" s="106" t="s">
        <v>155</v>
      </c>
      <c r="E1258" s="32">
        <f t="shared" si="75"/>
        <v>5515.5999999999995</v>
      </c>
      <c r="F1258" s="32">
        <f t="shared" si="76"/>
        <v>7911.7999999999993</v>
      </c>
      <c r="G1258" s="32">
        <f t="shared" si="77"/>
        <v>1418.8500000000001</v>
      </c>
      <c r="H1258" s="32">
        <f t="shared" si="78"/>
        <v>2312.25</v>
      </c>
      <c r="I1258" s="32">
        <f t="shared" si="79"/>
        <v>424.90000000000003</v>
      </c>
      <c r="J1258" s="32">
        <f t="shared" si="80"/>
        <v>534.79999999999995</v>
      </c>
      <c r="K1258" s="32">
        <f t="shared" si="81"/>
        <v>1642.4</v>
      </c>
      <c r="L1258" s="32">
        <f t="shared" si="82"/>
        <v>10206.85</v>
      </c>
      <c r="N1258" s="456">
        <f t="shared" si="83"/>
        <v>29967.450000000004</v>
      </c>
      <c r="O1258" s="65">
        <v>29967.449999999997</v>
      </c>
      <c r="P1258" s="72">
        <f t="shared" si="84"/>
        <v>0</v>
      </c>
      <c r="Q1258" s="106"/>
      <c r="R1258" s="61"/>
      <c r="T1258" s="265"/>
      <c r="U1258" s="61"/>
      <c r="V1258" s="65"/>
      <c r="W1258" s="492"/>
      <c r="X1258" s="492"/>
    </row>
    <row r="1259" spans="1:24" ht="15.75">
      <c r="A1259" s="276" t="s">
        <v>3629</v>
      </c>
      <c r="E1259" s="32">
        <f t="shared" si="75"/>
        <v>7158.1500000000005</v>
      </c>
      <c r="F1259" s="32">
        <f t="shared" si="76"/>
        <v>5807.8499999999995</v>
      </c>
      <c r="G1259" s="32">
        <f t="shared" si="77"/>
        <v>2387.9</v>
      </c>
      <c r="H1259" s="32">
        <f t="shared" si="78"/>
        <v>2058.6000000000004</v>
      </c>
      <c r="I1259" s="32">
        <f t="shared" si="79"/>
        <v>783.7</v>
      </c>
      <c r="J1259" s="32">
        <f t="shared" si="80"/>
        <v>282.7</v>
      </c>
      <c r="K1259" s="32">
        <f t="shared" si="81"/>
        <v>1985.1</v>
      </c>
      <c r="L1259" s="32">
        <f t="shared" si="82"/>
        <v>8453.5</v>
      </c>
      <c r="N1259" s="456">
        <f t="shared" si="83"/>
        <v>28917.5</v>
      </c>
      <c r="O1259" s="65">
        <v>28917.5</v>
      </c>
      <c r="P1259" s="72">
        <f t="shared" si="84"/>
        <v>0</v>
      </c>
      <c r="Q1259" s="276"/>
      <c r="R1259" s="61"/>
      <c r="T1259" s="265"/>
      <c r="U1259" s="61"/>
      <c r="V1259" s="65"/>
      <c r="W1259" s="492"/>
      <c r="X1259" s="492"/>
    </row>
    <row r="1260" spans="1:24" ht="15.75">
      <c r="A1260" s="106" t="s">
        <v>2722</v>
      </c>
      <c r="E1260" s="32">
        <f t="shared" si="75"/>
        <v>7719.25</v>
      </c>
      <c r="F1260" s="32">
        <f t="shared" si="76"/>
        <v>4619.2</v>
      </c>
      <c r="G1260" s="32">
        <f t="shared" si="77"/>
        <v>2019.5</v>
      </c>
      <c r="H1260" s="32">
        <f t="shared" si="78"/>
        <v>1808.4999999999998</v>
      </c>
      <c r="I1260" s="32">
        <f t="shared" si="79"/>
        <v>723.59999999999991</v>
      </c>
      <c r="J1260" s="32">
        <f t="shared" si="80"/>
        <v>464.7</v>
      </c>
      <c r="K1260" s="32">
        <f t="shared" si="81"/>
        <v>1330.9499999999998</v>
      </c>
      <c r="L1260" s="32">
        <f t="shared" si="82"/>
        <v>8047.9000000000005</v>
      </c>
      <c r="N1260" s="456">
        <f t="shared" si="83"/>
        <v>26733.600000000002</v>
      </c>
      <c r="O1260" s="65">
        <v>26733.599999999999</v>
      </c>
      <c r="P1260" s="72">
        <f t="shared" si="84"/>
        <v>0</v>
      </c>
      <c r="Q1260" s="106"/>
      <c r="R1260" s="61"/>
      <c r="T1260" s="265"/>
      <c r="U1260" s="61"/>
      <c r="V1260" s="65"/>
      <c r="W1260" s="492"/>
      <c r="X1260" s="492"/>
    </row>
    <row r="1261" spans="1:24" ht="15.75">
      <c r="A1261" s="106" t="s">
        <v>2720</v>
      </c>
      <c r="E1261" s="32">
        <f t="shared" si="75"/>
        <v>6246.2499999999991</v>
      </c>
      <c r="F1261" s="32">
        <f t="shared" si="76"/>
        <v>7227.35</v>
      </c>
      <c r="G1261" s="32">
        <f t="shared" si="77"/>
        <v>1750.55</v>
      </c>
      <c r="H1261" s="32">
        <f t="shared" si="78"/>
        <v>1952.1999999999998</v>
      </c>
      <c r="I1261" s="32">
        <f t="shared" si="79"/>
        <v>618.50000000000011</v>
      </c>
      <c r="J1261" s="32">
        <f t="shared" si="80"/>
        <v>490.25</v>
      </c>
      <c r="K1261" s="32">
        <f t="shared" si="81"/>
        <v>1921.8500000000001</v>
      </c>
      <c r="L1261" s="32">
        <f t="shared" si="82"/>
        <v>9958.2000000000007</v>
      </c>
      <c r="N1261" s="456">
        <f t="shared" si="83"/>
        <v>30165.149999999998</v>
      </c>
      <c r="O1261" s="65">
        <v>30165.150000000005</v>
      </c>
      <c r="P1261" s="72">
        <f t="shared" si="84"/>
        <v>0</v>
      </c>
      <c r="Q1261" s="106"/>
      <c r="R1261" s="61"/>
      <c r="T1261" s="265"/>
      <c r="U1261" s="61"/>
      <c r="V1261" s="65"/>
      <c r="W1261" s="492"/>
      <c r="X1261" s="492"/>
    </row>
    <row r="1262" spans="1:24" ht="15.75">
      <c r="A1262" s="106" t="s">
        <v>2701</v>
      </c>
      <c r="E1262" s="32">
        <f t="shared" si="75"/>
        <v>7373.35</v>
      </c>
      <c r="F1262" s="32">
        <f t="shared" si="76"/>
        <v>6262.6000000000013</v>
      </c>
      <c r="G1262" s="32">
        <f t="shared" si="77"/>
        <v>2106.6</v>
      </c>
      <c r="H1262" s="32">
        <f t="shared" si="78"/>
        <v>1716.3000000000002</v>
      </c>
      <c r="I1262" s="32">
        <f t="shared" si="79"/>
        <v>610.20000000000005</v>
      </c>
      <c r="J1262" s="32">
        <f t="shared" si="80"/>
        <v>668.1</v>
      </c>
      <c r="K1262" s="32">
        <f t="shared" si="81"/>
        <v>2230.4499999999998</v>
      </c>
      <c r="L1262" s="32">
        <f t="shared" si="82"/>
        <v>9011.4000000000015</v>
      </c>
      <c r="N1262" s="456">
        <f t="shared" si="83"/>
        <v>29979.000000000004</v>
      </c>
      <c r="O1262" s="65">
        <v>29979.000000000011</v>
      </c>
      <c r="P1262" s="72">
        <f t="shared" si="84"/>
        <v>0</v>
      </c>
      <c r="Q1262" s="106"/>
      <c r="R1262" s="61"/>
      <c r="T1262" s="265"/>
      <c r="U1262" s="61"/>
      <c r="V1262" s="65"/>
      <c r="W1262" s="492"/>
      <c r="X1262" s="492"/>
    </row>
    <row r="1263" spans="1:24" ht="15.75">
      <c r="A1263" s="106" t="s">
        <v>658</v>
      </c>
      <c r="E1263" s="32">
        <f t="shared" si="75"/>
        <v>6686.9</v>
      </c>
      <c r="F1263" s="32">
        <f t="shared" si="76"/>
        <v>6293.2</v>
      </c>
      <c r="G1263" s="32">
        <f t="shared" si="77"/>
        <v>1232.8</v>
      </c>
      <c r="H1263" s="32">
        <f t="shared" si="78"/>
        <v>1738.4999999999998</v>
      </c>
      <c r="I1263" s="32">
        <f t="shared" si="79"/>
        <v>465.3</v>
      </c>
      <c r="J1263" s="32">
        <f t="shared" si="80"/>
        <v>391.6</v>
      </c>
      <c r="K1263" s="32">
        <f t="shared" si="81"/>
        <v>1493.3</v>
      </c>
      <c r="L1263" s="32">
        <f t="shared" si="82"/>
        <v>7355.8</v>
      </c>
      <c r="N1263" s="456">
        <f t="shared" si="83"/>
        <v>25657.399999999994</v>
      </c>
      <c r="O1263" s="65">
        <v>25657.400000000009</v>
      </c>
      <c r="P1263" s="72">
        <f t="shared" si="84"/>
        <v>0</v>
      </c>
      <c r="Q1263" s="106"/>
      <c r="R1263" s="61"/>
      <c r="T1263" s="265"/>
      <c r="U1263" s="61"/>
      <c r="V1263" s="65"/>
      <c r="W1263" s="492"/>
      <c r="X1263" s="492"/>
    </row>
    <row r="1264" spans="1:24" ht="15.75" customHeight="1">
      <c r="A1264" s="277" t="s">
        <v>1655</v>
      </c>
      <c r="E1264" s="32">
        <f t="shared" si="75"/>
        <v>7716.45</v>
      </c>
      <c r="F1264" s="32">
        <f t="shared" si="76"/>
        <v>7228.2999999999993</v>
      </c>
      <c r="G1264" s="32">
        <f t="shared" si="77"/>
        <v>1399.3999999999999</v>
      </c>
      <c r="H1264" s="32">
        <f t="shared" si="78"/>
        <v>1930.3000000000002</v>
      </c>
      <c r="I1264" s="32">
        <f t="shared" si="79"/>
        <v>385.8</v>
      </c>
      <c r="J1264" s="32">
        <f t="shared" si="80"/>
        <v>664.1</v>
      </c>
      <c r="K1264" s="32">
        <f t="shared" si="81"/>
        <v>2376.85</v>
      </c>
      <c r="L1264" s="32">
        <f t="shared" si="82"/>
        <v>8974.3000000000011</v>
      </c>
      <c r="N1264" s="456">
        <f t="shared" si="83"/>
        <v>30675.5</v>
      </c>
      <c r="O1264" s="65">
        <v>30675.5</v>
      </c>
      <c r="P1264" s="72">
        <f t="shared" si="84"/>
        <v>0</v>
      </c>
      <c r="Q1264" s="277"/>
      <c r="R1264" s="61"/>
      <c r="T1264" s="265"/>
      <c r="U1264" s="61"/>
      <c r="V1264" s="65"/>
      <c r="W1264" s="492"/>
      <c r="X1264" s="492"/>
    </row>
    <row r="1268" spans="1:12" ht="15.75" customHeight="1">
      <c r="C1268" s="419" t="s">
        <v>3960</v>
      </c>
      <c r="D1268" s="420" t="s">
        <v>3961</v>
      </c>
      <c r="E1268" s="421" t="s">
        <v>3962</v>
      </c>
    </row>
    <row r="1269" spans="1:12" ht="15.75" customHeight="1">
      <c r="C1269" s="69"/>
      <c r="D1269" s="71"/>
      <c r="E1269" s="70"/>
    </row>
    <row r="1270" spans="1:12" ht="15">
      <c r="A1270" s="412" t="s">
        <v>1657</v>
      </c>
      <c r="C1270" s="387">
        <v>6</v>
      </c>
      <c r="D1270" s="388">
        <v>5</v>
      </c>
      <c r="E1270" s="389">
        <v>2</v>
      </c>
      <c r="G1270" s="34" t="s">
        <v>3928</v>
      </c>
      <c r="H1270" s="61"/>
      <c r="I1270" s="379">
        <f>C1271+C1302+C1303+C1311+C1348+C1381+C1384+C1404</f>
        <v>60</v>
      </c>
      <c r="J1270" s="380">
        <f>D1271+D1302+D1303+D1311+D1348+D1381+D1384+D1404</f>
        <v>49</v>
      </c>
      <c r="K1270" s="381">
        <f>E1271+E1302+E1303+E1311+E1348+E1381+E1384+E1404</f>
        <v>42</v>
      </c>
      <c r="L1270" s="61" t="s">
        <v>3945</v>
      </c>
    </row>
    <row r="1271" spans="1:12" ht="15">
      <c r="A1271" s="413" t="s">
        <v>1346</v>
      </c>
      <c r="C1271" s="387">
        <v>1</v>
      </c>
      <c r="D1271" s="388">
        <v>1</v>
      </c>
      <c r="E1271" s="389">
        <v>1</v>
      </c>
      <c r="G1271" s="34" t="s">
        <v>2830</v>
      </c>
      <c r="H1271" s="61"/>
      <c r="I1271" s="379">
        <f>C1304+C1318+C1321+C1323+C1338+C1359+C1367+C1401</f>
        <v>47</v>
      </c>
      <c r="J1271" s="380">
        <f>D1304+D1318+D1321+D1323+D1338+D1359+D1367+D1401</f>
        <v>53</v>
      </c>
      <c r="K1271" s="381">
        <f>E1304+E1318+E1321+E1323+E1338+E1359+E1367+E1401</f>
        <v>36</v>
      </c>
      <c r="L1271" s="190" t="s">
        <v>3946</v>
      </c>
    </row>
    <row r="1272" spans="1:12" ht="15">
      <c r="A1272" s="414" t="s">
        <v>3601</v>
      </c>
      <c r="C1272" s="387">
        <v>3</v>
      </c>
      <c r="D1272" s="388">
        <v>5</v>
      </c>
      <c r="E1272" s="389">
        <v>4</v>
      </c>
      <c r="G1272" s="34" t="s">
        <v>3929</v>
      </c>
      <c r="H1272" s="61"/>
      <c r="I1272" s="379">
        <f>C1275+C1279+C1288+C1289+C1333+C1354+C1376+C1391</f>
        <v>46</v>
      </c>
      <c r="J1272" s="380">
        <f>D1275+D1279+D1288+D1289+D1333+D1354+D1376+D1391</f>
        <v>54</v>
      </c>
      <c r="K1272" s="381">
        <f>E1275+E1279+E1288+E1289+E1333+E1354+E1376+E1391</f>
        <v>57</v>
      </c>
      <c r="L1272" s="239" t="s">
        <v>3947</v>
      </c>
    </row>
    <row r="1273" spans="1:12" ht="15">
      <c r="A1273" s="413" t="s">
        <v>1337</v>
      </c>
      <c r="C1273" s="387">
        <v>5</v>
      </c>
      <c r="D1273" s="388">
        <v>2</v>
      </c>
      <c r="E1273" s="389">
        <v>6</v>
      </c>
      <c r="G1273" s="34" t="s">
        <v>2832</v>
      </c>
      <c r="H1273" s="61"/>
      <c r="I1273" s="379">
        <f>C1292+C1307+C1322+C1357+C1368+C1375+C1380+C1382</f>
        <v>59</v>
      </c>
      <c r="J1273" s="380">
        <f>D1292+D1307+D1322+D1357+D1368+D1375+D1380+D1382</f>
        <v>68</v>
      </c>
      <c r="K1273" s="381">
        <f>E1292+E1307+E1322+E1357+E1368+E1375+E1380+E1382</f>
        <v>43</v>
      </c>
      <c r="L1273" s="239" t="s">
        <v>3948</v>
      </c>
    </row>
    <row r="1274" spans="1:12" ht="15">
      <c r="A1274" s="415" t="s">
        <v>2191</v>
      </c>
      <c r="C1274" s="387">
        <v>12</v>
      </c>
      <c r="D1274" s="388">
        <v>7</v>
      </c>
      <c r="E1274" s="389">
        <v>8</v>
      </c>
      <c r="G1274" s="34" t="s">
        <v>3930</v>
      </c>
      <c r="H1274" s="61"/>
      <c r="I1274" s="379">
        <f>C1283+C1287+C1314+C1315+C1316+C1332+C1342+C1363</f>
        <v>40</v>
      </c>
      <c r="J1274" s="380">
        <f>D1283+D1287+D1314+D1315+D1316+D1332+D1342+D1363</f>
        <v>45</v>
      </c>
      <c r="K1274" s="381">
        <f>E1283+E1287+E1314+E1315+E1316+E1332+E1342+E1363</f>
        <v>26</v>
      </c>
      <c r="L1274" s="239" t="s">
        <v>3949</v>
      </c>
    </row>
    <row r="1275" spans="1:12" ht="15">
      <c r="A1275" s="412" t="s">
        <v>1</v>
      </c>
      <c r="C1275" s="387">
        <v>5</v>
      </c>
      <c r="D1275" s="388">
        <v>8</v>
      </c>
      <c r="E1275" s="389">
        <v>3</v>
      </c>
      <c r="G1275" s="34" t="s">
        <v>3931</v>
      </c>
      <c r="H1275" s="385"/>
      <c r="I1275" s="379">
        <f>C1282+C1301+C1326+C1327+C1334+C1361+C1377+C1388</f>
        <v>49</v>
      </c>
      <c r="J1275" s="380">
        <f>D1282+D1301+D1326+D1327+D1334+D1361+D1377+D1388</f>
        <v>33</v>
      </c>
      <c r="K1275" s="381">
        <f>E1282+E1301+E1326+E1327+E1334+E1361+E1377+E1388</f>
        <v>30</v>
      </c>
      <c r="L1275" s="239" t="s">
        <v>3950</v>
      </c>
    </row>
    <row r="1276" spans="1:12" ht="15">
      <c r="A1276" s="412" t="s">
        <v>1656</v>
      </c>
      <c r="C1276" s="387">
        <v>3</v>
      </c>
      <c r="D1276" s="388">
        <v>3</v>
      </c>
      <c r="E1276" s="389">
        <v>3</v>
      </c>
      <c r="G1276" s="34" t="s">
        <v>2831</v>
      </c>
      <c r="H1276" s="61"/>
      <c r="I1276" s="379">
        <f>C1273+C1274+C1276+C1284+C1350+C1351+C1372+C1393</f>
        <v>32</v>
      </c>
      <c r="J1276" s="380">
        <f>D1273+D1274+D1276+D1284+D1350+D1351+D1372+D1393</f>
        <v>32</v>
      </c>
      <c r="K1276" s="381">
        <f>E1273+E1274+E1276+E1284+E1350+E1351+E1372+E1393</f>
        <v>41</v>
      </c>
      <c r="L1276" s="61" t="s">
        <v>3951</v>
      </c>
    </row>
    <row r="1277" spans="1:12" ht="15">
      <c r="A1277" s="412" t="s">
        <v>1664</v>
      </c>
      <c r="C1277" s="387">
        <v>9</v>
      </c>
      <c r="D1277" s="388">
        <v>8</v>
      </c>
      <c r="E1277" s="389">
        <v>2</v>
      </c>
      <c r="G1277" s="34" t="s">
        <v>1360</v>
      </c>
      <c r="H1277" s="61"/>
      <c r="I1277" s="379">
        <f>C1285+C1295+C1317+C1364+C1373+C1385+C1395+C1397</f>
        <v>44</v>
      </c>
      <c r="J1277" s="380">
        <f>D1285+D1295+D1317+D1364+D1373+D1385+D1395+D1397</f>
        <v>33</v>
      </c>
      <c r="K1277" s="381">
        <f>E1285+E1295+E1317+E1364+E1373+E1385+E1395+E1397</f>
        <v>30</v>
      </c>
      <c r="L1277" s="190" t="s">
        <v>3952</v>
      </c>
    </row>
    <row r="1278" spans="1:12" ht="15">
      <c r="A1278" s="414" t="s">
        <v>3602</v>
      </c>
      <c r="C1278" s="387">
        <v>5</v>
      </c>
      <c r="D1278" s="388">
        <v>5</v>
      </c>
      <c r="E1278" s="389">
        <v>2</v>
      </c>
      <c r="G1278" s="34" t="s">
        <v>3932</v>
      </c>
      <c r="H1278" s="61"/>
      <c r="I1278" s="379">
        <f>C1277+C1299+C1306+C1313+C1324+C1345+C1371+C1386</f>
        <v>33</v>
      </c>
      <c r="J1278" s="380">
        <f>D1277+D1299+D1306+D1313+D1324+D1345+D1371+D1386</f>
        <v>56</v>
      </c>
      <c r="K1278" s="381">
        <f>E1277+E1299+E1306+E1313+E1324+E1345+E1371+E1386</f>
        <v>37</v>
      </c>
      <c r="L1278" s="190" t="s">
        <v>3953</v>
      </c>
    </row>
    <row r="1279" spans="1:12" ht="15">
      <c r="A1279" s="415" t="s">
        <v>2709</v>
      </c>
      <c r="C1279" s="387">
        <v>5</v>
      </c>
      <c r="D1279" s="388">
        <v>14</v>
      </c>
      <c r="E1279" s="389">
        <v>15</v>
      </c>
      <c r="G1279" s="34" t="s">
        <v>3933</v>
      </c>
      <c r="H1279" s="61"/>
      <c r="I1279" s="379">
        <f>C1281+C1293+C1328+C1339+C1347+C1366+C1392+C1396</f>
        <v>22</v>
      </c>
      <c r="J1279" s="380">
        <f>D1281+D1293+D1328+D1339+D1347+D1366+D1392+D1396</f>
        <v>28</v>
      </c>
      <c r="K1279" s="381">
        <f>E1281+E1293+E1328+E1339+E1347+E1366+E1392+E1396</f>
        <v>34</v>
      </c>
      <c r="L1279" s="61" t="s">
        <v>3963</v>
      </c>
    </row>
    <row r="1280" spans="1:12" ht="15">
      <c r="A1280" s="415" t="s">
        <v>3603</v>
      </c>
      <c r="C1280" s="387">
        <v>2</v>
      </c>
      <c r="D1280" s="388">
        <v>2</v>
      </c>
      <c r="E1280" s="389">
        <v>2</v>
      </c>
      <c r="G1280" s="34" t="s">
        <v>3934</v>
      </c>
      <c r="H1280" s="61"/>
      <c r="I1280" s="379">
        <f>C1290+C1296+C1300+C1319+C1335+C1341+C1369+C1394</f>
        <v>31</v>
      </c>
      <c r="J1280" s="380">
        <f>D1290+D1296+D1300+D1319+D1335+D1341+D1369+D1394</f>
        <v>51</v>
      </c>
      <c r="K1280" s="381">
        <f>E1290+E1296+E1300+E1319+E1335+E1341+E1369+E1394</f>
        <v>35</v>
      </c>
      <c r="L1280" s="61" t="s">
        <v>3954</v>
      </c>
    </row>
    <row r="1281" spans="1:12" ht="15">
      <c r="A1281" s="413" t="s">
        <v>1342</v>
      </c>
      <c r="C1281" s="387">
        <v>3</v>
      </c>
      <c r="D1281" s="388">
        <v>1</v>
      </c>
      <c r="E1281" s="389">
        <v>3</v>
      </c>
      <c r="G1281" s="34" t="s">
        <v>3935</v>
      </c>
      <c r="H1281" s="61"/>
      <c r="I1281" s="379">
        <f>C1278+C1286+C1297+C1309+C1349+C1365+C1390+C1405</f>
        <v>10</v>
      </c>
      <c r="J1281" s="380">
        <f>D1278+D1286+D1297+D1309+D1349+D1365+D1390+D1405</f>
        <v>17</v>
      </c>
      <c r="K1281" s="381">
        <f>E1278+E1286+E1297+E1309+E1349+E1365+E1390+E1405</f>
        <v>19</v>
      </c>
      <c r="L1281" s="239" t="s">
        <v>3955</v>
      </c>
    </row>
    <row r="1282" spans="1:12" ht="15">
      <c r="A1282" s="415" t="s">
        <v>2835</v>
      </c>
      <c r="C1282" s="387">
        <v>5</v>
      </c>
      <c r="D1282" s="388">
        <v>3</v>
      </c>
      <c r="E1282" s="389">
        <v>2</v>
      </c>
      <c r="G1282" s="34" t="s">
        <v>3936</v>
      </c>
      <c r="H1282" s="61"/>
      <c r="I1282" s="379">
        <f>C1280+C1298+C1308+C1336+C1344+C1360+C1378+C1383</f>
        <v>22</v>
      </c>
      <c r="J1282" s="380">
        <f>D1280+D1298+D1308+D1336+D1344+D1360+D1378+D1383</f>
        <v>28</v>
      </c>
      <c r="K1282" s="381">
        <f>E1280+E1298+E1308+E1336+E1344+E1360+E1378+E1383</f>
        <v>31</v>
      </c>
      <c r="L1282" s="239" t="s">
        <v>3956</v>
      </c>
    </row>
    <row r="1283" spans="1:12" ht="15">
      <c r="A1283" s="415" t="s">
        <v>675</v>
      </c>
      <c r="C1283" s="387">
        <v>7</v>
      </c>
      <c r="D1283" s="388">
        <v>2</v>
      </c>
      <c r="E1283" s="389">
        <v>2</v>
      </c>
      <c r="G1283" s="34" t="s">
        <v>3937</v>
      </c>
      <c r="H1283" s="61"/>
      <c r="I1283" s="379">
        <f>C1270+C1310+C1312+C1330+C1346+C1356+C1387+C1400</f>
        <v>36</v>
      </c>
      <c r="J1283" s="380">
        <f>D1270+D1310+D1312+D1330+D1346+D1356+D1387+D1400</f>
        <v>40</v>
      </c>
      <c r="K1283" s="381">
        <f>E1270+E1310+E1312+E1330+E1346+E1356+E1387+E1400</f>
        <v>28</v>
      </c>
      <c r="L1283" s="61" t="s">
        <v>3957</v>
      </c>
    </row>
    <row r="1284" spans="1:12" ht="15">
      <c r="A1284" s="415" t="s">
        <v>2699</v>
      </c>
      <c r="C1284" s="387">
        <v>1</v>
      </c>
      <c r="D1284" s="388">
        <v>4</v>
      </c>
      <c r="E1284" s="389">
        <v>6</v>
      </c>
      <c r="G1284" s="34" t="s">
        <v>1359</v>
      </c>
      <c r="H1284" s="61"/>
      <c r="I1284" s="379">
        <f>C1291+C1325+C1331+C1340+C1343+C1358+C1362+C1379</f>
        <v>72</v>
      </c>
      <c r="J1284" s="380">
        <f>D1291+D1325+D1331+D1340+D1343+D1358+D1362+D1379</f>
        <v>65</v>
      </c>
      <c r="K1284" s="381">
        <f>E1291+E1325+E1331+E1340+E1343+E1358+E1362+E1379</f>
        <v>49</v>
      </c>
      <c r="L1284" s="61" t="s">
        <v>3958</v>
      </c>
    </row>
    <row r="1285" spans="1:12" ht="15">
      <c r="A1285" s="414" t="s">
        <v>3604</v>
      </c>
      <c r="C1285" s="387">
        <v>4</v>
      </c>
      <c r="D1285" s="388">
        <v>2</v>
      </c>
      <c r="E1285" s="389">
        <v>4</v>
      </c>
      <c r="G1285" s="34" t="s">
        <v>2829</v>
      </c>
      <c r="H1285" s="61"/>
      <c r="I1285" s="379">
        <f>C1294+C1329+C1337+C1355+C1370+C1374+C1398+C1399</f>
        <v>42</v>
      </c>
      <c r="J1285" s="380">
        <f>D1294+D1329+D1337+D1355+D1370+D1374+D1398+D1399</f>
        <v>41</v>
      </c>
      <c r="K1285" s="381">
        <f>E1294+E1329+E1337+E1355+E1370+E1374+E1398+E1399</f>
        <v>35</v>
      </c>
      <c r="L1285" s="61" t="s">
        <v>3964</v>
      </c>
    </row>
    <row r="1286" spans="1:12" ht="15">
      <c r="A1286" s="412" t="s">
        <v>1653</v>
      </c>
      <c r="C1286" s="387">
        <v>1</v>
      </c>
      <c r="D1286" s="388">
        <v>3</v>
      </c>
      <c r="E1286" s="389">
        <v>3</v>
      </c>
      <c r="G1286" s="34" t="s">
        <v>3938</v>
      </c>
      <c r="H1286" s="61"/>
      <c r="I1286" s="379">
        <f>C1272+C1305+C1320+C1352+C1353+C1389+C1402+C1403</f>
        <v>33</v>
      </c>
      <c r="J1286" s="380">
        <f>D1272+D1305+D1320+D1352+D1353+D1389+D1402+D1403</f>
        <v>35</v>
      </c>
      <c r="K1286" s="381">
        <f>E1272+E1305+E1320+E1352+E1353+E1389+E1402+E1403</f>
        <v>35</v>
      </c>
      <c r="L1286" s="61" t="s">
        <v>3959</v>
      </c>
    </row>
    <row r="1287" spans="1:12" ht="15">
      <c r="A1287" s="415" t="s">
        <v>2192</v>
      </c>
      <c r="C1287" s="387">
        <v>7</v>
      </c>
      <c r="D1287" s="388">
        <v>2</v>
      </c>
      <c r="E1287" s="389">
        <v>0</v>
      </c>
    </row>
    <row r="1288" spans="1:12" ht="15">
      <c r="A1288" s="415" t="s">
        <v>153</v>
      </c>
      <c r="C1288" s="387">
        <v>15</v>
      </c>
      <c r="D1288" s="388">
        <v>19</v>
      </c>
      <c r="E1288" s="389">
        <v>13</v>
      </c>
      <c r="I1288" s="374">
        <f>SUM(I1270:I1286)</f>
        <v>678</v>
      </c>
      <c r="J1288" s="374">
        <f>SUM(J1270:J1286)</f>
        <v>728</v>
      </c>
      <c r="K1288" s="374">
        <f>SUM(K1270:K1286)</f>
        <v>608</v>
      </c>
    </row>
    <row r="1289" spans="1:12" ht="15">
      <c r="A1289" s="412" t="s">
        <v>1665</v>
      </c>
      <c r="C1289" s="387">
        <v>8</v>
      </c>
      <c r="D1289" s="388">
        <v>4</v>
      </c>
      <c r="E1289" s="389">
        <v>9</v>
      </c>
      <c r="G1289" s="194"/>
    </row>
    <row r="1290" spans="1:12" ht="15">
      <c r="A1290" s="414" t="s">
        <v>3605</v>
      </c>
      <c r="C1290" s="387">
        <v>5</v>
      </c>
      <c r="D1290" s="388">
        <v>16</v>
      </c>
      <c r="E1290" s="389">
        <v>6</v>
      </c>
    </row>
    <row r="1291" spans="1:12" ht="15">
      <c r="A1291" s="415" t="s">
        <v>2208</v>
      </c>
      <c r="C1291" s="387">
        <v>6</v>
      </c>
      <c r="D1291" s="388">
        <v>4</v>
      </c>
      <c r="E1291" s="389">
        <v>5</v>
      </c>
    </row>
    <row r="1292" spans="1:12" ht="15">
      <c r="A1292" s="414" t="s">
        <v>3606</v>
      </c>
      <c r="C1292" s="387">
        <v>1</v>
      </c>
      <c r="D1292" s="388">
        <v>3</v>
      </c>
      <c r="E1292" s="389">
        <v>4</v>
      </c>
    </row>
    <row r="1293" spans="1:12" ht="15">
      <c r="A1293" s="415" t="s">
        <v>2712</v>
      </c>
      <c r="C1293" s="387">
        <v>6</v>
      </c>
      <c r="D1293" s="388">
        <v>3</v>
      </c>
      <c r="E1293" s="389">
        <v>3</v>
      </c>
    </row>
    <row r="1294" spans="1:12" ht="15">
      <c r="A1294" s="412" t="s">
        <v>1661</v>
      </c>
      <c r="C1294" s="387">
        <v>13</v>
      </c>
      <c r="D1294" s="388">
        <v>6</v>
      </c>
      <c r="E1294" s="389">
        <v>4</v>
      </c>
    </row>
    <row r="1295" spans="1:12" ht="15">
      <c r="A1295" s="412" t="s">
        <v>11</v>
      </c>
      <c r="C1295" s="387">
        <v>1</v>
      </c>
      <c r="D1295" s="388">
        <v>4</v>
      </c>
      <c r="E1295" s="389">
        <v>3</v>
      </c>
    </row>
    <row r="1296" spans="1:12" ht="15">
      <c r="A1296" s="415" t="s">
        <v>2193</v>
      </c>
      <c r="C1296" s="387">
        <v>2</v>
      </c>
      <c r="D1296" s="388">
        <v>9</v>
      </c>
      <c r="E1296" s="389">
        <v>2</v>
      </c>
    </row>
    <row r="1297" spans="1:5" ht="15">
      <c r="A1297" s="412" t="s">
        <v>1666</v>
      </c>
      <c r="C1297" s="387">
        <v>0</v>
      </c>
      <c r="D1297" s="388">
        <v>2</v>
      </c>
      <c r="E1297" s="389">
        <v>2</v>
      </c>
    </row>
    <row r="1298" spans="1:5" ht="15">
      <c r="A1298" s="413" t="s">
        <v>1344</v>
      </c>
      <c r="C1298" s="387">
        <v>3</v>
      </c>
      <c r="D1298" s="388">
        <v>0</v>
      </c>
      <c r="E1298" s="389">
        <v>2</v>
      </c>
    </row>
    <row r="1299" spans="1:5" ht="15">
      <c r="A1299" s="415" t="s">
        <v>633</v>
      </c>
      <c r="C1299" s="387">
        <v>5</v>
      </c>
      <c r="D1299" s="388">
        <v>8</v>
      </c>
      <c r="E1299" s="389">
        <v>1</v>
      </c>
    </row>
    <row r="1300" spans="1:5" ht="15">
      <c r="A1300" s="412" t="s">
        <v>1658</v>
      </c>
      <c r="C1300" s="387">
        <v>4</v>
      </c>
      <c r="D1300" s="388">
        <v>5</v>
      </c>
      <c r="E1300" s="389">
        <v>5</v>
      </c>
    </row>
    <row r="1301" spans="1:5" ht="15">
      <c r="A1301" s="415" t="s">
        <v>2708</v>
      </c>
      <c r="C1301" s="387">
        <v>10</v>
      </c>
      <c r="D1301" s="388">
        <v>4</v>
      </c>
      <c r="E1301" s="389">
        <v>4</v>
      </c>
    </row>
    <row r="1302" spans="1:5" ht="15">
      <c r="A1302" s="414" t="s">
        <v>3607</v>
      </c>
      <c r="C1302" s="387">
        <v>1</v>
      </c>
      <c r="D1302" s="388">
        <v>9</v>
      </c>
      <c r="E1302" s="389">
        <v>4</v>
      </c>
    </row>
    <row r="1303" spans="1:5" ht="15">
      <c r="A1303" s="415" t="s">
        <v>687</v>
      </c>
      <c r="C1303" s="387">
        <v>5</v>
      </c>
      <c r="D1303" s="388">
        <v>8</v>
      </c>
      <c r="E1303" s="389">
        <v>12</v>
      </c>
    </row>
    <row r="1304" spans="1:5" ht="15">
      <c r="A1304" s="415" t="s">
        <v>639</v>
      </c>
      <c r="C1304" s="387">
        <v>4</v>
      </c>
      <c r="D1304" s="388">
        <v>8</v>
      </c>
      <c r="E1304" s="389">
        <v>2</v>
      </c>
    </row>
    <row r="1305" spans="1:5" ht="15">
      <c r="A1305" s="414" t="s">
        <v>3636</v>
      </c>
      <c r="C1305" s="387">
        <v>6</v>
      </c>
      <c r="D1305" s="388">
        <v>5</v>
      </c>
      <c r="E1305" s="389">
        <v>4</v>
      </c>
    </row>
    <row r="1306" spans="1:5" ht="15">
      <c r="A1306" s="412" t="s">
        <v>15</v>
      </c>
      <c r="C1306" s="387">
        <v>3</v>
      </c>
      <c r="D1306" s="388">
        <v>7</v>
      </c>
      <c r="E1306" s="389">
        <v>3</v>
      </c>
    </row>
    <row r="1307" spans="1:5" ht="15">
      <c r="A1307" s="415" t="s">
        <v>2717</v>
      </c>
      <c r="C1307" s="387">
        <v>9</v>
      </c>
      <c r="D1307" s="388">
        <v>24</v>
      </c>
      <c r="E1307" s="389">
        <v>8</v>
      </c>
    </row>
    <row r="1308" spans="1:5" ht="15">
      <c r="A1308" s="414" t="s">
        <v>3608</v>
      </c>
      <c r="C1308" s="387">
        <v>8</v>
      </c>
      <c r="D1308" s="388">
        <v>5</v>
      </c>
      <c r="E1308" s="389">
        <v>7</v>
      </c>
    </row>
    <row r="1309" spans="1:5" ht="15">
      <c r="A1309" s="415" t="s">
        <v>2210</v>
      </c>
      <c r="C1309" s="387">
        <v>0</v>
      </c>
      <c r="D1309" s="388">
        <v>0</v>
      </c>
      <c r="E1309" s="389">
        <v>3</v>
      </c>
    </row>
    <row r="1310" spans="1:5" ht="15">
      <c r="A1310" s="414" t="s">
        <v>3609</v>
      </c>
      <c r="C1310" s="387">
        <v>5</v>
      </c>
      <c r="D1310" s="388">
        <v>4</v>
      </c>
      <c r="E1310" s="389">
        <v>3</v>
      </c>
    </row>
    <row r="1311" spans="1:5" ht="15">
      <c r="A1311" s="412" t="s">
        <v>1654</v>
      </c>
      <c r="C1311" s="387">
        <v>13</v>
      </c>
      <c r="D1311" s="388">
        <v>10</v>
      </c>
      <c r="E1311" s="389">
        <v>8</v>
      </c>
    </row>
    <row r="1312" spans="1:5" ht="15">
      <c r="A1312" s="412" t="s">
        <v>17</v>
      </c>
      <c r="C1312" s="387">
        <v>0</v>
      </c>
      <c r="D1312" s="388">
        <v>4</v>
      </c>
      <c r="E1312" s="389">
        <v>8</v>
      </c>
    </row>
    <row r="1313" spans="1:5" ht="15">
      <c r="A1313" s="414" t="s">
        <v>3610</v>
      </c>
      <c r="C1313" s="387">
        <v>0</v>
      </c>
      <c r="D1313" s="388">
        <v>0</v>
      </c>
      <c r="E1313" s="389">
        <v>5</v>
      </c>
    </row>
    <row r="1314" spans="1:5" ht="15">
      <c r="A1314" s="415" t="s">
        <v>162</v>
      </c>
      <c r="C1314" s="387">
        <v>3</v>
      </c>
      <c r="D1314" s="388">
        <v>2</v>
      </c>
      <c r="E1314" s="389">
        <v>2</v>
      </c>
    </row>
    <row r="1315" spans="1:5" ht="15">
      <c r="A1315" s="415" t="s">
        <v>2197</v>
      </c>
      <c r="C1315" s="387">
        <v>1</v>
      </c>
      <c r="D1315" s="388">
        <v>6</v>
      </c>
      <c r="E1315" s="389">
        <v>5</v>
      </c>
    </row>
    <row r="1316" spans="1:5" ht="15">
      <c r="A1316" s="414" t="s">
        <v>3611</v>
      </c>
      <c r="C1316" s="387">
        <v>6</v>
      </c>
      <c r="D1316" s="388">
        <v>12</v>
      </c>
      <c r="E1316" s="389">
        <v>9</v>
      </c>
    </row>
    <row r="1317" spans="1:5" ht="15">
      <c r="A1317" s="415" t="s">
        <v>2711</v>
      </c>
      <c r="C1317" s="387">
        <v>4</v>
      </c>
      <c r="D1317" s="388">
        <v>8</v>
      </c>
      <c r="E1317" s="389">
        <v>1</v>
      </c>
    </row>
    <row r="1318" spans="1:5" ht="15">
      <c r="A1318" s="415" t="s">
        <v>2213</v>
      </c>
      <c r="C1318" s="387">
        <v>2</v>
      </c>
      <c r="D1318" s="388">
        <v>2</v>
      </c>
      <c r="E1318" s="389">
        <v>5</v>
      </c>
    </row>
    <row r="1319" spans="1:5" ht="15">
      <c r="A1319" s="415" t="s">
        <v>2703</v>
      </c>
      <c r="C1319" s="387">
        <v>7</v>
      </c>
      <c r="D1319" s="388">
        <v>3</v>
      </c>
      <c r="E1319" s="389">
        <v>3</v>
      </c>
    </row>
    <row r="1320" spans="1:5" ht="15">
      <c r="A1320" s="414" t="s">
        <v>3612</v>
      </c>
      <c r="C1320" s="387">
        <v>12</v>
      </c>
      <c r="D1320" s="388">
        <v>5</v>
      </c>
      <c r="E1320" s="389">
        <v>6</v>
      </c>
    </row>
    <row r="1321" spans="1:5" ht="15">
      <c r="A1321" s="415" t="s">
        <v>2196</v>
      </c>
      <c r="C1321" s="387">
        <v>3</v>
      </c>
      <c r="D1321" s="388">
        <v>4</v>
      </c>
      <c r="E1321" s="389">
        <v>1</v>
      </c>
    </row>
    <row r="1322" spans="1:5" ht="15">
      <c r="A1322" s="414" t="s">
        <v>3613</v>
      </c>
      <c r="C1322" s="387">
        <v>4</v>
      </c>
      <c r="D1322" s="388">
        <v>5</v>
      </c>
      <c r="E1322" s="389">
        <v>7</v>
      </c>
    </row>
    <row r="1323" spans="1:5" ht="15">
      <c r="A1323" s="415" t="s">
        <v>2725</v>
      </c>
      <c r="C1323" s="387">
        <v>3</v>
      </c>
      <c r="D1323" s="388">
        <v>8</v>
      </c>
      <c r="E1323" s="389">
        <v>4</v>
      </c>
    </row>
    <row r="1324" spans="1:5" ht="15">
      <c r="A1324" s="415" t="s">
        <v>704</v>
      </c>
      <c r="C1324" s="387">
        <v>5</v>
      </c>
      <c r="D1324" s="388">
        <v>10</v>
      </c>
      <c r="E1324" s="389">
        <v>8</v>
      </c>
    </row>
    <row r="1325" spans="1:5" ht="15">
      <c r="A1325" s="415" t="s">
        <v>2724</v>
      </c>
      <c r="C1325" s="387">
        <v>3</v>
      </c>
      <c r="D1325" s="388">
        <v>4</v>
      </c>
      <c r="E1325" s="389">
        <v>3</v>
      </c>
    </row>
    <row r="1326" spans="1:5" ht="15">
      <c r="A1326" s="412" t="s">
        <v>2318</v>
      </c>
      <c r="C1326" s="387">
        <v>8</v>
      </c>
      <c r="D1326" s="388">
        <v>2</v>
      </c>
      <c r="E1326" s="389">
        <v>4</v>
      </c>
    </row>
    <row r="1327" spans="1:5" ht="15">
      <c r="A1327" s="415" t="s">
        <v>3614</v>
      </c>
      <c r="C1327" s="387">
        <v>12</v>
      </c>
      <c r="D1327" s="388">
        <v>7</v>
      </c>
      <c r="E1327" s="389">
        <v>6</v>
      </c>
    </row>
    <row r="1328" spans="1:5" ht="15">
      <c r="A1328" s="415" t="s">
        <v>2707</v>
      </c>
      <c r="C1328" s="387">
        <v>3</v>
      </c>
      <c r="D1328" s="388">
        <v>6</v>
      </c>
      <c r="E1328" s="389">
        <v>5</v>
      </c>
    </row>
    <row r="1329" spans="1:5" ht="15">
      <c r="A1329" s="415" t="s">
        <v>700</v>
      </c>
      <c r="C1329" s="387">
        <v>8</v>
      </c>
      <c r="D1329" s="388">
        <v>13</v>
      </c>
      <c r="E1329" s="389">
        <v>3</v>
      </c>
    </row>
    <row r="1330" spans="1:5" ht="15">
      <c r="A1330" s="414" t="s">
        <v>21</v>
      </c>
      <c r="C1330" s="387">
        <v>1</v>
      </c>
      <c r="D1330" s="388">
        <v>5</v>
      </c>
      <c r="E1330" s="389">
        <v>2</v>
      </c>
    </row>
    <row r="1331" spans="1:5" ht="15">
      <c r="A1331" s="415" t="s">
        <v>141</v>
      </c>
      <c r="C1331" s="387">
        <v>8</v>
      </c>
      <c r="D1331" s="388">
        <v>3</v>
      </c>
      <c r="E1331" s="389">
        <v>4</v>
      </c>
    </row>
    <row r="1332" spans="1:5" ht="15">
      <c r="A1332" s="415" t="s">
        <v>2189</v>
      </c>
      <c r="C1332" s="387">
        <v>11</v>
      </c>
      <c r="D1332" s="388">
        <v>10</v>
      </c>
      <c r="E1332" s="389">
        <v>5</v>
      </c>
    </row>
    <row r="1333" spans="1:5" ht="15">
      <c r="A1333" s="412" t="s">
        <v>1667</v>
      </c>
      <c r="C1333" s="387">
        <v>2</v>
      </c>
      <c r="D1333" s="388">
        <v>3</v>
      </c>
      <c r="E1333" s="389">
        <v>3</v>
      </c>
    </row>
    <row r="1334" spans="1:5" ht="15">
      <c r="A1334" s="414" t="s">
        <v>3615</v>
      </c>
      <c r="C1334" s="387">
        <v>0</v>
      </c>
      <c r="D1334" s="388">
        <v>2</v>
      </c>
      <c r="E1334" s="389">
        <v>4</v>
      </c>
    </row>
    <row r="1335" spans="1:5" ht="15">
      <c r="A1335" s="415" t="s">
        <v>2718</v>
      </c>
      <c r="C1335" s="387">
        <v>5</v>
      </c>
      <c r="D1335" s="388">
        <v>6</v>
      </c>
      <c r="E1335" s="389">
        <v>7</v>
      </c>
    </row>
    <row r="1336" spans="1:5" ht="15">
      <c r="A1336" s="415" t="s">
        <v>2199</v>
      </c>
      <c r="C1336" s="387">
        <v>1</v>
      </c>
      <c r="D1336" s="388">
        <v>6</v>
      </c>
      <c r="E1336" s="389">
        <v>4</v>
      </c>
    </row>
    <row r="1337" spans="1:5" ht="15">
      <c r="A1337" s="412" t="s">
        <v>1668</v>
      </c>
      <c r="C1337" s="387">
        <v>8</v>
      </c>
      <c r="D1337" s="388">
        <v>7</v>
      </c>
      <c r="E1337" s="389">
        <v>4</v>
      </c>
    </row>
    <row r="1338" spans="1:5" ht="15">
      <c r="A1338" s="414" t="s">
        <v>3616</v>
      </c>
      <c r="C1338" s="387">
        <v>7</v>
      </c>
      <c r="D1338" s="388">
        <v>4</v>
      </c>
      <c r="E1338" s="389">
        <v>1</v>
      </c>
    </row>
    <row r="1339" spans="1:5" ht="15">
      <c r="A1339" s="414" t="s">
        <v>3617</v>
      </c>
      <c r="C1339" s="387">
        <v>1</v>
      </c>
      <c r="D1339" s="388">
        <v>6</v>
      </c>
      <c r="E1339" s="389">
        <v>2</v>
      </c>
    </row>
    <row r="1340" spans="1:5" ht="15">
      <c r="A1340" s="415" t="s">
        <v>667</v>
      </c>
      <c r="C1340" s="387">
        <v>9</v>
      </c>
      <c r="D1340" s="388">
        <v>6</v>
      </c>
      <c r="E1340" s="389">
        <v>8</v>
      </c>
    </row>
    <row r="1341" spans="1:5" ht="15">
      <c r="A1341" s="415" t="s">
        <v>2198</v>
      </c>
      <c r="C1341" s="387">
        <v>4</v>
      </c>
      <c r="D1341" s="388">
        <v>7</v>
      </c>
      <c r="E1341" s="389">
        <v>1</v>
      </c>
    </row>
    <row r="1342" spans="1:5" ht="15">
      <c r="A1342" s="415" t="s">
        <v>2205</v>
      </c>
      <c r="C1342" s="387">
        <v>2</v>
      </c>
      <c r="D1342" s="388">
        <v>8</v>
      </c>
      <c r="E1342" s="389">
        <v>2</v>
      </c>
    </row>
    <row r="1343" spans="1:5" ht="15">
      <c r="A1343" s="415" t="s">
        <v>668</v>
      </c>
      <c r="C1343" s="387">
        <v>28</v>
      </c>
      <c r="D1343" s="388">
        <v>21</v>
      </c>
      <c r="E1343" s="389">
        <v>11</v>
      </c>
    </row>
    <row r="1344" spans="1:5" ht="15">
      <c r="A1344" s="415" t="s">
        <v>3618</v>
      </c>
      <c r="C1344" s="387">
        <v>2</v>
      </c>
      <c r="D1344" s="388">
        <v>5</v>
      </c>
      <c r="E1344" s="389">
        <v>6</v>
      </c>
    </row>
    <row r="1345" spans="1:5" ht="15">
      <c r="A1345" s="412" t="s">
        <v>23</v>
      </c>
      <c r="C1345" s="387">
        <v>5</v>
      </c>
      <c r="D1345" s="388">
        <v>6</v>
      </c>
      <c r="E1345" s="389">
        <v>8</v>
      </c>
    </row>
    <row r="1346" spans="1:5" ht="15">
      <c r="A1346" s="412" t="s">
        <v>25</v>
      </c>
      <c r="C1346" s="387">
        <v>2</v>
      </c>
      <c r="D1346" s="388">
        <v>4</v>
      </c>
      <c r="E1346" s="389">
        <v>0</v>
      </c>
    </row>
    <row r="1347" spans="1:5" ht="15">
      <c r="A1347" s="415" t="s">
        <v>2704</v>
      </c>
      <c r="C1347" s="387">
        <v>3</v>
      </c>
      <c r="D1347" s="388">
        <v>5</v>
      </c>
      <c r="E1347" s="389">
        <v>8</v>
      </c>
    </row>
    <row r="1348" spans="1:5" ht="15">
      <c r="A1348" s="413" t="s">
        <v>1343</v>
      </c>
      <c r="C1348" s="387">
        <v>15</v>
      </c>
      <c r="D1348" s="388">
        <v>8</v>
      </c>
      <c r="E1348" s="389">
        <v>3</v>
      </c>
    </row>
    <row r="1349" spans="1:5" ht="15">
      <c r="A1349" s="413" t="s">
        <v>1345</v>
      </c>
      <c r="C1349" s="387">
        <v>1</v>
      </c>
      <c r="D1349" s="388">
        <v>2</v>
      </c>
      <c r="E1349" s="389">
        <v>1</v>
      </c>
    </row>
    <row r="1350" spans="1:5" ht="15">
      <c r="A1350" s="415" t="s">
        <v>2705</v>
      </c>
      <c r="C1350" s="387">
        <v>6</v>
      </c>
      <c r="D1350" s="388">
        <v>5</v>
      </c>
      <c r="E1350" s="389">
        <v>8</v>
      </c>
    </row>
    <row r="1351" spans="1:5" ht="15">
      <c r="A1351" s="414" t="s">
        <v>3619</v>
      </c>
      <c r="C1351" s="387">
        <v>1</v>
      </c>
      <c r="D1351" s="388">
        <v>3</v>
      </c>
      <c r="E1351" s="389">
        <v>3</v>
      </c>
    </row>
    <row r="1352" spans="1:5" ht="15">
      <c r="A1352" s="414" t="s">
        <v>3620</v>
      </c>
      <c r="C1352" s="387">
        <v>0</v>
      </c>
      <c r="D1352" s="388">
        <v>3</v>
      </c>
      <c r="E1352" s="389">
        <v>9</v>
      </c>
    </row>
    <row r="1353" spans="1:5" ht="15">
      <c r="A1353" s="415" t="s">
        <v>2194</v>
      </c>
      <c r="C1353" s="387">
        <v>2</v>
      </c>
      <c r="D1353" s="388">
        <v>6</v>
      </c>
      <c r="E1353" s="389">
        <v>4</v>
      </c>
    </row>
    <row r="1354" spans="1:5" ht="15">
      <c r="A1354" s="415" t="s">
        <v>651</v>
      </c>
      <c r="C1354" s="387">
        <v>0</v>
      </c>
      <c r="D1354" s="388">
        <v>0</v>
      </c>
      <c r="E1354" s="389">
        <v>2</v>
      </c>
    </row>
    <row r="1355" spans="1:5" ht="15">
      <c r="A1355" s="415" t="s">
        <v>682</v>
      </c>
      <c r="C1355" s="387">
        <v>3</v>
      </c>
      <c r="D1355" s="388">
        <v>3</v>
      </c>
      <c r="E1355" s="389">
        <v>8</v>
      </c>
    </row>
    <row r="1356" spans="1:5" ht="15">
      <c r="A1356" s="415" t="s">
        <v>2700</v>
      </c>
      <c r="C1356" s="387">
        <v>6</v>
      </c>
      <c r="D1356" s="388">
        <v>5</v>
      </c>
      <c r="E1356" s="389">
        <v>2</v>
      </c>
    </row>
    <row r="1357" spans="1:5" ht="15">
      <c r="A1357" s="415" t="s">
        <v>2726</v>
      </c>
      <c r="C1357" s="387">
        <v>18</v>
      </c>
      <c r="D1357" s="388">
        <v>14</v>
      </c>
      <c r="E1357" s="389">
        <v>5</v>
      </c>
    </row>
    <row r="1358" spans="1:5" ht="15">
      <c r="A1358" s="414" t="s">
        <v>3621</v>
      </c>
      <c r="C1358" s="387">
        <v>6</v>
      </c>
      <c r="D1358" s="388">
        <v>9</v>
      </c>
      <c r="E1358" s="389">
        <v>2</v>
      </c>
    </row>
    <row r="1359" spans="1:5" ht="15">
      <c r="A1359" s="414" t="s">
        <v>3622</v>
      </c>
      <c r="C1359" s="387">
        <v>11</v>
      </c>
      <c r="D1359" s="388">
        <v>6</v>
      </c>
      <c r="E1359" s="389">
        <v>10</v>
      </c>
    </row>
    <row r="1360" spans="1:5" ht="15">
      <c r="A1360" s="415" t="s">
        <v>154</v>
      </c>
      <c r="C1360" s="387">
        <v>1</v>
      </c>
      <c r="D1360" s="388">
        <v>0</v>
      </c>
      <c r="E1360" s="389">
        <v>3</v>
      </c>
    </row>
    <row r="1361" spans="1:5" ht="15">
      <c r="A1361" s="415" t="s">
        <v>2206</v>
      </c>
      <c r="C1361" s="387">
        <v>2</v>
      </c>
      <c r="D1361" s="388">
        <v>5</v>
      </c>
      <c r="E1361" s="389">
        <v>2</v>
      </c>
    </row>
    <row r="1362" spans="1:5" ht="15">
      <c r="A1362" s="415" t="s">
        <v>669</v>
      </c>
      <c r="C1362" s="387">
        <v>4</v>
      </c>
      <c r="D1362" s="388">
        <v>6</v>
      </c>
      <c r="E1362" s="389">
        <v>11</v>
      </c>
    </row>
    <row r="1363" spans="1:5" ht="15">
      <c r="A1363" s="415" t="s">
        <v>2715</v>
      </c>
      <c r="C1363" s="387">
        <v>3</v>
      </c>
      <c r="D1363" s="388">
        <v>3</v>
      </c>
      <c r="E1363" s="389">
        <v>1</v>
      </c>
    </row>
    <row r="1364" spans="1:5" ht="15">
      <c r="A1364" s="414" t="s">
        <v>142</v>
      </c>
      <c r="C1364" s="387">
        <v>3</v>
      </c>
      <c r="D1364" s="388">
        <v>6</v>
      </c>
      <c r="E1364" s="389">
        <v>3</v>
      </c>
    </row>
    <row r="1365" spans="1:5" ht="15">
      <c r="A1365" s="413" t="s">
        <v>1349</v>
      </c>
      <c r="C1365" s="387">
        <v>2</v>
      </c>
      <c r="D1365" s="388">
        <v>0</v>
      </c>
      <c r="E1365" s="389">
        <v>0</v>
      </c>
    </row>
    <row r="1366" spans="1:5" ht="15">
      <c r="A1366" s="415" t="s">
        <v>683</v>
      </c>
      <c r="C1366" s="387">
        <v>1</v>
      </c>
      <c r="D1366" s="388">
        <v>1</v>
      </c>
      <c r="E1366" s="389">
        <v>6</v>
      </c>
    </row>
    <row r="1367" spans="1:5" ht="15">
      <c r="A1367" s="415" t="s">
        <v>2716</v>
      </c>
      <c r="C1367" s="387">
        <v>5</v>
      </c>
      <c r="D1367" s="388">
        <v>9</v>
      </c>
      <c r="E1367" s="389">
        <v>6</v>
      </c>
    </row>
    <row r="1368" spans="1:5" ht="15">
      <c r="A1368" s="414" t="s">
        <v>3623</v>
      </c>
      <c r="C1368" s="387">
        <v>2</v>
      </c>
      <c r="D1368" s="388">
        <v>1</v>
      </c>
      <c r="E1368" s="389">
        <v>1</v>
      </c>
    </row>
    <row r="1369" spans="1:5" ht="15">
      <c r="A1369" s="412" t="s">
        <v>1690</v>
      </c>
      <c r="C1369" s="387">
        <v>1</v>
      </c>
      <c r="D1369" s="388">
        <v>4</v>
      </c>
      <c r="E1369" s="389">
        <v>3</v>
      </c>
    </row>
    <row r="1370" spans="1:5" ht="15">
      <c r="A1370" s="415" t="s">
        <v>654</v>
      </c>
      <c r="C1370" s="387">
        <v>1</v>
      </c>
      <c r="D1370" s="388">
        <v>4</v>
      </c>
      <c r="E1370" s="389">
        <v>2</v>
      </c>
    </row>
    <row r="1371" spans="1:5" ht="15">
      <c r="A1371" s="415" t="s">
        <v>653</v>
      </c>
      <c r="C1371" s="387">
        <v>4</v>
      </c>
      <c r="D1371" s="388">
        <v>11</v>
      </c>
      <c r="E1371" s="389">
        <v>5</v>
      </c>
    </row>
    <row r="1372" spans="1:5" ht="15">
      <c r="A1372" s="412" t="s">
        <v>1749</v>
      </c>
      <c r="C1372" s="387">
        <v>0</v>
      </c>
      <c r="D1372" s="388">
        <v>2</v>
      </c>
      <c r="E1372" s="389">
        <v>1</v>
      </c>
    </row>
    <row r="1373" spans="1:5" ht="15">
      <c r="A1373" s="415" t="s">
        <v>638</v>
      </c>
      <c r="C1373" s="387">
        <v>14</v>
      </c>
      <c r="D1373" s="388">
        <v>5</v>
      </c>
      <c r="E1373" s="389">
        <v>6</v>
      </c>
    </row>
    <row r="1374" spans="1:5" ht="15">
      <c r="A1374" s="412" t="s">
        <v>1649</v>
      </c>
      <c r="C1374" s="387">
        <v>5</v>
      </c>
      <c r="D1374" s="388">
        <v>1</v>
      </c>
      <c r="E1374" s="389">
        <v>4</v>
      </c>
    </row>
    <row r="1375" spans="1:5" ht="15">
      <c r="A1375" s="415" t="s">
        <v>2706</v>
      </c>
      <c r="C1375" s="387">
        <v>3</v>
      </c>
      <c r="D1375" s="388">
        <v>3</v>
      </c>
      <c r="E1375" s="389">
        <v>3</v>
      </c>
    </row>
    <row r="1376" spans="1:5" ht="15">
      <c r="A1376" s="415" t="s">
        <v>2819</v>
      </c>
      <c r="C1376" s="387">
        <v>7</v>
      </c>
      <c r="D1376" s="388">
        <v>2</v>
      </c>
      <c r="E1376" s="389">
        <v>8</v>
      </c>
    </row>
    <row r="1377" spans="1:5" ht="15">
      <c r="A1377" s="414" t="s">
        <v>3624</v>
      </c>
      <c r="C1377" s="387">
        <v>1</v>
      </c>
      <c r="D1377" s="388">
        <v>5</v>
      </c>
      <c r="E1377" s="389">
        <v>2</v>
      </c>
    </row>
    <row r="1378" spans="1:5" ht="15">
      <c r="A1378" s="414" t="s">
        <v>3625</v>
      </c>
      <c r="C1378" s="387">
        <v>2</v>
      </c>
      <c r="D1378" s="388">
        <v>5</v>
      </c>
      <c r="E1378" s="389">
        <v>2</v>
      </c>
    </row>
    <row r="1379" spans="1:5" ht="15">
      <c r="A1379" s="412" t="s">
        <v>31</v>
      </c>
      <c r="C1379" s="387">
        <v>8</v>
      </c>
      <c r="D1379" s="388">
        <v>12</v>
      </c>
      <c r="E1379" s="389">
        <v>5</v>
      </c>
    </row>
    <row r="1380" spans="1:5" ht="15">
      <c r="A1380" s="415" t="s">
        <v>2710</v>
      </c>
      <c r="C1380" s="387">
        <v>7</v>
      </c>
      <c r="D1380" s="388">
        <v>13</v>
      </c>
      <c r="E1380" s="389">
        <v>11</v>
      </c>
    </row>
    <row r="1381" spans="1:5" ht="15">
      <c r="A1381" s="415" t="s">
        <v>694</v>
      </c>
      <c r="C1381" s="387">
        <v>17</v>
      </c>
      <c r="D1381" s="388">
        <v>9</v>
      </c>
      <c r="E1381" s="389">
        <v>10</v>
      </c>
    </row>
    <row r="1382" spans="1:5" ht="15">
      <c r="A1382" s="414" t="s">
        <v>3626</v>
      </c>
      <c r="C1382" s="387">
        <v>15</v>
      </c>
      <c r="D1382" s="388">
        <v>5</v>
      </c>
      <c r="E1382" s="389">
        <v>4</v>
      </c>
    </row>
    <row r="1383" spans="1:5" ht="15">
      <c r="A1383" s="415" t="s">
        <v>3666</v>
      </c>
      <c r="C1383" s="387">
        <v>3</v>
      </c>
      <c r="D1383" s="388">
        <v>5</v>
      </c>
      <c r="E1383" s="389">
        <v>5</v>
      </c>
    </row>
    <row r="1384" spans="1:5" ht="15">
      <c r="A1384" s="415" t="s">
        <v>686</v>
      </c>
      <c r="C1384" s="387">
        <v>5</v>
      </c>
      <c r="D1384" s="388">
        <v>1</v>
      </c>
      <c r="E1384" s="389">
        <v>1</v>
      </c>
    </row>
    <row r="1385" spans="1:5" ht="15">
      <c r="A1385" s="412" t="s">
        <v>33</v>
      </c>
      <c r="C1385" s="387">
        <v>2</v>
      </c>
      <c r="D1385" s="388">
        <v>0</v>
      </c>
      <c r="E1385" s="389">
        <v>6</v>
      </c>
    </row>
    <row r="1386" spans="1:5" ht="15">
      <c r="A1386" s="412" t="s">
        <v>37</v>
      </c>
      <c r="C1386" s="387">
        <v>2</v>
      </c>
      <c r="D1386" s="388">
        <v>6</v>
      </c>
      <c r="E1386" s="389">
        <v>5</v>
      </c>
    </row>
    <row r="1387" spans="1:5" ht="15">
      <c r="A1387" s="414" t="s">
        <v>143</v>
      </c>
      <c r="C1387" s="387">
        <v>8</v>
      </c>
      <c r="D1387" s="388">
        <v>2</v>
      </c>
      <c r="E1387" s="389">
        <v>4</v>
      </c>
    </row>
    <row r="1388" spans="1:5" ht="15">
      <c r="A1388" s="414" t="s">
        <v>3627</v>
      </c>
      <c r="C1388" s="387">
        <v>11</v>
      </c>
      <c r="D1388" s="388">
        <v>5</v>
      </c>
      <c r="E1388" s="389">
        <v>6</v>
      </c>
    </row>
    <row r="1389" spans="1:5" ht="15">
      <c r="A1389" s="415" t="s">
        <v>2713</v>
      </c>
      <c r="C1389" s="387">
        <v>4</v>
      </c>
      <c r="D1389" s="388">
        <v>1</v>
      </c>
      <c r="E1389" s="389">
        <v>2</v>
      </c>
    </row>
    <row r="1390" spans="1:5" ht="15">
      <c r="A1390" s="413" t="s">
        <v>1351</v>
      </c>
      <c r="C1390" s="387">
        <v>1</v>
      </c>
      <c r="D1390" s="388">
        <v>2</v>
      </c>
      <c r="E1390" s="389">
        <v>3</v>
      </c>
    </row>
    <row r="1391" spans="1:5" ht="15">
      <c r="A1391" s="415" t="s">
        <v>2714</v>
      </c>
      <c r="C1391" s="387">
        <v>4</v>
      </c>
      <c r="D1391" s="388">
        <v>4</v>
      </c>
      <c r="E1391" s="389">
        <v>4</v>
      </c>
    </row>
    <row r="1392" spans="1:5" ht="15">
      <c r="A1392" s="414" t="s">
        <v>3628</v>
      </c>
      <c r="C1392" s="387">
        <v>3</v>
      </c>
      <c r="D1392" s="388">
        <v>3</v>
      </c>
      <c r="E1392" s="389">
        <v>4</v>
      </c>
    </row>
    <row r="1393" spans="1:5" ht="15">
      <c r="A1393" s="415" t="s">
        <v>2719</v>
      </c>
      <c r="C1393" s="387">
        <v>4</v>
      </c>
      <c r="D1393" s="388">
        <v>6</v>
      </c>
      <c r="E1393" s="389">
        <v>6</v>
      </c>
    </row>
    <row r="1394" spans="1:5" ht="15">
      <c r="A1394" s="412" t="s">
        <v>1671</v>
      </c>
      <c r="C1394" s="387">
        <v>3</v>
      </c>
      <c r="D1394" s="388">
        <v>1</v>
      </c>
      <c r="E1394" s="389">
        <v>8</v>
      </c>
    </row>
    <row r="1395" spans="1:5" ht="15">
      <c r="A1395" s="415" t="s">
        <v>180</v>
      </c>
      <c r="C1395" s="387">
        <v>8</v>
      </c>
      <c r="D1395" s="388">
        <v>7</v>
      </c>
      <c r="E1395" s="389">
        <v>3</v>
      </c>
    </row>
    <row r="1396" spans="1:5" ht="15">
      <c r="A1396" s="415" t="s">
        <v>2702</v>
      </c>
      <c r="C1396" s="387">
        <v>2</v>
      </c>
      <c r="D1396" s="388">
        <v>3</v>
      </c>
      <c r="E1396" s="389">
        <v>3</v>
      </c>
    </row>
    <row r="1397" spans="1:5" ht="15">
      <c r="A1397" s="415" t="s">
        <v>2211</v>
      </c>
      <c r="C1397" s="387">
        <v>8</v>
      </c>
      <c r="D1397" s="388">
        <v>1</v>
      </c>
      <c r="E1397" s="389">
        <v>4</v>
      </c>
    </row>
    <row r="1398" spans="1:5" ht="15">
      <c r="A1398" s="415" t="s">
        <v>2721</v>
      </c>
      <c r="C1398" s="387">
        <v>1</v>
      </c>
      <c r="D1398" s="388">
        <v>4</v>
      </c>
      <c r="E1398" s="389">
        <v>7</v>
      </c>
    </row>
    <row r="1399" spans="1:5" ht="15">
      <c r="A1399" s="415" t="s">
        <v>155</v>
      </c>
      <c r="C1399" s="387">
        <v>3</v>
      </c>
      <c r="D1399" s="388">
        <v>3</v>
      </c>
      <c r="E1399" s="389">
        <v>3</v>
      </c>
    </row>
    <row r="1400" spans="1:5" ht="15">
      <c r="A1400" s="414" t="s">
        <v>3629</v>
      </c>
      <c r="C1400" s="387">
        <v>8</v>
      </c>
      <c r="D1400" s="388">
        <v>11</v>
      </c>
      <c r="E1400" s="389">
        <v>7</v>
      </c>
    </row>
    <row r="1401" spans="1:5" ht="15">
      <c r="A1401" s="415" t="s">
        <v>2722</v>
      </c>
      <c r="C1401" s="387">
        <v>12</v>
      </c>
      <c r="D1401" s="388">
        <v>12</v>
      </c>
      <c r="E1401" s="389">
        <v>7</v>
      </c>
    </row>
    <row r="1402" spans="1:5" ht="15">
      <c r="A1402" s="415" t="s">
        <v>2720</v>
      </c>
      <c r="C1402" s="387">
        <v>1</v>
      </c>
      <c r="D1402" s="388">
        <v>4</v>
      </c>
      <c r="E1402" s="389">
        <v>2</v>
      </c>
    </row>
    <row r="1403" spans="1:5" ht="15">
      <c r="A1403" s="415" t="s">
        <v>2701</v>
      </c>
      <c r="C1403" s="387">
        <v>5</v>
      </c>
      <c r="D1403" s="388">
        <v>6</v>
      </c>
      <c r="E1403" s="389">
        <v>4</v>
      </c>
    </row>
    <row r="1404" spans="1:5" ht="15">
      <c r="A1404" s="415" t="s">
        <v>658</v>
      </c>
      <c r="C1404" s="387">
        <v>3</v>
      </c>
      <c r="D1404" s="388">
        <v>3</v>
      </c>
      <c r="E1404" s="389">
        <v>3</v>
      </c>
    </row>
    <row r="1405" spans="1:5" ht="15">
      <c r="A1405" s="412" t="s">
        <v>1655</v>
      </c>
      <c r="C1405" s="387">
        <v>0</v>
      </c>
      <c r="D1405" s="388">
        <v>3</v>
      </c>
      <c r="E1405" s="389">
        <v>5</v>
      </c>
    </row>
    <row r="1408" spans="1:5">
      <c r="C1408" s="1">
        <f>SUM(C1270:C1407)</f>
        <v>678</v>
      </c>
      <c r="D1408" s="1">
        <f>SUM(D1270:D1407)</f>
        <v>728</v>
      </c>
      <c r="E1408" s="1">
        <f>SUM(E1270:E1407)</f>
        <v>608</v>
      </c>
    </row>
  </sheetData>
  <sortState xmlns:xlrd2="http://schemas.microsoft.com/office/spreadsheetml/2017/richdata2" ref="Q1129:V1264">
    <sortCondition ref="Q1129:Q1264"/>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P538"/>
  <sheetViews>
    <sheetView zoomScaleNormal="100" workbookViewId="0">
      <pane xSplit="2" topLeftCell="FZ1" activePane="topRight" state="frozen"/>
      <selection pane="topRight" activeCell="FA143" sqref="FA143:FA180"/>
    </sheetView>
  </sheetViews>
  <sheetFormatPr defaultColWidth="8.85546875" defaultRowHeight="12.75"/>
  <cols>
    <col min="1" max="1" width="27.42578125" customWidth="1"/>
    <col min="2" max="2" width="14.42578125" style="42" customWidth="1"/>
    <col min="3" max="3" width="10.42578125" customWidth="1"/>
    <col min="4" max="4" width="10.42578125" style="18" customWidth="1"/>
    <col min="5" max="5" width="10.42578125" style="1" customWidth="1"/>
    <col min="6" max="50" width="10.42578125" customWidth="1"/>
    <col min="51" max="51" width="10.42578125" style="18" customWidth="1"/>
    <col min="52" max="52" width="10.42578125" customWidth="1"/>
    <col min="53" max="53" width="10.42578125" style="18" customWidth="1"/>
    <col min="54" max="54" width="10.42578125" customWidth="1"/>
    <col min="55" max="55" width="10.42578125" style="18" customWidth="1"/>
    <col min="56" max="197" width="10.42578125" customWidth="1"/>
    <col min="203" max="203" width="9.140625"/>
    <col min="212" max="212" width="9.140625"/>
    <col min="221" max="221" width="9.140625"/>
    <col min="229" max="229" width="11.7109375" bestFit="1" customWidth="1"/>
    <col min="230" max="230" width="9.140625"/>
    <col min="239" max="239" width="9.140625"/>
    <col min="248" max="248" width="9.140625"/>
    <col min="257" max="257" width="9.140625"/>
    <col min="266" max="266" width="9.140625"/>
    <col min="275" max="275" width="9.140625"/>
    <col min="284" max="284" width="9.140625"/>
    <col min="293" max="293" width="9.140625"/>
    <col min="302" max="302" width="9.140625"/>
    <col min="311" max="311" width="9.140625"/>
    <col min="320" max="320" width="9.140625"/>
    <col min="329" max="329" width="9.140625"/>
    <col min="338" max="338" width="9.140625"/>
    <col min="347" max="347" width="9.140625"/>
  </cols>
  <sheetData>
    <row r="1" spans="1:198" ht="27.75">
      <c r="A1" s="46" t="s">
        <v>177</v>
      </c>
      <c r="C1" s="41"/>
      <c r="G1" s="3"/>
      <c r="H1" s="41"/>
      <c r="M1" s="41"/>
      <c r="R1" s="41"/>
      <c r="W1" s="41"/>
      <c r="AB1" s="41"/>
      <c r="AG1" s="41"/>
      <c r="AL1" s="41"/>
      <c r="AQ1" s="41"/>
      <c r="AV1" s="41"/>
      <c r="BA1" s="41"/>
      <c r="BF1" s="41"/>
      <c r="BK1" s="41"/>
      <c r="BP1" s="41"/>
      <c r="BU1" s="41"/>
      <c r="BZ1" s="41"/>
      <c r="CE1" s="41"/>
      <c r="CJ1" s="41"/>
      <c r="CO1" s="41"/>
      <c r="CT1" s="41"/>
      <c r="CY1" s="41"/>
      <c r="DD1" s="41"/>
      <c r="DI1" s="41"/>
      <c r="DN1" s="41"/>
      <c r="DS1" s="41"/>
      <c r="DX1" s="41"/>
      <c r="EC1" s="41"/>
      <c r="EH1" s="41"/>
      <c r="EM1" s="41"/>
      <c r="ER1" s="41"/>
      <c r="EW1" s="41"/>
      <c r="FB1" s="41"/>
      <c r="FG1" s="41"/>
      <c r="FL1" s="41"/>
      <c r="FQ1" s="41"/>
      <c r="FV1" s="41"/>
      <c r="GA1" s="41"/>
      <c r="GF1" s="41"/>
      <c r="GK1" s="41"/>
      <c r="GP1" s="41"/>
    </row>
    <row r="2" spans="1:198" ht="30" customHeight="1">
      <c r="A2" s="35"/>
      <c r="B2" s="43" t="s">
        <v>40</v>
      </c>
      <c r="C2" s="41"/>
      <c r="D2" s="22" t="s">
        <v>182</v>
      </c>
      <c r="H2" s="41"/>
      <c r="I2" s="318" t="s">
        <v>2459</v>
      </c>
      <c r="M2" s="41"/>
      <c r="N2" s="318" t="s">
        <v>737</v>
      </c>
      <c r="R2" s="41"/>
      <c r="S2" s="318" t="s">
        <v>1766</v>
      </c>
      <c r="W2" s="41"/>
      <c r="X2" s="318" t="s">
        <v>186</v>
      </c>
      <c r="AB2" s="41"/>
      <c r="AC2" s="318" t="s">
        <v>175</v>
      </c>
      <c r="AE2" s="318"/>
      <c r="AG2" s="41"/>
      <c r="AH2" s="318" t="s">
        <v>187</v>
      </c>
      <c r="AJ2" s="318"/>
      <c r="AL2" s="41"/>
      <c r="AM2" s="318" t="s">
        <v>188</v>
      </c>
      <c r="AO2" s="318"/>
      <c r="AQ2" s="41"/>
      <c r="AR2" s="318" t="s">
        <v>1768</v>
      </c>
      <c r="AT2" s="318"/>
      <c r="AV2" s="41"/>
      <c r="AW2" s="318" t="s">
        <v>1767</v>
      </c>
      <c r="AY2" s="318"/>
      <c r="BA2" s="41"/>
      <c r="BB2" s="318" t="s">
        <v>2258</v>
      </c>
      <c r="BC2"/>
      <c r="BD2" s="318"/>
      <c r="BF2" s="41"/>
      <c r="BG2" s="318" t="s">
        <v>190</v>
      </c>
      <c r="BI2" s="318"/>
      <c r="BK2" s="41"/>
      <c r="BL2" s="318" t="s">
        <v>191</v>
      </c>
      <c r="BN2" s="318"/>
      <c r="BP2" s="41"/>
      <c r="BQ2" s="318" t="s">
        <v>192</v>
      </c>
      <c r="BS2" s="318"/>
      <c r="BU2" s="41"/>
      <c r="BV2" s="318" t="s">
        <v>195</v>
      </c>
      <c r="BX2" s="318"/>
      <c r="BZ2" s="41"/>
      <c r="CA2" s="318" t="s">
        <v>193</v>
      </c>
      <c r="CC2" s="318"/>
      <c r="CE2" s="41"/>
      <c r="CF2" s="318" t="s">
        <v>194</v>
      </c>
      <c r="CH2" s="318"/>
      <c r="CJ2" s="41"/>
      <c r="CK2" s="318" t="s">
        <v>176</v>
      </c>
      <c r="CM2" s="318"/>
      <c r="CO2" s="41"/>
      <c r="CP2" s="318" t="s">
        <v>196</v>
      </c>
      <c r="CR2" s="318"/>
      <c r="CT2" s="41"/>
      <c r="CU2" s="318" t="s">
        <v>197</v>
      </c>
      <c r="CW2" s="318"/>
      <c r="CY2" s="41"/>
      <c r="CZ2" s="318" t="s">
        <v>198</v>
      </c>
      <c r="DB2" s="318"/>
      <c r="DD2" s="41"/>
      <c r="DE2" s="318" t="s">
        <v>199</v>
      </c>
      <c r="DG2" s="318"/>
      <c r="DI2" s="41"/>
      <c r="DJ2" s="318" t="s">
        <v>201</v>
      </c>
      <c r="DL2" s="318"/>
      <c r="DN2" s="41"/>
      <c r="DO2" s="318" t="s">
        <v>202</v>
      </c>
      <c r="DQ2" s="318"/>
      <c r="DS2" s="41"/>
      <c r="DT2" s="318" t="s">
        <v>4164</v>
      </c>
      <c r="DV2" s="318"/>
      <c r="DX2" s="41"/>
      <c r="DY2" s="318" t="s">
        <v>203</v>
      </c>
      <c r="EA2" s="318"/>
      <c r="EC2" s="41"/>
      <c r="ED2" s="318" t="s">
        <v>205</v>
      </c>
      <c r="EF2" s="318"/>
      <c r="EH2" s="41"/>
      <c r="EI2" s="318" t="s">
        <v>206</v>
      </c>
      <c r="EK2" s="318"/>
      <c r="EM2" s="41"/>
      <c r="EN2" s="318" t="s">
        <v>2632</v>
      </c>
      <c r="EP2" s="318"/>
      <c r="ER2" s="41"/>
      <c r="ES2" s="318" t="s">
        <v>207</v>
      </c>
      <c r="EU2" s="318"/>
      <c r="EW2" s="41"/>
      <c r="EX2" s="318" t="s">
        <v>346</v>
      </c>
      <c r="EZ2" s="318"/>
      <c r="FB2" s="41"/>
      <c r="FC2" s="318" t="s">
        <v>208</v>
      </c>
      <c r="FE2" s="318"/>
      <c r="FG2" s="41"/>
      <c r="FH2" s="318" t="s">
        <v>209</v>
      </c>
      <c r="FJ2" s="318"/>
      <c r="FL2" s="41"/>
      <c r="FM2" s="318" t="s">
        <v>210</v>
      </c>
      <c r="FO2" s="318"/>
      <c r="FQ2" s="41"/>
      <c r="FR2" s="318" t="s">
        <v>212</v>
      </c>
      <c r="FT2" s="318"/>
      <c r="FV2" s="41"/>
      <c r="FW2" s="318" t="s">
        <v>213</v>
      </c>
      <c r="FY2" s="318"/>
      <c r="GA2" s="41"/>
      <c r="GB2" s="318" t="s">
        <v>214</v>
      </c>
      <c r="GD2" s="318"/>
      <c r="GF2" s="41"/>
      <c r="GG2" s="318" t="s">
        <v>351</v>
      </c>
      <c r="GI2" s="318"/>
      <c r="GK2" s="41"/>
      <c r="GL2" s="318" t="s">
        <v>1804</v>
      </c>
      <c r="GN2" s="318"/>
      <c r="GP2" s="41"/>
    </row>
    <row r="3" spans="1:198" s="21" customFormat="1" ht="18" customHeight="1">
      <c r="A3" s="37"/>
      <c r="B3" s="44"/>
      <c r="C3" s="41"/>
      <c r="D3" s="322">
        <v>2022</v>
      </c>
      <c r="E3" s="322">
        <v>2023</v>
      </c>
      <c r="F3" s="322">
        <v>2024</v>
      </c>
      <c r="G3" s="322">
        <v>2025</v>
      </c>
      <c r="H3" s="41"/>
      <c r="I3" s="322">
        <v>2022</v>
      </c>
      <c r="J3" s="322">
        <v>2023</v>
      </c>
      <c r="K3" s="322">
        <v>2024</v>
      </c>
      <c r="L3" s="322">
        <v>2025</v>
      </c>
      <c r="M3" s="41"/>
      <c r="N3" s="322">
        <v>2022</v>
      </c>
      <c r="O3" s="322">
        <v>2023</v>
      </c>
      <c r="P3" s="322">
        <v>2024</v>
      </c>
      <c r="Q3" s="322">
        <v>2025</v>
      </c>
      <c r="R3" s="41"/>
      <c r="S3" s="322">
        <v>2022</v>
      </c>
      <c r="T3" s="322">
        <v>2023</v>
      </c>
      <c r="U3" s="322">
        <v>2024</v>
      </c>
      <c r="V3" s="322">
        <v>2025</v>
      </c>
      <c r="W3" s="41"/>
      <c r="X3" s="322">
        <v>2022</v>
      </c>
      <c r="Y3" s="322">
        <v>2023</v>
      </c>
      <c r="Z3" s="322">
        <v>2024</v>
      </c>
      <c r="AA3" s="322">
        <v>2025</v>
      </c>
      <c r="AB3" s="41"/>
      <c r="AC3" s="322">
        <v>2022</v>
      </c>
      <c r="AD3" s="322">
        <v>2023</v>
      </c>
      <c r="AE3" s="322">
        <v>2024</v>
      </c>
      <c r="AF3" s="322">
        <v>2025</v>
      </c>
      <c r="AG3" s="41"/>
      <c r="AH3" s="322">
        <v>2022</v>
      </c>
      <c r="AI3" s="322">
        <v>2023</v>
      </c>
      <c r="AJ3" s="322">
        <v>2024</v>
      </c>
      <c r="AK3" s="322">
        <v>2025</v>
      </c>
      <c r="AL3" s="41"/>
      <c r="AM3" s="322">
        <v>2022</v>
      </c>
      <c r="AN3" s="322">
        <v>2023</v>
      </c>
      <c r="AO3" s="322">
        <v>2024</v>
      </c>
      <c r="AP3" s="322">
        <v>2025</v>
      </c>
      <c r="AQ3" s="41"/>
      <c r="AR3" s="322">
        <v>2022</v>
      </c>
      <c r="AS3" s="322">
        <v>2023</v>
      </c>
      <c r="AT3" s="322">
        <v>2024</v>
      </c>
      <c r="AU3" s="322">
        <v>2025</v>
      </c>
      <c r="AV3" s="41"/>
      <c r="AW3" s="322">
        <v>2022</v>
      </c>
      <c r="AX3" s="322">
        <v>2023</v>
      </c>
      <c r="AY3" s="322">
        <v>2024</v>
      </c>
      <c r="AZ3" s="322">
        <v>2025</v>
      </c>
      <c r="BA3" s="41"/>
      <c r="BB3" s="322">
        <v>2022</v>
      </c>
      <c r="BC3" s="322">
        <v>2023</v>
      </c>
      <c r="BD3" s="322">
        <v>2024</v>
      </c>
      <c r="BE3" s="322">
        <v>2025</v>
      </c>
      <c r="BF3" s="41"/>
      <c r="BG3" s="322">
        <v>2022</v>
      </c>
      <c r="BH3" s="322">
        <v>2023</v>
      </c>
      <c r="BI3" s="322">
        <v>2024</v>
      </c>
      <c r="BJ3" s="322">
        <v>2025</v>
      </c>
      <c r="BK3" s="41"/>
      <c r="BL3" s="322">
        <v>2022</v>
      </c>
      <c r="BM3" s="322">
        <v>2023</v>
      </c>
      <c r="BN3" s="322">
        <v>2024</v>
      </c>
      <c r="BO3" s="322">
        <v>2025</v>
      </c>
      <c r="BP3" s="41"/>
      <c r="BQ3" s="322">
        <v>2022</v>
      </c>
      <c r="BR3" s="322">
        <v>2023</v>
      </c>
      <c r="BS3" s="322">
        <v>2024</v>
      </c>
      <c r="BT3" s="322">
        <v>2025</v>
      </c>
      <c r="BU3" s="41"/>
      <c r="BV3" s="322">
        <v>2022</v>
      </c>
      <c r="BW3" s="322">
        <v>2023</v>
      </c>
      <c r="BX3" s="322">
        <v>2024</v>
      </c>
      <c r="BY3" s="322">
        <v>2025</v>
      </c>
      <c r="BZ3" s="41"/>
      <c r="CA3" s="322">
        <v>2022</v>
      </c>
      <c r="CB3" s="322">
        <v>2023</v>
      </c>
      <c r="CC3" s="322">
        <v>2024</v>
      </c>
      <c r="CD3" s="322">
        <v>2025</v>
      </c>
      <c r="CE3" s="41"/>
      <c r="CF3" s="322">
        <v>2022</v>
      </c>
      <c r="CG3" s="322">
        <v>2023</v>
      </c>
      <c r="CH3" s="322">
        <v>2024</v>
      </c>
      <c r="CI3" s="322">
        <v>2025</v>
      </c>
      <c r="CJ3" s="41"/>
      <c r="CK3" s="322">
        <v>2022</v>
      </c>
      <c r="CL3" s="322">
        <v>2023</v>
      </c>
      <c r="CM3" s="322">
        <v>2024</v>
      </c>
      <c r="CN3" s="322">
        <v>2025</v>
      </c>
      <c r="CO3" s="41"/>
      <c r="CP3" s="322">
        <v>2022</v>
      </c>
      <c r="CQ3" s="322">
        <v>2023</v>
      </c>
      <c r="CR3" s="322">
        <v>2024</v>
      </c>
      <c r="CS3" s="322">
        <v>2025</v>
      </c>
      <c r="CT3" s="41"/>
      <c r="CU3" s="322">
        <v>2022</v>
      </c>
      <c r="CV3" s="322">
        <v>2023</v>
      </c>
      <c r="CW3" s="322">
        <v>2024</v>
      </c>
      <c r="CX3" s="322">
        <v>2025</v>
      </c>
      <c r="CY3" s="41"/>
      <c r="CZ3" s="322">
        <v>2022</v>
      </c>
      <c r="DA3" s="322">
        <v>2023</v>
      </c>
      <c r="DB3" s="322">
        <v>2024</v>
      </c>
      <c r="DC3" s="322">
        <v>2025</v>
      </c>
      <c r="DD3" s="41"/>
      <c r="DE3" s="322">
        <v>2022</v>
      </c>
      <c r="DF3" s="322">
        <v>2023</v>
      </c>
      <c r="DG3" s="322">
        <v>2024</v>
      </c>
      <c r="DH3" s="322">
        <v>2025</v>
      </c>
      <c r="DI3" s="41"/>
      <c r="DJ3" s="322">
        <v>2022</v>
      </c>
      <c r="DK3" s="322">
        <v>2023</v>
      </c>
      <c r="DL3" s="322">
        <v>2024</v>
      </c>
      <c r="DM3" s="322">
        <v>2025</v>
      </c>
      <c r="DN3" s="41"/>
      <c r="DO3" s="322">
        <v>2022</v>
      </c>
      <c r="DP3" s="322">
        <v>2023</v>
      </c>
      <c r="DQ3" s="322">
        <v>2024</v>
      </c>
      <c r="DR3" s="322">
        <v>2025</v>
      </c>
      <c r="DS3" s="41"/>
      <c r="DT3" s="322">
        <v>2022</v>
      </c>
      <c r="DU3" s="322">
        <v>2023</v>
      </c>
      <c r="DV3" s="322">
        <v>2024</v>
      </c>
      <c r="DW3" s="322">
        <v>2025</v>
      </c>
      <c r="DX3" s="41"/>
      <c r="DY3" s="322">
        <v>2022</v>
      </c>
      <c r="DZ3" s="322">
        <v>2023</v>
      </c>
      <c r="EA3" s="322">
        <v>2024</v>
      </c>
      <c r="EB3" s="322">
        <v>2025</v>
      </c>
      <c r="EC3" s="41"/>
      <c r="ED3" s="322">
        <v>2022</v>
      </c>
      <c r="EE3" s="322">
        <v>2023</v>
      </c>
      <c r="EF3" s="322">
        <v>2024</v>
      </c>
      <c r="EG3" s="322">
        <v>2025</v>
      </c>
      <c r="EH3" s="41"/>
      <c r="EI3" s="322">
        <v>2022</v>
      </c>
      <c r="EJ3" s="322">
        <v>2023</v>
      </c>
      <c r="EK3" s="322">
        <v>2024</v>
      </c>
      <c r="EL3" s="322">
        <v>2025</v>
      </c>
      <c r="EM3" s="41"/>
      <c r="EN3" s="322">
        <v>2022</v>
      </c>
      <c r="EO3" s="322">
        <v>2023</v>
      </c>
      <c r="EP3" s="322">
        <v>2024</v>
      </c>
      <c r="EQ3" s="322">
        <v>2025</v>
      </c>
      <c r="ER3" s="41"/>
      <c r="ES3" s="322">
        <v>2022</v>
      </c>
      <c r="ET3" s="322">
        <v>2023</v>
      </c>
      <c r="EU3" s="322">
        <v>2024</v>
      </c>
      <c r="EV3" s="322">
        <v>2025</v>
      </c>
      <c r="EW3" s="41"/>
      <c r="EX3" s="322">
        <v>2022</v>
      </c>
      <c r="EY3" s="322">
        <v>2023</v>
      </c>
      <c r="EZ3" s="322">
        <v>2024</v>
      </c>
      <c r="FA3" s="322">
        <v>2025</v>
      </c>
      <c r="FB3" s="41"/>
      <c r="FC3" s="322">
        <v>2022</v>
      </c>
      <c r="FD3" s="322">
        <v>2023</v>
      </c>
      <c r="FE3" s="322">
        <v>2024</v>
      </c>
      <c r="FF3" s="322">
        <v>2025</v>
      </c>
      <c r="FG3" s="41"/>
      <c r="FH3" s="322">
        <v>2022</v>
      </c>
      <c r="FI3" s="322">
        <v>2023</v>
      </c>
      <c r="FJ3" s="322">
        <v>2024</v>
      </c>
      <c r="FK3" s="322">
        <v>2025</v>
      </c>
      <c r="FL3" s="41"/>
      <c r="FM3" s="322">
        <v>2022</v>
      </c>
      <c r="FN3" s="322">
        <v>2023</v>
      </c>
      <c r="FO3" s="322">
        <v>2024</v>
      </c>
      <c r="FP3" s="322">
        <v>2025</v>
      </c>
      <c r="FQ3" s="41"/>
      <c r="FR3" s="322">
        <v>2022</v>
      </c>
      <c r="FS3" s="322">
        <v>2023</v>
      </c>
      <c r="FT3" s="322">
        <v>2024</v>
      </c>
      <c r="FU3" s="322">
        <v>2025</v>
      </c>
      <c r="FV3" s="41"/>
      <c r="FW3" s="322">
        <v>2022</v>
      </c>
      <c r="FX3" s="322">
        <v>2023</v>
      </c>
      <c r="FY3" s="322">
        <v>2024</v>
      </c>
      <c r="FZ3" s="322">
        <v>2025</v>
      </c>
      <c r="GA3" s="41"/>
      <c r="GB3" s="322">
        <v>2022</v>
      </c>
      <c r="GC3" s="322">
        <v>2023</v>
      </c>
      <c r="GD3" s="322">
        <v>2024</v>
      </c>
      <c r="GE3" s="322">
        <v>2025</v>
      </c>
      <c r="GF3" s="41"/>
      <c r="GG3" s="322">
        <v>2022</v>
      </c>
      <c r="GH3" s="322">
        <v>2023</v>
      </c>
      <c r="GI3" s="322">
        <v>2024</v>
      </c>
      <c r="GJ3" s="322">
        <v>2025</v>
      </c>
      <c r="GK3" s="41"/>
      <c r="GL3" s="322">
        <v>2022</v>
      </c>
      <c r="GM3" s="322">
        <v>2023</v>
      </c>
      <c r="GN3" s="322">
        <v>2024</v>
      </c>
      <c r="GO3" s="322">
        <v>2025</v>
      </c>
      <c r="GP3" s="41"/>
    </row>
    <row r="4" spans="1:198" s="21" customFormat="1" ht="18" customHeight="1">
      <c r="A4" s="37"/>
      <c r="B4" s="44"/>
      <c r="C4" s="41"/>
      <c r="D4" s="321">
        <v>0.25</v>
      </c>
      <c r="E4" s="321">
        <v>0.5</v>
      </c>
      <c r="F4" s="321">
        <v>0.75</v>
      </c>
      <c r="G4" s="321">
        <v>1</v>
      </c>
      <c r="H4" s="41"/>
      <c r="I4" s="321">
        <v>0.25</v>
      </c>
      <c r="J4" s="321">
        <v>0.5</v>
      </c>
      <c r="K4" s="321">
        <v>0.75</v>
      </c>
      <c r="L4" s="321">
        <v>1</v>
      </c>
      <c r="M4" s="41"/>
      <c r="N4" s="321">
        <v>0.25</v>
      </c>
      <c r="O4" s="321">
        <v>0.5</v>
      </c>
      <c r="P4" s="321">
        <v>0.75</v>
      </c>
      <c r="Q4" s="321">
        <v>1</v>
      </c>
      <c r="R4" s="41"/>
      <c r="S4" s="321">
        <v>0.25</v>
      </c>
      <c r="T4" s="321">
        <v>0.5</v>
      </c>
      <c r="U4" s="321">
        <v>0.75</v>
      </c>
      <c r="V4" s="321">
        <v>1</v>
      </c>
      <c r="W4" s="41"/>
      <c r="X4" s="321">
        <v>0.25</v>
      </c>
      <c r="Y4" s="321">
        <v>0.5</v>
      </c>
      <c r="Z4" s="321">
        <v>0.75</v>
      </c>
      <c r="AA4" s="321">
        <v>1</v>
      </c>
      <c r="AB4" s="41"/>
      <c r="AC4" s="321">
        <v>0.25</v>
      </c>
      <c r="AD4" s="321">
        <v>0.5</v>
      </c>
      <c r="AE4" s="321">
        <v>0.75</v>
      </c>
      <c r="AF4" s="321">
        <v>1</v>
      </c>
      <c r="AG4" s="41"/>
      <c r="AH4" s="321">
        <v>0.25</v>
      </c>
      <c r="AI4" s="321">
        <v>0.5</v>
      </c>
      <c r="AJ4" s="321">
        <v>0.75</v>
      </c>
      <c r="AK4" s="321">
        <v>1</v>
      </c>
      <c r="AL4" s="41"/>
      <c r="AM4" s="321">
        <v>0.25</v>
      </c>
      <c r="AN4" s="321">
        <v>0.5</v>
      </c>
      <c r="AO4" s="321">
        <v>0.75</v>
      </c>
      <c r="AP4" s="321">
        <v>1</v>
      </c>
      <c r="AQ4" s="41"/>
      <c r="AR4" s="321">
        <v>0.25</v>
      </c>
      <c r="AS4" s="321">
        <v>0.5</v>
      </c>
      <c r="AT4" s="321">
        <v>0.75</v>
      </c>
      <c r="AU4" s="321">
        <v>1</v>
      </c>
      <c r="AV4" s="41"/>
      <c r="AW4" s="321">
        <v>0.25</v>
      </c>
      <c r="AX4" s="321">
        <v>0.5</v>
      </c>
      <c r="AY4" s="321">
        <v>0.75</v>
      </c>
      <c r="AZ4" s="321">
        <v>1</v>
      </c>
      <c r="BA4" s="41"/>
      <c r="BB4" s="321">
        <v>0.25</v>
      </c>
      <c r="BC4" s="321">
        <v>0.5</v>
      </c>
      <c r="BD4" s="321">
        <v>0.75</v>
      </c>
      <c r="BE4" s="321">
        <v>1</v>
      </c>
      <c r="BF4" s="41"/>
      <c r="BG4" s="321">
        <v>0.25</v>
      </c>
      <c r="BH4" s="321">
        <v>0.5</v>
      </c>
      <c r="BI4" s="321">
        <v>0.75</v>
      </c>
      <c r="BJ4" s="321">
        <v>1</v>
      </c>
      <c r="BK4" s="41"/>
      <c r="BL4" s="321">
        <v>0.25</v>
      </c>
      <c r="BM4" s="321">
        <v>0.5</v>
      </c>
      <c r="BN4" s="321">
        <v>0.75</v>
      </c>
      <c r="BO4" s="321">
        <v>1</v>
      </c>
      <c r="BP4" s="41"/>
      <c r="BQ4" s="321">
        <v>0.25</v>
      </c>
      <c r="BR4" s="321">
        <v>0.5</v>
      </c>
      <c r="BS4" s="321">
        <v>0.75</v>
      </c>
      <c r="BT4" s="321">
        <v>1</v>
      </c>
      <c r="BU4" s="41"/>
      <c r="BV4" s="321">
        <v>0.25</v>
      </c>
      <c r="BW4" s="321">
        <v>0.5</v>
      </c>
      <c r="BX4" s="321">
        <v>0.75</v>
      </c>
      <c r="BY4" s="321">
        <v>1</v>
      </c>
      <c r="BZ4" s="41"/>
      <c r="CA4" s="321">
        <v>0.25</v>
      </c>
      <c r="CB4" s="321">
        <v>0.5</v>
      </c>
      <c r="CC4" s="321">
        <v>0.75</v>
      </c>
      <c r="CD4" s="321">
        <v>1</v>
      </c>
      <c r="CE4" s="41"/>
      <c r="CF4" s="321">
        <v>0.25</v>
      </c>
      <c r="CG4" s="321">
        <v>0.5</v>
      </c>
      <c r="CH4" s="321">
        <v>0.75</v>
      </c>
      <c r="CI4" s="321">
        <v>1</v>
      </c>
      <c r="CJ4" s="41"/>
      <c r="CK4" s="321">
        <v>0.25</v>
      </c>
      <c r="CL4" s="321">
        <v>0.5</v>
      </c>
      <c r="CM4" s="321">
        <v>0.75</v>
      </c>
      <c r="CN4" s="321">
        <v>1</v>
      </c>
      <c r="CO4" s="41"/>
      <c r="CP4" s="321">
        <v>0.25</v>
      </c>
      <c r="CQ4" s="321">
        <v>0.5</v>
      </c>
      <c r="CR4" s="321">
        <v>0.75</v>
      </c>
      <c r="CS4" s="321">
        <v>1</v>
      </c>
      <c r="CT4" s="41"/>
      <c r="CU4" s="321">
        <v>0.25</v>
      </c>
      <c r="CV4" s="321">
        <v>0.5</v>
      </c>
      <c r="CW4" s="321">
        <v>0.75</v>
      </c>
      <c r="CX4" s="321">
        <v>1</v>
      </c>
      <c r="CY4" s="41"/>
      <c r="CZ4" s="321">
        <v>0.25</v>
      </c>
      <c r="DA4" s="321">
        <v>0.5</v>
      </c>
      <c r="DB4" s="321">
        <v>0.75</v>
      </c>
      <c r="DC4" s="321">
        <v>1</v>
      </c>
      <c r="DD4" s="41"/>
      <c r="DE4" s="321">
        <v>0.25</v>
      </c>
      <c r="DF4" s="321">
        <v>0.5</v>
      </c>
      <c r="DG4" s="321">
        <v>0.75</v>
      </c>
      <c r="DH4" s="321">
        <v>1</v>
      </c>
      <c r="DI4" s="41"/>
      <c r="DJ4" s="321">
        <v>0.25</v>
      </c>
      <c r="DK4" s="321">
        <v>0.5</v>
      </c>
      <c r="DL4" s="321">
        <v>0.75</v>
      </c>
      <c r="DM4" s="321">
        <v>1</v>
      </c>
      <c r="DN4" s="41"/>
      <c r="DO4" s="321">
        <v>0.25</v>
      </c>
      <c r="DP4" s="321">
        <v>0.5</v>
      </c>
      <c r="DQ4" s="321">
        <v>0.75</v>
      </c>
      <c r="DR4" s="321">
        <v>1</v>
      </c>
      <c r="DS4" s="41"/>
      <c r="DT4" s="321">
        <v>0.25</v>
      </c>
      <c r="DU4" s="321">
        <v>0.5</v>
      </c>
      <c r="DV4" s="321">
        <v>0.75</v>
      </c>
      <c r="DW4" s="321">
        <v>1</v>
      </c>
      <c r="DX4" s="41"/>
      <c r="DY4" s="321">
        <v>0.25</v>
      </c>
      <c r="DZ4" s="321">
        <v>0.5</v>
      </c>
      <c r="EA4" s="321">
        <v>0.75</v>
      </c>
      <c r="EB4" s="321">
        <v>1</v>
      </c>
      <c r="EC4" s="41"/>
      <c r="ED4" s="321">
        <v>0.25</v>
      </c>
      <c r="EE4" s="321">
        <v>0.5</v>
      </c>
      <c r="EF4" s="321">
        <v>0.75</v>
      </c>
      <c r="EG4" s="321">
        <v>1</v>
      </c>
      <c r="EH4" s="41"/>
      <c r="EI4" s="321">
        <v>0.25</v>
      </c>
      <c r="EJ4" s="321">
        <v>0.5</v>
      </c>
      <c r="EK4" s="321">
        <v>0.75</v>
      </c>
      <c r="EL4" s="321">
        <v>1</v>
      </c>
      <c r="EM4" s="41"/>
      <c r="EN4" s="321">
        <v>0.25</v>
      </c>
      <c r="EO4" s="321">
        <v>0.5</v>
      </c>
      <c r="EP4" s="321">
        <v>0.75</v>
      </c>
      <c r="EQ4" s="321">
        <v>1</v>
      </c>
      <c r="ER4" s="41"/>
      <c r="ES4" s="321">
        <v>0.25</v>
      </c>
      <c r="ET4" s="321">
        <v>0.5</v>
      </c>
      <c r="EU4" s="321">
        <v>0.75</v>
      </c>
      <c r="EV4" s="321">
        <v>1</v>
      </c>
      <c r="EW4" s="41"/>
      <c r="EX4" s="321">
        <v>0.25</v>
      </c>
      <c r="EY4" s="321">
        <v>0.5</v>
      </c>
      <c r="EZ4" s="321">
        <v>0.75</v>
      </c>
      <c r="FA4" s="321">
        <v>1</v>
      </c>
      <c r="FB4" s="41"/>
      <c r="FC4" s="321">
        <v>0.25</v>
      </c>
      <c r="FD4" s="321">
        <v>0.5</v>
      </c>
      <c r="FE4" s="321">
        <v>0.75</v>
      </c>
      <c r="FF4" s="321">
        <v>1</v>
      </c>
      <c r="FG4" s="41"/>
      <c r="FH4" s="321">
        <v>0.25</v>
      </c>
      <c r="FI4" s="321">
        <v>0.5</v>
      </c>
      <c r="FJ4" s="321">
        <v>0.75</v>
      </c>
      <c r="FK4" s="321">
        <v>1</v>
      </c>
      <c r="FL4" s="41"/>
      <c r="FM4" s="321">
        <v>0.25</v>
      </c>
      <c r="FN4" s="321">
        <v>0.5</v>
      </c>
      <c r="FO4" s="321">
        <v>0.75</v>
      </c>
      <c r="FP4" s="321">
        <v>1</v>
      </c>
      <c r="FQ4" s="41"/>
      <c r="FR4" s="321">
        <v>0.25</v>
      </c>
      <c r="FS4" s="321">
        <v>0.5</v>
      </c>
      <c r="FT4" s="321">
        <v>0.75</v>
      </c>
      <c r="FU4" s="321">
        <v>1</v>
      </c>
      <c r="FV4" s="324"/>
      <c r="FW4" s="321">
        <v>0.25</v>
      </c>
      <c r="FX4" s="321">
        <v>0.5</v>
      </c>
      <c r="FY4" s="321">
        <v>0.75</v>
      </c>
      <c r="FZ4" s="321">
        <v>1</v>
      </c>
      <c r="GA4" s="324"/>
      <c r="GB4" s="321">
        <v>0.25</v>
      </c>
      <c r="GC4" s="321">
        <v>0.5</v>
      </c>
      <c r="GD4" s="321">
        <v>0.75</v>
      </c>
      <c r="GE4" s="321">
        <v>1</v>
      </c>
      <c r="GF4" s="324"/>
      <c r="GG4" s="321">
        <v>0.25</v>
      </c>
      <c r="GH4" s="321">
        <v>0.5</v>
      </c>
      <c r="GI4" s="321">
        <v>0.75</v>
      </c>
      <c r="GJ4" s="321">
        <v>1</v>
      </c>
      <c r="GK4" s="324"/>
      <c r="GL4" s="321">
        <v>0.25</v>
      </c>
      <c r="GM4" s="321">
        <v>0.5</v>
      </c>
      <c r="GN4" s="321">
        <v>0.75</v>
      </c>
      <c r="GO4" s="321">
        <v>1</v>
      </c>
      <c r="GP4" s="324"/>
    </row>
    <row r="5" spans="1:198" s="21" customFormat="1" ht="18" customHeight="1">
      <c r="B5" s="44"/>
      <c r="C5" s="41"/>
      <c r="D5" s="36"/>
      <c r="E5" s="36"/>
      <c r="F5" s="36"/>
      <c r="G5" s="36"/>
      <c r="H5" s="41"/>
      <c r="J5" s="36"/>
      <c r="K5" s="36"/>
      <c r="L5" s="36"/>
      <c r="M5" s="41"/>
      <c r="N5" s="36"/>
      <c r="O5" s="36"/>
      <c r="P5" s="36"/>
      <c r="Q5" s="36"/>
      <c r="R5" s="41"/>
      <c r="S5" s="36"/>
      <c r="T5" s="36"/>
      <c r="U5" s="36"/>
      <c r="V5" s="36"/>
      <c r="W5" s="41"/>
      <c r="X5" s="36"/>
      <c r="Y5" s="36"/>
      <c r="Z5" s="36"/>
      <c r="AA5" s="36"/>
      <c r="AB5" s="41"/>
      <c r="AC5" s="36"/>
      <c r="AD5" s="36"/>
      <c r="AE5" s="36"/>
      <c r="AF5" s="36"/>
      <c r="AG5" s="41"/>
      <c r="AH5" s="36"/>
      <c r="AI5" s="36"/>
      <c r="AJ5" s="36"/>
      <c r="AK5" s="36"/>
      <c r="AL5" s="41"/>
      <c r="AM5" s="36"/>
      <c r="AN5" s="319"/>
      <c r="AO5" s="36"/>
      <c r="AP5" s="319"/>
      <c r="AQ5" s="41"/>
      <c r="AR5" s="319"/>
      <c r="AS5" s="36"/>
      <c r="AT5" s="319"/>
      <c r="AU5" s="36"/>
      <c r="AV5" s="41"/>
      <c r="AW5" s="36"/>
      <c r="AX5" s="36"/>
      <c r="AY5" s="36"/>
      <c r="AZ5" s="36"/>
      <c r="BA5" s="41"/>
      <c r="BB5" s="36"/>
      <c r="BC5" s="36"/>
      <c r="BD5" s="36"/>
      <c r="BE5" s="36"/>
      <c r="BF5" s="41"/>
      <c r="BG5" s="36"/>
      <c r="BH5" s="36"/>
      <c r="BI5" s="36"/>
      <c r="BJ5" s="36"/>
      <c r="BK5" s="41"/>
      <c r="BL5" s="36"/>
      <c r="BM5" s="36"/>
      <c r="BN5" s="36"/>
      <c r="BO5" s="36"/>
      <c r="BP5" s="41"/>
      <c r="BQ5" s="36"/>
      <c r="BS5" s="36"/>
      <c r="BT5" s="36"/>
      <c r="BU5" s="41"/>
      <c r="BV5" s="36"/>
      <c r="BW5" s="36"/>
      <c r="BX5" s="36"/>
      <c r="BY5" s="36"/>
      <c r="BZ5" s="41"/>
      <c r="CA5" s="36"/>
      <c r="CB5" s="36"/>
      <c r="CC5" s="36"/>
      <c r="CD5" s="36"/>
      <c r="CE5" s="41"/>
      <c r="CJ5" s="41"/>
      <c r="CO5" s="41"/>
      <c r="CT5" s="41"/>
      <c r="CY5" s="41"/>
      <c r="DD5" s="41"/>
      <c r="DI5" s="41"/>
      <c r="DN5" s="41"/>
      <c r="DS5" s="41"/>
      <c r="DT5" s="49">
        <v>0</v>
      </c>
      <c r="DU5" s="49">
        <v>0</v>
      </c>
      <c r="DV5" s="49">
        <v>0</v>
      </c>
      <c r="DW5" s="49">
        <v>166.5</v>
      </c>
      <c r="DX5" s="41"/>
      <c r="EC5" s="41"/>
      <c r="ED5" s="36"/>
      <c r="EE5" s="36"/>
      <c r="EF5" s="36"/>
      <c r="EG5" s="36"/>
      <c r="EH5" s="41"/>
      <c r="EI5" s="36"/>
      <c r="EJ5" s="36"/>
      <c r="EK5" s="36"/>
      <c r="EL5" s="36"/>
      <c r="EM5" s="41"/>
      <c r="EN5" s="36"/>
      <c r="EO5" s="36"/>
      <c r="EP5" s="36"/>
      <c r="EQ5" s="36"/>
      <c r="ER5" s="41"/>
      <c r="ES5" s="36"/>
      <c r="ET5" s="36"/>
      <c r="EU5" s="36"/>
      <c r="EV5" s="36"/>
      <c r="EW5" s="41"/>
      <c r="EX5" s="36"/>
      <c r="EY5" s="36"/>
      <c r="EZ5" s="36"/>
      <c r="FA5" s="36"/>
      <c r="FB5" s="41"/>
      <c r="FC5" s="36"/>
      <c r="FD5" s="36"/>
      <c r="FE5" s="36"/>
      <c r="FF5" s="36"/>
      <c r="FG5" s="41"/>
      <c r="FH5" s="36"/>
      <c r="FI5" s="36"/>
      <c r="FJ5" s="36"/>
      <c r="FK5" s="36"/>
      <c r="FL5" s="41"/>
      <c r="FM5" s="36"/>
      <c r="FN5" s="36"/>
      <c r="FO5" s="36"/>
      <c r="FP5" s="36"/>
      <c r="FQ5" s="41"/>
      <c r="FR5" s="36"/>
      <c r="FS5" s="36"/>
      <c r="FT5" s="36"/>
      <c r="FU5" s="36"/>
      <c r="FV5" s="324"/>
      <c r="FW5" s="36"/>
      <c r="FX5" s="36"/>
      <c r="FY5" s="36"/>
      <c r="FZ5" s="36"/>
      <c r="GA5" s="324"/>
      <c r="GB5" s="36"/>
      <c r="GC5" s="36"/>
      <c r="GD5" s="36"/>
      <c r="GE5" s="36"/>
      <c r="GF5" s="324"/>
      <c r="GG5" s="36"/>
      <c r="GH5" s="36"/>
      <c r="GI5" s="36"/>
      <c r="GJ5" s="36"/>
      <c r="GK5" s="324"/>
      <c r="GL5" s="36"/>
      <c r="GM5" s="36"/>
      <c r="GN5" s="36"/>
      <c r="GO5" s="36"/>
      <c r="GP5" s="324"/>
    </row>
    <row r="6" spans="1:198" ht="18">
      <c r="A6" s="81" t="s">
        <v>1657</v>
      </c>
      <c r="B6" s="45">
        <f t="shared" ref="B6:B37" si="0">SUM(D6:ZZ6)</f>
        <v>43427.074999999997</v>
      </c>
      <c r="C6" s="41"/>
      <c r="D6" s="49">
        <v>0</v>
      </c>
      <c r="E6" s="49">
        <v>202.59999999999997</v>
      </c>
      <c r="F6" s="49">
        <v>36</v>
      </c>
      <c r="G6" s="49">
        <v>144.9</v>
      </c>
      <c r="H6" s="371"/>
      <c r="I6" s="49">
        <v>0</v>
      </c>
      <c r="J6" s="49">
        <v>41.650000000000034</v>
      </c>
      <c r="K6" s="49">
        <v>0.97500000000000853</v>
      </c>
      <c r="L6" s="49">
        <v>41.2</v>
      </c>
      <c r="M6" s="371"/>
      <c r="N6" s="49">
        <v>100.57500000000016</v>
      </c>
      <c r="O6" s="49">
        <v>255.20000000000039</v>
      </c>
      <c r="P6" s="49">
        <v>82.499999999999986</v>
      </c>
      <c r="Q6" s="49">
        <v>498</v>
      </c>
      <c r="R6" s="371"/>
      <c r="S6" s="315">
        <v>44.000000000000227</v>
      </c>
      <c r="T6" s="315">
        <v>26.000000000000341</v>
      </c>
      <c r="U6" s="315">
        <v>162.60000000000002</v>
      </c>
      <c r="V6" s="49">
        <v>52.5</v>
      </c>
      <c r="W6" s="371"/>
      <c r="X6" s="49">
        <v>86.875</v>
      </c>
      <c r="Y6" s="49">
        <v>58.550000000000182</v>
      </c>
      <c r="Z6" s="49">
        <v>257.10000000000002</v>
      </c>
      <c r="AA6" s="49">
        <v>516.29999999999995</v>
      </c>
      <c r="AB6" s="371"/>
      <c r="AC6" s="49">
        <v>142.54999999999995</v>
      </c>
      <c r="AD6" s="49">
        <v>333.49999999999977</v>
      </c>
      <c r="AE6" s="49">
        <v>331.57500000000005</v>
      </c>
      <c r="AF6" s="49">
        <v>99.399999999999991</v>
      </c>
      <c r="AG6" s="371"/>
      <c r="AH6" s="49">
        <v>126.49999999999989</v>
      </c>
      <c r="AI6" s="49">
        <v>294.89999999999964</v>
      </c>
      <c r="AJ6" s="49">
        <v>82.125</v>
      </c>
      <c r="AK6" s="49">
        <v>824.4</v>
      </c>
      <c r="AL6" s="371"/>
      <c r="AM6" s="49">
        <v>20.674999999999841</v>
      </c>
      <c r="AN6" s="49">
        <v>281.94999999999982</v>
      </c>
      <c r="AO6" s="49">
        <v>317.25</v>
      </c>
      <c r="AP6" s="49">
        <v>511.6</v>
      </c>
      <c r="AQ6" s="371"/>
      <c r="AR6" s="49">
        <v>36.274999999999864</v>
      </c>
      <c r="AS6" s="49">
        <v>76.900000000000006</v>
      </c>
      <c r="AT6" s="49">
        <v>56.324999999999996</v>
      </c>
      <c r="AU6" s="49">
        <v>321</v>
      </c>
      <c r="AV6" s="371"/>
      <c r="AW6" s="49">
        <v>261.5499999999995</v>
      </c>
      <c r="AX6" s="49">
        <v>418.04999999999927</v>
      </c>
      <c r="AY6" s="49">
        <v>464.02500000000003</v>
      </c>
      <c r="AZ6" s="49">
        <v>889.1</v>
      </c>
      <c r="BA6" s="371"/>
      <c r="BB6" s="49">
        <v>73.624999999999886</v>
      </c>
      <c r="BC6" s="49">
        <v>264.95000000000005</v>
      </c>
      <c r="BD6" s="49">
        <v>128.92500000000001</v>
      </c>
      <c r="BE6" s="49">
        <v>242.5</v>
      </c>
      <c r="BF6" s="371"/>
      <c r="BG6" s="49">
        <v>77.1749999999995</v>
      </c>
      <c r="BH6" s="49">
        <v>86</v>
      </c>
      <c r="BI6" s="49">
        <v>194.55</v>
      </c>
      <c r="BJ6" s="49">
        <v>199.79999999999998</v>
      </c>
      <c r="BK6" s="371"/>
      <c r="BL6" s="49">
        <v>0</v>
      </c>
      <c r="BM6" s="49">
        <v>0</v>
      </c>
      <c r="BN6" s="49">
        <v>24.974999999999998</v>
      </c>
      <c r="BO6" s="49">
        <v>9.6999999999999993</v>
      </c>
      <c r="BP6" s="371"/>
      <c r="BQ6" s="49">
        <v>15.499999999999545</v>
      </c>
      <c r="BR6" s="49">
        <v>213.74999999999955</v>
      </c>
      <c r="BS6" s="49">
        <v>70.425000000000011</v>
      </c>
      <c r="BT6" s="49">
        <v>332</v>
      </c>
      <c r="BU6" s="324"/>
      <c r="BV6" s="49">
        <v>237.59999999999945</v>
      </c>
      <c r="BW6" s="49">
        <v>290.44999999999936</v>
      </c>
      <c r="BX6" s="49">
        <v>176.17500000000001</v>
      </c>
      <c r="BY6" s="49">
        <v>260.10000000000002</v>
      </c>
      <c r="BZ6" s="371"/>
      <c r="CA6" s="49">
        <v>34.474999999999227</v>
      </c>
      <c r="CB6" s="49">
        <v>167.84999999999854</v>
      </c>
      <c r="CC6" s="49">
        <v>103.875</v>
      </c>
      <c r="CD6" s="49">
        <v>388.4</v>
      </c>
      <c r="CE6" s="324"/>
      <c r="CF6" s="333">
        <v>1.9249999999997272</v>
      </c>
      <c r="CG6" s="333">
        <v>166.94999999999845</v>
      </c>
      <c r="CH6" s="333">
        <v>167.17500000000001</v>
      </c>
      <c r="CI6" s="49">
        <v>471.9</v>
      </c>
      <c r="CJ6" s="324"/>
      <c r="CK6" s="49">
        <v>97.949999999999136</v>
      </c>
      <c r="CL6" s="49">
        <v>211.25</v>
      </c>
      <c r="CM6" s="49">
        <v>160.42500000000001</v>
      </c>
      <c r="CN6" s="49">
        <v>369.70000000000005</v>
      </c>
      <c r="CO6" s="371"/>
      <c r="CP6" s="49">
        <v>125.19999999999959</v>
      </c>
      <c r="CQ6" s="49">
        <v>168.74999999999818</v>
      </c>
      <c r="CR6" s="49">
        <v>253.04999999999998</v>
      </c>
      <c r="CS6" s="49">
        <v>289</v>
      </c>
      <c r="CT6" s="324"/>
      <c r="CU6" s="49">
        <v>102.47500000000036</v>
      </c>
      <c r="CV6" s="49">
        <v>256.99999999999909</v>
      </c>
      <c r="CW6" s="49">
        <v>77.775000000000006</v>
      </c>
      <c r="CX6" s="49">
        <v>368.6</v>
      </c>
      <c r="CY6" s="371"/>
      <c r="CZ6" s="49">
        <v>45.750000000000455</v>
      </c>
      <c r="DA6" s="49">
        <v>72</v>
      </c>
      <c r="DB6" s="49">
        <v>45.3</v>
      </c>
      <c r="DC6" s="49">
        <v>313.5</v>
      </c>
      <c r="DD6" s="324"/>
      <c r="DE6" s="49">
        <v>756.27499999999986</v>
      </c>
      <c r="DF6" s="49">
        <v>922.00000000000091</v>
      </c>
      <c r="DG6" s="49">
        <v>1066.2749999999999</v>
      </c>
      <c r="DH6" s="315">
        <v>2149.9</v>
      </c>
      <c r="DI6" s="324"/>
      <c r="DJ6" s="315">
        <v>75.600000000000819</v>
      </c>
      <c r="DK6" s="315">
        <v>313.00000000000091</v>
      </c>
      <c r="DL6" s="315">
        <v>170.1</v>
      </c>
      <c r="DM6" s="49">
        <v>578.5</v>
      </c>
      <c r="DN6" s="324"/>
      <c r="DO6" s="49">
        <v>87.549999999999727</v>
      </c>
      <c r="DP6" s="49">
        <v>409.49999999999818</v>
      </c>
      <c r="DQ6" s="49">
        <v>409.42500000000007</v>
      </c>
      <c r="DR6" s="49">
        <v>119.5</v>
      </c>
      <c r="DS6" s="324"/>
      <c r="DT6" s="49">
        <v>0</v>
      </c>
      <c r="DU6" s="49">
        <v>0</v>
      </c>
      <c r="DV6" s="49">
        <v>0</v>
      </c>
      <c r="DW6" s="49">
        <v>225.5</v>
      </c>
      <c r="DX6" s="324"/>
      <c r="DY6" s="49">
        <v>428.874999999995</v>
      </c>
      <c r="DZ6" s="49">
        <v>1897.100000000004</v>
      </c>
      <c r="EA6" s="49">
        <v>1887.8999999999996</v>
      </c>
      <c r="EB6" s="315">
        <v>2133</v>
      </c>
      <c r="EC6" s="324"/>
      <c r="ED6" s="49">
        <v>76.025000000000091</v>
      </c>
      <c r="EE6" s="49">
        <v>230.40000000000509</v>
      </c>
      <c r="EF6" s="49">
        <v>238.42499999999998</v>
      </c>
      <c r="EG6" s="49">
        <v>244.04999999999998</v>
      </c>
      <c r="EH6" s="324"/>
      <c r="EI6" s="49">
        <v>61.100000000000364</v>
      </c>
      <c r="EJ6" s="49">
        <v>25.400000000003274</v>
      </c>
      <c r="EK6" s="49">
        <v>85.35</v>
      </c>
      <c r="EL6" s="49">
        <v>525.9</v>
      </c>
      <c r="EM6" s="324"/>
      <c r="EN6" s="49">
        <v>0</v>
      </c>
      <c r="EO6" s="49">
        <v>144.25</v>
      </c>
      <c r="EP6" s="49">
        <v>163.57500000000002</v>
      </c>
      <c r="EQ6" s="49">
        <v>292.5</v>
      </c>
      <c r="ER6" s="324"/>
      <c r="ES6" s="49">
        <v>51.600000000000364</v>
      </c>
      <c r="ET6" s="49">
        <v>93.100000000004002</v>
      </c>
      <c r="EU6" s="49">
        <v>140.92500000000001</v>
      </c>
      <c r="EV6" s="49">
        <v>29.6</v>
      </c>
      <c r="EW6" s="324"/>
      <c r="EX6">
        <v>1093.6749999999997</v>
      </c>
      <c r="EY6">
        <v>1422.5999999999949</v>
      </c>
      <c r="EZ6">
        <v>1353.075</v>
      </c>
      <c r="FA6" s="479">
        <v>1224.9000000000001</v>
      </c>
      <c r="FB6" s="324"/>
      <c r="FC6" s="49">
        <v>35.474999999999909</v>
      </c>
      <c r="FD6" s="49">
        <v>94</v>
      </c>
      <c r="FE6" s="49">
        <v>127.80000000000001</v>
      </c>
      <c r="FF6" s="49">
        <v>21.599999999999998</v>
      </c>
      <c r="FG6" s="324"/>
      <c r="FH6" s="333">
        <v>59.000000000000455</v>
      </c>
      <c r="FI6" s="333">
        <v>52.45</v>
      </c>
      <c r="FJ6" s="333">
        <v>97.5</v>
      </c>
      <c r="FK6" s="49">
        <v>130.69999999999999</v>
      </c>
      <c r="FL6" s="324"/>
      <c r="FM6" s="333">
        <v>61.974999999999454</v>
      </c>
      <c r="FN6" s="333">
        <v>141.94999999999891</v>
      </c>
      <c r="FO6" s="333">
        <v>133.5</v>
      </c>
      <c r="FP6" s="49">
        <v>344</v>
      </c>
      <c r="FQ6" s="324"/>
      <c r="FR6" s="49">
        <v>141.99999999999909</v>
      </c>
      <c r="FS6" s="49">
        <v>322.94999999999993</v>
      </c>
      <c r="FT6" s="49">
        <v>250.5</v>
      </c>
      <c r="FU6" s="49">
        <v>528.9</v>
      </c>
      <c r="FV6" s="324"/>
      <c r="FW6" s="49">
        <v>0</v>
      </c>
      <c r="FX6" s="49">
        <v>41.899999999999636</v>
      </c>
      <c r="FY6" s="49">
        <v>56.925000000000004</v>
      </c>
      <c r="FZ6" s="49">
        <v>135</v>
      </c>
      <c r="GA6" s="324"/>
      <c r="GB6">
        <v>160.5</v>
      </c>
      <c r="GC6">
        <v>534.45000000000482</v>
      </c>
      <c r="GD6">
        <v>516.15000000000009</v>
      </c>
      <c r="GE6" s="18">
        <v>1288</v>
      </c>
      <c r="GF6" s="324"/>
      <c r="GG6" s="632">
        <v>86.749999999999545</v>
      </c>
      <c r="GH6" s="632">
        <v>184</v>
      </c>
      <c r="GI6" s="632">
        <v>226.875</v>
      </c>
      <c r="GJ6">
        <v>232.5</v>
      </c>
      <c r="GK6" s="324"/>
      <c r="GL6" s="49">
        <v>0</v>
      </c>
      <c r="GM6" s="49">
        <v>0</v>
      </c>
      <c r="GN6">
        <v>437.625</v>
      </c>
      <c r="GO6" s="49">
        <v>0</v>
      </c>
      <c r="GP6" s="324"/>
    </row>
    <row r="7" spans="1:198" ht="18">
      <c r="A7" s="81" t="s">
        <v>1346</v>
      </c>
      <c r="B7" s="45">
        <f t="shared" si="0"/>
        <v>51954.3125</v>
      </c>
      <c r="C7" s="41"/>
      <c r="D7" s="49">
        <v>0</v>
      </c>
      <c r="E7" s="49">
        <v>183.50000000000003</v>
      </c>
      <c r="F7" s="49">
        <v>217.95000000000002</v>
      </c>
      <c r="G7" s="49">
        <v>157.19999999999999</v>
      </c>
      <c r="H7" s="371"/>
      <c r="I7" s="49">
        <v>0</v>
      </c>
      <c r="J7" s="49">
        <v>100.09999999999997</v>
      </c>
      <c r="K7" s="49">
        <v>194.99999999999989</v>
      </c>
      <c r="L7" s="49">
        <v>21.799999999999997</v>
      </c>
      <c r="M7" s="371"/>
      <c r="N7" s="49">
        <v>201.62500000000006</v>
      </c>
      <c r="O7" s="49">
        <v>398.30000000000047</v>
      </c>
      <c r="P7" s="49">
        <v>167.25000000000003</v>
      </c>
      <c r="Q7" s="49">
        <v>621.59999999999991</v>
      </c>
      <c r="R7" s="371"/>
      <c r="S7" s="315">
        <v>70.075000000000045</v>
      </c>
      <c r="T7" s="315">
        <v>167.50000000000011</v>
      </c>
      <c r="U7" s="315">
        <v>108</v>
      </c>
      <c r="V7" s="49">
        <v>57.2</v>
      </c>
      <c r="W7" s="371"/>
      <c r="X7" s="49">
        <v>48.025000000000034</v>
      </c>
      <c r="Y7" s="49">
        <v>149.15000000000055</v>
      </c>
      <c r="Z7" s="49">
        <v>172.125</v>
      </c>
      <c r="AA7" s="49">
        <v>472.3</v>
      </c>
      <c r="AB7" s="371"/>
      <c r="AC7" s="49">
        <v>124.17499999999981</v>
      </c>
      <c r="AD7" s="49">
        <v>418.05000000000018</v>
      </c>
      <c r="AE7" s="49">
        <v>161.85000000000002</v>
      </c>
      <c r="AF7" s="49">
        <v>296.8</v>
      </c>
      <c r="AG7" s="371"/>
      <c r="AH7" s="49">
        <v>258.74999999999977</v>
      </c>
      <c r="AI7" s="49">
        <v>339.34999999999945</v>
      </c>
      <c r="AJ7" s="49">
        <v>780.22499999999991</v>
      </c>
      <c r="AK7" s="49">
        <v>985.4</v>
      </c>
      <c r="AL7" s="371"/>
      <c r="AM7" s="49">
        <v>59.774999999999864</v>
      </c>
      <c r="AN7" s="49">
        <v>248.099999999999</v>
      </c>
      <c r="AO7" s="49">
        <v>360.45000000000005</v>
      </c>
      <c r="AP7" s="49">
        <v>302</v>
      </c>
      <c r="AQ7" s="371"/>
      <c r="AR7" s="49">
        <v>89.2999999999995</v>
      </c>
      <c r="AS7" s="49">
        <v>186.55</v>
      </c>
      <c r="AT7" s="49">
        <v>282.29999999999995</v>
      </c>
      <c r="AU7" s="49">
        <v>235.9</v>
      </c>
      <c r="AV7" s="371"/>
      <c r="AW7" s="49">
        <v>118.625</v>
      </c>
      <c r="AX7" s="49">
        <v>349.05000000000018</v>
      </c>
      <c r="AY7" s="49">
        <v>679.65000000000009</v>
      </c>
      <c r="AZ7" s="49">
        <v>774.19999999999993</v>
      </c>
      <c r="BA7" s="371"/>
      <c r="BB7" s="49">
        <v>75.324999999999363</v>
      </c>
      <c r="BC7" s="49">
        <v>196</v>
      </c>
      <c r="BD7" s="49">
        <v>262.57500000000005</v>
      </c>
      <c r="BE7" s="49">
        <v>110.4</v>
      </c>
      <c r="BF7" s="371"/>
      <c r="BG7" s="49">
        <v>79.349999999999682</v>
      </c>
      <c r="BH7" s="49">
        <v>223.09999999999997</v>
      </c>
      <c r="BI7" s="49">
        <v>692.88750000000005</v>
      </c>
      <c r="BJ7" s="49">
        <v>305.3</v>
      </c>
      <c r="BK7" s="371"/>
      <c r="BL7" s="49">
        <v>88.574999999999591</v>
      </c>
      <c r="BM7" s="49">
        <v>190.59999999999997</v>
      </c>
      <c r="BN7" s="49">
        <v>176.10000000000002</v>
      </c>
      <c r="BO7" s="49">
        <v>131.4</v>
      </c>
      <c r="BP7" s="371"/>
      <c r="BQ7" s="49">
        <v>51.450000000000045</v>
      </c>
      <c r="BR7" s="49">
        <v>221.30000000000018</v>
      </c>
      <c r="BS7" s="49">
        <v>120.89999999999999</v>
      </c>
      <c r="BT7" s="49">
        <v>298.8</v>
      </c>
      <c r="BU7" s="324"/>
      <c r="BV7" s="49">
        <v>73.700000000000273</v>
      </c>
      <c r="BW7" s="49">
        <v>265.49999999999909</v>
      </c>
      <c r="BX7" s="49">
        <v>460.19999999999993</v>
      </c>
      <c r="BY7" s="49">
        <v>503.3</v>
      </c>
      <c r="BZ7" s="371"/>
      <c r="CA7" s="49">
        <v>32.500000000000455</v>
      </c>
      <c r="CB7" s="49">
        <v>247.89999999999964</v>
      </c>
      <c r="CC7" s="49">
        <v>358.3125</v>
      </c>
      <c r="CD7" s="49">
        <v>232.10000000000002</v>
      </c>
      <c r="CE7" s="324"/>
      <c r="CF7" s="333">
        <v>47.599999999999909</v>
      </c>
      <c r="CG7" s="333">
        <v>203.84999999999945</v>
      </c>
      <c r="CH7" s="333">
        <v>91.875</v>
      </c>
      <c r="CI7" s="49">
        <v>489</v>
      </c>
      <c r="CJ7" s="324"/>
      <c r="CK7" s="49">
        <v>67.450000000000273</v>
      </c>
      <c r="CL7" s="49">
        <v>86.25</v>
      </c>
      <c r="CM7" s="49">
        <v>0</v>
      </c>
      <c r="CN7" s="49">
        <v>414.2</v>
      </c>
      <c r="CO7" s="371"/>
      <c r="CP7" s="49">
        <v>58.450000000000273</v>
      </c>
      <c r="CQ7" s="49">
        <v>174</v>
      </c>
      <c r="CR7" s="49">
        <v>249</v>
      </c>
      <c r="CS7" s="49">
        <v>383.3</v>
      </c>
      <c r="CT7" s="324"/>
      <c r="CU7" s="49">
        <v>82.125000000000682</v>
      </c>
      <c r="CV7" s="49">
        <v>42.149999999999636</v>
      </c>
      <c r="CW7" s="49">
        <v>383.625</v>
      </c>
      <c r="CX7" s="49">
        <v>634.4</v>
      </c>
      <c r="CY7" s="371"/>
      <c r="CZ7" s="49">
        <v>8.2500000000006821</v>
      </c>
      <c r="DA7" s="49">
        <v>16.5</v>
      </c>
      <c r="DB7" s="49">
        <v>0</v>
      </c>
      <c r="DC7" s="49">
        <v>0</v>
      </c>
      <c r="DD7" s="324"/>
      <c r="DE7" s="49">
        <v>637.14999999999986</v>
      </c>
      <c r="DF7" s="49">
        <v>601.27500000000055</v>
      </c>
      <c r="DG7" s="49">
        <v>2379.7499999999995</v>
      </c>
      <c r="DH7" s="315">
        <v>2321.4999999999995</v>
      </c>
      <c r="DI7" s="324"/>
      <c r="DJ7" s="315">
        <v>100.72500000000082</v>
      </c>
      <c r="DK7" s="315">
        <v>264.89999999999964</v>
      </c>
      <c r="DL7" s="315">
        <v>192.75</v>
      </c>
      <c r="DM7" s="49">
        <v>669.69999999999993</v>
      </c>
      <c r="DN7" s="324"/>
      <c r="DO7" s="49">
        <v>71.149999999999636</v>
      </c>
      <c r="DP7" s="49">
        <v>323.55000000000109</v>
      </c>
      <c r="DQ7" s="49">
        <v>257.17499999999995</v>
      </c>
      <c r="DR7" s="49">
        <v>396.5</v>
      </c>
      <c r="DS7" s="324"/>
      <c r="DT7" s="49">
        <v>0</v>
      </c>
      <c r="DU7" s="49">
        <v>0</v>
      </c>
      <c r="DV7" s="49">
        <v>0</v>
      </c>
      <c r="DW7" s="49">
        <v>28.799999999999997</v>
      </c>
      <c r="DX7" s="324"/>
      <c r="DY7" s="49">
        <v>1175.0499999999952</v>
      </c>
      <c r="DZ7" s="49">
        <v>1671.8000000000011</v>
      </c>
      <c r="EA7" s="49">
        <v>2994.0749999999998</v>
      </c>
      <c r="EB7" s="315">
        <v>3349.3999999999996</v>
      </c>
      <c r="EC7" s="324"/>
      <c r="ED7" s="49">
        <v>47.624999999999091</v>
      </c>
      <c r="EE7" s="49">
        <v>184</v>
      </c>
      <c r="EF7" s="49">
        <v>3.5999999999999996</v>
      </c>
      <c r="EG7" s="49">
        <v>224.8</v>
      </c>
      <c r="EH7" s="324"/>
      <c r="EI7" s="49">
        <v>48.824999999998909</v>
      </c>
      <c r="EJ7" s="49">
        <v>98.600000000000364</v>
      </c>
      <c r="EK7" s="49">
        <v>346.98749999999995</v>
      </c>
      <c r="EL7" s="49">
        <v>241.50000000000003</v>
      </c>
      <c r="EM7" s="324"/>
      <c r="EN7" s="49">
        <v>0</v>
      </c>
      <c r="EO7" s="49">
        <v>187.25000000000182</v>
      </c>
      <c r="EP7" s="49">
        <v>179.92500000000001</v>
      </c>
      <c r="EQ7" s="49">
        <v>405.59999999999997</v>
      </c>
      <c r="ER7" s="324"/>
      <c r="ES7" s="49">
        <v>74.724999999998545</v>
      </c>
      <c r="ET7" s="49">
        <v>130.95000000000437</v>
      </c>
      <c r="EU7" s="49">
        <v>481.46250000000003</v>
      </c>
      <c r="EV7" s="49">
        <v>122.2</v>
      </c>
      <c r="EW7" s="324"/>
      <c r="EX7">
        <v>506.47500000000002</v>
      </c>
      <c r="EY7">
        <v>1133.4249999999975</v>
      </c>
      <c r="EZ7">
        <v>1122.45</v>
      </c>
      <c r="FA7" s="479">
        <v>3217.5</v>
      </c>
      <c r="FB7" s="324"/>
      <c r="FC7" s="49">
        <v>64.149999999998727</v>
      </c>
      <c r="FD7" s="49">
        <v>5.8500000000003638</v>
      </c>
      <c r="FE7" s="49">
        <v>67.5</v>
      </c>
      <c r="FF7" s="49">
        <v>282.8</v>
      </c>
      <c r="FG7" s="324"/>
      <c r="FH7" s="333">
        <v>60.249999999999091</v>
      </c>
      <c r="FI7" s="333">
        <v>131.25</v>
      </c>
      <c r="FJ7" s="333">
        <v>273.29999999999995</v>
      </c>
      <c r="FK7" s="49">
        <v>195.75</v>
      </c>
      <c r="FL7" s="324"/>
      <c r="FM7" s="333">
        <v>90.999999999998181</v>
      </c>
      <c r="FN7" s="333">
        <v>32.25</v>
      </c>
      <c r="FO7" s="333">
        <v>176.39999999999998</v>
      </c>
      <c r="FP7" s="49">
        <v>221.45</v>
      </c>
      <c r="FQ7" s="324"/>
      <c r="FR7" s="49">
        <v>73.574999999999818</v>
      </c>
      <c r="FS7" s="49">
        <v>252.54999999999998</v>
      </c>
      <c r="FT7" s="49">
        <v>170.17500000000001</v>
      </c>
      <c r="FU7" s="49">
        <v>409.8</v>
      </c>
      <c r="FV7" s="324"/>
      <c r="FW7" s="49">
        <v>0</v>
      </c>
      <c r="FX7" s="49">
        <v>48.100000000000364</v>
      </c>
      <c r="FY7" s="49">
        <v>173.62500000000003</v>
      </c>
      <c r="FZ7" s="49">
        <v>526.79999999999995</v>
      </c>
      <c r="GA7" s="324"/>
      <c r="GB7">
        <v>190.99999999999909</v>
      </c>
      <c r="GC7">
        <v>477.42499999999274</v>
      </c>
      <c r="GD7">
        <v>483.82500000000005</v>
      </c>
      <c r="GE7" s="18">
        <v>1133.5</v>
      </c>
      <c r="GF7" s="324"/>
      <c r="GG7" s="632">
        <v>86.749999999999091</v>
      </c>
      <c r="GH7" s="632">
        <v>157</v>
      </c>
      <c r="GI7" s="632">
        <v>230.0625</v>
      </c>
      <c r="GJ7">
        <v>183.5</v>
      </c>
      <c r="GK7" s="324"/>
      <c r="GL7" s="49">
        <v>0</v>
      </c>
      <c r="GM7" s="49">
        <v>0</v>
      </c>
      <c r="GN7">
        <v>172.72500000000002</v>
      </c>
      <c r="GO7" s="49">
        <v>0</v>
      </c>
      <c r="GP7" s="324"/>
    </row>
    <row r="8" spans="1:198" s="38" customFormat="1" ht="18">
      <c r="A8" s="38" t="s">
        <v>3601</v>
      </c>
      <c r="B8" s="45">
        <f t="shared" si="0"/>
        <v>24380.249999999996</v>
      </c>
      <c r="C8" s="41"/>
      <c r="D8" s="49">
        <v>0</v>
      </c>
      <c r="E8" s="49">
        <v>0</v>
      </c>
      <c r="F8" s="49">
        <v>0</v>
      </c>
      <c r="G8" s="49">
        <v>123.1</v>
      </c>
      <c r="H8" s="371"/>
      <c r="I8" s="49">
        <v>0</v>
      </c>
      <c r="J8" s="49">
        <v>0</v>
      </c>
      <c r="K8" s="49">
        <v>0</v>
      </c>
      <c r="L8" s="49">
        <v>102</v>
      </c>
      <c r="M8" s="371"/>
      <c r="N8" s="49">
        <v>0</v>
      </c>
      <c r="O8" s="49">
        <v>0</v>
      </c>
      <c r="P8" s="49">
        <v>0</v>
      </c>
      <c r="Q8" s="49">
        <v>437.65000000000003</v>
      </c>
      <c r="R8" s="371"/>
      <c r="S8" s="315">
        <v>0</v>
      </c>
      <c r="T8" s="315">
        <v>0</v>
      </c>
      <c r="U8" s="315">
        <v>0</v>
      </c>
      <c r="V8" s="49">
        <v>196.5</v>
      </c>
      <c r="W8" s="371"/>
      <c r="X8" s="49">
        <v>0</v>
      </c>
      <c r="Y8" s="49">
        <v>0</v>
      </c>
      <c r="Z8" s="49">
        <v>0</v>
      </c>
      <c r="AA8" s="49">
        <v>546.5</v>
      </c>
      <c r="AB8" s="371"/>
      <c r="AC8" s="49">
        <v>0</v>
      </c>
      <c r="AD8" s="49">
        <v>0</v>
      </c>
      <c r="AE8" s="49">
        <v>0</v>
      </c>
      <c r="AF8" s="49">
        <v>447.40000000000003</v>
      </c>
      <c r="AG8" s="371"/>
      <c r="AH8" s="49">
        <v>0</v>
      </c>
      <c r="AI8" s="49">
        <v>0</v>
      </c>
      <c r="AJ8" s="49">
        <v>0</v>
      </c>
      <c r="AK8" s="49">
        <v>400.6</v>
      </c>
      <c r="AL8" s="371"/>
      <c r="AM8" s="49">
        <v>0</v>
      </c>
      <c r="AN8" s="49">
        <v>0</v>
      </c>
      <c r="AO8" s="49">
        <v>0</v>
      </c>
      <c r="AP8" s="49">
        <v>513.55000000000007</v>
      </c>
      <c r="AQ8" s="371"/>
      <c r="AR8" s="49">
        <v>0</v>
      </c>
      <c r="AS8" s="49">
        <v>0</v>
      </c>
      <c r="AT8" s="49">
        <v>0</v>
      </c>
      <c r="AU8" s="49">
        <v>148.5</v>
      </c>
      <c r="AV8" s="371"/>
      <c r="AW8" s="49">
        <v>0</v>
      </c>
      <c r="AX8" s="49">
        <v>0</v>
      </c>
      <c r="AY8" s="49">
        <v>0</v>
      </c>
      <c r="AZ8" s="49">
        <v>234.29999999999998</v>
      </c>
      <c r="BA8" s="371"/>
      <c r="BB8" s="49">
        <v>0</v>
      </c>
      <c r="BC8" s="49">
        <v>0</v>
      </c>
      <c r="BD8" s="49">
        <v>0</v>
      </c>
      <c r="BE8" s="49">
        <v>562.1</v>
      </c>
      <c r="BF8" s="371"/>
      <c r="BG8" s="49">
        <v>0</v>
      </c>
      <c r="BH8" s="49">
        <v>0</v>
      </c>
      <c r="BI8" s="49">
        <v>0</v>
      </c>
      <c r="BJ8" s="49">
        <v>338.3</v>
      </c>
      <c r="BK8" s="371"/>
      <c r="BL8" s="49">
        <v>0</v>
      </c>
      <c r="BM8" s="49">
        <v>0</v>
      </c>
      <c r="BN8" s="49">
        <v>0</v>
      </c>
      <c r="BO8" s="49">
        <v>549.5</v>
      </c>
      <c r="BP8" s="371"/>
      <c r="BQ8" s="49">
        <v>0</v>
      </c>
      <c r="BR8" s="49">
        <v>0</v>
      </c>
      <c r="BS8" s="49">
        <v>0</v>
      </c>
      <c r="BT8" s="49">
        <v>698.4</v>
      </c>
      <c r="BU8" s="324"/>
      <c r="BV8" s="49">
        <v>0</v>
      </c>
      <c r="BW8" s="49">
        <v>0</v>
      </c>
      <c r="BX8" s="49">
        <v>0</v>
      </c>
      <c r="BY8" s="49">
        <v>496.6</v>
      </c>
      <c r="BZ8" s="371"/>
      <c r="CA8" s="49">
        <v>0</v>
      </c>
      <c r="CB8" s="49">
        <v>0</v>
      </c>
      <c r="CC8" s="49">
        <v>0</v>
      </c>
      <c r="CD8" s="49">
        <v>594.79999999999995</v>
      </c>
      <c r="CE8" s="324"/>
      <c r="CF8" s="333">
        <v>0</v>
      </c>
      <c r="CG8" s="333">
        <v>0</v>
      </c>
      <c r="CH8" s="333">
        <v>0</v>
      </c>
      <c r="CI8" s="49">
        <v>611.6</v>
      </c>
      <c r="CJ8" s="324"/>
      <c r="CK8" s="49">
        <v>0</v>
      </c>
      <c r="CL8" s="49">
        <v>0</v>
      </c>
      <c r="CM8" s="49">
        <v>0</v>
      </c>
      <c r="CN8" s="49">
        <v>662.4</v>
      </c>
      <c r="CO8" s="371"/>
      <c r="CP8" s="49">
        <v>0</v>
      </c>
      <c r="CQ8" s="49">
        <v>0</v>
      </c>
      <c r="CR8" s="49">
        <v>0</v>
      </c>
      <c r="CS8" s="49">
        <v>578.5</v>
      </c>
      <c r="CT8" s="324"/>
      <c r="CU8" s="49">
        <v>0</v>
      </c>
      <c r="CV8" s="49">
        <v>0</v>
      </c>
      <c r="CW8" s="49">
        <v>0</v>
      </c>
      <c r="CX8" s="49">
        <v>520.09999999999991</v>
      </c>
      <c r="CY8" s="371"/>
      <c r="CZ8" s="49">
        <v>0</v>
      </c>
      <c r="DA8" s="49">
        <v>0</v>
      </c>
      <c r="DB8" s="49">
        <v>0</v>
      </c>
      <c r="DC8" s="49">
        <v>129</v>
      </c>
      <c r="DD8" s="324"/>
      <c r="DE8" s="49">
        <v>0</v>
      </c>
      <c r="DF8" s="49">
        <v>0</v>
      </c>
      <c r="DG8" s="49">
        <v>0</v>
      </c>
      <c r="DH8" s="315">
        <v>2011.6999999999998</v>
      </c>
      <c r="DI8" s="324"/>
      <c r="DJ8" s="315">
        <v>0</v>
      </c>
      <c r="DK8" s="315">
        <v>0</v>
      </c>
      <c r="DL8" s="315">
        <v>0</v>
      </c>
      <c r="DM8" s="49">
        <v>1132.1500000000001</v>
      </c>
      <c r="DN8" s="324"/>
      <c r="DO8" s="49">
        <v>0</v>
      </c>
      <c r="DP8" s="49">
        <v>0</v>
      </c>
      <c r="DQ8" s="49">
        <v>0</v>
      </c>
      <c r="DR8" s="49">
        <v>371.59999999999997</v>
      </c>
      <c r="DS8" s="324"/>
      <c r="DT8" s="49">
        <v>0</v>
      </c>
      <c r="DU8" s="49">
        <v>0</v>
      </c>
      <c r="DV8" s="49">
        <v>0</v>
      </c>
      <c r="DW8" s="49">
        <v>25.2</v>
      </c>
      <c r="DX8" s="324"/>
      <c r="DY8" s="49">
        <v>0</v>
      </c>
      <c r="DZ8" s="49">
        <v>0</v>
      </c>
      <c r="EA8" s="49">
        <v>0</v>
      </c>
      <c r="EB8" s="315">
        <v>4002.0000000000005</v>
      </c>
      <c r="EC8" s="324"/>
      <c r="ED8" s="49">
        <v>0</v>
      </c>
      <c r="EE8" s="49">
        <v>0</v>
      </c>
      <c r="EF8" s="49">
        <v>0</v>
      </c>
      <c r="EG8" s="49">
        <v>257.10000000000002</v>
      </c>
      <c r="EH8" s="324"/>
      <c r="EI8" s="49">
        <v>0</v>
      </c>
      <c r="EJ8" s="49">
        <v>0</v>
      </c>
      <c r="EK8" s="49">
        <v>0</v>
      </c>
      <c r="EL8" s="49">
        <v>57</v>
      </c>
      <c r="EM8" s="324"/>
      <c r="EN8" s="49">
        <v>0</v>
      </c>
      <c r="EO8" s="49">
        <v>0</v>
      </c>
      <c r="EP8" s="49">
        <v>0</v>
      </c>
      <c r="EQ8" s="49">
        <v>629.70000000000005</v>
      </c>
      <c r="ER8" s="324"/>
      <c r="ES8" s="49">
        <v>0</v>
      </c>
      <c r="ET8" s="49">
        <v>0</v>
      </c>
      <c r="EU8" s="49">
        <v>0</v>
      </c>
      <c r="EV8" s="49">
        <v>479.5</v>
      </c>
      <c r="EW8" s="324"/>
      <c r="EX8">
        <v>0</v>
      </c>
      <c r="EY8">
        <v>0</v>
      </c>
      <c r="EZ8">
        <v>0</v>
      </c>
      <c r="FA8" s="479">
        <v>3272.8999999999996</v>
      </c>
      <c r="FB8" s="324"/>
      <c r="FC8" s="49">
        <v>0</v>
      </c>
      <c r="FD8" s="49">
        <v>0</v>
      </c>
      <c r="FE8" s="49">
        <v>0</v>
      </c>
      <c r="FF8" s="49">
        <v>310.60000000000002</v>
      </c>
      <c r="FG8" s="324"/>
      <c r="FH8" s="333">
        <v>0</v>
      </c>
      <c r="FI8" s="333">
        <v>0</v>
      </c>
      <c r="FJ8" s="333">
        <v>0</v>
      </c>
      <c r="FK8" s="49">
        <v>184.3</v>
      </c>
      <c r="FL8" s="324"/>
      <c r="FM8" s="333">
        <v>0</v>
      </c>
      <c r="FN8" s="333">
        <v>0</v>
      </c>
      <c r="FO8" s="333">
        <v>0</v>
      </c>
      <c r="FP8" s="49">
        <v>262.5</v>
      </c>
      <c r="FQ8" s="324"/>
      <c r="FR8" s="49">
        <v>0</v>
      </c>
      <c r="FS8" s="49">
        <v>0</v>
      </c>
      <c r="FT8" s="49">
        <v>0</v>
      </c>
      <c r="FU8" s="49">
        <v>575.9</v>
      </c>
      <c r="FV8" s="324"/>
      <c r="FW8" s="49">
        <v>0</v>
      </c>
      <c r="FX8" s="49">
        <v>0</v>
      </c>
      <c r="FY8" s="49">
        <v>0</v>
      </c>
      <c r="FZ8" s="49">
        <v>244.10000000000002</v>
      </c>
      <c r="GA8" s="324"/>
      <c r="GB8">
        <v>0</v>
      </c>
      <c r="GC8">
        <v>0</v>
      </c>
      <c r="GD8">
        <v>0</v>
      </c>
      <c r="GE8" s="18">
        <v>1284.0999999999999</v>
      </c>
      <c r="GF8" s="324"/>
      <c r="GG8" s="632">
        <v>0</v>
      </c>
      <c r="GH8" s="632">
        <v>0</v>
      </c>
      <c r="GI8" s="632">
        <v>0</v>
      </c>
      <c r="GJ8">
        <v>388.5</v>
      </c>
      <c r="GK8" s="324"/>
      <c r="GL8" s="49">
        <v>0</v>
      </c>
      <c r="GM8" s="49">
        <v>0</v>
      </c>
      <c r="GN8">
        <v>0</v>
      </c>
      <c r="GO8" s="49">
        <v>0</v>
      </c>
      <c r="GP8" s="324"/>
    </row>
    <row r="9" spans="1:198" ht="18">
      <c r="A9" s="81" t="s">
        <v>1337</v>
      </c>
      <c r="B9" s="45">
        <f t="shared" si="0"/>
        <v>66038.287500000035</v>
      </c>
      <c r="C9" s="41"/>
      <c r="D9" s="49">
        <v>0</v>
      </c>
      <c r="E9" s="49">
        <v>272.55</v>
      </c>
      <c r="F9" s="49">
        <v>362.02500000000003</v>
      </c>
      <c r="G9" s="49">
        <v>403.4</v>
      </c>
      <c r="H9" s="371"/>
      <c r="I9" s="49">
        <v>0</v>
      </c>
      <c r="J9" s="49">
        <v>54.950000000000102</v>
      </c>
      <c r="K9" s="49">
        <v>86.549999999999983</v>
      </c>
      <c r="L9" s="49">
        <v>295.20000000000005</v>
      </c>
      <c r="M9" s="371"/>
      <c r="N9" s="49">
        <v>189.5499999999999</v>
      </c>
      <c r="O9" s="49">
        <v>157.74999999999977</v>
      </c>
      <c r="P9" s="49">
        <v>245.625</v>
      </c>
      <c r="Q9" s="49">
        <v>440.9</v>
      </c>
      <c r="R9" s="371"/>
      <c r="S9" s="315">
        <v>61.25</v>
      </c>
      <c r="T9" s="315">
        <v>119.84999999999991</v>
      </c>
      <c r="U9" s="315">
        <v>123.75</v>
      </c>
      <c r="V9" s="49">
        <v>94</v>
      </c>
      <c r="W9" s="371"/>
      <c r="X9" s="49">
        <v>63.850000000000136</v>
      </c>
      <c r="Y9" s="49">
        <v>146.99999999999977</v>
      </c>
      <c r="Z9" s="49">
        <v>150.52499999999998</v>
      </c>
      <c r="AA9" s="49">
        <v>260.7</v>
      </c>
      <c r="AB9" s="371"/>
      <c r="AC9" s="49">
        <v>177.57499999999993</v>
      </c>
      <c r="AD9" s="49">
        <v>521.75000000000023</v>
      </c>
      <c r="AE9" s="49">
        <v>530.40000000000009</v>
      </c>
      <c r="AF9" s="49">
        <v>383.7</v>
      </c>
      <c r="AG9" s="371"/>
      <c r="AH9" s="49">
        <v>285.12500000000045</v>
      </c>
      <c r="AI9" s="49">
        <v>348.99999999999932</v>
      </c>
      <c r="AJ9" s="49">
        <v>930.90000000000009</v>
      </c>
      <c r="AK9" s="49">
        <v>913.54999999999984</v>
      </c>
      <c r="AL9" s="371"/>
      <c r="AM9" s="49">
        <v>88.300000000000182</v>
      </c>
      <c r="AN9" s="49">
        <v>330.49999999999909</v>
      </c>
      <c r="AO9" s="49">
        <v>280.20000000000005</v>
      </c>
      <c r="AP9" s="49">
        <v>496.9</v>
      </c>
      <c r="AQ9" s="371"/>
      <c r="AR9" s="49">
        <v>97.449999999999818</v>
      </c>
      <c r="AS9" s="49">
        <v>24.5</v>
      </c>
      <c r="AT9" s="49">
        <v>119.625</v>
      </c>
      <c r="AU9" s="49">
        <v>42</v>
      </c>
      <c r="AV9" s="371"/>
      <c r="AW9" s="49">
        <v>292.94999999999959</v>
      </c>
      <c r="AX9" s="49">
        <v>542.69999999999891</v>
      </c>
      <c r="AY9" s="49">
        <v>653.85</v>
      </c>
      <c r="AZ9" s="49">
        <v>883.10000000000014</v>
      </c>
      <c r="BA9" s="371"/>
      <c r="BB9" s="49">
        <v>39.699999999999818</v>
      </c>
      <c r="BC9" s="49">
        <v>251.8</v>
      </c>
      <c r="BD9" s="49">
        <v>206.54999999999998</v>
      </c>
      <c r="BE9" s="49">
        <v>329.45000000000005</v>
      </c>
      <c r="BF9" s="371"/>
      <c r="BG9" s="49">
        <v>76.574999999999733</v>
      </c>
      <c r="BH9" s="49">
        <v>70</v>
      </c>
      <c r="BI9" s="49">
        <v>257.47499999999997</v>
      </c>
      <c r="BJ9" s="49">
        <v>136.5</v>
      </c>
      <c r="BK9" s="371"/>
      <c r="BL9" s="49">
        <v>48.899999999999636</v>
      </c>
      <c r="BM9" s="49">
        <v>52.75</v>
      </c>
      <c r="BN9" s="49">
        <v>122.17499999999998</v>
      </c>
      <c r="BO9" s="49">
        <v>492.90000000000003</v>
      </c>
      <c r="BP9" s="371"/>
      <c r="BQ9" s="49">
        <v>51.75</v>
      </c>
      <c r="BR9" s="49">
        <v>252.49999999999955</v>
      </c>
      <c r="BS9" s="49">
        <v>177.75</v>
      </c>
      <c r="BT9" s="49">
        <v>496.25</v>
      </c>
      <c r="BU9" s="324"/>
      <c r="BV9" s="49">
        <v>183.70000000000005</v>
      </c>
      <c r="BW9" s="49">
        <v>310.49999999999909</v>
      </c>
      <c r="BX9" s="49">
        <v>597.29999999999995</v>
      </c>
      <c r="BY9" s="49">
        <v>762.69999999999993</v>
      </c>
      <c r="BZ9" s="371"/>
      <c r="CA9" s="49">
        <v>32.499999999999545</v>
      </c>
      <c r="CB9" s="49">
        <v>207.79999999999836</v>
      </c>
      <c r="CC9" s="49">
        <v>197.625</v>
      </c>
      <c r="CD9" s="49">
        <v>500</v>
      </c>
      <c r="CE9" s="324"/>
      <c r="CF9" s="333">
        <v>66.049999999999727</v>
      </c>
      <c r="CG9" s="333">
        <v>251.75</v>
      </c>
      <c r="CH9" s="333">
        <v>99.300000000000011</v>
      </c>
      <c r="CI9" s="49">
        <v>688.80000000000007</v>
      </c>
      <c r="CJ9" s="324"/>
      <c r="CK9" s="49">
        <v>51.474999999999909</v>
      </c>
      <c r="CL9" s="49">
        <v>192.9</v>
      </c>
      <c r="CM9" s="49">
        <v>171</v>
      </c>
      <c r="CN9" s="49">
        <v>543.6</v>
      </c>
      <c r="CO9" s="371"/>
      <c r="CP9" s="49">
        <v>128.80000000000109</v>
      </c>
      <c r="CQ9" s="49">
        <v>254.74999999999727</v>
      </c>
      <c r="CR9" s="49">
        <v>257.02499999999998</v>
      </c>
      <c r="CS9" s="49">
        <v>499</v>
      </c>
      <c r="CT9" s="324"/>
      <c r="CU9" s="49">
        <v>155.86250000000109</v>
      </c>
      <c r="CV9" s="49">
        <v>235.09999999999764</v>
      </c>
      <c r="CW9" s="49">
        <v>709.94999999999993</v>
      </c>
      <c r="CX9" s="49">
        <v>924.5</v>
      </c>
      <c r="CY9" s="371"/>
      <c r="CZ9" s="49">
        <v>61.075000000002092</v>
      </c>
      <c r="DA9" s="49">
        <v>65.25</v>
      </c>
      <c r="DB9" s="49">
        <v>25.199999999999996</v>
      </c>
      <c r="DC9" s="49">
        <v>106.5</v>
      </c>
      <c r="DD9" s="324"/>
      <c r="DE9" s="49">
        <v>624.14999999999986</v>
      </c>
      <c r="DF9" s="49">
        <v>1330.0499999999975</v>
      </c>
      <c r="DG9" s="49">
        <v>2694.9750000000004</v>
      </c>
      <c r="DH9" s="315">
        <v>2826.7000000000003</v>
      </c>
      <c r="DI9" s="324"/>
      <c r="DJ9" s="315">
        <v>240.07500000000073</v>
      </c>
      <c r="DK9" s="315">
        <v>433.24999999999727</v>
      </c>
      <c r="DL9" s="315">
        <v>491.84999999999997</v>
      </c>
      <c r="DM9" s="49">
        <v>1058.4999999999998</v>
      </c>
      <c r="DN9" s="324"/>
      <c r="DO9" s="49">
        <v>154.97500000000127</v>
      </c>
      <c r="DP9" s="49">
        <v>580.05000000000018</v>
      </c>
      <c r="DQ9" s="49">
        <v>394.27500000000003</v>
      </c>
      <c r="DR9" s="49">
        <v>680.9</v>
      </c>
      <c r="DS9" s="324"/>
      <c r="DT9" s="49">
        <v>0</v>
      </c>
      <c r="DU9" s="49">
        <v>0</v>
      </c>
      <c r="DV9" s="49">
        <v>0</v>
      </c>
      <c r="DW9" s="49">
        <v>459.6</v>
      </c>
      <c r="DX9" s="324"/>
      <c r="DY9" s="49">
        <v>997.72500000000036</v>
      </c>
      <c r="DZ9" s="49">
        <v>1837.9750000000022</v>
      </c>
      <c r="EA9" s="49">
        <v>3506.3999999999996</v>
      </c>
      <c r="EB9" s="315">
        <v>3236.4000000000005</v>
      </c>
      <c r="EC9" s="324"/>
      <c r="ED9" s="49">
        <v>45</v>
      </c>
      <c r="EE9" s="49">
        <v>135.60000000000218</v>
      </c>
      <c r="EF9" s="49">
        <v>107.25</v>
      </c>
      <c r="EG9" s="49">
        <v>515</v>
      </c>
      <c r="EH9" s="324"/>
      <c r="EI9" s="49">
        <v>125.074999999998</v>
      </c>
      <c r="EJ9" s="49">
        <v>222.75000000000182</v>
      </c>
      <c r="EK9" s="49">
        <v>380.4</v>
      </c>
      <c r="EL9" s="49">
        <v>252.1</v>
      </c>
      <c r="EM9" s="324"/>
      <c r="EN9" s="49">
        <v>0</v>
      </c>
      <c r="EO9" s="49">
        <v>162.40000000000146</v>
      </c>
      <c r="EP9" s="49">
        <v>264.45</v>
      </c>
      <c r="EQ9" s="49">
        <v>502.7999999999999</v>
      </c>
      <c r="ER9" s="324"/>
      <c r="ES9" s="49">
        <v>74.050000000001091</v>
      </c>
      <c r="ET9" s="49">
        <v>50.250000000001819</v>
      </c>
      <c r="EU9" s="49">
        <v>285.45000000000005</v>
      </c>
      <c r="EV9" s="49">
        <v>188.5</v>
      </c>
      <c r="EW9" s="324"/>
      <c r="EX9">
        <v>1468.375</v>
      </c>
      <c r="EY9">
        <v>1894.2999999999975</v>
      </c>
      <c r="EZ9">
        <v>2445.6000000000004</v>
      </c>
      <c r="FA9" s="479">
        <v>2579</v>
      </c>
      <c r="FB9" s="324"/>
      <c r="FC9" s="49">
        <v>64.375000000000909</v>
      </c>
      <c r="FD9" s="49">
        <v>36.500000000001819</v>
      </c>
      <c r="FE9" s="49">
        <v>208.79999999999998</v>
      </c>
      <c r="FF9" s="49">
        <v>275.5</v>
      </c>
      <c r="FG9" s="324"/>
      <c r="FH9" s="333">
        <v>90.075000000000728</v>
      </c>
      <c r="FI9" s="333">
        <v>163</v>
      </c>
      <c r="FJ9" s="333">
        <v>442.875</v>
      </c>
      <c r="FK9" s="49">
        <v>174.8</v>
      </c>
      <c r="FL9" s="324"/>
      <c r="FM9" s="333">
        <v>123.15000000000055</v>
      </c>
      <c r="FN9" s="333">
        <v>159.57499999999891</v>
      </c>
      <c r="FO9" s="333">
        <v>262.8</v>
      </c>
      <c r="FP9" s="49">
        <v>273.40000000000003</v>
      </c>
      <c r="FQ9" s="324"/>
      <c r="FR9" s="49">
        <v>125</v>
      </c>
      <c r="FS9" s="49">
        <v>281.64999999999998</v>
      </c>
      <c r="FT9" s="49">
        <v>372.90000000000003</v>
      </c>
      <c r="FU9" s="49">
        <v>534.59999999999991</v>
      </c>
      <c r="FV9" s="324"/>
      <c r="FW9" s="49">
        <v>0</v>
      </c>
      <c r="FX9" s="49">
        <v>154.30000000000291</v>
      </c>
      <c r="FY9" s="49">
        <v>121.42500000000001</v>
      </c>
      <c r="FZ9" s="49">
        <v>432.5</v>
      </c>
      <c r="GA9" s="324"/>
      <c r="GB9">
        <v>355.29999999999836</v>
      </c>
      <c r="GC9">
        <v>685.45000000002733</v>
      </c>
      <c r="GD9">
        <v>1069.6500000000001</v>
      </c>
      <c r="GE9" s="18">
        <v>1561</v>
      </c>
      <c r="GF9" s="324"/>
      <c r="GG9" s="632">
        <v>111.12500000000273</v>
      </c>
      <c r="GH9" s="632">
        <v>255</v>
      </c>
      <c r="GI9" s="632">
        <v>243.375</v>
      </c>
      <c r="GJ9">
        <v>533.5</v>
      </c>
      <c r="GK9" s="324"/>
      <c r="GL9" s="49">
        <v>0</v>
      </c>
      <c r="GM9" s="49">
        <v>0</v>
      </c>
      <c r="GN9">
        <v>863.92500000000007</v>
      </c>
      <c r="GO9" s="49">
        <v>0</v>
      </c>
      <c r="GP9" s="324"/>
    </row>
    <row r="10" spans="1:198" ht="18">
      <c r="A10" s="39" t="s">
        <v>2191</v>
      </c>
      <c r="B10" s="45">
        <f t="shared" si="0"/>
        <v>50895.012500000012</v>
      </c>
      <c r="C10" s="41"/>
      <c r="D10" s="49">
        <v>0</v>
      </c>
      <c r="E10" s="49">
        <v>213.05</v>
      </c>
      <c r="F10" s="49">
        <v>180</v>
      </c>
      <c r="G10" s="49">
        <v>213.6</v>
      </c>
      <c r="H10" s="371"/>
      <c r="I10" s="49">
        <v>0</v>
      </c>
      <c r="J10" s="49">
        <v>120.35000000000002</v>
      </c>
      <c r="K10" s="49">
        <v>57.825000000000017</v>
      </c>
      <c r="L10" s="49">
        <v>327.10000000000002</v>
      </c>
      <c r="M10" s="371"/>
      <c r="N10" s="49">
        <v>0</v>
      </c>
      <c r="O10" s="49">
        <v>235.25</v>
      </c>
      <c r="P10" s="49">
        <v>291</v>
      </c>
      <c r="Q10" s="49">
        <v>457.4</v>
      </c>
      <c r="R10" s="371"/>
      <c r="S10" s="315">
        <v>0</v>
      </c>
      <c r="T10" s="315">
        <v>80</v>
      </c>
      <c r="U10" s="315">
        <v>34.125</v>
      </c>
      <c r="V10" s="49">
        <v>212.2</v>
      </c>
      <c r="W10" s="371"/>
      <c r="X10" s="49">
        <v>0</v>
      </c>
      <c r="Y10" s="49">
        <v>105.75000000000023</v>
      </c>
      <c r="Z10" s="49">
        <v>174.90000000000003</v>
      </c>
      <c r="AA10" s="49">
        <v>280.5</v>
      </c>
      <c r="AB10" s="371"/>
      <c r="AC10" s="49">
        <v>0</v>
      </c>
      <c r="AD10" s="49">
        <v>396.25000000000023</v>
      </c>
      <c r="AE10" s="49">
        <v>277.5</v>
      </c>
      <c r="AF10" s="49">
        <v>205.20000000000002</v>
      </c>
      <c r="AG10" s="371"/>
      <c r="AH10" s="49">
        <v>0</v>
      </c>
      <c r="AI10" s="49">
        <v>390.05000000000041</v>
      </c>
      <c r="AJ10" s="49">
        <v>748.57500000000005</v>
      </c>
      <c r="AK10" s="49">
        <v>532.15</v>
      </c>
      <c r="AL10" s="371"/>
      <c r="AM10" s="49">
        <v>0</v>
      </c>
      <c r="AN10" s="49">
        <v>232.32500000000027</v>
      </c>
      <c r="AO10" s="49">
        <v>291.5625</v>
      </c>
      <c r="AP10" s="49">
        <v>483.04999999999995</v>
      </c>
      <c r="AQ10" s="371"/>
      <c r="AR10" s="49">
        <v>0</v>
      </c>
      <c r="AS10" s="49">
        <v>58.000000000000007</v>
      </c>
      <c r="AT10" s="49">
        <v>387.59999999999997</v>
      </c>
      <c r="AU10" s="49">
        <v>382</v>
      </c>
      <c r="AV10" s="371"/>
      <c r="AW10" s="49">
        <v>0</v>
      </c>
      <c r="AX10" s="49">
        <v>462.50000000000045</v>
      </c>
      <c r="AY10" s="49">
        <v>404.0625</v>
      </c>
      <c r="AZ10" s="49">
        <v>691.09999999999991</v>
      </c>
      <c r="BA10" s="371"/>
      <c r="BB10" s="49">
        <v>0</v>
      </c>
      <c r="BC10" s="49">
        <v>316.02499999999998</v>
      </c>
      <c r="BD10" s="49">
        <v>180.82499999999999</v>
      </c>
      <c r="BE10" s="49">
        <v>147.19999999999999</v>
      </c>
      <c r="BF10" s="371"/>
      <c r="BG10" s="49">
        <v>0</v>
      </c>
      <c r="BH10" s="49">
        <v>91.7</v>
      </c>
      <c r="BI10" s="49">
        <v>480.82500000000005</v>
      </c>
      <c r="BJ10" s="49">
        <v>266.8</v>
      </c>
      <c r="BK10" s="371"/>
      <c r="BL10" s="49">
        <v>0</v>
      </c>
      <c r="BM10" s="49">
        <v>43.25</v>
      </c>
      <c r="BN10" s="49">
        <v>80.775000000000006</v>
      </c>
      <c r="BO10" s="49">
        <v>253</v>
      </c>
      <c r="BP10" s="371"/>
      <c r="BQ10" s="49">
        <v>0</v>
      </c>
      <c r="BR10" s="49">
        <v>233.25000000000045</v>
      </c>
      <c r="BS10" s="49">
        <v>137.69999999999999</v>
      </c>
      <c r="BT10" s="49">
        <v>376.5</v>
      </c>
      <c r="BU10" s="324"/>
      <c r="BV10" s="49">
        <v>0</v>
      </c>
      <c r="BW10" s="49">
        <v>189.65000000000009</v>
      </c>
      <c r="BX10" s="49">
        <v>394.35</v>
      </c>
      <c r="BY10" s="49">
        <v>687</v>
      </c>
      <c r="BZ10" s="371"/>
      <c r="CA10" s="49">
        <v>0</v>
      </c>
      <c r="CB10" s="49">
        <v>132.25000000000091</v>
      </c>
      <c r="CC10" s="49">
        <v>311.25</v>
      </c>
      <c r="CD10" s="49">
        <v>367.50000000000006</v>
      </c>
      <c r="CE10" s="324"/>
      <c r="CF10" s="333">
        <v>0</v>
      </c>
      <c r="CG10" s="333">
        <v>190.74999999999909</v>
      </c>
      <c r="CH10" s="333">
        <v>35.325000000000003</v>
      </c>
      <c r="CI10" s="49">
        <v>433.79999999999995</v>
      </c>
      <c r="CJ10" s="324"/>
      <c r="CK10" s="49">
        <v>0</v>
      </c>
      <c r="CL10" s="49">
        <v>216.44999999999996</v>
      </c>
      <c r="CM10" s="49">
        <v>82.500000000000014</v>
      </c>
      <c r="CN10" s="49">
        <v>338.79999999999995</v>
      </c>
      <c r="CO10" s="371"/>
      <c r="CP10" s="49">
        <v>0</v>
      </c>
      <c r="CQ10" s="49">
        <v>182.04999999999836</v>
      </c>
      <c r="CR10" s="49">
        <v>288.375</v>
      </c>
      <c r="CS10" s="49">
        <v>447.2</v>
      </c>
      <c r="CT10" s="324"/>
      <c r="CU10" s="49">
        <v>0</v>
      </c>
      <c r="CV10" s="49">
        <v>284.39999999999782</v>
      </c>
      <c r="CW10" s="49">
        <v>357.00000000000006</v>
      </c>
      <c r="CX10" s="49">
        <v>485.79999999999995</v>
      </c>
      <c r="CY10" s="371"/>
      <c r="CZ10" s="49">
        <v>0</v>
      </c>
      <c r="DA10" s="49">
        <v>136.5</v>
      </c>
      <c r="DB10" s="49">
        <v>27.375</v>
      </c>
      <c r="DC10" s="49">
        <v>43.8</v>
      </c>
      <c r="DD10" s="324"/>
      <c r="DE10" s="49">
        <v>0</v>
      </c>
      <c r="DF10" s="49">
        <v>1256.8000000000011</v>
      </c>
      <c r="DG10" s="49">
        <v>2089.8749999999995</v>
      </c>
      <c r="DH10" s="315">
        <v>2106.6</v>
      </c>
      <c r="DI10" s="324"/>
      <c r="DJ10" s="315">
        <v>0</v>
      </c>
      <c r="DK10" s="315">
        <v>197.64999999999964</v>
      </c>
      <c r="DL10" s="315">
        <v>412.42500000000007</v>
      </c>
      <c r="DM10" s="49">
        <v>951.30000000000007</v>
      </c>
      <c r="DN10" s="324"/>
      <c r="DO10" s="49">
        <v>0</v>
      </c>
      <c r="DP10" s="49">
        <v>723.29999999999836</v>
      </c>
      <c r="DQ10" s="49">
        <v>152.17500000000001</v>
      </c>
      <c r="DR10" s="49">
        <v>477.7</v>
      </c>
      <c r="DS10" s="324"/>
      <c r="DT10" s="49">
        <v>0</v>
      </c>
      <c r="DU10" s="49">
        <v>0</v>
      </c>
      <c r="DV10" s="49">
        <v>0</v>
      </c>
      <c r="DW10" s="49">
        <v>165</v>
      </c>
      <c r="DX10" s="324"/>
      <c r="DY10" s="49">
        <v>0</v>
      </c>
      <c r="DZ10" s="49">
        <v>1432.4749999999985</v>
      </c>
      <c r="EA10" s="49">
        <v>3299.8125000000009</v>
      </c>
      <c r="EB10" s="315">
        <v>3346.7000000000007</v>
      </c>
      <c r="EC10" s="324"/>
      <c r="ED10" s="49">
        <v>0</v>
      </c>
      <c r="EE10" s="49">
        <v>209.10000000000036</v>
      </c>
      <c r="EF10" s="49">
        <v>92.324999999999989</v>
      </c>
      <c r="EG10" s="49">
        <v>160.30000000000001</v>
      </c>
      <c r="EH10" s="324"/>
      <c r="EI10" s="49">
        <v>0</v>
      </c>
      <c r="EJ10" s="49">
        <v>145.64999999999782</v>
      </c>
      <c r="EK10" s="49">
        <v>295.27500000000003</v>
      </c>
      <c r="EL10" s="49">
        <v>168.7</v>
      </c>
      <c r="EM10" s="324"/>
      <c r="EN10" s="49">
        <v>0</v>
      </c>
      <c r="EO10" s="49">
        <v>164.899999999996</v>
      </c>
      <c r="EP10" s="49">
        <v>215.625</v>
      </c>
      <c r="EQ10" s="49">
        <v>548.5</v>
      </c>
      <c r="ER10" s="324"/>
      <c r="ES10" s="49">
        <v>0</v>
      </c>
      <c r="ET10" s="49">
        <v>82.899999999997817</v>
      </c>
      <c r="EU10" s="49">
        <v>387.375</v>
      </c>
      <c r="EV10" s="49">
        <v>409.9</v>
      </c>
      <c r="EW10" s="324"/>
      <c r="EX10">
        <v>0</v>
      </c>
      <c r="EY10">
        <v>1882.8999999999996</v>
      </c>
      <c r="EZ10">
        <v>1918.7250000000001</v>
      </c>
      <c r="FA10" s="479">
        <v>2379.6999999999998</v>
      </c>
      <c r="FB10" s="324"/>
      <c r="FC10" s="49">
        <v>0</v>
      </c>
      <c r="FD10" s="49">
        <v>185.24999999999636</v>
      </c>
      <c r="FE10" s="49">
        <v>131.625</v>
      </c>
      <c r="FF10" s="49">
        <v>529.35</v>
      </c>
      <c r="FG10" s="324"/>
      <c r="FH10" s="333">
        <v>0</v>
      </c>
      <c r="FI10" s="333">
        <v>182.25</v>
      </c>
      <c r="FJ10" s="333">
        <v>225</v>
      </c>
      <c r="FK10" s="49">
        <v>159.10000000000002</v>
      </c>
      <c r="FL10" s="324"/>
      <c r="FM10" s="333">
        <v>0</v>
      </c>
      <c r="FN10" s="333">
        <v>201.29999999999563</v>
      </c>
      <c r="FO10" s="333">
        <v>208.27500000000003</v>
      </c>
      <c r="FP10" s="49">
        <v>261.5</v>
      </c>
      <c r="FQ10" s="324"/>
      <c r="FR10" s="49">
        <v>0</v>
      </c>
      <c r="FS10" s="49">
        <v>237.34999999999997</v>
      </c>
      <c r="FT10" s="49">
        <v>307.42499999999995</v>
      </c>
      <c r="FU10" s="49">
        <v>524.4</v>
      </c>
      <c r="FV10" s="324"/>
      <c r="FW10" s="49">
        <v>0</v>
      </c>
      <c r="FX10" s="49">
        <v>174.19999999999891</v>
      </c>
      <c r="FY10" s="49">
        <v>105.75</v>
      </c>
      <c r="FZ10" s="49">
        <v>498.9</v>
      </c>
      <c r="GA10" s="324"/>
      <c r="GB10">
        <v>0</v>
      </c>
      <c r="GC10">
        <v>678.77500000003488</v>
      </c>
      <c r="GD10">
        <v>1001.3249999999999</v>
      </c>
      <c r="GE10" s="18">
        <v>1009.5</v>
      </c>
      <c r="GF10" s="324"/>
      <c r="GG10" s="632">
        <v>0</v>
      </c>
      <c r="GH10" s="632">
        <v>276.25</v>
      </c>
      <c r="GI10" s="632">
        <v>261.375</v>
      </c>
      <c r="GJ10">
        <v>301</v>
      </c>
      <c r="GK10" s="324"/>
      <c r="GL10" s="49">
        <v>0</v>
      </c>
      <c r="GM10" s="49">
        <v>0</v>
      </c>
      <c r="GN10">
        <v>596.47499999999991</v>
      </c>
      <c r="GO10" s="49">
        <v>0</v>
      </c>
      <c r="GP10" s="324"/>
    </row>
    <row r="11" spans="1:198" s="38" customFormat="1" ht="18">
      <c r="A11" s="40" t="s">
        <v>1</v>
      </c>
      <c r="B11" s="45">
        <f t="shared" si="0"/>
        <v>45123.774999999936</v>
      </c>
      <c r="C11" s="41"/>
      <c r="D11" s="49">
        <v>0</v>
      </c>
      <c r="E11" s="49">
        <v>96.45</v>
      </c>
      <c r="F11" s="49">
        <v>339.15</v>
      </c>
      <c r="G11" s="49">
        <v>235</v>
      </c>
      <c r="H11" s="371"/>
      <c r="I11" s="49">
        <v>0</v>
      </c>
      <c r="J11" s="49">
        <v>1.9500000000000455</v>
      </c>
      <c r="K11" s="49">
        <v>114.82500000000002</v>
      </c>
      <c r="L11" s="49">
        <v>132.80000000000001</v>
      </c>
      <c r="M11" s="371"/>
      <c r="N11" s="49">
        <v>175</v>
      </c>
      <c r="O11" s="49">
        <v>223.5999999999998</v>
      </c>
      <c r="P11" s="49">
        <v>31.799999999999997</v>
      </c>
      <c r="Q11" s="49">
        <v>415.70000000000005</v>
      </c>
      <c r="R11" s="371"/>
      <c r="S11" s="315">
        <v>78.400000000000148</v>
      </c>
      <c r="T11" s="315">
        <v>63.749999999999886</v>
      </c>
      <c r="U11" s="315">
        <v>150.30000000000001</v>
      </c>
      <c r="V11" s="49">
        <v>57</v>
      </c>
      <c r="W11" s="371"/>
      <c r="X11" s="49">
        <v>50.850000000000193</v>
      </c>
      <c r="Y11" s="49">
        <v>30.749999999999659</v>
      </c>
      <c r="Z11" s="49">
        <v>229.27499999999998</v>
      </c>
      <c r="AA11" s="49">
        <v>280.7</v>
      </c>
      <c r="AB11" s="371"/>
      <c r="AC11" s="49">
        <v>79.925000000000011</v>
      </c>
      <c r="AD11" s="49">
        <v>198.15000000000009</v>
      </c>
      <c r="AE11" s="49">
        <v>398.625</v>
      </c>
      <c r="AF11" s="49">
        <v>248.90000000000003</v>
      </c>
      <c r="AG11" s="371"/>
      <c r="AH11" s="49">
        <v>164.62499999999989</v>
      </c>
      <c r="AI11" s="49">
        <v>165.64999999999986</v>
      </c>
      <c r="AJ11" s="49">
        <v>576.29999999999995</v>
      </c>
      <c r="AK11" s="49">
        <v>338.1</v>
      </c>
      <c r="AL11" s="371"/>
      <c r="AM11" s="49">
        <v>76.624999999999886</v>
      </c>
      <c r="AN11" s="49">
        <v>296.29999999999995</v>
      </c>
      <c r="AO11" s="49">
        <v>324.60000000000002</v>
      </c>
      <c r="AP11" s="49">
        <v>218.99999999999997</v>
      </c>
      <c r="AQ11" s="371"/>
      <c r="AR11" s="49">
        <v>13.124999999999886</v>
      </c>
      <c r="AS11" s="49">
        <v>102.64999999999999</v>
      </c>
      <c r="AT11" s="49">
        <v>126</v>
      </c>
      <c r="AU11" s="49">
        <v>142.69999999999999</v>
      </c>
      <c r="AV11" s="371"/>
      <c r="AW11" s="49">
        <v>63.874999999999886</v>
      </c>
      <c r="AX11" s="49">
        <v>223.75</v>
      </c>
      <c r="AY11" s="49">
        <v>394.35</v>
      </c>
      <c r="AZ11" s="49">
        <v>289.59999999999997</v>
      </c>
      <c r="BA11" s="371"/>
      <c r="BB11" s="49">
        <v>40.674999999999841</v>
      </c>
      <c r="BC11" s="49">
        <v>235</v>
      </c>
      <c r="BD11" s="49">
        <v>254.25</v>
      </c>
      <c r="BE11" s="49">
        <v>95</v>
      </c>
      <c r="BF11" s="371"/>
      <c r="BG11" s="49">
        <v>10.274999999999864</v>
      </c>
      <c r="BH11" s="49">
        <v>242.75</v>
      </c>
      <c r="BI11" s="49">
        <v>214.35000000000002</v>
      </c>
      <c r="BJ11" s="49">
        <v>161.1</v>
      </c>
      <c r="BK11" s="371"/>
      <c r="BL11" s="49">
        <v>127.37499999999977</v>
      </c>
      <c r="BM11" s="49">
        <v>190.9</v>
      </c>
      <c r="BN11" s="49">
        <v>117.89999999999999</v>
      </c>
      <c r="BO11" s="49">
        <v>178.99999999999997</v>
      </c>
      <c r="BP11" s="371"/>
      <c r="BQ11" s="49">
        <v>114.84999999999991</v>
      </c>
      <c r="BR11" s="49">
        <v>208</v>
      </c>
      <c r="BS11" s="49">
        <v>181.875</v>
      </c>
      <c r="BT11" s="49">
        <v>323</v>
      </c>
      <c r="BU11" s="324"/>
      <c r="BV11" s="49">
        <v>95.900000000000318</v>
      </c>
      <c r="BW11" s="49">
        <v>310.15000000000055</v>
      </c>
      <c r="BX11" s="49">
        <v>471.52499999999998</v>
      </c>
      <c r="BY11" s="49">
        <v>256.3</v>
      </c>
      <c r="BZ11" s="371"/>
      <c r="CA11" s="49">
        <v>40.9500000000005</v>
      </c>
      <c r="CB11" s="49">
        <v>318.75000000000091</v>
      </c>
      <c r="CC11" s="49">
        <v>231.22500000000002</v>
      </c>
      <c r="CD11" s="49">
        <v>191.20000000000002</v>
      </c>
      <c r="CE11" s="324"/>
      <c r="CF11" s="333">
        <v>86.549999999999955</v>
      </c>
      <c r="CG11" s="333">
        <v>32.350000000000364</v>
      </c>
      <c r="CH11" s="333">
        <v>209.54999999999998</v>
      </c>
      <c r="CI11" s="49">
        <v>338.5</v>
      </c>
      <c r="CJ11" s="324"/>
      <c r="CK11" s="49">
        <v>68.425000000000409</v>
      </c>
      <c r="CL11" s="49">
        <v>98.9</v>
      </c>
      <c r="CM11" s="49">
        <v>167.25</v>
      </c>
      <c r="CN11" s="49">
        <v>421</v>
      </c>
      <c r="CO11" s="371"/>
      <c r="CP11" s="49">
        <v>16.125000000000455</v>
      </c>
      <c r="CQ11" s="49">
        <v>98.050000000000637</v>
      </c>
      <c r="CR11" s="49">
        <v>245.02499999999998</v>
      </c>
      <c r="CS11" s="49">
        <v>302.29999999999995</v>
      </c>
      <c r="CT11" s="324"/>
      <c r="CU11" s="49">
        <v>104.62500000000045</v>
      </c>
      <c r="CV11" s="49">
        <v>180.45000000000118</v>
      </c>
      <c r="CW11" s="49">
        <v>186.67499999999998</v>
      </c>
      <c r="CX11" s="49">
        <v>417.9</v>
      </c>
      <c r="CY11" s="371"/>
      <c r="CZ11" s="49">
        <v>83.100000000000364</v>
      </c>
      <c r="DA11" s="49">
        <v>76.5</v>
      </c>
      <c r="DB11" s="49">
        <v>141.82499999999999</v>
      </c>
      <c r="DC11" s="49">
        <v>29.700000000000003</v>
      </c>
      <c r="DD11" s="324"/>
      <c r="DE11" s="49">
        <v>295.89999999999975</v>
      </c>
      <c r="DF11" s="49">
        <v>824.60000000000127</v>
      </c>
      <c r="DG11" s="49">
        <v>1279.2750000000001</v>
      </c>
      <c r="DH11" s="315">
        <v>2478.5999999999995</v>
      </c>
      <c r="DI11" s="324"/>
      <c r="DJ11" s="315">
        <v>100.72499999999945</v>
      </c>
      <c r="DK11" s="315">
        <v>322.20000000000164</v>
      </c>
      <c r="DL11" s="315">
        <v>488.70000000000005</v>
      </c>
      <c r="DM11" s="49">
        <v>786.3</v>
      </c>
      <c r="DN11" s="324"/>
      <c r="DO11" s="49">
        <v>78.224999999999454</v>
      </c>
      <c r="DP11" s="49">
        <v>308.95000000000255</v>
      </c>
      <c r="DQ11" s="49">
        <v>468.52500000000003</v>
      </c>
      <c r="DR11" s="49">
        <v>578.5</v>
      </c>
      <c r="DS11" s="324"/>
      <c r="DT11" s="49">
        <v>0</v>
      </c>
      <c r="DU11" s="49">
        <v>0</v>
      </c>
      <c r="DV11" s="49">
        <v>0</v>
      </c>
      <c r="DW11" s="49">
        <v>161.19999999999999</v>
      </c>
      <c r="DX11" s="324"/>
      <c r="DY11" s="49">
        <v>955.99999999999318</v>
      </c>
      <c r="DZ11" s="49">
        <v>1394.4000000000024</v>
      </c>
      <c r="EA11" s="49">
        <v>2473.1250000000005</v>
      </c>
      <c r="EB11" s="315">
        <v>3928.2999999999997</v>
      </c>
      <c r="EC11" s="324"/>
      <c r="ED11" s="49">
        <v>68.325000000000273</v>
      </c>
      <c r="EE11" s="49">
        <v>125.65000000000327</v>
      </c>
      <c r="EF11" s="49">
        <v>270.97500000000002</v>
      </c>
      <c r="EG11" s="49">
        <v>315.89999999999998</v>
      </c>
      <c r="EH11" s="324"/>
      <c r="EI11" s="49">
        <v>12.349999999999454</v>
      </c>
      <c r="EJ11" s="49">
        <v>74.750000000002728</v>
      </c>
      <c r="EK11" s="49">
        <v>431.47500000000002</v>
      </c>
      <c r="EL11" s="49">
        <v>235.1</v>
      </c>
      <c r="EM11" s="324"/>
      <c r="EN11" s="49">
        <v>0</v>
      </c>
      <c r="EO11" s="49">
        <v>59</v>
      </c>
      <c r="EP11" s="49">
        <v>345.07499999999999</v>
      </c>
      <c r="EQ11" s="49">
        <v>154.6</v>
      </c>
      <c r="ER11" s="324"/>
      <c r="ES11" s="49">
        <v>0</v>
      </c>
      <c r="ET11" s="49">
        <v>164.10000000000036</v>
      </c>
      <c r="EU11" s="49">
        <v>181.57499999999999</v>
      </c>
      <c r="EV11" s="49">
        <v>208</v>
      </c>
      <c r="EW11" s="324"/>
      <c r="EX11">
        <v>201.59999999999997</v>
      </c>
      <c r="EY11">
        <v>1298.5499999999956</v>
      </c>
      <c r="EZ11">
        <v>766.125</v>
      </c>
      <c r="FA11" s="479">
        <v>1702.1</v>
      </c>
      <c r="FB11" s="324"/>
      <c r="FC11" s="49">
        <v>9.749999999998181</v>
      </c>
      <c r="FD11" s="49">
        <v>19.25</v>
      </c>
      <c r="FE11" s="49">
        <v>124.72500000000001</v>
      </c>
      <c r="FF11" s="49">
        <v>228.1</v>
      </c>
      <c r="FG11" s="324"/>
      <c r="FH11" s="333">
        <v>43.849999999999</v>
      </c>
      <c r="FI11" s="333">
        <v>85.34999999999998</v>
      </c>
      <c r="FJ11" s="333">
        <v>57.075000000000003</v>
      </c>
      <c r="FK11" s="49">
        <v>46</v>
      </c>
      <c r="FL11" s="324"/>
      <c r="FM11" s="333">
        <v>98.97499999999809</v>
      </c>
      <c r="FN11" s="333">
        <v>144.64999999999782</v>
      </c>
      <c r="FO11" s="333">
        <v>190.57499999999999</v>
      </c>
      <c r="FP11" s="49">
        <v>493.9</v>
      </c>
      <c r="FQ11" s="324"/>
      <c r="FR11" s="49">
        <v>86.349999999999454</v>
      </c>
      <c r="FS11" s="49">
        <v>149.75</v>
      </c>
      <c r="FT11" s="49">
        <v>247.42500000000001</v>
      </c>
      <c r="FU11" s="49">
        <v>545.5</v>
      </c>
      <c r="FV11" s="324"/>
      <c r="FW11" s="49">
        <v>0</v>
      </c>
      <c r="FX11" s="49">
        <v>75.94999999999709</v>
      </c>
      <c r="FY11" s="49">
        <v>299.10000000000002</v>
      </c>
      <c r="FZ11" s="49">
        <v>54.900000000000006</v>
      </c>
      <c r="GA11" s="324"/>
      <c r="GB11">
        <v>150.69999999999982</v>
      </c>
      <c r="GC11">
        <v>557.24999999997294</v>
      </c>
      <c r="GD11">
        <v>584.32500000000005</v>
      </c>
      <c r="GE11" s="18">
        <v>1065</v>
      </c>
      <c r="GF11" s="324"/>
      <c r="GG11" s="632">
        <v>42.499999999999091</v>
      </c>
      <c r="GH11" s="632">
        <v>142.25</v>
      </c>
      <c r="GI11" s="632">
        <v>296.25</v>
      </c>
      <c r="GJ11">
        <v>265.5</v>
      </c>
      <c r="GK11" s="324"/>
      <c r="GL11" s="49">
        <v>0</v>
      </c>
      <c r="GM11" s="49">
        <v>0</v>
      </c>
      <c r="GN11">
        <v>412.79999999999995</v>
      </c>
      <c r="GO11" s="49">
        <v>0</v>
      </c>
      <c r="GP11" s="324"/>
    </row>
    <row r="12" spans="1:198" s="38" customFormat="1" ht="18">
      <c r="A12" s="81" t="s">
        <v>1656</v>
      </c>
      <c r="B12" s="45">
        <f t="shared" si="0"/>
        <v>27745.649999999947</v>
      </c>
      <c r="C12" s="41"/>
      <c r="D12" s="49">
        <v>0</v>
      </c>
      <c r="E12" s="49">
        <v>0</v>
      </c>
      <c r="F12" s="49">
        <v>0</v>
      </c>
      <c r="G12" s="49">
        <v>183.6</v>
      </c>
      <c r="H12" s="371"/>
      <c r="I12" s="49">
        <v>0</v>
      </c>
      <c r="J12" s="49">
        <v>0</v>
      </c>
      <c r="K12" s="49">
        <v>0</v>
      </c>
      <c r="L12" s="49">
        <v>159.6</v>
      </c>
      <c r="M12" s="371"/>
      <c r="N12" s="49">
        <v>134.35000000000008</v>
      </c>
      <c r="O12" s="49">
        <v>0</v>
      </c>
      <c r="P12" s="49">
        <v>0</v>
      </c>
      <c r="Q12" s="49">
        <v>512.69999999999993</v>
      </c>
      <c r="R12" s="371"/>
      <c r="S12" s="315">
        <v>87.300000000000125</v>
      </c>
      <c r="T12" s="315">
        <v>0</v>
      </c>
      <c r="U12" s="315">
        <v>0</v>
      </c>
      <c r="V12" s="49">
        <v>195.6</v>
      </c>
      <c r="W12" s="371"/>
      <c r="X12" s="49">
        <v>114.92500000000007</v>
      </c>
      <c r="Y12" s="49">
        <v>0</v>
      </c>
      <c r="Z12" s="49">
        <v>0</v>
      </c>
      <c r="AA12" s="49">
        <v>349.8</v>
      </c>
      <c r="AB12" s="371"/>
      <c r="AC12" s="49">
        <v>142.05000000000007</v>
      </c>
      <c r="AD12" s="49">
        <v>0</v>
      </c>
      <c r="AE12" s="49">
        <v>0</v>
      </c>
      <c r="AF12" s="49">
        <v>392</v>
      </c>
      <c r="AG12" s="371"/>
      <c r="AH12" s="49">
        <v>253.37500000000011</v>
      </c>
      <c r="AI12" s="49">
        <v>0</v>
      </c>
      <c r="AJ12" s="49">
        <v>0</v>
      </c>
      <c r="AK12" s="49">
        <v>670.80000000000018</v>
      </c>
      <c r="AL12" s="371"/>
      <c r="AM12" s="49">
        <v>94.475000000000136</v>
      </c>
      <c r="AN12" s="49">
        <v>0</v>
      </c>
      <c r="AO12" s="49">
        <v>0</v>
      </c>
      <c r="AP12" s="49">
        <v>485.2</v>
      </c>
      <c r="AQ12" s="371"/>
      <c r="AR12" s="49">
        <v>109</v>
      </c>
      <c r="AS12" s="49">
        <v>0</v>
      </c>
      <c r="AT12" s="49">
        <v>0</v>
      </c>
      <c r="AU12" s="49">
        <v>117.50000000000001</v>
      </c>
      <c r="AV12" s="371"/>
      <c r="AW12" s="49">
        <v>88.299999999999955</v>
      </c>
      <c r="AX12" s="49">
        <v>0</v>
      </c>
      <c r="AY12" s="49">
        <v>0</v>
      </c>
      <c r="AZ12" s="49">
        <v>429.9</v>
      </c>
      <c r="BA12" s="371"/>
      <c r="BB12" s="49">
        <v>68.899999999999864</v>
      </c>
      <c r="BC12" s="49">
        <v>0</v>
      </c>
      <c r="BD12" s="49">
        <v>0</v>
      </c>
      <c r="BE12" s="49">
        <v>331</v>
      </c>
      <c r="BF12" s="371"/>
      <c r="BG12" s="49">
        <v>84.349999999999682</v>
      </c>
      <c r="BH12" s="49">
        <v>0</v>
      </c>
      <c r="BI12" s="49">
        <v>0</v>
      </c>
      <c r="BJ12" s="49">
        <v>94.600000000000009</v>
      </c>
      <c r="BK12" s="371"/>
      <c r="BL12" s="49">
        <v>75.299999999999955</v>
      </c>
      <c r="BM12" s="49">
        <v>0</v>
      </c>
      <c r="BN12" s="49">
        <v>0</v>
      </c>
      <c r="BO12" s="49">
        <v>341.9</v>
      </c>
      <c r="BP12" s="371"/>
      <c r="BQ12" s="49">
        <v>66.374999999999773</v>
      </c>
      <c r="BR12" s="49">
        <v>0</v>
      </c>
      <c r="BS12" s="49">
        <v>0</v>
      </c>
      <c r="BT12" s="49">
        <v>478.4</v>
      </c>
      <c r="BU12" s="324"/>
      <c r="BV12" s="49">
        <v>141.47499999999968</v>
      </c>
      <c r="BW12" s="49">
        <v>0</v>
      </c>
      <c r="BX12" s="49">
        <v>0</v>
      </c>
      <c r="BY12" s="49">
        <v>33.299999999999997</v>
      </c>
      <c r="BZ12" s="371"/>
      <c r="CA12" s="49">
        <v>55.999999999999773</v>
      </c>
      <c r="CB12" s="49">
        <v>0</v>
      </c>
      <c r="CC12" s="49">
        <v>0</v>
      </c>
      <c r="CD12" s="49">
        <v>453</v>
      </c>
      <c r="CE12" s="324"/>
      <c r="CF12" s="333">
        <v>46.674999999999727</v>
      </c>
      <c r="CG12" s="333">
        <v>0</v>
      </c>
      <c r="CH12" s="333">
        <v>0</v>
      </c>
      <c r="CI12" s="49">
        <v>447.55</v>
      </c>
      <c r="CJ12" s="324"/>
      <c r="CK12" s="49">
        <v>38.199999999999591</v>
      </c>
      <c r="CL12" s="49">
        <v>0</v>
      </c>
      <c r="CM12" s="49">
        <v>0</v>
      </c>
      <c r="CN12" s="49">
        <v>476</v>
      </c>
      <c r="CO12" s="371"/>
      <c r="CP12" s="49">
        <v>100.69999999999936</v>
      </c>
      <c r="CQ12" s="49">
        <v>0</v>
      </c>
      <c r="CR12" s="49">
        <v>0</v>
      </c>
      <c r="CS12" s="49">
        <v>318</v>
      </c>
      <c r="CT12" s="324"/>
      <c r="CU12" s="49">
        <v>86.299999999999272</v>
      </c>
      <c r="CV12" s="49">
        <v>0</v>
      </c>
      <c r="CW12" s="49">
        <v>0</v>
      </c>
      <c r="CX12" s="49">
        <v>488.65000000000003</v>
      </c>
      <c r="CY12" s="371"/>
      <c r="CZ12" s="49">
        <v>44.999999999999091</v>
      </c>
      <c r="DA12" s="49">
        <v>0</v>
      </c>
      <c r="DB12" s="49">
        <v>0</v>
      </c>
      <c r="DC12" s="49">
        <v>0</v>
      </c>
      <c r="DD12" s="324"/>
      <c r="DE12" s="49">
        <v>652.34999999999957</v>
      </c>
      <c r="DF12" s="49">
        <v>0</v>
      </c>
      <c r="DG12" s="49">
        <v>0</v>
      </c>
      <c r="DH12" s="315">
        <v>2953.5</v>
      </c>
      <c r="DI12" s="324"/>
      <c r="DJ12" s="315">
        <v>155.27499999999827</v>
      </c>
      <c r="DK12" s="315">
        <v>0</v>
      </c>
      <c r="DL12" s="315">
        <v>0</v>
      </c>
      <c r="DM12" s="49">
        <v>1085.1999999999998</v>
      </c>
      <c r="DN12" s="324"/>
      <c r="DO12" s="49">
        <v>124.72499999999809</v>
      </c>
      <c r="DP12" s="49">
        <v>0</v>
      </c>
      <c r="DQ12" s="49">
        <v>0</v>
      </c>
      <c r="DR12" s="49">
        <v>420.1</v>
      </c>
      <c r="DS12" s="324"/>
      <c r="DT12" s="49">
        <v>0</v>
      </c>
      <c r="DU12" s="49">
        <v>0</v>
      </c>
      <c r="DV12" s="49">
        <v>0</v>
      </c>
      <c r="DW12" s="49">
        <v>175.6</v>
      </c>
      <c r="DX12" s="324"/>
      <c r="DY12" s="49">
        <v>748.77499999997281</v>
      </c>
      <c r="DZ12" s="49">
        <v>0</v>
      </c>
      <c r="EA12" s="49">
        <v>0</v>
      </c>
      <c r="EB12" s="315">
        <v>4154.05</v>
      </c>
      <c r="EC12" s="324"/>
      <c r="ED12" s="49">
        <v>53.999999999998181</v>
      </c>
      <c r="EE12" s="49">
        <v>0</v>
      </c>
      <c r="EF12" s="49">
        <v>0</v>
      </c>
      <c r="EG12" s="49">
        <v>99</v>
      </c>
      <c r="EH12" s="324"/>
      <c r="EI12" s="49">
        <v>51.124999999999091</v>
      </c>
      <c r="EJ12" s="49">
        <v>0</v>
      </c>
      <c r="EK12" s="49">
        <v>0</v>
      </c>
      <c r="EL12" s="49">
        <v>434.79999999999995</v>
      </c>
      <c r="EM12" s="324"/>
      <c r="EN12" s="49">
        <v>0</v>
      </c>
      <c r="EO12" s="49">
        <v>0</v>
      </c>
      <c r="EP12" s="49">
        <v>0</v>
      </c>
      <c r="EQ12" s="49">
        <v>511.99999999999994</v>
      </c>
      <c r="ER12" s="324"/>
      <c r="ES12" s="49">
        <v>58.925000000000182</v>
      </c>
      <c r="ET12" s="49">
        <v>0</v>
      </c>
      <c r="EU12" s="49">
        <v>0</v>
      </c>
      <c r="EV12" s="49">
        <v>156.5</v>
      </c>
      <c r="EW12" s="324"/>
      <c r="EX12">
        <v>841.29999999999984</v>
      </c>
      <c r="EY12">
        <v>0</v>
      </c>
      <c r="EZ12">
        <v>0</v>
      </c>
      <c r="FA12" s="479">
        <v>2624.8</v>
      </c>
      <c r="FB12" s="324"/>
      <c r="FC12" s="49">
        <v>36.000000000000909</v>
      </c>
      <c r="FD12" s="49">
        <v>0</v>
      </c>
      <c r="FE12" s="49">
        <v>0</v>
      </c>
      <c r="FF12" s="49">
        <v>256.59999999999997</v>
      </c>
      <c r="FG12" s="324"/>
      <c r="FH12" s="333">
        <v>40.449999999999818</v>
      </c>
      <c r="FI12" s="333">
        <v>0</v>
      </c>
      <c r="FJ12" s="333">
        <v>0</v>
      </c>
      <c r="FK12" s="49">
        <v>172.8</v>
      </c>
      <c r="FL12" s="324"/>
      <c r="FM12" s="333">
        <v>103.875</v>
      </c>
      <c r="FN12" s="333">
        <v>0</v>
      </c>
      <c r="FO12" s="333">
        <v>0</v>
      </c>
      <c r="FP12" s="49">
        <v>271.09999999999997</v>
      </c>
      <c r="FQ12" s="324"/>
      <c r="FR12" s="49">
        <v>62.799999999999272</v>
      </c>
      <c r="FS12" s="49">
        <v>0</v>
      </c>
      <c r="FT12" s="49">
        <v>0</v>
      </c>
      <c r="FU12" s="49">
        <v>699.8</v>
      </c>
      <c r="FV12" s="324"/>
      <c r="FW12" s="49">
        <v>0</v>
      </c>
      <c r="FX12" s="49">
        <v>0</v>
      </c>
      <c r="FY12" s="49">
        <v>0</v>
      </c>
      <c r="FZ12" s="49">
        <v>139.6</v>
      </c>
      <c r="GA12" s="324"/>
      <c r="GB12">
        <v>216.84999999999854</v>
      </c>
      <c r="GC12">
        <v>0</v>
      </c>
      <c r="GD12">
        <v>0</v>
      </c>
      <c r="GE12" s="18">
        <v>1310.5999999999999</v>
      </c>
      <c r="GF12" s="324"/>
      <c r="GG12" s="632">
        <v>53.499999999996362</v>
      </c>
      <c r="GH12" s="632">
        <v>0</v>
      </c>
      <c r="GI12" s="632">
        <v>0</v>
      </c>
      <c r="GJ12">
        <v>287.5</v>
      </c>
      <c r="GK12" s="324"/>
      <c r="GL12" s="49">
        <v>0</v>
      </c>
      <c r="GM12" s="49">
        <v>0</v>
      </c>
      <c r="GN12">
        <v>0</v>
      </c>
      <c r="GO12" s="49">
        <v>0</v>
      </c>
      <c r="GP12" s="324"/>
    </row>
    <row r="13" spans="1:198" ht="18">
      <c r="A13" s="81" t="s">
        <v>1664</v>
      </c>
      <c r="B13" s="45">
        <f t="shared" si="0"/>
        <v>60250.075000000026</v>
      </c>
      <c r="C13" s="41"/>
      <c r="D13" s="49">
        <v>0</v>
      </c>
      <c r="E13" s="49">
        <v>277.29999999999995</v>
      </c>
      <c r="F13" s="49">
        <v>291.97499999999997</v>
      </c>
      <c r="G13" s="49">
        <v>129.30000000000001</v>
      </c>
      <c r="H13" s="371"/>
      <c r="I13" s="49">
        <v>0</v>
      </c>
      <c r="J13" s="49">
        <v>120.34999999999997</v>
      </c>
      <c r="K13" s="49">
        <v>44.100000000000094</v>
      </c>
      <c r="L13" s="49">
        <v>80.300000000000011</v>
      </c>
      <c r="M13" s="371"/>
      <c r="N13" s="49">
        <v>192.125</v>
      </c>
      <c r="O13" s="49">
        <v>222.95000000000005</v>
      </c>
      <c r="P13" s="49">
        <v>93.15</v>
      </c>
      <c r="Q13" s="49">
        <v>613</v>
      </c>
      <c r="R13" s="371"/>
      <c r="S13" s="315">
        <v>88.575000000000045</v>
      </c>
      <c r="T13" s="315">
        <v>50.200000000000273</v>
      </c>
      <c r="U13" s="315">
        <v>110.32499999999999</v>
      </c>
      <c r="V13" s="49">
        <v>177</v>
      </c>
      <c r="W13" s="371"/>
      <c r="X13" s="49">
        <v>88.5</v>
      </c>
      <c r="Y13" s="49">
        <v>144.10000000000014</v>
      </c>
      <c r="Z13" s="49">
        <v>181.875</v>
      </c>
      <c r="AA13" s="49">
        <v>453.3</v>
      </c>
      <c r="AB13" s="371"/>
      <c r="AC13" s="49">
        <v>188.29999999999973</v>
      </c>
      <c r="AD13" s="49">
        <v>418.79999999999995</v>
      </c>
      <c r="AE13" s="49">
        <v>478.42500000000007</v>
      </c>
      <c r="AF13" s="49">
        <v>325.3</v>
      </c>
      <c r="AG13" s="371"/>
      <c r="AH13" s="49">
        <v>197.89999999999986</v>
      </c>
      <c r="AI13" s="49">
        <v>469.90000000000009</v>
      </c>
      <c r="AJ13" s="49">
        <v>827.85000000000014</v>
      </c>
      <c r="AK13" s="49">
        <v>696.80000000000007</v>
      </c>
      <c r="AL13" s="371"/>
      <c r="AM13" s="49">
        <v>73.674999999999727</v>
      </c>
      <c r="AN13" s="49">
        <v>373.05000000000018</v>
      </c>
      <c r="AO13" s="49">
        <v>159.07500000000002</v>
      </c>
      <c r="AP13" s="49">
        <v>450.7</v>
      </c>
      <c r="AQ13" s="371"/>
      <c r="AR13" s="49">
        <v>60.5</v>
      </c>
      <c r="AS13" s="49">
        <v>45.5</v>
      </c>
      <c r="AT13" s="49">
        <v>54.900000000000006</v>
      </c>
      <c r="AU13" s="49">
        <v>145.5</v>
      </c>
      <c r="AV13" s="371"/>
      <c r="AW13" s="49">
        <v>59.925000000000409</v>
      </c>
      <c r="AX13" s="49">
        <v>421.70000000000073</v>
      </c>
      <c r="AY13" s="49">
        <v>582.82499999999993</v>
      </c>
      <c r="AZ13" s="49">
        <v>518.09999999999991</v>
      </c>
      <c r="BA13" s="371"/>
      <c r="BB13" s="49">
        <v>119.52500000000055</v>
      </c>
      <c r="BC13" s="49">
        <v>361.6</v>
      </c>
      <c r="BD13" s="49">
        <v>220.95000000000002</v>
      </c>
      <c r="BE13" s="49">
        <v>200.6</v>
      </c>
      <c r="BF13" s="371"/>
      <c r="BG13" s="49">
        <v>79.400000000000773</v>
      </c>
      <c r="BH13" s="49">
        <v>156.59999999999997</v>
      </c>
      <c r="BI13" s="49">
        <v>228.375</v>
      </c>
      <c r="BJ13" s="49">
        <v>122.29999999999998</v>
      </c>
      <c r="BK13" s="371"/>
      <c r="BL13" s="49">
        <v>37.125000000000455</v>
      </c>
      <c r="BM13" s="49">
        <v>72.75</v>
      </c>
      <c r="BN13" s="49">
        <v>72.375</v>
      </c>
      <c r="BO13" s="49">
        <v>232.5</v>
      </c>
      <c r="BP13" s="371"/>
      <c r="BQ13" s="49">
        <v>84.375000000000682</v>
      </c>
      <c r="BR13" s="49">
        <v>342.65000000000055</v>
      </c>
      <c r="BS13" s="49">
        <v>333.9</v>
      </c>
      <c r="BT13" s="49">
        <v>406.3</v>
      </c>
      <c r="BU13" s="324"/>
      <c r="BV13" s="49">
        <v>197.35000000000059</v>
      </c>
      <c r="BW13" s="49">
        <v>140.49999999999909</v>
      </c>
      <c r="BX13" s="49">
        <v>606.07500000000005</v>
      </c>
      <c r="BY13" s="49">
        <v>499.59999999999997</v>
      </c>
      <c r="BZ13" s="371"/>
      <c r="CA13" s="49">
        <v>67.125000000000455</v>
      </c>
      <c r="CB13" s="49">
        <v>268.949999999998</v>
      </c>
      <c r="CC13" s="49">
        <v>135</v>
      </c>
      <c r="CD13" s="49">
        <v>567</v>
      </c>
      <c r="CE13" s="324"/>
      <c r="CF13" s="333">
        <v>32.600000000000136</v>
      </c>
      <c r="CG13" s="333">
        <v>207.34999999999945</v>
      </c>
      <c r="CH13" s="333">
        <v>51.599999999999994</v>
      </c>
      <c r="CI13" s="49">
        <v>587.80000000000007</v>
      </c>
      <c r="CJ13" s="324"/>
      <c r="CK13" s="49">
        <v>66.100000000000364</v>
      </c>
      <c r="CL13" s="49">
        <v>121.34999999999998</v>
      </c>
      <c r="CM13" s="49">
        <v>119.69999999999999</v>
      </c>
      <c r="CN13" s="49">
        <v>638.5</v>
      </c>
      <c r="CO13" s="371"/>
      <c r="CP13" s="49">
        <v>105.82499999999936</v>
      </c>
      <c r="CQ13" s="49">
        <v>191.59999999999854</v>
      </c>
      <c r="CR13" s="49">
        <v>254.99999999999994</v>
      </c>
      <c r="CS13" s="49">
        <v>447.2</v>
      </c>
      <c r="CT13" s="324"/>
      <c r="CU13" s="49">
        <v>134.37499999999955</v>
      </c>
      <c r="CV13" s="49">
        <v>238.79999999999836</v>
      </c>
      <c r="CW13" s="49">
        <v>581.17499999999995</v>
      </c>
      <c r="CX13" s="49">
        <v>734.8</v>
      </c>
      <c r="CY13" s="371"/>
      <c r="CZ13" s="49">
        <v>28.874999999999545</v>
      </c>
      <c r="DA13" s="49">
        <v>6.5999999999999988</v>
      </c>
      <c r="DB13" s="49">
        <v>0</v>
      </c>
      <c r="DC13" s="49">
        <v>1.4</v>
      </c>
      <c r="DD13" s="324"/>
      <c r="DE13" s="49">
        <v>464.22500000000014</v>
      </c>
      <c r="DF13" s="49">
        <v>1550.5999999999995</v>
      </c>
      <c r="DG13" s="49">
        <v>2395.875</v>
      </c>
      <c r="DH13" s="315">
        <v>2572.5000000000005</v>
      </c>
      <c r="DI13" s="324"/>
      <c r="DJ13" s="315">
        <v>115.92500000000018</v>
      </c>
      <c r="DK13" s="315">
        <v>209.30000000000018</v>
      </c>
      <c r="DL13" s="315">
        <v>624.07500000000005</v>
      </c>
      <c r="DM13" s="49">
        <v>1120.9000000000001</v>
      </c>
      <c r="DN13" s="324"/>
      <c r="DO13" s="49">
        <v>115.69999999999982</v>
      </c>
      <c r="DP13" s="49">
        <v>285.64999999999964</v>
      </c>
      <c r="DQ13" s="49">
        <v>283.27499999999998</v>
      </c>
      <c r="DR13" s="49">
        <v>838</v>
      </c>
      <c r="DS13" s="324"/>
      <c r="DT13" s="49">
        <v>0</v>
      </c>
      <c r="DU13" s="49">
        <v>0</v>
      </c>
      <c r="DV13" s="49">
        <v>0</v>
      </c>
      <c r="DW13" s="49">
        <v>55.000000000000007</v>
      </c>
      <c r="DX13" s="324"/>
      <c r="DY13" s="49">
        <v>854.42499999999973</v>
      </c>
      <c r="DZ13" s="49">
        <v>1269.800000000002</v>
      </c>
      <c r="EA13" s="49">
        <v>3684.5999999999995</v>
      </c>
      <c r="EB13" s="315">
        <v>4593.6000000000013</v>
      </c>
      <c r="EC13" s="324"/>
      <c r="ED13" s="49">
        <v>80.000000000001819</v>
      </c>
      <c r="EE13" s="49">
        <v>105.90000000000146</v>
      </c>
      <c r="EF13" s="49">
        <v>1.7999999999999998</v>
      </c>
      <c r="EG13" s="49">
        <v>189.3</v>
      </c>
      <c r="EH13" s="324"/>
      <c r="EI13" s="49">
        <v>63.125000000000909</v>
      </c>
      <c r="EJ13" s="49">
        <v>308.90000000000146</v>
      </c>
      <c r="EK13" s="49">
        <v>301.05</v>
      </c>
      <c r="EL13" s="49">
        <v>224.9</v>
      </c>
      <c r="EM13" s="324"/>
      <c r="EN13" s="49">
        <v>0</v>
      </c>
      <c r="EO13" s="49">
        <v>55.249999999996362</v>
      </c>
      <c r="EP13" s="49">
        <v>147.22500000000002</v>
      </c>
      <c r="EQ13" s="49">
        <v>664.5</v>
      </c>
      <c r="ER13" s="324"/>
      <c r="ES13" s="49">
        <v>92.850000000001273</v>
      </c>
      <c r="ET13" s="49">
        <v>84.999999999996362</v>
      </c>
      <c r="EU13" s="49">
        <v>263.92499999999995</v>
      </c>
      <c r="EV13" s="49">
        <v>341.9</v>
      </c>
      <c r="EW13" s="324"/>
      <c r="EX13">
        <v>822.67499999999995</v>
      </c>
      <c r="EY13">
        <v>1684.5499999999993</v>
      </c>
      <c r="EZ13">
        <v>2435.1</v>
      </c>
      <c r="FA13" s="479">
        <v>2938.2</v>
      </c>
      <c r="FB13" s="324"/>
      <c r="FC13" s="49">
        <v>64.200000000000728</v>
      </c>
      <c r="FD13" s="49">
        <v>12.599999999996726</v>
      </c>
      <c r="FE13" s="49">
        <v>93.375</v>
      </c>
      <c r="FF13" s="49">
        <v>354.59999999999997</v>
      </c>
      <c r="FG13" s="324"/>
      <c r="FH13" s="333">
        <v>41.500000000000909</v>
      </c>
      <c r="FI13" s="333">
        <v>75.5</v>
      </c>
      <c r="FJ13" s="333">
        <v>215.70000000000002</v>
      </c>
      <c r="FK13" s="49">
        <v>143.80000000000001</v>
      </c>
      <c r="FL13" s="324"/>
      <c r="FM13" s="333">
        <v>97.424999999999272</v>
      </c>
      <c r="FN13" s="333">
        <v>61.849999999998545</v>
      </c>
      <c r="FO13" s="333">
        <v>135</v>
      </c>
      <c r="FP13" s="49">
        <v>296</v>
      </c>
      <c r="FQ13" s="324"/>
      <c r="FR13" s="49">
        <v>116.375</v>
      </c>
      <c r="FS13" s="49">
        <v>193.69999999999996</v>
      </c>
      <c r="FT13" s="49">
        <v>467.25</v>
      </c>
      <c r="FU13" s="49">
        <v>665.9</v>
      </c>
      <c r="FV13" s="324"/>
      <c r="FW13" s="49">
        <v>0</v>
      </c>
      <c r="FX13" s="49">
        <v>118.40000000000146</v>
      </c>
      <c r="FY13" s="49">
        <v>67.575000000000003</v>
      </c>
      <c r="FZ13" s="49">
        <v>294.79999999999995</v>
      </c>
      <c r="GA13" s="324"/>
      <c r="GB13">
        <v>232.27500000000327</v>
      </c>
      <c r="GC13">
        <v>666.80000000001451</v>
      </c>
      <c r="GD13">
        <v>985.94999999999993</v>
      </c>
      <c r="GE13" s="18">
        <v>1375.3</v>
      </c>
      <c r="GF13" s="324"/>
      <c r="GG13" s="632">
        <v>45.375</v>
      </c>
      <c r="GH13" s="632">
        <v>252.75</v>
      </c>
      <c r="GI13" s="632">
        <v>252</v>
      </c>
      <c r="GJ13">
        <v>357.5</v>
      </c>
      <c r="GK13" s="324"/>
      <c r="GL13" s="49">
        <v>0</v>
      </c>
      <c r="GM13" s="49">
        <v>0</v>
      </c>
      <c r="GN13">
        <v>716.24999999999989</v>
      </c>
      <c r="GO13" s="49">
        <v>0</v>
      </c>
      <c r="GP13" s="324"/>
    </row>
    <row r="14" spans="1:198" ht="18">
      <c r="A14" s="38" t="s">
        <v>3602</v>
      </c>
      <c r="B14" s="45">
        <f t="shared" si="0"/>
        <v>23333.500000000004</v>
      </c>
      <c r="C14" s="41"/>
      <c r="D14" s="49">
        <v>0</v>
      </c>
      <c r="E14" s="49">
        <v>0</v>
      </c>
      <c r="F14" s="49">
        <v>0</v>
      </c>
      <c r="G14" s="49">
        <v>162</v>
      </c>
      <c r="H14" s="371"/>
      <c r="I14" s="49">
        <v>0</v>
      </c>
      <c r="J14" s="49">
        <v>0</v>
      </c>
      <c r="K14" s="49">
        <v>0</v>
      </c>
      <c r="L14" s="49">
        <v>263</v>
      </c>
      <c r="M14" s="371"/>
      <c r="N14" s="49">
        <v>0</v>
      </c>
      <c r="O14" s="49">
        <v>0</v>
      </c>
      <c r="P14" s="49">
        <v>0</v>
      </c>
      <c r="Q14" s="49">
        <v>684.30000000000007</v>
      </c>
      <c r="R14" s="371"/>
      <c r="S14" s="315">
        <v>0</v>
      </c>
      <c r="T14" s="315">
        <v>0</v>
      </c>
      <c r="U14" s="315">
        <v>0</v>
      </c>
      <c r="V14" s="49">
        <v>342.9</v>
      </c>
      <c r="W14" s="371"/>
      <c r="X14" s="49">
        <v>0</v>
      </c>
      <c r="Y14" s="49">
        <v>0</v>
      </c>
      <c r="Z14" s="49">
        <v>0</v>
      </c>
      <c r="AA14" s="49">
        <v>451</v>
      </c>
      <c r="AB14" s="371"/>
      <c r="AC14" s="49">
        <v>0</v>
      </c>
      <c r="AD14" s="49">
        <v>0</v>
      </c>
      <c r="AE14" s="49">
        <v>0</v>
      </c>
      <c r="AF14" s="49">
        <v>397.90000000000003</v>
      </c>
      <c r="AG14" s="371"/>
      <c r="AH14" s="49">
        <v>0</v>
      </c>
      <c r="AI14" s="49">
        <v>0</v>
      </c>
      <c r="AJ14" s="49">
        <v>0</v>
      </c>
      <c r="AK14" s="49">
        <v>493.2</v>
      </c>
      <c r="AL14" s="371"/>
      <c r="AM14" s="49">
        <v>0</v>
      </c>
      <c r="AN14" s="49">
        <v>0</v>
      </c>
      <c r="AO14" s="49">
        <v>0</v>
      </c>
      <c r="AP14" s="49">
        <v>488.4</v>
      </c>
      <c r="AQ14" s="371"/>
      <c r="AR14" s="49">
        <v>0</v>
      </c>
      <c r="AS14" s="49">
        <v>0</v>
      </c>
      <c r="AT14" s="49">
        <v>0</v>
      </c>
      <c r="AU14" s="49">
        <v>276.8</v>
      </c>
      <c r="AV14" s="371"/>
      <c r="AW14" s="49">
        <v>0</v>
      </c>
      <c r="AX14" s="49">
        <v>0</v>
      </c>
      <c r="AY14" s="49">
        <v>0</v>
      </c>
      <c r="AZ14" s="49">
        <v>164.1</v>
      </c>
      <c r="BA14" s="371"/>
      <c r="BB14" s="49">
        <v>0</v>
      </c>
      <c r="BC14" s="49">
        <v>0</v>
      </c>
      <c r="BD14" s="49">
        <v>0</v>
      </c>
      <c r="BE14" s="49">
        <v>243.9</v>
      </c>
      <c r="BF14" s="371"/>
      <c r="BG14" s="49">
        <v>0</v>
      </c>
      <c r="BH14" s="49">
        <v>0</v>
      </c>
      <c r="BI14" s="49">
        <v>0</v>
      </c>
      <c r="BJ14" s="49">
        <v>203</v>
      </c>
      <c r="BK14" s="371"/>
      <c r="BL14" s="49">
        <v>0</v>
      </c>
      <c r="BM14" s="49">
        <v>0</v>
      </c>
      <c r="BN14" s="49">
        <v>0</v>
      </c>
      <c r="BO14" s="49">
        <v>235.6</v>
      </c>
      <c r="BP14" s="371"/>
      <c r="BQ14" s="49">
        <v>0</v>
      </c>
      <c r="BR14" s="49">
        <v>0</v>
      </c>
      <c r="BS14" s="49">
        <v>0</v>
      </c>
      <c r="BT14" s="49">
        <v>504.5</v>
      </c>
      <c r="BU14" s="324"/>
      <c r="BV14" s="49">
        <v>0</v>
      </c>
      <c r="BW14" s="49">
        <v>0</v>
      </c>
      <c r="BX14" s="49">
        <v>0</v>
      </c>
      <c r="BY14" s="49">
        <v>327.2</v>
      </c>
      <c r="BZ14" s="371"/>
      <c r="CA14" s="49">
        <v>0</v>
      </c>
      <c r="CB14" s="49">
        <v>0</v>
      </c>
      <c r="CC14" s="49">
        <v>0</v>
      </c>
      <c r="CD14" s="49">
        <v>459.8</v>
      </c>
      <c r="CE14" s="324"/>
      <c r="CF14" s="333">
        <v>0</v>
      </c>
      <c r="CG14" s="333">
        <v>0</v>
      </c>
      <c r="CH14" s="333">
        <v>0</v>
      </c>
      <c r="CI14" s="49">
        <v>550.20000000000005</v>
      </c>
      <c r="CJ14" s="324"/>
      <c r="CK14" s="49">
        <v>0</v>
      </c>
      <c r="CL14" s="49">
        <v>0</v>
      </c>
      <c r="CM14" s="49">
        <v>0</v>
      </c>
      <c r="CN14" s="49">
        <v>579.1</v>
      </c>
      <c r="CO14" s="371"/>
      <c r="CP14" s="49">
        <v>0</v>
      </c>
      <c r="CQ14" s="49">
        <v>0</v>
      </c>
      <c r="CR14" s="49">
        <v>0</v>
      </c>
      <c r="CS14" s="49">
        <v>476.70000000000005</v>
      </c>
      <c r="CT14" s="324"/>
      <c r="CU14" s="49">
        <v>0</v>
      </c>
      <c r="CV14" s="49">
        <v>0</v>
      </c>
      <c r="CW14" s="49">
        <v>0</v>
      </c>
      <c r="CX14" s="49">
        <v>665</v>
      </c>
      <c r="CY14" s="371"/>
      <c r="CZ14" s="49">
        <v>0</v>
      </c>
      <c r="DA14" s="49">
        <v>0</v>
      </c>
      <c r="DB14" s="49">
        <v>0</v>
      </c>
      <c r="DC14" s="49">
        <v>1.1000000000000001</v>
      </c>
      <c r="DD14" s="324"/>
      <c r="DE14" s="49">
        <v>0</v>
      </c>
      <c r="DF14" s="49">
        <v>0</v>
      </c>
      <c r="DG14" s="49">
        <v>0</v>
      </c>
      <c r="DH14" s="315">
        <v>1514.8000000000002</v>
      </c>
      <c r="DI14" s="324"/>
      <c r="DJ14" s="315">
        <v>0</v>
      </c>
      <c r="DK14" s="315">
        <v>0</v>
      </c>
      <c r="DL14" s="315">
        <v>0</v>
      </c>
      <c r="DM14" s="49">
        <v>1105.1999999999998</v>
      </c>
      <c r="DN14" s="324"/>
      <c r="DO14" s="49">
        <v>0</v>
      </c>
      <c r="DP14" s="49">
        <v>0</v>
      </c>
      <c r="DQ14" s="49">
        <v>0</v>
      </c>
      <c r="DR14" s="49">
        <v>542.9</v>
      </c>
      <c r="DS14" s="324"/>
      <c r="DT14" s="49">
        <v>0</v>
      </c>
      <c r="DU14" s="49">
        <v>0</v>
      </c>
      <c r="DV14" s="49">
        <v>0</v>
      </c>
      <c r="DW14" s="49">
        <v>414.7</v>
      </c>
      <c r="DX14" s="324"/>
      <c r="DY14" s="49">
        <v>0</v>
      </c>
      <c r="DZ14" s="49">
        <v>0</v>
      </c>
      <c r="EA14" s="49">
        <v>0</v>
      </c>
      <c r="EB14" s="315">
        <v>4020.5000000000005</v>
      </c>
      <c r="EC14" s="324"/>
      <c r="ED14" s="49">
        <v>0</v>
      </c>
      <c r="EE14" s="49">
        <v>0</v>
      </c>
      <c r="EF14" s="49">
        <v>0</v>
      </c>
      <c r="EG14" s="49">
        <v>301.5</v>
      </c>
      <c r="EH14" s="324"/>
      <c r="EI14" s="49">
        <v>0</v>
      </c>
      <c r="EJ14" s="49">
        <v>0</v>
      </c>
      <c r="EK14" s="49">
        <v>0</v>
      </c>
      <c r="EL14" s="49">
        <v>446.3</v>
      </c>
      <c r="EM14" s="324"/>
      <c r="EN14" s="49">
        <v>0</v>
      </c>
      <c r="EO14" s="49">
        <v>0</v>
      </c>
      <c r="EP14" s="49">
        <v>0</v>
      </c>
      <c r="EQ14" s="49">
        <v>381.3</v>
      </c>
      <c r="ER14" s="324"/>
      <c r="ES14" s="49">
        <v>0</v>
      </c>
      <c r="ET14" s="49">
        <v>0</v>
      </c>
      <c r="EU14" s="49">
        <v>0</v>
      </c>
      <c r="EV14" s="49">
        <v>372</v>
      </c>
      <c r="EW14" s="324"/>
      <c r="EX14">
        <v>0</v>
      </c>
      <c r="EY14">
        <v>0</v>
      </c>
      <c r="EZ14">
        <v>0</v>
      </c>
      <c r="FA14" s="479">
        <v>3187.4000000000005</v>
      </c>
      <c r="FB14" s="324"/>
      <c r="FC14" s="49">
        <v>0</v>
      </c>
      <c r="FD14" s="49">
        <v>0</v>
      </c>
      <c r="FE14" s="49">
        <v>0</v>
      </c>
      <c r="FF14" s="49">
        <v>208</v>
      </c>
      <c r="FG14" s="324"/>
      <c r="FH14" s="333">
        <v>0</v>
      </c>
      <c r="FI14" s="333">
        <v>0</v>
      </c>
      <c r="FJ14" s="333">
        <v>0</v>
      </c>
      <c r="FK14" s="49">
        <v>135</v>
      </c>
      <c r="FL14" s="324"/>
      <c r="FM14" s="333">
        <v>0</v>
      </c>
      <c r="FN14" s="333">
        <v>0</v>
      </c>
      <c r="FO14" s="333">
        <v>0</v>
      </c>
      <c r="FP14" s="49">
        <v>296.39999999999998</v>
      </c>
      <c r="FQ14" s="324"/>
      <c r="FR14" s="49">
        <v>0</v>
      </c>
      <c r="FS14" s="49">
        <v>0</v>
      </c>
      <c r="FT14" s="49">
        <v>0</v>
      </c>
      <c r="FU14" s="49">
        <v>491.3</v>
      </c>
      <c r="FV14" s="324"/>
      <c r="FW14" s="49">
        <v>0</v>
      </c>
      <c r="FX14" s="49">
        <v>0</v>
      </c>
      <c r="FY14" s="49">
        <v>0</v>
      </c>
      <c r="FZ14" s="49">
        <v>334</v>
      </c>
      <c r="GA14" s="324"/>
      <c r="GB14">
        <v>0</v>
      </c>
      <c r="GC14">
        <v>0</v>
      </c>
      <c r="GD14">
        <v>0</v>
      </c>
      <c r="GE14" s="18">
        <v>1212</v>
      </c>
      <c r="GF14" s="324"/>
      <c r="GG14" s="632">
        <v>0</v>
      </c>
      <c r="GH14" s="632">
        <v>0</v>
      </c>
      <c r="GI14" s="632">
        <v>0</v>
      </c>
      <c r="GJ14">
        <v>400.5</v>
      </c>
      <c r="GK14" s="324"/>
      <c r="GL14" s="49">
        <v>0</v>
      </c>
      <c r="GM14" s="49">
        <v>0</v>
      </c>
      <c r="GN14">
        <v>0</v>
      </c>
      <c r="GO14" s="49">
        <v>0</v>
      </c>
      <c r="GP14" s="324"/>
    </row>
    <row r="15" spans="1:198" ht="18">
      <c r="A15" s="39" t="s">
        <v>2709</v>
      </c>
      <c r="B15" s="45">
        <f t="shared" si="0"/>
        <v>38268.124999999993</v>
      </c>
      <c r="C15" s="41"/>
      <c r="D15" s="49">
        <v>0</v>
      </c>
      <c r="E15" s="49">
        <v>0</v>
      </c>
      <c r="F15" s="49">
        <v>115.57500000000002</v>
      </c>
      <c r="G15" s="49">
        <v>200.79999999999998</v>
      </c>
      <c r="H15" s="371"/>
      <c r="I15" s="49">
        <v>0</v>
      </c>
      <c r="J15" s="49">
        <v>0</v>
      </c>
      <c r="K15" s="49">
        <v>28.349999999999966</v>
      </c>
      <c r="L15" s="49">
        <v>283.05</v>
      </c>
      <c r="M15" s="371"/>
      <c r="N15" s="49">
        <v>0</v>
      </c>
      <c r="O15" s="49">
        <v>0</v>
      </c>
      <c r="P15" s="49">
        <v>285.67499999999995</v>
      </c>
      <c r="Q15" s="49">
        <v>448.20000000000005</v>
      </c>
      <c r="R15" s="371"/>
      <c r="S15" s="315">
        <v>0</v>
      </c>
      <c r="T15" s="315">
        <v>0</v>
      </c>
      <c r="U15" s="315">
        <v>130.125</v>
      </c>
      <c r="V15" s="49">
        <v>446</v>
      </c>
      <c r="W15" s="371"/>
      <c r="X15" s="49">
        <v>0</v>
      </c>
      <c r="Y15" s="49">
        <v>0</v>
      </c>
      <c r="Z15" s="49">
        <v>247.95000000000002</v>
      </c>
      <c r="AA15" s="49">
        <v>193.89999999999998</v>
      </c>
      <c r="AB15" s="371"/>
      <c r="AC15" s="49">
        <v>0</v>
      </c>
      <c r="AD15" s="49">
        <v>0</v>
      </c>
      <c r="AE15" s="49">
        <v>409.35</v>
      </c>
      <c r="AF15" s="49">
        <v>414.90000000000003</v>
      </c>
      <c r="AG15" s="371"/>
      <c r="AH15" s="49">
        <v>0</v>
      </c>
      <c r="AI15" s="49">
        <v>0</v>
      </c>
      <c r="AJ15" s="49">
        <v>359.09999999999997</v>
      </c>
      <c r="AK15" s="49">
        <v>379.29999999999995</v>
      </c>
      <c r="AL15" s="371"/>
      <c r="AM15" s="49">
        <v>0</v>
      </c>
      <c r="AN15" s="49">
        <v>0</v>
      </c>
      <c r="AO15" s="49">
        <v>377.17500000000001</v>
      </c>
      <c r="AP15" s="49">
        <v>665</v>
      </c>
      <c r="AQ15" s="371"/>
      <c r="AR15" s="49">
        <v>0</v>
      </c>
      <c r="AS15" s="49">
        <v>0</v>
      </c>
      <c r="AT15" s="49">
        <v>483.375</v>
      </c>
      <c r="AU15" s="49">
        <v>454.6</v>
      </c>
      <c r="AV15" s="371"/>
      <c r="AW15" s="49">
        <v>0</v>
      </c>
      <c r="AX15" s="49">
        <v>0</v>
      </c>
      <c r="AY15" s="49">
        <v>411.30000000000007</v>
      </c>
      <c r="AZ15" s="49">
        <v>164.1</v>
      </c>
      <c r="BA15" s="371"/>
      <c r="BB15" s="49">
        <v>0</v>
      </c>
      <c r="BC15" s="49">
        <v>0</v>
      </c>
      <c r="BD15" s="49">
        <v>176.47500000000002</v>
      </c>
      <c r="BE15" s="49">
        <v>308.40000000000003</v>
      </c>
      <c r="BF15" s="371"/>
      <c r="BG15" s="49">
        <v>0</v>
      </c>
      <c r="BH15" s="49">
        <v>0</v>
      </c>
      <c r="BI15" s="49">
        <v>543.6</v>
      </c>
      <c r="BJ15" s="49">
        <v>604.1</v>
      </c>
      <c r="BK15" s="371"/>
      <c r="BL15" s="49">
        <v>0</v>
      </c>
      <c r="BM15" s="49">
        <v>0</v>
      </c>
      <c r="BN15" s="49">
        <v>216.375</v>
      </c>
      <c r="BO15" s="49">
        <v>392.1</v>
      </c>
      <c r="BP15" s="371"/>
      <c r="BQ15" s="49">
        <v>0</v>
      </c>
      <c r="BR15" s="49">
        <v>0</v>
      </c>
      <c r="BS15" s="49">
        <v>135</v>
      </c>
      <c r="BT15" s="49">
        <v>582.1</v>
      </c>
      <c r="BU15" s="324"/>
      <c r="BV15" s="49">
        <v>0</v>
      </c>
      <c r="BW15" s="49">
        <v>0</v>
      </c>
      <c r="BX15" s="49">
        <v>70.724999999999994</v>
      </c>
      <c r="BY15" s="49">
        <v>443.09999999999997</v>
      </c>
      <c r="BZ15" s="371"/>
      <c r="CA15" s="49">
        <v>0</v>
      </c>
      <c r="CB15" s="49">
        <v>0</v>
      </c>
      <c r="CC15" s="49">
        <v>385.20000000000005</v>
      </c>
      <c r="CD15" s="49">
        <v>478.2</v>
      </c>
      <c r="CE15" s="324"/>
      <c r="CF15" s="333">
        <v>0</v>
      </c>
      <c r="CG15" s="333">
        <v>0</v>
      </c>
      <c r="CH15" s="333">
        <v>189.60000000000002</v>
      </c>
      <c r="CI15" s="49">
        <v>469.4</v>
      </c>
      <c r="CJ15" s="324"/>
      <c r="CK15" s="49">
        <v>0</v>
      </c>
      <c r="CL15" s="49">
        <v>0</v>
      </c>
      <c r="CM15" s="49">
        <v>134.32499999999999</v>
      </c>
      <c r="CN15" s="49">
        <v>286</v>
      </c>
      <c r="CO15" s="371"/>
      <c r="CP15" s="49">
        <v>0</v>
      </c>
      <c r="CQ15" s="49">
        <v>0</v>
      </c>
      <c r="CR15" s="49">
        <v>267.07499999999999</v>
      </c>
      <c r="CS15" s="49">
        <v>485.85</v>
      </c>
      <c r="CT15" s="324"/>
      <c r="CU15" s="49">
        <v>0</v>
      </c>
      <c r="CV15" s="49">
        <v>0</v>
      </c>
      <c r="CW15" s="49">
        <v>385.42499999999995</v>
      </c>
      <c r="CX15" s="49">
        <v>408.40000000000003</v>
      </c>
      <c r="CY15" s="371"/>
      <c r="CZ15" s="49">
        <v>0</v>
      </c>
      <c r="DA15" s="49">
        <v>0</v>
      </c>
      <c r="DB15" s="49">
        <v>62.400000000000006</v>
      </c>
      <c r="DC15" s="49">
        <v>194.7</v>
      </c>
      <c r="DD15" s="324"/>
      <c r="DE15" s="49">
        <v>0</v>
      </c>
      <c r="DF15" s="49">
        <v>0</v>
      </c>
      <c r="DG15" s="49">
        <v>2498.9999999999991</v>
      </c>
      <c r="DH15" s="315">
        <v>1458.5</v>
      </c>
      <c r="DI15" s="324"/>
      <c r="DJ15" s="315">
        <v>0</v>
      </c>
      <c r="DK15" s="315">
        <v>0</v>
      </c>
      <c r="DL15" s="315">
        <v>358.57500000000005</v>
      </c>
      <c r="DM15" s="49">
        <v>833.9</v>
      </c>
      <c r="DN15" s="324"/>
      <c r="DO15" s="49">
        <v>0</v>
      </c>
      <c r="DP15" s="49">
        <v>0</v>
      </c>
      <c r="DQ15" s="49">
        <v>75.074999999999989</v>
      </c>
      <c r="DR15" s="49">
        <v>517.20000000000005</v>
      </c>
      <c r="DS15" s="324"/>
      <c r="DT15" s="49">
        <v>0</v>
      </c>
      <c r="DU15" s="49">
        <v>0</v>
      </c>
      <c r="DV15" s="49">
        <v>0</v>
      </c>
      <c r="DW15" s="49">
        <v>223.5</v>
      </c>
      <c r="DX15" s="324"/>
      <c r="DY15" s="49">
        <v>0</v>
      </c>
      <c r="DZ15" s="49">
        <v>0</v>
      </c>
      <c r="EA15" s="49">
        <v>3272.8500000000004</v>
      </c>
      <c r="EB15" s="315">
        <v>3180.7000000000007</v>
      </c>
      <c r="EC15" s="324"/>
      <c r="ED15" s="49">
        <v>0</v>
      </c>
      <c r="EE15" s="49">
        <v>0</v>
      </c>
      <c r="EF15" s="49">
        <v>117</v>
      </c>
      <c r="EG15" s="49">
        <v>4.6999999999999993</v>
      </c>
      <c r="EH15" s="324"/>
      <c r="EI15" s="49">
        <v>0</v>
      </c>
      <c r="EJ15" s="49">
        <v>0</v>
      </c>
      <c r="EK15" s="49">
        <v>321.22499999999997</v>
      </c>
      <c r="EL15" s="49">
        <v>160.39999999999998</v>
      </c>
      <c r="EM15" s="324"/>
      <c r="EN15" s="49">
        <v>0</v>
      </c>
      <c r="EO15" s="49">
        <v>0</v>
      </c>
      <c r="EP15" s="49">
        <v>448.04999999999995</v>
      </c>
      <c r="EQ15" s="49">
        <v>517.70000000000005</v>
      </c>
      <c r="ER15" s="324"/>
      <c r="ES15" s="49">
        <v>0</v>
      </c>
      <c r="ET15" s="49">
        <v>0</v>
      </c>
      <c r="EU15" s="49">
        <v>565.125</v>
      </c>
      <c r="EV15" s="49">
        <v>328.8</v>
      </c>
      <c r="EW15" s="324"/>
      <c r="EX15">
        <v>0</v>
      </c>
      <c r="EY15">
        <v>0</v>
      </c>
      <c r="EZ15">
        <v>1557.5249999999999</v>
      </c>
      <c r="FA15" s="479">
        <v>2586.8499999999995</v>
      </c>
      <c r="FB15" s="324"/>
      <c r="FC15" s="49">
        <v>0</v>
      </c>
      <c r="FD15" s="49">
        <v>0</v>
      </c>
      <c r="FE15" s="49">
        <v>309.75</v>
      </c>
      <c r="FF15" s="49">
        <v>361.5</v>
      </c>
      <c r="FG15" s="324"/>
      <c r="FH15" s="333">
        <v>0</v>
      </c>
      <c r="FI15" s="333">
        <v>0</v>
      </c>
      <c r="FJ15" s="333">
        <v>390.82500000000005</v>
      </c>
      <c r="FK15" s="49">
        <v>128.1</v>
      </c>
      <c r="FL15" s="324"/>
      <c r="FM15" s="333">
        <v>0</v>
      </c>
      <c r="FN15" s="333">
        <v>0</v>
      </c>
      <c r="FO15" s="333">
        <v>166.95</v>
      </c>
      <c r="FP15" s="49">
        <v>260</v>
      </c>
      <c r="FQ15" s="324"/>
      <c r="FR15" s="49">
        <v>0</v>
      </c>
      <c r="FS15" s="49">
        <v>0</v>
      </c>
      <c r="FT15" s="49">
        <v>271.64999999999998</v>
      </c>
      <c r="FU15" s="49">
        <v>315.5</v>
      </c>
      <c r="FV15" s="324"/>
      <c r="FW15" s="49">
        <v>0</v>
      </c>
      <c r="FX15" s="49">
        <v>0</v>
      </c>
      <c r="FY15" s="49">
        <v>46.875</v>
      </c>
      <c r="FZ15" s="49">
        <v>319.8</v>
      </c>
      <c r="GA15" s="324"/>
      <c r="GB15">
        <v>0</v>
      </c>
      <c r="GC15">
        <v>0</v>
      </c>
      <c r="GD15">
        <v>803.32500000000005</v>
      </c>
      <c r="GE15" s="18">
        <v>822.45</v>
      </c>
      <c r="GF15" s="324"/>
      <c r="GG15" s="632">
        <v>0</v>
      </c>
      <c r="GH15" s="632">
        <v>0</v>
      </c>
      <c r="GI15" s="632">
        <v>238.125</v>
      </c>
      <c r="GJ15">
        <v>350.5</v>
      </c>
      <c r="GK15" s="324"/>
      <c r="GL15" s="49">
        <v>0</v>
      </c>
      <c r="GM15" s="49">
        <v>0</v>
      </c>
      <c r="GN15">
        <v>739.72499999999991</v>
      </c>
      <c r="GO15" s="49">
        <v>0</v>
      </c>
      <c r="GP15" s="324"/>
    </row>
    <row r="16" spans="1:198" ht="18">
      <c r="A16" s="39" t="s">
        <v>3603</v>
      </c>
      <c r="B16" s="45">
        <f t="shared" si="0"/>
        <v>22874.2</v>
      </c>
      <c r="C16" s="41"/>
      <c r="D16" s="49">
        <v>0</v>
      </c>
      <c r="E16" s="49">
        <v>0</v>
      </c>
      <c r="F16" s="49">
        <v>0</v>
      </c>
      <c r="G16" s="49">
        <v>286.2</v>
      </c>
      <c r="H16" s="371"/>
      <c r="I16" s="49">
        <v>0</v>
      </c>
      <c r="J16" s="49">
        <v>0</v>
      </c>
      <c r="K16" s="49">
        <v>0</v>
      </c>
      <c r="L16" s="49">
        <v>201.1</v>
      </c>
      <c r="M16" s="371"/>
      <c r="N16" s="49">
        <v>0</v>
      </c>
      <c r="O16" s="49">
        <v>0</v>
      </c>
      <c r="P16" s="49">
        <v>0</v>
      </c>
      <c r="Q16" s="49">
        <v>568.1</v>
      </c>
      <c r="R16" s="371"/>
      <c r="S16" s="315">
        <v>0</v>
      </c>
      <c r="T16" s="315">
        <v>0</v>
      </c>
      <c r="U16" s="315">
        <v>0</v>
      </c>
      <c r="V16" s="49">
        <v>147</v>
      </c>
      <c r="W16" s="371"/>
      <c r="X16" s="49">
        <v>0</v>
      </c>
      <c r="Y16" s="49">
        <v>0</v>
      </c>
      <c r="Z16" s="49">
        <v>0</v>
      </c>
      <c r="AA16" s="49">
        <v>240.5</v>
      </c>
      <c r="AB16" s="371"/>
      <c r="AC16" s="49">
        <v>0</v>
      </c>
      <c r="AD16" s="49">
        <v>0</v>
      </c>
      <c r="AE16" s="49">
        <v>0</v>
      </c>
      <c r="AF16" s="49">
        <v>394.7</v>
      </c>
      <c r="AG16" s="371"/>
      <c r="AH16" s="49">
        <v>0</v>
      </c>
      <c r="AI16" s="49">
        <v>0</v>
      </c>
      <c r="AJ16" s="49">
        <v>0</v>
      </c>
      <c r="AK16" s="49">
        <v>462.9</v>
      </c>
      <c r="AL16" s="371"/>
      <c r="AM16" s="49">
        <v>0</v>
      </c>
      <c r="AN16" s="49">
        <v>0</v>
      </c>
      <c r="AO16" s="49">
        <v>0</v>
      </c>
      <c r="AP16" s="49">
        <v>702.3</v>
      </c>
      <c r="AQ16" s="371"/>
      <c r="AR16" s="49">
        <v>0</v>
      </c>
      <c r="AS16" s="49">
        <v>0</v>
      </c>
      <c r="AT16" s="49">
        <v>0</v>
      </c>
      <c r="AU16" s="49">
        <v>317.3</v>
      </c>
      <c r="AV16" s="371"/>
      <c r="AW16" s="49">
        <v>0</v>
      </c>
      <c r="AX16" s="49">
        <v>0</v>
      </c>
      <c r="AY16" s="49">
        <v>0</v>
      </c>
      <c r="AZ16" s="49">
        <v>380.2</v>
      </c>
      <c r="BA16" s="371"/>
      <c r="BB16" s="49">
        <v>0</v>
      </c>
      <c r="BC16" s="49">
        <v>0</v>
      </c>
      <c r="BD16" s="49">
        <v>0</v>
      </c>
      <c r="BE16" s="49">
        <v>507</v>
      </c>
      <c r="BF16" s="371"/>
      <c r="BG16" s="49">
        <v>0</v>
      </c>
      <c r="BH16" s="49">
        <v>0</v>
      </c>
      <c r="BI16" s="49">
        <v>0</v>
      </c>
      <c r="BJ16" s="49">
        <v>329.5</v>
      </c>
      <c r="BK16" s="371"/>
      <c r="BL16" s="49">
        <v>0</v>
      </c>
      <c r="BM16" s="49">
        <v>0</v>
      </c>
      <c r="BN16" s="49">
        <v>0</v>
      </c>
      <c r="BO16" s="49">
        <v>260</v>
      </c>
      <c r="BP16" s="371"/>
      <c r="BQ16" s="49">
        <v>0</v>
      </c>
      <c r="BR16" s="49">
        <v>0</v>
      </c>
      <c r="BS16" s="49">
        <v>0</v>
      </c>
      <c r="BT16" s="49">
        <v>727.5</v>
      </c>
      <c r="BU16" s="324"/>
      <c r="BV16" s="49">
        <v>0</v>
      </c>
      <c r="BW16" s="49">
        <v>0</v>
      </c>
      <c r="BX16" s="49">
        <v>0</v>
      </c>
      <c r="BY16" s="49">
        <v>458</v>
      </c>
      <c r="BZ16" s="371"/>
      <c r="CA16" s="49">
        <v>0</v>
      </c>
      <c r="CB16" s="49">
        <v>0</v>
      </c>
      <c r="CC16" s="49">
        <v>0</v>
      </c>
      <c r="CD16" s="49">
        <v>619.80000000000007</v>
      </c>
      <c r="CE16" s="324"/>
      <c r="CF16" s="333">
        <v>0</v>
      </c>
      <c r="CG16" s="333">
        <v>0</v>
      </c>
      <c r="CH16" s="333">
        <v>0</v>
      </c>
      <c r="CI16" s="49">
        <v>513.09999999999991</v>
      </c>
      <c r="CJ16" s="324"/>
      <c r="CK16" s="49">
        <v>0</v>
      </c>
      <c r="CL16" s="49">
        <v>0</v>
      </c>
      <c r="CM16" s="49">
        <v>0</v>
      </c>
      <c r="CN16" s="49">
        <v>358.6</v>
      </c>
      <c r="CO16" s="371"/>
      <c r="CP16" s="49">
        <v>0</v>
      </c>
      <c r="CQ16" s="49">
        <v>0</v>
      </c>
      <c r="CR16" s="49">
        <v>0</v>
      </c>
      <c r="CS16" s="49">
        <v>503.09999999999997</v>
      </c>
      <c r="CT16" s="324"/>
      <c r="CU16" s="49">
        <v>0</v>
      </c>
      <c r="CV16" s="49">
        <v>0</v>
      </c>
      <c r="CW16" s="49">
        <v>0</v>
      </c>
      <c r="CX16" s="49">
        <v>248.1</v>
      </c>
      <c r="CY16" s="371"/>
      <c r="CZ16" s="49">
        <v>0</v>
      </c>
      <c r="DA16" s="49">
        <v>0</v>
      </c>
      <c r="DB16" s="49">
        <v>0</v>
      </c>
      <c r="DC16" s="49">
        <v>111.40000000000002</v>
      </c>
      <c r="DD16" s="324"/>
      <c r="DE16" s="49">
        <v>0</v>
      </c>
      <c r="DF16" s="49">
        <v>0</v>
      </c>
      <c r="DG16" s="49">
        <v>0</v>
      </c>
      <c r="DH16" s="315">
        <v>1837.8999999999999</v>
      </c>
      <c r="DI16" s="324"/>
      <c r="DJ16" s="315">
        <v>0</v>
      </c>
      <c r="DK16" s="315">
        <v>0</v>
      </c>
      <c r="DL16" s="315">
        <v>0</v>
      </c>
      <c r="DM16" s="49">
        <v>897.8</v>
      </c>
      <c r="DN16" s="324"/>
      <c r="DO16" s="49">
        <v>0</v>
      </c>
      <c r="DP16" s="49">
        <v>0</v>
      </c>
      <c r="DQ16" s="49">
        <v>0</v>
      </c>
      <c r="DR16" s="49">
        <v>758.3</v>
      </c>
      <c r="DS16" s="324"/>
      <c r="DT16" s="49">
        <v>0</v>
      </c>
      <c r="DU16" s="49">
        <v>0</v>
      </c>
      <c r="DV16" s="49">
        <v>0</v>
      </c>
      <c r="DW16" s="49">
        <v>140.1</v>
      </c>
      <c r="DX16" s="324"/>
      <c r="DY16" s="49">
        <v>0</v>
      </c>
      <c r="DZ16" s="49">
        <v>0</v>
      </c>
      <c r="EA16" s="49">
        <v>0</v>
      </c>
      <c r="EB16" s="315">
        <v>3906.7000000000012</v>
      </c>
      <c r="EC16" s="324"/>
      <c r="ED16" s="49">
        <v>0</v>
      </c>
      <c r="EE16" s="49">
        <v>0</v>
      </c>
      <c r="EF16" s="49">
        <v>0</v>
      </c>
      <c r="EG16" s="49">
        <v>295</v>
      </c>
      <c r="EH16" s="324"/>
      <c r="EI16" s="49">
        <v>0</v>
      </c>
      <c r="EJ16" s="49">
        <v>0</v>
      </c>
      <c r="EK16" s="49">
        <v>0</v>
      </c>
      <c r="EL16" s="49">
        <v>41.199999999999996</v>
      </c>
      <c r="EM16" s="324"/>
      <c r="EN16" s="49">
        <v>0</v>
      </c>
      <c r="EO16" s="49">
        <v>0</v>
      </c>
      <c r="EP16" s="49">
        <v>0</v>
      </c>
      <c r="EQ16" s="49">
        <v>539.50000000000011</v>
      </c>
      <c r="ER16" s="324"/>
      <c r="ES16" s="49">
        <v>0</v>
      </c>
      <c r="ET16" s="49">
        <v>0</v>
      </c>
      <c r="EU16" s="49">
        <v>0</v>
      </c>
      <c r="EV16" s="49">
        <v>300.8</v>
      </c>
      <c r="EW16" s="324"/>
      <c r="EX16">
        <v>0</v>
      </c>
      <c r="EY16">
        <v>0</v>
      </c>
      <c r="EZ16">
        <v>0</v>
      </c>
      <c r="FA16" s="479">
        <v>3517.5</v>
      </c>
      <c r="FB16" s="324"/>
      <c r="FC16" s="49">
        <v>0</v>
      </c>
      <c r="FD16" s="49">
        <v>0</v>
      </c>
      <c r="FE16" s="49">
        <v>0</v>
      </c>
      <c r="FF16" s="49">
        <v>293.7</v>
      </c>
      <c r="FG16" s="324"/>
      <c r="FH16" s="333">
        <v>0</v>
      </c>
      <c r="FI16" s="333">
        <v>0</v>
      </c>
      <c r="FJ16" s="333">
        <v>0</v>
      </c>
      <c r="FK16" s="49">
        <v>300</v>
      </c>
      <c r="FL16" s="324"/>
      <c r="FM16" s="333">
        <v>0</v>
      </c>
      <c r="FN16" s="333">
        <v>0</v>
      </c>
      <c r="FO16" s="333">
        <v>0</v>
      </c>
      <c r="FP16" s="49">
        <v>167.10000000000002</v>
      </c>
      <c r="FQ16" s="324"/>
      <c r="FR16" s="49">
        <v>0</v>
      </c>
      <c r="FS16" s="49">
        <v>0</v>
      </c>
      <c r="FT16" s="49">
        <v>0</v>
      </c>
      <c r="FU16" s="49">
        <v>265.7</v>
      </c>
      <c r="FV16" s="324"/>
      <c r="FW16" s="49">
        <v>0</v>
      </c>
      <c r="FX16" s="49">
        <v>0</v>
      </c>
      <c r="FY16" s="49">
        <v>0</v>
      </c>
      <c r="FZ16" s="49">
        <v>149.9</v>
      </c>
      <c r="GA16" s="324"/>
      <c r="GB16">
        <v>0</v>
      </c>
      <c r="GC16">
        <v>0</v>
      </c>
      <c r="GD16">
        <v>0</v>
      </c>
      <c r="GE16" s="18">
        <v>754.1</v>
      </c>
      <c r="GF16" s="324"/>
      <c r="GG16" s="632">
        <v>0</v>
      </c>
      <c r="GH16" s="632">
        <v>0</v>
      </c>
      <c r="GI16" s="632">
        <v>0</v>
      </c>
      <c r="GJ16">
        <v>372.5</v>
      </c>
      <c r="GK16" s="324"/>
      <c r="GL16" s="49">
        <v>0</v>
      </c>
      <c r="GM16" s="49">
        <v>0</v>
      </c>
      <c r="GN16">
        <v>0</v>
      </c>
      <c r="GO16" s="49">
        <v>0</v>
      </c>
      <c r="GP16" s="324"/>
    </row>
    <row r="17" spans="1:198" ht="18">
      <c r="A17" s="81" t="s">
        <v>1342</v>
      </c>
      <c r="B17" s="45">
        <f t="shared" si="0"/>
        <v>59312.674999999981</v>
      </c>
      <c r="C17" s="41"/>
      <c r="D17" s="49">
        <v>0</v>
      </c>
      <c r="E17" s="49">
        <v>223.55</v>
      </c>
      <c r="F17" s="49">
        <v>165.63750000000002</v>
      </c>
      <c r="G17" s="49">
        <v>452.8</v>
      </c>
      <c r="H17" s="371"/>
      <c r="I17" s="49">
        <v>0</v>
      </c>
      <c r="J17" s="49">
        <v>41.249999999999943</v>
      </c>
      <c r="K17" s="49">
        <v>75.150000000000034</v>
      </c>
      <c r="L17" s="49">
        <v>309.3</v>
      </c>
      <c r="M17" s="371"/>
      <c r="N17" s="49">
        <v>132.16249999999997</v>
      </c>
      <c r="O17" s="49">
        <v>268.39999999999964</v>
      </c>
      <c r="P17" s="49">
        <v>173.625</v>
      </c>
      <c r="Q17" s="49">
        <v>610.5</v>
      </c>
      <c r="R17" s="371"/>
      <c r="S17" s="315">
        <v>72.700000000000159</v>
      </c>
      <c r="T17" s="315">
        <v>213.1999999999997</v>
      </c>
      <c r="U17" s="315">
        <v>189</v>
      </c>
      <c r="V17" s="49">
        <v>313.2</v>
      </c>
      <c r="W17" s="371"/>
      <c r="X17" s="49">
        <v>95.125000000000284</v>
      </c>
      <c r="Y17" s="49">
        <v>103.5</v>
      </c>
      <c r="Z17" s="49">
        <v>227.85000000000002</v>
      </c>
      <c r="AA17" s="49">
        <v>279</v>
      </c>
      <c r="AB17" s="371"/>
      <c r="AC17" s="49">
        <v>137.50000000000034</v>
      </c>
      <c r="AD17" s="49">
        <v>433.60000000000014</v>
      </c>
      <c r="AE17" s="49">
        <v>371.32500000000005</v>
      </c>
      <c r="AF17" s="49">
        <v>376.20000000000005</v>
      </c>
      <c r="AG17" s="371"/>
      <c r="AH17" s="49">
        <v>261.50000000000045</v>
      </c>
      <c r="AI17" s="49">
        <v>308.19999999999982</v>
      </c>
      <c r="AJ17" s="49">
        <v>497.58750000000003</v>
      </c>
      <c r="AK17" s="49">
        <v>543.80000000000007</v>
      </c>
      <c r="AL17" s="371"/>
      <c r="AM17" s="49">
        <v>96.600000000000136</v>
      </c>
      <c r="AN17" s="49">
        <v>311.62500000000091</v>
      </c>
      <c r="AO17" s="49">
        <v>221.17500000000001</v>
      </c>
      <c r="AP17" s="49">
        <v>692.4</v>
      </c>
      <c r="AQ17" s="371"/>
      <c r="AR17" s="49">
        <v>143.17499999999995</v>
      </c>
      <c r="AS17" s="49">
        <v>169.59999999999997</v>
      </c>
      <c r="AT17" s="49">
        <v>244.2</v>
      </c>
      <c r="AU17" s="49">
        <v>172.5</v>
      </c>
      <c r="AV17" s="371"/>
      <c r="AW17" s="49">
        <v>13.625</v>
      </c>
      <c r="AX17" s="49">
        <v>428.10000000000082</v>
      </c>
      <c r="AY17" s="49">
        <v>360.52500000000003</v>
      </c>
      <c r="AZ17" s="49">
        <v>415.1</v>
      </c>
      <c r="BA17" s="371"/>
      <c r="BB17" s="49">
        <v>74.899999999999864</v>
      </c>
      <c r="BC17" s="49">
        <v>243.52500000000001</v>
      </c>
      <c r="BD17" s="49">
        <v>348.48749999999995</v>
      </c>
      <c r="BE17" s="49">
        <v>455.5</v>
      </c>
      <c r="BF17" s="371"/>
      <c r="BG17" s="49">
        <v>88.324999999999818</v>
      </c>
      <c r="BH17" s="49">
        <v>294.34999999999997</v>
      </c>
      <c r="BI17" s="49">
        <v>523.05000000000007</v>
      </c>
      <c r="BJ17" s="49">
        <v>372.5</v>
      </c>
      <c r="BK17" s="371"/>
      <c r="BL17" s="49">
        <v>78.299999999999727</v>
      </c>
      <c r="BM17" s="49">
        <v>215.34999999999997</v>
      </c>
      <c r="BN17" s="49">
        <v>438</v>
      </c>
      <c r="BO17" s="49">
        <v>237.1</v>
      </c>
      <c r="BP17" s="371"/>
      <c r="BQ17" s="49">
        <v>67.949999999999818</v>
      </c>
      <c r="BR17" s="49">
        <v>380.65000000000146</v>
      </c>
      <c r="BS17" s="49">
        <v>149.625</v>
      </c>
      <c r="BT17" s="49">
        <v>655</v>
      </c>
      <c r="BU17" s="324"/>
      <c r="BV17" s="49">
        <v>178.62499999999932</v>
      </c>
      <c r="BW17" s="49">
        <v>145.75000000000273</v>
      </c>
      <c r="BX17" s="49">
        <v>141.44999999999999</v>
      </c>
      <c r="BY17" s="49">
        <v>365.59999999999997</v>
      </c>
      <c r="BZ17" s="371"/>
      <c r="CA17" s="49">
        <v>79.874999999999318</v>
      </c>
      <c r="CB17" s="49">
        <v>233.50000000000273</v>
      </c>
      <c r="CC17" s="49">
        <v>301.79999999999995</v>
      </c>
      <c r="CD17" s="49">
        <v>736.7</v>
      </c>
      <c r="CE17" s="324"/>
      <c r="CF17" s="333">
        <v>44.649999999999409</v>
      </c>
      <c r="CG17" s="333">
        <v>162.75000000000273</v>
      </c>
      <c r="CH17" s="333">
        <v>31.5</v>
      </c>
      <c r="CI17" s="49">
        <v>432.3</v>
      </c>
      <c r="CJ17" s="324"/>
      <c r="CK17" s="49">
        <v>33.599999999999454</v>
      </c>
      <c r="CL17" s="49">
        <v>107.25000000000001</v>
      </c>
      <c r="CM17" s="49">
        <v>25.199999999999996</v>
      </c>
      <c r="CN17" s="49">
        <v>358.5</v>
      </c>
      <c r="CO17" s="371"/>
      <c r="CP17" s="49">
        <v>107.32499999999914</v>
      </c>
      <c r="CQ17" s="49">
        <v>153.550000000002</v>
      </c>
      <c r="CR17" s="49">
        <v>230.625</v>
      </c>
      <c r="CS17" s="49">
        <v>436</v>
      </c>
      <c r="CT17" s="324"/>
      <c r="CU17" s="49">
        <v>62.549999999999727</v>
      </c>
      <c r="CV17" s="49">
        <v>270.60000000000218</v>
      </c>
      <c r="CW17" s="49">
        <v>330.22499999999997</v>
      </c>
      <c r="CX17" s="49">
        <v>359.70000000000005</v>
      </c>
      <c r="CY17" s="371"/>
      <c r="CZ17" s="49">
        <v>51.749999999999545</v>
      </c>
      <c r="DA17" s="49">
        <v>21</v>
      </c>
      <c r="DB17" s="49">
        <v>33.825000000000003</v>
      </c>
      <c r="DC17" s="49">
        <v>25.2</v>
      </c>
      <c r="DD17" s="324"/>
      <c r="DE17" s="49">
        <v>392.4000000000002</v>
      </c>
      <c r="DF17" s="49">
        <v>1156.3000000000047</v>
      </c>
      <c r="DG17" s="49">
        <v>2692.4250000000002</v>
      </c>
      <c r="DH17" s="315">
        <v>2460.8999999999996</v>
      </c>
      <c r="DI17" s="324"/>
      <c r="DJ17" s="315">
        <v>216.33750000000055</v>
      </c>
      <c r="DK17" s="315">
        <v>316.10000000000491</v>
      </c>
      <c r="DL17" s="315">
        <v>408.82500000000005</v>
      </c>
      <c r="DM17" s="49">
        <v>963.59999999999991</v>
      </c>
      <c r="DN17" s="324"/>
      <c r="DO17" s="49">
        <v>137.25</v>
      </c>
      <c r="DP17" s="49">
        <v>352.550000000002</v>
      </c>
      <c r="DQ17" s="49">
        <v>124.42500000000001</v>
      </c>
      <c r="DR17" s="49">
        <v>401.7</v>
      </c>
      <c r="DS17" s="324"/>
      <c r="DT17" s="49">
        <v>0</v>
      </c>
      <c r="DU17" s="49">
        <v>0</v>
      </c>
      <c r="DV17" s="49">
        <v>0</v>
      </c>
      <c r="DW17" s="49">
        <v>119.1</v>
      </c>
      <c r="DX17" s="324"/>
      <c r="DY17" s="49">
        <v>1187.7249999999913</v>
      </c>
      <c r="DZ17" s="49">
        <v>1832.8750000000027</v>
      </c>
      <c r="EA17" s="49">
        <v>4046.9250000000002</v>
      </c>
      <c r="EB17" s="315">
        <v>3943.5000000000005</v>
      </c>
      <c r="EC17" s="324"/>
      <c r="ED17" s="49">
        <v>79.699999999997999</v>
      </c>
      <c r="EE17" s="49">
        <v>94.500000000003638</v>
      </c>
      <c r="EF17" s="49">
        <v>0</v>
      </c>
      <c r="EG17" s="49">
        <v>102.6</v>
      </c>
      <c r="EH17" s="324"/>
      <c r="EI17" s="49">
        <v>67.225000000000364</v>
      </c>
      <c r="EJ17" s="49">
        <v>136.80000000000473</v>
      </c>
      <c r="EK17" s="49">
        <v>307.64999999999998</v>
      </c>
      <c r="EL17" s="49">
        <v>177.2</v>
      </c>
      <c r="EM17" s="324"/>
      <c r="EN17" s="49">
        <v>0</v>
      </c>
      <c r="EO17" s="49">
        <v>202.45000000000618</v>
      </c>
      <c r="EP17" s="49">
        <v>609.67500000000007</v>
      </c>
      <c r="EQ17" s="49">
        <v>562.5</v>
      </c>
      <c r="ER17" s="324"/>
      <c r="ES17" s="49">
        <v>79.124999999999091</v>
      </c>
      <c r="ET17" s="49">
        <v>139.35000000000582</v>
      </c>
      <c r="EU17" s="49">
        <v>460.01250000000005</v>
      </c>
      <c r="EV17" s="49">
        <v>369.3</v>
      </c>
      <c r="EW17" s="324"/>
      <c r="EX17">
        <v>806.92499999999984</v>
      </c>
      <c r="EY17">
        <v>1542.2999999999993</v>
      </c>
      <c r="EZ17">
        <v>1674.8999999999999</v>
      </c>
      <c r="FA17" s="479">
        <v>2381.9</v>
      </c>
      <c r="FB17" s="324"/>
      <c r="FC17" s="49">
        <v>43.125</v>
      </c>
      <c r="FD17" s="49">
        <v>5.4000000000050932</v>
      </c>
      <c r="FE17" s="49">
        <v>215.39999999999998</v>
      </c>
      <c r="FF17" s="49">
        <v>225.4</v>
      </c>
      <c r="FG17" s="324"/>
      <c r="FH17" s="333">
        <v>31.675000000000182</v>
      </c>
      <c r="FI17" s="333">
        <v>147</v>
      </c>
      <c r="FJ17" s="333">
        <v>335.54999999999995</v>
      </c>
      <c r="FK17" s="49">
        <v>208</v>
      </c>
      <c r="FL17" s="324"/>
      <c r="FM17" s="333">
        <v>128.25</v>
      </c>
      <c r="FN17" s="333">
        <v>53.250000000005457</v>
      </c>
      <c r="FO17" s="333">
        <v>163.5</v>
      </c>
      <c r="FP17" s="49">
        <v>234</v>
      </c>
      <c r="FQ17" s="324"/>
      <c r="FR17" s="49">
        <v>90.350000000002183</v>
      </c>
      <c r="FS17" s="49">
        <v>223.5</v>
      </c>
      <c r="FT17" s="49">
        <v>302.85000000000002</v>
      </c>
      <c r="FU17" s="49">
        <v>347.3</v>
      </c>
      <c r="FV17" s="324"/>
      <c r="FW17" s="49">
        <v>0</v>
      </c>
      <c r="FX17" s="49">
        <v>197.05000000000109</v>
      </c>
      <c r="FY17" s="49">
        <v>44.474999999999994</v>
      </c>
      <c r="FZ17" s="49">
        <v>517.29999999999995</v>
      </c>
      <c r="GA17" s="324"/>
      <c r="GB17">
        <v>300.22500000000252</v>
      </c>
      <c r="GC17">
        <v>633.87499999989996</v>
      </c>
      <c r="GD17">
        <v>1161.5999999999999</v>
      </c>
      <c r="GE17" s="18">
        <v>961.1</v>
      </c>
      <c r="GF17" s="324"/>
      <c r="GG17" s="632">
        <v>73.625</v>
      </c>
      <c r="GH17" s="632">
        <v>195.75</v>
      </c>
      <c r="GI17" s="632">
        <v>344.25</v>
      </c>
      <c r="GJ17">
        <v>349.5</v>
      </c>
      <c r="GK17" s="324"/>
      <c r="GL17" s="49">
        <v>0</v>
      </c>
      <c r="GM17" s="49">
        <v>0</v>
      </c>
      <c r="GN17">
        <v>1004.0249999999999</v>
      </c>
      <c r="GO17" s="49">
        <v>0</v>
      </c>
      <c r="GP17" s="324"/>
    </row>
    <row r="18" spans="1:198" ht="18">
      <c r="A18" s="81" t="s">
        <v>2835</v>
      </c>
      <c r="B18" s="45">
        <f t="shared" si="0"/>
        <v>39902.549999999988</v>
      </c>
      <c r="C18" s="41"/>
      <c r="D18" s="49">
        <v>0</v>
      </c>
      <c r="E18" s="49">
        <v>0</v>
      </c>
      <c r="F18" s="49">
        <v>130.94999999999999</v>
      </c>
      <c r="G18" s="49">
        <v>231.4</v>
      </c>
      <c r="H18" s="371"/>
      <c r="I18" s="49">
        <v>0</v>
      </c>
      <c r="J18" s="49">
        <v>0</v>
      </c>
      <c r="K18" s="49">
        <v>4.1999999999999957</v>
      </c>
      <c r="L18" s="49">
        <v>153.9</v>
      </c>
      <c r="M18" s="371"/>
      <c r="N18" s="49">
        <v>0</v>
      </c>
      <c r="O18" s="49">
        <v>0</v>
      </c>
      <c r="P18" s="49">
        <v>188.17500000000001</v>
      </c>
      <c r="Q18" s="49">
        <v>567.5</v>
      </c>
      <c r="R18" s="371"/>
      <c r="S18" s="315">
        <v>0</v>
      </c>
      <c r="T18" s="315">
        <v>0</v>
      </c>
      <c r="U18" s="315">
        <v>256.5</v>
      </c>
      <c r="V18" s="49">
        <v>283.29999999999995</v>
      </c>
      <c r="W18" s="371"/>
      <c r="X18" s="49">
        <v>0</v>
      </c>
      <c r="Y18" s="49">
        <v>0</v>
      </c>
      <c r="Z18" s="49">
        <v>405.45000000000005</v>
      </c>
      <c r="AA18" s="49">
        <v>566.29999999999995</v>
      </c>
      <c r="AB18" s="371"/>
      <c r="AC18" s="49">
        <v>0</v>
      </c>
      <c r="AD18" s="49">
        <v>0</v>
      </c>
      <c r="AE18" s="49">
        <v>493.9500000000001</v>
      </c>
      <c r="AF18" s="49">
        <v>389.6</v>
      </c>
      <c r="AG18" s="371"/>
      <c r="AH18" s="49">
        <v>0</v>
      </c>
      <c r="AI18" s="49">
        <v>0</v>
      </c>
      <c r="AJ18" s="49">
        <v>519.07500000000005</v>
      </c>
      <c r="AK18" s="49">
        <v>410.59999999999997</v>
      </c>
      <c r="AL18" s="371"/>
      <c r="AM18" s="49">
        <v>0</v>
      </c>
      <c r="AN18" s="49">
        <v>0</v>
      </c>
      <c r="AO18" s="49">
        <v>415.5</v>
      </c>
      <c r="AP18" s="49">
        <v>245.8</v>
      </c>
      <c r="AQ18" s="371"/>
      <c r="AR18" s="49">
        <v>0</v>
      </c>
      <c r="AS18" s="49">
        <v>0</v>
      </c>
      <c r="AT18" s="49">
        <v>189</v>
      </c>
      <c r="AU18" s="49">
        <v>372.5</v>
      </c>
      <c r="AV18" s="371"/>
      <c r="AW18" s="49">
        <v>0</v>
      </c>
      <c r="AX18" s="49">
        <v>0</v>
      </c>
      <c r="AY18" s="49">
        <v>565.20000000000005</v>
      </c>
      <c r="AZ18" s="49">
        <v>513.05000000000007</v>
      </c>
      <c r="BA18" s="371"/>
      <c r="BB18" s="49">
        <v>0</v>
      </c>
      <c r="BC18" s="49">
        <v>0</v>
      </c>
      <c r="BD18" s="49">
        <v>240.60000000000002</v>
      </c>
      <c r="BE18" s="49">
        <v>185.6</v>
      </c>
      <c r="BF18" s="371"/>
      <c r="BG18" s="49">
        <v>0</v>
      </c>
      <c r="BH18" s="49">
        <v>0</v>
      </c>
      <c r="BI18" s="49">
        <v>368.02499999999998</v>
      </c>
      <c r="BJ18" s="49">
        <v>404.7</v>
      </c>
      <c r="BK18" s="371"/>
      <c r="BL18" s="49">
        <v>0</v>
      </c>
      <c r="BM18" s="49">
        <v>0</v>
      </c>
      <c r="BN18" s="49">
        <v>224.70000000000002</v>
      </c>
      <c r="BO18" s="49">
        <v>322</v>
      </c>
      <c r="BP18" s="371"/>
      <c r="BQ18" s="49">
        <v>0</v>
      </c>
      <c r="BR18" s="49">
        <v>0</v>
      </c>
      <c r="BS18" s="49">
        <v>314.625</v>
      </c>
      <c r="BT18" s="49">
        <v>451.5</v>
      </c>
      <c r="BU18" s="324"/>
      <c r="BV18" s="49">
        <v>0</v>
      </c>
      <c r="BW18" s="49">
        <v>0</v>
      </c>
      <c r="BX18" s="49">
        <v>270.75</v>
      </c>
      <c r="BY18" s="49">
        <v>402.3</v>
      </c>
      <c r="BZ18" s="371"/>
      <c r="CA18" s="49">
        <v>0</v>
      </c>
      <c r="CB18" s="49">
        <v>0</v>
      </c>
      <c r="CC18" s="49">
        <v>281.25</v>
      </c>
      <c r="CD18" s="49">
        <v>485.3</v>
      </c>
      <c r="CE18" s="324"/>
      <c r="CF18" s="333">
        <v>0</v>
      </c>
      <c r="CG18" s="333">
        <v>0</v>
      </c>
      <c r="CH18" s="333">
        <v>212.77499999999998</v>
      </c>
      <c r="CI18" s="49">
        <v>595.50000000000011</v>
      </c>
      <c r="CJ18" s="324"/>
      <c r="CK18" s="49">
        <v>0</v>
      </c>
      <c r="CL18" s="49">
        <v>0</v>
      </c>
      <c r="CM18" s="49">
        <v>142.20000000000002</v>
      </c>
      <c r="CN18" s="49">
        <v>591.20000000000005</v>
      </c>
      <c r="CO18" s="371"/>
      <c r="CP18" s="49">
        <v>0</v>
      </c>
      <c r="CQ18" s="49">
        <v>0</v>
      </c>
      <c r="CR18" s="49">
        <v>369.375</v>
      </c>
      <c r="CS18" s="49">
        <v>546.15</v>
      </c>
      <c r="CT18" s="324"/>
      <c r="CU18" s="49">
        <v>0</v>
      </c>
      <c r="CV18" s="49">
        <v>0</v>
      </c>
      <c r="CW18" s="49">
        <v>461.17499999999995</v>
      </c>
      <c r="CX18" s="49">
        <v>255.29999999999998</v>
      </c>
      <c r="CY18" s="371"/>
      <c r="CZ18" s="49">
        <v>0</v>
      </c>
      <c r="DA18" s="49">
        <v>0</v>
      </c>
      <c r="DB18" s="49">
        <v>23.400000000000002</v>
      </c>
      <c r="DC18" s="49">
        <v>0</v>
      </c>
      <c r="DD18" s="324"/>
      <c r="DE18" s="49">
        <v>0</v>
      </c>
      <c r="DF18" s="49">
        <v>0</v>
      </c>
      <c r="DG18" s="49">
        <v>2342.85</v>
      </c>
      <c r="DH18" s="315">
        <v>1201.6999999999998</v>
      </c>
      <c r="DI18" s="324"/>
      <c r="DJ18" s="315">
        <v>0</v>
      </c>
      <c r="DK18" s="315">
        <v>0</v>
      </c>
      <c r="DL18" s="315">
        <v>651.97500000000002</v>
      </c>
      <c r="DM18" s="49">
        <v>1109.2</v>
      </c>
      <c r="DN18" s="324"/>
      <c r="DO18" s="49">
        <v>0</v>
      </c>
      <c r="DP18" s="49">
        <v>0</v>
      </c>
      <c r="DQ18" s="49">
        <v>331.65</v>
      </c>
      <c r="DR18" s="49">
        <v>305.2</v>
      </c>
      <c r="DS18" s="324"/>
      <c r="DT18" s="49">
        <v>0</v>
      </c>
      <c r="DU18" s="49">
        <v>0</v>
      </c>
      <c r="DV18" s="49">
        <v>0</v>
      </c>
      <c r="DW18" s="49">
        <v>185.8</v>
      </c>
      <c r="DX18" s="324"/>
      <c r="DY18" s="49">
        <v>0</v>
      </c>
      <c r="DZ18" s="49">
        <v>0</v>
      </c>
      <c r="EA18" s="49">
        <v>3548.1749999999997</v>
      </c>
      <c r="EB18" s="315">
        <v>4506.7000000000007</v>
      </c>
      <c r="EC18" s="324"/>
      <c r="ED18" s="49">
        <v>0</v>
      </c>
      <c r="EE18" s="49">
        <v>0</v>
      </c>
      <c r="EF18" s="49">
        <v>90</v>
      </c>
      <c r="EG18" s="49">
        <v>126.2</v>
      </c>
      <c r="EH18" s="324"/>
      <c r="EI18" s="49">
        <v>0</v>
      </c>
      <c r="EJ18" s="49">
        <v>0</v>
      </c>
      <c r="EK18" s="49">
        <v>319.04999999999995</v>
      </c>
      <c r="EL18" s="49">
        <v>145.9</v>
      </c>
      <c r="EM18" s="324"/>
      <c r="EN18" s="49">
        <v>0</v>
      </c>
      <c r="EO18" s="49">
        <v>0</v>
      </c>
      <c r="EP18" s="49">
        <v>606.82500000000005</v>
      </c>
      <c r="EQ18" s="49">
        <v>257.60000000000002</v>
      </c>
      <c r="ER18" s="324"/>
      <c r="ES18" s="49">
        <v>0</v>
      </c>
      <c r="ET18" s="49">
        <v>0</v>
      </c>
      <c r="EU18" s="49">
        <v>254.17499999999998</v>
      </c>
      <c r="EV18" s="49">
        <v>247.1</v>
      </c>
      <c r="EW18" s="324"/>
      <c r="EX18">
        <v>0</v>
      </c>
      <c r="EY18">
        <v>0</v>
      </c>
      <c r="EZ18">
        <v>1523.6999999999998</v>
      </c>
      <c r="FA18" s="479">
        <v>2233.3999999999996</v>
      </c>
      <c r="FB18" s="324"/>
      <c r="FC18" s="49">
        <v>0</v>
      </c>
      <c r="FD18" s="49">
        <v>0</v>
      </c>
      <c r="FE18" s="49">
        <v>212.32500000000002</v>
      </c>
      <c r="FF18" s="49">
        <v>188.40000000000003</v>
      </c>
      <c r="FG18" s="324"/>
      <c r="FH18" s="333">
        <v>0</v>
      </c>
      <c r="FI18" s="333">
        <v>0</v>
      </c>
      <c r="FJ18" s="333">
        <v>190.95</v>
      </c>
      <c r="FK18" s="49">
        <v>82.5</v>
      </c>
      <c r="FL18" s="324"/>
      <c r="FM18" s="333">
        <v>0</v>
      </c>
      <c r="FN18" s="333">
        <v>0</v>
      </c>
      <c r="FO18" s="333">
        <v>249.14999999999998</v>
      </c>
      <c r="FP18" s="49">
        <v>190.5</v>
      </c>
      <c r="FQ18" s="324"/>
      <c r="FR18" s="49">
        <v>0</v>
      </c>
      <c r="FS18" s="49">
        <v>0</v>
      </c>
      <c r="FT18" s="49">
        <v>308.25</v>
      </c>
      <c r="FU18" s="49">
        <v>391.4</v>
      </c>
      <c r="FV18" s="324"/>
      <c r="FW18" s="49">
        <v>0</v>
      </c>
      <c r="FX18" s="49">
        <v>0</v>
      </c>
      <c r="FY18" s="49">
        <v>97.874999999999972</v>
      </c>
      <c r="FZ18" s="49">
        <v>227.10000000000002</v>
      </c>
      <c r="GA18" s="324"/>
      <c r="GB18">
        <v>0</v>
      </c>
      <c r="GC18">
        <v>0</v>
      </c>
      <c r="GD18">
        <v>1123.5749999999998</v>
      </c>
      <c r="GE18" s="18">
        <v>986.6</v>
      </c>
      <c r="GF18" s="324"/>
      <c r="GG18" s="632">
        <v>0</v>
      </c>
      <c r="GH18" s="632">
        <v>0</v>
      </c>
      <c r="GI18" s="632">
        <v>229.5</v>
      </c>
      <c r="GJ18">
        <v>304</v>
      </c>
      <c r="GK18" s="324"/>
      <c r="GL18" s="49">
        <v>0</v>
      </c>
      <c r="GM18" s="49">
        <v>0</v>
      </c>
      <c r="GN18">
        <v>1082.8500000000001</v>
      </c>
      <c r="GO18" s="49">
        <v>0</v>
      </c>
      <c r="GP18" s="324"/>
    </row>
    <row r="19" spans="1:198" s="38" customFormat="1" ht="18">
      <c r="A19" s="39" t="s">
        <v>675</v>
      </c>
      <c r="B19" s="45">
        <f t="shared" si="0"/>
        <v>54724.075000000012</v>
      </c>
      <c r="C19" s="41"/>
      <c r="D19" s="49">
        <v>0</v>
      </c>
      <c r="E19" s="49">
        <v>67</v>
      </c>
      <c r="F19" s="49">
        <v>459.59999999999991</v>
      </c>
      <c r="G19" s="49">
        <v>101.1</v>
      </c>
      <c r="H19" s="371"/>
      <c r="I19" s="49">
        <v>0</v>
      </c>
      <c r="J19" s="49">
        <v>105.25000000000003</v>
      </c>
      <c r="K19" s="49">
        <v>95.625</v>
      </c>
      <c r="L19" s="49">
        <v>18</v>
      </c>
      <c r="M19" s="371"/>
      <c r="N19" s="49">
        <v>129.22499999999997</v>
      </c>
      <c r="O19" s="49">
        <v>257.39999999999975</v>
      </c>
      <c r="P19" s="49">
        <v>190.42500000000001</v>
      </c>
      <c r="Q19" s="49">
        <v>551.85</v>
      </c>
      <c r="R19" s="371"/>
      <c r="S19" s="315">
        <v>86.924999999999955</v>
      </c>
      <c r="T19" s="315">
        <v>172.79999999999984</v>
      </c>
      <c r="U19" s="315">
        <v>235.125</v>
      </c>
      <c r="V19" s="49">
        <v>250</v>
      </c>
      <c r="W19" s="371"/>
      <c r="X19" s="49">
        <v>88.575000000000045</v>
      </c>
      <c r="Y19" s="49">
        <v>165.29999999999973</v>
      </c>
      <c r="Z19" s="49">
        <v>309</v>
      </c>
      <c r="AA19" s="49">
        <v>260.39999999999998</v>
      </c>
      <c r="AB19" s="371"/>
      <c r="AC19" s="49">
        <v>159.74999999999989</v>
      </c>
      <c r="AD19" s="49">
        <v>168.79999999999973</v>
      </c>
      <c r="AE19" s="49">
        <v>535.65</v>
      </c>
      <c r="AF19" s="49">
        <v>553.70000000000005</v>
      </c>
      <c r="AG19" s="371"/>
      <c r="AH19" s="49">
        <v>204.14999999999986</v>
      </c>
      <c r="AI19" s="49">
        <v>326.20000000000027</v>
      </c>
      <c r="AJ19" s="49">
        <v>439.35</v>
      </c>
      <c r="AK19" s="49">
        <v>449.6</v>
      </c>
      <c r="AL19" s="371"/>
      <c r="AM19" s="49">
        <v>75.549999999999841</v>
      </c>
      <c r="AN19" s="49">
        <v>350.19999999999982</v>
      </c>
      <c r="AO19" s="49">
        <v>417.44999999999993</v>
      </c>
      <c r="AP19" s="49">
        <v>674</v>
      </c>
      <c r="AQ19" s="371"/>
      <c r="AR19" s="49">
        <v>97.724999999999682</v>
      </c>
      <c r="AS19" s="49">
        <v>122.45</v>
      </c>
      <c r="AT19" s="49">
        <v>332.70000000000005</v>
      </c>
      <c r="AU19" s="49">
        <v>202</v>
      </c>
      <c r="AV19" s="371"/>
      <c r="AW19" s="49">
        <v>10.524999999999864</v>
      </c>
      <c r="AX19" s="49">
        <v>474.400000000001</v>
      </c>
      <c r="AY19" s="49">
        <v>353.70000000000005</v>
      </c>
      <c r="AZ19" s="49">
        <v>345</v>
      </c>
      <c r="BA19" s="371"/>
      <c r="BB19" s="49">
        <v>100.47499999999991</v>
      </c>
      <c r="BC19" s="49">
        <v>213.69999999999996</v>
      </c>
      <c r="BD19" s="49">
        <v>309</v>
      </c>
      <c r="BE19" s="49">
        <v>580.5</v>
      </c>
      <c r="BF19" s="371"/>
      <c r="BG19" s="49">
        <v>60.749999999999773</v>
      </c>
      <c r="BH19" s="49">
        <v>254.65</v>
      </c>
      <c r="BI19" s="49">
        <v>409.42499999999995</v>
      </c>
      <c r="BJ19" s="49">
        <v>323.59999999999997</v>
      </c>
      <c r="BK19" s="371"/>
      <c r="BL19" s="49">
        <v>128.25000000000023</v>
      </c>
      <c r="BM19" s="49">
        <v>194.19999999999996</v>
      </c>
      <c r="BN19" s="49">
        <v>280.95000000000005</v>
      </c>
      <c r="BO19" s="49">
        <v>363.79999999999995</v>
      </c>
      <c r="BP19" s="371"/>
      <c r="BQ19" s="49">
        <v>92.575000000000273</v>
      </c>
      <c r="BR19" s="49">
        <v>226.70000000000027</v>
      </c>
      <c r="BS19" s="49">
        <v>169.35000000000002</v>
      </c>
      <c r="BT19" s="49">
        <v>756.9</v>
      </c>
      <c r="BU19" s="324"/>
      <c r="BV19" s="49">
        <v>56.975000000000136</v>
      </c>
      <c r="BW19" s="49">
        <v>178.39999999999964</v>
      </c>
      <c r="BX19" s="49">
        <v>298.04999999999995</v>
      </c>
      <c r="BY19" s="49">
        <v>418.8</v>
      </c>
      <c r="BZ19" s="371"/>
      <c r="CA19" s="49">
        <v>97.75</v>
      </c>
      <c r="CB19" s="49">
        <v>333.39999999999873</v>
      </c>
      <c r="CC19" s="49">
        <v>247.125</v>
      </c>
      <c r="CD19" s="49">
        <v>740.9</v>
      </c>
      <c r="CE19" s="324"/>
      <c r="CF19" s="333">
        <v>97.800000000000182</v>
      </c>
      <c r="CG19" s="333">
        <v>74.550000000000182</v>
      </c>
      <c r="CH19" s="333">
        <v>310.875</v>
      </c>
      <c r="CI19" s="49">
        <v>506.20000000000005</v>
      </c>
      <c r="CJ19" s="324"/>
      <c r="CK19" s="49">
        <v>43.650000000000091</v>
      </c>
      <c r="CL19" s="49">
        <v>134.05000000000001</v>
      </c>
      <c r="CM19" s="49">
        <v>86.175000000000011</v>
      </c>
      <c r="CN19" s="49">
        <v>291.7</v>
      </c>
      <c r="CO19" s="371"/>
      <c r="CP19" s="49">
        <v>37.549999999999955</v>
      </c>
      <c r="CQ19" s="49">
        <v>239.05000000000109</v>
      </c>
      <c r="CR19" s="49">
        <v>347.02499999999998</v>
      </c>
      <c r="CS19" s="49">
        <v>429.5</v>
      </c>
      <c r="CT19" s="324"/>
      <c r="CU19" s="49">
        <v>40.875000000000227</v>
      </c>
      <c r="CV19" s="49">
        <v>150.90000000000146</v>
      </c>
      <c r="CW19" s="49">
        <v>276.82499999999999</v>
      </c>
      <c r="CX19" s="49">
        <v>318.79999999999995</v>
      </c>
      <c r="CY19" s="371"/>
      <c r="CZ19" s="49">
        <v>9.0000000000002274</v>
      </c>
      <c r="DA19" s="49">
        <v>153.30000000000001</v>
      </c>
      <c r="DB19" s="49">
        <v>0</v>
      </c>
      <c r="DC19" s="49">
        <v>189.9</v>
      </c>
      <c r="DD19" s="324"/>
      <c r="DE19" s="49">
        <v>791.67500000000041</v>
      </c>
      <c r="DF19" s="49">
        <v>1063.3000000000011</v>
      </c>
      <c r="DG19" s="49">
        <v>1959.3000000000006</v>
      </c>
      <c r="DH19" s="315">
        <v>2148</v>
      </c>
      <c r="DI19" s="324"/>
      <c r="DJ19" s="315">
        <v>143.75000000000091</v>
      </c>
      <c r="DK19" s="315">
        <v>412.64999999999964</v>
      </c>
      <c r="DL19" s="315">
        <v>696.67500000000007</v>
      </c>
      <c r="DM19" s="49">
        <v>752.49999999999989</v>
      </c>
      <c r="DN19" s="324"/>
      <c r="DO19" s="49">
        <v>104.02500000000055</v>
      </c>
      <c r="DP19" s="49">
        <v>286.14999999999964</v>
      </c>
      <c r="DQ19" s="49">
        <v>291.07499999999999</v>
      </c>
      <c r="DR19" s="49">
        <v>439.09999999999997</v>
      </c>
      <c r="DS19" s="324"/>
      <c r="DT19" s="49">
        <v>0</v>
      </c>
      <c r="DU19" s="49">
        <v>0</v>
      </c>
      <c r="DV19" s="49">
        <v>0</v>
      </c>
      <c r="DW19" s="49">
        <v>514.5</v>
      </c>
      <c r="DX19" s="324"/>
      <c r="DY19" s="49">
        <v>820.92500000001382</v>
      </c>
      <c r="DZ19" s="49">
        <v>1377.1000000000031</v>
      </c>
      <c r="EA19" s="49">
        <v>3357.6750000000002</v>
      </c>
      <c r="EB19" s="315">
        <v>2888.7000000000003</v>
      </c>
      <c r="EC19" s="324"/>
      <c r="ED19" s="49">
        <v>57.875000000000909</v>
      </c>
      <c r="EE19" s="49">
        <v>113.40000000000146</v>
      </c>
      <c r="EF19" s="49">
        <v>113.625</v>
      </c>
      <c r="EG19" s="49">
        <v>186.9</v>
      </c>
      <c r="EH19" s="324"/>
      <c r="EI19" s="49">
        <v>111.07500000000164</v>
      </c>
      <c r="EJ19" s="49">
        <v>171.60000000000218</v>
      </c>
      <c r="EK19" s="49">
        <v>45.375</v>
      </c>
      <c r="EL19" s="49">
        <v>208.5</v>
      </c>
      <c r="EM19" s="324"/>
      <c r="EN19" s="49">
        <v>0</v>
      </c>
      <c r="EO19" s="49">
        <v>351.85000000000036</v>
      </c>
      <c r="EP19" s="49">
        <v>456.375</v>
      </c>
      <c r="EQ19" s="49">
        <v>305.69999999999993</v>
      </c>
      <c r="ER19" s="324"/>
      <c r="ES19" s="49">
        <v>74.750000000002728</v>
      </c>
      <c r="ET19" s="49">
        <v>201.80000000000109</v>
      </c>
      <c r="EU19" s="49">
        <v>314.84999999999997</v>
      </c>
      <c r="EV19" s="49">
        <v>193.2</v>
      </c>
      <c r="EW19" s="324"/>
      <c r="EX19">
        <v>351.70000000000005</v>
      </c>
      <c r="EY19">
        <v>1798.0499999999993</v>
      </c>
      <c r="EZ19">
        <v>1422.15</v>
      </c>
      <c r="FA19" s="479">
        <v>2006.5000000000002</v>
      </c>
      <c r="FB19" s="324"/>
      <c r="FC19" s="49">
        <v>45.825000000000728</v>
      </c>
      <c r="FD19" s="49">
        <v>118.5</v>
      </c>
      <c r="FE19" s="49">
        <v>106.875</v>
      </c>
      <c r="FF19" s="49">
        <v>79.599999999999994</v>
      </c>
      <c r="FG19" s="324"/>
      <c r="FH19" s="333">
        <v>28.775000000000546</v>
      </c>
      <c r="FI19" s="333">
        <v>160.94999999999999</v>
      </c>
      <c r="FJ19" s="333">
        <v>433.79999999999995</v>
      </c>
      <c r="FK19" s="49">
        <v>397.7</v>
      </c>
      <c r="FL19" s="324"/>
      <c r="FM19" s="333">
        <v>98.950000000000728</v>
      </c>
      <c r="FN19" s="333">
        <v>146.95000000000073</v>
      </c>
      <c r="FO19" s="333">
        <v>268.8</v>
      </c>
      <c r="FP19" s="49">
        <v>277</v>
      </c>
      <c r="FQ19" s="324"/>
      <c r="FR19" s="49">
        <v>100.27500000000236</v>
      </c>
      <c r="FS19" s="49">
        <v>196.4</v>
      </c>
      <c r="FT19" s="49">
        <v>381.22500000000002</v>
      </c>
      <c r="FU19" s="49">
        <v>419.29999999999995</v>
      </c>
      <c r="FV19" s="324"/>
      <c r="FW19" s="49">
        <v>0</v>
      </c>
      <c r="FX19" s="49">
        <v>116.54999999999927</v>
      </c>
      <c r="FY19" s="49">
        <v>27.900000000000002</v>
      </c>
      <c r="FZ19" s="49">
        <v>170.7</v>
      </c>
      <c r="GA19" s="324"/>
      <c r="GB19">
        <v>260.775000000006</v>
      </c>
      <c r="GC19">
        <v>626.94999999998868</v>
      </c>
      <c r="GD19">
        <v>666.22499999999991</v>
      </c>
      <c r="GE19" s="18">
        <v>1048.4000000000001</v>
      </c>
      <c r="GF19" s="324"/>
      <c r="GG19" s="632">
        <v>75.000000000000909</v>
      </c>
      <c r="GH19" s="632">
        <v>126.25</v>
      </c>
      <c r="GI19" s="632">
        <v>104.25</v>
      </c>
      <c r="GJ19">
        <v>402.5</v>
      </c>
      <c r="GK19" s="324"/>
      <c r="GL19" s="49">
        <v>0</v>
      </c>
      <c r="GM19" s="49">
        <v>0</v>
      </c>
      <c r="GN19">
        <v>894.82499999999993</v>
      </c>
      <c r="GO19" s="49">
        <v>0</v>
      </c>
      <c r="GP19" s="324"/>
    </row>
    <row r="20" spans="1:198" s="38" customFormat="1" ht="18">
      <c r="A20" s="39" t="s">
        <v>2699</v>
      </c>
      <c r="B20" s="45">
        <f t="shared" si="0"/>
        <v>40946.399999999994</v>
      </c>
      <c r="C20" s="41"/>
      <c r="D20" s="49">
        <v>0</v>
      </c>
      <c r="E20" s="49">
        <v>0</v>
      </c>
      <c r="F20" s="49">
        <v>187.8</v>
      </c>
      <c r="G20" s="49">
        <v>569.29999999999984</v>
      </c>
      <c r="H20" s="371"/>
      <c r="I20" s="49">
        <v>0</v>
      </c>
      <c r="J20" s="49">
        <v>0</v>
      </c>
      <c r="K20" s="49">
        <v>22.799999999999983</v>
      </c>
      <c r="L20" s="49">
        <v>304.5</v>
      </c>
      <c r="M20" s="371"/>
      <c r="N20" s="49">
        <v>0</v>
      </c>
      <c r="O20" s="49">
        <v>0</v>
      </c>
      <c r="P20" s="49">
        <v>172.64999999999998</v>
      </c>
      <c r="Q20" s="49">
        <v>537.6</v>
      </c>
      <c r="R20" s="371"/>
      <c r="S20" s="315">
        <v>0</v>
      </c>
      <c r="T20" s="315">
        <v>0</v>
      </c>
      <c r="U20" s="315">
        <v>348</v>
      </c>
      <c r="V20" s="49">
        <v>94.5</v>
      </c>
      <c r="W20" s="371"/>
      <c r="X20" s="49">
        <v>0</v>
      </c>
      <c r="Y20" s="49">
        <v>0</v>
      </c>
      <c r="Z20" s="49">
        <v>212.92499999999998</v>
      </c>
      <c r="AA20" s="49">
        <v>313.5</v>
      </c>
      <c r="AB20" s="371"/>
      <c r="AC20" s="49">
        <v>0</v>
      </c>
      <c r="AD20" s="49">
        <v>0</v>
      </c>
      <c r="AE20" s="49">
        <v>319.875</v>
      </c>
      <c r="AF20" s="49">
        <v>273</v>
      </c>
      <c r="AG20" s="371"/>
      <c r="AH20" s="49">
        <v>0</v>
      </c>
      <c r="AI20" s="49">
        <v>0</v>
      </c>
      <c r="AJ20" s="49">
        <v>605.69999999999993</v>
      </c>
      <c r="AK20" s="49">
        <v>672.85</v>
      </c>
      <c r="AL20" s="371"/>
      <c r="AM20" s="49">
        <v>0</v>
      </c>
      <c r="AN20" s="49">
        <v>0</v>
      </c>
      <c r="AO20" s="49">
        <v>262.875</v>
      </c>
      <c r="AP20" s="49">
        <v>261.3</v>
      </c>
      <c r="AQ20" s="371"/>
      <c r="AR20" s="49">
        <v>0</v>
      </c>
      <c r="AS20" s="49">
        <v>0</v>
      </c>
      <c r="AT20" s="49">
        <v>127.94999999999999</v>
      </c>
      <c r="AU20" s="49">
        <v>448.4</v>
      </c>
      <c r="AV20" s="371"/>
      <c r="AW20" s="49">
        <v>0</v>
      </c>
      <c r="AX20" s="49">
        <v>0</v>
      </c>
      <c r="AY20" s="49">
        <v>366.67500000000001</v>
      </c>
      <c r="AZ20" s="49">
        <v>953.40000000000009</v>
      </c>
      <c r="BA20" s="371"/>
      <c r="BB20" s="49">
        <v>0</v>
      </c>
      <c r="BC20" s="49">
        <v>0</v>
      </c>
      <c r="BD20" s="49">
        <v>296.25</v>
      </c>
      <c r="BE20" s="49">
        <v>25.2</v>
      </c>
      <c r="BF20" s="371"/>
      <c r="BG20" s="49">
        <v>0</v>
      </c>
      <c r="BH20" s="49">
        <v>0</v>
      </c>
      <c r="BI20" s="49">
        <v>413.625</v>
      </c>
      <c r="BJ20" s="49">
        <v>188.89999999999998</v>
      </c>
      <c r="BK20" s="371"/>
      <c r="BL20" s="49">
        <v>0</v>
      </c>
      <c r="BM20" s="49">
        <v>0</v>
      </c>
      <c r="BN20" s="49">
        <v>144.67500000000001</v>
      </c>
      <c r="BO20" s="49">
        <v>222.5</v>
      </c>
      <c r="BP20" s="371"/>
      <c r="BQ20" s="49">
        <v>0</v>
      </c>
      <c r="BR20" s="49">
        <v>0</v>
      </c>
      <c r="BS20" s="49">
        <v>275.17499999999995</v>
      </c>
      <c r="BT20" s="49">
        <v>327</v>
      </c>
      <c r="BU20" s="324"/>
      <c r="BV20" s="49">
        <v>0</v>
      </c>
      <c r="BW20" s="49">
        <v>0</v>
      </c>
      <c r="BX20" s="49">
        <v>408.30000000000007</v>
      </c>
      <c r="BY20" s="49">
        <v>121.49999999999999</v>
      </c>
      <c r="BZ20" s="371"/>
      <c r="CA20" s="49">
        <v>0</v>
      </c>
      <c r="CB20" s="49">
        <v>0</v>
      </c>
      <c r="CC20" s="49">
        <v>317.92500000000001</v>
      </c>
      <c r="CD20" s="49">
        <v>294.5</v>
      </c>
      <c r="CE20" s="324"/>
      <c r="CF20" s="333">
        <v>0</v>
      </c>
      <c r="CG20" s="333">
        <v>0</v>
      </c>
      <c r="CH20" s="333">
        <v>115.94999999999999</v>
      </c>
      <c r="CI20" s="49">
        <v>462.5</v>
      </c>
      <c r="CJ20" s="324"/>
      <c r="CK20" s="49">
        <v>0</v>
      </c>
      <c r="CL20" s="49">
        <v>0</v>
      </c>
      <c r="CM20" s="49">
        <v>193.875</v>
      </c>
      <c r="CN20" s="49">
        <v>503</v>
      </c>
      <c r="CO20" s="371"/>
      <c r="CP20" s="49">
        <v>0</v>
      </c>
      <c r="CQ20" s="49">
        <v>0</v>
      </c>
      <c r="CR20" s="49">
        <v>286.79999999999995</v>
      </c>
      <c r="CS20" s="49">
        <v>408.4</v>
      </c>
      <c r="CT20" s="324"/>
      <c r="CU20" s="49">
        <v>0</v>
      </c>
      <c r="CV20" s="49">
        <v>0</v>
      </c>
      <c r="CW20" s="49">
        <v>530.32500000000005</v>
      </c>
      <c r="CX20" s="49">
        <v>529.9</v>
      </c>
      <c r="CY20" s="371"/>
      <c r="CZ20" s="49">
        <v>0</v>
      </c>
      <c r="DA20" s="49">
        <v>0</v>
      </c>
      <c r="DB20" s="49">
        <v>0</v>
      </c>
      <c r="DC20" s="49">
        <v>1.3</v>
      </c>
      <c r="DD20" s="324"/>
      <c r="DE20" s="49">
        <v>0</v>
      </c>
      <c r="DF20" s="49">
        <v>0</v>
      </c>
      <c r="DG20" s="49">
        <v>2621.9250000000002</v>
      </c>
      <c r="DH20" s="315">
        <v>3570.1</v>
      </c>
      <c r="DI20" s="324"/>
      <c r="DJ20" s="315">
        <v>0</v>
      </c>
      <c r="DK20" s="315">
        <v>0</v>
      </c>
      <c r="DL20" s="315">
        <v>505.5</v>
      </c>
      <c r="DM20" s="49">
        <v>887.59999999999991</v>
      </c>
      <c r="DN20" s="324"/>
      <c r="DO20" s="49">
        <v>0</v>
      </c>
      <c r="DP20" s="49">
        <v>0</v>
      </c>
      <c r="DQ20" s="49">
        <v>130.42499999999998</v>
      </c>
      <c r="DR20" s="49">
        <v>121.8</v>
      </c>
      <c r="DS20" s="324"/>
      <c r="DT20" s="49">
        <v>0</v>
      </c>
      <c r="DU20" s="49">
        <v>0</v>
      </c>
      <c r="DV20" s="49">
        <v>0</v>
      </c>
      <c r="DW20" s="49">
        <v>97.5</v>
      </c>
      <c r="DX20" s="324"/>
      <c r="DY20" s="49">
        <v>0</v>
      </c>
      <c r="DZ20" s="49">
        <v>0</v>
      </c>
      <c r="EA20" s="49">
        <v>3217.3500000000004</v>
      </c>
      <c r="EB20" s="315">
        <v>3534.2999999999997</v>
      </c>
      <c r="EC20" s="324"/>
      <c r="ED20" s="49">
        <v>0</v>
      </c>
      <c r="EE20" s="49">
        <v>0</v>
      </c>
      <c r="EF20" s="49">
        <v>2.0999999999999996</v>
      </c>
      <c r="EG20" s="49">
        <v>221</v>
      </c>
      <c r="EH20" s="324"/>
      <c r="EI20" s="49">
        <v>0</v>
      </c>
      <c r="EJ20" s="49">
        <v>0</v>
      </c>
      <c r="EK20" s="49">
        <v>94.574999999999989</v>
      </c>
      <c r="EL20" s="49">
        <v>269.79999999999995</v>
      </c>
      <c r="EM20" s="324"/>
      <c r="EN20" s="49">
        <v>0</v>
      </c>
      <c r="EO20" s="49">
        <v>0</v>
      </c>
      <c r="EP20" s="49">
        <v>430.19999999999993</v>
      </c>
      <c r="EQ20" s="49">
        <v>475.4</v>
      </c>
      <c r="ER20" s="324"/>
      <c r="ES20" s="49">
        <v>0</v>
      </c>
      <c r="ET20" s="49">
        <v>0</v>
      </c>
      <c r="EU20" s="49">
        <v>363.67499999999995</v>
      </c>
      <c r="EV20" s="49">
        <v>244</v>
      </c>
      <c r="EW20" s="324"/>
      <c r="EX20">
        <v>0</v>
      </c>
      <c r="EY20">
        <v>0</v>
      </c>
      <c r="EZ20">
        <v>2202.4499999999998</v>
      </c>
      <c r="FA20" s="479">
        <v>2502.75</v>
      </c>
      <c r="FB20" s="324"/>
      <c r="FC20" s="49">
        <v>0</v>
      </c>
      <c r="FD20" s="49">
        <v>0</v>
      </c>
      <c r="FE20" s="49">
        <v>172.64999999999998</v>
      </c>
      <c r="FF20" s="49">
        <v>442.7</v>
      </c>
      <c r="FG20" s="324"/>
      <c r="FH20" s="333">
        <v>0</v>
      </c>
      <c r="FI20" s="333">
        <v>0</v>
      </c>
      <c r="FJ20" s="333">
        <v>270.97500000000002</v>
      </c>
      <c r="FK20" s="49">
        <v>132.4</v>
      </c>
      <c r="FL20" s="324"/>
      <c r="FM20" s="333">
        <v>0</v>
      </c>
      <c r="FN20" s="333">
        <v>0</v>
      </c>
      <c r="FO20" s="333">
        <v>246.29999999999998</v>
      </c>
      <c r="FP20" s="49">
        <v>239</v>
      </c>
      <c r="FQ20" s="324"/>
      <c r="FR20" s="49">
        <v>0</v>
      </c>
      <c r="FS20" s="49">
        <v>0</v>
      </c>
      <c r="FT20" s="49">
        <v>363.6</v>
      </c>
      <c r="FU20" s="49">
        <v>578.30000000000007</v>
      </c>
      <c r="FV20" s="324"/>
      <c r="FW20" s="49">
        <v>0</v>
      </c>
      <c r="FX20" s="49">
        <v>0</v>
      </c>
      <c r="FY20" s="49">
        <v>252.82499999999999</v>
      </c>
      <c r="FZ20" s="49">
        <v>236.60000000000002</v>
      </c>
      <c r="GA20" s="324"/>
      <c r="GB20">
        <v>0</v>
      </c>
      <c r="GC20">
        <v>0</v>
      </c>
      <c r="GD20">
        <v>883.72500000000014</v>
      </c>
      <c r="GE20" s="18">
        <v>1366.5</v>
      </c>
      <c r="GF20" s="324"/>
      <c r="GG20" s="632">
        <v>0</v>
      </c>
      <c r="GH20" s="632">
        <v>0</v>
      </c>
      <c r="GI20" s="632">
        <v>202.875</v>
      </c>
      <c r="GJ20">
        <v>321</v>
      </c>
      <c r="GK20" s="324"/>
      <c r="GL20" s="49">
        <v>0</v>
      </c>
      <c r="GM20" s="49">
        <v>0</v>
      </c>
      <c r="GN20">
        <v>621.30000000000007</v>
      </c>
      <c r="GO20" s="49">
        <v>0</v>
      </c>
      <c r="GP20" s="324"/>
    </row>
    <row r="21" spans="1:198" ht="18">
      <c r="A21" s="38" t="s">
        <v>3604</v>
      </c>
      <c r="B21" s="45">
        <f t="shared" si="0"/>
        <v>21386.3</v>
      </c>
      <c r="C21" s="41"/>
      <c r="D21" s="49">
        <v>0</v>
      </c>
      <c r="E21" s="49">
        <v>0</v>
      </c>
      <c r="F21" s="49">
        <v>0</v>
      </c>
      <c r="G21" s="49">
        <v>147.6</v>
      </c>
      <c r="H21" s="371"/>
      <c r="I21" s="49">
        <v>0</v>
      </c>
      <c r="J21" s="49">
        <v>0</v>
      </c>
      <c r="K21" s="49">
        <v>0</v>
      </c>
      <c r="L21" s="49">
        <v>63.9</v>
      </c>
      <c r="M21" s="371"/>
      <c r="N21" s="49">
        <v>0</v>
      </c>
      <c r="O21" s="49">
        <v>0</v>
      </c>
      <c r="P21" s="49">
        <v>0</v>
      </c>
      <c r="Q21" s="49">
        <v>348.70000000000005</v>
      </c>
      <c r="R21" s="371"/>
      <c r="S21" s="315">
        <v>0</v>
      </c>
      <c r="T21" s="315">
        <v>0</v>
      </c>
      <c r="U21" s="315">
        <v>0</v>
      </c>
      <c r="V21" s="49">
        <v>145.4</v>
      </c>
      <c r="W21" s="371"/>
      <c r="X21" s="49">
        <v>0</v>
      </c>
      <c r="Y21" s="49">
        <v>0</v>
      </c>
      <c r="Z21" s="49">
        <v>0</v>
      </c>
      <c r="AA21" s="49">
        <v>432.3</v>
      </c>
      <c r="AB21" s="371"/>
      <c r="AC21" s="49">
        <v>0</v>
      </c>
      <c r="AD21" s="49">
        <v>0</v>
      </c>
      <c r="AE21" s="49">
        <v>0</v>
      </c>
      <c r="AF21" s="49">
        <v>365.4</v>
      </c>
      <c r="AG21" s="371"/>
      <c r="AH21" s="49">
        <v>0</v>
      </c>
      <c r="AI21" s="49">
        <v>0</v>
      </c>
      <c r="AJ21" s="49">
        <v>0</v>
      </c>
      <c r="AK21" s="49">
        <v>621.30000000000007</v>
      </c>
      <c r="AL21" s="371"/>
      <c r="AM21" s="49">
        <v>0</v>
      </c>
      <c r="AN21" s="49">
        <v>0</v>
      </c>
      <c r="AO21" s="49">
        <v>0</v>
      </c>
      <c r="AP21" s="49">
        <v>629.6</v>
      </c>
      <c r="AQ21" s="371"/>
      <c r="AR21" s="49">
        <v>0</v>
      </c>
      <c r="AS21" s="49">
        <v>0</v>
      </c>
      <c r="AT21" s="49">
        <v>0</v>
      </c>
      <c r="AU21" s="49">
        <v>21</v>
      </c>
      <c r="AV21" s="371"/>
      <c r="AW21" s="49">
        <v>0</v>
      </c>
      <c r="AX21" s="49">
        <v>0</v>
      </c>
      <c r="AY21" s="49">
        <v>0</v>
      </c>
      <c r="AZ21" s="49">
        <v>406.29999999999995</v>
      </c>
      <c r="BA21" s="371"/>
      <c r="BB21" s="49">
        <v>0</v>
      </c>
      <c r="BC21" s="49">
        <v>0</v>
      </c>
      <c r="BD21" s="49">
        <v>0</v>
      </c>
      <c r="BE21" s="49">
        <v>580.6</v>
      </c>
      <c r="BF21" s="371"/>
      <c r="BG21" s="49">
        <v>0</v>
      </c>
      <c r="BH21" s="49">
        <v>0</v>
      </c>
      <c r="BI21" s="49">
        <v>0</v>
      </c>
      <c r="BJ21" s="49">
        <v>542.1</v>
      </c>
      <c r="BK21" s="371"/>
      <c r="BL21" s="49">
        <v>0</v>
      </c>
      <c r="BM21" s="49">
        <v>0</v>
      </c>
      <c r="BN21" s="49">
        <v>0</v>
      </c>
      <c r="BO21" s="49">
        <v>381.79999999999995</v>
      </c>
      <c r="BP21" s="371"/>
      <c r="BQ21" s="49">
        <v>0</v>
      </c>
      <c r="BR21" s="49">
        <v>0</v>
      </c>
      <c r="BS21" s="49">
        <v>0</v>
      </c>
      <c r="BT21" s="49">
        <v>755</v>
      </c>
      <c r="BU21" s="324"/>
      <c r="BV21" s="49">
        <v>0</v>
      </c>
      <c r="BW21" s="49">
        <v>0</v>
      </c>
      <c r="BX21" s="49">
        <v>0</v>
      </c>
      <c r="BY21" s="49">
        <v>451.99999999999994</v>
      </c>
      <c r="BZ21" s="371"/>
      <c r="CA21" s="49">
        <v>0</v>
      </c>
      <c r="CB21" s="49">
        <v>0</v>
      </c>
      <c r="CC21" s="49">
        <v>0</v>
      </c>
      <c r="CD21" s="49">
        <v>659.19999999999993</v>
      </c>
      <c r="CE21" s="324"/>
      <c r="CF21" s="333">
        <v>0</v>
      </c>
      <c r="CG21" s="333">
        <v>0</v>
      </c>
      <c r="CH21" s="333">
        <v>0</v>
      </c>
      <c r="CI21" s="49">
        <v>478.3</v>
      </c>
      <c r="CJ21" s="324"/>
      <c r="CK21" s="49">
        <v>0</v>
      </c>
      <c r="CL21" s="49">
        <v>0</v>
      </c>
      <c r="CM21" s="49">
        <v>0</v>
      </c>
      <c r="CN21" s="49">
        <v>374.5</v>
      </c>
      <c r="CO21" s="371"/>
      <c r="CP21" s="49">
        <v>0</v>
      </c>
      <c r="CQ21" s="49">
        <v>0</v>
      </c>
      <c r="CR21" s="49">
        <v>0</v>
      </c>
      <c r="CS21" s="49">
        <v>285.60000000000002</v>
      </c>
      <c r="CT21" s="324"/>
      <c r="CU21" s="49">
        <v>0</v>
      </c>
      <c r="CV21" s="49">
        <v>0</v>
      </c>
      <c r="CW21" s="49">
        <v>0</v>
      </c>
      <c r="CX21" s="49">
        <v>371.5</v>
      </c>
      <c r="CY21" s="371"/>
      <c r="CZ21" s="49">
        <v>0</v>
      </c>
      <c r="DA21" s="49">
        <v>0</v>
      </c>
      <c r="DB21" s="49">
        <v>0</v>
      </c>
      <c r="DC21" s="49">
        <v>65.7</v>
      </c>
      <c r="DD21" s="324"/>
      <c r="DE21" s="49">
        <v>0</v>
      </c>
      <c r="DF21" s="49">
        <v>0</v>
      </c>
      <c r="DG21" s="49">
        <v>0</v>
      </c>
      <c r="DH21" s="315">
        <v>1793.1</v>
      </c>
      <c r="DI21" s="324"/>
      <c r="DJ21" s="315">
        <v>0</v>
      </c>
      <c r="DK21" s="315">
        <v>0</v>
      </c>
      <c r="DL21" s="315">
        <v>0</v>
      </c>
      <c r="DM21" s="49">
        <v>945.30000000000007</v>
      </c>
      <c r="DN21" s="324"/>
      <c r="DO21" s="49">
        <v>0</v>
      </c>
      <c r="DP21" s="49">
        <v>0</v>
      </c>
      <c r="DQ21" s="49">
        <v>0</v>
      </c>
      <c r="DR21" s="49">
        <v>478.19999999999993</v>
      </c>
      <c r="DS21" s="324"/>
      <c r="DT21" s="49">
        <v>0</v>
      </c>
      <c r="DU21" s="49">
        <v>0</v>
      </c>
      <c r="DV21" s="49">
        <v>0</v>
      </c>
      <c r="DW21" s="49">
        <v>128.5</v>
      </c>
      <c r="DX21" s="324"/>
      <c r="DY21" s="49">
        <v>0</v>
      </c>
      <c r="DZ21" s="49">
        <v>0</v>
      </c>
      <c r="EA21" s="49">
        <v>0</v>
      </c>
      <c r="EB21" s="315">
        <v>3378.7000000000003</v>
      </c>
      <c r="EC21" s="324"/>
      <c r="ED21" s="49">
        <v>0</v>
      </c>
      <c r="EE21" s="49">
        <v>0</v>
      </c>
      <c r="EF21" s="49">
        <v>0</v>
      </c>
      <c r="EG21" s="49">
        <v>176.1</v>
      </c>
      <c r="EH21" s="324"/>
      <c r="EI21" s="49">
        <v>0</v>
      </c>
      <c r="EJ21" s="49">
        <v>0</v>
      </c>
      <c r="EK21" s="49">
        <v>0</v>
      </c>
      <c r="EL21" s="49">
        <v>136.4</v>
      </c>
      <c r="EM21" s="324"/>
      <c r="EN21" s="49">
        <v>0</v>
      </c>
      <c r="EO21" s="49">
        <v>0</v>
      </c>
      <c r="EP21" s="49">
        <v>0</v>
      </c>
      <c r="EQ21" s="49">
        <v>455.1</v>
      </c>
      <c r="ER21" s="324"/>
      <c r="ES21" s="49">
        <v>0</v>
      </c>
      <c r="ET21" s="49">
        <v>0</v>
      </c>
      <c r="EU21" s="49">
        <v>0</v>
      </c>
      <c r="EV21" s="49">
        <v>269</v>
      </c>
      <c r="EW21" s="324"/>
      <c r="EX21">
        <v>0</v>
      </c>
      <c r="EY21">
        <v>0</v>
      </c>
      <c r="EZ21">
        <v>0</v>
      </c>
      <c r="FA21" s="479">
        <v>3091</v>
      </c>
      <c r="FB21" s="324"/>
      <c r="FC21" s="49">
        <v>0</v>
      </c>
      <c r="FD21" s="49">
        <v>0</v>
      </c>
      <c r="FE21" s="49">
        <v>0</v>
      </c>
      <c r="FF21" s="49">
        <v>10.299999999999999</v>
      </c>
      <c r="FG21" s="324"/>
      <c r="FH21" s="333">
        <v>0</v>
      </c>
      <c r="FI21" s="333">
        <v>0</v>
      </c>
      <c r="FJ21" s="333">
        <v>0</v>
      </c>
      <c r="FK21" s="49">
        <v>192.2</v>
      </c>
      <c r="FL21" s="324"/>
      <c r="FM21" s="333">
        <v>0</v>
      </c>
      <c r="FN21" s="333">
        <v>0</v>
      </c>
      <c r="FO21" s="333">
        <v>0</v>
      </c>
      <c r="FP21" s="49">
        <v>288.8</v>
      </c>
      <c r="FQ21" s="324"/>
      <c r="FR21" s="49">
        <v>0</v>
      </c>
      <c r="FS21" s="49">
        <v>0</v>
      </c>
      <c r="FT21" s="49">
        <v>0</v>
      </c>
      <c r="FU21" s="49">
        <v>388.1</v>
      </c>
      <c r="FV21" s="324"/>
      <c r="FW21" s="49">
        <v>0</v>
      </c>
      <c r="FX21" s="49">
        <v>0</v>
      </c>
      <c r="FY21" s="49">
        <v>0</v>
      </c>
      <c r="FZ21" s="49">
        <v>0</v>
      </c>
      <c r="GA21" s="324"/>
      <c r="GB21">
        <v>0</v>
      </c>
      <c r="GC21">
        <v>0</v>
      </c>
      <c r="GD21">
        <v>0</v>
      </c>
      <c r="GE21" s="18">
        <v>1144.7</v>
      </c>
      <c r="GF21" s="324"/>
      <c r="GG21" s="632">
        <v>0</v>
      </c>
      <c r="GH21" s="632">
        <v>0</v>
      </c>
      <c r="GI21" s="632">
        <v>0</v>
      </c>
      <c r="GJ21">
        <v>383</v>
      </c>
      <c r="GK21" s="324"/>
      <c r="GL21" s="49">
        <v>0</v>
      </c>
      <c r="GM21" s="49">
        <v>0</v>
      </c>
      <c r="GN21">
        <v>0</v>
      </c>
      <c r="GO21" s="49">
        <v>0</v>
      </c>
      <c r="GP21" s="324"/>
    </row>
    <row r="22" spans="1:198" ht="18">
      <c r="A22" s="81" t="s">
        <v>1653</v>
      </c>
      <c r="B22" s="45">
        <f t="shared" si="0"/>
        <v>62056.549999999959</v>
      </c>
      <c r="C22" s="41"/>
      <c r="D22" s="49">
        <v>0</v>
      </c>
      <c r="E22" s="49">
        <v>183.00000000000003</v>
      </c>
      <c r="F22" s="49">
        <v>229.05</v>
      </c>
      <c r="G22" s="49">
        <v>127.69999999999999</v>
      </c>
      <c r="H22" s="371"/>
      <c r="I22" s="49">
        <v>0</v>
      </c>
      <c r="J22" s="49">
        <v>81.000000000000057</v>
      </c>
      <c r="K22" s="49">
        <v>16.875</v>
      </c>
      <c r="L22" s="49">
        <v>199.5</v>
      </c>
      <c r="M22" s="371"/>
      <c r="N22" s="49">
        <v>165.95</v>
      </c>
      <c r="O22" s="49">
        <v>265.15000000000009</v>
      </c>
      <c r="P22" s="49">
        <v>352.8</v>
      </c>
      <c r="Q22" s="49">
        <v>664.25</v>
      </c>
      <c r="R22" s="371"/>
      <c r="S22" s="315">
        <v>58.800000000000011</v>
      </c>
      <c r="T22" s="315">
        <v>129.75</v>
      </c>
      <c r="U22" s="315">
        <v>167.7</v>
      </c>
      <c r="V22" s="49">
        <v>45</v>
      </c>
      <c r="W22" s="371"/>
      <c r="X22" s="49">
        <v>59.499999999999886</v>
      </c>
      <c r="Y22" s="49">
        <v>136.80000000000018</v>
      </c>
      <c r="Z22" s="49">
        <v>273.14999999999998</v>
      </c>
      <c r="AA22" s="49">
        <v>343</v>
      </c>
      <c r="AB22" s="371"/>
      <c r="AC22" s="49">
        <v>240.82499999999982</v>
      </c>
      <c r="AD22" s="49">
        <v>605.54999999999927</v>
      </c>
      <c r="AE22" s="49">
        <v>663.59999999999991</v>
      </c>
      <c r="AF22" s="49">
        <v>482.5</v>
      </c>
      <c r="AG22" s="371"/>
      <c r="AH22" s="49">
        <v>185.82499999999993</v>
      </c>
      <c r="AI22" s="49">
        <v>310.19999999999959</v>
      </c>
      <c r="AJ22" s="49">
        <v>782.09999999999991</v>
      </c>
      <c r="AK22" s="49">
        <v>753.4</v>
      </c>
      <c r="AL22" s="371"/>
      <c r="AM22" s="49">
        <v>134.02500000000009</v>
      </c>
      <c r="AN22" s="49">
        <v>304.80000000000064</v>
      </c>
      <c r="AO22" s="49">
        <v>189.45</v>
      </c>
      <c r="AP22" s="49">
        <v>551.75</v>
      </c>
      <c r="AQ22" s="371"/>
      <c r="AR22" s="49">
        <v>87.350000000000591</v>
      </c>
      <c r="AS22" s="49">
        <v>235.54999999999998</v>
      </c>
      <c r="AT22" s="49">
        <v>171.375</v>
      </c>
      <c r="AU22" s="49">
        <v>237.2</v>
      </c>
      <c r="AV22" s="371"/>
      <c r="AW22" s="49">
        <v>182.30000000000064</v>
      </c>
      <c r="AX22" s="49">
        <v>494.35000000000127</v>
      </c>
      <c r="AY22" s="49">
        <v>576.6</v>
      </c>
      <c r="AZ22" s="49">
        <v>579.09999999999991</v>
      </c>
      <c r="BA22" s="371"/>
      <c r="BB22" s="49">
        <v>86.025000000000546</v>
      </c>
      <c r="BC22" s="49">
        <v>292.3</v>
      </c>
      <c r="BD22" s="49">
        <v>292.79999999999995</v>
      </c>
      <c r="BE22" s="49">
        <v>455.5</v>
      </c>
      <c r="BF22" s="371"/>
      <c r="BG22" s="49">
        <v>108.17500000000064</v>
      </c>
      <c r="BH22" s="49">
        <v>188.19999999999996</v>
      </c>
      <c r="BI22" s="49">
        <v>344.84999999999997</v>
      </c>
      <c r="BJ22" s="49">
        <v>284.2</v>
      </c>
      <c r="BK22" s="371"/>
      <c r="BL22" s="49">
        <v>86.125000000000455</v>
      </c>
      <c r="BM22" s="49">
        <v>95.75</v>
      </c>
      <c r="BN22" s="49">
        <v>218.10000000000002</v>
      </c>
      <c r="BO22" s="49">
        <v>359.4</v>
      </c>
      <c r="BP22" s="371"/>
      <c r="BQ22" s="49">
        <v>53.400000000000318</v>
      </c>
      <c r="BR22" s="49">
        <v>257.20000000000073</v>
      </c>
      <c r="BS22" s="49">
        <v>193.95</v>
      </c>
      <c r="BT22" s="49">
        <v>641.79999999999995</v>
      </c>
      <c r="BU22" s="324"/>
      <c r="BV22" s="49">
        <v>161.80000000000041</v>
      </c>
      <c r="BW22" s="49">
        <v>304.55000000000109</v>
      </c>
      <c r="BX22" s="49">
        <v>429.67499999999995</v>
      </c>
      <c r="BY22" s="49">
        <v>400.4</v>
      </c>
      <c r="BZ22" s="371"/>
      <c r="CA22" s="49">
        <v>65.775000000000091</v>
      </c>
      <c r="CB22" s="49">
        <v>230.34999999999945</v>
      </c>
      <c r="CC22" s="49">
        <v>171.97500000000002</v>
      </c>
      <c r="CD22" s="49">
        <v>696.6</v>
      </c>
      <c r="CE22" s="324"/>
      <c r="CF22" s="333">
        <v>22.949999999999818</v>
      </c>
      <c r="CG22" s="333">
        <v>147.05000000000018</v>
      </c>
      <c r="CH22" s="333">
        <v>257.17499999999995</v>
      </c>
      <c r="CI22" s="49">
        <v>533</v>
      </c>
      <c r="CJ22" s="324"/>
      <c r="CK22" s="49">
        <v>49.699999999999818</v>
      </c>
      <c r="CL22" s="49">
        <v>151.25</v>
      </c>
      <c r="CM22" s="49">
        <v>152.625</v>
      </c>
      <c r="CN22" s="49">
        <v>528.70000000000005</v>
      </c>
      <c r="CO22" s="371"/>
      <c r="CP22" s="49">
        <v>101.47499999999991</v>
      </c>
      <c r="CQ22" s="49">
        <v>191.40000000000146</v>
      </c>
      <c r="CR22" s="49">
        <v>368.92499999999995</v>
      </c>
      <c r="CS22" s="49">
        <v>630.30000000000007</v>
      </c>
      <c r="CT22" s="324"/>
      <c r="CU22" s="49">
        <v>78.749999999999091</v>
      </c>
      <c r="CV22" s="49">
        <v>291.90000000000055</v>
      </c>
      <c r="CW22" s="49">
        <v>490.04999999999995</v>
      </c>
      <c r="CX22" s="49">
        <v>711.09999999999991</v>
      </c>
      <c r="CY22" s="371"/>
      <c r="CZ22" s="49">
        <v>52.049999999999272</v>
      </c>
      <c r="DA22" s="49">
        <v>136.5</v>
      </c>
      <c r="DB22" s="49">
        <v>5.7750000000000004</v>
      </c>
      <c r="DC22" s="49">
        <v>56.20000000000001</v>
      </c>
      <c r="DD22" s="324"/>
      <c r="DE22" s="49">
        <v>608.0499999999995</v>
      </c>
      <c r="DF22" s="49">
        <v>1110.3999999999996</v>
      </c>
      <c r="DG22" s="49">
        <v>2679.7499999999995</v>
      </c>
      <c r="DH22" s="315">
        <v>2212.5000000000005</v>
      </c>
      <c r="DI22" s="324"/>
      <c r="DJ22" s="315">
        <v>165.22499999999854</v>
      </c>
      <c r="DK22" s="315">
        <v>300.30000000000018</v>
      </c>
      <c r="DL22" s="315">
        <v>740.55</v>
      </c>
      <c r="DM22" s="49">
        <v>1214.05</v>
      </c>
      <c r="DN22" s="324"/>
      <c r="DO22" s="49">
        <v>108.89999999999873</v>
      </c>
      <c r="DP22" s="49">
        <v>286.05000000000018</v>
      </c>
      <c r="DQ22" s="49">
        <v>366.82499999999999</v>
      </c>
      <c r="DR22" s="49">
        <v>568</v>
      </c>
      <c r="DS22" s="324"/>
      <c r="DT22" s="49">
        <v>0</v>
      </c>
      <c r="DU22" s="49">
        <v>0</v>
      </c>
      <c r="DV22" s="49">
        <v>0</v>
      </c>
      <c r="DW22" s="49">
        <v>102.8</v>
      </c>
      <c r="DX22" s="324"/>
      <c r="DY22" s="49">
        <v>938.19999999997617</v>
      </c>
      <c r="DZ22" s="49">
        <v>1881.7250000000004</v>
      </c>
      <c r="EA22" s="49">
        <v>3327.1500000000015</v>
      </c>
      <c r="EB22" s="315">
        <v>3676.8999999999996</v>
      </c>
      <c r="EC22" s="324"/>
      <c r="ED22" s="49">
        <v>64.249999999999091</v>
      </c>
      <c r="EE22" s="49">
        <v>121.79999999999927</v>
      </c>
      <c r="EF22" s="49">
        <v>27.974999999999998</v>
      </c>
      <c r="EG22" s="49">
        <v>470.7</v>
      </c>
      <c r="EH22" s="324"/>
      <c r="EI22" s="49">
        <v>91.200000000001637</v>
      </c>
      <c r="EJ22" s="49">
        <v>178.54999999999745</v>
      </c>
      <c r="EK22" s="49">
        <v>288.60000000000002</v>
      </c>
      <c r="EL22" s="49">
        <v>479.50000000000006</v>
      </c>
      <c r="EM22" s="324"/>
      <c r="EN22" s="49">
        <v>0</v>
      </c>
      <c r="EO22" s="49">
        <v>207.54999999999563</v>
      </c>
      <c r="EP22" s="49">
        <v>329.99999999999994</v>
      </c>
      <c r="EQ22" s="49">
        <v>350</v>
      </c>
      <c r="ER22" s="324"/>
      <c r="ES22" s="49">
        <v>74.274999999999636</v>
      </c>
      <c r="ET22" s="49">
        <v>105.14999999999782</v>
      </c>
      <c r="EU22" s="49">
        <v>292.27499999999998</v>
      </c>
      <c r="EV22" s="49">
        <v>83.7</v>
      </c>
      <c r="EW22" s="324"/>
      <c r="EX22">
        <v>965.90000000000009</v>
      </c>
      <c r="EY22">
        <v>1431.9999999999945</v>
      </c>
      <c r="EZ22">
        <v>2607.6750000000002</v>
      </c>
      <c r="FA22" s="479">
        <v>2839.2</v>
      </c>
      <c r="FB22" s="324"/>
      <c r="FC22" s="49">
        <v>62.600000000000364</v>
      </c>
      <c r="FD22" s="49">
        <v>66.499999999996362</v>
      </c>
      <c r="FE22" s="49">
        <v>82.35</v>
      </c>
      <c r="FF22" s="49">
        <v>247.2</v>
      </c>
      <c r="FG22" s="324"/>
      <c r="FH22" s="333">
        <v>67.099999999999454</v>
      </c>
      <c r="FI22" s="333">
        <v>88.049999999999983</v>
      </c>
      <c r="FJ22" s="333">
        <v>270.60000000000002</v>
      </c>
      <c r="FK22" s="49">
        <v>108.2</v>
      </c>
      <c r="FL22" s="324"/>
      <c r="FM22" s="333">
        <v>109.25</v>
      </c>
      <c r="FN22" s="333">
        <v>102.72499999999673</v>
      </c>
      <c r="FO22" s="333">
        <v>179.77500000000001</v>
      </c>
      <c r="FP22" s="49">
        <v>165</v>
      </c>
      <c r="FQ22" s="324"/>
      <c r="FR22" s="49">
        <v>48.299999999999272</v>
      </c>
      <c r="FS22" s="49">
        <v>287.84999999999997</v>
      </c>
      <c r="FT22" s="49">
        <v>451.125</v>
      </c>
      <c r="FU22" s="49">
        <v>455.4</v>
      </c>
      <c r="FV22" s="324"/>
      <c r="FW22" s="49">
        <v>0</v>
      </c>
      <c r="FX22" s="49">
        <v>307.89999999999782</v>
      </c>
      <c r="FY22" s="49">
        <v>31.949999999999996</v>
      </c>
      <c r="FZ22" s="49">
        <v>272.60000000000002</v>
      </c>
      <c r="GA22" s="324"/>
      <c r="GB22">
        <v>262.77499999999964</v>
      </c>
      <c r="GC22">
        <v>487.40000000002357</v>
      </c>
      <c r="GD22">
        <v>976.42500000000007</v>
      </c>
      <c r="GE22" s="18">
        <v>1229.0999999999999</v>
      </c>
      <c r="GF22" s="324"/>
      <c r="GG22" s="632">
        <v>96.374999999998181</v>
      </c>
      <c r="GH22" s="632">
        <v>188.25</v>
      </c>
      <c r="GI22" s="632">
        <v>227.625</v>
      </c>
      <c r="GJ22">
        <v>447.5</v>
      </c>
      <c r="GK22" s="324"/>
      <c r="GL22" s="49">
        <v>0</v>
      </c>
      <c r="GM22" s="49">
        <v>0</v>
      </c>
      <c r="GN22">
        <v>796.35000000000014</v>
      </c>
      <c r="GO22" s="49">
        <v>0</v>
      </c>
      <c r="GP22" s="324"/>
    </row>
    <row r="23" spans="1:198" ht="18">
      <c r="A23" s="39" t="s">
        <v>2192</v>
      </c>
      <c r="B23" s="45">
        <f t="shared" si="0"/>
        <v>53269.450000000012</v>
      </c>
      <c r="C23" s="41"/>
      <c r="D23" s="49">
        <v>0</v>
      </c>
      <c r="E23" s="49">
        <v>247.2</v>
      </c>
      <c r="F23" s="49">
        <v>465.97499999999991</v>
      </c>
      <c r="G23" s="49">
        <v>299.30000000000007</v>
      </c>
      <c r="H23" s="371"/>
      <c r="I23" s="49">
        <v>0</v>
      </c>
      <c r="J23" s="49">
        <v>102.2999999999999</v>
      </c>
      <c r="K23" s="49">
        <v>36.074999999999847</v>
      </c>
      <c r="L23" s="49">
        <v>156.4</v>
      </c>
      <c r="M23" s="371"/>
      <c r="N23" s="49">
        <v>0</v>
      </c>
      <c r="O23" s="49">
        <v>202.30000000000007</v>
      </c>
      <c r="P23" s="49">
        <v>237.60000000000002</v>
      </c>
      <c r="Q23" s="49">
        <v>483.3</v>
      </c>
      <c r="R23" s="371"/>
      <c r="S23" s="315">
        <v>0</v>
      </c>
      <c r="T23" s="315">
        <v>3.0000000000001137</v>
      </c>
      <c r="U23" s="315">
        <v>117.75</v>
      </c>
      <c r="V23" s="49">
        <v>302.10000000000002</v>
      </c>
      <c r="W23" s="371"/>
      <c r="X23" s="49">
        <v>0</v>
      </c>
      <c r="Y23" s="49">
        <v>45.600000000000023</v>
      </c>
      <c r="Z23" s="49">
        <v>241.95000000000002</v>
      </c>
      <c r="AA23" s="49">
        <v>484.8</v>
      </c>
      <c r="AB23" s="371"/>
      <c r="AC23" s="49">
        <v>0</v>
      </c>
      <c r="AD23" s="49">
        <v>338.15000000000043</v>
      </c>
      <c r="AE23" s="49">
        <v>407.55000000000007</v>
      </c>
      <c r="AF23" s="49">
        <v>212.9</v>
      </c>
      <c r="AG23" s="371"/>
      <c r="AH23" s="49">
        <v>0</v>
      </c>
      <c r="AI23" s="49">
        <v>176.85000000000059</v>
      </c>
      <c r="AJ23" s="49">
        <v>913.27500000000009</v>
      </c>
      <c r="AK23" s="49">
        <v>916.50000000000011</v>
      </c>
      <c r="AL23" s="371"/>
      <c r="AM23" s="49">
        <v>0</v>
      </c>
      <c r="AN23" s="49">
        <v>303.39999999999986</v>
      </c>
      <c r="AO23" s="49">
        <v>189.375</v>
      </c>
      <c r="AP23" s="49">
        <v>399.59999999999997</v>
      </c>
      <c r="AQ23" s="371"/>
      <c r="AR23" s="49">
        <v>0</v>
      </c>
      <c r="AS23" s="49">
        <v>169.25</v>
      </c>
      <c r="AT23" s="49">
        <v>186.97500000000002</v>
      </c>
      <c r="AU23" s="49">
        <v>257.10000000000002</v>
      </c>
      <c r="AV23" s="371"/>
      <c r="AW23" s="49">
        <v>0</v>
      </c>
      <c r="AX23" s="49">
        <v>281.34999999999991</v>
      </c>
      <c r="AY23" s="49">
        <v>560.77499999999998</v>
      </c>
      <c r="AZ23" s="49">
        <v>807.4</v>
      </c>
      <c r="BA23" s="371"/>
      <c r="BB23" s="49">
        <v>0</v>
      </c>
      <c r="BC23" s="49">
        <v>241.75</v>
      </c>
      <c r="BD23" s="49">
        <v>265.95</v>
      </c>
      <c r="BE23" s="49">
        <v>168</v>
      </c>
      <c r="BF23" s="371"/>
      <c r="BG23" s="49">
        <v>0</v>
      </c>
      <c r="BH23" s="49">
        <v>89.75</v>
      </c>
      <c r="BI23" s="49">
        <v>369.82500000000005</v>
      </c>
      <c r="BJ23" s="49">
        <v>0</v>
      </c>
      <c r="BK23" s="371"/>
      <c r="BL23" s="49">
        <v>0</v>
      </c>
      <c r="BM23" s="49">
        <v>52.699999999999996</v>
      </c>
      <c r="BN23" s="49">
        <v>129.97500000000002</v>
      </c>
      <c r="BO23" s="49">
        <v>7.7000000000000011</v>
      </c>
      <c r="BP23" s="371"/>
      <c r="BQ23" s="49">
        <v>0</v>
      </c>
      <c r="BR23" s="49">
        <v>216.99999999999955</v>
      </c>
      <c r="BS23" s="49">
        <v>162.375</v>
      </c>
      <c r="BT23" s="49">
        <v>344</v>
      </c>
      <c r="BU23" s="324"/>
      <c r="BV23" s="49">
        <v>0</v>
      </c>
      <c r="BW23" s="49">
        <v>212.90000000000009</v>
      </c>
      <c r="BX23" s="49">
        <v>676.19999999999993</v>
      </c>
      <c r="BY23" s="49">
        <v>213.7</v>
      </c>
      <c r="BZ23" s="371"/>
      <c r="CA23" s="49">
        <v>0</v>
      </c>
      <c r="CB23" s="49">
        <v>217</v>
      </c>
      <c r="CC23" s="49">
        <v>194.92499999999998</v>
      </c>
      <c r="CD23" s="49">
        <v>351</v>
      </c>
      <c r="CE23" s="324"/>
      <c r="CF23" s="333">
        <v>0</v>
      </c>
      <c r="CG23" s="333">
        <v>92.75</v>
      </c>
      <c r="CH23" s="333">
        <v>158.77499999999998</v>
      </c>
      <c r="CI23" s="49">
        <v>428.6</v>
      </c>
      <c r="CJ23" s="324"/>
      <c r="CK23" s="49">
        <v>0</v>
      </c>
      <c r="CL23" s="49">
        <v>107</v>
      </c>
      <c r="CM23" s="49">
        <v>85.199999999999989</v>
      </c>
      <c r="CN23" s="49">
        <v>568.85</v>
      </c>
      <c r="CO23" s="371"/>
      <c r="CP23" s="49">
        <v>0</v>
      </c>
      <c r="CQ23" s="49">
        <v>84.000000000000455</v>
      </c>
      <c r="CR23" s="49">
        <v>294.22500000000002</v>
      </c>
      <c r="CS23" s="49">
        <v>360</v>
      </c>
      <c r="CT23" s="324"/>
      <c r="CU23" s="49">
        <v>0</v>
      </c>
      <c r="CV23" s="49">
        <v>225.25000000000045</v>
      </c>
      <c r="CW23" s="49">
        <v>578.24999999999977</v>
      </c>
      <c r="CX23" s="49">
        <v>475.79999999999995</v>
      </c>
      <c r="CY23" s="371"/>
      <c r="CZ23" s="49">
        <v>0</v>
      </c>
      <c r="DA23" s="49">
        <v>14.699999999999998</v>
      </c>
      <c r="DB23" s="49">
        <v>0</v>
      </c>
      <c r="DC23" s="49">
        <v>0</v>
      </c>
      <c r="DD23" s="324"/>
      <c r="DE23" s="49">
        <v>0</v>
      </c>
      <c r="DF23" s="49">
        <v>787.40000000000236</v>
      </c>
      <c r="DG23" s="49">
        <v>3028.65</v>
      </c>
      <c r="DH23" s="315">
        <v>3446.85</v>
      </c>
      <c r="DI23" s="324"/>
      <c r="DJ23" s="315">
        <v>0</v>
      </c>
      <c r="DK23" s="315">
        <v>288.20000000000164</v>
      </c>
      <c r="DL23" s="315">
        <v>232.20000000000002</v>
      </c>
      <c r="DM23" s="49">
        <v>944.3</v>
      </c>
      <c r="DN23" s="324"/>
      <c r="DO23" s="49">
        <v>0</v>
      </c>
      <c r="DP23" s="49">
        <v>472.84999999999945</v>
      </c>
      <c r="DQ23" s="49">
        <v>456.52500000000003</v>
      </c>
      <c r="DR23" s="49">
        <v>202.60000000000002</v>
      </c>
      <c r="DS23" s="324"/>
      <c r="DT23" s="49">
        <v>0</v>
      </c>
      <c r="DU23" s="49">
        <v>0</v>
      </c>
      <c r="DV23" s="49">
        <v>0</v>
      </c>
      <c r="DW23" s="49">
        <v>497.4</v>
      </c>
      <c r="DX23" s="324"/>
      <c r="DY23" s="49">
        <v>0</v>
      </c>
      <c r="DZ23" s="49">
        <v>1612.2000000000007</v>
      </c>
      <c r="EA23" s="49">
        <v>3383.7750000000005</v>
      </c>
      <c r="EB23" s="315">
        <v>3637.2</v>
      </c>
      <c r="EC23" s="324"/>
      <c r="ED23" s="49">
        <v>0</v>
      </c>
      <c r="EE23" s="49">
        <v>120.90000000000055</v>
      </c>
      <c r="EF23" s="49">
        <v>90.824999999999989</v>
      </c>
      <c r="EG23" s="49">
        <v>260.90000000000003</v>
      </c>
      <c r="EH23" s="324"/>
      <c r="EI23" s="49">
        <v>0</v>
      </c>
      <c r="EJ23" s="49">
        <v>215.15000000000055</v>
      </c>
      <c r="EK23" s="49">
        <v>454.05000000000007</v>
      </c>
      <c r="EL23" s="49">
        <v>266.5</v>
      </c>
      <c r="EM23" s="324"/>
      <c r="EN23" s="49">
        <v>0</v>
      </c>
      <c r="EO23" s="49">
        <v>168.39999999999964</v>
      </c>
      <c r="EP23" s="49">
        <v>213.97499999999997</v>
      </c>
      <c r="EQ23" s="49">
        <v>397.49999999999989</v>
      </c>
      <c r="ER23" s="324"/>
      <c r="ES23" s="49">
        <v>0</v>
      </c>
      <c r="ET23" s="49">
        <v>66.5</v>
      </c>
      <c r="EU23" s="49">
        <v>307.5</v>
      </c>
      <c r="EV23" s="49">
        <v>184.5</v>
      </c>
      <c r="EW23" s="324"/>
      <c r="EX23">
        <v>0</v>
      </c>
      <c r="EY23">
        <v>1686.8999999999996</v>
      </c>
      <c r="EZ23">
        <v>1913.0249999999996</v>
      </c>
      <c r="FA23" s="479">
        <v>3174.1499999999996</v>
      </c>
      <c r="FB23" s="324"/>
      <c r="FC23" s="49">
        <v>0</v>
      </c>
      <c r="FD23" s="49">
        <v>44.899999999999636</v>
      </c>
      <c r="FE23" s="49">
        <v>84.15</v>
      </c>
      <c r="FF23" s="49">
        <v>209</v>
      </c>
      <c r="FG23" s="324"/>
      <c r="FH23" s="333">
        <v>0</v>
      </c>
      <c r="FI23" s="333">
        <v>146.5</v>
      </c>
      <c r="FJ23" s="333">
        <v>235.95000000000002</v>
      </c>
      <c r="FK23" s="49">
        <v>138.5</v>
      </c>
      <c r="FL23" s="324"/>
      <c r="FM23" s="333">
        <v>0</v>
      </c>
      <c r="FN23" s="333">
        <v>26.849999999996726</v>
      </c>
      <c r="FO23" s="333">
        <v>259.5</v>
      </c>
      <c r="FP23" s="49">
        <v>257.7</v>
      </c>
      <c r="FQ23" s="324"/>
      <c r="FR23" s="49">
        <v>0</v>
      </c>
      <c r="FS23" s="49">
        <v>170.25</v>
      </c>
      <c r="FT23" s="49">
        <v>359.70000000000005</v>
      </c>
      <c r="FU23" s="49">
        <v>665.05000000000007</v>
      </c>
      <c r="FV23" s="324"/>
      <c r="FW23" s="49">
        <v>0</v>
      </c>
      <c r="FX23" s="49">
        <v>151.14999999999782</v>
      </c>
      <c r="FY23" s="49">
        <v>258.22500000000002</v>
      </c>
      <c r="FZ23" s="49">
        <v>295.89999999999998</v>
      </c>
      <c r="GA23" s="324"/>
      <c r="GB23">
        <v>0</v>
      </c>
      <c r="GC23">
        <v>619.24999999999818</v>
      </c>
      <c r="GD23">
        <v>922.19999999999993</v>
      </c>
      <c r="GE23" s="18">
        <v>1484.75</v>
      </c>
      <c r="GF23" s="324"/>
      <c r="GG23" s="632">
        <v>0</v>
      </c>
      <c r="GH23" s="632">
        <v>217</v>
      </c>
      <c r="GI23" s="632">
        <v>229.125</v>
      </c>
      <c r="GJ23">
        <v>243.5</v>
      </c>
      <c r="GK23" s="324"/>
      <c r="GL23" s="49">
        <v>0</v>
      </c>
      <c r="GM23" s="49">
        <v>0</v>
      </c>
      <c r="GN23">
        <v>805.125</v>
      </c>
      <c r="GO23" s="49">
        <v>0</v>
      </c>
      <c r="GP23" s="324"/>
    </row>
    <row r="24" spans="1:198" ht="18">
      <c r="A24" s="39" t="s">
        <v>153</v>
      </c>
      <c r="B24" s="45">
        <f t="shared" si="0"/>
        <v>50389.412500000042</v>
      </c>
      <c r="C24" s="41"/>
      <c r="D24" s="49">
        <v>0</v>
      </c>
      <c r="E24" s="49">
        <v>192.3</v>
      </c>
      <c r="F24" s="49">
        <v>175.64999999999995</v>
      </c>
      <c r="G24" s="49">
        <v>460</v>
      </c>
      <c r="H24" s="371"/>
      <c r="I24" s="49">
        <v>0</v>
      </c>
      <c r="J24" s="49">
        <v>103.55000000000001</v>
      </c>
      <c r="K24" s="49">
        <v>6.0749999999999318</v>
      </c>
      <c r="L24" s="49">
        <v>455.5</v>
      </c>
      <c r="M24" s="371"/>
      <c r="N24" s="49">
        <v>138.67500000000001</v>
      </c>
      <c r="O24" s="49">
        <v>236.19999999999959</v>
      </c>
      <c r="P24" s="49">
        <v>202.42499999999998</v>
      </c>
      <c r="Q24" s="49">
        <v>593.89999999999986</v>
      </c>
      <c r="R24" s="371"/>
      <c r="S24" s="315">
        <v>52.03750000000008</v>
      </c>
      <c r="T24" s="315">
        <v>165.00000000000011</v>
      </c>
      <c r="U24" s="315">
        <v>143.39999999999998</v>
      </c>
      <c r="V24" s="49">
        <v>388.5</v>
      </c>
      <c r="W24" s="371"/>
      <c r="X24" s="49">
        <v>39.000000000000114</v>
      </c>
      <c r="Y24" s="49">
        <v>100.19999999999959</v>
      </c>
      <c r="Z24" s="49">
        <v>200.10000000000002</v>
      </c>
      <c r="AA24" s="49">
        <v>202</v>
      </c>
      <c r="AB24" s="371"/>
      <c r="AC24" s="49">
        <v>116.89999999999975</v>
      </c>
      <c r="AD24" s="49">
        <v>370.79999999999927</v>
      </c>
      <c r="AE24" s="49">
        <v>161.02500000000001</v>
      </c>
      <c r="AF24" s="49">
        <v>424.00000000000011</v>
      </c>
      <c r="AG24" s="371"/>
      <c r="AH24" s="49">
        <v>202</v>
      </c>
      <c r="AI24" s="49">
        <v>232.94999999999959</v>
      </c>
      <c r="AJ24" s="49">
        <v>153.15</v>
      </c>
      <c r="AK24" s="49">
        <v>312.40000000000003</v>
      </c>
      <c r="AL24" s="371"/>
      <c r="AM24" s="49">
        <v>125.07499999999982</v>
      </c>
      <c r="AN24" s="49">
        <v>304.15000000000009</v>
      </c>
      <c r="AO24" s="49">
        <v>478.27500000000003</v>
      </c>
      <c r="AP24" s="49">
        <v>745.4</v>
      </c>
      <c r="AQ24" s="371"/>
      <c r="AR24" s="49">
        <v>133.02499999999941</v>
      </c>
      <c r="AS24" s="49">
        <v>248.04999999999998</v>
      </c>
      <c r="AT24" s="49">
        <v>521.17500000000007</v>
      </c>
      <c r="AU24" s="49">
        <v>136.6</v>
      </c>
      <c r="AV24" s="371"/>
      <c r="AW24" s="49">
        <v>85.075000000000045</v>
      </c>
      <c r="AX24" s="49">
        <v>316.89999999999964</v>
      </c>
      <c r="AY24" s="49">
        <v>262.20000000000005</v>
      </c>
      <c r="AZ24" s="49">
        <v>363.8</v>
      </c>
      <c r="BA24" s="371"/>
      <c r="BB24" s="49">
        <v>59.25</v>
      </c>
      <c r="BC24" s="49">
        <v>294.94999999999993</v>
      </c>
      <c r="BD24" s="49">
        <v>274.65000000000003</v>
      </c>
      <c r="BE24" s="49">
        <v>464.9</v>
      </c>
      <c r="BF24" s="371"/>
      <c r="BG24" s="49">
        <v>88.324999999999818</v>
      </c>
      <c r="BH24" s="49">
        <v>182.15</v>
      </c>
      <c r="BI24" s="49">
        <v>661.125</v>
      </c>
      <c r="BJ24" s="49">
        <v>378.3</v>
      </c>
      <c r="BK24" s="371"/>
      <c r="BL24" s="49">
        <v>88</v>
      </c>
      <c r="BM24" s="49">
        <v>153.5</v>
      </c>
      <c r="BN24" s="49">
        <v>248.77499999999998</v>
      </c>
      <c r="BO24" s="49">
        <v>237.1</v>
      </c>
      <c r="BP24" s="371"/>
      <c r="BQ24" s="49">
        <v>102.57499999999982</v>
      </c>
      <c r="BR24" s="49">
        <v>307.74999999999955</v>
      </c>
      <c r="BS24" s="49">
        <v>300.15000000000003</v>
      </c>
      <c r="BT24" s="49">
        <v>682.6</v>
      </c>
      <c r="BU24" s="324"/>
      <c r="BV24" s="49">
        <v>94.724999999999682</v>
      </c>
      <c r="BW24" s="49">
        <v>157.599999999999</v>
      </c>
      <c r="BX24" s="49">
        <v>38.325000000000003</v>
      </c>
      <c r="BY24" s="49">
        <v>306.59999999999997</v>
      </c>
      <c r="BZ24" s="371"/>
      <c r="CA24" s="49">
        <v>70.299999999999727</v>
      </c>
      <c r="CB24" s="49">
        <v>318.94999999999982</v>
      </c>
      <c r="CC24" s="49">
        <v>454.875</v>
      </c>
      <c r="CD24" s="49">
        <v>686</v>
      </c>
      <c r="CE24" s="324"/>
      <c r="CF24" s="333">
        <v>55.499999999999773</v>
      </c>
      <c r="CG24" s="333">
        <v>137.50000000000091</v>
      </c>
      <c r="CH24" s="333">
        <v>201.22500000000002</v>
      </c>
      <c r="CI24" s="49">
        <v>478.1</v>
      </c>
      <c r="CJ24" s="324"/>
      <c r="CK24" s="49">
        <v>35.099999999999682</v>
      </c>
      <c r="CL24" s="49">
        <v>93.95</v>
      </c>
      <c r="CM24" s="49">
        <v>55.199999999999996</v>
      </c>
      <c r="CN24" s="49">
        <v>274</v>
      </c>
      <c r="CO24" s="371"/>
      <c r="CP24" s="49">
        <v>69.299999999999727</v>
      </c>
      <c r="CQ24" s="49">
        <v>142.00000000000091</v>
      </c>
      <c r="CR24" s="49">
        <v>255.82500000000002</v>
      </c>
      <c r="CS24" s="49">
        <v>259.2</v>
      </c>
      <c r="CT24" s="324"/>
      <c r="CU24" s="49">
        <v>101.27500000000009</v>
      </c>
      <c r="CV24" s="49">
        <v>81.950000000000728</v>
      </c>
      <c r="CW24" s="49">
        <v>17.100000000000001</v>
      </c>
      <c r="CX24" s="49">
        <v>409.40000000000003</v>
      </c>
      <c r="CY24" s="371"/>
      <c r="CZ24" s="49">
        <v>88.125</v>
      </c>
      <c r="DA24" s="49">
        <v>71.099999999999994</v>
      </c>
      <c r="DB24" s="49">
        <v>89.249999999999986</v>
      </c>
      <c r="DC24" s="49">
        <v>168</v>
      </c>
      <c r="DD24" s="324"/>
      <c r="DE24" s="49">
        <v>333.22500000000014</v>
      </c>
      <c r="DF24" s="49">
        <v>943.09999999999945</v>
      </c>
      <c r="DG24" s="49">
        <v>1445.6999999999998</v>
      </c>
      <c r="DH24" s="315">
        <v>2186.5</v>
      </c>
      <c r="DI24" s="324"/>
      <c r="DJ24" s="315">
        <v>179.27500000000055</v>
      </c>
      <c r="DK24" s="315">
        <v>178.44999999999982</v>
      </c>
      <c r="DL24" s="315">
        <v>197.32500000000002</v>
      </c>
      <c r="DM24" s="49">
        <v>1105.5</v>
      </c>
      <c r="DN24" s="324"/>
      <c r="DO24" s="49">
        <v>71.874999999999545</v>
      </c>
      <c r="DP24" s="49">
        <v>187.64999999999964</v>
      </c>
      <c r="DQ24" s="49">
        <v>48.449999999999996</v>
      </c>
      <c r="DR24" s="49">
        <v>283.3</v>
      </c>
      <c r="DS24" s="324"/>
      <c r="DT24" s="49">
        <v>0</v>
      </c>
      <c r="DU24" s="49">
        <v>0</v>
      </c>
      <c r="DV24" s="49">
        <v>0</v>
      </c>
      <c r="DW24" s="49">
        <v>70</v>
      </c>
      <c r="DX24" s="324"/>
      <c r="DY24" s="49">
        <v>993.87500000000819</v>
      </c>
      <c r="DZ24" s="49">
        <v>1470.699999999998</v>
      </c>
      <c r="EA24" s="49">
        <v>1843.0499999999997</v>
      </c>
      <c r="EB24" s="315">
        <v>4115.8</v>
      </c>
      <c r="EC24" s="324"/>
      <c r="ED24" s="49">
        <v>74.500000000001819</v>
      </c>
      <c r="EE24" s="49">
        <v>71.999999999998181</v>
      </c>
      <c r="EF24" s="49">
        <v>0</v>
      </c>
      <c r="EG24" s="49">
        <v>167.1</v>
      </c>
      <c r="EH24" s="324"/>
      <c r="EI24" s="49">
        <v>136.27500000000146</v>
      </c>
      <c r="EJ24" s="49">
        <v>84.899999999999636</v>
      </c>
      <c r="EK24" s="49">
        <v>181.42499999999998</v>
      </c>
      <c r="EL24" s="49">
        <v>99.2</v>
      </c>
      <c r="EM24" s="324"/>
      <c r="EN24" s="49">
        <v>0</v>
      </c>
      <c r="EO24" s="49">
        <v>219.149999999996</v>
      </c>
      <c r="EP24" s="49">
        <v>292.95</v>
      </c>
      <c r="EQ24" s="49">
        <v>573.29999999999995</v>
      </c>
      <c r="ER24" s="324"/>
      <c r="ES24" s="49">
        <v>91.275000000003274</v>
      </c>
      <c r="ET24" s="49">
        <v>224.99999999999818</v>
      </c>
      <c r="EU24" s="49">
        <v>491.77500000000003</v>
      </c>
      <c r="EV24" s="49">
        <v>241.5</v>
      </c>
      <c r="EW24" s="324"/>
      <c r="EX24">
        <v>576.25</v>
      </c>
      <c r="EY24">
        <v>1084.6500000000015</v>
      </c>
      <c r="EZ24">
        <v>1155.9749999999999</v>
      </c>
      <c r="FA24" s="479">
        <v>2083.9</v>
      </c>
      <c r="FB24" s="324"/>
      <c r="FC24" s="49">
        <v>45.000000000003638</v>
      </c>
      <c r="FD24" s="49">
        <v>42.249999999996362</v>
      </c>
      <c r="FE24" s="49">
        <v>140.92500000000001</v>
      </c>
      <c r="FF24" s="49">
        <v>560.9</v>
      </c>
      <c r="FG24" s="324"/>
      <c r="FH24" s="333">
        <v>85.450000000003456</v>
      </c>
      <c r="FI24" s="333">
        <v>181.5</v>
      </c>
      <c r="FJ24" s="333">
        <v>372.82500000000005</v>
      </c>
      <c r="FK24" s="49">
        <v>209.3</v>
      </c>
      <c r="FL24" s="324"/>
      <c r="FM24" s="333">
        <v>113.12500000000364</v>
      </c>
      <c r="FN24" s="333">
        <v>21.44999999999709</v>
      </c>
      <c r="FO24" s="333">
        <v>161.02500000000001</v>
      </c>
      <c r="FP24" s="49">
        <v>211.20000000000002</v>
      </c>
      <c r="FQ24" s="324"/>
      <c r="FR24" s="49">
        <v>60.075000000003456</v>
      </c>
      <c r="FS24" s="49">
        <v>154.80000000000001</v>
      </c>
      <c r="FT24" s="49">
        <v>108</v>
      </c>
      <c r="FU24" s="49">
        <v>482.90000000000003</v>
      </c>
      <c r="FV24" s="324"/>
      <c r="FW24" s="49">
        <v>0</v>
      </c>
      <c r="FX24" s="49">
        <v>163.94999999999891</v>
      </c>
      <c r="FY24" s="49">
        <v>138.22500000000002</v>
      </c>
      <c r="FZ24" s="49">
        <v>101.4</v>
      </c>
      <c r="GA24" s="324"/>
      <c r="GB24">
        <v>373.12500000000455</v>
      </c>
      <c r="GC24">
        <v>547.85000000002606</v>
      </c>
      <c r="GD24">
        <v>585.6</v>
      </c>
      <c r="GE24" s="18">
        <v>1255.5</v>
      </c>
      <c r="GF24" s="324"/>
      <c r="GG24" s="632">
        <v>85.624999999999091</v>
      </c>
      <c r="GH24" s="632">
        <v>147.75</v>
      </c>
      <c r="GI24" s="632">
        <v>234.75</v>
      </c>
      <c r="GJ24">
        <v>409.5</v>
      </c>
      <c r="GK24" s="324"/>
      <c r="GL24" s="49">
        <v>0</v>
      </c>
      <c r="GM24" s="49">
        <v>0</v>
      </c>
      <c r="GN24">
        <v>608.47499999999991</v>
      </c>
      <c r="GO24" s="49">
        <v>0</v>
      </c>
      <c r="GP24" s="324"/>
    </row>
    <row r="25" spans="1:198" ht="18">
      <c r="A25" s="39" t="s">
        <v>1665</v>
      </c>
      <c r="B25" s="45">
        <f t="shared" si="0"/>
        <v>43317.424999999981</v>
      </c>
      <c r="C25" s="41"/>
      <c r="D25" s="49">
        <v>0</v>
      </c>
      <c r="E25" s="49">
        <v>256.25</v>
      </c>
      <c r="F25" s="49">
        <v>214.57499999999999</v>
      </c>
      <c r="G25" s="49">
        <v>117.3</v>
      </c>
      <c r="H25" s="371"/>
      <c r="I25" s="49">
        <v>0</v>
      </c>
      <c r="J25" s="49">
        <v>116</v>
      </c>
      <c r="K25" s="49">
        <v>70.125</v>
      </c>
      <c r="L25" s="49">
        <v>32.4</v>
      </c>
      <c r="M25" s="371"/>
      <c r="N25" s="49">
        <v>75.549999999999983</v>
      </c>
      <c r="O25" s="49">
        <v>196.7999999999995</v>
      </c>
      <c r="P25" s="49">
        <v>161.17500000000001</v>
      </c>
      <c r="Q25" s="49">
        <v>497.2</v>
      </c>
      <c r="R25" s="371"/>
      <c r="S25" s="315">
        <v>50.949999999999989</v>
      </c>
      <c r="T25" s="315">
        <v>117.49999999999989</v>
      </c>
      <c r="U25" s="315">
        <v>80.550000000000011</v>
      </c>
      <c r="V25" s="49">
        <v>202.5</v>
      </c>
      <c r="W25" s="371"/>
      <c r="X25" s="49">
        <v>44.699999999999932</v>
      </c>
      <c r="Y25" s="49">
        <v>101.25</v>
      </c>
      <c r="Z25" s="49">
        <v>163.125</v>
      </c>
      <c r="AA25" s="49">
        <v>375</v>
      </c>
      <c r="AB25" s="371"/>
      <c r="AC25" s="49">
        <v>193.10000000000005</v>
      </c>
      <c r="AD25" s="49">
        <v>484.94999999999959</v>
      </c>
      <c r="AE25" s="49">
        <v>412.27500000000003</v>
      </c>
      <c r="AF25" s="49">
        <v>499.5</v>
      </c>
      <c r="AG25" s="371"/>
      <c r="AH25" s="49">
        <v>112.15000000000009</v>
      </c>
      <c r="AI25" s="49">
        <v>110.04999999999973</v>
      </c>
      <c r="AJ25" s="49">
        <v>208.35000000000002</v>
      </c>
      <c r="AK25" s="49">
        <v>387.8</v>
      </c>
      <c r="AL25" s="371"/>
      <c r="AM25" s="49">
        <v>96.325000000000045</v>
      </c>
      <c r="AN25" s="49">
        <v>291.44999999999936</v>
      </c>
      <c r="AO25" s="49">
        <v>369.75</v>
      </c>
      <c r="AP25" s="49">
        <v>284.90000000000003</v>
      </c>
      <c r="AQ25" s="371"/>
      <c r="AR25" s="49">
        <v>60.650000000000091</v>
      </c>
      <c r="AS25" s="49">
        <v>15.600000000000001</v>
      </c>
      <c r="AT25" s="49">
        <v>209.77499999999998</v>
      </c>
      <c r="AU25" s="49">
        <v>64.099999999999994</v>
      </c>
      <c r="AV25" s="371"/>
      <c r="AW25" s="49">
        <v>116.74999999999932</v>
      </c>
      <c r="AX25" s="49">
        <v>50.199999999998909</v>
      </c>
      <c r="AY25" s="49">
        <v>394.42500000000007</v>
      </c>
      <c r="AZ25" s="49">
        <v>419.1</v>
      </c>
      <c r="BA25" s="371"/>
      <c r="BB25" s="49">
        <v>37.075000000000045</v>
      </c>
      <c r="BC25" s="49">
        <v>294.44999999999993</v>
      </c>
      <c r="BD25" s="49">
        <v>135</v>
      </c>
      <c r="BE25" s="49">
        <v>309.8</v>
      </c>
      <c r="BF25" s="371"/>
      <c r="BG25" s="49">
        <v>57.274999999999864</v>
      </c>
      <c r="BH25" s="49">
        <v>136.09999999999997</v>
      </c>
      <c r="BI25" s="49">
        <v>312.75</v>
      </c>
      <c r="BJ25" s="49">
        <v>139.70000000000002</v>
      </c>
      <c r="BK25" s="371"/>
      <c r="BL25" s="49">
        <v>62.624999999999545</v>
      </c>
      <c r="BM25" s="49">
        <v>103</v>
      </c>
      <c r="BN25" s="49">
        <v>103.57499999999999</v>
      </c>
      <c r="BO25" s="49">
        <v>134.5</v>
      </c>
      <c r="BP25" s="371"/>
      <c r="BQ25" s="49">
        <v>103.67499999999905</v>
      </c>
      <c r="BR25" s="49">
        <v>306.89999999999918</v>
      </c>
      <c r="BS25" s="49">
        <v>183.60000000000002</v>
      </c>
      <c r="BT25" s="49">
        <v>340.5</v>
      </c>
      <c r="BU25" s="324"/>
      <c r="BV25" s="49">
        <v>138.92499999999905</v>
      </c>
      <c r="BW25" s="49">
        <v>268.49999999999909</v>
      </c>
      <c r="BX25" s="49">
        <v>415.05000000000007</v>
      </c>
      <c r="BY25" s="49">
        <v>119.1</v>
      </c>
      <c r="BZ25" s="371"/>
      <c r="CA25" s="49">
        <v>86.374999999998863</v>
      </c>
      <c r="CB25" s="49">
        <v>251.64999999999873</v>
      </c>
      <c r="CC25" s="49">
        <v>326.77499999999998</v>
      </c>
      <c r="CD25" s="49">
        <v>329</v>
      </c>
      <c r="CE25" s="324"/>
      <c r="CF25" s="333">
        <v>33.549999999999045</v>
      </c>
      <c r="CG25" s="333">
        <v>198.29999999999927</v>
      </c>
      <c r="CH25" s="333">
        <v>153</v>
      </c>
      <c r="CI25" s="49">
        <v>260.2</v>
      </c>
      <c r="CJ25" s="324"/>
      <c r="CK25" s="49">
        <v>37.499999999998636</v>
      </c>
      <c r="CL25" s="49">
        <v>146.30000000000001</v>
      </c>
      <c r="CM25" s="49">
        <v>33</v>
      </c>
      <c r="CN25" s="49">
        <v>441.99999999999994</v>
      </c>
      <c r="CO25" s="371"/>
      <c r="CP25" s="49">
        <v>65.849999999998772</v>
      </c>
      <c r="CQ25" s="49">
        <v>64.25</v>
      </c>
      <c r="CR25" s="49">
        <v>386.40000000000003</v>
      </c>
      <c r="CS25" s="49">
        <v>257</v>
      </c>
      <c r="CT25" s="324"/>
      <c r="CU25" s="49">
        <v>74.374999999999091</v>
      </c>
      <c r="CV25" s="49">
        <v>159.20000000000073</v>
      </c>
      <c r="CW25" s="49">
        <v>281.25</v>
      </c>
      <c r="CX25" s="49">
        <v>94.9</v>
      </c>
      <c r="CY25" s="371"/>
      <c r="CZ25" s="49">
        <v>79.249999999999091</v>
      </c>
      <c r="DA25" s="49">
        <v>53.79999999999999</v>
      </c>
      <c r="DB25" s="49">
        <v>33.299999999999997</v>
      </c>
      <c r="DC25" s="49">
        <v>285.2</v>
      </c>
      <c r="DD25" s="324"/>
      <c r="DE25" s="49">
        <v>363.97499999999968</v>
      </c>
      <c r="DF25" s="49">
        <v>514.05000000000018</v>
      </c>
      <c r="DG25" s="49">
        <v>988.65000000000009</v>
      </c>
      <c r="DH25" s="315">
        <v>1672</v>
      </c>
      <c r="DI25" s="324"/>
      <c r="DJ25" s="315">
        <v>187.42500000000018</v>
      </c>
      <c r="DK25" s="315">
        <v>347.10000000000036</v>
      </c>
      <c r="DL25" s="315">
        <v>349.72500000000002</v>
      </c>
      <c r="DM25" s="49">
        <v>554.5</v>
      </c>
      <c r="DN25" s="324"/>
      <c r="DO25" s="49">
        <v>72.325000000000728</v>
      </c>
      <c r="DP25" s="49">
        <v>257.50000000000091</v>
      </c>
      <c r="DQ25" s="49">
        <v>566.02500000000009</v>
      </c>
      <c r="DR25" s="49">
        <v>185.3</v>
      </c>
      <c r="DS25" s="324"/>
      <c r="DT25" s="49">
        <v>0</v>
      </c>
      <c r="DU25" s="49">
        <v>0</v>
      </c>
      <c r="DV25" s="49">
        <v>0</v>
      </c>
      <c r="DW25" s="49">
        <v>222.2</v>
      </c>
      <c r="DX25" s="324"/>
      <c r="DY25" s="49">
        <v>401.97500000000628</v>
      </c>
      <c r="DZ25" s="49">
        <v>2351.3500000000004</v>
      </c>
      <c r="EA25" s="49">
        <v>2780.3249999999998</v>
      </c>
      <c r="EB25" s="315">
        <v>2209.2999999999997</v>
      </c>
      <c r="EC25" s="324"/>
      <c r="ED25" s="49">
        <v>72.400000000000546</v>
      </c>
      <c r="EE25" s="49">
        <v>12.600000000000364</v>
      </c>
      <c r="EF25" s="49">
        <v>90.375</v>
      </c>
      <c r="EG25" s="49">
        <v>322.2</v>
      </c>
      <c r="EH25" s="324"/>
      <c r="EI25" s="49">
        <v>95.375000000000909</v>
      </c>
      <c r="EJ25" s="49">
        <v>44.25</v>
      </c>
      <c r="EK25" s="49">
        <v>57.300000000000004</v>
      </c>
      <c r="EL25" s="49">
        <v>201.69999999999996</v>
      </c>
      <c r="EM25" s="324"/>
      <c r="EN25" s="49">
        <v>0</v>
      </c>
      <c r="EO25" s="49">
        <v>109.95000000000073</v>
      </c>
      <c r="EP25" s="49">
        <v>215.25</v>
      </c>
      <c r="EQ25" s="49">
        <v>256.2</v>
      </c>
      <c r="ER25" s="324"/>
      <c r="ES25" s="49">
        <v>25.174999999999272</v>
      </c>
      <c r="ET25" s="49">
        <v>194.95000000000073</v>
      </c>
      <c r="EU25" s="49">
        <v>211.125</v>
      </c>
      <c r="EV25" s="49">
        <v>119.5</v>
      </c>
      <c r="EW25" s="324"/>
      <c r="EX25">
        <v>887.07500000000005</v>
      </c>
      <c r="EY25">
        <v>816.60000000000582</v>
      </c>
      <c r="EZ25">
        <v>1327.05</v>
      </c>
      <c r="FA25" s="479">
        <v>1759.9</v>
      </c>
      <c r="FB25" s="324"/>
      <c r="FC25" s="49">
        <v>8.25</v>
      </c>
      <c r="FD25" s="49">
        <v>145.35000000000036</v>
      </c>
      <c r="FE25" s="49">
        <v>75.75</v>
      </c>
      <c r="FF25" s="49">
        <v>26.400000000000002</v>
      </c>
      <c r="FG25" s="324"/>
      <c r="FH25" s="333">
        <v>8.4000000000000909</v>
      </c>
      <c r="FI25" s="333">
        <v>184.25</v>
      </c>
      <c r="FJ25" s="333">
        <v>339.97500000000002</v>
      </c>
      <c r="FK25" s="49">
        <v>280.60000000000002</v>
      </c>
      <c r="FL25" s="324"/>
      <c r="FM25" s="333">
        <v>29.699999999999363</v>
      </c>
      <c r="FN25" s="333">
        <v>221.90000000000327</v>
      </c>
      <c r="FO25" s="333">
        <v>307.72500000000002</v>
      </c>
      <c r="FP25" s="49">
        <v>338.6</v>
      </c>
      <c r="FQ25" s="324"/>
      <c r="FR25" s="49">
        <v>55.874999999998636</v>
      </c>
      <c r="FS25" s="49">
        <v>247.25</v>
      </c>
      <c r="FT25" s="49">
        <v>371.92499999999995</v>
      </c>
      <c r="FU25" s="49">
        <v>457.9</v>
      </c>
      <c r="FV25" s="324"/>
      <c r="FW25" s="49">
        <v>0</v>
      </c>
      <c r="FX25" s="49">
        <v>26.950000000006185</v>
      </c>
      <c r="FY25" s="49">
        <v>83.175000000000011</v>
      </c>
      <c r="FZ25" s="49">
        <v>81.7</v>
      </c>
      <c r="GA25" s="324"/>
      <c r="GB25">
        <v>191.44999999999982</v>
      </c>
      <c r="GC25">
        <v>616.09999999997694</v>
      </c>
      <c r="GD25">
        <v>748.65000000000009</v>
      </c>
      <c r="GE25" s="18">
        <v>826.80000000000007</v>
      </c>
      <c r="GF25" s="324"/>
      <c r="GG25" s="632">
        <v>73.125000000000909</v>
      </c>
      <c r="GH25" s="632">
        <v>165.75</v>
      </c>
      <c r="GI25" s="632">
        <v>220.5</v>
      </c>
      <c r="GJ25">
        <v>144</v>
      </c>
      <c r="GK25" s="324"/>
      <c r="GL25" s="49">
        <v>0</v>
      </c>
      <c r="GM25" s="49">
        <v>0</v>
      </c>
      <c r="GN25">
        <v>708</v>
      </c>
      <c r="GO25" s="49">
        <v>0</v>
      </c>
      <c r="GP25" s="324"/>
    </row>
    <row r="26" spans="1:198" ht="18">
      <c r="A26" s="38" t="s">
        <v>3605</v>
      </c>
      <c r="B26" s="45">
        <f t="shared" si="0"/>
        <v>24996.85</v>
      </c>
      <c r="C26" s="41"/>
      <c r="D26" s="49">
        <v>0</v>
      </c>
      <c r="E26" s="49">
        <v>0</v>
      </c>
      <c r="F26" s="49">
        <v>0</v>
      </c>
      <c r="G26" s="49">
        <v>477.4</v>
      </c>
      <c r="H26" s="371"/>
      <c r="I26" s="49">
        <v>0</v>
      </c>
      <c r="J26" s="49">
        <v>0</v>
      </c>
      <c r="K26" s="49">
        <v>0</v>
      </c>
      <c r="L26" s="49">
        <v>58.599999999999994</v>
      </c>
      <c r="M26" s="371"/>
      <c r="N26" s="49">
        <v>0</v>
      </c>
      <c r="O26" s="49">
        <v>0</v>
      </c>
      <c r="P26" s="49">
        <v>0</v>
      </c>
      <c r="Q26" s="49">
        <v>539.65</v>
      </c>
      <c r="R26" s="371"/>
      <c r="S26" s="315">
        <v>0</v>
      </c>
      <c r="T26" s="315">
        <v>0</v>
      </c>
      <c r="U26" s="315">
        <v>0</v>
      </c>
      <c r="V26" s="49">
        <v>295</v>
      </c>
      <c r="W26" s="371"/>
      <c r="X26" s="49">
        <v>0</v>
      </c>
      <c r="Y26" s="49">
        <v>0</v>
      </c>
      <c r="Z26" s="49">
        <v>0</v>
      </c>
      <c r="AA26" s="49">
        <v>382.40000000000003</v>
      </c>
      <c r="AB26" s="371"/>
      <c r="AC26" s="49">
        <v>0</v>
      </c>
      <c r="AD26" s="49">
        <v>0</v>
      </c>
      <c r="AE26" s="49">
        <v>0</v>
      </c>
      <c r="AF26" s="49">
        <v>278</v>
      </c>
      <c r="AG26" s="371"/>
      <c r="AH26" s="49">
        <v>0</v>
      </c>
      <c r="AI26" s="49">
        <v>0</v>
      </c>
      <c r="AJ26" s="49">
        <v>0</v>
      </c>
      <c r="AK26" s="49">
        <v>600.79999999999995</v>
      </c>
      <c r="AL26" s="371"/>
      <c r="AM26" s="49">
        <v>0</v>
      </c>
      <c r="AN26" s="49">
        <v>0</v>
      </c>
      <c r="AO26" s="49">
        <v>0</v>
      </c>
      <c r="AP26" s="49">
        <v>273.25</v>
      </c>
      <c r="AQ26" s="371"/>
      <c r="AR26" s="49">
        <v>0</v>
      </c>
      <c r="AS26" s="49">
        <v>0</v>
      </c>
      <c r="AT26" s="49">
        <v>0</v>
      </c>
      <c r="AU26" s="49">
        <v>223.1</v>
      </c>
      <c r="AV26" s="371"/>
      <c r="AW26" s="49">
        <v>0</v>
      </c>
      <c r="AX26" s="49">
        <v>0</v>
      </c>
      <c r="AY26" s="49">
        <v>0</v>
      </c>
      <c r="AZ26" s="49">
        <v>741.90000000000009</v>
      </c>
      <c r="BA26" s="371"/>
      <c r="BB26" s="49">
        <v>0</v>
      </c>
      <c r="BC26" s="49">
        <v>0</v>
      </c>
      <c r="BD26" s="49">
        <v>0</v>
      </c>
      <c r="BE26" s="49">
        <v>167</v>
      </c>
      <c r="BF26" s="371"/>
      <c r="BG26" s="49">
        <v>0</v>
      </c>
      <c r="BH26" s="49">
        <v>0</v>
      </c>
      <c r="BI26" s="49">
        <v>0</v>
      </c>
      <c r="BJ26" s="49">
        <v>277.7</v>
      </c>
      <c r="BK26" s="371"/>
      <c r="BL26" s="49">
        <v>0</v>
      </c>
      <c r="BM26" s="49">
        <v>0</v>
      </c>
      <c r="BN26" s="49">
        <v>0</v>
      </c>
      <c r="BO26" s="49">
        <v>452.6</v>
      </c>
      <c r="BP26" s="371"/>
      <c r="BQ26" s="49">
        <v>0</v>
      </c>
      <c r="BR26" s="49">
        <v>0</v>
      </c>
      <c r="BS26" s="49">
        <v>0</v>
      </c>
      <c r="BT26" s="49">
        <v>450.5</v>
      </c>
      <c r="BU26" s="324"/>
      <c r="BV26" s="49">
        <v>0</v>
      </c>
      <c r="BW26" s="49">
        <v>0</v>
      </c>
      <c r="BX26" s="49">
        <v>0</v>
      </c>
      <c r="BY26" s="49">
        <v>422.5</v>
      </c>
      <c r="BZ26" s="371"/>
      <c r="CA26" s="49">
        <v>0</v>
      </c>
      <c r="CB26" s="49">
        <v>0</v>
      </c>
      <c r="CC26" s="49">
        <v>0</v>
      </c>
      <c r="CD26" s="49">
        <v>442.4</v>
      </c>
      <c r="CE26" s="324"/>
      <c r="CF26" s="333">
        <v>0</v>
      </c>
      <c r="CG26" s="333">
        <v>0</v>
      </c>
      <c r="CH26" s="333">
        <v>0</v>
      </c>
      <c r="CI26" s="49">
        <v>509.79999999999995</v>
      </c>
      <c r="CJ26" s="324"/>
      <c r="CK26" s="49">
        <v>0</v>
      </c>
      <c r="CL26" s="49">
        <v>0</v>
      </c>
      <c r="CM26" s="49">
        <v>0</v>
      </c>
      <c r="CN26" s="49">
        <v>512.4</v>
      </c>
      <c r="CO26" s="371"/>
      <c r="CP26" s="49">
        <v>0</v>
      </c>
      <c r="CQ26" s="49">
        <v>0</v>
      </c>
      <c r="CR26" s="49">
        <v>0</v>
      </c>
      <c r="CS26" s="49">
        <v>464.3</v>
      </c>
      <c r="CT26" s="324"/>
      <c r="CU26" s="49">
        <v>0</v>
      </c>
      <c r="CV26" s="49">
        <v>0</v>
      </c>
      <c r="CW26" s="49">
        <v>0</v>
      </c>
      <c r="CX26" s="49">
        <v>716.99999999999989</v>
      </c>
      <c r="CY26" s="371"/>
      <c r="CZ26" s="49">
        <v>0</v>
      </c>
      <c r="DA26" s="49">
        <v>0</v>
      </c>
      <c r="DB26" s="49">
        <v>0</v>
      </c>
      <c r="DC26" s="49">
        <v>83.6</v>
      </c>
      <c r="DD26" s="324"/>
      <c r="DE26" s="49">
        <v>0</v>
      </c>
      <c r="DF26" s="49">
        <v>0</v>
      </c>
      <c r="DG26" s="49">
        <v>0</v>
      </c>
      <c r="DH26" s="315">
        <v>2041.6</v>
      </c>
      <c r="DI26" s="324"/>
      <c r="DJ26" s="315">
        <v>0</v>
      </c>
      <c r="DK26" s="315">
        <v>0</v>
      </c>
      <c r="DL26" s="315">
        <v>0</v>
      </c>
      <c r="DM26" s="49">
        <v>897.05000000000018</v>
      </c>
      <c r="DN26" s="324"/>
      <c r="DO26" s="49">
        <v>0</v>
      </c>
      <c r="DP26" s="49">
        <v>0</v>
      </c>
      <c r="DQ26" s="49">
        <v>0</v>
      </c>
      <c r="DR26" s="49">
        <v>708.6</v>
      </c>
      <c r="DS26" s="324"/>
      <c r="DT26" s="49">
        <v>0</v>
      </c>
      <c r="DU26" s="49">
        <v>0</v>
      </c>
      <c r="DV26" s="49">
        <v>0</v>
      </c>
      <c r="DW26" s="49">
        <v>242.7</v>
      </c>
      <c r="DX26" s="324"/>
      <c r="DY26" s="49">
        <v>0</v>
      </c>
      <c r="DZ26" s="49">
        <v>0</v>
      </c>
      <c r="EA26" s="49">
        <v>0</v>
      </c>
      <c r="EB26" s="315">
        <v>4199.0999999999995</v>
      </c>
      <c r="EC26" s="324"/>
      <c r="ED26" s="49">
        <v>0</v>
      </c>
      <c r="EE26" s="49">
        <v>0</v>
      </c>
      <c r="EF26" s="49">
        <v>0</v>
      </c>
      <c r="EG26" s="49">
        <v>115.6</v>
      </c>
      <c r="EH26" s="324"/>
      <c r="EI26" s="49">
        <v>0</v>
      </c>
      <c r="EJ26" s="49">
        <v>0</v>
      </c>
      <c r="EK26" s="49">
        <v>0</v>
      </c>
      <c r="EL26" s="49">
        <v>300.7</v>
      </c>
      <c r="EM26" s="324"/>
      <c r="EN26" s="49">
        <v>0</v>
      </c>
      <c r="EO26" s="49">
        <v>0</v>
      </c>
      <c r="EP26" s="49">
        <v>0</v>
      </c>
      <c r="EQ26" s="49">
        <v>589.29999999999995</v>
      </c>
      <c r="ER26" s="324"/>
      <c r="ES26" s="49">
        <v>0</v>
      </c>
      <c r="ET26" s="49">
        <v>0</v>
      </c>
      <c r="EU26" s="49">
        <v>0</v>
      </c>
      <c r="EV26" s="49">
        <v>446.1</v>
      </c>
      <c r="EW26" s="324"/>
      <c r="EX26">
        <v>0</v>
      </c>
      <c r="EY26">
        <v>0</v>
      </c>
      <c r="EZ26">
        <v>0</v>
      </c>
      <c r="FA26" s="479">
        <v>3201</v>
      </c>
      <c r="FB26" s="324"/>
      <c r="FC26" s="49">
        <v>0</v>
      </c>
      <c r="FD26" s="49">
        <v>0</v>
      </c>
      <c r="FE26" s="49">
        <v>0</v>
      </c>
      <c r="FF26" s="49">
        <v>501.7</v>
      </c>
      <c r="FG26" s="324"/>
      <c r="FH26" s="333">
        <v>0</v>
      </c>
      <c r="FI26" s="333">
        <v>0</v>
      </c>
      <c r="FJ26" s="333">
        <v>0</v>
      </c>
      <c r="FK26" s="49">
        <v>310.2</v>
      </c>
      <c r="FL26" s="324"/>
      <c r="FM26" s="333">
        <v>0</v>
      </c>
      <c r="FN26" s="333">
        <v>0</v>
      </c>
      <c r="FO26" s="333">
        <v>0</v>
      </c>
      <c r="FP26" s="49">
        <v>379.5</v>
      </c>
      <c r="FQ26" s="324"/>
      <c r="FR26" s="49">
        <v>0</v>
      </c>
      <c r="FS26" s="49">
        <v>0</v>
      </c>
      <c r="FT26" s="49">
        <v>0</v>
      </c>
      <c r="FU26" s="49">
        <v>382.09999999999997</v>
      </c>
      <c r="FV26" s="324"/>
      <c r="FW26" s="49">
        <v>0</v>
      </c>
      <c r="FX26" s="49">
        <v>0</v>
      </c>
      <c r="FY26" s="49">
        <v>0</v>
      </c>
      <c r="FZ26" s="49">
        <v>577.19999999999993</v>
      </c>
      <c r="GA26" s="324"/>
      <c r="GB26">
        <v>0</v>
      </c>
      <c r="GC26">
        <v>0</v>
      </c>
      <c r="GD26">
        <v>0</v>
      </c>
      <c r="GE26" s="18">
        <v>1343.5</v>
      </c>
      <c r="GF26" s="324"/>
      <c r="GG26" s="632">
        <v>0</v>
      </c>
      <c r="GH26" s="632">
        <v>0</v>
      </c>
      <c r="GI26" s="632">
        <v>0</v>
      </c>
      <c r="GJ26">
        <v>391</v>
      </c>
      <c r="GK26" s="324"/>
      <c r="GL26" s="49">
        <v>0</v>
      </c>
      <c r="GM26" s="49">
        <v>0</v>
      </c>
      <c r="GN26">
        <v>0</v>
      </c>
      <c r="GO26" s="49">
        <v>0</v>
      </c>
      <c r="GP26" s="324"/>
    </row>
    <row r="27" spans="1:198" ht="18">
      <c r="A27" s="39" t="s">
        <v>2208</v>
      </c>
      <c r="B27" s="45">
        <f t="shared" si="0"/>
        <v>50427.025000000009</v>
      </c>
      <c r="C27" s="41"/>
      <c r="D27" s="49">
        <v>0</v>
      </c>
      <c r="E27" s="49">
        <v>180.4</v>
      </c>
      <c r="F27" s="49">
        <v>340.95</v>
      </c>
      <c r="G27" s="49">
        <v>262.89999999999998</v>
      </c>
      <c r="H27" s="371"/>
      <c r="I27" s="49">
        <v>0</v>
      </c>
      <c r="J27" s="49">
        <v>217.95000000000005</v>
      </c>
      <c r="K27" s="49">
        <v>22.799999999999983</v>
      </c>
      <c r="L27" s="49">
        <v>189.9</v>
      </c>
      <c r="M27" s="371"/>
      <c r="N27" s="49">
        <v>0</v>
      </c>
      <c r="O27" s="49">
        <v>361.2999999999995</v>
      </c>
      <c r="P27" s="49">
        <v>218.47500000000002</v>
      </c>
      <c r="Q27" s="49">
        <v>602.99999999999989</v>
      </c>
      <c r="R27" s="371"/>
      <c r="S27" s="315">
        <v>0</v>
      </c>
      <c r="T27" s="315">
        <v>116.64999999999998</v>
      </c>
      <c r="U27" s="315">
        <v>33.150000000000006</v>
      </c>
      <c r="V27" s="49">
        <v>186.7</v>
      </c>
      <c r="W27" s="371"/>
      <c r="X27" s="49">
        <v>0</v>
      </c>
      <c r="Y27" s="49">
        <v>185.14999999999964</v>
      </c>
      <c r="Z27" s="49">
        <v>290.10000000000002</v>
      </c>
      <c r="AA27" s="49">
        <v>369.79999999999995</v>
      </c>
      <c r="AB27" s="371"/>
      <c r="AC27" s="49">
        <v>0</v>
      </c>
      <c r="AD27" s="49">
        <v>341.84999999999968</v>
      </c>
      <c r="AE27" s="49">
        <v>551.85</v>
      </c>
      <c r="AF27" s="49">
        <v>345.20000000000005</v>
      </c>
      <c r="AG27" s="371"/>
      <c r="AH27" s="49">
        <v>0</v>
      </c>
      <c r="AI27" s="49">
        <v>432.79999999999995</v>
      </c>
      <c r="AJ27" s="49">
        <v>410.09999999999997</v>
      </c>
      <c r="AK27" s="49">
        <v>672.89999999999986</v>
      </c>
      <c r="AL27" s="371"/>
      <c r="AM27" s="49">
        <v>0</v>
      </c>
      <c r="AN27" s="49">
        <v>319.70000000000027</v>
      </c>
      <c r="AO27" s="49">
        <v>342.75</v>
      </c>
      <c r="AP27" s="49">
        <v>366.09999999999997</v>
      </c>
      <c r="AQ27" s="371"/>
      <c r="AR27" s="49">
        <v>0</v>
      </c>
      <c r="AS27" s="49">
        <v>197.75</v>
      </c>
      <c r="AT27" s="49">
        <v>295.42499999999995</v>
      </c>
      <c r="AU27" s="49">
        <v>285.2</v>
      </c>
      <c r="AV27" s="371"/>
      <c r="AW27" s="49">
        <v>0</v>
      </c>
      <c r="AX27" s="49">
        <v>471.20000000000027</v>
      </c>
      <c r="AY27" s="49">
        <v>467.47500000000002</v>
      </c>
      <c r="AZ27" s="49">
        <v>673.5</v>
      </c>
      <c r="BA27" s="371"/>
      <c r="BB27" s="49">
        <v>0</v>
      </c>
      <c r="BC27" s="49">
        <v>266.10000000000002</v>
      </c>
      <c r="BD27" s="49">
        <v>205.95000000000002</v>
      </c>
      <c r="BE27" s="49">
        <v>286.90000000000003</v>
      </c>
      <c r="BF27" s="371"/>
      <c r="BG27" s="49">
        <v>0</v>
      </c>
      <c r="BH27" s="49">
        <v>181.34999999999997</v>
      </c>
      <c r="BI27" s="49">
        <v>328.79999999999995</v>
      </c>
      <c r="BJ27" s="49">
        <v>420.7</v>
      </c>
      <c r="BK27" s="371"/>
      <c r="BL27" s="49">
        <v>0</v>
      </c>
      <c r="BM27" s="49">
        <v>168.05</v>
      </c>
      <c r="BN27" s="49">
        <v>168.52500000000001</v>
      </c>
      <c r="BO27" s="49">
        <v>338.7</v>
      </c>
      <c r="BP27" s="371"/>
      <c r="BQ27" s="49">
        <v>0</v>
      </c>
      <c r="BR27" s="49">
        <v>242.300000000002</v>
      </c>
      <c r="BS27" s="49">
        <v>129.375</v>
      </c>
      <c r="BT27" s="49">
        <v>539</v>
      </c>
      <c r="BU27" s="324"/>
      <c r="BV27" s="49">
        <v>0</v>
      </c>
      <c r="BW27" s="49">
        <v>283.10000000000036</v>
      </c>
      <c r="BX27" s="49">
        <v>183.75</v>
      </c>
      <c r="BY27" s="49">
        <v>271.89999999999998</v>
      </c>
      <c r="BZ27" s="371"/>
      <c r="CA27" s="49">
        <v>0</v>
      </c>
      <c r="CB27" s="49">
        <v>240.60000000000127</v>
      </c>
      <c r="CC27" s="49">
        <v>199.5</v>
      </c>
      <c r="CD27" s="49">
        <v>511.2</v>
      </c>
      <c r="CE27" s="324"/>
      <c r="CF27" s="333">
        <v>0</v>
      </c>
      <c r="CG27" s="333">
        <v>195.15000000000146</v>
      </c>
      <c r="CH27" s="333">
        <v>50.925000000000004</v>
      </c>
      <c r="CI27" s="49">
        <v>681.7</v>
      </c>
      <c r="CJ27" s="324"/>
      <c r="CK27" s="49">
        <v>0</v>
      </c>
      <c r="CL27" s="49">
        <v>312.14999999999998</v>
      </c>
      <c r="CM27" s="49">
        <v>34.650000000000006</v>
      </c>
      <c r="CN27" s="49">
        <v>630</v>
      </c>
      <c r="CO27" s="371"/>
      <c r="CP27" s="49">
        <v>0</v>
      </c>
      <c r="CQ27" s="49">
        <v>243.90000000000055</v>
      </c>
      <c r="CR27" s="49">
        <v>311.77499999999998</v>
      </c>
      <c r="CS27" s="49">
        <v>427.1</v>
      </c>
      <c r="CT27" s="324"/>
      <c r="CU27" s="49">
        <v>0</v>
      </c>
      <c r="CV27" s="49">
        <v>149.05000000000109</v>
      </c>
      <c r="CW27" s="49">
        <v>310.79999999999995</v>
      </c>
      <c r="CX27" s="49">
        <v>442.79999999999995</v>
      </c>
      <c r="CY27" s="371"/>
      <c r="CZ27" s="49">
        <v>0</v>
      </c>
      <c r="DA27" s="49">
        <v>114.15</v>
      </c>
      <c r="DB27" s="49">
        <v>85.35</v>
      </c>
      <c r="DC27" s="49">
        <v>110.4</v>
      </c>
      <c r="DD27" s="324"/>
      <c r="DE27" s="49">
        <v>0</v>
      </c>
      <c r="DF27" s="49">
        <v>613.65000000000055</v>
      </c>
      <c r="DG27" s="49">
        <v>2314.4250000000002</v>
      </c>
      <c r="DH27" s="315">
        <v>2269.6999999999998</v>
      </c>
      <c r="DI27" s="324"/>
      <c r="DJ27" s="315">
        <v>0</v>
      </c>
      <c r="DK27" s="315">
        <v>410.85000000000036</v>
      </c>
      <c r="DL27" s="315">
        <v>555.82499999999993</v>
      </c>
      <c r="DM27" s="49">
        <v>706.09999999999991</v>
      </c>
      <c r="DN27" s="324"/>
      <c r="DO27" s="49">
        <v>0</v>
      </c>
      <c r="DP27" s="49">
        <v>402.19999999999982</v>
      </c>
      <c r="DQ27" s="49">
        <v>107.85000000000001</v>
      </c>
      <c r="DR27" s="49">
        <v>609.4</v>
      </c>
      <c r="DS27" s="324"/>
      <c r="DT27" s="49">
        <v>0</v>
      </c>
      <c r="DU27" s="49">
        <v>0</v>
      </c>
      <c r="DV27" s="49">
        <v>0</v>
      </c>
      <c r="DW27" s="49">
        <v>0</v>
      </c>
      <c r="DX27" s="324"/>
      <c r="DY27" s="49">
        <v>0</v>
      </c>
      <c r="DZ27" s="49">
        <v>2036.8000000000002</v>
      </c>
      <c r="EA27" s="49">
        <v>3020.3249999999998</v>
      </c>
      <c r="EB27" s="315">
        <v>3949.4999999999995</v>
      </c>
      <c r="EC27" s="324"/>
      <c r="ED27" s="49">
        <v>0</v>
      </c>
      <c r="EE27" s="49">
        <v>206</v>
      </c>
      <c r="EF27" s="49">
        <v>239.54999999999998</v>
      </c>
      <c r="EG27" s="49">
        <v>55.199999999999989</v>
      </c>
      <c r="EH27" s="324"/>
      <c r="EI27" s="49">
        <v>0</v>
      </c>
      <c r="EJ27" s="49">
        <v>164.74999999999818</v>
      </c>
      <c r="EK27" s="49">
        <v>372.07500000000005</v>
      </c>
      <c r="EL27" s="49">
        <v>94.800000000000011</v>
      </c>
      <c r="EM27" s="324"/>
      <c r="EN27" s="49">
        <v>0</v>
      </c>
      <c r="EO27" s="49">
        <v>227.89999999999964</v>
      </c>
      <c r="EP27" s="49">
        <v>369.15</v>
      </c>
      <c r="EQ27" s="49">
        <v>223.3</v>
      </c>
      <c r="ER27" s="324"/>
      <c r="ES27" s="49">
        <v>0</v>
      </c>
      <c r="ET27" s="49">
        <v>55.400000000001455</v>
      </c>
      <c r="EU27" s="49">
        <v>236.10000000000002</v>
      </c>
      <c r="EV27" s="49">
        <v>244.2</v>
      </c>
      <c r="EW27" s="324"/>
      <c r="EX27">
        <v>0</v>
      </c>
      <c r="EY27">
        <v>1343.6000000000004</v>
      </c>
      <c r="EZ27">
        <v>1399.875</v>
      </c>
      <c r="FA27" s="479">
        <v>1491.8000000000002</v>
      </c>
      <c r="FB27" s="324"/>
      <c r="FC27" s="49">
        <v>0</v>
      </c>
      <c r="FD27" s="49">
        <v>116.60000000000036</v>
      </c>
      <c r="FE27" s="49">
        <v>154.80000000000001</v>
      </c>
      <c r="FF27" s="49">
        <v>446.8</v>
      </c>
      <c r="FG27" s="324"/>
      <c r="FH27" s="333">
        <v>0</v>
      </c>
      <c r="FI27" s="333">
        <v>330.05</v>
      </c>
      <c r="FJ27" s="333">
        <v>186.67499999999998</v>
      </c>
      <c r="FK27" s="49">
        <v>215.9</v>
      </c>
      <c r="FL27" s="324"/>
      <c r="FM27" s="333">
        <v>0</v>
      </c>
      <c r="FN27" s="333">
        <v>249.55000000000109</v>
      </c>
      <c r="FO27" s="333">
        <v>265.95000000000005</v>
      </c>
      <c r="FP27" s="49">
        <v>216</v>
      </c>
      <c r="FQ27" s="324"/>
      <c r="FR27" s="49">
        <v>0</v>
      </c>
      <c r="FS27" s="49">
        <v>267.25</v>
      </c>
      <c r="FT27" s="49">
        <v>324.97500000000002</v>
      </c>
      <c r="FU27" s="49">
        <v>465.09999999999997</v>
      </c>
      <c r="FV27" s="324"/>
      <c r="FW27" s="49">
        <v>0</v>
      </c>
      <c r="FX27" s="49">
        <v>146.09999999999673</v>
      </c>
      <c r="FY27" s="49">
        <v>192.07500000000002</v>
      </c>
      <c r="FZ27" s="49">
        <v>119.1</v>
      </c>
      <c r="GA27" s="324"/>
      <c r="GB27">
        <v>0</v>
      </c>
      <c r="GC27">
        <v>553.59999999999275</v>
      </c>
      <c r="GD27">
        <v>906.44999999999993</v>
      </c>
      <c r="GE27" s="18">
        <v>1131.9000000000001</v>
      </c>
      <c r="GF27" s="324"/>
      <c r="GG27" s="632">
        <v>0</v>
      </c>
      <c r="GH27" s="632">
        <v>211</v>
      </c>
      <c r="GI27" s="632">
        <v>226.5</v>
      </c>
      <c r="GJ27">
        <v>345</v>
      </c>
      <c r="GK27" s="324"/>
      <c r="GL27" s="49">
        <v>0</v>
      </c>
      <c r="GM27" s="49">
        <v>0</v>
      </c>
      <c r="GN27">
        <v>816.59999999999991</v>
      </c>
      <c r="GO27" s="49">
        <v>0</v>
      </c>
      <c r="GP27" s="324"/>
    </row>
    <row r="28" spans="1:198" ht="18">
      <c r="A28" s="38" t="s">
        <v>3606</v>
      </c>
      <c r="B28" s="45">
        <f t="shared" si="0"/>
        <v>21794.350000000006</v>
      </c>
      <c r="C28" s="41"/>
      <c r="D28" s="49">
        <v>0</v>
      </c>
      <c r="E28" s="49">
        <v>0</v>
      </c>
      <c r="F28" s="49">
        <v>0</v>
      </c>
      <c r="G28" s="49">
        <v>69.099999999999994</v>
      </c>
      <c r="H28" s="371"/>
      <c r="I28" s="49">
        <v>0</v>
      </c>
      <c r="J28" s="49">
        <v>0</v>
      </c>
      <c r="K28" s="49">
        <v>0</v>
      </c>
      <c r="L28" s="49">
        <v>181.7</v>
      </c>
      <c r="M28" s="371"/>
      <c r="N28" s="49">
        <v>0</v>
      </c>
      <c r="O28" s="49">
        <v>0</v>
      </c>
      <c r="P28" s="49">
        <v>0</v>
      </c>
      <c r="Q28" s="49">
        <v>327.25</v>
      </c>
      <c r="R28" s="371"/>
      <c r="S28" s="315">
        <v>0</v>
      </c>
      <c r="T28" s="315">
        <v>0</v>
      </c>
      <c r="U28" s="315">
        <v>0</v>
      </c>
      <c r="V28" s="49">
        <v>203.8</v>
      </c>
      <c r="W28" s="371"/>
      <c r="X28" s="49">
        <v>0</v>
      </c>
      <c r="Y28" s="49">
        <v>0</v>
      </c>
      <c r="Z28" s="49">
        <v>0</v>
      </c>
      <c r="AA28" s="49">
        <v>365.20000000000005</v>
      </c>
      <c r="AB28" s="371"/>
      <c r="AC28" s="49">
        <v>0</v>
      </c>
      <c r="AD28" s="49">
        <v>0</v>
      </c>
      <c r="AE28" s="49">
        <v>0</v>
      </c>
      <c r="AF28" s="49">
        <v>757.69999999999993</v>
      </c>
      <c r="AG28" s="371"/>
      <c r="AH28" s="49">
        <v>0</v>
      </c>
      <c r="AI28" s="49">
        <v>0</v>
      </c>
      <c r="AJ28" s="49">
        <v>0</v>
      </c>
      <c r="AK28" s="49">
        <v>728.4</v>
      </c>
      <c r="AL28" s="371"/>
      <c r="AM28" s="49">
        <v>0</v>
      </c>
      <c r="AN28" s="49">
        <v>0</v>
      </c>
      <c r="AO28" s="49">
        <v>0</v>
      </c>
      <c r="AP28" s="49">
        <v>659.45</v>
      </c>
      <c r="AQ28" s="371"/>
      <c r="AR28" s="49">
        <v>0</v>
      </c>
      <c r="AS28" s="49">
        <v>0</v>
      </c>
      <c r="AT28" s="49">
        <v>0</v>
      </c>
      <c r="AU28" s="49">
        <v>0</v>
      </c>
      <c r="AV28" s="371"/>
      <c r="AW28" s="49">
        <v>0</v>
      </c>
      <c r="AX28" s="49">
        <v>0</v>
      </c>
      <c r="AY28" s="49">
        <v>0</v>
      </c>
      <c r="AZ28" s="49">
        <v>364.09999999999997</v>
      </c>
      <c r="BA28" s="371"/>
      <c r="BB28" s="49">
        <v>0</v>
      </c>
      <c r="BC28" s="49">
        <v>0</v>
      </c>
      <c r="BD28" s="49">
        <v>0</v>
      </c>
      <c r="BE28" s="49">
        <v>586.20000000000005</v>
      </c>
      <c r="BF28" s="371"/>
      <c r="BG28" s="49">
        <v>0</v>
      </c>
      <c r="BH28" s="49">
        <v>0</v>
      </c>
      <c r="BI28" s="49">
        <v>0</v>
      </c>
      <c r="BJ28" s="49">
        <v>184.5</v>
      </c>
      <c r="BK28" s="371"/>
      <c r="BL28" s="49">
        <v>0</v>
      </c>
      <c r="BM28" s="49">
        <v>0</v>
      </c>
      <c r="BN28" s="49">
        <v>0</v>
      </c>
      <c r="BO28" s="49">
        <v>447.09999999999997</v>
      </c>
      <c r="BP28" s="371"/>
      <c r="BQ28" s="49">
        <v>0</v>
      </c>
      <c r="BR28" s="49">
        <v>0</v>
      </c>
      <c r="BS28" s="49">
        <v>0</v>
      </c>
      <c r="BT28" s="49">
        <v>770.59999999999991</v>
      </c>
      <c r="BU28" s="324"/>
      <c r="BV28" s="49">
        <v>0</v>
      </c>
      <c r="BW28" s="49">
        <v>0</v>
      </c>
      <c r="BX28" s="49">
        <v>0</v>
      </c>
      <c r="BY28" s="49">
        <v>404.2</v>
      </c>
      <c r="BZ28" s="371"/>
      <c r="CA28" s="49">
        <v>0</v>
      </c>
      <c r="CB28" s="49">
        <v>0</v>
      </c>
      <c r="CC28" s="49">
        <v>0</v>
      </c>
      <c r="CD28" s="49">
        <v>764.90000000000009</v>
      </c>
      <c r="CE28" s="324"/>
      <c r="CF28" s="333">
        <v>0</v>
      </c>
      <c r="CG28" s="333">
        <v>0</v>
      </c>
      <c r="CH28" s="333">
        <v>0</v>
      </c>
      <c r="CI28" s="49">
        <v>435.5</v>
      </c>
      <c r="CJ28" s="324"/>
      <c r="CK28" s="49">
        <v>0</v>
      </c>
      <c r="CL28" s="49">
        <v>0</v>
      </c>
      <c r="CM28" s="49">
        <v>0</v>
      </c>
      <c r="CN28" s="49">
        <v>357.70000000000005</v>
      </c>
      <c r="CO28" s="371"/>
      <c r="CP28" s="49">
        <v>0</v>
      </c>
      <c r="CQ28" s="49">
        <v>0</v>
      </c>
      <c r="CR28" s="49">
        <v>0</v>
      </c>
      <c r="CS28" s="49">
        <v>312</v>
      </c>
      <c r="CT28" s="324"/>
      <c r="CU28" s="49">
        <v>0</v>
      </c>
      <c r="CV28" s="49">
        <v>0</v>
      </c>
      <c r="CW28" s="49">
        <v>0</v>
      </c>
      <c r="CX28" s="49">
        <v>367.5</v>
      </c>
      <c r="CY28" s="371"/>
      <c r="CZ28" s="49">
        <v>0</v>
      </c>
      <c r="DA28" s="49">
        <v>0</v>
      </c>
      <c r="DB28" s="49">
        <v>0</v>
      </c>
      <c r="DC28" s="49">
        <v>82.5</v>
      </c>
      <c r="DD28" s="324"/>
      <c r="DE28" s="49">
        <v>0</v>
      </c>
      <c r="DF28" s="49">
        <v>0</v>
      </c>
      <c r="DG28" s="49">
        <v>0</v>
      </c>
      <c r="DH28" s="315">
        <v>2973.6</v>
      </c>
      <c r="DI28" s="324"/>
      <c r="DJ28" s="315">
        <v>0</v>
      </c>
      <c r="DK28" s="315">
        <v>0</v>
      </c>
      <c r="DL28" s="315">
        <v>0</v>
      </c>
      <c r="DM28" s="49">
        <v>856.45</v>
      </c>
      <c r="DN28" s="324"/>
      <c r="DO28" s="49">
        <v>0</v>
      </c>
      <c r="DP28" s="49">
        <v>0</v>
      </c>
      <c r="DQ28" s="49">
        <v>0</v>
      </c>
      <c r="DR28" s="49">
        <v>411.8</v>
      </c>
      <c r="DS28" s="324"/>
      <c r="DT28" s="49">
        <v>0</v>
      </c>
      <c r="DU28" s="49">
        <v>0</v>
      </c>
      <c r="DV28" s="49">
        <v>0</v>
      </c>
      <c r="DW28" s="49">
        <v>121.69999999999999</v>
      </c>
      <c r="DX28" s="324"/>
      <c r="DY28" s="49">
        <v>0</v>
      </c>
      <c r="DZ28" s="49">
        <v>0</v>
      </c>
      <c r="EA28" s="49">
        <v>0</v>
      </c>
      <c r="EB28" s="315">
        <v>2665.4999999999995</v>
      </c>
      <c r="EC28" s="324"/>
      <c r="ED28" s="49">
        <v>0</v>
      </c>
      <c r="EE28" s="49">
        <v>0</v>
      </c>
      <c r="EF28" s="49">
        <v>0</v>
      </c>
      <c r="EG28" s="49">
        <v>241.6</v>
      </c>
      <c r="EH28" s="324"/>
      <c r="EI28" s="49">
        <v>0</v>
      </c>
      <c r="EJ28" s="49">
        <v>0</v>
      </c>
      <c r="EK28" s="49">
        <v>0</v>
      </c>
      <c r="EL28" s="49">
        <v>115.6</v>
      </c>
      <c r="EM28" s="324"/>
      <c r="EN28" s="49">
        <v>0</v>
      </c>
      <c r="EO28" s="49">
        <v>0</v>
      </c>
      <c r="EP28" s="49">
        <v>0</v>
      </c>
      <c r="EQ28" s="49">
        <v>358.1</v>
      </c>
      <c r="ER28" s="324"/>
      <c r="ES28" s="49">
        <v>0</v>
      </c>
      <c r="ET28" s="49">
        <v>0</v>
      </c>
      <c r="EU28" s="49">
        <v>0</v>
      </c>
      <c r="EV28" s="49">
        <v>237.4</v>
      </c>
      <c r="EW28" s="324"/>
      <c r="EX28">
        <v>0</v>
      </c>
      <c r="EY28">
        <v>0</v>
      </c>
      <c r="EZ28">
        <v>0</v>
      </c>
      <c r="FA28" s="479">
        <v>2735.8999999999996</v>
      </c>
      <c r="FB28" s="324"/>
      <c r="FC28" s="49">
        <v>0</v>
      </c>
      <c r="FD28" s="49">
        <v>0</v>
      </c>
      <c r="FE28" s="49">
        <v>0</v>
      </c>
      <c r="FF28" s="49">
        <v>82.1</v>
      </c>
      <c r="FG28" s="324"/>
      <c r="FH28" s="333">
        <v>0</v>
      </c>
      <c r="FI28" s="333">
        <v>0</v>
      </c>
      <c r="FJ28" s="333">
        <v>0</v>
      </c>
      <c r="FK28" s="49">
        <v>132.70000000000002</v>
      </c>
      <c r="FL28" s="324"/>
      <c r="FM28" s="333">
        <v>0</v>
      </c>
      <c r="FN28" s="333">
        <v>0</v>
      </c>
      <c r="FO28" s="333">
        <v>0</v>
      </c>
      <c r="FP28" s="49">
        <v>165</v>
      </c>
      <c r="FQ28" s="324"/>
      <c r="FR28" s="49">
        <v>0</v>
      </c>
      <c r="FS28" s="49">
        <v>0</v>
      </c>
      <c r="FT28" s="49">
        <v>0</v>
      </c>
      <c r="FU28" s="49">
        <v>606.20000000000005</v>
      </c>
      <c r="FV28" s="324"/>
      <c r="FW28" s="49">
        <v>0</v>
      </c>
      <c r="FX28" s="49">
        <v>0</v>
      </c>
      <c r="FY28" s="49">
        <v>0</v>
      </c>
      <c r="FZ28" s="49">
        <v>151.9</v>
      </c>
      <c r="GA28" s="324"/>
      <c r="GB28">
        <v>0</v>
      </c>
      <c r="GC28">
        <v>0</v>
      </c>
      <c r="GD28">
        <v>0</v>
      </c>
      <c r="GE28" s="18">
        <v>1240.9000000000001</v>
      </c>
      <c r="GF28" s="324"/>
      <c r="GG28" s="632">
        <v>0</v>
      </c>
      <c r="GH28" s="632">
        <v>0</v>
      </c>
      <c r="GI28" s="632">
        <v>0</v>
      </c>
      <c r="GJ28">
        <v>328.5</v>
      </c>
      <c r="GK28" s="324"/>
      <c r="GL28" s="49">
        <v>0</v>
      </c>
      <c r="GM28" s="49">
        <v>0</v>
      </c>
      <c r="GN28">
        <v>0</v>
      </c>
      <c r="GO28" s="49">
        <v>0</v>
      </c>
      <c r="GP28" s="324"/>
    </row>
    <row r="29" spans="1:198" s="38" customFormat="1" ht="18">
      <c r="A29" s="39" t="s">
        <v>2712</v>
      </c>
      <c r="B29" s="45">
        <f t="shared" si="0"/>
        <v>43304.937499999985</v>
      </c>
      <c r="C29" s="41"/>
      <c r="D29" s="49">
        <v>0</v>
      </c>
      <c r="E29" s="49">
        <v>0</v>
      </c>
      <c r="F29" s="49">
        <v>394.125</v>
      </c>
      <c r="G29" s="49">
        <v>480.39999999999992</v>
      </c>
      <c r="H29" s="371"/>
      <c r="I29" s="49">
        <v>0</v>
      </c>
      <c r="J29" s="49">
        <v>0</v>
      </c>
      <c r="K29" s="49">
        <v>62.700000000000017</v>
      </c>
      <c r="L29" s="49">
        <v>169.9</v>
      </c>
      <c r="M29" s="371"/>
      <c r="N29" s="49">
        <v>0</v>
      </c>
      <c r="O29" s="49">
        <v>0</v>
      </c>
      <c r="P29" s="49">
        <v>343.35</v>
      </c>
      <c r="Q29" s="49">
        <v>984.85</v>
      </c>
      <c r="R29" s="371"/>
      <c r="S29" s="315">
        <v>0</v>
      </c>
      <c r="T29" s="315">
        <v>0</v>
      </c>
      <c r="U29" s="315">
        <v>130.42500000000001</v>
      </c>
      <c r="V29" s="49">
        <v>445.6</v>
      </c>
      <c r="W29" s="371"/>
      <c r="X29" s="49">
        <v>0</v>
      </c>
      <c r="Y29" s="49">
        <v>0</v>
      </c>
      <c r="Z29" s="49">
        <v>233.32500000000002</v>
      </c>
      <c r="AA29" s="49">
        <v>352.1</v>
      </c>
      <c r="AB29" s="371"/>
      <c r="AC29" s="49">
        <v>0</v>
      </c>
      <c r="AD29" s="49">
        <v>0</v>
      </c>
      <c r="AE29" s="49">
        <v>362.47499999999997</v>
      </c>
      <c r="AF29" s="49">
        <v>510.5</v>
      </c>
      <c r="AG29" s="371"/>
      <c r="AH29" s="49">
        <v>0</v>
      </c>
      <c r="AI29" s="49">
        <v>0</v>
      </c>
      <c r="AJ29" s="49">
        <v>706.49999999999989</v>
      </c>
      <c r="AK29" s="49">
        <v>765.1</v>
      </c>
      <c r="AL29" s="371"/>
      <c r="AM29" s="49">
        <v>0</v>
      </c>
      <c r="AN29" s="49">
        <v>0</v>
      </c>
      <c r="AO29" s="49">
        <v>402.86249999999995</v>
      </c>
      <c r="AP29" s="49">
        <v>497.25</v>
      </c>
      <c r="AQ29" s="371"/>
      <c r="AR29" s="49">
        <v>0</v>
      </c>
      <c r="AS29" s="49">
        <v>0</v>
      </c>
      <c r="AT29" s="49">
        <v>281.625</v>
      </c>
      <c r="AU29" s="49">
        <v>156.5</v>
      </c>
      <c r="AV29" s="371"/>
      <c r="AW29" s="49">
        <v>0</v>
      </c>
      <c r="AX29" s="49">
        <v>0</v>
      </c>
      <c r="AY29" s="49">
        <v>490.98750000000007</v>
      </c>
      <c r="AZ29" s="49">
        <v>580.1</v>
      </c>
      <c r="BA29" s="371"/>
      <c r="BB29" s="49">
        <v>0</v>
      </c>
      <c r="BC29" s="49">
        <v>0</v>
      </c>
      <c r="BD29" s="49">
        <v>254.62499999999994</v>
      </c>
      <c r="BE29" s="49">
        <v>335.3</v>
      </c>
      <c r="BF29" s="371"/>
      <c r="BG29" s="49">
        <v>0</v>
      </c>
      <c r="BH29" s="49">
        <v>0</v>
      </c>
      <c r="BI29" s="49">
        <v>418.27500000000003</v>
      </c>
      <c r="BJ29" s="49">
        <v>267.5</v>
      </c>
      <c r="BK29" s="371"/>
      <c r="BL29" s="49">
        <v>0</v>
      </c>
      <c r="BM29" s="49">
        <v>0</v>
      </c>
      <c r="BN29" s="49">
        <v>174.89999999999998</v>
      </c>
      <c r="BO29" s="49">
        <v>470.9</v>
      </c>
      <c r="BP29" s="371"/>
      <c r="BQ29" s="49">
        <v>0</v>
      </c>
      <c r="BR29" s="49">
        <v>0</v>
      </c>
      <c r="BS29" s="49">
        <v>198.22500000000002</v>
      </c>
      <c r="BT29" s="49">
        <v>459.5</v>
      </c>
      <c r="BU29" s="324"/>
      <c r="BV29" s="49">
        <v>0</v>
      </c>
      <c r="BW29" s="49">
        <v>0</v>
      </c>
      <c r="BX29" s="49">
        <v>432.22499999999997</v>
      </c>
      <c r="BY29" s="49">
        <v>420.7</v>
      </c>
      <c r="BZ29" s="371"/>
      <c r="CA29" s="49">
        <v>0</v>
      </c>
      <c r="CB29" s="49">
        <v>0</v>
      </c>
      <c r="CC29" s="49">
        <v>377.47500000000002</v>
      </c>
      <c r="CD29" s="49">
        <v>466.5</v>
      </c>
      <c r="CE29" s="324"/>
      <c r="CF29" s="333">
        <v>0</v>
      </c>
      <c r="CG29" s="333">
        <v>0</v>
      </c>
      <c r="CH29" s="333">
        <v>95.925000000000011</v>
      </c>
      <c r="CI29" s="49">
        <v>321.8</v>
      </c>
      <c r="CJ29" s="324"/>
      <c r="CK29" s="49">
        <v>0</v>
      </c>
      <c r="CL29" s="49">
        <v>0</v>
      </c>
      <c r="CM29" s="49">
        <v>51.75</v>
      </c>
      <c r="CN29" s="49">
        <v>365</v>
      </c>
      <c r="CO29" s="371"/>
      <c r="CP29" s="49">
        <v>0</v>
      </c>
      <c r="CQ29" s="49">
        <v>0</v>
      </c>
      <c r="CR29" s="49">
        <v>316.57500000000005</v>
      </c>
      <c r="CS29" s="49">
        <v>589.5</v>
      </c>
      <c r="CT29" s="324"/>
      <c r="CU29" s="49">
        <v>0</v>
      </c>
      <c r="CV29" s="49">
        <v>0</v>
      </c>
      <c r="CW29" s="49">
        <v>600.07500000000005</v>
      </c>
      <c r="CX29" s="49">
        <v>523.40000000000009</v>
      </c>
      <c r="CY29" s="371"/>
      <c r="CZ29" s="49">
        <v>0</v>
      </c>
      <c r="DA29" s="49">
        <v>0</v>
      </c>
      <c r="DB29" s="49">
        <v>45</v>
      </c>
      <c r="DC29" s="49">
        <v>90</v>
      </c>
      <c r="DD29" s="324"/>
      <c r="DE29" s="49">
        <v>0</v>
      </c>
      <c r="DF29" s="49">
        <v>0</v>
      </c>
      <c r="DG29" s="49">
        <v>2465.85</v>
      </c>
      <c r="DH29" s="315">
        <v>1408.2</v>
      </c>
      <c r="DI29" s="324"/>
      <c r="DJ29" s="315">
        <v>0</v>
      </c>
      <c r="DK29" s="315">
        <v>0</v>
      </c>
      <c r="DL29" s="315">
        <v>355.125</v>
      </c>
      <c r="DM29" s="49">
        <v>971.95</v>
      </c>
      <c r="DN29" s="324"/>
      <c r="DO29" s="49">
        <v>0</v>
      </c>
      <c r="DP29" s="49">
        <v>0</v>
      </c>
      <c r="DQ29" s="49">
        <v>367.20000000000005</v>
      </c>
      <c r="DR29" s="49">
        <v>434.3</v>
      </c>
      <c r="DS29" s="324"/>
      <c r="DT29" s="49">
        <v>0</v>
      </c>
      <c r="DU29" s="49">
        <v>0</v>
      </c>
      <c r="DV29" s="49">
        <v>0</v>
      </c>
      <c r="DW29" s="49">
        <v>25.2</v>
      </c>
      <c r="DX29" s="324"/>
      <c r="DY29" s="49">
        <v>0</v>
      </c>
      <c r="DZ29" s="49">
        <v>0</v>
      </c>
      <c r="EA29" s="49">
        <v>3721.9124999999995</v>
      </c>
      <c r="EB29" s="315">
        <v>3872.2999999999997</v>
      </c>
      <c r="EC29" s="324"/>
      <c r="ED29" s="49">
        <v>0</v>
      </c>
      <c r="EE29" s="49">
        <v>0</v>
      </c>
      <c r="EF29" s="49">
        <v>254.47500000000002</v>
      </c>
      <c r="EG29" s="49">
        <v>329.1</v>
      </c>
      <c r="EH29" s="324"/>
      <c r="EI29" s="49">
        <v>0</v>
      </c>
      <c r="EJ29" s="49">
        <v>0</v>
      </c>
      <c r="EK29" s="49">
        <v>399.22500000000002</v>
      </c>
      <c r="EL29" s="49">
        <v>173.9</v>
      </c>
      <c r="EM29" s="324"/>
      <c r="EN29" s="49">
        <v>0</v>
      </c>
      <c r="EO29" s="49">
        <v>0</v>
      </c>
      <c r="EP29" s="49">
        <v>465.45000000000005</v>
      </c>
      <c r="EQ29" s="49">
        <v>536.79999999999995</v>
      </c>
      <c r="ER29" s="324"/>
      <c r="ES29" s="49">
        <v>0</v>
      </c>
      <c r="ET29" s="49">
        <v>0</v>
      </c>
      <c r="EU29" s="49">
        <v>275.09999999999997</v>
      </c>
      <c r="EV29" s="49">
        <v>277.7</v>
      </c>
      <c r="EW29" s="324"/>
      <c r="EX29">
        <v>0</v>
      </c>
      <c r="EY29">
        <v>0</v>
      </c>
      <c r="EZ29">
        <v>2029.7250000000001</v>
      </c>
      <c r="FA29" s="479">
        <v>3668.8999999999996</v>
      </c>
      <c r="FB29" s="324"/>
      <c r="FC29" s="49">
        <v>0</v>
      </c>
      <c r="FD29" s="49">
        <v>0</v>
      </c>
      <c r="FE29" s="49">
        <v>73.125</v>
      </c>
      <c r="FF29" s="49">
        <v>351</v>
      </c>
      <c r="FG29" s="324"/>
      <c r="FH29" s="333">
        <v>0</v>
      </c>
      <c r="FI29" s="333">
        <v>0</v>
      </c>
      <c r="FJ29" s="333">
        <v>194.39999999999998</v>
      </c>
      <c r="FK29" s="49">
        <v>117.2</v>
      </c>
      <c r="FL29" s="324"/>
      <c r="FM29" s="333">
        <v>0</v>
      </c>
      <c r="FN29" s="333">
        <v>0</v>
      </c>
      <c r="FO29" s="333">
        <v>239.62500000000006</v>
      </c>
      <c r="FP29" s="49">
        <v>291</v>
      </c>
      <c r="FQ29" s="324"/>
      <c r="FR29" s="49">
        <v>0</v>
      </c>
      <c r="FS29" s="49">
        <v>0</v>
      </c>
      <c r="FT29" s="49">
        <v>461.32500000000005</v>
      </c>
      <c r="FU29" s="49">
        <v>280.20000000000005</v>
      </c>
      <c r="FV29" s="324"/>
      <c r="FW29" s="49">
        <v>0</v>
      </c>
      <c r="FX29" s="49">
        <v>0</v>
      </c>
      <c r="FY29" s="49">
        <v>82.574999999999989</v>
      </c>
      <c r="FZ29" s="49">
        <v>410.3</v>
      </c>
      <c r="GA29" s="324"/>
      <c r="GB29">
        <v>0</v>
      </c>
      <c r="GC29">
        <v>0</v>
      </c>
      <c r="GD29">
        <v>1137</v>
      </c>
      <c r="GE29" s="18">
        <v>818.5</v>
      </c>
      <c r="GF29" s="324"/>
      <c r="GG29" s="632">
        <v>0</v>
      </c>
      <c r="GH29" s="632">
        <v>0</v>
      </c>
      <c r="GI29" s="632">
        <v>253.5</v>
      </c>
      <c r="GJ29">
        <v>215</v>
      </c>
      <c r="GK29" s="324"/>
      <c r="GL29" s="49">
        <v>0</v>
      </c>
      <c r="GM29" s="49">
        <v>0</v>
      </c>
      <c r="GN29">
        <v>721.94999999999993</v>
      </c>
      <c r="GO29" s="49">
        <v>0</v>
      </c>
      <c r="GP29" s="324"/>
    </row>
    <row r="30" spans="1:198" ht="18">
      <c r="A30" s="81" t="s">
        <v>1661</v>
      </c>
      <c r="B30" s="45">
        <f t="shared" si="0"/>
        <v>63882.724999999984</v>
      </c>
      <c r="C30" s="41"/>
      <c r="D30" s="49">
        <v>0</v>
      </c>
      <c r="E30" s="49">
        <v>165</v>
      </c>
      <c r="F30" s="49">
        <v>385.57499999999993</v>
      </c>
      <c r="G30" s="49">
        <v>381.44999999999993</v>
      </c>
      <c r="H30" s="371"/>
      <c r="I30" s="49">
        <v>0</v>
      </c>
      <c r="J30" s="49">
        <v>20.800000000000011</v>
      </c>
      <c r="K30" s="49">
        <v>36.450000000000017</v>
      </c>
      <c r="L30" s="49">
        <v>279.39999999999998</v>
      </c>
      <c r="M30" s="371"/>
      <c r="N30" s="49">
        <v>214.27500000000015</v>
      </c>
      <c r="O30" s="49">
        <v>213.70000000000005</v>
      </c>
      <c r="P30" s="49">
        <v>324.07500000000005</v>
      </c>
      <c r="Q30" s="49">
        <v>1117.2</v>
      </c>
      <c r="R30" s="371"/>
      <c r="S30" s="315">
        <v>46.124999999999886</v>
      </c>
      <c r="T30" s="315">
        <v>142.99999999999989</v>
      </c>
      <c r="U30" s="315">
        <v>40.5</v>
      </c>
      <c r="V30" s="49">
        <v>130</v>
      </c>
      <c r="W30" s="371"/>
      <c r="X30" s="49">
        <v>119.40000000000009</v>
      </c>
      <c r="Y30" s="49">
        <v>180</v>
      </c>
      <c r="Z30" s="49">
        <v>290.02499999999998</v>
      </c>
      <c r="AA30" s="49">
        <v>236</v>
      </c>
      <c r="AB30" s="371"/>
      <c r="AC30" s="49">
        <v>237.35000000000014</v>
      </c>
      <c r="AD30" s="49">
        <v>455.35000000000059</v>
      </c>
      <c r="AE30" s="49">
        <v>731.84999999999991</v>
      </c>
      <c r="AF30" s="49">
        <v>942.2</v>
      </c>
      <c r="AG30" s="371"/>
      <c r="AH30" s="49">
        <v>210.22500000000048</v>
      </c>
      <c r="AI30" s="49">
        <v>219.75000000000023</v>
      </c>
      <c r="AJ30" s="49">
        <v>986.55</v>
      </c>
      <c r="AK30" s="49">
        <v>758.9</v>
      </c>
      <c r="AL30" s="371"/>
      <c r="AM30" s="49">
        <v>60.600000000000364</v>
      </c>
      <c r="AN30" s="49">
        <v>278.80000000000018</v>
      </c>
      <c r="AO30" s="49">
        <v>312.07500000000005</v>
      </c>
      <c r="AP30" s="49">
        <v>392.1</v>
      </c>
      <c r="AQ30" s="371"/>
      <c r="AR30" s="49">
        <v>55.375000000000227</v>
      </c>
      <c r="AS30" s="49">
        <v>118.75</v>
      </c>
      <c r="AT30" s="49">
        <v>195.375</v>
      </c>
      <c r="AU30" s="49">
        <v>130</v>
      </c>
      <c r="AV30" s="371"/>
      <c r="AW30" s="49">
        <v>187.20000000000005</v>
      </c>
      <c r="AX30" s="49">
        <v>362.10000000000082</v>
      </c>
      <c r="AY30" s="49">
        <v>735.56249999999977</v>
      </c>
      <c r="AZ30" s="49">
        <v>743.80000000000007</v>
      </c>
      <c r="BA30" s="371"/>
      <c r="BB30" s="49">
        <v>73.125</v>
      </c>
      <c r="BC30" s="49">
        <v>280.10000000000002</v>
      </c>
      <c r="BD30" s="49">
        <v>213.375</v>
      </c>
      <c r="BE30" s="49">
        <v>220.4</v>
      </c>
      <c r="BF30" s="371"/>
      <c r="BG30" s="49">
        <v>32.324999999999818</v>
      </c>
      <c r="BH30" s="49">
        <v>136.65</v>
      </c>
      <c r="BI30" s="49">
        <v>416.70000000000005</v>
      </c>
      <c r="BJ30" s="49">
        <v>165.5</v>
      </c>
      <c r="BK30" s="371"/>
      <c r="BL30" s="49">
        <v>49.224999999999909</v>
      </c>
      <c r="BM30" s="49">
        <v>156.79999999999998</v>
      </c>
      <c r="BN30" s="49">
        <v>190.95</v>
      </c>
      <c r="BO30" s="49">
        <v>192.5</v>
      </c>
      <c r="BP30" s="371"/>
      <c r="BQ30" s="49">
        <v>36.899999999999864</v>
      </c>
      <c r="BR30" s="49">
        <v>360.10000000000036</v>
      </c>
      <c r="BS30" s="49">
        <v>184.5</v>
      </c>
      <c r="BT30" s="49">
        <v>341.8</v>
      </c>
      <c r="BU30" s="324"/>
      <c r="BV30" s="49">
        <v>176.875</v>
      </c>
      <c r="BW30" s="49">
        <v>324.44999999999982</v>
      </c>
      <c r="BX30" s="49">
        <v>704.17499999999995</v>
      </c>
      <c r="BY30" s="49">
        <v>663.90000000000009</v>
      </c>
      <c r="BZ30" s="371"/>
      <c r="CA30" s="49">
        <v>43.724999999999909</v>
      </c>
      <c r="CB30" s="49">
        <v>207.29999999999836</v>
      </c>
      <c r="CC30" s="49">
        <v>236.70000000000002</v>
      </c>
      <c r="CD30" s="49">
        <v>379.2</v>
      </c>
      <c r="CE30" s="324"/>
      <c r="CF30" s="333">
        <v>27.749999999999773</v>
      </c>
      <c r="CG30" s="333">
        <v>202.34999999999764</v>
      </c>
      <c r="CH30" s="333">
        <v>154.80000000000001</v>
      </c>
      <c r="CI30" s="49">
        <v>392.9</v>
      </c>
      <c r="CJ30" s="324"/>
      <c r="CK30" s="49">
        <v>56.224999999999909</v>
      </c>
      <c r="CL30" s="49">
        <v>204.84999999999997</v>
      </c>
      <c r="CM30" s="49">
        <v>125.25</v>
      </c>
      <c r="CN30" s="49">
        <v>459.29999999999995</v>
      </c>
      <c r="CO30" s="371"/>
      <c r="CP30" s="49">
        <v>81.825000000000273</v>
      </c>
      <c r="CQ30" s="49">
        <v>240.34999999999764</v>
      </c>
      <c r="CR30" s="49">
        <v>273.89999999999998</v>
      </c>
      <c r="CS30" s="49">
        <v>253.29999999999998</v>
      </c>
      <c r="CT30" s="324"/>
      <c r="CU30" s="49">
        <v>109.72500000000127</v>
      </c>
      <c r="CV30" s="49">
        <v>305.94999999999891</v>
      </c>
      <c r="CW30" s="49">
        <v>706.125</v>
      </c>
      <c r="CX30" s="49">
        <v>761.1</v>
      </c>
      <c r="CY30" s="371"/>
      <c r="CZ30" s="49">
        <v>10.500000000001364</v>
      </c>
      <c r="DA30" s="49">
        <v>19.5</v>
      </c>
      <c r="DB30" s="49">
        <v>18.899999999999999</v>
      </c>
      <c r="DC30" s="49">
        <v>4.8</v>
      </c>
      <c r="DD30" s="324"/>
      <c r="DE30" s="49">
        <v>735.42499999999973</v>
      </c>
      <c r="DF30" s="49">
        <v>765.25</v>
      </c>
      <c r="DG30" s="49">
        <v>3401.3249999999989</v>
      </c>
      <c r="DH30" s="315">
        <v>1566.4999999999998</v>
      </c>
      <c r="DI30" s="324"/>
      <c r="DJ30" s="315">
        <v>157.07500000000027</v>
      </c>
      <c r="DK30" s="315">
        <v>354.45000000000073</v>
      </c>
      <c r="DL30" s="315">
        <v>463.5</v>
      </c>
      <c r="DM30" s="49">
        <v>1157.9000000000001</v>
      </c>
      <c r="DN30" s="324"/>
      <c r="DO30" s="49">
        <v>93.575000000000728</v>
      </c>
      <c r="DP30" s="49">
        <v>681.75000000000273</v>
      </c>
      <c r="DQ30" s="49">
        <v>774.22500000000014</v>
      </c>
      <c r="DR30" s="49">
        <v>771.6</v>
      </c>
      <c r="DS30" s="324"/>
      <c r="DT30" s="49">
        <v>0</v>
      </c>
      <c r="DU30" s="49">
        <v>0</v>
      </c>
      <c r="DV30" s="49">
        <v>0</v>
      </c>
      <c r="DW30" s="49">
        <v>29.700000000000003</v>
      </c>
      <c r="DX30" s="324"/>
      <c r="DY30" s="49">
        <v>968.95000000001073</v>
      </c>
      <c r="DZ30" s="49">
        <v>1996.5000000000036</v>
      </c>
      <c r="EA30" s="49">
        <v>3719.4750000000004</v>
      </c>
      <c r="EB30" s="315">
        <v>4351.8</v>
      </c>
      <c r="EC30" s="324"/>
      <c r="ED30" s="49">
        <v>114.14999999999691</v>
      </c>
      <c r="EE30" s="49">
        <v>158.90000000000327</v>
      </c>
      <c r="EF30" s="49">
        <v>137.85000000000002</v>
      </c>
      <c r="EG30" s="49">
        <v>270.89999999999998</v>
      </c>
      <c r="EH30" s="324"/>
      <c r="EI30" s="49">
        <v>72.149999999998727</v>
      </c>
      <c r="EJ30" s="49">
        <v>107.90000000000146</v>
      </c>
      <c r="EK30" s="49">
        <v>466.87500000000011</v>
      </c>
      <c r="EL30" s="49">
        <v>245.70000000000002</v>
      </c>
      <c r="EM30" s="324"/>
      <c r="EN30" s="49">
        <v>0</v>
      </c>
      <c r="EO30" s="49">
        <v>194.89999999999782</v>
      </c>
      <c r="EP30" s="49">
        <v>214.20000000000002</v>
      </c>
      <c r="EQ30" s="49">
        <v>606.1</v>
      </c>
      <c r="ER30" s="324"/>
      <c r="ES30" s="49">
        <v>82.374999999998181</v>
      </c>
      <c r="ET30" s="49">
        <v>184.69999999999891</v>
      </c>
      <c r="EU30" s="49">
        <v>365.85</v>
      </c>
      <c r="EV30" s="49">
        <v>327</v>
      </c>
      <c r="EW30" s="324"/>
      <c r="EX30">
        <v>1021.875</v>
      </c>
      <c r="EY30">
        <v>1788.1000000000004</v>
      </c>
      <c r="EZ30">
        <v>2069.9625000000001</v>
      </c>
      <c r="FA30" s="479">
        <v>3743.6000000000004</v>
      </c>
      <c r="FB30" s="324"/>
      <c r="FC30" s="49">
        <v>41.999999999999091</v>
      </c>
      <c r="FD30" s="49">
        <v>32.949999999998909</v>
      </c>
      <c r="FE30" s="49">
        <v>24.299999999999997</v>
      </c>
      <c r="FF30" s="49">
        <v>331</v>
      </c>
      <c r="FG30" s="324"/>
      <c r="FH30" s="333">
        <v>30.849999999999454</v>
      </c>
      <c r="FI30" s="333">
        <v>149.94999999999999</v>
      </c>
      <c r="FJ30" s="333">
        <v>177.52499999999998</v>
      </c>
      <c r="FK30" s="49">
        <v>139.80000000000001</v>
      </c>
      <c r="FL30" s="324"/>
      <c r="FM30" s="333">
        <v>128.79999999999836</v>
      </c>
      <c r="FN30" s="333">
        <v>65.899999999997817</v>
      </c>
      <c r="FO30" s="333">
        <v>169.65</v>
      </c>
      <c r="FP30" s="49">
        <v>174.20000000000002</v>
      </c>
      <c r="FQ30" s="324"/>
      <c r="FR30" s="49">
        <v>96.124999999998181</v>
      </c>
      <c r="FS30" s="49">
        <v>150.59999999999997</v>
      </c>
      <c r="FT30" s="49">
        <v>394.04999999999995</v>
      </c>
      <c r="FU30" s="49">
        <v>367.70000000000005</v>
      </c>
      <c r="FV30" s="324"/>
      <c r="FW30" s="49">
        <v>0</v>
      </c>
      <c r="FX30" s="49">
        <v>286.74999999999818</v>
      </c>
      <c r="FY30" s="49">
        <v>265.125</v>
      </c>
      <c r="FZ30" s="49">
        <v>290.2</v>
      </c>
      <c r="GA30" s="324"/>
      <c r="GB30">
        <v>253.84999999999945</v>
      </c>
      <c r="GC30">
        <v>667.40000000000327</v>
      </c>
      <c r="GD30">
        <v>674.625</v>
      </c>
      <c r="GE30" s="18">
        <v>689.2</v>
      </c>
      <c r="GF30" s="324"/>
      <c r="GG30" s="632">
        <v>80.875000000000909</v>
      </c>
      <c r="GH30" s="632">
        <v>237.75</v>
      </c>
      <c r="GI30" s="632">
        <v>222.375</v>
      </c>
      <c r="GJ30">
        <v>269.5</v>
      </c>
      <c r="GK30" s="324"/>
      <c r="GL30" s="49">
        <v>0</v>
      </c>
      <c r="GM30" s="49">
        <v>0</v>
      </c>
      <c r="GN30">
        <v>674.02500000000009</v>
      </c>
      <c r="GO30" s="49">
        <v>0</v>
      </c>
      <c r="GP30" s="324"/>
    </row>
    <row r="31" spans="1:198" ht="18">
      <c r="A31" s="40" t="s">
        <v>11</v>
      </c>
      <c r="B31" s="45">
        <f t="shared" si="0"/>
        <v>62991.299999999996</v>
      </c>
      <c r="C31" s="41"/>
      <c r="D31" s="49">
        <v>0</v>
      </c>
      <c r="E31" s="49">
        <v>120.9</v>
      </c>
      <c r="F31" s="49">
        <v>237.375</v>
      </c>
      <c r="G31" s="49">
        <v>316.10000000000002</v>
      </c>
      <c r="H31" s="371"/>
      <c r="I31" s="49">
        <v>0</v>
      </c>
      <c r="J31" s="49">
        <v>45.399999999999977</v>
      </c>
      <c r="K31" s="49">
        <v>19.349999999999966</v>
      </c>
      <c r="L31" s="49">
        <v>224.39999999999998</v>
      </c>
      <c r="M31" s="371"/>
      <c r="N31" s="49">
        <v>174.0750000000001</v>
      </c>
      <c r="O31" s="49">
        <v>231.60000000000002</v>
      </c>
      <c r="P31" s="49">
        <v>247.42499999999998</v>
      </c>
      <c r="Q31" s="49">
        <v>456.4</v>
      </c>
      <c r="R31" s="371"/>
      <c r="S31" s="315">
        <v>46.275000000000034</v>
      </c>
      <c r="T31" s="315">
        <v>118.54999999999995</v>
      </c>
      <c r="U31" s="315">
        <v>162.52499999999998</v>
      </c>
      <c r="V31" s="49">
        <v>311.89999999999998</v>
      </c>
      <c r="W31" s="371"/>
      <c r="X31" s="49">
        <v>97.324999999999932</v>
      </c>
      <c r="Y31" s="49">
        <v>284.54999999999995</v>
      </c>
      <c r="Z31" s="49">
        <v>290.09999999999997</v>
      </c>
      <c r="AA31" s="49">
        <v>250.3</v>
      </c>
      <c r="AB31" s="371"/>
      <c r="AC31" s="49">
        <v>212.77500000000009</v>
      </c>
      <c r="AD31" s="49">
        <v>358.90000000000009</v>
      </c>
      <c r="AE31" s="49">
        <v>478.0499999999999</v>
      </c>
      <c r="AF31" s="49">
        <v>271.10000000000002</v>
      </c>
      <c r="AG31" s="371"/>
      <c r="AH31" s="49">
        <v>222.14999999999986</v>
      </c>
      <c r="AI31" s="49">
        <v>393.25000000000045</v>
      </c>
      <c r="AJ31" s="49">
        <v>809.47499999999991</v>
      </c>
      <c r="AK31" s="49">
        <v>745.55000000000007</v>
      </c>
      <c r="AL31" s="371"/>
      <c r="AM31" s="49">
        <v>72.050000000000182</v>
      </c>
      <c r="AN31" s="49">
        <v>293.65000000000009</v>
      </c>
      <c r="AO31" s="49">
        <v>191.4</v>
      </c>
      <c r="AP31" s="49">
        <v>205.8</v>
      </c>
      <c r="AQ31" s="371"/>
      <c r="AR31" s="49">
        <v>43.099999999999909</v>
      </c>
      <c r="AS31" s="49">
        <v>58.5</v>
      </c>
      <c r="AT31" s="49">
        <v>116.69999999999999</v>
      </c>
      <c r="AU31" s="49">
        <v>39.9</v>
      </c>
      <c r="AV31" s="371"/>
      <c r="AW31" s="49">
        <v>183.54999999999995</v>
      </c>
      <c r="AX31" s="49">
        <v>577.54999999999927</v>
      </c>
      <c r="AY31" s="49">
        <v>646.65000000000009</v>
      </c>
      <c r="AZ31" s="49">
        <v>1144.8500000000004</v>
      </c>
      <c r="BA31" s="371"/>
      <c r="BB31" s="49">
        <v>56.875000000000227</v>
      </c>
      <c r="BC31" s="49">
        <v>250.19999999999996</v>
      </c>
      <c r="BD31" s="49">
        <v>240.375</v>
      </c>
      <c r="BE31" s="49">
        <v>29.6</v>
      </c>
      <c r="BF31" s="371"/>
      <c r="BG31" s="49">
        <v>69.925000000000182</v>
      </c>
      <c r="BH31" s="49">
        <v>129.30000000000001</v>
      </c>
      <c r="BI31" s="49">
        <v>267.22500000000002</v>
      </c>
      <c r="BJ31" s="49">
        <v>130.4</v>
      </c>
      <c r="BK31" s="371"/>
      <c r="BL31" s="49">
        <v>62.300000000000182</v>
      </c>
      <c r="BM31" s="49">
        <v>64.650000000000006</v>
      </c>
      <c r="BN31" s="49">
        <v>131.25</v>
      </c>
      <c r="BO31" s="49">
        <v>326.39999999999998</v>
      </c>
      <c r="BP31" s="371"/>
      <c r="BQ31" s="49">
        <v>39.150000000000091</v>
      </c>
      <c r="BR31" s="49">
        <v>262.05000000000018</v>
      </c>
      <c r="BS31" s="49">
        <v>209.625</v>
      </c>
      <c r="BT31" s="49">
        <v>384</v>
      </c>
      <c r="BU31" s="324"/>
      <c r="BV31" s="49">
        <v>110.17500000000018</v>
      </c>
      <c r="BW31" s="49">
        <v>130.30000000000018</v>
      </c>
      <c r="BX31" s="49">
        <v>639.29999999999995</v>
      </c>
      <c r="BY31" s="49">
        <v>658.1</v>
      </c>
      <c r="BZ31" s="371"/>
      <c r="CA31" s="49">
        <v>32.499999999999773</v>
      </c>
      <c r="CB31" s="49">
        <v>156.90000000000055</v>
      </c>
      <c r="CC31" s="49">
        <v>201.75</v>
      </c>
      <c r="CD31" s="49">
        <v>386</v>
      </c>
      <c r="CE31" s="324"/>
      <c r="CF31" s="333">
        <v>21.250000000000227</v>
      </c>
      <c r="CG31" s="333">
        <v>208.95000000000073</v>
      </c>
      <c r="CH31" s="333">
        <v>40.275000000000006</v>
      </c>
      <c r="CI31" s="49">
        <v>572.70000000000005</v>
      </c>
      <c r="CJ31" s="324"/>
      <c r="CK31" s="49">
        <v>55.549999999999955</v>
      </c>
      <c r="CL31" s="49">
        <v>211.65</v>
      </c>
      <c r="CM31" s="49">
        <v>367.95000000000005</v>
      </c>
      <c r="CN31" s="49">
        <v>433</v>
      </c>
      <c r="CO31" s="371"/>
      <c r="CP31" s="49">
        <v>108.19999999999914</v>
      </c>
      <c r="CQ31" s="49">
        <v>258.55000000000018</v>
      </c>
      <c r="CR31" s="49">
        <v>264.07499999999999</v>
      </c>
      <c r="CS31" s="49">
        <v>407.5</v>
      </c>
      <c r="CT31" s="324"/>
      <c r="CU31" s="49">
        <v>119.37499999999955</v>
      </c>
      <c r="CV31" s="49">
        <v>349</v>
      </c>
      <c r="CW31" s="49">
        <v>619.27500000000009</v>
      </c>
      <c r="CX31" s="49">
        <v>681.5</v>
      </c>
      <c r="CY31" s="371"/>
      <c r="CZ31" s="49">
        <v>61</v>
      </c>
      <c r="DA31" s="49">
        <v>48.75</v>
      </c>
      <c r="DB31" s="49">
        <v>3.3000000000000003</v>
      </c>
      <c r="DC31" s="49">
        <v>105</v>
      </c>
      <c r="DD31" s="324"/>
      <c r="DE31" s="49">
        <v>606.95000000000005</v>
      </c>
      <c r="DF31" s="49">
        <v>1353.199999999998</v>
      </c>
      <c r="DG31" s="49">
        <v>2895.3</v>
      </c>
      <c r="DH31" s="315">
        <v>3796.9</v>
      </c>
      <c r="DI31" s="324"/>
      <c r="DJ31" s="315">
        <v>156.47500000000036</v>
      </c>
      <c r="DK31" s="315">
        <v>372.65000000000146</v>
      </c>
      <c r="DL31" s="315">
        <v>622.5</v>
      </c>
      <c r="DM31" s="49">
        <v>728.6</v>
      </c>
      <c r="DN31" s="324"/>
      <c r="DO31" s="49">
        <v>162.82500000000073</v>
      </c>
      <c r="DP31" s="49">
        <v>465.65000000000055</v>
      </c>
      <c r="DQ31" s="49">
        <v>147.375</v>
      </c>
      <c r="DR31" s="49">
        <v>639.6</v>
      </c>
      <c r="DS31" s="324"/>
      <c r="DT31" s="49">
        <v>0</v>
      </c>
      <c r="DU31" s="49">
        <v>0</v>
      </c>
      <c r="DV31" s="49">
        <v>0</v>
      </c>
      <c r="DW31" s="49">
        <v>181.8</v>
      </c>
      <c r="DX31" s="324"/>
      <c r="DY31" s="49">
        <v>922.00000000000682</v>
      </c>
      <c r="DZ31" s="49">
        <v>1565.3749999999991</v>
      </c>
      <c r="EA31" s="49">
        <v>3712.5749999999998</v>
      </c>
      <c r="EB31" s="315">
        <v>3325.6499999999992</v>
      </c>
      <c r="EC31" s="324"/>
      <c r="ED31" s="49">
        <v>95.625</v>
      </c>
      <c r="EE31" s="49">
        <v>187.24999999999818</v>
      </c>
      <c r="EF31" s="49">
        <v>199.8</v>
      </c>
      <c r="EG31" s="49">
        <v>342.09999999999997</v>
      </c>
      <c r="EH31" s="324"/>
      <c r="EI31" s="49">
        <v>80.274999999999636</v>
      </c>
      <c r="EJ31" s="49">
        <v>464.80000000000109</v>
      </c>
      <c r="EK31" s="49">
        <v>369.90000000000003</v>
      </c>
      <c r="EL31" s="49">
        <v>348.39999999999992</v>
      </c>
      <c r="EM31" s="324"/>
      <c r="EN31" s="49">
        <v>0</v>
      </c>
      <c r="EO31" s="49">
        <v>152.89999999999964</v>
      </c>
      <c r="EP31" s="49">
        <v>439.34999999999997</v>
      </c>
      <c r="EQ31" s="49">
        <v>413.59999999999997</v>
      </c>
      <c r="ER31" s="324"/>
      <c r="ES31" s="49">
        <v>55.824999999999818</v>
      </c>
      <c r="ET31" s="49">
        <v>22.749999999998181</v>
      </c>
      <c r="EU31" s="49">
        <v>259.35000000000002</v>
      </c>
      <c r="EV31" s="49">
        <v>415.6</v>
      </c>
      <c r="EW31" s="324"/>
      <c r="EX31">
        <v>1157.75</v>
      </c>
      <c r="EY31">
        <v>1597.8999999999978</v>
      </c>
      <c r="EZ31">
        <v>2239.1999999999998</v>
      </c>
      <c r="FA31" s="479">
        <v>3547.7999999999997</v>
      </c>
      <c r="FB31" s="324"/>
      <c r="FC31" s="49">
        <v>60.725000000000364</v>
      </c>
      <c r="FD31" s="49">
        <v>71.399999999999636</v>
      </c>
      <c r="FE31" s="49">
        <v>101.47500000000001</v>
      </c>
      <c r="FF31" s="49">
        <v>352.4</v>
      </c>
      <c r="FG31" s="324"/>
      <c r="FH31" s="333">
        <v>74.200000000000728</v>
      </c>
      <c r="FI31" s="333">
        <v>124.94999999999999</v>
      </c>
      <c r="FJ31" s="333">
        <v>297.15000000000003</v>
      </c>
      <c r="FK31" s="49">
        <v>261.39999999999998</v>
      </c>
      <c r="FL31" s="324"/>
      <c r="FM31" s="333">
        <v>87.125</v>
      </c>
      <c r="FN31" s="333">
        <v>189.52499999999964</v>
      </c>
      <c r="FO31" s="333">
        <v>220.20000000000002</v>
      </c>
      <c r="FP31" s="49">
        <v>270.60000000000002</v>
      </c>
      <c r="FQ31" s="324"/>
      <c r="FR31" s="49">
        <v>113.100000000004</v>
      </c>
      <c r="FS31" s="49">
        <v>285.19999999999993</v>
      </c>
      <c r="FT31" s="49">
        <v>450.07500000000005</v>
      </c>
      <c r="FU31" s="49">
        <v>399</v>
      </c>
      <c r="FV31" s="324"/>
      <c r="FW31" s="49">
        <v>0</v>
      </c>
      <c r="FX31" s="49">
        <v>120.29999999999745</v>
      </c>
      <c r="FY31" s="49">
        <v>118.19999999999999</v>
      </c>
      <c r="FZ31" s="49">
        <v>593.80000000000007</v>
      </c>
      <c r="GA31" s="324"/>
      <c r="GB31">
        <v>240.55000000000382</v>
      </c>
      <c r="GC31">
        <v>613.95000000000368</v>
      </c>
      <c r="GD31">
        <v>706.34999999999991</v>
      </c>
      <c r="GE31" s="18">
        <v>952.2</v>
      </c>
      <c r="GF31" s="324"/>
      <c r="GG31" s="632">
        <v>71.750000000001819</v>
      </c>
      <c r="GH31" s="632">
        <v>244</v>
      </c>
      <c r="GI31" s="632">
        <v>235.875</v>
      </c>
      <c r="GJ31">
        <v>317.5</v>
      </c>
      <c r="GK31" s="324"/>
      <c r="GL31" s="49">
        <v>0</v>
      </c>
      <c r="GM31" s="49">
        <v>0</v>
      </c>
      <c r="GN31">
        <v>768</v>
      </c>
      <c r="GO31" s="49">
        <v>0</v>
      </c>
      <c r="GP31" s="324"/>
    </row>
    <row r="32" spans="1:198" ht="18">
      <c r="A32" s="40" t="s">
        <v>2193</v>
      </c>
      <c r="B32" s="45">
        <f t="shared" si="0"/>
        <v>44507.80000000001</v>
      </c>
      <c r="C32" s="41"/>
      <c r="D32" s="49">
        <v>0</v>
      </c>
      <c r="E32" s="49">
        <v>99</v>
      </c>
      <c r="F32" s="49">
        <v>138.00000000000003</v>
      </c>
      <c r="G32" s="49">
        <v>142.69999999999999</v>
      </c>
      <c r="H32" s="371"/>
      <c r="I32" s="49">
        <v>0</v>
      </c>
      <c r="J32" s="49">
        <v>119.09999999999994</v>
      </c>
      <c r="K32" s="49">
        <v>99</v>
      </c>
      <c r="L32" s="49">
        <v>19.2</v>
      </c>
      <c r="M32" s="371"/>
      <c r="N32" s="49">
        <v>0</v>
      </c>
      <c r="O32" s="49">
        <v>292.39999999999986</v>
      </c>
      <c r="P32" s="49">
        <v>236.24999999999994</v>
      </c>
      <c r="Q32" s="49">
        <v>344.95000000000005</v>
      </c>
      <c r="R32" s="371"/>
      <c r="S32" s="315">
        <v>0</v>
      </c>
      <c r="T32" s="315">
        <v>126.84999999999991</v>
      </c>
      <c r="U32" s="315">
        <v>251.55</v>
      </c>
      <c r="V32" s="49">
        <v>305.90000000000003</v>
      </c>
      <c r="W32" s="371"/>
      <c r="X32" s="49">
        <v>0</v>
      </c>
      <c r="Y32" s="49">
        <v>210.24999999999977</v>
      </c>
      <c r="Z32" s="49">
        <v>88.199999999999989</v>
      </c>
      <c r="AA32" s="49">
        <v>409.50000000000006</v>
      </c>
      <c r="AB32" s="371"/>
      <c r="AC32" s="49">
        <v>0</v>
      </c>
      <c r="AD32" s="49">
        <v>306.70000000000005</v>
      </c>
      <c r="AE32" s="49">
        <v>441.82500000000005</v>
      </c>
      <c r="AF32" s="49">
        <v>124.70000000000002</v>
      </c>
      <c r="AG32" s="371"/>
      <c r="AH32" s="49">
        <v>0</v>
      </c>
      <c r="AI32" s="49">
        <v>219.95000000000005</v>
      </c>
      <c r="AJ32" s="49">
        <v>331.79999999999995</v>
      </c>
      <c r="AK32" s="49">
        <v>400.90000000000003</v>
      </c>
      <c r="AL32" s="371"/>
      <c r="AM32" s="49">
        <v>0</v>
      </c>
      <c r="AN32" s="49">
        <v>243.75</v>
      </c>
      <c r="AO32" s="49">
        <v>226.72500000000002</v>
      </c>
      <c r="AP32" s="49">
        <v>605.75</v>
      </c>
      <c r="AQ32" s="371"/>
      <c r="AR32" s="49">
        <v>0</v>
      </c>
      <c r="AS32" s="49">
        <v>65</v>
      </c>
      <c r="AT32" s="49">
        <v>125.92499999999998</v>
      </c>
      <c r="AU32" s="49">
        <v>134.80000000000001</v>
      </c>
      <c r="AV32" s="371"/>
      <c r="AW32" s="49">
        <v>0</v>
      </c>
      <c r="AX32" s="49">
        <v>399.55000000000064</v>
      </c>
      <c r="AY32" s="49">
        <v>263.17500000000001</v>
      </c>
      <c r="AZ32" s="49">
        <v>501.2</v>
      </c>
      <c r="BA32" s="371"/>
      <c r="BB32" s="49">
        <v>0</v>
      </c>
      <c r="BC32" s="49">
        <v>215.84999999999997</v>
      </c>
      <c r="BD32" s="49">
        <v>235.04999999999998</v>
      </c>
      <c r="BE32" s="49">
        <v>387.5</v>
      </c>
      <c r="BF32" s="371"/>
      <c r="BG32" s="49">
        <v>0</v>
      </c>
      <c r="BH32" s="49">
        <v>150.4</v>
      </c>
      <c r="BI32" s="49">
        <v>221.625</v>
      </c>
      <c r="BJ32" s="49">
        <v>334.7</v>
      </c>
      <c r="BK32" s="371"/>
      <c r="BL32" s="49">
        <v>0</v>
      </c>
      <c r="BM32" s="49">
        <v>91.65</v>
      </c>
      <c r="BN32" s="49">
        <v>45.45</v>
      </c>
      <c r="BO32" s="49">
        <v>258.29999999999995</v>
      </c>
      <c r="BP32" s="371"/>
      <c r="BQ32" s="49">
        <v>0</v>
      </c>
      <c r="BR32" s="49">
        <v>300.05000000000064</v>
      </c>
      <c r="BS32" s="49">
        <v>202.27499999999998</v>
      </c>
      <c r="BT32" s="49">
        <v>621.59999999999991</v>
      </c>
      <c r="BU32" s="324"/>
      <c r="BV32" s="49">
        <v>0</v>
      </c>
      <c r="BW32" s="49">
        <v>241.10000000000082</v>
      </c>
      <c r="BX32" s="49">
        <v>254.55</v>
      </c>
      <c r="BY32" s="49">
        <v>175.8</v>
      </c>
      <c r="BZ32" s="371"/>
      <c r="CA32" s="49">
        <v>0</v>
      </c>
      <c r="CB32" s="49">
        <v>187.10000000000036</v>
      </c>
      <c r="CC32" s="49">
        <v>219.22500000000002</v>
      </c>
      <c r="CD32" s="49">
        <v>523.5</v>
      </c>
      <c r="CE32" s="324"/>
      <c r="CF32" s="333">
        <v>0</v>
      </c>
      <c r="CG32" s="333">
        <v>150.00000000000045</v>
      </c>
      <c r="CH32" s="333">
        <v>171.89999999999998</v>
      </c>
      <c r="CI32" s="49">
        <v>575.6</v>
      </c>
      <c r="CJ32" s="324"/>
      <c r="CK32" s="49">
        <v>0</v>
      </c>
      <c r="CL32" s="49">
        <v>159</v>
      </c>
      <c r="CM32" s="49">
        <v>27</v>
      </c>
      <c r="CN32" s="49">
        <v>398.3</v>
      </c>
      <c r="CO32" s="371"/>
      <c r="CP32" s="49">
        <v>0</v>
      </c>
      <c r="CQ32" s="49">
        <v>229.74999999999909</v>
      </c>
      <c r="CR32" s="49">
        <v>197.625</v>
      </c>
      <c r="CS32" s="49">
        <v>311.60000000000002</v>
      </c>
      <c r="CT32" s="324"/>
      <c r="CU32" s="49">
        <v>0</v>
      </c>
      <c r="CV32" s="49">
        <v>25.999999999999091</v>
      </c>
      <c r="CW32" s="49">
        <v>297.82499999999999</v>
      </c>
      <c r="CX32" s="49">
        <v>348.70000000000005</v>
      </c>
      <c r="CY32" s="371"/>
      <c r="CZ32" s="49">
        <v>0</v>
      </c>
      <c r="DA32" s="49">
        <v>94.34999999999998</v>
      </c>
      <c r="DB32" s="49">
        <v>44.025000000000006</v>
      </c>
      <c r="DC32" s="49">
        <v>221.7</v>
      </c>
      <c r="DD32" s="324"/>
      <c r="DE32" s="49">
        <v>0</v>
      </c>
      <c r="DF32" s="49">
        <v>1038.8249999999998</v>
      </c>
      <c r="DG32" s="49">
        <v>504.90000000000003</v>
      </c>
      <c r="DH32" s="315">
        <v>1591</v>
      </c>
      <c r="DI32" s="324"/>
      <c r="DJ32" s="315">
        <v>0</v>
      </c>
      <c r="DK32" s="315">
        <v>252.79999999999836</v>
      </c>
      <c r="DL32" s="315">
        <v>559.49999999999989</v>
      </c>
      <c r="DM32" s="49">
        <v>949.95000000000016</v>
      </c>
      <c r="DN32" s="324"/>
      <c r="DO32" s="49">
        <v>0</v>
      </c>
      <c r="DP32" s="49">
        <v>236.75000000000091</v>
      </c>
      <c r="DQ32" s="49">
        <v>337.5</v>
      </c>
      <c r="DR32" s="49">
        <v>212.20000000000002</v>
      </c>
      <c r="DS32" s="324"/>
      <c r="DT32" s="49">
        <v>0</v>
      </c>
      <c r="DU32" s="49">
        <v>0</v>
      </c>
      <c r="DV32" s="49">
        <v>0</v>
      </c>
      <c r="DW32" s="49">
        <v>175.5</v>
      </c>
      <c r="DX32" s="324"/>
      <c r="DY32" s="49">
        <v>0</v>
      </c>
      <c r="DZ32" s="49">
        <v>1523.2500000000009</v>
      </c>
      <c r="EA32" s="49">
        <v>2568.1499999999996</v>
      </c>
      <c r="EB32" s="315">
        <v>3450.9999999999991</v>
      </c>
      <c r="EC32" s="324"/>
      <c r="ED32" s="49">
        <v>0</v>
      </c>
      <c r="EE32" s="49">
        <v>283.25000000000182</v>
      </c>
      <c r="EF32" s="49">
        <v>182.17500000000001</v>
      </c>
      <c r="EG32" s="49">
        <v>109.8</v>
      </c>
      <c r="EH32" s="324"/>
      <c r="EI32" s="49">
        <v>0</v>
      </c>
      <c r="EJ32" s="49">
        <v>175.90000000000327</v>
      </c>
      <c r="EK32" s="49">
        <v>206.39999999999998</v>
      </c>
      <c r="EL32" s="49">
        <v>349.4</v>
      </c>
      <c r="EM32" s="324"/>
      <c r="EN32" s="49">
        <v>0</v>
      </c>
      <c r="EO32" s="49">
        <v>144.49999999999818</v>
      </c>
      <c r="EP32" s="49">
        <v>76.125</v>
      </c>
      <c r="EQ32" s="49">
        <v>356.30000000000007</v>
      </c>
      <c r="ER32" s="324"/>
      <c r="ES32" s="49">
        <v>0</v>
      </c>
      <c r="ET32" s="49">
        <v>145.44999999999891</v>
      </c>
      <c r="EU32" s="49">
        <v>118.94999999999999</v>
      </c>
      <c r="EV32" s="49">
        <v>325.59999999999997</v>
      </c>
      <c r="EW32" s="324"/>
      <c r="EX32">
        <v>0</v>
      </c>
      <c r="EY32">
        <v>1663.375</v>
      </c>
      <c r="EZ32">
        <v>2033.5500000000002</v>
      </c>
      <c r="FA32" s="479">
        <v>2409.5</v>
      </c>
      <c r="FB32" s="324"/>
      <c r="FC32" s="49">
        <v>0</v>
      </c>
      <c r="FD32" s="49">
        <v>138.14999999999782</v>
      </c>
      <c r="FE32" s="49">
        <v>57.224999999999994</v>
      </c>
      <c r="FF32" s="49">
        <v>221</v>
      </c>
      <c r="FG32" s="324"/>
      <c r="FH32" s="333">
        <v>0</v>
      </c>
      <c r="FI32" s="333">
        <v>127.04999999999998</v>
      </c>
      <c r="FJ32" s="333">
        <v>191.25</v>
      </c>
      <c r="FK32" s="49">
        <v>361.6</v>
      </c>
      <c r="FL32" s="324"/>
      <c r="FM32" s="333">
        <v>0</v>
      </c>
      <c r="FN32" s="333">
        <v>103.24999999999454</v>
      </c>
      <c r="FO32" s="333">
        <v>265.79999999999995</v>
      </c>
      <c r="FP32" s="49">
        <v>476.5</v>
      </c>
      <c r="FQ32" s="324"/>
      <c r="FR32" s="49">
        <v>0</v>
      </c>
      <c r="FS32" s="49">
        <v>229.34999999999997</v>
      </c>
      <c r="FT32" s="49">
        <v>386.625</v>
      </c>
      <c r="FU32" s="49">
        <v>533.70000000000005</v>
      </c>
      <c r="FV32" s="324"/>
      <c r="FW32" s="49">
        <v>0</v>
      </c>
      <c r="FX32" s="49">
        <v>74.44999999999709</v>
      </c>
      <c r="FY32" s="49">
        <v>9.9</v>
      </c>
      <c r="FZ32" s="49">
        <v>145.9</v>
      </c>
      <c r="GA32" s="324"/>
      <c r="GB32">
        <v>0</v>
      </c>
      <c r="GC32">
        <v>681.57500000001824</v>
      </c>
      <c r="GD32">
        <v>879.82499999999993</v>
      </c>
      <c r="GE32" s="18">
        <v>1014.8</v>
      </c>
      <c r="GF32" s="324"/>
      <c r="GG32" s="632">
        <v>0</v>
      </c>
      <c r="GH32" s="632">
        <v>187.5</v>
      </c>
      <c r="GI32" s="632">
        <v>111.75</v>
      </c>
      <c r="GJ32">
        <v>263.5</v>
      </c>
      <c r="GK32" s="324"/>
      <c r="GL32" s="49">
        <v>0</v>
      </c>
      <c r="GM32" s="49">
        <v>0</v>
      </c>
      <c r="GN32">
        <v>871.80000000000007</v>
      </c>
      <c r="GO32" s="49">
        <v>0</v>
      </c>
      <c r="GP32" s="324"/>
    </row>
    <row r="33" spans="1:198" ht="18">
      <c r="A33" s="40" t="s">
        <v>1666</v>
      </c>
      <c r="B33" s="45">
        <f t="shared" si="0"/>
        <v>63569.05</v>
      </c>
      <c r="C33" s="41"/>
      <c r="D33" s="49">
        <v>0</v>
      </c>
      <c r="E33" s="49">
        <v>311.3</v>
      </c>
      <c r="F33" s="49">
        <v>198.00000000000006</v>
      </c>
      <c r="G33" s="49">
        <v>279.39999999999998</v>
      </c>
      <c r="H33" s="371"/>
      <c r="I33" s="49">
        <v>0</v>
      </c>
      <c r="J33" s="49">
        <v>130.35000000000002</v>
      </c>
      <c r="K33" s="49">
        <v>4.5000000000000426</v>
      </c>
      <c r="L33" s="49">
        <v>280.2</v>
      </c>
      <c r="M33" s="371"/>
      <c r="N33" s="49">
        <v>103.22499999999997</v>
      </c>
      <c r="O33" s="49">
        <v>243.55000000000018</v>
      </c>
      <c r="P33" s="49">
        <v>261.89999999999998</v>
      </c>
      <c r="Q33" s="49">
        <v>794.45</v>
      </c>
      <c r="R33" s="371"/>
      <c r="S33" s="315">
        <v>52.524999999999977</v>
      </c>
      <c r="T33" s="315">
        <v>176.54999999999995</v>
      </c>
      <c r="U33" s="315">
        <v>50.625</v>
      </c>
      <c r="V33" s="49">
        <v>287</v>
      </c>
      <c r="W33" s="371"/>
      <c r="X33" s="49">
        <v>67.875</v>
      </c>
      <c r="Y33" s="49">
        <v>209.60000000000014</v>
      </c>
      <c r="Z33" s="49">
        <v>354.07500000000005</v>
      </c>
      <c r="AA33" s="49">
        <v>457.9</v>
      </c>
      <c r="AB33" s="371"/>
      <c r="AC33" s="49">
        <v>145.82499999999993</v>
      </c>
      <c r="AD33" s="49">
        <v>494.05000000000018</v>
      </c>
      <c r="AE33" s="49">
        <v>396.75</v>
      </c>
      <c r="AF33" s="49">
        <v>333.40000000000003</v>
      </c>
      <c r="AG33" s="371"/>
      <c r="AH33" s="49">
        <v>188.17499999999961</v>
      </c>
      <c r="AI33" s="49">
        <v>301.65000000000009</v>
      </c>
      <c r="AJ33" s="49">
        <v>775.72500000000014</v>
      </c>
      <c r="AK33" s="49">
        <v>952.69999999999993</v>
      </c>
      <c r="AL33" s="371"/>
      <c r="AM33" s="49">
        <v>108.62499999999966</v>
      </c>
      <c r="AN33" s="49">
        <v>348.05000000000018</v>
      </c>
      <c r="AO33" s="49">
        <v>314.47500000000002</v>
      </c>
      <c r="AP33" s="49">
        <v>538</v>
      </c>
      <c r="AQ33" s="371"/>
      <c r="AR33" s="49">
        <v>109</v>
      </c>
      <c r="AS33" s="49">
        <v>72</v>
      </c>
      <c r="AT33" s="49">
        <v>110.92500000000001</v>
      </c>
      <c r="AU33" s="49">
        <v>298.7</v>
      </c>
      <c r="AV33" s="371"/>
      <c r="AW33" s="49">
        <v>43.974999999999682</v>
      </c>
      <c r="AX33" s="49">
        <v>463.34999999999991</v>
      </c>
      <c r="AY33" s="49">
        <v>600.75</v>
      </c>
      <c r="AZ33" s="49">
        <v>896.6</v>
      </c>
      <c r="BA33" s="371"/>
      <c r="BB33" s="49">
        <v>84.549999999999955</v>
      </c>
      <c r="BC33" s="49">
        <v>352.54999999999995</v>
      </c>
      <c r="BD33" s="49">
        <v>136.125</v>
      </c>
      <c r="BE33" s="49">
        <v>429.3</v>
      </c>
      <c r="BF33" s="371"/>
      <c r="BG33" s="49">
        <v>100.77499999999986</v>
      </c>
      <c r="BH33" s="49">
        <v>159.64999999999998</v>
      </c>
      <c r="BI33" s="49">
        <v>237.52499999999998</v>
      </c>
      <c r="BJ33" s="49">
        <v>369.59999999999997</v>
      </c>
      <c r="BK33" s="371"/>
      <c r="BL33" s="49">
        <v>106.75</v>
      </c>
      <c r="BM33" s="49">
        <v>139.94999999999999</v>
      </c>
      <c r="BN33" s="49">
        <v>63.449999999999996</v>
      </c>
      <c r="BO33" s="49">
        <v>241</v>
      </c>
      <c r="BP33" s="371"/>
      <c r="BQ33" s="49">
        <v>112.92500000000018</v>
      </c>
      <c r="BR33" s="49">
        <v>299.70000000000027</v>
      </c>
      <c r="BS33" s="49">
        <v>199.125</v>
      </c>
      <c r="BT33" s="49">
        <v>680.5</v>
      </c>
      <c r="BU33" s="324"/>
      <c r="BV33" s="49">
        <v>180.95000000000005</v>
      </c>
      <c r="BW33" s="49">
        <v>187.64999999999964</v>
      </c>
      <c r="BX33" s="49">
        <v>369.45</v>
      </c>
      <c r="BY33" s="49">
        <v>419.90000000000003</v>
      </c>
      <c r="BZ33" s="371"/>
      <c r="CA33" s="49">
        <v>91.500000000000227</v>
      </c>
      <c r="CB33" s="49">
        <v>277.64999999999964</v>
      </c>
      <c r="CC33" s="49">
        <v>230.625</v>
      </c>
      <c r="CD33" s="49">
        <v>708.5</v>
      </c>
      <c r="CE33" s="324"/>
      <c r="CF33" s="333">
        <v>80.649999999999864</v>
      </c>
      <c r="CG33" s="333">
        <v>224.39999999999964</v>
      </c>
      <c r="CH33" s="333">
        <v>163.19999999999999</v>
      </c>
      <c r="CI33" s="49">
        <v>552.29999999999995</v>
      </c>
      <c r="CJ33" s="324"/>
      <c r="CK33" s="49">
        <v>74.074999999999818</v>
      </c>
      <c r="CL33" s="49">
        <v>100.2</v>
      </c>
      <c r="CM33" s="49">
        <v>107.39999999999999</v>
      </c>
      <c r="CN33" s="49">
        <v>533.19999999999993</v>
      </c>
      <c r="CO33" s="371"/>
      <c r="CP33" s="49">
        <v>75.775000000000318</v>
      </c>
      <c r="CQ33" s="49">
        <v>168.75</v>
      </c>
      <c r="CR33" s="49">
        <v>330</v>
      </c>
      <c r="CS33" s="49">
        <v>701.4</v>
      </c>
      <c r="CT33" s="324"/>
      <c r="CU33" s="49">
        <v>110.400000000001</v>
      </c>
      <c r="CV33" s="49">
        <v>132.99999999999909</v>
      </c>
      <c r="CW33" s="49">
        <v>521.25000000000011</v>
      </c>
      <c r="CX33" s="49">
        <v>552.6</v>
      </c>
      <c r="CY33" s="371"/>
      <c r="CZ33" s="49">
        <v>104.02500000000009</v>
      </c>
      <c r="DA33" s="49">
        <v>109.5</v>
      </c>
      <c r="DB33" s="49">
        <v>39.825000000000003</v>
      </c>
      <c r="DC33" s="49">
        <v>0</v>
      </c>
      <c r="DD33" s="324"/>
      <c r="DE33" s="49">
        <v>499.44999999999993</v>
      </c>
      <c r="DF33" s="49">
        <v>1301.9999999999991</v>
      </c>
      <c r="DG33" s="49">
        <v>2427.6750000000002</v>
      </c>
      <c r="DH33" s="315">
        <v>2626.0999999999995</v>
      </c>
      <c r="DI33" s="324"/>
      <c r="DJ33" s="315">
        <v>119.92500000000018</v>
      </c>
      <c r="DK33" s="315">
        <v>259.89999999999964</v>
      </c>
      <c r="DL33" s="315">
        <v>541.5</v>
      </c>
      <c r="DM33" s="49">
        <v>1002.8</v>
      </c>
      <c r="DN33" s="324"/>
      <c r="DO33" s="49">
        <v>140.10000000000036</v>
      </c>
      <c r="DP33" s="49">
        <v>217.34999999999854</v>
      </c>
      <c r="DQ33" s="49">
        <v>445.80000000000007</v>
      </c>
      <c r="DR33" s="49">
        <v>651.5</v>
      </c>
      <c r="DS33" s="324"/>
      <c r="DT33" s="49">
        <v>0</v>
      </c>
      <c r="DU33" s="49">
        <v>0</v>
      </c>
      <c r="DV33" s="49">
        <v>0</v>
      </c>
      <c r="DW33" s="49">
        <v>71.5</v>
      </c>
      <c r="DX33" s="324"/>
      <c r="DY33" s="49">
        <v>911.12500000001046</v>
      </c>
      <c r="DZ33" s="49">
        <v>2106.75</v>
      </c>
      <c r="EA33" s="49">
        <v>3629.625</v>
      </c>
      <c r="EB33" s="315">
        <v>4135.1000000000004</v>
      </c>
      <c r="EC33" s="324"/>
      <c r="ED33" s="49">
        <v>106.82500000000175</v>
      </c>
      <c r="EE33" s="49">
        <v>128.54999999999745</v>
      </c>
      <c r="EF33" s="49">
        <v>178.57499999999999</v>
      </c>
      <c r="EG33" s="49">
        <v>268.7</v>
      </c>
      <c r="EH33" s="324"/>
      <c r="EI33" s="49">
        <v>27.725000000001273</v>
      </c>
      <c r="EJ33" s="49">
        <v>251.84999999999854</v>
      </c>
      <c r="EK33" s="49">
        <v>168.82500000000002</v>
      </c>
      <c r="EL33" s="49">
        <v>192.20000000000002</v>
      </c>
      <c r="EM33" s="324"/>
      <c r="EN33" s="49">
        <v>0</v>
      </c>
      <c r="EO33" s="49">
        <v>190.14999999999782</v>
      </c>
      <c r="EP33" s="49">
        <v>114.22500000000001</v>
      </c>
      <c r="EQ33" s="49">
        <v>488.19999999999993</v>
      </c>
      <c r="ER33" s="324"/>
      <c r="ES33" s="49">
        <v>41.500000000000909</v>
      </c>
      <c r="ET33" s="49">
        <v>93</v>
      </c>
      <c r="EU33" s="49">
        <v>140.625</v>
      </c>
      <c r="EV33" s="49">
        <v>373.3</v>
      </c>
      <c r="EW33" s="324"/>
      <c r="EX33">
        <v>788.47500000000002</v>
      </c>
      <c r="EY33">
        <v>1657.3000000000029</v>
      </c>
      <c r="EZ33">
        <v>2330.1</v>
      </c>
      <c r="FA33" s="479">
        <v>4168.7999999999993</v>
      </c>
      <c r="FB33" s="324"/>
      <c r="FC33" s="49">
        <v>39</v>
      </c>
      <c r="FD33" s="49">
        <v>31.499999999998181</v>
      </c>
      <c r="FE33" s="49">
        <v>4.125</v>
      </c>
      <c r="FF33" s="49">
        <v>275.79999999999995</v>
      </c>
      <c r="FG33" s="324"/>
      <c r="FH33" s="333">
        <v>24.975000000000364</v>
      </c>
      <c r="FI33" s="333">
        <v>143.30000000000001</v>
      </c>
      <c r="FJ33" s="333">
        <v>168.75</v>
      </c>
      <c r="FK33" s="49">
        <v>31.5</v>
      </c>
      <c r="FL33" s="324"/>
      <c r="FM33" s="333">
        <v>68.5</v>
      </c>
      <c r="FN33" s="333">
        <v>58.749999999998181</v>
      </c>
      <c r="FO33" s="333">
        <v>298.20000000000005</v>
      </c>
      <c r="FP33" s="49">
        <v>150</v>
      </c>
      <c r="FQ33" s="324"/>
      <c r="FR33" s="49">
        <v>39.024999999999636</v>
      </c>
      <c r="FS33" s="49">
        <v>232.34999999999997</v>
      </c>
      <c r="FT33" s="49">
        <v>443.54999999999995</v>
      </c>
      <c r="FU33" s="49">
        <v>491.4</v>
      </c>
      <c r="FV33" s="324"/>
      <c r="FW33" s="49">
        <v>0</v>
      </c>
      <c r="FX33" s="49">
        <v>50.200000000000728</v>
      </c>
      <c r="FY33" s="49">
        <v>0</v>
      </c>
      <c r="FZ33" s="49">
        <v>507.59999999999997</v>
      </c>
      <c r="GA33" s="324"/>
      <c r="GB33">
        <v>195.64999999999964</v>
      </c>
      <c r="GC33">
        <v>790.55000000001985</v>
      </c>
      <c r="GD33">
        <v>1154.0249999999999</v>
      </c>
      <c r="GE33" s="18">
        <v>1276</v>
      </c>
      <c r="GF33" s="324"/>
      <c r="GG33" s="632">
        <v>64.125000000000909</v>
      </c>
      <c r="GH33" s="632">
        <v>222.5</v>
      </c>
      <c r="GI33" s="632">
        <v>187.875</v>
      </c>
      <c r="GJ33">
        <v>473.5</v>
      </c>
      <c r="GK33" s="324"/>
      <c r="GL33" s="49">
        <v>0</v>
      </c>
      <c r="GM33" s="49">
        <v>0</v>
      </c>
      <c r="GN33">
        <v>731.77499999999998</v>
      </c>
      <c r="GO33" s="49">
        <v>0</v>
      </c>
      <c r="GP33" s="324"/>
    </row>
    <row r="34" spans="1:198" ht="18">
      <c r="A34" s="81" t="s">
        <v>1344</v>
      </c>
      <c r="B34" s="45">
        <f t="shared" si="0"/>
        <v>61933.225000000028</v>
      </c>
      <c r="C34" s="41"/>
      <c r="D34" s="49">
        <v>0</v>
      </c>
      <c r="E34" s="49">
        <v>271.64999999999998</v>
      </c>
      <c r="F34" s="49">
        <v>441.6749999999999</v>
      </c>
      <c r="G34" s="49">
        <v>313.49999999999994</v>
      </c>
      <c r="H34" s="371"/>
      <c r="I34" s="49">
        <v>0</v>
      </c>
      <c r="J34" s="49">
        <v>47.300000000000068</v>
      </c>
      <c r="K34" s="49">
        <v>23.099999999999966</v>
      </c>
      <c r="L34" s="49">
        <v>291.39999999999998</v>
      </c>
      <c r="M34" s="371"/>
      <c r="N34" s="49">
        <v>139.66250000000014</v>
      </c>
      <c r="O34" s="49">
        <v>207.0999999999998</v>
      </c>
      <c r="P34" s="49">
        <v>20.549999999999997</v>
      </c>
      <c r="Q34" s="49">
        <v>660.2</v>
      </c>
      <c r="R34" s="371"/>
      <c r="S34" s="315">
        <v>81.050000000000182</v>
      </c>
      <c r="T34" s="315">
        <v>117.75000000000011</v>
      </c>
      <c r="U34" s="315">
        <v>145.57499999999999</v>
      </c>
      <c r="V34" s="49">
        <v>269</v>
      </c>
      <c r="W34" s="371"/>
      <c r="X34" s="49">
        <v>102.55000000000018</v>
      </c>
      <c r="Y34" s="49">
        <v>252.75</v>
      </c>
      <c r="Z34" s="49">
        <v>295.875</v>
      </c>
      <c r="AA34" s="49">
        <v>245.2</v>
      </c>
      <c r="AB34" s="371"/>
      <c r="AC34" s="49">
        <v>205.5250000000002</v>
      </c>
      <c r="AD34" s="49">
        <v>335.64999999999986</v>
      </c>
      <c r="AE34" s="49">
        <v>432.75</v>
      </c>
      <c r="AF34" s="49">
        <v>371.99999999999994</v>
      </c>
      <c r="AG34" s="371"/>
      <c r="AH34" s="49">
        <v>195.125</v>
      </c>
      <c r="AI34" s="49">
        <v>268.0499999999995</v>
      </c>
      <c r="AJ34" s="49">
        <v>1013.9999999999998</v>
      </c>
      <c r="AK34" s="49">
        <v>768.1</v>
      </c>
      <c r="AL34" s="371"/>
      <c r="AM34" s="49">
        <v>88.462499999999636</v>
      </c>
      <c r="AN34" s="49">
        <v>236.89999999999964</v>
      </c>
      <c r="AO34" s="49">
        <v>165.67500000000001</v>
      </c>
      <c r="AP34" s="49">
        <v>523.1</v>
      </c>
      <c r="AQ34" s="371"/>
      <c r="AR34" s="49">
        <v>91.024999999999636</v>
      </c>
      <c r="AS34" s="49">
        <v>114.75</v>
      </c>
      <c r="AT34" s="49">
        <v>14.625</v>
      </c>
      <c r="AU34" s="49">
        <v>188.1</v>
      </c>
      <c r="AV34" s="371"/>
      <c r="AW34" s="49">
        <v>137.97499999999945</v>
      </c>
      <c r="AX34" s="49">
        <v>536.99999999999909</v>
      </c>
      <c r="AY34" s="49">
        <v>478.125</v>
      </c>
      <c r="AZ34" s="49">
        <v>1023</v>
      </c>
      <c r="BA34" s="371"/>
      <c r="BB34" s="49">
        <v>42.874999999999545</v>
      </c>
      <c r="BC34" s="49">
        <v>214.3</v>
      </c>
      <c r="BD34" s="49">
        <v>275.77500000000003</v>
      </c>
      <c r="BE34" s="49">
        <v>276.7</v>
      </c>
      <c r="BF34" s="371"/>
      <c r="BG34" s="49">
        <v>67.549999999999727</v>
      </c>
      <c r="BH34" s="49">
        <v>104.34999999999998</v>
      </c>
      <c r="BI34" s="49">
        <v>220.875</v>
      </c>
      <c r="BJ34" s="49">
        <v>114.1</v>
      </c>
      <c r="BK34" s="371"/>
      <c r="BL34" s="49">
        <v>48.087499999999636</v>
      </c>
      <c r="BM34" s="49">
        <v>110.79999999999998</v>
      </c>
      <c r="BN34" s="49">
        <v>237</v>
      </c>
      <c r="BO34" s="49">
        <v>128.90000000000003</v>
      </c>
      <c r="BP34" s="371"/>
      <c r="BQ34" s="49">
        <v>53.712500000000091</v>
      </c>
      <c r="BR34" s="49">
        <v>251.74999999999955</v>
      </c>
      <c r="BS34" s="49">
        <v>204.82500000000002</v>
      </c>
      <c r="BT34" s="49">
        <v>478.3</v>
      </c>
      <c r="BU34" s="324"/>
      <c r="BV34" s="49">
        <v>127.77499999999986</v>
      </c>
      <c r="BW34" s="49">
        <v>344.69999999999936</v>
      </c>
      <c r="BX34" s="49">
        <v>668.47499999999991</v>
      </c>
      <c r="BY34" s="49">
        <v>677.5</v>
      </c>
      <c r="BZ34" s="371"/>
      <c r="CA34" s="49">
        <v>35.000000000000227</v>
      </c>
      <c r="CB34" s="49">
        <v>161.94999999999845</v>
      </c>
      <c r="CC34" s="49">
        <v>231.89999999999998</v>
      </c>
      <c r="CD34" s="49">
        <v>574.70000000000005</v>
      </c>
      <c r="CE34" s="324"/>
      <c r="CF34" s="333">
        <v>15.600000000000136</v>
      </c>
      <c r="CG34" s="333">
        <v>194.5</v>
      </c>
      <c r="CH34" s="333">
        <v>238.20000000000002</v>
      </c>
      <c r="CI34" s="49">
        <v>317.2</v>
      </c>
      <c r="CJ34" s="324"/>
      <c r="CK34" s="49">
        <v>67.387500000000273</v>
      </c>
      <c r="CL34" s="49">
        <v>198.55</v>
      </c>
      <c r="CM34" s="49">
        <v>306.375</v>
      </c>
      <c r="CN34" s="49">
        <v>407.40000000000003</v>
      </c>
      <c r="CO34" s="371"/>
      <c r="CP34" s="49">
        <v>103.10000000000036</v>
      </c>
      <c r="CQ34" s="49">
        <v>217</v>
      </c>
      <c r="CR34" s="49">
        <v>319.79999999999995</v>
      </c>
      <c r="CS34" s="49">
        <v>416.4</v>
      </c>
      <c r="CT34" s="324"/>
      <c r="CU34" s="49">
        <v>75.850000000000364</v>
      </c>
      <c r="CV34" s="49">
        <v>352.44999999999982</v>
      </c>
      <c r="CW34" s="49">
        <v>493.65000000000003</v>
      </c>
      <c r="CX34" s="49">
        <v>681.00000000000011</v>
      </c>
      <c r="CY34" s="371"/>
      <c r="CZ34" s="49">
        <v>59.675000000000182</v>
      </c>
      <c r="DA34" s="49">
        <v>33</v>
      </c>
      <c r="DB34" s="49">
        <v>27</v>
      </c>
      <c r="DC34" s="49">
        <v>0</v>
      </c>
      <c r="DD34" s="324"/>
      <c r="DE34" s="49">
        <v>595.52499999999986</v>
      </c>
      <c r="DF34" s="49">
        <v>1170.8000000000011</v>
      </c>
      <c r="DG34" s="49">
        <v>2263.7250000000004</v>
      </c>
      <c r="DH34" s="315">
        <v>3024.2</v>
      </c>
      <c r="DI34" s="324"/>
      <c r="DJ34" s="315">
        <v>142.97499999999991</v>
      </c>
      <c r="DK34" s="315">
        <v>241.60000000000036</v>
      </c>
      <c r="DL34" s="315">
        <v>675.22499999999991</v>
      </c>
      <c r="DM34" s="49">
        <v>923.1</v>
      </c>
      <c r="DN34" s="324"/>
      <c r="DO34" s="49">
        <v>79.075000000000728</v>
      </c>
      <c r="DP34" s="49">
        <v>638.20000000000164</v>
      </c>
      <c r="DQ34" s="49">
        <v>353.4</v>
      </c>
      <c r="DR34" s="49">
        <v>689.60000000000014</v>
      </c>
      <c r="DS34" s="324"/>
      <c r="DT34" s="49">
        <v>0</v>
      </c>
      <c r="DU34" s="49">
        <v>0</v>
      </c>
      <c r="DV34" s="49">
        <v>0</v>
      </c>
      <c r="DW34" s="49">
        <v>70</v>
      </c>
      <c r="DX34" s="324"/>
      <c r="DY34" s="49">
        <v>850.83750000001919</v>
      </c>
      <c r="DZ34" s="49">
        <v>1827.3999999999996</v>
      </c>
      <c r="EA34" s="49">
        <v>3956.1749999999984</v>
      </c>
      <c r="EB34" s="315">
        <v>3683.6999999999994</v>
      </c>
      <c r="EC34" s="324"/>
      <c r="ED34" s="49">
        <v>78.250000000000909</v>
      </c>
      <c r="EE34" s="49">
        <v>106.49999999999636</v>
      </c>
      <c r="EF34" s="49">
        <v>14.625</v>
      </c>
      <c r="EG34" s="49">
        <v>239.79999999999995</v>
      </c>
      <c r="EH34" s="324"/>
      <c r="EI34" s="49">
        <v>11.575000000001637</v>
      </c>
      <c r="EJ34" s="49">
        <v>231.94999999999527</v>
      </c>
      <c r="EK34" s="49">
        <v>386.54999999999995</v>
      </c>
      <c r="EL34" s="49">
        <v>122.20000000000002</v>
      </c>
      <c r="EM34" s="324"/>
      <c r="EN34" s="49">
        <v>0</v>
      </c>
      <c r="EO34" s="49">
        <v>128.19999999999527</v>
      </c>
      <c r="EP34" s="49">
        <v>360.97500000000002</v>
      </c>
      <c r="EQ34" s="49">
        <v>389.40000000000003</v>
      </c>
      <c r="ER34" s="324"/>
      <c r="ES34" s="49">
        <v>62.100000000002183</v>
      </c>
      <c r="ET34" s="49">
        <v>88.799999999997453</v>
      </c>
      <c r="EU34" s="49">
        <v>211.125</v>
      </c>
      <c r="EV34" s="49">
        <v>350.09999999999997</v>
      </c>
      <c r="EW34" s="324"/>
      <c r="EX34">
        <v>1029.2</v>
      </c>
      <c r="EY34">
        <v>2202.7499999999909</v>
      </c>
      <c r="EZ34">
        <v>2361.9749999999999</v>
      </c>
      <c r="FA34" s="479">
        <v>3353.0999999999995</v>
      </c>
      <c r="FB34" s="324"/>
      <c r="FC34" s="49">
        <v>49.425000000000182</v>
      </c>
      <c r="FD34" s="49">
        <v>71.999999999996362</v>
      </c>
      <c r="FE34" s="49">
        <v>150.14999999999998</v>
      </c>
      <c r="FF34" s="49">
        <v>154.40000000000003</v>
      </c>
      <c r="FG34" s="324"/>
      <c r="FH34" s="333">
        <v>47.275000000000546</v>
      </c>
      <c r="FI34" s="333">
        <v>93.25</v>
      </c>
      <c r="FJ34" s="333">
        <v>312.67500000000001</v>
      </c>
      <c r="FK34" s="49">
        <v>169</v>
      </c>
      <c r="FL34" s="324"/>
      <c r="FM34" s="333">
        <v>135.80000000000109</v>
      </c>
      <c r="FN34" s="333">
        <v>142.649999999996</v>
      </c>
      <c r="FO34" s="333">
        <v>183.375</v>
      </c>
      <c r="FP34" s="49">
        <v>150</v>
      </c>
      <c r="FQ34" s="324"/>
      <c r="FR34" s="49">
        <v>154.17500000000291</v>
      </c>
      <c r="FS34" s="49">
        <v>222.55</v>
      </c>
      <c r="FT34" s="49">
        <v>360.6</v>
      </c>
      <c r="FU34" s="49">
        <v>364.2</v>
      </c>
      <c r="FV34" s="324"/>
      <c r="FW34" s="49">
        <v>0</v>
      </c>
      <c r="FX34" s="49">
        <v>195.299999999992</v>
      </c>
      <c r="FY34" s="49">
        <v>138.30000000000001</v>
      </c>
      <c r="FZ34" s="49">
        <v>257.59999999999997</v>
      </c>
      <c r="GA34" s="324"/>
      <c r="GB34">
        <v>203.05000000000655</v>
      </c>
      <c r="GC34">
        <v>599.60000000003379</v>
      </c>
      <c r="GD34">
        <v>917.25</v>
      </c>
      <c r="GE34" s="18">
        <v>858</v>
      </c>
      <c r="GF34" s="324"/>
      <c r="GG34" s="632">
        <v>74.500000000001819</v>
      </c>
      <c r="GH34" s="632">
        <v>256.75</v>
      </c>
      <c r="GI34" s="632">
        <v>231</v>
      </c>
      <c r="GJ34">
        <v>269.5</v>
      </c>
      <c r="GK34" s="324"/>
      <c r="GL34" s="49">
        <v>0</v>
      </c>
      <c r="GM34" s="49">
        <v>0</v>
      </c>
      <c r="GN34">
        <v>964.27499999999986</v>
      </c>
      <c r="GO34" s="49">
        <v>0</v>
      </c>
      <c r="GP34" s="324"/>
    </row>
    <row r="35" spans="1:198" s="38" customFormat="1" ht="18">
      <c r="A35" s="40" t="s">
        <v>633</v>
      </c>
      <c r="B35" s="45">
        <f t="shared" si="0"/>
        <v>45168.787499999991</v>
      </c>
      <c r="C35" s="41"/>
      <c r="D35" s="49">
        <v>0</v>
      </c>
      <c r="E35" s="49">
        <v>159.34999999999997</v>
      </c>
      <c r="F35" s="49">
        <v>232.05</v>
      </c>
      <c r="G35" s="49">
        <v>182.60000000000002</v>
      </c>
      <c r="H35" s="371"/>
      <c r="I35" s="49">
        <v>0</v>
      </c>
      <c r="J35" s="49">
        <v>57.549999999999955</v>
      </c>
      <c r="K35" s="49">
        <v>108.00000000000004</v>
      </c>
      <c r="L35" s="49">
        <v>151.5</v>
      </c>
      <c r="M35" s="371"/>
      <c r="N35" s="49">
        <v>71.050000000000011</v>
      </c>
      <c r="O35" s="49">
        <v>320.35000000000014</v>
      </c>
      <c r="P35" s="49">
        <v>201.22500000000002</v>
      </c>
      <c r="Q35" s="49">
        <v>278.40000000000003</v>
      </c>
      <c r="R35" s="371"/>
      <c r="S35" s="315">
        <v>82.774999999999977</v>
      </c>
      <c r="T35" s="315">
        <v>60.750000000000227</v>
      </c>
      <c r="U35" s="315">
        <v>266.32500000000005</v>
      </c>
      <c r="V35" s="49">
        <v>118.99999999999999</v>
      </c>
      <c r="W35" s="371"/>
      <c r="X35" s="49">
        <v>36</v>
      </c>
      <c r="Y35" s="49">
        <v>196.95000000000005</v>
      </c>
      <c r="Z35" s="49">
        <v>225.97500000000002</v>
      </c>
      <c r="AA35" s="49">
        <v>397.5</v>
      </c>
      <c r="AB35" s="371"/>
      <c r="AC35" s="49">
        <v>154.4874999999999</v>
      </c>
      <c r="AD35" s="49">
        <v>309.55000000000018</v>
      </c>
      <c r="AE35" s="49">
        <v>473.625</v>
      </c>
      <c r="AF35" s="49">
        <v>242.75000000000003</v>
      </c>
      <c r="AG35" s="371"/>
      <c r="AH35" s="49">
        <v>185.79999999999984</v>
      </c>
      <c r="AI35" s="49">
        <v>239.04999999999995</v>
      </c>
      <c r="AJ35" s="49">
        <v>355.12499999999994</v>
      </c>
      <c r="AK35" s="49">
        <v>790.0999999999998</v>
      </c>
      <c r="AL35" s="371"/>
      <c r="AM35" s="49">
        <v>96.587499999999864</v>
      </c>
      <c r="AN35" s="49">
        <v>227.49999999999955</v>
      </c>
      <c r="AO35" s="49">
        <v>373.79999999999995</v>
      </c>
      <c r="AP35" s="49">
        <v>585.20000000000005</v>
      </c>
      <c r="AQ35" s="371"/>
      <c r="AR35" s="49">
        <v>41.999999999999886</v>
      </c>
      <c r="AS35" s="49">
        <v>123</v>
      </c>
      <c r="AT35" s="49">
        <v>231.52499999999998</v>
      </c>
      <c r="AU35" s="49">
        <v>162</v>
      </c>
      <c r="AV35" s="371"/>
      <c r="AW35" s="49">
        <v>62.550000000000182</v>
      </c>
      <c r="AX35" s="49">
        <v>367.64999999999873</v>
      </c>
      <c r="AY35" s="49">
        <v>171.67499999999998</v>
      </c>
      <c r="AZ35" s="49">
        <v>646.79999999999995</v>
      </c>
      <c r="BA35" s="371"/>
      <c r="BB35" s="49">
        <v>133.89999999999986</v>
      </c>
      <c r="BC35" s="49">
        <v>202</v>
      </c>
      <c r="BD35" s="49">
        <v>174.82500000000002</v>
      </c>
      <c r="BE35" s="49">
        <v>338.90000000000003</v>
      </c>
      <c r="BF35" s="371"/>
      <c r="BG35" s="49">
        <v>76.637500000000045</v>
      </c>
      <c r="BH35" s="49">
        <v>70.849999999999994</v>
      </c>
      <c r="BI35" s="49">
        <v>325.79999999999995</v>
      </c>
      <c r="BJ35" s="49">
        <v>142.5</v>
      </c>
      <c r="BK35" s="371"/>
      <c r="BL35" s="49">
        <v>56.400000000000091</v>
      </c>
      <c r="BM35" s="49">
        <v>130.4</v>
      </c>
      <c r="BN35" s="49">
        <v>30.450000000000003</v>
      </c>
      <c r="BO35" s="49">
        <v>69.400000000000006</v>
      </c>
      <c r="BP35" s="371"/>
      <c r="BQ35" s="49">
        <v>45.825000000000273</v>
      </c>
      <c r="BR35" s="49">
        <v>286.84999999999945</v>
      </c>
      <c r="BS35" s="49">
        <v>105.30000000000001</v>
      </c>
      <c r="BT35" s="49">
        <v>524.40000000000009</v>
      </c>
      <c r="BU35" s="324"/>
      <c r="BV35" s="49">
        <v>104.20000000000027</v>
      </c>
      <c r="BW35" s="49">
        <v>48.749999999999091</v>
      </c>
      <c r="BX35" s="49">
        <v>318.52499999999998</v>
      </c>
      <c r="BY35" s="49">
        <v>176.20000000000002</v>
      </c>
      <c r="BZ35" s="371"/>
      <c r="CA35" s="49">
        <v>77.375000000000682</v>
      </c>
      <c r="CB35" s="49">
        <v>180.64999999999918</v>
      </c>
      <c r="CC35" s="49">
        <v>196.05</v>
      </c>
      <c r="CD35" s="49">
        <v>466.5</v>
      </c>
      <c r="CE35" s="324"/>
      <c r="CF35" s="333">
        <v>84.725000000000364</v>
      </c>
      <c r="CG35" s="333">
        <v>178.75</v>
      </c>
      <c r="CH35" s="333">
        <v>237.45000000000002</v>
      </c>
      <c r="CI35" s="49">
        <v>539.69999999999993</v>
      </c>
      <c r="CJ35" s="324"/>
      <c r="CK35" s="49">
        <v>57.600000000000364</v>
      </c>
      <c r="CL35" s="49">
        <v>223.8</v>
      </c>
      <c r="CM35" s="49">
        <v>27</v>
      </c>
      <c r="CN35" s="49">
        <v>619.45000000000005</v>
      </c>
      <c r="CO35" s="371"/>
      <c r="CP35" s="49">
        <v>41.437500000000227</v>
      </c>
      <c r="CQ35" s="49">
        <v>209.59999999999945</v>
      </c>
      <c r="CR35" s="49">
        <v>85.949999999999989</v>
      </c>
      <c r="CS35" s="49">
        <v>389.09999999999997</v>
      </c>
      <c r="CT35" s="324"/>
      <c r="CU35" s="49">
        <v>72.150000000000091</v>
      </c>
      <c r="CV35" s="49">
        <v>228.49999999999909</v>
      </c>
      <c r="CW35" s="49">
        <v>350.7</v>
      </c>
      <c r="CX35" s="49">
        <v>496.09999999999997</v>
      </c>
      <c r="CY35" s="371"/>
      <c r="CZ35" s="49">
        <v>3.5750000000000455</v>
      </c>
      <c r="DA35" s="49">
        <v>55.5</v>
      </c>
      <c r="DB35" s="49">
        <v>165.89999999999998</v>
      </c>
      <c r="DC35" s="49">
        <v>168</v>
      </c>
      <c r="DD35" s="324"/>
      <c r="DE35" s="49">
        <v>450.92500000000001</v>
      </c>
      <c r="DF35" s="49">
        <v>643.70000000000073</v>
      </c>
      <c r="DG35" s="49">
        <v>1738.5000000000005</v>
      </c>
      <c r="DH35" s="315">
        <v>2205.2000000000003</v>
      </c>
      <c r="DI35" s="324"/>
      <c r="DJ35" s="315">
        <v>157.74999999999909</v>
      </c>
      <c r="DK35" s="315">
        <v>189.05000000000109</v>
      </c>
      <c r="DL35" s="315">
        <v>241.57500000000002</v>
      </c>
      <c r="DM35" s="49">
        <v>589.65000000000009</v>
      </c>
      <c r="DN35" s="324"/>
      <c r="DO35" s="49">
        <v>9.1499999999991815</v>
      </c>
      <c r="DP35" s="49">
        <v>399.90000000000055</v>
      </c>
      <c r="DQ35" s="49">
        <v>232.875</v>
      </c>
      <c r="DR35" s="49">
        <v>221.8</v>
      </c>
      <c r="DS35" s="324"/>
      <c r="DT35" s="49">
        <v>0</v>
      </c>
      <c r="DU35" s="49">
        <v>0</v>
      </c>
      <c r="DV35" s="49">
        <v>0</v>
      </c>
      <c r="DW35" s="49">
        <v>112.5</v>
      </c>
      <c r="DX35" s="324"/>
      <c r="DY35" s="49">
        <v>777.17499999998336</v>
      </c>
      <c r="DZ35" s="49">
        <v>1630.7499999999991</v>
      </c>
      <c r="EA35" s="49">
        <v>1916.9250000000002</v>
      </c>
      <c r="EB35" s="315">
        <v>2811.2999999999997</v>
      </c>
      <c r="EC35" s="324"/>
      <c r="ED35" s="49">
        <v>75.874999999999545</v>
      </c>
      <c r="EE35" s="49">
        <v>178.29999999999927</v>
      </c>
      <c r="EF35" s="49">
        <v>284.25</v>
      </c>
      <c r="EG35" s="49">
        <v>99</v>
      </c>
      <c r="EH35" s="324"/>
      <c r="EI35" s="49">
        <v>4.6000000000003638</v>
      </c>
      <c r="EJ35" s="49">
        <v>138.699999999998</v>
      </c>
      <c r="EK35" s="49">
        <v>181.8</v>
      </c>
      <c r="EL35" s="49">
        <v>171.8</v>
      </c>
      <c r="EM35" s="324"/>
      <c r="EN35" s="49">
        <v>0</v>
      </c>
      <c r="EO35" s="49">
        <v>155.94999999999709</v>
      </c>
      <c r="EP35" s="49">
        <v>278.47499999999997</v>
      </c>
      <c r="EQ35" s="49">
        <v>336.2</v>
      </c>
      <c r="ER35" s="324"/>
      <c r="ES35" s="49">
        <v>51.049999999999727</v>
      </c>
      <c r="ET35" s="49">
        <v>13.249999999997272</v>
      </c>
      <c r="EU35" s="49">
        <v>267.67499999999995</v>
      </c>
      <c r="EV35" s="49">
        <v>159</v>
      </c>
      <c r="EW35" s="324"/>
      <c r="EX35">
        <v>244.45</v>
      </c>
      <c r="EY35">
        <v>1483.100000000004</v>
      </c>
      <c r="EZ35">
        <v>1530.9750000000001</v>
      </c>
      <c r="FA35" s="479">
        <v>1182.3</v>
      </c>
      <c r="FB35" s="324"/>
      <c r="FC35" s="49">
        <v>63.849999999999007</v>
      </c>
      <c r="FD35" s="49">
        <v>73.749999999994543</v>
      </c>
      <c r="FE35" s="49">
        <v>217.42499999999998</v>
      </c>
      <c r="FF35" s="49">
        <v>234.5</v>
      </c>
      <c r="FG35" s="324"/>
      <c r="FH35" s="333">
        <v>42.362499999999272</v>
      </c>
      <c r="FI35" s="333">
        <v>45.04999999999999</v>
      </c>
      <c r="FJ35" s="333">
        <v>149.39999999999998</v>
      </c>
      <c r="FK35" s="49">
        <v>287</v>
      </c>
      <c r="FL35" s="324"/>
      <c r="FM35" s="333">
        <v>102.37499999999955</v>
      </c>
      <c r="FN35" s="333">
        <v>38.099999999994907</v>
      </c>
      <c r="FO35" s="333">
        <v>109.72500000000001</v>
      </c>
      <c r="FP35" s="49">
        <v>253.6</v>
      </c>
      <c r="FQ35" s="324"/>
      <c r="FR35" s="49">
        <v>83.199999999999818</v>
      </c>
      <c r="FS35" s="49">
        <v>163</v>
      </c>
      <c r="FT35" s="49">
        <v>267.52500000000003</v>
      </c>
      <c r="FU35" s="49">
        <v>390.05</v>
      </c>
      <c r="FV35" s="324"/>
      <c r="FW35" s="49">
        <v>0</v>
      </c>
      <c r="FX35" s="49">
        <v>23.299999999997453</v>
      </c>
      <c r="FY35" s="49">
        <v>116.32499999999999</v>
      </c>
      <c r="FZ35" s="49">
        <v>75.599999999999994</v>
      </c>
      <c r="GA35" s="324"/>
      <c r="GB35">
        <v>212.24999999999909</v>
      </c>
      <c r="GC35">
        <v>658.35000000002788</v>
      </c>
      <c r="GD35">
        <v>721.34999999999991</v>
      </c>
      <c r="GE35" s="18">
        <v>833.2</v>
      </c>
      <c r="GF35" s="324"/>
      <c r="GG35" s="632">
        <v>41.374999999998181</v>
      </c>
      <c r="GH35" s="632">
        <v>230.25</v>
      </c>
      <c r="GI35" s="632">
        <v>199.5</v>
      </c>
      <c r="GJ35">
        <v>152</v>
      </c>
      <c r="GK35" s="324"/>
      <c r="GL35" s="49">
        <v>0</v>
      </c>
      <c r="GM35" s="49">
        <v>0</v>
      </c>
      <c r="GN35">
        <v>713.09999999999991</v>
      </c>
      <c r="GO35" s="49">
        <v>0</v>
      </c>
      <c r="GP35" s="324"/>
    </row>
    <row r="36" spans="1:198" s="38" customFormat="1" ht="18">
      <c r="A36" s="81" t="s">
        <v>1658</v>
      </c>
      <c r="B36" s="45">
        <f t="shared" si="0"/>
        <v>53445.099999999991</v>
      </c>
      <c r="C36" s="41"/>
      <c r="D36" s="49">
        <v>0</v>
      </c>
      <c r="E36" s="49">
        <v>166.60000000000002</v>
      </c>
      <c r="F36" s="49">
        <v>105.75</v>
      </c>
      <c r="G36" s="49">
        <v>3.5999999999999996</v>
      </c>
      <c r="H36" s="371"/>
      <c r="I36" s="49">
        <v>0</v>
      </c>
      <c r="J36" s="49">
        <v>186.25</v>
      </c>
      <c r="K36" s="49">
        <v>72.450000000000017</v>
      </c>
      <c r="L36" s="49">
        <v>43.5</v>
      </c>
      <c r="M36" s="371"/>
      <c r="N36" s="49">
        <v>137.12499999999994</v>
      </c>
      <c r="O36" s="49">
        <v>267.00000000000045</v>
      </c>
      <c r="P36" s="49">
        <v>262.42500000000001</v>
      </c>
      <c r="Q36" s="49">
        <v>340.5</v>
      </c>
      <c r="R36" s="371"/>
      <c r="S36" s="315">
        <v>63.949999999999932</v>
      </c>
      <c r="T36" s="315">
        <v>128.19999999999993</v>
      </c>
      <c r="U36" s="315">
        <v>91.65</v>
      </c>
      <c r="V36" s="49">
        <v>166.3</v>
      </c>
      <c r="W36" s="371"/>
      <c r="X36" s="49">
        <v>45</v>
      </c>
      <c r="Y36" s="49">
        <v>118.40000000000009</v>
      </c>
      <c r="Z36" s="49">
        <v>316.57500000000005</v>
      </c>
      <c r="AA36" s="49">
        <v>358</v>
      </c>
      <c r="AB36" s="371"/>
      <c r="AC36" s="49">
        <v>154.24999999999989</v>
      </c>
      <c r="AD36" s="49">
        <v>374.25000000000023</v>
      </c>
      <c r="AE36" s="49">
        <v>599.47499999999991</v>
      </c>
      <c r="AF36" s="49">
        <v>134.4</v>
      </c>
      <c r="AG36" s="371"/>
      <c r="AH36" s="49">
        <v>197.97500000000025</v>
      </c>
      <c r="AI36" s="49">
        <v>282.04999999999995</v>
      </c>
      <c r="AJ36" s="49">
        <v>414</v>
      </c>
      <c r="AK36" s="49">
        <v>898.1</v>
      </c>
      <c r="AL36" s="371"/>
      <c r="AM36" s="49">
        <v>72.850000000000136</v>
      </c>
      <c r="AN36" s="49">
        <v>214.69999999999982</v>
      </c>
      <c r="AO36" s="49">
        <v>464.54999999999995</v>
      </c>
      <c r="AP36" s="49">
        <v>475.7</v>
      </c>
      <c r="AQ36" s="371"/>
      <c r="AR36" s="49">
        <v>0</v>
      </c>
      <c r="AS36" s="49">
        <v>109</v>
      </c>
      <c r="AT36" s="49">
        <v>136.35000000000002</v>
      </c>
      <c r="AU36" s="49">
        <v>1.5</v>
      </c>
      <c r="AV36" s="371"/>
      <c r="AW36" s="49">
        <v>98.700000000000045</v>
      </c>
      <c r="AX36" s="49">
        <v>345.49999999999955</v>
      </c>
      <c r="AY36" s="49">
        <v>433.42499999999995</v>
      </c>
      <c r="AZ36" s="49">
        <v>690.2</v>
      </c>
      <c r="BA36" s="371"/>
      <c r="BB36" s="49">
        <v>50.100000000000023</v>
      </c>
      <c r="BC36" s="49">
        <v>245.07499999999996</v>
      </c>
      <c r="BD36" s="49">
        <v>368.77500000000003</v>
      </c>
      <c r="BE36" s="49">
        <v>456.09999999999997</v>
      </c>
      <c r="BF36" s="371"/>
      <c r="BG36" s="49">
        <v>11.325000000000045</v>
      </c>
      <c r="BH36" s="49">
        <v>114.95</v>
      </c>
      <c r="BI36" s="49">
        <v>273.52500000000003</v>
      </c>
      <c r="BJ36" s="49">
        <v>209.7</v>
      </c>
      <c r="BK36" s="371"/>
      <c r="BL36" s="49">
        <v>42.875</v>
      </c>
      <c r="BM36" s="49">
        <v>72.45</v>
      </c>
      <c r="BN36" s="49">
        <v>246.67500000000001</v>
      </c>
      <c r="BO36" s="49">
        <v>294.89999999999998</v>
      </c>
      <c r="BP36" s="371"/>
      <c r="BQ36" s="49">
        <v>47.925000000000182</v>
      </c>
      <c r="BR36" s="49">
        <v>199.30000000000064</v>
      </c>
      <c r="BS36" s="49">
        <v>159.75</v>
      </c>
      <c r="BT36" s="49">
        <v>721.9</v>
      </c>
      <c r="BU36" s="324"/>
      <c r="BV36" s="49">
        <v>126.22500000000014</v>
      </c>
      <c r="BW36" s="49">
        <v>259.70000000000164</v>
      </c>
      <c r="BX36" s="49">
        <v>133.875</v>
      </c>
      <c r="BY36" s="49">
        <v>205.00000000000003</v>
      </c>
      <c r="BZ36" s="371"/>
      <c r="CA36" s="49">
        <v>37.100000000000136</v>
      </c>
      <c r="CB36" s="49">
        <v>135.32500000000073</v>
      </c>
      <c r="CC36" s="49">
        <v>311.625</v>
      </c>
      <c r="CD36" s="49">
        <v>528.80000000000007</v>
      </c>
      <c r="CE36" s="324"/>
      <c r="CF36" s="333">
        <v>65.799999999999955</v>
      </c>
      <c r="CG36" s="333">
        <v>217.20000000000027</v>
      </c>
      <c r="CH36" s="333">
        <v>117.67500000000001</v>
      </c>
      <c r="CI36" s="49">
        <v>515.94999999999993</v>
      </c>
      <c r="CJ36" s="324"/>
      <c r="CK36" s="49">
        <v>50.224999999999909</v>
      </c>
      <c r="CL36" s="49">
        <v>228.25</v>
      </c>
      <c r="CM36" s="49">
        <v>27.449999999999996</v>
      </c>
      <c r="CN36" s="49">
        <v>408.70000000000005</v>
      </c>
      <c r="CO36" s="371"/>
      <c r="CP36" s="49">
        <v>80.250000000000227</v>
      </c>
      <c r="CQ36" s="49">
        <v>241.45000000000073</v>
      </c>
      <c r="CR36" s="49">
        <v>244.05</v>
      </c>
      <c r="CS36" s="49">
        <v>281.2</v>
      </c>
      <c r="CT36" s="324"/>
      <c r="CU36" s="49">
        <v>54.275000000000318</v>
      </c>
      <c r="CV36" s="49">
        <v>222.72500000000127</v>
      </c>
      <c r="CW36" s="49">
        <v>240.97499999999997</v>
      </c>
      <c r="CX36" s="49">
        <v>227.39999999999995</v>
      </c>
      <c r="CY36" s="371"/>
      <c r="CZ36" s="49">
        <v>22.800000000000182</v>
      </c>
      <c r="DA36" s="49">
        <v>45.6</v>
      </c>
      <c r="DB36" s="49">
        <v>131.625</v>
      </c>
      <c r="DC36" s="49">
        <v>38.5</v>
      </c>
      <c r="DD36" s="324"/>
      <c r="DE36" s="49">
        <v>313.72500000000002</v>
      </c>
      <c r="DF36" s="49">
        <v>804.10000000000127</v>
      </c>
      <c r="DG36" s="49">
        <v>1705.8749999999995</v>
      </c>
      <c r="DH36" s="315">
        <v>2165</v>
      </c>
      <c r="DI36" s="324"/>
      <c r="DJ36" s="315">
        <v>152.72500000000036</v>
      </c>
      <c r="DK36" s="315">
        <v>360.30000000000109</v>
      </c>
      <c r="DL36" s="315">
        <v>465.52500000000003</v>
      </c>
      <c r="DM36" s="49">
        <v>963.99999999999989</v>
      </c>
      <c r="DN36" s="324"/>
      <c r="DO36" s="49">
        <v>95.225000000000364</v>
      </c>
      <c r="DP36" s="49">
        <v>557.70000000000164</v>
      </c>
      <c r="DQ36" s="49">
        <v>96.975000000000009</v>
      </c>
      <c r="DR36" s="49">
        <v>286.90000000000003</v>
      </c>
      <c r="DS36" s="324"/>
      <c r="DT36" s="49">
        <v>0</v>
      </c>
      <c r="DU36" s="49">
        <v>0</v>
      </c>
      <c r="DV36" s="49">
        <v>0</v>
      </c>
      <c r="DW36" s="49">
        <v>198.6</v>
      </c>
      <c r="DX36" s="324"/>
      <c r="DY36" s="49">
        <v>997.59999999999627</v>
      </c>
      <c r="DZ36" s="49">
        <v>1690.4000000000005</v>
      </c>
      <c r="EA36" s="49">
        <v>3221.1749999999997</v>
      </c>
      <c r="EB36" s="315">
        <v>3456.9500000000003</v>
      </c>
      <c r="EC36" s="324"/>
      <c r="ED36" s="49">
        <v>99.699999999998909</v>
      </c>
      <c r="EE36" s="49">
        <v>102.00000000000364</v>
      </c>
      <c r="EF36" s="49">
        <v>363</v>
      </c>
      <c r="EG36" s="49">
        <v>101.9</v>
      </c>
      <c r="EH36" s="324"/>
      <c r="EI36" s="49">
        <v>53.299999999999272</v>
      </c>
      <c r="EJ36" s="49">
        <v>128.65000000000146</v>
      </c>
      <c r="EK36" s="49">
        <v>301.27499999999998</v>
      </c>
      <c r="EL36" s="49">
        <v>192.5</v>
      </c>
      <c r="EM36" s="324"/>
      <c r="EN36" s="49">
        <v>0</v>
      </c>
      <c r="EO36" s="49">
        <v>104.79999999999927</v>
      </c>
      <c r="EP36" s="49">
        <v>200.10000000000002</v>
      </c>
      <c r="EQ36" s="49">
        <v>435.70000000000005</v>
      </c>
      <c r="ER36" s="324"/>
      <c r="ES36" s="49">
        <v>65.374999999998636</v>
      </c>
      <c r="ET36" s="49">
        <v>63.450000000002547</v>
      </c>
      <c r="EU36" s="49">
        <v>188.32499999999999</v>
      </c>
      <c r="EV36" s="49">
        <v>268.39999999999998</v>
      </c>
      <c r="EW36" s="324"/>
      <c r="EX36">
        <v>705.30000000000018</v>
      </c>
      <c r="EY36">
        <v>1271.0500000000011</v>
      </c>
      <c r="EZ36">
        <v>1653.75</v>
      </c>
      <c r="FA36" s="479">
        <v>3351.4</v>
      </c>
      <c r="FB36" s="324"/>
      <c r="FC36" s="49">
        <v>55.399999999998727</v>
      </c>
      <c r="FD36" s="49">
        <v>37.049999999999272</v>
      </c>
      <c r="FE36" s="49">
        <v>140.25</v>
      </c>
      <c r="FF36" s="49">
        <v>181</v>
      </c>
      <c r="FG36" s="324"/>
      <c r="FH36" s="333">
        <v>122.29999999999836</v>
      </c>
      <c r="FI36" s="333">
        <v>274.69999999999993</v>
      </c>
      <c r="FJ36" s="333">
        <v>157.05000000000001</v>
      </c>
      <c r="FK36" s="49">
        <v>428</v>
      </c>
      <c r="FL36" s="324"/>
      <c r="FM36" s="333">
        <v>121.47499999999764</v>
      </c>
      <c r="FN36" s="333">
        <v>197.80000000000109</v>
      </c>
      <c r="FO36" s="333">
        <v>264.89999999999998</v>
      </c>
      <c r="FP36" s="49">
        <v>331.5</v>
      </c>
      <c r="FQ36" s="324"/>
      <c r="FR36" s="49">
        <v>72.650000000000546</v>
      </c>
      <c r="FS36" s="49">
        <v>162</v>
      </c>
      <c r="FT36" s="49">
        <v>387.45000000000005</v>
      </c>
      <c r="FU36" s="49">
        <v>420.15</v>
      </c>
      <c r="FV36" s="324"/>
      <c r="FW36" s="49">
        <v>0</v>
      </c>
      <c r="FX36" s="49">
        <v>120.75000000000182</v>
      </c>
      <c r="FY36" s="49">
        <v>70.199999999999989</v>
      </c>
      <c r="FZ36" s="49">
        <v>177.6</v>
      </c>
      <c r="GA36" s="324"/>
      <c r="GB36">
        <v>281.97500000000127</v>
      </c>
      <c r="GC36">
        <v>518.49999999996794</v>
      </c>
      <c r="GD36">
        <v>1281.8999999999999</v>
      </c>
      <c r="GE36" s="18">
        <v>1019.8</v>
      </c>
      <c r="GF36" s="324"/>
      <c r="GG36" s="632">
        <v>50.375</v>
      </c>
      <c r="GH36" s="632">
        <v>196.75</v>
      </c>
      <c r="GI36" s="632">
        <v>238.125</v>
      </c>
      <c r="GJ36">
        <v>223</v>
      </c>
      <c r="GK36" s="324"/>
      <c r="GL36" s="49">
        <v>0</v>
      </c>
      <c r="GM36" s="49">
        <v>0</v>
      </c>
      <c r="GN36">
        <v>1044.375</v>
      </c>
      <c r="GO36" s="49">
        <v>0</v>
      </c>
      <c r="GP36" s="324"/>
    </row>
    <row r="37" spans="1:198" ht="18">
      <c r="A37" s="39" t="s">
        <v>2708</v>
      </c>
      <c r="B37" s="45">
        <f t="shared" si="0"/>
        <v>38469.712500000001</v>
      </c>
      <c r="C37" s="41"/>
      <c r="D37" s="49">
        <v>0</v>
      </c>
      <c r="E37" s="49">
        <v>0</v>
      </c>
      <c r="F37" s="49">
        <v>46.199999999999996</v>
      </c>
      <c r="G37" s="49">
        <v>300.5</v>
      </c>
      <c r="H37" s="371"/>
      <c r="I37" s="49">
        <v>0</v>
      </c>
      <c r="J37" s="49">
        <v>0</v>
      </c>
      <c r="K37" s="49">
        <v>0</v>
      </c>
      <c r="L37" s="49">
        <v>311.7</v>
      </c>
      <c r="M37" s="371"/>
      <c r="N37" s="49">
        <v>0</v>
      </c>
      <c r="O37" s="49">
        <v>0</v>
      </c>
      <c r="P37" s="49">
        <v>445.65000000000003</v>
      </c>
      <c r="Q37" s="49">
        <v>554</v>
      </c>
      <c r="R37" s="371"/>
      <c r="S37" s="315">
        <v>0</v>
      </c>
      <c r="T37" s="315">
        <v>0</v>
      </c>
      <c r="U37" s="315">
        <v>302.58750000000003</v>
      </c>
      <c r="V37" s="49">
        <v>327.5</v>
      </c>
      <c r="W37" s="371"/>
      <c r="X37" s="49">
        <v>0</v>
      </c>
      <c r="Y37" s="49">
        <v>0</v>
      </c>
      <c r="Z37" s="49">
        <v>259.125</v>
      </c>
      <c r="AA37" s="49">
        <v>404.2</v>
      </c>
      <c r="AB37" s="371"/>
      <c r="AC37" s="49">
        <v>0</v>
      </c>
      <c r="AD37" s="49">
        <v>0</v>
      </c>
      <c r="AE37" s="49">
        <v>470.1</v>
      </c>
      <c r="AF37" s="49">
        <v>521.6</v>
      </c>
      <c r="AG37" s="371"/>
      <c r="AH37" s="49">
        <v>0</v>
      </c>
      <c r="AI37" s="49">
        <v>0</v>
      </c>
      <c r="AJ37" s="49">
        <v>458.54999999999995</v>
      </c>
      <c r="AK37" s="49">
        <v>228.10000000000002</v>
      </c>
      <c r="AL37" s="371"/>
      <c r="AM37" s="49">
        <v>0</v>
      </c>
      <c r="AN37" s="49">
        <v>0</v>
      </c>
      <c r="AO37" s="49">
        <v>141.75</v>
      </c>
      <c r="AP37" s="49">
        <v>312.59999999999997</v>
      </c>
      <c r="AQ37" s="371"/>
      <c r="AR37" s="49">
        <v>0</v>
      </c>
      <c r="AS37" s="49">
        <v>0</v>
      </c>
      <c r="AT37" s="49">
        <v>0</v>
      </c>
      <c r="AU37" s="49">
        <v>42</v>
      </c>
      <c r="AV37" s="371"/>
      <c r="AW37" s="49">
        <v>0</v>
      </c>
      <c r="AX37" s="49">
        <v>0</v>
      </c>
      <c r="AY37" s="49">
        <v>497.54999999999995</v>
      </c>
      <c r="AZ37" s="49">
        <v>458.49999999999994</v>
      </c>
      <c r="BA37" s="371"/>
      <c r="BB37" s="49">
        <v>0</v>
      </c>
      <c r="BC37" s="49">
        <v>0</v>
      </c>
      <c r="BD37" s="49">
        <v>354.9375</v>
      </c>
      <c r="BE37" s="49">
        <v>225.6</v>
      </c>
      <c r="BF37" s="371"/>
      <c r="BG37" s="49">
        <v>0</v>
      </c>
      <c r="BH37" s="49">
        <v>0</v>
      </c>
      <c r="BI37" s="49">
        <v>146.10000000000002</v>
      </c>
      <c r="BJ37" s="49">
        <v>231.9</v>
      </c>
      <c r="BK37" s="371"/>
      <c r="BL37" s="49">
        <v>0</v>
      </c>
      <c r="BM37" s="49">
        <v>0</v>
      </c>
      <c r="BN37" s="49">
        <v>105.75</v>
      </c>
      <c r="BO37" s="49">
        <v>342.7</v>
      </c>
      <c r="BP37" s="371"/>
      <c r="BQ37" s="49">
        <v>0</v>
      </c>
      <c r="BR37" s="49">
        <v>0</v>
      </c>
      <c r="BS37" s="49">
        <v>261.67500000000001</v>
      </c>
      <c r="BT37" s="49">
        <v>415.5</v>
      </c>
      <c r="BU37" s="324"/>
      <c r="BV37" s="49">
        <v>0</v>
      </c>
      <c r="BW37" s="49">
        <v>0</v>
      </c>
      <c r="BX37" s="49">
        <v>330.22500000000002</v>
      </c>
      <c r="BY37" s="49">
        <v>471.8</v>
      </c>
      <c r="BZ37" s="371"/>
      <c r="CA37" s="49">
        <v>0</v>
      </c>
      <c r="CB37" s="49">
        <v>0</v>
      </c>
      <c r="CC37" s="49">
        <v>192.29999999999998</v>
      </c>
      <c r="CD37" s="49">
        <v>504.6</v>
      </c>
      <c r="CE37" s="324"/>
      <c r="CF37" s="333">
        <v>0</v>
      </c>
      <c r="CG37" s="333">
        <v>0</v>
      </c>
      <c r="CH37" s="333">
        <v>147.44999999999999</v>
      </c>
      <c r="CI37" s="49">
        <v>339.59999999999997</v>
      </c>
      <c r="CJ37" s="324"/>
      <c r="CK37" s="49">
        <v>0</v>
      </c>
      <c r="CL37" s="49">
        <v>0</v>
      </c>
      <c r="CM37" s="49">
        <v>0</v>
      </c>
      <c r="CN37" s="49">
        <v>558.5</v>
      </c>
      <c r="CO37" s="371"/>
      <c r="CP37" s="49">
        <v>0</v>
      </c>
      <c r="CQ37" s="49">
        <v>0</v>
      </c>
      <c r="CR37" s="49">
        <v>287.02500000000003</v>
      </c>
      <c r="CS37" s="49">
        <v>381.1</v>
      </c>
      <c r="CT37" s="324"/>
      <c r="CU37" s="49">
        <v>0</v>
      </c>
      <c r="CV37" s="49">
        <v>0</v>
      </c>
      <c r="CW37" s="49">
        <v>216.07499999999999</v>
      </c>
      <c r="CX37" s="49">
        <v>743.9</v>
      </c>
      <c r="CY37" s="371"/>
      <c r="CZ37" s="49">
        <v>0</v>
      </c>
      <c r="DA37" s="49">
        <v>0</v>
      </c>
      <c r="DB37" s="49">
        <v>39.900000000000006</v>
      </c>
      <c r="DC37" s="49">
        <v>99.5</v>
      </c>
      <c r="DD37" s="324"/>
      <c r="DE37" s="49">
        <v>0</v>
      </c>
      <c r="DF37" s="49">
        <v>0</v>
      </c>
      <c r="DG37" s="49">
        <v>1708.5</v>
      </c>
      <c r="DH37" s="315">
        <v>1130.1000000000001</v>
      </c>
      <c r="DI37" s="324"/>
      <c r="DJ37" s="315">
        <v>0</v>
      </c>
      <c r="DK37" s="315">
        <v>0</v>
      </c>
      <c r="DL37" s="315">
        <v>480</v>
      </c>
      <c r="DM37" s="49">
        <v>765.8</v>
      </c>
      <c r="DN37" s="324"/>
      <c r="DO37" s="49">
        <v>0</v>
      </c>
      <c r="DP37" s="49">
        <v>0</v>
      </c>
      <c r="DQ37" s="49">
        <v>149.69999999999999</v>
      </c>
      <c r="DR37" s="49">
        <v>908.89999999999986</v>
      </c>
      <c r="DS37" s="324"/>
      <c r="DT37" s="49">
        <v>0</v>
      </c>
      <c r="DU37" s="49">
        <v>0</v>
      </c>
      <c r="DV37" s="49">
        <v>0</v>
      </c>
      <c r="DW37" s="49">
        <v>306.79999999999995</v>
      </c>
      <c r="DX37" s="324"/>
      <c r="DY37" s="49">
        <v>0</v>
      </c>
      <c r="DZ37" s="49">
        <v>0</v>
      </c>
      <c r="EA37" s="49">
        <v>2706.6750000000006</v>
      </c>
      <c r="EB37" s="315">
        <v>3914.1</v>
      </c>
      <c r="EC37" s="324"/>
      <c r="ED37" s="49">
        <v>0</v>
      </c>
      <c r="EE37" s="49">
        <v>0</v>
      </c>
      <c r="EF37" s="49">
        <v>303</v>
      </c>
      <c r="EG37" s="49">
        <v>399.20000000000005</v>
      </c>
      <c r="EH37" s="324"/>
      <c r="EI37" s="49">
        <v>0</v>
      </c>
      <c r="EJ37" s="49">
        <v>0</v>
      </c>
      <c r="EK37" s="49">
        <v>304.57500000000005</v>
      </c>
      <c r="EL37" s="49">
        <v>261.3</v>
      </c>
      <c r="EM37" s="324"/>
      <c r="EN37" s="49">
        <v>0</v>
      </c>
      <c r="EO37" s="49">
        <v>0</v>
      </c>
      <c r="EP37" s="49">
        <v>446.47499999999997</v>
      </c>
      <c r="EQ37" s="49">
        <v>433.49999999999994</v>
      </c>
      <c r="ER37" s="324"/>
      <c r="ES37" s="49">
        <v>0</v>
      </c>
      <c r="ET37" s="49">
        <v>0</v>
      </c>
      <c r="EU37" s="49">
        <v>7.6499999999999995</v>
      </c>
      <c r="EV37" s="49">
        <v>318.5</v>
      </c>
      <c r="EW37" s="324"/>
      <c r="EX37">
        <v>0</v>
      </c>
      <c r="EY37">
        <v>0</v>
      </c>
      <c r="EZ37">
        <v>2229.3750000000005</v>
      </c>
      <c r="FA37" s="479">
        <v>3074.0999999999995</v>
      </c>
      <c r="FB37" s="324"/>
      <c r="FC37" s="49">
        <v>0</v>
      </c>
      <c r="FD37" s="49">
        <v>0</v>
      </c>
      <c r="FE37" s="49">
        <v>204.67499999999998</v>
      </c>
      <c r="FF37" s="49">
        <v>128.69999999999999</v>
      </c>
      <c r="FG37" s="324"/>
      <c r="FH37" s="333">
        <v>0</v>
      </c>
      <c r="FI37" s="333">
        <v>0</v>
      </c>
      <c r="FJ37" s="333">
        <v>157.72500000000002</v>
      </c>
      <c r="FK37" s="49">
        <v>237</v>
      </c>
      <c r="FL37" s="324"/>
      <c r="FM37" s="333">
        <v>0</v>
      </c>
      <c r="FN37" s="333">
        <v>0</v>
      </c>
      <c r="FO37" s="333">
        <v>246.90000000000003</v>
      </c>
      <c r="FP37" s="49">
        <v>152.80000000000001</v>
      </c>
      <c r="FQ37" s="324"/>
      <c r="FR37" s="49">
        <v>0</v>
      </c>
      <c r="FS37" s="49">
        <v>0</v>
      </c>
      <c r="FT37" s="49">
        <v>393.45000000000005</v>
      </c>
      <c r="FU37" s="49">
        <v>461.45</v>
      </c>
      <c r="FV37" s="324"/>
      <c r="FW37" s="49">
        <v>0</v>
      </c>
      <c r="FX37" s="49">
        <v>0</v>
      </c>
      <c r="FY37" s="49">
        <v>227.39999999999998</v>
      </c>
      <c r="FZ37" s="49">
        <v>441.15</v>
      </c>
      <c r="GA37" s="324"/>
      <c r="GB37">
        <v>0</v>
      </c>
      <c r="GC37">
        <v>0</v>
      </c>
      <c r="GD37">
        <v>1172.3249999999998</v>
      </c>
      <c r="GE37" s="18">
        <v>1044.05</v>
      </c>
      <c r="GF37" s="324"/>
      <c r="GG37" s="632">
        <v>0</v>
      </c>
      <c r="GH37" s="632">
        <v>0</v>
      </c>
      <c r="GI37" s="632">
        <v>169.3125</v>
      </c>
      <c r="GJ37">
        <v>285</v>
      </c>
      <c r="GK37" s="324"/>
      <c r="GL37" s="49">
        <v>0</v>
      </c>
      <c r="GM37" s="49">
        <v>0</v>
      </c>
      <c r="GN37">
        <v>821.17500000000007</v>
      </c>
      <c r="GO37" s="49">
        <v>0</v>
      </c>
      <c r="GP37" s="324"/>
    </row>
    <row r="38" spans="1:198" ht="18">
      <c r="A38" s="38" t="s">
        <v>3607</v>
      </c>
      <c r="B38" s="45">
        <f t="shared" ref="B38:B69" si="1">SUM(D38:ZZ38)</f>
        <v>19449.75</v>
      </c>
      <c r="C38" s="41"/>
      <c r="D38" s="49">
        <v>0</v>
      </c>
      <c r="E38" s="49">
        <v>0</v>
      </c>
      <c r="F38" s="49">
        <v>0</v>
      </c>
      <c r="G38" s="49">
        <v>399.9</v>
      </c>
      <c r="H38" s="371"/>
      <c r="I38" s="49">
        <v>0</v>
      </c>
      <c r="J38" s="49">
        <v>0</v>
      </c>
      <c r="K38" s="49">
        <v>0</v>
      </c>
      <c r="L38" s="49">
        <v>26.4</v>
      </c>
      <c r="M38" s="371"/>
      <c r="N38" s="49">
        <v>0</v>
      </c>
      <c r="O38" s="49">
        <v>0</v>
      </c>
      <c r="P38" s="49">
        <v>0</v>
      </c>
      <c r="Q38" s="49">
        <v>604.5</v>
      </c>
      <c r="R38" s="371"/>
      <c r="S38" s="315">
        <v>0</v>
      </c>
      <c r="T38" s="315">
        <v>0</v>
      </c>
      <c r="U38" s="315">
        <v>0</v>
      </c>
      <c r="V38" s="49">
        <v>28.799999999999997</v>
      </c>
      <c r="W38" s="371"/>
      <c r="X38" s="49">
        <v>0</v>
      </c>
      <c r="Y38" s="49">
        <v>0</v>
      </c>
      <c r="Z38" s="49">
        <v>0</v>
      </c>
      <c r="AA38" s="49">
        <v>292.2</v>
      </c>
      <c r="AB38" s="371"/>
      <c r="AC38" s="49">
        <v>0</v>
      </c>
      <c r="AD38" s="49">
        <v>0</v>
      </c>
      <c r="AE38" s="49">
        <v>0</v>
      </c>
      <c r="AF38" s="49">
        <v>407.09999999999997</v>
      </c>
      <c r="AG38" s="371"/>
      <c r="AH38" s="49">
        <v>0</v>
      </c>
      <c r="AI38" s="49">
        <v>0</v>
      </c>
      <c r="AJ38" s="49">
        <v>0</v>
      </c>
      <c r="AK38" s="49">
        <v>332.3</v>
      </c>
      <c r="AL38" s="371"/>
      <c r="AM38" s="49">
        <v>0</v>
      </c>
      <c r="AN38" s="49">
        <v>0</v>
      </c>
      <c r="AO38" s="49">
        <v>0</v>
      </c>
      <c r="AP38" s="49">
        <v>385.5</v>
      </c>
      <c r="AQ38" s="371"/>
      <c r="AR38" s="49">
        <v>0</v>
      </c>
      <c r="AS38" s="49">
        <v>0</v>
      </c>
      <c r="AT38" s="49">
        <v>0</v>
      </c>
      <c r="AU38" s="49">
        <v>201.5</v>
      </c>
      <c r="AV38" s="371"/>
      <c r="AW38" s="49">
        <v>0</v>
      </c>
      <c r="AX38" s="49">
        <v>0</v>
      </c>
      <c r="AY38" s="49">
        <v>0</v>
      </c>
      <c r="AZ38" s="49">
        <v>426.80000000000007</v>
      </c>
      <c r="BA38" s="371"/>
      <c r="BB38" s="49">
        <v>0</v>
      </c>
      <c r="BC38" s="49">
        <v>0</v>
      </c>
      <c r="BD38" s="49">
        <v>0</v>
      </c>
      <c r="BE38" s="49">
        <v>265</v>
      </c>
      <c r="BF38" s="371"/>
      <c r="BG38" s="49">
        <v>0</v>
      </c>
      <c r="BH38" s="49">
        <v>0</v>
      </c>
      <c r="BI38" s="49">
        <v>0</v>
      </c>
      <c r="BJ38" s="49">
        <v>183.3</v>
      </c>
      <c r="BK38" s="371"/>
      <c r="BL38" s="49">
        <v>0</v>
      </c>
      <c r="BM38" s="49">
        <v>0</v>
      </c>
      <c r="BN38" s="49">
        <v>0</v>
      </c>
      <c r="BO38" s="49">
        <v>329</v>
      </c>
      <c r="BP38" s="371"/>
      <c r="BQ38" s="49">
        <v>0</v>
      </c>
      <c r="BR38" s="49">
        <v>0</v>
      </c>
      <c r="BS38" s="49">
        <v>0</v>
      </c>
      <c r="BT38" s="49">
        <v>314.5</v>
      </c>
      <c r="BU38" s="324"/>
      <c r="BV38" s="49">
        <v>0</v>
      </c>
      <c r="BW38" s="49">
        <v>0</v>
      </c>
      <c r="BX38" s="49">
        <v>0</v>
      </c>
      <c r="BY38" s="49">
        <v>331.8</v>
      </c>
      <c r="BZ38" s="371"/>
      <c r="CA38" s="49">
        <v>0</v>
      </c>
      <c r="CB38" s="49">
        <v>0</v>
      </c>
      <c r="CC38" s="49">
        <v>0</v>
      </c>
      <c r="CD38" s="49">
        <v>330</v>
      </c>
      <c r="CE38" s="324"/>
      <c r="CF38" s="333">
        <v>0</v>
      </c>
      <c r="CG38" s="333">
        <v>0</v>
      </c>
      <c r="CH38" s="333">
        <v>0</v>
      </c>
      <c r="CI38" s="49">
        <v>482.8</v>
      </c>
      <c r="CJ38" s="324"/>
      <c r="CK38" s="49">
        <v>0</v>
      </c>
      <c r="CL38" s="49">
        <v>0</v>
      </c>
      <c r="CM38" s="49">
        <v>0</v>
      </c>
      <c r="CN38" s="49">
        <v>409.5</v>
      </c>
      <c r="CO38" s="371"/>
      <c r="CP38" s="49">
        <v>0</v>
      </c>
      <c r="CQ38" s="49">
        <v>0</v>
      </c>
      <c r="CR38" s="49">
        <v>0</v>
      </c>
      <c r="CS38" s="49">
        <v>465.5</v>
      </c>
      <c r="CT38" s="324"/>
      <c r="CU38" s="49">
        <v>0</v>
      </c>
      <c r="CV38" s="49">
        <v>0</v>
      </c>
      <c r="CW38" s="49">
        <v>0</v>
      </c>
      <c r="CX38" s="49">
        <v>270.8</v>
      </c>
      <c r="CY38" s="371"/>
      <c r="CZ38" s="49">
        <v>0</v>
      </c>
      <c r="DA38" s="49">
        <v>0</v>
      </c>
      <c r="DB38" s="49">
        <v>0</v>
      </c>
      <c r="DC38" s="49">
        <v>90</v>
      </c>
      <c r="DD38" s="324"/>
      <c r="DE38" s="49">
        <v>0</v>
      </c>
      <c r="DF38" s="49">
        <v>0</v>
      </c>
      <c r="DG38" s="49">
        <v>0</v>
      </c>
      <c r="DH38" s="315">
        <v>2017.5</v>
      </c>
      <c r="DI38" s="324"/>
      <c r="DJ38" s="315">
        <v>0</v>
      </c>
      <c r="DK38" s="315">
        <v>0</v>
      </c>
      <c r="DL38" s="315">
        <v>0</v>
      </c>
      <c r="DM38" s="49">
        <v>889.99999999999989</v>
      </c>
      <c r="DN38" s="324"/>
      <c r="DO38" s="49">
        <v>0</v>
      </c>
      <c r="DP38" s="49">
        <v>0</v>
      </c>
      <c r="DQ38" s="49">
        <v>0</v>
      </c>
      <c r="DR38" s="49">
        <v>134.5</v>
      </c>
      <c r="DS38" s="324"/>
      <c r="DT38" s="49">
        <v>0</v>
      </c>
      <c r="DU38" s="49">
        <v>0</v>
      </c>
      <c r="DV38" s="49">
        <v>0</v>
      </c>
      <c r="DW38" s="49">
        <v>193</v>
      </c>
      <c r="DX38" s="324"/>
      <c r="DY38" s="49">
        <v>0</v>
      </c>
      <c r="DZ38" s="49">
        <v>0</v>
      </c>
      <c r="EA38" s="49">
        <v>0</v>
      </c>
      <c r="EB38" s="315">
        <v>3205.3999999999987</v>
      </c>
      <c r="EC38" s="324"/>
      <c r="ED38" s="49">
        <v>0</v>
      </c>
      <c r="EE38" s="49">
        <v>0</v>
      </c>
      <c r="EF38" s="49">
        <v>0</v>
      </c>
      <c r="EG38" s="49">
        <v>413</v>
      </c>
      <c r="EH38" s="324"/>
      <c r="EI38" s="49">
        <v>0</v>
      </c>
      <c r="EJ38" s="49">
        <v>0</v>
      </c>
      <c r="EK38" s="49">
        <v>0</v>
      </c>
      <c r="EL38" s="49">
        <v>322.5</v>
      </c>
      <c r="EM38" s="324"/>
      <c r="EN38" s="49">
        <v>0</v>
      </c>
      <c r="EO38" s="49">
        <v>0</v>
      </c>
      <c r="EP38" s="49">
        <v>0</v>
      </c>
      <c r="EQ38" s="49">
        <v>479.90000000000003</v>
      </c>
      <c r="ER38" s="324"/>
      <c r="ES38" s="49">
        <v>0</v>
      </c>
      <c r="ET38" s="49">
        <v>0</v>
      </c>
      <c r="EU38" s="49">
        <v>0</v>
      </c>
      <c r="EV38" s="49">
        <v>66</v>
      </c>
      <c r="EW38" s="324"/>
      <c r="EX38">
        <v>0</v>
      </c>
      <c r="EY38">
        <v>0</v>
      </c>
      <c r="EZ38">
        <v>0</v>
      </c>
      <c r="FA38" s="479">
        <v>1790.3000000000002</v>
      </c>
      <c r="FB38" s="324"/>
      <c r="FC38" s="49">
        <v>0</v>
      </c>
      <c r="FD38" s="49">
        <v>0</v>
      </c>
      <c r="FE38" s="49">
        <v>0</v>
      </c>
      <c r="FF38" s="49">
        <v>59.6</v>
      </c>
      <c r="FG38" s="324"/>
      <c r="FH38" s="333">
        <v>0</v>
      </c>
      <c r="FI38" s="333">
        <v>0</v>
      </c>
      <c r="FJ38" s="333">
        <v>0</v>
      </c>
      <c r="FK38" s="49">
        <v>183.79999999999998</v>
      </c>
      <c r="FL38" s="324"/>
      <c r="FM38" s="333">
        <v>0</v>
      </c>
      <c r="FN38" s="333">
        <v>0</v>
      </c>
      <c r="FO38" s="333">
        <v>0</v>
      </c>
      <c r="FP38" s="49">
        <v>371.3</v>
      </c>
      <c r="FQ38" s="324"/>
      <c r="FR38" s="49">
        <v>0</v>
      </c>
      <c r="FS38" s="49">
        <v>0</v>
      </c>
      <c r="FT38" s="49">
        <v>0</v>
      </c>
      <c r="FU38" s="49">
        <v>510.34999999999997</v>
      </c>
      <c r="FV38" s="324"/>
      <c r="FW38" s="49">
        <v>0</v>
      </c>
      <c r="FX38" s="49">
        <v>0</v>
      </c>
      <c r="FY38" s="49">
        <v>0</v>
      </c>
      <c r="FZ38" s="49">
        <v>636.65</v>
      </c>
      <c r="GA38" s="324"/>
      <c r="GB38">
        <v>0</v>
      </c>
      <c r="GC38">
        <v>0</v>
      </c>
      <c r="GD38">
        <v>0</v>
      </c>
      <c r="GE38" s="18">
        <v>1252.25</v>
      </c>
      <c r="GF38" s="324"/>
      <c r="GG38" s="632">
        <v>0</v>
      </c>
      <c r="GH38" s="632">
        <v>0</v>
      </c>
      <c r="GI38" s="632">
        <v>0</v>
      </c>
      <c r="GJ38">
        <v>346.5</v>
      </c>
      <c r="GK38" s="324"/>
      <c r="GL38" s="49">
        <v>0</v>
      </c>
      <c r="GM38" s="49">
        <v>0</v>
      </c>
      <c r="GN38">
        <v>0</v>
      </c>
      <c r="GO38" s="49">
        <v>0</v>
      </c>
      <c r="GP38" s="324"/>
    </row>
    <row r="39" spans="1:198" ht="18">
      <c r="A39" s="40" t="s">
        <v>687</v>
      </c>
      <c r="B39" s="45">
        <f t="shared" si="1"/>
        <v>62817.17500000001</v>
      </c>
      <c r="C39" s="41"/>
      <c r="D39" s="49">
        <v>0</v>
      </c>
      <c r="E39" s="49">
        <v>395.5</v>
      </c>
      <c r="F39" s="49">
        <v>432.15</v>
      </c>
      <c r="G39" s="49">
        <v>439.20000000000005</v>
      </c>
      <c r="H39" s="371"/>
      <c r="I39" s="49">
        <v>0</v>
      </c>
      <c r="J39" s="49">
        <v>76.60000000000008</v>
      </c>
      <c r="K39" s="49">
        <v>91.125</v>
      </c>
      <c r="L39" s="49">
        <v>486.34999999999997</v>
      </c>
      <c r="M39" s="371"/>
      <c r="N39" s="49">
        <v>194.375</v>
      </c>
      <c r="O39" s="49">
        <v>306.24999999999977</v>
      </c>
      <c r="P39" s="49">
        <v>211.64999999999998</v>
      </c>
      <c r="Q39" s="49">
        <v>508.09999999999997</v>
      </c>
      <c r="R39" s="371"/>
      <c r="S39" s="315">
        <v>63.124999999999886</v>
      </c>
      <c r="T39" s="315">
        <v>82.700000000000045</v>
      </c>
      <c r="U39" s="315">
        <v>74.625</v>
      </c>
      <c r="V39" s="49">
        <v>248.5</v>
      </c>
      <c r="W39" s="371"/>
      <c r="X39" s="49">
        <v>100.67499999999984</v>
      </c>
      <c r="Y39" s="49">
        <v>92.249999999999773</v>
      </c>
      <c r="Z39" s="49">
        <v>373.5</v>
      </c>
      <c r="AA39" s="49">
        <v>379.1</v>
      </c>
      <c r="AB39" s="371"/>
      <c r="AC39" s="49">
        <v>200.37499999999989</v>
      </c>
      <c r="AD39" s="49">
        <v>445.49999999999977</v>
      </c>
      <c r="AE39" s="49">
        <v>500.17500000000007</v>
      </c>
      <c r="AF39" s="49">
        <v>332.5</v>
      </c>
      <c r="AG39" s="371"/>
      <c r="AH39" s="49">
        <v>286.32499999999982</v>
      </c>
      <c r="AI39" s="49">
        <v>384.09999999999991</v>
      </c>
      <c r="AJ39" s="49">
        <v>757.05</v>
      </c>
      <c r="AK39" s="49">
        <v>765.8</v>
      </c>
      <c r="AL39" s="371"/>
      <c r="AM39" s="49">
        <v>65.137500000000045</v>
      </c>
      <c r="AN39" s="49">
        <v>218.89999999999964</v>
      </c>
      <c r="AO39" s="49">
        <v>273.82500000000005</v>
      </c>
      <c r="AP39" s="49">
        <v>356.4</v>
      </c>
      <c r="AQ39" s="371"/>
      <c r="AR39" s="49">
        <v>57.662499999999909</v>
      </c>
      <c r="AS39" s="49">
        <v>176.5</v>
      </c>
      <c r="AT39" s="49">
        <v>119.625</v>
      </c>
      <c r="AU39" s="49">
        <v>11.8</v>
      </c>
      <c r="AV39" s="371"/>
      <c r="AW39" s="49">
        <v>222.95000000000005</v>
      </c>
      <c r="AX39" s="49">
        <v>501.50000000000091</v>
      </c>
      <c r="AY39" s="49">
        <v>678.375</v>
      </c>
      <c r="AZ39" s="49">
        <v>812.5</v>
      </c>
      <c r="BA39" s="371"/>
      <c r="BB39" s="49">
        <v>91.687499999999773</v>
      </c>
      <c r="BC39" s="49">
        <v>219.05</v>
      </c>
      <c r="BD39" s="49">
        <v>173.25</v>
      </c>
      <c r="BE39" s="49">
        <v>190.8</v>
      </c>
      <c r="BF39" s="371"/>
      <c r="BG39" s="49">
        <v>87.700000000000045</v>
      </c>
      <c r="BH39" s="49">
        <v>157.60000000000002</v>
      </c>
      <c r="BI39" s="49">
        <v>231.22500000000002</v>
      </c>
      <c r="BJ39" s="49">
        <v>132</v>
      </c>
      <c r="BK39" s="371"/>
      <c r="BL39" s="49">
        <v>45</v>
      </c>
      <c r="BM39" s="49">
        <v>103.4</v>
      </c>
      <c r="BN39" s="49">
        <v>50.100000000000009</v>
      </c>
      <c r="BO39" s="49">
        <v>396</v>
      </c>
      <c r="BP39" s="371"/>
      <c r="BQ39" s="49">
        <v>36</v>
      </c>
      <c r="BR39" s="49">
        <v>233.85000000000082</v>
      </c>
      <c r="BS39" s="49">
        <v>172.72500000000002</v>
      </c>
      <c r="BT39" s="49">
        <v>443.4</v>
      </c>
      <c r="BU39" s="324"/>
      <c r="BV39" s="49">
        <v>150.94999999999982</v>
      </c>
      <c r="BW39" s="49">
        <v>345.75000000000091</v>
      </c>
      <c r="BX39" s="49">
        <v>716.02499999999998</v>
      </c>
      <c r="BY39" s="49">
        <v>212.60000000000002</v>
      </c>
      <c r="BZ39" s="371"/>
      <c r="CA39" s="49">
        <v>40.775000000000318</v>
      </c>
      <c r="CB39" s="49">
        <v>198.550000000002</v>
      </c>
      <c r="CC39" s="49">
        <v>171</v>
      </c>
      <c r="CD39" s="49">
        <v>573.20000000000005</v>
      </c>
      <c r="CE39" s="324"/>
      <c r="CF39" s="333">
        <v>11.25</v>
      </c>
      <c r="CG39" s="333">
        <v>230.30000000000109</v>
      </c>
      <c r="CH39" s="333">
        <v>382.87500000000006</v>
      </c>
      <c r="CI39" s="49">
        <v>396.7</v>
      </c>
      <c r="CJ39" s="324"/>
      <c r="CK39" s="49">
        <v>36.275000000000091</v>
      </c>
      <c r="CL39" s="49">
        <v>247.69999999999996</v>
      </c>
      <c r="CM39" s="49">
        <v>331.875</v>
      </c>
      <c r="CN39" s="49">
        <v>458.6</v>
      </c>
      <c r="CO39" s="371"/>
      <c r="CP39" s="49">
        <v>98.800000000000182</v>
      </c>
      <c r="CQ39" s="49">
        <v>200.44999999999982</v>
      </c>
      <c r="CR39" s="49">
        <v>456</v>
      </c>
      <c r="CS39" s="49">
        <v>572.75</v>
      </c>
      <c r="CT39" s="324"/>
      <c r="CU39" s="49">
        <v>134.02500000000055</v>
      </c>
      <c r="CV39" s="49">
        <v>331.60000000000036</v>
      </c>
      <c r="CW39" s="49">
        <v>426.97499999999997</v>
      </c>
      <c r="CX39" s="49">
        <v>369.8</v>
      </c>
      <c r="CY39" s="371"/>
      <c r="CZ39" s="49">
        <v>14.075000000000273</v>
      </c>
      <c r="DA39" s="49">
        <v>120.75</v>
      </c>
      <c r="DB39" s="49">
        <v>245.625</v>
      </c>
      <c r="DC39" s="49">
        <v>187.5</v>
      </c>
      <c r="DD39" s="324"/>
      <c r="DE39" s="49">
        <v>761.56249999999966</v>
      </c>
      <c r="DF39" s="49">
        <v>852.99999999999818</v>
      </c>
      <c r="DG39" s="49">
        <v>2139.1500000000005</v>
      </c>
      <c r="DH39" s="315">
        <v>1984.3999999999999</v>
      </c>
      <c r="DI39" s="324"/>
      <c r="DJ39" s="315">
        <v>219.32500000000073</v>
      </c>
      <c r="DK39" s="315">
        <v>366.19999999999982</v>
      </c>
      <c r="DL39" s="315">
        <v>564.375</v>
      </c>
      <c r="DM39" s="49">
        <v>999.30000000000007</v>
      </c>
      <c r="DN39" s="324"/>
      <c r="DO39" s="49">
        <v>181.12500000000045</v>
      </c>
      <c r="DP39" s="49">
        <v>613.09999999999854</v>
      </c>
      <c r="DQ39" s="49">
        <v>760.57500000000005</v>
      </c>
      <c r="DR39" s="49">
        <v>441.90000000000003</v>
      </c>
      <c r="DS39" s="324"/>
      <c r="DT39" s="49">
        <v>0</v>
      </c>
      <c r="DU39" s="49">
        <v>0</v>
      </c>
      <c r="DV39" s="49">
        <v>0</v>
      </c>
      <c r="DW39" s="49">
        <v>258.60000000000002</v>
      </c>
      <c r="DX39" s="324"/>
      <c r="DY39" s="49">
        <v>1043.7749999999896</v>
      </c>
      <c r="DZ39" s="49">
        <v>2249.4499999999971</v>
      </c>
      <c r="EA39" s="49">
        <v>3406.2749999999996</v>
      </c>
      <c r="EB39" s="315">
        <v>4360.300000000002</v>
      </c>
      <c r="EC39" s="324"/>
      <c r="ED39" s="49">
        <v>82.125</v>
      </c>
      <c r="EE39" s="49">
        <v>177.89999999999236</v>
      </c>
      <c r="EF39" s="49">
        <v>239.7</v>
      </c>
      <c r="EG39" s="49">
        <v>303.90000000000003</v>
      </c>
      <c r="EH39" s="324"/>
      <c r="EI39" s="49">
        <v>154.70000000000164</v>
      </c>
      <c r="EJ39" s="49">
        <v>154.04999999999745</v>
      </c>
      <c r="EK39" s="49">
        <v>331.65000000000003</v>
      </c>
      <c r="EL39" s="49">
        <v>149</v>
      </c>
      <c r="EM39" s="324"/>
      <c r="EN39" s="49">
        <v>0</v>
      </c>
      <c r="EO39" s="49">
        <v>246.09999999999491</v>
      </c>
      <c r="EP39" s="49">
        <v>347.02500000000003</v>
      </c>
      <c r="EQ39" s="49">
        <v>319.10000000000002</v>
      </c>
      <c r="ER39" s="324"/>
      <c r="ES39" s="49">
        <v>65.25</v>
      </c>
      <c r="ET39" s="49">
        <v>114.24999999999454</v>
      </c>
      <c r="EU39" s="49">
        <v>127.5</v>
      </c>
      <c r="EV39" s="49">
        <v>453.40000000000003</v>
      </c>
      <c r="EW39" s="324"/>
      <c r="EX39">
        <v>964.75</v>
      </c>
      <c r="EY39">
        <v>1725.1499999999978</v>
      </c>
      <c r="EZ39">
        <v>2203.875</v>
      </c>
      <c r="FA39" s="479">
        <v>2886.75</v>
      </c>
      <c r="FB39" s="324"/>
      <c r="FC39" s="49">
        <v>77.062499999999091</v>
      </c>
      <c r="FD39" s="49">
        <v>48.949999999993452</v>
      </c>
      <c r="FE39" s="49">
        <v>172.125</v>
      </c>
      <c r="FF39" s="49">
        <v>386.8</v>
      </c>
      <c r="FG39" s="324"/>
      <c r="FH39" s="333">
        <v>84.662499999998545</v>
      </c>
      <c r="FI39" s="333">
        <v>140.55000000000001</v>
      </c>
      <c r="FJ39" s="333">
        <v>344.1</v>
      </c>
      <c r="FK39" s="49">
        <v>95.2</v>
      </c>
      <c r="FL39" s="324"/>
      <c r="FM39" s="333">
        <v>102.82499999999982</v>
      </c>
      <c r="FN39" s="333">
        <v>218.99999999999636</v>
      </c>
      <c r="FO39" s="333">
        <v>317.32500000000005</v>
      </c>
      <c r="FP39" s="49">
        <v>373.7</v>
      </c>
      <c r="FQ39" s="324"/>
      <c r="FR39" s="49">
        <v>99.925000000001091</v>
      </c>
      <c r="FS39" s="49">
        <v>337.85</v>
      </c>
      <c r="FT39" s="49">
        <v>362.17499999999995</v>
      </c>
      <c r="FU39" s="49">
        <v>371.6</v>
      </c>
      <c r="FV39" s="324"/>
      <c r="FW39" s="49">
        <v>0</v>
      </c>
      <c r="FX39" s="49">
        <v>206.69999999999709</v>
      </c>
      <c r="FY39" s="49">
        <v>330.00000000000006</v>
      </c>
      <c r="FZ39" s="49">
        <v>378.40000000000003</v>
      </c>
      <c r="GA39" s="324"/>
      <c r="GB39">
        <v>296.72500000000491</v>
      </c>
      <c r="GC39">
        <v>429.20000000004404</v>
      </c>
      <c r="GD39">
        <v>931.05000000000007</v>
      </c>
      <c r="GE39" s="18">
        <v>766.25</v>
      </c>
      <c r="GF39" s="324"/>
      <c r="GG39" s="632">
        <v>117.50000000000091</v>
      </c>
      <c r="GH39" s="632">
        <v>230.25</v>
      </c>
      <c r="GI39" s="632">
        <v>211.875</v>
      </c>
      <c r="GJ39">
        <v>202.5</v>
      </c>
      <c r="GK39" s="324"/>
      <c r="GL39" s="49">
        <v>0</v>
      </c>
      <c r="GM39" s="49">
        <v>0</v>
      </c>
      <c r="GN39">
        <v>784.94999999999993</v>
      </c>
      <c r="GO39" s="49">
        <v>0</v>
      </c>
      <c r="GP39" s="324"/>
    </row>
    <row r="40" spans="1:198" ht="18">
      <c r="A40" s="40" t="s">
        <v>639</v>
      </c>
      <c r="B40" s="45">
        <f t="shared" si="1"/>
        <v>32250.600000000017</v>
      </c>
      <c r="C40" s="41"/>
      <c r="D40" s="49">
        <v>0</v>
      </c>
      <c r="E40" s="49">
        <v>57.79999999999999</v>
      </c>
      <c r="F40" s="49">
        <v>0</v>
      </c>
      <c r="G40" s="49">
        <v>209.3</v>
      </c>
      <c r="H40" s="371"/>
      <c r="I40" s="49">
        <v>0</v>
      </c>
      <c r="J40" s="49">
        <v>76.25</v>
      </c>
      <c r="K40" s="49">
        <v>0</v>
      </c>
      <c r="L40" s="49">
        <v>2.6</v>
      </c>
      <c r="M40" s="371"/>
      <c r="N40" s="49">
        <v>133.39999999999998</v>
      </c>
      <c r="O40" s="49">
        <v>146.9000000000002</v>
      </c>
      <c r="P40" s="49">
        <v>0</v>
      </c>
      <c r="Q40" s="49">
        <v>174.09999999999997</v>
      </c>
      <c r="R40" s="371"/>
      <c r="S40" s="315">
        <v>71.874999999999886</v>
      </c>
      <c r="T40" s="315">
        <v>135.75000000000023</v>
      </c>
      <c r="U40" s="315">
        <v>0</v>
      </c>
      <c r="V40" s="49">
        <v>259.39999999999998</v>
      </c>
      <c r="W40" s="371"/>
      <c r="X40" s="49">
        <v>93.75</v>
      </c>
      <c r="Y40" s="49">
        <v>101.70000000000061</v>
      </c>
      <c r="Z40" s="49">
        <v>0</v>
      </c>
      <c r="AA40" s="49">
        <v>193.5</v>
      </c>
      <c r="AB40" s="371"/>
      <c r="AC40" s="49">
        <v>202.64999999999986</v>
      </c>
      <c r="AD40" s="49">
        <v>392.10000000000014</v>
      </c>
      <c r="AE40" s="49">
        <v>0</v>
      </c>
      <c r="AF40" s="49">
        <v>504</v>
      </c>
      <c r="AG40" s="371"/>
      <c r="AH40" s="49">
        <v>210.85000000000025</v>
      </c>
      <c r="AI40" s="49">
        <v>422.94999999999982</v>
      </c>
      <c r="AJ40" s="49">
        <v>0</v>
      </c>
      <c r="AK40" s="49">
        <v>118.75</v>
      </c>
      <c r="AL40" s="371"/>
      <c r="AM40" s="49">
        <v>101.875</v>
      </c>
      <c r="AN40" s="49">
        <v>292.14999999999986</v>
      </c>
      <c r="AO40" s="49">
        <v>0</v>
      </c>
      <c r="AP40" s="49">
        <v>260.10000000000002</v>
      </c>
      <c r="AQ40" s="371"/>
      <c r="AR40" s="49">
        <v>112.99999999999977</v>
      </c>
      <c r="AS40" s="49">
        <v>111</v>
      </c>
      <c r="AT40" s="49">
        <v>0</v>
      </c>
      <c r="AU40" s="49">
        <v>60</v>
      </c>
      <c r="AV40" s="371"/>
      <c r="AW40" s="49">
        <v>143.99999999999977</v>
      </c>
      <c r="AX40" s="49">
        <v>469.85000000000036</v>
      </c>
      <c r="AY40" s="49">
        <v>0</v>
      </c>
      <c r="AZ40" s="49">
        <v>443.6</v>
      </c>
      <c r="BA40" s="371"/>
      <c r="BB40" s="49">
        <v>71.474999999999909</v>
      </c>
      <c r="BC40" s="49">
        <v>221.54999999999998</v>
      </c>
      <c r="BD40" s="49">
        <v>0</v>
      </c>
      <c r="BE40" s="49">
        <v>321</v>
      </c>
      <c r="BF40" s="371"/>
      <c r="BG40" s="49">
        <v>64.949999999999591</v>
      </c>
      <c r="BH40" s="49">
        <v>135.25</v>
      </c>
      <c r="BI40" s="49">
        <v>0</v>
      </c>
      <c r="BJ40" s="49">
        <v>229.9</v>
      </c>
      <c r="BK40" s="371"/>
      <c r="BL40" s="49">
        <v>54.824999999999818</v>
      </c>
      <c r="BM40" s="49">
        <v>158.39999999999998</v>
      </c>
      <c r="BN40" s="49">
        <v>0</v>
      </c>
      <c r="BO40" s="49">
        <v>383.5</v>
      </c>
      <c r="BP40" s="371"/>
      <c r="BQ40" s="49">
        <v>65.524999999999864</v>
      </c>
      <c r="BR40" s="49">
        <v>315.00000000000091</v>
      </c>
      <c r="BS40" s="49">
        <v>0</v>
      </c>
      <c r="BT40" s="49">
        <v>311.7</v>
      </c>
      <c r="BU40" s="324"/>
      <c r="BV40" s="49">
        <v>117.32499999999982</v>
      </c>
      <c r="BW40" s="49">
        <v>271.60000000000082</v>
      </c>
      <c r="BX40" s="49">
        <v>0</v>
      </c>
      <c r="BY40" s="49">
        <v>275.84999999999997</v>
      </c>
      <c r="BZ40" s="371"/>
      <c r="CA40" s="49">
        <v>91.949999999999818</v>
      </c>
      <c r="CB40" s="49">
        <v>247.95000000000027</v>
      </c>
      <c r="CC40" s="49">
        <v>0</v>
      </c>
      <c r="CD40" s="49">
        <v>384.5</v>
      </c>
      <c r="CE40" s="324"/>
      <c r="CF40" s="333">
        <v>28.575000000000045</v>
      </c>
      <c r="CG40" s="333">
        <v>199.050000000002</v>
      </c>
      <c r="CH40" s="333">
        <v>0</v>
      </c>
      <c r="CI40" s="49">
        <v>352.20000000000005</v>
      </c>
      <c r="CJ40" s="324"/>
      <c r="CK40" s="49">
        <v>13.349999999999682</v>
      </c>
      <c r="CL40" s="49">
        <v>151</v>
      </c>
      <c r="CM40" s="49">
        <v>0</v>
      </c>
      <c r="CN40" s="49">
        <v>159</v>
      </c>
      <c r="CO40" s="371"/>
      <c r="CP40" s="49">
        <v>85.700000000000728</v>
      </c>
      <c r="CQ40" s="49">
        <v>238.34999999999945</v>
      </c>
      <c r="CR40" s="49">
        <v>0</v>
      </c>
      <c r="CS40" s="49">
        <v>331.25</v>
      </c>
      <c r="CT40" s="324"/>
      <c r="CU40" s="49">
        <v>125.25000000000045</v>
      </c>
      <c r="CV40" s="49">
        <v>161</v>
      </c>
      <c r="CW40" s="49">
        <v>0</v>
      </c>
      <c r="CX40" s="49">
        <v>222</v>
      </c>
      <c r="CY40" s="371"/>
      <c r="CZ40" s="49">
        <v>52.500000000000455</v>
      </c>
      <c r="DA40" s="49">
        <v>19.5</v>
      </c>
      <c r="DB40" s="49">
        <v>0</v>
      </c>
      <c r="DC40" s="49">
        <v>33.15</v>
      </c>
      <c r="DD40" s="324"/>
      <c r="DE40" s="49">
        <v>723.55000000000018</v>
      </c>
      <c r="DF40" s="49">
        <v>983.14999999999964</v>
      </c>
      <c r="DG40" s="49">
        <v>0</v>
      </c>
      <c r="DH40" s="315">
        <v>1257.4000000000001</v>
      </c>
      <c r="DI40" s="324"/>
      <c r="DJ40" s="315">
        <v>209.99999999999909</v>
      </c>
      <c r="DK40" s="315">
        <v>395.40000000000055</v>
      </c>
      <c r="DL40" s="315">
        <v>0</v>
      </c>
      <c r="DM40" s="49">
        <v>611.9</v>
      </c>
      <c r="DN40" s="324"/>
      <c r="DO40" s="49">
        <v>78.274999999999636</v>
      </c>
      <c r="DP40" s="49">
        <v>349.90000000000146</v>
      </c>
      <c r="DQ40" s="49">
        <v>0</v>
      </c>
      <c r="DR40" s="49">
        <v>127.39999999999999</v>
      </c>
      <c r="DS40" s="324"/>
      <c r="DT40" s="49">
        <v>0</v>
      </c>
      <c r="DU40" s="49">
        <v>0</v>
      </c>
      <c r="DV40" s="49">
        <v>0</v>
      </c>
      <c r="DW40" s="49">
        <v>162.4</v>
      </c>
      <c r="DX40" s="324"/>
      <c r="DY40" s="49">
        <v>751.10000000000446</v>
      </c>
      <c r="DZ40" s="49">
        <v>1906.7750000000033</v>
      </c>
      <c r="EA40" s="49">
        <v>0</v>
      </c>
      <c r="EB40" s="315">
        <v>2697.85</v>
      </c>
      <c r="EC40" s="324"/>
      <c r="ED40" s="49">
        <v>75.375000000000909</v>
      </c>
      <c r="EE40" s="49">
        <v>161.05000000000291</v>
      </c>
      <c r="EF40" s="49">
        <v>0</v>
      </c>
      <c r="EG40" s="49">
        <v>258.40000000000003</v>
      </c>
      <c r="EH40" s="324"/>
      <c r="EI40" s="49">
        <v>113.40000000000146</v>
      </c>
      <c r="EJ40" s="49">
        <v>29.400000000001455</v>
      </c>
      <c r="EK40" s="49">
        <v>0</v>
      </c>
      <c r="EL40" s="49">
        <v>194.60000000000002</v>
      </c>
      <c r="EM40" s="324"/>
      <c r="EN40" s="49">
        <v>0</v>
      </c>
      <c r="EO40" s="49">
        <v>171.600000000004</v>
      </c>
      <c r="EP40" s="49">
        <v>0</v>
      </c>
      <c r="EQ40" s="49">
        <v>769</v>
      </c>
      <c r="ER40" s="324"/>
      <c r="ES40" s="49">
        <v>86.600000000002183</v>
      </c>
      <c r="ET40" s="49">
        <v>174.50000000000364</v>
      </c>
      <c r="EU40" s="49">
        <v>0</v>
      </c>
      <c r="EV40" s="49">
        <v>308.2</v>
      </c>
      <c r="EW40" s="324"/>
      <c r="EX40">
        <v>953.69999999999982</v>
      </c>
      <c r="EY40">
        <v>1666.0500000000047</v>
      </c>
      <c r="EZ40">
        <v>0</v>
      </c>
      <c r="FA40" s="479">
        <v>1326.5</v>
      </c>
      <c r="FB40" s="324"/>
      <c r="FC40" s="49">
        <v>57.375000000001819</v>
      </c>
      <c r="FD40" s="49">
        <v>53.900000000003274</v>
      </c>
      <c r="FE40" s="49">
        <v>0</v>
      </c>
      <c r="FF40" s="49">
        <v>420.25</v>
      </c>
      <c r="FG40" s="324"/>
      <c r="FH40" s="333">
        <v>30.225000000003092</v>
      </c>
      <c r="FI40" s="333">
        <v>129.75</v>
      </c>
      <c r="FJ40" s="333">
        <v>0</v>
      </c>
      <c r="FK40" s="49">
        <v>263.95</v>
      </c>
      <c r="FL40" s="324"/>
      <c r="FM40" s="333">
        <v>109.25000000000273</v>
      </c>
      <c r="FN40" s="333">
        <v>30.375000000005457</v>
      </c>
      <c r="FO40" s="333">
        <v>0</v>
      </c>
      <c r="FP40" s="49">
        <v>145.80000000000001</v>
      </c>
      <c r="FQ40" s="324"/>
      <c r="FR40" s="49">
        <v>116.47500000000309</v>
      </c>
      <c r="FS40" s="49">
        <v>279.25</v>
      </c>
      <c r="FT40" s="49">
        <v>0</v>
      </c>
      <c r="FU40" s="49">
        <v>196.4</v>
      </c>
      <c r="FV40" s="324"/>
      <c r="FW40" s="49">
        <v>0</v>
      </c>
      <c r="FX40" s="49">
        <v>88.150000000006912</v>
      </c>
      <c r="FY40" s="49">
        <v>0</v>
      </c>
      <c r="FZ40" s="49">
        <v>262.8</v>
      </c>
      <c r="GA40" s="324"/>
      <c r="GB40">
        <v>249.55000000000564</v>
      </c>
      <c r="GC40">
        <v>601.24999999994907</v>
      </c>
      <c r="GD40">
        <v>0</v>
      </c>
      <c r="GE40" s="18">
        <v>729.8</v>
      </c>
      <c r="GF40" s="324"/>
      <c r="GG40" s="632">
        <v>83.749999999999091</v>
      </c>
      <c r="GH40" s="632">
        <v>195</v>
      </c>
      <c r="GI40" s="632">
        <v>0</v>
      </c>
      <c r="GJ40">
        <v>266.5</v>
      </c>
      <c r="GK40" s="324"/>
      <c r="GL40" s="49">
        <v>0</v>
      </c>
      <c r="GM40" s="49">
        <v>0</v>
      </c>
      <c r="GN40">
        <v>0</v>
      </c>
      <c r="GO40" s="49">
        <v>0</v>
      </c>
      <c r="GP40" s="324"/>
    </row>
    <row r="41" spans="1:198" ht="18">
      <c r="A41" s="38" t="s">
        <v>3636</v>
      </c>
      <c r="B41" s="45">
        <f t="shared" si="1"/>
        <v>22865.4</v>
      </c>
      <c r="C41" s="41"/>
      <c r="D41" s="49">
        <v>0</v>
      </c>
      <c r="E41" s="49">
        <v>0</v>
      </c>
      <c r="F41" s="49">
        <v>0</v>
      </c>
      <c r="G41" s="49">
        <v>226.5</v>
      </c>
      <c r="H41" s="371"/>
      <c r="I41" s="49">
        <v>0</v>
      </c>
      <c r="J41" s="49">
        <v>0</v>
      </c>
      <c r="K41" s="49">
        <v>0</v>
      </c>
      <c r="L41" s="49">
        <v>311.20000000000005</v>
      </c>
      <c r="M41" s="371"/>
      <c r="N41" s="49">
        <v>0</v>
      </c>
      <c r="O41" s="49">
        <v>0</v>
      </c>
      <c r="P41" s="49">
        <v>0</v>
      </c>
      <c r="Q41" s="49">
        <v>675.80000000000007</v>
      </c>
      <c r="R41" s="371"/>
      <c r="S41" s="315">
        <v>0</v>
      </c>
      <c r="T41" s="315">
        <v>0</v>
      </c>
      <c r="U41" s="315">
        <v>0</v>
      </c>
      <c r="V41" s="49">
        <v>262</v>
      </c>
      <c r="W41" s="371"/>
      <c r="X41" s="49">
        <v>0</v>
      </c>
      <c r="Y41" s="49">
        <v>0</v>
      </c>
      <c r="Z41" s="49">
        <v>0</v>
      </c>
      <c r="AA41" s="49">
        <v>384.2</v>
      </c>
      <c r="AB41" s="371"/>
      <c r="AC41" s="49">
        <v>0</v>
      </c>
      <c r="AD41" s="49">
        <v>0</v>
      </c>
      <c r="AE41" s="49">
        <v>0</v>
      </c>
      <c r="AF41" s="49">
        <v>495.7</v>
      </c>
      <c r="AG41" s="371"/>
      <c r="AH41" s="49">
        <v>0</v>
      </c>
      <c r="AI41" s="49">
        <v>0</v>
      </c>
      <c r="AJ41" s="49">
        <v>0</v>
      </c>
      <c r="AK41" s="49">
        <v>466.69999999999993</v>
      </c>
      <c r="AL41" s="371"/>
      <c r="AM41" s="49">
        <v>0</v>
      </c>
      <c r="AN41" s="49">
        <v>0</v>
      </c>
      <c r="AO41" s="49">
        <v>0</v>
      </c>
      <c r="AP41" s="49">
        <v>255</v>
      </c>
      <c r="AQ41" s="371"/>
      <c r="AR41" s="49">
        <v>0</v>
      </c>
      <c r="AS41" s="49">
        <v>0</v>
      </c>
      <c r="AT41" s="49">
        <v>0</v>
      </c>
      <c r="AU41" s="49">
        <v>59.8</v>
      </c>
      <c r="AV41" s="371"/>
      <c r="AW41" s="49">
        <v>0</v>
      </c>
      <c r="AX41" s="49">
        <v>0</v>
      </c>
      <c r="AY41" s="49">
        <v>0</v>
      </c>
      <c r="AZ41" s="49">
        <v>584.6</v>
      </c>
      <c r="BA41" s="371"/>
      <c r="BB41" s="49">
        <v>0</v>
      </c>
      <c r="BC41" s="49">
        <v>0</v>
      </c>
      <c r="BD41" s="49">
        <v>0</v>
      </c>
      <c r="BE41" s="49">
        <v>172.5</v>
      </c>
      <c r="BF41" s="371"/>
      <c r="BG41" s="49">
        <v>0</v>
      </c>
      <c r="BH41" s="49">
        <v>0</v>
      </c>
      <c r="BI41" s="49">
        <v>0</v>
      </c>
      <c r="BJ41" s="49">
        <v>436</v>
      </c>
      <c r="BK41" s="371"/>
      <c r="BL41" s="49">
        <v>0</v>
      </c>
      <c r="BM41" s="49">
        <v>0</v>
      </c>
      <c r="BN41" s="49">
        <v>0</v>
      </c>
      <c r="BO41" s="49">
        <v>418.59999999999997</v>
      </c>
      <c r="BP41" s="371"/>
      <c r="BQ41" s="49">
        <v>0</v>
      </c>
      <c r="BR41" s="49">
        <v>0</v>
      </c>
      <c r="BS41" s="49">
        <v>0</v>
      </c>
      <c r="BT41" s="49">
        <v>465.3</v>
      </c>
      <c r="BU41" s="324"/>
      <c r="BV41" s="49">
        <v>0</v>
      </c>
      <c r="BW41" s="49">
        <v>0</v>
      </c>
      <c r="BX41" s="49">
        <v>0</v>
      </c>
      <c r="BY41" s="49">
        <v>365.9</v>
      </c>
      <c r="BZ41" s="371"/>
      <c r="CA41" s="49">
        <v>0</v>
      </c>
      <c r="CB41" s="49">
        <v>0</v>
      </c>
      <c r="CC41" s="49">
        <v>0</v>
      </c>
      <c r="CD41" s="49">
        <v>393</v>
      </c>
      <c r="CE41" s="324"/>
      <c r="CF41" s="333">
        <v>0</v>
      </c>
      <c r="CG41" s="333">
        <v>0</v>
      </c>
      <c r="CH41" s="333">
        <v>0</v>
      </c>
      <c r="CI41" s="49">
        <v>533.6</v>
      </c>
      <c r="CJ41" s="324"/>
      <c r="CK41" s="49">
        <v>0</v>
      </c>
      <c r="CL41" s="49">
        <v>0</v>
      </c>
      <c r="CM41" s="49">
        <v>0</v>
      </c>
      <c r="CN41" s="49">
        <v>516.1</v>
      </c>
      <c r="CO41" s="371"/>
      <c r="CP41" s="49">
        <v>0</v>
      </c>
      <c r="CQ41" s="49">
        <v>0</v>
      </c>
      <c r="CR41" s="49">
        <v>0</v>
      </c>
      <c r="CS41" s="49">
        <v>465.7</v>
      </c>
      <c r="CT41" s="324"/>
      <c r="CU41" s="49">
        <v>0</v>
      </c>
      <c r="CV41" s="49">
        <v>0</v>
      </c>
      <c r="CW41" s="49">
        <v>0</v>
      </c>
      <c r="CX41" s="49">
        <v>611.09999999999991</v>
      </c>
      <c r="CY41" s="371"/>
      <c r="CZ41" s="49">
        <v>0</v>
      </c>
      <c r="DA41" s="49">
        <v>0</v>
      </c>
      <c r="DB41" s="49">
        <v>0</v>
      </c>
      <c r="DC41" s="49">
        <v>243.6</v>
      </c>
      <c r="DD41" s="324"/>
      <c r="DE41" s="49">
        <v>0</v>
      </c>
      <c r="DF41" s="49">
        <v>0</v>
      </c>
      <c r="DG41" s="49">
        <v>0</v>
      </c>
      <c r="DH41" s="315">
        <v>2006.6</v>
      </c>
      <c r="DI41" s="324"/>
      <c r="DJ41" s="315">
        <v>0</v>
      </c>
      <c r="DK41" s="315">
        <v>0</v>
      </c>
      <c r="DL41" s="315">
        <v>0</v>
      </c>
      <c r="DM41" s="49">
        <v>603.5</v>
      </c>
      <c r="DN41" s="324"/>
      <c r="DO41" s="49">
        <v>0</v>
      </c>
      <c r="DP41" s="49">
        <v>0</v>
      </c>
      <c r="DQ41" s="49">
        <v>0</v>
      </c>
      <c r="DR41" s="49">
        <v>666.29999999999984</v>
      </c>
      <c r="DS41" s="324"/>
      <c r="DT41" s="49">
        <v>0</v>
      </c>
      <c r="DU41" s="49">
        <v>0</v>
      </c>
      <c r="DV41" s="49">
        <v>0</v>
      </c>
      <c r="DW41" s="49">
        <v>56.400000000000006</v>
      </c>
      <c r="DX41" s="324"/>
      <c r="DY41" s="49">
        <v>0</v>
      </c>
      <c r="DZ41" s="49">
        <v>0</v>
      </c>
      <c r="EA41" s="49">
        <v>0</v>
      </c>
      <c r="EB41" s="315">
        <v>2774</v>
      </c>
      <c r="EC41" s="324"/>
      <c r="ED41" s="49">
        <v>0</v>
      </c>
      <c r="EE41" s="49">
        <v>0</v>
      </c>
      <c r="EF41" s="49">
        <v>0</v>
      </c>
      <c r="EG41" s="49">
        <v>339.40000000000003</v>
      </c>
      <c r="EH41" s="324"/>
      <c r="EI41" s="49">
        <v>0</v>
      </c>
      <c r="EJ41" s="49">
        <v>0</v>
      </c>
      <c r="EK41" s="49">
        <v>0</v>
      </c>
      <c r="EL41" s="49">
        <v>359.6</v>
      </c>
      <c r="EM41" s="324"/>
      <c r="EN41" s="49">
        <v>0</v>
      </c>
      <c r="EO41" s="49">
        <v>0</v>
      </c>
      <c r="EP41" s="49">
        <v>0</v>
      </c>
      <c r="EQ41" s="49">
        <v>594.69999999999993</v>
      </c>
      <c r="ER41" s="324"/>
      <c r="ES41" s="49">
        <v>0</v>
      </c>
      <c r="ET41" s="49">
        <v>0</v>
      </c>
      <c r="EU41" s="49">
        <v>0</v>
      </c>
      <c r="EV41" s="49">
        <v>344.8</v>
      </c>
      <c r="EW41" s="324"/>
      <c r="EX41">
        <v>0</v>
      </c>
      <c r="EY41">
        <v>0</v>
      </c>
      <c r="EZ41">
        <v>0</v>
      </c>
      <c r="FA41" s="479">
        <v>3657.7999999999997</v>
      </c>
      <c r="FB41" s="324"/>
      <c r="FC41" s="49">
        <v>0</v>
      </c>
      <c r="FD41" s="49">
        <v>0</v>
      </c>
      <c r="FE41" s="49">
        <v>0</v>
      </c>
      <c r="FF41" s="49">
        <v>367.5</v>
      </c>
      <c r="FG41" s="324"/>
      <c r="FH41" s="333">
        <v>0</v>
      </c>
      <c r="FI41" s="333">
        <v>0</v>
      </c>
      <c r="FJ41" s="333">
        <v>0</v>
      </c>
      <c r="FK41" s="49">
        <v>316</v>
      </c>
      <c r="FL41" s="324"/>
      <c r="FM41" s="333">
        <v>0</v>
      </c>
      <c r="FN41" s="333">
        <v>0</v>
      </c>
      <c r="FO41" s="333">
        <v>0</v>
      </c>
      <c r="FP41" s="49">
        <v>372.00000000000006</v>
      </c>
      <c r="FQ41" s="324"/>
      <c r="FR41" s="49">
        <v>0</v>
      </c>
      <c r="FS41" s="49">
        <v>0</v>
      </c>
      <c r="FT41" s="49">
        <v>0</v>
      </c>
      <c r="FU41" s="49">
        <v>472.7</v>
      </c>
      <c r="FV41" s="324"/>
      <c r="FW41" s="49">
        <v>0</v>
      </c>
      <c r="FX41" s="49">
        <v>0</v>
      </c>
      <c r="FY41" s="49">
        <v>0</v>
      </c>
      <c r="FZ41" s="49">
        <v>208</v>
      </c>
      <c r="GA41" s="324"/>
      <c r="GB41">
        <v>0</v>
      </c>
      <c r="GC41">
        <v>0</v>
      </c>
      <c r="GD41">
        <v>0</v>
      </c>
      <c r="GE41" s="18">
        <v>1129.2</v>
      </c>
      <c r="GF41" s="324"/>
      <c r="GG41" s="632">
        <v>0</v>
      </c>
      <c r="GH41" s="632">
        <v>0</v>
      </c>
      <c r="GI41" s="632">
        <v>0</v>
      </c>
      <c r="GJ41">
        <v>254</v>
      </c>
      <c r="GK41" s="324"/>
      <c r="GL41" s="49">
        <v>0</v>
      </c>
      <c r="GM41" s="49">
        <v>0</v>
      </c>
      <c r="GN41">
        <v>0</v>
      </c>
      <c r="GO41" s="49">
        <v>0</v>
      </c>
      <c r="GP41" s="324"/>
    </row>
    <row r="42" spans="1:198" ht="18">
      <c r="A42" s="40" t="s">
        <v>15</v>
      </c>
      <c r="B42" s="45">
        <f t="shared" si="1"/>
        <v>58653.262500000004</v>
      </c>
      <c r="C42" s="41"/>
      <c r="D42" s="49">
        <v>0</v>
      </c>
      <c r="E42" s="49">
        <v>181.99999999999994</v>
      </c>
      <c r="F42" s="49">
        <v>35.400000000000006</v>
      </c>
      <c r="G42" s="49">
        <v>449.49999999999994</v>
      </c>
      <c r="H42" s="371"/>
      <c r="I42" s="49">
        <v>0</v>
      </c>
      <c r="J42" s="49">
        <v>41.850000000000023</v>
      </c>
      <c r="K42" s="49">
        <v>0</v>
      </c>
      <c r="L42" s="49">
        <v>127.5</v>
      </c>
      <c r="M42" s="371"/>
      <c r="N42" s="49">
        <v>115.77500000000001</v>
      </c>
      <c r="O42" s="49">
        <v>226.55000000000018</v>
      </c>
      <c r="P42" s="49">
        <v>148.19999999999999</v>
      </c>
      <c r="Q42" s="49">
        <v>373</v>
      </c>
      <c r="R42" s="371"/>
      <c r="S42" s="315">
        <v>69.800000000000125</v>
      </c>
      <c r="T42" s="315">
        <v>120.35000000000002</v>
      </c>
      <c r="U42" s="315">
        <v>145.875</v>
      </c>
      <c r="V42" s="49">
        <v>229.6</v>
      </c>
      <c r="W42" s="371"/>
      <c r="X42" s="49">
        <v>67.600000000000136</v>
      </c>
      <c r="Y42" s="49">
        <v>271.04999999999973</v>
      </c>
      <c r="Z42" s="49">
        <v>269.39999999999998</v>
      </c>
      <c r="AA42" s="49">
        <v>499.3</v>
      </c>
      <c r="AB42" s="371"/>
      <c r="AC42" s="49">
        <v>211.79999999999995</v>
      </c>
      <c r="AD42" s="49">
        <v>480.89999999999986</v>
      </c>
      <c r="AE42" s="49">
        <v>376.12500000000006</v>
      </c>
      <c r="AF42" s="49">
        <v>441.20000000000005</v>
      </c>
      <c r="AG42" s="371"/>
      <c r="AH42" s="49">
        <v>219.27500000000009</v>
      </c>
      <c r="AI42" s="49">
        <v>418.94999999999982</v>
      </c>
      <c r="AJ42" s="49">
        <v>784.7249999999998</v>
      </c>
      <c r="AK42" s="49">
        <v>798.00000000000011</v>
      </c>
      <c r="AL42" s="371"/>
      <c r="AM42" s="49">
        <v>88.349999999999795</v>
      </c>
      <c r="AN42" s="49">
        <v>216.19999999999982</v>
      </c>
      <c r="AO42" s="49">
        <v>176.10000000000002</v>
      </c>
      <c r="AP42" s="49">
        <v>337</v>
      </c>
      <c r="AQ42" s="371"/>
      <c r="AR42" s="49">
        <v>76.274999999999864</v>
      </c>
      <c r="AS42" s="49">
        <v>139.5</v>
      </c>
      <c r="AT42" s="49">
        <v>135.07500000000002</v>
      </c>
      <c r="AU42" s="49">
        <v>0</v>
      </c>
      <c r="AV42" s="371"/>
      <c r="AW42" s="49">
        <v>174.99999999999955</v>
      </c>
      <c r="AX42" s="49">
        <v>416.50000000000045</v>
      </c>
      <c r="AY42" s="49">
        <v>622.35</v>
      </c>
      <c r="AZ42" s="49">
        <v>962.7</v>
      </c>
      <c r="BA42" s="371"/>
      <c r="BB42" s="49">
        <v>63.074999999999363</v>
      </c>
      <c r="BC42" s="49">
        <v>177.34999999999997</v>
      </c>
      <c r="BD42" s="49">
        <v>208.79999999999998</v>
      </c>
      <c r="BE42" s="49">
        <v>366.3</v>
      </c>
      <c r="BF42" s="371"/>
      <c r="BG42" s="49">
        <v>32.924999999999727</v>
      </c>
      <c r="BH42" s="49">
        <v>225.50000000000003</v>
      </c>
      <c r="BI42" s="49">
        <v>186.75</v>
      </c>
      <c r="BJ42" s="49">
        <v>275.2</v>
      </c>
      <c r="BK42" s="371"/>
      <c r="BL42" s="49">
        <v>47.875</v>
      </c>
      <c r="BM42" s="49">
        <v>105</v>
      </c>
      <c r="BN42" s="49">
        <v>64.349999999999994</v>
      </c>
      <c r="BO42" s="49">
        <v>440.8</v>
      </c>
      <c r="BP42" s="371"/>
      <c r="BQ42" s="49">
        <v>75.974999999999909</v>
      </c>
      <c r="BR42" s="49">
        <v>201.79999999999927</v>
      </c>
      <c r="BS42" s="49">
        <v>126</v>
      </c>
      <c r="BT42" s="49">
        <v>509.7</v>
      </c>
      <c r="BU42" s="324"/>
      <c r="BV42" s="49">
        <v>150.625</v>
      </c>
      <c r="BW42" s="49">
        <v>394.04999999999882</v>
      </c>
      <c r="BX42" s="49">
        <v>501.44999999999993</v>
      </c>
      <c r="BY42" s="49">
        <v>402.50000000000006</v>
      </c>
      <c r="BZ42" s="371"/>
      <c r="CA42" s="49">
        <v>67.424999999999955</v>
      </c>
      <c r="CB42" s="49">
        <v>121.59999999999945</v>
      </c>
      <c r="CC42" s="49">
        <v>162</v>
      </c>
      <c r="CD42" s="49">
        <v>427</v>
      </c>
      <c r="CE42" s="324"/>
      <c r="CF42" s="333">
        <v>34.374999999999773</v>
      </c>
      <c r="CG42" s="333">
        <v>225.94999999999982</v>
      </c>
      <c r="CH42" s="333">
        <v>231.45000000000002</v>
      </c>
      <c r="CI42" s="49">
        <v>426.1</v>
      </c>
      <c r="CJ42" s="324"/>
      <c r="CK42" s="49">
        <v>33.549999999999955</v>
      </c>
      <c r="CL42" s="49">
        <v>134.15</v>
      </c>
      <c r="CM42" s="49">
        <v>308.47500000000002</v>
      </c>
      <c r="CN42" s="49">
        <v>475.2</v>
      </c>
      <c r="CO42" s="371"/>
      <c r="CP42" s="49">
        <v>103.62500000000023</v>
      </c>
      <c r="CQ42" s="49">
        <v>179.44999999999982</v>
      </c>
      <c r="CR42" s="49">
        <v>432.29999999999995</v>
      </c>
      <c r="CS42" s="49">
        <v>403.00000000000006</v>
      </c>
      <c r="CT42" s="324"/>
      <c r="CU42" s="49">
        <v>147.43749999999955</v>
      </c>
      <c r="CV42" s="49">
        <v>155.04999999999927</v>
      </c>
      <c r="CW42" s="49">
        <v>581.32500000000005</v>
      </c>
      <c r="CX42" s="49">
        <v>555.70000000000005</v>
      </c>
      <c r="CY42" s="371"/>
      <c r="CZ42" s="49">
        <v>65.724999999999909</v>
      </c>
      <c r="DA42" s="49">
        <v>48.75</v>
      </c>
      <c r="DB42" s="49">
        <v>2.4750000000000001</v>
      </c>
      <c r="DC42" s="49">
        <v>0</v>
      </c>
      <c r="DD42" s="324"/>
      <c r="DE42" s="49">
        <v>745.57500000000005</v>
      </c>
      <c r="DF42" s="49">
        <v>657.84999999999945</v>
      </c>
      <c r="DG42" s="49">
        <v>2570.3249999999998</v>
      </c>
      <c r="DH42" s="315">
        <v>2756.2</v>
      </c>
      <c r="DI42" s="324"/>
      <c r="DJ42" s="315">
        <v>166.650000000001</v>
      </c>
      <c r="DK42" s="315">
        <v>463.64999999999964</v>
      </c>
      <c r="DL42" s="315">
        <v>419.32500000000005</v>
      </c>
      <c r="DM42" s="49">
        <v>850.3</v>
      </c>
      <c r="DN42" s="324"/>
      <c r="DO42" s="49">
        <v>106.00000000000045</v>
      </c>
      <c r="DP42" s="49">
        <v>226.39999999999782</v>
      </c>
      <c r="DQ42" s="49">
        <v>488.70000000000005</v>
      </c>
      <c r="DR42" s="49">
        <v>421.8</v>
      </c>
      <c r="DS42" s="324"/>
      <c r="DT42" s="49">
        <v>0</v>
      </c>
      <c r="DU42" s="49">
        <v>0</v>
      </c>
      <c r="DV42" s="49">
        <v>0</v>
      </c>
      <c r="DW42" s="49">
        <v>298.7</v>
      </c>
      <c r="DX42" s="324"/>
      <c r="DY42" s="49">
        <v>704.14999999999964</v>
      </c>
      <c r="DZ42" s="49">
        <v>2056.9999999999964</v>
      </c>
      <c r="EA42" s="49">
        <v>3612.375</v>
      </c>
      <c r="EB42" s="315">
        <v>3692.7000000000003</v>
      </c>
      <c r="EC42" s="324"/>
      <c r="ED42" s="49">
        <v>114</v>
      </c>
      <c r="EE42" s="49">
        <v>150.10000000000036</v>
      </c>
      <c r="EF42" s="49">
        <v>3.1500000000000004</v>
      </c>
      <c r="EG42" s="49">
        <v>261.5</v>
      </c>
      <c r="EH42" s="324"/>
      <c r="EI42" s="49">
        <v>116.17500000000109</v>
      </c>
      <c r="EJ42" s="49">
        <v>313.85000000000036</v>
      </c>
      <c r="EK42" s="49">
        <v>324.14999999999998</v>
      </c>
      <c r="EL42" s="49">
        <v>311.59999999999997</v>
      </c>
      <c r="EM42" s="324"/>
      <c r="EN42" s="49">
        <v>0</v>
      </c>
      <c r="EO42" s="49">
        <v>283.65000000000146</v>
      </c>
      <c r="EP42" s="49">
        <v>314.17500000000001</v>
      </c>
      <c r="EQ42" s="49">
        <v>479.09999999999997</v>
      </c>
      <c r="ER42" s="324"/>
      <c r="ES42" s="49">
        <v>40.600000000001273</v>
      </c>
      <c r="ET42" s="49">
        <v>32.450000000000728</v>
      </c>
      <c r="EU42" s="49">
        <v>15.825000000000001</v>
      </c>
      <c r="EV42" s="49">
        <v>349.3</v>
      </c>
      <c r="EW42" s="324"/>
      <c r="EX42">
        <v>1026.075</v>
      </c>
      <c r="EY42">
        <v>1493</v>
      </c>
      <c r="EZ42">
        <v>1419.3000000000002</v>
      </c>
      <c r="FA42" s="479">
        <v>3733.3999999999996</v>
      </c>
      <c r="FB42" s="324"/>
      <c r="FC42" s="49">
        <v>42.000000000000909</v>
      </c>
      <c r="FD42" s="49">
        <v>35.750000000001819</v>
      </c>
      <c r="FE42" s="49">
        <v>63</v>
      </c>
      <c r="FF42" s="49">
        <v>144.5</v>
      </c>
      <c r="FG42" s="324"/>
      <c r="FH42" s="333">
        <v>57.425000000002001</v>
      </c>
      <c r="FI42" s="333">
        <v>150</v>
      </c>
      <c r="FJ42" s="333">
        <v>82.425000000000011</v>
      </c>
      <c r="FK42" s="49">
        <v>88.7</v>
      </c>
      <c r="FL42" s="324"/>
      <c r="FM42" s="333">
        <v>104.75000000000091</v>
      </c>
      <c r="FN42" s="333">
        <v>246.90000000000327</v>
      </c>
      <c r="FO42" s="333">
        <v>178.5</v>
      </c>
      <c r="FP42" s="49">
        <v>205.2</v>
      </c>
      <c r="FQ42" s="324"/>
      <c r="FR42" s="49">
        <v>67.025000000000546</v>
      </c>
      <c r="FS42" s="49">
        <v>315.64999999999998</v>
      </c>
      <c r="FT42" s="49">
        <v>416.54999999999995</v>
      </c>
      <c r="FU42" s="49">
        <v>403</v>
      </c>
      <c r="FV42" s="324"/>
      <c r="FW42" s="49">
        <v>0</v>
      </c>
      <c r="FX42" s="49">
        <v>126.95000000000073</v>
      </c>
      <c r="FY42" s="49">
        <v>0</v>
      </c>
      <c r="FZ42" s="49">
        <v>437.4</v>
      </c>
      <c r="GA42" s="324"/>
      <c r="GB42">
        <v>348.24999999999727</v>
      </c>
      <c r="GC42">
        <v>526.55000000000939</v>
      </c>
      <c r="GD42">
        <v>777.15000000000009</v>
      </c>
      <c r="GE42" s="18">
        <v>973</v>
      </c>
      <c r="GF42" s="324"/>
      <c r="GG42" s="632">
        <v>88.125000000000909</v>
      </c>
      <c r="GH42" s="632">
        <v>214</v>
      </c>
      <c r="GI42" s="632">
        <v>211.125</v>
      </c>
      <c r="GJ42">
        <v>395</v>
      </c>
      <c r="GK42" s="324"/>
      <c r="GL42" s="49">
        <v>0</v>
      </c>
      <c r="GM42" s="49">
        <v>0</v>
      </c>
      <c r="GN42">
        <v>608.32499999999993</v>
      </c>
      <c r="GO42" s="49">
        <v>0</v>
      </c>
      <c r="GP42" s="324"/>
    </row>
    <row r="43" spans="1:198" ht="18">
      <c r="A43" s="39" t="s">
        <v>2717</v>
      </c>
      <c r="B43" s="45">
        <f t="shared" si="1"/>
        <v>41799.737499999996</v>
      </c>
      <c r="C43" s="41"/>
      <c r="D43" s="49">
        <v>0</v>
      </c>
      <c r="E43" s="49">
        <v>0</v>
      </c>
      <c r="F43" s="49">
        <v>142.19999999999999</v>
      </c>
      <c r="G43" s="49">
        <v>169.70000000000002</v>
      </c>
      <c r="H43" s="371"/>
      <c r="I43" s="49">
        <v>0</v>
      </c>
      <c r="J43" s="49">
        <v>0</v>
      </c>
      <c r="K43" s="49">
        <v>95.325000000000017</v>
      </c>
      <c r="L43" s="49">
        <v>306.5</v>
      </c>
      <c r="M43" s="371"/>
      <c r="N43" s="49">
        <v>0</v>
      </c>
      <c r="O43" s="49">
        <v>0</v>
      </c>
      <c r="P43" s="49">
        <v>278.39999999999998</v>
      </c>
      <c r="Q43" s="49">
        <v>619.94999999999993</v>
      </c>
      <c r="R43" s="371"/>
      <c r="S43" s="315">
        <v>0</v>
      </c>
      <c r="T43" s="315">
        <v>0</v>
      </c>
      <c r="U43" s="315">
        <v>36.75</v>
      </c>
      <c r="V43" s="49">
        <v>447.3</v>
      </c>
      <c r="W43" s="371"/>
      <c r="X43" s="49">
        <v>0</v>
      </c>
      <c r="Y43" s="49">
        <v>0</v>
      </c>
      <c r="Z43" s="49">
        <v>212.625</v>
      </c>
      <c r="AA43" s="49">
        <v>198.00000000000003</v>
      </c>
      <c r="AB43" s="371"/>
      <c r="AC43" s="49">
        <v>0</v>
      </c>
      <c r="AD43" s="49">
        <v>0</v>
      </c>
      <c r="AE43" s="49">
        <v>339.97500000000002</v>
      </c>
      <c r="AF43" s="49">
        <v>497.6</v>
      </c>
      <c r="AG43" s="371"/>
      <c r="AH43" s="49">
        <v>0</v>
      </c>
      <c r="AI43" s="49">
        <v>0</v>
      </c>
      <c r="AJ43" s="49">
        <v>824.47499999999991</v>
      </c>
      <c r="AK43" s="49">
        <v>205.79999999999998</v>
      </c>
      <c r="AL43" s="371"/>
      <c r="AM43" s="49">
        <v>0</v>
      </c>
      <c r="AN43" s="49">
        <v>0</v>
      </c>
      <c r="AO43" s="49">
        <v>273.26250000000005</v>
      </c>
      <c r="AP43" s="49">
        <v>398.95000000000005</v>
      </c>
      <c r="AQ43" s="371"/>
      <c r="AR43" s="49">
        <v>0</v>
      </c>
      <c r="AS43" s="49">
        <v>0</v>
      </c>
      <c r="AT43" s="49">
        <v>537.45000000000005</v>
      </c>
      <c r="AU43" s="49">
        <v>303.3</v>
      </c>
      <c r="AV43" s="371"/>
      <c r="AW43" s="49">
        <v>0</v>
      </c>
      <c r="AX43" s="49">
        <v>0</v>
      </c>
      <c r="AY43" s="49">
        <v>658.16249999999991</v>
      </c>
      <c r="AZ43" s="49">
        <v>706.19999999999993</v>
      </c>
      <c r="BA43" s="371"/>
      <c r="BB43" s="49">
        <v>0</v>
      </c>
      <c r="BC43" s="49">
        <v>0</v>
      </c>
      <c r="BD43" s="49">
        <v>116.69999999999999</v>
      </c>
      <c r="BE43" s="49">
        <v>151.4</v>
      </c>
      <c r="BF43" s="371"/>
      <c r="BG43" s="49">
        <v>0</v>
      </c>
      <c r="BH43" s="49">
        <v>0</v>
      </c>
      <c r="BI43" s="49">
        <v>391.04999999999995</v>
      </c>
      <c r="BJ43" s="49">
        <v>589</v>
      </c>
      <c r="BK43" s="371"/>
      <c r="BL43" s="49">
        <v>0</v>
      </c>
      <c r="BM43" s="49">
        <v>0</v>
      </c>
      <c r="BN43" s="49">
        <v>173.25</v>
      </c>
      <c r="BO43" s="49">
        <v>347.5</v>
      </c>
      <c r="BP43" s="371"/>
      <c r="BQ43" s="49">
        <v>0</v>
      </c>
      <c r="BR43" s="49">
        <v>0</v>
      </c>
      <c r="BS43" s="49">
        <v>202.64999999999998</v>
      </c>
      <c r="BT43" s="49">
        <v>475.5</v>
      </c>
      <c r="BU43" s="324"/>
      <c r="BV43" s="49">
        <v>0</v>
      </c>
      <c r="BW43" s="49">
        <v>0</v>
      </c>
      <c r="BX43" s="49">
        <v>447.52500000000003</v>
      </c>
      <c r="BY43" s="49">
        <v>330.8</v>
      </c>
      <c r="BZ43" s="371"/>
      <c r="CA43" s="49">
        <v>0</v>
      </c>
      <c r="CB43" s="49">
        <v>0</v>
      </c>
      <c r="CC43" s="49">
        <v>211.27499999999998</v>
      </c>
      <c r="CD43" s="49">
        <v>436.8</v>
      </c>
      <c r="CE43" s="324"/>
      <c r="CF43" s="333">
        <v>0</v>
      </c>
      <c r="CG43" s="333">
        <v>0</v>
      </c>
      <c r="CH43" s="333">
        <v>82.050000000000011</v>
      </c>
      <c r="CI43" s="49">
        <v>460.1</v>
      </c>
      <c r="CJ43" s="324"/>
      <c r="CK43" s="49">
        <v>0</v>
      </c>
      <c r="CL43" s="49">
        <v>0</v>
      </c>
      <c r="CM43" s="49">
        <v>83.024999999999991</v>
      </c>
      <c r="CN43" s="49">
        <v>452.6</v>
      </c>
      <c r="CO43" s="371"/>
      <c r="CP43" s="49">
        <v>0</v>
      </c>
      <c r="CQ43" s="49">
        <v>0</v>
      </c>
      <c r="CR43" s="49">
        <v>278.02500000000003</v>
      </c>
      <c r="CS43" s="49">
        <v>423.5</v>
      </c>
      <c r="CT43" s="324"/>
      <c r="CU43" s="49">
        <v>0</v>
      </c>
      <c r="CV43" s="49">
        <v>0</v>
      </c>
      <c r="CW43" s="49">
        <v>651.52499999999998</v>
      </c>
      <c r="CX43" s="49">
        <v>753.3</v>
      </c>
      <c r="CY43" s="371"/>
      <c r="CZ43" s="49">
        <v>0</v>
      </c>
      <c r="DA43" s="49">
        <v>0</v>
      </c>
      <c r="DB43" s="49">
        <v>0</v>
      </c>
      <c r="DC43" s="49">
        <v>0</v>
      </c>
      <c r="DD43" s="324"/>
      <c r="DE43" s="49">
        <v>0</v>
      </c>
      <c r="DF43" s="49">
        <v>0</v>
      </c>
      <c r="DG43" s="49">
        <v>2853.9750000000004</v>
      </c>
      <c r="DH43" s="315">
        <v>1944.9</v>
      </c>
      <c r="DI43" s="324"/>
      <c r="DJ43" s="315">
        <v>0</v>
      </c>
      <c r="DK43" s="315">
        <v>0</v>
      </c>
      <c r="DL43" s="315">
        <v>586.27500000000009</v>
      </c>
      <c r="DM43" s="49">
        <v>922.35000000000014</v>
      </c>
      <c r="DN43" s="324"/>
      <c r="DO43" s="49">
        <v>0</v>
      </c>
      <c r="DP43" s="49">
        <v>0</v>
      </c>
      <c r="DQ43" s="49">
        <v>194.02499999999998</v>
      </c>
      <c r="DR43" s="49">
        <v>500.1</v>
      </c>
      <c r="DS43" s="324"/>
      <c r="DT43" s="49">
        <v>0</v>
      </c>
      <c r="DU43" s="49">
        <v>0</v>
      </c>
      <c r="DV43" s="49">
        <v>0</v>
      </c>
      <c r="DW43" s="49">
        <v>217.3</v>
      </c>
      <c r="DX43" s="324"/>
      <c r="DY43" s="49">
        <v>0</v>
      </c>
      <c r="DZ43" s="49">
        <v>0</v>
      </c>
      <c r="EA43" s="49">
        <v>3672.0374999999995</v>
      </c>
      <c r="EB43" s="315">
        <v>4034.4</v>
      </c>
      <c r="EC43" s="324"/>
      <c r="ED43" s="49">
        <v>0</v>
      </c>
      <c r="EE43" s="49">
        <v>0</v>
      </c>
      <c r="EF43" s="49">
        <v>0.97500000000000009</v>
      </c>
      <c r="EG43" s="49">
        <v>56.8</v>
      </c>
      <c r="EH43" s="324"/>
      <c r="EI43" s="49">
        <v>0</v>
      </c>
      <c r="EJ43" s="49">
        <v>0</v>
      </c>
      <c r="EK43" s="49">
        <v>283.20000000000005</v>
      </c>
      <c r="EL43" s="49">
        <v>143.69999999999999</v>
      </c>
      <c r="EM43" s="324"/>
      <c r="EN43" s="49">
        <v>0</v>
      </c>
      <c r="EO43" s="49">
        <v>0</v>
      </c>
      <c r="EP43" s="49">
        <v>462.44999999999993</v>
      </c>
      <c r="EQ43" s="49">
        <v>436.1</v>
      </c>
      <c r="ER43" s="324"/>
      <c r="ES43" s="49">
        <v>0</v>
      </c>
      <c r="ET43" s="49">
        <v>0</v>
      </c>
      <c r="EU43" s="49">
        <v>386.1</v>
      </c>
      <c r="EV43" s="49">
        <v>355.3</v>
      </c>
      <c r="EW43" s="324"/>
      <c r="EX43">
        <v>0</v>
      </c>
      <c r="EY43">
        <v>0</v>
      </c>
      <c r="EZ43">
        <v>2070.7499999999995</v>
      </c>
      <c r="FA43" s="479">
        <v>2922</v>
      </c>
      <c r="FB43" s="324"/>
      <c r="FC43" s="49">
        <v>0</v>
      </c>
      <c r="FD43" s="49">
        <v>0</v>
      </c>
      <c r="FE43" s="49">
        <v>136.5</v>
      </c>
      <c r="FF43" s="49">
        <v>424.8</v>
      </c>
      <c r="FG43" s="324"/>
      <c r="FH43" s="333">
        <v>0</v>
      </c>
      <c r="FI43" s="333">
        <v>0</v>
      </c>
      <c r="FJ43" s="333">
        <v>198.82500000000002</v>
      </c>
      <c r="FK43" s="49">
        <v>80.3</v>
      </c>
      <c r="FL43" s="324"/>
      <c r="FM43" s="333">
        <v>0</v>
      </c>
      <c r="FN43" s="333">
        <v>0</v>
      </c>
      <c r="FO43" s="333">
        <v>184.87500000000003</v>
      </c>
      <c r="FP43" s="49">
        <v>217</v>
      </c>
      <c r="FQ43" s="324"/>
      <c r="FR43" s="49">
        <v>0</v>
      </c>
      <c r="FS43" s="49">
        <v>0</v>
      </c>
      <c r="FT43" s="49">
        <v>433.65000000000009</v>
      </c>
      <c r="FU43" s="49">
        <v>486.40000000000003</v>
      </c>
      <c r="FV43" s="324"/>
      <c r="FW43" s="49">
        <v>0</v>
      </c>
      <c r="FX43" s="49">
        <v>0</v>
      </c>
      <c r="FY43" s="49">
        <v>62.099999999999994</v>
      </c>
      <c r="FZ43" s="49">
        <v>302.3</v>
      </c>
      <c r="GA43" s="324"/>
      <c r="GB43">
        <v>0</v>
      </c>
      <c r="GC43">
        <v>0</v>
      </c>
      <c r="GD43">
        <v>911.625</v>
      </c>
      <c r="GE43" s="18">
        <v>912</v>
      </c>
      <c r="GF43" s="324"/>
      <c r="GG43" s="632">
        <v>0</v>
      </c>
      <c r="GH43" s="632">
        <v>0</v>
      </c>
      <c r="GI43" s="632">
        <v>232.5</v>
      </c>
      <c r="GJ43">
        <v>250</v>
      </c>
      <c r="GK43" s="324"/>
      <c r="GL43" s="49">
        <v>0</v>
      </c>
      <c r="GM43" s="49">
        <v>0</v>
      </c>
      <c r="GN43">
        <v>614.625</v>
      </c>
      <c r="GO43" s="49">
        <v>0</v>
      </c>
      <c r="GP43" s="324"/>
    </row>
    <row r="44" spans="1:198" ht="18">
      <c r="A44" s="38" t="s">
        <v>3608</v>
      </c>
      <c r="B44" s="45">
        <f t="shared" si="1"/>
        <v>22980.55</v>
      </c>
      <c r="C44" s="41"/>
      <c r="D44" s="49">
        <v>0</v>
      </c>
      <c r="E44" s="49">
        <v>0</v>
      </c>
      <c r="F44" s="49">
        <v>0</v>
      </c>
      <c r="G44" s="49">
        <v>26.099999999999998</v>
      </c>
      <c r="H44" s="371"/>
      <c r="I44" s="49">
        <v>0</v>
      </c>
      <c r="J44" s="49">
        <v>0</v>
      </c>
      <c r="K44" s="49">
        <v>0</v>
      </c>
      <c r="L44" s="49">
        <v>26.2</v>
      </c>
      <c r="M44" s="371"/>
      <c r="N44" s="49">
        <v>0</v>
      </c>
      <c r="O44" s="49">
        <v>0</v>
      </c>
      <c r="P44" s="49">
        <v>0</v>
      </c>
      <c r="Q44" s="49">
        <v>517.6</v>
      </c>
      <c r="R44" s="371"/>
      <c r="S44" s="315">
        <v>0</v>
      </c>
      <c r="T44" s="315">
        <v>0</v>
      </c>
      <c r="U44" s="315">
        <v>0</v>
      </c>
      <c r="V44" s="49">
        <v>141.1</v>
      </c>
      <c r="W44" s="371"/>
      <c r="X44" s="49">
        <v>0</v>
      </c>
      <c r="Y44" s="49">
        <v>0</v>
      </c>
      <c r="Z44" s="49">
        <v>0</v>
      </c>
      <c r="AA44" s="49">
        <v>377.7</v>
      </c>
      <c r="AB44" s="371"/>
      <c r="AC44" s="49">
        <v>0</v>
      </c>
      <c r="AD44" s="49">
        <v>0</v>
      </c>
      <c r="AE44" s="49">
        <v>0</v>
      </c>
      <c r="AF44" s="49">
        <v>333.00000000000006</v>
      </c>
      <c r="AG44" s="371"/>
      <c r="AH44" s="49">
        <v>0</v>
      </c>
      <c r="AI44" s="49">
        <v>0</v>
      </c>
      <c r="AJ44" s="49">
        <v>0</v>
      </c>
      <c r="AK44" s="49">
        <v>889.6</v>
      </c>
      <c r="AL44" s="371"/>
      <c r="AM44" s="49">
        <v>0</v>
      </c>
      <c r="AN44" s="49">
        <v>0</v>
      </c>
      <c r="AO44" s="49">
        <v>0</v>
      </c>
      <c r="AP44" s="49">
        <v>293.39999999999998</v>
      </c>
      <c r="AQ44" s="371"/>
      <c r="AR44" s="49">
        <v>0</v>
      </c>
      <c r="AS44" s="49">
        <v>0</v>
      </c>
      <c r="AT44" s="49">
        <v>0</v>
      </c>
      <c r="AU44" s="49">
        <v>15.1</v>
      </c>
      <c r="AV44" s="371"/>
      <c r="AW44" s="49">
        <v>0</v>
      </c>
      <c r="AX44" s="49">
        <v>0</v>
      </c>
      <c r="AY44" s="49">
        <v>0</v>
      </c>
      <c r="AZ44" s="49">
        <v>755</v>
      </c>
      <c r="BA44" s="371"/>
      <c r="BB44" s="49">
        <v>0</v>
      </c>
      <c r="BC44" s="49">
        <v>0</v>
      </c>
      <c r="BD44" s="49">
        <v>0</v>
      </c>
      <c r="BE44" s="49">
        <v>183</v>
      </c>
      <c r="BF44" s="371"/>
      <c r="BG44" s="49">
        <v>0</v>
      </c>
      <c r="BH44" s="49">
        <v>0</v>
      </c>
      <c r="BI44" s="49">
        <v>0</v>
      </c>
      <c r="BJ44" s="49">
        <v>0</v>
      </c>
      <c r="BK44" s="371"/>
      <c r="BL44" s="49">
        <v>0</v>
      </c>
      <c r="BM44" s="49">
        <v>0</v>
      </c>
      <c r="BN44" s="49">
        <v>0</v>
      </c>
      <c r="BO44" s="49">
        <v>192</v>
      </c>
      <c r="BP44" s="371"/>
      <c r="BQ44" s="49">
        <v>0</v>
      </c>
      <c r="BR44" s="49">
        <v>0</v>
      </c>
      <c r="BS44" s="49">
        <v>0</v>
      </c>
      <c r="BT44" s="49">
        <v>405.6</v>
      </c>
      <c r="BU44" s="324"/>
      <c r="BV44" s="49">
        <v>0</v>
      </c>
      <c r="BW44" s="49">
        <v>0</v>
      </c>
      <c r="BX44" s="49">
        <v>0</v>
      </c>
      <c r="BY44" s="49">
        <v>356.2</v>
      </c>
      <c r="BZ44" s="371"/>
      <c r="CA44" s="49">
        <v>0</v>
      </c>
      <c r="CB44" s="49">
        <v>0</v>
      </c>
      <c r="CC44" s="49">
        <v>0</v>
      </c>
      <c r="CD44" s="49">
        <v>451.5</v>
      </c>
      <c r="CE44" s="324"/>
      <c r="CF44" s="333">
        <v>0</v>
      </c>
      <c r="CG44" s="333">
        <v>0</v>
      </c>
      <c r="CH44" s="333">
        <v>0</v>
      </c>
      <c r="CI44" s="49">
        <v>465.5</v>
      </c>
      <c r="CJ44" s="324"/>
      <c r="CK44" s="49">
        <v>0</v>
      </c>
      <c r="CL44" s="49">
        <v>0</v>
      </c>
      <c r="CM44" s="49">
        <v>0</v>
      </c>
      <c r="CN44" s="49">
        <v>602.5</v>
      </c>
      <c r="CO44" s="371"/>
      <c r="CP44" s="49">
        <v>0</v>
      </c>
      <c r="CQ44" s="49">
        <v>0</v>
      </c>
      <c r="CR44" s="49">
        <v>0</v>
      </c>
      <c r="CS44" s="49">
        <v>557.6</v>
      </c>
      <c r="CT44" s="324"/>
      <c r="CU44" s="49">
        <v>0</v>
      </c>
      <c r="CV44" s="49">
        <v>0</v>
      </c>
      <c r="CW44" s="49">
        <v>0</v>
      </c>
      <c r="CX44" s="49">
        <v>651.30000000000007</v>
      </c>
      <c r="CY44" s="371"/>
      <c r="CZ44" s="49">
        <v>0</v>
      </c>
      <c r="DA44" s="49">
        <v>0</v>
      </c>
      <c r="DB44" s="49">
        <v>0</v>
      </c>
      <c r="DC44" s="49">
        <v>30.599999999999998</v>
      </c>
      <c r="DD44" s="324"/>
      <c r="DE44" s="49">
        <v>0</v>
      </c>
      <c r="DF44" s="49">
        <v>0</v>
      </c>
      <c r="DG44" s="49">
        <v>0</v>
      </c>
      <c r="DH44" s="315">
        <v>2299.3000000000006</v>
      </c>
      <c r="DI44" s="324"/>
      <c r="DJ44" s="315">
        <v>0</v>
      </c>
      <c r="DK44" s="315">
        <v>0</v>
      </c>
      <c r="DL44" s="315">
        <v>0</v>
      </c>
      <c r="DM44" s="49">
        <v>1022.5999999999999</v>
      </c>
      <c r="DN44" s="324"/>
      <c r="DO44" s="49">
        <v>0</v>
      </c>
      <c r="DP44" s="49">
        <v>0</v>
      </c>
      <c r="DQ44" s="49">
        <v>0</v>
      </c>
      <c r="DR44" s="49">
        <v>858.4</v>
      </c>
      <c r="DS44" s="324"/>
      <c r="DT44" s="49">
        <v>0</v>
      </c>
      <c r="DU44" s="49">
        <v>0</v>
      </c>
      <c r="DV44" s="49">
        <v>0</v>
      </c>
      <c r="DW44" s="49">
        <v>207.2</v>
      </c>
      <c r="DX44" s="324"/>
      <c r="DY44" s="49">
        <v>0</v>
      </c>
      <c r="DZ44" s="49">
        <v>0</v>
      </c>
      <c r="EA44" s="49">
        <v>0</v>
      </c>
      <c r="EB44" s="315">
        <v>4096.5999999999995</v>
      </c>
      <c r="EC44" s="324"/>
      <c r="ED44" s="49">
        <v>0</v>
      </c>
      <c r="EE44" s="49">
        <v>0</v>
      </c>
      <c r="EF44" s="49">
        <v>0</v>
      </c>
      <c r="EG44" s="49">
        <v>356.3</v>
      </c>
      <c r="EH44" s="324"/>
      <c r="EI44" s="49">
        <v>0</v>
      </c>
      <c r="EJ44" s="49">
        <v>0</v>
      </c>
      <c r="EK44" s="49">
        <v>0</v>
      </c>
      <c r="EL44" s="49">
        <v>169.20000000000002</v>
      </c>
      <c r="EM44" s="324"/>
      <c r="EN44" s="49">
        <v>0</v>
      </c>
      <c r="EO44" s="49">
        <v>0</v>
      </c>
      <c r="EP44" s="49">
        <v>0</v>
      </c>
      <c r="EQ44" s="49">
        <v>146.9</v>
      </c>
      <c r="ER44" s="324"/>
      <c r="ES44" s="49">
        <v>0</v>
      </c>
      <c r="ET44" s="49">
        <v>0</v>
      </c>
      <c r="EU44" s="49">
        <v>0</v>
      </c>
      <c r="EV44" s="49">
        <v>189</v>
      </c>
      <c r="EW44" s="324"/>
      <c r="EX44">
        <v>0</v>
      </c>
      <c r="EY44">
        <v>0</v>
      </c>
      <c r="EZ44">
        <v>0</v>
      </c>
      <c r="FA44" s="479">
        <v>3658.8</v>
      </c>
      <c r="FB44" s="324"/>
      <c r="FC44" s="49">
        <v>0</v>
      </c>
      <c r="FD44" s="49">
        <v>0</v>
      </c>
      <c r="FE44" s="49">
        <v>0</v>
      </c>
      <c r="FF44" s="49">
        <v>249.5</v>
      </c>
      <c r="FG44" s="324"/>
      <c r="FH44" s="333">
        <v>0</v>
      </c>
      <c r="FI44" s="333">
        <v>0</v>
      </c>
      <c r="FJ44" s="333">
        <v>0</v>
      </c>
      <c r="FK44" s="49">
        <v>31.5</v>
      </c>
      <c r="FL44" s="324"/>
      <c r="FM44" s="333">
        <v>0</v>
      </c>
      <c r="FN44" s="333">
        <v>0</v>
      </c>
      <c r="FO44" s="333">
        <v>0</v>
      </c>
      <c r="FP44" s="49">
        <v>166.8</v>
      </c>
      <c r="FQ44" s="324"/>
      <c r="FR44" s="49">
        <v>0</v>
      </c>
      <c r="FS44" s="49">
        <v>0</v>
      </c>
      <c r="FT44" s="49">
        <v>0</v>
      </c>
      <c r="FU44" s="49">
        <v>509.35</v>
      </c>
      <c r="FV44" s="324"/>
      <c r="FW44" s="49">
        <v>0</v>
      </c>
      <c r="FX44" s="49">
        <v>0</v>
      </c>
      <c r="FY44" s="49">
        <v>0</v>
      </c>
      <c r="FZ44" s="49">
        <v>271.85000000000002</v>
      </c>
      <c r="GA44" s="324"/>
      <c r="GB44">
        <v>0</v>
      </c>
      <c r="GC44">
        <v>0</v>
      </c>
      <c r="GD44">
        <v>0</v>
      </c>
      <c r="GE44" s="18">
        <v>1272.1500000000001</v>
      </c>
      <c r="GF44" s="324"/>
      <c r="GG44" s="632">
        <v>0</v>
      </c>
      <c r="GH44" s="632">
        <v>0</v>
      </c>
      <c r="GI44" s="632">
        <v>0</v>
      </c>
      <c r="GJ44">
        <v>204.5</v>
      </c>
      <c r="GK44" s="324"/>
      <c r="GL44" s="49">
        <v>0</v>
      </c>
      <c r="GM44" s="49">
        <v>0</v>
      </c>
      <c r="GN44">
        <v>0</v>
      </c>
      <c r="GO44" s="49">
        <v>0</v>
      </c>
      <c r="GP44" s="324"/>
    </row>
    <row r="45" spans="1:198" ht="18">
      <c r="A45" s="40" t="s">
        <v>2210</v>
      </c>
      <c r="B45" s="45">
        <f t="shared" si="1"/>
        <v>59565.424999999952</v>
      </c>
      <c r="C45" s="41"/>
      <c r="D45" s="49">
        <v>0</v>
      </c>
      <c r="E45" s="49">
        <v>163.54999999999998</v>
      </c>
      <c r="F45" s="49">
        <v>198.67499999999998</v>
      </c>
      <c r="G45" s="49">
        <v>265.5</v>
      </c>
      <c r="H45" s="371"/>
      <c r="I45" s="49">
        <v>0</v>
      </c>
      <c r="J45" s="49">
        <v>105.84999999999991</v>
      </c>
      <c r="K45" s="49">
        <v>4.4999999999999574</v>
      </c>
      <c r="L45" s="49">
        <v>277.2</v>
      </c>
      <c r="M45" s="371"/>
      <c r="N45" s="49">
        <v>0</v>
      </c>
      <c r="O45" s="49">
        <v>223.8000000000003</v>
      </c>
      <c r="P45" s="49">
        <v>222.74999999999994</v>
      </c>
      <c r="Q45" s="49">
        <v>581.5</v>
      </c>
      <c r="R45" s="371"/>
      <c r="S45" s="315">
        <v>0</v>
      </c>
      <c r="T45" s="315">
        <v>143.35000000000036</v>
      </c>
      <c r="U45" s="315">
        <v>336.75</v>
      </c>
      <c r="V45" s="49">
        <v>287</v>
      </c>
      <c r="W45" s="371"/>
      <c r="X45" s="49">
        <v>0</v>
      </c>
      <c r="Y45" s="49">
        <v>102.60000000000014</v>
      </c>
      <c r="Z45" s="49">
        <v>221.54999999999998</v>
      </c>
      <c r="AA45" s="49">
        <v>391.2</v>
      </c>
      <c r="AB45" s="371"/>
      <c r="AC45" s="49">
        <v>0</v>
      </c>
      <c r="AD45" s="49">
        <v>470.85000000000014</v>
      </c>
      <c r="AE45" s="49">
        <v>383.70000000000005</v>
      </c>
      <c r="AF45" s="49">
        <v>324.59999999999997</v>
      </c>
      <c r="AG45" s="371"/>
      <c r="AH45" s="49">
        <v>0</v>
      </c>
      <c r="AI45" s="49">
        <v>363.34999999999968</v>
      </c>
      <c r="AJ45" s="49">
        <v>780.97500000000014</v>
      </c>
      <c r="AK45" s="49">
        <v>930.4</v>
      </c>
      <c r="AL45" s="371"/>
      <c r="AM45" s="49">
        <v>0</v>
      </c>
      <c r="AN45" s="49">
        <v>332.09999999999991</v>
      </c>
      <c r="AO45" s="49">
        <v>359.92499999999995</v>
      </c>
      <c r="AP45" s="49">
        <v>576.4</v>
      </c>
      <c r="AQ45" s="371"/>
      <c r="AR45" s="49">
        <v>0</v>
      </c>
      <c r="AS45" s="49">
        <v>118</v>
      </c>
      <c r="AT45" s="49">
        <v>155.02499999999998</v>
      </c>
      <c r="AU45" s="49">
        <v>272.3</v>
      </c>
      <c r="AV45" s="371"/>
      <c r="AW45" s="49">
        <v>0</v>
      </c>
      <c r="AX45" s="49">
        <v>466.54999999999973</v>
      </c>
      <c r="AY45" s="49">
        <v>562.57500000000005</v>
      </c>
      <c r="AZ45" s="49">
        <v>880.24999999999989</v>
      </c>
      <c r="BA45" s="371"/>
      <c r="BB45" s="49">
        <v>0</v>
      </c>
      <c r="BC45" s="49">
        <v>247.69999999999996</v>
      </c>
      <c r="BD45" s="49">
        <v>309.45000000000005</v>
      </c>
      <c r="BE45" s="49">
        <v>440.9</v>
      </c>
      <c r="BF45" s="371"/>
      <c r="BG45" s="49">
        <v>0</v>
      </c>
      <c r="BH45" s="49">
        <v>129.84999999999997</v>
      </c>
      <c r="BI45" s="49">
        <v>491.17499999999995</v>
      </c>
      <c r="BJ45" s="49">
        <v>361.8</v>
      </c>
      <c r="BK45" s="371"/>
      <c r="BL45" s="49">
        <v>0</v>
      </c>
      <c r="BM45" s="49">
        <v>70.299999999999983</v>
      </c>
      <c r="BN45" s="49">
        <v>223.72500000000002</v>
      </c>
      <c r="BO45" s="49">
        <v>318</v>
      </c>
      <c r="BP45" s="371"/>
      <c r="BQ45" s="49">
        <v>0</v>
      </c>
      <c r="BR45" s="49">
        <v>290.74999999999955</v>
      </c>
      <c r="BS45" s="49">
        <v>233.25</v>
      </c>
      <c r="BT45" s="49">
        <v>692.5</v>
      </c>
      <c r="BU45" s="324"/>
      <c r="BV45" s="49">
        <v>0</v>
      </c>
      <c r="BW45" s="49">
        <v>273.09999999999809</v>
      </c>
      <c r="BX45" s="49">
        <v>436.42499999999995</v>
      </c>
      <c r="BY45" s="49">
        <v>463.40000000000003</v>
      </c>
      <c r="BZ45" s="371"/>
      <c r="CA45" s="49">
        <v>0</v>
      </c>
      <c r="CB45" s="49">
        <v>209.24999999999909</v>
      </c>
      <c r="CC45" s="49">
        <v>301.95000000000005</v>
      </c>
      <c r="CD45" s="49">
        <v>700.7</v>
      </c>
      <c r="CE45" s="324"/>
      <c r="CF45" s="333">
        <v>0</v>
      </c>
      <c r="CG45" s="333">
        <v>153.74999999999909</v>
      </c>
      <c r="CH45" s="333">
        <v>56.625</v>
      </c>
      <c r="CI45" s="49">
        <v>441.8</v>
      </c>
      <c r="CJ45" s="324"/>
      <c r="CK45" s="49">
        <v>0</v>
      </c>
      <c r="CL45" s="49">
        <v>117.5</v>
      </c>
      <c r="CM45" s="49">
        <v>204.52499999999998</v>
      </c>
      <c r="CN45" s="49">
        <v>429.99999999999994</v>
      </c>
      <c r="CO45" s="371"/>
      <c r="CP45" s="49">
        <v>0</v>
      </c>
      <c r="CQ45" s="49">
        <v>166.80000000000018</v>
      </c>
      <c r="CR45" s="49">
        <v>256.5</v>
      </c>
      <c r="CS45" s="49">
        <v>484.75</v>
      </c>
      <c r="CT45" s="324"/>
      <c r="CU45" s="49">
        <v>0</v>
      </c>
      <c r="CV45" s="49">
        <v>334.04999999999927</v>
      </c>
      <c r="CW45" s="49">
        <v>625.20000000000005</v>
      </c>
      <c r="CX45" s="49">
        <v>537.6</v>
      </c>
      <c r="CY45" s="371"/>
      <c r="CZ45" s="49">
        <v>0</v>
      </c>
      <c r="DA45" s="49">
        <v>14.699999999999998</v>
      </c>
      <c r="DB45" s="49">
        <v>36.449999999999996</v>
      </c>
      <c r="DC45" s="49">
        <v>0</v>
      </c>
      <c r="DD45" s="324"/>
      <c r="DE45" s="49">
        <v>0</v>
      </c>
      <c r="DF45" s="49">
        <v>1198.7000000000007</v>
      </c>
      <c r="DG45" s="49">
        <v>2951.0250000000001</v>
      </c>
      <c r="DH45" s="315">
        <v>3146.5999999999995</v>
      </c>
      <c r="DI45" s="324"/>
      <c r="DJ45" s="315">
        <v>0</v>
      </c>
      <c r="DK45" s="315">
        <v>412.45000000000073</v>
      </c>
      <c r="DL45" s="315">
        <v>266.62500000000011</v>
      </c>
      <c r="DM45" s="49">
        <v>938.1</v>
      </c>
      <c r="DN45" s="324"/>
      <c r="DO45" s="49">
        <v>0</v>
      </c>
      <c r="DP45" s="49">
        <v>417.30000000000018</v>
      </c>
      <c r="DQ45" s="49">
        <v>383.55</v>
      </c>
      <c r="DR45" s="49">
        <v>548.09999999999991</v>
      </c>
      <c r="DS45" s="324"/>
      <c r="DT45" s="49">
        <v>0</v>
      </c>
      <c r="DU45" s="49">
        <v>0</v>
      </c>
      <c r="DV45" s="49">
        <v>0</v>
      </c>
      <c r="DW45" s="49">
        <v>54</v>
      </c>
      <c r="DX45" s="324"/>
      <c r="DY45" s="49">
        <v>0</v>
      </c>
      <c r="DZ45" s="49">
        <v>2090.9000000000015</v>
      </c>
      <c r="EA45" s="49">
        <v>3530.6249999999991</v>
      </c>
      <c r="EB45" s="315">
        <v>3715.1</v>
      </c>
      <c r="EC45" s="324"/>
      <c r="ED45" s="49">
        <v>0</v>
      </c>
      <c r="EE45" s="49">
        <v>158.65000000000509</v>
      </c>
      <c r="EF45" s="49">
        <v>162.75</v>
      </c>
      <c r="EG45" s="49">
        <v>329.1</v>
      </c>
      <c r="EH45" s="324"/>
      <c r="EI45" s="49">
        <v>0</v>
      </c>
      <c r="EJ45" s="49">
        <v>147.50000000000364</v>
      </c>
      <c r="EK45" s="49">
        <v>332.1</v>
      </c>
      <c r="EL45" s="49">
        <v>309.39999999999998</v>
      </c>
      <c r="EM45" s="324"/>
      <c r="EN45" s="49">
        <v>0</v>
      </c>
      <c r="EO45" s="49">
        <v>210.70000000000073</v>
      </c>
      <c r="EP45" s="49">
        <v>309.07499999999999</v>
      </c>
      <c r="EQ45" s="49">
        <v>515.4</v>
      </c>
      <c r="ER45" s="324"/>
      <c r="ES45" s="49">
        <v>0</v>
      </c>
      <c r="ET45" s="49">
        <v>119.85000000000218</v>
      </c>
      <c r="EU45" s="49">
        <v>368.77500000000003</v>
      </c>
      <c r="EV45" s="49">
        <v>310.7</v>
      </c>
      <c r="EW45" s="324"/>
      <c r="EX45">
        <v>0</v>
      </c>
      <c r="EY45">
        <v>1892.5500000000011</v>
      </c>
      <c r="EZ45">
        <v>2112.8250000000003</v>
      </c>
      <c r="FA45" s="479">
        <v>3942.0999999999995</v>
      </c>
      <c r="FB45" s="324"/>
      <c r="FC45" s="49">
        <v>0</v>
      </c>
      <c r="FD45" s="49">
        <v>52.300000000001091</v>
      </c>
      <c r="FE45" s="49">
        <v>182.25</v>
      </c>
      <c r="FF45" s="49">
        <v>269.89999999999998</v>
      </c>
      <c r="FG45" s="324"/>
      <c r="FH45" s="333">
        <v>0</v>
      </c>
      <c r="FI45" s="333">
        <v>109.24999999999997</v>
      </c>
      <c r="FJ45" s="333">
        <v>391.95000000000005</v>
      </c>
      <c r="FK45" s="49">
        <v>31.5</v>
      </c>
      <c r="FL45" s="324"/>
      <c r="FM45" s="333">
        <v>0</v>
      </c>
      <c r="FN45" s="333">
        <v>122.00000000000364</v>
      </c>
      <c r="FO45" s="333">
        <v>242.47500000000002</v>
      </c>
      <c r="FP45" s="49">
        <v>150</v>
      </c>
      <c r="FQ45" s="324"/>
      <c r="FR45" s="49">
        <v>0</v>
      </c>
      <c r="FS45" s="49">
        <v>323</v>
      </c>
      <c r="FT45" s="49">
        <v>362.85</v>
      </c>
      <c r="FU45" s="49">
        <v>534.70000000000005</v>
      </c>
      <c r="FV45" s="324"/>
      <c r="FW45" s="49">
        <v>0</v>
      </c>
      <c r="FX45" s="49">
        <v>186.25000000000182</v>
      </c>
      <c r="FY45" s="49">
        <v>25.199999999999996</v>
      </c>
      <c r="FZ45" s="49">
        <v>489.19999999999993</v>
      </c>
      <c r="GA45" s="324"/>
      <c r="GB45">
        <v>0</v>
      </c>
      <c r="GC45">
        <v>575.04999999996858</v>
      </c>
      <c r="GD45">
        <v>1090.1999999999998</v>
      </c>
      <c r="GE45" s="18">
        <v>1149.3</v>
      </c>
      <c r="GF45" s="324"/>
      <c r="GG45" s="632">
        <v>0</v>
      </c>
      <c r="GH45" s="632">
        <v>192.5</v>
      </c>
      <c r="GI45" s="632">
        <v>231</v>
      </c>
      <c r="GJ45">
        <v>348</v>
      </c>
      <c r="GK45" s="324"/>
      <c r="GL45" s="49">
        <v>0</v>
      </c>
      <c r="GM45" s="49">
        <v>0</v>
      </c>
      <c r="GN45">
        <v>1074.75</v>
      </c>
      <c r="GO45" s="49">
        <v>0</v>
      </c>
      <c r="GP45" s="324"/>
    </row>
    <row r="46" spans="1:198" s="38" customFormat="1" ht="18">
      <c r="A46" s="38" t="s">
        <v>3609</v>
      </c>
      <c r="B46" s="45">
        <f t="shared" si="1"/>
        <v>20004.749999999996</v>
      </c>
      <c r="C46" s="41"/>
      <c r="D46" s="49">
        <v>0</v>
      </c>
      <c r="E46" s="49">
        <v>0</v>
      </c>
      <c r="F46" s="49">
        <v>0</v>
      </c>
      <c r="G46" s="49">
        <v>115.9</v>
      </c>
      <c r="H46" s="371"/>
      <c r="I46" s="49">
        <v>0</v>
      </c>
      <c r="J46" s="49">
        <v>0</v>
      </c>
      <c r="K46" s="49">
        <v>0</v>
      </c>
      <c r="L46" s="49">
        <v>44.5</v>
      </c>
      <c r="M46" s="371"/>
      <c r="N46" s="49">
        <v>0</v>
      </c>
      <c r="O46" s="49">
        <v>0</v>
      </c>
      <c r="P46" s="49">
        <v>0</v>
      </c>
      <c r="Q46" s="49">
        <v>467.09999999999997</v>
      </c>
      <c r="R46" s="371"/>
      <c r="S46" s="315">
        <v>0</v>
      </c>
      <c r="T46" s="315">
        <v>0</v>
      </c>
      <c r="U46" s="315">
        <v>0</v>
      </c>
      <c r="V46" s="49">
        <v>176</v>
      </c>
      <c r="W46" s="371"/>
      <c r="X46" s="49">
        <v>0</v>
      </c>
      <c r="Y46" s="49">
        <v>0</v>
      </c>
      <c r="Z46" s="49">
        <v>0</v>
      </c>
      <c r="AA46" s="49">
        <v>554.9</v>
      </c>
      <c r="AB46" s="371"/>
      <c r="AC46" s="49">
        <v>0</v>
      </c>
      <c r="AD46" s="49">
        <v>0</v>
      </c>
      <c r="AE46" s="49">
        <v>0</v>
      </c>
      <c r="AF46" s="49">
        <v>268.10000000000002</v>
      </c>
      <c r="AG46" s="371"/>
      <c r="AH46" s="49">
        <v>0</v>
      </c>
      <c r="AI46" s="49">
        <v>0</v>
      </c>
      <c r="AJ46" s="49">
        <v>0</v>
      </c>
      <c r="AK46" s="49">
        <v>543</v>
      </c>
      <c r="AL46" s="371"/>
      <c r="AM46" s="49">
        <v>0</v>
      </c>
      <c r="AN46" s="49">
        <v>0</v>
      </c>
      <c r="AO46" s="49">
        <v>0</v>
      </c>
      <c r="AP46" s="49">
        <v>432.8</v>
      </c>
      <c r="AQ46" s="371"/>
      <c r="AR46" s="49">
        <v>0</v>
      </c>
      <c r="AS46" s="49">
        <v>0</v>
      </c>
      <c r="AT46" s="49">
        <v>0</v>
      </c>
      <c r="AU46" s="49">
        <v>66</v>
      </c>
      <c r="AV46" s="371"/>
      <c r="AW46" s="49">
        <v>0</v>
      </c>
      <c r="AX46" s="49">
        <v>0</v>
      </c>
      <c r="AY46" s="49">
        <v>0</v>
      </c>
      <c r="AZ46" s="49">
        <v>168.20000000000002</v>
      </c>
      <c r="BA46" s="371"/>
      <c r="BB46" s="49">
        <v>0</v>
      </c>
      <c r="BC46" s="49">
        <v>0</v>
      </c>
      <c r="BD46" s="49">
        <v>0</v>
      </c>
      <c r="BE46" s="49">
        <v>442.49999999999994</v>
      </c>
      <c r="BF46" s="371"/>
      <c r="BG46" s="49">
        <v>0</v>
      </c>
      <c r="BH46" s="49">
        <v>0</v>
      </c>
      <c r="BI46" s="49">
        <v>0</v>
      </c>
      <c r="BJ46" s="49">
        <v>204.8</v>
      </c>
      <c r="BK46" s="371"/>
      <c r="BL46" s="49">
        <v>0</v>
      </c>
      <c r="BM46" s="49">
        <v>0</v>
      </c>
      <c r="BN46" s="49">
        <v>0</v>
      </c>
      <c r="BO46" s="49">
        <v>439.9</v>
      </c>
      <c r="BP46" s="371"/>
      <c r="BQ46" s="49">
        <v>0</v>
      </c>
      <c r="BR46" s="49">
        <v>0</v>
      </c>
      <c r="BS46" s="49">
        <v>0</v>
      </c>
      <c r="BT46" s="49">
        <v>594.40000000000009</v>
      </c>
      <c r="BU46" s="324"/>
      <c r="BV46" s="49">
        <v>0</v>
      </c>
      <c r="BW46" s="49">
        <v>0</v>
      </c>
      <c r="BX46" s="49">
        <v>0</v>
      </c>
      <c r="BY46" s="49">
        <v>219.1</v>
      </c>
      <c r="BZ46" s="371"/>
      <c r="CA46" s="49">
        <v>0</v>
      </c>
      <c r="CB46" s="49">
        <v>0</v>
      </c>
      <c r="CC46" s="49">
        <v>0</v>
      </c>
      <c r="CD46" s="49">
        <v>546</v>
      </c>
      <c r="CE46" s="324"/>
      <c r="CF46" s="333">
        <v>0</v>
      </c>
      <c r="CG46" s="333">
        <v>0</v>
      </c>
      <c r="CH46" s="333">
        <v>0</v>
      </c>
      <c r="CI46" s="49">
        <v>583.15</v>
      </c>
      <c r="CJ46" s="324"/>
      <c r="CK46" s="49">
        <v>0</v>
      </c>
      <c r="CL46" s="49">
        <v>0</v>
      </c>
      <c r="CM46" s="49">
        <v>0</v>
      </c>
      <c r="CN46" s="49">
        <v>458.9</v>
      </c>
      <c r="CO46" s="371"/>
      <c r="CP46" s="49">
        <v>0</v>
      </c>
      <c r="CQ46" s="49">
        <v>0</v>
      </c>
      <c r="CR46" s="49">
        <v>0</v>
      </c>
      <c r="CS46" s="49">
        <v>307</v>
      </c>
      <c r="CT46" s="324"/>
      <c r="CU46" s="49">
        <v>0</v>
      </c>
      <c r="CV46" s="49">
        <v>0</v>
      </c>
      <c r="CW46" s="49">
        <v>0</v>
      </c>
      <c r="CX46" s="49">
        <v>193.95</v>
      </c>
      <c r="CY46" s="371"/>
      <c r="CZ46" s="49">
        <v>0</v>
      </c>
      <c r="DA46" s="49">
        <v>0</v>
      </c>
      <c r="DB46" s="49">
        <v>0</v>
      </c>
      <c r="DC46" s="49">
        <v>171.6</v>
      </c>
      <c r="DD46" s="324"/>
      <c r="DE46" s="49">
        <v>0</v>
      </c>
      <c r="DF46" s="49">
        <v>0</v>
      </c>
      <c r="DG46" s="49">
        <v>0</v>
      </c>
      <c r="DH46" s="315">
        <v>1426.6000000000001</v>
      </c>
      <c r="DI46" s="324"/>
      <c r="DJ46" s="315">
        <v>0</v>
      </c>
      <c r="DK46" s="315">
        <v>0</v>
      </c>
      <c r="DL46" s="315">
        <v>0</v>
      </c>
      <c r="DM46" s="49">
        <v>979.10000000000014</v>
      </c>
      <c r="DN46" s="324"/>
      <c r="DO46" s="49">
        <v>0</v>
      </c>
      <c r="DP46" s="49">
        <v>0</v>
      </c>
      <c r="DQ46" s="49">
        <v>0</v>
      </c>
      <c r="DR46" s="49">
        <v>326.5</v>
      </c>
      <c r="DS46" s="324"/>
      <c r="DT46" s="49">
        <v>0</v>
      </c>
      <c r="DU46" s="49">
        <v>0</v>
      </c>
      <c r="DV46" s="49">
        <v>0</v>
      </c>
      <c r="DW46" s="49">
        <v>58.5</v>
      </c>
      <c r="DX46" s="324"/>
      <c r="DY46" s="49">
        <v>0</v>
      </c>
      <c r="DZ46" s="49">
        <v>0</v>
      </c>
      <c r="EA46" s="49">
        <v>0</v>
      </c>
      <c r="EB46" s="315">
        <v>3863.5499999999993</v>
      </c>
      <c r="EC46" s="324"/>
      <c r="ED46" s="49">
        <v>0</v>
      </c>
      <c r="EE46" s="49">
        <v>0</v>
      </c>
      <c r="EF46" s="49">
        <v>0</v>
      </c>
      <c r="EG46" s="49">
        <v>175.1</v>
      </c>
      <c r="EH46" s="324"/>
      <c r="EI46" s="49">
        <v>0</v>
      </c>
      <c r="EJ46" s="49">
        <v>0</v>
      </c>
      <c r="EK46" s="49">
        <v>0</v>
      </c>
      <c r="EL46" s="49">
        <v>64.5</v>
      </c>
      <c r="EM46" s="324"/>
      <c r="EN46" s="49">
        <v>0</v>
      </c>
      <c r="EO46" s="49">
        <v>0</v>
      </c>
      <c r="EP46" s="49">
        <v>0</v>
      </c>
      <c r="EQ46" s="49">
        <v>533.09999999999991</v>
      </c>
      <c r="ER46" s="324"/>
      <c r="ES46" s="49">
        <v>0</v>
      </c>
      <c r="ET46" s="49">
        <v>0</v>
      </c>
      <c r="EU46" s="49">
        <v>0</v>
      </c>
      <c r="EV46" s="49">
        <v>141.19999999999999</v>
      </c>
      <c r="EW46" s="324"/>
      <c r="EX46">
        <v>0</v>
      </c>
      <c r="EY46">
        <v>0</v>
      </c>
      <c r="EZ46">
        <v>0</v>
      </c>
      <c r="FA46" s="479">
        <v>2888.1</v>
      </c>
      <c r="FB46" s="324"/>
      <c r="FC46" s="49">
        <v>0</v>
      </c>
      <c r="FD46" s="49">
        <v>0</v>
      </c>
      <c r="FE46" s="49">
        <v>0</v>
      </c>
      <c r="FF46" s="49">
        <v>193.7</v>
      </c>
      <c r="FG46" s="324"/>
      <c r="FH46" s="333">
        <v>0</v>
      </c>
      <c r="FI46" s="333">
        <v>0</v>
      </c>
      <c r="FJ46" s="333">
        <v>0</v>
      </c>
      <c r="FK46" s="49">
        <v>191.8</v>
      </c>
      <c r="FL46" s="324"/>
      <c r="FM46" s="333">
        <v>0</v>
      </c>
      <c r="FN46" s="333">
        <v>0</v>
      </c>
      <c r="FO46" s="333">
        <v>0</v>
      </c>
      <c r="FP46" s="49">
        <v>373.5</v>
      </c>
      <c r="FQ46" s="324"/>
      <c r="FR46" s="49">
        <v>0</v>
      </c>
      <c r="FS46" s="49">
        <v>0</v>
      </c>
      <c r="FT46" s="49">
        <v>0</v>
      </c>
      <c r="FU46" s="49">
        <v>457.5</v>
      </c>
      <c r="FV46" s="324"/>
      <c r="FW46" s="49">
        <v>0</v>
      </c>
      <c r="FX46" s="49">
        <v>0</v>
      </c>
      <c r="FY46" s="49">
        <v>0</v>
      </c>
      <c r="FZ46" s="49">
        <v>3.5999999999999996</v>
      </c>
      <c r="GA46" s="324"/>
      <c r="GB46">
        <v>0</v>
      </c>
      <c r="GC46">
        <v>0</v>
      </c>
      <c r="GD46">
        <v>0</v>
      </c>
      <c r="GE46" s="18">
        <v>1056.5999999999999</v>
      </c>
      <c r="GF46" s="324"/>
      <c r="GG46" s="632">
        <v>0</v>
      </c>
      <c r="GH46" s="632">
        <v>0</v>
      </c>
      <c r="GI46" s="632">
        <v>0</v>
      </c>
      <c r="GJ46">
        <v>274</v>
      </c>
      <c r="GK46" s="324"/>
      <c r="GL46" s="49">
        <v>0</v>
      </c>
      <c r="GM46" s="49">
        <v>0</v>
      </c>
      <c r="GN46">
        <v>0</v>
      </c>
      <c r="GO46" s="49">
        <v>0</v>
      </c>
      <c r="GP46" s="324"/>
    </row>
    <row r="47" spans="1:198" s="38" customFormat="1" ht="18">
      <c r="A47" s="81" t="s">
        <v>1654</v>
      </c>
      <c r="B47" s="45">
        <f t="shared" si="1"/>
        <v>44705.587499999987</v>
      </c>
      <c r="C47" s="41"/>
      <c r="D47" s="49">
        <v>0</v>
      </c>
      <c r="E47" s="49">
        <v>457.65</v>
      </c>
      <c r="F47" s="49">
        <v>67.650000000000006</v>
      </c>
      <c r="G47" s="49">
        <v>361.4</v>
      </c>
      <c r="H47" s="371"/>
      <c r="I47" s="49">
        <v>0</v>
      </c>
      <c r="J47" s="49">
        <v>275.80000000000007</v>
      </c>
      <c r="K47" s="49">
        <v>24.750000000000021</v>
      </c>
      <c r="L47" s="49">
        <v>113.60000000000001</v>
      </c>
      <c r="M47" s="371"/>
      <c r="N47" s="49">
        <v>107.84999999999998</v>
      </c>
      <c r="O47" s="49">
        <v>238.15000000000009</v>
      </c>
      <c r="P47" s="49">
        <v>254.09999999999997</v>
      </c>
      <c r="Q47" s="49">
        <v>455.05</v>
      </c>
      <c r="R47" s="371"/>
      <c r="S47" s="315">
        <v>123.95000000000016</v>
      </c>
      <c r="T47" s="315">
        <v>4.8000000000001819</v>
      </c>
      <c r="U47" s="315">
        <v>330.52500000000003</v>
      </c>
      <c r="V47" s="49">
        <v>26</v>
      </c>
      <c r="W47" s="371"/>
      <c r="X47" s="49">
        <v>92.325000000000159</v>
      </c>
      <c r="Y47" s="49">
        <v>30.000000000000227</v>
      </c>
      <c r="Z47" s="49">
        <v>61.425000000000004</v>
      </c>
      <c r="AA47" s="49">
        <v>440.8</v>
      </c>
      <c r="AB47" s="371"/>
      <c r="AC47" s="49">
        <v>92.937500000000114</v>
      </c>
      <c r="AD47" s="49">
        <v>247.44999999999982</v>
      </c>
      <c r="AE47" s="49">
        <v>460.27500000000003</v>
      </c>
      <c r="AF47" s="49">
        <v>324.29999999999995</v>
      </c>
      <c r="AG47" s="371"/>
      <c r="AH47" s="49">
        <v>135.59999999999991</v>
      </c>
      <c r="AI47" s="49">
        <v>300.85000000000014</v>
      </c>
      <c r="AJ47" s="49">
        <v>368.17499999999995</v>
      </c>
      <c r="AK47" s="49">
        <v>617.79999999999984</v>
      </c>
      <c r="AL47" s="371"/>
      <c r="AM47" s="49">
        <v>161.58750000000009</v>
      </c>
      <c r="AN47" s="49">
        <v>160.65000000000009</v>
      </c>
      <c r="AO47" s="49">
        <v>218.10000000000002</v>
      </c>
      <c r="AP47" s="49">
        <v>275.95000000000005</v>
      </c>
      <c r="AQ47" s="371"/>
      <c r="AR47" s="49">
        <v>124.70000000000005</v>
      </c>
      <c r="AS47" s="49">
        <v>8.25</v>
      </c>
      <c r="AT47" s="49">
        <v>281.62499999999994</v>
      </c>
      <c r="AU47" s="49">
        <v>98.7</v>
      </c>
      <c r="AV47" s="371"/>
      <c r="AW47" s="49">
        <v>13.650000000000318</v>
      </c>
      <c r="AX47" s="49">
        <v>215.09999999999991</v>
      </c>
      <c r="AY47" s="49">
        <v>60.75</v>
      </c>
      <c r="AZ47" s="49">
        <v>837.9</v>
      </c>
      <c r="BA47" s="371"/>
      <c r="BB47" s="49">
        <v>141.75000000000023</v>
      </c>
      <c r="BC47" s="49">
        <v>67.75</v>
      </c>
      <c r="BD47" s="49">
        <v>504.59999999999997</v>
      </c>
      <c r="BE47" s="49">
        <v>124.69999999999999</v>
      </c>
      <c r="BF47" s="371"/>
      <c r="BG47" s="49">
        <v>91.637500000000273</v>
      </c>
      <c r="BH47" s="49">
        <v>13.2</v>
      </c>
      <c r="BI47" s="49">
        <v>404.25</v>
      </c>
      <c r="BJ47" s="49">
        <v>90</v>
      </c>
      <c r="BK47" s="371"/>
      <c r="BL47" s="49">
        <v>111.47500000000014</v>
      </c>
      <c r="BM47" s="49">
        <v>56.25</v>
      </c>
      <c r="BN47" s="49">
        <v>277.27499999999998</v>
      </c>
      <c r="BO47" s="49">
        <v>62.1</v>
      </c>
      <c r="BP47" s="371"/>
      <c r="BQ47" s="49">
        <v>142.02500000000032</v>
      </c>
      <c r="BR47" s="49">
        <v>105.54999999999973</v>
      </c>
      <c r="BS47" s="49">
        <v>235.04999999999998</v>
      </c>
      <c r="BT47" s="49">
        <v>287.10000000000002</v>
      </c>
      <c r="BU47" s="324"/>
      <c r="BV47" s="49">
        <v>71.899999999999636</v>
      </c>
      <c r="BW47" s="49">
        <v>173.90000000000009</v>
      </c>
      <c r="BX47" s="49">
        <v>76.724999999999994</v>
      </c>
      <c r="BY47" s="49">
        <v>454.8</v>
      </c>
      <c r="BZ47" s="371"/>
      <c r="CA47" s="49">
        <v>146.22499999999991</v>
      </c>
      <c r="CB47" s="49">
        <v>33.000000000000455</v>
      </c>
      <c r="CC47" s="49">
        <v>349.125</v>
      </c>
      <c r="CD47" s="49">
        <v>348.9</v>
      </c>
      <c r="CE47" s="324"/>
      <c r="CF47" s="333">
        <v>137.69999999999982</v>
      </c>
      <c r="CG47" s="333">
        <v>87.449999999999818</v>
      </c>
      <c r="CH47" s="333">
        <v>158.625</v>
      </c>
      <c r="CI47" s="49">
        <v>236.29999999999998</v>
      </c>
      <c r="CJ47" s="324"/>
      <c r="CK47" s="49">
        <v>129.64999999999918</v>
      </c>
      <c r="CL47" s="49">
        <v>71.25</v>
      </c>
      <c r="CM47" s="49">
        <v>59.625</v>
      </c>
      <c r="CN47" s="49">
        <v>404.7</v>
      </c>
      <c r="CO47" s="371"/>
      <c r="CP47" s="49">
        <v>103.83749999999964</v>
      </c>
      <c r="CQ47" s="49">
        <v>103.04999999999973</v>
      </c>
      <c r="CR47" s="49">
        <v>156.97500000000002</v>
      </c>
      <c r="CS47" s="49">
        <v>198.00000000000003</v>
      </c>
      <c r="CT47" s="324"/>
      <c r="CU47" s="49">
        <v>27.974999999999909</v>
      </c>
      <c r="CV47" s="49">
        <v>93.849999999999454</v>
      </c>
      <c r="CW47" s="49">
        <v>179.85000000000002</v>
      </c>
      <c r="CX47" s="49">
        <v>869.39999999999986</v>
      </c>
      <c r="CY47" s="371"/>
      <c r="CZ47" s="49">
        <v>30.749999999999545</v>
      </c>
      <c r="DA47" s="49">
        <v>15.75</v>
      </c>
      <c r="DB47" s="49">
        <v>60.525000000000013</v>
      </c>
      <c r="DC47" s="49">
        <v>142.79999999999998</v>
      </c>
      <c r="DD47" s="324"/>
      <c r="DE47" s="49">
        <v>322.40000000000015</v>
      </c>
      <c r="DF47" s="49">
        <v>773.44999999999845</v>
      </c>
      <c r="DG47" s="49">
        <v>762.375</v>
      </c>
      <c r="DH47" s="315">
        <v>2695.7</v>
      </c>
      <c r="DI47" s="324"/>
      <c r="DJ47" s="315">
        <v>54.724999999999909</v>
      </c>
      <c r="DK47" s="315">
        <v>295.29999999999836</v>
      </c>
      <c r="DL47" s="315">
        <v>456</v>
      </c>
      <c r="DM47" s="49">
        <v>694.75</v>
      </c>
      <c r="DN47" s="324"/>
      <c r="DO47" s="49">
        <v>10.699999999999363</v>
      </c>
      <c r="DP47" s="49">
        <v>253.99999999999818</v>
      </c>
      <c r="DQ47" s="49">
        <v>64.2</v>
      </c>
      <c r="DR47" s="49">
        <v>417.70000000000005</v>
      </c>
      <c r="DS47" s="324"/>
      <c r="DT47" s="49">
        <v>0</v>
      </c>
      <c r="DU47" s="49">
        <v>0</v>
      </c>
      <c r="DV47" s="49">
        <v>0</v>
      </c>
      <c r="DW47" s="49">
        <v>194.9</v>
      </c>
      <c r="DX47" s="324"/>
      <c r="DY47" s="49">
        <v>726.07499999999209</v>
      </c>
      <c r="DZ47" s="49">
        <v>1083.9500000000007</v>
      </c>
      <c r="EA47" s="49">
        <v>2135.2500000000005</v>
      </c>
      <c r="EB47" s="315">
        <v>2881.5</v>
      </c>
      <c r="EC47" s="324"/>
      <c r="ED47" s="49">
        <v>25.499999999999091</v>
      </c>
      <c r="EE47" s="49">
        <v>194.70000000000073</v>
      </c>
      <c r="EF47" s="49">
        <v>0</v>
      </c>
      <c r="EG47" s="49">
        <v>234.2</v>
      </c>
      <c r="EH47" s="324"/>
      <c r="EI47" s="49">
        <v>83.674999999999272</v>
      </c>
      <c r="EJ47" s="49">
        <v>179.79999999999927</v>
      </c>
      <c r="EK47" s="49">
        <v>325.125</v>
      </c>
      <c r="EL47" s="49">
        <v>730.2</v>
      </c>
      <c r="EM47" s="324"/>
      <c r="EN47" s="49">
        <v>0</v>
      </c>
      <c r="EO47" s="49">
        <v>7.5</v>
      </c>
      <c r="EP47" s="49">
        <v>455.47500000000002</v>
      </c>
      <c r="EQ47" s="49">
        <v>364.8</v>
      </c>
      <c r="ER47" s="324"/>
      <c r="ES47" s="49">
        <v>104.349999999999</v>
      </c>
      <c r="ET47" s="49">
        <v>18.900000000000546</v>
      </c>
      <c r="EU47" s="49">
        <v>291.75</v>
      </c>
      <c r="EV47" s="49">
        <v>166.6</v>
      </c>
      <c r="EW47" s="324"/>
      <c r="EX47">
        <v>208.57499999999996</v>
      </c>
      <c r="EY47">
        <v>1027.8499999999967</v>
      </c>
      <c r="EZ47">
        <v>1087.2750000000001</v>
      </c>
      <c r="FA47" s="479">
        <v>2817.3</v>
      </c>
      <c r="FB47" s="324"/>
      <c r="FC47" s="49">
        <v>63.174999999998363</v>
      </c>
      <c r="FD47" s="49">
        <v>35.199999999999818</v>
      </c>
      <c r="FE47" s="49">
        <v>166.5</v>
      </c>
      <c r="FF47" s="49">
        <v>6</v>
      </c>
      <c r="FG47" s="324"/>
      <c r="FH47" s="333">
        <v>83.962499999998727</v>
      </c>
      <c r="FI47" s="333">
        <v>149.94999999999999</v>
      </c>
      <c r="FJ47" s="333">
        <v>183.07499999999999</v>
      </c>
      <c r="FK47" s="49">
        <v>403.9</v>
      </c>
      <c r="FL47" s="324"/>
      <c r="FM47" s="333">
        <v>107.89999999999964</v>
      </c>
      <c r="FN47" s="333">
        <v>150.699999999998</v>
      </c>
      <c r="FO47" s="333">
        <v>96.975000000000009</v>
      </c>
      <c r="FP47" s="49">
        <v>517.29999999999995</v>
      </c>
      <c r="FQ47" s="324"/>
      <c r="FR47" s="49">
        <v>61.325000000000728</v>
      </c>
      <c r="FS47" s="49">
        <v>171.25</v>
      </c>
      <c r="FT47" s="49">
        <v>142.125</v>
      </c>
      <c r="FU47" s="49">
        <v>421.40000000000003</v>
      </c>
      <c r="FV47" s="324"/>
      <c r="FW47" s="49">
        <v>0</v>
      </c>
      <c r="FX47" s="49">
        <v>19.300000000000182</v>
      </c>
      <c r="FY47" s="49">
        <v>122.47499999999999</v>
      </c>
      <c r="FZ47" s="49">
        <v>179.1</v>
      </c>
      <c r="GA47" s="324"/>
      <c r="GB47">
        <v>137.97500000000218</v>
      </c>
      <c r="GC47">
        <v>318.30000000001382</v>
      </c>
      <c r="GD47">
        <v>514.20000000000005</v>
      </c>
      <c r="GE47" s="18">
        <v>1076.7</v>
      </c>
      <c r="GF47" s="324"/>
      <c r="GG47" s="632">
        <v>58.124999999998181</v>
      </c>
      <c r="GH47" s="632">
        <v>178.75</v>
      </c>
      <c r="GI47" s="632">
        <v>185.625</v>
      </c>
      <c r="GJ47">
        <v>246</v>
      </c>
      <c r="GK47" s="324"/>
      <c r="GL47" s="49">
        <v>0</v>
      </c>
      <c r="GM47" s="49">
        <v>0</v>
      </c>
      <c r="GN47">
        <v>654.22499999999991</v>
      </c>
      <c r="GO47" s="49">
        <v>0</v>
      </c>
      <c r="GP47" s="324"/>
    </row>
    <row r="48" spans="1:198" ht="18">
      <c r="A48" s="40" t="s">
        <v>17</v>
      </c>
      <c r="B48" s="45">
        <f t="shared" si="1"/>
        <v>62483.17500000001</v>
      </c>
      <c r="C48" s="41"/>
      <c r="D48" s="49">
        <v>0</v>
      </c>
      <c r="E48" s="49">
        <v>176.09999999999997</v>
      </c>
      <c r="F48" s="49">
        <v>236.09999999999997</v>
      </c>
      <c r="G48" s="49">
        <v>372.4</v>
      </c>
      <c r="H48" s="371"/>
      <c r="I48" s="49">
        <v>0</v>
      </c>
      <c r="J48" s="49">
        <v>159.94999999999999</v>
      </c>
      <c r="K48" s="49">
        <v>50.850000000000009</v>
      </c>
      <c r="L48" s="49">
        <v>125.3</v>
      </c>
      <c r="M48" s="371"/>
      <c r="N48" s="49">
        <v>123.05000000000018</v>
      </c>
      <c r="O48" s="49">
        <v>274.80000000000007</v>
      </c>
      <c r="P48" s="49">
        <v>193.95000000000002</v>
      </c>
      <c r="Q48" s="49">
        <v>849.1</v>
      </c>
      <c r="R48" s="371"/>
      <c r="S48" s="315">
        <v>43.125000000000171</v>
      </c>
      <c r="T48" s="315">
        <v>115.90000000000009</v>
      </c>
      <c r="U48" s="315">
        <v>107.25</v>
      </c>
      <c r="V48" s="49">
        <v>221.8</v>
      </c>
      <c r="W48" s="371"/>
      <c r="X48" s="49">
        <v>74.75</v>
      </c>
      <c r="Y48" s="49">
        <v>112.20000000000005</v>
      </c>
      <c r="Z48" s="49">
        <v>202.42499999999998</v>
      </c>
      <c r="AA48" s="49">
        <v>421.7</v>
      </c>
      <c r="AB48" s="371"/>
      <c r="AC48" s="49">
        <v>254.27499999999986</v>
      </c>
      <c r="AD48" s="49">
        <v>357.64999999999986</v>
      </c>
      <c r="AE48" s="49">
        <v>641.77499999999998</v>
      </c>
      <c r="AF48" s="49">
        <v>290.59999999999997</v>
      </c>
      <c r="AG48" s="371"/>
      <c r="AH48" s="49">
        <v>269.7999999999995</v>
      </c>
      <c r="AI48" s="49">
        <v>340.90000000000009</v>
      </c>
      <c r="AJ48" s="49">
        <v>890.25000000000023</v>
      </c>
      <c r="AK48" s="49">
        <v>442</v>
      </c>
      <c r="AL48" s="371"/>
      <c r="AM48" s="49">
        <v>64.1749999999995</v>
      </c>
      <c r="AN48" s="49">
        <v>304.25</v>
      </c>
      <c r="AO48" s="49">
        <v>266.70000000000005</v>
      </c>
      <c r="AP48" s="49">
        <v>342.40000000000003</v>
      </c>
      <c r="AQ48" s="371"/>
      <c r="AR48" s="49">
        <v>89.424999999999272</v>
      </c>
      <c r="AS48" s="49">
        <v>145.24999999999994</v>
      </c>
      <c r="AT48" s="49">
        <v>214.5</v>
      </c>
      <c r="AU48" s="49">
        <v>10.4</v>
      </c>
      <c r="AV48" s="371"/>
      <c r="AW48" s="49">
        <v>101.27499999999964</v>
      </c>
      <c r="AX48" s="49">
        <v>491.54999999999973</v>
      </c>
      <c r="AY48" s="49">
        <v>585.82499999999993</v>
      </c>
      <c r="AZ48" s="49">
        <v>725.49999999999989</v>
      </c>
      <c r="BA48" s="371"/>
      <c r="BB48" s="49">
        <v>38.999999999999318</v>
      </c>
      <c r="BC48" s="49">
        <v>249.59999999999997</v>
      </c>
      <c r="BD48" s="49">
        <v>209.625</v>
      </c>
      <c r="BE48" s="49">
        <v>190.4</v>
      </c>
      <c r="BF48" s="371"/>
      <c r="BG48" s="49">
        <v>26.374999999999091</v>
      </c>
      <c r="BH48" s="49">
        <v>108</v>
      </c>
      <c r="BI48" s="49">
        <v>404.625</v>
      </c>
      <c r="BJ48" s="49">
        <v>68.600000000000009</v>
      </c>
      <c r="BK48" s="371"/>
      <c r="BL48" s="49">
        <v>47.849999999999682</v>
      </c>
      <c r="BM48" s="49">
        <v>62.04999999999999</v>
      </c>
      <c r="BN48" s="49">
        <v>245.77499999999998</v>
      </c>
      <c r="BO48" s="49">
        <v>277.8</v>
      </c>
      <c r="BP48" s="371"/>
      <c r="BQ48" s="49">
        <v>44.249999999999773</v>
      </c>
      <c r="BR48" s="49">
        <v>244.25</v>
      </c>
      <c r="BS48" s="49">
        <v>245.17499999999998</v>
      </c>
      <c r="BT48" s="49">
        <v>404.4</v>
      </c>
      <c r="BU48" s="324"/>
      <c r="BV48" s="49">
        <v>265.34999999999991</v>
      </c>
      <c r="BW48" s="49">
        <v>225.45000000000027</v>
      </c>
      <c r="BX48" s="49">
        <v>634.27500000000009</v>
      </c>
      <c r="BY48" s="49">
        <v>723.2</v>
      </c>
      <c r="BZ48" s="371"/>
      <c r="CA48" s="49">
        <v>32.500000000000227</v>
      </c>
      <c r="CB48" s="49">
        <v>166.64999999999964</v>
      </c>
      <c r="CC48" s="49">
        <v>259.20000000000005</v>
      </c>
      <c r="CD48" s="49">
        <v>574.79999999999995</v>
      </c>
      <c r="CE48" s="324"/>
      <c r="CF48" s="333">
        <v>35.999999999999773</v>
      </c>
      <c r="CG48" s="333">
        <v>236.75</v>
      </c>
      <c r="CH48" s="333">
        <v>182.7</v>
      </c>
      <c r="CI48" s="49">
        <v>542.29999999999995</v>
      </c>
      <c r="CJ48" s="324"/>
      <c r="CK48" s="49">
        <v>83.075000000000273</v>
      </c>
      <c r="CL48" s="49">
        <v>192.45</v>
      </c>
      <c r="CM48" s="49">
        <v>359.4</v>
      </c>
      <c r="CN48" s="49">
        <v>622.29999999999995</v>
      </c>
      <c r="CO48" s="371"/>
      <c r="CP48" s="49">
        <v>159.39999999999964</v>
      </c>
      <c r="CQ48" s="49">
        <v>215.94999999999891</v>
      </c>
      <c r="CR48" s="49">
        <v>270.07500000000005</v>
      </c>
      <c r="CS48" s="49">
        <v>503.2</v>
      </c>
      <c r="CT48" s="324"/>
      <c r="CU48" s="49">
        <v>74.874999999999091</v>
      </c>
      <c r="CV48" s="49">
        <v>323</v>
      </c>
      <c r="CW48" s="49">
        <v>623.92499999999995</v>
      </c>
      <c r="CX48" s="49">
        <v>894.7</v>
      </c>
      <c r="CY48" s="371"/>
      <c r="CZ48" s="49">
        <v>0</v>
      </c>
      <c r="DA48" s="49">
        <v>151.34999999999997</v>
      </c>
      <c r="DB48" s="49">
        <v>36</v>
      </c>
      <c r="DC48" s="49">
        <v>0</v>
      </c>
      <c r="DD48" s="324"/>
      <c r="DE48" s="49">
        <v>406.50000000000006</v>
      </c>
      <c r="DF48" s="49">
        <v>1241.1500000000005</v>
      </c>
      <c r="DG48" s="49">
        <v>2041.8750000000005</v>
      </c>
      <c r="DH48" s="315">
        <v>2184.3999999999996</v>
      </c>
      <c r="DI48" s="324"/>
      <c r="DJ48" s="315">
        <v>197.64999999999964</v>
      </c>
      <c r="DK48" s="315">
        <v>466.05000000000018</v>
      </c>
      <c r="DL48" s="315">
        <v>687.22500000000002</v>
      </c>
      <c r="DM48" s="49">
        <v>1135.7</v>
      </c>
      <c r="DN48" s="324"/>
      <c r="DO48" s="49">
        <v>295.12500000000045</v>
      </c>
      <c r="DP48" s="49">
        <v>683.40000000000055</v>
      </c>
      <c r="DQ48" s="49">
        <v>354</v>
      </c>
      <c r="DR48" s="49">
        <v>774.9</v>
      </c>
      <c r="DS48" s="324"/>
      <c r="DT48" s="49">
        <v>0</v>
      </c>
      <c r="DU48" s="49">
        <v>0</v>
      </c>
      <c r="DV48" s="49">
        <v>0</v>
      </c>
      <c r="DW48" s="49">
        <v>207</v>
      </c>
      <c r="DX48" s="324"/>
      <c r="DY48" s="49">
        <v>1240.6500000000042</v>
      </c>
      <c r="DZ48" s="49">
        <v>1864.8750000000018</v>
      </c>
      <c r="EA48" s="49">
        <v>3940.5000000000009</v>
      </c>
      <c r="EB48" s="315">
        <v>4086.7000000000012</v>
      </c>
      <c r="EC48" s="324"/>
      <c r="ED48" s="49">
        <v>85.700000000000728</v>
      </c>
      <c r="EE48" s="49">
        <v>139.600000000004</v>
      </c>
      <c r="EF48" s="49">
        <v>110.10000000000001</v>
      </c>
      <c r="EG48" s="49">
        <v>458.7</v>
      </c>
      <c r="EH48" s="324"/>
      <c r="EI48" s="49">
        <v>74.950000000000728</v>
      </c>
      <c r="EJ48" s="49">
        <v>202.30000000000291</v>
      </c>
      <c r="EK48" s="49">
        <v>446.02499999999998</v>
      </c>
      <c r="EL48" s="49">
        <v>265.39999999999998</v>
      </c>
      <c r="EM48" s="324"/>
      <c r="EN48" s="49">
        <v>0</v>
      </c>
      <c r="EO48" s="49">
        <v>159.40000000000146</v>
      </c>
      <c r="EP48" s="49">
        <v>398.24999999999989</v>
      </c>
      <c r="EQ48" s="49">
        <v>554.5</v>
      </c>
      <c r="ER48" s="324"/>
      <c r="ES48" s="49">
        <v>46.375000000000909</v>
      </c>
      <c r="ET48" s="49">
        <v>31</v>
      </c>
      <c r="EU48" s="49">
        <v>328.875</v>
      </c>
      <c r="EV48" s="49">
        <v>401.40000000000003</v>
      </c>
      <c r="EW48" s="324"/>
      <c r="EX48">
        <v>720.5</v>
      </c>
      <c r="EY48">
        <v>1731.5999999999985</v>
      </c>
      <c r="EZ48">
        <v>1449.9</v>
      </c>
      <c r="FA48" s="479">
        <v>2144.2999999999997</v>
      </c>
      <c r="FB48" s="324"/>
      <c r="FC48" s="49">
        <v>39</v>
      </c>
      <c r="FD48" s="49">
        <v>74.700000000000728</v>
      </c>
      <c r="FE48" s="49">
        <v>263.10000000000002</v>
      </c>
      <c r="FF48" s="49">
        <v>392.4</v>
      </c>
      <c r="FG48" s="324"/>
      <c r="FH48" s="333">
        <v>70.699999999999818</v>
      </c>
      <c r="FI48" s="333">
        <v>239.59999999999997</v>
      </c>
      <c r="FJ48" s="333">
        <v>310.64999999999998</v>
      </c>
      <c r="FK48" s="49">
        <v>94.3</v>
      </c>
      <c r="FL48" s="324"/>
      <c r="FM48" s="333">
        <v>109.92499999999927</v>
      </c>
      <c r="FN48" s="333">
        <v>165.12500000000182</v>
      </c>
      <c r="FO48" s="333">
        <v>226.125</v>
      </c>
      <c r="FP48" s="49">
        <v>172</v>
      </c>
      <c r="FQ48" s="324"/>
      <c r="FR48" s="49">
        <v>129.34999999999854</v>
      </c>
      <c r="FS48" s="49">
        <v>247.84999999999997</v>
      </c>
      <c r="FT48" s="49">
        <v>308.625</v>
      </c>
      <c r="FU48" s="49">
        <v>592.9</v>
      </c>
      <c r="FV48" s="324"/>
      <c r="FW48" s="49">
        <v>0</v>
      </c>
      <c r="FX48" s="49">
        <v>211.80000000000109</v>
      </c>
      <c r="FY48" s="49">
        <v>184.2</v>
      </c>
      <c r="FZ48" s="49">
        <v>359.8</v>
      </c>
      <c r="GA48" s="324"/>
      <c r="GB48">
        <v>270.74999999999818</v>
      </c>
      <c r="GC48">
        <v>467.19999999998765</v>
      </c>
      <c r="GD48">
        <v>1022.3249999999999</v>
      </c>
      <c r="GE48" s="18">
        <v>1298.4000000000001</v>
      </c>
      <c r="GF48" s="324"/>
      <c r="GG48" s="632">
        <v>82.000000000000909</v>
      </c>
      <c r="GH48" s="632">
        <v>234.25</v>
      </c>
      <c r="GI48" s="632">
        <v>283.5</v>
      </c>
      <c r="GJ48">
        <v>440.5</v>
      </c>
      <c r="GK48" s="324"/>
      <c r="GL48" s="49">
        <v>0</v>
      </c>
      <c r="GM48" s="49">
        <v>0</v>
      </c>
      <c r="GN48">
        <v>689.625</v>
      </c>
      <c r="GO48" s="49">
        <v>0</v>
      </c>
      <c r="GP48" s="324"/>
    </row>
    <row r="49" spans="1:198" ht="18">
      <c r="A49" s="38" t="s">
        <v>3610</v>
      </c>
      <c r="B49" s="45">
        <f t="shared" si="1"/>
        <v>23510.9</v>
      </c>
      <c r="C49" s="41"/>
      <c r="D49" s="49">
        <v>0</v>
      </c>
      <c r="E49" s="49">
        <v>0</v>
      </c>
      <c r="F49" s="49">
        <v>0</v>
      </c>
      <c r="G49" s="49">
        <v>478.7</v>
      </c>
      <c r="H49" s="371"/>
      <c r="I49" s="49">
        <v>0</v>
      </c>
      <c r="J49" s="49">
        <v>0</v>
      </c>
      <c r="K49" s="49">
        <v>0</v>
      </c>
      <c r="L49" s="49">
        <v>271</v>
      </c>
      <c r="M49" s="371"/>
      <c r="N49" s="49">
        <v>0</v>
      </c>
      <c r="O49" s="49">
        <v>0</v>
      </c>
      <c r="P49" s="49">
        <v>0</v>
      </c>
      <c r="Q49" s="49">
        <v>748.1</v>
      </c>
      <c r="R49" s="371"/>
      <c r="S49" s="315">
        <v>0</v>
      </c>
      <c r="T49" s="315">
        <v>0</v>
      </c>
      <c r="U49" s="315">
        <v>0</v>
      </c>
      <c r="V49" s="49">
        <v>277.8</v>
      </c>
      <c r="W49" s="371"/>
      <c r="X49" s="49">
        <v>0</v>
      </c>
      <c r="Y49" s="49">
        <v>0</v>
      </c>
      <c r="Z49" s="49">
        <v>0</v>
      </c>
      <c r="AA49" s="49">
        <v>247.4</v>
      </c>
      <c r="AB49" s="371"/>
      <c r="AC49" s="49">
        <v>0</v>
      </c>
      <c r="AD49" s="49">
        <v>0</v>
      </c>
      <c r="AE49" s="49">
        <v>0</v>
      </c>
      <c r="AF49" s="49">
        <v>399</v>
      </c>
      <c r="AG49" s="371"/>
      <c r="AH49" s="49">
        <v>0</v>
      </c>
      <c r="AI49" s="49">
        <v>0</v>
      </c>
      <c r="AJ49" s="49">
        <v>0</v>
      </c>
      <c r="AK49" s="49">
        <v>539.59999999999991</v>
      </c>
      <c r="AL49" s="371"/>
      <c r="AM49" s="49">
        <v>0</v>
      </c>
      <c r="AN49" s="49">
        <v>0</v>
      </c>
      <c r="AO49" s="49">
        <v>0</v>
      </c>
      <c r="AP49" s="49">
        <v>537.09999999999991</v>
      </c>
      <c r="AQ49" s="371"/>
      <c r="AR49" s="49">
        <v>0</v>
      </c>
      <c r="AS49" s="49">
        <v>0</v>
      </c>
      <c r="AT49" s="49">
        <v>0</v>
      </c>
      <c r="AU49" s="49">
        <v>107.8</v>
      </c>
      <c r="AV49" s="371"/>
      <c r="AW49" s="49">
        <v>0</v>
      </c>
      <c r="AX49" s="49">
        <v>0</v>
      </c>
      <c r="AY49" s="49">
        <v>0</v>
      </c>
      <c r="AZ49" s="49">
        <v>608.5</v>
      </c>
      <c r="BA49" s="371"/>
      <c r="BB49" s="49">
        <v>0</v>
      </c>
      <c r="BC49" s="49">
        <v>0</v>
      </c>
      <c r="BD49" s="49">
        <v>0</v>
      </c>
      <c r="BE49" s="49">
        <v>270.5</v>
      </c>
      <c r="BF49" s="371"/>
      <c r="BG49" s="49">
        <v>0</v>
      </c>
      <c r="BH49" s="49">
        <v>0</v>
      </c>
      <c r="BI49" s="49">
        <v>0</v>
      </c>
      <c r="BJ49" s="49">
        <v>256.2</v>
      </c>
      <c r="BK49" s="371"/>
      <c r="BL49" s="49">
        <v>0</v>
      </c>
      <c r="BM49" s="49">
        <v>0</v>
      </c>
      <c r="BN49" s="49">
        <v>0</v>
      </c>
      <c r="BO49" s="49">
        <v>330.79999999999995</v>
      </c>
      <c r="BP49" s="371"/>
      <c r="BQ49" s="49">
        <v>0</v>
      </c>
      <c r="BR49" s="49">
        <v>0</v>
      </c>
      <c r="BS49" s="49">
        <v>0</v>
      </c>
      <c r="BT49" s="49">
        <v>494</v>
      </c>
      <c r="BU49" s="324"/>
      <c r="BV49" s="49">
        <v>0</v>
      </c>
      <c r="BW49" s="49">
        <v>0</v>
      </c>
      <c r="BX49" s="49">
        <v>0</v>
      </c>
      <c r="BY49" s="49">
        <v>540.4</v>
      </c>
      <c r="BZ49" s="371"/>
      <c r="CA49" s="49">
        <v>0</v>
      </c>
      <c r="CB49" s="49">
        <v>0</v>
      </c>
      <c r="CC49" s="49">
        <v>0</v>
      </c>
      <c r="CD49" s="49">
        <v>517.90000000000009</v>
      </c>
      <c r="CE49" s="324"/>
      <c r="CF49" s="333">
        <v>0</v>
      </c>
      <c r="CG49" s="333">
        <v>0</v>
      </c>
      <c r="CH49" s="333">
        <v>0</v>
      </c>
      <c r="CI49" s="49">
        <v>457</v>
      </c>
      <c r="CJ49" s="324"/>
      <c r="CK49" s="49">
        <v>0</v>
      </c>
      <c r="CL49" s="49">
        <v>0</v>
      </c>
      <c r="CM49" s="49">
        <v>0</v>
      </c>
      <c r="CN49" s="49">
        <v>379</v>
      </c>
      <c r="CO49" s="371"/>
      <c r="CP49" s="49">
        <v>0</v>
      </c>
      <c r="CQ49" s="49">
        <v>0</v>
      </c>
      <c r="CR49" s="49">
        <v>0</v>
      </c>
      <c r="CS49" s="49">
        <v>279.60000000000002</v>
      </c>
      <c r="CT49" s="324"/>
      <c r="CU49" s="49">
        <v>0</v>
      </c>
      <c r="CV49" s="49">
        <v>0</v>
      </c>
      <c r="CW49" s="49">
        <v>0</v>
      </c>
      <c r="CX49" s="49">
        <v>597.79999999999995</v>
      </c>
      <c r="CY49" s="371"/>
      <c r="CZ49" s="49">
        <v>0</v>
      </c>
      <c r="DA49" s="49">
        <v>0</v>
      </c>
      <c r="DB49" s="49">
        <v>0</v>
      </c>
      <c r="DC49" s="49">
        <v>0</v>
      </c>
      <c r="DD49" s="324"/>
      <c r="DE49" s="49">
        <v>0</v>
      </c>
      <c r="DF49" s="49">
        <v>0</v>
      </c>
      <c r="DG49" s="49">
        <v>0</v>
      </c>
      <c r="DH49" s="315">
        <v>3398.8</v>
      </c>
      <c r="DI49" s="324"/>
      <c r="DJ49" s="315">
        <v>0</v>
      </c>
      <c r="DK49" s="315">
        <v>0</v>
      </c>
      <c r="DL49" s="315">
        <v>0</v>
      </c>
      <c r="DM49" s="49">
        <v>604.1</v>
      </c>
      <c r="DN49" s="324"/>
      <c r="DO49" s="49">
        <v>0</v>
      </c>
      <c r="DP49" s="49">
        <v>0</v>
      </c>
      <c r="DQ49" s="49">
        <v>0</v>
      </c>
      <c r="DR49" s="49">
        <v>558.29999999999995</v>
      </c>
      <c r="DS49" s="324"/>
      <c r="DT49" s="49">
        <v>0</v>
      </c>
      <c r="DU49" s="49">
        <v>0</v>
      </c>
      <c r="DV49" s="49">
        <v>0</v>
      </c>
      <c r="DW49" s="49">
        <v>175.9</v>
      </c>
      <c r="DX49" s="324"/>
      <c r="DY49" s="49">
        <v>0</v>
      </c>
      <c r="DZ49" s="49">
        <v>0</v>
      </c>
      <c r="EA49" s="49">
        <v>0</v>
      </c>
      <c r="EB49" s="315">
        <v>3111.3999999999992</v>
      </c>
      <c r="EC49" s="324"/>
      <c r="ED49" s="49">
        <v>0</v>
      </c>
      <c r="EE49" s="49">
        <v>0</v>
      </c>
      <c r="EF49" s="49">
        <v>0</v>
      </c>
      <c r="EG49" s="49">
        <v>276.7</v>
      </c>
      <c r="EH49" s="324"/>
      <c r="EI49" s="49">
        <v>0</v>
      </c>
      <c r="EJ49" s="49">
        <v>0</v>
      </c>
      <c r="EK49" s="49">
        <v>0</v>
      </c>
      <c r="EL49" s="49">
        <v>471.9</v>
      </c>
      <c r="EM49" s="324"/>
      <c r="EN49" s="49">
        <v>0</v>
      </c>
      <c r="EO49" s="49">
        <v>0</v>
      </c>
      <c r="EP49" s="49">
        <v>0</v>
      </c>
      <c r="EQ49" s="49">
        <v>676.2</v>
      </c>
      <c r="ER49" s="324"/>
      <c r="ES49" s="49">
        <v>0</v>
      </c>
      <c r="ET49" s="49">
        <v>0</v>
      </c>
      <c r="EU49" s="49">
        <v>0</v>
      </c>
      <c r="EV49" s="49">
        <v>462.5</v>
      </c>
      <c r="EW49" s="324"/>
      <c r="EX49">
        <v>0</v>
      </c>
      <c r="EY49">
        <v>0</v>
      </c>
      <c r="EZ49">
        <v>0</v>
      </c>
      <c r="FA49" s="479">
        <v>2918.4</v>
      </c>
      <c r="FB49" s="324"/>
      <c r="FC49" s="49">
        <v>0</v>
      </c>
      <c r="FD49" s="49">
        <v>0</v>
      </c>
      <c r="FE49" s="49">
        <v>0</v>
      </c>
      <c r="FF49" s="49">
        <v>448.8</v>
      </c>
      <c r="FG49" s="324"/>
      <c r="FH49" s="333">
        <v>0</v>
      </c>
      <c r="FI49" s="333">
        <v>0</v>
      </c>
      <c r="FJ49" s="333">
        <v>0</v>
      </c>
      <c r="FK49" s="49">
        <v>266.5</v>
      </c>
      <c r="FL49" s="324"/>
      <c r="FM49" s="333">
        <v>0</v>
      </c>
      <c r="FN49" s="333">
        <v>0</v>
      </c>
      <c r="FO49" s="333">
        <v>0</v>
      </c>
      <c r="FP49" s="49">
        <v>208.3</v>
      </c>
      <c r="FQ49" s="324"/>
      <c r="FR49" s="49">
        <v>0</v>
      </c>
      <c r="FS49" s="49">
        <v>0</v>
      </c>
      <c r="FT49" s="49">
        <v>0</v>
      </c>
      <c r="FU49" s="49">
        <v>346</v>
      </c>
      <c r="FV49" s="324"/>
      <c r="FW49" s="49">
        <v>0</v>
      </c>
      <c r="FX49" s="49">
        <v>0</v>
      </c>
      <c r="FY49" s="49">
        <v>0</v>
      </c>
      <c r="FZ49" s="49">
        <v>42</v>
      </c>
      <c r="GA49" s="324"/>
      <c r="GB49">
        <v>0</v>
      </c>
      <c r="GC49">
        <v>0</v>
      </c>
      <c r="GD49">
        <v>0</v>
      </c>
      <c r="GE49" s="18">
        <v>896.4</v>
      </c>
      <c r="GF49" s="324"/>
      <c r="GG49" s="632">
        <v>0</v>
      </c>
      <c r="GH49" s="632">
        <v>0</v>
      </c>
      <c r="GI49" s="632">
        <v>0</v>
      </c>
      <c r="GJ49">
        <v>310.5</v>
      </c>
      <c r="GK49" s="324"/>
      <c r="GL49" s="49">
        <v>0</v>
      </c>
      <c r="GM49" s="49">
        <v>0</v>
      </c>
      <c r="GN49">
        <v>0</v>
      </c>
      <c r="GO49" s="49">
        <v>0</v>
      </c>
      <c r="GP49" s="324"/>
    </row>
    <row r="50" spans="1:198" ht="18">
      <c r="A50" s="39" t="s">
        <v>162</v>
      </c>
      <c r="B50" s="45">
        <f t="shared" si="1"/>
        <v>58492.124999999978</v>
      </c>
      <c r="C50" s="41"/>
      <c r="D50" s="49">
        <v>0</v>
      </c>
      <c r="E50" s="49">
        <v>82.1</v>
      </c>
      <c r="F50" s="49">
        <v>282.375</v>
      </c>
      <c r="G50" s="49">
        <v>100.2</v>
      </c>
      <c r="H50" s="371"/>
      <c r="I50" s="49">
        <v>0</v>
      </c>
      <c r="J50" s="49">
        <v>146.84999999999997</v>
      </c>
      <c r="K50" s="49">
        <v>36</v>
      </c>
      <c r="L50" s="49">
        <v>4.4000000000000004</v>
      </c>
      <c r="M50" s="371"/>
      <c r="N50" s="49">
        <v>183.72500000000005</v>
      </c>
      <c r="O50" s="49">
        <v>363.74999999999955</v>
      </c>
      <c r="P50" s="49">
        <v>133.57499999999999</v>
      </c>
      <c r="Q50" s="49">
        <v>340.2</v>
      </c>
      <c r="R50" s="371"/>
      <c r="S50" s="315">
        <v>48.350000000000023</v>
      </c>
      <c r="T50" s="315">
        <v>108.75</v>
      </c>
      <c r="U50" s="315">
        <v>162.44999999999999</v>
      </c>
      <c r="V50" s="49">
        <v>199.1</v>
      </c>
      <c r="W50" s="371"/>
      <c r="X50" s="49">
        <v>62.975000000000023</v>
      </c>
      <c r="Y50" s="49">
        <v>165.19999999999982</v>
      </c>
      <c r="Z50" s="49">
        <v>289.125</v>
      </c>
      <c r="AA50" s="49">
        <v>381.8</v>
      </c>
      <c r="AB50" s="371"/>
      <c r="AC50" s="49">
        <v>171.95000000000005</v>
      </c>
      <c r="AD50" s="49">
        <v>375.5</v>
      </c>
      <c r="AE50" s="49">
        <v>593.09999999999991</v>
      </c>
      <c r="AF50" s="49">
        <v>268.2</v>
      </c>
      <c r="AG50" s="371"/>
      <c r="AH50" s="49">
        <v>235.47500000000025</v>
      </c>
      <c r="AI50" s="49">
        <v>419.54999999999973</v>
      </c>
      <c r="AJ50" s="49">
        <v>503.4</v>
      </c>
      <c r="AK50" s="49">
        <v>351.99999999999994</v>
      </c>
      <c r="AL50" s="371"/>
      <c r="AM50" s="49">
        <v>108.20000000000005</v>
      </c>
      <c r="AN50" s="49">
        <v>261.24999999999955</v>
      </c>
      <c r="AO50" s="49">
        <v>177.67500000000001</v>
      </c>
      <c r="AP50" s="49">
        <v>349</v>
      </c>
      <c r="AQ50" s="371"/>
      <c r="AR50" s="49">
        <v>118.42499999999995</v>
      </c>
      <c r="AS50" s="49">
        <v>231.5</v>
      </c>
      <c r="AT50" s="49">
        <v>105.30000000000001</v>
      </c>
      <c r="AU50" s="49">
        <v>210</v>
      </c>
      <c r="AV50" s="371"/>
      <c r="AW50" s="49">
        <v>202.89999999999986</v>
      </c>
      <c r="AX50" s="49">
        <v>477.09999999999854</v>
      </c>
      <c r="AY50" s="49">
        <v>757.72499999999991</v>
      </c>
      <c r="AZ50" s="49">
        <v>436.7</v>
      </c>
      <c r="BA50" s="371"/>
      <c r="BB50" s="49">
        <v>62.099999999999909</v>
      </c>
      <c r="BC50" s="49">
        <v>238.25</v>
      </c>
      <c r="BD50" s="49">
        <v>378.15</v>
      </c>
      <c r="BE50" s="49">
        <v>276.5</v>
      </c>
      <c r="BF50" s="371"/>
      <c r="BG50" s="49">
        <v>65.399999999999636</v>
      </c>
      <c r="BH50" s="49">
        <v>117.39999999999999</v>
      </c>
      <c r="BI50" s="49">
        <v>444.82500000000005</v>
      </c>
      <c r="BJ50" s="49">
        <v>144</v>
      </c>
      <c r="BK50" s="371"/>
      <c r="BL50" s="49">
        <v>40.75</v>
      </c>
      <c r="BM50" s="49">
        <v>120.15</v>
      </c>
      <c r="BN50" s="49">
        <v>172.42500000000001</v>
      </c>
      <c r="BO50" s="49">
        <v>193.9</v>
      </c>
      <c r="BP50" s="371"/>
      <c r="BQ50" s="49">
        <v>49.950000000000045</v>
      </c>
      <c r="BR50" s="49">
        <v>290.14999999999782</v>
      </c>
      <c r="BS50" s="49">
        <v>161.32499999999999</v>
      </c>
      <c r="BT50" s="49">
        <v>449</v>
      </c>
      <c r="BU50" s="324"/>
      <c r="BV50" s="49">
        <v>161.92500000000041</v>
      </c>
      <c r="BW50" s="49">
        <v>236.49999999999909</v>
      </c>
      <c r="BX50" s="49">
        <v>334.875</v>
      </c>
      <c r="BY50" s="49">
        <v>576.20000000000016</v>
      </c>
      <c r="BZ50" s="371"/>
      <c r="CA50" s="49">
        <v>52</v>
      </c>
      <c r="CB50" s="49">
        <v>243.14999999999873</v>
      </c>
      <c r="CC50" s="49">
        <v>227.02499999999998</v>
      </c>
      <c r="CD50" s="49">
        <v>451.6</v>
      </c>
      <c r="CE50" s="324"/>
      <c r="CF50" s="333">
        <v>29.950000000000045</v>
      </c>
      <c r="CG50" s="333">
        <v>198.39999999999873</v>
      </c>
      <c r="CH50" s="333">
        <v>396.375</v>
      </c>
      <c r="CI50" s="49">
        <v>455.4</v>
      </c>
      <c r="CJ50" s="324"/>
      <c r="CK50" s="49">
        <v>73.625000000000455</v>
      </c>
      <c r="CL50" s="49">
        <v>274.55</v>
      </c>
      <c r="CM50" s="49">
        <v>173.25</v>
      </c>
      <c r="CN50" s="49">
        <v>401.3</v>
      </c>
      <c r="CO50" s="371"/>
      <c r="CP50" s="49">
        <v>113.32500000000027</v>
      </c>
      <c r="CQ50" s="49">
        <v>241.29999999999836</v>
      </c>
      <c r="CR50" s="49">
        <v>366.375</v>
      </c>
      <c r="CS50" s="49">
        <v>319</v>
      </c>
      <c r="CT50" s="324"/>
      <c r="CU50" s="49">
        <v>120.72500000000036</v>
      </c>
      <c r="CV50" s="49">
        <v>188.39999999999964</v>
      </c>
      <c r="CW50" s="49">
        <v>649.42499999999995</v>
      </c>
      <c r="CX50" s="49">
        <v>510.2</v>
      </c>
      <c r="CY50" s="371"/>
      <c r="CZ50" s="49">
        <v>12.150000000000546</v>
      </c>
      <c r="DA50" s="49">
        <v>70.5</v>
      </c>
      <c r="DB50" s="49">
        <v>66.900000000000006</v>
      </c>
      <c r="DC50" s="49">
        <v>19.5</v>
      </c>
      <c r="DD50" s="324"/>
      <c r="DE50" s="49">
        <v>798.29999999999984</v>
      </c>
      <c r="DF50" s="49">
        <v>938.50000000000273</v>
      </c>
      <c r="DG50" s="49">
        <v>2373.8249999999998</v>
      </c>
      <c r="DH50" s="315">
        <v>1593.8999999999999</v>
      </c>
      <c r="DI50" s="324"/>
      <c r="DJ50" s="315">
        <v>197.85000000000036</v>
      </c>
      <c r="DK50" s="315">
        <v>498.20000000000346</v>
      </c>
      <c r="DL50" s="315">
        <v>691.80000000000007</v>
      </c>
      <c r="DM50" s="49">
        <v>901.80000000000007</v>
      </c>
      <c r="DN50" s="324"/>
      <c r="DO50" s="49">
        <v>97.975000000000364</v>
      </c>
      <c r="DP50" s="49">
        <v>506.30000000000473</v>
      </c>
      <c r="DQ50" s="49">
        <v>410.77500000000009</v>
      </c>
      <c r="DR50" s="49">
        <v>472.9</v>
      </c>
      <c r="DS50" s="324"/>
      <c r="DT50" s="49">
        <v>0</v>
      </c>
      <c r="DU50" s="49">
        <v>0</v>
      </c>
      <c r="DV50" s="49">
        <v>0</v>
      </c>
      <c r="DW50" s="49">
        <v>220.79999999999998</v>
      </c>
      <c r="DX50" s="324"/>
      <c r="DY50" s="49">
        <v>839.59999999999718</v>
      </c>
      <c r="DZ50" s="49">
        <v>2200.8749999999973</v>
      </c>
      <c r="EA50" s="49">
        <v>3610.875</v>
      </c>
      <c r="EB50" s="315">
        <v>3713.6000000000004</v>
      </c>
      <c r="EC50" s="324"/>
      <c r="ED50" s="49">
        <v>44.999999999997272</v>
      </c>
      <c r="EE50" s="49">
        <v>121.84999999999673</v>
      </c>
      <c r="EF50" s="49">
        <v>118.05000000000001</v>
      </c>
      <c r="EG50" s="49">
        <v>52.8</v>
      </c>
      <c r="EH50" s="324"/>
      <c r="EI50" s="49">
        <v>163.64999999999782</v>
      </c>
      <c r="EJ50" s="49">
        <v>101.24999999999818</v>
      </c>
      <c r="EK50" s="49">
        <v>431.47500000000002</v>
      </c>
      <c r="EL50" s="49">
        <v>133.4</v>
      </c>
      <c r="EM50" s="324"/>
      <c r="EN50" s="49">
        <v>0</v>
      </c>
      <c r="EO50" s="49">
        <v>295.64999999999964</v>
      </c>
      <c r="EP50" s="49">
        <v>302.47500000000002</v>
      </c>
      <c r="EQ50" s="49">
        <v>656.60000000000014</v>
      </c>
      <c r="ER50" s="324"/>
      <c r="ES50" s="49">
        <v>64.849999999998545</v>
      </c>
      <c r="ET50" s="49">
        <v>95.249999999998181</v>
      </c>
      <c r="EU50" s="49">
        <v>412.79999999999995</v>
      </c>
      <c r="EV50" s="49">
        <v>261.5</v>
      </c>
      <c r="EW50" s="324"/>
      <c r="EX50">
        <v>1028.9249999999997</v>
      </c>
      <c r="EY50">
        <v>1405.4499999999989</v>
      </c>
      <c r="EZ50">
        <v>2251.65</v>
      </c>
      <c r="FA50" s="479">
        <v>2694.7</v>
      </c>
      <c r="FB50" s="324"/>
      <c r="FC50" s="49">
        <v>39.974999999997635</v>
      </c>
      <c r="FD50" s="49">
        <v>109.80000000000109</v>
      </c>
      <c r="FE50" s="49">
        <v>175.5</v>
      </c>
      <c r="FF50" s="49">
        <v>266.5</v>
      </c>
      <c r="FG50" s="324"/>
      <c r="FH50" s="333">
        <v>41.149999999998727</v>
      </c>
      <c r="FI50" s="333">
        <v>200.04999999999998</v>
      </c>
      <c r="FJ50" s="333">
        <v>322.875</v>
      </c>
      <c r="FK50" s="49">
        <v>488.5</v>
      </c>
      <c r="FL50" s="324"/>
      <c r="FM50" s="333">
        <v>107.24999999999818</v>
      </c>
      <c r="FN50" s="333">
        <v>225.47500000000218</v>
      </c>
      <c r="FO50" s="333">
        <v>186.9</v>
      </c>
      <c r="FP50" s="49">
        <v>181.1</v>
      </c>
      <c r="FQ50" s="324"/>
      <c r="FR50" s="49">
        <v>77.374999999999091</v>
      </c>
      <c r="FS50" s="49">
        <v>281.60000000000002</v>
      </c>
      <c r="FT50" s="49">
        <v>366.97500000000002</v>
      </c>
      <c r="FU50" s="49">
        <v>406.90000000000003</v>
      </c>
      <c r="FV50" s="324"/>
      <c r="FW50" s="49">
        <v>0</v>
      </c>
      <c r="FX50" s="49">
        <v>241.60000000000218</v>
      </c>
      <c r="FY50" s="49">
        <v>197.25</v>
      </c>
      <c r="FZ50" s="49">
        <v>268.7</v>
      </c>
      <c r="GA50" s="324"/>
      <c r="GB50">
        <v>236.375</v>
      </c>
      <c r="GC50">
        <v>528.94999999998322</v>
      </c>
      <c r="GD50">
        <v>751.5</v>
      </c>
      <c r="GE50" s="18">
        <v>1081.2</v>
      </c>
      <c r="GF50" s="324"/>
      <c r="GG50" s="632">
        <v>69.875000000000909</v>
      </c>
      <c r="GH50" s="632">
        <v>279.75</v>
      </c>
      <c r="GI50" s="632">
        <v>215.25</v>
      </c>
      <c r="GJ50">
        <v>207</v>
      </c>
      <c r="GK50" s="324"/>
      <c r="GL50" s="49">
        <v>0</v>
      </c>
      <c r="GM50" s="49">
        <v>0</v>
      </c>
      <c r="GN50">
        <v>617.47499999999991</v>
      </c>
      <c r="GO50" s="49">
        <v>0</v>
      </c>
      <c r="GP50" s="324"/>
    </row>
    <row r="51" spans="1:198" ht="18">
      <c r="A51" s="40" t="s">
        <v>2197</v>
      </c>
      <c r="B51" s="45">
        <f t="shared" si="1"/>
        <v>46518.124999999985</v>
      </c>
      <c r="C51" s="41"/>
      <c r="D51" s="49">
        <v>0</v>
      </c>
      <c r="E51" s="49">
        <v>311.35000000000002</v>
      </c>
      <c r="F51" s="49">
        <v>156.22500000000002</v>
      </c>
      <c r="G51" s="49">
        <v>309.2</v>
      </c>
      <c r="H51" s="371"/>
      <c r="I51" s="49">
        <v>0</v>
      </c>
      <c r="J51" s="49">
        <v>83.449999999999989</v>
      </c>
      <c r="K51" s="49">
        <v>95.250000000000043</v>
      </c>
      <c r="L51" s="49">
        <v>494.7</v>
      </c>
      <c r="M51" s="371"/>
      <c r="N51" s="49">
        <v>0</v>
      </c>
      <c r="O51" s="49">
        <v>257.04999999999973</v>
      </c>
      <c r="P51" s="49">
        <v>126</v>
      </c>
      <c r="Q51" s="49">
        <v>571.40000000000009</v>
      </c>
      <c r="R51" s="371"/>
      <c r="S51" s="315">
        <v>0</v>
      </c>
      <c r="T51" s="315">
        <v>230.50000000000011</v>
      </c>
      <c r="U51" s="315">
        <v>177.375</v>
      </c>
      <c r="V51" s="49">
        <v>292</v>
      </c>
      <c r="W51" s="371"/>
      <c r="X51" s="49">
        <v>0</v>
      </c>
      <c r="Y51" s="49">
        <v>118.09999999999968</v>
      </c>
      <c r="Z51" s="49">
        <v>284.32499999999999</v>
      </c>
      <c r="AA51" s="49">
        <v>268.5</v>
      </c>
      <c r="AB51" s="371"/>
      <c r="AC51" s="49">
        <v>0</v>
      </c>
      <c r="AD51" s="49">
        <v>343.44999999999982</v>
      </c>
      <c r="AE51" s="49">
        <v>592.80000000000007</v>
      </c>
      <c r="AF51" s="49">
        <v>475</v>
      </c>
      <c r="AG51" s="371"/>
      <c r="AH51" s="49">
        <v>0</v>
      </c>
      <c r="AI51" s="49">
        <v>183.59999999999991</v>
      </c>
      <c r="AJ51" s="49">
        <v>610.125</v>
      </c>
      <c r="AK51" s="49">
        <v>209.29999999999998</v>
      </c>
      <c r="AL51" s="371"/>
      <c r="AM51" s="49">
        <v>0</v>
      </c>
      <c r="AN51" s="49">
        <v>310.32499999999936</v>
      </c>
      <c r="AO51" s="49">
        <v>258.97500000000002</v>
      </c>
      <c r="AP51" s="49">
        <v>458.9</v>
      </c>
      <c r="AQ51" s="371"/>
      <c r="AR51" s="49">
        <v>0</v>
      </c>
      <c r="AS51" s="49">
        <v>167.4</v>
      </c>
      <c r="AT51" s="49">
        <v>163.57499999999999</v>
      </c>
      <c r="AU51" s="49">
        <v>169.5</v>
      </c>
      <c r="AV51" s="371"/>
      <c r="AW51" s="49">
        <v>0</v>
      </c>
      <c r="AX51" s="49">
        <v>188.15000000000055</v>
      </c>
      <c r="AY51" s="49">
        <v>308.39999999999998</v>
      </c>
      <c r="AZ51" s="49">
        <v>582.89999999999986</v>
      </c>
      <c r="BA51" s="371"/>
      <c r="BB51" s="49">
        <v>0</v>
      </c>
      <c r="BC51" s="49">
        <v>297.875</v>
      </c>
      <c r="BD51" s="49">
        <v>412.42499999999995</v>
      </c>
      <c r="BE51" s="49">
        <v>315.59999999999997</v>
      </c>
      <c r="BF51" s="371"/>
      <c r="BG51" s="49">
        <v>0</v>
      </c>
      <c r="BH51" s="49">
        <v>76.849999999999994</v>
      </c>
      <c r="BI51" s="49">
        <v>346.125</v>
      </c>
      <c r="BJ51" s="49">
        <v>286.60000000000002</v>
      </c>
      <c r="BK51" s="371"/>
      <c r="BL51" s="49">
        <v>0</v>
      </c>
      <c r="BM51" s="49">
        <v>127.9</v>
      </c>
      <c r="BN51" s="49">
        <v>201.60000000000002</v>
      </c>
      <c r="BO51" s="49">
        <v>371.7</v>
      </c>
      <c r="BP51" s="371"/>
      <c r="BQ51" s="49">
        <v>0</v>
      </c>
      <c r="BR51" s="49">
        <v>288.650000000001</v>
      </c>
      <c r="BS51" s="49">
        <v>298.95000000000005</v>
      </c>
      <c r="BT51" s="49">
        <v>456.5</v>
      </c>
      <c r="BU51" s="324"/>
      <c r="BV51" s="49">
        <v>0</v>
      </c>
      <c r="BW51" s="49">
        <v>252.95000000000118</v>
      </c>
      <c r="BX51" s="49">
        <v>187.875</v>
      </c>
      <c r="BY51" s="49">
        <v>15.3</v>
      </c>
      <c r="BZ51" s="371"/>
      <c r="CA51" s="49">
        <v>0</v>
      </c>
      <c r="CB51" s="49">
        <v>269.05000000000155</v>
      </c>
      <c r="CC51" s="49">
        <v>335.17499999999995</v>
      </c>
      <c r="CD51" s="49">
        <v>538</v>
      </c>
      <c r="CE51" s="324"/>
      <c r="CF51" s="333">
        <v>0</v>
      </c>
      <c r="CG51" s="333">
        <v>189.40000000000146</v>
      </c>
      <c r="CH51" s="333">
        <v>121.5</v>
      </c>
      <c r="CI51" s="49">
        <v>448.79999999999995</v>
      </c>
      <c r="CJ51" s="324"/>
      <c r="CK51" s="49">
        <v>0</v>
      </c>
      <c r="CL51" s="49">
        <v>124.45</v>
      </c>
      <c r="CM51" s="49">
        <v>90</v>
      </c>
      <c r="CN51" s="49">
        <v>448.7</v>
      </c>
      <c r="CO51" s="371"/>
      <c r="CP51" s="49">
        <v>0</v>
      </c>
      <c r="CQ51" s="49">
        <v>149.00000000000273</v>
      </c>
      <c r="CR51" s="49">
        <v>306.375</v>
      </c>
      <c r="CS51" s="49">
        <v>358.6</v>
      </c>
      <c r="CT51" s="324"/>
      <c r="CU51" s="49">
        <v>0</v>
      </c>
      <c r="CV51" s="49">
        <v>169.25000000000182</v>
      </c>
      <c r="CW51" s="49">
        <v>233.47500000000002</v>
      </c>
      <c r="CX51" s="49">
        <v>635.80000000000007</v>
      </c>
      <c r="CY51" s="371"/>
      <c r="CZ51" s="49">
        <v>0</v>
      </c>
      <c r="DA51" s="49">
        <v>189.59999999999997</v>
      </c>
      <c r="DB51" s="49">
        <v>66</v>
      </c>
      <c r="DC51" s="49">
        <v>0</v>
      </c>
      <c r="DD51" s="324"/>
      <c r="DE51" s="49">
        <v>0</v>
      </c>
      <c r="DF51" s="49">
        <v>329.05000000000109</v>
      </c>
      <c r="DG51" s="49">
        <v>2414.9999999999995</v>
      </c>
      <c r="DH51" s="315">
        <v>1803.4000000000003</v>
      </c>
      <c r="DI51" s="324"/>
      <c r="DJ51" s="315">
        <v>0</v>
      </c>
      <c r="DK51" s="315">
        <v>305.05000000000018</v>
      </c>
      <c r="DL51" s="315">
        <v>585.15000000000009</v>
      </c>
      <c r="DM51" s="49">
        <v>1046.1000000000001</v>
      </c>
      <c r="DN51" s="324"/>
      <c r="DO51" s="49">
        <v>0</v>
      </c>
      <c r="DP51" s="49">
        <v>193.64999999999964</v>
      </c>
      <c r="DQ51" s="49">
        <v>113.625</v>
      </c>
      <c r="DR51" s="49">
        <v>209.89999999999998</v>
      </c>
      <c r="DS51" s="324"/>
      <c r="DT51" s="49">
        <v>0</v>
      </c>
      <c r="DU51" s="49">
        <v>0</v>
      </c>
      <c r="DV51" s="49">
        <v>0</v>
      </c>
      <c r="DW51" s="49">
        <v>256.2</v>
      </c>
      <c r="DX51" s="324"/>
      <c r="DY51" s="49">
        <v>0</v>
      </c>
      <c r="DZ51" s="49">
        <v>1872.4749999999985</v>
      </c>
      <c r="EA51" s="49">
        <v>3225.1499999999996</v>
      </c>
      <c r="EB51" s="315">
        <v>3496.2000000000003</v>
      </c>
      <c r="EC51" s="324"/>
      <c r="ED51" s="49">
        <v>0</v>
      </c>
      <c r="EE51" s="49">
        <v>132.84999999999854</v>
      </c>
      <c r="EF51" s="49">
        <v>152.55000000000001</v>
      </c>
      <c r="EG51" s="49">
        <v>135.5</v>
      </c>
      <c r="EH51" s="324"/>
      <c r="EI51" s="49">
        <v>0</v>
      </c>
      <c r="EJ51" s="49">
        <v>21.450000000000728</v>
      </c>
      <c r="EK51" s="49">
        <v>287.47500000000002</v>
      </c>
      <c r="EL51" s="49">
        <v>61.599999999999994</v>
      </c>
      <c r="EM51" s="324"/>
      <c r="EN51" s="49">
        <v>0</v>
      </c>
      <c r="EO51" s="49">
        <v>242.10000000000218</v>
      </c>
      <c r="EP51" s="49">
        <v>431.17499999999995</v>
      </c>
      <c r="EQ51" s="49">
        <v>418.89999999999992</v>
      </c>
      <c r="ER51" s="324"/>
      <c r="ES51" s="49">
        <v>0</v>
      </c>
      <c r="ET51" s="49">
        <v>62.350000000000364</v>
      </c>
      <c r="EU51" s="49">
        <v>306</v>
      </c>
      <c r="EV51" s="49">
        <v>266</v>
      </c>
      <c r="EW51" s="324"/>
      <c r="EX51">
        <v>0</v>
      </c>
      <c r="EY51">
        <v>1102.9500000000025</v>
      </c>
      <c r="EZ51">
        <v>1364.3249999999998</v>
      </c>
      <c r="FA51" s="479">
        <v>2012.2</v>
      </c>
      <c r="FB51" s="324"/>
      <c r="FC51" s="49">
        <v>0</v>
      </c>
      <c r="FD51" s="49">
        <v>53.700000000002547</v>
      </c>
      <c r="FE51" s="49">
        <v>119.25</v>
      </c>
      <c r="FF51" s="49">
        <v>128.30000000000001</v>
      </c>
      <c r="FG51" s="324"/>
      <c r="FH51" s="333">
        <v>0</v>
      </c>
      <c r="FI51" s="333">
        <v>126.2</v>
      </c>
      <c r="FJ51" s="333">
        <v>130.80000000000001</v>
      </c>
      <c r="FK51" s="49">
        <v>84.4</v>
      </c>
      <c r="FL51" s="324"/>
      <c r="FM51" s="333">
        <v>0</v>
      </c>
      <c r="FN51" s="333">
        <v>125.30000000000291</v>
      </c>
      <c r="FO51" s="333">
        <v>189.22500000000002</v>
      </c>
      <c r="FP51" s="49">
        <v>214</v>
      </c>
      <c r="FQ51" s="324"/>
      <c r="FR51" s="49">
        <v>0</v>
      </c>
      <c r="FS51" s="49">
        <v>246.25</v>
      </c>
      <c r="FT51" s="49">
        <v>306</v>
      </c>
      <c r="FU51" s="49">
        <v>350.5</v>
      </c>
      <c r="FV51" s="324"/>
      <c r="FW51" s="49">
        <v>0</v>
      </c>
      <c r="FX51" s="49">
        <v>115.25000000000364</v>
      </c>
      <c r="FY51" s="49">
        <v>131.625</v>
      </c>
      <c r="FZ51" s="49">
        <v>334.8</v>
      </c>
      <c r="GA51" s="324"/>
      <c r="GB51">
        <v>0</v>
      </c>
      <c r="GC51">
        <v>508.47499999996683</v>
      </c>
      <c r="GD51">
        <v>748.65000000000009</v>
      </c>
      <c r="GE51" s="18">
        <v>931.39999999999986</v>
      </c>
      <c r="GF51" s="324"/>
      <c r="GG51" s="632">
        <v>0</v>
      </c>
      <c r="GH51" s="632">
        <v>157.5</v>
      </c>
      <c r="GI51" s="632">
        <v>253.125</v>
      </c>
      <c r="GJ51">
        <v>309</v>
      </c>
      <c r="GK51" s="324"/>
      <c r="GL51" s="49">
        <v>0</v>
      </c>
      <c r="GM51" s="49">
        <v>0</v>
      </c>
      <c r="GN51">
        <v>698.1</v>
      </c>
      <c r="GO51" s="49">
        <v>0</v>
      </c>
      <c r="GP51" s="324"/>
    </row>
    <row r="52" spans="1:198" ht="18">
      <c r="A52" s="38" t="s">
        <v>3611</v>
      </c>
      <c r="B52" s="45">
        <f t="shared" si="1"/>
        <v>23675.3</v>
      </c>
      <c r="C52" s="41"/>
      <c r="D52" s="49">
        <v>0</v>
      </c>
      <c r="E52" s="49">
        <v>0</v>
      </c>
      <c r="F52" s="49">
        <v>0</v>
      </c>
      <c r="G52" s="49">
        <v>258.39999999999998</v>
      </c>
      <c r="H52" s="371"/>
      <c r="I52" s="49">
        <v>0</v>
      </c>
      <c r="J52" s="49">
        <v>0</v>
      </c>
      <c r="K52" s="49">
        <v>0</v>
      </c>
      <c r="L52" s="49">
        <v>225.4</v>
      </c>
      <c r="M52" s="371"/>
      <c r="N52" s="49">
        <v>0</v>
      </c>
      <c r="O52" s="49">
        <v>0</v>
      </c>
      <c r="P52" s="49">
        <v>0</v>
      </c>
      <c r="Q52" s="49">
        <v>362.40000000000003</v>
      </c>
      <c r="R52" s="371"/>
      <c r="S52" s="315">
        <v>0</v>
      </c>
      <c r="T52" s="315">
        <v>0</v>
      </c>
      <c r="U52" s="315">
        <v>0</v>
      </c>
      <c r="V52" s="49">
        <v>536.29999999999995</v>
      </c>
      <c r="W52" s="371"/>
      <c r="X52" s="49">
        <v>0</v>
      </c>
      <c r="Y52" s="49">
        <v>0</v>
      </c>
      <c r="Z52" s="49">
        <v>0</v>
      </c>
      <c r="AA52" s="49">
        <v>358</v>
      </c>
      <c r="AB52" s="371"/>
      <c r="AC52" s="49">
        <v>0</v>
      </c>
      <c r="AD52" s="49">
        <v>0</v>
      </c>
      <c r="AE52" s="49">
        <v>0</v>
      </c>
      <c r="AF52" s="49">
        <v>512.4</v>
      </c>
      <c r="AG52" s="371"/>
      <c r="AH52" s="49">
        <v>0</v>
      </c>
      <c r="AI52" s="49">
        <v>0</v>
      </c>
      <c r="AJ52" s="49">
        <v>0</v>
      </c>
      <c r="AK52" s="49">
        <v>508.30000000000007</v>
      </c>
      <c r="AL52" s="371"/>
      <c r="AM52" s="49">
        <v>0</v>
      </c>
      <c r="AN52" s="49">
        <v>0</v>
      </c>
      <c r="AO52" s="49">
        <v>0</v>
      </c>
      <c r="AP52" s="49">
        <v>757.4</v>
      </c>
      <c r="AQ52" s="371"/>
      <c r="AR52" s="49">
        <v>0</v>
      </c>
      <c r="AS52" s="49">
        <v>0</v>
      </c>
      <c r="AT52" s="49">
        <v>0</v>
      </c>
      <c r="AU52" s="49">
        <v>205</v>
      </c>
      <c r="AV52" s="371"/>
      <c r="AW52" s="49">
        <v>0</v>
      </c>
      <c r="AX52" s="49">
        <v>0</v>
      </c>
      <c r="AY52" s="49">
        <v>0</v>
      </c>
      <c r="AZ52" s="49">
        <v>354.8</v>
      </c>
      <c r="BA52" s="371"/>
      <c r="BB52" s="49">
        <v>0</v>
      </c>
      <c r="BC52" s="49">
        <v>0</v>
      </c>
      <c r="BD52" s="49">
        <v>0</v>
      </c>
      <c r="BE52" s="49">
        <v>462.5</v>
      </c>
      <c r="BF52" s="371"/>
      <c r="BG52" s="49">
        <v>0</v>
      </c>
      <c r="BH52" s="49">
        <v>0</v>
      </c>
      <c r="BI52" s="49">
        <v>0</v>
      </c>
      <c r="BJ52" s="49">
        <v>531.5</v>
      </c>
      <c r="BK52" s="371"/>
      <c r="BL52" s="49">
        <v>0</v>
      </c>
      <c r="BM52" s="49">
        <v>0</v>
      </c>
      <c r="BN52" s="49">
        <v>0</v>
      </c>
      <c r="BO52" s="49">
        <v>324</v>
      </c>
      <c r="BP52" s="371"/>
      <c r="BQ52" s="49">
        <v>0</v>
      </c>
      <c r="BR52" s="49">
        <v>0</v>
      </c>
      <c r="BS52" s="49">
        <v>0</v>
      </c>
      <c r="BT52" s="49">
        <v>618.4</v>
      </c>
      <c r="BU52" s="324"/>
      <c r="BV52" s="49">
        <v>0</v>
      </c>
      <c r="BW52" s="49">
        <v>0</v>
      </c>
      <c r="BX52" s="49">
        <v>0</v>
      </c>
      <c r="BY52" s="49">
        <v>170.20000000000002</v>
      </c>
      <c r="BZ52" s="371"/>
      <c r="CA52" s="49">
        <v>0</v>
      </c>
      <c r="CB52" s="49">
        <v>0</v>
      </c>
      <c r="CC52" s="49">
        <v>0</v>
      </c>
      <c r="CD52" s="49">
        <v>679.59999999999991</v>
      </c>
      <c r="CE52" s="324"/>
      <c r="CF52" s="333">
        <v>0</v>
      </c>
      <c r="CG52" s="333">
        <v>0</v>
      </c>
      <c r="CH52" s="333">
        <v>0</v>
      </c>
      <c r="CI52" s="49">
        <v>539.79999999999995</v>
      </c>
      <c r="CJ52" s="324"/>
      <c r="CK52" s="49">
        <v>0</v>
      </c>
      <c r="CL52" s="49">
        <v>0</v>
      </c>
      <c r="CM52" s="49">
        <v>0</v>
      </c>
      <c r="CN52" s="49">
        <v>587.09999999999991</v>
      </c>
      <c r="CO52" s="371"/>
      <c r="CP52" s="49">
        <v>0</v>
      </c>
      <c r="CQ52" s="49">
        <v>0</v>
      </c>
      <c r="CR52" s="49">
        <v>0</v>
      </c>
      <c r="CS52" s="49">
        <v>350.4</v>
      </c>
      <c r="CT52" s="324"/>
      <c r="CU52" s="49">
        <v>0</v>
      </c>
      <c r="CV52" s="49">
        <v>0</v>
      </c>
      <c r="CW52" s="49">
        <v>0</v>
      </c>
      <c r="CX52" s="49">
        <v>474.2</v>
      </c>
      <c r="CY52" s="371"/>
      <c r="CZ52" s="49">
        <v>0</v>
      </c>
      <c r="DA52" s="49">
        <v>0</v>
      </c>
      <c r="DB52" s="49">
        <v>0</v>
      </c>
      <c r="DC52" s="49">
        <v>132</v>
      </c>
      <c r="DD52" s="324"/>
      <c r="DE52" s="49">
        <v>0</v>
      </c>
      <c r="DF52" s="49">
        <v>0</v>
      </c>
      <c r="DG52" s="49">
        <v>0</v>
      </c>
      <c r="DH52" s="315">
        <v>2651.2999999999997</v>
      </c>
      <c r="DI52" s="324"/>
      <c r="DJ52" s="315">
        <v>0</v>
      </c>
      <c r="DK52" s="315">
        <v>0</v>
      </c>
      <c r="DL52" s="315">
        <v>0</v>
      </c>
      <c r="DM52" s="49">
        <v>945.80000000000007</v>
      </c>
      <c r="DN52" s="324"/>
      <c r="DO52" s="49">
        <v>0</v>
      </c>
      <c r="DP52" s="49">
        <v>0</v>
      </c>
      <c r="DQ52" s="49">
        <v>0</v>
      </c>
      <c r="DR52" s="49">
        <v>274.79999999999995</v>
      </c>
      <c r="DS52" s="324"/>
      <c r="DT52" s="49">
        <v>0</v>
      </c>
      <c r="DU52" s="49">
        <v>0</v>
      </c>
      <c r="DV52" s="49">
        <v>0</v>
      </c>
      <c r="DW52" s="49">
        <v>107.9</v>
      </c>
      <c r="DX52" s="324"/>
      <c r="DY52" s="49">
        <v>0</v>
      </c>
      <c r="DZ52" s="49">
        <v>0</v>
      </c>
      <c r="EA52" s="49">
        <v>0</v>
      </c>
      <c r="EB52" s="315">
        <v>3269.1</v>
      </c>
      <c r="EC52" s="324"/>
      <c r="ED52" s="49">
        <v>0</v>
      </c>
      <c r="EE52" s="49">
        <v>0</v>
      </c>
      <c r="EF52" s="49">
        <v>0</v>
      </c>
      <c r="EG52" s="49">
        <v>217.8</v>
      </c>
      <c r="EH52" s="324"/>
      <c r="EI52" s="49">
        <v>0</v>
      </c>
      <c r="EJ52" s="49">
        <v>0</v>
      </c>
      <c r="EK52" s="49">
        <v>0</v>
      </c>
      <c r="EL52" s="49">
        <v>221.5</v>
      </c>
      <c r="EM52" s="324"/>
      <c r="EN52" s="49">
        <v>0</v>
      </c>
      <c r="EO52" s="49">
        <v>0</v>
      </c>
      <c r="EP52" s="49">
        <v>0</v>
      </c>
      <c r="EQ52" s="49">
        <v>728.7</v>
      </c>
      <c r="ER52" s="324"/>
      <c r="ES52" s="49">
        <v>0</v>
      </c>
      <c r="ET52" s="49">
        <v>0</v>
      </c>
      <c r="EU52" s="49">
        <v>0</v>
      </c>
      <c r="EV52" s="49">
        <v>399.5</v>
      </c>
      <c r="EW52" s="324"/>
      <c r="EX52">
        <v>0</v>
      </c>
      <c r="EY52">
        <v>0</v>
      </c>
      <c r="EZ52">
        <v>0</v>
      </c>
      <c r="FA52" s="479">
        <v>2847.3</v>
      </c>
      <c r="FB52" s="324"/>
      <c r="FC52" s="49">
        <v>0</v>
      </c>
      <c r="FD52" s="49">
        <v>0</v>
      </c>
      <c r="FE52" s="49">
        <v>0</v>
      </c>
      <c r="FF52" s="49">
        <v>467</v>
      </c>
      <c r="FG52" s="324"/>
      <c r="FH52" s="333">
        <v>0</v>
      </c>
      <c r="FI52" s="333">
        <v>0</v>
      </c>
      <c r="FJ52" s="333">
        <v>0</v>
      </c>
      <c r="FK52" s="49">
        <v>175.6</v>
      </c>
      <c r="FL52" s="324"/>
      <c r="FM52" s="333">
        <v>0</v>
      </c>
      <c r="FN52" s="333">
        <v>0</v>
      </c>
      <c r="FO52" s="333">
        <v>0</v>
      </c>
      <c r="FP52" s="49">
        <v>202</v>
      </c>
      <c r="FQ52" s="324"/>
      <c r="FR52" s="49">
        <v>0</v>
      </c>
      <c r="FS52" s="49">
        <v>0</v>
      </c>
      <c r="FT52" s="49">
        <v>0</v>
      </c>
      <c r="FU52" s="49">
        <v>496.5</v>
      </c>
      <c r="FV52" s="324"/>
      <c r="FW52" s="49">
        <v>0</v>
      </c>
      <c r="FX52" s="49">
        <v>0</v>
      </c>
      <c r="FY52" s="49">
        <v>0</v>
      </c>
      <c r="FZ52" s="49">
        <v>380.90000000000003</v>
      </c>
      <c r="GA52" s="324"/>
      <c r="GB52">
        <v>0</v>
      </c>
      <c r="GC52">
        <v>0</v>
      </c>
      <c r="GD52">
        <v>0</v>
      </c>
      <c r="GE52" s="18">
        <v>964.5</v>
      </c>
      <c r="GF52" s="324"/>
      <c r="GG52" s="632">
        <v>0</v>
      </c>
      <c r="GH52" s="632">
        <v>0</v>
      </c>
      <c r="GI52" s="632">
        <v>0</v>
      </c>
      <c r="GJ52">
        <v>377</v>
      </c>
      <c r="GK52" s="324"/>
      <c r="GL52" s="49">
        <v>0</v>
      </c>
      <c r="GM52" s="49">
        <v>0</v>
      </c>
      <c r="GN52">
        <v>0</v>
      </c>
      <c r="GO52" s="49">
        <v>0</v>
      </c>
      <c r="GP52" s="324"/>
    </row>
    <row r="53" spans="1:198" ht="18">
      <c r="A53" s="39" t="s">
        <v>2711</v>
      </c>
      <c r="B53" s="45">
        <f t="shared" si="1"/>
        <v>45528.862500000003</v>
      </c>
      <c r="C53" s="41"/>
      <c r="D53" s="49">
        <v>0</v>
      </c>
      <c r="E53" s="49">
        <v>0</v>
      </c>
      <c r="F53" s="49">
        <v>158.77499999999998</v>
      </c>
      <c r="G53" s="49">
        <v>480.4</v>
      </c>
      <c r="H53" s="371"/>
      <c r="I53" s="49">
        <v>0</v>
      </c>
      <c r="J53" s="49">
        <v>0</v>
      </c>
      <c r="K53" s="49">
        <v>23.174999999999983</v>
      </c>
      <c r="L53" s="49">
        <v>241.3</v>
      </c>
      <c r="M53" s="371"/>
      <c r="N53" s="49">
        <v>0</v>
      </c>
      <c r="O53" s="49">
        <v>0</v>
      </c>
      <c r="P53" s="49">
        <v>175.5</v>
      </c>
      <c r="Q53" s="49">
        <v>908.8</v>
      </c>
      <c r="R53" s="371"/>
      <c r="S53" s="315">
        <v>0</v>
      </c>
      <c r="T53" s="315">
        <v>0</v>
      </c>
      <c r="U53" s="315">
        <v>145.5</v>
      </c>
      <c r="V53" s="49">
        <v>275</v>
      </c>
      <c r="W53" s="371"/>
      <c r="X53" s="49">
        <v>0</v>
      </c>
      <c r="Y53" s="49">
        <v>0</v>
      </c>
      <c r="Z53" s="49">
        <v>351.52500000000003</v>
      </c>
      <c r="AA53" s="49">
        <v>396.3</v>
      </c>
      <c r="AB53" s="371"/>
      <c r="AC53" s="49">
        <v>0</v>
      </c>
      <c r="AD53" s="49">
        <v>0</v>
      </c>
      <c r="AE53" s="49">
        <v>438.67499999999995</v>
      </c>
      <c r="AF53" s="49">
        <v>417.40000000000003</v>
      </c>
      <c r="AG53" s="371"/>
      <c r="AH53" s="49">
        <v>0</v>
      </c>
      <c r="AI53" s="49">
        <v>0</v>
      </c>
      <c r="AJ53" s="49">
        <v>510.67499999999995</v>
      </c>
      <c r="AK53" s="49">
        <v>915.5</v>
      </c>
      <c r="AL53" s="371"/>
      <c r="AM53" s="49">
        <v>0</v>
      </c>
      <c r="AN53" s="49">
        <v>0</v>
      </c>
      <c r="AO53" s="49">
        <v>304.38750000000005</v>
      </c>
      <c r="AP53" s="49">
        <v>306.29999999999995</v>
      </c>
      <c r="AQ53" s="371"/>
      <c r="AR53" s="49">
        <v>0</v>
      </c>
      <c r="AS53" s="49">
        <v>0</v>
      </c>
      <c r="AT53" s="49">
        <v>270.52499999999998</v>
      </c>
      <c r="AU53" s="49">
        <v>165.5</v>
      </c>
      <c r="AV53" s="371"/>
      <c r="AW53" s="49">
        <v>0</v>
      </c>
      <c r="AX53" s="49">
        <v>0</v>
      </c>
      <c r="AY53" s="49">
        <v>731.96250000000009</v>
      </c>
      <c r="AZ53" s="49">
        <v>1011</v>
      </c>
      <c r="BA53" s="371"/>
      <c r="BB53" s="49">
        <v>0</v>
      </c>
      <c r="BC53" s="49">
        <v>0</v>
      </c>
      <c r="BD53" s="49">
        <v>231.14999999999998</v>
      </c>
      <c r="BE53" s="49">
        <v>138.6</v>
      </c>
      <c r="BF53" s="371"/>
      <c r="BG53" s="49">
        <v>0</v>
      </c>
      <c r="BH53" s="49">
        <v>0</v>
      </c>
      <c r="BI53" s="49">
        <v>277.875</v>
      </c>
      <c r="BJ53" s="49">
        <v>226.4</v>
      </c>
      <c r="BK53" s="371"/>
      <c r="BL53" s="49">
        <v>0</v>
      </c>
      <c r="BM53" s="49">
        <v>0</v>
      </c>
      <c r="BN53" s="49">
        <v>187.875</v>
      </c>
      <c r="BO53" s="49">
        <v>238</v>
      </c>
      <c r="BP53" s="371"/>
      <c r="BQ53" s="49">
        <v>0</v>
      </c>
      <c r="BR53" s="49">
        <v>0</v>
      </c>
      <c r="BS53" s="49">
        <v>175.72500000000002</v>
      </c>
      <c r="BT53" s="49">
        <v>382.7</v>
      </c>
      <c r="BU53" s="324"/>
      <c r="BV53" s="49">
        <v>0</v>
      </c>
      <c r="BW53" s="49">
        <v>0</v>
      </c>
      <c r="BX53" s="49">
        <v>211.35000000000002</v>
      </c>
      <c r="BY53" s="49">
        <v>536.9</v>
      </c>
      <c r="BZ53" s="371"/>
      <c r="CA53" s="49">
        <v>0</v>
      </c>
      <c r="CB53" s="49">
        <v>0</v>
      </c>
      <c r="CC53" s="49">
        <v>138.67500000000001</v>
      </c>
      <c r="CD53" s="49">
        <v>558.1</v>
      </c>
      <c r="CE53" s="324"/>
      <c r="CF53" s="333">
        <v>0</v>
      </c>
      <c r="CG53" s="333">
        <v>0</v>
      </c>
      <c r="CH53" s="333">
        <v>128.55000000000001</v>
      </c>
      <c r="CI53" s="49">
        <v>553</v>
      </c>
      <c r="CJ53" s="324"/>
      <c r="CK53" s="49">
        <v>0</v>
      </c>
      <c r="CL53" s="49">
        <v>0</v>
      </c>
      <c r="CM53" s="49">
        <v>135.6</v>
      </c>
      <c r="CN53" s="49">
        <v>664.39999999999986</v>
      </c>
      <c r="CO53" s="371"/>
      <c r="CP53" s="49">
        <v>0</v>
      </c>
      <c r="CQ53" s="49">
        <v>0</v>
      </c>
      <c r="CR53" s="49">
        <v>367.65</v>
      </c>
      <c r="CS53" s="49">
        <v>468.8</v>
      </c>
      <c r="CT53" s="324"/>
      <c r="CU53" s="49">
        <v>0</v>
      </c>
      <c r="CV53" s="49">
        <v>0</v>
      </c>
      <c r="CW53" s="49">
        <v>564.22499999999991</v>
      </c>
      <c r="CX53" s="49">
        <v>951.80000000000007</v>
      </c>
      <c r="CY53" s="371"/>
      <c r="CZ53" s="49">
        <v>0</v>
      </c>
      <c r="DA53" s="49">
        <v>0</v>
      </c>
      <c r="DB53" s="49">
        <v>164.7</v>
      </c>
      <c r="DC53" s="49">
        <v>25.2</v>
      </c>
      <c r="DD53" s="324"/>
      <c r="DE53" s="49">
        <v>0</v>
      </c>
      <c r="DF53" s="49">
        <v>0</v>
      </c>
      <c r="DG53" s="49">
        <v>2700.9</v>
      </c>
      <c r="DH53" s="315">
        <v>2579.9</v>
      </c>
      <c r="DI53" s="324"/>
      <c r="DJ53" s="315">
        <v>0</v>
      </c>
      <c r="DK53" s="315">
        <v>0</v>
      </c>
      <c r="DL53" s="315">
        <v>595.87499999999989</v>
      </c>
      <c r="DM53" s="49">
        <v>936.3</v>
      </c>
      <c r="DN53" s="324"/>
      <c r="DO53" s="49">
        <v>0</v>
      </c>
      <c r="DP53" s="49">
        <v>0</v>
      </c>
      <c r="DQ53" s="49">
        <v>348.45000000000005</v>
      </c>
      <c r="DR53" s="49">
        <v>755.80000000000007</v>
      </c>
      <c r="DS53" s="324"/>
      <c r="DT53" s="49">
        <v>0</v>
      </c>
      <c r="DU53" s="49">
        <v>0</v>
      </c>
      <c r="DV53" s="49">
        <v>0</v>
      </c>
      <c r="DW53" s="49">
        <v>152.80000000000001</v>
      </c>
      <c r="DX53" s="324"/>
      <c r="DY53" s="49">
        <v>0</v>
      </c>
      <c r="DZ53" s="49">
        <v>0</v>
      </c>
      <c r="EA53" s="49">
        <v>3709.8374999999987</v>
      </c>
      <c r="EB53" s="315">
        <v>3935.2000000000007</v>
      </c>
      <c r="EC53" s="324"/>
      <c r="ED53" s="49">
        <v>0</v>
      </c>
      <c r="EE53" s="49">
        <v>0</v>
      </c>
      <c r="EF53" s="49">
        <v>25.049999999999997</v>
      </c>
      <c r="EG53" s="49">
        <v>416.90000000000003</v>
      </c>
      <c r="EH53" s="324"/>
      <c r="EI53" s="49">
        <v>0</v>
      </c>
      <c r="EJ53" s="49">
        <v>0</v>
      </c>
      <c r="EK53" s="49">
        <v>279.67500000000001</v>
      </c>
      <c r="EL53" s="49">
        <v>286.5</v>
      </c>
      <c r="EM53" s="324"/>
      <c r="EN53" s="49">
        <v>0</v>
      </c>
      <c r="EO53" s="49">
        <v>0</v>
      </c>
      <c r="EP53" s="49">
        <v>229.42499999999998</v>
      </c>
      <c r="EQ53" s="49">
        <v>488.9</v>
      </c>
      <c r="ER53" s="324"/>
      <c r="ES53" s="49">
        <v>0</v>
      </c>
      <c r="ET53" s="49">
        <v>0</v>
      </c>
      <c r="EU53" s="49">
        <v>252</v>
      </c>
      <c r="EV53" s="49">
        <v>546.80000000000007</v>
      </c>
      <c r="EW53" s="324"/>
      <c r="EX53">
        <v>0</v>
      </c>
      <c r="EY53">
        <v>0</v>
      </c>
      <c r="EZ53">
        <v>2173.2750000000001</v>
      </c>
      <c r="FA53" s="479">
        <v>3217.1000000000004</v>
      </c>
      <c r="FB53" s="324"/>
      <c r="FC53" s="49">
        <v>0</v>
      </c>
      <c r="FD53" s="49">
        <v>0</v>
      </c>
      <c r="FE53" s="49">
        <v>140.17500000000001</v>
      </c>
      <c r="FF53" s="49">
        <v>385</v>
      </c>
      <c r="FG53" s="324"/>
      <c r="FH53" s="333">
        <v>0</v>
      </c>
      <c r="FI53" s="333">
        <v>0</v>
      </c>
      <c r="FJ53" s="333">
        <v>174.75</v>
      </c>
      <c r="FK53" s="49">
        <v>91.5</v>
      </c>
      <c r="FL53" s="324"/>
      <c r="FM53" s="333">
        <v>0</v>
      </c>
      <c r="FN53" s="333">
        <v>0</v>
      </c>
      <c r="FO53" s="333">
        <v>304.35000000000002</v>
      </c>
      <c r="FP53" s="49">
        <v>159.9</v>
      </c>
      <c r="FQ53" s="324"/>
      <c r="FR53" s="49">
        <v>0</v>
      </c>
      <c r="FS53" s="49">
        <v>0</v>
      </c>
      <c r="FT53" s="49">
        <v>345.15</v>
      </c>
      <c r="FU53" s="49">
        <v>578.70000000000005</v>
      </c>
      <c r="FV53" s="324"/>
      <c r="FW53" s="49">
        <v>0</v>
      </c>
      <c r="FX53" s="49">
        <v>0</v>
      </c>
      <c r="FY53" s="49">
        <v>213.67500000000001</v>
      </c>
      <c r="FZ53" s="49">
        <v>440.9</v>
      </c>
      <c r="GA53" s="324"/>
      <c r="GB53">
        <v>0</v>
      </c>
      <c r="GC53">
        <v>0</v>
      </c>
      <c r="GD53">
        <v>820.65000000000009</v>
      </c>
      <c r="GE53" s="18">
        <v>1384.6999999999998</v>
      </c>
      <c r="GF53" s="324"/>
      <c r="GG53" s="632">
        <v>0</v>
      </c>
      <c r="GH53" s="632">
        <v>0</v>
      </c>
      <c r="GI53" s="632">
        <v>198</v>
      </c>
      <c r="GJ53">
        <v>434</v>
      </c>
      <c r="GK53" s="324"/>
      <c r="GL53" s="49">
        <v>0</v>
      </c>
      <c r="GM53" s="49">
        <v>0</v>
      </c>
      <c r="GN53">
        <v>671.25</v>
      </c>
      <c r="GO53" s="49">
        <v>0</v>
      </c>
      <c r="GP53" s="324"/>
    </row>
    <row r="54" spans="1:198" s="38" customFormat="1" ht="18">
      <c r="A54" s="40" t="s">
        <v>2213</v>
      </c>
      <c r="B54" s="45">
        <f t="shared" si="1"/>
        <v>52678.250000000029</v>
      </c>
      <c r="C54" s="41"/>
      <c r="D54" s="49">
        <v>0</v>
      </c>
      <c r="E54" s="49">
        <v>349.94999999999993</v>
      </c>
      <c r="F54" s="49">
        <v>150.22499999999999</v>
      </c>
      <c r="G54" s="49">
        <v>202.7</v>
      </c>
      <c r="H54" s="371"/>
      <c r="I54" s="49">
        <v>0</v>
      </c>
      <c r="J54" s="49">
        <v>19.400000000000034</v>
      </c>
      <c r="K54" s="49">
        <v>58.800000000000004</v>
      </c>
      <c r="L54" s="49">
        <v>205</v>
      </c>
      <c r="M54" s="371"/>
      <c r="N54" s="49">
        <v>0</v>
      </c>
      <c r="O54" s="49">
        <v>305.90000000000009</v>
      </c>
      <c r="P54" s="49">
        <v>285.89999999999998</v>
      </c>
      <c r="Q54" s="49">
        <v>350.9</v>
      </c>
      <c r="R54" s="371"/>
      <c r="S54" s="315">
        <v>0</v>
      </c>
      <c r="T54" s="315">
        <v>109.8499999999998</v>
      </c>
      <c r="U54" s="315">
        <v>213.89999999999998</v>
      </c>
      <c r="V54" s="49">
        <v>263</v>
      </c>
      <c r="W54" s="371"/>
      <c r="X54" s="49">
        <v>0</v>
      </c>
      <c r="Y54" s="49">
        <v>143.25000000000023</v>
      </c>
      <c r="Z54" s="49">
        <v>321.97500000000002</v>
      </c>
      <c r="AA54" s="49">
        <v>429</v>
      </c>
      <c r="AB54" s="371"/>
      <c r="AC54" s="49">
        <v>0</v>
      </c>
      <c r="AD54" s="49">
        <v>402.50000000000045</v>
      </c>
      <c r="AE54" s="49">
        <v>517.04999999999995</v>
      </c>
      <c r="AF54" s="49">
        <v>493.3</v>
      </c>
      <c r="AG54" s="371"/>
      <c r="AH54" s="49">
        <v>0</v>
      </c>
      <c r="AI54" s="49">
        <v>395.72500000000014</v>
      </c>
      <c r="AJ54" s="49">
        <v>632.84999999999991</v>
      </c>
      <c r="AK54" s="49">
        <v>462.80000000000007</v>
      </c>
      <c r="AL54" s="371"/>
      <c r="AM54" s="49">
        <v>0</v>
      </c>
      <c r="AN54" s="49">
        <v>322.57500000000027</v>
      </c>
      <c r="AO54" s="49">
        <v>384.29999999999995</v>
      </c>
      <c r="AP54" s="49">
        <v>497.7</v>
      </c>
      <c r="AQ54" s="371"/>
      <c r="AR54" s="49">
        <v>0</v>
      </c>
      <c r="AS54" s="49">
        <v>70.400000000000006</v>
      </c>
      <c r="AT54" s="49">
        <v>201.97500000000002</v>
      </c>
      <c r="AU54" s="49">
        <v>45.5</v>
      </c>
      <c r="AV54" s="371"/>
      <c r="AW54" s="49">
        <v>0</v>
      </c>
      <c r="AX54" s="49">
        <v>453.30000000000018</v>
      </c>
      <c r="AY54" s="49">
        <v>595.27499999999998</v>
      </c>
      <c r="AZ54" s="49">
        <v>238.09999999999997</v>
      </c>
      <c r="BA54" s="371"/>
      <c r="BB54" s="49">
        <v>0</v>
      </c>
      <c r="BC54" s="49">
        <v>258.64999999999998</v>
      </c>
      <c r="BD54" s="49">
        <v>325.72500000000002</v>
      </c>
      <c r="BE54" s="49">
        <v>243.20000000000002</v>
      </c>
      <c r="BF54" s="371"/>
      <c r="BG54" s="49">
        <v>0</v>
      </c>
      <c r="BH54" s="49">
        <v>133</v>
      </c>
      <c r="BI54" s="49">
        <v>348.29999999999995</v>
      </c>
      <c r="BJ54" s="49">
        <v>212.5</v>
      </c>
      <c r="BK54" s="371"/>
      <c r="BL54" s="49">
        <v>0</v>
      </c>
      <c r="BM54" s="49">
        <v>94.4</v>
      </c>
      <c r="BN54" s="49">
        <v>225.97500000000002</v>
      </c>
      <c r="BO54" s="49">
        <v>414.6</v>
      </c>
      <c r="BP54" s="371"/>
      <c r="BQ54" s="49">
        <v>0</v>
      </c>
      <c r="BR54" s="49">
        <v>305.67499999999973</v>
      </c>
      <c r="BS54" s="49">
        <v>145.72500000000002</v>
      </c>
      <c r="BT54" s="49">
        <v>475.4</v>
      </c>
      <c r="BU54" s="324"/>
      <c r="BV54" s="49">
        <v>0</v>
      </c>
      <c r="BW54" s="49">
        <v>289.25000000000045</v>
      </c>
      <c r="BX54" s="49">
        <v>300.89999999999998</v>
      </c>
      <c r="BY54" s="49">
        <v>312.8</v>
      </c>
      <c r="BZ54" s="371"/>
      <c r="CA54" s="49">
        <v>0</v>
      </c>
      <c r="CB54" s="49">
        <v>202.37500000000091</v>
      </c>
      <c r="CC54" s="49">
        <v>217.5</v>
      </c>
      <c r="CD54" s="49">
        <v>645.20000000000005</v>
      </c>
      <c r="CE54" s="324"/>
      <c r="CF54" s="333">
        <v>0</v>
      </c>
      <c r="CG54" s="333">
        <v>156.40000000000055</v>
      </c>
      <c r="CH54" s="333">
        <v>106.64999999999999</v>
      </c>
      <c r="CI54" s="49">
        <v>494.8</v>
      </c>
      <c r="CJ54" s="324"/>
      <c r="CK54" s="49">
        <v>0</v>
      </c>
      <c r="CL54" s="49">
        <v>114.5</v>
      </c>
      <c r="CM54" s="49">
        <v>121.94999999999999</v>
      </c>
      <c r="CN54" s="49">
        <v>593.1</v>
      </c>
      <c r="CO54" s="371"/>
      <c r="CP54" s="49">
        <v>0</v>
      </c>
      <c r="CQ54" s="49">
        <v>152.24999999999909</v>
      </c>
      <c r="CR54" s="49">
        <v>309.75</v>
      </c>
      <c r="CS54" s="49">
        <v>544.69999999999993</v>
      </c>
      <c r="CT54" s="324"/>
      <c r="CU54" s="49">
        <v>0</v>
      </c>
      <c r="CV54" s="49">
        <v>115.59999999999945</v>
      </c>
      <c r="CW54" s="49">
        <v>424.20000000000005</v>
      </c>
      <c r="CX54" s="49">
        <v>496.9</v>
      </c>
      <c r="CY54" s="371"/>
      <c r="CZ54" s="49">
        <v>0</v>
      </c>
      <c r="DA54" s="49">
        <v>4.5499999999999989</v>
      </c>
      <c r="DB54" s="49">
        <v>34.125</v>
      </c>
      <c r="DC54" s="49">
        <v>50.3</v>
      </c>
      <c r="DD54" s="324"/>
      <c r="DE54" s="49">
        <v>0</v>
      </c>
      <c r="DF54" s="49">
        <v>725.14999999999964</v>
      </c>
      <c r="DG54" s="49">
        <v>2522.1749999999997</v>
      </c>
      <c r="DH54" s="315">
        <v>1561.3</v>
      </c>
      <c r="DI54" s="324"/>
      <c r="DJ54" s="315">
        <v>0</v>
      </c>
      <c r="DK54" s="315">
        <v>308.54999999999745</v>
      </c>
      <c r="DL54" s="315">
        <v>525.97499999999991</v>
      </c>
      <c r="DM54" s="49">
        <v>1078.8</v>
      </c>
      <c r="DN54" s="324"/>
      <c r="DO54" s="49">
        <v>0</v>
      </c>
      <c r="DP54" s="49">
        <v>318.04999999999745</v>
      </c>
      <c r="DQ54" s="49">
        <v>207.97500000000002</v>
      </c>
      <c r="DR54" s="49">
        <v>377</v>
      </c>
      <c r="DS54" s="324"/>
      <c r="DT54" s="49">
        <v>0</v>
      </c>
      <c r="DU54" s="49">
        <v>0</v>
      </c>
      <c r="DV54" s="49">
        <v>0</v>
      </c>
      <c r="DW54" s="49">
        <v>253.2</v>
      </c>
      <c r="DX54" s="324"/>
      <c r="DY54" s="49">
        <v>0</v>
      </c>
      <c r="DZ54" s="49">
        <v>1857.0999999999995</v>
      </c>
      <c r="EA54" s="49">
        <v>3077.1749999999997</v>
      </c>
      <c r="EB54" s="315">
        <v>4368.8999999999996</v>
      </c>
      <c r="EC54" s="324"/>
      <c r="ED54" s="49">
        <v>0</v>
      </c>
      <c r="EE54" s="49">
        <v>195</v>
      </c>
      <c r="EF54" s="49">
        <v>133.05000000000001</v>
      </c>
      <c r="EG54" s="49">
        <v>120</v>
      </c>
      <c r="EH54" s="324"/>
      <c r="EI54" s="49">
        <v>0</v>
      </c>
      <c r="EJ54" s="49">
        <v>81.949999999998909</v>
      </c>
      <c r="EK54" s="49">
        <v>115.27499999999999</v>
      </c>
      <c r="EL54" s="49">
        <v>99</v>
      </c>
      <c r="EM54" s="324"/>
      <c r="EN54" s="49">
        <v>0</v>
      </c>
      <c r="EO54" s="49">
        <v>169.19999999999891</v>
      </c>
      <c r="EP54" s="49">
        <v>261.97500000000002</v>
      </c>
      <c r="EQ54" s="49">
        <v>879.99999999999989</v>
      </c>
      <c r="ER54" s="324"/>
      <c r="ES54" s="49">
        <v>0</v>
      </c>
      <c r="ET54" s="49">
        <v>53.499999999998181</v>
      </c>
      <c r="EU54" s="49">
        <v>295.125</v>
      </c>
      <c r="EV54" s="49">
        <v>433.1</v>
      </c>
      <c r="EW54" s="324"/>
      <c r="EX54">
        <v>0</v>
      </c>
      <c r="EY54">
        <v>1362.850000000004</v>
      </c>
      <c r="EZ54">
        <v>2470.4999999999995</v>
      </c>
      <c r="FA54" s="479">
        <v>3418.6</v>
      </c>
      <c r="FB54" s="324"/>
      <c r="FC54" s="49">
        <v>0</v>
      </c>
      <c r="FD54" s="49">
        <v>6.749999999998181</v>
      </c>
      <c r="FE54" s="49">
        <v>78.75</v>
      </c>
      <c r="FF54" s="49">
        <v>437.2</v>
      </c>
      <c r="FG54" s="324"/>
      <c r="FH54" s="333">
        <v>0</v>
      </c>
      <c r="FI54" s="333">
        <v>38.049999999999997</v>
      </c>
      <c r="FJ54" s="333">
        <v>83.399999999999991</v>
      </c>
      <c r="FK54" s="49">
        <v>224.99999999999997</v>
      </c>
      <c r="FL54" s="324"/>
      <c r="FM54" s="333">
        <v>0</v>
      </c>
      <c r="FN54" s="333">
        <v>78.499999999998181</v>
      </c>
      <c r="FO54" s="333">
        <v>294.14999999999998</v>
      </c>
      <c r="FP54" s="49">
        <v>150</v>
      </c>
      <c r="FQ54" s="324"/>
      <c r="FR54" s="49">
        <v>0</v>
      </c>
      <c r="FS54" s="49">
        <v>247.7</v>
      </c>
      <c r="FT54" s="49">
        <v>332.25</v>
      </c>
      <c r="FU54" s="49">
        <v>468.49999999999994</v>
      </c>
      <c r="FV54" s="324"/>
      <c r="FW54" s="49">
        <v>0</v>
      </c>
      <c r="FX54" s="49">
        <v>120.35000000000218</v>
      </c>
      <c r="FY54" s="49">
        <v>41.924999999999997</v>
      </c>
      <c r="FZ54" s="49">
        <v>231.8</v>
      </c>
      <c r="GA54" s="324"/>
      <c r="GB54">
        <v>0</v>
      </c>
      <c r="GC54">
        <v>644.80000000002588</v>
      </c>
      <c r="GD54">
        <v>1181.4000000000001</v>
      </c>
      <c r="GE54" s="18">
        <v>1215.7</v>
      </c>
      <c r="GF54" s="324"/>
      <c r="GG54" s="632">
        <v>0</v>
      </c>
      <c r="GH54" s="632">
        <v>218.75</v>
      </c>
      <c r="GI54" s="632">
        <v>232.5</v>
      </c>
      <c r="GJ54">
        <v>247</v>
      </c>
      <c r="GK54" s="324"/>
      <c r="GL54" s="49">
        <v>0</v>
      </c>
      <c r="GM54" s="49">
        <v>0</v>
      </c>
      <c r="GN54">
        <v>839.25</v>
      </c>
      <c r="GO54" s="49">
        <v>0</v>
      </c>
      <c r="GP54" s="324"/>
    </row>
    <row r="55" spans="1:198" ht="18">
      <c r="A55" s="39" t="s">
        <v>2703</v>
      </c>
      <c r="B55" s="45">
        <f t="shared" si="1"/>
        <v>43714.9</v>
      </c>
      <c r="C55" s="41"/>
      <c r="D55" s="49">
        <v>0</v>
      </c>
      <c r="E55" s="49">
        <v>0</v>
      </c>
      <c r="F55" s="49">
        <v>170.32499999999999</v>
      </c>
      <c r="G55" s="49">
        <v>291.8</v>
      </c>
      <c r="H55" s="371"/>
      <c r="I55" s="49">
        <v>0</v>
      </c>
      <c r="J55" s="49">
        <v>0</v>
      </c>
      <c r="K55" s="49">
        <v>4.1999999999999744</v>
      </c>
      <c r="L55" s="49">
        <v>126.5</v>
      </c>
      <c r="M55" s="371"/>
      <c r="N55" s="49">
        <v>0</v>
      </c>
      <c r="O55" s="49">
        <v>0</v>
      </c>
      <c r="P55" s="49">
        <v>300.14999999999998</v>
      </c>
      <c r="Q55" s="49">
        <v>612.59999999999991</v>
      </c>
      <c r="R55" s="371"/>
      <c r="S55" s="315">
        <v>0</v>
      </c>
      <c r="T55" s="315">
        <v>0</v>
      </c>
      <c r="U55" s="315">
        <v>214.72500000000002</v>
      </c>
      <c r="V55" s="49">
        <v>273</v>
      </c>
      <c r="W55" s="371"/>
      <c r="X55" s="49">
        <v>0</v>
      </c>
      <c r="Y55" s="49">
        <v>0</v>
      </c>
      <c r="Z55" s="49">
        <v>300.60000000000002</v>
      </c>
      <c r="AA55" s="49">
        <v>354.2</v>
      </c>
      <c r="AB55" s="371"/>
      <c r="AC55" s="49">
        <v>0</v>
      </c>
      <c r="AD55" s="49">
        <v>0</v>
      </c>
      <c r="AE55" s="49">
        <v>410.02500000000003</v>
      </c>
      <c r="AF55" s="49">
        <v>340.09999999999997</v>
      </c>
      <c r="AG55" s="371"/>
      <c r="AH55" s="49">
        <v>0</v>
      </c>
      <c r="AI55" s="49">
        <v>0</v>
      </c>
      <c r="AJ55" s="49">
        <v>477</v>
      </c>
      <c r="AK55" s="49">
        <v>904.69999999999993</v>
      </c>
      <c r="AL55" s="371"/>
      <c r="AM55" s="49">
        <v>0</v>
      </c>
      <c r="AN55" s="49">
        <v>0</v>
      </c>
      <c r="AO55" s="49">
        <v>418.34999999999997</v>
      </c>
      <c r="AP55" s="49">
        <v>583.4</v>
      </c>
      <c r="AQ55" s="371"/>
      <c r="AR55" s="49">
        <v>0</v>
      </c>
      <c r="AS55" s="49">
        <v>0</v>
      </c>
      <c r="AT55" s="49">
        <v>216.15000000000003</v>
      </c>
      <c r="AU55" s="49">
        <v>351</v>
      </c>
      <c r="AV55" s="371"/>
      <c r="AW55" s="49">
        <v>0</v>
      </c>
      <c r="AX55" s="49">
        <v>0</v>
      </c>
      <c r="AY55" s="49">
        <v>589.65</v>
      </c>
      <c r="AZ55" s="49">
        <v>685.8</v>
      </c>
      <c r="BA55" s="371"/>
      <c r="BB55" s="49">
        <v>0</v>
      </c>
      <c r="BC55" s="49">
        <v>0</v>
      </c>
      <c r="BD55" s="49">
        <v>278.92500000000001</v>
      </c>
      <c r="BE55" s="49">
        <v>414.7</v>
      </c>
      <c r="BF55" s="371"/>
      <c r="BG55" s="49">
        <v>0</v>
      </c>
      <c r="BH55" s="49">
        <v>0</v>
      </c>
      <c r="BI55" s="49">
        <v>558</v>
      </c>
      <c r="BJ55" s="49">
        <v>325.5</v>
      </c>
      <c r="BK55" s="371"/>
      <c r="BL55" s="49">
        <v>0</v>
      </c>
      <c r="BM55" s="49">
        <v>0</v>
      </c>
      <c r="BN55" s="49">
        <v>159.75</v>
      </c>
      <c r="BO55" s="49">
        <v>301.5</v>
      </c>
      <c r="BP55" s="371"/>
      <c r="BQ55" s="49">
        <v>0</v>
      </c>
      <c r="BR55" s="49">
        <v>0</v>
      </c>
      <c r="BS55" s="49">
        <v>297.22500000000002</v>
      </c>
      <c r="BT55" s="49">
        <v>576</v>
      </c>
      <c r="BU55" s="324"/>
      <c r="BV55" s="49">
        <v>0</v>
      </c>
      <c r="BW55" s="49">
        <v>0</v>
      </c>
      <c r="BX55" s="49">
        <v>285.67500000000001</v>
      </c>
      <c r="BY55" s="49">
        <v>436</v>
      </c>
      <c r="BZ55" s="371"/>
      <c r="CA55" s="49">
        <v>0</v>
      </c>
      <c r="CB55" s="49">
        <v>0</v>
      </c>
      <c r="CC55" s="49">
        <v>402.29999999999995</v>
      </c>
      <c r="CD55" s="49">
        <v>576.70000000000005</v>
      </c>
      <c r="CE55" s="324"/>
      <c r="CF55" s="333">
        <v>0</v>
      </c>
      <c r="CG55" s="333">
        <v>0</v>
      </c>
      <c r="CH55" s="333">
        <v>246.97499999999997</v>
      </c>
      <c r="CI55" s="49">
        <v>429.5</v>
      </c>
      <c r="CJ55" s="324"/>
      <c r="CK55" s="49">
        <v>0</v>
      </c>
      <c r="CL55" s="49">
        <v>0</v>
      </c>
      <c r="CM55" s="49">
        <v>101.47499999999999</v>
      </c>
      <c r="CN55" s="49">
        <v>352.7</v>
      </c>
      <c r="CO55" s="371"/>
      <c r="CP55" s="49">
        <v>0</v>
      </c>
      <c r="CQ55" s="49">
        <v>0</v>
      </c>
      <c r="CR55" s="49">
        <v>393.375</v>
      </c>
      <c r="CS55" s="49">
        <v>369.79999999999995</v>
      </c>
      <c r="CT55" s="324"/>
      <c r="CU55" s="49">
        <v>0</v>
      </c>
      <c r="CV55" s="49">
        <v>0</v>
      </c>
      <c r="CW55" s="49">
        <v>501.22500000000002</v>
      </c>
      <c r="CX55" s="49">
        <v>615.1</v>
      </c>
      <c r="CY55" s="371"/>
      <c r="CZ55" s="49">
        <v>0</v>
      </c>
      <c r="DA55" s="49">
        <v>0</v>
      </c>
      <c r="DB55" s="49">
        <v>61.125</v>
      </c>
      <c r="DC55" s="49">
        <v>120.10000000000001</v>
      </c>
      <c r="DD55" s="324"/>
      <c r="DE55" s="49">
        <v>0</v>
      </c>
      <c r="DF55" s="49">
        <v>0</v>
      </c>
      <c r="DG55" s="49">
        <v>1743.1500000000005</v>
      </c>
      <c r="DH55" s="315">
        <v>3162.2</v>
      </c>
      <c r="DI55" s="324"/>
      <c r="DJ55" s="315">
        <v>0</v>
      </c>
      <c r="DK55" s="315">
        <v>0</v>
      </c>
      <c r="DL55" s="315">
        <v>305.625</v>
      </c>
      <c r="DM55" s="49">
        <v>898.9</v>
      </c>
      <c r="DN55" s="324"/>
      <c r="DO55" s="49">
        <v>0</v>
      </c>
      <c r="DP55" s="49">
        <v>0</v>
      </c>
      <c r="DQ55" s="49">
        <v>296.02500000000003</v>
      </c>
      <c r="DR55" s="49">
        <v>458.99999999999994</v>
      </c>
      <c r="DS55" s="324"/>
      <c r="DT55" s="49">
        <v>0</v>
      </c>
      <c r="DU55" s="49">
        <v>0</v>
      </c>
      <c r="DV55" s="49">
        <v>0</v>
      </c>
      <c r="DW55" s="49">
        <v>55.000000000000007</v>
      </c>
      <c r="DX55" s="324"/>
      <c r="DY55" s="49">
        <v>0</v>
      </c>
      <c r="DZ55" s="49">
        <v>0</v>
      </c>
      <c r="EA55" s="49">
        <v>3365.25</v>
      </c>
      <c r="EB55" s="315">
        <v>2814.5</v>
      </c>
      <c r="EC55" s="324"/>
      <c r="ED55" s="49">
        <v>0</v>
      </c>
      <c r="EE55" s="49">
        <v>0</v>
      </c>
      <c r="EF55" s="49">
        <v>113.32499999999999</v>
      </c>
      <c r="EG55" s="49">
        <v>11</v>
      </c>
      <c r="EH55" s="324"/>
      <c r="EI55" s="49">
        <v>0</v>
      </c>
      <c r="EJ55" s="49">
        <v>0</v>
      </c>
      <c r="EK55" s="49">
        <v>253.5</v>
      </c>
      <c r="EL55" s="49">
        <v>127.70000000000002</v>
      </c>
      <c r="EM55" s="324"/>
      <c r="EN55" s="49">
        <v>0</v>
      </c>
      <c r="EO55" s="49">
        <v>0</v>
      </c>
      <c r="EP55" s="49">
        <v>234.45000000000002</v>
      </c>
      <c r="EQ55" s="49">
        <v>598.9</v>
      </c>
      <c r="ER55" s="324"/>
      <c r="ES55" s="49">
        <v>0</v>
      </c>
      <c r="ET55" s="49">
        <v>0</v>
      </c>
      <c r="EU55" s="49">
        <v>388.20000000000005</v>
      </c>
      <c r="EV55" s="49">
        <v>279</v>
      </c>
      <c r="EW55" s="324"/>
      <c r="EX55">
        <v>0</v>
      </c>
      <c r="EY55">
        <v>0</v>
      </c>
      <c r="EZ55">
        <v>1718.1000000000001</v>
      </c>
      <c r="FA55" s="479">
        <v>4846.2999999999993</v>
      </c>
      <c r="FB55" s="324"/>
      <c r="FC55" s="49">
        <v>0</v>
      </c>
      <c r="FD55" s="49">
        <v>0</v>
      </c>
      <c r="FE55" s="49">
        <v>7.4250000000000007</v>
      </c>
      <c r="FF55" s="49">
        <v>202.79999999999998</v>
      </c>
      <c r="FG55" s="324"/>
      <c r="FH55" s="333">
        <v>0</v>
      </c>
      <c r="FI55" s="333">
        <v>0</v>
      </c>
      <c r="FJ55" s="333">
        <v>197.32500000000002</v>
      </c>
      <c r="FK55" s="49">
        <v>32</v>
      </c>
      <c r="FL55" s="324"/>
      <c r="FM55" s="333">
        <v>0</v>
      </c>
      <c r="FN55" s="333">
        <v>0</v>
      </c>
      <c r="FO55" s="333">
        <v>351.75</v>
      </c>
      <c r="FP55" s="49">
        <v>208.5</v>
      </c>
      <c r="FQ55" s="324"/>
      <c r="FR55" s="49">
        <v>0</v>
      </c>
      <c r="FS55" s="49">
        <v>0</v>
      </c>
      <c r="FT55" s="49">
        <v>359.70000000000005</v>
      </c>
      <c r="FU55" s="49">
        <v>532.5</v>
      </c>
      <c r="FV55" s="324"/>
      <c r="FW55" s="49">
        <v>0</v>
      </c>
      <c r="FX55" s="49">
        <v>0</v>
      </c>
      <c r="FY55" s="49">
        <v>64.8</v>
      </c>
      <c r="FZ55" s="49">
        <v>468.1</v>
      </c>
      <c r="GA55" s="324"/>
      <c r="GB55">
        <v>0</v>
      </c>
      <c r="GC55">
        <v>0</v>
      </c>
      <c r="GD55">
        <v>1096.1999999999998</v>
      </c>
      <c r="GE55" s="18">
        <v>1267.5999999999999</v>
      </c>
      <c r="GF55" s="324"/>
      <c r="GG55" s="632">
        <v>0</v>
      </c>
      <c r="GH55" s="632">
        <v>0</v>
      </c>
      <c r="GI55" s="632">
        <v>282</v>
      </c>
      <c r="GJ55">
        <v>379</v>
      </c>
      <c r="GK55" s="324"/>
      <c r="GL55" s="49">
        <v>0</v>
      </c>
      <c r="GM55" s="49">
        <v>0</v>
      </c>
      <c r="GN55">
        <v>1167.1500000000001</v>
      </c>
      <c r="GO55" s="49">
        <v>0</v>
      </c>
      <c r="GP55" s="324"/>
    </row>
    <row r="56" spans="1:198" ht="18">
      <c r="A56" s="38" t="s">
        <v>3612</v>
      </c>
      <c r="B56" s="45">
        <f t="shared" si="1"/>
        <v>23218.850000000002</v>
      </c>
      <c r="C56" s="41"/>
      <c r="D56" s="49">
        <v>0</v>
      </c>
      <c r="E56" s="49">
        <v>0</v>
      </c>
      <c r="F56" s="49">
        <v>0</v>
      </c>
      <c r="G56" s="49">
        <v>298.5</v>
      </c>
      <c r="H56" s="371"/>
      <c r="I56" s="49">
        <v>0</v>
      </c>
      <c r="J56" s="49">
        <v>0</v>
      </c>
      <c r="K56" s="49">
        <v>0</v>
      </c>
      <c r="L56" s="49">
        <v>237.5</v>
      </c>
      <c r="M56" s="371"/>
      <c r="N56" s="49">
        <v>0</v>
      </c>
      <c r="O56" s="49">
        <v>0</v>
      </c>
      <c r="P56" s="49">
        <v>0</v>
      </c>
      <c r="Q56" s="49">
        <v>622.35</v>
      </c>
      <c r="R56" s="371"/>
      <c r="S56" s="315">
        <v>0</v>
      </c>
      <c r="T56" s="315">
        <v>0</v>
      </c>
      <c r="U56" s="315">
        <v>0</v>
      </c>
      <c r="V56" s="49">
        <v>284.7</v>
      </c>
      <c r="W56" s="371"/>
      <c r="X56" s="49">
        <v>0</v>
      </c>
      <c r="Y56" s="49">
        <v>0</v>
      </c>
      <c r="Z56" s="49">
        <v>0</v>
      </c>
      <c r="AA56" s="49">
        <v>392.4</v>
      </c>
      <c r="AB56" s="371"/>
      <c r="AC56" s="49">
        <v>0</v>
      </c>
      <c r="AD56" s="49">
        <v>0</v>
      </c>
      <c r="AE56" s="49">
        <v>0</v>
      </c>
      <c r="AF56" s="49">
        <v>155.1</v>
      </c>
      <c r="AG56" s="371"/>
      <c r="AH56" s="49">
        <v>0</v>
      </c>
      <c r="AI56" s="49">
        <v>0</v>
      </c>
      <c r="AJ56" s="49">
        <v>0</v>
      </c>
      <c r="AK56" s="49">
        <v>1039.2</v>
      </c>
      <c r="AL56" s="371"/>
      <c r="AM56" s="49">
        <v>0</v>
      </c>
      <c r="AN56" s="49">
        <v>0</v>
      </c>
      <c r="AO56" s="49">
        <v>0</v>
      </c>
      <c r="AP56" s="49">
        <v>638.74999999999989</v>
      </c>
      <c r="AQ56" s="371"/>
      <c r="AR56" s="49">
        <v>0</v>
      </c>
      <c r="AS56" s="49">
        <v>0</v>
      </c>
      <c r="AT56" s="49">
        <v>0</v>
      </c>
      <c r="AU56" s="49">
        <v>228.2</v>
      </c>
      <c r="AV56" s="371"/>
      <c r="AW56" s="49">
        <v>0</v>
      </c>
      <c r="AX56" s="49">
        <v>0</v>
      </c>
      <c r="AY56" s="49">
        <v>0</v>
      </c>
      <c r="AZ56" s="49">
        <v>738.3</v>
      </c>
      <c r="BA56" s="371"/>
      <c r="BB56" s="49">
        <v>0</v>
      </c>
      <c r="BC56" s="49">
        <v>0</v>
      </c>
      <c r="BD56" s="49">
        <v>0</v>
      </c>
      <c r="BE56" s="49">
        <v>299.10000000000002</v>
      </c>
      <c r="BF56" s="371"/>
      <c r="BG56" s="49">
        <v>0</v>
      </c>
      <c r="BH56" s="49">
        <v>0</v>
      </c>
      <c r="BI56" s="49">
        <v>0</v>
      </c>
      <c r="BJ56" s="49">
        <v>381.5</v>
      </c>
      <c r="BK56" s="371"/>
      <c r="BL56" s="49">
        <v>0</v>
      </c>
      <c r="BM56" s="49">
        <v>0</v>
      </c>
      <c r="BN56" s="49">
        <v>0</v>
      </c>
      <c r="BO56" s="49">
        <v>276.7</v>
      </c>
      <c r="BP56" s="371"/>
      <c r="BQ56" s="49">
        <v>0</v>
      </c>
      <c r="BR56" s="49">
        <v>0</v>
      </c>
      <c r="BS56" s="49">
        <v>0</v>
      </c>
      <c r="BT56" s="49">
        <v>558</v>
      </c>
      <c r="BU56" s="324"/>
      <c r="BV56" s="49">
        <v>0</v>
      </c>
      <c r="BW56" s="49">
        <v>0</v>
      </c>
      <c r="BX56" s="49">
        <v>0</v>
      </c>
      <c r="BY56" s="49">
        <v>338.7</v>
      </c>
      <c r="BZ56" s="371"/>
      <c r="CA56" s="49">
        <v>0</v>
      </c>
      <c r="CB56" s="49">
        <v>0</v>
      </c>
      <c r="CC56" s="49">
        <v>0</v>
      </c>
      <c r="CD56" s="49">
        <v>457.5</v>
      </c>
      <c r="CE56" s="324"/>
      <c r="CF56" s="333">
        <v>0</v>
      </c>
      <c r="CG56" s="333">
        <v>0</v>
      </c>
      <c r="CH56" s="333">
        <v>0</v>
      </c>
      <c r="CI56" s="49">
        <v>451.4</v>
      </c>
      <c r="CJ56" s="324"/>
      <c r="CK56" s="49">
        <v>0</v>
      </c>
      <c r="CL56" s="49">
        <v>0</v>
      </c>
      <c r="CM56" s="49">
        <v>0</v>
      </c>
      <c r="CN56" s="49">
        <v>394.3</v>
      </c>
      <c r="CO56" s="371"/>
      <c r="CP56" s="49">
        <v>0</v>
      </c>
      <c r="CQ56" s="49">
        <v>0</v>
      </c>
      <c r="CR56" s="49">
        <v>0</v>
      </c>
      <c r="CS56" s="49">
        <v>473.3</v>
      </c>
      <c r="CT56" s="324"/>
      <c r="CU56" s="49">
        <v>0</v>
      </c>
      <c r="CV56" s="49">
        <v>0</v>
      </c>
      <c r="CW56" s="49">
        <v>0</v>
      </c>
      <c r="CX56" s="49">
        <v>234.2</v>
      </c>
      <c r="CY56" s="371"/>
      <c r="CZ56" s="49">
        <v>0</v>
      </c>
      <c r="DA56" s="49">
        <v>0</v>
      </c>
      <c r="DB56" s="49">
        <v>0</v>
      </c>
      <c r="DC56" s="49">
        <v>98.199999999999989</v>
      </c>
      <c r="DD56" s="324"/>
      <c r="DE56" s="49">
        <v>0</v>
      </c>
      <c r="DF56" s="49">
        <v>0</v>
      </c>
      <c r="DG56" s="49">
        <v>0</v>
      </c>
      <c r="DH56" s="315">
        <v>2791.4</v>
      </c>
      <c r="DI56" s="324"/>
      <c r="DJ56" s="315">
        <v>0</v>
      </c>
      <c r="DK56" s="315">
        <v>0</v>
      </c>
      <c r="DL56" s="315">
        <v>0</v>
      </c>
      <c r="DM56" s="49">
        <v>975.75000000000011</v>
      </c>
      <c r="DN56" s="324"/>
      <c r="DO56" s="49">
        <v>0</v>
      </c>
      <c r="DP56" s="49">
        <v>0</v>
      </c>
      <c r="DQ56" s="49">
        <v>0</v>
      </c>
      <c r="DR56" s="49">
        <v>191.90000000000003</v>
      </c>
      <c r="DS56" s="324"/>
      <c r="DT56" s="49">
        <v>0</v>
      </c>
      <c r="DU56" s="49">
        <v>0</v>
      </c>
      <c r="DV56" s="49">
        <v>0</v>
      </c>
      <c r="DW56" s="49">
        <v>102</v>
      </c>
      <c r="DX56" s="324"/>
      <c r="DY56" s="49">
        <v>0</v>
      </c>
      <c r="DZ56" s="49">
        <v>0</v>
      </c>
      <c r="EA56" s="49">
        <v>0</v>
      </c>
      <c r="EB56" s="315">
        <v>3440.2</v>
      </c>
      <c r="EC56" s="324"/>
      <c r="ED56" s="49">
        <v>0</v>
      </c>
      <c r="EE56" s="49">
        <v>0</v>
      </c>
      <c r="EF56" s="49">
        <v>0</v>
      </c>
      <c r="EG56" s="49">
        <v>198.9</v>
      </c>
      <c r="EH56" s="324"/>
      <c r="EI56" s="49">
        <v>0</v>
      </c>
      <c r="EJ56" s="49">
        <v>0</v>
      </c>
      <c r="EK56" s="49">
        <v>0</v>
      </c>
      <c r="EL56" s="49">
        <v>491.3</v>
      </c>
      <c r="EM56" s="324"/>
      <c r="EN56" s="49">
        <v>0</v>
      </c>
      <c r="EO56" s="49">
        <v>0</v>
      </c>
      <c r="EP56" s="49">
        <v>0</v>
      </c>
      <c r="EQ56" s="49">
        <v>292.40000000000003</v>
      </c>
      <c r="ER56" s="324"/>
      <c r="ES56" s="49">
        <v>0</v>
      </c>
      <c r="ET56" s="49">
        <v>0</v>
      </c>
      <c r="EU56" s="49">
        <v>0</v>
      </c>
      <c r="EV56" s="49">
        <v>228.9</v>
      </c>
      <c r="EW56" s="324"/>
      <c r="EX56">
        <v>0</v>
      </c>
      <c r="EY56">
        <v>0</v>
      </c>
      <c r="EZ56">
        <v>0</v>
      </c>
      <c r="FA56" s="479">
        <v>2935.5999999999995</v>
      </c>
      <c r="FB56" s="324"/>
      <c r="FC56" s="49">
        <v>0</v>
      </c>
      <c r="FD56" s="49">
        <v>0</v>
      </c>
      <c r="FE56" s="49">
        <v>0</v>
      </c>
      <c r="FF56" s="49">
        <v>172.20000000000002</v>
      </c>
      <c r="FG56" s="324"/>
      <c r="FH56" s="333">
        <v>0</v>
      </c>
      <c r="FI56" s="333">
        <v>0</v>
      </c>
      <c r="FJ56" s="333">
        <v>0</v>
      </c>
      <c r="FK56" s="49">
        <v>134.30000000000001</v>
      </c>
      <c r="FL56" s="324"/>
      <c r="FM56" s="333">
        <v>0</v>
      </c>
      <c r="FN56" s="333">
        <v>0</v>
      </c>
      <c r="FO56" s="333">
        <v>0</v>
      </c>
      <c r="FP56" s="49">
        <v>288</v>
      </c>
      <c r="FQ56" s="324"/>
      <c r="FR56" s="49">
        <v>0</v>
      </c>
      <c r="FS56" s="49">
        <v>0</v>
      </c>
      <c r="FT56" s="49">
        <v>0</v>
      </c>
      <c r="FU56" s="49">
        <v>458.1</v>
      </c>
      <c r="FV56" s="324"/>
      <c r="FW56" s="49">
        <v>0</v>
      </c>
      <c r="FX56" s="49">
        <v>0</v>
      </c>
      <c r="FY56" s="49">
        <v>0</v>
      </c>
      <c r="FZ56" s="49">
        <v>249.50000000000003</v>
      </c>
      <c r="GA56" s="324"/>
      <c r="GB56">
        <v>0</v>
      </c>
      <c r="GC56">
        <v>0</v>
      </c>
      <c r="GD56">
        <v>0</v>
      </c>
      <c r="GE56" s="18">
        <v>1274</v>
      </c>
      <c r="GF56" s="324"/>
      <c r="GG56" s="632">
        <v>0</v>
      </c>
      <c r="GH56" s="632">
        <v>0</v>
      </c>
      <c r="GI56" s="632">
        <v>0</v>
      </c>
      <c r="GJ56">
        <v>396.5</v>
      </c>
      <c r="GK56" s="324"/>
      <c r="GL56" s="49">
        <v>0</v>
      </c>
      <c r="GM56" s="49">
        <v>0</v>
      </c>
      <c r="GN56">
        <v>0</v>
      </c>
      <c r="GO56" s="49">
        <v>0</v>
      </c>
      <c r="GP56" s="324"/>
    </row>
    <row r="57" spans="1:198" ht="18">
      <c r="A57" s="81" t="s">
        <v>2196</v>
      </c>
      <c r="B57" s="45">
        <f t="shared" si="1"/>
        <v>48641.337500000001</v>
      </c>
      <c r="C57" s="41"/>
      <c r="D57" s="49">
        <v>0</v>
      </c>
      <c r="E57" s="49">
        <v>178.69999999999996</v>
      </c>
      <c r="F57" s="49">
        <v>143.625</v>
      </c>
      <c r="G57" s="49">
        <v>90.2</v>
      </c>
      <c r="H57" s="371"/>
      <c r="I57" s="49">
        <v>0</v>
      </c>
      <c r="J57" s="49">
        <v>71.649999999999977</v>
      </c>
      <c r="K57" s="49">
        <v>17.100000000000009</v>
      </c>
      <c r="L57" s="49">
        <v>25.700000000000003</v>
      </c>
      <c r="M57" s="371"/>
      <c r="N57" s="49">
        <v>0</v>
      </c>
      <c r="O57" s="49">
        <v>310.09999999999991</v>
      </c>
      <c r="P57" s="49">
        <v>125.17500000000001</v>
      </c>
      <c r="Q57" s="49">
        <v>654.35</v>
      </c>
      <c r="R57" s="371"/>
      <c r="S57" s="315">
        <v>0</v>
      </c>
      <c r="T57" s="315">
        <v>190.24999999999977</v>
      </c>
      <c r="U57" s="315">
        <v>113.25</v>
      </c>
      <c r="V57" s="49">
        <v>292.5</v>
      </c>
      <c r="W57" s="371"/>
      <c r="X57" s="49">
        <v>0</v>
      </c>
      <c r="Y57" s="49">
        <v>89.549999999999727</v>
      </c>
      <c r="Z57" s="49">
        <v>210.90000000000003</v>
      </c>
      <c r="AA57" s="49">
        <v>495.70000000000005</v>
      </c>
      <c r="AB57" s="371"/>
      <c r="AC57" s="49">
        <v>0</v>
      </c>
      <c r="AD57" s="49">
        <v>315.59999999999968</v>
      </c>
      <c r="AE57" s="49">
        <v>431.09999999999997</v>
      </c>
      <c r="AF57" s="49">
        <v>406.09999999999997</v>
      </c>
      <c r="AG57" s="371"/>
      <c r="AH57" s="49">
        <v>0</v>
      </c>
      <c r="AI57" s="49">
        <v>296.72499999999991</v>
      </c>
      <c r="AJ57" s="49">
        <v>594.67500000000007</v>
      </c>
      <c r="AK57" s="49">
        <v>922.50000000000011</v>
      </c>
      <c r="AL57" s="371"/>
      <c r="AM57" s="49">
        <v>0</v>
      </c>
      <c r="AN57" s="49">
        <v>430.17500000000041</v>
      </c>
      <c r="AO57" s="49">
        <v>407.625</v>
      </c>
      <c r="AP57" s="49">
        <v>607.25</v>
      </c>
      <c r="AQ57" s="371"/>
      <c r="AR57" s="49">
        <v>0</v>
      </c>
      <c r="AS57" s="49">
        <v>190.3</v>
      </c>
      <c r="AT57" s="49">
        <v>189</v>
      </c>
      <c r="AU57" s="49">
        <v>141.5</v>
      </c>
      <c r="AV57" s="371"/>
      <c r="AW57" s="49">
        <v>0</v>
      </c>
      <c r="AX57" s="49">
        <v>417.00000000000136</v>
      </c>
      <c r="AY57" s="49">
        <v>422.92499999999995</v>
      </c>
      <c r="AZ57" s="49">
        <v>709.09999999999991</v>
      </c>
      <c r="BA57" s="371"/>
      <c r="BB57" s="49">
        <v>0</v>
      </c>
      <c r="BC57" s="49">
        <v>300.25</v>
      </c>
      <c r="BD57" s="49">
        <v>309.45000000000005</v>
      </c>
      <c r="BE57" s="49">
        <v>474.3</v>
      </c>
      <c r="BF57" s="371"/>
      <c r="BG57" s="49">
        <v>0</v>
      </c>
      <c r="BH57" s="49">
        <v>152.44999999999999</v>
      </c>
      <c r="BI57" s="49">
        <v>443.625</v>
      </c>
      <c r="BJ57" s="49">
        <v>321.5</v>
      </c>
      <c r="BK57" s="371"/>
      <c r="BL57" s="49">
        <v>0</v>
      </c>
      <c r="BM57" s="49">
        <v>145.75</v>
      </c>
      <c r="BN57" s="49">
        <v>193.35000000000002</v>
      </c>
      <c r="BO57" s="49">
        <v>255.79999999999998</v>
      </c>
      <c r="BP57" s="371"/>
      <c r="BQ57" s="49">
        <v>0</v>
      </c>
      <c r="BR57" s="49">
        <v>306.92500000000064</v>
      </c>
      <c r="BS57" s="49">
        <v>177</v>
      </c>
      <c r="BT57" s="49">
        <v>569.70000000000005</v>
      </c>
      <c r="BU57" s="324"/>
      <c r="BV57" s="49">
        <v>0</v>
      </c>
      <c r="BW57" s="49">
        <v>151.85000000000082</v>
      </c>
      <c r="BX57" s="49">
        <v>115.95000000000002</v>
      </c>
      <c r="BY57" s="49">
        <v>35.299999999999997</v>
      </c>
      <c r="BZ57" s="371"/>
      <c r="CA57" s="49">
        <v>0</v>
      </c>
      <c r="CB57" s="49">
        <v>310.57500000000164</v>
      </c>
      <c r="CC57" s="49">
        <v>254.625</v>
      </c>
      <c r="CD57" s="49">
        <v>524.1</v>
      </c>
      <c r="CE57" s="324"/>
      <c r="CF57" s="333">
        <v>0</v>
      </c>
      <c r="CG57" s="333">
        <v>179.40000000000055</v>
      </c>
      <c r="CH57" s="333">
        <v>96.75</v>
      </c>
      <c r="CI57" s="49">
        <v>492</v>
      </c>
      <c r="CJ57" s="324"/>
      <c r="CK57" s="49">
        <v>0</v>
      </c>
      <c r="CL57" s="49">
        <v>95.35</v>
      </c>
      <c r="CM57" s="49">
        <v>101.47499999999999</v>
      </c>
      <c r="CN57" s="49">
        <v>664</v>
      </c>
      <c r="CO57" s="371"/>
      <c r="CP57" s="49">
        <v>0</v>
      </c>
      <c r="CQ57" s="49">
        <v>188.80000000000018</v>
      </c>
      <c r="CR57" s="49">
        <v>301.875</v>
      </c>
      <c r="CS57" s="49">
        <v>434.5</v>
      </c>
      <c r="CT57" s="324"/>
      <c r="CU57" s="49">
        <v>0</v>
      </c>
      <c r="CV57" s="49">
        <v>169.00000000000273</v>
      </c>
      <c r="CW57" s="49">
        <v>230.28750000000002</v>
      </c>
      <c r="CX57" s="49">
        <v>523.40000000000009</v>
      </c>
      <c r="CY57" s="371"/>
      <c r="CZ57" s="49">
        <v>0</v>
      </c>
      <c r="DA57" s="49">
        <v>163.5</v>
      </c>
      <c r="DB57" s="49">
        <v>56.25</v>
      </c>
      <c r="DC57" s="49">
        <v>11.700000000000001</v>
      </c>
      <c r="DD57" s="324"/>
      <c r="DE57" s="49">
        <v>0</v>
      </c>
      <c r="DF57" s="49">
        <v>893.60000000000218</v>
      </c>
      <c r="DG57" s="49">
        <v>2434.2749999999996</v>
      </c>
      <c r="DH57" s="315">
        <v>1171</v>
      </c>
      <c r="DI57" s="324"/>
      <c r="DJ57" s="315">
        <v>0</v>
      </c>
      <c r="DK57" s="315">
        <v>259.75000000000182</v>
      </c>
      <c r="DL57" s="315">
        <v>477.6</v>
      </c>
      <c r="DM57" s="49">
        <v>939.35000000000014</v>
      </c>
      <c r="DN57" s="324"/>
      <c r="DO57" s="49">
        <v>0</v>
      </c>
      <c r="DP57" s="49">
        <v>276.75000000000182</v>
      </c>
      <c r="DQ57" s="49">
        <v>99.449999999999989</v>
      </c>
      <c r="DR57" s="49">
        <v>438.8</v>
      </c>
      <c r="DS57" s="324"/>
      <c r="DT57" s="49">
        <v>0</v>
      </c>
      <c r="DU57" s="49">
        <v>0</v>
      </c>
      <c r="DV57" s="49">
        <v>0</v>
      </c>
      <c r="DW57" s="49">
        <v>150.9</v>
      </c>
      <c r="DX57" s="324"/>
      <c r="DY57" s="49">
        <v>0</v>
      </c>
      <c r="DZ57" s="49">
        <v>1820.75</v>
      </c>
      <c r="EA57" s="49">
        <v>2970.0749999999998</v>
      </c>
      <c r="EB57" s="315">
        <v>4183.6000000000004</v>
      </c>
      <c r="EC57" s="324"/>
      <c r="ED57" s="49">
        <v>0</v>
      </c>
      <c r="EE57" s="49">
        <v>137.65000000000146</v>
      </c>
      <c r="EF57" s="49">
        <v>98.550000000000011</v>
      </c>
      <c r="EG57" s="49">
        <v>109.9</v>
      </c>
      <c r="EH57" s="324"/>
      <c r="EI57" s="49">
        <v>0</v>
      </c>
      <c r="EJ57" s="49">
        <v>56.550000000001091</v>
      </c>
      <c r="EK57" s="49">
        <v>268.34999999999997</v>
      </c>
      <c r="EL57" s="49">
        <v>54.4</v>
      </c>
      <c r="EM57" s="324"/>
      <c r="EN57" s="49">
        <v>0</v>
      </c>
      <c r="EO57" s="49">
        <v>352.89999999999782</v>
      </c>
      <c r="EP57" s="49">
        <v>338.77500000000003</v>
      </c>
      <c r="EQ57" s="49">
        <v>372.7</v>
      </c>
      <c r="ER57" s="324"/>
      <c r="ES57" s="49">
        <v>0</v>
      </c>
      <c r="ET57" s="49">
        <v>173.99999999999818</v>
      </c>
      <c r="EU57" s="49">
        <v>404.84999999999997</v>
      </c>
      <c r="EV57" s="49">
        <v>173.6</v>
      </c>
      <c r="EW57" s="324"/>
      <c r="EX57">
        <v>0</v>
      </c>
      <c r="EY57">
        <v>1461.6500000000033</v>
      </c>
      <c r="EZ57">
        <v>1819.2749999999999</v>
      </c>
      <c r="FA57" s="479">
        <v>1833.4</v>
      </c>
      <c r="FB57" s="324"/>
      <c r="FC57" s="49">
        <v>0</v>
      </c>
      <c r="FD57" s="49">
        <v>44.349999999998545</v>
      </c>
      <c r="FE57" s="49">
        <v>180</v>
      </c>
      <c r="FF57" s="49">
        <v>107.80000000000001</v>
      </c>
      <c r="FG57" s="324"/>
      <c r="FH57" s="333">
        <v>0</v>
      </c>
      <c r="FI57" s="333">
        <v>152.65</v>
      </c>
      <c r="FJ57" s="333">
        <v>179.77499999999998</v>
      </c>
      <c r="FK57" s="49">
        <v>221.39999999999998</v>
      </c>
      <c r="FL57" s="324"/>
      <c r="FM57" s="333">
        <v>0</v>
      </c>
      <c r="FN57" s="333">
        <v>170.39999999999964</v>
      </c>
      <c r="FO57" s="333">
        <v>299.17500000000001</v>
      </c>
      <c r="FP57" s="49">
        <v>341.1</v>
      </c>
      <c r="FQ57" s="324"/>
      <c r="FR57" s="49">
        <v>0</v>
      </c>
      <c r="FS57" s="49">
        <v>285.55</v>
      </c>
      <c r="FT57" s="49">
        <v>206.47500000000002</v>
      </c>
      <c r="FU57" s="49">
        <v>668.6</v>
      </c>
      <c r="FV57" s="324"/>
      <c r="FW57" s="49">
        <v>0</v>
      </c>
      <c r="FX57" s="49">
        <v>7.2999999999992724</v>
      </c>
      <c r="FY57" s="49">
        <v>0</v>
      </c>
      <c r="FZ57" s="49">
        <v>159.30000000000001</v>
      </c>
      <c r="GA57" s="324"/>
      <c r="GB57">
        <v>0</v>
      </c>
      <c r="GC57">
        <v>690.34999999996728</v>
      </c>
      <c r="GD57">
        <v>551.40000000000009</v>
      </c>
      <c r="GE57" s="18">
        <v>1149.5999999999999</v>
      </c>
      <c r="GF57" s="324"/>
      <c r="GG57" s="632">
        <v>0</v>
      </c>
      <c r="GH57" s="632">
        <v>287.75</v>
      </c>
      <c r="GI57" s="632">
        <v>258.375</v>
      </c>
      <c r="GJ57">
        <v>240.5</v>
      </c>
      <c r="GK57" s="324"/>
      <c r="GL57" s="49">
        <v>0</v>
      </c>
      <c r="GM57" s="49">
        <v>0</v>
      </c>
      <c r="GN57">
        <v>425.92499999999995</v>
      </c>
      <c r="GO57" s="49">
        <v>0</v>
      </c>
      <c r="GP57" s="324"/>
    </row>
    <row r="58" spans="1:198" ht="18">
      <c r="A58" s="38" t="s">
        <v>3613</v>
      </c>
      <c r="B58" s="45">
        <f t="shared" si="1"/>
        <v>23085.650000000005</v>
      </c>
      <c r="C58" s="41"/>
      <c r="D58" s="49">
        <v>0</v>
      </c>
      <c r="E58" s="49">
        <v>0</v>
      </c>
      <c r="F58" s="49">
        <v>0</v>
      </c>
      <c r="G58" s="49">
        <v>152.49999999999997</v>
      </c>
      <c r="H58" s="371"/>
      <c r="I58" s="49">
        <v>0</v>
      </c>
      <c r="J58" s="49">
        <v>0</v>
      </c>
      <c r="K58" s="49">
        <v>0</v>
      </c>
      <c r="L58" s="49">
        <v>178.7</v>
      </c>
      <c r="M58" s="371"/>
      <c r="N58" s="49">
        <v>0</v>
      </c>
      <c r="O58" s="49">
        <v>0</v>
      </c>
      <c r="P58" s="49">
        <v>0</v>
      </c>
      <c r="Q58" s="49">
        <v>610.35</v>
      </c>
      <c r="R58" s="371"/>
      <c r="S58" s="315">
        <v>0</v>
      </c>
      <c r="T58" s="315">
        <v>0</v>
      </c>
      <c r="U58" s="315">
        <v>0</v>
      </c>
      <c r="V58" s="49">
        <v>173.5</v>
      </c>
      <c r="W58" s="371"/>
      <c r="X58" s="49">
        <v>0</v>
      </c>
      <c r="Y58" s="49">
        <v>0</v>
      </c>
      <c r="Z58" s="49">
        <v>0</v>
      </c>
      <c r="AA58" s="49">
        <v>345.6</v>
      </c>
      <c r="AB58" s="371"/>
      <c r="AC58" s="49">
        <v>0</v>
      </c>
      <c r="AD58" s="49">
        <v>0</v>
      </c>
      <c r="AE58" s="49">
        <v>0</v>
      </c>
      <c r="AF58" s="49">
        <v>599.79999999999995</v>
      </c>
      <c r="AG58" s="371"/>
      <c r="AH58" s="49">
        <v>0</v>
      </c>
      <c r="AI58" s="49">
        <v>0</v>
      </c>
      <c r="AJ58" s="49">
        <v>0</v>
      </c>
      <c r="AK58" s="49">
        <v>726.80000000000007</v>
      </c>
      <c r="AL58" s="371"/>
      <c r="AM58" s="49">
        <v>0</v>
      </c>
      <c r="AN58" s="49">
        <v>0</v>
      </c>
      <c r="AO58" s="49">
        <v>0</v>
      </c>
      <c r="AP58" s="49">
        <v>492.15</v>
      </c>
      <c r="AQ58" s="371"/>
      <c r="AR58" s="49">
        <v>0</v>
      </c>
      <c r="AS58" s="49">
        <v>0</v>
      </c>
      <c r="AT58" s="49">
        <v>0</v>
      </c>
      <c r="AU58" s="49">
        <v>135</v>
      </c>
      <c r="AV58" s="371"/>
      <c r="AW58" s="49">
        <v>0</v>
      </c>
      <c r="AX58" s="49">
        <v>0</v>
      </c>
      <c r="AY58" s="49">
        <v>0</v>
      </c>
      <c r="AZ58" s="49">
        <v>570.5</v>
      </c>
      <c r="BA58" s="371"/>
      <c r="BB58" s="49">
        <v>0</v>
      </c>
      <c r="BC58" s="49">
        <v>0</v>
      </c>
      <c r="BD58" s="49">
        <v>0</v>
      </c>
      <c r="BE58" s="49">
        <v>320.60000000000002</v>
      </c>
      <c r="BF58" s="371"/>
      <c r="BG58" s="49">
        <v>0</v>
      </c>
      <c r="BH58" s="49">
        <v>0</v>
      </c>
      <c r="BI58" s="49">
        <v>0</v>
      </c>
      <c r="BJ58" s="49">
        <v>453.6</v>
      </c>
      <c r="BK58" s="371"/>
      <c r="BL58" s="49">
        <v>0</v>
      </c>
      <c r="BM58" s="49">
        <v>0</v>
      </c>
      <c r="BN58" s="49">
        <v>0</v>
      </c>
      <c r="BO58" s="49">
        <v>267.69999999999993</v>
      </c>
      <c r="BP58" s="371"/>
      <c r="BQ58" s="49">
        <v>0</v>
      </c>
      <c r="BR58" s="49">
        <v>0</v>
      </c>
      <c r="BS58" s="49">
        <v>0</v>
      </c>
      <c r="BT58" s="49">
        <v>536.6</v>
      </c>
      <c r="BU58" s="324"/>
      <c r="BV58" s="49">
        <v>0</v>
      </c>
      <c r="BW58" s="49">
        <v>0</v>
      </c>
      <c r="BX58" s="49">
        <v>0</v>
      </c>
      <c r="BY58" s="49">
        <v>464.1</v>
      </c>
      <c r="BZ58" s="371"/>
      <c r="CA58" s="49">
        <v>0</v>
      </c>
      <c r="CB58" s="49">
        <v>0</v>
      </c>
      <c r="CC58" s="49">
        <v>0</v>
      </c>
      <c r="CD58" s="49">
        <v>513</v>
      </c>
      <c r="CE58" s="324"/>
      <c r="CF58" s="333">
        <v>0</v>
      </c>
      <c r="CG58" s="333">
        <v>0</v>
      </c>
      <c r="CH58" s="333">
        <v>0</v>
      </c>
      <c r="CI58" s="49">
        <v>428.8</v>
      </c>
      <c r="CJ58" s="324"/>
      <c r="CK58" s="49">
        <v>0</v>
      </c>
      <c r="CL58" s="49">
        <v>0</v>
      </c>
      <c r="CM58" s="49">
        <v>0</v>
      </c>
      <c r="CN58" s="49">
        <v>356.8</v>
      </c>
      <c r="CO58" s="371"/>
      <c r="CP58" s="49">
        <v>0</v>
      </c>
      <c r="CQ58" s="49">
        <v>0</v>
      </c>
      <c r="CR58" s="49">
        <v>0</v>
      </c>
      <c r="CS58" s="49">
        <v>325.8</v>
      </c>
      <c r="CT58" s="324"/>
      <c r="CU58" s="49">
        <v>0</v>
      </c>
      <c r="CV58" s="49">
        <v>0</v>
      </c>
      <c r="CW58" s="49">
        <v>0</v>
      </c>
      <c r="CX58" s="49">
        <v>438.4</v>
      </c>
      <c r="CY58" s="371"/>
      <c r="CZ58" s="49">
        <v>0</v>
      </c>
      <c r="DA58" s="49">
        <v>0</v>
      </c>
      <c r="DB58" s="49">
        <v>0</v>
      </c>
      <c r="DC58" s="49">
        <v>191.5</v>
      </c>
      <c r="DD58" s="324"/>
      <c r="DE58" s="49">
        <v>0</v>
      </c>
      <c r="DF58" s="49">
        <v>0</v>
      </c>
      <c r="DG58" s="49">
        <v>0</v>
      </c>
      <c r="DH58" s="315">
        <v>1958.8000000000002</v>
      </c>
      <c r="DI58" s="324"/>
      <c r="DJ58" s="315">
        <v>0</v>
      </c>
      <c r="DK58" s="315">
        <v>0</v>
      </c>
      <c r="DL58" s="315">
        <v>0</v>
      </c>
      <c r="DM58" s="49">
        <v>1171.9499999999998</v>
      </c>
      <c r="DN58" s="324"/>
      <c r="DO58" s="49">
        <v>0</v>
      </c>
      <c r="DP58" s="49">
        <v>0</v>
      </c>
      <c r="DQ58" s="49">
        <v>0</v>
      </c>
      <c r="DR58" s="49">
        <v>811</v>
      </c>
      <c r="DS58" s="324"/>
      <c r="DT58" s="49">
        <v>0</v>
      </c>
      <c r="DU58" s="49">
        <v>0</v>
      </c>
      <c r="DV58" s="49">
        <v>0</v>
      </c>
      <c r="DW58" s="49">
        <v>66.8</v>
      </c>
      <c r="DX58" s="324"/>
      <c r="DY58" s="49">
        <v>0</v>
      </c>
      <c r="DZ58" s="49">
        <v>0</v>
      </c>
      <c r="EA58" s="49">
        <v>0</v>
      </c>
      <c r="EB58" s="315">
        <v>4270.0000000000009</v>
      </c>
      <c r="EC58" s="324"/>
      <c r="ED58" s="49">
        <v>0</v>
      </c>
      <c r="EE58" s="49">
        <v>0</v>
      </c>
      <c r="EF58" s="49">
        <v>0</v>
      </c>
      <c r="EG58" s="49">
        <v>181.2</v>
      </c>
      <c r="EH58" s="324"/>
      <c r="EI58" s="49">
        <v>0</v>
      </c>
      <c r="EJ58" s="49">
        <v>0</v>
      </c>
      <c r="EK58" s="49">
        <v>0</v>
      </c>
      <c r="EL58" s="49">
        <v>170.1</v>
      </c>
      <c r="EM58" s="324"/>
      <c r="EN58" s="49">
        <v>0</v>
      </c>
      <c r="EO58" s="49">
        <v>0</v>
      </c>
      <c r="EP58" s="49">
        <v>0</v>
      </c>
      <c r="EQ58" s="49">
        <v>242.1</v>
      </c>
      <c r="ER58" s="324"/>
      <c r="ES58" s="49">
        <v>0</v>
      </c>
      <c r="ET58" s="49">
        <v>0</v>
      </c>
      <c r="EU58" s="49">
        <v>0</v>
      </c>
      <c r="EV58" s="49">
        <v>188.70000000000002</v>
      </c>
      <c r="EW58" s="324"/>
      <c r="EX58">
        <v>0</v>
      </c>
      <c r="EY58">
        <v>0</v>
      </c>
      <c r="EZ58">
        <v>0</v>
      </c>
      <c r="FA58" s="479">
        <v>3141</v>
      </c>
      <c r="FB58" s="324"/>
      <c r="FC58" s="49">
        <v>0</v>
      </c>
      <c r="FD58" s="49">
        <v>0</v>
      </c>
      <c r="FE58" s="49">
        <v>0</v>
      </c>
      <c r="FF58" s="49">
        <v>126.4</v>
      </c>
      <c r="FG58" s="324"/>
      <c r="FH58" s="333">
        <v>0</v>
      </c>
      <c r="FI58" s="333">
        <v>0</v>
      </c>
      <c r="FJ58" s="333">
        <v>0</v>
      </c>
      <c r="FK58" s="49">
        <v>218.40000000000003</v>
      </c>
      <c r="FL58" s="324"/>
      <c r="FM58" s="333">
        <v>0</v>
      </c>
      <c r="FN58" s="333">
        <v>0</v>
      </c>
      <c r="FO58" s="333">
        <v>0</v>
      </c>
      <c r="FP58" s="49">
        <v>286.7</v>
      </c>
      <c r="FQ58" s="324"/>
      <c r="FR58" s="49">
        <v>0</v>
      </c>
      <c r="FS58" s="49">
        <v>0</v>
      </c>
      <c r="FT58" s="49">
        <v>0</v>
      </c>
      <c r="FU58" s="49">
        <v>387.2</v>
      </c>
      <c r="FV58" s="324"/>
      <c r="FW58" s="49">
        <v>0</v>
      </c>
      <c r="FX58" s="49">
        <v>0</v>
      </c>
      <c r="FY58" s="49">
        <v>0</v>
      </c>
      <c r="FZ58" s="49">
        <v>156.59999999999997</v>
      </c>
      <c r="GA58" s="324"/>
      <c r="GB58">
        <v>0</v>
      </c>
      <c r="GC58">
        <v>0</v>
      </c>
      <c r="GD58">
        <v>0</v>
      </c>
      <c r="GE58" s="18">
        <v>1118.9000000000001</v>
      </c>
      <c r="GF58" s="324"/>
      <c r="GG58" s="632">
        <v>0</v>
      </c>
      <c r="GH58" s="632">
        <v>0</v>
      </c>
      <c r="GI58" s="632">
        <v>0</v>
      </c>
      <c r="GJ58">
        <v>308</v>
      </c>
      <c r="GK58" s="324"/>
      <c r="GL58" s="49">
        <v>0</v>
      </c>
      <c r="GM58" s="49">
        <v>0</v>
      </c>
      <c r="GN58">
        <v>0</v>
      </c>
      <c r="GO58" s="49">
        <v>0</v>
      </c>
      <c r="GP58" s="324"/>
    </row>
    <row r="59" spans="1:198" ht="18">
      <c r="A59" s="39" t="s">
        <v>2725</v>
      </c>
      <c r="B59" s="45">
        <f t="shared" si="1"/>
        <v>38842.80000000001</v>
      </c>
      <c r="C59" s="41"/>
      <c r="D59" s="49">
        <v>0</v>
      </c>
      <c r="E59" s="49">
        <v>0</v>
      </c>
      <c r="F59" s="49">
        <v>439.5</v>
      </c>
      <c r="G59" s="49">
        <v>330.3</v>
      </c>
      <c r="H59" s="371"/>
      <c r="I59" s="49">
        <v>0</v>
      </c>
      <c r="J59" s="49">
        <v>0</v>
      </c>
      <c r="K59" s="49">
        <v>82.349999999999966</v>
      </c>
      <c r="L59" s="49">
        <v>331.7</v>
      </c>
      <c r="M59" s="371"/>
      <c r="N59" s="49">
        <v>0</v>
      </c>
      <c r="O59" s="49">
        <v>0</v>
      </c>
      <c r="P59" s="49">
        <v>164.99999999999997</v>
      </c>
      <c r="Q59" s="49">
        <v>595.4</v>
      </c>
      <c r="R59" s="371"/>
      <c r="S59" s="315">
        <v>0</v>
      </c>
      <c r="T59" s="315">
        <v>0</v>
      </c>
      <c r="U59" s="315">
        <v>355.35</v>
      </c>
      <c r="V59" s="49">
        <v>332</v>
      </c>
      <c r="W59" s="371"/>
      <c r="X59" s="49">
        <v>0</v>
      </c>
      <c r="Y59" s="49">
        <v>0</v>
      </c>
      <c r="Z59" s="49">
        <v>215.84999999999997</v>
      </c>
      <c r="AA59" s="49">
        <v>277.39999999999998</v>
      </c>
      <c r="AB59" s="371"/>
      <c r="AC59" s="49">
        <v>0</v>
      </c>
      <c r="AD59" s="49">
        <v>0</v>
      </c>
      <c r="AE59" s="49">
        <v>106.27499999999999</v>
      </c>
      <c r="AF59" s="49">
        <v>372.20000000000005</v>
      </c>
      <c r="AG59" s="371"/>
      <c r="AH59" s="49">
        <v>0</v>
      </c>
      <c r="AI59" s="49">
        <v>0</v>
      </c>
      <c r="AJ59" s="49">
        <v>497.54999999999995</v>
      </c>
      <c r="AK59" s="49">
        <v>237.99999999999997</v>
      </c>
      <c r="AL59" s="371"/>
      <c r="AM59" s="49">
        <v>0</v>
      </c>
      <c r="AN59" s="49">
        <v>0</v>
      </c>
      <c r="AO59" s="49">
        <v>394.125</v>
      </c>
      <c r="AP59" s="49">
        <v>391.9</v>
      </c>
      <c r="AQ59" s="371"/>
      <c r="AR59" s="49">
        <v>0</v>
      </c>
      <c r="AS59" s="49">
        <v>0</v>
      </c>
      <c r="AT59" s="49">
        <v>218.85000000000002</v>
      </c>
      <c r="AU59" s="49">
        <v>215.4</v>
      </c>
      <c r="AV59" s="371"/>
      <c r="AW59" s="49">
        <v>0</v>
      </c>
      <c r="AX59" s="49">
        <v>0</v>
      </c>
      <c r="AY59" s="49">
        <v>489.52499999999998</v>
      </c>
      <c r="AZ59" s="49">
        <v>397.9</v>
      </c>
      <c r="BA59" s="371"/>
      <c r="BB59" s="49">
        <v>0</v>
      </c>
      <c r="BC59" s="49">
        <v>0</v>
      </c>
      <c r="BD59" s="49">
        <v>368.47500000000002</v>
      </c>
      <c r="BE59" s="49">
        <v>362.40000000000003</v>
      </c>
      <c r="BF59" s="371"/>
      <c r="BG59" s="49">
        <v>0</v>
      </c>
      <c r="BH59" s="49">
        <v>0</v>
      </c>
      <c r="BI59" s="49">
        <v>521.625</v>
      </c>
      <c r="BJ59" s="49">
        <v>334.8</v>
      </c>
      <c r="BK59" s="371"/>
      <c r="BL59" s="49">
        <v>0</v>
      </c>
      <c r="BM59" s="49">
        <v>0</v>
      </c>
      <c r="BN59" s="49">
        <v>198.07500000000002</v>
      </c>
      <c r="BO59" s="49">
        <v>266.5</v>
      </c>
      <c r="BP59" s="371"/>
      <c r="BQ59" s="49">
        <v>0</v>
      </c>
      <c r="BR59" s="49">
        <v>0</v>
      </c>
      <c r="BS59" s="49">
        <v>252.89999999999998</v>
      </c>
      <c r="BT59" s="49">
        <v>587.09999999999991</v>
      </c>
      <c r="BU59" s="324"/>
      <c r="BV59" s="49">
        <v>0</v>
      </c>
      <c r="BW59" s="49">
        <v>0</v>
      </c>
      <c r="BX59" s="49">
        <v>122.69999999999999</v>
      </c>
      <c r="BY59" s="49">
        <v>408.7</v>
      </c>
      <c r="BZ59" s="371"/>
      <c r="CA59" s="49">
        <v>0</v>
      </c>
      <c r="CB59" s="49">
        <v>0</v>
      </c>
      <c r="CC59" s="49">
        <v>431.77499999999998</v>
      </c>
      <c r="CD59" s="49">
        <v>608.6</v>
      </c>
      <c r="CE59" s="324"/>
      <c r="CF59" s="333">
        <v>0</v>
      </c>
      <c r="CG59" s="333">
        <v>0</v>
      </c>
      <c r="CH59" s="333">
        <v>5.3999999999999995</v>
      </c>
      <c r="CI59" s="49">
        <v>381.2</v>
      </c>
      <c r="CJ59" s="324"/>
      <c r="CK59" s="49">
        <v>0</v>
      </c>
      <c r="CL59" s="49">
        <v>0</v>
      </c>
      <c r="CM59" s="49">
        <v>27</v>
      </c>
      <c r="CN59" s="49">
        <v>412.3</v>
      </c>
      <c r="CO59" s="371"/>
      <c r="CP59" s="49">
        <v>0</v>
      </c>
      <c r="CQ59" s="49">
        <v>0</v>
      </c>
      <c r="CR59" s="49">
        <v>253.875</v>
      </c>
      <c r="CS59" s="49">
        <v>303</v>
      </c>
      <c r="CT59" s="324"/>
      <c r="CU59" s="49">
        <v>0</v>
      </c>
      <c r="CV59" s="49">
        <v>0</v>
      </c>
      <c r="CW59" s="49">
        <v>286.64999999999998</v>
      </c>
      <c r="CX59" s="49">
        <v>523.1</v>
      </c>
      <c r="CY59" s="371"/>
      <c r="CZ59" s="49">
        <v>0</v>
      </c>
      <c r="DA59" s="49">
        <v>0</v>
      </c>
      <c r="DB59" s="49">
        <v>23.400000000000002</v>
      </c>
      <c r="DC59" s="49">
        <v>49.500000000000007</v>
      </c>
      <c r="DD59" s="324"/>
      <c r="DE59" s="49">
        <v>0</v>
      </c>
      <c r="DF59" s="49">
        <v>0</v>
      </c>
      <c r="DG59" s="49">
        <v>2544.375</v>
      </c>
      <c r="DH59" s="315">
        <v>2256</v>
      </c>
      <c r="DI59" s="324"/>
      <c r="DJ59" s="315">
        <v>0</v>
      </c>
      <c r="DK59" s="315">
        <v>0</v>
      </c>
      <c r="DL59" s="315">
        <v>92.324999999999989</v>
      </c>
      <c r="DM59" s="49">
        <v>964.2</v>
      </c>
      <c r="DN59" s="324"/>
      <c r="DO59" s="49">
        <v>0</v>
      </c>
      <c r="DP59" s="49">
        <v>0</v>
      </c>
      <c r="DQ59" s="49">
        <v>277.12500000000006</v>
      </c>
      <c r="DR59" s="49">
        <v>485.00000000000006</v>
      </c>
      <c r="DS59" s="324"/>
      <c r="DT59" s="49">
        <v>0</v>
      </c>
      <c r="DU59" s="49">
        <v>0</v>
      </c>
      <c r="DV59" s="49">
        <v>0</v>
      </c>
      <c r="DW59" s="49">
        <v>0</v>
      </c>
      <c r="DX59" s="324"/>
      <c r="DY59" s="49">
        <v>0</v>
      </c>
      <c r="DZ59" s="49">
        <v>0</v>
      </c>
      <c r="EA59" s="49">
        <v>2670.45</v>
      </c>
      <c r="EB59" s="315">
        <v>3628.7000000000003</v>
      </c>
      <c r="EC59" s="324"/>
      <c r="ED59" s="49">
        <v>0</v>
      </c>
      <c r="EE59" s="49">
        <v>0</v>
      </c>
      <c r="EF59" s="49">
        <v>112.5</v>
      </c>
      <c r="EG59" s="49">
        <v>287.8</v>
      </c>
      <c r="EH59" s="324"/>
      <c r="EI59" s="49">
        <v>0</v>
      </c>
      <c r="EJ59" s="49">
        <v>0</v>
      </c>
      <c r="EK59" s="49">
        <v>316.27500000000009</v>
      </c>
      <c r="EL59" s="49">
        <v>263</v>
      </c>
      <c r="EM59" s="324"/>
      <c r="EN59" s="49">
        <v>0</v>
      </c>
      <c r="EO59" s="49">
        <v>0</v>
      </c>
      <c r="EP59" s="49">
        <v>692.25000000000011</v>
      </c>
      <c r="EQ59" s="49">
        <v>506.20000000000005</v>
      </c>
      <c r="ER59" s="324"/>
      <c r="ES59" s="49">
        <v>0</v>
      </c>
      <c r="ET59" s="49">
        <v>0</v>
      </c>
      <c r="EU59" s="49">
        <v>238.8</v>
      </c>
      <c r="EV59" s="49">
        <v>408</v>
      </c>
      <c r="EW59" s="324"/>
      <c r="EX59">
        <v>0</v>
      </c>
      <c r="EY59">
        <v>0</v>
      </c>
      <c r="EZ59">
        <v>1647.6000000000001</v>
      </c>
      <c r="FA59" s="479">
        <v>1913.9</v>
      </c>
      <c r="FB59" s="324"/>
      <c r="FC59" s="49">
        <v>0</v>
      </c>
      <c r="FD59" s="49">
        <v>0</v>
      </c>
      <c r="FE59" s="49">
        <v>210.82500000000002</v>
      </c>
      <c r="FF59" s="49">
        <v>318.10000000000002</v>
      </c>
      <c r="FG59" s="324"/>
      <c r="FH59" s="333">
        <v>0</v>
      </c>
      <c r="FI59" s="333">
        <v>0</v>
      </c>
      <c r="FJ59" s="333">
        <v>255.14999999999998</v>
      </c>
      <c r="FK59" s="49">
        <v>297.2</v>
      </c>
      <c r="FL59" s="324"/>
      <c r="FM59" s="333">
        <v>0</v>
      </c>
      <c r="FN59" s="333">
        <v>0</v>
      </c>
      <c r="FO59" s="333">
        <v>282.90000000000003</v>
      </c>
      <c r="FP59" s="49">
        <v>150</v>
      </c>
      <c r="FQ59" s="324"/>
      <c r="FR59" s="49">
        <v>0</v>
      </c>
      <c r="FS59" s="49">
        <v>0</v>
      </c>
      <c r="FT59" s="49">
        <v>239.02499999999998</v>
      </c>
      <c r="FU59" s="49">
        <v>482.3</v>
      </c>
      <c r="FV59" s="324"/>
      <c r="FW59" s="49">
        <v>0</v>
      </c>
      <c r="FX59" s="49">
        <v>0</v>
      </c>
      <c r="FY59" s="49">
        <v>227.92499999999998</v>
      </c>
      <c r="FZ59" s="49">
        <v>354.5</v>
      </c>
      <c r="GA59" s="324"/>
      <c r="GB59">
        <v>0</v>
      </c>
      <c r="GC59">
        <v>0</v>
      </c>
      <c r="GD59">
        <v>944.77500000000009</v>
      </c>
      <c r="GE59" s="18">
        <v>1150.0999999999999</v>
      </c>
      <c r="GF59" s="324"/>
      <c r="GG59" s="632">
        <v>0</v>
      </c>
      <c r="GH59" s="632">
        <v>0</v>
      </c>
      <c r="GI59" s="632">
        <v>243.375</v>
      </c>
      <c r="GJ59">
        <v>358</v>
      </c>
      <c r="GK59" s="324"/>
      <c r="GL59" s="49">
        <v>0</v>
      </c>
      <c r="GM59" s="49">
        <v>0</v>
      </c>
      <c r="GN59">
        <v>848.47500000000014</v>
      </c>
      <c r="GO59" s="49">
        <v>0</v>
      </c>
      <c r="GP59" s="324"/>
    </row>
    <row r="60" spans="1:198" ht="18">
      <c r="A60" s="40" t="s">
        <v>704</v>
      </c>
      <c r="B60" s="45">
        <f t="shared" si="1"/>
        <v>66656.350000000006</v>
      </c>
      <c r="C60" s="41"/>
      <c r="D60" s="49">
        <v>0</v>
      </c>
      <c r="E60" s="49">
        <v>380.89999999999992</v>
      </c>
      <c r="F60" s="49">
        <v>234.60000000000002</v>
      </c>
      <c r="G60" s="49">
        <v>444.4</v>
      </c>
      <c r="H60" s="371"/>
      <c r="I60" s="49">
        <v>0</v>
      </c>
      <c r="J60" s="49">
        <v>157.40000000000015</v>
      </c>
      <c r="K60" s="49">
        <v>88.875</v>
      </c>
      <c r="L60" s="49">
        <v>127.5</v>
      </c>
      <c r="M60" s="371"/>
      <c r="N60" s="49">
        <v>167.20000000000005</v>
      </c>
      <c r="O60" s="49">
        <v>262.5499999999995</v>
      </c>
      <c r="P60" s="49">
        <v>278.40000000000003</v>
      </c>
      <c r="Q60" s="49">
        <v>412</v>
      </c>
      <c r="R60" s="371"/>
      <c r="S60" s="315">
        <v>44.999999999999886</v>
      </c>
      <c r="T60" s="315">
        <v>146.64999999999964</v>
      </c>
      <c r="U60" s="315">
        <v>152.25</v>
      </c>
      <c r="V60" s="49">
        <v>349.59999999999997</v>
      </c>
      <c r="W60" s="371"/>
      <c r="X60" s="49">
        <v>100.7249999999998</v>
      </c>
      <c r="Y60" s="49">
        <v>150.59999999999968</v>
      </c>
      <c r="Z60" s="49">
        <v>337.42499999999995</v>
      </c>
      <c r="AA60" s="49">
        <v>282.3</v>
      </c>
      <c r="AB60" s="371"/>
      <c r="AC60" s="49">
        <v>235.19999999999962</v>
      </c>
      <c r="AD60" s="49">
        <v>596.45000000000005</v>
      </c>
      <c r="AE60" s="49">
        <v>367.57499999999999</v>
      </c>
      <c r="AF60" s="49">
        <v>488.80000000000007</v>
      </c>
      <c r="AG60" s="371"/>
      <c r="AH60" s="49">
        <v>282.32499999999959</v>
      </c>
      <c r="AI60" s="49">
        <v>286.04999999999973</v>
      </c>
      <c r="AJ60" s="49">
        <v>812.55000000000007</v>
      </c>
      <c r="AK60" s="49">
        <v>880</v>
      </c>
      <c r="AL60" s="371"/>
      <c r="AM60" s="49">
        <v>51.974999999999682</v>
      </c>
      <c r="AN60" s="49">
        <v>293.02500000000009</v>
      </c>
      <c r="AO60" s="49">
        <v>273.45000000000005</v>
      </c>
      <c r="AP60" s="49">
        <v>422.2</v>
      </c>
      <c r="AQ60" s="371"/>
      <c r="AR60" s="49">
        <v>1.4999999999995453</v>
      </c>
      <c r="AS60" s="49">
        <v>194.84999999999997</v>
      </c>
      <c r="AT60" s="49">
        <v>143.17500000000001</v>
      </c>
      <c r="AU60" s="49">
        <v>130</v>
      </c>
      <c r="AV60" s="371"/>
      <c r="AW60" s="49">
        <v>214.49999999999977</v>
      </c>
      <c r="AX60" s="49">
        <v>400.29999999999973</v>
      </c>
      <c r="AY60" s="49">
        <v>607.05000000000007</v>
      </c>
      <c r="AZ60" s="49">
        <v>952.99999999999989</v>
      </c>
      <c r="BA60" s="371"/>
      <c r="BB60" s="49">
        <v>88.274999999999636</v>
      </c>
      <c r="BC60" s="49">
        <v>290.27499999999998</v>
      </c>
      <c r="BD60" s="49">
        <v>270.82499999999999</v>
      </c>
      <c r="BE60" s="49">
        <v>322.5</v>
      </c>
      <c r="BF60" s="371"/>
      <c r="BG60" s="49">
        <v>44.774999999999636</v>
      </c>
      <c r="BH60" s="49">
        <v>106.4</v>
      </c>
      <c r="BI60" s="49">
        <v>184.42500000000001</v>
      </c>
      <c r="BJ60" s="49">
        <v>259</v>
      </c>
      <c r="BK60" s="371"/>
      <c r="BL60" s="49">
        <v>46.374999999999773</v>
      </c>
      <c r="BM60" s="49">
        <v>133</v>
      </c>
      <c r="BN60" s="49">
        <v>98.774999999999991</v>
      </c>
      <c r="BO60" s="49">
        <v>378.8</v>
      </c>
      <c r="BP60" s="371"/>
      <c r="BQ60" s="49">
        <v>36.824999999999818</v>
      </c>
      <c r="BR60" s="49">
        <v>278.35000000000036</v>
      </c>
      <c r="BS60" s="49">
        <v>208.125</v>
      </c>
      <c r="BT60" s="49">
        <v>509.7</v>
      </c>
      <c r="BU60" s="324"/>
      <c r="BV60" s="49">
        <v>210.37499999999955</v>
      </c>
      <c r="BW60" s="49">
        <v>339.60000000000127</v>
      </c>
      <c r="BX60" s="49">
        <v>499.57500000000005</v>
      </c>
      <c r="BY60" s="49">
        <v>454.2</v>
      </c>
      <c r="BZ60" s="371"/>
      <c r="CA60" s="49">
        <v>32.5</v>
      </c>
      <c r="CB60" s="49">
        <v>200.90000000000055</v>
      </c>
      <c r="CC60" s="49">
        <v>150.97500000000002</v>
      </c>
      <c r="CD60" s="49">
        <v>498.5</v>
      </c>
      <c r="CE60" s="324"/>
      <c r="CF60" s="333">
        <v>32.224999999999682</v>
      </c>
      <c r="CG60" s="333">
        <v>304.95000000000073</v>
      </c>
      <c r="CH60" s="333">
        <v>303.89999999999998</v>
      </c>
      <c r="CI60" s="49">
        <v>389.5</v>
      </c>
      <c r="CJ60" s="324"/>
      <c r="CK60" s="49">
        <v>56.249999999999545</v>
      </c>
      <c r="CL60" s="49">
        <v>197.9</v>
      </c>
      <c r="CM60" s="49">
        <v>336.29999999999995</v>
      </c>
      <c r="CN60" s="49">
        <v>601.20000000000005</v>
      </c>
      <c r="CO60" s="371"/>
      <c r="CP60" s="49">
        <v>92.874999999999091</v>
      </c>
      <c r="CQ60" s="49">
        <v>215.90000000000236</v>
      </c>
      <c r="CR60" s="49">
        <v>366.97500000000002</v>
      </c>
      <c r="CS60" s="49">
        <v>353.70000000000005</v>
      </c>
      <c r="CT60" s="324"/>
      <c r="CU60" s="49">
        <v>146.60000000000036</v>
      </c>
      <c r="CV60" s="49">
        <v>344.550000000002</v>
      </c>
      <c r="CW60" s="49">
        <v>606.97500000000002</v>
      </c>
      <c r="CX60" s="49">
        <v>744.80000000000007</v>
      </c>
      <c r="CY60" s="371"/>
      <c r="CZ60" s="49">
        <v>6.6000000000003638</v>
      </c>
      <c r="DA60" s="49">
        <v>96</v>
      </c>
      <c r="DB60" s="49">
        <v>4.1999999999999993</v>
      </c>
      <c r="DC60" s="49">
        <v>0</v>
      </c>
      <c r="DD60" s="324"/>
      <c r="DE60" s="49">
        <v>673.14999999999964</v>
      </c>
      <c r="DF60" s="49">
        <v>1095.0000000000027</v>
      </c>
      <c r="DG60" s="49">
        <v>2537.5500000000002</v>
      </c>
      <c r="DH60" s="315">
        <v>3799.6000000000004</v>
      </c>
      <c r="DI60" s="324"/>
      <c r="DJ60" s="315">
        <v>212.02500000000009</v>
      </c>
      <c r="DK60" s="315">
        <v>295.75000000000182</v>
      </c>
      <c r="DL60" s="315">
        <v>358.12500000000006</v>
      </c>
      <c r="DM60" s="49">
        <v>952.3</v>
      </c>
      <c r="DN60" s="324"/>
      <c r="DO60" s="49">
        <v>124.625</v>
      </c>
      <c r="DP60" s="49">
        <v>670.55000000000018</v>
      </c>
      <c r="DQ60" s="49">
        <v>581.47499999999991</v>
      </c>
      <c r="DR60" s="49">
        <v>696.90000000000009</v>
      </c>
      <c r="DS60" s="324"/>
      <c r="DT60" s="49">
        <v>0</v>
      </c>
      <c r="DU60" s="49">
        <v>0</v>
      </c>
      <c r="DV60" s="49">
        <v>0</v>
      </c>
      <c r="DW60" s="49">
        <v>96.6</v>
      </c>
      <c r="DX60" s="324"/>
      <c r="DY60" s="49">
        <v>1073.2749999999996</v>
      </c>
      <c r="DZ60" s="49">
        <v>2191.5749999999989</v>
      </c>
      <c r="EA60" s="49">
        <v>3594.6750000000002</v>
      </c>
      <c r="EB60" s="315">
        <v>4347.3000000000011</v>
      </c>
      <c r="EC60" s="324"/>
      <c r="ED60" s="49">
        <v>108.12499999999909</v>
      </c>
      <c r="EE60" s="49">
        <v>163.15000000000146</v>
      </c>
      <c r="EF60" s="49">
        <v>205.57500000000002</v>
      </c>
      <c r="EG60" s="49">
        <v>509.6</v>
      </c>
      <c r="EH60" s="324"/>
      <c r="EI60" s="49">
        <v>109.47499999999945</v>
      </c>
      <c r="EJ60" s="49">
        <v>92.250000000001819</v>
      </c>
      <c r="EK60" s="49">
        <v>418.05000000000007</v>
      </c>
      <c r="EL60" s="49">
        <v>610.5</v>
      </c>
      <c r="EM60" s="324"/>
      <c r="EN60" s="49">
        <v>0</v>
      </c>
      <c r="EO60" s="49">
        <v>273.65000000000146</v>
      </c>
      <c r="EP60" s="49">
        <v>454.80000000000007</v>
      </c>
      <c r="EQ60" s="49">
        <v>413.5</v>
      </c>
      <c r="ER60" s="324"/>
      <c r="ES60" s="49">
        <v>56.875</v>
      </c>
      <c r="ET60" s="49">
        <v>39.750000000001819</v>
      </c>
      <c r="EU60" s="49">
        <v>97.65</v>
      </c>
      <c r="EV60" s="49">
        <v>451.3</v>
      </c>
      <c r="EW60" s="324"/>
      <c r="EX60">
        <v>1175.3749999999995</v>
      </c>
      <c r="EY60">
        <v>1679.9499999999971</v>
      </c>
      <c r="EZ60">
        <v>1551.4499999999996</v>
      </c>
      <c r="FA60" s="479">
        <v>3380.4</v>
      </c>
      <c r="FB60" s="324"/>
      <c r="FC60" s="49">
        <v>60.000000000000909</v>
      </c>
      <c r="FD60" s="49">
        <v>27.799999999999272</v>
      </c>
      <c r="FE60" s="49">
        <v>162.22500000000002</v>
      </c>
      <c r="FF60" s="49">
        <v>339.20000000000005</v>
      </c>
      <c r="FG60" s="324"/>
      <c r="FH60" s="333">
        <v>70.625000000001819</v>
      </c>
      <c r="FI60" s="333">
        <v>186</v>
      </c>
      <c r="FJ60" s="333">
        <v>420.67499999999995</v>
      </c>
      <c r="FK60" s="49">
        <v>126.5</v>
      </c>
      <c r="FL60" s="324"/>
      <c r="FM60" s="333">
        <v>129.75000000000182</v>
      </c>
      <c r="FN60" s="333">
        <v>91.399999999997817</v>
      </c>
      <c r="FO60" s="333">
        <v>153.67500000000001</v>
      </c>
      <c r="FP60" s="49">
        <v>205.2</v>
      </c>
      <c r="FQ60" s="324"/>
      <c r="FR60" s="49">
        <v>150.95000000000164</v>
      </c>
      <c r="FS60" s="49">
        <v>294.14999999999998</v>
      </c>
      <c r="FT60" s="49">
        <v>436.27499999999998</v>
      </c>
      <c r="FU60" s="49">
        <v>498.59999999999997</v>
      </c>
      <c r="FV60" s="324"/>
      <c r="FW60" s="49">
        <v>0</v>
      </c>
      <c r="FX60" s="49">
        <v>292.64999999999782</v>
      </c>
      <c r="FY60" s="49">
        <v>139.65</v>
      </c>
      <c r="FZ60" s="49">
        <v>708.1</v>
      </c>
      <c r="GA60" s="324"/>
      <c r="GB60">
        <v>264.50000000000455</v>
      </c>
      <c r="GC60">
        <v>553.67499999997381</v>
      </c>
      <c r="GD60">
        <v>735.59999999999991</v>
      </c>
      <c r="GE60" s="18">
        <v>1172.0999999999999</v>
      </c>
      <c r="GF60" s="324"/>
      <c r="GG60" s="632">
        <v>84.25</v>
      </c>
      <c r="GH60" s="632">
        <v>220.25</v>
      </c>
      <c r="GI60" s="632">
        <v>241.5</v>
      </c>
      <c r="GJ60">
        <v>427</v>
      </c>
      <c r="GK60" s="324"/>
      <c r="GL60" s="49">
        <v>0</v>
      </c>
      <c r="GM60" s="49">
        <v>0</v>
      </c>
      <c r="GN60">
        <v>775.34999999999991</v>
      </c>
      <c r="GO60" s="49">
        <v>0</v>
      </c>
      <c r="GP60" s="324"/>
    </row>
    <row r="61" spans="1:198" ht="18">
      <c r="A61" s="39" t="s">
        <v>2724</v>
      </c>
      <c r="B61" s="45">
        <f t="shared" si="1"/>
        <v>35842.662499999999</v>
      </c>
      <c r="C61" s="41"/>
      <c r="D61" s="49">
        <v>0</v>
      </c>
      <c r="E61" s="49">
        <v>0</v>
      </c>
      <c r="F61" s="49">
        <v>97.500000000000028</v>
      </c>
      <c r="G61" s="49">
        <v>400.7</v>
      </c>
      <c r="H61" s="371"/>
      <c r="I61" s="49">
        <v>0</v>
      </c>
      <c r="J61" s="49">
        <v>0</v>
      </c>
      <c r="K61" s="49">
        <v>107.70000000000002</v>
      </c>
      <c r="L61" s="49">
        <v>172.5</v>
      </c>
      <c r="M61" s="371"/>
      <c r="N61" s="49">
        <v>0</v>
      </c>
      <c r="O61" s="49">
        <v>0</v>
      </c>
      <c r="P61" s="49">
        <v>72.524999999999991</v>
      </c>
      <c r="Q61" s="49">
        <v>840.49999999999989</v>
      </c>
      <c r="R61" s="371"/>
      <c r="S61" s="315">
        <v>0</v>
      </c>
      <c r="T61" s="315">
        <v>0</v>
      </c>
      <c r="U61" s="315">
        <v>24.075000000000003</v>
      </c>
      <c r="V61" s="49">
        <v>64.399999999999991</v>
      </c>
      <c r="W61" s="371"/>
      <c r="X61" s="49">
        <v>0</v>
      </c>
      <c r="Y61" s="49">
        <v>0</v>
      </c>
      <c r="Z61" s="49">
        <v>419.25</v>
      </c>
      <c r="AA61" s="49">
        <v>234</v>
      </c>
      <c r="AB61" s="371"/>
      <c r="AC61" s="49">
        <v>0</v>
      </c>
      <c r="AD61" s="49">
        <v>0</v>
      </c>
      <c r="AE61" s="49">
        <v>438.97499999999997</v>
      </c>
      <c r="AF61" s="49">
        <v>579.4</v>
      </c>
      <c r="AG61" s="371"/>
      <c r="AH61" s="49">
        <v>0</v>
      </c>
      <c r="AI61" s="49">
        <v>0</v>
      </c>
      <c r="AJ61" s="49">
        <v>473.54999999999995</v>
      </c>
      <c r="AK61" s="49">
        <v>521.29999999999995</v>
      </c>
      <c r="AL61" s="371"/>
      <c r="AM61" s="49">
        <v>0</v>
      </c>
      <c r="AN61" s="49">
        <v>0</v>
      </c>
      <c r="AO61" s="49">
        <v>210.22500000000002</v>
      </c>
      <c r="AP61" s="49">
        <v>518.1</v>
      </c>
      <c r="AQ61" s="371"/>
      <c r="AR61" s="49">
        <v>0</v>
      </c>
      <c r="AS61" s="49">
        <v>0</v>
      </c>
      <c r="AT61" s="49">
        <v>12.075000000000001</v>
      </c>
      <c r="AU61" s="49">
        <v>252.5</v>
      </c>
      <c r="AV61" s="371"/>
      <c r="AW61" s="49">
        <v>0</v>
      </c>
      <c r="AX61" s="49">
        <v>0</v>
      </c>
      <c r="AY61" s="49">
        <v>700.5</v>
      </c>
      <c r="AZ61" s="49">
        <v>347.90000000000003</v>
      </c>
      <c r="BA61" s="371"/>
      <c r="BB61" s="49">
        <v>0</v>
      </c>
      <c r="BC61" s="49">
        <v>0</v>
      </c>
      <c r="BD61" s="49">
        <v>244.57500000000002</v>
      </c>
      <c r="BE61" s="49">
        <v>393.3</v>
      </c>
      <c r="BF61" s="371"/>
      <c r="BG61" s="49">
        <v>0</v>
      </c>
      <c r="BH61" s="49">
        <v>0</v>
      </c>
      <c r="BI61" s="49">
        <v>168.97500000000002</v>
      </c>
      <c r="BJ61" s="49">
        <v>240.1</v>
      </c>
      <c r="BK61" s="371"/>
      <c r="BL61" s="49">
        <v>0</v>
      </c>
      <c r="BM61" s="49">
        <v>0</v>
      </c>
      <c r="BN61" s="49">
        <v>0</v>
      </c>
      <c r="BO61" s="49">
        <v>259.60000000000002</v>
      </c>
      <c r="BP61" s="371"/>
      <c r="BQ61" s="49">
        <v>0</v>
      </c>
      <c r="BR61" s="49">
        <v>0</v>
      </c>
      <c r="BS61" s="49">
        <v>182.02499999999998</v>
      </c>
      <c r="BT61" s="49">
        <v>565.30000000000007</v>
      </c>
      <c r="BU61" s="324"/>
      <c r="BV61" s="49">
        <v>0</v>
      </c>
      <c r="BW61" s="49">
        <v>0</v>
      </c>
      <c r="BX61" s="49">
        <v>436.04999999999995</v>
      </c>
      <c r="BY61" s="49">
        <v>198.99999999999997</v>
      </c>
      <c r="BZ61" s="371"/>
      <c r="CA61" s="49">
        <v>0</v>
      </c>
      <c r="CB61" s="49">
        <v>0</v>
      </c>
      <c r="CC61" s="49">
        <v>140.85000000000002</v>
      </c>
      <c r="CD61" s="49">
        <v>574.20000000000005</v>
      </c>
      <c r="CE61" s="324"/>
      <c r="CF61" s="333">
        <v>0</v>
      </c>
      <c r="CG61" s="333">
        <v>0</v>
      </c>
      <c r="CH61" s="333">
        <v>21.45</v>
      </c>
      <c r="CI61" s="49">
        <v>537.19999999999993</v>
      </c>
      <c r="CJ61" s="324"/>
      <c r="CK61" s="49">
        <v>0</v>
      </c>
      <c r="CL61" s="49">
        <v>0</v>
      </c>
      <c r="CM61" s="49">
        <v>49.5</v>
      </c>
      <c r="CN61" s="49">
        <v>251.20000000000002</v>
      </c>
      <c r="CO61" s="371"/>
      <c r="CP61" s="49">
        <v>0</v>
      </c>
      <c r="CQ61" s="49">
        <v>0</v>
      </c>
      <c r="CR61" s="49">
        <v>291</v>
      </c>
      <c r="CS61" s="49">
        <v>346.1</v>
      </c>
      <c r="CT61" s="324"/>
      <c r="CU61" s="49">
        <v>0</v>
      </c>
      <c r="CV61" s="49">
        <v>0</v>
      </c>
      <c r="CW61" s="49">
        <v>588.14999999999986</v>
      </c>
      <c r="CX61" s="49">
        <v>344.20000000000005</v>
      </c>
      <c r="CY61" s="371"/>
      <c r="CZ61" s="49">
        <v>0</v>
      </c>
      <c r="DA61" s="49">
        <v>0</v>
      </c>
      <c r="DB61" s="49">
        <v>61.050000000000004</v>
      </c>
      <c r="DC61" s="49">
        <v>180</v>
      </c>
      <c r="DD61" s="324"/>
      <c r="DE61" s="49">
        <v>0</v>
      </c>
      <c r="DF61" s="49">
        <v>0</v>
      </c>
      <c r="DG61" s="49">
        <v>1544.0250000000001</v>
      </c>
      <c r="DH61" s="315">
        <v>1850.6999999999998</v>
      </c>
      <c r="DI61" s="324"/>
      <c r="DJ61" s="315">
        <v>0</v>
      </c>
      <c r="DK61" s="315">
        <v>0</v>
      </c>
      <c r="DL61" s="315">
        <v>316.08749999999998</v>
      </c>
      <c r="DM61" s="49">
        <v>935.40000000000009</v>
      </c>
      <c r="DN61" s="324"/>
      <c r="DO61" s="49">
        <v>0</v>
      </c>
      <c r="DP61" s="49">
        <v>0</v>
      </c>
      <c r="DQ61" s="49">
        <v>804.90000000000009</v>
      </c>
      <c r="DR61" s="49">
        <v>519.9</v>
      </c>
      <c r="DS61" s="324"/>
      <c r="DT61" s="49">
        <v>0</v>
      </c>
      <c r="DU61" s="49">
        <v>0</v>
      </c>
      <c r="DV61" s="49">
        <v>0</v>
      </c>
      <c r="DW61" s="49">
        <v>207.5</v>
      </c>
      <c r="DX61" s="324"/>
      <c r="DY61" s="49">
        <v>0</v>
      </c>
      <c r="DZ61" s="49">
        <v>0</v>
      </c>
      <c r="EA61" s="49">
        <v>2910.3</v>
      </c>
      <c r="EB61" s="315">
        <v>3533.9</v>
      </c>
      <c r="EC61" s="324"/>
      <c r="ED61" s="49">
        <v>0</v>
      </c>
      <c r="EE61" s="49">
        <v>0</v>
      </c>
      <c r="EF61" s="49">
        <v>74.550000000000011</v>
      </c>
      <c r="EG61" s="49">
        <v>282.2</v>
      </c>
      <c r="EH61" s="324"/>
      <c r="EI61" s="49">
        <v>0</v>
      </c>
      <c r="EJ61" s="49">
        <v>0</v>
      </c>
      <c r="EK61" s="49">
        <v>464.47499999999997</v>
      </c>
      <c r="EL61" s="49">
        <v>194.70000000000002</v>
      </c>
      <c r="EM61" s="324"/>
      <c r="EN61" s="49">
        <v>0</v>
      </c>
      <c r="EO61" s="49">
        <v>0</v>
      </c>
      <c r="EP61" s="49">
        <v>219.07500000000002</v>
      </c>
      <c r="EQ61" s="49">
        <v>328.1</v>
      </c>
      <c r="ER61" s="324"/>
      <c r="ES61" s="49">
        <v>0</v>
      </c>
      <c r="ET61" s="49">
        <v>0</v>
      </c>
      <c r="EU61" s="49">
        <v>46.2</v>
      </c>
      <c r="EV61" s="49">
        <v>55.000000000000007</v>
      </c>
      <c r="EW61" s="324"/>
      <c r="EX61">
        <v>0</v>
      </c>
      <c r="EY61">
        <v>0</v>
      </c>
      <c r="EZ61">
        <v>1909.2749999999999</v>
      </c>
      <c r="FA61" s="479">
        <v>2419.7999999999997</v>
      </c>
      <c r="FB61" s="324"/>
      <c r="FC61" s="49">
        <v>0</v>
      </c>
      <c r="FD61" s="49">
        <v>0</v>
      </c>
      <c r="FE61" s="49">
        <v>53.625</v>
      </c>
      <c r="FF61" s="49">
        <v>74.5</v>
      </c>
      <c r="FG61" s="324"/>
      <c r="FH61" s="333">
        <v>0</v>
      </c>
      <c r="FI61" s="333">
        <v>0</v>
      </c>
      <c r="FJ61" s="333">
        <v>64.349999999999994</v>
      </c>
      <c r="FK61" s="49">
        <v>339</v>
      </c>
      <c r="FL61" s="324"/>
      <c r="FM61" s="333">
        <v>0</v>
      </c>
      <c r="FN61" s="333">
        <v>0</v>
      </c>
      <c r="FO61" s="333">
        <v>204.60000000000002</v>
      </c>
      <c r="FP61" s="49">
        <v>161.19999999999999</v>
      </c>
      <c r="FQ61" s="324"/>
      <c r="FR61" s="49">
        <v>0</v>
      </c>
      <c r="FS61" s="49">
        <v>0</v>
      </c>
      <c r="FT61" s="49">
        <v>389.4375</v>
      </c>
      <c r="FU61" s="49">
        <v>349.7</v>
      </c>
      <c r="FV61" s="324"/>
      <c r="FW61" s="49">
        <v>0</v>
      </c>
      <c r="FX61" s="49">
        <v>0</v>
      </c>
      <c r="FY61" s="49">
        <v>182.17500000000001</v>
      </c>
      <c r="FZ61" s="49">
        <v>275.39999999999998</v>
      </c>
      <c r="GA61" s="324"/>
      <c r="GB61">
        <v>0</v>
      </c>
      <c r="GC61">
        <v>0</v>
      </c>
      <c r="GD61">
        <v>679.01249999999993</v>
      </c>
      <c r="GE61" s="18">
        <v>1085</v>
      </c>
      <c r="GF61" s="324"/>
      <c r="GG61" s="632">
        <v>0</v>
      </c>
      <c r="GH61" s="632">
        <v>0</v>
      </c>
      <c r="GI61" s="632">
        <v>247.875</v>
      </c>
      <c r="GJ61">
        <v>244.5</v>
      </c>
      <c r="GK61" s="324"/>
      <c r="GL61" s="49">
        <v>0</v>
      </c>
      <c r="GM61" s="49">
        <v>0</v>
      </c>
      <c r="GN61">
        <v>314.70000000000005</v>
      </c>
      <c r="GO61" s="49">
        <v>0</v>
      </c>
      <c r="GP61" s="324"/>
    </row>
    <row r="62" spans="1:198" s="38" customFormat="1" ht="18">
      <c r="A62" s="40" t="s">
        <v>2318</v>
      </c>
      <c r="B62" s="45">
        <f t="shared" si="1"/>
        <v>60023.000000000058</v>
      </c>
      <c r="C62" s="41"/>
      <c r="D62" s="49">
        <v>0</v>
      </c>
      <c r="E62" s="49">
        <v>313.05</v>
      </c>
      <c r="F62" s="49">
        <v>341.8125</v>
      </c>
      <c r="G62" s="49">
        <v>233.99999999999997</v>
      </c>
      <c r="H62" s="371"/>
      <c r="I62" s="49">
        <v>0</v>
      </c>
      <c r="J62" s="49">
        <v>129.15000000000003</v>
      </c>
      <c r="K62" s="49">
        <v>217.80000000000007</v>
      </c>
      <c r="L62" s="49">
        <v>339.7</v>
      </c>
      <c r="M62" s="371"/>
      <c r="N62" s="49">
        <v>141.58749999999992</v>
      </c>
      <c r="O62" s="49">
        <v>331.89999999999964</v>
      </c>
      <c r="P62" s="49">
        <v>335.625</v>
      </c>
      <c r="Q62" s="49">
        <v>965.59999999999991</v>
      </c>
      <c r="R62" s="371"/>
      <c r="S62" s="315">
        <v>75.52499999999992</v>
      </c>
      <c r="T62" s="315">
        <v>193.49999999999977</v>
      </c>
      <c r="U62" s="315">
        <v>179.25</v>
      </c>
      <c r="V62" s="49">
        <v>281</v>
      </c>
      <c r="W62" s="371"/>
      <c r="X62" s="49">
        <v>94.374999999999943</v>
      </c>
      <c r="Y62" s="49">
        <v>96.749999999999773</v>
      </c>
      <c r="Z62" s="49">
        <v>253.875</v>
      </c>
      <c r="AA62" s="49">
        <v>240</v>
      </c>
      <c r="AB62" s="371"/>
      <c r="AC62" s="49">
        <v>165.94999999999993</v>
      </c>
      <c r="AD62" s="49">
        <v>453.44999999999982</v>
      </c>
      <c r="AE62" s="49">
        <v>264.82500000000005</v>
      </c>
      <c r="AF62" s="49">
        <v>778.9</v>
      </c>
      <c r="AG62" s="371"/>
      <c r="AH62" s="49">
        <v>260.34999999999962</v>
      </c>
      <c r="AI62" s="49">
        <v>226.44999999999982</v>
      </c>
      <c r="AJ62" s="49">
        <v>856.8375000000002</v>
      </c>
      <c r="AK62" s="49">
        <v>553.49999999999989</v>
      </c>
      <c r="AL62" s="371"/>
      <c r="AM62" s="49">
        <v>66.987499999999727</v>
      </c>
      <c r="AN62" s="49">
        <v>147.20000000000027</v>
      </c>
      <c r="AO62" s="49">
        <v>259.05</v>
      </c>
      <c r="AP62" s="49">
        <v>441.6</v>
      </c>
      <c r="AQ62" s="371"/>
      <c r="AR62" s="49">
        <v>37.5</v>
      </c>
      <c r="AS62" s="49">
        <v>210.75</v>
      </c>
      <c r="AT62" s="49">
        <v>202.72500000000002</v>
      </c>
      <c r="AU62" s="49">
        <v>156.5</v>
      </c>
      <c r="AV62" s="371"/>
      <c r="AW62" s="49">
        <v>66.550000000000409</v>
      </c>
      <c r="AX62" s="49">
        <v>288.29999999999882</v>
      </c>
      <c r="AY62" s="49">
        <v>581.99999999999989</v>
      </c>
      <c r="AZ62" s="49">
        <v>522.80000000000007</v>
      </c>
      <c r="BA62" s="371"/>
      <c r="BB62" s="49">
        <v>80.575000000000273</v>
      </c>
      <c r="BC62" s="49">
        <v>194.9</v>
      </c>
      <c r="BD62" s="49">
        <v>280.38750000000005</v>
      </c>
      <c r="BE62" s="49">
        <v>219.4</v>
      </c>
      <c r="BF62" s="371"/>
      <c r="BG62" s="49">
        <v>53.400000000000318</v>
      </c>
      <c r="BH62" s="49">
        <v>115.14999999999999</v>
      </c>
      <c r="BI62" s="49">
        <v>347.84999999999997</v>
      </c>
      <c r="BJ62" s="49">
        <v>321.5</v>
      </c>
      <c r="BK62" s="371"/>
      <c r="BL62" s="49">
        <v>105.06250000000045</v>
      </c>
      <c r="BM62" s="49">
        <v>119.34999999999998</v>
      </c>
      <c r="BN62" s="49">
        <v>245.25</v>
      </c>
      <c r="BO62" s="49">
        <v>444.5</v>
      </c>
      <c r="BP62" s="371"/>
      <c r="BQ62" s="49">
        <v>58.987500000000637</v>
      </c>
      <c r="BR62" s="49">
        <v>252.14999999999873</v>
      </c>
      <c r="BS62" s="49">
        <v>182.55</v>
      </c>
      <c r="BT62" s="49">
        <v>426.9</v>
      </c>
      <c r="BU62" s="324"/>
      <c r="BV62" s="49">
        <v>174.32500000000027</v>
      </c>
      <c r="BW62" s="49">
        <v>180.09999999999991</v>
      </c>
      <c r="BX62" s="49">
        <v>489.375</v>
      </c>
      <c r="BY62" s="49">
        <v>463.1</v>
      </c>
      <c r="BZ62" s="371"/>
      <c r="CA62" s="49">
        <v>35.550000000000182</v>
      </c>
      <c r="CB62" s="49">
        <v>138.29999999999927</v>
      </c>
      <c r="CC62" s="49">
        <v>348.52500000000003</v>
      </c>
      <c r="CD62" s="49">
        <v>445.9</v>
      </c>
      <c r="CE62" s="324"/>
      <c r="CF62" s="333">
        <v>52.875000000000455</v>
      </c>
      <c r="CG62" s="333">
        <v>150.74999999999909</v>
      </c>
      <c r="CH62" s="333">
        <v>31.5</v>
      </c>
      <c r="CI62" s="49">
        <v>387.6</v>
      </c>
      <c r="CJ62" s="324"/>
      <c r="CK62" s="49">
        <v>75.012500000000045</v>
      </c>
      <c r="CL62" s="49">
        <v>123.19999999999999</v>
      </c>
      <c r="CM62" s="49">
        <v>64.199999999999989</v>
      </c>
      <c r="CN62" s="49">
        <v>519.90000000000009</v>
      </c>
      <c r="CO62" s="371"/>
      <c r="CP62" s="49">
        <v>108.32500000000005</v>
      </c>
      <c r="CQ62" s="49">
        <v>220.99999999999909</v>
      </c>
      <c r="CR62" s="49">
        <v>217.35000000000002</v>
      </c>
      <c r="CS62" s="49">
        <v>583.9</v>
      </c>
      <c r="CT62" s="324"/>
      <c r="CU62" s="49">
        <v>137.55000000000109</v>
      </c>
      <c r="CV62" s="49">
        <v>227.34999999999854</v>
      </c>
      <c r="CW62" s="49">
        <v>490.20000000000005</v>
      </c>
      <c r="CX62" s="49">
        <v>753.1</v>
      </c>
      <c r="CY62" s="371"/>
      <c r="CZ62" s="49">
        <v>4.5500000000010914</v>
      </c>
      <c r="DA62" s="49">
        <v>62.25</v>
      </c>
      <c r="DB62" s="49">
        <v>0</v>
      </c>
      <c r="DC62" s="49">
        <v>30.7</v>
      </c>
      <c r="DD62" s="324"/>
      <c r="DE62" s="49">
        <v>548.72500000000002</v>
      </c>
      <c r="DF62" s="49">
        <v>1131.0499999999984</v>
      </c>
      <c r="DG62" s="49">
        <v>2642.2499999999995</v>
      </c>
      <c r="DH62" s="315">
        <v>2383.8000000000002</v>
      </c>
      <c r="DI62" s="324"/>
      <c r="DJ62" s="315">
        <v>214.67500000000018</v>
      </c>
      <c r="DK62" s="315">
        <v>373.74999999999909</v>
      </c>
      <c r="DL62" s="315">
        <v>333.67499999999995</v>
      </c>
      <c r="DM62" s="49">
        <v>945.29999999999984</v>
      </c>
      <c r="DN62" s="324"/>
      <c r="DO62" s="49">
        <v>74.050000000000182</v>
      </c>
      <c r="DP62" s="49">
        <v>350.99999999999727</v>
      </c>
      <c r="DQ62" s="49">
        <v>230.02499999999998</v>
      </c>
      <c r="DR62" s="49">
        <v>586.5</v>
      </c>
      <c r="DS62" s="324"/>
      <c r="DT62" s="49">
        <v>0</v>
      </c>
      <c r="DU62" s="49">
        <v>0</v>
      </c>
      <c r="DV62" s="49">
        <v>0</v>
      </c>
      <c r="DW62" s="49">
        <v>42</v>
      </c>
      <c r="DX62" s="324"/>
      <c r="DY62" s="49">
        <v>1027.337500000011</v>
      </c>
      <c r="DZ62" s="49">
        <v>1841.1999999999953</v>
      </c>
      <c r="EA62" s="49">
        <v>3582.9750000000004</v>
      </c>
      <c r="EB62" s="315">
        <v>3576.4999999999995</v>
      </c>
      <c r="EC62" s="324"/>
      <c r="ED62" s="49">
        <v>72.950000000001637</v>
      </c>
      <c r="EE62" s="49">
        <v>120.29999999999563</v>
      </c>
      <c r="EF62" s="49">
        <v>76.5</v>
      </c>
      <c r="EG62" s="49">
        <v>456</v>
      </c>
      <c r="EH62" s="324"/>
      <c r="EI62" s="49">
        <v>79.000000000000909</v>
      </c>
      <c r="EJ62" s="49">
        <v>264.49999999999636</v>
      </c>
      <c r="EK62" s="49">
        <v>338.92500000000001</v>
      </c>
      <c r="EL62" s="49">
        <v>482.90000000000003</v>
      </c>
      <c r="EM62" s="324"/>
      <c r="EN62" s="49">
        <v>0</v>
      </c>
      <c r="EO62" s="49">
        <v>238.55000000000291</v>
      </c>
      <c r="EP62" s="49">
        <v>666.375</v>
      </c>
      <c r="EQ62" s="49">
        <v>720</v>
      </c>
      <c r="ER62" s="324"/>
      <c r="ES62" s="49">
        <v>62.225000000001273</v>
      </c>
      <c r="ET62" s="49">
        <v>62.5</v>
      </c>
      <c r="EU62" s="49">
        <v>345.9375</v>
      </c>
      <c r="EV62" s="49">
        <v>408.4</v>
      </c>
      <c r="EW62" s="324"/>
      <c r="EX62">
        <v>666.6</v>
      </c>
      <c r="EY62">
        <v>1675.4999999999982</v>
      </c>
      <c r="EZ62">
        <v>1532.4750000000001</v>
      </c>
      <c r="FA62" s="479">
        <v>2825.2999999999997</v>
      </c>
      <c r="FB62" s="324"/>
      <c r="FC62" s="49">
        <v>65.650000000001455</v>
      </c>
      <c r="FD62" s="49">
        <v>36.55000000000291</v>
      </c>
      <c r="FE62" s="49">
        <v>109.125</v>
      </c>
      <c r="FF62" s="49">
        <v>293.8</v>
      </c>
      <c r="FG62" s="324"/>
      <c r="FH62" s="333">
        <v>28.275000000000546</v>
      </c>
      <c r="FI62" s="333">
        <v>138.75</v>
      </c>
      <c r="FJ62" s="333">
        <v>378.15</v>
      </c>
      <c r="FK62" s="49">
        <v>27.3</v>
      </c>
      <c r="FL62" s="324"/>
      <c r="FM62" s="333">
        <v>110.00000000000091</v>
      </c>
      <c r="FN62" s="333">
        <v>68.400000000001455</v>
      </c>
      <c r="FO62" s="333">
        <v>163.57499999999999</v>
      </c>
      <c r="FP62" s="49">
        <v>166.5</v>
      </c>
      <c r="FQ62" s="324"/>
      <c r="FR62" s="49">
        <v>67.550000000000182</v>
      </c>
      <c r="FS62" s="49">
        <v>171.89999999999998</v>
      </c>
      <c r="FT62" s="49">
        <v>353.25</v>
      </c>
      <c r="FU62" s="49">
        <v>360.5</v>
      </c>
      <c r="FV62" s="324"/>
      <c r="FW62" s="49">
        <v>0</v>
      </c>
      <c r="FX62" s="49">
        <v>271.44999999999891</v>
      </c>
      <c r="FY62" s="49">
        <v>177.15</v>
      </c>
      <c r="FZ62" s="49">
        <v>401.9</v>
      </c>
      <c r="GA62" s="324"/>
      <c r="GB62">
        <v>242.75000000000091</v>
      </c>
      <c r="GC62">
        <v>404.85000000003379</v>
      </c>
      <c r="GD62">
        <v>987.75</v>
      </c>
      <c r="GE62" s="18">
        <v>979.6</v>
      </c>
      <c r="GF62" s="324"/>
      <c r="GG62" s="632">
        <v>59.875</v>
      </c>
      <c r="GH62" s="632">
        <v>227.5</v>
      </c>
      <c r="GI62" s="632">
        <v>249.75</v>
      </c>
      <c r="GJ62">
        <v>258.5</v>
      </c>
      <c r="GK62" s="324"/>
      <c r="GL62" s="49">
        <v>0</v>
      </c>
      <c r="GM62" s="49">
        <v>0</v>
      </c>
      <c r="GN62">
        <v>971.77500000000009</v>
      </c>
      <c r="GO62" s="49">
        <v>0</v>
      </c>
      <c r="GP62" s="324"/>
    </row>
    <row r="63" spans="1:198" ht="18">
      <c r="A63" s="39" t="s">
        <v>3614</v>
      </c>
      <c r="B63" s="45">
        <f t="shared" si="1"/>
        <v>25190.099999999991</v>
      </c>
      <c r="C63" s="41"/>
      <c r="D63" s="49">
        <v>0</v>
      </c>
      <c r="E63" s="49">
        <v>0</v>
      </c>
      <c r="F63" s="49">
        <v>0</v>
      </c>
      <c r="G63" s="49">
        <v>205.70000000000002</v>
      </c>
      <c r="H63" s="371"/>
      <c r="I63" s="49">
        <v>0</v>
      </c>
      <c r="J63" s="49">
        <v>0</v>
      </c>
      <c r="K63" s="49">
        <v>0</v>
      </c>
      <c r="L63" s="49">
        <v>232.5</v>
      </c>
      <c r="M63" s="371"/>
      <c r="N63" s="49">
        <v>0</v>
      </c>
      <c r="O63" s="49">
        <v>0</v>
      </c>
      <c r="P63" s="49">
        <v>0</v>
      </c>
      <c r="Q63" s="49">
        <v>948.49999999999989</v>
      </c>
      <c r="R63" s="371"/>
      <c r="S63" s="315">
        <v>0</v>
      </c>
      <c r="T63" s="315">
        <v>0</v>
      </c>
      <c r="U63" s="315">
        <v>0</v>
      </c>
      <c r="V63" s="49">
        <v>314</v>
      </c>
      <c r="W63" s="371"/>
      <c r="X63" s="49">
        <v>0</v>
      </c>
      <c r="Y63" s="49">
        <v>0</v>
      </c>
      <c r="Z63" s="49">
        <v>0</v>
      </c>
      <c r="AA63" s="49">
        <v>394.3</v>
      </c>
      <c r="AB63" s="371"/>
      <c r="AC63" s="49">
        <v>0</v>
      </c>
      <c r="AD63" s="49">
        <v>0</v>
      </c>
      <c r="AE63" s="49">
        <v>0</v>
      </c>
      <c r="AF63" s="49">
        <v>600.80000000000007</v>
      </c>
      <c r="AG63" s="371"/>
      <c r="AH63" s="49">
        <v>0</v>
      </c>
      <c r="AI63" s="49">
        <v>0</v>
      </c>
      <c r="AJ63" s="49">
        <v>0</v>
      </c>
      <c r="AK63" s="49">
        <v>671.20000000000016</v>
      </c>
      <c r="AL63" s="371"/>
      <c r="AM63" s="49">
        <v>0</v>
      </c>
      <c r="AN63" s="49">
        <v>0</v>
      </c>
      <c r="AO63" s="49">
        <v>0</v>
      </c>
      <c r="AP63" s="49">
        <v>289.5</v>
      </c>
      <c r="AQ63" s="371"/>
      <c r="AR63" s="49">
        <v>0</v>
      </c>
      <c r="AS63" s="49">
        <v>0</v>
      </c>
      <c r="AT63" s="49">
        <v>0</v>
      </c>
      <c r="AU63" s="49">
        <v>326.89999999999998</v>
      </c>
      <c r="AV63" s="371"/>
      <c r="AW63" s="49">
        <v>0</v>
      </c>
      <c r="AX63" s="49">
        <v>0</v>
      </c>
      <c r="AY63" s="49">
        <v>0</v>
      </c>
      <c r="AZ63" s="49">
        <v>760.59999999999991</v>
      </c>
      <c r="BA63" s="371"/>
      <c r="BB63" s="49">
        <v>0</v>
      </c>
      <c r="BC63" s="49">
        <v>0</v>
      </c>
      <c r="BD63" s="49">
        <v>0</v>
      </c>
      <c r="BE63" s="49">
        <v>169.2</v>
      </c>
      <c r="BF63" s="371"/>
      <c r="BG63" s="49">
        <v>0</v>
      </c>
      <c r="BH63" s="49">
        <v>0</v>
      </c>
      <c r="BI63" s="49">
        <v>0</v>
      </c>
      <c r="BJ63" s="49">
        <v>187.9</v>
      </c>
      <c r="BK63" s="371"/>
      <c r="BL63" s="49">
        <v>0</v>
      </c>
      <c r="BM63" s="49">
        <v>0</v>
      </c>
      <c r="BN63" s="49">
        <v>0</v>
      </c>
      <c r="BO63" s="49">
        <v>194.20000000000002</v>
      </c>
      <c r="BP63" s="371"/>
      <c r="BQ63" s="49">
        <v>0</v>
      </c>
      <c r="BR63" s="49">
        <v>0</v>
      </c>
      <c r="BS63" s="49">
        <v>0</v>
      </c>
      <c r="BT63" s="49">
        <v>436.90000000000003</v>
      </c>
      <c r="BU63" s="324"/>
      <c r="BV63" s="49">
        <v>0</v>
      </c>
      <c r="BW63" s="49">
        <v>0</v>
      </c>
      <c r="BX63" s="49">
        <v>0</v>
      </c>
      <c r="BY63" s="49">
        <v>489.2</v>
      </c>
      <c r="BZ63" s="371"/>
      <c r="CA63" s="49">
        <v>0</v>
      </c>
      <c r="CB63" s="49">
        <v>0</v>
      </c>
      <c r="CC63" s="49">
        <v>0</v>
      </c>
      <c r="CD63" s="49">
        <v>526.4</v>
      </c>
      <c r="CE63" s="324"/>
      <c r="CF63" s="333">
        <v>0</v>
      </c>
      <c r="CG63" s="333">
        <v>0</v>
      </c>
      <c r="CH63" s="333">
        <v>0</v>
      </c>
      <c r="CI63" s="49">
        <v>562.79999999999995</v>
      </c>
      <c r="CJ63" s="324"/>
      <c r="CK63" s="49">
        <v>0</v>
      </c>
      <c r="CL63" s="49">
        <v>0</v>
      </c>
      <c r="CM63" s="49">
        <v>0</v>
      </c>
      <c r="CN63" s="49">
        <v>689.19999999999982</v>
      </c>
      <c r="CO63" s="371"/>
      <c r="CP63" s="49">
        <v>0</v>
      </c>
      <c r="CQ63" s="49">
        <v>0</v>
      </c>
      <c r="CR63" s="49">
        <v>0</v>
      </c>
      <c r="CS63" s="49">
        <v>515.80000000000007</v>
      </c>
      <c r="CT63" s="324"/>
      <c r="CU63" s="49">
        <v>0</v>
      </c>
      <c r="CV63" s="49">
        <v>0</v>
      </c>
      <c r="CW63" s="49">
        <v>0</v>
      </c>
      <c r="CX63" s="49">
        <v>698.1</v>
      </c>
      <c r="CY63" s="371"/>
      <c r="CZ63" s="49">
        <v>0</v>
      </c>
      <c r="DA63" s="49">
        <v>0</v>
      </c>
      <c r="DB63" s="49">
        <v>0</v>
      </c>
      <c r="DC63" s="49">
        <v>42</v>
      </c>
      <c r="DD63" s="324"/>
      <c r="DE63" s="49">
        <v>0</v>
      </c>
      <c r="DF63" s="49">
        <v>0</v>
      </c>
      <c r="DG63" s="49">
        <v>0</v>
      </c>
      <c r="DH63" s="315">
        <v>1616.3</v>
      </c>
      <c r="DI63" s="324"/>
      <c r="DJ63" s="315">
        <v>0</v>
      </c>
      <c r="DK63" s="315">
        <v>0</v>
      </c>
      <c r="DL63" s="315">
        <v>0</v>
      </c>
      <c r="DM63" s="49">
        <v>856.59999999999991</v>
      </c>
      <c r="DN63" s="324"/>
      <c r="DO63" s="49">
        <v>0</v>
      </c>
      <c r="DP63" s="49">
        <v>0</v>
      </c>
      <c r="DQ63" s="49">
        <v>0</v>
      </c>
      <c r="DR63" s="49">
        <v>1197.7</v>
      </c>
      <c r="DS63" s="324"/>
      <c r="DT63" s="49">
        <v>0</v>
      </c>
      <c r="DU63" s="49">
        <v>0</v>
      </c>
      <c r="DV63" s="49">
        <v>0</v>
      </c>
      <c r="DW63" s="49">
        <v>21.599999999999998</v>
      </c>
      <c r="DX63" s="324"/>
      <c r="DY63" s="49">
        <v>0</v>
      </c>
      <c r="DZ63" s="49">
        <v>0</v>
      </c>
      <c r="EA63" s="49">
        <v>0</v>
      </c>
      <c r="EB63" s="315">
        <v>4671.4999999999982</v>
      </c>
      <c r="EC63" s="324"/>
      <c r="ED63" s="49">
        <v>0</v>
      </c>
      <c r="EE63" s="49">
        <v>0</v>
      </c>
      <c r="EF63" s="49">
        <v>0</v>
      </c>
      <c r="EG63" s="49">
        <v>225.2</v>
      </c>
      <c r="EH63" s="324"/>
      <c r="EI63" s="49">
        <v>0</v>
      </c>
      <c r="EJ63" s="49">
        <v>0</v>
      </c>
      <c r="EK63" s="49">
        <v>0</v>
      </c>
      <c r="EL63" s="49">
        <v>474.1</v>
      </c>
      <c r="EM63" s="324"/>
      <c r="EN63" s="49">
        <v>0</v>
      </c>
      <c r="EO63" s="49">
        <v>0</v>
      </c>
      <c r="EP63" s="49">
        <v>0</v>
      </c>
      <c r="EQ63" s="49">
        <v>400.6</v>
      </c>
      <c r="ER63" s="324"/>
      <c r="ES63" s="49">
        <v>0</v>
      </c>
      <c r="ET63" s="49">
        <v>0</v>
      </c>
      <c r="EU63" s="49">
        <v>0</v>
      </c>
      <c r="EV63" s="49">
        <v>362.2</v>
      </c>
      <c r="EW63" s="324"/>
      <c r="EX63">
        <v>0</v>
      </c>
      <c r="EY63">
        <v>0</v>
      </c>
      <c r="EZ63">
        <v>0</v>
      </c>
      <c r="FA63" s="479">
        <v>3523.5</v>
      </c>
      <c r="FB63" s="324"/>
      <c r="FC63" s="49">
        <v>0</v>
      </c>
      <c r="FD63" s="49">
        <v>0</v>
      </c>
      <c r="FE63" s="49">
        <v>0</v>
      </c>
      <c r="FF63" s="49">
        <v>205.1</v>
      </c>
      <c r="FG63" s="324"/>
      <c r="FH63" s="333">
        <v>0</v>
      </c>
      <c r="FI63" s="333">
        <v>0</v>
      </c>
      <c r="FJ63" s="333">
        <v>0</v>
      </c>
      <c r="FK63" s="49">
        <v>216.60000000000002</v>
      </c>
      <c r="FL63" s="324"/>
      <c r="FM63" s="333">
        <v>0</v>
      </c>
      <c r="FN63" s="333">
        <v>0</v>
      </c>
      <c r="FO63" s="333">
        <v>0</v>
      </c>
      <c r="FP63" s="49">
        <v>279.29999999999995</v>
      </c>
      <c r="FQ63" s="324"/>
      <c r="FR63" s="49">
        <v>0</v>
      </c>
      <c r="FS63" s="49">
        <v>0</v>
      </c>
      <c r="FT63" s="49">
        <v>0</v>
      </c>
      <c r="FU63" s="49">
        <v>492.5</v>
      </c>
      <c r="FV63" s="324"/>
      <c r="FW63" s="49">
        <v>0</v>
      </c>
      <c r="FX63" s="49">
        <v>0</v>
      </c>
      <c r="FY63" s="49">
        <v>0</v>
      </c>
      <c r="FZ63" s="49">
        <v>102.8</v>
      </c>
      <c r="GA63" s="324"/>
      <c r="GB63">
        <v>0</v>
      </c>
      <c r="GC63">
        <v>0</v>
      </c>
      <c r="GD63">
        <v>0</v>
      </c>
      <c r="GE63" s="18">
        <v>994.8</v>
      </c>
      <c r="GF63" s="324"/>
      <c r="GG63" s="632">
        <v>0</v>
      </c>
      <c r="GH63" s="632">
        <v>0</v>
      </c>
      <c r="GI63" s="632">
        <v>0</v>
      </c>
      <c r="GJ63">
        <v>294</v>
      </c>
      <c r="GK63" s="324"/>
      <c r="GL63" s="49">
        <v>0</v>
      </c>
      <c r="GM63" s="49">
        <v>0</v>
      </c>
      <c r="GN63">
        <v>0</v>
      </c>
      <c r="GO63" s="49">
        <v>0</v>
      </c>
      <c r="GP63" s="324"/>
    </row>
    <row r="64" spans="1:198" ht="18">
      <c r="A64" s="39" t="s">
        <v>2707</v>
      </c>
      <c r="B64" s="45">
        <f t="shared" si="1"/>
        <v>41688.512499999997</v>
      </c>
      <c r="C64" s="41"/>
      <c r="D64" s="49">
        <v>0</v>
      </c>
      <c r="E64" s="49">
        <v>0</v>
      </c>
      <c r="F64" s="49">
        <v>320.625</v>
      </c>
      <c r="G64" s="49">
        <v>509.8</v>
      </c>
      <c r="H64" s="371"/>
      <c r="I64" s="49">
        <v>0</v>
      </c>
      <c r="J64" s="49">
        <v>0</v>
      </c>
      <c r="K64" s="49">
        <v>101.62499999999991</v>
      </c>
      <c r="L64" s="49">
        <v>298.39999999999998</v>
      </c>
      <c r="M64" s="371"/>
      <c r="N64" s="49">
        <v>0</v>
      </c>
      <c r="O64" s="49">
        <v>0</v>
      </c>
      <c r="P64" s="49">
        <v>127.94999999999999</v>
      </c>
      <c r="Q64" s="49">
        <v>409.30000000000007</v>
      </c>
      <c r="R64" s="371"/>
      <c r="S64" s="315">
        <v>0</v>
      </c>
      <c r="T64" s="315">
        <v>0</v>
      </c>
      <c r="U64" s="315">
        <v>66.599999999999994</v>
      </c>
      <c r="V64" s="49">
        <v>265.3</v>
      </c>
      <c r="W64" s="371"/>
      <c r="X64" s="49">
        <v>0</v>
      </c>
      <c r="Y64" s="49">
        <v>0</v>
      </c>
      <c r="Z64" s="49">
        <v>229.35000000000002</v>
      </c>
      <c r="AA64" s="49">
        <v>258.2</v>
      </c>
      <c r="AB64" s="371"/>
      <c r="AC64" s="49">
        <v>0</v>
      </c>
      <c r="AD64" s="49">
        <v>0</v>
      </c>
      <c r="AE64" s="49">
        <v>548.24999999999989</v>
      </c>
      <c r="AF64" s="49">
        <v>407.3</v>
      </c>
      <c r="AG64" s="371"/>
      <c r="AH64" s="49">
        <v>0</v>
      </c>
      <c r="AI64" s="49">
        <v>0</v>
      </c>
      <c r="AJ64" s="49">
        <v>778.5</v>
      </c>
      <c r="AK64" s="49">
        <v>577.6</v>
      </c>
      <c r="AL64" s="371"/>
      <c r="AM64" s="49">
        <v>0</v>
      </c>
      <c r="AN64" s="49">
        <v>0</v>
      </c>
      <c r="AO64" s="49">
        <v>218.51249999999999</v>
      </c>
      <c r="AP64" s="49">
        <v>513</v>
      </c>
      <c r="AQ64" s="371"/>
      <c r="AR64" s="49">
        <v>0</v>
      </c>
      <c r="AS64" s="49">
        <v>0</v>
      </c>
      <c r="AT64" s="49">
        <v>61.875</v>
      </c>
      <c r="AU64" s="49">
        <v>38.5</v>
      </c>
      <c r="AV64" s="371"/>
      <c r="AW64" s="49">
        <v>0</v>
      </c>
      <c r="AX64" s="49">
        <v>0</v>
      </c>
      <c r="AY64" s="49">
        <v>651.48749999999995</v>
      </c>
      <c r="AZ64" s="49">
        <v>916.59999999999991</v>
      </c>
      <c r="BA64" s="371"/>
      <c r="BB64" s="49">
        <v>0</v>
      </c>
      <c r="BC64" s="49">
        <v>0</v>
      </c>
      <c r="BD64" s="49">
        <v>144.44999999999999</v>
      </c>
      <c r="BE64" s="49">
        <v>390.7</v>
      </c>
      <c r="BF64" s="371"/>
      <c r="BG64" s="49">
        <v>0</v>
      </c>
      <c r="BH64" s="49">
        <v>0</v>
      </c>
      <c r="BI64" s="49">
        <v>294.60000000000002</v>
      </c>
      <c r="BJ64" s="49">
        <v>215.7</v>
      </c>
      <c r="BK64" s="371"/>
      <c r="BL64" s="49">
        <v>0</v>
      </c>
      <c r="BM64" s="49">
        <v>0</v>
      </c>
      <c r="BN64" s="49">
        <v>93.75</v>
      </c>
      <c r="BO64" s="49">
        <v>154.30000000000001</v>
      </c>
      <c r="BP64" s="371"/>
      <c r="BQ64" s="49">
        <v>0</v>
      </c>
      <c r="BR64" s="49">
        <v>0</v>
      </c>
      <c r="BS64" s="49">
        <v>229.125</v>
      </c>
      <c r="BT64" s="49">
        <v>517.9</v>
      </c>
      <c r="BU64" s="324"/>
      <c r="BV64" s="49">
        <v>0</v>
      </c>
      <c r="BW64" s="49">
        <v>0</v>
      </c>
      <c r="BX64" s="49">
        <v>603.52500000000009</v>
      </c>
      <c r="BY64" s="49">
        <v>285.90000000000003</v>
      </c>
      <c r="BZ64" s="371"/>
      <c r="CA64" s="49">
        <v>0</v>
      </c>
      <c r="CB64" s="49">
        <v>0</v>
      </c>
      <c r="CC64" s="49">
        <v>135</v>
      </c>
      <c r="CD64" s="49">
        <v>572.6</v>
      </c>
      <c r="CE64" s="324"/>
      <c r="CF64" s="333">
        <v>0</v>
      </c>
      <c r="CG64" s="333">
        <v>0</v>
      </c>
      <c r="CH64" s="333">
        <v>161.92500000000001</v>
      </c>
      <c r="CI64" s="49">
        <v>284.3</v>
      </c>
      <c r="CJ64" s="324"/>
      <c r="CK64" s="49">
        <v>0</v>
      </c>
      <c r="CL64" s="49">
        <v>0</v>
      </c>
      <c r="CM64" s="49">
        <v>168.22500000000002</v>
      </c>
      <c r="CN64" s="49">
        <v>540.79999999999995</v>
      </c>
      <c r="CO64" s="371"/>
      <c r="CP64" s="49">
        <v>0</v>
      </c>
      <c r="CQ64" s="49">
        <v>0</v>
      </c>
      <c r="CR64" s="49">
        <v>294.60000000000002</v>
      </c>
      <c r="CS64" s="49">
        <v>474.2</v>
      </c>
      <c r="CT64" s="324"/>
      <c r="CU64" s="49">
        <v>0</v>
      </c>
      <c r="CV64" s="49">
        <v>0</v>
      </c>
      <c r="CW64" s="49">
        <v>547.79999999999995</v>
      </c>
      <c r="CX64" s="49">
        <v>483.5</v>
      </c>
      <c r="CY64" s="371"/>
      <c r="CZ64" s="49">
        <v>0</v>
      </c>
      <c r="DA64" s="49">
        <v>0</v>
      </c>
      <c r="DB64" s="49">
        <v>33</v>
      </c>
      <c r="DC64" s="49">
        <v>0</v>
      </c>
      <c r="DD64" s="324"/>
      <c r="DE64" s="49">
        <v>0</v>
      </c>
      <c r="DF64" s="49">
        <v>0</v>
      </c>
      <c r="DG64" s="49">
        <v>3242.25</v>
      </c>
      <c r="DH64" s="315">
        <v>3106.7000000000003</v>
      </c>
      <c r="DI64" s="324"/>
      <c r="DJ64" s="315">
        <v>0</v>
      </c>
      <c r="DK64" s="315">
        <v>0</v>
      </c>
      <c r="DL64" s="315">
        <v>569.70000000000005</v>
      </c>
      <c r="DM64" s="49">
        <v>723.2</v>
      </c>
      <c r="DN64" s="324"/>
      <c r="DO64" s="49">
        <v>0</v>
      </c>
      <c r="DP64" s="49">
        <v>0</v>
      </c>
      <c r="DQ64" s="49">
        <v>453.90000000000003</v>
      </c>
      <c r="DR64" s="49">
        <v>344.4</v>
      </c>
      <c r="DS64" s="324"/>
      <c r="DT64" s="49">
        <v>0</v>
      </c>
      <c r="DU64" s="49">
        <v>0</v>
      </c>
      <c r="DV64" s="49">
        <v>0</v>
      </c>
      <c r="DW64" s="49">
        <v>203.4</v>
      </c>
      <c r="DX64" s="324"/>
      <c r="DY64" s="49">
        <v>0</v>
      </c>
      <c r="DZ64" s="49">
        <v>0</v>
      </c>
      <c r="EA64" s="49">
        <v>3496.9874999999997</v>
      </c>
      <c r="EB64" s="315">
        <v>3298.3000000000006</v>
      </c>
      <c r="EC64" s="324"/>
      <c r="ED64" s="49">
        <v>0</v>
      </c>
      <c r="EE64" s="49">
        <v>0</v>
      </c>
      <c r="EF64" s="49">
        <v>189</v>
      </c>
      <c r="EG64" s="49">
        <v>450</v>
      </c>
      <c r="EH64" s="324"/>
      <c r="EI64" s="49">
        <v>0</v>
      </c>
      <c r="EJ64" s="49">
        <v>0</v>
      </c>
      <c r="EK64" s="49">
        <v>427.5</v>
      </c>
      <c r="EL64" s="49">
        <v>421</v>
      </c>
      <c r="EM64" s="324"/>
      <c r="EN64" s="49">
        <v>0</v>
      </c>
      <c r="EO64" s="49">
        <v>0</v>
      </c>
      <c r="EP64" s="49">
        <v>322.35000000000002</v>
      </c>
      <c r="EQ64" s="49">
        <v>339.29999999999995</v>
      </c>
      <c r="ER64" s="324"/>
      <c r="ES64" s="49">
        <v>0</v>
      </c>
      <c r="ET64" s="49">
        <v>0</v>
      </c>
      <c r="EU64" s="49">
        <v>308.25</v>
      </c>
      <c r="EV64" s="49">
        <v>215.5</v>
      </c>
      <c r="EW64" s="324"/>
      <c r="EX64">
        <v>0</v>
      </c>
      <c r="EY64">
        <v>0</v>
      </c>
      <c r="EZ64">
        <v>2150.5499999999997</v>
      </c>
      <c r="FA64" s="479">
        <v>2120.4</v>
      </c>
      <c r="FB64" s="324"/>
      <c r="FC64" s="49">
        <v>0</v>
      </c>
      <c r="FD64" s="49">
        <v>0</v>
      </c>
      <c r="FE64" s="49">
        <v>192.82500000000002</v>
      </c>
      <c r="FF64" s="49">
        <v>17.100000000000001</v>
      </c>
      <c r="FG64" s="324"/>
      <c r="FH64" s="333">
        <v>0</v>
      </c>
      <c r="FI64" s="333">
        <v>0</v>
      </c>
      <c r="FJ64" s="333">
        <v>274.72500000000002</v>
      </c>
      <c r="FK64" s="49">
        <v>7.7000000000000011</v>
      </c>
      <c r="FL64" s="324"/>
      <c r="FM64" s="333">
        <v>0</v>
      </c>
      <c r="FN64" s="333">
        <v>0</v>
      </c>
      <c r="FO64" s="333">
        <v>255.52500000000003</v>
      </c>
      <c r="FP64" s="49">
        <v>364.40000000000003</v>
      </c>
      <c r="FQ64" s="324"/>
      <c r="FR64" s="49">
        <v>0</v>
      </c>
      <c r="FS64" s="49">
        <v>0</v>
      </c>
      <c r="FT64" s="49">
        <v>454.35</v>
      </c>
      <c r="FU64" s="49">
        <v>398.70000000000005</v>
      </c>
      <c r="FV64" s="324"/>
      <c r="FW64" s="49">
        <v>0</v>
      </c>
      <c r="FX64" s="49">
        <v>0</v>
      </c>
      <c r="FY64" s="49">
        <v>220.875</v>
      </c>
      <c r="FZ64" s="49">
        <v>371.3</v>
      </c>
      <c r="GA64" s="324"/>
      <c r="GB64">
        <v>0</v>
      </c>
      <c r="GC64">
        <v>0</v>
      </c>
      <c r="GD64">
        <v>870.375</v>
      </c>
      <c r="GE64" s="18">
        <v>804.5</v>
      </c>
      <c r="GF64" s="324"/>
      <c r="GG64" s="632">
        <v>0</v>
      </c>
      <c r="GH64" s="632">
        <v>0</v>
      </c>
      <c r="GI64" s="632">
        <v>221.25</v>
      </c>
      <c r="GJ64">
        <v>330</v>
      </c>
      <c r="GK64" s="324"/>
      <c r="GL64" s="49">
        <v>0</v>
      </c>
      <c r="GM64" s="49">
        <v>0</v>
      </c>
      <c r="GN64">
        <v>597.52500000000009</v>
      </c>
      <c r="GO64" s="49">
        <v>0</v>
      </c>
      <c r="GP64" s="324"/>
    </row>
    <row r="65" spans="1:198" ht="18">
      <c r="A65" s="40" t="s">
        <v>700</v>
      </c>
      <c r="B65" s="45">
        <f t="shared" si="1"/>
        <v>50828.3</v>
      </c>
      <c r="C65" s="41"/>
      <c r="D65" s="49">
        <v>0</v>
      </c>
      <c r="E65" s="49">
        <v>275.10000000000002</v>
      </c>
      <c r="F65" s="49">
        <v>49.8</v>
      </c>
      <c r="G65" s="49">
        <v>104.6</v>
      </c>
      <c r="H65" s="371"/>
      <c r="I65" s="49">
        <v>0</v>
      </c>
      <c r="J65" s="49">
        <v>80.499999999999943</v>
      </c>
      <c r="K65" s="49">
        <v>33.749999999999979</v>
      </c>
      <c r="L65" s="49">
        <v>83.4</v>
      </c>
      <c r="M65" s="371"/>
      <c r="N65" s="49">
        <v>119.61250000000003</v>
      </c>
      <c r="O65" s="49">
        <v>247.49999999999977</v>
      </c>
      <c r="P65" s="49">
        <v>198.75000000000006</v>
      </c>
      <c r="Q65" s="49">
        <v>499.00000000000006</v>
      </c>
      <c r="R65" s="371"/>
      <c r="S65" s="315">
        <v>105.60000000000008</v>
      </c>
      <c r="T65" s="315">
        <v>270.50000000000034</v>
      </c>
      <c r="U65" s="315">
        <v>263.02499999999998</v>
      </c>
      <c r="V65" s="49">
        <v>218</v>
      </c>
      <c r="W65" s="371"/>
      <c r="X65" s="49">
        <v>93.749999999999943</v>
      </c>
      <c r="Y65" s="49">
        <v>140.69999999999959</v>
      </c>
      <c r="Z65" s="49">
        <v>348.97500000000002</v>
      </c>
      <c r="AA65" s="49">
        <v>431.5</v>
      </c>
      <c r="AB65" s="371"/>
      <c r="AC65" s="49">
        <v>171.99999999999989</v>
      </c>
      <c r="AD65" s="49">
        <v>406.24999999999955</v>
      </c>
      <c r="AE65" s="49">
        <v>360.07499999999999</v>
      </c>
      <c r="AF65" s="49">
        <v>286.40000000000003</v>
      </c>
      <c r="AG65" s="371"/>
      <c r="AH65" s="49">
        <v>191.39999999999964</v>
      </c>
      <c r="AI65" s="49">
        <v>109.34999999999945</v>
      </c>
      <c r="AJ65" s="49">
        <v>286.20000000000005</v>
      </c>
      <c r="AK65" s="49">
        <v>510.1</v>
      </c>
      <c r="AL65" s="371"/>
      <c r="AM65" s="49">
        <v>103.48749999999995</v>
      </c>
      <c r="AN65" s="49">
        <v>355.40000000000009</v>
      </c>
      <c r="AO65" s="49">
        <v>397.65000000000003</v>
      </c>
      <c r="AP65" s="49">
        <v>790.5</v>
      </c>
      <c r="AQ65" s="371"/>
      <c r="AR65" s="49">
        <v>45.5</v>
      </c>
      <c r="AS65" s="49">
        <v>212.5</v>
      </c>
      <c r="AT65" s="49">
        <v>224.17500000000001</v>
      </c>
      <c r="AU65" s="49">
        <v>246.5</v>
      </c>
      <c r="AV65" s="371"/>
      <c r="AW65" s="49">
        <v>71.399999999999864</v>
      </c>
      <c r="AX65" s="49">
        <v>239.89999999999964</v>
      </c>
      <c r="AY65" s="49">
        <v>447.97499999999997</v>
      </c>
      <c r="AZ65" s="49">
        <v>224.79999999999998</v>
      </c>
      <c r="BA65" s="371"/>
      <c r="BB65" s="49">
        <v>94</v>
      </c>
      <c r="BC65" s="49">
        <v>313.50000000000006</v>
      </c>
      <c r="BD65" s="49">
        <v>430.35</v>
      </c>
      <c r="BE65" s="49">
        <v>419.8</v>
      </c>
      <c r="BF65" s="371"/>
      <c r="BG65" s="49">
        <v>38.899999999999864</v>
      </c>
      <c r="BH65" s="49">
        <v>227.7</v>
      </c>
      <c r="BI65" s="49">
        <v>464.47499999999997</v>
      </c>
      <c r="BJ65" s="49">
        <v>325.60000000000002</v>
      </c>
      <c r="BK65" s="371"/>
      <c r="BL65" s="49">
        <v>97.2374999999995</v>
      </c>
      <c r="BM65" s="49">
        <v>152.84999999999997</v>
      </c>
      <c r="BN65" s="49">
        <v>289.64999999999998</v>
      </c>
      <c r="BO65" s="49">
        <v>525.79999999999995</v>
      </c>
      <c r="BP65" s="371"/>
      <c r="BQ65" s="49">
        <v>159.38749999999982</v>
      </c>
      <c r="BR65" s="49">
        <v>284.25</v>
      </c>
      <c r="BS65" s="49">
        <v>300.52500000000003</v>
      </c>
      <c r="BT65" s="49">
        <v>617.79999999999995</v>
      </c>
      <c r="BU65" s="324"/>
      <c r="BV65" s="49">
        <v>87.999999999999773</v>
      </c>
      <c r="BW65" s="49">
        <v>139.39999999999918</v>
      </c>
      <c r="BX65" s="49">
        <v>204.67499999999998</v>
      </c>
      <c r="BY65" s="49">
        <v>212.5</v>
      </c>
      <c r="BZ65" s="371"/>
      <c r="CA65" s="49">
        <v>113.99999999999955</v>
      </c>
      <c r="CB65" s="49">
        <v>326.44999999999982</v>
      </c>
      <c r="CC65" s="49">
        <v>347.84999999999997</v>
      </c>
      <c r="CD65" s="49">
        <v>501.5</v>
      </c>
      <c r="CE65" s="324"/>
      <c r="CF65" s="333">
        <v>96.624999999999545</v>
      </c>
      <c r="CG65" s="333">
        <v>141.05000000000018</v>
      </c>
      <c r="CH65" s="333">
        <v>436.72500000000002</v>
      </c>
      <c r="CI65" s="49">
        <v>450.5</v>
      </c>
      <c r="CJ65" s="324"/>
      <c r="CK65" s="49">
        <v>64.462499999999409</v>
      </c>
      <c r="CL65" s="49">
        <v>148.5</v>
      </c>
      <c r="CM65" s="49">
        <v>75.75</v>
      </c>
      <c r="CN65" s="49">
        <v>412.3</v>
      </c>
      <c r="CO65" s="371"/>
      <c r="CP65" s="49">
        <v>106.875</v>
      </c>
      <c r="CQ65" s="49">
        <v>154.15000000000146</v>
      </c>
      <c r="CR65" s="49">
        <v>404.84999999999997</v>
      </c>
      <c r="CS65" s="49">
        <v>376.6</v>
      </c>
      <c r="CT65" s="324"/>
      <c r="CU65" s="49">
        <v>41.875000000000455</v>
      </c>
      <c r="CV65" s="49">
        <v>230.75</v>
      </c>
      <c r="CW65" s="49">
        <v>197.47500000000002</v>
      </c>
      <c r="CX65" s="49">
        <v>164.70000000000002</v>
      </c>
      <c r="CY65" s="371"/>
      <c r="CZ65" s="49">
        <v>21.000000000000455</v>
      </c>
      <c r="DA65" s="49">
        <v>122.35</v>
      </c>
      <c r="DB65" s="49">
        <v>66.300000000000011</v>
      </c>
      <c r="DC65" s="49">
        <v>297.3</v>
      </c>
      <c r="DD65" s="324"/>
      <c r="DE65" s="49">
        <v>382.8250000000001</v>
      </c>
      <c r="DF65" s="49">
        <v>343.35000000000036</v>
      </c>
      <c r="DG65" s="49">
        <v>1875.6000000000004</v>
      </c>
      <c r="DH65" s="315">
        <v>1671.1000000000001</v>
      </c>
      <c r="DI65" s="324"/>
      <c r="DJ65" s="315">
        <v>108.12500000000045</v>
      </c>
      <c r="DK65" s="315">
        <v>338.34999999999764</v>
      </c>
      <c r="DL65" s="315">
        <v>484.19999999999993</v>
      </c>
      <c r="DM65" s="49">
        <v>659.2</v>
      </c>
      <c r="DN65" s="324"/>
      <c r="DO65" s="49">
        <v>63.700000000000273</v>
      </c>
      <c r="DP65" s="49">
        <v>382.69999999999982</v>
      </c>
      <c r="DQ65" s="49">
        <v>233.70000000000002</v>
      </c>
      <c r="DR65" s="49">
        <v>393.8</v>
      </c>
      <c r="DS65" s="324"/>
      <c r="DT65" s="49">
        <v>0</v>
      </c>
      <c r="DU65" s="49">
        <v>0</v>
      </c>
      <c r="DV65" s="49">
        <v>0</v>
      </c>
      <c r="DW65" s="49">
        <v>71.5</v>
      </c>
      <c r="DX65" s="324"/>
      <c r="DY65" s="49">
        <v>843.38749999999573</v>
      </c>
      <c r="DZ65" s="49">
        <v>1978.8499999999985</v>
      </c>
      <c r="EA65" s="49">
        <v>2141.1749999999997</v>
      </c>
      <c r="EB65" s="315">
        <v>3589.7000000000007</v>
      </c>
      <c r="EC65" s="324"/>
      <c r="ED65" s="49">
        <v>32.999999999999545</v>
      </c>
      <c r="EE65" s="49">
        <v>156.44999999999891</v>
      </c>
      <c r="EF65" s="49">
        <v>157.27499999999998</v>
      </c>
      <c r="EG65" s="49">
        <v>202.5</v>
      </c>
      <c r="EH65" s="324"/>
      <c r="EI65" s="49">
        <v>33.549999999999727</v>
      </c>
      <c r="EJ65" s="49">
        <v>42.600000000000364</v>
      </c>
      <c r="EK65" s="49">
        <v>186.75</v>
      </c>
      <c r="EL65" s="49">
        <v>128.4</v>
      </c>
      <c r="EM65" s="324"/>
      <c r="EN65" s="49">
        <v>0</v>
      </c>
      <c r="EO65" s="49">
        <v>310.80000000000473</v>
      </c>
      <c r="EP65" s="49">
        <v>153.375</v>
      </c>
      <c r="EQ65" s="49">
        <v>688.4</v>
      </c>
      <c r="ER65" s="324"/>
      <c r="ES65" s="49">
        <v>41.274999999998727</v>
      </c>
      <c r="ET65" s="49">
        <v>217.05000000000109</v>
      </c>
      <c r="EU65" s="49">
        <v>203.85000000000002</v>
      </c>
      <c r="EV65" s="49">
        <v>443.2</v>
      </c>
      <c r="EW65" s="324"/>
      <c r="EX65">
        <v>601.45000000000005</v>
      </c>
      <c r="EY65">
        <v>1160.7500000000018</v>
      </c>
      <c r="EZ65">
        <v>1649.7749999999999</v>
      </c>
      <c r="FA65" s="479">
        <v>579</v>
      </c>
      <c r="FB65" s="324"/>
      <c r="FC65" s="49">
        <v>41.574999999997999</v>
      </c>
      <c r="FD65" s="49">
        <v>32.550000000001091</v>
      </c>
      <c r="FE65" s="49">
        <v>221.54999999999998</v>
      </c>
      <c r="FF65" s="49">
        <v>589.20000000000005</v>
      </c>
      <c r="FG65" s="324"/>
      <c r="FH65" s="333">
        <v>27.824999999997999</v>
      </c>
      <c r="FI65" s="333">
        <v>212.44999999999996</v>
      </c>
      <c r="FJ65" s="333">
        <v>202.5</v>
      </c>
      <c r="FK65" s="49">
        <v>325.5</v>
      </c>
      <c r="FL65" s="324"/>
      <c r="FM65" s="333">
        <v>102.02500000000055</v>
      </c>
      <c r="FN65" s="333">
        <v>134.64999999999964</v>
      </c>
      <c r="FO65" s="333">
        <v>249.75</v>
      </c>
      <c r="FP65" s="49">
        <v>440.59999999999997</v>
      </c>
      <c r="FQ65" s="324"/>
      <c r="FR65" s="49">
        <v>64.500000000000909</v>
      </c>
      <c r="FS65" s="49">
        <v>217.39999999999998</v>
      </c>
      <c r="FT65" s="49">
        <v>312.75</v>
      </c>
      <c r="FU65" s="49">
        <v>428.09999999999997</v>
      </c>
      <c r="FV65" s="324"/>
      <c r="FW65" s="49">
        <v>0</v>
      </c>
      <c r="FX65" s="49">
        <v>8.249999999998181</v>
      </c>
      <c r="FY65" s="49">
        <v>33.599999999999994</v>
      </c>
      <c r="FZ65" s="49">
        <v>60.3</v>
      </c>
      <c r="GA65" s="324"/>
      <c r="GB65">
        <v>271.57500000000255</v>
      </c>
      <c r="GC65">
        <v>688.70000000001494</v>
      </c>
      <c r="GD65">
        <v>1244.5500000000002</v>
      </c>
      <c r="GE65" s="18">
        <v>715</v>
      </c>
      <c r="GF65" s="324"/>
      <c r="GG65" s="632">
        <v>58.125000000000909</v>
      </c>
      <c r="GH65" s="632">
        <v>192.75</v>
      </c>
      <c r="GI65" s="632">
        <v>177.75</v>
      </c>
      <c r="GJ65">
        <v>274.5</v>
      </c>
      <c r="GK65" s="324"/>
      <c r="GL65" s="49">
        <v>0</v>
      </c>
      <c r="GM65" s="49">
        <v>0</v>
      </c>
      <c r="GN65">
        <v>1017.5999999999999</v>
      </c>
      <c r="GO65" s="49">
        <v>0</v>
      </c>
      <c r="GP65" s="324"/>
    </row>
    <row r="66" spans="1:198" ht="18">
      <c r="A66" s="40" t="s">
        <v>21</v>
      </c>
      <c r="B66" s="45">
        <f t="shared" si="1"/>
        <v>64444.287499999955</v>
      </c>
      <c r="C66" s="41"/>
      <c r="D66" s="49">
        <v>0</v>
      </c>
      <c r="E66" s="49">
        <v>213.69999999999996</v>
      </c>
      <c r="F66" s="49">
        <v>475.49999999999989</v>
      </c>
      <c r="G66" s="49">
        <v>557.20000000000005</v>
      </c>
      <c r="H66" s="371"/>
      <c r="I66" s="49">
        <v>0</v>
      </c>
      <c r="J66" s="49">
        <v>51.850000000000023</v>
      </c>
      <c r="K66" s="49">
        <v>37.725000000000051</v>
      </c>
      <c r="L66" s="49">
        <v>113.2</v>
      </c>
      <c r="M66" s="371"/>
      <c r="N66" s="49">
        <v>177.55</v>
      </c>
      <c r="O66" s="49">
        <v>406.15000000000009</v>
      </c>
      <c r="P66" s="49">
        <v>354.75</v>
      </c>
      <c r="Q66" s="49">
        <v>640.90000000000009</v>
      </c>
      <c r="R66" s="371"/>
      <c r="S66" s="315">
        <v>47.999999999999886</v>
      </c>
      <c r="T66" s="315">
        <v>127.84999999999991</v>
      </c>
      <c r="U66" s="315">
        <v>116.625</v>
      </c>
      <c r="V66" s="49">
        <v>152.5</v>
      </c>
      <c r="W66" s="371"/>
      <c r="X66" s="49">
        <v>82.174999999999841</v>
      </c>
      <c r="Y66" s="49">
        <v>145.54999999999995</v>
      </c>
      <c r="Z66" s="49">
        <v>203.54999999999998</v>
      </c>
      <c r="AA66" s="49">
        <v>375.4</v>
      </c>
      <c r="AB66" s="371"/>
      <c r="AC66" s="49">
        <v>229.22499999999957</v>
      </c>
      <c r="AD66" s="49">
        <v>522.79999999999973</v>
      </c>
      <c r="AE66" s="49">
        <v>675.37499999999977</v>
      </c>
      <c r="AF66" s="49">
        <v>374.09999999999997</v>
      </c>
      <c r="AG66" s="371"/>
      <c r="AH66" s="49">
        <v>273.14999999999941</v>
      </c>
      <c r="AI66" s="49">
        <v>289.44999999999982</v>
      </c>
      <c r="AJ66" s="49">
        <v>947.09999999999991</v>
      </c>
      <c r="AK66" s="49">
        <v>791.79999999999984</v>
      </c>
      <c r="AL66" s="371"/>
      <c r="AM66" s="49">
        <v>102.5499999999995</v>
      </c>
      <c r="AN66" s="49">
        <v>297.74999999999955</v>
      </c>
      <c r="AO66" s="49">
        <v>181.27499999999998</v>
      </c>
      <c r="AP66" s="49">
        <v>424.6</v>
      </c>
      <c r="AQ66" s="371"/>
      <c r="AR66" s="49">
        <v>55.574999999999818</v>
      </c>
      <c r="AS66" s="49">
        <v>110.75</v>
      </c>
      <c r="AT66" s="49">
        <v>97.125</v>
      </c>
      <c r="AU66" s="49">
        <v>54.3</v>
      </c>
      <c r="AV66" s="371"/>
      <c r="AW66" s="49">
        <v>306.30000000000018</v>
      </c>
      <c r="AX66" s="49">
        <v>476.24999999999909</v>
      </c>
      <c r="AY66" s="49">
        <v>697.5</v>
      </c>
      <c r="AZ66" s="49">
        <v>1007.2999999999998</v>
      </c>
      <c r="BA66" s="371"/>
      <c r="BB66" s="49">
        <v>113.72499999999968</v>
      </c>
      <c r="BC66" s="49">
        <v>226.25</v>
      </c>
      <c r="BD66" s="49">
        <v>203.55</v>
      </c>
      <c r="BE66" s="49">
        <v>277</v>
      </c>
      <c r="BF66" s="371"/>
      <c r="BG66" s="49">
        <v>108.94999999999959</v>
      </c>
      <c r="BH66" s="49">
        <v>111.34999999999998</v>
      </c>
      <c r="BI66" s="49">
        <v>324.07500000000005</v>
      </c>
      <c r="BJ66" s="49">
        <v>280.2</v>
      </c>
      <c r="BK66" s="371"/>
      <c r="BL66" s="49">
        <v>62.875</v>
      </c>
      <c r="BM66" s="49">
        <v>58</v>
      </c>
      <c r="BN66" s="49">
        <v>202.27499999999998</v>
      </c>
      <c r="BO66" s="49">
        <v>356.5</v>
      </c>
      <c r="BP66" s="371"/>
      <c r="BQ66" s="49">
        <v>68.749999999999545</v>
      </c>
      <c r="BR66" s="49">
        <v>226.24999999999909</v>
      </c>
      <c r="BS66" s="49">
        <v>144.22500000000002</v>
      </c>
      <c r="BT66" s="49">
        <v>485.5</v>
      </c>
      <c r="BU66" s="324"/>
      <c r="BV66" s="49">
        <v>150.82499999999982</v>
      </c>
      <c r="BW66" s="49">
        <v>263.14999999999964</v>
      </c>
      <c r="BX66" s="49">
        <v>771.22499999999991</v>
      </c>
      <c r="BY66" s="49">
        <v>557.09999999999991</v>
      </c>
      <c r="BZ66" s="371"/>
      <c r="CA66" s="49">
        <v>36.099999999999909</v>
      </c>
      <c r="CB66" s="49">
        <v>182.54999999999927</v>
      </c>
      <c r="CC66" s="49">
        <v>190.5</v>
      </c>
      <c r="CD66" s="49">
        <v>531.70000000000005</v>
      </c>
      <c r="CE66" s="324"/>
      <c r="CF66" s="333">
        <v>25</v>
      </c>
      <c r="CG66" s="333">
        <v>187.5</v>
      </c>
      <c r="CH66" s="333">
        <v>47.25</v>
      </c>
      <c r="CI66" s="49">
        <v>573.5</v>
      </c>
      <c r="CJ66" s="324"/>
      <c r="CK66" s="49">
        <v>12.225000000000364</v>
      </c>
      <c r="CL66" s="49">
        <v>136.15</v>
      </c>
      <c r="CM66" s="49">
        <v>296.77499999999998</v>
      </c>
      <c r="CN66" s="49">
        <v>558.09999999999991</v>
      </c>
      <c r="CO66" s="371"/>
      <c r="CP66" s="49">
        <v>98.550000000000182</v>
      </c>
      <c r="CQ66" s="49">
        <v>158.64999999999964</v>
      </c>
      <c r="CR66" s="49">
        <v>217.35000000000002</v>
      </c>
      <c r="CS66" s="49">
        <v>477.9</v>
      </c>
      <c r="CT66" s="324"/>
      <c r="CU66" s="49">
        <v>165.66249999999991</v>
      </c>
      <c r="CV66" s="49">
        <v>318.50000000000091</v>
      </c>
      <c r="CW66" s="49">
        <v>845.69999999999993</v>
      </c>
      <c r="CX66" s="49">
        <v>470.80000000000007</v>
      </c>
      <c r="CY66" s="371"/>
      <c r="CZ66" s="49">
        <v>9</v>
      </c>
      <c r="DA66" s="49">
        <v>21</v>
      </c>
      <c r="DB66" s="49">
        <v>76.5</v>
      </c>
      <c r="DC66" s="49">
        <v>82.5</v>
      </c>
      <c r="DD66" s="324"/>
      <c r="DE66" s="49">
        <v>802.22500000000002</v>
      </c>
      <c r="DF66" s="49">
        <v>1017.2999999999993</v>
      </c>
      <c r="DG66" s="49">
        <v>2227.4250000000002</v>
      </c>
      <c r="DH66" s="315">
        <v>2783.7999999999997</v>
      </c>
      <c r="DI66" s="324"/>
      <c r="DJ66" s="315">
        <v>205.04999999999882</v>
      </c>
      <c r="DK66" s="315">
        <v>404.34999999999945</v>
      </c>
      <c r="DL66" s="315">
        <v>340.72499999999997</v>
      </c>
      <c r="DM66" s="49">
        <v>742.40000000000009</v>
      </c>
      <c r="DN66" s="324"/>
      <c r="DO66" s="49">
        <v>191.74999999999909</v>
      </c>
      <c r="DP66" s="49">
        <v>463.25000000000091</v>
      </c>
      <c r="DQ66" s="49">
        <v>516.67499999999995</v>
      </c>
      <c r="DR66" s="49">
        <v>669.6</v>
      </c>
      <c r="DS66" s="324"/>
      <c r="DT66" s="49">
        <v>0</v>
      </c>
      <c r="DU66" s="49">
        <v>0</v>
      </c>
      <c r="DV66" s="49">
        <v>0</v>
      </c>
      <c r="DW66" s="49">
        <v>104.1</v>
      </c>
      <c r="DX66" s="324"/>
      <c r="DY66" s="49">
        <v>1143.6249999999882</v>
      </c>
      <c r="DZ66" s="49">
        <v>2111.8249999999989</v>
      </c>
      <c r="EA66" s="49">
        <v>3432.4500000000003</v>
      </c>
      <c r="EB66" s="315">
        <v>3827.5000000000005</v>
      </c>
      <c r="EC66" s="324"/>
      <c r="ED66" s="49">
        <v>119.875</v>
      </c>
      <c r="EE66" s="49">
        <v>165.84999999999854</v>
      </c>
      <c r="EF66" s="49">
        <v>91.949999999999989</v>
      </c>
      <c r="EG66" s="49">
        <v>513.50000000000011</v>
      </c>
      <c r="EH66" s="324"/>
      <c r="EI66" s="49">
        <v>105.10000000000036</v>
      </c>
      <c r="EJ66" s="49">
        <v>257.84999999999673</v>
      </c>
      <c r="EK66" s="49">
        <v>390.6</v>
      </c>
      <c r="EL66" s="49">
        <v>235.20000000000002</v>
      </c>
      <c r="EM66" s="324"/>
      <c r="EN66" s="49">
        <v>0</v>
      </c>
      <c r="EO66" s="49">
        <v>131.29999999999745</v>
      </c>
      <c r="EP66" s="49">
        <v>462.75</v>
      </c>
      <c r="EQ66" s="49">
        <v>277</v>
      </c>
      <c r="ER66" s="324"/>
      <c r="ES66" s="49">
        <v>93.875</v>
      </c>
      <c r="ET66" s="49">
        <v>60.649999999997817</v>
      </c>
      <c r="EU66" s="49">
        <v>357.9</v>
      </c>
      <c r="EV66" s="49">
        <v>258.89999999999998</v>
      </c>
      <c r="EW66" s="324"/>
      <c r="EX66">
        <v>1344.625</v>
      </c>
      <c r="EY66">
        <v>1988.1999999999989</v>
      </c>
      <c r="EZ66">
        <v>1878.8249999999996</v>
      </c>
      <c r="FA66" s="479">
        <v>2607.6999999999998</v>
      </c>
      <c r="FB66" s="324"/>
      <c r="FC66" s="49">
        <v>62.624999999999091</v>
      </c>
      <c r="FD66" s="49">
        <v>0</v>
      </c>
      <c r="FE66" s="49">
        <v>118.5</v>
      </c>
      <c r="FF66" s="49">
        <v>169</v>
      </c>
      <c r="FG66" s="324"/>
      <c r="FH66" s="333">
        <v>98.75</v>
      </c>
      <c r="FI66" s="333">
        <v>151.75</v>
      </c>
      <c r="FJ66" s="333">
        <v>296.54999999999995</v>
      </c>
      <c r="FK66" s="49">
        <v>218</v>
      </c>
      <c r="FL66" s="324"/>
      <c r="FM66" s="333">
        <v>86.600000000000364</v>
      </c>
      <c r="FN66" s="333">
        <v>131.024999999996</v>
      </c>
      <c r="FO66" s="333">
        <v>211.875</v>
      </c>
      <c r="FP66" s="49">
        <v>360</v>
      </c>
      <c r="FQ66" s="324"/>
      <c r="FR66" s="49">
        <v>135.07499999999891</v>
      </c>
      <c r="FS66" s="49">
        <v>322.60000000000002</v>
      </c>
      <c r="FT66" s="49">
        <v>363.82500000000005</v>
      </c>
      <c r="FU66" s="49">
        <v>541.1</v>
      </c>
      <c r="FV66" s="324"/>
      <c r="FW66" s="49">
        <v>0</v>
      </c>
      <c r="FX66" s="49">
        <v>150.75000000000182</v>
      </c>
      <c r="FY66" s="49">
        <v>245.25</v>
      </c>
      <c r="FZ66" s="49">
        <v>460.8</v>
      </c>
      <c r="GA66" s="324"/>
      <c r="GB66">
        <v>394.04999999999927</v>
      </c>
      <c r="GC66">
        <v>599.30000000002178</v>
      </c>
      <c r="GD66">
        <v>944.40000000000009</v>
      </c>
      <c r="GE66" s="18">
        <v>1180.8</v>
      </c>
      <c r="GF66" s="324"/>
      <c r="GG66" s="632">
        <v>119.74999999999818</v>
      </c>
      <c r="GH66" s="632">
        <v>235.5</v>
      </c>
      <c r="GI66" s="632">
        <v>265.875</v>
      </c>
      <c r="GJ66">
        <v>324.5</v>
      </c>
      <c r="GK66" s="324"/>
      <c r="GL66" s="49">
        <v>0</v>
      </c>
      <c r="GM66" s="49">
        <v>0</v>
      </c>
      <c r="GN66">
        <v>1024.6500000000001</v>
      </c>
      <c r="GO66" s="49">
        <v>0</v>
      </c>
      <c r="GP66" s="324"/>
    </row>
    <row r="67" spans="1:198" ht="18">
      <c r="A67" s="39" t="s">
        <v>141</v>
      </c>
      <c r="B67" s="45">
        <f t="shared" si="1"/>
        <v>62663.750000000007</v>
      </c>
      <c r="C67" s="41"/>
      <c r="D67" s="49">
        <v>0</v>
      </c>
      <c r="E67" s="49">
        <v>378.05</v>
      </c>
      <c r="F67" s="49">
        <v>357.45</v>
      </c>
      <c r="G67" s="49">
        <v>304.8</v>
      </c>
      <c r="H67" s="371"/>
      <c r="I67" s="49">
        <v>0</v>
      </c>
      <c r="J67" s="49">
        <v>87.549999999999955</v>
      </c>
      <c r="K67" s="49">
        <v>23.400000000000119</v>
      </c>
      <c r="L67" s="49">
        <v>254.5</v>
      </c>
      <c r="M67" s="371"/>
      <c r="N67" s="49">
        <v>135.81250000000003</v>
      </c>
      <c r="O67" s="49">
        <v>216.79999999999973</v>
      </c>
      <c r="P67" s="49">
        <v>134.17499999999998</v>
      </c>
      <c r="Q67" s="49">
        <v>460.29999999999995</v>
      </c>
      <c r="R67" s="371"/>
      <c r="S67" s="315">
        <v>44.025000000000148</v>
      </c>
      <c r="T67" s="315">
        <v>60.949999999999591</v>
      </c>
      <c r="U67" s="315">
        <v>104.25</v>
      </c>
      <c r="V67" s="49">
        <v>63</v>
      </c>
      <c r="W67" s="371"/>
      <c r="X67" s="49">
        <v>84.125</v>
      </c>
      <c r="Y67" s="49">
        <v>103.49999999999977</v>
      </c>
      <c r="Z67" s="49">
        <v>265.72500000000002</v>
      </c>
      <c r="AA67" s="49">
        <v>240.5</v>
      </c>
      <c r="AB67" s="371"/>
      <c r="AC67" s="49">
        <v>220.62499999999989</v>
      </c>
      <c r="AD67" s="49">
        <v>503.70000000000005</v>
      </c>
      <c r="AE67" s="49">
        <v>576.97499999999991</v>
      </c>
      <c r="AF67" s="49">
        <v>425.4</v>
      </c>
      <c r="AG67" s="371"/>
      <c r="AH67" s="49">
        <v>222.07499999999996</v>
      </c>
      <c r="AI67" s="49">
        <v>476.59999999999968</v>
      </c>
      <c r="AJ67" s="49">
        <v>945.52500000000009</v>
      </c>
      <c r="AK67" s="49">
        <v>780.89999999999986</v>
      </c>
      <c r="AL67" s="371"/>
      <c r="AM67" s="49">
        <v>152.32499999999982</v>
      </c>
      <c r="AN67" s="49">
        <v>205.79999999999973</v>
      </c>
      <c r="AO67" s="49">
        <v>156.00000000000003</v>
      </c>
      <c r="AP67" s="49">
        <v>351.3</v>
      </c>
      <c r="AQ67" s="371"/>
      <c r="AR67" s="49">
        <v>156.52500000000009</v>
      </c>
      <c r="AS67" s="49">
        <v>48.75</v>
      </c>
      <c r="AT67" s="49">
        <v>43.875</v>
      </c>
      <c r="AU67" s="49">
        <v>50</v>
      </c>
      <c r="AV67" s="371"/>
      <c r="AW67" s="49">
        <v>126.09999999999968</v>
      </c>
      <c r="AX67" s="49">
        <v>525.69999999999982</v>
      </c>
      <c r="AY67" s="49">
        <v>698.17499999999995</v>
      </c>
      <c r="AZ67" s="49">
        <v>1029</v>
      </c>
      <c r="BA67" s="371"/>
      <c r="BB67" s="49">
        <v>75.599999999999909</v>
      </c>
      <c r="BC67" s="49">
        <v>171.75</v>
      </c>
      <c r="BD67" s="49">
        <v>286.04999999999995</v>
      </c>
      <c r="BE67" s="49">
        <v>162</v>
      </c>
      <c r="BF67" s="371"/>
      <c r="BG67" s="49">
        <v>90.899999999999864</v>
      </c>
      <c r="BH67" s="49">
        <v>67.649999999999991</v>
      </c>
      <c r="BI67" s="49">
        <v>255.45000000000002</v>
      </c>
      <c r="BJ67" s="49">
        <v>4.5</v>
      </c>
      <c r="BK67" s="371"/>
      <c r="BL67" s="49">
        <v>108.09999999999968</v>
      </c>
      <c r="BM67" s="49">
        <v>35.85</v>
      </c>
      <c r="BN67" s="49">
        <v>218.85000000000002</v>
      </c>
      <c r="BO67" s="49">
        <v>284.89999999999998</v>
      </c>
      <c r="BP67" s="371"/>
      <c r="BQ67" s="49">
        <v>83.999999999999545</v>
      </c>
      <c r="BR67" s="49">
        <v>197.75</v>
      </c>
      <c r="BS67" s="49">
        <v>111.67500000000001</v>
      </c>
      <c r="BT67" s="49">
        <v>389.6</v>
      </c>
      <c r="BU67" s="324"/>
      <c r="BV67" s="49">
        <v>169.80000000000018</v>
      </c>
      <c r="BW67" s="49">
        <v>368.54999999999973</v>
      </c>
      <c r="BX67" s="49">
        <v>623.62499999999977</v>
      </c>
      <c r="BY67" s="49">
        <v>599.1</v>
      </c>
      <c r="BZ67" s="371"/>
      <c r="CA67" s="49">
        <v>68.425000000000637</v>
      </c>
      <c r="CB67" s="49">
        <v>57.449999999999818</v>
      </c>
      <c r="CC67" s="49">
        <v>123.30000000000001</v>
      </c>
      <c r="CD67" s="49">
        <v>540</v>
      </c>
      <c r="CE67" s="324"/>
      <c r="CF67" s="333">
        <v>52.074999999999818</v>
      </c>
      <c r="CG67" s="333">
        <v>141</v>
      </c>
      <c r="CH67" s="333">
        <v>48.974999999999994</v>
      </c>
      <c r="CI67" s="49">
        <v>544.20000000000005</v>
      </c>
      <c r="CJ67" s="324"/>
      <c r="CK67" s="49">
        <v>30.275000000000091</v>
      </c>
      <c r="CL67" s="49">
        <v>161.75</v>
      </c>
      <c r="CM67" s="49">
        <v>200.25</v>
      </c>
      <c r="CN67" s="49">
        <v>549.5</v>
      </c>
      <c r="CO67" s="371"/>
      <c r="CP67" s="49">
        <v>105.32500000000027</v>
      </c>
      <c r="CQ67" s="49">
        <v>197.85000000000036</v>
      </c>
      <c r="CR67" s="49">
        <v>236.02499999999998</v>
      </c>
      <c r="CS67" s="49">
        <v>493.1</v>
      </c>
      <c r="CT67" s="324"/>
      <c r="CU67" s="49">
        <v>57.325000000000273</v>
      </c>
      <c r="CV67" s="49">
        <v>371.74999999999909</v>
      </c>
      <c r="CW67" s="49">
        <v>719.55</v>
      </c>
      <c r="CX67" s="49">
        <v>715.2</v>
      </c>
      <c r="CY67" s="371"/>
      <c r="CZ67" s="49">
        <v>61.974999999999909</v>
      </c>
      <c r="DA67" s="49">
        <v>138.75</v>
      </c>
      <c r="DB67" s="49">
        <v>0</v>
      </c>
      <c r="DC67" s="49">
        <v>0</v>
      </c>
      <c r="DD67" s="324"/>
      <c r="DE67" s="49">
        <v>589.75</v>
      </c>
      <c r="DF67" s="49">
        <v>1030.3499999999967</v>
      </c>
      <c r="DG67" s="49">
        <v>2840.3250000000003</v>
      </c>
      <c r="DH67" s="315">
        <v>3792.0999999999995</v>
      </c>
      <c r="DI67" s="324"/>
      <c r="DJ67" s="315">
        <v>146.13749999999982</v>
      </c>
      <c r="DK67" s="315">
        <v>457.59999999999764</v>
      </c>
      <c r="DL67" s="315">
        <v>704.32500000000005</v>
      </c>
      <c r="DM67" s="49">
        <v>1077.4000000000001</v>
      </c>
      <c r="DN67" s="324"/>
      <c r="DO67" s="49">
        <v>80.724999999999909</v>
      </c>
      <c r="DP67" s="49">
        <v>548.09999999999945</v>
      </c>
      <c r="DQ67" s="49">
        <v>353.4</v>
      </c>
      <c r="DR67" s="49">
        <v>761.6</v>
      </c>
      <c r="DS67" s="324"/>
      <c r="DT67" s="49">
        <v>0</v>
      </c>
      <c r="DU67" s="49">
        <v>0</v>
      </c>
      <c r="DV67" s="49">
        <v>0</v>
      </c>
      <c r="DW67" s="49">
        <v>113.5</v>
      </c>
      <c r="DX67" s="324"/>
      <c r="DY67" s="49">
        <v>946.54999999999836</v>
      </c>
      <c r="DZ67" s="49">
        <v>2246.9750000000004</v>
      </c>
      <c r="EA67" s="49">
        <v>3645.1499999999996</v>
      </c>
      <c r="EB67" s="315">
        <v>3916.3999999999996</v>
      </c>
      <c r="EC67" s="324"/>
      <c r="ED67" s="49">
        <v>66.725000000001273</v>
      </c>
      <c r="EE67" s="49">
        <v>180.5</v>
      </c>
      <c r="EF67" s="49">
        <v>1.7999999999999998</v>
      </c>
      <c r="EG67" s="49">
        <v>427.3</v>
      </c>
      <c r="EH67" s="324"/>
      <c r="EI67" s="49">
        <v>51.849999999999454</v>
      </c>
      <c r="EJ67" s="49">
        <v>186.29999999999927</v>
      </c>
      <c r="EK67" s="49">
        <v>314.10000000000002</v>
      </c>
      <c r="EL67" s="49">
        <v>316.60000000000002</v>
      </c>
      <c r="EM67" s="324"/>
      <c r="EN67" s="49">
        <v>0</v>
      </c>
      <c r="EO67" s="49">
        <v>70.899999999999636</v>
      </c>
      <c r="EP67" s="49">
        <v>192.45000000000002</v>
      </c>
      <c r="EQ67" s="49">
        <v>330.70000000000005</v>
      </c>
      <c r="ER67" s="324"/>
      <c r="ES67" s="49">
        <v>91.199999999999818</v>
      </c>
      <c r="ET67" s="49">
        <v>38.649999999999636</v>
      </c>
      <c r="EU67" s="49">
        <v>323.625</v>
      </c>
      <c r="EV67" s="49">
        <v>145.80000000000001</v>
      </c>
      <c r="EW67" s="324"/>
      <c r="EX67">
        <v>796.82500000000005</v>
      </c>
      <c r="EY67">
        <v>2214.6499999999996</v>
      </c>
      <c r="EZ67">
        <v>2285.1</v>
      </c>
      <c r="FA67" s="479">
        <v>3015.2</v>
      </c>
      <c r="FB67" s="324"/>
      <c r="FC67" s="49">
        <v>37.125000000001819</v>
      </c>
      <c r="FD67" s="49">
        <v>35.75</v>
      </c>
      <c r="FE67" s="49">
        <v>73.125</v>
      </c>
      <c r="FF67" s="49">
        <v>18.3</v>
      </c>
      <c r="FG67" s="324"/>
      <c r="FH67" s="333">
        <v>41.025000000001455</v>
      </c>
      <c r="FI67" s="333">
        <v>82.7</v>
      </c>
      <c r="FJ67" s="333">
        <v>200.25</v>
      </c>
      <c r="FK67" s="49">
        <v>53.099999999999994</v>
      </c>
      <c r="FL67" s="324"/>
      <c r="FM67" s="333">
        <v>76.325000000001637</v>
      </c>
      <c r="FN67" s="333">
        <v>223.82499999999709</v>
      </c>
      <c r="FO67" s="333">
        <v>172.2</v>
      </c>
      <c r="FP67" s="49">
        <v>152.4</v>
      </c>
      <c r="FQ67" s="324"/>
      <c r="FR67" s="49">
        <v>61.225000000000364</v>
      </c>
      <c r="FS67" s="49">
        <v>357.9</v>
      </c>
      <c r="FT67" s="49">
        <v>390.82500000000005</v>
      </c>
      <c r="FU67" s="49">
        <v>562.44999999999993</v>
      </c>
      <c r="FV67" s="324"/>
      <c r="FW67" s="49">
        <v>0</v>
      </c>
      <c r="FX67" s="49">
        <v>119.40000000000327</v>
      </c>
      <c r="FY67" s="49">
        <v>22.049999999999997</v>
      </c>
      <c r="FZ67" s="49">
        <v>239.75</v>
      </c>
      <c r="GA67" s="324"/>
      <c r="GB67">
        <v>205.75</v>
      </c>
      <c r="GC67">
        <v>456.70000000002187</v>
      </c>
      <c r="GD67">
        <v>869.47499999999991</v>
      </c>
      <c r="GE67" s="18">
        <v>1387.05</v>
      </c>
      <c r="GF67" s="324"/>
      <c r="GG67" s="632">
        <v>96.499999999999091</v>
      </c>
      <c r="GH67" s="632">
        <v>204.5</v>
      </c>
      <c r="GI67" s="632">
        <v>207.75</v>
      </c>
      <c r="GJ67">
        <v>344</v>
      </c>
      <c r="GK67" s="324"/>
      <c r="GL67" s="49">
        <v>0</v>
      </c>
      <c r="GM67" s="49">
        <v>0</v>
      </c>
      <c r="GN67">
        <v>737.625</v>
      </c>
      <c r="GO67" s="49">
        <v>0</v>
      </c>
      <c r="GP67" s="324"/>
    </row>
    <row r="68" spans="1:198" s="38" customFormat="1" ht="18">
      <c r="A68" s="39" t="s">
        <v>2189</v>
      </c>
      <c r="B68" s="45">
        <f t="shared" si="1"/>
        <v>23064.099999999991</v>
      </c>
      <c r="C68" s="41"/>
      <c r="D68" s="49">
        <v>0</v>
      </c>
      <c r="E68" s="49">
        <v>109.65</v>
      </c>
      <c r="F68" s="49">
        <v>0</v>
      </c>
      <c r="G68" s="49">
        <v>31.900000000000002</v>
      </c>
      <c r="H68" s="371"/>
      <c r="I68" s="49">
        <v>0</v>
      </c>
      <c r="J68" s="49">
        <v>134.50000000000003</v>
      </c>
      <c r="K68" s="49">
        <v>0</v>
      </c>
      <c r="L68" s="49">
        <v>166.4</v>
      </c>
      <c r="M68" s="371"/>
      <c r="N68" s="49">
        <v>0</v>
      </c>
      <c r="O68" s="49">
        <v>169.85000000000002</v>
      </c>
      <c r="P68" s="49">
        <v>0</v>
      </c>
      <c r="Q68" s="49">
        <v>119.00000000000001</v>
      </c>
      <c r="R68" s="371"/>
      <c r="S68" s="315">
        <v>0</v>
      </c>
      <c r="T68" s="315">
        <v>257.5</v>
      </c>
      <c r="U68" s="315">
        <v>0</v>
      </c>
      <c r="V68" s="49">
        <v>319.5</v>
      </c>
      <c r="W68" s="371"/>
      <c r="X68" s="49">
        <v>0</v>
      </c>
      <c r="Y68" s="49">
        <v>124.70000000000005</v>
      </c>
      <c r="Z68" s="49">
        <v>0</v>
      </c>
      <c r="AA68" s="49">
        <v>10.5</v>
      </c>
      <c r="AB68" s="371"/>
      <c r="AC68" s="49">
        <v>0</v>
      </c>
      <c r="AD68" s="49">
        <v>315.25000000000023</v>
      </c>
      <c r="AE68" s="49">
        <v>0</v>
      </c>
      <c r="AF68" s="49">
        <v>241.2</v>
      </c>
      <c r="AG68" s="371"/>
      <c r="AH68" s="49">
        <v>0</v>
      </c>
      <c r="AI68" s="49">
        <v>300.99999999999977</v>
      </c>
      <c r="AJ68" s="49">
        <v>0</v>
      </c>
      <c r="AK68" s="49">
        <v>550.80000000000007</v>
      </c>
      <c r="AL68" s="371"/>
      <c r="AM68" s="49">
        <v>0</v>
      </c>
      <c r="AN68" s="49">
        <v>245.50000000000023</v>
      </c>
      <c r="AO68" s="49">
        <v>0</v>
      </c>
      <c r="AP68" s="49">
        <v>213.8</v>
      </c>
      <c r="AQ68" s="371"/>
      <c r="AR68" s="49">
        <v>0</v>
      </c>
      <c r="AS68" s="49">
        <v>45.5</v>
      </c>
      <c r="AT68" s="49">
        <v>0</v>
      </c>
      <c r="AU68" s="49">
        <v>60</v>
      </c>
      <c r="AV68" s="371"/>
      <c r="AW68" s="49">
        <v>0</v>
      </c>
      <c r="AX68" s="49">
        <v>322.85000000000173</v>
      </c>
      <c r="AY68" s="49">
        <v>0</v>
      </c>
      <c r="AZ68" s="49">
        <v>603.6</v>
      </c>
      <c r="BA68" s="371"/>
      <c r="BB68" s="49">
        <v>0</v>
      </c>
      <c r="BC68" s="49">
        <v>256.3</v>
      </c>
      <c r="BD68" s="49">
        <v>0</v>
      </c>
      <c r="BE68" s="49">
        <v>19.899999999999999</v>
      </c>
      <c r="BF68" s="371"/>
      <c r="BG68" s="49">
        <v>0</v>
      </c>
      <c r="BH68" s="49">
        <v>210.75</v>
      </c>
      <c r="BI68" s="49">
        <v>0</v>
      </c>
      <c r="BJ68" s="49">
        <v>70</v>
      </c>
      <c r="BK68" s="371"/>
      <c r="BL68" s="49">
        <v>0</v>
      </c>
      <c r="BM68" s="49">
        <v>96.9</v>
      </c>
      <c r="BN68" s="49">
        <v>0</v>
      </c>
      <c r="BO68" s="49">
        <v>18.2</v>
      </c>
      <c r="BP68" s="371"/>
      <c r="BQ68" s="49">
        <v>0</v>
      </c>
      <c r="BR68" s="49">
        <v>257.30000000000109</v>
      </c>
      <c r="BS68" s="49">
        <v>0</v>
      </c>
      <c r="BT68" s="49">
        <v>56.099999999999994</v>
      </c>
      <c r="BU68" s="324"/>
      <c r="BV68" s="49">
        <v>0</v>
      </c>
      <c r="BW68" s="49">
        <v>301.45000000000027</v>
      </c>
      <c r="BX68" s="49">
        <v>0</v>
      </c>
      <c r="BY68" s="49">
        <v>188.4</v>
      </c>
      <c r="BZ68" s="371"/>
      <c r="CA68" s="49">
        <v>0</v>
      </c>
      <c r="CB68" s="49">
        <v>222.35000000000082</v>
      </c>
      <c r="CC68" s="49">
        <v>0</v>
      </c>
      <c r="CD68" s="49">
        <v>122.7</v>
      </c>
      <c r="CE68" s="324"/>
      <c r="CF68" s="333">
        <v>0</v>
      </c>
      <c r="CG68" s="333">
        <v>141.85000000000082</v>
      </c>
      <c r="CH68" s="333">
        <v>0</v>
      </c>
      <c r="CI68" s="49">
        <v>297</v>
      </c>
      <c r="CJ68" s="324"/>
      <c r="CK68" s="49">
        <v>0</v>
      </c>
      <c r="CL68" s="49">
        <v>224.25</v>
      </c>
      <c r="CM68" s="49">
        <v>0</v>
      </c>
      <c r="CN68" s="49">
        <v>219.50000000000003</v>
      </c>
      <c r="CO68" s="371"/>
      <c r="CP68" s="49">
        <v>0</v>
      </c>
      <c r="CQ68" s="49">
        <v>104.50000000000091</v>
      </c>
      <c r="CR68" s="49">
        <v>0</v>
      </c>
      <c r="CS68" s="49">
        <v>94.5</v>
      </c>
      <c r="CT68" s="324"/>
      <c r="CU68" s="49">
        <v>0</v>
      </c>
      <c r="CV68" s="49">
        <v>63.250000000000909</v>
      </c>
      <c r="CW68" s="49">
        <v>0</v>
      </c>
      <c r="CX68" s="49">
        <v>61.2</v>
      </c>
      <c r="CY68" s="371"/>
      <c r="CZ68" s="49">
        <v>0</v>
      </c>
      <c r="DA68" s="49">
        <v>87.15</v>
      </c>
      <c r="DB68" s="49">
        <v>0</v>
      </c>
      <c r="DC68" s="49">
        <v>308.8</v>
      </c>
      <c r="DD68" s="324"/>
      <c r="DE68" s="49">
        <v>0</v>
      </c>
      <c r="DF68" s="49">
        <v>1047.0499999999993</v>
      </c>
      <c r="DG68" s="49">
        <v>0</v>
      </c>
      <c r="DH68" s="315">
        <v>1481.1</v>
      </c>
      <c r="DI68" s="324"/>
      <c r="DJ68" s="315">
        <v>0</v>
      </c>
      <c r="DK68" s="315">
        <v>301.70000000000073</v>
      </c>
      <c r="DL68" s="315">
        <v>0</v>
      </c>
      <c r="DM68" s="49">
        <v>235.8</v>
      </c>
      <c r="DN68" s="324"/>
      <c r="DO68" s="49">
        <v>0</v>
      </c>
      <c r="DP68" s="49">
        <v>120.40000000000236</v>
      </c>
      <c r="DQ68" s="49">
        <v>0</v>
      </c>
      <c r="DR68" s="49">
        <v>448.60000000000008</v>
      </c>
      <c r="DS68" s="324"/>
      <c r="DT68" s="49">
        <v>0</v>
      </c>
      <c r="DU68" s="49">
        <v>0</v>
      </c>
      <c r="DV68" s="49">
        <v>0</v>
      </c>
      <c r="DW68" s="49">
        <v>178</v>
      </c>
      <c r="DX68" s="324"/>
      <c r="DY68" s="49">
        <v>0</v>
      </c>
      <c r="DZ68" s="49">
        <v>1670.5000000000009</v>
      </c>
      <c r="EA68" s="49">
        <v>0</v>
      </c>
      <c r="EB68" s="315">
        <v>2644.7</v>
      </c>
      <c r="EC68" s="324"/>
      <c r="ED68" s="49">
        <v>0</v>
      </c>
      <c r="EE68" s="49">
        <v>101.35000000000127</v>
      </c>
      <c r="EF68" s="49">
        <v>0</v>
      </c>
      <c r="EG68" s="49">
        <v>172.8</v>
      </c>
      <c r="EH68" s="324"/>
      <c r="EI68" s="49">
        <v>0</v>
      </c>
      <c r="EJ68" s="49">
        <v>137.85000000000036</v>
      </c>
      <c r="EK68" s="49">
        <v>0</v>
      </c>
      <c r="EL68" s="49">
        <v>501.1</v>
      </c>
      <c r="EM68" s="324"/>
      <c r="EN68" s="49">
        <v>0</v>
      </c>
      <c r="EO68" s="49">
        <v>68.399999999999636</v>
      </c>
      <c r="EP68" s="49">
        <v>0</v>
      </c>
      <c r="EQ68" s="49">
        <v>153.70000000000002</v>
      </c>
      <c r="ER68" s="324"/>
      <c r="ES68" s="49">
        <v>0</v>
      </c>
      <c r="ET68" s="49">
        <v>42.050000000001091</v>
      </c>
      <c r="EU68" s="49">
        <v>0</v>
      </c>
      <c r="EV68" s="49">
        <v>180</v>
      </c>
      <c r="EW68" s="324"/>
      <c r="EX68">
        <v>0</v>
      </c>
      <c r="EY68">
        <v>1232.1000000000022</v>
      </c>
      <c r="EZ68">
        <v>0</v>
      </c>
      <c r="FA68" s="479">
        <v>1803.5</v>
      </c>
      <c r="FB68" s="324"/>
      <c r="FC68" s="49">
        <v>0</v>
      </c>
      <c r="FD68" s="49">
        <v>101.79999999999927</v>
      </c>
      <c r="FE68" s="49">
        <v>0</v>
      </c>
      <c r="FF68" s="49">
        <v>160.79999999999998</v>
      </c>
      <c r="FG68" s="324"/>
      <c r="FH68" s="333">
        <v>0</v>
      </c>
      <c r="FI68" s="333">
        <v>168.95</v>
      </c>
      <c r="FJ68" s="333">
        <v>0</v>
      </c>
      <c r="FK68" s="49">
        <v>292.2</v>
      </c>
      <c r="FL68" s="324"/>
      <c r="FM68" s="333">
        <v>0</v>
      </c>
      <c r="FN68" s="333">
        <v>80.94999999999709</v>
      </c>
      <c r="FO68" s="333">
        <v>0</v>
      </c>
      <c r="FP68" s="49">
        <v>321.5</v>
      </c>
      <c r="FQ68" s="324"/>
      <c r="FR68" s="49">
        <v>0</v>
      </c>
      <c r="FS68" s="49">
        <v>186.8</v>
      </c>
      <c r="FT68" s="49">
        <v>0</v>
      </c>
      <c r="FU68" s="49">
        <v>92.9</v>
      </c>
      <c r="FV68" s="324"/>
      <c r="FW68" s="49">
        <v>0</v>
      </c>
      <c r="FX68" s="49">
        <v>55.200000000000728</v>
      </c>
      <c r="FY68" s="49">
        <v>0</v>
      </c>
      <c r="FZ68" s="49">
        <v>0</v>
      </c>
      <c r="GA68" s="324"/>
      <c r="GB68">
        <v>0</v>
      </c>
      <c r="GC68">
        <v>555.39999999997963</v>
      </c>
      <c r="GD68">
        <v>0</v>
      </c>
      <c r="GE68" s="18">
        <v>415.3</v>
      </c>
      <c r="GF68" s="324"/>
      <c r="GG68" s="632">
        <v>0</v>
      </c>
      <c r="GH68" s="632">
        <v>185.75</v>
      </c>
      <c r="GI68" s="632">
        <v>0</v>
      </c>
      <c r="GJ68">
        <v>160.5</v>
      </c>
      <c r="GK68" s="324"/>
      <c r="GL68" s="49">
        <v>0</v>
      </c>
      <c r="GM68" s="49">
        <v>0</v>
      </c>
      <c r="GN68">
        <v>0</v>
      </c>
      <c r="GO68" s="49">
        <v>0</v>
      </c>
      <c r="GP68" s="324"/>
    </row>
    <row r="69" spans="1:198" ht="18">
      <c r="A69" s="39" t="s">
        <v>1667</v>
      </c>
      <c r="B69" s="45">
        <f t="shared" si="1"/>
        <v>44253.000000000007</v>
      </c>
      <c r="C69" s="41"/>
      <c r="D69" s="49">
        <v>0</v>
      </c>
      <c r="E69" s="49">
        <v>137.15</v>
      </c>
      <c r="F69" s="49">
        <v>113.69999999999999</v>
      </c>
      <c r="G69" s="49">
        <v>244.79999999999998</v>
      </c>
      <c r="H69" s="371"/>
      <c r="I69" s="49">
        <v>0</v>
      </c>
      <c r="J69" s="49">
        <v>157.99999999999994</v>
      </c>
      <c r="K69" s="49">
        <v>114.37499999999997</v>
      </c>
      <c r="L69" s="49">
        <v>265</v>
      </c>
      <c r="M69" s="371"/>
      <c r="N69" s="49">
        <v>152.19999999999999</v>
      </c>
      <c r="O69" s="49">
        <v>264.19999999999993</v>
      </c>
      <c r="P69" s="49">
        <v>223.42499999999998</v>
      </c>
      <c r="Q69" s="49">
        <v>375.2</v>
      </c>
      <c r="R69" s="371"/>
      <c r="S69" s="315">
        <v>90.599999999999966</v>
      </c>
      <c r="T69" s="315">
        <v>17.050000000000068</v>
      </c>
      <c r="U69" s="315">
        <v>155.69999999999999</v>
      </c>
      <c r="V69" s="49">
        <v>273.5</v>
      </c>
      <c r="W69" s="371"/>
      <c r="X69" s="49">
        <v>138.50000000000011</v>
      </c>
      <c r="Y69" s="49">
        <v>40.849999999999682</v>
      </c>
      <c r="Z69" s="49">
        <v>160.57499999999999</v>
      </c>
      <c r="AA69" s="49">
        <v>249.2</v>
      </c>
      <c r="AB69" s="371"/>
      <c r="AC69" s="49">
        <v>76.074999999999932</v>
      </c>
      <c r="AD69" s="49">
        <v>361.34999999999991</v>
      </c>
      <c r="AE69" s="49">
        <v>332.62499999999994</v>
      </c>
      <c r="AF69" s="49">
        <v>300.39999999999998</v>
      </c>
      <c r="AG69" s="371"/>
      <c r="AH69" s="49">
        <v>141.55000000000018</v>
      </c>
      <c r="AI69" s="49">
        <v>320.40000000000009</v>
      </c>
      <c r="AJ69" s="49">
        <v>455.40000000000003</v>
      </c>
      <c r="AK69" s="49">
        <v>680.3</v>
      </c>
      <c r="AL69" s="371"/>
      <c r="AM69" s="49">
        <v>124.90000000000032</v>
      </c>
      <c r="AN69" s="49">
        <v>191.80000000000018</v>
      </c>
      <c r="AO69" s="49">
        <v>286.5</v>
      </c>
      <c r="AP69" s="49">
        <v>392.2</v>
      </c>
      <c r="AQ69" s="371"/>
      <c r="AR69" s="49">
        <v>15.000000000000341</v>
      </c>
      <c r="AS69" s="49">
        <v>109</v>
      </c>
      <c r="AT69" s="49">
        <v>149.625</v>
      </c>
      <c r="AU69" s="49">
        <v>150.4</v>
      </c>
      <c r="AV69" s="371"/>
      <c r="AW69" s="49">
        <v>86.825000000000273</v>
      </c>
      <c r="AX69" s="49">
        <v>432.99999999999955</v>
      </c>
      <c r="AY69" s="49">
        <v>250.875</v>
      </c>
      <c r="AZ69" s="49">
        <v>809.1</v>
      </c>
      <c r="BA69" s="371"/>
      <c r="BB69" s="49">
        <v>55.000000000000455</v>
      </c>
      <c r="BC69" s="49">
        <v>209.5</v>
      </c>
      <c r="BD69" s="49">
        <v>148.94999999999999</v>
      </c>
      <c r="BE69" s="49">
        <v>362.3</v>
      </c>
      <c r="BF69" s="371"/>
      <c r="BG69" s="49">
        <v>30.625000000000227</v>
      </c>
      <c r="BH69" s="49">
        <v>119.95</v>
      </c>
      <c r="BI69" s="49">
        <v>322.04999999999995</v>
      </c>
      <c r="BJ69" s="49">
        <v>77</v>
      </c>
      <c r="BK69" s="371"/>
      <c r="BL69" s="49">
        <v>85.500000000000227</v>
      </c>
      <c r="BM69" s="49">
        <v>15.05</v>
      </c>
      <c r="BN69" s="49">
        <v>139.5</v>
      </c>
      <c r="BO69" s="49">
        <v>124.30000000000001</v>
      </c>
      <c r="BP69" s="371"/>
      <c r="BQ69" s="49">
        <v>152.12500000000023</v>
      </c>
      <c r="BR69" s="49">
        <v>200.30000000000064</v>
      </c>
      <c r="BS69" s="49">
        <v>32.774999999999999</v>
      </c>
      <c r="BT69" s="49">
        <v>380.5</v>
      </c>
      <c r="BU69" s="324"/>
      <c r="BV69" s="49">
        <v>95.325000000000045</v>
      </c>
      <c r="BW69" s="49">
        <v>343.900000000001</v>
      </c>
      <c r="BX69" s="49">
        <v>343.42499999999995</v>
      </c>
      <c r="BY69" s="49">
        <v>594</v>
      </c>
      <c r="BZ69" s="371"/>
      <c r="CA69" s="49">
        <v>103.17499999999995</v>
      </c>
      <c r="CB69" s="49">
        <v>136.95000000000073</v>
      </c>
      <c r="CC69" s="49">
        <v>304.875</v>
      </c>
      <c r="CD69" s="49">
        <v>313.5</v>
      </c>
      <c r="CE69" s="324"/>
      <c r="CF69" s="333">
        <v>56.275000000000091</v>
      </c>
      <c r="CG69" s="333">
        <v>129.00000000000045</v>
      </c>
      <c r="CH69" s="333">
        <v>160.5</v>
      </c>
      <c r="CI69" s="49">
        <v>226.5</v>
      </c>
      <c r="CJ69" s="324"/>
      <c r="CK69" s="49">
        <v>99.924999999999955</v>
      </c>
      <c r="CL69" s="49">
        <v>318.35000000000002</v>
      </c>
      <c r="CM69" s="49">
        <v>154.875</v>
      </c>
      <c r="CN69" s="49">
        <v>0</v>
      </c>
      <c r="CO69" s="371"/>
      <c r="CP69" s="49">
        <v>59.500000000000227</v>
      </c>
      <c r="CQ69" s="49">
        <v>195.80000000000018</v>
      </c>
      <c r="CR69" s="49">
        <v>310.20000000000005</v>
      </c>
      <c r="CS69" s="49">
        <v>280.39999999999998</v>
      </c>
      <c r="CT69" s="324"/>
      <c r="CU69" s="49">
        <v>109.90000000000032</v>
      </c>
      <c r="CV69" s="49">
        <v>286.55000000000109</v>
      </c>
      <c r="CW69" s="49">
        <v>231.22500000000002</v>
      </c>
      <c r="CX69" s="49">
        <v>363.9</v>
      </c>
      <c r="CY69" s="371"/>
      <c r="CZ69" s="49">
        <v>42.025000000000318</v>
      </c>
      <c r="DA69" s="49">
        <v>24.149999999999995</v>
      </c>
      <c r="DB69" s="49">
        <v>81.900000000000006</v>
      </c>
      <c r="DC69" s="49">
        <v>217</v>
      </c>
      <c r="DD69" s="324"/>
      <c r="DE69" s="49">
        <v>523.12500000000011</v>
      </c>
      <c r="DF69" s="49">
        <v>1483.4000000000005</v>
      </c>
      <c r="DG69" s="49">
        <v>1639.6499999999999</v>
      </c>
      <c r="DH69" s="315">
        <v>1165.1000000000001</v>
      </c>
      <c r="DI69" s="324"/>
      <c r="DJ69" s="315">
        <v>61.449999999999818</v>
      </c>
      <c r="DK69" s="315">
        <v>310.45000000000073</v>
      </c>
      <c r="DL69" s="315">
        <v>293.92500000000001</v>
      </c>
      <c r="DM69" s="49">
        <v>281.3</v>
      </c>
      <c r="DN69" s="324"/>
      <c r="DO69" s="49">
        <v>54.875000000000909</v>
      </c>
      <c r="DP69" s="49">
        <v>561.90000000000055</v>
      </c>
      <c r="DQ69" s="49">
        <v>64.8</v>
      </c>
      <c r="DR69" s="49">
        <v>632.80000000000007</v>
      </c>
      <c r="DS69" s="324"/>
      <c r="DT69" s="49">
        <v>0</v>
      </c>
      <c r="DU69" s="49">
        <v>0</v>
      </c>
      <c r="DV69" s="49">
        <v>0</v>
      </c>
      <c r="DW69" s="49">
        <v>71.7</v>
      </c>
      <c r="DX69" s="324"/>
      <c r="DY69" s="49">
        <v>593.35000000001492</v>
      </c>
      <c r="DZ69" s="49">
        <v>1694.3500000000004</v>
      </c>
      <c r="EA69" s="49">
        <v>2467.2749999999996</v>
      </c>
      <c r="EB69" s="315">
        <v>2174.9</v>
      </c>
      <c r="EC69" s="324"/>
      <c r="ED69" s="49">
        <v>2.1000000000003638</v>
      </c>
      <c r="EE69" s="49">
        <v>103.14999999999964</v>
      </c>
      <c r="EF69" s="49">
        <v>126.60000000000001</v>
      </c>
      <c r="EG69" s="49">
        <v>324.10000000000002</v>
      </c>
      <c r="EH69" s="324"/>
      <c r="EI69" s="49">
        <v>20.649999999999636</v>
      </c>
      <c r="EJ69" s="49">
        <v>150.09999999999673</v>
      </c>
      <c r="EK69" s="49">
        <v>27.375</v>
      </c>
      <c r="EL69" s="49">
        <v>49.8</v>
      </c>
      <c r="EM69" s="324"/>
      <c r="EN69" s="49">
        <v>0</v>
      </c>
      <c r="EO69" s="49">
        <v>32.499999999998181</v>
      </c>
      <c r="EP69" s="49">
        <v>255</v>
      </c>
      <c r="EQ69" s="49">
        <v>217</v>
      </c>
      <c r="ER69" s="324"/>
      <c r="ES69" s="49">
        <v>10.5</v>
      </c>
      <c r="ET69" s="49">
        <v>49.94999999999709</v>
      </c>
      <c r="EU69" s="49">
        <v>266.625</v>
      </c>
      <c r="EV69" s="49">
        <v>188.5</v>
      </c>
      <c r="EW69" s="324"/>
      <c r="EX69">
        <v>219.27500000000001</v>
      </c>
      <c r="EY69">
        <v>1365.1000000000004</v>
      </c>
      <c r="EZ69">
        <v>694.35</v>
      </c>
      <c r="FA69" s="479">
        <v>2494.5</v>
      </c>
      <c r="FB69" s="324"/>
      <c r="FC69" s="49">
        <v>6.0749999999998181</v>
      </c>
      <c r="FD69" s="49">
        <v>37.19999999999709</v>
      </c>
      <c r="FE69" s="49">
        <v>208.35000000000002</v>
      </c>
      <c r="FF69" s="49">
        <v>47</v>
      </c>
      <c r="FG69" s="324"/>
      <c r="FH69" s="333">
        <v>51.274999999999181</v>
      </c>
      <c r="FI69" s="333">
        <v>160.59999999999997</v>
      </c>
      <c r="FJ69" s="333">
        <v>215.17499999999998</v>
      </c>
      <c r="FK69" s="49">
        <v>198.6</v>
      </c>
      <c r="FL69" s="324"/>
      <c r="FM69" s="333">
        <v>100.30000000000018</v>
      </c>
      <c r="FN69" s="333">
        <v>144.29999999999927</v>
      </c>
      <c r="FO69" s="333">
        <v>413.625</v>
      </c>
      <c r="FP69" s="49">
        <v>126</v>
      </c>
      <c r="FQ69" s="324"/>
      <c r="FR69" s="49">
        <v>91.224999999999454</v>
      </c>
      <c r="FS69" s="49">
        <v>172.05</v>
      </c>
      <c r="FT69" s="49">
        <v>573.90000000000009</v>
      </c>
      <c r="FU69" s="49">
        <v>81.600000000000009</v>
      </c>
      <c r="FV69" s="324"/>
      <c r="FW69" s="49">
        <v>0</v>
      </c>
      <c r="FX69" s="49">
        <v>131.40000000000146</v>
      </c>
      <c r="FY69" s="49">
        <v>381.6</v>
      </c>
      <c r="FZ69" s="49">
        <v>126.1</v>
      </c>
      <c r="GA69" s="324"/>
      <c r="GB69">
        <v>96.399999999996908</v>
      </c>
      <c r="GC69">
        <v>552.29999999999791</v>
      </c>
      <c r="GD69">
        <v>718.05</v>
      </c>
      <c r="GE69" s="18">
        <v>729.5</v>
      </c>
      <c r="GF69" s="324"/>
      <c r="GG69" s="632">
        <v>55.000000000001819</v>
      </c>
      <c r="GH69" s="632">
        <v>189</v>
      </c>
      <c r="GI69" s="632">
        <v>166.5</v>
      </c>
      <c r="GJ69">
        <v>307</v>
      </c>
      <c r="GK69" s="324"/>
      <c r="GL69" s="49">
        <v>0</v>
      </c>
      <c r="GM69" s="49">
        <v>0</v>
      </c>
      <c r="GN69">
        <v>621.45000000000005</v>
      </c>
      <c r="GO69" s="49">
        <v>0</v>
      </c>
      <c r="GP69" s="324"/>
    </row>
    <row r="70" spans="1:198" ht="18">
      <c r="A70" s="38" t="s">
        <v>3615</v>
      </c>
      <c r="B70" s="45">
        <f t="shared" ref="B70:B101" si="2">SUM(D70:ZZ70)</f>
        <v>23624.299999999996</v>
      </c>
      <c r="C70" s="41"/>
      <c r="D70" s="49">
        <v>0</v>
      </c>
      <c r="E70" s="49">
        <v>0</v>
      </c>
      <c r="F70" s="49">
        <v>0</v>
      </c>
      <c r="G70" s="49">
        <v>6</v>
      </c>
      <c r="H70" s="371"/>
      <c r="I70" s="49">
        <v>0</v>
      </c>
      <c r="J70" s="49">
        <v>0</v>
      </c>
      <c r="K70" s="49">
        <v>0</v>
      </c>
      <c r="L70" s="49">
        <v>214.9</v>
      </c>
      <c r="M70" s="371"/>
      <c r="N70" s="49">
        <v>0</v>
      </c>
      <c r="O70" s="49">
        <v>0</v>
      </c>
      <c r="P70" s="49">
        <v>0</v>
      </c>
      <c r="Q70" s="49">
        <v>504.6</v>
      </c>
      <c r="R70" s="371"/>
      <c r="S70" s="315">
        <v>0</v>
      </c>
      <c r="T70" s="315">
        <v>0</v>
      </c>
      <c r="U70" s="315">
        <v>0</v>
      </c>
      <c r="V70" s="49">
        <v>237.9</v>
      </c>
      <c r="W70" s="371"/>
      <c r="X70" s="49">
        <v>0</v>
      </c>
      <c r="Y70" s="49">
        <v>0</v>
      </c>
      <c r="Z70" s="49">
        <v>0</v>
      </c>
      <c r="AA70" s="49">
        <v>382.3</v>
      </c>
      <c r="AB70" s="371"/>
      <c r="AC70" s="49">
        <v>0</v>
      </c>
      <c r="AD70" s="49">
        <v>0</v>
      </c>
      <c r="AE70" s="49">
        <v>0</v>
      </c>
      <c r="AF70" s="49">
        <v>715.40000000000009</v>
      </c>
      <c r="AG70" s="371"/>
      <c r="AH70" s="49">
        <v>0</v>
      </c>
      <c r="AI70" s="49">
        <v>0</v>
      </c>
      <c r="AJ70" s="49">
        <v>0</v>
      </c>
      <c r="AK70" s="49">
        <v>403.6</v>
      </c>
      <c r="AL70" s="371"/>
      <c r="AM70" s="49">
        <v>0</v>
      </c>
      <c r="AN70" s="49">
        <v>0</v>
      </c>
      <c r="AO70" s="49">
        <v>0</v>
      </c>
      <c r="AP70" s="49">
        <v>316.5</v>
      </c>
      <c r="AQ70" s="371"/>
      <c r="AR70" s="49">
        <v>0</v>
      </c>
      <c r="AS70" s="49">
        <v>0</v>
      </c>
      <c r="AT70" s="49">
        <v>0</v>
      </c>
      <c r="AU70" s="49">
        <v>203</v>
      </c>
      <c r="AV70" s="371"/>
      <c r="AW70" s="49">
        <v>0</v>
      </c>
      <c r="AX70" s="49">
        <v>0</v>
      </c>
      <c r="AY70" s="49">
        <v>0</v>
      </c>
      <c r="AZ70" s="49">
        <v>517.30000000000007</v>
      </c>
      <c r="BA70" s="371"/>
      <c r="BB70" s="49">
        <v>0</v>
      </c>
      <c r="BC70" s="49">
        <v>0</v>
      </c>
      <c r="BD70" s="49">
        <v>0</v>
      </c>
      <c r="BE70" s="49">
        <v>324.60000000000002</v>
      </c>
      <c r="BF70" s="371"/>
      <c r="BG70" s="49">
        <v>0</v>
      </c>
      <c r="BH70" s="49">
        <v>0</v>
      </c>
      <c r="BI70" s="49">
        <v>0</v>
      </c>
      <c r="BJ70" s="49">
        <v>452.59999999999997</v>
      </c>
      <c r="BK70" s="371"/>
      <c r="BL70" s="49">
        <v>0</v>
      </c>
      <c r="BM70" s="49">
        <v>0</v>
      </c>
      <c r="BN70" s="49">
        <v>0</v>
      </c>
      <c r="BO70" s="49">
        <v>341.9</v>
      </c>
      <c r="BP70" s="371"/>
      <c r="BQ70" s="49">
        <v>0</v>
      </c>
      <c r="BR70" s="49">
        <v>0</v>
      </c>
      <c r="BS70" s="49">
        <v>0</v>
      </c>
      <c r="BT70" s="49">
        <v>541.4</v>
      </c>
      <c r="BU70" s="324"/>
      <c r="BV70" s="49">
        <v>0</v>
      </c>
      <c r="BW70" s="49">
        <v>0</v>
      </c>
      <c r="BX70" s="49">
        <v>0</v>
      </c>
      <c r="BY70" s="49">
        <v>533.59999999999991</v>
      </c>
      <c r="BZ70" s="371"/>
      <c r="CA70" s="49">
        <v>0</v>
      </c>
      <c r="CB70" s="49">
        <v>0</v>
      </c>
      <c r="CC70" s="49">
        <v>0</v>
      </c>
      <c r="CD70" s="49">
        <v>684.6</v>
      </c>
      <c r="CE70" s="324"/>
      <c r="CF70" s="333">
        <v>0</v>
      </c>
      <c r="CG70" s="333">
        <v>0</v>
      </c>
      <c r="CH70" s="333">
        <v>0</v>
      </c>
      <c r="CI70" s="49">
        <v>440.9</v>
      </c>
      <c r="CJ70" s="324"/>
      <c r="CK70" s="49">
        <v>0</v>
      </c>
      <c r="CL70" s="49">
        <v>0</v>
      </c>
      <c r="CM70" s="49">
        <v>0</v>
      </c>
      <c r="CN70" s="49">
        <v>467.1</v>
      </c>
      <c r="CO70" s="371"/>
      <c r="CP70" s="49">
        <v>0</v>
      </c>
      <c r="CQ70" s="49">
        <v>0</v>
      </c>
      <c r="CR70" s="49">
        <v>0</v>
      </c>
      <c r="CS70" s="49">
        <v>464</v>
      </c>
      <c r="CT70" s="324"/>
      <c r="CU70" s="49">
        <v>0</v>
      </c>
      <c r="CV70" s="49">
        <v>0</v>
      </c>
      <c r="CW70" s="49">
        <v>0</v>
      </c>
      <c r="CX70" s="49">
        <v>568</v>
      </c>
      <c r="CY70" s="371"/>
      <c r="CZ70" s="49">
        <v>0</v>
      </c>
      <c r="DA70" s="49">
        <v>0</v>
      </c>
      <c r="DB70" s="49">
        <v>0</v>
      </c>
      <c r="DC70" s="49">
        <v>0</v>
      </c>
      <c r="DD70" s="324"/>
      <c r="DE70" s="49">
        <v>0</v>
      </c>
      <c r="DF70" s="49">
        <v>0</v>
      </c>
      <c r="DG70" s="49">
        <v>0</v>
      </c>
      <c r="DH70" s="315">
        <v>1887.5999999999997</v>
      </c>
      <c r="DI70" s="324"/>
      <c r="DJ70" s="315">
        <v>0</v>
      </c>
      <c r="DK70" s="315">
        <v>0</v>
      </c>
      <c r="DL70" s="315">
        <v>0</v>
      </c>
      <c r="DM70" s="49">
        <v>1292</v>
      </c>
      <c r="DN70" s="324"/>
      <c r="DO70" s="49">
        <v>0</v>
      </c>
      <c r="DP70" s="49">
        <v>0</v>
      </c>
      <c r="DQ70" s="49">
        <v>0</v>
      </c>
      <c r="DR70" s="49">
        <v>390.7</v>
      </c>
      <c r="DS70" s="324"/>
      <c r="DT70" s="49">
        <v>0</v>
      </c>
      <c r="DU70" s="49">
        <v>0</v>
      </c>
      <c r="DV70" s="49">
        <v>0</v>
      </c>
      <c r="DW70" s="49">
        <v>0</v>
      </c>
      <c r="DX70" s="324"/>
      <c r="DY70" s="49">
        <v>0</v>
      </c>
      <c r="DZ70" s="49">
        <v>0</v>
      </c>
      <c r="EA70" s="49">
        <v>0</v>
      </c>
      <c r="EB70" s="315">
        <v>4409.800000000002</v>
      </c>
      <c r="EC70" s="324"/>
      <c r="ED70" s="49">
        <v>0</v>
      </c>
      <c r="EE70" s="49">
        <v>0</v>
      </c>
      <c r="EF70" s="49">
        <v>0</v>
      </c>
      <c r="EG70" s="49">
        <v>181</v>
      </c>
      <c r="EH70" s="324"/>
      <c r="EI70" s="49">
        <v>0</v>
      </c>
      <c r="EJ70" s="49">
        <v>0</v>
      </c>
      <c r="EK70" s="49">
        <v>0</v>
      </c>
      <c r="EL70" s="49">
        <v>93.5</v>
      </c>
      <c r="EM70" s="324"/>
      <c r="EN70" s="49">
        <v>0</v>
      </c>
      <c r="EO70" s="49">
        <v>0</v>
      </c>
      <c r="EP70" s="49">
        <v>0</v>
      </c>
      <c r="EQ70" s="49">
        <v>592.79999999999995</v>
      </c>
      <c r="ER70" s="324"/>
      <c r="ES70" s="49">
        <v>0</v>
      </c>
      <c r="ET70" s="49">
        <v>0</v>
      </c>
      <c r="EU70" s="49">
        <v>0</v>
      </c>
      <c r="EV70" s="49">
        <v>387.1</v>
      </c>
      <c r="EW70" s="324"/>
      <c r="EX70">
        <v>0</v>
      </c>
      <c r="EY70">
        <v>0</v>
      </c>
      <c r="EZ70">
        <v>0</v>
      </c>
      <c r="FA70" s="479">
        <v>3014.7999999999997</v>
      </c>
      <c r="FB70" s="324"/>
      <c r="FC70" s="49">
        <v>0</v>
      </c>
      <c r="FD70" s="49">
        <v>0</v>
      </c>
      <c r="FE70" s="49">
        <v>0</v>
      </c>
      <c r="FF70" s="49">
        <v>296.10000000000002</v>
      </c>
      <c r="FG70" s="324"/>
      <c r="FH70" s="333">
        <v>0</v>
      </c>
      <c r="FI70" s="333">
        <v>0</v>
      </c>
      <c r="FJ70" s="333">
        <v>0</v>
      </c>
      <c r="FK70" s="49">
        <v>172</v>
      </c>
      <c r="FL70" s="324"/>
      <c r="FM70" s="333">
        <v>0</v>
      </c>
      <c r="FN70" s="333">
        <v>0</v>
      </c>
      <c r="FO70" s="333">
        <v>0</v>
      </c>
      <c r="FP70" s="49">
        <v>150</v>
      </c>
      <c r="FQ70" s="324"/>
      <c r="FR70" s="49">
        <v>0</v>
      </c>
      <c r="FS70" s="49">
        <v>0</v>
      </c>
      <c r="FT70" s="49">
        <v>0</v>
      </c>
      <c r="FU70" s="49">
        <v>533.6</v>
      </c>
      <c r="FV70" s="324"/>
      <c r="FW70" s="49">
        <v>0</v>
      </c>
      <c r="FX70" s="49">
        <v>0</v>
      </c>
      <c r="FY70" s="49">
        <v>0</v>
      </c>
      <c r="FZ70" s="49">
        <v>458.5</v>
      </c>
      <c r="GA70" s="324"/>
      <c r="GB70">
        <v>0</v>
      </c>
      <c r="GC70">
        <v>0</v>
      </c>
      <c r="GD70">
        <v>0</v>
      </c>
      <c r="GE70" s="18">
        <v>1165.5999999999999</v>
      </c>
      <c r="GF70" s="324"/>
      <c r="GG70" s="632">
        <v>0</v>
      </c>
      <c r="GH70" s="632">
        <v>0</v>
      </c>
      <c r="GI70" s="632">
        <v>0</v>
      </c>
      <c r="GJ70">
        <v>279</v>
      </c>
      <c r="GK70" s="324"/>
      <c r="GL70" s="49">
        <v>0</v>
      </c>
      <c r="GM70" s="49">
        <v>0</v>
      </c>
      <c r="GN70">
        <v>0</v>
      </c>
      <c r="GO70" s="49">
        <v>0</v>
      </c>
      <c r="GP70" s="324"/>
    </row>
    <row r="71" spans="1:198" ht="18">
      <c r="A71" s="39" t="s">
        <v>2718</v>
      </c>
      <c r="B71" s="45">
        <f t="shared" si="2"/>
        <v>44873.949999999983</v>
      </c>
      <c r="C71" s="41"/>
      <c r="D71" s="49">
        <v>0</v>
      </c>
      <c r="E71" s="49">
        <v>0</v>
      </c>
      <c r="F71" s="49">
        <v>108.67500000000001</v>
      </c>
      <c r="G71" s="49">
        <v>281.3</v>
      </c>
      <c r="H71" s="371"/>
      <c r="I71" s="49">
        <v>0</v>
      </c>
      <c r="J71" s="49">
        <v>0</v>
      </c>
      <c r="K71" s="49">
        <v>0</v>
      </c>
      <c r="L71" s="49">
        <v>360</v>
      </c>
      <c r="M71" s="371"/>
      <c r="N71" s="49">
        <v>0</v>
      </c>
      <c r="O71" s="49">
        <v>0</v>
      </c>
      <c r="P71" s="49">
        <v>89.550000000000011</v>
      </c>
      <c r="Q71" s="49">
        <v>816.75</v>
      </c>
      <c r="R71" s="371"/>
      <c r="S71" s="315">
        <v>0</v>
      </c>
      <c r="T71" s="315">
        <v>0</v>
      </c>
      <c r="U71" s="315">
        <v>78.224999999999994</v>
      </c>
      <c r="V71" s="49">
        <v>33</v>
      </c>
      <c r="W71" s="371"/>
      <c r="X71" s="49">
        <v>0</v>
      </c>
      <c r="Y71" s="49">
        <v>0</v>
      </c>
      <c r="Z71" s="49">
        <v>306.52499999999998</v>
      </c>
      <c r="AA71" s="49">
        <v>246.20000000000002</v>
      </c>
      <c r="AB71" s="371"/>
      <c r="AC71" s="49">
        <v>0</v>
      </c>
      <c r="AD71" s="49">
        <v>0</v>
      </c>
      <c r="AE71" s="49">
        <v>542.32499999999993</v>
      </c>
      <c r="AF71" s="49">
        <v>977.6</v>
      </c>
      <c r="AG71" s="371"/>
      <c r="AH71" s="49">
        <v>0</v>
      </c>
      <c r="AI71" s="49">
        <v>0</v>
      </c>
      <c r="AJ71" s="49">
        <v>813.30000000000007</v>
      </c>
      <c r="AK71" s="49">
        <v>703.69999999999993</v>
      </c>
      <c r="AL71" s="371"/>
      <c r="AM71" s="49">
        <v>0</v>
      </c>
      <c r="AN71" s="49">
        <v>0</v>
      </c>
      <c r="AO71" s="49">
        <v>394.19999999999993</v>
      </c>
      <c r="AP71" s="49">
        <v>341.75</v>
      </c>
      <c r="AQ71" s="371"/>
      <c r="AR71" s="49">
        <v>0</v>
      </c>
      <c r="AS71" s="49">
        <v>0</v>
      </c>
      <c r="AT71" s="49">
        <v>166.5</v>
      </c>
      <c r="AU71" s="49">
        <v>45.5</v>
      </c>
      <c r="AV71" s="371"/>
      <c r="AW71" s="49">
        <v>0</v>
      </c>
      <c r="AX71" s="49">
        <v>0</v>
      </c>
      <c r="AY71" s="49">
        <v>647.54999999999995</v>
      </c>
      <c r="AZ71" s="49">
        <v>896.99999999999977</v>
      </c>
      <c r="BA71" s="371"/>
      <c r="BB71" s="49">
        <v>0</v>
      </c>
      <c r="BC71" s="49">
        <v>0</v>
      </c>
      <c r="BD71" s="49">
        <v>230.10000000000002</v>
      </c>
      <c r="BE71" s="49">
        <v>201.8</v>
      </c>
      <c r="BF71" s="371"/>
      <c r="BG71" s="49">
        <v>0</v>
      </c>
      <c r="BH71" s="49">
        <v>0</v>
      </c>
      <c r="BI71" s="49">
        <v>394.125</v>
      </c>
      <c r="BJ71" s="49">
        <v>156</v>
      </c>
      <c r="BK71" s="371"/>
      <c r="BL71" s="49">
        <v>0</v>
      </c>
      <c r="BM71" s="49">
        <v>0</v>
      </c>
      <c r="BN71" s="49">
        <v>180.89999999999998</v>
      </c>
      <c r="BO71" s="49">
        <v>385.5</v>
      </c>
      <c r="BP71" s="371"/>
      <c r="BQ71" s="49">
        <v>0</v>
      </c>
      <c r="BR71" s="49">
        <v>0</v>
      </c>
      <c r="BS71" s="49">
        <v>215.77499999999998</v>
      </c>
      <c r="BT71" s="49">
        <v>425.3</v>
      </c>
      <c r="BU71" s="324"/>
      <c r="BV71" s="49">
        <v>0</v>
      </c>
      <c r="BW71" s="49">
        <v>0</v>
      </c>
      <c r="BX71" s="49">
        <v>532.27500000000009</v>
      </c>
      <c r="BY71" s="49">
        <v>714.7</v>
      </c>
      <c r="BZ71" s="371"/>
      <c r="CA71" s="49">
        <v>0</v>
      </c>
      <c r="CB71" s="49">
        <v>0</v>
      </c>
      <c r="CC71" s="49">
        <v>353.92500000000001</v>
      </c>
      <c r="CD71" s="49">
        <v>421.59999999999997</v>
      </c>
      <c r="CE71" s="324"/>
      <c r="CF71" s="333">
        <v>0</v>
      </c>
      <c r="CG71" s="333">
        <v>0</v>
      </c>
      <c r="CH71" s="333">
        <v>141.15</v>
      </c>
      <c r="CI71" s="49">
        <v>408.79999999999995</v>
      </c>
      <c r="CJ71" s="324"/>
      <c r="CK71" s="49">
        <v>0</v>
      </c>
      <c r="CL71" s="49">
        <v>0</v>
      </c>
      <c r="CM71" s="49">
        <v>319.20000000000005</v>
      </c>
      <c r="CN71" s="49">
        <v>447.80000000000007</v>
      </c>
      <c r="CO71" s="371"/>
      <c r="CP71" s="49">
        <v>0</v>
      </c>
      <c r="CQ71" s="49">
        <v>0</v>
      </c>
      <c r="CR71" s="49">
        <v>274.20000000000005</v>
      </c>
      <c r="CS71" s="49">
        <v>565.59999999999991</v>
      </c>
      <c r="CT71" s="324"/>
      <c r="CU71" s="49">
        <v>0</v>
      </c>
      <c r="CV71" s="49">
        <v>0</v>
      </c>
      <c r="CW71" s="49">
        <v>703.72500000000002</v>
      </c>
      <c r="CX71" s="49">
        <v>389.70000000000005</v>
      </c>
      <c r="CY71" s="371"/>
      <c r="CZ71" s="49">
        <v>0</v>
      </c>
      <c r="DA71" s="49">
        <v>0</v>
      </c>
      <c r="DB71" s="49">
        <v>23.400000000000002</v>
      </c>
      <c r="DC71" s="49">
        <v>1.3</v>
      </c>
      <c r="DD71" s="324"/>
      <c r="DE71" s="49">
        <v>0</v>
      </c>
      <c r="DF71" s="49">
        <v>0</v>
      </c>
      <c r="DG71" s="49">
        <v>2799.2249999999995</v>
      </c>
      <c r="DH71" s="315">
        <v>3537.7</v>
      </c>
      <c r="DI71" s="324"/>
      <c r="DJ71" s="315">
        <v>0</v>
      </c>
      <c r="DK71" s="315">
        <v>0</v>
      </c>
      <c r="DL71" s="315">
        <v>453.74999999999989</v>
      </c>
      <c r="DM71" s="49">
        <v>1142.55</v>
      </c>
      <c r="DN71" s="324"/>
      <c r="DO71" s="49">
        <v>0</v>
      </c>
      <c r="DP71" s="49">
        <v>0</v>
      </c>
      <c r="DQ71" s="49">
        <v>450.22500000000002</v>
      </c>
      <c r="DR71" s="49">
        <v>754.40000000000009</v>
      </c>
      <c r="DS71" s="324"/>
      <c r="DT71" s="49">
        <v>0</v>
      </c>
      <c r="DU71" s="49">
        <v>0</v>
      </c>
      <c r="DV71" s="49">
        <v>0</v>
      </c>
      <c r="DW71" s="49">
        <v>129.30000000000001</v>
      </c>
      <c r="DX71" s="324"/>
      <c r="DY71" s="49">
        <v>0</v>
      </c>
      <c r="DZ71" s="49">
        <v>0</v>
      </c>
      <c r="EA71" s="49">
        <v>3177.2999999999997</v>
      </c>
      <c r="EB71" s="315">
        <v>4334.3999999999996</v>
      </c>
      <c r="EC71" s="324"/>
      <c r="ED71" s="49">
        <v>0</v>
      </c>
      <c r="EE71" s="49">
        <v>0</v>
      </c>
      <c r="EF71" s="49">
        <v>84.300000000000011</v>
      </c>
      <c r="EG71" s="49">
        <v>474.8</v>
      </c>
      <c r="EH71" s="324"/>
      <c r="EI71" s="49">
        <v>0</v>
      </c>
      <c r="EJ71" s="49">
        <v>0</v>
      </c>
      <c r="EK71" s="49">
        <v>344.25</v>
      </c>
      <c r="EL71" s="49">
        <v>257.70000000000005</v>
      </c>
      <c r="EM71" s="324"/>
      <c r="EN71" s="49">
        <v>0</v>
      </c>
      <c r="EO71" s="49">
        <v>0</v>
      </c>
      <c r="EP71" s="49">
        <v>353.32499999999993</v>
      </c>
      <c r="EQ71" s="49">
        <v>445.40000000000009</v>
      </c>
      <c r="ER71" s="324"/>
      <c r="ES71" s="49">
        <v>0</v>
      </c>
      <c r="ET71" s="49">
        <v>0</v>
      </c>
      <c r="EU71" s="49">
        <v>336</v>
      </c>
      <c r="EV71" s="49">
        <v>347.8</v>
      </c>
      <c r="EW71" s="324"/>
      <c r="EX71">
        <v>0</v>
      </c>
      <c r="EY71">
        <v>0</v>
      </c>
      <c r="EZ71">
        <v>2006.5500000000004</v>
      </c>
      <c r="FA71" s="479">
        <v>3380.1999999999994</v>
      </c>
      <c r="FB71" s="324"/>
      <c r="FC71" s="49">
        <v>0</v>
      </c>
      <c r="FD71" s="49">
        <v>0</v>
      </c>
      <c r="FE71" s="49">
        <v>166.42500000000001</v>
      </c>
      <c r="FF71" s="49">
        <v>283.7</v>
      </c>
      <c r="FG71" s="324"/>
      <c r="FH71" s="333">
        <v>0</v>
      </c>
      <c r="FI71" s="333">
        <v>0</v>
      </c>
      <c r="FJ71" s="333">
        <v>184.27499999999998</v>
      </c>
      <c r="FK71" s="49">
        <v>98.699999999999989</v>
      </c>
      <c r="FL71" s="324"/>
      <c r="FM71" s="333">
        <v>0</v>
      </c>
      <c r="FN71" s="333">
        <v>0</v>
      </c>
      <c r="FO71" s="333">
        <v>253.05</v>
      </c>
      <c r="FP71" s="49">
        <v>168</v>
      </c>
      <c r="FQ71" s="324"/>
      <c r="FR71" s="49">
        <v>0</v>
      </c>
      <c r="FS71" s="49">
        <v>0</v>
      </c>
      <c r="FT71" s="49">
        <v>240</v>
      </c>
      <c r="FU71" s="49">
        <v>422.90000000000003</v>
      </c>
      <c r="FV71" s="324"/>
      <c r="FW71" s="49">
        <v>0</v>
      </c>
      <c r="FX71" s="49">
        <v>0</v>
      </c>
      <c r="FY71" s="49">
        <v>54.824999999999996</v>
      </c>
      <c r="FZ71" s="49">
        <v>95.2</v>
      </c>
      <c r="GA71" s="324"/>
      <c r="GB71">
        <v>0</v>
      </c>
      <c r="GC71">
        <v>0</v>
      </c>
      <c r="GD71">
        <v>440.25</v>
      </c>
      <c r="GE71" s="18">
        <v>1288.5999999999999</v>
      </c>
      <c r="GF71" s="324"/>
      <c r="GG71" s="632">
        <v>0</v>
      </c>
      <c r="GH71" s="632">
        <v>0</v>
      </c>
      <c r="GI71" s="632">
        <v>241.5</v>
      </c>
      <c r="GJ71">
        <v>463</v>
      </c>
      <c r="GK71" s="324"/>
      <c r="GL71" s="49">
        <v>0</v>
      </c>
      <c r="GM71" s="49">
        <v>0</v>
      </c>
      <c r="GN71">
        <v>327.82500000000005</v>
      </c>
      <c r="GO71" s="49">
        <v>0</v>
      </c>
      <c r="GP71" s="324"/>
    </row>
    <row r="72" spans="1:198" ht="18">
      <c r="A72" s="81" t="s">
        <v>2199</v>
      </c>
      <c r="B72" s="45">
        <f t="shared" si="2"/>
        <v>54113.887500000004</v>
      </c>
      <c r="C72" s="41"/>
      <c r="D72" s="49">
        <v>0</v>
      </c>
      <c r="E72" s="49">
        <v>84.4</v>
      </c>
      <c r="F72" s="49">
        <v>355.57500000000005</v>
      </c>
      <c r="G72" s="49">
        <v>546.20000000000005</v>
      </c>
      <c r="H72" s="371"/>
      <c r="I72" s="49">
        <v>0</v>
      </c>
      <c r="J72" s="49">
        <v>122.10000000000009</v>
      </c>
      <c r="K72" s="49">
        <v>27.675000000000068</v>
      </c>
      <c r="L72" s="49">
        <v>349.40000000000003</v>
      </c>
      <c r="M72" s="371"/>
      <c r="N72" s="49">
        <v>0</v>
      </c>
      <c r="O72" s="49">
        <v>279.74999999999932</v>
      </c>
      <c r="P72" s="49">
        <v>88.575000000000017</v>
      </c>
      <c r="Q72" s="49">
        <v>579.1</v>
      </c>
      <c r="R72" s="371"/>
      <c r="S72" s="315">
        <v>0</v>
      </c>
      <c r="T72" s="315">
        <v>249.29999999999984</v>
      </c>
      <c r="U72" s="315">
        <v>46.650000000000006</v>
      </c>
      <c r="V72" s="49">
        <v>195.3</v>
      </c>
      <c r="W72" s="371"/>
      <c r="X72" s="49">
        <v>0</v>
      </c>
      <c r="Y72" s="49">
        <v>94.7999999999995</v>
      </c>
      <c r="Z72" s="49">
        <v>284.7</v>
      </c>
      <c r="AA72" s="49">
        <v>236</v>
      </c>
      <c r="AB72" s="371"/>
      <c r="AC72" s="49">
        <v>0</v>
      </c>
      <c r="AD72" s="49">
        <v>372.64999999999918</v>
      </c>
      <c r="AE72" s="49">
        <v>414.45000000000005</v>
      </c>
      <c r="AF72" s="49">
        <v>437.09999999999997</v>
      </c>
      <c r="AG72" s="371"/>
      <c r="AH72" s="49">
        <v>0</v>
      </c>
      <c r="AI72" s="49">
        <v>304.14999999999918</v>
      </c>
      <c r="AJ72" s="49">
        <v>837</v>
      </c>
      <c r="AK72" s="49">
        <v>841.09999999999991</v>
      </c>
      <c r="AL72" s="371"/>
      <c r="AM72" s="49">
        <v>0</v>
      </c>
      <c r="AN72" s="49">
        <v>336.69999999999982</v>
      </c>
      <c r="AO72" s="49">
        <v>352.95000000000005</v>
      </c>
      <c r="AP72" s="49">
        <v>437</v>
      </c>
      <c r="AQ72" s="371"/>
      <c r="AR72" s="49">
        <v>0</v>
      </c>
      <c r="AS72" s="49">
        <v>302.19999999999993</v>
      </c>
      <c r="AT72" s="49">
        <v>117</v>
      </c>
      <c r="AU72" s="49">
        <v>126</v>
      </c>
      <c r="AV72" s="371"/>
      <c r="AW72" s="49">
        <v>0</v>
      </c>
      <c r="AX72" s="49">
        <v>389.24999999999909</v>
      </c>
      <c r="AY72" s="49">
        <v>693.6</v>
      </c>
      <c r="AZ72" s="49">
        <v>1173.8999999999996</v>
      </c>
      <c r="BA72" s="371"/>
      <c r="BB72" s="49">
        <v>0</v>
      </c>
      <c r="BC72" s="49">
        <v>251</v>
      </c>
      <c r="BD72" s="49">
        <v>210.75</v>
      </c>
      <c r="BE72" s="49">
        <v>308.2</v>
      </c>
      <c r="BF72" s="371"/>
      <c r="BG72" s="49">
        <v>0</v>
      </c>
      <c r="BH72" s="49">
        <v>199.15</v>
      </c>
      <c r="BI72" s="49">
        <v>446.77499999999998</v>
      </c>
      <c r="BJ72" s="49">
        <v>102</v>
      </c>
      <c r="BK72" s="371"/>
      <c r="BL72" s="49">
        <v>0</v>
      </c>
      <c r="BM72" s="49">
        <v>192.44999999999996</v>
      </c>
      <c r="BN72" s="49">
        <v>193.35000000000002</v>
      </c>
      <c r="BO72" s="49">
        <v>327.8</v>
      </c>
      <c r="BP72" s="371"/>
      <c r="BQ72" s="49">
        <v>0</v>
      </c>
      <c r="BR72" s="49">
        <v>287.99999999999955</v>
      </c>
      <c r="BS72" s="49">
        <v>285.07500000000005</v>
      </c>
      <c r="BT72" s="49">
        <v>471.5</v>
      </c>
      <c r="BU72" s="324"/>
      <c r="BV72" s="49">
        <v>0</v>
      </c>
      <c r="BW72" s="49">
        <v>159.80000000000109</v>
      </c>
      <c r="BX72" s="49">
        <v>631.34999999999991</v>
      </c>
      <c r="BY72" s="49">
        <v>493.20000000000005</v>
      </c>
      <c r="BZ72" s="371"/>
      <c r="CA72" s="49">
        <v>0</v>
      </c>
      <c r="CB72" s="49">
        <v>261.85000000000036</v>
      </c>
      <c r="CC72" s="49">
        <v>252</v>
      </c>
      <c r="CD72" s="49">
        <v>439.2</v>
      </c>
      <c r="CE72" s="324"/>
      <c r="CF72" s="333">
        <v>0</v>
      </c>
      <c r="CG72" s="333">
        <v>143.50000000000091</v>
      </c>
      <c r="CH72" s="333">
        <v>42.150000000000006</v>
      </c>
      <c r="CI72" s="49">
        <v>511.40000000000003</v>
      </c>
      <c r="CJ72" s="324"/>
      <c r="CK72" s="49">
        <v>0</v>
      </c>
      <c r="CL72" s="49">
        <v>103.2</v>
      </c>
      <c r="CM72" s="49">
        <v>68.25</v>
      </c>
      <c r="CN72" s="49">
        <v>561.5</v>
      </c>
      <c r="CO72" s="371"/>
      <c r="CP72" s="49">
        <v>0</v>
      </c>
      <c r="CQ72" s="49">
        <v>164.75000000000182</v>
      </c>
      <c r="CR72" s="49">
        <v>231.60000000000002</v>
      </c>
      <c r="CS72" s="49">
        <v>380.29999999999995</v>
      </c>
      <c r="CT72" s="324"/>
      <c r="CU72" s="49">
        <v>0</v>
      </c>
      <c r="CV72" s="49">
        <v>180.45000000000346</v>
      </c>
      <c r="CW72" s="49">
        <v>732.03749999999991</v>
      </c>
      <c r="CX72" s="49">
        <v>706</v>
      </c>
      <c r="CY72" s="371"/>
      <c r="CZ72" s="49">
        <v>0</v>
      </c>
      <c r="DA72" s="49">
        <v>149.84999999999997</v>
      </c>
      <c r="DB72" s="49">
        <v>97.125</v>
      </c>
      <c r="DC72" s="49">
        <v>0</v>
      </c>
      <c r="DD72" s="324"/>
      <c r="DE72" s="49">
        <v>0</v>
      </c>
      <c r="DF72" s="49">
        <v>1141.2999999999993</v>
      </c>
      <c r="DG72" s="49">
        <v>1692.4500000000003</v>
      </c>
      <c r="DH72" s="315">
        <v>3083.4999999999995</v>
      </c>
      <c r="DI72" s="324"/>
      <c r="DJ72" s="315">
        <v>0</v>
      </c>
      <c r="DK72" s="315">
        <v>206.94999999999982</v>
      </c>
      <c r="DL72" s="315">
        <v>524.47500000000002</v>
      </c>
      <c r="DM72" s="49">
        <v>1082.6000000000001</v>
      </c>
      <c r="DN72" s="324"/>
      <c r="DO72" s="49">
        <v>0</v>
      </c>
      <c r="DP72" s="49">
        <v>281.59999999999764</v>
      </c>
      <c r="DQ72" s="49">
        <v>486</v>
      </c>
      <c r="DR72" s="49">
        <v>523.5</v>
      </c>
      <c r="DS72" s="324"/>
      <c r="DT72" s="49">
        <v>0</v>
      </c>
      <c r="DU72" s="49">
        <v>0</v>
      </c>
      <c r="DV72" s="49">
        <v>0</v>
      </c>
      <c r="DW72" s="49">
        <v>0</v>
      </c>
      <c r="DX72" s="324"/>
      <c r="DY72" s="49">
        <v>0</v>
      </c>
      <c r="DZ72" s="49">
        <v>1541.5500000000011</v>
      </c>
      <c r="EA72" s="49">
        <v>2842.4250000000002</v>
      </c>
      <c r="EB72" s="315">
        <v>3780.2000000000007</v>
      </c>
      <c r="EC72" s="324"/>
      <c r="ED72" s="49">
        <v>0</v>
      </c>
      <c r="EE72" s="49">
        <v>104.100000000004</v>
      </c>
      <c r="EF72" s="49">
        <v>0</v>
      </c>
      <c r="EG72" s="49">
        <v>312.70000000000005</v>
      </c>
      <c r="EH72" s="324"/>
      <c r="EI72" s="49">
        <v>0</v>
      </c>
      <c r="EJ72" s="49">
        <v>183.50000000000182</v>
      </c>
      <c r="EK72" s="49">
        <v>464.40000000000009</v>
      </c>
      <c r="EL72" s="49">
        <v>255.4</v>
      </c>
      <c r="EM72" s="324"/>
      <c r="EN72" s="49">
        <v>0</v>
      </c>
      <c r="EO72" s="49">
        <v>280.10000000000218</v>
      </c>
      <c r="EP72" s="49">
        <v>409.5</v>
      </c>
      <c r="EQ72" s="49">
        <v>427.29999999999995</v>
      </c>
      <c r="ER72" s="324"/>
      <c r="ES72" s="49">
        <v>0</v>
      </c>
      <c r="ET72" s="49">
        <v>233.40000000000327</v>
      </c>
      <c r="EU72" s="49">
        <v>391.42499999999995</v>
      </c>
      <c r="EV72" s="49">
        <v>231.3</v>
      </c>
      <c r="EW72" s="324"/>
      <c r="EX72">
        <v>0</v>
      </c>
      <c r="EY72">
        <v>1508.0500000000011</v>
      </c>
      <c r="EZ72">
        <v>2150.4749999999999</v>
      </c>
      <c r="FA72" s="479">
        <v>2946.8</v>
      </c>
      <c r="FB72" s="324"/>
      <c r="FC72" s="49">
        <v>0</v>
      </c>
      <c r="FD72" s="49">
        <v>81.950000000002547</v>
      </c>
      <c r="FE72" s="49">
        <v>140.625</v>
      </c>
      <c r="FF72" s="49">
        <v>196.8</v>
      </c>
      <c r="FG72" s="324"/>
      <c r="FH72" s="333">
        <v>0</v>
      </c>
      <c r="FI72" s="333">
        <v>211.8</v>
      </c>
      <c r="FJ72" s="333">
        <v>308.02499999999998</v>
      </c>
      <c r="FK72" s="49">
        <v>39.200000000000003</v>
      </c>
      <c r="FL72" s="324"/>
      <c r="FM72" s="333">
        <v>0</v>
      </c>
      <c r="FN72" s="333">
        <v>43</v>
      </c>
      <c r="FO72" s="333">
        <v>157.19999999999999</v>
      </c>
      <c r="FP72" s="49">
        <v>185.2</v>
      </c>
      <c r="FQ72" s="324"/>
      <c r="FR72" s="49">
        <v>0</v>
      </c>
      <c r="FS72" s="49">
        <v>177.59999999999997</v>
      </c>
      <c r="FT72" s="49">
        <v>257.02499999999998</v>
      </c>
      <c r="FU72" s="49">
        <v>426.40000000000003</v>
      </c>
      <c r="FV72" s="324"/>
      <c r="FW72" s="49">
        <v>0</v>
      </c>
      <c r="FX72" s="49">
        <v>341.05000000000109</v>
      </c>
      <c r="FY72" s="49">
        <v>179.10000000000002</v>
      </c>
      <c r="FZ72" s="49">
        <v>392.40000000000009</v>
      </c>
      <c r="GA72" s="324"/>
      <c r="GB72">
        <v>0</v>
      </c>
      <c r="GC72">
        <v>547.69999999997822</v>
      </c>
      <c r="GD72">
        <v>751.65000000000009</v>
      </c>
      <c r="GE72" s="18">
        <v>1001.2</v>
      </c>
      <c r="GF72" s="324"/>
      <c r="GG72" s="632">
        <v>0</v>
      </c>
      <c r="GH72" s="632">
        <v>186.5</v>
      </c>
      <c r="GI72" s="632">
        <v>301.5</v>
      </c>
      <c r="GJ72">
        <v>416</v>
      </c>
      <c r="GK72" s="324"/>
      <c r="GL72" s="49">
        <v>0</v>
      </c>
      <c r="GM72" s="49">
        <v>0</v>
      </c>
      <c r="GN72">
        <v>426.82499999999993</v>
      </c>
      <c r="GO72" s="49">
        <v>0</v>
      </c>
      <c r="GP72" s="324"/>
    </row>
    <row r="73" spans="1:198" s="38" customFormat="1" ht="18">
      <c r="A73" s="81" t="s">
        <v>1668</v>
      </c>
      <c r="B73" s="45">
        <f t="shared" si="2"/>
        <v>58664.100000000028</v>
      </c>
      <c r="C73" s="41"/>
      <c r="D73" s="49">
        <v>0</v>
      </c>
      <c r="E73" s="49">
        <v>242.24999999999994</v>
      </c>
      <c r="F73" s="49">
        <v>346.72499999999997</v>
      </c>
      <c r="G73" s="49">
        <v>636.80000000000007</v>
      </c>
      <c r="H73" s="371"/>
      <c r="I73" s="49">
        <v>0</v>
      </c>
      <c r="J73" s="49">
        <v>114.94999999999993</v>
      </c>
      <c r="K73" s="49">
        <v>108</v>
      </c>
      <c r="L73" s="49">
        <v>448</v>
      </c>
      <c r="M73" s="371"/>
      <c r="N73" s="49">
        <v>152.55000000000001</v>
      </c>
      <c r="O73" s="49">
        <v>224.15000000000009</v>
      </c>
      <c r="P73" s="49">
        <v>402.75</v>
      </c>
      <c r="Q73" s="49">
        <v>937.6</v>
      </c>
      <c r="R73" s="371"/>
      <c r="S73" s="315">
        <v>64.249999999999943</v>
      </c>
      <c r="T73" s="315">
        <v>132.29999999999995</v>
      </c>
      <c r="U73" s="315">
        <v>119.625</v>
      </c>
      <c r="V73" s="49">
        <v>208.6</v>
      </c>
      <c r="W73" s="371"/>
      <c r="X73" s="49">
        <v>74.749999999999829</v>
      </c>
      <c r="Y73" s="49">
        <v>111.00000000000045</v>
      </c>
      <c r="Z73" s="49">
        <v>239.85000000000002</v>
      </c>
      <c r="AA73" s="49">
        <v>462</v>
      </c>
      <c r="AB73" s="371"/>
      <c r="AC73" s="49">
        <v>140.54999999999981</v>
      </c>
      <c r="AD73" s="49">
        <v>556.10000000000014</v>
      </c>
      <c r="AE73" s="49">
        <v>492.15</v>
      </c>
      <c r="AF73" s="49">
        <v>512.90000000000009</v>
      </c>
      <c r="AG73" s="371"/>
      <c r="AH73" s="49">
        <v>232.44999999999982</v>
      </c>
      <c r="AI73" s="49">
        <v>317.54999999999882</v>
      </c>
      <c r="AJ73" s="49">
        <v>701.02500000000009</v>
      </c>
      <c r="AK73" s="49">
        <v>593.20000000000005</v>
      </c>
      <c r="AL73" s="371"/>
      <c r="AM73" s="49">
        <v>108.07499999999982</v>
      </c>
      <c r="AN73" s="49">
        <v>240.69999999999891</v>
      </c>
      <c r="AO73" s="49">
        <v>267.45000000000005</v>
      </c>
      <c r="AP73" s="49">
        <v>395</v>
      </c>
      <c r="AQ73" s="371"/>
      <c r="AR73" s="49">
        <v>99.499999999999545</v>
      </c>
      <c r="AS73" s="49">
        <v>126.15</v>
      </c>
      <c r="AT73" s="49">
        <v>155.02499999999998</v>
      </c>
      <c r="AU73" s="49">
        <v>211.8</v>
      </c>
      <c r="AV73" s="371"/>
      <c r="AW73" s="49">
        <v>48.999999999999545</v>
      </c>
      <c r="AX73" s="49">
        <v>440.69999999999936</v>
      </c>
      <c r="AY73" s="49">
        <v>643.72499999999991</v>
      </c>
      <c r="AZ73" s="49">
        <v>635.90000000000009</v>
      </c>
      <c r="BA73" s="371"/>
      <c r="BB73" s="49">
        <v>73.749999999999318</v>
      </c>
      <c r="BC73" s="49">
        <v>222.3</v>
      </c>
      <c r="BD73" s="49">
        <v>213.29999999999998</v>
      </c>
      <c r="BE73" s="49">
        <v>52</v>
      </c>
      <c r="BF73" s="371"/>
      <c r="BG73" s="49">
        <v>52.149999999999636</v>
      </c>
      <c r="BH73" s="49">
        <v>97.7</v>
      </c>
      <c r="BI73" s="49">
        <v>313.35000000000002</v>
      </c>
      <c r="BJ73" s="49">
        <v>258.89999999999998</v>
      </c>
      <c r="BK73" s="371"/>
      <c r="BL73" s="49">
        <v>49.424999999999955</v>
      </c>
      <c r="BM73" s="49">
        <v>140.34999999999997</v>
      </c>
      <c r="BN73" s="49">
        <v>85.724999999999994</v>
      </c>
      <c r="BO73" s="49">
        <v>398.6</v>
      </c>
      <c r="BP73" s="371"/>
      <c r="BQ73" s="49">
        <v>38.025000000000091</v>
      </c>
      <c r="BR73" s="49">
        <v>235</v>
      </c>
      <c r="BS73" s="49">
        <v>136.80000000000001</v>
      </c>
      <c r="BT73" s="49">
        <v>254</v>
      </c>
      <c r="BU73" s="324"/>
      <c r="BV73" s="49">
        <v>133.97500000000014</v>
      </c>
      <c r="BW73" s="49">
        <v>358.14999999999964</v>
      </c>
      <c r="BX73" s="49">
        <v>571.42499999999995</v>
      </c>
      <c r="BY73" s="49">
        <v>152.4</v>
      </c>
      <c r="BZ73" s="371"/>
      <c r="CA73" s="49">
        <v>53.750000000000455</v>
      </c>
      <c r="CB73" s="49">
        <v>190.74999999999909</v>
      </c>
      <c r="CC73" s="49">
        <v>294.375</v>
      </c>
      <c r="CD73" s="49">
        <v>238</v>
      </c>
      <c r="CE73" s="324"/>
      <c r="CF73" s="333">
        <v>73.125000000000227</v>
      </c>
      <c r="CG73" s="333">
        <v>232.99999999999818</v>
      </c>
      <c r="CH73" s="333">
        <v>11.625</v>
      </c>
      <c r="CI73" s="49">
        <v>445</v>
      </c>
      <c r="CJ73" s="324"/>
      <c r="CK73" s="49">
        <v>52.825000000000273</v>
      </c>
      <c r="CL73" s="49">
        <v>183</v>
      </c>
      <c r="CM73" s="49">
        <v>162.375</v>
      </c>
      <c r="CN73" s="49">
        <v>455.20000000000005</v>
      </c>
      <c r="CO73" s="371"/>
      <c r="CP73" s="49">
        <v>79.375</v>
      </c>
      <c r="CQ73" s="49">
        <v>250.09999999999764</v>
      </c>
      <c r="CR73" s="49">
        <v>231.97500000000002</v>
      </c>
      <c r="CS73" s="49">
        <v>519.54999999999995</v>
      </c>
      <c r="CT73" s="324"/>
      <c r="CU73" s="49">
        <v>105.70000000000005</v>
      </c>
      <c r="CV73" s="49">
        <v>308.199999999998</v>
      </c>
      <c r="CW73" s="49">
        <v>629.47499999999991</v>
      </c>
      <c r="CX73" s="49">
        <v>327.70000000000005</v>
      </c>
      <c r="CY73" s="371"/>
      <c r="CZ73" s="49">
        <v>11.274999999999636</v>
      </c>
      <c r="DA73" s="49">
        <v>19.5</v>
      </c>
      <c r="DB73" s="49">
        <v>172.125</v>
      </c>
      <c r="DC73" s="49">
        <v>300.75</v>
      </c>
      <c r="DD73" s="324"/>
      <c r="DE73" s="49">
        <v>537.69999999999993</v>
      </c>
      <c r="DF73" s="49">
        <v>1032.4500000000007</v>
      </c>
      <c r="DG73" s="49">
        <v>2339.9249999999997</v>
      </c>
      <c r="DH73" s="315">
        <v>1723.3999999999999</v>
      </c>
      <c r="DI73" s="324"/>
      <c r="DJ73" s="315">
        <v>98.700000000000273</v>
      </c>
      <c r="DK73" s="315">
        <v>322.45000000000073</v>
      </c>
      <c r="DL73" s="315">
        <v>436.57500000000005</v>
      </c>
      <c r="DM73" s="49">
        <v>837.99999999999989</v>
      </c>
      <c r="DN73" s="324"/>
      <c r="DO73" s="49">
        <v>120.29999999999973</v>
      </c>
      <c r="DP73" s="49">
        <v>382.45000000000164</v>
      </c>
      <c r="DQ73" s="49">
        <v>556.20000000000005</v>
      </c>
      <c r="DR73" s="49">
        <v>422.05</v>
      </c>
      <c r="DS73" s="324"/>
      <c r="DT73" s="49">
        <v>0</v>
      </c>
      <c r="DU73" s="49">
        <v>0</v>
      </c>
      <c r="DV73" s="49">
        <v>0</v>
      </c>
      <c r="DW73" s="49">
        <v>200.9</v>
      </c>
      <c r="DX73" s="324"/>
      <c r="DY73" s="49">
        <v>934.850000000004</v>
      </c>
      <c r="DZ73" s="49">
        <v>1814.6499999999996</v>
      </c>
      <c r="EA73" s="49">
        <v>3286.1250000000009</v>
      </c>
      <c r="EB73" s="315">
        <v>4231.8999999999996</v>
      </c>
      <c r="EC73" s="324"/>
      <c r="ED73" s="49">
        <v>102.77499999999964</v>
      </c>
      <c r="EE73" s="49">
        <v>103.49999999999818</v>
      </c>
      <c r="EF73" s="49">
        <v>176.02499999999998</v>
      </c>
      <c r="EG73" s="49">
        <v>250.25</v>
      </c>
      <c r="EH73" s="324"/>
      <c r="EI73" s="49">
        <v>100.27499999999873</v>
      </c>
      <c r="EJ73" s="49">
        <v>136.24999999999818</v>
      </c>
      <c r="EK73" s="49">
        <v>74.775000000000006</v>
      </c>
      <c r="EL73" s="49">
        <v>310.7</v>
      </c>
      <c r="EM73" s="324"/>
      <c r="EN73" s="49">
        <v>0</v>
      </c>
      <c r="EO73" s="49">
        <v>102.74999999999818</v>
      </c>
      <c r="EP73" s="49">
        <v>535.27499999999998</v>
      </c>
      <c r="EQ73" s="49">
        <v>167.89999999999998</v>
      </c>
      <c r="ER73" s="324"/>
      <c r="ES73" s="49">
        <v>57.399999999998727</v>
      </c>
      <c r="ET73" s="49">
        <v>125.19999999999891</v>
      </c>
      <c r="EU73" s="49">
        <v>279.97500000000002</v>
      </c>
      <c r="EV73" s="49">
        <v>161.5</v>
      </c>
      <c r="EW73" s="324"/>
      <c r="EX73">
        <v>711.42499999999984</v>
      </c>
      <c r="EY73">
        <v>1890.3999999999996</v>
      </c>
      <c r="EZ73">
        <v>1957.2749999999999</v>
      </c>
      <c r="FA73" s="479">
        <v>3483.8</v>
      </c>
      <c r="FB73" s="324"/>
      <c r="FC73" s="49">
        <v>63.524999999998727</v>
      </c>
      <c r="FD73" s="49">
        <v>16.799999999997453</v>
      </c>
      <c r="FE73" s="49">
        <v>164.55</v>
      </c>
      <c r="FF73" s="49">
        <v>95.2</v>
      </c>
      <c r="FG73" s="324"/>
      <c r="FH73" s="333">
        <v>76.149999999998727</v>
      </c>
      <c r="FI73" s="333">
        <v>192.19999999999996</v>
      </c>
      <c r="FJ73" s="333">
        <v>285.29999999999995</v>
      </c>
      <c r="FK73" s="49">
        <v>122.15</v>
      </c>
      <c r="FL73" s="324"/>
      <c r="FM73" s="333">
        <v>111.59999999999854</v>
      </c>
      <c r="FN73" s="333">
        <v>29.049999999997453</v>
      </c>
      <c r="FO73" s="333">
        <v>157.42500000000001</v>
      </c>
      <c r="FP73" s="49">
        <v>615.25</v>
      </c>
      <c r="FQ73" s="324"/>
      <c r="FR73" s="49">
        <v>62.549999999998363</v>
      </c>
      <c r="FS73" s="49">
        <v>185.45</v>
      </c>
      <c r="FT73" s="49">
        <v>315.22500000000002</v>
      </c>
      <c r="FU73" s="49">
        <v>417.5</v>
      </c>
      <c r="FV73" s="324"/>
      <c r="FW73" s="49">
        <v>0</v>
      </c>
      <c r="FX73" s="49">
        <v>167.94999999999709</v>
      </c>
      <c r="FY73" s="49">
        <v>298.57500000000005</v>
      </c>
      <c r="FZ73" s="49">
        <v>291.3</v>
      </c>
      <c r="GA73" s="324"/>
      <c r="GB73">
        <v>303.34999999999764</v>
      </c>
      <c r="GC73">
        <v>547.60000000003129</v>
      </c>
      <c r="GD73">
        <v>795.75</v>
      </c>
      <c r="GE73" s="18">
        <v>896.3</v>
      </c>
      <c r="GF73" s="324"/>
      <c r="GG73" s="632">
        <v>93.25</v>
      </c>
      <c r="GH73" s="632">
        <v>195.75</v>
      </c>
      <c r="GI73" s="632">
        <v>272.25</v>
      </c>
      <c r="GJ73">
        <v>183.5</v>
      </c>
      <c r="GK73" s="324"/>
      <c r="GL73" s="49">
        <v>0</v>
      </c>
      <c r="GM73" s="49">
        <v>0</v>
      </c>
      <c r="GN73">
        <v>571.34999999999991</v>
      </c>
      <c r="GO73" s="49">
        <v>0</v>
      </c>
      <c r="GP73" s="324"/>
    </row>
    <row r="74" spans="1:198" ht="18">
      <c r="A74" s="38" t="s">
        <v>3616</v>
      </c>
      <c r="B74" s="45">
        <f t="shared" si="2"/>
        <v>22638.750000000004</v>
      </c>
      <c r="C74" s="41"/>
      <c r="D74" s="49">
        <v>0</v>
      </c>
      <c r="E74" s="49">
        <v>0</v>
      </c>
      <c r="F74" s="49">
        <v>0</v>
      </c>
      <c r="G74" s="49">
        <v>221</v>
      </c>
      <c r="H74" s="371"/>
      <c r="I74" s="49">
        <v>0</v>
      </c>
      <c r="J74" s="49">
        <v>0</v>
      </c>
      <c r="K74" s="49">
        <v>0</v>
      </c>
      <c r="L74" s="49">
        <v>111.10000000000001</v>
      </c>
      <c r="M74" s="371"/>
      <c r="N74" s="49">
        <v>0</v>
      </c>
      <c r="O74" s="49">
        <v>0</v>
      </c>
      <c r="P74" s="49">
        <v>0</v>
      </c>
      <c r="Q74" s="49">
        <v>477.15000000000003</v>
      </c>
      <c r="R74" s="371"/>
      <c r="S74" s="315">
        <v>0</v>
      </c>
      <c r="T74" s="315">
        <v>0</v>
      </c>
      <c r="U74" s="315">
        <v>0</v>
      </c>
      <c r="V74" s="49">
        <v>328.2</v>
      </c>
      <c r="W74" s="371"/>
      <c r="X74" s="49">
        <v>0</v>
      </c>
      <c r="Y74" s="49">
        <v>0</v>
      </c>
      <c r="Z74" s="49">
        <v>0</v>
      </c>
      <c r="AA74" s="49">
        <v>541.20000000000005</v>
      </c>
      <c r="AB74" s="371"/>
      <c r="AC74" s="49">
        <v>0</v>
      </c>
      <c r="AD74" s="49">
        <v>0</v>
      </c>
      <c r="AE74" s="49">
        <v>0</v>
      </c>
      <c r="AF74" s="49">
        <v>323.29999999999995</v>
      </c>
      <c r="AG74" s="371"/>
      <c r="AH74" s="49">
        <v>0</v>
      </c>
      <c r="AI74" s="49">
        <v>0</v>
      </c>
      <c r="AJ74" s="49">
        <v>0</v>
      </c>
      <c r="AK74" s="49">
        <v>555.39999999999986</v>
      </c>
      <c r="AL74" s="371"/>
      <c r="AM74" s="49">
        <v>0</v>
      </c>
      <c r="AN74" s="49">
        <v>0</v>
      </c>
      <c r="AO74" s="49">
        <v>0</v>
      </c>
      <c r="AP74" s="49">
        <v>583.25</v>
      </c>
      <c r="AQ74" s="371"/>
      <c r="AR74" s="49">
        <v>0</v>
      </c>
      <c r="AS74" s="49">
        <v>0</v>
      </c>
      <c r="AT74" s="49">
        <v>0</v>
      </c>
      <c r="AU74" s="49">
        <v>22.5</v>
      </c>
      <c r="AV74" s="371"/>
      <c r="AW74" s="49">
        <v>0</v>
      </c>
      <c r="AX74" s="49">
        <v>0</v>
      </c>
      <c r="AY74" s="49">
        <v>0</v>
      </c>
      <c r="AZ74" s="49">
        <v>274.7</v>
      </c>
      <c r="BA74" s="371"/>
      <c r="BB74" s="49">
        <v>0</v>
      </c>
      <c r="BC74" s="49">
        <v>0</v>
      </c>
      <c r="BD74" s="49">
        <v>0</v>
      </c>
      <c r="BE74" s="49">
        <v>637.4</v>
      </c>
      <c r="BF74" s="371"/>
      <c r="BG74" s="49">
        <v>0</v>
      </c>
      <c r="BH74" s="49">
        <v>0</v>
      </c>
      <c r="BI74" s="49">
        <v>0</v>
      </c>
      <c r="BJ74" s="49">
        <v>237.79999999999998</v>
      </c>
      <c r="BK74" s="371"/>
      <c r="BL74" s="49">
        <v>0</v>
      </c>
      <c r="BM74" s="49">
        <v>0</v>
      </c>
      <c r="BN74" s="49">
        <v>0</v>
      </c>
      <c r="BO74" s="49">
        <v>517.59999999999991</v>
      </c>
      <c r="BP74" s="371"/>
      <c r="BQ74" s="49">
        <v>0</v>
      </c>
      <c r="BR74" s="49">
        <v>0</v>
      </c>
      <c r="BS74" s="49">
        <v>0</v>
      </c>
      <c r="BT74" s="49">
        <v>739</v>
      </c>
      <c r="BU74" s="324"/>
      <c r="BV74" s="49">
        <v>0</v>
      </c>
      <c r="BW74" s="49">
        <v>0</v>
      </c>
      <c r="BX74" s="49">
        <v>0</v>
      </c>
      <c r="BY74" s="49">
        <v>60.600000000000009</v>
      </c>
      <c r="BZ74" s="371"/>
      <c r="CA74" s="49">
        <v>0</v>
      </c>
      <c r="CB74" s="49">
        <v>0</v>
      </c>
      <c r="CC74" s="49">
        <v>0</v>
      </c>
      <c r="CD74" s="49">
        <v>673.69999999999993</v>
      </c>
      <c r="CE74" s="324"/>
      <c r="CF74" s="333">
        <v>0</v>
      </c>
      <c r="CG74" s="333">
        <v>0</v>
      </c>
      <c r="CH74" s="333">
        <v>0</v>
      </c>
      <c r="CI74" s="49">
        <v>585.30000000000007</v>
      </c>
      <c r="CJ74" s="324"/>
      <c r="CK74" s="49">
        <v>0</v>
      </c>
      <c r="CL74" s="49">
        <v>0</v>
      </c>
      <c r="CM74" s="49">
        <v>0</v>
      </c>
      <c r="CN74" s="49">
        <v>548.29999999999995</v>
      </c>
      <c r="CO74" s="371"/>
      <c r="CP74" s="49">
        <v>0</v>
      </c>
      <c r="CQ74" s="49">
        <v>0</v>
      </c>
      <c r="CR74" s="49">
        <v>0</v>
      </c>
      <c r="CS74" s="49">
        <v>601.1</v>
      </c>
      <c r="CT74" s="324"/>
      <c r="CU74" s="49">
        <v>0</v>
      </c>
      <c r="CV74" s="49">
        <v>0</v>
      </c>
      <c r="CW74" s="49">
        <v>0</v>
      </c>
      <c r="CX74" s="49">
        <v>259</v>
      </c>
      <c r="CY74" s="371"/>
      <c r="CZ74" s="49">
        <v>0</v>
      </c>
      <c r="DA74" s="49">
        <v>0</v>
      </c>
      <c r="DB74" s="49">
        <v>0</v>
      </c>
      <c r="DC74" s="49">
        <v>1.4</v>
      </c>
      <c r="DD74" s="324"/>
      <c r="DE74" s="49">
        <v>0</v>
      </c>
      <c r="DF74" s="49">
        <v>0</v>
      </c>
      <c r="DG74" s="49">
        <v>0</v>
      </c>
      <c r="DH74" s="315">
        <v>1092.3</v>
      </c>
      <c r="DI74" s="324"/>
      <c r="DJ74" s="315">
        <v>0</v>
      </c>
      <c r="DK74" s="315">
        <v>0</v>
      </c>
      <c r="DL74" s="315">
        <v>0</v>
      </c>
      <c r="DM74" s="49">
        <v>1089.95</v>
      </c>
      <c r="DN74" s="324"/>
      <c r="DO74" s="49">
        <v>0</v>
      </c>
      <c r="DP74" s="49">
        <v>0</v>
      </c>
      <c r="DQ74" s="49">
        <v>0</v>
      </c>
      <c r="DR74" s="49">
        <v>152.80000000000001</v>
      </c>
      <c r="DS74" s="324"/>
      <c r="DT74" s="49">
        <v>0</v>
      </c>
      <c r="DU74" s="49">
        <v>0</v>
      </c>
      <c r="DV74" s="49">
        <v>0</v>
      </c>
      <c r="DW74" s="49">
        <v>194.4</v>
      </c>
      <c r="DX74" s="324"/>
      <c r="DY74" s="49">
        <v>0</v>
      </c>
      <c r="DZ74" s="49">
        <v>0</v>
      </c>
      <c r="EA74" s="49">
        <v>0</v>
      </c>
      <c r="EB74" s="315">
        <v>3545.2000000000007</v>
      </c>
      <c r="EC74" s="324"/>
      <c r="ED74" s="49">
        <v>0</v>
      </c>
      <c r="EE74" s="49">
        <v>0</v>
      </c>
      <c r="EF74" s="49">
        <v>0</v>
      </c>
      <c r="EG74" s="49">
        <v>447.5</v>
      </c>
      <c r="EH74" s="324"/>
      <c r="EI74" s="49">
        <v>0</v>
      </c>
      <c r="EJ74" s="49">
        <v>0</v>
      </c>
      <c r="EK74" s="49">
        <v>0</v>
      </c>
      <c r="EL74" s="49">
        <v>244.2</v>
      </c>
      <c r="EM74" s="324"/>
      <c r="EN74" s="49">
        <v>0</v>
      </c>
      <c r="EO74" s="49">
        <v>0</v>
      </c>
      <c r="EP74" s="49">
        <v>0</v>
      </c>
      <c r="EQ74" s="49">
        <v>735.99999999999989</v>
      </c>
      <c r="ER74" s="324"/>
      <c r="ES74" s="49">
        <v>0</v>
      </c>
      <c r="ET74" s="49">
        <v>0</v>
      </c>
      <c r="EU74" s="49">
        <v>0</v>
      </c>
      <c r="EV74" s="49">
        <v>318</v>
      </c>
      <c r="EW74" s="324"/>
      <c r="EX74">
        <v>0</v>
      </c>
      <c r="EY74">
        <v>0</v>
      </c>
      <c r="EZ74">
        <v>0</v>
      </c>
      <c r="FA74" s="479">
        <v>3087.3</v>
      </c>
      <c r="FB74" s="324"/>
      <c r="FC74" s="49">
        <v>0</v>
      </c>
      <c r="FD74" s="49">
        <v>0</v>
      </c>
      <c r="FE74" s="49">
        <v>0</v>
      </c>
      <c r="FF74" s="49">
        <v>262.90000000000003</v>
      </c>
      <c r="FG74" s="324"/>
      <c r="FH74" s="333">
        <v>0</v>
      </c>
      <c r="FI74" s="333">
        <v>0</v>
      </c>
      <c r="FJ74" s="333">
        <v>0</v>
      </c>
      <c r="FK74" s="49">
        <v>322</v>
      </c>
      <c r="FL74" s="324"/>
      <c r="FM74" s="333">
        <v>0</v>
      </c>
      <c r="FN74" s="333">
        <v>0</v>
      </c>
      <c r="FO74" s="333">
        <v>0</v>
      </c>
      <c r="FP74" s="49">
        <v>420</v>
      </c>
      <c r="FQ74" s="324"/>
      <c r="FR74" s="49">
        <v>0</v>
      </c>
      <c r="FS74" s="49">
        <v>0</v>
      </c>
      <c r="FT74" s="49">
        <v>0</v>
      </c>
      <c r="FU74" s="49">
        <v>572</v>
      </c>
      <c r="FV74" s="324"/>
      <c r="FW74" s="49">
        <v>0</v>
      </c>
      <c r="FX74" s="49">
        <v>0</v>
      </c>
      <c r="FY74" s="49">
        <v>0</v>
      </c>
      <c r="FZ74" s="49">
        <v>307.39999999999998</v>
      </c>
      <c r="GA74" s="324"/>
      <c r="GB74">
        <v>0</v>
      </c>
      <c r="GC74">
        <v>0</v>
      </c>
      <c r="GD74">
        <v>0</v>
      </c>
      <c r="GE74" s="18">
        <v>1115.8</v>
      </c>
      <c r="GF74" s="324"/>
      <c r="GG74" s="632">
        <v>0</v>
      </c>
      <c r="GH74" s="632">
        <v>0</v>
      </c>
      <c r="GI74" s="632">
        <v>0</v>
      </c>
      <c r="GJ74">
        <v>432</v>
      </c>
      <c r="GK74" s="324"/>
      <c r="GL74" s="49">
        <v>0</v>
      </c>
      <c r="GM74" s="49">
        <v>0</v>
      </c>
      <c r="GN74">
        <v>0</v>
      </c>
      <c r="GO74" s="49">
        <v>0</v>
      </c>
      <c r="GP74" s="324"/>
    </row>
    <row r="75" spans="1:198" ht="18">
      <c r="A75" s="38" t="s">
        <v>3617</v>
      </c>
      <c r="B75" s="45">
        <f t="shared" si="2"/>
        <v>23018.85</v>
      </c>
      <c r="C75" s="41"/>
      <c r="D75" s="49">
        <v>0</v>
      </c>
      <c r="E75" s="49">
        <v>0</v>
      </c>
      <c r="F75" s="49">
        <v>0</v>
      </c>
      <c r="G75" s="49">
        <v>330.1</v>
      </c>
      <c r="H75" s="371"/>
      <c r="I75" s="49">
        <v>0</v>
      </c>
      <c r="J75" s="49">
        <v>0</v>
      </c>
      <c r="K75" s="49">
        <v>0</v>
      </c>
      <c r="L75" s="49">
        <v>254.4</v>
      </c>
      <c r="M75" s="371"/>
      <c r="N75" s="49">
        <v>0</v>
      </c>
      <c r="O75" s="49">
        <v>0</v>
      </c>
      <c r="P75" s="49">
        <v>0</v>
      </c>
      <c r="Q75" s="49">
        <v>534.05000000000007</v>
      </c>
      <c r="R75" s="371"/>
      <c r="S75" s="315">
        <v>0</v>
      </c>
      <c r="T75" s="315">
        <v>0</v>
      </c>
      <c r="U75" s="315">
        <v>0</v>
      </c>
      <c r="V75" s="49">
        <v>176.29999999999998</v>
      </c>
      <c r="W75" s="371"/>
      <c r="X75" s="49">
        <v>0</v>
      </c>
      <c r="Y75" s="49">
        <v>0</v>
      </c>
      <c r="Z75" s="49">
        <v>0</v>
      </c>
      <c r="AA75" s="49">
        <v>381</v>
      </c>
      <c r="AB75" s="371"/>
      <c r="AC75" s="49">
        <v>0</v>
      </c>
      <c r="AD75" s="49">
        <v>0</v>
      </c>
      <c r="AE75" s="49">
        <v>0</v>
      </c>
      <c r="AF75" s="49">
        <v>267.79999999999995</v>
      </c>
      <c r="AG75" s="371"/>
      <c r="AH75" s="49">
        <v>0</v>
      </c>
      <c r="AI75" s="49">
        <v>0</v>
      </c>
      <c r="AJ75" s="49">
        <v>0</v>
      </c>
      <c r="AK75" s="49">
        <v>435.3</v>
      </c>
      <c r="AL75" s="371"/>
      <c r="AM75" s="49">
        <v>0</v>
      </c>
      <c r="AN75" s="49">
        <v>0</v>
      </c>
      <c r="AO75" s="49">
        <v>0</v>
      </c>
      <c r="AP75" s="49">
        <v>373.95</v>
      </c>
      <c r="AQ75" s="371"/>
      <c r="AR75" s="49">
        <v>0</v>
      </c>
      <c r="AS75" s="49">
        <v>0</v>
      </c>
      <c r="AT75" s="49">
        <v>0</v>
      </c>
      <c r="AU75" s="49">
        <v>253.5</v>
      </c>
      <c r="AV75" s="371"/>
      <c r="AW75" s="49">
        <v>0</v>
      </c>
      <c r="AX75" s="49">
        <v>0</v>
      </c>
      <c r="AY75" s="49">
        <v>0</v>
      </c>
      <c r="AZ75" s="49">
        <v>761.00000000000011</v>
      </c>
      <c r="BA75" s="371"/>
      <c r="BB75" s="49">
        <v>0</v>
      </c>
      <c r="BC75" s="49">
        <v>0</v>
      </c>
      <c r="BD75" s="49">
        <v>0</v>
      </c>
      <c r="BE75" s="49">
        <v>182.60000000000002</v>
      </c>
      <c r="BF75" s="371"/>
      <c r="BG75" s="49">
        <v>0</v>
      </c>
      <c r="BH75" s="49">
        <v>0</v>
      </c>
      <c r="BI75" s="49">
        <v>0</v>
      </c>
      <c r="BJ75" s="49">
        <v>116.3</v>
      </c>
      <c r="BK75" s="371"/>
      <c r="BL75" s="49">
        <v>0</v>
      </c>
      <c r="BM75" s="49">
        <v>0</v>
      </c>
      <c r="BN75" s="49">
        <v>0</v>
      </c>
      <c r="BO75" s="49">
        <v>426.7</v>
      </c>
      <c r="BP75" s="371"/>
      <c r="BQ75" s="49">
        <v>0</v>
      </c>
      <c r="BR75" s="49">
        <v>0</v>
      </c>
      <c r="BS75" s="49">
        <v>0</v>
      </c>
      <c r="BT75" s="49">
        <v>429.40000000000003</v>
      </c>
      <c r="BU75" s="324"/>
      <c r="BV75" s="49">
        <v>0</v>
      </c>
      <c r="BW75" s="49">
        <v>0</v>
      </c>
      <c r="BX75" s="49">
        <v>0</v>
      </c>
      <c r="BY75" s="49">
        <v>863.1</v>
      </c>
      <c r="BZ75" s="371"/>
      <c r="CA75" s="49">
        <v>0</v>
      </c>
      <c r="CB75" s="49">
        <v>0</v>
      </c>
      <c r="CC75" s="49">
        <v>0</v>
      </c>
      <c r="CD75" s="49">
        <v>495.79999999999995</v>
      </c>
      <c r="CE75" s="324"/>
      <c r="CF75" s="333">
        <v>0</v>
      </c>
      <c r="CG75" s="333">
        <v>0</v>
      </c>
      <c r="CH75" s="333">
        <v>0</v>
      </c>
      <c r="CI75" s="49">
        <v>448.2</v>
      </c>
      <c r="CJ75" s="324"/>
      <c r="CK75" s="49">
        <v>0</v>
      </c>
      <c r="CL75" s="49">
        <v>0</v>
      </c>
      <c r="CM75" s="49">
        <v>0</v>
      </c>
      <c r="CN75" s="49">
        <v>385.10000000000008</v>
      </c>
      <c r="CO75" s="371"/>
      <c r="CP75" s="49">
        <v>0</v>
      </c>
      <c r="CQ75" s="49">
        <v>0</v>
      </c>
      <c r="CR75" s="49">
        <v>0</v>
      </c>
      <c r="CS75" s="49">
        <v>652.20000000000005</v>
      </c>
      <c r="CT75" s="324"/>
      <c r="CU75" s="49">
        <v>0</v>
      </c>
      <c r="CV75" s="49">
        <v>0</v>
      </c>
      <c r="CW75" s="49">
        <v>0</v>
      </c>
      <c r="CX75" s="49">
        <v>517.20000000000005</v>
      </c>
      <c r="CY75" s="371"/>
      <c r="CZ75" s="49">
        <v>0</v>
      </c>
      <c r="DA75" s="49">
        <v>0</v>
      </c>
      <c r="DB75" s="49">
        <v>0</v>
      </c>
      <c r="DC75" s="49">
        <v>105.4</v>
      </c>
      <c r="DD75" s="324"/>
      <c r="DE75" s="49">
        <v>0</v>
      </c>
      <c r="DF75" s="49">
        <v>0</v>
      </c>
      <c r="DG75" s="49">
        <v>0</v>
      </c>
      <c r="DH75" s="315">
        <v>1630.4999999999998</v>
      </c>
      <c r="DI75" s="324"/>
      <c r="DJ75" s="315">
        <v>0</v>
      </c>
      <c r="DK75" s="315">
        <v>0</v>
      </c>
      <c r="DL75" s="315">
        <v>0</v>
      </c>
      <c r="DM75" s="49">
        <v>934.55000000000018</v>
      </c>
      <c r="DN75" s="324"/>
      <c r="DO75" s="49">
        <v>0</v>
      </c>
      <c r="DP75" s="49">
        <v>0</v>
      </c>
      <c r="DQ75" s="49">
        <v>0</v>
      </c>
      <c r="DR75" s="49">
        <v>592.09999999999991</v>
      </c>
      <c r="DS75" s="324"/>
      <c r="DT75" s="49">
        <v>0</v>
      </c>
      <c r="DU75" s="49">
        <v>0</v>
      </c>
      <c r="DV75" s="49">
        <v>0</v>
      </c>
      <c r="DW75" s="49">
        <v>49.8</v>
      </c>
      <c r="DX75" s="324"/>
      <c r="DY75" s="49">
        <v>0</v>
      </c>
      <c r="DZ75" s="49">
        <v>0</v>
      </c>
      <c r="EA75" s="49">
        <v>0</v>
      </c>
      <c r="EB75" s="315">
        <v>4081.9999999999991</v>
      </c>
      <c r="EC75" s="324"/>
      <c r="ED75" s="49">
        <v>0</v>
      </c>
      <c r="EE75" s="49">
        <v>0</v>
      </c>
      <c r="EF75" s="49">
        <v>0</v>
      </c>
      <c r="EG75" s="49">
        <v>231.4</v>
      </c>
      <c r="EH75" s="324"/>
      <c r="EI75" s="49">
        <v>0</v>
      </c>
      <c r="EJ75" s="49">
        <v>0</v>
      </c>
      <c r="EK75" s="49">
        <v>0</v>
      </c>
      <c r="EL75" s="49">
        <v>129.70000000000002</v>
      </c>
      <c r="EM75" s="324"/>
      <c r="EN75" s="49">
        <v>0</v>
      </c>
      <c r="EO75" s="49">
        <v>0</v>
      </c>
      <c r="EP75" s="49">
        <v>0</v>
      </c>
      <c r="EQ75" s="49">
        <v>553.6</v>
      </c>
      <c r="ER75" s="324"/>
      <c r="ES75" s="49">
        <v>0</v>
      </c>
      <c r="ET75" s="49">
        <v>0</v>
      </c>
      <c r="EU75" s="49">
        <v>0</v>
      </c>
      <c r="EV75" s="49">
        <v>441.9</v>
      </c>
      <c r="EW75" s="324"/>
      <c r="EX75">
        <v>0</v>
      </c>
      <c r="EY75">
        <v>0</v>
      </c>
      <c r="EZ75">
        <v>0</v>
      </c>
      <c r="FA75" s="479">
        <v>3219.5999999999995</v>
      </c>
      <c r="FB75" s="324"/>
      <c r="FC75" s="49">
        <v>0</v>
      </c>
      <c r="FD75" s="49">
        <v>0</v>
      </c>
      <c r="FE75" s="49">
        <v>0</v>
      </c>
      <c r="FF75" s="49">
        <v>292.5</v>
      </c>
      <c r="FG75" s="324"/>
      <c r="FH75" s="333">
        <v>0</v>
      </c>
      <c r="FI75" s="333">
        <v>0</v>
      </c>
      <c r="FJ75" s="333">
        <v>0</v>
      </c>
      <c r="FK75" s="49">
        <v>112.8</v>
      </c>
      <c r="FL75" s="324"/>
      <c r="FM75" s="333">
        <v>0</v>
      </c>
      <c r="FN75" s="333">
        <v>0</v>
      </c>
      <c r="FO75" s="333">
        <v>0</v>
      </c>
      <c r="FP75" s="49">
        <v>422.3</v>
      </c>
      <c r="FQ75" s="324"/>
      <c r="FR75" s="49">
        <v>0</v>
      </c>
      <c r="FS75" s="49">
        <v>0</v>
      </c>
      <c r="FT75" s="49">
        <v>0</v>
      </c>
      <c r="FU75" s="49">
        <v>433.50000000000006</v>
      </c>
      <c r="FV75" s="324"/>
      <c r="FW75" s="49">
        <v>0</v>
      </c>
      <c r="FX75" s="49">
        <v>0</v>
      </c>
      <c r="FY75" s="49">
        <v>0</v>
      </c>
      <c r="FZ75" s="49">
        <v>162.19999999999999</v>
      </c>
      <c r="GA75" s="324"/>
      <c r="GB75">
        <v>0</v>
      </c>
      <c r="GC75">
        <v>0</v>
      </c>
      <c r="GD75">
        <v>0</v>
      </c>
      <c r="GE75" s="18">
        <v>1037.5</v>
      </c>
      <c r="GF75" s="324"/>
      <c r="GG75" s="632">
        <v>0</v>
      </c>
      <c r="GH75" s="632">
        <v>0</v>
      </c>
      <c r="GI75" s="632">
        <v>0</v>
      </c>
      <c r="GJ75">
        <v>303.5</v>
      </c>
      <c r="GK75" s="324"/>
      <c r="GL75" s="49">
        <v>0</v>
      </c>
      <c r="GM75" s="49">
        <v>0</v>
      </c>
      <c r="GN75">
        <v>0</v>
      </c>
      <c r="GO75" s="49">
        <v>0</v>
      </c>
      <c r="GP75" s="324"/>
    </row>
    <row r="76" spans="1:198" ht="18">
      <c r="A76" s="40" t="s">
        <v>667</v>
      </c>
      <c r="B76" s="45">
        <f t="shared" si="2"/>
        <v>60524.812500000007</v>
      </c>
      <c r="C76" s="41"/>
      <c r="D76" s="49">
        <v>0</v>
      </c>
      <c r="E76" s="49">
        <v>124.9</v>
      </c>
      <c r="F76" s="49">
        <v>210.82500000000002</v>
      </c>
      <c r="G76" s="49">
        <v>264.8</v>
      </c>
      <c r="H76" s="371"/>
      <c r="I76" s="49">
        <v>0</v>
      </c>
      <c r="J76" s="49">
        <v>144.14999999999998</v>
      </c>
      <c r="K76" s="49">
        <v>21.375</v>
      </c>
      <c r="L76" s="49">
        <v>382.5</v>
      </c>
      <c r="M76" s="371"/>
      <c r="N76" s="49">
        <v>131.10000000000002</v>
      </c>
      <c r="O76" s="49">
        <v>383.60000000000014</v>
      </c>
      <c r="P76" s="49">
        <v>150.30000000000001</v>
      </c>
      <c r="Q76" s="49">
        <v>611.25</v>
      </c>
      <c r="R76" s="371"/>
      <c r="S76" s="315">
        <v>84.5</v>
      </c>
      <c r="T76" s="315">
        <v>122.64999999999998</v>
      </c>
      <c r="U76" s="315">
        <v>110.625</v>
      </c>
      <c r="V76" s="49">
        <v>144</v>
      </c>
      <c r="W76" s="371"/>
      <c r="X76" s="49">
        <v>69.349999999999909</v>
      </c>
      <c r="Y76" s="49">
        <v>186.25000000000045</v>
      </c>
      <c r="Z76" s="49">
        <v>289.87500000000006</v>
      </c>
      <c r="AA76" s="49">
        <v>347.9</v>
      </c>
      <c r="AB76" s="371"/>
      <c r="AC76" s="49">
        <v>164.99999999999989</v>
      </c>
      <c r="AD76" s="49">
        <v>449.20000000000027</v>
      </c>
      <c r="AE76" s="49">
        <v>246.89999999999998</v>
      </c>
      <c r="AF76" s="49">
        <v>307.70000000000005</v>
      </c>
      <c r="AG76" s="371"/>
      <c r="AH76" s="49">
        <v>277.74999999999955</v>
      </c>
      <c r="AI76" s="49">
        <v>226.35000000000036</v>
      </c>
      <c r="AJ76" s="49">
        <v>708.07500000000005</v>
      </c>
      <c r="AK76" s="49">
        <v>772.4</v>
      </c>
      <c r="AL76" s="371"/>
      <c r="AM76" s="49">
        <v>94.324999999999363</v>
      </c>
      <c r="AN76" s="49">
        <v>260.09999999999991</v>
      </c>
      <c r="AO76" s="49">
        <v>348.1875</v>
      </c>
      <c r="AP76" s="49">
        <v>451.05</v>
      </c>
      <c r="AQ76" s="371"/>
      <c r="AR76" s="49">
        <v>121.74999999999977</v>
      </c>
      <c r="AS76" s="49">
        <v>261.8</v>
      </c>
      <c r="AT76" s="49">
        <v>318.82500000000005</v>
      </c>
      <c r="AU76" s="49">
        <v>185.1</v>
      </c>
      <c r="AV76" s="371"/>
      <c r="AW76" s="49">
        <v>225.77500000000009</v>
      </c>
      <c r="AX76" s="49">
        <v>351.09999999999991</v>
      </c>
      <c r="AY76" s="49">
        <v>629.0625</v>
      </c>
      <c r="AZ76" s="49">
        <v>838.4</v>
      </c>
      <c r="BA76" s="371"/>
      <c r="BB76" s="49">
        <v>40.549999999999727</v>
      </c>
      <c r="BC76" s="49">
        <v>241.59999999999997</v>
      </c>
      <c r="BD76" s="49">
        <v>212.625</v>
      </c>
      <c r="BE76" s="49">
        <v>280</v>
      </c>
      <c r="BF76" s="371"/>
      <c r="BG76" s="49">
        <v>87.749999999999545</v>
      </c>
      <c r="BH76" s="49">
        <v>146.19999999999999</v>
      </c>
      <c r="BI76" s="49">
        <v>291.22500000000002</v>
      </c>
      <c r="BJ76" s="49">
        <v>275.7</v>
      </c>
      <c r="BK76" s="371"/>
      <c r="BL76" s="49">
        <v>49.874999999999773</v>
      </c>
      <c r="BM76" s="49">
        <v>118.04999999999998</v>
      </c>
      <c r="BN76" s="49">
        <v>38.700000000000003</v>
      </c>
      <c r="BO76" s="49">
        <v>265.39999999999998</v>
      </c>
      <c r="BP76" s="371"/>
      <c r="BQ76" s="49">
        <v>72.124999999999773</v>
      </c>
      <c r="BR76" s="49">
        <v>193.85000000000036</v>
      </c>
      <c r="BS76" s="49">
        <v>138.375</v>
      </c>
      <c r="BT76" s="49">
        <v>560.79999999999995</v>
      </c>
      <c r="BU76" s="324"/>
      <c r="BV76" s="49">
        <v>152.79999999999973</v>
      </c>
      <c r="BW76" s="49">
        <v>253.75000000000091</v>
      </c>
      <c r="BX76" s="49">
        <v>480.90000000000003</v>
      </c>
      <c r="BY76" s="49">
        <v>586.09999999999991</v>
      </c>
      <c r="BZ76" s="371"/>
      <c r="CA76" s="49">
        <v>30</v>
      </c>
      <c r="CB76" s="49">
        <v>140.55000000000109</v>
      </c>
      <c r="CC76" s="49">
        <v>273</v>
      </c>
      <c r="CD76" s="49">
        <v>633.6</v>
      </c>
      <c r="CE76" s="324"/>
      <c r="CF76" s="333">
        <v>32.674999999999727</v>
      </c>
      <c r="CG76" s="333">
        <v>158.40000000000055</v>
      </c>
      <c r="CH76" s="333">
        <v>154.05000000000001</v>
      </c>
      <c r="CI76" s="49">
        <v>567</v>
      </c>
      <c r="CJ76" s="324"/>
      <c r="CK76" s="49">
        <v>80.075000000000273</v>
      </c>
      <c r="CL76" s="49">
        <v>176.25</v>
      </c>
      <c r="CM76" s="49">
        <v>210.45000000000002</v>
      </c>
      <c r="CN76" s="49">
        <v>628.6</v>
      </c>
      <c r="CO76" s="371"/>
      <c r="CP76" s="49">
        <v>124.35000000000082</v>
      </c>
      <c r="CQ76" s="49">
        <v>162.800000000002</v>
      </c>
      <c r="CR76" s="49">
        <v>394.125</v>
      </c>
      <c r="CS76" s="49">
        <v>594</v>
      </c>
      <c r="CT76" s="324"/>
      <c r="CU76" s="49">
        <v>81.325000000001182</v>
      </c>
      <c r="CV76" s="49">
        <v>116.95000000000346</v>
      </c>
      <c r="CW76" s="49">
        <v>507.52499999999998</v>
      </c>
      <c r="CX76" s="49">
        <v>799.49999999999989</v>
      </c>
      <c r="CY76" s="371"/>
      <c r="CZ76" s="49">
        <v>60.125000000000455</v>
      </c>
      <c r="DA76" s="49">
        <v>91.2</v>
      </c>
      <c r="DB76" s="49">
        <v>185.25</v>
      </c>
      <c r="DC76" s="49">
        <v>0</v>
      </c>
      <c r="DD76" s="324"/>
      <c r="DE76" s="49">
        <v>681.44999999999982</v>
      </c>
      <c r="DF76" s="49">
        <v>237.59999999999854</v>
      </c>
      <c r="DG76" s="49">
        <v>2113.5750000000007</v>
      </c>
      <c r="DH76" s="315">
        <v>2940.8999999999996</v>
      </c>
      <c r="DI76" s="324"/>
      <c r="DJ76" s="315">
        <v>202.25000000000045</v>
      </c>
      <c r="DK76" s="315">
        <v>388.64999999999691</v>
      </c>
      <c r="DL76" s="315">
        <v>366.52499999999998</v>
      </c>
      <c r="DM76" s="49">
        <v>1081.1500000000001</v>
      </c>
      <c r="DN76" s="324"/>
      <c r="DO76" s="49">
        <v>122.30000000000064</v>
      </c>
      <c r="DP76" s="49">
        <v>476.19999999999709</v>
      </c>
      <c r="DQ76" s="49">
        <v>387.15000000000003</v>
      </c>
      <c r="DR76" s="49">
        <v>673.30000000000007</v>
      </c>
      <c r="DS76" s="324"/>
      <c r="DT76" s="49">
        <v>0</v>
      </c>
      <c r="DU76" s="49">
        <v>0</v>
      </c>
      <c r="DV76" s="49">
        <v>0</v>
      </c>
      <c r="DW76" s="49">
        <v>19.8</v>
      </c>
      <c r="DX76" s="324"/>
      <c r="DY76" s="49">
        <v>1156.1999999999921</v>
      </c>
      <c r="DZ76" s="49">
        <v>2125.4250000000002</v>
      </c>
      <c r="EA76" s="49">
        <v>3152.7375000000002</v>
      </c>
      <c r="EB76" s="315">
        <v>4458.5999999999995</v>
      </c>
      <c r="EC76" s="324"/>
      <c r="ED76" s="49">
        <v>64.125</v>
      </c>
      <c r="EE76" s="49">
        <v>137.39999999999782</v>
      </c>
      <c r="EF76" s="49">
        <v>152.77499999999998</v>
      </c>
      <c r="EG76" s="49">
        <v>319.10000000000002</v>
      </c>
      <c r="EH76" s="324"/>
      <c r="EI76" s="49">
        <v>88.575000000001637</v>
      </c>
      <c r="EJ76" s="49">
        <v>262.79999999999745</v>
      </c>
      <c r="EK76" s="49">
        <v>348.22500000000002</v>
      </c>
      <c r="EL76" s="49">
        <v>118.4</v>
      </c>
      <c r="EM76" s="324"/>
      <c r="EN76" s="49">
        <v>0</v>
      </c>
      <c r="EO76" s="49">
        <v>278.09999999999673</v>
      </c>
      <c r="EP76" s="49">
        <v>255.82499999999999</v>
      </c>
      <c r="EQ76" s="49">
        <v>418.4</v>
      </c>
      <c r="ER76" s="324"/>
      <c r="ES76" s="49">
        <v>66.250000000001819</v>
      </c>
      <c r="ET76" s="49">
        <v>143.74999999999636</v>
      </c>
      <c r="EU76" s="49">
        <v>153</v>
      </c>
      <c r="EV76" s="49">
        <v>236.7</v>
      </c>
      <c r="EW76" s="324"/>
      <c r="EX76">
        <v>1150</v>
      </c>
      <c r="EY76">
        <v>1709.4999999999982</v>
      </c>
      <c r="EZ76">
        <v>1729.125</v>
      </c>
      <c r="FA76" s="479">
        <v>3270.6000000000004</v>
      </c>
      <c r="FB76" s="324"/>
      <c r="FC76" s="49">
        <v>83.525000000000546</v>
      </c>
      <c r="FD76" s="49">
        <v>101.99999999999636</v>
      </c>
      <c r="FE76" s="49">
        <v>144.97500000000002</v>
      </c>
      <c r="FF76" s="49">
        <v>139.80000000000001</v>
      </c>
      <c r="FG76" s="324"/>
      <c r="FH76" s="333">
        <v>37.875</v>
      </c>
      <c r="FI76" s="333">
        <v>164.75</v>
      </c>
      <c r="FJ76" s="333">
        <v>245.02500000000003</v>
      </c>
      <c r="FK76" s="49">
        <v>120.4</v>
      </c>
      <c r="FL76" s="324"/>
      <c r="FM76" s="333">
        <v>92.875</v>
      </c>
      <c r="FN76" s="333">
        <v>99.424999999999272</v>
      </c>
      <c r="FO76" s="333">
        <v>295.72500000000002</v>
      </c>
      <c r="FP76" s="49">
        <v>214.6</v>
      </c>
      <c r="FQ76" s="324"/>
      <c r="FR76" s="49">
        <v>111.84999999999945</v>
      </c>
      <c r="FS76" s="49">
        <v>170.25</v>
      </c>
      <c r="FT76" s="49">
        <v>270.75</v>
      </c>
      <c r="FU76" s="49">
        <v>542.5</v>
      </c>
      <c r="FV76" s="324"/>
      <c r="FW76" s="49">
        <v>0</v>
      </c>
      <c r="FX76" s="49">
        <v>103.05000000000291</v>
      </c>
      <c r="FY76" s="49">
        <v>60.75</v>
      </c>
      <c r="FZ76" s="49">
        <v>290.8</v>
      </c>
      <c r="GA76" s="324"/>
      <c r="GB76">
        <v>217.65000000000236</v>
      </c>
      <c r="GC76">
        <v>460.55000000000911</v>
      </c>
      <c r="GD76">
        <v>565.04999999999995</v>
      </c>
      <c r="GE76" s="18">
        <v>1405</v>
      </c>
      <c r="GF76" s="324"/>
      <c r="GG76" s="632">
        <v>61.750000000001819</v>
      </c>
      <c r="GH76" s="632">
        <v>236.5</v>
      </c>
      <c r="GI76" s="632">
        <v>208.875</v>
      </c>
      <c r="GJ76">
        <v>381</v>
      </c>
      <c r="GK76" s="324"/>
      <c r="GL76" s="49">
        <v>0</v>
      </c>
      <c r="GM76" s="49">
        <v>0</v>
      </c>
      <c r="GN76">
        <v>504.07500000000005</v>
      </c>
      <c r="GO76" s="49">
        <v>0</v>
      </c>
      <c r="GP76" s="324"/>
    </row>
    <row r="77" spans="1:198" ht="18">
      <c r="A77" s="40" t="s">
        <v>2198</v>
      </c>
      <c r="B77" s="45">
        <f t="shared" si="2"/>
        <v>52337.799999999996</v>
      </c>
      <c r="C77" s="41"/>
      <c r="D77" s="49">
        <v>0</v>
      </c>
      <c r="E77" s="49">
        <v>213.4</v>
      </c>
      <c r="F77" s="49">
        <v>419.28749999999997</v>
      </c>
      <c r="G77" s="49">
        <v>388.59999999999991</v>
      </c>
      <c r="H77" s="371"/>
      <c r="I77" s="49">
        <v>0</v>
      </c>
      <c r="J77" s="49">
        <v>88.700000000000045</v>
      </c>
      <c r="K77" s="49">
        <v>52.649999999999949</v>
      </c>
      <c r="L77" s="49">
        <v>186.2</v>
      </c>
      <c r="M77" s="371"/>
      <c r="N77" s="49">
        <v>0</v>
      </c>
      <c r="O77" s="49">
        <v>234.64999999999998</v>
      </c>
      <c r="P77" s="49">
        <v>117.82499999999999</v>
      </c>
      <c r="Q77" s="49">
        <v>620.69999999999993</v>
      </c>
      <c r="R77" s="371"/>
      <c r="S77" s="315">
        <v>0</v>
      </c>
      <c r="T77" s="315">
        <v>185.34999999999991</v>
      </c>
      <c r="U77" s="315">
        <v>198.22500000000002</v>
      </c>
      <c r="V77" s="49">
        <v>169.5</v>
      </c>
      <c r="W77" s="371"/>
      <c r="X77" s="49">
        <v>0</v>
      </c>
      <c r="Y77" s="49">
        <v>127.75000000000023</v>
      </c>
      <c r="Z77" s="49">
        <v>196.5</v>
      </c>
      <c r="AA77" s="49">
        <v>236</v>
      </c>
      <c r="AB77" s="371"/>
      <c r="AC77" s="49">
        <v>0</v>
      </c>
      <c r="AD77" s="49">
        <v>447.35000000000014</v>
      </c>
      <c r="AE77" s="49">
        <v>363.90000000000003</v>
      </c>
      <c r="AF77" s="49">
        <v>504.4</v>
      </c>
      <c r="AG77" s="371"/>
      <c r="AH77" s="49">
        <v>0</v>
      </c>
      <c r="AI77" s="49">
        <v>220.69999999999982</v>
      </c>
      <c r="AJ77" s="49">
        <v>779.88749999999993</v>
      </c>
      <c r="AK77" s="49">
        <v>876.30000000000018</v>
      </c>
      <c r="AL77" s="371"/>
      <c r="AM77" s="49">
        <v>0</v>
      </c>
      <c r="AN77" s="49">
        <v>319.89999999999986</v>
      </c>
      <c r="AO77" s="49">
        <v>286.35000000000002</v>
      </c>
      <c r="AP77" s="49">
        <v>404.6</v>
      </c>
      <c r="AQ77" s="371"/>
      <c r="AR77" s="49">
        <v>0</v>
      </c>
      <c r="AS77" s="49">
        <v>194.94999999999996</v>
      </c>
      <c r="AT77" s="49">
        <v>55.125</v>
      </c>
      <c r="AU77" s="49">
        <v>0</v>
      </c>
      <c r="AV77" s="371"/>
      <c r="AW77" s="49">
        <v>0</v>
      </c>
      <c r="AX77" s="49">
        <v>378.20000000000027</v>
      </c>
      <c r="AY77" s="49">
        <v>507.52499999999998</v>
      </c>
      <c r="AZ77" s="49">
        <v>583.79999999999995</v>
      </c>
      <c r="BA77" s="371"/>
      <c r="BB77" s="49">
        <v>0</v>
      </c>
      <c r="BC77" s="49">
        <v>274.55</v>
      </c>
      <c r="BD77" s="49">
        <v>273.78750000000002</v>
      </c>
      <c r="BE77" s="49">
        <v>346.4</v>
      </c>
      <c r="BF77" s="371"/>
      <c r="BG77" s="49">
        <v>0</v>
      </c>
      <c r="BH77" s="49">
        <v>218.55</v>
      </c>
      <c r="BI77" s="49">
        <v>428.70000000000005</v>
      </c>
      <c r="BJ77" s="49">
        <v>251.5</v>
      </c>
      <c r="BK77" s="371"/>
      <c r="BL77" s="49">
        <v>0</v>
      </c>
      <c r="BM77" s="49">
        <v>194.9</v>
      </c>
      <c r="BN77" s="49">
        <v>187.27499999999998</v>
      </c>
      <c r="BO77" s="49">
        <v>591.4</v>
      </c>
      <c r="BP77" s="371"/>
      <c r="BQ77" s="49">
        <v>0</v>
      </c>
      <c r="BR77" s="49">
        <v>358.89999999999964</v>
      </c>
      <c r="BS77" s="49">
        <v>296.40000000000003</v>
      </c>
      <c r="BT77" s="49">
        <v>591</v>
      </c>
      <c r="BU77" s="324"/>
      <c r="BV77" s="49">
        <v>0</v>
      </c>
      <c r="BW77" s="49">
        <v>240.69999999999845</v>
      </c>
      <c r="BX77" s="49">
        <v>618.44999999999993</v>
      </c>
      <c r="BY77" s="49">
        <v>395.09999999999997</v>
      </c>
      <c r="BZ77" s="371"/>
      <c r="CA77" s="49">
        <v>0</v>
      </c>
      <c r="CB77" s="49">
        <v>343.74999999999727</v>
      </c>
      <c r="CC77" s="49">
        <v>315.67500000000001</v>
      </c>
      <c r="CD77" s="49">
        <v>450.5</v>
      </c>
      <c r="CE77" s="324"/>
      <c r="CF77" s="333">
        <v>0</v>
      </c>
      <c r="CG77" s="333">
        <v>144.64999999999964</v>
      </c>
      <c r="CH77" s="333">
        <v>68.550000000000011</v>
      </c>
      <c r="CI77" s="49">
        <v>514.5</v>
      </c>
      <c r="CJ77" s="324"/>
      <c r="CK77" s="49">
        <v>0</v>
      </c>
      <c r="CL77" s="49">
        <v>98.35</v>
      </c>
      <c r="CM77" s="49">
        <v>147.375</v>
      </c>
      <c r="CN77" s="49">
        <v>392.2</v>
      </c>
      <c r="CO77" s="371"/>
      <c r="CP77" s="49">
        <v>0</v>
      </c>
      <c r="CQ77" s="49">
        <v>175.30000000000109</v>
      </c>
      <c r="CR77" s="49">
        <v>253.27499999999998</v>
      </c>
      <c r="CS77" s="49">
        <v>334.5</v>
      </c>
      <c r="CT77" s="324"/>
      <c r="CU77" s="49">
        <v>0</v>
      </c>
      <c r="CV77" s="49">
        <v>100.34999999999945</v>
      </c>
      <c r="CW77" s="49">
        <v>556.87499999999989</v>
      </c>
      <c r="CX77" s="49">
        <v>645.99999999999989</v>
      </c>
      <c r="CY77" s="371"/>
      <c r="CZ77" s="49">
        <v>0</v>
      </c>
      <c r="DA77" s="49">
        <v>83.25</v>
      </c>
      <c r="DB77" s="49">
        <v>43.650000000000006</v>
      </c>
      <c r="DC77" s="49">
        <v>0</v>
      </c>
      <c r="DD77" s="324"/>
      <c r="DE77" s="49">
        <v>0</v>
      </c>
      <c r="DF77" s="49">
        <v>986.54999999999836</v>
      </c>
      <c r="DG77" s="49">
        <v>2379.375</v>
      </c>
      <c r="DH77" s="315">
        <v>3169.7000000000007</v>
      </c>
      <c r="DI77" s="324"/>
      <c r="DJ77" s="315">
        <v>0</v>
      </c>
      <c r="DK77" s="315">
        <v>239.54999999999927</v>
      </c>
      <c r="DL77" s="315">
        <v>218.17499999999998</v>
      </c>
      <c r="DM77" s="49">
        <v>737.8</v>
      </c>
      <c r="DN77" s="324"/>
      <c r="DO77" s="49">
        <v>0</v>
      </c>
      <c r="DP77" s="49">
        <v>328.20000000000073</v>
      </c>
      <c r="DQ77" s="49">
        <v>400.20000000000005</v>
      </c>
      <c r="DR77" s="49">
        <v>328.79999999999995</v>
      </c>
      <c r="DS77" s="324"/>
      <c r="DT77" s="49">
        <v>0</v>
      </c>
      <c r="DU77" s="49">
        <v>0</v>
      </c>
      <c r="DV77" s="49">
        <v>0</v>
      </c>
      <c r="DW77" s="49">
        <v>94.500000000000014</v>
      </c>
      <c r="DX77" s="324"/>
      <c r="DY77" s="49">
        <v>0</v>
      </c>
      <c r="DZ77" s="49">
        <v>1762.0749999999998</v>
      </c>
      <c r="EA77" s="49">
        <v>3130.5</v>
      </c>
      <c r="EB77" s="315">
        <v>2699.2</v>
      </c>
      <c r="EC77" s="324"/>
      <c r="ED77" s="49">
        <v>0</v>
      </c>
      <c r="EE77" s="49">
        <v>123.00000000000182</v>
      </c>
      <c r="EF77" s="49">
        <v>47.25</v>
      </c>
      <c r="EG77" s="49">
        <v>377.4</v>
      </c>
      <c r="EH77" s="324"/>
      <c r="EI77" s="49">
        <v>0</v>
      </c>
      <c r="EJ77" s="49">
        <v>248.84999999999854</v>
      </c>
      <c r="EK77" s="49">
        <v>261.60000000000002</v>
      </c>
      <c r="EL77" s="49">
        <v>411.1</v>
      </c>
      <c r="EM77" s="324"/>
      <c r="EN77" s="49">
        <v>0</v>
      </c>
      <c r="EO77" s="49">
        <v>370.60000000000036</v>
      </c>
      <c r="EP77" s="49">
        <v>182.17500000000001</v>
      </c>
      <c r="EQ77" s="49">
        <v>256.5</v>
      </c>
      <c r="ER77" s="324"/>
      <c r="ES77" s="49">
        <v>0</v>
      </c>
      <c r="ET77" s="49">
        <v>160.25000000000182</v>
      </c>
      <c r="EU77" s="49">
        <v>379.53749999999997</v>
      </c>
      <c r="EV77" s="49">
        <v>229.5</v>
      </c>
      <c r="EW77" s="324"/>
      <c r="EX77">
        <v>0</v>
      </c>
      <c r="EY77">
        <v>1356.5499999999975</v>
      </c>
      <c r="EZ77">
        <v>1660.0500000000002</v>
      </c>
      <c r="FA77" s="479">
        <v>3719.9</v>
      </c>
      <c r="FB77" s="324"/>
      <c r="FC77" s="49">
        <v>0</v>
      </c>
      <c r="FD77" s="49">
        <v>64.400000000001455</v>
      </c>
      <c r="FE77" s="49">
        <v>125.25</v>
      </c>
      <c r="FF77" s="49">
        <v>181.9</v>
      </c>
      <c r="FG77" s="324"/>
      <c r="FH77" s="333">
        <v>0</v>
      </c>
      <c r="FI77" s="333">
        <v>218</v>
      </c>
      <c r="FJ77" s="333">
        <v>362.02499999999998</v>
      </c>
      <c r="FK77" s="49">
        <v>147.30000000000001</v>
      </c>
      <c r="FL77" s="324"/>
      <c r="FM77" s="333">
        <v>0</v>
      </c>
      <c r="FN77" s="333">
        <v>96.675000000001091</v>
      </c>
      <c r="FO77" s="333">
        <v>172.72500000000002</v>
      </c>
      <c r="FP77" s="49">
        <v>240.6</v>
      </c>
      <c r="FQ77" s="324"/>
      <c r="FR77" s="49">
        <v>0</v>
      </c>
      <c r="FS77" s="49">
        <v>210.60000000000002</v>
      </c>
      <c r="FT77" s="49">
        <v>203.17500000000001</v>
      </c>
      <c r="FU77" s="49">
        <v>286.5</v>
      </c>
      <c r="FV77" s="324"/>
      <c r="FW77" s="49">
        <v>0</v>
      </c>
      <c r="FX77" s="49">
        <v>53.099999999994907</v>
      </c>
      <c r="FY77" s="49">
        <v>26.4</v>
      </c>
      <c r="FZ77" s="49">
        <v>360.2</v>
      </c>
      <c r="GA77" s="324"/>
      <c r="GB77">
        <v>0</v>
      </c>
      <c r="GC77">
        <v>681.80000000001633</v>
      </c>
      <c r="GD77">
        <v>805.72499999999991</v>
      </c>
      <c r="GE77" s="18">
        <v>975.1</v>
      </c>
      <c r="GF77" s="324"/>
      <c r="GG77" s="632">
        <v>0</v>
      </c>
      <c r="GH77" s="632">
        <v>227.75</v>
      </c>
      <c r="GI77" s="632">
        <v>328.5</v>
      </c>
      <c r="GJ77">
        <v>389.5</v>
      </c>
      <c r="GK77" s="324"/>
      <c r="GL77" s="49">
        <v>0</v>
      </c>
      <c r="GM77" s="49">
        <v>0</v>
      </c>
      <c r="GN77">
        <v>627</v>
      </c>
      <c r="GO77" s="49">
        <v>0</v>
      </c>
      <c r="GP77" s="324"/>
    </row>
    <row r="78" spans="1:198" ht="18">
      <c r="A78" s="40" t="s">
        <v>2205</v>
      </c>
      <c r="B78" s="45">
        <f t="shared" si="2"/>
        <v>48865.250000000036</v>
      </c>
      <c r="C78" s="41"/>
      <c r="D78" s="49">
        <v>0</v>
      </c>
      <c r="E78" s="49">
        <v>87.25</v>
      </c>
      <c r="F78" s="49">
        <v>99.300000000000011</v>
      </c>
      <c r="G78" s="49">
        <v>268.89999999999998</v>
      </c>
      <c r="H78" s="371"/>
      <c r="I78" s="49">
        <v>0</v>
      </c>
      <c r="J78" s="49">
        <v>0</v>
      </c>
      <c r="K78" s="49">
        <v>4.1999999999999957</v>
      </c>
      <c r="L78" s="49">
        <v>170.5</v>
      </c>
      <c r="M78" s="371"/>
      <c r="N78" s="49">
        <v>0</v>
      </c>
      <c r="O78" s="49">
        <v>218.24999999999977</v>
      </c>
      <c r="P78" s="49">
        <v>367.57500000000005</v>
      </c>
      <c r="Q78" s="49">
        <v>536.20000000000005</v>
      </c>
      <c r="R78" s="371"/>
      <c r="S78" s="315">
        <v>0</v>
      </c>
      <c r="T78" s="315">
        <v>244.32499999999982</v>
      </c>
      <c r="U78" s="315">
        <v>224.85000000000002</v>
      </c>
      <c r="V78" s="49">
        <v>201.5</v>
      </c>
      <c r="W78" s="371"/>
      <c r="X78" s="49">
        <v>0</v>
      </c>
      <c r="Y78" s="49">
        <v>220.95000000000027</v>
      </c>
      <c r="Z78" s="49">
        <v>226.79999999999998</v>
      </c>
      <c r="AA78" s="49">
        <v>269.5</v>
      </c>
      <c r="AB78" s="371"/>
      <c r="AC78" s="49">
        <v>0</v>
      </c>
      <c r="AD78" s="49">
        <v>343.85000000000059</v>
      </c>
      <c r="AE78" s="49">
        <v>238.35000000000005</v>
      </c>
      <c r="AF78" s="49">
        <v>493.2</v>
      </c>
      <c r="AG78" s="371"/>
      <c r="AH78" s="49">
        <v>0</v>
      </c>
      <c r="AI78" s="49">
        <v>150.65000000000055</v>
      </c>
      <c r="AJ78" s="49">
        <v>824.625</v>
      </c>
      <c r="AK78" s="49">
        <v>454.90000000000009</v>
      </c>
      <c r="AL78" s="371"/>
      <c r="AM78" s="49">
        <v>0</v>
      </c>
      <c r="AN78" s="49">
        <v>403.79999999999995</v>
      </c>
      <c r="AO78" s="49">
        <v>288.75</v>
      </c>
      <c r="AP78" s="49">
        <v>518</v>
      </c>
      <c r="AQ78" s="371"/>
      <c r="AR78" s="49">
        <v>0</v>
      </c>
      <c r="AS78" s="49">
        <v>148.34999999999997</v>
      </c>
      <c r="AT78" s="49">
        <v>190.64999999999998</v>
      </c>
      <c r="AU78" s="49">
        <v>202.5</v>
      </c>
      <c r="AV78" s="371"/>
      <c r="AW78" s="49">
        <v>0</v>
      </c>
      <c r="AX78" s="49">
        <v>197.15000000000055</v>
      </c>
      <c r="AY78" s="49">
        <v>362.17499999999995</v>
      </c>
      <c r="AZ78" s="49">
        <v>88.399999999999977</v>
      </c>
      <c r="BA78" s="371"/>
      <c r="BB78" s="49">
        <v>0</v>
      </c>
      <c r="BC78" s="49">
        <v>345</v>
      </c>
      <c r="BD78" s="49">
        <v>273.375</v>
      </c>
      <c r="BE78" s="49">
        <v>431.1</v>
      </c>
      <c r="BF78" s="371"/>
      <c r="BG78" s="49">
        <v>0</v>
      </c>
      <c r="BH78" s="49">
        <v>248.7</v>
      </c>
      <c r="BI78" s="49">
        <v>393.375</v>
      </c>
      <c r="BJ78" s="49">
        <v>270.60000000000002</v>
      </c>
      <c r="BK78" s="371"/>
      <c r="BL78" s="49">
        <v>0</v>
      </c>
      <c r="BM78" s="49">
        <v>198.44999999999996</v>
      </c>
      <c r="BN78" s="49">
        <v>31.724999999999998</v>
      </c>
      <c r="BO78" s="49">
        <v>397.7</v>
      </c>
      <c r="BP78" s="371"/>
      <c r="BQ78" s="49">
        <v>0</v>
      </c>
      <c r="BR78" s="49">
        <v>372.95000000000027</v>
      </c>
      <c r="BS78" s="49">
        <v>143.77499999999998</v>
      </c>
      <c r="BT78" s="49">
        <v>644.4</v>
      </c>
      <c r="BU78" s="324"/>
      <c r="BV78" s="49">
        <v>0</v>
      </c>
      <c r="BW78" s="49">
        <v>207.70000000000027</v>
      </c>
      <c r="BX78" s="49">
        <v>233.85000000000002</v>
      </c>
      <c r="BY78" s="49">
        <v>386.7</v>
      </c>
      <c r="BZ78" s="371"/>
      <c r="CA78" s="49">
        <v>0</v>
      </c>
      <c r="CB78" s="49">
        <v>404.64999999999964</v>
      </c>
      <c r="CC78" s="49">
        <v>265.57500000000005</v>
      </c>
      <c r="CD78" s="49">
        <v>565</v>
      </c>
      <c r="CE78" s="324"/>
      <c r="CF78" s="333">
        <v>0</v>
      </c>
      <c r="CG78" s="333">
        <v>227.72499999999854</v>
      </c>
      <c r="CH78" s="333">
        <v>189.07499999999999</v>
      </c>
      <c r="CI78" s="49">
        <v>654.85</v>
      </c>
      <c r="CJ78" s="324"/>
      <c r="CK78" s="49">
        <v>0</v>
      </c>
      <c r="CL78" s="49">
        <v>132.125</v>
      </c>
      <c r="CM78" s="49">
        <v>34.125</v>
      </c>
      <c r="CN78" s="49">
        <v>441.65000000000003</v>
      </c>
      <c r="CO78" s="371"/>
      <c r="CP78" s="49">
        <v>0</v>
      </c>
      <c r="CQ78" s="49">
        <v>217.699999999998</v>
      </c>
      <c r="CR78" s="49">
        <v>302.10000000000002</v>
      </c>
      <c r="CS78" s="49">
        <v>462.05</v>
      </c>
      <c r="CT78" s="324"/>
      <c r="CU78" s="49">
        <v>0</v>
      </c>
      <c r="CV78" s="49">
        <v>118.29999999999745</v>
      </c>
      <c r="CW78" s="49">
        <v>227.25</v>
      </c>
      <c r="CX78" s="49">
        <v>516.79999999999995</v>
      </c>
      <c r="CY78" s="371"/>
      <c r="CZ78" s="49">
        <v>0</v>
      </c>
      <c r="DA78" s="49">
        <v>7.15</v>
      </c>
      <c r="DB78" s="49">
        <v>19.8</v>
      </c>
      <c r="DC78" s="49">
        <v>9.7999999999999989</v>
      </c>
      <c r="DD78" s="324"/>
      <c r="DE78" s="49">
        <v>0</v>
      </c>
      <c r="DF78" s="49">
        <v>550.39999999999873</v>
      </c>
      <c r="DG78" s="49">
        <v>2083.1999999999998</v>
      </c>
      <c r="DH78" s="315">
        <v>1144.3000000000002</v>
      </c>
      <c r="DI78" s="324"/>
      <c r="DJ78" s="315">
        <v>0</v>
      </c>
      <c r="DK78" s="315">
        <v>338.29999999999836</v>
      </c>
      <c r="DL78" s="315">
        <v>258.89999999999998</v>
      </c>
      <c r="DM78" s="49">
        <v>881.1</v>
      </c>
      <c r="DN78" s="324"/>
      <c r="DO78" s="49">
        <v>0</v>
      </c>
      <c r="DP78" s="49">
        <v>232.92499999999654</v>
      </c>
      <c r="DQ78" s="49">
        <v>170.24999999999997</v>
      </c>
      <c r="DR78" s="49">
        <v>621.29999999999995</v>
      </c>
      <c r="DS78" s="324"/>
      <c r="DT78" s="49">
        <v>0</v>
      </c>
      <c r="DU78" s="49">
        <v>0</v>
      </c>
      <c r="DV78" s="49">
        <v>0</v>
      </c>
      <c r="DW78" s="49">
        <v>554.70000000000005</v>
      </c>
      <c r="DX78" s="324"/>
      <c r="DY78" s="49">
        <v>0</v>
      </c>
      <c r="DZ78" s="49">
        <v>1868.2249999999985</v>
      </c>
      <c r="EA78" s="49">
        <v>3185.6250000000009</v>
      </c>
      <c r="EB78" s="315">
        <v>3358.2499999999995</v>
      </c>
      <c r="EC78" s="324"/>
      <c r="ED78" s="49">
        <v>0</v>
      </c>
      <c r="EE78" s="49">
        <v>145.35000000000218</v>
      </c>
      <c r="EF78" s="49">
        <v>31.5</v>
      </c>
      <c r="EG78" s="49">
        <v>259.8</v>
      </c>
      <c r="EH78" s="324"/>
      <c r="EI78" s="49">
        <v>0</v>
      </c>
      <c r="EJ78" s="49">
        <v>169.50000000000182</v>
      </c>
      <c r="EK78" s="49">
        <v>269.625</v>
      </c>
      <c r="EL78" s="49">
        <v>132.30000000000001</v>
      </c>
      <c r="EM78" s="324"/>
      <c r="EN78" s="49">
        <v>0</v>
      </c>
      <c r="EO78" s="49">
        <v>273.54999999999927</v>
      </c>
      <c r="EP78" s="49">
        <v>392.70000000000005</v>
      </c>
      <c r="EQ78" s="49">
        <v>671.2</v>
      </c>
      <c r="ER78" s="324"/>
      <c r="ES78" s="49">
        <v>0</v>
      </c>
      <c r="ET78" s="49">
        <v>84.299999999999272</v>
      </c>
      <c r="EU78" s="49">
        <v>312.75</v>
      </c>
      <c r="EV78" s="49">
        <v>283.5</v>
      </c>
      <c r="EW78" s="324"/>
      <c r="EX78">
        <v>0</v>
      </c>
      <c r="EY78">
        <v>882.04999999999927</v>
      </c>
      <c r="EZ78">
        <v>1697.25</v>
      </c>
      <c r="FA78" s="479">
        <v>3069.7999999999997</v>
      </c>
      <c r="FB78" s="324"/>
      <c r="FC78" s="49">
        <v>0</v>
      </c>
      <c r="FD78" s="49">
        <v>83.399999999999636</v>
      </c>
      <c r="FE78" s="49">
        <v>221.625</v>
      </c>
      <c r="FF78" s="49">
        <v>310.89999999999998</v>
      </c>
      <c r="FG78" s="324"/>
      <c r="FH78" s="333">
        <v>0</v>
      </c>
      <c r="FI78" s="333">
        <v>151.15</v>
      </c>
      <c r="FJ78" s="333">
        <v>252.89999999999998</v>
      </c>
      <c r="FK78" s="49">
        <v>194</v>
      </c>
      <c r="FL78" s="324"/>
      <c r="FM78" s="333">
        <v>0</v>
      </c>
      <c r="FN78" s="333">
        <v>141.89999999999782</v>
      </c>
      <c r="FO78" s="333">
        <v>177.97500000000002</v>
      </c>
      <c r="FP78" s="49">
        <v>235.8</v>
      </c>
      <c r="FQ78" s="324"/>
      <c r="FR78" s="49">
        <v>0</v>
      </c>
      <c r="FS78" s="49">
        <v>111.95</v>
      </c>
      <c r="FT78" s="49">
        <v>426.52500000000003</v>
      </c>
      <c r="FU78" s="49">
        <v>418.5</v>
      </c>
      <c r="FV78" s="324"/>
      <c r="FW78" s="49">
        <v>0</v>
      </c>
      <c r="FX78" s="49">
        <v>46.149999999999636</v>
      </c>
      <c r="FY78" s="49">
        <v>46.500000000000007</v>
      </c>
      <c r="FZ78" s="49">
        <v>199.2</v>
      </c>
      <c r="GA78" s="324"/>
      <c r="GB78">
        <v>0</v>
      </c>
      <c r="GC78">
        <v>864.35000000003606</v>
      </c>
      <c r="GD78">
        <v>1071.375</v>
      </c>
      <c r="GE78" s="18">
        <v>1129.5</v>
      </c>
      <c r="GF78" s="324"/>
      <c r="GG78" s="632">
        <v>0</v>
      </c>
      <c r="GH78" s="632">
        <v>251</v>
      </c>
      <c r="GI78" s="632">
        <v>191.625</v>
      </c>
      <c r="GJ78">
        <v>375</v>
      </c>
      <c r="GK78" s="324"/>
      <c r="GL78" s="49">
        <v>0</v>
      </c>
      <c r="GM78" s="49">
        <v>0</v>
      </c>
      <c r="GN78">
        <v>620.70000000000005</v>
      </c>
      <c r="GO78" s="49">
        <v>0</v>
      </c>
      <c r="GP78" s="324"/>
    </row>
    <row r="79" spans="1:198" ht="18">
      <c r="A79" s="40" t="s">
        <v>668</v>
      </c>
      <c r="B79" s="45">
        <f t="shared" si="2"/>
        <v>48539.887500000026</v>
      </c>
      <c r="C79" s="41"/>
      <c r="D79" s="49">
        <v>0</v>
      </c>
      <c r="E79" s="49">
        <v>125.85</v>
      </c>
      <c r="F79" s="49">
        <v>69.524999999999991</v>
      </c>
      <c r="G79" s="49">
        <v>248.6</v>
      </c>
      <c r="H79" s="371"/>
      <c r="I79" s="49">
        <v>0</v>
      </c>
      <c r="J79" s="49">
        <v>64.550000000000011</v>
      </c>
      <c r="K79" s="49">
        <v>44.999999999999957</v>
      </c>
      <c r="L79" s="49">
        <v>203.5</v>
      </c>
      <c r="M79" s="371"/>
      <c r="N79" s="49">
        <v>155.82500000000016</v>
      </c>
      <c r="O79" s="49">
        <v>397.6</v>
      </c>
      <c r="P79" s="49">
        <v>248.40000000000003</v>
      </c>
      <c r="Q79" s="49">
        <v>528.40000000000009</v>
      </c>
      <c r="R79" s="371"/>
      <c r="S79" s="315">
        <v>68.300000000000182</v>
      </c>
      <c r="T79" s="315">
        <v>124.14999999999975</v>
      </c>
      <c r="U79" s="315">
        <v>177.45</v>
      </c>
      <c r="V79" s="49">
        <v>506.34999999999997</v>
      </c>
      <c r="W79" s="371"/>
      <c r="X79" s="49">
        <v>57.000000000000171</v>
      </c>
      <c r="Y79" s="49">
        <v>128.10000000000014</v>
      </c>
      <c r="Z79" s="49">
        <v>200.40000000000003</v>
      </c>
      <c r="AA79" s="49">
        <v>348.2</v>
      </c>
      <c r="AB79" s="371"/>
      <c r="AC79" s="49">
        <v>154.50000000000023</v>
      </c>
      <c r="AD79" s="49">
        <v>399.15000000000055</v>
      </c>
      <c r="AE79" s="49">
        <v>558.52500000000009</v>
      </c>
      <c r="AF79" s="49">
        <v>189.1</v>
      </c>
      <c r="AG79" s="371"/>
      <c r="AH79" s="49">
        <v>169.89999999999998</v>
      </c>
      <c r="AI79" s="49">
        <v>198.35000000000036</v>
      </c>
      <c r="AJ79" s="49">
        <v>605.4</v>
      </c>
      <c r="AK79" s="49">
        <v>443.90000000000003</v>
      </c>
      <c r="AL79" s="371"/>
      <c r="AM79" s="49">
        <v>89.25</v>
      </c>
      <c r="AN79" s="49">
        <v>141.00000000000045</v>
      </c>
      <c r="AO79" s="49">
        <v>182.66250000000002</v>
      </c>
      <c r="AP79" s="49">
        <v>431.9</v>
      </c>
      <c r="AQ79" s="371"/>
      <c r="AR79" s="49">
        <v>89.374999999999545</v>
      </c>
      <c r="AS79" s="49">
        <v>139</v>
      </c>
      <c r="AT79" s="49">
        <v>15.600000000000001</v>
      </c>
      <c r="AU79" s="49">
        <v>570.1</v>
      </c>
      <c r="AV79" s="371"/>
      <c r="AW79" s="49">
        <v>15.299999999999272</v>
      </c>
      <c r="AX79" s="49">
        <v>221.90000000000009</v>
      </c>
      <c r="AY79" s="49">
        <v>421.3125</v>
      </c>
      <c r="AZ79" s="49">
        <v>282.2</v>
      </c>
      <c r="BA79" s="371"/>
      <c r="BB79" s="49">
        <v>36.199999999999591</v>
      </c>
      <c r="BC79" s="49">
        <v>137.44999999999999</v>
      </c>
      <c r="BD79" s="49">
        <v>196.5</v>
      </c>
      <c r="BE79" s="49">
        <v>161.1</v>
      </c>
      <c r="BF79" s="371"/>
      <c r="BG79" s="49">
        <v>65.4249999999995</v>
      </c>
      <c r="BH79" s="49">
        <v>109.19999999999999</v>
      </c>
      <c r="BI79" s="49">
        <v>140.10000000000002</v>
      </c>
      <c r="BJ79" s="49">
        <v>648.4</v>
      </c>
      <c r="BK79" s="371"/>
      <c r="BL79" s="49">
        <v>20.349999999999454</v>
      </c>
      <c r="BM79" s="49">
        <v>76.75</v>
      </c>
      <c r="BN79" s="49">
        <v>144.75</v>
      </c>
      <c r="BO79" s="49">
        <v>238.8</v>
      </c>
      <c r="BP79" s="371"/>
      <c r="BQ79" s="49">
        <v>45.399999999999636</v>
      </c>
      <c r="BR79" s="49">
        <v>135.00000000000091</v>
      </c>
      <c r="BS79" s="49">
        <v>253.27499999999998</v>
      </c>
      <c r="BT79" s="49">
        <v>504.4</v>
      </c>
      <c r="BU79" s="324"/>
      <c r="BV79" s="49">
        <v>177.09999999999968</v>
      </c>
      <c r="BW79" s="49">
        <v>189.55000000000018</v>
      </c>
      <c r="BX79" s="49">
        <v>398.40000000000003</v>
      </c>
      <c r="BY79" s="49">
        <v>133.9</v>
      </c>
      <c r="BZ79" s="371"/>
      <c r="CA79" s="49">
        <v>38.599999999999909</v>
      </c>
      <c r="CB79" s="49">
        <v>55.800000000000637</v>
      </c>
      <c r="CC79" s="49">
        <v>166.05</v>
      </c>
      <c r="CD79" s="49">
        <v>458.09999999999997</v>
      </c>
      <c r="CE79" s="324"/>
      <c r="CF79" s="333">
        <v>9.2249999999996817</v>
      </c>
      <c r="CG79" s="333">
        <v>243.55000000000064</v>
      </c>
      <c r="CH79" s="333">
        <v>57.300000000000004</v>
      </c>
      <c r="CI79" s="49">
        <v>494.5</v>
      </c>
      <c r="CJ79" s="324"/>
      <c r="CK79" s="49">
        <v>78.624999999999773</v>
      </c>
      <c r="CL79" s="49">
        <v>134.65</v>
      </c>
      <c r="CM79" s="49">
        <v>13.5</v>
      </c>
      <c r="CN79" s="49">
        <v>449</v>
      </c>
      <c r="CO79" s="371"/>
      <c r="CP79" s="49">
        <v>93.75</v>
      </c>
      <c r="CQ79" s="49">
        <v>191.10000000000082</v>
      </c>
      <c r="CR79" s="49">
        <v>259.35000000000002</v>
      </c>
      <c r="CS79" s="49">
        <v>345.4</v>
      </c>
      <c r="CT79" s="324"/>
      <c r="CU79" s="49">
        <v>102.04999999999927</v>
      </c>
      <c r="CV79" s="49">
        <v>113.70000000000073</v>
      </c>
      <c r="CW79" s="49">
        <v>394.95000000000005</v>
      </c>
      <c r="CX79" s="49">
        <v>230.2</v>
      </c>
      <c r="CY79" s="371"/>
      <c r="CZ79" s="49">
        <v>32.124999999999318</v>
      </c>
      <c r="DA79" s="49">
        <v>21</v>
      </c>
      <c r="DB79" s="49">
        <v>40.5</v>
      </c>
      <c r="DC79" s="49">
        <v>53.7</v>
      </c>
      <c r="DD79" s="324"/>
      <c r="DE79" s="49">
        <v>153.77500000000009</v>
      </c>
      <c r="DF79" s="49">
        <v>599.85000000000127</v>
      </c>
      <c r="DG79" s="49">
        <v>1663.5000000000005</v>
      </c>
      <c r="DH79" s="315">
        <v>2106.3000000000002</v>
      </c>
      <c r="DI79" s="324"/>
      <c r="DJ79" s="315">
        <v>129.17500000000018</v>
      </c>
      <c r="DK79" s="315">
        <v>368.10000000000127</v>
      </c>
      <c r="DL79" s="315">
        <v>350.32500000000005</v>
      </c>
      <c r="DM79" s="49">
        <v>782.1</v>
      </c>
      <c r="DN79" s="324"/>
      <c r="DO79" s="49">
        <v>70.275000000000546</v>
      </c>
      <c r="DP79" s="49">
        <v>349.19999999999982</v>
      </c>
      <c r="DQ79" s="49">
        <v>215.77499999999998</v>
      </c>
      <c r="DR79" s="49">
        <v>136.10000000000002</v>
      </c>
      <c r="DS79" s="324"/>
      <c r="DT79" s="49">
        <v>0</v>
      </c>
      <c r="DU79" s="49">
        <v>0</v>
      </c>
      <c r="DV79" s="49">
        <v>0</v>
      </c>
      <c r="DW79" s="49">
        <v>181</v>
      </c>
      <c r="DX79" s="324"/>
      <c r="DY79" s="49">
        <v>891.60000000001492</v>
      </c>
      <c r="DZ79" s="49">
        <v>1654.3249999999989</v>
      </c>
      <c r="EA79" s="49">
        <v>2508.4125000000004</v>
      </c>
      <c r="EB79" s="315">
        <v>3220.6</v>
      </c>
      <c r="EC79" s="324"/>
      <c r="ED79" s="49">
        <v>81.375000000001364</v>
      </c>
      <c r="EE79" s="49">
        <v>116.09999999999854</v>
      </c>
      <c r="EF79" s="49">
        <v>36.75</v>
      </c>
      <c r="EG79" s="49">
        <v>92.399999999999991</v>
      </c>
      <c r="EH79" s="324"/>
      <c r="EI79" s="49">
        <v>75.975000000002183</v>
      </c>
      <c r="EJ79" s="49">
        <v>69.249999999999091</v>
      </c>
      <c r="EK79" s="49">
        <v>255.29999999999998</v>
      </c>
      <c r="EL79" s="49">
        <v>92.5</v>
      </c>
      <c r="EM79" s="324"/>
      <c r="EN79" s="49">
        <v>0</v>
      </c>
      <c r="EO79" s="49">
        <v>117.99999999999818</v>
      </c>
      <c r="EP79" s="49">
        <v>247.34999999999997</v>
      </c>
      <c r="EQ79" s="49">
        <v>430.8</v>
      </c>
      <c r="ER79" s="324"/>
      <c r="ES79" s="49">
        <v>60.525000000001</v>
      </c>
      <c r="ET79" s="49">
        <v>57.499999999998181</v>
      </c>
      <c r="EU79" s="49">
        <v>11.549999999999999</v>
      </c>
      <c r="EV79" s="49">
        <v>384.15</v>
      </c>
      <c r="EW79" s="324"/>
      <c r="EX79">
        <v>711.2</v>
      </c>
      <c r="EY79">
        <v>1384.1000000000022</v>
      </c>
      <c r="EZ79">
        <v>1266.075</v>
      </c>
      <c r="FA79" s="479">
        <v>2132.1000000000004</v>
      </c>
      <c r="FB79" s="324"/>
      <c r="FC79" s="49">
        <v>66.025000000000546</v>
      </c>
      <c r="FD79" s="49">
        <v>76.950000000000728</v>
      </c>
      <c r="FE79" s="49">
        <v>28.799999999999997</v>
      </c>
      <c r="FF79" s="49">
        <v>486.40000000000003</v>
      </c>
      <c r="FG79" s="324"/>
      <c r="FH79" s="333">
        <v>30.100000000000819</v>
      </c>
      <c r="FI79" s="333">
        <v>191.15</v>
      </c>
      <c r="FJ79" s="333">
        <v>115.5</v>
      </c>
      <c r="FK79" s="49">
        <v>74.699999999999989</v>
      </c>
      <c r="FL79" s="324"/>
      <c r="FM79" s="333">
        <v>113.52500000000055</v>
      </c>
      <c r="FN79" s="333">
        <v>90.375000000001819</v>
      </c>
      <c r="FO79" s="333">
        <v>257.17500000000001</v>
      </c>
      <c r="FP79" s="49">
        <v>188</v>
      </c>
      <c r="FQ79" s="324"/>
      <c r="FR79" s="49">
        <v>90.799999999999272</v>
      </c>
      <c r="FS79" s="49">
        <v>204.15</v>
      </c>
      <c r="FT79" s="49">
        <v>358.42500000000001</v>
      </c>
      <c r="FU79" s="49">
        <v>431</v>
      </c>
      <c r="FV79" s="324"/>
      <c r="FW79" s="49">
        <v>0</v>
      </c>
      <c r="FX79" s="49">
        <v>140.00000000000182</v>
      </c>
      <c r="FY79" s="49">
        <v>22.274999999999999</v>
      </c>
      <c r="FZ79" s="49">
        <v>371.6</v>
      </c>
      <c r="GA79" s="324"/>
      <c r="GB79">
        <v>293.27499999999782</v>
      </c>
      <c r="GC79">
        <v>350.29999999998546</v>
      </c>
      <c r="GD79">
        <v>1425.2249999999999</v>
      </c>
      <c r="GE79" s="18">
        <v>922.9</v>
      </c>
      <c r="GF79" s="324"/>
      <c r="GG79" s="632">
        <v>88.375000000000909</v>
      </c>
      <c r="GH79" s="632">
        <v>203.75</v>
      </c>
      <c r="GI79" s="632">
        <v>333.375</v>
      </c>
      <c r="GJ79">
        <v>289.75</v>
      </c>
      <c r="GK79" s="324"/>
      <c r="GL79" s="49">
        <v>0</v>
      </c>
      <c r="GM79" s="49">
        <v>0</v>
      </c>
      <c r="GN79">
        <v>1388.1750000000002</v>
      </c>
      <c r="GO79" s="49">
        <v>0</v>
      </c>
      <c r="GP79" s="324"/>
    </row>
    <row r="80" spans="1:198" s="86" customFormat="1" ht="18">
      <c r="A80" s="39" t="s">
        <v>3618</v>
      </c>
      <c r="B80" s="45">
        <f t="shared" si="2"/>
        <v>23282.199999999997</v>
      </c>
      <c r="C80" s="41"/>
      <c r="D80" s="49">
        <v>0</v>
      </c>
      <c r="E80" s="49">
        <v>0</v>
      </c>
      <c r="F80" s="49">
        <v>0</v>
      </c>
      <c r="G80" s="49">
        <v>518.79999999999995</v>
      </c>
      <c r="H80" s="371"/>
      <c r="I80" s="49">
        <v>0</v>
      </c>
      <c r="J80" s="49">
        <v>0</v>
      </c>
      <c r="K80" s="49">
        <v>0</v>
      </c>
      <c r="L80" s="49">
        <v>471.4</v>
      </c>
      <c r="M80" s="371"/>
      <c r="N80" s="49">
        <v>0</v>
      </c>
      <c r="O80" s="49">
        <v>0</v>
      </c>
      <c r="P80" s="49">
        <v>0</v>
      </c>
      <c r="Q80" s="49">
        <v>451.8</v>
      </c>
      <c r="R80" s="371"/>
      <c r="S80" s="315">
        <v>0</v>
      </c>
      <c r="T80" s="315">
        <v>0</v>
      </c>
      <c r="U80" s="315">
        <v>0</v>
      </c>
      <c r="V80" s="49">
        <v>426.6</v>
      </c>
      <c r="W80" s="371"/>
      <c r="X80" s="49">
        <v>0</v>
      </c>
      <c r="Y80" s="49">
        <v>0</v>
      </c>
      <c r="Z80" s="49">
        <v>0</v>
      </c>
      <c r="AA80" s="49">
        <v>386.8</v>
      </c>
      <c r="AB80" s="371"/>
      <c r="AC80" s="49">
        <v>0</v>
      </c>
      <c r="AD80" s="49">
        <v>0</v>
      </c>
      <c r="AE80" s="49">
        <v>0</v>
      </c>
      <c r="AF80" s="49">
        <v>343.40000000000003</v>
      </c>
      <c r="AG80" s="371"/>
      <c r="AH80" s="49">
        <v>0</v>
      </c>
      <c r="AI80" s="49">
        <v>0</v>
      </c>
      <c r="AJ80" s="49">
        <v>0</v>
      </c>
      <c r="AK80" s="49">
        <v>416.8</v>
      </c>
      <c r="AL80" s="371"/>
      <c r="AM80" s="49">
        <v>0</v>
      </c>
      <c r="AN80" s="49">
        <v>0</v>
      </c>
      <c r="AO80" s="49">
        <v>0</v>
      </c>
      <c r="AP80" s="49">
        <v>424.7</v>
      </c>
      <c r="AQ80" s="371"/>
      <c r="AR80" s="49">
        <v>0</v>
      </c>
      <c r="AS80" s="49">
        <v>0</v>
      </c>
      <c r="AT80" s="49">
        <v>0</v>
      </c>
      <c r="AU80" s="49">
        <v>241.3</v>
      </c>
      <c r="AV80" s="371"/>
      <c r="AW80" s="49">
        <v>0</v>
      </c>
      <c r="AX80" s="49">
        <v>0</v>
      </c>
      <c r="AY80" s="49">
        <v>0</v>
      </c>
      <c r="AZ80" s="49">
        <v>361.29999999999995</v>
      </c>
      <c r="BA80" s="371"/>
      <c r="BB80" s="49">
        <v>0</v>
      </c>
      <c r="BC80" s="49">
        <v>0</v>
      </c>
      <c r="BD80" s="49">
        <v>0</v>
      </c>
      <c r="BE80" s="49">
        <v>273.3</v>
      </c>
      <c r="BF80" s="371"/>
      <c r="BG80" s="49">
        <v>0</v>
      </c>
      <c r="BH80" s="49">
        <v>0</v>
      </c>
      <c r="BI80" s="49">
        <v>0</v>
      </c>
      <c r="BJ80" s="49">
        <v>380.8</v>
      </c>
      <c r="BK80" s="371"/>
      <c r="BL80" s="49">
        <v>0</v>
      </c>
      <c r="BM80" s="49">
        <v>0</v>
      </c>
      <c r="BN80" s="49">
        <v>0</v>
      </c>
      <c r="BO80" s="49">
        <v>391.20000000000005</v>
      </c>
      <c r="BP80" s="371"/>
      <c r="BQ80" s="49">
        <v>0</v>
      </c>
      <c r="BR80" s="49">
        <v>0</v>
      </c>
      <c r="BS80" s="49">
        <v>0</v>
      </c>
      <c r="BT80" s="49">
        <v>552</v>
      </c>
      <c r="BU80" s="324"/>
      <c r="BV80" s="49">
        <v>0</v>
      </c>
      <c r="BW80" s="49">
        <v>0</v>
      </c>
      <c r="BX80" s="49">
        <v>0</v>
      </c>
      <c r="BY80" s="49">
        <v>554.5</v>
      </c>
      <c r="BZ80" s="371"/>
      <c r="CA80" s="49">
        <v>0</v>
      </c>
      <c r="CB80" s="49">
        <v>0</v>
      </c>
      <c r="CC80" s="49">
        <v>0</v>
      </c>
      <c r="CD80" s="49">
        <v>520.4</v>
      </c>
      <c r="CE80" s="324"/>
      <c r="CF80" s="333">
        <v>0</v>
      </c>
      <c r="CG80" s="333">
        <v>0</v>
      </c>
      <c r="CH80" s="333">
        <v>0</v>
      </c>
      <c r="CI80" s="49">
        <v>572.70000000000005</v>
      </c>
      <c r="CJ80" s="324"/>
      <c r="CK80" s="49">
        <v>0</v>
      </c>
      <c r="CL80" s="49">
        <v>0</v>
      </c>
      <c r="CM80" s="49">
        <v>0</v>
      </c>
      <c r="CN80" s="49">
        <v>504.6</v>
      </c>
      <c r="CO80" s="371"/>
      <c r="CP80" s="49">
        <v>0</v>
      </c>
      <c r="CQ80" s="49">
        <v>0</v>
      </c>
      <c r="CR80" s="49">
        <v>0</v>
      </c>
      <c r="CS80" s="49">
        <v>576.29999999999995</v>
      </c>
      <c r="CT80" s="324"/>
      <c r="CU80" s="49">
        <v>0</v>
      </c>
      <c r="CV80" s="49">
        <v>0</v>
      </c>
      <c r="CW80" s="49">
        <v>0</v>
      </c>
      <c r="CX80" s="49">
        <v>396.49999999999994</v>
      </c>
      <c r="CY80" s="371"/>
      <c r="CZ80" s="49">
        <v>0</v>
      </c>
      <c r="DA80" s="49">
        <v>0</v>
      </c>
      <c r="DB80" s="49">
        <v>0</v>
      </c>
      <c r="DC80" s="49">
        <v>82.5</v>
      </c>
      <c r="DD80" s="324"/>
      <c r="DE80" s="49">
        <v>0</v>
      </c>
      <c r="DF80" s="49">
        <v>0</v>
      </c>
      <c r="DG80" s="49">
        <v>0</v>
      </c>
      <c r="DH80" s="315">
        <v>1266.2999999999997</v>
      </c>
      <c r="DI80" s="324"/>
      <c r="DJ80" s="315">
        <v>0</v>
      </c>
      <c r="DK80" s="315">
        <v>0</v>
      </c>
      <c r="DL80" s="315">
        <v>0</v>
      </c>
      <c r="DM80" s="49">
        <v>948.3</v>
      </c>
      <c r="DN80" s="324"/>
      <c r="DO80" s="49">
        <v>0</v>
      </c>
      <c r="DP80" s="49">
        <v>0</v>
      </c>
      <c r="DQ80" s="49">
        <v>0</v>
      </c>
      <c r="DR80" s="49">
        <v>733.80000000000007</v>
      </c>
      <c r="DS80" s="324"/>
      <c r="DT80" s="49">
        <v>0</v>
      </c>
      <c r="DU80" s="49">
        <v>0</v>
      </c>
      <c r="DV80" s="49">
        <v>0</v>
      </c>
      <c r="DW80" s="49">
        <v>93.500000000000014</v>
      </c>
      <c r="DX80" s="324"/>
      <c r="DY80" s="49">
        <v>0</v>
      </c>
      <c r="DZ80" s="49">
        <v>0</v>
      </c>
      <c r="EA80" s="49">
        <v>0</v>
      </c>
      <c r="EB80" s="315">
        <v>3978.2000000000003</v>
      </c>
      <c r="EC80" s="324"/>
      <c r="ED80" s="49">
        <v>0</v>
      </c>
      <c r="EE80" s="49">
        <v>0</v>
      </c>
      <c r="EF80" s="49">
        <v>0</v>
      </c>
      <c r="EG80" s="49">
        <v>178.3</v>
      </c>
      <c r="EH80" s="324"/>
      <c r="EI80" s="49">
        <v>0</v>
      </c>
      <c r="EJ80" s="49">
        <v>0</v>
      </c>
      <c r="EK80" s="49">
        <v>0</v>
      </c>
      <c r="EL80" s="49">
        <v>296.50000000000006</v>
      </c>
      <c r="EM80" s="324"/>
      <c r="EN80" s="49">
        <v>0</v>
      </c>
      <c r="EO80" s="49">
        <v>0</v>
      </c>
      <c r="EP80" s="49">
        <v>0</v>
      </c>
      <c r="EQ80" s="49">
        <v>653.99999999999989</v>
      </c>
      <c r="ER80" s="324"/>
      <c r="ES80" s="49">
        <v>0</v>
      </c>
      <c r="ET80" s="49">
        <v>0</v>
      </c>
      <c r="EU80" s="49">
        <v>0</v>
      </c>
      <c r="EV80" s="49">
        <v>463.3</v>
      </c>
      <c r="EW80" s="324"/>
      <c r="EX80">
        <v>0</v>
      </c>
      <c r="EY80">
        <v>0</v>
      </c>
      <c r="EZ80">
        <v>0</v>
      </c>
      <c r="FA80" s="479">
        <v>2481.5</v>
      </c>
      <c r="FB80" s="324"/>
      <c r="FC80" s="49">
        <v>0</v>
      </c>
      <c r="FD80" s="49">
        <v>0</v>
      </c>
      <c r="FE80" s="49">
        <v>0</v>
      </c>
      <c r="FF80" s="49">
        <v>453.5</v>
      </c>
      <c r="FG80" s="324"/>
      <c r="FH80" s="333">
        <v>0</v>
      </c>
      <c r="FI80" s="333">
        <v>0</v>
      </c>
      <c r="FJ80" s="333">
        <v>0</v>
      </c>
      <c r="FK80" s="49">
        <v>220</v>
      </c>
      <c r="FL80" s="324"/>
      <c r="FM80" s="333">
        <v>0</v>
      </c>
      <c r="FN80" s="333">
        <v>0</v>
      </c>
      <c r="FO80" s="333">
        <v>0</v>
      </c>
      <c r="FP80" s="49">
        <v>353.1</v>
      </c>
      <c r="FQ80" s="324"/>
      <c r="FR80" s="49">
        <v>0</v>
      </c>
      <c r="FS80" s="49">
        <v>0</v>
      </c>
      <c r="FT80" s="49">
        <v>0</v>
      </c>
      <c r="FU80" s="49">
        <v>366.4</v>
      </c>
      <c r="FV80" s="324"/>
      <c r="FW80" s="49">
        <v>0</v>
      </c>
      <c r="FX80" s="49">
        <v>0</v>
      </c>
      <c r="FY80" s="49">
        <v>0</v>
      </c>
      <c r="FZ80" s="49">
        <v>528.5</v>
      </c>
      <c r="GA80" s="324"/>
      <c r="GB80">
        <v>0</v>
      </c>
      <c r="GC80">
        <v>0</v>
      </c>
      <c r="GD80">
        <v>0</v>
      </c>
      <c r="GE80" s="18">
        <v>993.8</v>
      </c>
      <c r="GF80" s="324"/>
      <c r="GG80" s="632">
        <v>0</v>
      </c>
      <c r="GH80" s="632">
        <v>0</v>
      </c>
      <c r="GI80" s="632">
        <v>0</v>
      </c>
      <c r="GJ80">
        <v>425.5</v>
      </c>
      <c r="GK80" s="324"/>
      <c r="GL80" s="49">
        <v>0</v>
      </c>
      <c r="GM80" s="49">
        <v>0</v>
      </c>
      <c r="GN80">
        <v>0</v>
      </c>
      <c r="GO80" s="49">
        <v>0</v>
      </c>
      <c r="GP80" s="324"/>
    </row>
    <row r="81" spans="1:198" ht="18">
      <c r="A81" s="40" t="s">
        <v>23</v>
      </c>
      <c r="B81" s="45">
        <f t="shared" si="2"/>
        <v>51719.025000000001</v>
      </c>
      <c r="C81" s="41"/>
      <c r="D81" s="49">
        <v>0</v>
      </c>
      <c r="E81" s="49">
        <v>170</v>
      </c>
      <c r="F81" s="49">
        <v>85.5</v>
      </c>
      <c r="G81" s="49">
        <v>208.9</v>
      </c>
      <c r="H81" s="371"/>
      <c r="I81" s="49">
        <v>0</v>
      </c>
      <c r="J81" s="49">
        <v>134.09999999999997</v>
      </c>
      <c r="K81" s="49">
        <v>52.875</v>
      </c>
      <c r="L81" s="49">
        <v>215.7</v>
      </c>
      <c r="M81" s="371"/>
      <c r="N81" s="49">
        <v>109.03750000000002</v>
      </c>
      <c r="O81" s="49">
        <v>327.5999999999998</v>
      </c>
      <c r="P81" s="49">
        <v>29.549999999999997</v>
      </c>
      <c r="Q81" s="49">
        <v>355.1</v>
      </c>
      <c r="R81" s="371"/>
      <c r="S81" s="315">
        <v>91.750000000000114</v>
      </c>
      <c r="T81" s="315">
        <v>163.60000000000025</v>
      </c>
      <c r="U81" s="315">
        <v>71.399999999999991</v>
      </c>
      <c r="V81" s="49">
        <v>204.3</v>
      </c>
      <c r="W81" s="371"/>
      <c r="X81" s="49">
        <v>52.975000000000364</v>
      </c>
      <c r="Y81" s="49">
        <v>171.44999999999959</v>
      </c>
      <c r="Z81" s="49">
        <v>244.5</v>
      </c>
      <c r="AA81" s="49">
        <v>354</v>
      </c>
      <c r="AB81" s="371"/>
      <c r="AC81" s="49">
        <v>162.45000000000027</v>
      </c>
      <c r="AD81" s="49">
        <v>268.44999999999914</v>
      </c>
      <c r="AE81" s="49">
        <v>445.35</v>
      </c>
      <c r="AF81" s="49">
        <v>306.09999999999997</v>
      </c>
      <c r="AG81" s="371"/>
      <c r="AH81" s="49">
        <v>232.82499999999996</v>
      </c>
      <c r="AI81" s="49">
        <v>323.79999999999927</v>
      </c>
      <c r="AJ81" s="49">
        <v>222.22500000000005</v>
      </c>
      <c r="AK81" s="49">
        <v>630.69999999999993</v>
      </c>
      <c r="AL81" s="371"/>
      <c r="AM81" s="49">
        <v>75.787500000000136</v>
      </c>
      <c r="AN81" s="49">
        <v>242.09999999999991</v>
      </c>
      <c r="AO81" s="49">
        <v>277.125</v>
      </c>
      <c r="AP81" s="49">
        <v>361.5</v>
      </c>
      <c r="AQ81" s="371"/>
      <c r="AR81" s="49">
        <v>44.375000000000227</v>
      </c>
      <c r="AS81" s="49">
        <v>143.55000000000001</v>
      </c>
      <c r="AT81" s="49">
        <v>101.47500000000001</v>
      </c>
      <c r="AU81" s="49">
        <v>4.4000000000000004</v>
      </c>
      <c r="AV81" s="371"/>
      <c r="AW81" s="49">
        <v>187.45000000000027</v>
      </c>
      <c r="AX81" s="49">
        <v>433.30000000000109</v>
      </c>
      <c r="AY81" s="49">
        <v>437.3250000000001</v>
      </c>
      <c r="AZ81" s="49">
        <v>960.30000000000007</v>
      </c>
      <c r="BA81" s="371"/>
      <c r="BB81" s="49">
        <v>77.400000000000318</v>
      </c>
      <c r="BC81" s="49">
        <v>307.69999999999993</v>
      </c>
      <c r="BD81" s="49">
        <v>138</v>
      </c>
      <c r="BE81" s="49">
        <v>336.2</v>
      </c>
      <c r="BF81" s="371"/>
      <c r="BG81" s="49">
        <v>90.225000000000136</v>
      </c>
      <c r="BH81" s="49">
        <v>150.5</v>
      </c>
      <c r="BI81" s="49">
        <v>105.52499999999999</v>
      </c>
      <c r="BJ81" s="49">
        <v>155</v>
      </c>
      <c r="BK81" s="371"/>
      <c r="BL81" s="49">
        <v>23.812500000000455</v>
      </c>
      <c r="BM81" s="49">
        <v>77.400000000000006</v>
      </c>
      <c r="BN81" s="49">
        <v>106.05000000000001</v>
      </c>
      <c r="BO81" s="49">
        <v>170.90000000000003</v>
      </c>
      <c r="BP81" s="371"/>
      <c r="BQ81" s="49">
        <v>67.037500000000136</v>
      </c>
      <c r="BR81" s="49">
        <v>261.45000000000073</v>
      </c>
      <c r="BS81" s="49">
        <v>172.125</v>
      </c>
      <c r="BT81" s="49">
        <v>487</v>
      </c>
      <c r="BU81" s="324"/>
      <c r="BV81" s="49">
        <v>145.40000000000009</v>
      </c>
      <c r="BW81" s="49">
        <v>244.60000000000036</v>
      </c>
      <c r="BX81" s="49">
        <v>314.39999999999998</v>
      </c>
      <c r="BY81" s="49">
        <v>661.80000000000007</v>
      </c>
      <c r="BZ81" s="371"/>
      <c r="CA81" s="49">
        <v>57.474999999999682</v>
      </c>
      <c r="CB81" s="49">
        <v>297.75</v>
      </c>
      <c r="CC81" s="49">
        <v>201</v>
      </c>
      <c r="CD81" s="49">
        <v>462.9</v>
      </c>
      <c r="CE81" s="324"/>
      <c r="CF81" s="333">
        <v>63.299999999999955</v>
      </c>
      <c r="CG81" s="333">
        <v>157.09999999999945</v>
      </c>
      <c r="CH81" s="333">
        <v>282.07500000000005</v>
      </c>
      <c r="CI81" s="49">
        <v>516.30000000000007</v>
      </c>
      <c r="CJ81" s="324"/>
      <c r="CK81" s="49">
        <v>82.712499999999636</v>
      </c>
      <c r="CL81" s="49">
        <v>181.14999999999998</v>
      </c>
      <c r="CM81" s="49">
        <v>171.375</v>
      </c>
      <c r="CN81" s="49">
        <v>583</v>
      </c>
      <c r="CO81" s="371"/>
      <c r="CP81" s="49">
        <v>107.27499999999964</v>
      </c>
      <c r="CQ81" s="49">
        <v>198.99999999999909</v>
      </c>
      <c r="CR81" s="49">
        <v>413.54999999999995</v>
      </c>
      <c r="CS81" s="49">
        <v>349.20000000000005</v>
      </c>
      <c r="CT81" s="324"/>
      <c r="CU81" s="49">
        <v>75.399999999999636</v>
      </c>
      <c r="CV81" s="49">
        <v>185.39999999999873</v>
      </c>
      <c r="CW81" s="49">
        <v>338.02499999999998</v>
      </c>
      <c r="CX81" s="49">
        <v>757.8</v>
      </c>
      <c r="CY81" s="371"/>
      <c r="CZ81" s="49">
        <v>50.424999999999727</v>
      </c>
      <c r="DA81" s="49">
        <v>53.25</v>
      </c>
      <c r="DB81" s="49">
        <v>342</v>
      </c>
      <c r="DC81" s="49">
        <v>96</v>
      </c>
      <c r="DD81" s="324"/>
      <c r="DE81" s="49">
        <v>461.44999999999993</v>
      </c>
      <c r="DF81" s="49">
        <v>627.15000000000055</v>
      </c>
      <c r="DG81" s="49">
        <v>1025.4749999999999</v>
      </c>
      <c r="DH81" s="315">
        <v>1952.5000000000002</v>
      </c>
      <c r="DI81" s="324"/>
      <c r="DJ81" s="315">
        <v>155.87499999999909</v>
      </c>
      <c r="DK81" s="315">
        <v>341.14999999999964</v>
      </c>
      <c r="DL81" s="315">
        <v>742.27500000000009</v>
      </c>
      <c r="DM81" s="49">
        <v>828.09999999999991</v>
      </c>
      <c r="DN81" s="324"/>
      <c r="DO81" s="49">
        <v>77.724999999999454</v>
      </c>
      <c r="DP81" s="49">
        <v>451.59999999999854</v>
      </c>
      <c r="DQ81" s="49">
        <v>290.7</v>
      </c>
      <c r="DR81" s="49">
        <v>666.5</v>
      </c>
      <c r="DS81" s="324"/>
      <c r="DT81" s="49">
        <v>0</v>
      </c>
      <c r="DU81" s="49">
        <v>0</v>
      </c>
      <c r="DV81" s="49">
        <v>0</v>
      </c>
      <c r="DW81" s="49">
        <v>32.4</v>
      </c>
      <c r="DX81" s="324"/>
      <c r="DY81" s="49">
        <v>912.96249999999054</v>
      </c>
      <c r="DZ81" s="49">
        <v>1826.7499999999982</v>
      </c>
      <c r="EA81" s="49">
        <v>3564</v>
      </c>
      <c r="EB81" s="315">
        <v>2942.7</v>
      </c>
      <c r="EC81" s="324"/>
      <c r="ED81" s="49">
        <v>56.224999999998545</v>
      </c>
      <c r="EE81" s="49">
        <v>157.09999999999854</v>
      </c>
      <c r="EF81" s="49">
        <v>189.375</v>
      </c>
      <c r="EG81" s="49">
        <v>180.4</v>
      </c>
      <c r="EH81" s="324"/>
      <c r="EI81" s="49">
        <v>4.4749999999994543</v>
      </c>
      <c r="EJ81" s="49">
        <v>16.899999999999636</v>
      </c>
      <c r="EK81" s="49">
        <v>212.25</v>
      </c>
      <c r="EL81" s="49">
        <v>75</v>
      </c>
      <c r="EM81" s="324"/>
      <c r="EN81" s="49">
        <v>0</v>
      </c>
      <c r="EO81" s="49">
        <v>132.39999999999964</v>
      </c>
      <c r="EP81" s="49">
        <v>124.5</v>
      </c>
      <c r="EQ81" s="49">
        <v>296.60000000000002</v>
      </c>
      <c r="ER81" s="324"/>
      <c r="ES81" s="49">
        <v>42.424999999999272</v>
      </c>
      <c r="ET81" s="49">
        <v>56.599999999998545</v>
      </c>
      <c r="EU81" s="49">
        <v>105.67500000000001</v>
      </c>
      <c r="EV81" s="49">
        <v>255.7</v>
      </c>
      <c r="EW81" s="324"/>
      <c r="EX81">
        <v>847.64999999999986</v>
      </c>
      <c r="EY81">
        <v>1978.3000000000011</v>
      </c>
      <c r="EZ81">
        <v>1566.8249999999998</v>
      </c>
      <c r="FA81" s="479">
        <v>1846</v>
      </c>
      <c r="FB81" s="324"/>
      <c r="FC81" s="49">
        <v>50.999999999999091</v>
      </c>
      <c r="FD81" s="49">
        <v>149.25</v>
      </c>
      <c r="FE81" s="49">
        <v>269.85000000000002</v>
      </c>
      <c r="FF81" s="49">
        <v>331.7</v>
      </c>
      <c r="FG81" s="324"/>
      <c r="FH81" s="333">
        <v>47.774999999999636</v>
      </c>
      <c r="FI81" s="333">
        <v>70.5</v>
      </c>
      <c r="FJ81" s="333">
        <v>315.22500000000002</v>
      </c>
      <c r="FK81" s="49">
        <v>255.79999999999998</v>
      </c>
      <c r="FL81" s="324"/>
      <c r="FM81" s="333">
        <v>102.125</v>
      </c>
      <c r="FN81" s="333">
        <v>154.49999999999818</v>
      </c>
      <c r="FO81" s="333">
        <v>302.54999999999995</v>
      </c>
      <c r="FP81" s="49">
        <v>241.1</v>
      </c>
      <c r="FQ81" s="324"/>
      <c r="FR81" s="49">
        <v>123.84999999999945</v>
      </c>
      <c r="FS81" s="49">
        <v>216.15</v>
      </c>
      <c r="FT81" s="49">
        <v>396</v>
      </c>
      <c r="FU81" s="49">
        <v>450.99999999999994</v>
      </c>
      <c r="FV81" s="324"/>
      <c r="FW81" s="49">
        <v>0</v>
      </c>
      <c r="FX81" s="49">
        <v>45.199999999995271</v>
      </c>
      <c r="FY81" s="49">
        <v>28.875</v>
      </c>
      <c r="FZ81" s="49">
        <v>23.4</v>
      </c>
      <c r="GA81" s="324"/>
      <c r="GB81">
        <v>242.84999999999854</v>
      </c>
      <c r="GC81">
        <v>617.10000000001878</v>
      </c>
      <c r="GD81">
        <v>810.82499999999993</v>
      </c>
      <c r="GE81" s="18">
        <v>1025.5</v>
      </c>
      <c r="GF81" s="324"/>
      <c r="GG81" s="632">
        <v>61.499999999998181</v>
      </c>
      <c r="GH81" s="632">
        <v>246.25</v>
      </c>
      <c r="GI81" s="632">
        <v>118.5</v>
      </c>
      <c r="GJ81">
        <v>260</v>
      </c>
      <c r="GK81" s="324"/>
      <c r="GL81" s="49">
        <v>0</v>
      </c>
      <c r="GM81" s="49">
        <v>0</v>
      </c>
      <c r="GN81">
        <v>698.02500000000009</v>
      </c>
      <c r="GO81" s="49">
        <v>0</v>
      </c>
      <c r="GP81" s="324"/>
    </row>
    <row r="82" spans="1:198" ht="18">
      <c r="A82" s="40" t="s">
        <v>25</v>
      </c>
      <c r="B82" s="45">
        <f t="shared" si="2"/>
        <v>64307.575000000048</v>
      </c>
      <c r="C82" s="41"/>
      <c r="D82" s="49">
        <v>0</v>
      </c>
      <c r="E82" s="49">
        <v>155.25</v>
      </c>
      <c r="F82" s="49">
        <v>307.35000000000002</v>
      </c>
      <c r="G82" s="49">
        <v>232.59999999999997</v>
      </c>
      <c r="H82" s="371"/>
      <c r="I82" s="49">
        <v>0</v>
      </c>
      <c r="J82" s="49">
        <v>113.40000000000009</v>
      </c>
      <c r="K82" s="49">
        <v>141.74999999999991</v>
      </c>
      <c r="L82" s="49">
        <v>212</v>
      </c>
      <c r="M82" s="371"/>
      <c r="N82" s="49">
        <v>177.02499999999998</v>
      </c>
      <c r="O82" s="49">
        <v>208.79999999999995</v>
      </c>
      <c r="P82" s="49">
        <v>396.67499999999995</v>
      </c>
      <c r="Q82" s="49">
        <v>779.80000000000007</v>
      </c>
      <c r="R82" s="371"/>
      <c r="S82" s="315">
        <v>50.174999999999898</v>
      </c>
      <c r="T82" s="315">
        <v>126.75</v>
      </c>
      <c r="U82" s="315">
        <v>144.75</v>
      </c>
      <c r="V82" s="49">
        <v>328.8</v>
      </c>
      <c r="W82" s="371"/>
      <c r="X82" s="49">
        <v>71.724999999999909</v>
      </c>
      <c r="Y82" s="49">
        <v>165.20000000000005</v>
      </c>
      <c r="Z82" s="49">
        <v>271.42499999999995</v>
      </c>
      <c r="AA82" s="49">
        <v>244.5</v>
      </c>
      <c r="AB82" s="371"/>
      <c r="AC82" s="49">
        <v>183.74999999999989</v>
      </c>
      <c r="AD82" s="49">
        <v>384.09999999999968</v>
      </c>
      <c r="AE82" s="49">
        <v>605.39999999999986</v>
      </c>
      <c r="AF82" s="49">
        <v>339.4</v>
      </c>
      <c r="AG82" s="371"/>
      <c r="AH82" s="49">
        <v>329.30000000000018</v>
      </c>
      <c r="AI82" s="49">
        <v>315.24999999999977</v>
      </c>
      <c r="AJ82" s="49">
        <v>810.97499999999991</v>
      </c>
      <c r="AK82" s="49">
        <v>762.8</v>
      </c>
      <c r="AL82" s="371"/>
      <c r="AM82" s="49">
        <v>118.95000000000005</v>
      </c>
      <c r="AN82" s="49">
        <v>240.59999999999991</v>
      </c>
      <c r="AO82" s="49">
        <v>348.00000000000006</v>
      </c>
      <c r="AP82" s="49">
        <v>296.2</v>
      </c>
      <c r="AQ82" s="371"/>
      <c r="AR82" s="49">
        <v>133.52499999999986</v>
      </c>
      <c r="AS82" s="49">
        <v>192.75</v>
      </c>
      <c r="AT82" s="49">
        <v>300.375</v>
      </c>
      <c r="AU82" s="49">
        <v>291.5</v>
      </c>
      <c r="AV82" s="371"/>
      <c r="AW82" s="49">
        <v>206.19999999999959</v>
      </c>
      <c r="AX82" s="49">
        <v>501.19999999999982</v>
      </c>
      <c r="AY82" s="49">
        <v>483.22499999999997</v>
      </c>
      <c r="AZ82" s="49">
        <v>628.9</v>
      </c>
      <c r="BA82" s="371"/>
      <c r="BB82" s="49">
        <v>83.324999999999818</v>
      </c>
      <c r="BC82" s="49">
        <v>243.5</v>
      </c>
      <c r="BD82" s="49">
        <v>274.5</v>
      </c>
      <c r="BE82" s="49">
        <v>164.6</v>
      </c>
      <c r="BF82" s="371"/>
      <c r="BG82" s="49">
        <v>114.47499999999991</v>
      </c>
      <c r="BH82" s="49">
        <v>123.29999999999998</v>
      </c>
      <c r="BI82" s="49">
        <v>543</v>
      </c>
      <c r="BJ82" s="49">
        <v>291.2</v>
      </c>
      <c r="BK82" s="371"/>
      <c r="BL82" s="49">
        <v>57.749999999999773</v>
      </c>
      <c r="BM82" s="49">
        <v>88.65</v>
      </c>
      <c r="BN82" s="49">
        <v>227.47500000000002</v>
      </c>
      <c r="BO82" s="49">
        <v>273.3</v>
      </c>
      <c r="BP82" s="371"/>
      <c r="BQ82" s="49">
        <v>56.399999999999409</v>
      </c>
      <c r="BR82" s="49">
        <v>259.15000000000009</v>
      </c>
      <c r="BS82" s="49">
        <v>196.35000000000002</v>
      </c>
      <c r="BT82" s="49">
        <v>455</v>
      </c>
      <c r="BU82" s="324"/>
      <c r="BV82" s="49">
        <v>132.04999999999927</v>
      </c>
      <c r="BW82" s="49">
        <v>262.59999999999945</v>
      </c>
      <c r="BX82" s="49">
        <v>418.79999999999995</v>
      </c>
      <c r="BY82" s="49">
        <v>542.70000000000005</v>
      </c>
      <c r="BZ82" s="371"/>
      <c r="CA82" s="49">
        <v>51.999999999999091</v>
      </c>
      <c r="CB82" s="49">
        <v>234.90000000000009</v>
      </c>
      <c r="CC82" s="49">
        <v>387.82500000000005</v>
      </c>
      <c r="CD82" s="49">
        <v>538.29999999999995</v>
      </c>
      <c r="CE82" s="324"/>
      <c r="CF82" s="333">
        <v>22.949999999999363</v>
      </c>
      <c r="CG82" s="333">
        <v>240.20000000000073</v>
      </c>
      <c r="CH82" s="333">
        <v>212.25</v>
      </c>
      <c r="CI82" s="49">
        <v>509.5</v>
      </c>
      <c r="CJ82" s="324"/>
      <c r="CK82" s="49">
        <v>34.549999999999272</v>
      </c>
      <c r="CL82" s="49">
        <v>188.25000000000003</v>
      </c>
      <c r="CM82" s="49">
        <v>224.32500000000002</v>
      </c>
      <c r="CN82" s="49">
        <v>361.7000000000001</v>
      </c>
      <c r="CO82" s="371"/>
      <c r="CP82" s="49">
        <v>65.999999999999545</v>
      </c>
      <c r="CQ82" s="49">
        <v>307.35000000000036</v>
      </c>
      <c r="CR82" s="49">
        <v>289.125</v>
      </c>
      <c r="CS82" s="49">
        <v>545.70000000000005</v>
      </c>
      <c r="CT82" s="324"/>
      <c r="CU82" s="49">
        <v>107.07499999999982</v>
      </c>
      <c r="CV82" s="49">
        <v>201.14999999999782</v>
      </c>
      <c r="CW82" s="49">
        <v>528.07499999999993</v>
      </c>
      <c r="CX82" s="49">
        <v>588.5</v>
      </c>
      <c r="CY82" s="371"/>
      <c r="CZ82" s="49">
        <v>55.349999999999454</v>
      </c>
      <c r="DA82" s="49">
        <v>52.5</v>
      </c>
      <c r="DB82" s="49">
        <v>54.599999999999994</v>
      </c>
      <c r="DC82" s="49">
        <v>23.1</v>
      </c>
      <c r="DD82" s="324"/>
      <c r="DE82" s="49">
        <v>811.32499999999982</v>
      </c>
      <c r="DF82" s="49">
        <v>1267.6499999999987</v>
      </c>
      <c r="DG82" s="49">
        <v>2793.3</v>
      </c>
      <c r="DH82" s="315">
        <v>3273.2999999999997</v>
      </c>
      <c r="DI82" s="324"/>
      <c r="DJ82" s="315">
        <v>248.15000000000191</v>
      </c>
      <c r="DK82" s="315">
        <v>353.29999999999927</v>
      </c>
      <c r="DL82" s="315">
        <v>549.44999999999993</v>
      </c>
      <c r="DM82" s="49">
        <v>721.09999999999991</v>
      </c>
      <c r="DN82" s="324"/>
      <c r="DO82" s="49">
        <v>134.87500000000136</v>
      </c>
      <c r="DP82" s="49">
        <v>507.00000000000182</v>
      </c>
      <c r="DQ82" s="49">
        <v>289.8</v>
      </c>
      <c r="DR82" s="49">
        <v>647</v>
      </c>
      <c r="DS82" s="324"/>
      <c r="DT82" s="49">
        <v>0</v>
      </c>
      <c r="DU82" s="49">
        <v>0</v>
      </c>
      <c r="DV82" s="49">
        <v>0</v>
      </c>
      <c r="DW82" s="49">
        <v>133</v>
      </c>
      <c r="DX82" s="324"/>
      <c r="DY82" s="49">
        <v>1139.9250000000293</v>
      </c>
      <c r="DZ82" s="49">
        <v>1699.2499999999964</v>
      </c>
      <c r="EA82" s="49">
        <v>3917.1749999999997</v>
      </c>
      <c r="EB82" s="315">
        <v>2887.4999999999995</v>
      </c>
      <c r="EC82" s="324"/>
      <c r="ED82" s="49">
        <v>50.875000000001819</v>
      </c>
      <c r="EE82" s="49">
        <v>165.54999999999745</v>
      </c>
      <c r="EF82" s="49">
        <v>202.5</v>
      </c>
      <c r="EG82" s="49">
        <v>481.09999999999997</v>
      </c>
      <c r="EH82" s="324"/>
      <c r="EI82" s="49">
        <v>119.12499999999909</v>
      </c>
      <c r="EJ82" s="49">
        <v>187.79999999999927</v>
      </c>
      <c r="EK82" s="49">
        <v>503.32499999999993</v>
      </c>
      <c r="EL82" s="49">
        <v>246.50000000000003</v>
      </c>
      <c r="EM82" s="324"/>
      <c r="EN82" s="49">
        <v>0</v>
      </c>
      <c r="EO82" s="49">
        <v>187.19999999999891</v>
      </c>
      <c r="EP82" s="49">
        <v>422.70000000000005</v>
      </c>
      <c r="EQ82" s="49">
        <v>430.30000000000007</v>
      </c>
      <c r="ER82" s="324"/>
      <c r="ES82" s="49">
        <v>67.024999999999636</v>
      </c>
      <c r="ET82" s="49">
        <v>33.500000000003638</v>
      </c>
      <c r="EU82" s="49">
        <v>507.67500000000007</v>
      </c>
      <c r="EV82" s="49">
        <v>365.3</v>
      </c>
      <c r="EW82" s="324"/>
      <c r="EX82">
        <v>1113.9250000000002</v>
      </c>
      <c r="EY82">
        <v>1833.600000000004</v>
      </c>
      <c r="EZ82">
        <v>1668.9749999999999</v>
      </c>
      <c r="FA82" s="479">
        <v>3770.1000000000004</v>
      </c>
      <c r="FB82" s="324"/>
      <c r="FC82" s="49">
        <v>62.275000000001455</v>
      </c>
      <c r="FD82" s="49">
        <v>141.54999999999927</v>
      </c>
      <c r="FE82" s="49">
        <v>267.89999999999998</v>
      </c>
      <c r="FF82" s="49">
        <v>307.8</v>
      </c>
      <c r="FG82" s="324"/>
      <c r="FH82" s="333">
        <v>73.800000000002001</v>
      </c>
      <c r="FI82" s="333">
        <v>80.75</v>
      </c>
      <c r="FJ82" s="333">
        <v>355.20000000000005</v>
      </c>
      <c r="FK82" s="49">
        <v>305.7</v>
      </c>
      <c r="FL82" s="324"/>
      <c r="FM82" s="333">
        <v>150.50000000000091</v>
      </c>
      <c r="FN82" s="333">
        <v>153.24999999999818</v>
      </c>
      <c r="FO82" s="333">
        <v>191.62500000000003</v>
      </c>
      <c r="FP82" s="49">
        <v>165.6</v>
      </c>
      <c r="FQ82" s="324"/>
      <c r="FR82" s="49">
        <v>116.37500000000091</v>
      </c>
      <c r="FS82" s="49">
        <v>281.3</v>
      </c>
      <c r="FT82" s="49">
        <v>381</v>
      </c>
      <c r="FU82" s="49">
        <v>320.3</v>
      </c>
      <c r="FV82" s="324"/>
      <c r="FW82" s="49">
        <v>0</v>
      </c>
      <c r="FX82" s="49">
        <v>225.30000000000473</v>
      </c>
      <c r="FY82" s="49">
        <v>274.125</v>
      </c>
      <c r="FZ82" s="49">
        <v>284.2</v>
      </c>
      <c r="GA82" s="324"/>
      <c r="GB82">
        <v>221.40000000000236</v>
      </c>
      <c r="GC82">
        <v>578.95000000000209</v>
      </c>
      <c r="GD82">
        <v>919.57499999999993</v>
      </c>
      <c r="GE82" s="18">
        <v>1065</v>
      </c>
      <c r="GF82" s="324"/>
      <c r="GG82" s="632">
        <v>109.25000000000136</v>
      </c>
      <c r="GH82" s="632">
        <v>230</v>
      </c>
      <c r="GI82" s="632">
        <v>136.5</v>
      </c>
      <c r="GJ82">
        <v>322.5</v>
      </c>
      <c r="GK82" s="324"/>
      <c r="GL82" s="49">
        <v>0</v>
      </c>
      <c r="GM82" s="49">
        <v>0</v>
      </c>
      <c r="GN82">
        <v>621.90000000000009</v>
      </c>
      <c r="GO82" s="49">
        <v>0</v>
      </c>
      <c r="GP82" s="324"/>
    </row>
    <row r="83" spans="1:198" s="86" customFormat="1" ht="18">
      <c r="A83" s="39" t="s">
        <v>2704</v>
      </c>
      <c r="B83" s="45">
        <f t="shared" si="2"/>
        <v>45933.012499999997</v>
      </c>
      <c r="C83" s="41"/>
      <c r="D83" s="49">
        <v>0</v>
      </c>
      <c r="E83" s="49">
        <v>0</v>
      </c>
      <c r="F83" s="49">
        <v>369</v>
      </c>
      <c r="G83" s="49">
        <v>129.10000000000002</v>
      </c>
      <c r="H83" s="371"/>
      <c r="I83" s="49">
        <v>0</v>
      </c>
      <c r="J83" s="49">
        <v>0</v>
      </c>
      <c r="K83" s="49">
        <v>159.67499999999998</v>
      </c>
      <c r="L83" s="49">
        <v>321.60000000000002</v>
      </c>
      <c r="M83" s="371"/>
      <c r="N83" s="49">
        <v>0</v>
      </c>
      <c r="O83" s="49">
        <v>0</v>
      </c>
      <c r="P83" s="49">
        <v>107.77500000000001</v>
      </c>
      <c r="Q83" s="49">
        <v>512.25</v>
      </c>
      <c r="R83" s="371"/>
      <c r="S83" s="315">
        <v>0</v>
      </c>
      <c r="T83" s="315">
        <v>0</v>
      </c>
      <c r="U83" s="315">
        <v>108</v>
      </c>
      <c r="V83" s="49">
        <v>215.5</v>
      </c>
      <c r="W83" s="371"/>
      <c r="X83" s="49">
        <v>0</v>
      </c>
      <c r="Y83" s="49">
        <v>0</v>
      </c>
      <c r="Z83" s="49">
        <v>178.87500000000003</v>
      </c>
      <c r="AA83" s="49">
        <v>397.2</v>
      </c>
      <c r="AB83" s="371"/>
      <c r="AC83" s="49">
        <v>0</v>
      </c>
      <c r="AD83" s="49">
        <v>0</v>
      </c>
      <c r="AE83" s="49">
        <v>641.02499999999998</v>
      </c>
      <c r="AF83" s="49">
        <v>715.1</v>
      </c>
      <c r="AG83" s="371"/>
      <c r="AH83" s="49">
        <v>0</v>
      </c>
      <c r="AI83" s="49">
        <v>0</v>
      </c>
      <c r="AJ83" s="49">
        <v>710.55</v>
      </c>
      <c r="AK83" s="49">
        <v>707.3</v>
      </c>
      <c r="AL83" s="371"/>
      <c r="AM83" s="49">
        <v>0</v>
      </c>
      <c r="AN83" s="49">
        <v>0</v>
      </c>
      <c r="AO83" s="49">
        <v>169.16250000000002</v>
      </c>
      <c r="AP83" s="49">
        <v>387.05</v>
      </c>
      <c r="AQ83" s="371"/>
      <c r="AR83" s="49">
        <v>0</v>
      </c>
      <c r="AS83" s="49">
        <v>0</v>
      </c>
      <c r="AT83" s="49">
        <v>63.375</v>
      </c>
      <c r="AU83" s="49">
        <v>4.4000000000000004</v>
      </c>
      <c r="AV83" s="371"/>
      <c r="AW83" s="49">
        <v>0</v>
      </c>
      <c r="AX83" s="49">
        <v>0</v>
      </c>
      <c r="AY83" s="49">
        <v>668.4375</v>
      </c>
      <c r="AZ83" s="49">
        <v>651.40000000000009</v>
      </c>
      <c r="BA83" s="371"/>
      <c r="BB83" s="49">
        <v>0</v>
      </c>
      <c r="BC83" s="49">
        <v>0</v>
      </c>
      <c r="BD83" s="49">
        <v>368.40000000000003</v>
      </c>
      <c r="BE83" s="49">
        <v>291.09999999999997</v>
      </c>
      <c r="BF83" s="371"/>
      <c r="BG83" s="49">
        <v>0</v>
      </c>
      <c r="BH83" s="49">
        <v>0</v>
      </c>
      <c r="BI83" s="49">
        <v>276.22500000000002</v>
      </c>
      <c r="BJ83" s="49">
        <v>276.60000000000002</v>
      </c>
      <c r="BK83" s="371"/>
      <c r="BL83" s="49">
        <v>0</v>
      </c>
      <c r="BM83" s="49">
        <v>0</v>
      </c>
      <c r="BN83" s="49">
        <v>175.8</v>
      </c>
      <c r="BO83" s="49">
        <v>451.1</v>
      </c>
      <c r="BP83" s="371"/>
      <c r="BQ83" s="49">
        <v>0</v>
      </c>
      <c r="BR83" s="49">
        <v>0</v>
      </c>
      <c r="BS83" s="49">
        <v>205.34999999999997</v>
      </c>
      <c r="BT83" s="49">
        <v>474</v>
      </c>
      <c r="BU83" s="324"/>
      <c r="BV83" s="49">
        <v>0</v>
      </c>
      <c r="BW83" s="49">
        <v>0</v>
      </c>
      <c r="BX83" s="49">
        <v>526.65000000000009</v>
      </c>
      <c r="BY83" s="49">
        <v>562.70000000000005</v>
      </c>
      <c r="BZ83" s="371"/>
      <c r="CA83" s="49">
        <v>0</v>
      </c>
      <c r="CB83" s="49">
        <v>0</v>
      </c>
      <c r="CC83" s="49">
        <v>154.125</v>
      </c>
      <c r="CD83" s="49">
        <v>542.4</v>
      </c>
      <c r="CE83" s="324"/>
      <c r="CF83" s="333">
        <v>0</v>
      </c>
      <c r="CG83" s="333">
        <v>0</v>
      </c>
      <c r="CH83" s="333">
        <v>214.64999999999998</v>
      </c>
      <c r="CI83" s="49">
        <v>612.69999999999993</v>
      </c>
      <c r="CJ83" s="324"/>
      <c r="CK83" s="49">
        <v>0</v>
      </c>
      <c r="CL83" s="49">
        <v>0</v>
      </c>
      <c r="CM83" s="49">
        <v>92.175000000000011</v>
      </c>
      <c r="CN83" s="49">
        <v>690.99999999999989</v>
      </c>
      <c r="CO83" s="371"/>
      <c r="CP83" s="49">
        <v>0</v>
      </c>
      <c r="CQ83" s="49">
        <v>0</v>
      </c>
      <c r="CR83" s="49">
        <v>310.12500000000006</v>
      </c>
      <c r="CS83" s="49">
        <v>457.9</v>
      </c>
      <c r="CT83" s="324"/>
      <c r="CU83" s="49">
        <v>0</v>
      </c>
      <c r="CV83" s="49">
        <v>0</v>
      </c>
      <c r="CW83" s="49">
        <v>705.22499999999991</v>
      </c>
      <c r="CX83" s="49">
        <v>677.3</v>
      </c>
      <c r="CY83" s="371"/>
      <c r="CZ83" s="49">
        <v>0</v>
      </c>
      <c r="DA83" s="49">
        <v>0</v>
      </c>
      <c r="DB83" s="49">
        <v>131.25</v>
      </c>
      <c r="DC83" s="49">
        <v>0</v>
      </c>
      <c r="DD83" s="324"/>
      <c r="DE83" s="49">
        <v>0</v>
      </c>
      <c r="DF83" s="49">
        <v>0</v>
      </c>
      <c r="DG83" s="49">
        <v>1887.75</v>
      </c>
      <c r="DH83" s="315">
        <v>3149.7</v>
      </c>
      <c r="DI83" s="324"/>
      <c r="DJ83" s="315">
        <v>0</v>
      </c>
      <c r="DK83" s="315">
        <v>0</v>
      </c>
      <c r="DL83" s="315">
        <v>743.32500000000005</v>
      </c>
      <c r="DM83" s="49">
        <v>1194.0500000000002</v>
      </c>
      <c r="DN83" s="324"/>
      <c r="DO83" s="49">
        <v>0</v>
      </c>
      <c r="DP83" s="49">
        <v>0</v>
      </c>
      <c r="DQ83" s="49">
        <v>218.625</v>
      </c>
      <c r="DR83" s="49">
        <v>563.70000000000005</v>
      </c>
      <c r="DS83" s="324"/>
      <c r="DT83" s="49">
        <v>0</v>
      </c>
      <c r="DU83" s="49">
        <v>0</v>
      </c>
      <c r="DV83" s="49">
        <v>0</v>
      </c>
      <c r="DW83" s="49">
        <v>93.4</v>
      </c>
      <c r="DX83" s="324"/>
      <c r="DY83" s="49">
        <v>0</v>
      </c>
      <c r="DZ83" s="49">
        <v>0</v>
      </c>
      <c r="EA83" s="49">
        <v>3997.1624999999981</v>
      </c>
      <c r="EB83" s="315">
        <v>3923.8999999999996</v>
      </c>
      <c r="EC83" s="324"/>
      <c r="ED83" s="49">
        <v>0</v>
      </c>
      <c r="EE83" s="49">
        <v>0</v>
      </c>
      <c r="EF83" s="49">
        <v>224.40000000000003</v>
      </c>
      <c r="EG83" s="49">
        <v>213.8</v>
      </c>
      <c r="EH83" s="324"/>
      <c r="EI83" s="49">
        <v>0</v>
      </c>
      <c r="EJ83" s="49">
        <v>0</v>
      </c>
      <c r="EK83" s="49">
        <v>309.14999999999998</v>
      </c>
      <c r="EL83" s="49">
        <v>74.100000000000009</v>
      </c>
      <c r="EM83" s="324"/>
      <c r="EN83" s="49">
        <v>0</v>
      </c>
      <c r="EO83" s="49">
        <v>0</v>
      </c>
      <c r="EP83" s="49">
        <v>144.30000000000001</v>
      </c>
      <c r="EQ83" s="49">
        <v>382.00000000000006</v>
      </c>
      <c r="ER83" s="324"/>
      <c r="ES83" s="49">
        <v>0</v>
      </c>
      <c r="ET83" s="49">
        <v>0</v>
      </c>
      <c r="EU83" s="49">
        <v>329.25</v>
      </c>
      <c r="EV83" s="49">
        <v>388.2</v>
      </c>
      <c r="EW83" s="324"/>
      <c r="EX83">
        <v>0</v>
      </c>
      <c r="EY83">
        <v>0</v>
      </c>
      <c r="EZ83">
        <v>2855.55</v>
      </c>
      <c r="FA83" s="479">
        <v>3490.7</v>
      </c>
      <c r="FB83" s="324"/>
      <c r="FC83" s="49">
        <v>0</v>
      </c>
      <c r="FD83" s="49">
        <v>0</v>
      </c>
      <c r="FE83" s="49">
        <v>217.79999999999998</v>
      </c>
      <c r="FF83" s="49">
        <v>366.1</v>
      </c>
      <c r="FG83" s="324"/>
      <c r="FH83" s="333">
        <v>0</v>
      </c>
      <c r="FI83" s="333">
        <v>0</v>
      </c>
      <c r="FJ83" s="333">
        <v>189.45</v>
      </c>
      <c r="FK83" s="49">
        <v>115.80000000000001</v>
      </c>
      <c r="FL83" s="324"/>
      <c r="FM83" s="333">
        <v>0</v>
      </c>
      <c r="FN83" s="333">
        <v>0</v>
      </c>
      <c r="FO83" s="333">
        <v>233.10000000000002</v>
      </c>
      <c r="FP83" s="49">
        <v>167.6</v>
      </c>
      <c r="FQ83" s="324"/>
      <c r="FR83" s="49">
        <v>0</v>
      </c>
      <c r="FS83" s="49">
        <v>0</v>
      </c>
      <c r="FT83" s="49">
        <v>407.47499999999997</v>
      </c>
      <c r="FU83" s="49">
        <v>652.5</v>
      </c>
      <c r="FV83" s="324"/>
      <c r="FW83" s="49">
        <v>0</v>
      </c>
      <c r="FX83" s="49">
        <v>0</v>
      </c>
      <c r="FY83" s="49">
        <v>73.8</v>
      </c>
      <c r="FZ83" s="49">
        <v>279.10000000000002</v>
      </c>
      <c r="GA83" s="324"/>
      <c r="GB83">
        <v>0</v>
      </c>
      <c r="GC83">
        <v>0</v>
      </c>
      <c r="GD83">
        <v>909.44999999999993</v>
      </c>
      <c r="GE83" s="18">
        <v>1271.3000000000002</v>
      </c>
      <c r="GF83" s="324"/>
      <c r="GG83" s="632">
        <v>0</v>
      </c>
      <c r="GH83" s="632">
        <v>0</v>
      </c>
      <c r="GI83" s="632">
        <v>240.375</v>
      </c>
      <c r="GJ83">
        <v>430</v>
      </c>
      <c r="GK83" s="324"/>
      <c r="GL83" s="49">
        <v>0</v>
      </c>
      <c r="GM83" s="49">
        <v>0</v>
      </c>
      <c r="GN83">
        <v>782.55000000000007</v>
      </c>
      <c r="GO83" s="49">
        <v>0</v>
      </c>
      <c r="GP83" s="324"/>
    </row>
    <row r="84" spans="1:198" ht="18">
      <c r="A84" s="81" t="s">
        <v>1343</v>
      </c>
      <c r="B84" s="45">
        <f t="shared" si="2"/>
        <v>59851.824999999997</v>
      </c>
      <c r="C84" s="41"/>
      <c r="D84" s="49">
        <v>0</v>
      </c>
      <c r="E84" s="49">
        <v>191.79999999999998</v>
      </c>
      <c r="F84" s="49">
        <v>310.42499999999995</v>
      </c>
      <c r="G84" s="49">
        <v>424.29999999999995</v>
      </c>
      <c r="H84" s="371"/>
      <c r="I84" s="49">
        <v>0</v>
      </c>
      <c r="J84" s="49">
        <v>100.05000000000001</v>
      </c>
      <c r="K84" s="49">
        <v>118.87499999999996</v>
      </c>
      <c r="L84" s="49">
        <v>207.39999999999998</v>
      </c>
      <c r="M84" s="371"/>
      <c r="N84" s="49">
        <v>127.82499999999999</v>
      </c>
      <c r="O84" s="49">
        <v>283.34999999999991</v>
      </c>
      <c r="P84" s="49">
        <v>109.42500000000001</v>
      </c>
      <c r="Q84" s="49">
        <v>373.5</v>
      </c>
      <c r="R84" s="371"/>
      <c r="S84" s="315">
        <v>96.124999999999943</v>
      </c>
      <c r="T84" s="315">
        <v>116.09999999999991</v>
      </c>
      <c r="U84" s="315">
        <v>199.875</v>
      </c>
      <c r="V84" s="49">
        <v>275.5</v>
      </c>
      <c r="W84" s="371"/>
      <c r="X84" s="49">
        <v>128.52500000000009</v>
      </c>
      <c r="Y84" s="49">
        <v>117.45000000000005</v>
      </c>
      <c r="Z84" s="49">
        <v>188.17500000000001</v>
      </c>
      <c r="AA84" s="49">
        <v>331.6</v>
      </c>
      <c r="AB84" s="371"/>
      <c r="AC84" s="49">
        <v>160.77499999999986</v>
      </c>
      <c r="AD84" s="49">
        <v>303.60000000000014</v>
      </c>
      <c r="AE84" s="49">
        <v>634.04999999999995</v>
      </c>
      <c r="AF84" s="49">
        <v>660.5</v>
      </c>
      <c r="AG84" s="371"/>
      <c r="AH84" s="49">
        <v>284.39999999999998</v>
      </c>
      <c r="AI84" s="49">
        <v>355.5</v>
      </c>
      <c r="AJ84" s="49">
        <v>585</v>
      </c>
      <c r="AK84" s="49">
        <v>604.39999999999986</v>
      </c>
      <c r="AL84" s="371"/>
      <c r="AM84" s="49">
        <v>83.675000000000182</v>
      </c>
      <c r="AN84" s="49">
        <v>326.55000000000064</v>
      </c>
      <c r="AO84" s="49">
        <v>230.25</v>
      </c>
      <c r="AP84" s="49">
        <v>415.3</v>
      </c>
      <c r="AQ84" s="371"/>
      <c r="AR84" s="49">
        <v>81.225000000000136</v>
      </c>
      <c r="AS84" s="49">
        <v>114.75</v>
      </c>
      <c r="AT84" s="49">
        <v>99.075000000000017</v>
      </c>
      <c r="AU84" s="49">
        <v>56</v>
      </c>
      <c r="AV84" s="371"/>
      <c r="AW84" s="49">
        <v>19.925000000000182</v>
      </c>
      <c r="AX84" s="49">
        <v>426.50000000000045</v>
      </c>
      <c r="AY84" s="49">
        <v>624.97499999999991</v>
      </c>
      <c r="AZ84" s="49">
        <v>776.40000000000009</v>
      </c>
      <c r="BA84" s="371"/>
      <c r="BB84" s="49">
        <v>77.299999999999955</v>
      </c>
      <c r="BC84" s="49">
        <v>273.70000000000005</v>
      </c>
      <c r="BD84" s="49">
        <v>374.4</v>
      </c>
      <c r="BE84" s="49">
        <v>398.7</v>
      </c>
      <c r="BF84" s="371"/>
      <c r="BG84" s="49">
        <v>44.625000000000227</v>
      </c>
      <c r="BH84" s="49">
        <v>135.9</v>
      </c>
      <c r="BI84" s="49">
        <v>355.875</v>
      </c>
      <c r="BJ84" s="49">
        <v>135.30000000000001</v>
      </c>
      <c r="BK84" s="371"/>
      <c r="BL84" s="49">
        <v>107.5</v>
      </c>
      <c r="BM84" s="49">
        <v>124.94999999999999</v>
      </c>
      <c r="BN84" s="49">
        <v>126</v>
      </c>
      <c r="BO84" s="49">
        <v>434.40000000000003</v>
      </c>
      <c r="BP84" s="371"/>
      <c r="BQ84" s="49">
        <v>82.800000000000182</v>
      </c>
      <c r="BR84" s="49">
        <v>251.35000000000036</v>
      </c>
      <c r="BS84" s="49">
        <v>223.04999999999998</v>
      </c>
      <c r="BT84" s="49">
        <v>624.5</v>
      </c>
      <c r="BU84" s="324"/>
      <c r="BV84" s="49">
        <v>133.49999999999977</v>
      </c>
      <c r="BW84" s="49">
        <v>300.650000000001</v>
      </c>
      <c r="BX84" s="49">
        <v>360.75</v>
      </c>
      <c r="BY84" s="49">
        <v>204.5</v>
      </c>
      <c r="BZ84" s="371"/>
      <c r="CA84" s="49">
        <v>61.999999999999773</v>
      </c>
      <c r="CB84" s="49">
        <v>305.05000000000109</v>
      </c>
      <c r="CC84" s="49">
        <v>188.92500000000001</v>
      </c>
      <c r="CD84" s="49">
        <v>610.5</v>
      </c>
      <c r="CE84" s="324"/>
      <c r="CF84" s="333">
        <v>54.875000000000227</v>
      </c>
      <c r="CG84" s="333">
        <v>147.75000000000091</v>
      </c>
      <c r="CH84" s="333">
        <v>62.025000000000006</v>
      </c>
      <c r="CI84" s="49">
        <v>359.5</v>
      </c>
      <c r="CJ84" s="324"/>
      <c r="CK84" s="49">
        <v>8.0999999999996817</v>
      </c>
      <c r="CL84" s="49">
        <v>175.94999999999996</v>
      </c>
      <c r="CM84" s="49">
        <v>159.44999999999999</v>
      </c>
      <c r="CN84" s="49">
        <v>526.1</v>
      </c>
      <c r="CO84" s="371"/>
      <c r="CP84" s="49">
        <v>95.549999999999955</v>
      </c>
      <c r="CQ84" s="49">
        <v>231.949999999998</v>
      </c>
      <c r="CR84" s="49">
        <v>244.04999999999998</v>
      </c>
      <c r="CS84" s="49">
        <v>431</v>
      </c>
      <c r="CT84" s="324"/>
      <c r="CU84" s="49">
        <v>68.300000000000409</v>
      </c>
      <c r="CV84" s="49">
        <v>232.69999999999891</v>
      </c>
      <c r="CW84" s="49">
        <v>652.12500000000011</v>
      </c>
      <c r="CX84" s="49">
        <v>457.9</v>
      </c>
      <c r="CY84" s="371"/>
      <c r="CZ84" s="49">
        <v>48.000000000000455</v>
      </c>
      <c r="DA84" s="49">
        <v>78.2</v>
      </c>
      <c r="DB84" s="49">
        <v>26.700000000000003</v>
      </c>
      <c r="DC84" s="49">
        <v>0</v>
      </c>
      <c r="DD84" s="324"/>
      <c r="DE84" s="49">
        <v>582.87499999999977</v>
      </c>
      <c r="DF84" s="49">
        <v>794.45000000000164</v>
      </c>
      <c r="DG84" s="49">
        <v>2461.7250000000004</v>
      </c>
      <c r="DH84" s="315">
        <v>2488</v>
      </c>
      <c r="DI84" s="324"/>
      <c r="DJ84" s="315">
        <v>205.82500000000118</v>
      </c>
      <c r="DK84" s="315">
        <v>381.00000000000091</v>
      </c>
      <c r="DL84" s="315">
        <v>588.15</v>
      </c>
      <c r="DM84" s="49">
        <v>985.39999999999986</v>
      </c>
      <c r="DN84" s="324"/>
      <c r="DO84" s="49">
        <v>112.37500000000045</v>
      </c>
      <c r="DP84" s="49">
        <v>459.59999999999945</v>
      </c>
      <c r="DQ84" s="49">
        <v>256.64999999999998</v>
      </c>
      <c r="DR84" s="49">
        <v>346.90000000000003</v>
      </c>
      <c r="DS84" s="324"/>
      <c r="DT84" s="49">
        <v>0</v>
      </c>
      <c r="DU84" s="49">
        <v>0</v>
      </c>
      <c r="DV84" s="49">
        <v>0</v>
      </c>
      <c r="DW84" s="49">
        <v>178.1</v>
      </c>
      <c r="DX84" s="324"/>
      <c r="DY84" s="49">
        <v>1086.7250000000136</v>
      </c>
      <c r="DZ84" s="49">
        <v>1754.5249999999969</v>
      </c>
      <c r="EA84" s="49">
        <v>3995.4750000000004</v>
      </c>
      <c r="EB84" s="315">
        <v>3936</v>
      </c>
      <c r="EC84" s="324"/>
      <c r="ED84" s="49">
        <v>59.750000000000909</v>
      </c>
      <c r="EE84" s="49">
        <v>137.60000000000036</v>
      </c>
      <c r="EF84" s="49">
        <v>228.22500000000002</v>
      </c>
      <c r="EG84" s="49">
        <v>125</v>
      </c>
      <c r="EH84" s="324"/>
      <c r="EI84" s="49">
        <v>40.275000000000546</v>
      </c>
      <c r="EJ84" s="49">
        <v>62.600000000000364</v>
      </c>
      <c r="EK84" s="49">
        <v>317.17500000000001</v>
      </c>
      <c r="EL84" s="49">
        <v>121.3</v>
      </c>
      <c r="EM84" s="324"/>
      <c r="EN84" s="49">
        <v>0</v>
      </c>
      <c r="EO84" s="49">
        <v>198.10000000000218</v>
      </c>
      <c r="EP84" s="49">
        <v>208.125</v>
      </c>
      <c r="EQ84" s="49">
        <v>536.09999999999991</v>
      </c>
      <c r="ER84" s="324"/>
      <c r="ES84" s="49">
        <v>83.250000000000909</v>
      </c>
      <c r="ET84" s="49">
        <v>133.64999999999964</v>
      </c>
      <c r="EU84" s="49">
        <v>142.94999999999999</v>
      </c>
      <c r="EV84" s="49">
        <v>281.39999999999998</v>
      </c>
      <c r="EW84" s="324"/>
      <c r="EX84">
        <v>784.12500000000023</v>
      </c>
      <c r="EY84">
        <v>1838.8999999999978</v>
      </c>
      <c r="EZ84">
        <v>1663.5749999999998</v>
      </c>
      <c r="FA84" s="479">
        <v>3513.4000000000005</v>
      </c>
      <c r="FB84" s="324"/>
      <c r="FC84" s="49">
        <v>61.250000000000909</v>
      </c>
      <c r="FD84" s="49">
        <v>88.600000000002183</v>
      </c>
      <c r="FE84" s="49">
        <v>170.47500000000002</v>
      </c>
      <c r="FF84" s="49">
        <v>250.1</v>
      </c>
      <c r="FG84" s="324"/>
      <c r="FH84" s="333">
        <v>45.600000000000364</v>
      </c>
      <c r="FI84" s="333">
        <v>164.09999999999997</v>
      </c>
      <c r="FJ84" s="333">
        <v>387.07500000000005</v>
      </c>
      <c r="FK84" s="49">
        <v>39.9</v>
      </c>
      <c r="FL84" s="324"/>
      <c r="FM84" s="333">
        <v>77.075000000001637</v>
      </c>
      <c r="FN84" s="333">
        <v>82.375000000001819</v>
      </c>
      <c r="FO84" s="333">
        <v>276.60000000000002</v>
      </c>
      <c r="FP84" s="49">
        <v>305</v>
      </c>
      <c r="FQ84" s="324"/>
      <c r="FR84" s="49">
        <v>106.77500000000146</v>
      </c>
      <c r="FS84" s="49">
        <v>199.2</v>
      </c>
      <c r="FT84" s="49">
        <v>433.34999999999997</v>
      </c>
      <c r="FU84" s="49">
        <v>477</v>
      </c>
      <c r="FV84" s="324"/>
      <c r="FW84" s="49">
        <v>0</v>
      </c>
      <c r="FX84" s="49">
        <v>113.30000000000655</v>
      </c>
      <c r="FY84" s="49">
        <v>62.775000000000006</v>
      </c>
      <c r="FZ84" s="49">
        <v>477.70000000000005</v>
      </c>
      <c r="GA84" s="324"/>
      <c r="GB84">
        <v>302.40000000000327</v>
      </c>
      <c r="GC84">
        <v>583.99999999997931</v>
      </c>
      <c r="GD84">
        <v>891.44999999999993</v>
      </c>
      <c r="GE84" s="18">
        <v>917.1</v>
      </c>
      <c r="GF84" s="324"/>
      <c r="GG84" s="632">
        <v>89.875000000000909</v>
      </c>
      <c r="GH84" s="632">
        <v>202.75</v>
      </c>
      <c r="GI84" s="632">
        <v>250.875</v>
      </c>
      <c r="GJ84">
        <v>364.5</v>
      </c>
      <c r="GK84" s="324"/>
      <c r="GL84" s="49">
        <v>0</v>
      </c>
      <c r="GM84" s="49">
        <v>0</v>
      </c>
      <c r="GN84">
        <v>801.75</v>
      </c>
      <c r="GO84" s="49">
        <v>0</v>
      </c>
      <c r="GP84" s="324"/>
    </row>
    <row r="85" spans="1:198" ht="18">
      <c r="A85" s="81" t="s">
        <v>1345</v>
      </c>
      <c r="B85" s="45">
        <f t="shared" si="2"/>
        <v>54856.112499999996</v>
      </c>
      <c r="C85" s="41"/>
      <c r="D85" s="49">
        <v>0</v>
      </c>
      <c r="E85" s="49">
        <v>156.52499999999998</v>
      </c>
      <c r="F85" s="49">
        <v>207.52499999999998</v>
      </c>
      <c r="G85" s="49">
        <v>151</v>
      </c>
      <c r="H85" s="371"/>
      <c r="I85" s="49">
        <v>0</v>
      </c>
      <c r="J85" s="49">
        <v>35.749999999999972</v>
      </c>
      <c r="K85" s="49">
        <v>4.8749999999999574</v>
      </c>
      <c r="L85" s="49">
        <v>169.29999999999998</v>
      </c>
      <c r="M85" s="371"/>
      <c r="N85" s="49">
        <v>115.98749999999998</v>
      </c>
      <c r="O85" s="49">
        <v>274.40000000000009</v>
      </c>
      <c r="P85" s="49">
        <v>119.47499999999999</v>
      </c>
      <c r="Q85" s="49">
        <v>523.75000000000011</v>
      </c>
      <c r="R85" s="371"/>
      <c r="S85" s="315">
        <v>91.574999999999989</v>
      </c>
      <c r="T85" s="315">
        <v>290.14999999999998</v>
      </c>
      <c r="U85" s="315">
        <v>214.20000000000002</v>
      </c>
      <c r="V85" s="49">
        <v>242.60000000000002</v>
      </c>
      <c r="W85" s="371"/>
      <c r="X85" s="49">
        <v>107.12500000000006</v>
      </c>
      <c r="Y85" s="49">
        <v>91.5</v>
      </c>
      <c r="Z85" s="49">
        <v>237.375</v>
      </c>
      <c r="AA85" s="49">
        <v>503.5</v>
      </c>
      <c r="AB85" s="371"/>
      <c r="AC85" s="49">
        <v>139.02500000000032</v>
      </c>
      <c r="AD85" s="49">
        <v>411.94999999999982</v>
      </c>
      <c r="AE85" s="49">
        <v>351.67499999999995</v>
      </c>
      <c r="AF85" s="49">
        <v>496.3</v>
      </c>
      <c r="AG85" s="371"/>
      <c r="AH85" s="49">
        <v>221.07500000000027</v>
      </c>
      <c r="AI85" s="49">
        <v>122.5499999999995</v>
      </c>
      <c r="AJ85" s="49">
        <v>468.30000000000007</v>
      </c>
      <c r="AK85" s="49">
        <v>402.69999999999993</v>
      </c>
      <c r="AL85" s="371"/>
      <c r="AM85" s="49">
        <v>137.56250000000045</v>
      </c>
      <c r="AN85" s="49">
        <v>338.54999999999973</v>
      </c>
      <c r="AO85" s="49">
        <v>174.48750000000001</v>
      </c>
      <c r="AP85" s="49">
        <v>500.45</v>
      </c>
      <c r="AQ85" s="371"/>
      <c r="AR85" s="49">
        <v>142.00000000000051</v>
      </c>
      <c r="AS85" s="49">
        <v>245.59999999999997</v>
      </c>
      <c r="AT85" s="49">
        <v>160.19999999999999</v>
      </c>
      <c r="AU85" s="49">
        <v>168</v>
      </c>
      <c r="AV85" s="371"/>
      <c r="AW85" s="49">
        <v>48.175000000000637</v>
      </c>
      <c r="AX85" s="49">
        <v>278.17500000000018</v>
      </c>
      <c r="AY85" s="49">
        <v>522.71250000000009</v>
      </c>
      <c r="AZ85" s="49">
        <v>145.80000000000001</v>
      </c>
      <c r="BA85" s="371"/>
      <c r="BB85" s="49">
        <v>89.225000000000364</v>
      </c>
      <c r="BC85" s="49">
        <v>306.94999999999993</v>
      </c>
      <c r="BD85" s="49">
        <v>211.5</v>
      </c>
      <c r="BE85" s="49">
        <v>393.9</v>
      </c>
      <c r="BF85" s="371"/>
      <c r="BG85" s="49">
        <v>98.025000000000546</v>
      </c>
      <c r="BH85" s="49">
        <v>208.4</v>
      </c>
      <c r="BI85" s="49">
        <v>333.22500000000002</v>
      </c>
      <c r="BJ85" s="49">
        <v>465</v>
      </c>
      <c r="BK85" s="371"/>
      <c r="BL85" s="49">
        <v>74.262500000000955</v>
      </c>
      <c r="BM85" s="49">
        <v>218.5</v>
      </c>
      <c r="BN85" s="49">
        <v>76.5</v>
      </c>
      <c r="BO85" s="49">
        <v>406.40000000000003</v>
      </c>
      <c r="BP85" s="371"/>
      <c r="BQ85" s="49">
        <v>75.262500000000728</v>
      </c>
      <c r="BR85" s="49">
        <v>296.84999999999991</v>
      </c>
      <c r="BS85" s="49">
        <v>253.5</v>
      </c>
      <c r="BT85" s="49">
        <v>600.9</v>
      </c>
      <c r="BU85" s="324"/>
      <c r="BV85" s="49">
        <v>113.85000000000036</v>
      </c>
      <c r="BW85" s="49">
        <v>146.09999999999945</v>
      </c>
      <c r="BX85" s="49">
        <v>381.67499999999995</v>
      </c>
      <c r="BY85" s="49">
        <v>456.59999999999997</v>
      </c>
      <c r="BZ85" s="371"/>
      <c r="CA85" s="49">
        <v>60.124999999999773</v>
      </c>
      <c r="CB85" s="49">
        <v>265.94999999999891</v>
      </c>
      <c r="CC85" s="49">
        <v>175.5</v>
      </c>
      <c r="CD85" s="49">
        <v>719.19999999999993</v>
      </c>
      <c r="CE85" s="324"/>
      <c r="CF85" s="333">
        <v>111.10000000000036</v>
      </c>
      <c r="CG85" s="333">
        <v>154.04999999999927</v>
      </c>
      <c r="CH85" s="333">
        <v>178.64999999999998</v>
      </c>
      <c r="CI85" s="49">
        <v>558.79999999999995</v>
      </c>
      <c r="CJ85" s="324"/>
      <c r="CK85" s="49">
        <v>113.43749999999909</v>
      </c>
      <c r="CL85" s="49">
        <v>130.69999999999999</v>
      </c>
      <c r="CM85" s="49">
        <v>169.57499999999999</v>
      </c>
      <c r="CN85" s="49">
        <v>610.39999999999986</v>
      </c>
      <c r="CO85" s="371"/>
      <c r="CP85" s="49">
        <v>110.29999999999927</v>
      </c>
      <c r="CQ85" s="49">
        <v>168.80000000000018</v>
      </c>
      <c r="CR85" s="49">
        <v>297.67500000000007</v>
      </c>
      <c r="CS85" s="49">
        <v>548.70000000000005</v>
      </c>
      <c r="CT85" s="324"/>
      <c r="CU85" s="49">
        <v>30.049999999999727</v>
      </c>
      <c r="CV85" s="49">
        <v>247.42500000000018</v>
      </c>
      <c r="CW85" s="49">
        <v>438.82500000000005</v>
      </c>
      <c r="CX85" s="49">
        <v>402.3</v>
      </c>
      <c r="CY85" s="371"/>
      <c r="CZ85" s="49">
        <v>61.324999999999818</v>
      </c>
      <c r="DA85" s="49">
        <v>91.95</v>
      </c>
      <c r="DB85" s="49">
        <v>36</v>
      </c>
      <c r="DC85" s="49">
        <v>0</v>
      </c>
      <c r="DD85" s="324"/>
      <c r="DE85" s="49">
        <v>445.10000000000019</v>
      </c>
      <c r="DF85" s="49">
        <v>379.64999999999873</v>
      </c>
      <c r="DG85" s="49">
        <v>1755.9750000000001</v>
      </c>
      <c r="DH85" s="315">
        <v>2646.7000000000003</v>
      </c>
      <c r="DI85" s="324"/>
      <c r="DJ85" s="315">
        <v>86.349999999998545</v>
      </c>
      <c r="DK85" s="315">
        <v>260</v>
      </c>
      <c r="DL85" s="315">
        <v>524.92500000000007</v>
      </c>
      <c r="DM85" s="49">
        <v>1079.3500000000001</v>
      </c>
      <c r="DN85" s="324"/>
      <c r="DO85" s="49">
        <v>85.149999999999636</v>
      </c>
      <c r="DP85" s="49">
        <v>409.50000000000091</v>
      </c>
      <c r="DQ85" s="49">
        <v>161.625</v>
      </c>
      <c r="DR85" s="49">
        <v>282.29999999999995</v>
      </c>
      <c r="DS85" s="324"/>
      <c r="DT85" s="49">
        <v>0</v>
      </c>
      <c r="DU85" s="49">
        <v>0</v>
      </c>
      <c r="DV85" s="49">
        <v>0</v>
      </c>
      <c r="DW85" s="49">
        <v>115.8</v>
      </c>
      <c r="DX85" s="324"/>
      <c r="DY85" s="49">
        <v>782.137499999993</v>
      </c>
      <c r="DZ85" s="49">
        <v>1625.0999999999985</v>
      </c>
      <c r="EA85" s="49">
        <v>3182.8874999999998</v>
      </c>
      <c r="EB85" s="315">
        <v>3961.2000000000003</v>
      </c>
      <c r="EC85" s="324"/>
      <c r="ED85" s="49">
        <v>70.499999999998181</v>
      </c>
      <c r="EE85" s="49">
        <v>101.24999999999818</v>
      </c>
      <c r="EF85" s="49">
        <v>115.42500000000001</v>
      </c>
      <c r="EG85" s="49">
        <v>294.5</v>
      </c>
      <c r="EH85" s="324"/>
      <c r="EI85" s="49">
        <v>98.924999999998363</v>
      </c>
      <c r="EJ85" s="49">
        <v>123.69999999999527</v>
      </c>
      <c r="EK85" s="49">
        <v>364.2</v>
      </c>
      <c r="EL85" s="49">
        <v>211.49999999999997</v>
      </c>
      <c r="EM85" s="324"/>
      <c r="EN85" s="49">
        <v>0</v>
      </c>
      <c r="EO85" s="49">
        <v>283.149999999996</v>
      </c>
      <c r="EP85" s="49">
        <v>213.52499999999998</v>
      </c>
      <c r="EQ85" s="49">
        <v>485.2</v>
      </c>
      <c r="ER85" s="324"/>
      <c r="ES85" s="49">
        <v>46.824999999998909</v>
      </c>
      <c r="ET85" s="49">
        <v>120.399999999996</v>
      </c>
      <c r="EU85" s="49">
        <v>237.52499999999998</v>
      </c>
      <c r="EV85" s="49">
        <v>198.4</v>
      </c>
      <c r="EW85" s="324"/>
      <c r="EX85">
        <v>704.5</v>
      </c>
      <c r="EY85">
        <v>1223.3499999999949</v>
      </c>
      <c r="EZ85">
        <v>2321.7750000000001</v>
      </c>
      <c r="FA85" s="479">
        <v>2741.2</v>
      </c>
      <c r="FB85" s="324"/>
      <c r="FC85" s="49">
        <v>41.274999999998727</v>
      </c>
      <c r="FD85" s="49">
        <v>35.399999999994179</v>
      </c>
      <c r="FE85" s="49">
        <v>181.125</v>
      </c>
      <c r="FF85" s="49">
        <v>187.70000000000002</v>
      </c>
      <c r="FG85" s="324"/>
      <c r="FH85" s="333">
        <v>81.399999999998727</v>
      </c>
      <c r="FI85" s="333">
        <v>149.75</v>
      </c>
      <c r="FJ85" s="333">
        <v>168.22500000000002</v>
      </c>
      <c r="FK85" s="49">
        <v>29.4</v>
      </c>
      <c r="FL85" s="324"/>
      <c r="FM85" s="333">
        <v>84.274999999998727</v>
      </c>
      <c r="FN85" s="333">
        <v>22.199999999995271</v>
      </c>
      <c r="FO85" s="333">
        <v>174.15000000000003</v>
      </c>
      <c r="FP85" s="49">
        <v>166.3</v>
      </c>
      <c r="FQ85" s="324"/>
      <c r="FR85" s="49">
        <v>65.999999999999091</v>
      </c>
      <c r="FS85" s="49">
        <v>163.80000000000001</v>
      </c>
      <c r="FT85" s="49">
        <v>357.07500000000005</v>
      </c>
      <c r="FU85" s="49">
        <v>565.1</v>
      </c>
      <c r="FV85" s="324"/>
      <c r="FW85" s="49">
        <v>0</v>
      </c>
      <c r="FX85" s="49">
        <v>200.09999999999491</v>
      </c>
      <c r="FY85" s="49">
        <v>86.550000000000011</v>
      </c>
      <c r="FZ85" s="49">
        <v>298.5</v>
      </c>
      <c r="GA85" s="324"/>
      <c r="GB85">
        <v>242.84999999999945</v>
      </c>
      <c r="GC85">
        <v>551.20000000004438</v>
      </c>
      <c r="GD85">
        <v>827.84999999999991</v>
      </c>
      <c r="GE85" s="18">
        <v>1201</v>
      </c>
      <c r="GF85" s="324"/>
      <c r="GG85" s="632">
        <v>57.874999999999091</v>
      </c>
      <c r="GH85" s="632">
        <v>196.5</v>
      </c>
      <c r="GI85" s="632">
        <v>188.625</v>
      </c>
      <c r="GJ85">
        <v>269</v>
      </c>
      <c r="GK85" s="324"/>
      <c r="GL85" s="49">
        <v>0</v>
      </c>
      <c r="GM85" s="49">
        <v>0</v>
      </c>
      <c r="GN85">
        <v>623.92499999999995</v>
      </c>
      <c r="GO85" s="49">
        <v>0</v>
      </c>
      <c r="GP85" s="324"/>
    </row>
    <row r="86" spans="1:198" ht="18">
      <c r="A86" s="39" t="s">
        <v>2705</v>
      </c>
      <c r="B86" s="45">
        <f t="shared" si="2"/>
        <v>42072.737499999996</v>
      </c>
      <c r="C86" s="41"/>
      <c r="D86" s="49">
        <v>0</v>
      </c>
      <c r="E86" s="49">
        <v>0</v>
      </c>
      <c r="F86" s="49">
        <v>340.34999999999997</v>
      </c>
      <c r="G86" s="49">
        <v>340.9</v>
      </c>
      <c r="H86" s="371"/>
      <c r="I86" s="49">
        <v>0</v>
      </c>
      <c r="J86" s="49">
        <v>0</v>
      </c>
      <c r="K86" s="49">
        <v>70.049999999999983</v>
      </c>
      <c r="L86" s="49">
        <v>390.7</v>
      </c>
      <c r="M86" s="371"/>
      <c r="N86" s="49">
        <v>0</v>
      </c>
      <c r="O86" s="49">
        <v>0</v>
      </c>
      <c r="P86" s="49">
        <v>293.09999999999997</v>
      </c>
      <c r="Q86" s="49">
        <v>705.25</v>
      </c>
      <c r="R86" s="371"/>
      <c r="S86" s="315">
        <v>0</v>
      </c>
      <c r="T86" s="315">
        <v>0</v>
      </c>
      <c r="U86" s="315">
        <v>96.375</v>
      </c>
      <c r="V86" s="49">
        <v>302.10000000000002</v>
      </c>
      <c r="W86" s="371"/>
      <c r="X86" s="49">
        <v>0</v>
      </c>
      <c r="Y86" s="49">
        <v>0</v>
      </c>
      <c r="Z86" s="49">
        <v>198.63750000000002</v>
      </c>
      <c r="AA86" s="49">
        <v>293</v>
      </c>
      <c r="AB86" s="371"/>
      <c r="AC86" s="49">
        <v>0</v>
      </c>
      <c r="AD86" s="49">
        <v>0</v>
      </c>
      <c r="AE86" s="49">
        <v>321.75</v>
      </c>
      <c r="AF86" s="49">
        <v>453.39999999999992</v>
      </c>
      <c r="AG86" s="371"/>
      <c r="AH86" s="49">
        <v>0</v>
      </c>
      <c r="AI86" s="49">
        <v>0</v>
      </c>
      <c r="AJ86" s="49">
        <v>751.01250000000005</v>
      </c>
      <c r="AK86" s="49">
        <v>709.6</v>
      </c>
      <c r="AL86" s="371"/>
      <c r="AM86" s="49">
        <v>0</v>
      </c>
      <c r="AN86" s="49">
        <v>0</v>
      </c>
      <c r="AO86" s="49">
        <v>128.69999999999999</v>
      </c>
      <c r="AP86" s="49">
        <v>339.75</v>
      </c>
      <c r="AQ86" s="371"/>
      <c r="AR86" s="49">
        <v>0</v>
      </c>
      <c r="AS86" s="49">
        <v>0</v>
      </c>
      <c r="AT86" s="49">
        <v>12.675000000000001</v>
      </c>
      <c r="AU86" s="49">
        <v>44.5</v>
      </c>
      <c r="AV86" s="371"/>
      <c r="AW86" s="49">
        <v>0</v>
      </c>
      <c r="AX86" s="49">
        <v>0</v>
      </c>
      <c r="AY86" s="49">
        <v>608.99999999999989</v>
      </c>
      <c r="AZ86" s="49">
        <v>628</v>
      </c>
      <c r="BA86" s="371"/>
      <c r="BB86" s="49">
        <v>0</v>
      </c>
      <c r="BC86" s="49">
        <v>0</v>
      </c>
      <c r="BD86" s="49">
        <v>258.14999999999998</v>
      </c>
      <c r="BE86" s="49">
        <v>154.5</v>
      </c>
      <c r="BF86" s="371"/>
      <c r="BG86" s="49">
        <v>0</v>
      </c>
      <c r="BH86" s="49">
        <v>0</v>
      </c>
      <c r="BI86" s="49">
        <v>246.82499999999999</v>
      </c>
      <c r="BJ86" s="49">
        <v>195.2</v>
      </c>
      <c r="BK86" s="371"/>
      <c r="BL86" s="49">
        <v>0</v>
      </c>
      <c r="BM86" s="49">
        <v>0</v>
      </c>
      <c r="BN86" s="49">
        <v>148.5</v>
      </c>
      <c r="BO86" s="49">
        <v>306.40000000000003</v>
      </c>
      <c r="BP86" s="371"/>
      <c r="BQ86" s="49">
        <v>0</v>
      </c>
      <c r="BR86" s="49">
        <v>0</v>
      </c>
      <c r="BS86" s="49">
        <v>183.75</v>
      </c>
      <c r="BT86" s="49">
        <v>378</v>
      </c>
      <c r="BU86" s="324"/>
      <c r="BV86" s="49">
        <v>0</v>
      </c>
      <c r="BW86" s="49">
        <v>0</v>
      </c>
      <c r="BX86" s="49">
        <v>752.69999999999993</v>
      </c>
      <c r="BY86" s="49">
        <v>596.29999999999995</v>
      </c>
      <c r="BZ86" s="371"/>
      <c r="CA86" s="49">
        <v>0</v>
      </c>
      <c r="CB86" s="49">
        <v>0</v>
      </c>
      <c r="CC86" s="49">
        <v>184.5</v>
      </c>
      <c r="CD86" s="49">
        <v>348.7</v>
      </c>
      <c r="CE86" s="324"/>
      <c r="CF86" s="333">
        <v>0</v>
      </c>
      <c r="CG86" s="333">
        <v>0</v>
      </c>
      <c r="CH86" s="333">
        <v>46.725000000000001</v>
      </c>
      <c r="CI86" s="49">
        <v>465.59999999999997</v>
      </c>
      <c r="CJ86" s="324"/>
      <c r="CK86" s="49">
        <v>0</v>
      </c>
      <c r="CL86" s="49">
        <v>0</v>
      </c>
      <c r="CM86" s="49">
        <v>333.6</v>
      </c>
      <c r="CN86" s="49">
        <v>566.59999999999991</v>
      </c>
      <c r="CO86" s="371"/>
      <c r="CP86" s="49">
        <v>0</v>
      </c>
      <c r="CQ86" s="49">
        <v>0</v>
      </c>
      <c r="CR86" s="49">
        <v>227.02499999999998</v>
      </c>
      <c r="CS86" s="49">
        <v>662.7</v>
      </c>
      <c r="CT86" s="324"/>
      <c r="CU86" s="49">
        <v>0</v>
      </c>
      <c r="CV86" s="49">
        <v>0</v>
      </c>
      <c r="CW86" s="49">
        <v>547.5</v>
      </c>
      <c r="CX86" s="49">
        <v>412.8</v>
      </c>
      <c r="CY86" s="371"/>
      <c r="CZ86" s="49">
        <v>0</v>
      </c>
      <c r="DA86" s="49">
        <v>0</v>
      </c>
      <c r="DB86" s="49">
        <v>45.599999999999994</v>
      </c>
      <c r="DC86" s="49">
        <v>90</v>
      </c>
      <c r="DD86" s="324"/>
      <c r="DE86" s="49">
        <v>0</v>
      </c>
      <c r="DF86" s="49">
        <v>0</v>
      </c>
      <c r="DG86" s="49">
        <v>2244.0749999999998</v>
      </c>
      <c r="DH86" s="315">
        <v>1624.4</v>
      </c>
      <c r="DI86" s="324"/>
      <c r="DJ86" s="315">
        <v>0</v>
      </c>
      <c r="DK86" s="315">
        <v>0</v>
      </c>
      <c r="DL86" s="315">
        <v>499.0499999999999</v>
      </c>
      <c r="DM86" s="49">
        <v>879.05000000000007</v>
      </c>
      <c r="DN86" s="324"/>
      <c r="DO86" s="49">
        <v>0</v>
      </c>
      <c r="DP86" s="49">
        <v>0</v>
      </c>
      <c r="DQ86" s="49">
        <v>608.25</v>
      </c>
      <c r="DR86" s="49">
        <v>998.6</v>
      </c>
      <c r="DS86" s="324"/>
      <c r="DT86" s="49">
        <v>0</v>
      </c>
      <c r="DU86" s="49">
        <v>0</v>
      </c>
      <c r="DV86" s="49">
        <v>0</v>
      </c>
      <c r="DW86" s="49">
        <v>0</v>
      </c>
      <c r="DX86" s="324"/>
      <c r="DY86" s="49">
        <v>0</v>
      </c>
      <c r="DZ86" s="49">
        <v>0</v>
      </c>
      <c r="EA86" s="49">
        <v>3083.2124999999996</v>
      </c>
      <c r="EB86" s="315">
        <v>4524.2000000000007</v>
      </c>
      <c r="EC86" s="324"/>
      <c r="ED86" s="49">
        <v>0</v>
      </c>
      <c r="EE86" s="49">
        <v>0</v>
      </c>
      <c r="EF86" s="49">
        <v>170.25</v>
      </c>
      <c r="EG86" s="49">
        <v>514.70000000000005</v>
      </c>
      <c r="EH86" s="324"/>
      <c r="EI86" s="49">
        <v>0</v>
      </c>
      <c r="EJ86" s="49">
        <v>0</v>
      </c>
      <c r="EK86" s="49">
        <v>435.30000000000007</v>
      </c>
      <c r="EL86" s="49">
        <v>351.10000000000008</v>
      </c>
      <c r="EM86" s="324"/>
      <c r="EN86" s="49">
        <v>0</v>
      </c>
      <c r="EO86" s="49">
        <v>0</v>
      </c>
      <c r="EP86" s="49">
        <v>257.85000000000002</v>
      </c>
      <c r="EQ86" s="49">
        <v>489.00000000000006</v>
      </c>
      <c r="ER86" s="324"/>
      <c r="ES86" s="49">
        <v>0</v>
      </c>
      <c r="ET86" s="49">
        <v>0</v>
      </c>
      <c r="EU86" s="49">
        <v>245.10000000000002</v>
      </c>
      <c r="EV86" s="49">
        <v>517.6</v>
      </c>
      <c r="EW86" s="324"/>
      <c r="EX86">
        <v>0</v>
      </c>
      <c r="EY86">
        <v>0</v>
      </c>
      <c r="EZ86">
        <v>2487.2999999999997</v>
      </c>
      <c r="FA86" s="479">
        <v>2809.8</v>
      </c>
      <c r="FB86" s="324"/>
      <c r="FC86" s="49">
        <v>0</v>
      </c>
      <c r="FD86" s="49">
        <v>0</v>
      </c>
      <c r="FE86" s="49">
        <v>92.550000000000011</v>
      </c>
      <c r="FF86" s="49">
        <v>423.3</v>
      </c>
      <c r="FG86" s="324"/>
      <c r="FH86" s="333">
        <v>0</v>
      </c>
      <c r="FI86" s="333">
        <v>0</v>
      </c>
      <c r="FJ86" s="333">
        <v>288.22500000000002</v>
      </c>
      <c r="FK86" s="49">
        <v>136.19999999999999</v>
      </c>
      <c r="FL86" s="324"/>
      <c r="FM86" s="333">
        <v>0</v>
      </c>
      <c r="FN86" s="333">
        <v>0</v>
      </c>
      <c r="FO86" s="333">
        <v>207.52500000000003</v>
      </c>
      <c r="FP86" s="49">
        <v>376.3</v>
      </c>
      <c r="FQ86" s="324"/>
      <c r="FR86" s="49">
        <v>0</v>
      </c>
      <c r="FS86" s="49">
        <v>0</v>
      </c>
      <c r="FT86" s="49">
        <v>394.57500000000005</v>
      </c>
      <c r="FU86" s="49">
        <v>260.40000000000003</v>
      </c>
      <c r="FV86" s="324"/>
      <c r="FW86" s="49">
        <v>0</v>
      </c>
      <c r="FX86" s="49">
        <v>0</v>
      </c>
      <c r="FY86" s="49">
        <v>247.5</v>
      </c>
      <c r="FZ86" s="49">
        <v>417.2</v>
      </c>
      <c r="GA86" s="324"/>
      <c r="GB86">
        <v>0</v>
      </c>
      <c r="GC86">
        <v>0</v>
      </c>
      <c r="GD86">
        <v>580.125</v>
      </c>
      <c r="GE86" s="18">
        <v>718.6</v>
      </c>
      <c r="GF86" s="324"/>
      <c r="GG86" s="632">
        <v>0</v>
      </c>
      <c r="GH86" s="632">
        <v>0</v>
      </c>
      <c r="GI86" s="632">
        <v>219.75</v>
      </c>
      <c r="GJ86">
        <v>214</v>
      </c>
      <c r="GK86" s="324"/>
      <c r="GL86" s="49">
        <v>0</v>
      </c>
      <c r="GM86" s="49">
        <v>0</v>
      </c>
      <c r="GN86">
        <v>577.125</v>
      </c>
      <c r="GO86" s="49">
        <v>0</v>
      </c>
      <c r="GP86" s="324"/>
    </row>
    <row r="87" spans="1:198" ht="18">
      <c r="A87" s="38" t="s">
        <v>3619</v>
      </c>
      <c r="B87" s="45">
        <f t="shared" si="2"/>
        <v>22309.450000000004</v>
      </c>
      <c r="C87" s="41"/>
      <c r="D87" s="49">
        <v>0</v>
      </c>
      <c r="E87" s="49">
        <v>0</v>
      </c>
      <c r="F87" s="49">
        <v>0</v>
      </c>
      <c r="G87" s="49">
        <v>142.29999999999998</v>
      </c>
      <c r="H87" s="371"/>
      <c r="I87" s="49">
        <v>0</v>
      </c>
      <c r="J87" s="49">
        <v>0</v>
      </c>
      <c r="K87" s="49">
        <v>0</v>
      </c>
      <c r="L87" s="49">
        <v>333.4</v>
      </c>
      <c r="M87" s="371"/>
      <c r="N87" s="49">
        <v>0</v>
      </c>
      <c r="O87" s="49">
        <v>0</v>
      </c>
      <c r="P87" s="49">
        <v>0</v>
      </c>
      <c r="Q87" s="49">
        <v>754.15</v>
      </c>
      <c r="R87" s="371"/>
      <c r="S87" s="315">
        <v>0</v>
      </c>
      <c r="T87" s="315">
        <v>0</v>
      </c>
      <c r="U87" s="315">
        <v>0</v>
      </c>
      <c r="V87" s="49">
        <v>168.6</v>
      </c>
      <c r="W87" s="371"/>
      <c r="X87" s="49">
        <v>0</v>
      </c>
      <c r="Y87" s="49">
        <v>0</v>
      </c>
      <c r="Z87" s="49">
        <v>0</v>
      </c>
      <c r="AA87" s="49">
        <v>413.40000000000003</v>
      </c>
      <c r="AB87" s="371"/>
      <c r="AC87" s="49">
        <v>0</v>
      </c>
      <c r="AD87" s="49">
        <v>0</v>
      </c>
      <c r="AE87" s="49">
        <v>0</v>
      </c>
      <c r="AF87" s="49">
        <v>386.3</v>
      </c>
      <c r="AG87" s="371"/>
      <c r="AH87" s="49">
        <v>0</v>
      </c>
      <c r="AI87" s="49">
        <v>0</v>
      </c>
      <c r="AJ87" s="49">
        <v>0</v>
      </c>
      <c r="AK87" s="49">
        <v>813.9</v>
      </c>
      <c r="AL87" s="371"/>
      <c r="AM87" s="49">
        <v>0</v>
      </c>
      <c r="AN87" s="49">
        <v>0</v>
      </c>
      <c r="AO87" s="49">
        <v>0</v>
      </c>
      <c r="AP87" s="49">
        <v>369.75</v>
      </c>
      <c r="AQ87" s="371"/>
      <c r="AR87" s="49">
        <v>0</v>
      </c>
      <c r="AS87" s="49">
        <v>0</v>
      </c>
      <c r="AT87" s="49">
        <v>0</v>
      </c>
      <c r="AU87" s="49">
        <v>153.30000000000001</v>
      </c>
      <c r="AV87" s="371"/>
      <c r="AW87" s="49">
        <v>0</v>
      </c>
      <c r="AX87" s="49">
        <v>0</v>
      </c>
      <c r="AY87" s="49">
        <v>0</v>
      </c>
      <c r="AZ87" s="49">
        <v>578.69999999999993</v>
      </c>
      <c r="BA87" s="371"/>
      <c r="BB87" s="49">
        <v>0</v>
      </c>
      <c r="BC87" s="49">
        <v>0</v>
      </c>
      <c r="BD87" s="49">
        <v>0</v>
      </c>
      <c r="BE87" s="49">
        <v>196.20000000000002</v>
      </c>
      <c r="BF87" s="371"/>
      <c r="BG87" s="49">
        <v>0</v>
      </c>
      <c r="BH87" s="49">
        <v>0</v>
      </c>
      <c r="BI87" s="49">
        <v>0</v>
      </c>
      <c r="BJ87" s="49">
        <v>231.6</v>
      </c>
      <c r="BK87" s="371"/>
      <c r="BL87" s="49">
        <v>0</v>
      </c>
      <c r="BM87" s="49">
        <v>0</v>
      </c>
      <c r="BN87" s="49">
        <v>0</v>
      </c>
      <c r="BO87" s="49">
        <v>183</v>
      </c>
      <c r="BP87" s="371"/>
      <c r="BQ87" s="49">
        <v>0</v>
      </c>
      <c r="BR87" s="49">
        <v>0</v>
      </c>
      <c r="BS87" s="49">
        <v>0</v>
      </c>
      <c r="BT87" s="49">
        <v>500.6</v>
      </c>
      <c r="BU87" s="324"/>
      <c r="BV87" s="49">
        <v>0</v>
      </c>
      <c r="BW87" s="49">
        <v>0</v>
      </c>
      <c r="BX87" s="49">
        <v>0</v>
      </c>
      <c r="BY87" s="49">
        <v>156.1</v>
      </c>
      <c r="BZ87" s="371"/>
      <c r="CA87" s="49">
        <v>0</v>
      </c>
      <c r="CB87" s="49">
        <v>0</v>
      </c>
      <c r="CC87" s="49">
        <v>0</v>
      </c>
      <c r="CD87" s="49">
        <v>550.1</v>
      </c>
      <c r="CE87" s="324"/>
      <c r="CF87" s="333">
        <v>0</v>
      </c>
      <c r="CG87" s="333">
        <v>0</v>
      </c>
      <c r="CH87" s="333">
        <v>0</v>
      </c>
      <c r="CI87" s="49">
        <v>519.29999999999995</v>
      </c>
      <c r="CJ87" s="324"/>
      <c r="CK87" s="49">
        <v>0</v>
      </c>
      <c r="CL87" s="49">
        <v>0</v>
      </c>
      <c r="CM87" s="49">
        <v>0</v>
      </c>
      <c r="CN87" s="49">
        <v>634.70000000000005</v>
      </c>
      <c r="CO87" s="371"/>
      <c r="CP87" s="49">
        <v>0</v>
      </c>
      <c r="CQ87" s="49">
        <v>0</v>
      </c>
      <c r="CR87" s="49">
        <v>0</v>
      </c>
      <c r="CS87" s="49">
        <v>652</v>
      </c>
      <c r="CT87" s="324"/>
      <c r="CU87" s="49">
        <v>0</v>
      </c>
      <c r="CV87" s="49">
        <v>0</v>
      </c>
      <c r="CW87" s="49">
        <v>0</v>
      </c>
      <c r="CX87" s="49">
        <v>472</v>
      </c>
      <c r="CY87" s="371"/>
      <c r="CZ87" s="49">
        <v>0</v>
      </c>
      <c r="DA87" s="49">
        <v>0</v>
      </c>
      <c r="DB87" s="49">
        <v>0</v>
      </c>
      <c r="DC87" s="49">
        <v>49.500000000000007</v>
      </c>
      <c r="DD87" s="324"/>
      <c r="DE87" s="49">
        <v>0</v>
      </c>
      <c r="DF87" s="49">
        <v>0</v>
      </c>
      <c r="DG87" s="49">
        <v>0</v>
      </c>
      <c r="DH87" s="315">
        <v>1921.5999999999997</v>
      </c>
      <c r="DI87" s="324"/>
      <c r="DJ87" s="315">
        <v>0</v>
      </c>
      <c r="DK87" s="315">
        <v>0</v>
      </c>
      <c r="DL87" s="315">
        <v>0</v>
      </c>
      <c r="DM87" s="49">
        <v>1208.75</v>
      </c>
      <c r="DN87" s="324"/>
      <c r="DO87" s="49">
        <v>0</v>
      </c>
      <c r="DP87" s="49">
        <v>0</v>
      </c>
      <c r="DQ87" s="49">
        <v>0</v>
      </c>
      <c r="DR87" s="49">
        <v>389.19999999999993</v>
      </c>
      <c r="DS87" s="324"/>
      <c r="DT87" s="49">
        <v>0</v>
      </c>
      <c r="DU87" s="49">
        <v>0</v>
      </c>
      <c r="DV87" s="49">
        <v>0</v>
      </c>
      <c r="DW87" s="49">
        <v>109.8</v>
      </c>
      <c r="DX87" s="324"/>
      <c r="DY87" s="49">
        <v>0</v>
      </c>
      <c r="DZ87" s="49">
        <v>0</v>
      </c>
      <c r="EA87" s="49">
        <v>0</v>
      </c>
      <c r="EB87" s="315">
        <v>4113.5</v>
      </c>
      <c r="EC87" s="324"/>
      <c r="ED87" s="49">
        <v>0</v>
      </c>
      <c r="EE87" s="49">
        <v>0</v>
      </c>
      <c r="EF87" s="49">
        <v>0</v>
      </c>
      <c r="EG87" s="49">
        <v>357.8</v>
      </c>
      <c r="EH87" s="324"/>
      <c r="EI87" s="49">
        <v>0</v>
      </c>
      <c r="EJ87" s="49">
        <v>0</v>
      </c>
      <c r="EK87" s="49">
        <v>0</v>
      </c>
      <c r="EL87" s="49">
        <v>334.3</v>
      </c>
      <c r="EM87" s="324"/>
      <c r="EN87" s="49">
        <v>0</v>
      </c>
      <c r="EO87" s="49">
        <v>0</v>
      </c>
      <c r="EP87" s="49">
        <v>0</v>
      </c>
      <c r="EQ87" s="49">
        <v>365.50000000000006</v>
      </c>
      <c r="ER87" s="324"/>
      <c r="ES87" s="49">
        <v>0</v>
      </c>
      <c r="ET87" s="49">
        <v>0</v>
      </c>
      <c r="EU87" s="49">
        <v>0</v>
      </c>
      <c r="EV87" s="49">
        <v>239.9</v>
      </c>
      <c r="EW87" s="324"/>
      <c r="EX87">
        <v>0</v>
      </c>
      <c r="EY87">
        <v>0</v>
      </c>
      <c r="EZ87">
        <v>0</v>
      </c>
      <c r="FA87" s="479">
        <v>2542.0999999999995</v>
      </c>
      <c r="FB87" s="324"/>
      <c r="FC87" s="49">
        <v>0</v>
      </c>
      <c r="FD87" s="49">
        <v>0</v>
      </c>
      <c r="FE87" s="49">
        <v>0</v>
      </c>
      <c r="FF87" s="49">
        <v>105</v>
      </c>
      <c r="FG87" s="324"/>
      <c r="FH87" s="333">
        <v>0</v>
      </c>
      <c r="FI87" s="333">
        <v>0</v>
      </c>
      <c r="FJ87" s="333">
        <v>0</v>
      </c>
      <c r="FK87" s="49">
        <v>31.5</v>
      </c>
      <c r="FL87" s="324"/>
      <c r="FM87" s="333">
        <v>0</v>
      </c>
      <c r="FN87" s="333">
        <v>0</v>
      </c>
      <c r="FO87" s="333">
        <v>0</v>
      </c>
      <c r="FP87" s="49">
        <v>246.6</v>
      </c>
      <c r="FQ87" s="324"/>
      <c r="FR87" s="49">
        <v>0</v>
      </c>
      <c r="FS87" s="49">
        <v>0</v>
      </c>
      <c r="FT87" s="49">
        <v>0</v>
      </c>
      <c r="FU87" s="49">
        <v>513.4</v>
      </c>
      <c r="FV87" s="324"/>
      <c r="FW87" s="49">
        <v>0</v>
      </c>
      <c r="FX87" s="49">
        <v>0</v>
      </c>
      <c r="FY87" s="49">
        <v>0</v>
      </c>
      <c r="FZ87" s="49">
        <v>121.39999999999999</v>
      </c>
      <c r="GA87" s="324"/>
      <c r="GB87">
        <v>0</v>
      </c>
      <c r="GC87">
        <v>0</v>
      </c>
      <c r="GD87">
        <v>0</v>
      </c>
      <c r="GE87" s="18">
        <v>1181.1999999999998</v>
      </c>
      <c r="GF87" s="324"/>
      <c r="GG87" s="632">
        <v>0</v>
      </c>
      <c r="GH87" s="632">
        <v>0</v>
      </c>
      <c r="GI87" s="632">
        <v>0</v>
      </c>
      <c r="GJ87">
        <v>269</v>
      </c>
      <c r="GK87" s="324"/>
      <c r="GL87" s="49">
        <v>0</v>
      </c>
      <c r="GM87" s="49">
        <v>0</v>
      </c>
      <c r="GN87">
        <v>0</v>
      </c>
      <c r="GO87" s="49">
        <v>0</v>
      </c>
      <c r="GP87" s="324"/>
    </row>
    <row r="88" spans="1:198" ht="18">
      <c r="A88" s="38" t="s">
        <v>3620</v>
      </c>
      <c r="B88" s="45">
        <f t="shared" si="2"/>
        <v>26312.35</v>
      </c>
      <c r="C88" s="41"/>
      <c r="D88" s="49">
        <v>0</v>
      </c>
      <c r="E88" s="49">
        <v>0</v>
      </c>
      <c r="F88" s="49">
        <v>0</v>
      </c>
      <c r="G88" s="49">
        <v>616.69999999999993</v>
      </c>
      <c r="H88" s="371"/>
      <c r="I88" s="49">
        <v>0</v>
      </c>
      <c r="J88" s="49">
        <v>0</v>
      </c>
      <c r="K88" s="49">
        <v>0</v>
      </c>
      <c r="L88" s="49">
        <v>287</v>
      </c>
      <c r="M88" s="371"/>
      <c r="N88" s="49">
        <v>0</v>
      </c>
      <c r="O88" s="49">
        <v>0</v>
      </c>
      <c r="P88" s="49">
        <v>0</v>
      </c>
      <c r="Q88" s="49">
        <v>516.15000000000009</v>
      </c>
      <c r="R88" s="371"/>
      <c r="S88" s="315">
        <v>0</v>
      </c>
      <c r="T88" s="315">
        <v>0</v>
      </c>
      <c r="U88" s="315">
        <v>0</v>
      </c>
      <c r="V88" s="49">
        <v>356.4</v>
      </c>
      <c r="W88" s="371"/>
      <c r="X88" s="49">
        <v>0</v>
      </c>
      <c r="Y88" s="49">
        <v>0</v>
      </c>
      <c r="Z88" s="49">
        <v>0</v>
      </c>
      <c r="AA88" s="49">
        <v>465.40000000000003</v>
      </c>
      <c r="AB88" s="371"/>
      <c r="AC88" s="49">
        <v>0</v>
      </c>
      <c r="AD88" s="49">
        <v>0</v>
      </c>
      <c r="AE88" s="49">
        <v>0</v>
      </c>
      <c r="AF88" s="49">
        <v>312.20000000000005</v>
      </c>
      <c r="AG88" s="371"/>
      <c r="AH88" s="49">
        <v>0</v>
      </c>
      <c r="AI88" s="49">
        <v>0</v>
      </c>
      <c r="AJ88" s="49">
        <v>0</v>
      </c>
      <c r="AK88" s="49">
        <v>806.4</v>
      </c>
      <c r="AL88" s="371"/>
      <c r="AM88" s="49">
        <v>0</v>
      </c>
      <c r="AN88" s="49">
        <v>0</v>
      </c>
      <c r="AO88" s="49">
        <v>0</v>
      </c>
      <c r="AP88" s="49">
        <v>597.04999999999995</v>
      </c>
      <c r="AQ88" s="371"/>
      <c r="AR88" s="49">
        <v>0</v>
      </c>
      <c r="AS88" s="49">
        <v>0</v>
      </c>
      <c r="AT88" s="49">
        <v>0</v>
      </c>
      <c r="AU88" s="49">
        <v>126.7</v>
      </c>
      <c r="AV88" s="371"/>
      <c r="AW88" s="49">
        <v>0</v>
      </c>
      <c r="AX88" s="49">
        <v>0</v>
      </c>
      <c r="AY88" s="49">
        <v>0</v>
      </c>
      <c r="AZ88" s="49">
        <v>790.50000000000011</v>
      </c>
      <c r="BA88" s="371"/>
      <c r="BB88" s="49">
        <v>0</v>
      </c>
      <c r="BC88" s="49">
        <v>0</v>
      </c>
      <c r="BD88" s="49">
        <v>0</v>
      </c>
      <c r="BE88" s="49">
        <v>455.3</v>
      </c>
      <c r="BF88" s="371"/>
      <c r="BG88" s="49">
        <v>0</v>
      </c>
      <c r="BH88" s="49">
        <v>0</v>
      </c>
      <c r="BI88" s="49">
        <v>0</v>
      </c>
      <c r="BJ88" s="49">
        <v>224.29999999999998</v>
      </c>
      <c r="BK88" s="371"/>
      <c r="BL88" s="49">
        <v>0</v>
      </c>
      <c r="BM88" s="49">
        <v>0</v>
      </c>
      <c r="BN88" s="49">
        <v>0</v>
      </c>
      <c r="BO88" s="49">
        <v>377.00000000000006</v>
      </c>
      <c r="BP88" s="371"/>
      <c r="BQ88" s="49">
        <v>0</v>
      </c>
      <c r="BR88" s="49">
        <v>0</v>
      </c>
      <c r="BS88" s="49">
        <v>0</v>
      </c>
      <c r="BT88" s="49">
        <v>634</v>
      </c>
      <c r="BU88" s="324"/>
      <c r="BV88" s="49">
        <v>0</v>
      </c>
      <c r="BW88" s="49">
        <v>0</v>
      </c>
      <c r="BX88" s="49">
        <v>0</v>
      </c>
      <c r="BY88" s="49">
        <v>554</v>
      </c>
      <c r="BZ88" s="371"/>
      <c r="CA88" s="49">
        <v>0</v>
      </c>
      <c r="CB88" s="49">
        <v>0</v>
      </c>
      <c r="CC88" s="49">
        <v>0</v>
      </c>
      <c r="CD88" s="49">
        <v>731.1</v>
      </c>
      <c r="CE88" s="324"/>
      <c r="CF88" s="333">
        <v>0</v>
      </c>
      <c r="CG88" s="333">
        <v>0</v>
      </c>
      <c r="CH88" s="333">
        <v>0</v>
      </c>
      <c r="CI88" s="49">
        <v>560.6</v>
      </c>
      <c r="CJ88" s="324"/>
      <c r="CK88" s="49">
        <v>0</v>
      </c>
      <c r="CL88" s="49">
        <v>0</v>
      </c>
      <c r="CM88" s="49">
        <v>0</v>
      </c>
      <c r="CN88" s="49">
        <v>651.59999999999991</v>
      </c>
      <c r="CO88" s="371"/>
      <c r="CP88" s="49">
        <v>0</v>
      </c>
      <c r="CQ88" s="49">
        <v>0</v>
      </c>
      <c r="CR88" s="49">
        <v>0</v>
      </c>
      <c r="CS88" s="49">
        <v>549.79999999999995</v>
      </c>
      <c r="CT88" s="324"/>
      <c r="CU88" s="49">
        <v>0</v>
      </c>
      <c r="CV88" s="49">
        <v>0</v>
      </c>
      <c r="CW88" s="49">
        <v>0</v>
      </c>
      <c r="CX88" s="49">
        <v>626.5</v>
      </c>
      <c r="CY88" s="371"/>
      <c r="CZ88" s="49">
        <v>0</v>
      </c>
      <c r="DA88" s="49">
        <v>0</v>
      </c>
      <c r="DB88" s="49">
        <v>0</v>
      </c>
      <c r="DC88" s="49">
        <v>12.100000000000001</v>
      </c>
      <c r="DD88" s="324"/>
      <c r="DE88" s="49">
        <v>0</v>
      </c>
      <c r="DF88" s="49">
        <v>0</v>
      </c>
      <c r="DG88" s="49">
        <v>0</v>
      </c>
      <c r="DH88" s="315">
        <v>2211.3000000000002</v>
      </c>
      <c r="DI88" s="324"/>
      <c r="DJ88" s="315">
        <v>0</v>
      </c>
      <c r="DK88" s="315">
        <v>0</v>
      </c>
      <c r="DL88" s="315">
        <v>0</v>
      </c>
      <c r="DM88" s="49">
        <v>985.15</v>
      </c>
      <c r="DN88" s="324"/>
      <c r="DO88" s="49">
        <v>0</v>
      </c>
      <c r="DP88" s="49">
        <v>0</v>
      </c>
      <c r="DQ88" s="49">
        <v>0</v>
      </c>
      <c r="DR88" s="49">
        <v>496.1</v>
      </c>
      <c r="DS88" s="324"/>
      <c r="DT88" s="49">
        <v>0</v>
      </c>
      <c r="DU88" s="49">
        <v>0</v>
      </c>
      <c r="DV88" s="49">
        <v>0</v>
      </c>
      <c r="DW88" s="49">
        <v>175.1</v>
      </c>
      <c r="DX88" s="324"/>
      <c r="DY88" s="49">
        <v>0</v>
      </c>
      <c r="DZ88" s="49">
        <v>0</v>
      </c>
      <c r="EA88" s="49">
        <v>0</v>
      </c>
      <c r="EB88" s="315">
        <v>4079.1000000000008</v>
      </c>
      <c r="EC88" s="324"/>
      <c r="ED88" s="49">
        <v>0</v>
      </c>
      <c r="EE88" s="49">
        <v>0</v>
      </c>
      <c r="EF88" s="49">
        <v>0</v>
      </c>
      <c r="EG88" s="49">
        <v>282.60000000000002</v>
      </c>
      <c r="EH88" s="324"/>
      <c r="EI88" s="49">
        <v>0</v>
      </c>
      <c r="EJ88" s="49">
        <v>0</v>
      </c>
      <c r="EK88" s="49">
        <v>0</v>
      </c>
      <c r="EL88" s="49">
        <v>359.9</v>
      </c>
      <c r="EM88" s="324"/>
      <c r="EN88" s="49">
        <v>0</v>
      </c>
      <c r="EO88" s="49">
        <v>0</v>
      </c>
      <c r="EP88" s="49">
        <v>0</v>
      </c>
      <c r="EQ88" s="49">
        <v>549.5</v>
      </c>
      <c r="ER88" s="324"/>
      <c r="ES88" s="49">
        <v>0</v>
      </c>
      <c r="ET88" s="49">
        <v>0</v>
      </c>
      <c r="EU88" s="49">
        <v>0</v>
      </c>
      <c r="EV88" s="49">
        <v>366</v>
      </c>
      <c r="EW88" s="324"/>
      <c r="EX88">
        <v>0</v>
      </c>
      <c r="EY88">
        <v>0</v>
      </c>
      <c r="EZ88">
        <v>0</v>
      </c>
      <c r="FA88" s="479">
        <v>2954.2</v>
      </c>
      <c r="FB88" s="324"/>
      <c r="FC88" s="49">
        <v>0</v>
      </c>
      <c r="FD88" s="49">
        <v>0</v>
      </c>
      <c r="FE88" s="49">
        <v>0</v>
      </c>
      <c r="FF88" s="49">
        <v>242.5</v>
      </c>
      <c r="FG88" s="324"/>
      <c r="FH88" s="333">
        <v>0</v>
      </c>
      <c r="FI88" s="333">
        <v>0</v>
      </c>
      <c r="FJ88" s="333">
        <v>0</v>
      </c>
      <c r="FK88" s="49">
        <v>169.6</v>
      </c>
      <c r="FL88" s="324"/>
      <c r="FM88" s="333">
        <v>0</v>
      </c>
      <c r="FN88" s="333">
        <v>0</v>
      </c>
      <c r="FO88" s="333">
        <v>0</v>
      </c>
      <c r="FP88" s="49">
        <v>331.59999999999997</v>
      </c>
      <c r="FQ88" s="324"/>
      <c r="FR88" s="49">
        <v>0</v>
      </c>
      <c r="FS88" s="49">
        <v>0</v>
      </c>
      <c r="FT88" s="49">
        <v>0</v>
      </c>
      <c r="FU88" s="49">
        <v>512.59999999999991</v>
      </c>
      <c r="FV88" s="324"/>
      <c r="FW88" s="49">
        <v>0</v>
      </c>
      <c r="FX88" s="49">
        <v>0</v>
      </c>
      <c r="FY88" s="49">
        <v>0</v>
      </c>
      <c r="FZ88" s="49">
        <v>676.6</v>
      </c>
      <c r="GA88" s="324"/>
      <c r="GB88">
        <v>0</v>
      </c>
      <c r="GC88">
        <v>0</v>
      </c>
      <c r="GD88">
        <v>0</v>
      </c>
      <c r="GE88" s="18">
        <v>1212.1999999999998</v>
      </c>
      <c r="GF88" s="324"/>
      <c r="GG88" s="632">
        <v>0</v>
      </c>
      <c r="GH88" s="632">
        <v>0</v>
      </c>
      <c r="GI88" s="632">
        <v>0</v>
      </c>
      <c r="GJ88">
        <v>457.5</v>
      </c>
      <c r="GK88" s="324"/>
      <c r="GL88" s="49">
        <v>0</v>
      </c>
      <c r="GM88" s="49">
        <v>0</v>
      </c>
      <c r="GN88">
        <v>0</v>
      </c>
      <c r="GO88" s="49">
        <v>0</v>
      </c>
      <c r="GP88" s="324"/>
    </row>
    <row r="89" spans="1:198" ht="18">
      <c r="A89" s="40" t="s">
        <v>2194</v>
      </c>
      <c r="B89" s="45">
        <f t="shared" si="2"/>
        <v>48333.612500000032</v>
      </c>
      <c r="C89" s="41"/>
      <c r="D89" s="49">
        <v>0</v>
      </c>
      <c r="E89" s="49">
        <v>292.35000000000002</v>
      </c>
      <c r="F89" s="49">
        <v>161.69999999999999</v>
      </c>
      <c r="G89" s="49">
        <v>238.70000000000002</v>
      </c>
      <c r="H89" s="371"/>
      <c r="I89" s="49">
        <v>0</v>
      </c>
      <c r="J89" s="49">
        <v>128.75</v>
      </c>
      <c r="K89" s="49">
        <v>18.824999999999974</v>
      </c>
      <c r="L89" s="49">
        <v>34.5</v>
      </c>
      <c r="M89" s="371"/>
      <c r="N89" s="49">
        <v>0</v>
      </c>
      <c r="O89" s="49">
        <v>332.3499999999998</v>
      </c>
      <c r="P89" s="49">
        <v>219.22500000000002</v>
      </c>
      <c r="Q89" s="49">
        <v>568.65000000000009</v>
      </c>
      <c r="R89" s="371"/>
      <c r="S89" s="315">
        <v>0</v>
      </c>
      <c r="T89" s="315">
        <v>122</v>
      </c>
      <c r="U89" s="315">
        <v>192.89999999999998</v>
      </c>
      <c r="V89" s="49">
        <v>139.1</v>
      </c>
      <c r="W89" s="371"/>
      <c r="X89" s="49">
        <v>0</v>
      </c>
      <c r="Y89" s="49">
        <v>24.699999999999818</v>
      </c>
      <c r="Z89" s="49">
        <v>245.32500000000002</v>
      </c>
      <c r="AA89" s="49">
        <v>274.50000000000006</v>
      </c>
      <c r="AB89" s="371"/>
      <c r="AC89" s="49">
        <v>0</v>
      </c>
      <c r="AD89" s="49">
        <v>292.54999999999995</v>
      </c>
      <c r="AE89" s="49">
        <v>439.4249999999999</v>
      </c>
      <c r="AF89" s="49">
        <v>530.4</v>
      </c>
      <c r="AG89" s="371"/>
      <c r="AH89" s="49">
        <v>0</v>
      </c>
      <c r="AI89" s="49">
        <v>302.17499999999995</v>
      </c>
      <c r="AJ89" s="49">
        <v>770.47500000000014</v>
      </c>
      <c r="AK89" s="49">
        <v>631.9</v>
      </c>
      <c r="AL89" s="371"/>
      <c r="AM89" s="49">
        <v>0</v>
      </c>
      <c r="AN89" s="49">
        <v>355.02500000000055</v>
      </c>
      <c r="AO89" s="49">
        <v>302.36249999999995</v>
      </c>
      <c r="AP89" s="49">
        <v>230.55</v>
      </c>
      <c r="AQ89" s="371"/>
      <c r="AR89" s="49">
        <v>0</v>
      </c>
      <c r="AS89" s="49">
        <v>68.25</v>
      </c>
      <c r="AT89" s="49">
        <v>276.22500000000002</v>
      </c>
      <c r="AU89" s="49">
        <v>48</v>
      </c>
      <c r="AV89" s="371"/>
      <c r="AW89" s="49">
        <v>0</v>
      </c>
      <c r="AX89" s="49">
        <v>454.80000000000109</v>
      </c>
      <c r="AY89" s="49">
        <v>476.58750000000003</v>
      </c>
      <c r="AZ89" s="49">
        <v>602.6</v>
      </c>
      <c r="BA89" s="371"/>
      <c r="BB89" s="49">
        <v>0</v>
      </c>
      <c r="BC89" s="49">
        <v>353.89999999999992</v>
      </c>
      <c r="BD89" s="49">
        <v>197.39999999999998</v>
      </c>
      <c r="BE89" s="49">
        <v>41.099999999999994</v>
      </c>
      <c r="BF89" s="371"/>
      <c r="BG89" s="49">
        <v>0</v>
      </c>
      <c r="BH89" s="49">
        <v>250.25</v>
      </c>
      <c r="BI89" s="49">
        <v>271.42499999999995</v>
      </c>
      <c r="BJ89" s="49">
        <v>131.4</v>
      </c>
      <c r="BK89" s="371"/>
      <c r="BL89" s="49">
        <v>0</v>
      </c>
      <c r="BM89" s="49">
        <v>100.65</v>
      </c>
      <c r="BN89" s="49">
        <v>148.19999999999999</v>
      </c>
      <c r="BO89" s="49">
        <v>120</v>
      </c>
      <c r="BP89" s="371"/>
      <c r="BQ89" s="49">
        <v>0</v>
      </c>
      <c r="BR89" s="49">
        <v>294.42500000000109</v>
      </c>
      <c r="BS89" s="49">
        <v>68.625</v>
      </c>
      <c r="BT89" s="49">
        <v>344.4</v>
      </c>
      <c r="BU89" s="324"/>
      <c r="BV89" s="49">
        <v>0</v>
      </c>
      <c r="BW89" s="49">
        <v>74.650000000001</v>
      </c>
      <c r="BX89" s="49">
        <v>400.42500000000007</v>
      </c>
      <c r="BY89" s="49">
        <v>527</v>
      </c>
      <c r="BZ89" s="371"/>
      <c r="CA89" s="49">
        <v>0</v>
      </c>
      <c r="CB89" s="49">
        <v>266.62500000000091</v>
      </c>
      <c r="CC89" s="49">
        <v>120.60000000000001</v>
      </c>
      <c r="CD89" s="49">
        <v>346</v>
      </c>
      <c r="CE89" s="324"/>
      <c r="CF89" s="333">
        <v>0</v>
      </c>
      <c r="CG89" s="333">
        <v>72</v>
      </c>
      <c r="CH89" s="333">
        <v>51</v>
      </c>
      <c r="CI89" s="49">
        <v>426</v>
      </c>
      <c r="CJ89" s="324"/>
      <c r="CK89" s="49">
        <v>0</v>
      </c>
      <c r="CL89" s="49">
        <v>146.69999999999999</v>
      </c>
      <c r="CM89" s="49">
        <v>193.72500000000002</v>
      </c>
      <c r="CN89" s="49">
        <v>283.7</v>
      </c>
      <c r="CO89" s="371"/>
      <c r="CP89" s="49">
        <v>0</v>
      </c>
      <c r="CQ89" s="49">
        <v>127.19999999999982</v>
      </c>
      <c r="CR89" s="49">
        <v>249.90000000000003</v>
      </c>
      <c r="CS89" s="49">
        <v>370.90000000000003</v>
      </c>
      <c r="CT89" s="324"/>
      <c r="CU89" s="49">
        <v>0</v>
      </c>
      <c r="CV89" s="49">
        <v>208.69999999999891</v>
      </c>
      <c r="CW89" s="49">
        <v>259.875</v>
      </c>
      <c r="CX89" s="49">
        <v>586.19999999999993</v>
      </c>
      <c r="CY89" s="371"/>
      <c r="CZ89" s="49">
        <v>0</v>
      </c>
      <c r="DA89" s="49">
        <v>135</v>
      </c>
      <c r="DB89" s="49">
        <v>41.250000000000007</v>
      </c>
      <c r="DC89" s="49">
        <v>12.100000000000001</v>
      </c>
      <c r="DD89" s="324"/>
      <c r="DE89" s="49">
        <v>0</v>
      </c>
      <c r="DF89" s="49">
        <v>834.14999999999964</v>
      </c>
      <c r="DG89" s="49">
        <v>2113.65</v>
      </c>
      <c r="DH89" s="315">
        <v>2102.1999999999998</v>
      </c>
      <c r="DI89" s="324"/>
      <c r="DJ89" s="315">
        <v>0</v>
      </c>
      <c r="DK89" s="315">
        <v>273.84999999999854</v>
      </c>
      <c r="DL89" s="315">
        <v>542.17499999999995</v>
      </c>
      <c r="DM89" s="49">
        <v>1135.6500000000001</v>
      </c>
      <c r="DN89" s="324"/>
      <c r="DO89" s="49">
        <v>0</v>
      </c>
      <c r="DP89" s="49">
        <v>272.44999999999891</v>
      </c>
      <c r="DQ89" s="49">
        <v>161.1</v>
      </c>
      <c r="DR89" s="49">
        <v>296.79999999999995</v>
      </c>
      <c r="DS89" s="324"/>
      <c r="DT89" s="49">
        <v>0</v>
      </c>
      <c r="DU89" s="49">
        <v>0</v>
      </c>
      <c r="DV89" s="49">
        <v>0</v>
      </c>
      <c r="DW89" s="49">
        <v>109.5</v>
      </c>
      <c r="DX89" s="324"/>
      <c r="DY89" s="49">
        <v>0</v>
      </c>
      <c r="DZ89" s="49">
        <v>1405.7499999999991</v>
      </c>
      <c r="EA89" s="49">
        <v>3381.5625000000009</v>
      </c>
      <c r="EB89" s="315">
        <v>4057.8000000000011</v>
      </c>
      <c r="EC89" s="324"/>
      <c r="ED89" s="49">
        <v>0</v>
      </c>
      <c r="EE89" s="49">
        <v>141.55000000000109</v>
      </c>
      <c r="EF89" s="49">
        <v>160.35000000000002</v>
      </c>
      <c r="EG89" s="49">
        <v>164.5</v>
      </c>
      <c r="EH89" s="324"/>
      <c r="EI89" s="49">
        <v>0</v>
      </c>
      <c r="EJ89" s="49">
        <v>94.550000000001091</v>
      </c>
      <c r="EK89" s="49">
        <v>312.90000000000003</v>
      </c>
      <c r="EL89" s="49">
        <v>314.5</v>
      </c>
      <c r="EM89" s="324"/>
      <c r="EN89" s="49">
        <v>0</v>
      </c>
      <c r="EO89" s="49">
        <v>142</v>
      </c>
      <c r="EP89" s="49">
        <v>267.3</v>
      </c>
      <c r="EQ89" s="49">
        <v>480.59999999999997</v>
      </c>
      <c r="ER89" s="324"/>
      <c r="ES89" s="49">
        <v>0</v>
      </c>
      <c r="ET89" s="49">
        <v>179.89999999999964</v>
      </c>
      <c r="EU89" s="49">
        <v>185.92500000000001</v>
      </c>
      <c r="EV89" s="49">
        <v>305</v>
      </c>
      <c r="EW89" s="324"/>
      <c r="EX89">
        <v>0</v>
      </c>
      <c r="EY89">
        <v>802.80000000000109</v>
      </c>
      <c r="EZ89">
        <v>1791.8999999999999</v>
      </c>
      <c r="FA89" s="479">
        <v>3262.3</v>
      </c>
      <c r="FB89" s="324"/>
      <c r="FC89" s="49">
        <v>0</v>
      </c>
      <c r="FD89" s="49">
        <v>112.5</v>
      </c>
      <c r="FE89" s="49">
        <v>153</v>
      </c>
      <c r="FF89" s="49">
        <v>289.10000000000002</v>
      </c>
      <c r="FG89" s="324"/>
      <c r="FH89" s="333">
        <v>0</v>
      </c>
      <c r="FI89" s="333">
        <v>210.05</v>
      </c>
      <c r="FJ89" s="333">
        <v>192.07500000000002</v>
      </c>
      <c r="FK89" s="49">
        <v>195.59999999999997</v>
      </c>
      <c r="FL89" s="324"/>
      <c r="FM89" s="333">
        <v>0</v>
      </c>
      <c r="FN89" s="333">
        <v>209.44999999999891</v>
      </c>
      <c r="FO89" s="333">
        <v>300.375</v>
      </c>
      <c r="FP89" s="49">
        <v>435.9</v>
      </c>
      <c r="FQ89" s="324"/>
      <c r="FR89" s="49">
        <v>0</v>
      </c>
      <c r="FS89" s="49">
        <v>261.14999999999998</v>
      </c>
      <c r="FT89" s="49">
        <v>179.02500000000001</v>
      </c>
      <c r="FU89" s="49">
        <v>427.6</v>
      </c>
      <c r="FV89" s="324"/>
      <c r="FW89" s="49">
        <v>0</v>
      </c>
      <c r="FX89" s="49">
        <v>108.64999999999782</v>
      </c>
      <c r="FY89" s="49">
        <v>0</v>
      </c>
      <c r="FZ89" s="49">
        <v>219.4</v>
      </c>
      <c r="GA89" s="324"/>
      <c r="GB89">
        <v>0</v>
      </c>
      <c r="GC89">
        <v>750.40000000001237</v>
      </c>
      <c r="GD89">
        <v>579.59999999999991</v>
      </c>
      <c r="GE89" s="18">
        <v>1251.2</v>
      </c>
      <c r="GF89" s="324"/>
      <c r="GG89" s="632">
        <v>0</v>
      </c>
      <c r="GH89" s="632">
        <v>177.25</v>
      </c>
      <c r="GI89" s="632">
        <v>234.375</v>
      </c>
      <c r="GJ89">
        <v>202</v>
      </c>
      <c r="GK89" s="324"/>
      <c r="GL89" s="49">
        <v>0</v>
      </c>
      <c r="GM89" s="49">
        <v>0</v>
      </c>
      <c r="GN89">
        <v>555.97499999999991</v>
      </c>
      <c r="GO89" s="49">
        <v>0</v>
      </c>
      <c r="GP89" s="324"/>
    </row>
    <row r="90" spans="1:198" ht="18">
      <c r="A90" s="40" t="s">
        <v>651</v>
      </c>
      <c r="B90" s="45">
        <f t="shared" si="2"/>
        <v>64851.400000000016</v>
      </c>
      <c r="C90" s="41"/>
      <c r="D90" s="49">
        <v>0</v>
      </c>
      <c r="E90" s="49">
        <v>360.64999999999992</v>
      </c>
      <c r="F90" s="49">
        <v>263.02500000000003</v>
      </c>
      <c r="G90" s="49">
        <v>450.19999999999993</v>
      </c>
      <c r="H90" s="371"/>
      <c r="I90" s="49">
        <v>0</v>
      </c>
      <c r="J90" s="49">
        <v>54.099999999999966</v>
      </c>
      <c r="K90" s="49">
        <v>47.249999999999957</v>
      </c>
      <c r="L90" s="49">
        <v>312.3</v>
      </c>
      <c r="M90" s="371"/>
      <c r="N90" s="49">
        <v>148.51249999999993</v>
      </c>
      <c r="O90" s="49">
        <v>244.35000000000036</v>
      </c>
      <c r="P90" s="49">
        <v>170.62500000000003</v>
      </c>
      <c r="Q90" s="49">
        <v>527.00000000000011</v>
      </c>
      <c r="R90" s="371"/>
      <c r="S90" s="315">
        <v>82</v>
      </c>
      <c r="T90" s="315">
        <v>149.5</v>
      </c>
      <c r="U90" s="315">
        <v>177</v>
      </c>
      <c r="V90" s="49">
        <v>329.5</v>
      </c>
      <c r="W90" s="371"/>
      <c r="X90" s="49">
        <v>138.07499999999959</v>
      </c>
      <c r="Y90" s="49">
        <v>84.600000000000364</v>
      </c>
      <c r="Z90" s="49">
        <v>192.75</v>
      </c>
      <c r="AA90" s="49">
        <v>235.7</v>
      </c>
      <c r="AB90" s="371"/>
      <c r="AC90" s="49">
        <v>182.19999999999982</v>
      </c>
      <c r="AD90" s="49">
        <v>578.2000000000005</v>
      </c>
      <c r="AE90" s="49">
        <v>549</v>
      </c>
      <c r="AF90" s="49">
        <v>385.4</v>
      </c>
      <c r="AG90" s="371"/>
      <c r="AH90" s="49">
        <v>255.72499999999962</v>
      </c>
      <c r="AI90" s="49">
        <v>389.65000000000077</v>
      </c>
      <c r="AJ90" s="49">
        <v>681.45</v>
      </c>
      <c r="AK90" s="49">
        <v>808.4</v>
      </c>
      <c r="AL90" s="371"/>
      <c r="AM90" s="49">
        <v>75.537499999999909</v>
      </c>
      <c r="AN90" s="49">
        <v>257.525000000001</v>
      </c>
      <c r="AO90" s="49">
        <v>270.97500000000002</v>
      </c>
      <c r="AP90" s="49">
        <v>549.5</v>
      </c>
      <c r="AQ90" s="371"/>
      <c r="AR90" s="49">
        <v>125.32499999999982</v>
      </c>
      <c r="AS90" s="49">
        <v>204.59999999999997</v>
      </c>
      <c r="AT90" s="49">
        <v>37.125000000000007</v>
      </c>
      <c r="AU90" s="49">
        <v>52.5</v>
      </c>
      <c r="AV90" s="371"/>
      <c r="AW90" s="49">
        <v>170.27499999999873</v>
      </c>
      <c r="AX90" s="49">
        <v>444.50000000000091</v>
      </c>
      <c r="AY90" s="49">
        <v>567.74999999999989</v>
      </c>
      <c r="AZ90" s="49">
        <v>921.80000000000007</v>
      </c>
      <c r="BA90" s="371"/>
      <c r="BB90" s="49">
        <v>68.549999999999955</v>
      </c>
      <c r="BC90" s="49">
        <v>272.875</v>
      </c>
      <c r="BD90" s="49">
        <v>197.02499999999998</v>
      </c>
      <c r="BE90" s="49">
        <v>426.7</v>
      </c>
      <c r="BF90" s="371"/>
      <c r="BG90" s="49">
        <v>57.324999999999818</v>
      </c>
      <c r="BH90" s="49">
        <v>140</v>
      </c>
      <c r="BI90" s="49">
        <v>236.625</v>
      </c>
      <c r="BJ90" s="49">
        <v>156</v>
      </c>
      <c r="BK90" s="371"/>
      <c r="BL90" s="49">
        <v>48.062499999998863</v>
      </c>
      <c r="BM90" s="49">
        <v>161.65</v>
      </c>
      <c r="BN90" s="49">
        <v>100.65</v>
      </c>
      <c r="BO90" s="49">
        <v>352.1</v>
      </c>
      <c r="BP90" s="371"/>
      <c r="BQ90" s="49">
        <v>52.312499999998863</v>
      </c>
      <c r="BR90" s="49">
        <v>278.10000000000036</v>
      </c>
      <c r="BS90" s="49">
        <v>195.22500000000002</v>
      </c>
      <c r="BT90" s="49">
        <v>592.20000000000005</v>
      </c>
      <c r="BU90" s="324"/>
      <c r="BV90" s="49">
        <v>130.37499999999886</v>
      </c>
      <c r="BW90" s="49">
        <v>322.65000000000236</v>
      </c>
      <c r="BX90" s="49">
        <v>466.72500000000014</v>
      </c>
      <c r="BY90" s="49">
        <v>363.1</v>
      </c>
      <c r="BZ90" s="371"/>
      <c r="CA90" s="49">
        <v>48.749999999999318</v>
      </c>
      <c r="CB90" s="49">
        <v>238.20000000000255</v>
      </c>
      <c r="CC90" s="49">
        <v>140.17500000000001</v>
      </c>
      <c r="CD90" s="49">
        <v>581.5</v>
      </c>
      <c r="CE90" s="324"/>
      <c r="CF90" s="333">
        <v>30.324999999999136</v>
      </c>
      <c r="CG90" s="333">
        <v>150.00000000000182</v>
      </c>
      <c r="CH90" s="333">
        <v>240.67499999999998</v>
      </c>
      <c r="CI90" s="49">
        <v>537.29999999999995</v>
      </c>
      <c r="CJ90" s="324"/>
      <c r="CK90" s="49">
        <v>77.687499999999545</v>
      </c>
      <c r="CL90" s="49">
        <v>137.55000000000001</v>
      </c>
      <c r="CM90" s="49">
        <v>254.32500000000002</v>
      </c>
      <c r="CN90" s="49">
        <v>538.4</v>
      </c>
      <c r="CO90" s="371"/>
      <c r="CP90" s="49">
        <v>129.59999999999945</v>
      </c>
      <c r="CQ90" s="49">
        <v>157.05000000000109</v>
      </c>
      <c r="CR90" s="49">
        <v>319.27500000000003</v>
      </c>
      <c r="CS90" s="49">
        <v>375.20000000000005</v>
      </c>
      <c r="CT90" s="324"/>
      <c r="CU90" s="49">
        <v>63.724999999999909</v>
      </c>
      <c r="CV90" s="49">
        <v>364.10000000000036</v>
      </c>
      <c r="CW90" s="49">
        <v>703.72500000000002</v>
      </c>
      <c r="CX90" s="49">
        <v>710.90000000000009</v>
      </c>
      <c r="CY90" s="371"/>
      <c r="CZ90" s="49">
        <v>32.999999999999091</v>
      </c>
      <c r="DA90" s="49">
        <v>26.649999999999995</v>
      </c>
      <c r="DB90" s="49">
        <v>16.2</v>
      </c>
      <c r="DC90" s="49">
        <v>0</v>
      </c>
      <c r="DD90" s="324"/>
      <c r="DE90" s="49">
        <v>773.44999999999982</v>
      </c>
      <c r="DF90" s="49">
        <v>918.29999999999927</v>
      </c>
      <c r="DG90" s="49">
        <v>2464.4999999999995</v>
      </c>
      <c r="DH90" s="315">
        <v>2762.4999999999995</v>
      </c>
      <c r="DI90" s="324"/>
      <c r="DJ90" s="315">
        <v>142.72499999999945</v>
      </c>
      <c r="DK90" s="315">
        <v>429.85000000000127</v>
      </c>
      <c r="DL90" s="315">
        <v>550.20000000000005</v>
      </c>
      <c r="DM90" s="49">
        <v>980.09999999999991</v>
      </c>
      <c r="DN90" s="324"/>
      <c r="DO90" s="49">
        <v>207.60000000000082</v>
      </c>
      <c r="DP90" s="49">
        <v>495.10000000000309</v>
      </c>
      <c r="DQ90" s="49">
        <v>301.42499999999995</v>
      </c>
      <c r="DR90" s="49">
        <v>854.9</v>
      </c>
      <c r="DS90" s="324"/>
      <c r="DT90" s="49">
        <v>0</v>
      </c>
      <c r="DU90" s="49">
        <v>0</v>
      </c>
      <c r="DV90" s="49">
        <v>0</v>
      </c>
      <c r="DW90" s="49">
        <v>69.400000000000006</v>
      </c>
      <c r="DX90" s="324"/>
      <c r="DY90" s="49">
        <v>1040.8375000000033</v>
      </c>
      <c r="DZ90" s="49">
        <v>2516.1749999999993</v>
      </c>
      <c r="EA90" s="49">
        <v>3938.0249999999992</v>
      </c>
      <c r="EB90" s="315">
        <v>3827.9000000000005</v>
      </c>
      <c r="EC90" s="324"/>
      <c r="ED90" s="49">
        <v>84.100000000000364</v>
      </c>
      <c r="EE90" s="49">
        <v>160.50000000000182</v>
      </c>
      <c r="EF90" s="49">
        <v>38.625</v>
      </c>
      <c r="EG90" s="49">
        <v>186.60000000000002</v>
      </c>
      <c r="EH90" s="324"/>
      <c r="EI90" s="49">
        <v>105.92500000000109</v>
      </c>
      <c r="EJ90" s="49">
        <v>227.75000000000182</v>
      </c>
      <c r="EK90" s="49">
        <v>353.4</v>
      </c>
      <c r="EL90" s="49">
        <v>187.10000000000002</v>
      </c>
      <c r="EM90" s="324"/>
      <c r="EN90" s="49">
        <v>0</v>
      </c>
      <c r="EO90" s="49">
        <v>137.34999999999854</v>
      </c>
      <c r="EP90" s="49">
        <v>196.42500000000001</v>
      </c>
      <c r="EQ90" s="49">
        <v>634.09999999999991</v>
      </c>
      <c r="ER90" s="324"/>
      <c r="ES90" s="49">
        <v>76.250000000000909</v>
      </c>
      <c r="ET90" s="49">
        <v>44.450000000000728</v>
      </c>
      <c r="EU90" s="49">
        <v>245.70000000000002</v>
      </c>
      <c r="EV90" s="49">
        <v>378.8</v>
      </c>
      <c r="EW90" s="324"/>
      <c r="EX90">
        <v>1194.4249999999997</v>
      </c>
      <c r="EY90">
        <v>1658.6999999999953</v>
      </c>
      <c r="EZ90">
        <v>2660.3249999999998</v>
      </c>
      <c r="FA90" s="479">
        <v>3613</v>
      </c>
      <c r="FB90" s="324"/>
      <c r="FC90" s="49">
        <v>60.400000000001455</v>
      </c>
      <c r="FD90" s="49">
        <v>13.649999999997817</v>
      </c>
      <c r="FE90" s="49">
        <v>136.875</v>
      </c>
      <c r="FF90" s="49">
        <v>368.6</v>
      </c>
      <c r="FG90" s="324"/>
      <c r="FH90" s="333">
        <v>28.375000000001819</v>
      </c>
      <c r="FI90" s="333">
        <v>117.75</v>
      </c>
      <c r="FJ90" s="333">
        <v>453.97499999999997</v>
      </c>
      <c r="FK90" s="49">
        <v>163.4</v>
      </c>
      <c r="FL90" s="324"/>
      <c r="FM90" s="333">
        <v>112.12500000000091</v>
      </c>
      <c r="FN90" s="333">
        <v>225.04999999999563</v>
      </c>
      <c r="FO90" s="333">
        <v>219.75</v>
      </c>
      <c r="FP90" s="49">
        <v>152.80000000000001</v>
      </c>
      <c r="FQ90" s="324"/>
      <c r="FR90" s="49">
        <v>102.32500000000164</v>
      </c>
      <c r="FS90" s="49">
        <v>346.19999999999993</v>
      </c>
      <c r="FT90" s="49">
        <v>375.15</v>
      </c>
      <c r="FU90" s="49">
        <v>407.3</v>
      </c>
      <c r="FV90" s="324"/>
      <c r="FW90" s="49">
        <v>0</v>
      </c>
      <c r="FX90" s="49">
        <v>245.24999999999818</v>
      </c>
      <c r="FY90" s="49">
        <v>131.17500000000001</v>
      </c>
      <c r="FZ90" s="49">
        <v>597.9</v>
      </c>
      <c r="GA90" s="324"/>
      <c r="GB90">
        <v>191.10000000000127</v>
      </c>
      <c r="GC90">
        <v>569.07499999998765</v>
      </c>
      <c r="GD90">
        <v>808.05000000000007</v>
      </c>
      <c r="GE90" s="18">
        <v>1024.3</v>
      </c>
      <c r="GF90" s="324"/>
      <c r="GG90" s="632">
        <v>57.125000000000909</v>
      </c>
      <c r="GH90" s="632">
        <v>216.75</v>
      </c>
      <c r="GI90" s="632">
        <v>254.25</v>
      </c>
      <c r="GJ90">
        <v>388</v>
      </c>
      <c r="GK90" s="324"/>
      <c r="GL90" s="49">
        <v>0</v>
      </c>
      <c r="GM90" s="49">
        <v>0</v>
      </c>
      <c r="GN90">
        <v>661.05000000000007</v>
      </c>
      <c r="GO90" s="49">
        <v>0</v>
      </c>
      <c r="GP90" s="324"/>
    </row>
    <row r="91" spans="1:198" ht="18">
      <c r="A91" s="40" t="s">
        <v>682</v>
      </c>
      <c r="B91" s="45">
        <f t="shared" si="2"/>
        <v>59525.699999999953</v>
      </c>
      <c r="C91" s="41"/>
      <c r="D91" s="49">
        <v>0</v>
      </c>
      <c r="E91" s="49">
        <v>108.79999999999998</v>
      </c>
      <c r="F91" s="49">
        <v>555</v>
      </c>
      <c r="G91" s="49">
        <v>209</v>
      </c>
      <c r="H91" s="371"/>
      <c r="I91" s="49">
        <v>0</v>
      </c>
      <c r="J91" s="49">
        <v>18.299999999999983</v>
      </c>
      <c r="K91" s="49">
        <v>216</v>
      </c>
      <c r="L91" s="49">
        <v>176.3</v>
      </c>
      <c r="M91" s="371"/>
      <c r="N91" s="49">
        <v>136.35000000000002</v>
      </c>
      <c r="O91" s="49">
        <v>358.74999999999983</v>
      </c>
      <c r="P91" s="49">
        <v>281.85000000000002</v>
      </c>
      <c r="Q91" s="49">
        <v>665.5</v>
      </c>
      <c r="R91" s="371"/>
      <c r="S91" s="315">
        <v>87.599999999999852</v>
      </c>
      <c r="T91" s="315">
        <v>121.54999999999984</v>
      </c>
      <c r="U91" s="315">
        <v>104.25</v>
      </c>
      <c r="V91" s="49">
        <v>186</v>
      </c>
      <c r="W91" s="371"/>
      <c r="X91" s="49">
        <v>105.54999999999984</v>
      </c>
      <c r="Y91" s="49">
        <v>157.79999999999995</v>
      </c>
      <c r="Z91" s="49">
        <v>301.5</v>
      </c>
      <c r="AA91" s="49">
        <v>312.2</v>
      </c>
      <c r="AB91" s="371"/>
      <c r="AC91" s="49">
        <v>142.70000000000005</v>
      </c>
      <c r="AD91" s="49">
        <v>294.75</v>
      </c>
      <c r="AE91" s="49">
        <v>694.05</v>
      </c>
      <c r="AF91" s="49">
        <v>639.19999999999993</v>
      </c>
      <c r="AG91" s="371"/>
      <c r="AH91" s="49">
        <v>193.875</v>
      </c>
      <c r="AI91" s="49">
        <v>471.05000000000041</v>
      </c>
      <c r="AJ91" s="49">
        <v>585.67499999999995</v>
      </c>
      <c r="AK91" s="49">
        <v>381.3</v>
      </c>
      <c r="AL91" s="371"/>
      <c r="AM91" s="49">
        <v>73.074999999999818</v>
      </c>
      <c r="AN91" s="49">
        <v>216.150000000001</v>
      </c>
      <c r="AO91" s="49">
        <v>270.67500000000001</v>
      </c>
      <c r="AP91" s="49">
        <v>392.5</v>
      </c>
      <c r="AQ91" s="371"/>
      <c r="AR91" s="49">
        <v>63.375</v>
      </c>
      <c r="AS91" s="49">
        <v>100.75</v>
      </c>
      <c r="AT91" s="49">
        <v>32.925000000000004</v>
      </c>
      <c r="AU91" s="49">
        <v>42</v>
      </c>
      <c r="AV91" s="371"/>
      <c r="AW91" s="49">
        <v>145.54999999999973</v>
      </c>
      <c r="AX91" s="49">
        <v>642.34999999999945</v>
      </c>
      <c r="AY91" s="49">
        <v>654.37500000000023</v>
      </c>
      <c r="AZ91" s="49">
        <v>576.1</v>
      </c>
      <c r="BA91" s="371"/>
      <c r="BB91" s="49">
        <v>111.67499999999995</v>
      </c>
      <c r="BC91" s="49">
        <v>210.44999999999996</v>
      </c>
      <c r="BD91" s="49">
        <v>312.14999999999998</v>
      </c>
      <c r="BE91" s="49">
        <v>205.2</v>
      </c>
      <c r="BF91" s="371"/>
      <c r="BG91" s="49">
        <v>64.499999999999773</v>
      </c>
      <c r="BH91" s="49">
        <v>140.4</v>
      </c>
      <c r="BI91" s="49">
        <v>162</v>
      </c>
      <c r="BJ91" s="49">
        <v>49.500000000000007</v>
      </c>
      <c r="BK91" s="371"/>
      <c r="BL91" s="49">
        <v>92.949999999999818</v>
      </c>
      <c r="BM91" s="49">
        <v>78.849999999999994</v>
      </c>
      <c r="BN91" s="49">
        <v>147.97500000000002</v>
      </c>
      <c r="BO91" s="49">
        <v>308.39999999999998</v>
      </c>
      <c r="BP91" s="371"/>
      <c r="BQ91" s="49">
        <v>56.549999999999727</v>
      </c>
      <c r="BR91" s="49">
        <v>244.59999999999945</v>
      </c>
      <c r="BS91" s="49">
        <v>145.72500000000002</v>
      </c>
      <c r="BT91" s="49">
        <v>463.4</v>
      </c>
      <c r="BU91" s="324"/>
      <c r="BV91" s="49">
        <v>132.82499999999959</v>
      </c>
      <c r="BW91" s="49">
        <v>240.90000000000055</v>
      </c>
      <c r="BX91" s="49">
        <v>534.22499999999991</v>
      </c>
      <c r="BY91" s="49">
        <v>608.4</v>
      </c>
      <c r="BZ91" s="371"/>
      <c r="CA91" s="49">
        <v>65.249999999999318</v>
      </c>
      <c r="CB91" s="49">
        <v>145.69999999999982</v>
      </c>
      <c r="CC91" s="49">
        <v>254.54999999999998</v>
      </c>
      <c r="CD91" s="49">
        <v>491</v>
      </c>
      <c r="CE91" s="324"/>
      <c r="CF91" s="333">
        <v>57.349999999999682</v>
      </c>
      <c r="CG91" s="333">
        <v>182.10000000000036</v>
      </c>
      <c r="CH91" s="333">
        <v>119.17500000000001</v>
      </c>
      <c r="CI91" s="49">
        <v>681.69999999999993</v>
      </c>
      <c r="CJ91" s="324"/>
      <c r="CK91" s="49">
        <v>52.249999999999545</v>
      </c>
      <c r="CL91" s="49">
        <v>269.64999999999998</v>
      </c>
      <c r="CM91" s="49">
        <v>220.27500000000003</v>
      </c>
      <c r="CN91" s="49">
        <v>562.09999999999991</v>
      </c>
      <c r="CO91" s="371"/>
      <c r="CP91" s="49">
        <v>87.624999999999545</v>
      </c>
      <c r="CQ91" s="49">
        <v>275.25000000000091</v>
      </c>
      <c r="CR91" s="49">
        <v>324.22500000000002</v>
      </c>
      <c r="CS91" s="49">
        <v>232</v>
      </c>
      <c r="CT91" s="324"/>
      <c r="CU91" s="49">
        <v>119.59999999999991</v>
      </c>
      <c r="CV91" s="49">
        <v>239.85000000000036</v>
      </c>
      <c r="CW91" s="49">
        <v>474.00000000000011</v>
      </c>
      <c r="CX91" s="49">
        <v>696.2</v>
      </c>
      <c r="CY91" s="371"/>
      <c r="CZ91" s="49">
        <v>5.3999999999991815</v>
      </c>
      <c r="DA91" s="49">
        <v>21</v>
      </c>
      <c r="DB91" s="49">
        <v>188.25</v>
      </c>
      <c r="DC91" s="49">
        <v>54.300000000000004</v>
      </c>
      <c r="DD91" s="324"/>
      <c r="DE91" s="49">
        <v>479.62500000000028</v>
      </c>
      <c r="DF91" s="49">
        <v>1243.8499999999995</v>
      </c>
      <c r="DG91" s="49">
        <v>2100.75</v>
      </c>
      <c r="DH91" s="315">
        <v>2822.7000000000003</v>
      </c>
      <c r="DI91" s="324"/>
      <c r="DJ91" s="315">
        <v>177.77499999999918</v>
      </c>
      <c r="DK91" s="315">
        <v>303.55000000000018</v>
      </c>
      <c r="DL91" s="315">
        <v>608.09999999999991</v>
      </c>
      <c r="DM91" s="49">
        <v>913.80000000000007</v>
      </c>
      <c r="DN91" s="324"/>
      <c r="DO91" s="49">
        <v>123.74999999999909</v>
      </c>
      <c r="DP91" s="49">
        <v>660.64999999999964</v>
      </c>
      <c r="DQ91" s="49">
        <v>482.25</v>
      </c>
      <c r="DR91" s="49">
        <v>495.80000000000007</v>
      </c>
      <c r="DS91" s="324"/>
      <c r="DT91" s="49">
        <v>0</v>
      </c>
      <c r="DU91" s="49">
        <v>0</v>
      </c>
      <c r="DV91" s="49">
        <v>0</v>
      </c>
      <c r="DW91" s="49">
        <v>139.5</v>
      </c>
      <c r="DX91" s="324"/>
      <c r="DY91" s="49">
        <v>749.37499999997908</v>
      </c>
      <c r="DZ91" s="49">
        <v>1408.9000000000005</v>
      </c>
      <c r="EA91" s="49">
        <v>3570.8999999999996</v>
      </c>
      <c r="EB91" s="315">
        <v>2985.9999999999995</v>
      </c>
      <c r="EC91" s="324"/>
      <c r="ED91" s="49">
        <v>63.574999999998909</v>
      </c>
      <c r="EE91" s="49">
        <v>112.49999999999818</v>
      </c>
      <c r="EF91" s="49">
        <v>382.65</v>
      </c>
      <c r="EG91" s="49">
        <v>321.7</v>
      </c>
      <c r="EH91" s="324"/>
      <c r="EI91" s="49">
        <v>120.67500000000018</v>
      </c>
      <c r="EJ91" s="49">
        <v>212.50000000000182</v>
      </c>
      <c r="EK91" s="49">
        <v>331.20000000000005</v>
      </c>
      <c r="EL91" s="49">
        <v>477.40000000000003</v>
      </c>
      <c r="EM91" s="324"/>
      <c r="EN91" s="49">
        <v>0</v>
      </c>
      <c r="EO91" s="49">
        <v>119.64999999999964</v>
      </c>
      <c r="EP91" s="49">
        <v>265.04999999999995</v>
      </c>
      <c r="EQ91" s="49">
        <v>562</v>
      </c>
      <c r="ER91" s="324"/>
      <c r="ES91" s="49">
        <v>62.999999999997272</v>
      </c>
      <c r="ET91" s="49">
        <v>116.20000000000255</v>
      </c>
      <c r="EU91" s="49">
        <v>162.52499999999998</v>
      </c>
      <c r="EV91" s="49">
        <v>258.39999999999998</v>
      </c>
      <c r="EW91" s="324"/>
      <c r="EX91">
        <v>842.37499999999977</v>
      </c>
      <c r="EY91">
        <v>2410.0500000000047</v>
      </c>
      <c r="EZ91">
        <v>2161.5</v>
      </c>
      <c r="FA91" s="479">
        <v>1573.7999999999997</v>
      </c>
      <c r="FB91" s="324"/>
      <c r="FC91" s="49">
        <v>52.499999999999091</v>
      </c>
      <c r="FD91" s="49">
        <v>26</v>
      </c>
      <c r="FE91" s="49">
        <v>172.125</v>
      </c>
      <c r="FF91" s="49">
        <v>161.6</v>
      </c>
      <c r="FG91" s="324"/>
      <c r="FH91" s="333">
        <v>48.749999999999091</v>
      </c>
      <c r="FI91" s="333">
        <v>140.25</v>
      </c>
      <c r="FJ91" s="333">
        <v>203.25</v>
      </c>
      <c r="FK91" s="49">
        <v>386.09999999999997</v>
      </c>
      <c r="FL91" s="324"/>
      <c r="FM91" s="333">
        <v>75</v>
      </c>
      <c r="FN91" s="333">
        <v>74.550000000001091</v>
      </c>
      <c r="FO91" s="333">
        <v>348.75</v>
      </c>
      <c r="FP91" s="49">
        <v>312.2</v>
      </c>
      <c r="FQ91" s="324"/>
      <c r="FR91" s="49">
        <v>62.875</v>
      </c>
      <c r="FS91" s="49">
        <v>176.25</v>
      </c>
      <c r="FT91" s="49">
        <v>386.70000000000005</v>
      </c>
      <c r="FU91" s="49">
        <v>635.1</v>
      </c>
      <c r="FV91" s="324"/>
      <c r="FW91" s="49">
        <v>0</v>
      </c>
      <c r="FX91" s="49">
        <v>171.45000000000618</v>
      </c>
      <c r="FY91" s="49">
        <v>228.375</v>
      </c>
      <c r="FZ91" s="49">
        <v>287</v>
      </c>
      <c r="GA91" s="324"/>
      <c r="GB91">
        <v>392.17500000000018</v>
      </c>
      <c r="GC91">
        <v>629.19999999997822</v>
      </c>
      <c r="GD91">
        <v>926.625</v>
      </c>
      <c r="GE91" s="18">
        <v>1298.5999999999999</v>
      </c>
      <c r="GF91" s="324"/>
      <c r="GG91" s="632">
        <v>106.37499999999818</v>
      </c>
      <c r="GH91" s="632">
        <v>261.5</v>
      </c>
      <c r="GI91" s="632">
        <v>250.125</v>
      </c>
      <c r="GJ91">
        <v>270.5</v>
      </c>
      <c r="GK91" s="324"/>
      <c r="GL91" s="49">
        <v>0</v>
      </c>
      <c r="GM91" s="49">
        <v>0</v>
      </c>
      <c r="GN91">
        <v>773.55000000000007</v>
      </c>
      <c r="GO91" s="49">
        <v>0</v>
      </c>
      <c r="GP91" s="324"/>
    </row>
    <row r="92" spans="1:198" ht="18">
      <c r="A92" s="39" t="s">
        <v>2700</v>
      </c>
      <c r="B92" s="45">
        <f t="shared" si="2"/>
        <v>44904.474999999999</v>
      </c>
      <c r="C92" s="41"/>
      <c r="D92" s="49">
        <v>0</v>
      </c>
      <c r="E92" s="49">
        <v>0</v>
      </c>
      <c r="F92" s="49">
        <v>247.35000000000002</v>
      </c>
      <c r="G92" s="49">
        <v>295.60000000000002</v>
      </c>
      <c r="H92" s="371"/>
      <c r="I92" s="49">
        <v>0</v>
      </c>
      <c r="J92" s="49">
        <v>0</v>
      </c>
      <c r="K92" s="49">
        <v>0</v>
      </c>
      <c r="L92" s="49">
        <v>180.2</v>
      </c>
      <c r="M92" s="371"/>
      <c r="N92" s="49">
        <v>0</v>
      </c>
      <c r="O92" s="49">
        <v>0</v>
      </c>
      <c r="P92" s="49">
        <v>143.32499999999999</v>
      </c>
      <c r="Q92" s="49">
        <v>475.85</v>
      </c>
      <c r="R92" s="371"/>
      <c r="S92" s="315">
        <v>0</v>
      </c>
      <c r="T92" s="315">
        <v>0</v>
      </c>
      <c r="U92" s="315">
        <v>127.80000000000001</v>
      </c>
      <c r="V92" s="49">
        <v>277</v>
      </c>
      <c r="W92" s="371"/>
      <c r="X92" s="49">
        <v>0</v>
      </c>
      <c r="Y92" s="49">
        <v>0</v>
      </c>
      <c r="Z92" s="49">
        <v>302.625</v>
      </c>
      <c r="AA92" s="49">
        <v>201.60000000000002</v>
      </c>
      <c r="AB92" s="371"/>
      <c r="AC92" s="49">
        <v>0</v>
      </c>
      <c r="AD92" s="49">
        <v>0</v>
      </c>
      <c r="AE92" s="49">
        <v>417.375</v>
      </c>
      <c r="AF92" s="49">
        <v>600</v>
      </c>
      <c r="AG92" s="371"/>
      <c r="AH92" s="49">
        <v>0</v>
      </c>
      <c r="AI92" s="49">
        <v>0</v>
      </c>
      <c r="AJ92" s="49">
        <v>836.62499999999977</v>
      </c>
      <c r="AK92" s="49">
        <v>730.9</v>
      </c>
      <c r="AL92" s="371"/>
      <c r="AM92" s="49">
        <v>0</v>
      </c>
      <c r="AN92" s="49">
        <v>0</v>
      </c>
      <c r="AO92" s="49">
        <v>290.85000000000002</v>
      </c>
      <c r="AP92" s="49">
        <v>541.04999999999995</v>
      </c>
      <c r="AQ92" s="371"/>
      <c r="AR92" s="49">
        <v>0</v>
      </c>
      <c r="AS92" s="49">
        <v>0</v>
      </c>
      <c r="AT92" s="49">
        <v>270.67499999999995</v>
      </c>
      <c r="AU92" s="49">
        <v>69</v>
      </c>
      <c r="AV92" s="371"/>
      <c r="AW92" s="49">
        <v>0</v>
      </c>
      <c r="AX92" s="49">
        <v>0</v>
      </c>
      <c r="AY92" s="49">
        <v>470.02500000000003</v>
      </c>
      <c r="AZ92" s="49">
        <v>776.10000000000014</v>
      </c>
      <c r="BA92" s="371"/>
      <c r="BB92" s="49">
        <v>0</v>
      </c>
      <c r="BC92" s="49">
        <v>0</v>
      </c>
      <c r="BD92" s="49">
        <v>309.67500000000001</v>
      </c>
      <c r="BE92" s="49">
        <v>315</v>
      </c>
      <c r="BF92" s="371"/>
      <c r="BG92" s="49">
        <v>0</v>
      </c>
      <c r="BH92" s="49">
        <v>0</v>
      </c>
      <c r="BI92" s="49">
        <v>279.60000000000002</v>
      </c>
      <c r="BJ92" s="49">
        <v>144</v>
      </c>
      <c r="BK92" s="371"/>
      <c r="BL92" s="49">
        <v>0</v>
      </c>
      <c r="BM92" s="49">
        <v>0</v>
      </c>
      <c r="BN92" s="49">
        <v>142.65</v>
      </c>
      <c r="BO92" s="49">
        <v>270.2</v>
      </c>
      <c r="BP92" s="371"/>
      <c r="BQ92" s="49">
        <v>0</v>
      </c>
      <c r="BR92" s="49">
        <v>0</v>
      </c>
      <c r="BS92" s="49">
        <v>147.375</v>
      </c>
      <c r="BT92" s="49">
        <v>557</v>
      </c>
      <c r="BU92" s="324"/>
      <c r="BV92" s="49">
        <v>0</v>
      </c>
      <c r="BW92" s="49">
        <v>0</v>
      </c>
      <c r="BX92" s="49">
        <v>630.90000000000009</v>
      </c>
      <c r="BY92" s="49">
        <v>606.19999999999993</v>
      </c>
      <c r="BZ92" s="371"/>
      <c r="CA92" s="49">
        <v>0</v>
      </c>
      <c r="CB92" s="49">
        <v>0</v>
      </c>
      <c r="CC92" s="49">
        <v>253.5</v>
      </c>
      <c r="CD92" s="49">
        <v>583.5</v>
      </c>
      <c r="CE92" s="324"/>
      <c r="CF92" s="333">
        <v>0</v>
      </c>
      <c r="CG92" s="333">
        <v>0</v>
      </c>
      <c r="CH92" s="333">
        <v>177.60000000000002</v>
      </c>
      <c r="CI92" s="49">
        <v>432.4</v>
      </c>
      <c r="CJ92" s="324"/>
      <c r="CK92" s="49">
        <v>0</v>
      </c>
      <c r="CL92" s="49">
        <v>0</v>
      </c>
      <c r="CM92" s="49">
        <v>359.92499999999995</v>
      </c>
      <c r="CN92" s="49">
        <v>419.29999999999995</v>
      </c>
      <c r="CO92" s="371"/>
      <c r="CP92" s="49">
        <v>0</v>
      </c>
      <c r="CQ92" s="49">
        <v>0</v>
      </c>
      <c r="CR92" s="49">
        <v>401.84999999999997</v>
      </c>
      <c r="CS92" s="49">
        <v>288.90000000000003</v>
      </c>
      <c r="CT92" s="324"/>
      <c r="CU92" s="49">
        <v>0</v>
      </c>
      <c r="CV92" s="49">
        <v>0</v>
      </c>
      <c r="CW92" s="49">
        <v>503.62499999999989</v>
      </c>
      <c r="CX92" s="49">
        <v>809.8</v>
      </c>
      <c r="CY92" s="371"/>
      <c r="CZ92" s="49">
        <v>0</v>
      </c>
      <c r="DA92" s="49">
        <v>0</v>
      </c>
      <c r="DB92" s="49">
        <v>0</v>
      </c>
      <c r="DC92" s="49">
        <v>121.80000000000001</v>
      </c>
      <c r="DD92" s="324"/>
      <c r="DE92" s="49">
        <v>0</v>
      </c>
      <c r="DF92" s="49">
        <v>0</v>
      </c>
      <c r="DG92" s="49">
        <v>1426.8750000000002</v>
      </c>
      <c r="DH92" s="315">
        <v>3663.5</v>
      </c>
      <c r="DI92" s="324"/>
      <c r="DJ92" s="315">
        <v>0</v>
      </c>
      <c r="DK92" s="315">
        <v>0</v>
      </c>
      <c r="DL92" s="315">
        <v>553.04999999999995</v>
      </c>
      <c r="DM92" s="49">
        <v>1360.1499999999999</v>
      </c>
      <c r="DN92" s="324"/>
      <c r="DO92" s="49">
        <v>0</v>
      </c>
      <c r="DP92" s="49">
        <v>0</v>
      </c>
      <c r="DQ92" s="49">
        <v>327.3</v>
      </c>
      <c r="DR92" s="49">
        <v>471.6</v>
      </c>
      <c r="DS92" s="324"/>
      <c r="DT92" s="49">
        <v>0</v>
      </c>
      <c r="DU92" s="49">
        <v>0</v>
      </c>
      <c r="DV92" s="49">
        <v>0</v>
      </c>
      <c r="DW92" s="49">
        <v>242</v>
      </c>
      <c r="DX92" s="324"/>
      <c r="DY92" s="49">
        <v>0</v>
      </c>
      <c r="DZ92" s="49">
        <v>0</v>
      </c>
      <c r="EA92" s="49">
        <v>3899.3249999999998</v>
      </c>
      <c r="EB92" s="315">
        <v>4484.6000000000004</v>
      </c>
      <c r="EC92" s="324"/>
      <c r="ED92" s="49">
        <v>0</v>
      </c>
      <c r="EE92" s="49">
        <v>0</v>
      </c>
      <c r="EF92" s="49">
        <v>2.8499999999999996</v>
      </c>
      <c r="EG92" s="49">
        <v>157.9</v>
      </c>
      <c r="EH92" s="324"/>
      <c r="EI92" s="49">
        <v>0</v>
      </c>
      <c r="EJ92" s="49">
        <v>0</v>
      </c>
      <c r="EK92" s="49">
        <v>423.37500000000011</v>
      </c>
      <c r="EL92" s="49">
        <v>242.70000000000002</v>
      </c>
      <c r="EM92" s="324"/>
      <c r="EN92" s="49">
        <v>0</v>
      </c>
      <c r="EO92" s="49">
        <v>0</v>
      </c>
      <c r="EP92" s="49">
        <v>355.72499999999997</v>
      </c>
      <c r="EQ92" s="49">
        <v>446.7</v>
      </c>
      <c r="ER92" s="324"/>
      <c r="ES92" s="49">
        <v>0</v>
      </c>
      <c r="ET92" s="49">
        <v>0</v>
      </c>
      <c r="EU92" s="49">
        <v>150.44999999999999</v>
      </c>
      <c r="EV92" s="49">
        <v>453.5</v>
      </c>
      <c r="EW92" s="324"/>
      <c r="EX92">
        <v>0</v>
      </c>
      <c r="EY92">
        <v>0</v>
      </c>
      <c r="EZ92">
        <v>1401.6750000000002</v>
      </c>
      <c r="FA92" s="479">
        <v>3121.1000000000004</v>
      </c>
      <c r="FB92" s="324"/>
      <c r="FC92" s="49">
        <v>0</v>
      </c>
      <c r="FD92" s="49">
        <v>0</v>
      </c>
      <c r="FE92" s="49">
        <v>115.20000000000002</v>
      </c>
      <c r="FF92" s="49">
        <v>313.79999999999995</v>
      </c>
      <c r="FG92" s="324"/>
      <c r="FH92" s="333">
        <v>0</v>
      </c>
      <c r="FI92" s="333">
        <v>0</v>
      </c>
      <c r="FJ92" s="333">
        <v>194.84999999999997</v>
      </c>
      <c r="FK92" s="49">
        <v>194.5</v>
      </c>
      <c r="FL92" s="324"/>
      <c r="FM92" s="333">
        <v>0</v>
      </c>
      <c r="FN92" s="333">
        <v>0</v>
      </c>
      <c r="FO92" s="333">
        <v>196.04999999999998</v>
      </c>
      <c r="FP92" s="49">
        <v>222.1</v>
      </c>
      <c r="FQ92" s="324"/>
      <c r="FR92" s="49">
        <v>0</v>
      </c>
      <c r="FS92" s="49">
        <v>0</v>
      </c>
      <c r="FT92" s="49">
        <v>395.09999999999997</v>
      </c>
      <c r="FU92" s="49">
        <v>607.69999999999993</v>
      </c>
      <c r="FV92" s="324"/>
      <c r="FW92" s="49">
        <v>0</v>
      </c>
      <c r="FX92" s="49">
        <v>0</v>
      </c>
      <c r="FY92" s="49">
        <v>99.675000000000011</v>
      </c>
      <c r="FZ92" s="49">
        <v>489.8</v>
      </c>
      <c r="GA92" s="324"/>
      <c r="GB92">
        <v>0</v>
      </c>
      <c r="GC92">
        <v>0</v>
      </c>
      <c r="GD92">
        <v>849.75</v>
      </c>
      <c r="GE92" s="18">
        <v>1597.7</v>
      </c>
      <c r="GF92" s="324"/>
      <c r="GG92" s="632">
        <v>0</v>
      </c>
      <c r="GH92" s="632">
        <v>0</v>
      </c>
      <c r="GI92" s="632">
        <v>265.125</v>
      </c>
      <c r="GJ92">
        <v>372</v>
      </c>
      <c r="GK92" s="324"/>
      <c r="GL92" s="49">
        <v>0</v>
      </c>
      <c r="GM92" s="49">
        <v>0</v>
      </c>
      <c r="GN92">
        <v>798</v>
      </c>
      <c r="GO92" s="49">
        <v>0</v>
      </c>
      <c r="GP92" s="324"/>
    </row>
    <row r="93" spans="1:198" ht="18">
      <c r="A93" s="39" t="s">
        <v>2726</v>
      </c>
      <c r="B93" s="45">
        <f t="shared" si="2"/>
        <v>38999</v>
      </c>
      <c r="C93" s="41"/>
      <c r="D93" s="49">
        <v>0</v>
      </c>
      <c r="E93" s="49">
        <v>0</v>
      </c>
      <c r="F93" s="49">
        <v>209.39999999999995</v>
      </c>
      <c r="G93" s="49">
        <v>605.59999999999991</v>
      </c>
      <c r="H93" s="371"/>
      <c r="I93" s="49">
        <v>0</v>
      </c>
      <c r="J93" s="49">
        <v>0</v>
      </c>
      <c r="K93" s="49">
        <v>34.424999999999983</v>
      </c>
      <c r="L93" s="49">
        <v>291.89999999999998</v>
      </c>
      <c r="M93" s="371"/>
      <c r="N93" s="49">
        <v>0</v>
      </c>
      <c r="O93" s="49">
        <v>0</v>
      </c>
      <c r="P93" s="49">
        <v>233.92499999999998</v>
      </c>
      <c r="Q93" s="49">
        <v>738.7</v>
      </c>
      <c r="R93" s="371"/>
      <c r="S93" s="315">
        <v>0</v>
      </c>
      <c r="T93" s="315">
        <v>0</v>
      </c>
      <c r="U93" s="315">
        <v>179.7</v>
      </c>
      <c r="V93" s="49">
        <v>593</v>
      </c>
      <c r="W93" s="371"/>
      <c r="X93" s="49">
        <v>0</v>
      </c>
      <c r="Y93" s="49">
        <v>0</v>
      </c>
      <c r="Z93" s="49">
        <v>382.2</v>
      </c>
      <c r="AA93" s="49">
        <v>395.3</v>
      </c>
      <c r="AB93" s="371"/>
      <c r="AC93" s="49">
        <v>0</v>
      </c>
      <c r="AD93" s="49">
        <v>0</v>
      </c>
      <c r="AE93" s="49">
        <v>283.875</v>
      </c>
      <c r="AF93" s="49">
        <v>149.6</v>
      </c>
      <c r="AG93" s="371"/>
      <c r="AH93" s="49">
        <v>0</v>
      </c>
      <c r="AI93" s="49">
        <v>0</v>
      </c>
      <c r="AJ93" s="49">
        <v>557.02499999999998</v>
      </c>
      <c r="AK93" s="49">
        <v>794.49999999999989</v>
      </c>
      <c r="AL93" s="371"/>
      <c r="AM93" s="49">
        <v>0</v>
      </c>
      <c r="AN93" s="49">
        <v>0</v>
      </c>
      <c r="AO93" s="49">
        <v>448.5</v>
      </c>
      <c r="AP93" s="49">
        <v>532.5</v>
      </c>
      <c r="AQ93" s="371"/>
      <c r="AR93" s="49">
        <v>0</v>
      </c>
      <c r="AS93" s="49">
        <v>0</v>
      </c>
      <c r="AT93" s="49">
        <v>265.5</v>
      </c>
      <c r="AU93" s="49">
        <v>450.5</v>
      </c>
      <c r="AV93" s="371"/>
      <c r="AW93" s="49">
        <v>0</v>
      </c>
      <c r="AX93" s="49">
        <v>0</v>
      </c>
      <c r="AY93" s="49">
        <v>332.54999999999995</v>
      </c>
      <c r="AZ93" s="49">
        <v>431.4</v>
      </c>
      <c r="BA93" s="371"/>
      <c r="BB93" s="49">
        <v>0</v>
      </c>
      <c r="BC93" s="49">
        <v>0</v>
      </c>
      <c r="BD93" s="49">
        <v>293.92499999999995</v>
      </c>
      <c r="BE93" s="49">
        <v>307.70000000000005</v>
      </c>
      <c r="BF93" s="371"/>
      <c r="BG93" s="49">
        <v>0</v>
      </c>
      <c r="BH93" s="49">
        <v>0</v>
      </c>
      <c r="BI93" s="49">
        <v>428.70000000000005</v>
      </c>
      <c r="BJ93" s="49">
        <v>318.39999999999998</v>
      </c>
      <c r="BK93" s="371"/>
      <c r="BL93" s="49">
        <v>0</v>
      </c>
      <c r="BM93" s="49">
        <v>0</v>
      </c>
      <c r="BN93" s="49">
        <v>91.65</v>
      </c>
      <c r="BO93" s="49">
        <v>127.7</v>
      </c>
      <c r="BP93" s="371"/>
      <c r="BQ93" s="49">
        <v>0</v>
      </c>
      <c r="BR93" s="49">
        <v>0</v>
      </c>
      <c r="BS93" s="49">
        <v>220.875</v>
      </c>
      <c r="BT93" s="49">
        <v>453.5</v>
      </c>
      <c r="BU93" s="324"/>
      <c r="BV93" s="49">
        <v>0</v>
      </c>
      <c r="BW93" s="49">
        <v>0</v>
      </c>
      <c r="BX93" s="49">
        <v>164.47500000000002</v>
      </c>
      <c r="BY93" s="49">
        <v>44</v>
      </c>
      <c r="BZ93" s="371"/>
      <c r="CA93" s="49">
        <v>0</v>
      </c>
      <c r="CB93" s="49">
        <v>0</v>
      </c>
      <c r="CC93" s="49">
        <v>344.02499999999998</v>
      </c>
      <c r="CD93" s="49">
        <v>620.29999999999995</v>
      </c>
      <c r="CE93" s="324"/>
      <c r="CF93" s="333">
        <v>0</v>
      </c>
      <c r="CG93" s="333">
        <v>0</v>
      </c>
      <c r="CH93" s="333">
        <v>176.25</v>
      </c>
      <c r="CI93" s="49">
        <v>380.3</v>
      </c>
      <c r="CJ93" s="324"/>
      <c r="CK93" s="49">
        <v>0</v>
      </c>
      <c r="CL93" s="49">
        <v>0</v>
      </c>
      <c r="CM93" s="49">
        <v>136.35</v>
      </c>
      <c r="CN93" s="49">
        <v>438.3</v>
      </c>
      <c r="CO93" s="371"/>
      <c r="CP93" s="49">
        <v>0</v>
      </c>
      <c r="CQ93" s="49">
        <v>0</v>
      </c>
      <c r="CR93" s="49">
        <v>284.25</v>
      </c>
      <c r="CS93" s="49">
        <v>399.7</v>
      </c>
      <c r="CT93" s="324"/>
      <c r="CU93" s="49">
        <v>0</v>
      </c>
      <c r="CV93" s="49">
        <v>0</v>
      </c>
      <c r="CW93" s="49">
        <v>440.77499999999998</v>
      </c>
      <c r="CX93" s="49">
        <v>213.20000000000002</v>
      </c>
      <c r="CY93" s="371"/>
      <c r="CZ93" s="49">
        <v>0</v>
      </c>
      <c r="DA93" s="49">
        <v>0</v>
      </c>
      <c r="DB93" s="49">
        <v>66.824999999999989</v>
      </c>
      <c r="DC93" s="49">
        <v>49.500000000000007</v>
      </c>
      <c r="DD93" s="324"/>
      <c r="DE93" s="49">
        <v>0</v>
      </c>
      <c r="DF93" s="49">
        <v>0</v>
      </c>
      <c r="DG93" s="49">
        <v>2438.2499999999995</v>
      </c>
      <c r="DH93" s="315">
        <v>1893.8000000000002</v>
      </c>
      <c r="DI93" s="324"/>
      <c r="DJ93" s="315">
        <v>0</v>
      </c>
      <c r="DK93" s="315">
        <v>0</v>
      </c>
      <c r="DL93" s="315">
        <v>303.90000000000003</v>
      </c>
      <c r="DM93" s="49">
        <v>733.7</v>
      </c>
      <c r="DN93" s="324"/>
      <c r="DO93" s="49">
        <v>0</v>
      </c>
      <c r="DP93" s="49">
        <v>0</v>
      </c>
      <c r="DQ93" s="49">
        <v>173.55</v>
      </c>
      <c r="DR93" s="49">
        <v>123.70000000000002</v>
      </c>
      <c r="DS93" s="324"/>
      <c r="DT93" s="49">
        <v>0</v>
      </c>
      <c r="DU93" s="49">
        <v>0</v>
      </c>
      <c r="DV93" s="49">
        <v>0</v>
      </c>
      <c r="DW93" s="49">
        <v>233</v>
      </c>
      <c r="DX93" s="324"/>
      <c r="DY93" s="49">
        <v>0</v>
      </c>
      <c r="DZ93" s="49">
        <v>0</v>
      </c>
      <c r="EA93" s="49">
        <v>3592.05</v>
      </c>
      <c r="EB93" s="315">
        <v>3332.5</v>
      </c>
      <c r="EC93" s="324"/>
      <c r="ED93" s="49">
        <v>0</v>
      </c>
      <c r="EE93" s="49">
        <v>0</v>
      </c>
      <c r="EF93" s="49">
        <v>77.399999999999991</v>
      </c>
      <c r="EG93" s="49">
        <v>172</v>
      </c>
      <c r="EH93" s="324"/>
      <c r="EI93" s="49">
        <v>0</v>
      </c>
      <c r="EJ93" s="49">
        <v>0</v>
      </c>
      <c r="EK93" s="49">
        <v>361.125</v>
      </c>
      <c r="EL93" s="49">
        <v>291.10000000000008</v>
      </c>
      <c r="EM93" s="324"/>
      <c r="EN93" s="49">
        <v>0</v>
      </c>
      <c r="EO93" s="49">
        <v>0</v>
      </c>
      <c r="EP93" s="49">
        <v>418.20000000000005</v>
      </c>
      <c r="EQ93" s="49">
        <v>576.50000000000011</v>
      </c>
      <c r="ER93" s="324"/>
      <c r="ES93" s="49">
        <v>0</v>
      </c>
      <c r="ET93" s="49">
        <v>0</v>
      </c>
      <c r="EU93" s="49">
        <v>381</v>
      </c>
      <c r="EV93" s="49">
        <v>493</v>
      </c>
      <c r="EW93" s="324"/>
      <c r="EX93">
        <v>0</v>
      </c>
      <c r="EY93">
        <v>0</v>
      </c>
      <c r="EZ93">
        <v>1647.15</v>
      </c>
      <c r="FA93" s="479">
        <v>2166.7999999999997</v>
      </c>
      <c r="FB93" s="324"/>
      <c r="FC93" s="49">
        <v>0</v>
      </c>
      <c r="FD93" s="49">
        <v>0</v>
      </c>
      <c r="FE93" s="49">
        <v>137.10000000000002</v>
      </c>
      <c r="FF93" s="49">
        <v>393.2</v>
      </c>
      <c r="FG93" s="324"/>
      <c r="FH93" s="333">
        <v>0</v>
      </c>
      <c r="FI93" s="333">
        <v>0</v>
      </c>
      <c r="FJ93" s="333">
        <v>412.125</v>
      </c>
      <c r="FK93" s="49">
        <v>159.69999999999999</v>
      </c>
      <c r="FL93" s="324"/>
      <c r="FM93" s="333">
        <v>0</v>
      </c>
      <c r="FN93" s="333">
        <v>0</v>
      </c>
      <c r="FO93" s="333">
        <v>145.95000000000002</v>
      </c>
      <c r="FP93" s="49">
        <v>257.60000000000002</v>
      </c>
      <c r="FQ93" s="324"/>
      <c r="FR93" s="49">
        <v>0</v>
      </c>
      <c r="FS93" s="49">
        <v>0</v>
      </c>
      <c r="FT93" s="49">
        <v>333.375</v>
      </c>
      <c r="FU93" s="49">
        <v>354.3</v>
      </c>
      <c r="FV93" s="324"/>
      <c r="FW93" s="49">
        <v>0</v>
      </c>
      <c r="FX93" s="49">
        <v>0</v>
      </c>
      <c r="FY93" s="49">
        <v>45.3</v>
      </c>
      <c r="FZ93" s="49">
        <v>536.5</v>
      </c>
      <c r="GA93" s="324"/>
      <c r="GB93">
        <v>0</v>
      </c>
      <c r="GC93">
        <v>0</v>
      </c>
      <c r="GD93">
        <v>927.67500000000007</v>
      </c>
      <c r="GE93" s="18">
        <v>713.2</v>
      </c>
      <c r="GF93" s="324"/>
      <c r="GG93" s="632">
        <v>0</v>
      </c>
      <c r="GH93" s="632">
        <v>0</v>
      </c>
      <c r="GI93" s="632">
        <v>264</v>
      </c>
      <c r="GJ93">
        <v>402</v>
      </c>
      <c r="GK93" s="324"/>
      <c r="GL93" s="49">
        <v>0</v>
      </c>
      <c r="GM93" s="49">
        <v>0</v>
      </c>
      <c r="GN93">
        <v>597.45000000000005</v>
      </c>
      <c r="GO93" s="49">
        <v>0</v>
      </c>
      <c r="GP93" s="324"/>
    </row>
    <row r="94" spans="1:198" ht="18">
      <c r="A94" s="38" t="s">
        <v>3621</v>
      </c>
      <c r="B94" s="45">
        <f t="shared" si="2"/>
        <v>19645.600000000002</v>
      </c>
      <c r="C94" s="41"/>
      <c r="D94" s="49">
        <v>0</v>
      </c>
      <c r="E94" s="49">
        <v>0</v>
      </c>
      <c r="F94" s="49">
        <v>0</v>
      </c>
      <c r="G94" s="49">
        <v>47.300000000000004</v>
      </c>
      <c r="H94" s="371"/>
      <c r="I94" s="49">
        <v>0</v>
      </c>
      <c r="J94" s="49">
        <v>0</v>
      </c>
      <c r="K94" s="49">
        <v>0</v>
      </c>
      <c r="L94" s="49">
        <v>58.5</v>
      </c>
      <c r="M94" s="371"/>
      <c r="N94" s="49">
        <v>0</v>
      </c>
      <c r="O94" s="49">
        <v>0</v>
      </c>
      <c r="P94" s="49">
        <v>0</v>
      </c>
      <c r="Q94" s="49">
        <v>379.20000000000005</v>
      </c>
      <c r="R94" s="371"/>
      <c r="S94" s="315">
        <v>0</v>
      </c>
      <c r="T94" s="315">
        <v>0</v>
      </c>
      <c r="U94" s="315">
        <v>0</v>
      </c>
      <c r="V94" s="49">
        <v>367</v>
      </c>
      <c r="W94" s="371"/>
      <c r="X94" s="49">
        <v>0</v>
      </c>
      <c r="Y94" s="49">
        <v>0</v>
      </c>
      <c r="Z94" s="49">
        <v>0</v>
      </c>
      <c r="AA94" s="49">
        <v>317.8</v>
      </c>
      <c r="AB94" s="371"/>
      <c r="AC94" s="49">
        <v>0</v>
      </c>
      <c r="AD94" s="49">
        <v>0</v>
      </c>
      <c r="AE94" s="49">
        <v>0</v>
      </c>
      <c r="AF94" s="49">
        <v>329.2</v>
      </c>
      <c r="AG94" s="371"/>
      <c r="AH94" s="49">
        <v>0</v>
      </c>
      <c r="AI94" s="49">
        <v>0</v>
      </c>
      <c r="AJ94" s="49">
        <v>0</v>
      </c>
      <c r="AK94" s="49">
        <v>222.1</v>
      </c>
      <c r="AL94" s="371"/>
      <c r="AM94" s="49">
        <v>0</v>
      </c>
      <c r="AN94" s="49">
        <v>0</v>
      </c>
      <c r="AO94" s="49">
        <v>0</v>
      </c>
      <c r="AP94" s="49">
        <v>560.4</v>
      </c>
      <c r="AQ94" s="371"/>
      <c r="AR94" s="49">
        <v>0</v>
      </c>
      <c r="AS94" s="49">
        <v>0</v>
      </c>
      <c r="AT94" s="49">
        <v>0</v>
      </c>
      <c r="AU94" s="49">
        <v>190</v>
      </c>
      <c r="AV94" s="371"/>
      <c r="AW94" s="49">
        <v>0</v>
      </c>
      <c r="AX94" s="49">
        <v>0</v>
      </c>
      <c r="AY94" s="49">
        <v>0</v>
      </c>
      <c r="AZ94" s="49">
        <v>169.9</v>
      </c>
      <c r="BA94" s="371"/>
      <c r="BB94" s="49">
        <v>0</v>
      </c>
      <c r="BC94" s="49">
        <v>0</v>
      </c>
      <c r="BD94" s="49">
        <v>0</v>
      </c>
      <c r="BE94" s="49">
        <v>559.4</v>
      </c>
      <c r="BF94" s="371"/>
      <c r="BG94" s="49">
        <v>0</v>
      </c>
      <c r="BH94" s="49">
        <v>0</v>
      </c>
      <c r="BI94" s="49">
        <v>0</v>
      </c>
      <c r="BJ94" s="49">
        <v>458.7</v>
      </c>
      <c r="BK94" s="371"/>
      <c r="BL94" s="49">
        <v>0</v>
      </c>
      <c r="BM94" s="49">
        <v>0</v>
      </c>
      <c r="BN94" s="49">
        <v>0</v>
      </c>
      <c r="BO94" s="49">
        <v>419.79999999999995</v>
      </c>
      <c r="BP94" s="371"/>
      <c r="BQ94" s="49">
        <v>0</v>
      </c>
      <c r="BR94" s="49">
        <v>0</v>
      </c>
      <c r="BS94" s="49">
        <v>0</v>
      </c>
      <c r="BT94" s="49">
        <v>671.5</v>
      </c>
      <c r="BU94" s="324"/>
      <c r="BV94" s="49">
        <v>0</v>
      </c>
      <c r="BW94" s="49">
        <v>0</v>
      </c>
      <c r="BX94" s="49">
        <v>0</v>
      </c>
      <c r="BY94" s="49">
        <v>205.79999999999998</v>
      </c>
      <c r="BZ94" s="371"/>
      <c r="CA94" s="49">
        <v>0</v>
      </c>
      <c r="CB94" s="49">
        <v>0</v>
      </c>
      <c r="CC94" s="49">
        <v>0</v>
      </c>
      <c r="CD94" s="49">
        <v>551.79999999999995</v>
      </c>
      <c r="CE94" s="324"/>
      <c r="CF94" s="333">
        <v>0</v>
      </c>
      <c r="CG94" s="333">
        <v>0</v>
      </c>
      <c r="CH94" s="333">
        <v>0</v>
      </c>
      <c r="CI94" s="49">
        <v>498.5</v>
      </c>
      <c r="CJ94" s="324"/>
      <c r="CK94" s="49">
        <v>0</v>
      </c>
      <c r="CL94" s="49">
        <v>0</v>
      </c>
      <c r="CM94" s="49">
        <v>0</v>
      </c>
      <c r="CN94" s="49">
        <v>355.4</v>
      </c>
      <c r="CO94" s="371"/>
      <c r="CP94" s="49">
        <v>0</v>
      </c>
      <c r="CQ94" s="49">
        <v>0</v>
      </c>
      <c r="CR94" s="49">
        <v>0</v>
      </c>
      <c r="CS94" s="49">
        <v>306.3</v>
      </c>
      <c r="CT94" s="324"/>
      <c r="CU94" s="49">
        <v>0</v>
      </c>
      <c r="CV94" s="49">
        <v>0</v>
      </c>
      <c r="CW94" s="49">
        <v>0</v>
      </c>
      <c r="CX94" s="49">
        <v>276.79999999999995</v>
      </c>
      <c r="CY94" s="371"/>
      <c r="CZ94" s="49">
        <v>0</v>
      </c>
      <c r="DA94" s="49">
        <v>0</v>
      </c>
      <c r="DB94" s="49">
        <v>0</v>
      </c>
      <c r="DC94" s="49">
        <v>49.3</v>
      </c>
      <c r="DD94" s="324"/>
      <c r="DE94" s="49">
        <v>0</v>
      </c>
      <c r="DF94" s="49">
        <v>0</v>
      </c>
      <c r="DG94" s="49">
        <v>0</v>
      </c>
      <c r="DH94" s="315">
        <v>1782.6</v>
      </c>
      <c r="DI94" s="324"/>
      <c r="DJ94" s="315">
        <v>0</v>
      </c>
      <c r="DK94" s="315">
        <v>0</v>
      </c>
      <c r="DL94" s="315">
        <v>0</v>
      </c>
      <c r="DM94" s="49">
        <v>1026.2</v>
      </c>
      <c r="DN94" s="324"/>
      <c r="DO94" s="49">
        <v>0</v>
      </c>
      <c r="DP94" s="49">
        <v>0</v>
      </c>
      <c r="DQ94" s="49">
        <v>0</v>
      </c>
      <c r="DR94" s="49">
        <v>130.30000000000001</v>
      </c>
      <c r="DS94" s="324"/>
      <c r="DT94" s="49">
        <v>0</v>
      </c>
      <c r="DU94" s="49">
        <v>0</v>
      </c>
      <c r="DV94" s="49">
        <v>0</v>
      </c>
      <c r="DW94" s="49">
        <v>374.7</v>
      </c>
      <c r="DX94" s="324"/>
      <c r="DY94" s="49">
        <v>0</v>
      </c>
      <c r="DZ94" s="49">
        <v>0</v>
      </c>
      <c r="EA94" s="49">
        <v>0</v>
      </c>
      <c r="EB94" s="315">
        <v>4048.3000000000006</v>
      </c>
      <c r="EC94" s="324"/>
      <c r="ED94" s="49">
        <v>0</v>
      </c>
      <c r="EE94" s="49">
        <v>0</v>
      </c>
      <c r="EF94" s="49">
        <v>0</v>
      </c>
      <c r="EG94" s="49">
        <v>132</v>
      </c>
      <c r="EH94" s="324"/>
      <c r="EI94" s="49">
        <v>0</v>
      </c>
      <c r="EJ94" s="49">
        <v>0</v>
      </c>
      <c r="EK94" s="49">
        <v>0</v>
      </c>
      <c r="EL94" s="49">
        <v>150</v>
      </c>
      <c r="EM94" s="324"/>
      <c r="EN94" s="49">
        <v>0</v>
      </c>
      <c r="EO94" s="49">
        <v>0</v>
      </c>
      <c r="EP94" s="49">
        <v>0</v>
      </c>
      <c r="EQ94" s="49">
        <v>682.6</v>
      </c>
      <c r="ER94" s="324"/>
      <c r="ES94" s="49">
        <v>0</v>
      </c>
      <c r="ET94" s="49">
        <v>0</v>
      </c>
      <c r="EU94" s="49">
        <v>0</v>
      </c>
      <c r="EV94" s="49">
        <v>422.6</v>
      </c>
      <c r="EW94" s="324"/>
      <c r="EX94">
        <v>0</v>
      </c>
      <c r="EY94">
        <v>0</v>
      </c>
      <c r="EZ94">
        <v>0</v>
      </c>
      <c r="FA94" s="479">
        <v>1585.2</v>
      </c>
      <c r="FB94" s="324"/>
      <c r="FC94" s="49">
        <v>0</v>
      </c>
      <c r="FD94" s="49">
        <v>0</v>
      </c>
      <c r="FE94" s="49">
        <v>0</v>
      </c>
      <c r="FF94" s="49">
        <v>425.59999999999997</v>
      </c>
      <c r="FG94" s="324"/>
      <c r="FH94" s="333">
        <v>0</v>
      </c>
      <c r="FI94" s="333">
        <v>0</v>
      </c>
      <c r="FJ94" s="333">
        <v>0</v>
      </c>
      <c r="FK94" s="49">
        <v>109.2</v>
      </c>
      <c r="FL94" s="324"/>
      <c r="FM94" s="333">
        <v>0</v>
      </c>
      <c r="FN94" s="333">
        <v>0</v>
      </c>
      <c r="FO94" s="333">
        <v>0</v>
      </c>
      <c r="FP94" s="49">
        <v>237.3</v>
      </c>
      <c r="FQ94" s="324"/>
      <c r="FR94" s="49">
        <v>0</v>
      </c>
      <c r="FS94" s="49">
        <v>0</v>
      </c>
      <c r="FT94" s="49">
        <v>0</v>
      </c>
      <c r="FU94" s="49">
        <v>320</v>
      </c>
      <c r="FV94" s="324"/>
      <c r="FW94" s="49">
        <v>0</v>
      </c>
      <c r="FX94" s="49">
        <v>0</v>
      </c>
      <c r="FY94" s="49">
        <v>0</v>
      </c>
      <c r="FZ94" s="49">
        <v>86.8</v>
      </c>
      <c r="GA94" s="324"/>
      <c r="GB94">
        <v>0</v>
      </c>
      <c r="GC94">
        <v>0</v>
      </c>
      <c r="GD94">
        <v>0</v>
      </c>
      <c r="GE94" s="18">
        <v>810</v>
      </c>
      <c r="GF94" s="324"/>
      <c r="GG94" s="632">
        <v>0</v>
      </c>
      <c r="GH94" s="632">
        <v>0</v>
      </c>
      <c r="GI94" s="632">
        <v>0</v>
      </c>
      <c r="GJ94">
        <v>327.5</v>
      </c>
      <c r="GK94" s="324"/>
      <c r="GL94" s="49">
        <v>0</v>
      </c>
      <c r="GM94" s="49">
        <v>0</v>
      </c>
      <c r="GN94">
        <v>0</v>
      </c>
      <c r="GO94" s="49">
        <v>0</v>
      </c>
      <c r="GP94" s="324"/>
    </row>
    <row r="95" spans="1:198" ht="18">
      <c r="A95" s="38" t="s">
        <v>3622</v>
      </c>
      <c r="B95" s="45">
        <f t="shared" si="2"/>
        <v>19069.950000000008</v>
      </c>
      <c r="C95" s="41"/>
      <c r="D95" s="49">
        <v>0</v>
      </c>
      <c r="E95" s="49">
        <v>0</v>
      </c>
      <c r="F95" s="49">
        <v>0</v>
      </c>
      <c r="G95" s="49">
        <v>588.25</v>
      </c>
      <c r="H95" s="371"/>
      <c r="I95" s="49">
        <v>0</v>
      </c>
      <c r="J95" s="49">
        <v>0</v>
      </c>
      <c r="K95" s="49">
        <v>0</v>
      </c>
      <c r="L95" s="49">
        <v>579.4</v>
      </c>
      <c r="M95" s="371"/>
      <c r="N95" s="49">
        <v>0</v>
      </c>
      <c r="O95" s="49">
        <v>0</v>
      </c>
      <c r="P95" s="49">
        <v>0</v>
      </c>
      <c r="Q95" s="49">
        <v>510.1</v>
      </c>
      <c r="R95" s="371"/>
      <c r="S95" s="315">
        <v>0</v>
      </c>
      <c r="T95" s="315">
        <v>0</v>
      </c>
      <c r="U95" s="315">
        <v>0</v>
      </c>
      <c r="V95" s="49">
        <v>501.8</v>
      </c>
      <c r="W95" s="371"/>
      <c r="X95" s="49">
        <v>0</v>
      </c>
      <c r="Y95" s="49">
        <v>0</v>
      </c>
      <c r="Z95" s="49">
        <v>0</v>
      </c>
      <c r="AA95" s="49">
        <v>382</v>
      </c>
      <c r="AB95" s="371"/>
      <c r="AC95" s="49">
        <v>0</v>
      </c>
      <c r="AD95" s="49">
        <v>0</v>
      </c>
      <c r="AE95" s="49">
        <v>0</v>
      </c>
      <c r="AF95" s="49">
        <v>358.20000000000005</v>
      </c>
      <c r="AG95" s="371"/>
      <c r="AH95" s="49">
        <v>0</v>
      </c>
      <c r="AI95" s="49">
        <v>0</v>
      </c>
      <c r="AJ95" s="49">
        <v>0</v>
      </c>
      <c r="AK95" s="49">
        <v>290.5</v>
      </c>
      <c r="AL95" s="371"/>
      <c r="AM95" s="49">
        <v>0</v>
      </c>
      <c r="AN95" s="49">
        <v>0</v>
      </c>
      <c r="AO95" s="49">
        <v>0</v>
      </c>
      <c r="AP95" s="49">
        <v>401.6</v>
      </c>
      <c r="AQ95" s="371"/>
      <c r="AR95" s="49">
        <v>0</v>
      </c>
      <c r="AS95" s="49">
        <v>0</v>
      </c>
      <c r="AT95" s="49">
        <v>0</v>
      </c>
      <c r="AU95" s="49">
        <v>92</v>
      </c>
      <c r="AV95" s="371"/>
      <c r="AW95" s="49">
        <v>0</v>
      </c>
      <c r="AX95" s="49">
        <v>0</v>
      </c>
      <c r="AY95" s="49">
        <v>0</v>
      </c>
      <c r="AZ95" s="49">
        <v>611.80000000000007</v>
      </c>
      <c r="BA95" s="371"/>
      <c r="BB95" s="49">
        <v>0</v>
      </c>
      <c r="BC95" s="49">
        <v>0</v>
      </c>
      <c r="BD95" s="49">
        <v>0</v>
      </c>
      <c r="BE95" s="49">
        <v>153.6</v>
      </c>
      <c r="BF95" s="371"/>
      <c r="BG95" s="49">
        <v>0</v>
      </c>
      <c r="BH95" s="49">
        <v>0</v>
      </c>
      <c r="BI95" s="49">
        <v>0</v>
      </c>
      <c r="BJ95" s="49">
        <v>267.5</v>
      </c>
      <c r="BK95" s="371"/>
      <c r="BL95" s="49">
        <v>0</v>
      </c>
      <c r="BM95" s="49">
        <v>0</v>
      </c>
      <c r="BN95" s="49">
        <v>0</v>
      </c>
      <c r="BO95" s="49">
        <v>230.6</v>
      </c>
      <c r="BP95" s="371"/>
      <c r="BQ95" s="49">
        <v>0</v>
      </c>
      <c r="BR95" s="49">
        <v>0</v>
      </c>
      <c r="BS95" s="49">
        <v>0</v>
      </c>
      <c r="BT95" s="49">
        <v>357.5</v>
      </c>
      <c r="BU95" s="324"/>
      <c r="BV95" s="49">
        <v>0</v>
      </c>
      <c r="BW95" s="49">
        <v>0</v>
      </c>
      <c r="BX95" s="49">
        <v>0</v>
      </c>
      <c r="BY95" s="49">
        <v>497.1</v>
      </c>
      <c r="BZ95" s="371"/>
      <c r="CA95" s="49">
        <v>0</v>
      </c>
      <c r="CB95" s="49">
        <v>0</v>
      </c>
      <c r="CC95" s="49">
        <v>0</v>
      </c>
      <c r="CD95" s="49">
        <v>376.6</v>
      </c>
      <c r="CE95" s="324"/>
      <c r="CF95" s="333">
        <v>0</v>
      </c>
      <c r="CG95" s="333">
        <v>0</v>
      </c>
      <c r="CH95" s="333">
        <v>0</v>
      </c>
      <c r="CI95" s="49">
        <v>357.1</v>
      </c>
      <c r="CJ95" s="324"/>
      <c r="CK95" s="49">
        <v>0</v>
      </c>
      <c r="CL95" s="49">
        <v>0</v>
      </c>
      <c r="CM95" s="49">
        <v>0</v>
      </c>
      <c r="CN95" s="49">
        <v>456.5</v>
      </c>
      <c r="CO95" s="371"/>
      <c r="CP95" s="49">
        <v>0</v>
      </c>
      <c r="CQ95" s="49">
        <v>0</v>
      </c>
      <c r="CR95" s="49">
        <v>0</v>
      </c>
      <c r="CS95" s="49">
        <v>209.60000000000002</v>
      </c>
      <c r="CT95" s="324"/>
      <c r="CU95" s="49">
        <v>0</v>
      </c>
      <c r="CV95" s="49">
        <v>0</v>
      </c>
      <c r="CW95" s="49">
        <v>0</v>
      </c>
      <c r="CX95" s="49">
        <v>431.70000000000005</v>
      </c>
      <c r="CY95" s="371"/>
      <c r="CZ95" s="49">
        <v>0</v>
      </c>
      <c r="DA95" s="49">
        <v>0</v>
      </c>
      <c r="DB95" s="49">
        <v>0</v>
      </c>
      <c r="DC95" s="49">
        <v>220.1</v>
      </c>
      <c r="DD95" s="324"/>
      <c r="DE95" s="49">
        <v>0</v>
      </c>
      <c r="DF95" s="49">
        <v>0</v>
      </c>
      <c r="DG95" s="49">
        <v>0</v>
      </c>
      <c r="DH95" s="315">
        <v>831.6</v>
      </c>
      <c r="DI95" s="324"/>
      <c r="DJ95" s="315">
        <v>0</v>
      </c>
      <c r="DK95" s="315">
        <v>0</v>
      </c>
      <c r="DL95" s="315">
        <v>0</v>
      </c>
      <c r="DM95" s="49">
        <v>651.00000000000011</v>
      </c>
      <c r="DN95" s="324"/>
      <c r="DO95" s="49">
        <v>0</v>
      </c>
      <c r="DP95" s="49">
        <v>0</v>
      </c>
      <c r="DQ95" s="49">
        <v>0</v>
      </c>
      <c r="DR95" s="49">
        <v>495.59999999999997</v>
      </c>
      <c r="DS95" s="324"/>
      <c r="DT95" s="49">
        <v>0</v>
      </c>
      <c r="DU95" s="49">
        <v>0</v>
      </c>
      <c r="DV95" s="49">
        <v>0</v>
      </c>
      <c r="DW95" s="49">
        <v>97.8</v>
      </c>
      <c r="DX95" s="324"/>
      <c r="DY95" s="49">
        <v>0</v>
      </c>
      <c r="DZ95" s="49">
        <v>0</v>
      </c>
      <c r="EA95" s="49">
        <v>0</v>
      </c>
      <c r="EB95" s="315">
        <v>2992.25</v>
      </c>
      <c r="EC95" s="324"/>
      <c r="ED95" s="49">
        <v>0</v>
      </c>
      <c r="EE95" s="49">
        <v>0</v>
      </c>
      <c r="EF95" s="49">
        <v>0</v>
      </c>
      <c r="EG95" s="49">
        <v>118.9</v>
      </c>
      <c r="EH95" s="324"/>
      <c r="EI95" s="49">
        <v>0</v>
      </c>
      <c r="EJ95" s="49">
        <v>0</v>
      </c>
      <c r="EK95" s="49">
        <v>0</v>
      </c>
      <c r="EL95" s="49">
        <v>123.79999999999998</v>
      </c>
      <c r="EM95" s="324"/>
      <c r="EN95" s="49">
        <v>0</v>
      </c>
      <c r="EO95" s="49">
        <v>0</v>
      </c>
      <c r="EP95" s="49">
        <v>0</v>
      </c>
      <c r="EQ95" s="49">
        <v>766.8</v>
      </c>
      <c r="ER95" s="324"/>
      <c r="ES95" s="49">
        <v>0</v>
      </c>
      <c r="ET95" s="49">
        <v>0</v>
      </c>
      <c r="EU95" s="49">
        <v>0</v>
      </c>
      <c r="EV95" s="49">
        <v>604.5</v>
      </c>
      <c r="EW95" s="324"/>
      <c r="EX95">
        <v>0</v>
      </c>
      <c r="EY95">
        <v>0</v>
      </c>
      <c r="EZ95">
        <v>0</v>
      </c>
      <c r="FA95" s="479">
        <v>2255.1999999999998</v>
      </c>
      <c r="FB95" s="324"/>
      <c r="FC95" s="49">
        <v>0</v>
      </c>
      <c r="FD95" s="49">
        <v>0</v>
      </c>
      <c r="FE95" s="49">
        <v>0</v>
      </c>
      <c r="FF95" s="49">
        <v>433.90000000000003</v>
      </c>
      <c r="FG95" s="324"/>
      <c r="FH95" s="333">
        <v>0</v>
      </c>
      <c r="FI95" s="333">
        <v>0</v>
      </c>
      <c r="FJ95" s="333">
        <v>0</v>
      </c>
      <c r="FK95" s="49">
        <v>189.65000000000003</v>
      </c>
      <c r="FL95" s="324"/>
      <c r="FM95" s="333">
        <v>0</v>
      </c>
      <c r="FN95" s="333">
        <v>0</v>
      </c>
      <c r="FO95" s="333">
        <v>0</v>
      </c>
      <c r="FP95" s="49">
        <v>222.9</v>
      </c>
      <c r="FQ95" s="324"/>
      <c r="FR95" s="49">
        <v>0</v>
      </c>
      <c r="FS95" s="49">
        <v>0</v>
      </c>
      <c r="FT95" s="49">
        <v>0</v>
      </c>
      <c r="FU95" s="49">
        <v>232.4</v>
      </c>
      <c r="FV95" s="324"/>
      <c r="FW95" s="49">
        <v>0</v>
      </c>
      <c r="FX95" s="49">
        <v>0</v>
      </c>
      <c r="FY95" s="49">
        <v>0</v>
      </c>
      <c r="FZ95" s="49">
        <v>428.70000000000005</v>
      </c>
      <c r="GA95" s="324"/>
      <c r="GB95">
        <v>0</v>
      </c>
      <c r="GC95">
        <v>0</v>
      </c>
      <c r="GD95">
        <v>0</v>
      </c>
      <c r="GE95" s="18">
        <v>499.9</v>
      </c>
      <c r="GF95" s="324"/>
      <c r="GG95" s="632">
        <v>0</v>
      </c>
      <c r="GH95" s="632">
        <v>0</v>
      </c>
      <c r="GI95" s="632">
        <v>0</v>
      </c>
      <c r="GJ95">
        <v>251.5</v>
      </c>
      <c r="GK95" s="324"/>
      <c r="GL95" s="49">
        <v>0</v>
      </c>
      <c r="GM95" s="49">
        <v>0</v>
      </c>
      <c r="GN95">
        <v>0</v>
      </c>
      <c r="GO95" s="49">
        <v>0</v>
      </c>
      <c r="GP95" s="324"/>
    </row>
    <row r="96" spans="1:198" ht="18">
      <c r="A96" s="39" t="s">
        <v>154</v>
      </c>
      <c r="B96" s="45">
        <f t="shared" si="2"/>
        <v>65604.124999999971</v>
      </c>
      <c r="C96" s="41"/>
      <c r="D96" s="49">
        <v>0</v>
      </c>
      <c r="E96" s="49">
        <v>301.39999999999998</v>
      </c>
      <c r="F96" s="49">
        <v>470.47499999999997</v>
      </c>
      <c r="G96" s="49">
        <v>540.09999999999991</v>
      </c>
      <c r="H96" s="371"/>
      <c r="I96" s="49">
        <v>0</v>
      </c>
      <c r="J96" s="49">
        <v>112.75000000000017</v>
      </c>
      <c r="K96" s="49">
        <v>38.025000000000034</v>
      </c>
      <c r="L96" s="49">
        <v>344.1</v>
      </c>
      <c r="M96" s="371"/>
      <c r="N96" s="49">
        <v>175.69999999999993</v>
      </c>
      <c r="O96" s="49">
        <v>328.59999999999991</v>
      </c>
      <c r="P96" s="49">
        <v>45.900000000000006</v>
      </c>
      <c r="Q96" s="49">
        <v>969.8</v>
      </c>
      <c r="R96" s="371"/>
      <c r="S96" s="315">
        <v>70.900000000000091</v>
      </c>
      <c r="T96" s="315">
        <v>69.199999999999932</v>
      </c>
      <c r="U96" s="315">
        <v>166.57499999999999</v>
      </c>
      <c r="V96" s="49">
        <v>192</v>
      </c>
      <c r="W96" s="371"/>
      <c r="X96" s="49">
        <v>76.125</v>
      </c>
      <c r="Y96" s="49">
        <v>204.25</v>
      </c>
      <c r="Z96" s="49">
        <v>304.95000000000005</v>
      </c>
      <c r="AA96" s="49">
        <v>375.4</v>
      </c>
      <c r="AB96" s="371"/>
      <c r="AC96" s="49">
        <v>231.15</v>
      </c>
      <c r="AD96" s="49">
        <v>455.04999999999995</v>
      </c>
      <c r="AE96" s="49">
        <v>485.92499999999995</v>
      </c>
      <c r="AF96" s="49">
        <v>211.15000000000003</v>
      </c>
      <c r="AG96" s="371"/>
      <c r="AH96" s="49">
        <v>217.00000000000011</v>
      </c>
      <c r="AI96" s="49">
        <v>399.29999999999973</v>
      </c>
      <c r="AJ96" s="49">
        <v>1001.1750000000001</v>
      </c>
      <c r="AK96" s="49">
        <v>1073.7</v>
      </c>
      <c r="AL96" s="371"/>
      <c r="AM96" s="49">
        <v>99.950000000000045</v>
      </c>
      <c r="AN96" s="49">
        <v>274.00000000000045</v>
      </c>
      <c r="AO96" s="49">
        <v>162.75</v>
      </c>
      <c r="AP96" s="49">
        <v>361.7</v>
      </c>
      <c r="AQ96" s="371"/>
      <c r="AR96" s="49">
        <v>41.700000000000045</v>
      </c>
      <c r="AS96" s="49">
        <v>68.25</v>
      </c>
      <c r="AT96" s="49">
        <v>13.649999999999999</v>
      </c>
      <c r="AU96" s="49">
        <v>174.5</v>
      </c>
      <c r="AV96" s="371"/>
      <c r="AW96" s="49">
        <v>176.65000000000009</v>
      </c>
      <c r="AX96" s="49">
        <v>553.80000000000109</v>
      </c>
      <c r="AY96" s="49">
        <v>704.85</v>
      </c>
      <c r="AZ96" s="49">
        <v>1062</v>
      </c>
      <c r="BA96" s="371"/>
      <c r="BB96" s="49">
        <v>41.224999999999909</v>
      </c>
      <c r="BC96" s="49">
        <v>223.9</v>
      </c>
      <c r="BD96" s="49">
        <v>233.02499999999998</v>
      </c>
      <c r="BE96" s="49">
        <v>147</v>
      </c>
      <c r="BF96" s="371"/>
      <c r="BG96" s="49">
        <v>47.299999999999955</v>
      </c>
      <c r="BH96" s="49">
        <v>75.349999999999994</v>
      </c>
      <c r="BI96" s="49">
        <v>255.22500000000002</v>
      </c>
      <c r="BJ96" s="49">
        <v>114.7</v>
      </c>
      <c r="BK96" s="371"/>
      <c r="BL96" s="49">
        <v>61.974999999999682</v>
      </c>
      <c r="BM96" s="49">
        <v>35.1</v>
      </c>
      <c r="BN96" s="49">
        <v>205.04999999999998</v>
      </c>
      <c r="BO96" s="49">
        <v>209.6</v>
      </c>
      <c r="BP96" s="371"/>
      <c r="BQ96" s="49">
        <v>60.899999999999636</v>
      </c>
      <c r="BR96" s="49">
        <v>191.50000000000091</v>
      </c>
      <c r="BS96" s="49">
        <v>191.32499999999999</v>
      </c>
      <c r="BT96" s="49">
        <v>387.5</v>
      </c>
      <c r="BU96" s="324"/>
      <c r="BV96" s="49">
        <v>132.69999999999959</v>
      </c>
      <c r="BW96" s="49">
        <v>274.60000000000082</v>
      </c>
      <c r="BX96" s="49">
        <v>642.44999999999993</v>
      </c>
      <c r="BY96" s="49">
        <v>292.5</v>
      </c>
      <c r="BZ96" s="371"/>
      <c r="CA96" s="49">
        <v>34.124999999999773</v>
      </c>
      <c r="CB96" s="49">
        <v>123.00000000000091</v>
      </c>
      <c r="CC96" s="49">
        <v>223.35000000000002</v>
      </c>
      <c r="CD96" s="49">
        <v>379.6</v>
      </c>
      <c r="CE96" s="324"/>
      <c r="CF96" s="333">
        <v>58.924999999999727</v>
      </c>
      <c r="CG96" s="333">
        <v>224.94999999999982</v>
      </c>
      <c r="CH96" s="333">
        <v>239.54999999999998</v>
      </c>
      <c r="CI96" s="49">
        <v>567.4</v>
      </c>
      <c r="CJ96" s="324"/>
      <c r="CK96" s="49">
        <v>42.674999999999727</v>
      </c>
      <c r="CL96" s="49">
        <v>135.15</v>
      </c>
      <c r="CM96" s="49">
        <v>198</v>
      </c>
      <c r="CN96" s="49">
        <v>644.04999999999984</v>
      </c>
      <c r="CO96" s="371"/>
      <c r="CP96" s="49">
        <v>97.250000000000227</v>
      </c>
      <c r="CQ96" s="49">
        <v>202</v>
      </c>
      <c r="CR96" s="49">
        <v>336.375</v>
      </c>
      <c r="CS96" s="49">
        <v>522.79999999999995</v>
      </c>
      <c r="CT96" s="324"/>
      <c r="CU96" s="49">
        <v>114.47500000000082</v>
      </c>
      <c r="CV96" s="49">
        <v>256.04999999999927</v>
      </c>
      <c r="CW96" s="49">
        <v>659.17499999999995</v>
      </c>
      <c r="CX96" s="49">
        <v>740.5</v>
      </c>
      <c r="CY96" s="371"/>
      <c r="CZ96" s="49">
        <v>53.425000000000637</v>
      </c>
      <c r="DA96" s="49">
        <v>0</v>
      </c>
      <c r="DB96" s="49">
        <v>21.599999999999998</v>
      </c>
      <c r="DC96" s="49">
        <v>23.1</v>
      </c>
      <c r="DD96" s="324"/>
      <c r="DE96" s="49">
        <v>517.625</v>
      </c>
      <c r="DF96" s="49">
        <v>1718.800000000002</v>
      </c>
      <c r="DG96" s="49">
        <v>2977.5000000000005</v>
      </c>
      <c r="DH96" s="315">
        <v>3264.1000000000004</v>
      </c>
      <c r="DI96" s="324"/>
      <c r="DJ96" s="315">
        <v>184.90000000000055</v>
      </c>
      <c r="DK96" s="315">
        <v>350.20000000000164</v>
      </c>
      <c r="DL96" s="315">
        <v>516.52500000000009</v>
      </c>
      <c r="DM96" s="49">
        <v>797.94999999999993</v>
      </c>
      <c r="DN96" s="324"/>
      <c r="DO96" s="49">
        <v>192.47500000000036</v>
      </c>
      <c r="DP96" s="49">
        <v>463.94999999999982</v>
      </c>
      <c r="DQ96" s="49">
        <v>504.37499999999989</v>
      </c>
      <c r="DR96" s="49">
        <v>466.39999999999992</v>
      </c>
      <c r="DS96" s="324"/>
      <c r="DT96" s="49">
        <v>0</v>
      </c>
      <c r="DU96" s="49">
        <v>0</v>
      </c>
      <c r="DV96" s="49">
        <v>0</v>
      </c>
      <c r="DW96" s="49">
        <v>150.19999999999999</v>
      </c>
      <c r="DX96" s="324"/>
      <c r="DY96" s="49">
        <v>972.724999999994</v>
      </c>
      <c r="DZ96" s="49">
        <v>1843.5250000000015</v>
      </c>
      <c r="EA96" s="49">
        <v>3461.25</v>
      </c>
      <c r="EB96" s="315">
        <v>3812.7</v>
      </c>
      <c r="EC96" s="324"/>
      <c r="ED96" s="49">
        <v>94</v>
      </c>
      <c r="EE96" s="49">
        <v>116.55000000000473</v>
      </c>
      <c r="EF96" s="49">
        <v>2.7</v>
      </c>
      <c r="EG96" s="49">
        <v>412.00000000000006</v>
      </c>
      <c r="EH96" s="324"/>
      <c r="EI96" s="49">
        <v>102.47500000000036</v>
      </c>
      <c r="EJ96" s="49">
        <v>351.65000000000327</v>
      </c>
      <c r="EK96" s="49">
        <v>375.45000000000005</v>
      </c>
      <c r="EL96" s="49">
        <v>448.90000000000003</v>
      </c>
      <c r="EM96" s="324"/>
      <c r="EN96" s="49">
        <v>0</v>
      </c>
      <c r="EO96" s="49">
        <v>151.20000000000073</v>
      </c>
      <c r="EP96" s="49">
        <v>443.09999999999997</v>
      </c>
      <c r="EQ96" s="49">
        <v>560.79999999999995</v>
      </c>
      <c r="ER96" s="324"/>
      <c r="ES96" s="49">
        <v>68.975000000000364</v>
      </c>
      <c r="ET96" s="49">
        <v>0</v>
      </c>
      <c r="EU96" s="49">
        <v>281.77500000000003</v>
      </c>
      <c r="EV96" s="49">
        <v>406.6</v>
      </c>
      <c r="EW96" s="324"/>
      <c r="EX96">
        <v>1225.7999999999997</v>
      </c>
      <c r="EY96">
        <v>2252.2000000000025</v>
      </c>
      <c r="EZ96">
        <v>2421.6749999999997</v>
      </c>
      <c r="FA96" s="479">
        <v>2357.4</v>
      </c>
      <c r="FB96" s="324"/>
      <c r="FC96" s="49">
        <v>57.175000000001091</v>
      </c>
      <c r="FD96" s="49">
        <v>78.750000000003638</v>
      </c>
      <c r="FE96" s="49">
        <v>135.52499999999998</v>
      </c>
      <c r="FF96" s="49">
        <v>443.40000000000003</v>
      </c>
      <c r="FG96" s="324"/>
      <c r="FH96" s="333">
        <v>106.65000000000146</v>
      </c>
      <c r="FI96" s="333">
        <v>85.7</v>
      </c>
      <c r="FJ96" s="333">
        <v>303.45000000000005</v>
      </c>
      <c r="FK96" s="49">
        <v>250.4</v>
      </c>
      <c r="FL96" s="324"/>
      <c r="FM96" s="333">
        <v>130.90000000000146</v>
      </c>
      <c r="FN96" s="333">
        <v>117.17500000000109</v>
      </c>
      <c r="FO96" s="333">
        <v>151.35000000000002</v>
      </c>
      <c r="FP96" s="49">
        <v>174.20000000000002</v>
      </c>
      <c r="FQ96" s="324"/>
      <c r="FR96" s="49">
        <v>93.500000000001819</v>
      </c>
      <c r="FS96" s="49">
        <v>227</v>
      </c>
      <c r="FT96" s="49">
        <v>406.57500000000005</v>
      </c>
      <c r="FU96" s="49">
        <v>459.35</v>
      </c>
      <c r="FV96" s="324"/>
      <c r="FW96" s="49">
        <v>0</v>
      </c>
      <c r="FX96" s="49">
        <v>177.5</v>
      </c>
      <c r="FY96" s="49">
        <v>157.20000000000002</v>
      </c>
      <c r="FZ96" s="49">
        <v>651.30000000000007</v>
      </c>
      <c r="GA96" s="324"/>
      <c r="GB96">
        <v>319.82500000000437</v>
      </c>
      <c r="GC96">
        <v>533.44999999996435</v>
      </c>
      <c r="GD96">
        <v>959.32499999999993</v>
      </c>
      <c r="GE96" s="18">
        <v>1127.8</v>
      </c>
      <c r="GF96" s="324"/>
      <c r="GG96" s="632">
        <v>76.625</v>
      </c>
      <c r="GH96" s="632">
        <v>244.75</v>
      </c>
      <c r="GI96" s="632">
        <v>286.5</v>
      </c>
      <c r="GJ96">
        <v>305</v>
      </c>
      <c r="GK96" s="324"/>
      <c r="GL96" s="49">
        <v>0</v>
      </c>
      <c r="GM96" s="49">
        <v>0</v>
      </c>
      <c r="GN96">
        <v>1000.3499999999999</v>
      </c>
      <c r="GO96" s="49">
        <v>0</v>
      </c>
      <c r="GP96" s="324"/>
    </row>
    <row r="97" spans="1:198" ht="18">
      <c r="A97" s="39" t="s">
        <v>2206</v>
      </c>
      <c r="B97" s="45">
        <f t="shared" si="2"/>
        <v>51743.737500000003</v>
      </c>
      <c r="C97" s="41"/>
      <c r="D97" s="49">
        <v>0</v>
      </c>
      <c r="E97" s="49">
        <v>237.2</v>
      </c>
      <c r="F97" s="49">
        <v>328.875</v>
      </c>
      <c r="G97" s="49">
        <v>168.5</v>
      </c>
      <c r="H97" s="371"/>
      <c r="I97" s="49">
        <v>0</v>
      </c>
      <c r="J97" s="49">
        <v>38.499999999999886</v>
      </c>
      <c r="K97" s="49">
        <v>68.174999999999983</v>
      </c>
      <c r="L97" s="49">
        <v>138</v>
      </c>
      <c r="M97" s="371"/>
      <c r="N97" s="49">
        <v>0</v>
      </c>
      <c r="O97" s="49">
        <v>244.40000000000032</v>
      </c>
      <c r="P97" s="49">
        <v>160.27500000000001</v>
      </c>
      <c r="Q97" s="49">
        <v>694.9</v>
      </c>
      <c r="R97" s="371"/>
      <c r="S97" s="315">
        <v>0</v>
      </c>
      <c r="T97" s="315">
        <v>211.65000000000009</v>
      </c>
      <c r="U97" s="315">
        <v>292.79999999999995</v>
      </c>
      <c r="V97" s="49">
        <v>246.6</v>
      </c>
      <c r="W97" s="371"/>
      <c r="X97" s="49">
        <v>0</v>
      </c>
      <c r="Y97" s="49">
        <v>191.60000000000014</v>
      </c>
      <c r="Z97" s="49">
        <v>324.26249999999999</v>
      </c>
      <c r="AA97" s="49">
        <v>508.59999999999997</v>
      </c>
      <c r="AB97" s="371"/>
      <c r="AC97" s="49">
        <v>0</v>
      </c>
      <c r="AD97" s="49">
        <v>382.90000000000009</v>
      </c>
      <c r="AE97" s="49">
        <v>291.52500000000003</v>
      </c>
      <c r="AF97" s="49">
        <v>449.5</v>
      </c>
      <c r="AG97" s="371"/>
      <c r="AH97" s="49">
        <v>0</v>
      </c>
      <c r="AI97" s="49">
        <v>231.30000000000018</v>
      </c>
      <c r="AJ97" s="49">
        <v>792.52500000000009</v>
      </c>
      <c r="AK97" s="49">
        <v>600.79999999999995</v>
      </c>
      <c r="AL97" s="371"/>
      <c r="AM97" s="49">
        <v>0</v>
      </c>
      <c r="AN97" s="49">
        <v>348.65000000000055</v>
      </c>
      <c r="AO97" s="49">
        <v>387.22500000000002</v>
      </c>
      <c r="AP97" s="49">
        <v>540.80000000000007</v>
      </c>
      <c r="AQ97" s="371"/>
      <c r="AR97" s="49">
        <v>0</v>
      </c>
      <c r="AS97" s="49">
        <v>178.05</v>
      </c>
      <c r="AT97" s="49">
        <v>212.39999999999998</v>
      </c>
      <c r="AU97" s="49">
        <v>162.5</v>
      </c>
      <c r="AV97" s="371"/>
      <c r="AW97" s="49">
        <v>0</v>
      </c>
      <c r="AX97" s="49">
        <v>386.45000000000027</v>
      </c>
      <c r="AY97" s="49">
        <v>491.54999999999995</v>
      </c>
      <c r="AZ97" s="49">
        <v>414.7</v>
      </c>
      <c r="BA97" s="371"/>
      <c r="BB97" s="49">
        <v>0</v>
      </c>
      <c r="BC97" s="49">
        <v>275.60000000000002</v>
      </c>
      <c r="BD97" s="49">
        <v>246.90000000000003</v>
      </c>
      <c r="BE97" s="49">
        <v>383</v>
      </c>
      <c r="BF97" s="371"/>
      <c r="BG97" s="49">
        <v>0</v>
      </c>
      <c r="BH97" s="49">
        <v>192.59999999999997</v>
      </c>
      <c r="BI97" s="49">
        <v>343.72500000000002</v>
      </c>
      <c r="BJ97" s="49">
        <v>361.1</v>
      </c>
      <c r="BK97" s="371"/>
      <c r="BL97" s="49">
        <v>0</v>
      </c>
      <c r="BM97" s="49">
        <v>187.75</v>
      </c>
      <c r="BN97" s="49">
        <v>200.10000000000002</v>
      </c>
      <c r="BO97" s="49">
        <v>519.79999999999995</v>
      </c>
      <c r="BP97" s="371"/>
      <c r="BQ97" s="49">
        <v>0</v>
      </c>
      <c r="BR97" s="49">
        <v>322.59999999999991</v>
      </c>
      <c r="BS97" s="49">
        <v>304.46249999999998</v>
      </c>
      <c r="BT97" s="49">
        <v>594.29999999999995</v>
      </c>
      <c r="BU97" s="324"/>
      <c r="BV97" s="49">
        <v>0</v>
      </c>
      <c r="BW97" s="49">
        <v>197.04999999999927</v>
      </c>
      <c r="BX97" s="49">
        <v>432.15</v>
      </c>
      <c r="BY97" s="49">
        <v>424</v>
      </c>
      <c r="BZ97" s="371"/>
      <c r="CA97" s="49">
        <v>0</v>
      </c>
      <c r="CB97" s="49">
        <v>309.19999999999891</v>
      </c>
      <c r="CC97" s="49">
        <v>276.07500000000005</v>
      </c>
      <c r="CD97" s="49">
        <v>618.80000000000007</v>
      </c>
      <c r="CE97" s="324"/>
      <c r="CF97" s="333">
        <v>0</v>
      </c>
      <c r="CG97" s="333">
        <v>170.20000000000073</v>
      </c>
      <c r="CH97" s="333">
        <v>79.125000000000014</v>
      </c>
      <c r="CI97" s="49">
        <v>553.5</v>
      </c>
      <c r="CJ97" s="324"/>
      <c r="CK97" s="49">
        <v>0</v>
      </c>
      <c r="CL97" s="49">
        <v>166.84999999999997</v>
      </c>
      <c r="CM97" s="49">
        <v>180.67500000000001</v>
      </c>
      <c r="CN97" s="49">
        <v>551.4</v>
      </c>
      <c r="CO97" s="371"/>
      <c r="CP97" s="49">
        <v>0</v>
      </c>
      <c r="CQ97" s="49">
        <v>265.60000000000218</v>
      </c>
      <c r="CR97" s="49">
        <v>258.14999999999998</v>
      </c>
      <c r="CS97" s="49">
        <v>596.30000000000007</v>
      </c>
      <c r="CT97" s="324"/>
      <c r="CU97" s="49">
        <v>0</v>
      </c>
      <c r="CV97" s="49">
        <v>114.75000000000182</v>
      </c>
      <c r="CW97" s="49">
        <v>520.72499999999991</v>
      </c>
      <c r="CX97" s="49">
        <v>391.3</v>
      </c>
      <c r="CY97" s="371"/>
      <c r="CZ97" s="49">
        <v>0</v>
      </c>
      <c r="DA97" s="49">
        <v>109.5</v>
      </c>
      <c r="DB97" s="49">
        <v>31.875</v>
      </c>
      <c r="DC97" s="49">
        <v>0</v>
      </c>
      <c r="DD97" s="324"/>
      <c r="DE97" s="49">
        <v>0</v>
      </c>
      <c r="DF97" s="49">
        <v>619.89999999999964</v>
      </c>
      <c r="DG97" s="49">
        <v>2157.5624999999991</v>
      </c>
      <c r="DH97" s="315">
        <v>1782.6</v>
      </c>
      <c r="DI97" s="324"/>
      <c r="DJ97" s="315">
        <v>0</v>
      </c>
      <c r="DK97" s="315">
        <v>373.60000000000036</v>
      </c>
      <c r="DL97" s="315">
        <v>362.4</v>
      </c>
      <c r="DM97" s="49">
        <v>733.4</v>
      </c>
      <c r="DN97" s="324"/>
      <c r="DO97" s="49">
        <v>0</v>
      </c>
      <c r="DP97" s="49">
        <v>349.65000000000055</v>
      </c>
      <c r="DQ97" s="49">
        <v>216.52499999999998</v>
      </c>
      <c r="DR97" s="49">
        <v>457.29999999999995</v>
      </c>
      <c r="DS97" s="324"/>
      <c r="DT97" s="49">
        <v>0</v>
      </c>
      <c r="DU97" s="49">
        <v>0</v>
      </c>
      <c r="DV97" s="49">
        <v>0</v>
      </c>
      <c r="DW97" s="49">
        <v>49.800000000000004</v>
      </c>
      <c r="DX97" s="324"/>
      <c r="DY97" s="49">
        <v>0</v>
      </c>
      <c r="DZ97" s="49">
        <v>2123.2750000000042</v>
      </c>
      <c r="EA97" s="49">
        <v>3507.1499999999992</v>
      </c>
      <c r="EB97" s="315">
        <v>3488.0000000000005</v>
      </c>
      <c r="EC97" s="324"/>
      <c r="ED97" s="49">
        <v>0</v>
      </c>
      <c r="EE97" s="49">
        <v>109.90000000000509</v>
      </c>
      <c r="EF97" s="49">
        <v>99.75</v>
      </c>
      <c r="EG97" s="49">
        <v>370.2</v>
      </c>
      <c r="EH97" s="324"/>
      <c r="EI97" s="49">
        <v>0</v>
      </c>
      <c r="EJ97" s="49">
        <v>110.20000000000437</v>
      </c>
      <c r="EK97" s="49">
        <v>437.36249999999995</v>
      </c>
      <c r="EL97" s="49">
        <v>149.00000000000003</v>
      </c>
      <c r="EM97" s="324"/>
      <c r="EN97" s="49">
        <v>0</v>
      </c>
      <c r="EO97" s="49">
        <v>262.95000000000437</v>
      </c>
      <c r="EP97" s="49">
        <v>418.53749999999997</v>
      </c>
      <c r="EQ97" s="49">
        <v>863.00000000000011</v>
      </c>
      <c r="ER97" s="324"/>
      <c r="ES97" s="49">
        <v>0</v>
      </c>
      <c r="ET97" s="49">
        <v>192.35000000000036</v>
      </c>
      <c r="EU97" s="49">
        <v>275.625</v>
      </c>
      <c r="EV97" s="49">
        <v>423.2</v>
      </c>
      <c r="EW97" s="324"/>
      <c r="EX97">
        <v>0</v>
      </c>
      <c r="EY97">
        <v>1316.9000000000033</v>
      </c>
      <c r="EZ97">
        <v>1202.6249999999998</v>
      </c>
      <c r="FA97" s="479">
        <v>2033.4</v>
      </c>
      <c r="FB97" s="324"/>
      <c r="FC97" s="49">
        <v>0</v>
      </c>
      <c r="FD97" s="49">
        <v>62.450000000002547</v>
      </c>
      <c r="FE97" s="49">
        <v>307.23750000000001</v>
      </c>
      <c r="FF97" s="49">
        <v>328.79999999999995</v>
      </c>
      <c r="FG97" s="324"/>
      <c r="FH97" s="333">
        <v>0</v>
      </c>
      <c r="FI97" s="333">
        <v>137.69999999999999</v>
      </c>
      <c r="FJ97" s="333">
        <v>179.54999999999998</v>
      </c>
      <c r="FK97" s="49">
        <v>283.90000000000003</v>
      </c>
      <c r="FL97" s="324"/>
      <c r="FM97" s="333">
        <v>0</v>
      </c>
      <c r="FN97" s="333">
        <v>82.625000000003638</v>
      </c>
      <c r="FO97" s="333">
        <v>274.83749999999998</v>
      </c>
      <c r="FP97" s="49">
        <v>254.5</v>
      </c>
      <c r="FQ97" s="324"/>
      <c r="FR97" s="49">
        <v>0</v>
      </c>
      <c r="FS97" s="49">
        <v>146.84999999999997</v>
      </c>
      <c r="FT97" s="49">
        <v>295.8</v>
      </c>
      <c r="FU97" s="49">
        <v>524.20000000000005</v>
      </c>
      <c r="FV97" s="324"/>
      <c r="FW97" s="49">
        <v>0</v>
      </c>
      <c r="FX97" s="49">
        <v>90.500000000003638</v>
      </c>
      <c r="FY97" s="49">
        <v>22.049999999999997</v>
      </c>
      <c r="FZ97" s="49">
        <v>159.00000000000003</v>
      </c>
      <c r="GA97" s="324"/>
      <c r="GB97">
        <v>0</v>
      </c>
      <c r="GC97">
        <v>582.14999999996576</v>
      </c>
      <c r="GD97">
        <v>802.65000000000009</v>
      </c>
      <c r="GE97" s="18">
        <v>1279.9000000000001</v>
      </c>
      <c r="GF97" s="324"/>
      <c r="GG97" s="632">
        <v>0</v>
      </c>
      <c r="GH97" s="632">
        <v>163.5</v>
      </c>
      <c r="GI97" s="632">
        <v>170.625</v>
      </c>
      <c r="GJ97">
        <v>242.5</v>
      </c>
      <c r="GK97" s="324"/>
      <c r="GL97" s="49">
        <v>0</v>
      </c>
      <c r="GM97" s="49">
        <v>0</v>
      </c>
      <c r="GN97">
        <v>961.875</v>
      </c>
      <c r="GO97" s="49">
        <v>0</v>
      </c>
      <c r="GP97" s="324"/>
    </row>
    <row r="98" spans="1:198" ht="18">
      <c r="A98" s="40" t="s">
        <v>669</v>
      </c>
      <c r="B98" s="45">
        <f t="shared" si="2"/>
        <v>57237.237499999952</v>
      </c>
      <c r="C98" s="41"/>
      <c r="D98" s="49">
        <v>0</v>
      </c>
      <c r="E98" s="49">
        <v>238.14999999999998</v>
      </c>
      <c r="F98" s="49">
        <v>185.47500000000002</v>
      </c>
      <c r="G98" s="49">
        <v>370.2</v>
      </c>
      <c r="H98" s="371"/>
      <c r="I98" s="49">
        <v>0</v>
      </c>
      <c r="J98" s="49">
        <v>147.90000000000009</v>
      </c>
      <c r="K98" s="49">
        <v>20.250000000000043</v>
      </c>
      <c r="L98" s="49">
        <v>154</v>
      </c>
      <c r="M98" s="371"/>
      <c r="N98" s="49">
        <v>125.92500000000001</v>
      </c>
      <c r="O98" s="49">
        <v>395.34999999999968</v>
      </c>
      <c r="P98" s="49">
        <v>220.125</v>
      </c>
      <c r="Q98" s="49">
        <v>729.65000000000009</v>
      </c>
      <c r="R98" s="371"/>
      <c r="S98" s="315">
        <v>43.5</v>
      </c>
      <c r="T98" s="315">
        <v>66.299999999999841</v>
      </c>
      <c r="U98" s="315">
        <v>63.824999999999996</v>
      </c>
      <c r="V98" s="49">
        <v>147</v>
      </c>
      <c r="W98" s="371"/>
      <c r="X98" s="49">
        <v>75.400000000000205</v>
      </c>
      <c r="Y98" s="49">
        <v>162.70000000000005</v>
      </c>
      <c r="Z98" s="49">
        <v>381.75</v>
      </c>
      <c r="AA98" s="49">
        <v>312.10000000000002</v>
      </c>
      <c r="AB98" s="371"/>
      <c r="AC98" s="49">
        <v>225.00000000000011</v>
      </c>
      <c r="AD98" s="49">
        <v>300.54999999999995</v>
      </c>
      <c r="AE98" s="49">
        <v>775.72499999999991</v>
      </c>
      <c r="AF98" s="49">
        <v>223.7</v>
      </c>
      <c r="AG98" s="371"/>
      <c r="AH98" s="49">
        <v>170.59999999999991</v>
      </c>
      <c r="AI98" s="49">
        <v>205.10000000000036</v>
      </c>
      <c r="AJ98" s="49">
        <v>337.72500000000002</v>
      </c>
      <c r="AK98" s="49">
        <v>545.80000000000007</v>
      </c>
      <c r="AL98" s="371"/>
      <c r="AM98" s="49">
        <v>63.274999999999977</v>
      </c>
      <c r="AN98" s="49">
        <v>152.24999999999955</v>
      </c>
      <c r="AO98" s="49">
        <v>286.64999999999998</v>
      </c>
      <c r="AP98" s="49">
        <v>253.35</v>
      </c>
      <c r="AQ98" s="371"/>
      <c r="AR98" s="49">
        <v>0</v>
      </c>
      <c r="AS98" s="49">
        <v>63.75</v>
      </c>
      <c r="AT98" s="49">
        <v>18.899999999999999</v>
      </c>
      <c r="AU98" s="49">
        <v>161.6</v>
      </c>
      <c r="AV98" s="371"/>
      <c r="AW98" s="49">
        <v>258.20000000000027</v>
      </c>
      <c r="AX98" s="49">
        <v>223.49999999999955</v>
      </c>
      <c r="AY98" s="49">
        <v>618.00000000000011</v>
      </c>
      <c r="AZ98" s="49">
        <v>244.39999999999998</v>
      </c>
      <c r="BA98" s="371"/>
      <c r="BB98" s="49">
        <v>65.724999999999909</v>
      </c>
      <c r="BC98" s="49">
        <v>136.30000000000001</v>
      </c>
      <c r="BD98" s="49">
        <v>271.42499999999995</v>
      </c>
      <c r="BE98" s="49">
        <v>102.9</v>
      </c>
      <c r="BF98" s="371"/>
      <c r="BG98" s="49">
        <v>40.199999999999818</v>
      </c>
      <c r="BH98" s="49">
        <v>84.699999999999989</v>
      </c>
      <c r="BI98" s="49">
        <v>212.625</v>
      </c>
      <c r="BJ98" s="49">
        <v>175.3</v>
      </c>
      <c r="BK98" s="371"/>
      <c r="BL98" s="49">
        <v>11.375000000000227</v>
      </c>
      <c r="BM98" s="49">
        <v>21</v>
      </c>
      <c r="BN98" s="49">
        <v>181.875</v>
      </c>
      <c r="BO98" s="49">
        <v>287.8</v>
      </c>
      <c r="BP98" s="371"/>
      <c r="BQ98" s="49">
        <v>39.275000000000318</v>
      </c>
      <c r="BR98" s="49">
        <v>154.54999999999973</v>
      </c>
      <c r="BS98" s="49">
        <v>166.5</v>
      </c>
      <c r="BT98" s="49">
        <v>411.5</v>
      </c>
      <c r="BU98" s="324"/>
      <c r="BV98" s="49">
        <v>206.82500000000005</v>
      </c>
      <c r="BW98" s="49">
        <v>205.44999999999982</v>
      </c>
      <c r="BX98" s="49">
        <v>524.25</v>
      </c>
      <c r="BY98" s="49">
        <v>578.40000000000009</v>
      </c>
      <c r="BZ98" s="371"/>
      <c r="CA98" s="49">
        <v>35.350000000000136</v>
      </c>
      <c r="CB98" s="49">
        <v>69.900000000000091</v>
      </c>
      <c r="CC98" s="49">
        <v>212.02499999999998</v>
      </c>
      <c r="CD98" s="49">
        <v>356</v>
      </c>
      <c r="CE98" s="324"/>
      <c r="CF98" s="333">
        <v>0</v>
      </c>
      <c r="CG98" s="333">
        <v>186.99999999999955</v>
      </c>
      <c r="CH98" s="333">
        <v>215.70000000000002</v>
      </c>
      <c r="CI98" s="49">
        <v>636.6</v>
      </c>
      <c r="CJ98" s="324"/>
      <c r="CK98" s="49">
        <v>98.999999999999773</v>
      </c>
      <c r="CL98" s="49">
        <v>224.69999999999996</v>
      </c>
      <c r="CM98" s="49">
        <v>164.55</v>
      </c>
      <c r="CN98" s="49">
        <v>548.1</v>
      </c>
      <c r="CO98" s="371"/>
      <c r="CP98" s="49">
        <v>155.75</v>
      </c>
      <c r="CQ98" s="49">
        <v>255.94999999999982</v>
      </c>
      <c r="CR98" s="49">
        <v>422.54999999999995</v>
      </c>
      <c r="CS98" s="49">
        <v>436.6</v>
      </c>
      <c r="CT98" s="324"/>
      <c r="CU98" s="49">
        <v>189.92500000000018</v>
      </c>
      <c r="CV98" s="49">
        <v>195.25000000000091</v>
      </c>
      <c r="CW98" s="49">
        <v>309.75</v>
      </c>
      <c r="CX98" s="49">
        <v>789.5</v>
      </c>
      <c r="CY98" s="371"/>
      <c r="CZ98" s="49">
        <v>29.999999999999545</v>
      </c>
      <c r="DA98" s="49">
        <v>48.75</v>
      </c>
      <c r="DB98" s="49">
        <v>0</v>
      </c>
      <c r="DC98" s="49">
        <v>0</v>
      </c>
      <c r="DD98" s="324"/>
      <c r="DE98" s="49">
        <v>437.02499999999998</v>
      </c>
      <c r="DF98" s="49">
        <v>593.70000000000255</v>
      </c>
      <c r="DG98" s="49">
        <v>1928.625</v>
      </c>
      <c r="DH98" s="315">
        <v>2934.4000000000005</v>
      </c>
      <c r="DI98" s="324"/>
      <c r="DJ98" s="315">
        <v>248.72499999999991</v>
      </c>
      <c r="DK98" s="315">
        <v>239.80000000000291</v>
      </c>
      <c r="DL98" s="315">
        <v>576.15000000000009</v>
      </c>
      <c r="DM98" s="49">
        <v>850.85000000000014</v>
      </c>
      <c r="DN98" s="324"/>
      <c r="DO98" s="49">
        <v>135.875</v>
      </c>
      <c r="DP98" s="49">
        <v>620.14999999999964</v>
      </c>
      <c r="DQ98" s="49">
        <v>625.19999999999993</v>
      </c>
      <c r="DR98" s="49">
        <v>865.7</v>
      </c>
      <c r="DS98" s="324"/>
      <c r="DT98" s="49">
        <v>0</v>
      </c>
      <c r="DU98" s="49">
        <v>0</v>
      </c>
      <c r="DV98" s="49">
        <v>0</v>
      </c>
      <c r="DW98" s="49">
        <v>130.19999999999999</v>
      </c>
      <c r="DX98" s="324"/>
      <c r="DY98" s="49">
        <v>747.65000000000373</v>
      </c>
      <c r="DZ98" s="49">
        <v>1755.4750000000013</v>
      </c>
      <c r="EA98" s="49">
        <v>3143.1000000000004</v>
      </c>
      <c r="EB98" s="315">
        <v>4676.6000000000004</v>
      </c>
      <c r="EC98" s="324"/>
      <c r="ED98" s="49">
        <v>74.150000000000546</v>
      </c>
      <c r="EE98" s="49">
        <v>178.75000000000091</v>
      </c>
      <c r="EF98" s="49">
        <v>108.60000000000001</v>
      </c>
      <c r="EG98" s="49">
        <v>287.2</v>
      </c>
      <c r="EH98" s="324"/>
      <c r="EI98" s="49">
        <v>75.975000000000364</v>
      </c>
      <c r="EJ98" s="49">
        <v>56.799999999999272</v>
      </c>
      <c r="EK98" s="49">
        <v>132.07500000000002</v>
      </c>
      <c r="EL98" s="49">
        <v>334.80000000000007</v>
      </c>
      <c r="EM98" s="324"/>
      <c r="EN98" s="49">
        <v>0</v>
      </c>
      <c r="EO98" s="49">
        <v>100.850000000004</v>
      </c>
      <c r="EP98" s="49">
        <v>151.125</v>
      </c>
      <c r="EQ98" s="49">
        <v>267.60000000000002</v>
      </c>
      <c r="ER98" s="324"/>
      <c r="ES98" s="49">
        <v>66.725000000001273</v>
      </c>
      <c r="ET98" s="49">
        <v>26.600000000004002</v>
      </c>
      <c r="EU98" s="49">
        <v>175.57499999999999</v>
      </c>
      <c r="EV98" s="49">
        <v>281.3</v>
      </c>
      <c r="EW98" s="324"/>
      <c r="EX98">
        <v>1094.2624999999998</v>
      </c>
      <c r="EY98">
        <v>1551.7499999999964</v>
      </c>
      <c r="EZ98">
        <v>2394.3749999999995</v>
      </c>
      <c r="FA98" s="479">
        <v>2474</v>
      </c>
      <c r="FB98" s="324"/>
      <c r="FC98" s="49">
        <v>42.000000000000909</v>
      </c>
      <c r="FD98" s="49">
        <v>42.05000000000291</v>
      </c>
      <c r="FE98" s="49">
        <v>8.1</v>
      </c>
      <c r="FF98" s="49">
        <v>215.5</v>
      </c>
      <c r="FG98" s="324"/>
      <c r="FH98" s="333">
        <v>61.400000000000546</v>
      </c>
      <c r="FI98" s="333">
        <v>108.4</v>
      </c>
      <c r="FJ98" s="333">
        <v>282.82500000000005</v>
      </c>
      <c r="FK98" s="49">
        <v>282.3</v>
      </c>
      <c r="FL98" s="324"/>
      <c r="FM98" s="333">
        <v>117.62500000000182</v>
      </c>
      <c r="FN98" s="333">
        <v>185.72500000000218</v>
      </c>
      <c r="FO98" s="333">
        <v>446.69999999999993</v>
      </c>
      <c r="FP98" s="49">
        <v>264.7</v>
      </c>
      <c r="FQ98" s="324"/>
      <c r="FR98" s="49">
        <v>118.60000000000127</v>
      </c>
      <c r="FS98" s="49">
        <v>267.10000000000002</v>
      </c>
      <c r="FT98" s="49">
        <v>350.25</v>
      </c>
      <c r="FU98" s="49">
        <v>547.20000000000005</v>
      </c>
      <c r="FV98" s="324"/>
      <c r="FW98" s="49">
        <v>0</v>
      </c>
      <c r="FX98" s="49">
        <v>70.750000000001819</v>
      </c>
      <c r="FY98" s="49">
        <v>17.325000000000003</v>
      </c>
      <c r="FZ98" s="49">
        <v>272.7</v>
      </c>
      <c r="GA98" s="324"/>
      <c r="GB98">
        <v>230.95000000000073</v>
      </c>
      <c r="GC98">
        <v>353.14999999995882</v>
      </c>
      <c r="GD98">
        <v>918.30000000000007</v>
      </c>
      <c r="GE98" s="18">
        <v>1667.6</v>
      </c>
      <c r="GF98" s="324"/>
      <c r="GG98" s="632">
        <v>59</v>
      </c>
      <c r="GH98" s="632">
        <v>190.75</v>
      </c>
      <c r="GI98" s="632">
        <v>220.875</v>
      </c>
      <c r="GJ98">
        <v>307</v>
      </c>
      <c r="GK98" s="324"/>
      <c r="GL98" s="49">
        <v>0</v>
      </c>
      <c r="GM98" s="49">
        <v>0</v>
      </c>
      <c r="GN98">
        <v>818.02500000000009</v>
      </c>
      <c r="GO98" s="49">
        <v>0</v>
      </c>
      <c r="GP98" s="324"/>
    </row>
    <row r="99" spans="1:198" ht="18">
      <c r="A99" s="39" t="s">
        <v>2715</v>
      </c>
      <c r="B99" s="45">
        <f t="shared" si="2"/>
        <v>46712.925000000017</v>
      </c>
      <c r="C99" s="41"/>
      <c r="D99" s="49">
        <v>0</v>
      </c>
      <c r="E99" s="49">
        <v>0</v>
      </c>
      <c r="F99" s="49">
        <v>206.92500000000001</v>
      </c>
      <c r="G99" s="49">
        <v>272.09999999999997</v>
      </c>
      <c r="H99" s="371"/>
      <c r="I99" s="49">
        <v>0</v>
      </c>
      <c r="J99" s="49">
        <v>0</v>
      </c>
      <c r="K99" s="49">
        <v>28.649999999999991</v>
      </c>
      <c r="L99" s="49">
        <v>455.55</v>
      </c>
      <c r="M99" s="371"/>
      <c r="N99" s="49">
        <v>0</v>
      </c>
      <c r="O99" s="49">
        <v>0</v>
      </c>
      <c r="P99" s="49">
        <v>226.04999999999998</v>
      </c>
      <c r="Q99" s="49">
        <v>425.70000000000005</v>
      </c>
      <c r="R99" s="371"/>
      <c r="S99" s="315">
        <v>0</v>
      </c>
      <c r="T99" s="315">
        <v>0</v>
      </c>
      <c r="U99" s="315">
        <v>101.25</v>
      </c>
      <c r="V99" s="49">
        <v>367.5</v>
      </c>
      <c r="W99" s="371"/>
      <c r="X99" s="49">
        <v>0</v>
      </c>
      <c r="Y99" s="49">
        <v>0</v>
      </c>
      <c r="Z99" s="49">
        <v>269.25</v>
      </c>
      <c r="AA99" s="49">
        <v>315</v>
      </c>
      <c r="AB99" s="371"/>
      <c r="AC99" s="49">
        <v>0</v>
      </c>
      <c r="AD99" s="49">
        <v>0</v>
      </c>
      <c r="AE99" s="49">
        <v>437.85</v>
      </c>
      <c r="AF99" s="49">
        <v>330.79999999999995</v>
      </c>
      <c r="AG99" s="371"/>
      <c r="AH99" s="49">
        <v>0</v>
      </c>
      <c r="AI99" s="49">
        <v>0</v>
      </c>
      <c r="AJ99" s="49">
        <v>529.04999999999995</v>
      </c>
      <c r="AK99" s="49">
        <v>1202.2999999999997</v>
      </c>
      <c r="AL99" s="371"/>
      <c r="AM99" s="49">
        <v>0</v>
      </c>
      <c r="AN99" s="49">
        <v>0</v>
      </c>
      <c r="AO99" s="49">
        <v>341.17499999999995</v>
      </c>
      <c r="AP99" s="49">
        <v>496.5</v>
      </c>
      <c r="AQ99" s="371"/>
      <c r="AR99" s="49">
        <v>0</v>
      </c>
      <c r="AS99" s="49">
        <v>0</v>
      </c>
      <c r="AT99" s="49">
        <v>120.375</v>
      </c>
      <c r="AU99" s="49">
        <v>162</v>
      </c>
      <c r="AV99" s="371"/>
      <c r="AW99" s="49">
        <v>0</v>
      </c>
      <c r="AX99" s="49">
        <v>0</v>
      </c>
      <c r="AY99" s="49">
        <v>556.20000000000005</v>
      </c>
      <c r="AZ99" s="49">
        <v>932.10000000000014</v>
      </c>
      <c r="BA99" s="371"/>
      <c r="BB99" s="49">
        <v>0</v>
      </c>
      <c r="BC99" s="49">
        <v>0</v>
      </c>
      <c r="BD99" s="49">
        <v>158.47499999999999</v>
      </c>
      <c r="BE99" s="49">
        <v>308.7</v>
      </c>
      <c r="BF99" s="371"/>
      <c r="BG99" s="49">
        <v>0</v>
      </c>
      <c r="BH99" s="49">
        <v>0</v>
      </c>
      <c r="BI99" s="49">
        <v>226.875</v>
      </c>
      <c r="BJ99" s="49">
        <v>102</v>
      </c>
      <c r="BK99" s="371"/>
      <c r="BL99" s="49">
        <v>0</v>
      </c>
      <c r="BM99" s="49">
        <v>0</v>
      </c>
      <c r="BN99" s="49">
        <v>55.275000000000006</v>
      </c>
      <c r="BO99" s="49">
        <v>278.2</v>
      </c>
      <c r="BP99" s="371"/>
      <c r="BQ99" s="49">
        <v>0</v>
      </c>
      <c r="BR99" s="49">
        <v>0</v>
      </c>
      <c r="BS99" s="49">
        <v>180.75</v>
      </c>
      <c r="BT99" s="49">
        <v>503.2</v>
      </c>
      <c r="BU99" s="324"/>
      <c r="BV99" s="49">
        <v>0</v>
      </c>
      <c r="BW99" s="49">
        <v>0</v>
      </c>
      <c r="BX99" s="49">
        <v>283.27500000000003</v>
      </c>
      <c r="BY99" s="49">
        <v>364</v>
      </c>
      <c r="BZ99" s="371"/>
      <c r="CA99" s="49">
        <v>0</v>
      </c>
      <c r="CB99" s="49">
        <v>0</v>
      </c>
      <c r="CC99" s="49">
        <v>140.02499999999998</v>
      </c>
      <c r="CD99" s="49">
        <v>483</v>
      </c>
      <c r="CE99" s="324"/>
      <c r="CF99" s="333">
        <v>0</v>
      </c>
      <c r="CG99" s="333">
        <v>0</v>
      </c>
      <c r="CH99" s="333">
        <v>227.47500000000002</v>
      </c>
      <c r="CI99" s="49">
        <v>556.19999999999993</v>
      </c>
      <c r="CJ99" s="324"/>
      <c r="CK99" s="49">
        <v>0</v>
      </c>
      <c r="CL99" s="49">
        <v>0</v>
      </c>
      <c r="CM99" s="49">
        <v>326.70000000000005</v>
      </c>
      <c r="CN99" s="49">
        <v>608.5</v>
      </c>
      <c r="CO99" s="371"/>
      <c r="CP99" s="49">
        <v>0</v>
      </c>
      <c r="CQ99" s="49">
        <v>0</v>
      </c>
      <c r="CR99" s="49">
        <v>352.20000000000005</v>
      </c>
      <c r="CS99" s="49">
        <v>497.05</v>
      </c>
      <c r="CT99" s="324"/>
      <c r="CU99" s="49">
        <v>0</v>
      </c>
      <c r="CV99" s="49">
        <v>0</v>
      </c>
      <c r="CW99" s="49">
        <v>657.67499999999995</v>
      </c>
      <c r="CX99" s="49">
        <v>678.1</v>
      </c>
      <c r="CY99" s="371"/>
      <c r="CZ99" s="49">
        <v>0</v>
      </c>
      <c r="DA99" s="49">
        <v>0</v>
      </c>
      <c r="DB99" s="49">
        <v>186.6</v>
      </c>
      <c r="DC99" s="49">
        <v>0</v>
      </c>
      <c r="DD99" s="324"/>
      <c r="DE99" s="49">
        <v>0</v>
      </c>
      <c r="DF99" s="49">
        <v>0</v>
      </c>
      <c r="DG99" s="49">
        <v>2652.8249999999998</v>
      </c>
      <c r="DH99" s="315">
        <v>2646.9</v>
      </c>
      <c r="DI99" s="324"/>
      <c r="DJ99" s="315">
        <v>0</v>
      </c>
      <c r="DK99" s="315">
        <v>0</v>
      </c>
      <c r="DL99" s="315">
        <v>645.59999999999991</v>
      </c>
      <c r="DM99" s="49">
        <v>1138.4000000000003</v>
      </c>
      <c r="DN99" s="324"/>
      <c r="DO99" s="49">
        <v>0</v>
      </c>
      <c r="DP99" s="49">
        <v>0</v>
      </c>
      <c r="DQ99" s="49">
        <v>448.95000000000005</v>
      </c>
      <c r="DR99" s="49">
        <v>827.5</v>
      </c>
      <c r="DS99" s="324"/>
      <c r="DT99" s="49">
        <v>0</v>
      </c>
      <c r="DU99" s="49">
        <v>0</v>
      </c>
      <c r="DV99" s="49">
        <v>0</v>
      </c>
      <c r="DW99" s="49">
        <v>216.3</v>
      </c>
      <c r="DX99" s="324"/>
      <c r="DY99" s="49">
        <v>0</v>
      </c>
      <c r="DZ99" s="49">
        <v>0</v>
      </c>
      <c r="EA99" s="49">
        <v>3837.2250000000008</v>
      </c>
      <c r="EB99" s="315">
        <v>4247.1000000000004</v>
      </c>
      <c r="EC99" s="324"/>
      <c r="ED99" s="49">
        <v>0</v>
      </c>
      <c r="EE99" s="49">
        <v>0</v>
      </c>
      <c r="EF99" s="49">
        <v>274.04999999999995</v>
      </c>
      <c r="EG99" s="49">
        <v>128.6</v>
      </c>
      <c r="EH99" s="324"/>
      <c r="EI99" s="49">
        <v>0</v>
      </c>
      <c r="EJ99" s="49">
        <v>0</v>
      </c>
      <c r="EK99" s="49">
        <v>362.32500000000005</v>
      </c>
      <c r="EL99" s="49">
        <v>370.5</v>
      </c>
      <c r="EM99" s="324"/>
      <c r="EN99" s="49">
        <v>0</v>
      </c>
      <c r="EO99" s="49">
        <v>0</v>
      </c>
      <c r="EP99" s="49">
        <v>190.05</v>
      </c>
      <c r="EQ99" s="49">
        <v>469.9</v>
      </c>
      <c r="ER99" s="324"/>
      <c r="ES99" s="49">
        <v>0</v>
      </c>
      <c r="ET99" s="49">
        <v>0</v>
      </c>
      <c r="EU99" s="49">
        <v>230.47500000000002</v>
      </c>
      <c r="EV99" s="49">
        <v>260.3</v>
      </c>
      <c r="EW99" s="324"/>
      <c r="EX99">
        <v>0</v>
      </c>
      <c r="EY99">
        <v>0</v>
      </c>
      <c r="EZ99">
        <v>2704.4249999999997</v>
      </c>
      <c r="FA99" s="479">
        <v>4019.55</v>
      </c>
      <c r="FB99" s="324"/>
      <c r="FC99" s="49">
        <v>0</v>
      </c>
      <c r="FD99" s="49">
        <v>0</v>
      </c>
      <c r="FE99" s="49">
        <v>317.25</v>
      </c>
      <c r="FF99" s="49">
        <v>229.1</v>
      </c>
      <c r="FG99" s="324"/>
      <c r="FH99" s="333">
        <v>0</v>
      </c>
      <c r="FI99" s="333">
        <v>0</v>
      </c>
      <c r="FJ99" s="333">
        <v>429.15000000000003</v>
      </c>
      <c r="FK99" s="49">
        <v>107.4</v>
      </c>
      <c r="FL99" s="324"/>
      <c r="FM99" s="333">
        <v>0</v>
      </c>
      <c r="FN99" s="333">
        <v>0</v>
      </c>
      <c r="FO99" s="333">
        <v>315.82500000000005</v>
      </c>
      <c r="FP99" s="49">
        <v>152.6</v>
      </c>
      <c r="FQ99" s="324"/>
      <c r="FR99" s="49">
        <v>0</v>
      </c>
      <c r="FS99" s="49">
        <v>0</v>
      </c>
      <c r="FT99" s="49">
        <v>444.6</v>
      </c>
      <c r="FU99" s="49">
        <v>473.3</v>
      </c>
      <c r="FV99" s="324"/>
      <c r="FW99" s="49">
        <v>0</v>
      </c>
      <c r="FX99" s="49">
        <v>0</v>
      </c>
      <c r="FY99" s="49">
        <v>31.275000000000002</v>
      </c>
      <c r="FZ99" s="49">
        <v>432.60000000000008</v>
      </c>
      <c r="GA99" s="324"/>
      <c r="GB99">
        <v>0</v>
      </c>
      <c r="GC99">
        <v>0</v>
      </c>
      <c r="GD99">
        <v>981</v>
      </c>
      <c r="GE99" s="18">
        <v>1057.6500000000001</v>
      </c>
      <c r="GF99" s="324"/>
      <c r="GG99" s="632">
        <v>0</v>
      </c>
      <c r="GH99" s="632">
        <v>0</v>
      </c>
      <c r="GI99" s="632">
        <v>181.125</v>
      </c>
      <c r="GJ99">
        <v>295.5</v>
      </c>
      <c r="GK99" s="324"/>
      <c r="GL99" s="49">
        <v>0</v>
      </c>
      <c r="GM99" s="49">
        <v>0</v>
      </c>
      <c r="GN99">
        <v>642.97499999999991</v>
      </c>
      <c r="GO99" s="49">
        <v>0</v>
      </c>
      <c r="GP99" s="324"/>
    </row>
    <row r="100" spans="1:198" ht="18">
      <c r="A100" s="38" t="s">
        <v>142</v>
      </c>
      <c r="B100" s="45">
        <f t="shared" si="2"/>
        <v>66424.525000000009</v>
      </c>
      <c r="C100" s="41"/>
      <c r="D100" s="49">
        <v>0</v>
      </c>
      <c r="E100" s="49">
        <v>167.84999999999997</v>
      </c>
      <c r="F100" s="49">
        <v>347.40000000000003</v>
      </c>
      <c r="G100" s="49">
        <v>130</v>
      </c>
      <c r="H100" s="371"/>
      <c r="I100" s="49">
        <v>0</v>
      </c>
      <c r="J100" s="49">
        <v>125.85000000000008</v>
      </c>
      <c r="K100" s="49">
        <v>40.649999999999949</v>
      </c>
      <c r="L100" s="49">
        <v>154.79999999999998</v>
      </c>
      <c r="M100" s="371"/>
      <c r="N100" s="49">
        <v>132.72499999999991</v>
      </c>
      <c r="O100" s="49">
        <v>169.79999999999973</v>
      </c>
      <c r="P100" s="49">
        <v>434.25</v>
      </c>
      <c r="Q100" s="49">
        <v>438.5</v>
      </c>
      <c r="R100" s="371"/>
      <c r="S100" s="315">
        <v>44.724999999999852</v>
      </c>
      <c r="T100" s="315">
        <v>124.75</v>
      </c>
      <c r="U100" s="315">
        <v>147.75</v>
      </c>
      <c r="V100" s="49">
        <v>192.5</v>
      </c>
      <c r="W100" s="371"/>
      <c r="X100" s="49">
        <v>80.124999999999773</v>
      </c>
      <c r="Y100" s="49">
        <v>142.94999999999982</v>
      </c>
      <c r="Z100" s="49">
        <v>240.75</v>
      </c>
      <c r="AA100" s="49">
        <v>433.8</v>
      </c>
      <c r="AB100" s="371"/>
      <c r="AC100" s="49">
        <v>227.87499999999989</v>
      </c>
      <c r="AD100" s="49">
        <v>541.90000000000032</v>
      </c>
      <c r="AE100" s="49">
        <v>548.25000000000011</v>
      </c>
      <c r="AF100" s="49">
        <v>388.5</v>
      </c>
      <c r="AG100" s="371"/>
      <c r="AH100" s="49">
        <v>228.72500000000025</v>
      </c>
      <c r="AI100" s="49">
        <v>407.75000000000045</v>
      </c>
      <c r="AJ100" s="49">
        <v>772.2</v>
      </c>
      <c r="AK100" s="49">
        <v>977.84999999999991</v>
      </c>
      <c r="AL100" s="371"/>
      <c r="AM100" s="49">
        <v>96.300000000000182</v>
      </c>
      <c r="AN100" s="49">
        <v>326.25000000000045</v>
      </c>
      <c r="AO100" s="49">
        <v>217.72499999999997</v>
      </c>
      <c r="AP100" s="49">
        <v>642</v>
      </c>
      <c r="AQ100" s="371"/>
      <c r="AR100" s="49">
        <v>60.600000000000136</v>
      </c>
      <c r="AS100" s="49">
        <v>42.25</v>
      </c>
      <c r="AT100" s="49">
        <v>116.69999999999999</v>
      </c>
      <c r="AU100" s="49">
        <v>40.200000000000003</v>
      </c>
      <c r="AV100" s="371"/>
      <c r="AW100" s="49">
        <v>202.97499999999991</v>
      </c>
      <c r="AX100" s="49">
        <v>497.64999999999964</v>
      </c>
      <c r="AY100" s="49">
        <v>707.17499999999995</v>
      </c>
      <c r="AZ100" s="49">
        <v>972.2</v>
      </c>
      <c r="BA100" s="371"/>
      <c r="BB100" s="49">
        <v>49.500000000000227</v>
      </c>
      <c r="BC100" s="49">
        <v>287.75</v>
      </c>
      <c r="BD100" s="49">
        <v>253.57500000000002</v>
      </c>
      <c r="BE100" s="49">
        <v>393.25</v>
      </c>
      <c r="BF100" s="371"/>
      <c r="BG100" s="49">
        <v>41.274999999999864</v>
      </c>
      <c r="BH100" s="49">
        <v>83.399999999999991</v>
      </c>
      <c r="BI100" s="49">
        <v>247.5</v>
      </c>
      <c r="BJ100" s="49">
        <v>129.30000000000001</v>
      </c>
      <c r="BK100" s="371"/>
      <c r="BL100" s="49">
        <v>101.69999999999982</v>
      </c>
      <c r="BM100" s="49">
        <v>72.25</v>
      </c>
      <c r="BN100" s="49">
        <v>0</v>
      </c>
      <c r="BO100" s="49">
        <v>237.1</v>
      </c>
      <c r="BP100" s="371"/>
      <c r="BQ100" s="49">
        <v>69.375</v>
      </c>
      <c r="BR100" s="49">
        <v>258.79999999999973</v>
      </c>
      <c r="BS100" s="49">
        <v>108</v>
      </c>
      <c r="BT100" s="49">
        <v>554.75</v>
      </c>
      <c r="BU100" s="324"/>
      <c r="BV100" s="49">
        <v>165.52499999999964</v>
      </c>
      <c r="BW100" s="49">
        <v>331.10000000000036</v>
      </c>
      <c r="BX100" s="49">
        <v>516.67499999999995</v>
      </c>
      <c r="BY100" s="49">
        <v>608.90000000000009</v>
      </c>
      <c r="BZ100" s="371"/>
      <c r="CA100" s="49">
        <v>44.699999999999818</v>
      </c>
      <c r="CB100" s="49">
        <v>202.50000000000091</v>
      </c>
      <c r="CC100" s="49">
        <v>155.47500000000002</v>
      </c>
      <c r="CD100" s="49">
        <v>613.6</v>
      </c>
      <c r="CE100" s="324"/>
      <c r="CF100" s="333">
        <v>47.625</v>
      </c>
      <c r="CG100" s="333">
        <v>221.25000000000182</v>
      </c>
      <c r="CH100" s="333">
        <v>186.97500000000002</v>
      </c>
      <c r="CI100" s="49">
        <v>601.29999999999995</v>
      </c>
      <c r="CJ100" s="324"/>
      <c r="CK100" s="49">
        <v>62.375000000000455</v>
      </c>
      <c r="CL100" s="49">
        <v>245.55</v>
      </c>
      <c r="CM100" s="49">
        <v>70.574999999999989</v>
      </c>
      <c r="CN100" s="49">
        <v>656.5</v>
      </c>
      <c r="CO100" s="371"/>
      <c r="CP100" s="49">
        <v>116.92500000000109</v>
      </c>
      <c r="CQ100" s="49">
        <v>239.35000000000127</v>
      </c>
      <c r="CR100" s="49">
        <v>312.45000000000005</v>
      </c>
      <c r="CS100" s="49">
        <v>473.4</v>
      </c>
      <c r="CT100" s="324"/>
      <c r="CU100" s="49">
        <v>204.33750000000055</v>
      </c>
      <c r="CV100" s="49">
        <v>179.35000000000309</v>
      </c>
      <c r="CW100" s="49">
        <v>753.07500000000005</v>
      </c>
      <c r="CX100" s="49">
        <v>808.60000000000014</v>
      </c>
      <c r="CY100" s="371"/>
      <c r="CZ100" s="49">
        <v>45.000000000000455</v>
      </c>
      <c r="DA100" s="49">
        <v>139.59999999999997</v>
      </c>
      <c r="DB100" s="49">
        <v>35.099999999999994</v>
      </c>
      <c r="DC100" s="49">
        <v>0</v>
      </c>
      <c r="DD100" s="324"/>
      <c r="DE100" s="49">
        <v>562.89999999999986</v>
      </c>
      <c r="DF100" s="49">
        <v>835.10000000000127</v>
      </c>
      <c r="DG100" s="49">
        <v>2786.6250000000005</v>
      </c>
      <c r="DH100" s="315">
        <v>2856.7999999999997</v>
      </c>
      <c r="DI100" s="324"/>
      <c r="DJ100" s="315">
        <v>200.20000000000027</v>
      </c>
      <c r="DK100" s="315">
        <v>273.60000000000127</v>
      </c>
      <c r="DL100" s="315">
        <v>667.80000000000007</v>
      </c>
      <c r="DM100" s="49">
        <v>1031.3</v>
      </c>
      <c r="DN100" s="324"/>
      <c r="DO100" s="49">
        <v>137.70000000000118</v>
      </c>
      <c r="DP100" s="49">
        <v>604.79999999999836</v>
      </c>
      <c r="DQ100" s="49">
        <v>472.19999999999993</v>
      </c>
      <c r="DR100" s="49">
        <v>948.70000000000016</v>
      </c>
      <c r="DS100" s="324"/>
      <c r="DT100" s="49">
        <v>0</v>
      </c>
      <c r="DU100" s="49">
        <v>0</v>
      </c>
      <c r="DV100" s="49">
        <v>0</v>
      </c>
      <c r="DW100" s="49">
        <v>161.5</v>
      </c>
      <c r="DX100" s="324"/>
      <c r="DY100" s="49">
        <v>948.22500000000764</v>
      </c>
      <c r="DZ100" s="49">
        <v>1902.2999999999956</v>
      </c>
      <c r="EA100" s="49">
        <v>3555.6000000000004</v>
      </c>
      <c r="EB100" s="315">
        <v>4421.7000000000007</v>
      </c>
      <c r="EC100" s="324"/>
      <c r="ED100" s="49">
        <v>63.52499999999975</v>
      </c>
      <c r="EE100" s="49">
        <v>127.49999999999818</v>
      </c>
      <c r="EF100" s="49">
        <v>168.82499999999999</v>
      </c>
      <c r="EG100" s="49">
        <v>355.90000000000003</v>
      </c>
      <c r="EH100" s="324"/>
      <c r="EI100" s="49">
        <v>80.800000000000182</v>
      </c>
      <c r="EJ100" s="49">
        <v>152.94999999999891</v>
      </c>
      <c r="EK100" s="49">
        <v>351.6</v>
      </c>
      <c r="EL100" s="49">
        <v>108.5</v>
      </c>
      <c r="EM100" s="324"/>
      <c r="EN100" s="49">
        <v>0</v>
      </c>
      <c r="EO100" s="49">
        <v>286.149999999996</v>
      </c>
      <c r="EP100" s="49">
        <v>107.92500000000001</v>
      </c>
      <c r="EQ100" s="49">
        <v>685.39999999999986</v>
      </c>
      <c r="ER100" s="324"/>
      <c r="ES100" s="49">
        <v>37.325000000000728</v>
      </c>
      <c r="ET100" s="49">
        <v>74.849999999996726</v>
      </c>
      <c r="EU100" s="49">
        <v>278.625</v>
      </c>
      <c r="EV100" s="49">
        <v>335.3</v>
      </c>
      <c r="EW100" s="324"/>
      <c r="EX100">
        <v>996.21250000000009</v>
      </c>
      <c r="EY100">
        <v>1686.7000000000025</v>
      </c>
      <c r="EZ100">
        <v>2560.5750000000003</v>
      </c>
      <c r="FA100" s="479">
        <v>3741.3</v>
      </c>
      <c r="FB100" s="324"/>
      <c r="FC100" s="49">
        <v>41.325000000000728</v>
      </c>
      <c r="FD100" s="49">
        <v>56.299999999995634</v>
      </c>
      <c r="FE100" s="49">
        <v>131.625</v>
      </c>
      <c r="FF100" s="49">
        <v>364.1</v>
      </c>
      <c r="FG100" s="324"/>
      <c r="FH100" s="333">
        <v>41.150000000000546</v>
      </c>
      <c r="FI100" s="333">
        <v>217</v>
      </c>
      <c r="FJ100" s="333">
        <v>213.59999999999997</v>
      </c>
      <c r="FK100" s="49">
        <v>240.60000000000002</v>
      </c>
      <c r="FL100" s="324"/>
      <c r="FM100" s="333">
        <v>109.95000000000164</v>
      </c>
      <c r="FN100" s="333">
        <v>174.29999999999563</v>
      </c>
      <c r="FO100" s="333">
        <v>268.79999999999995</v>
      </c>
      <c r="FP100" s="49">
        <v>152.19999999999999</v>
      </c>
      <c r="FQ100" s="324"/>
      <c r="FR100" s="49">
        <v>136.52500000000236</v>
      </c>
      <c r="FS100" s="49">
        <v>277.89999999999998</v>
      </c>
      <c r="FT100" s="49">
        <v>479.625</v>
      </c>
      <c r="FU100" s="49">
        <v>644.9</v>
      </c>
      <c r="FV100" s="324"/>
      <c r="FW100" s="49">
        <v>0</v>
      </c>
      <c r="FX100" s="49">
        <v>191.20000000000255</v>
      </c>
      <c r="FY100" s="49">
        <v>219.45000000000002</v>
      </c>
      <c r="FZ100" s="49">
        <v>335.4</v>
      </c>
      <c r="GA100" s="324"/>
      <c r="GB100">
        <v>258.65000000000509</v>
      </c>
      <c r="GC100">
        <v>577.59999999999957</v>
      </c>
      <c r="GD100">
        <v>1024.8000000000002</v>
      </c>
      <c r="GE100" s="18">
        <v>1501.4</v>
      </c>
      <c r="GF100" s="324"/>
      <c r="GG100" s="632">
        <v>83.500000000002728</v>
      </c>
      <c r="GH100" s="632">
        <v>275</v>
      </c>
      <c r="GI100" s="632">
        <v>224.625</v>
      </c>
      <c r="GJ100">
        <v>374</v>
      </c>
      <c r="GK100" s="324"/>
      <c r="GL100" s="49">
        <v>0</v>
      </c>
      <c r="GM100" s="49">
        <v>0</v>
      </c>
      <c r="GN100">
        <v>752.40000000000009</v>
      </c>
      <c r="GO100" s="49">
        <v>0</v>
      </c>
      <c r="GP100" s="324"/>
    </row>
    <row r="101" spans="1:198" ht="18">
      <c r="A101" s="81" t="s">
        <v>1349</v>
      </c>
      <c r="B101" s="45">
        <f t="shared" si="2"/>
        <v>59001.524999999987</v>
      </c>
      <c r="C101" s="41"/>
      <c r="D101" s="49">
        <v>0</v>
      </c>
      <c r="E101" s="49">
        <v>250.14999999999998</v>
      </c>
      <c r="F101" s="49">
        <v>89.700000000000017</v>
      </c>
      <c r="G101" s="49">
        <v>172.60000000000002</v>
      </c>
      <c r="H101" s="371"/>
      <c r="I101" s="49">
        <v>0</v>
      </c>
      <c r="J101" s="49">
        <v>133.85000000000002</v>
      </c>
      <c r="K101" s="49">
        <v>45.300000000000004</v>
      </c>
      <c r="L101" s="49">
        <v>266.2</v>
      </c>
      <c r="M101" s="371"/>
      <c r="N101" s="49">
        <v>168.38749999999999</v>
      </c>
      <c r="O101" s="49">
        <v>338.59999999999968</v>
      </c>
      <c r="P101" s="49">
        <v>293.54999999999995</v>
      </c>
      <c r="Q101" s="49">
        <v>611.20000000000005</v>
      </c>
      <c r="R101" s="371"/>
      <c r="S101" s="315">
        <v>60.849999999999966</v>
      </c>
      <c r="T101" s="315">
        <v>52.800000000000182</v>
      </c>
      <c r="U101" s="315">
        <v>324.52499999999998</v>
      </c>
      <c r="V101" s="49">
        <v>257.5</v>
      </c>
      <c r="W101" s="371"/>
      <c r="X101" s="49">
        <v>125.72500000000002</v>
      </c>
      <c r="Y101" s="49">
        <v>86.2999999999995</v>
      </c>
      <c r="Z101" s="49">
        <v>155.25</v>
      </c>
      <c r="AA101" s="49">
        <v>386.5</v>
      </c>
      <c r="AB101" s="371"/>
      <c r="AC101" s="49">
        <v>179.07499999999982</v>
      </c>
      <c r="AD101" s="49">
        <v>468.349999999999</v>
      </c>
      <c r="AE101" s="49">
        <v>382.79999999999995</v>
      </c>
      <c r="AF101" s="49">
        <v>336.6</v>
      </c>
      <c r="AG101" s="371"/>
      <c r="AH101" s="49">
        <v>301.09999999999997</v>
      </c>
      <c r="AI101" s="49">
        <v>397.39999999999918</v>
      </c>
      <c r="AJ101" s="49">
        <v>672.97499999999991</v>
      </c>
      <c r="AK101" s="49">
        <v>867.00000000000011</v>
      </c>
      <c r="AL101" s="371"/>
      <c r="AM101" s="49">
        <v>94.212500000000546</v>
      </c>
      <c r="AN101" s="49">
        <v>274.84999999999991</v>
      </c>
      <c r="AO101" s="49">
        <v>305.10000000000002</v>
      </c>
      <c r="AP101" s="49">
        <v>545.5</v>
      </c>
      <c r="AQ101" s="371"/>
      <c r="AR101" s="49">
        <v>121.40000000000055</v>
      </c>
      <c r="AS101" s="49">
        <v>130.75</v>
      </c>
      <c r="AT101" s="49">
        <v>350.54999999999995</v>
      </c>
      <c r="AU101" s="49">
        <v>166.3</v>
      </c>
      <c r="AV101" s="371"/>
      <c r="AW101" s="49">
        <v>100.45000000000027</v>
      </c>
      <c r="AX101" s="49">
        <v>516.29999999999973</v>
      </c>
      <c r="AY101" s="49">
        <v>267.375</v>
      </c>
      <c r="AZ101" s="49">
        <v>748.40000000000009</v>
      </c>
      <c r="BA101" s="371"/>
      <c r="BB101" s="49">
        <v>60.575000000000273</v>
      </c>
      <c r="BC101" s="49">
        <v>209.5</v>
      </c>
      <c r="BD101" s="49">
        <v>445.34999999999997</v>
      </c>
      <c r="BE101" s="49">
        <v>446.9</v>
      </c>
      <c r="BF101" s="371"/>
      <c r="BG101" s="49">
        <v>78.700000000000244</v>
      </c>
      <c r="BH101" s="49">
        <v>106.84999999999998</v>
      </c>
      <c r="BI101" s="49">
        <v>505.875</v>
      </c>
      <c r="BJ101" s="49">
        <v>271.3</v>
      </c>
      <c r="BK101" s="371"/>
      <c r="BL101" s="49">
        <v>54.187500000000227</v>
      </c>
      <c r="BM101" s="49">
        <v>102.14999999999999</v>
      </c>
      <c r="BN101" s="49">
        <v>153.97500000000002</v>
      </c>
      <c r="BO101" s="49">
        <v>280.89999999999998</v>
      </c>
      <c r="BP101" s="371"/>
      <c r="BQ101" s="49">
        <v>70.537500000000364</v>
      </c>
      <c r="BR101" s="49">
        <v>252.84999999999945</v>
      </c>
      <c r="BS101" s="49">
        <v>324.375</v>
      </c>
      <c r="BT101" s="49">
        <v>717.5</v>
      </c>
      <c r="BU101" s="324"/>
      <c r="BV101" s="49">
        <v>205.22500000000059</v>
      </c>
      <c r="BW101" s="49">
        <v>310.94999999999982</v>
      </c>
      <c r="BX101" s="49">
        <v>210.45000000000002</v>
      </c>
      <c r="BY101" s="49">
        <v>340.9</v>
      </c>
      <c r="BZ101" s="371"/>
      <c r="CA101" s="49">
        <v>35</v>
      </c>
      <c r="CB101" s="49">
        <v>233.69999999999982</v>
      </c>
      <c r="CC101" s="49">
        <v>372.07500000000005</v>
      </c>
      <c r="CD101" s="49">
        <v>744.59999999999991</v>
      </c>
      <c r="CE101" s="324"/>
      <c r="CF101" s="333">
        <v>41.150000000000318</v>
      </c>
      <c r="CG101" s="333">
        <v>132.74999999999909</v>
      </c>
      <c r="CH101" s="333">
        <v>255.89999999999998</v>
      </c>
      <c r="CI101" s="49">
        <v>485.3</v>
      </c>
      <c r="CJ101" s="324"/>
      <c r="CK101" s="49">
        <v>81.887500000000273</v>
      </c>
      <c r="CL101" s="49">
        <v>143.44999999999999</v>
      </c>
      <c r="CM101" s="49">
        <v>113.25</v>
      </c>
      <c r="CN101" s="49">
        <v>444.8</v>
      </c>
      <c r="CO101" s="371"/>
      <c r="CP101" s="49">
        <v>130.17499999999927</v>
      </c>
      <c r="CQ101" s="49">
        <v>164.59999999999673</v>
      </c>
      <c r="CR101" s="49">
        <v>341.70000000000005</v>
      </c>
      <c r="CS101" s="49">
        <v>486.5</v>
      </c>
      <c r="CT101" s="324"/>
      <c r="CU101" s="49">
        <v>50.449999999999363</v>
      </c>
      <c r="CV101" s="49">
        <v>304.74999999999818</v>
      </c>
      <c r="CW101" s="49">
        <v>265.20000000000005</v>
      </c>
      <c r="CX101" s="49">
        <v>509.4</v>
      </c>
      <c r="CY101" s="371"/>
      <c r="CZ101" s="49">
        <v>12.799999999998363</v>
      </c>
      <c r="DA101" s="49">
        <v>97.300000000000011</v>
      </c>
      <c r="DB101" s="49">
        <v>89.25</v>
      </c>
      <c r="DC101" s="49">
        <v>0</v>
      </c>
      <c r="DD101" s="324"/>
      <c r="DE101" s="49">
        <v>794.1</v>
      </c>
      <c r="DF101" s="49">
        <v>954.54999999999927</v>
      </c>
      <c r="DG101" s="49">
        <v>1687.3500000000001</v>
      </c>
      <c r="DH101" s="315">
        <v>2864.7999999999997</v>
      </c>
      <c r="DI101" s="324"/>
      <c r="DJ101" s="315">
        <v>188.94999999999982</v>
      </c>
      <c r="DK101" s="315">
        <v>423.59999999999854</v>
      </c>
      <c r="DL101" s="315">
        <v>228</v>
      </c>
      <c r="DM101" s="49">
        <v>973.6</v>
      </c>
      <c r="DN101" s="324"/>
      <c r="DO101" s="49">
        <v>110.17500000000064</v>
      </c>
      <c r="DP101" s="49">
        <v>405.54999999999654</v>
      </c>
      <c r="DQ101" s="49">
        <v>96.075000000000017</v>
      </c>
      <c r="DR101" s="49">
        <v>542.79999999999995</v>
      </c>
      <c r="DS101" s="324"/>
      <c r="DT101" s="49">
        <v>0</v>
      </c>
      <c r="DU101" s="49">
        <v>0</v>
      </c>
      <c r="DV101" s="49">
        <v>0</v>
      </c>
      <c r="DW101" s="49">
        <v>130.19999999999999</v>
      </c>
      <c r="DX101" s="324"/>
      <c r="DY101" s="49">
        <v>1072.9124999999835</v>
      </c>
      <c r="DZ101" s="49">
        <v>1994.6999999999971</v>
      </c>
      <c r="EA101" s="49">
        <v>2882.8500000000004</v>
      </c>
      <c r="EB101" s="315">
        <v>3605.9</v>
      </c>
      <c r="EC101" s="324"/>
      <c r="ED101" s="49">
        <v>56.099999999996726</v>
      </c>
      <c r="EE101" s="49">
        <v>123.60000000000036</v>
      </c>
      <c r="EF101" s="49">
        <v>0.82500000000000007</v>
      </c>
      <c r="EG101" s="49">
        <v>245.7</v>
      </c>
      <c r="EH101" s="324"/>
      <c r="EI101" s="49">
        <v>86.474999999996726</v>
      </c>
      <c r="EJ101" s="49">
        <v>73.149999999999636</v>
      </c>
      <c r="EK101" s="49">
        <v>432.45000000000005</v>
      </c>
      <c r="EL101" s="49">
        <v>273.39999999999998</v>
      </c>
      <c r="EM101" s="324"/>
      <c r="EN101" s="49">
        <v>0</v>
      </c>
      <c r="EO101" s="49">
        <v>236.90000000000327</v>
      </c>
      <c r="EP101" s="49">
        <v>364.875</v>
      </c>
      <c r="EQ101" s="49">
        <v>566.1</v>
      </c>
      <c r="ER101" s="324"/>
      <c r="ES101" s="49">
        <v>93.599999999997635</v>
      </c>
      <c r="ET101" s="49">
        <v>75.500000000001819</v>
      </c>
      <c r="EU101" s="49">
        <v>341.7</v>
      </c>
      <c r="EV101" s="49">
        <v>464.9</v>
      </c>
      <c r="EW101" s="324"/>
      <c r="EX101">
        <v>929.75</v>
      </c>
      <c r="EY101">
        <v>1948.4000000000015</v>
      </c>
      <c r="EZ101">
        <v>413.02500000000003</v>
      </c>
      <c r="FA101" s="479">
        <v>3620.3</v>
      </c>
      <c r="FB101" s="324"/>
      <c r="FC101" s="49">
        <v>50.624999999997272</v>
      </c>
      <c r="FD101" s="49">
        <v>100.50000000000364</v>
      </c>
      <c r="FE101" s="49">
        <v>149.92500000000001</v>
      </c>
      <c r="FF101" s="49">
        <v>363.1</v>
      </c>
      <c r="FG101" s="324"/>
      <c r="FH101" s="333">
        <v>61.44999999999709</v>
      </c>
      <c r="FI101" s="333">
        <v>133.09999999999997</v>
      </c>
      <c r="FJ101" s="333">
        <v>236.39999999999998</v>
      </c>
      <c r="FK101" s="49">
        <v>158.80000000000001</v>
      </c>
      <c r="FL101" s="324"/>
      <c r="FM101" s="333">
        <v>115.574999999998</v>
      </c>
      <c r="FN101" s="333">
        <v>249.00000000000182</v>
      </c>
      <c r="FO101" s="333">
        <v>194.625</v>
      </c>
      <c r="FP101" s="49">
        <v>150</v>
      </c>
      <c r="FQ101" s="324"/>
      <c r="FR101" s="49">
        <v>125.72499999999764</v>
      </c>
      <c r="FS101" s="49">
        <v>291.55</v>
      </c>
      <c r="FT101" s="49">
        <v>305.25</v>
      </c>
      <c r="FU101" s="49">
        <v>492.8</v>
      </c>
      <c r="FV101" s="324"/>
      <c r="FW101" s="49">
        <v>0</v>
      </c>
      <c r="FX101" s="49">
        <v>148.14999999999964</v>
      </c>
      <c r="FY101" s="49">
        <v>72.824999999999989</v>
      </c>
      <c r="FZ101" s="49">
        <v>450.79999999999995</v>
      </c>
      <c r="GA101" s="324"/>
      <c r="GB101">
        <v>188.84999999999673</v>
      </c>
      <c r="GC101">
        <v>513.25000000002933</v>
      </c>
      <c r="GD101">
        <v>787.5</v>
      </c>
      <c r="GE101" s="18">
        <v>1073.9000000000001</v>
      </c>
      <c r="GF101" s="324"/>
      <c r="GG101" s="632">
        <v>54.500000000000909</v>
      </c>
      <c r="GH101" s="632">
        <v>213</v>
      </c>
      <c r="GI101" s="632">
        <v>149.25</v>
      </c>
      <c r="GJ101">
        <v>458.5</v>
      </c>
      <c r="GK101" s="324"/>
      <c r="GL101" s="49">
        <v>0</v>
      </c>
      <c r="GM101" s="49">
        <v>0</v>
      </c>
      <c r="GN101">
        <v>679.2</v>
      </c>
      <c r="GO101" s="49">
        <v>0</v>
      </c>
      <c r="GP101" s="324"/>
    </row>
    <row r="102" spans="1:198" ht="18">
      <c r="A102" s="40" t="s">
        <v>683</v>
      </c>
      <c r="B102" s="45">
        <f t="shared" ref="B102:B133" si="3">SUM(D102:ZZ102)</f>
        <v>65226.712500000067</v>
      </c>
      <c r="C102" s="41"/>
      <c r="D102" s="49">
        <v>0</v>
      </c>
      <c r="E102" s="49">
        <v>348</v>
      </c>
      <c r="F102" s="49">
        <v>379.20000000000005</v>
      </c>
      <c r="G102" s="49">
        <v>127.19999999999999</v>
      </c>
      <c r="H102" s="371"/>
      <c r="I102" s="49">
        <v>0</v>
      </c>
      <c r="J102" s="49">
        <v>82.700000000000045</v>
      </c>
      <c r="K102" s="49">
        <v>140.85000000000005</v>
      </c>
      <c r="L102" s="49">
        <v>254.7</v>
      </c>
      <c r="M102" s="371"/>
      <c r="N102" s="49">
        <v>190.85000000000002</v>
      </c>
      <c r="O102" s="49">
        <v>362.55000000000018</v>
      </c>
      <c r="P102" s="49">
        <v>209.47500000000002</v>
      </c>
      <c r="Q102" s="49">
        <v>579.49999999999989</v>
      </c>
      <c r="R102" s="371"/>
      <c r="S102" s="315">
        <v>69.125</v>
      </c>
      <c r="T102" s="315">
        <v>81.5</v>
      </c>
      <c r="U102" s="315">
        <v>215.02499999999998</v>
      </c>
      <c r="V102" s="49">
        <v>186.5</v>
      </c>
      <c r="W102" s="371"/>
      <c r="X102" s="49">
        <v>77.799999999999955</v>
      </c>
      <c r="Y102" s="49">
        <v>121.40000000000032</v>
      </c>
      <c r="Z102" s="49">
        <v>280.64999999999998</v>
      </c>
      <c r="AA102" s="49">
        <v>424</v>
      </c>
      <c r="AB102" s="371"/>
      <c r="AC102" s="49">
        <v>205.39999999999998</v>
      </c>
      <c r="AD102" s="49">
        <v>443.85000000000014</v>
      </c>
      <c r="AE102" s="49">
        <v>528.375</v>
      </c>
      <c r="AF102" s="49">
        <v>373.4</v>
      </c>
      <c r="AG102" s="371"/>
      <c r="AH102" s="49">
        <v>296.54999999999961</v>
      </c>
      <c r="AI102" s="49">
        <v>424.35000000000014</v>
      </c>
      <c r="AJ102" s="49">
        <v>809.47499999999991</v>
      </c>
      <c r="AK102" s="49">
        <v>972.3</v>
      </c>
      <c r="AL102" s="371"/>
      <c r="AM102" s="49">
        <v>67.7999999999995</v>
      </c>
      <c r="AN102" s="49">
        <v>188.19999999999982</v>
      </c>
      <c r="AO102" s="49">
        <v>248.625</v>
      </c>
      <c r="AP102" s="49">
        <v>207.1</v>
      </c>
      <c r="AQ102" s="371"/>
      <c r="AR102" s="49">
        <v>98.4249999999995</v>
      </c>
      <c r="AS102" s="49">
        <v>63.5</v>
      </c>
      <c r="AT102" s="49">
        <v>190.5</v>
      </c>
      <c r="AU102" s="49">
        <v>121.1</v>
      </c>
      <c r="AV102" s="371"/>
      <c r="AW102" s="49">
        <v>198.47499999999968</v>
      </c>
      <c r="AX102" s="49">
        <v>568.04999999999973</v>
      </c>
      <c r="AY102" s="49">
        <v>722.02500000000009</v>
      </c>
      <c r="AZ102" s="49">
        <v>925.2</v>
      </c>
      <c r="BA102" s="371"/>
      <c r="BB102" s="49">
        <v>40.624999999999773</v>
      </c>
      <c r="BC102" s="49">
        <v>142.44999999999999</v>
      </c>
      <c r="BD102" s="49">
        <v>243.60000000000002</v>
      </c>
      <c r="BE102" s="49">
        <v>109.5</v>
      </c>
      <c r="BF102" s="371"/>
      <c r="BG102" s="49">
        <v>53.899999999999864</v>
      </c>
      <c r="BH102" s="49">
        <v>74.75</v>
      </c>
      <c r="BI102" s="49">
        <v>307.72500000000002</v>
      </c>
      <c r="BJ102" s="49">
        <v>225.5</v>
      </c>
      <c r="BK102" s="371"/>
      <c r="BL102" s="49">
        <v>49.674999999999727</v>
      </c>
      <c r="BM102" s="49">
        <v>51</v>
      </c>
      <c r="BN102" s="49">
        <v>82.875</v>
      </c>
      <c r="BO102" s="49">
        <v>263</v>
      </c>
      <c r="BP102" s="371"/>
      <c r="BQ102" s="49">
        <v>35.999999999999773</v>
      </c>
      <c r="BR102" s="49">
        <v>188</v>
      </c>
      <c r="BS102" s="49">
        <v>321.375</v>
      </c>
      <c r="BT102" s="49">
        <v>331</v>
      </c>
      <c r="BU102" s="324"/>
      <c r="BV102" s="49">
        <v>141.64999999999986</v>
      </c>
      <c r="BW102" s="49">
        <v>358.99999999999955</v>
      </c>
      <c r="BX102" s="49">
        <v>485.40000000000003</v>
      </c>
      <c r="BY102" s="49">
        <v>568</v>
      </c>
      <c r="BZ102" s="371"/>
      <c r="CA102" s="49">
        <v>32.499999999999773</v>
      </c>
      <c r="CB102" s="49">
        <v>82.100000000001273</v>
      </c>
      <c r="CC102" s="49">
        <v>212.02500000000003</v>
      </c>
      <c r="CD102" s="49">
        <v>295.5</v>
      </c>
      <c r="CE102" s="324"/>
      <c r="CF102" s="333">
        <v>23.999999999999773</v>
      </c>
      <c r="CG102" s="333">
        <v>192.10000000000127</v>
      </c>
      <c r="CH102" s="333">
        <v>279.29999999999995</v>
      </c>
      <c r="CI102" s="49">
        <v>505.09999999999997</v>
      </c>
      <c r="CJ102" s="324"/>
      <c r="CK102" s="49">
        <v>26.574999999999591</v>
      </c>
      <c r="CL102" s="49">
        <v>202.94999999999996</v>
      </c>
      <c r="CM102" s="49">
        <v>159.67500000000001</v>
      </c>
      <c r="CN102" s="49">
        <v>592.29999999999995</v>
      </c>
      <c r="CO102" s="371"/>
      <c r="CP102" s="49">
        <v>121.625</v>
      </c>
      <c r="CQ102" s="49">
        <v>220.85000000000036</v>
      </c>
      <c r="CR102" s="49">
        <v>405.67499999999995</v>
      </c>
      <c r="CS102" s="49">
        <v>368.09999999999997</v>
      </c>
      <c r="CT102" s="324"/>
      <c r="CU102" s="49">
        <v>58.374999999999545</v>
      </c>
      <c r="CV102" s="49">
        <v>254.25</v>
      </c>
      <c r="CW102" s="49">
        <v>624.52499999999986</v>
      </c>
      <c r="CX102" s="49">
        <v>711</v>
      </c>
      <c r="CY102" s="371"/>
      <c r="CZ102" s="49">
        <v>48.749999999999545</v>
      </c>
      <c r="DA102" s="49">
        <v>45</v>
      </c>
      <c r="DB102" s="49">
        <v>0</v>
      </c>
      <c r="DC102" s="49">
        <v>58.5</v>
      </c>
      <c r="DD102" s="324"/>
      <c r="DE102" s="49">
        <v>772.35000000000036</v>
      </c>
      <c r="DF102" s="49">
        <v>1857.3499999999995</v>
      </c>
      <c r="DG102" s="49">
        <v>3608.2499999999991</v>
      </c>
      <c r="DH102" s="315">
        <v>2740.4</v>
      </c>
      <c r="DI102" s="324"/>
      <c r="DJ102" s="315">
        <v>210.22499999999991</v>
      </c>
      <c r="DK102" s="315">
        <v>392.75</v>
      </c>
      <c r="DL102" s="315">
        <v>482.70000000000005</v>
      </c>
      <c r="DM102" s="49">
        <v>929.2</v>
      </c>
      <c r="DN102" s="324"/>
      <c r="DO102" s="49">
        <v>174.650000000001</v>
      </c>
      <c r="DP102" s="49">
        <v>637</v>
      </c>
      <c r="DQ102" s="49">
        <v>437.09999999999997</v>
      </c>
      <c r="DR102" s="49">
        <v>673.9</v>
      </c>
      <c r="DS102" s="324"/>
      <c r="DT102" s="49">
        <v>0</v>
      </c>
      <c r="DU102" s="49">
        <v>0</v>
      </c>
      <c r="DV102" s="49">
        <v>0</v>
      </c>
      <c r="DW102" s="49">
        <v>246</v>
      </c>
      <c r="DX102" s="324"/>
      <c r="DY102" s="49">
        <v>1048.6000000000354</v>
      </c>
      <c r="DZ102" s="49">
        <v>1870.7250000000022</v>
      </c>
      <c r="EA102" s="49">
        <v>3389.4000000000005</v>
      </c>
      <c r="EB102" s="315">
        <v>3913.6000000000004</v>
      </c>
      <c r="EC102" s="324"/>
      <c r="ED102" s="49">
        <v>116.800000000002</v>
      </c>
      <c r="EE102" s="49">
        <v>136.95000000000255</v>
      </c>
      <c r="EF102" s="49">
        <v>1.0499999999999998</v>
      </c>
      <c r="EG102" s="49">
        <v>308.70000000000005</v>
      </c>
      <c r="EH102" s="324"/>
      <c r="EI102" s="49">
        <v>119.92500000000109</v>
      </c>
      <c r="EJ102" s="49">
        <v>397.40000000000146</v>
      </c>
      <c r="EK102" s="49">
        <v>329.40000000000003</v>
      </c>
      <c r="EL102" s="49">
        <v>522.80000000000007</v>
      </c>
      <c r="EM102" s="324"/>
      <c r="EN102" s="49">
        <v>0</v>
      </c>
      <c r="EO102" s="49">
        <v>162.59999999999854</v>
      </c>
      <c r="EP102" s="49">
        <v>159.15</v>
      </c>
      <c r="EQ102" s="49">
        <v>500.49999999999994</v>
      </c>
      <c r="ER102" s="324"/>
      <c r="ES102" s="49">
        <v>66.925000000002001</v>
      </c>
      <c r="ET102" s="49">
        <v>35.850000000000364</v>
      </c>
      <c r="EU102" s="49">
        <v>264.375</v>
      </c>
      <c r="EV102" s="49">
        <v>268.39999999999998</v>
      </c>
      <c r="EW102" s="324"/>
      <c r="EX102">
        <v>1162.4000000000001</v>
      </c>
      <c r="EY102">
        <v>1949.1499999999978</v>
      </c>
      <c r="EZ102">
        <v>2196.3000000000002</v>
      </c>
      <c r="FA102" s="479">
        <v>3356.3</v>
      </c>
      <c r="FB102" s="324"/>
      <c r="FC102" s="49">
        <v>63.650000000000546</v>
      </c>
      <c r="FD102" s="49">
        <v>39.749999999998181</v>
      </c>
      <c r="FE102" s="49">
        <v>28.349999999999998</v>
      </c>
      <c r="FF102" s="49">
        <v>269.39999999999998</v>
      </c>
      <c r="FG102" s="324"/>
      <c r="FH102" s="333">
        <v>56.849999999999454</v>
      </c>
      <c r="FI102" s="333">
        <v>103.2</v>
      </c>
      <c r="FJ102" s="333">
        <v>320.92499999999995</v>
      </c>
      <c r="FK102" s="49">
        <v>199.9</v>
      </c>
      <c r="FL102" s="324"/>
      <c r="FM102" s="333">
        <v>130</v>
      </c>
      <c r="FN102" s="333">
        <v>127.57499999999891</v>
      </c>
      <c r="FO102" s="333">
        <v>158.32500000000002</v>
      </c>
      <c r="FP102" s="49">
        <v>195.79999999999998</v>
      </c>
      <c r="FQ102" s="324"/>
      <c r="FR102" s="49">
        <v>151.20000000000255</v>
      </c>
      <c r="FS102" s="49">
        <v>222.15</v>
      </c>
      <c r="FT102" s="49">
        <v>376.57500000000005</v>
      </c>
      <c r="FU102" s="49">
        <v>576.55000000000007</v>
      </c>
      <c r="FV102" s="324"/>
      <c r="FW102" s="49">
        <v>0</v>
      </c>
      <c r="FX102" s="49">
        <v>128</v>
      </c>
      <c r="FY102" s="49">
        <v>165.07500000000002</v>
      </c>
      <c r="FZ102" s="49">
        <v>341.55</v>
      </c>
      <c r="GA102" s="324"/>
      <c r="GB102">
        <v>236.20000000000618</v>
      </c>
      <c r="GC102">
        <v>552.15000000000111</v>
      </c>
      <c r="GD102">
        <v>941.77499999999986</v>
      </c>
      <c r="GE102" s="18">
        <v>1175.75</v>
      </c>
      <c r="GF102" s="324"/>
      <c r="GG102" s="632">
        <v>96.125000000002728</v>
      </c>
      <c r="GH102" s="632">
        <v>257.5</v>
      </c>
      <c r="GI102" s="632">
        <v>230.625</v>
      </c>
      <c r="GJ102">
        <v>410.5</v>
      </c>
      <c r="GK102" s="324"/>
      <c r="GL102" s="49">
        <v>0</v>
      </c>
      <c r="GM102" s="49">
        <v>0</v>
      </c>
      <c r="GN102">
        <v>852.5625</v>
      </c>
      <c r="GO102" s="49">
        <v>0</v>
      </c>
      <c r="GP102" s="324"/>
    </row>
    <row r="103" spans="1:198" ht="18">
      <c r="A103" s="39" t="s">
        <v>2716</v>
      </c>
      <c r="B103" s="45">
        <f t="shared" si="3"/>
        <v>40840.650000000009</v>
      </c>
      <c r="C103" s="41"/>
      <c r="D103" s="49">
        <v>0</v>
      </c>
      <c r="E103" s="49">
        <v>0</v>
      </c>
      <c r="F103" s="49">
        <v>200.25000000000006</v>
      </c>
      <c r="G103" s="49">
        <v>79.900000000000006</v>
      </c>
      <c r="H103" s="371"/>
      <c r="I103" s="49">
        <v>0</v>
      </c>
      <c r="J103" s="49">
        <v>0</v>
      </c>
      <c r="K103" s="49">
        <v>3.9000000000000341</v>
      </c>
      <c r="L103" s="49">
        <v>280</v>
      </c>
      <c r="M103" s="371"/>
      <c r="N103" s="49">
        <v>0</v>
      </c>
      <c r="O103" s="49">
        <v>0</v>
      </c>
      <c r="P103" s="49">
        <v>117</v>
      </c>
      <c r="Q103" s="49">
        <v>342.9</v>
      </c>
      <c r="R103" s="371"/>
      <c r="S103" s="315">
        <v>0</v>
      </c>
      <c r="T103" s="315">
        <v>0</v>
      </c>
      <c r="U103" s="315">
        <v>236.10000000000002</v>
      </c>
      <c r="V103" s="49">
        <v>144</v>
      </c>
      <c r="W103" s="371"/>
      <c r="X103" s="49">
        <v>0</v>
      </c>
      <c r="Y103" s="49">
        <v>0</v>
      </c>
      <c r="Z103" s="49">
        <v>378.3</v>
      </c>
      <c r="AA103" s="49">
        <v>487.3</v>
      </c>
      <c r="AB103" s="371"/>
      <c r="AC103" s="49">
        <v>0</v>
      </c>
      <c r="AD103" s="49">
        <v>0</v>
      </c>
      <c r="AE103" s="49">
        <v>277.72500000000002</v>
      </c>
      <c r="AF103" s="49">
        <v>580.9</v>
      </c>
      <c r="AG103" s="371"/>
      <c r="AH103" s="49">
        <v>0</v>
      </c>
      <c r="AI103" s="49">
        <v>0</v>
      </c>
      <c r="AJ103" s="49">
        <v>445.65000000000003</v>
      </c>
      <c r="AK103" s="49">
        <v>775</v>
      </c>
      <c r="AL103" s="371"/>
      <c r="AM103" s="49">
        <v>0</v>
      </c>
      <c r="AN103" s="49">
        <v>0</v>
      </c>
      <c r="AO103" s="49">
        <v>507.07499999999993</v>
      </c>
      <c r="AP103" s="49">
        <v>640.40000000000009</v>
      </c>
      <c r="AQ103" s="371"/>
      <c r="AR103" s="49">
        <v>0</v>
      </c>
      <c r="AS103" s="49">
        <v>0</v>
      </c>
      <c r="AT103" s="49">
        <v>140.69999999999999</v>
      </c>
      <c r="AU103" s="49">
        <v>93.500000000000014</v>
      </c>
      <c r="AV103" s="371"/>
      <c r="AW103" s="49">
        <v>0</v>
      </c>
      <c r="AX103" s="49">
        <v>0</v>
      </c>
      <c r="AY103" s="49">
        <v>520.57500000000005</v>
      </c>
      <c r="AZ103" s="49">
        <v>589.4</v>
      </c>
      <c r="BA103" s="371"/>
      <c r="BB103" s="49">
        <v>0</v>
      </c>
      <c r="BC103" s="49">
        <v>0</v>
      </c>
      <c r="BD103" s="49">
        <v>141.52499999999998</v>
      </c>
      <c r="BE103" s="49">
        <v>525.30000000000007</v>
      </c>
      <c r="BF103" s="371"/>
      <c r="BG103" s="49">
        <v>0</v>
      </c>
      <c r="BH103" s="49">
        <v>0</v>
      </c>
      <c r="BI103" s="49">
        <v>365.625</v>
      </c>
      <c r="BJ103" s="49">
        <v>309.8</v>
      </c>
      <c r="BK103" s="371"/>
      <c r="BL103" s="49">
        <v>0</v>
      </c>
      <c r="BM103" s="49">
        <v>0</v>
      </c>
      <c r="BN103" s="49">
        <v>143.55000000000001</v>
      </c>
      <c r="BO103" s="49">
        <v>513.6</v>
      </c>
      <c r="BP103" s="371"/>
      <c r="BQ103" s="49">
        <v>0</v>
      </c>
      <c r="BR103" s="49">
        <v>0</v>
      </c>
      <c r="BS103" s="49">
        <v>268.125</v>
      </c>
      <c r="BT103" s="49">
        <v>676.1</v>
      </c>
      <c r="BU103" s="324"/>
      <c r="BV103" s="49">
        <v>0</v>
      </c>
      <c r="BW103" s="49">
        <v>0</v>
      </c>
      <c r="BX103" s="49">
        <v>253.57500000000002</v>
      </c>
      <c r="BY103" s="49">
        <v>293.3</v>
      </c>
      <c r="BZ103" s="371"/>
      <c r="CA103" s="49">
        <v>0</v>
      </c>
      <c r="CB103" s="49">
        <v>0</v>
      </c>
      <c r="CC103" s="49">
        <v>317.77499999999998</v>
      </c>
      <c r="CD103" s="49">
        <v>857.5</v>
      </c>
      <c r="CE103" s="324"/>
      <c r="CF103" s="333">
        <v>0</v>
      </c>
      <c r="CG103" s="333">
        <v>0</v>
      </c>
      <c r="CH103" s="333">
        <v>296.17500000000001</v>
      </c>
      <c r="CI103" s="49">
        <v>500</v>
      </c>
      <c r="CJ103" s="324"/>
      <c r="CK103" s="49">
        <v>0</v>
      </c>
      <c r="CL103" s="49">
        <v>0</v>
      </c>
      <c r="CM103" s="49">
        <v>257.47500000000002</v>
      </c>
      <c r="CN103" s="49">
        <v>598.59999999999991</v>
      </c>
      <c r="CO103" s="371"/>
      <c r="CP103" s="49">
        <v>0</v>
      </c>
      <c r="CQ103" s="49">
        <v>0</v>
      </c>
      <c r="CR103" s="49">
        <v>388.27500000000003</v>
      </c>
      <c r="CS103" s="49">
        <v>581.6</v>
      </c>
      <c r="CT103" s="324"/>
      <c r="CU103" s="49">
        <v>0</v>
      </c>
      <c r="CV103" s="49">
        <v>0</v>
      </c>
      <c r="CW103" s="49">
        <v>377.02500000000003</v>
      </c>
      <c r="CX103" s="49">
        <v>377.90000000000003</v>
      </c>
      <c r="CY103" s="371"/>
      <c r="CZ103" s="49">
        <v>0</v>
      </c>
      <c r="DA103" s="49">
        <v>0</v>
      </c>
      <c r="DB103" s="49">
        <v>0</v>
      </c>
      <c r="DC103" s="49">
        <v>134.69999999999999</v>
      </c>
      <c r="DD103" s="324"/>
      <c r="DE103" s="49">
        <v>0</v>
      </c>
      <c r="DF103" s="49">
        <v>0</v>
      </c>
      <c r="DG103" s="49">
        <v>1918.9499999999998</v>
      </c>
      <c r="DH103" s="315">
        <v>2955.1000000000004</v>
      </c>
      <c r="DI103" s="324"/>
      <c r="DJ103" s="315">
        <v>0</v>
      </c>
      <c r="DK103" s="315">
        <v>0</v>
      </c>
      <c r="DL103" s="315">
        <v>361.875</v>
      </c>
      <c r="DM103" s="49">
        <v>991.4000000000002</v>
      </c>
      <c r="DN103" s="324"/>
      <c r="DO103" s="49">
        <v>0</v>
      </c>
      <c r="DP103" s="49">
        <v>0</v>
      </c>
      <c r="DQ103" s="49">
        <v>188.85</v>
      </c>
      <c r="DR103" s="49">
        <v>124.4</v>
      </c>
      <c r="DS103" s="324"/>
      <c r="DT103" s="49">
        <v>0</v>
      </c>
      <c r="DU103" s="49">
        <v>0</v>
      </c>
      <c r="DV103" s="49">
        <v>0</v>
      </c>
      <c r="DW103" s="49">
        <v>222.6</v>
      </c>
      <c r="DX103" s="324"/>
      <c r="DY103" s="49">
        <v>0</v>
      </c>
      <c r="DZ103" s="49">
        <v>0</v>
      </c>
      <c r="EA103" s="49">
        <v>2641.0499999999993</v>
      </c>
      <c r="EB103" s="315">
        <v>3529.9999999999995</v>
      </c>
      <c r="EC103" s="324"/>
      <c r="ED103" s="49">
        <v>0</v>
      </c>
      <c r="EE103" s="49">
        <v>0</v>
      </c>
      <c r="EF103" s="49">
        <v>144.22500000000002</v>
      </c>
      <c r="EG103" s="49">
        <v>357.40000000000003</v>
      </c>
      <c r="EH103" s="324"/>
      <c r="EI103" s="49">
        <v>0</v>
      </c>
      <c r="EJ103" s="49">
        <v>0</v>
      </c>
      <c r="EK103" s="49">
        <v>282.89999999999998</v>
      </c>
      <c r="EL103" s="49">
        <v>335.5</v>
      </c>
      <c r="EM103" s="324"/>
      <c r="EN103" s="49">
        <v>0</v>
      </c>
      <c r="EO103" s="49">
        <v>0</v>
      </c>
      <c r="EP103" s="49">
        <v>598.5</v>
      </c>
      <c r="EQ103" s="49">
        <v>676</v>
      </c>
      <c r="ER103" s="324"/>
      <c r="ES103" s="49">
        <v>0</v>
      </c>
      <c r="ET103" s="49">
        <v>0</v>
      </c>
      <c r="EU103" s="49">
        <v>336.45000000000005</v>
      </c>
      <c r="EV103" s="49">
        <v>421.5</v>
      </c>
      <c r="EW103" s="324"/>
      <c r="EX103">
        <v>0</v>
      </c>
      <c r="EY103">
        <v>0</v>
      </c>
      <c r="EZ103">
        <v>1036.7249999999999</v>
      </c>
      <c r="FA103" s="479">
        <v>2453.7999999999997</v>
      </c>
      <c r="FB103" s="324"/>
      <c r="FC103" s="49">
        <v>0</v>
      </c>
      <c r="FD103" s="49">
        <v>0</v>
      </c>
      <c r="FE103" s="49">
        <v>280.125</v>
      </c>
      <c r="FF103" s="49">
        <v>264.89999999999998</v>
      </c>
      <c r="FG103" s="324"/>
      <c r="FH103" s="333">
        <v>0</v>
      </c>
      <c r="FI103" s="333">
        <v>0</v>
      </c>
      <c r="FJ103" s="333">
        <v>481.875</v>
      </c>
      <c r="FK103" s="49">
        <v>82.500000000000014</v>
      </c>
      <c r="FL103" s="324"/>
      <c r="FM103" s="333">
        <v>0</v>
      </c>
      <c r="FN103" s="333">
        <v>0</v>
      </c>
      <c r="FO103" s="333">
        <v>306.29999999999995</v>
      </c>
      <c r="FP103" s="49">
        <v>294</v>
      </c>
      <c r="FQ103" s="324"/>
      <c r="FR103" s="49">
        <v>0</v>
      </c>
      <c r="FS103" s="49">
        <v>0</v>
      </c>
      <c r="FT103" s="49">
        <v>224.25</v>
      </c>
      <c r="FU103" s="49">
        <v>574.9</v>
      </c>
      <c r="FV103" s="324"/>
      <c r="FW103" s="49">
        <v>0</v>
      </c>
      <c r="FX103" s="49">
        <v>0</v>
      </c>
      <c r="FY103" s="49">
        <v>77.175000000000011</v>
      </c>
      <c r="FZ103" s="49">
        <v>466.59999999999997</v>
      </c>
      <c r="GA103" s="324"/>
      <c r="GB103">
        <v>0</v>
      </c>
      <c r="GC103">
        <v>0</v>
      </c>
      <c r="GD103">
        <v>645</v>
      </c>
      <c r="GE103" s="18">
        <v>1234.2</v>
      </c>
      <c r="GF103" s="324"/>
      <c r="GG103" s="632">
        <v>0</v>
      </c>
      <c r="GH103" s="632">
        <v>0</v>
      </c>
      <c r="GI103" s="632">
        <v>274.875</v>
      </c>
      <c r="GJ103">
        <v>406</v>
      </c>
      <c r="GK103" s="324"/>
      <c r="GL103" s="49">
        <v>0</v>
      </c>
      <c r="GM103" s="49">
        <v>0</v>
      </c>
      <c r="GN103">
        <v>632.625</v>
      </c>
      <c r="GO103" s="49">
        <v>0</v>
      </c>
      <c r="GP103" s="324"/>
    </row>
    <row r="104" spans="1:198" ht="18">
      <c r="A104" s="38" t="s">
        <v>3623</v>
      </c>
      <c r="B104" s="45">
        <f t="shared" si="3"/>
        <v>21336.399999999998</v>
      </c>
      <c r="C104" s="41"/>
      <c r="D104" s="49">
        <v>0</v>
      </c>
      <c r="E104" s="49">
        <v>0</v>
      </c>
      <c r="F104" s="49">
        <v>0</v>
      </c>
      <c r="G104" s="49">
        <v>61.1</v>
      </c>
      <c r="H104" s="371"/>
      <c r="I104" s="49">
        <v>0</v>
      </c>
      <c r="J104" s="49">
        <v>0</v>
      </c>
      <c r="K104" s="49">
        <v>0</v>
      </c>
      <c r="L104" s="49">
        <v>75.5</v>
      </c>
      <c r="M104" s="371"/>
      <c r="N104" s="49">
        <v>0</v>
      </c>
      <c r="O104" s="49">
        <v>0</v>
      </c>
      <c r="P104" s="49">
        <v>0</v>
      </c>
      <c r="Q104" s="49">
        <v>444.09999999999997</v>
      </c>
      <c r="R104" s="371"/>
      <c r="S104" s="315">
        <v>0</v>
      </c>
      <c r="T104" s="315">
        <v>0</v>
      </c>
      <c r="U104" s="315">
        <v>0</v>
      </c>
      <c r="V104" s="49">
        <v>120.30000000000001</v>
      </c>
      <c r="W104" s="371"/>
      <c r="X104" s="49">
        <v>0</v>
      </c>
      <c r="Y104" s="49">
        <v>0</v>
      </c>
      <c r="Z104" s="49">
        <v>0</v>
      </c>
      <c r="AA104" s="49">
        <v>645.20000000000005</v>
      </c>
      <c r="AB104" s="371"/>
      <c r="AC104" s="49">
        <v>0</v>
      </c>
      <c r="AD104" s="49">
        <v>0</v>
      </c>
      <c r="AE104" s="49">
        <v>0</v>
      </c>
      <c r="AF104" s="49">
        <v>713.7</v>
      </c>
      <c r="AG104" s="371"/>
      <c r="AH104" s="49">
        <v>0</v>
      </c>
      <c r="AI104" s="49">
        <v>0</v>
      </c>
      <c r="AJ104" s="49">
        <v>0</v>
      </c>
      <c r="AK104" s="49">
        <v>424.80000000000007</v>
      </c>
      <c r="AL104" s="371"/>
      <c r="AM104" s="49">
        <v>0</v>
      </c>
      <c r="AN104" s="49">
        <v>0</v>
      </c>
      <c r="AO104" s="49">
        <v>0</v>
      </c>
      <c r="AP104" s="49">
        <v>382.5</v>
      </c>
      <c r="AQ104" s="371"/>
      <c r="AR104" s="49">
        <v>0</v>
      </c>
      <c r="AS104" s="49">
        <v>0</v>
      </c>
      <c r="AT104" s="49">
        <v>0</v>
      </c>
      <c r="AU104" s="49">
        <v>82.5</v>
      </c>
      <c r="AV104" s="371"/>
      <c r="AW104" s="49">
        <v>0</v>
      </c>
      <c r="AX104" s="49">
        <v>0</v>
      </c>
      <c r="AY104" s="49">
        <v>0</v>
      </c>
      <c r="AZ104" s="49">
        <v>277.7</v>
      </c>
      <c r="BA104" s="371"/>
      <c r="BB104" s="49">
        <v>0</v>
      </c>
      <c r="BC104" s="49">
        <v>0</v>
      </c>
      <c r="BD104" s="49">
        <v>0</v>
      </c>
      <c r="BE104" s="49">
        <v>389.7</v>
      </c>
      <c r="BF104" s="371"/>
      <c r="BG104" s="49">
        <v>0</v>
      </c>
      <c r="BH104" s="49">
        <v>0</v>
      </c>
      <c r="BI104" s="49">
        <v>0</v>
      </c>
      <c r="BJ104" s="49">
        <v>148.30000000000001</v>
      </c>
      <c r="BK104" s="371"/>
      <c r="BL104" s="49">
        <v>0</v>
      </c>
      <c r="BM104" s="49">
        <v>0</v>
      </c>
      <c r="BN104" s="49">
        <v>0</v>
      </c>
      <c r="BO104" s="49">
        <v>459.3</v>
      </c>
      <c r="BP104" s="371"/>
      <c r="BQ104" s="49">
        <v>0</v>
      </c>
      <c r="BR104" s="49">
        <v>0</v>
      </c>
      <c r="BS104" s="49">
        <v>0</v>
      </c>
      <c r="BT104" s="49">
        <v>483.70000000000005</v>
      </c>
      <c r="BU104" s="324"/>
      <c r="BV104" s="49">
        <v>0</v>
      </c>
      <c r="BW104" s="49">
        <v>0</v>
      </c>
      <c r="BX104" s="49">
        <v>0</v>
      </c>
      <c r="BY104" s="49">
        <v>158.79999999999998</v>
      </c>
      <c r="BZ104" s="371"/>
      <c r="CA104" s="49">
        <v>0</v>
      </c>
      <c r="CB104" s="49">
        <v>0</v>
      </c>
      <c r="CC104" s="49">
        <v>0</v>
      </c>
      <c r="CD104" s="49">
        <v>558.90000000000009</v>
      </c>
      <c r="CE104" s="324"/>
      <c r="CF104" s="333">
        <v>0</v>
      </c>
      <c r="CG104" s="333">
        <v>0</v>
      </c>
      <c r="CH104" s="333">
        <v>0</v>
      </c>
      <c r="CI104" s="49">
        <v>576.09999999999991</v>
      </c>
      <c r="CJ104" s="324"/>
      <c r="CK104" s="49">
        <v>0</v>
      </c>
      <c r="CL104" s="49">
        <v>0</v>
      </c>
      <c r="CM104" s="49">
        <v>0</v>
      </c>
      <c r="CN104" s="49">
        <v>451.29999999999995</v>
      </c>
      <c r="CO104" s="371"/>
      <c r="CP104" s="49">
        <v>0</v>
      </c>
      <c r="CQ104" s="49">
        <v>0</v>
      </c>
      <c r="CR104" s="49">
        <v>0</v>
      </c>
      <c r="CS104" s="49">
        <v>589.79999999999995</v>
      </c>
      <c r="CT104" s="324"/>
      <c r="CU104" s="49">
        <v>0</v>
      </c>
      <c r="CV104" s="49">
        <v>0</v>
      </c>
      <c r="CW104" s="49">
        <v>0</v>
      </c>
      <c r="CX104" s="49">
        <v>198.9</v>
      </c>
      <c r="CY104" s="371"/>
      <c r="CZ104" s="49">
        <v>0</v>
      </c>
      <c r="DA104" s="49">
        <v>0</v>
      </c>
      <c r="DB104" s="49">
        <v>0</v>
      </c>
      <c r="DC104" s="49">
        <v>108.2</v>
      </c>
      <c r="DD104" s="324"/>
      <c r="DE104" s="49">
        <v>0</v>
      </c>
      <c r="DF104" s="49">
        <v>0</v>
      </c>
      <c r="DG104" s="49">
        <v>0</v>
      </c>
      <c r="DH104" s="315">
        <v>1116.2</v>
      </c>
      <c r="DI104" s="324"/>
      <c r="DJ104" s="315">
        <v>0</v>
      </c>
      <c r="DK104" s="315">
        <v>0</v>
      </c>
      <c r="DL104" s="315">
        <v>0</v>
      </c>
      <c r="DM104" s="49">
        <v>947.2</v>
      </c>
      <c r="DN104" s="324"/>
      <c r="DO104" s="49">
        <v>0</v>
      </c>
      <c r="DP104" s="49">
        <v>0</v>
      </c>
      <c r="DQ104" s="49">
        <v>0</v>
      </c>
      <c r="DR104" s="49">
        <v>156.6</v>
      </c>
      <c r="DS104" s="324"/>
      <c r="DT104" s="49">
        <v>0</v>
      </c>
      <c r="DU104" s="49">
        <v>0</v>
      </c>
      <c r="DV104" s="49">
        <v>0</v>
      </c>
      <c r="DW104" s="49">
        <v>0</v>
      </c>
      <c r="DX104" s="324"/>
      <c r="DY104" s="49">
        <v>0</v>
      </c>
      <c r="DZ104" s="49">
        <v>0</v>
      </c>
      <c r="EA104" s="49">
        <v>0</v>
      </c>
      <c r="EB104" s="315">
        <v>4317</v>
      </c>
      <c r="EC104" s="324"/>
      <c r="ED104" s="49">
        <v>0</v>
      </c>
      <c r="EE104" s="49">
        <v>0</v>
      </c>
      <c r="EF104" s="49">
        <v>0</v>
      </c>
      <c r="EG104" s="49">
        <v>246.8</v>
      </c>
      <c r="EH104" s="324"/>
      <c r="EI104" s="49">
        <v>0</v>
      </c>
      <c r="EJ104" s="49">
        <v>0</v>
      </c>
      <c r="EK104" s="49">
        <v>0</v>
      </c>
      <c r="EL104" s="49">
        <v>423.20000000000005</v>
      </c>
      <c r="EM104" s="324"/>
      <c r="EN104" s="49">
        <v>0</v>
      </c>
      <c r="EO104" s="49">
        <v>0</v>
      </c>
      <c r="EP104" s="49">
        <v>0</v>
      </c>
      <c r="EQ104" s="49">
        <v>645.5</v>
      </c>
      <c r="ER104" s="324"/>
      <c r="ES104" s="49">
        <v>0</v>
      </c>
      <c r="ET104" s="49">
        <v>0</v>
      </c>
      <c r="EU104" s="49">
        <v>0</v>
      </c>
      <c r="EV104" s="49">
        <v>245.1</v>
      </c>
      <c r="EW104" s="324"/>
      <c r="EX104">
        <v>0</v>
      </c>
      <c r="EY104">
        <v>0</v>
      </c>
      <c r="EZ104">
        <v>0</v>
      </c>
      <c r="FA104" s="479">
        <v>2596.6999999999998</v>
      </c>
      <c r="FB104" s="324"/>
      <c r="FC104" s="49">
        <v>0</v>
      </c>
      <c r="FD104" s="49">
        <v>0</v>
      </c>
      <c r="FE104" s="49">
        <v>0</v>
      </c>
      <c r="FF104" s="49">
        <v>376.79999999999995</v>
      </c>
      <c r="FG104" s="324"/>
      <c r="FH104" s="333">
        <v>0</v>
      </c>
      <c r="FI104" s="333">
        <v>0</v>
      </c>
      <c r="FJ104" s="333">
        <v>0</v>
      </c>
      <c r="FK104" s="49">
        <v>274.39999999999998</v>
      </c>
      <c r="FL104" s="324"/>
      <c r="FM104" s="333">
        <v>0</v>
      </c>
      <c r="FN104" s="333">
        <v>0</v>
      </c>
      <c r="FO104" s="333">
        <v>0</v>
      </c>
      <c r="FP104" s="49">
        <v>451.6</v>
      </c>
      <c r="FQ104" s="324"/>
      <c r="FR104" s="49">
        <v>0</v>
      </c>
      <c r="FS104" s="49">
        <v>0</v>
      </c>
      <c r="FT104" s="49">
        <v>0</v>
      </c>
      <c r="FU104" s="49">
        <v>420.8</v>
      </c>
      <c r="FV104" s="324"/>
      <c r="FW104" s="49">
        <v>0</v>
      </c>
      <c r="FX104" s="49">
        <v>0</v>
      </c>
      <c r="FY104" s="49">
        <v>0</v>
      </c>
      <c r="FZ104" s="49">
        <v>182.00000000000003</v>
      </c>
      <c r="GA104" s="324"/>
      <c r="GB104">
        <v>0</v>
      </c>
      <c r="GC104">
        <v>0</v>
      </c>
      <c r="GD104">
        <v>0</v>
      </c>
      <c r="GE104" s="18">
        <v>1319.1</v>
      </c>
      <c r="GF104" s="324"/>
      <c r="GG104" s="632">
        <v>0</v>
      </c>
      <c r="GH104" s="632">
        <v>0</v>
      </c>
      <c r="GI104" s="632">
        <v>0</v>
      </c>
      <c r="GJ104">
        <v>267</v>
      </c>
      <c r="GK104" s="324"/>
      <c r="GL104" s="49">
        <v>0</v>
      </c>
      <c r="GM104" s="49">
        <v>0</v>
      </c>
      <c r="GN104">
        <v>0</v>
      </c>
      <c r="GO104" s="49">
        <v>0</v>
      </c>
      <c r="GP104" s="324"/>
    </row>
    <row r="105" spans="1:198" ht="18">
      <c r="A105" s="40" t="s">
        <v>1690</v>
      </c>
      <c r="B105" s="45">
        <f t="shared" si="3"/>
        <v>44433.5</v>
      </c>
      <c r="C105" s="41"/>
      <c r="D105" s="49">
        <v>0</v>
      </c>
      <c r="E105" s="49">
        <v>223.50000000000003</v>
      </c>
      <c r="F105" s="49">
        <v>364.95</v>
      </c>
      <c r="G105" s="49">
        <v>168.60000000000002</v>
      </c>
      <c r="H105" s="371"/>
      <c r="I105" s="49">
        <v>0</v>
      </c>
      <c r="J105" s="49">
        <v>33</v>
      </c>
      <c r="K105" s="49">
        <v>13.650000000000034</v>
      </c>
      <c r="L105" s="49">
        <v>211.5</v>
      </c>
      <c r="M105" s="371"/>
      <c r="N105" s="49">
        <v>192.24999999999991</v>
      </c>
      <c r="O105" s="49">
        <v>196.54999999999973</v>
      </c>
      <c r="P105" s="49">
        <v>70.125</v>
      </c>
      <c r="Q105" s="49">
        <v>614.9</v>
      </c>
      <c r="R105" s="371"/>
      <c r="S105" s="315">
        <v>44</v>
      </c>
      <c r="T105" s="315">
        <v>129.8499999999998</v>
      </c>
      <c r="U105" s="315">
        <v>37.125000000000007</v>
      </c>
      <c r="V105" s="49">
        <v>303.89999999999998</v>
      </c>
      <c r="W105" s="371"/>
      <c r="X105" s="49">
        <v>129.44999999999959</v>
      </c>
      <c r="Y105" s="49">
        <v>187.79999999999973</v>
      </c>
      <c r="Z105" s="49">
        <v>197.85000000000002</v>
      </c>
      <c r="AA105" s="49">
        <v>425.4</v>
      </c>
      <c r="AB105" s="371"/>
      <c r="AC105" s="49">
        <v>125.89999999999975</v>
      </c>
      <c r="AD105" s="49">
        <v>351.09999999999945</v>
      </c>
      <c r="AE105" s="49">
        <v>278.77499999999998</v>
      </c>
      <c r="AF105" s="49">
        <v>130.80000000000001</v>
      </c>
      <c r="AG105" s="371"/>
      <c r="AH105" s="49">
        <v>151.52499999999964</v>
      </c>
      <c r="AI105" s="49">
        <v>100.24999999999955</v>
      </c>
      <c r="AJ105" s="49">
        <v>463.34999999999991</v>
      </c>
      <c r="AK105" s="49">
        <v>241</v>
      </c>
      <c r="AL105" s="371"/>
      <c r="AM105" s="49">
        <v>34.824999999999591</v>
      </c>
      <c r="AN105" s="49">
        <v>264.74999999999955</v>
      </c>
      <c r="AO105" s="49">
        <v>360.75</v>
      </c>
      <c r="AP105" s="49">
        <v>306</v>
      </c>
      <c r="AQ105" s="371"/>
      <c r="AR105" s="49">
        <v>68.249999999999432</v>
      </c>
      <c r="AS105" s="49">
        <v>27.15</v>
      </c>
      <c r="AT105" s="49">
        <v>227.625</v>
      </c>
      <c r="AU105" s="49">
        <v>23.400000000000002</v>
      </c>
      <c r="AV105" s="371"/>
      <c r="AW105" s="49">
        <v>119.59999999999968</v>
      </c>
      <c r="AX105" s="49">
        <v>120.65000000000009</v>
      </c>
      <c r="AY105" s="49">
        <v>427.65000000000003</v>
      </c>
      <c r="AZ105" s="49">
        <v>450.19999999999993</v>
      </c>
      <c r="BA105" s="371"/>
      <c r="BB105" s="49">
        <v>65.099999999999682</v>
      </c>
      <c r="BC105" s="49">
        <v>302.74999999999989</v>
      </c>
      <c r="BD105" s="49">
        <v>166.5</v>
      </c>
      <c r="BE105" s="49">
        <v>250.6</v>
      </c>
      <c r="BF105" s="371"/>
      <c r="BG105" s="49">
        <v>40.299999999999727</v>
      </c>
      <c r="BH105" s="49">
        <v>72.599999999999994</v>
      </c>
      <c r="BI105" s="49">
        <v>324.67499999999995</v>
      </c>
      <c r="BJ105" s="49">
        <v>97.5</v>
      </c>
      <c r="BK105" s="371"/>
      <c r="BL105" s="49">
        <v>28.749999999999773</v>
      </c>
      <c r="BM105" s="49">
        <v>68.7</v>
      </c>
      <c r="BN105" s="49">
        <v>26.849999999999998</v>
      </c>
      <c r="BO105" s="49">
        <v>328.1</v>
      </c>
      <c r="BP105" s="371"/>
      <c r="BQ105" s="49">
        <v>63.199999999999591</v>
      </c>
      <c r="BR105" s="49">
        <v>267.65000000000009</v>
      </c>
      <c r="BS105" s="49">
        <v>184.57499999999999</v>
      </c>
      <c r="BT105" s="49">
        <v>371.5</v>
      </c>
      <c r="BU105" s="324"/>
      <c r="BV105" s="49">
        <v>132.12499999999977</v>
      </c>
      <c r="BW105" s="49">
        <v>169.400000000001</v>
      </c>
      <c r="BX105" s="49">
        <v>263.40000000000003</v>
      </c>
      <c r="BY105" s="49">
        <v>253.24999999999997</v>
      </c>
      <c r="BZ105" s="371"/>
      <c r="CA105" s="49">
        <v>25.500000000000455</v>
      </c>
      <c r="CB105" s="49">
        <v>180.20000000000073</v>
      </c>
      <c r="CC105" s="49">
        <v>408.67499999999995</v>
      </c>
      <c r="CD105" s="49">
        <v>468.1</v>
      </c>
      <c r="CE105" s="324"/>
      <c r="CF105" s="333">
        <v>24.499999999999545</v>
      </c>
      <c r="CG105" s="333">
        <v>134.25000000000045</v>
      </c>
      <c r="CH105" s="333">
        <v>157.125</v>
      </c>
      <c r="CI105" s="49">
        <v>383.7</v>
      </c>
      <c r="CJ105" s="324"/>
      <c r="CK105" s="49">
        <v>72.125000000000227</v>
      </c>
      <c r="CL105" s="49">
        <v>99.399999999999991</v>
      </c>
      <c r="CM105" s="49">
        <v>373.875</v>
      </c>
      <c r="CN105" s="49">
        <v>224.1</v>
      </c>
      <c r="CO105" s="371"/>
      <c r="CP105" s="49">
        <v>68.574999999999818</v>
      </c>
      <c r="CQ105" s="49">
        <v>42.25</v>
      </c>
      <c r="CR105" s="49">
        <v>406.42499999999995</v>
      </c>
      <c r="CS105" s="49">
        <v>384.7</v>
      </c>
      <c r="CT105" s="324"/>
      <c r="CU105" s="49">
        <v>91.425000000000182</v>
      </c>
      <c r="CV105" s="49">
        <v>169.89999999999964</v>
      </c>
      <c r="CW105" s="49">
        <v>298.65000000000003</v>
      </c>
      <c r="CX105" s="49">
        <v>401.1</v>
      </c>
      <c r="CY105" s="371"/>
      <c r="CZ105" s="49">
        <v>76.875000000000227</v>
      </c>
      <c r="DA105" s="49">
        <v>42.3</v>
      </c>
      <c r="DB105" s="49">
        <v>105</v>
      </c>
      <c r="DC105" s="49">
        <v>209</v>
      </c>
      <c r="DD105" s="324"/>
      <c r="DE105" s="49">
        <v>667.92499999999973</v>
      </c>
      <c r="DF105" s="49">
        <v>347.75000000000091</v>
      </c>
      <c r="DG105" s="49">
        <v>1302.825</v>
      </c>
      <c r="DH105" s="315">
        <v>1126.3999999999999</v>
      </c>
      <c r="DI105" s="324"/>
      <c r="DJ105" s="315">
        <v>51.174999999999727</v>
      </c>
      <c r="DK105" s="315">
        <v>365.04999999999745</v>
      </c>
      <c r="DL105" s="315">
        <v>305.39999999999998</v>
      </c>
      <c r="DM105" s="49">
        <v>839.2</v>
      </c>
      <c r="DN105" s="324"/>
      <c r="DO105" s="49">
        <v>109.5</v>
      </c>
      <c r="DP105" s="49">
        <v>113.64999999999691</v>
      </c>
      <c r="DQ105" s="49">
        <v>410.5499999999999</v>
      </c>
      <c r="DR105" s="49">
        <v>438.7</v>
      </c>
      <c r="DS105" s="324"/>
      <c r="DT105" s="49">
        <v>0</v>
      </c>
      <c r="DU105" s="49">
        <v>0</v>
      </c>
      <c r="DV105" s="49">
        <v>0</v>
      </c>
      <c r="DW105" s="49">
        <v>0</v>
      </c>
      <c r="DX105" s="324"/>
      <c r="DY105" s="49">
        <v>714.12499999999591</v>
      </c>
      <c r="DZ105" s="49">
        <v>2064.0999999999985</v>
      </c>
      <c r="EA105" s="49">
        <v>2850.5249999999996</v>
      </c>
      <c r="EB105" s="315">
        <v>3310.1999999999994</v>
      </c>
      <c r="EC105" s="324"/>
      <c r="ED105" s="49">
        <v>61.000000000000455</v>
      </c>
      <c r="EE105" s="49">
        <v>172.29999999999927</v>
      </c>
      <c r="EF105" s="49">
        <v>33.974999999999994</v>
      </c>
      <c r="EG105" s="49">
        <v>339.40000000000003</v>
      </c>
      <c r="EH105" s="324"/>
      <c r="EI105" s="49">
        <v>61.75</v>
      </c>
      <c r="EJ105" s="49">
        <v>305.74999999999909</v>
      </c>
      <c r="EK105" s="49">
        <v>312.60000000000002</v>
      </c>
      <c r="EL105" s="49">
        <v>435.09999999999997</v>
      </c>
      <c r="EM105" s="324"/>
      <c r="EN105" s="49">
        <v>0</v>
      </c>
      <c r="EO105" s="49">
        <v>146.40000000000055</v>
      </c>
      <c r="EP105" s="49">
        <v>175.20000000000002</v>
      </c>
      <c r="EQ105" s="49">
        <v>239.3</v>
      </c>
      <c r="ER105" s="324"/>
      <c r="ES105" s="49">
        <v>22.75</v>
      </c>
      <c r="ET105" s="49">
        <v>56.450000000000728</v>
      </c>
      <c r="EU105" s="49">
        <v>90</v>
      </c>
      <c r="EV105" s="49">
        <v>163.4</v>
      </c>
      <c r="EW105" s="324"/>
      <c r="EX105">
        <v>528.07500000000005</v>
      </c>
      <c r="EY105">
        <v>681.55000000000291</v>
      </c>
      <c r="EZ105">
        <v>1148.4000000000001</v>
      </c>
      <c r="FA105" s="479">
        <v>2145</v>
      </c>
      <c r="FB105" s="324"/>
      <c r="FC105" s="49">
        <v>28.949999999999818</v>
      </c>
      <c r="FD105" s="49">
        <v>201.75000000000091</v>
      </c>
      <c r="FE105" s="49">
        <v>26.175000000000004</v>
      </c>
      <c r="FF105" s="49">
        <v>29.700000000000003</v>
      </c>
      <c r="FG105" s="324"/>
      <c r="FH105" s="333">
        <v>31.550000000000182</v>
      </c>
      <c r="FI105" s="333">
        <v>157.34999999999997</v>
      </c>
      <c r="FJ105" s="333">
        <v>119.85000000000001</v>
      </c>
      <c r="FK105" s="49">
        <v>75.100000000000009</v>
      </c>
      <c r="FL105" s="324"/>
      <c r="FM105" s="333">
        <v>167.17500000000018</v>
      </c>
      <c r="FN105" s="333">
        <v>262.75</v>
      </c>
      <c r="FO105" s="333">
        <v>185.54999999999998</v>
      </c>
      <c r="FP105" s="49">
        <v>527.9</v>
      </c>
      <c r="FQ105" s="324"/>
      <c r="FR105" s="49">
        <v>79.500000000000909</v>
      </c>
      <c r="FS105" s="49">
        <v>157</v>
      </c>
      <c r="FT105" s="49">
        <v>331.35</v>
      </c>
      <c r="FU105" s="49">
        <v>413.9</v>
      </c>
      <c r="FV105" s="324"/>
      <c r="FW105" s="49">
        <v>0</v>
      </c>
      <c r="FX105" s="49">
        <v>69.749999999998181</v>
      </c>
      <c r="FY105" s="49">
        <v>179.625</v>
      </c>
      <c r="FZ105" s="49">
        <v>253.10000000000002</v>
      </c>
      <c r="GA105" s="324"/>
      <c r="GB105">
        <v>260.50000000000364</v>
      </c>
      <c r="GC105">
        <v>632.825000000008</v>
      </c>
      <c r="GD105">
        <v>505.95000000000005</v>
      </c>
      <c r="GE105" s="18">
        <v>437.20000000000005</v>
      </c>
      <c r="GF105" s="324"/>
      <c r="GG105" s="632">
        <v>69.5</v>
      </c>
      <c r="GH105" s="632">
        <v>198</v>
      </c>
      <c r="GI105" s="632">
        <v>181.875</v>
      </c>
      <c r="GJ105">
        <v>238</v>
      </c>
      <c r="GK105" s="324"/>
      <c r="GL105" s="49">
        <v>0</v>
      </c>
      <c r="GM105" s="49">
        <v>0</v>
      </c>
      <c r="GN105">
        <v>332.92499999999995</v>
      </c>
      <c r="GO105" s="49">
        <v>0</v>
      </c>
      <c r="GP105" s="324"/>
    </row>
    <row r="106" spans="1:198" ht="18">
      <c r="A106" s="40" t="s">
        <v>654</v>
      </c>
      <c r="B106" s="45">
        <f t="shared" si="3"/>
        <v>61532.675000000017</v>
      </c>
      <c r="C106" s="41"/>
      <c r="D106" s="49">
        <v>0</v>
      </c>
      <c r="E106" s="49">
        <v>289.625</v>
      </c>
      <c r="F106" s="49">
        <v>365.02500000000003</v>
      </c>
      <c r="G106" s="49">
        <v>655.5</v>
      </c>
      <c r="H106" s="371"/>
      <c r="I106" s="49">
        <v>0</v>
      </c>
      <c r="J106" s="49">
        <v>129.95000000000005</v>
      </c>
      <c r="K106" s="49">
        <v>3.9000000000001194</v>
      </c>
      <c r="L106" s="49">
        <v>415.4</v>
      </c>
      <c r="M106" s="371"/>
      <c r="N106" s="49">
        <v>169.55</v>
      </c>
      <c r="O106" s="49">
        <v>340.04999999999927</v>
      </c>
      <c r="P106" s="49">
        <v>432.29999999999995</v>
      </c>
      <c r="Q106" s="49">
        <v>1019.5</v>
      </c>
      <c r="R106" s="371"/>
      <c r="S106" s="315">
        <v>53.27499999999992</v>
      </c>
      <c r="T106" s="315">
        <v>96.599999999999909</v>
      </c>
      <c r="U106" s="315">
        <v>117</v>
      </c>
      <c r="V106" s="49">
        <v>274.5</v>
      </c>
      <c r="W106" s="371"/>
      <c r="X106" s="49">
        <v>100.77499999999986</v>
      </c>
      <c r="Y106" s="49">
        <v>0</v>
      </c>
      <c r="Z106" s="49">
        <v>232.875</v>
      </c>
      <c r="AA106" s="49">
        <v>358.59999999999997</v>
      </c>
      <c r="AB106" s="371"/>
      <c r="AC106" s="49">
        <v>232.37499999999966</v>
      </c>
      <c r="AD106" s="49">
        <v>501.29999999999973</v>
      </c>
      <c r="AE106" s="49">
        <v>314.39999999999998</v>
      </c>
      <c r="AF106" s="49">
        <v>213.50000000000003</v>
      </c>
      <c r="AG106" s="371"/>
      <c r="AH106" s="49">
        <v>239.72499999999962</v>
      </c>
      <c r="AI106" s="49">
        <v>447.00000000000045</v>
      </c>
      <c r="AJ106" s="49">
        <v>872.02499999999986</v>
      </c>
      <c r="AK106" s="49">
        <v>841.5</v>
      </c>
      <c r="AL106" s="371"/>
      <c r="AM106" s="49">
        <v>72.024999999999864</v>
      </c>
      <c r="AN106" s="49">
        <v>225.75</v>
      </c>
      <c r="AO106" s="49">
        <v>240.375</v>
      </c>
      <c r="AP106" s="49">
        <v>375.1</v>
      </c>
      <c r="AQ106" s="371"/>
      <c r="AR106" s="49">
        <v>102.02499999999986</v>
      </c>
      <c r="AS106" s="49">
        <v>185.75</v>
      </c>
      <c r="AT106" s="49">
        <v>232.125</v>
      </c>
      <c r="AU106" s="49">
        <v>242</v>
      </c>
      <c r="AV106" s="371"/>
      <c r="AW106" s="49">
        <v>152.59999999999968</v>
      </c>
      <c r="AX106" s="49">
        <v>483.375</v>
      </c>
      <c r="AY106" s="49">
        <v>666.22500000000002</v>
      </c>
      <c r="AZ106" s="49">
        <v>1030.5</v>
      </c>
      <c r="BA106" s="371"/>
      <c r="BB106" s="49">
        <v>96.625</v>
      </c>
      <c r="BC106" s="49">
        <v>172.55</v>
      </c>
      <c r="BD106" s="49">
        <v>223.95</v>
      </c>
      <c r="BE106" s="49">
        <v>134.9</v>
      </c>
      <c r="BF106" s="371"/>
      <c r="BG106" s="49">
        <v>87.999999999999545</v>
      </c>
      <c r="BH106" s="49">
        <v>94.25</v>
      </c>
      <c r="BI106" s="49">
        <v>361.2</v>
      </c>
      <c r="BJ106" s="49">
        <v>278.39999999999998</v>
      </c>
      <c r="BK106" s="371"/>
      <c r="BL106" s="49">
        <v>67.749999999999773</v>
      </c>
      <c r="BM106" s="49">
        <v>87.34999999999998</v>
      </c>
      <c r="BN106" s="49">
        <v>134.92500000000001</v>
      </c>
      <c r="BO106" s="49">
        <v>348.3</v>
      </c>
      <c r="BP106" s="371"/>
      <c r="BQ106" s="49">
        <v>58.024999999999864</v>
      </c>
      <c r="BR106" s="49">
        <v>132.75</v>
      </c>
      <c r="BS106" s="49">
        <v>136.72500000000002</v>
      </c>
      <c r="BT106" s="49">
        <v>328.5</v>
      </c>
      <c r="BU106" s="324"/>
      <c r="BV106" s="49">
        <v>143.37499999999977</v>
      </c>
      <c r="BW106" s="49">
        <v>357.90000000000055</v>
      </c>
      <c r="BX106" s="49">
        <v>541.49999999999989</v>
      </c>
      <c r="BY106" s="49">
        <v>272.7</v>
      </c>
      <c r="BZ106" s="371"/>
      <c r="CA106" s="49">
        <v>68.299999999999272</v>
      </c>
      <c r="CB106" s="49">
        <v>157.35000000000218</v>
      </c>
      <c r="CC106" s="49">
        <v>279.67499999999995</v>
      </c>
      <c r="CD106" s="49">
        <v>431.79999999999995</v>
      </c>
      <c r="CE106" s="324"/>
      <c r="CF106" s="333">
        <v>42.374999999999773</v>
      </c>
      <c r="CG106" s="333">
        <v>183.15000000000236</v>
      </c>
      <c r="CH106" s="333">
        <v>9.8249999999999993</v>
      </c>
      <c r="CI106" s="49">
        <v>377.79999999999995</v>
      </c>
      <c r="CJ106" s="324"/>
      <c r="CK106" s="49">
        <v>10.124999999999545</v>
      </c>
      <c r="CL106" s="49">
        <v>176.59999999999997</v>
      </c>
      <c r="CM106" s="49">
        <v>106.27499999999999</v>
      </c>
      <c r="CN106" s="49">
        <v>483.09999999999997</v>
      </c>
      <c r="CO106" s="371"/>
      <c r="CP106" s="49">
        <v>98</v>
      </c>
      <c r="CQ106" s="49">
        <v>167.00000000000182</v>
      </c>
      <c r="CR106" s="49">
        <v>233.10000000000002</v>
      </c>
      <c r="CS106" s="49">
        <v>541.9</v>
      </c>
      <c r="CT106" s="324"/>
      <c r="CU106" s="49">
        <v>102.87500000000091</v>
      </c>
      <c r="CV106" s="49">
        <v>298.07500000000255</v>
      </c>
      <c r="CW106" s="49">
        <v>649.72499999999991</v>
      </c>
      <c r="CX106" s="49">
        <v>517.9</v>
      </c>
      <c r="CY106" s="371"/>
      <c r="CZ106" s="49">
        <v>14.100000000000819</v>
      </c>
      <c r="DA106" s="49">
        <v>32.549999999999997</v>
      </c>
      <c r="DB106" s="49">
        <v>67.650000000000006</v>
      </c>
      <c r="DC106" s="49">
        <v>162</v>
      </c>
      <c r="DD106" s="324"/>
      <c r="DE106" s="49">
        <v>539.14999999999986</v>
      </c>
      <c r="DF106" s="49">
        <v>1285.2499999999991</v>
      </c>
      <c r="DG106" s="49">
        <v>2316.7500000000005</v>
      </c>
      <c r="DH106" s="315">
        <v>2739.1000000000004</v>
      </c>
      <c r="DI106" s="324"/>
      <c r="DJ106" s="315">
        <v>183.45000000000027</v>
      </c>
      <c r="DK106" s="315">
        <v>337.09999999999854</v>
      </c>
      <c r="DL106" s="315">
        <v>298.42499999999995</v>
      </c>
      <c r="DM106" s="49">
        <v>696.1</v>
      </c>
      <c r="DN106" s="324"/>
      <c r="DO106" s="49">
        <v>140.07500000000027</v>
      </c>
      <c r="DP106" s="49">
        <v>624.74999999999727</v>
      </c>
      <c r="DQ106" s="49">
        <v>610.79999999999995</v>
      </c>
      <c r="DR106" s="49">
        <v>339.6</v>
      </c>
      <c r="DS106" s="324"/>
      <c r="DT106" s="49">
        <v>0</v>
      </c>
      <c r="DU106" s="49">
        <v>0</v>
      </c>
      <c r="DV106" s="49">
        <v>0</v>
      </c>
      <c r="DW106" s="49">
        <v>0</v>
      </c>
      <c r="DX106" s="324"/>
      <c r="DY106" s="49">
        <v>901.30000000000518</v>
      </c>
      <c r="DZ106" s="49">
        <v>1651.2000000000007</v>
      </c>
      <c r="EA106" s="49">
        <v>3650.3250000000007</v>
      </c>
      <c r="EB106" s="315">
        <v>4014</v>
      </c>
      <c r="EC106" s="324"/>
      <c r="ED106" s="49">
        <v>62.625000000000909</v>
      </c>
      <c r="EE106" s="49">
        <v>167.65000000000146</v>
      </c>
      <c r="EF106" s="49">
        <v>154.875</v>
      </c>
      <c r="EG106" s="49">
        <v>479.9</v>
      </c>
      <c r="EH106" s="324"/>
      <c r="EI106" s="49">
        <v>146.32499999999982</v>
      </c>
      <c r="EJ106" s="49">
        <v>115.65000000000146</v>
      </c>
      <c r="EK106" s="49">
        <v>247.72500000000005</v>
      </c>
      <c r="EL106" s="49">
        <v>528</v>
      </c>
      <c r="EM106" s="324"/>
      <c r="EN106" s="49">
        <v>0</v>
      </c>
      <c r="EO106" s="49">
        <v>127.14999999999964</v>
      </c>
      <c r="EP106" s="49">
        <v>502.34999999999997</v>
      </c>
      <c r="EQ106" s="49">
        <v>322</v>
      </c>
      <c r="ER106" s="324"/>
      <c r="ES106" s="49">
        <v>63.900000000001455</v>
      </c>
      <c r="ET106" s="49">
        <v>63.149999999997817</v>
      </c>
      <c r="EU106" s="49">
        <v>255.14999999999998</v>
      </c>
      <c r="EV106" s="49">
        <v>255</v>
      </c>
      <c r="EW106" s="324"/>
      <c r="EX106">
        <v>1001.225</v>
      </c>
      <c r="EY106">
        <v>2072.6999999999989</v>
      </c>
      <c r="EZ106">
        <v>1807.7999999999997</v>
      </c>
      <c r="FA106" s="479">
        <v>2387.7000000000003</v>
      </c>
      <c r="FB106" s="324"/>
      <c r="FC106" s="49">
        <v>55.500000000001819</v>
      </c>
      <c r="FD106" s="49">
        <v>31.649999999999636</v>
      </c>
      <c r="FE106" s="49">
        <v>73.125</v>
      </c>
      <c r="FF106" s="49">
        <v>227.20000000000002</v>
      </c>
      <c r="FG106" s="324"/>
      <c r="FH106" s="333">
        <v>54.625000000001819</v>
      </c>
      <c r="FI106" s="333">
        <v>251.75</v>
      </c>
      <c r="FJ106" s="333">
        <v>268.875</v>
      </c>
      <c r="FK106" s="49">
        <v>79.2</v>
      </c>
      <c r="FL106" s="324"/>
      <c r="FM106" s="333">
        <v>121.62500000000182</v>
      </c>
      <c r="FN106" s="333">
        <v>74.899999999995998</v>
      </c>
      <c r="FO106" s="333">
        <v>159.9</v>
      </c>
      <c r="FP106" s="49">
        <v>368</v>
      </c>
      <c r="FQ106" s="324"/>
      <c r="FR106" s="49">
        <v>122.92500000000018</v>
      </c>
      <c r="FS106" s="49">
        <v>250</v>
      </c>
      <c r="FT106" s="49">
        <v>399.52500000000003</v>
      </c>
      <c r="FU106" s="49">
        <v>436.4</v>
      </c>
      <c r="FV106" s="324"/>
      <c r="FW106" s="49">
        <v>0</v>
      </c>
      <c r="FX106" s="49">
        <v>189.09999999999673</v>
      </c>
      <c r="FY106" s="49">
        <v>273.375</v>
      </c>
      <c r="FZ106" s="49">
        <v>572.5</v>
      </c>
      <c r="GA106" s="324"/>
      <c r="GB106">
        <v>341.67499999999745</v>
      </c>
      <c r="GC106">
        <v>509.70000000001016</v>
      </c>
      <c r="GD106">
        <v>797.17500000000007</v>
      </c>
      <c r="GE106" s="18">
        <v>1021.5</v>
      </c>
      <c r="GF106" s="324"/>
      <c r="GG106" s="632">
        <v>91.125000000000909</v>
      </c>
      <c r="GH106" s="632">
        <v>222.75</v>
      </c>
      <c r="GI106" s="632">
        <v>231</v>
      </c>
      <c r="GJ106">
        <v>474</v>
      </c>
      <c r="GK106" s="324"/>
      <c r="GL106" s="49">
        <v>0</v>
      </c>
      <c r="GM106" s="49">
        <v>0</v>
      </c>
      <c r="GN106">
        <v>750.3</v>
      </c>
      <c r="GO106" s="49">
        <v>0</v>
      </c>
      <c r="GP106" s="324"/>
    </row>
    <row r="107" spans="1:198" ht="18">
      <c r="A107" s="40" t="s">
        <v>653</v>
      </c>
      <c r="B107" s="45">
        <f t="shared" si="3"/>
        <v>62220.999999999993</v>
      </c>
      <c r="C107" s="41"/>
      <c r="D107" s="49">
        <v>0</v>
      </c>
      <c r="E107" s="49">
        <v>104.84999999999998</v>
      </c>
      <c r="F107" s="49">
        <v>88.724999999999994</v>
      </c>
      <c r="G107" s="49">
        <v>334.6</v>
      </c>
      <c r="H107" s="371"/>
      <c r="I107" s="49">
        <v>0</v>
      </c>
      <c r="J107" s="49">
        <v>120.45000000000005</v>
      </c>
      <c r="K107" s="49">
        <v>0</v>
      </c>
      <c r="L107" s="49">
        <v>347</v>
      </c>
      <c r="M107" s="371"/>
      <c r="N107" s="49">
        <v>177.24999999999994</v>
      </c>
      <c r="O107" s="49">
        <v>291.4000000000002</v>
      </c>
      <c r="P107" s="49">
        <v>193.79999999999998</v>
      </c>
      <c r="Q107" s="49">
        <v>624.1</v>
      </c>
      <c r="R107" s="371"/>
      <c r="S107" s="315">
        <v>39.575000000000102</v>
      </c>
      <c r="T107" s="315">
        <v>32.5</v>
      </c>
      <c r="U107" s="315">
        <v>119.625</v>
      </c>
      <c r="V107" s="49">
        <v>151.5</v>
      </c>
      <c r="W107" s="371"/>
      <c r="X107" s="49">
        <v>76.375</v>
      </c>
      <c r="Y107" s="49">
        <v>12.600000000000136</v>
      </c>
      <c r="Z107" s="49">
        <v>140.85000000000002</v>
      </c>
      <c r="AA107" s="49">
        <v>347.9</v>
      </c>
      <c r="AB107" s="371"/>
      <c r="AC107" s="49">
        <v>199.10000000000036</v>
      </c>
      <c r="AD107" s="49">
        <v>516.95000000000005</v>
      </c>
      <c r="AE107" s="49">
        <v>474.82499999999993</v>
      </c>
      <c r="AF107" s="49">
        <v>475.40000000000003</v>
      </c>
      <c r="AG107" s="371"/>
      <c r="AH107" s="49">
        <v>262.47500000000025</v>
      </c>
      <c r="AI107" s="49">
        <v>358.35000000000036</v>
      </c>
      <c r="AJ107" s="49">
        <v>659.32500000000005</v>
      </c>
      <c r="AK107" s="49">
        <v>1067</v>
      </c>
      <c r="AL107" s="371"/>
      <c r="AM107" s="49">
        <v>109.34999999999991</v>
      </c>
      <c r="AN107" s="49">
        <v>395.85000000000036</v>
      </c>
      <c r="AO107" s="49">
        <v>234.45</v>
      </c>
      <c r="AP107" s="49">
        <v>475.5</v>
      </c>
      <c r="AQ107" s="371"/>
      <c r="AR107" s="49">
        <v>95.599999999999682</v>
      </c>
      <c r="AS107" s="49">
        <v>193.4</v>
      </c>
      <c r="AT107" s="49">
        <v>73.575000000000003</v>
      </c>
      <c r="AU107" s="49">
        <v>3.9000000000000004</v>
      </c>
      <c r="AV107" s="371"/>
      <c r="AW107" s="49">
        <v>105.47499999999968</v>
      </c>
      <c r="AX107" s="49">
        <v>339.34999999999945</v>
      </c>
      <c r="AY107" s="49">
        <v>557.92499999999995</v>
      </c>
      <c r="AZ107" s="49">
        <v>1129.8999999999999</v>
      </c>
      <c r="BA107" s="371"/>
      <c r="BB107" s="49">
        <v>36.549999999999727</v>
      </c>
      <c r="BC107" s="49">
        <v>271.14999999999998</v>
      </c>
      <c r="BD107" s="49">
        <v>226.64999999999998</v>
      </c>
      <c r="BE107" s="49">
        <v>303.3</v>
      </c>
      <c r="BF107" s="371"/>
      <c r="BG107" s="49">
        <v>57.599999999999682</v>
      </c>
      <c r="BH107" s="49">
        <v>176.45</v>
      </c>
      <c r="BI107" s="49">
        <v>236.85000000000002</v>
      </c>
      <c r="BJ107" s="49">
        <v>0</v>
      </c>
      <c r="BK107" s="371"/>
      <c r="BL107" s="49">
        <v>44.099999999999682</v>
      </c>
      <c r="BM107" s="49">
        <v>120.29999999999998</v>
      </c>
      <c r="BN107" s="49">
        <v>136.05000000000001</v>
      </c>
      <c r="BO107" s="49">
        <v>147.80000000000001</v>
      </c>
      <c r="BP107" s="371"/>
      <c r="BQ107" s="49">
        <v>55.199999999999363</v>
      </c>
      <c r="BR107" s="49">
        <v>270.09999999999991</v>
      </c>
      <c r="BS107" s="49">
        <v>149.10000000000002</v>
      </c>
      <c r="BT107" s="49">
        <v>444.1</v>
      </c>
      <c r="BU107" s="324"/>
      <c r="BV107" s="49">
        <v>138.47499999999945</v>
      </c>
      <c r="BW107" s="49">
        <v>244.79999999999973</v>
      </c>
      <c r="BX107" s="49">
        <v>436.04999999999995</v>
      </c>
      <c r="BY107" s="49">
        <v>588.4</v>
      </c>
      <c r="BZ107" s="371"/>
      <c r="CA107" s="49">
        <v>29.999999999999545</v>
      </c>
      <c r="CB107" s="49">
        <v>325.20000000000073</v>
      </c>
      <c r="CC107" s="49">
        <v>121.27499999999999</v>
      </c>
      <c r="CD107" s="49">
        <v>522.79999999999995</v>
      </c>
      <c r="CE107" s="324"/>
      <c r="CF107" s="333">
        <v>27.499999999999545</v>
      </c>
      <c r="CG107" s="333">
        <v>90</v>
      </c>
      <c r="CH107" s="333">
        <v>85.800000000000011</v>
      </c>
      <c r="CI107" s="49">
        <v>464.2</v>
      </c>
      <c r="CJ107" s="324"/>
      <c r="CK107" s="49">
        <v>86.699999999999591</v>
      </c>
      <c r="CL107" s="49">
        <v>184.04999999999998</v>
      </c>
      <c r="CM107" s="49">
        <v>41.849999999999994</v>
      </c>
      <c r="CN107" s="49">
        <v>578.6</v>
      </c>
      <c r="CO107" s="371"/>
      <c r="CP107" s="49">
        <v>110.54999999999995</v>
      </c>
      <c r="CQ107" s="49">
        <v>138</v>
      </c>
      <c r="CR107" s="49">
        <v>250.35000000000002</v>
      </c>
      <c r="CS107" s="49">
        <v>471.2</v>
      </c>
      <c r="CT107" s="324"/>
      <c r="CU107" s="49">
        <v>59.700000000000273</v>
      </c>
      <c r="CV107" s="49">
        <v>319.55000000000018</v>
      </c>
      <c r="CW107" s="49">
        <v>578.17499999999995</v>
      </c>
      <c r="CX107" s="49">
        <v>875.40000000000009</v>
      </c>
      <c r="CY107" s="371"/>
      <c r="CZ107" s="49">
        <v>54.574999999999818</v>
      </c>
      <c r="DA107" s="49">
        <v>73.599999999999994</v>
      </c>
      <c r="DB107" s="49">
        <v>0</v>
      </c>
      <c r="DC107" s="49">
        <v>1.3</v>
      </c>
      <c r="DD107" s="324"/>
      <c r="DE107" s="49">
        <v>723.62500000000023</v>
      </c>
      <c r="DF107" s="49">
        <v>1063.3999999999996</v>
      </c>
      <c r="DG107" s="49">
        <v>2238.4500000000003</v>
      </c>
      <c r="DH107" s="315">
        <v>2844</v>
      </c>
      <c r="DI107" s="324"/>
      <c r="DJ107" s="315">
        <v>141.69999999999982</v>
      </c>
      <c r="DK107" s="315">
        <v>368.5</v>
      </c>
      <c r="DL107" s="315">
        <v>638.77499999999998</v>
      </c>
      <c r="DM107" s="49">
        <v>1250.3000000000002</v>
      </c>
      <c r="DN107" s="324"/>
      <c r="DO107" s="49">
        <v>91.249999999999545</v>
      </c>
      <c r="DP107" s="49">
        <v>363.19999999999891</v>
      </c>
      <c r="DQ107" s="49">
        <v>423</v>
      </c>
      <c r="DR107" s="49">
        <v>607.6</v>
      </c>
      <c r="DS107" s="324"/>
      <c r="DT107" s="49">
        <v>0</v>
      </c>
      <c r="DU107" s="49">
        <v>0</v>
      </c>
      <c r="DV107" s="49">
        <v>0</v>
      </c>
      <c r="DW107" s="49">
        <v>105.5</v>
      </c>
      <c r="DX107" s="324"/>
      <c r="DY107" s="49">
        <v>857.774999999996</v>
      </c>
      <c r="DZ107" s="49">
        <v>1697.4250000000029</v>
      </c>
      <c r="EA107" s="49">
        <v>3574.3500000000004</v>
      </c>
      <c r="EB107" s="315">
        <v>4274.7</v>
      </c>
      <c r="EC107" s="324"/>
      <c r="ED107" s="49">
        <v>60.125</v>
      </c>
      <c r="EE107" s="49">
        <v>129.75000000000364</v>
      </c>
      <c r="EF107" s="49">
        <v>25.199999999999996</v>
      </c>
      <c r="EG107" s="49">
        <v>560.79999999999995</v>
      </c>
      <c r="EH107" s="324"/>
      <c r="EI107" s="49">
        <v>73.325000000001637</v>
      </c>
      <c r="EJ107" s="49">
        <v>125.65000000000327</v>
      </c>
      <c r="EK107" s="49">
        <v>209.25000000000006</v>
      </c>
      <c r="EL107" s="49">
        <v>438.3</v>
      </c>
      <c r="EM107" s="324"/>
      <c r="EN107" s="49">
        <v>0</v>
      </c>
      <c r="EO107" s="49">
        <v>139.20000000000073</v>
      </c>
      <c r="EP107" s="49">
        <v>234.97499999999997</v>
      </c>
      <c r="EQ107" s="49">
        <v>236.9</v>
      </c>
      <c r="ER107" s="324"/>
      <c r="ES107" s="49">
        <v>74.875</v>
      </c>
      <c r="ET107" s="49">
        <v>200.60000000000036</v>
      </c>
      <c r="EU107" s="49">
        <v>261.90000000000003</v>
      </c>
      <c r="EV107" s="49">
        <v>249.5</v>
      </c>
      <c r="EW107" s="324"/>
      <c r="EX107">
        <v>1164.7</v>
      </c>
      <c r="EY107">
        <v>1547.6999999999971</v>
      </c>
      <c r="EZ107">
        <v>2128.4249999999997</v>
      </c>
      <c r="FA107" s="479">
        <v>4438.1000000000004</v>
      </c>
      <c r="FB107" s="324"/>
      <c r="FC107" s="49">
        <v>44.100000000000364</v>
      </c>
      <c r="FD107" s="49">
        <v>99.450000000002547</v>
      </c>
      <c r="FE107" s="49">
        <v>123.75</v>
      </c>
      <c r="FF107" s="49">
        <v>24.200000000000003</v>
      </c>
      <c r="FG107" s="324"/>
      <c r="FH107" s="333">
        <v>83.075000000000728</v>
      </c>
      <c r="FI107" s="333">
        <v>138.25</v>
      </c>
      <c r="FJ107" s="333">
        <v>218.32500000000002</v>
      </c>
      <c r="FK107" s="49">
        <v>44.7</v>
      </c>
      <c r="FL107" s="324"/>
      <c r="FM107" s="333">
        <v>90.300000000000182</v>
      </c>
      <c r="FN107" s="333">
        <v>136.22500000000036</v>
      </c>
      <c r="FO107" s="333">
        <v>183.60000000000002</v>
      </c>
      <c r="FP107" s="49">
        <v>152.80000000000001</v>
      </c>
      <c r="FQ107" s="324"/>
      <c r="FR107" s="49">
        <v>132.02500000000327</v>
      </c>
      <c r="FS107" s="49">
        <v>242.09999999999997</v>
      </c>
      <c r="FT107" s="49">
        <v>415.04999999999995</v>
      </c>
      <c r="FU107" s="49">
        <v>573.80000000000007</v>
      </c>
      <c r="FV107" s="324"/>
      <c r="FW107" s="49">
        <v>0</v>
      </c>
      <c r="FX107" s="49">
        <v>169</v>
      </c>
      <c r="FY107" s="49">
        <v>26.549999999999997</v>
      </c>
      <c r="FZ107" s="49">
        <v>195.29999999999998</v>
      </c>
      <c r="GA107" s="324"/>
      <c r="GB107">
        <v>279.57500000000346</v>
      </c>
      <c r="GC107">
        <v>659.99999999998795</v>
      </c>
      <c r="GD107">
        <v>961.05000000000007</v>
      </c>
      <c r="GE107" s="18">
        <v>1457.1999999999998</v>
      </c>
      <c r="GF107" s="324"/>
      <c r="GG107" s="632">
        <v>64.874999999999091</v>
      </c>
      <c r="GH107" s="632">
        <v>199</v>
      </c>
      <c r="GI107" s="632">
        <v>236.25</v>
      </c>
      <c r="GJ107">
        <v>438.5</v>
      </c>
      <c r="GK107" s="324"/>
      <c r="GL107" s="49">
        <v>0</v>
      </c>
      <c r="GM107" s="49">
        <v>0</v>
      </c>
      <c r="GN107">
        <v>764.92500000000007</v>
      </c>
      <c r="GO107" s="49">
        <v>0</v>
      </c>
      <c r="GP107" s="324"/>
    </row>
    <row r="108" spans="1:198" ht="18">
      <c r="A108" s="39" t="s">
        <v>1749</v>
      </c>
      <c r="B108" s="45">
        <f t="shared" si="3"/>
        <v>56693.125000000044</v>
      </c>
      <c r="C108" s="41"/>
      <c r="D108" s="49">
        <v>0</v>
      </c>
      <c r="E108" s="49">
        <v>207.69999999999996</v>
      </c>
      <c r="F108" s="49">
        <v>365.32499999999993</v>
      </c>
      <c r="G108" s="49">
        <v>299.30000000000007</v>
      </c>
      <c r="H108" s="371"/>
      <c r="I108" s="49">
        <v>0</v>
      </c>
      <c r="J108" s="49">
        <v>73.050000000000011</v>
      </c>
      <c r="K108" s="49">
        <v>124.125</v>
      </c>
      <c r="L108" s="49">
        <v>156.4</v>
      </c>
      <c r="M108" s="371"/>
      <c r="N108" s="49">
        <v>152.9250000000001</v>
      </c>
      <c r="O108" s="49">
        <v>253.39999999999986</v>
      </c>
      <c r="P108" s="49">
        <v>207.375</v>
      </c>
      <c r="Q108" s="49">
        <v>718.9</v>
      </c>
      <c r="R108" s="371"/>
      <c r="S108" s="315">
        <v>77.474999999999909</v>
      </c>
      <c r="T108" s="315">
        <v>117.74999999999977</v>
      </c>
      <c r="U108" s="315">
        <v>136.875</v>
      </c>
      <c r="V108" s="49">
        <v>330</v>
      </c>
      <c r="W108" s="371"/>
      <c r="X108" s="49">
        <v>50.024999999999977</v>
      </c>
      <c r="Y108" s="49">
        <v>112.24999999999977</v>
      </c>
      <c r="Z108" s="49">
        <v>235.64999999999998</v>
      </c>
      <c r="AA108" s="49">
        <v>378</v>
      </c>
      <c r="AB108" s="371"/>
      <c r="AC108" s="49">
        <v>106.32500000000005</v>
      </c>
      <c r="AD108" s="49">
        <v>274.29999999999973</v>
      </c>
      <c r="AE108" s="49">
        <v>480.67499999999995</v>
      </c>
      <c r="AF108" s="49">
        <v>328.7</v>
      </c>
      <c r="AG108" s="371"/>
      <c r="AH108" s="49">
        <v>297.12499999999989</v>
      </c>
      <c r="AI108" s="49">
        <v>251.74999999999977</v>
      </c>
      <c r="AJ108" s="49">
        <v>1002.8249999999999</v>
      </c>
      <c r="AK108" s="49">
        <v>887.09999999999991</v>
      </c>
      <c r="AL108" s="371"/>
      <c r="AM108" s="49">
        <v>48.149999999999636</v>
      </c>
      <c r="AN108" s="49">
        <v>299.0499999999995</v>
      </c>
      <c r="AO108" s="49">
        <v>265.95000000000005</v>
      </c>
      <c r="AP108" s="49">
        <v>483.9</v>
      </c>
      <c r="AQ108" s="371"/>
      <c r="AR108" s="49">
        <v>135.97499999999968</v>
      </c>
      <c r="AS108" s="49">
        <v>142.25</v>
      </c>
      <c r="AT108" s="49">
        <v>358.34999999999997</v>
      </c>
      <c r="AU108" s="49">
        <v>231.1</v>
      </c>
      <c r="AV108" s="371"/>
      <c r="AW108" s="49">
        <v>99.799999999999955</v>
      </c>
      <c r="AX108" s="49">
        <v>410.49999999999955</v>
      </c>
      <c r="AY108" s="49">
        <v>559.49999999999989</v>
      </c>
      <c r="AZ108" s="49">
        <v>1125.05</v>
      </c>
      <c r="BA108" s="371"/>
      <c r="BB108" s="49">
        <v>72.874999999999773</v>
      </c>
      <c r="BC108" s="49">
        <v>241.75</v>
      </c>
      <c r="BD108" s="49">
        <v>318.82500000000005</v>
      </c>
      <c r="BE108" s="49">
        <v>270</v>
      </c>
      <c r="BF108" s="371"/>
      <c r="BG108" s="49">
        <v>60.324999999999591</v>
      </c>
      <c r="BH108" s="49">
        <v>91.549999999999983</v>
      </c>
      <c r="BI108" s="49">
        <v>491.77500000000003</v>
      </c>
      <c r="BJ108" s="49">
        <v>110.5</v>
      </c>
      <c r="BK108" s="371"/>
      <c r="BL108" s="49">
        <v>94.874999999999773</v>
      </c>
      <c r="BM108" s="49">
        <v>76.7</v>
      </c>
      <c r="BN108" s="49">
        <v>296.10000000000002</v>
      </c>
      <c r="BO108" s="49">
        <v>7.7000000000000011</v>
      </c>
      <c r="BP108" s="371"/>
      <c r="BQ108" s="49">
        <v>43.274999999999864</v>
      </c>
      <c r="BR108" s="49">
        <v>235.74999999999909</v>
      </c>
      <c r="BS108" s="49">
        <v>177.45</v>
      </c>
      <c r="BT108" s="49">
        <v>398</v>
      </c>
      <c r="BU108" s="324"/>
      <c r="BV108" s="49">
        <v>148.02499999999964</v>
      </c>
      <c r="BW108" s="49">
        <v>75.749999999999545</v>
      </c>
      <c r="BX108" s="49">
        <v>556.5</v>
      </c>
      <c r="BY108" s="49">
        <v>110.3</v>
      </c>
      <c r="BZ108" s="371"/>
      <c r="CA108" s="49">
        <v>38.074999999999818</v>
      </c>
      <c r="CB108" s="49">
        <v>167.60000000000036</v>
      </c>
      <c r="CC108" s="49">
        <v>334.875</v>
      </c>
      <c r="CD108" s="49">
        <v>388.8</v>
      </c>
      <c r="CE108" s="324"/>
      <c r="CF108" s="333">
        <v>38.124999999999545</v>
      </c>
      <c r="CG108" s="333">
        <v>89.999999999999545</v>
      </c>
      <c r="CH108" s="333">
        <v>114.30000000000001</v>
      </c>
      <c r="CI108" s="49">
        <v>353.1</v>
      </c>
      <c r="CJ108" s="324"/>
      <c r="CK108" s="49">
        <v>56.499999999999773</v>
      </c>
      <c r="CL108" s="49">
        <v>105.25</v>
      </c>
      <c r="CM108" s="49">
        <v>73.949999999999989</v>
      </c>
      <c r="CN108" s="49">
        <v>425.3</v>
      </c>
      <c r="CO108" s="371"/>
      <c r="CP108" s="49">
        <v>122.15000000000032</v>
      </c>
      <c r="CQ108" s="49">
        <v>85.649999999999181</v>
      </c>
      <c r="CR108" s="49">
        <v>276.45000000000005</v>
      </c>
      <c r="CS108" s="49">
        <v>361.75</v>
      </c>
      <c r="CT108" s="324"/>
      <c r="CU108" s="49">
        <v>130.25</v>
      </c>
      <c r="CV108" s="49">
        <v>337.09999999999854</v>
      </c>
      <c r="CW108" s="49">
        <v>562.27499999999998</v>
      </c>
      <c r="CX108" s="49">
        <v>450.59999999999991</v>
      </c>
      <c r="CY108" s="371"/>
      <c r="CZ108" s="49">
        <v>55.5</v>
      </c>
      <c r="DA108" s="49">
        <v>35.25</v>
      </c>
      <c r="DB108" s="49">
        <v>0</v>
      </c>
      <c r="DC108" s="49">
        <v>0</v>
      </c>
      <c r="DD108" s="324"/>
      <c r="DE108" s="49">
        <v>690.625</v>
      </c>
      <c r="DF108" s="49">
        <v>905.94999999999891</v>
      </c>
      <c r="DG108" s="49">
        <v>2837.7</v>
      </c>
      <c r="DH108" s="315">
        <v>1918.3</v>
      </c>
      <c r="DI108" s="324"/>
      <c r="DJ108" s="315">
        <v>122.44999999999936</v>
      </c>
      <c r="DK108" s="315">
        <v>177.29999999999927</v>
      </c>
      <c r="DL108" s="315">
        <v>429.97499999999997</v>
      </c>
      <c r="DM108" s="49">
        <v>804.69999999999993</v>
      </c>
      <c r="DN108" s="324"/>
      <c r="DO108" s="49">
        <v>93.174999999999727</v>
      </c>
      <c r="DP108" s="49">
        <v>452.04999999999745</v>
      </c>
      <c r="DQ108" s="49">
        <v>262.87499999999994</v>
      </c>
      <c r="DR108" s="49">
        <v>202.3</v>
      </c>
      <c r="DS108" s="324"/>
      <c r="DT108" s="49">
        <v>0</v>
      </c>
      <c r="DU108" s="49">
        <v>0</v>
      </c>
      <c r="DV108" s="49">
        <v>0</v>
      </c>
      <c r="DW108" s="49">
        <v>97.5</v>
      </c>
      <c r="DX108" s="324"/>
      <c r="DY108" s="49">
        <v>973.2750000000201</v>
      </c>
      <c r="DZ108" s="49">
        <v>1057.6999999999971</v>
      </c>
      <c r="EA108" s="49">
        <v>3852.45</v>
      </c>
      <c r="EB108" s="315">
        <v>3571.6999999999989</v>
      </c>
      <c r="EC108" s="324"/>
      <c r="ED108" s="49">
        <v>94.625000000000909</v>
      </c>
      <c r="EE108" s="49">
        <v>180.24999999999818</v>
      </c>
      <c r="EF108" s="49">
        <v>1.0499999999999998</v>
      </c>
      <c r="EG108" s="49">
        <v>176.40000000000003</v>
      </c>
      <c r="EH108" s="324"/>
      <c r="EI108" s="49">
        <v>131.30000000000109</v>
      </c>
      <c r="EJ108" s="49">
        <v>343.94999999999982</v>
      </c>
      <c r="EK108" s="49">
        <v>447.29999999999995</v>
      </c>
      <c r="EL108" s="49">
        <v>102.1</v>
      </c>
      <c r="EM108" s="324"/>
      <c r="EN108" s="49">
        <v>0</v>
      </c>
      <c r="EO108" s="49">
        <v>363</v>
      </c>
      <c r="EP108" s="49">
        <v>281.70000000000005</v>
      </c>
      <c r="EQ108" s="49">
        <v>409.69999999999993</v>
      </c>
      <c r="ER108" s="324"/>
      <c r="ES108" s="49">
        <v>100.85000000000127</v>
      </c>
      <c r="ET108" s="49">
        <v>44</v>
      </c>
      <c r="EU108" s="49">
        <v>408.75</v>
      </c>
      <c r="EV108" s="49">
        <v>261.3</v>
      </c>
      <c r="EW108" s="324"/>
      <c r="EX108">
        <v>953.75</v>
      </c>
      <c r="EY108">
        <v>1522.2999999999993</v>
      </c>
      <c r="EZ108">
        <v>1583.85</v>
      </c>
      <c r="FA108" s="479">
        <v>2968.7</v>
      </c>
      <c r="FB108" s="324"/>
      <c r="FC108" s="49">
        <v>57.125000000001819</v>
      </c>
      <c r="FD108" s="49">
        <v>20.25</v>
      </c>
      <c r="FE108" s="49">
        <v>101.47500000000001</v>
      </c>
      <c r="FF108" s="49">
        <v>206.89999999999998</v>
      </c>
      <c r="FG108" s="324"/>
      <c r="FH108" s="333">
        <v>62.375000000000909</v>
      </c>
      <c r="FI108" s="333">
        <v>248.34999999999997</v>
      </c>
      <c r="FJ108" s="333">
        <v>193.42499999999998</v>
      </c>
      <c r="FK108" s="49">
        <v>160.5</v>
      </c>
      <c r="FL108" s="324"/>
      <c r="FM108" s="333">
        <v>85.275000000001455</v>
      </c>
      <c r="FN108" s="333">
        <v>92.850000000000364</v>
      </c>
      <c r="FO108" s="333">
        <v>194.02499999999998</v>
      </c>
      <c r="FP108" s="49">
        <v>242.3</v>
      </c>
      <c r="FQ108" s="324"/>
      <c r="FR108" s="49">
        <v>123.67500000000018</v>
      </c>
      <c r="FS108" s="49">
        <v>286.14999999999998</v>
      </c>
      <c r="FT108" s="49">
        <v>340.5</v>
      </c>
      <c r="FU108" s="49">
        <v>439.8</v>
      </c>
      <c r="FV108" s="324"/>
      <c r="FW108" s="49">
        <v>0</v>
      </c>
      <c r="FX108" s="49">
        <v>243.74999999999636</v>
      </c>
      <c r="FY108" s="49">
        <v>118.27500000000001</v>
      </c>
      <c r="FZ108" s="49">
        <v>332.9</v>
      </c>
      <c r="GA108" s="324"/>
      <c r="GB108">
        <v>275.550000000002</v>
      </c>
      <c r="GC108">
        <v>538.95000000002915</v>
      </c>
      <c r="GD108">
        <v>811.42500000000007</v>
      </c>
      <c r="GE108" s="18">
        <v>867.5</v>
      </c>
      <c r="GF108" s="324"/>
      <c r="GG108" s="632">
        <v>87.375000000000455</v>
      </c>
      <c r="GH108" s="632">
        <v>229.75</v>
      </c>
      <c r="GI108" s="632">
        <v>219</v>
      </c>
      <c r="GJ108">
        <v>180</v>
      </c>
      <c r="GK108" s="324"/>
      <c r="GL108" s="49">
        <v>0</v>
      </c>
      <c r="GM108" s="49">
        <v>0</v>
      </c>
      <c r="GN108">
        <v>843</v>
      </c>
      <c r="GO108" s="49">
        <v>0</v>
      </c>
      <c r="GP108" s="324"/>
    </row>
    <row r="109" spans="1:198" ht="18">
      <c r="A109" s="40" t="s">
        <v>638</v>
      </c>
      <c r="B109" s="45">
        <f t="shared" si="3"/>
        <v>60293.812499999956</v>
      </c>
      <c r="C109" s="41"/>
      <c r="D109" s="49">
        <v>0</v>
      </c>
      <c r="E109" s="49">
        <v>199.15</v>
      </c>
      <c r="F109" s="49">
        <v>109.05000000000001</v>
      </c>
      <c r="G109" s="49">
        <v>41.4</v>
      </c>
      <c r="H109" s="371"/>
      <c r="I109" s="49">
        <v>0</v>
      </c>
      <c r="J109" s="49">
        <v>39.050000000000068</v>
      </c>
      <c r="K109" s="49">
        <v>4.2000000000000171</v>
      </c>
      <c r="L109" s="49">
        <v>154.5</v>
      </c>
      <c r="M109" s="371"/>
      <c r="N109" s="49">
        <v>145.87500000000003</v>
      </c>
      <c r="O109" s="49">
        <v>341.59999999999968</v>
      </c>
      <c r="P109" s="49">
        <v>475.27500000000003</v>
      </c>
      <c r="Q109" s="49">
        <v>660.80000000000018</v>
      </c>
      <c r="R109" s="371"/>
      <c r="S109" s="315">
        <v>57.924999999999955</v>
      </c>
      <c r="T109" s="315">
        <v>142.39999999999998</v>
      </c>
      <c r="U109" s="315">
        <v>114.375</v>
      </c>
      <c r="V109" s="49">
        <v>267.5</v>
      </c>
      <c r="W109" s="371"/>
      <c r="X109" s="49">
        <v>70.774999999999864</v>
      </c>
      <c r="Y109" s="49">
        <v>82.949999999999591</v>
      </c>
      <c r="Z109" s="49">
        <v>226.72500000000002</v>
      </c>
      <c r="AA109" s="49">
        <v>349.7</v>
      </c>
      <c r="AB109" s="371"/>
      <c r="AC109" s="49">
        <v>193.70000000000005</v>
      </c>
      <c r="AD109" s="49">
        <v>464.89999999999964</v>
      </c>
      <c r="AE109" s="49">
        <v>396.67499999999995</v>
      </c>
      <c r="AF109" s="49">
        <v>292.89999999999998</v>
      </c>
      <c r="AG109" s="371"/>
      <c r="AH109" s="49">
        <v>235.57499999999962</v>
      </c>
      <c r="AI109" s="49">
        <v>511.15000000000009</v>
      </c>
      <c r="AJ109" s="49">
        <v>804.59999999999991</v>
      </c>
      <c r="AK109" s="49">
        <v>917.6</v>
      </c>
      <c r="AL109" s="371"/>
      <c r="AM109" s="49">
        <v>105.17499999999973</v>
      </c>
      <c r="AN109" s="49">
        <v>170.80000000000018</v>
      </c>
      <c r="AO109" s="49">
        <v>129</v>
      </c>
      <c r="AP109" s="49">
        <v>491.6</v>
      </c>
      <c r="AQ109" s="371"/>
      <c r="AR109" s="49">
        <v>13.274999999999864</v>
      </c>
      <c r="AS109" s="49">
        <v>209.4</v>
      </c>
      <c r="AT109" s="49">
        <v>0</v>
      </c>
      <c r="AU109" s="49">
        <v>279.8</v>
      </c>
      <c r="AV109" s="371"/>
      <c r="AW109" s="49">
        <v>101.27500000000009</v>
      </c>
      <c r="AX109" s="49">
        <v>544.00000000000091</v>
      </c>
      <c r="AY109" s="49">
        <v>372.22500000000002</v>
      </c>
      <c r="AZ109" s="49">
        <v>614</v>
      </c>
      <c r="BA109" s="371"/>
      <c r="BB109" s="49">
        <v>71.875</v>
      </c>
      <c r="BC109" s="49">
        <v>135.94999999999999</v>
      </c>
      <c r="BD109" s="49">
        <v>191.32499999999999</v>
      </c>
      <c r="BE109" s="49">
        <v>292.2</v>
      </c>
      <c r="BF109" s="371"/>
      <c r="BG109" s="49">
        <v>44.075000000000045</v>
      </c>
      <c r="BH109" s="49">
        <v>93.75</v>
      </c>
      <c r="BI109" s="49">
        <v>271.04999999999995</v>
      </c>
      <c r="BJ109" s="49">
        <v>154.19999999999999</v>
      </c>
      <c r="BK109" s="371"/>
      <c r="BL109" s="49">
        <v>35.625000000000227</v>
      </c>
      <c r="BM109" s="49">
        <v>114.9</v>
      </c>
      <c r="BN109" s="49">
        <v>72</v>
      </c>
      <c r="BO109" s="49">
        <v>130</v>
      </c>
      <c r="BP109" s="371"/>
      <c r="BQ109" s="49">
        <v>51.225000000000364</v>
      </c>
      <c r="BR109" s="49">
        <v>129.00000000000136</v>
      </c>
      <c r="BS109" s="49">
        <v>156.75</v>
      </c>
      <c r="BT109" s="49">
        <v>479</v>
      </c>
      <c r="BU109" s="324"/>
      <c r="BV109" s="49">
        <v>189.42499999999995</v>
      </c>
      <c r="BW109" s="49">
        <v>308.95000000000073</v>
      </c>
      <c r="BX109" s="49">
        <v>435.52499999999998</v>
      </c>
      <c r="BY109" s="49">
        <v>602.99999999999989</v>
      </c>
      <c r="BZ109" s="371"/>
      <c r="CA109" s="49">
        <v>59.199999999999818</v>
      </c>
      <c r="CB109" s="49">
        <v>131.25000000000091</v>
      </c>
      <c r="CC109" s="49">
        <v>99</v>
      </c>
      <c r="CD109" s="49">
        <v>552.6</v>
      </c>
      <c r="CE109" s="324"/>
      <c r="CF109" s="333">
        <v>60.575000000000273</v>
      </c>
      <c r="CG109" s="333">
        <v>177.34999999999945</v>
      </c>
      <c r="CH109" s="333">
        <v>38.549999999999997</v>
      </c>
      <c r="CI109" s="49">
        <v>583.4</v>
      </c>
      <c r="CJ109" s="324"/>
      <c r="CK109" s="49">
        <v>52.675000000000182</v>
      </c>
      <c r="CL109" s="49">
        <v>223.79999999999998</v>
      </c>
      <c r="CM109" s="49">
        <v>209.25</v>
      </c>
      <c r="CN109" s="49">
        <v>490.2</v>
      </c>
      <c r="CO109" s="371"/>
      <c r="CP109" s="49">
        <v>98.100000000000136</v>
      </c>
      <c r="CQ109" s="49">
        <v>216.14999999999964</v>
      </c>
      <c r="CR109" s="49">
        <v>181.35000000000002</v>
      </c>
      <c r="CS109" s="49">
        <v>727.8</v>
      </c>
      <c r="CT109" s="324"/>
      <c r="CU109" s="49">
        <v>90.9249999999995</v>
      </c>
      <c r="CV109" s="49">
        <v>214.30000000000018</v>
      </c>
      <c r="CW109" s="49">
        <v>433.12500000000017</v>
      </c>
      <c r="CX109" s="49">
        <v>667.1</v>
      </c>
      <c r="CY109" s="371"/>
      <c r="CZ109" s="49">
        <v>54.749999999999545</v>
      </c>
      <c r="DA109" s="49">
        <v>52.5</v>
      </c>
      <c r="DB109" s="49">
        <v>5.7750000000000004</v>
      </c>
      <c r="DC109" s="49">
        <v>1.1000000000000001</v>
      </c>
      <c r="DD109" s="324"/>
      <c r="DE109" s="49">
        <v>736.89999999999986</v>
      </c>
      <c r="DF109" s="49">
        <v>1497.7750000000024</v>
      </c>
      <c r="DG109" s="49">
        <v>2822.8499999999995</v>
      </c>
      <c r="DH109" s="315">
        <v>2599.2000000000003</v>
      </c>
      <c r="DI109" s="324"/>
      <c r="DJ109" s="315">
        <v>171.97499999999945</v>
      </c>
      <c r="DK109" s="315">
        <v>393.10000000000218</v>
      </c>
      <c r="DL109" s="315">
        <v>400.42500000000007</v>
      </c>
      <c r="DM109" s="49">
        <v>974.8</v>
      </c>
      <c r="DN109" s="324"/>
      <c r="DO109" s="49">
        <v>144.37499999999818</v>
      </c>
      <c r="DP109" s="49">
        <v>641.800000000002</v>
      </c>
      <c r="DQ109" s="49">
        <v>269.62500000000006</v>
      </c>
      <c r="DR109" s="49">
        <v>460.00000000000006</v>
      </c>
      <c r="DS109" s="324"/>
      <c r="DT109" s="49">
        <v>0</v>
      </c>
      <c r="DU109" s="49">
        <v>0</v>
      </c>
      <c r="DV109" s="49">
        <v>0</v>
      </c>
      <c r="DW109" s="49">
        <v>240.5</v>
      </c>
      <c r="DX109" s="324"/>
      <c r="DY109" s="49">
        <v>940.62499999997226</v>
      </c>
      <c r="DZ109" s="49">
        <v>2145.9500000000044</v>
      </c>
      <c r="EA109" s="49">
        <v>3296.9250000000002</v>
      </c>
      <c r="EB109" s="315">
        <v>3650.9</v>
      </c>
      <c r="EC109" s="324"/>
      <c r="ED109" s="49">
        <v>116.52499999999964</v>
      </c>
      <c r="EE109" s="49">
        <v>120.00000000000364</v>
      </c>
      <c r="EF109" s="49">
        <v>103.57499999999999</v>
      </c>
      <c r="EG109" s="49">
        <v>247</v>
      </c>
      <c r="EH109" s="324"/>
      <c r="EI109" s="49">
        <v>54.524999999998727</v>
      </c>
      <c r="EJ109" s="49">
        <v>187.15000000000146</v>
      </c>
      <c r="EK109" s="49">
        <v>397.57500000000005</v>
      </c>
      <c r="EL109" s="49">
        <v>362.9</v>
      </c>
      <c r="EM109" s="324"/>
      <c r="EN109" s="49">
        <v>0</v>
      </c>
      <c r="EO109" s="49">
        <v>202.80000000000473</v>
      </c>
      <c r="EP109" s="49">
        <v>213.45</v>
      </c>
      <c r="EQ109" s="49">
        <v>489.60000000000008</v>
      </c>
      <c r="ER109" s="324"/>
      <c r="ES109" s="49">
        <v>88.324999999997999</v>
      </c>
      <c r="ET109" s="49">
        <v>54.050000000004729</v>
      </c>
      <c r="EU109" s="49">
        <v>341.25</v>
      </c>
      <c r="EV109" s="49">
        <v>365.5</v>
      </c>
      <c r="EW109" s="324"/>
      <c r="EX109">
        <v>1122.9250000000002</v>
      </c>
      <c r="EY109">
        <v>2158.6749999999993</v>
      </c>
      <c r="EZ109">
        <v>1741.2750000000001</v>
      </c>
      <c r="FA109" s="479">
        <v>3150.8999999999996</v>
      </c>
      <c r="FB109" s="324"/>
      <c r="FC109" s="49">
        <v>53.474999999998545</v>
      </c>
      <c r="FD109" s="49">
        <v>11.700000000004366</v>
      </c>
      <c r="FE109" s="49">
        <v>95.85</v>
      </c>
      <c r="FF109" s="49">
        <v>258.39999999999998</v>
      </c>
      <c r="FG109" s="324"/>
      <c r="FH109" s="333">
        <v>61.074999999999818</v>
      </c>
      <c r="FI109" s="333">
        <v>140.25</v>
      </c>
      <c r="FJ109" s="333">
        <v>191.625</v>
      </c>
      <c r="FK109" s="49">
        <v>150.30000000000001</v>
      </c>
      <c r="FL109" s="324"/>
      <c r="FM109" s="333">
        <v>76.599999999999454</v>
      </c>
      <c r="FN109" s="333">
        <v>80.100000000005821</v>
      </c>
      <c r="FO109" s="333">
        <v>121.20000000000002</v>
      </c>
      <c r="FP109" s="49">
        <v>283.3</v>
      </c>
      <c r="FQ109" s="324"/>
      <c r="FR109" s="49">
        <v>97.25</v>
      </c>
      <c r="FS109" s="49">
        <v>163.75</v>
      </c>
      <c r="FT109" s="49">
        <v>283.04999999999995</v>
      </c>
      <c r="FU109" s="49">
        <v>545.70000000000005</v>
      </c>
      <c r="FV109" s="324"/>
      <c r="FW109" s="49">
        <v>0</v>
      </c>
      <c r="FX109" s="49">
        <v>157.25000000000182</v>
      </c>
      <c r="FY109" s="49">
        <v>189.07499999999999</v>
      </c>
      <c r="FZ109" s="49">
        <v>486.4</v>
      </c>
      <c r="GA109" s="324"/>
      <c r="GB109">
        <v>195.12499999999818</v>
      </c>
      <c r="GC109">
        <v>471.37499999994753</v>
      </c>
      <c r="GD109">
        <v>608.92500000000007</v>
      </c>
      <c r="GE109" s="18">
        <v>1542.9</v>
      </c>
      <c r="GF109" s="324"/>
      <c r="GG109" s="632">
        <v>72.749999999996362</v>
      </c>
      <c r="GH109" s="632">
        <v>232.5</v>
      </c>
      <c r="GI109" s="632">
        <v>144.375</v>
      </c>
      <c r="GJ109">
        <v>373</v>
      </c>
      <c r="GK109" s="324"/>
      <c r="GL109" s="49">
        <v>0</v>
      </c>
      <c r="GM109" s="49">
        <v>0</v>
      </c>
      <c r="GN109">
        <v>589.23750000000007</v>
      </c>
      <c r="GO109" s="49">
        <v>0</v>
      </c>
      <c r="GP109" s="324"/>
    </row>
    <row r="110" spans="1:198" ht="18">
      <c r="A110" s="81" t="s">
        <v>1649</v>
      </c>
      <c r="B110" s="45">
        <f t="shared" si="3"/>
        <v>56628.262500000012</v>
      </c>
      <c r="C110" s="41"/>
      <c r="D110" s="49">
        <v>0</v>
      </c>
      <c r="E110" s="49">
        <v>180.44999999999996</v>
      </c>
      <c r="F110" s="49">
        <v>371.47500000000002</v>
      </c>
      <c r="G110" s="49">
        <v>606.85</v>
      </c>
      <c r="H110" s="371"/>
      <c r="I110" s="49">
        <v>0</v>
      </c>
      <c r="J110" s="49">
        <v>97.750000000000057</v>
      </c>
      <c r="K110" s="49">
        <v>167.17500000000007</v>
      </c>
      <c r="L110" s="49">
        <v>345.1</v>
      </c>
      <c r="M110" s="371"/>
      <c r="N110" s="49">
        <v>149.40000000000003</v>
      </c>
      <c r="O110" s="49">
        <v>378.10000000000019</v>
      </c>
      <c r="P110" s="49">
        <v>172.8</v>
      </c>
      <c r="Q110" s="49">
        <v>932.7</v>
      </c>
      <c r="R110" s="371"/>
      <c r="S110" s="315">
        <v>44.050000000000068</v>
      </c>
      <c r="T110" s="315">
        <v>91.999999999999773</v>
      </c>
      <c r="U110" s="315">
        <v>63.375</v>
      </c>
      <c r="V110" s="49">
        <v>392.3</v>
      </c>
      <c r="W110" s="371"/>
      <c r="X110" s="49">
        <v>55.125000000000057</v>
      </c>
      <c r="Y110" s="49">
        <v>153.45000000000027</v>
      </c>
      <c r="Z110" s="49">
        <v>239.70000000000002</v>
      </c>
      <c r="AA110" s="49">
        <v>325.3</v>
      </c>
      <c r="AB110" s="371"/>
      <c r="AC110" s="49">
        <v>235.20000000000016</v>
      </c>
      <c r="AD110" s="49">
        <v>364.20000000000005</v>
      </c>
      <c r="AE110" s="49">
        <v>659.09999999999991</v>
      </c>
      <c r="AF110" s="49">
        <v>593.59999999999991</v>
      </c>
      <c r="AG110" s="371"/>
      <c r="AH110" s="49">
        <v>285.9249999999995</v>
      </c>
      <c r="AI110" s="49">
        <v>381.69999999999982</v>
      </c>
      <c r="AJ110" s="49">
        <v>702.375</v>
      </c>
      <c r="AK110" s="49">
        <v>598.80000000000018</v>
      </c>
      <c r="AL110" s="371"/>
      <c r="AM110" s="49">
        <v>54.049999999999727</v>
      </c>
      <c r="AN110" s="49">
        <v>319.60000000000082</v>
      </c>
      <c r="AO110" s="49">
        <v>198.71249999999998</v>
      </c>
      <c r="AP110" s="49">
        <v>226.5</v>
      </c>
      <c r="AQ110" s="371"/>
      <c r="AR110" s="49">
        <v>109.12499999999977</v>
      </c>
      <c r="AS110" s="49">
        <v>164.75</v>
      </c>
      <c r="AT110" s="49">
        <v>199.20000000000002</v>
      </c>
      <c r="AU110" s="49">
        <v>242.5</v>
      </c>
      <c r="AV110" s="371"/>
      <c r="AW110" s="49">
        <v>106.72500000000014</v>
      </c>
      <c r="AX110" s="49">
        <v>475.25000000000091</v>
      </c>
      <c r="AY110" s="49">
        <v>476.5125000000001</v>
      </c>
      <c r="AZ110" s="49">
        <v>595.60000000000014</v>
      </c>
      <c r="BA110" s="371"/>
      <c r="BB110" s="49">
        <v>46.724999999999909</v>
      </c>
      <c r="BC110" s="49">
        <v>255.09999999999997</v>
      </c>
      <c r="BD110" s="49">
        <v>212.32500000000002</v>
      </c>
      <c r="BE110" s="49">
        <v>81.7</v>
      </c>
      <c r="BF110" s="371"/>
      <c r="BG110" s="49">
        <v>37.150000000000091</v>
      </c>
      <c r="BH110" s="49">
        <v>177.65</v>
      </c>
      <c r="BI110" s="49">
        <v>228.45000000000002</v>
      </c>
      <c r="BJ110" s="49">
        <v>305.5</v>
      </c>
      <c r="BK110" s="371"/>
      <c r="BL110" s="49">
        <v>38.625000000000455</v>
      </c>
      <c r="BM110" s="49">
        <v>74.099999999999994</v>
      </c>
      <c r="BN110" s="49">
        <v>136.05000000000001</v>
      </c>
      <c r="BO110" s="49">
        <v>459.8</v>
      </c>
      <c r="BP110" s="371"/>
      <c r="BQ110" s="49">
        <v>36.900000000000091</v>
      </c>
      <c r="BR110" s="49">
        <v>221.95000000000118</v>
      </c>
      <c r="BS110" s="49">
        <v>160.19999999999999</v>
      </c>
      <c r="BT110" s="49">
        <v>303</v>
      </c>
      <c r="BU110" s="324"/>
      <c r="BV110" s="49">
        <v>193.15000000000009</v>
      </c>
      <c r="BW110" s="49">
        <v>248.44999999999936</v>
      </c>
      <c r="BX110" s="49">
        <v>540.52499999999998</v>
      </c>
      <c r="BY110" s="49">
        <v>279.10000000000002</v>
      </c>
      <c r="BZ110" s="371"/>
      <c r="CA110" s="49">
        <v>34.425000000000182</v>
      </c>
      <c r="CB110" s="49">
        <v>154.89999999999873</v>
      </c>
      <c r="CC110" s="49">
        <v>135.97500000000002</v>
      </c>
      <c r="CD110" s="49">
        <v>280.60000000000002</v>
      </c>
      <c r="CE110" s="324"/>
      <c r="CF110" s="333">
        <v>20.000000000000227</v>
      </c>
      <c r="CG110" s="333">
        <v>150.09999999999764</v>
      </c>
      <c r="CH110" s="333">
        <v>107.39999999999999</v>
      </c>
      <c r="CI110" s="49">
        <v>400.3</v>
      </c>
      <c r="CJ110" s="324"/>
      <c r="CK110" s="49">
        <v>37.750000000000227</v>
      </c>
      <c r="CL110" s="49">
        <v>98.85</v>
      </c>
      <c r="CM110" s="49">
        <v>111.375</v>
      </c>
      <c r="CN110" s="49">
        <v>404.8</v>
      </c>
      <c r="CO110" s="371"/>
      <c r="CP110" s="49">
        <v>87.600000000000364</v>
      </c>
      <c r="CQ110" s="49">
        <v>180.49999999999909</v>
      </c>
      <c r="CR110" s="49">
        <v>411.75</v>
      </c>
      <c r="CS110" s="49">
        <v>543.59999999999991</v>
      </c>
      <c r="CT110" s="324"/>
      <c r="CU110" s="49">
        <v>102.77500000000009</v>
      </c>
      <c r="CV110" s="49">
        <v>216.65000000000055</v>
      </c>
      <c r="CW110" s="49">
        <v>336.9</v>
      </c>
      <c r="CX110" s="49">
        <v>373.8</v>
      </c>
      <c r="CY110" s="371"/>
      <c r="CZ110" s="49">
        <v>7.9000000000000909</v>
      </c>
      <c r="DA110" s="49">
        <v>114.75</v>
      </c>
      <c r="DB110" s="49">
        <v>165.14999999999998</v>
      </c>
      <c r="DC110" s="49">
        <v>112.5</v>
      </c>
      <c r="DD110" s="324"/>
      <c r="DE110" s="49">
        <v>776.84999999999991</v>
      </c>
      <c r="DF110" s="49">
        <v>1047.3999999999978</v>
      </c>
      <c r="DG110" s="49">
        <v>2445.5250000000005</v>
      </c>
      <c r="DH110" s="315">
        <v>1448.1</v>
      </c>
      <c r="DI110" s="324"/>
      <c r="DJ110" s="315">
        <v>158.099999999999</v>
      </c>
      <c r="DK110" s="315">
        <v>310.04999999999927</v>
      </c>
      <c r="DL110" s="315">
        <v>560.02499999999998</v>
      </c>
      <c r="DM110" s="49">
        <v>1086.1999999999998</v>
      </c>
      <c r="DN110" s="324"/>
      <c r="DO110" s="49">
        <v>121.59999999999991</v>
      </c>
      <c r="DP110" s="49">
        <v>330.39999999999964</v>
      </c>
      <c r="DQ110" s="49">
        <v>328.72500000000002</v>
      </c>
      <c r="DR110" s="49">
        <v>487.9</v>
      </c>
      <c r="DS110" s="324"/>
      <c r="DT110" s="49">
        <v>0</v>
      </c>
      <c r="DU110" s="49">
        <v>0</v>
      </c>
      <c r="DV110" s="49">
        <v>0</v>
      </c>
      <c r="DW110" s="49">
        <v>172.5</v>
      </c>
      <c r="DX110" s="324"/>
      <c r="DY110" s="49">
        <v>1088.2249999999926</v>
      </c>
      <c r="DZ110" s="49">
        <v>1773.9999999999955</v>
      </c>
      <c r="EA110" s="49">
        <v>3234.2624999999998</v>
      </c>
      <c r="EB110" s="315">
        <v>5003.2</v>
      </c>
      <c r="EC110" s="324"/>
      <c r="ED110" s="49">
        <v>100.45000000000164</v>
      </c>
      <c r="EE110" s="49">
        <v>118.34999999999491</v>
      </c>
      <c r="EF110" s="49">
        <v>188.92500000000001</v>
      </c>
      <c r="EG110" s="49">
        <v>219.5</v>
      </c>
      <c r="EH110" s="324"/>
      <c r="EI110" s="49">
        <v>31.950000000000728</v>
      </c>
      <c r="EJ110" s="49">
        <v>202.34999999999673</v>
      </c>
      <c r="EK110" s="49">
        <v>296.02499999999998</v>
      </c>
      <c r="EL110" s="49">
        <v>315.3</v>
      </c>
      <c r="EM110" s="324"/>
      <c r="EN110" s="49">
        <v>0</v>
      </c>
      <c r="EO110" s="49">
        <v>187</v>
      </c>
      <c r="EP110" s="49">
        <v>155.24999999999997</v>
      </c>
      <c r="EQ110" s="49">
        <v>195.39999999999998</v>
      </c>
      <c r="ER110" s="324"/>
      <c r="ES110" s="49">
        <v>35.900000000002365</v>
      </c>
      <c r="ET110" s="49">
        <v>100.54999999999927</v>
      </c>
      <c r="EU110" s="49">
        <v>69.974999999999994</v>
      </c>
      <c r="EV110" s="49">
        <v>268.5</v>
      </c>
      <c r="EW110" s="324"/>
      <c r="EX110">
        <v>982.6</v>
      </c>
      <c r="EY110">
        <v>1753.8999999999978</v>
      </c>
      <c r="EZ110">
        <v>1387.0500000000002</v>
      </c>
      <c r="FA110" s="479">
        <v>2140.8999999999996</v>
      </c>
      <c r="FB110" s="324"/>
      <c r="FC110" s="49">
        <v>39.000000000000909</v>
      </c>
      <c r="FD110" s="49">
        <v>35.75</v>
      </c>
      <c r="FE110" s="49">
        <v>68.25</v>
      </c>
      <c r="FF110" s="49">
        <v>115.5</v>
      </c>
      <c r="FG110" s="324"/>
      <c r="FH110" s="333">
        <v>25.125000000000909</v>
      </c>
      <c r="FI110" s="333">
        <v>67.7</v>
      </c>
      <c r="FJ110" s="333">
        <v>97.425000000000011</v>
      </c>
      <c r="FK110" s="49">
        <v>129.80000000000001</v>
      </c>
      <c r="FL110" s="324"/>
      <c r="FM110" s="333">
        <v>83.275000000000546</v>
      </c>
      <c r="FN110" s="333">
        <v>169.399999999996</v>
      </c>
      <c r="FO110" s="333">
        <v>307.57500000000005</v>
      </c>
      <c r="FP110" s="49">
        <v>311.39999999999998</v>
      </c>
      <c r="FQ110" s="324"/>
      <c r="FR110" s="49">
        <v>133.09999999999854</v>
      </c>
      <c r="FS110" s="49">
        <v>268.25</v>
      </c>
      <c r="FT110" s="49">
        <v>336.22500000000002</v>
      </c>
      <c r="FU110" s="49">
        <v>241</v>
      </c>
      <c r="FV110" s="324"/>
      <c r="FW110" s="49">
        <v>0</v>
      </c>
      <c r="FX110" s="49">
        <v>109.04999999999927</v>
      </c>
      <c r="FY110" s="49">
        <v>108.07499999999999</v>
      </c>
      <c r="FZ110" s="49">
        <v>499.9</v>
      </c>
      <c r="GA110" s="324"/>
      <c r="GB110">
        <v>156.17499999999745</v>
      </c>
      <c r="GC110">
        <v>654.35000000003788</v>
      </c>
      <c r="GD110">
        <v>942</v>
      </c>
      <c r="GE110" s="18">
        <v>668.3</v>
      </c>
      <c r="GF110" s="324"/>
      <c r="GG110" s="632">
        <v>57.75</v>
      </c>
      <c r="GH110" s="632">
        <v>198</v>
      </c>
      <c r="GI110" s="632">
        <v>217.125</v>
      </c>
      <c r="GJ110">
        <v>313</v>
      </c>
      <c r="GK110" s="324"/>
      <c r="GL110" s="49">
        <v>0</v>
      </c>
      <c r="GM110" s="49">
        <v>0</v>
      </c>
      <c r="GN110">
        <v>769.5</v>
      </c>
      <c r="GO110" s="49">
        <v>0</v>
      </c>
      <c r="GP110" s="324"/>
    </row>
    <row r="111" spans="1:198" ht="18">
      <c r="A111" s="39" t="s">
        <v>2706</v>
      </c>
      <c r="B111" s="45">
        <f t="shared" si="3"/>
        <v>36342.037500000006</v>
      </c>
      <c r="C111" s="41"/>
      <c r="D111" s="49">
        <v>0</v>
      </c>
      <c r="E111" s="49">
        <v>0</v>
      </c>
      <c r="F111" s="49">
        <v>271.94999999999993</v>
      </c>
      <c r="G111" s="49">
        <v>297.7</v>
      </c>
      <c r="H111" s="371"/>
      <c r="I111" s="49">
        <v>0</v>
      </c>
      <c r="J111" s="49">
        <v>0</v>
      </c>
      <c r="K111" s="49">
        <v>22.800000000000068</v>
      </c>
      <c r="L111" s="49">
        <v>159.30000000000001</v>
      </c>
      <c r="M111" s="371"/>
      <c r="N111" s="49">
        <v>0</v>
      </c>
      <c r="O111" s="49">
        <v>0</v>
      </c>
      <c r="P111" s="49">
        <v>192.89999999999998</v>
      </c>
      <c r="Q111" s="49">
        <v>360.59999999999997</v>
      </c>
      <c r="R111" s="371"/>
      <c r="S111" s="315">
        <v>0</v>
      </c>
      <c r="T111" s="315">
        <v>0</v>
      </c>
      <c r="U111" s="315">
        <v>244.64999999999998</v>
      </c>
      <c r="V111" s="49">
        <v>45</v>
      </c>
      <c r="W111" s="371"/>
      <c r="X111" s="49">
        <v>0</v>
      </c>
      <c r="Y111" s="49">
        <v>0</v>
      </c>
      <c r="Z111" s="49">
        <v>351.3</v>
      </c>
      <c r="AA111" s="49">
        <v>480</v>
      </c>
      <c r="AB111" s="371"/>
      <c r="AC111" s="49">
        <v>0</v>
      </c>
      <c r="AD111" s="49">
        <v>0</v>
      </c>
      <c r="AE111" s="49">
        <v>162.14999999999998</v>
      </c>
      <c r="AF111" s="49">
        <v>550.90000000000009</v>
      </c>
      <c r="AG111" s="371"/>
      <c r="AH111" s="49">
        <v>0</v>
      </c>
      <c r="AI111" s="49">
        <v>0</v>
      </c>
      <c r="AJ111" s="49">
        <v>369</v>
      </c>
      <c r="AK111" s="49">
        <v>472.50000000000006</v>
      </c>
      <c r="AL111" s="371"/>
      <c r="AM111" s="49">
        <v>0</v>
      </c>
      <c r="AN111" s="49">
        <v>0</v>
      </c>
      <c r="AO111" s="49">
        <v>303.86249999999995</v>
      </c>
      <c r="AP111" s="49">
        <v>313.8</v>
      </c>
      <c r="AQ111" s="371"/>
      <c r="AR111" s="49">
        <v>0</v>
      </c>
      <c r="AS111" s="49">
        <v>0</v>
      </c>
      <c r="AT111" s="49">
        <v>242.92500000000001</v>
      </c>
      <c r="AU111" s="49">
        <v>97</v>
      </c>
      <c r="AV111" s="371"/>
      <c r="AW111" s="49">
        <v>0</v>
      </c>
      <c r="AX111" s="49">
        <v>0</v>
      </c>
      <c r="AY111" s="49">
        <v>359.96249999999998</v>
      </c>
      <c r="AZ111" s="49">
        <v>269.29999999999995</v>
      </c>
      <c r="BA111" s="371"/>
      <c r="BB111" s="49">
        <v>0</v>
      </c>
      <c r="BC111" s="49">
        <v>0</v>
      </c>
      <c r="BD111" s="49">
        <v>259.27499999999998</v>
      </c>
      <c r="BE111" s="49">
        <v>321.59999999999997</v>
      </c>
      <c r="BF111" s="371"/>
      <c r="BG111" s="49">
        <v>0</v>
      </c>
      <c r="BH111" s="49">
        <v>0</v>
      </c>
      <c r="BI111" s="49">
        <v>495.22499999999997</v>
      </c>
      <c r="BJ111" s="49">
        <v>4.6000000000000005</v>
      </c>
      <c r="BK111" s="371"/>
      <c r="BL111" s="49">
        <v>0</v>
      </c>
      <c r="BM111" s="49">
        <v>0</v>
      </c>
      <c r="BN111" s="49">
        <v>149.47500000000002</v>
      </c>
      <c r="BO111" s="49">
        <v>254.7</v>
      </c>
      <c r="BP111" s="371"/>
      <c r="BQ111" s="49">
        <v>0</v>
      </c>
      <c r="BR111" s="49">
        <v>0</v>
      </c>
      <c r="BS111" s="49">
        <v>143.10000000000002</v>
      </c>
      <c r="BT111" s="49">
        <v>527.4</v>
      </c>
      <c r="BU111" s="324"/>
      <c r="BV111" s="49">
        <v>0</v>
      </c>
      <c r="BW111" s="49">
        <v>0</v>
      </c>
      <c r="BX111" s="49">
        <v>128.17500000000001</v>
      </c>
      <c r="BY111" s="49">
        <v>658.4</v>
      </c>
      <c r="BZ111" s="371"/>
      <c r="CA111" s="49">
        <v>0</v>
      </c>
      <c r="CB111" s="49">
        <v>0</v>
      </c>
      <c r="CC111" s="49">
        <v>282.90000000000003</v>
      </c>
      <c r="CD111" s="49">
        <v>490</v>
      </c>
      <c r="CE111" s="324"/>
      <c r="CF111" s="333">
        <v>0</v>
      </c>
      <c r="CG111" s="333">
        <v>0</v>
      </c>
      <c r="CH111" s="333">
        <v>178.57499999999999</v>
      </c>
      <c r="CI111" s="49">
        <v>521.5</v>
      </c>
      <c r="CJ111" s="324"/>
      <c r="CK111" s="49">
        <v>0</v>
      </c>
      <c r="CL111" s="49">
        <v>0</v>
      </c>
      <c r="CM111" s="49">
        <v>129.14999999999998</v>
      </c>
      <c r="CN111" s="49">
        <v>499</v>
      </c>
      <c r="CO111" s="371"/>
      <c r="CP111" s="49">
        <v>0</v>
      </c>
      <c r="CQ111" s="49">
        <v>0</v>
      </c>
      <c r="CR111" s="49">
        <v>395.47499999999997</v>
      </c>
      <c r="CS111" s="49">
        <v>516.5</v>
      </c>
      <c r="CT111" s="324"/>
      <c r="CU111" s="49">
        <v>0</v>
      </c>
      <c r="CV111" s="49">
        <v>0</v>
      </c>
      <c r="CW111" s="49">
        <v>86.7</v>
      </c>
      <c r="CX111" s="49">
        <v>438.4</v>
      </c>
      <c r="CY111" s="371"/>
      <c r="CZ111" s="49">
        <v>0</v>
      </c>
      <c r="DA111" s="49">
        <v>0</v>
      </c>
      <c r="DB111" s="49">
        <v>134.625</v>
      </c>
      <c r="DC111" s="49">
        <v>66</v>
      </c>
      <c r="DD111" s="324"/>
      <c r="DE111" s="49">
        <v>0</v>
      </c>
      <c r="DF111" s="49">
        <v>0</v>
      </c>
      <c r="DG111" s="49">
        <v>2202.0750000000003</v>
      </c>
      <c r="DH111" s="315">
        <v>1288.4000000000001</v>
      </c>
      <c r="DI111" s="324"/>
      <c r="DJ111" s="315">
        <v>0</v>
      </c>
      <c r="DK111" s="315">
        <v>0</v>
      </c>
      <c r="DL111" s="315">
        <v>333.07500000000005</v>
      </c>
      <c r="DM111" s="49">
        <v>1005.3999999999999</v>
      </c>
      <c r="DN111" s="324"/>
      <c r="DO111" s="49">
        <v>0</v>
      </c>
      <c r="DP111" s="49">
        <v>0</v>
      </c>
      <c r="DQ111" s="49">
        <v>127.05000000000001</v>
      </c>
      <c r="DR111" s="49">
        <v>523.5</v>
      </c>
      <c r="DS111" s="324"/>
      <c r="DT111" s="49">
        <v>0</v>
      </c>
      <c r="DU111" s="49">
        <v>0</v>
      </c>
      <c r="DV111" s="49">
        <v>0</v>
      </c>
      <c r="DW111" s="49">
        <v>67.5</v>
      </c>
      <c r="DX111" s="324"/>
      <c r="DY111" s="49">
        <v>0</v>
      </c>
      <c r="DZ111" s="49">
        <v>0</v>
      </c>
      <c r="EA111" s="49">
        <v>2736.7874999999995</v>
      </c>
      <c r="EB111" s="315">
        <v>3997.7000000000003</v>
      </c>
      <c r="EC111" s="324"/>
      <c r="ED111" s="49">
        <v>0</v>
      </c>
      <c r="EE111" s="49">
        <v>0</v>
      </c>
      <c r="EF111" s="49">
        <v>82.500000000000014</v>
      </c>
      <c r="EG111" s="49">
        <v>130.6</v>
      </c>
      <c r="EH111" s="324"/>
      <c r="EI111" s="49">
        <v>0</v>
      </c>
      <c r="EJ111" s="49">
        <v>0</v>
      </c>
      <c r="EK111" s="49">
        <v>281.02499999999998</v>
      </c>
      <c r="EL111" s="49">
        <v>357.20000000000005</v>
      </c>
      <c r="EM111" s="324"/>
      <c r="EN111" s="49">
        <v>0</v>
      </c>
      <c r="EO111" s="49">
        <v>0</v>
      </c>
      <c r="EP111" s="49">
        <v>201.75</v>
      </c>
      <c r="EQ111" s="49">
        <v>307.89999999999998</v>
      </c>
      <c r="ER111" s="324"/>
      <c r="ES111" s="49">
        <v>0</v>
      </c>
      <c r="ET111" s="49">
        <v>0</v>
      </c>
      <c r="EU111" s="49">
        <v>465.97499999999997</v>
      </c>
      <c r="EV111" s="49">
        <v>124.8</v>
      </c>
      <c r="EW111" s="324"/>
      <c r="EX111">
        <v>0</v>
      </c>
      <c r="EY111">
        <v>0</v>
      </c>
      <c r="EZ111">
        <v>1464.6</v>
      </c>
      <c r="FA111" s="479">
        <v>3263.9</v>
      </c>
      <c r="FB111" s="324"/>
      <c r="FC111" s="49">
        <v>0</v>
      </c>
      <c r="FD111" s="49">
        <v>0</v>
      </c>
      <c r="FE111" s="49">
        <v>153.75</v>
      </c>
      <c r="FF111" s="49">
        <v>40</v>
      </c>
      <c r="FG111" s="324"/>
      <c r="FH111" s="333">
        <v>0</v>
      </c>
      <c r="FI111" s="333">
        <v>0</v>
      </c>
      <c r="FJ111" s="333">
        <v>199.72500000000002</v>
      </c>
      <c r="FK111" s="49">
        <v>177.30000000000004</v>
      </c>
      <c r="FL111" s="324"/>
      <c r="FM111" s="333">
        <v>0</v>
      </c>
      <c r="FN111" s="333">
        <v>0</v>
      </c>
      <c r="FO111" s="333">
        <v>240.37500000000006</v>
      </c>
      <c r="FP111" s="49">
        <v>357.4</v>
      </c>
      <c r="FQ111" s="324"/>
      <c r="FR111" s="49">
        <v>0</v>
      </c>
      <c r="FS111" s="49">
        <v>0</v>
      </c>
      <c r="FT111" s="49">
        <v>235.50000000000006</v>
      </c>
      <c r="FU111" s="49">
        <v>480</v>
      </c>
      <c r="FV111" s="324"/>
      <c r="FW111" s="49">
        <v>0</v>
      </c>
      <c r="FX111" s="49">
        <v>0</v>
      </c>
      <c r="FY111" s="49">
        <v>106.5</v>
      </c>
      <c r="FZ111" s="49">
        <v>215.4</v>
      </c>
      <c r="GA111" s="324"/>
      <c r="GB111">
        <v>0</v>
      </c>
      <c r="GC111">
        <v>0</v>
      </c>
      <c r="GD111">
        <v>681.82500000000005</v>
      </c>
      <c r="GE111" s="18">
        <v>1190.5</v>
      </c>
      <c r="GF111" s="324"/>
      <c r="GG111" s="632">
        <v>0</v>
      </c>
      <c r="GH111" s="632">
        <v>0</v>
      </c>
      <c r="GI111" s="632">
        <v>175.875</v>
      </c>
      <c r="GJ111">
        <v>231.5</v>
      </c>
      <c r="GK111" s="324"/>
      <c r="GL111" s="49">
        <v>0</v>
      </c>
      <c r="GM111" s="49">
        <v>0</v>
      </c>
      <c r="GN111">
        <v>646.27500000000009</v>
      </c>
      <c r="GO111" s="49">
        <v>0</v>
      </c>
      <c r="GP111" s="324"/>
    </row>
    <row r="112" spans="1:198" ht="18">
      <c r="A112" s="39" t="s">
        <v>2819</v>
      </c>
      <c r="B112" s="45">
        <f t="shared" si="3"/>
        <v>42847.649999999994</v>
      </c>
      <c r="C112" s="41"/>
      <c r="D112" s="49">
        <v>0</v>
      </c>
      <c r="E112" s="49">
        <v>0</v>
      </c>
      <c r="F112" s="49">
        <v>442.42499999999995</v>
      </c>
      <c r="G112" s="49">
        <v>141.6</v>
      </c>
      <c r="H112" s="371"/>
      <c r="I112" s="49">
        <v>0</v>
      </c>
      <c r="J112" s="49">
        <v>0</v>
      </c>
      <c r="K112" s="49">
        <v>53.399999999999949</v>
      </c>
      <c r="L112" s="49">
        <v>58.2</v>
      </c>
      <c r="M112" s="371"/>
      <c r="N112" s="49">
        <v>0</v>
      </c>
      <c r="O112" s="49">
        <v>0</v>
      </c>
      <c r="P112" s="49">
        <v>224.02499999999998</v>
      </c>
      <c r="Q112" s="49">
        <v>578.20000000000005</v>
      </c>
      <c r="R112" s="371"/>
      <c r="S112" s="315">
        <v>0</v>
      </c>
      <c r="T112" s="315">
        <v>0</v>
      </c>
      <c r="U112" s="315">
        <v>177</v>
      </c>
      <c r="V112" s="49">
        <v>6.5</v>
      </c>
      <c r="W112" s="371"/>
      <c r="X112" s="49">
        <v>0</v>
      </c>
      <c r="Y112" s="49">
        <v>0</v>
      </c>
      <c r="Z112" s="49">
        <v>188.625</v>
      </c>
      <c r="AA112" s="49">
        <v>341.5</v>
      </c>
      <c r="AB112" s="371"/>
      <c r="AC112" s="49">
        <v>0</v>
      </c>
      <c r="AD112" s="49">
        <v>0</v>
      </c>
      <c r="AE112" s="49">
        <v>456.45000000000005</v>
      </c>
      <c r="AF112" s="49">
        <v>292.60000000000002</v>
      </c>
      <c r="AG112" s="371"/>
      <c r="AH112" s="49">
        <v>0</v>
      </c>
      <c r="AI112" s="49">
        <v>0</v>
      </c>
      <c r="AJ112" s="49">
        <v>742.875</v>
      </c>
      <c r="AK112" s="49">
        <v>722.99999999999989</v>
      </c>
      <c r="AL112" s="371"/>
      <c r="AM112" s="49">
        <v>0</v>
      </c>
      <c r="AN112" s="49">
        <v>0</v>
      </c>
      <c r="AO112" s="49">
        <v>312.45000000000005</v>
      </c>
      <c r="AP112" s="49">
        <v>624.4</v>
      </c>
      <c r="AQ112" s="371"/>
      <c r="AR112" s="49">
        <v>0</v>
      </c>
      <c r="AS112" s="49">
        <v>0</v>
      </c>
      <c r="AT112" s="49">
        <v>42.150000000000006</v>
      </c>
      <c r="AU112" s="49">
        <v>253.9</v>
      </c>
      <c r="AV112" s="371"/>
      <c r="AW112" s="49">
        <v>0</v>
      </c>
      <c r="AX112" s="49">
        <v>0</v>
      </c>
      <c r="AY112" s="49">
        <v>472.57500000000005</v>
      </c>
      <c r="AZ112" s="49">
        <v>208.3</v>
      </c>
      <c r="BA112" s="371"/>
      <c r="BB112" s="49">
        <v>0</v>
      </c>
      <c r="BC112" s="49">
        <v>0</v>
      </c>
      <c r="BD112" s="49">
        <v>195.67499999999998</v>
      </c>
      <c r="BE112" s="49">
        <v>461</v>
      </c>
      <c r="BF112" s="371"/>
      <c r="BG112" s="49">
        <v>0</v>
      </c>
      <c r="BH112" s="49">
        <v>0</v>
      </c>
      <c r="BI112" s="49">
        <v>262.125</v>
      </c>
      <c r="BJ112" s="49">
        <v>403</v>
      </c>
      <c r="BK112" s="371"/>
      <c r="BL112" s="49">
        <v>0</v>
      </c>
      <c r="BM112" s="49">
        <v>0</v>
      </c>
      <c r="BN112" s="49">
        <v>100.65</v>
      </c>
      <c r="BO112" s="49">
        <v>93.4</v>
      </c>
      <c r="BP112" s="371"/>
      <c r="BQ112" s="49">
        <v>0</v>
      </c>
      <c r="BR112" s="49">
        <v>0</v>
      </c>
      <c r="BS112" s="49">
        <v>195.22500000000002</v>
      </c>
      <c r="BT112" s="49">
        <v>519.5</v>
      </c>
      <c r="BU112" s="324"/>
      <c r="BV112" s="49">
        <v>0</v>
      </c>
      <c r="BW112" s="49">
        <v>0</v>
      </c>
      <c r="BX112" s="49">
        <v>524.02500000000009</v>
      </c>
      <c r="BY112" s="49">
        <v>648.30000000000007</v>
      </c>
      <c r="BZ112" s="371"/>
      <c r="CA112" s="49">
        <v>0</v>
      </c>
      <c r="CB112" s="49">
        <v>0</v>
      </c>
      <c r="CC112" s="49">
        <v>140.17500000000001</v>
      </c>
      <c r="CD112" s="49">
        <v>464.6</v>
      </c>
      <c r="CE112" s="324"/>
      <c r="CF112" s="333">
        <v>0</v>
      </c>
      <c r="CG112" s="333">
        <v>0</v>
      </c>
      <c r="CH112" s="333">
        <v>338.85</v>
      </c>
      <c r="CI112" s="49">
        <v>326.8</v>
      </c>
      <c r="CJ112" s="324"/>
      <c r="CK112" s="49">
        <v>0</v>
      </c>
      <c r="CL112" s="49">
        <v>0</v>
      </c>
      <c r="CM112" s="49">
        <v>150.44999999999999</v>
      </c>
      <c r="CN112" s="49">
        <v>431</v>
      </c>
      <c r="CO112" s="371"/>
      <c r="CP112" s="49">
        <v>0</v>
      </c>
      <c r="CQ112" s="49">
        <v>0</v>
      </c>
      <c r="CR112" s="49">
        <v>338.4</v>
      </c>
      <c r="CS112" s="49">
        <v>405.4</v>
      </c>
      <c r="CT112" s="324"/>
      <c r="CU112" s="49">
        <v>0</v>
      </c>
      <c r="CV112" s="49">
        <v>0</v>
      </c>
      <c r="CW112" s="49">
        <v>569.4</v>
      </c>
      <c r="CX112" s="49">
        <v>602</v>
      </c>
      <c r="CY112" s="371"/>
      <c r="CZ112" s="49">
        <v>0</v>
      </c>
      <c r="DA112" s="49">
        <v>0</v>
      </c>
      <c r="DB112" s="49">
        <v>39</v>
      </c>
      <c r="DC112" s="49">
        <v>24.1</v>
      </c>
      <c r="DD112" s="324"/>
      <c r="DE112" s="49">
        <v>0</v>
      </c>
      <c r="DF112" s="49">
        <v>0</v>
      </c>
      <c r="DG112" s="49">
        <v>2278.2750000000001</v>
      </c>
      <c r="DH112" s="315">
        <v>2024.0000000000005</v>
      </c>
      <c r="DI112" s="324"/>
      <c r="DJ112" s="315">
        <v>0</v>
      </c>
      <c r="DK112" s="315">
        <v>0</v>
      </c>
      <c r="DL112" s="315">
        <v>466.72499999999997</v>
      </c>
      <c r="DM112" s="49">
        <v>1058.7999999999997</v>
      </c>
      <c r="DN112" s="324"/>
      <c r="DO112" s="49">
        <v>0</v>
      </c>
      <c r="DP112" s="49">
        <v>0</v>
      </c>
      <c r="DQ112" s="49">
        <v>309.00000000000006</v>
      </c>
      <c r="DR112" s="49">
        <v>536.40000000000009</v>
      </c>
      <c r="DS112" s="324"/>
      <c r="DT112" s="49">
        <v>0</v>
      </c>
      <c r="DU112" s="49">
        <v>0</v>
      </c>
      <c r="DV112" s="49">
        <v>0</v>
      </c>
      <c r="DW112" s="49">
        <v>42</v>
      </c>
      <c r="DX112" s="324"/>
      <c r="DY112" s="49">
        <v>0</v>
      </c>
      <c r="DZ112" s="49">
        <v>0</v>
      </c>
      <c r="EA112" s="49">
        <v>3830.7000000000003</v>
      </c>
      <c r="EB112" s="315">
        <v>3888.1999999999994</v>
      </c>
      <c r="EC112" s="324"/>
      <c r="ED112" s="49">
        <v>0</v>
      </c>
      <c r="EE112" s="49">
        <v>0</v>
      </c>
      <c r="EF112" s="49">
        <v>250.04999999999998</v>
      </c>
      <c r="EG112" s="49">
        <v>201.9</v>
      </c>
      <c r="EH112" s="324"/>
      <c r="EI112" s="49">
        <v>0</v>
      </c>
      <c r="EJ112" s="49">
        <v>0</v>
      </c>
      <c r="EK112" s="49">
        <v>258.75</v>
      </c>
      <c r="EL112" s="49">
        <v>19.5</v>
      </c>
      <c r="EM112" s="324"/>
      <c r="EN112" s="49">
        <v>0</v>
      </c>
      <c r="EO112" s="49">
        <v>0</v>
      </c>
      <c r="EP112" s="49">
        <v>134.625</v>
      </c>
      <c r="EQ112" s="49">
        <v>195.2</v>
      </c>
      <c r="ER112" s="324"/>
      <c r="ES112" s="49">
        <v>0</v>
      </c>
      <c r="ET112" s="49">
        <v>0</v>
      </c>
      <c r="EU112" s="49">
        <v>257.02500000000003</v>
      </c>
      <c r="EV112" s="49">
        <v>131.69999999999999</v>
      </c>
      <c r="EW112" s="324"/>
      <c r="EX112">
        <v>0</v>
      </c>
      <c r="EY112">
        <v>0</v>
      </c>
      <c r="EZ112">
        <v>3077.1749999999997</v>
      </c>
      <c r="FA112" s="479">
        <v>4122.2</v>
      </c>
      <c r="FB112" s="324"/>
      <c r="FC112" s="49">
        <v>0</v>
      </c>
      <c r="FD112" s="49">
        <v>0</v>
      </c>
      <c r="FE112" s="49">
        <v>253.875</v>
      </c>
      <c r="FF112" s="49">
        <v>98.8</v>
      </c>
      <c r="FG112" s="324"/>
      <c r="FH112" s="333">
        <v>0</v>
      </c>
      <c r="FI112" s="333">
        <v>0</v>
      </c>
      <c r="FJ112" s="333">
        <v>368.625</v>
      </c>
      <c r="FK112" s="49">
        <v>228.1</v>
      </c>
      <c r="FL112" s="324"/>
      <c r="FM112" s="333">
        <v>0</v>
      </c>
      <c r="FN112" s="333">
        <v>0</v>
      </c>
      <c r="FO112" s="333">
        <v>273.375</v>
      </c>
      <c r="FP112" s="49">
        <v>295.60000000000002</v>
      </c>
      <c r="FQ112" s="324"/>
      <c r="FR112" s="49">
        <v>0</v>
      </c>
      <c r="FS112" s="49">
        <v>0</v>
      </c>
      <c r="FT112" s="49">
        <v>362.47500000000002</v>
      </c>
      <c r="FU112" s="49">
        <v>528.20000000000005</v>
      </c>
      <c r="FV112" s="324"/>
      <c r="FW112" s="49">
        <v>0</v>
      </c>
      <c r="FX112" s="49">
        <v>0</v>
      </c>
      <c r="FY112" s="49">
        <v>111.22500000000001</v>
      </c>
      <c r="FZ112" s="49">
        <v>101.7</v>
      </c>
      <c r="GA112" s="324"/>
      <c r="GB112">
        <v>0</v>
      </c>
      <c r="GC112">
        <v>0</v>
      </c>
      <c r="GD112">
        <v>1009.8000000000001</v>
      </c>
      <c r="GE112" s="18">
        <v>1175.4000000000001</v>
      </c>
      <c r="GF112" s="324"/>
      <c r="GG112" s="632">
        <v>0</v>
      </c>
      <c r="GH112" s="632">
        <v>0</v>
      </c>
      <c r="GI112" s="632">
        <v>230.25</v>
      </c>
      <c r="GJ112">
        <v>360.5</v>
      </c>
      <c r="GK112" s="324"/>
      <c r="GL112" s="49">
        <v>0</v>
      </c>
      <c r="GM112" s="49">
        <v>0</v>
      </c>
      <c r="GN112">
        <v>794.25</v>
      </c>
      <c r="GO112" s="49">
        <v>0</v>
      </c>
      <c r="GP112" s="324"/>
    </row>
    <row r="113" spans="1:198" ht="18">
      <c r="A113" s="38" t="s">
        <v>3624</v>
      </c>
      <c r="B113" s="45">
        <f t="shared" si="3"/>
        <v>20296.349999999999</v>
      </c>
      <c r="C113" s="41"/>
      <c r="D113" s="49">
        <v>0</v>
      </c>
      <c r="E113" s="49">
        <v>0</v>
      </c>
      <c r="F113" s="49">
        <v>0</v>
      </c>
      <c r="G113" s="49">
        <v>75.600000000000009</v>
      </c>
      <c r="H113" s="371"/>
      <c r="I113" s="49">
        <v>0</v>
      </c>
      <c r="J113" s="49">
        <v>0</v>
      </c>
      <c r="K113" s="49">
        <v>0</v>
      </c>
      <c r="L113" s="49">
        <v>128.9</v>
      </c>
      <c r="M113" s="371"/>
      <c r="N113" s="49">
        <v>0</v>
      </c>
      <c r="O113" s="49">
        <v>0</v>
      </c>
      <c r="P113" s="49">
        <v>0</v>
      </c>
      <c r="Q113" s="49">
        <v>442.45</v>
      </c>
      <c r="R113" s="371"/>
      <c r="S113" s="315">
        <v>0</v>
      </c>
      <c r="T113" s="315">
        <v>0</v>
      </c>
      <c r="U113" s="315">
        <v>0</v>
      </c>
      <c r="V113" s="49">
        <v>152</v>
      </c>
      <c r="W113" s="371"/>
      <c r="X113" s="49">
        <v>0</v>
      </c>
      <c r="Y113" s="49">
        <v>0</v>
      </c>
      <c r="Z113" s="49">
        <v>0</v>
      </c>
      <c r="AA113" s="49">
        <v>348</v>
      </c>
      <c r="AB113" s="371"/>
      <c r="AC113" s="49">
        <v>0</v>
      </c>
      <c r="AD113" s="49">
        <v>0</v>
      </c>
      <c r="AE113" s="49">
        <v>0</v>
      </c>
      <c r="AF113" s="49">
        <v>362.4</v>
      </c>
      <c r="AG113" s="371"/>
      <c r="AH113" s="49">
        <v>0</v>
      </c>
      <c r="AI113" s="49">
        <v>0</v>
      </c>
      <c r="AJ113" s="49">
        <v>0</v>
      </c>
      <c r="AK113" s="49">
        <v>735.1</v>
      </c>
      <c r="AL113" s="371"/>
      <c r="AM113" s="49">
        <v>0</v>
      </c>
      <c r="AN113" s="49">
        <v>0</v>
      </c>
      <c r="AO113" s="49">
        <v>0</v>
      </c>
      <c r="AP113" s="49">
        <v>565.15</v>
      </c>
      <c r="AQ113" s="371"/>
      <c r="AR113" s="49">
        <v>0</v>
      </c>
      <c r="AS113" s="49">
        <v>0</v>
      </c>
      <c r="AT113" s="49">
        <v>0</v>
      </c>
      <c r="AU113" s="49">
        <v>352.5</v>
      </c>
      <c r="AV113" s="371"/>
      <c r="AW113" s="49">
        <v>0</v>
      </c>
      <c r="AX113" s="49">
        <v>0</v>
      </c>
      <c r="AY113" s="49">
        <v>0</v>
      </c>
      <c r="AZ113" s="49">
        <v>657.19999999999982</v>
      </c>
      <c r="BA113" s="371"/>
      <c r="BB113" s="49">
        <v>0</v>
      </c>
      <c r="BC113" s="49">
        <v>0</v>
      </c>
      <c r="BD113" s="49">
        <v>0</v>
      </c>
      <c r="BE113" s="49">
        <v>380.7</v>
      </c>
      <c r="BF113" s="371"/>
      <c r="BG113" s="49">
        <v>0</v>
      </c>
      <c r="BH113" s="49">
        <v>0</v>
      </c>
      <c r="BI113" s="49">
        <v>0</v>
      </c>
      <c r="BJ113" s="49">
        <v>235</v>
      </c>
      <c r="BK113" s="371"/>
      <c r="BL113" s="49">
        <v>0</v>
      </c>
      <c r="BM113" s="49">
        <v>0</v>
      </c>
      <c r="BN113" s="49">
        <v>0</v>
      </c>
      <c r="BO113" s="49">
        <v>235.2</v>
      </c>
      <c r="BP113" s="371"/>
      <c r="BQ113" s="49">
        <v>0</v>
      </c>
      <c r="BR113" s="49">
        <v>0</v>
      </c>
      <c r="BS113" s="49">
        <v>0</v>
      </c>
      <c r="BT113" s="49">
        <v>579</v>
      </c>
      <c r="BU113" s="324"/>
      <c r="BV113" s="49">
        <v>0</v>
      </c>
      <c r="BW113" s="49">
        <v>0</v>
      </c>
      <c r="BX113" s="49">
        <v>0</v>
      </c>
      <c r="BY113" s="49">
        <v>379.20000000000005</v>
      </c>
      <c r="BZ113" s="371"/>
      <c r="CA113" s="49">
        <v>0</v>
      </c>
      <c r="CB113" s="49">
        <v>0</v>
      </c>
      <c r="CC113" s="49">
        <v>0</v>
      </c>
      <c r="CD113" s="49">
        <v>584.9</v>
      </c>
      <c r="CE113" s="324"/>
      <c r="CF113" s="333">
        <v>0</v>
      </c>
      <c r="CG113" s="333">
        <v>0</v>
      </c>
      <c r="CH113" s="333">
        <v>0</v>
      </c>
      <c r="CI113" s="49">
        <v>362.4</v>
      </c>
      <c r="CJ113" s="324"/>
      <c r="CK113" s="49">
        <v>0</v>
      </c>
      <c r="CL113" s="49">
        <v>0</v>
      </c>
      <c r="CM113" s="49">
        <v>0</v>
      </c>
      <c r="CN113" s="49">
        <v>477</v>
      </c>
      <c r="CO113" s="371"/>
      <c r="CP113" s="49">
        <v>0</v>
      </c>
      <c r="CQ113" s="49">
        <v>0</v>
      </c>
      <c r="CR113" s="49">
        <v>0</v>
      </c>
      <c r="CS113" s="49">
        <v>483</v>
      </c>
      <c r="CT113" s="324"/>
      <c r="CU113" s="49">
        <v>0</v>
      </c>
      <c r="CV113" s="49">
        <v>0</v>
      </c>
      <c r="CW113" s="49">
        <v>0</v>
      </c>
      <c r="CX113" s="49">
        <v>265.8</v>
      </c>
      <c r="CY113" s="371"/>
      <c r="CZ113" s="49">
        <v>0</v>
      </c>
      <c r="DA113" s="49">
        <v>0</v>
      </c>
      <c r="DB113" s="49">
        <v>0</v>
      </c>
      <c r="DC113" s="49">
        <v>0</v>
      </c>
      <c r="DD113" s="324"/>
      <c r="DE113" s="49">
        <v>0</v>
      </c>
      <c r="DF113" s="49">
        <v>0</v>
      </c>
      <c r="DG113" s="49">
        <v>0</v>
      </c>
      <c r="DH113" s="315">
        <v>1555</v>
      </c>
      <c r="DI113" s="324"/>
      <c r="DJ113" s="315">
        <v>0</v>
      </c>
      <c r="DK113" s="315">
        <v>0</v>
      </c>
      <c r="DL113" s="315">
        <v>0</v>
      </c>
      <c r="DM113" s="49">
        <v>990.65</v>
      </c>
      <c r="DN113" s="324"/>
      <c r="DO113" s="49">
        <v>0</v>
      </c>
      <c r="DP113" s="49">
        <v>0</v>
      </c>
      <c r="DQ113" s="49">
        <v>0</v>
      </c>
      <c r="DR113" s="49">
        <v>191.9</v>
      </c>
      <c r="DS113" s="324"/>
      <c r="DT113" s="49">
        <v>0</v>
      </c>
      <c r="DU113" s="49">
        <v>0</v>
      </c>
      <c r="DV113" s="49">
        <v>0</v>
      </c>
      <c r="DW113" s="49">
        <v>105</v>
      </c>
      <c r="DX113" s="324"/>
      <c r="DY113" s="49">
        <v>0</v>
      </c>
      <c r="DZ113" s="49">
        <v>0</v>
      </c>
      <c r="EA113" s="49">
        <v>0</v>
      </c>
      <c r="EB113" s="315">
        <v>3853.5</v>
      </c>
      <c r="EC113" s="324"/>
      <c r="ED113" s="49">
        <v>0</v>
      </c>
      <c r="EE113" s="49">
        <v>0</v>
      </c>
      <c r="EF113" s="49">
        <v>0</v>
      </c>
      <c r="EG113" s="49">
        <v>57.2</v>
      </c>
      <c r="EH113" s="324"/>
      <c r="EI113" s="49">
        <v>0</v>
      </c>
      <c r="EJ113" s="49">
        <v>0</v>
      </c>
      <c r="EK113" s="49">
        <v>0</v>
      </c>
      <c r="EL113" s="49">
        <v>294.60000000000002</v>
      </c>
      <c r="EM113" s="324"/>
      <c r="EN113" s="49">
        <v>0</v>
      </c>
      <c r="EO113" s="49">
        <v>0</v>
      </c>
      <c r="EP113" s="49">
        <v>0</v>
      </c>
      <c r="EQ113" s="49">
        <v>203.2</v>
      </c>
      <c r="ER113" s="324"/>
      <c r="ES113" s="49">
        <v>0</v>
      </c>
      <c r="ET113" s="49">
        <v>0</v>
      </c>
      <c r="EU113" s="49">
        <v>0</v>
      </c>
      <c r="EV113" s="49">
        <v>131.5</v>
      </c>
      <c r="EW113" s="324"/>
      <c r="EX113">
        <v>0</v>
      </c>
      <c r="EY113">
        <v>0</v>
      </c>
      <c r="EZ113">
        <v>0</v>
      </c>
      <c r="FA113" s="479">
        <v>3131.2000000000003</v>
      </c>
      <c r="FB113" s="324"/>
      <c r="FC113" s="49">
        <v>0</v>
      </c>
      <c r="FD113" s="49">
        <v>0</v>
      </c>
      <c r="FE113" s="49">
        <v>0</v>
      </c>
      <c r="FF113" s="49">
        <v>0</v>
      </c>
      <c r="FG113" s="324"/>
      <c r="FH113" s="333">
        <v>0</v>
      </c>
      <c r="FI113" s="333">
        <v>0</v>
      </c>
      <c r="FJ113" s="333">
        <v>0</v>
      </c>
      <c r="FK113" s="49">
        <v>107.4</v>
      </c>
      <c r="FL113" s="324"/>
      <c r="FM113" s="333">
        <v>0</v>
      </c>
      <c r="FN113" s="333">
        <v>0</v>
      </c>
      <c r="FO113" s="333">
        <v>0</v>
      </c>
      <c r="FP113" s="49">
        <v>301</v>
      </c>
      <c r="FQ113" s="324"/>
      <c r="FR113" s="49">
        <v>0</v>
      </c>
      <c r="FS113" s="49">
        <v>0</v>
      </c>
      <c r="FT113" s="49">
        <v>0</v>
      </c>
      <c r="FU113" s="49">
        <v>485.10000000000008</v>
      </c>
      <c r="FV113" s="324"/>
      <c r="FW113" s="49">
        <v>0</v>
      </c>
      <c r="FX113" s="49">
        <v>0</v>
      </c>
      <c r="FY113" s="49">
        <v>0</v>
      </c>
      <c r="FZ113" s="49">
        <v>205.60000000000002</v>
      </c>
      <c r="GA113" s="324"/>
      <c r="GB113">
        <v>0</v>
      </c>
      <c r="GC113">
        <v>0</v>
      </c>
      <c r="GD113">
        <v>0</v>
      </c>
      <c r="GE113" s="18">
        <v>678.5</v>
      </c>
      <c r="GF113" s="324"/>
      <c r="GG113" s="632">
        <v>0</v>
      </c>
      <c r="GH113" s="632">
        <v>0</v>
      </c>
      <c r="GI113" s="632">
        <v>0</v>
      </c>
      <c r="GJ113">
        <v>203.5</v>
      </c>
      <c r="GK113" s="324"/>
      <c r="GL113" s="49">
        <v>0</v>
      </c>
      <c r="GM113" s="49">
        <v>0</v>
      </c>
      <c r="GN113">
        <v>0</v>
      </c>
      <c r="GO113" s="49">
        <v>0</v>
      </c>
      <c r="GP113" s="324"/>
    </row>
    <row r="114" spans="1:198" ht="18">
      <c r="A114" s="38" t="s">
        <v>3625</v>
      </c>
      <c r="B114" s="45">
        <f t="shared" si="3"/>
        <v>23337.050000000003</v>
      </c>
      <c r="C114" s="41"/>
      <c r="D114" s="49">
        <v>0</v>
      </c>
      <c r="E114" s="49">
        <v>0</v>
      </c>
      <c r="F114" s="49">
        <v>0</v>
      </c>
      <c r="G114" s="49">
        <v>133</v>
      </c>
      <c r="H114" s="371"/>
      <c r="I114" s="49">
        <v>0</v>
      </c>
      <c r="J114" s="49">
        <v>0</v>
      </c>
      <c r="K114" s="49">
        <v>0</v>
      </c>
      <c r="L114" s="49">
        <v>151.30000000000001</v>
      </c>
      <c r="M114" s="371"/>
      <c r="N114" s="49">
        <v>0</v>
      </c>
      <c r="O114" s="49">
        <v>0</v>
      </c>
      <c r="P114" s="49">
        <v>0</v>
      </c>
      <c r="Q114" s="49">
        <v>479.95</v>
      </c>
      <c r="R114" s="371"/>
      <c r="S114" s="315">
        <v>0</v>
      </c>
      <c r="T114" s="315">
        <v>0</v>
      </c>
      <c r="U114" s="315">
        <v>0</v>
      </c>
      <c r="V114" s="49">
        <v>156.5</v>
      </c>
      <c r="W114" s="371"/>
      <c r="X114" s="49">
        <v>0</v>
      </c>
      <c r="Y114" s="49">
        <v>0</v>
      </c>
      <c r="Z114" s="49">
        <v>0</v>
      </c>
      <c r="AA114" s="49">
        <v>419.5</v>
      </c>
      <c r="AB114" s="371"/>
      <c r="AC114" s="49">
        <v>0</v>
      </c>
      <c r="AD114" s="49">
        <v>0</v>
      </c>
      <c r="AE114" s="49">
        <v>0</v>
      </c>
      <c r="AF114" s="49">
        <v>347.59999999999997</v>
      </c>
      <c r="AG114" s="371"/>
      <c r="AH114" s="49">
        <v>0</v>
      </c>
      <c r="AI114" s="49">
        <v>0</v>
      </c>
      <c r="AJ114" s="49">
        <v>0</v>
      </c>
      <c r="AK114" s="49">
        <v>627.6</v>
      </c>
      <c r="AL114" s="371"/>
      <c r="AM114" s="49">
        <v>0</v>
      </c>
      <c r="AN114" s="49">
        <v>0</v>
      </c>
      <c r="AO114" s="49">
        <v>0</v>
      </c>
      <c r="AP114" s="49">
        <v>736.25</v>
      </c>
      <c r="AQ114" s="371"/>
      <c r="AR114" s="49">
        <v>0</v>
      </c>
      <c r="AS114" s="49">
        <v>0</v>
      </c>
      <c r="AT114" s="49">
        <v>0</v>
      </c>
      <c r="AU114" s="49">
        <v>0</v>
      </c>
      <c r="AV114" s="371"/>
      <c r="AW114" s="49">
        <v>0</v>
      </c>
      <c r="AX114" s="49">
        <v>0</v>
      </c>
      <c r="AY114" s="49">
        <v>0</v>
      </c>
      <c r="AZ114" s="49">
        <v>476.20000000000005</v>
      </c>
      <c r="BA114" s="371"/>
      <c r="BB114" s="49">
        <v>0</v>
      </c>
      <c r="BC114" s="49">
        <v>0</v>
      </c>
      <c r="BD114" s="49">
        <v>0</v>
      </c>
      <c r="BE114" s="49">
        <v>514</v>
      </c>
      <c r="BF114" s="371"/>
      <c r="BG114" s="49">
        <v>0</v>
      </c>
      <c r="BH114" s="49">
        <v>0</v>
      </c>
      <c r="BI114" s="49">
        <v>0</v>
      </c>
      <c r="BJ114" s="49">
        <v>303.7</v>
      </c>
      <c r="BK114" s="371"/>
      <c r="BL114" s="49">
        <v>0</v>
      </c>
      <c r="BM114" s="49">
        <v>0</v>
      </c>
      <c r="BN114" s="49">
        <v>0</v>
      </c>
      <c r="BO114" s="49">
        <v>243.1</v>
      </c>
      <c r="BP114" s="371"/>
      <c r="BQ114" s="49">
        <v>0</v>
      </c>
      <c r="BR114" s="49">
        <v>0</v>
      </c>
      <c r="BS114" s="49">
        <v>0</v>
      </c>
      <c r="BT114" s="49">
        <v>724.5</v>
      </c>
      <c r="BU114" s="324"/>
      <c r="BV114" s="49">
        <v>0</v>
      </c>
      <c r="BW114" s="49">
        <v>0</v>
      </c>
      <c r="BX114" s="49">
        <v>0</v>
      </c>
      <c r="BY114" s="49">
        <v>721.00000000000011</v>
      </c>
      <c r="BZ114" s="371"/>
      <c r="CA114" s="49">
        <v>0</v>
      </c>
      <c r="CB114" s="49">
        <v>0</v>
      </c>
      <c r="CC114" s="49">
        <v>0</v>
      </c>
      <c r="CD114" s="49">
        <v>616.5</v>
      </c>
      <c r="CE114" s="324"/>
      <c r="CF114" s="333">
        <v>0</v>
      </c>
      <c r="CG114" s="333">
        <v>0</v>
      </c>
      <c r="CH114" s="333">
        <v>0</v>
      </c>
      <c r="CI114" s="49">
        <v>569.5</v>
      </c>
      <c r="CJ114" s="324"/>
      <c r="CK114" s="49">
        <v>0</v>
      </c>
      <c r="CL114" s="49">
        <v>0</v>
      </c>
      <c r="CM114" s="49">
        <v>0</v>
      </c>
      <c r="CN114" s="49">
        <v>373</v>
      </c>
      <c r="CO114" s="371"/>
      <c r="CP114" s="49">
        <v>0</v>
      </c>
      <c r="CQ114" s="49">
        <v>0</v>
      </c>
      <c r="CR114" s="49">
        <v>0</v>
      </c>
      <c r="CS114" s="49">
        <v>580.5</v>
      </c>
      <c r="CT114" s="324"/>
      <c r="CU114" s="49">
        <v>0</v>
      </c>
      <c r="CV114" s="49">
        <v>0</v>
      </c>
      <c r="CW114" s="49">
        <v>0</v>
      </c>
      <c r="CX114" s="49">
        <v>452.79999999999995</v>
      </c>
      <c r="CY114" s="371"/>
      <c r="CZ114" s="49">
        <v>0</v>
      </c>
      <c r="DA114" s="49">
        <v>0</v>
      </c>
      <c r="DB114" s="49">
        <v>0</v>
      </c>
      <c r="DC114" s="49">
        <v>336.5</v>
      </c>
      <c r="DD114" s="324"/>
      <c r="DE114" s="49">
        <v>0</v>
      </c>
      <c r="DF114" s="49">
        <v>0</v>
      </c>
      <c r="DG114" s="49">
        <v>0</v>
      </c>
      <c r="DH114" s="315">
        <v>2306.9</v>
      </c>
      <c r="DI114" s="324"/>
      <c r="DJ114" s="315">
        <v>0</v>
      </c>
      <c r="DK114" s="315">
        <v>0</v>
      </c>
      <c r="DL114" s="315">
        <v>0</v>
      </c>
      <c r="DM114" s="49">
        <v>1138.5499999999997</v>
      </c>
      <c r="DN114" s="324"/>
      <c r="DO114" s="49">
        <v>0</v>
      </c>
      <c r="DP114" s="49">
        <v>0</v>
      </c>
      <c r="DQ114" s="49">
        <v>0</v>
      </c>
      <c r="DR114" s="49">
        <v>348.5</v>
      </c>
      <c r="DS114" s="324"/>
      <c r="DT114" s="49">
        <v>0</v>
      </c>
      <c r="DU114" s="49">
        <v>0</v>
      </c>
      <c r="DV114" s="49">
        <v>0</v>
      </c>
      <c r="DW114" s="49">
        <v>0</v>
      </c>
      <c r="DX114" s="324"/>
      <c r="DY114" s="49">
        <v>0</v>
      </c>
      <c r="DZ114" s="49">
        <v>0</v>
      </c>
      <c r="EA114" s="49">
        <v>0</v>
      </c>
      <c r="EB114" s="315">
        <v>3759.6</v>
      </c>
      <c r="EC114" s="324"/>
      <c r="ED114" s="49">
        <v>0</v>
      </c>
      <c r="EE114" s="49">
        <v>0</v>
      </c>
      <c r="EF114" s="49">
        <v>0</v>
      </c>
      <c r="EG114" s="49">
        <v>185.4</v>
      </c>
      <c r="EH114" s="324"/>
      <c r="EI114" s="49">
        <v>0</v>
      </c>
      <c r="EJ114" s="49">
        <v>0</v>
      </c>
      <c r="EK114" s="49">
        <v>0</v>
      </c>
      <c r="EL114" s="49">
        <v>126.70000000000002</v>
      </c>
      <c r="EM114" s="324"/>
      <c r="EN114" s="49">
        <v>0</v>
      </c>
      <c r="EO114" s="49">
        <v>0</v>
      </c>
      <c r="EP114" s="49">
        <v>0</v>
      </c>
      <c r="EQ114" s="49">
        <v>247.5</v>
      </c>
      <c r="ER114" s="324"/>
      <c r="ES114" s="49">
        <v>0</v>
      </c>
      <c r="ET114" s="49">
        <v>0</v>
      </c>
      <c r="EU114" s="49">
        <v>0</v>
      </c>
      <c r="EV114" s="49">
        <v>208.5</v>
      </c>
      <c r="EW114" s="324"/>
      <c r="EX114">
        <v>0</v>
      </c>
      <c r="EY114">
        <v>0</v>
      </c>
      <c r="EZ114">
        <v>0</v>
      </c>
      <c r="FA114" s="479">
        <v>3451.8999999999996</v>
      </c>
      <c r="FB114" s="324"/>
      <c r="FC114" s="49">
        <v>0</v>
      </c>
      <c r="FD114" s="49">
        <v>0</v>
      </c>
      <c r="FE114" s="49">
        <v>0</v>
      </c>
      <c r="FF114" s="49">
        <v>133.80000000000001</v>
      </c>
      <c r="FG114" s="324"/>
      <c r="FH114" s="333">
        <v>0</v>
      </c>
      <c r="FI114" s="333">
        <v>0</v>
      </c>
      <c r="FJ114" s="333">
        <v>0</v>
      </c>
      <c r="FK114" s="49">
        <v>94.3</v>
      </c>
      <c r="FL114" s="324"/>
      <c r="FM114" s="333">
        <v>0</v>
      </c>
      <c r="FN114" s="333">
        <v>0</v>
      </c>
      <c r="FO114" s="333">
        <v>0</v>
      </c>
      <c r="FP114" s="49">
        <v>228</v>
      </c>
      <c r="FQ114" s="324"/>
      <c r="FR114" s="49">
        <v>0</v>
      </c>
      <c r="FS114" s="49">
        <v>0</v>
      </c>
      <c r="FT114" s="49">
        <v>0</v>
      </c>
      <c r="FU114" s="49">
        <v>469.79999999999995</v>
      </c>
      <c r="FV114" s="324"/>
      <c r="FW114" s="49">
        <v>0</v>
      </c>
      <c r="FX114" s="49">
        <v>0</v>
      </c>
      <c r="FY114" s="49">
        <v>0</v>
      </c>
      <c r="FZ114" s="49">
        <v>127.9</v>
      </c>
      <c r="GA114" s="324"/>
      <c r="GB114">
        <v>0</v>
      </c>
      <c r="GC114">
        <v>0</v>
      </c>
      <c r="GD114">
        <v>0</v>
      </c>
      <c r="GE114" s="18">
        <v>1217.2</v>
      </c>
      <c r="GF114" s="324"/>
      <c r="GG114" s="632">
        <v>0</v>
      </c>
      <c r="GH114" s="632">
        <v>0</v>
      </c>
      <c r="GI114" s="632">
        <v>0</v>
      </c>
      <c r="GJ114">
        <v>329.5</v>
      </c>
      <c r="GK114" s="324"/>
      <c r="GL114" s="49">
        <v>0</v>
      </c>
      <c r="GM114" s="49">
        <v>0</v>
      </c>
      <c r="GN114">
        <v>0</v>
      </c>
      <c r="GO114" s="49">
        <v>0</v>
      </c>
      <c r="GP114" s="324"/>
    </row>
    <row r="115" spans="1:198" ht="18">
      <c r="A115" s="40" t="s">
        <v>31</v>
      </c>
      <c r="B115" s="45">
        <f t="shared" si="3"/>
        <v>64305.11250000001</v>
      </c>
      <c r="C115" s="41"/>
      <c r="D115" s="49">
        <v>0</v>
      </c>
      <c r="E115" s="49">
        <v>243.25000000000006</v>
      </c>
      <c r="F115" s="49">
        <v>435.6</v>
      </c>
      <c r="G115" s="49">
        <v>295.09999999999997</v>
      </c>
      <c r="H115" s="371"/>
      <c r="I115" s="49">
        <v>0</v>
      </c>
      <c r="J115" s="49">
        <v>77.700000000000045</v>
      </c>
      <c r="K115" s="49">
        <v>39.824999999999932</v>
      </c>
      <c r="L115" s="49">
        <v>260.5</v>
      </c>
      <c r="M115" s="371"/>
      <c r="N115" s="49">
        <v>171.9</v>
      </c>
      <c r="O115" s="49">
        <v>248.09999999999968</v>
      </c>
      <c r="P115" s="49">
        <v>458.84999999999997</v>
      </c>
      <c r="Q115" s="49">
        <v>760.7</v>
      </c>
      <c r="R115" s="371"/>
      <c r="S115" s="315">
        <v>48</v>
      </c>
      <c r="T115" s="315">
        <v>111.39999999999986</v>
      </c>
      <c r="U115" s="315">
        <v>126.75</v>
      </c>
      <c r="V115" s="49">
        <v>260</v>
      </c>
      <c r="W115" s="371"/>
      <c r="X115" s="49">
        <v>91.900000000000091</v>
      </c>
      <c r="Y115" s="49">
        <v>141.34999999999968</v>
      </c>
      <c r="Z115" s="49">
        <v>300.75</v>
      </c>
      <c r="AA115" s="49">
        <v>353.5</v>
      </c>
      <c r="AB115" s="371"/>
      <c r="AC115" s="49">
        <v>171.47500000000014</v>
      </c>
      <c r="AD115" s="49">
        <v>471.24999999999977</v>
      </c>
      <c r="AE115" s="49">
        <v>378.15</v>
      </c>
      <c r="AF115" s="49">
        <v>882.5</v>
      </c>
      <c r="AG115" s="371"/>
      <c r="AH115" s="49">
        <v>243.64999999999975</v>
      </c>
      <c r="AI115" s="49">
        <v>359.39999999999782</v>
      </c>
      <c r="AJ115" s="49">
        <v>851.25000000000023</v>
      </c>
      <c r="AK115" s="49">
        <v>724.1</v>
      </c>
      <c r="AL115" s="371"/>
      <c r="AM115" s="49">
        <v>106</v>
      </c>
      <c r="AN115" s="49">
        <v>262.99999999999864</v>
      </c>
      <c r="AO115" s="49">
        <v>179.92500000000001</v>
      </c>
      <c r="AP115" s="49">
        <v>346.3</v>
      </c>
      <c r="AQ115" s="371"/>
      <c r="AR115" s="49">
        <v>48.049999999999727</v>
      </c>
      <c r="AS115" s="49">
        <v>191.84999999999997</v>
      </c>
      <c r="AT115" s="49">
        <v>101.69999999999999</v>
      </c>
      <c r="AU115" s="49">
        <v>42</v>
      </c>
      <c r="AV115" s="371"/>
      <c r="AW115" s="49">
        <v>256.20000000000027</v>
      </c>
      <c r="AX115" s="49">
        <v>522.17499999999927</v>
      </c>
      <c r="AY115" s="49">
        <v>570.375</v>
      </c>
      <c r="AZ115" s="49">
        <v>771.8</v>
      </c>
      <c r="BA115" s="371"/>
      <c r="BB115" s="49">
        <v>57.724999999999909</v>
      </c>
      <c r="BC115" s="49">
        <v>200</v>
      </c>
      <c r="BD115" s="49">
        <v>147.375</v>
      </c>
      <c r="BE115" s="49">
        <v>324</v>
      </c>
      <c r="BF115" s="371"/>
      <c r="BG115" s="49">
        <v>62.900000000000091</v>
      </c>
      <c r="BH115" s="49">
        <v>101.5</v>
      </c>
      <c r="BI115" s="49">
        <v>167.7</v>
      </c>
      <c r="BJ115" s="49">
        <v>172.5</v>
      </c>
      <c r="BK115" s="371"/>
      <c r="BL115" s="49">
        <v>49.225000000000364</v>
      </c>
      <c r="BM115" s="49">
        <v>97.75</v>
      </c>
      <c r="BN115" s="49">
        <v>127.875</v>
      </c>
      <c r="BO115" s="49">
        <v>389.6</v>
      </c>
      <c r="BP115" s="371"/>
      <c r="BQ115" s="49">
        <v>58.500000000000227</v>
      </c>
      <c r="BR115" s="49">
        <v>174.99999999999955</v>
      </c>
      <c r="BS115" s="49">
        <v>13.649999999999999</v>
      </c>
      <c r="BT115" s="49">
        <v>486.5</v>
      </c>
      <c r="BU115" s="324"/>
      <c r="BV115" s="49">
        <v>128.35000000000059</v>
      </c>
      <c r="BW115" s="49">
        <v>274.59999999999854</v>
      </c>
      <c r="BX115" s="49">
        <v>685.42500000000018</v>
      </c>
      <c r="BY115" s="49">
        <v>1028.9000000000001</v>
      </c>
      <c r="BZ115" s="371"/>
      <c r="CA115" s="49">
        <v>44.375000000000682</v>
      </c>
      <c r="CB115" s="49">
        <v>152.49999999999909</v>
      </c>
      <c r="CC115" s="49">
        <v>85.125</v>
      </c>
      <c r="CD115" s="49">
        <v>549.79999999999995</v>
      </c>
      <c r="CE115" s="324"/>
      <c r="CF115" s="333">
        <v>26.250000000000682</v>
      </c>
      <c r="CG115" s="333">
        <v>153.74999999999909</v>
      </c>
      <c r="CH115" s="333">
        <v>126</v>
      </c>
      <c r="CI115" s="49">
        <v>628.34999999999991</v>
      </c>
      <c r="CJ115" s="324"/>
      <c r="CK115" s="49">
        <v>37.125000000000909</v>
      </c>
      <c r="CL115" s="49">
        <v>135.75</v>
      </c>
      <c r="CM115" s="49">
        <v>337.5</v>
      </c>
      <c r="CN115" s="49">
        <v>602.04999999999995</v>
      </c>
      <c r="CO115" s="371"/>
      <c r="CP115" s="49">
        <v>106.025000000001</v>
      </c>
      <c r="CQ115" s="49">
        <v>192.95000000000073</v>
      </c>
      <c r="CR115" s="49">
        <v>215.10000000000002</v>
      </c>
      <c r="CS115" s="49">
        <v>582.04999999999995</v>
      </c>
      <c r="CT115" s="324"/>
      <c r="CU115" s="49">
        <v>156.962500000001</v>
      </c>
      <c r="CV115" s="49">
        <v>358.42499999999927</v>
      </c>
      <c r="CW115" s="49">
        <v>764.62499999999989</v>
      </c>
      <c r="CX115" s="49">
        <v>968.7</v>
      </c>
      <c r="CY115" s="371"/>
      <c r="CZ115" s="49">
        <v>57.675000000000182</v>
      </c>
      <c r="DA115" s="49">
        <v>147</v>
      </c>
      <c r="DB115" s="49">
        <v>25.199999999999996</v>
      </c>
      <c r="DC115" s="49">
        <v>0</v>
      </c>
      <c r="DD115" s="324"/>
      <c r="DE115" s="49">
        <v>474.62499999999989</v>
      </c>
      <c r="DF115" s="49">
        <v>1155.4499999999989</v>
      </c>
      <c r="DG115" s="49">
        <v>2105.1000000000004</v>
      </c>
      <c r="DH115" s="315">
        <v>2536.7999999999997</v>
      </c>
      <c r="DI115" s="324"/>
      <c r="DJ115" s="315">
        <v>171.42500000000109</v>
      </c>
      <c r="DK115" s="315">
        <v>399.94999999999982</v>
      </c>
      <c r="DL115" s="315">
        <v>497.17500000000007</v>
      </c>
      <c r="DM115" s="49">
        <v>889.80000000000007</v>
      </c>
      <c r="DN115" s="324"/>
      <c r="DO115" s="49">
        <v>177.22500000000127</v>
      </c>
      <c r="DP115" s="49">
        <v>405.89999999999964</v>
      </c>
      <c r="DQ115" s="49">
        <v>268.5</v>
      </c>
      <c r="DR115" s="49">
        <v>1039</v>
      </c>
      <c r="DS115" s="324"/>
      <c r="DT115" s="49">
        <v>0</v>
      </c>
      <c r="DU115" s="49">
        <v>0</v>
      </c>
      <c r="DV115" s="49">
        <v>0</v>
      </c>
      <c r="DW115" s="49">
        <v>119.2</v>
      </c>
      <c r="DX115" s="324"/>
      <c r="DY115" s="49">
        <v>1054.5750000000148</v>
      </c>
      <c r="DZ115" s="49">
        <v>2281.7000000000007</v>
      </c>
      <c r="EA115" s="49">
        <v>3570.3</v>
      </c>
      <c r="EB115" s="315">
        <v>3865.8500000000004</v>
      </c>
      <c r="EC115" s="324"/>
      <c r="ED115" s="49">
        <v>96.750000000000909</v>
      </c>
      <c r="EE115" s="49">
        <v>127.5</v>
      </c>
      <c r="EF115" s="49">
        <v>200.55</v>
      </c>
      <c r="EG115" s="49">
        <v>281.7</v>
      </c>
      <c r="EH115" s="324"/>
      <c r="EI115" s="49">
        <v>76.5</v>
      </c>
      <c r="EJ115" s="49">
        <v>343</v>
      </c>
      <c r="EK115" s="49">
        <v>430.125</v>
      </c>
      <c r="EL115" s="49">
        <v>255.1</v>
      </c>
      <c r="EM115" s="324"/>
      <c r="EN115" s="49">
        <v>0</v>
      </c>
      <c r="EO115" s="49">
        <v>196.45000000000073</v>
      </c>
      <c r="EP115" s="49">
        <v>386.54999999999995</v>
      </c>
      <c r="EQ115" s="49">
        <v>36</v>
      </c>
      <c r="ER115" s="324"/>
      <c r="ES115" s="49">
        <v>72.675000000001091</v>
      </c>
      <c r="ET115" s="49">
        <v>79.299999999999272</v>
      </c>
      <c r="EU115" s="49">
        <v>284.10000000000002</v>
      </c>
      <c r="EV115" s="49">
        <v>157.5</v>
      </c>
      <c r="EW115" s="324"/>
      <c r="EX115">
        <v>1149.9749999999999</v>
      </c>
      <c r="EY115">
        <v>2094.2999999999975</v>
      </c>
      <c r="EZ115">
        <v>2488.3500000000004</v>
      </c>
      <c r="FA115" s="479">
        <v>2373.6</v>
      </c>
      <c r="FB115" s="324"/>
      <c r="FC115" s="49">
        <v>57.750000000001819</v>
      </c>
      <c r="FD115" s="49">
        <v>38.5</v>
      </c>
      <c r="FE115" s="49">
        <v>135.75</v>
      </c>
      <c r="FF115" s="49">
        <v>11.700000000000001</v>
      </c>
      <c r="FG115" s="324"/>
      <c r="FH115" s="333">
        <v>58.500000000000909</v>
      </c>
      <c r="FI115" s="333">
        <v>135.29999999999998</v>
      </c>
      <c r="FJ115" s="333">
        <v>297.375</v>
      </c>
      <c r="FK115" s="49">
        <v>121.5</v>
      </c>
      <c r="FL115" s="324"/>
      <c r="FM115" s="333">
        <v>141.62500000000091</v>
      </c>
      <c r="FN115" s="333">
        <v>209.70000000000073</v>
      </c>
      <c r="FO115" s="333">
        <v>239.625</v>
      </c>
      <c r="FP115" s="49">
        <v>296.7</v>
      </c>
      <c r="FQ115" s="324"/>
      <c r="FR115" s="49">
        <v>109.57500000000164</v>
      </c>
      <c r="FS115" s="49">
        <v>276.8</v>
      </c>
      <c r="FT115" s="49">
        <v>433.875</v>
      </c>
      <c r="FU115" s="49">
        <v>490.00000000000006</v>
      </c>
      <c r="FV115" s="324"/>
      <c r="FW115" s="49">
        <v>0</v>
      </c>
      <c r="FX115" s="49">
        <v>217.29999999999927</v>
      </c>
      <c r="FY115" s="49">
        <v>346.95000000000005</v>
      </c>
      <c r="FZ115" s="49">
        <v>295.3</v>
      </c>
      <c r="GA115" s="324"/>
      <c r="GB115">
        <v>351.37500000000364</v>
      </c>
      <c r="GC115">
        <v>529.65000000000941</v>
      </c>
      <c r="GD115">
        <v>984.59999999999991</v>
      </c>
      <c r="GE115" s="18">
        <v>1164.2</v>
      </c>
      <c r="GF115" s="324"/>
      <c r="GG115" s="632">
        <v>100.87500000000273</v>
      </c>
      <c r="GH115" s="632">
        <v>236.75</v>
      </c>
      <c r="GI115" s="632">
        <v>279.375</v>
      </c>
      <c r="GJ115">
        <v>502.5</v>
      </c>
      <c r="GK115" s="324"/>
      <c r="GL115" s="49">
        <v>0</v>
      </c>
      <c r="GM115" s="49">
        <v>0</v>
      </c>
      <c r="GN115">
        <v>990.67500000000007</v>
      </c>
      <c r="GO115" s="49">
        <v>0</v>
      </c>
      <c r="GP115" s="324"/>
    </row>
    <row r="116" spans="1:198" ht="18">
      <c r="A116" s="39" t="s">
        <v>2710</v>
      </c>
      <c r="B116" s="45">
        <f t="shared" si="3"/>
        <v>43874.487500000003</v>
      </c>
      <c r="C116" s="41"/>
      <c r="D116" s="49">
        <v>0</v>
      </c>
      <c r="E116" s="49">
        <v>0</v>
      </c>
      <c r="F116" s="49">
        <v>243.82500000000002</v>
      </c>
      <c r="G116" s="49">
        <v>670.3</v>
      </c>
      <c r="H116" s="371"/>
      <c r="I116" s="49">
        <v>0</v>
      </c>
      <c r="J116" s="49">
        <v>0</v>
      </c>
      <c r="K116" s="49">
        <v>89.924999999999983</v>
      </c>
      <c r="L116" s="49">
        <v>204.1</v>
      </c>
      <c r="M116" s="371"/>
      <c r="N116" s="49">
        <v>0</v>
      </c>
      <c r="O116" s="49">
        <v>0</v>
      </c>
      <c r="P116" s="49">
        <v>156.6</v>
      </c>
      <c r="Q116" s="49">
        <v>714.9</v>
      </c>
      <c r="R116" s="371"/>
      <c r="S116" s="315">
        <v>0</v>
      </c>
      <c r="T116" s="315">
        <v>0</v>
      </c>
      <c r="U116" s="315">
        <v>193.72499999999997</v>
      </c>
      <c r="V116" s="49">
        <v>510.3</v>
      </c>
      <c r="W116" s="371"/>
      <c r="X116" s="49">
        <v>0</v>
      </c>
      <c r="Y116" s="49">
        <v>0</v>
      </c>
      <c r="Z116" s="49">
        <v>345.67499999999995</v>
      </c>
      <c r="AA116" s="49">
        <v>302.60000000000002</v>
      </c>
      <c r="AB116" s="371"/>
      <c r="AC116" s="49">
        <v>0</v>
      </c>
      <c r="AD116" s="49">
        <v>0</v>
      </c>
      <c r="AE116" s="49">
        <v>394.27500000000003</v>
      </c>
      <c r="AF116" s="49">
        <v>708.3</v>
      </c>
      <c r="AG116" s="371"/>
      <c r="AH116" s="49">
        <v>0</v>
      </c>
      <c r="AI116" s="49">
        <v>0</v>
      </c>
      <c r="AJ116" s="49">
        <v>565.50000000000011</v>
      </c>
      <c r="AK116" s="49">
        <v>673.19999999999993</v>
      </c>
      <c r="AL116" s="371"/>
      <c r="AM116" s="49">
        <v>0</v>
      </c>
      <c r="AN116" s="49">
        <v>0</v>
      </c>
      <c r="AO116" s="49">
        <v>319.83749999999998</v>
      </c>
      <c r="AP116" s="49">
        <v>358.5</v>
      </c>
      <c r="AQ116" s="371"/>
      <c r="AR116" s="49">
        <v>0</v>
      </c>
      <c r="AS116" s="49">
        <v>0</v>
      </c>
      <c r="AT116" s="49">
        <v>117</v>
      </c>
      <c r="AU116" s="49">
        <v>169</v>
      </c>
      <c r="AV116" s="371"/>
      <c r="AW116" s="49">
        <v>0</v>
      </c>
      <c r="AX116" s="49">
        <v>0</v>
      </c>
      <c r="AY116" s="49">
        <v>370.46250000000003</v>
      </c>
      <c r="AZ116" s="49">
        <v>643.5</v>
      </c>
      <c r="BA116" s="371"/>
      <c r="BB116" s="49">
        <v>0</v>
      </c>
      <c r="BC116" s="49">
        <v>0</v>
      </c>
      <c r="BD116" s="49">
        <v>363.45</v>
      </c>
      <c r="BE116" s="49">
        <v>254.2</v>
      </c>
      <c r="BF116" s="371"/>
      <c r="BG116" s="49">
        <v>0</v>
      </c>
      <c r="BH116" s="49">
        <v>0</v>
      </c>
      <c r="BI116" s="49">
        <v>352.875</v>
      </c>
      <c r="BJ116" s="49">
        <v>424</v>
      </c>
      <c r="BK116" s="371"/>
      <c r="BL116" s="49">
        <v>0</v>
      </c>
      <c r="BM116" s="49">
        <v>0</v>
      </c>
      <c r="BN116" s="49">
        <v>86.775000000000006</v>
      </c>
      <c r="BO116" s="49">
        <v>231.3</v>
      </c>
      <c r="BP116" s="371"/>
      <c r="BQ116" s="49">
        <v>0</v>
      </c>
      <c r="BR116" s="49">
        <v>0</v>
      </c>
      <c r="BS116" s="49">
        <v>208.72500000000002</v>
      </c>
      <c r="BT116" s="49">
        <v>503</v>
      </c>
      <c r="BU116" s="324"/>
      <c r="BV116" s="49">
        <v>0</v>
      </c>
      <c r="BW116" s="49">
        <v>0</v>
      </c>
      <c r="BX116" s="49">
        <v>457.80000000000007</v>
      </c>
      <c r="BY116" s="49">
        <v>473.7</v>
      </c>
      <c r="BZ116" s="371"/>
      <c r="CA116" s="49">
        <v>0</v>
      </c>
      <c r="CB116" s="49">
        <v>0</v>
      </c>
      <c r="CC116" s="49">
        <v>328.34999999999997</v>
      </c>
      <c r="CD116" s="49">
        <v>430.00000000000006</v>
      </c>
      <c r="CE116" s="324"/>
      <c r="CF116" s="333">
        <v>0</v>
      </c>
      <c r="CG116" s="333">
        <v>0</v>
      </c>
      <c r="CH116" s="333">
        <v>153.89999999999998</v>
      </c>
      <c r="CI116" s="49">
        <v>303</v>
      </c>
      <c r="CJ116" s="324"/>
      <c r="CK116" s="49">
        <v>0</v>
      </c>
      <c r="CL116" s="49">
        <v>0</v>
      </c>
      <c r="CM116" s="49">
        <v>169.875</v>
      </c>
      <c r="CN116" s="49">
        <v>396</v>
      </c>
      <c r="CO116" s="371"/>
      <c r="CP116" s="49">
        <v>0</v>
      </c>
      <c r="CQ116" s="49">
        <v>0</v>
      </c>
      <c r="CR116" s="49">
        <v>300.22500000000002</v>
      </c>
      <c r="CS116" s="49">
        <v>228</v>
      </c>
      <c r="CT116" s="324"/>
      <c r="CU116" s="49">
        <v>0</v>
      </c>
      <c r="CV116" s="49">
        <v>0</v>
      </c>
      <c r="CW116" s="49">
        <v>341.70000000000005</v>
      </c>
      <c r="CX116" s="49">
        <v>675.3</v>
      </c>
      <c r="CY116" s="371"/>
      <c r="CZ116" s="49">
        <v>0</v>
      </c>
      <c r="DA116" s="49">
        <v>0</v>
      </c>
      <c r="DB116" s="49">
        <v>98.175000000000011</v>
      </c>
      <c r="DC116" s="49">
        <v>58.5</v>
      </c>
      <c r="DD116" s="324"/>
      <c r="DE116" s="49">
        <v>0</v>
      </c>
      <c r="DF116" s="49">
        <v>0</v>
      </c>
      <c r="DG116" s="49">
        <v>2366.8500000000004</v>
      </c>
      <c r="DH116" s="315">
        <v>3918.9</v>
      </c>
      <c r="DI116" s="324"/>
      <c r="DJ116" s="315">
        <v>0</v>
      </c>
      <c r="DK116" s="315">
        <v>0</v>
      </c>
      <c r="DL116" s="315">
        <v>564.90000000000009</v>
      </c>
      <c r="DM116" s="49">
        <v>869.3</v>
      </c>
      <c r="DN116" s="324"/>
      <c r="DO116" s="49">
        <v>0</v>
      </c>
      <c r="DP116" s="49">
        <v>0</v>
      </c>
      <c r="DQ116" s="49">
        <v>168.89999999999998</v>
      </c>
      <c r="DR116" s="49">
        <v>422.6</v>
      </c>
      <c r="DS116" s="324"/>
      <c r="DT116" s="49">
        <v>0</v>
      </c>
      <c r="DU116" s="49">
        <v>0</v>
      </c>
      <c r="DV116" s="49">
        <v>0</v>
      </c>
      <c r="DW116" s="49">
        <v>661.1</v>
      </c>
      <c r="DX116" s="324"/>
      <c r="DY116" s="49">
        <v>0</v>
      </c>
      <c r="DZ116" s="49">
        <v>0</v>
      </c>
      <c r="EA116" s="49">
        <v>3328.9875000000002</v>
      </c>
      <c r="EB116" s="315">
        <v>4114.5</v>
      </c>
      <c r="EC116" s="324"/>
      <c r="ED116" s="49">
        <v>0</v>
      </c>
      <c r="EE116" s="49">
        <v>0</v>
      </c>
      <c r="EF116" s="49">
        <v>142.5</v>
      </c>
      <c r="EG116" s="49">
        <v>158.5</v>
      </c>
      <c r="EH116" s="324"/>
      <c r="EI116" s="49">
        <v>0</v>
      </c>
      <c r="EJ116" s="49">
        <v>0</v>
      </c>
      <c r="EK116" s="49">
        <v>102.67500000000001</v>
      </c>
      <c r="EL116" s="49">
        <v>337.20000000000005</v>
      </c>
      <c r="EM116" s="324"/>
      <c r="EN116" s="49">
        <v>0</v>
      </c>
      <c r="EO116" s="49">
        <v>0</v>
      </c>
      <c r="EP116" s="49">
        <v>426.52500000000003</v>
      </c>
      <c r="EQ116" s="49">
        <v>144.79999999999998</v>
      </c>
      <c r="ER116" s="324"/>
      <c r="ES116" s="49">
        <v>0</v>
      </c>
      <c r="ET116" s="49">
        <v>0</v>
      </c>
      <c r="EU116" s="49">
        <v>356.92499999999995</v>
      </c>
      <c r="EV116" s="49">
        <v>303.5</v>
      </c>
      <c r="EW116" s="324"/>
      <c r="EX116">
        <v>0</v>
      </c>
      <c r="EY116">
        <v>0</v>
      </c>
      <c r="EZ116">
        <v>1934.3999999999999</v>
      </c>
      <c r="FA116" s="479">
        <v>3772.8</v>
      </c>
      <c r="FB116" s="324"/>
      <c r="FC116" s="49">
        <v>0</v>
      </c>
      <c r="FD116" s="49">
        <v>0</v>
      </c>
      <c r="FE116" s="49">
        <v>89.775000000000006</v>
      </c>
      <c r="FF116" s="49">
        <v>97.7</v>
      </c>
      <c r="FG116" s="324"/>
      <c r="FH116" s="333">
        <v>0</v>
      </c>
      <c r="FI116" s="333">
        <v>0</v>
      </c>
      <c r="FJ116" s="333">
        <v>181.27500000000001</v>
      </c>
      <c r="FK116" s="49">
        <v>116.5</v>
      </c>
      <c r="FL116" s="324"/>
      <c r="FM116" s="333">
        <v>0</v>
      </c>
      <c r="FN116" s="333">
        <v>0</v>
      </c>
      <c r="FO116" s="333">
        <v>162.82500000000002</v>
      </c>
      <c r="FP116" s="49">
        <v>189</v>
      </c>
      <c r="FQ116" s="324"/>
      <c r="FR116" s="49">
        <v>0</v>
      </c>
      <c r="FS116" s="49">
        <v>0</v>
      </c>
      <c r="FT116" s="49">
        <v>365.70000000000005</v>
      </c>
      <c r="FU116" s="49">
        <v>501.3</v>
      </c>
      <c r="FV116" s="324"/>
      <c r="FW116" s="49">
        <v>0</v>
      </c>
      <c r="FX116" s="49">
        <v>0</v>
      </c>
      <c r="FY116" s="49">
        <v>142.35</v>
      </c>
      <c r="FZ116" s="49">
        <v>439.29999999999995</v>
      </c>
      <c r="GA116" s="324"/>
      <c r="GB116">
        <v>0</v>
      </c>
      <c r="GC116">
        <v>0</v>
      </c>
      <c r="GD116">
        <v>992.25</v>
      </c>
      <c r="GE116" s="18">
        <v>794.4</v>
      </c>
      <c r="GF116" s="324"/>
      <c r="GG116" s="632">
        <v>0</v>
      </c>
      <c r="GH116" s="632">
        <v>0</v>
      </c>
      <c r="GI116" s="632">
        <v>235.875</v>
      </c>
      <c r="GJ116">
        <v>305.5</v>
      </c>
      <c r="GK116" s="324"/>
      <c r="GL116" s="49">
        <v>0</v>
      </c>
      <c r="GM116" s="49">
        <v>0</v>
      </c>
      <c r="GN116">
        <v>574.5</v>
      </c>
      <c r="GO116" s="49">
        <v>0</v>
      </c>
      <c r="GP116" s="324"/>
    </row>
    <row r="117" spans="1:198" ht="18">
      <c r="A117" s="40" t="s">
        <v>694</v>
      </c>
      <c r="B117" s="45">
        <f t="shared" si="3"/>
        <v>46509.074999999975</v>
      </c>
      <c r="C117" s="41"/>
      <c r="D117" s="49">
        <v>0</v>
      </c>
      <c r="E117" s="49">
        <v>139.69999999999999</v>
      </c>
      <c r="F117" s="49">
        <v>166.04999999999998</v>
      </c>
      <c r="G117" s="49">
        <v>36.1</v>
      </c>
      <c r="H117" s="371"/>
      <c r="I117" s="49">
        <v>0</v>
      </c>
      <c r="J117" s="49">
        <v>63.799999999999983</v>
      </c>
      <c r="K117" s="49">
        <v>4.1999999999999318</v>
      </c>
      <c r="L117" s="49">
        <v>26.400000000000002</v>
      </c>
      <c r="M117" s="371"/>
      <c r="N117" s="49">
        <v>153.69999999999999</v>
      </c>
      <c r="O117" s="49">
        <v>262.99999999999943</v>
      </c>
      <c r="P117" s="49">
        <v>230.39999999999998</v>
      </c>
      <c r="Q117" s="49">
        <v>418.6</v>
      </c>
      <c r="R117" s="371"/>
      <c r="S117" s="315">
        <v>76.700000000000045</v>
      </c>
      <c r="T117" s="315">
        <v>210.79999999999984</v>
      </c>
      <c r="U117" s="315">
        <v>145.27500000000001</v>
      </c>
      <c r="V117" s="49">
        <v>198.9</v>
      </c>
      <c r="W117" s="371"/>
      <c r="X117" s="49">
        <v>68.900000000000091</v>
      </c>
      <c r="Y117" s="49">
        <v>101.24999999999955</v>
      </c>
      <c r="Z117" s="49">
        <v>232.57499999999999</v>
      </c>
      <c r="AA117" s="49">
        <v>348</v>
      </c>
      <c r="AB117" s="371"/>
      <c r="AC117" s="49">
        <v>179.67500000000007</v>
      </c>
      <c r="AD117" s="49">
        <v>294.09999999999968</v>
      </c>
      <c r="AE117" s="49">
        <v>391.125</v>
      </c>
      <c r="AF117" s="49">
        <v>515.1</v>
      </c>
      <c r="AG117" s="371"/>
      <c r="AH117" s="49">
        <v>231.62500000000023</v>
      </c>
      <c r="AI117" s="49">
        <v>153.99999999999955</v>
      </c>
      <c r="AJ117" s="49">
        <v>123.07499999999999</v>
      </c>
      <c r="AK117" s="49">
        <v>251.55</v>
      </c>
      <c r="AL117" s="371"/>
      <c r="AM117" s="49">
        <v>82.325000000000045</v>
      </c>
      <c r="AN117" s="49">
        <v>244.50000000000091</v>
      </c>
      <c r="AO117" s="49">
        <v>335.92499999999995</v>
      </c>
      <c r="AP117" s="49">
        <v>375.25000000000006</v>
      </c>
      <c r="AQ117" s="371"/>
      <c r="AR117" s="49">
        <v>106.97500000000014</v>
      </c>
      <c r="AS117" s="49">
        <v>238.64999999999998</v>
      </c>
      <c r="AT117" s="49">
        <v>300.97500000000002</v>
      </c>
      <c r="AU117" s="49">
        <v>251.1</v>
      </c>
      <c r="AV117" s="371"/>
      <c r="AW117" s="49">
        <v>119.02499999999941</v>
      </c>
      <c r="AX117" s="49">
        <v>239.10000000000082</v>
      </c>
      <c r="AY117" s="49">
        <v>401.09999999999997</v>
      </c>
      <c r="AZ117" s="49">
        <v>272.39999999999998</v>
      </c>
      <c r="BA117" s="371"/>
      <c r="BB117" s="49">
        <v>67.224999999999909</v>
      </c>
      <c r="BC117" s="49">
        <v>216.55</v>
      </c>
      <c r="BD117" s="49">
        <v>311.70000000000005</v>
      </c>
      <c r="BE117" s="49">
        <v>112.80000000000001</v>
      </c>
      <c r="BF117" s="371"/>
      <c r="BG117" s="49">
        <v>58.374999999999773</v>
      </c>
      <c r="BH117" s="49">
        <v>129.9</v>
      </c>
      <c r="BI117" s="49">
        <v>566.40000000000009</v>
      </c>
      <c r="BJ117" s="49">
        <v>516.1</v>
      </c>
      <c r="BK117" s="371"/>
      <c r="BL117" s="49">
        <v>52.424999999999727</v>
      </c>
      <c r="BM117" s="49">
        <v>100.75</v>
      </c>
      <c r="BN117" s="49">
        <v>118.875</v>
      </c>
      <c r="BO117" s="49">
        <v>355.5</v>
      </c>
      <c r="BP117" s="371"/>
      <c r="BQ117" s="49">
        <v>54.124999999999773</v>
      </c>
      <c r="BR117" s="49">
        <v>172.90000000000055</v>
      </c>
      <c r="BS117" s="49">
        <v>352.5</v>
      </c>
      <c r="BT117" s="49">
        <v>297.5</v>
      </c>
      <c r="BU117" s="324"/>
      <c r="BV117" s="49">
        <v>203.75</v>
      </c>
      <c r="BW117" s="49">
        <v>149.89999999999964</v>
      </c>
      <c r="BX117" s="49">
        <v>66.374999999999986</v>
      </c>
      <c r="BY117" s="49">
        <v>202.1</v>
      </c>
      <c r="BZ117" s="371"/>
      <c r="CA117" s="49">
        <v>53.349999999999909</v>
      </c>
      <c r="CB117" s="49">
        <v>189.64999999999918</v>
      </c>
      <c r="CC117" s="49">
        <v>384.52500000000003</v>
      </c>
      <c r="CD117" s="49">
        <v>446.5</v>
      </c>
      <c r="CE117" s="324"/>
      <c r="CF117" s="333">
        <v>38</v>
      </c>
      <c r="CG117" s="333">
        <v>128.44999999999936</v>
      </c>
      <c r="CH117" s="333">
        <v>246.07499999999999</v>
      </c>
      <c r="CI117" s="49">
        <v>416</v>
      </c>
      <c r="CJ117" s="324"/>
      <c r="CK117" s="49">
        <v>63.75</v>
      </c>
      <c r="CL117" s="49">
        <v>197.4</v>
      </c>
      <c r="CM117" s="49">
        <v>204.75</v>
      </c>
      <c r="CN117" s="49">
        <v>395.5</v>
      </c>
      <c r="CO117" s="371"/>
      <c r="CP117" s="49">
        <v>86.000000000000909</v>
      </c>
      <c r="CQ117" s="49">
        <v>168.05000000000018</v>
      </c>
      <c r="CR117" s="49">
        <v>294.45</v>
      </c>
      <c r="CS117" s="49">
        <v>214.5</v>
      </c>
      <c r="CT117" s="324"/>
      <c r="CU117" s="49">
        <v>46.225000000000819</v>
      </c>
      <c r="CV117" s="49">
        <v>132.34999999999945</v>
      </c>
      <c r="CW117" s="49">
        <v>387.97500000000002</v>
      </c>
      <c r="CX117" s="49">
        <v>359.9</v>
      </c>
      <c r="CY117" s="371"/>
      <c r="CZ117" s="49">
        <v>35.100000000000819</v>
      </c>
      <c r="DA117" s="49">
        <v>95</v>
      </c>
      <c r="DB117" s="49">
        <v>115.125</v>
      </c>
      <c r="DC117" s="49">
        <v>91.5</v>
      </c>
      <c r="DD117" s="324"/>
      <c r="DE117" s="49">
        <v>397.14999999999992</v>
      </c>
      <c r="DF117" s="49">
        <v>446.35000000000036</v>
      </c>
      <c r="DG117" s="49">
        <v>1253.5500000000002</v>
      </c>
      <c r="DH117" s="315">
        <v>1748.5</v>
      </c>
      <c r="DI117" s="324"/>
      <c r="DJ117" s="315">
        <v>201.42500000000109</v>
      </c>
      <c r="DK117" s="315">
        <v>270.35000000000036</v>
      </c>
      <c r="DL117" s="315">
        <v>212.92499999999998</v>
      </c>
      <c r="DM117" s="49">
        <v>613.29999999999995</v>
      </c>
      <c r="DN117" s="324"/>
      <c r="DO117" s="49">
        <v>44.999999999999545</v>
      </c>
      <c r="DP117" s="49">
        <v>461.949999999998</v>
      </c>
      <c r="DQ117" s="49">
        <v>43.05</v>
      </c>
      <c r="DR117" s="49">
        <v>210</v>
      </c>
      <c r="DS117" s="324"/>
      <c r="DT117" s="49">
        <v>0</v>
      </c>
      <c r="DU117" s="49">
        <v>0</v>
      </c>
      <c r="DV117" s="49">
        <v>0</v>
      </c>
      <c r="DW117" s="49">
        <v>198.1</v>
      </c>
      <c r="DX117" s="324"/>
      <c r="DY117" s="49">
        <v>1084.5749999999798</v>
      </c>
      <c r="DZ117" s="49">
        <v>1843.8999999999978</v>
      </c>
      <c r="EA117" s="49">
        <v>2797.95</v>
      </c>
      <c r="EB117" s="315">
        <v>2542.4</v>
      </c>
      <c r="EC117" s="324"/>
      <c r="ED117" s="49">
        <v>64.749999999998181</v>
      </c>
      <c r="EE117" s="49">
        <v>164.39999999999964</v>
      </c>
      <c r="EF117" s="49">
        <v>198.75</v>
      </c>
      <c r="EG117" s="49">
        <v>225.29999999999998</v>
      </c>
      <c r="EH117" s="324"/>
      <c r="EI117" s="49">
        <v>50.799999999996544</v>
      </c>
      <c r="EJ117" s="49">
        <v>247.39999999999782</v>
      </c>
      <c r="EK117" s="49">
        <v>263.92500000000001</v>
      </c>
      <c r="EL117" s="49">
        <v>174.29999999999998</v>
      </c>
      <c r="EM117" s="324"/>
      <c r="EN117" s="49">
        <v>0</v>
      </c>
      <c r="EO117" s="49">
        <v>419.49999999999818</v>
      </c>
      <c r="EP117" s="49">
        <v>439.5</v>
      </c>
      <c r="EQ117" s="49">
        <v>763.5</v>
      </c>
      <c r="ER117" s="324"/>
      <c r="ES117" s="49">
        <v>94.374999999997272</v>
      </c>
      <c r="ET117" s="49">
        <v>134.84999999999854</v>
      </c>
      <c r="EU117" s="49">
        <v>391.79999999999995</v>
      </c>
      <c r="EV117" s="49">
        <v>447.09999999999997</v>
      </c>
      <c r="EW117" s="324"/>
      <c r="EX117">
        <v>892.54999999999984</v>
      </c>
      <c r="EY117">
        <v>978.05000000000109</v>
      </c>
      <c r="EZ117">
        <v>1046.8500000000001</v>
      </c>
      <c r="FA117" s="479">
        <v>491.8</v>
      </c>
      <c r="FB117" s="324"/>
      <c r="FC117" s="49">
        <v>46.849999999997635</v>
      </c>
      <c r="FD117" s="49">
        <v>109</v>
      </c>
      <c r="FE117" s="49">
        <v>323.47500000000002</v>
      </c>
      <c r="FF117" s="49">
        <v>602.85</v>
      </c>
      <c r="FG117" s="324"/>
      <c r="FH117" s="333">
        <v>76.274999999996908</v>
      </c>
      <c r="FI117" s="333">
        <v>239</v>
      </c>
      <c r="FJ117" s="333">
        <v>347.47500000000002</v>
      </c>
      <c r="FK117" s="49">
        <v>189.8</v>
      </c>
      <c r="FL117" s="324"/>
      <c r="FM117" s="333">
        <v>89.174999999996544</v>
      </c>
      <c r="FN117" s="333">
        <v>114.75000000000182</v>
      </c>
      <c r="FO117" s="333">
        <v>188.25</v>
      </c>
      <c r="FP117" s="49">
        <v>192</v>
      </c>
      <c r="FQ117" s="324"/>
      <c r="FR117" s="49">
        <v>82.899999999997817</v>
      </c>
      <c r="FS117" s="49">
        <v>200.94999999999996</v>
      </c>
      <c r="FT117" s="49">
        <v>259.125</v>
      </c>
      <c r="FU117" s="49">
        <v>400.4</v>
      </c>
      <c r="FV117" s="324"/>
      <c r="FW117" s="49">
        <v>0</v>
      </c>
      <c r="FX117" s="49">
        <v>220.25</v>
      </c>
      <c r="FY117" s="49">
        <v>108.14999999999999</v>
      </c>
      <c r="FZ117" s="49">
        <v>111.80000000000001</v>
      </c>
      <c r="GA117" s="324"/>
      <c r="GB117">
        <v>197.67499999999472</v>
      </c>
      <c r="GC117">
        <v>475.70000000001966</v>
      </c>
      <c r="GD117">
        <v>712.05000000000007</v>
      </c>
      <c r="GE117" s="18">
        <v>981.40000000000009</v>
      </c>
      <c r="GF117" s="324"/>
      <c r="GG117" s="632">
        <v>102.99999999999909</v>
      </c>
      <c r="GH117" s="632">
        <v>209.5</v>
      </c>
      <c r="GI117" s="632">
        <v>237.75</v>
      </c>
      <c r="GJ117">
        <v>267.5</v>
      </c>
      <c r="GK117" s="324"/>
      <c r="GL117" s="49">
        <v>0</v>
      </c>
      <c r="GM117" s="49">
        <v>0</v>
      </c>
      <c r="GN117">
        <v>674.25</v>
      </c>
      <c r="GO117" s="49">
        <v>0</v>
      </c>
      <c r="GP117" s="324"/>
    </row>
    <row r="118" spans="1:198" ht="18">
      <c r="A118" s="38" t="s">
        <v>3626</v>
      </c>
      <c r="B118" s="45">
        <f t="shared" si="3"/>
        <v>22345.250000000004</v>
      </c>
      <c r="C118" s="41"/>
      <c r="D118" s="49">
        <v>0</v>
      </c>
      <c r="E118" s="49">
        <v>0</v>
      </c>
      <c r="F118" s="49">
        <v>0</v>
      </c>
      <c r="G118" s="49">
        <v>590.30000000000007</v>
      </c>
      <c r="H118" s="371"/>
      <c r="I118" s="49">
        <v>0</v>
      </c>
      <c r="J118" s="49">
        <v>0</v>
      </c>
      <c r="K118" s="49">
        <v>0</v>
      </c>
      <c r="L118" s="49">
        <v>312.10000000000002</v>
      </c>
      <c r="M118" s="371"/>
      <c r="N118" s="49">
        <v>0</v>
      </c>
      <c r="O118" s="49">
        <v>0</v>
      </c>
      <c r="P118" s="49">
        <v>0</v>
      </c>
      <c r="Q118" s="49">
        <v>639.54999999999995</v>
      </c>
      <c r="R118" s="371"/>
      <c r="S118" s="315">
        <v>0</v>
      </c>
      <c r="T118" s="315">
        <v>0</v>
      </c>
      <c r="U118" s="315">
        <v>0</v>
      </c>
      <c r="V118" s="49">
        <v>173.8</v>
      </c>
      <c r="W118" s="371"/>
      <c r="X118" s="49">
        <v>0</v>
      </c>
      <c r="Y118" s="49">
        <v>0</v>
      </c>
      <c r="Z118" s="49">
        <v>0</v>
      </c>
      <c r="AA118" s="49">
        <v>273.8</v>
      </c>
      <c r="AB118" s="371"/>
      <c r="AC118" s="49">
        <v>0</v>
      </c>
      <c r="AD118" s="49">
        <v>0</v>
      </c>
      <c r="AE118" s="49">
        <v>0</v>
      </c>
      <c r="AF118" s="49">
        <v>313.40000000000003</v>
      </c>
      <c r="AG118" s="371"/>
      <c r="AH118" s="49">
        <v>0</v>
      </c>
      <c r="AI118" s="49">
        <v>0</v>
      </c>
      <c r="AJ118" s="49">
        <v>0</v>
      </c>
      <c r="AK118" s="49">
        <v>414.79999999999995</v>
      </c>
      <c r="AL118" s="371"/>
      <c r="AM118" s="49">
        <v>0</v>
      </c>
      <c r="AN118" s="49">
        <v>0</v>
      </c>
      <c r="AO118" s="49">
        <v>0</v>
      </c>
      <c r="AP118" s="49">
        <v>533.85</v>
      </c>
      <c r="AQ118" s="371"/>
      <c r="AR118" s="49">
        <v>0</v>
      </c>
      <c r="AS118" s="49">
        <v>0</v>
      </c>
      <c r="AT118" s="49">
        <v>0</v>
      </c>
      <c r="AU118" s="49">
        <v>297.5</v>
      </c>
      <c r="AV118" s="371"/>
      <c r="AW118" s="49">
        <v>0</v>
      </c>
      <c r="AX118" s="49">
        <v>0</v>
      </c>
      <c r="AY118" s="49">
        <v>0</v>
      </c>
      <c r="AZ118" s="49">
        <v>517</v>
      </c>
      <c r="BA118" s="371"/>
      <c r="BB118" s="49">
        <v>0</v>
      </c>
      <c r="BC118" s="49">
        <v>0</v>
      </c>
      <c r="BD118" s="49">
        <v>0</v>
      </c>
      <c r="BE118" s="49">
        <v>269.3</v>
      </c>
      <c r="BF118" s="371"/>
      <c r="BG118" s="49">
        <v>0</v>
      </c>
      <c r="BH118" s="49">
        <v>0</v>
      </c>
      <c r="BI118" s="49">
        <v>0</v>
      </c>
      <c r="BJ118" s="49">
        <v>498.2</v>
      </c>
      <c r="BK118" s="371"/>
      <c r="BL118" s="49">
        <v>0</v>
      </c>
      <c r="BM118" s="49">
        <v>0</v>
      </c>
      <c r="BN118" s="49">
        <v>0</v>
      </c>
      <c r="BO118" s="49">
        <v>489.1</v>
      </c>
      <c r="BP118" s="371"/>
      <c r="BQ118" s="49">
        <v>0</v>
      </c>
      <c r="BR118" s="49">
        <v>0</v>
      </c>
      <c r="BS118" s="49">
        <v>0</v>
      </c>
      <c r="BT118" s="49">
        <v>493.5</v>
      </c>
      <c r="BU118" s="324"/>
      <c r="BV118" s="49">
        <v>0</v>
      </c>
      <c r="BW118" s="49">
        <v>0</v>
      </c>
      <c r="BX118" s="49">
        <v>0</v>
      </c>
      <c r="BY118" s="49">
        <v>448.59999999999991</v>
      </c>
      <c r="BZ118" s="371"/>
      <c r="CA118" s="49">
        <v>0</v>
      </c>
      <c r="CB118" s="49">
        <v>0</v>
      </c>
      <c r="CC118" s="49">
        <v>0</v>
      </c>
      <c r="CD118" s="49">
        <v>450</v>
      </c>
      <c r="CE118" s="324"/>
      <c r="CF118" s="333">
        <v>0</v>
      </c>
      <c r="CG118" s="333">
        <v>0</v>
      </c>
      <c r="CH118" s="333">
        <v>0</v>
      </c>
      <c r="CI118" s="49">
        <v>539.5</v>
      </c>
      <c r="CJ118" s="324"/>
      <c r="CK118" s="49">
        <v>0</v>
      </c>
      <c r="CL118" s="49">
        <v>0</v>
      </c>
      <c r="CM118" s="49">
        <v>0</v>
      </c>
      <c r="CN118" s="49">
        <v>411.90000000000003</v>
      </c>
      <c r="CO118" s="371"/>
      <c r="CP118" s="49">
        <v>0</v>
      </c>
      <c r="CQ118" s="49">
        <v>0</v>
      </c>
      <c r="CR118" s="49">
        <v>0</v>
      </c>
      <c r="CS118" s="49">
        <v>369.70000000000005</v>
      </c>
      <c r="CT118" s="324"/>
      <c r="CU118" s="49">
        <v>0</v>
      </c>
      <c r="CV118" s="49">
        <v>0</v>
      </c>
      <c r="CW118" s="49">
        <v>0</v>
      </c>
      <c r="CX118" s="49">
        <v>562.39999999999986</v>
      </c>
      <c r="CY118" s="371"/>
      <c r="CZ118" s="49">
        <v>0</v>
      </c>
      <c r="DA118" s="49">
        <v>0</v>
      </c>
      <c r="DB118" s="49">
        <v>0</v>
      </c>
      <c r="DC118" s="49">
        <v>82.5</v>
      </c>
      <c r="DD118" s="324"/>
      <c r="DE118" s="49">
        <v>0</v>
      </c>
      <c r="DF118" s="49">
        <v>0</v>
      </c>
      <c r="DG118" s="49">
        <v>0</v>
      </c>
      <c r="DH118" s="315">
        <v>1341.2000000000003</v>
      </c>
      <c r="DI118" s="324"/>
      <c r="DJ118" s="315">
        <v>0</v>
      </c>
      <c r="DK118" s="315">
        <v>0</v>
      </c>
      <c r="DL118" s="315">
        <v>0</v>
      </c>
      <c r="DM118" s="49">
        <v>861.45</v>
      </c>
      <c r="DN118" s="324"/>
      <c r="DO118" s="49">
        <v>0</v>
      </c>
      <c r="DP118" s="49">
        <v>0</v>
      </c>
      <c r="DQ118" s="49">
        <v>0</v>
      </c>
      <c r="DR118" s="49">
        <v>487.1</v>
      </c>
      <c r="DS118" s="324"/>
      <c r="DT118" s="49">
        <v>0</v>
      </c>
      <c r="DU118" s="49">
        <v>0</v>
      </c>
      <c r="DV118" s="49">
        <v>0</v>
      </c>
      <c r="DW118" s="49">
        <v>80.100000000000009</v>
      </c>
      <c r="DX118" s="324"/>
      <c r="DY118" s="49">
        <v>0</v>
      </c>
      <c r="DZ118" s="49">
        <v>0</v>
      </c>
      <c r="EA118" s="49">
        <v>0</v>
      </c>
      <c r="EB118" s="315">
        <v>3647.6000000000004</v>
      </c>
      <c r="EC118" s="324"/>
      <c r="ED118" s="49">
        <v>0</v>
      </c>
      <c r="EE118" s="49">
        <v>0</v>
      </c>
      <c r="EF118" s="49">
        <v>0</v>
      </c>
      <c r="EG118" s="49">
        <v>177.4</v>
      </c>
      <c r="EH118" s="324"/>
      <c r="EI118" s="49">
        <v>0</v>
      </c>
      <c r="EJ118" s="49">
        <v>0</v>
      </c>
      <c r="EK118" s="49">
        <v>0</v>
      </c>
      <c r="EL118" s="49">
        <v>181.4</v>
      </c>
      <c r="EM118" s="324"/>
      <c r="EN118" s="49">
        <v>0</v>
      </c>
      <c r="EO118" s="49">
        <v>0</v>
      </c>
      <c r="EP118" s="49">
        <v>0</v>
      </c>
      <c r="EQ118" s="49">
        <v>654.5</v>
      </c>
      <c r="ER118" s="324"/>
      <c r="ES118" s="49">
        <v>0</v>
      </c>
      <c r="ET118" s="49">
        <v>0</v>
      </c>
      <c r="EU118" s="49">
        <v>0</v>
      </c>
      <c r="EV118" s="49">
        <v>308.3</v>
      </c>
      <c r="EW118" s="324"/>
      <c r="EX118">
        <v>0</v>
      </c>
      <c r="EY118">
        <v>0</v>
      </c>
      <c r="EZ118">
        <v>0</v>
      </c>
      <c r="FA118" s="479">
        <v>2667.6</v>
      </c>
      <c r="FB118" s="324"/>
      <c r="FC118" s="49">
        <v>0</v>
      </c>
      <c r="FD118" s="49">
        <v>0</v>
      </c>
      <c r="FE118" s="49">
        <v>0</v>
      </c>
      <c r="FF118" s="49">
        <v>369.9</v>
      </c>
      <c r="FG118" s="324"/>
      <c r="FH118" s="333">
        <v>0</v>
      </c>
      <c r="FI118" s="333">
        <v>0</v>
      </c>
      <c r="FJ118" s="333">
        <v>0</v>
      </c>
      <c r="FK118" s="49">
        <v>304.8</v>
      </c>
      <c r="FL118" s="324"/>
      <c r="FM118" s="333">
        <v>0</v>
      </c>
      <c r="FN118" s="333">
        <v>0</v>
      </c>
      <c r="FO118" s="333">
        <v>0</v>
      </c>
      <c r="FP118" s="49">
        <v>414.59999999999997</v>
      </c>
      <c r="FQ118" s="324"/>
      <c r="FR118" s="49">
        <v>0</v>
      </c>
      <c r="FS118" s="49">
        <v>0</v>
      </c>
      <c r="FT118" s="49">
        <v>0</v>
      </c>
      <c r="FU118" s="49">
        <v>378.90000000000003</v>
      </c>
      <c r="FV118" s="324"/>
      <c r="FW118" s="49">
        <v>0</v>
      </c>
      <c r="FX118" s="49">
        <v>0</v>
      </c>
      <c r="FY118" s="49">
        <v>0</v>
      </c>
      <c r="FZ118" s="49">
        <v>474.39999999999992</v>
      </c>
      <c r="GA118" s="324"/>
      <c r="GB118">
        <v>0</v>
      </c>
      <c r="GC118">
        <v>0</v>
      </c>
      <c r="GD118">
        <v>0</v>
      </c>
      <c r="GE118" s="18">
        <v>951.2</v>
      </c>
      <c r="GF118" s="324"/>
      <c r="GG118" s="632">
        <v>0</v>
      </c>
      <c r="GH118" s="632">
        <v>0</v>
      </c>
      <c r="GI118" s="632">
        <v>0</v>
      </c>
      <c r="GJ118">
        <v>364</v>
      </c>
      <c r="GK118" s="324"/>
      <c r="GL118" s="49">
        <v>0</v>
      </c>
      <c r="GM118" s="49">
        <v>0</v>
      </c>
      <c r="GN118">
        <v>0</v>
      </c>
      <c r="GO118" s="49">
        <v>0</v>
      </c>
      <c r="GP118" s="324"/>
    </row>
    <row r="119" spans="1:198" ht="18">
      <c r="A119" s="39" t="s">
        <v>3666</v>
      </c>
      <c r="B119" s="45">
        <f t="shared" si="3"/>
        <v>21529.849999999995</v>
      </c>
      <c r="C119" s="41"/>
      <c r="D119" s="49">
        <v>0</v>
      </c>
      <c r="E119" s="49">
        <v>0</v>
      </c>
      <c r="F119" s="49">
        <v>0</v>
      </c>
      <c r="G119" s="49">
        <v>168.7</v>
      </c>
      <c r="H119" s="371"/>
      <c r="I119" s="49">
        <v>0</v>
      </c>
      <c r="J119" s="49">
        <v>0</v>
      </c>
      <c r="K119" s="49">
        <v>0</v>
      </c>
      <c r="L119" s="49">
        <v>292.5</v>
      </c>
      <c r="M119" s="371"/>
      <c r="N119" s="49">
        <v>0</v>
      </c>
      <c r="O119" s="49">
        <v>0</v>
      </c>
      <c r="P119" s="49">
        <v>0</v>
      </c>
      <c r="Q119" s="49">
        <v>526.59999999999991</v>
      </c>
      <c r="R119" s="371"/>
      <c r="S119" s="315">
        <v>0</v>
      </c>
      <c r="T119" s="315">
        <v>0</v>
      </c>
      <c r="U119" s="315">
        <v>0</v>
      </c>
      <c r="V119" s="49">
        <v>284</v>
      </c>
      <c r="W119" s="371"/>
      <c r="X119" s="49">
        <v>0</v>
      </c>
      <c r="Y119" s="49">
        <v>0</v>
      </c>
      <c r="Z119" s="49">
        <v>0</v>
      </c>
      <c r="AA119" s="49">
        <v>398.40000000000003</v>
      </c>
      <c r="AB119" s="371"/>
      <c r="AC119" s="49">
        <v>0</v>
      </c>
      <c r="AD119" s="49">
        <v>0</v>
      </c>
      <c r="AE119" s="49">
        <v>0</v>
      </c>
      <c r="AF119" s="49">
        <v>554.19999999999993</v>
      </c>
      <c r="AG119" s="371"/>
      <c r="AH119" s="49">
        <v>0</v>
      </c>
      <c r="AI119" s="49">
        <v>0</v>
      </c>
      <c r="AJ119" s="49">
        <v>0</v>
      </c>
      <c r="AK119" s="49">
        <v>553.79999999999995</v>
      </c>
      <c r="AL119" s="371"/>
      <c r="AM119" s="49">
        <v>0</v>
      </c>
      <c r="AN119" s="49">
        <v>0</v>
      </c>
      <c r="AO119" s="49">
        <v>0</v>
      </c>
      <c r="AP119" s="49">
        <v>675.8</v>
      </c>
      <c r="AQ119" s="371"/>
      <c r="AR119" s="49">
        <v>0</v>
      </c>
      <c r="AS119" s="49">
        <v>0</v>
      </c>
      <c r="AT119" s="49">
        <v>0</v>
      </c>
      <c r="AU119" s="49">
        <v>210</v>
      </c>
      <c r="AV119" s="371"/>
      <c r="AW119" s="49">
        <v>0</v>
      </c>
      <c r="AX119" s="49">
        <v>0</v>
      </c>
      <c r="AY119" s="49">
        <v>0</v>
      </c>
      <c r="AZ119" s="49">
        <v>254.09999999999997</v>
      </c>
      <c r="BA119" s="371"/>
      <c r="BB119" s="49">
        <v>0</v>
      </c>
      <c r="BC119" s="49">
        <v>0</v>
      </c>
      <c r="BD119" s="49">
        <v>0</v>
      </c>
      <c r="BE119" s="49">
        <v>502.5</v>
      </c>
      <c r="BF119" s="371"/>
      <c r="BG119" s="49">
        <v>0</v>
      </c>
      <c r="BH119" s="49">
        <v>0</v>
      </c>
      <c r="BI119" s="49">
        <v>0</v>
      </c>
      <c r="BJ119" s="49">
        <v>453.5</v>
      </c>
      <c r="BK119" s="371"/>
      <c r="BL119" s="49">
        <v>0</v>
      </c>
      <c r="BM119" s="49">
        <v>0</v>
      </c>
      <c r="BN119" s="49">
        <v>0</v>
      </c>
      <c r="BO119" s="49">
        <v>351.40000000000003</v>
      </c>
      <c r="BP119" s="371"/>
      <c r="BQ119" s="49">
        <v>0</v>
      </c>
      <c r="BR119" s="49">
        <v>0</v>
      </c>
      <c r="BS119" s="49">
        <v>0</v>
      </c>
      <c r="BT119" s="49">
        <v>646</v>
      </c>
      <c r="BU119" s="324"/>
      <c r="BV119" s="49">
        <v>0</v>
      </c>
      <c r="BW119" s="49">
        <v>0</v>
      </c>
      <c r="BX119" s="49">
        <v>0</v>
      </c>
      <c r="BY119" s="49">
        <v>328.3</v>
      </c>
      <c r="BZ119" s="371"/>
      <c r="CA119" s="49">
        <v>0</v>
      </c>
      <c r="CB119" s="49">
        <v>0</v>
      </c>
      <c r="CC119" s="49">
        <v>0</v>
      </c>
      <c r="CD119" s="49">
        <v>715.4</v>
      </c>
      <c r="CE119" s="324"/>
      <c r="CF119" s="333">
        <v>0</v>
      </c>
      <c r="CG119" s="333">
        <v>0</v>
      </c>
      <c r="CH119" s="333">
        <v>0</v>
      </c>
      <c r="CI119" s="49">
        <v>473.4</v>
      </c>
      <c r="CJ119" s="324"/>
      <c r="CK119" s="49">
        <v>0</v>
      </c>
      <c r="CL119" s="49">
        <v>0</v>
      </c>
      <c r="CM119" s="49">
        <v>0</v>
      </c>
      <c r="CN119" s="49">
        <v>421.5</v>
      </c>
      <c r="CO119" s="371"/>
      <c r="CP119" s="49">
        <v>0</v>
      </c>
      <c r="CQ119" s="49">
        <v>0</v>
      </c>
      <c r="CR119" s="49">
        <v>0</v>
      </c>
      <c r="CS119" s="49">
        <v>428.1</v>
      </c>
      <c r="CT119" s="324"/>
      <c r="CU119" s="49">
        <v>0</v>
      </c>
      <c r="CV119" s="49">
        <v>0</v>
      </c>
      <c r="CW119" s="49">
        <v>0</v>
      </c>
      <c r="CX119" s="49">
        <v>184.09999999999997</v>
      </c>
      <c r="CY119" s="371"/>
      <c r="CZ119" s="49">
        <v>0</v>
      </c>
      <c r="DA119" s="49">
        <v>0</v>
      </c>
      <c r="DB119" s="49">
        <v>0</v>
      </c>
      <c r="DC119" s="49">
        <v>12.100000000000001</v>
      </c>
      <c r="DD119" s="324"/>
      <c r="DE119" s="49">
        <v>0</v>
      </c>
      <c r="DF119" s="49">
        <v>0</v>
      </c>
      <c r="DG119" s="49">
        <v>0</v>
      </c>
      <c r="DH119" s="315">
        <v>1783.2</v>
      </c>
      <c r="DI119" s="324"/>
      <c r="DJ119" s="315">
        <v>0</v>
      </c>
      <c r="DK119" s="315">
        <v>0</v>
      </c>
      <c r="DL119" s="315">
        <v>0</v>
      </c>
      <c r="DM119" s="49">
        <v>1132.5</v>
      </c>
      <c r="DN119" s="324"/>
      <c r="DO119" s="49">
        <v>0</v>
      </c>
      <c r="DP119" s="49">
        <v>0</v>
      </c>
      <c r="DQ119" s="49">
        <v>0</v>
      </c>
      <c r="DR119" s="49">
        <v>128.69999999999999</v>
      </c>
      <c r="DS119" s="324"/>
      <c r="DT119" s="49">
        <v>0</v>
      </c>
      <c r="DU119" s="49">
        <v>0</v>
      </c>
      <c r="DV119" s="49">
        <v>0</v>
      </c>
      <c r="DW119" s="49">
        <v>275.5</v>
      </c>
      <c r="DX119" s="324"/>
      <c r="DY119" s="49">
        <v>0</v>
      </c>
      <c r="DZ119" s="49">
        <v>0</v>
      </c>
      <c r="EA119" s="49">
        <v>0</v>
      </c>
      <c r="EB119" s="315">
        <v>4151.7</v>
      </c>
      <c r="EC119" s="324"/>
      <c r="ED119" s="49">
        <v>0</v>
      </c>
      <c r="EE119" s="49">
        <v>0</v>
      </c>
      <c r="EF119" s="49">
        <v>0</v>
      </c>
      <c r="EG119" s="49">
        <v>206.3</v>
      </c>
      <c r="EH119" s="324"/>
      <c r="EI119" s="49">
        <v>0</v>
      </c>
      <c r="EJ119" s="49">
        <v>0</v>
      </c>
      <c r="EK119" s="49">
        <v>0</v>
      </c>
      <c r="EL119" s="49">
        <v>152.4</v>
      </c>
      <c r="EM119" s="324"/>
      <c r="EN119" s="49">
        <v>0</v>
      </c>
      <c r="EO119" s="49">
        <v>0</v>
      </c>
      <c r="EP119" s="49">
        <v>0</v>
      </c>
      <c r="EQ119" s="49">
        <v>510</v>
      </c>
      <c r="ER119" s="324"/>
      <c r="ES119" s="49">
        <v>0</v>
      </c>
      <c r="ET119" s="49">
        <v>0</v>
      </c>
      <c r="EU119" s="49">
        <v>0</v>
      </c>
      <c r="EV119" s="49">
        <v>219.9</v>
      </c>
      <c r="EW119" s="324"/>
      <c r="EX119">
        <v>0</v>
      </c>
      <c r="EY119">
        <v>0</v>
      </c>
      <c r="EZ119">
        <v>0</v>
      </c>
      <c r="FA119" s="479">
        <v>1901.7</v>
      </c>
      <c r="FB119" s="324"/>
      <c r="FC119" s="49">
        <v>0</v>
      </c>
      <c r="FD119" s="49">
        <v>0</v>
      </c>
      <c r="FE119" s="49">
        <v>0</v>
      </c>
      <c r="FF119" s="49">
        <v>159.09999999999997</v>
      </c>
      <c r="FG119" s="324"/>
      <c r="FH119" s="333">
        <v>0</v>
      </c>
      <c r="FI119" s="333">
        <v>0</v>
      </c>
      <c r="FJ119" s="333">
        <v>0</v>
      </c>
      <c r="FK119" s="49">
        <v>118.2</v>
      </c>
      <c r="FL119" s="324"/>
      <c r="FM119" s="333">
        <v>0</v>
      </c>
      <c r="FN119" s="333">
        <v>0</v>
      </c>
      <c r="FO119" s="333">
        <v>0</v>
      </c>
      <c r="FP119" s="49">
        <v>203.3</v>
      </c>
      <c r="FQ119" s="324"/>
      <c r="FR119" s="49">
        <v>0</v>
      </c>
      <c r="FS119" s="49">
        <v>0</v>
      </c>
      <c r="FT119" s="49">
        <v>0</v>
      </c>
      <c r="FU119" s="49">
        <v>389.25</v>
      </c>
      <c r="FV119" s="324"/>
      <c r="FW119" s="49">
        <v>0</v>
      </c>
      <c r="FX119" s="49">
        <v>0</v>
      </c>
      <c r="FY119" s="49">
        <v>0</v>
      </c>
      <c r="FZ119" s="49">
        <v>334.85</v>
      </c>
      <c r="GA119" s="324"/>
      <c r="GB119">
        <v>0</v>
      </c>
      <c r="GC119">
        <v>0</v>
      </c>
      <c r="GD119">
        <v>0</v>
      </c>
      <c r="GE119" s="18">
        <v>1017.8499999999999</v>
      </c>
      <c r="GF119" s="324"/>
      <c r="GG119" s="632">
        <v>0</v>
      </c>
      <c r="GH119" s="632">
        <v>0</v>
      </c>
      <c r="GI119" s="632">
        <v>0</v>
      </c>
      <c r="GJ119">
        <v>411</v>
      </c>
      <c r="GK119" s="324"/>
      <c r="GL119" s="49">
        <v>0</v>
      </c>
      <c r="GM119" s="49">
        <v>0</v>
      </c>
      <c r="GN119">
        <v>0</v>
      </c>
      <c r="GO119" s="49">
        <v>0</v>
      </c>
      <c r="GP119" s="324"/>
    </row>
    <row r="120" spans="1:198" ht="18">
      <c r="A120" s="40" t="s">
        <v>686</v>
      </c>
      <c r="B120" s="45">
        <f t="shared" si="3"/>
        <v>53796.500000000022</v>
      </c>
      <c r="C120" s="41"/>
      <c r="D120" s="49">
        <v>0</v>
      </c>
      <c r="E120" s="49">
        <v>51.849999999999994</v>
      </c>
      <c r="F120" s="49">
        <v>372.90000000000003</v>
      </c>
      <c r="G120" s="49">
        <v>195.6</v>
      </c>
      <c r="H120" s="371"/>
      <c r="I120" s="49">
        <v>0</v>
      </c>
      <c r="J120" s="49">
        <v>42.349999999999966</v>
      </c>
      <c r="K120" s="49">
        <v>17.700000000000102</v>
      </c>
      <c r="L120" s="49">
        <v>118</v>
      </c>
      <c r="M120" s="371"/>
      <c r="N120" s="49">
        <v>86.912500000000051</v>
      </c>
      <c r="O120" s="49">
        <v>274.65000000000032</v>
      </c>
      <c r="P120" s="49">
        <v>311.02499999999998</v>
      </c>
      <c r="Q120" s="49">
        <v>505.55000000000007</v>
      </c>
      <c r="R120" s="371"/>
      <c r="S120" s="315">
        <v>75.600000000000051</v>
      </c>
      <c r="T120" s="315">
        <v>81.750000000000227</v>
      </c>
      <c r="U120" s="315">
        <v>114.89999999999999</v>
      </c>
      <c r="V120" s="49">
        <v>378.5</v>
      </c>
      <c r="W120" s="371"/>
      <c r="X120" s="49">
        <v>64.575000000000045</v>
      </c>
      <c r="Y120" s="49">
        <v>108.85000000000014</v>
      </c>
      <c r="Z120" s="49">
        <v>259.42500000000001</v>
      </c>
      <c r="AA120" s="49">
        <v>347.3</v>
      </c>
      <c r="AB120" s="371"/>
      <c r="AC120" s="49">
        <v>131.85000000000002</v>
      </c>
      <c r="AD120" s="49">
        <v>328.75</v>
      </c>
      <c r="AE120" s="49">
        <v>741.15000000000009</v>
      </c>
      <c r="AF120" s="49">
        <v>240.79999999999998</v>
      </c>
      <c r="AG120" s="371"/>
      <c r="AH120" s="49">
        <v>180.40000000000009</v>
      </c>
      <c r="AI120" s="49">
        <v>288.85000000000014</v>
      </c>
      <c r="AJ120" s="49">
        <v>497.25000000000011</v>
      </c>
      <c r="AK120" s="49">
        <v>658.5999999999998</v>
      </c>
      <c r="AL120" s="371"/>
      <c r="AM120" s="49">
        <v>64.437500000000114</v>
      </c>
      <c r="AN120" s="49">
        <v>333.55000000000041</v>
      </c>
      <c r="AO120" s="49">
        <v>381.15</v>
      </c>
      <c r="AP120" s="49">
        <v>682.65</v>
      </c>
      <c r="AQ120" s="371"/>
      <c r="AR120" s="49">
        <v>98.125000000000114</v>
      </c>
      <c r="AS120" s="49">
        <v>118.79999999999998</v>
      </c>
      <c r="AT120" s="49">
        <v>4.5</v>
      </c>
      <c r="AU120" s="49">
        <v>54</v>
      </c>
      <c r="AV120" s="371"/>
      <c r="AW120" s="49">
        <v>61.574999999999591</v>
      </c>
      <c r="AX120" s="49">
        <v>423.65000000000009</v>
      </c>
      <c r="AY120" s="49">
        <v>510.29999999999995</v>
      </c>
      <c r="AZ120" s="49">
        <v>441.20000000000005</v>
      </c>
      <c r="BA120" s="371"/>
      <c r="BB120" s="49">
        <v>117.12500000000023</v>
      </c>
      <c r="BC120" s="49">
        <v>232</v>
      </c>
      <c r="BD120" s="49">
        <v>339.3</v>
      </c>
      <c r="BE120" s="49">
        <v>409</v>
      </c>
      <c r="BF120" s="371"/>
      <c r="BG120" s="49">
        <v>78.574999999999818</v>
      </c>
      <c r="BH120" s="49">
        <v>101.2</v>
      </c>
      <c r="BI120" s="49">
        <v>419.09999999999997</v>
      </c>
      <c r="BJ120" s="49">
        <v>264.29999999999995</v>
      </c>
      <c r="BK120" s="371"/>
      <c r="BL120" s="49">
        <v>65.812499999999545</v>
      </c>
      <c r="BM120" s="49">
        <v>64.2</v>
      </c>
      <c r="BN120" s="49">
        <v>368.85</v>
      </c>
      <c r="BO120" s="49">
        <v>233.5</v>
      </c>
      <c r="BP120" s="371"/>
      <c r="BQ120" s="49">
        <v>108.68749999999977</v>
      </c>
      <c r="BR120" s="49">
        <v>259.84999999999991</v>
      </c>
      <c r="BS120" s="49">
        <v>213.375</v>
      </c>
      <c r="BT120" s="49">
        <v>599</v>
      </c>
      <c r="BU120" s="324"/>
      <c r="BV120" s="49">
        <v>118.24999999999955</v>
      </c>
      <c r="BW120" s="49">
        <v>139.29999999999973</v>
      </c>
      <c r="BX120" s="49">
        <v>308.92500000000007</v>
      </c>
      <c r="BY120" s="49">
        <v>418.79999999999995</v>
      </c>
      <c r="BZ120" s="371"/>
      <c r="CA120" s="49">
        <v>109.19999999999959</v>
      </c>
      <c r="CB120" s="49">
        <v>224.04999999999927</v>
      </c>
      <c r="CC120" s="49">
        <v>199.125</v>
      </c>
      <c r="CD120" s="49">
        <v>743</v>
      </c>
      <c r="CE120" s="324"/>
      <c r="CF120" s="333">
        <v>72.699999999999591</v>
      </c>
      <c r="CG120" s="333">
        <v>177.74999999999955</v>
      </c>
      <c r="CH120" s="333">
        <v>72.375</v>
      </c>
      <c r="CI120" s="49">
        <v>536</v>
      </c>
      <c r="CJ120" s="324"/>
      <c r="CK120" s="49">
        <v>55.137499999999591</v>
      </c>
      <c r="CL120" s="49">
        <v>182.25</v>
      </c>
      <c r="CM120" s="49">
        <v>112.94999999999999</v>
      </c>
      <c r="CN120" s="49">
        <v>438.4</v>
      </c>
      <c r="CO120" s="371"/>
      <c r="CP120" s="49">
        <v>79.474999999999682</v>
      </c>
      <c r="CQ120" s="49">
        <v>184.75</v>
      </c>
      <c r="CR120" s="49">
        <v>276</v>
      </c>
      <c r="CS120" s="49">
        <v>412.90000000000003</v>
      </c>
      <c r="CT120" s="324"/>
      <c r="CU120" s="49">
        <v>35.549999999999955</v>
      </c>
      <c r="CV120" s="49">
        <v>115.29999999999927</v>
      </c>
      <c r="CW120" s="49">
        <v>266.39999999999998</v>
      </c>
      <c r="CX120" s="49">
        <v>279.90000000000003</v>
      </c>
      <c r="CY120" s="371"/>
      <c r="CZ120" s="49">
        <v>1.0999999999999091</v>
      </c>
      <c r="DA120" s="49">
        <v>7.15</v>
      </c>
      <c r="DB120" s="49">
        <v>34.125</v>
      </c>
      <c r="DC120" s="49">
        <v>9.7999999999999989</v>
      </c>
      <c r="DD120" s="324"/>
      <c r="DE120" s="49">
        <v>461.52500000000015</v>
      </c>
      <c r="DF120" s="49">
        <v>548.59999999999945</v>
      </c>
      <c r="DG120" s="49">
        <v>1770.6750000000004</v>
      </c>
      <c r="DH120" s="315">
        <v>2687.8</v>
      </c>
      <c r="DI120" s="324"/>
      <c r="DJ120" s="315">
        <v>85.525000000000546</v>
      </c>
      <c r="DK120" s="315">
        <v>398.64999999999873</v>
      </c>
      <c r="DL120" s="315">
        <v>518.40000000000009</v>
      </c>
      <c r="DM120" s="49">
        <v>988.15000000000009</v>
      </c>
      <c r="DN120" s="324"/>
      <c r="DO120" s="49">
        <v>96.775000000000091</v>
      </c>
      <c r="DP120" s="49">
        <v>274.30000000000018</v>
      </c>
      <c r="DQ120" s="49">
        <v>346.79999999999995</v>
      </c>
      <c r="DR120" s="49">
        <v>259</v>
      </c>
      <c r="DS120" s="324"/>
      <c r="DT120" s="49">
        <v>0</v>
      </c>
      <c r="DU120" s="49">
        <v>0</v>
      </c>
      <c r="DV120" s="49">
        <v>0</v>
      </c>
      <c r="DW120" s="49">
        <v>35.1</v>
      </c>
      <c r="DX120" s="324"/>
      <c r="DY120" s="49">
        <v>718.46250000001146</v>
      </c>
      <c r="DZ120" s="49">
        <v>1974.6500000000024</v>
      </c>
      <c r="EA120" s="49">
        <v>3610.2000000000007</v>
      </c>
      <c r="EB120" s="315">
        <v>3895.9</v>
      </c>
      <c r="EC120" s="324"/>
      <c r="ED120" s="49">
        <v>62.574999999999363</v>
      </c>
      <c r="EE120" s="49">
        <v>72.000000000001819</v>
      </c>
      <c r="EF120" s="49">
        <v>121.125</v>
      </c>
      <c r="EG120" s="49">
        <v>158.80000000000001</v>
      </c>
      <c r="EH120" s="324"/>
      <c r="EI120" s="49">
        <v>40.374999999999545</v>
      </c>
      <c r="EJ120" s="49">
        <v>146.84999999999854</v>
      </c>
      <c r="EK120" s="49">
        <v>324.375</v>
      </c>
      <c r="EL120" s="49">
        <v>317.59999999999997</v>
      </c>
      <c r="EM120" s="324"/>
      <c r="EN120" s="49">
        <v>0</v>
      </c>
      <c r="EO120" s="49">
        <v>117.5</v>
      </c>
      <c r="EP120" s="49">
        <v>260.25000000000006</v>
      </c>
      <c r="EQ120" s="49">
        <v>520.9</v>
      </c>
      <c r="ER120" s="324"/>
      <c r="ES120" s="49">
        <v>29.999999999999545</v>
      </c>
      <c r="ET120" s="49">
        <v>65.349999999998545</v>
      </c>
      <c r="EU120" s="49">
        <v>403.27500000000003</v>
      </c>
      <c r="EV120" s="49">
        <v>164.5</v>
      </c>
      <c r="EW120" s="324"/>
      <c r="EX120">
        <v>517.27500000000009</v>
      </c>
      <c r="EY120">
        <v>949.94999999999891</v>
      </c>
      <c r="EZ120">
        <v>1646.5499999999997</v>
      </c>
      <c r="FA120" s="479">
        <v>1517.3</v>
      </c>
      <c r="FB120" s="324"/>
      <c r="FC120" s="49">
        <v>37.124999999999545</v>
      </c>
      <c r="FD120" s="49">
        <v>13.649999999999636</v>
      </c>
      <c r="FE120" s="49">
        <v>128.77500000000001</v>
      </c>
      <c r="FF120" s="49">
        <v>118.99999999999999</v>
      </c>
      <c r="FG120" s="324"/>
      <c r="FH120" s="333">
        <v>31.124999999999545</v>
      </c>
      <c r="FI120" s="333">
        <v>37.149999999999991</v>
      </c>
      <c r="FJ120" s="333">
        <v>384.90000000000003</v>
      </c>
      <c r="FK120" s="49">
        <v>329.4</v>
      </c>
      <c r="FL120" s="324"/>
      <c r="FM120" s="333">
        <v>90.225000000000364</v>
      </c>
      <c r="FN120" s="333">
        <v>97.050000000001091</v>
      </c>
      <c r="FO120" s="333">
        <v>343.57500000000005</v>
      </c>
      <c r="FP120" s="49">
        <v>416.5</v>
      </c>
      <c r="FQ120" s="324"/>
      <c r="FR120" s="49">
        <v>96.749999999998181</v>
      </c>
      <c r="FS120" s="49">
        <v>232.5</v>
      </c>
      <c r="FT120" s="49">
        <v>256.875</v>
      </c>
      <c r="FU120" s="49">
        <v>398.1</v>
      </c>
      <c r="FV120" s="324"/>
      <c r="FW120" s="49">
        <v>0</v>
      </c>
      <c r="FX120" s="49">
        <v>29.700000000002547</v>
      </c>
      <c r="FY120" s="49">
        <v>118.57499999999999</v>
      </c>
      <c r="FZ120" s="49">
        <v>211.39999999999998</v>
      </c>
      <c r="GA120" s="324"/>
      <c r="GB120">
        <v>276.599999999994</v>
      </c>
      <c r="GC120">
        <v>663.89999999999918</v>
      </c>
      <c r="GD120">
        <v>1163.6999999999998</v>
      </c>
      <c r="GE120" s="18">
        <v>1195.3</v>
      </c>
      <c r="GF120" s="324"/>
      <c r="GG120" s="632">
        <v>65.125</v>
      </c>
      <c r="GH120" s="632">
        <v>195.25</v>
      </c>
      <c r="GI120" s="632">
        <v>295.875</v>
      </c>
      <c r="GJ120">
        <v>356.5</v>
      </c>
      <c r="GK120" s="324"/>
      <c r="GL120" s="49">
        <v>0</v>
      </c>
      <c r="GM120" s="49">
        <v>0</v>
      </c>
      <c r="GN120">
        <v>971.25</v>
      </c>
      <c r="GO120" s="49">
        <v>0</v>
      </c>
      <c r="GP120" s="324"/>
    </row>
    <row r="121" spans="1:198" ht="18">
      <c r="A121" s="40" t="s">
        <v>33</v>
      </c>
      <c r="B121" s="45">
        <f t="shared" si="3"/>
        <v>63345.974999999984</v>
      </c>
      <c r="C121" s="41"/>
      <c r="D121" s="49">
        <v>0</v>
      </c>
      <c r="E121" s="49">
        <v>135.55000000000001</v>
      </c>
      <c r="F121" s="49">
        <v>408.97500000000002</v>
      </c>
      <c r="G121" s="49">
        <v>295.60000000000002</v>
      </c>
      <c r="H121" s="371"/>
      <c r="I121" s="49">
        <v>0</v>
      </c>
      <c r="J121" s="49">
        <v>161.9</v>
      </c>
      <c r="K121" s="49">
        <v>49.499999999999915</v>
      </c>
      <c r="L121" s="49">
        <v>102</v>
      </c>
      <c r="M121" s="371"/>
      <c r="N121" s="49">
        <v>162.92500000000007</v>
      </c>
      <c r="O121" s="49">
        <v>433.09999999999945</v>
      </c>
      <c r="P121" s="49">
        <v>455.62500000000011</v>
      </c>
      <c r="Q121" s="49">
        <v>517.29999999999995</v>
      </c>
      <c r="R121" s="371"/>
      <c r="S121" s="315">
        <v>45.000000000000114</v>
      </c>
      <c r="T121" s="315">
        <v>115.89999999999975</v>
      </c>
      <c r="U121" s="315">
        <v>149.25</v>
      </c>
      <c r="V121" s="49">
        <v>202.39999999999998</v>
      </c>
      <c r="W121" s="371"/>
      <c r="X121" s="49">
        <v>100.10000000000002</v>
      </c>
      <c r="Y121" s="49">
        <v>126.2999999999995</v>
      </c>
      <c r="Z121" s="49">
        <v>332.54999999999995</v>
      </c>
      <c r="AA121" s="49">
        <v>395.4</v>
      </c>
      <c r="AB121" s="371"/>
      <c r="AC121" s="49">
        <v>223.67499999999984</v>
      </c>
      <c r="AD121" s="49">
        <v>409.59999999999945</v>
      </c>
      <c r="AE121" s="49">
        <v>517.65000000000009</v>
      </c>
      <c r="AF121" s="49">
        <v>347.19999999999993</v>
      </c>
      <c r="AG121" s="371"/>
      <c r="AH121" s="49">
        <v>331.72500000000025</v>
      </c>
      <c r="AI121" s="49">
        <v>282.50000000000045</v>
      </c>
      <c r="AJ121" s="49">
        <v>974.47499999999991</v>
      </c>
      <c r="AK121" s="49">
        <v>874.09999999999991</v>
      </c>
      <c r="AL121" s="371"/>
      <c r="AM121" s="49">
        <v>62.800000000000409</v>
      </c>
      <c r="AN121" s="49">
        <v>239.50000000000091</v>
      </c>
      <c r="AO121" s="49">
        <v>219.14999999999998</v>
      </c>
      <c r="AP121" s="49">
        <v>436.2</v>
      </c>
      <c r="AQ121" s="371"/>
      <c r="AR121" s="49">
        <v>97.225000000000364</v>
      </c>
      <c r="AS121" s="49">
        <v>132.69999999999999</v>
      </c>
      <c r="AT121" s="49">
        <v>11.7</v>
      </c>
      <c r="AU121" s="49">
        <v>120</v>
      </c>
      <c r="AV121" s="371"/>
      <c r="AW121" s="49">
        <v>107.69999999999982</v>
      </c>
      <c r="AX121" s="49">
        <v>446.74999999999955</v>
      </c>
      <c r="AY121" s="49">
        <v>746.77500000000009</v>
      </c>
      <c r="AZ121" s="49">
        <v>1041</v>
      </c>
      <c r="BA121" s="371"/>
      <c r="BB121" s="49">
        <v>39.700000000000273</v>
      </c>
      <c r="BC121" s="49">
        <v>222.75</v>
      </c>
      <c r="BD121" s="49">
        <v>231.82499999999999</v>
      </c>
      <c r="BE121" s="49">
        <v>197.8</v>
      </c>
      <c r="BF121" s="371"/>
      <c r="BG121" s="49">
        <v>47.674999999999955</v>
      </c>
      <c r="BH121" s="49">
        <v>142.75</v>
      </c>
      <c r="BI121" s="49">
        <v>277.35000000000002</v>
      </c>
      <c r="BJ121" s="49">
        <v>106.2</v>
      </c>
      <c r="BK121" s="371"/>
      <c r="BL121" s="49">
        <v>44.999999999999773</v>
      </c>
      <c r="BM121" s="49">
        <v>55.5</v>
      </c>
      <c r="BN121" s="49">
        <v>118.20000000000002</v>
      </c>
      <c r="BO121" s="49">
        <v>210.79999999999998</v>
      </c>
      <c r="BP121" s="371"/>
      <c r="BQ121" s="49">
        <v>51.75</v>
      </c>
      <c r="BR121" s="49">
        <v>218.15000000000055</v>
      </c>
      <c r="BS121" s="49">
        <v>172.04999999999998</v>
      </c>
      <c r="BT121" s="49">
        <v>451.1</v>
      </c>
      <c r="BU121" s="324"/>
      <c r="BV121" s="49">
        <v>196.0750000000005</v>
      </c>
      <c r="BW121" s="49">
        <v>192.44999999999982</v>
      </c>
      <c r="BX121" s="49">
        <v>548.77500000000009</v>
      </c>
      <c r="BY121" s="49">
        <v>393.7</v>
      </c>
      <c r="BZ121" s="371"/>
      <c r="CA121" s="49">
        <v>38.800000000000182</v>
      </c>
      <c r="CB121" s="49">
        <v>151.44999999999936</v>
      </c>
      <c r="CC121" s="49">
        <v>171.97500000000002</v>
      </c>
      <c r="CD121" s="49">
        <v>607.70000000000005</v>
      </c>
      <c r="CE121" s="324"/>
      <c r="CF121" s="333">
        <v>12.075000000000045</v>
      </c>
      <c r="CG121" s="333">
        <v>229.25</v>
      </c>
      <c r="CH121" s="333">
        <v>201.52499999999998</v>
      </c>
      <c r="CI121" s="49">
        <v>467.20000000000005</v>
      </c>
      <c r="CJ121" s="324"/>
      <c r="CK121" s="49">
        <v>84.625000000000227</v>
      </c>
      <c r="CL121" s="49">
        <v>144.9</v>
      </c>
      <c r="CM121" s="49">
        <v>90.525000000000006</v>
      </c>
      <c r="CN121" s="49">
        <v>599.29999999999995</v>
      </c>
      <c r="CO121" s="371"/>
      <c r="CP121" s="49">
        <v>112.42500000000018</v>
      </c>
      <c r="CQ121" s="49">
        <v>247.55000000000018</v>
      </c>
      <c r="CR121" s="49">
        <v>304.57500000000005</v>
      </c>
      <c r="CS121" s="49">
        <v>423.99999999999994</v>
      </c>
      <c r="CT121" s="324"/>
      <c r="CU121" s="49">
        <v>142.61249999999927</v>
      </c>
      <c r="CV121" s="49">
        <v>332.10000000000036</v>
      </c>
      <c r="CW121" s="49">
        <v>822.07500000000005</v>
      </c>
      <c r="CX121" s="49">
        <v>436.4</v>
      </c>
      <c r="CY121" s="371"/>
      <c r="CZ121" s="49">
        <v>53.549999999999727</v>
      </c>
      <c r="DA121" s="49">
        <v>63</v>
      </c>
      <c r="DB121" s="49">
        <v>102.67500000000001</v>
      </c>
      <c r="DC121" s="49">
        <v>0</v>
      </c>
      <c r="DD121" s="324"/>
      <c r="DE121" s="49">
        <v>688.57499999999982</v>
      </c>
      <c r="DF121" s="49">
        <v>1154.1500000000005</v>
      </c>
      <c r="DG121" s="49">
        <v>2925.3750000000005</v>
      </c>
      <c r="DH121" s="315">
        <v>3627.8</v>
      </c>
      <c r="DI121" s="324"/>
      <c r="DJ121" s="315">
        <v>211.35000000000082</v>
      </c>
      <c r="DK121" s="315">
        <v>390.10000000000127</v>
      </c>
      <c r="DL121" s="315">
        <v>494.85</v>
      </c>
      <c r="DM121" s="49">
        <v>1141.5</v>
      </c>
      <c r="DN121" s="324"/>
      <c r="DO121" s="49">
        <v>177.57500000000118</v>
      </c>
      <c r="DP121" s="49">
        <v>385.60000000000127</v>
      </c>
      <c r="DQ121" s="49">
        <v>493.57499999999993</v>
      </c>
      <c r="DR121" s="49">
        <v>216.70000000000002</v>
      </c>
      <c r="DS121" s="324"/>
      <c r="DT121" s="49">
        <v>0</v>
      </c>
      <c r="DU121" s="49">
        <v>0</v>
      </c>
      <c r="DV121" s="49">
        <v>0</v>
      </c>
      <c r="DW121" s="49">
        <v>143.9</v>
      </c>
      <c r="DX121" s="324"/>
      <c r="DY121" s="49">
        <v>1157.3999999999992</v>
      </c>
      <c r="DZ121" s="49">
        <v>1767.3999999999987</v>
      </c>
      <c r="EA121" s="49">
        <v>3510.75</v>
      </c>
      <c r="EB121" s="315">
        <v>3980.6</v>
      </c>
      <c r="EC121" s="324"/>
      <c r="ED121" s="49">
        <v>70.024999999999636</v>
      </c>
      <c r="EE121" s="49">
        <v>123.29999999999745</v>
      </c>
      <c r="EF121" s="49">
        <v>202.125</v>
      </c>
      <c r="EG121" s="49">
        <v>421.20000000000005</v>
      </c>
      <c r="EH121" s="324"/>
      <c r="EI121" s="49">
        <v>134.99999999999909</v>
      </c>
      <c r="EJ121" s="49">
        <v>170.19999999999527</v>
      </c>
      <c r="EK121" s="49">
        <v>372.07499999999999</v>
      </c>
      <c r="EL121" s="49">
        <v>380.1</v>
      </c>
      <c r="EM121" s="324"/>
      <c r="EN121" s="49">
        <v>0</v>
      </c>
      <c r="EO121" s="49">
        <v>149.64999999999782</v>
      </c>
      <c r="EP121" s="49">
        <v>292.125</v>
      </c>
      <c r="EQ121" s="49">
        <v>452</v>
      </c>
      <c r="ER121" s="324"/>
      <c r="ES121" s="49">
        <v>50.074999999998909</v>
      </c>
      <c r="ET121" s="49">
        <v>86.44999999999709</v>
      </c>
      <c r="EU121" s="49">
        <v>361.35</v>
      </c>
      <c r="EV121" s="49">
        <v>297.3</v>
      </c>
      <c r="EW121" s="324"/>
      <c r="EX121">
        <v>1154.2624999999998</v>
      </c>
      <c r="EY121">
        <v>1590.6000000000004</v>
      </c>
      <c r="EZ121">
        <v>2527.7249999999999</v>
      </c>
      <c r="FA121" s="479">
        <v>2640.6</v>
      </c>
      <c r="FB121" s="324"/>
      <c r="FC121" s="49">
        <v>39.899999999999636</v>
      </c>
      <c r="FD121" s="49">
        <v>46.199999999998909</v>
      </c>
      <c r="FE121" s="49">
        <v>119.10000000000001</v>
      </c>
      <c r="FF121" s="49">
        <v>112.60000000000001</v>
      </c>
      <c r="FG121" s="324"/>
      <c r="FH121" s="333">
        <v>26.324999999999818</v>
      </c>
      <c r="FI121" s="333">
        <v>191.15</v>
      </c>
      <c r="FJ121" s="333">
        <v>348.97500000000002</v>
      </c>
      <c r="FK121" s="49">
        <v>53.099999999999994</v>
      </c>
      <c r="FL121" s="324"/>
      <c r="FM121" s="333">
        <v>117.05000000000018</v>
      </c>
      <c r="FN121" s="333">
        <v>107.24999999999818</v>
      </c>
      <c r="FO121" s="333">
        <v>233.17499999999998</v>
      </c>
      <c r="FP121" s="49">
        <v>150</v>
      </c>
      <c r="FQ121" s="324"/>
      <c r="FR121" s="49">
        <v>117.12499999999909</v>
      </c>
      <c r="FS121" s="49">
        <v>257.5</v>
      </c>
      <c r="FT121" s="49">
        <v>440.09999999999997</v>
      </c>
      <c r="FU121" s="49">
        <v>529.70000000000005</v>
      </c>
      <c r="FV121" s="324"/>
      <c r="FW121" s="49">
        <v>0</v>
      </c>
      <c r="FX121" s="49">
        <v>215.35000000000036</v>
      </c>
      <c r="FY121" s="49">
        <v>305.77499999999998</v>
      </c>
      <c r="FZ121" s="49">
        <v>278.5</v>
      </c>
      <c r="GA121" s="324"/>
      <c r="GB121">
        <v>247.57499999999891</v>
      </c>
      <c r="GC121">
        <v>532.95000000000255</v>
      </c>
      <c r="GD121">
        <v>971.625</v>
      </c>
      <c r="GE121" s="18">
        <v>918.8</v>
      </c>
      <c r="GF121" s="324"/>
      <c r="GG121" s="632">
        <v>81.625000000002728</v>
      </c>
      <c r="GH121" s="632">
        <v>206.75</v>
      </c>
      <c r="GI121" s="632">
        <v>189.75</v>
      </c>
      <c r="GJ121">
        <v>305</v>
      </c>
      <c r="GK121" s="324"/>
      <c r="GL121" s="49">
        <v>0</v>
      </c>
      <c r="GM121" s="49">
        <v>0</v>
      </c>
      <c r="GN121">
        <v>687.97499999999991</v>
      </c>
      <c r="GO121" s="49">
        <v>0</v>
      </c>
      <c r="GP121" s="324"/>
    </row>
    <row r="122" spans="1:198" ht="18">
      <c r="A122" s="40" t="s">
        <v>37</v>
      </c>
      <c r="B122" s="45">
        <f t="shared" si="3"/>
        <v>62715.900000000009</v>
      </c>
      <c r="C122" s="41"/>
      <c r="D122" s="49">
        <v>0</v>
      </c>
      <c r="E122" s="49">
        <v>305.70000000000005</v>
      </c>
      <c r="F122" s="49">
        <v>164.92500000000001</v>
      </c>
      <c r="G122" s="49">
        <v>189</v>
      </c>
      <c r="H122" s="371"/>
      <c r="I122" s="49">
        <v>0</v>
      </c>
      <c r="J122" s="49">
        <v>79.949999999999875</v>
      </c>
      <c r="K122" s="49">
        <v>72.75</v>
      </c>
      <c r="L122" s="49">
        <v>268.39999999999998</v>
      </c>
      <c r="M122" s="371"/>
      <c r="N122" s="49">
        <v>162.17499999999998</v>
      </c>
      <c r="O122" s="49">
        <v>474.80000000000018</v>
      </c>
      <c r="P122" s="49">
        <v>122.85</v>
      </c>
      <c r="Q122" s="49">
        <v>484.20000000000005</v>
      </c>
      <c r="R122" s="371"/>
      <c r="S122" s="315">
        <v>47.874999999999943</v>
      </c>
      <c r="T122" s="315">
        <v>113.95000000000016</v>
      </c>
      <c r="U122" s="315">
        <v>156.75</v>
      </c>
      <c r="V122" s="49">
        <v>216.1</v>
      </c>
      <c r="W122" s="371"/>
      <c r="X122" s="49">
        <v>85.099999999999966</v>
      </c>
      <c r="Y122" s="49">
        <v>113.25000000000045</v>
      </c>
      <c r="Z122" s="49">
        <v>257.70000000000005</v>
      </c>
      <c r="AA122" s="49">
        <v>365</v>
      </c>
      <c r="AB122" s="371"/>
      <c r="AC122" s="49">
        <v>242.55000000000018</v>
      </c>
      <c r="AD122" s="49">
        <v>529.45000000000073</v>
      </c>
      <c r="AE122" s="49">
        <v>518.32499999999993</v>
      </c>
      <c r="AF122" s="49">
        <v>477.79999999999995</v>
      </c>
      <c r="AG122" s="371"/>
      <c r="AH122" s="49">
        <v>264.72500000000025</v>
      </c>
      <c r="AI122" s="49">
        <v>466.90000000000009</v>
      </c>
      <c r="AJ122" s="49">
        <v>894.3</v>
      </c>
      <c r="AK122" s="49">
        <v>297.49999999999994</v>
      </c>
      <c r="AL122" s="371"/>
      <c r="AM122" s="49">
        <v>74.475000000000136</v>
      </c>
      <c r="AN122" s="49">
        <v>228.45000000000073</v>
      </c>
      <c r="AO122" s="49">
        <v>235.27499999999998</v>
      </c>
      <c r="AP122" s="49">
        <v>387.3</v>
      </c>
      <c r="AQ122" s="371"/>
      <c r="AR122" s="49">
        <v>62.049999999999955</v>
      </c>
      <c r="AS122" s="49">
        <v>105.5</v>
      </c>
      <c r="AT122" s="49">
        <v>97.125</v>
      </c>
      <c r="AU122" s="49">
        <v>282.5</v>
      </c>
      <c r="AV122" s="371"/>
      <c r="AW122" s="49">
        <v>158.96249999999986</v>
      </c>
      <c r="AX122" s="49">
        <v>398.10000000000082</v>
      </c>
      <c r="AY122" s="49">
        <v>570.22500000000002</v>
      </c>
      <c r="AZ122" s="49">
        <v>592.20000000000005</v>
      </c>
      <c r="BA122" s="371"/>
      <c r="BB122" s="49">
        <v>42.650000000000091</v>
      </c>
      <c r="BC122" s="49">
        <v>263.44999999999993</v>
      </c>
      <c r="BD122" s="49">
        <v>280.125</v>
      </c>
      <c r="BE122" s="49">
        <v>249.20000000000002</v>
      </c>
      <c r="BF122" s="371"/>
      <c r="BG122" s="49">
        <v>42.049999999999955</v>
      </c>
      <c r="BH122" s="49">
        <v>123.29999999999998</v>
      </c>
      <c r="BI122" s="49">
        <v>491.54999999999995</v>
      </c>
      <c r="BJ122" s="49">
        <v>228.7</v>
      </c>
      <c r="BK122" s="371"/>
      <c r="BL122" s="49">
        <v>45</v>
      </c>
      <c r="BM122" s="49">
        <v>70.799999999999983</v>
      </c>
      <c r="BN122" s="49">
        <v>68.25</v>
      </c>
      <c r="BO122" s="49">
        <v>389.40000000000003</v>
      </c>
      <c r="BP122" s="371"/>
      <c r="BQ122" s="49">
        <v>50.625</v>
      </c>
      <c r="BR122" s="49">
        <v>247.50000000000091</v>
      </c>
      <c r="BS122" s="49">
        <v>165.67500000000001</v>
      </c>
      <c r="BT122" s="49">
        <v>448</v>
      </c>
      <c r="BU122" s="324"/>
      <c r="BV122" s="49">
        <v>158.39999999999986</v>
      </c>
      <c r="BW122" s="49">
        <v>331.5</v>
      </c>
      <c r="BX122" s="49">
        <v>483.22499999999997</v>
      </c>
      <c r="BY122" s="49">
        <v>508.3</v>
      </c>
      <c r="BZ122" s="371"/>
      <c r="CA122" s="49">
        <v>40.774999999999636</v>
      </c>
      <c r="CB122" s="49">
        <v>176.84999999999945</v>
      </c>
      <c r="CC122" s="49">
        <v>296.10000000000002</v>
      </c>
      <c r="CD122" s="49">
        <v>616.20000000000005</v>
      </c>
      <c r="CE122" s="324"/>
      <c r="CF122" s="333">
        <v>38.749999999999545</v>
      </c>
      <c r="CG122" s="333">
        <v>184.74999999999818</v>
      </c>
      <c r="CH122" s="333">
        <v>248.02499999999998</v>
      </c>
      <c r="CI122" s="49">
        <v>460.6</v>
      </c>
      <c r="CJ122" s="324"/>
      <c r="CK122" s="49">
        <v>16.724999999999454</v>
      </c>
      <c r="CL122" s="49">
        <v>166.9</v>
      </c>
      <c r="CM122" s="49">
        <v>179.02499999999998</v>
      </c>
      <c r="CN122" s="49">
        <v>526</v>
      </c>
      <c r="CO122" s="371"/>
      <c r="CP122" s="49">
        <v>95.25</v>
      </c>
      <c r="CQ122" s="49">
        <v>200.34999999999854</v>
      </c>
      <c r="CR122" s="49">
        <v>322.04999999999995</v>
      </c>
      <c r="CS122" s="49">
        <v>552</v>
      </c>
      <c r="CT122" s="324"/>
      <c r="CU122" s="49">
        <v>102.32500000000005</v>
      </c>
      <c r="CV122" s="49">
        <v>412.09999999999854</v>
      </c>
      <c r="CW122" s="49">
        <v>762.52499999999998</v>
      </c>
      <c r="CX122" s="49">
        <v>694.69999999999993</v>
      </c>
      <c r="CY122" s="371"/>
      <c r="CZ122" s="49">
        <v>9.75</v>
      </c>
      <c r="DA122" s="49">
        <v>18</v>
      </c>
      <c r="DB122" s="49">
        <v>27.9</v>
      </c>
      <c r="DC122" s="49">
        <v>27.3</v>
      </c>
      <c r="DD122" s="324"/>
      <c r="DE122" s="49">
        <v>818.27499999999986</v>
      </c>
      <c r="DF122" s="49">
        <v>1187.8499999999995</v>
      </c>
      <c r="DG122" s="49">
        <v>2254.2749999999996</v>
      </c>
      <c r="DH122" s="315">
        <v>2839.3999999999996</v>
      </c>
      <c r="DI122" s="324"/>
      <c r="DJ122" s="315">
        <v>223.42500000000064</v>
      </c>
      <c r="DK122" s="315">
        <v>340.15000000000055</v>
      </c>
      <c r="DL122" s="315">
        <v>341.92499999999995</v>
      </c>
      <c r="DM122" s="49">
        <v>1078.9499999999998</v>
      </c>
      <c r="DN122" s="324"/>
      <c r="DO122" s="49">
        <v>68.624999999999545</v>
      </c>
      <c r="DP122" s="49">
        <v>443.54999999999927</v>
      </c>
      <c r="DQ122" s="49">
        <v>316.27499999999998</v>
      </c>
      <c r="DR122" s="49">
        <v>447.1</v>
      </c>
      <c r="DS122" s="324"/>
      <c r="DT122" s="49">
        <v>0</v>
      </c>
      <c r="DU122" s="49">
        <v>0</v>
      </c>
      <c r="DV122" s="49">
        <v>0</v>
      </c>
      <c r="DW122" s="49">
        <v>144</v>
      </c>
      <c r="DX122" s="324"/>
      <c r="DY122" s="49">
        <v>953.84999999998445</v>
      </c>
      <c r="DZ122" s="49">
        <v>2189.3499999999967</v>
      </c>
      <c r="EA122" s="49">
        <v>3563.3999999999996</v>
      </c>
      <c r="EB122" s="315">
        <v>4442.1500000000005</v>
      </c>
      <c r="EC122" s="324"/>
      <c r="ED122" s="49">
        <v>62.625000000001741</v>
      </c>
      <c r="EE122" s="49">
        <v>181.34999999999491</v>
      </c>
      <c r="EF122" s="49">
        <v>69.599999999999994</v>
      </c>
      <c r="EG122" s="49">
        <v>379.6</v>
      </c>
      <c r="EH122" s="324"/>
      <c r="EI122" s="49">
        <v>143.15000000000236</v>
      </c>
      <c r="EJ122" s="49">
        <v>125.74999999999454</v>
      </c>
      <c r="EK122" s="49">
        <v>444.97500000000002</v>
      </c>
      <c r="EL122" s="49">
        <v>326.89999999999998</v>
      </c>
      <c r="EM122" s="324"/>
      <c r="EN122" s="49">
        <v>0</v>
      </c>
      <c r="EO122" s="49">
        <v>194.44999999999527</v>
      </c>
      <c r="EP122" s="49">
        <v>297.22499999999997</v>
      </c>
      <c r="EQ122" s="49">
        <v>828.19999999999993</v>
      </c>
      <c r="ER122" s="324"/>
      <c r="ES122" s="49">
        <v>65.875000000000909</v>
      </c>
      <c r="ET122" s="49">
        <v>38.999999999994543</v>
      </c>
      <c r="EU122" s="49">
        <v>463.5</v>
      </c>
      <c r="EV122" s="49">
        <v>498.45</v>
      </c>
      <c r="EW122" s="324"/>
      <c r="EX122">
        <v>1207.6999999999998</v>
      </c>
      <c r="EY122">
        <v>2145.0999999999967</v>
      </c>
      <c r="EZ122">
        <v>1633.9499999999998</v>
      </c>
      <c r="FA122" s="479">
        <v>1996.5</v>
      </c>
      <c r="FB122" s="324"/>
      <c r="FC122" s="49">
        <v>49.625</v>
      </c>
      <c r="FD122" s="49">
        <v>6.749999999996362</v>
      </c>
      <c r="FE122" s="49">
        <v>163.42499999999998</v>
      </c>
      <c r="FF122" s="49">
        <v>501.54999999999995</v>
      </c>
      <c r="FG122" s="324"/>
      <c r="FH122" s="333">
        <v>83.800000000001091</v>
      </c>
      <c r="FI122" s="333">
        <v>128.55000000000001</v>
      </c>
      <c r="FJ122" s="333">
        <v>307.04999999999995</v>
      </c>
      <c r="FK122" s="49">
        <v>97.8</v>
      </c>
      <c r="FL122" s="324"/>
      <c r="FM122" s="333">
        <v>169.78750000000127</v>
      </c>
      <c r="FN122" s="333">
        <v>145.149999999996</v>
      </c>
      <c r="FO122" s="333">
        <v>199.57500000000002</v>
      </c>
      <c r="FP122" s="49">
        <v>151.1</v>
      </c>
      <c r="FQ122" s="324"/>
      <c r="FR122" s="49">
        <v>96.125000000001819</v>
      </c>
      <c r="FS122" s="49">
        <v>385.34999999999997</v>
      </c>
      <c r="FT122" s="49">
        <v>327.14999999999998</v>
      </c>
      <c r="FU122" s="49">
        <v>482.49999999999994</v>
      </c>
      <c r="FV122" s="324"/>
      <c r="FW122" s="49">
        <v>0</v>
      </c>
      <c r="FX122" s="49">
        <v>201.35000000000036</v>
      </c>
      <c r="FY122" s="49">
        <v>52.125</v>
      </c>
      <c r="FZ122" s="49">
        <v>687.4</v>
      </c>
      <c r="GA122" s="324"/>
      <c r="GB122">
        <v>262.62500000000728</v>
      </c>
      <c r="GC122">
        <v>483.25000000004758</v>
      </c>
      <c r="GD122">
        <v>783.07499999999993</v>
      </c>
      <c r="GE122" s="18">
        <v>1264.5999999999999</v>
      </c>
      <c r="GF122" s="324"/>
      <c r="GG122" s="632">
        <v>77.999999999999091</v>
      </c>
      <c r="GH122" s="632">
        <v>185.75</v>
      </c>
      <c r="GI122" s="632">
        <v>315</v>
      </c>
      <c r="GJ122">
        <v>280.5</v>
      </c>
      <c r="GK122" s="324"/>
      <c r="GL122" s="49">
        <v>0</v>
      </c>
      <c r="GM122" s="49">
        <v>0</v>
      </c>
      <c r="GN122">
        <v>643.65000000000009</v>
      </c>
      <c r="GO122" s="49">
        <v>0</v>
      </c>
      <c r="GP122" s="324"/>
    </row>
    <row r="123" spans="1:198" ht="18">
      <c r="A123" s="38" t="s">
        <v>143</v>
      </c>
      <c r="B123" s="45">
        <f t="shared" si="3"/>
        <v>60042.200000000026</v>
      </c>
      <c r="C123" s="41"/>
      <c r="D123" s="49">
        <v>0</v>
      </c>
      <c r="E123" s="49">
        <v>196.79999999999998</v>
      </c>
      <c r="F123" s="49">
        <v>328.6875</v>
      </c>
      <c r="G123" s="49">
        <v>397.20000000000005</v>
      </c>
      <c r="H123" s="371"/>
      <c r="I123" s="49">
        <v>0</v>
      </c>
      <c r="J123" s="49">
        <v>120.75000000000011</v>
      </c>
      <c r="K123" s="49">
        <v>49.275000000000034</v>
      </c>
      <c r="L123" s="49">
        <v>231.1</v>
      </c>
      <c r="M123" s="371"/>
      <c r="N123" s="49">
        <v>154.82499999999999</v>
      </c>
      <c r="O123" s="49">
        <v>206.44999999999959</v>
      </c>
      <c r="P123" s="49">
        <v>53.175000000000004</v>
      </c>
      <c r="Q123" s="49">
        <v>449.59999999999997</v>
      </c>
      <c r="R123" s="371"/>
      <c r="S123" s="315">
        <v>50.025000000000318</v>
      </c>
      <c r="T123" s="315">
        <v>74.650000000000205</v>
      </c>
      <c r="U123" s="315">
        <v>147.375</v>
      </c>
      <c r="V123" s="49">
        <v>222.1</v>
      </c>
      <c r="W123" s="371"/>
      <c r="X123" s="49">
        <v>70.600000000000136</v>
      </c>
      <c r="Y123" s="49">
        <v>151.64999999999964</v>
      </c>
      <c r="Z123" s="49">
        <v>354.59999999999997</v>
      </c>
      <c r="AA123" s="49">
        <v>323.09999999999997</v>
      </c>
      <c r="AB123" s="371"/>
      <c r="AC123" s="49">
        <v>195.75000000000023</v>
      </c>
      <c r="AD123" s="49">
        <v>443.79999999999927</v>
      </c>
      <c r="AE123" s="49">
        <v>420.97499999999997</v>
      </c>
      <c r="AF123" s="49">
        <v>289.60000000000002</v>
      </c>
      <c r="AG123" s="371"/>
      <c r="AH123" s="49">
        <v>314.05</v>
      </c>
      <c r="AI123" s="49">
        <v>272.64999999999918</v>
      </c>
      <c r="AJ123" s="49">
        <v>791.96250000000009</v>
      </c>
      <c r="AK123" s="49">
        <v>525.9</v>
      </c>
      <c r="AL123" s="371"/>
      <c r="AM123" s="49">
        <v>108.90000000000009</v>
      </c>
      <c r="AN123" s="49">
        <v>216.29999999999927</v>
      </c>
      <c r="AO123" s="49">
        <v>212.10000000000002</v>
      </c>
      <c r="AP123" s="49">
        <v>475.6</v>
      </c>
      <c r="AQ123" s="371"/>
      <c r="AR123" s="49">
        <v>77.825000000000045</v>
      </c>
      <c r="AS123" s="49">
        <v>168</v>
      </c>
      <c r="AT123" s="49">
        <v>0</v>
      </c>
      <c r="AU123" s="49">
        <v>223.5</v>
      </c>
      <c r="AV123" s="371"/>
      <c r="AW123" s="49">
        <v>149.12500000000045</v>
      </c>
      <c r="AX123" s="49">
        <v>365.99999999999955</v>
      </c>
      <c r="AY123" s="49">
        <v>594.97499999999991</v>
      </c>
      <c r="AZ123" s="49">
        <v>779.39999999999986</v>
      </c>
      <c r="BA123" s="371"/>
      <c r="BB123" s="49">
        <v>65.200000000000273</v>
      </c>
      <c r="BC123" s="49">
        <v>232.15</v>
      </c>
      <c r="BD123" s="49">
        <v>87.337500000000006</v>
      </c>
      <c r="BE123" s="49">
        <v>352.3</v>
      </c>
      <c r="BF123" s="371"/>
      <c r="BG123" s="49">
        <v>66.450000000000273</v>
      </c>
      <c r="BH123" s="49">
        <v>156.75</v>
      </c>
      <c r="BI123" s="49">
        <v>157.5</v>
      </c>
      <c r="BJ123" s="49">
        <v>186.1</v>
      </c>
      <c r="BK123" s="371"/>
      <c r="BL123" s="49">
        <v>67.500000000000455</v>
      </c>
      <c r="BM123" s="49">
        <v>69.400000000000006</v>
      </c>
      <c r="BN123" s="49">
        <v>49.5</v>
      </c>
      <c r="BO123" s="49">
        <v>282</v>
      </c>
      <c r="BP123" s="371"/>
      <c r="BQ123" s="49">
        <v>53.250000000000227</v>
      </c>
      <c r="BR123" s="49">
        <v>190.14999999999918</v>
      </c>
      <c r="BS123" s="49">
        <v>109.57499999999999</v>
      </c>
      <c r="BT123" s="49">
        <v>470</v>
      </c>
      <c r="BU123" s="324"/>
      <c r="BV123" s="49">
        <v>179.87500000000045</v>
      </c>
      <c r="BW123" s="49">
        <v>196.09999999999945</v>
      </c>
      <c r="BX123" s="49">
        <v>550.125</v>
      </c>
      <c r="BY123" s="49">
        <v>312.5</v>
      </c>
      <c r="BZ123" s="371"/>
      <c r="CA123" s="49">
        <v>55.799999999999727</v>
      </c>
      <c r="CB123" s="49">
        <v>190.84999999999991</v>
      </c>
      <c r="CC123" s="49">
        <v>11.7</v>
      </c>
      <c r="CD123" s="49">
        <v>618.29999999999995</v>
      </c>
      <c r="CE123" s="324"/>
      <c r="CF123" s="333">
        <v>55.550000000000409</v>
      </c>
      <c r="CG123" s="333">
        <v>194.65000000000055</v>
      </c>
      <c r="CH123" s="333">
        <v>276.82500000000005</v>
      </c>
      <c r="CI123" s="49">
        <v>496.5</v>
      </c>
      <c r="CJ123" s="324"/>
      <c r="CK123" s="49">
        <v>43.800000000000182</v>
      </c>
      <c r="CL123" s="49">
        <v>182.3</v>
      </c>
      <c r="CM123" s="49">
        <v>259.5</v>
      </c>
      <c r="CN123" s="49">
        <v>492.34999999999997</v>
      </c>
      <c r="CO123" s="371"/>
      <c r="CP123" s="49">
        <v>94.374999999999091</v>
      </c>
      <c r="CQ123" s="49">
        <v>208.95000000000073</v>
      </c>
      <c r="CR123" s="49">
        <v>266.85000000000002</v>
      </c>
      <c r="CS123" s="49">
        <v>417</v>
      </c>
      <c r="CT123" s="324"/>
      <c r="CU123" s="49">
        <v>137.01249999999982</v>
      </c>
      <c r="CV123" s="49">
        <v>473.050000000002</v>
      </c>
      <c r="CW123" s="49">
        <v>764.92499999999995</v>
      </c>
      <c r="CX123" s="49">
        <v>701.60000000000014</v>
      </c>
      <c r="CY123" s="371"/>
      <c r="CZ123" s="49">
        <v>8.2499999999995453</v>
      </c>
      <c r="DA123" s="49">
        <v>63.45</v>
      </c>
      <c r="DB123" s="49">
        <v>70.649999999999991</v>
      </c>
      <c r="DC123" s="49">
        <v>111.9</v>
      </c>
      <c r="DD123" s="324"/>
      <c r="DE123" s="49">
        <v>615.85000000000014</v>
      </c>
      <c r="DF123" s="49">
        <v>1091.5999999999995</v>
      </c>
      <c r="DG123" s="49">
        <v>2115.6000000000004</v>
      </c>
      <c r="DH123" s="315">
        <v>2725.1000000000004</v>
      </c>
      <c r="DI123" s="324"/>
      <c r="DJ123" s="315">
        <v>148.82499999999845</v>
      </c>
      <c r="DK123" s="315">
        <v>368.64999999999873</v>
      </c>
      <c r="DL123" s="315">
        <v>456.59999999999997</v>
      </c>
      <c r="DM123" s="49">
        <v>908.9</v>
      </c>
      <c r="DN123" s="324"/>
      <c r="DO123" s="49">
        <v>194.40000000000009</v>
      </c>
      <c r="DP123" s="49">
        <v>453.79999999999927</v>
      </c>
      <c r="DQ123" s="49">
        <v>484.42499999999995</v>
      </c>
      <c r="DR123" s="49">
        <v>265.59999999999997</v>
      </c>
      <c r="DS123" s="324"/>
      <c r="DT123" s="49">
        <v>0</v>
      </c>
      <c r="DU123" s="49">
        <v>0</v>
      </c>
      <c r="DV123" s="49">
        <v>0</v>
      </c>
      <c r="DW123" s="49">
        <v>73.2</v>
      </c>
      <c r="DX123" s="324"/>
      <c r="DY123" s="49">
        <v>1199.6000000000095</v>
      </c>
      <c r="DZ123" s="49">
        <v>1890.8500000000004</v>
      </c>
      <c r="EA123" s="49">
        <v>3767.4000000000005</v>
      </c>
      <c r="EB123" s="315">
        <v>3130.6000000000008</v>
      </c>
      <c r="EC123" s="324"/>
      <c r="ED123" s="49">
        <v>90.375000000000909</v>
      </c>
      <c r="EE123" s="49">
        <v>135.35000000000036</v>
      </c>
      <c r="EF123" s="49">
        <v>27.299999999999997</v>
      </c>
      <c r="EG123" s="49">
        <v>478.80000000000007</v>
      </c>
      <c r="EH123" s="324"/>
      <c r="EI123" s="49">
        <v>108.95000000000073</v>
      </c>
      <c r="EJ123" s="49">
        <v>351.24999999999818</v>
      </c>
      <c r="EK123" s="49">
        <v>479.02499999999998</v>
      </c>
      <c r="EL123" s="49">
        <v>428.4</v>
      </c>
      <c r="EM123" s="324"/>
      <c r="EN123" s="49">
        <v>0</v>
      </c>
      <c r="EO123" s="49">
        <v>185.40000000000146</v>
      </c>
      <c r="EP123" s="49">
        <v>292.87499999999994</v>
      </c>
      <c r="EQ123" s="49">
        <v>243.6</v>
      </c>
      <c r="ER123" s="324"/>
      <c r="ES123" s="49">
        <v>62.775000000001455</v>
      </c>
      <c r="ET123" s="49">
        <v>54.649999999997817</v>
      </c>
      <c r="EU123" s="49">
        <v>302.8125</v>
      </c>
      <c r="EV123" s="49">
        <v>235.2</v>
      </c>
      <c r="EW123" s="324"/>
      <c r="EX123">
        <v>1114.9375</v>
      </c>
      <c r="EY123">
        <v>1812.0500000000011</v>
      </c>
      <c r="EZ123">
        <v>2631.4500000000003</v>
      </c>
      <c r="FA123" s="479">
        <v>1158.4000000000001</v>
      </c>
      <c r="FB123" s="324"/>
      <c r="FC123" s="49">
        <v>44.450000000001637</v>
      </c>
      <c r="FD123" s="49">
        <v>93.799999999999272</v>
      </c>
      <c r="FE123" s="49">
        <v>177.75</v>
      </c>
      <c r="FF123" s="49">
        <v>0</v>
      </c>
      <c r="FG123" s="324"/>
      <c r="FH123" s="333">
        <v>69.000000000000909</v>
      </c>
      <c r="FI123" s="333">
        <v>192.4</v>
      </c>
      <c r="FJ123" s="333">
        <v>409.65000000000003</v>
      </c>
      <c r="FK123" s="49">
        <v>118</v>
      </c>
      <c r="FL123" s="324"/>
      <c r="FM123" s="333">
        <v>82.450000000000728</v>
      </c>
      <c r="FN123" s="333">
        <v>136.60000000000036</v>
      </c>
      <c r="FO123" s="333">
        <v>181.12500000000003</v>
      </c>
      <c r="FP123" s="49">
        <v>329.3</v>
      </c>
      <c r="FQ123" s="324"/>
      <c r="FR123" s="49">
        <v>107.22500000000127</v>
      </c>
      <c r="FS123" s="49">
        <v>186</v>
      </c>
      <c r="FT123" s="49">
        <v>437.47500000000002</v>
      </c>
      <c r="FU123" s="49">
        <v>604.1</v>
      </c>
      <c r="FV123" s="324"/>
      <c r="FW123" s="49">
        <v>0</v>
      </c>
      <c r="FX123" s="49">
        <v>243.79999999999927</v>
      </c>
      <c r="FY123" s="49">
        <v>273.375</v>
      </c>
      <c r="FZ123" s="49">
        <v>944.25</v>
      </c>
      <c r="GA123" s="324"/>
      <c r="GB123">
        <v>275.97500000000673</v>
      </c>
      <c r="GC123">
        <v>548.9500000000146</v>
      </c>
      <c r="GD123">
        <v>820.5</v>
      </c>
      <c r="GE123" s="18">
        <v>1499.6999999999998</v>
      </c>
      <c r="GF123" s="324"/>
      <c r="GG123" s="632">
        <v>106.125</v>
      </c>
      <c r="GH123" s="632">
        <v>240.25</v>
      </c>
      <c r="GI123" s="632">
        <v>288.375</v>
      </c>
      <c r="GJ123">
        <v>494.5</v>
      </c>
      <c r="GK123" s="324"/>
      <c r="GL123" s="49">
        <v>0</v>
      </c>
      <c r="GM123" s="49">
        <v>0</v>
      </c>
      <c r="GN123">
        <v>814.19999999999993</v>
      </c>
      <c r="GO123" s="49">
        <v>0</v>
      </c>
      <c r="GP123" s="324"/>
    </row>
    <row r="124" spans="1:198" ht="18">
      <c r="A124" s="38" t="s">
        <v>3627</v>
      </c>
      <c r="B124" s="45">
        <f t="shared" si="3"/>
        <v>22143.099999999995</v>
      </c>
      <c r="C124" s="41"/>
      <c r="D124" s="49">
        <v>0</v>
      </c>
      <c r="E124" s="49">
        <v>0</v>
      </c>
      <c r="F124" s="49">
        <v>0</v>
      </c>
      <c r="G124" s="49">
        <v>427.4</v>
      </c>
      <c r="H124" s="371"/>
      <c r="I124" s="49">
        <v>0</v>
      </c>
      <c r="J124" s="49">
        <v>0</v>
      </c>
      <c r="K124" s="49">
        <v>0</v>
      </c>
      <c r="L124" s="49">
        <v>384.5</v>
      </c>
      <c r="M124" s="371"/>
      <c r="N124" s="49">
        <v>0</v>
      </c>
      <c r="O124" s="49">
        <v>0</v>
      </c>
      <c r="P124" s="49">
        <v>0</v>
      </c>
      <c r="Q124" s="49">
        <v>630.79999999999995</v>
      </c>
      <c r="R124" s="371"/>
      <c r="S124" s="315">
        <v>0</v>
      </c>
      <c r="T124" s="315">
        <v>0</v>
      </c>
      <c r="U124" s="315">
        <v>0</v>
      </c>
      <c r="V124" s="49">
        <v>183.6</v>
      </c>
      <c r="W124" s="371"/>
      <c r="X124" s="49">
        <v>0</v>
      </c>
      <c r="Y124" s="49">
        <v>0</v>
      </c>
      <c r="Z124" s="49">
        <v>0</v>
      </c>
      <c r="AA124" s="49">
        <v>255.7</v>
      </c>
      <c r="AB124" s="371"/>
      <c r="AC124" s="49">
        <v>0</v>
      </c>
      <c r="AD124" s="49">
        <v>0</v>
      </c>
      <c r="AE124" s="49">
        <v>0</v>
      </c>
      <c r="AF124" s="49">
        <v>686.99999999999989</v>
      </c>
      <c r="AG124" s="371"/>
      <c r="AH124" s="49">
        <v>0</v>
      </c>
      <c r="AI124" s="49">
        <v>0</v>
      </c>
      <c r="AJ124" s="49">
        <v>0</v>
      </c>
      <c r="AK124" s="49">
        <v>182.20000000000002</v>
      </c>
      <c r="AL124" s="371"/>
      <c r="AM124" s="49">
        <v>0</v>
      </c>
      <c r="AN124" s="49">
        <v>0</v>
      </c>
      <c r="AO124" s="49">
        <v>0</v>
      </c>
      <c r="AP124" s="49">
        <v>393.09999999999997</v>
      </c>
      <c r="AQ124" s="371"/>
      <c r="AR124" s="49">
        <v>0</v>
      </c>
      <c r="AS124" s="49">
        <v>0</v>
      </c>
      <c r="AT124" s="49">
        <v>0</v>
      </c>
      <c r="AU124" s="49">
        <v>111.10000000000001</v>
      </c>
      <c r="AV124" s="371"/>
      <c r="AW124" s="49">
        <v>0</v>
      </c>
      <c r="AX124" s="49">
        <v>0</v>
      </c>
      <c r="AY124" s="49">
        <v>0</v>
      </c>
      <c r="AZ124" s="49">
        <v>80.2</v>
      </c>
      <c r="BA124" s="371"/>
      <c r="BB124" s="49">
        <v>0</v>
      </c>
      <c r="BC124" s="49">
        <v>0</v>
      </c>
      <c r="BD124" s="49">
        <v>0</v>
      </c>
      <c r="BE124" s="49">
        <v>328.30000000000007</v>
      </c>
      <c r="BF124" s="371"/>
      <c r="BG124" s="49">
        <v>0</v>
      </c>
      <c r="BH124" s="49">
        <v>0</v>
      </c>
      <c r="BI124" s="49">
        <v>0</v>
      </c>
      <c r="BJ124" s="49">
        <v>240.9</v>
      </c>
      <c r="BK124" s="371"/>
      <c r="BL124" s="49">
        <v>0</v>
      </c>
      <c r="BM124" s="49">
        <v>0</v>
      </c>
      <c r="BN124" s="49">
        <v>0</v>
      </c>
      <c r="BO124" s="49">
        <v>324.2</v>
      </c>
      <c r="BP124" s="371"/>
      <c r="BQ124" s="49">
        <v>0</v>
      </c>
      <c r="BR124" s="49">
        <v>0</v>
      </c>
      <c r="BS124" s="49">
        <v>0</v>
      </c>
      <c r="BT124" s="49">
        <v>498.2</v>
      </c>
      <c r="BU124" s="324"/>
      <c r="BV124" s="49">
        <v>0</v>
      </c>
      <c r="BW124" s="49">
        <v>0</v>
      </c>
      <c r="BX124" s="49">
        <v>0</v>
      </c>
      <c r="BY124" s="49">
        <v>454.09999999999997</v>
      </c>
      <c r="BZ124" s="371"/>
      <c r="CA124" s="49">
        <v>0</v>
      </c>
      <c r="CB124" s="49">
        <v>0</v>
      </c>
      <c r="CC124" s="49">
        <v>0</v>
      </c>
      <c r="CD124" s="49">
        <v>461.2</v>
      </c>
      <c r="CE124" s="324"/>
      <c r="CF124" s="333">
        <v>0</v>
      </c>
      <c r="CG124" s="333">
        <v>0</v>
      </c>
      <c r="CH124" s="333">
        <v>0</v>
      </c>
      <c r="CI124" s="49">
        <v>466.79999999999995</v>
      </c>
      <c r="CJ124" s="324"/>
      <c r="CK124" s="49">
        <v>0</v>
      </c>
      <c r="CL124" s="49">
        <v>0</v>
      </c>
      <c r="CM124" s="49">
        <v>0</v>
      </c>
      <c r="CN124" s="49">
        <v>423.3</v>
      </c>
      <c r="CO124" s="371"/>
      <c r="CP124" s="49">
        <v>0</v>
      </c>
      <c r="CQ124" s="49">
        <v>0</v>
      </c>
      <c r="CR124" s="49">
        <v>0</v>
      </c>
      <c r="CS124" s="49">
        <v>484.2</v>
      </c>
      <c r="CT124" s="324"/>
      <c r="CU124" s="49">
        <v>0</v>
      </c>
      <c r="CV124" s="49">
        <v>0</v>
      </c>
      <c r="CW124" s="49">
        <v>0</v>
      </c>
      <c r="CX124" s="49">
        <v>196.3</v>
      </c>
      <c r="CY124" s="371"/>
      <c r="CZ124" s="49">
        <v>0</v>
      </c>
      <c r="DA124" s="49">
        <v>0</v>
      </c>
      <c r="DB124" s="49">
        <v>0</v>
      </c>
      <c r="DC124" s="49">
        <v>134.80000000000001</v>
      </c>
      <c r="DD124" s="324"/>
      <c r="DE124" s="49">
        <v>0</v>
      </c>
      <c r="DF124" s="49">
        <v>0</v>
      </c>
      <c r="DG124" s="49">
        <v>0</v>
      </c>
      <c r="DH124" s="315">
        <v>1684</v>
      </c>
      <c r="DI124" s="324"/>
      <c r="DJ124" s="315">
        <v>0</v>
      </c>
      <c r="DK124" s="315">
        <v>0</v>
      </c>
      <c r="DL124" s="315">
        <v>0</v>
      </c>
      <c r="DM124" s="49">
        <v>1255.9000000000001</v>
      </c>
      <c r="DN124" s="324"/>
      <c r="DO124" s="49">
        <v>0</v>
      </c>
      <c r="DP124" s="49">
        <v>0</v>
      </c>
      <c r="DQ124" s="49">
        <v>0</v>
      </c>
      <c r="DR124" s="49">
        <v>393.8</v>
      </c>
      <c r="DS124" s="324"/>
      <c r="DT124" s="49">
        <v>0</v>
      </c>
      <c r="DU124" s="49">
        <v>0</v>
      </c>
      <c r="DV124" s="49">
        <v>0</v>
      </c>
      <c r="DW124" s="49">
        <v>107.7</v>
      </c>
      <c r="DX124" s="324"/>
      <c r="DY124" s="49">
        <v>0</v>
      </c>
      <c r="DZ124" s="49">
        <v>0</v>
      </c>
      <c r="EA124" s="49">
        <v>0</v>
      </c>
      <c r="EB124" s="315">
        <v>5239.2000000000016</v>
      </c>
      <c r="EC124" s="324"/>
      <c r="ED124" s="49">
        <v>0</v>
      </c>
      <c r="EE124" s="49">
        <v>0</v>
      </c>
      <c r="EF124" s="49">
        <v>0</v>
      </c>
      <c r="EG124" s="49">
        <v>176.5</v>
      </c>
      <c r="EH124" s="324"/>
      <c r="EI124" s="49">
        <v>0</v>
      </c>
      <c r="EJ124" s="49">
        <v>0</v>
      </c>
      <c r="EK124" s="49">
        <v>0</v>
      </c>
      <c r="EL124" s="49">
        <v>173.20000000000005</v>
      </c>
      <c r="EM124" s="324"/>
      <c r="EN124" s="49">
        <v>0</v>
      </c>
      <c r="EO124" s="49">
        <v>0</v>
      </c>
      <c r="EP124" s="49">
        <v>0</v>
      </c>
      <c r="EQ124" s="49">
        <v>504.59999999999997</v>
      </c>
      <c r="ER124" s="324"/>
      <c r="ES124" s="49">
        <v>0</v>
      </c>
      <c r="ET124" s="49">
        <v>0</v>
      </c>
      <c r="EU124" s="49">
        <v>0</v>
      </c>
      <c r="EV124" s="49">
        <v>319.90000000000003</v>
      </c>
      <c r="EW124" s="324"/>
      <c r="EX124">
        <v>0</v>
      </c>
      <c r="EY124">
        <v>0</v>
      </c>
      <c r="EZ124">
        <v>0</v>
      </c>
      <c r="FA124" s="479">
        <v>1871.8999999999996</v>
      </c>
      <c r="FB124" s="324"/>
      <c r="FC124" s="49">
        <v>0</v>
      </c>
      <c r="FD124" s="49">
        <v>0</v>
      </c>
      <c r="FE124" s="49">
        <v>0</v>
      </c>
      <c r="FF124" s="49">
        <v>249.8</v>
      </c>
      <c r="FG124" s="324"/>
      <c r="FH124" s="333">
        <v>0</v>
      </c>
      <c r="FI124" s="333">
        <v>0</v>
      </c>
      <c r="FJ124" s="333">
        <v>0</v>
      </c>
      <c r="FK124" s="49">
        <v>259.60000000000002</v>
      </c>
      <c r="FL124" s="324"/>
      <c r="FM124" s="333">
        <v>0</v>
      </c>
      <c r="FN124" s="333">
        <v>0</v>
      </c>
      <c r="FO124" s="333">
        <v>0</v>
      </c>
      <c r="FP124" s="49">
        <v>216.3</v>
      </c>
      <c r="FQ124" s="324"/>
      <c r="FR124" s="49">
        <v>0</v>
      </c>
      <c r="FS124" s="49">
        <v>0</v>
      </c>
      <c r="FT124" s="49">
        <v>0</v>
      </c>
      <c r="FU124" s="49">
        <v>539.4</v>
      </c>
      <c r="FV124" s="324"/>
      <c r="FW124" s="49">
        <v>0</v>
      </c>
      <c r="FX124" s="49">
        <v>0</v>
      </c>
      <c r="FY124" s="49">
        <v>0</v>
      </c>
      <c r="FZ124" s="49">
        <v>128.60000000000002</v>
      </c>
      <c r="GA124" s="324"/>
      <c r="GB124">
        <v>0</v>
      </c>
      <c r="GC124">
        <v>0</v>
      </c>
      <c r="GD124">
        <v>0</v>
      </c>
      <c r="GE124" s="18">
        <v>1349.8</v>
      </c>
      <c r="GF124" s="324"/>
      <c r="GG124" s="632">
        <v>0</v>
      </c>
      <c r="GH124" s="632">
        <v>0</v>
      </c>
      <c r="GI124" s="632">
        <v>0</v>
      </c>
      <c r="GJ124">
        <v>325</v>
      </c>
      <c r="GK124" s="324"/>
      <c r="GL124" s="49">
        <v>0</v>
      </c>
      <c r="GM124" s="49">
        <v>0</v>
      </c>
      <c r="GN124">
        <v>0</v>
      </c>
      <c r="GO124" s="49">
        <v>0</v>
      </c>
      <c r="GP124" s="324"/>
    </row>
    <row r="125" spans="1:198" ht="18">
      <c r="A125" s="39" t="s">
        <v>2713</v>
      </c>
      <c r="B125" s="45">
        <f t="shared" si="3"/>
        <v>39787.88749999999</v>
      </c>
      <c r="C125" s="41"/>
      <c r="D125" s="49">
        <v>0</v>
      </c>
      <c r="E125" s="49">
        <v>0</v>
      </c>
      <c r="F125" s="49">
        <v>200.92500000000001</v>
      </c>
      <c r="G125" s="49">
        <v>592.29999999999995</v>
      </c>
      <c r="H125" s="371"/>
      <c r="I125" s="49">
        <v>0</v>
      </c>
      <c r="J125" s="49">
        <v>0</v>
      </c>
      <c r="K125" s="49">
        <v>4.2000000000000597</v>
      </c>
      <c r="L125" s="49">
        <v>196</v>
      </c>
      <c r="M125" s="371"/>
      <c r="N125" s="49">
        <v>0</v>
      </c>
      <c r="O125" s="49">
        <v>0</v>
      </c>
      <c r="P125" s="49">
        <v>147.74999999999997</v>
      </c>
      <c r="Q125" s="49">
        <v>538.35</v>
      </c>
      <c r="R125" s="371"/>
      <c r="S125" s="315">
        <v>0</v>
      </c>
      <c r="T125" s="315">
        <v>0</v>
      </c>
      <c r="U125" s="315">
        <v>89.249999999999986</v>
      </c>
      <c r="V125" s="49">
        <v>187.2</v>
      </c>
      <c r="W125" s="371"/>
      <c r="X125" s="49">
        <v>0</v>
      </c>
      <c r="Y125" s="49">
        <v>0</v>
      </c>
      <c r="Z125" s="49">
        <v>281.25</v>
      </c>
      <c r="AA125" s="49">
        <v>198.00000000000003</v>
      </c>
      <c r="AB125" s="371"/>
      <c r="AC125" s="49">
        <v>0</v>
      </c>
      <c r="AD125" s="49">
        <v>0</v>
      </c>
      <c r="AE125" s="49">
        <v>292.57500000000005</v>
      </c>
      <c r="AF125" s="49">
        <v>647.49999999999989</v>
      </c>
      <c r="AG125" s="371"/>
      <c r="AH125" s="49">
        <v>0</v>
      </c>
      <c r="AI125" s="49">
        <v>0</v>
      </c>
      <c r="AJ125" s="49">
        <v>604.35</v>
      </c>
      <c r="AK125" s="49">
        <v>637.6</v>
      </c>
      <c r="AL125" s="371"/>
      <c r="AM125" s="49">
        <v>0</v>
      </c>
      <c r="AN125" s="49">
        <v>0</v>
      </c>
      <c r="AO125" s="49">
        <v>288.41250000000002</v>
      </c>
      <c r="AP125" s="49">
        <v>351.45</v>
      </c>
      <c r="AQ125" s="371"/>
      <c r="AR125" s="49">
        <v>0</v>
      </c>
      <c r="AS125" s="49">
        <v>0</v>
      </c>
      <c r="AT125" s="49">
        <v>140.625</v>
      </c>
      <c r="AU125" s="49">
        <v>45.5</v>
      </c>
      <c r="AV125" s="371"/>
      <c r="AW125" s="49">
        <v>0</v>
      </c>
      <c r="AX125" s="49">
        <v>0</v>
      </c>
      <c r="AY125" s="49">
        <v>693.03750000000002</v>
      </c>
      <c r="AZ125" s="49">
        <v>944.59999999999991</v>
      </c>
      <c r="BA125" s="371"/>
      <c r="BB125" s="49">
        <v>0</v>
      </c>
      <c r="BC125" s="49">
        <v>0</v>
      </c>
      <c r="BD125" s="49">
        <v>280.05</v>
      </c>
      <c r="BE125" s="49">
        <v>265.8</v>
      </c>
      <c r="BF125" s="371"/>
      <c r="BG125" s="49">
        <v>0</v>
      </c>
      <c r="BH125" s="49">
        <v>0</v>
      </c>
      <c r="BI125" s="49">
        <v>408</v>
      </c>
      <c r="BJ125" s="49">
        <v>0</v>
      </c>
      <c r="BK125" s="371"/>
      <c r="BL125" s="49">
        <v>0</v>
      </c>
      <c r="BM125" s="49">
        <v>0</v>
      </c>
      <c r="BN125" s="49">
        <v>125.02499999999999</v>
      </c>
      <c r="BO125" s="49">
        <v>353.7</v>
      </c>
      <c r="BP125" s="371"/>
      <c r="BQ125" s="49">
        <v>0</v>
      </c>
      <c r="BR125" s="49">
        <v>0</v>
      </c>
      <c r="BS125" s="49">
        <v>208.72499999999997</v>
      </c>
      <c r="BT125" s="49">
        <v>467.8</v>
      </c>
      <c r="BU125" s="324"/>
      <c r="BV125" s="49">
        <v>0</v>
      </c>
      <c r="BW125" s="49">
        <v>0</v>
      </c>
      <c r="BX125" s="49">
        <v>455.625</v>
      </c>
      <c r="BY125" s="49">
        <v>747.6</v>
      </c>
      <c r="BZ125" s="371"/>
      <c r="CA125" s="49">
        <v>0</v>
      </c>
      <c r="CB125" s="49">
        <v>0</v>
      </c>
      <c r="CC125" s="49">
        <v>205.125</v>
      </c>
      <c r="CD125" s="49">
        <v>450</v>
      </c>
      <c r="CE125" s="324"/>
      <c r="CF125" s="333">
        <v>0</v>
      </c>
      <c r="CG125" s="333">
        <v>0</v>
      </c>
      <c r="CH125" s="333">
        <v>61.5</v>
      </c>
      <c r="CI125" s="49">
        <v>511.7</v>
      </c>
      <c r="CJ125" s="324"/>
      <c r="CK125" s="49">
        <v>0</v>
      </c>
      <c r="CL125" s="49">
        <v>0</v>
      </c>
      <c r="CM125" s="49">
        <v>190.875</v>
      </c>
      <c r="CN125" s="49">
        <v>381.3</v>
      </c>
      <c r="CO125" s="371"/>
      <c r="CP125" s="49">
        <v>0</v>
      </c>
      <c r="CQ125" s="49">
        <v>0</v>
      </c>
      <c r="CR125" s="49">
        <v>318.14999999999998</v>
      </c>
      <c r="CS125" s="49">
        <v>426</v>
      </c>
      <c r="CT125" s="324"/>
      <c r="CU125" s="49">
        <v>0</v>
      </c>
      <c r="CV125" s="49">
        <v>0</v>
      </c>
      <c r="CW125" s="49">
        <v>716.32499999999993</v>
      </c>
      <c r="CX125" s="49">
        <v>611</v>
      </c>
      <c r="CY125" s="371"/>
      <c r="CZ125" s="49">
        <v>0</v>
      </c>
      <c r="DA125" s="49">
        <v>0</v>
      </c>
      <c r="DB125" s="49">
        <v>19.8</v>
      </c>
      <c r="DC125" s="49">
        <v>0</v>
      </c>
      <c r="DD125" s="324"/>
      <c r="DE125" s="49">
        <v>0</v>
      </c>
      <c r="DF125" s="49">
        <v>0</v>
      </c>
      <c r="DG125" s="49">
        <v>2406.6750000000002</v>
      </c>
      <c r="DH125" s="315">
        <v>3257.2999999999997</v>
      </c>
      <c r="DI125" s="324"/>
      <c r="DJ125" s="315">
        <v>0</v>
      </c>
      <c r="DK125" s="315">
        <v>0</v>
      </c>
      <c r="DL125" s="315">
        <v>543.22499999999991</v>
      </c>
      <c r="DM125" s="49">
        <v>955.35000000000014</v>
      </c>
      <c r="DN125" s="324"/>
      <c r="DO125" s="49">
        <v>0</v>
      </c>
      <c r="DP125" s="49">
        <v>0</v>
      </c>
      <c r="DQ125" s="49">
        <v>308.92500000000001</v>
      </c>
      <c r="DR125" s="49">
        <v>371.99999999999994</v>
      </c>
      <c r="DS125" s="324"/>
      <c r="DT125" s="49">
        <v>0</v>
      </c>
      <c r="DU125" s="49">
        <v>0</v>
      </c>
      <c r="DV125" s="49">
        <v>0</v>
      </c>
      <c r="DW125" s="49">
        <v>181.3</v>
      </c>
      <c r="DX125" s="324"/>
      <c r="DY125" s="49">
        <v>0</v>
      </c>
      <c r="DZ125" s="49">
        <v>0</v>
      </c>
      <c r="EA125" s="49">
        <v>3077.0624999999991</v>
      </c>
      <c r="EB125" s="315">
        <v>3199.5</v>
      </c>
      <c r="EC125" s="324"/>
      <c r="ED125" s="49">
        <v>0</v>
      </c>
      <c r="EE125" s="49">
        <v>0</v>
      </c>
      <c r="EF125" s="49">
        <v>84.45</v>
      </c>
      <c r="EG125" s="49">
        <v>301.2</v>
      </c>
      <c r="EH125" s="324"/>
      <c r="EI125" s="49">
        <v>0</v>
      </c>
      <c r="EJ125" s="49">
        <v>0</v>
      </c>
      <c r="EK125" s="49">
        <v>329.62500000000006</v>
      </c>
      <c r="EL125" s="49">
        <v>306.00000000000006</v>
      </c>
      <c r="EM125" s="324"/>
      <c r="EN125" s="49">
        <v>0</v>
      </c>
      <c r="EO125" s="49">
        <v>0</v>
      </c>
      <c r="EP125" s="49">
        <v>106.04999999999998</v>
      </c>
      <c r="EQ125" s="49">
        <v>411.9</v>
      </c>
      <c r="ER125" s="324"/>
      <c r="ES125" s="49">
        <v>0</v>
      </c>
      <c r="ET125" s="49">
        <v>0</v>
      </c>
      <c r="EU125" s="49">
        <v>338.17499999999995</v>
      </c>
      <c r="EV125" s="49">
        <v>162.69999999999999</v>
      </c>
      <c r="EW125" s="324"/>
      <c r="EX125">
        <v>0</v>
      </c>
      <c r="EY125">
        <v>0</v>
      </c>
      <c r="EZ125">
        <v>2142.0750000000003</v>
      </c>
      <c r="FA125" s="479">
        <v>1979.5</v>
      </c>
      <c r="FB125" s="324"/>
      <c r="FC125" s="49">
        <v>0</v>
      </c>
      <c r="FD125" s="49">
        <v>0</v>
      </c>
      <c r="FE125" s="49">
        <v>90.074999999999989</v>
      </c>
      <c r="FF125" s="49">
        <v>90</v>
      </c>
      <c r="FG125" s="324"/>
      <c r="FH125" s="333">
        <v>0</v>
      </c>
      <c r="FI125" s="333">
        <v>0</v>
      </c>
      <c r="FJ125" s="333">
        <v>219.07500000000002</v>
      </c>
      <c r="FK125" s="49">
        <v>272.39999999999998</v>
      </c>
      <c r="FL125" s="324"/>
      <c r="FM125" s="333">
        <v>0</v>
      </c>
      <c r="FN125" s="333">
        <v>0</v>
      </c>
      <c r="FO125" s="333">
        <v>337.125</v>
      </c>
      <c r="FP125" s="49">
        <v>280.7</v>
      </c>
      <c r="FQ125" s="324"/>
      <c r="FR125" s="49">
        <v>0</v>
      </c>
      <c r="FS125" s="49">
        <v>0</v>
      </c>
      <c r="FT125" s="49">
        <v>323.25</v>
      </c>
      <c r="FU125" s="49">
        <v>328.10000000000008</v>
      </c>
      <c r="FV125" s="324"/>
      <c r="FW125" s="49">
        <v>0</v>
      </c>
      <c r="FX125" s="49">
        <v>0</v>
      </c>
      <c r="FY125" s="49">
        <v>5.3999999999999995</v>
      </c>
      <c r="FZ125" s="49">
        <v>417.1</v>
      </c>
      <c r="GA125" s="324"/>
      <c r="GB125">
        <v>0</v>
      </c>
      <c r="GC125">
        <v>0</v>
      </c>
      <c r="GD125">
        <v>856.5</v>
      </c>
      <c r="GE125" s="18">
        <v>966</v>
      </c>
      <c r="GF125" s="324"/>
      <c r="GG125" s="632">
        <v>0</v>
      </c>
      <c r="GH125" s="632">
        <v>0</v>
      </c>
      <c r="GI125" s="632">
        <v>162</v>
      </c>
      <c r="GJ125">
        <v>157.5</v>
      </c>
      <c r="GK125" s="324"/>
      <c r="GL125" s="49">
        <v>0</v>
      </c>
      <c r="GM125" s="49">
        <v>0</v>
      </c>
      <c r="GN125">
        <v>534.67500000000007</v>
      </c>
      <c r="GO125" s="49">
        <v>0</v>
      </c>
      <c r="GP125" s="324"/>
    </row>
    <row r="126" spans="1:198" ht="18">
      <c r="A126" s="81" t="s">
        <v>1351</v>
      </c>
      <c r="B126" s="45">
        <f t="shared" si="3"/>
        <v>67625.262500000012</v>
      </c>
      <c r="C126" s="41"/>
      <c r="D126" s="49">
        <v>0</v>
      </c>
      <c r="E126" s="49">
        <v>180.5</v>
      </c>
      <c r="F126" s="49">
        <v>363.07499999999999</v>
      </c>
      <c r="G126" s="49">
        <v>234.10000000000002</v>
      </c>
      <c r="H126" s="371"/>
      <c r="I126" s="49">
        <v>0</v>
      </c>
      <c r="J126" s="49">
        <v>123</v>
      </c>
      <c r="K126" s="49">
        <v>41.625</v>
      </c>
      <c r="L126" s="49">
        <v>267.5</v>
      </c>
      <c r="M126" s="371"/>
      <c r="N126" s="49">
        <v>124.65000000000003</v>
      </c>
      <c r="O126" s="49">
        <v>187.49999999999977</v>
      </c>
      <c r="P126" s="49">
        <v>131.39999999999998</v>
      </c>
      <c r="Q126" s="49">
        <v>550.20000000000005</v>
      </c>
      <c r="R126" s="371"/>
      <c r="S126" s="315">
        <v>93.624999999999886</v>
      </c>
      <c r="T126" s="315">
        <v>141.64999999999998</v>
      </c>
      <c r="U126" s="315">
        <v>207.67499999999998</v>
      </c>
      <c r="V126" s="49">
        <v>268.5</v>
      </c>
      <c r="W126" s="371"/>
      <c r="X126" s="49">
        <v>65.799999999999955</v>
      </c>
      <c r="Y126" s="49">
        <v>153.65000000000009</v>
      </c>
      <c r="Z126" s="49">
        <v>242.625</v>
      </c>
      <c r="AA126" s="49">
        <v>385.4</v>
      </c>
      <c r="AB126" s="371"/>
      <c r="AC126" s="49">
        <v>183.22499999999991</v>
      </c>
      <c r="AD126" s="49">
        <v>513.50000000000023</v>
      </c>
      <c r="AE126" s="49">
        <v>513.22500000000002</v>
      </c>
      <c r="AF126" s="49">
        <v>379.1</v>
      </c>
      <c r="AG126" s="371"/>
      <c r="AH126" s="49">
        <v>264.22500000000014</v>
      </c>
      <c r="AI126" s="49">
        <v>388.40000000000123</v>
      </c>
      <c r="AJ126" s="49">
        <v>885.67500000000007</v>
      </c>
      <c r="AK126" s="49">
        <v>839.1</v>
      </c>
      <c r="AL126" s="371"/>
      <c r="AM126" s="49">
        <v>120.70000000000027</v>
      </c>
      <c r="AN126" s="49">
        <v>272.65000000000146</v>
      </c>
      <c r="AO126" s="49">
        <v>295.20000000000005</v>
      </c>
      <c r="AP126" s="49">
        <v>559.9</v>
      </c>
      <c r="AQ126" s="371"/>
      <c r="AR126" s="49">
        <v>134.52500000000009</v>
      </c>
      <c r="AS126" s="49">
        <v>136.9</v>
      </c>
      <c r="AT126" s="49">
        <v>166.875</v>
      </c>
      <c r="AU126" s="49">
        <v>153</v>
      </c>
      <c r="AV126" s="371"/>
      <c r="AW126" s="49">
        <v>121.52499999999986</v>
      </c>
      <c r="AX126" s="49">
        <v>530.30000000000018</v>
      </c>
      <c r="AY126" s="49">
        <v>652.72500000000002</v>
      </c>
      <c r="AZ126" s="49">
        <v>931.8</v>
      </c>
      <c r="BA126" s="371"/>
      <c r="BB126" s="49">
        <v>44.25</v>
      </c>
      <c r="BC126" s="49">
        <v>226.25</v>
      </c>
      <c r="BD126" s="49">
        <v>242.39999999999998</v>
      </c>
      <c r="BE126" s="49">
        <v>429.3</v>
      </c>
      <c r="BF126" s="371"/>
      <c r="BG126" s="49">
        <v>93.125000000000227</v>
      </c>
      <c r="BH126" s="49">
        <v>171.55</v>
      </c>
      <c r="BI126" s="49">
        <v>384.07499999999993</v>
      </c>
      <c r="BJ126" s="49">
        <v>197.39999999999998</v>
      </c>
      <c r="BK126" s="371"/>
      <c r="BL126" s="49">
        <v>87.324999999999818</v>
      </c>
      <c r="BM126" s="49">
        <v>75.25</v>
      </c>
      <c r="BN126" s="49">
        <v>237.52499999999998</v>
      </c>
      <c r="BO126" s="49">
        <v>311.40000000000003</v>
      </c>
      <c r="BP126" s="371"/>
      <c r="BQ126" s="49">
        <v>104.34999999999991</v>
      </c>
      <c r="BR126" s="49">
        <v>261.25</v>
      </c>
      <c r="BS126" s="49">
        <v>311.85000000000002</v>
      </c>
      <c r="BT126" s="49">
        <v>635.5</v>
      </c>
      <c r="BU126" s="324"/>
      <c r="BV126" s="49">
        <v>178.75000000000023</v>
      </c>
      <c r="BW126" s="49">
        <v>289.10000000000127</v>
      </c>
      <c r="BX126" s="49">
        <v>607.42499999999984</v>
      </c>
      <c r="BY126" s="49">
        <v>405.70000000000005</v>
      </c>
      <c r="BZ126" s="371"/>
      <c r="CA126" s="49">
        <v>68.375</v>
      </c>
      <c r="CB126" s="49">
        <v>177.90000000000055</v>
      </c>
      <c r="CC126" s="49">
        <v>219.07500000000002</v>
      </c>
      <c r="CD126" s="49">
        <v>701.5</v>
      </c>
      <c r="CE126" s="324"/>
      <c r="CF126" s="333">
        <v>32.424999999999955</v>
      </c>
      <c r="CG126" s="333">
        <v>178.5</v>
      </c>
      <c r="CH126" s="333">
        <v>111.60000000000001</v>
      </c>
      <c r="CI126" s="49">
        <v>460.1</v>
      </c>
      <c r="CJ126" s="324"/>
      <c r="CK126" s="49">
        <v>56.000000000000455</v>
      </c>
      <c r="CL126" s="49">
        <v>184.05</v>
      </c>
      <c r="CM126" s="49">
        <v>198.22500000000002</v>
      </c>
      <c r="CN126" s="49">
        <v>529.29999999999995</v>
      </c>
      <c r="CO126" s="371"/>
      <c r="CP126" s="49">
        <v>93.175000000000182</v>
      </c>
      <c r="CQ126" s="49">
        <v>203.65000000000055</v>
      </c>
      <c r="CR126" s="49">
        <v>292.35000000000002</v>
      </c>
      <c r="CS126" s="49">
        <v>504.6</v>
      </c>
      <c r="CT126" s="324"/>
      <c r="CU126" s="49">
        <v>151.97500000000082</v>
      </c>
      <c r="CV126" s="49">
        <v>242.00000000000091</v>
      </c>
      <c r="CW126" s="49">
        <v>751.2</v>
      </c>
      <c r="CX126" s="49">
        <v>765.39999999999986</v>
      </c>
      <c r="CY126" s="371"/>
      <c r="CZ126" s="49">
        <v>69.450000000001182</v>
      </c>
      <c r="DA126" s="49">
        <v>54.899999999999991</v>
      </c>
      <c r="DB126" s="49">
        <v>50.474999999999994</v>
      </c>
      <c r="DC126" s="49">
        <v>1.2</v>
      </c>
      <c r="DD126" s="324"/>
      <c r="DE126" s="49">
        <v>598.125</v>
      </c>
      <c r="DF126" s="49">
        <v>1616.3000000000011</v>
      </c>
      <c r="DG126" s="49">
        <v>2654.1750000000002</v>
      </c>
      <c r="DH126" s="315">
        <v>3098.5999999999995</v>
      </c>
      <c r="DI126" s="324"/>
      <c r="DJ126" s="315">
        <v>200.00000000000045</v>
      </c>
      <c r="DK126" s="315">
        <v>293.25000000000182</v>
      </c>
      <c r="DL126" s="315">
        <v>509.17499999999995</v>
      </c>
      <c r="DM126" s="49">
        <v>1030.0999999999999</v>
      </c>
      <c r="DN126" s="324"/>
      <c r="DO126" s="49">
        <v>114.17499999999973</v>
      </c>
      <c r="DP126" s="49">
        <v>587.44999999999982</v>
      </c>
      <c r="DQ126" s="49">
        <v>311.25</v>
      </c>
      <c r="DR126" s="49">
        <v>531.59999999999991</v>
      </c>
      <c r="DS126" s="324"/>
      <c r="DT126" s="49">
        <v>0</v>
      </c>
      <c r="DU126" s="49">
        <v>0</v>
      </c>
      <c r="DV126" s="49">
        <v>0</v>
      </c>
      <c r="DW126" s="49">
        <v>130.19999999999999</v>
      </c>
      <c r="DX126" s="324"/>
      <c r="DY126" s="49">
        <v>1119.5750000000244</v>
      </c>
      <c r="DZ126" s="49">
        <v>1785.5500000000029</v>
      </c>
      <c r="EA126" s="49">
        <v>3721.9499999999989</v>
      </c>
      <c r="EB126" s="315">
        <v>3733.9</v>
      </c>
      <c r="EC126" s="324"/>
      <c r="ED126" s="49">
        <v>60.125000000001819</v>
      </c>
      <c r="EE126" s="49">
        <v>142.20000000000255</v>
      </c>
      <c r="EF126" s="49">
        <v>105</v>
      </c>
      <c r="EG126" s="49">
        <v>328.8</v>
      </c>
      <c r="EH126" s="324"/>
      <c r="EI126" s="49">
        <v>118.67499999999927</v>
      </c>
      <c r="EJ126" s="49">
        <v>341.85000000000036</v>
      </c>
      <c r="EK126" s="49">
        <v>376.04999999999995</v>
      </c>
      <c r="EL126" s="49">
        <v>284.3</v>
      </c>
      <c r="EM126" s="324"/>
      <c r="EN126" s="49">
        <v>0</v>
      </c>
      <c r="EO126" s="49">
        <v>242.39999999999964</v>
      </c>
      <c r="EP126" s="49">
        <v>348.52499999999998</v>
      </c>
      <c r="EQ126" s="49">
        <v>650.70000000000005</v>
      </c>
      <c r="ER126" s="324"/>
      <c r="ES126" s="49">
        <v>58.500000000000909</v>
      </c>
      <c r="ET126" s="49">
        <v>83.499999999996362</v>
      </c>
      <c r="EU126" s="49">
        <v>362.85</v>
      </c>
      <c r="EV126" s="49">
        <v>484.4</v>
      </c>
      <c r="EW126" s="324"/>
      <c r="EX126">
        <v>1197.0125</v>
      </c>
      <c r="EY126">
        <v>1874.2000000000025</v>
      </c>
      <c r="EZ126">
        <v>2089.35</v>
      </c>
      <c r="FA126" s="479">
        <v>3936.2</v>
      </c>
      <c r="FB126" s="324"/>
      <c r="FC126" s="49">
        <v>57.900000000001455</v>
      </c>
      <c r="FD126" s="49">
        <v>79.200000000000728</v>
      </c>
      <c r="FE126" s="49">
        <v>206.54999999999998</v>
      </c>
      <c r="FF126" s="49">
        <v>390.5</v>
      </c>
      <c r="FG126" s="324"/>
      <c r="FH126" s="333">
        <v>37.099999999999454</v>
      </c>
      <c r="FI126" s="333">
        <v>141.84999999999997</v>
      </c>
      <c r="FJ126" s="333">
        <v>444.45000000000005</v>
      </c>
      <c r="FK126" s="49">
        <v>85.5</v>
      </c>
      <c r="FL126" s="324"/>
      <c r="FM126" s="333">
        <v>103.37500000000091</v>
      </c>
      <c r="FN126" s="333">
        <v>97.25</v>
      </c>
      <c r="FO126" s="333">
        <v>305.54999999999995</v>
      </c>
      <c r="FP126" s="49">
        <v>150</v>
      </c>
      <c r="FQ126" s="324"/>
      <c r="FR126" s="49">
        <v>82.900000000001455</v>
      </c>
      <c r="FS126" s="49">
        <v>243.34999999999997</v>
      </c>
      <c r="FT126" s="49">
        <v>366.82499999999999</v>
      </c>
      <c r="FU126" s="49">
        <v>631.15000000000009</v>
      </c>
      <c r="FV126" s="324"/>
      <c r="FW126" s="49">
        <v>0</v>
      </c>
      <c r="FX126" s="49">
        <v>235.04999999999927</v>
      </c>
      <c r="FY126" s="49">
        <v>25.424999999999997</v>
      </c>
      <c r="FZ126" s="49">
        <v>555.35</v>
      </c>
      <c r="GA126" s="324"/>
      <c r="GB126">
        <v>290.20000000000255</v>
      </c>
      <c r="GC126">
        <v>568.44999999997992</v>
      </c>
      <c r="GD126">
        <v>952.57499999999993</v>
      </c>
      <c r="GE126" s="18">
        <v>1373.25</v>
      </c>
      <c r="GF126" s="324"/>
      <c r="GG126" s="632">
        <v>73.999999999999091</v>
      </c>
      <c r="GH126" s="632">
        <v>209.5</v>
      </c>
      <c r="GI126" s="632">
        <v>254.25</v>
      </c>
      <c r="GJ126">
        <v>498</v>
      </c>
      <c r="GK126" s="324"/>
      <c r="GL126" s="49">
        <v>0</v>
      </c>
      <c r="GM126" s="49">
        <v>0</v>
      </c>
      <c r="GN126">
        <v>849.52499999999986</v>
      </c>
      <c r="GO126" s="49">
        <v>0</v>
      </c>
      <c r="GP126" s="324"/>
    </row>
    <row r="127" spans="1:198" ht="18">
      <c r="A127" s="39" t="s">
        <v>2714</v>
      </c>
      <c r="B127" s="45">
        <f t="shared" si="3"/>
        <v>44713.425000000003</v>
      </c>
      <c r="C127" s="41"/>
      <c r="D127" s="49">
        <v>0</v>
      </c>
      <c r="E127" s="49">
        <v>0</v>
      </c>
      <c r="F127" s="49">
        <v>375.90000000000003</v>
      </c>
      <c r="G127" s="49">
        <v>351.79999999999995</v>
      </c>
      <c r="H127" s="371"/>
      <c r="I127" s="49">
        <v>0</v>
      </c>
      <c r="J127" s="49">
        <v>0</v>
      </c>
      <c r="K127" s="49">
        <v>49.5</v>
      </c>
      <c r="L127" s="49">
        <v>296.8</v>
      </c>
      <c r="M127" s="371"/>
      <c r="N127" s="49">
        <v>0</v>
      </c>
      <c r="O127" s="49">
        <v>0</v>
      </c>
      <c r="P127" s="49">
        <v>168.52500000000001</v>
      </c>
      <c r="Q127" s="49">
        <v>613.9</v>
      </c>
      <c r="R127" s="371"/>
      <c r="S127" s="315">
        <v>0</v>
      </c>
      <c r="T127" s="315">
        <v>0</v>
      </c>
      <c r="U127" s="315">
        <v>95.25</v>
      </c>
      <c r="V127" s="49">
        <v>389.5</v>
      </c>
      <c r="W127" s="371"/>
      <c r="X127" s="49">
        <v>0</v>
      </c>
      <c r="Y127" s="49">
        <v>0</v>
      </c>
      <c r="Z127" s="49">
        <v>298.875</v>
      </c>
      <c r="AA127" s="49">
        <v>349.7</v>
      </c>
      <c r="AB127" s="371"/>
      <c r="AC127" s="49">
        <v>0</v>
      </c>
      <c r="AD127" s="49">
        <v>0</v>
      </c>
      <c r="AE127" s="49">
        <v>510.59999999999997</v>
      </c>
      <c r="AF127" s="49">
        <v>344.4</v>
      </c>
      <c r="AG127" s="371"/>
      <c r="AH127" s="49">
        <v>0</v>
      </c>
      <c r="AI127" s="49">
        <v>0</v>
      </c>
      <c r="AJ127" s="49">
        <v>839.70000000000027</v>
      </c>
      <c r="AK127" s="49">
        <v>1176.2</v>
      </c>
      <c r="AL127" s="371"/>
      <c r="AM127" s="49">
        <v>0</v>
      </c>
      <c r="AN127" s="49">
        <v>0</v>
      </c>
      <c r="AO127" s="49">
        <v>366.67499999999995</v>
      </c>
      <c r="AP127" s="49">
        <v>499.6</v>
      </c>
      <c r="AQ127" s="371"/>
      <c r="AR127" s="49">
        <v>0</v>
      </c>
      <c r="AS127" s="49">
        <v>0</v>
      </c>
      <c r="AT127" s="49">
        <v>109.125</v>
      </c>
      <c r="AU127" s="49">
        <v>165.5</v>
      </c>
      <c r="AV127" s="371"/>
      <c r="AW127" s="49">
        <v>0</v>
      </c>
      <c r="AX127" s="49">
        <v>0</v>
      </c>
      <c r="AY127" s="49">
        <v>502.20000000000005</v>
      </c>
      <c r="AZ127" s="49">
        <v>930.1</v>
      </c>
      <c r="BA127" s="371"/>
      <c r="BB127" s="49">
        <v>0</v>
      </c>
      <c r="BC127" s="49">
        <v>0</v>
      </c>
      <c r="BD127" s="49">
        <v>32.625</v>
      </c>
      <c r="BE127" s="49">
        <v>260.60000000000002</v>
      </c>
      <c r="BF127" s="371"/>
      <c r="BG127" s="49">
        <v>0</v>
      </c>
      <c r="BH127" s="49">
        <v>0</v>
      </c>
      <c r="BI127" s="49">
        <v>220.125</v>
      </c>
      <c r="BJ127" s="49">
        <v>104.2</v>
      </c>
      <c r="BK127" s="371"/>
      <c r="BL127" s="49">
        <v>0</v>
      </c>
      <c r="BM127" s="49">
        <v>0</v>
      </c>
      <c r="BN127" s="49">
        <v>95.550000000000011</v>
      </c>
      <c r="BO127" s="49">
        <v>136.1</v>
      </c>
      <c r="BP127" s="371"/>
      <c r="BQ127" s="49">
        <v>0</v>
      </c>
      <c r="BR127" s="49">
        <v>0</v>
      </c>
      <c r="BS127" s="49">
        <v>32.549999999999997</v>
      </c>
      <c r="BT127" s="49">
        <v>393.2</v>
      </c>
      <c r="BU127" s="324"/>
      <c r="BV127" s="49">
        <v>0</v>
      </c>
      <c r="BW127" s="49">
        <v>0</v>
      </c>
      <c r="BX127" s="49">
        <v>491.62500000000011</v>
      </c>
      <c r="BY127" s="49">
        <v>605.9</v>
      </c>
      <c r="BZ127" s="371"/>
      <c r="CA127" s="49">
        <v>0</v>
      </c>
      <c r="CB127" s="49">
        <v>0</v>
      </c>
      <c r="CC127" s="49">
        <v>101.4</v>
      </c>
      <c r="CD127" s="49">
        <v>354</v>
      </c>
      <c r="CE127" s="324"/>
      <c r="CF127" s="333">
        <v>0</v>
      </c>
      <c r="CG127" s="333">
        <v>0</v>
      </c>
      <c r="CH127" s="333">
        <v>114.82499999999999</v>
      </c>
      <c r="CI127" s="49">
        <v>428.2</v>
      </c>
      <c r="CJ127" s="324"/>
      <c r="CK127" s="49">
        <v>0</v>
      </c>
      <c r="CL127" s="49">
        <v>0</v>
      </c>
      <c r="CM127" s="49">
        <v>230.32500000000002</v>
      </c>
      <c r="CN127" s="49">
        <v>593</v>
      </c>
      <c r="CO127" s="371"/>
      <c r="CP127" s="49">
        <v>0</v>
      </c>
      <c r="CQ127" s="49">
        <v>0</v>
      </c>
      <c r="CR127" s="49">
        <v>265.42499999999995</v>
      </c>
      <c r="CS127" s="49">
        <v>432.7</v>
      </c>
      <c r="CT127" s="324"/>
      <c r="CU127" s="49">
        <v>0</v>
      </c>
      <c r="CV127" s="49">
        <v>0</v>
      </c>
      <c r="CW127" s="49">
        <v>610.19999999999993</v>
      </c>
      <c r="CX127" s="49">
        <v>726.9</v>
      </c>
      <c r="CY127" s="371"/>
      <c r="CZ127" s="49">
        <v>0</v>
      </c>
      <c r="DA127" s="49">
        <v>0</v>
      </c>
      <c r="DB127" s="49">
        <v>117</v>
      </c>
      <c r="DC127" s="49">
        <v>13.2</v>
      </c>
      <c r="DD127" s="324"/>
      <c r="DE127" s="49">
        <v>0</v>
      </c>
      <c r="DF127" s="49">
        <v>0</v>
      </c>
      <c r="DG127" s="49">
        <v>2974.4250000000002</v>
      </c>
      <c r="DH127" s="315">
        <v>1916</v>
      </c>
      <c r="DI127" s="324"/>
      <c r="DJ127" s="315">
        <v>0</v>
      </c>
      <c r="DK127" s="315">
        <v>0</v>
      </c>
      <c r="DL127" s="315">
        <v>462.07499999999993</v>
      </c>
      <c r="DM127" s="49">
        <v>1104.9000000000001</v>
      </c>
      <c r="DN127" s="324"/>
      <c r="DO127" s="49">
        <v>0</v>
      </c>
      <c r="DP127" s="49">
        <v>0</v>
      </c>
      <c r="DQ127" s="49">
        <v>396.75</v>
      </c>
      <c r="DR127" s="49">
        <v>883.90000000000009</v>
      </c>
      <c r="DS127" s="324"/>
      <c r="DT127" s="49">
        <v>0</v>
      </c>
      <c r="DU127" s="49">
        <v>0</v>
      </c>
      <c r="DV127" s="49">
        <v>0</v>
      </c>
      <c r="DW127" s="49">
        <v>0</v>
      </c>
      <c r="DX127" s="324"/>
      <c r="DY127" s="49">
        <v>0</v>
      </c>
      <c r="DZ127" s="49">
        <v>0</v>
      </c>
      <c r="EA127" s="49">
        <v>3585.9749999999995</v>
      </c>
      <c r="EB127" s="315">
        <v>4127.6000000000013</v>
      </c>
      <c r="EC127" s="324"/>
      <c r="ED127" s="49">
        <v>0</v>
      </c>
      <c r="EE127" s="49">
        <v>0</v>
      </c>
      <c r="EF127" s="49">
        <v>93.225000000000009</v>
      </c>
      <c r="EG127" s="49">
        <v>306.8</v>
      </c>
      <c r="EH127" s="324"/>
      <c r="EI127" s="49">
        <v>0</v>
      </c>
      <c r="EJ127" s="49">
        <v>0</v>
      </c>
      <c r="EK127" s="49">
        <v>266.10000000000002</v>
      </c>
      <c r="EL127" s="49">
        <v>470.3</v>
      </c>
      <c r="EM127" s="324"/>
      <c r="EN127" s="49">
        <v>0</v>
      </c>
      <c r="EO127" s="49">
        <v>0</v>
      </c>
      <c r="EP127" s="49">
        <v>301.42499999999995</v>
      </c>
      <c r="EQ127" s="49">
        <v>437.09999999999997</v>
      </c>
      <c r="ER127" s="324"/>
      <c r="ES127" s="49">
        <v>0</v>
      </c>
      <c r="ET127" s="49">
        <v>0</v>
      </c>
      <c r="EU127" s="49">
        <v>237.375</v>
      </c>
      <c r="EV127" s="49">
        <v>238.8</v>
      </c>
      <c r="EW127" s="324"/>
      <c r="EX127">
        <v>0</v>
      </c>
      <c r="EY127">
        <v>0</v>
      </c>
      <c r="EZ127">
        <v>2495.7000000000003</v>
      </c>
      <c r="FA127" s="479">
        <v>3899.2</v>
      </c>
      <c r="FB127" s="324"/>
      <c r="FC127" s="49">
        <v>0</v>
      </c>
      <c r="FD127" s="49">
        <v>0</v>
      </c>
      <c r="FE127" s="49">
        <v>127.5</v>
      </c>
      <c r="FF127" s="49">
        <v>220.1</v>
      </c>
      <c r="FG127" s="324"/>
      <c r="FH127" s="333">
        <v>0</v>
      </c>
      <c r="FI127" s="333">
        <v>0</v>
      </c>
      <c r="FJ127" s="333">
        <v>334.35</v>
      </c>
      <c r="FK127" s="49">
        <v>93.4</v>
      </c>
      <c r="FL127" s="324"/>
      <c r="FM127" s="333">
        <v>0</v>
      </c>
      <c r="FN127" s="333">
        <v>0</v>
      </c>
      <c r="FO127" s="333">
        <v>374.54999999999995</v>
      </c>
      <c r="FP127" s="49">
        <v>206.6</v>
      </c>
      <c r="FQ127" s="324"/>
      <c r="FR127" s="49">
        <v>0</v>
      </c>
      <c r="FS127" s="49">
        <v>0</v>
      </c>
      <c r="FT127" s="49">
        <v>381.375</v>
      </c>
      <c r="FU127" s="49">
        <v>462.4</v>
      </c>
      <c r="FV127" s="324"/>
      <c r="FW127" s="49">
        <v>0</v>
      </c>
      <c r="FX127" s="49">
        <v>0</v>
      </c>
      <c r="FY127" s="49">
        <v>131.17500000000001</v>
      </c>
      <c r="FZ127" s="49">
        <v>449</v>
      </c>
      <c r="GA127" s="324"/>
      <c r="GB127">
        <v>0</v>
      </c>
      <c r="GC127">
        <v>0</v>
      </c>
      <c r="GD127">
        <v>685.64999999999986</v>
      </c>
      <c r="GE127" s="18">
        <v>1116.8000000000002</v>
      </c>
      <c r="GF127" s="324"/>
      <c r="GG127" s="632">
        <v>0</v>
      </c>
      <c r="GH127" s="632">
        <v>0</v>
      </c>
      <c r="GI127" s="632">
        <v>214.5</v>
      </c>
      <c r="GJ127">
        <v>341</v>
      </c>
      <c r="GK127" s="324"/>
      <c r="GL127" s="49">
        <v>0</v>
      </c>
      <c r="GM127" s="49">
        <v>0</v>
      </c>
      <c r="GN127">
        <v>583.875</v>
      </c>
      <c r="GO127" s="49">
        <v>0</v>
      </c>
      <c r="GP127" s="324"/>
    </row>
    <row r="128" spans="1:198" ht="18">
      <c r="A128" s="38" t="s">
        <v>3628</v>
      </c>
      <c r="B128" s="45">
        <f t="shared" si="3"/>
        <v>21092.250000000004</v>
      </c>
      <c r="C128" s="41"/>
      <c r="D128" s="49">
        <v>0</v>
      </c>
      <c r="E128" s="49">
        <v>0</v>
      </c>
      <c r="F128" s="49">
        <v>0</v>
      </c>
      <c r="G128" s="49">
        <v>404.1</v>
      </c>
      <c r="H128" s="371"/>
      <c r="I128" s="49">
        <v>0</v>
      </c>
      <c r="J128" s="49">
        <v>0</v>
      </c>
      <c r="K128" s="49">
        <v>0</v>
      </c>
      <c r="L128" s="49">
        <v>135.6</v>
      </c>
      <c r="M128" s="371"/>
      <c r="N128" s="49">
        <v>0</v>
      </c>
      <c r="O128" s="49">
        <v>0</v>
      </c>
      <c r="P128" s="49">
        <v>0</v>
      </c>
      <c r="Q128" s="49">
        <v>630.15000000000009</v>
      </c>
      <c r="R128" s="371"/>
      <c r="S128" s="315">
        <v>0</v>
      </c>
      <c r="T128" s="315">
        <v>0</v>
      </c>
      <c r="U128" s="315">
        <v>0</v>
      </c>
      <c r="V128" s="49">
        <v>406.7</v>
      </c>
      <c r="W128" s="371"/>
      <c r="X128" s="49">
        <v>0</v>
      </c>
      <c r="Y128" s="49">
        <v>0</v>
      </c>
      <c r="Z128" s="49">
        <v>0</v>
      </c>
      <c r="AA128" s="49">
        <v>458.7</v>
      </c>
      <c r="AB128" s="371"/>
      <c r="AC128" s="49">
        <v>0</v>
      </c>
      <c r="AD128" s="49">
        <v>0</v>
      </c>
      <c r="AE128" s="49">
        <v>0</v>
      </c>
      <c r="AF128" s="49">
        <v>178.50000000000003</v>
      </c>
      <c r="AG128" s="371"/>
      <c r="AH128" s="49">
        <v>0</v>
      </c>
      <c r="AI128" s="49">
        <v>0</v>
      </c>
      <c r="AJ128" s="49">
        <v>0</v>
      </c>
      <c r="AK128" s="49">
        <v>369.79999999999995</v>
      </c>
      <c r="AL128" s="371"/>
      <c r="AM128" s="49">
        <v>0</v>
      </c>
      <c r="AN128" s="49">
        <v>0</v>
      </c>
      <c r="AO128" s="49">
        <v>0</v>
      </c>
      <c r="AP128" s="49">
        <v>271.25</v>
      </c>
      <c r="AQ128" s="371"/>
      <c r="AR128" s="49">
        <v>0</v>
      </c>
      <c r="AS128" s="49">
        <v>0</v>
      </c>
      <c r="AT128" s="49">
        <v>0</v>
      </c>
      <c r="AU128" s="49">
        <v>140</v>
      </c>
      <c r="AV128" s="371"/>
      <c r="AW128" s="49">
        <v>0</v>
      </c>
      <c r="AX128" s="49">
        <v>0</v>
      </c>
      <c r="AY128" s="49">
        <v>0</v>
      </c>
      <c r="AZ128" s="49">
        <v>385.40000000000003</v>
      </c>
      <c r="BA128" s="371"/>
      <c r="BB128" s="49">
        <v>0</v>
      </c>
      <c r="BC128" s="49">
        <v>0</v>
      </c>
      <c r="BD128" s="49">
        <v>0</v>
      </c>
      <c r="BE128" s="49">
        <v>159.80000000000001</v>
      </c>
      <c r="BF128" s="371"/>
      <c r="BG128" s="49">
        <v>0</v>
      </c>
      <c r="BH128" s="49">
        <v>0</v>
      </c>
      <c r="BI128" s="49">
        <v>0</v>
      </c>
      <c r="BJ128" s="49">
        <v>400.3</v>
      </c>
      <c r="BK128" s="371"/>
      <c r="BL128" s="49">
        <v>0</v>
      </c>
      <c r="BM128" s="49">
        <v>0</v>
      </c>
      <c r="BN128" s="49">
        <v>0</v>
      </c>
      <c r="BO128" s="49">
        <v>257.60000000000002</v>
      </c>
      <c r="BP128" s="371"/>
      <c r="BQ128" s="49">
        <v>0</v>
      </c>
      <c r="BR128" s="49">
        <v>0</v>
      </c>
      <c r="BS128" s="49">
        <v>0</v>
      </c>
      <c r="BT128" s="49">
        <v>476.5</v>
      </c>
      <c r="BU128" s="324"/>
      <c r="BV128" s="49">
        <v>0</v>
      </c>
      <c r="BW128" s="49">
        <v>0</v>
      </c>
      <c r="BX128" s="49">
        <v>0</v>
      </c>
      <c r="BY128" s="49">
        <v>151.4</v>
      </c>
      <c r="BZ128" s="371"/>
      <c r="CA128" s="49">
        <v>0</v>
      </c>
      <c r="CB128" s="49">
        <v>0</v>
      </c>
      <c r="CC128" s="49">
        <v>0</v>
      </c>
      <c r="CD128" s="49">
        <v>520.4</v>
      </c>
      <c r="CE128" s="324"/>
      <c r="CF128" s="333">
        <v>0</v>
      </c>
      <c r="CG128" s="333">
        <v>0</v>
      </c>
      <c r="CH128" s="333">
        <v>0</v>
      </c>
      <c r="CI128" s="49">
        <v>461.5</v>
      </c>
      <c r="CJ128" s="324"/>
      <c r="CK128" s="49">
        <v>0</v>
      </c>
      <c r="CL128" s="49">
        <v>0</v>
      </c>
      <c r="CM128" s="49">
        <v>0</v>
      </c>
      <c r="CN128" s="49">
        <v>427.30000000000007</v>
      </c>
      <c r="CO128" s="371"/>
      <c r="CP128" s="49">
        <v>0</v>
      </c>
      <c r="CQ128" s="49">
        <v>0</v>
      </c>
      <c r="CR128" s="49">
        <v>0</v>
      </c>
      <c r="CS128" s="49">
        <v>544.5</v>
      </c>
      <c r="CT128" s="324"/>
      <c r="CU128" s="49">
        <v>0</v>
      </c>
      <c r="CV128" s="49">
        <v>0</v>
      </c>
      <c r="CW128" s="49">
        <v>0</v>
      </c>
      <c r="CX128" s="49">
        <v>59.000000000000007</v>
      </c>
      <c r="CY128" s="371"/>
      <c r="CZ128" s="49">
        <v>0</v>
      </c>
      <c r="DA128" s="49">
        <v>0</v>
      </c>
      <c r="DB128" s="49">
        <v>0</v>
      </c>
      <c r="DC128" s="49">
        <v>49.500000000000007</v>
      </c>
      <c r="DD128" s="324"/>
      <c r="DE128" s="49">
        <v>0</v>
      </c>
      <c r="DF128" s="49">
        <v>0</v>
      </c>
      <c r="DG128" s="49">
        <v>0</v>
      </c>
      <c r="DH128" s="315">
        <v>1995.3</v>
      </c>
      <c r="DI128" s="324"/>
      <c r="DJ128" s="315">
        <v>0</v>
      </c>
      <c r="DK128" s="315">
        <v>0</v>
      </c>
      <c r="DL128" s="315">
        <v>0</v>
      </c>
      <c r="DM128" s="49">
        <v>778.45000000000016</v>
      </c>
      <c r="DN128" s="324"/>
      <c r="DO128" s="49">
        <v>0</v>
      </c>
      <c r="DP128" s="49">
        <v>0</v>
      </c>
      <c r="DQ128" s="49">
        <v>0</v>
      </c>
      <c r="DR128" s="49">
        <v>423.20000000000005</v>
      </c>
      <c r="DS128" s="324"/>
      <c r="DT128" s="49">
        <v>0</v>
      </c>
      <c r="DU128" s="49">
        <v>0</v>
      </c>
      <c r="DV128" s="49">
        <v>0</v>
      </c>
      <c r="DW128" s="49">
        <v>142.5</v>
      </c>
      <c r="DX128" s="324"/>
      <c r="DY128" s="49">
        <v>0</v>
      </c>
      <c r="DZ128" s="49">
        <v>0</v>
      </c>
      <c r="EA128" s="49">
        <v>0</v>
      </c>
      <c r="EB128" s="315">
        <v>4208.7</v>
      </c>
      <c r="EC128" s="324"/>
      <c r="ED128" s="49">
        <v>0</v>
      </c>
      <c r="EE128" s="49">
        <v>0</v>
      </c>
      <c r="EF128" s="49">
        <v>0</v>
      </c>
      <c r="EG128" s="49">
        <v>317.39999999999998</v>
      </c>
      <c r="EH128" s="324"/>
      <c r="EI128" s="49">
        <v>0</v>
      </c>
      <c r="EJ128" s="49">
        <v>0</v>
      </c>
      <c r="EK128" s="49">
        <v>0</v>
      </c>
      <c r="EL128" s="49">
        <v>362.4</v>
      </c>
      <c r="EM128" s="324"/>
      <c r="EN128" s="49">
        <v>0</v>
      </c>
      <c r="EO128" s="49">
        <v>0</v>
      </c>
      <c r="EP128" s="49">
        <v>0</v>
      </c>
      <c r="EQ128" s="49">
        <v>516.5</v>
      </c>
      <c r="ER128" s="324"/>
      <c r="ES128" s="49">
        <v>0</v>
      </c>
      <c r="ET128" s="49">
        <v>0</v>
      </c>
      <c r="EU128" s="49">
        <v>0</v>
      </c>
      <c r="EV128" s="49">
        <v>439</v>
      </c>
      <c r="EW128" s="324"/>
      <c r="EX128">
        <v>0</v>
      </c>
      <c r="EY128">
        <v>0</v>
      </c>
      <c r="EZ128">
        <v>0</v>
      </c>
      <c r="FA128" s="479">
        <v>2154.6999999999998</v>
      </c>
      <c r="FB128" s="324"/>
      <c r="FC128" s="49">
        <v>0</v>
      </c>
      <c r="FD128" s="49">
        <v>0</v>
      </c>
      <c r="FE128" s="49">
        <v>0</v>
      </c>
      <c r="FF128" s="49">
        <v>369.5</v>
      </c>
      <c r="FG128" s="324"/>
      <c r="FH128" s="333">
        <v>0</v>
      </c>
      <c r="FI128" s="333">
        <v>0</v>
      </c>
      <c r="FJ128" s="333">
        <v>0</v>
      </c>
      <c r="FK128" s="49">
        <v>303.5</v>
      </c>
      <c r="FL128" s="324"/>
      <c r="FM128" s="333">
        <v>0</v>
      </c>
      <c r="FN128" s="333">
        <v>0</v>
      </c>
      <c r="FO128" s="333">
        <v>0</v>
      </c>
      <c r="FP128" s="49">
        <v>239.7</v>
      </c>
      <c r="FQ128" s="324"/>
      <c r="FR128" s="49">
        <v>0</v>
      </c>
      <c r="FS128" s="49">
        <v>0</v>
      </c>
      <c r="FT128" s="49">
        <v>0</v>
      </c>
      <c r="FU128" s="49">
        <v>251.90000000000003</v>
      </c>
      <c r="FV128" s="324"/>
      <c r="FW128" s="49">
        <v>0</v>
      </c>
      <c r="FX128" s="49">
        <v>0</v>
      </c>
      <c r="FY128" s="49">
        <v>0</v>
      </c>
      <c r="FZ128" s="49">
        <v>438.9</v>
      </c>
      <c r="GA128" s="324"/>
      <c r="GB128">
        <v>0</v>
      </c>
      <c r="GC128">
        <v>0</v>
      </c>
      <c r="GD128">
        <v>0</v>
      </c>
      <c r="GE128" s="18">
        <v>883.59999999999991</v>
      </c>
      <c r="GF128" s="324"/>
      <c r="GG128" s="632">
        <v>0</v>
      </c>
      <c r="GH128" s="632">
        <v>0</v>
      </c>
      <c r="GI128" s="632">
        <v>0</v>
      </c>
      <c r="GJ128">
        <v>379</v>
      </c>
      <c r="GK128" s="324"/>
      <c r="GL128" s="49">
        <v>0</v>
      </c>
      <c r="GM128" s="49">
        <v>0</v>
      </c>
      <c r="GN128">
        <v>0</v>
      </c>
      <c r="GO128" s="49">
        <v>0</v>
      </c>
      <c r="GP128" s="324"/>
    </row>
    <row r="129" spans="1:198" ht="18">
      <c r="A129" s="39" t="s">
        <v>2719</v>
      </c>
      <c r="B129" s="45">
        <f t="shared" si="3"/>
        <v>37508.1</v>
      </c>
      <c r="C129" s="41"/>
      <c r="D129" s="49">
        <v>0</v>
      </c>
      <c r="E129" s="49">
        <v>0</v>
      </c>
      <c r="F129" s="49">
        <v>97.875</v>
      </c>
      <c r="G129" s="49">
        <v>313</v>
      </c>
      <c r="H129" s="371"/>
      <c r="I129" s="49">
        <v>0</v>
      </c>
      <c r="J129" s="49">
        <v>0</v>
      </c>
      <c r="K129" s="49">
        <v>0</v>
      </c>
      <c r="L129" s="49">
        <v>76.5</v>
      </c>
      <c r="M129" s="371"/>
      <c r="N129" s="49">
        <v>0</v>
      </c>
      <c r="O129" s="49">
        <v>0</v>
      </c>
      <c r="P129" s="49">
        <v>113.92499999999998</v>
      </c>
      <c r="Q129" s="49">
        <v>335.4</v>
      </c>
      <c r="R129" s="371"/>
      <c r="S129" s="315">
        <v>0</v>
      </c>
      <c r="T129" s="315">
        <v>0</v>
      </c>
      <c r="U129" s="315">
        <v>285</v>
      </c>
      <c r="V129" s="49">
        <v>181.4</v>
      </c>
      <c r="W129" s="371"/>
      <c r="X129" s="49">
        <v>0</v>
      </c>
      <c r="Y129" s="49">
        <v>0</v>
      </c>
      <c r="Z129" s="49">
        <v>256.95000000000005</v>
      </c>
      <c r="AA129" s="49">
        <v>279.2</v>
      </c>
      <c r="AB129" s="371"/>
      <c r="AC129" s="49">
        <v>0</v>
      </c>
      <c r="AD129" s="49">
        <v>0</v>
      </c>
      <c r="AE129" s="49">
        <v>327.15000000000003</v>
      </c>
      <c r="AF129" s="49">
        <v>229.20000000000002</v>
      </c>
      <c r="AG129" s="371"/>
      <c r="AH129" s="49">
        <v>0</v>
      </c>
      <c r="AI129" s="49">
        <v>0</v>
      </c>
      <c r="AJ129" s="49">
        <v>434.54999999999995</v>
      </c>
      <c r="AK129" s="49">
        <v>742.5</v>
      </c>
      <c r="AL129" s="371"/>
      <c r="AM129" s="49">
        <v>0</v>
      </c>
      <c r="AN129" s="49">
        <v>0</v>
      </c>
      <c r="AO129" s="49">
        <v>425.17499999999995</v>
      </c>
      <c r="AP129" s="49">
        <v>612.9</v>
      </c>
      <c r="AQ129" s="371"/>
      <c r="AR129" s="49">
        <v>0</v>
      </c>
      <c r="AS129" s="49">
        <v>0</v>
      </c>
      <c r="AT129" s="49">
        <v>113.625</v>
      </c>
      <c r="AU129" s="49">
        <v>67.5</v>
      </c>
      <c r="AV129" s="371"/>
      <c r="AW129" s="49">
        <v>0</v>
      </c>
      <c r="AX129" s="49">
        <v>0</v>
      </c>
      <c r="AY129" s="49">
        <v>416.25</v>
      </c>
      <c r="AZ129" s="49">
        <v>622.4</v>
      </c>
      <c r="BA129" s="371"/>
      <c r="BB129" s="49">
        <v>0</v>
      </c>
      <c r="BC129" s="49">
        <v>0</v>
      </c>
      <c r="BD129" s="49">
        <v>227.54999999999998</v>
      </c>
      <c r="BE129" s="49">
        <v>669.3</v>
      </c>
      <c r="BF129" s="371"/>
      <c r="BG129" s="49">
        <v>0</v>
      </c>
      <c r="BH129" s="49">
        <v>0</v>
      </c>
      <c r="BI129" s="49">
        <v>336.82499999999999</v>
      </c>
      <c r="BJ129" s="49">
        <v>229.1</v>
      </c>
      <c r="BK129" s="371"/>
      <c r="BL129" s="49">
        <v>0</v>
      </c>
      <c r="BM129" s="49">
        <v>0</v>
      </c>
      <c r="BN129" s="49">
        <v>207.14999999999998</v>
      </c>
      <c r="BO129" s="49">
        <v>565.79999999999995</v>
      </c>
      <c r="BP129" s="371"/>
      <c r="BQ129" s="49">
        <v>0</v>
      </c>
      <c r="BR129" s="49">
        <v>0</v>
      </c>
      <c r="BS129" s="49">
        <v>364.5</v>
      </c>
      <c r="BT129" s="49">
        <v>858.09999999999991</v>
      </c>
      <c r="BU129" s="324"/>
      <c r="BV129" s="49">
        <v>0</v>
      </c>
      <c r="BW129" s="49">
        <v>0</v>
      </c>
      <c r="BX129" s="49">
        <v>226.5</v>
      </c>
      <c r="BY129" s="49">
        <v>0</v>
      </c>
      <c r="BZ129" s="371"/>
      <c r="CA129" s="49">
        <v>0</v>
      </c>
      <c r="CB129" s="49">
        <v>0</v>
      </c>
      <c r="CC129" s="49">
        <v>484.5</v>
      </c>
      <c r="CD129" s="49">
        <v>764.9</v>
      </c>
      <c r="CE129" s="324"/>
      <c r="CF129" s="333">
        <v>0</v>
      </c>
      <c r="CG129" s="333">
        <v>0</v>
      </c>
      <c r="CH129" s="333">
        <v>201.52499999999998</v>
      </c>
      <c r="CI129" s="49">
        <v>484.7</v>
      </c>
      <c r="CJ129" s="324"/>
      <c r="CK129" s="49">
        <v>0</v>
      </c>
      <c r="CL129" s="49">
        <v>0</v>
      </c>
      <c r="CM129" s="49">
        <v>67.95</v>
      </c>
      <c r="CN129" s="49">
        <v>395.7</v>
      </c>
      <c r="CO129" s="371"/>
      <c r="CP129" s="49">
        <v>0</v>
      </c>
      <c r="CQ129" s="49">
        <v>0</v>
      </c>
      <c r="CR129" s="49">
        <v>323.17499999999995</v>
      </c>
      <c r="CS129" s="49">
        <v>251.9</v>
      </c>
      <c r="CT129" s="324"/>
      <c r="CU129" s="49">
        <v>0</v>
      </c>
      <c r="CV129" s="49">
        <v>0</v>
      </c>
      <c r="CW129" s="49">
        <v>235.27499999999998</v>
      </c>
      <c r="CX129" s="49">
        <v>393.19999999999993</v>
      </c>
      <c r="CY129" s="371"/>
      <c r="CZ129" s="49">
        <v>0</v>
      </c>
      <c r="DA129" s="49">
        <v>0</v>
      </c>
      <c r="DB129" s="49">
        <v>39.6</v>
      </c>
      <c r="DC129" s="49">
        <v>106.6</v>
      </c>
      <c r="DD129" s="324"/>
      <c r="DE129" s="49">
        <v>0</v>
      </c>
      <c r="DF129" s="49">
        <v>0</v>
      </c>
      <c r="DG129" s="49">
        <v>1116.6750000000002</v>
      </c>
      <c r="DH129" s="315">
        <v>1916.6</v>
      </c>
      <c r="DI129" s="324"/>
      <c r="DJ129" s="315">
        <v>0</v>
      </c>
      <c r="DK129" s="315">
        <v>0</v>
      </c>
      <c r="DL129" s="315">
        <v>462.52500000000003</v>
      </c>
      <c r="DM129" s="49">
        <v>880</v>
      </c>
      <c r="DN129" s="324"/>
      <c r="DO129" s="49">
        <v>0</v>
      </c>
      <c r="DP129" s="49">
        <v>0</v>
      </c>
      <c r="DQ129" s="49">
        <v>285.90000000000003</v>
      </c>
      <c r="DR129" s="49">
        <v>415.3</v>
      </c>
      <c r="DS129" s="324"/>
      <c r="DT129" s="49">
        <v>0</v>
      </c>
      <c r="DU129" s="49">
        <v>0</v>
      </c>
      <c r="DV129" s="49">
        <v>0</v>
      </c>
      <c r="DW129" s="49">
        <v>72</v>
      </c>
      <c r="DX129" s="324"/>
      <c r="DY129" s="49">
        <v>0</v>
      </c>
      <c r="DZ129" s="49">
        <v>0</v>
      </c>
      <c r="EA129" s="49">
        <v>2942.1750000000002</v>
      </c>
      <c r="EB129" s="315">
        <v>3785.3</v>
      </c>
      <c r="EC129" s="324"/>
      <c r="ED129" s="49">
        <v>0</v>
      </c>
      <c r="EE129" s="49">
        <v>0</v>
      </c>
      <c r="EF129" s="49">
        <v>159.75</v>
      </c>
      <c r="EG129" s="49">
        <v>159.19999999999999</v>
      </c>
      <c r="EH129" s="324"/>
      <c r="EI129" s="49">
        <v>0</v>
      </c>
      <c r="EJ129" s="49">
        <v>0</v>
      </c>
      <c r="EK129" s="49">
        <v>252.07499999999999</v>
      </c>
      <c r="EL129" s="49">
        <v>302.7</v>
      </c>
      <c r="EM129" s="324"/>
      <c r="EN129" s="49">
        <v>0</v>
      </c>
      <c r="EO129" s="49">
        <v>0</v>
      </c>
      <c r="EP129" s="49">
        <v>260.25</v>
      </c>
      <c r="EQ129" s="49">
        <v>443</v>
      </c>
      <c r="ER129" s="324"/>
      <c r="ES129" s="49">
        <v>0</v>
      </c>
      <c r="ET129" s="49">
        <v>0</v>
      </c>
      <c r="EU129" s="49">
        <v>185.02499999999998</v>
      </c>
      <c r="EV129" s="49">
        <v>145.5</v>
      </c>
      <c r="EW129" s="324"/>
      <c r="EX129">
        <v>0</v>
      </c>
      <c r="EY129">
        <v>0</v>
      </c>
      <c r="EZ129">
        <v>1415.4749999999999</v>
      </c>
      <c r="FA129" s="479">
        <v>1861.0999999999997</v>
      </c>
      <c r="FB129" s="324"/>
      <c r="FC129" s="49">
        <v>0</v>
      </c>
      <c r="FD129" s="49">
        <v>0</v>
      </c>
      <c r="FE129" s="49">
        <v>153.22500000000002</v>
      </c>
      <c r="FF129" s="49">
        <v>198.2</v>
      </c>
      <c r="FG129" s="324"/>
      <c r="FH129" s="333">
        <v>0</v>
      </c>
      <c r="FI129" s="333">
        <v>0</v>
      </c>
      <c r="FJ129" s="333">
        <v>175.125</v>
      </c>
      <c r="FK129" s="49">
        <v>308.89999999999998</v>
      </c>
      <c r="FL129" s="324"/>
      <c r="FM129" s="333">
        <v>0</v>
      </c>
      <c r="FN129" s="333">
        <v>0</v>
      </c>
      <c r="FO129" s="333">
        <v>438.75</v>
      </c>
      <c r="FP129" s="49">
        <v>523.19999999999993</v>
      </c>
      <c r="FQ129" s="324"/>
      <c r="FR129" s="49">
        <v>0</v>
      </c>
      <c r="FS129" s="49">
        <v>0</v>
      </c>
      <c r="FT129" s="49">
        <v>423.375</v>
      </c>
      <c r="FU129" s="49">
        <v>500</v>
      </c>
      <c r="FV129" s="324"/>
      <c r="FW129" s="49">
        <v>0</v>
      </c>
      <c r="FX129" s="49">
        <v>0</v>
      </c>
      <c r="FY129" s="49">
        <v>27.974999999999998</v>
      </c>
      <c r="FZ129" s="49">
        <v>171.2</v>
      </c>
      <c r="GA129" s="324"/>
      <c r="GB129">
        <v>0</v>
      </c>
      <c r="GC129">
        <v>0</v>
      </c>
      <c r="GD129">
        <v>1110.3000000000002</v>
      </c>
      <c r="GE129" s="18">
        <v>1377.7</v>
      </c>
      <c r="GF129" s="324"/>
      <c r="GG129" s="632">
        <v>0</v>
      </c>
      <c r="GH129" s="632">
        <v>0</v>
      </c>
      <c r="GI129" s="632">
        <v>261.375</v>
      </c>
      <c r="GJ129">
        <v>491</v>
      </c>
      <c r="GK129" s="324"/>
      <c r="GL129" s="49">
        <v>0</v>
      </c>
      <c r="GM129" s="49">
        <v>0</v>
      </c>
      <c r="GN129">
        <v>922.875</v>
      </c>
      <c r="GO129" s="49">
        <v>0</v>
      </c>
      <c r="GP129" s="324"/>
    </row>
    <row r="130" spans="1:198" ht="18">
      <c r="A130" s="40" t="s">
        <v>1671</v>
      </c>
      <c r="B130" s="45">
        <f t="shared" si="3"/>
        <v>54767.26249999999</v>
      </c>
      <c r="C130" s="41"/>
      <c r="D130" s="49">
        <v>0</v>
      </c>
      <c r="E130" s="49">
        <v>63.899999999999991</v>
      </c>
      <c r="F130" s="49">
        <v>335.92499999999995</v>
      </c>
      <c r="G130" s="49">
        <v>556.29999999999995</v>
      </c>
      <c r="H130" s="371"/>
      <c r="I130" s="49">
        <v>0</v>
      </c>
      <c r="J130" s="49">
        <v>31.900000000000006</v>
      </c>
      <c r="K130" s="49">
        <v>246</v>
      </c>
      <c r="L130" s="49">
        <v>311.8</v>
      </c>
      <c r="M130" s="371"/>
      <c r="N130" s="49">
        <v>79.224999999999966</v>
      </c>
      <c r="O130" s="49">
        <v>403.75</v>
      </c>
      <c r="P130" s="49">
        <v>521.99999999999989</v>
      </c>
      <c r="Q130" s="49">
        <v>632.75000000000011</v>
      </c>
      <c r="R130" s="371"/>
      <c r="S130" s="315">
        <v>140.52500000000003</v>
      </c>
      <c r="T130" s="315">
        <v>86</v>
      </c>
      <c r="U130" s="315">
        <v>97.050000000000011</v>
      </c>
      <c r="V130" s="49">
        <v>297.39999999999998</v>
      </c>
      <c r="W130" s="371"/>
      <c r="X130" s="49">
        <v>98.375000000000114</v>
      </c>
      <c r="Y130" s="49">
        <v>123.75000000000023</v>
      </c>
      <c r="Z130" s="49">
        <v>249.52499999999998</v>
      </c>
      <c r="AA130" s="49">
        <v>293.5</v>
      </c>
      <c r="AB130" s="371"/>
      <c r="AC130" s="49">
        <v>162.65000000000032</v>
      </c>
      <c r="AD130" s="49">
        <v>399.85000000000036</v>
      </c>
      <c r="AE130" s="49">
        <v>719.47499999999991</v>
      </c>
      <c r="AF130" s="49">
        <v>590.90000000000009</v>
      </c>
      <c r="AG130" s="371"/>
      <c r="AH130" s="49">
        <v>181.87500000000034</v>
      </c>
      <c r="AI130" s="49">
        <v>330.00000000000023</v>
      </c>
      <c r="AJ130" s="49">
        <v>561.5625</v>
      </c>
      <c r="AK130" s="49">
        <v>632.20000000000005</v>
      </c>
      <c r="AL130" s="371"/>
      <c r="AM130" s="49">
        <v>82.950000000000273</v>
      </c>
      <c r="AN130" s="49">
        <v>310.79999999999973</v>
      </c>
      <c r="AO130" s="49">
        <v>309.52499999999998</v>
      </c>
      <c r="AP130" s="49">
        <v>474.55</v>
      </c>
      <c r="AQ130" s="371"/>
      <c r="AR130" s="49">
        <v>50.500000000000455</v>
      </c>
      <c r="AS130" s="49">
        <v>199.94999999999996</v>
      </c>
      <c r="AT130" s="49">
        <v>265.04999999999995</v>
      </c>
      <c r="AU130" s="49">
        <v>87.3</v>
      </c>
      <c r="AV130" s="371"/>
      <c r="AW130" s="49">
        <v>35.850000000000591</v>
      </c>
      <c r="AX130" s="49">
        <v>395.10000000000036</v>
      </c>
      <c r="AY130" s="49">
        <v>302.92500000000001</v>
      </c>
      <c r="AZ130" s="49">
        <v>752.69999999999993</v>
      </c>
      <c r="BA130" s="371"/>
      <c r="BB130" s="49">
        <v>108.10000000000059</v>
      </c>
      <c r="BC130" s="49">
        <v>236.5</v>
      </c>
      <c r="BD130" s="49">
        <v>202.35000000000002</v>
      </c>
      <c r="BE130" s="49">
        <v>208.1</v>
      </c>
      <c r="BF130" s="371"/>
      <c r="BG130" s="49">
        <v>72.8250000000005</v>
      </c>
      <c r="BH130" s="49">
        <v>95.84999999999998</v>
      </c>
      <c r="BI130" s="49">
        <v>357.375</v>
      </c>
      <c r="BJ130" s="49">
        <v>204.5</v>
      </c>
      <c r="BK130" s="371"/>
      <c r="BL130" s="49">
        <v>116.42500000000064</v>
      </c>
      <c r="BM130" s="49">
        <v>90.5</v>
      </c>
      <c r="BN130" s="49">
        <v>107.32499999999999</v>
      </c>
      <c r="BO130" s="49">
        <v>341.5</v>
      </c>
      <c r="BP130" s="371"/>
      <c r="BQ130" s="49">
        <v>73.675000000000409</v>
      </c>
      <c r="BR130" s="49">
        <v>241.25</v>
      </c>
      <c r="BS130" s="49">
        <v>234.07500000000002</v>
      </c>
      <c r="BT130" s="49">
        <v>411.60000000000008</v>
      </c>
      <c r="BU130" s="324"/>
      <c r="BV130" s="49">
        <v>138.60000000000059</v>
      </c>
      <c r="BW130" s="49">
        <v>192.55000000000018</v>
      </c>
      <c r="BX130" s="49">
        <v>252.90000000000003</v>
      </c>
      <c r="BY130" s="49">
        <v>255.8</v>
      </c>
      <c r="BZ130" s="371"/>
      <c r="CA130" s="49">
        <v>92.050000000000182</v>
      </c>
      <c r="CB130" s="49">
        <v>230.75</v>
      </c>
      <c r="CC130" s="49">
        <v>378.75</v>
      </c>
      <c r="CD130" s="49">
        <v>402</v>
      </c>
      <c r="CE130" s="324"/>
      <c r="CF130" s="333">
        <v>81.175000000000182</v>
      </c>
      <c r="CG130" s="333">
        <v>217.50000000000091</v>
      </c>
      <c r="CH130" s="333">
        <v>214.42499999999998</v>
      </c>
      <c r="CI130" s="49">
        <v>431.3</v>
      </c>
      <c r="CJ130" s="324"/>
      <c r="CK130" s="49">
        <v>47.400000000000091</v>
      </c>
      <c r="CL130" s="49">
        <v>131.25</v>
      </c>
      <c r="CM130" s="49">
        <v>42</v>
      </c>
      <c r="CN130" s="49">
        <v>569.6</v>
      </c>
      <c r="CO130" s="371"/>
      <c r="CP130" s="49">
        <v>113.20000000000027</v>
      </c>
      <c r="CQ130" s="49">
        <v>238.05000000000018</v>
      </c>
      <c r="CR130" s="49">
        <v>260.77499999999998</v>
      </c>
      <c r="CS130" s="49">
        <v>452.20000000000005</v>
      </c>
      <c r="CT130" s="324"/>
      <c r="CU130" s="49">
        <v>31.024999999999636</v>
      </c>
      <c r="CV130" s="49">
        <v>245</v>
      </c>
      <c r="CW130" s="49">
        <v>173.24999999999994</v>
      </c>
      <c r="CX130" s="49">
        <v>671.69999999999993</v>
      </c>
      <c r="CY130" s="371"/>
      <c r="CZ130" s="49">
        <v>1.6249999999995453</v>
      </c>
      <c r="DA130" s="49">
        <v>89.84999999999998</v>
      </c>
      <c r="DB130" s="49">
        <v>162.60000000000002</v>
      </c>
      <c r="DC130" s="49">
        <v>2.2000000000000002</v>
      </c>
      <c r="DD130" s="324"/>
      <c r="DE130" s="49">
        <v>362.27499999999992</v>
      </c>
      <c r="DF130" s="49">
        <v>917.10000000000036</v>
      </c>
      <c r="DG130" s="49">
        <v>1818.6000000000001</v>
      </c>
      <c r="DH130" s="315">
        <v>2362.7000000000003</v>
      </c>
      <c r="DI130" s="324"/>
      <c r="DJ130" s="315">
        <v>140.82500000000027</v>
      </c>
      <c r="DK130" s="315">
        <v>466.80000000000018</v>
      </c>
      <c r="DL130" s="315">
        <v>275.02499999999998</v>
      </c>
      <c r="DM130" s="49">
        <v>848.1500000000002</v>
      </c>
      <c r="DN130" s="324"/>
      <c r="DO130" s="49">
        <v>75.424999999999272</v>
      </c>
      <c r="DP130" s="49">
        <v>312.39999999999691</v>
      </c>
      <c r="DQ130" s="49">
        <v>310.20000000000005</v>
      </c>
      <c r="DR130" s="49">
        <v>334.09999999999997</v>
      </c>
      <c r="DS130" s="324"/>
      <c r="DT130" s="49">
        <v>0</v>
      </c>
      <c r="DU130" s="49">
        <v>0</v>
      </c>
      <c r="DV130" s="49">
        <v>0</v>
      </c>
      <c r="DW130" s="49">
        <v>2.4</v>
      </c>
      <c r="DX130" s="324"/>
      <c r="DY130" s="49">
        <v>761.17499999999109</v>
      </c>
      <c r="DZ130" s="49">
        <v>1916.4500000000025</v>
      </c>
      <c r="EA130" s="49">
        <v>2730.9750000000004</v>
      </c>
      <c r="EB130" s="315">
        <v>3350.6</v>
      </c>
      <c r="EC130" s="324"/>
      <c r="ED130" s="49">
        <v>112.24999999999955</v>
      </c>
      <c r="EE130" s="49">
        <v>142.65000000000327</v>
      </c>
      <c r="EF130" s="49">
        <v>271.35000000000002</v>
      </c>
      <c r="EG130" s="49">
        <v>344.8</v>
      </c>
      <c r="EH130" s="324"/>
      <c r="EI130" s="49">
        <v>56.624999999999545</v>
      </c>
      <c r="EJ130" s="49">
        <v>65.799999999997453</v>
      </c>
      <c r="EK130" s="49">
        <v>456.45000000000005</v>
      </c>
      <c r="EL130" s="49">
        <v>512.90000000000009</v>
      </c>
      <c r="EM130" s="324"/>
      <c r="EN130" s="49">
        <v>0</v>
      </c>
      <c r="EO130" s="49">
        <v>87.649999999999636</v>
      </c>
      <c r="EP130" s="49">
        <v>343.72500000000002</v>
      </c>
      <c r="EQ130" s="49">
        <v>625.6</v>
      </c>
      <c r="ER130" s="324"/>
      <c r="ES130" s="49">
        <v>69.899999999999636</v>
      </c>
      <c r="ET130" s="49">
        <v>82.399999999999636</v>
      </c>
      <c r="EU130" s="49">
        <v>311.25</v>
      </c>
      <c r="EV130" s="49">
        <v>249.4</v>
      </c>
      <c r="EW130" s="324"/>
      <c r="EX130">
        <v>814.39999999999986</v>
      </c>
      <c r="EY130">
        <v>1281.9500000000025</v>
      </c>
      <c r="EZ130">
        <v>1140.0749999999998</v>
      </c>
      <c r="FA130" s="479">
        <v>1037.0999999999999</v>
      </c>
      <c r="FB130" s="324"/>
      <c r="FC130" s="49">
        <v>46.549999999999727</v>
      </c>
      <c r="FD130" s="49">
        <v>19.5</v>
      </c>
      <c r="FE130" s="49">
        <v>195.67499999999998</v>
      </c>
      <c r="FF130" s="49">
        <v>256.3</v>
      </c>
      <c r="FG130" s="324"/>
      <c r="FH130" s="333">
        <v>26.899999999999636</v>
      </c>
      <c r="FI130" s="333">
        <v>39.75</v>
      </c>
      <c r="FJ130" s="333">
        <v>394.95000000000005</v>
      </c>
      <c r="FK130" s="49">
        <v>65.599999999999994</v>
      </c>
      <c r="FL130" s="324"/>
      <c r="FM130" s="333">
        <v>77.024999999999636</v>
      </c>
      <c r="FN130" s="333">
        <v>216.75</v>
      </c>
      <c r="FO130" s="333">
        <v>207.82500000000002</v>
      </c>
      <c r="FP130" s="49">
        <v>474.8</v>
      </c>
      <c r="FQ130" s="324"/>
      <c r="FR130" s="49">
        <v>75.299999999998363</v>
      </c>
      <c r="FS130" s="49">
        <v>201.69999999999996</v>
      </c>
      <c r="FT130" s="49">
        <v>367.27500000000003</v>
      </c>
      <c r="FU130" s="49">
        <v>507.60000000000008</v>
      </c>
      <c r="FV130" s="324"/>
      <c r="FW130" s="49">
        <v>0</v>
      </c>
      <c r="FX130" s="49">
        <v>88.75</v>
      </c>
      <c r="FY130" s="49">
        <v>335.1</v>
      </c>
      <c r="FZ130" s="49">
        <v>536</v>
      </c>
      <c r="GA130" s="324"/>
      <c r="GB130">
        <v>277.47499999999764</v>
      </c>
      <c r="GC130">
        <v>672.85000000000184</v>
      </c>
      <c r="GD130">
        <v>1113.9000000000001</v>
      </c>
      <c r="GE130" s="18">
        <v>1308.4000000000001</v>
      </c>
      <c r="GF130" s="324"/>
      <c r="GG130" s="632">
        <v>61.124999999999091</v>
      </c>
      <c r="GH130" s="632">
        <v>257.5</v>
      </c>
      <c r="GI130" s="632">
        <v>298.125</v>
      </c>
      <c r="GJ130">
        <v>295</v>
      </c>
      <c r="GK130" s="324"/>
      <c r="GL130" s="49">
        <v>0</v>
      </c>
      <c r="GM130" s="49">
        <v>0</v>
      </c>
      <c r="GN130">
        <v>721.19999999999993</v>
      </c>
      <c r="GO130" s="49">
        <v>0</v>
      </c>
      <c r="GP130" s="324"/>
    </row>
    <row r="131" spans="1:198" ht="18">
      <c r="A131" s="40" t="s">
        <v>180</v>
      </c>
      <c r="B131" s="45">
        <f t="shared" si="3"/>
        <v>54902.212500000023</v>
      </c>
      <c r="C131" s="41"/>
      <c r="D131" s="49">
        <v>0</v>
      </c>
      <c r="E131" s="49">
        <v>141.89999999999998</v>
      </c>
      <c r="F131" s="49">
        <v>152.39999999999998</v>
      </c>
      <c r="G131" s="49">
        <v>275.60000000000002</v>
      </c>
      <c r="H131" s="371"/>
      <c r="I131" s="49">
        <v>0</v>
      </c>
      <c r="J131" s="49">
        <v>115.40000000000003</v>
      </c>
      <c r="K131" s="49">
        <v>67.875</v>
      </c>
      <c r="L131" s="49">
        <v>461.5</v>
      </c>
      <c r="M131" s="371"/>
      <c r="N131" s="49">
        <v>0</v>
      </c>
      <c r="O131" s="49">
        <v>247.89999999999998</v>
      </c>
      <c r="P131" s="49">
        <v>198.75</v>
      </c>
      <c r="Q131" s="49">
        <v>411.35000000000008</v>
      </c>
      <c r="R131" s="371"/>
      <c r="S131" s="315">
        <v>0</v>
      </c>
      <c r="T131" s="315">
        <v>44.999999999999773</v>
      </c>
      <c r="U131" s="315">
        <v>299.92499999999995</v>
      </c>
      <c r="V131" s="49">
        <v>199</v>
      </c>
      <c r="W131" s="371"/>
      <c r="X131" s="49">
        <v>0</v>
      </c>
      <c r="Y131" s="49">
        <v>191.55000000000018</v>
      </c>
      <c r="Z131" s="49">
        <v>411.15000000000003</v>
      </c>
      <c r="AA131" s="49">
        <v>369.7</v>
      </c>
      <c r="AB131" s="371"/>
      <c r="AC131" s="49">
        <v>0</v>
      </c>
      <c r="AD131" s="49">
        <v>466.54999999999973</v>
      </c>
      <c r="AE131" s="49">
        <v>560.92499999999995</v>
      </c>
      <c r="AF131" s="49">
        <v>779.19999999999993</v>
      </c>
      <c r="AG131" s="371"/>
      <c r="AH131" s="49">
        <v>0</v>
      </c>
      <c r="AI131" s="49">
        <v>395.85000000000014</v>
      </c>
      <c r="AJ131" s="49">
        <v>596.47499999999991</v>
      </c>
      <c r="AK131" s="49">
        <v>580.9</v>
      </c>
      <c r="AL131" s="371"/>
      <c r="AM131" s="49">
        <v>0</v>
      </c>
      <c r="AN131" s="49">
        <v>314.97500000000036</v>
      </c>
      <c r="AO131" s="49">
        <v>243.86249999999998</v>
      </c>
      <c r="AP131" s="49">
        <v>469.05</v>
      </c>
      <c r="AQ131" s="371"/>
      <c r="AR131" s="49">
        <v>0</v>
      </c>
      <c r="AS131" s="49">
        <v>48.75</v>
      </c>
      <c r="AT131" s="49">
        <v>159.82499999999999</v>
      </c>
      <c r="AU131" s="49">
        <v>52.5</v>
      </c>
      <c r="AV131" s="371"/>
      <c r="AW131" s="49">
        <v>0</v>
      </c>
      <c r="AX131" s="49">
        <v>389.75000000000091</v>
      </c>
      <c r="AY131" s="49">
        <v>523.53750000000002</v>
      </c>
      <c r="AZ131" s="49">
        <v>575.40000000000009</v>
      </c>
      <c r="BA131" s="371"/>
      <c r="BB131" s="49">
        <v>0</v>
      </c>
      <c r="BC131" s="49">
        <v>271.82499999999993</v>
      </c>
      <c r="BD131" s="49">
        <v>348.45000000000005</v>
      </c>
      <c r="BE131" s="49">
        <v>386.7</v>
      </c>
      <c r="BF131" s="371"/>
      <c r="BG131" s="49">
        <v>0</v>
      </c>
      <c r="BH131" s="49">
        <v>78.849999999999994</v>
      </c>
      <c r="BI131" s="49">
        <v>309.45000000000005</v>
      </c>
      <c r="BJ131" s="49">
        <v>177.70000000000002</v>
      </c>
      <c r="BK131" s="371"/>
      <c r="BL131" s="49">
        <v>0</v>
      </c>
      <c r="BM131" s="49">
        <v>31.200000000000003</v>
      </c>
      <c r="BN131" s="49">
        <v>108</v>
      </c>
      <c r="BO131" s="49">
        <v>318.5</v>
      </c>
      <c r="BP131" s="371"/>
      <c r="BQ131" s="49">
        <v>0</v>
      </c>
      <c r="BR131" s="49">
        <v>262.59999999999991</v>
      </c>
      <c r="BS131" s="49">
        <v>300.29999999999995</v>
      </c>
      <c r="BT131" s="49">
        <v>592.5</v>
      </c>
      <c r="BU131" s="324"/>
      <c r="BV131" s="49">
        <v>0</v>
      </c>
      <c r="BW131" s="49">
        <v>265.30000000000064</v>
      </c>
      <c r="BX131" s="49">
        <v>243.00000000000006</v>
      </c>
      <c r="BY131" s="49">
        <v>575.5</v>
      </c>
      <c r="BZ131" s="371"/>
      <c r="CA131" s="49">
        <v>0</v>
      </c>
      <c r="CB131" s="49">
        <v>167.80000000000064</v>
      </c>
      <c r="CC131" s="49">
        <v>197.55</v>
      </c>
      <c r="CD131" s="49">
        <v>554.79999999999995</v>
      </c>
      <c r="CE131" s="324"/>
      <c r="CF131" s="333">
        <v>0</v>
      </c>
      <c r="CG131" s="333">
        <v>210.05000000000109</v>
      </c>
      <c r="CH131" s="333">
        <v>200.25</v>
      </c>
      <c r="CI131" s="49">
        <v>529.6</v>
      </c>
      <c r="CJ131" s="324"/>
      <c r="CK131" s="49">
        <v>0</v>
      </c>
      <c r="CL131" s="49">
        <v>176.95</v>
      </c>
      <c r="CM131" s="49">
        <v>150</v>
      </c>
      <c r="CN131" s="49">
        <v>732.8</v>
      </c>
      <c r="CO131" s="371"/>
      <c r="CP131" s="49">
        <v>0</v>
      </c>
      <c r="CQ131" s="49">
        <v>229.19999999999982</v>
      </c>
      <c r="CR131" s="49">
        <v>350.32500000000005</v>
      </c>
      <c r="CS131" s="49">
        <v>503.5</v>
      </c>
      <c r="CT131" s="324"/>
      <c r="CU131" s="49">
        <v>0</v>
      </c>
      <c r="CV131" s="49">
        <v>138.19999999999982</v>
      </c>
      <c r="CW131" s="49">
        <v>360.52499999999998</v>
      </c>
      <c r="CX131" s="49">
        <v>655.80000000000007</v>
      </c>
      <c r="CY131" s="371"/>
      <c r="CZ131" s="49">
        <v>0</v>
      </c>
      <c r="DA131" s="49">
        <v>137.65</v>
      </c>
      <c r="DB131" s="49">
        <v>54.900000000000006</v>
      </c>
      <c r="DC131" s="49">
        <v>0</v>
      </c>
      <c r="DD131" s="324"/>
      <c r="DE131" s="49">
        <v>0</v>
      </c>
      <c r="DF131" s="49">
        <v>649.15000000000055</v>
      </c>
      <c r="DG131" s="49">
        <v>1649.3999999999999</v>
      </c>
      <c r="DH131" s="315">
        <v>2902.9</v>
      </c>
      <c r="DI131" s="324"/>
      <c r="DJ131" s="315">
        <v>0</v>
      </c>
      <c r="DK131" s="315">
        <v>332.49999999999909</v>
      </c>
      <c r="DL131" s="315">
        <v>601.65000000000009</v>
      </c>
      <c r="DM131" s="49">
        <v>1393.6499999999999</v>
      </c>
      <c r="DN131" s="324"/>
      <c r="DO131" s="49">
        <v>0</v>
      </c>
      <c r="DP131" s="49">
        <v>221.59999999999764</v>
      </c>
      <c r="DQ131" s="49">
        <v>269.09999999999997</v>
      </c>
      <c r="DR131" s="49">
        <v>667.89999999999986</v>
      </c>
      <c r="DS131" s="324"/>
      <c r="DT131" s="49">
        <v>0</v>
      </c>
      <c r="DU131" s="49">
        <v>0</v>
      </c>
      <c r="DV131" s="49">
        <v>0</v>
      </c>
      <c r="DW131" s="49">
        <v>91</v>
      </c>
      <c r="DX131" s="324"/>
      <c r="DY131" s="49">
        <v>0</v>
      </c>
      <c r="DZ131" s="49">
        <v>2052.9749999999967</v>
      </c>
      <c r="EA131" s="49">
        <v>3597.1875000000009</v>
      </c>
      <c r="EB131" s="315">
        <v>4785.4000000000005</v>
      </c>
      <c r="EC131" s="324"/>
      <c r="ED131" s="49">
        <v>0</v>
      </c>
      <c r="EE131" s="49">
        <v>201.5</v>
      </c>
      <c r="EF131" s="49">
        <v>2.7</v>
      </c>
      <c r="EG131" s="49">
        <v>232.9</v>
      </c>
      <c r="EH131" s="324"/>
      <c r="EI131" s="49">
        <v>0</v>
      </c>
      <c r="EJ131" s="49">
        <v>291.54999999999745</v>
      </c>
      <c r="EK131" s="49">
        <v>350.32500000000005</v>
      </c>
      <c r="EL131" s="49">
        <v>365.4</v>
      </c>
      <c r="EM131" s="324"/>
      <c r="EN131" s="49">
        <v>0</v>
      </c>
      <c r="EO131" s="49">
        <v>201.19999999999891</v>
      </c>
      <c r="EP131" s="49">
        <v>465.75</v>
      </c>
      <c r="EQ131" s="49">
        <v>357.79999999999995</v>
      </c>
      <c r="ER131" s="324"/>
      <c r="ES131" s="49">
        <v>0</v>
      </c>
      <c r="ET131" s="49">
        <v>44.099999999998545</v>
      </c>
      <c r="EU131" s="49">
        <v>114.97500000000001</v>
      </c>
      <c r="EV131" s="49">
        <v>250.5</v>
      </c>
      <c r="EW131" s="324"/>
      <c r="EX131">
        <v>0</v>
      </c>
      <c r="EY131">
        <v>1296.75</v>
      </c>
      <c r="EZ131">
        <v>1389.6750000000002</v>
      </c>
      <c r="FA131" s="479">
        <v>2893.3</v>
      </c>
      <c r="FB131" s="324"/>
      <c r="FC131" s="49">
        <v>0</v>
      </c>
      <c r="FD131" s="49">
        <v>91.800000000001091</v>
      </c>
      <c r="FE131" s="49">
        <v>240.60000000000002</v>
      </c>
      <c r="FF131" s="49">
        <v>164.2</v>
      </c>
      <c r="FG131" s="324"/>
      <c r="FH131" s="333">
        <v>0</v>
      </c>
      <c r="FI131" s="333">
        <v>106.34999999999998</v>
      </c>
      <c r="FJ131" s="333">
        <v>206.92500000000001</v>
      </c>
      <c r="FK131" s="49">
        <v>74.900000000000006</v>
      </c>
      <c r="FL131" s="324"/>
      <c r="FM131" s="333">
        <v>0</v>
      </c>
      <c r="FN131" s="333">
        <v>193.14999999999964</v>
      </c>
      <c r="FO131" s="333">
        <v>184.35000000000002</v>
      </c>
      <c r="FP131" s="49">
        <v>291.5</v>
      </c>
      <c r="FQ131" s="324"/>
      <c r="FR131" s="49">
        <v>0</v>
      </c>
      <c r="FS131" s="49">
        <v>346.75</v>
      </c>
      <c r="FT131" s="49">
        <v>341.625</v>
      </c>
      <c r="FU131" s="49">
        <v>623.69999999999993</v>
      </c>
      <c r="FV131" s="324"/>
      <c r="FW131" s="49">
        <v>0</v>
      </c>
      <c r="FX131" s="49">
        <v>8.3999999999978172</v>
      </c>
      <c r="FY131" s="49">
        <v>64.574999999999989</v>
      </c>
      <c r="FZ131" s="49">
        <v>336.9</v>
      </c>
      <c r="GA131" s="324"/>
      <c r="GB131">
        <v>0</v>
      </c>
      <c r="GC131">
        <v>667.9250000000186</v>
      </c>
      <c r="GD131">
        <v>890.625</v>
      </c>
      <c r="GE131" s="18">
        <v>1328.3</v>
      </c>
      <c r="GF131" s="324"/>
      <c r="GG131" s="632">
        <v>0</v>
      </c>
      <c r="GH131" s="632">
        <v>238.75</v>
      </c>
      <c r="GI131" s="632">
        <v>257.25</v>
      </c>
      <c r="GJ131">
        <v>371</v>
      </c>
      <c r="GK131" s="324"/>
      <c r="GL131" s="49">
        <v>0</v>
      </c>
      <c r="GM131" s="49">
        <v>0</v>
      </c>
      <c r="GN131">
        <v>833.47499999999991</v>
      </c>
      <c r="GO131" s="49">
        <v>0</v>
      </c>
      <c r="GP131" s="324"/>
    </row>
    <row r="132" spans="1:198" ht="18">
      <c r="A132" s="39" t="s">
        <v>2702</v>
      </c>
      <c r="B132" s="45">
        <f t="shared" si="3"/>
        <v>44149.249999999993</v>
      </c>
      <c r="C132" s="41"/>
      <c r="D132" s="49">
        <v>0</v>
      </c>
      <c r="E132" s="49">
        <v>0</v>
      </c>
      <c r="F132" s="49">
        <v>477.82500000000005</v>
      </c>
      <c r="G132" s="49">
        <v>478.69999999999993</v>
      </c>
      <c r="H132" s="371"/>
      <c r="I132" s="49">
        <v>0</v>
      </c>
      <c r="J132" s="49">
        <v>0</v>
      </c>
      <c r="K132" s="49">
        <v>81</v>
      </c>
      <c r="L132" s="49">
        <v>410.29999999999995</v>
      </c>
      <c r="M132" s="371"/>
      <c r="N132" s="49">
        <v>0</v>
      </c>
      <c r="O132" s="49">
        <v>0</v>
      </c>
      <c r="P132" s="49">
        <v>342.45</v>
      </c>
      <c r="Q132" s="49">
        <v>386.40000000000003</v>
      </c>
      <c r="R132" s="371"/>
      <c r="S132" s="315">
        <v>0</v>
      </c>
      <c r="T132" s="315">
        <v>0</v>
      </c>
      <c r="U132" s="315">
        <v>173.625</v>
      </c>
      <c r="V132" s="49">
        <v>226</v>
      </c>
      <c r="W132" s="371"/>
      <c r="X132" s="49">
        <v>0</v>
      </c>
      <c r="Y132" s="49">
        <v>0</v>
      </c>
      <c r="Z132" s="49">
        <v>238.35000000000002</v>
      </c>
      <c r="AA132" s="49">
        <v>477.7</v>
      </c>
      <c r="AB132" s="371"/>
      <c r="AC132" s="49">
        <v>0</v>
      </c>
      <c r="AD132" s="49">
        <v>0</v>
      </c>
      <c r="AE132" s="49">
        <v>373.72499999999991</v>
      </c>
      <c r="AF132" s="49">
        <v>470.59999999999997</v>
      </c>
      <c r="AG132" s="371"/>
      <c r="AH132" s="49">
        <v>0</v>
      </c>
      <c r="AI132" s="49">
        <v>0</v>
      </c>
      <c r="AJ132" s="49">
        <v>837.52499999999986</v>
      </c>
      <c r="AK132" s="49">
        <v>891.7</v>
      </c>
      <c r="AL132" s="371"/>
      <c r="AM132" s="49">
        <v>0</v>
      </c>
      <c r="AN132" s="49">
        <v>0</v>
      </c>
      <c r="AO132" s="49">
        <v>303.82499999999999</v>
      </c>
      <c r="AP132" s="49">
        <v>620.79999999999995</v>
      </c>
      <c r="AQ132" s="371"/>
      <c r="AR132" s="49">
        <v>0</v>
      </c>
      <c r="AS132" s="49">
        <v>0</v>
      </c>
      <c r="AT132" s="49">
        <v>108.22500000000001</v>
      </c>
      <c r="AU132" s="49">
        <v>45.5</v>
      </c>
      <c r="AV132" s="371"/>
      <c r="AW132" s="49">
        <v>0</v>
      </c>
      <c r="AX132" s="49">
        <v>0</v>
      </c>
      <c r="AY132" s="49">
        <v>497.25000000000011</v>
      </c>
      <c r="AZ132" s="49">
        <v>326.10000000000008</v>
      </c>
      <c r="BA132" s="371"/>
      <c r="BB132" s="49">
        <v>0</v>
      </c>
      <c r="BC132" s="49">
        <v>0</v>
      </c>
      <c r="BD132" s="49">
        <v>244.72500000000002</v>
      </c>
      <c r="BE132" s="49">
        <v>464.1</v>
      </c>
      <c r="BF132" s="371"/>
      <c r="BG132" s="49">
        <v>0</v>
      </c>
      <c r="BH132" s="49">
        <v>0</v>
      </c>
      <c r="BI132" s="49">
        <v>375.75</v>
      </c>
      <c r="BJ132" s="49">
        <v>193.3</v>
      </c>
      <c r="BK132" s="371"/>
      <c r="BL132" s="49">
        <v>0</v>
      </c>
      <c r="BM132" s="49">
        <v>0</v>
      </c>
      <c r="BN132" s="49">
        <v>21.075000000000003</v>
      </c>
      <c r="BO132" s="49">
        <v>447.00000000000006</v>
      </c>
      <c r="BP132" s="371"/>
      <c r="BQ132" s="49">
        <v>0</v>
      </c>
      <c r="BR132" s="49">
        <v>0</v>
      </c>
      <c r="BS132" s="49">
        <v>134.55000000000001</v>
      </c>
      <c r="BT132" s="49">
        <v>654.70000000000005</v>
      </c>
      <c r="BU132" s="324"/>
      <c r="BV132" s="49">
        <v>0</v>
      </c>
      <c r="BW132" s="49">
        <v>0</v>
      </c>
      <c r="BX132" s="49">
        <v>603.15000000000009</v>
      </c>
      <c r="BY132" s="49">
        <v>341.7</v>
      </c>
      <c r="BZ132" s="371"/>
      <c r="CA132" s="49">
        <v>0</v>
      </c>
      <c r="CB132" s="49">
        <v>0</v>
      </c>
      <c r="CC132" s="49">
        <v>269.47500000000002</v>
      </c>
      <c r="CD132" s="49">
        <v>827.40000000000009</v>
      </c>
      <c r="CE132" s="324"/>
      <c r="CF132" s="333">
        <v>0</v>
      </c>
      <c r="CG132" s="333">
        <v>0</v>
      </c>
      <c r="CH132" s="333">
        <v>78.300000000000011</v>
      </c>
      <c r="CI132" s="49">
        <v>605.6</v>
      </c>
      <c r="CJ132" s="324"/>
      <c r="CK132" s="49">
        <v>0</v>
      </c>
      <c r="CL132" s="49">
        <v>0</v>
      </c>
      <c r="CM132" s="49">
        <v>344.625</v>
      </c>
      <c r="CN132" s="49">
        <v>614.79999999999995</v>
      </c>
      <c r="CO132" s="371"/>
      <c r="CP132" s="49">
        <v>0</v>
      </c>
      <c r="CQ132" s="49">
        <v>0</v>
      </c>
      <c r="CR132" s="49">
        <v>294.60000000000002</v>
      </c>
      <c r="CS132" s="49">
        <v>575.79999999999995</v>
      </c>
      <c r="CT132" s="324"/>
      <c r="CU132" s="49">
        <v>0</v>
      </c>
      <c r="CV132" s="49">
        <v>0</v>
      </c>
      <c r="CW132" s="49">
        <v>637.80000000000007</v>
      </c>
      <c r="CX132" s="49">
        <v>201</v>
      </c>
      <c r="CY132" s="371"/>
      <c r="CZ132" s="49">
        <v>0</v>
      </c>
      <c r="DA132" s="49">
        <v>0</v>
      </c>
      <c r="DB132" s="49">
        <v>114.45000000000002</v>
      </c>
      <c r="DC132" s="49">
        <v>147</v>
      </c>
      <c r="DD132" s="324"/>
      <c r="DE132" s="49">
        <v>0</v>
      </c>
      <c r="DF132" s="49">
        <v>0</v>
      </c>
      <c r="DG132" s="49">
        <v>1632.75</v>
      </c>
      <c r="DH132" s="315">
        <v>2595.0000000000005</v>
      </c>
      <c r="DI132" s="324"/>
      <c r="DJ132" s="315">
        <v>0</v>
      </c>
      <c r="DK132" s="315">
        <v>0</v>
      </c>
      <c r="DL132" s="315">
        <v>278.02499999999998</v>
      </c>
      <c r="DM132" s="49">
        <v>1175.0999999999999</v>
      </c>
      <c r="DN132" s="324"/>
      <c r="DO132" s="49">
        <v>0</v>
      </c>
      <c r="DP132" s="49">
        <v>0</v>
      </c>
      <c r="DQ132" s="49">
        <v>392.625</v>
      </c>
      <c r="DR132" s="49">
        <v>354.8</v>
      </c>
      <c r="DS132" s="324"/>
      <c r="DT132" s="49">
        <v>0</v>
      </c>
      <c r="DU132" s="49">
        <v>0</v>
      </c>
      <c r="DV132" s="49">
        <v>0</v>
      </c>
      <c r="DW132" s="49">
        <v>55.000000000000007</v>
      </c>
      <c r="DX132" s="324"/>
      <c r="DY132" s="49">
        <v>0</v>
      </c>
      <c r="DZ132" s="49">
        <v>0</v>
      </c>
      <c r="EA132" s="49">
        <v>3746.1749999999997</v>
      </c>
      <c r="EB132" s="315">
        <v>4313.1000000000004</v>
      </c>
      <c r="EC132" s="324"/>
      <c r="ED132" s="49">
        <v>0</v>
      </c>
      <c r="EE132" s="49">
        <v>0</v>
      </c>
      <c r="EF132" s="49">
        <v>137.47500000000002</v>
      </c>
      <c r="EG132" s="49">
        <v>398.59999999999997</v>
      </c>
      <c r="EH132" s="324"/>
      <c r="EI132" s="49">
        <v>0</v>
      </c>
      <c r="EJ132" s="49">
        <v>0</v>
      </c>
      <c r="EK132" s="49">
        <v>370.5</v>
      </c>
      <c r="EL132" s="49">
        <v>363.40000000000003</v>
      </c>
      <c r="EM132" s="324"/>
      <c r="EN132" s="49">
        <v>0</v>
      </c>
      <c r="EO132" s="49">
        <v>0</v>
      </c>
      <c r="EP132" s="49">
        <v>173.47500000000002</v>
      </c>
      <c r="EQ132" s="49">
        <v>628.09999999999991</v>
      </c>
      <c r="ER132" s="324"/>
      <c r="ES132" s="49">
        <v>0</v>
      </c>
      <c r="ET132" s="49">
        <v>0</v>
      </c>
      <c r="EU132" s="49">
        <v>283.95</v>
      </c>
      <c r="EV132" s="49">
        <v>417.5</v>
      </c>
      <c r="EW132" s="324"/>
      <c r="EX132">
        <v>0</v>
      </c>
      <c r="EY132">
        <v>0</v>
      </c>
      <c r="EZ132">
        <v>1431.0000000000002</v>
      </c>
      <c r="FA132" s="479">
        <v>2487.6</v>
      </c>
      <c r="FB132" s="324"/>
      <c r="FC132" s="49">
        <v>0</v>
      </c>
      <c r="FD132" s="49">
        <v>0</v>
      </c>
      <c r="FE132" s="49">
        <v>129.75</v>
      </c>
      <c r="FF132" s="49">
        <v>364.90000000000003</v>
      </c>
      <c r="FG132" s="324"/>
      <c r="FH132" s="333">
        <v>0</v>
      </c>
      <c r="FI132" s="333">
        <v>0</v>
      </c>
      <c r="FJ132" s="333">
        <v>230.10000000000002</v>
      </c>
      <c r="FK132" s="49">
        <v>135.5</v>
      </c>
      <c r="FL132" s="324"/>
      <c r="FM132" s="333">
        <v>0</v>
      </c>
      <c r="FN132" s="333">
        <v>0</v>
      </c>
      <c r="FO132" s="333">
        <v>352.04999999999995</v>
      </c>
      <c r="FP132" s="49">
        <v>333.7</v>
      </c>
      <c r="FQ132" s="324"/>
      <c r="FR132" s="49">
        <v>0</v>
      </c>
      <c r="FS132" s="49">
        <v>0</v>
      </c>
      <c r="FT132" s="49">
        <v>355.125</v>
      </c>
      <c r="FU132" s="49">
        <v>529.5</v>
      </c>
      <c r="FV132" s="324"/>
      <c r="FW132" s="49">
        <v>0</v>
      </c>
      <c r="FX132" s="49">
        <v>0</v>
      </c>
      <c r="FY132" s="49">
        <v>277.42500000000001</v>
      </c>
      <c r="FZ132" s="49">
        <v>518.80000000000007</v>
      </c>
      <c r="GA132" s="324"/>
      <c r="GB132">
        <v>0</v>
      </c>
      <c r="GC132">
        <v>0</v>
      </c>
      <c r="GD132">
        <v>983.17500000000007</v>
      </c>
      <c r="GE132" s="18">
        <v>1359.7</v>
      </c>
      <c r="GF132" s="324"/>
      <c r="GG132" s="632">
        <v>0</v>
      </c>
      <c r="GH132" s="632">
        <v>0</v>
      </c>
      <c r="GI132" s="632">
        <v>204.375</v>
      </c>
      <c r="GJ132">
        <v>457</v>
      </c>
      <c r="GK132" s="324"/>
      <c r="GL132" s="49">
        <v>0</v>
      </c>
      <c r="GM132" s="49">
        <v>0</v>
      </c>
      <c r="GN132">
        <v>725.47499999999991</v>
      </c>
      <c r="GO132" s="49">
        <v>0</v>
      </c>
      <c r="GP132" s="324"/>
    </row>
    <row r="133" spans="1:198" ht="18">
      <c r="A133" s="40" t="s">
        <v>2211</v>
      </c>
      <c r="B133" s="45">
        <f t="shared" si="3"/>
        <v>48551.350000000042</v>
      </c>
      <c r="C133" s="41"/>
      <c r="D133" s="49">
        <v>0</v>
      </c>
      <c r="E133" s="49">
        <v>250.15</v>
      </c>
      <c r="F133" s="49">
        <v>303.97499999999997</v>
      </c>
      <c r="G133" s="49">
        <v>105.3</v>
      </c>
      <c r="H133" s="371"/>
      <c r="I133" s="49">
        <v>0</v>
      </c>
      <c r="J133" s="49">
        <v>68.64999999999992</v>
      </c>
      <c r="K133" s="49">
        <v>152.84999999999997</v>
      </c>
      <c r="L133" s="49">
        <v>27.3</v>
      </c>
      <c r="M133" s="371"/>
      <c r="N133" s="49">
        <v>0</v>
      </c>
      <c r="O133" s="49">
        <v>412.00000000000023</v>
      </c>
      <c r="P133" s="49">
        <v>195.75</v>
      </c>
      <c r="Q133" s="49">
        <v>492.65000000000003</v>
      </c>
      <c r="R133" s="371"/>
      <c r="S133" s="315">
        <v>0</v>
      </c>
      <c r="T133" s="315">
        <v>169.74999999999977</v>
      </c>
      <c r="U133" s="315">
        <v>108</v>
      </c>
      <c r="V133" s="49">
        <v>161</v>
      </c>
      <c r="W133" s="371"/>
      <c r="X133" s="49">
        <v>0</v>
      </c>
      <c r="Y133" s="49">
        <v>103.50000000000023</v>
      </c>
      <c r="Z133" s="49">
        <v>239.47499999999997</v>
      </c>
      <c r="AA133" s="49">
        <v>498.6</v>
      </c>
      <c r="AB133" s="371"/>
      <c r="AC133" s="49">
        <v>0</v>
      </c>
      <c r="AD133" s="49">
        <v>452.65000000000077</v>
      </c>
      <c r="AE133" s="49">
        <v>560.85</v>
      </c>
      <c r="AF133" s="49">
        <v>388</v>
      </c>
      <c r="AG133" s="371"/>
      <c r="AH133" s="49">
        <v>0</v>
      </c>
      <c r="AI133" s="49">
        <v>278.30000000000018</v>
      </c>
      <c r="AJ133" s="49">
        <v>803.0250000000002</v>
      </c>
      <c r="AK133" s="49">
        <v>730.7</v>
      </c>
      <c r="AL133" s="371"/>
      <c r="AM133" s="49">
        <v>0</v>
      </c>
      <c r="AN133" s="49">
        <v>309.55000000000018</v>
      </c>
      <c r="AO133" s="49">
        <v>162.44999999999999</v>
      </c>
      <c r="AP133" s="49">
        <v>477.25</v>
      </c>
      <c r="AQ133" s="371"/>
      <c r="AR133" s="49">
        <v>0</v>
      </c>
      <c r="AS133" s="49">
        <v>131.05000000000001</v>
      </c>
      <c r="AT133" s="49">
        <v>120.89999999999999</v>
      </c>
      <c r="AU133" s="49">
        <v>60.900000000000006</v>
      </c>
      <c r="AV133" s="371"/>
      <c r="AW133" s="49">
        <v>0</v>
      </c>
      <c r="AX133" s="49">
        <v>342.44999999999982</v>
      </c>
      <c r="AY133" s="49">
        <v>495</v>
      </c>
      <c r="AZ133" s="49">
        <v>155.19999999999999</v>
      </c>
      <c r="BA133" s="371"/>
      <c r="BB133" s="49">
        <v>0</v>
      </c>
      <c r="BC133" s="49">
        <v>243.75</v>
      </c>
      <c r="BD133" s="49">
        <v>310.35000000000002</v>
      </c>
      <c r="BE133" s="49">
        <v>411.7</v>
      </c>
      <c r="BF133" s="371"/>
      <c r="BG133" s="49">
        <v>0</v>
      </c>
      <c r="BH133" s="49">
        <v>84.4</v>
      </c>
      <c r="BI133" s="49">
        <v>317.62500000000006</v>
      </c>
      <c r="BJ133" s="49">
        <v>321.40000000000003</v>
      </c>
      <c r="BK133" s="371"/>
      <c r="BL133" s="49">
        <v>0</v>
      </c>
      <c r="BM133" s="49">
        <v>97.75</v>
      </c>
      <c r="BN133" s="49">
        <v>55.875</v>
      </c>
      <c r="BO133" s="49">
        <v>224.5</v>
      </c>
      <c r="BP133" s="371"/>
      <c r="BQ133" s="49">
        <v>0</v>
      </c>
      <c r="BR133" s="49">
        <v>278.09999999999991</v>
      </c>
      <c r="BS133" s="49">
        <v>126</v>
      </c>
      <c r="BT133" s="49">
        <v>589.5</v>
      </c>
      <c r="BU133" s="324"/>
      <c r="BV133" s="49">
        <v>0</v>
      </c>
      <c r="BW133" s="49">
        <v>221.64999999999873</v>
      </c>
      <c r="BX133" s="49">
        <v>311.47500000000002</v>
      </c>
      <c r="BY133" s="49">
        <v>331.2</v>
      </c>
      <c r="BZ133" s="371"/>
      <c r="CA133" s="49">
        <v>0</v>
      </c>
      <c r="CB133" s="49">
        <v>256.90000000000055</v>
      </c>
      <c r="CC133" s="49">
        <v>162.75</v>
      </c>
      <c r="CD133" s="49">
        <v>588.1</v>
      </c>
      <c r="CE133" s="324"/>
      <c r="CF133" s="333">
        <v>0</v>
      </c>
      <c r="CG133" s="333">
        <v>174.29999999999836</v>
      </c>
      <c r="CH133" s="333">
        <v>32.174999999999997</v>
      </c>
      <c r="CI133" s="49">
        <v>433.9</v>
      </c>
      <c r="CJ133" s="324"/>
      <c r="CK133" s="49">
        <v>0</v>
      </c>
      <c r="CL133" s="49">
        <v>109.95</v>
      </c>
      <c r="CM133" s="49">
        <v>105.07499999999999</v>
      </c>
      <c r="CN133" s="49">
        <v>490.5</v>
      </c>
      <c r="CO133" s="371"/>
      <c r="CP133" s="49">
        <v>0</v>
      </c>
      <c r="CQ133" s="49">
        <v>142.84999999999764</v>
      </c>
      <c r="CR133" s="49">
        <v>240.60000000000002</v>
      </c>
      <c r="CS133" s="49">
        <v>250.00000000000003</v>
      </c>
      <c r="CT133" s="324"/>
      <c r="CU133" s="49">
        <v>0</v>
      </c>
      <c r="CV133" s="49">
        <v>162.54999999999745</v>
      </c>
      <c r="CW133" s="49">
        <v>471.22499999999997</v>
      </c>
      <c r="CX133" s="49">
        <v>505.09999999999997</v>
      </c>
      <c r="CY133" s="371"/>
      <c r="CZ133" s="49">
        <v>0</v>
      </c>
      <c r="DA133" s="49">
        <v>16.5</v>
      </c>
      <c r="DB133" s="49">
        <v>0</v>
      </c>
      <c r="DC133" s="49">
        <v>9.1</v>
      </c>
      <c r="DD133" s="324"/>
      <c r="DE133" s="49">
        <v>0</v>
      </c>
      <c r="DF133" s="49">
        <v>487.34999999999945</v>
      </c>
      <c r="DG133" s="49">
        <v>2194.3500000000004</v>
      </c>
      <c r="DH133" s="315">
        <v>1915.5</v>
      </c>
      <c r="DI133" s="324"/>
      <c r="DJ133" s="315">
        <v>0</v>
      </c>
      <c r="DK133" s="315">
        <v>388.19999999999891</v>
      </c>
      <c r="DL133" s="315">
        <v>226.64999999999998</v>
      </c>
      <c r="DM133" s="49">
        <v>838.85000000000014</v>
      </c>
      <c r="DN133" s="324"/>
      <c r="DO133" s="49">
        <v>0</v>
      </c>
      <c r="DP133" s="49">
        <v>310.04999999999836</v>
      </c>
      <c r="DQ133" s="49">
        <v>267.14999999999998</v>
      </c>
      <c r="DR133" s="49">
        <v>803.4</v>
      </c>
      <c r="DS133" s="324"/>
      <c r="DT133" s="49">
        <v>0</v>
      </c>
      <c r="DU133" s="49">
        <v>0</v>
      </c>
      <c r="DV133" s="49">
        <v>0</v>
      </c>
      <c r="DW133" s="49">
        <v>270.90000000000003</v>
      </c>
      <c r="DX133" s="324"/>
      <c r="DY133" s="49">
        <v>0</v>
      </c>
      <c r="DZ133" s="49">
        <v>2467.199999999998</v>
      </c>
      <c r="EA133" s="49">
        <v>3256.7250000000004</v>
      </c>
      <c r="EB133" s="315">
        <v>3672.2999999999997</v>
      </c>
      <c r="EC133" s="324"/>
      <c r="ED133" s="49">
        <v>0</v>
      </c>
      <c r="EE133" s="49">
        <v>94.949999999998909</v>
      </c>
      <c r="EF133" s="49">
        <v>68.25</v>
      </c>
      <c r="EG133" s="49">
        <v>70</v>
      </c>
      <c r="EH133" s="324"/>
      <c r="EI133" s="49">
        <v>0</v>
      </c>
      <c r="EJ133" s="49">
        <v>6.5999999999967258</v>
      </c>
      <c r="EK133" s="49">
        <v>230.17499999999998</v>
      </c>
      <c r="EL133" s="49">
        <v>262.5</v>
      </c>
      <c r="EM133" s="324"/>
      <c r="EN133" s="49">
        <v>0</v>
      </c>
      <c r="EO133" s="49">
        <v>106.19999999999709</v>
      </c>
      <c r="EP133" s="49">
        <v>232.64999999999998</v>
      </c>
      <c r="EQ133" s="49">
        <v>225.90000000000003</v>
      </c>
      <c r="ER133" s="324"/>
      <c r="ES133" s="49">
        <v>0</v>
      </c>
      <c r="ET133" s="49">
        <v>36.599999999996726</v>
      </c>
      <c r="EU133" s="49">
        <v>250.79999999999998</v>
      </c>
      <c r="EV133" s="49">
        <v>282.5</v>
      </c>
      <c r="EW133" s="324"/>
      <c r="EX133">
        <v>0</v>
      </c>
      <c r="EY133">
        <v>1364.899999999996</v>
      </c>
      <c r="EZ133">
        <v>1797.5250000000001</v>
      </c>
      <c r="FA133" s="479">
        <v>3164.3</v>
      </c>
      <c r="FB133" s="324"/>
      <c r="FC133" s="49">
        <v>0</v>
      </c>
      <c r="FD133" s="49">
        <v>0</v>
      </c>
      <c r="FE133" s="49">
        <v>67.5</v>
      </c>
      <c r="FF133" s="49">
        <v>0</v>
      </c>
      <c r="FG133" s="324"/>
      <c r="FH133" s="333">
        <v>0</v>
      </c>
      <c r="FI133" s="333">
        <v>104.45</v>
      </c>
      <c r="FJ133" s="333">
        <v>263.85000000000002</v>
      </c>
      <c r="FK133" s="49">
        <v>35</v>
      </c>
      <c r="FL133" s="324"/>
      <c r="FM133" s="333">
        <v>0</v>
      </c>
      <c r="FN133" s="333">
        <v>139.49999999999818</v>
      </c>
      <c r="FO133" s="333">
        <v>197.25</v>
      </c>
      <c r="FP133" s="49">
        <v>316.3</v>
      </c>
      <c r="FQ133" s="324"/>
      <c r="FR133" s="49">
        <v>0</v>
      </c>
      <c r="FS133" s="49">
        <v>290.8</v>
      </c>
      <c r="FT133" s="49">
        <v>271.57500000000005</v>
      </c>
      <c r="FU133" s="49">
        <v>483.6</v>
      </c>
      <c r="FV133" s="324"/>
      <c r="FW133" s="49">
        <v>0</v>
      </c>
      <c r="FX133" s="49">
        <v>16.099999999996726</v>
      </c>
      <c r="FY133" s="49">
        <v>47.25</v>
      </c>
      <c r="FZ133" s="49">
        <v>70.5</v>
      </c>
      <c r="GA133" s="324"/>
      <c r="GB133">
        <v>0</v>
      </c>
      <c r="GC133">
        <v>580.50000000005093</v>
      </c>
      <c r="GD133">
        <v>795.75</v>
      </c>
      <c r="GE133" s="18">
        <v>1069.5</v>
      </c>
      <c r="GF133" s="324"/>
      <c r="GG133" s="632">
        <v>0</v>
      </c>
      <c r="GH133" s="632">
        <v>264.75</v>
      </c>
      <c r="GI133" s="632">
        <v>322.875</v>
      </c>
      <c r="GJ133">
        <v>397</v>
      </c>
      <c r="GK133" s="324"/>
      <c r="GL133" s="49">
        <v>0</v>
      </c>
      <c r="GM133" s="49">
        <v>0</v>
      </c>
      <c r="GN133">
        <v>690.74999999999989</v>
      </c>
      <c r="GO133" s="49">
        <v>0</v>
      </c>
      <c r="GP133" s="324"/>
    </row>
    <row r="134" spans="1:198" ht="18">
      <c r="A134" s="39" t="s">
        <v>2721</v>
      </c>
      <c r="B134" s="45">
        <f t="shared" ref="B134:B141" si="4">SUM(D134:ZZ134)</f>
        <v>39215.299999999996</v>
      </c>
      <c r="C134" s="41"/>
      <c r="D134" s="49">
        <v>0</v>
      </c>
      <c r="E134" s="49">
        <v>0</v>
      </c>
      <c r="F134" s="49">
        <v>355.27499999999998</v>
      </c>
      <c r="G134" s="49">
        <v>359.9</v>
      </c>
      <c r="H134" s="371"/>
      <c r="I134" s="49">
        <v>0</v>
      </c>
      <c r="J134" s="49">
        <v>0</v>
      </c>
      <c r="K134" s="49">
        <v>82.799999999999983</v>
      </c>
      <c r="L134" s="49">
        <v>211.5</v>
      </c>
      <c r="M134" s="371"/>
      <c r="N134" s="49">
        <v>0</v>
      </c>
      <c r="O134" s="49">
        <v>0</v>
      </c>
      <c r="P134" s="49">
        <v>279.82499999999999</v>
      </c>
      <c r="Q134" s="49">
        <v>758.30000000000007</v>
      </c>
      <c r="R134" s="371"/>
      <c r="S134" s="315">
        <v>0</v>
      </c>
      <c r="T134" s="315">
        <v>0</v>
      </c>
      <c r="U134" s="315">
        <v>76.125</v>
      </c>
      <c r="V134" s="49">
        <v>147.79999999999998</v>
      </c>
      <c r="W134" s="371"/>
      <c r="X134" s="49">
        <v>0</v>
      </c>
      <c r="Y134" s="49">
        <v>0</v>
      </c>
      <c r="Z134" s="49">
        <v>372.22500000000002</v>
      </c>
      <c r="AA134" s="49">
        <v>348.2</v>
      </c>
      <c r="AB134" s="371"/>
      <c r="AC134" s="49">
        <v>0</v>
      </c>
      <c r="AD134" s="49">
        <v>0</v>
      </c>
      <c r="AE134" s="49">
        <v>681</v>
      </c>
      <c r="AF134" s="49">
        <v>301.60000000000002</v>
      </c>
      <c r="AG134" s="371"/>
      <c r="AH134" s="49">
        <v>0</v>
      </c>
      <c r="AI134" s="49">
        <v>0</v>
      </c>
      <c r="AJ134" s="49">
        <v>630.45000000000005</v>
      </c>
      <c r="AK134" s="49">
        <v>680.6</v>
      </c>
      <c r="AL134" s="371"/>
      <c r="AM134" s="49">
        <v>0</v>
      </c>
      <c r="AN134" s="49">
        <v>0</v>
      </c>
      <c r="AO134" s="49">
        <v>343.42499999999995</v>
      </c>
      <c r="AP134" s="49">
        <v>550.20000000000005</v>
      </c>
      <c r="AQ134" s="371"/>
      <c r="AR134" s="49">
        <v>0</v>
      </c>
      <c r="AS134" s="49">
        <v>0</v>
      </c>
      <c r="AT134" s="49">
        <v>113.625</v>
      </c>
      <c r="AU134" s="49">
        <v>212.5</v>
      </c>
      <c r="AV134" s="371"/>
      <c r="AW134" s="49">
        <v>0</v>
      </c>
      <c r="AX134" s="49">
        <v>0</v>
      </c>
      <c r="AY134" s="49">
        <v>743.47499999999991</v>
      </c>
      <c r="AZ134" s="49">
        <v>411.69999999999993</v>
      </c>
      <c r="BA134" s="371"/>
      <c r="BB134" s="49">
        <v>0</v>
      </c>
      <c r="BC134" s="49">
        <v>0</v>
      </c>
      <c r="BD134" s="49">
        <v>171.45</v>
      </c>
      <c r="BE134" s="49">
        <v>322.8</v>
      </c>
      <c r="BF134" s="371"/>
      <c r="BG134" s="49">
        <v>0</v>
      </c>
      <c r="BH134" s="49">
        <v>0</v>
      </c>
      <c r="BI134" s="49">
        <v>343.875</v>
      </c>
      <c r="BJ134" s="49">
        <v>218.5</v>
      </c>
      <c r="BK134" s="371"/>
      <c r="BL134" s="49">
        <v>0</v>
      </c>
      <c r="BM134" s="49">
        <v>0</v>
      </c>
      <c r="BN134" s="49">
        <v>118.94999999999999</v>
      </c>
      <c r="BO134" s="49">
        <v>145.1</v>
      </c>
      <c r="BP134" s="371"/>
      <c r="BQ134" s="49">
        <v>0</v>
      </c>
      <c r="BR134" s="49">
        <v>0</v>
      </c>
      <c r="BS134" s="49">
        <v>229.27499999999998</v>
      </c>
      <c r="BT134" s="49">
        <v>387</v>
      </c>
      <c r="BU134" s="324"/>
      <c r="BV134" s="49">
        <v>0</v>
      </c>
      <c r="BW134" s="49">
        <v>0</v>
      </c>
      <c r="BX134" s="49">
        <v>387.59999999999997</v>
      </c>
      <c r="BY134" s="49">
        <v>85.600000000000009</v>
      </c>
      <c r="BZ134" s="371"/>
      <c r="CA134" s="49">
        <v>0</v>
      </c>
      <c r="CB134" s="49">
        <v>0</v>
      </c>
      <c r="CC134" s="49">
        <v>310.64999999999998</v>
      </c>
      <c r="CD134" s="49">
        <v>461.00000000000006</v>
      </c>
      <c r="CE134" s="324"/>
      <c r="CF134" s="333">
        <v>0</v>
      </c>
      <c r="CG134" s="333">
        <v>0</v>
      </c>
      <c r="CH134" s="333">
        <v>245.39999999999998</v>
      </c>
      <c r="CI134" s="49">
        <v>341.4</v>
      </c>
      <c r="CJ134" s="324"/>
      <c r="CK134" s="49">
        <v>0</v>
      </c>
      <c r="CL134" s="49">
        <v>0</v>
      </c>
      <c r="CM134" s="49">
        <v>168.6</v>
      </c>
      <c r="CN134" s="49">
        <v>481.7</v>
      </c>
      <c r="CO134" s="371"/>
      <c r="CP134" s="49">
        <v>0</v>
      </c>
      <c r="CQ134" s="49">
        <v>0</v>
      </c>
      <c r="CR134" s="49">
        <v>371.84999999999997</v>
      </c>
      <c r="CS134" s="49">
        <v>252.7</v>
      </c>
      <c r="CT134" s="324"/>
      <c r="CU134" s="49">
        <v>0</v>
      </c>
      <c r="CV134" s="49">
        <v>0</v>
      </c>
      <c r="CW134" s="49">
        <v>507.52499999999998</v>
      </c>
      <c r="CX134" s="49">
        <v>590.20000000000005</v>
      </c>
      <c r="CY134" s="371"/>
      <c r="CZ134" s="49">
        <v>0</v>
      </c>
      <c r="DA134" s="49">
        <v>0</v>
      </c>
      <c r="DB134" s="49">
        <v>141.60000000000002</v>
      </c>
      <c r="DC134" s="49">
        <v>79.900000000000006</v>
      </c>
      <c r="DD134" s="324"/>
      <c r="DE134" s="49">
        <v>0</v>
      </c>
      <c r="DF134" s="49">
        <v>0</v>
      </c>
      <c r="DG134" s="49">
        <v>2331.15</v>
      </c>
      <c r="DH134" s="315">
        <v>1535.0000000000002</v>
      </c>
      <c r="DI134" s="324"/>
      <c r="DJ134" s="315">
        <v>0</v>
      </c>
      <c r="DK134" s="315">
        <v>0</v>
      </c>
      <c r="DL134" s="315">
        <v>217.72499999999997</v>
      </c>
      <c r="DM134" s="49">
        <v>1049.6000000000001</v>
      </c>
      <c r="DN134" s="324"/>
      <c r="DO134" s="49">
        <v>0</v>
      </c>
      <c r="DP134" s="49">
        <v>0</v>
      </c>
      <c r="DQ134" s="49">
        <v>653.92499999999995</v>
      </c>
      <c r="DR134" s="49">
        <v>296.5</v>
      </c>
      <c r="DS134" s="324"/>
      <c r="DT134" s="49">
        <v>0</v>
      </c>
      <c r="DU134" s="49">
        <v>0</v>
      </c>
      <c r="DV134" s="49">
        <v>0</v>
      </c>
      <c r="DW134" s="49">
        <v>96.7</v>
      </c>
      <c r="DX134" s="324"/>
      <c r="DY134" s="49">
        <v>0</v>
      </c>
      <c r="DZ134" s="49">
        <v>0</v>
      </c>
      <c r="EA134" s="49">
        <v>3109.3500000000004</v>
      </c>
      <c r="EB134" s="315">
        <v>3427.3</v>
      </c>
      <c r="EC134" s="324"/>
      <c r="ED134" s="49">
        <v>0</v>
      </c>
      <c r="EE134" s="49">
        <v>0</v>
      </c>
      <c r="EF134" s="49">
        <v>343.5</v>
      </c>
      <c r="EG134" s="49">
        <v>154.60000000000002</v>
      </c>
      <c r="EH134" s="324"/>
      <c r="EI134" s="49">
        <v>0</v>
      </c>
      <c r="EJ134" s="49">
        <v>0</v>
      </c>
      <c r="EK134" s="49">
        <v>267.75</v>
      </c>
      <c r="EL134" s="49">
        <v>232.79999999999998</v>
      </c>
      <c r="EM134" s="324"/>
      <c r="EN134" s="49">
        <v>0</v>
      </c>
      <c r="EO134" s="49">
        <v>0</v>
      </c>
      <c r="EP134" s="49">
        <v>459.97499999999997</v>
      </c>
      <c r="EQ134" s="49">
        <v>377.70000000000005</v>
      </c>
      <c r="ER134" s="324"/>
      <c r="ES134" s="49">
        <v>0</v>
      </c>
      <c r="ET134" s="49">
        <v>0</v>
      </c>
      <c r="EU134" s="49">
        <v>298.5</v>
      </c>
      <c r="EV134" s="49">
        <v>278</v>
      </c>
      <c r="EW134" s="324"/>
      <c r="EX134">
        <v>0</v>
      </c>
      <c r="EY134">
        <v>0</v>
      </c>
      <c r="EZ134">
        <v>1665.0750000000003</v>
      </c>
      <c r="FA134" s="479">
        <v>1900.1000000000004</v>
      </c>
      <c r="FB134" s="324"/>
      <c r="FC134" s="49">
        <v>0</v>
      </c>
      <c r="FD134" s="49">
        <v>0</v>
      </c>
      <c r="FE134" s="49">
        <v>205.20000000000002</v>
      </c>
      <c r="FF134" s="49">
        <v>116.69999999999999</v>
      </c>
      <c r="FG134" s="324"/>
      <c r="FH134" s="333">
        <v>0</v>
      </c>
      <c r="FI134" s="333">
        <v>0</v>
      </c>
      <c r="FJ134" s="333">
        <v>221.54999999999998</v>
      </c>
      <c r="FK134" s="49">
        <v>202.2</v>
      </c>
      <c r="FL134" s="324"/>
      <c r="FM134" s="333">
        <v>0</v>
      </c>
      <c r="FN134" s="333">
        <v>0</v>
      </c>
      <c r="FO134" s="333">
        <v>247.64999999999998</v>
      </c>
      <c r="FP134" s="49">
        <v>242.3</v>
      </c>
      <c r="FQ134" s="324"/>
      <c r="FR134" s="49">
        <v>0</v>
      </c>
      <c r="FS134" s="49">
        <v>0</v>
      </c>
      <c r="FT134" s="49">
        <v>428.70000000000005</v>
      </c>
      <c r="FU134" s="49">
        <v>567.20000000000005</v>
      </c>
      <c r="FV134" s="324"/>
      <c r="FW134" s="49">
        <v>0</v>
      </c>
      <c r="FX134" s="49">
        <v>0</v>
      </c>
      <c r="FY134" s="49">
        <v>149.625</v>
      </c>
      <c r="FZ134" s="49">
        <v>538.09999999999991</v>
      </c>
      <c r="GA134" s="324"/>
      <c r="GB134">
        <v>0</v>
      </c>
      <c r="GC134">
        <v>0</v>
      </c>
      <c r="GD134">
        <v>1006.4250000000001</v>
      </c>
      <c r="GE134" s="18">
        <v>943.4</v>
      </c>
      <c r="GF134" s="324"/>
      <c r="GG134" s="632">
        <v>0</v>
      </c>
      <c r="GH134" s="632">
        <v>0</v>
      </c>
      <c r="GI134" s="632">
        <v>353.625</v>
      </c>
      <c r="GJ134">
        <v>375</v>
      </c>
      <c r="GK134" s="324"/>
      <c r="GL134" s="49">
        <v>0</v>
      </c>
      <c r="GM134" s="49">
        <v>0</v>
      </c>
      <c r="GN134">
        <v>899.17500000000007</v>
      </c>
      <c r="GO134" s="49">
        <v>0</v>
      </c>
      <c r="GP134" s="324"/>
    </row>
    <row r="135" spans="1:198" ht="18">
      <c r="A135" s="39" t="s">
        <v>155</v>
      </c>
      <c r="B135" s="45">
        <f t="shared" si="4"/>
        <v>65104.024999999958</v>
      </c>
      <c r="C135" s="41"/>
      <c r="D135" s="49">
        <v>0</v>
      </c>
      <c r="E135" s="49">
        <v>124.89999999999999</v>
      </c>
      <c r="F135" s="49">
        <v>533.55000000000007</v>
      </c>
      <c r="G135" s="49">
        <v>291.40000000000003</v>
      </c>
      <c r="H135" s="371"/>
      <c r="I135" s="49">
        <v>0</v>
      </c>
      <c r="J135" s="49">
        <v>17.600000000000023</v>
      </c>
      <c r="K135" s="49">
        <v>33.974999999999966</v>
      </c>
      <c r="L135" s="49">
        <v>143.19999999999999</v>
      </c>
      <c r="M135" s="371"/>
      <c r="N135" s="49">
        <v>198.73750000000007</v>
      </c>
      <c r="O135" s="49">
        <v>333.5</v>
      </c>
      <c r="P135" s="49">
        <v>350.70000000000005</v>
      </c>
      <c r="Q135" s="49">
        <v>905.09999999999991</v>
      </c>
      <c r="R135" s="371"/>
      <c r="S135" s="315">
        <v>47.75</v>
      </c>
      <c r="T135" s="315">
        <v>142.10000000000002</v>
      </c>
      <c r="U135" s="315">
        <v>139.5</v>
      </c>
      <c r="V135" s="49">
        <v>173</v>
      </c>
      <c r="W135" s="371"/>
      <c r="X135" s="49">
        <v>92.5</v>
      </c>
      <c r="Y135" s="49">
        <v>178.2000000000005</v>
      </c>
      <c r="Z135" s="49">
        <v>290.02499999999998</v>
      </c>
      <c r="AA135" s="49">
        <v>236</v>
      </c>
      <c r="AB135" s="371"/>
      <c r="AC135" s="49">
        <v>193.22500000000025</v>
      </c>
      <c r="AD135" s="49">
        <v>544.74999999999977</v>
      </c>
      <c r="AE135" s="49">
        <v>452.32500000000005</v>
      </c>
      <c r="AF135" s="49">
        <v>772</v>
      </c>
      <c r="AG135" s="371"/>
      <c r="AH135" s="49">
        <v>201.47499999999991</v>
      </c>
      <c r="AI135" s="49">
        <v>406.25</v>
      </c>
      <c r="AJ135" s="49">
        <v>1156.3499999999999</v>
      </c>
      <c r="AK135" s="49">
        <v>834.6</v>
      </c>
      <c r="AL135" s="371"/>
      <c r="AM135" s="49">
        <v>92.650000000000091</v>
      </c>
      <c r="AN135" s="49">
        <v>209.15000000000055</v>
      </c>
      <c r="AO135" s="49">
        <v>182.47500000000002</v>
      </c>
      <c r="AP135" s="49">
        <v>501.9</v>
      </c>
      <c r="AQ135" s="371"/>
      <c r="AR135" s="49">
        <v>128.57500000000005</v>
      </c>
      <c r="AS135" s="49">
        <v>118.75</v>
      </c>
      <c r="AT135" s="49">
        <v>6.5249999999999995</v>
      </c>
      <c r="AU135" s="49">
        <v>135.5</v>
      </c>
      <c r="AV135" s="371"/>
      <c r="AW135" s="49">
        <v>154.62499999999977</v>
      </c>
      <c r="AX135" s="49">
        <v>581.55000000000109</v>
      </c>
      <c r="AY135" s="49">
        <v>680.77499999999986</v>
      </c>
      <c r="AZ135" s="49">
        <v>1001.55</v>
      </c>
      <c r="BA135" s="371"/>
      <c r="BB135" s="49">
        <v>79.125000000000227</v>
      </c>
      <c r="BC135" s="49">
        <v>251.04999999999998</v>
      </c>
      <c r="BD135" s="49">
        <v>215.25</v>
      </c>
      <c r="BE135" s="49">
        <v>409.8</v>
      </c>
      <c r="BF135" s="371"/>
      <c r="BG135" s="49">
        <v>87.174999999999727</v>
      </c>
      <c r="BH135" s="49">
        <v>98.65</v>
      </c>
      <c r="BI135" s="49">
        <v>345.07500000000005</v>
      </c>
      <c r="BJ135" s="49">
        <v>313</v>
      </c>
      <c r="BK135" s="371"/>
      <c r="BL135" s="49">
        <v>82.549999999999727</v>
      </c>
      <c r="BM135" s="49">
        <v>56.75</v>
      </c>
      <c r="BN135" s="49">
        <v>94.125</v>
      </c>
      <c r="BO135" s="49">
        <v>276.60000000000002</v>
      </c>
      <c r="BP135" s="371"/>
      <c r="BQ135" s="49">
        <v>68.999999999999773</v>
      </c>
      <c r="BR135" s="49">
        <v>238.85000000000127</v>
      </c>
      <c r="BS135" s="49">
        <v>195.22500000000002</v>
      </c>
      <c r="BT135" s="49">
        <v>563.20000000000005</v>
      </c>
      <c r="BU135" s="324"/>
      <c r="BV135" s="49">
        <v>158.02499999999964</v>
      </c>
      <c r="BW135" s="49">
        <v>336.35000000000127</v>
      </c>
      <c r="BX135" s="49">
        <v>755.25</v>
      </c>
      <c r="BY135" s="49">
        <v>699.45</v>
      </c>
      <c r="BZ135" s="371"/>
      <c r="CA135" s="49">
        <v>55.099999999999454</v>
      </c>
      <c r="CB135" s="49">
        <v>151.65000000000055</v>
      </c>
      <c r="CC135" s="49">
        <v>146.69999999999999</v>
      </c>
      <c r="CD135" s="49">
        <v>573.29999999999995</v>
      </c>
      <c r="CE135" s="324"/>
      <c r="CF135" s="333">
        <v>42.874999999999545</v>
      </c>
      <c r="CG135" s="333">
        <v>236.30000000000109</v>
      </c>
      <c r="CH135" s="333">
        <v>145.72499999999999</v>
      </c>
      <c r="CI135" s="49">
        <v>339</v>
      </c>
      <c r="CJ135" s="324"/>
      <c r="CK135" s="49">
        <v>38.625</v>
      </c>
      <c r="CL135" s="49">
        <v>186.9</v>
      </c>
      <c r="CM135" s="49">
        <v>192.375</v>
      </c>
      <c r="CN135" s="49">
        <v>443.40000000000003</v>
      </c>
      <c r="CO135" s="371"/>
      <c r="CP135" s="49">
        <v>100.94999999999982</v>
      </c>
      <c r="CQ135" s="49">
        <v>252.30000000000018</v>
      </c>
      <c r="CR135" s="49">
        <v>272.70000000000005</v>
      </c>
      <c r="CS135" s="49">
        <v>214.5</v>
      </c>
      <c r="CT135" s="324"/>
      <c r="CU135" s="49">
        <v>165.30000000000018</v>
      </c>
      <c r="CV135" s="49">
        <v>344.80000000000018</v>
      </c>
      <c r="CW135" s="49">
        <v>788.8499999999998</v>
      </c>
      <c r="CX135" s="49">
        <v>844.30000000000007</v>
      </c>
      <c r="CY135" s="371"/>
      <c r="CZ135" s="49">
        <v>49.350000000000819</v>
      </c>
      <c r="DA135" s="49">
        <v>19.5</v>
      </c>
      <c r="DB135" s="49">
        <v>60.150000000000006</v>
      </c>
      <c r="DC135" s="49">
        <v>5.2</v>
      </c>
      <c r="DD135" s="324"/>
      <c r="DE135" s="49">
        <v>668</v>
      </c>
      <c r="DF135" s="49">
        <v>1245.7999999999993</v>
      </c>
      <c r="DG135" s="49">
        <v>2738.625</v>
      </c>
      <c r="DH135" s="315">
        <v>2922.9000000000005</v>
      </c>
      <c r="DI135" s="324"/>
      <c r="DJ135" s="315">
        <v>179.662499999999</v>
      </c>
      <c r="DK135" s="315">
        <v>361.14999999999964</v>
      </c>
      <c r="DL135" s="315">
        <v>305.32500000000005</v>
      </c>
      <c r="DM135" s="49">
        <v>1066.9000000000001</v>
      </c>
      <c r="DN135" s="324"/>
      <c r="DO135" s="49">
        <v>78.349999999999</v>
      </c>
      <c r="DP135" s="49">
        <v>644.00000000000091</v>
      </c>
      <c r="DQ135" s="49">
        <v>818.02499999999986</v>
      </c>
      <c r="DR135" s="49">
        <v>515.5</v>
      </c>
      <c r="DS135" s="324"/>
      <c r="DT135" s="49">
        <v>0</v>
      </c>
      <c r="DU135" s="49">
        <v>0</v>
      </c>
      <c r="DV135" s="49">
        <v>0</v>
      </c>
      <c r="DW135" s="49">
        <v>219.9</v>
      </c>
      <c r="DX135" s="324"/>
      <c r="DY135" s="49">
        <v>853.89999999998236</v>
      </c>
      <c r="DZ135" s="49">
        <v>1920.4000000000033</v>
      </c>
      <c r="EA135" s="49">
        <v>3878.9249999999997</v>
      </c>
      <c r="EB135" s="315">
        <v>4149.5999999999995</v>
      </c>
      <c r="EC135" s="324"/>
      <c r="ED135" s="49">
        <v>131.39999999999782</v>
      </c>
      <c r="EE135" s="49">
        <v>144.39999999999964</v>
      </c>
      <c r="EF135" s="49">
        <v>199.72500000000002</v>
      </c>
      <c r="EG135" s="49">
        <v>325.2</v>
      </c>
      <c r="EH135" s="324"/>
      <c r="EI135" s="49">
        <v>106.074999999998</v>
      </c>
      <c r="EJ135" s="49">
        <v>199.24999999999818</v>
      </c>
      <c r="EK135" s="49">
        <v>427.57500000000005</v>
      </c>
      <c r="EL135" s="49">
        <v>244.79999999999998</v>
      </c>
      <c r="EM135" s="324"/>
      <c r="EN135" s="49">
        <v>0</v>
      </c>
      <c r="EO135" s="49">
        <v>189.74999999999818</v>
      </c>
      <c r="EP135" s="49">
        <v>190.27499999999998</v>
      </c>
      <c r="EQ135" s="49">
        <v>334.5</v>
      </c>
      <c r="ER135" s="324"/>
      <c r="ES135" s="49">
        <v>82.774999999997817</v>
      </c>
      <c r="ET135" s="49">
        <v>114.44999999999709</v>
      </c>
      <c r="EU135" s="49">
        <v>324.97500000000002</v>
      </c>
      <c r="EV135" s="49">
        <v>169.9</v>
      </c>
      <c r="EW135" s="324"/>
      <c r="EX135">
        <v>1102.0250000000001</v>
      </c>
      <c r="EY135">
        <v>2246.8000000000029</v>
      </c>
      <c r="EZ135">
        <v>1815.3750000000005</v>
      </c>
      <c r="FA135" s="479">
        <v>3134.3500000000004</v>
      </c>
      <c r="FB135" s="324"/>
      <c r="FC135" s="49">
        <v>57.124999999996362</v>
      </c>
      <c r="FD135" s="49">
        <v>30.94999999999709</v>
      </c>
      <c r="FE135" s="49">
        <v>86.175000000000011</v>
      </c>
      <c r="FF135" s="49">
        <v>57.5</v>
      </c>
      <c r="FG135" s="324"/>
      <c r="FH135" s="333">
        <v>51.774999999996908</v>
      </c>
      <c r="FI135" s="333">
        <v>143.34999999999997</v>
      </c>
      <c r="FJ135" s="333">
        <v>198.97500000000002</v>
      </c>
      <c r="FK135" s="49">
        <v>23.1</v>
      </c>
      <c r="FL135" s="324"/>
      <c r="FM135" s="333">
        <v>113.04999999999563</v>
      </c>
      <c r="FN135" s="333">
        <v>127.74999999999636</v>
      </c>
      <c r="FO135" s="333">
        <v>179.85000000000002</v>
      </c>
      <c r="FP135" s="49">
        <v>164.3</v>
      </c>
      <c r="FQ135" s="324"/>
      <c r="FR135" s="49">
        <v>116.99999999999636</v>
      </c>
      <c r="FS135" s="49">
        <v>266.3</v>
      </c>
      <c r="FT135" s="49">
        <v>401.85</v>
      </c>
      <c r="FU135" s="49">
        <v>351.29999999999995</v>
      </c>
      <c r="FV135" s="324"/>
      <c r="FW135" s="49">
        <v>0</v>
      </c>
      <c r="FX135" s="49">
        <v>281.09999999999854</v>
      </c>
      <c r="FY135" s="49">
        <v>300.60000000000002</v>
      </c>
      <c r="FZ135" s="49">
        <v>346.7</v>
      </c>
      <c r="GA135" s="324"/>
      <c r="GB135">
        <v>314.57499999999345</v>
      </c>
      <c r="GC135">
        <v>528.40000000001169</v>
      </c>
      <c r="GD135">
        <v>837.44999999999993</v>
      </c>
      <c r="GE135" s="18">
        <v>885.4</v>
      </c>
      <c r="GF135" s="324"/>
      <c r="GG135" s="632">
        <v>105.24999999999818</v>
      </c>
      <c r="GH135" s="632">
        <v>231.25</v>
      </c>
      <c r="GI135" s="632">
        <v>239.625</v>
      </c>
      <c r="GJ135">
        <v>296</v>
      </c>
      <c r="GK135" s="324"/>
      <c r="GL135" s="49">
        <v>0</v>
      </c>
      <c r="GM135" s="49">
        <v>0</v>
      </c>
      <c r="GN135">
        <v>735.67500000000007</v>
      </c>
      <c r="GO135" s="49">
        <v>0</v>
      </c>
      <c r="GP135" s="324"/>
    </row>
    <row r="136" spans="1:198" ht="18">
      <c r="A136" s="38" t="s">
        <v>3629</v>
      </c>
      <c r="B136" s="45">
        <f t="shared" si="4"/>
        <v>23149.600000000002</v>
      </c>
      <c r="C136" s="41"/>
      <c r="D136" s="49">
        <v>0</v>
      </c>
      <c r="E136" s="49">
        <v>0</v>
      </c>
      <c r="F136" s="49">
        <v>0</v>
      </c>
      <c r="G136" s="49">
        <v>59.4</v>
      </c>
      <c r="H136" s="371"/>
      <c r="I136" s="49">
        <v>0</v>
      </c>
      <c r="J136" s="49">
        <v>0</v>
      </c>
      <c r="K136" s="49">
        <v>0</v>
      </c>
      <c r="L136" s="49">
        <v>179</v>
      </c>
      <c r="M136" s="371"/>
      <c r="N136" s="49">
        <v>0</v>
      </c>
      <c r="O136" s="49">
        <v>0</v>
      </c>
      <c r="P136" s="49">
        <v>0</v>
      </c>
      <c r="Q136" s="49">
        <v>615.49999999999989</v>
      </c>
      <c r="R136" s="371"/>
      <c r="S136" s="315">
        <v>0</v>
      </c>
      <c r="T136" s="315">
        <v>0</v>
      </c>
      <c r="U136" s="315">
        <v>0</v>
      </c>
      <c r="V136" s="49">
        <v>257.3</v>
      </c>
      <c r="W136" s="371"/>
      <c r="X136" s="49">
        <v>0</v>
      </c>
      <c r="Y136" s="49">
        <v>0</v>
      </c>
      <c r="Z136" s="49">
        <v>0</v>
      </c>
      <c r="AA136" s="49">
        <v>313</v>
      </c>
      <c r="AB136" s="371"/>
      <c r="AC136" s="49">
        <v>0</v>
      </c>
      <c r="AD136" s="49">
        <v>0</v>
      </c>
      <c r="AE136" s="49">
        <v>0</v>
      </c>
      <c r="AF136" s="49">
        <v>396.8</v>
      </c>
      <c r="AG136" s="371"/>
      <c r="AH136" s="49">
        <v>0</v>
      </c>
      <c r="AI136" s="49">
        <v>0</v>
      </c>
      <c r="AJ136" s="49">
        <v>0</v>
      </c>
      <c r="AK136" s="49">
        <v>606.20000000000005</v>
      </c>
      <c r="AL136" s="371"/>
      <c r="AM136" s="49">
        <v>0</v>
      </c>
      <c r="AN136" s="49">
        <v>0</v>
      </c>
      <c r="AO136" s="49">
        <v>0</v>
      </c>
      <c r="AP136" s="49">
        <v>353.7</v>
      </c>
      <c r="AQ136" s="371"/>
      <c r="AR136" s="49">
        <v>0</v>
      </c>
      <c r="AS136" s="49">
        <v>0</v>
      </c>
      <c r="AT136" s="49">
        <v>0</v>
      </c>
      <c r="AU136" s="49">
        <v>209.9</v>
      </c>
      <c r="AV136" s="371"/>
      <c r="AW136" s="49">
        <v>0</v>
      </c>
      <c r="AX136" s="49">
        <v>0</v>
      </c>
      <c r="AY136" s="49">
        <v>0</v>
      </c>
      <c r="AZ136" s="49">
        <v>653.34999999999991</v>
      </c>
      <c r="BA136" s="371"/>
      <c r="BB136" s="49">
        <v>0</v>
      </c>
      <c r="BC136" s="49">
        <v>0</v>
      </c>
      <c r="BD136" s="49">
        <v>0</v>
      </c>
      <c r="BE136" s="49">
        <v>158.19999999999999</v>
      </c>
      <c r="BF136" s="371"/>
      <c r="BG136" s="49">
        <v>0</v>
      </c>
      <c r="BH136" s="49">
        <v>0</v>
      </c>
      <c r="BI136" s="49">
        <v>0</v>
      </c>
      <c r="BJ136" s="49">
        <v>303.5</v>
      </c>
      <c r="BK136" s="371"/>
      <c r="BL136" s="49">
        <v>0</v>
      </c>
      <c r="BM136" s="49">
        <v>0</v>
      </c>
      <c r="BN136" s="49">
        <v>0</v>
      </c>
      <c r="BO136" s="49">
        <v>275.5</v>
      </c>
      <c r="BP136" s="371"/>
      <c r="BQ136" s="49">
        <v>0</v>
      </c>
      <c r="BR136" s="49">
        <v>0</v>
      </c>
      <c r="BS136" s="49">
        <v>0</v>
      </c>
      <c r="BT136" s="49">
        <v>451</v>
      </c>
      <c r="BU136" s="324"/>
      <c r="BV136" s="49">
        <v>0</v>
      </c>
      <c r="BW136" s="49">
        <v>0</v>
      </c>
      <c r="BX136" s="49">
        <v>0</v>
      </c>
      <c r="BY136" s="49">
        <v>629.80000000000007</v>
      </c>
      <c r="BZ136" s="371"/>
      <c r="CA136" s="49">
        <v>0</v>
      </c>
      <c r="CB136" s="49">
        <v>0</v>
      </c>
      <c r="CC136" s="49">
        <v>0</v>
      </c>
      <c r="CD136" s="49">
        <v>523.5</v>
      </c>
      <c r="CE136" s="324"/>
      <c r="CF136" s="333">
        <v>0</v>
      </c>
      <c r="CG136" s="333">
        <v>0</v>
      </c>
      <c r="CH136" s="333">
        <v>0</v>
      </c>
      <c r="CI136" s="49">
        <v>613.1</v>
      </c>
      <c r="CJ136" s="324"/>
      <c r="CK136" s="49">
        <v>0</v>
      </c>
      <c r="CL136" s="49">
        <v>0</v>
      </c>
      <c r="CM136" s="49">
        <v>0</v>
      </c>
      <c r="CN136" s="49">
        <v>484.8</v>
      </c>
      <c r="CO136" s="371"/>
      <c r="CP136" s="49">
        <v>0</v>
      </c>
      <c r="CQ136" s="49">
        <v>0</v>
      </c>
      <c r="CR136" s="49">
        <v>0</v>
      </c>
      <c r="CS136" s="49">
        <v>534.54999999999995</v>
      </c>
      <c r="CT136" s="324"/>
      <c r="CU136" s="49">
        <v>0</v>
      </c>
      <c r="CV136" s="49">
        <v>0</v>
      </c>
      <c r="CW136" s="49">
        <v>0</v>
      </c>
      <c r="CX136" s="49">
        <v>635.19999999999993</v>
      </c>
      <c r="CY136" s="371"/>
      <c r="CZ136" s="49">
        <v>0</v>
      </c>
      <c r="DA136" s="49">
        <v>0</v>
      </c>
      <c r="DB136" s="49">
        <v>0</v>
      </c>
      <c r="DC136" s="49">
        <v>12.100000000000001</v>
      </c>
      <c r="DD136" s="324"/>
      <c r="DE136" s="49">
        <v>0</v>
      </c>
      <c r="DF136" s="49">
        <v>0</v>
      </c>
      <c r="DG136" s="49">
        <v>0</v>
      </c>
      <c r="DH136" s="315">
        <v>2267.2000000000003</v>
      </c>
      <c r="DI136" s="324"/>
      <c r="DJ136" s="315">
        <v>0</v>
      </c>
      <c r="DK136" s="315">
        <v>0</v>
      </c>
      <c r="DL136" s="315">
        <v>0</v>
      </c>
      <c r="DM136" s="49">
        <v>924.39999999999986</v>
      </c>
      <c r="DN136" s="324"/>
      <c r="DO136" s="49">
        <v>0</v>
      </c>
      <c r="DP136" s="49">
        <v>0</v>
      </c>
      <c r="DQ136" s="49">
        <v>0</v>
      </c>
      <c r="DR136" s="49">
        <v>596.4</v>
      </c>
      <c r="DS136" s="324"/>
      <c r="DT136" s="49">
        <v>0</v>
      </c>
      <c r="DU136" s="49">
        <v>0</v>
      </c>
      <c r="DV136" s="49">
        <v>0</v>
      </c>
      <c r="DW136" s="49">
        <v>462</v>
      </c>
      <c r="DX136" s="324"/>
      <c r="DY136" s="49">
        <v>0</v>
      </c>
      <c r="DZ136" s="49">
        <v>0</v>
      </c>
      <c r="EA136" s="49">
        <v>0</v>
      </c>
      <c r="EB136" s="315">
        <v>3105.4000000000005</v>
      </c>
      <c r="EC136" s="324"/>
      <c r="ED136" s="49">
        <v>0</v>
      </c>
      <c r="EE136" s="49">
        <v>0</v>
      </c>
      <c r="EF136" s="49">
        <v>0</v>
      </c>
      <c r="EG136" s="49">
        <v>290.3</v>
      </c>
      <c r="EH136" s="324"/>
      <c r="EI136" s="49">
        <v>0</v>
      </c>
      <c r="EJ136" s="49">
        <v>0</v>
      </c>
      <c r="EK136" s="49">
        <v>0</v>
      </c>
      <c r="EL136" s="49">
        <v>59.6</v>
      </c>
      <c r="EM136" s="324"/>
      <c r="EN136" s="49">
        <v>0</v>
      </c>
      <c r="EO136" s="49">
        <v>0</v>
      </c>
      <c r="EP136" s="49">
        <v>0</v>
      </c>
      <c r="EQ136" s="49">
        <v>461.3</v>
      </c>
      <c r="ER136" s="324"/>
      <c r="ES136" s="49">
        <v>0</v>
      </c>
      <c r="ET136" s="49">
        <v>0</v>
      </c>
      <c r="EU136" s="49">
        <v>0</v>
      </c>
      <c r="EV136" s="49">
        <v>505</v>
      </c>
      <c r="EW136" s="324"/>
      <c r="EX136">
        <v>0</v>
      </c>
      <c r="EY136">
        <v>0</v>
      </c>
      <c r="EZ136">
        <v>0</v>
      </c>
      <c r="FA136" s="479">
        <v>3080.8999999999996</v>
      </c>
      <c r="FB136" s="324"/>
      <c r="FC136" s="49">
        <v>0</v>
      </c>
      <c r="FD136" s="49">
        <v>0</v>
      </c>
      <c r="FE136" s="49">
        <v>0</v>
      </c>
      <c r="FF136" s="49">
        <v>467.7</v>
      </c>
      <c r="FG136" s="324"/>
      <c r="FH136" s="333">
        <v>0</v>
      </c>
      <c r="FI136" s="333">
        <v>0</v>
      </c>
      <c r="FJ136" s="333">
        <v>0</v>
      </c>
      <c r="FK136" s="49">
        <v>277.60000000000002</v>
      </c>
      <c r="FL136" s="324"/>
      <c r="FM136" s="333">
        <v>0</v>
      </c>
      <c r="FN136" s="333">
        <v>0</v>
      </c>
      <c r="FO136" s="333">
        <v>0</v>
      </c>
      <c r="FP136" s="49">
        <v>269.8</v>
      </c>
      <c r="FQ136" s="324"/>
      <c r="FR136" s="49">
        <v>0</v>
      </c>
      <c r="FS136" s="49">
        <v>0</v>
      </c>
      <c r="FT136" s="49">
        <v>0</v>
      </c>
      <c r="FU136" s="49">
        <v>458.7</v>
      </c>
      <c r="FV136" s="324"/>
      <c r="FW136" s="49">
        <v>0</v>
      </c>
      <c r="FX136" s="49">
        <v>0</v>
      </c>
      <c r="FY136" s="49">
        <v>0</v>
      </c>
      <c r="FZ136" s="49">
        <v>114.9</v>
      </c>
      <c r="GA136" s="324"/>
      <c r="GB136">
        <v>0</v>
      </c>
      <c r="GC136">
        <v>0</v>
      </c>
      <c r="GD136">
        <v>0</v>
      </c>
      <c r="GE136" s="18">
        <v>1243.5</v>
      </c>
      <c r="GF136" s="324"/>
      <c r="GG136" s="632">
        <v>0</v>
      </c>
      <c r="GH136" s="632">
        <v>0</v>
      </c>
      <c r="GI136" s="632">
        <v>0</v>
      </c>
      <c r="GJ136">
        <v>299.5</v>
      </c>
      <c r="GK136" s="324"/>
      <c r="GL136" s="49">
        <v>0</v>
      </c>
      <c r="GM136" s="49">
        <v>0</v>
      </c>
      <c r="GN136">
        <v>0</v>
      </c>
      <c r="GO136" s="49">
        <v>0</v>
      </c>
      <c r="GP136" s="324"/>
    </row>
    <row r="137" spans="1:198" ht="18">
      <c r="A137" s="39" t="s">
        <v>2722</v>
      </c>
      <c r="B137" s="45">
        <f t="shared" si="4"/>
        <v>38239.762500000004</v>
      </c>
      <c r="C137" s="41"/>
      <c r="D137" s="49">
        <v>0</v>
      </c>
      <c r="E137" s="49">
        <v>0</v>
      </c>
      <c r="F137" s="49">
        <v>401.02500000000003</v>
      </c>
      <c r="G137" s="49">
        <v>586</v>
      </c>
      <c r="H137" s="371"/>
      <c r="I137" s="49">
        <v>0</v>
      </c>
      <c r="J137" s="49">
        <v>0</v>
      </c>
      <c r="K137" s="49">
        <v>111.37499999999991</v>
      </c>
      <c r="L137" s="49">
        <v>180.3</v>
      </c>
      <c r="M137" s="371"/>
      <c r="N137" s="49">
        <v>0</v>
      </c>
      <c r="O137" s="49">
        <v>0</v>
      </c>
      <c r="P137" s="49">
        <v>150</v>
      </c>
      <c r="Q137" s="49">
        <v>683.44999999999993</v>
      </c>
      <c r="R137" s="371"/>
      <c r="S137" s="315">
        <v>0</v>
      </c>
      <c r="T137" s="315">
        <v>0</v>
      </c>
      <c r="U137" s="315">
        <v>110.625</v>
      </c>
      <c r="V137" s="49">
        <v>610.70000000000005</v>
      </c>
      <c r="W137" s="371"/>
      <c r="X137" s="49">
        <v>0</v>
      </c>
      <c r="Y137" s="49">
        <v>0</v>
      </c>
      <c r="Z137" s="49">
        <v>216</v>
      </c>
      <c r="AA137" s="49">
        <v>500.30000000000007</v>
      </c>
      <c r="AB137" s="371"/>
      <c r="AC137" s="49">
        <v>0</v>
      </c>
      <c r="AD137" s="49">
        <v>0</v>
      </c>
      <c r="AE137" s="49">
        <v>115.875</v>
      </c>
      <c r="AF137" s="49">
        <v>233.60000000000002</v>
      </c>
      <c r="AG137" s="371"/>
      <c r="AH137" s="49">
        <v>0</v>
      </c>
      <c r="AI137" s="49">
        <v>0</v>
      </c>
      <c r="AJ137" s="49">
        <v>913.875</v>
      </c>
      <c r="AK137" s="49">
        <v>441.5</v>
      </c>
      <c r="AL137" s="371"/>
      <c r="AM137" s="49">
        <v>0</v>
      </c>
      <c r="AN137" s="49">
        <v>0</v>
      </c>
      <c r="AO137" s="49">
        <v>314.96250000000003</v>
      </c>
      <c r="AP137" s="49">
        <v>298.95</v>
      </c>
      <c r="AQ137" s="371"/>
      <c r="AR137" s="49">
        <v>0</v>
      </c>
      <c r="AS137" s="49">
        <v>0</v>
      </c>
      <c r="AT137" s="49">
        <v>442.65000000000003</v>
      </c>
      <c r="AU137" s="49">
        <v>479</v>
      </c>
      <c r="AV137" s="371"/>
      <c r="AW137" s="49">
        <v>0</v>
      </c>
      <c r="AX137" s="49">
        <v>0</v>
      </c>
      <c r="AY137" s="49">
        <v>408.48749999999995</v>
      </c>
      <c r="AZ137" s="49">
        <v>380.59999999999997</v>
      </c>
      <c r="BA137" s="371"/>
      <c r="BB137" s="49">
        <v>0</v>
      </c>
      <c r="BC137" s="49">
        <v>0</v>
      </c>
      <c r="BD137" s="49">
        <v>216.67500000000001</v>
      </c>
      <c r="BE137" s="49">
        <v>147</v>
      </c>
      <c r="BF137" s="371"/>
      <c r="BG137" s="49">
        <v>0</v>
      </c>
      <c r="BH137" s="49">
        <v>0</v>
      </c>
      <c r="BI137" s="49">
        <v>521.70000000000005</v>
      </c>
      <c r="BJ137" s="49">
        <v>522</v>
      </c>
      <c r="BK137" s="371"/>
      <c r="BL137" s="49">
        <v>0</v>
      </c>
      <c r="BM137" s="49">
        <v>0</v>
      </c>
      <c r="BN137" s="49">
        <v>75.075000000000003</v>
      </c>
      <c r="BO137" s="49">
        <v>277.5</v>
      </c>
      <c r="BP137" s="371"/>
      <c r="BQ137" s="49">
        <v>0</v>
      </c>
      <c r="BR137" s="49">
        <v>0</v>
      </c>
      <c r="BS137" s="49">
        <v>238.5</v>
      </c>
      <c r="BT137" s="49">
        <v>442.6</v>
      </c>
      <c r="BU137" s="324"/>
      <c r="BV137" s="49">
        <v>0</v>
      </c>
      <c r="BW137" s="49">
        <v>0</v>
      </c>
      <c r="BX137" s="49">
        <v>471.375</v>
      </c>
      <c r="BY137" s="49">
        <v>129.30000000000001</v>
      </c>
      <c r="BZ137" s="371"/>
      <c r="CA137" s="49">
        <v>0</v>
      </c>
      <c r="CB137" s="49">
        <v>0</v>
      </c>
      <c r="CC137" s="49">
        <v>302.02500000000003</v>
      </c>
      <c r="CD137" s="49">
        <v>426</v>
      </c>
      <c r="CE137" s="324"/>
      <c r="CF137" s="333">
        <v>0</v>
      </c>
      <c r="CG137" s="333">
        <v>0</v>
      </c>
      <c r="CH137" s="333">
        <v>142.5</v>
      </c>
      <c r="CI137" s="49">
        <v>446.5</v>
      </c>
      <c r="CJ137" s="324"/>
      <c r="CK137" s="49">
        <v>0</v>
      </c>
      <c r="CL137" s="49">
        <v>0</v>
      </c>
      <c r="CM137" s="49">
        <v>61.050000000000004</v>
      </c>
      <c r="CN137" s="49">
        <v>469.7</v>
      </c>
      <c r="CO137" s="371"/>
      <c r="CP137" s="49">
        <v>0</v>
      </c>
      <c r="CQ137" s="49">
        <v>0</v>
      </c>
      <c r="CR137" s="49">
        <v>270.89999999999998</v>
      </c>
      <c r="CS137" s="49">
        <v>620.80000000000007</v>
      </c>
      <c r="CT137" s="324"/>
      <c r="CU137" s="49">
        <v>0</v>
      </c>
      <c r="CV137" s="49">
        <v>0</v>
      </c>
      <c r="CW137" s="49">
        <v>398.1</v>
      </c>
      <c r="CX137" s="49">
        <v>76.7</v>
      </c>
      <c r="CY137" s="371"/>
      <c r="CZ137" s="49">
        <v>0</v>
      </c>
      <c r="DA137" s="49">
        <v>0</v>
      </c>
      <c r="DB137" s="49">
        <v>0</v>
      </c>
      <c r="DC137" s="49">
        <v>49.500000000000007</v>
      </c>
      <c r="DD137" s="324"/>
      <c r="DE137" s="49">
        <v>0</v>
      </c>
      <c r="DF137" s="49">
        <v>0</v>
      </c>
      <c r="DG137" s="49">
        <v>2447.625</v>
      </c>
      <c r="DH137" s="315">
        <v>1753.5</v>
      </c>
      <c r="DI137" s="324"/>
      <c r="DJ137" s="315">
        <v>0</v>
      </c>
      <c r="DK137" s="315">
        <v>0</v>
      </c>
      <c r="DL137" s="315">
        <v>447</v>
      </c>
      <c r="DM137" s="49">
        <v>716.65</v>
      </c>
      <c r="DN137" s="324"/>
      <c r="DO137" s="49">
        <v>0</v>
      </c>
      <c r="DP137" s="49">
        <v>0</v>
      </c>
      <c r="DQ137" s="49">
        <v>210.89999999999998</v>
      </c>
      <c r="DR137" s="49">
        <v>332.1</v>
      </c>
      <c r="DS137" s="324"/>
      <c r="DT137" s="49">
        <v>0</v>
      </c>
      <c r="DU137" s="49">
        <v>0</v>
      </c>
      <c r="DV137" s="49">
        <v>0</v>
      </c>
      <c r="DW137" s="49">
        <v>19.8</v>
      </c>
      <c r="DX137" s="324"/>
      <c r="DY137" s="49">
        <v>0</v>
      </c>
      <c r="DZ137" s="49">
        <v>0</v>
      </c>
      <c r="EA137" s="49">
        <v>3341.3624999999997</v>
      </c>
      <c r="EB137" s="315">
        <v>3911.1</v>
      </c>
      <c r="EC137" s="324"/>
      <c r="ED137" s="49">
        <v>0</v>
      </c>
      <c r="EE137" s="49">
        <v>0</v>
      </c>
      <c r="EF137" s="49">
        <v>0</v>
      </c>
      <c r="EG137" s="49">
        <v>307.8</v>
      </c>
      <c r="EH137" s="324"/>
      <c r="EI137" s="49">
        <v>0</v>
      </c>
      <c r="EJ137" s="49">
        <v>0</v>
      </c>
      <c r="EK137" s="49">
        <v>345.97499999999997</v>
      </c>
      <c r="EL137" s="49">
        <v>135.80000000000001</v>
      </c>
      <c r="EM137" s="324"/>
      <c r="EN137" s="49">
        <v>0</v>
      </c>
      <c r="EO137" s="49">
        <v>0</v>
      </c>
      <c r="EP137" s="49">
        <v>183.97499999999999</v>
      </c>
      <c r="EQ137" s="49">
        <v>493.00000000000011</v>
      </c>
      <c r="ER137" s="324"/>
      <c r="ES137" s="49">
        <v>0</v>
      </c>
      <c r="ET137" s="49">
        <v>0</v>
      </c>
      <c r="EU137" s="49">
        <v>453</v>
      </c>
      <c r="EV137" s="49">
        <v>398</v>
      </c>
      <c r="EW137" s="324"/>
      <c r="EX137">
        <v>0</v>
      </c>
      <c r="EY137">
        <v>0</v>
      </c>
      <c r="EZ137">
        <v>2181.1499999999996</v>
      </c>
      <c r="FA137" s="479">
        <v>2383.3000000000002</v>
      </c>
      <c r="FB137" s="324"/>
      <c r="FC137" s="49">
        <v>0</v>
      </c>
      <c r="FD137" s="49">
        <v>0</v>
      </c>
      <c r="FE137" s="49">
        <v>0</v>
      </c>
      <c r="FF137" s="49">
        <v>394.9</v>
      </c>
      <c r="FG137" s="324"/>
      <c r="FH137" s="333">
        <v>0</v>
      </c>
      <c r="FI137" s="333">
        <v>0</v>
      </c>
      <c r="FJ137" s="333">
        <v>159.30000000000001</v>
      </c>
      <c r="FK137" s="49">
        <v>136.9</v>
      </c>
      <c r="FL137" s="324"/>
      <c r="FM137" s="333">
        <v>0</v>
      </c>
      <c r="FN137" s="333">
        <v>0</v>
      </c>
      <c r="FO137" s="333">
        <v>207</v>
      </c>
      <c r="FP137" s="49">
        <v>245</v>
      </c>
      <c r="FQ137" s="324"/>
      <c r="FR137" s="49">
        <v>0</v>
      </c>
      <c r="FS137" s="49">
        <v>0</v>
      </c>
      <c r="FT137" s="49">
        <v>329.54999999999995</v>
      </c>
      <c r="FU137" s="49">
        <v>303.80000000000007</v>
      </c>
      <c r="FV137" s="324"/>
      <c r="FW137" s="49">
        <v>0</v>
      </c>
      <c r="FX137" s="49">
        <v>0</v>
      </c>
      <c r="FY137" s="49">
        <v>146.99999999999997</v>
      </c>
      <c r="FZ137" s="49">
        <v>410.5</v>
      </c>
      <c r="GA137" s="324"/>
      <c r="GB137">
        <v>0</v>
      </c>
      <c r="GC137">
        <v>0</v>
      </c>
      <c r="GD137">
        <v>438.97500000000002</v>
      </c>
      <c r="GE137" s="18">
        <v>924.69999999999993</v>
      </c>
      <c r="GF137" s="324"/>
      <c r="GG137" s="632">
        <v>0</v>
      </c>
      <c r="GH137" s="632">
        <v>0</v>
      </c>
      <c r="GI137" s="632">
        <v>166.875</v>
      </c>
      <c r="GJ137">
        <v>236</v>
      </c>
      <c r="GK137" s="324"/>
      <c r="GL137" s="49">
        <v>0</v>
      </c>
      <c r="GM137" s="49">
        <v>0</v>
      </c>
      <c r="GN137">
        <v>192.45000000000002</v>
      </c>
      <c r="GO137" s="49">
        <v>0</v>
      </c>
      <c r="GP137" s="324"/>
    </row>
    <row r="138" spans="1:198" ht="18">
      <c r="A138" s="39" t="s">
        <v>2720</v>
      </c>
      <c r="B138" s="45">
        <f t="shared" si="4"/>
        <v>45157.024999999987</v>
      </c>
      <c r="C138" s="41"/>
      <c r="D138" s="49">
        <v>0</v>
      </c>
      <c r="E138" s="49">
        <v>0</v>
      </c>
      <c r="F138" s="49">
        <v>394.65000000000003</v>
      </c>
      <c r="G138" s="49">
        <v>143</v>
      </c>
      <c r="H138" s="371"/>
      <c r="I138" s="49">
        <v>0</v>
      </c>
      <c r="J138" s="49">
        <v>0</v>
      </c>
      <c r="K138" s="49">
        <v>45</v>
      </c>
      <c r="L138" s="49">
        <v>210.79999999999998</v>
      </c>
      <c r="M138" s="371"/>
      <c r="N138" s="49">
        <v>0</v>
      </c>
      <c r="O138" s="49">
        <v>0</v>
      </c>
      <c r="P138" s="49">
        <v>307.2</v>
      </c>
      <c r="Q138" s="49">
        <v>791.3</v>
      </c>
      <c r="R138" s="371"/>
      <c r="S138" s="315">
        <v>0</v>
      </c>
      <c r="T138" s="315">
        <v>0</v>
      </c>
      <c r="U138" s="315">
        <v>255.75</v>
      </c>
      <c r="V138" s="49">
        <v>213</v>
      </c>
      <c r="W138" s="371"/>
      <c r="X138" s="49">
        <v>0</v>
      </c>
      <c r="Y138" s="49">
        <v>0</v>
      </c>
      <c r="Z138" s="49">
        <v>242.54999999999998</v>
      </c>
      <c r="AA138" s="49">
        <v>342</v>
      </c>
      <c r="AB138" s="371"/>
      <c r="AC138" s="49">
        <v>0</v>
      </c>
      <c r="AD138" s="49">
        <v>0</v>
      </c>
      <c r="AE138" s="49">
        <v>409.5</v>
      </c>
      <c r="AF138" s="49">
        <v>395.9</v>
      </c>
      <c r="AG138" s="371"/>
      <c r="AH138" s="49">
        <v>0</v>
      </c>
      <c r="AI138" s="49">
        <v>0</v>
      </c>
      <c r="AJ138" s="49">
        <v>942.97499999999991</v>
      </c>
      <c r="AK138" s="49">
        <v>715.9</v>
      </c>
      <c r="AL138" s="371"/>
      <c r="AM138" s="49">
        <v>0</v>
      </c>
      <c r="AN138" s="49">
        <v>0</v>
      </c>
      <c r="AO138" s="49">
        <v>257.625</v>
      </c>
      <c r="AP138" s="49">
        <v>434.40000000000003</v>
      </c>
      <c r="AQ138" s="371"/>
      <c r="AR138" s="49">
        <v>0</v>
      </c>
      <c r="AS138" s="49">
        <v>0</v>
      </c>
      <c r="AT138" s="49">
        <v>244.5</v>
      </c>
      <c r="AU138" s="49">
        <v>120</v>
      </c>
      <c r="AV138" s="371"/>
      <c r="AW138" s="49">
        <v>0</v>
      </c>
      <c r="AX138" s="49">
        <v>0</v>
      </c>
      <c r="AY138" s="49">
        <v>664.27500000000009</v>
      </c>
      <c r="AZ138" s="49">
        <v>1009.0000000000001</v>
      </c>
      <c r="BA138" s="371"/>
      <c r="BB138" s="49">
        <v>0</v>
      </c>
      <c r="BC138" s="49">
        <v>0</v>
      </c>
      <c r="BD138" s="49">
        <v>219.45000000000002</v>
      </c>
      <c r="BE138" s="49">
        <v>205.2</v>
      </c>
      <c r="BF138" s="371"/>
      <c r="BG138" s="49">
        <v>0</v>
      </c>
      <c r="BH138" s="49">
        <v>0</v>
      </c>
      <c r="BI138" s="49">
        <v>250.42499999999998</v>
      </c>
      <c r="BJ138" s="49">
        <v>255</v>
      </c>
      <c r="BK138" s="371"/>
      <c r="BL138" s="49">
        <v>0</v>
      </c>
      <c r="BM138" s="49">
        <v>0</v>
      </c>
      <c r="BN138" s="49">
        <v>19.649999999999999</v>
      </c>
      <c r="BO138" s="49">
        <v>245.79999999999998</v>
      </c>
      <c r="BP138" s="371"/>
      <c r="BQ138" s="49">
        <v>0</v>
      </c>
      <c r="BR138" s="49">
        <v>0</v>
      </c>
      <c r="BS138" s="49">
        <v>162</v>
      </c>
      <c r="BT138" s="49">
        <v>412.5</v>
      </c>
      <c r="BU138" s="324"/>
      <c r="BV138" s="49">
        <v>0</v>
      </c>
      <c r="BW138" s="49">
        <v>0</v>
      </c>
      <c r="BX138" s="49">
        <v>634.05000000000007</v>
      </c>
      <c r="BY138" s="49">
        <v>636.5</v>
      </c>
      <c r="BZ138" s="371"/>
      <c r="CA138" s="49">
        <v>0</v>
      </c>
      <c r="CB138" s="49">
        <v>0</v>
      </c>
      <c r="CC138" s="49">
        <v>163.05000000000001</v>
      </c>
      <c r="CD138" s="49">
        <v>485.70000000000005</v>
      </c>
      <c r="CE138" s="324"/>
      <c r="CF138" s="333">
        <v>0</v>
      </c>
      <c r="CG138" s="333">
        <v>0</v>
      </c>
      <c r="CH138" s="333">
        <v>108.82499999999999</v>
      </c>
      <c r="CI138" s="49">
        <v>534.1</v>
      </c>
      <c r="CJ138" s="324"/>
      <c r="CK138" s="49">
        <v>0</v>
      </c>
      <c r="CL138" s="49">
        <v>0</v>
      </c>
      <c r="CM138" s="49">
        <v>27</v>
      </c>
      <c r="CN138" s="49">
        <v>631.9</v>
      </c>
      <c r="CO138" s="371"/>
      <c r="CP138" s="49">
        <v>0</v>
      </c>
      <c r="CQ138" s="49">
        <v>0</v>
      </c>
      <c r="CR138" s="49">
        <v>264.67499999999995</v>
      </c>
      <c r="CS138" s="49">
        <v>491.5</v>
      </c>
      <c r="CT138" s="324"/>
      <c r="CU138" s="49">
        <v>0</v>
      </c>
      <c r="CV138" s="49">
        <v>0</v>
      </c>
      <c r="CW138" s="49">
        <v>716.4</v>
      </c>
      <c r="CX138" s="49">
        <v>789.00000000000023</v>
      </c>
      <c r="CY138" s="371"/>
      <c r="CZ138" s="49">
        <v>0</v>
      </c>
      <c r="DA138" s="49">
        <v>0</v>
      </c>
      <c r="DB138" s="49">
        <v>0</v>
      </c>
      <c r="DC138" s="49">
        <v>0</v>
      </c>
      <c r="DD138" s="324"/>
      <c r="DE138" s="49">
        <v>0</v>
      </c>
      <c r="DF138" s="49">
        <v>0</v>
      </c>
      <c r="DG138" s="49">
        <v>2809.2</v>
      </c>
      <c r="DH138" s="315">
        <v>2990.1</v>
      </c>
      <c r="DI138" s="324"/>
      <c r="DJ138" s="315">
        <v>0</v>
      </c>
      <c r="DK138" s="315">
        <v>0</v>
      </c>
      <c r="DL138" s="315">
        <v>507.07500000000005</v>
      </c>
      <c r="DM138" s="49">
        <v>1073.0000000000002</v>
      </c>
      <c r="DN138" s="324"/>
      <c r="DO138" s="49">
        <v>0</v>
      </c>
      <c r="DP138" s="49">
        <v>0</v>
      </c>
      <c r="DQ138" s="49">
        <v>507.67499999999995</v>
      </c>
      <c r="DR138" s="49">
        <v>664.3</v>
      </c>
      <c r="DS138" s="324"/>
      <c r="DT138" s="49">
        <v>0</v>
      </c>
      <c r="DU138" s="49">
        <v>0</v>
      </c>
      <c r="DV138" s="49">
        <v>0</v>
      </c>
      <c r="DW138" s="49">
        <v>21.599999999999998</v>
      </c>
      <c r="DX138" s="324"/>
      <c r="DY138" s="49">
        <v>0</v>
      </c>
      <c r="DZ138" s="49">
        <v>0</v>
      </c>
      <c r="EA138" s="49">
        <v>3766.3500000000008</v>
      </c>
      <c r="EB138" s="315">
        <v>3772.3000000000006</v>
      </c>
      <c r="EC138" s="324"/>
      <c r="ED138" s="49">
        <v>0</v>
      </c>
      <c r="EE138" s="49">
        <v>0</v>
      </c>
      <c r="EF138" s="49">
        <v>129.75</v>
      </c>
      <c r="EG138" s="49">
        <v>359.6</v>
      </c>
      <c r="EH138" s="324"/>
      <c r="EI138" s="49">
        <v>0</v>
      </c>
      <c r="EJ138" s="49">
        <v>0</v>
      </c>
      <c r="EK138" s="49">
        <v>206.625</v>
      </c>
      <c r="EL138" s="49">
        <v>249.40000000000003</v>
      </c>
      <c r="EM138" s="324"/>
      <c r="EN138" s="49">
        <v>0</v>
      </c>
      <c r="EO138" s="49">
        <v>0</v>
      </c>
      <c r="EP138" s="49">
        <v>374.70000000000005</v>
      </c>
      <c r="EQ138" s="49">
        <v>459.3</v>
      </c>
      <c r="ER138" s="324"/>
      <c r="ES138" s="49">
        <v>0</v>
      </c>
      <c r="ET138" s="49">
        <v>0</v>
      </c>
      <c r="EU138" s="49">
        <v>182.7</v>
      </c>
      <c r="EV138" s="49">
        <v>266.39999999999998</v>
      </c>
      <c r="EW138" s="324"/>
      <c r="EX138">
        <v>0</v>
      </c>
      <c r="EY138">
        <v>0</v>
      </c>
      <c r="EZ138">
        <v>2627.8500000000004</v>
      </c>
      <c r="FA138" s="479">
        <v>3195.8</v>
      </c>
      <c r="FB138" s="324"/>
      <c r="FC138" s="49">
        <v>0</v>
      </c>
      <c r="FD138" s="49">
        <v>0</v>
      </c>
      <c r="FE138" s="49">
        <v>73.125</v>
      </c>
      <c r="FF138" s="49">
        <v>174.2</v>
      </c>
      <c r="FG138" s="324"/>
      <c r="FH138" s="333">
        <v>0</v>
      </c>
      <c r="FI138" s="333">
        <v>0</v>
      </c>
      <c r="FJ138" s="333">
        <v>232.2</v>
      </c>
      <c r="FK138" s="49">
        <v>74.900000000000006</v>
      </c>
      <c r="FL138" s="324"/>
      <c r="FM138" s="333">
        <v>0</v>
      </c>
      <c r="FN138" s="333">
        <v>0</v>
      </c>
      <c r="FO138" s="333">
        <v>284.85000000000002</v>
      </c>
      <c r="FP138" s="49">
        <v>202</v>
      </c>
      <c r="FQ138" s="324"/>
      <c r="FR138" s="49">
        <v>0</v>
      </c>
      <c r="FS138" s="49">
        <v>0</v>
      </c>
      <c r="FT138" s="49">
        <v>429.52500000000003</v>
      </c>
      <c r="FU138" s="49">
        <v>567.45000000000005</v>
      </c>
      <c r="FV138" s="324"/>
      <c r="FW138" s="49">
        <v>0</v>
      </c>
      <c r="FX138" s="49">
        <v>0</v>
      </c>
      <c r="FY138" s="49">
        <v>28.799999999999997</v>
      </c>
      <c r="FZ138" s="49">
        <v>300.75</v>
      </c>
      <c r="GA138" s="324"/>
      <c r="GB138">
        <v>0</v>
      </c>
      <c r="GC138">
        <v>0</v>
      </c>
      <c r="GD138">
        <v>837.07500000000005</v>
      </c>
      <c r="GE138" s="18">
        <v>1180.6500000000001</v>
      </c>
      <c r="GF138" s="324"/>
      <c r="GG138" s="632">
        <v>0</v>
      </c>
      <c r="GH138" s="632">
        <v>0</v>
      </c>
      <c r="GI138" s="632">
        <v>198</v>
      </c>
      <c r="GJ138">
        <v>297.5</v>
      </c>
      <c r="GK138" s="324"/>
      <c r="GL138" s="49">
        <v>0</v>
      </c>
      <c r="GM138" s="49">
        <v>0</v>
      </c>
      <c r="GN138">
        <v>720.22499999999991</v>
      </c>
      <c r="GO138" s="49">
        <v>0</v>
      </c>
      <c r="GP138" s="324"/>
    </row>
    <row r="139" spans="1:198" ht="18">
      <c r="A139" s="39" t="s">
        <v>2701</v>
      </c>
      <c r="B139" s="45">
        <f t="shared" si="4"/>
        <v>41879.337500000001</v>
      </c>
      <c r="C139" s="41"/>
      <c r="D139" s="49">
        <v>0</v>
      </c>
      <c r="E139" s="49">
        <v>0</v>
      </c>
      <c r="F139" s="49">
        <v>359.92499999999995</v>
      </c>
      <c r="G139" s="49">
        <v>136</v>
      </c>
      <c r="H139" s="371"/>
      <c r="I139" s="49">
        <v>0</v>
      </c>
      <c r="J139" s="49">
        <v>0</v>
      </c>
      <c r="K139" s="49">
        <v>4.2000000000000171</v>
      </c>
      <c r="L139" s="49">
        <v>106.6</v>
      </c>
      <c r="M139" s="371"/>
      <c r="N139" s="49">
        <v>0</v>
      </c>
      <c r="O139" s="49">
        <v>0</v>
      </c>
      <c r="P139" s="49">
        <v>339.22500000000002</v>
      </c>
      <c r="Q139" s="49">
        <v>696.45</v>
      </c>
      <c r="R139" s="371"/>
      <c r="S139" s="315">
        <v>0</v>
      </c>
      <c r="T139" s="315">
        <v>0</v>
      </c>
      <c r="U139" s="315">
        <v>191.77499999999998</v>
      </c>
      <c r="V139" s="49">
        <v>305</v>
      </c>
      <c r="W139" s="371"/>
      <c r="X139" s="49">
        <v>0</v>
      </c>
      <c r="Y139" s="49">
        <v>0</v>
      </c>
      <c r="Z139" s="49">
        <v>352.8</v>
      </c>
      <c r="AA139" s="49">
        <v>467</v>
      </c>
      <c r="AB139" s="371"/>
      <c r="AC139" s="49">
        <v>0</v>
      </c>
      <c r="AD139" s="49">
        <v>0</v>
      </c>
      <c r="AE139" s="49">
        <v>323.92499999999995</v>
      </c>
      <c r="AF139" s="49">
        <v>518.19999999999993</v>
      </c>
      <c r="AG139" s="371"/>
      <c r="AH139" s="49">
        <v>0</v>
      </c>
      <c r="AI139" s="49">
        <v>0</v>
      </c>
      <c r="AJ139" s="49">
        <v>447.45000000000005</v>
      </c>
      <c r="AK139" s="49">
        <v>553.4</v>
      </c>
      <c r="AL139" s="371"/>
      <c r="AM139" s="49">
        <v>0</v>
      </c>
      <c r="AN139" s="49">
        <v>0</v>
      </c>
      <c r="AO139" s="49">
        <v>262.04999999999995</v>
      </c>
      <c r="AP139" s="49">
        <v>418.95000000000005</v>
      </c>
      <c r="AQ139" s="371"/>
      <c r="AR139" s="49">
        <v>0</v>
      </c>
      <c r="AS139" s="49">
        <v>0</v>
      </c>
      <c r="AT139" s="49">
        <v>104.625</v>
      </c>
      <c r="AU139" s="49">
        <v>145.19999999999999</v>
      </c>
      <c r="AV139" s="371"/>
      <c r="AW139" s="49">
        <v>0</v>
      </c>
      <c r="AX139" s="49">
        <v>0</v>
      </c>
      <c r="AY139" s="49">
        <v>559.875</v>
      </c>
      <c r="AZ139" s="49">
        <v>299.39999999999998</v>
      </c>
      <c r="BA139" s="371"/>
      <c r="BB139" s="49">
        <v>0</v>
      </c>
      <c r="BC139" s="49">
        <v>0</v>
      </c>
      <c r="BD139" s="49">
        <v>252.375</v>
      </c>
      <c r="BE139" s="49">
        <v>227</v>
      </c>
      <c r="BF139" s="371"/>
      <c r="BG139" s="49">
        <v>0</v>
      </c>
      <c r="BH139" s="49">
        <v>0</v>
      </c>
      <c r="BI139" s="49">
        <v>373.04999999999995</v>
      </c>
      <c r="BJ139" s="49">
        <v>270.5</v>
      </c>
      <c r="BK139" s="371"/>
      <c r="BL139" s="49">
        <v>0</v>
      </c>
      <c r="BM139" s="49">
        <v>0</v>
      </c>
      <c r="BN139" s="49">
        <v>24.375</v>
      </c>
      <c r="BO139" s="49">
        <v>298.5</v>
      </c>
      <c r="BP139" s="371"/>
      <c r="BQ139" s="49">
        <v>0</v>
      </c>
      <c r="BR139" s="49">
        <v>0</v>
      </c>
      <c r="BS139" s="49">
        <v>201</v>
      </c>
      <c r="BT139" s="49">
        <v>421</v>
      </c>
      <c r="BU139" s="324"/>
      <c r="BV139" s="49">
        <v>0</v>
      </c>
      <c r="BW139" s="49">
        <v>0</v>
      </c>
      <c r="BX139" s="49">
        <v>312.29999999999995</v>
      </c>
      <c r="BY139" s="49">
        <v>536.6</v>
      </c>
      <c r="BZ139" s="371"/>
      <c r="CA139" s="49">
        <v>0</v>
      </c>
      <c r="CB139" s="49">
        <v>0</v>
      </c>
      <c r="CC139" s="49">
        <v>209.92499999999998</v>
      </c>
      <c r="CD139" s="49">
        <v>472.5</v>
      </c>
      <c r="CE139" s="324"/>
      <c r="CF139" s="333">
        <v>0</v>
      </c>
      <c r="CG139" s="333">
        <v>0</v>
      </c>
      <c r="CH139" s="333">
        <v>48.975000000000009</v>
      </c>
      <c r="CI139" s="49">
        <v>589</v>
      </c>
      <c r="CJ139" s="324"/>
      <c r="CK139" s="49">
        <v>0</v>
      </c>
      <c r="CL139" s="49">
        <v>0</v>
      </c>
      <c r="CM139" s="49">
        <v>103.72500000000001</v>
      </c>
      <c r="CN139" s="49">
        <v>677.2</v>
      </c>
      <c r="CO139" s="371"/>
      <c r="CP139" s="49">
        <v>0</v>
      </c>
      <c r="CQ139" s="49">
        <v>0</v>
      </c>
      <c r="CR139" s="49">
        <v>259.5</v>
      </c>
      <c r="CS139" s="49">
        <v>787.1</v>
      </c>
      <c r="CT139" s="324"/>
      <c r="CU139" s="49">
        <v>0</v>
      </c>
      <c r="CV139" s="49">
        <v>0</v>
      </c>
      <c r="CW139" s="49">
        <v>514.01250000000005</v>
      </c>
      <c r="CX139" s="49">
        <v>602.29999999999995</v>
      </c>
      <c r="CY139" s="371"/>
      <c r="CZ139" s="49">
        <v>0</v>
      </c>
      <c r="DA139" s="49">
        <v>0</v>
      </c>
      <c r="DB139" s="49">
        <v>119.625</v>
      </c>
      <c r="DC139" s="49">
        <v>14.399999999999999</v>
      </c>
      <c r="DD139" s="324"/>
      <c r="DE139" s="49">
        <v>0</v>
      </c>
      <c r="DF139" s="49">
        <v>0</v>
      </c>
      <c r="DG139" s="49">
        <v>2195.1000000000004</v>
      </c>
      <c r="DH139" s="315">
        <v>1993.8999999999999</v>
      </c>
      <c r="DI139" s="324"/>
      <c r="DJ139" s="315">
        <v>0</v>
      </c>
      <c r="DK139" s="315">
        <v>0</v>
      </c>
      <c r="DL139" s="315">
        <v>249.90000000000003</v>
      </c>
      <c r="DM139" s="49">
        <v>1279.4500000000003</v>
      </c>
      <c r="DN139" s="324"/>
      <c r="DO139" s="49">
        <v>0</v>
      </c>
      <c r="DP139" s="49">
        <v>0</v>
      </c>
      <c r="DQ139" s="49">
        <v>326.99999999999994</v>
      </c>
      <c r="DR139" s="49">
        <v>222.60000000000002</v>
      </c>
      <c r="DS139" s="324"/>
      <c r="DT139" s="49">
        <v>0</v>
      </c>
      <c r="DU139" s="49">
        <v>0</v>
      </c>
      <c r="DV139" s="49">
        <v>0</v>
      </c>
      <c r="DW139" s="49">
        <v>53.100000000000009</v>
      </c>
      <c r="DX139" s="324"/>
      <c r="DY139" s="49">
        <v>0</v>
      </c>
      <c r="DZ139" s="49">
        <v>0</v>
      </c>
      <c r="EA139" s="49">
        <v>3379.7249999999995</v>
      </c>
      <c r="EB139" s="315">
        <v>4472.7000000000007</v>
      </c>
      <c r="EC139" s="324"/>
      <c r="ED139" s="49">
        <v>0</v>
      </c>
      <c r="EE139" s="49">
        <v>0</v>
      </c>
      <c r="EF139" s="49">
        <v>78.75</v>
      </c>
      <c r="EG139" s="49">
        <v>363.9</v>
      </c>
      <c r="EH139" s="324"/>
      <c r="EI139" s="49">
        <v>0</v>
      </c>
      <c r="EJ139" s="49">
        <v>0</v>
      </c>
      <c r="EK139" s="49">
        <v>386.32500000000005</v>
      </c>
      <c r="EL139" s="49">
        <v>159.80000000000001</v>
      </c>
      <c r="EM139" s="324"/>
      <c r="EN139" s="49">
        <v>0</v>
      </c>
      <c r="EO139" s="49">
        <v>0</v>
      </c>
      <c r="EP139" s="49">
        <v>410.70000000000005</v>
      </c>
      <c r="EQ139" s="49">
        <v>755.5</v>
      </c>
      <c r="ER139" s="324"/>
      <c r="ES139" s="49">
        <v>0</v>
      </c>
      <c r="ET139" s="49">
        <v>0</v>
      </c>
      <c r="EU139" s="49">
        <v>345.97500000000002</v>
      </c>
      <c r="EV139" s="49">
        <v>459.6</v>
      </c>
      <c r="EW139" s="324"/>
      <c r="EX139">
        <v>0</v>
      </c>
      <c r="EY139">
        <v>0</v>
      </c>
      <c r="EZ139">
        <v>1824.6000000000001</v>
      </c>
      <c r="FA139" s="479">
        <v>2544.8000000000002</v>
      </c>
      <c r="FB139" s="324"/>
      <c r="FC139" s="49">
        <v>0</v>
      </c>
      <c r="FD139" s="49">
        <v>0</v>
      </c>
      <c r="FE139" s="49">
        <v>103.05000000000001</v>
      </c>
      <c r="FF139" s="49">
        <v>406.7</v>
      </c>
      <c r="FG139" s="324"/>
      <c r="FH139" s="333">
        <v>0</v>
      </c>
      <c r="FI139" s="333">
        <v>0</v>
      </c>
      <c r="FJ139" s="333">
        <v>291.52499999999998</v>
      </c>
      <c r="FK139" s="49">
        <v>96.9</v>
      </c>
      <c r="FL139" s="324"/>
      <c r="FM139" s="333">
        <v>0</v>
      </c>
      <c r="FN139" s="333">
        <v>0</v>
      </c>
      <c r="FO139" s="333">
        <v>154.79999999999998</v>
      </c>
      <c r="FP139" s="49">
        <v>222.6</v>
      </c>
      <c r="FQ139" s="324"/>
      <c r="FR139" s="49">
        <v>0</v>
      </c>
      <c r="FS139" s="49">
        <v>0</v>
      </c>
      <c r="FT139" s="49">
        <v>398.47499999999997</v>
      </c>
      <c r="FU139" s="49">
        <v>602.1</v>
      </c>
      <c r="FV139" s="324"/>
      <c r="FW139" s="49">
        <v>0</v>
      </c>
      <c r="FX139" s="49">
        <v>0</v>
      </c>
      <c r="FY139" s="49">
        <v>158.17499999999998</v>
      </c>
      <c r="FZ139" s="49">
        <v>502.9</v>
      </c>
      <c r="GA139" s="324"/>
      <c r="GB139">
        <v>0</v>
      </c>
      <c r="GC139">
        <v>0</v>
      </c>
      <c r="GD139">
        <v>800.69999999999993</v>
      </c>
      <c r="GE139" s="18">
        <v>1473.6999999999998</v>
      </c>
      <c r="GF139" s="324"/>
      <c r="GG139" s="632">
        <v>0</v>
      </c>
      <c r="GH139" s="632">
        <v>0</v>
      </c>
      <c r="GI139" s="632">
        <v>215.25</v>
      </c>
      <c r="GJ139">
        <v>279.5</v>
      </c>
      <c r="GK139" s="324"/>
      <c r="GL139" s="49">
        <v>0</v>
      </c>
      <c r="GM139" s="49">
        <v>0</v>
      </c>
      <c r="GN139">
        <v>762.52499999999986</v>
      </c>
      <c r="GO139" s="49">
        <v>0</v>
      </c>
      <c r="GP139" s="324"/>
    </row>
    <row r="140" spans="1:198" ht="18">
      <c r="A140" s="39" t="s">
        <v>658</v>
      </c>
      <c r="B140" s="45">
        <f t="shared" si="4"/>
        <v>55730.662499999962</v>
      </c>
      <c r="C140" s="41"/>
      <c r="D140" s="49">
        <v>0</v>
      </c>
      <c r="E140" s="49">
        <v>109.5</v>
      </c>
      <c r="F140" s="49">
        <v>150.22499999999999</v>
      </c>
      <c r="G140" s="49">
        <v>560.9</v>
      </c>
      <c r="H140" s="371"/>
      <c r="I140" s="49">
        <v>0</v>
      </c>
      <c r="J140" s="49">
        <v>0</v>
      </c>
      <c r="K140" s="49">
        <v>33.75</v>
      </c>
      <c r="L140" s="49">
        <v>168</v>
      </c>
      <c r="M140" s="371"/>
      <c r="N140" s="49">
        <v>149.15000000000012</v>
      </c>
      <c r="O140" s="49">
        <v>293.39999999999986</v>
      </c>
      <c r="P140" s="49">
        <v>61.050000000000004</v>
      </c>
      <c r="Q140" s="49">
        <v>533.70000000000005</v>
      </c>
      <c r="R140" s="371"/>
      <c r="S140" s="315">
        <v>78.375000000000057</v>
      </c>
      <c r="T140" s="315">
        <v>90.549999999999955</v>
      </c>
      <c r="U140" s="315">
        <v>88.275000000000006</v>
      </c>
      <c r="V140" s="49">
        <v>201.20000000000002</v>
      </c>
      <c r="W140" s="371"/>
      <c r="X140" s="49">
        <v>60.975000000000023</v>
      </c>
      <c r="Y140" s="49">
        <v>102.44999999999982</v>
      </c>
      <c r="Z140" s="49">
        <v>243.1875</v>
      </c>
      <c r="AA140" s="49">
        <v>276.59999999999997</v>
      </c>
      <c r="AB140" s="371"/>
      <c r="AC140" s="49">
        <v>149.87499999999989</v>
      </c>
      <c r="AD140" s="49">
        <v>460.29999999999973</v>
      </c>
      <c r="AE140" s="49">
        <v>333.15</v>
      </c>
      <c r="AF140" s="49">
        <v>455.29999999999995</v>
      </c>
      <c r="AG140" s="371"/>
      <c r="AH140" s="49">
        <v>278.6999999999997</v>
      </c>
      <c r="AI140" s="49">
        <v>256.90000000000009</v>
      </c>
      <c r="AJ140" s="49">
        <v>283.35000000000002</v>
      </c>
      <c r="AK140" s="49">
        <v>697.50000000000011</v>
      </c>
      <c r="AL140" s="371"/>
      <c r="AM140" s="49">
        <v>101.09999999999991</v>
      </c>
      <c r="AN140" s="49">
        <v>206.99999999999977</v>
      </c>
      <c r="AO140" s="49">
        <v>367.2</v>
      </c>
      <c r="AP140" s="49">
        <v>479</v>
      </c>
      <c r="AQ140" s="371"/>
      <c r="AR140" s="49">
        <v>75.374999999999773</v>
      </c>
      <c r="AS140" s="49">
        <v>65.7</v>
      </c>
      <c r="AT140" s="49">
        <v>2.25</v>
      </c>
      <c r="AU140" s="49">
        <v>185.5</v>
      </c>
      <c r="AV140" s="371"/>
      <c r="AW140" s="49">
        <v>113.87499999999977</v>
      </c>
      <c r="AX140" s="49">
        <v>519.89999999999964</v>
      </c>
      <c r="AY140" s="49">
        <v>753.75</v>
      </c>
      <c r="AZ140" s="49">
        <v>646.39999999999986</v>
      </c>
      <c r="BA140" s="371"/>
      <c r="BB140" s="49">
        <v>93.599999999999682</v>
      </c>
      <c r="BC140" s="49">
        <v>195.29999999999998</v>
      </c>
      <c r="BD140" s="49">
        <v>246.375</v>
      </c>
      <c r="BE140" s="49">
        <v>429</v>
      </c>
      <c r="BF140" s="371"/>
      <c r="BG140" s="49">
        <v>73.999999999999773</v>
      </c>
      <c r="BH140" s="49">
        <v>59.25</v>
      </c>
      <c r="BI140" s="49">
        <v>276.60000000000002</v>
      </c>
      <c r="BJ140" s="49">
        <v>136.99999999999997</v>
      </c>
      <c r="BK140" s="371"/>
      <c r="BL140" s="49">
        <v>110.12499999999955</v>
      </c>
      <c r="BM140" s="49">
        <v>85.799999999999983</v>
      </c>
      <c r="BN140" s="49">
        <v>230.32500000000002</v>
      </c>
      <c r="BO140" s="49">
        <v>500.3</v>
      </c>
      <c r="BP140" s="371"/>
      <c r="BQ140" s="49">
        <v>90.824999999999591</v>
      </c>
      <c r="BR140" s="49">
        <v>276.90000000000009</v>
      </c>
      <c r="BS140" s="49">
        <v>169.57500000000002</v>
      </c>
      <c r="BT140" s="49">
        <v>589.5</v>
      </c>
      <c r="BU140" s="324"/>
      <c r="BV140" s="49">
        <v>149.54999999999973</v>
      </c>
      <c r="BW140" s="49">
        <v>249.5</v>
      </c>
      <c r="BX140" s="49">
        <v>292.35000000000002</v>
      </c>
      <c r="BY140" s="49">
        <v>291.70000000000005</v>
      </c>
      <c r="BZ140" s="371"/>
      <c r="CA140" s="49">
        <v>56.849999999999909</v>
      </c>
      <c r="CB140" s="49">
        <v>178.20000000000027</v>
      </c>
      <c r="CC140" s="49">
        <v>256.42500000000001</v>
      </c>
      <c r="CD140" s="49">
        <v>567.1</v>
      </c>
      <c r="CE140" s="324"/>
      <c r="CF140" s="333">
        <v>86.749999999999773</v>
      </c>
      <c r="CG140" s="333">
        <v>138.95000000000027</v>
      </c>
      <c r="CH140" s="333">
        <v>117.52500000000001</v>
      </c>
      <c r="CI140" s="49">
        <v>472.2</v>
      </c>
      <c r="CJ140" s="324"/>
      <c r="CK140" s="49">
        <v>49.424999999999727</v>
      </c>
      <c r="CL140" s="49">
        <v>177.60000000000002</v>
      </c>
      <c r="CM140" s="49">
        <v>101.625</v>
      </c>
      <c r="CN140" s="49">
        <v>527.4</v>
      </c>
      <c r="CO140" s="371"/>
      <c r="CP140" s="49">
        <v>85.824999999999363</v>
      </c>
      <c r="CQ140" s="49">
        <v>144.70000000000073</v>
      </c>
      <c r="CR140" s="49">
        <v>428.25</v>
      </c>
      <c r="CS140" s="49">
        <v>402.5</v>
      </c>
      <c r="CT140" s="324"/>
      <c r="CU140" s="49">
        <v>183.86250000000018</v>
      </c>
      <c r="CV140" s="49">
        <v>368.40000000000055</v>
      </c>
      <c r="CW140" s="49">
        <v>432.29999999999995</v>
      </c>
      <c r="CX140" s="49">
        <v>406.29999999999995</v>
      </c>
      <c r="CY140" s="371"/>
      <c r="CZ140" s="49">
        <v>9</v>
      </c>
      <c r="DA140" s="49">
        <v>25.8</v>
      </c>
      <c r="DB140" s="49">
        <v>23.400000000000002</v>
      </c>
      <c r="DC140" s="49">
        <v>0</v>
      </c>
      <c r="DD140" s="324"/>
      <c r="DE140" s="49">
        <v>706.09999999999968</v>
      </c>
      <c r="DF140" s="49">
        <v>888.84999999999945</v>
      </c>
      <c r="DG140" s="49">
        <v>2170.1624999999999</v>
      </c>
      <c r="DH140" s="315">
        <v>1571.6</v>
      </c>
      <c r="DI140" s="324"/>
      <c r="DJ140" s="315">
        <v>199.95000000000027</v>
      </c>
      <c r="DK140" s="315">
        <v>370.85000000000127</v>
      </c>
      <c r="DL140" s="315">
        <v>475.27500000000003</v>
      </c>
      <c r="DM140" s="49">
        <v>883</v>
      </c>
      <c r="DN140" s="324"/>
      <c r="DO140" s="49">
        <v>138.44999999999982</v>
      </c>
      <c r="DP140" s="49">
        <v>372.04999999999927</v>
      </c>
      <c r="DQ140" s="49">
        <v>461.02500000000003</v>
      </c>
      <c r="DR140" s="49">
        <v>243.2</v>
      </c>
      <c r="DS140" s="324"/>
      <c r="DT140" s="49">
        <v>0</v>
      </c>
      <c r="DU140" s="49">
        <v>0</v>
      </c>
      <c r="DV140" s="49">
        <v>0</v>
      </c>
      <c r="DW140" s="49">
        <v>45</v>
      </c>
      <c r="DX140" s="324"/>
      <c r="DY140" s="49">
        <v>1210.3499999999913</v>
      </c>
      <c r="DZ140" s="49">
        <v>2083.925000000002</v>
      </c>
      <c r="EA140" s="49">
        <v>2923.65</v>
      </c>
      <c r="EB140" s="315">
        <v>3771</v>
      </c>
      <c r="EC140" s="324"/>
      <c r="ED140" s="49">
        <v>123.62499999999909</v>
      </c>
      <c r="EE140" s="49">
        <v>120.00000000000182</v>
      </c>
      <c r="EF140" s="49">
        <v>150.30000000000001</v>
      </c>
      <c r="EG140" s="49">
        <v>430.4</v>
      </c>
      <c r="EH140" s="324"/>
      <c r="EI140" s="49">
        <v>98.699999999998909</v>
      </c>
      <c r="EJ140" s="49">
        <v>147.5</v>
      </c>
      <c r="EK140" s="49">
        <v>400.95000000000005</v>
      </c>
      <c r="EL140" s="49">
        <v>552.4</v>
      </c>
      <c r="EM140" s="324"/>
      <c r="EN140" s="49">
        <v>0</v>
      </c>
      <c r="EO140" s="49">
        <v>130.69999999999891</v>
      </c>
      <c r="EP140" s="49">
        <v>286.125</v>
      </c>
      <c r="EQ140" s="49">
        <v>469.20000000000005</v>
      </c>
      <c r="ER140" s="324"/>
      <c r="ES140" s="49">
        <v>87.75</v>
      </c>
      <c r="ET140" s="49">
        <v>138.75</v>
      </c>
      <c r="EU140" s="49">
        <v>64.199999999999989</v>
      </c>
      <c r="EV140" s="49">
        <v>228</v>
      </c>
      <c r="EW140" s="324"/>
      <c r="EX140">
        <v>1090.7374999999997</v>
      </c>
      <c r="EY140">
        <v>1883.8499999999949</v>
      </c>
      <c r="EZ140">
        <v>2010.9</v>
      </c>
      <c r="FA140" s="479">
        <v>2013.1999999999998</v>
      </c>
      <c r="FB140" s="324"/>
      <c r="FC140" s="49">
        <v>63.424999999999272</v>
      </c>
      <c r="FD140" s="49">
        <v>41.749999999998181</v>
      </c>
      <c r="FE140" s="49">
        <v>135.375</v>
      </c>
      <c r="FF140" s="49">
        <v>140.70000000000002</v>
      </c>
      <c r="FG140" s="324"/>
      <c r="FH140" s="333">
        <v>90.249999999999091</v>
      </c>
      <c r="FI140" s="333">
        <v>54.1</v>
      </c>
      <c r="FJ140" s="333">
        <v>300.75</v>
      </c>
      <c r="FK140" s="49">
        <v>138.6</v>
      </c>
      <c r="FL140" s="324"/>
      <c r="FM140" s="333">
        <v>99.299999999999272</v>
      </c>
      <c r="FN140" s="333">
        <v>156.72499999999854</v>
      </c>
      <c r="FO140" s="333">
        <v>375</v>
      </c>
      <c r="FP140" s="49">
        <v>415.6</v>
      </c>
      <c r="FQ140" s="324"/>
      <c r="FR140" s="49">
        <v>115.77499999999782</v>
      </c>
      <c r="FS140" s="49">
        <v>347.14999999999992</v>
      </c>
      <c r="FT140" s="49">
        <v>289.875</v>
      </c>
      <c r="FU140" s="49">
        <v>345.20000000000005</v>
      </c>
      <c r="FV140" s="324"/>
      <c r="FW140" s="49">
        <v>0</v>
      </c>
      <c r="FX140" s="49">
        <v>133.44999999999891</v>
      </c>
      <c r="FY140" s="49">
        <v>134.10000000000002</v>
      </c>
      <c r="FZ140" s="49">
        <v>553.6</v>
      </c>
      <c r="GA140" s="324"/>
      <c r="GB140">
        <v>323.34999999999491</v>
      </c>
      <c r="GC140">
        <v>518.85000000000468</v>
      </c>
      <c r="GD140">
        <v>625.38750000000005</v>
      </c>
      <c r="GE140" s="18">
        <v>712</v>
      </c>
      <c r="GF140" s="324"/>
      <c r="GG140" s="632">
        <v>105.37499999999909</v>
      </c>
      <c r="GH140" s="632">
        <v>169</v>
      </c>
      <c r="GI140" s="632">
        <v>163.5</v>
      </c>
      <c r="GJ140">
        <v>403.5</v>
      </c>
      <c r="GK140" s="324"/>
      <c r="GL140" s="49">
        <v>0</v>
      </c>
      <c r="GM140" s="49">
        <v>0</v>
      </c>
      <c r="GN140">
        <v>415.875</v>
      </c>
      <c r="GO140" s="49">
        <v>0</v>
      </c>
      <c r="GP140" s="324"/>
    </row>
    <row r="141" spans="1:198" ht="18">
      <c r="A141" s="81" t="s">
        <v>1655</v>
      </c>
      <c r="B141" s="45">
        <f t="shared" si="4"/>
        <v>64213.212500000001</v>
      </c>
      <c r="C141" s="41"/>
      <c r="D141" s="49">
        <v>0</v>
      </c>
      <c r="E141" s="49">
        <v>162.75</v>
      </c>
      <c r="F141" s="49">
        <v>204.07499999999999</v>
      </c>
      <c r="G141" s="49">
        <v>332.1</v>
      </c>
      <c r="H141" s="371"/>
      <c r="I141" s="49">
        <v>0</v>
      </c>
      <c r="J141" s="49">
        <v>112.25000000000003</v>
      </c>
      <c r="K141" s="49">
        <v>4.4999999999999574</v>
      </c>
      <c r="L141" s="49">
        <v>199.5</v>
      </c>
      <c r="M141" s="371"/>
      <c r="N141" s="49">
        <v>165.63749999999996</v>
      </c>
      <c r="O141" s="49">
        <v>254.99999999999977</v>
      </c>
      <c r="P141" s="49">
        <v>345.9</v>
      </c>
      <c r="Q141" s="49">
        <v>624.54999999999995</v>
      </c>
      <c r="R141" s="371"/>
      <c r="S141" s="315">
        <v>47.25</v>
      </c>
      <c r="T141" s="315">
        <v>73.650000000000091</v>
      </c>
      <c r="U141" s="315">
        <v>277.27499999999998</v>
      </c>
      <c r="V141" s="49">
        <v>195</v>
      </c>
      <c r="W141" s="371"/>
      <c r="X141" s="49">
        <v>68.449999999999818</v>
      </c>
      <c r="Y141" s="49">
        <v>176.79999999999995</v>
      </c>
      <c r="Z141" s="49">
        <v>262.35000000000002</v>
      </c>
      <c r="AA141" s="49">
        <v>381.1</v>
      </c>
      <c r="AB141" s="371"/>
      <c r="AC141" s="49">
        <v>227.79999999999995</v>
      </c>
      <c r="AD141" s="49">
        <v>636.59999999999991</v>
      </c>
      <c r="AE141" s="49">
        <v>653.92500000000007</v>
      </c>
      <c r="AF141" s="49">
        <v>465.3</v>
      </c>
      <c r="AG141" s="371"/>
      <c r="AH141" s="49">
        <v>252.59999999999957</v>
      </c>
      <c r="AI141" s="49">
        <v>311.35000000000036</v>
      </c>
      <c r="AJ141" s="49">
        <v>442.125</v>
      </c>
      <c r="AK141" s="49">
        <v>693.5</v>
      </c>
      <c r="AL141" s="371"/>
      <c r="AM141" s="49">
        <v>73.862499999999727</v>
      </c>
      <c r="AN141" s="49">
        <v>314.77500000000009</v>
      </c>
      <c r="AO141" s="49">
        <v>263.58749999999998</v>
      </c>
      <c r="AP141" s="49">
        <v>551.75</v>
      </c>
      <c r="AQ141" s="371"/>
      <c r="AR141" s="49">
        <v>84.024999999999636</v>
      </c>
      <c r="AS141" s="49">
        <v>213.95</v>
      </c>
      <c r="AT141" s="49">
        <v>149.17500000000001</v>
      </c>
      <c r="AU141" s="49">
        <v>232</v>
      </c>
      <c r="AV141" s="371"/>
      <c r="AW141" s="49">
        <v>166.10000000000014</v>
      </c>
      <c r="AX141" s="49">
        <v>453.30000000000109</v>
      </c>
      <c r="AY141" s="49">
        <v>604.23749999999995</v>
      </c>
      <c r="AZ141" s="49">
        <v>567.49999999999989</v>
      </c>
      <c r="BA141" s="371"/>
      <c r="BB141" s="49">
        <v>39.599999999999682</v>
      </c>
      <c r="BC141" s="49">
        <v>308.22500000000002</v>
      </c>
      <c r="BD141" s="49">
        <v>364.125</v>
      </c>
      <c r="BE141" s="49">
        <v>408.5</v>
      </c>
      <c r="BF141" s="371"/>
      <c r="BG141" s="49">
        <v>37.499999999999773</v>
      </c>
      <c r="BH141" s="49">
        <v>212.65</v>
      </c>
      <c r="BI141" s="49">
        <v>367.57500000000005</v>
      </c>
      <c r="BJ141" s="49">
        <v>390.8</v>
      </c>
      <c r="BK141" s="371"/>
      <c r="BL141" s="49">
        <v>48.762499999999818</v>
      </c>
      <c r="BM141" s="49">
        <v>105.5</v>
      </c>
      <c r="BN141" s="49">
        <v>205.5</v>
      </c>
      <c r="BO141" s="49">
        <v>424.7</v>
      </c>
      <c r="BP141" s="371"/>
      <c r="BQ141" s="49">
        <v>52.312499999999545</v>
      </c>
      <c r="BR141" s="49">
        <v>334.95000000000164</v>
      </c>
      <c r="BS141" s="49">
        <v>259.20000000000005</v>
      </c>
      <c r="BT141" s="49">
        <v>641.79999999999995</v>
      </c>
      <c r="BU141" s="324"/>
      <c r="BV141" s="49">
        <v>150.37499999999977</v>
      </c>
      <c r="BW141" s="49">
        <v>294.25000000000273</v>
      </c>
      <c r="BX141" s="49">
        <v>125.17500000000001</v>
      </c>
      <c r="BY141" s="49">
        <v>655.5</v>
      </c>
      <c r="BZ141" s="371"/>
      <c r="CA141" s="49">
        <v>32.500000000000227</v>
      </c>
      <c r="CB141" s="49">
        <v>272.050000000002</v>
      </c>
      <c r="CC141" s="49">
        <v>152.92500000000001</v>
      </c>
      <c r="CD141" s="49">
        <v>611.20000000000005</v>
      </c>
      <c r="CE141" s="324"/>
      <c r="CF141" s="333">
        <v>53.249999999999545</v>
      </c>
      <c r="CG141" s="333">
        <v>205.45000000000073</v>
      </c>
      <c r="CH141" s="333">
        <v>93.375</v>
      </c>
      <c r="CI141" s="49">
        <v>647</v>
      </c>
      <c r="CJ141" s="324"/>
      <c r="CK141" s="49">
        <v>59.437500000000227</v>
      </c>
      <c r="CL141" s="49">
        <v>114.50000000000001</v>
      </c>
      <c r="CM141" s="49">
        <v>105.75</v>
      </c>
      <c r="CN141" s="49">
        <v>672.80000000000007</v>
      </c>
      <c r="CO141" s="371"/>
      <c r="CP141" s="49">
        <v>108.59999999999991</v>
      </c>
      <c r="CQ141" s="49">
        <v>181.05000000000018</v>
      </c>
      <c r="CR141" s="49">
        <v>326.47500000000002</v>
      </c>
      <c r="CS141" s="49">
        <v>669.7</v>
      </c>
      <c r="CT141" s="324"/>
      <c r="CU141" s="49">
        <v>102.89999999999918</v>
      </c>
      <c r="CV141" s="49">
        <v>379.04999999999927</v>
      </c>
      <c r="CW141" s="49">
        <v>443.625</v>
      </c>
      <c r="CX141" s="49">
        <v>691.3</v>
      </c>
      <c r="CY141" s="371"/>
      <c r="CZ141" s="49">
        <v>47.100000000000364</v>
      </c>
      <c r="DA141" s="49">
        <v>111</v>
      </c>
      <c r="DB141" s="49">
        <v>61.875</v>
      </c>
      <c r="DC141" s="49">
        <v>5.6000000000000005</v>
      </c>
      <c r="DD141" s="324"/>
      <c r="DE141" s="49">
        <v>600.79999999999995</v>
      </c>
      <c r="DF141" s="49">
        <v>1288.1000000000004</v>
      </c>
      <c r="DG141" s="49">
        <v>2805.5249999999996</v>
      </c>
      <c r="DH141" s="315">
        <v>1577.5</v>
      </c>
      <c r="DI141" s="324"/>
      <c r="DJ141" s="315">
        <v>193.65000000000009</v>
      </c>
      <c r="DK141" s="315">
        <v>265.60000000000127</v>
      </c>
      <c r="DL141" s="315">
        <v>734.47499999999991</v>
      </c>
      <c r="DM141" s="49">
        <v>1131.4499999999998</v>
      </c>
      <c r="DN141" s="324"/>
      <c r="DO141" s="49">
        <v>146.82499999999936</v>
      </c>
      <c r="DP141" s="49">
        <v>267.70000000000255</v>
      </c>
      <c r="DQ141" s="49">
        <v>397.79999999999995</v>
      </c>
      <c r="DR141" s="49">
        <v>774.4</v>
      </c>
      <c r="DS141" s="324"/>
      <c r="DT141" s="49">
        <v>0</v>
      </c>
      <c r="DU141" s="49">
        <v>0</v>
      </c>
      <c r="DV141" s="49">
        <v>0</v>
      </c>
      <c r="DX141" s="324"/>
      <c r="DY141" s="49">
        <v>1150.9624999999942</v>
      </c>
      <c r="DZ141" s="49">
        <v>2068.1249999999945</v>
      </c>
      <c r="EA141" s="49">
        <v>3565.2375000000011</v>
      </c>
      <c r="EB141" s="315">
        <v>4159.8000000000011</v>
      </c>
      <c r="EC141" s="324"/>
      <c r="ED141" s="49">
        <v>62.625000000001819</v>
      </c>
      <c r="EE141" s="49">
        <v>129.89999999999782</v>
      </c>
      <c r="EF141" s="49">
        <v>122.47500000000001</v>
      </c>
      <c r="EG141" s="49">
        <v>260.5</v>
      </c>
      <c r="EH141" s="324"/>
      <c r="EI141" s="49">
        <v>78.100000000002183</v>
      </c>
      <c r="EJ141" s="49">
        <v>145.09999999999854</v>
      </c>
      <c r="EK141" s="49">
        <v>239.02500000000003</v>
      </c>
      <c r="EL141" s="49">
        <v>240.2</v>
      </c>
      <c r="EM141" s="324"/>
      <c r="EN141" s="49">
        <v>0</v>
      </c>
      <c r="EO141" s="49">
        <v>153.59999999999854</v>
      </c>
      <c r="EP141" s="49">
        <v>483.29999999999995</v>
      </c>
      <c r="EQ141" s="49">
        <v>564.90000000000009</v>
      </c>
      <c r="ER141" s="324"/>
      <c r="ES141" s="49">
        <v>61.900000000002365</v>
      </c>
      <c r="ET141" s="49">
        <v>168.04999999999927</v>
      </c>
      <c r="EU141" s="49">
        <v>241.42500000000001</v>
      </c>
      <c r="EV141" s="49">
        <v>211.2</v>
      </c>
      <c r="EW141" s="324"/>
      <c r="EX141">
        <v>974.125</v>
      </c>
      <c r="EY141">
        <v>1477.9500000000098</v>
      </c>
      <c r="EZ141">
        <v>2332.5750000000003</v>
      </c>
      <c r="FA141" s="479">
        <v>3237</v>
      </c>
      <c r="FB141" s="324"/>
      <c r="FC141" s="49">
        <v>41.925000000002001</v>
      </c>
      <c r="FD141" s="49">
        <v>70.199999999998909</v>
      </c>
      <c r="FE141" s="49">
        <v>73.125</v>
      </c>
      <c r="FF141" s="49">
        <v>224.79999999999998</v>
      </c>
      <c r="FG141" s="324"/>
      <c r="FH141" s="333">
        <v>62.500000000000909</v>
      </c>
      <c r="FI141" s="333">
        <v>112</v>
      </c>
      <c r="FJ141" s="333">
        <v>271.79999999999995</v>
      </c>
      <c r="FK141" s="49">
        <v>195.3</v>
      </c>
      <c r="FL141" s="324"/>
      <c r="FM141" s="333">
        <v>111.72499999999945</v>
      </c>
      <c r="FN141" s="333">
        <v>81.049999999999272</v>
      </c>
      <c r="FO141" s="333">
        <v>290.47500000000002</v>
      </c>
      <c r="FP141" s="49">
        <v>221.3</v>
      </c>
      <c r="FQ141" s="324"/>
      <c r="FR141" s="49">
        <v>69.200000000001637</v>
      </c>
      <c r="FS141" s="49">
        <v>260.39999999999998</v>
      </c>
      <c r="FT141" s="49">
        <v>481.27500000000003</v>
      </c>
      <c r="FU141" s="49">
        <v>526.9</v>
      </c>
      <c r="FV141" s="324"/>
      <c r="FW141" s="49">
        <v>0</v>
      </c>
      <c r="FX141" s="49">
        <v>325.90000000000327</v>
      </c>
      <c r="FY141" s="49">
        <v>107.77500000000001</v>
      </c>
      <c r="FZ141" s="49">
        <v>487.59999999999997</v>
      </c>
      <c r="GA141" s="324"/>
      <c r="GB141">
        <v>199.57500000000346</v>
      </c>
      <c r="GC141">
        <v>547.62499999998613</v>
      </c>
      <c r="GD141">
        <v>962.25</v>
      </c>
      <c r="GE141" s="18">
        <v>1400.9</v>
      </c>
      <c r="GF141" s="324"/>
      <c r="GG141" s="632">
        <v>87.624999999999091</v>
      </c>
      <c r="GH141" s="632">
        <v>201.75</v>
      </c>
      <c r="GI141" s="632">
        <v>261</v>
      </c>
      <c r="GJ141">
        <v>438</v>
      </c>
      <c r="GK141" s="324"/>
      <c r="GL141" s="49">
        <v>0</v>
      </c>
      <c r="GM141" s="49">
        <v>0</v>
      </c>
      <c r="GN141">
        <v>966.22500000000014</v>
      </c>
      <c r="GO141" s="49">
        <v>0</v>
      </c>
      <c r="GP141" s="324"/>
    </row>
    <row r="142" spans="1:198" ht="18">
      <c r="A142" s="81"/>
      <c r="B142" s="45"/>
      <c r="C142" s="41"/>
      <c r="D142" s="49"/>
      <c r="E142" s="49">
        <v>0</v>
      </c>
      <c r="F142" s="49">
        <v>0</v>
      </c>
      <c r="G142" s="49"/>
      <c r="H142" s="371"/>
      <c r="I142" s="49"/>
      <c r="J142" s="49"/>
      <c r="K142" s="49"/>
      <c r="L142" s="49"/>
      <c r="M142" s="371"/>
      <c r="N142" s="49"/>
      <c r="O142" s="49"/>
      <c r="P142" s="49"/>
      <c r="Q142" s="49"/>
      <c r="R142" s="371"/>
      <c r="S142" s="315"/>
      <c r="T142" s="315"/>
      <c r="U142" s="315"/>
      <c r="V142" s="49"/>
      <c r="W142" s="371"/>
      <c r="X142" s="49"/>
      <c r="Y142" s="49"/>
      <c r="Z142" s="49"/>
      <c r="AA142" s="49"/>
      <c r="AB142" s="371"/>
      <c r="AC142" s="49"/>
      <c r="AD142" s="49"/>
      <c r="AE142" s="49"/>
      <c r="AF142" s="49"/>
      <c r="AG142" s="371"/>
      <c r="AH142" s="49"/>
      <c r="AI142" s="49"/>
      <c r="AJ142" s="49"/>
      <c r="AK142" s="49"/>
      <c r="AL142" s="371"/>
      <c r="AM142" s="49"/>
      <c r="AN142" s="49"/>
      <c r="AO142" s="49"/>
      <c r="AP142" s="49"/>
      <c r="AQ142" s="371"/>
      <c r="AR142" s="49"/>
      <c r="AS142" s="49"/>
      <c r="AT142" s="49"/>
      <c r="AU142" s="49"/>
      <c r="AV142" s="371"/>
      <c r="AW142" s="49"/>
      <c r="AX142" s="49"/>
      <c r="AY142" s="49"/>
      <c r="AZ142" s="49"/>
      <c r="BA142" s="371"/>
      <c r="BB142" s="49"/>
      <c r="BC142" s="49"/>
      <c r="BD142" s="49"/>
      <c r="BE142" s="49"/>
      <c r="BF142" s="371"/>
      <c r="BG142" s="49"/>
      <c r="BH142" s="49"/>
      <c r="BI142" s="49"/>
      <c r="BJ142" s="49"/>
      <c r="BK142" s="371"/>
      <c r="BL142" s="49"/>
      <c r="BM142" s="49"/>
      <c r="BN142" s="49"/>
      <c r="BO142" s="49"/>
      <c r="BP142" s="371"/>
      <c r="BQ142" s="49"/>
      <c r="BR142" s="49"/>
      <c r="BS142" s="49"/>
      <c r="BT142" s="49"/>
      <c r="BU142" s="324"/>
      <c r="BV142" s="49"/>
      <c r="BW142" s="49"/>
      <c r="BX142" s="49"/>
      <c r="BY142" s="49"/>
      <c r="BZ142" s="371"/>
      <c r="CA142" s="49"/>
      <c r="CB142" s="49"/>
      <c r="CC142" s="49"/>
      <c r="CD142" s="49"/>
      <c r="CE142" s="324"/>
      <c r="CF142" s="333"/>
      <c r="CG142" s="333"/>
      <c r="CH142" s="333"/>
      <c r="CI142" s="49"/>
      <c r="CJ142" s="324"/>
      <c r="CK142" s="49"/>
      <c r="CL142" s="49"/>
      <c r="CM142" s="49"/>
      <c r="CN142" s="49"/>
      <c r="CO142" s="371"/>
      <c r="CP142" s="49"/>
      <c r="CQ142" s="49"/>
      <c r="CR142" s="49"/>
      <c r="CS142" s="49"/>
      <c r="CT142" s="324"/>
      <c r="CU142" s="49"/>
      <c r="CV142" s="49"/>
      <c r="CW142" s="49"/>
      <c r="CX142" s="49"/>
      <c r="CY142" s="371"/>
      <c r="CZ142" s="49"/>
      <c r="DA142" s="49"/>
      <c r="DB142" s="49"/>
      <c r="DC142" s="49"/>
      <c r="DD142" s="324"/>
      <c r="DE142" s="49"/>
      <c r="DF142" s="49"/>
      <c r="DG142" s="49"/>
      <c r="DH142" s="49"/>
      <c r="DI142" s="324"/>
      <c r="DJ142" s="315"/>
      <c r="DK142" s="315"/>
      <c r="DL142" s="315"/>
      <c r="DM142" s="49"/>
      <c r="DN142" s="324"/>
      <c r="DO142" s="49"/>
      <c r="DP142" s="49"/>
      <c r="DQ142" s="49"/>
      <c r="DR142" s="49"/>
      <c r="DS142" s="324"/>
      <c r="DT142" s="49"/>
      <c r="DU142" s="49"/>
      <c r="DV142" s="49"/>
      <c r="DX142" s="324"/>
      <c r="DY142" s="49"/>
      <c r="DZ142" s="49"/>
      <c r="EA142" s="49"/>
      <c r="EB142" s="49"/>
      <c r="EC142" s="324"/>
      <c r="ED142" s="49"/>
      <c r="EE142" s="49"/>
      <c r="EF142" s="49"/>
      <c r="EG142" s="49"/>
      <c r="EH142" s="324"/>
      <c r="EI142" s="49"/>
      <c r="EJ142" s="49"/>
      <c r="EK142" s="49"/>
      <c r="EL142" s="49"/>
      <c r="EM142" s="324"/>
      <c r="EN142" s="49"/>
      <c r="EO142" s="49"/>
      <c r="EP142" s="49"/>
      <c r="EQ142" s="49"/>
      <c r="ER142" s="324"/>
      <c r="ES142" s="49"/>
      <c r="ET142" s="49"/>
      <c r="EU142" s="49"/>
      <c r="EV142" s="49"/>
      <c r="EW142" s="324"/>
      <c r="FA142" s="49"/>
      <c r="FB142" s="324"/>
      <c r="FC142" s="49"/>
      <c r="FD142" s="49"/>
      <c r="FE142" s="49"/>
      <c r="FF142" s="49"/>
      <c r="FG142" s="324"/>
      <c r="FH142" s="333"/>
      <c r="FI142" s="333"/>
      <c r="FJ142" s="333"/>
      <c r="FK142" s="49"/>
      <c r="FL142" s="324"/>
      <c r="FM142" s="333"/>
      <c r="FN142" s="333"/>
      <c r="FO142" s="333"/>
      <c r="FP142" s="49"/>
      <c r="FQ142" s="324"/>
      <c r="FR142" s="49"/>
      <c r="FS142" s="49"/>
      <c r="FT142" s="49"/>
      <c r="FU142" s="49"/>
      <c r="FV142" s="324"/>
      <c r="FW142" s="49"/>
      <c r="FX142" s="49"/>
      <c r="FY142" s="49"/>
      <c r="FZ142" s="49"/>
      <c r="GA142" s="324"/>
      <c r="GE142" s="49"/>
      <c r="GF142" s="324"/>
      <c r="GG142" s="632"/>
      <c r="GH142" s="632"/>
      <c r="GI142" s="632"/>
      <c r="GJ142" s="49"/>
      <c r="GK142" s="324"/>
      <c r="GL142" s="49"/>
      <c r="GM142" s="49"/>
      <c r="GO142" s="49"/>
      <c r="GP142" s="324"/>
    </row>
    <row r="143" spans="1:198" s="21" customFormat="1" ht="18" customHeight="1">
      <c r="A143" s="81" t="s">
        <v>2202</v>
      </c>
      <c r="B143" s="45">
        <f t="shared" ref="B143:B180" si="5">SUM(D143:ZZ143)</f>
        <v>23649.3</v>
      </c>
      <c r="C143" s="41"/>
      <c r="D143" s="49">
        <v>0</v>
      </c>
      <c r="E143" s="49">
        <v>115.04999999999998</v>
      </c>
      <c r="F143" s="49">
        <v>37.125</v>
      </c>
      <c r="G143" s="49">
        <v>0</v>
      </c>
      <c r="H143" s="371"/>
      <c r="I143" s="49">
        <v>0</v>
      </c>
      <c r="J143" s="49">
        <v>93.9</v>
      </c>
      <c r="K143" s="49">
        <v>33.75</v>
      </c>
      <c r="L143" s="49">
        <v>0</v>
      </c>
      <c r="M143" s="371"/>
      <c r="N143" s="49">
        <v>0</v>
      </c>
      <c r="O143" s="49">
        <v>375.85</v>
      </c>
      <c r="P143" s="49">
        <v>467.70000000000005</v>
      </c>
      <c r="Q143" s="49">
        <v>0</v>
      </c>
      <c r="R143" s="371"/>
      <c r="S143" s="315">
        <v>0</v>
      </c>
      <c r="T143" s="315">
        <v>141.20000000000005</v>
      </c>
      <c r="U143" s="315">
        <v>210.375</v>
      </c>
      <c r="V143" s="315">
        <v>0</v>
      </c>
      <c r="W143" s="371"/>
      <c r="X143" s="49">
        <v>0</v>
      </c>
      <c r="Y143" s="49">
        <v>48.700000000000045</v>
      </c>
      <c r="Z143" s="49">
        <v>226.27500000000003</v>
      </c>
      <c r="AA143" s="49">
        <v>0</v>
      </c>
      <c r="AB143" s="371"/>
      <c r="AC143" s="49">
        <v>0</v>
      </c>
      <c r="AD143" s="49">
        <v>260.30000000000064</v>
      </c>
      <c r="AE143" s="49">
        <v>356.4</v>
      </c>
      <c r="AF143" s="49">
        <v>0</v>
      </c>
      <c r="AG143" s="371"/>
      <c r="AH143" s="49">
        <v>0</v>
      </c>
      <c r="AI143" s="49">
        <v>224.90000000000077</v>
      </c>
      <c r="AJ143" s="49">
        <v>241.72500000000002</v>
      </c>
      <c r="AK143" s="49">
        <v>0</v>
      </c>
      <c r="AL143" s="371"/>
      <c r="AM143" s="49">
        <v>0</v>
      </c>
      <c r="AN143" s="49">
        <v>244.10000000000036</v>
      </c>
      <c r="AO143" s="49">
        <v>333</v>
      </c>
      <c r="AP143" s="49">
        <v>0</v>
      </c>
      <c r="AQ143" s="371"/>
      <c r="AR143" s="49">
        <v>0</v>
      </c>
      <c r="AS143" s="49">
        <v>160.75</v>
      </c>
      <c r="AT143" s="49">
        <v>271.04999999999995</v>
      </c>
      <c r="AU143" s="49">
        <v>0</v>
      </c>
      <c r="AV143" s="371"/>
      <c r="AW143" s="49">
        <v>0</v>
      </c>
      <c r="AX143" s="49">
        <v>242.24999999999909</v>
      </c>
      <c r="AY143" s="49">
        <v>470.62500000000011</v>
      </c>
      <c r="AZ143" s="49">
        <v>0</v>
      </c>
      <c r="BA143" s="371"/>
      <c r="BB143" s="49">
        <v>0</v>
      </c>
      <c r="BC143" s="49">
        <v>200.04999999999998</v>
      </c>
      <c r="BD143" s="49">
        <v>322.42499999999995</v>
      </c>
      <c r="BE143" s="49">
        <v>0</v>
      </c>
      <c r="BF143" s="371"/>
      <c r="BG143" s="49">
        <v>0</v>
      </c>
      <c r="BH143" s="49">
        <v>182.09999999999997</v>
      </c>
      <c r="BI143" s="49">
        <v>410.625</v>
      </c>
      <c r="BJ143" s="49">
        <v>0</v>
      </c>
      <c r="BK143" s="371"/>
      <c r="BL143" s="49">
        <v>0</v>
      </c>
      <c r="BM143" s="49">
        <v>172.09999999999997</v>
      </c>
      <c r="BN143" s="49">
        <v>191.77499999999998</v>
      </c>
      <c r="BO143" s="49">
        <v>0</v>
      </c>
      <c r="BP143" s="371"/>
      <c r="BQ143" s="49">
        <v>0</v>
      </c>
      <c r="BR143" s="49">
        <v>222.14999999999964</v>
      </c>
      <c r="BS143" s="49">
        <v>205.95</v>
      </c>
      <c r="BT143" s="49">
        <v>0</v>
      </c>
      <c r="BU143" s="324"/>
      <c r="BV143" s="49">
        <v>0</v>
      </c>
      <c r="BW143" s="49">
        <v>225.349999999999</v>
      </c>
      <c r="BX143" s="49">
        <v>20.174999999999997</v>
      </c>
      <c r="BY143" s="49">
        <v>0</v>
      </c>
      <c r="BZ143" s="371"/>
      <c r="CA143" s="49">
        <v>0</v>
      </c>
      <c r="CB143" s="49">
        <v>249.79999999999973</v>
      </c>
      <c r="CC143" s="49">
        <v>319.5</v>
      </c>
      <c r="CD143" s="49">
        <v>0</v>
      </c>
      <c r="CE143" s="324"/>
      <c r="CF143" s="333">
        <v>0</v>
      </c>
      <c r="CG143" s="333">
        <v>156.34999999999991</v>
      </c>
      <c r="CH143" s="333">
        <v>412.3125</v>
      </c>
      <c r="CI143" s="333">
        <v>0</v>
      </c>
      <c r="CJ143" s="324"/>
      <c r="CK143" s="49">
        <v>0</v>
      </c>
      <c r="CL143" s="49">
        <v>186.59999999999997</v>
      </c>
      <c r="CM143" s="49">
        <v>145.95000000000002</v>
      </c>
      <c r="CN143" s="49">
        <v>0</v>
      </c>
      <c r="CO143" s="371"/>
      <c r="CP143" s="49">
        <v>0</v>
      </c>
      <c r="CQ143" s="49">
        <v>67.800000000000182</v>
      </c>
      <c r="CR143" s="49">
        <v>488.88750000000005</v>
      </c>
      <c r="CS143" s="49">
        <v>0</v>
      </c>
      <c r="CT143" s="324"/>
      <c r="CU143" s="49">
        <v>0</v>
      </c>
      <c r="CV143" s="49">
        <v>125.55000000000018</v>
      </c>
      <c r="CW143" s="49">
        <v>186.375</v>
      </c>
      <c r="CX143" s="49">
        <v>0</v>
      </c>
      <c r="CY143" s="371"/>
      <c r="CZ143" s="49">
        <v>0</v>
      </c>
      <c r="DA143" s="49">
        <v>25.8</v>
      </c>
      <c r="DB143" s="49">
        <v>129.97500000000002</v>
      </c>
      <c r="DC143" s="49">
        <v>0</v>
      </c>
      <c r="DD143" s="324"/>
      <c r="DE143" s="49">
        <v>0</v>
      </c>
      <c r="DF143" s="49">
        <v>513.20000000000005</v>
      </c>
      <c r="DG143" s="49">
        <v>1442.8874999999998</v>
      </c>
      <c r="DH143" s="49">
        <v>0</v>
      </c>
      <c r="DI143" s="324"/>
      <c r="DJ143" s="315">
        <v>0</v>
      </c>
      <c r="DK143" s="315">
        <v>232.50000000000091</v>
      </c>
      <c r="DL143" s="315">
        <v>156.9</v>
      </c>
      <c r="DM143" s="49">
        <v>0</v>
      </c>
      <c r="DN143" s="324"/>
      <c r="DO143" s="49">
        <v>0</v>
      </c>
      <c r="DP143" s="49">
        <v>227.60000000000036</v>
      </c>
      <c r="DQ143" s="49">
        <v>279.82500000000005</v>
      </c>
      <c r="DR143" s="49">
        <v>0</v>
      </c>
      <c r="DS143" s="324"/>
      <c r="DT143" s="49">
        <v>0</v>
      </c>
      <c r="DU143" s="49">
        <v>0</v>
      </c>
      <c r="DV143" s="49">
        <v>0</v>
      </c>
      <c r="DW143" s="49">
        <v>0</v>
      </c>
      <c r="DX143" s="324"/>
      <c r="DY143" s="49">
        <v>0</v>
      </c>
      <c r="DZ143" s="49">
        <v>1488.1749999999993</v>
      </c>
      <c r="EA143" s="49">
        <v>2602.8749999999995</v>
      </c>
      <c r="EB143" s="49">
        <v>0</v>
      </c>
      <c r="EC143" s="324"/>
      <c r="ED143" s="49">
        <v>0</v>
      </c>
      <c r="EE143" s="49">
        <v>207.60000000000036</v>
      </c>
      <c r="EF143" s="49">
        <v>180.71249999999998</v>
      </c>
      <c r="EG143" s="49">
        <v>0</v>
      </c>
      <c r="EH143" s="324"/>
      <c r="EI143" s="49">
        <v>0</v>
      </c>
      <c r="EJ143" s="49">
        <v>117.84999999999945</v>
      </c>
      <c r="EK143" s="49">
        <v>298.65000000000003</v>
      </c>
      <c r="EL143" s="49">
        <v>0</v>
      </c>
      <c r="EM143" s="324"/>
      <c r="EN143" s="49">
        <v>0</v>
      </c>
      <c r="EO143" s="49">
        <v>167.19999999999982</v>
      </c>
      <c r="EP143" s="49">
        <v>388.65</v>
      </c>
      <c r="EQ143" s="49">
        <v>0</v>
      </c>
      <c r="ER143" s="324"/>
      <c r="ES143" s="49">
        <v>0</v>
      </c>
      <c r="ET143" s="49">
        <v>71.749999999999091</v>
      </c>
      <c r="EU143" s="49">
        <v>267.75</v>
      </c>
      <c r="EV143" s="49">
        <v>0</v>
      </c>
      <c r="EW143" s="324"/>
      <c r="EX143">
        <v>0</v>
      </c>
      <c r="EY143">
        <v>744.25</v>
      </c>
      <c r="EZ143">
        <v>805.42500000000007</v>
      </c>
      <c r="FA143" s="49">
        <v>0</v>
      </c>
      <c r="FB143" s="324"/>
      <c r="FC143" s="49">
        <v>0</v>
      </c>
      <c r="FD143" s="49">
        <v>63.749999999999091</v>
      </c>
      <c r="FE143" s="49">
        <v>151.875</v>
      </c>
      <c r="FF143" s="49">
        <v>0</v>
      </c>
      <c r="FG143" s="324"/>
      <c r="FH143" s="333">
        <v>0</v>
      </c>
      <c r="FI143" s="333">
        <v>233</v>
      </c>
      <c r="FJ143" s="333">
        <v>290.55</v>
      </c>
      <c r="FK143" s="49">
        <v>0</v>
      </c>
      <c r="FL143" s="324"/>
      <c r="FM143" s="333">
        <v>0</v>
      </c>
      <c r="FN143" s="333">
        <v>94.125</v>
      </c>
      <c r="FO143" s="333">
        <v>293.92499999999995</v>
      </c>
      <c r="FP143" s="49">
        <v>0</v>
      </c>
      <c r="FQ143" s="324"/>
      <c r="FR143" s="49">
        <v>0</v>
      </c>
      <c r="FS143" s="49">
        <v>187</v>
      </c>
      <c r="FT143" s="49">
        <v>427.875</v>
      </c>
      <c r="FU143" s="49">
        <v>0</v>
      </c>
      <c r="FV143" s="324"/>
      <c r="FW143" s="49">
        <v>0</v>
      </c>
      <c r="FX143" s="49">
        <v>138.49999999999636</v>
      </c>
      <c r="FY143" s="49">
        <v>177.67500000000001</v>
      </c>
      <c r="FZ143" s="49">
        <v>0</v>
      </c>
      <c r="GA143" s="324"/>
      <c r="GB143">
        <v>0</v>
      </c>
      <c r="GC143">
        <v>683.25000000000409</v>
      </c>
      <c r="GD143">
        <v>544.875</v>
      </c>
      <c r="GE143" s="49">
        <v>0</v>
      </c>
      <c r="GF143" s="324"/>
      <c r="GG143" s="632">
        <v>0</v>
      </c>
      <c r="GH143" s="632">
        <v>220.75</v>
      </c>
      <c r="GI143" s="632">
        <v>151.875</v>
      </c>
      <c r="GJ143" s="49">
        <v>0</v>
      </c>
      <c r="GK143" s="324"/>
      <c r="GL143" s="49">
        <v>0</v>
      </c>
      <c r="GM143" s="49">
        <v>0</v>
      </c>
      <c r="GN143">
        <v>593.84999999999991</v>
      </c>
      <c r="GO143" s="49">
        <v>0</v>
      </c>
      <c r="GP143" s="324"/>
    </row>
    <row r="144" spans="1:198" ht="18">
      <c r="A144" s="39" t="s">
        <v>156</v>
      </c>
      <c r="B144" s="45">
        <f t="shared" si="5"/>
        <v>4132.7749999999924</v>
      </c>
      <c r="C144" s="41"/>
      <c r="D144" s="49">
        <v>0</v>
      </c>
      <c r="E144" s="49">
        <v>0</v>
      </c>
      <c r="F144" s="49">
        <v>0</v>
      </c>
      <c r="G144" s="49">
        <v>0</v>
      </c>
      <c r="H144" s="371"/>
      <c r="I144" s="49">
        <v>0</v>
      </c>
      <c r="J144" s="49">
        <v>0</v>
      </c>
      <c r="K144" s="49">
        <v>0</v>
      </c>
      <c r="L144" s="49">
        <v>0</v>
      </c>
      <c r="M144" s="371"/>
      <c r="N144" s="49">
        <v>173.27499999999992</v>
      </c>
      <c r="O144" s="49">
        <v>0</v>
      </c>
      <c r="P144" s="49">
        <v>0</v>
      </c>
      <c r="Q144" s="49">
        <v>0</v>
      </c>
      <c r="R144" s="371"/>
      <c r="S144" s="315">
        <v>66.624999999999943</v>
      </c>
      <c r="T144" s="315">
        <v>0</v>
      </c>
      <c r="U144" s="315">
        <v>0</v>
      </c>
      <c r="V144" s="315">
        <v>0</v>
      </c>
      <c r="W144" s="371"/>
      <c r="X144" s="49">
        <v>72.250000000000057</v>
      </c>
      <c r="Y144" s="49">
        <v>0</v>
      </c>
      <c r="Z144" s="49">
        <v>0</v>
      </c>
      <c r="AA144" s="49">
        <v>0</v>
      </c>
      <c r="AB144" s="371"/>
      <c r="AC144" s="49">
        <v>154.23749999999995</v>
      </c>
      <c r="AD144" s="49">
        <v>0</v>
      </c>
      <c r="AE144" s="49">
        <v>0</v>
      </c>
      <c r="AF144" s="49">
        <v>0</v>
      </c>
      <c r="AG144" s="371"/>
      <c r="AH144" s="49">
        <v>144.54999999999995</v>
      </c>
      <c r="AI144" s="49">
        <v>0</v>
      </c>
      <c r="AJ144" s="49">
        <v>0</v>
      </c>
      <c r="AK144" s="49">
        <v>0</v>
      </c>
      <c r="AL144" s="371"/>
      <c r="AM144" s="49">
        <v>105.8125</v>
      </c>
      <c r="AN144" s="49">
        <v>0</v>
      </c>
      <c r="AO144" s="49">
        <v>0</v>
      </c>
      <c r="AP144" s="49">
        <v>0</v>
      </c>
      <c r="AQ144" s="371"/>
      <c r="AR144" s="49">
        <v>87.125000000000341</v>
      </c>
      <c r="AS144" s="49">
        <v>0</v>
      </c>
      <c r="AT144" s="49">
        <v>0</v>
      </c>
      <c r="AU144" s="49">
        <v>0</v>
      </c>
      <c r="AV144" s="371"/>
      <c r="AW144" s="49">
        <v>60.025000000000546</v>
      </c>
      <c r="AX144" s="49">
        <v>0</v>
      </c>
      <c r="AY144" s="49">
        <v>0</v>
      </c>
      <c r="AZ144" s="49">
        <v>0</v>
      </c>
      <c r="BA144" s="371"/>
      <c r="BB144" s="49">
        <v>55.500000000000455</v>
      </c>
      <c r="BC144" s="49">
        <v>0</v>
      </c>
      <c r="BD144" s="49">
        <v>0</v>
      </c>
      <c r="BE144" s="49">
        <v>0</v>
      </c>
      <c r="BF144" s="371"/>
      <c r="BG144" s="49">
        <v>64.500000000000455</v>
      </c>
      <c r="BH144" s="49">
        <v>0</v>
      </c>
      <c r="BI144" s="49">
        <v>0</v>
      </c>
      <c r="BJ144" s="49">
        <v>0</v>
      </c>
      <c r="BK144" s="371"/>
      <c r="BL144" s="49">
        <v>59.50000000000049</v>
      </c>
      <c r="BM144" s="49">
        <v>0</v>
      </c>
      <c r="BN144" s="49">
        <v>0</v>
      </c>
      <c r="BO144" s="49">
        <v>0</v>
      </c>
      <c r="BP144" s="371"/>
      <c r="BQ144" s="49">
        <v>71.950000000000273</v>
      </c>
      <c r="BR144" s="49">
        <v>0</v>
      </c>
      <c r="BS144" s="49">
        <v>0</v>
      </c>
      <c r="BT144" s="49">
        <v>0</v>
      </c>
      <c r="BU144" s="324"/>
      <c r="BV144" s="49">
        <v>136.51249999999982</v>
      </c>
      <c r="BW144" s="49">
        <v>0</v>
      </c>
      <c r="BX144" s="49">
        <v>0</v>
      </c>
      <c r="BY144" s="49">
        <v>0</v>
      </c>
      <c r="BZ144" s="371"/>
      <c r="CA144" s="49">
        <v>52.575000000000045</v>
      </c>
      <c r="CB144" s="49">
        <v>0</v>
      </c>
      <c r="CC144" s="49">
        <v>0</v>
      </c>
      <c r="CD144" s="49">
        <v>0</v>
      </c>
      <c r="CE144" s="324"/>
      <c r="CF144" s="333">
        <v>35.450000000000045</v>
      </c>
      <c r="CG144" s="333">
        <v>0</v>
      </c>
      <c r="CH144" s="333">
        <v>0</v>
      </c>
      <c r="CI144" s="333">
        <v>0</v>
      </c>
      <c r="CJ144" s="324"/>
      <c r="CK144" s="49">
        <v>62.150000000000091</v>
      </c>
      <c r="CL144" s="49">
        <v>0</v>
      </c>
      <c r="CM144" s="49">
        <v>0</v>
      </c>
      <c r="CN144" s="49">
        <v>0</v>
      </c>
      <c r="CO144" s="371"/>
      <c r="CP144" s="49">
        <v>55.700000000000273</v>
      </c>
      <c r="CQ144" s="49">
        <v>0</v>
      </c>
      <c r="CR144" s="49">
        <v>0</v>
      </c>
      <c r="CS144" s="49">
        <v>0</v>
      </c>
      <c r="CT144" s="324"/>
      <c r="CU144" s="49">
        <v>116.77500000000032</v>
      </c>
      <c r="CV144" s="49">
        <v>0</v>
      </c>
      <c r="CW144" s="49">
        <v>0</v>
      </c>
      <c r="CX144" s="49">
        <v>0</v>
      </c>
      <c r="CY144" s="371"/>
      <c r="CZ144" s="49">
        <v>61.175000000000409</v>
      </c>
      <c r="DA144" s="49">
        <v>0</v>
      </c>
      <c r="DB144" s="49">
        <v>0</v>
      </c>
      <c r="DC144" s="49">
        <v>0</v>
      </c>
      <c r="DD144" s="324"/>
      <c r="DE144" s="49">
        <v>602.8000000000003</v>
      </c>
      <c r="DF144" s="49">
        <v>0</v>
      </c>
      <c r="DG144" s="49">
        <v>0</v>
      </c>
      <c r="DH144" s="49">
        <v>0</v>
      </c>
      <c r="DI144" s="324"/>
      <c r="DJ144" s="315">
        <v>146.46249999999964</v>
      </c>
      <c r="DK144" s="315">
        <v>0</v>
      </c>
      <c r="DL144" s="315">
        <v>0</v>
      </c>
      <c r="DM144" s="49">
        <v>0</v>
      </c>
      <c r="DN144" s="324"/>
      <c r="DO144" s="49">
        <v>56.874999999998636</v>
      </c>
      <c r="DP144" s="49">
        <v>0</v>
      </c>
      <c r="DQ144" s="49">
        <v>0</v>
      </c>
      <c r="DR144" s="49">
        <v>0</v>
      </c>
      <c r="DS144" s="324"/>
      <c r="DT144" s="49">
        <v>0</v>
      </c>
      <c r="DU144" s="49">
        <v>0</v>
      </c>
      <c r="DV144" s="49">
        <v>0</v>
      </c>
      <c r="DW144" s="49">
        <v>0</v>
      </c>
      <c r="DX144" s="324"/>
      <c r="DY144" s="49">
        <v>718.06249999999454</v>
      </c>
      <c r="DZ144" s="49">
        <v>0</v>
      </c>
      <c r="EA144" s="49">
        <v>0</v>
      </c>
      <c r="EB144" s="49">
        <v>0</v>
      </c>
      <c r="EC144" s="324"/>
      <c r="ED144" s="49">
        <v>47.574999999999363</v>
      </c>
      <c r="EE144" s="49">
        <v>0</v>
      </c>
      <c r="EF144" s="49">
        <v>0</v>
      </c>
      <c r="EG144" s="49">
        <v>0</v>
      </c>
      <c r="EH144" s="324"/>
      <c r="EI144" s="49">
        <v>24.174999999999272</v>
      </c>
      <c r="EJ144" s="49">
        <v>0</v>
      </c>
      <c r="EK144" s="49">
        <v>0</v>
      </c>
      <c r="EL144" s="49">
        <v>0</v>
      </c>
      <c r="EM144" s="324"/>
      <c r="EN144" s="49">
        <v>0</v>
      </c>
      <c r="EO144" s="49">
        <v>0</v>
      </c>
      <c r="EP144" s="49">
        <v>0</v>
      </c>
      <c r="EQ144" s="49">
        <v>0</v>
      </c>
      <c r="ER144" s="324"/>
      <c r="ES144" s="49">
        <v>84.424999999998363</v>
      </c>
      <c r="ET144" s="49">
        <v>0</v>
      </c>
      <c r="EU144" s="49">
        <v>0</v>
      </c>
      <c r="EV144" s="49">
        <v>0</v>
      </c>
      <c r="EW144" s="324"/>
      <c r="EX144">
        <v>409.76250000000005</v>
      </c>
      <c r="EY144">
        <v>0</v>
      </c>
      <c r="EZ144">
        <v>0</v>
      </c>
      <c r="FA144" s="49">
        <v>0</v>
      </c>
      <c r="FB144" s="324"/>
      <c r="FC144" s="49">
        <v>51.974999999998545</v>
      </c>
      <c r="FD144" s="49">
        <v>0</v>
      </c>
      <c r="FE144" s="49">
        <v>0</v>
      </c>
      <c r="FF144" s="49">
        <v>0</v>
      </c>
      <c r="FG144" s="324"/>
      <c r="FH144" s="333">
        <v>33.249999999999091</v>
      </c>
      <c r="FI144" s="333">
        <v>0</v>
      </c>
      <c r="FJ144" s="333">
        <v>0</v>
      </c>
      <c r="FK144" s="49">
        <v>0</v>
      </c>
      <c r="FL144" s="324"/>
      <c r="FM144" s="333">
        <v>79.375</v>
      </c>
      <c r="FN144" s="333">
        <v>0</v>
      </c>
      <c r="FO144" s="333">
        <v>0</v>
      </c>
      <c r="FP144" s="49">
        <v>0</v>
      </c>
      <c r="FQ144" s="324"/>
      <c r="FR144" s="49">
        <v>98.250000000000909</v>
      </c>
      <c r="FS144" s="49">
        <v>0</v>
      </c>
      <c r="FT144" s="49">
        <v>0</v>
      </c>
      <c r="FU144" s="49">
        <v>0</v>
      </c>
      <c r="FV144" s="324"/>
      <c r="FW144" s="49">
        <v>0</v>
      </c>
      <c r="FX144" s="49">
        <v>0</v>
      </c>
      <c r="FY144" s="49">
        <v>0</v>
      </c>
      <c r="FZ144" s="49">
        <v>0</v>
      </c>
      <c r="GA144" s="324"/>
      <c r="GB144">
        <v>89.600000000003092</v>
      </c>
      <c r="GC144">
        <v>0</v>
      </c>
      <c r="GD144">
        <v>0</v>
      </c>
      <c r="GE144" s="49">
        <v>0</v>
      </c>
      <c r="GF144" s="324"/>
      <c r="GG144" s="632">
        <v>54.499999999997272</v>
      </c>
      <c r="GH144" s="632">
        <v>0</v>
      </c>
      <c r="GI144" s="632">
        <v>0</v>
      </c>
      <c r="GJ144" s="49">
        <v>0</v>
      </c>
      <c r="GK144" s="324"/>
      <c r="GL144" s="49">
        <v>0</v>
      </c>
      <c r="GM144" s="49">
        <v>0</v>
      </c>
      <c r="GN144">
        <v>0</v>
      </c>
      <c r="GO144" s="49">
        <v>0</v>
      </c>
      <c r="GP144" s="324"/>
    </row>
    <row r="145" spans="1:198" ht="18">
      <c r="A145" s="81" t="s">
        <v>1650</v>
      </c>
      <c r="B145" s="45">
        <f t="shared" si="5"/>
        <v>25935.299999999985</v>
      </c>
      <c r="C145" s="41"/>
      <c r="D145" s="49">
        <v>0</v>
      </c>
      <c r="E145" s="49">
        <v>151.29999999999998</v>
      </c>
      <c r="F145" s="49">
        <v>111.375</v>
      </c>
      <c r="G145" s="49">
        <v>0</v>
      </c>
      <c r="H145" s="371"/>
      <c r="I145" s="49">
        <v>0</v>
      </c>
      <c r="J145" s="49">
        <v>52.000000000000057</v>
      </c>
      <c r="K145" s="49">
        <v>3.3000000000000043</v>
      </c>
      <c r="L145" s="49">
        <v>0</v>
      </c>
      <c r="M145" s="371"/>
      <c r="N145" s="49">
        <v>37.374999999999972</v>
      </c>
      <c r="O145" s="49">
        <v>106.20000000000016</v>
      </c>
      <c r="P145" s="49">
        <v>316.95000000000005</v>
      </c>
      <c r="Q145" s="49">
        <v>0</v>
      </c>
      <c r="R145" s="371"/>
      <c r="S145" s="315">
        <v>62.875000000000057</v>
      </c>
      <c r="T145" s="315">
        <v>102.85000000000014</v>
      </c>
      <c r="U145" s="315">
        <v>199.35000000000002</v>
      </c>
      <c r="V145" s="315">
        <v>0</v>
      </c>
      <c r="W145" s="371"/>
      <c r="X145" s="49">
        <v>32.5</v>
      </c>
      <c r="Y145" s="49">
        <v>119.89999999999986</v>
      </c>
      <c r="Z145" s="49">
        <v>238.125</v>
      </c>
      <c r="AA145" s="49">
        <v>0</v>
      </c>
      <c r="AB145" s="371"/>
      <c r="AC145" s="49">
        <v>146.00000000000011</v>
      </c>
      <c r="AD145" s="49">
        <v>270.64999999999952</v>
      </c>
      <c r="AE145" s="49">
        <v>533.77500000000009</v>
      </c>
      <c r="AF145" s="49">
        <v>0</v>
      </c>
      <c r="AG145" s="371"/>
      <c r="AH145" s="49">
        <v>116.47500000000002</v>
      </c>
      <c r="AI145" s="49">
        <v>228.69999999999959</v>
      </c>
      <c r="AJ145" s="49">
        <v>383.24999999999994</v>
      </c>
      <c r="AK145" s="49">
        <v>0</v>
      </c>
      <c r="AL145" s="371"/>
      <c r="AM145" s="49">
        <v>67.824999999999932</v>
      </c>
      <c r="AN145" s="49">
        <v>107.84999999999945</v>
      </c>
      <c r="AO145" s="49">
        <v>295.125</v>
      </c>
      <c r="AP145" s="49">
        <v>0</v>
      </c>
      <c r="AQ145" s="371"/>
      <c r="AR145" s="49">
        <v>22.324999999999932</v>
      </c>
      <c r="AS145" s="49">
        <v>35.049999999999997</v>
      </c>
      <c r="AT145" s="49">
        <v>261</v>
      </c>
      <c r="AU145" s="49">
        <v>0</v>
      </c>
      <c r="AV145" s="371"/>
      <c r="AW145" s="49">
        <v>85.449999999999818</v>
      </c>
      <c r="AX145" s="49">
        <v>172.30000000000018</v>
      </c>
      <c r="AY145" s="49">
        <v>227.02500000000003</v>
      </c>
      <c r="AZ145" s="49">
        <v>0</v>
      </c>
      <c r="BA145" s="371"/>
      <c r="BB145" s="49">
        <v>45.374999999999886</v>
      </c>
      <c r="BC145" s="49">
        <v>171.09999999999997</v>
      </c>
      <c r="BD145" s="49">
        <v>149.69999999999999</v>
      </c>
      <c r="BE145" s="49">
        <v>0</v>
      </c>
      <c r="BF145" s="371"/>
      <c r="BG145" s="49">
        <v>9.7499999999998863</v>
      </c>
      <c r="BH145" s="49">
        <v>175.65</v>
      </c>
      <c r="BI145" s="49">
        <v>351.45000000000005</v>
      </c>
      <c r="BJ145" s="49">
        <v>0</v>
      </c>
      <c r="BK145" s="371"/>
      <c r="BL145" s="49">
        <v>101.77499999999998</v>
      </c>
      <c r="BM145" s="49">
        <v>86.65</v>
      </c>
      <c r="BN145" s="49">
        <v>227.10000000000002</v>
      </c>
      <c r="BO145" s="49">
        <v>0</v>
      </c>
      <c r="BP145" s="371"/>
      <c r="BQ145" s="49">
        <v>129.34999999999968</v>
      </c>
      <c r="BR145" s="49">
        <v>140.94999999999982</v>
      </c>
      <c r="BS145" s="49">
        <v>50.324999999999996</v>
      </c>
      <c r="BT145" s="49">
        <v>0</v>
      </c>
      <c r="BU145" s="324"/>
      <c r="BV145" s="49">
        <v>174.24999999999977</v>
      </c>
      <c r="BW145" s="49">
        <v>298.55000000000018</v>
      </c>
      <c r="BX145" s="49">
        <v>258.22500000000002</v>
      </c>
      <c r="BY145" s="49">
        <v>0</v>
      </c>
      <c r="BZ145" s="371"/>
      <c r="CA145" s="49">
        <v>94.775000000000091</v>
      </c>
      <c r="CB145" s="49">
        <v>88.75</v>
      </c>
      <c r="CC145" s="49">
        <v>170.55</v>
      </c>
      <c r="CD145" s="49">
        <v>0</v>
      </c>
      <c r="CE145" s="324"/>
      <c r="CF145" s="333">
        <v>67.425000000000182</v>
      </c>
      <c r="CG145" s="333">
        <v>176.25000000000045</v>
      </c>
      <c r="CH145" s="333">
        <v>309.75</v>
      </c>
      <c r="CI145" s="333">
        <v>0</v>
      </c>
      <c r="CJ145" s="324"/>
      <c r="CK145" s="49">
        <v>84.125</v>
      </c>
      <c r="CL145" s="49">
        <v>187.95</v>
      </c>
      <c r="CM145" s="49">
        <v>189.75</v>
      </c>
      <c r="CN145" s="49">
        <v>0</v>
      </c>
      <c r="CO145" s="371"/>
      <c r="CP145" s="49">
        <v>129.24999999999955</v>
      </c>
      <c r="CQ145" s="49">
        <v>87.850000000000819</v>
      </c>
      <c r="CR145" s="49">
        <v>244.42499999999998</v>
      </c>
      <c r="CS145" s="49">
        <v>0</v>
      </c>
      <c r="CT145" s="324"/>
      <c r="CU145" s="49">
        <v>22.949999999999818</v>
      </c>
      <c r="CV145" s="49">
        <v>76.750000000000909</v>
      </c>
      <c r="CW145" s="49">
        <v>51.674999999999997</v>
      </c>
      <c r="CX145" s="49">
        <v>0</v>
      </c>
      <c r="CY145" s="371"/>
      <c r="CZ145" s="49">
        <v>71.499999999999773</v>
      </c>
      <c r="DA145" s="49">
        <v>26.699999999999996</v>
      </c>
      <c r="DB145" s="49">
        <v>82.875</v>
      </c>
      <c r="DC145" s="49">
        <v>0</v>
      </c>
      <c r="DD145" s="324"/>
      <c r="DE145" s="49">
        <v>431.09999999999991</v>
      </c>
      <c r="DF145" s="49">
        <v>897.35000000000173</v>
      </c>
      <c r="DG145" s="49">
        <v>1636.1999999999998</v>
      </c>
      <c r="DH145" s="49">
        <v>0</v>
      </c>
      <c r="DI145" s="324"/>
      <c r="DJ145" s="315">
        <v>62.399999999999181</v>
      </c>
      <c r="DK145" s="315">
        <v>144.050000000002</v>
      </c>
      <c r="DL145" s="315">
        <v>711</v>
      </c>
      <c r="DM145" s="49">
        <v>0</v>
      </c>
      <c r="DN145" s="324"/>
      <c r="DO145" s="49">
        <v>144.82500000000027</v>
      </c>
      <c r="DP145" s="49">
        <v>114.75000000000182</v>
      </c>
      <c r="DQ145" s="49">
        <v>258.67499999999995</v>
      </c>
      <c r="DR145" s="49">
        <v>0</v>
      </c>
      <c r="DS145" s="324"/>
      <c r="DT145" s="49">
        <v>0</v>
      </c>
      <c r="DU145" s="49">
        <v>0</v>
      </c>
      <c r="DV145" s="49">
        <v>0</v>
      </c>
      <c r="DW145" s="49">
        <v>0</v>
      </c>
      <c r="DX145" s="324"/>
      <c r="DY145" s="49">
        <v>359.97499999999673</v>
      </c>
      <c r="DZ145" s="49">
        <v>1197.3999999999996</v>
      </c>
      <c r="EA145" s="49">
        <v>2721.9750000000004</v>
      </c>
      <c r="EB145" s="49">
        <v>0</v>
      </c>
      <c r="EC145" s="324"/>
      <c r="ED145" s="49">
        <v>52.449999999999818</v>
      </c>
      <c r="EE145" s="49">
        <v>139.34999999999945</v>
      </c>
      <c r="EF145" s="49">
        <v>99.074999999999989</v>
      </c>
      <c r="EG145" s="49">
        <v>0</v>
      </c>
      <c r="EH145" s="324"/>
      <c r="EI145" s="49">
        <v>122.97499999999945</v>
      </c>
      <c r="EJ145" s="49">
        <v>131.09999999999854</v>
      </c>
      <c r="EK145" s="49">
        <v>334.79999999999995</v>
      </c>
      <c r="EL145" s="49">
        <v>0</v>
      </c>
      <c r="EM145" s="324"/>
      <c r="EN145" s="49">
        <v>0</v>
      </c>
      <c r="EO145" s="49">
        <v>3.8499999999976353</v>
      </c>
      <c r="EP145" s="49">
        <v>300.375</v>
      </c>
      <c r="EQ145" s="49">
        <v>0</v>
      </c>
      <c r="ER145" s="324"/>
      <c r="ES145" s="49">
        <v>57.374999999999091</v>
      </c>
      <c r="ET145" s="49">
        <v>144.74999999999909</v>
      </c>
      <c r="EU145" s="49">
        <v>427.34999999999997</v>
      </c>
      <c r="EV145" s="49">
        <v>0</v>
      </c>
      <c r="EW145" s="324"/>
      <c r="EX145">
        <v>640.5</v>
      </c>
      <c r="EY145">
        <v>493.75000000000182</v>
      </c>
      <c r="EZ145">
        <v>901.27499999999964</v>
      </c>
      <c r="FA145" s="49">
        <v>0</v>
      </c>
      <c r="FB145" s="324"/>
      <c r="FC145" s="49">
        <v>14.549999999999727</v>
      </c>
      <c r="FD145" s="49">
        <v>177.99999999999818</v>
      </c>
      <c r="FE145" s="49">
        <v>108.375</v>
      </c>
      <c r="FF145" s="49">
        <v>0</v>
      </c>
      <c r="FG145" s="324"/>
      <c r="FH145" s="333">
        <v>34.5</v>
      </c>
      <c r="FI145" s="333">
        <v>108.09999999999998</v>
      </c>
      <c r="FJ145" s="333">
        <v>273.375</v>
      </c>
      <c r="FK145" s="49">
        <v>0</v>
      </c>
      <c r="FL145" s="324"/>
      <c r="FM145" s="333">
        <v>7.4749999999999091</v>
      </c>
      <c r="FN145" s="333">
        <v>110.09999999999854</v>
      </c>
      <c r="FO145" s="333">
        <v>386.02500000000003</v>
      </c>
      <c r="FP145" s="49">
        <v>0</v>
      </c>
      <c r="FQ145" s="324"/>
      <c r="FR145" s="49">
        <v>28.200000000000273</v>
      </c>
      <c r="FS145" s="49">
        <v>95.25</v>
      </c>
      <c r="FT145" s="49">
        <v>318.75</v>
      </c>
      <c r="FU145" s="49">
        <v>0</v>
      </c>
      <c r="FV145" s="324"/>
      <c r="FW145" s="49">
        <v>0</v>
      </c>
      <c r="FX145" s="49">
        <v>181.85000000000218</v>
      </c>
      <c r="FY145" s="49">
        <v>2.6999999999999997</v>
      </c>
      <c r="FZ145" s="49">
        <v>0</v>
      </c>
      <c r="GA145" s="324"/>
      <c r="GB145">
        <v>260.59999999999991</v>
      </c>
      <c r="GC145">
        <v>375.34999999999275</v>
      </c>
      <c r="GD145">
        <v>669.375</v>
      </c>
      <c r="GE145" s="49">
        <v>0</v>
      </c>
      <c r="GF145" s="324"/>
      <c r="GG145" s="632">
        <v>62.375</v>
      </c>
      <c r="GH145" s="632">
        <v>151.5</v>
      </c>
      <c r="GI145" s="632">
        <v>171.75</v>
      </c>
      <c r="GJ145" s="49">
        <v>0</v>
      </c>
      <c r="GK145" s="324"/>
      <c r="GL145" s="49">
        <v>0</v>
      </c>
      <c r="GM145" s="49">
        <v>0</v>
      </c>
      <c r="GN145">
        <v>848.02500000000009</v>
      </c>
      <c r="GO145" s="49">
        <v>0</v>
      </c>
      <c r="GP145" s="324"/>
    </row>
    <row r="146" spans="1:198" ht="18">
      <c r="A146" s="39" t="s">
        <v>2728</v>
      </c>
      <c r="B146" s="45">
        <f t="shared" si="5"/>
        <v>15380.137500000001</v>
      </c>
      <c r="C146" s="41"/>
      <c r="D146" s="49">
        <v>0</v>
      </c>
      <c r="E146" s="49">
        <v>0</v>
      </c>
      <c r="F146" s="49">
        <v>99.300000000000011</v>
      </c>
      <c r="G146" s="49">
        <v>0</v>
      </c>
      <c r="H146" s="371"/>
      <c r="I146" s="49">
        <v>0</v>
      </c>
      <c r="J146" s="49">
        <v>0</v>
      </c>
      <c r="K146" s="49">
        <v>27</v>
      </c>
      <c r="L146" s="49">
        <v>0</v>
      </c>
      <c r="M146" s="371"/>
      <c r="N146" s="49">
        <v>0</v>
      </c>
      <c r="O146" s="49">
        <v>0</v>
      </c>
      <c r="P146" s="49">
        <v>254.47500000000008</v>
      </c>
      <c r="Q146" s="49">
        <v>0</v>
      </c>
      <c r="R146" s="371"/>
      <c r="S146" s="315">
        <v>0</v>
      </c>
      <c r="T146" s="315">
        <v>0</v>
      </c>
      <c r="U146" s="315">
        <v>314.92499999999995</v>
      </c>
      <c r="V146" s="315">
        <v>0</v>
      </c>
      <c r="W146" s="371"/>
      <c r="X146" s="49">
        <v>0</v>
      </c>
      <c r="Y146" s="49">
        <v>0</v>
      </c>
      <c r="Z146" s="49">
        <v>336.6</v>
      </c>
      <c r="AA146" s="49">
        <v>0</v>
      </c>
      <c r="AB146" s="371"/>
      <c r="AC146" s="49">
        <v>0</v>
      </c>
      <c r="AD146" s="49">
        <v>0</v>
      </c>
      <c r="AE146" s="49">
        <v>259.95</v>
      </c>
      <c r="AF146" s="49">
        <v>0</v>
      </c>
      <c r="AG146" s="371"/>
      <c r="AH146" s="49">
        <v>0</v>
      </c>
      <c r="AI146" s="49">
        <v>0</v>
      </c>
      <c r="AJ146" s="49">
        <v>391.5750000000001</v>
      </c>
      <c r="AK146" s="49">
        <v>0</v>
      </c>
      <c r="AL146" s="371"/>
      <c r="AM146" s="49">
        <v>0</v>
      </c>
      <c r="AN146" s="49">
        <v>0</v>
      </c>
      <c r="AO146" s="49">
        <v>316.23749999999995</v>
      </c>
      <c r="AP146" s="49">
        <v>0</v>
      </c>
      <c r="AQ146" s="371"/>
      <c r="AR146" s="49">
        <v>0</v>
      </c>
      <c r="AS146" s="49">
        <v>0</v>
      </c>
      <c r="AT146" s="49">
        <v>87.750000000000014</v>
      </c>
      <c r="AU146" s="49">
        <v>0</v>
      </c>
      <c r="AV146" s="371"/>
      <c r="AW146" s="49">
        <v>0</v>
      </c>
      <c r="AX146" s="49">
        <v>0</v>
      </c>
      <c r="AY146" s="49">
        <v>402.03749999999997</v>
      </c>
      <c r="AZ146" s="49">
        <v>0</v>
      </c>
      <c r="BA146" s="371"/>
      <c r="BB146" s="49">
        <v>0</v>
      </c>
      <c r="BC146" s="49">
        <v>0</v>
      </c>
      <c r="BD146" s="49">
        <v>212.625</v>
      </c>
      <c r="BE146" s="49">
        <v>0</v>
      </c>
      <c r="BF146" s="371"/>
      <c r="BG146" s="49">
        <v>0</v>
      </c>
      <c r="BH146" s="49">
        <v>0</v>
      </c>
      <c r="BI146" s="49">
        <v>211.72500000000002</v>
      </c>
      <c r="BJ146" s="49">
        <v>0</v>
      </c>
      <c r="BK146" s="371"/>
      <c r="BL146" s="49">
        <v>0</v>
      </c>
      <c r="BM146" s="49">
        <v>0</v>
      </c>
      <c r="BN146" s="49">
        <v>67.5</v>
      </c>
      <c r="BO146" s="49">
        <v>0</v>
      </c>
      <c r="BP146" s="371"/>
      <c r="BQ146" s="49">
        <v>0</v>
      </c>
      <c r="BR146" s="49">
        <v>0</v>
      </c>
      <c r="BS146" s="49">
        <v>295.20000000000005</v>
      </c>
      <c r="BT146" s="49">
        <v>0</v>
      </c>
      <c r="BU146" s="324"/>
      <c r="BV146" s="49">
        <v>0</v>
      </c>
      <c r="BW146" s="49">
        <v>0</v>
      </c>
      <c r="BX146" s="49">
        <v>179.77499999999998</v>
      </c>
      <c r="BY146" s="49">
        <v>0</v>
      </c>
      <c r="BZ146" s="371"/>
      <c r="CA146" s="49">
        <v>0</v>
      </c>
      <c r="CB146" s="49">
        <v>0</v>
      </c>
      <c r="CC146" s="49">
        <v>198.375</v>
      </c>
      <c r="CD146" s="49">
        <v>0</v>
      </c>
      <c r="CE146" s="324"/>
      <c r="CF146" s="333">
        <v>0</v>
      </c>
      <c r="CG146" s="333">
        <v>0</v>
      </c>
      <c r="CH146" s="333">
        <v>256.95000000000005</v>
      </c>
      <c r="CI146" s="333">
        <v>0</v>
      </c>
      <c r="CJ146" s="324"/>
      <c r="CK146" s="49">
        <v>0</v>
      </c>
      <c r="CL146" s="49">
        <v>0</v>
      </c>
      <c r="CM146" s="49">
        <v>154.125</v>
      </c>
      <c r="CN146" s="49">
        <v>0</v>
      </c>
      <c r="CO146" s="371"/>
      <c r="CP146" s="49">
        <v>0</v>
      </c>
      <c r="CQ146" s="49">
        <v>0</v>
      </c>
      <c r="CR146" s="49">
        <v>350.85</v>
      </c>
      <c r="CS146" s="49">
        <v>0</v>
      </c>
      <c r="CT146" s="324"/>
      <c r="CU146" s="49">
        <v>0</v>
      </c>
      <c r="CV146" s="49">
        <v>0</v>
      </c>
      <c r="CW146" s="49">
        <v>276.67499999999995</v>
      </c>
      <c r="CX146" s="49">
        <v>0</v>
      </c>
      <c r="CY146" s="371"/>
      <c r="CZ146" s="49">
        <v>0</v>
      </c>
      <c r="DA146" s="49">
        <v>0</v>
      </c>
      <c r="DB146" s="49">
        <v>0</v>
      </c>
      <c r="DC146" s="49">
        <v>0</v>
      </c>
      <c r="DD146" s="324"/>
      <c r="DE146" s="49">
        <v>0</v>
      </c>
      <c r="DF146" s="49">
        <v>0</v>
      </c>
      <c r="DG146" s="49">
        <v>1615.3500000000001</v>
      </c>
      <c r="DH146" s="49">
        <v>0</v>
      </c>
      <c r="DI146" s="324"/>
      <c r="DJ146" s="315">
        <v>0</v>
      </c>
      <c r="DK146" s="315">
        <v>0</v>
      </c>
      <c r="DL146" s="315">
        <v>300.07500000000005</v>
      </c>
      <c r="DM146" s="49">
        <v>0</v>
      </c>
      <c r="DN146" s="324"/>
      <c r="DO146" s="49">
        <v>0</v>
      </c>
      <c r="DP146" s="49">
        <v>0</v>
      </c>
      <c r="DQ146" s="49">
        <v>197.02499999999998</v>
      </c>
      <c r="DR146" s="49">
        <v>0</v>
      </c>
      <c r="DS146" s="324"/>
      <c r="DT146" s="49">
        <v>0</v>
      </c>
      <c r="DU146" s="49">
        <v>0</v>
      </c>
      <c r="DV146" s="49">
        <v>0</v>
      </c>
      <c r="DW146" s="49">
        <v>0</v>
      </c>
      <c r="DX146" s="324"/>
      <c r="DY146" s="49">
        <v>0</v>
      </c>
      <c r="DZ146" s="49">
        <v>0</v>
      </c>
      <c r="EA146" s="49">
        <v>3058.1625000000004</v>
      </c>
      <c r="EB146" s="49">
        <v>0</v>
      </c>
      <c r="EC146" s="324"/>
      <c r="ED146" s="49">
        <v>0</v>
      </c>
      <c r="EE146" s="49">
        <v>0</v>
      </c>
      <c r="EF146" s="49">
        <v>112.5</v>
      </c>
      <c r="EG146" s="49">
        <v>0</v>
      </c>
      <c r="EH146" s="324"/>
      <c r="EI146" s="49">
        <v>0</v>
      </c>
      <c r="EJ146" s="49">
        <v>0</v>
      </c>
      <c r="EK146" s="49">
        <v>212.39999999999995</v>
      </c>
      <c r="EL146" s="49">
        <v>0</v>
      </c>
      <c r="EM146" s="324"/>
      <c r="EN146" s="49">
        <v>0</v>
      </c>
      <c r="EO146" s="49">
        <v>0</v>
      </c>
      <c r="EP146" s="49">
        <v>260.85000000000002</v>
      </c>
      <c r="EQ146" s="49">
        <v>0</v>
      </c>
      <c r="ER146" s="324"/>
      <c r="ES146" s="49">
        <v>0</v>
      </c>
      <c r="ET146" s="49">
        <v>0</v>
      </c>
      <c r="EU146" s="49">
        <v>46.5</v>
      </c>
      <c r="EV146" s="49">
        <v>0</v>
      </c>
      <c r="EW146" s="324"/>
      <c r="EX146">
        <v>0</v>
      </c>
      <c r="EY146">
        <v>0</v>
      </c>
      <c r="EZ146">
        <v>1867.4250000000002</v>
      </c>
      <c r="FA146" s="49">
        <v>0</v>
      </c>
      <c r="FB146" s="324"/>
      <c r="FC146" s="49">
        <v>0</v>
      </c>
      <c r="FD146" s="49">
        <v>0</v>
      </c>
      <c r="FE146" s="49">
        <v>90.449999999999989</v>
      </c>
      <c r="FF146" s="49">
        <v>0</v>
      </c>
      <c r="FG146" s="324"/>
      <c r="FH146" s="333">
        <v>0</v>
      </c>
      <c r="FI146" s="333">
        <v>0</v>
      </c>
      <c r="FJ146" s="333">
        <v>234.14999999999998</v>
      </c>
      <c r="FK146" s="49">
        <v>0</v>
      </c>
      <c r="FL146" s="324"/>
      <c r="FM146" s="333">
        <v>0</v>
      </c>
      <c r="FN146" s="333">
        <v>0</v>
      </c>
      <c r="FO146" s="333">
        <v>304.57500000000005</v>
      </c>
      <c r="FP146" s="49">
        <v>0</v>
      </c>
      <c r="FQ146" s="324"/>
      <c r="FR146" s="49">
        <v>0</v>
      </c>
      <c r="FS146" s="49">
        <v>0</v>
      </c>
      <c r="FT146" s="49">
        <v>333.67499999999995</v>
      </c>
      <c r="FU146" s="49">
        <v>0</v>
      </c>
      <c r="FV146" s="324"/>
      <c r="FW146" s="49">
        <v>0</v>
      </c>
      <c r="FX146" s="49">
        <v>0</v>
      </c>
      <c r="FY146" s="49">
        <v>0</v>
      </c>
      <c r="FZ146" s="49">
        <v>0</v>
      </c>
      <c r="GA146" s="324"/>
      <c r="GB146">
        <v>0</v>
      </c>
      <c r="GC146">
        <v>0</v>
      </c>
      <c r="GD146">
        <v>1025.0250000000001</v>
      </c>
      <c r="GE146" s="49">
        <v>0</v>
      </c>
      <c r="GF146" s="324"/>
      <c r="GG146" s="632">
        <v>0</v>
      </c>
      <c r="GH146" s="632">
        <v>0</v>
      </c>
      <c r="GI146" s="632">
        <v>159</v>
      </c>
      <c r="GJ146" s="49">
        <v>0</v>
      </c>
      <c r="GK146" s="324"/>
      <c r="GL146" s="49">
        <v>0</v>
      </c>
      <c r="GM146" s="49">
        <v>0</v>
      </c>
      <c r="GN146">
        <v>869.32499999999993</v>
      </c>
      <c r="GO146" s="49">
        <v>0</v>
      </c>
      <c r="GP146" s="324"/>
    </row>
    <row r="147" spans="1:198" ht="18">
      <c r="A147" s="81" t="s">
        <v>1341</v>
      </c>
      <c r="B147" s="45">
        <f t="shared" si="5"/>
        <v>18039.44999999995</v>
      </c>
      <c r="C147" s="41"/>
      <c r="D147" s="49">
        <v>0</v>
      </c>
      <c r="E147" s="49">
        <v>250.64999999999998</v>
      </c>
      <c r="F147" s="49">
        <v>0</v>
      </c>
      <c r="G147" s="49">
        <v>0</v>
      </c>
      <c r="H147" s="371"/>
      <c r="I147" s="49">
        <v>0</v>
      </c>
      <c r="J147" s="49">
        <v>128.99999999999989</v>
      </c>
      <c r="K147" s="49">
        <v>0</v>
      </c>
      <c r="L147" s="49">
        <v>0</v>
      </c>
      <c r="M147" s="371"/>
      <c r="N147" s="49">
        <v>155.80000000000024</v>
      </c>
      <c r="O147" s="49">
        <v>308.39999999999964</v>
      </c>
      <c r="P147" s="49">
        <v>0</v>
      </c>
      <c r="Q147" s="49">
        <v>0</v>
      </c>
      <c r="R147" s="371"/>
      <c r="S147" s="315">
        <v>71.425000000000182</v>
      </c>
      <c r="T147" s="315">
        <v>87.25</v>
      </c>
      <c r="U147" s="315">
        <v>0</v>
      </c>
      <c r="V147" s="315">
        <v>0</v>
      </c>
      <c r="W147" s="371"/>
      <c r="X147" s="49">
        <v>57.374999999999886</v>
      </c>
      <c r="Y147" s="49">
        <v>44.700000000000045</v>
      </c>
      <c r="Z147" s="49">
        <v>0</v>
      </c>
      <c r="AA147" s="49">
        <v>0</v>
      </c>
      <c r="AB147" s="371"/>
      <c r="AC147" s="49">
        <v>221.89999999999975</v>
      </c>
      <c r="AD147" s="49">
        <v>451.75</v>
      </c>
      <c r="AE147" s="49">
        <v>0</v>
      </c>
      <c r="AF147" s="49">
        <v>0</v>
      </c>
      <c r="AG147" s="371"/>
      <c r="AH147" s="49">
        <v>227.87499999999989</v>
      </c>
      <c r="AI147" s="49">
        <v>372.04999999999995</v>
      </c>
      <c r="AJ147" s="49">
        <v>0</v>
      </c>
      <c r="AK147" s="49">
        <v>0</v>
      </c>
      <c r="AL147" s="371"/>
      <c r="AM147" s="49">
        <v>125.47499999999968</v>
      </c>
      <c r="AN147" s="49">
        <v>273.92499999999927</v>
      </c>
      <c r="AO147" s="49">
        <v>0</v>
      </c>
      <c r="AP147" s="49">
        <v>0</v>
      </c>
      <c r="AQ147" s="371"/>
      <c r="AR147" s="49">
        <v>131.02499999999986</v>
      </c>
      <c r="AS147" s="49">
        <v>218.65</v>
      </c>
      <c r="AT147" s="49">
        <v>0</v>
      </c>
      <c r="AU147" s="49">
        <v>0</v>
      </c>
      <c r="AV147" s="371"/>
      <c r="AW147" s="49">
        <v>134.27499999999964</v>
      </c>
      <c r="AX147" s="49">
        <v>440.79999999999836</v>
      </c>
      <c r="AY147" s="49">
        <v>0</v>
      </c>
      <c r="AZ147" s="49">
        <v>0</v>
      </c>
      <c r="BA147" s="371"/>
      <c r="BB147" s="49">
        <v>76.699999999999591</v>
      </c>
      <c r="BC147" s="49">
        <v>247.125</v>
      </c>
      <c r="BD147" s="49">
        <v>0</v>
      </c>
      <c r="BE147" s="49">
        <v>0</v>
      </c>
      <c r="BF147" s="371"/>
      <c r="BG147" s="49">
        <v>95.349999999999682</v>
      </c>
      <c r="BH147" s="49">
        <v>113.04999999999998</v>
      </c>
      <c r="BI147" s="49">
        <v>0</v>
      </c>
      <c r="BJ147" s="49">
        <v>0</v>
      </c>
      <c r="BK147" s="371"/>
      <c r="BL147" s="49">
        <v>98.5499999999995</v>
      </c>
      <c r="BM147" s="49">
        <v>81.150000000000006</v>
      </c>
      <c r="BN147" s="49">
        <v>0</v>
      </c>
      <c r="BO147" s="49">
        <v>0</v>
      </c>
      <c r="BP147" s="371"/>
      <c r="BQ147" s="49">
        <v>59.799999999999727</v>
      </c>
      <c r="BR147" s="49">
        <v>261.49999999999909</v>
      </c>
      <c r="BS147" s="49">
        <v>0</v>
      </c>
      <c r="BT147" s="49">
        <v>0</v>
      </c>
      <c r="BU147" s="324"/>
      <c r="BV147" s="49">
        <v>136.5499999999995</v>
      </c>
      <c r="BW147" s="49">
        <v>209.64999999999918</v>
      </c>
      <c r="BX147" s="49">
        <v>0</v>
      </c>
      <c r="BY147" s="49">
        <v>0</v>
      </c>
      <c r="BZ147" s="371"/>
      <c r="CA147" s="49">
        <v>60.474999999999</v>
      </c>
      <c r="CB147" s="49">
        <v>218.24999999999955</v>
      </c>
      <c r="CC147" s="49">
        <v>0</v>
      </c>
      <c r="CD147" s="49">
        <v>0</v>
      </c>
      <c r="CE147" s="324"/>
      <c r="CF147" s="333">
        <v>44.524999999999636</v>
      </c>
      <c r="CG147" s="333">
        <v>138</v>
      </c>
      <c r="CH147" s="333">
        <v>0</v>
      </c>
      <c r="CI147" s="333">
        <v>0</v>
      </c>
      <c r="CJ147" s="324"/>
      <c r="CK147" s="49">
        <v>40.574999999999363</v>
      </c>
      <c r="CL147" s="49">
        <v>133.44999999999999</v>
      </c>
      <c r="CM147" s="49">
        <v>0</v>
      </c>
      <c r="CN147" s="49">
        <v>0</v>
      </c>
      <c r="CO147" s="371"/>
      <c r="CP147" s="49">
        <v>107.57499999999982</v>
      </c>
      <c r="CQ147" s="49">
        <v>140.94999999999982</v>
      </c>
      <c r="CR147" s="49">
        <v>0</v>
      </c>
      <c r="CS147" s="49">
        <v>0</v>
      </c>
      <c r="CT147" s="324"/>
      <c r="CU147" s="49">
        <v>98.300000000000182</v>
      </c>
      <c r="CV147" s="49">
        <v>341.69999999999891</v>
      </c>
      <c r="CW147" s="49">
        <v>0</v>
      </c>
      <c r="CX147" s="49">
        <v>0</v>
      </c>
      <c r="CY147" s="371"/>
      <c r="CZ147" s="49">
        <v>59.500000000000455</v>
      </c>
      <c r="DA147" s="49">
        <v>59.7</v>
      </c>
      <c r="DB147" s="49">
        <v>0</v>
      </c>
      <c r="DC147" s="49">
        <v>0</v>
      </c>
      <c r="DD147" s="324"/>
      <c r="DE147" s="49">
        <v>454.19999999999993</v>
      </c>
      <c r="DF147" s="49">
        <v>1185.1999999999998</v>
      </c>
      <c r="DG147" s="49">
        <v>0</v>
      </c>
      <c r="DH147" s="49">
        <v>0</v>
      </c>
      <c r="DI147" s="324"/>
      <c r="DJ147" s="315">
        <v>152.47499999999945</v>
      </c>
      <c r="DK147" s="315">
        <v>391.5</v>
      </c>
      <c r="DL147" s="315">
        <v>0</v>
      </c>
      <c r="DM147" s="49">
        <v>0</v>
      </c>
      <c r="DN147" s="324"/>
      <c r="DO147" s="49">
        <v>78.949999999998909</v>
      </c>
      <c r="DP147" s="49">
        <v>336.80000000000018</v>
      </c>
      <c r="DQ147" s="49">
        <v>0</v>
      </c>
      <c r="DR147" s="49">
        <v>0</v>
      </c>
      <c r="DS147" s="324"/>
      <c r="DT147" s="49">
        <v>0</v>
      </c>
      <c r="DU147" s="49">
        <v>0</v>
      </c>
      <c r="DV147" s="49">
        <v>0</v>
      </c>
      <c r="DW147" s="49">
        <v>0</v>
      </c>
      <c r="DX147" s="324"/>
      <c r="DY147" s="49">
        <v>860.69999999997572</v>
      </c>
      <c r="DZ147" s="49">
        <v>2040.1250000000018</v>
      </c>
      <c r="EA147" s="49">
        <v>0</v>
      </c>
      <c r="EB147" s="49">
        <v>0</v>
      </c>
      <c r="EC147" s="324"/>
      <c r="ED147" s="49">
        <v>97.374999999999091</v>
      </c>
      <c r="EE147" s="49">
        <v>140.85000000000582</v>
      </c>
      <c r="EF147" s="49">
        <v>0</v>
      </c>
      <c r="EG147" s="49">
        <v>0</v>
      </c>
      <c r="EH147" s="324"/>
      <c r="EI147" s="49">
        <v>93.749999999999091</v>
      </c>
      <c r="EJ147" s="49">
        <v>266.45000000000437</v>
      </c>
      <c r="EK147" s="49">
        <v>0</v>
      </c>
      <c r="EL147" s="49">
        <v>0</v>
      </c>
      <c r="EM147" s="324"/>
      <c r="EN147" s="49">
        <v>0</v>
      </c>
      <c r="EO147" s="49">
        <v>240.05000000000291</v>
      </c>
      <c r="EP147" s="49">
        <v>0</v>
      </c>
      <c r="EQ147" s="49">
        <v>0</v>
      </c>
      <c r="ER147" s="324"/>
      <c r="ES147" s="49">
        <v>64.649999999998727</v>
      </c>
      <c r="ET147" s="49">
        <v>41.250000000001819</v>
      </c>
      <c r="EU147" s="49">
        <v>0</v>
      </c>
      <c r="EV147" s="49">
        <v>0</v>
      </c>
      <c r="EW147" s="324"/>
      <c r="EX147">
        <v>1182.75</v>
      </c>
      <c r="EY147">
        <v>1630.2000000000007</v>
      </c>
      <c r="EZ147">
        <v>0</v>
      </c>
      <c r="FA147" s="49">
        <v>0</v>
      </c>
      <c r="FB147" s="324"/>
      <c r="FC147" s="49">
        <v>79.624999999999091</v>
      </c>
      <c r="FD147" s="49">
        <v>52.450000000002547</v>
      </c>
      <c r="FE147" s="49">
        <v>0</v>
      </c>
      <c r="FF147" s="49">
        <v>0</v>
      </c>
      <c r="FG147" s="324"/>
      <c r="FH147" s="333">
        <v>26.999999999999091</v>
      </c>
      <c r="FI147" s="333">
        <v>145.89999999999998</v>
      </c>
      <c r="FJ147" s="333">
        <v>0</v>
      </c>
      <c r="FK147" s="49">
        <v>0</v>
      </c>
      <c r="FL147" s="324"/>
      <c r="FM147" s="333">
        <v>80</v>
      </c>
      <c r="FN147" s="333">
        <v>175.80000000000473</v>
      </c>
      <c r="FO147" s="333">
        <v>0</v>
      </c>
      <c r="FP147" s="49">
        <v>0</v>
      </c>
      <c r="FQ147" s="324"/>
      <c r="FR147" s="49">
        <v>81.599999999998545</v>
      </c>
      <c r="FS147" s="49">
        <v>289.64999999999998</v>
      </c>
      <c r="FT147" s="49">
        <v>0</v>
      </c>
      <c r="FU147" s="49">
        <v>0</v>
      </c>
      <c r="FV147" s="324"/>
      <c r="FW147" s="49">
        <v>0</v>
      </c>
      <c r="FX147" s="49">
        <v>185.75</v>
      </c>
      <c r="FY147" s="49">
        <v>0</v>
      </c>
      <c r="FZ147" s="49">
        <v>0</v>
      </c>
      <c r="GA147" s="324"/>
      <c r="GB147">
        <v>240.59999999999945</v>
      </c>
      <c r="GC147">
        <v>598.42499999997767</v>
      </c>
      <c r="GD147">
        <v>0</v>
      </c>
      <c r="GE147" s="49">
        <v>0</v>
      </c>
      <c r="GF147" s="324"/>
      <c r="GG147" s="632">
        <v>93.374999999997726</v>
      </c>
      <c r="GH147" s="632">
        <v>207.25</v>
      </c>
      <c r="GI147" s="632">
        <v>0</v>
      </c>
      <c r="GJ147" s="49">
        <v>0</v>
      </c>
      <c r="GK147" s="324"/>
      <c r="GL147" s="49">
        <v>0</v>
      </c>
      <c r="GM147" s="49">
        <v>0</v>
      </c>
      <c r="GN147">
        <v>0</v>
      </c>
      <c r="GO147" s="49">
        <v>0</v>
      </c>
      <c r="GP147" s="324"/>
    </row>
    <row r="148" spans="1:198" ht="18">
      <c r="A148" s="40" t="s">
        <v>2209</v>
      </c>
      <c r="B148" s="45">
        <f t="shared" si="5"/>
        <v>29780.812500000015</v>
      </c>
      <c r="C148" s="41"/>
      <c r="D148" s="49">
        <v>0</v>
      </c>
      <c r="E148" s="49">
        <v>299.70000000000005</v>
      </c>
      <c r="F148" s="49">
        <v>503.40000000000003</v>
      </c>
      <c r="G148" s="49">
        <v>0</v>
      </c>
      <c r="H148" s="371"/>
      <c r="I148" s="49">
        <v>0</v>
      </c>
      <c r="J148" s="49">
        <v>78.550000000000068</v>
      </c>
      <c r="K148" s="49">
        <v>82.349999999999966</v>
      </c>
      <c r="L148" s="49">
        <v>0</v>
      </c>
      <c r="M148" s="371"/>
      <c r="N148" s="49">
        <v>0</v>
      </c>
      <c r="O148" s="49">
        <v>385.34999999999991</v>
      </c>
      <c r="P148" s="49">
        <v>316.35000000000002</v>
      </c>
      <c r="Q148" s="49">
        <v>0</v>
      </c>
      <c r="R148" s="371"/>
      <c r="S148" s="315">
        <v>0</v>
      </c>
      <c r="T148" s="315">
        <v>180.64999999999986</v>
      </c>
      <c r="U148" s="315">
        <v>129.67500000000001</v>
      </c>
      <c r="V148" s="315">
        <v>0</v>
      </c>
      <c r="W148" s="371"/>
      <c r="X148" s="49">
        <v>0</v>
      </c>
      <c r="Y148" s="49">
        <v>119.84999999999991</v>
      </c>
      <c r="Z148" s="49">
        <v>235.04999999999998</v>
      </c>
      <c r="AA148" s="49">
        <v>0</v>
      </c>
      <c r="AB148" s="371"/>
      <c r="AC148" s="49">
        <v>0</v>
      </c>
      <c r="AD148" s="49">
        <v>440.39999999999986</v>
      </c>
      <c r="AE148" s="49">
        <v>234.75000000000006</v>
      </c>
      <c r="AF148" s="49">
        <v>0</v>
      </c>
      <c r="AG148" s="371"/>
      <c r="AH148" s="49">
        <v>0</v>
      </c>
      <c r="AI148" s="49">
        <v>411.39999999999964</v>
      </c>
      <c r="AJ148" s="49">
        <v>596.09999999999991</v>
      </c>
      <c r="AK148" s="49">
        <v>0</v>
      </c>
      <c r="AL148" s="371"/>
      <c r="AM148" s="49">
        <v>0</v>
      </c>
      <c r="AN148" s="49">
        <v>281.14999999999918</v>
      </c>
      <c r="AO148" s="49">
        <v>328.61249999999995</v>
      </c>
      <c r="AP148" s="49">
        <v>0</v>
      </c>
      <c r="AQ148" s="371"/>
      <c r="AR148" s="49">
        <v>0</v>
      </c>
      <c r="AS148" s="49">
        <v>226.75</v>
      </c>
      <c r="AT148" s="49">
        <v>246.82500000000002</v>
      </c>
      <c r="AU148" s="49">
        <v>0</v>
      </c>
      <c r="AV148" s="371"/>
      <c r="AW148" s="49">
        <v>0</v>
      </c>
      <c r="AX148" s="49">
        <v>471.99999999999909</v>
      </c>
      <c r="AY148" s="49">
        <v>487.76249999999993</v>
      </c>
      <c r="AZ148" s="49">
        <v>0</v>
      </c>
      <c r="BA148" s="371"/>
      <c r="BB148" s="49">
        <v>0</v>
      </c>
      <c r="BC148" s="49">
        <v>199.75</v>
      </c>
      <c r="BD148" s="49">
        <v>320.40000000000003</v>
      </c>
      <c r="BE148" s="49">
        <v>0</v>
      </c>
      <c r="BF148" s="371"/>
      <c r="BG148" s="49">
        <v>0</v>
      </c>
      <c r="BH148" s="49">
        <v>137.09999999999997</v>
      </c>
      <c r="BI148" s="49">
        <v>463.20000000000005</v>
      </c>
      <c r="BJ148" s="49">
        <v>0</v>
      </c>
      <c r="BK148" s="371"/>
      <c r="BL148" s="49">
        <v>0</v>
      </c>
      <c r="BM148" s="49">
        <v>161.09999999999997</v>
      </c>
      <c r="BN148" s="49">
        <v>149.17500000000001</v>
      </c>
      <c r="BO148" s="49">
        <v>0</v>
      </c>
      <c r="BP148" s="371"/>
      <c r="BQ148" s="49">
        <v>0</v>
      </c>
      <c r="BR148" s="49">
        <v>179.05000000000018</v>
      </c>
      <c r="BS148" s="49">
        <v>135</v>
      </c>
      <c r="BT148" s="49">
        <v>0</v>
      </c>
      <c r="BU148" s="324"/>
      <c r="BV148" s="49">
        <v>0</v>
      </c>
      <c r="BW148" s="49">
        <v>263.60000000000036</v>
      </c>
      <c r="BX148" s="49">
        <v>276.52499999999998</v>
      </c>
      <c r="BY148" s="49">
        <v>0</v>
      </c>
      <c r="BZ148" s="371"/>
      <c r="CA148" s="49">
        <v>0</v>
      </c>
      <c r="CB148" s="49">
        <v>222.69999999999982</v>
      </c>
      <c r="CC148" s="49">
        <v>336.375</v>
      </c>
      <c r="CD148" s="49">
        <v>0</v>
      </c>
      <c r="CE148" s="324"/>
      <c r="CF148" s="333">
        <v>0</v>
      </c>
      <c r="CG148" s="333">
        <v>146.29999999999927</v>
      </c>
      <c r="CH148" s="333">
        <v>37.5</v>
      </c>
      <c r="CI148" s="333">
        <v>0</v>
      </c>
      <c r="CJ148" s="324"/>
      <c r="CK148" s="49">
        <v>0</v>
      </c>
      <c r="CL148" s="49">
        <v>176.05</v>
      </c>
      <c r="CM148" s="49">
        <v>19.8</v>
      </c>
      <c r="CN148" s="49">
        <v>0</v>
      </c>
      <c r="CO148" s="371"/>
      <c r="CP148" s="49">
        <v>0</v>
      </c>
      <c r="CQ148" s="49">
        <v>182.85000000000127</v>
      </c>
      <c r="CR148" s="49">
        <v>281.25</v>
      </c>
      <c r="CS148" s="49">
        <v>0</v>
      </c>
      <c r="CT148" s="324"/>
      <c r="CU148" s="49">
        <v>0</v>
      </c>
      <c r="CV148" s="49">
        <v>266.5</v>
      </c>
      <c r="CW148" s="49">
        <v>401.77500000000003</v>
      </c>
      <c r="CX148" s="49">
        <v>0</v>
      </c>
      <c r="CY148" s="371"/>
      <c r="CZ148" s="49">
        <v>0</v>
      </c>
      <c r="DA148" s="49">
        <v>30.199999999999996</v>
      </c>
      <c r="DB148" s="49">
        <v>0</v>
      </c>
      <c r="DC148" s="49">
        <v>0</v>
      </c>
      <c r="DD148" s="324"/>
      <c r="DE148" s="49">
        <v>0</v>
      </c>
      <c r="DF148" s="49">
        <v>983.79999999999927</v>
      </c>
      <c r="DG148" s="49">
        <v>2473.65</v>
      </c>
      <c r="DH148" s="49">
        <v>0</v>
      </c>
      <c r="DI148" s="324"/>
      <c r="DJ148" s="315">
        <v>0</v>
      </c>
      <c r="DK148" s="315">
        <v>427.49999999999818</v>
      </c>
      <c r="DL148" s="315">
        <v>297.82500000000005</v>
      </c>
      <c r="DM148" s="49">
        <v>0</v>
      </c>
      <c r="DN148" s="324"/>
      <c r="DO148" s="49">
        <v>0</v>
      </c>
      <c r="DP148" s="49">
        <v>374.5</v>
      </c>
      <c r="DQ148" s="49">
        <v>256.27500000000003</v>
      </c>
      <c r="DR148" s="49">
        <v>0</v>
      </c>
      <c r="DS148" s="324"/>
      <c r="DT148" s="49">
        <v>0</v>
      </c>
      <c r="DU148" s="49">
        <v>0</v>
      </c>
      <c r="DV148" s="49">
        <v>0</v>
      </c>
      <c r="DW148" s="49">
        <v>0</v>
      </c>
      <c r="DX148" s="324"/>
      <c r="DY148" s="49">
        <v>0</v>
      </c>
      <c r="DZ148" s="49">
        <v>2017.1249999999991</v>
      </c>
      <c r="EA148" s="49">
        <v>3607.8374999999996</v>
      </c>
      <c r="EB148" s="49">
        <v>0</v>
      </c>
      <c r="EC148" s="324"/>
      <c r="ED148" s="49">
        <v>0</v>
      </c>
      <c r="EE148" s="49">
        <v>102.74999999999818</v>
      </c>
      <c r="EF148" s="49">
        <v>58.5</v>
      </c>
      <c r="EG148" s="49">
        <v>0</v>
      </c>
      <c r="EH148" s="324"/>
      <c r="EI148" s="49">
        <v>0</v>
      </c>
      <c r="EJ148" s="49">
        <v>182.99999999999636</v>
      </c>
      <c r="EK148" s="49">
        <v>294.82500000000005</v>
      </c>
      <c r="EL148" s="49">
        <v>0</v>
      </c>
      <c r="EM148" s="324"/>
      <c r="EN148" s="49">
        <v>0</v>
      </c>
      <c r="EO148" s="49">
        <v>212.19999999999709</v>
      </c>
      <c r="EP148" s="49">
        <v>243.52499999999998</v>
      </c>
      <c r="EQ148" s="49">
        <v>0</v>
      </c>
      <c r="ER148" s="324"/>
      <c r="ES148" s="49">
        <v>0</v>
      </c>
      <c r="ET148" s="49">
        <v>54.649999999999636</v>
      </c>
      <c r="EU148" s="49">
        <v>317.77499999999998</v>
      </c>
      <c r="EV148" s="49">
        <v>0</v>
      </c>
      <c r="EW148" s="324"/>
      <c r="EX148">
        <v>0</v>
      </c>
      <c r="EY148">
        <v>1660.2499999999927</v>
      </c>
      <c r="EZ148">
        <v>1640.4749999999999</v>
      </c>
      <c r="FA148" s="49">
        <v>0</v>
      </c>
      <c r="FB148" s="324"/>
      <c r="FC148" s="49">
        <v>0</v>
      </c>
      <c r="FD148" s="49">
        <v>14.699999999998909</v>
      </c>
      <c r="FE148" s="49">
        <v>90.375</v>
      </c>
      <c r="FF148" s="49">
        <v>0</v>
      </c>
      <c r="FG148" s="324"/>
      <c r="FH148" s="333">
        <v>0</v>
      </c>
      <c r="FI148" s="333">
        <v>192.95</v>
      </c>
      <c r="FJ148" s="333">
        <v>213.375</v>
      </c>
      <c r="FK148" s="49">
        <v>0</v>
      </c>
      <c r="FL148" s="324"/>
      <c r="FM148" s="333">
        <v>0</v>
      </c>
      <c r="FN148" s="333">
        <v>108.42500000000109</v>
      </c>
      <c r="FO148" s="333">
        <v>289.875</v>
      </c>
      <c r="FP148" s="49">
        <v>0</v>
      </c>
      <c r="FQ148" s="324"/>
      <c r="FR148" s="49">
        <v>0</v>
      </c>
      <c r="FS148" s="49">
        <v>237</v>
      </c>
      <c r="FT148" s="49">
        <v>306.37500000000006</v>
      </c>
      <c r="FU148" s="49">
        <v>0</v>
      </c>
      <c r="FV148" s="324"/>
      <c r="FW148" s="49">
        <v>0</v>
      </c>
      <c r="FX148" s="49">
        <v>49.999999999990905</v>
      </c>
      <c r="FY148" s="49">
        <v>89.85</v>
      </c>
      <c r="FZ148" s="49">
        <v>0</v>
      </c>
      <c r="GA148" s="324"/>
      <c r="GB148">
        <v>0</v>
      </c>
      <c r="GC148">
        <v>596.20000000004075</v>
      </c>
      <c r="GD148">
        <v>898.125</v>
      </c>
      <c r="GE148" s="49">
        <v>0</v>
      </c>
      <c r="GF148" s="324"/>
      <c r="GG148" s="632">
        <v>0</v>
      </c>
      <c r="GH148" s="632">
        <v>228</v>
      </c>
      <c r="GI148" s="632">
        <v>237</v>
      </c>
      <c r="GJ148" s="49">
        <v>0</v>
      </c>
      <c r="GK148" s="324"/>
      <c r="GL148" s="49">
        <v>0</v>
      </c>
      <c r="GM148" s="49">
        <v>0</v>
      </c>
      <c r="GN148">
        <v>579.22499999999991</v>
      </c>
      <c r="GO148" s="49">
        <v>0</v>
      </c>
      <c r="GP148" s="324"/>
    </row>
    <row r="149" spans="1:198" s="38" customFormat="1" ht="18">
      <c r="A149" s="39" t="s">
        <v>1693</v>
      </c>
      <c r="B149" s="45">
        <f t="shared" si="5"/>
        <v>28061.100000000024</v>
      </c>
      <c r="C149" s="41"/>
      <c r="D149" s="49">
        <v>0</v>
      </c>
      <c r="E149" s="49">
        <v>66.7</v>
      </c>
      <c r="F149" s="49">
        <v>152.62499999999997</v>
      </c>
      <c r="G149" s="49">
        <v>0</v>
      </c>
      <c r="H149" s="371"/>
      <c r="I149" s="49">
        <v>0</v>
      </c>
      <c r="J149" s="49">
        <v>33</v>
      </c>
      <c r="K149" s="49">
        <v>0</v>
      </c>
      <c r="L149" s="49">
        <v>0</v>
      </c>
      <c r="M149" s="371"/>
      <c r="N149" s="49">
        <v>114.95</v>
      </c>
      <c r="O149" s="49">
        <v>177.19999999999993</v>
      </c>
      <c r="P149" s="49">
        <v>236.25</v>
      </c>
      <c r="Q149" s="49">
        <v>0</v>
      </c>
      <c r="R149" s="371"/>
      <c r="S149" s="315">
        <v>13.674999999999898</v>
      </c>
      <c r="T149" s="315">
        <v>121.89999999999975</v>
      </c>
      <c r="U149" s="315">
        <v>188.32499999999999</v>
      </c>
      <c r="V149" s="315">
        <v>0</v>
      </c>
      <c r="W149" s="371"/>
      <c r="X149" s="49">
        <v>51.375</v>
      </c>
      <c r="Y149" s="49">
        <v>208.99999999999989</v>
      </c>
      <c r="Z149" s="49">
        <v>293.70000000000005</v>
      </c>
      <c r="AA149" s="49">
        <v>0</v>
      </c>
      <c r="AB149" s="371"/>
      <c r="AC149" s="49">
        <v>134.875</v>
      </c>
      <c r="AD149" s="49">
        <v>359.19999999999982</v>
      </c>
      <c r="AE149" s="49">
        <v>468.82500000000005</v>
      </c>
      <c r="AF149" s="49">
        <v>0</v>
      </c>
      <c r="AG149" s="371"/>
      <c r="AH149" s="49">
        <v>85.25</v>
      </c>
      <c r="AI149" s="49">
        <v>298.14999999999986</v>
      </c>
      <c r="AJ149" s="49">
        <v>330.75</v>
      </c>
      <c r="AK149" s="49">
        <v>0</v>
      </c>
      <c r="AL149" s="371"/>
      <c r="AM149" s="49">
        <v>99.087499999999977</v>
      </c>
      <c r="AN149" s="49">
        <v>158.25</v>
      </c>
      <c r="AO149" s="49">
        <v>264.375</v>
      </c>
      <c r="AP149" s="49">
        <v>0</v>
      </c>
      <c r="AQ149" s="371"/>
      <c r="AR149" s="49">
        <v>23.699999999999932</v>
      </c>
      <c r="AS149" s="49">
        <v>19.199999999999996</v>
      </c>
      <c r="AT149" s="49">
        <v>0</v>
      </c>
      <c r="AU149" s="49">
        <v>0</v>
      </c>
      <c r="AV149" s="371"/>
      <c r="AW149" s="49">
        <v>135.22499999999968</v>
      </c>
      <c r="AX149" s="49">
        <v>447.65000000000055</v>
      </c>
      <c r="AY149" s="49">
        <v>554.32500000000005</v>
      </c>
      <c r="AZ149" s="49">
        <v>0</v>
      </c>
      <c r="BA149" s="371"/>
      <c r="BB149" s="49">
        <v>81.625</v>
      </c>
      <c r="BC149" s="49">
        <v>223.15</v>
      </c>
      <c r="BD149" s="49">
        <v>183.60000000000002</v>
      </c>
      <c r="BE149" s="49">
        <v>0</v>
      </c>
      <c r="BF149" s="371"/>
      <c r="BG149" s="49">
        <v>23.724999999999909</v>
      </c>
      <c r="BH149" s="49">
        <v>0</v>
      </c>
      <c r="BI149" s="49">
        <v>118.80000000000001</v>
      </c>
      <c r="BJ149" s="49">
        <v>0</v>
      </c>
      <c r="BK149" s="371"/>
      <c r="BL149" s="49">
        <v>116.25</v>
      </c>
      <c r="BM149" s="49">
        <v>40.75</v>
      </c>
      <c r="BN149" s="49">
        <v>112.125</v>
      </c>
      <c r="BO149" s="49">
        <v>0</v>
      </c>
      <c r="BP149" s="371"/>
      <c r="BQ149" s="49">
        <v>141.15000000000009</v>
      </c>
      <c r="BR149" s="49">
        <v>203.24999999999955</v>
      </c>
      <c r="BS149" s="49">
        <v>56.699999999999996</v>
      </c>
      <c r="BT149" s="49">
        <v>0</v>
      </c>
      <c r="BU149" s="324"/>
      <c r="BV149" s="49">
        <v>120.62499999999977</v>
      </c>
      <c r="BW149" s="49">
        <v>245.70000000000027</v>
      </c>
      <c r="BX149" s="49">
        <v>118.5</v>
      </c>
      <c r="BY149" s="49">
        <v>0</v>
      </c>
      <c r="BZ149" s="371"/>
      <c r="CA149" s="49">
        <v>110.72499999999991</v>
      </c>
      <c r="CB149" s="49">
        <v>121.5</v>
      </c>
      <c r="CC149" s="49">
        <v>99.000000000000028</v>
      </c>
      <c r="CD149" s="49">
        <v>0</v>
      </c>
      <c r="CE149" s="324"/>
      <c r="CF149" s="333">
        <v>122.36250000000018</v>
      </c>
      <c r="CG149" s="333">
        <v>151.25000000000045</v>
      </c>
      <c r="CH149" s="333">
        <v>293.25</v>
      </c>
      <c r="CI149" s="333">
        <v>0</v>
      </c>
      <c r="CJ149" s="324"/>
      <c r="CK149" s="49">
        <v>90.525000000000091</v>
      </c>
      <c r="CL149" s="49">
        <v>211.59999999999997</v>
      </c>
      <c r="CM149" s="49">
        <v>213.375</v>
      </c>
      <c r="CN149" s="49">
        <v>0</v>
      </c>
      <c r="CO149" s="371"/>
      <c r="CP149" s="49">
        <v>30.625000000000227</v>
      </c>
      <c r="CQ149" s="49">
        <v>248.05000000000064</v>
      </c>
      <c r="CR149" s="49">
        <v>239.32499999999999</v>
      </c>
      <c r="CS149" s="49">
        <v>0</v>
      </c>
      <c r="CT149" s="324"/>
      <c r="CU149" s="49">
        <v>133.59999999999968</v>
      </c>
      <c r="CV149" s="49">
        <v>104.35000000000082</v>
      </c>
      <c r="CW149" s="49">
        <v>409.79999999999995</v>
      </c>
      <c r="CX149" s="49">
        <v>0</v>
      </c>
      <c r="CY149" s="371"/>
      <c r="CZ149" s="49">
        <v>19.7999999999995</v>
      </c>
      <c r="DA149" s="49">
        <v>21</v>
      </c>
      <c r="DB149" s="49">
        <v>111.07499999999999</v>
      </c>
      <c r="DC149" s="49">
        <v>0</v>
      </c>
      <c r="DD149" s="324"/>
      <c r="DE149" s="49">
        <v>296.8</v>
      </c>
      <c r="DF149" s="49">
        <v>748.14999999999873</v>
      </c>
      <c r="DG149" s="49">
        <v>1206.375</v>
      </c>
      <c r="DH149" s="49">
        <v>0</v>
      </c>
      <c r="DI149" s="324"/>
      <c r="DJ149" s="315">
        <v>110.20000000000073</v>
      </c>
      <c r="DK149" s="315">
        <v>178.24999999999818</v>
      </c>
      <c r="DL149" s="315">
        <v>398.84999999999997</v>
      </c>
      <c r="DM149" s="49">
        <v>0</v>
      </c>
      <c r="DN149" s="324"/>
      <c r="DO149" s="49">
        <v>83.700000000000728</v>
      </c>
      <c r="DP149" s="49">
        <v>241.24999999999909</v>
      </c>
      <c r="DQ149" s="49">
        <v>277.72499999999997</v>
      </c>
      <c r="DR149" s="49">
        <v>0</v>
      </c>
      <c r="DS149" s="324"/>
      <c r="DT149" s="49">
        <v>0</v>
      </c>
      <c r="DU149" s="49">
        <v>0</v>
      </c>
      <c r="DV149" s="49">
        <v>0</v>
      </c>
      <c r="DW149" s="49">
        <v>0</v>
      </c>
      <c r="DX149" s="324"/>
      <c r="DY149" s="49">
        <v>572.97500000002037</v>
      </c>
      <c r="DZ149" s="49">
        <v>1033.199999999998</v>
      </c>
      <c r="EA149" s="49">
        <v>3213.45</v>
      </c>
      <c r="EB149" s="49">
        <v>0</v>
      </c>
      <c r="EC149" s="324"/>
      <c r="ED149" s="49">
        <v>60.000000000000909</v>
      </c>
      <c r="EE149" s="49">
        <v>233.49999999999818</v>
      </c>
      <c r="EF149" s="49">
        <v>357.45000000000005</v>
      </c>
      <c r="EG149" s="49">
        <v>0</v>
      </c>
      <c r="EH149" s="324"/>
      <c r="EI149" s="49">
        <v>34.374999999999545</v>
      </c>
      <c r="EJ149" s="49">
        <v>123.54999999999836</v>
      </c>
      <c r="EK149" s="49">
        <v>246.59999999999997</v>
      </c>
      <c r="EL149" s="49">
        <v>0</v>
      </c>
      <c r="EM149" s="324"/>
      <c r="EN149" s="49">
        <v>0</v>
      </c>
      <c r="EO149" s="49">
        <v>109.85000000000036</v>
      </c>
      <c r="EP149" s="49">
        <v>252</v>
      </c>
      <c r="EQ149" s="49">
        <v>0</v>
      </c>
      <c r="ER149" s="324"/>
      <c r="ES149" s="49">
        <v>15.049999999999727</v>
      </c>
      <c r="ET149" s="49">
        <v>162.45000000000164</v>
      </c>
      <c r="EU149" s="49">
        <v>99.074999999999989</v>
      </c>
      <c r="EV149" s="49">
        <v>0</v>
      </c>
      <c r="EW149" s="324"/>
      <c r="EX149">
        <v>600.12499999999977</v>
      </c>
      <c r="EY149">
        <v>1421.9999999999982</v>
      </c>
      <c r="EZ149">
        <v>1658.5500000000002</v>
      </c>
      <c r="FA149" s="49">
        <v>0</v>
      </c>
      <c r="FB149" s="324"/>
      <c r="FC149" s="49">
        <v>2.4500000000002728</v>
      </c>
      <c r="FD149" s="49">
        <v>202.84999999999945</v>
      </c>
      <c r="FE149" s="49">
        <v>248.92499999999998</v>
      </c>
      <c r="FF149" s="49">
        <v>0</v>
      </c>
      <c r="FG149" s="324"/>
      <c r="FH149" s="333">
        <v>59.649999999999636</v>
      </c>
      <c r="FI149" s="333">
        <v>119.75</v>
      </c>
      <c r="FJ149" s="333">
        <v>150.44999999999999</v>
      </c>
      <c r="FK149" s="49">
        <v>0</v>
      </c>
      <c r="FL149" s="324"/>
      <c r="FM149" s="333">
        <v>96.424999999999727</v>
      </c>
      <c r="FN149" s="333">
        <v>163.25</v>
      </c>
      <c r="FO149" s="333">
        <v>270.07500000000005</v>
      </c>
      <c r="FP149" s="49">
        <v>0</v>
      </c>
      <c r="FQ149" s="324"/>
      <c r="FR149" s="49">
        <v>72</v>
      </c>
      <c r="FS149" s="49">
        <v>302.19999999999993</v>
      </c>
      <c r="FT149" s="49">
        <v>252.89999999999998</v>
      </c>
      <c r="FU149" s="49">
        <v>0</v>
      </c>
      <c r="FV149" s="324"/>
      <c r="FW149" s="49">
        <v>0</v>
      </c>
      <c r="FX149" s="49">
        <v>34.949999999998909</v>
      </c>
      <c r="FY149" s="49">
        <v>206.62499999999994</v>
      </c>
      <c r="FZ149" s="49">
        <v>0</v>
      </c>
      <c r="GA149" s="324"/>
      <c r="GB149">
        <v>140.85000000000127</v>
      </c>
      <c r="GC149">
        <v>533.85000000001241</v>
      </c>
      <c r="GD149">
        <v>760.72500000000014</v>
      </c>
      <c r="GE149" s="49">
        <v>0</v>
      </c>
      <c r="GF149" s="324"/>
      <c r="GG149" s="632">
        <v>31.250000000001819</v>
      </c>
      <c r="GH149" s="632">
        <v>209.25</v>
      </c>
      <c r="GI149" s="632">
        <v>176.25</v>
      </c>
      <c r="GJ149" s="49">
        <v>0</v>
      </c>
      <c r="GK149" s="324"/>
      <c r="GL149" s="49">
        <v>0</v>
      </c>
      <c r="GM149" s="49">
        <v>0</v>
      </c>
      <c r="GN149">
        <v>736.19999999999993</v>
      </c>
      <c r="GO149" s="49">
        <v>0</v>
      </c>
      <c r="GP149" s="324"/>
    </row>
    <row r="150" spans="1:198" ht="18">
      <c r="A150" s="39" t="s">
        <v>692</v>
      </c>
      <c r="B150" s="45">
        <f t="shared" si="5"/>
        <v>27131.274999999998</v>
      </c>
      <c r="C150" s="41"/>
      <c r="D150" s="49">
        <v>0</v>
      </c>
      <c r="E150" s="49">
        <v>114.64999999999999</v>
      </c>
      <c r="F150" s="49">
        <v>121.5</v>
      </c>
      <c r="G150" s="49">
        <v>0</v>
      </c>
      <c r="H150" s="371"/>
      <c r="I150" s="49">
        <v>0</v>
      </c>
      <c r="J150" s="49">
        <v>22</v>
      </c>
      <c r="K150" s="49">
        <v>27.225000000000009</v>
      </c>
      <c r="L150" s="49">
        <v>0</v>
      </c>
      <c r="M150" s="371"/>
      <c r="N150" s="49">
        <v>93.45</v>
      </c>
      <c r="O150" s="49">
        <v>217.69999999999993</v>
      </c>
      <c r="P150" s="49">
        <v>260.17499999999995</v>
      </c>
      <c r="Q150" s="49">
        <v>0</v>
      </c>
      <c r="R150" s="371"/>
      <c r="S150" s="315">
        <v>58.125000000000057</v>
      </c>
      <c r="T150" s="315">
        <v>131.10000000000014</v>
      </c>
      <c r="U150" s="315">
        <v>95.625</v>
      </c>
      <c r="V150" s="315">
        <v>0</v>
      </c>
      <c r="W150" s="371"/>
      <c r="X150" s="49">
        <v>65.10000000000008</v>
      </c>
      <c r="Y150" s="49">
        <v>101.74999999999977</v>
      </c>
      <c r="Z150" s="49">
        <v>249.97500000000002</v>
      </c>
      <c r="AA150" s="49">
        <v>0</v>
      </c>
      <c r="AB150" s="371"/>
      <c r="AC150" s="49">
        <v>85.850000000000193</v>
      </c>
      <c r="AD150" s="49">
        <v>146.89999999999986</v>
      </c>
      <c r="AE150" s="49">
        <v>547.5</v>
      </c>
      <c r="AF150" s="49">
        <v>0</v>
      </c>
      <c r="AG150" s="371"/>
      <c r="AH150" s="49">
        <v>185.4250000000003</v>
      </c>
      <c r="AI150" s="49">
        <v>210.34999999999945</v>
      </c>
      <c r="AJ150" s="49">
        <v>359.25</v>
      </c>
      <c r="AK150" s="49">
        <v>0</v>
      </c>
      <c r="AL150" s="371"/>
      <c r="AM150" s="49">
        <v>85.125000000000341</v>
      </c>
      <c r="AN150" s="49">
        <v>49.199999999999591</v>
      </c>
      <c r="AO150" s="49">
        <v>229.875</v>
      </c>
      <c r="AP150" s="49">
        <v>0</v>
      </c>
      <c r="AQ150" s="371"/>
      <c r="AR150" s="49">
        <v>47.875000000000341</v>
      </c>
      <c r="AS150" s="49">
        <v>41.399999999999991</v>
      </c>
      <c r="AT150" s="49">
        <v>13.649999999999999</v>
      </c>
      <c r="AU150" s="49">
        <v>0</v>
      </c>
      <c r="AV150" s="371"/>
      <c r="AW150" s="49">
        <v>64.850000000000591</v>
      </c>
      <c r="AX150" s="49">
        <v>232.39999999999986</v>
      </c>
      <c r="AY150" s="49">
        <v>365.32499999999999</v>
      </c>
      <c r="AZ150" s="49">
        <v>0</v>
      </c>
      <c r="BA150" s="371"/>
      <c r="BB150" s="49">
        <v>133.40000000000077</v>
      </c>
      <c r="BC150" s="49">
        <v>47.05</v>
      </c>
      <c r="BD150" s="49">
        <v>224.77499999999998</v>
      </c>
      <c r="BE150" s="49">
        <v>0</v>
      </c>
      <c r="BF150" s="371"/>
      <c r="BG150" s="49">
        <v>56.625000000000682</v>
      </c>
      <c r="BH150" s="49">
        <v>28.8</v>
      </c>
      <c r="BI150" s="49">
        <v>156.30000000000001</v>
      </c>
      <c r="BJ150" s="49">
        <v>0</v>
      </c>
      <c r="BK150" s="371"/>
      <c r="BL150" s="49">
        <v>89.075000000000273</v>
      </c>
      <c r="BM150" s="49">
        <v>67.400000000000006</v>
      </c>
      <c r="BN150" s="49">
        <v>247.125</v>
      </c>
      <c r="BO150" s="49">
        <v>0</v>
      </c>
      <c r="BP150" s="371"/>
      <c r="BQ150" s="49">
        <v>151.95000000000005</v>
      </c>
      <c r="BR150" s="49">
        <v>87.649999999999864</v>
      </c>
      <c r="BS150" s="49">
        <v>146.10000000000002</v>
      </c>
      <c r="BT150" s="49">
        <v>0</v>
      </c>
      <c r="BU150" s="324"/>
      <c r="BV150" s="49">
        <v>119.32500000000027</v>
      </c>
      <c r="BW150" s="49">
        <v>147.79999999999995</v>
      </c>
      <c r="BX150" s="49">
        <v>120.29999999999998</v>
      </c>
      <c r="BY150" s="49">
        <v>0</v>
      </c>
      <c r="BZ150" s="371"/>
      <c r="CA150" s="49">
        <v>133</v>
      </c>
      <c r="CB150" s="49">
        <v>36.449999999999818</v>
      </c>
      <c r="CC150" s="49">
        <v>122.92500000000001</v>
      </c>
      <c r="CD150" s="49">
        <v>0</v>
      </c>
      <c r="CE150" s="324"/>
      <c r="CF150" s="333">
        <v>99.725000000000136</v>
      </c>
      <c r="CG150" s="333">
        <v>50.050000000000182</v>
      </c>
      <c r="CH150" s="333">
        <v>86.775000000000006</v>
      </c>
      <c r="CI150" s="333">
        <v>0</v>
      </c>
      <c r="CJ150" s="324"/>
      <c r="CK150" s="49">
        <v>52.400000000000091</v>
      </c>
      <c r="CL150" s="49">
        <v>123.29999999999998</v>
      </c>
      <c r="CM150" s="49">
        <v>210.375</v>
      </c>
      <c r="CN150" s="49">
        <v>0</v>
      </c>
      <c r="CO150" s="371"/>
      <c r="CP150" s="49">
        <v>85.974999999999909</v>
      </c>
      <c r="CQ150" s="49">
        <v>162.25000000000091</v>
      </c>
      <c r="CR150" s="49">
        <v>243.07500000000002</v>
      </c>
      <c r="CS150" s="49">
        <v>0</v>
      </c>
      <c r="CT150" s="324"/>
      <c r="CU150" s="49">
        <v>47.649999999999636</v>
      </c>
      <c r="CV150" s="49">
        <v>158.30000000000064</v>
      </c>
      <c r="CW150" s="49">
        <v>204.26249999999999</v>
      </c>
      <c r="CX150" s="49">
        <v>0</v>
      </c>
      <c r="CY150" s="371"/>
      <c r="CZ150" s="49">
        <v>70.499999999999773</v>
      </c>
      <c r="DA150" s="49">
        <v>19.5</v>
      </c>
      <c r="DB150" s="49">
        <v>20.925000000000001</v>
      </c>
      <c r="DC150" s="49">
        <v>0</v>
      </c>
      <c r="DD150" s="324"/>
      <c r="DE150" s="49">
        <v>340.19999999999959</v>
      </c>
      <c r="DF150" s="49">
        <v>1112.8500000000004</v>
      </c>
      <c r="DG150" s="49">
        <v>1604.25</v>
      </c>
      <c r="DH150" s="49">
        <v>0</v>
      </c>
      <c r="DI150" s="324"/>
      <c r="DJ150" s="315">
        <v>82.074999999999818</v>
      </c>
      <c r="DK150" s="315">
        <v>108.65000000000055</v>
      </c>
      <c r="DL150" s="315">
        <v>824.85000000000014</v>
      </c>
      <c r="DM150" s="49">
        <v>0</v>
      </c>
      <c r="DN150" s="324"/>
      <c r="DO150" s="49">
        <v>113.22500000000036</v>
      </c>
      <c r="DP150" s="49">
        <v>330.35000000000036</v>
      </c>
      <c r="DQ150" s="49">
        <v>411.29999999999995</v>
      </c>
      <c r="DR150" s="49">
        <v>0</v>
      </c>
      <c r="DS150" s="324"/>
      <c r="DT150" s="49">
        <v>0</v>
      </c>
      <c r="DU150" s="49">
        <v>0</v>
      </c>
      <c r="DV150" s="49">
        <v>0</v>
      </c>
      <c r="DW150" s="49">
        <v>0</v>
      </c>
      <c r="DX150" s="324"/>
      <c r="DY150" s="49">
        <v>879.02500000001965</v>
      </c>
      <c r="DZ150" s="49">
        <v>488.20000000000255</v>
      </c>
      <c r="EA150" s="49">
        <v>3309.9749999999995</v>
      </c>
      <c r="EB150" s="49">
        <v>0</v>
      </c>
      <c r="EC150" s="324"/>
      <c r="ED150" s="49">
        <v>82.875000000000909</v>
      </c>
      <c r="EE150" s="49">
        <v>265.550000000002</v>
      </c>
      <c r="EF150" s="49">
        <v>301.125</v>
      </c>
      <c r="EG150" s="49">
        <v>0</v>
      </c>
      <c r="EH150" s="324"/>
      <c r="EI150" s="49">
        <v>39.350000000001273</v>
      </c>
      <c r="EJ150" s="49">
        <v>148.45000000000164</v>
      </c>
      <c r="EK150" s="49">
        <v>253.27499999999998</v>
      </c>
      <c r="EL150" s="49">
        <v>0</v>
      </c>
      <c r="EM150" s="324"/>
      <c r="EN150" s="49">
        <v>0</v>
      </c>
      <c r="EO150" s="49">
        <v>65.650000000000546</v>
      </c>
      <c r="EP150" s="49">
        <v>164.47500000000002</v>
      </c>
      <c r="EQ150" s="49">
        <v>0</v>
      </c>
      <c r="ER150" s="324"/>
      <c r="ES150" s="49">
        <v>68.399999999999636</v>
      </c>
      <c r="ET150" s="49">
        <v>88.250000000001819</v>
      </c>
      <c r="EU150" s="49">
        <v>143.85000000000002</v>
      </c>
      <c r="EV150" s="49">
        <v>0</v>
      </c>
      <c r="EW150" s="324"/>
      <c r="EX150">
        <v>516.67499999999995</v>
      </c>
      <c r="EY150">
        <v>1092.6999999999989</v>
      </c>
      <c r="EZ150">
        <v>1443.0749999999998</v>
      </c>
      <c r="FA150" s="49">
        <v>0</v>
      </c>
      <c r="FB150" s="324"/>
      <c r="FC150" s="49">
        <v>79.824999999999818</v>
      </c>
      <c r="FD150" s="49">
        <v>81.750000000000909</v>
      </c>
      <c r="FE150" s="49">
        <v>12.675000000000001</v>
      </c>
      <c r="FF150" s="49">
        <v>0</v>
      </c>
      <c r="FG150" s="324"/>
      <c r="FH150" s="333">
        <v>98.32499999999709</v>
      </c>
      <c r="FI150" s="333">
        <v>162</v>
      </c>
      <c r="FJ150" s="333">
        <v>192.75</v>
      </c>
      <c r="FK150" s="49">
        <v>0</v>
      </c>
      <c r="FL150" s="324"/>
      <c r="FM150" s="333">
        <v>91.57499999999709</v>
      </c>
      <c r="FN150" s="333">
        <v>112.00000000000091</v>
      </c>
      <c r="FO150" s="333">
        <v>342.26250000000005</v>
      </c>
      <c r="FP150" s="49">
        <v>0</v>
      </c>
      <c r="FQ150" s="324"/>
      <c r="FR150" s="49">
        <v>62.749999999998181</v>
      </c>
      <c r="FS150" s="49">
        <v>142.25</v>
      </c>
      <c r="FT150" s="49">
        <v>457.65</v>
      </c>
      <c r="FU150" s="49">
        <v>0</v>
      </c>
      <c r="FV150" s="324"/>
      <c r="FW150" s="49">
        <v>0</v>
      </c>
      <c r="FX150" s="49">
        <v>128.50000000000182</v>
      </c>
      <c r="FY150" s="49">
        <v>139.19999999999999</v>
      </c>
      <c r="FZ150" s="49">
        <v>0</v>
      </c>
      <c r="GA150" s="324"/>
      <c r="GB150">
        <v>390.72499999999502</v>
      </c>
      <c r="GC150">
        <v>360.79999999997744</v>
      </c>
      <c r="GD150">
        <v>713.77500000000009</v>
      </c>
      <c r="GE150" s="49">
        <v>0</v>
      </c>
      <c r="GF150" s="324"/>
      <c r="GG150" s="632">
        <v>100.75</v>
      </c>
      <c r="GH150" s="632">
        <v>141.5</v>
      </c>
      <c r="GI150" s="632">
        <v>149.625</v>
      </c>
      <c r="GJ150" s="49">
        <v>0</v>
      </c>
      <c r="GK150" s="324"/>
      <c r="GL150" s="49">
        <v>0</v>
      </c>
      <c r="GM150" s="49">
        <v>0</v>
      </c>
      <c r="GN150">
        <v>917.47499999999991</v>
      </c>
      <c r="GO150" s="49">
        <v>0</v>
      </c>
      <c r="GP150" s="324"/>
    </row>
    <row r="151" spans="1:198" ht="18">
      <c r="A151" s="40" t="s">
        <v>6</v>
      </c>
      <c r="B151" s="45">
        <f t="shared" si="5"/>
        <v>0</v>
      </c>
      <c r="C151" s="41"/>
      <c r="D151" s="49">
        <v>0</v>
      </c>
      <c r="E151" s="49">
        <v>0</v>
      </c>
      <c r="F151" s="49">
        <v>0</v>
      </c>
      <c r="G151" s="49">
        <v>0</v>
      </c>
      <c r="H151" s="371"/>
      <c r="I151" s="49">
        <v>0</v>
      </c>
      <c r="J151" s="49">
        <v>0</v>
      </c>
      <c r="K151" s="49">
        <v>0</v>
      </c>
      <c r="L151" s="49">
        <v>0</v>
      </c>
      <c r="M151" s="371"/>
      <c r="N151" s="49">
        <v>0</v>
      </c>
      <c r="O151" s="49">
        <v>0</v>
      </c>
      <c r="P151" s="49">
        <v>0</v>
      </c>
      <c r="Q151" s="49">
        <v>0</v>
      </c>
      <c r="R151" s="371"/>
      <c r="S151" s="315">
        <v>0</v>
      </c>
      <c r="T151" s="315">
        <v>0</v>
      </c>
      <c r="U151" s="315">
        <v>0</v>
      </c>
      <c r="V151" s="315">
        <v>0</v>
      </c>
      <c r="W151" s="371"/>
      <c r="X151" s="49">
        <v>0</v>
      </c>
      <c r="Y151" s="49">
        <v>0</v>
      </c>
      <c r="Z151" s="49">
        <v>0</v>
      </c>
      <c r="AA151" s="49">
        <v>0</v>
      </c>
      <c r="AB151" s="371"/>
      <c r="AC151" s="49">
        <v>0</v>
      </c>
      <c r="AD151" s="49">
        <v>0</v>
      </c>
      <c r="AE151" s="49">
        <v>0</v>
      </c>
      <c r="AF151" s="49">
        <v>0</v>
      </c>
      <c r="AG151" s="371"/>
      <c r="AH151" s="49">
        <v>0</v>
      </c>
      <c r="AI151" s="49">
        <v>0</v>
      </c>
      <c r="AJ151" s="49">
        <v>0</v>
      </c>
      <c r="AK151" s="49">
        <v>0</v>
      </c>
      <c r="AL151" s="371"/>
      <c r="AM151" s="49">
        <v>0</v>
      </c>
      <c r="AN151" s="49">
        <v>0</v>
      </c>
      <c r="AO151" s="49">
        <v>0</v>
      </c>
      <c r="AP151" s="49">
        <v>0</v>
      </c>
      <c r="AQ151" s="371"/>
      <c r="AR151" s="49">
        <v>0</v>
      </c>
      <c r="AS151" s="49">
        <v>0</v>
      </c>
      <c r="AT151" s="49">
        <v>0</v>
      </c>
      <c r="AU151" s="49">
        <v>0</v>
      </c>
      <c r="AV151" s="371"/>
      <c r="AW151" s="49">
        <v>0</v>
      </c>
      <c r="AX151" s="49">
        <v>0</v>
      </c>
      <c r="AY151" s="49">
        <v>0</v>
      </c>
      <c r="AZ151" s="49">
        <v>0</v>
      </c>
      <c r="BA151" s="371"/>
      <c r="BB151" s="49">
        <v>0</v>
      </c>
      <c r="BC151" s="49">
        <v>0</v>
      </c>
      <c r="BD151" s="49">
        <v>0</v>
      </c>
      <c r="BE151" s="49">
        <v>0</v>
      </c>
      <c r="BF151" s="371"/>
      <c r="BG151" s="49">
        <v>0</v>
      </c>
      <c r="BH151" s="49">
        <v>0</v>
      </c>
      <c r="BI151" s="49">
        <v>0</v>
      </c>
      <c r="BJ151" s="49">
        <v>0</v>
      </c>
      <c r="BK151" s="371"/>
      <c r="BL151" s="49">
        <v>0</v>
      </c>
      <c r="BM151" s="49">
        <v>0</v>
      </c>
      <c r="BN151" s="49">
        <v>0</v>
      </c>
      <c r="BO151" s="49">
        <v>0</v>
      </c>
      <c r="BP151" s="371"/>
      <c r="BQ151" s="49">
        <v>0</v>
      </c>
      <c r="BR151" s="49">
        <v>0</v>
      </c>
      <c r="BS151" s="49">
        <v>0</v>
      </c>
      <c r="BT151" s="49">
        <v>0</v>
      </c>
      <c r="BU151" s="324"/>
      <c r="BV151" s="49">
        <v>0</v>
      </c>
      <c r="BW151" s="49">
        <v>0</v>
      </c>
      <c r="BX151" s="49">
        <v>0</v>
      </c>
      <c r="BY151" s="49">
        <v>0</v>
      </c>
      <c r="BZ151" s="371"/>
      <c r="CA151" s="49">
        <v>0</v>
      </c>
      <c r="CB151" s="49">
        <v>0</v>
      </c>
      <c r="CC151" s="49">
        <v>0</v>
      </c>
      <c r="CD151" s="49">
        <v>0</v>
      </c>
      <c r="CE151" s="324"/>
      <c r="CF151" s="333">
        <v>0</v>
      </c>
      <c r="CG151" s="333">
        <v>0</v>
      </c>
      <c r="CH151" s="333">
        <v>0</v>
      </c>
      <c r="CI151" s="333">
        <v>0</v>
      </c>
      <c r="CJ151" s="324"/>
      <c r="CK151" s="49">
        <v>0</v>
      </c>
      <c r="CL151" s="49">
        <v>0</v>
      </c>
      <c r="CM151" s="49">
        <v>0</v>
      </c>
      <c r="CN151" s="49">
        <v>0</v>
      </c>
      <c r="CO151" s="371"/>
      <c r="CP151" s="49">
        <v>0</v>
      </c>
      <c r="CQ151" s="49">
        <v>0</v>
      </c>
      <c r="CR151" s="49">
        <v>0</v>
      </c>
      <c r="CS151" s="49">
        <v>0</v>
      </c>
      <c r="CT151" s="324"/>
      <c r="CU151" s="49">
        <v>0</v>
      </c>
      <c r="CV151" s="49">
        <v>0</v>
      </c>
      <c r="CW151" s="49">
        <v>0</v>
      </c>
      <c r="CX151" s="49">
        <v>0</v>
      </c>
      <c r="CY151" s="371"/>
      <c r="CZ151" s="49">
        <v>0</v>
      </c>
      <c r="DA151" s="49">
        <v>0</v>
      </c>
      <c r="DB151" s="49">
        <v>0</v>
      </c>
      <c r="DC151" s="49">
        <v>0</v>
      </c>
      <c r="DD151" s="324"/>
      <c r="DE151" s="49">
        <v>0</v>
      </c>
      <c r="DF151" s="49">
        <v>0</v>
      </c>
      <c r="DG151" s="49">
        <v>0</v>
      </c>
      <c r="DH151" s="49">
        <v>0</v>
      </c>
      <c r="DI151" s="324"/>
      <c r="DJ151" s="315">
        <v>0</v>
      </c>
      <c r="DK151" s="315">
        <v>0</v>
      </c>
      <c r="DL151" s="315">
        <v>0</v>
      </c>
      <c r="DM151" s="49">
        <v>0</v>
      </c>
      <c r="DN151" s="324"/>
      <c r="DO151" s="49">
        <v>0</v>
      </c>
      <c r="DP151" s="49">
        <v>0</v>
      </c>
      <c r="DQ151" s="49">
        <v>0</v>
      </c>
      <c r="DR151" s="49">
        <v>0</v>
      </c>
      <c r="DS151" s="324"/>
      <c r="DT151" s="49">
        <v>0</v>
      </c>
      <c r="DU151" s="49">
        <v>0</v>
      </c>
      <c r="DV151" s="49">
        <v>0</v>
      </c>
      <c r="DW151" s="49">
        <v>0</v>
      </c>
      <c r="DX151" s="324"/>
      <c r="DY151" s="49">
        <v>0</v>
      </c>
      <c r="DZ151" s="49">
        <v>0</v>
      </c>
      <c r="EA151" s="49">
        <v>0</v>
      </c>
      <c r="EB151" s="49">
        <v>0</v>
      </c>
      <c r="EC151" s="324"/>
      <c r="ED151" s="49">
        <v>0</v>
      </c>
      <c r="EE151" s="49">
        <v>0</v>
      </c>
      <c r="EF151" s="49">
        <v>0</v>
      </c>
      <c r="EG151" s="49">
        <v>0</v>
      </c>
      <c r="EH151" s="324"/>
      <c r="EI151" s="49">
        <v>0</v>
      </c>
      <c r="EJ151" s="49">
        <v>0</v>
      </c>
      <c r="EK151" s="49">
        <v>0</v>
      </c>
      <c r="EL151" s="49">
        <v>0</v>
      </c>
      <c r="EM151" s="324"/>
      <c r="EN151" s="49">
        <v>0</v>
      </c>
      <c r="EO151" s="49">
        <v>0</v>
      </c>
      <c r="EP151" s="49">
        <v>0</v>
      </c>
      <c r="EQ151" s="49">
        <v>0</v>
      </c>
      <c r="ER151" s="324"/>
      <c r="ES151" s="49">
        <v>0</v>
      </c>
      <c r="ET151" s="49">
        <v>0</v>
      </c>
      <c r="EU151" s="49">
        <v>0</v>
      </c>
      <c r="EV151" s="49">
        <v>0</v>
      </c>
      <c r="EW151" s="324"/>
      <c r="EX151">
        <v>0</v>
      </c>
      <c r="EY151">
        <v>0</v>
      </c>
      <c r="EZ151">
        <v>0</v>
      </c>
      <c r="FA151" s="49">
        <v>0</v>
      </c>
      <c r="FB151" s="324"/>
      <c r="FC151" s="49">
        <v>0</v>
      </c>
      <c r="FD151" s="49">
        <v>0</v>
      </c>
      <c r="FE151" s="49">
        <v>0</v>
      </c>
      <c r="FF151" s="49">
        <v>0</v>
      </c>
      <c r="FG151" s="324"/>
      <c r="FH151" s="333">
        <v>0</v>
      </c>
      <c r="FI151" s="333">
        <v>0</v>
      </c>
      <c r="FJ151" s="333">
        <v>0</v>
      </c>
      <c r="FK151" s="49">
        <v>0</v>
      </c>
      <c r="FL151" s="324"/>
      <c r="FM151" s="333">
        <v>0</v>
      </c>
      <c r="FN151" s="333">
        <v>0</v>
      </c>
      <c r="FO151" s="333">
        <v>0</v>
      </c>
      <c r="FP151" s="49">
        <v>0</v>
      </c>
      <c r="FQ151" s="324"/>
      <c r="FR151" s="49">
        <v>0</v>
      </c>
      <c r="FS151" s="49">
        <v>0</v>
      </c>
      <c r="FT151" s="49">
        <v>0</v>
      </c>
      <c r="FU151" s="49">
        <v>0</v>
      </c>
      <c r="FV151" s="324"/>
      <c r="FW151" s="49">
        <v>0</v>
      </c>
      <c r="FX151" s="49">
        <v>0</v>
      </c>
      <c r="FY151" s="49">
        <v>0</v>
      </c>
      <c r="FZ151" s="49">
        <v>0</v>
      </c>
      <c r="GA151" s="324"/>
      <c r="GB151">
        <v>0</v>
      </c>
      <c r="GC151">
        <v>0</v>
      </c>
      <c r="GD151">
        <v>0</v>
      </c>
      <c r="GE151" s="49">
        <v>0</v>
      </c>
      <c r="GF151" s="324"/>
      <c r="GG151" s="632">
        <v>0</v>
      </c>
      <c r="GH151" s="632">
        <v>0</v>
      </c>
      <c r="GI151" s="632">
        <v>0</v>
      </c>
      <c r="GJ151" s="49">
        <v>0</v>
      </c>
      <c r="GK151" s="324"/>
      <c r="GL151" s="49">
        <v>0</v>
      </c>
      <c r="GM151" s="49">
        <v>0</v>
      </c>
      <c r="GN151">
        <v>0</v>
      </c>
      <c r="GO151" s="49">
        <v>0</v>
      </c>
      <c r="GP151" s="324"/>
    </row>
    <row r="152" spans="1:198" ht="18">
      <c r="A152" s="39" t="s">
        <v>2195</v>
      </c>
      <c r="B152" s="45">
        <f t="shared" si="5"/>
        <v>26961.150000000016</v>
      </c>
      <c r="C152" s="41"/>
      <c r="D152" s="49">
        <v>0</v>
      </c>
      <c r="E152" s="49">
        <v>306.85000000000002</v>
      </c>
      <c r="F152" s="49">
        <v>77.849999999999994</v>
      </c>
      <c r="G152" s="49">
        <v>0</v>
      </c>
      <c r="H152" s="371"/>
      <c r="I152" s="49">
        <v>0</v>
      </c>
      <c r="J152" s="49">
        <v>149.90000000000003</v>
      </c>
      <c r="K152" s="49">
        <v>10.125</v>
      </c>
      <c r="L152" s="49">
        <v>0</v>
      </c>
      <c r="M152" s="371"/>
      <c r="N152" s="49">
        <v>0</v>
      </c>
      <c r="O152" s="49">
        <v>270.74999999999966</v>
      </c>
      <c r="P152" s="49">
        <v>104.625</v>
      </c>
      <c r="Q152" s="49">
        <v>0</v>
      </c>
      <c r="R152" s="371"/>
      <c r="S152" s="315">
        <v>0</v>
      </c>
      <c r="T152" s="315">
        <v>142.74999999999989</v>
      </c>
      <c r="U152" s="315">
        <v>182.92500000000004</v>
      </c>
      <c r="V152" s="315">
        <v>0</v>
      </c>
      <c r="W152" s="371"/>
      <c r="X152" s="49">
        <v>0</v>
      </c>
      <c r="Y152" s="49">
        <v>158.69999999999982</v>
      </c>
      <c r="Z152" s="49">
        <v>270.45</v>
      </c>
      <c r="AA152" s="49">
        <v>0</v>
      </c>
      <c r="AB152" s="371"/>
      <c r="AC152" s="49">
        <v>0</v>
      </c>
      <c r="AD152" s="49">
        <v>283.74999999999955</v>
      </c>
      <c r="AE152" s="49">
        <v>473.77500000000003</v>
      </c>
      <c r="AF152" s="49">
        <v>0</v>
      </c>
      <c r="AG152" s="371"/>
      <c r="AH152" s="49">
        <v>0</v>
      </c>
      <c r="AI152" s="49">
        <v>244.09999999999991</v>
      </c>
      <c r="AJ152" s="49">
        <v>423.90000000000003</v>
      </c>
      <c r="AK152" s="49">
        <v>0</v>
      </c>
      <c r="AL152" s="371"/>
      <c r="AM152" s="49">
        <v>0</v>
      </c>
      <c r="AN152" s="49">
        <v>289.50000000000045</v>
      </c>
      <c r="AO152" s="49">
        <v>306.82500000000005</v>
      </c>
      <c r="AP152" s="49">
        <v>0</v>
      </c>
      <c r="AQ152" s="371"/>
      <c r="AR152" s="49">
        <v>0</v>
      </c>
      <c r="AS152" s="49">
        <v>60.25</v>
      </c>
      <c r="AT152" s="49">
        <v>18.975000000000001</v>
      </c>
      <c r="AU152" s="49">
        <v>0</v>
      </c>
      <c r="AV152" s="371"/>
      <c r="AW152" s="49">
        <v>0</v>
      </c>
      <c r="AX152" s="49">
        <v>491.35000000000036</v>
      </c>
      <c r="AY152" s="49">
        <v>793.80000000000007</v>
      </c>
      <c r="AZ152" s="49">
        <v>0</v>
      </c>
      <c r="BA152" s="371"/>
      <c r="BB152" s="49">
        <v>0</v>
      </c>
      <c r="BC152" s="49">
        <v>273.05</v>
      </c>
      <c r="BD152" s="49">
        <v>303.75</v>
      </c>
      <c r="BE152" s="49">
        <v>0</v>
      </c>
      <c r="BF152" s="371"/>
      <c r="BG152" s="49">
        <v>0</v>
      </c>
      <c r="BH152" s="49">
        <v>85.25</v>
      </c>
      <c r="BI152" s="49">
        <v>199.125</v>
      </c>
      <c r="BJ152" s="49">
        <v>0</v>
      </c>
      <c r="BK152" s="371"/>
      <c r="BL152" s="49">
        <v>0</v>
      </c>
      <c r="BM152" s="49">
        <v>40.899999999999991</v>
      </c>
      <c r="BN152" s="49">
        <v>100.5</v>
      </c>
      <c r="BO152" s="49">
        <v>0</v>
      </c>
      <c r="BP152" s="371"/>
      <c r="BQ152" s="49">
        <v>0</v>
      </c>
      <c r="BR152" s="49">
        <v>213.49999999999955</v>
      </c>
      <c r="BS152" s="49">
        <v>255.82499999999999</v>
      </c>
      <c r="BT152" s="49">
        <v>0</v>
      </c>
      <c r="BU152" s="324"/>
      <c r="BV152" s="49">
        <v>0</v>
      </c>
      <c r="BW152" s="49">
        <v>229.84999999999991</v>
      </c>
      <c r="BX152" s="49">
        <v>225.52500000000003</v>
      </c>
      <c r="BY152" s="49">
        <v>0</v>
      </c>
      <c r="BZ152" s="371"/>
      <c r="CA152" s="49">
        <v>0</v>
      </c>
      <c r="CB152" s="49">
        <v>209.25</v>
      </c>
      <c r="CC152" s="49">
        <v>164.17500000000001</v>
      </c>
      <c r="CD152" s="49">
        <v>0</v>
      </c>
      <c r="CE152" s="324"/>
      <c r="CF152" s="333">
        <v>0</v>
      </c>
      <c r="CG152" s="333">
        <v>153.75000000000091</v>
      </c>
      <c r="CH152" s="333">
        <v>250.35000000000002</v>
      </c>
      <c r="CI152" s="333">
        <v>0</v>
      </c>
      <c r="CJ152" s="324"/>
      <c r="CK152" s="49">
        <v>0</v>
      </c>
      <c r="CL152" s="49">
        <v>102.45</v>
      </c>
      <c r="CM152" s="49">
        <v>100.5</v>
      </c>
      <c r="CN152" s="49">
        <v>0</v>
      </c>
      <c r="CO152" s="371"/>
      <c r="CP152" s="49">
        <v>0</v>
      </c>
      <c r="CQ152" s="49">
        <v>183.5</v>
      </c>
      <c r="CR152" s="49">
        <v>320.7</v>
      </c>
      <c r="CS152" s="49">
        <v>0</v>
      </c>
      <c r="CT152" s="324"/>
      <c r="CU152" s="49">
        <v>0</v>
      </c>
      <c r="CV152" s="49">
        <v>224.20000000000073</v>
      </c>
      <c r="CW152" s="49">
        <v>302.85000000000002</v>
      </c>
      <c r="CX152" s="49">
        <v>0</v>
      </c>
      <c r="CY152" s="371"/>
      <c r="CZ152" s="49">
        <v>0</v>
      </c>
      <c r="DA152" s="49">
        <v>75.45</v>
      </c>
      <c r="DB152" s="49">
        <v>48.75</v>
      </c>
      <c r="DC152" s="49">
        <v>0</v>
      </c>
      <c r="DD152" s="324"/>
      <c r="DE152" s="49">
        <v>0</v>
      </c>
      <c r="DF152" s="49">
        <v>829.59999999999764</v>
      </c>
      <c r="DG152" s="49">
        <v>2210.5499999999997</v>
      </c>
      <c r="DH152" s="49">
        <v>0</v>
      </c>
      <c r="DI152" s="324"/>
      <c r="DJ152" s="315">
        <v>0</v>
      </c>
      <c r="DK152" s="315">
        <v>295.29999999999836</v>
      </c>
      <c r="DL152" s="315">
        <v>435.07500000000005</v>
      </c>
      <c r="DM152" s="49">
        <v>0</v>
      </c>
      <c r="DN152" s="324"/>
      <c r="DO152" s="49">
        <v>0</v>
      </c>
      <c r="DP152" s="49">
        <v>384.09999999999945</v>
      </c>
      <c r="DQ152" s="49">
        <v>417.97499999999997</v>
      </c>
      <c r="DR152" s="49">
        <v>0</v>
      </c>
      <c r="DS152" s="324"/>
      <c r="DT152" s="49">
        <v>0</v>
      </c>
      <c r="DU152" s="49">
        <v>0</v>
      </c>
      <c r="DV152" s="49">
        <v>0</v>
      </c>
      <c r="DW152" s="49">
        <v>0</v>
      </c>
      <c r="DX152" s="324"/>
      <c r="DY152" s="49">
        <v>0</v>
      </c>
      <c r="DZ152" s="49">
        <v>1635.4499999999998</v>
      </c>
      <c r="EA152" s="49">
        <v>2784.8999999999996</v>
      </c>
      <c r="EB152" s="49">
        <v>0</v>
      </c>
      <c r="EC152" s="324"/>
      <c r="ED152" s="49">
        <v>0</v>
      </c>
      <c r="EE152" s="49">
        <v>148.20000000000255</v>
      </c>
      <c r="EF152" s="49">
        <v>103.5</v>
      </c>
      <c r="EG152" s="49">
        <v>0</v>
      </c>
      <c r="EH152" s="324"/>
      <c r="EI152" s="49">
        <v>0</v>
      </c>
      <c r="EJ152" s="49">
        <v>175.90000000000146</v>
      </c>
      <c r="EK152" s="49">
        <v>373.875</v>
      </c>
      <c r="EL152" s="49">
        <v>0</v>
      </c>
      <c r="EM152" s="324"/>
      <c r="EN152" s="49">
        <v>0</v>
      </c>
      <c r="EO152" s="49">
        <v>66.249999999998181</v>
      </c>
      <c r="EP152" s="49">
        <v>124.94999999999999</v>
      </c>
      <c r="EQ152" s="49">
        <v>0</v>
      </c>
      <c r="ER152" s="324"/>
      <c r="ES152" s="49">
        <v>0</v>
      </c>
      <c r="ET152" s="49">
        <v>100.99999999999818</v>
      </c>
      <c r="EU152" s="49">
        <v>204.89999999999998</v>
      </c>
      <c r="EV152" s="49">
        <v>0</v>
      </c>
      <c r="EW152" s="324"/>
      <c r="EX152">
        <v>0</v>
      </c>
      <c r="EY152">
        <v>2011.4999999999982</v>
      </c>
      <c r="EZ152">
        <v>1620.4499999999998</v>
      </c>
      <c r="FA152" s="49">
        <v>0</v>
      </c>
      <c r="FB152" s="324"/>
      <c r="FC152" s="49">
        <v>0</v>
      </c>
      <c r="FD152" s="49">
        <v>103.14999999999782</v>
      </c>
      <c r="FE152" s="49">
        <v>66.150000000000006</v>
      </c>
      <c r="FF152" s="49">
        <v>0</v>
      </c>
      <c r="FG152" s="324"/>
      <c r="FH152" s="333">
        <v>0</v>
      </c>
      <c r="FI152" s="333">
        <v>124.79999999999998</v>
      </c>
      <c r="FJ152" s="333">
        <v>266.25</v>
      </c>
      <c r="FK152" s="49">
        <v>0</v>
      </c>
      <c r="FL152" s="324"/>
      <c r="FM152" s="333">
        <v>0</v>
      </c>
      <c r="FN152" s="333">
        <v>114.04999999999745</v>
      </c>
      <c r="FO152" s="333">
        <v>236.25</v>
      </c>
      <c r="FP152" s="49">
        <v>0</v>
      </c>
      <c r="FQ152" s="324"/>
      <c r="FR152" s="49">
        <v>0</v>
      </c>
      <c r="FS152" s="49">
        <v>257.85000000000002</v>
      </c>
      <c r="FT152" s="49">
        <v>315.375</v>
      </c>
      <c r="FU152" s="49">
        <v>0</v>
      </c>
      <c r="FV152" s="324"/>
      <c r="FW152" s="49">
        <v>0</v>
      </c>
      <c r="FX152" s="49">
        <v>108.04999999999927</v>
      </c>
      <c r="FY152" s="49">
        <v>108.9</v>
      </c>
      <c r="FZ152" s="49">
        <v>0</v>
      </c>
      <c r="GA152" s="324"/>
      <c r="GB152">
        <v>0</v>
      </c>
      <c r="GC152">
        <v>622.20000000001824</v>
      </c>
      <c r="GD152">
        <v>715.875</v>
      </c>
      <c r="GE152" s="49">
        <v>0</v>
      </c>
      <c r="GF152" s="324"/>
      <c r="GG152" s="632">
        <v>0</v>
      </c>
      <c r="GH152" s="632">
        <v>246</v>
      </c>
      <c r="GI152" s="632">
        <v>96</v>
      </c>
      <c r="GJ152" s="49">
        <v>0</v>
      </c>
      <c r="GK152" s="324"/>
      <c r="GL152" s="49">
        <v>0</v>
      </c>
      <c r="GM152" s="49">
        <v>0</v>
      </c>
      <c r="GN152">
        <v>532.42500000000007</v>
      </c>
      <c r="GO152" s="49">
        <v>0</v>
      </c>
      <c r="GP152" s="324"/>
    </row>
    <row r="153" spans="1:198" ht="18">
      <c r="A153" s="81" t="s">
        <v>1651</v>
      </c>
      <c r="B153" s="45">
        <f t="shared" si="5"/>
        <v>0</v>
      </c>
      <c r="C153" s="41"/>
      <c r="D153" s="49">
        <v>0</v>
      </c>
      <c r="E153" s="49">
        <v>0</v>
      </c>
      <c r="F153" s="49">
        <v>0</v>
      </c>
      <c r="G153" s="49">
        <v>0</v>
      </c>
      <c r="H153" s="371"/>
      <c r="I153" s="49">
        <v>0</v>
      </c>
      <c r="J153" s="49">
        <v>0</v>
      </c>
      <c r="K153" s="49">
        <v>0</v>
      </c>
      <c r="L153" s="49">
        <v>0</v>
      </c>
      <c r="M153" s="371"/>
      <c r="N153" s="49">
        <v>0</v>
      </c>
      <c r="O153" s="49">
        <v>0</v>
      </c>
      <c r="P153" s="49">
        <v>0</v>
      </c>
      <c r="Q153" s="49">
        <v>0</v>
      </c>
      <c r="R153" s="371"/>
      <c r="S153" s="315">
        <v>0</v>
      </c>
      <c r="T153" s="315">
        <v>0</v>
      </c>
      <c r="U153" s="315">
        <v>0</v>
      </c>
      <c r="V153" s="315">
        <v>0</v>
      </c>
      <c r="W153" s="371"/>
      <c r="X153" s="49">
        <v>0</v>
      </c>
      <c r="Y153" s="49">
        <v>0</v>
      </c>
      <c r="Z153" s="49">
        <v>0</v>
      </c>
      <c r="AA153" s="49">
        <v>0</v>
      </c>
      <c r="AB153" s="371"/>
      <c r="AC153" s="49">
        <v>0</v>
      </c>
      <c r="AD153" s="49">
        <v>0</v>
      </c>
      <c r="AE153" s="49">
        <v>0</v>
      </c>
      <c r="AF153" s="49">
        <v>0</v>
      </c>
      <c r="AG153" s="371"/>
      <c r="AH153" s="49">
        <v>0</v>
      </c>
      <c r="AI153" s="49">
        <v>0</v>
      </c>
      <c r="AJ153" s="49">
        <v>0</v>
      </c>
      <c r="AK153" s="49">
        <v>0</v>
      </c>
      <c r="AL153" s="371"/>
      <c r="AM153" s="49">
        <v>0</v>
      </c>
      <c r="AN153" s="49">
        <v>0</v>
      </c>
      <c r="AO153" s="49">
        <v>0</v>
      </c>
      <c r="AP153" s="49">
        <v>0</v>
      </c>
      <c r="AQ153" s="371"/>
      <c r="AR153" s="49">
        <v>0</v>
      </c>
      <c r="AS153" s="49">
        <v>0</v>
      </c>
      <c r="AT153" s="49">
        <v>0</v>
      </c>
      <c r="AU153" s="49">
        <v>0</v>
      </c>
      <c r="AV153" s="371"/>
      <c r="AW153" s="49">
        <v>0</v>
      </c>
      <c r="AX153" s="49">
        <v>0</v>
      </c>
      <c r="AY153" s="49">
        <v>0</v>
      </c>
      <c r="AZ153" s="49">
        <v>0</v>
      </c>
      <c r="BA153" s="371"/>
      <c r="BB153" s="49">
        <v>0</v>
      </c>
      <c r="BC153" s="49">
        <v>0</v>
      </c>
      <c r="BD153" s="49">
        <v>0</v>
      </c>
      <c r="BE153" s="49">
        <v>0</v>
      </c>
      <c r="BF153" s="371"/>
      <c r="BG153" s="49">
        <v>0</v>
      </c>
      <c r="BH153" s="49">
        <v>0</v>
      </c>
      <c r="BI153" s="49">
        <v>0</v>
      </c>
      <c r="BJ153" s="49">
        <v>0</v>
      </c>
      <c r="BK153" s="371"/>
      <c r="BL153" s="49">
        <v>0</v>
      </c>
      <c r="BM153" s="49">
        <v>0</v>
      </c>
      <c r="BN153" s="49">
        <v>0</v>
      </c>
      <c r="BO153" s="49">
        <v>0</v>
      </c>
      <c r="BP153" s="371"/>
      <c r="BQ153" s="49">
        <v>0</v>
      </c>
      <c r="BR153" s="49">
        <v>0</v>
      </c>
      <c r="BS153" s="49">
        <v>0</v>
      </c>
      <c r="BT153" s="49">
        <v>0</v>
      </c>
      <c r="BU153" s="324"/>
      <c r="BV153" s="49">
        <v>0</v>
      </c>
      <c r="BW153" s="49">
        <v>0</v>
      </c>
      <c r="BX153" s="49">
        <v>0</v>
      </c>
      <c r="BY153" s="49">
        <v>0</v>
      </c>
      <c r="BZ153" s="371"/>
      <c r="CA153" s="49">
        <v>0</v>
      </c>
      <c r="CB153" s="49">
        <v>0</v>
      </c>
      <c r="CC153" s="49">
        <v>0</v>
      </c>
      <c r="CD153" s="49">
        <v>0</v>
      </c>
      <c r="CE153" s="324"/>
      <c r="CF153" s="333">
        <v>0</v>
      </c>
      <c r="CG153" s="333">
        <v>0</v>
      </c>
      <c r="CH153" s="333">
        <v>0</v>
      </c>
      <c r="CI153" s="333">
        <v>0</v>
      </c>
      <c r="CJ153" s="324"/>
      <c r="CK153" s="49">
        <v>0</v>
      </c>
      <c r="CL153" s="49">
        <v>0</v>
      </c>
      <c r="CM153" s="49">
        <v>0</v>
      </c>
      <c r="CN153" s="49">
        <v>0</v>
      </c>
      <c r="CO153" s="371"/>
      <c r="CP153" s="49">
        <v>0</v>
      </c>
      <c r="CQ153" s="49">
        <v>0</v>
      </c>
      <c r="CR153" s="49">
        <v>0</v>
      </c>
      <c r="CS153" s="49">
        <v>0</v>
      </c>
      <c r="CT153" s="324"/>
      <c r="CU153" s="49">
        <v>0</v>
      </c>
      <c r="CV153" s="49">
        <v>0</v>
      </c>
      <c r="CW153" s="49">
        <v>0</v>
      </c>
      <c r="CX153" s="49">
        <v>0</v>
      </c>
      <c r="CY153" s="371"/>
      <c r="CZ153" s="49">
        <v>0</v>
      </c>
      <c r="DA153" s="49">
        <v>0</v>
      </c>
      <c r="DB153" s="49">
        <v>0</v>
      </c>
      <c r="DC153" s="49">
        <v>0</v>
      </c>
      <c r="DD153" s="324"/>
      <c r="DE153" s="49">
        <v>0</v>
      </c>
      <c r="DF153" s="49">
        <v>0</v>
      </c>
      <c r="DG153" s="49">
        <v>0</v>
      </c>
      <c r="DH153" s="49">
        <v>0</v>
      </c>
      <c r="DI153" s="324"/>
      <c r="DJ153" s="315">
        <v>0</v>
      </c>
      <c r="DK153" s="315">
        <v>0</v>
      </c>
      <c r="DL153" s="315">
        <v>0</v>
      </c>
      <c r="DM153" s="49">
        <v>0</v>
      </c>
      <c r="DN153" s="324"/>
      <c r="DO153" s="49">
        <v>0</v>
      </c>
      <c r="DP153" s="49">
        <v>0</v>
      </c>
      <c r="DQ153" s="49">
        <v>0</v>
      </c>
      <c r="DR153" s="49">
        <v>0</v>
      </c>
      <c r="DS153" s="324"/>
      <c r="DT153" s="49">
        <v>0</v>
      </c>
      <c r="DU153" s="49">
        <v>0</v>
      </c>
      <c r="DV153" s="49">
        <v>0</v>
      </c>
      <c r="DW153" s="49">
        <v>0</v>
      </c>
      <c r="DX153" s="324"/>
      <c r="DY153" s="49">
        <v>0</v>
      </c>
      <c r="DZ153" s="49">
        <v>0</v>
      </c>
      <c r="EA153" s="49">
        <v>0</v>
      </c>
      <c r="EB153" s="49">
        <v>0</v>
      </c>
      <c r="EC153" s="324"/>
      <c r="ED153" s="49">
        <v>0</v>
      </c>
      <c r="EE153" s="49">
        <v>0</v>
      </c>
      <c r="EF153" s="49">
        <v>0</v>
      </c>
      <c r="EG153" s="49">
        <v>0</v>
      </c>
      <c r="EH153" s="324"/>
      <c r="EI153" s="49">
        <v>0</v>
      </c>
      <c r="EJ153" s="49">
        <v>0</v>
      </c>
      <c r="EK153" s="49">
        <v>0</v>
      </c>
      <c r="EL153" s="49">
        <v>0</v>
      </c>
      <c r="EM153" s="324"/>
      <c r="EN153" s="49">
        <v>0</v>
      </c>
      <c r="EO153" s="49">
        <v>0</v>
      </c>
      <c r="EP153" s="49">
        <v>0</v>
      </c>
      <c r="EQ153" s="49">
        <v>0</v>
      </c>
      <c r="ER153" s="324"/>
      <c r="ES153" s="49">
        <v>0</v>
      </c>
      <c r="ET153" s="49">
        <v>0</v>
      </c>
      <c r="EU153" s="49">
        <v>0</v>
      </c>
      <c r="EV153" s="49">
        <v>0</v>
      </c>
      <c r="EW153" s="324"/>
      <c r="EX153">
        <v>0</v>
      </c>
      <c r="EY153">
        <v>0</v>
      </c>
      <c r="EZ153">
        <v>0</v>
      </c>
      <c r="FA153" s="49">
        <v>0</v>
      </c>
      <c r="FB153" s="324"/>
      <c r="FC153" s="49">
        <v>0</v>
      </c>
      <c r="FD153" s="49">
        <v>0</v>
      </c>
      <c r="FE153" s="49">
        <v>0</v>
      </c>
      <c r="FF153" s="49">
        <v>0</v>
      </c>
      <c r="FG153" s="324"/>
      <c r="FH153" s="333">
        <v>0</v>
      </c>
      <c r="FI153" s="333">
        <v>0</v>
      </c>
      <c r="FJ153" s="333">
        <v>0</v>
      </c>
      <c r="FK153" s="49">
        <v>0</v>
      </c>
      <c r="FL153" s="324"/>
      <c r="FM153" s="333">
        <v>0</v>
      </c>
      <c r="FN153" s="333">
        <v>0</v>
      </c>
      <c r="FO153" s="333">
        <v>0</v>
      </c>
      <c r="FP153" s="49">
        <v>0</v>
      </c>
      <c r="FQ153" s="324"/>
      <c r="FR153" s="49">
        <v>0</v>
      </c>
      <c r="FS153" s="49">
        <v>0</v>
      </c>
      <c r="FT153" s="49">
        <v>0</v>
      </c>
      <c r="FU153" s="49">
        <v>0</v>
      </c>
      <c r="FV153" s="324"/>
      <c r="FW153" s="49">
        <v>0</v>
      </c>
      <c r="FX153" s="49">
        <v>0</v>
      </c>
      <c r="FY153" s="49">
        <v>0</v>
      </c>
      <c r="FZ153" s="49">
        <v>0</v>
      </c>
      <c r="GA153" s="324"/>
      <c r="GB153">
        <v>0</v>
      </c>
      <c r="GC153">
        <v>0</v>
      </c>
      <c r="GD153">
        <v>0</v>
      </c>
      <c r="GE153" s="49">
        <v>0</v>
      </c>
      <c r="GF153" s="324"/>
      <c r="GG153" s="632">
        <v>0</v>
      </c>
      <c r="GH153" s="632">
        <v>0</v>
      </c>
      <c r="GI153" s="632">
        <v>0</v>
      </c>
      <c r="GJ153" s="49">
        <v>0</v>
      </c>
      <c r="GK153" s="324"/>
      <c r="GL153" s="49">
        <v>0</v>
      </c>
      <c r="GM153" s="49">
        <v>0</v>
      </c>
      <c r="GN153">
        <v>0</v>
      </c>
      <c r="GO153" s="49">
        <v>0</v>
      </c>
      <c r="GP153" s="324"/>
    </row>
    <row r="154" spans="1:198" ht="18">
      <c r="A154" s="40" t="s">
        <v>9</v>
      </c>
      <c r="B154" s="45">
        <f t="shared" si="5"/>
        <v>38428.44999999999</v>
      </c>
      <c r="C154" s="41"/>
      <c r="D154" s="49">
        <v>0</v>
      </c>
      <c r="E154" s="49">
        <v>354.5</v>
      </c>
      <c r="F154" s="49">
        <v>253.57499999999999</v>
      </c>
      <c r="G154" s="49">
        <v>0</v>
      </c>
      <c r="H154" s="371"/>
      <c r="I154" s="49">
        <v>0</v>
      </c>
      <c r="J154" s="49">
        <v>71.699999999999989</v>
      </c>
      <c r="K154" s="49">
        <v>45.449999999999974</v>
      </c>
      <c r="L154" s="49">
        <v>0</v>
      </c>
      <c r="M154" s="371"/>
      <c r="N154" s="49">
        <v>136.78750000000008</v>
      </c>
      <c r="O154" s="49">
        <v>315.09999999999991</v>
      </c>
      <c r="P154" s="49">
        <v>343.95</v>
      </c>
      <c r="Q154" s="49">
        <v>0</v>
      </c>
      <c r="R154" s="371"/>
      <c r="S154" s="315">
        <v>47.350000000000193</v>
      </c>
      <c r="T154" s="315">
        <v>110.85000000000014</v>
      </c>
      <c r="U154" s="315">
        <v>240.97500000000002</v>
      </c>
      <c r="V154" s="315">
        <v>0</v>
      </c>
      <c r="W154" s="371"/>
      <c r="X154" s="49">
        <v>58.750000000000171</v>
      </c>
      <c r="Y154" s="49">
        <v>194.84999999999968</v>
      </c>
      <c r="Z154" s="49">
        <v>360.07500000000005</v>
      </c>
      <c r="AA154" s="49">
        <v>0</v>
      </c>
      <c r="AB154" s="371"/>
      <c r="AC154" s="49">
        <v>247.52499999999986</v>
      </c>
      <c r="AD154" s="49">
        <v>392.39999999999986</v>
      </c>
      <c r="AE154" s="49">
        <v>575.54999999999995</v>
      </c>
      <c r="AF154" s="49">
        <v>0</v>
      </c>
      <c r="AG154" s="371"/>
      <c r="AH154" s="49">
        <v>148.72499999999991</v>
      </c>
      <c r="AI154" s="49">
        <v>465.849999999999</v>
      </c>
      <c r="AJ154" s="49">
        <v>845.40000000000009</v>
      </c>
      <c r="AK154" s="49">
        <v>0</v>
      </c>
      <c r="AL154" s="371"/>
      <c r="AM154" s="49">
        <v>82.64999999999975</v>
      </c>
      <c r="AN154" s="49">
        <v>371.34999999999945</v>
      </c>
      <c r="AO154" s="49">
        <v>180</v>
      </c>
      <c r="AP154" s="49">
        <v>0</v>
      </c>
      <c r="AQ154" s="371"/>
      <c r="AR154" s="49">
        <v>63.749999999999773</v>
      </c>
      <c r="AS154" s="49">
        <v>145.84999999999997</v>
      </c>
      <c r="AT154" s="49">
        <v>131.25</v>
      </c>
      <c r="AU154" s="49">
        <v>0</v>
      </c>
      <c r="AV154" s="371"/>
      <c r="AW154" s="49">
        <v>73.449999999999818</v>
      </c>
      <c r="AX154" s="49">
        <v>502.24999999999955</v>
      </c>
      <c r="AY154" s="49">
        <v>705.97499999999991</v>
      </c>
      <c r="AZ154" s="49">
        <v>0</v>
      </c>
      <c r="BA154" s="371"/>
      <c r="BB154" s="49">
        <v>68.100000000000136</v>
      </c>
      <c r="BC154" s="49">
        <v>259.5</v>
      </c>
      <c r="BD154" s="49">
        <v>258.3</v>
      </c>
      <c r="BE154" s="49">
        <v>0</v>
      </c>
      <c r="BF154" s="371"/>
      <c r="BG154" s="49">
        <v>13.349999999999909</v>
      </c>
      <c r="BH154" s="49">
        <v>119.75</v>
      </c>
      <c r="BI154" s="49">
        <v>257.625</v>
      </c>
      <c r="BJ154" s="49">
        <v>0</v>
      </c>
      <c r="BK154" s="371"/>
      <c r="BL154" s="49">
        <v>50.624999999999773</v>
      </c>
      <c r="BM154" s="49">
        <v>51.3</v>
      </c>
      <c r="BN154" s="49">
        <v>170.625</v>
      </c>
      <c r="BO154" s="49">
        <v>0</v>
      </c>
      <c r="BP154" s="371"/>
      <c r="BQ154" s="49">
        <v>39.049999999999727</v>
      </c>
      <c r="BR154" s="49">
        <v>203.75</v>
      </c>
      <c r="BS154" s="49">
        <v>217.72500000000002</v>
      </c>
      <c r="BT154" s="49">
        <v>0</v>
      </c>
      <c r="BU154" s="324"/>
      <c r="BV154" s="49">
        <v>170.57499999999936</v>
      </c>
      <c r="BW154" s="49">
        <v>382.69999999999982</v>
      </c>
      <c r="BX154" s="49">
        <v>489.82500000000005</v>
      </c>
      <c r="BY154" s="49">
        <v>0</v>
      </c>
      <c r="BZ154" s="371"/>
      <c r="CA154" s="49">
        <v>40.024999999999181</v>
      </c>
      <c r="CB154" s="49">
        <v>178.74999999999818</v>
      </c>
      <c r="CC154" s="49">
        <v>176.25</v>
      </c>
      <c r="CD154" s="49">
        <v>0</v>
      </c>
      <c r="CE154" s="324"/>
      <c r="CF154" s="333">
        <v>34.349999999999909</v>
      </c>
      <c r="CG154" s="333">
        <v>157.949999999998</v>
      </c>
      <c r="CH154" s="333">
        <v>229.95000000000002</v>
      </c>
      <c r="CI154" s="333">
        <v>0</v>
      </c>
      <c r="CJ154" s="324"/>
      <c r="CK154" s="49">
        <v>67.499999999999318</v>
      </c>
      <c r="CL154" s="49">
        <v>208.55</v>
      </c>
      <c r="CM154" s="49">
        <v>145.64999999999998</v>
      </c>
      <c r="CN154" s="49">
        <v>0</v>
      </c>
      <c r="CO154" s="371"/>
      <c r="CP154" s="49">
        <v>101.22499999999945</v>
      </c>
      <c r="CQ154" s="49">
        <v>170.94999999999982</v>
      </c>
      <c r="CR154" s="49">
        <v>316.5</v>
      </c>
      <c r="CS154" s="49">
        <v>0</v>
      </c>
      <c r="CT154" s="324"/>
      <c r="CU154" s="49">
        <v>81.399999999999636</v>
      </c>
      <c r="CV154" s="49">
        <v>292.34999999999945</v>
      </c>
      <c r="CW154" s="49">
        <v>638.62499999999977</v>
      </c>
      <c r="CX154" s="49">
        <v>0</v>
      </c>
      <c r="CY154" s="371"/>
      <c r="CZ154" s="49">
        <v>8.5999999999994543</v>
      </c>
      <c r="DA154" s="49">
        <v>90</v>
      </c>
      <c r="DB154" s="49">
        <v>24.674999999999997</v>
      </c>
      <c r="DC154" s="49">
        <v>0</v>
      </c>
      <c r="DD154" s="324"/>
      <c r="DE154" s="49">
        <v>437.27499999999992</v>
      </c>
      <c r="DF154" s="49">
        <v>1164.3500000000004</v>
      </c>
      <c r="DG154" s="49">
        <v>2625.7500000000005</v>
      </c>
      <c r="DH154" s="49">
        <v>0</v>
      </c>
      <c r="DI154" s="324"/>
      <c r="DJ154" s="315">
        <v>188.08749999999918</v>
      </c>
      <c r="DK154" s="315">
        <v>458.80000000000018</v>
      </c>
      <c r="DL154" s="315">
        <v>500.54999999999995</v>
      </c>
      <c r="DM154" s="49">
        <v>0</v>
      </c>
      <c r="DN154" s="324"/>
      <c r="DO154" s="49">
        <v>119.40000000000009</v>
      </c>
      <c r="DP154" s="49">
        <v>414.30000000000018</v>
      </c>
      <c r="DQ154" s="49">
        <v>550.125</v>
      </c>
      <c r="DR154" s="49">
        <v>0</v>
      </c>
      <c r="DS154" s="324"/>
      <c r="DT154" s="49">
        <v>0</v>
      </c>
      <c r="DU154" s="49">
        <v>0</v>
      </c>
      <c r="DV154" s="49">
        <v>0</v>
      </c>
      <c r="DW154" s="49">
        <v>0</v>
      </c>
      <c r="DX154" s="324"/>
      <c r="DY154" s="49">
        <v>866.87499999998772</v>
      </c>
      <c r="DZ154" s="49">
        <v>2107.1749999999975</v>
      </c>
      <c r="EA154" s="49">
        <v>3978.8999999999996</v>
      </c>
      <c r="EB154" s="49">
        <v>0</v>
      </c>
      <c r="EC154" s="324"/>
      <c r="ED154" s="49">
        <v>101.07499999999936</v>
      </c>
      <c r="EE154" s="49">
        <v>147.44999999999709</v>
      </c>
      <c r="EF154" s="49">
        <v>83.100000000000009</v>
      </c>
      <c r="EG154" s="49">
        <v>0</v>
      </c>
      <c r="EH154" s="324"/>
      <c r="EI154" s="49">
        <v>67.749999999999545</v>
      </c>
      <c r="EJ154" s="49">
        <v>178.29999999999382</v>
      </c>
      <c r="EK154" s="49">
        <v>449.47499999999997</v>
      </c>
      <c r="EL154" s="49">
        <v>0</v>
      </c>
      <c r="EM154" s="324"/>
      <c r="EN154" s="49">
        <v>0</v>
      </c>
      <c r="EO154" s="49">
        <v>131.149999999996</v>
      </c>
      <c r="EP154" s="49">
        <v>279.89999999999998</v>
      </c>
      <c r="EQ154" s="49">
        <v>0</v>
      </c>
      <c r="ER154" s="324"/>
      <c r="ES154" s="49">
        <v>47.624999999999091</v>
      </c>
      <c r="ET154" s="49">
        <v>18.399999999997817</v>
      </c>
      <c r="EU154" s="49">
        <v>239.92499999999998</v>
      </c>
      <c r="EV154" s="49">
        <v>0</v>
      </c>
      <c r="EW154" s="324"/>
      <c r="EX154">
        <v>680.27499999999986</v>
      </c>
      <c r="EY154">
        <v>2031.4999999999945</v>
      </c>
      <c r="EZ154">
        <v>2108.6999999999998</v>
      </c>
      <c r="FA154" s="49">
        <v>0</v>
      </c>
      <c r="FB154" s="324"/>
      <c r="FC154" s="49">
        <v>53.850000000000364</v>
      </c>
      <c r="FD154" s="49">
        <v>0</v>
      </c>
      <c r="FE154" s="49">
        <v>101.02499999999999</v>
      </c>
      <c r="FF154" s="49">
        <v>0</v>
      </c>
      <c r="FG154" s="324"/>
      <c r="FH154" s="333">
        <v>45.924999999999272</v>
      </c>
      <c r="FI154" s="333">
        <v>71.150000000000006</v>
      </c>
      <c r="FJ154" s="333">
        <v>222.22500000000002</v>
      </c>
      <c r="FK154" s="49">
        <v>0</v>
      </c>
      <c r="FL154" s="324"/>
      <c r="FM154" s="333">
        <v>119.65000000000236</v>
      </c>
      <c r="FN154" s="333">
        <v>219.37499999999272</v>
      </c>
      <c r="FO154" s="333">
        <v>208.72500000000002</v>
      </c>
      <c r="FP154" s="49">
        <v>0</v>
      </c>
      <c r="FQ154" s="324"/>
      <c r="FR154" s="49">
        <v>87.675000000001091</v>
      </c>
      <c r="FS154" s="49">
        <v>296.59999999999997</v>
      </c>
      <c r="FT154" s="49">
        <v>405.97500000000002</v>
      </c>
      <c r="FU154" s="49">
        <v>0</v>
      </c>
      <c r="FV154" s="324"/>
      <c r="FW154" s="49">
        <v>0</v>
      </c>
      <c r="FX154" s="49">
        <v>193.14999999999054</v>
      </c>
      <c r="FY154" s="49">
        <v>205.27499999999998</v>
      </c>
      <c r="FZ154" s="49">
        <v>0</v>
      </c>
      <c r="GA154" s="324"/>
      <c r="GB154">
        <v>272.27500000000248</v>
      </c>
      <c r="GC154">
        <v>544.05000000005998</v>
      </c>
      <c r="GD154">
        <v>971.40000000000009</v>
      </c>
      <c r="GE154" s="49">
        <v>0</v>
      </c>
      <c r="GF154" s="324"/>
      <c r="GG154" s="632">
        <v>75.125</v>
      </c>
      <c r="GH154" s="632">
        <v>237.5</v>
      </c>
      <c r="GI154" s="632">
        <v>186</v>
      </c>
      <c r="GJ154" s="49">
        <v>0</v>
      </c>
      <c r="GK154" s="324"/>
      <c r="GL154" s="49">
        <v>0</v>
      </c>
      <c r="GM154" s="49">
        <v>0</v>
      </c>
      <c r="GN154">
        <v>753.3</v>
      </c>
      <c r="GO154" s="49">
        <v>0</v>
      </c>
      <c r="GP154" s="324"/>
    </row>
    <row r="155" spans="1:198" ht="18">
      <c r="A155" s="40" t="s">
        <v>2203</v>
      </c>
      <c r="B155" s="45">
        <f t="shared" si="5"/>
        <v>11024.19999999999</v>
      </c>
      <c r="C155" s="41"/>
      <c r="D155" s="49">
        <v>0</v>
      </c>
      <c r="E155" s="49">
        <v>102.75</v>
      </c>
      <c r="F155" s="49">
        <v>0</v>
      </c>
      <c r="G155" s="49">
        <v>0</v>
      </c>
      <c r="H155" s="371"/>
      <c r="I155" s="49">
        <v>0</v>
      </c>
      <c r="J155" s="49">
        <v>104.45</v>
      </c>
      <c r="K155" s="49">
        <v>0</v>
      </c>
      <c r="L155" s="49">
        <v>0</v>
      </c>
      <c r="M155" s="371"/>
      <c r="N155" s="49">
        <v>0</v>
      </c>
      <c r="O155" s="49">
        <v>349.94999999999993</v>
      </c>
      <c r="P155" s="49">
        <v>0</v>
      </c>
      <c r="Q155" s="49">
        <v>0</v>
      </c>
      <c r="R155" s="371"/>
      <c r="S155" s="315">
        <v>0</v>
      </c>
      <c r="T155" s="315">
        <v>158.99999999999989</v>
      </c>
      <c r="U155" s="315">
        <v>0</v>
      </c>
      <c r="V155" s="315">
        <v>0</v>
      </c>
      <c r="W155" s="371"/>
      <c r="X155" s="49">
        <v>0</v>
      </c>
      <c r="Y155" s="49">
        <v>146.24999999999977</v>
      </c>
      <c r="Z155" s="49">
        <v>0</v>
      </c>
      <c r="AA155" s="49">
        <v>0</v>
      </c>
      <c r="AB155" s="371"/>
      <c r="AC155" s="49">
        <v>0</v>
      </c>
      <c r="AD155" s="49">
        <v>278.40000000000009</v>
      </c>
      <c r="AE155" s="49">
        <v>0</v>
      </c>
      <c r="AF155" s="49">
        <v>0</v>
      </c>
      <c r="AG155" s="371"/>
      <c r="AH155" s="49">
        <v>0</v>
      </c>
      <c r="AI155" s="49">
        <v>286.125</v>
      </c>
      <c r="AJ155" s="49">
        <v>0</v>
      </c>
      <c r="AK155" s="49">
        <v>0</v>
      </c>
      <c r="AL155" s="371"/>
      <c r="AM155" s="49">
        <v>0</v>
      </c>
      <c r="AN155" s="49">
        <v>240.52500000000009</v>
      </c>
      <c r="AO155" s="49">
        <v>0</v>
      </c>
      <c r="AP155" s="49">
        <v>0</v>
      </c>
      <c r="AQ155" s="371"/>
      <c r="AR155" s="49">
        <v>0</v>
      </c>
      <c r="AS155" s="49">
        <v>89.949999999999989</v>
      </c>
      <c r="AT155" s="49">
        <v>0</v>
      </c>
      <c r="AU155" s="49">
        <v>0</v>
      </c>
      <c r="AV155" s="371"/>
      <c r="AW155" s="49">
        <v>0</v>
      </c>
      <c r="AX155" s="49">
        <v>453.59999999999991</v>
      </c>
      <c r="AY155" s="49">
        <v>0</v>
      </c>
      <c r="AZ155" s="49">
        <v>0</v>
      </c>
      <c r="BA155" s="371"/>
      <c r="BB155" s="49">
        <v>0</v>
      </c>
      <c r="BC155" s="49">
        <v>260.75</v>
      </c>
      <c r="BD155" s="49">
        <v>0</v>
      </c>
      <c r="BE155" s="49">
        <v>0</v>
      </c>
      <c r="BF155" s="371"/>
      <c r="BG155" s="49">
        <v>0</v>
      </c>
      <c r="BH155" s="49">
        <v>105.25</v>
      </c>
      <c r="BI155" s="49">
        <v>0</v>
      </c>
      <c r="BJ155" s="49">
        <v>0</v>
      </c>
      <c r="BK155" s="371"/>
      <c r="BL155" s="49">
        <v>0</v>
      </c>
      <c r="BM155" s="49">
        <v>41.25</v>
      </c>
      <c r="BN155" s="49">
        <v>0</v>
      </c>
      <c r="BO155" s="49">
        <v>0</v>
      </c>
      <c r="BP155" s="371"/>
      <c r="BQ155" s="49">
        <v>0</v>
      </c>
      <c r="BR155" s="49">
        <v>265.52500000000009</v>
      </c>
      <c r="BS155" s="49">
        <v>0</v>
      </c>
      <c r="BT155" s="49">
        <v>0</v>
      </c>
      <c r="BU155" s="324"/>
      <c r="BV155" s="49">
        <v>0</v>
      </c>
      <c r="BW155" s="49">
        <v>327.15000000000009</v>
      </c>
      <c r="BX155" s="49">
        <v>0</v>
      </c>
      <c r="BY155" s="49">
        <v>0</v>
      </c>
      <c r="BZ155" s="371"/>
      <c r="CA155" s="49">
        <v>0</v>
      </c>
      <c r="CB155" s="49">
        <v>180.97500000000036</v>
      </c>
      <c r="CC155" s="49">
        <v>0</v>
      </c>
      <c r="CD155" s="49">
        <v>0</v>
      </c>
      <c r="CE155" s="324"/>
      <c r="CF155" s="333">
        <v>0</v>
      </c>
      <c r="CG155" s="333">
        <v>111.00000000000091</v>
      </c>
      <c r="CH155" s="333">
        <v>0</v>
      </c>
      <c r="CI155" s="333">
        <v>0</v>
      </c>
      <c r="CJ155" s="324"/>
      <c r="CK155" s="49">
        <v>0</v>
      </c>
      <c r="CL155" s="49">
        <v>172.3</v>
      </c>
      <c r="CM155" s="49">
        <v>0</v>
      </c>
      <c r="CN155" s="49">
        <v>0</v>
      </c>
      <c r="CO155" s="371"/>
      <c r="CP155" s="49">
        <v>0</v>
      </c>
      <c r="CQ155" s="49">
        <v>126.65000000000236</v>
      </c>
      <c r="CR155" s="49">
        <v>0</v>
      </c>
      <c r="CS155" s="49">
        <v>0</v>
      </c>
      <c r="CT155" s="324"/>
      <c r="CU155" s="49">
        <v>0</v>
      </c>
      <c r="CV155" s="49">
        <v>237.800000000002</v>
      </c>
      <c r="CW155" s="49">
        <v>0</v>
      </c>
      <c r="CX155" s="49">
        <v>0</v>
      </c>
      <c r="CY155" s="371"/>
      <c r="CZ155" s="49">
        <v>0</v>
      </c>
      <c r="DA155" s="49">
        <v>75</v>
      </c>
      <c r="DB155" s="49">
        <v>0</v>
      </c>
      <c r="DC155" s="49">
        <v>0</v>
      </c>
      <c r="DD155" s="324"/>
      <c r="DE155" s="49">
        <v>0</v>
      </c>
      <c r="DF155" s="49">
        <v>771.70000000000073</v>
      </c>
      <c r="DG155" s="49">
        <v>0</v>
      </c>
      <c r="DH155" s="49">
        <v>0</v>
      </c>
      <c r="DI155" s="324"/>
      <c r="DJ155" s="315">
        <v>0</v>
      </c>
      <c r="DK155" s="315">
        <v>329.09999999999854</v>
      </c>
      <c r="DL155" s="315">
        <v>0</v>
      </c>
      <c r="DM155" s="49">
        <v>0</v>
      </c>
      <c r="DN155" s="324"/>
      <c r="DO155" s="49">
        <v>0</v>
      </c>
      <c r="DP155" s="49">
        <v>281.05000000000018</v>
      </c>
      <c r="DQ155" s="49">
        <v>0</v>
      </c>
      <c r="DR155" s="49">
        <v>0</v>
      </c>
      <c r="DS155" s="324"/>
      <c r="DT155" s="49">
        <v>0</v>
      </c>
      <c r="DU155" s="49">
        <v>0</v>
      </c>
      <c r="DV155" s="49">
        <v>0</v>
      </c>
      <c r="DW155" s="49">
        <v>0</v>
      </c>
      <c r="DX155" s="324"/>
      <c r="DY155" s="49">
        <v>0</v>
      </c>
      <c r="DZ155" s="49">
        <v>1613.7999999999975</v>
      </c>
      <c r="EA155" s="49">
        <v>0</v>
      </c>
      <c r="EB155" s="49">
        <v>0</v>
      </c>
      <c r="EC155" s="324"/>
      <c r="ED155" s="49">
        <v>0</v>
      </c>
      <c r="EE155" s="49">
        <v>234.89999999999964</v>
      </c>
      <c r="EF155" s="49">
        <v>0</v>
      </c>
      <c r="EG155" s="49">
        <v>0</v>
      </c>
      <c r="EH155" s="324"/>
      <c r="EI155" s="49">
        <v>0</v>
      </c>
      <c r="EJ155" s="49">
        <v>113.79999999999927</v>
      </c>
      <c r="EK155" s="49">
        <v>0</v>
      </c>
      <c r="EL155" s="49">
        <v>0</v>
      </c>
      <c r="EM155" s="324"/>
      <c r="EN155" s="49">
        <v>0</v>
      </c>
      <c r="EO155" s="49">
        <v>197.79999999999927</v>
      </c>
      <c r="EP155" s="49">
        <v>0</v>
      </c>
      <c r="EQ155" s="49">
        <v>0</v>
      </c>
      <c r="ER155" s="324"/>
      <c r="ES155" s="49">
        <v>0</v>
      </c>
      <c r="ET155" s="49">
        <v>120.70000000000255</v>
      </c>
      <c r="EU155" s="49">
        <v>0</v>
      </c>
      <c r="EV155" s="49">
        <v>0</v>
      </c>
      <c r="EW155" s="324"/>
      <c r="EX155">
        <v>0</v>
      </c>
      <c r="EY155">
        <v>1667.8999999999996</v>
      </c>
      <c r="EZ155">
        <v>0</v>
      </c>
      <c r="FA155" s="49">
        <v>0</v>
      </c>
      <c r="FB155" s="324"/>
      <c r="FC155" s="49">
        <v>0</v>
      </c>
      <c r="FD155" s="49">
        <v>100.05000000000109</v>
      </c>
      <c r="FE155" s="49">
        <v>0</v>
      </c>
      <c r="FF155" s="49">
        <v>0</v>
      </c>
      <c r="FG155" s="324"/>
      <c r="FH155" s="333">
        <v>0</v>
      </c>
      <c r="FI155" s="333">
        <v>160.59999999999997</v>
      </c>
      <c r="FJ155" s="333">
        <v>0</v>
      </c>
      <c r="FK155" s="49">
        <v>0</v>
      </c>
      <c r="FL155" s="324"/>
      <c r="FM155" s="333">
        <v>0</v>
      </c>
      <c r="FN155" s="333">
        <v>155.75000000000182</v>
      </c>
      <c r="FO155" s="333">
        <v>0</v>
      </c>
      <c r="FP155" s="49">
        <v>0</v>
      </c>
      <c r="FQ155" s="324"/>
      <c r="FR155" s="49">
        <v>0</v>
      </c>
      <c r="FS155" s="49">
        <v>243.60000000000002</v>
      </c>
      <c r="FT155" s="49">
        <v>0</v>
      </c>
      <c r="FU155" s="49">
        <v>0</v>
      </c>
      <c r="FV155" s="324"/>
      <c r="FW155" s="49">
        <v>0</v>
      </c>
      <c r="FX155" s="49">
        <v>93.849999999998545</v>
      </c>
      <c r="FY155" s="49">
        <v>0</v>
      </c>
      <c r="FZ155" s="49">
        <v>0</v>
      </c>
      <c r="GA155" s="324"/>
      <c r="GB155">
        <v>0</v>
      </c>
      <c r="GC155">
        <v>599.94999999998436</v>
      </c>
      <c r="GD155">
        <v>0</v>
      </c>
      <c r="GE155" s="49">
        <v>0</v>
      </c>
      <c r="GF155" s="324"/>
      <c r="GG155" s="632">
        <v>0</v>
      </c>
      <c r="GH155" s="632">
        <v>225</v>
      </c>
      <c r="GI155" s="632">
        <v>0</v>
      </c>
      <c r="GJ155" s="49">
        <v>0</v>
      </c>
      <c r="GK155" s="324"/>
      <c r="GL155" s="49">
        <v>0</v>
      </c>
      <c r="GM155" s="49">
        <v>0</v>
      </c>
      <c r="GN155">
        <v>0</v>
      </c>
      <c r="GO155" s="49">
        <v>0</v>
      </c>
      <c r="GP155" s="324"/>
    </row>
    <row r="156" spans="1:198" s="38" customFormat="1" ht="18">
      <c r="A156" s="40" t="s">
        <v>13</v>
      </c>
      <c r="B156" s="45">
        <f t="shared" si="5"/>
        <v>15066.487499999996</v>
      </c>
      <c r="C156" s="41"/>
      <c r="D156" s="49">
        <v>0</v>
      </c>
      <c r="E156" s="49">
        <v>140.44999999999999</v>
      </c>
      <c r="F156" s="49">
        <v>0</v>
      </c>
      <c r="G156" s="49">
        <v>0</v>
      </c>
      <c r="H156" s="371"/>
      <c r="I156" s="49">
        <v>0</v>
      </c>
      <c r="J156" s="49">
        <v>59.499999999999972</v>
      </c>
      <c r="K156" s="49">
        <v>0</v>
      </c>
      <c r="L156" s="49">
        <v>0</v>
      </c>
      <c r="M156" s="371"/>
      <c r="N156" s="49">
        <v>108.02500000000003</v>
      </c>
      <c r="O156" s="49">
        <v>277.75000000000045</v>
      </c>
      <c r="P156" s="49">
        <v>0</v>
      </c>
      <c r="Q156" s="49">
        <v>0</v>
      </c>
      <c r="R156" s="371"/>
      <c r="S156" s="315">
        <v>62.425000000000011</v>
      </c>
      <c r="T156" s="315">
        <v>145.29999999999995</v>
      </c>
      <c r="U156" s="315">
        <v>0</v>
      </c>
      <c r="V156" s="315">
        <v>0</v>
      </c>
      <c r="W156" s="371"/>
      <c r="X156" s="49">
        <v>80.125000000000057</v>
      </c>
      <c r="Y156" s="49">
        <v>284.84999999999991</v>
      </c>
      <c r="Z156" s="49">
        <v>0</v>
      </c>
      <c r="AA156" s="49">
        <v>0</v>
      </c>
      <c r="AB156" s="371"/>
      <c r="AC156" s="49">
        <v>133.11250000000007</v>
      </c>
      <c r="AD156" s="49">
        <v>249.24999999999977</v>
      </c>
      <c r="AE156" s="49">
        <v>0</v>
      </c>
      <c r="AF156" s="49">
        <v>0</v>
      </c>
      <c r="AG156" s="371"/>
      <c r="AH156" s="49">
        <v>206.79999999999984</v>
      </c>
      <c r="AI156" s="49">
        <v>332.25</v>
      </c>
      <c r="AJ156" s="49">
        <v>0</v>
      </c>
      <c r="AK156" s="49">
        <v>0</v>
      </c>
      <c r="AL156" s="371"/>
      <c r="AM156" s="49">
        <v>105.73749999999995</v>
      </c>
      <c r="AN156" s="49">
        <v>268.75</v>
      </c>
      <c r="AO156" s="49">
        <v>0</v>
      </c>
      <c r="AP156" s="49">
        <v>0</v>
      </c>
      <c r="AQ156" s="371"/>
      <c r="AR156" s="49">
        <v>120.62499999999977</v>
      </c>
      <c r="AS156" s="49">
        <v>81.549999999999983</v>
      </c>
      <c r="AT156" s="49">
        <v>0</v>
      </c>
      <c r="AU156" s="49">
        <v>0</v>
      </c>
      <c r="AV156" s="371"/>
      <c r="AW156" s="49">
        <v>105.625</v>
      </c>
      <c r="AX156" s="49">
        <v>332.10000000000036</v>
      </c>
      <c r="AY156" s="49">
        <v>0</v>
      </c>
      <c r="AZ156" s="49">
        <v>0</v>
      </c>
      <c r="BA156" s="371"/>
      <c r="BB156" s="49">
        <v>88.824999999999591</v>
      </c>
      <c r="BC156" s="49">
        <v>263.94999999999993</v>
      </c>
      <c r="BD156" s="49">
        <v>0</v>
      </c>
      <c r="BE156" s="49">
        <v>0</v>
      </c>
      <c r="BF156" s="371"/>
      <c r="BG156" s="49">
        <v>42.637499999999818</v>
      </c>
      <c r="BH156" s="49">
        <v>70</v>
      </c>
      <c r="BI156" s="49">
        <v>0</v>
      </c>
      <c r="BJ156" s="49">
        <v>0</v>
      </c>
      <c r="BK156" s="371"/>
      <c r="BL156" s="49">
        <v>105.30000000000018</v>
      </c>
      <c r="BM156" s="49">
        <v>60.149999999999991</v>
      </c>
      <c r="BN156" s="49">
        <v>0</v>
      </c>
      <c r="BO156" s="49">
        <v>0</v>
      </c>
      <c r="BP156" s="371"/>
      <c r="BQ156" s="49">
        <v>101.97500000000014</v>
      </c>
      <c r="BR156" s="49">
        <v>282.55000000000064</v>
      </c>
      <c r="BS156" s="49">
        <v>0</v>
      </c>
      <c r="BT156" s="49">
        <v>0</v>
      </c>
      <c r="BU156" s="324"/>
      <c r="BV156" s="49">
        <v>109.22499999999991</v>
      </c>
      <c r="BW156" s="49">
        <v>82.300000000000637</v>
      </c>
      <c r="BX156" s="49">
        <v>0</v>
      </c>
      <c r="BY156" s="49">
        <v>0</v>
      </c>
      <c r="BZ156" s="371"/>
      <c r="CA156" s="49">
        <v>79.75</v>
      </c>
      <c r="CB156" s="49">
        <v>183.15000000000055</v>
      </c>
      <c r="CC156" s="49">
        <v>0</v>
      </c>
      <c r="CD156" s="49">
        <v>0</v>
      </c>
      <c r="CE156" s="324"/>
      <c r="CF156" s="333">
        <v>144.05000000000041</v>
      </c>
      <c r="CG156" s="333">
        <v>178</v>
      </c>
      <c r="CH156" s="333">
        <v>0</v>
      </c>
      <c r="CI156" s="333">
        <v>0</v>
      </c>
      <c r="CJ156" s="324"/>
      <c r="CK156" s="49">
        <v>59.799999999999272</v>
      </c>
      <c r="CL156" s="49">
        <v>171.94999999999996</v>
      </c>
      <c r="CM156" s="49">
        <v>0</v>
      </c>
      <c r="CN156" s="49">
        <v>0</v>
      </c>
      <c r="CO156" s="371"/>
      <c r="CP156" s="49">
        <v>105.66249999999991</v>
      </c>
      <c r="CQ156" s="49">
        <v>246.44999999999982</v>
      </c>
      <c r="CR156" s="49">
        <v>0</v>
      </c>
      <c r="CS156" s="49">
        <v>0</v>
      </c>
      <c r="CT156" s="324"/>
      <c r="CU156" s="49">
        <v>81.399999999999181</v>
      </c>
      <c r="CV156" s="49">
        <v>24.349999999999454</v>
      </c>
      <c r="CW156" s="49">
        <v>0</v>
      </c>
      <c r="CX156" s="49">
        <v>0</v>
      </c>
      <c r="CY156" s="371"/>
      <c r="CZ156" s="49">
        <v>31.374999999999091</v>
      </c>
      <c r="DA156" s="49">
        <v>67.349999999999994</v>
      </c>
      <c r="DB156" s="49">
        <v>0</v>
      </c>
      <c r="DC156" s="49">
        <v>0</v>
      </c>
      <c r="DD156" s="324"/>
      <c r="DE156" s="49">
        <v>557.875</v>
      </c>
      <c r="DF156" s="49">
        <v>885.75000000000182</v>
      </c>
      <c r="DG156" s="49">
        <v>0</v>
      </c>
      <c r="DH156" s="49">
        <v>0</v>
      </c>
      <c r="DI156" s="324"/>
      <c r="DJ156" s="315">
        <v>94.625</v>
      </c>
      <c r="DK156" s="315">
        <v>238.550000000002</v>
      </c>
      <c r="DL156" s="315">
        <v>0</v>
      </c>
      <c r="DM156" s="49">
        <v>0</v>
      </c>
      <c r="DN156" s="324"/>
      <c r="DO156" s="49">
        <v>147.07500000000073</v>
      </c>
      <c r="DP156" s="49">
        <v>234.50000000000091</v>
      </c>
      <c r="DQ156" s="49">
        <v>0</v>
      </c>
      <c r="DR156" s="49">
        <v>0</v>
      </c>
      <c r="DS156" s="324"/>
      <c r="DT156" s="49">
        <v>0</v>
      </c>
      <c r="DU156" s="49">
        <v>0</v>
      </c>
      <c r="DV156" s="49">
        <v>0</v>
      </c>
      <c r="DW156" s="49">
        <v>0</v>
      </c>
      <c r="DX156" s="324"/>
      <c r="DY156" s="49">
        <v>878.45000000001164</v>
      </c>
      <c r="DZ156" s="49">
        <v>1760.4250000000002</v>
      </c>
      <c r="EA156" s="49">
        <v>0</v>
      </c>
      <c r="EB156" s="49">
        <v>0</v>
      </c>
      <c r="EC156" s="324"/>
      <c r="ED156" s="49">
        <v>42.974999999999454</v>
      </c>
      <c r="EE156" s="49">
        <v>186.00000000000182</v>
      </c>
      <c r="EF156" s="49">
        <v>0</v>
      </c>
      <c r="EG156" s="49">
        <v>0</v>
      </c>
      <c r="EH156" s="324"/>
      <c r="EI156" s="49">
        <v>20.774999999999636</v>
      </c>
      <c r="EJ156" s="49">
        <v>313.40000000000055</v>
      </c>
      <c r="EK156" s="49">
        <v>0</v>
      </c>
      <c r="EL156" s="49">
        <v>0</v>
      </c>
      <c r="EM156" s="324"/>
      <c r="EN156" s="49">
        <v>0</v>
      </c>
      <c r="EO156" s="49">
        <v>115.70000000000437</v>
      </c>
      <c r="EP156" s="49">
        <v>0</v>
      </c>
      <c r="EQ156" s="49">
        <v>0</v>
      </c>
      <c r="ER156" s="324"/>
      <c r="ES156" s="49">
        <v>41.250000000000909</v>
      </c>
      <c r="ET156" s="49">
        <v>36.400000000003274</v>
      </c>
      <c r="EU156" s="49">
        <v>0</v>
      </c>
      <c r="EV156" s="49">
        <v>0</v>
      </c>
      <c r="EW156" s="324"/>
      <c r="EX156">
        <v>507.44999999999993</v>
      </c>
      <c r="EY156">
        <v>1251.3499999999985</v>
      </c>
      <c r="EZ156">
        <v>0</v>
      </c>
      <c r="FA156" s="49">
        <v>0</v>
      </c>
      <c r="FB156" s="324"/>
      <c r="FC156" s="49">
        <v>59.925000000000182</v>
      </c>
      <c r="FD156" s="49">
        <v>117.25000000000182</v>
      </c>
      <c r="FE156" s="49">
        <v>0</v>
      </c>
      <c r="FF156" s="49">
        <v>0</v>
      </c>
      <c r="FG156" s="324"/>
      <c r="FH156" s="333">
        <v>117.61249999999836</v>
      </c>
      <c r="FI156" s="333">
        <v>118.75</v>
      </c>
      <c r="FJ156" s="333">
        <v>0</v>
      </c>
      <c r="FK156" s="49">
        <v>0</v>
      </c>
      <c r="FL156" s="324"/>
      <c r="FM156" s="333">
        <v>117.34999999999945</v>
      </c>
      <c r="FN156" s="333">
        <v>128.32500000000073</v>
      </c>
      <c r="FO156" s="333">
        <v>0</v>
      </c>
      <c r="FP156" s="49">
        <v>0</v>
      </c>
      <c r="FQ156" s="324"/>
      <c r="FR156" s="49">
        <v>86.974999999999454</v>
      </c>
      <c r="FS156" s="49">
        <v>215.3</v>
      </c>
      <c r="FT156" s="49">
        <v>0</v>
      </c>
      <c r="FU156" s="49">
        <v>0</v>
      </c>
      <c r="FV156" s="324"/>
      <c r="FW156" s="49">
        <v>0</v>
      </c>
      <c r="FX156" s="49">
        <v>33.649999999995998</v>
      </c>
      <c r="FY156" s="49">
        <v>0</v>
      </c>
      <c r="FZ156" s="49">
        <v>0</v>
      </c>
      <c r="GA156" s="324"/>
      <c r="GB156">
        <v>264.84999999999673</v>
      </c>
      <c r="GC156">
        <v>581.89999999997849</v>
      </c>
      <c r="GD156">
        <v>0</v>
      </c>
      <c r="GE156" s="49">
        <v>0</v>
      </c>
      <c r="GF156" s="324"/>
      <c r="GG156" s="632">
        <v>68.125000000001819</v>
      </c>
      <c r="GH156" s="632">
        <v>169.5</v>
      </c>
      <c r="GI156" s="632">
        <v>0</v>
      </c>
      <c r="GJ156" s="49">
        <v>0</v>
      </c>
      <c r="GK156" s="324"/>
      <c r="GL156" s="49">
        <v>0</v>
      </c>
      <c r="GM156" s="49">
        <v>0</v>
      </c>
      <c r="GN156">
        <v>0</v>
      </c>
      <c r="GO156" s="49">
        <v>0</v>
      </c>
      <c r="GP156" s="324"/>
    </row>
    <row r="157" spans="1:198" s="38" customFormat="1" ht="18">
      <c r="A157" s="40" t="s">
        <v>662</v>
      </c>
      <c r="B157" s="45">
        <f t="shared" si="5"/>
        <v>32510.437500000007</v>
      </c>
      <c r="C157" s="41"/>
      <c r="D157" s="49">
        <v>0</v>
      </c>
      <c r="E157" s="49">
        <v>120.1</v>
      </c>
      <c r="F157" s="49">
        <v>15.449999999999996</v>
      </c>
      <c r="G157" s="49">
        <v>0</v>
      </c>
      <c r="H157" s="371"/>
      <c r="I157" s="49">
        <v>0</v>
      </c>
      <c r="J157" s="49">
        <v>42.900000000000034</v>
      </c>
      <c r="K157" s="49">
        <v>48.75</v>
      </c>
      <c r="L157" s="49">
        <v>0</v>
      </c>
      <c r="M157" s="371"/>
      <c r="N157" s="49">
        <v>167.86249999999998</v>
      </c>
      <c r="O157" s="49">
        <v>260.30000000000041</v>
      </c>
      <c r="P157" s="49">
        <v>425.55000000000007</v>
      </c>
      <c r="Q157" s="49">
        <v>0</v>
      </c>
      <c r="R157" s="371"/>
      <c r="S157" s="315">
        <v>87.124999999999943</v>
      </c>
      <c r="T157" s="315">
        <v>255.19999999999993</v>
      </c>
      <c r="U157" s="315">
        <v>50.25</v>
      </c>
      <c r="V157" s="315">
        <v>0</v>
      </c>
      <c r="W157" s="371"/>
      <c r="X157" s="49">
        <v>84.124999999999943</v>
      </c>
      <c r="Y157" s="49">
        <v>133.75000000000023</v>
      </c>
      <c r="Z157" s="49">
        <v>290.625</v>
      </c>
      <c r="AA157" s="49">
        <v>0</v>
      </c>
      <c r="AB157" s="371"/>
      <c r="AC157" s="49">
        <v>168.57499999999979</v>
      </c>
      <c r="AD157" s="49">
        <v>419.50000000000023</v>
      </c>
      <c r="AE157" s="49">
        <v>278.02499999999998</v>
      </c>
      <c r="AF157" s="49">
        <v>0</v>
      </c>
      <c r="AG157" s="371"/>
      <c r="AH157" s="49">
        <v>235.47499999999991</v>
      </c>
      <c r="AI157" s="49">
        <v>300.79999999999995</v>
      </c>
      <c r="AJ157" s="49">
        <v>794.92499999999995</v>
      </c>
      <c r="AK157" s="49">
        <v>0</v>
      </c>
      <c r="AL157" s="371"/>
      <c r="AM157" s="49">
        <v>63.437499999999773</v>
      </c>
      <c r="AN157" s="49">
        <v>336.75000000000045</v>
      </c>
      <c r="AO157" s="49">
        <v>409.01250000000005</v>
      </c>
      <c r="AP157" s="49">
        <v>0</v>
      </c>
      <c r="AQ157" s="371"/>
      <c r="AR157" s="49">
        <v>147.625</v>
      </c>
      <c r="AS157" s="49">
        <v>209.55</v>
      </c>
      <c r="AT157" s="49">
        <v>192.45000000000002</v>
      </c>
      <c r="AU157" s="49">
        <v>0</v>
      </c>
      <c r="AV157" s="371"/>
      <c r="AW157" s="49">
        <v>4.2750000000000909</v>
      </c>
      <c r="AX157" s="49">
        <v>398.30000000000109</v>
      </c>
      <c r="AY157" s="49">
        <v>457.16250000000002</v>
      </c>
      <c r="AZ157" s="49">
        <v>0</v>
      </c>
      <c r="BA157" s="371"/>
      <c r="BB157" s="49">
        <v>73.799999999999955</v>
      </c>
      <c r="BC157" s="49">
        <v>275.60000000000002</v>
      </c>
      <c r="BD157" s="49">
        <v>125.55000000000001</v>
      </c>
      <c r="BE157" s="49">
        <v>0</v>
      </c>
      <c r="BF157" s="371"/>
      <c r="BG157" s="49">
        <v>52.425000000000182</v>
      </c>
      <c r="BH157" s="49">
        <v>229.19999999999996</v>
      </c>
      <c r="BI157" s="49">
        <v>384.90000000000003</v>
      </c>
      <c r="BJ157" s="49">
        <v>0</v>
      </c>
      <c r="BK157" s="371"/>
      <c r="BL157" s="49">
        <v>85.912500000000364</v>
      </c>
      <c r="BM157" s="49">
        <v>258.14999999999998</v>
      </c>
      <c r="BN157" s="49">
        <v>99.449999999999989</v>
      </c>
      <c r="BO157" s="49">
        <v>0</v>
      </c>
      <c r="BP157" s="371"/>
      <c r="BQ157" s="49">
        <v>48.637500000000273</v>
      </c>
      <c r="BR157" s="49">
        <v>332.95000000000073</v>
      </c>
      <c r="BS157" s="49">
        <v>197.25</v>
      </c>
      <c r="BT157" s="49">
        <v>0</v>
      </c>
      <c r="BU157" s="324"/>
      <c r="BV157" s="49">
        <v>157.05000000000018</v>
      </c>
      <c r="BW157" s="49">
        <v>223.15000000000055</v>
      </c>
      <c r="BX157" s="49">
        <v>375.07499999999999</v>
      </c>
      <c r="BY157" s="49">
        <v>0</v>
      </c>
      <c r="BZ157" s="371"/>
      <c r="CA157" s="49">
        <v>41.599999999999909</v>
      </c>
      <c r="CB157" s="49">
        <v>371.80000000000018</v>
      </c>
      <c r="CC157" s="49">
        <v>305.10000000000002</v>
      </c>
      <c r="CD157" s="49">
        <v>0</v>
      </c>
      <c r="CE157" s="324"/>
      <c r="CF157" s="333">
        <v>83.875000000000455</v>
      </c>
      <c r="CG157" s="333">
        <v>157.69999999999891</v>
      </c>
      <c r="CH157" s="333">
        <v>42.525000000000006</v>
      </c>
      <c r="CI157" s="333">
        <v>0</v>
      </c>
      <c r="CJ157" s="324"/>
      <c r="CK157" s="49">
        <v>45.487499999999955</v>
      </c>
      <c r="CL157" s="49">
        <v>93.9</v>
      </c>
      <c r="CM157" s="49">
        <v>101.25</v>
      </c>
      <c r="CN157" s="49">
        <v>0</v>
      </c>
      <c r="CO157" s="371"/>
      <c r="CP157" s="49">
        <v>114.70000000000005</v>
      </c>
      <c r="CQ157" s="49">
        <v>174.69999999999982</v>
      </c>
      <c r="CR157" s="49">
        <v>254.92499999999998</v>
      </c>
      <c r="CS157" s="49">
        <v>0</v>
      </c>
      <c r="CT157" s="324"/>
      <c r="CU157" s="49">
        <v>16.824999999999591</v>
      </c>
      <c r="CV157" s="49">
        <v>94.200000000000728</v>
      </c>
      <c r="CW157" s="49">
        <v>372.82499999999999</v>
      </c>
      <c r="CX157" s="49">
        <v>0</v>
      </c>
      <c r="CY157" s="371"/>
      <c r="CZ157" s="49">
        <v>8.9999999999995453</v>
      </c>
      <c r="DA157" s="49">
        <v>24.85</v>
      </c>
      <c r="DB157" s="49">
        <v>14.625</v>
      </c>
      <c r="DC157" s="49">
        <v>0</v>
      </c>
      <c r="DD157" s="324"/>
      <c r="DE157" s="49">
        <v>223.84999999999982</v>
      </c>
      <c r="DF157" s="49">
        <v>721.5</v>
      </c>
      <c r="DG157" s="49">
        <v>1934.0250000000005</v>
      </c>
      <c r="DH157" s="49">
        <v>0</v>
      </c>
      <c r="DI157" s="324"/>
      <c r="DJ157" s="315">
        <v>147.84999999999997</v>
      </c>
      <c r="DK157" s="315">
        <v>275.85000000000036</v>
      </c>
      <c r="DL157" s="315">
        <v>337.5</v>
      </c>
      <c r="DM157" s="49">
        <v>0</v>
      </c>
      <c r="DN157" s="324"/>
      <c r="DO157" s="49">
        <v>103.75</v>
      </c>
      <c r="DP157" s="49">
        <v>370.79999999999745</v>
      </c>
      <c r="DQ157" s="49">
        <v>118.80000000000001</v>
      </c>
      <c r="DR157" s="49">
        <v>0</v>
      </c>
      <c r="DS157" s="324"/>
      <c r="DT157" s="49">
        <v>0</v>
      </c>
      <c r="DU157" s="49">
        <v>0</v>
      </c>
      <c r="DV157" s="49">
        <v>0</v>
      </c>
      <c r="DW157" s="49">
        <v>0</v>
      </c>
      <c r="DX157" s="324"/>
      <c r="DY157" s="49">
        <v>1035.4874999999929</v>
      </c>
      <c r="DZ157" s="49">
        <v>1918.800000000002</v>
      </c>
      <c r="EA157" s="49">
        <v>3042.9375000000005</v>
      </c>
      <c r="EB157" s="49">
        <v>0</v>
      </c>
      <c r="EC157" s="324"/>
      <c r="ED157" s="49">
        <v>93.25</v>
      </c>
      <c r="EE157" s="49">
        <v>132.25000000000364</v>
      </c>
      <c r="EF157" s="49">
        <v>59.849999999999994</v>
      </c>
      <c r="EG157" s="49">
        <v>0</v>
      </c>
      <c r="EH157" s="324"/>
      <c r="EI157" s="49">
        <v>52.224999999999909</v>
      </c>
      <c r="EJ157" s="49">
        <v>153.95000000000255</v>
      </c>
      <c r="EK157" s="49">
        <v>345.52500000000009</v>
      </c>
      <c r="EL157" s="49">
        <v>0</v>
      </c>
      <c r="EM157" s="324"/>
      <c r="EN157" s="49">
        <v>0</v>
      </c>
      <c r="EO157" s="49">
        <v>431.45000000000255</v>
      </c>
      <c r="EP157" s="49">
        <v>367.95000000000005</v>
      </c>
      <c r="EQ157" s="49">
        <v>0</v>
      </c>
      <c r="ER157" s="324"/>
      <c r="ES157" s="49">
        <v>101.80000000000109</v>
      </c>
      <c r="ET157" s="49">
        <v>149.85000000000218</v>
      </c>
      <c r="EU157" s="49">
        <v>278.02499999999998</v>
      </c>
      <c r="EV157" s="49">
        <v>0</v>
      </c>
      <c r="EW157" s="324"/>
      <c r="EX157">
        <v>541.375</v>
      </c>
      <c r="EY157">
        <v>1099.4500000000007</v>
      </c>
      <c r="EZ157">
        <v>2040.5249999999999</v>
      </c>
      <c r="FA157" s="49">
        <v>0</v>
      </c>
      <c r="FB157" s="324"/>
      <c r="FC157" s="49">
        <v>50.050000000001091</v>
      </c>
      <c r="FD157" s="49">
        <v>6.750000000003638</v>
      </c>
      <c r="FE157" s="49">
        <v>138.375</v>
      </c>
      <c r="FF157" s="49">
        <v>0</v>
      </c>
      <c r="FG157" s="324"/>
      <c r="FH157" s="333">
        <v>49.425000000000182</v>
      </c>
      <c r="FI157" s="333">
        <v>214.34999999999997</v>
      </c>
      <c r="FJ157" s="333">
        <v>119.39999999999999</v>
      </c>
      <c r="FK157" s="49">
        <v>0</v>
      </c>
      <c r="FL157" s="324"/>
      <c r="FM157" s="333">
        <v>112.77499999999964</v>
      </c>
      <c r="FN157" s="333">
        <v>93.600000000002183</v>
      </c>
      <c r="FO157" s="333">
        <v>193.72500000000002</v>
      </c>
      <c r="FP157" s="49">
        <v>0</v>
      </c>
      <c r="FQ157" s="324"/>
      <c r="FR157" s="49">
        <v>104.75</v>
      </c>
      <c r="FS157" s="49">
        <v>211.5</v>
      </c>
      <c r="FT157" s="49">
        <v>323.25000000000006</v>
      </c>
      <c r="FU157" s="49">
        <v>0</v>
      </c>
      <c r="FV157" s="324"/>
      <c r="FW157" s="49">
        <v>0</v>
      </c>
      <c r="FX157" s="49">
        <v>77.249999999998181</v>
      </c>
      <c r="FY157" s="49">
        <v>89.474999999999994</v>
      </c>
      <c r="FZ157" s="49">
        <v>0</v>
      </c>
      <c r="GA157" s="324"/>
      <c r="GB157">
        <v>201.40000000000236</v>
      </c>
      <c r="GC157">
        <v>614.69999999998913</v>
      </c>
      <c r="GD157">
        <v>1073.4749999999999</v>
      </c>
      <c r="GE157" s="49">
        <v>0</v>
      </c>
      <c r="GF157" s="324"/>
      <c r="GG157" s="632">
        <v>76.5</v>
      </c>
      <c r="GH157" s="632">
        <v>204.75</v>
      </c>
      <c r="GI157" s="632">
        <v>310.5</v>
      </c>
      <c r="GJ157" s="49">
        <v>0</v>
      </c>
      <c r="GK157" s="324"/>
      <c r="GL157" s="49">
        <v>0</v>
      </c>
      <c r="GM157" s="49">
        <v>0</v>
      </c>
      <c r="GN157">
        <v>528.97499999999991</v>
      </c>
      <c r="GO157" s="49">
        <v>0</v>
      </c>
      <c r="GP157" s="324"/>
    </row>
    <row r="158" spans="1:198" ht="18">
      <c r="A158" s="40" t="s">
        <v>2200</v>
      </c>
      <c r="B158" s="45">
        <f t="shared" si="5"/>
        <v>23507.337499999983</v>
      </c>
      <c r="C158" s="41"/>
      <c r="D158" s="49">
        <v>0</v>
      </c>
      <c r="E158" s="49">
        <v>72.099999999999994</v>
      </c>
      <c r="F158" s="49">
        <v>11.250000000000002</v>
      </c>
      <c r="G158" s="49">
        <v>0</v>
      </c>
      <c r="H158" s="371"/>
      <c r="I158" s="49">
        <v>0</v>
      </c>
      <c r="J158" s="49">
        <v>38.500000000000028</v>
      </c>
      <c r="K158" s="49">
        <v>40.5</v>
      </c>
      <c r="L158" s="49">
        <v>0</v>
      </c>
      <c r="M158" s="371"/>
      <c r="N158" s="49">
        <v>0</v>
      </c>
      <c r="O158" s="49">
        <v>113.64999999999986</v>
      </c>
      <c r="P158" s="49">
        <v>166.57499999999999</v>
      </c>
      <c r="Q158" s="49">
        <v>0</v>
      </c>
      <c r="R158" s="371"/>
      <c r="S158" s="315">
        <v>0</v>
      </c>
      <c r="T158" s="315">
        <v>169.99999999999989</v>
      </c>
      <c r="U158" s="315">
        <v>189.3</v>
      </c>
      <c r="V158" s="315">
        <v>0</v>
      </c>
      <c r="W158" s="371"/>
      <c r="X158" s="49">
        <v>0</v>
      </c>
      <c r="Y158" s="49">
        <v>42.699999999999818</v>
      </c>
      <c r="Z158" s="49">
        <v>296.54999999999995</v>
      </c>
      <c r="AA158" s="49">
        <v>0</v>
      </c>
      <c r="AB158" s="371"/>
      <c r="AC158" s="49">
        <v>0</v>
      </c>
      <c r="AD158" s="49">
        <v>348.29999999999995</v>
      </c>
      <c r="AE158" s="49">
        <v>395.62500000000011</v>
      </c>
      <c r="AF158" s="49">
        <v>0</v>
      </c>
      <c r="AG158" s="371"/>
      <c r="AH158" s="49">
        <v>0</v>
      </c>
      <c r="AI158" s="49">
        <v>192.74999999999977</v>
      </c>
      <c r="AJ158" s="49">
        <v>566.54999999999995</v>
      </c>
      <c r="AK158" s="49">
        <v>0</v>
      </c>
      <c r="AL158" s="371"/>
      <c r="AM158" s="49">
        <v>0</v>
      </c>
      <c r="AN158" s="49">
        <v>278.94999999999982</v>
      </c>
      <c r="AO158" s="49">
        <v>181.72499999999999</v>
      </c>
      <c r="AP158" s="49">
        <v>0</v>
      </c>
      <c r="AQ158" s="371"/>
      <c r="AR158" s="49">
        <v>0</v>
      </c>
      <c r="AS158" s="49">
        <v>131.79999999999998</v>
      </c>
      <c r="AT158" s="49">
        <v>28.875</v>
      </c>
      <c r="AU158" s="49">
        <v>0</v>
      </c>
      <c r="AV158" s="371"/>
      <c r="AW158" s="49">
        <v>0</v>
      </c>
      <c r="AX158" s="49">
        <v>189.800000000002</v>
      </c>
      <c r="AY158" s="49">
        <v>597.22500000000002</v>
      </c>
      <c r="AZ158" s="49">
        <v>0</v>
      </c>
      <c r="BA158" s="371"/>
      <c r="BB158" s="49">
        <v>0</v>
      </c>
      <c r="BC158" s="49">
        <v>248.25</v>
      </c>
      <c r="BD158" s="49">
        <v>171.3</v>
      </c>
      <c r="BE158" s="49">
        <v>0</v>
      </c>
      <c r="BF158" s="371"/>
      <c r="BG158" s="49">
        <v>0</v>
      </c>
      <c r="BH158" s="49">
        <v>166.9</v>
      </c>
      <c r="BI158" s="49">
        <v>112.35000000000001</v>
      </c>
      <c r="BJ158" s="49">
        <v>0</v>
      </c>
      <c r="BK158" s="371"/>
      <c r="BL158" s="49">
        <v>0</v>
      </c>
      <c r="BM158" s="49">
        <v>88.45</v>
      </c>
      <c r="BN158" s="49">
        <v>81.225000000000009</v>
      </c>
      <c r="BO158" s="49">
        <v>0</v>
      </c>
      <c r="BP158" s="371"/>
      <c r="BQ158" s="49">
        <v>0</v>
      </c>
      <c r="BR158" s="49">
        <v>248.30000000000155</v>
      </c>
      <c r="BS158" s="49">
        <v>147.9</v>
      </c>
      <c r="BT158" s="49">
        <v>0</v>
      </c>
      <c r="BU158" s="324"/>
      <c r="BV158" s="49">
        <v>0</v>
      </c>
      <c r="BW158" s="49">
        <v>322.25000000000045</v>
      </c>
      <c r="BX158" s="49">
        <v>661.42500000000007</v>
      </c>
      <c r="BY158" s="49">
        <v>0</v>
      </c>
      <c r="BZ158" s="371"/>
      <c r="CA158" s="49">
        <v>0</v>
      </c>
      <c r="CB158" s="49">
        <v>272.09999999999991</v>
      </c>
      <c r="CC158" s="49">
        <v>10.725000000000001</v>
      </c>
      <c r="CD158" s="49">
        <v>0</v>
      </c>
      <c r="CE158" s="324"/>
      <c r="CF158" s="333">
        <v>0</v>
      </c>
      <c r="CG158" s="333">
        <v>129.45000000000027</v>
      </c>
      <c r="CH158" s="333">
        <v>223.79999999999998</v>
      </c>
      <c r="CI158" s="333">
        <v>0</v>
      </c>
      <c r="CJ158" s="324"/>
      <c r="CK158" s="49">
        <v>0</v>
      </c>
      <c r="CL158" s="49">
        <v>192.15</v>
      </c>
      <c r="CM158" s="49">
        <v>17.55</v>
      </c>
      <c r="CN158" s="49">
        <v>0</v>
      </c>
      <c r="CO158" s="371"/>
      <c r="CP158" s="49">
        <v>0</v>
      </c>
      <c r="CQ158" s="49">
        <v>33.150000000000091</v>
      </c>
      <c r="CR158" s="49">
        <v>368.40000000000003</v>
      </c>
      <c r="CS158" s="49">
        <v>0</v>
      </c>
      <c r="CT158" s="324"/>
      <c r="CU158" s="49">
        <v>0</v>
      </c>
      <c r="CV158" s="49">
        <v>18.700000000000273</v>
      </c>
      <c r="CW158" s="49">
        <v>382.72499999999997</v>
      </c>
      <c r="CX158" s="49">
        <v>0</v>
      </c>
      <c r="CY158" s="371"/>
      <c r="CZ158" s="49">
        <v>0</v>
      </c>
      <c r="DA158" s="49">
        <v>14.850000000000001</v>
      </c>
      <c r="DB158" s="49">
        <v>22.275000000000002</v>
      </c>
      <c r="DC158" s="49">
        <v>0</v>
      </c>
      <c r="DD158" s="324"/>
      <c r="DE158" s="49">
        <v>0</v>
      </c>
      <c r="DF158" s="49">
        <v>350.70000000000073</v>
      </c>
      <c r="DG158" s="49">
        <v>2032.7999999999997</v>
      </c>
      <c r="DH158" s="49">
        <v>0</v>
      </c>
      <c r="DI158" s="324"/>
      <c r="DJ158" s="315">
        <v>0</v>
      </c>
      <c r="DK158" s="315">
        <v>283.25000000000182</v>
      </c>
      <c r="DL158" s="315">
        <v>673.2</v>
      </c>
      <c r="DM158" s="49">
        <v>0</v>
      </c>
      <c r="DN158" s="324"/>
      <c r="DO158" s="49">
        <v>0</v>
      </c>
      <c r="DP158" s="49">
        <v>179.70000000000255</v>
      </c>
      <c r="DQ158" s="49">
        <v>393.75</v>
      </c>
      <c r="DR158" s="49">
        <v>0</v>
      </c>
      <c r="DS158" s="324"/>
      <c r="DT158" s="49">
        <v>0</v>
      </c>
      <c r="DU158" s="49">
        <v>0</v>
      </c>
      <c r="DV158" s="49">
        <v>0</v>
      </c>
      <c r="DW158" s="49">
        <v>0</v>
      </c>
      <c r="DX158" s="324"/>
      <c r="DY158" s="49">
        <v>0</v>
      </c>
      <c r="DZ158" s="49">
        <v>1671.800000000002</v>
      </c>
      <c r="EA158" s="49">
        <v>2426.5500000000002</v>
      </c>
      <c r="EB158" s="49">
        <v>0</v>
      </c>
      <c r="EC158" s="324"/>
      <c r="ED158" s="49">
        <v>0</v>
      </c>
      <c r="EE158" s="49">
        <v>39.750000000003638</v>
      </c>
      <c r="EF158" s="49">
        <v>2.9250000000000003</v>
      </c>
      <c r="EG158" s="49">
        <v>0</v>
      </c>
      <c r="EH158" s="324"/>
      <c r="EI158" s="49">
        <v>0</v>
      </c>
      <c r="EJ158" s="49">
        <v>143.90000000000418</v>
      </c>
      <c r="EK158" s="49">
        <v>144.29999999999998</v>
      </c>
      <c r="EL158" s="49">
        <v>0</v>
      </c>
      <c r="EM158" s="324"/>
      <c r="EN158" s="49">
        <v>0</v>
      </c>
      <c r="EO158" s="49">
        <v>119.65000000000327</v>
      </c>
      <c r="EP158" s="49">
        <v>127.35000000000001</v>
      </c>
      <c r="EQ158" s="49">
        <v>0</v>
      </c>
      <c r="ER158" s="324"/>
      <c r="ES158" s="49">
        <v>0</v>
      </c>
      <c r="ET158" s="49">
        <v>160.95000000000346</v>
      </c>
      <c r="EU158" s="49">
        <v>182.92500000000001</v>
      </c>
      <c r="EV158" s="49">
        <v>0</v>
      </c>
      <c r="EW158" s="324"/>
      <c r="EX158">
        <v>0</v>
      </c>
      <c r="EY158">
        <v>686.09999999999673</v>
      </c>
      <c r="EZ158">
        <v>2432.9624999999996</v>
      </c>
      <c r="FA158" s="49">
        <v>0</v>
      </c>
      <c r="FB158" s="324"/>
      <c r="FC158" s="49">
        <v>0</v>
      </c>
      <c r="FD158" s="49">
        <v>3.8500000000030923</v>
      </c>
      <c r="FE158" s="49">
        <v>36.450000000000003</v>
      </c>
      <c r="FF158" s="49">
        <v>0</v>
      </c>
      <c r="FG158" s="324"/>
      <c r="FH158" s="333">
        <v>0</v>
      </c>
      <c r="FI158" s="333">
        <v>37.549999999999997</v>
      </c>
      <c r="FJ158" s="333">
        <v>98.850000000000009</v>
      </c>
      <c r="FK158" s="49">
        <v>0</v>
      </c>
      <c r="FL158" s="324"/>
      <c r="FM158" s="333">
        <v>0</v>
      </c>
      <c r="FN158" s="333">
        <v>82.450000000003456</v>
      </c>
      <c r="FO158" s="333">
        <v>360.75</v>
      </c>
      <c r="FP158" s="49">
        <v>0</v>
      </c>
      <c r="FQ158" s="324"/>
      <c r="FR158" s="49">
        <v>0</v>
      </c>
      <c r="FS158" s="49">
        <v>180</v>
      </c>
      <c r="FT158" s="49">
        <v>372.82499999999999</v>
      </c>
      <c r="FU158" s="49">
        <v>0</v>
      </c>
      <c r="FV158" s="324"/>
      <c r="FW158" s="49">
        <v>0</v>
      </c>
      <c r="FX158" s="49">
        <v>55.799999999997453</v>
      </c>
      <c r="FY158" s="49">
        <v>66.300000000000011</v>
      </c>
      <c r="FZ158" s="49">
        <v>0</v>
      </c>
      <c r="GA158" s="324"/>
      <c r="GB158">
        <v>0</v>
      </c>
      <c r="GC158">
        <v>413.14999999996064</v>
      </c>
      <c r="GD158">
        <v>694.57499999999993</v>
      </c>
      <c r="GE158" s="49">
        <v>0</v>
      </c>
      <c r="GF158" s="324"/>
      <c r="GG158" s="632">
        <v>0</v>
      </c>
      <c r="GH158" s="632">
        <v>172.25</v>
      </c>
      <c r="GI158" s="632">
        <v>139.125</v>
      </c>
      <c r="GJ158" s="49">
        <v>0</v>
      </c>
      <c r="GK158" s="324"/>
      <c r="GL158" s="49">
        <v>0</v>
      </c>
      <c r="GM158" s="49">
        <v>0</v>
      </c>
      <c r="GN158">
        <v>753.90000000000009</v>
      </c>
      <c r="GO158" s="49">
        <v>0</v>
      </c>
      <c r="GP158" s="324"/>
    </row>
    <row r="159" spans="1:198" ht="18">
      <c r="A159" s="40" t="s">
        <v>19</v>
      </c>
      <c r="B159" s="45">
        <f t="shared" si="5"/>
        <v>0</v>
      </c>
      <c r="C159" s="41"/>
      <c r="D159" s="49">
        <v>0</v>
      </c>
      <c r="E159" s="49">
        <v>0</v>
      </c>
      <c r="F159" s="49">
        <v>0</v>
      </c>
      <c r="G159" s="49">
        <v>0</v>
      </c>
      <c r="H159" s="371"/>
      <c r="I159" s="49">
        <v>0</v>
      </c>
      <c r="J159" s="49">
        <v>0</v>
      </c>
      <c r="K159" s="49">
        <v>0</v>
      </c>
      <c r="L159" s="49">
        <v>0</v>
      </c>
      <c r="M159" s="371"/>
      <c r="N159" s="49">
        <v>0</v>
      </c>
      <c r="O159" s="49">
        <v>0</v>
      </c>
      <c r="P159" s="49">
        <v>0</v>
      </c>
      <c r="Q159" s="49">
        <v>0</v>
      </c>
      <c r="R159" s="371"/>
      <c r="S159" s="315">
        <v>0</v>
      </c>
      <c r="T159" s="315">
        <v>0</v>
      </c>
      <c r="U159" s="315">
        <v>0</v>
      </c>
      <c r="V159" s="315">
        <v>0</v>
      </c>
      <c r="W159" s="371"/>
      <c r="X159" s="49">
        <v>0</v>
      </c>
      <c r="Y159" s="49">
        <v>0</v>
      </c>
      <c r="Z159" s="49">
        <v>0</v>
      </c>
      <c r="AA159" s="49">
        <v>0</v>
      </c>
      <c r="AB159" s="371"/>
      <c r="AC159" s="49">
        <v>0</v>
      </c>
      <c r="AD159" s="49">
        <v>0</v>
      </c>
      <c r="AE159" s="49">
        <v>0</v>
      </c>
      <c r="AF159" s="49">
        <v>0</v>
      </c>
      <c r="AG159" s="371"/>
      <c r="AH159" s="49">
        <v>0</v>
      </c>
      <c r="AI159" s="49">
        <v>0</v>
      </c>
      <c r="AJ159" s="49">
        <v>0</v>
      </c>
      <c r="AK159" s="49">
        <v>0</v>
      </c>
      <c r="AL159" s="371"/>
      <c r="AM159" s="49">
        <v>0</v>
      </c>
      <c r="AN159" s="49">
        <v>0</v>
      </c>
      <c r="AO159" s="49">
        <v>0</v>
      </c>
      <c r="AP159" s="49">
        <v>0</v>
      </c>
      <c r="AQ159" s="371"/>
      <c r="AR159" s="49">
        <v>0</v>
      </c>
      <c r="AS159" s="49">
        <v>0</v>
      </c>
      <c r="AT159" s="49">
        <v>0</v>
      </c>
      <c r="AU159" s="49">
        <v>0</v>
      </c>
      <c r="AV159" s="371"/>
      <c r="AW159" s="49">
        <v>0</v>
      </c>
      <c r="AX159" s="49">
        <v>0</v>
      </c>
      <c r="AY159" s="49">
        <v>0</v>
      </c>
      <c r="AZ159" s="49">
        <v>0</v>
      </c>
      <c r="BA159" s="371"/>
      <c r="BB159" s="49">
        <v>0</v>
      </c>
      <c r="BC159" s="49">
        <v>0</v>
      </c>
      <c r="BD159" s="49">
        <v>0</v>
      </c>
      <c r="BE159" s="49">
        <v>0</v>
      </c>
      <c r="BF159" s="371"/>
      <c r="BG159" s="49">
        <v>0</v>
      </c>
      <c r="BH159" s="49">
        <v>0</v>
      </c>
      <c r="BI159" s="49">
        <v>0</v>
      </c>
      <c r="BJ159" s="49">
        <v>0</v>
      </c>
      <c r="BK159" s="371"/>
      <c r="BL159" s="49">
        <v>0</v>
      </c>
      <c r="BM159" s="49">
        <v>0</v>
      </c>
      <c r="BN159" s="49">
        <v>0</v>
      </c>
      <c r="BO159" s="49">
        <v>0</v>
      </c>
      <c r="BP159" s="371"/>
      <c r="BQ159" s="49">
        <v>0</v>
      </c>
      <c r="BR159" s="49">
        <v>0</v>
      </c>
      <c r="BS159" s="49">
        <v>0</v>
      </c>
      <c r="BT159" s="49">
        <v>0</v>
      </c>
      <c r="BU159" s="324"/>
      <c r="BV159" s="49">
        <v>0</v>
      </c>
      <c r="BW159" s="49">
        <v>0</v>
      </c>
      <c r="BX159" s="49">
        <v>0</v>
      </c>
      <c r="BY159" s="49">
        <v>0</v>
      </c>
      <c r="BZ159" s="371"/>
      <c r="CA159" s="49">
        <v>0</v>
      </c>
      <c r="CB159" s="49">
        <v>0</v>
      </c>
      <c r="CC159" s="49">
        <v>0</v>
      </c>
      <c r="CD159" s="49">
        <v>0</v>
      </c>
      <c r="CE159" s="324"/>
      <c r="CF159" s="333">
        <v>0</v>
      </c>
      <c r="CG159" s="333">
        <v>0</v>
      </c>
      <c r="CH159" s="333">
        <v>0</v>
      </c>
      <c r="CI159" s="333">
        <v>0</v>
      </c>
      <c r="CJ159" s="324"/>
      <c r="CK159" s="49">
        <v>0</v>
      </c>
      <c r="CL159" s="49">
        <v>0</v>
      </c>
      <c r="CM159" s="49">
        <v>0</v>
      </c>
      <c r="CN159" s="49">
        <v>0</v>
      </c>
      <c r="CO159" s="371"/>
      <c r="CP159" s="49">
        <v>0</v>
      </c>
      <c r="CQ159" s="49">
        <v>0</v>
      </c>
      <c r="CR159" s="49">
        <v>0</v>
      </c>
      <c r="CS159" s="49">
        <v>0</v>
      </c>
      <c r="CT159" s="324"/>
      <c r="CU159" s="49">
        <v>0</v>
      </c>
      <c r="CV159" s="49">
        <v>0</v>
      </c>
      <c r="CW159" s="49">
        <v>0</v>
      </c>
      <c r="CX159" s="49">
        <v>0</v>
      </c>
      <c r="CY159" s="371"/>
      <c r="CZ159" s="49">
        <v>0</v>
      </c>
      <c r="DA159" s="49">
        <v>0</v>
      </c>
      <c r="DB159" s="49">
        <v>0</v>
      </c>
      <c r="DC159" s="49">
        <v>0</v>
      </c>
      <c r="DD159" s="324"/>
      <c r="DE159" s="49">
        <v>0</v>
      </c>
      <c r="DF159" s="49">
        <v>0</v>
      </c>
      <c r="DG159" s="49">
        <v>0</v>
      </c>
      <c r="DH159" s="49">
        <v>0</v>
      </c>
      <c r="DI159" s="324"/>
      <c r="DJ159" s="315">
        <v>0</v>
      </c>
      <c r="DK159" s="315">
        <v>0</v>
      </c>
      <c r="DL159" s="315">
        <v>0</v>
      </c>
      <c r="DM159" s="49">
        <v>0</v>
      </c>
      <c r="DN159" s="324"/>
      <c r="DO159" s="49">
        <v>0</v>
      </c>
      <c r="DP159" s="49">
        <v>0</v>
      </c>
      <c r="DQ159" s="49">
        <v>0</v>
      </c>
      <c r="DR159" s="49">
        <v>0</v>
      </c>
      <c r="DS159" s="324"/>
      <c r="DT159" s="49">
        <v>0</v>
      </c>
      <c r="DU159" s="49">
        <v>0</v>
      </c>
      <c r="DV159" s="49">
        <v>0</v>
      </c>
      <c r="DW159" s="49">
        <v>0</v>
      </c>
      <c r="DX159" s="324"/>
      <c r="DY159" s="49">
        <v>0</v>
      </c>
      <c r="DZ159" s="49">
        <v>0</v>
      </c>
      <c r="EA159" s="49">
        <v>0</v>
      </c>
      <c r="EB159" s="49">
        <v>0</v>
      </c>
      <c r="EC159" s="324"/>
      <c r="ED159" s="49">
        <v>0</v>
      </c>
      <c r="EE159" s="49">
        <v>0</v>
      </c>
      <c r="EF159" s="49">
        <v>0</v>
      </c>
      <c r="EG159" s="49">
        <v>0</v>
      </c>
      <c r="EH159" s="324"/>
      <c r="EI159" s="49">
        <v>0</v>
      </c>
      <c r="EJ159" s="49">
        <v>0</v>
      </c>
      <c r="EK159" s="49">
        <v>0</v>
      </c>
      <c r="EL159" s="49">
        <v>0</v>
      </c>
      <c r="EM159" s="324"/>
      <c r="EN159" s="49">
        <v>0</v>
      </c>
      <c r="EO159" s="49">
        <v>0</v>
      </c>
      <c r="EP159" s="49">
        <v>0</v>
      </c>
      <c r="EQ159" s="49">
        <v>0</v>
      </c>
      <c r="ER159" s="324"/>
      <c r="ES159" s="49">
        <v>0</v>
      </c>
      <c r="ET159" s="49">
        <v>0</v>
      </c>
      <c r="EU159" s="49">
        <v>0</v>
      </c>
      <c r="EV159" s="49">
        <v>0</v>
      </c>
      <c r="EW159" s="324"/>
      <c r="EX159">
        <v>0</v>
      </c>
      <c r="EY159">
        <v>0</v>
      </c>
      <c r="EZ159">
        <v>0</v>
      </c>
      <c r="FA159" s="49">
        <v>0</v>
      </c>
      <c r="FB159" s="324"/>
      <c r="FC159" s="49">
        <v>0</v>
      </c>
      <c r="FD159" s="49">
        <v>0</v>
      </c>
      <c r="FE159" s="49">
        <v>0</v>
      </c>
      <c r="FF159" s="49">
        <v>0</v>
      </c>
      <c r="FG159" s="324"/>
      <c r="FH159" s="333">
        <v>0</v>
      </c>
      <c r="FI159" s="333">
        <v>0</v>
      </c>
      <c r="FJ159" s="333">
        <v>0</v>
      </c>
      <c r="FK159" s="49">
        <v>0</v>
      </c>
      <c r="FL159" s="324"/>
      <c r="FM159" s="333">
        <v>0</v>
      </c>
      <c r="FN159" s="333">
        <v>0</v>
      </c>
      <c r="FO159" s="333">
        <v>0</v>
      </c>
      <c r="FP159" s="49">
        <v>0</v>
      </c>
      <c r="FQ159" s="324"/>
      <c r="FR159" s="49">
        <v>0</v>
      </c>
      <c r="FS159" s="49">
        <v>0</v>
      </c>
      <c r="FT159" s="49">
        <v>0</v>
      </c>
      <c r="FU159" s="49">
        <v>0</v>
      </c>
      <c r="FV159" s="324"/>
      <c r="FW159" s="49">
        <v>0</v>
      </c>
      <c r="FX159" s="49">
        <v>0</v>
      </c>
      <c r="FY159" s="49">
        <v>0</v>
      </c>
      <c r="FZ159" s="49">
        <v>0</v>
      </c>
      <c r="GA159" s="324"/>
      <c r="GB159">
        <v>0</v>
      </c>
      <c r="GC159">
        <v>0</v>
      </c>
      <c r="GD159">
        <v>0</v>
      </c>
      <c r="GE159" s="49">
        <v>0</v>
      </c>
      <c r="GF159" s="324"/>
      <c r="GG159" s="632">
        <v>0</v>
      </c>
      <c r="GH159" s="632">
        <v>0</v>
      </c>
      <c r="GI159" s="632">
        <v>0</v>
      </c>
      <c r="GJ159" s="49">
        <v>0</v>
      </c>
      <c r="GK159" s="324"/>
      <c r="GL159" s="49">
        <v>0</v>
      </c>
      <c r="GM159" s="49">
        <v>0</v>
      </c>
      <c r="GN159">
        <v>0</v>
      </c>
      <c r="GO159" s="49">
        <v>0</v>
      </c>
      <c r="GP159" s="324"/>
    </row>
    <row r="160" spans="1:198" ht="18">
      <c r="A160" s="81" t="s">
        <v>1333</v>
      </c>
      <c r="B160" s="45">
        <f t="shared" si="5"/>
        <v>29353.42500000001</v>
      </c>
      <c r="C160" s="41"/>
      <c r="D160" s="49">
        <v>0</v>
      </c>
      <c r="E160" s="49">
        <v>132.25</v>
      </c>
      <c r="F160" s="49">
        <v>117.14999999999999</v>
      </c>
      <c r="G160" s="49">
        <v>0</v>
      </c>
      <c r="H160" s="371"/>
      <c r="I160" s="49">
        <v>0</v>
      </c>
      <c r="J160" s="49">
        <v>88.549999999999983</v>
      </c>
      <c r="K160" s="49">
        <v>143.24999999999994</v>
      </c>
      <c r="L160" s="49">
        <v>0</v>
      </c>
      <c r="M160" s="371"/>
      <c r="N160" s="49">
        <v>132.25000000000006</v>
      </c>
      <c r="O160" s="49">
        <v>265.40000000000009</v>
      </c>
      <c r="P160" s="49">
        <v>281.47500000000002</v>
      </c>
      <c r="Q160" s="49">
        <v>0</v>
      </c>
      <c r="R160" s="371"/>
      <c r="S160" s="315">
        <v>29.75</v>
      </c>
      <c r="T160" s="315">
        <v>102.94999999999993</v>
      </c>
      <c r="U160" s="315">
        <v>140.625</v>
      </c>
      <c r="V160" s="315">
        <v>0</v>
      </c>
      <c r="W160" s="371"/>
      <c r="X160" s="49">
        <v>52.925000000000068</v>
      </c>
      <c r="Y160" s="49">
        <v>71.749999999999773</v>
      </c>
      <c r="Z160" s="49">
        <v>250.27499999999998</v>
      </c>
      <c r="AA160" s="49">
        <v>0</v>
      </c>
      <c r="AB160" s="371"/>
      <c r="AC160" s="49">
        <v>198.89999999999998</v>
      </c>
      <c r="AD160" s="49">
        <v>447.65000000000009</v>
      </c>
      <c r="AE160" s="49">
        <v>413.77500000000003</v>
      </c>
      <c r="AF160" s="49">
        <v>0</v>
      </c>
      <c r="AG160" s="371"/>
      <c r="AH160" s="49">
        <v>169</v>
      </c>
      <c r="AI160" s="49">
        <v>220.10000000000014</v>
      </c>
      <c r="AJ160" s="49">
        <v>89.325000000000003</v>
      </c>
      <c r="AK160" s="49">
        <v>0</v>
      </c>
      <c r="AL160" s="371"/>
      <c r="AM160" s="49">
        <v>39.749999999999773</v>
      </c>
      <c r="AN160" s="49">
        <v>234</v>
      </c>
      <c r="AO160" s="49">
        <v>342.6</v>
      </c>
      <c r="AP160" s="49">
        <v>0</v>
      </c>
      <c r="AQ160" s="371"/>
      <c r="AR160" s="49">
        <v>21.199999999999818</v>
      </c>
      <c r="AS160" s="49">
        <v>145.84999999999997</v>
      </c>
      <c r="AT160" s="49">
        <v>30.224999999999998</v>
      </c>
      <c r="AU160" s="49">
        <v>0</v>
      </c>
      <c r="AV160" s="371"/>
      <c r="AW160" s="49">
        <v>148.09999999999991</v>
      </c>
      <c r="AX160" s="49">
        <v>539.84999999999991</v>
      </c>
      <c r="AY160" s="49">
        <v>442.875</v>
      </c>
      <c r="AZ160" s="49">
        <v>0</v>
      </c>
      <c r="BA160" s="371"/>
      <c r="BB160" s="49">
        <v>39.099999999999909</v>
      </c>
      <c r="BC160" s="49">
        <v>238.94999999999996</v>
      </c>
      <c r="BD160" s="49">
        <v>291.375</v>
      </c>
      <c r="BE160" s="49">
        <v>0</v>
      </c>
      <c r="BF160" s="371"/>
      <c r="BG160" s="49">
        <v>60.174999999999841</v>
      </c>
      <c r="BH160" s="49">
        <v>119.09999999999998</v>
      </c>
      <c r="BI160" s="49">
        <v>353.25</v>
      </c>
      <c r="BJ160" s="49">
        <v>0</v>
      </c>
      <c r="BK160" s="371"/>
      <c r="BL160" s="49">
        <v>17.5</v>
      </c>
      <c r="BM160" s="49">
        <v>42.95</v>
      </c>
      <c r="BN160" s="49">
        <v>17.024999999999999</v>
      </c>
      <c r="BO160" s="49">
        <v>0</v>
      </c>
      <c r="BP160" s="371"/>
      <c r="BQ160" s="49">
        <v>70.499999999999773</v>
      </c>
      <c r="BR160" s="49">
        <v>210.24999999999955</v>
      </c>
      <c r="BS160" s="49">
        <v>196.95000000000002</v>
      </c>
      <c r="BT160" s="49">
        <v>0</v>
      </c>
      <c r="BU160" s="324"/>
      <c r="BV160" s="49">
        <v>170.07500000000005</v>
      </c>
      <c r="BW160" s="49">
        <v>249.849999999999</v>
      </c>
      <c r="BX160" s="49">
        <v>264.75000000000006</v>
      </c>
      <c r="BY160" s="49">
        <v>0</v>
      </c>
      <c r="BZ160" s="371"/>
      <c r="CA160" s="49">
        <v>5.8250000000002728</v>
      </c>
      <c r="CB160" s="49">
        <v>167.54999999999882</v>
      </c>
      <c r="CC160" s="49">
        <v>271.125</v>
      </c>
      <c r="CD160" s="49">
        <v>0</v>
      </c>
      <c r="CE160" s="324"/>
      <c r="CF160" s="333">
        <v>23.224999999999682</v>
      </c>
      <c r="CG160" s="333">
        <v>113.99999999999909</v>
      </c>
      <c r="CH160" s="333">
        <v>78.45</v>
      </c>
      <c r="CI160" s="333">
        <v>0</v>
      </c>
      <c r="CJ160" s="324"/>
      <c r="CK160" s="49">
        <v>121.8250000000005</v>
      </c>
      <c r="CL160" s="49">
        <v>129.35000000000002</v>
      </c>
      <c r="CM160" s="49">
        <v>152.62499999999997</v>
      </c>
      <c r="CN160" s="49">
        <v>0</v>
      </c>
      <c r="CO160" s="371"/>
      <c r="CP160" s="49">
        <v>87.950000000000045</v>
      </c>
      <c r="CQ160" s="49">
        <v>140.15000000000146</v>
      </c>
      <c r="CR160" s="49">
        <v>244.875</v>
      </c>
      <c r="CS160" s="49">
        <v>0</v>
      </c>
      <c r="CT160" s="324"/>
      <c r="CU160" s="49">
        <v>87.100000000000136</v>
      </c>
      <c r="CV160" s="49">
        <v>112.25000000000091</v>
      </c>
      <c r="CW160" s="49">
        <v>447.45000000000005</v>
      </c>
      <c r="CX160" s="49">
        <v>0</v>
      </c>
      <c r="CY160" s="371"/>
      <c r="CZ160" s="49">
        <v>64.5</v>
      </c>
      <c r="DA160" s="49">
        <v>32.549999999999997</v>
      </c>
      <c r="DB160" s="49">
        <v>68.175000000000011</v>
      </c>
      <c r="DC160" s="49">
        <v>0</v>
      </c>
      <c r="DD160" s="324"/>
      <c r="DE160" s="49">
        <v>479.47499999999991</v>
      </c>
      <c r="DF160" s="49">
        <v>920.25000000000182</v>
      </c>
      <c r="DG160" s="49">
        <v>1475.925</v>
      </c>
      <c r="DH160" s="49">
        <v>0</v>
      </c>
      <c r="DI160" s="324"/>
      <c r="DJ160" s="315">
        <v>95.850000000000364</v>
      </c>
      <c r="DK160" s="315">
        <v>382.69999999999982</v>
      </c>
      <c r="DL160" s="315">
        <v>440.92499999999995</v>
      </c>
      <c r="DM160" s="49">
        <v>0</v>
      </c>
      <c r="DN160" s="324"/>
      <c r="DO160" s="49">
        <v>85.625000000000455</v>
      </c>
      <c r="DP160" s="49">
        <v>385.84999999999854</v>
      </c>
      <c r="DQ160" s="49">
        <v>453.59999999999991</v>
      </c>
      <c r="DR160" s="49">
        <v>0</v>
      </c>
      <c r="DS160" s="324"/>
      <c r="DT160" s="49">
        <v>0</v>
      </c>
      <c r="DU160" s="49">
        <v>0</v>
      </c>
      <c r="DV160" s="49">
        <v>0</v>
      </c>
      <c r="DW160" s="49">
        <v>0</v>
      </c>
      <c r="DX160" s="324"/>
      <c r="DY160" s="49">
        <v>650.20000000001255</v>
      </c>
      <c r="DZ160" s="49">
        <v>1504.699999999998</v>
      </c>
      <c r="EA160" s="49">
        <v>2841.2250000000004</v>
      </c>
      <c r="EB160" s="49">
        <v>0</v>
      </c>
      <c r="EC160" s="324"/>
      <c r="ED160" s="49">
        <v>119.625</v>
      </c>
      <c r="EE160" s="49">
        <v>162.39999999999782</v>
      </c>
      <c r="EF160" s="49">
        <v>92.25</v>
      </c>
      <c r="EG160" s="49">
        <v>0</v>
      </c>
      <c r="EH160" s="324"/>
      <c r="EI160" s="49">
        <v>38.924999999999727</v>
      </c>
      <c r="EJ160" s="49">
        <v>97.399999999995998</v>
      </c>
      <c r="EK160" s="49">
        <v>39.450000000000003</v>
      </c>
      <c r="EL160" s="49">
        <v>0</v>
      </c>
      <c r="EM160" s="324"/>
      <c r="EN160" s="49">
        <v>0</v>
      </c>
      <c r="EO160" s="49">
        <v>148.99999999999636</v>
      </c>
      <c r="EP160" s="49">
        <v>169.27499999999998</v>
      </c>
      <c r="EQ160" s="49">
        <v>0</v>
      </c>
      <c r="ER160" s="324"/>
      <c r="ES160" s="49">
        <v>6.3000000000001819</v>
      </c>
      <c r="ET160" s="49">
        <v>103.69999999999709</v>
      </c>
      <c r="EU160" s="49">
        <v>144</v>
      </c>
      <c r="EV160" s="49">
        <v>0</v>
      </c>
      <c r="EW160" s="324"/>
      <c r="EX160">
        <v>665.3</v>
      </c>
      <c r="EY160">
        <v>2062.8000000000011</v>
      </c>
      <c r="EZ160">
        <v>1899.75</v>
      </c>
      <c r="FA160" s="49">
        <v>0</v>
      </c>
      <c r="FB160" s="324"/>
      <c r="FC160" s="49">
        <v>4.0749999999998181</v>
      </c>
      <c r="FD160" s="49">
        <v>55.049999999995634</v>
      </c>
      <c r="FE160" s="49">
        <v>63.074999999999996</v>
      </c>
      <c r="FF160" s="49">
        <v>0</v>
      </c>
      <c r="FG160" s="324"/>
      <c r="FH160" s="333">
        <v>44.224999999999909</v>
      </c>
      <c r="FI160" s="333">
        <v>169.75</v>
      </c>
      <c r="FJ160" s="333">
        <v>230.39999999999998</v>
      </c>
      <c r="FK160" s="49">
        <v>0</v>
      </c>
      <c r="FL160" s="324"/>
      <c r="FM160" s="333">
        <v>90.199999999999363</v>
      </c>
      <c r="FN160" s="333">
        <v>38.399999999995998</v>
      </c>
      <c r="FO160" s="333">
        <v>292.95000000000005</v>
      </c>
      <c r="FP160" s="49">
        <v>0</v>
      </c>
      <c r="FQ160" s="324"/>
      <c r="FR160" s="49">
        <v>89.974999999998545</v>
      </c>
      <c r="FS160" s="49">
        <v>184.34999999999997</v>
      </c>
      <c r="FT160" s="49">
        <v>136.57499999999999</v>
      </c>
      <c r="FU160" s="49">
        <v>0</v>
      </c>
      <c r="FV160" s="324"/>
      <c r="FW160" s="49">
        <v>0</v>
      </c>
      <c r="FX160" s="49">
        <v>184.35000000000036</v>
      </c>
      <c r="FY160" s="49">
        <v>20.475000000000001</v>
      </c>
      <c r="FZ160" s="49">
        <v>0</v>
      </c>
      <c r="GA160" s="324"/>
      <c r="GB160">
        <v>198.89999999999691</v>
      </c>
      <c r="GC160">
        <v>479.90000000002794</v>
      </c>
      <c r="GD160">
        <v>653.47500000000002</v>
      </c>
      <c r="GE160" s="49">
        <v>0</v>
      </c>
      <c r="GF160" s="324"/>
      <c r="GG160" s="632">
        <v>63.375000000000909</v>
      </c>
      <c r="GH160" s="632">
        <v>188.75</v>
      </c>
      <c r="GI160" s="632">
        <v>226.5</v>
      </c>
      <c r="GJ160" s="49">
        <v>0</v>
      </c>
      <c r="GK160" s="324"/>
      <c r="GL160" s="49">
        <v>0</v>
      </c>
      <c r="GM160" s="49">
        <v>0</v>
      </c>
      <c r="GN160">
        <v>489.6</v>
      </c>
      <c r="GO160" s="49">
        <v>0</v>
      </c>
      <c r="GP160" s="324"/>
    </row>
    <row r="161" spans="1:198" ht="18">
      <c r="A161" s="39" t="s">
        <v>2723</v>
      </c>
      <c r="B161" s="45">
        <f t="shared" si="5"/>
        <v>16460.024999999998</v>
      </c>
      <c r="C161" s="41"/>
      <c r="D161" s="49">
        <v>0</v>
      </c>
      <c r="E161" s="49">
        <v>0</v>
      </c>
      <c r="F161" s="49">
        <v>91.949999999999989</v>
      </c>
      <c r="G161" s="49">
        <v>0</v>
      </c>
      <c r="H161" s="371"/>
      <c r="I161" s="49">
        <v>0</v>
      </c>
      <c r="J161" s="49">
        <v>0</v>
      </c>
      <c r="K161" s="49">
        <v>91.349999999999937</v>
      </c>
      <c r="L161" s="49">
        <v>0</v>
      </c>
      <c r="M161" s="371"/>
      <c r="N161" s="49">
        <v>0</v>
      </c>
      <c r="O161" s="49">
        <v>0</v>
      </c>
      <c r="P161" s="49">
        <v>250.04999999999998</v>
      </c>
      <c r="Q161" s="49">
        <v>0</v>
      </c>
      <c r="R161" s="371"/>
      <c r="S161" s="315">
        <v>0</v>
      </c>
      <c r="T161" s="315">
        <v>0</v>
      </c>
      <c r="U161" s="315">
        <v>10.499999999999998</v>
      </c>
      <c r="V161" s="315">
        <v>0</v>
      </c>
      <c r="W161" s="371"/>
      <c r="X161" s="49">
        <v>0</v>
      </c>
      <c r="Y161" s="49">
        <v>0</v>
      </c>
      <c r="Z161" s="49">
        <v>276.52499999999998</v>
      </c>
      <c r="AA161" s="49">
        <v>0</v>
      </c>
      <c r="AB161" s="371"/>
      <c r="AC161" s="49">
        <v>0</v>
      </c>
      <c r="AD161" s="49">
        <v>0</v>
      </c>
      <c r="AE161" s="49">
        <v>426.45000000000005</v>
      </c>
      <c r="AF161" s="49">
        <v>0</v>
      </c>
      <c r="AG161" s="371"/>
      <c r="AH161" s="49">
        <v>0</v>
      </c>
      <c r="AI161" s="49">
        <v>0</v>
      </c>
      <c r="AJ161" s="49">
        <v>455.17499999999995</v>
      </c>
      <c r="AK161" s="49">
        <v>0</v>
      </c>
      <c r="AL161" s="371"/>
      <c r="AM161" s="49">
        <v>0</v>
      </c>
      <c r="AN161" s="49">
        <v>0</v>
      </c>
      <c r="AO161" s="49">
        <v>416.17500000000007</v>
      </c>
      <c r="AP161" s="49">
        <v>0</v>
      </c>
      <c r="AQ161" s="371"/>
      <c r="AR161" s="49">
        <v>0</v>
      </c>
      <c r="AS161" s="49">
        <v>0</v>
      </c>
      <c r="AT161" s="49">
        <v>131.625</v>
      </c>
      <c r="AU161" s="49">
        <v>0</v>
      </c>
      <c r="AV161" s="371"/>
      <c r="AW161" s="49">
        <v>0</v>
      </c>
      <c r="AX161" s="49">
        <v>0</v>
      </c>
      <c r="AY161" s="49">
        <v>299.7</v>
      </c>
      <c r="AZ161" s="49">
        <v>0</v>
      </c>
      <c r="BA161" s="371"/>
      <c r="BB161" s="49">
        <v>0</v>
      </c>
      <c r="BC161" s="49">
        <v>0</v>
      </c>
      <c r="BD161" s="49">
        <v>190.27499999999998</v>
      </c>
      <c r="BE161" s="49">
        <v>0</v>
      </c>
      <c r="BF161" s="371"/>
      <c r="BG161" s="49">
        <v>0</v>
      </c>
      <c r="BH161" s="49">
        <v>0</v>
      </c>
      <c r="BI161" s="49">
        <v>441.82500000000005</v>
      </c>
      <c r="BJ161" s="49">
        <v>0</v>
      </c>
      <c r="BK161" s="371"/>
      <c r="BL161" s="49">
        <v>0</v>
      </c>
      <c r="BM161" s="49">
        <v>0</v>
      </c>
      <c r="BN161" s="49">
        <v>196.5</v>
      </c>
      <c r="BO161" s="49">
        <v>0</v>
      </c>
      <c r="BP161" s="371"/>
      <c r="BQ161" s="49">
        <v>0</v>
      </c>
      <c r="BR161" s="49">
        <v>0</v>
      </c>
      <c r="BS161" s="49">
        <v>230.02499999999998</v>
      </c>
      <c r="BT161" s="49">
        <v>0</v>
      </c>
      <c r="BU161" s="324"/>
      <c r="BV161" s="49">
        <v>0</v>
      </c>
      <c r="BW161" s="49">
        <v>0</v>
      </c>
      <c r="BX161" s="49">
        <v>214.2</v>
      </c>
      <c r="BY161" s="49">
        <v>0</v>
      </c>
      <c r="BZ161" s="371"/>
      <c r="CA161" s="49">
        <v>0</v>
      </c>
      <c r="CB161" s="49">
        <v>0</v>
      </c>
      <c r="CC161" s="49">
        <v>287.25</v>
      </c>
      <c r="CD161" s="49">
        <v>0</v>
      </c>
      <c r="CE161" s="324"/>
      <c r="CF161" s="333">
        <v>0</v>
      </c>
      <c r="CG161" s="333">
        <v>0</v>
      </c>
      <c r="CH161" s="333">
        <v>278.85000000000002</v>
      </c>
      <c r="CI161" s="333">
        <v>0</v>
      </c>
      <c r="CJ161" s="324"/>
      <c r="CK161" s="49">
        <v>0</v>
      </c>
      <c r="CL161" s="49">
        <v>0</v>
      </c>
      <c r="CM161" s="49">
        <v>275.02499999999998</v>
      </c>
      <c r="CN161" s="49">
        <v>0</v>
      </c>
      <c r="CO161" s="371"/>
      <c r="CP161" s="49">
        <v>0</v>
      </c>
      <c r="CQ161" s="49">
        <v>0</v>
      </c>
      <c r="CR161" s="49">
        <v>491.77500000000003</v>
      </c>
      <c r="CS161" s="49">
        <v>0</v>
      </c>
      <c r="CT161" s="324"/>
      <c r="CU161" s="49">
        <v>0</v>
      </c>
      <c r="CV161" s="49">
        <v>0</v>
      </c>
      <c r="CW161" s="49">
        <v>163.72500000000002</v>
      </c>
      <c r="CX161" s="49">
        <v>0</v>
      </c>
      <c r="CY161" s="371"/>
      <c r="CZ161" s="49">
        <v>0</v>
      </c>
      <c r="DA161" s="49">
        <v>0</v>
      </c>
      <c r="DB161" s="49">
        <v>294.60000000000002</v>
      </c>
      <c r="DC161" s="49">
        <v>0</v>
      </c>
      <c r="DD161" s="324"/>
      <c r="DE161" s="49">
        <v>0</v>
      </c>
      <c r="DF161" s="49">
        <v>0</v>
      </c>
      <c r="DG161" s="49">
        <v>2214.4499999999998</v>
      </c>
      <c r="DH161" s="49">
        <v>0</v>
      </c>
      <c r="DI161" s="324"/>
      <c r="DJ161" s="315">
        <v>0</v>
      </c>
      <c r="DK161" s="315">
        <v>0</v>
      </c>
      <c r="DL161" s="315">
        <v>183.67500000000001</v>
      </c>
      <c r="DM161" s="49">
        <v>0</v>
      </c>
      <c r="DN161" s="324"/>
      <c r="DO161" s="49">
        <v>0</v>
      </c>
      <c r="DP161" s="49">
        <v>0</v>
      </c>
      <c r="DQ161" s="49">
        <v>188.99999999999994</v>
      </c>
      <c r="DR161" s="49">
        <v>0</v>
      </c>
      <c r="DS161" s="324"/>
      <c r="DT161" s="49">
        <v>0</v>
      </c>
      <c r="DU161" s="49">
        <v>0</v>
      </c>
      <c r="DV161" s="49">
        <v>0</v>
      </c>
      <c r="DW161" s="49">
        <v>0</v>
      </c>
      <c r="DX161" s="324"/>
      <c r="DY161" s="49">
        <v>0</v>
      </c>
      <c r="DZ161" s="49">
        <v>0</v>
      </c>
      <c r="EA161" s="49">
        <v>2813.625</v>
      </c>
      <c r="EB161" s="49">
        <v>0</v>
      </c>
      <c r="EC161" s="324"/>
      <c r="ED161" s="49">
        <v>0</v>
      </c>
      <c r="EE161" s="49">
        <v>0</v>
      </c>
      <c r="EF161" s="49">
        <v>206.17500000000001</v>
      </c>
      <c r="EG161" s="49">
        <v>0</v>
      </c>
      <c r="EH161" s="324"/>
      <c r="EI161" s="49">
        <v>0</v>
      </c>
      <c r="EJ161" s="49">
        <v>0</v>
      </c>
      <c r="EK161" s="49">
        <v>262.95000000000005</v>
      </c>
      <c r="EL161" s="49">
        <v>0</v>
      </c>
      <c r="EM161" s="324"/>
      <c r="EN161" s="49">
        <v>0</v>
      </c>
      <c r="EO161" s="49">
        <v>0</v>
      </c>
      <c r="EP161" s="49">
        <v>247.42499999999998</v>
      </c>
      <c r="EQ161" s="49">
        <v>0</v>
      </c>
      <c r="ER161" s="324"/>
      <c r="ES161" s="49">
        <v>0</v>
      </c>
      <c r="ET161" s="49">
        <v>0</v>
      </c>
      <c r="EU161" s="49">
        <v>365.625</v>
      </c>
      <c r="EV161" s="49">
        <v>0</v>
      </c>
      <c r="EW161" s="324"/>
      <c r="EX161">
        <v>0</v>
      </c>
      <c r="EY161">
        <v>0</v>
      </c>
      <c r="EZ161">
        <v>946.57500000000027</v>
      </c>
      <c r="FA161" s="49">
        <v>0</v>
      </c>
      <c r="FB161" s="324"/>
      <c r="FC161" s="49">
        <v>0</v>
      </c>
      <c r="FD161" s="49">
        <v>0</v>
      </c>
      <c r="FE161" s="49">
        <v>184.64999999999998</v>
      </c>
      <c r="FF161" s="49">
        <v>0</v>
      </c>
      <c r="FG161" s="324"/>
      <c r="FH161" s="333">
        <v>0</v>
      </c>
      <c r="FI161" s="333">
        <v>0</v>
      </c>
      <c r="FJ161" s="333">
        <v>193.27499999999998</v>
      </c>
      <c r="FK161" s="49">
        <v>0</v>
      </c>
      <c r="FL161" s="324"/>
      <c r="FM161" s="333">
        <v>0</v>
      </c>
      <c r="FN161" s="333">
        <v>0</v>
      </c>
      <c r="FO161" s="333">
        <v>360.07500000000005</v>
      </c>
      <c r="FP161" s="49">
        <v>0</v>
      </c>
      <c r="FQ161" s="324"/>
      <c r="FR161" s="49">
        <v>0</v>
      </c>
      <c r="FS161" s="49">
        <v>0</v>
      </c>
      <c r="FT161" s="49">
        <v>449.625</v>
      </c>
      <c r="FU161" s="49">
        <v>0</v>
      </c>
      <c r="FV161" s="324"/>
      <c r="FW161" s="49">
        <v>0</v>
      </c>
      <c r="FX161" s="49">
        <v>0</v>
      </c>
      <c r="FY161" s="49">
        <v>278.02500000000003</v>
      </c>
      <c r="FZ161" s="49">
        <v>0</v>
      </c>
      <c r="GA161" s="324"/>
      <c r="GB161">
        <v>0</v>
      </c>
      <c r="GC161">
        <v>0</v>
      </c>
      <c r="GD161">
        <v>976.5</v>
      </c>
      <c r="GE161" s="49">
        <v>0</v>
      </c>
      <c r="GF161" s="324"/>
      <c r="GG161" s="632">
        <v>0</v>
      </c>
      <c r="GH161" s="632">
        <v>0</v>
      </c>
      <c r="GI161" s="632">
        <v>270.375</v>
      </c>
      <c r="GJ161" s="49">
        <v>0</v>
      </c>
      <c r="GK161" s="324"/>
      <c r="GL161" s="49">
        <v>0</v>
      </c>
      <c r="GM161" s="49">
        <v>0</v>
      </c>
      <c r="GN161">
        <v>804.44999999999993</v>
      </c>
      <c r="GO161" s="49">
        <v>0</v>
      </c>
      <c r="GP161" s="324"/>
    </row>
    <row r="162" spans="1:198" ht="18">
      <c r="A162" s="81" t="s">
        <v>1335</v>
      </c>
      <c r="B162" s="45">
        <f t="shared" si="5"/>
        <v>0</v>
      </c>
      <c r="C162" s="41"/>
      <c r="D162" s="49">
        <v>0</v>
      </c>
      <c r="E162" s="49">
        <v>0</v>
      </c>
      <c r="F162" s="49">
        <v>0</v>
      </c>
      <c r="G162" s="49">
        <v>0</v>
      </c>
      <c r="H162" s="371"/>
      <c r="I162" s="49">
        <v>0</v>
      </c>
      <c r="J162" s="49">
        <v>0</v>
      </c>
      <c r="K162" s="49">
        <v>0</v>
      </c>
      <c r="L162" s="49">
        <v>0</v>
      </c>
      <c r="M162" s="371"/>
      <c r="N162" s="49">
        <v>0</v>
      </c>
      <c r="O162" s="49">
        <v>0</v>
      </c>
      <c r="P162" s="49">
        <v>0</v>
      </c>
      <c r="Q162" s="49">
        <v>0</v>
      </c>
      <c r="R162" s="371"/>
      <c r="S162" s="315">
        <v>0</v>
      </c>
      <c r="T162" s="315">
        <v>0</v>
      </c>
      <c r="U162" s="315">
        <v>0</v>
      </c>
      <c r="V162" s="315">
        <v>0</v>
      </c>
      <c r="W162" s="371"/>
      <c r="X162" s="49">
        <v>0</v>
      </c>
      <c r="Y162" s="49">
        <v>0</v>
      </c>
      <c r="Z162" s="49">
        <v>0</v>
      </c>
      <c r="AA162" s="49">
        <v>0</v>
      </c>
      <c r="AB162" s="371"/>
      <c r="AC162" s="49">
        <v>0</v>
      </c>
      <c r="AD162" s="49">
        <v>0</v>
      </c>
      <c r="AE162" s="49">
        <v>0</v>
      </c>
      <c r="AF162" s="49">
        <v>0</v>
      </c>
      <c r="AG162" s="371"/>
      <c r="AH162" s="49">
        <v>0</v>
      </c>
      <c r="AI162" s="49">
        <v>0</v>
      </c>
      <c r="AJ162" s="49">
        <v>0</v>
      </c>
      <c r="AK162" s="49">
        <v>0</v>
      </c>
      <c r="AL162" s="371"/>
      <c r="AM162" s="49">
        <v>0</v>
      </c>
      <c r="AN162" s="49">
        <v>0</v>
      </c>
      <c r="AO162" s="49">
        <v>0</v>
      </c>
      <c r="AP162" s="49">
        <v>0</v>
      </c>
      <c r="AQ162" s="371"/>
      <c r="AR162" s="49">
        <v>0</v>
      </c>
      <c r="AS162" s="49">
        <v>0</v>
      </c>
      <c r="AT162" s="49">
        <v>0</v>
      </c>
      <c r="AU162" s="49">
        <v>0</v>
      </c>
      <c r="AV162" s="371"/>
      <c r="AW162" s="49">
        <v>0</v>
      </c>
      <c r="AX162" s="49">
        <v>0</v>
      </c>
      <c r="AY162" s="49">
        <v>0</v>
      </c>
      <c r="AZ162" s="49">
        <v>0</v>
      </c>
      <c r="BA162" s="371"/>
      <c r="BB162" s="49">
        <v>0</v>
      </c>
      <c r="BC162" s="49">
        <v>0</v>
      </c>
      <c r="BD162" s="49">
        <v>0</v>
      </c>
      <c r="BE162" s="49">
        <v>0</v>
      </c>
      <c r="BF162" s="371"/>
      <c r="BG162" s="49">
        <v>0</v>
      </c>
      <c r="BH162" s="49">
        <v>0</v>
      </c>
      <c r="BI162" s="49">
        <v>0</v>
      </c>
      <c r="BJ162" s="49">
        <v>0</v>
      </c>
      <c r="BK162" s="371"/>
      <c r="BL162" s="49">
        <v>0</v>
      </c>
      <c r="BM162" s="49">
        <v>0</v>
      </c>
      <c r="BN162" s="49">
        <v>0</v>
      </c>
      <c r="BO162" s="49">
        <v>0</v>
      </c>
      <c r="BP162" s="371"/>
      <c r="BQ162" s="49">
        <v>0</v>
      </c>
      <c r="BR162" s="49">
        <v>0</v>
      </c>
      <c r="BS162" s="49">
        <v>0</v>
      </c>
      <c r="BT162" s="49">
        <v>0</v>
      </c>
      <c r="BU162" s="324"/>
      <c r="BV162" s="49">
        <v>0</v>
      </c>
      <c r="BW162" s="49">
        <v>0</v>
      </c>
      <c r="BX162" s="49">
        <v>0</v>
      </c>
      <c r="BY162" s="49">
        <v>0</v>
      </c>
      <c r="BZ162" s="371"/>
      <c r="CA162" s="49">
        <v>0</v>
      </c>
      <c r="CB162" s="49">
        <v>0</v>
      </c>
      <c r="CC162" s="49">
        <v>0</v>
      </c>
      <c r="CD162" s="49">
        <v>0</v>
      </c>
      <c r="CE162" s="324"/>
      <c r="CF162" s="333">
        <v>0</v>
      </c>
      <c r="CG162" s="333">
        <v>0</v>
      </c>
      <c r="CH162" s="333">
        <v>0</v>
      </c>
      <c r="CI162" s="333">
        <v>0</v>
      </c>
      <c r="CJ162" s="324"/>
      <c r="CK162" s="49">
        <v>0</v>
      </c>
      <c r="CL162" s="49">
        <v>0</v>
      </c>
      <c r="CM162" s="49">
        <v>0</v>
      </c>
      <c r="CN162" s="49">
        <v>0</v>
      </c>
      <c r="CO162" s="371"/>
      <c r="CP162" s="49">
        <v>0</v>
      </c>
      <c r="CQ162" s="49">
        <v>0</v>
      </c>
      <c r="CR162" s="49">
        <v>0</v>
      </c>
      <c r="CS162" s="49">
        <v>0</v>
      </c>
      <c r="CT162" s="324"/>
      <c r="CU162" s="49">
        <v>0</v>
      </c>
      <c r="CV162" s="49">
        <v>0</v>
      </c>
      <c r="CW162" s="49">
        <v>0</v>
      </c>
      <c r="CX162" s="49">
        <v>0</v>
      </c>
      <c r="CY162" s="371"/>
      <c r="CZ162" s="49">
        <v>0</v>
      </c>
      <c r="DA162" s="49">
        <v>0</v>
      </c>
      <c r="DB162" s="49">
        <v>0</v>
      </c>
      <c r="DC162" s="49">
        <v>0</v>
      </c>
      <c r="DD162" s="324"/>
      <c r="DE162" s="49">
        <v>0</v>
      </c>
      <c r="DF162" s="49">
        <v>0</v>
      </c>
      <c r="DG162" s="49">
        <v>0</v>
      </c>
      <c r="DH162" s="49">
        <v>0</v>
      </c>
      <c r="DI162" s="324"/>
      <c r="DJ162" s="315">
        <v>0</v>
      </c>
      <c r="DK162" s="315">
        <v>0</v>
      </c>
      <c r="DL162" s="315">
        <v>0</v>
      </c>
      <c r="DM162" s="49">
        <v>0</v>
      </c>
      <c r="DN162" s="324"/>
      <c r="DO162" s="49">
        <v>0</v>
      </c>
      <c r="DP162" s="49">
        <v>0</v>
      </c>
      <c r="DQ162" s="49">
        <v>0</v>
      </c>
      <c r="DR162" s="49">
        <v>0</v>
      </c>
      <c r="DS162" s="324"/>
      <c r="DT162" s="49">
        <v>0</v>
      </c>
      <c r="DU162" s="49">
        <v>0</v>
      </c>
      <c r="DV162" s="49">
        <v>0</v>
      </c>
      <c r="DW162" s="49">
        <v>0</v>
      </c>
      <c r="DX162" s="324"/>
      <c r="DY162" s="49">
        <v>0</v>
      </c>
      <c r="DZ162" s="49">
        <v>0</v>
      </c>
      <c r="EA162" s="49">
        <v>0</v>
      </c>
      <c r="EB162" s="49">
        <v>0</v>
      </c>
      <c r="EC162" s="324"/>
      <c r="ED162" s="49">
        <v>0</v>
      </c>
      <c r="EE162" s="49">
        <v>0</v>
      </c>
      <c r="EF162" s="49">
        <v>0</v>
      </c>
      <c r="EG162" s="49">
        <v>0</v>
      </c>
      <c r="EH162" s="324"/>
      <c r="EI162" s="49">
        <v>0</v>
      </c>
      <c r="EJ162" s="49">
        <v>0</v>
      </c>
      <c r="EK162" s="49">
        <v>0</v>
      </c>
      <c r="EL162" s="49">
        <v>0</v>
      </c>
      <c r="EM162" s="324"/>
      <c r="EN162" s="49">
        <v>0</v>
      </c>
      <c r="EO162" s="49">
        <v>0</v>
      </c>
      <c r="EP162" s="49">
        <v>0</v>
      </c>
      <c r="EQ162" s="49">
        <v>0</v>
      </c>
      <c r="ER162" s="324"/>
      <c r="ES162" s="49">
        <v>0</v>
      </c>
      <c r="ET162" s="49">
        <v>0</v>
      </c>
      <c r="EU162" s="49">
        <v>0</v>
      </c>
      <c r="EV162" s="49">
        <v>0</v>
      </c>
      <c r="EW162" s="324"/>
      <c r="EX162">
        <v>0</v>
      </c>
      <c r="EY162">
        <v>0</v>
      </c>
      <c r="EZ162">
        <v>0</v>
      </c>
      <c r="FA162" s="49">
        <v>0</v>
      </c>
      <c r="FB162" s="324"/>
      <c r="FC162" s="49">
        <v>0</v>
      </c>
      <c r="FD162" s="49">
        <v>0</v>
      </c>
      <c r="FE162" s="49">
        <v>0</v>
      </c>
      <c r="FF162" s="49">
        <v>0</v>
      </c>
      <c r="FG162" s="324"/>
      <c r="FH162" s="333">
        <v>0</v>
      </c>
      <c r="FI162" s="333">
        <v>0</v>
      </c>
      <c r="FJ162" s="333">
        <v>0</v>
      </c>
      <c r="FK162" s="49">
        <v>0</v>
      </c>
      <c r="FL162" s="324"/>
      <c r="FM162" s="333">
        <v>0</v>
      </c>
      <c r="FN162" s="333">
        <v>0</v>
      </c>
      <c r="FO162" s="333">
        <v>0</v>
      </c>
      <c r="FP162" s="49">
        <v>0</v>
      </c>
      <c r="FQ162" s="324"/>
      <c r="FR162" s="49">
        <v>0</v>
      </c>
      <c r="FS162" s="49">
        <v>0</v>
      </c>
      <c r="FT162" s="49">
        <v>0</v>
      </c>
      <c r="FU162" s="49">
        <v>0</v>
      </c>
      <c r="FV162" s="324"/>
      <c r="FW162" s="49">
        <v>0</v>
      </c>
      <c r="FX162" s="49">
        <v>0</v>
      </c>
      <c r="FY162" s="49">
        <v>0</v>
      </c>
      <c r="FZ162" s="49">
        <v>0</v>
      </c>
      <c r="GA162" s="324"/>
      <c r="GB162">
        <v>0</v>
      </c>
      <c r="GC162">
        <v>0</v>
      </c>
      <c r="GD162">
        <v>0</v>
      </c>
      <c r="GE162" s="49">
        <v>0</v>
      </c>
      <c r="GF162" s="324"/>
      <c r="GG162" s="632">
        <v>0</v>
      </c>
      <c r="GH162" s="632">
        <v>0</v>
      </c>
      <c r="GI162" s="632">
        <v>0</v>
      </c>
      <c r="GJ162" s="49">
        <v>0</v>
      </c>
      <c r="GK162" s="324"/>
      <c r="GL162" s="49">
        <v>0</v>
      </c>
      <c r="GM162" s="49">
        <v>0</v>
      </c>
      <c r="GN162">
        <v>0</v>
      </c>
      <c r="GO162" s="49">
        <v>0</v>
      </c>
      <c r="GP162" s="324"/>
    </row>
    <row r="163" spans="1:198" s="38" customFormat="1" ht="18">
      <c r="A163" s="81" t="s">
        <v>1334</v>
      </c>
      <c r="B163" s="45">
        <f t="shared" si="5"/>
        <v>32496.449999999993</v>
      </c>
      <c r="C163" s="41"/>
      <c r="D163" s="49">
        <v>0</v>
      </c>
      <c r="E163" s="49">
        <v>106.59999999999998</v>
      </c>
      <c r="F163" s="49">
        <v>59.587500000000006</v>
      </c>
      <c r="G163" s="49">
        <v>0</v>
      </c>
      <c r="H163" s="371"/>
      <c r="I163" s="49">
        <v>0</v>
      </c>
      <c r="J163" s="49">
        <v>72.450000000000017</v>
      </c>
      <c r="K163" s="49">
        <v>14.624999999999979</v>
      </c>
      <c r="L163" s="49">
        <v>0</v>
      </c>
      <c r="M163" s="371"/>
      <c r="N163" s="49">
        <v>168.02500000000012</v>
      </c>
      <c r="O163" s="49">
        <v>290.0500000000003</v>
      </c>
      <c r="P163" s="49">
        <v>164.25</v>
      </c>
      <c r="Q163" s="49">
        <v>0</v>
      </c>
      <c r="R163" s="371"/>
      <c r="S163" s="315">
        <v>10.78750000000008</v>
      </c>
      <c r="T163" s="315">
        <v>75.050000000000068</v>
      </c>
      <c r="U163" s="315">
        <v>111.75</v>
      </c>
      <c r="V163" s="315">
        <v>0</v>
      </c>
      <c r="W163" s="371"/>
      <c r="X163" s="49">
        <v>54.000000000000057</v>
      </c>
      <c r="Y163" s="49">
        <v>111.00000000000023</v>
      </c>
      <c r="Z163" s="49">
        <v>129</v>
      </c>
      <c r="AA163" s="49">
        <v>0</v>
      </c>
      <c r="AB163" s="371"/>
      <c r="AC163" s="49">
        <v>166.89999999999964</v>
      </c>
      <c r="AD163" s="49">
        <v>253.70000000000027</v>
      </c>
      <c r="AE163" s="49">
        <v>746.17499999999995</v>
      </c>
      <c r="AF163" s="49">
        <v>0</v>
      </c>
      <c r="AG163" s="371"/>
      <c r="AH163" s="49">
        <v>200.52499999999964</v>
      </c>
      <c r="AI163" s="49">
        <v>473.75000000000068</v>
      </c>
      <c r="AJ163" s="49">
        <v>397.42499999999995</v>
      </c>
      <c r="AK163" s="49">
        <v>0</v>
      </c>
      <c r="AL163" s="371"/>
      <c r="AM163" s="49">
        <v>77.349999999999454</v>
      </c>
      <c r="AN163" s="49">
        <v>227.25000000000045</v>
      </c>
      <c r="AO163" s="49">
        <v>325.57500000000005</v>
      </c>
      <c r="AP163" s="49">
        <v>0</v>
      </c>
      <c r="AQ163" s="371"/>
      <c r="AR163" s="49">
        <v>27.224999999999568</v>
      </c>
      <c r="AS163" s="49">
        <v>76</v>
      </c>
      <c r="AT163" s="49">
        <v>8.5500000000000007</v>
      </c>
      <c r="AU163" s="49">
        <v>0</v>
      </c>
      <c r="AV163" s="371"/>
      <c r="AW163" s="49">
        <v>103.6749999999995</v>
      </c>
      <c r="AX163" s="49">
        <v>443.94999999999936</v>
      </c>
      <c r="AY163" s="49">
        <v>375.74999999999994</v>
      </c>
      <c r="AZ163" s="49">
        <v>0</v>
      </c>
      <c r="BA163" s="371"/>
      <c r="BB163" s="49">
        <v>24.374999999999545</v>
      </c>
      <c r="BC163" s="49">
        <v>214</v>
      </c>
      <c r="BD163" s="49">
        <v>272.625</v>
      </c>
      <c r="BE163" s="49">
        <v>0</v>
      </c>
      <c r="BF163" s="371"/>
      <c r="BG163" s="49">
        <v>25.4249999999995</v>
      </c>
      <c r="BH163" s="49">
        <v>103.5</v>
      </c>
      <c r="BI163" s="49">
        <v>153.67499999999998</v>
      </c>
      <c r="BJ163" s="49">
        <v>0</v>
      </c>
      <c r="BK163" s="371"/>
      <c r="BL163" s="49">
        <v>44.124999999999545</v>
      </c>
      <c r="BM163" s="49">
        <v>52.05</v>
      </c>
      <c r="BN163" s="49">
        <v>322.61249999999995</v>
      </c>
      <c r="BO163" s="49">
        <v>0</v>
      </c>
      <c r="BP163" s="371"/>
      <c r="BQ163" s="49">
        <v>35.749999999999545</v>
      </c>
      <c r="BR163" s="49">
        <v>209.099999999999</v>
      </c>
      <c r="BS163" s="49">
        <v>336.1875</v>
      </c>
      <c r="BT163" s="49">
        <v>0</v>
      </c>
      <c r="BU163" s="324"/>
      <c r="BV163" s="49">
        <v>198.49999999999909</v>
      </c>
      <c r="BW163" s="49">
        <v>234.99999999999955</v>
      </c>
      <c r="BX163" s="49">
        <v>496.27500000000003</v>
      </c>
      <c r="BY163" s="49">
        <v>0</v>
      </c>
      <c r="BZ163" s="371"/>
      <c r="CA163" s="49">
        <v>22.874999999999318</v>
      </c>
      <c r="CB163" s="49">
        <v>133.64999999999918</v>
      </c>
      <c r="CC163" s="49">
        <v>181.125</v>
      </c>
      <c r="CD163" s="49">
        <v>0</v>
      </c>
      <c r="CE163" s="324"/>
      <c r="CF163" s="333">
        <v>19.049999999999272</v>
      </c>
      <c r="CG163" s="333">
        <v>169.57499999999936</v>
      </c>
      <c r="CH163" s="333">
        <v>75.974999999999994</v>
      </c>
      <c r="CI163" s="333">
        <v>0</v>
      </c>
      <c r="CJ163" s="324"/>
      <c r="CK163" s="49">
        <v>59.174999999999272</v>
      </c>
      <c r="CL163" s="49">
        <v>180.65</v>
      </c>
      <c r="CM163" s="49">
        <v>26.099999999999998</v>
      </c>
      <c r="CN163" s="49">
        <v>0</v>
      </c>
      <c r="CO163" s="371"/>
      <c r="CP163" s="49">
        <v>87.899999999999181</v>
      </c>
      <c r="CQ163" s="49">
        <v>170.44999999999936</v>
      </c>
      <c r="CR163" s="49">
        <v>240.375</v>
      </c>
      <c r="CS163" s="49">
        <v>0</v>
      </c>
      <c r="CT163" s="324"/>
      <c r="CU163" s="49">
        <v>157.49999999999955</v>
      </c>
      <c r="CV163" s="49">
        <v>305.62499999999909</v>
      </c>
      <c r="CW163" s="49">
        <v>483.52500000000003</v>
      </c>
      <c r="CX163" s="49">
        <v>0</v>
      </c>
      <c r="CY163" s="371"/>
      <c r="CZ163" s="49">
        <v>39.299999999999727</v>
      </c>
      <c r="DA163" s="49">
        <v>14.699999999999998</v>
      </c>
      <c r="DB163" s="49">
        <v>37.125000000000007</v>
      </c>
      <c r="DC163" s="49">
        <v>0</v>
      </c>
      <c r="DD163" s="324"/>
      <c r="DE163" s="49">
        <v>341.62500000000011</v>
      </c>
      <c r="DF163" s="49">
        <v>1868.7999999999984</v>
      </c>
      <c r="DG163" s="49">
        <v>1625.7749999999999</v>
      </c>
      <c r="DH163" s="49">
        <v>0</v>
      </c>
      <c r="DI163" s="324"/>
      <c r="DJ163" s="315">
        <v>179.34999999999991</v>
      </c>
      <c r="DK163" s="315">
        <v>187.44999999999709</v>
      </c>
      <c r="DL163" s="315">
        <v>645.6</v>
      </c>
      <c r="DM163" s="49">
        <v>0</v>
      </c>
      <c r="DN163" s="324"/>
      <c r="DO163" s="49">
        <v>94.774999999999636</v>
      </c>
      <c r="DP163" s="49">
        <v>491.39999999999873</v>
      </c>
      <c r="DQ163" s="49">
        <v>311.99999999999994</v>
      </c>
      <c r="DR163" s="49">
        <v>0</v>
      </c>
      <c r="DS163" s="324"/>
      <c r="DT163" s="49">
        <v>0</v>
      </c>
      <c r="DU163" s="49">
        <v>0</v>
      </c>
      <c r="DV163" s="49">
        <v>0</v>
      </c>
      <c r="DW163" s="49">
        <v>0</v>
      </c>
      <c r="DX163" s="324"/>
      <c r="DY163" s="49">
        <v>820.20000000000209</v>
      </c>
      <c r="DZ163" s="49">
        <v>1135.9000000000015</v>
      </c>
      <c r="EA163" s="49">
        <v>2846.7749999999996</v>
      </c>
      <c r="EB163" s="49">
        <v>0</v>
      </c>
      <c r="EC163" s="324"/>
      <c r="ED163" s="49">
        <v>106.15000000000009</v>
      </c>
      <c r="EE163" s="49">
        <v>101.10000000000218</v>
      </c>
      <c r="EF163" s="49">
        <v>36.75</v>
      </c>
      <c r="EG163" s="49">
        <v>0</v>
      </c>
      <c r="EH163" s="324"/>
      <c r="EI163" s="49">
        <v>127.75000000000091</v>
      </c>
      <c r="EJ163" s="49">
        <v>265.80000000000109</v>
      </c>
      <c r="EK163" s="49">
        <v>62.099999999999994</v>
      </c>
      <c r="EL163" s="49">
        <v>0</v>
      </c>
      <c r="EM163" s="324"/>
      <c r="EN163" s="49">
        <v>0</v>
      </c>
      <c r="EO163" s="49">
        <v>83.55000000000291</v>
      </c>
      <c r="EP163" s="49">
        <v>145.12499999999997</v>
      </c>
      <c r="EQ163" s="49">
        <v>0</v>
      </c>
      <c r="ER163" s="324"/>
      <c r="ES163" s="49">
        <v>28.125000000000909</v>
      </c>
      <c r="ET163" s="49">
        <v>66.850000000002183</v>
      </c>
      <c r="EU163" s="49">
        <v>12.375</v>
      </c>
      <c r="EV163" s="49">
        <v>0</v>
      </c>
      <c r="EW163" s="324"/>
      <c r="EX163">
        <v>618.125</v>
      </c>
      <c r="EY163">
        <v>1507.5</v>
      </c>
      <c r="EZ163">
        <v>1684.0499999999997</v>
      </c>
      <c r="FA163" s="49">
        <v>0</v>
      </c>
      <c r="FB163" s="324"/>
      <c r="FC163" s="49">
        <v>4.8750000000009095</v>
      </c>
      <c r="FD163" s="49">
        <v>60.149999999999636</v>
      </c>
      <c r="FE163" s="49">
        <v>84.600000000000009</v>
      </c>
      <c r="FF163" s="49">
        <v>0</v>
      </c>
      <c r="FG163" s="324"/>
      <c r="FH163" s="333">
        <v>54.525000000001</v>
      </c>
      <c r="FI163" s="333">
        <v>117.54999999999998</v>
      </c>
      <c r="FJ163" s="333">
        <v>206.10000000000002</v>
      </c>
      <c r="FK163" s="49">
        <v>0</v>
      </c>
      <c r="FL163" s="324"/>
      <c r="FM163" s="333">
        <v>106.20000000000073</v>
      </c>
      <c r="FN163" s="333">
        <v>116.50000000000182</v>
      </c>
      <c r="FO163" s="333">
        <v>311.99999999999994</v>
      </c>
      <c r="FP163" s="49">
        <v>0</v>
      </c>
      <c r="FQ163" s="324"/>
      <c r="FR163" s="49">
        <v>132.32499999999891</v>
      </c>
      <c r="FS163" s="49">
        <v>217.9</v>
      </c>
      <c r="FT163" s="49">
        <v>311.85000000000002</v>
      </c>
      <c r="FU163" s="49">
        <v>0</v>
      </c>
      <c r="FV163" s="324"/>
      <c r="FW163" s="49">
        <v>0</v>
      </c>
      <c r="FX163" s="49">
        <v>106.90000000000146</v>
      </c>
      <c r="FY163" s="49">
        <v>33.525000000000006</v>
      </c>
      <c r="FZ163" s="49">
        <v>0</v>
      </c>
      <c r="GA163" s="324"/>
      <c r="GB163">
        <v>365.14999999999873</v>
      </c>
      <c r="GC163">
        <v>854.42500000000575</v>
      </c>
      <c r="GD163">
        <v>1303.3499999999999</v>
      </c>
      <c r="GE163" s="49">
        <v>0</v>
      </c>
      <c r="GF163" s="324"/>
      <c r="GG163" s="632">
        <v>80.125</v>
      </c>
      <c r="GH163" s="632">
        <v>302.25</v>
      </c>
      <c r="GI163" s="632">
        <v>457.5</v>
      </c>
      <c r="GJ163" s="49">
        <v>0</v>
      </c>
      <c r="GK163" s="324"/>
      <c r="GL163" s="49">
        <v>0</v>
      </c>
      <c r="GM163" s="49">
        <v>0</v>
      </c>
      <c r="GN163">
        <v>1474.7999999999997</v>
      </c>
      <c r="GO163" s="49">
        <v>0</v>
      </c>
      <c r="GP163" s="324"/>
    </row>
    <row r="164" spans="1:198" ht="18">
      <c r="A164" s="81" t="s">
        <v>1350</v>
      </c>
      <c r="B164" s="45">
        <f t="shared" si="5"/>
        <v>6808.81250000001</v>
      </c>
      <c r="C164" s="41"/>
      <c r="D164" s="49">
        <v>0</v>
      </c>
      <c r="E164" s="49">
        <v>0</v>
      </c>
      <c r="F164" s="49">
        <v>0</v>
      </c>
      <c r="G164" s="49">
        <v>0</v>
      </c>
      <c r="H164" s="371"/>
      <c r="I164" s="49">
        <v>0</v>
      </c>
      <c r="J164" s="49">
        <v>0</v>
      </c>
      <c r="K164" s="49">
        <v>0</v>
      </c>
      <c r="L164" s="49">
        <v>0</v>
      </c>
      <c r="M164" s="371"/>
      <c r="N164" s="49">
        <v>173.375</v>
      </c>
      <c r="O164" s="49">
        <v>0</v>
      </c>
      <c r="P164" s="49">
        <v>0</v>
      </c>
      <c r="Q164" s="49">
        <v>0</v>
      </c>
      <c r="R164" s="371"/>
      <c r="S164" s="315">
        <v>43.125000000000114</v>
      </c>
      <c r="T164" s="315">
        <v>0</v>
      </c>
      <c r="U164" s="315">
        <v>0</v>
      </c>
      <c r="V164" s="315">
        <v>0</v>
      </c>
      <c r="W164" s="371"/>
      <c r="X164" s="49">
        <v>110.17499999999995</v>
      </c>
      <c r="Y164" s="49">
        <v>0</v>
      </c>
      <c r="Z164" s="49">
        <v>0</v>
      </c>
      <c r="AA164" s="49">
        <v>0</v>
      </c>
      <c r="AB164" s="371"/>
      <c r="AC164" s="49">
        <v>226.52499999999986</v>
      </c>
      <c r="AD164" s="49">
        <v>0</v>
      </c>
      <c r="AE164" s="49">
        <v>0</v>
      </c>
      <c r="AF164" s="49">
        <v>0</v>
      </c>
      <c r="AG164" s="371"/>
      <c r="AH164" s="49">
        <v>319.64999999999986</v>
      </c>
      <c r="AI164" s="49">
        <v>0</v>
      </c>
      <c r="AJ164" s="49">
        <v>0</v>
      </c>
      <c r="AK164" s="49">
        <v>0</v>
      </c>
      <c r="AL164" s="371"/>
      <c r="AM164" s="49">
        <v>90.049999999999955</v>
      </c>
      <c r="AN164" s="49">
        <v>0</v>
      </c>
      <c r="AO164" s="49">
        <v>0</v>
      </c>
      <c r="AP164" s="49">
        <v>0</v>
      </c>
      <c r="AQ164" s="371"/>
      <c r="AR164" s="49">
        <v>112.14999999999964</v>
      </c>
      <c r="AS164" s="49">
        <v>0</v>
      </c>
      <c r="AT164" s="49">
        <v>0</v>
      </c>
      <c r="AU164" s="49">
        <v>0</v>
      </c>
      <c r="AV164" s="371"/>
      <c r="AW164" s="49">
        <v>232.24999999999977</v>
      </c>
      <c r="AX164" s="49">
        <v>0</v>
      </c>
      <c r="AY164" s="49">
        <v>0</v>
      </c>
      <c r="AZ164" s="49">
        <v>0</v>
      </c>
      <c r="BA164" s="371"/>
      <c r="BB164" s="49">
        <v>62.524999999999864</v>
      </c>
      <c r="BC164" s="49">
        <v>0</v>
      </c>
      <c r="BD164" s="49">
        <v>0</v>
      </c>
      <c r="BE164" s="49">
        <v>0</v>
      </c>
      <c r="BF164" s="371"/>
      <c r="BG164" s="49">
        <v>58.024999999999636</v>
      </c>
      <c r="BH164" s="49">
        <v>0</v>
      </c>
      <c r="BI164" s="49">
        <v>0</v>
      </c>
      <c r="BJ164" s="49">
        <v>0</v>
      </c>
      <c r="BK164" s="371"/>
      <c r="BL164" s="49">
        <v>48.899999999999864</v>
      </c>
      <c r="BM164" s="49">
        <v>0</v>
      </c>
      <c r="BN164" s="49">
        <v>0</v>
      </c>
      <c r="BO164" s="49">
        <v>0</v>
      </c>
      <c r="BP164" s="371"/>
      <c r="BQ164" s="49">
        <v>51.75</v>
      </c>
      <c r="BR164" s="49">
        <v>0</v>
      </c>
      <c r="BS164" s="49">
        <v>0</v>
      </c>
      <c r="BT164" s="49">
        <v>0</v>
      </c>
      <c r="BU164" s="324"/>
      <c r="BV164" s="49">
        <v>170.09999999999945</v>
      </c>
      <c r="BW164" s="49">
        <v>0</v>
      </c>
      <c r="BX164" s="49">
        <v>0</v>
      </c>
      <c r="BY164" s="49">
        <v>0</v>
      </c>
      <c r="BZ164" s="371"/>
      <c r="CA164" s="49">
        <v>32.499999999999545</v>
      </c>
      <c r="CB164" s="49">
        <v>0</v>
      </c>
      <c r="CC164" s="49">
        <v>0</v>
      </c>
      <c r="CD164" s="49">
        <v>0</v>
      </c>
      <c r="CE164" s="324"/>
      <c r="CF164" s="333">
        <v>17.850000000000136</v>
      </c>
      <c r="CG164" s="333">
        <v>0</v>
      </c>
      <c r="CH164" s="333">
        <v>0</v>
      </c>
      <c r="CI164" s="333">
        <v>0</v>
      </c>
      <c r="CJ164" s="324"/>
      <c r="CK164" s="49">
        <v>34.399999999999636</v>
      </c>
      <c r="CL164" s="49">
        <v>0</v>
      </c>
      <c r="CM164" s="49">
        <v>0</v>
      </c>
      <c r="CN164" s="49">
        <v>0</v>
      </c>
      <c r="CO164" s="371"/>
      <c r="CP164" s="49">
        <v>118.42500000000018</v>
      </c>
      <c r="CQ164" s="49">
        <v>0</v>
      </c>
      <c r="CR164" s="49">
        <v>0</v>
      </c>
      <c r="CS164" s="49">
        <v>0</v>
      </c>
      <c r="CT164" s="324"/>
      <c r="CU164" s="49">
        <v>155.82499999999936</v>
      </c>
      <c r="CV164" s="49">
        <v>0</v>
      </c>
      <c r="CW164" s="49">
        <v>0</v>
      </c>
      <c r="CX164" s="49">
        <v>0</v>
      </c>
      <c r="CY164" s="371"/>
      <c r="CZ164" s="49">
        <v>43.224999999999454</v>
      </c>
      <c r="DA164" s="49">
        <v>0</v>
      </c>
      <c r="DB164" s="49">
        <v>0</v>
      </c>
      <c r="DC164" s="49">
        <v>0</v>
      </c>
      <c r="DD164" s="324"/>
      <c r="DE164" s="49">
        <v>895.22500000000014</v>
      </c>
      <c r="DF164" s="49">
        <v>0</v>
      </c>
      <c r="DG164" s="49">
        <v>0</v>
      </c>
      <c r="DH164" s="49">
        <v>0</v>
      </c>
      <c r="DI164" s="324"/>
      <c r="DJ164" s="315">
        <v>178.92499999999973</v>
      </c>
      <c r="DK164" s="315">
        <v>0</v>
      </c>
      <c r="DL164" s="315">
        <v>0</v>
      </c>
      <c r="DM164" s="49">
        <v>0</v>
      </c>
      <c r="DN164" s="324"/>
      <c r="DO164" s="49">
        <v>226.22499999999991</v>
      </c>
      <c r="DP164" s="49">
        <v>0</v>
      </c>
      <c r="DQ164" s="49">
        <v>0</v>
      </c>
      <c r="DR164" s="49">
        <v>0</v>
      </c>
      <c r="DS164" s="324"/>
      <c r="DT164" s="49">
        <v>0</v>
      </c>
      <c r="DU164" s="49">
        <v>0</v>
      </c>
      <c r="DV164" s="49">
        <v>0</v>
      </c>
      <c r="DW164" s="49">
        <v>0</v>
      </c>
      <c r="DX164" s="324"/>
      <c r="DY164" s="49">
        <v>1149.6750000000084</v>
      </c>
      <c r="DZ164" s="49">
        <v>0</v>
      </c>
      <c r="EA164" s="49">
        <v>0</v>
      </c>
      <c r="EB164" s="49">
        <v>0</v>
      </c>
      <c r="EC164" s="324"/>
      <c r="ED164" s="49">
        <v>70.85000000000025</v>
      </c>
      <c r="EE164" s="49">
        <v>0</v>
      </c>
      <c r="EF164" s="49">
        <v>0</v>
      </c>
      <c r="EG164" s="49">
        <v>0</v>
      </c>
      <c r="EH164" s="324"/>
      <c r="EI164" s="49">
        <v>137.52500000000146</v>
      </c>
      <c r="EJ164" s="49">
        <v>0</v>
      </c>
      <c r="EK164" s="49">
        <v>0</v>
      </c>
      <c r="EL164" s="49">
        <v>0</v>
      </c>
      <c r="EM164" s="324"/>
      <c r="EN164" s="49">
        <v>0</v>
      </c>
      <c r="EO164" s="49">
        <v>0</v>
      </c>
      <c r="EP164" s="49">
        <v>0</v>
      </c>
      <c r="EQ164" s="49">
        <v>0</v>
      </c>
      <c r="ER164" s="324"/>
      <c r="ES164" s="49">
        <v>104.75</v>
      </c>
      <c r="ET164" s="49">
        <v>0</v>
      </c>
      <c r="EU164" s="49">
        <v>0</v>
      </c>
      <c r="EV164" s="49">
        <v>0</v>
      </c>
      <c r="EW164" s="324"/>
      <c r="EX164">
        <v>1378.7624999999998</v>
      </c>
      <c r="EY164">
        <v>0</v>
      </c>
      <c r="EZ164">
        <v>0</v>
      </c>
      <c r="FA164" s="49">
        <v>0</v>
      </c>
      <c r="FB164" s="324"/>
      <c r="FC164" s="49">
        <v>39.000000000000909</v>
      </c>
      <c r="FD164" s="49">
        <v>0</v>
      </c>
      <c r="FE164" s="49">
        <v>0</v>
      </c>
      <c r="FF164" s="49">
        <v>0</v>
      </c>
      <c r="FG164" s="324"/>
      <c r="FH164" s="333">
        <v>29.350000000002183</v>
      </c>
      <c r="FI164" s="333">
        <v>0</v>
      </c>
      <c r="FJ164" s="333">
        <v>0</v>
      </c>
      <c r="FK164" s="49">
        <v>0</v>
      </c>
      <c r="FL164" s="324"/>
      <c r="FM164" s="333">
        <v>93.675000000002001</v>
      </c>
      <c r="FN164" s="333">
        <v>0</v>
      </c>
      <c r="FO164" s="333">
        <v>0</v>
      </c>
      <c r="FP164" s="49">
        <v>0</v>
      </c>
      <c r="FQ164" s="324"/>
      <c r="FR164" s="49">
        <v>140.20000000000073</v>
      </c>
      <c r="FS164" s="49">
        <v>0</v>
      </c>
      <c r="FT164" s="49">
        <v>0</v>
      </c>
      <c r="FU164" s="49">
        <v>0</v>
      </c>
      <c r="FV164" s="324"/>
      <c r="FW164" s="49">
        <v>0</v>
      </c>
      <c r="FX164" s="49">
        <v>0</v>
      </c>
      <c r="FY164" s="49">
        <v>0</v>
      </c>
      <c r="FZ164" s="49">
        <v>0</v>
      </c>
      <c r="GA164" s="324"/>
      <c r="GB164">
        <v>198.324999999998</v>
      </c>
      <c r="GC164">
        <v>0</v>
      </c>
      <c r="GD164">
        <v>0</v>
      </c>
      <c r="GE164" s="49">
        <v>0</v>
      </c>
      <c r="GF164" s="324"/>
      <c r="GG164" s="632">
        <v>65.5</v>
      </c>
      <c r="GH164" s="632">
        <v>0</v>
      </c>
      <c r="GI164" s="632">
        <v>0</v>
      </c>
      <c r="GJ164" s="49">
        <v>0</v>
      </c>
      <c r="GK164" s="324"/>
      <c r="GL164" s="49">
        <v>0</v>
      </c>
      <c r="GM164" s="49">
        <v>0</v>
      </c>
      <c r="GN164">
        <v>0</v>
      </c>
      <c r="GO164" s="49">
        <v>0</v>
      </c>
      <c r="GP164" s="324"/>
    </row>
    <row r="165" spans="1:198" ht="18">
      <c r="A165" s="81" t="s">
        <v>1669</v>
      </c>
      <c r="B165" s="45">
        <f t="shared" si="5"/>
        <v>5077.7749999999733</v>
      </c>
      <c r="C165" s="41"/>
      <c r="D165" s="49">
        <v>0</v>
      </c>
      <c r="E165" s="49">
        <v>0</v>
      </c>
      <c r="F165" s="49">
        <v>0</v>
      </c>
      <c r="G165" s="49">
        <v>0</v>
      </c>
      <c r="H165" s="371"/>
      <c r="I165" s="49">
        <v>0</v>
      </c>
      <c r="J165" s="49">
        <v>0</v>
      </c>
      <c r="K165" s="49">
        <v>0</v>
      </c>
      <c r="L165" s="49">
        <v>0</v>
      </c>
      <c r="M165" s="371"/>
      <c r="N165" s="49">
        <v>93.512500000000003</v>
      </c>
      <c r="O165" s="49">
        <v>0</v>
      </c>
      <c r="P165" s="49">
        <v>0</v>
      </c>
      <c r="Q165" s="49">
        <v>0</v>
      </c>
      <c r="R165" s="371"/>
      <c r="S165" s="315">
        <v>53.35000000000008</v>
      </c>
      <c r="T165" s="315">
        <v>0</v>
      </c>
      <c r="U165" s="315">
        <v>0</v>
      </c>
      <c r="V165" s="315">
        <v>0</v>
      </c>
      <c r="W165" s="371"/>
      <c r="X165" s="49">
        <v>56.325000000000102</v>
      </c>
      <c r="Y165" s="49">
        <v>0</v>
      </c>
      <c r="Z165" s="49">
        <v>0</v>
      </c>
      <c r="AA165" s="49">
        <v>0</v>
      </c>
      <c r="AB165" s="371"/>
      <c r="AC165" s="49">
        <v>177.14999999999992</v>
      </c>
      <c r="AD165" s="49">
        <v>0</v>
      </c>
      <c r="AE165" s="49">
        <v>0</v>
      </c>
      <c r="AF165" s="49">
        <v>0</v>
      </c>
      <c r="AG165" s="371"/>
      <c r="AH165" s="49">
        <v>253.25000000000023</v>
      </c>
      <c r="AI165" s="49">
        <v>0</v>
      </c>
      <c r="AJ165" s="49">
        <v>0</v>
      </c>
      <c r="AK165" s="49">
        <v>0</v>
      </c>
      <c r="AL165" s="371"/>
      <c r="AM165" s="49">
        <v>65.237500000000296</v>
      </c>
      <c r="AN165" s="49">
        <v>0</v>
      </c>
      <c r="AO165" s="49">
        <v>0</v>
      </c>
      <c r="AP165" s="49">
        <v>0</v>
      </c>
      <c r="AQ165" s="371"/>
      <c r="AR165" s="49">
        <v>59.900000000000318</v>
      </c>
      <c r="AS165" s="49">
        <v>0</v>
      </c>
      <c r="AT165" s="49">
        <v>0</v>
      </c>
      <c r="AU165" s="49">
        <v>0</v>
      </c>
      <c r="AV165" s="371"/>
      <c r="AW165" s="49">
        <v>100.50000000000023</v>
      </c>
      <c r="AX165" s="49">
        <v>0</v>
      </c>
      <c r="AY165" s="49">
        <v>0</v>
      </c>
      <c r="AZ165" s="49">
        <v>0</v>
      </c>
      <c r="BA165" s="371"/>
      <c r="BB165" s="49">
        <v>44.400000000000091</v>
      </c>
      <c r="BC165" s="49">
        <v>0</v>
      </c>
      <c r="BD165" s="49">
        <v>0</v>
      </c>
      <c r="BE165" s="49">
        <v>0</v>
      </c>
      <c r="BF165" s="371"/>
      <c r="BG165" s="49">
        <v>54.025000000000318</v>
      </c>
      <c r="BH165" s="49">
        <v>0</v>
      </c>
      <c r="BI165" s="49">
        <v>0</v>
      </c>
      <c r="BJ165" s="49">
        <v>0</v>
      </c>
      <c r="BK165" s="371"/>
      <c r="BL165" s="49">
        <v>48.737500000000182</v>
      </c>
      <c r="BM165" s="49">
        <v>0</v>
      </c>
      <c r="BN165" s="49">
        <v>0</v>
      </c>
      <c r="BO165" s="49">
        <v>0</v>
      </c>
      <c r="BP165" s="371"/>
      <c r="BQ165" s="49">
        <v>53.412499999999909</v>
      </c>
      <c r="BR165" s="49">
        <v>0</v>
      </c>
      <c r="BS165" s="49">
        <v>0</v>
      </c>
      <c r="BT165" s="49">
        <v>0</v>
      </c>
      <c r="BU165" s="324"/>
      <c r="BV165" s="49">
        <v>185.77499999999986</v>
      </c>
      <c r="BW165" s="49">
        <v>0</v>
      </c>
      <c r="BX165" s="49">
        <v>0</v>
      </c>
      <c r="BY165" s="49">
        <v>0</v>
      </c>
      <c r="BZ165" s="371"/>
      <c r="CA165" s="49">
        <v>58</v>
      </c>
      <c r="CB165" s="49">
        <v>0</v>
      </c>
      <c r="CC165" s="49">
        <v>0</v>
      </c>
      <c r="CD165" s="49">
        <v>0</v>
      </c>
      <c r="CE165" s="324"/>
      <c r="CF165" s="333">
        <v>34.125</v>
      </c>
      <c r="CG165" s="333">
        <v>0</v>
      </c>
      <c r="CH165" s="333">
        <v>0</v>
      </c>
      <c r="CI165" s="333">
        <v>0</v>
      </c>
      <c r="CJ165" s="324"/>
      <c r="CK165" s="49">
        <v>78.887499999999818</v>
      </c>
      <c r="CL165" s="49">
        <v>0</v>
      </c>
      <c r="CM165" s="49">
        <v>0</v>
      </c>
      <c r="CN165" s="49">
        <v>0</v>
      </c>
      <c r="CO165" s="371"/>
      <c r="CP165" s="49">
        <v>120.27499999999986</v>
      </c>
      <c r="CQ165" s="49">
        <v>0</v>
      </c>
      <c r="CR165" s="49">
        <v>0</v>
      </c>
      <c r="CS165" s="49">
        <v>0</v>
      </c>
      <c r="CT165" s="324"/>
      <c r="CU165" s="49">
        <v>124.90000000000009</v>
      </c>
      <c r="CV165" s="49">
        <v>0</v>
      </c>
      <c r="CW165" s="49">
        <v>0</v>
      </c>
      <c r="CX165" s="49">
        <v>0</v>
      </c>
      <c r="CY165" s="371"/>
      <c r="CZ165" s="49">
        <v>42.624999999999773</v>
      </c>
      <c r="DA165" s="49">
        <v>0</v>
      </c>
      <c r="DB165" s="49">
        <v>0</v>
      </c>
      <c r="DC165" s="49">
        <v>0</v>
      </c>
      <c r="DD165" s="324"/>
      <c r="DE165" s="49">
        <v>450.625</v>
      </c>
      <c r="DF165" s="49">
        <v>0</v>
      </c>
      <c r="DG165" s="49">
        <v>0</v>
      </c>
      <c r="DH165" s="49">
        <v>0</v>
      </c>
      <c r="DI165" s="324"/>
      <c r="DJ165" s="315">
        <v>200.94999999999982</v>
      </c>
      <c r="DK165" s="315">
        <v>0</v>
      </c>
      <c r="DL165" s="315">
        <v>0</v>
      </c>
      <c r="DM165" s="49">
        <v>0</v>
      </c>
      <c r="DN165" s="324"/>
      <c r="DO165" s="49">
        <v>104.87499999999955</v>
      </c>
      <c r="DP165" s="49">
        <v>0</v>
      </c>
      <c r="DQ165" s="49">
        <v>0</v>
      </c>
      <c r="DR165" s="49">
        <v>0</v>
      </c>
      <c r="DS165" s="324"/>
      <c r="DT165" s="49">
        <v>0</v>
      </c>
      <c r="DU165" s="49">
        <v>0</v>
      </c>
      <c r="DV165" s="49">
        <v>0</v>
      </c>
      <c r="DW165" s="49">
        <v>0</v>
      </c>
      <c r="DX165" s="324"/>
      <c r="DY165" s="49">
        <v>1096.0624999999941</v>
      </c>
      <c r="DZ165" s="49">
        <v>0</v>
      </c>
      <c r="EA165" s="49">
        <v>0</v>
      </c>
      <c r="EB165" s="49">
        <v>0</v>
      </c>
      <c r="EC165" s="324"/>
      <c r="ED165" s="49">
        <v>93.849999999998545</v>
      </c>
      <c r="EE165" s="49">
        <v>0</v>
      </c>
      <c r="EF165" s="49">
        <v>0</v>
      </c>
      <c r="EG165" s="49">
        <v>0</v>
      </c>
      <c r="EH165" s="324"/>
      <c r="EI165" s="49">
        <v>3.124999999998181</v>
      </c>
      <c r="EJ165" s="49">
        <v>0</v>
      </c>
      <c r="EK165" s="49">
        <v>0</v>
      </c>
      <c r="EL165" s="49">
        <v>0</v>
      </c>
      <c r="EM165" s="324"/>
      <c r="EN165" s="49">
        <v>0</v>
      </c>
      <c r="EO165" s="49">
        <v>0</v>
      </c>
      <c r="EP165" s="49">
        <v>0</v>
      </c>
      <c r="EQ165" s="49">
        <v>0</v>
      </c>
      <c r="ER165" s="324"/>
      <c r="ES165" s="49">
        <v>32.499999999997272</v>
      </c>
      <c r="ET165" s="49">
        <v>0</v>
      </c>
      <c r="EU165" s="49">
        <v>0</v>
      </c>
      <c r="EV165" s="49">
        <v>0</v>
      </c>
      <c r="EW165" s="324"/>
      <c r="EX165">
        <v>859.57500000000005</v>
      </c>
      <c r="EY165">
        <v>0</v>
      </c>
      <c r="EZ165">
        <v>0</v>
      </c>
      <c r="FA165" s="49">
        <v>0</v>
      </c>
      <c r="FB165" s="324"/>
      <c r="FC165" s="49">
        <v>38.999999999997272</v>
      </c>
      <c r="FD165" s="49">
        <v>0</v>
      </c>
      <c r="FE165" s="49">
        <v>0</v>
      </c>
      <c r="FF165" s="49">
        <v>0</v>
      </c>
      <c r="FG165" s="324"/>
      <c r="FH165" s="333">
        <v>25.19999999999709</v>
      </c>
      <c r="FI165" s="333">
        <v>0</v>
      </c>
      <c r="FJ165" s="333">
        <v>0</v>
      </c>
      <c r="FK165" s="49">
        <v>0</v>
      </c>
      <c r="FL165" s="324"/>
      <c r="FM165" s="333">
        <v>81.999999999997272</v>
      </c>
      <c r="FN165" s="333">
        <v>0</v>
      </c>
      <c r="FO165" s="333">
        <v>0</v>
      </c>
      <c r="FP165" s="49">
        <v>0</v>
      </c>
      <c r="FQ165" s="324"/>
      <c r="FR165" s="49">
        <v>115.34999999999764</v>
      </c>
      <c r="FS165" s="49">
        <v>0</v>
      </c>
      <c r="FT165" s="49">
        <v>0</v>
      </c>
      <c r="FU165" s="49">
        <v>0</v>
      </c>
      <c r="FV165" s="324"/>
      <c r="FW165" s="49">
        <v>0</v>
      </c>
      <c r="FX165" s="49">
        <v>0</v>
      </c>
      <c r="FY165" s="49">
        <v>0</v>
      </c>
      <c r="FZ165" s="49">
        <v>0</v>
      </c>
      <c r="GA165" s="324"/>
      <c r="GB165">
        <v>211.77499999999691</v>
      </c>
      <c r="GC165">
        <v>0</v>
      </c>
      <c r="GD165">
        <v>0</v>
      </c>
      <c r="GE165" s="49">
        <v>0</v>
      </c>
      <c r="GF165" s="324"/>
      <c r="GG165" s="632">
        <v>58.499999999999091</v>
      </c>
      <c r="GH165" s="632">
        <v>0</v>
      </c>
      <c r="GI165" s="632">
        <v>0</v>
      </c>
      <c r="GJ165" s="49">
        <v>0</v>
      </c>
      <c r="GK165" s="324"/>
      <c r="GL165" s="49">
        <v>0</v>
      </c>
      <c r="GM165" s="49">
        <v>0</v>
      </c>
      <c r="GN165">
        <v>0</v>
      </c>
      <c r="GO165" s="49">
        <v>0</v>
      </c>
      <c r="GP165" s="324"/>
    </row>
    <row r="166" spans="1:198" ht="18">
      <c r="A166" s="40" t="s">
        <v>27</v>
      </c>
      <c r="B166" s="45">
        <f t="shared" si="5"/>
        <v>15369.237499999985</v>
      </c>
      <c r="C166" s="41"/>
      <c r="D166" s="49">
        <v>0</v>
      </c>
      <c r="E166" s="49">
        <v>139.15</v>
      </c>
      <c r="F166" s="49">
        <v>0</v>
      </c>
      <c r="G166" s="49">
        <v>0</v>
      </c>
      <c r="H166" s="371"/>
      <c r="I166" s="49">
        <v>0</v>
      </c>
      <c r="J166" s="49">
        <v>89.250000000000028</v>
      </c>
      <c r="K166" s="49">
        <v>0</v>
      </c>
      <c r="L166" s="49">
        <v>0</v>
      </c>
      <c r="M166" s="371"/>
      <c r="N166" s="49">
        <v>98.775000000000091</v>
      </c>
      <c r="O166" s="49">
        <v>266.20000000000005</v>
      </c>
      <c r="P166" s="49">
        <v>0</v>
      </c>
      <c r="Q166" s="49">
        <v>0</v>
      </c>
      <c r="R166" s="371"/>
      <c r="S166" s="315">
        <v>126.77499999999998</v>
      </c>
      <c r="T166" s="315">
        <v>117.3499999999998</v>
      </c>
      <c r="U166" s="315">
        <v>0</v>
      </c>
      <c r="V166" s="315">
        <v>0</v>
      </c>
      <c r="W166" s="371"/>
      <c r="X166" s="49">
        <v>75.225000000000136</v>
      </c>
      <c r="Y166" s="49">
        <v>108.25000000000023</v>
      </c>
      <c r="Z166" s="49">
        <v>0</v>
      </c>
      <c r="AA166" s="49">
        <v>0</v>
      </c>
      <c r="AB166" s="371"/>
      <c r="AC166" s="49">
        <v>137.3249999999997</v>
      </c>
      <c r="AD166" s="49">
        <v>420.29999999999995</v>
      </c>
      <c r="AE166" s="49">
        <v>0</v>
      </c>
      <c r="AF166" s="49">
        <v>0</v>
      </c>
      <c r="AG166" s="371"/>
      <c r="AH166" s="49">
        <v>167.07499999999993</v>
      </c>
      <c r="AI166" s="49">
        <v>274.44999999999982</v>
      </c>
      <c r="AJ166" s="49">
        <v>0</v>
      </c>
      <c r="AK166" s="49">
        <v>0</v>
      </c>
      <c r="AL166" s="371"/>
      <c r="AM166" s="49">
        <v>100.99999999999977</v>
      </c>
      <c r="AN166" s="49">
        <v>249.65000000000032</v>
      </c>
      <c r="AO166" s="49">
        <v>0</v>
      </c>
      <c r="AP166" s="49">
        <v>0</v>
      </c>
      <c r="AQ166" s="371"/>
      <c r="AR166" s="49">
        <v>93.749999999999545</v>
      </c>
      <c r="AS166" s="49">
        <v>90.59999999999998</v>
      </c>
      <c r="AT166" s="49">
        <v>0</v>
      </c>
      <c r="AU166" s="49">
        <v>0</v>
      </c>
      <c r="AV166" s="371"/>
      <c r="AW166" s="49">
        <v>64.999999999999545</v>
      </c>
      <c r="AX166" s="49">
        <v>381.30000000000018</v>
      </c>
      <c r="AY166" s="49">
        <v>0</v>
      </c>
      <c r="AZ166" s="49">
        <v>0</v>
      </c>
      <c r="BA166" s="371"/>
      <c r="BB166" s="49">
        <v>142.19999999999982</v>
      </c>
      <c r="BC166" s="49">
        <v>214.9</v>
      </c>
      <c r="BD166" s="49">
        <v>0</v>
      </c>
      <c r="BE166" s="49">
        <v>0</v>
      </c>
      <c r="BF166" s="371"/>
      <c r="BG166" s="49">
        <v>105.92499999999973</v>
      </c>
      <c r="BH166" s="49">
        <v>263.5</v>
      </c>
      <c r="BI166" s="49">
        <v>0</v>
      </c>
      <c r="BJ166" s="49">
        <v>0</v>
      </c>
      <c r="BK166" s="371"/>
      <c r="BL166" s="49">
        <v>100.74999999999932</v>
      </c>
      <c r="BM166" s="49">
        <v>157</v>
      </c>
      <c r="BN166" s="49">
        <v>0</v>
      </c>
      <c r="BO166" s="49">
        <v>0</v>
      </c>
      <c r="BP166" s="371"/>
      <c r="BQ166" s="49">
        <v>147.59999999999968</v>
      </c>
      <c r="BR166" s="49">
        <v>250.24999999999955</v>
      </c>
      <c r="BS166" s="49">
        <v>0</v>
      </c>
      <c r="BT166" s="49">
        <v>0</v>
      </c>
      <c r="BU166" s="324"/>
      <c r="BV166" s="49">
        <v>105.94999999999914</v>
      </c>
      <c r="BW166" s="49">
        <v>143.19999999999936</v>
      </c>
      <c r="BX166" s="49">
        <v>0</v>
      </c>
      <c r="BY166" s="49">
        <v>0</v>
      </c>
      <c r="BZ166" s="371"/>
      <c r="CA166" s="49">
        <v>158.94999999999891</v>
      </c>
      <c r="CB166" s="49">
        <v>170.29999999999973</v>
      </c>
      <c r="CC166" s="49">
        <v>0</v>
      </c>
      <c r="CD166" s="49">
        <v>0</v>
      </c>
      <c r="CE166" s="324"/>
      <c r="CF166" s="333">
        <v>79.849999999999454</v>
      </c>
      <c r="CG166" s="333">
        <v>106.09999999999991</v>
      </c>
      <c r="CH166" s="333">
        <v>0</v>
      </c>
      <c r="CI166" s="333">
        <v>0</v>
      </c>
      <c r="CJ166" s="324"/>
      <c r="CK166" s="49">
        <v>32.474999999999</v>
      </c>
      <c r="CL166" s="49">
        <v>173.3</v>
      </c>
      <c r="CM166" s="49">
        <v>0</v>
      </c>
      <c r="CN166" s="49">
        <v>0</v>
      </c>
      <c r="CO166" s="371"/>
      <c r="CP166" s="49">
        <v>89.275000000000091</v>
      </c>
      <c r="CQ166" s="49">
        <v>118.40000000000146</v>
      </c>
      <c r="CR166" s="49">
        <v>0</v>
      </c>
      <c r="CS166" s="49">
        <v>0</v>
      </c>
      <c r="CT166" s="324"/>
      <c r="CU166" s="49">
        <v>51.224999999999909</v>
      </c>
      <c r="CV166" s="49">
        <v>247.75000000000091</v>
      </c>
      <c r="CW166" s="49">
        <v>0</v>
      </c>
      <c r="CX166" s="49">
        <v>0</v>
      </c>
      <c r="CY166" s="371"/>
      <c r="CZ166" s="49">
        <v>49.424999999999727</v>
      </c>
      <c r="DA166" s="49">
        <v>15.75</v>
      </c>
      <c r="DB166" s="49">
        <v>0</v>
      </c>
      <c r="DC166" s="49">
        <v>0</v>
      </c>
      <c r="DD166" s="324"/>
      <c r="DE166" s="49">
        <v>274.22500000000002</v>
      </c>
      <c r="DF166" s="49">
        <v>781.35000000000309</v>
      </c>
      <c r="DG166" s="49">
        <v>0</v>
      </c>
      <c r="DH166" s="49">
        <v>0</v>
      </c>
      <c r="DI166" s="324"/>
      <c r="DJ166" s="315">
        <v>94.474999999999909</v>
      </c>
      <c r="DK166" s="315">
        <v>286.00000000000273</v>
      </c>
      <c r="DL166" s="315">
        <v>0</v>
      </c>
      <c r="DM166" s="49">
        <v>0</v>
      </c>
      <c r="DN166" s="324"/>
      <c r="DO166" s="49">
        <v>115.38749999999936</v>
      </c>
      <c r="DP166" s="49">
        <v>426.30000000000291</v>
      </c>
      <c r="DQ166" s="49">
        <v>0</v>
      </c>
      <c r="DR166" s="49">
        <v>0</v>
      </c>
      <c r="DS166" s="324"/>
      <c r="DT166" s="49">
        <v>0</v>
      </c>
      <c r="DU166" s="49">
        <v>0</v>
      </c>
      <c r="DV166" s="49">
        <v>0</v>
      </c>
      <c r="DW166" s="49">
        <v>0</v>
      </c>
      <c r="DX166" s="324"/>
      <c r="DY166" s="49">
        <v>710.76250000000846</v>
      </c>
      <c r="DZ166" s="49">
        <v>1462.7000000000025</v>
      </c>
      <c r="EA166" s="49">
        <v>0</v>
      </c>
      <c r="EB166" s="49">
        <v>0</v>
      </c>
      <c r="EC166" s="324"/>
      <c r="ED166" s="49">
        <v>55.499999999999545</v>
      </c>
      <c r="EE166" s="49">
        <v>185.550000000002</v>
      </c>
      <c r="EF166" s="49">
        <v>0</v>
      </c>
      <c r="EG166" s="49">
        <v>0</v>
      </c>
      <c r="EH166" s="324"/>
      <c r="EI166" s="49">
        <v>46.699999999999363</v>
      </c>
      <c r="EJ166" s="49">
        <v>102.90000000000146</v>
      </c>
      <c r="EK166" s="49">
        <v>0</v>
      </c>
      <c r="EL166" s="49">
        <v>0</v>
      </c>
      <c r="EM166" s="324"/>
      <c r="EN166" s="49">
        <v>0</v>
      </c>
      <c r="EO166" s="49">
        <v>79.400000000003274</v>
      </c>
      <c r="EP166" s="49">
        <v>0</v>
      </c>
      <c r="EQ166" s="49">
        <v>0</v>
      </c>
      <c r="ER166" s="324"/>
      <c r="ES166" s="49">
        <v>84.362500000000182</v>
      </c>
      <c r="ET166" s="49">
        <v>81.350000000004002</v>
      </c>
      <c r="EU166" s="49">
        <v>0</v>
      </c>
      <c r="EV166" s="49">
        <v>0</v>
      </c>
      <c r="EW166" s="324"/>
      <c r="EX166">
        <v>654.70000000000005</v>
      </c>
      <c r="EY166">
        <v>1641.6000000000022</v>
      </c>
      <c r="EZ166">
        <v>0</v>
      </c>
      <c r="FA166" s="49">
        <v>0</v>
      </c>
      <c r="FB166" s="324"/>
      <c r="FC166" s="49">
        <v>74.625</v>
      </c>
      <c r="FD166" s="49">
        <v>96.500000000005457</v>
      </c>
      <c r="FE166" s="49">
        <v>0</v>
      </c>
      <c r="FF166" s="49">
        <v>0</v>
      </c>
      <c r="FG166" s="324"/>
      <c r="FH166" s="333">
        <v>83.262499999997999</v>
      </c>
      <c r="FI166" s="333">
        <v>148.9</v>
      </c>
      <c r="FJ166" s="333">
        <v>0</v>
      </c>
      <c r="FK166" s="49">
        <v>0</v>
      </c>
      <c r="FL166" s="324"/>
      <c r="FM166" s="333">
        <v>95.999999999999091</v>
      </c>
      <c r="FN166" s="333">
        <v>101.85000000000036</v>
      </c>
      <c r="FO166" s="333">
        <v>0</v>
      </c>
      <c r="FP166" s="49">
        <v>0</v>
      </c>
      <c r="FQ166" s="324"/>
      <c r="FR166" s="49">
        <v>58.650000000000546</v>
      </c>
      <c r="FS166" s="49">
        <v>288.19999999999993</v>
      </c>
      <c r="FT166" s="49">
        <v>0</v>
      </c>
      <c r="FU166" s="49">
        <v>0</v>
      </c>
      <c r="FV166" s="324"/>
      <c r="FW166" s="49">
        <v>0</v>
      </c>
      <c r="FX166" s="49">
        <v>77.099999999998545</v>
      </c>
      <c r="FY166" s="49">
        <v>0</v>
      </c>
      <c r="FZ166" s="49">
        <v>0</v>
      </c>
      <c r="GA166" s="324"/>
      <c r="GB166">
        <v>366.68750000000182</v>
      </c>
      <c r="GC166">
        <v>650.94999999996003</v>
      </c>
      <c r="GD166">
        <v>0</v>
      </c>
      <c r="GE166" s="49">
        <v>0</v>
      </c>
      <c r="GF166" s="324"/>
      <c r="GG166" s="632">
        <v>88.999999999998181</v>
      </c>
      <c r="GH166" s="632">
        <v>228.75</v>
      </c>
      <c r="GI166" s="632">
        <v>0</v>
      </c>
      <c r="GJ166" s="49">
        <v>0</v>
      </c>
      <c r="GK166" s="324"/>
      <c r="GL166" s="49">
        <v>0</v>
      </c>
      <c r="GM166" s="49">
        <v>0</v>
      </c>
      <c r="GN166">
        <v>0</v>
      </c>
      <c r="GO166" s="49">
        <v>0</v>
      </c>
      <c r="GP166" s="324"/>
    </row>
    <row r="167" spans="1:198" ht="18">
      <c r="A167" s="40" t="s">
        <v>29</v>
      </c>
      <c r="B167" s="45">
        <f t="shared" si="5"/>
        <v>0</v>
      </c>
      <c r="C167" s="41"/>
      <c r="D167" s="49">
        <v>0</v>
      </c>
      <c r="E167" s="49">
        <v>0</v>
      </c>
      <c r="F167" s="49">
        <v>0</v>
      </c>
      <c r="G167" s="49">
        <v>0</v>
      </c>
      <c r="H167" s="371"/>
      <c r="I167" s="49">
        <v>0</v>
      </c>
      <c r="J167" s="49">
        <v>0</v>
      </c>
      <c r="K167" s="49">
        <v>0</v>
      </c>
      <c r="L167" s="49">
        <v>0</v>
      </c>
      <c r="M167" s="371"/>
      <c r="N167" s="49">
        <v>0</v>
      </c>
      <c r="O167" s="49">
        <v>0</v>
      </c>
      <c r="P167" s="49">
        <v>0</v>
      </c>
      <c r="Q167" s="49">
        <v>0</v>
      </c>
      <c r="R167" s="371"/>
      <c r="S167" s="315">
        <v>0</v>
      </c>
      <c r="T167" s="315">
        <v>0</v>
      </c>
      <c r="U167" s="315">
        <v>0</v>
      </c>
      <c r="V167" s="315">
        <v>0</v>
      </c>
      <c r="W167" s="371"/>
      <c r="X167" s="49">
        <v>0</v>
      </c>
      <c r="Y167" s="49">
        <v>0</v>
      </c>
      <c r="Z167" s="49">
        <v>0</v>
      </c>
      <c r="AA167" s="49">
        <v>0</v>
      </c>
      <c r="AB167" s="371"/>
      <c r="AC167" s="49">
        <v>0</v>
      </c>
      <c r="AD167" s="49">
        <v>0</v>
      </c>
      <c r="AE167" s="49">
        <v>0</v>
      </c>
      <c r="AF167" s="49">
        <v>0</v>
      </c>
      <c r="AG167" s="371"/>
      <c r="AH167" s="49">
        <v>0</v>
      </c>
      <c r="AI167" s="49">
        <v>0</v>
      </c>
      <c r="AJ167" s="49">
        <v>0</v>
      </c>
      <c r="AK167" s="49">
        <v>0</v>
      </c>
      <c r="AL167" s="371"/>
      <c r="AM167" s="49">
        <v>0</v>
      </c>
      <c r="AN167" s="49">
        <v>0</v>
      </c>
      <c r="AO167" s="49">
        <v>0</v>
      </c>
      <c r="AP167" s="49">
        <v>0</v>
      </c>
      <c r="AQ167" s="371"/>
      <c r="AR167" s="49">
        <v>0</v>
      </c>
      <c r="AS167" s="49">
        <v>0</v>
      </c>
      <c r="AT167" s="49">
        <v>0</v>
      </c>
      <c r="AU167" s="49">
        <v>0</v>
      </c>
      <c r="AV167" s="371"/>
      <c r="AW167" s="49">
        <v>0</v>
      </c>
      <c r="AX167" s="49">
        <v>0</v>
      </c>
      <c r="AY167" s="49">
        <v>0</v>
      </c>
      <c r="AZ167" s="49">
        <v>0</v>
      </c>
      <c r="BA167" s="371"/>
      <c r="BB167" s="49">
        <v>0</v>
      </c>
      <c r="BC167" s="49">
        <v>0</v>
      </c>
      <c r="BD167" s="49">
        <v>0</v>
      </c>
      <c r="BE167" s="49">
        <v>0</v>
      </c>
      <c r="BF167" s="371"/>
      <c r="BG167" s="49">
        <v>0</v>
      </c>
      <c r="BH167" s="49">
        <v>0</v>
      </c>
      <c r="BI167" s="49">
        <v>0</v>
      </c>
      <c r="BJ167" s="49">
        <v>0</v>
      </c>
      <c r="BK167" s="371"/>
      <c r="BL167" s="49">
        <v>0</v>
      </c>
      <c r="BM167" s="49">
        <v>0</v>
      </c>
      <c r="BN167" s="49">
        <v>0</v>
      </c>
      <c r="BO167" s="49">
        <v>0</v>
      </c>
      <c r="BP167" s="371"/>
      <c r="BQ167" s="49">
        <v>0</v>
      </c>
      <c r="BR167" s="49">
        <v>0</v>
      </c>
      <c r="BS167" s="49">
        <v>0</v>
      </c>
      <c r="BT167" s="49">
        <v>0</v>
      </c>
      <c r="BU167" s="324"/>
      <c r="BV167" s="49">
        <v>0</v>
      </c>
      <c r="BW167" s="49">
        <v>0</v>
      </c>
      <c r="BX167" s="49">
        <v>0</v>
      </c>
      <c r="BY167" s="49">
        <v>0</v>
      </c>
      <c r="BZ167" s="371"/>
      <c r="CA167" s="49">
        <v>0</v>
      </c>
      <c r="CB167" s="49">
        <v>0</v>
      </c>
      <c r="CC167" s="49">
        <v>0</v>
      </c>
      <c r="CD167" s="49">
        <v>0</v>
      </c>
      <c r="CE167" s="324"/>
      <c r="CF167" s="333">
        <v>0</v>
      </c>
      <c r="CG167" s="333">
        <v>0</v>
      </c>
      <c r="CH167" s="333">
        <v>0</v>
      </c>
      <c r="CI167" s="333">
        <v>0</v>
      </c>
      <c r="CJ167" s="324"/>
      <c r="CK167" s="49">
        <v>0</v>
      </c>
      <c r="CL167" s="49">
        <v>0</v>
      </c>
      <c r="CM167" s="49">
        <v>0</v>
      </c>
      <c r="CN167" s="49">
        <v>0</v>
      </c>
      <c r="CO167" s="371"/>
      <c r="CP167" s="49">
        <v>0</v>
      </c>
      <c r="CQ167" s="49">
        <v>0</v>
      </c>
      <c r="CR167" s="49">
        <v>0</v>
      </c>
      <c r="CS167" s="49">
        <v>0</v>
      </c>
      <c r="CT167" s="324"/>
      <c r="CU167" s="49">
        <v>0</v>
      </c>
      <c r="CV167" s="49">
        <v>0</v>
      </c>
      <c r="CW167" s="49">
        <v>0</v>
      </c>
      <c r="CX167" s="49">
        <v>0</v>
      </c>
      <c r="CY167" s="371"/>
      <c r="CZ167" s="49">
        <v>0</v>
      </c>
      <c r="DA167" s="49">
        <v>0</v>
      </c>
      <c r="DB167" s="49">
        <v>0</v>
      </c>
      <c r="DC167" s="49">
        <v>0</v>
      </c>
      <c r="DD167" s="324"/>
      <c r="DE167" s="49">
        <v>0</v>
      </c>
      <c r="DF167" s="49">
        <v>0</v>
      </c>
      <c r="DG167" s="49">
        <v>0</v>
      </c>
      <c r="DH167" s="49">
        <v>0</v>
      </c>
      <c r="DI167" s="324"/>
      <c r="DJ167" s="315">
        <v>0</v>
      </c>
      <c r="DK167" s="315">
        <v>0</v>
      </c>
      <c r="DL167" s="315">
        <v>0</v>
      </c>
      <c r="DM167" s="49">
        <v>0</v>
      </c>
      <c r="DN167" s="324"/>
      <c r="DO167" s="49">
        <v>0</v>
      </c>
      <c r="DP167" s="49">
        <v>0</v>
      </c>
      <c r="DQ167" s="49">
        <v>0</v>
      </c>
      <c r="DR167" s="49">
        <v>0</v>
      </c>
      <c r="DS167" s="324"/>
      <c r="DT167" s="49">
        <v>0</v>
      </c>
      <c r="DU167" s="49">
        <v>0</v>
      </c>
      <c r="DV167" s="49">
        <v>0</v>
      </c>
      <c r="DW167" s="49">
        <v>0</v>
      </c>
      <c r="DX167" s="324"/>
      <c r="DY167" s="49">
        <v>0</v>
      </c>
      <c r="DZ167" s="49">
        <v>0</v>
      </c>
      <c r="EA167" s="49">
        <v>0</v>
      </c>
      <c r="EB167" s="49">
        <v>0</v>
      </c>
      <c r="EC167" s="324"/>
      <c r="ED167" s="49">
        <v>0</v>
      </c>
      <c r="EE167" s="49">
        <v>0</v>
      </c>
      <c r="EF167" s="49">
        <v>0</v>
      </c>
      <c r="EG167" s="49">
        <v>0</v>
      </c>
      <c r="EH167" s="324"/>
      <c r="EI167" s="49">
        <v>0</v>
      </c>
      <c r="EJ167" s="49">
        <v>0</v>
      </c>
      <c r="EK167" s="49">
        <v>0</v>
      </c>
      <c r="EL167" s="49">
        <v>0</v>
      </c>
      <c r="EM167" s="324"/>
      <c r="EN167" s="49">
        <v>0</v>
      </c>
      <c r="EO167" s="49">
        <v>0</v>
      </c>
      <c r="EP167" s="49">
        <v>0</v>
      </c>
      <c r="EQ167" s="49">
        <v>0</v>
      </c>
      <c r="ER167" s="324"/>
      <c r="ES167" s="49">
        <v>0</v>
      </c>
      <c r="ET167" s="49">
        <v>0</v>
      </c>
      <c r="EU167" s="49">
        <v>0</v>
      </c>
      <c r="EV167" s="49">
        <v>0</v>
      </c>
      <c r="EW167" s="324"/>
      <c r="EX167">
        <v>0</v>
      </c>
      <c r="EY167">
        <v>0</v>
      </c>
      <c r="EZ167">
        <v>0</v>
      </c>
      <c r="FA167" s="49">
        <v>0</v>
      </c>
      <c r="FB167" s="324"/>
      <c r="FC167" s="49">
        <v>0</v>
      </c>
      <c r="FD167" s="49">
        <v>0</v>
      </c>
      <c r="FE167" s="49">
        <v>0</v>
      </c>
      <c r="FF167" s="49">
        <v>0</v>
      </c>
      <c r="FG167" s="324"/>
      <c r="FH167" s="333">
        <v>0</v>
      </c>
      <c r="FI167" s="333">
        <v>0</v>
      </c>
      <c r="FJ167" s="333">
        <v>0</v>
      </c>
      <c r="FK167" s="49">
        <v>0</v>
      </c>
      <c r="FL167" s="324"/>
      <c r="FM167" s="333">
        <v>0</v>
      </c>
      <c r="FN167" s="333">
        <v>0</v>
      </c>
      <c r="FO167" s="333">
        <v>0</v>
      </c>
      <c r="FP167" s="49">
        <v>0</v>
      </c>
      <c r="FQ167" s="324"/>
      <c r="FR167" s="49">
        <v>0</v>
      </c>
      <c r="FS167" s="49">
        <v>0</v>
      </c>
      <c r="FT167" s="49">
        <v>0</v>
      </c>
      <c r="FU167" s="49">
        <v>0</v>
      </c>
      <c r="FV167" s="324"/>
      <c r="FW167" s="49">
        <v>0</v>
      </c>
      <c r="FX167" s="49">
        <v>0</v>
      </c>
      <c r="FY167" s="49">
        <v>0</v>
      </c>
      <c r="FZ167" s="49">
        <v>0</v>
      </c>
      <c r="GA167" s="324"/>
      <c r="GB167">
        <v>0</v>
      </c>
      <c r="GC167">
        <v>0</v>
      </c>
      <c r="GD167">
        <v>0</v>
      </c>
      <c r="GE167" s="49">
        <v>0</v>
      </c>
      <c r="GF167" s="324"/>
      <c r="GG167" s="632">
        <v>0</v>
      </c>
      <c r="GH167" s="632">
        <v>0</v>
      </c>
      <c r="GI167" s="632">
        <v>0</v>
      </c>
      <c r="GJ167" s="49">
        <v>0</v>
      </c>
      <c r="GK167" s="324"/>
      <c r="GL167" s="49">
        <v>0</v>
      </c>
      <c r="GM167" s="49">
        <v>0</v>
      </c>
      <c r="GN167">
        <v>0</v>
      </c>
      <c r="GO167" s="49">
        <v>0</v>
      </c>
      <c r="GP167" s="324"/>
    </row>
    <row r="168" spans="1:198" ht="18">
      <c r="A168" s="40" t="s">
        <v>643</v>
      </c>
      <c r="B168" s="45">
        <f t="shared" si="5"/>
        <v>34187.1</v>
      </c>
      <c r="C168" s="41"/>
      <c r="D168" s="49">
        <v>0</v>
      </c>
      <c r="E168" s="49">
        <v>132.25</v>
      </c>
      <c r="F168" s="49">
        <v>161.625</v>
      </c>
      <c r="G168" s="49">
        <v>0</v>
      </c>
      <c r="H168" s="371"/>
      <c r="I168" s="49">
        <v>0</v>
      </c>
      <c r="J168" s="49">
        <v>199.75000000000006</v>
      </c>
      <c r="K168" s="49">
        <v>33.149999999999949</v>
      </c>
      <c r="L168" s="49">
        <v>0</v>
      </c>
      <c r="M168" s="371"/>
      <c r="N168" s="49">
        <v>110.92499999999998</v>
      </c>
      <c r="O168" s="49">
        <v>363.5</v>
      </c>
      <c r="P168" s="49">
        <v>20.924999999999997</v>
      </c>
      <c r="Q168" s="49">
        <v>0</v>
      </c>
      <c r="R168" s="371"/>
      <c r="S168" s="315">
        <v>87.14999999999992</v>
      </c>
      <c r="T168" s="315">
        <v>82</v>
      </c>
      <c r="U168" s="315">
        <v>238.5</v>
      </c>
      <c r="V168" s="315">
        <v>0</v>
      </c>
      <c r="W168" s="371"/>
      <c r="X168" s="49">
        <v>66.249999999999943</v>
      </c>
      <c r="Y168" s="49">
        <v>195.84999999999991</v>
      </c>
      <c r="Z168" s="49">
        <v>240.52500000000003</v>
      </c>
      <c r="AA168" s="49">
        <v>0</v>
      </c>
      <c r="AB168" s="371"/>
      <c r="AC168" s="49">
        <v>173.72500000000025</v>
      </c>
      <c r="AD168" s="49">
        <v>466.09999999999968</v>
      </c>
      <c r="AE168" s="49">
        <v>604.42499999999995</v>
      </c>
      <c r="AF168" s="49">
        <v>0</v>
      </c>
      <c r="AG168" s="371"/>
      <c r="AH168" s="49">
        <v>195.02499999999998</v>
      </c>
      <c r="AI168" s="49">
        <v>257.24999999999909</v>
      </c>
      <c r="AJ168" s="49">
        <v>697.95</v>
      </c>
      <c r="AK168" s="49">
        <v>0</v>
      </c>
      <c r="AL168" s="371"/>
      <c r="AM168" s="49">
        <v>83.300000000000068</v>
      </c>
      <c r="AN168" s="49">
        <v>292.99999999999909</v>
      </c>
      <c r="AO168" s="49">
        <v>393.75</v>
      </c>
      <c r="AP168" s="49">
        <v>0</v>
      </c>
      <c r="AQ168" s="371"/>
      <c r="AR168" s="49">
        <v>27.625000000000341</v>
      </c>
      <c r="AS168" s="49">
        <v>157.30000000000001</v>
      </c>
      <c r="AT168" s="49">
        <v>101.25</v>
      </c>
      <c r="AU168" s="49">
        <v>0</v>
      </c>
      <c r="AV168" s="371"/>
      <c r="AW168" s="49">
        <v>154.9500000000005</v>
      </c>
      <c r="AX168" s="49">
        <v>317.40000000000009</v>
      </c>
      <c r="AY168" s="49">
        <v>456.45000000000005</v>
      </c>
      <c r="AZ168" s="49">
        <v>0</v>
      </c>
      <c r="BA168" s="371"/>
      <c r="BB168" s="49">
        <v>56.475000000000364</v>
      </c>
      <c r="BC168" s="49">
        <v>250.2</v>
      </c>
      <c r="BD168" s="49">
        <v>424.05000000000007</v>
      </c>
      <c r="BE168" s="49">
        <v>0</v>
      </c>
      <c r="BF168" s="371"/>
      <c r="BG168" s="49">
        <v>54.15000000000024</v>
      </c>
      <c r="BH168" s="49">
        <v>143.19999999999999</v>
      </c>
      <c r="BI168" s="49">
        <v>468.75</v>
      </c>
      <c r="BJ168" s="49">
        <v>0</v>
      </c>
      <c r="BK168" s="371"/>
      <c r="BL168" s="49">
        <v>51.250000000000227</v>
      </c>
      <c r="BM168" s="49">
        <v>85.25</v>
      </c>
      <c r="BN168" s="49">
        <v>202.35000000000002</v>
      </c>
      <c r="BO168" s="49">
        <v>0</v>
      </c>
      <c r="BP168" s="371"/>
      <c r="BQ168" s="49">
        <v>78.400000000000546</v>
      </c>
      <c r="BR168" s="49">
        <v>287</v>
      </c>
      <c r="BS168" s="49">
        <v>243</v>
      </c>
      <c r="BT168" s="49">
        <v>0</v>
      </c>
      <c r="BU168" s="324"/>
      <c r="BV168" s="49">
        <v>179.42500000000018</v>
      </c>
      <c r="BW168" s="49">
        <v>286.50000000000136</v>
      </c>
      <c r="BX168" s="49">
        <v>277.57499999999999</v>
      </c>
      <c r="BY168" s="49">
        <v>0</v>
      </c>
      <c r="BZ168" s="371"/>
      <c r="CA168" s="49">
        <v>35.250000000000227</v>
      </c>
      <c r="CB168" s="49">
        <v>203.30000000000018</v>
      </c>
      <c r="CC168" s="49">
        <v>290.17499999999995</v>
      </c>
      <c r="CD168" s="49">
        <v>0</v>
      </c>
      <c r="CE168" s="324"/>
      <c r="CF168" s="333">
        <v>22.225000000000364</v>
      </c>
      <c r="CG168" s="333">
        <v>183.85000000000036</v>
      </c>
      <c r="CH168" s="333">
        <v>75.900000000000006</v>
      </c>
      <c r="CI168" s="333">
        <v>0</v>
      </c>
      <c r="CJ168" s="324"/>
      <c r="CK168" s="49">
        <v>79.900000000000091</v>
      </c>
      <c r="CL168" s="49">
        <v>147.5</v>
      </c>
      <c r="CM168" s="49">
        <v>144.75</v>
      </c>
      <c r="CN168" s="49">
        <v>0</v>
      </c>
      <c r="CO168" s="371"/>
      <c r="CP168" s="49">
        <v>123.92500000000018</v>
      </c>
      <c r="CQ168" s="49">
        <v>271.14999999999873</v>
      </c>
      <c r="CR168" s="49">
        <v>442.5750000000001</v>
      </c>
      <c r="CS168" s="49">
        <v>0</v>
      </c>
      <c r="CT168" s="324"/>
      <c r="CU168" s="49">
        <v>144.4500000000005</v>
      </c>
      <c r="CV168" s="49">
        <v>232.69999999999982</v>
      </c>
      <c r="CW168" s="49">
        <v>386.4</v>
      </c>
      <c r="CX168" s="49">
        <v>0</v>
      </c>
      <c r="CY168" s="371"/>
      <c r="CZ168" s="49">
        <v>40.375000000000455</v>
      </c>
      <c r="DA168" s="49">
        <v>41.25</v>
      </c>
      <c r="DB168" s="49">
        <v>11.4</v>
      </c>
      <c r="DC168" s="49">
        <v>0</v>
      </c>
      <c r="DD168" s="324"/>
      <c r="DE168" s="49">
        <v>267.07499999999993</v>
      </c>
      <c r="DF168" s="49">
        <v>544.39999999999964</v>
      </c>
      <c r="DG168" s="49">
        <v>1899.6750000000002</v>
      </c>
      <c r="DH168" s="49">
        <v>0</v>
      </c>
      <c r="DI168" s="324"/>
      <c r="DJ168" s="315">
        <v>141.77500000000009</v>
      </c>
      <c r="DK168" s="315">
        <v>410.89999999999873</v>
      </c>
      <c r="DL168" s="315">
        <v>424.94999999999993</v>
      </c>
      <c r="DM168" s="49">
        <v>0</v>
      </c>
      <c r="DN168" s="324"/>
      <c r="DO168" s="49">
        <v>147.52499999999964</v>
      </c>
      <c r="DP168" s="49">
        <v>372.54999999999927</v>
      </c>
      <c r="DQ168" s="49">
        <v>173.39999999999998</v>
      </c>
      <c r="DR168" s="49">
        <v>0</v>
      </c>
      <c r="DS168" s="324"/>
      <c r="DT168" s="49">
        <v>0</v>
      </c>
      <c r="DU168" s="49">
        <v>0</v>
      </c>
      <c r="DV168" s="49">
        <v>0</v>
      </c>
      <c r="DW168" s="49">
        <v>0</v>
      </c>
      <c r="DX168" s="324"/>
      <c r="DY168" s="49">
        <v>940.15000000000009</v>
      </c>
      <c r="DZ168" s="49">
        <v>2222.3249999999989</v>
      </c>
      <c r="EA168" s="49">
        <v>3682.0500000000011</v>
      </c>
      <c r="EB168" s="49">
        <v>0</v>
      </c>
      <c r="EC168" s="324"/>
      <c r="ED168" s="49">
        <v>60.750000000000455</v>
      </c>
      <c r="EE168" s="49">
        <v>150.89999999999782</v>
      </c>
      <c r="EF168" s="49">
        <v>157.875</v>
      </c>
      <c r="EG168" s="49">
        <v>0</v>
      </c>
      <c r="EH168" s="324"/>
      <c r="EI168" s="49">
        <v>39.475000000000819</v>
      </c>
      <c r="EJ168" s="49">
        <v>28.899999999999636</v>
      </c>
      <c r="EK168" s="49">
        <v>328.95000000000005</v>
      </c>
      <c r="EL168" s="49">
        <v>0</v>
      </c>
      <c r="EM168" s="324"/>
      <c r="EN168" s="49">
        <v>0</v>
      </c>
      <c r="EO168" s="49">
        <v>92.099999999996726</v>
      </c>
      <c r="EP168" s="49">
        <v>289.05</v>
      </c>
      <c r="EQ168" s="49">
        <v>0</v>
      </c>
      <c r="ER168" s="324"/>
      <c r="ES168" s="49">
        <v>74.299999999999272</v>
      </c>
      <c r="ET168" s="49">
        <v>108.09999999999673</v>
      </c>
      <c r="EU168" s="49">
        <v>310.20000000000005</v>
      </c>
      <c r="EV168" s="49">
        <v>0</v>
      </c>
      <c r="EW168" s="324"/>
      <c r="EX168">
        <v>895.47500000000002</v>
      </c>
      <c r="EY168">
        <v>1694.8500000000022</v>
      </c>
      <c r="EZ168">
        <v>1357.5000000000002</v>
      </c>
      <c r="FA168" s="49">
        <v>0</v>
      </c>
      <c r="FB168" s="324"/>
      <c r="FC168" s="49">
        <v>63.999999999998181</v>
      </c>
      <c r="FD168" s="49">
        <v>96.799999999997453</v>
      </c>
      <c r="FE168" s="49">
        <v>78.75</v>
      </c>
      <c r="FF168" s="49">
        <v>0</v>
      </c>
      <c r="FG168" s="324"/>
      <c r="FH168" s="333">
        <v>37.374999999999091</v>
      </c>
      <c r="FI168" s="333">
        <v>78.849999999999994</v>
      </c>
      <c r="FJ168" s="333">
        <v>280.5</v>
      </c>
      <c r="FK168" s="49">
        <v>0</v>
      </c>
      <c r="FL168" s="324"/>
      <c r="FM168" s="333">
        <v>88.374999999997272</v>
      </c>
      <c r="FN168" s="333">
        <v>197.97499999999491</v>
      </c>
      <c r="FO168" s="333">
        <v>319.50000000000006</v>
      </c>
      <c r="FP168" s="49">
        <v>0</v>
      </c>
      <c r="FQ168" s="324"/>
      <c r="FR168" s="49">
        <v>116.49999999999636</v>
      </c>
      <c r="FS168" s="49">
        <v>191.74999999999994</v>
      </c>
      <c r="FT168" s="49">
        <v>416.85</v>
      </c>
      <c r="FU168" s="49">
        <v>0</v>
      </c>
      <c r="FV168" s="324"/>
      <c r="FW168" s="49">
        <v>0</v>
      </c>
      <c r="FX168" s="49">
        <v>156.05000000000109</v>
      </c>
      <c r="FY168" s="49">
        <v>7.875</v>
      </c>
      <c r="FZ168" s="49">
        <v>0</v>
      </c>
      <c r="GA168" s="324"/>
      <c r="GB168">
        <v>224.22499999999309</v>
      </c>
      <c r="GC168">
        <v>592.65000000003124</v>
      </c>
      <c r="GD168">
        <v>806.47499999999991</v>
      </c>
      <c r="GE168" s="49">
        <v>0</v>
      </c>
      <c r="GF168" s="324"/>
      <c r="GG168" s="632">
        <v>87.125</v>
      </c>
      <c r="GH168" s="632">
        <v>237.25</v>
      </c>
      <c r="GI168" s="632">
        <v>168.75</v>
      </c>
      <c r="GJ168" s="49">
        <v>0</v>
      </c>
      <c r="GK168" s="324"/>
      <c r="GL168" s="49">
        <v>0</v>
      </c>
      <c r="GM168" s="49">
        <v>0</v>
      </c>
      <c r="GN168">
        <v>847.72500000000014</v>
      </c>
      <c r="GO168" s="49">
        <v>0</v>
      </c>
      <c r="GP168" s="324"/>
    </row>
    <row r="169" spans="1:198" ht="18">
      <c r="A169" s="40" t="s">
        <v>2212</v>
      </c>
      <c r="B169" s="45">
        <f t="shared" si="5"/>
        <v>25588.475000000002</v>
      </c>
      <c r="C169" s="41"/>
      <c r="D169" s="49">
        <v>0</v>
      </c>
      <c r="E169" s="49">
        <v>62.899999999999991</v>
      </c>
      <c r="F169" s="49">
        <v>177.07499999999999</v>
      </c>
      <c r="G169" s="49">
        <v>0</v>
      </c>
      <c r="H169" s="371"/>
      <c r="I169" s="49">
        <v>0</v>
      </c>
      <c r="J169" s="49">
        <v>30</v>
      </c>
      <c r="K169" s="49">
        <v>16.199999999999932</v>
      </c>
      <c r="L169" s="49">
        <v>0</v>
      </c>
      <c r="M169" s="371"/>
      <c r="N169" s="49">
        <v>0</v>
      </c>
      <c r="O169" s="49">
        <v>321.79999999999973</v>
      </c>
      <c r="P169" s="49">
        <v>164.55</v>
      </c>
      <c r="Q169" s="49">
        <v>0</v>
      </c>
      <c r="R169" s="371"/>
      <c r="S169" s="315">
        <v>0</v>
      </c>
      <c r="T169" s="315">
        <v>235.59999999999968</v>
      </c>
      <c r="U169" s="315">
        <v>164.10000000000002</v>
      </c>
      <c r="V169" s="315">
        <v>0</v>
      </c>
      <c r="W169" s="371"/>
      <c r="X169" s="49">
        <v>0</v>
      </c>
      <c r="Y169" s="49">
        <v>157.29999999999973</v>
      </c>
      <c r="Z169" s="49">
        <v>183.97500000000002</v>
      </c>
      <c r="AA169" s="49">
        <v>0</v>
      </c>
      <c r="AB169" s="371"/>
      <c r="AC169" s="49">
        <v>0</v>
      </c>
      <c r="AD169" s="49">
        <v>285.09999999999991</v>
      </c>
      <c r="AE169" s="49">
        <v>487.27500000000009</v>
      </c>
      <c r="AF169" s="49">
        <v>0</v>
      </c>
      <c r="AG169" s="371"/>
      <c r="AH169" s="49">
        <v>0</v>
      </c>
      <c r="AI169" s="49">
        <v>304.0499999999995</v>
      </c>
      <c r="AJ169" s="49">
        <v>374.62500000000006</v>
      </c>
      <c r="AK169" s="49">
        <v>0</v>
      </c>
      <c r="AL169" s="371"/>
      <c r="AM169" s="49">
        <v>0</v>
      </c>
      <c r="AN169" s="49">
        <v>335.54999999999995</v>
      </c>
      <c r="AO169" s="49">
        <v>301.875</v>
      </c>
      <c r="AP169" s="49">
        <v>0</v>
      </c>
      <c r="AQ169" s="371"/>
      <c r="AR169" s="49">
        <v>0</v>
      </c>
      <c r="AS169" s="49">
        <v>148.80000000000001</v>
      </c>
      <c r="AT169" s="49">
        <v>39</v>
      </c>
      <c r="AU169" s="49">
        <v>0</v>
      </c>
      <c r="AV169" s="371"/>
      <c r="AW169" s="49">
        <v>0</v>
      </c>
      <c r="AX169" s="49">
        <v>451.40000000000146</v>
      </c>
      <c r="AY169" s="49">
        <v>402.67499999999995</v>
      </c>
      <c r="AZ169" s="49">
        <v>0</v>
      </c>
      <c r="BA169" s="371"/>
      <c r="BB169" s="49">
        <v>0</v>
      </c>
      <c r="BC169" s="49">
        <v>239.60000000000002</v>
      </c>
      <c r="BD169" s="49">
        <v>235.42499999999998</v>
      </c>
      <c r="BE169" s="49">
        <v>0</v>
      </c>
      <c r="BF169" s="371"/>
      <c r="BG169" s="49">
        <v>0</v>
      </c>
      <c r="BH169" s="49">
        <v>172.65</v>
      </c>
      <c r="BI169" s="49">
        <v>302.02499999999998</v>
      </c>
      <c r="BJ169" s="49">
        <v>0</v>
      </c>
      <c r="BK169" s="371"/>
      <c r="BL169" s="49">
        <v>0</v>
      </c>
      <c r="BM169" s="49">
        <v>220.4</v>
      </c>
      <c r="BN169" s="49">
        <v>136.27499999999998</v>
      </c>
      <c r="BO169" s="49">
        <v>0</v>
      </c>
      <c r="BP169" s="371"/>
      <c r="BQ169" s="49">
        <v>0</v>
      </c>
      <c r="BR169" s="49">
        <v>278.15000000000146</v>
      </c>
      <c r="BS169" s="49">
        <v>322.2</v>
      </c>
      <c r="BT169" s="49">
        <v>0</v>
      </c>
      <c r="BU169" s="324"/>
      <c r="BV169" s="49">
        <v>0</v>
      </c>
      <c r="BW169" s="49">
        <v>334.15000000000055</v>
      </c>
      <c r="BX169" s="49">
        <v>162</v>
      </c>
      <c r="BY169" s="49">
        <v>0</v>
      </c>
      <c r="BZ169" s="371"/>
      <c r="CA169" s="49">
        <v>0</v>
      </c>
      <c r="CB169" s="49">
        <v>263.55000000000109</v>
      </c>
      <c r="CC169" s="49">
        <v>289.5</v>
      </c>
      <c r="CD169" s="49">
        <v>0</v>
      </c>
      <c r="CE169" s="324"/>
      <c r="CF169" s="333">
        <v>0</v>
      </c>
      <c r="CG169" s="333">
        <v>138.39999999999964</v>
      </c>
      <c r="CH169" s="333">
        <v>189.82499999999999</v>
      </c>
      <c r="CI169" s="333">
        <v>0</v>
      </c>
      <c r="CJ169" s="324"/>
      <c r="CK169" s="49">
        <v>0</v>
      </c>
      <c r="CL169" s="49">
        <v>245.94999999999996</v>
      </c>
      <c r="CM169" s="49">
        <v>45</v>
      </c>
      <c r="CN169" s="49">
        <v>0</v>
      </c>
      <c r="CO169" s="371"/>
      <c r="CP169" s="49">
        <v>0</v>
      </c>
      <c r="CQ169" s="49">
        <v>221.90000000000055</v>
      </c>
      <c r="CR169" s="49">
        <v>339.82500000000005</v>
      </c>
      <c r="CS169" s="49">
        <v>0</v>
      </c>
      <c r="CT169" s="324"/>
      <c r="CU169" s="49">
        <v>0</v>
      </c>
      <c r="CV169" s="49">
        <v>161.05000000000018</v>
      </c>
      <c r="CW169" s="49">
        <v>81.300000000000011</v>
      </c>
      <c r="CX169" s="49">
        <v>0</v>
      </c>
      <c r="CY169" s="371"/>
      <c r="CZ169" s="49">
        <v>0</v>
      </c>
      <c r="DA169" s="49">
        <v>35</v>
      </c>
      <c r="DB169" s="49">
        <v>36</v>
      </c>
      <c r="DC169" s="49">
        <v>0</v>
      </c>
      <c r="DD169" s="324"/>
      <c r="DE169" s="49">
        <v>0</v>
      </c>
      <c r="DF169" s="49">
        <v>622.47500000000036</v>
      </c>
      <c r="DG169" s="49">
        <v>1547.7750000000001</v>
      </c>
      <c r="DH169" s="49">
        <v>0</v>
      </c>
      <c r="DI169" s="324"/>
      <c r="DJ169" s="315">
        <v>0</v>
      </c>
      <c r="DK169" s="315">
        <v>467</v>
      </c>
      <c r="DL169" s="315">
        <v>289.5</v>
      </c>
      <c r="DM169" s="49">
        <v>0</v>
      </c>
      <c r="DN169" s="324"/>
      <c r="DO169" s="49">
        <v>0</v>
      </c>
      <c r="DP169" s="49">
        <v>382.85000000000127</v>
      </c>
      <c r="DQ169" s="49">
        <v>114.75</v>
      </c>
      <c r="DR169" s="49">
        <v>0</v>
      </c>
      <c r="DS169" s="324"/>
      <c r="DT169" s="49">
        <v>0</v>
      </c>
      <c r="DU169" s="49">
        <v>0</v>
      </c>
      <c r="DV169" s="49">
        <v>0</v>
      </c>
      <c r="DW169" s="49">
        <v>0</v>
      </c>
      <c r="DX169" s="324"/>
      <c r="DY169" s="49">
        <v>0</v>
      </c>
      <c r="DZ169" s="49">
        <v>1962.5999999999967</v>
      </c>
      <c r="EA169" s="49">
        <v>2841.6749999999997</v>
      </c>
      <c r="EB169" s="49">
        <v>0</v>
      </c>
      <c r="EC169" s="324"/>
      <c r="ED169" s="49">
        <v>0</v>
      </c>
      <c r="EE169" s="49">
        <v>138.69999999999527</v>
      </c>
      <c r="EF169" s="49">
        <v>269.32500000000005</v>
      </c>
      <c r="EG169" s="49">
        <v>0</v>
      </c>
      <c r="EH169" s="324"/>
      <c r="EI169" s="49">
        <v>0</v>
      </c>
      <c r="EJ169" s="49">
        <v>112.39999999999782</v>
      </c>
      <c r="EK169" s="49">
        <v>196.79999999999998</v>
      </c>
      <c r="EL169" s="49">
        <v>0</v>
      </c>
      <c r="EM169" s="324"/>
      <c r="EN169" s="49">
        <v>0</v>
      </c>
      <c r="EO169" s="49">
        <v>253.05000000000109</v>
      </c>
      <c r="EP169" s="49">
        <v>79.725000000000009</v>
      </c>
      <c r="EQ169" s="49">
        <v>0</v>
      </c>
      <c r="ER169" s="324"/>
      <c r="ES169" s="49">
        <v>0</v>
      </c>
      <c r="ET169" s="49">
        <v>89.849999999998545</v>
      </c>
      <c r="EU169" s="49">
        <v>122.10000000000001</v>
      </c>
      <c r="EV169" s="49">
        <v>0</v>
      </c>
      <c r="EW169" s="324"/>
      <c r="EX169">
        <v>0</v>
      </c>
      <c r="EY169">
        <v>1697.7749999999996</v>
      </c>
      <c r="EZ169">
        <v>866.77500000000009</v>
      </c>
      <c r="FA169" s="49">
        <v>0</v>
      </c>
      <c r="FB169" s="324"/>
      <c r="FC169" s="49">
        <v>0</v>
      </c>
      <c r="FD169" s="49">
        <v>41.050000000001091</v>
      </c>
      <c r="FE169" s="49">
        <v>126</v>
      </c>
      <c r="FF169" s="49">
        <v>0</v>
      </c>
      <c r="FG169" s="324"/>
      <c r="FH169" s="333">
        <v>0</v>
      </c>
      <c r="FI169" s="333">
        <v>70.150000000000006</v>
      </c>
      <c r="FJ169" s="333">
        <v>174.89999999999998</v>
      </c>
      <c r="FK169" s="49">
        <v>0</v>
      </c>
      <c r="FL169" s="324"/>
      <c r="FM169" s="333">
        <v>0</v>
      </c>
      <c r="FN169" s="333">
        <v>139.75</v>
      </c>
      <c r="FO169" s="333">
        <v>353.02499999999998</v>
      </c>
      <c r="FP169" s="49">
        <v>0</v>
      </c>
      <c r="FQ169" s="324"/>
      <c r="FR169" s="49">
        <v>0</v>
      </c>
      <c r="FS169" s="49">
        <v>157.75</v>
      </c>
      <c r="FT169" s="49">
        <v>348.67499999999995</v>
      </c>
      <c r="FU169" s="49">
        <v>0</v>
      </c>
      <c r="FV169" s="324"/>
      <c r="FW169" s="49">
        <v>0</v>
      </c>
      <c r="FX169" s="49">
        <v>60.699999999998909</v>
      </c>
      <c r="FY169" s="49">
        <v>80.775000000000006</v>
      </c>
      <c r="FZ169" s="49">
        <v>0</v>
      </c>
      <c r="GA169" s="324"/>
      <c r="GB169">
        <v>0</v>
      </c>
      <c r="GC169">
        <v>725.72499999999786</v>
      </c>
      <c r="GD169">
        <v>956.55000000000007</v>
      </c>
      <c r="GE169" s="49">
        <v>0</v>
      </c>
      <c r="GF169" s="324"/>
      <c r="GG169" s="632">
        <v>0</v>
      </c>
      <c r="GH169" s="632">
        <v>244.5</v>
      </c>
      <c r="GI169" s="632">
        <v>177.75</v>
      </c>
      <c r="GJ169" s="49">
        <v>0</v>
      </c>
      <c r="GK169" s="324"/>
      <c r="GL169" s="49">
        <v>0</v>
      </c>
      <c r="GM169" s="49">
        <v>0</v>
      </c>
      <c r="GN169">
        <v>782.02500000000009</v>
      </c>
      <c r="GO169" s="49">
        <v>0</v>
      </c>
      <c r="GP169" s="324"/>
    </row>
    <row r="170" spans="1:198" ht="18">
      <c r="A170" s="40" t="s">
        <v>1692</v>
      </c>
      <c r="B170" s="45">
        <f t="shared" si="5"/>
        <v>11823.562500000029</v>
      </c>
      <c r="C170" s="41"/>
      <c r="D170" s="49">
        <v>0</v>
      </c>
      <c r="E170" s="49">
        <v>36.950000000000003</v>
      </c>
      <c r="F170" s="49">
        <v>0</v>
      </c>
      <c r="G170" s="49">
        <v>0</v>
      </c>
      <c r="H170" s="371"/>
      <c r="I170" s="49">
        <v>0</v>
      </c>
      <c r="J170" s="49">
        <v>30.25</v>
      </c>
      <c r="K170" s="49">
        <v>0</v>
      </c>
      <c r="L170" s="49">
        <v>0</v>
      </c>
      <c r="M170" s="371"/>
      <c r="N170" s="49">
        <v>116.30000000000001</v>
      </c>
      <c r="O170" s="49">
        <v>98.199999999999818</v>
      </c>
      <c r="P170" s="49">
        <v>0</v>
      </c>
      <c r="Q170" s="49">
        <v>0</v>
      </c>
      <c r="R170" s="371"/>
      <c r="S170" s="315">
        <v>43.162500000000023</v>
      </c>
      <c r="T170" s="315">
        <v>73.399999999999864</v>
      </c>
      <c r="U170" s="315">
        <v>0</v>
      </c>
      <c r="V170" s="315">
        <v>0</v>
      </c>
      <c r="W170" s="371"/>
      <c r="X170" s="49">
        <v>72.075000000000102</v>
      </c>
      <c r="Y170" s="49">
        <v>49.199999999999932</v>
      </c>
      <c r="Z170" s="49">
        <v>0</v>
      </c>
      <c r="AA170" s="49">
        <v>0</v>
      </c>
      <c r="AB170" s="371"/>
      <c r="AC170" s="49">
        <v>67.325000000000045</v>
      </c>
      <c r="AD170" s="49">
        <v>214.44999999999982</v>
      </c>
      <c r="AE170" s="49">
        <v>0</v>
      </c>
      <c r="AF170" s="49">
        <v>0</v>
      </c>
      <c r="AG170" s="371"/>
      <c r="AH170" s="49">
        <v>122.05000000000013</v>
      </c>
      <c r="AI170" s="49">
        <v>261.5</v>
      </c>
      <c r="AJ170" s="49">
        <v>0</v>
      </c>
      <c r="AK170" s="49">
        <v>0</v>
      </c>
      <c r="AL170" s="371"/>
      <c r="AM170" s="49">
        <v>9.7500000000001137</v>
      </c>
      <c r="AN170" s="49">
        <v>173.35000000000036</v>
      </c>
      <c r="AO170" s="49">
        <v>0</v>
      </c>
      <c r="AP170" s="49">
        <v>0</v>
      </c>
      <c r="AQ170" s="371"/>
      <c r="AR170" s="49">
        <v>4.5500000000001819</v>
      </c>
      <c r="AS170" s="49">
        <v>73.400000000000006</v>
      </c>
      <c r="AT170" s="49">
        <v>0</v>
      </c>
      <c r="AU170" s="49">
        <v>0</v>
      </c>
      <c r="AV170" s="371"/>
      <c r="AW170" s="49">
        <v>126.72500000000002</v>
      </c>
      <c r="AX170" s="49">
        <v>271.40000000000077</v>
      </c>
      <c r="AY170" s="49">
        <v>0</v>
      </c>
      <c r="AZ170" s="49">
        <v>0</v>
      </c>
      <c r="BA170" s="371"/>
      <c r="BB170" s="49">
        <v>80.625000000000114</v>
      </c>
      <c r="BC170" s="49">
        <v>245</v>
      </c>
      <c r="BD170" s="49">
        <v>0</v>
      </c>
      <c r="BE170" s="49">
        <v>0</v>
      </c>
      <c r="BF170" s="371"/>
      <c r="BG170" s="49">
        <v>32.450000000000159</v>
      </c>
      <c r="BH170" s="49">
        <v>76.799999999999983</v>
      </c>
      <c r="BI170" s="49">
        <v>0</v>
      </c>
      <c r="BJ170" s="49">
        <v>0</v>
      </c>
      <c r="BK170" s="371"/>
      <c r="BL170" s="49">
        <v>78.125</v>
      </c>
      <c r="BM170" s="49">
        <v>59.75</v>
      </c>
      <c r="BN170" s="49">
        <v>0</v>
      </c>
      <c r="BO170" s="49">
        <v>0</v>
      </c>
      <c r="BP170" s="371"/>
      <c r="BQ170" s="49">
        <v>61.350000000000023</v>
      </c>
      <c r="BR170" s="49">
        <v>160.95000000000118</v>
      </c>
      <c r="BS170" s="49">
        <v>0</v>
      </c>
      <c r="BT170" s="49">
        <v>0</v>
      </c>
      <c r="BU170" s="324"/>
      <c r="BV170" s="49">
        <v>107.52499999999986</v>
      </c>
      <c r="BW170" s="49">
        <v>274.50000000000182</v>
      </c>
      <c r="BX170" s="49">
        <v>0</v>
      </c>
      <c r="BY170" s="49">
        <v>0</v>
      </c>
      <c r="BZ170" s="371"/>
      <c r="CA170" s="49">
        <v>23.374999999999773</v>
      </c>
      <c r="CB170" s="49">
        <v>51.000000000001819</v>
      </c>
      <c r="CC170" s="49">
        <v>0</v>
      </c>
      <c r="CD170" s="49">
        <v>0</v>
      </c>
      <c r="CE170" s="324"/>
      <c r="CF170" s="333">
        <v>109.625</v>
      </c>
      <c r="CG170" s="333">
        <v>80.750000000001819</v>
      </c>
      <c r="CH170" s="333">
        <v>0</v>
      </c>
      <c r="CI170" s="333">
        <v>0</v>
      </c>
      <c r="CJ170" s="324"/>
      <c r="CK170" s="49">
        <v>83.649999999999636</v>
      </c>
      <c r="CL170" s="49">
        <v>171.10000000000002</v>
      </c>
      <c r="CM170" s="49">
        <v>0</v>
      </c>
      <c r="CN170" s="49">
        <v>0</v>
      </c>
      <c r="CO170" s="371"/>
      <c r="CP170" s="49">
        <v>59.9249999999995</v>
      </c>
      <c r="CQ170" s="49">
        <v>92.000000000001364</v>
      </c>
      <c r="CR170" s="49">
        <v>0</v>
      </c>
      <c r="CS170" s="49">
        <v>0</v>
      </c>
      <c r="CT170" s="324"/>
      <c r="CU170" s="49">
        <v>94.7999999999995</v>
      </c>
      <c r="CV170" s="49">
        <v>266.35000000000082</v>
      </c>
      <c r="CW170" s="49">
        <v>0</v>
      </c>
      <c r="CX170" s="49">
        <v>0</v>
      </c>
      <c r="CY170" s="371"/>
      <c r="CZ170" s="49">
        <v>82.249999999999545</v>
      </c>
      <c r="DA170" s="49">
        <v>60</v>
      </c>
      <c r="DB170" s="49">
        <v>0</v>
      </c>
      <c r="DC170" s="49">
        <v>0</v>
      </c>
      <c r="DD170" s="324"/>
      <c r="DE170" s="49">
        <v>385.14999999999975</v>
      </c>
      <c r="DF170" s="49">
        <v>793.24999999999864</v>
      </c>
      <c r="DG170" s="49">
        <v>0</v>
      </c>
      <c r="DH170" s="49">
        <v>0</v>
      </c>
      <c r="DI170" s="324"/>
      <c r="DJ170" s="315">
        <v>124.72500000000127</v>
      </c>
      <c r="DK170" s="315">
        <v>210.04999999999927</v>
      </c>
      <c r="DL170" s="315">
        <v>0</v>
      </c>
      <c r="DM170" s="49">
        <v>0</v>
      </c>
      <c r="DN170" s="324"/>
      <c r="DO170" s="49">
        <v>57.400000000001455</v>
      </c>
      <c r="DP170" s="49">
        <v>274.69999999999891</v>
      </c>
      <c r="DQ170" s="49">
        <v>0</v>
      </c>
      <c r="DR170" s="49">
        <v>0</v>
      </c>
      <c r="DS170" s="324"/>
      <c r="DT170" s="49">
        <v>0</v>
      </c>
      <c r="DU170" s="49">
        <v>0</v>
      </c>
      <c r="DV170" s="49">
        <v>0</v>
      </c>
      <c r="DW170" s="49">
        <v>0</v>
      </c>
      <c r="DX170" s="324"/>
      <c r="DY170" s="49">
        <v>373.65000000002328</v>
      </c>
      <c r="DZ170" s="49">
        <v>1230.1000000000004</v>
      </c>
      <c r="EA170" s="49">
        <v>0</v>
      </c>
      <c r="EB170" s="49">
        <v>0</v>
      </c>
      <c r="EC170" s="324"/>
      <c r="ED170" s="49">
        <v>86.774999999999636</v>
      </c>
      <c r="EE170" s="49">
        <v>170.75</v>
      </c>
      <c r="EF170" s="49">
        <v>0</v>
      </c>
      <c r="EG170" s="49">
        <v>0</v>
      </c>
      <c r="EH170" s="324"/>
      <c r="EI170" s="49">
        <v>148.84999999999997</v>
      </c>
      <c r="EJ170" s="49">
        <v>227.80000000000018</v>
      </c>
      <c r="EK170" s="49">
        <v>0</v>
      </c>
      <c r="EL170" s="49">
        <v>0</v>
      </c>
      <c r="EM170" s="324"/>
      <c r="EN170" s="49">
        <v>0</v>
      </c>
      <c r="EO170" s="49">
        <v>58.199999999999818</v>
      </c>
      <c r="EP170" s="49">
        <v>0</v>
      </c>
      <c r="EQ170" s="49">
        <v>0</v>
      </c>
      <c r="ER170" s="324"/>
      <c r="ES170" s="49">
        <v>21.400000000000091</v>
      </c>
      <c r="ET170" s="49">
        <v>6.75</v>
      </c>
      <c r="EU170" s="49">
        <v>0</v>
      </c>
      <c r="EV170" s="49">
        <v>0</v>
      </c>
      <c r="EW170" s="324"/>
      <c r="EX170">
        <v>654.77500000000009</v>
      </c>
      <c r="EY170">
        <v>1256.6500000000015</v>
      </c>
      <c r="EZ170">
        <v>0</v>
      </c>
      <c r="FA170" s="49">
        <v>0</v>
      </c>
      <c r="FB170" s="324"/>
      <c r="FC170" s="49">
        <v>1.9250000000001819</v>
      </c>
      <c r="FD170" s="49">
        <v>11.25</v>
      </c>
      <c r="FE170" s="49">
        <v>0</v>
      </c>
      <c r="FF170" s="49">
        <v>0</v>
      </c>
      <c r="FG170" s="324"/>
      <c r="FH170" s="333">
        <v>57.725000000000819</v>
      </c>
      <c r="FI170" s="333">
        <v>125.7</v>
      </c>
      <c r="FJ170" s="333">
        <v>0</v>
      </c>
      <c r="FK170" s="49">
        <v>0</v>
      </c>
      <c r="FL170" s="324"/>
      <c r="FM170" s="333">
        <v>48.550000000000182</v>
      </c>
      <c r="FN170" s="333">
        <v>204.24999999999909</v>
      </c>
      <c r="FO170" s="333">
        <v>0</v>
      </c>
      <c r="FP170" s="49">
        <v>0</v>
      </c>
      <c r="FQ170" s="324"/>
      <c r="FR170" s="49">
        <v>19.850000000000364</v>
      </c>
      <c r="FS170" s="49">
        <v>228.19999999999996</v>
      </c>
      <c r="FT170" s="49">
        <v>0</v>
      </c>
      <c r="FU170" s="49">
        <v>0</v>
      </c>
      <c r="FV170" s="324"/>
      <c r="FW170" s="49">
        <v>0</v>
      </c>
      <c r="FX170" s="49">
        <v>102.35000000000036</v>
      </c>
      <c r="FY170" s="49">
        <v>0</v>
      </c>
      <c r="FZ170" s="49">
        <v>0</v>
      </c>
      <c r="GA170" s="324"/>
      <c r="GB170">
        <v>294.02499999999964</v>
      </c>
      <c r="GC170">
        <v>246.94999999999419</v>
      </c>
      <c r="GD170">
        <v>0</v>
      </c>
      <c r="GE170" s="49">
        <v>0</v>
      </c>
      <c r="GF170" s="324"/>
      <c r="GG170" s="632">
        <v>56.625000000002728</v>
      </c>
      <c r="GH170" s="632">
        <v>149.25</v>
      </c>
      <c r="GI170" s="632">
        <v>0</v>
      </c>
      <c r="GJ170" s="49">
        <v>0</v>
      </c>
      <c r="GK170" s="324"/>
      <c r="GL170" s="49">
        <v>0</v>
      </c>
      <c r="GM170" s="49">
        <v>0</v>
      </c>
      <c r="GN170">
        <v>0</v>
      </c>
      <c r="GO170" s="49">
        <v>0</v>
      </c>
      <c r="GP170" s="324"/>
    </row>
    <row r="171" spans="1:198" ht="18">
      <c r="A171" s="40" t="s">
        <v>2201</v>
      </c>
      <c r="B171" s="45">
        <f t="shared" si="5"/>
        <v>24997.324999999997</v>
      </c>
      <c r="C171" s="41"/>
      <c r="D171" s="49">
        <v>0</v>
      </c>
      <c r="E171" s="49">
        <v>213.85000000000002</v>
      </c>
      <c r="F171" s="49">
        <v>136.80000000000001</v>
      </c>
      <c r="G171" s="49">
        <v>0</v>
      </c>
      <c r="H171" s="371"/>
      <c r="I171" s="49">
        <v>0</v>
      </c>
      <c r="J171" s="49">
        <v>257.44999999999993</v>
      </c>
      <c r="K171" s="49">
        <v>64.800000000000026</v>
      </c>
      <c r="L171" s="49">
        <v>0</v>
      </c>
      <c r="M171" s="371"/>
      <c r="N171" s="49">
        <v>0</v>
      </c>
      <c r="O171" s="49">
        <v>207.45000000000027</v>
      </c>
      <c r="P171" s="49">
        <v>187.42499999999998</v>
      </c>
      <c r="Q171" s="49">
        <v>0</v>
      </c>
      <c r="R171" s="371"/>
      <c r="S171" s="315">
        <v>0</v>
      </c>
      <c r="T171" s="315">
        <v>48.75</v>
      </c>
      <c r="U171" s="315">
        <v>227.625</v>
      </c>
      <c r="V171" s="315">
        <v>0</v>
      </c>
      <c r="W171" s="371"/>
      <c r="X171" s="49">
        <v>0</v>
      </c>
      <c r="Y171" s="49">
        <v>17.700000000000045</v>
      </c>
      <c r="Z171" s="49">
        <v>258.07499999999999</v>
      </c>
      <c r="AA171" s="49">
        <v>0</v>
      </c>
      <c r="AB171" s="371"/>
      <c r="AC171" s="49">
        <v>0</v>
      </c>
      <c r="AD171" s="49">
        <v>350.9500000000005</v>
      </c>
      <c r="AE171" s="49">
        <v>405.59999999999997</v>
      </c>
      <c r="AF171" s="49">
        <v>0</v>
      </c>
      <c r="AG171" s="371"/>
      <c r="AH171" s="49">
        <v>0</v>
      </c>
      <c r="AI171" s="49">
        <v>422.2000000000005</v>
      </c>
      <c r="AJ171" s="49">
        <v>137.54999999999998</v>
      </c>
      <c r="AK171" s="49">
        <v>0</v>
      </c>
      <c r="AL171" s="371"/>
      <c r="AM171" s="49">
        <v>0</v>
      </c>
      <c r="AN171" s="49">
        <v>310.99999999999955</v>
      </c>
      <c r="AO171" s="49">
        <v>501.2999999999999</v>
      </c>
      <c r="AP171" s="49">
        <v>0</v>
      </c>
      <c r="AQ171" s="371"/>
      <c r="AR171" s="49">
        <v>0</v>
      </c>
      <c r="AS171" s="49">
        <v>9.75</v>
      </c>
      <c r="AT171" s="49">
        <v>461.70000000000005</v>
      </c>
      <c r="AU171" s="49">
        <v>0</v>
      </c>
      <c r="AV171" s="371"/>
      <c r="AW171" s="49">
        <v>0</v>
      </c>
      <c r="AX171" s="49">
        <v>452.49999999999864</v>
      </c>
      <c r="AY171" s="49">
        <v>392.17499999999995</v>
      </c>
      <c r="AZ171" s="49">
        <v>0</v>
      </c>
      <c r="BA171" s="371"/>
      <c r="BB171" s="49">
        <v>0</v>
      </c>
      <c r="BC171" s="49">
        <v>271.5</v>
      </c>
      <c r="BD171" s="49">
        <v>162.375</v>
      </c>
      <c r="BE171" s="49">
        <v>0</v>
      </c>
      <c r="BF171" s="371"/>
      <c r="BG171" s="49">
        <v>0</v>
      </c>
      <c r="BH171" s="49">
        <v>97.15</v>
      </c>
      <c r="BI171" s="49">
        <v>463.27499999999998</v>
      </c>
      <c r="BJ171" s="49">
        <v>0</v>
      </c>
      <c r="BK171" s="371"/>
      <c r="BL171" s="49">
        <v>0</v>
      </c>
      <c r="BM171" s="49">
        <v>32.549999999999997</v>
      </c>
      <c r="BN171" s="49">
        <v>161.77499999999998</v>
      </c>
      <c r="BO171" s="49">
        <v>0</v>
      </c>
      <c r="BP171" s="371"/>
      <c r="BQ171" s="49">
        <v>0</v>
      </c>
      <c r="BR171" s="49">
        <v>215.69999999999891</v>
      </c>
      <c r="BS171" s="49">
        <v>48.074999999999996</v>
      </c>
      <c r="BT171" s="49">
        <v>0</v>
      </c>
      <c r="BU171" s="324"/>
      <c r="BV171" s="49">
        <v>0</v>
      </c>
      <c r="BW171" s="49">
        <v>254.349999999999</v>
      </c>
      <c r="BX171" s="49">
        <v>23.4</v>
      </c>
      <c r="BY171" s="49">
        <v>0</v>
      </c>
      <c r="BZ171" s="371"/>
      <c r="CA171" s="49">
        <v>0</v>
      </c>
      <c r="CB171" s="49">
        <v>244.24999999999955</v>
      </c>
      <c r="CC171" s="49">
        <v>305.7</v>
      </c>
      <c r="CD171" s="49">
        <v>0</v>
      </c>
      <c r="CE171" s="324"/>
      <c r="CF171" s="333">
        <v>0</v>
      </c>
      <c r="CG171" s="333">
        <v>142.74999999999864</v>
      </c>
      <c r="CH171" s="333">
        <v>287.25</v>
      </c>
      <c r="CI171" s="333">
        <v>0</v>
      </c>
      <c r="CJ171" s="324"/>
      <c r="CK171" s="49">
        <v>0</v>
      </c>
      <c r="CL171" s="49">
        <v>98.800000000000011</v>
      </c>
      <c r="CM171" s="49">
        <v>78.075000000000017</v>
      </c>
      <c r="CN171" s="49">
        <v>0</v>
      </c>
      <c r="CO171" s="371"/>
      <c r="CP171" s="49">
        <v>0</v>
      </c>
      <c r="CQ171" s="49">
        <v>115.59999999999945</v>
      </c>
      <c r="CR171" s="49">
        <v>234.375</v>
      </c>
      <c r="CS171" s="49">
        <v>0</v>
      </c>
      <c r="CT171" s="324"/>
      <c r="CU171" s="49">
        <v>0</v>
      </c>
      <c r="CV171" s="49">
        <v>132.45000000000073</v>
      </c>
      <c r="CW171" s="49">
        <v>225.37499999999994</v>
      </c>
      <c r="CX171" s="49">
        <v>0</v>
      </c>
      <c r="CY171" s="371"/>
      <c r="CZ171" s="49">
        <v>0</v>
      </c>
      <c r="DA171" s="49">
        <v>111.7</v>
      </c>
      <c r="DB171" s="49">
        <v>33</v>
      </c>
      <c r="DC171" s="49">
        <v>0</v>
      </c>
      <c r="DD171" s="324"/>
      <c r="DE171" s="49">
        <v>0</v>
      </c>
      <c r="DF171" s="49">
        <v>1273.8499999999995</v>
      </c>
      <c r="DG171" s="49">
        <v>1892.8499999999995</v>
      </c>
      <c r="DH171" s="49">
        <v>0</v>
      </c>
      <c r="DI171" s="324"/>
      <c r="DJ171" s="315">
        <v>0</v>
      </c>
      <c r="DK171" s="315">
        <v>239.5</v>
      </c>
      <c r="DL171" s="315">
        <v>214.57499999999999</v>
      </c>
      <c r="DM171" s="49">
        <v>0</v>
      </c>
      <c r="DN171" s="324"/>
      <c r="DO171" s="49">
        <v>0</v>
      </c>
      <c r="DP171" s="49">
        <v>260.25000000000182</v>
      </c>
      <c r="DQ171" s="49">
        <v>132.15</v>
      </c>
      <c r="DR171" s="49">
        <v>0</v>
      </c>
      <c r="DS171" s="324"/>
      <c r="DT171" s="49">
        <v>0</v>
      </c>
      <c r="DU171" s="49">
        <v>0</v>
      </c>
      <c r="DV171" s="49">
        <v>0</v>
      </c>
      <c r="DW171" s="49">
        <v>0</v>
      </c>
      <c r="DX171" s="324"/>
      <c r="DY171" s="49">
        <v>0</v>
      </c>
      <c r="DZ171" s="49">
        <v>1441</v>
      </c>
      <c r="EA171" s="49">
        <v>2512.2749999999992</v>
      </c>
      <c r="EB171" s="49">
        <v>0</v>
      </c>
      <c r="EC171" s="324"/>
      <c r="ED171" s="49">
        <v>0</v>
      </c>
      <c r="EE171" s="49">
        <v>190.05000000000109</v>
      </c>
      <c r="EF171" s="49">
        <v>211.5</v>
      </c>
      <c r="EG171" s="49">
        <v>0</v>
      </c>
      <c r="EH171" s="324"/>
      <c r="EI171" s="49">
        <v>0</v>
      </c>
      <c r="EJ171" s="49">
        <v>101.60000000000218</v>
      </c>
      <c r="EK171" s="49">
        <v>114.29999999999998</v>
      </c>
      <c r="EL171" s="49">
        <v>0</v>
      </c>
      <c r="EM171" s="324"/>
      <c r="EN171" s="49">
        <v>0</v>
      </c>
      <c r="EO171" s="49">
        <v>119.90000000000146</v>
      </c>
      <c r="EP171" s="49">
        <v>324.45000000000005</v>
      </c>
      <c r="EQ171" s="49">
        <v>0</v>
      </c>
      <c r="ER171" s="324"/>
      <c r="ES171" s="49">
        <v>0</v>
      </c>
      <c r="ET171" s="49">
        <v>24.500000000001819</v>
      </c>
      <c r="EU171" s="49">
        <v>386.77500000000003</v>
      </c>
      <c r="EV171" s="49">
        <v>0</v>
      </c>
      <c r="EW171" s="324"/>
      <c r="EX171">
        <v>0</v>
      </c>
      <c r="EY171">
        <v>1311.1000000000022</v>
      </c>
      <c r="EZ171">
        <v>1004.8499999999999</v>
      </c>
      <c r="FA171" s="49">
        <v>0</v>
      </c>
      <c r="FB171" s="324"/>
      <c r="FC171" s="49">
        <v>0</v>
      </c>
      <c r="FD171" s="49">
        <v>76.900000000001455</v>
      </c>
      <c r="FE171" s="49">
        <v>358.20000000000005</v>
      </c>
      <c r="FF171" s="49">
        <v>0</v>
      </c>
      <c r="FG171" s="324"/>
      <c r="FH171" s="333">
        <v>0</v>
      </c>
      <c r="FI171" s="333">
        <v>178.9</v>
      </c>
      <c r="FJ171" s="333">
        <v>229.5</v>
      </c>
      <c r="FK171" s="49">
        <v>0</v>
      </c>
      <c r="FL171" s="324"/>
      <c r="FM171" s="333">
        <v>0</v>
      </c>
      <c r="FN171" s="333">
        <v>171.00000000000182</v>
      </c>
      <c r="FO171" s="333">
        <v>230.625</v>
      </c>
      <c r="FP171" s="49">
        <v>0</v>
      </c>
      <c r="FQ171" s="324"/>
      <c r="FR171" s="49">
        <v>0</v>
      </c>
      <c r="FS171" s="49">
        <v>357.3</v>
      </c>
      <c r="FT171" s="49">
        <v>225</v>
      </c>
      <c r="FU171" s="49">
        <v>0</v>
      </c>
      <c r="FV171" s="324"/>
      <c r="FW171" s="49">
        <v>0</v>
      </c>
      <c r="FX171" s="49">
        <v>57.550000000001091</v>
      </c>
      <c r="FY171" s="49">
        <v>97.350000000000009</v>
      </c>
      <c r="FZ171" s="49">
        <v>0</v>
      </c>
      <c r="GA171" s="324"/>
      <c r="GB171">
        <v>0</v>
      </c>
      <c r="GC171">
        <v>592.59999999999559</v>
      </c>
      <c r="GD171">
        <v>570.75</v>
      </c>
      <c r="GE171" s="49">
        <v>0</v>
      </c>
      <c r="GF171" s="324"/>
      <c r="GG171" s="632">
        <v>0</v>
      </c>
      <c r="GH171" s="632">
        <v>215.5</v>
      </c>
      <c r="GI171" s="632">
        <v>198</v>
      </c>
      <c r="GJ171" s="49">
        <v>0</v>
      </c>
      <c r="GK171" s="324"/>
      <c r="GL171" s="49">
        <v>0</v>
      </c>
      <c r="GM171" s="49">
        <v>0</v>
      </c>
      <c r="GN171">
        <v>878.55000000000007</v>
      </c>
      <c r="GO171" s="49">
        <v>0</v>
      </c>
      <c r="GP171" s="324"/>
    </row>
    <row r="172" spans="1:198" ht="18">
      <c r="A172" s="40" t="s">
        <v>1670</v>
      </c>
      <c r="B172" s="45">
        <f t="shared" si="5"/>
        <v>5095.8250000000016</v>
      </c>
      <c r="C172" s="41"/>
      <c r="D172" s="49">
        <v>0</v>
      </c>
      <c r="E172" s="49">
        <v>0</v>
      </c>
      <c r="F172" s="49">
        <v>0</v>
      </c>
      <c r="G172" s="49">
        <v>0</v>
      </c>
      <c r="H172" s="371"/>
      <c r="I172" s="49">
        <v>0</v>
      </c>
      <c r="J172" s="49">
        <v>0</v>
      </c>
      <c r="K172" s="49">
        <v>0</v>
      </c>
      <c r="L172" s="49">
        <v>0</v>
      </c>
      <c r="M172" s="371"/>
      <c r="N172" s="49">
        <v>200.87500000000006</v>
      </c>
      <c r="O172" s="49">
        <v>0</v>
      </c>
      <c r="P172" s="49">
        <v>0</v>
      </c>
      <c r="Q172" s="49">
        <v>0</v>
      </c>
      <c r="R172" s="371"/>
      <c r="S172" s="315">
        <v>3.9000000000000341</v>
      </c>
      <c r="T172" s="315">
        <v>0</v>
      </c>
      <c r="U172" s="315">
        <v>0</v>
      </c>
      <c r="V172" s="315">
        <v>0</v>
      </c>
      <c r="W172" s="371"/>
      <c r="X172" s="49">
        <v>76.300000000000182</v>
      </c>
      <c r="Y172" s="49">
        <v>0</v>
      </c>
      <c r="Z172" s="49">
        <v>0</v>
      </c>
      <c r="AA172" s="49">
        <v>0</v>
      </c>
      <c r="AB172" s="371"/>
      <c r="AC172" s="49">
        <v>158.46249999999986</v>
      </c>
      <c r="AD172" s="49">
        <v>0</v>
      </c>
      <c r="AE172" s="49">
        <v>0</v>
      </c>
      <c r="AF172" s="49">
        <v>0</v>
      </c>
      <c r="AG172" s="371"/>
      <c r="AH172" s="49">
        <v>282.62499999999989</v>
      </c>
      <c r="AI172" s="49">
        <v>0</v>
      </c>
      <c r="AJ172" s="49">
        <v>0</v>
      </c>
      <c r="AK172" s="49">
        <v>0</v>
      </c>
      <c r="AL172" s="371"/>
      <c r="AM172" s="49">
        <v>26.487499999999955</v>
      </c>
      <c r="AN172" s="49">
        <v>0</v>
      </c>
      <c r="AO172" s="49">
        <v>0</v>
      </c>
      <c r="AP172" s="49">
        <v>0</v>
      </c>
      <c r="AQ172" s="371"/>
      <c r="AR172" s="49">
        <v>62.999999999999773</v>
      </c>
      <c r="AS172" s="49">
        <v>0</v>
      </c>
      <c r="AT172" s="49">
        <v>0</v>
      </c>
      <c r="AU172" s="49">
        <v>0</v>
      </c>
      <c r="AV172" s="371"/>
      <c r="AW172" s="49">
        <v>161.87499999999977</v>
      </c>
      <c r="AX172" s="49">
        <v>0</v>
      </c>
      <c r="AY172" s="49">
        <v>0</v>
      </c>
      <c r="AZ172" s="49">
        <v>0</v>
      </c>
      <c r="BA172" s="371"/>
      <c r="BB172" s="49">
        <v>8.0999999999996817</v>
      </c>
      <c r="BC172" s="49">
        <v>0</v>
      </c>
      <c r="BD172" s="49">
        <v>0</v>
      </c>
      <c r="BE172" s="49">
        <v>0</v>
      </c>
      <c r="BF172" s="371"/>
      <c r="BG172" s="49">
        <v>0</v>
      </c>
      <c r="BH172" s="49">
        <v>0</v>
      </c>
      <c r="BI172" s="49">
        <v>0</v>
      </c>
      <c r="BJ172" s="49">
        <v>0</v>
      </c>
      <c r="BK172" s="371"/>
      <c r="BL172" s="49">
        <v>38.499999999999773</v>
      </c>
      <c r="BM172" s="49">
        <v>0</v>
      </c>
      <c r="BN172" s="49">
        <v>0</v>
      </c>
      <c r="BO172" s="49">
        <v>0</v>
      </c>
      <c r="BP172" s="371"/>
      <c r="BQ172" s="49">
        <v>33.374999999999773</v>
      </c>
      <c r="BR172" s="49">
        <v>0</v>
      </c>
      <c r="BS172" s="49">
        <v>0</v>
      </c>
      <c r="BT172" s="49">
        <v>0</v>
      </c>
      <c r="BU172" s="324"/>
      <c r="BV172" s="49">
        <v>273.58749999999941</v>
      </c>
      <c r="BW172" s="49">
        <v>0</v>
      </c>
      <c r="BX172" s="49">
        <v>0</v>
      </c>
      <c r="BY172" s="49">
        <v>0</v>
      </c>
      <c r="BZ172" s="371"/>
      <c r="CA172" s="49">
        <v>6.9749999999999091</v>
      </c>
      <c r="CB172" s="49">
        <v>0</v>
      </c>
      <c r="CC172" s="49">
        <v>0</v>
      </c>
      <c r="CD172" s="49">
        <v>0</v>
      </c>
      <c r="CE172" s="324"/>
      <c r="CF172" s="333">
        <v>9.2749999999996362</v>
      </c>
      <c r="CG172" s="333">
        <v>0</v>
      </c>
      <c r="CH172" s="333">
        <v>0</v>
      </c>
      <c r="CI172" s="333">
        <v>0</v>
      </c>
      <c r="CJ172" s="324"/>
      <c r="CK172" s="49">
        <v>80.824999999999591</v>
      </c>
      <c r="CL172" s="49">
        <v>0</v>
      </c>
      <c r="CM172" s="49">
        <v>0</v>
      </c>
      <c r="CN172" s="49">
        <v>0</v>
      </c>
      <c r="CO172" s="371"/>
      <c r="CP172" s="49">
        <v>86.099999999999682</v>
      </c>
      <c r="CQ172" s="49">
        <v>0</v>
      </c>
      <c r="CR172" s="49">
        <v>0</v>
      </c>
      <c r="CS172" s="49">
        <v>0</v>
      </c>
      <c r="CT172" s="324"/>
      <c r="CU172" s="49">
        <v>139.34999999999945</v>
      </c>
      <c r="CV172" s="49">
        <v>0</v>
      </c>
      <c r="CW172" s="49">
        <v>0</v>
      </c>
      <c r="CX172" s="49">
        <v>0</v>
      </c>
      <c r="CY172" s="371"/>
      <c r="CZ172" s="49">
        <v>1.4999999999995453</v>
      </c>
      <c r="DA172" s="49">
        <v>0</v>
      </c>
      <c r="DB172" s="49">
        <v>0</v>
      </c>
      <c r="DC172" s="49">
        <v>0</v>
      </c>
      <c r="DD172" s="324"/>
      <c r="DE172" s="49">
        <v>810.42499999999995</v>
      </c>
      <c r="DF172" s="49">
        <v>0</v>
      </c>
      <c r="DG172" s="49">
        <v>0</v>
      </c>
      <c r="DH172" s="49">
        <v>0</v>
      </c>
      <c r="DI172" s="324"/>
      <c r="DJ172" s="315">
        <v>192.28750000000082</v>
      </c>
      <c r="DK172" s="315">
        <v>0</v>
      </c>
      <c r="DL172" s="315">
        <v>0</v>
      </c>
      <c r="DM172" s="49">
        <v>0</v>
      </c>
      <c r="DN172" s="324"/>
      <c r="DO172" s="49">
        <v>82.725000000000364</v>
      </c>
      <c r="DP172" s="49">
        <v>0</v>
      </c>
      <c r="DQ172" s="49">
        <v>0</v>
      </c>
      <c r="DR172" s="49">
        <v>0</v>
      </c>
      <c r="DS172" s="324"/>
      <c r="DT172" s="49">
        <v>0</v>
      </c>
      <c r="DU172" s="49">
        <v>0</v>
      </c>
      <c r="DV172" s="49">
        <v>0</v>
      </c>
      <c r="DW172" s="49">
        <v>0</v>
      </c>
      <c r="DX172" s="324"/>
      <c r="DY172" s="49">
        <v>740.41249999999991</v>
      </c>
      <c r="DZ172" s="49">
        <v>0</v>
      </c>
      <c r="EA172" s="49">
        <v>0</v>
      </c>
      <c r="EB172" s="49">
        <v>0</v>
      </c>
      <c r="EC172" s="324"/>
      <c r="ED172" s="49">
        <v>39.375000000001819</v>
      </c>
      <c r="EE172" s="49">
        <v>0</v>
      </c>
      <c r="EF172" s="49">
        <v>0</v>
      </c>
      <c r="EG172" s="49">
        <v>0</v>
      </c>
      <c r="EH172" s="324"/>
      <c r="EI172" s="49">
        <v>79.025000000001484</v>
      </c>
      <c r="EJ172" s="49">
        <v>0</v>
      </c>
      <c r="EK172" s="49">
        <v>0</v>
      </c>
      <c r="EL172" s="49">
        <v>0</v>
      </c>
      <c r="EM172" s="324"/>
      <c r="EN172" s="49">
        <v>0</v>
      </c>
      <c r="EO172" s="49">
        <v>0</v>
      </c>
      <c r="EP172" s="49">
        <v>0</v>
      </c>
      <c r="EQ172" s="49">
        <v>0</v>
      </c>
      <c r="ER172" s="324"/>
      <c r="ES172" s="49">
        <v>13.800000000001091</v>
      </c>
      <c r="ET172" s="49">
        <v>0</v>
      </c>
      <c r="EU172" s="49">
        <v>0</v>
      </c>
      <c r="EV172" s="49">
        <v>0</v>
      </c>
      <c r="EW172" s="324"/>
      <c r="EX172">
        <v>1092.8375000000001</v>
      </c>
      <c r="EY172">
        <v>0</v>
      </c>
      <c r="EZ172">
        <v>0</v>
      </c>
      <c r="FA172" s="49">
        <v>0</v>
      </c>
      <c r="FB172" s="324"/>
      <c r="FC172" s="49">
        <v>3.8500000000012733</v>
      </c>
      <c r="FD172" s="49">
        <v>0</v>
      </c>
      <c r="FE172" s="49">
        <v>0</v>
      </c>
      <c r="FF172" s="49">
        <v>0</v>
      </c>
      <c r="FG172" s="324"/>
      <c r="FH172" s="333">
        <v>10.774999999999636</v>
      </c>
      <c r="FI172" s="333">
        <v>0</v>
      </c>
      <c r="FJ172" s="333">
        <v>0</v>
      </c>
      <c r="FK172" s="49">
        <v>0</v>
      </c>
      <c r="FL172" s="324"/>
      <c r="FM172" s="333">
        <v>54.274999999999636</v>
      </c>
      <c r="FN172" s="333">
        <v>0</v>
      </c>
      <c r="FO172" s="333">
        <v>0</v>
      </c>
      <c r="FP172" s="49">
        <v>0</v>
      </c>
      <c r="FQ172" s="324"/>
      <c r="FR172" s="49">
        <v>116.89999999999964</v>
      </c>
      <c r="FS172" s="49">
        <v>0</v>
      </c>
      <c r="FT172" s="49">
        <v>0</v>
      </c>
      <c r="FU172" s="49">
        <v>0</v>
      </c>
      <c r="FV172" s="324"/>
      <c r="FW172" s="49">
        <v>0</v>
      </c>
      <c r="FX172" s="49">
        <v>0</v>
      </c>
      <c r="FY172" s="49">
        <v>0</v>
      </c>
      <c r="FZ172" s="49">
        <v>0</v>
      </c>
      <c r="GA172" s="324"/>
      <c r="GB172">
        <v>135.27499999999964</v>
      </c>
      <c r="GC172">
        <v>0</v>
      </c>
      <c r="GD172">
        <v>0</v>
      </c>
      <c r="GE172" s="49">
        <v>0</v>
      </c>
      <c r="GF172" s="324"/>
      <c r="GG172" s="632">
        <v>72.75</v>
      </c>
      <c r="GH172" s="632">
        <v>0</v>
      </c>
      <c r="GI172" s="632">
        <v>0</v>
      </c>
      <c r="GJ172" s="49">
        <v>0</v>
      </c>
      <c r="GK172" s="324"/>
      <c r="GL172" s="49">
        <v>0</v>
      </c>
      <c r="GM172" s="49">
        <v>0</v>
      </c>
      <c r="GN172">
        <v>0</v>
      </c>
      <c r="GO172" s="49">
        <v>0</v>
      </c>
      <c r="GP172" s="324"/>
    </row>
    <row r="173" spans="1:198" ht="18">
      <c r="A173" s="81" t="s">
        <v>2204</v>
      </c>
      <c r="B173" s="45">
        <f t="shared" si="5"/>
        <v>10721.999999999996</v>
      </c>
      <c r="C173" s="41"/>
      <c r="D173" s="49">
        <v>0</v>
      </c>
      <c r="E173" s="49">
        <v>140.44999999999999</v>
      </c>
      <c r="F173" s="49">
        <v>0</v>
      </c>
      <c r="G173" s="49">
        <v>0</v>
      </c>
      <c r="H173" s="371"/>
      <c r="I173" s="49">
        <v>0</v>
      </c>
      <c r="J173" s="49">
        <v>36.249999999999972</v>
      </c>
      <c r="K173" s="49">
        <v>0</v>
      </c>
      <c r="L173" s="49">
        <v>0</v>
      </c>
      <c r="M173" s="371"/>
      <c r="N173" s="49">
        <v>0</v>
      </c>
      <c r="O173" s="49">
        <v>327.95000000000005</v>
      </c>
      <c r="P173" s="49">
        <v>0</v>
      </c>
      <c r="Q173" s="49">
        <v>0</v>
      </c>
      <c r="R173" s="371"/>
      <c r="S173" s="315">
        <v>0</v>
      </c>
      <c r="T173" s="315">
        <v>99.75</v>
      </c>
      <c r="U173" s="315">
        <v>0</v>
      </c>
      <c r="V173" s="315">
        <v>0</v>
      </c>
      <c r="W173" s="371"/>
      <c r="X173" s="49">
        <v>0</v>
      </c>
      <c r="Y173" s="49">
        <v>10.5</v>
      </c>
      <c r="Z173" s="49">
        <v>0</v>
      </c>
      <c r="AA173" s="49">
        <v>0</v>
      </c>
      <c r="AB173" s="371"/>
      <c r="AC173" s="49">
        <v>0</v>
      </c>
      <c r="AD173" s="49">
        <v>446.64999999999941</v>
      </c>
      <c r="AE173" s="49">
        <v>0</v>
      </c>
      <c r="AF173" s="49">
        <v>0</v>
      </c>
      <c r="AG173" s="371"/>
      <c r="AH173" s="49">
        <v>0</v>
      </c>
      <c r="AI173" s="49">
        <v>379.64999999999986</v>
      </c>
      <c r="AJ173" s="49">
        <v>0</v>
      </c>
      <c r="AK173" s="49">
        <v>0</v>
      </c>
      <c r="AL173" s="371"/>
      <c r="AM173" s="49">
        <v>0</v>
      </c>
      <c r="AN173" s="49">
        <v>278.99999999999932</v>
      </c>
      <c r="AO173" s="49">
        <v>0</v>
      </c>
      <c r="AP173" s="49">
        <v>0</v>
      </c>
      <c r="AQ173" s="371"/>
      <c r="AR173" s="49">
        <v>0</v>
      </c>
      <c r="AS173" s="49">
        <v>199.79999999999998</v>
      </c>
      <c r="AT173" s="49">
        <v>0</v>
      </c>
      <c r="AU173" s="49">
        <v>0</v>
      </c>
      <c r="AV173" s="371"/>
      <c r="AW173" s="49">
        <v>0</v>
      </c>
      <c r="AX173" s="49">
        <v>358.75</v>
      </c>
      <c r="AY173" s="49">
        <v>0</v>
      </c>
      <c r="AZ173" s="49">
        <v>0</v>
      </c>
      <c r="BA173" s="371"/>
      <c r="BB173" s="49">
        <v>0</v>
      </c>
      <c r="BC173" s="49">
        <v>198.4</v>
      </c>
      <c r="BD173" s="49">
        <v>0</v>
      </c>
      <c r="BE173" s="49">
        <v>0</v>
      </c>
      <c r="BF173" s="371"/>
      <c r="BG173" s="49">
        <v>0</v>
      </c>
      <c r="BH173" s="49">
        <v>160.25</v>
      </c>
      <c r="BI173" s="49">
        <v>0</v>
      </c>
      <c r="BJ173" s="49">
        <v>0</v>
      </c>
      <c r="BK173" s="371"/>
      <c r="BL173" s="49">
        <v>0</v>
      </c>
      <c r="BM173" s="49">
        <v>95.25</v>
      </c>
      <c r="BN173" s="49">
        <v>0</v>
      </c>
      <c r="BO173" s="49">
        <v>0</v>
      </c>
      <c r="BP173" s="371"/>
      <c r="BQ173" s="49">
        <v>0</v>
      </c>
      <c r="BR173" s="49">
        <v>228.94999999999936</v>
      </c>
      <c r="BS173" s="49">
        <v>0</v>
      </c>
      <c r="BT173" s="49">
        <v>0</v>
      </c>
      <c r="BU173" s="324"/>
      <c r="BV173" s="49">
        <v>0</v>
      </c>
      <c r="BW173" s="49">
        <v>337.04999999999973</v>
      </c>
      <c r="BX173" s="49">
        <v>0</v>
      </c>
      <c r="BY173" s="49">
        <v>0</v>
      </c>
      <c r="BZ173" s="371"/>
      <c r="CA173" s="49">
        <v>0</v>
      </c>
      <c r="CB173" s="49">
        <v>246.14999999999964</v>
      </c>
      <c r="CC173" s="49">
        <v>0</v>
      </c>
      <c r="CD173" s="49">
        <v>0</v>
      </c>
      <c r="CE173" s="324"/>
      <c r="CF173" s="333">
        <v>0</v>
      </c>
      <c r="CG173" s="333">
        <v>125.34999999999854</v>
      </c>
      <c r="CH173" s="333">
        <v>0</v>
      </c>
      <c r="CI173" s="333">
        <v>0</v>
      </c>
      <c r="CJ173" s="324"/>
      <c r="CK173" s="49">
        <v>0</v>
      </c>
      <c r="CL173" s="49">
        <v>159.65</v>
      </c>
      <c r="CM173" s="49">
        <v>0</v>
      </c>
      <c r="CN173" s="49">
        <v>0</v>
      </c>
      <c r="CO173" s="371"/>
      <c r="CP173" s="49">
        <v>0</v>
      </c>
      <c r="CQ173" s="49">
        <v>112</v>
      </c>
      <c r="CR173" s="49">
        <v>0</v>
      </c>
      <c r="CS173" s="49">
        <v>0</v>
      </c>
      <c r="CT173" s="324"/>
      <c r="CU173" s="49">
        <v>0</v>
      </c>
      <c r="CV173" s="49">
        <v>128.5</v>
      </c>
      <c r="CW173" s="49">
        <v>0</v>
      </c>
      <c r="CX173" s="49">
        <v>0</v>
      </c>
      <c r="CY173" s="371"/>
      <c r="CZ173" s="49">
        <v>0</v>
      </c>
      <c r="DA173" s="49">
        <v>0</v>
      </c>
      <c r="DB173" s="49">
        <v>0</v>
      </c>
      <c r="DC173" s="49">
        <v>0</v>
      </c>
      <c r="DD173" s="324"/>
      <c r="DE173" s="49">
        <v>0</v>
      </c>
      <c r="DF173" s="49">
        <v>923.70000000000073</v>
      </c>
      <c r="DG173" s="49">
        <v>0</v>
      </c>
      <c r="DH173" s="49">
        <v>0</v>
      </c>
      <c r="DI173" s="324"/>
      <c r="DJ173" s="315">
        <v>0</v>
      </c>
      <c r="DK173" s="315">
        <v>218.30000000000291</v>
      </c>
      <c r="DL173" s="315">
        <v>0</v>
      </c>
      <c r="DM173" s="49">
        <v>0</v>
      </c>
      <c r="DN173" s="324"/>
      <c r="DO173" s="49">
        <v>0</v>
      </c>
      <c r="DP173" s="49">
        <v>497.00000000000091</v>
      </c>
      <c r="DQ173" s="49">
        <v>0</v>
      </c>
      <c r="DR173" s="49">
        <v>0</v>
      </c>
      <c r="DS173" s="324"/>
      <c r="DT173" s="49">
        <v>0</v>
      </c>
      <c r="DU173" s="49">
        <v>0</v>
      </c>
      <c r="DV173" s="49">
        <v>0</v>
      </c>
      <c r="DW173" s="49">
        <v>0</v>
      </c>
      <c r="DX173" s="324"/>
      <c r="DY173" s="49">
        <v>0</v>
      </c>
      <c r="DZ173" s="49">
        <v>1549.8500000000004</v>
      </c>
      <c r="EA173" s="49">
        <v>0</v>
      </c>
      <c r="EB173" s="49">
        <v>0</v>
      </c>
      <c r="EC173" s="324"/>
      <c r="ED173" s="49">
        <v>0</v>
      </c>
      <c r="EE173" s="49">
        <v>164.85000000000218</v>
      </c>
      <c r="EF173" s="49">
        <v>0</v>
      </c>
      <c r="EG173" s="49">
        <v>0</v>
      </c>
      <c r="EH173" s="324"/>
      <c r="EI173" s="49">
        <v>0</v>
      </c>
      <c r="EJ173" s="49">
        <v>86.600000000002183</v>
      </c>
      <c r="EK173" s="49">
        <v>0</v>
      </c>
      <c r="EL173" s="49">
        <v>0</v>
      </c>
      <c r="EM173" s="324"/>
      <c r="EN173" s="49">
        <v>0</v>
      </c>
      <c r="EO173" s="49">
        <v>180.65000000000146</v>
      </c>
      <c r="EP173" s="49">
        <v>0</v>
      </c>
      <c r="EQ173" s="49">
        <v>0</v>
      </c>
      <c r="ER173" s="324"/>
      <c r="ES173" s="49">
        <v>0</v>
      </c>
      <c r="ET173" s="49">
        <v>105.65000000000146</v>
      </c>
      <c r="EU173" s="49">
        <v>0</v>
      </c>
      <c r="EV173" s="49">
        <v>0</v>
      </c>
      <c r="EW173" s="324"/>
      <c r="EX173">
        <v>0</v>
      </c>
      <c r="EY173">
        <v>1434.7999999999993</v>
      </c>
      <c r="EZ173">
        <v>0</v>
      </c>
      <c r="FA173" s="49">
        <v>0</v>
      </c>
      <c r="FB173" s="324"/>
      <c r="FC173" s="49">
        <v>0</v>
      </c>
      <c r="FD173" s="49">
        <v>17.250000000001819</v>
      </c>
      <c r="FE173" s="49">
        <v>0</v>
      </c>
      <c r="FF173" s="49">
        <v>0</v>
      </c>
      <c r="FG173" s="324"/>
      <c r="FH173" s="333">
        <v>0</v>
      </c>
      <c r="FI173" s="333">
        <v>97.75</v>
      </c>
      <c r="FJ173" s="333">
        <v>0</v>
      </c>
      <c r="FK173" s="49">
        <v>0</v>
      </c>
      <c r="FL173" s="324"/>
      <c r="FM173" s="333">
        <v>0</v>
      </c>
      <c r="FN173" s="333">
        <v>115.85000000000218</v>
      </c>
      <c r="FO173" s="333">
        <v>0</v>
      </c>
      <c r="FP173" s="49">
        <v>0</v>
      </c>
      <c r="FQ173" s="324"/>
      <c r="FR173" s="49">
        <v>0</v>
      </c>
      <c r="FS173" s="49">
        <v>160.75</v>
      </c>
      <c r="FT173" s="49">
        <v>0</v>
      </c>
      <c r="FU173" s="49">
        <v>0</v>
      </c>
      <c r="FV173" s="324"/>
      <c r="FW173" s="49">
        <v>0</v>
      </c>
      <c r="FX173" s="49">
        <v>112.94999999999891</v>
      </c>
      <c r="FY173" s="49">
        <v>0</v>
      </c>
      <c r="FZ173" s="49">
        <v>0</v>
      </c>
      <c r="GA173" s="324"/>
      <c r="GB173">
        <v>0</v>
      </c>
      <c r="GC173">
        <v>708.49999999998545</v>
      </c>
      <c r="GD173">
        <v>0</v>
      </c>
      <c r="GE173" s="49">
        <v>0</v>
      </c>
      <c r="GF173" s="324"/>
      <c r="GG173" s="632">
        <v>0</v>
      </c>
      <c r="GH173" s="632">
        <v>277.25</v>
      </c>
      <c r="GI173" s="632">
        <v>0</v>
      </c>
      <c r="GJ173" s="49">
        <v>0</v>
      </c>
      <c r="GK173" s="324"/>
      <c r="GL173" s="49">
        <v>0</v>
      </c>
      <c r="GM173" s="49">
        <v>0</v>
      </c>
      <c r="GN173">
        <v>0</v>
      </c>
      <c r="GO173" s="49">
        <v>0</v>
      </c>
      <c r="GP173" s="324"/>
    </row>
    <row r="174" spans="1:198" ht="18">
      <c r="A174" s="40" t="s">
        <v>2214</v>
      </c>
      <c r="B174" s="45">
        <f t="shared" si="5"/>
        <v>9787.8000000000047</v>
      </c>
      <c r="C174" s="41"/>
      <c r="D174" s="49">
        <v>0</v>
      </c>
      <c r="E174" s="49">
        <v>128.44999999999999</v>
      </c>
      <c r="F174" s="49">
        <v>0</v>
      </c>
      <c r="G174" s="49">
        <v>0</v>
      </c>
      <c r="H174" s="371"/>
      <c r="I174" s="49">
        <v>0</v>
      </c>
      <c r="J174" s="49">
        <v>58.5</v>
      </c>
      <c r="K174" s="49">
        <v>0</v>
      </c>
      <c r="L174" s="49">
        <v>0</v>
      </c>
      <c r="M174" s="371"/>
      <c r="N174" s="49">
        <v>0</v>
      </c>
      <c r="O174" s="49">
        <v>181.29999999999973</v>
      </c>
      <c r="P174" s="49">
        <v>0</v>
      </c>
      <c r="Q174" s="49">
        <v>0</v>
      </c>
      <c r="R174" s="371"/>
      <c r="S174" s="315">
        <v>0</v>
      </c>
      <c r="T174" s="315">
        <v>215.34999999999991</v>
      </c>
      <c r="U174" s="315">
        <v>0</v>
      </c>
      <c r="V174" s="315">
        <v>0</v>
      </c>
      <c r="W174" s="371"/>
      <c r="X174" s="49">
        <v>0</v>
      </c>
      <c r="Y174" s="49">
        <v>189.10000000000014</v>
      </c>
      <c r="Z174" s="49">
        <v>0</v>
      </c>
      <c r="AA174" s="49">
        <v>0</v>
      </c>
      <c r="AB174" s="371"/>
      <c r="AC174" s="49">
        <v>0</v>
      </c>
      <c r="AD174" s="49">
        <v>378.10000000000036</v>
      </c>
      <c r="AE174" s="49">
        <v>0</v>
      </c>
      <c r="AF174" s="49">
        <v>0</v>
      </c>
      <c r="AG174" s="371"/>
      <c r="AH174" s="49">
        <v>0</v>
      </c>
      <c r="AI174" s="49">
        <v>258.52500000000009</v>
      </c>
      <c r="AJ174" s="49">
        <v>0</v>
      </c>
      <c r="AK174" s="49">
        <v>0</v>
      </c>
      <c r="AL174" s="371"/>
      <c r="AM174" s="49">
        <v>0</v>
      </c>
      <c r="AN174" s="49">
        <v>345.27500000000009</v>
      </c>
      <c r="AO174" s="49">
        <v>0</v>
      </c>
      <c r="AP174" s="49">
        <v>0</v>
      </c>
      <c r="AQ174" s="371"/>
      <c r="AR174" s="49">
        <v>0</v>
      </c>
      <c r="AS174" s="49">
        <v>199.15</v>
      </c>
      <c r="AT174" s="49">
        <v>0</v>
      </c>
      <c r="AU174" s="49">
        <v>0</v>
      </c>
      <c r="AV174" s="371"/>
      <c r="AW174" s="49">
        <v>0</v>
      </c>
      <c r="AX174" s="49">
        <v>176.54999999999973</v>
      </c>
      <c r="AY174" s="49">
        <v>0</v>
      </c>
      <c r="AZ174" s="49">
        <v>0</v>
      </c>
      <c r="BA174" s="371"/>
      <c r="BB174" s="49">
        <v>0</v>
      </c>
      <c r="BC174" s="49">
        <v>310.89999999999998</v>
      </c>
      <c r="BD174" s="49">
        <v>0</v>
      </c>
      <c r="BE174" s="49">
        <v>0</v>
      </c>
      <c r="BF174" s="371"/>
      <c r="BG174" s="49">
        <v>0</v>
      </c>
      <c r="BH174" s="49">
        <v>227.34999999999997</v>
      </c>
      <c r="BI174" s="49">
        <v>0</v>
      </c>
      <c r="BJ174" s="49">
        <v>0</v>
      </c>
      <c r="BK174" s="371"/>
      <c r="BL174" s="49">
        <v>0</v>
      </c>
      <c r="BM174" s="49">
        <v>225.3</v>
      </c>
      <c r="BN174" s="49">
        <v>0</v>
      </c>
      <c r="BO174" s="49">
        <v>0</v>
      </c>
      <c r="BP174" s="371"/>
      <c r="BQ174" s="49">
        <v>0</v>
      </c>
      <c r="BR174" s="49">
        <v>367.27500000000009</v>
      </c>
      <c r="BS174" s="49">
        <v>0</v>
      </c>
      <c r="BT174" s="49">
        <v>0</v>
      </c>
      <c r="BU174" s="324"/>
      <c r="BV174" s="49">
        <v>0</v>
      </c>
      <c r="BW174" s="49">
        <v>138.34999999999945</v>
      </c>
      <c r="BX174" s="49">
        <v>0</v>
      </c>
      <c r="BY174" s="49">
        <v>0</v>
      </c>
      <c r="BZ174" s="371"/>
      <c r="CA174" s="49">
        <v>0</v>
      </c>
      <c r="CB174" s="49">
        <v>323.224999999999</v>
      </c>
      <c r="CC174" s="49">
        <v>0</v>
      </c>
      <c r="CD174" s="49">
        <v>0</v>
      </c>
      <c r="CE174" s="324"/>
      <c r="CF174" s="333">
        <v>0</v>
      </c>
      <c r="CG174" s="333">
        <v>152.29999999999927</v>
      </c>
      <c r="CH174" s="333">
        <v>0</v>
      </c>
      <c r="CI174" s="333">
        <v>0</v>
      </c>
      <c r="CJ174" s="324"/>
      <c r="CK174" s="49">
        <v>0</v>
      </c>
      <c r="CL174" s="49">
        <v>92.25</v>
      </c>
      <c r="CM174" s="49">
        <v>0</v>
      </c>
      <c r="CN174" s="49">
        <v>0</v>
      </c>
      <c r="CO174" s="371"/>
      <c r="CP174" s="49">
        <v>0</v>
      </c>
      <c r="CQ174" s="49">
        <v>83.249999999999091</v>
      </c>
      <c r="CR174" s="49">
        <v>0</v>
      </c>
      <c r="CS174" s="49">
        <v>0</v>
      </c>
      <c r="CT174" s="324"/>
      <c r="CU174" s="49">
        <v>0</v>
      </c>
      <c r="CV174" s="49">
        <v>24.949999999999818</v>
      </c>
      <c r="CW174" s="49">
        <v>0</v>
      </c>
      <c r="CX174" s="49">
        <v>0</v>
      </c>
      <c r="CY174" s="371"/>
      <c r="CZ174" s="49">
        <v>0</v>
      </c>
      <c r="DA174" s="49">
        <v>82.449999999999989</v>
      </c>
      <c r="DB174" s="49">
        <v>0</v>
      </c>
      <c r="DC174" s="49">
        <v>0</v>
      </c>
      <c r="DD174" s="324"/>
      <c r="DE174" s="49">
        <v>0</v>
      </c>
      <c r="DF174" s="49">
        <v>844.79999999999927</v>
      </c>
      <c r="DG174" s="49">
        <v>0</v>
      </c>
      <c r="DH174" s="49">
        <v>0</v>
      </c>
      <c r="DI174" s="324"/>
      <c r="DJ174" s="315">
        <v>0</v>
      </c>
      <c r="DK174" s="315">
        <v>313.74999999999909</v>
      </c>
      <c r="DL174" s="315">
        <v>0</v>
      </c>
      <c r="DM174" s="49">
        <v>0</v>
      </c>
      <c r="DN174" s="324"/>
      <c r="DO174" s="49">
        <v>0</v>
      </c>
      <c r="DP174" s="49">
        <v>107.70000000000164</v>
      </c>
      <c r="DQ174" s="49">
        <v>0</v>
      </c>
      <c r="DR174" s="49">
        <v>0</v>
      </c>
      <c r="DS174" s="324"/>
      <c r="DT174" s="49">
        <v>0</v>
      </c>
      <c r="DU174" s="49">
        <v>0</v>
      </c>
      <c r="DV174" s="49">
        <v>0</v>
      </c>
      <c r="DW174" s="49">
        <v>0</v>
      </c>
      <c r="DX174" s="324"/>
      <c r="DY174" s="49">
        <v>0</v>
      </c>
      <c r="DZ174" s="49">
        <v>1614.1000000000004</v>
      </c>
      <c r="EA174" s="49">
        <v>0</v>
      </c>
      <c r="EB174" s="49">
        <v>0</v>
      </c>
      <c r="EC174" s="324"/>
      <c r="ED174" s="49">
        <v>0</v>
      </c>
      <c r="EE174" s="49">
        <v>70.5</v>
      </c>
      <c r="EF174" s="49">
        <v>0</v>
      </c>
      <c r="EG174" s="49">
        <v>0</v>
      </c>
      <c r="EH174" s="324"/>
      <c r="EI174" s="49">
        <v>0</v>
      </c>
      <c r="EJ174" s="49">
        <v>70.149999999999636</v>
      </c>
      <c r="EK174" s="49">
        <v>0</v>
      </c>
      <c r="EL174" s="49">
        <v>0</v>
      </c>
      <c r="EM174" s="324"/>
      <c r="EN174" s="49">
        <v>0</v>
      </c>
      <c r="EO174" s="49">
        <v>134.49999999999636</v>
      </c>
      <c r="EP174" s="49">
        <v>0</v>
      </c>
      <c r="EQ174" s="49">
        <v>0</v>
      </c>
      <c r="ER174" s="324"/>
      <c r="ES174" s="49">
        <v>0</v>
      </c>
      <c r="ET174" s="49">
        <v>97.049999999999272</v>
      </c>
      <c r="EU174" s="49">
        <v>0</v>
      </c>
      <c r="EV174" s="49">
        <v>0</v>
      </c>
      <c r="EW174" s="324"/>
      <c r="EX174">
        <v>0</v>
      </c>
      <c r="EY174">
        <v>1005.5000000000018</v>
      </c>
      <c r="EZ174">
        <v>0</v>
      </c>
      <c r="FA174" s="49">
        <v>0</v>
      </c>
      <c r="FB174" s="324"/>
      <c r="FC174" s="49">
        <v>0</v>
      </c>
      <c r="FD174" s="49">
        <v>85.449999999995271</v>
      </c>
      <c r="FE174" s="49">
        <v>0</v>
      </c>
      <c r="FF174" s="49">
        <v>0</v>
      </c>
      <c r="FG174" s="324"/>
      <c r="FH174" s="333">
        <v>0</v>
      </c>
      <c r="FI174" s="333">
        <v>69.599999999999994</v>
      </c>
      <c r="FJ174" s="333">
        <v>0</v>
      </c>
      <c r="FK174" s="49">
        <v>0</v>
      </c>
      <c r="FL174" s="324"/>
      <c r="FM174" s="333">
        <v>0</v>
      </c>
      <c r="FN174" s="333">
        <v>20.249999999998181</v>
      </c>
      <c r="FO174" s="333">
        <v>0</v>
      </c>
      <c r="FP174" s="49">
        <v>0</v>
      </c>
      <c r="FQ174" s="324"/>
      <c r="FR174" s="49">
        <v>0</v>
      </c>
      <c r="FS174" s="49">
        <v>183.84999999999997</v>
      </c>
      <c r="FT174" s="49">
        <v>0</v>
      </c>
      <c r="FU174" s="49">
        <v>0</v>
      </c>
      <c r="FV174" s="324"/>
      <c r="FW174" s="49">
        <v>0</v>
      </c>
      <c r="FX174" s="49">
        <v>111.45000000000073</v>
      </c>
      <c r="FY174" s="49">
        <v>0</v>
      </c>
      <c r="FZ174" s="49">
        <v>0</v>
      </c>
      <c r="GA174" s="324"/>
      <c r="GB174">
        <v>0</v>
      </c>
      <c r="GC174">
        <v>649.75000000001637</v>
      </c>
      <c r="GD174">
        <v>0</v>
      </c>
      <c r="GE174" s="49">
        <v>0</v>
      </c>
      <c r="GF174" s="324"/>
      <c r="GG174" s="632">
        <v>0</v>
      </c>
      <c r="GH174" s="632">
        <v>251.5</v>
      </c>
      <c r="GI174" s="632">
        <v>0</v>
      </c>
      <c r="GJ174" s="49">
        <v>0</v>
      </c>
      <c r="GK174" s="324"/>
      <c r="GL174" s="49">
        <v>0</v>
      </c>
      <c r="GM174" s="49">
        <v>0</v>
      </c>
      <c r="GN174">
        <v>0</v>
      </c>
      <c r="GO174" s="49">
        <v>0</v>
      </c>
      <c r="GP174" s="324"/>
    </row>
    <row r="175" spans="1:198" ht="18">
      <c r="A175" s="40" t="s">
        <v>2207</v>
      </c>
      <c r="B175" s="45">
        <f t="shared" si="5"/>
        <v>24330.9</v>
      </c>
      <c r="C175" s="41"/>
      <c r="D175" s="49">
        <v>0</v>
      </c>
      <c r="E175" s="49">
        <v>94.1</v>
      </c>
      <c r="F175" s="49">
        <v>115.72499999999999</v>
      </c>
      <c r="G175" s="49">
        <v>0</v>
      </c>
      <c r="H175" s="371"/>
      <c r="I175" s="49">
        <v>0</v>
      </c>
      <c r="J175" s="49">
        <v>191.75</v>
      </c>
      <c r="K175" s="49">
        <v>36.900000000000034</v>
      </c>
      <c r="L175" s="49">
        <v>0</v>
      </c>
      <c r="M175" s="371"/>
      <c r="N175" s="49">
        <v>0</v>
      </c>
      <c r="O175" s="49">
        <v>144.20000000000027</v>
      </c>
      <c r="P175" s="49">
        <v>65.774999999999991</v>
      </c>
      <c r="Q175" s="49">
        <v>0</v>
      </c>
      <c r="R175" s="371"/>
      <c r="S175" s="315">
        <v>0</v>
      </c>
      <c r="T175" s="315">
        <v>283.67499999999995</v>
      </c>
      <c r="U175" s="315">
        <v>266.70000000000005</v>
      </c>
      <c r="V175" s="315">
        <v>0</v>
      </c>
      <c r="W175" s="371"/>
      <c r="X175" s="49">
        <v>0</v>
      </c>
      <c r="Y175" s="49">
        <v>203.05000000000018</v>
      </c>
      <c r="Z175" s="49">
        <v>156.15</v>
      </c>
      <c r="AA175" s="49">
        <v>0</v>
      </c>
      <c r="AB175" s="371"/>
      <c r="AC175" s="49">
        <v>0</v>
      </c>
      <c r="AD175" s="49">
        <v>261.90000000000009</v>
      </c>
      <c r="AE175" s="49">
        <v>352.8</v>
      </c>
      <c r="AF175" s="49">
        <v>0</v>
      </c>
      <c r="AG175" s="371"/>
      <c r="AH175" s="49">
        <v>0</v>
      </c>
      <c r="AI175" s="49">
        <v>173.75</v>
      </c>
      <c r="AJ175" s="49">
        <v>576.60000000000014</v>
      </c>
      <c r="AK175" s="49">
        <v>0</v>
      </c>
      <c r="AL175" s="371"/>
      <c r="AM175" s="49">
        <v>0</v>
      </c>
      <c r="AN175" s="49">
        <v>415.67499999999973</v>
      </c>
      <c r="AO175" s="49">
        <v>367.35</v>
      </c>
      <c r="AP175" s="49">
        <v>0</v>
      </c>
      <c r="AQ175" s="371"/>
      <c r="AR175" s="49">
        <v>0</v>
      </c>
      <c r="AS175" s="49">
        <v>120.15</v>
      </c>
      <c r="AT175" s="49">
        <v>100.94999999999999</v>
      </c>
      <c r="AU175" s="49">
        <v>0</v>
      </c>
      <c r="AV175" s="371"/>
      <c r="AW175" s="49">
        <v>0</v>
      </c>
      <c r="AX175" s="49">
        <v>305.64999999999964</v>
      </c>
      <c r="AY175" s="49">
        <v>318</v>
      </c>
      <c r="AZ175" s="49">
        <v>0</v>
      </c>
      <c r="BA175" s="371"/>
      <c r="BB175" s="49">
        <v>0</v>
      </c>
      <c r="BC175" s="49">
        <v>371.44999999999993</v>
      </c>
      <c r="BD175" s="49">
        <v>336.75</v>
      </c>
      <c r="BE175" s="49">
        <v>0</v>
      </c>
      <c r="BF175" s="371"/>
      <c r="BG175" s="49">
        <v>0</v>
      </c>
      <c r="BH175" s="49">
        <v>212.45</v>
      </c>
      <c r="BI175" s="49">
        <v>288.97500000000002</v>
      </c>
      <c r="BJ175" s="49">
        <v>0</v>
      </c>
      <c r="BK175" s="371"/>
      <c r="BL175" s="49">
        <v>0</v>
      </c>
      <c r="BM175" s="49">
        <v>269.19999999999993</v>
      </c>
      <c r="BN175" s="49">
        <v>107.25</v>
      </c>
      <c r="BO175" s="49">
        <v>0</v>
      </c>
      <c r="BP175" s="371"/>
      <c r="BQ175" s="49">
        <v>0</v>
      </c>
      <c r="BR175" s="49">
        <v>403.25000000000045</v>
      </c>
      <c r="BS175" s="49">
        <v>287.17499999999995</v>
      </c>
      <c r="BT175" s="49">
        <v>0</v>
      </c>
      <c r="BU175" s="324"/>
      <c r="BV175" s="49">
        <v>0</v>
      </c>
      <c r="BW175" s="49">
        <v>22.400000000000091</v>
      </c>
      <c r="BX175" s="49">
        <v>443.4</v>
      </c>
      <c r="BY175" s="49">
        <v>0</v>
      </c>
      <c r="BZ175" s="371"/>
      <c r="CA175" s="49">
        <v>0</v>
      </c>
      <c r="CB175" s="49">
        <v>300.25000000000091</v>
      </c>
      <c r="CC175" s="49">
        <v>262.5</v>
      </c>
      <c r="CD175" s="49">
        <v>0</v>
      </c>
      <c r="CE175" s="324"/>
      <c r="CF175" s="333">
        <v>0</v>
      </c>
      <c r="CG175" s="333">
        <v>210.75000000000091</v>
      </c>
      <c r="CH175" s="333">
        <v>266.25</v>
      </c>
      <c r="CI175" s="333">
        <v>0</v>
      </c>
      <c r="CJ175" s="324"/>
      <c r="CK175" s="49">
        <v>0</v>
      </c>
      <c r="CL175" s="49">
        <v>118.59999999999998</v>
      </c>
      <c r="CM175" s="49">
        <v>124.5</v>
      </c>
      <c r="CN175" s="49">
        <v>0</v>
      </c>
      <c r="CO175" s="371"/>
      <c r="CP175" s="49">
        <v>0</v>
      </c>
      <c r="CQ175" s="49">
        <v>194.80000000000109</v>
      </c>
      <c r="CR175" s="49">
        <v>278.17500000000001</v>
      </c>
      <c r="CS175" s="49">
        <v>0</v>
      </c>
      <c r="CT175" s="324"/>
      <c r="CU175" s="49">
        <v>0</v>
      </c>
      <c r="CV175" s="49">
        <v>17.900000000001455</v>
      </c>
      <c r="CW175" s="49">
        <v>250.5</v>
      </c>
      <c r="CX175" s="49">
        <v>0</v>
      </c>
      <c r="CY175" s="371"/>
      <c r="CZ175" s="49">
        <v>0</v>
      </c>
      <c r="DA175" s="49">
        <v>77.7</v>
      </c>
      <c r="DB175" s="49">
        <v>33</v>
      </c>
      <c r="DC175" s="49">
        <v>0</v>
      </c>
      <c r="DD175" s="324"/>
      <c r="DE175" s="49">
        <v>0</v>
      </c>
      <c r="DF175" s="49">
        <v>939.02499999999782</v>
      </c>
      <c r="DG175" s="49">
        <v>1274.3999999999999</v>
      </c>
      <c r="DH175" s="49">
        <v>0</v>
      </c>
      <c r="DI175" s="324"/>
      <c r="DJ175" s="315">
        <v>0</v>
      </c>
      <c r="DK175" s="315">
        <v>160.94999999999891</v>
      </c>
      <c r="DL175" s="315">
        <v>225.45</v>
      </c>
      <c r="DM175" s="49">
        <v>0</v>
      </c>
      <c r="DN175" s="324"/>
      <c r="DO175" s="49">
        <v>0</v>
      </c>
      <c r="DP175" s="49">
        <v>221.60000000000127</v>
      </c>
      <c r="DQ175" s="49">
        <v>480.75</v>
      </c>
      <c r="DR175" s="49">
        <v>0</v>
      </c>
      <c r="DS175" s="324"/>
      <c r="DT175" s="49">
        <v>0</v>
      </c>
      <c r="DU175" s="49">
        <v>0</v>
      </c>
      <c r="DV175" s="49">
        <v>0</v>
      </c>
      <c r="DW175" s="49">
        <v>0</v>
      </c>
      <c r="DX175" s="324"/>
      <c r="DY175" s="49">
        <v>0</v>
      </c>
      <c r="DZ175" s="49">
        <v>981.050000000002</v>
      </c>
      <c r="EA175" s="49">
        <v>2319.6750000000002</v>
      </c>
      <c r="EB175" s="49">
        <v>0</v>
      </c>
      <c r="EC175" s="324"/>
      <c r="ED175" s="49">
        <v>0</v>
      </c>
      <c r="EE175" s="49">
        <v>167.95000000000073</v>
      </c>
      <c r="EF175" s="49">
        <v>307.875</v>
      </c>
      <c r="EG175" s="49">
        <v>0</v>
      </c>
      <c r="EH175" s="324"/>
      <c r="EI175" s="49">
        <v>0</v>
      </c>
      <c r="EJ175" s="49">
        <v>144.84999999999945</v>
      </c>
      <c r="EK175" s="49">
        <v>278.10000000000002</v>
      </c>
      <c r="EL175" s="49">
        <v>0</v>
      </c>
      <c r="EM175" s="324"/>
      <c r="EN175" s="49">
        <v>0</v>
      </c>
      <c r="EO175" s="49">
        <v>245.59999999999854</v>
      </c>
      <c r="EP175" s="49">
        <v>379.57499999999999</v>
      </c>
      <c r="EQ175" s="49">
        <v>0</v>
      </c>
      <c r="ER175" s="324"/>
      <c r="ES175" s="49">
        <v>0</v>
      </c>
      <c r="ET175" s="49">
        <v>211.74999999999818</v>
      </c>
      <c r="EU175" s="49">
        <v>83.475000000000009</v>
      </c>
      <c r="EV175" s="49">
        <v>0</v>
      </c>
      <c r="EW175" s="324"/>
      <c r="EX175">
        <v>0</v>
      </c>
      <c r="EY175">
        <v>701.94999999999527</v>
      </c>
      <c r="EZ175">
        <v>1224.2249999999999</v>
      </c>
      <c r="FA175" s="49">
        <v>0</v>
      </c>
      <c r="FB175" s="324"/>
      <c r="FC175" s="49">
        <v>0</v>
      </c>
      <c r="FD175" s="49">
        <v>171.44999999999891</v>
      </c>
      <c r="FE175" s="49">
        <v>166.2</v>
      </c>
      <c r="FF175" s="49">
        <v>0</v>
      </c>
      <c r="FG175" s="324"/>
      <c r="FH175" s="333">
        <v>0</v>
      </c>
      <c r="FI175" s="333">
        <v>219.65</v>
      </c>
      <c r="FJ175" s="333">
        <v>254.25</v>
      </c>
      <c r="FK175" s="49">
        <v>0</v>
      </c>
      <c r="FL175" s="324"/>
      <c r="FM175" s="333">
        <v>0</v>
      </c>
      <c r="FN175" s="333">
        <v>112.44999999999527</v>
      </c>
      <c r="FO175" s="333">
        <v>240.375</v>
      </c>
      <c r="FP175" s="49">
        <v>0</v>
      </c>
      <c r="FQ175" s="324"/>
      <c r="FR175" s="49">
        <v>0</v>
      </c>
      <c r="FS175" s="49">
        <v>171.84999999999997</v>
      </c>
      <c r="FT175" s="49">
        <v>187.42500000000001</v>
      </c>
      <c r="FU175" s="49">
        <v>0</v>
      </c>
      <c r="FV175" s="324"/>
      <c r="FW175" s="49">
        <v>0</v>
      </c>
      <c r="FX175" s="49">
        <v>31.949999999995271</v>
      </c>
      <c r="FY175" s="49">
        <v>86.175000000000011</v>
      </c>
      <c r="FZ175" s="49">
        <v>0</v>
      </c>
      <c r="GA175" s="324"/>
      <c r="GB175">
        <v>0</v>
      </c>
      <c r="GC175">
        <v>808.40000000001987</v>
      </c>
      <c r="GD175">
        <v>722.02500000000009</v>
      </c>
      <c r="GE175" s="49">
        <v>0</v>
      </c>
      <c r="GF175" s="324"/>
      <c r="GG175" s="632">
        <v>0</v>
      </c>
      <c r="GH175" s="632">
        <v>224.75</v>
      </c>
      <c r="GI175" s="632">
        <v>219.75</v>
      </c>
      <c r="GJ175" s="49">
        <v>0</v>
      </c>
      <c r="GK175" s="324"/>
      <c r="GL175" s="49">
        <v>0</v>
      </c>
      <c r="GM175" s="49">
        <v>0</v>
      </c>
      <c r="GN175">
        <v>937.875</v>
      </c>
      <c r="GO175" s="49">
        <v>0</v>
      </c>
      <c r="GP175" s="324"/>
    </row>
    <row r="176" spans="1:198" ht="18">
      <c r="A176" s="40" t="s">
        <v>660</v>
      </c>
      <c r="B176" s="45">
        <f t="shared" si="5"/>
        <v>13508.449999999997</v>
      </c>
      <c r="C176" s="41"/>
      <c r="D176" s="49">
        <v>0</v>
      </c>
      <c r="E176" s="49">
        <v>57.5</v>
      </c>
      <c r="F176" s="49">
        <v>0</v>
      </c>
      <c r="G176" s="49">
        <v>0</v>
      </c>
      <c r="H176" s="371"/>
      <c r="I176" s="49">
        <v>0</v>
      </c>
      <c r="J176" s="49">
        <v>38.499999999999972</v>
      </c>
      <c r="K176" s="49">
        <v>0</v>
      </c>
      <c r="L176" s="49">
        <v>0</v>
      </c>
      <c r="M176" s="371"/>
      <c r="N176" s="49">
        <v>187.76250000000005</v>
      </c>
      <c r="O176" s="49">
        <v>262.05000000000041</v>
      </c>
      <c r="P176" s="49">
        <v>0</v>
      </c>
      <c r="Q176" s="49">
        <v>0</v>
      </c>
      <c r="R176" s="371"/>
      <c r="S176" s="315">
        <v>39.550000000000125</v>
      </c>
      <c r="T176" s="315">
        <v>100.75000000000034</v>
      </c>
      <c r="U176" s="315">
        <v>0</v>
      </c>
      <c r="V176" s="315">
        <v>0</v>
      </c>
      <c r="W176" s="371"/>
      <c r="X176" s="49">
        <v>49.500000000000171</v>
      </c>
      <c r="Y176" s="49">
        <v>125.25000000000011</v>
      </c>
      <c r="Z176" s="49">
        <v>0</v>
      </c>
      <c r="AA176" s="49">
        <v>0</v>
      </c>
      <c r="AB176" s="371"/>
      <c r="AC176" s="49">
        <v>138.27500000000009</v>
      </c>
      <c r="AD176" s="49">
        <v>343.90000000000009</v>
      </c>
      <c r="AE176" s="49">
        <v>0</v>
      </c>
      <c r="AF176" s="49">
        <v>0</v>
      </c>
      <c r="AG176" s="371"/>
      <c r="AH176" s="49">
        <v>175.57500000000005</v>
      </c>
      <c r="AI176" s="49">
        <v>62.250000000000227</v>
      </c>
      <c r="AJ176" s="49">
        <v>0</v>
      </c>
      <c r="AK176" s="49">
        <v>0</v>
      </c>
      <c r="AL176" s="371"/>
      <c r="AM176" s="49">
        <v>75.337499999999977</v>
      </c>
      <c r="AN176" s="49">
        <v>242.95000000000005</v>
      </c>
      <c r="AO176" s="49">
        <v>0</v>
      </c>
      <c r="AP176" s="49">
        <v>0</v>
      </c>
      <c r="AQ176" s="371"/>
      <c r="AR176" s="49">
        <v>35.974999999999795</v>
      </c>
      <c r="AS176" s="49">
        <v>155.69999999999999</v>
      </c>
      <c r="AT176" s="49">
        <v>0</v>
      </c>
      <c r="AU176" s="49">
        <v>0</v>
      </c>
      <c r="AV176" s="371"/>
      <c r="AW176" s="49">
        <v>129.89999999999986</v>
      </c>
      <c r="AX176" s="49">
        <v>226.99999999999909</v>
      </c>
      <c r="AY176" s="49">
        <v>0</v>
      </c>
      <c r="AZ176" s="49">
        <v>0</v>
      </c>
      <c r="BA176" s="371"/>
      <c r="BB176" s="49">
        <v>114.72500000000014</v>
      </c>
      <c r="BC176" s="49">
        <v>252.04999999999998</v>
      </c>
      <c r="BD176" s="49">
        <v>0</v>
      </c>
      <c r="BE176" s="49">
        <v>0</v>
      </c>
      <c r="BF176" s="371"/>
      <c r="BG176" s="49">
        <v>46.449999999999818</v>
      </c>
      <c r="BH176" s="49">
        <v>70</v>
      </c>
      <c r="BI176" s="49">
        <v>0</v>
      </c>
      <c r="BJ176" s="49">
        <v>0</v>
      </c>
      <c r="BK176" s="371"/>
      <c r="BL176" s="49">
        <v>45.037500000000136</v>
      </c>
      <c r="BM176" s="49">
        <v>69.049999999999983</v>
      </c>
      <c r="BN176" s="49">
        <v>0</v>
      </c>
      <c r="BO176" s="49">
        <v>0</v>
      </c>
      <c r="BP176" s="371"/>
      <c r="BQ176" s="49">
        <v>92.312500000000227</v>
      </c>
      <c r="BR176" s="49">
        <v>217.5</v>
      </c>
      <c r="BS176" s="49">
        <v>0</v>
      </c>
      <c r="BT176" s="49">
        <v>0</v>
      </c>
      <c r="BU176" s="324"/>
      <c r="BV176" s="49">
        <v>114.1749999999995</v>
      </c>
      <c r="BW176" s="49">
        <v>179.65000000000009</v>
      </c>
      <c r="BX176" s="49">
        <v>0</v>
      </c>
      <c r="BY176" s="49">
        <v>0</v>
      </c>
      <c r="BZ176" s="371"/>
      <c r="CA176" s="49">
        <v>86.274999999999636</v>
      </c>
      <c r="CB176" s="49">
        <v>168.69999999999982</v>
      </c>
      <c r="CC176" s="49">
        <v>0</v>
      </c>
      <c r="CD176" s="49">
        <v>0</v>
      </c>
      <c r="CE176" s="324"/>
      <c r="CF176" s="333">
        <v>33.150000000000091</v>
      </c>
      <c r="CG176" s="333">
        <v>174.89999999999918</v>
      </c>
      <c r="CH176" s="333">
        <v>0</v>
      </c>
      <c r="CI176" s="333">
        <v>0</v>
      </c>
      <c r="CJ176" s="324"/>
      <c r="CK176" s="49">
        <v>60.737499999999727</v>
      </c>
      <c r="CL176" s="49">
        <v>128.94999999999999</v>
      </c>
      <c r="CM176" s="49">
        <v>0</v>
      </c>
      <c r="CN176" s="49">
        <v>0</v>
      </c>
      <c r="CO176" s="371"/>
      <c r="CP176" s="49">
        <v>125.49999999999977</v>
      </c>
      <c r="CQ176" s="49">
        <v>139.599999999999</v>
      </c>
      <c r="CR176" s="49">
        <v>0</v>
      </c>
      <c r="CS176" s="49">
        <v>0</v>
      </c>
      <c r="CT176" s="324"/>
      <c r="CU176" s="49">
        <v>39.349999999999909</v>
      </c>
      <c r="CV176" s="49">
        <v>158.44999999999891</v>
      </c>
      <c r="CW176" s="49">
        <v>0</v>
      </c>
      <c r="CX176" s="49">
        <v>0</v>
      </c>
      <c r="CY176" s="371"/>
      <c r="CZ176" s="49">
        <v>87.549999999999727</v>
      </c>
      <c r="DA176" s="49">
        <v>74.75</v>
      </c>
      <c r="DB176" s="49">
        <v>0</v>
      </c>
      <c r="DC176" s="49">
        <v>0</v>
      </c>
      <c r="DD176" s="324"/>
      <c r="DE176" s="49">
        <v>493.54999999999961</v>
      </c>
      <c r="DF176" s="49">
        <v>321.74999999999818</v>
      </c>
      <c r="DG176" s="49">
        <v>0</v>
      </c>
      <c r="DH176" s="49">
        <v>0</v>
      </c>
      <c r="DI176" s="324"/>
      <c r="DJ176" s="315">
        <v>38.349999999999454</v>
      </c>
      <c r="DK176" s="315">
        <v>287.54999999999745</v>
      </c>
      <c r="DL176" s="315">
        <v>0</v>
      </c>
      <c r="DM176" s="49">
        <v>0</v>
      </c>
      <c r="DN176" s="324"/>
      <c r="DO176" s="49">
        <v>82.949999999999363</v>
      </c>
      <c r="DP176" s="49">
        <v>440.99999999999818</v>
      </c>
      <c r="DQ176" s="49">
        <v>0</v>
      </c>
      <c r="DR176" s="49">
        <v>0</v>
      </c>
      <c r="DS176" s="324"/>
      <c r="DT176" s="49">
        <v>0</v>
      </c>
      <c r="DU176" s="49">
        <v>0</v>
      </c>
      <c r="DV176" s="49">
        <v>0</v>
      </c>
      <c r="DW176" s="49">
        <v>0</v>
      </c>
      <c r="DX176" s="324"/>
      <c r="DY176" s="49">
        <v>863.76249999998981</v>
      </c>
      <c r="DZ176" s="49">
        <v>1642.3999999999987</v>
      </c>
      <c r="EA176" s="49">
        <v>0</v>
      </c>
      <c r="EB176" s="49">
        <v>0</v>
      </c>
      <c r="EC176" s="324"/>
      <c r="ED176" s="49">
        <v>98.25</v>
      </c>
      <c r="EE176" s="49">
        <v>127.34999999999945</v>
      </c>
      <c r="EF176" s="49">
        <v>0</v>
      </c>
      <c r="EG176" s="49">
        <v>0</v>
      </c>
      <c r="EH176" s="324"/>
      <c r="EI176" s="49">
        <v>35.799999999999272</v>
      </c>
      <c r="EJ176" s="49">
        <v>42.349999999999454</v>
      </c>
      <c r="EK176" s="49">
        <v>0</v>
      </c>
      <c r="EL176" s="49">
        <v>0</v>
      </c>
      <c r="EM176" s="324"/>
      <c r="EN176" s="49">
        <v>0</v>
      </c>
      <c r="EO176" s="49">
        <v>149.55000000000109</v>
      </c>
      <c r="EP176" s="49">
        <v>0</v>
      </c>
      <c r="EQ176" s="49">
        <v>0</v>
      </c>
      <c r="ER176" s="324"/>
      <c r="ES176" s="49">
        <v>75.249999999999091</v>
      </c>
      <c r="ET176" s="49">
        <v>100.60000000000036</v>
      </c>
      <c r="EU176" s="49">
        <v>0</v>
      </c>
      <c r="EV176" s="49">
        <v>0</v>
      </c>
      <c r="EW176" s="324"/>
      <c r="EX176">
        <v>632.20000000000005</v>
      </c>
      <c r="EY176">
        <v>1407.8000000000011</v>
      </c>
      <c r="EZ176">
        <v>0</v>
      </c>
      <c r="FA176" s="49">
        <v>0</v>
      </c>
      <c r="FB176" s="324"/>
      <c r="FC176" s="49">
        <v>38.999999999999091</v>
      </c>
      <c r="FD176" s="49">
        <v>0</v>
      </c>
      <c r="FE176" s="49">
        <v>0</v>
      </c>
      <c r="FF176" s="49">
        <v>0</v>
      </c>
      <c r="FG176" s="324"/>
      <c r="FH176" s="333">
        <v>40.199999999999818</v>
      </c>
      <c r="FI176" s="333">
        <v>108</v>
      </c>
      <c r="FJ176" s="333">
        <v>0</v>
      </c>
      <c r="FK176" s="49">
        <v>0</v>
      </c>
      <c r="FL176" s="324"/>
      <c r="FM176" s="333">
        <v>104.5</v>
      </c>
      <c r="FN176" s="333">
        <v>20.25</v>
      </c>
      <c r="FO176" s="333">
        <v>0</v>
      </c>
      <c r="FP176" s="49">
        <v>0</v>
      </c>
      <c r="FQ176" s="324"/>
      <c r="FR176" s="49">
        <v>78.100000000000364</v>
      </c>
      <c r="FS176" s="49">
        <v>194.75</v>
      </c>
      <c r="FT176" s="49">
        <v>0</v>
      </c>
      <c r="FU176" s="49">
        <v>0</v>
      </c>
      <c r="FV176" s="324"/>
      <c r="FW176" s="49">
        <v>0</v>
      </c>
      <c r="FX176" s="49">
        <v>63.750000000001819</v>
      </c>
      <c r="FY176" s="49">
        <v>0</v>
      </c>
      <c r="FZ176" s="49">
        <v>0</v>
      </c>
      <c r="GA176" s="324"/>
      <c r="GB176">
        <v>263.15000000000236</v>
      </c>
      <c r="GC176">
        <v>549.20000000002005</v>
      </c>
      <c r="GD176">
        <v>0</v>
      </c>
      <c r="GE176" s="49">
        <v>0</v>
      </c>
      <c r="GF176" s="324"/>
      <c r="GG176" s="632">
        <v>76.499999999999091</v>
      </c>
      <c r="GH176" s="632">
        <v>204</v>
      </c>
      <c r="GI176" s="632">
        <v>0</v>
      </c>
      <c r="GJ176" s="49">
        <v>0</v>
      </c>
      <c r="GK176" s="324"/>
      <c r="GL176" s="49">
        <v>0</v>
      </c>
      <c r="GM176" s="49">
        <v>0</v>
      </c>
      <c r="GN176">
        <v>0</v>
      </c>
      <c r="GO176" s="49">
        <v>0</v>
      </c>
      <c r="GP176" s="324"/>
    </row>
    <row r="177" spans="1:198" ht="18">
      <c r="A177" s="40" t="s">
        <v>39</v>
      </c>
      <c r="B177" s="45">
        <f t="shared" si="5"/>
        <v>4779.1375000000462</v>
      </c>
      <c r="C177" s="41"/>
      <c r="D177" s="49">
        <v>0</v>
      </c>
      <c r="E177" s="49">
        <v>0</v>
      </c>
      <c r="F177" s="49">
        <v>0</v>
      </c>
      <c r="G177" s="49">
        <v>0</v>
      </c>
      <c r="H177" s="371"/>
      <c r="I177" s="49">
        <v>0</v>
      </c>
      <c r="J177" s="49">
        <v>0</v>
      </c>
      <c r="K177" s="49">
        <v>0</v>
      </c>
      <c r="L177" s="49">
        <v>0</v>
      </c>
      <c r="M177" s="371"/>
      <c r="N177" s="49">
        <v>134.14999999999998</v>
      </c>
      <c r="O177" s="49">
        <v>0</v>
      </c>
      <c r="P177" s="49">
        <v>0</v>
      </c>
      <c r="Q177" s="49">
        <v>0</v>
      </c>
      <c r="R177" s="371"/>
      <c r="S177" s="315">
        <v>56.10000000000008</v>
      </c>
      <c r="T177" s="315">
        <v>0</v>
      </c>
      <c r="U177" s="315">
        <v>0</v>
      </c>
      <c r="V177" s="315">
        <v>0</v>
      </c>
      <c r="W177" s="371"/>
      <c r="X177" s="49">
        <v>41.775000000000091</v>
      </c>
      <c r="Y177" s="49">
        <v>0</v>
      </c>
      <c r="Z177" s="49">
        <v>0</v>
      </c>
      <c r="AA177" s="49">
        <v>0</v>
      </c>
      <c r="AB177" s="371"/>
      <c r="AC177" s="49">
        <v>217.56250000000011</v>
      </c>
      <c r="AD177" s="49">
        <v>0</v>
      </c>
      <c r="AE177" s="49">
        <v>0</v>
      </c>
      <c r="AF177" s="49">
        <v>0</v>
      </c>
      <c r="AG177" s="371"/>
      <c r="AH177" s="49">
        <v>199.07500000000016</v>
      </c>
      <c r="AI177" s="49">
        <v>0</v>
      </c>
      <c r="AJ177" s="49">
        <v>0</v>
      </c>
      <c r="AK177" s="49">
        <v>0</v>
      </c>
      <c r="AL177" s="371"/>
      <c r="AM177" s="49">
        <v>77.862500000000068</v>
      </c>
      <c r="AN177" s="49">
        <v>0</v>
      </c>
      <c r="AO177" s="49">
        <v>0</v>
      </c>
      <c r="AP177" s="49">
        <v>0</v>
      </c>
      <c r="AQ177" s="371"/>
      <c r="AR177" s="49">
        <v>42.375</v>
      </c>
      <c r="AS177" s="49">
        <v>0</v>
      </c>
      <c r="AT177" s="49">
        <v>0</v>
      </c>
      <c r="AU177" s="49">
        <v>0</v>
      </c>
      <c r="AV177" s="371"/>
      <c r="AW177" s="49">
        <v>146.40000000000026</v>
      </c>
      <c r="AX177" s="49">
        <v>0</v>
      </c>
      <c r="AY177" s="49">
        <v>0</v>
      </c>
      <c r="AZ177" s="49">
        <v>0</v>
      </c>
      <c r="BA177" s="371"/>
      <c r="BB177" s="49">
        <v>49.5</v>
      </c>
      <c r="BC177" s="49">
        <v>0</v>
      </c>
      <c r="BD177" s="49">
        <v>0</v>
      </c>
      <c r="BE177" s="49">
        <v>0</v>
      </c>
      <c r="BF177" s="371"/>
      <c r="BG177" s="49">
        <v>35.537499999999909</v>
      </c>
      <c r="BH177" s="49">
        <v>0</v>
      </c>
      <c r="BI177" s="49">
        <v>0</v>
      </c>
      <c r="BJ177" s="49">
        <v>0</v>
      </c>
      <c r="BK177" s="371"/>
      <c r="BL177" s="49">
        <v>17.325000000000045</v>
      </c>
      <c r="BM177" s="49">
        <v>0</v>
      </c>
      <c r="BN177" s="49">
        <v>0</v>
      </c>
      <c r="BO177" s="49">
        <v>0</v>
      </c>
      <c r="BP177" s="371"/>
      <c r="BQ177" s="49">
        <v>24.425000000000182</v>
      </c>
      <c r="BR177" s="49">
        <v>0</v>
      </c>
      <c r="BS177" s="49">
        <v>0</v>
      </c>
      <c r="BT177" s="49">
        <v>0</v>
      </c>
      <c r="BU177" s="324"/>
      <c r="BV177" s="49">
        <v>129.20000000000027</v>
      </c>
      <c r="BW177" s="49">
        <v>0</v>
      </c>
      <c r="BX177" s="49">
        <v>0</v>
      </c>
      <c r="BY177" s="49">
        <v>0</v>
      </c>
      <c r="BZ177" s="371"/>
      <c r="CA177" s="49">
        <v>41.250000000000227</v>
      </c>
      <c r="CB177" s="49">
        <v>0</v>
      </c>
      <c r="CC177" s="49">
        <v>0</v>
      </c>
      <c r="CD177" s="49">
        <v>0</v>
      </c>
      <c r="CE177" s="324"/>
      <c r="CF177" s="333">
        <v>2.4750000000001364</v>
      </c>
      <c r="CG177" s="333">
        <v>0</v>
      </c>
      <c r="CH177" s="333">
        <v>0</v>
      </c>
      <c r="CI177" s="333">
        <v>0</v>
      </c>
      <c r="CJ177" s="324"/>
      <c r="CK177" s="49">
        <v>34.350000000000136</v>
      </c>
      <c r="CL177" s="49">
        <v>0</v>
      </c>
      <c r="CM177" s="49">
        <v>0</v>
      </c>
      <c r="CN177" s="49">
        <v>0</v>
      </c>
      <c r="CO177" s="371"/>
      <c r="CP177" s="49">
        <v>123.63750000000005</v>
      </c>
      <c r="CQ177" s="49">
        <v>0</v>
      </c>
      <c r="CR177" s="49">
        <v>0</v>
      </c>
      <c r="CS177" s="49">
        <v>0</v>
      </c>
      <c r="CT177" s="324"/>
      <c r="CU177" s="49">
        <v>79.274999999999636</v>
      </c>
      <c r="CV177" s="49">
        <v>0</v>
      </c>
      <c r="CW177" s="49">
        <v>0</v>
      </c>
      <c r="CX177" s="49">
        <v>0</v>
      </c>
      <c r="CY177" s="371"/>
      <c r="CZ177" s="49">
        <v>57.374999999999545</v>
      </c>
      <c r="DA177" s="49">
        <v>0</v>
      </c>
      <c r="DB177" s="49">
        <v>0</v>
      </c>
      <c r="DC177" s="49">
        <v>0</v>
      </c>
      <c r="DD177" s="324"/>
      <c r="DE177" s="49">
        <v>588.67499999999995</v>
      </c>
      <c r="DF177" s="49">
        <v>0</v>
      </c>
      <c r="DG177" s="49">
        <v>0</v>
      </c>
      <c r="DH177" s="49">
        <v>0</v>
      </c>
      <c r="DI177" s="324"/>
      <c r="DJ177" s="315">
        <v>164.97500000000082</v>
      </c>
      <c r="DK177" s="315">
        <v>0</v>
      </c>
      <c r="DL177" s="315">
        <v>0</v>
      </c>
      <c r="DM177" s="49">
        <v>0</v>
      </c>
      <c r="DN177" s="324"/>
      <c r="DO177" s="49">
        <v>56.400000000001455</v>
      </c>
      <c r="DP177" s="49">
        <v>0</v>
      </c>
      <c r="DQ177" s="49">
        <v>0</v>
      </c>
      <c r="DR177" s="49">
        <v>0</v>
      </c>
      <c r="DS177" s="324"/>
      <c r="DT177" s="49">
        <v>0</v>
      </c>
      <c r="DU177" s="49">
        <v>0</v>
      </c>
      <c r="DV177" s="49">
        <v>0</v>
      </c>
      <c r="DW177" s="49">
        <v>0</v>
      </c>
      <c r="DX177" s="324"/>
      <c r="DY177" s="49">
        <v>668.17500000003474</v>
      </c>
      <c r="DZ177" s="49">
        <v>0</v>
      </c>
      <c r="EA177" s="49">
        <v>0</v>
      </c>
      <c r="EB177" s="49">
        <v>0</v>
      </c>
      <c r="EC177" s="324"/>
      <c r="ED177" s="49">
        <v>97.875000000001364</v>
      </c>
      <c r="EE177" s="49">
        <v>0</v>
      </c>
      <c r="EF177" s="49">
        <v>0</v>
      </c>
      <c r="EG177" s="49">
        <v>0</v>
      </c>
      <c r="EH177" s="324"/>
      <c r="EI177" s="49">
        <v>50.300000000000182</v>
      </c>
      <c r="EJ177" s="49">
        <v>0</v>
      </c>
      <c r="EK177" s="49">
        <v>0</v>
      </c>
      <c r="EL177" s="49">
        <v>0</v>
      </c>
      <c r="EM177" s="324"/>
      <c r="EN177" s="49">
        <v>0</v>
      </c>
      <c r="EO177" s="49">
        <v>0</v>
      </c>
      <c r="EP177" s="49">
        <v>0</v>
      </c>
      <c r="EQ177" s="49">
        <v>0</v>
      </c>
      <c r="ER177" s="324"/>
      <c r="ES177" s="49">
        <v>84.000000000000455</v>
      </c>
      <c r="ET177" s="49">
        <v>0</v>
      </c>
      <c r="EU177" s="49">
        <v>0</v>
      </c>
      <c r="EV177" s="49">
        <v>0</v>
      </c>
      <c r="EW177" s="324"/>
      <c r="EX177">
        <v>966.5</v>
      </c>
      <c r="EY177">
        <v>0</v>
      </c>
      <c r="EZ177">
        <v>0</v>
      </c>
      <c r="FA177" s="49">
        <v>0</v>
      </c>
      <c r="FB177" s="324"/>
      <c r="FC177" s="49">
        <v>61.475000000000364</v>
      </c>
      <c r="FD177" s="49">
        <v>0</v>
      </c>
      <c r="FE177" s="49">
        <v>0</v>
      </c>
      <c r="FF177" s="49">
        <v>0</v>
      </c>
      <c r="FG177" s="324"/>
      <c r="FH177" s="333">
        <v>34.712500000001455</v>
      </c>
      <c r="FI177" s="333">
        <v>0</v>
      </c>
      <c r="FJ177" s="333">
        <v>0</v>
      </c>
      <c r="FK177" s="49">
        <v>0</v>
      </c>
      <c r="FL177" s="324"/>
      <c r="FM177" s="333">
        <v>106.875</v>
      </c>
      <c r="FN177" s="333">
        <v>0</v>
      </c>
      <c r="FO177" s="333">
        <v>0</v>
      </c>
      <c r="FP177" s="49">
        <v>0</v>
      </c>
      <c r="FQ177" s="324"/>
      <c r="FR177" s="49">
        <v>81.75</v>
      </c>
      <c r="FS177" s="49">
        <v>0</v>
      </c>
      <c r="FT177" s="49">
        <v>0</v>
      </c>
      <c r="FU177" s="49">
        <v>0</v>
      </c>
      <c r="FV177" s="324"/>
      <c r="FW177" s="49">
        <v>0</v>
      </c>
      <c r="FX177" s="49">
        <v>0</v>
      </c>
      <c r="FY177" s="49">
        <v>0</v>
      </c>
      <c r="FZ177" s="49">
        <v>0</v>
      </c>
      <c r="GA177" s="324"/>
      <c r="GB177">
        <v>235.77500000000146</v>
      </c>
      <c r="GC177">
        <v>0</v>
      </c>
      <c r="GD177">
        <v>0</v>
      </c>
      <c r="GE177" s="49">
        <v>0</v>
      </c>
      <c r="GF177" s="324"/>
      <c r="GG177" s="632">
        <v>72.000000000003183</v>
      </c>
      <c r="GH177" s="632">
        <v>0</v>
      </c>
      <c r="GI177" s="632">
        <v>0</v>
      </c>
      <c r="GJ177" s="49">
        <v>0</v>
      </c>
      <c r="GK177" s="324"/>
      <c r="GL177" s="49">
        <v>0</v>
      </c>
      <c r="GM177" s="49">
        <v>0</v>
      </c>
      <c r="GN177">
        <v>0</v>
      </c>
      <c r="GO177" s="49">
        <v>0</v>
      </c>
      <c r="GP177" s="324"/>
    </row>
    <row r="178" spans="1:198" ht="18">
      <c r="A178" s="38" t="s">
        <v>144</v>
      </c>
      <c r="B178" s="45">
        <f t="shared" si="5"/>
        <v>4516.4250000000084</v>
      </c>
      <c r="C178" s="41"/>
      <c r="D178" s="49">
        <v>0</v>
      </c>
      <c r="E178" s="49">
        <v>0</v>
      </c>
      <c r="F178" s="49">
        <v>0</v>
      </c>
      <c r="G178" s="49">
        <v>0</v>
      </c>
      <c r="H178" s="371"/>
      <c r="I178" s="49">
        <v>0</v>
      </c>
      <c r="J178" s="49">
        <v>0</v>
      </c>
      <c r="K178" s="49">
        <v>0</v>
      </c>
      <c r="L178" s="49">
        <v>0</v>
      </c>
      <c r="M178" s="371"/>
      <c r="N178" s="49">
        <v>129.31249999999994</v>
      </c>
      <c r="O178" s="49">
        <v>0</v>
      </c>
      <c r="P178" s="49">
        <v>0</v>
      </c>
      <c r="Q178" s="49">
        <v>0</v>
      </c>
      <c r="R178" s="371"/>
      <c r="S178" s="315">
        <v>39.85000000000008</v>
      </c>
      <c r="T178" s="315">
        <v>0</v>
      </c>
      <c r="U178" s="315">
        <v>0</v>
      </c>
      <c r="V178" s="315">
        <v>0</v>
      </c>
      <c r="W178" s="371"/>
      <c r="X178" s="49">
        <v>75.000000000000057</v>
      </c>
      <c r="Y178" s="49">
        <v>0</v>
      </c>
      <c r="Z178" s="49">
        <v>0</v>
      </c>
      <c r="AA178" s="49">
        <v>0</v>
      </c>
      <c r="AB178" s="371"/>
      <c r="AC178" s="49">
        <v>170.92500000000018</v>
      </c>
      <c r="AD178" s="49">
        <v>0</v>
      </c>
      <c r="AE178" s="49">
        <v>0</v>
      </c>
      <c r="AF178" s="49">
        <v>0</v>
      </c>
      <c r="AG178" s="371"/>
      <c r="AH178" s="49">
        <v>192.2750000000002</v>
      </c>
      <c r="AI178" s="49">
        <v>0</v>
      </c>
      <c r="AJ178" s="49">
        <v>0</v>
      </c>
      <c r="AK178" s="49">
        <v>0</v>
      </c>
      <c r="AL178" s="371"/>
      <c r="AM178" s="49">
        <v>86.987500000000182</v>
      </c>
      <c r="AN178" s="49">
        <v>0</v>
      </c>
      <c r="AO178" s="49">
        <v>0</v>
      </c>
      <c r="AP178" s="49">
        <v>0</v>
      </c>
      <c r="AQ178" s="371"/>
      <c r="AR178" s="49">
        <v>4.8750000000001137</v>
      </c>
      <c r="AS178" s="49">
        <v>0</v>
      </c>
      <c r="AT178" s="49">
        <v>0</v>
      </c>
      <c r="AU178" s="49">
        <v>0</v>
      </c>
      <c r="AV178" s="371"/>
      <c r="AW178" s="49">
        <v>129.22499999999991</v>
      </c>
      <c r="AX178" s="49">
        <v>0</v>
      </c>
      <c r="AY178" s="49">
        <v>0</v>
      </c>
      <c r="AZ178" s="49">
        <v>0</v>
      </c>
      <c r="BA178" s="371"/>
      <c r="BB178" s="49">
        <v>91.424999999999841</v>
      </c>
      <c r="BC178" s="49">
        <v>0</v>
      </c>
      <c r="BD178" s="49">
        <v>0</v>
      </c>
      <c r="BE178" s="49">
        <v>0</v>
      </c>
      <c r="BF178" s="371"/>
      <c r="BG178" s="49">
        <v>66.725000000000136</v>
      </c>
      <c r="BH178" s="49">
        <v>0</v>
      </c>
      <c r="BI178" s="49">
        <v>0</v>
      </c>
      <c r="BJ178" s="49">
        <v>0</v>
      </c>
      <c r="BK178" s="371"/>
      <c r="BL178" s="49">
        <v>44.162499999999909</v>
      </c>
      <c r="BM178" s="49">
        <v>0</v>
      </c>
      <c r="BN178" s="49">
        <v>0</v>
      </c>
      <c r="BO178" s="49">
        <v>0</v>
      </c>
      <c r="BP178" s="371"/>
      <c r="BQ178" s="49">
        <v>68.662499999999909</v>
      </c>
      <c r="BR178" s="49">
        <v>0</v>
      </c>
      <c r="BS178" s="49">
        <v>0</v>
      </c>
      <c r="BT178" s="49">
        <v>0</v>
      </c>
      <c r="BU178" s="324"/>
      <c r="BV178" s="49">
        <v>111.92499999999973</v>
      </c>
      <c r="BW178" s="49">
        <v>0</v>
      </c>
      <c r="BX178" s="49">
        <v>0</v>
      </c>
      <c r="BY178" s="49">
        <v>0</v>
      </c>
      <c r="BZ178" s="371"/>
      <c r="CA178" s="49">
        <v>35.224999999999682</v>
      </c>
      <c r="CB178" s="49">
        <v>0</v>
      </c>
      <c r="CC178" s="49">
        <v>0</v>
      </c>
      <c r="CD178" s="49">
        <v>0</v>
      </c>
      <c r="CE178" s="324"/>
      <c r="CF178" s="333">
        <v>43.5</v>
      </c>
      <c r="CG178" s="333">
        <v>0</v>
      </c>
      <c r="CH178" s="333">
        <v>0</v>
      </c>
      <c r="CI178" s="333">
        <v>0</v>
      </c>
      <c r="CJ178" s="324"/>
      <c r="CK178" s="49">
        <v>58.112499999999727</v>
      </c>
      <c r="CL178" s="49">
        <v>0</v>
      </c>
      <c r="CM178" s="49">
        <v>0</v>
      </c>
      <c r="CN178" s="49">
        <v>0</v>
      </c>
      <c r="CO178" s="371"/>
      <c r="CP178" s="49">
        <v>82.375</v>
      </c>
      <c r="CQ178" s="49">
        <v>0</v>
      </c>
      <c r="CR178" s="49">
        <v>0</v>
      </c>
      <c r="CS178" s="49">
        <v>0</v>
      </c>
      <c r="CT178" s="324"/>
      <c r="CU178" s="49">
        <v>72.750000000000227</v>
      </c>
      <c r="CV178" s="49">
        <v>0</v>
      </c>
      <c r="CW178" s="49">
        <v>0</v>
      </c>
      <c r="CX178" s="49">
        <v>0</v>
      </c>
      <c r="CY178" s="371"/>
      <c r="CZ178" s="49">
        <v>96.575000000000273</v>
      </c>
      <c r="DA178" s="49">
        <v>0</v>
      </c>
      <c r="DB178" s="49">
        <v>0</v>
      </c>
      <c r="DC178" s="49">
        <v>0</v>
      </c>
      <c r="DD178" s="324"/>
      <c r="DE178" s="49">
        <v>486.44999999999993</v>
      </c>
      <c r="DF178" s="49">
        <v>0</v>
      </c>
      <c r="DG178" s="49">
        <v>0</v>
      </c>
      <c r="DH178" s="49">
        <v>0</v>
      </c>
      <c r="DI178" s="324"/>
      <c r="DJ178" s="315">
        <v>137.34999999999991</v>
      </c>
      <c r="DK178" s="315">
        <v>0</v>
      </c>
      <c r="DL178" s="315">
        <v>0</v>
      </c>
      <c r="DM178" s="49">
        <v>0</v>
      </c>
      <c r="DN178" s="324"/>
      <c r="DO178" s="49">
        <v>85.450000000000728</v>
      </c>
      <c r="DP178" s="49">
        <v>0</v>
      </c>
      <c r="DQ178" s="49">
        <v>0</v>
      </c>
      <c r="DR178" s="49">
        <v>0</v>
      </c>
      <c r="DS178" s="324"/>
      <c r="DT178" s="49">
        <v>0</v>
      </c>
      <c r="DU178" s="49">
        <v>0</v>
      </c>
      <c r="DV178" s="49">
        <v>0</v>
      </c>
      <c r="DW178" s="49">
        <v>0</v>
      </c>
      <c r="DX178" s="324"/>
      <c r="DY178" s="49">
        <v>770.31250000000682</v>
      </c>
      <c r="DZ178" s="49">
        <v>0</v>
      </c>
      <c r="EA178" s="49">
        <v>0</v>
      </c>
      <c r="EB178" s="49">
        <v>0</v>
      </c>
      <c r="EC178" s="324"/>
      <c r="ED178" s="49">
        <v>73.150000000000546</v>
      </c>
      <c r="EE178" s="49">
        <v>0</v>
      </c>
      <c r="EF178" s="49">
        <v>0</v>
      </c>
      <c r="EG178" s="49">
        <v>0</v>
      </c>
      <c r="EH178" s="324"/>
      <c r="EI178" s="49">
        <v>9.7500000000004547</v>
      </c>
      <c r="EJ178" s="49">
        <v>0</v>
      </c>
      <c r="EK178" s="49">
        <v>0</v>
      </c>
      <c r="EL178" s="49">
        <v>0</v>
      </c>
      <c r="EM178" s="324"/>
      <c r="EN178" s="49">
        <v>0</v>
      </c>
      <c r="EO178" s="49">
        <v>0</v>
      </c>
      <c r="EP178" s="49">
        <v>0</v>
      </c>
      <c r="EQ178" s="49">
        <v>0</v>
      </c>
      <c r="ER178" s="324"/>
      <c r="ES178" s="49">
        <v>47.875000000000909</v>
      </c>
      <c r="ET178" s="49">
        <v>0</v>
      </c>
      <c r="EU178" s="49">
        <v>0</v>
      </c>
      <c r="EV178" s="49">
        <v>0</v>
      </c>
      <c r="EW178" s="324"/>
      <c r="EX178">
        <v>618.70000000000005</v>
      </c>
      <c r="EY178">
        <v>0</v>
      </c>
      <c r="EZ178">
        <v>0</v>
      </c>
      <c r="FA178" s="49">
        <v>0</v>
      </c>
      <c r="FB178" s="324"/>
      <c r="FC178" s="49">
        <v>44.400000000000546</v>
      </c>
      <c r="FD178" s="49">
        <v>0</v>
      </c>
      <c r="FE178" s="49">
        <v>0</v>
      </c>
      <c r="FF178" s="49">
        <v>0</v>
      </c>
      <c r="FG178" s="324"/>
      <c r="FH178" s="333">
        <v>68.075000000000728</v>
      </c>
      <c r="FI178" s="333">
        <v>0</v>
      </c>
      <c r="FJ178" s="333">
        <v>0</v>
      </c>
      <c r="FK178" s="49">
        <v>0</v>
      </c>
      <c r="FL178" s="324"/>
      <c r="FM178" s="333">
        <v>99.550000000001091</v>
      </c>
      <c r="FN178" s="333">
        <v>0</v>
      </c>
      <c r="FO178" s="333">
        <v>0</v>
      </c>
      <c r="FP178" s="49">
        <v>0</v>
      </c>
      <c r="FQ178" s="324"/>
      <c r="FR178" s="49">
        <v>99.099999999998545</v>
      </c>
      <c r="FS178" s="49">
        <v>0</v>
      </c>
      <c r="FT178" s="49">
        <v>0</v>
      </c>
      <c r="FU178" s="49">
        <v>0</v>
      </c>
      <c r="FV178" s="324"/>
      <c r="FW178" s="49">
        <v>0</v>
      </c>
      <c r="FX178" s="49">
        <v>0</v>
      </c>
      <c r="FY178" s="49">
        <v>0</v>
      </c>
      <c r="FZ178" s="49">
        <v>0</v>
      </c>
      <c r="GA178" s="324"/>
      <c r="GB178">
        <v>312.87499999999727</v>
      </c>
      <c r="GC178">
        <v>0</v>
      </c>
      <c r="GD178">
        <v>0</v>
      </c>
      <c r="GE178" s="49">
        <v>0</v>
      </c>
      <c r="GF178" s="324"/>
      <c r="GG178" s="632">
        <v>63.500000000000909</v>
      </c>
      <c r="GH178" s="632">
        <v>0</v>
      </c>
      <c r="GI178" s="632">
        <v>0</v>
      </c>
      <c r="GJ178" s="49">
        <v>0</v>
      </c>
      <c r="GK178" s="324"/>
      <c r="GL178" s="49">
        <v>0</v>
      </c>
      <c r="GM178" s="49">
        <v>0</v>
      </c>
      <c r="GN178">
        <v>0</v>
      </c>
      <c r="GO178" s="49">
        <v>0</v>
      </c>
      <c r="GP178" s="324"/>
    </row>
    <row r="179" spans="1:198" ht="18">
      <c r="A179" s="81" t="s">
        <v>1348</v>
      </c>
      <c r="B179" s="45">
        <f t="shared" si="5"/>
        <v>34714.412499999948</v>
      </c>
      <c r="C179" s="41"/>
      <c r="D179" s="49">
        <v>0</v>
      </c>
      <c r="E179" s="49">
        <v>279.19999999999993</v>
      </c>
      <c r="F179" s="49">
        <v>453.375</v>
      </c>
      <c r="G179" s="49">
        <v>0</v>
      </c>
      <c r="H179" s="371"/>
      <c r="I179" s="49">
        <v>0</v>
      </c>
      <c r="J179" s="49">
        <v>54.900000000000148</v>
      </c>
      <c r="K179" s="49">
        <v>83.100000000000051</v>
      </c>
      <c r="L179" s="49">
        <v>0</v>
      </c>
      <c r="M179" s="371"/>
      <c r="N179" s="49">
        <v>145.92500000000001</v>
      </c>
      <c r="O179" s="49">
        <v>244.74999999999955</v>
      </c>
      <c r="P179" s="49">
        <v>171.6</v>
      </c>
      <c r="Q179" s="49">
        <v>0</v>
      </c>
      <c r="R179" s="371"/>
      <c r="S179" s="315">
        <v>72.675000000000068</v>
      </c>
      <c r="T179" s="315">
        <v>100.10000000000014</v>
      </c>
      <c r="U179" s="315">
        <v>273.375</v>
      </c>
      <c r="V179" s="315">
        <v>0</v>
      </c>
      <c r="W179" s="371"/>
      <c r="X179" s="49">
        <v>72.375000000000114</v>
      </c>
      <c r="Y179" s="49">
        <v>81.5499999999995</v>
      </c>
      <c r="Z179" s="49">
        <v>251.40000000000003</v>
      </c>
      <c r="AA179" s="49">
        <v>0</v>
      </c>
      <c r="AB179" s="371"/>
      <c r="AC179" s="49">
        <v>151.27499999999998</v>
      </c>
      <c r="AD179" s="49">
        <v>463.54999999999927</v>
      </c>
      <c r="AE179" s="49">
        <v>248.92499999999998</v>
      </c>
      <c r="AF179" s="49">
        <v>0</v>
      </c>
      <c r="AG179" s="371"/>
      <c r="AH179" s="49">
        <v>239.83750000000001</v>
      </c>
      <c r="AI179" s="49">
        <v>339.64999999999964</v>
      </c>
      <c r="AJ179" s="49">
        <v>809.84999999999991</v>
      </c>
      <c r="AK179" s="49">
        <v>0</v>
      </c>
      <c r="AL179" s="371"/>
      <c r="AM179" s="49">
        <v>140.80000000000018</v>
      </c>
      <c r="AN179" s="49">
        <v>277.24999999999955</v>
      </c>
      <c r="AO179" s="49">
        <v>358.61250000000001</v>
      </c>
      <c r="AP179" s="49">
        <v>0</v>
      </c>
      <c r="AQ179" s="371"/>
      <c r="AR179" s="49">
        <v>129.22500000000014</v>
      </c>
      <c r="AS179" s="49">
        <v>249.5</v>
      </c>
      <c r="AT179" s="49">
        <v>255.67500000000001</v>
      </c>
      <c r="AU179" s="49">
        <v>0</v>
      </c>
      <c r="AV179" s="371"/>
      <c r="AW179" s="49">
        <v>52.5</v>
      </c>
      <c r="AX179" s="49">
        <v>385.15000000000055</v>
      </c>
      <c r="AY179" s="49">
        <v>316.23750000000001</v>
      </c>
      <c r="AZ179" s="49">
        <v>0</v>
      </c>
      <c r="BA179" s="371"/>
      <c r="BB179" s="49">
        <v>90.399999999999864</v>
      </c>
      <c r="BC179" s="49">
        <v>223.2</v>
      </c>
      <c r="BD179" s="49">
        <v>245.17499999999998</v>
      </c>
      <c r="BE179" s="49">
        <v>0</v>
      </c>
      <c r="BF179" s="371"/>
      <c r="BG179" s="49">
        <v>69.950000000000045</v>
      </c>
      <c r="BH179" s="49">
        <v>191.55</v>
      </c>
      <c r="BI179" s="49">
        <v>455.02499999999998</v>
      </c>
      <c r="BJ179" s="49">
        <v>0</v>
      </c>
      <c r="BK179" s="371"/>
      <c r="BL179" s="49">
        <v>52.625</v>
      </c>
      <c r="BM179" s="49">
        <v>148.4</v>
      </c>
      <c r="BN179" s="49">
        <v>143.92500000000001</v>
      </c>
      <c r="BO179" s="49">
        <v>0</v>
      </c>
      <c r="BP179" s="371"/>
      <c r="BQ179" s="49">
        <v>66.000000000000227</v>
      </c>
      <c r="BR179" s="49">
        <v>243.25</v>
      </c>
      <c r="BS179" s="49">
        <v>193.05</v>
      </c>
      <c r="BT179" s="49">
        <v>0</v>
      </c>
      <c r="BU179" s="324"/>
      <c r="BV179" s="49">
        <v>160.47500000000014</v>
      </c>
      <c r="BW179" s="49">
        <v>346.44999999999982</v>
      </c>
      <c r="BX179" s="49">
        <v>457.12500000000011</v>
      </c>
      <c r="BY179" s="49">
        <v>0</v>
      </c>
      <c r="BZ179" s="371"/>
      <c r="CA179" s="49">
        <v>63.000000000000455</v>
      </c>
      <c r="CB179" s="49">
        <v>278.95000000000073</v>
      </c>
      <c r="CC179" s="49">
        <v>274.57500000000005</v>
      </c>
      <c r="CD179" s="49">
        <v>0</v>
      </c>
      <c r="CE179" s="324"/>
      <c r="CF179" s="333">
        <v>54.4500000000005</v>
      </c>
      <c r="CG179" s="333">
        <v>136.40000000000055</v>
      </c>
      <c r="CH179" s="333">
        <v>117.375</v>
      </c>
      <c r="CI179" s="333">
        <v>0</v>
      </c>
      <c r="CJ179" s="324"/>
      <c r="CK179" s="49">
        <v>110.00000000000045</v>
      </c>
      <c r="CL179" s="49">
        <v>205.4</v>
      </c>
      <c r="CM179" s="49">
        <v>73.125</v>
      </c>
      <c r="CN179" s="49">
        <v>0</v>
      </c>
      <c r="CO179" s="371"/>
      <c r="CP179" s="49">
        <v>124.87500000000045</v>
      </c>
      <c r="CQ179" s="49">
        <v>107.39999999999964</v>
      </c>
      <c r="CR179" s="49">
        <v>275.625</v>
      </c>
      <c r="CS179" s="49">
        <v>0</v>
      </c>
      <c r="CT179" s="324"/>
      <c r="CU179" s="49">
        <v>140.32499999999982</v>
      </c>
      <c r="CV179" s="49">
        <v>138.80000000000018</v>
      </c>
      <c r="CW179" s="49">
        <v>355.65000000000003</v>
      </c>
      <c r="CX179" s="49">
        <v>0</v>
      </c>
      <c r="CY179" s="371"/>
      <c r="CZ179" s="49">
        <v>12.299999999999727</v>
      </c>
      <c r="DA179" s="49">
        <v>120.75</v>
      </c>
      <c r="DB179" s="49">
        <v>16.2</v>
      </c>
      <c r="DC179" s="49">
        <v>0</v>
      </c>
      <c r="DD179" s="324"/>
      <c r="DE179" s="49">
        <v>377.42499999999995</v>
      </c>
      <c r="DF179" s="49">
        <v>873.15000000000327</v>
      </c>
      <c r="DG179" s="49">
        <v>2739.0750000000003</v>
      </c>
      <c r="DH179" s="49">
        <v>0</v>
      </c>
      <c r="DI179" s="324"/>
      <c r="DJ179" s="315">
        <v>145.42499999999927</v>
      </c>
      <c r="DK179" s="315">
        <v>343.00000000000364</v>
      </c>
      <c r="DL179" s="315">
        <v>265.72500000000002</v>
      </c>
      <c r="DM179" s="49">
        <v>0</v>
      </c>
      <c r="DN179" s="324"/>
      <c r="DO179" s="49">
        <v>134.89999999999918</v>
      </c>
      <c r="DP179" s="49">
        <v>524.20000000000437</v>
      </c>
      <c r="DQ179" s="49">
        <v>226.57499999999999</v>
      </c>
      <c r="DR179" s="49">
        <v>0</v>
      </c>
      <c r="DS179" s="324"/>
      <c r="DT179" s="49">
        <v>0</v>
      </c>
      <c r="DU179" s="49">
        <v>0</v>
      </c>
      <c r="DV179" s="49">
        <v>0</v>
      </c>
      <c r="DW179" s="49">
        <v>0</v>
      </c>
      <c r="DX179" s="324"/>
      <c r="DY179" s="49">
        <v>784.07499999998709</v>
      </c>
      <c r="DZ179" s="49">
        <v>1645.3250000000025</v>
      </c>
      <c r="EA179" s="49">
        <v>3526.9125000000008</v>
      </c>
      <c r="EB179" s="49">
        <v>0</v>
      </c>
      <c r="EC179" s="324"/>
      <c r="ED179" s="49">
        <v>45</v>
      </c>
      <c r="EE179" s="49">
        <v>95.250000000003638</v>
      </c>
      <c r="EF179" s="49">
        <v>154.5</v>
      </c>
      <c r="EG179" s="49">
        <v>0</v>
      </c>
      <c r="EH179" s="324"/>
      <c r="EI179" s="49">
        <v>97.100000000000364</v>
      </c>
      <c r="EJ179" s="49">
        <v>128.60000000000218</v>
      </c>
      <c r="EK179" s="49">
        <v>385.875</v>
      </c>
      <c r="EL179" s="49">
        <v>0</v>
      </c>
      <c r="EM179" s="324"/>
      <c r="EN179" s="49">
        <v>0</v>
      </c>
      <c r="EO179" s="49">
        <v>356.85000000000218</v>
      </c>
      <c r="EP179" s="49">
        <v>579.9</v>
      </c>
      <c r="EQ179" s="49">
        <v>0</v>
      </c>
      <c r="ER179" s="324"/>
      <c r="ES179" s="49">
        <v>51.499999999998181</v>
      </c>
      <c r="ET179" s="49">
        <v>147.05000000000109</v>
      </c>
      <c r="EU179" s="49">
        <v>360.67499999999995</v>
      </c>
      <c r="EV179" s="49">
        <v>0</v>
      </c>
      <c r="EW179" s="324"/>
      <c r="EX179">
        <v>778.42499999999984</v>
      </c>
      <c r="EY179">
        <v>1516.3499999999967</v>
      </c>
      <c r="EZ179">
        <v>982.72499999999991</v>
      </c>
      <c r="FA179" s="49">
        <v>0</v>
      </c>
      <c r="FB179" s="324"/>
      <c r="FC179" s="49">
        <v>48.874999999997272</v>
      </c>
      <c r="FD179" s="49">
        <v>15.750000000003638</v>
      </c>
      <c r="FE179" s="49">
        <v>104.32499999999999</v>
      </c>
      <c r="FF179" s="49">
        <v>0</v>
      </c>
      <c r="FG179" s="324"/>
      <c r="FH179" s="333">
        <v>64.174999999997453</v>
      </c>
      <c r="FI179" s="333">
        <v>173.5</v>
      </c>
      <c r="FJ179" s="333">
        <v>282.45000000000005</v>
      </c>
      <c r="FK179" s="49">
        <v>0</v>
      </c>
      <c r="FL179" s="324"/>
      <c r="FM179" s="333">
        <v>93.799999999997453</v>
      </c>
      <c r="FN179" s="333">
        <v>56.375000000003638</v>
      </c>
      <c r="FO179" s="333">
        <v>247.42499999999998</v>
      </c>
      <c r="FP179" s="49">
        <v>0</v>
      </c>
      <c r="FQ179" s="324"/>
      <c r="FR179" s="49">
        <v>124.43749999999818</v>
      </c>
      <c r="FS179" s="49">
        <v>175.94999999999996</v>
      </c>
      <c r="FT179" s="49">
        <v>315.3</v>
      </c>
      <c r="FU179" s="49">
        <v>0</v>
      </c>
      <c r="FV179" s="324"/>
      <c r="FW179" s="49">
        <v>0</v>
      </c>
      <c r="FX179" s="49">
        <v>189.04999999999745</v>
      </c>
      <c r="FY179" s="49">
        <v>211.95000000000002</v>
      </c>
      <c r="FZ179" s="49">
        <v>0</v>
      </c>
      <c r="GA179" s="324"/>
      <c r="GB179">
        <v>255.34999999999491</v>
      </c>
      <c r="GC179">
        <v>532.94999999994945</v>
      </c>
      <c r="GD179">
        <v>808.27500000000009</v>
      </c>
      <c r="GE179" s="49">
        <v>0</v>
      </c>
      <c r="GF179" s="324"/>
      <c r="GG179" s="632">
        <v>97.999999999998181</v>
      </c>
      <c r="GH179" s="632">
        <v>233.5</v>
      </c>
      <c r="GI179" s="632">
        <v>200.25</v>
      </c>
      <c r="GJ179" s="49">
        <v>0</v>
      </c>
      <c r="GK179" s="324"/>
      <c r="GL179" s="49">
        <v>0</v>
      </c>
      <c r="GM179" s="49">
        <v>0</v>
      </c>
      <c r="GN179">
        <v>822.97500000000014</v>
      </c>
      <c r="GO179" s="49">
        <v>0</v>
      </c>
      <c r="GP179" s="324"/>
    </row>
    <row r="180" spans="1:198" ht="18">
      <c r="A180" s="81" t="s">
        <v>2190</v>
      </c>
      <c r="B180" s="45">
        <f t="shared" si="5"/>
        <v>26318.287500000009</v>
      </c>
      <c r="C180" s="41"/>
      <c r="D180" s="49">
        <v>0</v>
      </c>
      <c r="E180" s="49">
        <v>202.59999999999997</v>
      </c>
      <c r="F180" s="49">
        <v>294.97500000000002</v>
      </c>
      <c r="G180" s="49">
        <v>0</v>
      </c>
      <c r="H180" s="371"/>
      <c r="I180" s="49">
        <v>0</v>
      </c>
      <c r="J180" s="49">
        <v>95.75</v>
      </c>
      <c r="K180" s="49">
        <v>82.875000000000085</v>
      </c>
      <c r="L180" s="49">
        <v>0</v>
      </c>
      <c r="M180" s="371"/>
      <c r="N180" s="49">
        <v>0</v>
      </c>
      <c r="O180" s="49">
        <v>60.399999999999864</v>
      </c>
      <c r="P180" s="49">
        <v>207.07500000000002</v>
      </c>
      <c r="Q180" s="49">
        <v>0</v>
      </c>
      <c r="R180" s="371"/>
      <c r="S180" s="315">
        <v>0</v>
      </c>
      <c r="T180" s="315">
        <v>251.39999999999975</v>
      </c>
      <c r="U180" s="315">
        <v>196.5</v>
      </c>
      <c r="V180" s="315">
        <v>0</v>
      </c>
      <c r="W180" s="371"/>
      <c r="X180" s="49">
        <v>0</v>
      </c>
      <c r="Y180" s="49">
        <v>85</v>
      </c>
      <c r="Z180" s="49">
        <v>357.37500000000006</v>
      </c>
      <c r="AA180" s="49">
        <v>0</v>
      </c>
      <c r="AB180" s="371"/>
      <c r="AC180" s="49">
        <v>0</v>
      </c>
      <c r="AD180" s="49">
        <v>332.14999999999964</v>
      </c>
      <c r="AE180" s="49">
        <v>236.02500000000003</v>
      </c>
      <c r="AF180" s="49">
        <v>0</v>
      </c>
      <c r="AG180" s="371"/>
      <c r="AH180" s="49">
        <v>0</v>
      </c>
      <c r="AI180" s="49">
        <v>131.02500000000032</v>
      </c>
      <c r="AJ180" s="49">
        <v>765.15000000000009</v>
      </c>
      <c r="AK180" s="49">
        <v>0</v>
      </c>
      <c r="AL180" s="371"/>
      <c r="AM180" s="49">
        <v>0</v>
      </c>
      <c r="AN180" s="49">
        <v>303.92500000000041</v>
      </c>
      <c r="AO180" s="49">
        <v>311.10000000000002</v>
      </c>
      <c r="AP180" s="49">
        <v>0</v>
      </c>
      <c r="AQ180" s="371"/>
      <c r="AR180" s="49">
        <v>0</v>
      </c>
      <c r="AS180" s="49">
        <v>98.45</v>
      </c>
      <c r="AT180" s="49">
        <v>16.200000000000003</v>
      </c>
      <c r="AU180" s="49">
        <v>0</v>
      </c>
      <c r="AV180" s="371"/>
      <c r="AW180" s="49">
        <v>0</v>
      </c>
      <c r="AX180" s="49">
        <v>7.5999999999994543</v>
      </c>
      <c r="AY180" s="49">
        <v>360.82500000000005</v>
      </c>
      <c r="AZ180" s="49">
        <v>0</v>
      </c>
      <c r="BA180" s="371"/>
      <c r="BB180" s="49">
        <v>0</v>
      </c>
      <c r="BC180" s="49">
        <v>248.45</v>
      </c>
      <c r="BD180" s="49">
        <v>210.375</v>
      </c>
      <c r="BE180" s="49">
        <v>0</v>
      </c>
      <c r="BF180" s="371"/>
      <c r="BG180" s="49">
        <v>0</v>
      </c>
      <c r="BH180" s="49">
        <v>162.69999999999999</v>
      </c>
      <c r="BI180" s="49">
        <v>106.80000000000001</v>
      </c>
      <c r="BJ180" s="49">
        <v>0</v>
      </c>
      <c r="BK180" s="371"/>
      <c r="BL180" s="49">
        <v>0</v>
      </c>
      <c r="BM180" s="49">
        <v>158.65</v>
      </c>
      <c r="BN180" s="49">
        <v>57.525000000000006</v>
      </c>
      <c r="BO180" s="49">
        <v>0</v>
      </c>
      <c r="BP180" s="371"/>
      <c r="BQ180" s="49">
        <v>0</v>
      </c>
      <c r="BR180" s="49">
        <v>216.97499999999945</v>
      </c>
      <c r="BS180" s="49">
        <v>265.27499999999998</v>
      </c>
      <c r="BT180" s="49">
        <v>0</v>
      </c>
      <c r="BU180" s="324"/>
      <c r="BV180" s="49">
        <v>0</v>
      </c>
      <c r="BW180" s="49">
        <v>134.69999999999982</v>
      </c>
      <c r="BX180" s="49">
        <v>460.0499999999999</v>
      </c>
      <c r="BY180" s="49">
        <v>0</v>
      </c>
      <c r="BZ180" s="371"/>
      <c r="CA180" s="49">
        <v>0</v>
      </c>
      <c r="CB180" s="49">
        <v>198.72500000000036</v>
      </c>
      <c r="CC180" s="49">
        <v>173.55</v>
      </c>
      <c r="CD180" s="49">
        <v>0</v>
      </c>
      <c r="CE180" s="324"/>
      <c r="CF180" s="333">
        <v>0</v>
      </c>
      <c r="CG180" s="333">
        <v>147.94999999999982</v>
      </c>
      <c r="CH180" s="333">
        <v>226.79999999999998</v>
      </c>
      <c r="CI180" s="333">
        <v>0</v>
      </c>
      <c r="CJ180" s="324"/>
      <c r="CK180" s="49">
        <v>0</v>
      </c>
      <c r="CL180" s="49">
        <v>115.39999999999999</v>
      </c>
      <c r="CM180" s="49">
        <v>121.94999999999999</v>
      </c>
      <c r="CN180" s="49">
        <v>0</v>
      </c>
      <c r="CO180" s="371"/>
      <c r="CP180" s="49">
        <v>0</v>
      </c>
      <c r="CQ180" s="49">
        <v>46.549999999999272</v>
      </c>
      <c r="CR180" s="49">
        <v>300</v>
      </c>
      <c r="CS180" s="49">
        <v>0</v>
      </c>
      <c r="CT180" s="324"/>
      <c r="CU180" s="49">
        <v>0</v>
      </c>
      <c r="CV180" s="49">
        <v>144.54999999999973</v>
      </c>
      <c r="CW180" s="49">
        <v>487.87499999999989</v>
      </c>
      <c r="CX180" s="49">
        <v>0</v>
      </c>
      <c r="CY180" s="371"/>
      <c r="CZ180" s="49">
        <v>0</v>
      </c>
      <c r="DA180" s="49">
        <v>74.75</v>
      </c>
      <c r="DB180" s="49">
        <v>8.7750000000000004</v>
      </c>
      <c r="DC180" s="49">
        <v>0</v>
      </c>
      <c r="DD180" s="324"/>
      <c r="DE180" s="49">
        <v>0</v>
      </c>
      <c r="DF180" s="49">
        <v>523.39999999999918</v>
      </c>
      <c r="DG180" s="49">
        <v>3033.9</v>
      </c>
      <c r="DH180" s="49">
        <v>0</v>
      </c>
      <c r="DI180" s="324"/>
      <c r="DJ180" s="315">
        <v>0</v>
      </c>
      <c r="DK180" s="315">
        <v>180.69999999999982</v>
      </c>
      <c r="DL180" s="315">
        <v>518.84999999999991</v>
      </c>
      <c r="DM180" s="49">
        <v>0</v>
      </c>
      <c r="DN180" s="324"/>
      <c r="DO180" s="49">
        <v>0</v>
      </c>
      <c r="DP180" s="49">
        <v>185.449999999998</v>
      </c>
      <c r="DQ180" s="49">
        <v>373.05000000000007</v>
      </c>
      <c r="DR180" s="49">
        <v>0</v>
      </c>
      <c r="DS180" s="324"/>
      <c r="DT180" s="49">
        <v>0</v>
      </c>
      <c r="DU180" s="49">
        <v>0</v>
      </c>
      <c r="DV180" s="49">
        <v>0</v>
      </c>
      <c r="DW180" s="49">
        <v>0</v>
      </c>
      <c r="DX180" s="324"/>
      <c r="DY180" s="49">
        <v>0</v>
      </c>
      <c r="DZ180" s="49">
        <v>1037.6999999999962</v>
      </c>
      <c r="EA180" s="49">
        <v>3269.25</v>
      </c>
      <c r="EB180" s="49">
        <v>0</v>
      </c>
      <c r="EC180" s="324"/>
      <c r="ED180" s="49">
        <v>0</v>
      </c>
      <c r="EE180" s="49">
        <v>86.099999999996726</v>
      </c>
      <c r="EF180" s="49">
        <v>219.67499999999998</v>
      </c>
      <c r="EG180" s="49">
        <v>0</v>
      </c>
      <c r="EH180" s="324"/>
      <c r="EI180" s="49">
        <v>0</v>
      </c>
      <c r="EJ180" s="49">
        <v>80.999999999997272</v>
      </c>
      <c r="EK180" s="49">
        <v>245.47499999999997</v>
      </c>
      <c r="EL180" s="49">
        <v>0</v>
      </c>
      <c r="EM180" s="324"/>
      <c r="EN180" s="49">
        <v>0</v>
      </c>
      <c r="EO180" s="49">
        <v>161.14999999999782</v>
      </c>
      <c r="EP180" s="49">
        <v>361.875</v>
      </c>
      <c r="EQ180" s="49">
        <v>0</v>
      </c>
      <c r="ER180" s="324"/>
      <c r="ES180" s="49">
        <v>0</v>
      </c>
      <c r="ET180" s="49">
        <v>79.299999999996544</v>
      </c>
      <c r="EU180" s="49">
        <v>31.5</v>
      </c>
      <c r="EV180" s="49">
        <v>0</v>
      </c>
      <c r="EW180" s="324"/>
      <c r="EX180">
        <v>0</v>
      </c>
      <c r="EY180">
        <v>326.29999999999927</v>
      </c>
      <c r="EZ180">
        <v>2322.3000000000002</v>
      </c>
      <c r="FA180" s="49">
        <v>0</v>
      </c>
      <c r="FB180" s="324"/>
      <c r="FC180" s="49">
        <v>0</v>
      </c>
      <c r="FD180" s="49">
        <v>196.89999999999691</v>
      </c>
      <c r="FE180" s="49">
        <v>78.075000000000003</v>
      </c>
      <c r="FF180" s="49">
        <v>0</v>
      </c>
      <c r="FG180" s="324"/>
      <c r="FH180" s="333">
        <v>0</v>
      </c>
      <c r="FI180" s="333">
        <v>167.8</v>
      </c>
      <c r="FJ180" s="333">
        <v>277.5</v>
      </c>
      <c r="FK180" s="49">
        <v>0</v>
      </c>
      <c r="FL180" s="324"/>
      <c r="FM180" s="333">
        <v>0</v>
      </c>
      <c r="FN180" s="333">
        <v>60.149999999997817</v>
      </c>
      <c r="FO180" s="333">
        <v>267.22500000000002</v>
      </c>
      <c r="FP180" s="49">
        <v>0</v>
      </c>
      <c r="FQ180" s="324"/>
      <c r="FR180" s="49">
        <v>0</v>
      </c>
      <c r="FS180" s="49">
        <v>186.75</v>
      </c>
      <c r="FT180" s="49">
        <v>546.07500000000005</v>
      </c>
      <c r="FU180" s="49">
        <v>0</v>
      </c>
      <c r="FV180" s="324"/>
      <c r="FW180" s="49">
        <v>0</v>
      </c>
      <c r="FX180" s="49">
        <v>140.45000000000255</v>
      </c>
      <c r="FY180" s="49">
        <v>205.20000000000002</v>
      </c>
      <c r="FZ180" s="49">
        <v>0</v>
      </c>
      <c r="GA180" s="324"/>
      <c r="GB180">
        <v>0</v>
      </c>
      <c r="GC180">
        <v>530.25000000003342</v>
      </c>
      <c r="GD180">
        <v>818.32500000000005</v>
      </c>
      <c r="GE180" s="49">
        <v>0</v>
      </c>
      <c r="GF180" s="324"/>
      <c r="GG180" s="632">
        <v>0</v>
      </c>
      <c r="GH180" s="632">
        <v>179.75</v>
      </c>
      <c r="GI180" s="632">
        <v>194.25</v>
      </c>
      <c r="GJ180" s="49">
        <v>0</v>
      </c>
      <c r="GK180" s="324"/>
      <c r="GL180" s="49">
        <v>0</v>
      </c>
      <c r="GM180" s="49">
        <v>0</v>
      </c>
      <c r="GN180">
        <v>967.83750000000009</v>
      </c>
      <c r="GO180" s="49">
        <v>0</v>
      </c>
      <c r="GP180" s="324"/>
    </row>
    <row r="181" spans="1:198" ht="18">
      <c r="A181" s="39"/>
      <c r="B181" s="45"/>
      <c r="C181" s="41"/>
      <c r="D181" s="49"/>
      <c r="E181" s="49"/>
      <c r="F181" s="49"/>
      <c r="G181" s="320"/>
      <c r="H181" s="324"/>
      <c r="I181" s="9"/>
      <c r="J181" s="320"/>
      <c r="K181" s="9"/>
      <c r="L181" s="1"/>
      <c r="M181" s="324"/>
      <c r="N181" s="1"/>
      <c r="O181" s="1"/>
      <c r="P181" s="9"/>
      <c r="Q181" s="1"/>
      <c r="R181" s="324"/>
      <c r="S181" s="1"/>
      <c r="T181" s="9"/>
      <c r="U181" s="1"/>
      <c r="V181" s="1"/>
      <c r="W181" s="324"/>
      <c r="X181" s="1"/>
      <c r="Y181" s="9"/>
      <c r="Z181" s="1"/>
      <c r="AA181" s="9"/>
      <c r="AB181" s="324"/>
      <c r="AC181" s="9"/>
      <c r="AE181" s="18"/>
      <c r="AF181" s="9"/>
      <c r="AG181" s="324"/>
      <c r="AH181" s="9"/>
      <c r="AL181" s="324"/>
      <c r="AN181" s="18"/>
      <c r="AO181" s="9"/>
      <c r="AQ181" s="324"/>
      <c r="AS181" s="9"/>
      <c r="AU181" s="9"/>
      <c r="AV181" s="324"/>
      <c r="AW181" s="18"/>
      <c r="AX181" s="9"/>
      <c r="AZ181" s="9"/>
      <c r="BA181" s="324"/>
      <c r="BB181" s="9"/>
      <c r="BD181" s="9"/>
      <c r="BF181" s="324"/>
      <c r="BG181" s="9"/>
      <c r="BI181" s="9"/>
      <c r="BK181" s="324"/>
      <c r="BM181" s="9"/>
      <c r="BP181" s="324"/>
      <c r="BR181" s="9"/>
      <c r="BT181" s="9"/>
      <c r="BU181" s="324"/>
      <c r="BV181" s="9"/>
      <c r="BY181" s="9"/>
      <c r="BZ181" s="324"/>
      <c r="CB181" s="9"/>
      <c r="CD181" s="9"/>
      <c r="CE181" s="324"/>
      <c r="CF181" s="18"/>
      <c r="CG181" s="9"/>
      <c r="CH181" s="18"/>
      <c r="CI181" s="9"/>
      <c r="CJ181" s="324"/>
      <c r="CK181" s="9"/>
      <c r="CM181" s="9"/>
      <c r="CO181" s="324"/>
      <c r="CP181" s="9"/>
      <c r="CQ181" s="18"/>
      <c r="CR181" s="9"/>
      <c r="CT181" s="324"/>
      <c r="CV181" s="9"/>
      <c r="CX181" s="18"/>
      <c r="CY181" s="324"/>
      <c r="DA181" s="9"/>
      <c r="DC181" s="9"/>
      <c r="DD181" s="324"/>
      <c r="DE181" s="9"/>
      <c r="DG181" s="18"/>
      <c r="DH181" s="9"/>
      <c r="DI181" s="324"/>
      <c r="DK181" s="18"/>
      <c r="DL181" s="9"/>
      <c r="DN181" s="324"/>
      <c r="DP181" s="9"/>
      <c r="DR181" s="9"/>
      <c r="DS181" s="324"/>
      <c r="DX181" s="324"/>
      <c r="DY181" s="18"/>
      <c r="DZ181" s="9"/>
      <c r="EA181" s="18"/>
      <c r="EB181" s="9"/>
      <c r="EC181" s="324"/>
      <c r="ED181" s="9"/>
      <c r="EE181" s="18"/>
      <c r="EF181" s="9"/>
      <c r="EH181" s="324"/>
      <c r="EJ181" s="9"/>
      <c r="EL181" s="18"/>
      <c r="EM181" s="324"/>
      <c r="EN181" s="18"/>
      <c r="EO181" s="9"/>
      <c r="EQ181" s="9"/>
      <c r="ER181" s="324"/>
      <c r="ES181" s="9"/>
      <c r="EU181" s="18"/>
      <c r="EV181" s="9"/>
      <c r="EW181" s="324"/>
      <c r="EX181" s="9"/>
      <c r="EZ181" s="9"/>
      <c r="FB181" s="324"/>
      <c r="FD181" s="18"/>
      <c r="FE181" s="9"/>
      <c r="FG181" s="324"/>
      <c r="FI181" s="9"/>
      <c r="FK181" s="9"/>
      <c r="FL181" s="324"/>
      <c r="FM181" s="18"/>
      <c r="FN181" s="9"/>
      <c r="FO181" s="18"/>
      <c r="FP181" s="9"/>
      <c r="FQ181" s="324"/>
      <c r="FR181" s="9"/>
      <c r="FS181" s="18"/>
      <c r="FT181" s="9"/>
      <c r="FV181" s="324"/>
      <c r="FX181" s="9"/>
      <c r="FZ181" s="18"/>
      <c r="GA181" s="324"/>
      <c r="GC181" s="9"/>
      <c r="GE181" s="9"/>
      <c r="GF181" s="324"/>
      <c r="GG181" s="9"/>
      <c r="GI181" s="18"/>
      <c r="GJ181" s="9"/>
      <c r="GK181" s="324"/>
      <c r="GL181" s="9"/>
      <c r="GM181" s="18"/>
      <c r="GN181" s="9"/>
      <c r="GO181" s="18"/>
      <c r="GP181" s="324"/>
    </row>
    <row r="182" spans="1:198" ht="18">
      <c r="A182" s="39"/>
      <c r="B182" s="45"/>
      <c r="C182" s="41"/>
      <c r="D182" s="49"/>
      <c r="E182" s="49"/>
      <c r="F182" s="49"/>
      <c r="G182" s="320"/>
      <c r="H182" s="324"/>
      <c r="I182" s="9"/>
      <c r="J182" s="320"/>
      <c r="K182" s="9"/>
      <c r="L182" s="1"/>
      <c r="M182" s="324"/>
      <c r="N182" s="1"/>
      <c r="O182" s="1"/>
      <c r="P182" s="9"/>
      <c r="Q182" s="1"/>
      <c r="R182" s="324"/>
      <c r="S182" s="1"/>
      <c r="T182" s="9"/>
      <c r="U182" s="1"/>
      <c r="V182" s="1"/>
      <c r="W182" s="324"/>
      <c r="X182" s="1"/>
      <c r="Y182" s="9"/>
      <c r="Z182" s="1"/>
      <c r="AA182" s="9"/>
      <c r="AB182" s="324"/>
      <c r="AC182" s="9"/>
      <c r="AE182" s="18"/>
      <c r="AF182" s="9"/>
      <c r="AG182" s="324"/>
      <c r="AH182" s="9"/>
      <c r="AJ182" s="9"/>
      <c r="AL182" s="324"/>
      <c r="AN182" s="18"/>
      <c r="AO182" s="9"/>
      <c r="AQ182" s="324"/>
      <c r="AS182" s="9"/>
      <c r="AU182" s="9"/>
      <c r="AV182" s="324"/>
      <c r="AW182" s="18"/>
      <c r="AX182" s="9"/>
      <c r="AZ182" s="9"/>
      <c r="BA182" s="324"/>
      <c r="BB182" s="9"/>
      <c r="BD182" s="9"/>
      <c r="BF182" s="324"/>
      <c r="BG182" s="9"/>
      <c r="BI182" s="9"/>
      <c r="BK182" s="324"/>
      <c r="BM182" s="9"/>
      <c r="BO182" s="18"/>
      <c r="BP182" s="324"/>
      <c r="BR182" s="9"/>
      <c r="BT182" s="9"/>
      <c r="BU182" s="324"/>
      <c r="BV182" s="9"/>
      <c r="BY182" s="9"/>
      <c r="BZ182" s="324"/>
      <c r="CB182" s="9"/>
      <c r="CD182" s="9"/>
      <c r="CE182" s="324"/>
      <c r="CF182" s="18"/>
      <c r="CG182" s="9"/>
      <c r="CH182" s="18"/>
      <c r="CI182" s="9"/>
      <c r="CJ182" s="324"/>
      <c r="CK182" s="9"/>
      <c r="CM182" s="9"/>
      <c r="CO182" s="324"/>
      <c r="CP182" s="9"/>
      <c r="CQ182" s="18"/>
      <c r="CR182" s="9"/>
      <c r="CT182" s="324"/>
      <c r="CV182" s="9"/>
      <c r="CX182" s="18"/>
      <c r="CY182" s="324"/>
      <c r="DA182" s="9"/>
      <c r="DC182" s="9"/>
      <c r="DD182" s="324"/>
      <c r="DE182" s="9"/>
      <c r="DG182" s="18"/>
      <c r="DH182" s="9"/>
      <c r="DI182" s="324"/>
      <c r="DK182" s="18"/>
      <c r="DL182" s="9"/>
      <c r="DN182" s="324"/>
      <c r="DP182" s="9"/>
      <c r="DR182" s="9"/>
      <c r="DS182" s="324"/>
      <c r="DX182" s="324"/>
      <c r="DY182" s="18"/>
      <c r="DZ182" s="9"/>
      <c r="EA182" s="18"/>
      <c r="EB182" s="9"/>
      <c r="EC182" s="324"/>
      <c r="ED182" s="9"/>
      <c r="EE182" s="18"/>
      <c r="EF182" s="9"/>
      <c r="EH182" s="324"/>
      <c r="EJ182" s="9"/>
      <c r="EL182" s="18"/>
      <c r="EM182" s="324"/>
      <c r="EN182" s="18"/>
      <c r="EO182" s="9"/>
      <c r="EQ182" s="9"/>
      <c r="ER182" s="324"/>
      <c r="ES182" s="9"/>
      <c r="EU182" s="18"/>
      <c r="EV182" s="9"/>
      <c r="EW182" s="324"/>
      <c r="EX182" s="9"/>
      <c r="EZ182" s="9"/>
      <c r="FB182" s="324"/>
      <c r="FD182" s="18"/>
      <c r="FE182" s="9"/>
      <c r="FG182" s="324"/>
      <c r="FI182" s="9"/>
      <c r="FK182" s="9"/>
      <c r="FL182" s="324"/>
      <c r="FM182" s="18"/>
      <c r="FN182" s="9"/>
      <c r="FO182" s="18"/>
      <c r="FP182" s="9"/>
      <c r="FQ182" s="324"/>
      <c r="FR182" s="9"/>
      <c r="FS182" s="18"/>
      <c r="FT182" s="9"/>
      <c r="FV182" s="324"/>
      <c r="FX182" s="9"/>
      <c r="FZ182" s="18"/>
      <c r="GA182" s="324"/>
      <c r="GC182" s="9"/>
      <c r="GE182" s="9"/>
      <c r="GF182" s="324"/>
      <c r="GG182" s="9"/>
      <c r="GI182" s="18"/>
      <c r="GJ182" s="9"/>
      <c r="GK182" s="324"/>
      <c r="GL182" s="9"/>
      <c r="GM182" s="18"/>
      <c r="GN182" s="9"/>
      <c r="GO182" s="18"/>
      <c r="GP182" s="324"/>
    </row>
    <row r="183" spans="1:198" ht="18">
      <c r="A183" s="39"/>
      <c r="B183" s="45"/>
      <c r="C183" s="41"/>
      <c r="D183" s="49"/>
      <c r="E183" s="49"/>
      <c r="F183" s="49"/>
      <c r="G183" s="320"/>
      <c r="H183" s="324"/>
      <c r="I183" s="9"/>
      <c r="J183" s="320"/>
      <c r="K183" s="9"/>
      <c r="L183" s="1"/>
      <c r="M183" s="324"/>
      <c r="N183" s="1"/>
      <c r="O183" s="1"/>
      <c r="P183" s="9"/>
      <c r="Q183" s="1"/>
      <c r="R183" s="324"/>
      <c r="S183" s="1"/>
      <c r="T183" s="9"/>
      <c r="U183" s="1"/>
      <c r="V183" s="1"/>
      <c r="W183" s="324"/>
      <c r="X183" s="1"/>
      <c r="Y183" s="9"/>
      <c r="Z183" s="1"/>
      <c r="AA183" s="9"/>
      <c r="AB183" s="324"/>
      <c r="AC183" s="9"/>
      <c r="AE183" s="18"/>
      <c r="AF183" s="9"/>
      <c r="AG183" s="324"/>
      <c r="AH183" s="9"/>
      <c r="AJ183" s="9"/>
      <c r="AL183" s="324"/>
      <c r="AN183" s="18"/>
      <c r="AO183" s="9"/>
      <c r="AQ183" s="324"/>
      <c r="AS183" s="9"/>
      <c r="AU183" s="9"/>
      <c r="AV183" s="324"/>
      <c r="AW183" s="18"/>
      <c r="AX183" s="9"/>
      <c r="AZ183" s="9"/>
      <c r="BA183" s="324"/>
      <c r="BB183" s="9"/>
      <c r="BD183" s="9"/>
      <c r="BF183" s="324"/>
      <c r="BG183" s="9"/>
      <c r="BI183" s="9"/>
      <c r="BK183" s="324"/>
      <c r="BM183" s="9"/>
      <c r="BO183" s="18"/>
      <c r="BP183" s="324"/>
      <c r="BR183" s="9"/>
      <c r="BT183" s="9"/>
      <c r="BU183" s="324"/>
      <c r="BV183" s="9"/>
      <c r="BY183" s="9"/>
      <c r="BZ183" s="324"/>
      <c r="CB183" s="9"/>
      <c r="CD183" s="9"/>
      <c r="CE183" s="324"/>
      <c r="CF183" s="18"/>
      <c r="CG183" s="9"/>
      <c r="CH183" s="18"/>
      <c r="CI183" s="9"/>
      <c r="CJ183" s="324"/>
      <c r="CK183" s="9"/>
      <c r="CM183" s="9"/>
      <c r="CO183" s="324"/>
      <c r="CP183" s="9"/>
      <c r="CQ183" s="18"/>
      <c r="CR183" s="9"/>
      <c r="CT183" s="324"/>
      <c r="CV183" s="9"/>
      <c r="CX183" s="18"/>
      <c r="CY183" s="324"/>
      <c r="DA183" s="9"/>
      <c r="DC183" s="9"/>
      <c r="DD183" s="324"/>
      <c r="DE183" s="9"/>
      <c r="DG183" s="18"/>
      <c r="DH183" s="9"/>
      <c r="DI183" s="324"/>
      <c r="DK183" s="18"/>
      <c r="DL183" s="9"/>
      <c r="DN183" s="324"/>
      <c r="DP183" s="9"/>
      <c r="DR183" s="9"/>
      <c r="DS183" s="324"/>
      <c r="DX183" s="324"/>
      <c r="DY183" s="18"/>
      <c r="DZ183" s="9"/>
      <c r="EA183" s="18"/>
      <c r="EB183" s="9"/>
      <c r="EC183" s="324"/>
      <c r="ED183" s="9"/>
      <c r="EE183" s="18"/>
      <c r="EF183" s="9"/>
      <c r="EH183" s="324"/>
      <c r="EJ183" s="9"/>
      <c r="EL183" s="18"/>
      <c r="EM183" s="324"/>
      <c r="EN183" s="18"/>
      <c r="EO183" s="9"/>
      <c r="EQ183" s="9"/>
      <c r="ER183" s="324"/>
      <c r="ES183" s="9"/>
      <c r="EU183" s="18"/>
      <c r="EV183" s="9"/>
      <c r="EW183" s="324"/>
      <c r="EX183" s="9"/>
      <c r="EZ183" s="9"/>
      <c r="FB183" s="324"/>
      <c r="FD183" s="18"/>
      <c r="FE183" s="9"/>
      <c r="FG183" s="324"/>
      <c r="FI183" s="9"/>
      <c r="FK183" s="9"/>
      <c r="FL183" s="324"/>
      <c r="FM183" s="18"/>
      <c r="FN183" s="9"/>
      <c r="FO183" s="18"/>
      <c r="FP183" s="9"/>
      <c r="FQ183" s="324"/>
      <c r="FR183" s="9"/>
      <c r="FS183" s="18"/>
      <c r="FT183" s="9"/>
      <c r="FV183" s="324"/>
      <c r="FX183" s="9"/>
      <c r="FZ183" s="18"/>
      <c r="GA183" s="324"/>
      <c r="GC183" s="9"/>
      <c r="GE183" s="9"/>
      <c r="GF183" s="324"/>
      <c r="GG183" s="9"/>
      <c r="GI183" s="18"/>
      <c r="GJ183" s="9"/>
      <c r="GK183" s="324"/>
      <c r="GL183" s="9"/>
      <c r="GM183" s="18"/>
      <c r="GN183" s="9"/>
      <c r="GO183" s="18"/>
      <c r="GP183" s="324"/>
    </row>
    <row r="184" spans="1:198" ht="18">
      <c r="A184" s="39"/>
      <c r="B184" s="45"/>
      <c r="C184" s="41"/>
      <c r="D184" s="49"/>
      <c r="E184" s="49"/>
      <c r="F184" s="49"/>
      <c r="G184" s="320"/>
      <c r="H184" s="324"/>
      <c r="I184" s="9"/>
      <c r="J184" s="320"/>
      <c r="K184" s="9"/>
      <c r="L184" s="1"/>
      <c r="M184" s="324"/>
      <c r="N184" s="9"/>
      <c r="O184" s="1"/>
      <c r="P184" s="9"/>
      <c r="Q184" s="1"/>
      <c r="R184" s="324"/>
      <c r="S184" s="1"/>
      <c r="T184" s="9"/>
      <c r="U184" s="1"/>
      <c r="V184" s="1"/>
      <c r="W184" s="324"/>
      <c r="X184" s="1"/>
      <c r="Y184" s="9"/>
      <c r="Z184" s="1"/>
      <c r="AA184" s="9"/>
      <c r="AB184" s="324"/>
      <c r="AC184" s="9"/>
      <c r="AE184" s="18"/>
      <c r="AF184" s="9"/>
      <c r="AG184" s="324"/>
      <c r="AH184" s="9"/>
      <c r="AJ184" s="9"/>
      <c r="AL184" s="324"/>
      <c r="AN184" s="18"/>
      <c r="AO184" s="9"/>
      <c r="AQ184" s="324"/>
      <c r="AS184" s="9"/>
      <c r="AU184" s="9"/>
      <c r="AV184" s="324"/>
      <c r="AW184" s="18"/>
      <c r="AX184" s="9"/>
      <c r="AZ184" s="9"/>
      <c r="BA184" s="324"/>
      <c r="BB184" s="9"/>
      <c r="BD184" s="9"/>
      <c r="BF184" s="324"/>
      <c r="BG184" s="9"/>
      <c r="BI184" s="9"/>
      <c r="BK184" s="324"/>
      <c r="BM184" s="9"/>
      <c r="BO184" s="18"/>
      <c r="BP184" s="324"/>
      <c r="BR184" s="9"/>
      <c r="BT184" s="9"/>
      <c r="BU184" s="324"/>
      <c r="BV184" s="9"/>
      <c r="BY184" s="9"/>
      <c r="BZ184" s="324"/>
      <c r="CB184" s="9"/>
      <c r="CD184" s="9"/>
      <c r="CE184" s="324"/>
      <c r="CF184" s="18"/>
      <c r="CG184" s="9"/>
      <c r="CH184" s="18"/>
      <c r="CI184" s="9"/>
      <c r="CJ184" s="324"/>
      <c r="CK184" s="9"/>
      <c r="CM184" s="9"/>
      <c r="CO184" s="324"/>
      <c r="CP184" s="9"/>
      <c r="CQ184" s="18"/>
      <c r="CR184" s="9"/>
      <c r="CT184" s="324"/>
      <c r="CV184" s="9"/>
      <c r="CX184" s="18"/>
      <c r="CY184" s="324"/>
      <c r="DA184" s="9"/>
      <c r="DC184" s="9"/>
      <c r="DD184" s="324"/>
      <c r="DE184" s="9"/>
      <c r="DG184" s="18"/>
      <c r="DH184" s="9"/>
      <c r="DI184" s="324"/>
      <c r="DK184" s="18"/>
      <c r="DL184" s="9"/>
      <c r="DN184" s="324"/>
      <c r="DP184" s="9"/>
      <c r="DR184" s="9"/>
      <c r="DS184" s="324"/>
      <c r="DX184" s="324"/>
      <c r="DY184" s="18"/>
      <c r="DZ184" s="9"/>
      <c r="EA184" s="18"/>
      <c r="EB184" s="9"/>
      <c r="EC184" s="324"/>
      <c r="ED184" s="9"/>
      <c r="EE184" s="18"/>
      <c r="EF184" s="9"/>
      <c r="EH184" s="324"/>
      <c r="EJ184" s="9"/>
      <c r="EL184" s="18"/>
      <c r="EM184" s="324"/>
      <c r="EN184" s="18"/>
      <c r="EO184" s="9"/>
      <c r="EQ184" s="9"/>
      <c r="ER184" s="324"/>
      <c r="ES184" s="9"/>
      <c r="EU184" s="18"/>
      <c r="EV184" s="9"/>
      <c r="EW184" s="324"/>
      <c r="EX184" s="9"/>
      <c r="EZ184" s="9"/>
      <c r="FB184" s="324"/>
      <c r="FD184" s="18"/>
      <c r="FE184" s="9"/>
      <c r="FG184" s="324"/>
      <c r="FI184" s="9"/>
      <c r="FK184" s="9"/>
      <c r="FL184" s="324"/>
      <c r="FM184" s="18"/>
      <c r="FN184" s="9"/>
      <c r="FO184" s="18"/>
      <c r="FP184" s="9"/>
      <c r="FQ184" s="324"/>
      <c r="FR184" s="9"/>
      <c r="FS184" s="18"/>
      <c r="FT184" s="9"/>
      <c r="FV184" s="324"/>
      <c r="FX184" s="9"/>
      <c r="FZ184" s="18"/>
      <c r="GA184" s="324"/>
      <c r="GC184" s="9"/>
      <c r="GE184" s="9"/>
      <c r="GF184" s="324"/>
      <c r="GG184" s="9"/>
      <c r="GI184" s="18"/>
      <c r="GJ184" s="9"/>
      <c r="GK184" s="324"/>
      <c r="GL184" s="9"/>
      <c r="GM184" s="18"/>
      <c r="GN184" s="9"/>
      <c r="GO184" s="18"/>
      <c r="GP184" s="324"/>
    </row>
    <row r="187" spans="1:198" ht="20.25">
      <c r="A187" s="271" t="s">
        <v>1136</v>
      </c>
      <c r="D187" s="271" t="s">
        <v>220</v>
      </c>
      <c r="E187" s="45"/>
      <c r="L187" s="271" t="s">
        <v>221</v>
      </c>
      <c r="M187" s="3"/>
      <c r="N187" s="3"/>
      <c r="O187" s="9"/>
      <c r="U187" s="271" t="s">
        <v>245</v>
      </c>
      <c r="V187" s="3"/>
      <c r="W187" s="3"/>
      <c r="X187" s="10"/>
      <c r="AD187" s="271" t="s">
        <v>273</v>
      </c>
      <c r="AE187" s="3"/>
      <c r="AF187" s="3"/>
      <c r="AG187" s="9"/>
      <c r="AM187" s="271" t="s">
        <v>1046</v>
      </c>
      <c r="AN187" s="3"/>
      <c r="AO187" s="76"/>
      <c r="AP187" s="3"/>
      <c r="AV187" s="271" t="s">
        <v>1497</v>
      </c>
      <c r="AW187" s="39"/>
      <c r="AX187" s="39"/>
      <c r="AY187" s="155"/>
      <c r="AZ187" s="18"/>
      <c r="BA187"/>
      <c r="BB187" s="18"/>
      <c r="BC187"/>
      <c r="BE187" s="271" t="s">
        <v>1807</v>
      </c>
      <c r="BF187" s="18"/>
      <c r="BG187" s="272"/>
      <c r="BH187" s="18"/>
      <c r="BI187" s="18"/>
      <c r="BN187" s="271" t="s">
        <v>2347</v>
      </c>
      <c r="BO187" s="18"/>
      <c r="BP187" s="272"/>
      <c r="BQ187" s="18"/>
      <c r="BR187" s="18"/>
      <c r="BW187" s="271" t="s">
        <v>2825</v>
      </c>
      <c r="BX187" s="270"/>
      <c r="BY187" s="18"/>
      <c r="BZ187" s="325"/>
      <c r="CA187" s="49"/>
      <c r="CF187" s="271" t="s">
        <v>4193</v>
      </c>
      <c r="CG187" s="18"/>
      <c r="CH187" s="325"/>
      <c r="CI187" s="325"/>
      <c r="CJ187" s="18"/>
      <c r="CO187" s="270"/>
      <c r="CP187" s="49"/>
      <c r="CR187" s="18"/>
      <c r="CS187" s="18"/>
      <c r="CU187" s="49"/>
      <c r="CX187" s="270"/>
      <c r="CY187" s="18"/>
      <c r="CZ187" s="49"/>
      <c r="DA187" s="18"/>
      <c r="DB187" s="18"/>
      <c r="DE187" s="49"/>
      <c r="DG187" s="270"/>
      <c r="DH187" s="18"/>
      <c r="DI187" s="325"/>
      <c r="DJ187" s="49"/>
      <c r="DK187" s="287"/>
      <c r="DL187" s="1"/>
      <c r="DM187" s="326"/>
      <c r="DN187" s="1"/>
      <c r="DO187" s="49"/>
      <c r="DY187" s="49"/>
      <c r="DZ187" s="18"/>
      <c r="EA187" s="325"/>
      <c r="EB187" s="18"/>
      <c r="EC187" s="18"/>
      <c r="EF187" s="18"/>
      <c r="EG187" s="18"/>
      <c r="EL187" s="270"/>
      <c r="EM187" s="18"/>
      <c r="EN187" s="49"/>
      <c r="EP187" s="18"/>
      <c r="ES187" s="49"/>
      <c r="EU187" s="270"/>
      <c r="EV187" s="18"/>
      <c r="EW187" s="325"/>
      <c r="EX187" s="49"/>
      <c r="FC187" s="49"/>
      <c r="FE187" s="18"/>
      <c r="FF187" s="325"/>
      <c r="FG187" s="18"/>
      <c r="FH187" s="49"/>
      <c r="FI187" s="327"/>
      <c r="FO187" s="325"/>
      <c r="FP187" s="18"/>
      <c r="FQ187" s="18"/>
      <c r="FR187" s="49"/>
      <c r="FT187" s="18"/>
      <c r="FU187" s="18"/>
      <c r="FW187" s="49"/>
      <c r="FZ187" s="270"/>
      <c r="GA187" s="18"/>
      <c r="GB187" s="9"/>
      <c r="GC187" s="9"/>
      <c r="GG187" s="9"/>
      <c r="GH187" s="9"/>
      <c r="GI187" s="18"/>
      <c r="GJ187" s="9"/>
      <c r="GK187" s="9"/>
      <c r="GL187" s="49"/>
    </row>
    <row r="188" spans="1:198" ht="18">
      <c r="D188" s="40"/>
      <c r="E188" s="45"/>
      <c r="L188" s="40"/>
      <c r="M188" s="3"/>
      <c r="N188" s="3"/>
      <c r="O188" s="9"/>
      <c r="U188" s="3"/>
      <c r="V188" s="3"/>
      <c r="W188" s="3"/>
      <c r="X188" s="10"/>
      <c r="AD188" s="3"/>
      <c r="AE188" s="3"/>
      <c r="AF188" s="3"/>
      <c r="AG188" s="9"/>
      <c r="AM188" s="79"/>
      <c r="AN188" s="3"/>
      <c r="AO188" s="76"/>
      <c r="AP188" s="3"/>
      <c r="AV188" s="3"/>
      <c r="AW188" s="3"/>
      <c r="AX188" s="76"/>
      <c r="AY188" s="118"/>
      <c r="AZ188" s="18"/>
      <c r="BA188"/>
      <c r="BB188" s="49"/>
      <c r="BC188"/>
      <c r="BE188" s="273"/>
      <c r="BF188" s="18"/>
      <c r="BG188" s="272"/>
      <c r="BH188" s="18"/>
      <c r="BI188" s="18"/>
      <c r="BN188" s="274"/>
      <c r="BO188" s="18"/>
      <c r="BP188" s="272"/>
      <c r="BQ188" s="18"/>
      <c r="BR188" s="18"/>
      <c r="BT188" s="49"/>
      <c r="BX188" s="328"/>
      <c r="BY188" s="18"/>
      <c r="BZ188" s="325"/>
      <c r="CA188" s="49"/>
      <c r="CF188" s="49"/>
      <c r="CG188" s="18"/>
      <c r="CI188" s="18"/>
      <c r="CJ188" s="18"/>
      <c r="CK188" s="49"/>
      <c r="CO188" s="328"/>
      <c r="CP188" s="49"/>
      <c r="CR188" s="18"/>
      <c r="CS188" s="18"/>
      <c r="CU188" s="49"/>
      <c r="CX188" s="328"/>
      <c r="CY188" s="18"/>
      <c r="CZ188" s="49"/>
      <c r="DA188" s="18"/>
      <c r="DB188" s="18"/>
      <c r="DE188" s="49"/>
      <c r="DG188" s="328"/>
      <c r="DH188" s="18"/>
      <c r="DI188" s="325"/>
      <c r="DJ188" s="49"/>
      <c r="DK188" s="287"/>
      <c r="DL188" s="1"/>
      <c r="DM188" s="326"/>
      <c r="DN188" s="1"/>
      <c r="DO188" s="49"/>
      <c r="DY188" s="49"/>
      <c r="DZ188" s="18"/>
      <c r="EA188" s="325"/>
      <c r="EB188" s="18"/>
      <c r="EC188" s="18"/>
      <c r="ED188" s="49"/>
      <c r="EF188" s="18"/>
      <c r="EG188" s="18"/>
      <c r="EI188" s="49"/>
      <c r="EL188" s="328"/>
      <c r="EM188" s="18"/>
      <c r="EN188" s="49"/>
      <c r="EP188" s="18"/>
      <c r="ES188" s="49"/>
      <c r="EU188" s="328"/>
      <c r="EV188" s="18"/>
      <c r="EW188" s="325"/>
      <c r="EX188" s="49"/>
      <c r="FC188" s="49"/>
      <c r="FE188" s="18"/>
      <c r="FF188" s="325"/>
      <c r="FG188" s="18"/>
      <c r="FH188" s="49"/>
      <c r="FI188" s="327"/>
      <c r="FO188" s="325"/>
      <c r="FP188" s="18"/>
      <c r="FQ188" s="18"/>
      <c r="FR188" s="49"/>
      <c r="FT188" s="18"/>
      <c r="FU188" s="18"/>
      <c r="FW188" s="49"/>
      <c r="FZ188" s="328"/>
      <c r="GA188" s="18"/>
      <c r="GB188" s="9"/>
      <c r="GC188" s="9"/>
      <c r="GG188" s="9"/>
      <c r="GH188" s="9"/>
      <c r="GI188" s="18"/>
      <c r="GJ188" s="9"/>
      <c r="GK188" s="9"/>
      <c r="GL188" s="49"/>
      <c r="GN188" s="265"/>
      <c r="GO188" s="61"/>
    </row>
    <row r="189" spans="1:198" ht="18">
      <c r="A189" s="40" t="s">
        <v>15</v>
      </c>
      <c r="B189" s="58" t="s">
        <v>1106</v>
      </c>
      <c r="D189" s="40" t="s">
        <v>21</v>
      </c>
      <c r="E189" s="45"/>
      <c r="G189" s="45">
        <v>10338</v>
      </c>
      <c r="H189" s="58" t="s">
        <v>1106</v>
      </c>
      <c r="L189" s="40" t="s">
        <v>21</v>
      </c>
      <c r="M189" s="3"/>
      <c r="N189" s="3"/>
      <c r="O189" s="54">
        <v>27401</v>
      </c>
      <c r="P189" t="s">
        <v>222</v>
      </c>
      <c r="Q189" s="58" t="s">
        <v>1106</v>
      </c>
      <c r="U189" s="40" t="s">
        <v>21</v>
      </c>
      <c r="V189" s="3"/>
      <c r="W189" s="3"/>
      <c r="X189" s="54">
        <v>45612</v>
      </c>
      <c r="Y189" t="s">
        <v>246</v>
      </c>
      <c r="Z189" s="58" t="s">
        <v>1106</v>
      </c>
      <c r="AD189" s="40" t="s">
        <v>21</v>
      </c>
      <c r="AG189" s="45">
        <v>56935</v>
      </c>
      <c r="AH189" t="s">
        <v>380</v>
      </c>
      <c r="AI189" s="58" t="s">
        <v>1106</v>
      </c>
      <c r="AM189" s="40" t="s">
        <v>31</v>
      </c>
      <c r="AN189" s="9"/>
      <c r="AO189" s="3"/>
      <c r="AP189" s="152">
        <v>61535.249999999898</v>
      </c>
      <c r="AQ189" t="s">
        <v>1047</v>
      </c>
      <c r="AR189" s="58" t="s">
        <v>1106</v>
      </c>
      <c r="AV189" s="40" t="s">
        <v>31</v>
      </c>
      <c r="AW189" s="9"/>
      <c r="AX189" s="3"/>
      <c r="AY189" s="152">
        <v>54485.262499999983</v>
      </c>
      <c r="AZ189" s="201" t="s">
        <v>1516</v>
      </c>
      <c r="BA189" s="58" t="s">
        <v>1106</v>
      </c>
      <c r="BB189" s="49"/>
      <c r="BC189"/>
      <c r="BE189" s="39" t="s">
        <v>154</v>
      </c>
      <c r="BF189" s="9"/>
      <c r="BG189" s="265"/>
      <c r="BH189" s="152">
        <v>56751.674999999799</v>
      </c>
      <c r="BI189" s="201" t="s">
        <v>1808</v>
      </c>
      <c r="BJ189" s="58" t="s">
        <v>1106</v>
      </c>
      <c r="BK189" s="49"/>
      <c r="BN189" s="28" t="s">
        <v>21</v>
      </c>
      <c r="BO189" s="18"/>
      <c r="BP189" s="272"/>
      <c r="BQ189" s="152">
        <v>60669.812499999782</v>
      </c>
      <c r="BR189" s="201" t="s">
        <v>2348</v>
      </c>
      <c r="BS189" s="58" t="s">
        <v>1106</v>
      </c>
      <c r="BT189" s="49"/>
      <c r="BV189" s="213"/>
      <c r="BW189" s="28" t="s">
        <v>21</v>
      </c>
      <c r="BZ189" s="152">
        <v>63059.487499999879</v>
      </c>
      <c r="CA189" s="201" t="s">
        <v>2838</v>
      </c>
      <c r="CB189" s="58" t="s">
        <v>1106</v>
      </c>
      <c r="CC189" s="49"/>
      <c r="CD189" s="49"/>
      <c r="CF189" s="49"/>
      <c r="CG189" s="18"/>
      <c r="CH189" s="325"/>
      <c r="CI189" s="18"/>
      <c r="CJ189" s="18"/>
      <c r="CK189" s="49"/>
      <c r="CO189" s="18"/>
      <c r="CP189" s="49"/>
      <c r="CR189" s="18"/>
      <c r="CS189" s="18"/>
      <c r="CU189" s="49"/>
      <c r="CX189" s="18"/>
      <c r="CY189" s="18"/>
      <c r="CZ189" s="49"/>
      <c r="DA189" s="18"/>
      <c r="DB189" s="18"/>
      <c r="DE189" s="49"/>
      <c r="DG189" s="328"/>
      <c r="DH189" s="18"/>
      <c r="DI189" s="325"/>
      <c r="DJ189" s="49"/>
      <c r="DK189" s="287"/>
      <c r="DL189" s="1"/>
      <c r="DM189" s="326"/>
      <c r="DN189" s="1"/>
      <c r="DO189" s="49"/>
      <c r="DY189" s="49"/>
      <c r="DZ189" s="18"/>
      <c r="EA189" s="325"/>
      <c r="EB189" s="18"/>
      <c r="EC189" s="18"/>
      <c r="ED189" s="49"/>
      <c r="EF189" s="18"/>
      <c r="EG189" s="18"/>
      <c r="EI189" s="49"/>
      <c r="EL189" s="18"/>
      <c r="EM189" s="18"/>
      <c r="EN189" s="49"/>
      <c r="EP189" s="18"/>
      <c r="ES189" s="49"/>
      <c r="EU189" s="18"/>
      <c r="EV189" s="18"/>
      <c r="EW189" s="325"/>
      <c r="EX189" s="49"/>
      <c r="FC189" s="49"/>
      <c r="FE189" s="18"/>
      <c r="FF189" s="325"/>
      <c r="FG189" s="18"/>
      <c r="FH189" s="49"/>
      <c r="FI189" s="327"/>
      <c r="FO189" s="325"/>
      <c r="FP189" s="18"/>
      <c r="FQ189" s="18"/>
      <c r="FR189" s="49"/>
      <c r="FT189" s="18"/>
      <c r="FU189" s="18"/>
      <c r="FW189" s="49"/>
      <c r="FZ189" s="18"/>
      <c r="GA189" s="18"/>
      <c r="GB189" s="9"/>
      <c r="GC189" s="9"/>
      <c r="GG189" s="9"/>
      <c r="GH189" s="9"/>
      <c r="GI189" s="18"/>
      <c r="GJ189" s="9"/>
      <c r="GK189" s="9"/>
      <c r="GL189" s="49"/>
      <c r="GN189" s="265"/>
      <c r="GO189" s="61"/>
    </row>
    <row r="190" spans="1:198" ht="18">
      <c r="A190" s="48">
        <v>2014</v>
      </c>
      <c r="B190"/>
      <c r="D190" s="47" t="s">
        <v>219</v>
      </c>
      <c r="G190" s="45"/>
      <c r="L190" s="48" t="s">
        <v>1137</v>
      </c>
      <c r="M190" s="3"/>
      <c r="N190" s="3"/>
      <c r="O190" s="55"/>
      <c r="U190" s="48" t="s">
        <v>1139</v>
      </c>
      <c r="V190" s="3"/>
      <c r="W190" s="3"/>
      <c r="X190" s="55"/>
      <c r="AD190" s="48" t="s">
        <v>217</v>
      </c>
      <c r="AG190" s="45"/>
      <c r="AM190" s="48" t="s">
        <v>708</v>
      </c>
      <c r="AN190" s="9"/>
      <c r="AO190" s="1"/>
      <c r="AV190" s="48" t="s">
        <v>1408</v>
      </c>
      <c r="AX190" s="18"/>
      <c r="AY190" s="86"/>
      <c r="AZ190" s="18"/>
      <c r="BA190"/>
      <c r="BB190" s="49"/>
      <c r="BC190"/>
      <c r="BE190" s="47" t="s">
        <v>1805</v>
      </c>
      <c r="BI190" s="18"/>
      <c r="BK190" s="49"/>
      <c r="BN190" s="48" t="s">
        <v>2349</v>
      </c>
      <c r="BO190" s="18"/>
      <c r="BP190" s="272"/>
      <c r="BQ190" s="153"/>
      <c r="BR190" s="18"/>
      <c r="BT190" s="49"/>
      <c r="BV190" s="213"/>
      <c r="BW190" s="48" t="s">
        <v>2826</v>
      </c>
      <c r="BZ190" s="85"/>
      <c r="CC190" s="49"/>
      <c r="CD190" s="49"/>
      <c r="CF190" s="49"/>
      <c r="CG190" s="49"/>
      <c r="CH190" s="493"/>
      <c r="CI190" s="18"/>
      <c r="CJ190" s="18"/>
      <c r="CK190" s="49"/>
      <c r="CO190" s="270"/>
      <c r="CP190" s="49"/>
      <c r="CR190" s="18"/>
      <c r="CS190" s="18"/>
      <c r="CU190" s="49"/>
      <c r="CX190" s="270"/>
      <c r="CY190" s="18"/>
      <c r="CZ190" s="49"/>
      <c r="DA190" s="18"/>
      <c r="DB190" s="18"/>
      <c r="DE190" s="49"/>
      <c r="DG190" s="328"/>
      <c r="DH190" s="18"/>
      <c r="DI190" s="325"/>
      <c r="DJ190" s="49"/>
      <c r="DK190" s="287"/>
      <c r="DL190" s="1"/>
      <c r="DM190" s="326"/>
      <c r="DN190" s="1"/>
      <c r="DO190" s="49"/>
      <c r="DY190" s="49"/>
      <c r="DZ190" s="18"/>
      <c r="EA190" s="325"/>
      <c r="EB190" s="18"/>
      <c r="EC190" s="18"/>
      <c r="ED190" s="49"/>
      <c r="EF190" s="18"/>
      <c r="EG190" s="18"/>
      <c r="EI190" s="49"/>
      <c r="EL190" s="270"/>
      <c r="EM190" s="18"/>
      <c r="EN190" s="49"/>
      <c r="EP190" s="18"/>
      <c r="ES190" s="49"/>
      <c r="EU190" s="270"/>
      <c r="EV190" s="18"/>
      <c r="EW190" s="325"/>
      <c r="EX190" s="49"/>
      <c r="FC190" s="49"/>
      <c r="FE190" s="18"/>
      <c r="FF190" s="325"/>
      <c r="FG190" s="18"/>
      <c r="FH190" s="49"/>
      <c r="FI190" s="327"/>
      <c r="FO190" s="325"/>
      <c r="FP190" s="18"/>
      <c r="FQ190" s="18"/>
      <c r="FR190" s="49"/>
      <c r="FT190" s="18"/>
      <c r="FU190" s="18"/>
      <c r="FW190" s="49"/>
      <c r="FZ190" s="270"/>
      <c r="GA190" s="18"/>
      <c r="GB190" s="9"/>
      <c r="GC190" s="9"/>
      <c r="GG190" s="9"/>
      <c r="GH190" s="9"/>
      <c r="GI190" s="18"/>
      <c r="GJ190" s="9"/>
      <c r="GK190" s="9"/>
      <c r="GL190" s="49"/>
      <c r="GN190" s="265"/>
      <c r="GO190" s="61"/>
    </row>
    <row r="191" spans="1:198" ht="18">
      <c r="A191" s="40" t="s">
        <v>21</v>
      </c>
      <c r="B191" s="58" t="s">
        <v>1107</v>
      </c>
      <c r="D191" s="40" t="s">
        <v>31</v>
      </c>
      <c r="G191" s="45">
        <v>9197</v>
      </c>
      <c r="H191" s="58" t="s">
        <v>1107</v>
      </c>
      <c r="L191" s="40" t="s">
        <v>31</v>
      </c>
      <c r="M191" s="3"/>
      <c r="N191" s="3"/>
      <c r="O191" s="52">
        <v>25671</v>
      </c>
      <c r="P191" t="s">
        <v>223</v>
      </c>
      <c r="Q191" s="58" t="s">
        <v>1107</v>
      </c>
      <c r="U191" s="40" t="s">
        <v>31</v>
      </c>
      <c r="V191" s="3"/>
      <c r="W191" s="3"/>
      <c r="X191" s="52">
        <v>42103</v>
      </c>
      <c r="Y191" t="s">
        <v>247</v>
      </c>
      <c r="Z191" s="58" t="s">
        <v>1107</v>
      </c>
      <c r="AD191" s="40" t="s">
        <v>31</v>
      </c>
      <c r="AG191" s="45">
        <v>54486</v>
      </c>
      <c r="AH191" t="s">
        <v>381</v>
      </c>
      <c r="AI191" s="58" t="s">
        <v>1107</v>
      </c>
      <c r="AM191" s="40" t="s">
        <v>21</v>
      </c>
      <c r="AN191" s="9"/>
      <c r="AO191" s="1"/>
      <c r="AP191" s="152">
        <v>59758.550000000061</v>
      </c>
      <c r="AQ191" t="s">
        <v>1048</v>
      </c>
      <c r="AR191" s="58" t="s">
        <v>1107</v>
      </c>
      <c r="AV191" s="40" t="s">
        <v>21</v>
      </c>
      <c r="AW191" s="9"/>
      <c r="AX191" s="3"/>
      <c r="AY191" s="152">
        <v>52280.250000000058</v>
      </c>
      <c r="AZ191" s="201" t="s">
        <v>1517</v>
      </c>
      <c r="BA191" s="58" t="s">
        <v>1107</v>
      </c>
      <c r="BB191" s="49"/>
      <c r="BC191"/>
      <c r="BE191" s="40" t="s">
        <v>31</v>
      </c>
      <c r="BF191" s="9"/>
      <c r="BG191" s="265"/>
      <c r="BH191" s="152">
        <v>55629.624999999636</v>
      </c>
      <c r="BI191" s="201" t="s">
        <v>1809</v>
      </c>
      <c r="BJ191" s="58" t="s">
        <v>1107</v>
      </c>
      <c r="BK191" s="49"/>
      <c r="BN191" s="61" t="s">
        <v>154</v>
      </c>
      <c r="BO191" s="18"/>
      <c r="BP191" s="272"/>
      <c r="BQ191" s="152">
        <v>58151.099999999897</v>
      </c>
      <c r="BR191" s="201" t="s">
        <v>2350</v>
      </c>
      <c r="BS191" s="58" t="s">
        <v>1107</v>
      </c>
      <c r="BT191" s="49"/>
      <c r="BV191" s="213"/>
      <c r="BW191" s="190" t="s">
        <v>1337</v>
      </c>
      <c r="BZ191" s="152">
        <v>62673.724999999984</v>
      </c>
      <c r="CA191" s="201" t="s">
        <v>2896</v>
      </c>
      <c r="CB191" s="58" t="s">
        <v>1107</v>
      </c>
      <c r="CC191" s="49"/>
      <c r="CD191" s="49"/>
      <c r="CF191" s="49"/>
      <c r="CG191" s="49"/>
      <c r="CH191" s="493"/>
      <c r="CI191" s="18"/>
      <c r="CJ191" s="18"/>
      <c r="CK191" s="49"/>
      <c r="CO191" s="328"/>
      <c r="CP191" s="49"/>
      <c r="CR191" s="18"/>
      <c r="CS191" s="18"/>
      <c r="CU191" s="49"/>
      <c r="CX191" s="328"/>
      <c r="CY191" s="18"/>
      <c r="CZ191" s="49"/>
      <c r="DA191" s="18"/>
      <c r="DB191" s="18"/>
      <c r="DE191" s="49"/>
      <c r="DG191" s="328"/>
      <c r="DH191" s="18"/>
      <c r="DI191" s="325"/>
      <c r="DJ191" s="49"/>
      <c r="DK191" s="287"/>
      <c r="DL191" s="1"/>
      <c r="DM191" s="326"/>
      <c r="DN191" s="1"/>
      <c r="DO191" s="49"/>
      <c r="DY191" s="49"/>
      <c r="DZ191" s="18"/>
      <c r="EA191" s="325"/>
      <c r="EB191" s="18"/>
      <c r="EC191" s="18"/>
      <c r="ED191" s="49"/>
      <c r="EF191" s="18"/>
      <c r="EG191" s="18"/>
      <c r="EI191" s="49"/>
      <c r="EL191" s="328"/>
      <c r="EM191" s="18"/>
      <c r="EN191" s="49"/>
      <c r="EP191" s="18"/>
      <c r="ES191" s="49"/>
      <c r="EU191" s="328"/>
      <c r="EV191" s="18"/>
      <c r="EW191" s="325"/>
      <c r="EX191" s="49"/>
      <c r="FC191" s="49"/>
      <c r="FE191" s="18"/>
      <c r="FF191" s="325"/>
      <c r="FG191" s="18"/>
      <c r="FH191" s="49"/>
      <c r="FI191" s="327"/>
      <c r="FO191" s="325"/>
      <c r="FP191" s="18"/>
      <c r="FQ191" s="18"/>
      <c r="FR191" s="49"/>
      <c r="FT191" s="18"/>
      <c r="FU191" s="18"/>
      <c r="FW191" s="49"/>
      <c r="FZ191" s="328"/>
      <c r="GA191" s="18"/>
      <c r="GB191" s="9"/>
      <c r="GC191" s="9"/>
      <c r="GG191" s="9"/>
      <c r="GH191" s="9"/>
      <c r="GI191" s="18"/>
      <c r="GJ191" s="9"/>
      <c r="GK191" s="9"/>
      <c r="GL191" s="49"/>
      <c r="GN191" s="265"/>
      <c r="GO191" s="61"/>
    </row>
    <row r="192" spans="1:198" ht="18">
      <c r="A192" s="48">
        <v>2014</v>
      </c>
      <c r="B192" s="58"/>
      <c r="D192" s="47" t="s">
        <v>219</v>
      </c>
      <c r="G192" s="45"/>
      <c r="H192" s="58"/>
      <c r="L192" s="48" t="s">
        <v>1137</v>
      </c>
      <c r="M192" s="3"/>
      <c r="N192" s="3"/>
      <c r="O192" s="53"/>
      <c r="Q192" s="58"/>
      <c r="U192" s="48" t="s">
        <v>1139</v>
      </c>
      <c r="V192" s="3"/>
      <c r="W192" s="3"/>
      <c r="X192" s="52"/>
      <c r="Z192" s="58"/>
      <c r="AD192" s="48" t="s">
        <v>217</v>
      </c>
      <c r="AG192" s="45"/>
      <c r="AI192" s="58"/>
      <c r="AM192" s="48" t="s">
        <v>708</v>
      </c>
      <c r="AN192" s="9"/>
      <c r="AO192" s="3"/>
      <c r="AR192" s="58"/>
      <c r="AV192" s="48" t="s">
        <v>1408</v>
      </c>
      <c r="AW192" s="9"/>
      <c r="AX192" s="18"/>
      <c r="AY192" s="86"/>
      <c r="AZ192" s="18"/>
      <c r="BA192" s="58"/>
      <c r="BB192" s="49"/>
      <c r="BC192"/>
      <c r="BE192" s="48" t="s">
        <v>1805</v>
      </c>
      <c r="BI192" s="18"/>
      <c r="BK192" s="49"/>
      <c r="BN192" s="48" t="s">
        <v>2349</v>
      </c>
      <c r="BO192" s="18"/>
      <c r="BP192" s="272"/>
      <c r="BQ192" s="153"/>
      <c r="BR192" s="18"/>
      <c r="BT192" s="49"/>
      <c r="BV192" s="213"/>
      <c r="BW192" s="48" t="s">
        <v>2826</v>
      </c>
      <c r="BZ192" s="85"/>
      <c r="CC192" s="49"/>
      <c r="CD192" s="49"/>
      <c r="CF192" s="49"/>
      <c r="CG192" s="49"/>
      <c r="CH192" s="493"/>
      <c r="CI192" s="18"/>
      <c r="CJ192" s="18"/>
      <c r="CK192" s="49"/>
      <c r="CO192" s="328"/>
      <c r="CP192" s="49"/>
      <c r="CR192" s="18"/>
      <c r="CS192" s="18"/>
      <c r="CU192" s="49"/>
      <c r="CX192" s="328"/>
      <c r="CY192" s="18"/>
      <c r="CZ192" s="49"/>
      <c r="DA192" s="18"/>
      <c r="DB192" s="18"/>
      <c r="DE192" s="49"/>
      <c r="DG192" s="328"/>
      <c r="DH192" s="18"/>
      <c r="DI192" s="325"/>
      <c r="DJ192" s="49"/>
      <c r="DK192" s="287"/>
      <c r="DL192" s="1"/>
      <c r="DM192" s="326"/>
      <c r="DN192" s="1"/>
      <c r="DO192" s="49"/>
      <c r="DY192" s="49"/>
      <c r="DZ192" s="18"/>
      <c r="EA192" s="325"/>
      <c r="EB192" s="18"/>
      <c r="EC192" s="18"/>
      <c r="ED192" s="49"/>
      <c r="EF192" s="18"/>
      <c r="EG192" s="18"/>
      <c r="EI192" s="49"/>
      <c r="EL192" s="328"/>
      <c r="EM192" s="18"/>
      <c r="EN192" s="49"/>
      <c r="EP192" s="18"/>
      <c r="ES192" s="49"/>
      <c r="EU192" s="328"/>
      <c r="EV192" s="18"/>
      <c r="EW192" s="325"/>
      <c r="EX192" s="49"/>
      <c r="FC192" s="49"/>
      <c r="FE192" s="18"/>
      <c r="FF192" s="325"/>
      <c r="FG192" s="18"/>
      <c r="FH192" s="49"/>
      <c r="FI192" s="327"/>
      <c r="FO192" s="325"/>
      <c r="FP192" s="18"/>
      <c r="FQ192" s="18"/>
      <c r="FR192" s="49"/>
      <c r="FT192" s="18"/>
      <c r="FU192" s="18"/>
      <c r="FW192" s="49"/>
      <c r="FZ192" s="328"/>
      <c r="GA192" s="18"/>
      <c r="GB192" s="9"/>
      <c r="GC192" s="9"/>
      <c r="GG192" s="9"/>
      <c r="GH192" s="9"/>
      <c r="GI192" s="18"/>
      <c r="GJ192" s="9"/>
      <c r="GK192" s="9"/>
      <c r="GL192" s="49"/>
      <c r="GN192" s="265"/>
      <c r="GO192" s="61"/>
    </row>
    <row r="193" spans="1:194" ht="18">
      <c r="A193" s="40" t="s">
        <v>39</v>
      </c>
      <c r="B193" s="58" t="s">
        <v>1108</v>
      </c>
      <c r="D193" s="40" t="s">
        <v>15</v>
      </c>
      <c r="G193" s="45">
        <v>8932</v>
      </c>
      <c r="H193" s="58" t="s">
        <v>1108</v>
      </c>
      <c r="L193" s="40" t="s">
        <v>15</v>
      </c>
      <c r="M193" s="3"/>
      <c r="N193" s="3"/>
      <c r="O193" s="52">
        <v>25309</v>
      </c>
      <c r="P193" t="s">
        <v>224</v>
      </c>
      <c r="Q193" s="58" t="s">
        <v>1108</v>
      </c>
      <c r="U193" s="40" t="s">
        <v>17</v>
      </c>
      <c r="V193" s="3"/>
      <c r="W193" s="3"/>
      <c r="X193" s="52">
        <v>41707</v>
      </c>
      <c r="Y193" t="s">
        <v>248</v>
      </c>
      <c r="Z193" s="58" t="s">
        <v>1108</v>
      </c>
      <c r="AD193" s="40" t="s">
        <v>17</v>
      </c>
      <c r="AG193" s="45">
        <v>54363</v>
      </c>
      <c r="AH193" t="s">
        <v>382</v>
      </c>
      <c r="AI193" s="58" t="s">
        <v>1108</v>
      </c>
      <c r="AM193" s="40" t="s">
        <v>11</v>
      </c>
      <c r="AN193" s="9"/>
      <c r="AO193" s="1"/>
      <c r="AP193" s="152">
        <v>59632.025000000045</v>
      </c>
      <c r="AQ193" t="s">
        <v>1049</v>
      </c>
      <c r="AR193" s="58" t="s">
        <v>1108</v>
      </c>
      <c r="AV193" s="40" t="s">
        <v>11</v>
      </c>
      <c r="AW193" s="9"/>
      <c r="AX193" s="3"/>
      <c r="AY193" s="152">
        <v>51534.462500000038</v>
      </c>
      <c r="AZ193" s="201" t="s">
        <v>1518</v>
      </c>
      <c r="BA193" s="58" t="s">
        <v>1108</v>
      </c>
      <c r="BB193" s="49"/>
      <c r="BC193"/>
      <c r="BE193" s="38" t="s">
        <v>21</v>
      </c>
      <c r="BF193" s="9"/>
      <c r="BG193" s="265"/>
      <c r="BH193" s="152">
        <v>54865.149999999849</v>
      </c>
      <c r="BI193" s="201" t="s">
        <v>1810</v>
      </c>
      <c r="BJ193" s="58" t="s">
        <v>1108</v>
      </c>
      <c r="BK193" s="49"/>
      <c r="BN193" s="239" t="s">
        <v>31</v>
      </c>
      <c r="BO193" s="18"/>
      <c r="BP193" s="272"/>
      <c r="BQ193" s="152">
        <v>56793.612499999872</v>
      </c>
      <c r="BR193" s="201" t="s">
        <v>2351</v>
      </c>
      <c r="BS193" s="58" t="s">
        <v>1108</v>
      </c>
      <c r="BT193" s="49"/>
      <c r="BV193" s="213"/>
      <c r="BW193" s="61" t="s">
        <v>683</v>
      </c>
      <c r="BZ193" s="152">
        <v>61461.525000000089</v>
      </c>
      <c r="CA193" s="201" t="s">
        <v>2897</v>
      </c>
      <c r="CB193" s="58" t="s">
        <v>1108</v>
      </c>
      <c r="CD193" s="49"/>
      <c r="CG193" s="49"/>
      <c r="CH193" s="493"/>
      <c r="CK193" s="49"/>
      <c r="CP193" s="49"/>
      <c r="CU193" s="49"/>
      <c r="CZ193" s="49"/>
      <c r="DA193" s="18"/>
      <c r="DE193" s="49"/>
      <c r="DJ193" s="315"/>
      <c r="DK193" s="287"/>
      <c r="DO193" s="315"/>
      <c r="DY193" s="315"/>
      <c r="DZ193" s="18"/>
      <c r="ED193" s="49"/>
      <c r="EI193" s="49"/>
      <c r="EN193" s="333"/>
      <c r="ES193" s="333"/>
      <c r="EX193" s="333"/>
      <c r="FC193" s="333"/>
      <c r="FH193" s="49"/>
      <c r="FI193" s="327"/>
      <c r="FR193" s="49"/>
      <c r="FW193" s="49"/>
      <c r="GB193" s="9"/>
      <c r="GC193" s="9"/>
      <c r="GG193" s="9"/>
      <c r="GH193" s="9"/>
      <c r="GI193" s="18"/>
      <c r="GL193" s="49"/>
    </row>
    <row r="194" spans="1:194" ht="18">
      <c r="A194" s="48">
        <v>2014</v>
      </c>
      <c r="B194" s="58"/>
      <c r="D194" s="47" t="s">
        <v>219</v>
      </c>
      <c r="G194" s="45"/>
      <c r="H194" s="58"/>
      <c r="L194" s="48" t="s">
        <v>1137</v>
      </c>
      <c r="M194" s="3"/>
      <c r="N194" s="3"/>
      <c r="O194" s="52"/>
      <c r="Q194" s="58"/>
      <c r="U194" s="48" t="s">
        <v>216</v>
      </c>
      <c r="X194" s="52"/>
      <c r="Z194" s="58"/>
      <c r="AD194" s="48" t="s">
        <v>217</v>
      </c>
      <c r="AG194" s="45"/>
      <c r="AI194" s="58"/>
      <c r="AM194" s="48" t="s">
        <v>708</v>
      </c>
      <c r="AN194" s="9"/>
      <c r="AO194" s="1"/>
      <c r="AR194" s="58"/>
      <c r="AU194" s="86"/>
      <c r="AV194" s="48" t="s">
        <v>1408</v>
      </c>
      <c r="AW194" s="86"/>
      <c r="AX194" s="86"/>
      <c r="AY194" s="86"/>
      <c r="AZ194" s="86"/>
      <c r="BA194" s="58"/>
      <c r="BB194" s="49"/>
      <c r="BC194"/>
      <c r="BD194" s="86"/>
      <c r="BE194" s="48" t="s">
        <v>1805</v>
      </c>
      <c r="BI194" s="18"/>
      <c r="BJ194" s="86"/>
      <c r="BK194" s="49"/>
      <c r="BM194" s="86"/>
      <c r="BN194" s="48" t="s">
        <v>2349</v>
      </c>
      <c r="BO194" s="18"/>
      <c r="BP194" s="272"/>
      <c r="BQ194" s="153"/>
      <c r="BR194" s="18"/>
      <c r="BT194" s="49"/>
      <c r="BV194" s="213"/>
      <c r="BW194" s="48" t="s">
        <v>2826</v>
      </c>
      <c r="BZ194" s="85"/>
      <c r="CD194" s="49"/>
      <c r="CG194" s="49"/>
      <c r="CH194" s="493"/>
      <c r="CK194" s="49"/>
      <c r="CP194" s="49"/>
      <c r="CU194" s="49"/>
      <c r="CZ194" s="49"/>
      <c r="DA194" s="18"/>
      <c r="DE194" s="49"/>
      <c r="DJ194" s="49"/>
      <c r="DK194" s="287"/>
      <c r="DO194" s="49"/>
      <c r="DY194" s="49"/>
      <c r="DZ194" s="18"/>
      <c r="ED194" s="315"/>
      <c r="EI194" s="333"/>
      <c r="EN194" s="49"/>
      <c r="ES194" s="49"/>
      <c r="EX194" s="49"/>
      <c r="FC194" s="49"/>
      <c r="FH194" s="49"/>
      <c r="FI194" s="327"/>
      <c r="FR194" s="49"/>
      <c r="FW194" s="49"/>
      <c r="GB194" s="9"/>
      <c r="GC194" s="9"/>
      <c r="GG194" s="9"/>
      <c r="GH194" s="9"/>
      <c r="GI194" s="18"/>
      <c r="GL194" s="49"/>
    </row>
    <row r="195" spans="1:194" ht="18">
      <c r="A195" s="39" t="s">
        <v>180</v>
      </c>
      <c r="B195" s="58" t="s">
        <v>1109</v>
      </c>
      <c r="D195" s="40" t="s">
        <v>178</v>
      </c>
      <c r="G195" s="45">
        <v>8362</v>
      </c>
      <c r="H195" s="58" t="s">
        <v>1109</v>
      </c>
      <c r="L195" s="40" t="s">
        <v>17</v>
      </c>
      <c r="M195" s="3"/>
      <c r="N195" s="3"/>
      <c r="O195" s="52">
        <v>24938</v>
      </c>
      <c r="P195" t="s">
        <v>225</v>
      </c>
      <c r="Q195" s="58" t="s">
        <v>1109</v>
      </c>
      <c r="U195" s="40" t="s">
        <v>39</v>
      </c>
      <c r="V195" s="3"/>
      <c r="W195" s="3"/>
      <c r="X195" s="52">
        <v>39913</v>
      </c>
      <c r="Y195" t="s">
        <v>249</v>
      </c>
      <c r="Z195" s="58" t="s">
        <v>1109</v>
      </c>
      <c r="AD195" s="40" t="s">
        <v>25</v>
      </c>
      <c r="AG195" s="45">
        <v>51525</v>
      </c>
      <c r="AH195" t="s">
        <v>383</v>
      </c>
      <c r="AI195" s="58" t="s">
        <v>1109</v>
      </c>
      <c r="AM195" s="40" t="s">
        <v>17</v>
      </c>
      <c r="AN195" s="4"/>
      <c r="AO195" s="1"/>
      <c r="AP195" s="152">
        <v>58074.64999999998</v>
      </c>
      <c r="AQ195" t="s">
        <v>1050</v>
      </c>
      <c r="AR195" s="58" t="s">
        <v>1109</v>
      </c>
      <c r="AV195" s="40" t="s">
        <v>17</v>
      </c>
      <c r="AW195" s="9"/>
      <c r="AX195" s="3"/>
      <c r="AY195" s="152">
        <v>50945.962499999878</v>
      </c>
      <c r="AZ195" s="201" t="s">
        <v>1519</v>
      </c>
      <c r="BA195" s="58" t="s">
        <v>1109</v>
      </c>
      <c r="BB195" s="49"/>
      <c r="BC195"/>
      <c r="BE195" s="40" t="s">
        <v>11</v>
      </c>
      <c r="BF195" s="9"/>
      <c r="BG195" s="265"/>
      <c r="BH195" s="152">
        <v>54739.450000000084</v>
      </c>
      <c r="BI195" s="201" t="s">
        <v>1811</v>
      </c>
      <c r="BJ195" s="58" t="s">
        <v>1109</v>
      </c>
      <c r="BK195" s="49"/>
      <c r="BN195" s="61" t="s">
        <v>683</v>
      </c>
      <c r="BO195" s="18"/>
      <c r="BP195" s="272"/>
      <c r="BQ195" s="152">
        <v>56758.737500000105</v>
      </c>
      <c r="BR195" s="201" t="s">
        <v>2352</v>
      </c>
      <c r="BS195" s="58" t="s">
        <v>1109</v>
      </c>
      <c r="BT195" s="49"/>
      <c r="BV195" s="213"/>
      <c r="BW195" s="61" t="s">
        <v>704</v>
      </c>
      <c r="BZ195" s="152">
        <v>61461.525000000089</v>
      </c>
      <c r="CA195" s="201" t="s">
        <v>2898</v>
      </c>
      <c r="CB195" s="58" t="s">
        <v>1109</v>
      </c>
      <c r="CD195" s="49"/>
      <c r="CG195" s="49"/>
      <c r="CH195" s="493"/>
      <c r="CK195" s="49"/>
      <c r="CP195" s="49"/>
      <c r="CU195" s="49"/>
      <c r="CZ195" s="49"/>
      <c r="DA195" s="18"/>
      <c r="DE195" s="49"/>
      <c r="DJ195" s="49"/>
      <c r="DK195" s="287"/>
      <c r="DO195" s="49"/>
      <c r="DY195" s="49"/>
      <c r="DZ195" s="18"/>
      <c r="ED195" s="49"/>
      <c r="EI195" s="49"/>
      <c r="EN195" s="49"/>
      <c r="ES195" s="49"/>
      <c r="EX195" s="49"/>
      <c r="FC195" s="49"/>
      <c r="FH195" s="49"/>
      <c r="FI195" s="327"/>
      <c r="FR195" s="49"/>
      <c r="FW195" s="49"/>
      <c r="GB195" s="9"/>
      <c r="GC195" s="9"/>
      <c r="GG195" s="9"/>
      <c r="GH195" s="9"/>
      <c r="GI195" s="18"/>
      <c r="GL195" s="49"/>
    </row>
    <row r="196" spans="1:194" ht="18">
      <c r="A196" s="48">
        <v>2014</v>
      </c>
      <c r="B196" s="58"/>
      <c r="D196" s="48">
        <v>2015</v>
      </c>
      <c r="G196" s="45"/>
      <c r="H196" s="58"/>
      <c r="L196" s="48" t="s">
        <v>1138</v>
      </c>
      <c r="O196" s="52"/>
      <c r="Q196" s="58"/>
      <c r="U196" s="48" t="s">
        <v>1139</v>
      </c>
      <c r="V196" s="3"/>
      <c r="W196" s="3"/>
      <c r="X196" s="52"/>
      <c r="Z196" s="58"/>
      <c r="AD196" s="48" t="s">
        <v>217</v>
      </c>
      <c r="AG196" s="45"/>
      <c r="AI196" s="58"/>
      <c r="AM196" s="48" t="s">
        <v>708</v>
      </c>
      <c r="AN196" s="9"/>
      <c r="AO196" s="3"/>
      <c r="AR196" s="58"/>
      <c r="AU196" s="86"/>
      <c r="AV196" s="48" t="s">
        <v>1408</v>
      </c>
      <c r="AW196" s="86"/>
      <c r="AX196" s="86"/>
      <c r="AY196" s="86"/>
      <c r="AZ196" s="86"/>
      <c r="BA196" s="58"/>
      <c r="BB196" s="49"/>
      <c r="BC196"/>
      <c r="BD196" s="86"/>
      <c r="BE196" s="48" t="s">
        <v>1805</v>
      </c>
      <c r="BI196" s="18"/>
      <c r="BJ196" s="86"/>
      <c r="BK196" s="49"/>
      <c r="BM196" s="86"/>
      <c r="BN196" s="48" t="s">
        <v>2349</v>
      </c>
      <c r="BO196" s="18"/>
      <c r="BP196" s="272"/>
      <c r="BQ196" s="153"/>
      <c r="BR196" s="18"/>
      <c r="BT196" s="49"/>
      <c r="BV196" s="213"/>
      <c r="BW196" s="48" t="s">
        <v>2826</v>
      </c>
      <c r="BZ196" s="85"/>
      <c r="CD196" s="49"/>
      <c r="CG196" s="49"/>
      <c r="CH196" s="493"/>
      <c r="CK196" s="49"/>
      <c r="CP196" s="49"/>
      <c r="CU196" s="49"/>
      <c r="CZ196" s="49"/>
      <c r="DA196" s="18"/>
      <c r="DE196" s="49"/>
      <c r="DJ196" s="49"/>
      <c r="DK196" s="287"/>
      <c r="DO196" s="49"/>
      <c r="DY196" s="49"/>
      <c r="DZ196" s="18"/>
      <c r="ED196" s="49"/>
      <c r="EI196" s="49"/>
      <c r="EN196" s="49"/>
      <c r="ES196" s="49"/>
      <c r="EX196" s="49"/>
      <c r="FC196" s="49"/>
      <c r="FH196" s="49"/>
      <c r="FI196" s="327"/>
      <c r="FR196" s="49"/>
      <c r="FW196" s="49"/>
      <c r="GB196" s="9"/>
      <c r="GC196" s="9"/>
      <c r="GG196" s="9"/>
      <c r="GH196" s="9"/>
      <c r="GI196" s="18"/>
      <c r="GL196" s="49"/>
    </row>
    <row r="197" spans="1:194" ht="18">
      <c r="A197" s="40" t="s">
        <v>9</v>
      </c>
      <c r="B197" s="58" t="s">
        <v>1110</v>
      </c>
      <c r="D197" s="40" t="s">
        <v>39</v>
      </c>
      <c r="G197" s="45">
        <v>8089</v>
      </c>
      <c r="H197" s="58" t="s">
        <v>1110</v>
      </c>
      <c r="L197" s="40" t="s">
        <v>25</v>
      </c>
      <c r="O197" s="52">
        <v>24503</v>
      </c>
      <c r="P197" t="s">
        <v>226</v>
      </c>
      <c r="Q197" s="58" t="s">
        <v>1110</v>
      </c>
      <c r="U197" s="40" t="s">
        <v>25</v>
      </c>
      <c r="X197" s="52">
        <v>39349</v>
      </c>
      <c r="Y197" t="s">
        <v>250</v>
      </c>
      <c r="Z197" s="58" t="s">
        <v>1110</v>
      </c>
      <c r="AD197" s="40" t="s">
        <v>11</v>
      </c>
      <c r="AG197" s="45">
        <v>50806</v>
      </c>
      <c r="AH197" t="s">
        <v>384</v>
      </c>
      <c r="AI197" s="58" t="s">
        <v>1110</v>
      </c>
      <c r="AM197" s="40" t="s">
        <v>25</v>
      </c>
      <c r="AN197" s="9"/>
      <c r="AO197" s="3"/>
      <c r="AP197" s="152">
        <v>54296.30000000001</v>
      </c>
      <c r="AQ197" t="s">
        <v>1051</v>
      </c>
      <c r="AR197" s="58" t="s">
        <v>1110</v>
      </c>
      <c r="AV197" s="39" t="s">
        <v>141</v>
      </c>
      <c r="AW197" s="9"/>
      <c r="AX197" s="3"/>
      <c r="AY197" s="152">
        <v>49663.662499999897</v>
      </c>
      <c r="AZ197" s="201" t="s">
        <v>1520</v>
      </c>
      <c r="BA197" s="58" t="s">
        <v>1110</v>
      </c>
      <c r="BB197" s="49"/>
      <c r="BC197"/>
      <c r="BE197" s="40" t="s">
        <v>17</v>
      </c>
      <c r="BF197" s="9"/>
      <c r="BG197" s="265"/>
      <c r="BH197" s="152">
        <v>53022.550000000287</v>
      </c>
      <c r="BI197" s="201" t="s">
        <v>1812</v>
      </c>
      <c r="BJ197" s="58" t="s">
        <v>1110</v>
      </c>
      <c r="BK197" s="49"/>
      <c r="BN197" s="61" t="s">
        <v>704</v>
      </c>
      <c r="BO197" s="18"/>
      <c r="BP197" s="272"/>
      <c r="BQ197" s="152">
        <v>56538.812499999862</v>
      </c>
      <c r="BR197" s="201" t="s">
        <v>2353</v>
      </c>
      <c r="BS197" s="58" t="s">
        <v>1110</v>
      </c>
      <c r="BT197" s="49"/>
      <c r="BV197" s="213"/>
      <c r="BW197" s="61" t="s">
        <v>154</v>
      </c>
      <c r="BZ197" s="152">
        <v>61379.249999999884</v>
      </c>
      <c r="CA197" s="201" t="s">
        <v>2899</v>
      </c>
      <c r="CB197" s="58" t="s">
        <v>1110</v>
      </c>
      <c r="CD197" s="49"/>
      <c r="CG197" s="49"/>
      <c r="CH197" s="493"/>
      <c r="CK197" s="49"/>
      <c r="CP197" s="49"/>
      <c r="CU197" s="49"/>
      <c r="CZ197" s="49"/>
      <c r="DA197" s="18"/>
      <c r="DE197" s="49"/>
      <c r="DJ197" s="49"/>
      <c r="DK197" s="287"/>
      <c r="DO197" s="49"/>
      <c r="DY197" s="49"/>
      <c r="DZ197" s="18"/>
      <c r="ED197" s="49"/>
      <c r="EI197" s="49"/>
      <c r="EN197" s="49"/>
      <c r="ES197" s="49"/>
      <c r="EX197" s="49"/>
      <c r="FC197" s="49"/>
      <c r="FH197" s="49"/>
      <c r="FI197" s="327"/>
      <c r="FR197" s="49"/>
      <c r="FW197" s="49"/>
      <c r="GB197" s="9"/>
      <c r="GC197" s="9"/>
      <c r="GG197" s="9"/>
      <c r="GH197" s="9"/>
      <c r="GI197" s="18"/>
      <c r="GL197" s="49"/>
    </row>
    <row r="198" spans="1:194" ht="18">
      <c r="A198" s="48">
        <v>2014</v>
      </c>
      <c r="B198"/>
      <c r="D198" s="47" t="s">
        <v>219</v>
      </c>
      <c r="G198" s="45"/>
      <c r="L198" s="48" t="s">
        <v>1138</v>
      </c>
      <c r="O198" s="52"/>
      <c r="U198" s="48" t="s">
        <v>216</v>
      </c>
      <c r="X198" s="18"/>
      <c r="AD198" s="48" t="s">
        <v>215</v>
      </c>
      <c r="AG198" s="45"/>
      <c r="AM198" s="48" t="s">
        <v>708</v>
      </c>
      <c r="AN198" s="9"/>
      <c r="AO198" s="1"/>
      <c r="AV198" s="47" t="s">
        <v>1593</v>
      </c>
      <c r="AX198" s="18"/>
      <c r="AY198" s="86"/>
      <c r="AZ198" s="18"/>
      <c r="BA198"/>
      <c r="BB198" s="49"/>
      <c r="BC198"/>
      <c r="BE198" s="48" t="s">
        <v>1805</v>
      </c>
      <c r="BI198" s="18"/>
      <c r="BK198" s="49"/>
      <c r="BN198" s="48" t="s">
        <v>2349</v>
      </c>
      <c r="BO198" s="18"/>
      <c r="BP198" s="272"/>
      <c r="BQ198" s="153"/>
      <c r="BR198" s="18"/>
      <c r="BT198" s="49"/>
      <c r="BV198" s="213"/>
      <c r="BW198" s="48" t="s">
        <v>2826</v>
      </c>
      <c r="BZ198" s="85"/>
      <c r="CD198" s="49"/>
      <c r="CG198" s="49"/>
      <c r="CH198" s="493"/>
      <c r="CK198" s="49"/>
      <c r="CP198" s="49"/>
      <c r="CU198" s="49"/>
      <c r="CZ198" s="49"/>
      <c r="DA198" s="18"/>
      <c r="DE198" s="49"/>
      <c r="DJ198" s="49"/>
      <c r="DK198" s="287"/>
      <c r="DO198" s="49"/>
      <c r="DY198" s="49"/>
      <c r="DZ198" s="18"/>
      <c r="ED198" s="49"/>
      <c r="EI198" s="49"/>
      <c r="EN198" s="49"/>
      <c r="ES198" s="49"/>
      <c r="EX198" s="49"/>
      <c r="FC198" s="49"/>
      <c r="FH198" s="49"/>
      <c r="FI198" s="327"/>
      <c r="FR198" s="49"/>
      <c r="FW198" s="49"/>
      <c r="GB198" s="9"/>
      <c r="GC198" s="9"/>
      <c r="GG198" s="9"/>
      <c r="GH198" s="9"/>
      <c r="GI198" s="18"/>
      <c r="GL198" s="49"/>
    </row>
    <row r="199" spans="1:194" ht="18">
      <c r="A199" s="40" t="s">
        <v>31</v>
      </c>
      <c r="B199" s="58" t="s">
        <v>1111</v>
      </c>
      <c r="D199" s="40" t="s">
        <v>35</v>
      </c>
      <c r="G199" s="45">
        <v>7492</v>
      </c>
      <c r="H199" s="58" t="s">
        <v>1111</v>
      </c>
      <c r="L199" s="40" t="s">
        <v>39</v>
      </c>
      <c r="M199" s="3"/>
      <c r="N199" s="3"/>
      <c r="O199" s="52">
        <v>24418</v>
      </c>
      <c r="P199" t="s">
        <v>227</v>
      </c>
      <c r="Q199" s="58" t="s">
        <v>1111</v>
      </c>
      <c r="U199" s="40" t="s">
        <v>11</v>
      </c>
      <c r="X199" s="52">
        <v>39251</v>
      </c>
      <c r="Y199" t="s">
        <v>251</v>
      </c>
      <c r="Z199" s="58" t="s">
        <v>1111</v>
      </c>
      <c r="AD199" s="40" t="s">
        <v>9</v>
      </c>
      <c r="AF199" s="3"/>
      <c r="AG199" s="45">
        <v>50794</v>
      </c>
      <c r="AH199" t="s">
        <v>385</v>
      </c>
      <c r="AI199" s="58" t="s">
        <v>1111</v>
      </c>
      <c r="AM199" s="40" t="s">
        <v>9</v>
      </c>
      <c r="AN199" s="9"/>
      <c r="AO199" s="3"/>
      <c r="AP199" s="152">
        <v>54075.012500000004</v>
      </c>
      <c r="AQ199" t="s">
        <v>1052</v>
      </c>
      <c r="AR199" s="58" t="s">
        <v>1111</v>
      </c>
      <c r="AV199" s="38" t="s">
        <v>143</v>
      </c>
      <c r="AW199" s="9"/>
      <c r="AX199" s="3"/>
      <c r="AY199" s="152">
        <v>48911.887500000041</v>
      </c>
      <c r="AZ199" s="201" t="s">
        <v>1521</v>
      </c>
      <c r="BA199" s="58" t="s">
        <v>1111</v>
      </c>
      <c r="BB199" s="49"/>
      <c r="BC199"/>
      <c r="BE199" s="39" t="s">
        <v>141</v>
      </c>
      <c r="BF199" s="9"/>
      <c r="BG199" s="265"/>
      <c r="BH199" s="152">
        <v>52995.749999999724</v>
      </c>
      <c r="BI199" s="201" t="s">
        <v>1813</v>
      </c>
      <c r="BJ199" s="58" t="s">
        <v>1111</v>
      </c>
      <c r="BK199" s="49"/>
      <c r="BN199" s="239" t="s">
        <v>33</v>
      </c>
      <c r="BO199" s="18"/>
      <c r="BP199" s="272"/>
      <c r="BQ199" s="152">
        <v>56023.450000000055</v>
      </c>
      <c r="BR199" s="201" t="s">
        <v>2354</v>
      </c>
      <c r="BS199" s="58" t="s">
        <v>1111</v>
      </c>
      <c r="BT199" s="49"/>
      <c r="BV199" s="213"/>
      <c r="BW199" s="61" t="s">
        <v>155</v>
      </c>
      <c r="BZ199" s="152">
        <v>61134.524999999747</v>
      </c>
      <c r="CA199" s="201" t="s">
        <v>2900</v>
      </c>
      <c r="CB199" s="58" t="s">
        <v>1111</v>
      </c>
      <c r="CD199" s="49"/>
      <c r="CG199" s="49"/>
      <c r="CH199" s="493"/>
      <c r="CK199" s="49"/>
      <c r="CP199" s="49"/>
      <c r="CU199" s="49"/>
      <c r="CZ199" s="49"/>
      <c r="DA199" s="18"/>
      <c r="DE199" s="49"/>
      <c r="DJ199" s="49"/>
      <c r="DK199" s="287"/>
      <c r="DO199" s="49"/>
      <c r="DY199" s="49"/>
      <c r="DZ199" s="18"/>
      <c r="ED199" s="49"/>
      <c r="EI199" s="49"/>
      <c r="EN199" s="49"/>
      <c r="ES199" s="49"/>
      <c r="EX199" s="49"/>
      <c r="FC199" s="49"/>
      <c r="FH199" s="49"/>
      <c r="FI199" s="327"/>
      <c r="FR199" s="49"/>
      <c r="FW199" s="49"/>
      <c r="GB199" s="9"/>
      <c r="GC199" s="9"/>
      <c r="GG199" s="9"/>
      <c r="GH199" s="9"/>
      <c r="GI199" s="18"/>
      <c r="GL199" s="49"/>
    </row>
    <row r="200" spans="1:194" ht="18">
      <c r="A200" s="48">
        <v>2014</v>
      </c>
      <c r="D200" s="48">
        <v>2015</v>
      </c>
      <c r="G200" s="45"/>
      <c r="H200" s="58"/>
      <c r="L200" s="48" t="s">
        <v>1137</v>
      </c>
      <c r="M200" s="3"/>
      <c r="N200" s="3"/>
      <c r="O200" s="52"/>
      <c r="Q200" s="58"/>
      <c r="U200" s="48" t="s">
        <v>1140</v>
      </c>
      <c r="X200" s="53"/>
      <c r="Z200" s="58"/>
      <c r="AD200" s="48" t="s">
        <v>217</v>
      </c>
      <c r="AG200" s="45"/>
      <c r="AI200" s="58"/>
      <c r="AM200" s="48" t="s">
        <v>708</v>
      </c>
      <c r="AN200" s="10"/>
      <c r="AO200" s="1"/>
      <c r="AR200" s="58"/>
      <c r="AU200" s="86"/>
      <c r="AV200" s="47" t="s">
        <v>1408</v>
      </c>
      <c r="AW200" s="86"/>
      <c r="AX200" s="86"/>
      <c r="AY200" s="86"/>
      <c r="AZ200" s="86"/>
      <c r="BA200" s="58"/>
      <c r="BB200" s="49"/>
      <c r="BC200"/>
      <c r="BD200" s="86"/>
      <c r="BE200" s="47" t="s">
        <v>2144</v>
      </c>
      <c r="BI200" s="18"/>
      <c r="BJ200" s="86"/>
      <c r="BK200" s="49"/>
      <c r="BM200" s="86"/>
      <c r="BN200" s="48" t="s">
        <v>2349</v>
      </c>
      <c r="BO200" s="18"/>
      <c r="BP200" s="272"/>
      <c r="BQ200" s="153"/>
      <c r="BR200" s="18"/>
      <c r="BT200" s="49"/>
      <c r="BV200" s="213"/>
      <c r="BW200" s="48" t="s">
        <v>2826</v>
      </c>
      <c r="BZ200" s="85"/>
      <c r="CD200" s="49"/>
      <c r="CG200" s="49"/>
      <c r="CH200" s="493"/>
      <c r="CK200" s="49"/>
      <c r="CP200" s="49"/>
      <c r="CU200" s="49"/>
      <c r="CZ200" s="49"/>
      <c r="DA200" s="18"/>
      <c r="DE200" s="49"/>
      <c r="DJ200" s="49"/>
      <c r="DK200" s="287"/>
      <c r="DO200" s="49"/>
      <c r="DY200" s="49"/>
      <c r="DZ200" s="18"/>
      <c r="ED200" s="49"/>
      <c r="EI200" s="49"/>
      <c r="EN200" s="49"/>
      <c r="ES200" s="49"/>
      <c r="EX200" s="49"/>
      <c r="FC200" s="49"/>
      <c r="FH200" s="49"/>
      <c r="FI200" s="327"/>
      <c r="FR200" s="49"/>
      <c r="FW200" s="49"/>
      <c r="GB200" s="9"/>
      <c r="GC200" s="9"/>
      <c r="GG200" s="9"/>
      <c r="GH200" s="9"/>
      <c r="GI200" s="18"/>
      <c r="GL200" s="49"/>
    </row>
    <row r="201" spans="1:194" ht="18">
      <c r="D201" s="40" t="s">
        <v>17</v>
      </c>
      <c r="G201" s="45">
        <v>7446</v>
      </c>
      <c r="H201" s="58" t="s">
        <v>1112</v>
      </c>
      <c r="L201" s="40" t="s">
        <v>178</v>
      </c>
      <c r="M201" s="3"/>
      <c r="N201" s="3"/>
      <c r="O201" s="52">
        <v>24259</v>
      </c>
      <c r="P201" t="s">
        <v>228</v>
      </c>
      <c r="Q201" s="58" t="s">
        <v>1112</v>
      </c>
      <c r="U201" s="40" t="s">
        <v>15</v>
      </c>
      <c r="V201" s="3"/>
      <c r="W201" s="3"/>
      <c r="X201" s="52">
        <v>39033</v>
      </c>
      <c r="Y201" t="s">
        <v>252</v>
      </c>
      <c r="Z201" s="58" t="s">
        <v>1112</v>
      </c>
      <c r="AD201" s="40" t="s">
        <v>33</v>
      </c>
      <c r="AG201" s="45">
        <v>48542</v>
      </c>
      <c r="AH201" t="s">
        <v>386</v>
      </c>
      <c r="AI201" s="58" t="s">
        <v>1112</v>
      </c>
      <c r="AM201" s="40" t="s">
        <v>39</v>
      </c>
      <c r="AN201" s="9"/>
      <c r="AO201" s="1"/>
      <c r="AP201" s="152">
        <v>53931.899999999994</v>
      </c>
      <c r="AQ201" t="s">
        <v>1053</v>
      </c>
      <c r="AR201" s="58" t="s">
        <v>1112</v>
      </c>
      <c r="AV201" s="40" t="s">
        <v>25</v>
      </c>
      <c r="AW201" s="9"/>
      <c r="AX201" s="3"/>
      <c r="AY201" s="152">
        <v>48875.137500000041</v>
      </c>
      <c r="AZ201" s="201" t="s">
        <v>1522</v>
      </c>
      <c r="BA201" s="58" t="s">
        <v>1112</v>
      </c>
      <c r="BB201" s="49"/>
      <c r="BC201"/>
      <c r="BE201" s="39" t="s">
        <v>155</v>
      </c>
      <c r="BF201" s="4"/>
      <c r="BG201" s="265"/>
      <c r="BH201" s="152">
        <v>52057.474999999744</v>
      </c>
      <c r="BI201" s="201" t="s">
        <v>1814</v>
      </c>
      <c r="BJ201" s="58" t="s">
        <v>1112</v>
      </c>
      <c r="BK201" s="49"/>
      <c r="BN201" s="239" t="s">
        <v>25</v>
      </c>
      <c r="BO201" s="18"/>
      <c r="BP201" s="272"/>
      <c r="BQ201" s="152">
        <v>56007.912500000246</v>
      </c>
      <c r="BR201" s="201" t="s">
        <v>2355</v>
      </c>
      <c r="BS201" s="58" t="s">
        <v>1112</v>
      </c>
      <c r="BT201" s="49"/>
      <c r="BV201" s="213"/>
      <c r="BW201" s="190" t="s">
        <v>1351</v>
      </c>
      <c r="BZ201" s="152">
        <v>60979.387500000012</v>
      </c>
      <c r="CA201" s="201" t="s">
        <v>2901</v>
      </c>
      <c r="CB201" s="58" t="s">
        <v>1112</v>
      </c>
      <c r="CD201" s="49"/>
      <c r="CG201" s="49"/>
      <c r="CH201" s="493"/>
      <c r="CK201" s="49"/>
      <c r="CP201" s="49"/>
      <c r="CU201" s="49"/>
      <c r="CZ201" s="49"/>
      <c r="DA201" s="18"/>
      <c r="DE201" s="49"/>
      <c r="DJ201" s="49"/>
      <c r="DK201" s="287"/>
      <c r="DO201" s="49"/>
      <c r="DY201" s="49"/>
      <c r="DZ201" s="18"/>
      <c r="ED201" s="49"/>
      <c r="EI201" s="49"/>
      <c r="EN201" s="49"/>
      <c r="ES201" s="49"/>
      <c r="EX201" s="49"/>
      <c r="FC201" s="49"/>
      <c r="FH201" s="49"/>
      <c r="FI201" s="327"/>
      <c r="FR201" s="49"/>
      <c r="FW201" s="49"/>
      <c r="GB201" s="9"/>
      <c r="GC201" s="9"/>
      <c r="GG201" s="9"/>
      <c r="GH201" s="9"/>
      <c r="GI201" s="18"/>
      <c r="GL201" s="49"/>
    </row>
    <row r="202" spans="1:194" ht="18">
      <c r="D202" s="48">
        <v>2015</v>
      </c>
      <c r="G202" s="45"/>
      <c r="H202" s="3"/>
      <c r="L202" s="48" t="s">
        <v>1138</v>
      </c>
      <c r="M202" s="3"/>
      <c r="N202" s="3"/>
      <c r="O202" s="52"/>
      <c r="Q202" s="3"/>
      <c r="U202" s="48" t="s">
        <v>1139</v>
      </c>
      <c r="V202" s="3"/>
      <c r="W202" s="3"/>
      <c r="X202" s="52"/>
      <c r="Z202" s="3"/>
      <c r="AD202" s="48" t="s">
        <v>217</v>
      </c>
      <c r="AG202" s="45"/>
      <c r="AI202" s="3"/>
      <c r="AM202" s="48" t="s">
        <v>708</v>
      </c>
      <c r="AN202" s="9"/>
      <c r="AO202" s="3"/>
      <c r="AR202" s="3"/>
      <c r="AU202" s="86"/>
      <c r="AV202" s="48" t="s">
        <v>1408</v>
      </c>
      <c r="AW202" s="86"/>
      <c r="AX202" s="86"/>
      <c r="AY202" s="86"/>
      <c r="AZ202" s="86"/>
      <c r="BA202" s="3"/>
      <c r="BB202" s="49"/>
      <c r="BC202"/>
      <c r="BD202" s="86"/>
      <c r="BE202" s="47" t="s">
        <v>1805</v>
      </c>
      <c r="BI202" s="18"/>
      <c r="BJ202" s="86"/>
      <c r="BK202" s="49"/>
      <c r="BM202" s="86"/>
      <c r="BN202" s="48" t="s">
        <v>2349</v>
      </c>
      <c r="BO202" s="18"/>
      <c r="BP202" s="272"/>
      <c r="BQ202" s="153"/>
      <c r="BR202" s="18"/>
      <c r="BT202" s="49"/>
      <c r="BV202" s="213"/>
      <c r="BW202" s="48" t="s">
        <v>2826</v>
      </c>
      <c r="BZ202" s="85"/>
      <c r="CD202" s="49"/>
      <c r="CG202" s="49"/>
      <c r="CH202" s="493"/>
      <c r="CK202" s="49"/>
      <c r="CP202" s="49"/>
      <c r="CU202" s="49"/>
      <c r="CZ202" s="49"/>
      <c r="DA202" s="18"/>
      <c r="DE202" s="49"/>
      <c r="DJ202" s="49"/>
      <c r="DK202" s="287"/>
      <c r="DO202" s="49"/>
      <c r="DY202" s="49"/>
      <c r="DZ202" s="18"/>
      <c r="ED202" s="49"/>
      <c r="EI202" s="49"/>
      <c r="EN202" s="49"/>
      <c r="ES202" s="49"/>
      <c r="EX202" s="49"/>
      <c r="FC202" s="49"/>
      <c r="FH202" s="49"/>
      <c r="FI202" s="327"/>
      <c r="FR202" s="49"/>
      <c r="FW202" s="49"/>
      <c r="GB202" s="9"/>
      <c r="GC202" s="9"/>
      <c r="GG202" s="9"/>
      <c r="GH202" s="9"/>
      <c r="GI202" s="18"/>
      <c r="GL202" s="49"/>
    </row>
    <row r="203" spans="1:194" ht="18">
      <c r="D203" s="39" t="s">
        <v>180</v>
      </c>
      <c r="G203" s="45">
        <v>7415</v>
      </c>
      <c r="H203" t="s">
        <v>1113</v>
      </c>
      <c r="L203" s="40" t="s">
        <v>9</v>
      </c>
      <c r="O203" s="52">
        <v>22594</v>
      </c>
      <c r="P203" t="s">
        <v>229</v>
      </c>
      <c r="Q203" t="s">
        <v>1113</v>
      </c>
      <c r="U203" s="40" t="s">
        <v>9</v>
      </c>
      <c r="X203" s="52">
        <v>38876</v>
      </c>
      <c r="Y203" t="s">
        <v>253</v>
      </c>
      <c r="Z203" t="s">
        <v>1113</v>
      </c>
      <c r="AD203" s="40" t="s">
        <v>39</v>
      </c>
      <c r="AG203" s="45">
        <v>47875</v>
      </c>
      <c r="AH203" t="s">
        <v>387</v>
      </c>
      <c r="AI203" t="s">
        <v>1113</v>
      </c>
      <c r="AM203" s="40" t="s">
        <v>33</v>
      </c>
      <c r="AN203" s="9"/>
      <c r="AO203" s="1"/>
      <c r="AP203" s="152">
        <v>53818.049999999974</v>
      </c>
      <c r="AQ203" t="s">
        <v>1054</v>
      </c>
      <c r="AR203" t="s">
        <v>1113</v>
      </c>
      <c r="AV203" s="39" t="s">
        <v>154</v>
      </c>
      <c r="AW203" s="9"/>
      <c r="AX203" s="3"/>
      <c r="AY203" s="152">
        <v>48443.112499999988</v>
      </c>
      <c r="AZ203" s="201" t="s">
        <v>1523</v>
      </c>
      <c r="BA203" t="s">
        <v>1113</v>
      </c>
      <c r="BB203" s="49"/>
      <c r="BC203"/>
      <c r="BE203" s="38" t="s">
        <v>142</v>
      </c>
      <c r="BF203" s="9"/>
      <c r="BG203" s="265"/>
      <c r="BH203" s="152">
        <v>52047.224999999882</v>
      </c>
      <c r="BI203" s="201" t="s">
        <v>1815</v>
      </c>
      <c r="BJ203" t="s">
        <v>1113</v>
      </c>
      <c r="BK203" s="49"/>
      <c r="BN203" s="61" t="s">
        <v>155</v>
      </c>
      <c r="BO203" s="18"/>
      <c r="BP203" s="272"/>
      <c r="BQ203" s="152">
        <v>55636.387499999611</v>
      </c>
      <c r="BR203" s="201" t="s">
        <v>2356</v>
      </c>
      <c r="BS203" t="s">
        <v>1113</v>
      </c>
      <c r="BT203" s="49"/>
      <c r="BV203" s="213"/>
      <c r="BW203" s="239" t="s">
        <v>31</v>
      </c>
      <c r="BZ203" s="152">
        <v>60821.812499999913</v>
      </c>
      <c r="CA203" s="201" t="s">
        <v>2902</v>
      </c>
      <c r="CB203" t="s">
        <v>1113</v>
      </c>
      <c r="CD203" s="49"/>
      <c r="CG203" s="49"/>
      <c r="CH203" s="493"/>
      <c r="CK203" s="49"/>
      <c r="CP203" s="49"/>
      <c r="CU203" s="49"/>
      <c r="CZ203" s="49"/>
      <c r="DA203" s="18"/>
      <c r="DE203" s="49"/>
      <c r="DJ203" s="49"/>
      <c r="DK203" s="287"/>
      <c r="DO203" s="49"/>
      <c r="DY203" s="49"/>
      <c r="DZ203" s="18"/>
      <c r="ED203" s="49"/>
      <c r="EI203" s="49"/>
      <c r="EN203" s="49"/>
      <c r="ES203" s="49"/>
      <c r="EX203" s="49"/>
      <c r="FC203" s="49"/>
      <c r="FH203" s="49"/>
      <c r="FI203" s="327"/>
      <c r="FR203" s="49"/>
      <c r="FW203" s="49"/>
      <c r="GB203" s="9"/>
      <c r="GC203" s="9"/>
      <c r="GG203" s="9"/>
      <c r="GH203" s="9"/>
      <c r="GI203" s="18"/>
      <c r="GL203" s="49"/>
    </row>
    <row r="204" spans="1:194" ht="18">
      <c r="D204" s="47" t="s">
        <v>219</v>
      </c>
      <c r="G204" s="45"/>
      <c r="H204" s="58"/>
      <c r="L204" s="48" t="s">
        <v>1137</v>
      </c>
      <c r="O204" s="52"/>
      <c r="Q204" s="58"/>
      <c r="U204" s="48" t="s">
        <v>1139</v>
      </c>
      <c r="X204" s="52"/>
      <c r="Z204" s="58"/>
      <c r="AD204" s="48" t="s">
        <v>217</v>
      </c>
      <c r="AG204" s="45"/>
      <c r="AI204" s="58"/>
      <c r="AM204" s="48" t="s">
        <v>708</v>
      </c>
      <c r="AN204" s="9"/>
      <c r="AO204" s="1"/>
      <c r="AR204" s="58"/>
      <c r="AV204" s="47" t="s">
        <v>1406</v>
      </c>
      <c r="AX204" s="18"/>
      <c r="AY204" s="86"/>
      <c r="AZ204" s="18"/>
      <c r="BA204" s="58"/>
      <c r="BB204" s="49"/>
      <c r="BC204"/>
      <c r="BE204" s="47" t="s">
        <v>2144</v>
      </c>
      <c r="BI204" s="18"/>
      <c r="BK204" s="49"/>
      <c r="BN204" s="48" t="s">
        <v>2349</v>
      </c>
      <c r="BO204" s="18"/>
      <c r="BP204" s="272"/>
      <c r="BQ204" s="153"/>
      <c r="BR204" s="18"/>
      <c r="BT204" s="49"/>
      <c r="BV204" s="213"/>
      <c r="BW204" s="48" t="s">
        <v>2826</v>
      </c>
      <c r="BZ204" s="85"/>
      <c r="CD204" s="49"/>
      <c r="CG204" s="49"/>
      <c r="CH204" s="493"/>
      <c r="CK204" s="49"/>
      <c r="CP204" s="49"/>
      <c r="CU204" s="49"/>
      <c r="CZ204" s="49"/>
      <c r="DA204" s="18"/>
      <c r="DE204" s="49"/>
      <c r="DJ204" s="49"/>
      <c r="DK204" s="287"/>
      <c r="DO204" s="49"/>
      <c r="DY204" s="49"/>
      <c r="DZ204" s="18"/>
      <c r="ED204" s="49"/>
      <c r="EI204" s="49"/>
      <c r="EN204" s="49"/>
      <c r="ES204" s="49"/>
      <c r="EX204" s="49"/>
      <c r="FC204" s="49"/>
      <c r="FH204" s="49"/>
      <c r="FI204" s="327"/>
      <c r="FR204" s="49"/>
      <c r="FW204" s="49"/>
      <c r="GB204" s="9"/>
      <c r="GC204" s="9"/>
      <c r="GG204" s="9"/>
      <c r="GH204" s="9"/>
      <c r="GI204" s="18"/>
      <c r="GL204" s="49"/>
    </row>
    <row r="205" spans="1:194" ht="18">
      <c r="D205" s="40" t="s">
        <v>25</v>
      </c>
      <c r="G205" s="45">
        <v>7405</v>
      </c>
      <c r="H205" s="58" t="s">
        <v>1114</v>
      </c>
      <c r="L205" s="40" t="s">
        <v>19</v>
      </c>
      <c r="O205" s="52">
        <v>21470</v>
      </c>
      <c r="P205" t="s">
        <v>230</v>
      </c>
      <c r="Q205" s="58" t="s">
        <v>1114</v>
      </c>
      <c r="U205" s="40" t="s">
        <v>178</v>
      </c>
      <c r="V205" s="3"/>
      <c r="W205" s="3"/>
      <c r="X205" s="52">
        <v>38617</v>
      </c>
      <c r="Y205" t="s">
        <v>254</v>
      </c>
      <c r="Z205" s="58" t="s">
        <v>1114</v>
      </c>
      <c r="AD205" s="40" t="s">
        <v>19</v>
      </c>
      <c r="AG205" s="45">
        <v>46784</v>
      </c>
      <c r="AH205" t="s">
        <v>388</v>
      </c>
      <c r="AI205" s="58" t="s">
        <v>1114</v>
      </c>
      <c r="AM205" s="40" t="s">
        <v>19</v>
      </c>
      <c r="AN205" s="9"/>
      <c r="AO205" s="1"/>
      <c r="AP205" s="152">
        <v>52291.95000000007</v>
      </c>
      <c r="AQ205" t="s">
        <v>1055</v>
      </c>
      <c r="AR205" s="58" t="s">
        <v>1114</v>
      </c>
      <c r="AV205" s="38" t="s">
        <v>142</v>
      </c>
      <c r="AW205" s="9"/>
      <c r="AX205" s="3"/>
      <c r="AY205" s="152">
        <v>48424.437499999927</v>
      </c>
      <c r="AZ205" s="201" t="s">
        <v>1524</v>
      </c>
      <c r="BA205" s="58" t="s">
        <v>1114</v>
      </c>
      <c r="BB205" s="49"/>
      <c r="BC205"/>
      <c r="BE205" s="40" t="s">
        <v>33</v>
      </c>
      <c r="BF205" s="9"/>
      <c r="BG205" s="265"/>
      <c r="BH205" s="152">
        <v>51845.150000000052</v>
      </c>
      <c r="BI205" s="201" t="s">
        <v>1816</v>
      </c>
      <c r="BJ205" s="58" t="s">
        <v>1114</v>
      </c>
      <c r="BK205" s="49"/>
      <c r="BN205" s="239" t="s">
        <v>11</v>
      </c>
      <c r="BO205" s="18"/>
      <c r="BP205" s="272"/>
      <c r="BQ205" s="152">
        <v>55454.300000000163</v>
      </c>
      <c r="BR205" s="201" t="s">
        <v>2357</v>
      </c>
      <c r="BS205" s="58" t="s">
        <v>1114</v>
      </c>
      <c r="BT205" s="49"/>
      <c r="BV205" s="213"/>
      <c r="BW205" s="61" t="s">
        <v>687</v>
      </c>
      <c r="BZ205" s="152">
        <v>60280.074999999917</v>
      </c>
      <c r="CA205" s="201" t="s">
        <v>2903</v>
      </c>
      <c r="CB205" s="58" t="s">
        <v>1114</v>
      </c>
      <c r="CD205" s="49"/>
      <c r="CG205" s="49"/>
      <c r="CH205" s="493"/>
      <c r="CK205" s="49"/>
      <c r="CP205" s="49"/>
      <c r="CU205" s="49"/>
      <c r="CZ205" s="49"/>
      <c r="DA205" s="18"/>
      <c r="DE205" s="49"/>
      <c r="DJ205" s="49"/>
      <c r="DK205" s="287"/>
      <c r="DO205" s="49"/>
      <c r="DY205" s="49"/>
      <c r="DZ205" s="18"/>
      <c r="ED205" s="49"/>
      <c r="EI205" s="49"/>
      <c r="EN205" s="49"/>
      <c r="ES205" s="49"/>
      <c r="EX205" s="49"/>
      <c r="FC205" s="49"/>
      <c r="FH205" s="49"/>
      <c r="FI205" s="327"/>
      <c r="FR205" s="49"/>
      <c r="FW205" s="49"/>
      <c r="GB205" s="9"/>
      <c r="GC205" s="9"/>
      <c r="GG205" s="9"/>
      <c r="GH205" s="9"/>
      <c r="GI205" s="18"/>
      <c r="GL205" s="49"/>
    </row>
    <row r="206" spans="1:194" ht="18">
      <c r="A206" s="86"/>
      <c r="D206" s="48">
        <v>2015</v>
      </c>
      <c r="G206" s="45"/>
      <c r="H206" s="58"/>
      <c r="L206" s="48" t="s">
        <v>1138</v>
      </c>
      <c r="O206" s="18"/>
      <c r="Q206" s="58"/>
      <c r="U206" s="48" t="s">
        <v>216</v>
      </c>
      <c r="V206" s="3"/>
      <c r="W206" s="3"/>
      <c r="X206" s="52"/>
      <c r="Z206" s="58"/>
      <c r="AD206" s="48" t="s">
        <v>217</v>
      </c>
      <c r="AG206" s="45"/>
      <c r="AI206" s="58"/>
      <c r="AM206" s="48" t="s">
        <v>708</v>
      </c>
      <c r="AN206" s="9"/>
      <c r="AO206" s="3"/>
      <c r="AR206" s="58"/>
      <c r="AU206" s="86"/>
      <c r="AV206" s="47" t="s">
        <v>1593</v>
      </c>
      <c r="AW206" s="86"/>
      <c r="AX206" s="86"/>
      <c r="AY206" s="86"/>
      <c r="AZ206" s="86"/>
      <c r="BA206" s="58"/>
      <c r="BB206" s="49"/>
      <c r="BC206"/>
      <c r="BD206" s="86"/>
      <c r="BE206" s="48" t="s">
        <v>1805</v>
      </c>
      <c r="BI206" s="18"/>
      <c r="BJ206" s="86"/>
      <c r="BK206" s="49"/>
      <c r="BM206" s="86"/>
      <c r="BN206" s="48" t="s">
        <v>2349</v>
      </c>
      <c r="BO206" s="18"/>
      <c r="BP206" s="272"/>
      <c r="BQ206" s="153"/>
      <c r="BR206" s="18"/>
      <c r="BT206" s="49"/>
      <c r="BV206" s="213"/>
      <c r="BW206" s="48" t="s">
        <v>2826</v>
      </c>
      <c r="BZ206" s="85"/>
      <c r="CD206" s="49"/>
      <c r="CG206" s="49"/>
      <c r="CH206" s="493"/>
      <c r="CK206" s="49"/>
      <c r="CP206" s="49"/>
      <c r="CU206" s="49"/>
      <c r="CZ206" s="49"/>
      <c r="DA206" s="18"/>
      <c r="DE206" s="49"/>
      <c r="DJ206" s="49"/>
      <c r="DK206" s="287"/>
      <c r="DO206" s="49"/>
      <c r="DY206" s="49"/>
      <c r="DZ206" s="18"/>
      <c r="ED206" s="49"/>
      <c r="EI206" s="49"/>
      <c r="EN206" s="49"/>
      <c r="ES206" s="49"/>
      <c r="EX206" s="49"/>
      <c r="FC206" s="49"/>
      <c r="FH206" s="49"/>
      <c r="FI206" s="327"/>
      <c r="FR206" s="49"/>
      <c r="FW206" s="49"/>
      <c r="GB206" s="9"/>
      <c r="GC206" s="9"/>
      <c r="GG206" s="9"/>
      <c r="GH206" s="9"/>
      <c r="GI206" s="18"/>
      <c r="GL206" s="49"/>
    </row>
    <row r="207" spans="1:194" ht="18">
      <c r="D207" s="40" t="s">
        <v>9</v>
      </c>
      <c r="G207" s="45">
        <v>6409</v>
      </c>
      <c r="H207" s="58" t="s">
        <v>1115</v>
      </c>
      <c r="L207" s="40" t="s">
        <v>11</v>
      </c>
      <c r="O207" s="52">
        <v>20964</v>
      </c>
      <c r="P207" t="s">
        <v>231</v>
      </c>
      <c r="Q207" s="58" t="s">
        <v>1115</v>
      </c>
      <c r="U207" s="40" t="s">
        <v>33</v>
      </c>
      <c r="X207" s="52">
        <v>37578</v>
      </c>
      <c r="Y207" t="s">
        <v>257</v>
      </c>
      <c r="Z207" s="58" t="s">
        <v>1115</v>
      </c>
      <c r="AD207" s="40" t="s">
        <v>6</v>
      </c>
      <c r="AF207" s="3"/>
      <c r="AG207" s="45">
        <v>46214</v>
      </c>
      <c r="AH207" t="s">
        <v>389</v>
      </c>
      <c r="AI207" s="58" t="s">
        <v>1115</v>
      </c>
      <c r="AM207" s="38" t="s">
        <v>143</v>
      </c>
      <c r="AN207" s="9"/>
      <c r="AO207" s="1"/>
      <c r="AP207" s="152">
        <v>51809.475000000079</v>
      </c>
      <c r="AQ207" t="s">
        <v>1056</v>
      </c>
      <c r="AR207" s="58" t="s">
        <v>1115</v>
      </c>
      <c r="AV207" s="40" t="s">
        <v>33</v>
      </c>
      <c r="AW207" s="4"/>
      <c r="AX207" s="3"/>
      <c r="AY207" s="152">
        <v>48170.512499999859</v>
      </c>
      <c r="AZ207" s="201" t="s">
        <v>1525</v>
      </c>
      <c r="BA207" s="58" t="s">
        <v>1115</v>
      </c>
      <c r="BB207" s="49"/>
      <c r="BC207"/>
      <c r="BE207" s="40" t="s">
        <v>25</v>
      </c>
      <c r="BF207" s="9"/>
      <c r="BG207" s="265"/>
      <c r="BH207" s="152">
        <v>50888.962500000125</v>
      </c>
      <c r="BI207" s="201" t="s">
        <v>1817</v>
      </c>
      <c r="BJ207" s="58" t="s">
        <v>1115</v>
      </c>
      <c r="BK207" s="49"/>
      <c r="BN207" s="61" t="s">
        <v>687</v>
      </c>
      <c r="BO207" s="18"/>
      <c r="BP207" s="272"/>
      <c r="BQ207" s="152">
        <v>54875.34999999986</v>
      </c>
      <c r="BR207" s="201" t="s">
        <v>2358</v>
      </c>
      <c r="BS207" s="58" t="s">
        <v>1115</v>
      </c>
      <c r="BT207" s="49"/>
      <c r="BV207" s="213"/>
      <c r="BW207" s="239" t="s">
        <v>37</v>
      </c>
      <c r="BZ207" s="152">
        <v>60118.60249999995</v>
      </c>
      <c r="CA207" s="201" t="s">
        <v>2904</v>
      </c>
      <c r="CB207" s="58" t="s">
        <v>1115</v>
      </c>
      <c r="CD207" s="49"/>
      <c r="CG207" s="49"/>
      <c r="CH207" s="493"/>
      <c r="CK207" s="49"/>
      <c r="CP207" s="49"/>
      <c r="CU207" s="49"/>
      <c r="CZ207" s="49"/>
      <c r="DA207" s="18"/>
      <c r="DE207" s="49"/>
      <c r="DJ207" s="49"/>
      <c r="DK207" s="287"/>
      <c r="DO207" s="49"/>
      <c r="DY207" s="49"/>
      <c r="DZ207" s="18"/>
      <c r="ED207" s="49"/>
      <c r="EI207" s="49"/>
      <c r="EN207" s="49"/>
      <c r="ES207" s="49"/>
      <c r="EX207" s="49"/>
      <c r="FC207" s="49"/>
      <c r="FH207" s="49"/>
      <c r="FI207" s="327"/>
      <c r="FR207" s="49"/>
      <c r="FW207" s="49"/>
      <c r="GB207" s="9"/>
      <c r="GC207" s="9"/>
      <c r="GG207" s="9"/>
      <c r="GH207" s="9"/>
      <c r="GI207" s="18"/>
      <c r="GL207" s="49"/>
    </row>
    <row r="208" spans="1:194" ht="18">
      <c r="D208" s="47" t="s">
        <v>219</v>
      </c>
      <c r="G208" s="45"/>
      <c r="H208" s="58"/>
      <c r="L208" s="48">
        <v>2016</v>
      </c>
      <c r="O208" s="52"/>
      <c r="Q208" s="58"/>
      <c r="U208" s="48" t="s">
        <v>216</v>
      </c>
      <c r="X208" s="18"/>
      <c r="Z208" s="58"/>
      <c r="AD208" s="48" t="s">
        <v>215</v>
      </c>
      <c r="AF208" s="3"/>
      <c r="AG208" s="45"/>
      <c r="AI208" s="58"/>
      <c r="AM208" s="47" t="s">
        <v>710</v>
      </c>
      <c r="AN208" s="9"/>
      <c r="AO208" s="1"/>
      <c r="AR208" s="58"/>
      <c r="AV208" s="48" t="s">
        <v>1408</v>
      </c>
      <c r="AX208" s="18"/>
      <c r="AY208" s="86"/>
      <c r="AZ208" s="18"/>
      <c r="BA208" s="58"/>
      <c r="BB208" s="49"/>
      <c r="BC208"/>
      <c r="BE208" s="48" t="s">
        <v>1805</v>
      </c>
      <c r="BI208" s="18"/>
      <c r="BK208" s="49"/>
      <c r="BN208" s="48" t="s">
        <v>2349</v>
      </c>
      <c r="BO208" s="18"/>
      <c r="BP208" s="272"/>
      <c r="BQ208" s="153"/>
      <c r="BR208" s="18"/>
      <c r="BT208" s="49"/>
      <c r="BV208" s="213"/>
      <c r="BW208" s="48" t="s">
        <v>2826</v>
      </c>
      <c r="BZ208" s="85"/>
      <c r="CD208" s="49"/>
      <c r="CG208" s="49"/>
      <c r="CH208" s="493"/>
      <c r="CK208" s="49"/>
      <c r="CP208" s="49"/>
      <c r="CU208" s="49"/>
      <c r="CZ208" s="49"/>
      <c r="DA208" s="18"/>
      <c r="DE208" s="49"/>
      <c r="DJ208" s="49"/>
      <c r="DK208" s="287"/>
      <c r="DO208" s="49"/>
      <c r="DY208" s="49"/>
      <c r="DZ208" s="18"/>
      <c r="ED208" s="49"/>
      <c r="EI208" s="49"/>
      <c r="EN208" s="49"/>
      <c r="ES208" s="49"/>
      <c r="EX208" s="49"/>
      <c r="FC208" s="49"/>
      <c r="FH208" s="49"/>
      <c r="FI208" s="327"/>
      <c r="FR208" s="49"/>
      <c r="FW208" s="49"/>
      <c r="GB208" s="9"/>
      <c r="GC208" s="9"/>
      <c r="GG208" s="9"/>
      <c r="GH208" s="9"/>
      <c r="GI208" s="18"/>
      <c r="GL208" s="49"/>
    </row>
    <row r="209" spans="4:194" ht="18">
      <c r="D209" s="40" t="s">
        <v>19</v>
      </c>
      <c r="G209" s="45">
        <v>6335</v>
      </c>
      <c r="H209" t="s">
        <v>1116</v>
      </c>
      <c r="L209" s="40" t="s">
        <v>35</v>
      </c>
      <c r="M209" s="3"/>
      <c r="N209" s="3"/>
      <c r="O209" s="52">
        <v>20591</v>
      </c>
      <c r="P209" t="s">
        <v>232</v>
      </c>
      <c r="Q209" t="s">
        <v>1116</v>
      </c>
      <c r="U209" s="40" t="s">
        <v>6</v>
      </c>
      <c r="X209" s="52">
        <v>36631</v>
      </c>
      <c r="Y209" t="s">
        <v>255</v>
      </c>
      <c r="Z209" t="s">
        <v>1116</v>
      </c>
      <c r="AD209" s="40" t="s">
        <v>27</v>
      </c>
      <c r="AG209" s="45">
        <v>45938</v>
      </c>
      <c r="AH209" t="s">
        <v>390</v>
      </c>
      <c r="AI209" t="s">
        <v>1116</v>
      </c>
      <c r="AM209" s="40" t="s">
        <v>27</v>
      </c>
      <c r="AN209" s="4"/>
      <c r="AO209" s="1"/>
      <c r="AP209" s="152">
        <v>51554.024999999943</v>
      </c>
      <c r="AQ209" t="s">
        <v>1057</v>
      </c>
      <c r="AR209" t="s">
        <v>1116</v>
      </c>
      <c r="AV209" s="40" t="s">
        <v>39</v>
      </c>
      <c r="AW209" s="9"/>
      <c r="AX209" s="3"/>
      <c r="AY209" s="152">
        <v>47133.962499999965</v>
      </c>
      <c r="AZ209" s="201" t="s">
        <v>1526</v>
      </c>
      <c r="BA209" t="s">
        <v>1116</v>
      </c>
      <c r="BB209" s="49"/>
      <c r="BC209"/>
      <c r="BE209" s="40" t="s">
        <v>39</v>
      </c>
      <c r="BF209" s="4"/>
      <c r="BG209" s="265"/>
      <c r="BH209" s="152">
        <v>50767.774999999965</v>
      </c>
      <c r="BI209" s="201" t="s">
        <v>1818</v>
      </c>
      <c r="BJ209" t="s">
        <v>1116</v>
      </c>
      <c r="BK209" s="49"/>
      <c r="BN209" s="28" t="s">
        <v>143</v>
      </c>
      <c r="BO209" s="9"/>
      <c r="BP209" s="61"/>
      <c r="BQ209" s="152">
        <v>54130.937500000153</v>
      </c>
      <c r="BR209" s="201" t="s">
        <v>2359</v>
      </c>
      <c r="BS209" t="s">
        <v>1116</v>
      </c>
      <c r="BT209" s="49"/>
      <c r="BV209" s="213"/>
      <c r="BW209" s="239" t="s">
        <v>25</v>
      </c>
      <c r="BZ209" s="152">
        <v>59761.437500000138</v>
      </c>
      <c r="CA209" s="1" t="s">
        <v>2905</v>
      </c>
      <c r="CB209" t="s">
        <v>1116</v>
      </c>
      <c r="CD209" s="49"/>
      <c r="CG209" s="49"/>
      <c r="CH209" s="493"/>
      <c r="CK209" s="49"/>
      <c r="CP209" s="49"/>
      <c r="CU209" s="49"/>
      <c r="CZ209" s="49"/>
      <c r="DA209" s="18"/>
      <c r="DE209" s="49"/>
      <c r="DJ209" s="49"/>
      <c r="DK209" s="287"/>
      <c r="DO209" s="49"/>
      <c r="DY209" s="49"/>
      <c r="DZ209" s="18"/>
      <c r="ED209" s="49"/>
      <c r="EI209" s="49"/>
      <c r="EN209" s="49"/>
      <c r="ES209" s="49"/>
      <c r="EX209" s="49"/>
      <c r="FC209" s="49"/>
      <c r="FH209" s="49"/>
      <c r="FI209" s="327"/>
      <c r="FR209" s="49"/>
      <c r="FW209" s="49"/>
      <c r="GB209" s="9"/>
      <c r="GC209" s="9"/>
      <c r="GG209" s="9"/>
      <c r="GH209" s="9"/>
      <c r="GI209" s="18"/>
      <c r="GL209" s="49"/>
    </row>
    <row r="210" spans="4:194" ht="18">
      <c r="D210" s="48">
        <v>2015</v>
      </c>
      <c r="G210" s="45"/>
      <c r="H210" s="3"/>
      <c r="L210" s="48" t="s">
        <v>1138</v>
      </c>
      <c r="M210" s="3"/>
      <c r="N210" s="3"/>
      <c r="O210" s="18"/>
      <c r="Q210" s="3"/>
      <c r="U210" s="48" t="s">
        <v>1140</v>
      </c>
      <c r="X210" s="52"/>
      <c r="Z210" s="3"/>
      <c r="AD210" s="48" t="s">
        <v>215</v>
      </c>
      <c r="AG210" s="45"/>
      <c r="AI210" s="3"/>
      <c r="AM210" s="48" t="s">
        <v>708</v>
      </c>
      <c r="AN210" s="9"/>
      <c r="AO210" s="1"/>
      <c r="AR210" s="3"/>
      <c r="AV210" s="48" t="s">
        <v>1408</v>
      </c>
      <c r="AX210" s="18"/>
      <c r="AY210" s="86"/>
      <c r="AZ210" s="18"/>
      <c r="BA210" s="3"/>
      <c r="BB210" s="49"/>
      <c r="BC210"/>
      <c r="BE210" s="48" t="s">
        <v>1805</v>
      </c>
      <c r="BI210" s="18"/>
      <c r="BK210" s="49"/>
      <c r="BN210" s="48" t="s">
        <v>2349</v>
      </c>
      <c r="BO210" s="9"/>
      <c r="BP210" s="61"/>
      <c r="BQ210" s="86"/>
      <c r="BR210" s="57"/>
      <c r="BS210" s="57"/>
      <c r="BT210" s="49"/>
      <c r="BV210" s="213"/>
      <c r="BW210" s="48" t="s">
        <v>2826</v>
      </c>
      <c r="BZ210" s="85"/>
      <c r="CB210" s="57"/>
      <c r="CD210" s="49"/>
      <c r="CG210" s="49"/>
      <c r="CH210" s="493"/>
      <c r="CK210" s="49"/>
      <c r="CP210" s="49"/>
      <c r="CU210" s="49"/>
      <c r="CZ210" s="49"/>
      <c r="DA210" s="18"/>
      <c r="DE210" s="49"/>
      <c r="DJ210" s="49"/>
      <c r="DK210" s="287"/>
      <c r="DO210" s="49"/>
      <c r="DY210" s="49"/>
      <c r="DZ210" s="18"/>
      <c r="ED210" s="49"/>
      <c r="EI210" s="49"/>
      <c r="EN210" s="49"/>
      <c r="ES210" s="49"/>
      <c r="EX210" s="49"/>
      <c r="FC210" s="49"/>
      <c r="FH210" s="49"/>
      <c r="FI210" s="327"/>
      <c r="FR210" s="49"/>
      <c r="FW210" s="49"/>
      <c r="GB210" s="9"/>
      <c r="GC210" s="9"/>
      <c r="GG210" s="9"/>
      <c r="GH210" s="9"/>
      <c r="GI210" s="18"/>
      <c r="GL210" s="49"/>
    </row>
    <row r="211" spans="4:194" ht="18">
      <c r="D211" s="39" t="s">
        <v>181</v>
      </c>
      <c r="G211" s="45">
        <v>5767</v>
      </c>
      <c r="H211" s="58" t="s">
        <v>1117</v>
      </c>
      <c r="L211" s="40" t="s">
        <v>27</v>
      </c>
      <c r="O211" s="52">
        <v>20444</v>
      </c>
      <c r="P211" t="s">
        <v>233</v>
      </c>
      <c r="Q211" s="58" t="s">
        <v>1117</v>
      </c>
      <c r="U211" s="40" t="s">
        <v>19</v>
      </c>
      <c r="X211" s="52">
        <v>36460</v>
      </c>
      <c r="Y211" t="s">
        <v>256</v>
      </c>
      <c r="Z211" s="58" t="s">
        <v>1117</v>
      </c>
      <c r="AD211" s="40" t="s">
        <v>15</v>
      </c>
      <c r="AG211" s="45">
        <v>44747</v>
      </c>
      <c r="AH211" t="s">
        <v>391</v>
      </c>
      <c r="AI211" s="58" t="s">
        <v>1117</v>
      </c>
      <c r="AM211" s="40" t="s">
        <v>6</v>
      </c>
      <c r="AN211" s="9"/>
      <c r="AO211" s="1"/>
      <c r="AP211" s="152">
        <v>51476.937500000087</v>
      </c>
      <c r="AQ211" t="s">
        <v>1058</v>
      </c>
      <c r="AR211" s="58" t="s">
        <v>1117</v>
      </c>
      <c r="AV211" s="40" t="s">
        <v>9</v>
      </c>
      <c r="AW211" s="9"/>
      <c r="AX211" s="3"/>
      <c r="AY211" s="152">
        <v>46647.224999999999</v>
      </c>
      <c r="AZ211" s="201" t="s">
        <v>1527</v>
      </c>
      <c r="BA211" s="58" t="s">
        <v>1117</v>
      </c>
      <c r="BB211" s="49"/>
      <c r="BC211"/>
      <c r="BE211" s="38" t="s">
        <v>143</v>
      </c>
      <c r="BF211" s="9"/>
      <c r="BG211" s="265"/>
      <c r="BH211" s="152">
        <v>49837.962500000125</v>
      </c>
      <c r="BI211" s="201" t="s">
        <v>1819</v>
      </c>
      <c r="BJ211" s="58" t="s">
        <v>1117</v>
      </c>
      <c r="BK211" s="49"/>
      <c r="BN211" s="239" t="s">
        <v>37</v>
      </c>
      <c r="BO211" s="9"/>
      <c r="BP211" s="61"/>
      <c r="BQ211" s="152">
        <v>54069.191249999923</v>
      </c>
      <c r="BR211" s="201" t="s">
        <v>2360</v>
      </c>
      <c r="BS211" s="58" t="s">
        <v>1117</v>
      </c>
      <c r="BT211" s="49"/>
      <c r="BV211" s="213"/>
      <c r="BW211" s="61" t="s">
        <v>651</v>
      </c>
      <c r="BZ211" s="152">
        <v>59335.712500000205</v>
      </c>
      <c r="CA211" s="1" t="s">
        <v>2906</v>
      </c>
      <c r="CB211" s="58" t="s">
        <v>1117</v>
      </c>
      <c r="CD211" s="49"/>
      <c r="CG211" s="49"/>
      <c r="CH211" s="493"/>
      <c r="CK211" s="49"/>
      <c r="CP211" s="49"/>
      <c r="CU211" s="49"/>
      <c r="CZ211" s="49"/>
      <c r="DA211" s="18"/>
      <c r="DE211" s="49"/>
      <c r="DJ211" s="49"/>
      <c r="DK211" s="287"/>
      <c r="DO211" s="49"/>
      <c r="DY211" s="49"/>
      <c r="DZ211" s="18"/>
      <c r="ED211" s="49"/>
      <c r="EI211" s="49"/>
      <c r="EN211" s="49"/>
      <c r="ES211" s="49"/>
      <c r="EX211" s="49"/>
      <c r="FC211" s="49"/>
      <c r="FH211" s="49"/>
      <c r="FI211" s="327"/>
      <c r="FR211" s="49"/>
      <c r="FW211" s="49"/>
      <c r="GB211" s="9"/>
      <c r="GC211" s="9"/>
      <c r="GG211" s="9"/>
      <c r="GH211" s="9"/>
      <c r="GI211" s="18"/>
      <c r="GL211" s="49"/>
    </row>
    <row r="212" spans="4:194" ht="18">
      <c r="D212" s="47">
        <v>2015</v>
      </c>
      <c r="G212" s="45"/>
      <c r="H212" s="3"/>
      <c r="L212" s="48">
        <v>2016</v>
      </c>
      <c r="O212" s="52"/>
      <c r="Q212" s="3"/>
      <c r="U212" s="48" t="s">
        <v>216</v>
      </c>
      <c r="X212" s="18"/>
      <c r="Z212" s="3"/>
      <c r="AD212" s="48" t="s">
        <v>217</v>
      </c>
      <c r="AG212" s="45"/>
      <c r="AI212" s="3"/>
      <c r="AM212" s="48" t="s">
        <v>708</v>
      </c>
      <c r="AN212" s="185"/>
      <c r="AO212" s="1"/>
      <c r="AR212" s="3"/>
      <c r="AV212" s="48" t="s">
        <v>2143</v>
      </c>
      <c r="AX212" s="18"/>
      <c r="AY212" s="86"/>
      <c r="AZ212" s="18"/>
      <c r="BA212" s="3"/>
      <c r="BB212" s="49"/>
      <c r="BC212"/>
      <c r="BE212" s="47" t="s">
        <v>1805</v>
      </c>
      <c r="BI212" s="18"/>
      <c r="BK212" s="49"/>
      <c r="BN212" s="48" t="s">
        <v>2349</v>
      </c>
      <c r="BO212" s="97"/>
      <c r="BP212" s="61"/>
      <c r="BQ212" s="86"/>
      <c r="BR212" s="57"/>
      <c r="BS212" s="57"/>
      <c r="BT212" s="49"/>
      <c r="BV212" s="213"/>
      <c r="BW212" s="48" t="s">
        <v>2826</v>
      </c>
      <c r="BZ212" s="85"/>
      <c r="CB212" s="57"/>
      <c r="CD212" s="49"/>
      <c r="CG212" s="49"/>
      <c r="CH212" s="493"/>
      <c r="CK212" s="49"/>
      <c r="CP212" s="49"/>
      <c r="CU212" s="49"/>
      <c r="CZ212" s="49"/>
      <c r="DA212" s="18"/>
      <c r="DE212" s="49"/>
      <c r="DJ212" s="49"/>
      <c r="DK212" s="287"/>
      <c r="DO212" s="49"/>
      <c r="DY212" s="49"/>
      <c r="DZ212" s="18"/>
      <c r="ED212" s="49"/>
      <c r="EI212" s="49"/>
      <c r="EN212" s="49"/>
      <c r="ES212" s="49"/>
      <c r="EX212" s="49"/>
      <c r="FC212" s="49"/>
      <c r="FH212" s="49"/>
      <c r="FI212" s="327"/>
      <c r="FR212" s="49"/>
      <c r="FW212" s="49"/>
      <c r="GB212" s="9"/>
      <c r="GC212" s="9"/>
      <c r="GG212" s="9"/>
      <c r="GH212" s="9"/>
      <c r="GI212" s="18"/>
      <c r="GL212" s="49"/>
    </row>
    <row r="213" spans="4:194" ht="18">
      <c r="D213" s="40" t="s">
        <v>33</v>
      </c>
      <c r="G213" s="45">
        <v>3437</v>
      </c>
      <c r="H213" s="3" t="s">
        <v>1118</v>
      </c>
      <c r="L213" s="40" t="s">
        <v>33</v>
      </c>
      <c r="O213" s="52">
        <v>20013</v>
      </c>
      <c r="P213" t="s">
        <v>234</v>
      </c>
      <c r="Q213" s="3" t="s">
        <v>1118</v>
      </c>
      <c r="U213" s="40" t="s">
        <v>27</v>
      </c>
      <c r="X213" s="52">
        <v>35242</v>
      </c>
      <c r="Y213" t="s">
        <v>258</v>
      </c>
      <c r="Z213" s="3" t="s">
        <v>1118</v>
      </c>
      <c r="AD213" s="40" t="s">
        <v>29</v>
      </c>
      <c r="AG213" s="45">
        <v>44411</v>
      </c>
      <c r="AH213" t="s">
        <v>392</v>
      </c>
      <c r="AI213" s="3" t="s">
        <v>1118</v>
      </c>
      <c r="AM213" s="40" t="s">
        <v>37</v>
      </c>
      <c r="AN213" s="9"/>
      <c r="AO213" s="1"/>
      <c r="AP213" s="152">
        <v>50235.300000000112</v>
      </c>
      <c r="AQ213" t="s">
        <v>1059</v>
      </c>
      <c r="AR213" s="3" t="s">
        <v>1118</v>
      </c>
      <c r="AV213" s="40" t="s">
        <v>19</v>
      </c>
      <c r="AW213" s="10"/>
      <c r="AX213" s="3"/>
      <c r="AY213" s="152">
        <v>46588.875000000022</v>
      </c>
      <c r="AZ213" s="201" t="s">
        <v>1528</v>
      </c>
      <c r="BA213" s="3" t="s">
        <v>1118</v>
      </c>
      <c r="BB213" s="49"/>
      <c r="BC213"/>
      <c r="BE213" s="40" t="s">
        <v>37</v>
      </c>
      <c r="BF213" s="9"/>
      <c r="BG213" s="265"/>
      <c r="BH213" s="152">
        <v>49630.37999999991</v>
      </c>
      <c r="BI213" s="201" t="s">
        <v>1820</v>
      </c>
      <c r="BJ213" s="3" t="s">
        <v>1118</v>
      </c>
      <c r="BK213" s="49"/>
      <c r="BN213" s="239" t="s">
        <v>17</v>
      </c>
      <c r="BO213" s="97"/>
      <c r="BP213" s="61"/>
      <c r="BQ213" s="152">
        <v>54064.687500000247</v>
      </c>
      <c r="BR213" s="201" t="s">
        <v>2361</v>
      </c>
      <c r="BS213" s="3" t="s">
        <v>1118</v>
      </c>
      <c r="BT213" s="49"/>
      <c r="BV213" s="213"/>
      <c r="BW213" s="239" t="s">
        <v>33</v>
      </c>
      <c r="BZ213" s="152">
        <v>58246.275000000023</v>
      </c>
      <c r="CA213" s="1" t="s">
        <v>2907</v>
      </c>
      <c r="CB213" s="3" t="s">
        <v>1118</v>
      </c>
      <c r="CD213" s="49"/>
      <c r="CG213" s="49"/>
      <c r="CH213" s="493"/>
      <c r="CK213" s="49"/>
      <c r="CP213" s="49"/>
      <c r="CU213" s="49"/>
      <c r="CZ213" s="49"/>
      <c r="DA213" s="18"/>
      <c r="DE213" s="49"/>
      <c r="DJ213" s="49"/>
      <c r="DK213" s="287"/>
      <c r="DO213" s="49"/>
      <c r="DY213" s="49"/>
      <c r="DZ213" s="18"/>
      <c r="ED213" s="49"/>
      <c r="EI213" s="49"/>
      <c r="EN213" s="49"/>
      <c r="ES213" s="49"/>
      <c r="EX213" s="49"/>
      <c r="FC213" s="49"/>
      <c r="FH213" s="49"/>
      <c r="FI213" s="327"/>
      <c r="FR213" s="49"/>
      <c r="FW213" s="49"/>
      <c r="GB213" s="9"/>
      <c r="GC213" s="9"/>
      <c r="GG213" s="9"/>
      <c r="GH213" s="9"/>
      <c r="GI213" s="18"/>
      <c r="GL213" s="49"/>
    </row>
    <row r="214" spans="4:194" ht="18">
      <c r="D214" s="48">
        <v>2015</v>
      </c>
      <c r="G214" s="45"/>
      <c r="H214" s="3"/>
      <c r="L214" s="48" t="s">
        <v>1138</v>
      </c>
      <c r="O214" s="18"/>
      <c r="Q214" s="3"/>
      <c r="U214" s="48" t="s">
        <v>1140</v>
      </c>
      <c r="X214" s="18"/>
      <c r="Z214" s="3"/>
      <c r="AD214" s="48" t="s">
        <v>215</v>
      </c>
      <c r="AG214" s="45"/>
      <c r="AI214" s="3"/>
      <c r="AM214" s="48" t="s">
        <v>708</v>
      </c>
      <c r="AN214" s="4"/>
      <c r="AO214" s="1"/>
      <c r="AR214" s="3"/>
      <c r="AV214" s="48" t="s">
        <v>1408</v>
      </c>
      <c r="AX214" s="18"/>
      <c r="AY214" s="86"/>
      <c r="AZ214" s="18"/>
      <c r="BA214" s="3"/>
      <c r="BB214" s="49"/>
      <c r="BC214"/>
      <c r="BE214" s="48" t="s">
        <v>1805</v>
      </c>
      <c r="BI214" s="18"/>
      <c r="BK214" s="49"/>
      <c r="BN214" s="48" t="s">
        <v>2349</v>
      </c>
      <c r="BO214" s="9"/>
      <c r="BP214" s="61"/>
      <c r="BQ214" s="86"/>
      <c r="BR214" s="57"/>
      <c r="BS214" s="57"/>
      <c r="BT214" s="49"/>
      <c r="BV214" s="213"/>
      <c r="BW214" s="48" t="s">
        <v>2826</v>
      </c>
      <c r="BZ214" s="85"/>
      <c r="CB214" s="57"/>
      <c r="CD214" s="49"/>
      <c r="CG214" s="49"/>
      <c r="CH214" s="493"/>
      <c r="CK214" s="49"/>
      <c r="CP214" s="49"/>
      <c r="CU214" s="49"/>
      <c r="CZ214" s="49"/>
      <c r="DA214" s="18"/>
      <c r="DE214" s="49"/>
      <c r="DJ214" s="49"/>
      <c r="DK214" s="287"/>
      <c r="DO214" s="49"/>
      <c r="DY214" s="49"/>
      <c r="DZ214" s="18"/>
      <c r="ED214" s="49"/>
      <c r="EI214" s="49"/>
      <c r="EN214" s="49"/>
      <c r="ES214" s="49"/>
      <c r="EX214" s="49"/>
      <c r="FC214" s="49"/>
      <c r="FH214" s="49"/>
      <c r="FI214" s="327"/>
      <c r="FR214" s="49"/>
      <c r="FW214" s="49"/>
      <c r="GB214" s="9"/>
      <c r="GC214" s="9"/>
      <c r="GG214" s="9"/>
      <c r="GH214" s="9"/>
      <c r="GI214" s="18"/>
      <c r="GL214" s="49"/>
    </row>
    <row r="215" spans="4:194" ht="18">
      <c r="D215" s="40" t="s">
        <v>37</v>
      </c>
      <c r="G215" s="45">
        <v>2966</v>
      </c>
      <c r="H215" s="3" t="s">
        <v>1119</v>
      </c>
      <c r="L215" s="40" t="s">
        <v>23</v>
      </c>
      <c r="O215" s="52">
        <v>18558</v>
      </c>
      <c r="P215" t="s">
        <v>235</v>
      </c>
      <c r="Q215" s="3" t="s">
        <v>1119</v>
      </c>
      <c r="U215" s="40" t="s">
        <v>23</v>
      </c>
      <c r="X215" s="52">
        <v>34109</v>
      </c>
      <c r="Y215" t="s">
        <v>259</v>
      </c>
      <c r="Z215" s="3" t="s">
        <v>1119</v>
      </c>
      <c r="AD215" s="40" t="s">
        <v>37</v>
      </c>
      <c r="AG215" s="45">
        <v>43466</v>
      </c>
      <c r="AH215" t="s">
        <v>393</v>
      </c>
      <c r="AI215" s="3" t="s">
        <v>1119</v>
      </c>
      <c r="AM215" s="39" t="s">
        <v>141</v>
      </c>
      <c r="AN215" s="9"/>
      <c r="AO215" s="1"/>
      <c r="AP215" s="152">
        <v>49138.3</v>
      </c>
      <c r="AQ215" t="s">
        <v>1060</v>
      </c>
      <c r="AR215" s="3" t="s">
        <v>1119</v>
      </c>
      <c r="AV215" s="40" t="s">
        <v>6</v>
      </c>
      <c r="AW215" s="9"/>
      <c r="AX215" s="3"/>
      <c r="AY215" s="152">
        <v>45735.55000000009</v>
      </c>
      <c r="AZ215" s="201" t="s">
        <v>1529</v>
      </c>
      <c r="BA215" s="3" t="s">
        <v>1119</v>
      </c>
      <c r="BB215" s="49"/>
      <c r="BC215"/>
      <c r="BE215" s="40" t="s">
        <v>9</v>
      </c>
      <c r="BF215" s="9"/>
      <c r="BG215" s="265"/>
      <c r="BH215" s="152">
        <v>48309.212500000191</v>
      </c>
      <c r="BI215" s="201" t="s">
        <v>1821</v>
      </c>
      <c r="BJ215" s="3" t="s">
        <v>1119</v>
      </c>
      <c r="BK215" s="49"/>
      <c r="BN215" s="28" t="s">
        <v>142</v>
      </c>
      <c r="BO215" s="9"/>
      <c r="BP215" s="61"/>
      <c r="BQ215" s="152">
        <v>54014.375000000058</v>
      </c>
      <c r="BR215" s="201" t="s">
        <v>2362</v>
      </c>
      <c r="BS215" s="3" t="s">
        <v>1119</v>
      </c>
      <c r="BT215" s="49"/>
      <c r="BV215" s="213"/>
      <c r="BW215" s="239" t="s">
        <v>11</v>
      </c>
      <c r="BZ215" s="152">
        <v>58086.625000000087</v>
      </c>
      <c r="CA215" s="1" t="s">
        <v>2908</v>
      </c>
      <c r="CB215" s="3" t="s">
        <v>1119</v>
      </c>
      <c r="CD215" s="49"/>
      <c r="CG215" s="49"/>
      <c r="CH215" s="493"/>
      <c r="CK215" s="49"/>
      <c r="CP215" s="49"/>
      <c r="CU215" s="49"/>
      <c r="CZ215" s="49"/>
      <c r="DA215" s="18"/>
      <c r="DE215" s="49"/>
      <c r="DJ215" s="49"/>
      <c r="DK215" s="287"/>
      <c r="DO215" s="49"/>
      <c r="DY215" s="49"/>
      <c r="DZ215" s="18"/>
      <c r="ED215" s="49"/>
      <c r="EI215" s="49"/>
      <c r="EN215" s="49"/>
      <c r="ES215" s="49"/>
      <c r="EX215" s="49"/>
      <c r="FC215" s="49"/>
      <c r="FH215" s="49"/>
      <c r="FI215" s="327"/>
      <c r="FR215" s="49"/>
      <c r="FW215" s="49"/>
      <c r="GB215" s="9"/>
      <c r="GC215" s="9"/>
      <c r="GG215" s="9"/>
      <c r="GH215" s="9"/>
      <c r="GI215" s="18"/>
      <c r="GL215" s="49"/>
    </row>
    <row r="216" spans="4:194" ht="18">
      <c r="D216" s="48">
        <v>2015</v>
      </c>
      <c r="L216" s="48">
        <v>2016</v>
      </c>
      <c r="O216" s="52"/>
      <c r="Q216" s="3"/>
      <c r="U216" s="48" t="s">
        <v>1140</v>
      </c>
      <c r="X216" s="52"/>
      <c r="Z216" s="3"/>
      <c r="AD216" s="48" t="s">
        <v>217</v>
      </c>
      <c r="AG216" s="45"/>
      <c r="AI216" s="3"/>
      <c r="AM216" s="47" t="s">
        <v>710</v>
      </c>
      <c r="AN216" s="9"/>
      <c r="AO216" s="1"/>
      <c r="AR216" s="3"/>
      <c r="AV216" s="48" t="s">
        <v>1408</v>
      </c>
      <c r="AX216" s="18"/>
      <c r="AY216" s="86"/>
      <c r="AZ216" s="18"/>
      <c r="BA216" s="3"/>
      <c r="BB216" s="49"/>
      <c r="BC216"/>
      <c r="BE216" s="48" t="s">
        <v>2145</v>
      </c>
      <c r="BI216" s="18"/>
      <c r="BK216" s="49"/>
      <c r="BN216" s="48" t="s">
        <v>2349</v>
      </c>
      <c r="BO216" s="9"/>
      <c r="BP216" s="61"/>
      <c r="BQ216" s="86"/>
      <c r="BR216" s="57"/>
      <c r="BS216" s="57"/>
      <c r="BT216" s="49"/>
      <c r="BV216" s="213"/>
      <c r="BW216" s="48" t="s">
        <v>2826</v>
      </c>
      <c r="BZ216" s="85"/>
      <c r="CB216" s="57"/>
      <c r="CD216" s="49"/>
      <c r="CG216" s="49"/>
      <c r="CH216" s="493"/>
      <c r="CK216" s="49"/>
      <c r="CP216" s="49"/>
      <c r="CU216" s="49"/>
      <c r="CZ216" s="49"/>
      <c r="DA216" s="18"/>
      <c r="DE216" s="49"/>
      <c r="DJ216" s="49"/>
      <c r="DK216" s="287"/>
      <c r="DO216" s="49"/>
      <c r="DY216" s="49"/>
      <c r="DZ216" s="18"/>
      <c r="ED216" s="49"/>
      <c r="EI216" s="49"/>
      <c r="EN216" s="49"/>
      <c r="ES216" s="49"/>
      <c r="EX216" s="49"/>
      <c r="FC216" s="49"/>
      <c r="FH216" s="49"/>
      <c r="FI216" s="327"/>
      <c r="FR216" s="49"/>
      <c r="FW216" s="49"/>
      <c r="GB216" s="9"/>
      <c r="GC216" s="9"/>
      <c r="GG216" s="9"/>
      <c r="GH216" s="9"/>
      <c r="GI216" s="18"/>
      <c r="GL216" s="49"/>
    </row>
    <row r="217" spans="4:194" ht="18">
      <c r="I217" s="49"/>
      <c r="L217" s="40" t="s">
        <v>37</v>
      </c>
      <c r="O217" s="52">
        <v>17409</v>
      </c>
      <c r="P217" t="s">
        <v>236</v>
      </c>
      <c r="Q217" s="58" t="s">
        <v>1120</v>
      </c>
      <c r="U217" s="40" t="s">
        <v>35</v>
      </c>
      <c r="V217" s="3"/>
      <c r="W217" s="3"/>
      <c r="X217" s="52">
        <v>34039</v>
      </c>
      <c r="Y217" t="s">
        <v>260</v>
      </c>
      <c r="Z217" s="58" t="s">
        <v>1120</v>
      </c>
      <c r="AD217" s="40" t="s">
        <v>35</v>
      </c>
      <c r="AG217" s="45">
        <v>43433</v>
      </c>
      <c r="AH217" t="s">
        <v>394</v>
      </c>
      <c r="AI217" s="58" t="s">
        <v>1120</v>
      </c>
      <c r="AM217" s="38" t="s">
        <v>142</v>
      </c>
      <c r="AN217" s="9"/>
      <c r="AO217" s="3"/>
      <c r="AP217" s="152">
        <v>48852.549999999967</v>
      </c>
      <c r="AQ217" t="s">
        <v>1061</v>
      </c>
      <c r="AR217" s="58" t="s">
        <v>1120</v>
      </c>
      <c r="AV217" s="40" t="s">
        <v>37</v>
      </c>
      <c r="AW217" s="9"/>
      <c r="AX217" s="3"/>
      <c r="AY217" s="152">
        <v>44816.712500000096</v>
      </c>
      <c r="AZ217" s="201" t="s">
        <v>1530</v>
      </c>
      <c r="BA217" s="58" t="s">
        <v>1120</v>
      </c>
      <c r="BB217" s="49"/>
      <c r="BC217"/>
      <c r="BE217" s="40" t="s">
        <v>6</v>
      </c>
      <c r="BF217" s="10"/>
      <c r="BG217" s="265"/>
      <c r="BH217" s="152">
        <v>48200.762500000019</v>
      </c>
      <c r="BI217" s="201" t="s">
        <v>1822</v>
      </c>
      <c r="BJ217" s="58" t="s">
        <v>1120</v>
      </c>
      <c r="BK217" s="49"/>
      <c r="BN217" s="190" t="s">
        <v>1350</v>
      </c>
      <c r="BO217" s="9"/>
      <c r="BP217" s="61"/>
      <c r="BQ217" s="152">
        <v>53924.775000000067</v>
      </c>
      <c r="BR217" s="201" t="s">
        <v>2363</v>
      </c>
      <c r="BS217" s="58" t="s">
        <v>1120</v>
      </c>
      <c r="BT217" s="49"/>
      <c r="BV217" s="213"/>
      <c r="BW217" s="239" t="s">
        <v>17</v>
      </c>
      <c r="BZ217" s="152">
        <v>58061.425000000119</v>
      </c>
      <c r="CA217" s="1" t="s">
        <v>2909</v>
      </c>
      <c r="CB217" s="58" t="s">
        <v>1120</v>
      </c>
      <c r="CD217" s="49"/>
      <c r="CG217" s="49"/>
      <c r="CH217" s="493"/>
      <c r="CK217" s="49"/>
      <c r="CP217" s="49"/>
      <c r="CU217" s="49"/>
      <c r="CZ217" s="49"/>
      <c r="DA217" s="18"/>
      <c r="DE217" s="49"/>
      <c r="DJ217" s="49"/>
      <c r="DK217" s="287"/>
      <c r="DO217" s="49"/>
      <c r="DY217" s="49"/>
      <c r="DZ217" s="18"/>
      <c r="ED217" s="49"/>
      <c r="EI217" s="49"/>
      <c r="EN217" s="49"/>
      <c r="ES217" s="49"/>
      <c r="EX217" s="49"/>
      <c r="FC217" s="49"/>
      <c r="FH217" s="49"/>
      <c r="FI217" s="327"/>
      <c r="FR217" s="49"/>
      <c r="FW217" s="49"/>
      <c r="GB217" s="9"/>
      <c r="GC217" s="9"/>
      <c r="GG217" s="9"/>
      <c r="GH217" s="9"/>
      <c r="GI217" s="18"/>
      <c r="GL217" s="49"/>
    </row>
    <row r="218" spans="4:194" ht="18">
      <c r="E218" s="49"/>
      <c r="I218" s="49"/>
      <c r="L218" s="48" t="s">
        <v>1138</v>
      </c>
      <c r="O218" s="18"/>
      <c r="Q218" s="3"/>
      <c r="U218" s="48" t="s">
        <v>216</v>
      </c>
      <c r="V218" s="3"/>
      <c r="W218" s="3"/>
      <c r="X218" s="52"/>
      <c r="Z218" s="3"/>
      <c r="AD218" s="48" t="s">
        <v>217</v>
      </c>
      <c r="AG218" s="45"/>
      <c r="AI218" s="3"/>
      <c r="AM218" s="47" t="s">
        <v>710</v>
      </c>
      <c r="AN218" s="3"/>
      <c r="AO218" s="3"/>
      <c r="AR218" s="3"/>
      <c r="AV218" s="48" t="s">
        <v>1408</v>
      </c>
      <c r="AX218" s="18"/>
      <c r="AY218" s="86"/>
      <c r="AZ218" s="18"/>
      <c r="BA218" s="3"/>
      <c r="BB218" s="49"/>
      <c r="BC218"/>
      <c r="BE218" s="48" t="s">
        <v>1805</v>
      </c>
      <c r="BI218" s="18"/>
      <c r="BK218" s="49"/>
      <c r="BN218" s="48" t="s">
        <v>2369</v>
      </c>
      <c r="BO218" s="9"/>
      <c r="BP218" s="61"/>
      <c r="BQ218" s="86"/>
      <c r="BR218" s="57"/>
      <c r="BS218" s="57"/>
      <c r="BT218" s="49"/>
      <c r="BV218" s="213"/>
      <c r="BW218" s="48" t="s">
        <v>2826</v>
      </c>
      <c r="BZ218" s="85"/>
      <c r="CA218" s="1"/>
      <c r="CB218" s="57"/>
      <c r="CD218" s="49"/>
      <c r="CG218" s="49"/>
      <c r="CH218" s="493"/>
      <c r="CK218" s="49"/>
      <c r="CP218" s="49"/>
      <c r="CU218" s="49"/>
      <c r="CZ218" s="49"/>
      <c r="DA218" s="18"/>
      <c r="DE218" s="49"/>
      <c r="DJ218" s="49"/>
      <c r="DK218" s="287"/>
      <c r="DO218" s="49"/>
      <c r="DY218" s="49"/>
      <c r="DZ218" s="18"/>
      <c r="ED218" s="49"/>
      <c r="EI218" s="49"/>
      <c r="EN218" s="49"/>
      <c r="ES218" s="49"/>
      <c r="EX218" s="49"/>
      <c r="FC218" s="49"/>
      <c r="FH218" s="49"/>
      <c r="FI218" s="327"/>
      <c r="FR218" s="49"/>
      <c r="FW218" s="49"/>
      <c r="GB218" s="9"/>
      <c r="GC218" s="9"/>
      <c r="GG218" s="9"/>
      <c r="GH218" s="9"/>
      <c r="GI218" s="18"/>
      <c r="GL218" s="49"/>
    </row>
    <row r="219" spans="4:194" ht="18">
      <c r="D219" s="49"/>
      <c r="E219" s="49"/>
      <c r="G219" s="155"/>
      <c r="I219" s="49"/>
      <c r="L219" s="40" t="s">
        <v>6</v>
      </c>
      <c r="O219" s="52">
        <v>16820</v>
      </c>
      <c r="P219" t="s">
        <v>237</v>
      </c>
      <c r="Q219" s="3" t="s">
        <v>1121</v>
      </c>
      <c r="U219" s="40" t="s">
        <v>37</v>
      </c>
      <c r="X219" s="52">
        <v>33334</v>
      </c>
      <c r="Y219" t="s">
        <v>261</v>
      </c>
      <c r="Z219" s="3" t="s">
        <v>1121</v>
      </c>
      <c r="AD219" s="38" t="s">
        <v>143</v>
      </c>
      <c r="AG219" s="45">
        <v>41749</v>
      </c>
      <c r="AH219" t="s">
        <v>395</v>
      </c>
      <c r="AI219" s="3" t="s">
        <v>1121</v>
      </c>
      <c r="AM219" s="40" t="s">
        <v>23</v>
      </c>
      <c r="AN219" s="3"/>
      <c r="AO219" s="3"/>
      <c r="AP219" s="152">
        <v>47012.825000000033</v>
      </c>
      <c r="AQ219" t="s">
        <v>1062</v>
      </c>
      <c r="AR219" s="3" t="s">
        <v>1121</v>
      </c>
      <c r="AV219" s="40" t="s">
        <v>27</v>
      </c>
      <c r="AW219" s="4"/>
      <c r="AX219" s="3"/>
      <c r="AY219" s="152">
        <v>44328.012499999939</v>
      </c>
      <c r="AZ219" s="201" t="s">
        <v>1531</v>
      </c>
      <c r="BA219" s="3" t="s">
        <v>1121</v>
      </c>
      <c r="BB219" s="49"/>
      <c r="BC219"/>
      <c r="BE219" s="39" t="s">
        <v>153</v>
      </c>
      <c r="BF219" s="9"/>
      <c r="BG219" s="265"/>
      <c r="BH219" s="152">
        <v>47946.225000000064</v>
      </c>
      <c r="BI219" s="201" t="s">
        <v>1823</v>
      </c>
      <c r="BJ219" s="3" t="s">
        <v>1121</v>
      </c>
      <c r="BK219" s="49"/>
      <c r="BN219" s="61" t="s">
        <v>658</v>
      </c>
      <c r="BO219" s="9"/>
      <c r="BP219" s="61"/>
      <c r="BQ219" s="152">
        <v>53862.550000000032</v>
      </c>
      <c r="BR219" s="201" t="s">
        <v>2364</v>
      </c>
      <c r="BS219" s="3" t="s">
        <v>1121</v>
      </c>
      <c r="BT219" s="49"/>
      <c r="BV219" s="213"/>
      <c r="BW219" s="28" t="s">
        <v>143</v>
      </c>
      <c r="BZ219" s="152">
        <v>57965.912500000108</v>
      </c>
      <c r="CA219" s="1" t="s">
        <v>2910</v>
      </c>
      <c r="CB219" s="3" t="s">
        <v>1121</v>
      </c>
      <c r="CD219" s="49"/>
      <c r="CG219" s="49"/>
      <c r="CH219" s="493"/>
      <c r="CK219" s="49"/>
      <c r="CP219" s="49"/>
      <c r="CU219" s="49"/>
      <c r="CZ219" s="49"/>
      <c r="DA219" s="18"/>
      <c r="DE219" s="49"/>
      <c r="DJ219" s="49"/>
      <c r="DK219" s="287"/>
      <c r="DO219" s="49"/>
      <c r="DY219" s="49"/>
      <c r="DZ219" s="18"/>
      <c r="ED219" s="49"/>
      <c r="EI219" s="49"/>
      <c r="EN219" s="49"/>
      <c r="ES219" s="49"/>
      <c r="EX219" s="49"/>
      <c r="FC219" s="49"/>
      <c r="FH219" s="49"/>
      <c r="FI219" s="327"/>
      <c r="FR219" s="49"/>
      <c r="FW219" s="49"/>
      <c r="GB219" s="9"/>
      <c r="GC219" s="9"/>
      <c r="GG219" s="9"/>
      <c r="GH219" s="9"/>
      <c r="GI219" s="18"/>
      <c r="GL219" s="49"/>
    </row>
    <row r="220" spans="4:194" ht="18">
      <c r="D220" s="49"/>
      <c r="E220" s="49"/>
      <c r="G220" s="118"/>
      <c r="I220" s="49"/>
      <c r="L220" s="48">
        <v>2016</v>
      </c>
      <c r="O220" s="18"/>
      <c r="Q220" s="51"/>
      <c r="U220" s="48" t="s">
        <v>216</v>
      </c>
      <c r="X220" s="18"/>
      <c r="Z220" s="3"/>
      <c r="AD220" s="47" t="s">
        <v>218</v>
      </c>
      <c r="AG220" s="45"/>
      <c r="AI220" s="3"/>
      <c r="AM220" s="48" t="s">
        <v>708</v>
      </c>
      <c r="AN220" s="9"/>
      <c r="AO220" s="3"/>
      <c r="AR220" s="3"/>
      <c r="AV220" s="48" t="s">
        <v>1408</v>
      </c>
      <c r="AX220" s="18"/>
      <c r="AY220" s="86"/>
      <c r="AZ220" s="18"/>
      <c r="BA220" s="3"/>
      <c r="BB220" s="49"/>
      <c r="BC220"/>
      <c r="BE220" s="47" t="s">
        <v>1805</v>
      </c>
      <c r="BI220" s="18"/>
      <c r="BK220" s="49"/>
      <c r="BN220" s="48" t="s">
        <v>2349</v>
      </c>
      <c r="BO220" s="9"/>
      <c r="BP220" s="61"/>
      <c r="BQ220" s="86"/>
      <c r="BR220" s="57"/>
      <c r="BS220" s="57"/>
      <c r="BT220" s="49"/>
      <c r="BV220" s="213"/>
      <c r="BW220" s="48" t="s">
        <v>2826</v>
      </c>
      <c r="BZ220" s="85"/>
      <c r="CA220" s="1"/>
      <c r="CB220" s="57"/>
      <c r="CD220" s="49"/>
      <c r="CG220" s="49"/>
      <c r="CH220" s="493"/>
      <c r="CK220" s="49"/>
      <c r="CP220" s="49"/>
      <c r="CU220" s="49"/>
      <c r="CZ220" s="49"/>
      <c r="DA220" s="18"/>
      <c r="DE220" s="49"/>
      <c r="DJ220" s="49"/>
      <c r="DK220" s="287"/>
      <c r="DO220" s="49"/>
      <c r="DY220" s="49"/>
      <c r="DZ220" s="18"/>
      <c r="ED220" s="49"/>
      <c r="EI220" s="49"/>
      <c r="EN220" s="49"/>
      <c r="ES220" s="49"/>
      <c r="EX220" s="49"/>
      <c r="FC220" s="49"/>
      <c r="FH220" s="49"/>
      <c r="FI220" s="327"/>
      <c r="FR220" s="49"/>
      <c r="FW220" s="49"/>
      <c r="GB220" s="9"/>
      <c r="GC220" s="9"/>
      <c r="GG220" s="9"/>
      <c r="GH220" s="9"/>
      <c r="GI220" s="18"/>
      <c r="GL220" s="49"/>
    </row>
    <row r="221" spans="4:194" ht="18">
      <c r="D221" s="49"/>
      <c r="E221" s="49"/>
      <c r="G221" s="155"/>
      <c r="I221" s="49"/>
      <c r="L221" s="40" t="s">
        <v>29</v>
      </c>
      <c r="O221" s="52">
        <v>16784</v>
      </c>
      <c r="P221" t="s">
        <v>238</v>
      </c>
      <c r="Q221" s="3" t="s">
        <v>1122</v>
      </c>
      <c r="U221" s="40" t="s">
        <v>13</v>
      </c>
      <c r="X221" s="52">
        <v>32946</v>
      </c>
      <c r="Y221" t="s">
        <v>262</v>
      </c>
      <c r="Z221" s="3" t="s">
        <v>1122</v>
      </c>
      <c r="AD221" s="40" t="s">
        <v>23</v>
      </c>
      <c r="AG221" s="45">
        <v>41674</v>
      </c>
      <c r="AH221" t="s">
        <v>396</v>
      </c>
      <c r="AI221" s="3" t="s">
        <v>1122</v>
      </c>
      <c r="AM221" s="40" t="s">
        <v>1</v>
      </c>
      <c r="AN221" s="9"/>
      <c r="AO221" s="3"/>
      <c r="AP221" s="152">
        <v>46863.79999999993</v>
      </c>
      <c r="AQ221" t="s">
        <v>1063</v>
      </c>
      <c r="AR221" s="3" t="s">
        <v>1122</v>
      </c>
      <c r="AV221" s="39" t="s">
        <v>155</v>
      </c>
      <c r="AW221" s="9"/>
      <c r="AX221" s="3"/>
      <c r="AY221" s="152">
        <v>44178.54999999993</v>
      </c>
      <c r="AZ221" s="201" t="s">
        <v>1532</v>
      </c>
      <c r="BA221" s="3" t="s">
        <v>1122</v>
      </c>
      <c r="BB221" s="49"/>
      <c r="BC221"/>
      <c r="BE221" s="39" t="s">
        <v>683</v>
      </c>
      <c r="BF221" s="3"/>
      <c r="BG221" s="265"/>
      <c r="BH221" s="152">
        <v>47569.249999999898</v>
      </c>
      <c r="BI221" s="201" t="s">
        <v>1825</v>
      </c>
      <c r="BJ221" s="3" t="s">
        <v>1122</v>
      </c>
      <c r="BK221" s="49"/>
      <c r="BN221" s="61" t="s">
        <v>654</v>
      </c>
      <c r="BO221" s="9"/>
      <c r="BP221" s="61"/>
      <c r="BQ221" s="152">
        <v>53728.537499999984</v>
      </c>
      <c r="BR221" s="201" t="s">
        <v>2365</v>
      </c>
      <c r="BS221" s="3" t="s">
        <v>1122</v>
      </c>
      <c r="BT221" s="49"/>
      <c r="BV221" s="213"/>
      <c r="BW221" s="61" t="s">
        <v>654</v>
      </c>
      <c r="BZ221" s="152">
        <v>57920.625000000007</v>
      </c>
      <c r="CA221" s="1" t="s">
        <v>2911</v>
      </c>
      <c r="CB221" s="3" t="s">
        <v>1122</v>
      </c>
      <c r="CD221" s="49"/>
      <c r="CG221" s="49"/>
      <c r="CH221" s="493"/>
      <c r="CK221" s="49"/>
      <c r="CP221" s="49"/>
      <c r="CU221" s="49"/>
      <c r="CZ221" s="49"/>
      <c r="DA221" s="18"/>
      <c r="DE221" s="49"/>
      <c r="DJ221" s="315"/>
      <c r="DK221" s="287"/>
      <c r="DO221" s="315"/>
      <c r="DY221" s="315"/>
      <c r="DZ221" s="18"/>
      <c r="ED221" s="49"/>
      <c r="EI221" s="49"/>
      <c r="EN221" s="333"/>
      <c r="ES221" s="333"/>
      <c r="EX221" s="333"/>
      <c r="FC221" s="333"/>
      <c r="FH221" s="49"/>
      <c r="FI221" s="327"/>
      <c r="FR221" s="49"/>
      <c r="FW221" s="49"/>
      <c r="GB221" s="9"/>
      <c r="GC221" s="9"/>
      <c r="GG221" s="9"/>
      <c r="GH221" s="9"/>
      <c r="GI221" s="18"/>
      <c r="GL221" s="49"/>
    </row>
    <row r="222" spans="4:194" ht="18">
      <c r="D222" s="49"/>
      <c r="E222" s="49"/>
      <c r="G222" s="155"/>
      <c r="I222" s="49"/>
      <c r="L222" s="48">
        <v>2016</v>
      </c>
      <c r="O222" s="18"/>
      <c r="Q222" s="3"/>
      <c r="U222" s="48" t="s">
        <v>1140</v>
      </c>
      <c r="X222" s="18"/>
      <c r="Z222" s="3"/>
      <c r="AD222" s="48" t="s">
        <v>215</v>
      </c>
      <c r="AG222" s="45"/>
      <c r="AI222" s="3"/>
      <c r="AM222" s="48" t="s">
        <v>708</v>
      </c>
      <c r="AN222" s="3"/>
      <c r="AO222" s="3"/>
      <c r="AR222" s="3"/>
      <c r="AV222" s="47" t="s">
        <v>1406</v>
      </c>
      <c r="AX222" s="18"/>
      <c r="AY222" s="86"/>
      <c r="AZ222" s="18"/>
      <c r="BA222" s="3"/>
      <c r="BB222" s="49"/>
      <c r="BC222"/>
      <c r="BE222" s="48" t="s">
        <v>1824</v>
      </c>
      <c r="BI222" s="18"/>
      <c r="BK222" s="49"/>
      <c r="BN222" s="48" t="s">
        <v>2349</v>
      </c>
      <c r="BO222" s="9"/>
      <c r="BP222" s="61"/>
      <c r="BQ222" s="86"/>
      <c r="BR222" s="57"/>
      <c r="BS222" s="57"/>
      <c r="BT222" s="49"/>
      <c r="BV222" s="213"/>
      <c r="BW222" s="48" t="s">
        <v>2826</v>
      </c>
      <c r="BZ222" s="85"/>
      <c r="CB222" s="57"/>
      <c r="CD222" s="49"/>
      <c r="CG222" s="49"/>
      <c r="CH222" s="493"/>
      <c r="CK222" s="49"/>
      <c r="CP222" s="49"/>
      <c r="CU222" s="49"/>
      <c r="CZ222" s="49"/>
      <c r="DA222" s="18"/>
      <c r="DE222" s="49"/>
      <c r="DJ222" s="49"/>
      <c r="DK222" s="287"/>
      <c r="DO222" s="49"/>
      <c r="DY222" s="49"/>
      <c r="DZ222" s="18"/>
      <c r="ED222" s="315"/>
      <c r="EI222" s="333"/>
      <c r="EN222" s="49"/>
      <c r="ES222" s="49"/>
      <c r="EX222" s="49"/>
      <c r="FC222" s="49"/>
      <c r="FH222" s="49"/>
      <c r="FI222" s="327"/>
      <c r="FR222" s="49"/>
      <c r="FW222" s="49"/>
      <c r="GB222" s="9"/>
      <c r="GC222" s="9"/>
      <c r="GG222" s="9"/>
      <c r="GH222" s="9"/>
      <c r="GI222" s="18"/>
      <c r="GL222" s="49"/>
    </row>
    <row r="223" spans="4:194" ht="18">
      <c r="D223" s="49"/>
      <c r="E223" s="49"/>
      <c r="G223" s="118"/>
      <c r="I223" s="49"/>
      <c r="L223" s="40" t="s">
        <v>13</v>
      </c>
      <c r="O223" s="52">
        <v>16328</v>
      </c>
      <c r="P223" t="s">
        <v>239</v>
      </c>
      <c r="Q223" s="3" t="s">
        <v>1123</v>
      </c>
      <c r="U223" s="40" t="s">
        <v>29</v>
      </c>
      <c r="X223" s="52">
        <v>32711</v>
      </c>
      <c r="Y223" t="s">
        <v>263</v>
      </c>
      <c r="Z223" s="3" t="s">
        <v>1123</v>
      </c>
      <c r="AD223" s="40" t="s">
        <v>13</v>
      </c>
      <c r="AG223" s="45">
        <v>41471</v>
      </c>
      <c r="AH223" t="s">
        <v>397</v>
      </c>
      <c r="AI223" s="3" t="s">
        <v>1123</v>
      </c>
      <c r="AM223" s="40" t="s">
        <v>13</v>
      </c>
      <c r="AN223" s="3"/>
      <c r="AO223" s="3"/>
      <c r="AP223" s="152">
        <v>46797.724999999919</v>
      </c>
      <c r="AQ223" t="s">
        <v>1064</v>
      </c>
      <c r="AR223" s="3" t="s">
        <v>1123</v>
      </c>
      <c r="AV223" s="40" t="s">
        <v>23</v>
      </c>
      <c r="AW223" s="9"/>
      <c r="AX223" s="3"/>
      <c r="AY223" s="152">
        <v>42938.337500000089</v>
      </c>
      <c r="AZ223" s="201" t="s">
        <v>1533</v>
      </c>
      <c r="BA223" s="3" t="s">
        <v>1123</v>
      </c>
      <c r="BB223" s="49"/>
      <c r="BC223"/>
      <c r="BE223" s="40" t="s">
        <v>19</v>
      </c>
      <c r="BF223" s="9"/>
      <c r="BG223" s="265"/>
      <c r="BH223" s="152">
        <v>47382.62499999992</v>
      </c>
      <c r="BI223" s="201" t="s">
        <v>1826</v>
      </c>
      <c r="BJ223" s="3" t="s">
        <v>1123</v>
      </c>
      <c r="BK223" s="49"/>
      <c r="BN223" s="61" t="s">
        <v>667</v>
      </c>
      <c r="BO223" s="61"/>
      <c r="BP223" s="61"/>
      <c r="BQ223" s="152">
        <v>53582.512499999837</v>
      </c>
      <c r="BR223" s="201" t="s">
        <v>2366</v>
      </c>
      <c r="BS223" s="3" t="s">
        <v>1123</v>
      </c>
      <c r="BT223" s="49"/>
      <c r="BV223" s="213"/>
      <c r="BW223" s="28" t="s">
        <v>142</v>
      </c>
      <c r="BZ223" s="152">
        <v>57849.100000000035</v>
      </c>
      <c r="CA223" s="1" t="s">
        <v>2910</v>
      </c>
      <c r="CB223" s="3" t="s">
        <v>1123</v>
      </c>
      <c r="CD223" s="49"/>
      <c r="CG223" s="49"/>
      <c r="CH223" s="493"/>
      <c r="CK223" s="49"/>
      <c r="CP223" s="49"/>
      <c r="CU223" s="49"/>
      <c r="CZ223" s="49"/>
      <c r="DA223" s="18"/>
      <c r="DE223" s="49"/>
      <c r="DJ223" s="49"/>
      <c r="DK223" s="287"/>
      <c r="DO223" s="49"/>
      <c r="DY223" s="49"/>
      <c r="DZ223" s="18"/>
      <c r="ED223" s="49"/>
      <c r="EI223" s="49"/>
      <c r="EN223" s="49"/>
      <c r="ES223" s="49"/>
      <c r="EX223" s="49"/>
      <c r="FC223" s="49"/>
      <c r="FH223" s="49"/>
      <c r="FI223" s="327"/>
      <c r="FR223" s="49"/>
      <c r="FW223" s="49"/>
      <c r="GB223" s="9"/>
      <c r="GC223" s="9"/>
      <c r="GG223" s="9"/>
      <c r="GH223" s="9"/>
      <c r="GI223" s="18"/>
      <c r="GL223" s="49"/>
    </row>
    <row r="224" spans="4:194" ht="18">
      <c r="D224" s="49"/>
      <c r="E224" s="49"/>
      <c r="G224" s="118"/>
      <c r="I224" s="49"/>
      <c r="L224" s="48">
        <v>2016</v>
      </c>
      <c r="O224" s="18"/>
      <c r="Q224" s="3"/>
      <c r="U224" s="48" t="s">
        <v>1140</v>
      </c>
      <c r="X224" s="18"/>
      <c r="Z224" s="3"/>
      <c r="AD224" s="48" t="s">
        <v>215</v>
      </c>
      <c r="AG224" s="45"/>
      <c r="AI224" s="3"/>
      <c r="AM224" s="48" t="s">
        <v>708</v>
      </c>
      <c r="AN224" s="9"/>
      <c r="AO224" s="3"/>
      <c r="AR224" s="3"/>
      <c r="AV224" s="48" t="s">
        <v>1408</v>
      </c>
      <c r="AX224" s="18"/>
      <c r="AY224" s="86"/>
      <c r="AZ224" s="18"/>
      <c r="BA224" s="3"/>
      <c r="BB224" s="49"/>
      <c r="BC224"/>
      <c r="BE224" s="48" t="s">
        <v>1805</v>
      </c>
      <c r="BI224" s="18"/>
      <c r="BK224" s="49"/>
      <c r="BN224" s="48" t="s">
        <v>2349</v>
      </c>
      <c r="BO224" s="9"/>
      <c r="BP224" s="61"/>
      <c r="BQ224" s="86"/>
      <c r="BR224" s="57"/>
      <c r="BS224" s="57"/>
      <c r="BT224" s="49"/>
      <c r="BV224" s="213"/>
      <c r="BW224" s="48" t="s">
        <v>2826</v>
      </c>
      <c r="BZ224" s="85"/>
      <c r="CA224" s="1"/>
      <c r="CB224" s="57"/>
      <c r="CD224" s="49"/>
      <c r="CG224" s="49"/>
      <c r="CH224" s="493"/>
      <c r="CK224" s="49"/>
      <c r="CP224" s="49"/>
      <c r="CU224" s="49"/>
      <c r="CZ224" s="49"/>
      <c r="DA224" s="18"/>
      <c r="DE224" s="49"/>
      <c r="DJ224" s="49"/>
      <c r="DK224" s="287"/>
      <c r="DO224" s="49"/>
      <c r="DY224" s="49"/>
      <c r="DZ224" s="18"/>
      <c r="ED224" s="49"/>
      <c r="EI224" s="49"/>
      <c r="EN224" s="49"/>
      <c r="ES224" s="49"/>
      <c r="EX224" s="49"/>
      <c r="FC224" s="49"/>
      <c r="FH224" s="49"/>
      <c r="FI224" s="327"/>
      <c r="FR224" s="49"/>
      <c r="FW224" s="49"/>
      <c r="GB224" s="9"/>
      <c r="GC224" s="9"/>
      <c r="GG224" s="9"/>
      <c r="GH224" s="9"/>
      <c r="GI224" s="18"/>
      <c r="GL224" s="49"/>
    </row>
    <row r="225" spans="12:194" ht="18">
      <c r="L225" s="40" t="s">
        <v>179</v>
      </c>
      <c r="O225" s="52">
        <v>16200</v>
      </c>
      <c r="P225" t="s">
        <v>240</v>
      </c>
      <c r="Q225" s="3" t="s">
        <v>1124</v>
      </c>
      <c r="U225" s="40" t="s">
        <v>1</v>
      </c>
      <c r="X225" s="52">
        <v>32152</v>
      </c>
      <c r="Y225" t="s">
        <v>264</v>
      </c>
      <c r="Z225" s="3" t="s">
        <v>1124</v>
      </c>
      <c r="AD225" s="40" t="s">
        <v>1</v>
      </c>
      <c r="AF225" s="3"/>
      <c r="AG225" s="45">
        <v>40392</v>
      </c>
      <c r="AH225" t="s">
        <v>398</v>
      </c>
      <c r="AI225" s="3" t="s">
        <v>1124</v>
      </c>
      <c r="AM225" s="40" t="s">
        <v>15</v>
      </c>
      <c r="AP225" s="152">
        <v>45956.074999999939</v>
      </c>
      <c r="AQ225" t="s">
        <v>1065</v>
      </c>
      <c r="AR225" s="3" t="s">
        <v>1124</v>
      </c>
      <c r="AV225" s="40" t="s">
        <v>15</v>
      </c>
      <c r="AW225" s="4"/>
      <c r="AX225" s="3"/>
      <c r="AY225" s="152">
        <v>41848.824999999822</v>
      </c>
      <c r="AZ225" s="201" t="s">
        <v>1534</v>
      </c>
      <c r="BA225" s="3" t="s">
        <v>1124</v>
      </c>
      <c r="BB225" s="49"/>
      <c r="BC225"/>
      <c r="BE225" s="40" t="s">
        <v>27</v>
      </c>
      <c r="BF225" s="9"/>
      <c r="BG225" s="265"/>
      <c r="BH225" s="152">
        <v>47172.87499999936</v>
      </c>
      <c r="BI225" s="201" t="s">
        <v>1827</v>
      </c>
      <c r="BJ225" s="3" t="s">
        <v>1124</v>
      </c>
      <c r="BK225" s="49"/>
      <c r="BN225" s="190" t="s">
        <v>1337</v>
      </c>
      <c r="BO225" s="9"/>
      <c r="BP225" s="61"/>
      <c r="BQ225" s="152">
        <v>53299.362499999916</v>
      </c>
      <c r="BR225" s="201" t="s">
        <v>2367</v>
      </c>
      <c r="BS225" s="3" t="s">
        <v>1124</v>
      </c>
      <c r="BT225" s="49"/>
      <c r="BV225" s="213"/>
      <c r="BW225" s="61" t="s">
        <v>141</v>
      </c>
      <c r="BZ225" s="152">
        <v>57781.199999999903</v>
      </c>
      <c r="CA225" s="1" t="s">
        <v>2912</v>
      </c>
      <c r="CB225" s="3" t="s">
        <v>1124</v>
      </c>
      <c r="CD225" s="49"/>
      <c r="CG225" s="49"/>
      <c r="CH225" s="493"/>
      <c r="CK225" s="49"/>
      <c r="CP225" s="49"/>
      <c r="CU225" s="49"/>
      <c r="CZ225" s="49"/>
      <c r="DA225" s="18"/>
      <c r="DE225" s="49"/>
      <c r="DJ225" s="49"/>
      <c r="DK225" s="287"/>
      <c r="DO225" s="49"/>
      <c r="DY225" s="49"/>
      <c r="DZ225" s="18"/>
      <c r="ED225" s="49"/>
      <c r="EI225" s="49"/>
      <c r="EN225" s="49"/>
      <c r="ES225" s="49"/>
      <c r="EX225" s="49"/>
      <c r="FC225" s="49"/>
      <c r="FH225" s="49"/>
      <c r="FI225" s="327"/>
      <c r="FR225" s="49"/>
      <c r="FW225" s="49"/>
      <c r="GB225" s="9"/>
      <c r="GC225" s="9"/>
      <c r="GG225" s="9"/>
      <c r="GH225" s="9"/>
      <c r="GI225" s="18"/>
      <c r="GL225" s="49"/>
    </row>
    <row r="226" spans="12:194" ht="18">
      <c r="L226" s="47">
        <v>2016</v>
      </c>
      <c r="O226" s="18"/>
      <c r="Q226" s="3"/>
      <c r="U226" s="48" t="s">
        <v>1140</v>
      </c>
      <c r="X226" s="18"/>
      <c r="Z226" s="3"/>
      <c r="AD226" s="48" t="s">
        <v>215</v>
      </c>
      <c r="AF226" s="3"/>
      <c r="AG226" s="45"/>
      <c r="AI226" s="3"/>
      <c r="AM226" s="48" t="s">
        <v>708</v>
      </c>
      <c r="AR226" s="3"/>
      <c r="AV226" s="48" t="s">
        <v>1408</v>
      </c>
      <c r="AX226" s="18"/>
      <c r="AY226" s="86"/>
      <c r="AZ226" s="18"/>
      <c r="BA226" s="3"/>
      <c r="BB226" s="49"/>
      <c r="BC226"/>
      <c r="BE226" s="48" t="s">
        <v>1805</v>
      </c>
      <c r="BI226" s="18"/>
      <c r="BK226" s="49"/>
      <c r="BN226" s="48" t="s">
        <v>2369</v>
      </c>
      <c r="BO226" s="61"/>
      <c r="BP226" s="61"/>
      <c r="BQ226" s="86"/>
      <c r="BR226" s="57"/>
      <c r="BS226" s="57"/>
      <c r="BT226" s="49"/>
      <c r="BV226" s="213"/>
      <c r="BW226" s="48" t="s">
        <v>2826</v>
      </c>
      <c r="BZ226" s="85"/>
      <c r="CA226" s="1"/>
      <c r="CB226" s="57"/>
      <c r="CD226" s="49"/>
      <c r="CG226" s="49"/>
      <c r="CH226" s="493"/>
      <c r="CK226" s="49"/>
      <c r="CP226" s="49"/>
      <c r="CU226" s="49"/>
      <c r="CZ226" s="49"/>
      <c r="DA226" s="18"/>
      <c r="DE226" s="49"/>
      <c r="DJ226" s="49"/>
      <c r="DK226" s="287"/>
      <c r="DO226" s="49"/>
      <c r="DY226" s="49"/>
      <c r="DZ226" s="18"/>
      <c r="ED226" s="49"/>
      <c r="EI226" s="49"/>
      <c r="EN226" s="49"/>
      <c r="ES226" s="49"/>
      <c r="EX226" s="49"/>
      <c r="FC226" s="49"/>
      <c r="FH226" s="49"/>
      <c r="FI226" s="327"/>
      <c r="FR226" s="49"/>
      <c r="FW226" s="49"/>
      <c r="GB226" s="9"/>
      <c r="GC226" s="9"/>
      <c r="GG226" s="9"/>
      <c r="GH226" s="9"/>
      <c r="GI226" s="18"/>
      <c r="GL226" s="49"/>
    </row>
    <row r="227" spans="12:194" ht="18">
      <c r="L227" s="40" t="s">
        <v>1</v>
      </c>
      <c r="O227" s="52">
        <v>15056</v>
      </c>
      <c r="P227" t="s">
        <v>241</v>
      </c>
      <c r="Q227" s="3" t="s">
        <v>1125</v>
      </c>
      <c r="U227" s="40" t="s">
        <v>4</v>
      </c>
      <c r="X227" s="52">
        <v>27513</v>
      </c>
      <c r="Y227" t="s">
        <v>265</v>
      </c>
      <c r="Z227" s="3" t="s">
        <v>1125</v>
      </c>
      <c r="AD227" s="40" t="s">
        <v>4</v>
      </c>
      <c r="AF227" s="3"/>
      <c r="AG227" s="45">
        <v>37571</v>
      </c>
      <c r="AH227" t="s">
        <v>399</v>
      </c>
      <c r="AI227" s="3" t="s">
        <v>1125</v>
      </c>
      <c r="AM227" s="40" t="s">
        <v>35</v>
      </c>
      <c r="AN227" s="3"/>
      <c r="AO227" s="3"/>
      <c r="AP227" s="152">
        <v>44624.487500000017</v>
      </c>
      <c r="AQ227" t="s">
        <v>1066</v>
      </c>
      <c r="AR227" s="3" t="s">
        <v>1125</v>
      </c>
      <c r="AV227" s="38" t="s">
        <v>144</v>
      </c>
      <c r="AW227" s="185"/>
      <c r="AX227" s="3"/>
      <c r="AY227" s="152">
        <v>41514.43750000016</v>
      </c>
      <c r="AZ227" s="201" t="s">
        <v>1535</v>
      </c>
      <c r="BA227" s="3" t="s">
        <v>1125</v>
      </c>
      <c r="BB227" s="49"/>
      <c r="BC227"/>
      <c r="BE227" s="39" t="s">
        <v>704</v>
      </c>
      <c r="BF227" s="3"/>
      <c r="BG227" s="265"/>
      <c r="BH227" s="152">
        <v>46374.874999999825</v>
      </c>
      <c r="BI227" s="201" t="s">
        <v>1828</v>
      </c>
      <c r="BJ227" s="3" t="s">
        <v>1125</v>
      </c>
      <c r="BK227" s="49"/>
      <c r="BN227" s="61" t="s">
        <v>651</v>
      </c>
      <c r="BO227" s="9"/>
      <c r="BP227" s="61"/>
      <c r="BQ227" s="152">
        <v>52982.7125000003</v>
      </c>
      <c r="BR227" s="201" t="s">
        <v>2368</v>
      </c>
      <c r="BS227" s="3" t="s">
        <v>1125</v>
      </c>
      <c r="BT227" s="49"/>
      <c r="BV227" s="213"/>
      <c r="BW227" s="61" t="s">
        <v>638</v>
      </c>
      <c r="BZ227" s="152">
        <v>57704.299999999785</v>
      </c>
      <c r="CA227" s="1" t="s">
        <v>2913</v>
      </c>
      <c r="CB227" s="3" t="s">
        <v>1125</v>
      </c>
      <c r="CD227" s="49"/>
      <c r="CG227" s="49"/>
      <c r="CH227" s="493"/>
      <c r="CK227" s="49"/>
      <c r="CP227" s="49"/>
      <c r="CU227" s="49"/>
      <c r="CZ227" s="49"/>
      <c r="DA227" s="18"/>
      <c r="DE227" s="49"/>
      <c r="DJ227" s="49"/>
      <c r="DK227" s="287"/>
      <c r="DO227" s="49"/>
      <c r="DY227" s="49"/>
      <c r="DZ227" s="18"/>
      <c r="ED227" s="49"/>
      <c r="EI227" s="49"/>
      <c r="EN227" s="49"/>
      <c r="ES227" s="49"/>
      <c r="EX227" s="49"/>
      <c r="FC227" s="49"/>
      <c r="FH227" s="49"/>
      <c r="FI227" s="327"/>
      <c r="FR227" s="49"/>
      <c r="FW227" s="49"/>
      <c r="GB227" s="9"/>
      <c r="GC227" s="9"/>
      <c r="GG227" s="9"/>
      <c r="GH227" s="9"/>
      <c r="GI227" s="18"/>
      <c r="GL227" s="49"/>
    </row>
    <row r="228" spans="12:194" ht="18">
      <c r="L228" s="48">
        <v>2016</v>
      </c>
      <c r="O228" s="18"/>
      <c r="Q228" s="3"/>
      <c r="U228" s="48" t="s">
        <v>1140</v>
      </c>
      <c r="X228" s="18"/>
      <c r="Z228" s="3"/>
      <c r="AD228" s="48" t="s">
        <v>215</v>
      </c>
      <c r="AF228" s="3"/>
      <c r="AG228" s="45"/>
      <c r="AI228" s="3"/>
      <c r="AM228" s="48" t="s">
        <v>708</v>
      </c>
      <c r="AN228" s="3"/>
      <c r="AO228" s="3"/>
      <c r="AR228" s="3"/>
      <c r="AV228" s="47" t="s">
        <v>1408</v>
      </c>
      <c r="AX228" s="18"/>
      <c r="AY228" s="86"/>
      <c r="AZ228" s="18"/>
      <c r="BA228" s="3"/>
      <c r="BB228" s="49"/>
      <c r="BC228"/>
      <c r="BE228" s="48" t="s">
        <v>1824</v>
      </c>
      <c r="BI228" s="18"/>
      <c r="BK228" s="49"/>
      <c r="BN228" s="48" t="s">
        <v>2349</v>
      </c>
      <c r="BO228" s="9"/>
      <c r="BP228" s="61"/>
      <c r="BQ228" s="86"/>
      <c r="BR228" s="57"/>
      <c r="BS228" s="57"/>
      <c r="BT228" s="49"/>
      <c r="BV228" s="213"/>
      <c r="BW228" s="48" t="s">
        <v>2826</v>
      </c>
      <c r="BZ228" s="85"/>
      <c r="CB228" s="57"/>
      <c r="CD228" s="49"/>
      <c r="CG228" s="49"/>
      <c r="CH228" s="493"/>
      <c r="CK228" s="49"/>
      <c r="CP228" s="49"/>
      <c r="CU228" s="49"/>
      <c r="CZ228" s="49"/>
      <c r="DA228" s="18"/>
      <c r="DE228" s="49"/>
      <c r="DJ228" s="49"/>
      <c r="DK228" s="287"/>
      <c r="DO228" s="49"/>
      <c r="DY228" s="49"/>
      <c r="DZ228" s="18"/>
      <c r="ED228" s="49"/>
      <c r="EI228" s="49"/>
      <c r="EN228" s="49"/>
      <c r="ES228" s="49"/>
      <c r="EX228" s="49"/>
      <c r="FC228" s="49"/>
      <c r="FH228" s="49"/>
      <c r="FI228" s="327"/>
      <c r="FR228" s="49"/>
      <c r="FW228" s="49"/>
      <c r="GB228" s="9"/>
      <c r="GC228" s="9"/>
      <c r="GG228" s="9"/>
      <c r="GH228" s="9"/>
      <c r="GI228" s="18"/>
      <c r="GL228" s="49"/>
    </row>
    <row r="229" spans="12:194" ht="18">
      <c r="L229" s="40" t="s">
        <v>4</v>
      </c>
      <c r="O229" s="52">
        <v>14214</v>
      </c>
      <c r="P229" t="s">
        <v>242</v>
      </c>
      <c r="Q229" s="3" t="s">
        <v>1126</v>
      </c>
      <c r="U229" s="38" t="s">
        <v>143</v>
      </c>
      <c r="X229" s="52">
        <v>25299</v>
      </c>
      <c r="Y229" t="s">
        <v>266</v>
      </c>
      <c r="Z229" s="3" t="s">
        <v>1126</v>
      </c>
      <c r="AD229" s="38" t="s">
        <v>142</v>
      </c>
      <c r="AG229" s="45">
        <v>36223</v>
      </c>
      <c r="AH229" t="s">
        <v>400</v>
      </c>
      <c r="AI229" s="3" t="s">
        <v>1126</v>
      </c>
      <c r="AM229" s="38" t="s">
        <v>144</v>
      </c>
      <c r="AN229" s="9"/>
      <c r="AO229" s="3"/>
      <c r="AP229" s="152">
        <v>42530.512500000084</v>
      </c>
      <c r="AQ229" t="s">
        <v>1067</v>
      </c>
      <c r="AR229" s="3" t="s">
        <v>1126</v>
      </c>
      <c r="AV229" s="39" t="s">
        <v>162</v>
      </c>
      <c r="AW229" s="9"/>
      <c r="AX229" s="3"/>
      <c r="AY229" s="152">
        <v>41436.274999999951</v>
      </c>
      <c r="AZ229" s="201" t="s">
        <v>1536</v>
      </c>
      <c r="BA229" s="3" t="s">
        <v>1126</v>
      </c>
      <c r="BB229" s="49"/>
      <c r="BC229"/>
      <c r="BE229" s="40" t="s">
        <v>23</v>
      </c>
      <c r="BF229" s="9"/>
      <c r="BG229" s="265"/>
      <c r="BH229" s="152">
        <v>46370.587500000292</v>
      </c>
      <c r="BI229" s="201" t="s">
        <v>1829</v>
      </c>
      <c r="BJ229" s="3" t="s">
        <v>1126</v>
      </c>
      <c r="BK229" s="49"/>
      <c r="BN229" s="61" t="s">
        <v>141</v>
      </c>
      <c r="BQ229" s="152">
        <v>52952.074999999815</v>
      </c>
      <c r="BR229" s="201" t="s">
        <v>2370</v>
      </c>
      <c r="BS229" s="3" t="s">
        <v>1126</v>
      </c>
      <c r="BT229" s="49"/>
      <c r="BV229" s="213"/>
      <c r="BW229" s="190" t="s">
        <v>1349</v>
      </c>
      <c r="BZ229" s="152">
        <v>57094.14999999982</v>
      </c>
      <c r="CA229" s="1" t="s">
        <v>2914</v>
      </c>
      <c r="CB229" s="3" t="s">
        <v>1126</v>
      </c>
      <c r="CD229" s="49"/>
      <c r="CG229" s="49"/>
      <c r="CH229" s="493"/>
      <c r="CK229" s="49"/>
      <c r="CP229" s="49"/>
      <c r="CU229" s="49"/>
      <c r="CZ229" s="49"/>
      <c r="DA229" s="18"/>
      <c r="DE229" s="49"/>
      <c r="DJ229" s="49"/>
      <c r="DK229" s="287"/>
      <c r="DO229" s="49"/>
      <c r="DY229" s="49"/>
      <c r="DZ229" s="18"/>
      <c r="ED229" s="49"/>
      <c r="EI229" s="49"/>
      <c r="EN229" s="49"/>
      <c r="ES229" s="49"/>
      <c r="EX229" s="49"/>
      <c r="FC229" s="49"/>
      <c r="FH229" s="49"/>
      <c r="FI229" s="327"/>
      <c r="FR229" s="49"/>
      <c r="FW229" s="49"/>
      <c r="GB229" s="9"/>
      <c r="GC229" s="9"/>
      <c r="GG229" s="9"/>
      <c r="GH229" s="9"/>
      <c r="GI229" s="18"/>
      <c r="GL229" s="49"/>
    </row>
    <row r="230" spans="12:194" ht="18">
      <c r="L230" s="48">
        <v>2016</v>
      </c>
      <c r="O230" s="52"/>
      <c r="Q230" s="3"/>
      <c r="U230" s="47">
        <v>2017</v>
      </c>
      <c r="X230" s="18"/>
      <c r="Z230" s="3"/>
      <c r="AD230" s="47" t="s">
        <v>218</v>
      </c>
      <c r="AG230" s="45"/>
      <c r="AI230" s="3"/>
      <c r="AM230" s="47" t="s">
        <v>710</v>
      </c>
      <c r="AN230" s="3"/>
      <c r="AO230" s="3"/>
      <c r="AR230" s="3"/>
      <c r="AV230" s="47" t="s">
        <v>1406</v>
      </c>
      <c r="AX230" s="18"/>
      <c r="AY230" s="86"/>
      <c r="AZ230" s="18"/>
      <c r="BA230" s="3"/>
      <c r="BB230" s="49"/>
      <c r="BC230"/>
      <c r="BE230" s="48" t="s">
        <v>1805</v>
      </c>
      <c r="BI230" s="18"/>
      <c r="BK230" s="49"/>
      <c r="BN230" s="48" t="s">
        <v>2349</v>
      </c>
      <c r="BQ230" s="86"/>
      <c r="BT230" s="49"/>
      <c r="BV230" s="213"/>
      <c r="BW230" s="48" t="s">
        <v>2826</v>
      </c>
      <c r="BZ230" s="85"/>
      <c r="CA230" s="1"/>
      <c r="CD230" s="49"/>
      <c r="CG230" s="49"/>
      <c r="CH230" s="493"/>
      <c r="CK230" s="49"/>
      <c r="CP230" s="49"/>
      <c r="CU230" s="49"/>
      <c r="CZ230" s="49"/>
      <c r="DA230" s="18"/>
      <c r="DE230" s="49"/>
      <c r="DJ230" s="49"/>
      <c r="DK230" s="287"/>
      <c r="DO230" s="49"/>
      <c r="DY230" s="49"/>
      <c r="DZ230" s="18"/>
      <c r="ED230" s="49"/>
      <c r="EI230" s="49"/>
      <c r="EN230" s="49"/>
      <c r="ES230" s="49"/>
      <c r="EX230" s="49"/>
      <c r="FC230" s="49"/>
      <c r="FH230" s="49"/>
      <c r="FI230" s="327"/>
      <c r="FR230" s="49"/>
      <c r="FW230" s="49"/>
      <c r="GB230" s="9"/>
      <c r="GC230" s="9"/>
      <c r="GG230" s="9"/>
      <c r="GH230" s="9"/>
      <c r="GI230" s="18"/>
      <c r="GL230" s="49"/>
    </row>
    <row r="231" spans="12:194" ht="18">
      <c r="L231" s="39" t="s">
        <v>180</v>
      </c>
      <c r="O231" s="52">
        <v>5561</v>
      </c>
      <c r="P231" t="s">
        <v>243</v>
      </c>
      <c r="Q231" s="3" t="s">
        <v>1127</v>
      </c>
      <c r="U231" s="38" t="s">
        <v>144</v>
      </c>
      <c r="X231" s="52">
        <v>21421</v>
      </c>
      <c r="Y231" t="s">
        <v>267</v>
      </c>
      <c r="Z231" s="3" t="s">
        <v>1127</v>
      </c>
      <c r="AD231" s="39" t="s">
        <v>141</v>
      </c>
      <c r="AG231" s="45">
        <v>36067</v>
      </c>
      <c r="AH231" t="s">
        <v>401</v>
      </c>
      <c r="AI231" s="3" t="s">
        <v>1127</v>
      </c>
      <c r="AM231" s="39" t="s">
        <v>154</v>
      </c>
      <c r="AN231" s="9"/>
      <c r="AO231" s="3"/>
      <c r="AP231" s="152">
        <v>41494.724999999948</v>
      </c>
      <c r="AQ231" t="s">
        <v>1068</v>
      </c>
      <c r="AR231" s="3" t="s">
        <v>1127</v>
      </c>
      <c r="AV231" s="40" t="s">
        <v>13</v>
      </c>
      <c r="AW231" s="9"/>
      <c r="AX231" s="3"/>
      <c r="AY231" s="152">
        <v>41023.299999999974</v>
      </c>
      <c r="AZ231" s="201" t="s">
        <v>1537</v>
      </c>
      <c r="BA231" s="3" t="s">
        <v>1127</v>
      </c>
      <c r="BB231" s="49"/>
      <c r="BC231"/>
      <c r="BE231" s="39" t="s">
        <v>654</v>
      </c>
      <c r="BF231" s="3"/>
      <c r="BG231" s="265"/>
      <c r="BH231" s="152">
        <v>45916.074999999924</v>
      </c>
      <c r="BI231" s="201" t="s">
        <v>1830</v>
      </c>
      <c r="BJ231" s="3" t="s">
        <v>1127</v>
      </c>
      <c r="BK231" s="49"/>
      <c r="BN231" s="61" t="s">
        <v>653</v>
      </c>
      <c r="BQ231" s="152">
        <v>52872.850000000173</v>
      </c>
      <c r="BR231" s="201" t="s">
        <v>2371</v>
      </c>
      <c r="BS231" s="3" t="s">
        <v>1127</v>
      </c>
      <c r="BT231" s="49"/>
      <c r="BV231" s="213"/>
      <c r="BW231" s="61" t="s">
        <v>658</v>
      </c>
      <c r="BZ231" s="152">
        <v>56787.350000000035</v>
      </c>
      <c r="CA231" s="1" t="s">
        <v>2915</v>
      </c>
      <c r="CB231" s="3" t="s">
        <v>1127</v>
      </c>
      <c r="CD231" s="49"/>
      <c r="CG231" s="49"/>
      <c r="CH231" s="493"/>
      <c r="CK231" s="49"/>
      <c r="CP231" s="49"/>
      <c r="CU231" s="49"/>
      <c r="CZ231" s="49"/>
      <c r="DA231" s="18"/>
      <c r="DE231" s="49"/>
      <c r="DJ231" s="49"/>
      <c r="DK231" s="287"/>
      <c r="DO231" s="49"/>
      <c r="DY231" s="49"/>
      <c r="DZ231" s="18"/>
      <c r="ED231" s="49"/>
      <c r="EI231" s="49"/>
      <c r="EN231" s="49"/>
      <c r="ES231" s="49"/>
      <c r="EX231" s="49"/>
      <c r="FC231" s="49"/>
      <c r="FH231" s="49"/>
      <c r="FI231" s="327"/>
      <c r="FR231" s="49"/>
      <c r="FW231" s="49"/>
      <c r="GB231" s="9"/>
      <c r="GC231" s="9"/>
      <c r="GG231" s="9"/>
      <c r="GH231" s="9"/>
      <c r="GI231" s="18"/>
      <c r="GL231" s="49"/>
    </row>
    <row r="232" spans="12:194" ht="18">
      <c r="L232" s="47" t="s">
        <v>219</v>
      </c>
      <c r="O232" s="52"/>
      <c r="Q232" s="3"/>
      <c r="U232" s="47">
        <v>2017</v>
      </c>
      <c r="X232" s="18"/>
      <c r="Z232" s="3"/>
      <c r="AD232" s="47" t="s">
        <v>218</v>
      </c>
      <c r="AG232" s="45"/>
      <c r="AI232" s="3"/>
      <c r="AM232" s="47" t="s">
        <v>709</v>
      </c>
      <c r="AN232" s="3"/>
      <c r="AO232" s="3"/>
      <c r="AR232" s="3"/>
      <c r="AV232" s="48" t="s">
        <v>1408</v>
      </c>
      <c r="AX232" s="18"/>
      <c r="AY232" s="86"/>
      <c r="AZ232" s="18"/>
      <c r="BA232" s="3"/>
      <c r="BB232" s="49"/>
      <c r="BC232"/>
      <c r="BE232" s="48" t="s">
        <v>1824</v>
      </c>
      <c r="BI232" s="18"/>
      <c r="BK232" s="49"/>
      <c r="BN232" s="48" t="s">
        <v>2349</v>
      </c>
      <c r="BQ232" s="86"/>
      <c r="BT232" s="49"/>
      <c r="BV232" s="213"/>
      <c r="BW232" s="48" t="s">
        <v>2826</v>
      </c>
      <c r="BZ232" s="85"/>
      <c r="CA232" s="1"/>
      <c r="CD232" s="49"/>
      <c r="CG232" s="49"/>
      <c r="CH232" s="493"/>
      <c r="CK232" s="49"/>
      <c r="CP232" s="49"/>
      <c r="CU232" s="49"/>
      <c r="CZ232" s="49"/>
      <c r="DA232" s="18"/>
      <c r="DE232" s="49"/>
      <c r="DJ232" s="49"/>
      <c r="DK232" s="287"/>
      <c r="DO232" s="49"/>
      <c r="DY232" s="49"/>
      <c r="DZ232" s="18"/>
      <c r="ED232" s="49"/>
      <c r="EI232" s="49"/>
      <c r="EN232" s="49"/>
      <c r="ES232" s="49"/>
      <c r="EX232" s="49"/>
      <c r="FC232" s="49"/>
      <c r="FH232" s="49"/>
      <c r="FI232" s="327"/>
      <c r="FR232" s="49"/>
      <c r="FW232" s="49"/>
      <c r="GB232" s="9"/>
      <c r="GC232" s="9"/>
      <c r="GG232" s="9"/>
      <c r="GH232" s="9"/>
      <c r="GI232" s="18"/>
      <c r="GL232" s="49"/>
    </row>
    <row r="233" spans="12:194" ht="18">
      <c r="L233" s="39" t="s">
        <v>181</v>
      </c>
      <c r="O233" s="52">
        <v>4325</v>
      </c>
      <c r="P233" t="s">
        <v>244</v>
      </c>
      <c r="Q233" s="3" t="s">
        <v>1128</v>
      </c>
      <c r="U233" s="38" t="s">
        <v>142</v>
      </c>
      <c r="X233" s="52">
        <v>19103</v>
      </c>
      <c r="Y233" t="s">
        <v>268</v>
      </c>
      <c r="Z233" s="3" t="s">
        <v>1128</v>
      </c>
      <c r="AD233" s="38" t="s">
        <v>144</v>
      </c>
      <c r="AG233" s="45">
        <v>35146</v>
      </c>
      <c r="AH233" t="s">
        <v>402</v>
      </c>
      <c r="AI233" s="3" t="s">
        <v>1128</v>
      </c>
      <c r="AM233" s="40" t="s">
        <v>4</v>
      </c>
      <c r="AN233" s="3"/>
      <c r="AO233" s="3"/>
      <c r="AP233" s="152">
        <v>40811.412499999991</v>
      </c>
      <c r="AQ233" t="s">
        <v>1069</v>
      </c>
      <c r="AR233" s="3" t="s">
        <v>1128</v>
      </c>
      <c r="AV233" s="40" t="s">
        <v>35</v>
      </c>
      <c r="AW233" s="9"/>
      <c r="AX233" s="3"/>
      <c r="AY233" s="152">
        <v>40820.375000000029</v>
      </c>
      <c r="AZ233" s="201" t="s">
        <v>1538</v>
      </c>
      <c r="BA233" s="3" t="s">
        <v>1128</v>
      </c>
      <c r="BB233" s="49"/>
      <c r="BC233"/>
      <c r="BE233" s="39" t="s">
        <v>682</v>
      </c>
      <c r="BF233" s="3"/>
      <c r="BG233" s="265"/>
      <c r="BH233" s="152">
        <v>45790.474999999831</v>
      </c>
      <c r="BI233" s="201" t="s">
        <v>1831</v>
      </c>
      <c r="BJ233" s="3" t="s">
        <v>1128</v>
      </c>
      <c r="BK233" s="49"/>
      <c r="BN233" s="61" t="s">
        <v>682</v>
      </c>
      <c r="BQ233" s="152">
        <v>50942.537499999729</v>
      </c>
      <c r="BR233" s="201" t="s">
        <v>2372</v>
      </c>
      <c r="BS233" s="3" t="s">
        <v>1128</v>
      </c>
      <c r="BT233" s="49"/>
      <c r="BV233" s="213"/>
      <c r="BW233" s="61" t="s">
        <v>653</v>
      </c>
      <c r="BZ233" s="152">
        <v>56214.425000000119</v>
      </c>
      <c r="CA233" s="1" t="s">
        <v>2916</v>
      </c>
      <c r="CB233" s="3" t="s">
        <v>1128</v>
      </c>
      <c r="CD233" s="49"/>
      <c r="CG233" s="49"/>
      <c r="CH233" s="493"/>
      <c r="CK233" s="49"/>
      <c r="CP233" s="49"/>
      <c r="CU233" s="49"/>
      <c r="CZ233" s="49"/>
      <c r="DA233" s="18"/>
      <c r="DE233" s="49"/>
      <c r="DJ233" s="49"/>
      <c r="DK233" s="287"/>
      <c r="DO233" s="49"/>
      <c r="DY233" s="49"/>
      <c r="DZ233" s="18"/>
      <c r="ED233" s="49"/>
      <c r="EI233" s="49"/>
      <c r="EN233" s="49"/>
      <c r="ES233" s="49"/>
      <c r="EX233" s="49"/>
      <c r="FC233" s="49"/>
      <c r="FH233" s="49"/>
      <c r="FI233" s="327"/>
      <c r="FR233" s="49"/>
      <c r="FW233" s="49"/>
      <c r="GB233" s="9"/>
      <c r="GC233" s="9"/>
      <c r="GG233" s="9"/>
      <c r="GH233" s="9"/>
      <c r="GI233" s="18"/>
      <c r="GL233" s="49"/>
    </row>
    <row r="234" spans="12:194" ht="18">
      <c r="L234" s="47">
        <v>2015</v>
      </c>
      <c r="U234" s="47">
        <v>2017</v>
      </c>
      <c r="X234" s="18"/>
      <c r="Z234" s="3"/>
      <c r="AD234" s="47" t="s">
        <v>218</v>
      </c>
      <c r="AG234" s="45"/>
      <c r="AI234" s="3"/>
      <c r="AM234" s="48" t="s">
        <v>708</v>
      </c>
      <c r="AN234" s="3"/>
      <c r="AO234" s="3"/>
      <c r="AR234" s="3"/>
      <c r="AV234" s="48" t="s">
        <v>1408</v>
      </c>
      <c r="AX234" s="18"/>
      <c r="AY234" s="86"/>
      <c r="AZ234" s="18"/>
      <c r="BA234" s="3"/>
      <c r="BB234" s="49"/>
      <c r="BC234"/>
      <c r="BE234" s="48" t="s">
        <v>1824</v>
      </c>
      <c r="BI234" s="18"/>
      <c r="BK234" s="49"/>
      <c r="BN234" s="48" t="s">
        <v>2349</v>
      </c>
      <c r="BQ234" s="86"/>
      <c r="BT234" s="49"/>
      <c r="BV234" s="213"/>
      <c r="BW234" s="48" t="s">
        <v>2826</v>
      </c>
      <c r="BZ234" s="85"/>
      <c r="CD234" s="49"/>
      <c r="CG234" s="49"/>
      <c r="CH234" s="493"/>
      <c r="CK234" s="49"/>
      <c r="CP234" s="49"/>
      <c r="CU234" s="49"/>
      <c r="CZ234" s="49"/>
      <c r="DA234" s="18"/>
      <c r="DE234" s="49"/>
      <c r="DJ234" s="49"/>
      <c r="DK234" s="287"/>
      <c r="DO234" s="49"/>
      <c r="DY234" s="49"/>
      <c r="DZ234" s="18"/>
      <c r="ED234" s="49"/>
      <c r="EI234" s="49"/>
      <c r="EN234" s="49"/>
      <c r="ES234" s="49"/>
      <c r="EX234" s="49"/>
      <c r="FC234" s="49"/>
      <c r="FH234" s="49"/>
      <c r="FI234" s="327"/>
      <c r="FR234" s="49"/>
      <c r="FW234" s="49"/>
      <c r="GB234" s="9"/>
      <c r="GC234" s="9"/>
      <c r="GG234" s="9"/>
      <c r="GH234" s="9"/>
      <c r="GI234" s="18"/>
      <c r="GL234" s="49"/>
    </row>
    <row r="235" spans="12:194" ht="18">
      <c r="L235" s="18"/>
      <c r="M235" s="49"/>
      <c r="O235" s="1"/>
      <c r="Q235" s="51"/>
      <c r="U235" s="39" t="s">
        <v>141</v>
      </c>
      <c r="X235" s="52">
        <v>18324</v>
      </c>
      <c r="Y235" t="s">
        <v>269</v>
      </c>
      <c r="Z235" s="3" t="s">
        <v>1129</v>
      </c>
      <c r="AD235" s="40" t="s">
        <v>178</v>
      </c>
      <c r="AF235" s="3"/>
      <c r="AG235" s="45">
        <v>27207</v>
      </c>
      <c r="AH235" t="s">
        <v>403</v>
      </c>
      <c r="AI235" s="3" t="s">
        <v>1129</v>
      </c>
      <c r="AM235" s="39" t="s">
        <v>162</v>
      </c>
      <c r="AN235" s="3"/>
      <c r="AO235" s="3"/>
      <c r="AP235" s="152">
        <v>37032.350000000006</v>
      </c>
      <c r="AQ235" t="s">
        <v>1070</v>
      </c>
      <c r="AR235" s="3" t="s">
        <v>1129</v>
      </c>
      <c r="AV235" s="40" t="s">
        <v>1</v>
      </c>
      <c r="AW235" s="9"/>
      <c r="AX235" s="3"/>
      <c r="AY235" s="152">
        <v>40258.574999999968</v>
      </c>
      <c r="AZ235" s="201" t="s">
        <v>1539</v>
      </c>
      <c r="BA235" s="3" t="s">
        <v>1129</v>
      </c>
      <c r="BB235" s="49"/>
      <c r="BC235"/>
      <c r="BE235" s="40" t="s">
        <v>15</v>
      </c>
      <c r="BF235" s="9"/>
      <c r="BG235" s="265"/>
      <c r="BH235" s="152">
        <v>45596.899999999521</v>
      </c>
      <c r="BI235" s="201" t="s">
        <v>1832</v>
      </c>
      <c r="BJ235" s="3" t="s">
        <v>1129</v>
      </c>
      <c r="BK235" s="49"/>
      <c r="BN235" s="61" t="s">
        <v>638</v>
      </c>
      <c r="BQ235" s="152">
        <v>50748.537499999766</v>
      </c>
      <c r="BR235" s="201" t="s">
        <v>2373</v>
      </c>
      <c r="BS235" s="3" t="s">
        <v>1129</v>
      </c>
      <c r="BT235" s="49"/>
      <c r="BV235" s="213"/>
      <c r="BW235" s="190" t="s">
        <v>1342</v>
      </c>
      <c r="BZ235" s="152">
        <v>55821.149999999885</v>
      </c>
      <c r="CA235" s="1" t="s">
        <v>2917</v>
      </c>
      <c r="CB235" s="3" t="s">
        <v>1129</v>
      </c>
      <c r="CD235" s="49"/>
      <c r="CG235" s="49"/>
      <c r="CH235" s="493"/>
      <c r="CK235" s="49"/>
      <c r="CP235" s="49"/>
      <c r="CU235" s="49"/>
      <c r="CZ235" s="49"/>
      <c r="DA235" s="18"/>
      <c r="DE235" s="49"/>
      <c r="DJ235" s="49"/>
      <c r="DK235" s="287"/>
      <c r="DO235" s="49"/>
      <c r="DY235" s="49"/>
      <c r="DZ235" s="18"/>
      <c r="ED235" s="49"/>
      <c r="EI235" s="49"/>
      <c r="EN235" s="49"/>
      <c r="ES235" s="49"/>
      <c r="EX235" s="49"/>
      <c r="FC235" s="49"/>
      <c r="FH235" s="49"/>
      <c r="FI235" s="327"/>
      <c r="FR235" s="49"/>
      <c r="FW235" s="49"/>
      <c r="GB235" s="9"/>
      <c r="GC235" s="9"/>
      <c r="GG235" s="9"/>
      <c r="GH235" s="9"/>
      <c r="GI235" s="18"/>
      <c r="GL235" s="49"/>
    </row>
    <row r="236" spans="12:194" ht="18">
      <c r="L236" s="3"/>
      <c r="M236" s="49"/>
      <c r="O236" s="9"/>
      <c r="U236" s="47">
        <v>2017</v>
      </c>
      <c r="X236" s="18"/>
      <c r="Z236" s="3"/>
      <c r="AD236" s="48" t="s">
        <v>216</v>
      </c>
      <c r="AF236" s="3"/>
      <c r="AG236" s="45"/>
      <c r="AI236" s="3"/>
      <c r="AM236" s="47" t="s">
        <v>709</v>
      </c>
      <c r="AN236" s="3"/>
      <c r="AO236" s="3"/>
      <c r="AR236" s="3"/>
      <c r="AV236" s="48" t="s">
        <v>1408</v>
      </c>
      <c r="AX236" s="18"/>
      <c r="AY236" s="86"/>
      <c r="AZ236" s="18"/>
      <c r="BA236" s="3"/>
      <c r="BB236" s="49"/>
      <c r="BC236"/>
      <c r="BE236" s="48" t="s">
        <v>1805</v>
      </c>
      <c r="BI236" s="18"/>
      <c r="BK236" s="49"/>
      <c r="BN236" s="48" t="s">
        <v>2349</v>
      </c>
      <c r="BQ236" s="86"/>
      <c r="BT236" s="49"/>
      <c r="BV236" s="213"/>
      <c r="BW236" s="48" t="s">
        <v>2826</v>
      </c>
      <c r="BZ236" s="85"/>
      <c r="CA236" s="1"/>
      <c r="CD236" s="49"/>
      <c r="CG236" s="49"/>
      <c r="CH236" s="493"/>
      <c r="CK236" s="49"/>
      <c r="CP236" s="49"/>
      <c r="CU236" s="49"/>
      <c r="CZ236" s="49"/>
      <c r="DA236" s="18"/>
      <c r="DE236" s="49"/>
      <c r="DJ236" s="49"/>
      <c r="DK236" s="287"/>
      <c r="DO236" s="49"/>
      <c r="DY236" s="49"/>
      <c r="DZ236" s="18"/>
      <c r="ED236" s="49"/>
      <c r="EI236" s="49"/>
      <c r="EN236" s="49"/>
      <c r="ES236" s="49"/>
      <c r="EX236" s="49"/>
      <c r="FC236" s="49"/>
      <c r="FH236" s="49"/>
      <c r="FI236" s="327"/>
      <c r="FR236" s="49"/>
      <c r="FW236" s="49"/>
      <c r="GB236" s="9"/>
      <c r="GC236" s="9"/>
      <c r="GG236" s="9"/>
      <c r="GH236" s="9"/>
      <c r="GI236" s="18"/>
      <c r="GL236" s="49"/>
    </row>
    <row r="237" spans="12:194" ht="18">
      <c r="L237" s="49"/>
      <c r="M237" s="49"/>
      <c r="O237" s="9"/>
      <c r="Q237" s="51"/>
      <c r="U237" s="40" t="s">
        <v>179</v>
      </c>
      <c r="X237" s="52">
        <v>12150</v>
      </c>
      <c r="Y237" t="s">
        <v>270</v>
      </c>
      <c r="Z237" s="3" t="s">
        <v>1130</v>
      </c>
      <c r="AD237" s="39" t="s">
        <v>154</v>
      </c>
      <c r="AG237" s="45">
        <v>21181</v>
      </c>
      <c r="AH237" t="s">
        <v>404</v>
      </c>
      <c r="AI237" s="3" t="s">
        <v>1130</v>
      </c>
      <c r="AM237" s="39" t="s">
        <v>158</v>
      </c>
      <c r="AN237" s="3"/>
      <c r="AO237" s="3"/>
      <c r="AP237" s="152">
        <v>35647.924999999959</v>
      </c>
      <c r="AQ237" t="s">
        <v>1071</v>
      </c>
      <c r="AR237" s="3" t="s">
        <v>1130</v>
      </c>
      <c r="AV237" s="39" t="s">
        <v>158</v>
      </c>
      <c r="AW237" s="9"/>
      <c r="AX237" s="3"/>
      <c r="AY237" s="152">
        <v>39223.124999999942</v>
      </c>
      <c r="AZ237" s="201" t="s">
        <v>1540</v>
      </c>
      <c r="BA237" s="3" t="s">
        <v>1130</v>
      </c>
      <c r="BB237" s="49"/>
      <c r="BC237"/>
      <c r="BE237" s="39" t="s">
        <v>162</v>
      </c>
      <c r="BF237" s="185"/>
      <c r="BG237" s="265"/>
      <c r="BH237" s="152">
        <v>45576.774999999907</v>
      </c>
      <c r="BI237" s="201" t="s">
        <v>1833</v>
      </c>
      <c r="BJ237" s="3" t="s">
        <v>1130</v>
      </c>
      <c r="BK237" s="49"/>
      <c r="BN237" s="190" t="s">
        <v>1351</v>
      </c>
      <c r="BQ237" s="152">
        <v>50528.212500000031</v>
      </c>
      <c r="BR237" s="201" t="s">
        <v>2374</v>
      </c>
      <c r="BS237" s="3" t="s">
        <v>1130</v>
      </c>
      <c r="BT237" s="49"/>
      <c r="BV237" s="213"/>
      <c r="BW237" s="61" t="s">
        <v>667</v>
      </c>
      <c r="BZ237" s="152">
        <v>55863.82499999991</v>
      </c>
      <c r="CA237" s="1" t="s">
        <v>2918</v>
      </c>
      <c r="CB237" s="3" t="s">
        <v>1130</v>
      </c>
      <c r="CD237" s="49"/>
      <c r="CG237" s="49"/>
      <c r="CH237" s="493"/>
      <c r="CK237" s="49"/>
      <c r="CP237" s="49"/>
      <c r="CU237" s="49"/>
      <c r="CZ237" s="49"/>
      <c r="DA237" s="18"/>
      <c r="DE237" s="49"/>
      <c r="DJ237" s="49"/>
      <c r="DK237" s="287"/>
      <c r="DO237" s="49"/>
      <c r="DY237" s="49"/>
      <c r="DZ237" s="18"/>
      <c r="ED237" s="49"/>
      <c r="EI237" s="49"/>
      <c r="EN237" s="49"/>
      <c r="ES237" s="49"/>
      <c r="EX237" s="49"/>
      <c r="FC237" s="49"/>
      <c r="FH237" s="49"/>
      <c r="FI237" s="327"/>
      <c r="FR237" s="49"/>
      <c r="FW237" s="49"/>
      <c r="GB237" s="9"/>
      <c r="GC237" s="9"/>
      <c r="GG237" s="9"/>
      <c r="GH237" s="9"/>
      <c r="GI237" s="18"/>
      <c r="GL237" s="49"/>
    </row>
    <row r="238" spans="12:194" ht="18">
      <c r="L238" s="49"/>
      <c r="M238" s="49"/>
      <c r="O238" s="49"/>
      <c r="P238" s="49"/>
      <c r="U238" s="47">
        <v>2016</v>
      </c>
      <c r="X238" s="18"/>
      <c r="Z238" s="3"/>
      <c r="AD238" s="47">
        <v>2018</v>
      </c>
      <c r="AG238" s="45"/>
      <c r="AI238" s="3"/>
      <c r="AM238" s="47" t="s">
        <v>709</v>
      </c>
      <c r="AN238" s="3"/>
      <c r="AO238" s="3"/>
      <c r="AR238" s="3"/>
      <c r="AV238" s="47" t="s">
        <v>1406</v>
      </c>
      <c r="AX238" s="18"/>
      <c r="AY238" s="86"/>
      <c r="AZ238" s="18"/>
      <c r="BA238" s="3"/>
      <c r="BB238" s="49"/>
      <c r="BC238"/>
      <c r="BE238" s="47" t="s">
        <v>1805</v>
      </c>
      <c r="BI238" s="18"/>
      <c r="BK238" s="49"/>
      <c r="BN238" s="48" t="s">
        <v>2369</v>
      </c>
      <c r="BQ238" s="86"/>
      <c r="BT238" s="49"/>
      <c r="BV238" s="213"/>
      <c r="BW238" s="48" t="s">
        <v>2826</v>
      </c>
      <c r="BZ238" s="85"/>
      <c r="CA238" s="1"/>
      <c r="CD238" s="49"/>
      <c r="CG238" s="49"/>
      <c r="CH238" s="493"/>
      <c r="CK238" s="49"/>
      <c r="CP238" s="49"/>
      <c r="CU238" s="49"/>
      <c r="CZ238" s="49"/>
      <c r="DA238" s="18"/>
      <c r="DE238" s="49"/>
      <c r="DJ238" s="49"/>
      <c r="DK238" s="287"/>
      <c r="DO238" s="49"/>
      <c r="DY238" s="49"/>
      <c r="DZ238" s="18"/>
      <c r="ED238" s="49"/>
      <c r="EI238" s="49"/>
      <c r="EN238" s="49"/>
      <c r="ES238" s="49"/>
      <c r="EX238" s="49"/>
      <c r="FC238" s="49"/>
      <c r="FH238" s="49"/>
      <c r="FI238" s="327"/>
      <c r="FR238" s="49"/>
      <c r="FW238" s="49"/>
      <c r="GB238" s="9"/>
      <c r="GC238" s="9"/>
      <c r="GG238" s="9"/>
      <c r="GH238" s="9"/>
      <c r="GI238" s="18"/>
      <c r="GL238" s="49"/>
    </row>
    <row r="239" spans="12:194" ht="18">
      <c r="L239" s="49"/>
      <c r="M239" s="49"/>
      <c r="O239" s="49"/>
      <c r="P239" s="49"/>
      <c r="Q239" s="51"/>
      <c r="U239" s="39" t="s">
        <v>180</v>
      </c>
      <c r="X239" s="52">
        <v>3708</v>
      </c>
      <c r="Y239" t="s">
        <v>271</v>
      </c>
      <c r="Z239" s="3" t="s">
        <v>1131</v>
      </c>
      <c r="AD239" s="39" t="s">
        <v>158</v>
      </c>
      <c r="AG239" s="45">
        <v>20312</v>
      </c>
      <c r="AH239" t="s">
        <v>405</v>
      </c>
      <c r="AI239" s="3" t="s">
        <v>1131</v>
      </c>
      <c r="AM239" s="39" t="s">
        <v>155</v>
      </c>
      <c r="AN239" s="3"/>
      <c r="AO239" s="3"/>
      <c r="AP239" s="152">
        <v>34807.325000000026</v>
      </c>
      <c r="AQ239" t="s">
        <v>1072</v>
      </c>
      <c r="AR239" s="3" t="s">
        <v>1131</v>
      </c>
      <c r="AV239" s="39" t="s">
        <v>153</v>
      </c>
      <c r="AW239" s="9"/>
      <c r="AX239" s="3"/>
      <c r="AY239" s="152">
        <v>38173.700000000114</v>
      </c>
      <c r="AZ239" s="201" t="s">
        <v>1541</v>
      </c>
      <c r="BA239" s="3" t="s">
        <v>1131</v>
      </c>
      <c r="BB239" s="49"/>
      <c r="BC239"/>
      <c r="BE239" s="39" t="s">
        <v>700</v>
      </c>
      <c r="BF239" s="3"/>
      <c r="BG239" s="265"/>
      <c r="BH239" s="152">
        <v>45277.549999999828</v>
      </c>
      <c r="BI239" s="201" t="s">
        <v>1834</v>
      </c>
      <c r="BJ239" s="3" t="s">
        <v>1131</v>
      </c>
      <c r="BK239" s="49"/>
      <c r="BN239" s="239" t="s">
        <v>15</v>
      </c>
      <c r="BQ239" s="152">
        <v>50021.624999999673</v>
      </c>
      <c r="BR239" s="201" t="s">
        <v>2375</v>
      </c>
      <c r="BS239" s="3" t="s">
        <v>1131</v>
      </c>
      <c r="BT239" s="49"/>
      <c r="BV239" s="213"/>
      <c r="BW239" s="61" t="s">
        <v>162</v>
      </c>
      <c r="BZ239" s="152">
        <v>55874.074999999866</v>
      </c>
      <c r="CA239" s="1" t="s">
        <v>2919</v>
      </c>
      <c r="CB239" s="3" t="s">
        <v>1131</v>
      </c>
      <c r="CD239" s="49"/>
      <c r="CG239" s="49"/>
      <c r="CH239" s="493"/>
      <c r="CK239" s="49"/>
      <c r="CP239" s="49"/>
      <c r="CU239" s="49"/>
      <c r="CZ239" s="49"/>
      <c r="DA239" s="18"/>
      <c r="DE239" s="49"/>
      <c r="DJ239" s="49"/>
      <c r="DK239" s="287"/>
      <c r="DO239" s="49"/>
      <c r="DY239" s="49"/>
      <c r="DZ239" s="18"/>
      <c r="ED239" s="49"/>
      <c r="EI239" s="49"/>
      <c r="EN239" s="49"/>
      <c r="ES239" s="49"/>
      <c r="EX239" s="49"/>
      <c r="FC239" s="49"/>
      <c r="FH239" s="49"/>
      <c r="FI239" s="327"/>
      <c r="FR239" s="49"/>
      <c r="FW239" s="49"/>
      <c r="GB239" s="9"/>
      <c r="GC239" s="9"/>
      <c r="GG239" s="9"/>
      <c r="GH239" s="9"/>
      <c r="GI239" s="18"/>
      <c r="GL239" s="49"/>
    </row>
    <row r="240" spans="12:194" ht="18">
      <c r="L240" s="49"/>
      <c r="M240" s="49"/>
      <c r="O240" s="49"/>
      <c r="P240" s="49"/>
      <c r="U240" s="47" t="s">
        <v>219</v>
      </c>
      <c r="X240" s="52"/>
      <c r="Z240" s="3"/>
      <c r="AD240" s="47">
        <v>2018</v>
      </c>
      <c r="AG240" s="45"/>
      <c r="AI240" s="3"/>
      <c r="AM240" s="47" t="s">
        <v>709</v>
      </c>
      <c r="AN240" s="3"/>
      <c r="AO240" s="3"/>
      <c r="AR240" s="3"/>
      <c r="AV240" s="47" t="s">
        <v>1406</v>
      </c>
      <c r="AX240" s="18"/>
      <c r="AY240" s="86"/>
      <c r="AZ240" s="18"/>
      <c r="BA240" s="3"/>
      <c r="BB240" s="49"/>
      <c r="BC240"/>
      <c r="BE240" s="48" t="s">
        <v>1824</v>
      </c>
      <c r="BI240" s="18"/>
      <c r="BK240" s="49"/>
      <c r="BN240" s="48" t="s">
        <v>2349</v>
      </c>
      <c r="BQ240" s="86"/>
      <c r="BT240" s="49"/>
      <c r="BV240" s="213"/>
      <c r="BW240" s="48" t="s">
        <v>2826</v>
      </c>
      <c r="BZ240" s="85"/>
      <c r="CA240" s="1"/>
      <c r="CD240" s="49"/>
      <c r="CG240" s="49"/>
      <c r="CH240" s="493"/>
      <c r="CK240" s="49"/>
      <c r="CP240" s="49"/>
      <c r="CU240" s="49"/>
      <c r="CZ240" s="49"/>
      <c r="DA240" s="18"/>
      <c r="DE240" s="49"/>
      <c r="DJ240" s="49"/>
      <c r="DK240" s="287"/>
      <c r="DO240" s="49"/>
      <c r="DY240" s="49"/>
      <c r="DZ240" s="18"/>
      <c r="ED240" s="49"/>
      <c r="EI240" s="49"/>
      <c r="EN240" s="49"/>
      <c r="ES240" s="49"/>
      <c r="EX240" s="49"/>
      <c r="FC240" s="49"/>
      <c r="FH240" s="49"/>
      <c r="FI240" s="327"/>
      <c r="FR240" s="49"/>
      <c r="FW240" s="49"/>
      <c r="GB240" s="9"/>
      <c r="GC240" s="9"/>
      <c r="GG240" s="9"/>
      <c r="GH240" s="9"/>
      <c r="GI240" s="18"/>
      <c r="GL240" s="49"/>
    </row>
    <row r="241" spans="21:194" ht="18">
      <c r="U241" s="39" t="s">
        <v>181</v>
      </c>
      <c r="X241" s="52">
        <v>2884</v>
      </c>
      <c r="Y241" t="s">
        <v>272</v>
      </c>
      <c r="Z241" s="3" t="s">
        <v>1132</v>
      </c>
      <c r="AD241" s="39" t="s">
        <v>162</v>
      </c>
      <c r="AG241" s="45">
        <v>20307</v>
      </c>
      <c r="AH241" t="s">
        <v>406</v>
      </c>
      <c r="AI241" s="3" t="s">
        <v>1132</v>
      </c>
      <c r="AM241" s="39" t="s">
        <v>153</v>
      </c>
      <c r="AN241" s="9"/>
      <c r="AO241" s="3"/>
      <c r="AP241" s="152">
        <v>33859.375000000015</v>
      </c>
      <c r="AQ241" t="s">
        <v>1073</v>
      </c>
      <c r="AR241" s="3" t="s">
        <v>1132</v>
      </c>
      <c r="AV241" s="40" t="s">
        <v>4</v>
      </c>
      <c r="AW241" s="9"/>
      <c r="AX241" s="3"/>
      <c r="AY241" s="152">
        <v>36952.287499999984</v>
      </c>
      <c r="AZ241" s="201" t="s">
        <v>1542</v>
      </c>
      <c r="BA241" s="3" t="s">
        <v>1132</v>
      </c>
      <c r="BB241" s="49"/>
      <c r="BC241"/>
      <c r="BE241" s="39" t="s">
        <v>653</v>
      </c>
      <c r="BF241" s="9"/>
      <c r="BG241" s="265"/>
      <c r="BH241" s="152">
        <v>45039.100000000195</v>
      </c>
      <c r="BI241" s="201" t="s">
        <v>1835</v>
      </c>
      <c r="BJ241" s="3" t="s">
        <v>1132</v>
      </c>
      <c r="BK241" s="49"/>
      <c r="BN241" s="239" t="s">
        <v>39</v>
      </c>
      <c r="BQ241" s="152">
        <v>49643.875000000204</v>
      </c>
      <c r="BR241" s="201" t="s">
        <v>2376</v>
      </c>
      <c r="BS241" s="3" t="s">
        <v>1132</v>
      </c>
      <c r="BT241" s="49"/>
      <c r="BV241" s="213"/>
      <c r="BW241" s="190" t="s">
        <v>1341</v>
      </c>
      <c r="BZ241" s="152">
        <v>55594.999999999935</v>
      </c>
      <c r="CA241" s="1" t="s">
        <v>2920</v>
      </c>
      <c r="CB241" s="3" t="s">
        <v>1132</v>
      </c>
      <c r="CD241" s="49"/>
      <c r="CG241" s="49"/>
      <c r="CH241" s="493"/>
      <c r="CK241" s="49"/>
      <c r="CP241" s="49"/>
      <c r="CU241" s="49"/>
      <c r="CZ241" s="49"/>
      <c r="DA241" s="18"/>
      <c r="DE241" s="49"/>
      <c r="DJ241" s="49"/>
      <c r="DK241" s="287"/>
      <c r="DO241" s="49"/>
      <c r="DY241" s="49"/>
      <c r="DZ241" s="18"/>
      <c r="ED241" s="49"/>
      <c r="EI241" s="49"/>
      <c r="EN241" s="49"/>
      <c r="ES241" s="49"/>
      <c r="EX241" s="49"/>
      <c r="FC241" s="49"/>
      <c r="FH241" s="49"/>
      <c r="FI241" s="327"/>
      <c r="FR241" s="49"/>
      <c r="FW241" s="49"/>
      <c r="GB241" s="9"/>
      <c r="GC241" s="9"/>
      <c r="GG241" s="9"/>
      <c r="GH241" s="9"/>
      <c r="GI241" s="18"/>
      <c r="GL241" s="49"/>
    </row>
    <row r="242" spans="21:194" ht="18">
      <c r="U242" s="47">
        <v>2015</v>
      </c>
      <c r="AD242" s="47">
        <v>2018</v>
      </c>
      <c r="AG242" s="45"/>
      <c r="AI242" s="3"/>
      <c r="AM242" s="47" t="s">
        <v>709</v>
      </c>
      <c r="AN242" s="3"/>
      <c r="AO242" s="3"/>
      <c r="AR242" s="3"/>
      <c r="AV242" s="48" t="s">
        <v>1408</v>
      </c>
      <c r="AX242" s="18"/>
      <c r="AY242" s="86"/>
      <c r="AZ242" s="18"/>
      <c r="BA242" s="3"/>
      <c r="BB242" s="49"/>
      <c r="BC242"/>
      <c r="BE242" s="48" t="s">
        <v>1824</v>
      </c>
      <c r="BI242" s="18"/>
      <c r="BK242" s="49"/>
      <c r="BN242" s="48" t="s">
        <v>2349</v>
      </c>
      <c r="BQ242" s="86"/>
      <c r="BT242" s="49"/>
      <c r="BV242" s="213"/>
      <c r="BW242" s="48" t="s">
        <v>2826</v>
      </c>
      <c r="BZ242" s="85"/>
      <c r="CD242" s="49"/>
      <c r="CG242" s="49"/>
      <c r="CH242" s="493"/>
      <c r="CK242" s="49"/>
      <c r="CP242" s="49"/>
      <c r="CU242" s="49"/>
      <c r="CZ242" s="49"/>
      <c r="DA242" s="18"/>
      <c r="DE242" s="49"/>
      <c r="DJ242" s="49"/>
      <c r="DK242" s="287"/>
      <c r="DO242" s="49"/>
      <c r="DY242" s="49"/>
      <c r="DZ242" s="18"/>
      <c r="ED242" s="49"/>
      <c r="EI242" s="49"/>
      <c r="EN242" s="49"/>
      <c r="ES242" s="49"/>
      <c r="EX242" s="49"/>
      <c r="FC242" s="49"/>
      <c r="FH242" s="49"/>
      <c r="FI242" s="327"/>
      <c r="FR242" s="49"/>
      <c r="FW242" s="49"/>
      <c r="GB242" s="9"/>
      <c r="GC242" s="9"/>
      <c r="GG242" s="9"/>
      <c r="GH242" s="9"/>
      <c r="GI242" s="18"/>
      <c r="GL242" s="49"/>
    </row>
    <row r="243" spans="21:194" ht="18">
      <c r="X243" s="49"/>
      <c r="Z243" s="3"/>
      <c r="AD243" s="39" t="s">
        <v>153</v>
      </c>
      <c r="AF243" s="3"/>
      <c r="AG243" s="45">
        <v>19559</v>
      </c>
      <c r="AH243" t="s">
        <v>407</v>
      </c>
      <c r="AI243" s="3" t="s">
        <v>1133</v>
      </c>
      <c r="AM243" s="39" t="s">
        <v>156</v>
      </c>
      <c r="AN243" s="9"/>
      <c r="AO243" s="3"/>
      <c r="AP243" s="152">
        <v>31287.362499999956</v>
      </c>
      <c r="AQ243" t="s">
        <v>1074</v>
      </c>
      <c r="AR243" s="3" t="s">
        <v>1133</v>
      </c>
      <c r="AV243" s="39" t="s">
        <v>156</v>
      </c>
      <c r="AW243" s="3"/>
      <c r="AX243" s="3"/>
      <c r="AY243" s="152">
        <v>34736.450000000084</v>
      </c>
      <c r="AZ243" s="201" t="s">
        <v>1543</v>
      </c>
      <c r="BA243" s="3" t="s">
        <v>1133</v>
      </c>
      <c r="BB243" s="49"/>
      <c r="BC243"/>
      <c r="BE243" s="39" t="s">
        <v>687</v>
      </c>
      <c r="BF243" s="3"/>
      <c r="BG243" s="265"/>
      <c r="BH243" s="152">
        <v>44889.249999999796</v>
      </c>
      <c r="BI243" s="201" t="s">
        <v>1836</v>
      </c>
      <c r="BJ243" s="3" t="s">
        <v>1133</v>
      </c>
      <c r="BK243" s="49"/>
      <c r="BN243" s="61" t="s">
        <v>162</v>
      </c>
      <c r="BQ243" s="152">
        <v>49624.46249999987</v>
      </c>
      <c r="BR243" s="201" t="s">
        <v>2377</v>
      </c>
      <c r="BS243" s="3" t="s">
        <v>1133</v>
      </c>
      <c r="BT243" s="49"/>
      <c r="BV243" s="213"/>
      <c r="BW243" s="61" t="s">
        <v>682</v>
      </c>
      <c r="BZ243" s="152">
        <v>55587.724999999817</v>
      </c>
      <c r="CA243" s="1" t="s">
        <v>2921</v>
      </c>
      <c r="CB243" s="3" t="s">
        <v>1133</v>
      </c>
      <c r="CD243" s="49"/>
      <c r="CG243" s="49"/>
      <c r="CH243" s="493"/>
      <c r="CK243" s="49"/>
      <c r="CP243" s="49"/>
      <c r="CU243" s="49"/>
      <c r="CZ243" s="49"/>
      <c r="DA243" s="18"/>
      <c r="DE243" s="49"/>
      <c r="DJ243" s="49"/>
      <c r="DK243" s="287"/>
      <c r="DO243" s="49"/>
      <c r="DY243" s="49"/>
      <c r="DZ243" s="18"/>
      <c r="ED243" s="49"/>
      <c r="EI243" s="49"/>
      <c r="EN243" s="49"/>
      <c r="ES243" s="49"/>
      <c r="EX243" s="49"/>
      <c r="FC243" s="49"/>
      <c r="FH243" s="49"/>
      <c r="FI243" s="327"/>
      <c r="FR243" s="49"/>
      <c r="FW243" s="49"/>
      <c r="GB243" s="9"/>
      <c r="GC243" s="9"/>
      <c r="GG243" s="9"/>
      <c r="GH243" s="9"/>
      <c r="GI243" s="18"/>
      <c r="GL243" s="49"/>
    </row>
    <row r="244" spans="21:194" ht="18">
      <c r="U244" s="79"/>
      <c r="V244" s="3"/>
      <c r="W244" s="49"/>
      <c r="X244" s="49"/>
      <c r="Z244" s="3"/>
      <c r="AD244" s="47">
        <v>2018</v>
      </c>
      <c r="AF244" s="3"/>
      <c r="AG244" s="45"/>
      <c r="AI244" s="58"/>
      <c r="AM244" s="47" t="s">
        <v>709</v>
      </c>
      <c r="AN244" s="3"/>
      <c r="AO244" s="3"/>
      <c r="AR244" s="58"/>
      <c r="AV244" s="47" t="s">
        <v>1406</v>
      </c>
      <c r="AX244" s="18"/>
      <c r="AY244" s="86"/>
      <c r="AZ244" s="18"/>
      <c r="BA244" s="58"/>
      <c r="BB244" s="49"/>
      <c r="BC244"/>
      <c r="BE244" s="48" t="s">
        <v>1824</v>
      </c>
      <c r="BI244" s="18"/>
      <c r="BK244" s="49"/>
      <c r="BN244" s="48" t="s">
        <v>2349</v>
      </c>
      <c r="BQ244" s="86"/>
      <c r="BT244" s="49"/>
      <c r="BV244" s="213"/>
      <c r="BW244" s="48" t="s">
        <v>2826</v>
      </c>
      <c r="BZ244" s="85"/>
      <c r="CA244" s="1"/>
      <c r="CD244" s="49"/>
      <c r="CG244" s="49"/>
      <c r="CH244" s="493"/>
      <c r="CK244" s="49"/>
      <c r="CP244" s="49"/>
      <c r="CU244" s="49"/>
      <c r="CZ244" s="49"/>
      <c r="DA244" s="18"/>
      <c r="DE244" s="49"/>
      <c r="DJ244" s="49"/>
      <c r="DK244" s="287"/>
      <c r="DO244" s="49"/>
      <c r="DY244" s="49"/>
      <c r="DZ244" s="18"/>
      <c r="ED244" s="49"/>
      <c r="EI244" s="49"/>
      <c r="EN244" s="49"/>
      <c r="ES244" s="49"/>
      <c r="EX244" s="49"/>
      <c r="FC244" s="49"/>
      <c r="FH244" s="49"/>
      <c r="FI244" s="327"/>
      <c r="FR244" s="49"/>
      <c r="FW244" s="49"/>
      <c r="GB244" s="9"/>
      <c r="GC244" s="9"/>
      <c r="GG244" s="9"/>
      <c r="GH244" s="9"/>
      <c r="GI244" s="18"/>
      <c r="GL244" s="49"/>
    </row>
    <row r="245" spans="21:194" ht="18">
      <c r="U245" s="49"/>
      <c r="V245" s="49"/>
      <c r="W245" s="49"/>
      <c r="X245" s="49"/>
      <c r="Z245" s="49"/>
      <c r="AD245" s="39" t="s">
        <v>164</v>
      </c>
      <c r="AG245" s="45">
        <v>19512</v>
      </c>
      <c r="AH245" t="s">
        <v>408</v>
      </c>
      <c r="AI245" s="3" t="s">
        <v>1134</v>
      </c>
      <c r="AM245" s="40" t="s">
        <v>29</v>
      </c>
      <c r="AN245" s="3"/>
      <c r="AO245" s="3"/>
      <c r="AP245" s="152">
        <v>29997.449999999993</v>
      </c>
      <c r="AQ245" t="s">
        <v>1075</v>
      </c>
      <c r="AR245" s="3" t="s">
        <v>1134</v>
      </c>
      <c r="AV245" s="39" t="s">
        <v>682</v>
      </c>
      <c r="AW245" s="3"/>
      <c r="AX245" s="3"/>
      <c r="AY245" s="152">
        <v>34658.987499999894</v>
      </c>
      <c r="AZ245" s="201" t="s">
        <v>1544</v>
      </c>
      <c r="BA245" s="3" t="s">
        <v>1134</v>
      </c>
      <c r="BB245" s="49"/>
      <c r="BC245"/>
      <c r="BE245" s="39" t="s">
        <v>643</v>
      </c>
      <c r="BF245" s="9"/>
      <c r="BG245" s="265"/>
      <c r="BH245" s="152">
        <v>44500.924999999814</v>
      </c>
      <c r="BI245" s="201" t="s">
        <v>1837</v>
      </c>
      <c r="BJ245" s="3" t="s">
        <v>1134</v>
      </c>
      <c r="BK245" s="49"/>
      <c r="BN245" s="61" t="s">
        <v>694</v>
      </c>
      <c r="BQ245" s="152">
        <v>49558.287499999591</v>
      </c>
      <c r="BR245" s="201" t="s">
        <v>2378</v>
      </c>
      <c r="BS245" s="3" t="s">
        <v>1134</v>
      </c>
      <c r="BT245" s="49"/>
      <c r="BV245" s="213"/>
      <c r="BW245" s="190" t="s">
        <v>1344</v>
      </c>
      <c r="BZ245" s="152">
        <v>55484.349999999977</v>
      </c>
      <c r="CA245" s="1" t="s">
        <v>2922</v>
      </c>
      <c r="CB245" s="3" t="s">
        <v>1134</v>
      </c>
      <c r="CD245" s="49"/>
      <c r="CG245" s="49"/>
      <c r="CH245" s="493"/>
      <c r="CK245" s="49"/>
      <c r="CP245" s="49"/>
      <c r="CU245" s="49"/>
      <c r="CZ245" s="49"/>
      <c r="DA245" s="18"/>
      <c r="DE245" s="49"/>
      <c r="DJ245" s="49"/>
      <c r="DK245" s="287"/>
      <c r="DO245" s="49"/>
      <c r="DY245" s="49"/>
      <c r="DZ245" s="18"/>
      <c r="ED245" s="49"/>
      <c r="EI245" s="49"/>
      <c r="EN245" s="49"/>
      <c r="ES245" s="49"/>
      <c r="EX245" s="49"/>
      <c r="FC245" s="49"/>
      <c r="FH245" s="49"/>
      <c r="FI245" s="327"/>
      <c r="FR245" s="49"/>
      <c r="FW245" s="49"/>
      <c r="GB245" s="9"/>
      <c r="GC245" s="9"/>
      <c r="GG245" s="9"/>
      <c r="GH245" s="9"/>
      <c r="GI245" s="18"/>
      <c r="GL245" s="49"/>
    </row>
    <row r="246" spans="21:194" ht="18">
      <c r="U246" s="315"/>
      <c r="V246" s="49"/>
      <c r="W246" s="49"/>
      <c r="X246" s="49"/>
      <c r="Z246" s="49"/>
      <c r="AD246" s="47">
        <v>2018</v>
      </c>
      <c r="AG246" s="45"/>
      <c r="AI246" s="58"/>
      <c r="AM246" s="48" t="s">
        <v>215</v>
      </c>
      <c r="AN246" s="9"/>
      <c r="AO246" s="3"/>
      <c r="AR246" s="58"/>
      <c r="AV246" s="48" t="s">
        <v>1407</v>
      </c>
      <c r="AX246" s="18"/>
      <c r="AY246" s="86"/>
      <c r="AZ246" s="18"/>
      <c r="BA246" s="58"/>
      <c r="BB246" s="49"/>
      <c r="BC246"/>
      <c r="BE246" s="48" t="s">
        <v>1824</v>
      </c>
      <c r="BI246" s="18"/>
      <c r="BK246" s="49"/>
      <c r="BN246" s="48" t="s">
        <v>2349</v>
      </c>
      <c r="BO246" s="9"/>
      <c r="BP246" s="61"/>
      <c r="BQ246" s="86"/>
      <c r="BR246" s="57"/>
      <c r="BS246" s="57"/>
      <c r="BT246" s="49"/>
      <c r="BV246" s="213"/>
      <c r="BW246" s="48" t="s">
        <v>2826</v>
      </c>
      <c r="BZ246" s="85"/>
      <c r="CB246" s="57"/>
      <c r="CD246" s="49"/>
      <c r="CG246" s="49"/>
      <c r="CH246" s="493"/>
      <c r="CK246" s="49"/>
      <c r="CP246" s="49"/>
      <c r="CU246" s="49"/>
      <c r="CZ246" s="49"/>
      <c r="DA246" s="18"/>
      <c r="DE246" s="49"/>
      <c r="DJ246" s="49"/>
      <c r="DK246" s="287"/>
      <c r="DO246" s="49"/>
      <c r="DY246" s="49"/>
      <c r="DZ246" s="18"/>
      <c r="ED246" s="49"/>
      <c r="EI246" s="49"/>
      <c r="EN246" s="49"/>
      <c r="ES246" s="49"/>
      <c r="EX246" s="49"/>
      <c r="FC246" s="49"/>
      <c r="FH246" s="49"/>
      <c r="FI246" s="327"/>
      <c r="FR246" s="49"/>
      <c r="FW246" s="49"/>
      <c r="GB246" s="9"/>
      <c r="GC246" s="9"/>
      <c r="GG246" s="9"/>
      <c r="GH246" s="9"/>
      <c r="GI246" s="18"/>
      <c r="GL246" s="49"/>
    </row>
    <row r="247" spans="21:194" ht="18">
      <c r="U247" s="315"/>
      <c r="V247" s="49"/>
      <c r="W247" s="49"/>
      <c r="X247" s="49"/>
      <c r="Z247" s="49"/>
      <c r="AD247" s="39" t="s">
        <v>155</v>
      </c>
      <c r="AG247" s="45">
        <v>19268</v>
      </c>
      <c r="AH247" t="s">
        <v>409</v>
      </c>
      <c r="AI247" s="3" t="s">
        <v>1135</v>
      </c>
      <c r="AM247" s="40" t="s">
        <v>682</v>
      </c>
      <c r="AN247" s="184"/>
      <c r="AO247" s="3"/>
      <c r="AP247" s="152">
        <v>23185.050000000083</v>
      </c>
      <c r="AQ247" t="s">
        <v>1076</v>
      </c>
      <c r="AR247" s="3" t="s">
        <v>1135</v>
      </c>
      <c r="AV247" s="39" t="s">
        <v>683</v>
      </c>
      <c r="AW247" s="3"/>
      <c r="AX247" s="3"/>
      <c r="AY247" s="152">
        <v>33853.450000000114</v>
      </c>
      <c r="AZ247" s="201" t="s">
        <v>1545</v>
      </c>
      <c r="BA247" s="3" t="s">
        <v>1135</v>
      </c>
      <c r="BB247" s="49"/>
      <c r="BC247"/>
      <c r="BE247" s="39" t="s">
        <v>662</v>
      </c>
      <c r="BF247" s="3"/>
      <c r="BG247" s="265"/>
      <c r="BH247" s="152">
        <v>44250.637500000288</v>
      </c>
      <c r="BI247" s="201" t="s">
        <v>1838</v>
      </c>
      <c r="BJ247" s="3" t="s">
        <v>1135</v>
      </c>
      <c r="BK247" s="49"/>
      <c r="BN247" s="61" t="s">
        <v>643</v>
      </c>
      <c r="BO247" s="9"/>
      <c r="BP247" s="61"/>
      <c r="BQ247" s="152">
        <v>49477.512499999808</v>
      </c>
      <c r="BR247" s="201" t="s">
        <v>2379</v>
      </c>
      <c r="BS247" s="3" t="s">
        <v>1135</v>
      </c>
      <c r="BT247" s="49"/>
      <c r="BV247" s="213"/>
      <c r="BW247" s="239" t="s">
        <v>9</v>
      </c>
      <c r="BZ247" s="152">
        <v>54857.075000000055</v>
      </c>
      <c r="CA247" s="1" t="s">
        <v>2923</v>
      </c>
      <c r="CB247" s="3" t="s">
        <v>1135</v>
      </c>
      <c r="CD247" s="49"/>
      <c r="CG247" s="49"/>
      <c r="CH247" s="493"/>
      <c r="CK247" s="49"/>
      <c r="CP247" s="49"/>
      <c r="CU247" s="49"/>
      <c r="CZ247" s="49"/>
      <c r="DA247" s="18"/>
      <c r="DE247" s="49"/>
      <c r="DJ247" s="49"/>
      <c r="DK247" s="287"/>
      <c r="DO247" s="49"/>
      <c r="DY247" s="49"/>
      <c r="DZ247" s="18"/>
      <c r="ED247" s="49"/>
      <c r="EI247" s="49"/>
      <c r="EN247" s="49"/>
      <c r="ES247" s="49"/>
      <c r="EX247" s="49"/>
      <c r="FC247" s="49"/>
      <c r="FH247" s="49"/>
      <c r="FI247" s="327"/>
      <c r="FR247" s="49"/>
      <c r="FW247" s="49"/>
      <c r="GB247" s="9"/>
      <c r="GC247" s="9"/>
      <c r="GG247" s="9"/>
      <c r="GH247" s="9"/>
      <c r="GI247" s="18"/>
      <c r="GL247" s="49"/>
    </row>
    <row r="248" spans="21:194" ht="18">
      <c r="U248" s="315"/>
      <c r="V248" s="49"/>
      <c r="W248" s="49"/>
      <c r="X248" s="49"/>
      <c r="Z248" s="49"/>
      <c r="AD248" s="47">
        <v>2018</v>
      </c>
      <c r="AG248" s="9"/>
      <c r="AI248" s="3"/>
      <c r="AM248" s="48">
        <v>2019</v>
      </c>
      <c r="AN248" s="183"/>
      <c r="AO248" s="3"/>
      <c r="AR248" s="3"/>
      <c r="AV248" s="48" t="s">
        <v>1407</v>
      </c>
      <c r="AX248" s="18"/>
      <c r="AY248" s="86"/>
      <c r="AZ248" s="18"/>
      <c r="BA248" s="3"/>
      <c r="BB248" s="49"/>
      <c r="BC248"/>
      <c r="BE248" s="48" t="s">
        <v>1824</v>
      </c>
      <c r="BI248" s="18"/>
      <c r="BK248" s="49"/>
      <c r="BN248" s="48" t="s">
        <v>2349</v>
      </c>
      <c r="BO248" s="9"/>
      <c r="BP248" s="61"/>
      <c r="BQ248" s="86"/>
      <c r="BR248" s="57"/>
      <c r="BS248" s="57"/>
      <c r="BT248" s="49"/>
      <c r="BV248" s="213"/>
      <c r="BW248" s="48" t="s">
        <v>2826</v>
      </c>
      <c r="BZ248" s="85"/>
      <c r="CA248" s="1"/>
      <c r="CB248" s="57"/>
      <c r="CD248" s="49"/>
      <c r="CG248" s="49"/>
      <c r="CH248" s="493"/>
      <c r="CK248" s="49"/>
      <c r="CP248" s="49"/>
      <c r="CU248" s="49"/>
      <c r="CZ248" s="49"/>
      <c r="DA248" s="18"/>
      <c r="DE248" s="49"/>
      <c r="DJ248" s="49"/>
      <c r="DK248" s="287"/>
      <c r="DO248" s="49"/>
      <c r="DY248" s="49"/>
      <c r="DZ248" s="18"/>
      <c r="ED248" s="49"/>
      <c r="EI248" s="49"/>
      <c r="EN248" s="49"/>
      <c r="ES248" s="49"/>
      <c r="EX248" s="49"/>
      <c r="FC248" s="49"/>
      <c r="FH248" s="49"/>
      <c r="FI248" s="327"/>
      <c r="FR248" s="49"/>
      <c r="FW248" s="49"/>
      <c r="GB248" s="9"/>
      <c r="GC248" s="9"/>
      <c r="GG248" s="9"/>
      <c r="GH248" s="9"/>
      <c r="GI248" s="18"/>
      <c r="GL248" s="49"/>
    </row>
    <row r="249" spans="21:194" ht="18">
      <c r="U249" s="315"/>
      <c r="V249" s="49"/>
      <c r="W249" s="49"/>
      <c r="X249" s="49"/>
      <c r="Z249" s="49"/>
      <c r="AD249" s="39" t="s">
        <v>156</v>
      </c>
      <c r="AE249" s="45"/>
      <c r="AF249" s="3"/>
      <c r="AG249" s="45">
        <v>16858</v>
      </c>
      <c r="AH249" t="s">
        <v>410</v>
      </c>
      <c r="AI249" t="s">
        <v>1141</v>
      </c>
      <c r="AM249" s="40" t="s">
        <v>683</v>
      </c>
      <c r="AN249" s="9"/>
      <c r="AO249" s="3"/>
      <c r="AP249" s="152">
        <v>22762.999999999967</v>
      </c>
      <c r="AQ249" t="s">
        <v>1077</v>
      </c>
      <c r="AR249" t="s">
        <v>1141</v>
      </c>
      <c r="AV249" s="39" t="s">
        <v>654</v>
      </c>
      <c r="AW249" s="3"/>
      <c r="AX249" s="3"/>
      <c r="AY249" s="152">
        <v>33025.625</v>
      </c>
      <c r="AZ249" s="201" t="s">
        <v>1546</v>
      </c>
      <c r="BA249" t="s">
        <v>1141</v>
      </c>
      <c r="BB249" s="49"/>
      <c r="BC249"/>
      <c r="BE249" s="39" t="s">
        <v>667</v>
      </c>
      <c r="BF249" s="3"/>
      <c r="BG249" s="265"/>
      <c r="BH249" s="152">
        <v>43545.524999999849</v>
      </c>
      <c r="BI249" s="201" t="s">
        <v>1839</v>
      </c>
      <c r="BJ249" t="s">
        <v>1141</v>
      </c>
      <c r="BK249" s="49"/>
      <c r="BN249" s="61" t="s">
        <v>669</v>
      </c>
      <c r="BO249" s="61"/>
      <c r="BP249" s="61"/>
      <c r="BQ249" s="152">
        <v>49034.687500000131</v>
      </c>
      <c r="BR249" s="201" t="s">
        <v>2380</v>
      </c>
      <c r="BS249" t="s">
        <v>1141</v>
      </c>
      <c r="BT249" s="49"/>
      <c r="BV249" s="213"/>
      <c r="BW249" s="239" t="s">
        <v>15</v>
      </c>
      <c r="BZ249" s="152">
        <v>54599.112499999821</v>
      </c>
      <c r="CA249" s="1" t="s">
        <v>2924</v>
      </c>
      <c r="CB249" t="s">
        <v>1141</v>
      </c>
      <c r="CD249" s="49"/>
      <c r="CG249" s="49"/>
      <c r="CH249" s="493"/>
      <c r="CK249" s="49"/>
      <c r="CP249" s="49"/>
      <c r="CU249" s="49"/>
      <c r="CZ249" s="49"/>
      <c r="DA249" s="18"/>
      <c r="DE249" s="49"/>
      <c r="DJ249" s="315"/>
      <c r="DK249" s="287"/>
      <c r="DO249" s="315"/>
      <c r="DY249" s="315"/>
      <c r="DZ249" s="18"/>
      <c r="ED249" s="49"/>
      <c r="EI249" s="49"/>
      <c r="EN249" s="333"/>
      <c r="ES249" s="333"/>
      <c r="EX249" s="333"/>
      <c r="FC249" s="333"/>
      <c r="FH249" s="49"/>
      <c r="FI249" s="327"/>
      <c r="FR249" s="49"/>
      <c r="FW249" s="49"/>
      <c r="GB249" s="9"/>
      <c r="GC249" s="9"/>
      <c r="GG249" s="9"/>
      <c r="GH249" s="9"/>
      <c r="GI249" s="18"/>
      <c r="GL249" s="49"/>
    </row>
    <row r="250" spans="21:194" ht="18">
      <c r="U250" s="315"/>
      <c r="V250" s="49"/>
      <c r="W250" s="49"/>
      <c r="X250" s="49"/>
      <c r="Z250" s="49"/>
      <c r="AD250" s="47">
        <v>2018</v>
      </c>
      <c r="AF250" s="3"/>
      <c r="AG250" s="45"/>
      <c r="AM250" s="48">
        <v>2019</v>
      </c>
      <c r="AN250" s="4"/>
      <c r="AO250" s="3"/>
      <c r="AV250" s="48" t="s">
        <v>1407</v>
      </c>
      <c r="AX250" s="18"/>
      <c r="AY250" s="86"/>
      <c r="AZ250" s="18"/>
      <c r="BA250"/>
      <c r="BB250" s="49"/>
      <c r="BC250"/>
      <c r="BE250" s="48" t="s">
        <v>1824</v>
      </c>
      <c r="BI250" s="18"/>
      <c r="BK250" s="49"/>
      <c r="BN250" s="48" t="s">
        <v>2349</v>
      </c>
      <c r="BO250" s="9"/>
      <c r="BQ250" s="86"/>
      <c r="BR250" s="57"/>
      <c r="BS250" s="57"/>
      <c r="BT250" s="49"/>
      <c r="BV250" s="213"/>
      <c r="BW250" s="48" t="s">
        <v>2826</v>
      </c>
      <c r="BZ250" s="85"/>
      <c r="CA250" s="1"/>
      <c r="CB250" s="57"/>
      <c r="CD250" s="49"/>
      <c r="CG250" s="49"/>
      <c r="CH250" s="493"/>
      <c r="CK250" s="49"/>
      <c r="CP250" s="49"/>
      <c r="CU250" s="49"/>
      <c r="CZ250" s="49"/>
      <c r="DA250" s="18"/>
      <c r="DE250" s="49"/>
      <c r="DJ250" s="49"/>
      <c r="DK250" s="287"/>
      <c r="DO250" s="49"/>
      <c r="DY250" s="49"/>
      <c r="DZ250" s="18"/>
      <c r="ED250" s="315"/>
      <c r="EI250" s="333"/>
      <c r="EN250" s="49"/>
      <c r="ES250" s="49"/>
      <c r="EX250" s="49"/>
      <c r="FC250" s="49"/>
      <c r="FH250" s="49"/>
      <c r="FI250" s="327"/>
      <c r="FR250" s="49"/>
      <c r="FW250" s="49"/>
      <c r="GB250" s="9"/>
      <c r="GC250" s="9"/>
      <c r="GG250" s="9"/>
      <c r="GH250" s="9"/>
      <c r="GI250" s="18"/>
      <c r="GL250" s="49"/>
    </row>
    <row r="251" spans="21:194" ht="18">
      <c r="U251" s="315"/>
      <c r="V251" s="49"/>
      <c r="W251" s="49"/>
      <c r="X251" s="49"/>
      <c r="Z251" s="49"/>
      <c r="AD251" s="40" t="s">
        <v>179</v>
      </c>
      <c r="AF251" s="3"/>
      <c r="AG251" s="45">
        <v>8304</v>
      </c>
      <c r="AH251" t="s">
        <v>411</v>
      </c>
      <c r="AI251" t="s">
        <v>1142</v>
      </c>
      <c r="AM251" s="40" t="s">
        <v>643</v>
      </c>
      <c r="AP251" s="152">
        <v>22312.550000000014</v>
      </c>
      <c r="AQ251" t="s">
        <v>1078</v>
      </c>
      <c r="AR251" t="s">
        <v>1142</v>
      </c>
      <c r="AV251" s="39" t="s">
        <v>704</v>
      </c>
      <c r="AW251" s="3"/>
      <c r="AX251" s="3"/>
      <c r="AY251" s="152">
        <v>32186.087500000031</v>
      </c>
      <c r="AZ251" s="201" t="s">
        <v>1547</v>
      </c>
      <c r="BA251" t="s">
        <v>1142</v>
      </c>
      <c r="BB251" s="49"/>
      <c r="BC251"/>
      <c r="BE251" s="39" t="s">
        <v>694</v>
      </c>
      <c r="BF251" s="3"/>
      <c r="BG251" s="265"/>
      <c r="BH251" s="152">
        <v>43241.099999999737</v>
      </c>
      <c r="BI251" s="201" t="s">
        <v>1840</v>
      </c>
      <c r="BJ251" t="s">
        <v>1142</v>
      </c>
      <c r="BK251" s="49"/>
      <c r="BN251" s="61" t="s">
        <v>153</v>
      </c>
      <c r="BO251" s="9"/>
      <c r="BP251" s="61"/>
      <c r="BQ251" s="152">
        <v>48841.550000000141</v>
      </c>
      <c r="BR251" s="201" t="s">
        <v>2381</v>
      </c>
      <c r="BS251" t="s">
        <v>1142</v>
      </c>
      <c r="BT251" s="49"/>
      <c r="BV251" s="213"/>
      <c r="BW251" s="239" t="s">
        <v>1655</v>
      </c>
      <c r="BZ251" s="152">
        <v>54599.112499999821</v>
      </c>
      <c r="CA251" s="1" t="s">
        <v>2925</v>
      </c>
      <c r="CB251" t="s">
        <v>1142</v>
      </c>
      <c r="CD251" s="49"/>
      <c r="CG251" s="49"/>
      <c r="CH251" s="493"/>
      <c r="CK251" s="49"/>
      <c r="CP251" s="49"/>
      <c r="CU251" s="49"/>
      <c r="CZ251" s="49"/>
      <c r="DA251" s="18"/>
      <c r="DE251" s="49"/>
      <c r="DJ251" s="49"/>
      <c r="DK251" s="287"/>
      <c r="DO251" s="49"/>
      <c r="DY251" s="49"/>
      <c r="DZ251" s="18"/>
      <c r="ED251" s="49"/>
      <c r="EI251" s="49"/>
      <c r="EN251" s="49"/>
      <c r="ES251" s="49"/>
      <c r="EX251" s="49"/>
      <c r="FC251" s="49"/>
      <c r="FH251" s="49"/>
      <c r="FI251" s="327"/>
      <c r="FR251" s="49"/>
      <c r="FW251" s="49"/>
      <c r="GB251" s="9"/>
      <c r="GC251" s="9"/>
      <c r="GG251" s="9"/>
      <c r="GH251" s="9"/>
      <c r="GI251" s="18"/>
      <c r="GL251" s="49"/>
    </row>
    <row r="252" spans="21:194" ht="18">
      <c r="U252" s="315"/>
      <c r="V252" s="49"/>
      <c r="W252" s="49"/>
      <c r="X252" s="49"/>
      <c r="Z252" s="49"/>
      <c r="AD252" s="47">
        <v>2016</v>
      </c>
      <c r="AF252" s="3"/>
      <c r="AG252" s="45"/>
      <c r="AM252" s="48">
        <v>2019</v>
      </c>
      <c r="AV252" s="48" t="s">
        <v>1407</v>
      </c>
      <c r="AX252" s="18"/>
      <c r="AY252" s="86"/>
      <c r="AZ252" s="18"/>
      <c r="BA252"/>
      <c r="BB252" s="49"/>
      <c r="BC252"/>
      <c r="BE252" s="48" t="s">
        <v>1824</v>
      </c>
      <c r="BI252" s="18"/>
      <c r="BK252" s="49"/>
      <c r="BN252" s="48" t="s">
        <v>2349</v>
      </c>
      <c r="BO252" s="97"/>
      <c r="BP252" s="61"/>
      <c r="BQ252" s="86"/>
      <c r="BR252" s="57"/>
      <c r="BS252" s="57"/>
      <c r="BT252" s="49"/>
      <c r="BV252" s="213"/>
      <c r="BW252" s="48" t="s">
        <v>2827</v>
      </c>
      <c r="BZ252" s="85"/>
      <c r="CA252" s="1"/>
      <c r="CB252" s="57"/>
      <c r="CD252" s="49"/>
      <c r="CG252" s="49"/>
      <c r="CH252" s="493"/>
      <c r="CK252" s="49"/>
      <c r="CP252" s="49"/>
      <c r="CU252" s="49"/>
      <c r="CZ252" s="49"/>
      <c r="DA252" s="18"/>
      <c r="DE252" s="49"/>
      <c r="DJ252" s="49"/>
      <c r="DK252" s="287"/>
      <c r="DO252" s="49"/>
      <c r="DY252" s="49"/>
      <c r="DZ252" s="18"/>
      <c r="ED252" s="49"/>
      <c r="EI252" s="49"/>
      <c r="EN252" s="49"/>
      <c r="ES252" s="49"/>
      <c r="EX252" s="49"/>
      <c r="FC252" s="49"/>
      <c r="FH252" s="49"/>
      <c r="FI252" s="327"/>
      <c r="FR252" s="49"/>
      <c r="FW252" s="49"/>
      <c r="GB252" s="9"/>
      <c r="GC252" s="9"/>
      <c r="GG252" s="9"/>
      <c r="GH252" s="9"/>
      <c r="GI252" s="18"/>
      <c r="GL252" s="49"/>
    </row>
    <row r="253" spans="21:194" ht="18">
      <c r="U253" s="315"/>
      <c r="V253" s="49"/>
      <c r="W253" s="49"/>
      <c r="X253" s="49"/>
      <c r="Z253" s="49"/>
      <c r="AD253" s="39" t="s">
        <v>180</v>
      </c>
      <c r="AG253" s="45">
        <v>1854</v>
      </c>
      <c r="AH253" t="s">
        <v>243</v>
      </c>
      <c r="AI253" t="s">
        <v>1143</v>
      </c>
      <c r="AM253" s="40" t="s">
        <v>649</v>
      </c>
      <c r="AP253" s="152">
        <v>21871.950000000077</v>
      </c>
      <c r="AQ253" t="s">
        <v>1079</v>
      </c>
      <c r="AR253" t="s">
        <v>1143</v>
      </c>
      <c r="AV253" s="39" t="s">
        <v>694</v>
      </c>
      <c r="AW253" s="9"/>
      <c r="AX253" s="3"/>
      <c r="AY253" s="152">
        <v>31936.762499999884</v>
      </c>
      <c r="AZ253" s="201" t="s">
        <v>1548</v>
      </c>
      <c r="BA253" t="s">
        <v>1143</v>
      </c>
      <c r="BB253" s="49"/>
      <c r="BC253"/>
      <c r="BE253" s="38" t="s">
        <v>144</v>
      </c>
      <c r="BF253" s="4"/>
      <c r="BG253" s="265"/>
      <c r="BH253" s="152">
        <v>43107.562500000036</v>
      </c>
      <c r="BI253" s="201" t="s">
        <v>1841</v>
      </c>
      <c r="BJ253" t="s">
        <v>1143</v>
      </c>
      <c r="BK253" s="49"/>
      <c r="BN253" s="61" t="s">
        <v>700</v>
      </c>
      <c r="BO253" s="9"/>
      <c r="BP253" s="61"/>
      <c r="BQ253" s="152">
        <v>48331.274999999856</v>
      </c>
      <c r="BR253" s="201" t="s">
        <v>2382</v>
      </c>
      <c r="BS253" t="s">
        <v>1143</v>
      </c>
      <c r="BT253" s="49"/>
      <c r="BV253" s="213"/>
      <c r="BW253" s="239" t="s">
        <v>1661</v>
      </c>
      <c r="BZ253" s="152">
        <v>53160.149999999936</v>
      </c>
      <c r="CA253" s="1" t="s">
        <v>2926</v>
      </c>
      <c r="CB253" t="s">
        <v>1143</v>
      </c>
      <c r="CD253" s="49"/>
      <c r="CG253" s="49"/>
      <c r="CH253" s="493"/>
      <c r="CK253" s="49"/>
      <c r="CP253" s="49"/>
      <c r="CU253" s="49"/>
      <c r="CZ253" s="49"/>
      <c r="DA253" s="18"/>
      <c r="DE253" s="49"/>
      <c r="DJ253" s="49"/>
      <c r="DK253" s="287"/>
      <c r="DO253" s="49"/>
      <c r="DY253" s="49"/>
      <c r="DZ253" s="18"/>
      <c r="ED253" s="49"/>
      <c r="EI253" s="49"/>
      <c r="EN253" s="49"/>
      <c r="ES253" s="49"/>
      <c r="EX253" s="49"/>
      <c r="FC253" s="49"/>
      <c r="FH253" s="49"/>
      <c r="FI253" s="327"/>
      <c r="FR253" s="49"/>
      <c r="FW253" s="49"/>
      <c r="GB253" s="9"/>
      <c r="GC253" s="9"/>
      <c r="GG253" s="9"/>
      <c r="GH253" s="9"/>
      <c r="GI253" s="18"/>
      <c r="GL253" s="49"/>
    </row>
    <row r="254" spans="21:194" ht="18">
      <c r="U254" s="315"/>
      <c r="V254" s="49"/>
      <c r="W254" s="49"/>
      <c r="X254" s="49"/>
      <c r="Z254" s="49"/>
      <c r="AD254" s="47">
        <v>2015</v>
      </c>
      <c r="AG254" s="45"/>
      <c r="AM254" s="48">
        <v>2019</v>
      </c>
      <c r="AV254" s="48" t="s">
        <v>1407</v>
      </c>
      <c r="AX254" s="18"/>
      <c r="AY254" s="86"/>
      <c r="AZ254" s="18"/>
      <c r="BA254"/>
      <c r="BB254" s="49"/>
      <c r="BC254"/>
      <c r="BE254" s="47" t="s">
        <v>1805</v>
      </c>
      <c r="BI254" s="18"/>
      <c r="BK254" s="49"/>
      <c r="BN254" s="48" t="s">
        <v>2349</v>
      </c>
      <c r="BO254" s="61"/>
      <c r="BP254" s="61"/>
      <c r="BQ254" s="86"/>
      <c r="BR254" s="57"/>
      <c r="BS254" s="57"/>
      <c r="BT254" s="49"/>
      <c r="BV254" s="213"/>
      <c r="BW254" s="48" t="s">
        <v>2827</v>
      </c>
      <c r="BZ254" s="85"/>
      <c r="CA254" s="1"/>
      <c r="CB254" s="57"/>
      <c r="CD254" s="49"/>
      <c r="CG254" s="49"/>
      <c r="CH254" s="493"/>
      <c r="CK254" s="49"/>
      <c r="CP254" s="49"/>
      <c r="CU254" s="49"/>
      <c r="CZ254" s="49"/>
      <c r="DA254" s="18"/>
      <c r="DE254" s="49"/>
      <c r="DJ254" s="49"/>
      <c r="DK254" s="287"/>
      <c r="DO254" s="49"/>
      <c r="DY254" s="49"/>
      <c r="DZ254" s="18"/>
      <c r="ED254" s="49"/>
      <c r="EI254" s="49"/>
      <c r="EN254" s="49"/>
      <c r="ES254" s="49"/>
      <c r="EX254" s="49"/>
      <c r="FC254" s="49"/>
      <c r="FH254" s="49"/>
      <c r="FI254" s="327"/>
      <c r="FR254" s="49"/>
      <c r="FW254" s="49"/>
      <c r="GB254" s="9"/>
      <c r="GC254" s="9"/>
      <c r="GG254" s="9"/>
      <c r="GH254" s="9"/>
      <c r="GI254" s="18"/>
      <c r="GL254" s="49"/>
    </row>
    <row r="255" spans="21:194" ht="18">
      <c r="U255" s="315"/>
      <c r="V255" s="49"/>
      <c r="W255" s="49"/>
      <c r="X255" s="49"/>
      <c r="Z255" s="49"/>
      <c r="AD255" s="39" t="s">
        <v>181</v>
      </c>
      <c r="AG255" s="45">
        <v>1448</v>
      </c>
      <c r="AH255" t="s">
        <v>412</v>
      </c>
      <c r="AI255" t="s">
        <v>1144</v>
      </c>
      <c r="AM255" s="40" t="s">
        <v>700</v>
      </c>
      <c r="AP255" s="152">
        <v>21795.29999999993</v>
      </c>
      <c r="AQ255" t="s">
        <v>1080</v>
      </c>
      <c r="AR255" t="s">
        <v>1144</v>
      </c>
      <c r="AV255" s="39" t="s">
        <v>649</v>
      </c>
      <c r="AW255" s="9"/>
      <c r="AX255" s="3"/>
      <c r="AY255" s="152">
        <v>31851.462500000023</v>
      </c>
      <c r="AZ255" s="201" t="s">
        <v>1549</v>
      </c>
      <c r="BA255" t="s">
        <v>1144</v>
      </c>
      <c r="BB255" s="49"/>
      <c r="BC255"/>
      <c r="BE255" s="39" t="s">
        <v>668</v>
      </c>
      <c r="BF255" s="3"/>
      <c r="BG255" s="265"/>
      <c r="BH255" s="152">
        <v>42864.749999999891</v>
      </c>
      <c r="BI255" s="201" t="s">
        <v>1842</v>
      </c>
      <c r="BJ255" t="s">
        <v>1144</v>
      </c>
      <c r="BK255" s="49"/>
      <c r="BN255" s="239" t="s">
        <v>23</v>
      </c>
      <c r="BO255" s="61"/>
      <c r="BP255" s="61"/>
      <c r="BQ255" s="152">
        <v>48232.875000000138</v>
      </c>
      <c r="BR255" s="201" t="s">
        <v>2383</v>
      </c>
      <c r="BS255" t="s">
        <v>1144</v>
      </c>
      <c r="BT255" s="49"/>
      <c r="BV255" s="213"/>
      <c r="BW255" s="190" t="s">
        <v>1348</v>
      </c>
      <c r="BZ255" s="152">
        <v>53154.262499999888</v>
      </c>
      <c r="CA255" s="1" t="s">
        <v>2927</v>
      </c>
      <c r="CB255" t="s">
        <v>1144</v>
      </c>
      <c r="CD255" s="49"/>
      <c r="CG255" s="49"/>
      <c r="CH255" s="493"/>
      <c r="CK255" s="49"/>
      <c r="CP255" s="49"/>
      <c r="CU255" s="49"/>
      <c r="CZ255" s="49"/>
      <c r="DA255" s="18"/>
      <c r="DE255" s="49"/>
      <c r="DJ255" s="49"/>
      <c r="DK255" s="287"/>
      <c r="DO255" s="49"/>
      <c r="DY255" s="49"/>
      <c r="DZ255" s="18"/>
      <c r="ED255" s="49"/>
      <c r="EI255" s="49"/>
      <c r="EN255" s="49"/>
      <c r="ES255" s="49"/>
      <c r="EX255" s="49"/>
      <c r="FC255" s="49"/>
      <c r="FH255" s="49"/>
      <c r="FI255" s="327"/>
      <c r="FR255" s="49"/>
      <c r="FW255" s="49"/>
      <c r="GB255" s="9"/>
      <c r="GC255" s="9"/>
      <c r="GG255" s="9"/>
      <c r="GH255" s="9"/>
      <c r="GI255" s="18"/>
      <c r="GL255" s="49"/>
    </row>
    <row r="256" spans="21:194" ht="18">
      <c r="U256" s="315"/>
      <c r="V256" s="49"/>
      <c r="W256" s="49"/>
      <c r="X256" s="49"/>
      <c r="Z256" s="49"/>
      <c r="AD256" s="47">
        <v>2015</v>
      </c>
      <c r="AM256" s="48">
        <v>2019</v>
      </c>
      <c r="AV256" s="48" t="s">
        <v>1407</v>
      </c>
      <c r="AX256" s="18"/>
      <c r="AY256" s="86"/>
      <c r="AZ256" s="18"/>
      <c r="BA256"/>
      <c r="BB256" s="49"/>
      <c r="BC256"/>
      <c r="BE256" s="48" t="s">
        <v>1824</v>
      </c>
      <c r="BI256" s="18"/>
      <c r="BK256" s="49"/>
      <c r="BN256" s="48" t="s">
        <v>2349</v>
      </c>
      <c r="BQ256" s="86"/>
      <c r="BT256" s="49"/>
      <c r="BV256" s="213"/>
      <c r="BW256" s="48" t="s">
        <v>2826</v>
      </c>
      <c r="BZ256" s="85"/>
      <c r="CD256" s="49"/>
      <c r="CG256" s="49"/>
      <c r="CH256" s="493"/>
      <c r="CK256" s="49"/>
      <c r="CP256" s="49"/>
      <c r="CU256" s="49"/>
      <c r="CZ256" s="49"/>
      <c r="DA256" s="18"/>
      <c r="DE256" s="49"/>
      <c r="DJ256" s="49"/>
      <c r="DK256" s="287"/>
      <c r="DO256" s="49"/>
      <c r="DY256" s="49"/>
      <c r="DZ256" s="18"/>
      <c r="ED256" s="49"/>
      <c r="EI256" s="49"/>
      <c r="EN256" s="49"/>
      <c r="ES256" s="49"/>
      <c r="EX256" s="49"/>
      <c r="FC256" s="49"/>
      <c r="FH256" s="49"/>
      <c r="FI256" s="327"/>
      <c r="FR256" s="49"/>
      <c r="FW256" s="49"/>
      <c r="GB256" s="9"/>
      <c r="GC256" s="9"/>
      <c r="GG256" s="9"/>
      <c r="GH256" s="9"/>
      <c r="GI256" s="18"/>
      <c r="GL256" s="49"/>
    </row>
    <row r="257" spans="23:194" ht="18">
      <c r="W257" s="49"/>
      <c r="X257" s="49"/>
      <c r="AM257" s="40" t="s">
        <v>704</v>
      </c>
      <c r="AP257" s="152">
        <v>21579.049999999974</v>
      </c>
      <c r="AQ257" t="s">
        <v>1081</v>
      </c>
      <c r="AR257" s="3" t="s">
        <v>1152</v>
      </c>
      <c r="AV257" s="39" t="s">
        <v>643</v>
      </c>
      <c r="AW257" s="3"/>
      <c r="AX257" s="3"/>
      <c r="AY257" s="152">
        <v>31209.812500000015</v>
      </c>
      <c r="AZ257" s="201" t="s">
        <v>1550</v>
      </c>
      <c r="BA257" s="3" t="s">
        <v>1152</v>
      </c>
      <c r="BB257" s="49"/>
      <c r="BC257"/>
      <c r="BE257" s="39" t="s">
        <v>651</v>
      </c>
      <c r="BF257" s="9"/>
      <c r="BG257" s="265"/>
      <c r="BH257" s="152">
        <v>42853.487500000381</v>
      </c>
      <c r="BI257" s="201" t="s">
        <v>1843</v>
      </c>
      <c r="BJ257" s="3" t="s">
        <v>1152</v>
      </c>
      <c r="BK257" s="49"/>
      <c r="BN257" s="61" t="s">
        <v>662</v>
      </c>
      <c r="BQ257" s="152">
        <v>47984.325000000179</v>
      </c>
      <c r="BR257" s="201" t="s">
        <v>2384</v>
      </c>
      <c r="BS257" s="3" t="s">
        <v>1152</v>
      </c>
      <c r="BT257" s="49"/>
      <c r="BV257" s="213"/>
      <c r="BW257" s="61" t="s">
        <v>643</v>
      </c>
      <c r="BZ257" s="152">
        <v>53254.899999999914</v>
      </c>
      <c r="CA257" s="1" t="s">
        <v>2928</v>
      </c>
      <c r="CB257" s="3" t="s">
        <v>1152</v>
      </c>
      <c r="CD257" s="49"/>
      <c r="CG257" s="49"/>
      <c r="CH257" s="493"/>
      <c r="CK257" s="49"/>
      <c r="CP257" s="49"/>
      <c r="CU257" s="49"/>
      <c r="CZ257" s="49"/>
      <c r="DA257" s="18"/>
      <c r="DE257" s="49"/>
      <c r="DJ257" s="49"/>
      <c r="DK257" s="287"/>
      <c r="DO257" s="49"/>
      <c r="DY257" s="49"/>
      <c r="DZ257" s="18"/>
      <c r="ED257" s="49"/>
      <c r="EI257" s="49"/>
      <c r="EN257" s="49"/>
      <c r="ES257" s="49"/>
      <c r="EX257" s="49"/>
      <c r="FC257" s="49"/>
      <c r="FH257" s="49"/>
      <c r="FI257" s="327"/>
      <c r="FR257" s="49"/>
      <c r="FW257" s="49"/>
      <c r="GB257" s="9"/>
      <c r="GC257" s="9"/>
      <c r="GG257" s="9"/>
      <c r="GH257" s="9"/>
      <c r="GI257" s="18"/>
      <c r="GL257" s="49"/>
    </row>
    <row r="258" spans="23:194" ht="18">
      <c r="W258" s="49"/>
      <c r="X258" s="49"/>
      <c r="AD258" s="49"/>
      <c r="AI258" s="49"/>
      <c r="AM258" s="48">
        <v>2019</v>
      </c>
      <c r="AR258" s="3"/>
      <c r="AV258" s="48" t="s">
        <v>1407</v>
      </c>
      <c r="AX258" s="18"/>
      <c r="AY258" s="86"/>
      <c r="AZ258" s="18"/>
      <c r="BA258" s="3"/>
      <c r="BB258" s="49"/>
      <c r="BC258"/>
      <c r="BE258" s="48" t="s">
        <v>1824</v>
      </c>
      <c r="BI258" s="18"/>
      <c r="BK258" s="49"/>
      <c r="BN258" s="48" t="s">
        <v>2349</v>
      </c>
      <c r="BQ258" s="86"/>
      <c r="BT258" s="49"/>
      <c r="BV258" s="213"/>
      <c r="BW258" s="48" t="s">
        <v>2826</v>
      </c>
      <c r="BZ258" s="85"/>
      <c r="CA258" s="1"/>
      <c r="CD258" s="49"/>
      <c r="CG258" s="49"/>
      <c r="CH258" s="493"/>
      <c r="CK258" s="49"/>
      <c r="CP258" s="49"/>
      <c r="CU258" s="49"/>
      <c r="CZ258" s="49"/>
      <c r="DA258" s="18"/>
      <c r="DE258" s="49"/>
      <c r="DJ258" s="49"/>
      <c r="DK258" s="287"/>
      <c r="DO258" s="49"/>
      <c r="DY258" s="49"/>
      <c r="DZ258" s="18"/>
      <c r="ED258" s="49"/>
      <c r="EI258" s="49"/>
      <c r="EN258" s="49"/>
      <c r="ES258" s="49"/>
      <c r="EX258" s="49"/>
      <c r="FC258" s="49"/>
      <c r="FH258" s="49"/>
      <c r="FI258" s="327"/>
      <c r="FR258" s="49"/>
      <c r="FW258" s="49"/>
      <c r="GB258" s="9"/>
      <c r="GC258" s="9"/>
      <c r="GG258" s="9"/>
      <c r="GH258" s="9"/>
      <c r="GI258" s="18"/>
      <c r="GL258" s="49"/>
    </row>
    <row r="259" spans="23:194" ht="18">
      <c r="W259" s="49"/>
      <c r="X259" s="49"/>
      <c r="AD259" s="49"/>
      <c r="AI259" s="49"/>
      <c r="AM259" s="40" t="s">
        <v>651</v>
      </c>
      <c r="AP259" s="152">
        <v>21526.349999999922</v>
      </c>
      <c r="AQ259" t="s">
        <v>1082</v>
      </c>
      <c r="AR259" s="3" t="s">
        <v>1153</v>
      </c>
      <c r="AV259" s="39" t="s">
        <v>662</v>
      </c>
      <c r="AW259" s="3"/>
      <c r="AX259" s="3"/>
      <c r="AY259" s="152">
        <v>30516.525000000122</v>
      </c>
      <c r="AZ259" s="201" t="s">
        <v>1551</v>
      </c>
      <c r="BA259" s="3" t="s">
        <v>1153</v>
      </c>
      <c r="BB259" s="49"/>
      <c r="BC259"/>
      <c r="BE259" s="40" t="s">
        <v>13</v>
      </c>
      <c r="BF259" s="9"/>
      <c r="BG259" s="265"/>
      <c r="BH259" s="152">
        <v>42636.099999999991</v>
      </c>
      <c r="BI259" s="201" t="s">
        <v>1844</v>
      </c>
      <c r="BJ259" s="3" t="s">
        <v>1153</v>
      </c>
      <c r="BK259" s="49"/>
      <c r="BN259" s="61" t="s">
        <v>639</v>
      </c>
      <c r="BQ259" s="152">
        <v>47716.525000000118</v>
      </c>
      <c r="BR259" s="201" t="s">
        <v>2385</v>
      </c>
      <c r="BS259" s="3" t="s">
        <v>1153</v>
      </c>
      <c r="BT259" s="49"/>
      <c r="BV259" s="213"/>
      <c r="BW259" s="190" t="s">
        <v>1343</v>
      </c>
      <c r="BZ259" s="152">
        <v>52949.675000000003</v>
      </c>
      <c r="CA259" s="1" t="s">
        <v>2929</v>
      </c>
      <c r="CB259" s="3" t="s">
        <v>1153</v>
      </c>
      <c r="CD259" s="49"/>
      <c r="CG259" s="49"/>
      <c r="CH259" s="493"/>
      <c r="CK259" s="49"/>
      <c r="CP259" s="49"/>
      <c r="CU259" s="49"/>
      <c r="CZ259" s="49"/>
      <c r="DA259" s="18"/>
      <c r="DE259" s="49"/>
      <c r="DJ259" s="49"/>
      <c r="DK259" s="287"/>
      <c r="DO259" s="49"/>
      <c r="DY259" s="49"/>
      <c r="DZ259" s="18"/>
      <c r="ED259" s="49"/>
      <c r="EI259" s="49"/>
      <c r="EN259" s="49"/>
      <c r="ES259" s="49"/>
      <c r="EX259" s="49"/>
      <c r="FC259" s="49"/>
      <c r="FH259" s="49"/>
      <c r="FI259" s="327"/>
      <c r="FR259" s="49"/>
      <c r="FW259" s="49"/>
      <c r="GB259" s="9"/>
      <c r="GC259" s="9"/>
      <c r="GG259" s="9"/>
      <c r="GH259" s="9"/>
      <c r="GI259" s="18"/>
      <c r="GL259" s="49"/>
    </row>
    <row r="260" spans="23:194" ht="18">
      <c r="W260" s="49"/>
      <c r="X260" s="49"/>
      <c r="AD260" s="49"/>
      <c r="AI260" s="49"/>
      <c r="AM260" s="48">
        <v>2019</v>
      </c>
      <c r="AR260" s="3"/>
      <c r="AV260" s="48" t="s">
        <v>1407</v>
      </c>
      <c r="AX260" s="18"/>
      <c r="AY260" s="86"/>
      <c r="AZ260" s="18"/>
      <c r="BA260" s="3"/>
      <c r="BB260" s="49"/>
      <c r="BC260"/>
      <c r="BE260" s="48" t="s">
        <v>1805</v>
      </c>
      <c r="BK260" s="49"/>
      <c r="BN260" s="48" t="s">
        <v>2349</v>
      </c>
      <c r="BQ260" s="86"/>
      <c r="BT260" s="49"/>
      <c r="BV260" s="213"/>
      <c r="BW260" s="48" t="s">
        <v>2826</v>
      </c>
      <c r="BZ260" s="85"/>
      <c r="CA260" s="1"/>
      <c r="CD260" s="49"/>
      <c r="CG260" s="49"/>
      <c r="CH260" s="493"/>
      <c r="CK260" s="49"/>
      <c r="CP260" s="49"/>
      <c r="CU260" s="49"/>
      <c r="CZ260" s="49"/>
      <c r="DA260" s="18"/>
      <c r="DE260" s="49"/>
      <c r="DJ260" s="49"/>
      <c r="DK260" s="287"/>
      <c r="DO260" s="49"/>
      <c r="DY260" s="49"/>
      <c r="DZ260" s="18"/>
      <c r="ED260" s="49"/>
      <c r="EI260" s="49"/>
      <c r="EN260" s="49"/>
      <c r="ES260" s="49"/>
      <c r="EX260" s="49"/>
      <c r="FC260" s="49"/>
      <c r="FH260" s="49"/>
      <c r="FI260" s="327"/>
      <c r="FR260" s="49"/>
      <c r="FW260" s="49"/>
      <c r="GB260" s="9"/>
      <c r="GC260" s="9"/>
      <c r="GG260" s="9"/>
      <c r="GH260" s="9"/>
      <c r="GI260" s="18"/>
      <c r="GL260" s="49"/>
    </row>
    <row r="261" spans="23:194" ht="18">
      <c r="W261" s="49"/>
      <c r="X261" s="49"/>
      <c r="AD261" s="49"/>
      <c r="AI261" s="49"/>
      <c r="AM261" s="40" t="s">
        <v>667</v>
      </c>
      <c r="AP261" s="152">
        <v>21452.850000000053</v>
      </c>
      <c r="AQ261" t="s">
        <v>1083</v>
      </c>
      <c r="AR261" s="58" t="s">
        <v>1154</v>
      </c>
      <c r="AV261" s="39" t="s">
        <v>687</v>
      </c>
      <c r="AW261" s="3"/>
      <c r="AX261" s="3"/>
      <c r="AY261" s="152">
        <v>30488.549999999923</v>
      </c>
      <c r="AZ261" s="201" t="s">
        <v>1552</v>
      </c>
      <c r="BA261" s="58" t="s">
        <v>1154</v>
      </c>
      <c r="BB261" s="49"/>
      <c r="BC261"/>
      <c r="BE261" s="39" t="s">
        <v>638</v>
      </c>
      <c r="BF261" s="9"/>
      <c r="BG261" s="265"/>
      <c r="BH261" s="152">
        <v>41884.649999999921</v>
      </c>
      <c r="BI261" s="201" t="s">
        <v>1845</v>
      </c>
      <c r="BJ261" s="58" t="s">
        <v>1154</v>
      </c>
      <c r="BK261" s="49"/>
      <c r="BN261" s="239" t="s">
        <v>9</v>
      </c>
      <c r="BQ261" s="152">
        <v>47096.787500000057</v>
      </c>
      <c r="BR261" s="201" t="s">
        <v>2387</v>
      </c>
      <c r="BS261" s="58" t="s">
        <v>1154</v>
      </c>
      <c r="BT261" s="49"/>
      <c r="BV261" s="213"/>
      <c r="BW261" s="239" t="s">
        <v>1653</v>
      </c>
      <c r="BZ261" s="152">
        <v>52801.949999999917</v>
      </c>
      <c r="CA261" s="1" t="s">
        <v>2930</v>
      </c>
      <c r="CB261" s="58" t="s">
        <v>1154</v>
      </c>
      <c r="CD261" s="49"/>
      <c r="CG261" s="49"/>
      <c r="CH261" s="493"/>
      <c r="CK261" s="49"/>
      <c r="CP261" s="49"/>
      <c r="CU261" s="49"/>
      <c r="CZ261" s="49"/>
      <c r="DA261" s="18"/>
      <c r="DE261" s="49"/>
      <c r="DJ261" s="49"/>
      <c r="DK261" s="287"/>
      <c r="DO261" s="49"/>
      <c r="DY261" s="49"/>
      <c r="DZ261" s="18"/>
      <c r="ED261" s="49"/>
      <c r="EI261" s="49"/>
      <c r="EN261" s="49"/>
      <c r="ES261" s="49"/>
      <c r="EX261" s="49"/>
      <c r="FC261" s="49"/>
      <c r="FH261" s="49"/>
      <c r="FI261" s="327"/>
      <c r="FR261" s="49"/>
      <c r="FW261" s="49"/>
      <c r="GB261" s="9"/>
      <c r="GC261" s="9"/>
      <c r="GG261" s="9"/>
      <c r="GH261" s="9"/>
      <c r="GI261" s="18"/>
      <c r="GL261" s="49"/>
    </row>
    <row r="262" spans="23:194" ht="18">
      <c r="W262" s="49"/>
      <c r="X262" s="49"/>
      <c r="AD262" s="49"/>
      <c r="AI262" s="49"/>
      <c r="AM262" s="48">
        <v>2019</v>
      </c>
      <c r="AR262" s="3"/>
      <c r="AV262" s="48" t="s">
        <v>1407</v>
      </c>
      <c r="AX262" s="18"/>
      <c r="AY262" s="86"/>
      <c r="AZ262" s="18"/>
      <c r="BA262" s="3"/>
      <c r="BB262" s="49"/>
      <c r="BC262"/>
      <c r="BE262" s="48" t="s">
        <v>1824</v>
      </c>
      <c r="BK262" s="49"/>
      <c r="BN262" s="48" t="s">
        <v>2349</v>
      </c>
      <c r="BQ262" s="86"/>
      <c r="BT262" s="49"/>
      <c r="BV262" s="213"/>
      <c r="BW262" s="48" t="s">
        <v>2827</v>
      </c>
      <c r="BZ262" s="85"/>
      <c r="CA262" s="1"/>
      <c r="CD262" s="49"/>
      <c r="CG262" s="49"/>
      <c r="CH262" s="493"/>
      <c r="CK262" s="49"/>
      <c r="CP262" s="49"/>
      <c r="CU262" s="49"/>
      <c r="CZ262" s="49"/>
      <c r="DA262" s="18"/>
      <c r="DE262" s="49"/>
      <c r="DJ262" s="49"/>
      <c r="DK262" s="287"/>
      <c r="DO262" s="49"/>
      <c r="DY262" s="49"/>
      <c r="DZ262" s="18"/>
      <c r="ED262" s="49"/>
      <c r="EI262" s="49"/>
      <c r="EN262" s="49"/>
      <c r="ES262" s="49"/>
      <c r="EX262" s="49"/>
      <c r="FC262" s="49"/>
      <c r="FH262" s="49"/>
      <c r="FI262" s="327"/>
      <c r="FR262" s="49"/>
      <c r="FW262" s="49"/>
      <c r="GB262" s="9"/>
      <c r="GC262" s="9"/>
      <c r="GG262" s="9"/>
      <c r="GH262" s="9"/>
      <c r="GI262" s="18"/>
      <c r="GL262" s="49"/>
    </row>
    <row r="263" spans="23:194" ht="18">
      <c r="W263" s="49"/>
      <c r="X263" s="49"/>
      <c r="AD263" s="49"/>
      <c r="AI263" s="49"/>
      <c r="AM263" s="40" t="s">
        <v>694</v>
      </c>
      <c r="AP263" s="152">
        <v>21413.94999999991</v>
      </c>
      <c r="AQ263" t="s">
        <v>1084</v>
      </c>
      <c r="AR263" s="3" t="s">
        <v>1155</v>
      </c>
      <c r="AV263" s="39" t="s">
        <v>700</v>
      </c>
      <c r="AW263" s="3"/>
      <c r="AX263" s="3"/>
      <c r="AY263" s="152">
        <v>29754.074999999895</v>
      </c>
      <c r="AZ263" s="201" t="s">
        <v>1553</v>
      </c>
      <c r="BA263" s="3" t="s">
        <v>1155</v>
      </c>
      <c r="BB263" s="49"/>
      <c r="BC263"/>
      <c r="BE263" s="39" t="s">
        <v>156</v>
      </c>
      <c r="BF263" s="9"/>
      <c r="BG263" s="265"/>
      <c r="BH263" s="152">
        <v>41882.362500000352</v>
      </c>
      <c r="BI263" s="201" t="s">
        <v>1846</v>
      </c>
      <c r="BJ263" s="3" t="s">
        <v>1155</v>
      </c>
      <c r="BK263" s="49"/>
      <c r="BN263" s="239" t="s">
        <v>27</v>
      </c>
      <c r="BQ263" s="152">
        <v>47021.299999999515</v>
      </c>
      <c r="BR263" s="201" t="s">
        <v>2386</v>
      </c>
      <c r="BS263" s="3" t="s">
        <v>1155</v>
      </c>
      <c r="BT263" s="49"/>
      <c r="BV263" s="213"/>
      <c r="BW263" s="61" t="s">
        <v>639</v>
      </c>
      <c r="BZ263" s="152">
        <v>52634.375000000073</v>
      </c>
      <c r="CA263" s="1" t="s">
        <v>2931</v>
      </c>
      <c r="CB263" s="3" t="s">
        <v>1155</v>
      </c>
      <c r="CD263" s="49"/>
      <c r="CG263" s="49"/>
      <c r="CH263" s="493"/>
      <c r="CK263" s="49"/>
      <c r="CP263" s="49"/>
      <c r="CU263" s="49"/>
      <c r="CZ263" s="49"/>
      <c r="DA263" s="18"/>
      <c r="DE263" s="49"/>
      <c r="DJ263" s="49"/>
      <c r="DK263" s="287"/>
      <c r="DO263" s="49"/>
      <c r="DY263" s="49"/>
      <c r="DZ263" s="18"/>
      <c r="ED263" s="49"/>
      <c r="EI263" s="49"/>
      <c r="EN263" s="49"/>
      <c r="ES263" s="49"/>
      <c r="EX263" s="49"/>
      <c r="FC263" s="49"/>
      <c r="FH263" s="49"/>
      <c r="FI263" s="327"/>
      <c r="FR263" s="49"/>
      <c r="FW263" s="49"/>
      <c r="GB263" s="9"/>
      <c r="GC263" s="9"/>
      <c r="GG263" s="9"/>
      <c r="GH263" s="9"/>
      <c r="GI263" s="18"/>
      <c r="GL263" s="49"/>
    </row>
    <row r="264" spans="23:194" ht="18">
      <c r="W264" s="49"/>
      <c r="X264" s="49"/>
      <c r="AD264" s="49"/>
      <c r="AI264" s="49"/>
      <c r="AM264" s="48">
        <v>2019</v>
      </c>
      <c r="AR264" s="3"/>
      <c r="AV264" s="48" t="s">
        <v>1407</v>
      </c>
      <c r="AX264" s="18"/>
      <c r="AY264" s="86"/>
      <c r="AZ264" s="18"/>
      <c r="BA264" s="3"/>
      <c r="BB264" s="49"/>
      <c r="BC264"/>
      <c r="BE264" s="47" t="s">
        <v>1805</v>
      </c>
      <c r="BK264" s="49"/>
      <c r="BN264" s="48" t="s">
        <v>2349</v>
      </c>
      <c r="BQ264" s="86"/>
      <c r="BT264" s="49"/>
      <c r="BV264" s="213"/>
      <c r="BW264" s="48" t="s">
        <v>2826</v>
      </c>
      <c r="BZ264" s="85"/>
      <c r="CA264" s="1"/>
      <c r="CD264" s="49"/>
      <c r="CG264" s="49"/>
      <c r="CH264" s="493"/>
      <c r="CK264" s="49"/>
      <c r="CP264" s="49"/>
      <c r="CU264" s="49"/>
      <c r="CZ264" s="49"/>
      <c r="DA264" s="18"/>
      <c r="DE264" s="49"/>
      <c r="DJ264" s="49"/>
      <c r="DK264" s="287"/>
      <c r="DO264" s="49"/>
      <c r="DY264" s="49"/>
      <c r="DZ264" s="18"/>
      <c r="ED264" s="49"/>
      <c r="EI264" s="49"/>
      <c r="EN264" s="49"/>
      <c r="ES264" s="49"/>
      <c r="EX264" s="49"/>
      <c r="FC264" s="49"/>
      <c r="FH264" s="49"/>
      <c r="FI264" s="327"/>
      <c r="FR264" s="49"/>
      <c r="FW264" s="49"/>
      <c r="GB264" s="9"/>
      <c r="GC264" s="9"/>
      <c r="GG264" s="9"/>
      <c r="GH264" s="9"/>
      <c r="GI264" s="18"/>
      <c r="GL264" s="49"/>
    </row>
    <row r="265" spans="23:194" ht="18">
      <c r="W265" s="49"/>
      <c r="X265" s="49"/>
      <c r="AD265" s="49"/>
      <c r="AI265" s="49"/>
      <c r="AM265" s="40" t="s">
        <v>633</v>
      </c>
      <c r="AP265" s="152">
        <v>21102.400000000111</v>
      </c>
      <c r="AQ265" t="s">
        <v>1085</v>
      </c>
      <c r="AR265" s="3" t="s">
        <v>1156</v>
      </c>
      <c r="AV265" s="39" t="s">
        <v>667</v>
      </c>
      <c r="AW265" s="9"/>
      <c r="AX265" s="3"/>
      <c r="AY265" s="152">
        <v>29685.237500000097</v>
      </c>
      <c r="AZ265" s="201" t="s">
        <v>1554</v>
      </c>
      <c r="BA265" s="3" t="s">
        <v>1156</v>
      </c>
      <c r="BB265" s="49"/>
      <c r="BC265"/>
      <c r="BE265" s="39" t="s">
        <v>675</v>
      </c>
      <c r="BF265" s="3"/>
      <c r="BG265" s="265"/>
      <c r="BH265" s="152">
        <v>41855.750000000029</v>
      </c>
      <c r="BI265" s="201" t="s">
        <v>1847</v>
      </c>
      <c r="BJ265" s="3" t="s">
        <v>1156</v>
      </c>
      <c r="BK265" s="49"/>
      <c r="BN265" s="190" t="s">
        <v>1342</v>
      </c>
      <c r="BQ265" s="152">
        <v>46879.549999999908</v>
      </c>
      <c r="BR265" s="201" t="s">
        <v>2388</v>
      </c>
      <c r="BS265" s="3" t="s">
        <v>1156</v>
      </c>
      <c r="BT265" s="49"/>
      <c r="BV265" s="213"/>
      <c r="BW265" s="239" t="s">
        <v>23</v>
      </c>
      <c r="BZ265" s="152">
        <v>52509.587500000081</v>
      </c>
      <c r="CA265" s="1" t="s">
        <v>2932</v>
      </c>
      <c r="CB265" s="3" t="s">
        <v>1156</v>
      </c>
      <c r="CD265" s="49"/>
      <c r="CG265" s="49"/>
      <c r="CH265" s="493"/>
      <c r="CK265" s="49"/>
      <c r="CP265" s="49"/>
      <c r="CU265" s="49"/>
      <c r="CZ265" s="49"/>
      <c r="DA265" s="18"/>
      <c r="DE265" s="49"/>
      <c r="DJ265" s="49"/>
      <c r="DK265" s="287"/>
      <c r="DO265" s="49"/>
      <c r="DY265" s="49"/>
      <c r="DZ265" s="18"/>
      <c r="ED265" s="49"/>
      <c r="EI265" s="49"/>
      <c r="EN265" s="49"/>
      <c r="ES265" s="49"/>
      <c r="EX265" s="49"/>
      <c r="FC265" s="49"/>
      <c r="FH265" s="49"/>
      <c r="FI265" s="327"/>
      <c r="FR265" s="49"/>
      <c r="FW265" s="49"/>
      <c r="GB265" s="9"/>
      <c r="GC265" s="9"/>
      <c r="GG265" s="9"/>
      <c r="GH265" s="9"/>
      <c r="GI265" s="18"/>
      <c r="GL265" s="49"/>
    </row>
    <row r="266" spans="23:194" ht="18">
      <c r="W266" s="49"/>
      <c r="X266" s="49"/>
      <c r="AD266" s="49"/>
      <c r="AI266" s="49"/>
      <c r="AM266" s="48">
        <v>2019</v>
      </c>
      <c r="AR266" s="3"/>
      <c r="AV266" s="48" t="s">
        <v>1407</v>
      </c>
      <c r="AX266" s="18"/>
      <c r="AY266" s="86"/>
      <c r="AZ266" s="18"/>
      <c r="BA266" s="3"/>
      <c r="BB266" s="49"/>
      <c r="BC266"/>
      <c r="BE266" s="48" t="s">
        <v>1824</v>
      </c>
      <c r="BK266" s="49"/>
      <c r="BN266" s="48" t="s">
        <v>2369</v>
      </c>
      <c r="BQ266" s="86"/>
      <c r="BT266" s="49"/>
      <c r="BV266" s="213"/>
      <c r="BW266" s="48" t="s">
        <v>2826</v>
      </c>
      <c r="BZ266" s="85"/>
      <c r="CA266" s="1"/>
      <c r="CD266" s="49"/>
      <c r="CG266" s="49"/>
      <c r="CH266" s="493"/>
      <c r="CK266" s="49"/>
      <c r="CP266" s="49"/>
      <c r="CU266" s="49"/>
      <c r="CZ266" s="49"/>
      <c r="DA266" s="18"/>
      <c r="DE266" s="49"/>
      <c r="DJ266" s="49"/>
      <c r="DK266" s="287"/>
      <c r="DO266" s="49"/>
      <c r="DY266" s="49"/>
      <c r="DZ266" s="18"/>
      <c r="ED266" s="49"/>
      <c r="EI266" s="49"/>
      <c r="EN266" s="49"/>
      <c r="ES266" s="49"/>
      <c r="EX266" s="49"/>
      <c r="FC266" s="49"/>
      <c r="FH266" s="49"/>
      <c r="FI266" s="327"/>
      <c r="FR266" s="49"/>
      <c r="FW266" s="49"/>
      <c r="GB266" s="9"/>
      <c r="GC266" s="9"/>
      <c r="GG266" s="9"/>
      <c r="GH266" s="9"/>
      <c r="GI266" s="18"/>
      <c r="GL266" s="49"/>
    </row>
    <row r="267" spans="23:194" ht="18">
      <c r="W267" s="49"/>
      <c r="X267" s="49"/>
      <c r="AD267" s="49"/>
      <c r="AI267" s="49"/>
      <c r="AM267" s="40" t="s">
        <v>687</v>
      </c>
      <c r="AP267" s="152">
        <v>20991.399999999936</v>
      </c>
      <c r="AQ267" t="s">
        <v>1086</v>
      </c>
      <c r="AR267" s="3" t="s">
        <v>1157</v>
      </c>
      <c r="AV267" s="39" t="s">
        <v>638</v>
      </c>
      <c r="AW267" s="9"/>
      <c r="AX267" s="3"/>
      <c r="AY267" s="152">
        <v>29489.575000000157</v>
      </c>
      <c r="AZ267" s="201" t="s">
        <v>1555</v>
      </c>
      <c r="BA267" s="3" t="s">
        <v>1157</v>
      </c>
      <c r="BB267" s="49"/>
      <c r="BC267"/>
      <c r="BE267" s="40" t="s">
        <v>1</v>
      </c>
      <c r="BF267" s="9"/>
      <c r="BG267" s="265"/>
      <c r="BH267" s="152">
        <v>41839.1</v>
      </c>
      <c r="BI267" s="201" t="s">
        <v>1848</v>
      </c>
      <c r="BJ267" s="3" t="s">
        <v>1157</v>
      </c>
      <c r="BK267" s="49"/>
      <c r="BN267" s="61" t="s">
        <v>675</v>
      </c>
      <c r="BO267" s="9"/>
      <c r="BP267" s="61"/>
      <c r="BQ267" s="152">
        <v>46748.237500000163</v>
      </c>
      <c r="BR267" s="201" t="s">
        <v>2389</v>
      </c>
      <c r="BS267" s="3" t="s">
        <v>1157</v>
      </c>
      <c r="BT267" s="49"/>
      <c r="BV267" s="213"/>
      <c r="BW267" s="61" t="s">
        <v>662</v>
      </c>
      <c r="BZ267" s="152">
        <v>51586.812500000109</v>
      </c>
      <c r="CA267" s="1" t="s">
        <v>2933</v>
      </c>
      <c r="CB267" s="3" t="s">
        <v>1157</v>
      </c>
      <c r="CD267" s="49"/>
      <c r="CG267" s="49"/>
      <c r="CH267" s="493"/>
      <c r="CK267" s="49"/>
      <c r="CP267" s="49"/>
      <c r="CU267" s="49"/>
      <c r="CZ267" s="49"/>
      <c r="DA267" s="18"/>
      <c r="DE267" s="49"/>
      <c r="DJ267" s="49"/>
      <c r="DK267" s="287"/>
      <c r="DO267" s="49"/>
      <c r="DY267" s="49"/>
      <c r="DZ267" s="18"/>
      <c r="ED267" s="49"/>
      <c r="EI267" s="49"/>
      <c r="EN267" s="49"/>
      <c r="ES267" s="49"/>
      <c r="EX267" s="49"/>
      <c r="FC267" s="49"/>
      <c r="FH267" s="49"/>
      <c r="FI267" s="327"/>
      <c r="FR267" s="49"/>
      <c r="FW267" s="49"/>
      <c r="GB267" s="9"/>
      <c r="GC267" s="9"/>
      <c r="GG267" s="9"/>
      <c r="GH267" s="9"/>
      <c r="GI267" s="18"/>
      <c r="GL267" s="49"/>
    </row>
    <row r="268" spans="23:194" ht="18">
      <c r="W268" s="49"/>
      <c r="X268" s="49"/>
      <c r="AD268" s="49"/>
      <c r="AI268" s="49"/>
      <c r="AM268" s="48">
        <v>2019</v>
      </c>
      <c r="AR268" s="3"/>
      <c r="AV268" s="48" t="s">
        <v>1407</v>
      </c>
      <c r="AX268" s="18"/>
      <c r="AY268" s="86"/>
      <c r="AZ268" s="18"/>
      <c r="BA268" s="3"/>
      <c r="BB268" s="49"/>
      <c r="BC268"/>
      <c r="BE268" s="48" t="s">
        <v>2146</v>
      </c>
      <c r="BK268" s="49"/>
      <c r="BN268" s="48" t="s">
        <v>2349</v>
      </c>
      <c r="BO268" s="9"/>
      <c r="BP268" s="61"/>
      <c r="BQ268" s="86"/>
      <c r="BR268" s="57"/>
      <c r="BS268" s="57"/>
      <c r="BT268" s="49"/>
      <c r="BV268" s="213"/>
      <c r="BW268" s="48" t="s">
        <v>2826</v>
      </c>
      <c r="BZ268" s="85"/>
      <c r="CA268" s="1"/>
      <c r="CB268" s="57"/>
      <c r="CD268" s="49"/>
      <c r="CG268" s="49"/>
      <c r="CH268" s="493"/>
      <c r="CK268" s="49"/>
      <c r="CP268" s="49"/>
      <c r="CU268" s="49"/>
      <c r="CZ268" s="49"/>
      <c r="DA268" s="18"/>
      <c r="DE268" s="49"/>
      <c r="DJ268" s="49"/>
      <c r="DK268" s="287"/>
      <c r="DO268" s="49"/>
      <c r="DY268" s="49"/>
      <c r="DZ268" s="18"/>
      <c r="ED268" s="49"/>
      <c r="EI268" s="49"/>
      <c r="EN268" s="49"/>
      <c r="ES268" s="49"/>
      <c r="EX268" s="49"/>
      <c r="FC268" s="49"/>
      <c r="FH268" s="49"/>
      <c r="FI268" s="327"/>
      <c r="FR268" s="49"/>
      <c r="FW268" s="49"/>
      <c r="GB268" s="9"/>
      <c r="GC268" s="9"/>
      <c r="GG268" s="9"/>
      <c r="GH268" s="9"/>
      <c r="GI268" s="18"/>
      <c r="GL268" s="49"/>
    </row>
    <row r="269" spans="23:194" ht="18">
      <c r="W269" s="49"/>
      <c r="X269" s="49"/>
      <c r="AD269" s="49"/>
      <c r="AI269" s="49"/>
      <c r="AM269" s="40" t="s">
        <v>653</v>
      </c>
      <c r="AP269" s="152">
        <v>20909.049999999988</v>
      </c>
      <c r="AQ269" t="s">
        <v>1087</v>
      </c>
      <c r="AR269" s="3" t="s">
        <v>1158</v>
      </c>
      <c r="AV269" s="39" t="s">
        <v>653</v>
      </c>
      <c r="AW269" s="9"/>
      <c r="AX269" s="3"/>
      <c r="AY269" s="152">
        <v>29463.6875</v>
      </c>
      <c r="AZ269" s="201" t="s">
        <v>1556</v>
      </c>
      <c r="BA269" s="3" t="s">
        <v>1158</v>
      </c>
      <c r="BB269" s="49"/>
      <c r="BC269"/>
      <c r="BE269" s="39" t="s">
        <v>658</v>
      </c>
      <c r="BF269" s="3"/>
      <c r="BG269" s="265"/>
      <c r="BH269" s="152">
        <v>41827.37500000024</v>
      </c>
      <c r="BI269" s="201" t="s">
        <v>1858</v>
      </c>
      <c r="BJ269" s="3" t="s">
        <v>1158</v>
      </c>
      <c r="BK269" s="49"/>
      <c r="BN269" s="190" t="s">
        <v>1349</v>
      </c>
      <c r="BO269" s="9"/>
      <c r="BP269" s="61"/>
      <c r="BQ269" s="152">
        <v>46613.362499999675</v>
      </c>
      <c r="BR269" s="201" t="s">
        <v>258</v>
      </c>
      <c r="BS269" s="3" t="s">
        <v>1158</v>
      </c>
      <c r="BT269" s="49"/>
      <c r="BV269" s="213"/>
      <c r="BW269" s="61" t="s">
        <v>675</v>
      </c>
      <c r="BZ269" s="152">
        <v>51486.875000000116</v>
      </c>
      <c r="CA269" s="1" t="s">
        <v>2934</v>
      </c>
      <c r="CB269" s="3" t="s">
        <v>1158</v>
      </c>
      <c r="CD269" s="49"/>
      <c r="CG269" s="49"/>
      <c r="CH269" s="493"/>
      <c r="CK269" s="49"/>
      <c r="CP269" s="49"/>
      <c r="CU269" s="49"/>
      <c r="CZ269" s="49"/>
      <c r="DA269" s="18"/>
      <c r="DE269" s="49"/>
      <c r="DJ269" s="49"/>
      <c r="DK269" s="287"/>
      <c r="DO269" s="49"/>
      <c r="DY269" s="49"/>
      <c r="DZ269" s="18"/>
      <c r="ED269" s="49"/>
      <c r="EI269" s="49"/>
      <c r="EN269" s="49"/>
      <c r="ES269" s="49"/>
      <c r="EX269" s="49"/>
      <c r="FC269" s="49"/>
      <c r="FH269" s="49"/>
      <c r="FI269" s="327"/>
      <c r="FR269" s="49"/>
      <c r="FW269" s="49"/>
      <c r="GB269" s="9"/>
      <c r="GC269" s="9"/>
      <c r="GG269" s="9"/>
      <c r="GH269" s="9"/>
      <c r="GI269" s="18"/>
      <c r="GL269" s="49"/>
    </row>
    <row r="270" spans="23:194" ht="18">
      <c r="W270" s="49"/>
      <c r="X270" s="49"/>
      <c r="AD270" s="49"/>
      <c r="AI270" s="49"/>
      <c r="AM270" s="48">
        <v>2019</v>
      </c>
      <c r="AR270" s="3"/>
      <c r="AV270" s="48" t="s">
        <v>1407</v>
      </c>
      <c r="AX270" s="18"/>
      <c r="AY270" s="86"/>
      <c r="AZ270" s="18"/>
      <c r="BA270" s="3"/>
      <c r="BB270" s="49"/>
      <c r="BC270"/>
      <c r="BE270" s="48" t="s">
        <v>1824</v>
      </c>
      <c r="BH270" s="86"/>
      <c r="BJ270" s="3"/>
      <c r="BK270" s="49"/>
      <c r="BN270" s="48" t="s">
        <v>2369</v>
      </c>
      <c r="BO270" s="185"/>
      <c r="BP270" s="61"/>
      <c r="BQ270" s="86"/>
      <c r="BR270" s="57"/>
      <c r="BS270" s="57"/>
      <c r="BT270" s="49"/>
      <c r="BV270" s="213"/>
      <c r="BW270" s="48" t="s">
        <v>2826</v>
      </c>
      <c r="BZ270" s="85"/>
      <c r="CA270" s="1"/>
      <c r="CB270" s="57"/>
      <c r="CD270" s="49"/>
      <c r="CG270" s="49"/>
      <c r="CH270" s="493"/>
      <c r="CK270" s="49"/>
      <c r="CP270" s="49"/>
      <c r="CU270" s="49"/>
      <c r="CZ270" s="49"/>
      <c r="DA270" s="18"/>
      <c r="DE270" s="49"/>
      <c r="DJ270" s="49"/>
      <c r="DK270" s="287"/>
      <c r="DO270" s="49"/>
      <c r="DY270" s="49"/>
      <c r="DZ270" s="18"/>
      <c r="ED270" s="49"/>
      <c r="EI270" s="49"/>
      <c r="EN270" s="49"/>
      <c r="ES270" s="49"/>
      <c r="EX270" s="49"/>
      <c r="FC270" s="49"/>
      <c r="FH270" s="49"/>
      <c r="FI270" s="327"/>
      <c r="FR270" s="49"/>
      <c r="FW270" s="49"/>
      <c r="GB270" s="9"/>
      <c r="GC270" s="9"/>
      <c r="GG270" s="9"/>
      <c r="GH270" s="9"/>
      <c r="GI270" s="18"/>
      <c r="GL270" s="49"/>
    </row>
    <row r="271" spans="23:194" ht="18">
      <c r="W271" s="49"/>
      <c r="X271" s="49"/>
      <c r="AD271" s="49"/>
      <c r="AI271" s="49"/>
      <c r="AM271" s="40" t="s">
        <v>662</v>
      </c>
      <c r="AP271" s="152">
        <v>20807.300000000047</v>
      </c>
      <c r="AQ271" t="s">
        <v>1088</v>
      </c>
      <c r="AR271" s="3" t="s">
        <v>1159</v>
      </c>
      <c r="AV271" s="39" t="s">
        <v>651</v>
      </c>
      <c r="AW271" s="3"/>
      <c r="AX271" s="3"/>
      <c r="AY271" s="152">
        <v>29423.312499999894</v>
      </c>
      <c r="AZ271" s="201" t="s">
        <v>1557</v>
      </c>
      <c r="BA271" s="3" t="s">
        <v>1159</v>
      </c>
      <c r="BB271" s="49"/>
      <c r="BC271"/>
      <c r="BE271" s="39" t="s">
        <v>669</v>
      </c>
      <c r="BF271" s="3"/>
      <c r="BG271" s="265"/>
      <c r="BH271" s="152">
        <v>41019.60000000018</v>
      </c>
      <c r="BI271" s="201" t="s">
        <v>1859</v>
      </c>
      <c r="BJ271" s="3" t="s">
        <v>1159</v>
      </c>
      <c r="BK271" s="49"/>
      <c r="BN271" s="61" t="s">
        <v>668</v>
      </c>
      <c r="BO271" s="61"/>
      <c r="BP271" s="61"/>
      <c r="BQ271" s="152">
        <v>46263.26249999999</v>
      </c>
      <c r="BR271" s="201" t="s">
        <v>2390</v>
      </c>
      <c r="BS271" s="3" t="s">
        <v>1159</v>
      </c>
      <c r="BT271" s="49"/>
      <c r="BV271" s="213"/>
      <c r="BW271" s="61" t="s">
        <v>700</v>
      </c>
      <c r="BZ271" s="152">
        <v>50962.949999999961</v>
      </c>
      <c r="CA271" s="1" t="s">
        <v>2935</v>
      </c>
      <c r="CB271" s="3" t="s">
        <v>1159</v>
      </c>
      <c r="CD271" s="49"/>
      <c r="CG271" s="49"/>
      <c r="CH271" s="493"/>
      <c r="CK271" s="49"/>
      <c r="CP271" s="49"/>
      <c r="CU271" s="49"/>
      <c r="CZ271" s="49"/>
      <c r="DA271" s="18"/>
      <c r="DE271" s="49"/>
      <c r="DJ271" s="49"/>
      <c r="DK271" s="287"/>
      <c r="DO271" s="49"/>
      <c r="DY271" s="49"/>
      <c r="DZ271" s="18"/>
      <c r="ED271" s="49"/>
      <c r="EI271" s="49"/>
      <c r="EN271" s="49"/>
      <c r="ES271" s="49"/>
      <c r="EX271" s="49"/>
      <c r="FC271" s="49"/>
      <c r="FH271" s="49"/>
      <c r="FI271" s="327"/>
      <c r="FR271" s="49"/>
      <c r="FW271" s="49"/>
      <c r="GB271" s="9"/>
      <c r="GC271" s="9"/>
      <c r="GG271" s="9"/>
      <c r="GH271" s="9"/>
      <c r="GI271" s="18"/>
      <c r="GL271" s="49"/>
    </row>
    <row r="272" spans="23:194" ht="18">
      <c r="W272" s="49"/>
      <c r="X272" s="49"/>
      <c r="AD272" s="49"/>
      <c r="AI272" s="49"/>
      <c r="AM272" s="48">
        <v>2019</v>
      </c>
      <c r="AR272" s="3"/>
      <c r="AV272" s="48" t="s">
        <v>1407</v>
      </c>
      <c r="AX272" s="18"/>
      <c r="AY272" s="86"/>
      <c r="AZ272" s="18"/>
      <c r="BA272" s="3"/>
      <c r="BB272" s="49"/>
      <c r="BC272"/>
      <c r="BE272" s="48" t="s">
        <v>1824</v>
      </c>
      <c r="BH272" s="86"/>
      <c r="BJ272" s="3"/>
      <c r="BK272" s="49"/>
      <c r="BN272" s="48" t="s">
        <v>2349</v>
      </c>
      <c r="BO272" s="61"/>
      <c r="BP272" s="61"/>
      <c r="BQ272" s="86"/>
      <c r="BR272" s="57"/>
      <c r="BS272" s="57"/>
      <c r="BT272" s="49"/>
      <c r="BV272" s="213"/>
      <c r="BW272" s="48" t="s">
        <v>2826</v>
      </c>
      <c r="BZ272" s="85"/>
      <c r="CA272" s="1"/>
      <c r="CB272" s="57"/>
      <c r="CD272" s="49"/>
      <c r="CG272" s="49"/>
      <c r="CH272" s="493"/>
      <c r="CK272" s="49"/>
      <c r="CP272" s="49"/>
      <c r="CU272" s="49"/>
      <c r="CZ272" s="49"/>
      <c r="DA272" s="18"/>
      <c r="DE272" s="49"/>
      <c r="DJ272" s="49"/>
      <c r="DK272" s="287"/>
      <c r="DO272" s="49"/>
      <c r="DY272" s="49"/>
      <c r="DZ272" s="18"/>
      <c r="ED272" s="49"/>
      <c r="EI272" s="49"/>
      <c r="EN272" s="49"/>
      <c r="ES272" s="49"/>
      <c r="EX272" s="49"/>
      <c r="FC272" s="49"/>
      <c r="FH272" s="49"/>
      <c r="FI272" s="327"/>
      <c r="FR272" s="49"/>
      <c r="FW272" s="49"/>
      <c r="GB272" s="9"/>
      <c r="GC272" s="9"/>
      <c r="GG272" s="9"/>
      <c r="GH272" s="9"/>
      <c r="GI272" s="18"/>
      <c r="GL272" s="49"/>
    </row>
    <row r="273" spans="23:194" ht="18">
      <c r="W273" s="49"/>
      <c r="X273" s="49"/>
      <c r="AD273" s="49"/>
      <c r="AI273" s="49"/>
      <c r="AM273" s="40" t="s">
        <v>654</v>
      </c>
      <c r="AP273" s="152">
        <v>20404.699999999932</v>
      </c>
      <c r="AQ273" t="s">
        <v>1089</v>
      </c>
      <c r="AR273" s="3" t="s">
        <v>1160</v>
      </c>
      <c r="AV273" s="39" t="s">
        <v>675</v>
      </c>
      <c r="AW273" s="3"/>
      <c r="AX273" s="3"/>
      <c r="AY273" s="152">
        <v>28920.175000000014</v>
      </c>
      <c r="AZ273" s="201" t="s">
        <v>1558</v>
      </c>
      <c r="BA273" s="3" t="s">
        <v>1160</v>
      </c>
      <c r="BB273" s="49"/>
      <c r="BC273"/>
      <c r="BE273" s="39" t="s">
        <v>686</v>
      </c>
      <c r="BF273" s="3"/>
      <c r="BG273" s="265"/>
      <c r="BH273" s="152">
        <v>39978.200000000303</v>
      </c>
      <c r="BI273" s="201" t="s">
        <v>1860</v>
      </c>
      <c r="BJ273" s="3" t="s">
        <v>1160</v>
      </c>
      <c r="BK273" s="49"/>
      <c r="BN273" s="239" t="s">
        <v>13</v>
      </c>
      <c r="BO273" s="9"/>
      <c r="BP273" s="61"/>
      <c r="BQ273" s="152">
        <v>45537.325000000048</v>
      </c>
      <c r="BR273" s="201" t="s">
        <v>2391</v>
      </c>
      <c r="BS273" s="3" t="s">
        <v>1160</v>
      </c>
      <c r="BT273" s="49"/>
      <c r="BV273" s="213"/>
      <c r="BW273" s="239" t="s">
        <v>1649</v>
      </c>
      <c r="BZ273" s="152">
        <v>50701.375000000007</v>
      </c>
      <c r="CA273" s="1" t="s">
        <v>2936</v>
      </c>
      <c r="CB273" s="3" t="s">
        <v>1160</v>
      </c>
      <c r="CD273" s="49"/>
      <c r="CG273" s="49"/>
      <c r="CH273" s="493"/>
      <c r="CK273" s="49"/>
      <c r="CP273" s="49"/>
      <c r="CU273" s="49"/>
      <c r="CZ273" s="49"/>
      <c r="DA273" s="18"/>
      <c r="DE273" s="49"/>
      <c r="DJ273" s="49"/>
      <c r="DK273" s="287"/>
      <c r="DO273" s="49"/>
      <c r="DY273" s="49"/>
      <c r="DZ273" s="18"/>
      <c r="ED273" s="49"/>
      <c r="EI273" s="49"/>
      <c r="EN273" s="49"/>
      <c r="ES273" s="49"/>
      <c r="EX273" s="49"/>
      <c r="FC273" s="49"/>
      <c r="FH273" s="49"/>
      <c r="FI273" s="327"/>
      <c r="FR273" s="49"/>
      <c r="FW273" s="49"/>
      <c r="GB273" s="9"/>
      <c r="GC273" s="9"/>
      <c r="GG273" s="9"/>
      <c r="GH273" s="9"/>
      <c r="GI273" s="18"/>
      <c r="GL273" s="49"/>
    </row>
    <row r="274" spans="23:194" ht="18">
      <c r="W274" s="49"/>
      <c r="X274" s="49"/>
      <c r="AD274" s="49"/>
      <c r="AI274" s="49"/>
      <c r="AM274" s="48">
        <v>2019</v>
      </c>
      <c r="AP274" s="86"/>
      <c r="AQ274" s="86"/>
      <c r="AR274" s="3"/>
      <c r="AV274" s="48" t="s">
        <v>1407</v>
      </c>
      <c r="AX274" s="18"/>
      <c r="AY274" s="86"/>
      <c r="AZ274" s="18"/>
      <c r="BA274" s="3"/>
      <c r="BB274" s="49"/>
      <c r="BC274"/>
      <c r="BE274" s="48" t="s">
        <v>1824</v>
      </c>
      <c r="BH274" s="86"/>
      <c r="BJ274" s="3"/>
      <c r="BK274" s="49"/>
      <c r="BN274" s="48" t="s">
        <v>2349</v>
      </c>
      <c r="BO274" s="9"/>
      <c r="BP274" s="61"/>
      <c r="BQ274" s="86"/>
      <c r="BR274" s="57"/>
      <c r="BS274" s="57"/>
      <c r="BT274" s="49"/>
      <c r="BV274" s="213"/>
      <c r="BW274" s="48" t="s">
        <v>2827</v>
      </c>
      <c r="BZ274" s="85"/>
      <c r="CA274" s="1"/>
      <c r="CB274" s="57"/>
      <c r="CD274" s="49"/>
      <c r="CG274" s="49"/>
      <c r="CH274" s="493"/>
      <c r="CK274" s="49"/>
      <c r="CP274" s="49"/>
      <c r="CU274" s="49"/>
      <c r="CZ274" s="49"/>
      <c r="DA274" s="18"/>
      <c r="DE274" s="49"/>
      <c r="DJ274" s="49"/>
      <c r="DK274" s="287"/>
      <c r="DO274" s="49"/>
      <c r="DY274" s="49"/>
      <c r="DZ274" s="18"/>
      <c r="ED274" s="49"/>
      <c r="EI274" s="49"/>
      <c r="EN274" s="49"/>
      <c r="ES274" s="49"/>
      <c r="EX274" s="49"/>
      <c r="FC274" s="49"/>
      <c r="FH274" s="49"/>
      <c r="FI274" s="327"/>
      <c r="FR274" s="49"/>
      <c r="FW274" s="49"/>
      <c r="GB274" s="9"/>
      <c r="GC274" s="9"/>
      <c r="GG274" s="9"/>
      <c r="GH274" s="9"/>
      <c r="GI274" s="18"/>
      <c r="GL274" s="49"/>
    </row>
    <row r="275" spans="23:194" ht="18">
      <c r="W275" s="49"/>
      <c r="X275" s="49"/>
      <c r="AD275" s="49"/>
      <c r="AI275" s="49"/>
      <c r="AM275" s="40" t="s">
        <v>675</v>
      </c>
      <c r="AP275" s="152">
        <v>20083.699999999993</v>
      </c>
      <c r="AQ275" t="s">
        <v>1090</v>
      </c>
      <c r="AR275" s="3" t="s">
        <v>1161</v>
      </c>
      <c r="AV275" s="39" t="s">
        <v>674</v>
      </c>
      <c r="AW275" s="3"/>
      <c r="AX275" s="3"/>
      <c r="AY275" s="152">
        <v>28904.68750000008</v>
      </c>
      <c r="AZ275" s="201" t="s">
        <v>1559</v>
      </c>
      <c r="BA275" s="3" t="s">
        <v>1161</v>
      </c>
      <c r="BB275" s="49"/>
      <c r="BC275"/>
      <c r="BE275" s="39" t="s">
        <v>692</v>
      </c>
      <c r="BF275" s="3"/>
      <c r="BG275" s="265"/>
      <c r="BH275" s="152">
        <v>38875.597999999853</v>
      </c>
      <c r="BI275" s="201" t="s">
        <v>1861</v>
      </c>
      <c r="BJ275" s="3" t="s">
        <v>1161</v>
      </c>
      <c r="BK275" s="49"/>
      <c r="BN275" s="61" t="s">
        <v>692</v>
      </c>
      <c r="BO275" s="61"/>
      <c r="BP275" s="61"/>
      <c r="BQ275" s="152">
        <v>45047.348999999944</v>
      </c>
      <c r="BR275" s="201" t="s">
        <v>2392</v>
      </c>
      <c r="BS275" s="3" t="s">
        <v>1161</v>
      </c>
      <c r="BT275" s="49"/>
      <c r="BV275" s="213"/>
      <c r="BW275" s="61" t="s">
        <v>694</v>
      </c>
      <c r="BZ275" s="152">
        <v>50212.824999999779</v>
      </c>
      <c r="CA275" s="1" t="s">
        <v>2937</v>
      </c>
      <c r="CB275" s="3" t="s">
        <v>1161</v>
      </c>
      <c r="CD275" s="49"/>
      <c r="CG275" s="49"/>
      <c r="CH275" s="493"/>
      <c r="CK275" s="49"/>
      <c r="CP275" s="49"/>
      <c r="CU275" s="49"/>
      <c r="CZ275" s="49"/>
      <c r="DA275" s="18"/>
      <c r="DE275" s="49"/>
      <c r="DJ275" s="49"/>
      <c r="DK275" s="287"/>
      <c r="DO275" s="49"/>
      <c r="DY275" s="49"/>
      <c r="DZ275" s="18"/>
      <c r="ED275" s="49"/>
      <c r="EI275" s="49"/>
      <c r="EN275" s="49"/>
      <c r="ES275" s="49"/>
      <c r="EX275" s="49"/>
      <c r="FC275" s="49"/>
      <c r="FH275" s="49"/>
      <c r="FI275" s="327"/>
      <c r="FR275" s="49"/>
      <c r="FW275" s="49"/>
      <c r="GB275" s="9"/>
      <c r="GC275" s="9"/>
      <c r="GG275" s="9"/>
      <c r="GH275" s="9"/>
      <c r="GI275" s="18"/>
      <c r="GL275" s="49"/>
    </row>
    <row r="276" spans="23:194" ht="18">
      <c r="W276" s="49"/>
      <c r="X276" s="49"/>
      <c r="AD276" s="49"/>
      <c r="AI276" s="49"/>
      <c r="AM276" s="48">
        <v>2019</v>
      </c>
      <c r="AN276" s="86"/>
      <c r="AO276" s="86"/>
      <c r="AR276" s="3"/>
      <c r="AV276" s="48" t="s">
        <v>1407</v>
      </c>
      <c r="AX276" s="18"/>
      <c r="AY276" s="86"/>
      <c r="AZ276" s="18"/>
      <c r="BA276" s="3"/>
      <c r="BB276" s="49"/>
      <c r="BC276"/>
      <c r="BE276" s="48" t="s">
        <v>1824</v>
      </c>
      <c r="BH276" s="86"/>
      <c r="BJ276" s="3"/>
      <c r="BK276" s="49"/>
      <c r="BN276" s="48" t="s">
        <v>2349</v>
      </c>
      <c r="BO276" s="61"/>
      <c r="BP276" s="61"/>
      <c r="BQ276" s="86"/>
      <c r="BR276" s="57"/>
      <c r="BS276" s="57"/>
      <c r="BT276" s="49"/>
      <c r="BV276" s="213"/>
      <c r="BW276" s="48" t="s">
        <v>2826</v>
      </c>
      <c r="BZ276" s="85"/>
      <c r="CA276" s="1"/>
      <c r="CB276" s="57"/>
      <c r="CD276" s="49"/>
      <c r="CG276" s="49"/>
      <c r="CH276" s="493"/>
      <c r="CK276" s="49"/>
      <c r="CP276" s="49"/>
      <c r="CU276" s="49"/>
      <c r="CZ276" s="49"/>
      <c r="DA276" s="18"/>
      <c r="DE276" s="49"/>
      <c r="DJ276" s="49"/>
      <c r="DK276" s="287"/>
      <c r="DO276" s="49"/>
      <c r="DY276" s="49"/>
      <c r="DZ276" s="18"/>
      <c r="ED276" s="49"/>
      <c r="EI276" s="49"/>
      <c r="EN276" s="49"/>
      <c r="ES276" s="49"/>
      <c r="EX276" s="49"/>
      <c r="FC276" s="49"/>
      <c r="FH276" s="49"/>
      <c r="FI276" s="327"/>
      <c r="FR276" s="49"/>
      <c r="FW276" s="49"/>
      <c r="GB276" s="9"/>
      <c r="GC276" s="9"/>
      <c r="GG276" s="9"/>
      <c r="GH276" s="9"/>
      <c r="GI276" s="18"/>
      <c r="GL276" s="49"/>
    </row>
    <row r="277" spans="23:194" ht="18">
      <c r="W277" s="49"/>
      <c r="X277" s="49"/>
      <c r="AD277" s="49"/>
      <c r="AI277" s="49"/>
      <c r="AM277" s="40" t="s">
        <v>674</v>
      </c>
      <c r="AP277" s="152">
        <v>19975.250000000138</v>
      </c>
      <c r="AQ277" t="s">
        <v>1091</v>
      </c>
      <c r="AR277" s="3" t="s">
        <v>1162</v>
      </c>
      <c r="AV277" s="39" t="s">
        <v>668</v>
      </c>
      <c r="AW277" s="3"/>
      <c r="AX277" s="3"/>
      <c r="AY277" s="152">
        <v>28529.499999999847</v>
      </c>
      <c r="AZ277" s="201" t="s">
        <v>1560</v>
      </c>
      <c r="BA277" s="3" t="s">
        <v>1162</v>
      </c>
      <c r="BB277" s="49"/>
      <c r="BC277"/>
      <c r="BE277" s="39" t="s">
        <v>660</v>
      </c>
      <c r="BF277" s="3"/>
      <c r="BG277" s="265"/>
      <c r="BH277" s="152">
        <v>38703.900000000081</v>
      </c>
      <c r="BI277" s="201" t="s">
        <v>1862</v>
      </c>
      <c r="BJ277" s="3" t="s">
        <v>1162</v>
      </c>
      <c r="BK277" s="49"/>
      <c r="BN277" s="190" t="s">
        <v>1341</v>
      </c>
      <c r="BQ277" s="152">
        <v>44950.299999999894</v>
      </c>
      <c r="BR277" s="201" t="s">
        <v>2393</v>
      </c>
      <c r="BS277" s="3" t="s">
        <v>1162</v>
      </c>
      <c r="BT277" s="49"/>
      <c r="BV277" s="213"/>
      <c r="BW277" s="61" t="s">
        <v>669</v>
      </c>
      <c r="BZ277" s="152">
        <v>50085.137500000077</v>
      </c>
      <c r="CA277" s="1" t="s">
        <v>2938</v>
      </c>
      <c r="CB277" s="3" t="s">
        <v>1162</v>
      </c>
      <c r="CD277" s="49"/>
      <c r="CG277" s="49"/>
      <c r="CH277" s="493"/>
      <c r="CK277" s="49"/>
      <c r="CP277" s="49"/>
      <c r="CU277" s="49"/>
      <c r="CZ277" s="49"/>
      <c r="DA277" s="18"/>
      <c r="DE277" s="49"/>
      <c r="DJ277" s="49"/>
      <c r="DK277" s="287"/>
      <c r="DO277" s="49"/>
      <c r="DY277" s="49"/>
      <c r="DZ277" s="18"/>
      <c r="ED277" s="49"/>
      <c r="EI277" s="49"/>
      <c r="EN277" s="49"/>
      <c r="ES277" s="49"/>
      <c r="EX277" s="49"/>
      <c r="FC277" s="49"/>
      <c r="FH277" s="49"/>
      <c r="FI277" s="327"/>
      <c r="FR277" s="49"/>
      <c r="FW277" s="49"/>
      <c r="GB277" s="9"/>
      <c r="GC277" s="9"/>
      <c r="GG277" s="9"/>
      <c r="GH277" s="9"/>
      <c r="GI277" s="18"/>
      <c r="GL277" s="49"/>
    </row>
    <row r="278" spans="23:194" ht="18">
      <c r="W278" s="49"/>
      <c r="X278" s="49"/>
      <c r="AD278" s="49"/>
      <c r="AI278" s="49"/>
      <c r="AM278" s="48">
        <v>2019</v>
      </c>
      <c r="AR278" s="3"/>
      <c r="AV278" s="48" t="s">
        <v>1407</v>
      </c>
      <c r="AX278" s="18"/>
      <c r="AY278" s="86"/>
      <c r="AZ278" s="18"/>
      <c r="BA278" s="3"/>
      <c r="BB278" s="49"/>
      <c r="BC278"/>
      <c r="BE278" s="48" t="s">
        <v>1824</v>
      </c>
      <c r="BH278" s="86"/>
      <c r="BJ278" s="3"/>
      <c r="BK278" s="49"/>
      <c r="BN278" s="48" t="s">
        <v>2369</v>
      </c>
      <c r="BQ278" s="86"/>
      <c r="BT278" s="49"/>
      <c r="BV278" s="213"/>
      <c r="BW278" s="48" t="s">
        <v>2826</v>
      </c>
      <c r="BZ278" s="85"/>
      <c r="CA278" s="1"/>
      <c r="CD278" s="49"/>
      <c r="CG278" s="49"/>
      <c r="CH278" s="493"/>
      <c r="CK278" s="49"/>
      <c r="CP278" s="49"/>
      <c r="CU278" s="49"/>
      <c r="CZ278" s="49"/>
      <c r="DA278" s="18"/>
      <c r="DE278" s="49"/>
      <c r="DJ278" s="49"/>
      <c r="DK278" s="287"/>
      <c r="DO278" s="49"/>
      <c r="DY278" s="49"/>
      <c r="DZ278" s="18"/>
      <c r="ED278" s="49"/>
      <c r="EI278" s="49"/>
      <c r="EN278" s="49"/>
      <c r="ES278" s="49"/>
      <c r="EX278" s="49"/>
      <c r="FC278" s="49"/>
      <c r="FH278" s="49"/>
      <c r="FI278" s="327"/>
      <c r="FR278" s="49"/>
      <c r="FW278" s="49"/>
      <c r="GB278" s="9"/>
      <c r="GC278" s="9"/>
      <c r="GG278" s="9"/>
      <c r="GH278" s="9"/>
      <c r="GI278" s="18"/>
      <c r="GL278" s="49"/>
    </row>
    <row r="279" spans="23:194" ht="18">
      <c r="W279" s="49"/>
      <c r="X279" s="49"/>
      <c r="AD279" s="49"/>
      <c r="AI279" s="49"/>
      <c r="AM279" s="40" t="s">
        <v>658</v>
      </c>
      <c r="AP279" s="152">
        <v>19764.199999999983</v>
      </c>
      <c r="AQ279" t="s">
        <v>1092</v>
      </c>
      <c r="AR279" s="3" t="s">
        <v>1163</v>
      </c>
      <c r="AV279" s="39" t="s">
        <v>686</v>
      </c>
      <c r="AW279" s="9"/>
      <c r="AX279" s="3"/>
      <c r="AY279" s="152">
        <v>28228.225000000144</v>
      </c>
      <c r="AZ279" s="201" t="s">
        <v>1561</v>
      </c>
      <c r="BA279" s="3" t="s">
        <v>1163</v>
      </c>
      <c r="BB279" s="49"/>
      <c r="BC279"/>
      <c r="BE279" s="39" t="s">
        <v>639</v>
      </c>
      <c r="BF279" s="9"/>
      <c r="BG279" s="265"/>
      <c r="BH279" s="152">
        <v>38472.625000000022</v>
      </c>
      <c r="BI279" s="201" t="s">
        <v>1863</v>
      </c>
      <c r="BJ279" s="3" t="s">
        <v>1163</v>
      </c>
      <c r="BK279" s="49"/>
      <c r="BN279" s="61" t="s">
        <v>660</v>
      </c>
      <c r="BQ279" s="152">
        <v>44360.19999999999</v>
      </c>
      <c r="BR279" s="201" t="s">
        <v>2394</v>
      </c>
      <c r="BS279" s="3" t="s">
        <v>1163</v>
      </c>
      <c r="BT279" s="49"/>
      <c r="BV279" s="213"/>
      <c r="BW279" s="190" t="s">
        <v>1345</v>
      </c>
      <c r="BZ279" s="152">
        <v>49763.287499999984</v>
      </c>
      <c r="CA279" s="1" t="s">
        <v>2939</v>
      </c>
      <c r="CB279" s="3" t="s">
        <v>1163</v>
      </c>
      <c r="CD279" s="49"/>
      <c r="CG279" s="49"/>
      <c r="CH279" s="493"/>
      <c r="CK279" s="49"/>
      <c r="CP279" s="49"/>
      <c r="CU279" s="49"/>
      <c r="CZ279" s="49"/>
      <c r="DA279" s="18"/>
      <c r="DE279" s="49"/>
      <c r="DJ279" s="49"/>
      <c r="DK279" s="287"/>
      <c r="DO279" s="49"/>
      <c r="DY279" s="49"/>
      <c r="DZ279" s="18"/>
      <c r="ED279" s="49"/>
      <c r="EI279" s="49"/>
      <c r="EN279" s="49"/>
      <c r="ES279" s="49"/>
      <c r="EX279" s="49"/>
      <c r="FC279" s="49"/>
      <c r="FH279" s="49"/>
      <c r="FI279" s="327"/>
      <c r="FR279" s="49"/>
      <c r="FW279" s="49"/>
      <c r="GB279" s="9"/>
      <c r="GC279" s="9"/>
      <c r="GG279" s="9"/>
      <c r="GH279" s="9"/>
      <c r="GI279" s="18"/>
      <c r="GL279" s="49"/>
    </row>
    <row r="280" spans="23:194" ht="18">
      <c r="W280" s="49"/>
      <c r="X280" s="49"/>
      <c r="AD280" s="49"/>
      <c r="AI280" s="49"/>
      <c r="AM280" s="48">
        <v>2019</v>
      </c>
      <c r="AR280" s="3"/>
      <c r="AV280" s="48" t="s">
        <v>1407</v>
      </c>
      <c r="AX280" s="18"/>
      <c r="AY280" s="86"/>
      <c r="AZ280" s="18"/>
      <c r="BA280" s="3"/>
      <c r="BB280" s="49"/>
      <c r="BC280"/>
      <c r="BE280" s="48" t="s">
        <v>1824</v>
      </c>
      <c r="BH280" s="86"/>
      <c r="BJ280" s="3"/>
      <c r="BK280" s="49"/>
      <c r="BN280" s="48" t="s">
        <v>2349</v>
      </c>
      <c r="BQ280" s="86"/>
      <c r="BT280" s="49"/>
      <c r="BV280" s="213"/>
      <c r="BW280" s="48" t="s">
        <v>2826</v>
      </c>
      <c r="BZ280" s="85"/>
      <c r="CD280" s="49"/>
      <c r="CG280" s="49"/>
      <c r="CH280" s="493"/>
      <c r="CK280" s="49"/>
      <c r="CP280" s="49"/>
      <c r="CU280" s="49"/>
      <c r="CZ280" s="49"/>
      <c r="DA280" s="18"/>
      <c r="DE280" s="49"/>
      <c r="DJ280" s="49"/>
      <c r="DK280" s="287"/>
      <c r="DO280" s="49"/>
      <c r="DY280" s="49"/>
      <c r="DZ280" s="18"/>
      <c r="ED280" s="49"/>
      <c r="EI280" s="49"/>
      <c r="EN280" s="49"/>
      <c r="ES280" s="49"/>
      <c r="EX280" s="49"/>
      <c r="FC280" s="49"/>
      <c r="FH280" s="49"/>
      <c r="FI280" s="327"/>
      <c r="FR280" s="49"/>
      <c r="FW280" s="49"/>
      <c r="GB280" s="9"/>
      <c r="GC280" s="9"/>
      <c r="GG280" s="9"/>
      <c r="GH280" s="9"/>
      <c r="GI280" s="18"/>
      <c r="GL280" s="49"/>
    </row>
    <row r="281" spans="23:194" ht="18">
      <c r="W281" s="49"/>
      <c r="X281" s="49"/>
      <c r="AD281" s="49"/>
      <c r="AI281" s="49"/>
      <c r="AM281" s="40" t="s">
        <v>669</v>
      </c>
      <c r="AP281" s="152">
        <v>19674.000000000044</v>
      </c>
      <c r="AQ281" t="s">
        <v>1093</v>
      </c>
      <c r="AR281" s="3" t="s">
        <v>1164</v>
      </c>
      <c r="AV281" s="39" t="s">
        <v>633</v>
      </c>
      <c r="AW281" s="3"/>
      <c r="AX281" s="3"/>
      <c r="AY281" s="152">
        <v>28177.000000000065</v>
      </c>
      <c r="AZ281" s="201" t="s">
        <v>1562</v>
      </c>
      <c r="BA281" s="3" t="s">
        <v>1164</v>
      </c>
      <c r="BB281" s="49"/>
      <c r="BC281"/>
      <c r="BE281" s="81" t="s">
        <v>1337</v>
      </c>
      <c r="BF281" s="4"/>
      <c r="BG281" s="265"/>
      <c r="BH281" s="152">
        <v>36281.662499999875</v>
      </c>
      <c r="BI281" s="201" t="s">
        <v>1864</v>
      </c>
      <c r="BJ281" s="3" t="s">
        <v>1164</v>
      </c>
      <c r="BK281" s="49"/>
      <c r="BN281" s="190" t="s">
        <v>1348</v>
      </c>
      <c r="BQ281" s="152">
        <v>44032.949999999917</v>
      </c>
      <c r="BR281" s="201" t="s">
        <v>1545</v>
      </c>
      <c r="BS281" s="3" t="s">
        <v>1164</v>
      </c>
      <c r="BT281" s="49"/>
      <c r="BV281" s="213"/>
      <c r="BW281" s="61" t="s">
        <v>153</v>
      </c>
      <c r="BZ281" s="152">
        <v>49732.38750000015</v>
      </c>
      <c r="CA281" s="1" t="s">
        <v>2940</v>
      </c>
      <c r="CB281" s="3" t="s">
        <v>1164</v>
      </c>
      <c r="CD281" s="49"/>
      <c r="CG281" s="49"/>
      <c r="CH281" s="493"/>
      <c r="CK281" s="49"/>
      <c r="CP281" s="49"/>
      <c r="CU281" s="49"/>
      <c r="CZ281" s="49"/>
      <c r="DA281" s="18"/>
      <c r="DE281" s="49"/>
      <c r="DJ281" s="49"/>
      <c r="DK281" s="287"/>
      <c r="DO281" s="49"/>
      <c r="DY281" s="49"/>
      <c r="DZ281" s="18"/>
      <c r="ED281" s="49"/>
      <c r="EI281" s="49"/>
      <c r="EN281" s="49"/>
      <c r="ES281" s="49"/>
      <c r="EX281" s="49"/>
      <c r="FC281" s="49"/>
      <c r="FH281" s="49"/>
      <c r="FI281" s="327"/>
      <c r="FR281" s="49"/>
      <c r="FW281" s="49"/>
      <c r="GB281" s="9"/>
      <c r="GC281" s="9"/>
      <c r="GG281" s="9"/>
      <c r="GH281" s="9"/>
      <c r="GI281" s="18"/>
      <c r="GL281" s="49"/>
    </row>
    <row r="282" spans="23:194" ht="18">
      <c r="W282" s="49"/>
      <c r="X282" s="49"/>
      <c r="AD282" s="49"/>
      <c r="AI282" s="49"/>
      <c r="AM282" s="48">
        <v>2019</v>
      </c>
      <c r="AR282" s="3"/>
      <c r="AV282" s="48" t="s">
        <v>1407</v>
      </c>
      <c r="AX282" s="18"/>
      <c r="AY282" s="86"/>
      <c r="AZ282" s="18"/>
      <c r="BA282" s="3"/>
      <c r="BB282" s="49"/>
      <c r="BC282"/>
      <c r="BE282" s="48" t="s">
        <v>1806</v>
      </c>
      <c r="BH282" s="86"/>
      <c r="BJ282" s="3"/>
      <c r="BK282" s="49"/>
      <c r="BN282" s="48" t="s">
        <v>2369</v>
      </c>
      <c r="BQ282" s="86"/>
      <c r="BT282" s="49"/>
      <c r="BV282" s="213"/>
      <c r="BW282" s="48" t="s">
        <v>2826</v>
      </c>
      <c r="BZ282" s="85"/>
      <c r="CA282" s="1"/>
      <c r="CD282" s="49"/>
      <c r="CG282" s="49"/>
      <c r="CH282" s="493"/>
      <c r="CK282" s="49"/>
      <c r="CP282" s="49"/>
      <c r="CU282" s="49"/>
      <c r="CZ282" s="49"/>
      <c r="DA282" s="18"/>
      <c r="DE282" s="49"/>
      <c r="DJ282" s="49"/>
      <c r="DK282" s="287"/>
      <c r="DO282" s="49"/>
      <c r="DY282" s="49"/>
      <c r="DZ282" s="18"/>
      <c r="ED282" s="49"/>
      <c r="EI282" s="49"/>
      <c r="EN282" s="49"/>
      <c r="ES282" s="49"/>
      <c r="EX282" s="49"/>
      <c r="FC282" s="49"/>
      <c r="FH282" s="49"/>
      <c r="FI282" s="327"/>
      <c r="FR282" s="49"/>
      <c r="FW282" s="49"/>
      <c r="GB282" s="9"/>
      <c r="GC282" s="9"/>
      <c r="GG282" s="9"/>
      <c r="GH282" s="9"/>
      <c r="GI282" s="18"/>
      <c r="GL282" s="49"/>
    </row>
    <row r="283" spans="23:194" ht="18">
      <c r="W283" s="49"/>
      <c r="X283" s="49"/>
      <c r="AD283" s="49"/>
      <c r="AI283" s="49"/>
      <c r="AM283" s="40" t="s">
        <v>668</v>
      </c>
      <c r="AP283" s="152">
        <v>19448.399999999972</v>
      </c>
      <c r="AQ283" t="s">
        <v>1094</v>
      </c>
      <c r="AR283" s="3" t="s">
        <v>1165</v>
      </c>
      <c r="AV283" s="39" t="s">
        <v>658</v>
      </c>
      <c r="AW283" s="9"/>
      <c r="AX283" s="3"/>
      <c r="AY283" s="152">
        <v>28074.850000000111</v>
      </c>
      <c r="AZ283" s="201" t="s">
        <v>1563</v>
      </c>
      <c r="BA283" s="3" t="s">
        <v>1165</v>
      </c>
      <c r="BB283" s="49"/>
      <c r="BC283"/>
      <c r="BE283" s="81" t="s">
        <v>1350</v>
      </c>
      <c r="BF283" s="4"/>
      <c r="BG283" s="265"/>
      <c r="BH283" s="152">
        <v>35732.349999999991</v>
      </c>
      <c r="BI283" s="201" t="s">
        <v>1865</v>
      </c>
      <c r="BJ283" s="3" t="s">
        <v>1165</v>
      </c>
      <c r="BK283" s="49"/>
      <c r="BN283" s="190" t="s">
        <v>1344</v>
      </c>
      <c r="BQ283" s="152">
        <v>43940.762499999924</v>
      </c>
      <c r="BR283" s="201" t="s">
        <v>2395</v>
      </c>
      <c r="BS283" s="3" t="s">
        <v>1165</v>
      </c>
      <c r="BT283" s="49"/>
      <c r="BV283" s="213"/>
      <c r="BW283" s="239" t="s">
        <v>27</v>
      </c>
      <c r="BZ283" s="152">
        <v>49594.362499999683</v>
      </c>
      <c r="CA283" s="1" t="s">
        <v>2941</v>
      </c>
      <c r="CB283" s="3" t="s">
        <v>1165</v>
      </c>
      <c r="CD283" s="49"/>
      <c r="CG283" s="49"/>
      <c r="CH283" s="493"/>
      <c r="CK283" s="49"/>
      <c r="CP283" s="49"/>
      <c r="CU283" s="49"/>
      <c r="CZ283" s="49"/>
      <c r="DA283" s="18"/>
      <c r="DE283" s="49"/>
      <c r="DJ283" s="49"/>
      <c r="DK283" s="287"/>
      <c r="DO283" s="49"/>
      <c r="DY283" s="49"/>
      <c r="DZ283" s="18"/>
      <c r="ED283" s="49"/>
      <c r="EI283" s="49"/>
      <c r="EN283" s="49"/>
      <c r="ES283" s="49"/>
      <c r="EX283" s="49"/>
      <c r="FC283" s="49"/>
      <c r="FH283" s="49"/>
      <c r="FI283" s="327"/>
      <c r="FR283" s="49"/>
      <c r="FW283" s="49"/>
      <c r="GB283" s="9"/>
      <c r="GC283" s="9"/>
      <c r="GG283" s="9"/>
      <c r="GH283" s="9"/>
      <c r="GI283" s="18"/>
      <c r="GL283" s="49"/>
    </row>
    <row r="284" spans="23:194" ht="18">
      <c r="W284" s="49"/>
      <c r="X284" s="49"/>
      <c r="AD284" s="49"/>
      <c r="AI284" s="49"/>
      <c r="AM284" s="48">
        <v>2019</v>
      </c>
      <c r="AP284" s="86"/>
      <c r="AQ284" s="86"/>
      <c r="AR284" s="3"/>
      <c r="AV284" s="48" t="s">
        <v>1407</v>
      </c>
      <c r="AX284" s="18"/>
      <c r="AY284" s="86"/>
      <c r="AZ284" s="18"/>
      <c r="BA284" s="3"/>
      <c r="BB284" s="49"/>
      <c r="BC284"/>
      <c r="BE284" s="48" t="s">
        <v>1806</v>
      </c>
      <c r="BH284" s="86"/>
      <c r="BJ284" s="3"/>
      <c r="BK284" s="49"/>
      <c r="BN284" s="48" t="s">
        <v>2369</v>
      </c>
      <c r="BQ284" s="86"/>
      <c r="BT284" s="49"/>
      <c r="BV284" s="213"/>
      <c r="BW284" s="48" t="s">
        <v>2826</v>
      </c>
      <c r="BZ284" s="85"/>
      <c r="CA284" s="1"/>
      <c r="CD284" s="49"/>
      <c r="CG284" s="49"/>
      <c r="CH284" s="493"/>
      <c r="CK284" s="49"/>
      <c r="CP284" s="49"/>
      <c r="CU284" s="49"/>
      <c r="CZ284" s="49"/>
      <c r="DA284" s="18"/>
      <c r="DE284" s="49"/>
      <c r="DJ284" s="49"/>
      <c r="DK284" s="287"/>
      <c r="DO284" s="49"/>
      <c r="DY284" s="49"/>
      <c r="DZ284" s="18"/>
      <c r="ED284" s="49"/>
      <c r="EI284" s="49"/>
      <c r="EN284" s="49"/>
      <c r="ES284" s="49"/>
      <c r="EX284" s="49"/>
      <c r="FC284" s="49"/>
      <c r="FH284" s="49"/>
      <c r="FI284" s="327"/>
      <c r="FR284" s="49"/>
      <c r="FW284" s="49"/>
      <c r="GB284" s="9"/>
      <c r="GC284" s="9"/>
      <c r="GG284" s="9"/>
      <c r="GH284" s="9"/>
      <c r="GI284" s="18"/>
      <c r="GL284" s="49"/>
    </row>
    <row r="285" spans="23:194" ht="18">
      <c r="W285" s="49"/>
      <c r="X285" s="49"/>
      <c r="AD285" s="49"/>
      <c r="AI285" s="49"/>
      <c r="AM285" s="40" t="s">
        <v>686</v>
      </c>
      <c r="AP285" s="152">
        <v>18799.500000000025</v>
      </c>
      <c r="AQ285" t="s">
        <v>1095</v>
      </c>
      <c r="AR285" s="3" t="s">
        <v>1166</v>
      </c>
      <c r="AV285" s="39" t="s">
        <v>639</v>
      </c>
      <c r="AW285" s="3"/>
      <c r="AX285" s="3"/>
      <c r="AY285" s="152">
        <v>27062.650000000031</v>
      </c>
      <c r="AZ285" s="201" t="s">
        <v>1564</v>
      </c>
      <c r="BA285" s="3" t="s">
        <v>1166</v>
      </c>
      <c r="BB285" s="49"/>
      <c r="BC285"/>
      <c r="BE285" s="81" t="s">
        <v>1351</v>
      </c>
      <c r="BF285" s="4"/>
      <c r="BG285" s="265"/>
      <c r="BH285" s="152">
        <v>35569.749999999825</v>
      </c>
      <c r="BI285" s="201" t="s">
        <v>1866</v>
      </c>
      <c r="BJ285" s="3" t="s">
        <v>1166</v>
      </c>
      <c r="BK285" s="49"/>
      <c r="BN285" s="28" t="s">
        <v>144</v>
      </c>
      <c r="BQ285" s="152">
        <v>43813.887500000048</v>
      </c>
      <c r="BR285" s="201" t="s">
        <v>2396</v>
      </c>
      <c r="BS285" s="3" t="s">
        <v>1166</v>
      </c>
      <c r="BT285" s="49"/>
      <c r="BV285" s="213"/>
      <c r="BW285" s="190" t="s">
        <v>1346</v>
      </c>
      <c r="BZ285" s="152">
        <v>48978.662499999868</v>
      </c>
      <c r="CA285" s="1" t="s">
        <v>2942</v>
      </c>
      <c r="CB285" s="3" t="s">
        <v>1166</v>
      </c>
      <c r="CD285" s="49"/>
      <c r="CG285" s="49"/>
      <c r="CH285" s="493"/>
      <c r="CK285" s="49"/>
      <c r="CP285" s="49"/>
      <c r="CU285" s="49"/>
      <c r="CZ285" s="49"/>
      <c r="DA285" s="18"/>
      <c r="DE285" s="49"/>
      <c r="DJ285" s="49"/>
      <c r="DK285" s="287"/>
      <c r="DO285" s="49"/>
      <c r="DY285" s="49"/>
      <c r="DZ285" s="18"/>
      <c r="ED285" s="49"/>
      <c r="EI285" s="49"/>
      <c r="EN285" s="49"/>
      <c r="ES285" s="49"/>
      <c r="EX285" s="49"/>
      <c r="FC285" s="49"/>
      <c r="FH285" s="49"/>
      <c r="FI285" s="327"/>
      <c r="FR285" s="49"/>
      <c r="FW285" s="49"/>
      <c r="GB285" s="9"/>
      <c r="GC285" s="9"/>
      <c r="GG285" s="9"/>
      <c r="GH285" s="9"/>
      <c r="GI285" s="18"/>
      <c r="GL285" s="49"/>
    </row>
    <row r="286" spans="23:194" ht="18">
      <c r="W286" s="49"/>
      <c r="X286" s="49"/>
      <c r="AD286" s="49"/>
      <c r="AI286" s="49"/>
      <c r="AM286" s="48">
        <v>2019</v>
      </c>
      <c r="AN286" s="86"/>
      <c r="AO286" s="86"/>
      <c r="AR286" s="3"/>
      <c r="AV286" s="48" t="s">
        <v>1407</v>
      </c>
      <c r="AX286" s="18"/>
      <c r="AY286" s="86"/>
      <c r="AZ286" s="18"/>
      <c r="BA286" s="3"/>
      <c r="BB286" s="49"/>
      <c r="BC286"/>
      <c r="BE286" s="48" t="s">
        <v>1806</v>
      </c>
      <c r="BH286" s="86"/>
      <c r="BJ286" s="3"/>
      <c r="BK286" s="49"/>
      <c r="BN286" s="48" t="s">
        <v>2349</v>
      </c>
      <c r="BQ286" s="86"/>
      <c r="BT286" s="49"/>
      <c r="BV286" s="213"/>
      <c r="BW286" s="48" t="s">
        <v>2826</v>
      </c>
      <c r="BZ286" s="85"/>
      <c r="CA286" s="1"/>
      <c r="CD286" s="49"/>
      <c r="CG286" s="49"/>
      <c r="CH286" s="493"/>
      <c r="CK286" s="49"/>
      <c r="CP286" s="49"/>
      <c r="CU286" s="49"/>
      <c r="CZ286" s="49"/>
      <c r="DA286" s="18"/>
      <c r="DE286" s="49"/>
      <c r="DJ286" s="49"/>
      <c r="DK286" s="287"/>
      <c r="DO286" s="49"/>
      <c r="DY286" s="49"/>
      <c r="DZ286" s="18"/>
      <c r="ED286" s="49"/>
      <c r="EI286" s="49"/>
      <c r="EN286" s="49"/>
      <c r="ES286" s="49"/>
      <c r="EX286" s="49"/>
      <c r="FC286" s="49"/>
      <c r="FH286" s="49"/>
      <c r="FI286" s="327"/>
      <c r="FR286" s="49"/>
      <c r="FW286" s="49"/>
      <c r="GB286" s="9"/>
      <c r="GC286" s="9"/>
      <c r="GG286" s="9"/>
      <c r="GH286" s="9"/>
      <c r="GI286" s="18"/>
      <c r="GL286" s="49"/>
    </row>
    <row r="287" spans="23:194" ht="18">
      <c r="W287" s="49"/>
      <c r="X287" s="49"/>
      <c r="AD287" s="49"/>
      <c r="AI287" s="49"/>
      <c r="AM287" s="40" t="s">
        <v>678</v>
      </c>
      <c r="AP287" s="152">
        <v>18479.549999999927</v>
      </c>
      <c r="AQ287" t="s">
        <v>1096</v>
      </c>
      <c r="AR287" s="3" t="s">
        <v>1167</v>
      </c>
      <c r="AV287" s="39" t="s">
        <v>660</v>
      </c>
      <c r="AW287" s="3"/>
      <c r="AX287" s="3"/>
      <c r="AY287" s="152">
        <v>25822.300000000003</v>
      </c>
      <c r="AZ287" s="201" t="s">
        <v>1565</v>
      </c>
      <c r="BA287" s="3" t="s">
        <v>1167</v>
      </c>
      <c r="BB287" s="49"/>
      <c r="BC287"/>
      <c r="BE287" s="81" t="s">
        <v>1342</v>
      </c>
      <c r="BF287" s="4"/>
      <c r="BG287" s="265"/>
      <c r="BH287" s="152">
        <v>34583.774999999936</v>
      </c>
      <c r="BI287" s="201" t="s">
        <v>1867</v>
      </c>
      <c r="BJ287" s="3" t="s">
        <v>1167</v>
      </c>
      <c r="BK287" s="49"/>
      <c r="BN287" s="61" t="s">
        <v>686</v>
      </c>
      <c r="BQ287" s="152">
        <v>43608.875000000211</v>
      </c>
      <c r="BR287" s="201" t="s">
        <v>2397</v>
      </c>
      <c r="BS287" s="3" t="s">
        <v>1167</v>
      </c>
      <c r="BT287" s="49"/>
      <c r="BV287" s="213"/>
      <c r="BW287" s="239" t="s">
        <v>13</v>
      </c>
      <c r="BZ287" s="152">
        <v>48121.587499999994</v>
      </c>
      <c r="CA287" s="1" t="s">
        <v>1810</v>
      </c>
      <c r="CB287" s="3" t="s">
        <v>1167</v>
      </c>
      <c r="CD287" s="49"/>
      <c r="CG287" s="49"/>
      <c r="CH287" s="493"/>
      <c r="CK287" s="49"/>
      <c r="CP287" s="49"/>
      <c r="CU287" s="49"/>
      <c r="CZ287" s="49"/>
      <c r="DA287" s="18"/>
      <c r="DE287" s="49"/>
      <c r="DJ287" s="49"/>
      <c r="DK287" s="287"/>
      <c r="DO287" s="49"/>
      <c r="DY287" s="49"/>
      <c r="DZ287" s="18"/>
      <c r="ED287" s="49"/>
      <c r="EI287" s="49"/>
      <c r="EN287" s="49"/>
      <c r="ES287" s="49"/>
      <c r="EX287" s="49"/>
      <c r="FC287" s="49"/>
      <c r="FH287" s="49"/>
      <c r="FI287" s="327"/>
      <c r="FR287" s="49"/>
      <c r="FW287" s="49"/>
      <c r="GB287" s="9"/>
      <c r="GC287" s="9"/>
      <c r="GG287" s="9"/>
      <c r="GH287" s="9"/>
      <c r="GI287" s="18"/>
      <c r="GL287" s="49"/>
    </row>
    <row r="288" spans="23:194" ht="18">
      <c r="W288" s="49"/>
      <c r="X288" s="49"/>
      <c r="AD288" s="49"/>
      <c r="AI288" s="49"/>
      <c r="AM288" s="48">
        <v>2019</v>
      </c>
      <c r="AR288" s="58"/>
      <c r="AV288" s="48" t="s">
        <v>1407</v>
      </c>
      <c r="AX288" s="18"/>
      <c r="AY288" s="86"/>
      <c r="AZ288" s="18"/>
      <c r="BA288" s="58"/>
      <c r="BB288" s="49"/>
      <c r="BC288"/>
      <c r="BE288" s="48" t="s">
        <v>1806</v>
      </c>
      <c r="BH288" s="86"/>
      <c r="BJ288" s="58"/>
      <c r="BK288" s="49"/>
      <c r="BN288" s="48" t="s">
        <v>2349</v>
      </c>
      <c r="BO288" s="97"/>
      <c r="BP288" s="61"/>
      <c r="BQ288" s="86"/>
      <c r="BR288" s="57"/>
      <c r="BS288" s="57"/>
      <c r="BT288" s="49"/>
      <c r="BV288" s="213"/>
      <c r="BW288" s="48" t="s">
        <v>2826</v>
      </c>
      <c r="BZ288" s="85"/>
      <c r="CA288" s="1"/>
      <c r="CB288" s="57"/>
      <c r="CD288" s="49"/>
      <c r="CG288" s="49"/>
      <c r="CH288" s="493"/>
      <c r="CK288" s="49"/>
      <c r="CP288" s="49"/>
      <c r="CU288" s="49"/>
      <c r="CZ288" s="49"/>
      <c r="DA288" s="18"/>
      <c r="DE288" s="49"/>
      <c r="DJ288" s="49"/>
      <c r="DK288" s="287"/>
      <c r="DO288" s="49"/>
      <c r="DY288" s="49"/>
      <c r="DZ288" s="18"/>
      <c r="ED288" s="49"/>
      <c r="EI288" s="49"/>
      <c r="EN288" s="49"/>
      <c r="ES288" s="49"/>
      <c r="EX288" s="49"/>
      <c r="FC288" s="49"/>
      <c r="FH288" s="49"/>
      <c r="FI288" s="327"/>
      <c r="FR288" s="49"/>
      <c r="FW288" s="49"/>
      <c r="GB288" s="9"/>
      <c r="GC288" s="9"/>
      <c r="GG288" s="9"/>
      <c r="GH288" s="9"/>
      <c r="GI288" s="18"/>
      <c r="GL288" s="49"/>
    </row>
    <row r="289" spans="23:194" ht="18">
      <c r="W289" s="49"/>
      <c r="X289" s="49"/>
      <c r="AD289" s="49"/>
      <c r="AI289" s="49"/>
      <c r="AM289" s="40" t="s">
        <v>638</v>
      </c>
      <c r="AP289" s="152">
        <v>18065.300000000014</v>
      </c>
      <c r="AQ289" t="s">
        <v>1097</v>
      </c>
      <c r="AR289" s="3" t="s">
        <v>1168</v>
      </c>
      <c r="AV289" s="39" t="s">
        <v>669</v>
      </c>
      <c r="AW289" s="3"/>
      <c r="AX289" s="3"/>
      <c r="AY289" s="152">
        <v>25186.100000000115</v>
      </c>
      <c r="AZ289" s="201" t="s">
        <v>1566</v>
      </c>
      <c r="BA289" s="3" t="s">
        <v>1168</v>
      </c>
      <c r="BB289" s="49"/>
      <c r="BC289"/>
      <c r="BE289" s="39" t="s">
        <v>633</v>
      </c>
      <c r="BF289" s="9"/>
      <c r="BG289" s="265"/>
      <c r="BH289" s="152">
        <v>34207.750000000044</v>
      </c>
      <c r="BI289" s="201" t="s">
        <v>1868</v>
      </c>
      <c r="BJ289" s="3" t="s">
        <v>1168</v>
      </c>
      <c r="BK289" s="49"/>
      <c r="BN289" s="190" t="s">
        <v>1345</v>
      </c>
      <c r="BO289" s="9"/>
      <c r="BP289" s="61"/>
      <c r="BQ289" s="152">
        <v>42963.674999999908</v>
      </c>
      <c r="BR289" s="201" t="s">
        <v>2398</v>
      </c>
      <c r="BS289" s="3" t="s">
        <v>1168</v>
      </c>
      <c r="BT289" s="49"/>
      <c r="BV289" s="213"/>
      <c r="BW289" s="190" t="s">
        <v>1334</v>
      </c>
      <c r="BZ289" s="152">
        <v>47657.162499999977</v>
      </c>
      <c r="CA289" s="1" t="s">
        <v>2943</v>
      </c>
      <c r="CB289" s="3" t="s">
        <v>1168</v>
      </c>
      <c r="CD289" s="49"/>
      <c r="CG289" s="49"/>
      <c r="CH289" s="493"/>
      <c r="CK289" s="49"/>
      <c r="CP289" s="49"/>
      <c r="CU289" s="49"/>
      <c r="CZ289" s="49"/>
      <c r="DA289" s="18"/>
      <c r="DE289" s="49"/>
      <c r="DJ289" s="49"/>
      <c r="DK289" s="287"/>
      <c r="DO289" s="49"/>
      <c r="DY289" s="49"/>
      <c r="DZ289" s="18"/>
      <c r="ED289" s="49"/>
      <c r="EI289" s="49"/>
      <c r="EN289" s="49"/>
      <c r="ES289" s="49"/>
      <c r="EX289" s="49"/>
      <c r="FC289" s="49"/>
      <c r="FH289" s="49"/>
      <c r="FI289" s="327"/>
      <c r="FR289" s="49"/>
      <c r="FW289" s="49"/>
      <c r="GB289" s="9"/>
      <c r="GC289" s="9"/>
      <c r="GG289" s="9"/>
      <c r="GH289" s="9"/>
      <c r="GI289" s="18"/>
      <c r="GL289" s="49"/>
    </row>
    <row r="290" spans="23:194" ht="18">
      <c r="W290" s="49"/>
      <c r="X290" s="49"/>
      <c r="AD290" s="49"/>
      <c r="AI290" s="49"/>
      <c r="AM290" s="48">
        <v>2019</v>
      </c>
      <c r="AR290" s="58"/>
      <c r="AV290" s="48" t="s">
        <v>1407</v>
      </c>
      <c r="AX290" s="18"/>
      <c r="AY290" s="86"/>
      <c r="AZ290" s="18"/>
      <c r="BA290" s="58"/>
      <c r="BB290" s="49"/>
      <c r="BC290"/>
      <c r="BE290" s="48" t="s">
        <v>1824</v>
      </c>
      <c r="BH290" s="86"/>
      <c r="BJ290" s="58"/>
      <c r="BK290" s="49"/>
      <c r="BN290" s="48" t="s">
        <v>2369</v>
      </c>
      <c r="BO290" s="61"/>
      <c r="BP290" s="61"/>
      <c r="BQ290" s="86"/>
      <c r="BR290" s="57"/>
      <c r="BS290" s="57"/>
      <c r="BT290" s="49"/>
      <c r="BV290" s="213"/>
      <c r="BW290" s="48" t="s">
        <v>2826</v>
      </c>
      <c r="BZ290" s="85"/>
      <c r="CB290" s="57"/>
      <c r="CD290" s="49"/>
      <c r="CG290" s="49"/>
      <c r="CH290" s="493"/>
      <c r="CK290" s="49"/>
      <c r="CP290" s="49"/>
      <c r="CU290" s="49"/>
      <c r="CZ290" s="49"/>
      <c r="DA290" s="18"/>
      <c r="DE290" s="49"/>
      <c r="DJ290" s="49"/>
      <c r="DK290" s="287"/>
      <c r="DO290" s="49"/>
      <c r="DY290" s="49"/>
      <c r="DZ290" s="18"/>
      <c r="ED290" s="49"/>
      <c r="EI290" s="49"/>
      <c r="EN290" s="49"/>
      <c r="ES290" s="49"/>
      <c r="EX290" s="49"/>
      <c r="FC290" s="49"/>
      <c r="FH290" s="49"/>
      <c r="FI290" s="327"/>
      <c r="FR290" s="49"/>
      <c r="FW290" s="49"/>
      <c r="GB290" s="9"/>
      <c r="GC290" s="9"/>
      <c r="GG290" s="9"/>
      <c r="GH290" s="9"/>
      <c r="GI290" s="18"/>
      <c r="GL290" s="49"/>
    </row>
    <row r="291" spans="23:194" ht="18">
      <c r="W291" s="49"/>
      <c r="X291" s="49"/>
      <c r="AD291" s="49"/>
      <c r="AI291" s="49"/>
      <c r="AM291" s="40" t="s">
        <v>660</v>
      </c>
      <c r="AP291" s="152">
        <v>18035.600000000049</v>
      </c>
      <c r="AQ291" t="s">
        <v>1098</v>
      </c>
      <c r="AR291" s="3" t="s">
        <v>1169</v>
      </c>
      <c r="AV291" s="39" t="s">
        <v>692</v>
      </c>
      <c r="AW291" s="9"/>
      <c r="AX291" s="3"/>
      <c r="AY291" s="152">
        <v>23431.022000000041</v>
      </c>
      <c r="AZ291" s="201" t="s">
        <v>1567</v>
      </c>
      <c r="BA291" s="3" t="s">
        <v>1169</v>
      </c>
      <c r="BB291" s="49"/>
      <c r="BC291"/>
      <c r="BE291" s="81" t="s">
        <v>1348</v>
      </c>
      <c r="BF291" s="4"/>
      <c r="BG291" s="265"/>
      <c r="BH291" s="152">
        <v>32942.537500000064</v>
      </c>
      <c r="BI291" s="201" t="s">
        <v>1869</v>
      </c>
      <c r="BJ291" s="3" t="s">
        <v>1169</v>
      </c>
      <c r="BK291" s="49"/>
      <c r="BN291" s="190" t="s">
        <v>1343</v>
      </c>
      <c r="BO291" s="61"/>
      <c r="BP291" s="61"/>
      <c r="BQ291" s="152">
        <v>42909.375000000029</v>
      </c>
      <c r="BR291" s="201" t="s">
        <v>2399</v>
      </c>
      <c r="BS291" s="3" t="s">
        <v>1169</v>
      </c>
      <c r="BT291" s="49"/>
      <c r="BV291" s="213"/>
      <c r="BW291" s="190" t="s">
        <v>1333</v>
      </c>
      <c r="BZ291" s="152">
        <v>47072.000000000029</v>
      </c>
      <c r="CA291" s="1" t="s">
        <v>2944</v>
      </c>
      <c r="CB291" s="3" t="s">
        <v>1169</v>
      </c>
      <c r="CD291" s="49"/>
      <c r="CG291" s="49"/>
      <c r="CH291" s="493"/>
      <c r="CK291" s="49"/>
      <c r="CP291" s="49"/>
      <c r="CU291" s="49"/>
      <c r="CZ291" s="49"/>
      <c r="DA291" s="18"/>
      <c r="DE291" s="49"/>
      <c r="DJ291" s="49"/>
      <c r="DK291" s="287"/>
      <c r="DO291" s="49"/>
      <c r="DY291" s="49"/>
      <c r="DZ291" s="18"/>
      <c r="ED291" s="49"/>
      <c r="EI291" s="49"/>
      <c r="EN291" s="49"/>
      <c r="ES291" s="49"/>
      <c r="EX291" s="49"/>
      <c r="FC291" s="49"/>
      <c r="FH291" s="49"/>
      <c r="FI291" s="327"/>
      <c r="FR291" s="49"/>
      <c r="FW291" s="49"/>
      <c r="GB291" s="9"/>
      <c r="GC291" s="9"/>
      <c r="GG291" s="9"/>
      <c r="GH291" s="9"/>
      <c r="GI291" s="18"/>
      <c r="GL291" s="49"/>
    </row>
    <row r="292" spans="23:194" ht="18">
      <c r="W292" s="49"/>
      <c r="X292" s="49"/>
      <c r="AD292" s="49"/>
      <c r="AI292" s="49"/>
      <c r="AM292" s="48">
        <v>2019</v>
      </c>
      <c r="AR292" s="3"/>
      <c r="AV292" s="48" t="s">
        <v>1407</v>
      </c>
      <c r="AX292" s="18"/>
      <c r="AY292" s="86"/>
      <c r="AZ292" s="18"/>
      <c r="BA292" s="3"/>
      <c r="BB292" s="49"/>
      <c r="BC292"/>
      <c r="BE292" s="48" t="s">
        <v>1806</v>
      </c>
      <c r="BH292" s="86"/>
      <c r="BJ292" s="3"/>
      <c r="BK292" s="49"/>
      <c r="BN292" s="48" t="s">
        <v>2369</v>
      </c>
      <c r="BO292" s="97"/>
      <c r="BP292" s="61"/>
      <c r="BQ292" s="86"/>
      <c r="BR292" s="57"/>
      <c r="BS292" s="57"/>
      <c r="BT292" s="49"/>
      <c r="BV292" s="213"/>
      <c r="BW292" s="48" t="s">
        <v>2826</v>
      </c>
      <c r="BZ292" s="85"/>
      <c r="CA292" s="1"/>
      <c r="CB292" s="57"/>
      <c r="CD292" s="49"/>
      <c r="CG292" s="49"/>
      <c r="CH292" s="493"/>
      <c r="CK292" s="49"/>
      <c r="CP292" s="49"/>
      <c r="CU292" s="49"/>
      <c r="CZ292" s="49"/>
      <c r="DA292" s="18"/>
      <c r="DE292" s="49"/>
      <c r="DJ292" s="49"/>
      <c r="DK292" s="287"/>
      <c r="DO292" s="49"/>
      <c r="DY292" s="49"/>
      <c r="DZ292" s="18"/>
      <c r="ED292" s="49"/>
      <c r="EI292" s="49"/>
      <c r="EN292" s="49"/>
      <c r="ES292" s="49"/>
      <c r="EX292" s="49"/>
      <c r="FC292" s="49"/>
      <c r="FH292" s="49"/>
      <c r="FI292" s="327"/>
      <c r="FR292" s="49"/>
      <c r="FW292" s="49"/>
      <c r="GB292" s="9"/>
      <c r="GC292" s="9"/>
      <c r="GG292" s="9"/>
      <c r="GH292" s="9"/>
      <c r="GI292" s="18"/>
      <c r="GL292" s="49"/>
    </row>
    <row r="293" spans="23:194" ht="18">
      <c r="W293" s="49"/>
      <c r="X293" s="49"/>
      <c r="AD293" s="49"/>
      <c r="AI293" s="49"/>
      <c r="AM293" s="40" t="s">
        <v>639</v>
      </c>
      <c r="AP293" s="152">
        <v>17565.80000000005</v>
      </c>
      <c r="AQ293" t="s">
        <v>1099</v>
      </c>
      <c r="AR293" t="s">
        <v>1170</v>
      </c>
      <c r="AV293" s="40" t="s">
        <v>29</v>
      </c>
      <c r="AW293" s="9"/>
      <c r="AX293" s="3"/>
      <c r="AY293" s="152">
        <v>15402.999999999998</v>
      </c>
      <c r="AZ293" s="201" t="s">
        <v>1568</v>
      </c>
      <c r="BA293" t="s">
        <v>1170</v>
      </c>
      <c r="BB293" s="49"/>
      <c r="BC293"/>
      <c r="BE293" s="81" t="s">
        <v>1345</v>
      </c>
      <c r="BF293" s="4"/>
      <c r="BG293" s="265"/>
      <c r="BH293" s="152">
        <v>32705.362499999992</v>
      </c>
      <c r="BI293" s="201" t="s">
        <v>1870</v>
      </c>
      <c r="BJ293" t="s">
        <v>1170</v>
      </c>
      <c r="BK293" s="49"/>
      <c r="BN293" s="190" t="s">
        <v>1346</v>
      </c>
      <c r="BO293" s="97"/>
      <c r="BP293" s="61"/>
      <c r="BQ293" s="152">
        <v>42414.324999999837</v>
      </c>
      <c r="BR293" s="201" t="s">
        <v>2400</v>
      </c>
      <c r="BS293" t="s">
        <v>1170</v>
      </c>
      <c r="BT293" s="49"/>
      <c r="BV293" s="213"/>
      <c r="BW293" s="239" t="s">
        <v>1657</v>
      </c>
      <c r="BZ293" s="152">
        <v>46606.974999999904</v>
      </c>
      <c r="CA293" s="1" t="s">
        <v>2945</v>
      </c>
      <c r="CB293" t="s">
        <v>1170</v>
      </c>
      <c r="CD293" s="49"/>
      <c r="CG293" s="49"/>
      <c r="CH293" s="493"/>
      <c r="CK293" s="49"/>
      <c r="CP293" s="49"/>
      <c r="CU293" s="49"/>
      <c r="CZ293" s="49"/>
      <c r="DA293" s="18"/>
      <c r="DE293" s="49"/>
      <c r="DJ293" s="49"/>
      <c r="DK293" s="287"/>
      <c r="DO293" s="49"/>
      <c r="DY293" s="49"/>
      <c r="DZ293" s="18"/>
      <c r="ED293" s="49"/>
      <c r="EI293" s="49"/>
      <c r="EN293" s="49"/>
      <c r="ES293" s="49"/>
      <c r="EX293" s="49"/>
      <c r="FC293" s="49"/>
      <c r="FH293" s="49"/>
      <c r="FI293" s="327"/>
      <c r="FR293" s="49"/>
      <c r="FW293" s="49"/>
      <c r="GB293" s="9"/>
      <c r="GC293" s="9"/>
      <c r="GG293" s="9"/>
      <c r="GH293" s="9"/>
      <c r="GI293" s="18"/>
      <c r="GL293" s="49"/>
    </row>
    <row r="294" spans="23:194" ht="18">
      <c r="W294" s="49"/>
      <c r="X294" s="49"/>
      <c r="AD294" s="49"/>
      <c r="AI294" s="49"/>
      <c r="AM294" s="48">
        <v>2019</v>
      </c>
      <c r="AP294" s="86"/>
      <c r="AQ294" s="86"/>
      <c r="AV294" s="48" t="s">
        <v>218</v>
      </c>
      <c r="AX294" s="18"/>
      <c r="AY294" s="86"/>
      <c r="AZ294" s="18"/>
      <c r="BA294"/>
      <c r="BB294" s="49"/>
      <c r="BC294"/>
      <c r="BE294" s="48" t="s">
        <v>1806</v>
      </c>
      <c r="BH294" s="86"/>
      <c r="BK294" s="49"/>
      <c r="BN294" s="48" t="s">
        <v>2369</v>
      </c>
      <c r="BO294" s="61"/>
      <c r="BP294" s="61"/>
      <c r="BQ294" s="86"/>
      <c r="BR294" s="57"/>
      <c r="BS294" s="57"/>
      <c r="BT294" s="49"/>
      <c r="BV294" s="213"/>
      <c r="BW294" s="48" t="s">
        <v>2826</v>
      </c>
      <c r="BZ294" s="85"/>
      <c r="CA294" s="1"/>
      <c r="CB294" s="57"/>
      <c r="CD294" s="49"/>
      <c r="CG294" s="49"/>
      <c r="CH294" s="493"/>
      <c r="CK294" s="49"/>
      <c r="CP294" s="49"/>
      <c r="CU294" s="49"/>
      <c r="CZ294" s="49"/>
      <c r="DA294" s="18"/>
      <c r="DE294" s="49"/>
      <c r="DJ294" s="49"/>
      <c r="DK294" s="287"/>
      <c r="DO294" s="49"/>
      <c r="DY294" s="49"/>
      <c r="DZ294" s="18"/>
      <c r="ED294" s="49"/>
      <c r="EI294" s="49"/>
      <c r="EN294" s="49"/>
      <c r="ES294" s="49"/>
      <c r="EX294" s="49"/>
      <c r="FC294" s="49"/>
      <c r="FH294" s="49"/>
      <c r="FI294" s="327"/>
      <c r="FR294" s="49"/>
      <c r="FW294" s="49"/>
      <c r="GB294" s="9"/>
      <c r="GC294" s="9"/>
      <c r="GG294" s="9"/>
      <c r="GH294" s="9"/>
      <c r="GI294" s="18"/>
      <c r="GL294" s="49"/>
    </row>
    <row r="295" spans="23:194" ht="18">
      <c r="W295" s="49"/>
      <c r="X295" s="49"/>
      <c r="AD295" s="49"/>
      <c r="AI295" s="49"/>
      <c r="AM295" s="40" t="s">
        <v>692</v>
      </c>
      <c r="AP295" s="152">
        <v>16833.096000000027</v>
      </c>
      <c r="AQ295" t="s">
        <v>1100</v>
      </c>
      <c r="AR295" t="s">
        <v>1171</v>
      </c>
      <c r="AV295" s="39" t="s">
        <v>1331</v>
      </c>
      <c r="AW295" s="4"/>
      <c r="AX295" s="3"/>
      <c r="AY295" s="152">
        <v>14884.499999999896</v>
      </c>
      <c r="AZ295" s="201" t="s">
        <v>1569</v>
      </c>
      <c r="BA295" t="s">
        <v>1171</v>
      </c>
      <c r="BB295" s="49"/>
      <c r="BC295"/>
      <c r="BE295" s="81" t="s">
        <v>1335</v>
      </c>
      <c r="BF295" s="4"/>
      <c r="BG295" s="265"/>
      <c r="BH295" s="152">
        <v>31862.974999999824</v>
      </c>
      <c r="BI295" s="201" t="s">
        <v>1871</v>
      </c>
      <c r="BJ295" t="s">
        <v>1171</v>
      </c>
      <c r="BK295" s="49"/>
      <c r="BN295" s="61" t="s">
        <v>156</v>
      </c>
      <c r="BO295" s="61"/>
      <c r="BP295" s="61"/>
      <c r="BQ295" s="152">
        <v>41634.55000000025</v>
      </c>
      <c r="BR295" s="201" t="s">
        <v>2401</v>
      </c>
      <c r="BS295" t="s">
        <v>1171</v>
      </c>
      <c r="BT295" s="49"/>
      <c r="BV295" s="213"/>
      <c r="BW295" s="61" t="s">
        <v>668</v>
      </c>
      <c r="BZ295" s="152">
        <v>46531.274999999994</v>
      </c>
      <c r="CA295" s="1" t="s">
        <v>2946</v>
      </c>
      <c r="CB295" t="s">
        <v>1171</v>
      </c>
      <c r="CD295" s="49"/>
      <c r="CG295" s="49"/>
      <c r="CH295" s="493"/>
      <c r="CK295" s="49"/>
      <c r="CP295" s="49"/>
      <c r="CU295" s="49"/>
      <c r="CZ295" s="49"/>
      <c r="DA295" s="18"/>
      <c r="DE295" s="49"/>
      <c r="DJ295" s="49"/>
      <c r="DK295" s="287"/>
      <c r="DO295" s="49"/>
      <c r="DY295" s="49"/>
      <c r="DZ295" s="18"/>
      <c r="ED295" s="49"/>
      <c r="EI295" s="49"/>
      <c r="EN295" s="49"/>
      <c r="ES295" s="49"/>
      <c r="EX295" s="49"/>
      <c r="FC295" s="49"/>
      <c r="FH295" s="49"/>
      <c r="FI295" s="327"/>
      <c r="FR295" s="49"/>
      <c r="FW295" s="49"/>
      <c r="GB295" s="9"/>
      <c r="GC295" s="9"/>
      <c r="GG295" s="9"/>
      <c r="GH295" s="9"/>
      <c r="GI295" s="18"/>
      <c r="GL295" s="49"/>
    </row>
    <row r="296" spans="23:194" ht="18">
      <c r="W296" s="49"/>
      <c r="X296" s="49"/>
      <c r="AD296" s="49"/>
      <c r="AI296" s="49"/>
      <c r="AM296" s="48">
        <v>2019</v>
      </c>
      <c r="AN296" s="86"/>
      <c r="AO296" s="86"/>
      <c r="AP296" s="86"/>
      <c r="AQ296" s="86"/>
      <c r="AV296" s="48">
        <v>2020</v>
      </c>
      <c r="AX296" s="18"/>
      <c r="AY296" s="86"/>
      <c r="AZ296" s="18"/>
      <c r="BA296"/>
      <c r="BB296" s="49"/>
      <c r="BC296"/>
      <c r="BE296" s="48" t="s">
        <v>1806</v>
      </c>
      <c r="BH296" s="86"/>
      <c r="BK296" s="49"/>
      <c r="BN296" s="48" t="s">
        <v>2349</v>
      </c>
      <c r="BO296" s="61"/>
      <c r="BP296" s="61"/>
      <c r="BQ296" s="86"/>
      <c r="BR296" s="57"/>
      <c r="BS296" s="57"/>
      <c r="BT296" s="49"/>
      <c r="BV296" s="213"/>
      <c r="BW296" s="48" t="s">
        <v>2826</v>
      </c>
      <c r="BZ296" s="85"/>
      <c r="CA296" s="1"/>
      <c r="CB296" s="57"/>
      <c r="CD296" s="49"/>
      <c r="CG296" s="49"/>
      <c r="CH296" s="493"/>
      <c r="CK296" s="49"/>
      <c r="CP296" s="49"/>
      <c r="CU296" s="49"/>
      <c r="CZ296" s="49"/>
      <c r="DA296" s="18"/>
      <c r="DE296" s="49"/>
      <c r="DJ296" s="49"/>
      <c r="DK296" s="287"/>
      <c r="DO296" s="49"/>
      <c r="DY296" s="49"/>
      <c r="DZ296" s="18"/>
      <c r="ED296" s="49"/>
      <c r="EI296" s="49"/>
      <c r="EN296" s="49"/>
      <c r="ES296" s="49"/>
      <c r="EX296" s="49"/>
      <c r="FC296" s="49"/>
      <c r="FH296" s="49"/>
      <c r="FI296" s="327"/>
      <c r="FR296" s="49"/>
      <c r="FW296" s="49"/>
      <c r="GB296" s="9"/>
      <c r="GC296" s="9"/>
      <c r="GG296" s="9"/>
      <c r="GH296" s="9"/>
      <c r="GI296" s="18"/>
      <c r="GL296" s="49"/>
    </row>
    <row r="297" spans="23:194" ht="18">
      <c r="W297" s="49"/>
      <c r="X297" s="49"/>
      <c r="AD297" s="49"/>
      <c r="AI297" s="49"/>
      <c r="AM297" s="40" t="s">
        <v>688</v>
      </c>
      <c r="AP297" s="152">
        <v>16425.599999999977</v>
      </c>
      <c r="AQ297" t="s">
        <v>1101</v>
      </c>
      <c r="AR297" t="s">
        <v>1172</v>
      </c>
      <c r="AV297" s="81" t="s">
        <v>1351</v>
      </c>
      <c r="AW297" s="4"/>
      <c r="AX297" s="3"/>
      <c r="AY297" s="152">
        <v>14880.799999999866</v>
      </c>
      <c r="AZ297" s="201" t="s">
        <v>1570</v>
      </c>
      <c r="BA297" t="s">
        <v>1172</v>
      </c>
      <c r="BB297" s="49"/>
      <c r="BC297"/>
      <c r="BE297" s="81" t="s">
        <v>1349</v>
      </c>
      <c r="BF297" s="4"/>
      <c r="BG297" s="265"/>
      <c r="BH297" s="152">
        <v>31814.599999999751</v>
      </c>
      <c r="BI297" s="201" t="s">
        <v>1872</v>
      </c>
      <c r="BJ297" t="s">
        <v>1172</v>
      </c>
      <c r="BK297" s="49"/>
      <c r="BN297" s="239" t="s">
        <v>1655</v>
      </c>
      <c r="BO297" s="97"/>
      <c r="BP297" s="61"/>
      <c r="BQ297" s="152">
        <v>40152.850000000028</v>
      </c>
      <c r="BR297" s="201" t="s">
        <v>2402</v>
      </c>
      <c r="BS297" t="s">
        <v>1172</v>
      </c>
      <c r="BT297" s="49"/>
      <c r="BV297" s="213"/>
      <c r="BW297" s="239" t="s">
        <v>1658</v>
      </c>
      <c r="BZ297" s="152">
        <v>46175.175000000068</v>
      </c>
      <c r="CA297" s="1" t="s">
        <v>2947</v>
      </c>
      <c r="CB297" t="s">
        <v>1172</v>
      </c>
      <c r="CD297" s="49"/>
      <c r="CG297" s="49"/>
      <c r="CH297" s="493"/>
      <c r="CK297" s="49"/>
      <c r="CP297" s="49"/>
      <c r="CU297" s="49"/>
      <c r="CZ297" s="49"/>
      <c r="DA297" s="18"/>
      <c r="DE297" s="49"/>
      <c r="DJ297" s="49"/>
      <c r="DK297" s="287"/>
      <c r="DO297" s="49"/>
      <c r="DY297" s="49"/>
      <c r="DZ297" s="18"/>
      <c r="ED297" s="49"/>
      <c r="EI297" s="49"/>
      <c r="EN297" s="49"/>
      <c r="ES297" s="49"/>
      <c r="EX297" s="49"/>
      <c r="FC297" s="49"/>
      <c r="FH297" s="49"/>
      <c r="FI297" s="327"/>
      <c r="FR297" s="49"/>
      <c r="FW297" s="49"/>
      <c r="GB297" s="9"/>
      <c r="GC297" s="9"/>
      <c r="GG297" s="9"/>
      <c r="GH297" s="9"/>
      <c r="GI297" s="18"/>
      <c r="GL297" s="49"/>
    </row>
    <row r="298" spans="23:194" ht="18">
      <c r="W298" s="49"/>
      <c r="X298" s="49"/>
      <c r="AD298" s="49"/>
      <c r="AI298" s="49"/>
      <c r="AM298" s="48">
        <v>2019</v>
      </c>
      <c r="AN298" s="86"/>
      <c r="AO298" s="86"/>
      <c r="AV298" s="48">
        <v>2020</v>
      </c>
      <c r="AX298" s="18"/>
      <c r="AY298" s="86"/>
      <c r="AZ298" s="18"/>
      <c r="BA298"/>
      <c r="BB298" s="49"/>
      <c r="BC298"/>
      <c r="BE298" s="48" t="s">
        <v>1806</v>
      </c>
      <c r="BH298" s="86"/>
      <c r="BK298" s="49"/>
      <c r="BN298" s="48" t="s">
        <v>2460</v>
      </c>
      <c r="BQ298" s="86"/>
      <c r="BT298" s="49"/>
      <c r="BV298" s="213"/>
      <c r="BW298" s="48" t="s">
        <v>2827</v>
      </c>
      <c r="BZ298" s="85"/>
      <c r="CA298" s="1"/>
      <c r="CD298" s="49"/>
      <c r="CG298" s="49"/>
      <c r="CH298" s="493"/>
      <c r="CK298" s="49"/>
      <c r="CP298" s="49"/>
      <c r="CU298" s="49"/>
      <c r="CZ298" s="49"/>
      <c r="DA298" s="18"/>
      <c r="DE298" s="49"/>
      <c r="DJ298" s="49"/>
      <c r="DK298" s="287"/>
      <c r="DO298" s="49"/>
      <c r="DY298" s="49"/>
      <c r="DZ298" s="18"/>
      <c r="ED298" s="49"/>
      <c r="EI298" s="49"/>
      <c r="EN298" s="49"/>
      <c r="ES298" s="49"/>
      <c r="EX298" s="49"/>
      <c r="FC298" s="49"/>
      <c r="FH298" s="49"/>
      <c r="FI298" s="327"/>
      <c r="FR298" s="49"/>
      <c r="FW298" s="49"/>
      <c r="GB298" s="9"/>
      <c r="GC298" s="9"/>
      <c r="GG298" s="9"/>
      <c r="GH298" s="9"/>
      <c r="GI298" s="18"/>
      <c r="GL298" s="49"/>
    </row>
    <row r="299" spans="23:194" ht="18">
      <c r="W299" s="49"/>
      <c r="X299" s="49"/>
      <c r="AD299" s="49"/>
      <c r="AI299" s="49"/>
      <c r="AM299" s="40" t="s">
        <v>178</v>
      </c>
      <c r="AP299" s="152">
        <v>15246.750000000002</v>
      </c>
      <c r="AQ299" t="s">
        <v>1102</v>
      </c>
      <c r="AR299" t="s">
        <v>1173</v>
      </c>
      <c r="AV299" s="81" t="s">
        <v>1337</v>
      </c>
      <c r="AW299" s="4"/>
      <c r="AX299" s="3"/>
      <c r="AY299" s="152">
        <v>14459.750000000085</v>
      </c>
      <c r="AZ299" s="201" t="s">
        <v>1571</v>
      </c>
      <c r="BA299" t="s">
        <v>1173</v>
      </c>
      <c r="BB299" s="49"/>
      <c r="BC299"/>
      <c r="BE299" s="81" t="s">
        <v>1346</v>
      </c>
      <c r="BF299" s="4"/>
      <c r="BG299" s="265"/>
      <c r="BH299" s="152">
        <v>31765.562499999847</v>
      </c>
      <c r="BI299" s="201" t="s">
        <v>1873</v>
      </c>
      <c r="BJ299" t="s">
        <v>1173</v>
      </c>
      <c r="BK299" s="49"/>
      <c r="BN299" s="239" t="s">
        <v>1653</v>
      </c>
      <c r="BO299" s="97"/>
      <c r="BP299" s="61"/>
      <c r="BQ299" s="152">
        <v>39826.924999999945</v>
      </c>
      <c r="BR299" s="201" t="s">
        <v>2403</v>
      </c>
      <c r="BS299" t="s">
        <v>1173</v>
      </c>
      <c r="BT299" s="49"/>
      <c r="BV299" s="213"/>
      <c r="BW299" s="61" t="s">
        <v>686</v>
      </c>
      <c r="BZ299" s="152">
        <v>45282.600000000108</v>
      </c>
      <c r="CA299" s="1" t="s">
        <v>2948</v>
      </c>
      <c r="CB299" t="s">
        <v>1173</v>
      </c>
      <c r="CD299" s="49"/>
      <c r="CG299" s="49"/>
      <c r="CH299" s="493"/>
      <c r="CK299" s="49"/>
      <c r="CP299" s="49"/>
      <c r="CU299" s="49"/>
      <c r="CZ299" s="49"/>
      <c r="DA299" s="18"/>
      <c r="DE299" s="49"/>
      <c r="DJ299" s="49"/>
      <c r="DK299" s="287"/>
      <c r="DO299" s="49"/>
      <c r="DY299" s="49"/>
      <c r="DZ299" s="18"/>
      <c r="ED299" s="49"/>
      <c r="EI299" s="49"/>
      <c r="EN299" s="49"/>
      <c r="ES299" s="49"/>
      <c r="EX299" s="49"/>
      <c r="FC299" s="49"/>
      <c r="FH299" s="49"/>
      <c r="FI299" s="327"/>
      <c r="FR299" s="49"/>
      <c r="FW299" s="49"/>
      <c r="GB299" s="9"/>
      <c r="GC299" s="9"/>
      <c r="GG299" s="9"/>
      <c r="GH299" s="9"/>
      <c r="GI299" s="18"/>
      <c r="GL299" s="49"/>
    </row>
    <row r="300" spans="23:194" ht="18">
      <c r="W300" s="49"/>
      <c r="X300" s="49"/>
      <c r="AD300" s="49"/>
      <c r="AI300" s="49"/>
      <c r="AM300" s="48" t="s">
        <v>1140</v>
      </c>
      <c r="AP300" s="86"/>
      <c r="AQ300" s="86"/>
      <c r="AR300" s="86"/>
      <c r="AV300" s="48">
        <v>2020</v>
      </c>
      <c r="AX300" s="18"/>
      <c r="AY300" s="86"/>
      <c r="AZ300" s="18"/>
      <c r="BA300" s="86"/>
      <c r="BB300" s="49"/>
      <c r="BC300"/>
      <c r="BE300" s="48" t="s">
        <v>1806</v>
      </c>
      <c r="BH300" s="86"/>
      <c r="BJ300" s="86"/>
      <c r="BK300" s="49"/>
      <c r="BN300" s="48" t="s">
        <v>2460</v>
      </c>
      <c r="BQ300" s="86"/>
      <c r="BT300" s="49"/>
      <c r="BV300" s="213"/>
      <c r="BW300" s="48" t="s">
        <v>2826</v>
      </c>
      <c r="BZ300" s="85"/>
      <c r="CA300" s="1"/>
      <c r="CD300" s="49"/>
      <c r="CG300" s="49"/>
      <c r="CH300" s="493"/>
      <c r="CK300" s="49"/>
      <c r="CP300" s="49"/>
      <c r="CU300" s="49"/>
      <c r="CZ300" s="49"/>
      <c r="DA300" s="18"/>
      <c r="DE300" s="49"/>
      <c r="DJ300" s="49"/>
      <c r="DK300" s="287"/>
      <c r="DO300" s="49"/>
      <c r="DY300" s="49"/>
      <c r="DZ300" s="18"/>
      <c r="ED300" s="49"/>
      <c r="EI300" s="49"/>
      <c r="EN300" s="49"/>
      <c r="ES300" s="49"/>
      <c r="EX300" s="49"/>
      <c r="FC300" s="49"/>
      <c r="FH300" s="49"/>
      <c r="FI300" s="327"/>
      <c r="FR300" s="49"/>
      <c r="FW300" s="49"/>
      <c r="GB300" s="9"/>
      <c r="GC300" s="9"/>
      <c r="GG300" s="9"/>
      <c r="GH300" s="9"/>
      <c r="GI300" s="18"/>
      <c r="GL300" s="49"/>
    </row>
    <row r="301" spans="23:194" ht="18">
      <c r="W301" s="49"/>
      <c r="X301" s="49"/>
      <c r="AD301" s="49"/>
      <c r="AI301" s="49"/>
      <c r="AM301" s="39" t="s">
        <v>164</v>
      </c>
      <c r="AP301" s="152">
        <v>14645.062500000002</v>
      </c>
      <c r="AQ301" t="s">
        <v>1103</v>
      </c>
      <c r="AR301" t="s">
        <v>1174</v>
      </c>
      <c r="AV301" s="81" t="s">
        <v>1342</v>
      </c>
      <c r="AW301" s="4"/>
      <c r="AX301" s="3"/>
      <c r="AY301" s="152">
        <v>13999.699999999899</v>
      </c>
      <c r="AZ301" s="201" t="s">
        <v>1572</v>
      </c>
      <c r="BA301" t="s">
        <v>1174</v>
      </c>
      <c r="BB301" s="49"/>
      <c r="BC301"/>
      <c r="BE301" s="81" t="s">
        <v>1344</v>
      </c>
      <c r="BF301" s="4"/>
      <c r="BG301" s="265"/>
      <c r="BH301" s="152">
        <v>31719.524999999707</v>
      </c>
      <c r="BI301" s="201" t="s">
        <v>1874</v>
      </c>
      <c r="BJ301" t="s">
        <v>1174</v>
      </c>
      <c r="BK301" s="49"/>
      <c r="BN301" s="239" t="s">
        <v>1661</v>
      </c>
      <c r="BO301" s="97"/>
      <c r="BP301" s="61"/>
      <c r="BQ301" s="152">
        <v>39628.612499999937</v>
      </c>
      <c r="BR301" s="201" t="s">
        <v>2404</v>
      </c>
      <c r="BS301" t="s">
        <v>1174</v>
      </c>
      <c r="BT301" s="49"/>
      <c r="BV301" s="213"/>
      <c r="BW301" s="61" t="s">
        <v>660</v>
      </c>
      <c r="BZ301" s="152">
        <v>44895.30000000001</v>
      </c>
      <c r="CA301" s="1" t="s">
        <v>2949</v>
      </c>
      <c r="CB301" t="s">
        <v>1174</v>
      </c>
      <c r="CD301" s="49"/>
      <c r="CG301" s="49"/>
      <c r="CH301" s="493"/>
      <c r="CK301" s="49"/>
      <c r="CP301" s="49"/>
      <c r="CU301" s="49"/>
      <c r="CZ301" s="49"/>
      <c r="DA301" s="18"/>
      <c r="DE301" s="49"/>
      <c r="DJ301" s="49"/>
      <c r="DK301" s="287"/>
      <c r="DO301" s="49"/>
      <c r="DY301" s="49"/>
      <c r="DZ301" s="18"/>
      <c r="ED301" s="49"/>
      <c r="EI301" s="49"/>
      <c r="EN301" s="49"/>
      <c r="ES301" s="49"/>
      <c r="EX301" s="49"/>
      <c r="FC301" s="49"/>
      <c r="FH301" s="49"/>
      <c r="FI301" s="327"/>
      <c r="FR301" s="49"/>
      <c r="FW301" s="49"/>
      <c r="GB301" s="9"/>
      <c r="GC301" s="9"/>
      <c r="GG301" s="9"/>
      <c r="GH301" s="9"/>
      <c r="GI301" s="18"/>
      <c r="GL301" s="49"/>
    </row>
    <row r="302" spans="23:194" ht="18">
      <c r="W302" s="49"/>
      <c r="X302" s="49"/>
      <c r="AD302" s="49"/>
      <c r="AI302" s="49"/>
      <c r="AM302" s="47">
        <v>2018</v>
      </c>
      <c r="AN302" s="86"/>
      <c r="AO302" s="86"/>
      <c r="AP302" s="86"/>
      <c r="AQ302" s="86"/>
      <c r="AV302" s="48">
        <v>2020</v>
      </c>
      <c r="AX302" s="18"/>
      <c r="AY302" s="86"/>
      <c r="AZ302" s="18"/>
      <c r="BA302"/>
      <c r="BB302" s="49"/>
      <c r="BC302"/>
      <c r="BE302" s="48" t="s">
        <v>1806</v>
      </c>
      <c r="BH302" s="86"/>
      <c r="BK302" s="49"/>
      <c r="BN302" s="48" t="s">
        <v>2460</v>
      </c>
      <c r="BQ302" s="86"/>
      <c r="BT302" s="49"/>
      <c r="BV302" s="213"/>
      <c r="BW302" s="48" t="s">
        <v>2826</v>
      </c>
      <c r="BZ302" s="85"/>
      <c r="CA302" s="1"/>
      <c r="CD302" s="49"/>
      <c r="CG302" s="49"/>
      <c r="CH302" s="493"/>
      <c r="CK302" s="49"/>
      <c r="CP302" s="49"/>
      <c r="CU302" s="49"/>
      <c r="CZ302" s="49"/>
      <c r="DA302" s="18"/>
      <c r="DE302" s="49"/>
      <c r="DJ302" s="49"/>
      <c r="DK302" s="287"/>
      <c r="DO302" s="49"/>
      <c r="DY302" s="49"/>
      <c r="DZ302" s="18"/>
      <c r="ED302" s="49"/>
      <c r="EI302" s="49"/>
      <c r="EN302" s="49"/>
      <c r="ES302" s="49"/>
      <c r="EX302" s="49"/>
      <c r="FC302" s="49"/>
      <c r="FH302" s="49"/>
      <c r="FI302" s="327"/>
      <c r="FR302" s="49"/>
      <c r="FW302" s="49"/>
      <c r="GB302" s="9"/>
      <c r="GC302" s="9"/>
      <c r="GG302" s="9"/>
      <c r="GH302" s="9"/>
      <c r="GI302" s="18"/>
      <c r="GL302" s="49"/>
    </row>
    <row r="303" spans="23:194" ht="18">
      <c r="W303" s="49"/>
      <c r="X303" s="49"/>
      <c r="AD303" s="49"/>
      <c r="AI303" s="49"/>
      <c r="AM303" s="40" t="s">
        <v>179</v>
      </c>
      <c r="AP303" s="152">
        <v>4181.3374999999996</v>
      </c>
      <c r="AQ303" t="s">
        <v>1104</v>
      </c>
      <c r="AR303" t="s">
        <v>1175</v>
      </c>
      <c r="AV303" s="81" t="s">
        <v>1335</v>
      </c>
      <c r="AW303" s="3"/>
      <c r="AX303" s="3"/>
      <c r="AY303" s="152">
        <v>13952.89999999989</v>
      </c>
      <c r="AZ303" s="201" t="s">
        <v>1573</v>
      </c>
      <c r="BA303" t="s">
        <v>1175</v>
      </c>
      <c r="BB303" s="49"/>
      <c r="BC303"/>
      <c r="BE303" s="81" t="s">
        <v>1341</v>
      </c>
      <c r="BF303" s="4"/>
      <c r="BG303" s="265"/>
      <c r="BH303" s="152">
        <v>31297.700000000063</v>
      </c>
      <c r="BI303" s="201" t="s">
        <v>1875</v>
      </c>
      <c r="BJ303" t="s">
        <v>1175</v>
      </c>
      <c r="BK303" s="49"/>
      <c r="BN303" s="239" t="s">
        <v>1</v>
      </c>
      <c r="BO303" s="9"/>
      <c r="BP303" s="61"/>
      <c r="BQ303" s="152">
        <v>39504.687499999956</v>
      </c>
      <c r="BR303" s="201" t="s">
        <v>2405</v>
      </c>
      <c r="BS303" t="s">
        <v>1175</v>
      </c>
      <c r="BT303" s="49"/>
      <c r="BV303" s="213"/>
      <c r="BW303" s="61" t="s">
        <v>692</v>
      </c>
      <c r="BZ303" s="152">
        <v>41933.499999999949</v>
      </c>
      <c r="CA303" s="1" t="s">
        <v>2950</v>
      </c>
      <c r="CB303" t="s">
        <v>1175</v>
      </c>
      <c r="CD303" s="49"/>
      <c r="CG303" s="49"/>
      <c r="CH303" s="493"/>
      <c r="CK303" s="49"/>
      <c r="CP303" s="49"/>
      <c r="CU303" s="49"/>
      <c r="CZ303" s="49"/>
      <c r="DA303" s="18"/>
      <c r="DE303" s="49"/>
      <c r="DJ303" s="49"/>
      <c r="DK303" s="287"/>
      <c r="DO303" s="49"/>
      <c r="DY303" s="49"/>
      <c r="DZ303" s="18"/>
      <c r="ED303" s="49"/>
      <c r="EI303" s="49"/>
      <c r="EN303" s="49"/>
      <c r="ES303" s="49"/>
      <c r="EX303" s="49"/>
      <c r="FC303" s="49"/>
      <c r="FH303" s="49"/>
      <c r="FI303" s="327"/>
      <c r="FR303" s="49"/>
      <c r="FW303" s="49"/>
      <c r="GB303" s="9"/>
      <c r="GC303" s="9"/>
      <c r="GG303" s="9"/>
      <c r="GH303" s="9"/>
      <c r="GI303" s="18"/>
      <c r="GL303" s="49"/>
    </row>
    <row r="304" spans="23:194" ht="18">
      <c r="W304" s="49"/>
      <c r="X304" s="49"/>
      <c r="AD304" s="49"/>
      <c r="AI304" s="49"/>
      <c r="AM304" s="47">
        <v>2016</v>
      </c>
      <c r="AN304" s="86"/>
      <c r="AO304" s="86"/>
      <c r="AV304" s="48">
        <v>2020</v>
      </c>
      <c r="AX304" s="18"/>
      <c r="AY304" s="86"/>
      <c r="AZ304" s="18"/>
      <c r="BA304"/>
      <c r="BB304" s="49"/>
      <c r="BC304"/>
      <c r="BE304" s="48" t="s">
        <v>1806</v>
      </c>
      <c r="BH304" s="86"/>
      <c r="BK304" s="49"/>
      <c r="BN304" s="48" t="s">
        <v>2349</v>
      </c>
      <c r="BQ304" s="86"/>
      <c r="BT304" s="49"/>
      <c r="BV304" s="213"/>
      <c r="BW304" s="48" t="s">
        <v>2826</v>
      </c>
      <c r="BZ304" s="85"/>
      <c r="CA304" s="1"/>
      <c r="CD304" s="49"/>
      <c r="CG304" s="49"/>
      <c r="CH304" s="493"/>
      <c r="CK304" s="49"/>
      <c r="CP304" s="49"/>
      <c r="CU304" s="49"/>
      <c r="CZ304" s="49"/>
      <c r="DA304" s="18"/>
      <c r="DE304" s="49"/>
      <c r="DJ304" s="49"/>
      <c r="DK304" s="287"/>
      <c r="DO304" s="49"/>
      <c r="DY304" s="49"/>
      <c r="DZ304" s="18"/>
      <c r="ED304" s="49"/>
      <c r="EI304" s="49"/>
      <c r="EN304" s="49"/>
      <c r="ES304" s="49"/>
      <c r="EX304" s="49"/>
      <c r="FC304" s="49"/>
      <c r="FH304" s="49"/>
      <c r="FI304" s="327"/>
      <c r="FR304" s="49"/>
      <c r="FW304" s="49"/>
      <c r="GB304" s="9"/>
      <c r="GC304" s="9"/>
      <c r="GG304" s="9"/>
      <c r="GH304" s="9"/>
      <c r="GI304" s="18"/>
      <c r="GL304" s="49"/>
    </row>
    <row r="305" spans="23:194" ht="18">
      <c r="W305" s="49"/>
      <c r="X305" s="49"/>
      <c r="AD305" s="49"/>
      <c r="AI305" s="49"/>
      <c r="AM305" s="39" t="s">
        <v>181</v>
      </c>
      <c r="AP305" s="152">
        <v>0</v>
      </c>
      <c r="AQ305" t="s">
        <v>1105</v>
      </c>
      <c r="AV305" s="39" t="s">
        <v>678</v>
      </c>
      <c r="AW305" s="4"/>
      <c r="AX305" s="3"/>
      <c r="AY305" s="152">
        <v>13859.662499999946</v>
      </c>
      <c r="AZ305" s="201" t="s">
        <v>1574</v>
      </c>
      <c r="BA305" t="s">
        <v>1176</v>
      </c>
      <c r="BB305" s="49"/>
      <c r="BC305"/>
      <c r="BE305" s="81" t="s">
        <v>1343</v>
      </c>
      <c r="BF305" s="4"/>
      <c r="BG305" s="265"/>
      <c r="BH305" s="152">
        <v>29489.574999999895</v>
      </c>
      <c r="BI305" s="201" t="s">
        <v>1876</v>
      </c>
      <c r="BJ305" t="s">
        <v>1176</v>
      </c>
      <c r="BK305" s="49"/>
      <c r="BN305" s="239" t="s">
        <v>1649</v>
      </c>
      <c r="BO305" s="61"/>
      <c r="BP305" s="61"/>
      <c r="BQ305" s="152">
        <v>37835.46249999998</v>
      </c>
      <c r="BR305" s="201" t="s">
        <v>2406</v>
      </c>
      <c r="BS305" t="s">
        <v>1176</v>
      </c>
      <c r="BT305" s="49"/>
      <c r="BV305" s="213"/>
      <c r="BW305" s="61" t="s">
        <v>633</v>
      </c>
      <c r="BZ305" s="152">
        <v>41572.587499999951</v>
      </c>
      <c r="CA305" s="1" t="s">
        <v>2951</v>
      </c>
      <c r="CB305" t="s">
        <v>1176</v>
      </c>
      <c r="CD305" s="49"/>
      <c r="CG305" s="49"/>
      <c r="CH305" s="493"/>
      <c r="CK305" s="49"/>
      <c r="CP305" s="49"/>
      <c r="CU305" s="49"/>
      <c r="CZ305" s="49"/>
      <c r="DA305" s="18"/>
      <c r="DE305" s="49"/>
      <c r="DJ305" s="49"/>
      <c r="DK305" s="287"/>
      <c r="DO305" s="49"/>
      <c r="DY305" s="49"/>
      <c r="DZ305" s="18"/>
      <c r="ED305" s="49"/>
      <c r="EI305" s="49"/>
      <c r="EN305" s="49"/>
      <c r="ES305" s="49"/>
      <c r="EX305" s="49"/>
      <c r="FC305" s="49"/>
      <c r="FH305" s="49"/>
      <c r="FI305" s="327"/>
      <c r="FR305" s="49"/>
      <c r="FW305" s="49"/>
      <c r="GB305" s="9"/>
      <c r="GC305" s="9"/>
      <c r="GG305" s="9"/>
      <c r="GH305" s="9"/>
      <c r="GI305" s="18"/>
      <c r="GL305" s="49"/>
    </row>
    <row r="306" spans="23:194" ht="18">
      <c r="W306" s="49"/>
      <c r="X306" s="49"/>
      <c r="AD306" s="49"/>
      <c r="AI306" s="49"/>
      <c r="AM306" s="47"/>
      <c r="AP306" s="86"/>
      <c r="AQ306" s="86"/>
      <c r="AV306" s="48">
        <v>2019</v>
      </c>
      <c r="AX306" s="18"/>
      <c r="AY306" s="86"/>
      <c r="AZ306" s="18"/>
      <c r="BA306"/>
      <c r="BB306" s="49"/>
      <c r="BC306"/>
      <c r="BE306" s="48" t="s">
        <v>1806</v>
      </c>
      <c r="BH306" s="86"/>
      <c r="BK306" s="49"/>
      <c r="BN306" s="48" t="s">
        <v>2460</v>
      </c>
      <c r="BQ306" s="86"/>
      <c r="BT306" s="49"/>
      <c r="BV306" s="213"/>
      <c r="BW306" s="48" t="s">
        <v>2826</v>
      </c>
      <c r="BZ306" s="85"/>
      <c r="CA306" s="1"/>
      <c r="CD306" s="49"/>
      <c r="CG306" s="49"/>
      <c r="CH306" s="493"/>
      <c r="CK306" s="49"/>
      <c r="CP306" s="49"/>
      <c r="CU306" s="49"/>
      <c r="CZ306" s="49"/>
      <c r="DA306" s="18"/>
      <c r="DE306" s="49"/>
      <c r="DJ306" s="49"/>
      <c r="DK306" s="287"/>
      <c r="DO306" s="49"/>
      <c r="DY306" s="49"/>
      <c r="DZ306" s="18"/>
      <c r="ED306" s="49"/>
      <c r="EI306" s="49"/>
      <c r="EN306" s="49"/>
      <c r="ES306" s="49"/>
      <c r="EX306" s="49"/>
      <c r="FC306" s="49"/>
      <c r="FH306" s="49"/>
      <c r="FI306" s="327"/>
      <c r="FR306" s="49"/>
      <c r="FW306" s="49"/>
      <c r="GB306" s="9"/>
      <c r="GC306" s="9"/>
      <c r="GG306" s="9"/>
      <c r="GH306" s="9"/>
      <c r="GI306" s="18"/>
      <c r="GL306" s="49"/>
    </row>
    <row r="307" spans="23:194" ht="18">
      <c r="W307" s="49"/>
      <c r="X307" s="49"/>
      <c r="AD307" s="49"/>
      <c r="AI307" s="49"/>
      <c r="AM307" s="39" t="s">
        <v>180</v>
      </c>
      <c r="AP307" s="152">
        <v>0</v>
      </c>
      <c r="AQ307" t="s">
        <v>243</v>
      </c>
      <c r="AV307" s="81" t="s">
        <v>1350</v>
      </c>
      <c r="AW307" s="4"/>
      <c r="AX307" s="3"/>
      <c r="AY307" s="152">
        <v>13742.6</v>
      </c>
      <c r="AZ307" s="201" t="s">
        <v>1575</v>
      </c>
      <c r="BA307" t="s">
        <v>1177</v>
      </c>
      <c r="BB307" s="49"/>
      <c r="BC307"/>
      <c r="BE307" s="81" t="s">
        <v>1333</v>
      </c>
      <c r="BF307" s="4"/>
      <c r="BG307" s="265"/>
      <c r="BH307" s="152">
        <v>28534.850000000002</v>
      </c>
      <c r="BI307" s="201" t="s">
        <v>1877</v>
      </c>
      <c r="BJ307" t="s">
        <v>1177</v>
      </c>
      <c r="BK307" s="49"/>
      <c r="BN307" s="61" t="s">
        <v>633</v>
      </c>
      <c r="BO307" s="61"/>
      <c r="BP307" s="61"/>
      <c r="BQ307" s="152">
        <v>37451.974999999919</v>
      </c>
      <c r="BR307" s="201" t="s">
        <v>2407</v>
      </c>
      <c r="BS307" t="s">
        <v>1177</v>
      </c>
      <c r="BT307" s="49"/>
      <c r="BV307" s="213"/>
      <c r="BW307" s="239" t="s">
        <v>1</v>
      </c>
      <c r="BZ307" s="152">
        <v>41568.574999999924</v>
      </c>
      <c r="CA307" s="1" t="s">
        <v>2952</v>
      </c>
      <c r="CB307" t="s">
        <v>1177</v>
      </c>
      <c r="CD307" s="49"/>
      <c r="CG307" s="49"/>
      <c r="CH307" s="493"/>
      <c r="CK307" s="49"/>
      <c r="CP307" s="49"/>
      <c r="CU307" s="49"/>
      <c r="CZ307" s="49"/>
      <c r="DA307" s="18"/>
      <c r="DE307" s="49"/>
      <c r="DJ307" s="49"/>
      <c r="DK307" s="287"/>
      <c r="DO307" s="49"/>
      <c r="DY307" s="49"/>
      <c r="DZ307" s="18"/>
      <c r="ED307" s="49"/>
      <c r="EI307" s="49"/>
      <c r="EN307" s="49"/>
      <c r="ES307" s="49"/>
      <c r="EX307" s="49"/>
      <c r="FC307" s="49"/>
      <c r="FH307" s="49"/>
      <c r="FI307" s="327"/>
      <c r="FR307" s="49"/>
      <c r="FW307" s="49"/>
      <c r="GB307" s="9"/>
      <c r="GC307" s="9"/>
      <c r="GG307" s="9"/>
      <c r="GH307" s="9"/>
      <c r="GI307" s="18"/>
      <c r="GL307" s="49"/>
    </row>
    <row r="308" spans="23:194" ht="18">
      <c r="W308" s="49"/>
      <c r="X308" s="49"/>
      <c r="AD308" s="49"/>
      <c r="AI308" s="49"/>
      <c r="AM308" s="47"/>
      <c r="AV308" s="48">
        <v>2020</v>
      </c>
      <c r="AX308" s="18"/>
      <c r="AY308" s="86"/>
      <c r="AZ308" s="18"/>
      <c r="BA308"/>
      <c r="BB308" s="49"/>
      <c r="BC308"/>
      <c r="BE308" s="48" t="s">
        <v>1806</v>
      </c>
      <c r="BH308" s="86"/>
      <c r="BK308" s="49"/>
      <c r="BN308" s="48" t="s">
        <v>2349</v>
      </c>
      <c r="BQ308" s="86"/>
      <c r="BT308" s="49"/>
      <c r="BV308" s="213"/>
      <c r="BW308" s="48" t="s">
        <v>2826</v>
      </c>
      <c r="BZ308" s="85"/>
      <c r="CA308" s="1"/>
      <c r="CD308" s="49"/>
      <c r="CG308" s="49"/>
      <c r="CH308" s="493"/>
      <c r="CK308" s="49"/>
      <c r="CP308" s="49"/>
      <c r="CU308" s="49"/>
      <c r="CZ308" s="49"/>
      <c r="DA308" s="18"/>
      <c r="DE308" s="49"/>
      <c r="DJ308" s="49"/>
      <c r="DK308" s="287"/>
      <c r="DO308" s="49"/>
      <c r="DY308" s="49"/>
      <c r="DZ308" s="18"/>
      <c r="ED308" s="49"/>
      <c r="EI308" s="49"/>
      <c r="EN308" s="49"/>
      <c r="ES308" s="49"/>
      <c r="EX308" s="49"/>
      <c r="FC308" s="49"/>
      <c r="FH308" s="49"/>
      <c r="FI308" s="327"/>
      <c r="FR308" s="49"/>
      <c r="FW308" s="49"/>
      <c r="GB308" s="9"/>
      <c r="GC308" s="9"/>
      <c r="GG308" s="9"/>
      <c r="GH308" s="9"/>
      <c r="GI308" s="18"/>
      <c r="GL308" s="49"/>
    </row>
    <row r="309" spans="23:194" ht="18">
      <c r="W309" s="49"/>
      <c r="X309" s="49"/>
      <c r="AD309" s="49"/>
      <c r="AI309" s="49"/>
      <c r="AR309" s="49"/>
      <c r="AV309" s="81" t="s">
        <v>1345</v>
      </c>
      <c r="AW309" s="4"/>
      <c r="AX309" s="3"/>
      <c r="AY309" s="152">
        <v>13701.55000000003</v>
      </c>
      <c r="AZ309" s="201" t="s">
        <v>1576</v>
      </c>
      <c r="BA309" t="s">
        <v>1498</v>
      </c>
      <c r="BB309" s="49"/>
      <c r="BC309"/>
      <c r="BE309" s="39" t="s">
        <v>158</v>
      </c>
      <c r="BF309" s="9"/>
      <c r="BG309" s="265"/>
      <c r="BH309" s="152">
        <v>25592.699999999957</v>
      </c>
      <c r="BI309" s="201" t="s">
        <v>1878</v>
      </c>
      <c r="BJ309" t="s">
        <v>1498</v>
      </c>
      <c r="BK309" s="49"/>
      <c r="BN309" s="190" t="s">
        <v>1333</v>
      </c>
      <c r="BO309" s="97"/>
      <c r="BP309" s="61"/>
      <c r="BQ309" s="152">
        <v>37338.125000000029</v>
      </c>
      <c r="BR309" s="201" t="s">
        <v>2408</v>
      </c>
      <c r="BS309" t="s">
        <v>1498</v>
      </c>
      <c r="BT309" s="49"/>
      <c r="BV309" s="213"/>
      <c r="BW309" s="239" t="s">
        <v>1666</v>
      </c>
      <c r="BZ309" s="152">
        <v>40302.900000000052</v>
      </c>
      <c r="CA309" s="1" t="s">
        <v>2953</v>
      </c>
      <c r="CB309" t="s">
        <v>1498</v>
      </c>
      <c r="CD309" s="49"/>
      <c r="CG309" s="49"/>
      <c r="CH309" s="493"/>
      <c r="CK309" s="49"/>
      <c r="CP309" s="49"/>
      <c r="CU309" s="49"/>
      <c r="CZ309" s="49"/>
      <c r="DA309" s="18"/>
      <c r="DE309" s="49"/>
      <c r="DJ309" s="49"/>
      <c r="DK309" s="287"/>
      <c r="DO309" s="49"/>
      <c r="DY309" s="49"/>
      <c r="DZ309" s="18"/>
      <c r="ED309" s="49"/>
      <c r="EI309" s="49"/>
      <c r="EN309" s="49"/>
      <c r="ES309" s="49"/>
      <c r="EX309" s="49"/>
      <c r="FC309" s="49"/>
      <c r="FH309" s="49"/>
      <c r="FI309" s="327"/>
      <c r="FR309" s="49"/>
      <c r="FW309" s="49"/>
      <c r="GB309" s="9"/>
      <c r="GC309" s="9"/>
      <c r="GG309" s="9"/>
      <c r="GH309" s="9"/>
      <c r="GI309" s="18"/>
      <c r="GL309" s="49"/>
    </row>
    <row r="310" spans="23:194" ht="18">
      <c r="W310" s="49"/>
      <c r="X310" s="49"/>
      <c r="AD310" s="49"/>
      <c r="AI310" s="49"/>
      <c r="AM310" s="49"/>
      <c r="AN310" s="49">
        <v>423</v>
      </c>
      <c r="AO310" s="49">
        <f>SUM(AN310)*(75/100)</f>
        <v>317.25</v>
      </c>
      <c r="AR310" s="49"/>
      <c r="AV310" s="48">
        <v>2020</v>
      </c>
      <c r="AX310" s="18"/>
      <c r="AY310" s="86"/>
      <c r="AZ310" s="18"/>
      <c r="BA310"/>
      <c r="BB310" s="49"/>
      <c r="BC310"/>
      <c r="BE310" s="47" t="s">
        <v>1406</v>
      </c>
      <c r="BH310" s="86"/>
      <c r="BK310" s="49"/>
      <c r="BN310" s="48" t="s">
        <v>2369</v>
      </c>
      <c r="BQ310" s="86"/>
      <c r="BT310" s="49"/>
      <c r="BV310" s="213"/>
      <c r="BW310" s="48" t="s">
        <v>2828</v>
      </c>
      <c r="BZ310" s="85"/>
      <c r="CA310" s="1"/>
      <c r="CD310" s="49"/>
      <c r="CG310" s="49"/>
      <c r="CH310" s="493"/>
      <c r="CK310" s="49"/>
      <c r="CP310" s="49"/>
      <c r="CU310" s="49"/>
      <c r="CZ310" s="49"/>
      <c r="DA310" s="18"/>
      <c r="DE310" s="49"/>
      <c r="DJ310" s="49"/>
      <c r="DK310" s="287"/>
      <c r="DO310" s="49"/>
      <c r="DY310" s="49"/>
      <c r="DZ310" s="18"/>
      <c r="ED310" s="49"/>
      <c r="EI310" s="49"/>
      <c r="EN310" s="49"/>
      <c r="ES310" s="49"/>
      <c r="EX310" s="49"/>
      <c r="FC310" s="49"/>
      <c r="FH310" s="49"/>
      <c r="FI310" s="327"/>
      <c r="FR310" s="49"/>
      <c r="FW310" s="49"/>
      <c r="GB310" s="9"/>
      <c r="GC310" s="9"/>
      <c r="GG310" s="9"/>
      <c r="GH310" s="9"/>
      <c r="GI310" s="18"/>
      <c r="GL310" s="49"/>
    </row>
    <row r="311" spans="23:194" ht="18">
      <c r="W311" s="49"/>
      <c r="X311" s="49"/>
      <c r="AD311" s="49"/>
      <c r="AI311" s="49"/>
      <c r="AM311" s="49"/>
      <c r="AN311" s="49">
        <v>480.6</v>
      </c>
      <c r="AO311" s="49">
        <f t="shared" ref="AO311:AO374" si="6">SUM(AN311)*(75/100)</f>
        <v>360.45000000000005</v>
      </c>
      <c r="AP311" s="18"/>
      <c r="AQ311" s="49"/>
      <c r="AR311" s="49"/>
      <c r="AV311" s="81" t="s">
        <v>1344</v>
      </c>
      <c r="AW311" s="4"/>
      <c r="AX311" s="3"/>
      <c r="AY311" s="152">
        <v>13694.099999999968</v>
      </c>
      <c r="AZ311" s="201" t="s">
        <v>1577</v>
      </c>
      <c r="BA311" t="s">
        <v>1499</v>
      </c>
      <c r="BB311" s="49"/>
      <c r="BC311"/>
      <c r="BE311" s="81" t="s">
        <v>1334</v>
      </c>
      <c r="BF311" s="4"/>
      <c r="BG311" s="265"/>
      <c r="BH311" s="152">
        <v>25505.924999999916</v>
      </c>
      <c r="BI311" s="201" t="s">
        <v>1879</v>
      </c>
      <c r="BJ311" t="s">
        <v>1499</v>
      </c>
      <c r="BK311" s="49"/>
      <c r="BN311" s="239" t="s">
        <v>1656</v>
      </c>
      <c r="BO311" s="97"/>
      <c r="BP311" s="61"/>
      <c r="BQ311" s="152">
        <v>36801.762499999953</v>
      </c>
      <c r="BR311" s="201" t="s">
        <v>2409</v>
      </c>
      <c r="BS311" t="s">
        <v>1499</v>
      </c>
      <c r="BT311" s="49"/>
      <c r="BV311" s="213"/>
      <c r="BW311" s="239" t="s">
        <v>1668</v>
      </c>
      <c r="BZ311" s="152">
        <v>39032.65</v>
      </c>
      <c r="CA311" s="1" t="s">
        <v>2954</v>
      </c>
      <c r="CB311" t="s">
        <v>1499</v>
      </c>
      <c r="CD311" s="49"/>
      <c r="CG311" s="49"/>
      <c r="CH311" s="493"/>
      <c r="CK311" s="49"/>
      <c r="CP311" s="49"/>
      <c r="CU311" s="49"/>
      <c r="CZ311" s="49"/>
      <c r="DA311" s="18"/>
      <c r="DE311" s="49"/>
      <c r="DJ311" s="49"/>
      <c r="DK311" s="287"/>
      <c r="DO311" s="49"/>
      <c r="DY311" s="49"/>
      <c r="DZ311" s="18"/>
      <c r="ED311" s="49"/>
      <c r="EI311" s="49"/>
      <c r="EN311" s="49"/>
      <c r="ES311" s="49"/>
      <c r="EX311" s="49"/>
      <c r="FC311" s="49"/>
      <c r="FH311" s="49"/>
      <c r="FI311" s="327"/>
      <c r="FR311" s="49"/>
      <c r="FW311" s="49"/>
      <c r="GB311" s="9"/>
      <c r="GC311" s="9"/>
      <c r="GG311" s="9"/>
      <c r="GH311" s="9"/>
      <c r="GI311" s="18"/>
      <c r="GL311" s="49"/>
    </row>
    <row r="312" spans="23:194" ht="18">
      <c r="W312" s="49"/>
      <c r="X312" s="49"/>
      <c r="AD312" s="49"/>
      <c r="AI312" s="49"/>
      <c r="AM312" s="49"/>
      <c r="AN312" s="49">
        <v>0</v>
      </c>
      <c r="AO312" s="49">
        <f t="shared" si="6"/>
        <v>0</v>
      </c>
      <c r="AP312" s="18"/>
      <c r="AQ312" s="49"/>
      <c r="AR312" s="49"/>
      <c r="AV312" s="48">
        <v>2020</v>
      </c>
      <c r="AX312" s="18"/>
      <c r="AY312" s="86"/>
      <c r="AZ312" s="18"/>
      <c r="BA312"/>
      <c r="BB312" s="49"/>
      <c r="BC312"/>
      <c r="BE312" s="48" t="s">
        <v>1806</v>
      </c>
      <c r="BH312" s="86"/>
      <c r="BK312" s="49"/>
      <c r="BN312" s="48" t="s">
        <v>2460</v>
      </c>
      <c r="BQ312" s="86"/>
      <c r="BT312" s="49"/>
      <c r="BV312" s="213"/>
      <c r="BW312" s="48" t="s">
        <v>2828</v>
      </c>
      <c r="BZ312" s="85"/>
      <c r="CA312" s="1"/>
      <c r="CD312" s="49"/>
      <c r="CG312" s="49"/>
      <c r="CH312" s="493"/>
      <c r="CK312" s="49"/>
      <c r="CP312" s="49"/>
      <c r="CU312" s="49"/>
      <c r="CZ312" s="49"/>
      <c r="DA312" s="18"/>
      <c r="DE312" s="49"/>
      <c r="DJ312" s="49"/>
      <c r="DK312" s="287"/>
      <c r="DO312" s="49"/>
      <c r="DY312" s="49"/>
      <c r="DZ312" s="18"/>
      <c r="ED312" s="49"/>
      <c r="EI312" s="49"/>
      <c r="EN312" s="49"/>
      <c r="ES312" s="49"/>
      <c r="EX312" s="49"/>
      <c r="FC312" s="49"/>
      <c r="FH312" s="49"/>
      <c r="FI312" s="327"/>
      <c r="FR312" s="49"/>
      <c r="FW312" s="49"/>
      <c r="GB312" s="9"/>
      <c r="GC312" s="9"/>
      <c r="GG312" s="9"/>
      <c r="GH312" s="9"/>
      <c r="GI312" s="18"/>
      <c r="GL312" s="49"/>
    </row>
    <row r="313" spans="23:194" ht="18">
      <c r="W313" s="49"/>
      <c r="X313" s="49"/>
      <c r="AD313" s="49"/>
      <c r="AI313" s="49"/>
      <c r="AM313" s="49"/>
      <c r="AN313" s="49">
        <v>373.6</v>
      </c>
      <c r="AO313" s="49">
        <f t="shared" si="6"/>
        <v>280.20000000000005</v>
      </c>
      <c r="AP313" s="18"/>
      <c r="AQ313" s="49"/>
      <c r="AR313" s="49"/>
      <c r="AV313" s="81" t="s">
        <v>1341</v>
      </c>
      <c r="AW313" s="4"/>
      <c r="AX313" s="3"/>
      <c r="AY313" s="152">
        <v>13607.199999999961</v>
      </c>
      <c r="AZ313" s="201" t="s">
        <v>1578</v>
      </c>
      <c r="BA313" t="s">
        <v>1500</v>
      </c>
      <c r="BB313" s="49"/>
      <c r="BC313"/>
      <c r="BE313" s="40" t="s">
        <v>35</v>
      </c>
      <c r="BF313" s="9"/>
      <c r="BG313" s="265"/>
      <c r="BH313" s="152">
        <v>23511.400000000016</v>
      </c>
      <c r="BI313" s="201" t="s">
        <v>1880</v>
      </c>
      <c r="BJ313" t="s">
        <v>1500</v>
      </c>
      <c r="BK313" s="49"/>
      <c r="BN313" s="190" t="s">
        <v>1334</v>
      </c>
      <c r="BO313" s="97"/>
      <c r="BP313" s="61"/>
      <c r="BQ313" s="152">
        <v>36624.074999999924</v>
      </c>
      <c r="BR313" s="201" t="s">
        <v>2461</v>
      </c>
      <c r="BS313" t="s">
        <v>1500</v>
      </c>
      <c r="BT313" s="49"/>
      <c r="BV313" s="213"/>
      <c r="BW313" s="239" t="s">
        <v>1664</v>
      </c>
      <c r="BZ313" s="152">
        <v>38503.050000000047</v>
      </c>
      <c r="CA313" s="1" t="s">
        <v>2955</v>
      </c>
      <c r="CB313" t="s">
        <v>1500</v>
      </c>
      <c r="CD313" s="49"/>
      <c r="CG313" s="49"/>
      <c r="CH313" s="493"/>
      <c r="CK313" s="49"/>
      <c r="CP313" s="49"/>
      <c r="CU313" s="49"/>
      <c r="CZ313" s="49"/>
      <c r="DA313" s="18"/>
      <c r="DE313" s="49"/>
      <c r="DJ313" s="49"/>
      <c r="DK313" s="287"/>
      <c r="DO313" s="49"/>
      <c r="DY313" s="49"/>
      <c r="DZ313" s="18"/>
      <c r="ED313" s="49"/>
      <c r="EI313" s="49"/>
      <c r="EN313" s="49"/>
      <c r="ES313" s="49"/>
      <c r="EX313" s="49"/>
      <c r="FC313" s="49"/>
      <c r="FH313" s="49"/>
      <c r="FI313" s="327"/>
      <c r="FR313" s="49"/>
      <c r="FW313" s="49"/>
      <c r="GB313" s="9"/>
      <c r="GC313" s="9"/>
      <c r="GG313" s="9"/>
      <c r="GH313" s="9"/>
      <c r="GI313" s="18"/>
      <c r="GL313" s="49"/>
    </row>
    <row r="314" spans="23:194" ht="18">
      <c r="W314" s="49"/>
      <c r="X314" s="49"/>
      <c r="AD314" s="49"/>
      <c r="AI314" s="49"/>
      <c r="AM314" s="49"/>
      <c r="AN314" s="49">
        <v>388.75</v>
      </c>
      <c r="AO314" s="49">
        <f t="shared" si="6"/>
        <v>291.5625</v>
      </c>
      <c r="AP314" s="18"/>
      <c r="AQ314" s="49"/>
      <c r="AR314" s="49"/>
      <c r="AV314" s="48">
        <v>2020</v>
      </c>
      <c r="AX314" s="18"/>
      <c r="AY314" s="86"/>
      <c r="AZ314" s="18"/>
      <c r="BA314"/>
      <c r="BB314" s="49"/>
      <c r="BC314"/>
      <c r="BE314" s="48" t="s">
        <v>1406</v>
      </c>
      <c r="BH314" s="86"/>
      <c r="BK314" s="49"/>
      <c r="BN314" s="48" t="s">
        <v>2369</v>
      </c>
      <c r="BQ314" s="86"/>
      <c r="BT314" s="49"/>
      <c r="BV314" s="213"/>
      <c r="BW314" s="48" t="s">
        <v>2828</v>
      </c>
      <c r="BZ314" s="86"/>
      <c r="CA314" s="1"/>
      <c r="CD314" s="49"/>
      <c r="CG314" s="49"/>
      <c r="CH314" s="493"/>
      <c r="CK314" s="49"/>
      <c r="CP314" s="49"/>
      <c r="CU314" s="49"/>
      <c r="CZ314" s="49"/>
      <c r="DA314" s="18"/>
      <c r="DE314" s="49"/>
      <c r="DJ314" s="49"/>
      <c r="DK314" s="287"/>
      <c r="DO314" s="49"/>
      <c r="DY314" s="49"/>
      <c r="DZ314" s="18"/>
      <c r="ED314" s="49"/>
      <c r="EI314" s="49"/>
      <c r="EN314" s="49"/>
      <c r="ES314" s="49"/>
      <c r="EX314" s="49"/>
      <c r="FC314" s="49"/>
      <c r="FH314" s="49"/>
      <c r="FI314" s="327"/>
      <c r="FR314" s="49"/>
      <c r="FW314" s="49"/>
      <c r="GB314" s="9"/>
      <c r="GC314" s="9"/>
      <c r="GG314" s="9"/>
      <c r="GH314" s="9"/>
      <c r="GI314" s="18"/>
      <c r="GL314" s="49"/>
    </row>
    <row r="315" spans="23:194" ht="18">
      <c r="W315" s="49"/>
      <c r="X315" s="49"/>
      <c r="AD315" s="49"/>
      <c r="AI315" s="49"/>
      <c r="AM315" s="49"/>
      <c r="AN315" s="49">
        <v>432.8</v>
      </c>
      <c r="AO315" s="49">
        <f t="shared" si="6"/>
        <v>324.60000000000002</v>
      </c>
      <c r="AP315" s="18"/>
      <c r="AQ315" s="49"/>
      <c r="AR315" s="49"/>
      <c r="AV315" s="81" t="s">
        <v>1349</v>
      </c>
      <c r="AW315" s="4"/>
      <c r="AX315" s="3"/>
      <c r="AY315" s="152">
        <v>13604.599999999899</v>
      </c>
      <c r="AZ315" s="201" t="s">
        <v>1579</v>
      </c>
      <c r="BA315" t="s">
        <v>1501</v>
      </c>
      <c r="BB315" s="49"/>
      <c r="BC315"/>
      <c r="BE315" s="40" t="s">
        <v>1655</v>
      </c>
      <c r="BF315" s="3"/>
      <c r="BG315" s="265"/>
      <c r="BH315" s="152">
        <v>23405.400000000049</v>
      </c>
      <c r="BI315" s="201" t="s">
        <v>1883</v>
      </c>
      <c r="BJ315" t="s">
        <v>1501</v>
      </c>
      <c r="BK315" s="49"/>
      <c r="BN315" s="239" t="s">
        <v>1657</v>
      </c>
      <c r="BO315" s="97"/>
      <c r="BP315" s="61"/>
      <c r="BQ315" s="152">
        <v>35355.024999999834</v>
      </c>
      <c r="BR315" s="201" t="s">
        <v>2410</v>
      </c>
      <c r="BS315" t="s">
        <v>1501</v>
      </c>
      <c r="BT315" s="49"/>
      <c r="BV315" s="213"/>
      <c r="BW315" s="239" t="s">
        <v>2318</v>
      </c>
      <c r="BZ315" s="152">
        <v>38449.600000000108</v>
      </c>
      <c r="CA315" s="1" t="s">
        <v>2956</v>
      </c>
      <c r="CB315" t="s">
        <v>1501</v>
      </c>
      <c r="CD315" s="49"/>
      <c r="CG315" s="49"/>
      <c r="CH315" s="493"/>
      <c r="CK315" s="49"/>
      <c r="CP315" s="49"/>
      <c r="CU315" s="49"/>
      <c r="CZ315" s="49"/>
      <c r="DA315" s="18"/>
      <c r="DE315" s="49"/>
      <c r="DJ315" s="49"/>
      <c r="DK315" s="287"/>
      <c r="DO315" s="49"/>
      <c r="DY315" s="49"/>
      <c r="DZ315" s="18"/>
      <c r="ED315" s="49"/>
      <c r="EI315" s="49"/>
      <c r="EN315" s="49"/>
      <c r="ES315" s="49"/>
      <c r="EX315" s="49"/>
      <c r="FC315" s="49"/>
      <c r="FH315" s="49"/>
      <c r="FI315" s="327"/>
      <c r="FR315" s="49"/>
      <c r="FW315" s="49"/>
      <c r="GB315" s="9"/>
      <c r="GC315" s="9"/>
      <c r="GG315" s="9"/>
      <c r="GH315" s="9"/>
      <c r="GI315" s="18"/>
      <c r="GL315" s="49"/>
    </row>
    <row r="316" spans="23:194" ht="18">
      <c r="W316" s="49"/>
      <c r="X316" s="49"/>
      <c r="AD316" s="49"/>
      <c r="AI316" s="49"/>
      <c r="AM316" s="49"/>
      <c r="AN316" s="49">
        <v>0</v>
      </c>
      <c r="AO316" s="49">
        <f t="shared" si="6"/>
        <v>0</v>
      </c>
      <c r="AP316" s="18"/>
      <c r="AQ316" s="49"/>
      <c r="AR316" s="49"/>
      <c r="AV316" s="48">
        <v>2020</v>
      </c>
      <c r="AX316" s="18"/>
      <c r="AY316" s="86"/>
      <c r="AZ316" s="18"/>
      <c r="BA316"/>
      <c r="BB316" s="49"/>
      <c r="BC316"/>
      <c r="BE316" s="48">
        <v>2021</v>
      </c>
      <c r="BH316" s="86"/>
      <c r="BK316" s="49"/>
      <c r="BN316" s="48" t="s">
        <v>2460</v>
      </c>
      <c r="BQ316" s="86"/>
      <c r="BT316" s="49"/>
      <c r="BV316" s="213"/>
      <c r="BW316" s="48" t="s">
        <v>2828</v>
      </c>
      <c r="BZ316" s="86"/>
      <c r="CA316" s="1"/>
      <c r="CD316" s="49"/>
      <c r="CG316" s="49"/>
      <c r="CH316" s="493"/>
      <c r="CK316" s="49"/>
      <c r="CP316" s="49"/>
      <c r="CU316" s="49"/>
      <c r="CZ316" s="49"/>
      <c r="DA316" s="18"/>
      <c r="DE316" s="49"/>
      <c r="DJ316" s="49"/>
      <c r="DK316" s="287"/>
      <c r="DO316" s="49"/>
      <c r="DY316" s="49"/>
      <c r="DZ316" s="18"/>
      <c r="ED316" s="49"/>
      <c r="EI316" s="49"/>
      <c r="EN316" s="49"/>
      <c r="ES316" s="49"/>
      <c r="EX316" s="49"/>
      <c r="FC316" s="49"/>
      <c r="FH316" s="49"/>
      <c r="FI316" s="327"/>
      <c r="FR316" s="49"/>
      <c r="FW316" s="49"/>
      <c r="GB316" s="9"/>
      <c r="GC316" s="9"/>
      <c r="GG316" s="9"/>
      <c r="GH316" s="9"/>
      <c r="GI316" s="18"/>
      <c r="GL316" s="49"/>
    </row>
    <row r="317" spans="23:194" ht="18">
      <c r="W317" s="49"/>
      <c r="X317" s="49"/>
      <c r="AD317" s="49"/>
      <c r="AI317" s="49"/>
      <c r="AM317" s="49"/>
      <c r="AN317" s="49">
        <v>212.10000000000002</v>
      </c>
      <c r="AO317" s="49">
        <f t="shared" si="6"/>
        <v>159.07500000000002</v>
      </c>
      <c r="AP317" s="18"/>
      <c r="AQ317" s="49"/>
      <c r="AR317" s="49"/>
      <c r="AV317" s="81" t="s">
        <v>1346</v>
      </c>
      <c r="AW317" s="4"/>
      <c r="AX317" s="3"/>
      <c r="AY317" s="152">
        <v>13592.350000000077</v>
      </c>
      <c r="AZ317" s="201" t="s">
        <v>1580</v>
      </c>
      <c r="BA317" t="s">
        <v>1502</v>
      </c>
      <c r="BB317" s="49"/>
      <c r="BC317"/>
      <c r="BE317" s="40" t="s">
        <v>29</v>
      </c>
      <c r="BF317" s="9"/>
      <c r="BG317" s="265"/>
      <c r="BH317" s="152">
        <v>23070.974999999969</v>
      </c>
      <c r="BI317" s="201" t="s">
        <v>1881</v>
      </c>
      <c r="BJ317" t="s">
        <v>1502</v>
      </c>
      <c r="BK317" s="49"/>
      <c r="BN317" s="239" t="s">
        <v>1658</v>
      </c>
      <c r="BO317" s="97"/>
      <c r="BP317" s="61"/>
      <c r="BQ317" s="152">
        <v>34697.900000000154</v>
      </c>
      <c r="BR317" s="201" t="s">
        <v>2411</v>
      </c>
      <c r="BS317" t="s">
        <v>1502</v>
      </c>
      <c r="BT317" s="49"/>
      <c r="BV317" s="213"/>
      <c r="BW317" s="239" t="s">
        <v>1654</v>
      </c>
      <c r="BZ317" s="152">
        <v>37643.312499999978</v>
      </c>
      <c r="CA317" s="1" t="s">
        <v>2957</v>
      </c>
      <c r="CB317" t="s">
        <v>1502</v>
      </c>
      <c r="CD317" s="49"/>
      <c r="CG317" s="49"/>
      <c r="CH317" s="493"/>
      <c r="CK317" s="49"/>
      <c r="CP317" s="49"/>
      <c r="CU317" s="49"/>
      <c r="CZ317" s="49"/>
      <c r="DA317" s="18"/>
      <c r="DE317" s="49"/>
      <c r="DJ317" s="49"/>
      <c r="DK317" s="287"/>
      <c r="DO317" s="49"/>
      <c r="DY317" s="49"/>
      <c r="DZ317" s="18"/>
      <c r="ED317" s="49"/>
      <c r="EI317" s="49"/>
      <c r="EN317" s="49"/>
      <c r="ES317" s="49"/>
      <c r="EX317" s="49"/>
      <c r="FC317" s="49"/>
      <c r="FH317" s="49"/>
      <c r="FI317" s="327"/>
      <c r="FR317" s="49"/>
      <c r="FW317" s="49"/>
      <c r="GB317" s="9"/>
      <c r="GC317" s="9"/>
      <c r="GG317" s="9"/>
      <c r="GH317" s="9"/>
      <c r="GI317" s="18"/>
      <c r="GL317" s="49"/>
    </row>
    <row r="318" spans="23:194" ht="18">
      <c r="W318" s="49"/>
      <c r="X318" s="49"/>
      <c r="AD318" s="49"/>
      <c r="AI318" s="49"/>
      <c r="AM318" s="49"/>
      <c r="AN318" s="49">
        <v>0</v>
      </c>
      <c r="AO318" s="49">
        <f t="shared" si="6"/>
        <v>0</v>
      </c>
      <c r="AP318" s="18"/>
      <c r="AQ318" s="49"/>
      <c r="AR318" s="49"/>
      <c r="AV318" s="48">
        <v>2020</v>
      </c>
      <c r="AX318" s="18"/>
      <c r="AY318" s="86"/>
      <c r="AZ318" s="18"/>
      <c r="BA318"/>
      <c r="BB318" s="49"/>
      <c r="BC318"/>
      <c r="BE318" s="48" t="s">
        <v>2147</v>
      </c>
      <c r="BH318" s="86"/>
      <c r="BK318" s="49"/>
      <c r="BN318" s="48" t="s">
        <v>2460</v>
      </c>
      <c r="BQ318" s="86"/>
      <c r="BT318" s="49"/>
      <c r="BV318" s="213"/>
      <c r="BW318" s="48" t="s">
        <v>2827</v>
      </c>
      <c r="BZ318" s="86"/>
      <c r="CA318" s="1"/>
      <c r="CD318" s="49"/>
      <c r="CG318" s="49"/>
      <c r="CH318" s="493"/>
      <c r="CK318" s="49"/>
      <c r="CP318" s="49"/>
      <c r="CU318" s="49"/>
      <c r="CZ318" s="49"/>
      <c r="DA318" s="18"/>
      <c r="DE318" s="49"/>
      <c r="DJ318" s="49"/>
      <c r="DK318" s="287"/>
      <c r="DO318" s="49"/>
      <c r="DY318" s="49"/>
      <c r="DZ318" s="18"/>
      <c r="ED318" s="49"/>
      <c r="EI318" s="49"/>
      <c r="EN318" s="49"/>
      <c r="ES318" s="49"/>
      <c r="EX318" s="49"/>
      <c r="FC318" s="49"/>
      <c r="FH318" s="49"/>
      <c r="FI318" s="327"/>
      <c r="FR318" s="49"/>
      <c r="FW318" s="49"/>
      <c r="GB318" s="9"/>
      <c r="GC318" s="9"/>
      <c r="GG318" s="9"/>
      <c r="GH318" s="9"/>
      <c r="GI318" s="18"/>
      <c r="GL318" s="49"/>
    </row>
    <row r="319" spans="23:194" ht="18">
      <c r="W319" s="49"/>
      <c r="X319" s="49"/>
      <c r="AD319" s="49"/>
      <c r="AI319" s="49"/>
      <c r="AM319" s="49"/>
      <c r="AN319" s="49">
        <v>502.90000000000003</v>
      </c>
      <c r="AO319" s="49">
        <f t="shared" si="6"/>
        <v>377.17500000000001</v>
      </c>
      <c r="AP319" s="18"/>
      <c r="AQ319" s="49"/>
      <c r="AR319" s="49"/>
      <c r="AV319" s="81" t="s">
        <v>1348</v>
      </c>
      <c r="AW319" s="4"/>
      <c r="AX319" s="3"/>
      <c r="AY319" s="152">
        <v>13554.450000000028</v>
      </c>
      <c r="AZ319" s="201" t="s">
        <v>1581</v>
      </c>
      <c r="BA319" t="s">
        <v>1503</v>
      </c>
      <c r="BB319" s="49"/>
      <c r="BC319"/>
      <c r="BE319" s="40" t="s">
        <v>1653</v>
      </c>
      <c r="BF319" s="3"/>
      <c r="BG319" s="265"/>
      <c r="BH319" s="152">
        <v>23005.50000000008</v>
      </c>
      <c r="BI319" s="201" t="s">
        <v>1882</v>
      </c>
      <c r="BJ319" t="s">
        <v>1503</v>
      </c>
      <c r="BK319" s="49"/>
      <c r="BN319" s="239" t="s">
        <v>1654</v>
      </c>
      <c r="BO319" s="97"/>
      <c r="BP319" s="61"/>
      <c r="BQ319" s="152">
        <v>31591.174999999974</v>
      </c>
      <c r="BR319" s="201" t="s">
        <v>2412</v>
      </c>
      <c r="BS319" t="s">
        <v>1503</v>
      </c>
      <c r="BT319" s="49"/>
      <c r="BV319" s="213"/>
      <c r="BW319" s="239" t="s">
        <v>1749</v>
      </c>
      <c r="BZ319" s="152">
        <v>37819.400000000103</v>
      </c>
      <c r="CA319" s="1" t="s">
        <v>2958</v>
      </c>
      <c r="CB319" t="s">
        <v>1503</v>
      </c>
      <c r="CD319" s="49"/>
      <c r="CG319" s="49"/>
      <c r="CH319" s="493"/>
      <c r="CK319" s="49"/>
      <c r="CP319" s="49"/>
      <c r="CU319" s="49"/>
      <c r="CZ319" s="49"/>
      <c r="DA319" s="18"/>
      <c r="DE319" s="49"/>
      <c r="DJ319" s="49"/>
      <c r="DK319" s="287"/>
      <c r="DO319" s="49"/>
      <c r="DY319" s="49"/>
      <c r="DZ319" s="18"/>
      <c r="ED319" s="49"/>
      <c r="EI319" s="49"/>
      <c r="EN319" s="49"/>
      <c r="ES319" s="49"/>
      <c r="EX319" s="49"/>
      <c r="FC319" s="49"/>
      <c r="FH319" s="49"/>
      <c r="FI319" s="327"/>
      <c r="FR319" s="49"/>
      <c r="FW319" s="49"/>
      <c r="GB319" s="9"/>
      <c r="GC319" s="9"/>
      <c r="GG319" s="9"/>
      <c r="GH319" s="9"/>
      <c r="GI319" s="18"/>
      <c r="GL319" s="49"/>
    </row>
    <row r="320" spans="23:194" ht="18">
      <c r="W320" s="49"/>
      <c r="X320" s="49"/>
      <c r="AD320" s="49"/>
      <c r="AI320" s="49"/>
      <c r="AM320" s="49"/>
      <c r="AN320" s="49">
        <v>0</v>
      </c>
      <c r="AO320" s="49">
        <f t="shared" si="6"/>
        <v>0</v>
      </c>
      <c r="AP320" s="18"/>
      <c r="AQ320" s="49"/>
      <c r="AR320" s="49"/>
      <c r="AV320" s="48">
        <v>2020</v>
      </c>
      <c r="AX320" s="18"/>
      <c r="AY320" s="86"/>
      <c r="AZ320" s="18"/>
      <c r="BA320"/>
      <c r="BB320" s="49"/>
      <c r="BC320"/>
      <c r="BE320" s="48">
        <v>2021</v>
      </c>
      <c r="BH320" s="86"/>
      <c r="BK320" s="49"/>
      <c r="BN320" s="48" t="s">
        <v>2460</v>
      </c>
      <c r="BQ320" s="86"/>
      <c r="BT320" s="49"/>
      <c r="BV320" s="213"/>
      <c r="BW320" s="48" t="s">
        <v>2828</v>
      </c>
      <c r="BZ320" s="86"/>
      <c r="CA320" s="1"/>
      <c r="CD320" s="49"/>
      <c r="CG320" s="49"/>
      <c r="CH320" s="493"/>
      <c r="CK320" s="49"/>
      <c r="CP320" s="49"/>
      <c r="CU320" s="49"/>
      <c r="CZ320" s="49"/>
      <c r="DA320" s="18"/>
      <c r="DE320" s="49"/>
      <c r="DJ320" s="49"/>
      <c r="DK320" s="287"/>
      <c r="DO320" s="49"/>
      <c r="DY320" s="49"/>
      <c r="DZ320" s="18"/>
      <c r="ED320" s="49"/>
      <c r="EI320" s="49"/>
      <c r="EN320" s="49"/>
      <c r="ES320" s="49"/>
      <c r="EX320" s="49"/>
      <c r="FC320" s="49"/>
      <c r="FH320" s="49"/>
      <c r="FI320" s="327"/>
      <c r="FR320" s="49"/>
      <c r="FW320" s="49"/>
      <c r="GB320" s="9"/>
      <c r="GC320" s="9"/>
      <c r="GG320" s="9"/>
      <c r="GH320" s="9"/>
      <c r="GI320" s="18"/>
      <c r="GL320" s="49"/>
    </row>
    <row r="321" spans="23:194" ht="18">
      <c r="W321" s="49"/>
      <c r="X321" s="49"/>
      <c r="AD321" s="49"/>
      <c r="AI321" s="49"/>
      <c r="AN321" s="49">
        <v>294.90000000000003</v>
      </c>
      <c r="AO321" s="49">
        <f t="shared" si="6"/>
        <v>221.17500000000001</v>
      </c>
      <c r="AR321" s="49"/>
      <c r="AV321" s="81" t="s">
        <v>1347</v>
      </c>
      <c r="AW321" s="4"/>
      <c r="AX321" s="3"/>
      <c r="AY321" s="152">
        <v>13339.099999999928</v>
      </c>
      <c r="AZ321" s="201" t="s">
        <v>1582</v>
      </c>
      <c r="BA321" t="s">
        <v>1504</v>
      </c>
      <c r="BB321" s="49"/>
      <c r="BC321"/>
      <c r="BE321" s="39" t="s">
        <v>649</v>
      </c>
      <c r="BF321" s="9"/>
      <c r="BG321" s="265"/>
      <c r="BH321" s="152">
        <v>22521.600000000006</v>
      </c>
      <c r="BI321" s="201" t="s">
        <v>1884</v>
      </c>
      <c r="BJ321" t="s">
        <v>1504</v>
      </c>
      <c r="BK321" s="49"/>
      <c r="BN321" s="239" t="s">
        <v>6</v>
      </c>
      <c r="BO321" s="9"/>
      <c r="BP321" s="61"/>
      <c r="BQ321" s="152">
        <v>29022.024999999987</v>
      </c>
      <c r="BR321" s="201" t="s">
        <v>2413</v>
      </c>
      <c r="BS321" t="s">
        <v>1504</v>
      </c>
      <c r="BT321" s="49"/>
      <c r="BV321" s="213"/>
      <c r="BW321" s="190" t="s">
        <v>1350</v>
      </c>
      <c r="BZ321" s="152">
        <v>36565.187499999985</v>
      </c>
      <c r="CA321" s="1" t="s">
        <v>3043</v>
      </c>
      <c r="CB321" t="s">
        <v>1504</v>
      </c>
      <c r="CD321" s="49"/>
      <c r="CG321" s="49"/>
      <c r="CH321" s="493"/>
      <c r="CK321" s="49"/>
      <c r="CP321" s="49"/>
      <c r="CU321" s="49"/>
      <c r="CZ321" s="49"/>
      <c r="DA321" s="18"/>
      <c r="DE321" s="49"/>
      <c r="DJ321" s="49"/>
      <c r="DK321" s="287"/>
      <c r="DO321" s="49"/>
      <c r="DY321" s="49"/>
      <c r="DZ321" s="18"/>
      <c r="ED321" s="49"/>
      <c r="EI321" s="49"/>
      <c r="EN321" s="49"/>
      <c r="ES321" s="49"/>
      <c r="EX321" s="49"/>
      <c r="FC321" s="49"/>
      <c r="FH321" s="49"/>
      <c r="FI321" s="327"/>
      <c r="FR321" s="49"/>
      <c r="FW321" s="49"/>
      <c r="GB321" s="9"/>
      <c r="GC321" s="9"/>
      <c r="GG321" s="9"/>
      <c r="GH321" s="9"/>
      <c r="GI321" s="18"/>
      <c r="GL321" s="49"/>
    </row>
    <row r="322" spans="23:194" ht="18">
      <c r="W322" s="49"/>
      <c r="X322" s="49"/>
      <c r="AD322" s="49"/>
      <c r="AI322" s="49"/>
      <c r="AN322" s="49">
        <v>554</v>
      </c>
      <c r="AO322" s="49">
        <f t="shared" si="6"/>
        <v>415.5</v>
      </c>
      <c r="AR322" s="49"/>
      <c r="AV322" s="48">
        <v>2020</v>
      </c>
      <c r="AX322" s="18"/>
      <c r="AY322" s="86"/>
      <c r="AZ322" s="18"/>
      <c r="BA322"/>
      <c r="BB322" s="49"/>
      <c r="BC322"/>
      <c r="BE322" s="48" t="s">
        <v>1407</v>
      </c>
      <c r="BH322" s="86"/>
      <c r="BK322" s="49"/>
      <c r="BN322" s="48" t="s">
        <v>1824</v>
      </c>
      <c r="BQ322" s="86"/>
      <c r="BT322" s="49"/>
      <c r="BV322" s="213"/>
      <c r="BW322" s="48" t="s">
        <v>2369</v>
      </c>
      <c r="BX322" s="9"/>
      <c r="BZ322" s="86"/>
      <c r="CA322" s="1"/>
      <c r="CD322" s="49"/>
      <c r="CG322" s="49"/>
      <c r="CH322" s="493"/>
      <c r="CK322" s="49"/>
      <c r="CP322" s="49"/>
      <c r="CU322" s="49"/>
      <c r="CZ322" s="49"/>
      <c r="DA322" s="18"/>
      <c r="DE322" s="49"/>
      <c r="DJ322" s="49"/>
      <c r="DK322" s="287"/>
      <c r="DO322" s="49"/>
      <c r="DY322" s="49"/>
      <c r="DZ322" s="18"/>
      <c r="ED322" s="49"/>
      <c r="EI322" s="49"/>
      <c r="EN322" s="49"/>
      <c r="ES322" s="49"/>
      <c r="EX322" s="49"/>
      <c r="FC322" s="49"/>
      <c r="FH322" s="49"/>
      <c r="FI322" s="327"/>
      <c r="FR322" s="49"/>
      <c r="FW322" s="49"/>
      <c r="GB322" s="9"/>
      <c r="GC322" s="9"/>
      <c r="GG322" s="9"/>
      <c r="GH322" s="9"/>
      <c r="GI322" s="18"/>
      <c r="GL322" s="49"/>
    </row>
    <row r="323" spans="23:194" ht="18">
      <c r="W323" s="49"/>
      <c r="X323" s="49"/>
      <c r="AD323" s="49"/>
      <c r="AI323" s="49"/>
      <c r="AN323" s="49">
        <v>556.59999999999991</v>
      </c>
      <c r="AO323" s="49">
        <f t="shared" si="6"/>
        <v>417.44999999999993</v>
      </c>
      <c r="AR323" s="49"/>
      <c r="AV323" s="81" t="s">
        <v>1340</v>
      </c>
      <c r="AW323" s="4"/>
      <c r="AX323" s="3"/>
      <c r="AY323" s="152">
        <v>13241.300000000012</v>
      </c>
      <c r="AZ323" s="201" t="s">
        <v>1583</v>
      </c>
      <c r="BA323" t="s">
        <v>1505</v>
      </c>
      <c r="BB323" s="49"/>
      <c r="BC323"/>
      <c r="BE323" s="40" t="s">
        <v>1661</v>
      </c>
      <c r="BF323" s="3"/>
      <c r="BG323" s="265"/>
      <c r="BH323" s="152">
        <v>22419.349999999889</v>
      </c>
      <c r="BI323" s="201" t="s">
        <v>1885</v>
      </c>
      <c r="BJ323" t="s">
        <v>1505</v>
      </c>
      <c r="BK323" s="49"/>
      <c r="BN323" s="239" t="s">
        <v>1650</v>
      </c>
      <c r="BO323" s="9"/>
      <c r="BP323" s="61"/>
      <c r="BQ323" s="152">
        <v>28119.574999999964</v>
      </c>
      <c r="BR323" s="201" t="s">
        <v>2414</v>
      </c>
      <c r="BS323" t="s">
        <v>1505</v>
      </c>
      <c r="BT323" s="49"/>
      <c r="BV323" s="213"/>
      <c r="BW323" s="239" t="s">
        <v>1671</v>
      </c>
      <c r="BZ323" s="152">
        <v>36243.999999999978</v>
      </c>
      <c r="CA323" s="1" t="s">
        <v>2959</v>
      </c>
      <c r="CB323" t="s">
        <v>1505</v>
      </c>
      <c r="CD323" s="49"/>
      <c r="CG323" s="49"/>
      <c r="CH323" s="493"/>
      <c r="CK323" s="49"/>
      <c r="CP323" s="49"/>
      <c r="CU323" s="49"/>
      <c r="CZ323" s="49"/>
      <c r="DA323" s="18"/>
      <c r="DE323" s="49"/>
      <c r="DJ323" s="49"/>
      <c r="DK323" s="287"/>
      <c r="DO323" s="49"/>
      <c r="DY323" s="49"/>
      <c r="DZ323" s="18"/>
      <c r="ED323" s="49"/>
      <c r="EI323" s="49"/>
      <c r="EN323" s="49"/>
      <c r="ES323" s="49"/>
      <c r="EX323" s="49"/>
      <c r="FC323" s="49"/>
      <c r="FH323" s="49"/>
      <c r="FI323" s="327"/>
      <c r="FR323" s="49"/>
      <c r="FW323" s="49"/>
      <c r="GB323" s="49"/>
      <c r="GG323" s="49"/>
      <c r="GH323" s="327"/>
      <c r="GL323" s="49"/>
    </row>
    <row r="324" spans="23:194" ht="18">
      <c r="W324" s="49"/>
      <c r="X324" s="49"/>
      <c r="AD324" s="49"/>
      <c r="AI324" s="49"/>
      <c r="AN324" s="49">
        <v>350.5</v>
      </c>
      <c r="AO324" s="49">
        <f t="shared" si="6"/>
        <v>262.875</v>
      </c>
      <c r="AR324" s="49"/>
      <c r="AV324" s="48">
        <v>2020</v>
      </c>
      <c r="AX324" s="18"/>
      <c r="AY324" s="86"/>
      <c r="AZ324" s="18"/>
      <c r="BA324"/>
      <c r="BB324" s="49"/>
      <c r="BC324"/>
      <c r="BE324" s="48">
        <v>2021</v>
      </c>
      <c r="BH324" s="86"/>
      <c r="BK324" s="49"/>
      <c r="BN324" s="48" t="s">
        <v>2460</v>
      </c>
      <c r="BQ324" s="86"/>
      <c r="BT324" s="49"/>
      <c r="BV324" s="213"/>
      <c r="BW324" s="48" t="s">
        <v>2828</v>
      </c>
      <c r="BZ324" s="86"/>
      <c r="CA324" s="1"/>
      <c r="CD324" s="49"/>
      <c r="CG324" s="49"/>
      <c r="CH324" s="493"/>
      <c r="CK324" s="49"/>
      <c r="CP324" s="49"/>
      <c r="CU324" s="49"/>
      <c r="CZ324" s="49"/>
      <c r="DA324" s="18"/>
      <c r="DE324" s="49"/>
      <c r="DJ324" s="49"/>
      <c r="DK324" s="287"/>
      <c r="DO324" s="49"/>
      <c r="DY324" s="49"/>
      <c r="DZ324" s="18"/>
      <c r="ED324" s="49"/>
      <c r="EI324" s="49"/>
      <c r="EN324" s="49"/>
      <c r="ES324" s="49"/>
      <c r="EX324" s="49"/>
      <c r="FC324" s="49"/>
      <c r="FH324" s="49"/>
      <c r="FI324" s="327"/>
      <c r="FR324" s="49"/>
      <c r="FW324" s="49"/>
      <c r="GB324" s="49"/>
      <c r="GG324" s="49"/>
      <c r="GH324" s="327"/>
      <c r="GL324" s="49"/>
    </row>
    <row r="325" spans="23:194" ht="18">
      <c r="W325" s="49"/>
      <c r="X325" s="49"/>
      <c r="AD325" s="49"/>
      <c r="AI325" s="49"/>
      <c r="AN325" s="49">
        <v>0</v>
      </c>
      <c r="AO325" s="49">
        <f t="shared" si="6"/>
        <v>0</v>
      </c>
      <c r="AR325" s="49"/>
      <c r="AV325" s="81" t="s">
        <v>1334</v>
      </c>
      <c r="AW325" s="4"/>
      <c r="AX325" s="3"/>
      <c r="AY325" s="152">
        <v>13084.699999999904</v>
      </c>
      <c r="AZ325" s="201" t="s">
        <v>1584</v>
      </c>
      <c r="BA325" t="s">
        <v>1506</v>
      </c>
      <c r="BB325" s="49"/>
      <c r="BC325"/>
      <c r="BE325" s="40" t="s">
        <v>1656</v>
      </c>
      <c r="BF325" s="3"/>
      <c r="BG325" s="265"/>
      <c r="BH325" s="152">
        <v>22226.350000000177</v>
      </c>
      <c r="BI325" s="201" t="s">
        <v>1886</v>
      </c>
      <c r="BJ325" t="s">
        <v>1506</v>
      </c>
      <c r="BK325" s="49"/>
      <c r="BN325" s="239" t="s">
        <v>19</v>
      </c>
      <c r="BO325" s="9"/>
      <c r="BP325" s="61"/>
      <c r="BQ325" s="152">
        <v>27967.699999999924</v>
      </c>
      <c r="BR325" s="201" t="s">
        <v>2415</v>
      </c>
      <c r="BS325" t="s">
        <v>1506</v>
      </c>
      <c r="BT325" s="49"/>
      <c r="BV325" s="213"/>
      <c r="BW325" s="239" t="s">
        <v>1650</v>
      </c>
      <c r="BZ325" s="152">
        <v>34667.499999999956</v>
      </c>
      <c r="CA325" s="1" t="s">
        <v>2960</v>
      </c>
      <c r="CB325" t="s">
        <v>1506</v>
      </c>
      <c r="CD325" s="49"/>
      <c r="CG325" s="49"/>
      <c r="CH325" s="493"/>
      <c r="CK325" s="49"/>
      <c r="CP325" s="49"/>
      <c r="CU325" s="49"/>
      <c r="CZ325" s="49"/>
      <c r="DA325" s="18"/>
      <c r="DE325" s="49"/>
      <c r="DJ325" s="315"/>
      <c r="DK325" s="287"/>
      <c r="DO325" s="315"/>
      <c r="DY325" s="315"/>
      <c r="DZ325" s="18"/>
      <c r="ED325" s="49"/>
      <c r="EI325" s="49"/>
      <c r="EN325" s="333"/>
      <c r="ES325" s="333"/>
      <c r="EX325" s="333"/>
      <c r="FC325" s="333"/>
      <c r="FH325" s="49"/>
      <c r="FI325" s="327"/>
      <c r="FR325" s="49"/>
      <c r="FW325" s="49"/>
      <c r="GB325" s="49"/>
      <c r="GG325" s="49"/>
      <c r="GH325" s="327"/>
      <c r="GL325" s="49"/>
    </row>
    <row r="326" spans="23:194" ht="18">
      <c r="W326" s="49"/>
      <c r="X326" s="49"/>
      <c r="AD326" s="49"/>
      <c r="AI326" s="49"/>
      <c r="AN326" s="49">
        <v>252.6</v>
      </c>
      <c r="AO326" s="49">
        <f t="shared" si="6"/>
        <v>189.45</v>
      </c>
      <c r="AR326" s="49"/>
      <c r="AV326" s="48">
        <v>2020</v>
      </c>
      <c r="AX326" s="18"/>
      <c r="AY326" s="86"/>
      <c r="AZ326" s="18"/>
      <c r="BA326"/>
      <c r="BB326" s="49"/>
      <c r="BC326"/>
      <c r="BE326" s="48">
        <v>2021</v>
      </c>
      <c r="BH326" s="86"/>
      <c r="BK326" s="49"/>
      <c r="BN326" s="48" t="s">
        <v>1824</v>
      </c>
      <c r="BQ326" s="86"/>
      <c r="BT326" s="49"/>
      <c r="BV326" s="213"/>
      <c r="BW326" s="48" t="s">
        <v>2827</v>
      </c>
      <c r="BZ326" s="86"/>
      <c r="CA326" s="1"/>
      <c r="CD326" s="49"/>
      <c r="CG326" s="49"/>
      <c r="CH326" s="493"/>
      <c r="CK326" s="49"/>
      <c r="CP326" s="49"/>
      <c r="CU326" s="49"/>
      <c r="CZ326" s="49"/>
      <c r="DA326" s="18"/>
      <c r="DE326" s="49"/>
      <c r="DJ326" s="49"/>
      <c r="DK326" s="287"/>
      <c r="DO326" s="49"/>
      <c r="DY326" s="49"/>
      <c r="DZ326" s="18"/>
      <c r="ED326" s="315"/>
      <c r="EI326" s="333"/>
      <c r="EN326" s="49"/>
      <c r="ES326" s="49"/>
      <c r="EX326" s="49"/>
      <c r="FC326" s="49"/>
      <c r="FH326" s="49"/>
      <c r="FI326" s="327"/>
      <c r="FR326" s="49"/>
      <c r="FW326" s="49"/>
      <c r="GB326" s="49"/>
      <c r="GG326" s="49"/>
      <c r="GH326" s="327"/>
      <c r="GL326" s="49"/>
    </row>
    <row r="327" spans="23:194" ht="18">
      <c r="W327" s="49"/>
      <c r="X327" s="49"/>
      <c r="AD327" s="49"/>
      <c r="AI327" s="49"/>
      <c r="AN327" s="49">
        <v>252.5</v>
      </c>
      <c r="AO327" s="49">
        <f t="shared" si="6"/>
        <v>189.375</v>
      </c>
      <c r="AR327" s="49"/>
      <c r="AV327" s="81" t="s">
        <v>1339</v>
      </c>
      <c r="AW327" s="4"/>
      <c r="AX327" s="3"/>
      <c r="AY327" s="152">
        <v>12924.600000000022</v>
      </c>
      <c r="AZ327" s="201" t="s">
        <v>1585</v>
      </c>
      <c r="BA327" t="s">
        <v>1507</v>
      </c>
      <c r="BB327" s="49"/>
      <c r="BC327"/>
      <c r="BE327" s="40" t="s">
        <v>1658</v>
      </c>
      <c r="BF327" s="3"/>
      <c r="BG327" s="265"/>
      <c r="BH327" s="152">
        <v>22038.700000000241</v>
      </c>
      <c r="BI327" s="201" t="s">
        <v>1887</v>
      </c>
      <c r="BJ327" t="s">
        <v>1507</v>
      </c>
      <c r="BK327" s="49"/>
      <c r="BN327" s="190" t="s">
        <v>1335</v>
      </c>
      <c r="BO327" s="9"/>
      <c r="BP327" s="61"/>
      <c r="BQ327" s="152">
        <v>22960.599999999871</v>
      </c>
      <c r="BR327" s="201" t="s">
        <v>2416</v>
      </c>
      <c r="BS327" t="s">
        <v>1507</v>
      </c>
      <c r="BT327" s="49"/>
      <c r="BV327" s="213"/>
      <c r="BW327" s="239" t="s">
        <v>1667</v>
      </c>
      <c r="BZ327" s="152">
        <v>33101.975000000028</v>
      </c>
      <c r="CA327" s="1" t="s">
        <v>2961</v>
      </c>
      <c r="CB327" t="s">
        <v>1507</v>
      </c>
      <c r="CD327" s="49"/>
      <c r="CG327" s="49"/>
      <c r="CH327" s="493"/>
      <c r="CK327" s="49"/>
      <c r="CP327" s="49"/>
      <c r="CU327" s="49"/>
      <c r="CZ327" s="49"/>
      <c r="DA327" s="18"/>
      <c r="DE327" s="49"/>
      <c r="DJ327" s="49"/>
      <c r="DK327" s="287"/>
      <c r="DO327" s="49"/>
      <c r="DY327" s="49"/>
      <c r="DZ327" s="18"/>
      <c r="ED327" s="49"/>
      <c r="EI327" s="49"/>
      <c r="EN327" s="49"/>
      <c r="ES327" s="49"/>
      <c r="EX327" s="49"/>
      <c r="FC327" s="49"/>
      <c r="FH327" s="49"/>
      <c r="FI327" s="327"/>
      <c r="FR327" s="49"/>
      <c r="FW327" s="49"/>
      <c r="GB327" s="49"/>
      <c r="GG327" s="49"/>
      <c r="GH327" s="327"/>
      <c r="GL327" s="49"/>
    </row>
    <row r="328" spans="23:194" ht="18">
      <c r="W328" s="49"/>
      <c r="X328" s="49"/>
      <c r="AD328" s="49"/>
      <c r="AI328" s="49"/>
      <c r="AN328" s="49">
        <v>637.70000000000005</v>
      </c>
      <c r="AO328" s="49">
        <f t="shared" si="6"/>
        <v>478.27500000000003</v>
      </c>
      <c r="AR328" s="49"/>
      <c r="AV328" s="48">
        <v>2020</v>
      </c>
      <c r="AX328" s="18"/>
      <c r="AY328" s="86"/>
      <c r="AZ328" s="18"/>
      <c r="BA328"/>
      <c r="BB328" s="49"/>
      <c r="BC328"/>
      <c r="BE328" s="48">
        <v>2021</v>
      </c>
      <c r="BH328" s="86"/>
      <c r="BK328" s="49"/>
      <c r="BN328" s="48" t="s">
        <v>1806</v>
      </c>
      <c r="BQ328" s="86"/>
      <c r="BT328" s="49"/>
      <c r="BV328" s="213"/>
      <c r="BW328" s="48" t="s">
        <v>2828</v>
      </c>
      <c r="BZ328" s="86"/>
      <c r="CA328" s="1"/>
      <c r="CD328" s="49"/>
      <c r="CG328" s="49"/>
      <c r="CH328" s="493"/>
      <c r="CK328" s="49"/>
      <c r="CP328" s="49"/>
      <c r="CU328" s="49"/>
      <c r="CZ328" s="49"/>
      <c r="DA328" s="18"/>
      <c r="DE328" s="49"/>
      <c r="DJ328" s="315"/>
      <c r="DK328" s="287"/>
      <c r="DO328" s="315"/>
      <c r="DY328" s="315"/>
      <c r="DZ328" s="18"/>
      <c r="ED328" s="49"/>
      <c r="EI328" s="49"/>
      <c r="EN328" s="333"/>
      <c r="ES328" s="333"/>
      <c r="EX328" s="333"/>
      <c r="FC328" s="333"/>
      <c r="FH328" s="49"/>
      <c r="FI328" s="327"/>
      <c r="FR328" s="49"/>
      <c r="FW328" s="49"/>
      <c r="GB328" s="49"/>
      <c r="GG328" s="49"/>
      <c r="GH328" s="327"/>
      <c r="GL328" s="49"/>
    </row>
    <row r="329" spans="23:194" ht="18">
      <c r="W329" s="49"/>
      <c r="X329" s="49"/>
      <c r="AD329" s="49"/>
      <c r="AI329" s="49"/>
      <c r="AN329" s="49">
        <v>493</v>
      </c>
      <c r="AO329" s="49">
        <f t="shared" si="6"/>
        <v>369.75</v>
      </c>
      <c r="AR329" s="49"/>
      <c r="AV329" s="81" t="s">
        <v>1361</v>
      </c>
      <c r="AW329" s="4"/>
      <c r="AX329" s="3"/>
      <c r="AY329" s="152">
        <v>12768.400000000049</v>
      </c>
      <c r="AZ329" s="201" t="s">
        <v>1586</v>
      </c>
      <c r="BA329" t="s">
        <v>1508</v>
      </c>
      <c r="BB329" s="49"/>
      <c r="BC329"/>
      <c r="BE329" s="40" t="s">
        <v>4</v>
      </c>
      <c r="BF329" s="9"/>
      <c r="BG329" s="265"/>
      <c r="BH329" s="152">
        <v>21778.812499999993</v>
      </c>
      <c r="BI329" s="201" t="s">
        <v>1888</v>
      </c>
      <c r="BJ329" t="s">
        <v>1508</v>
      </c>
      <c r="BK329" s="49"/>
      <c r="BN329" s="239" t="s">
        <v>1749</v>
      </c>
      <c r="BO329" s="61"/>
      <c r="BP329" s="61"/>
      <c r="BQ329" s="152">
        <v>22716.800000000105</v>
      </c>
      <c r="BR329" s="201" t="s">
        <v>2417</v>
      </c>
      <c r="BS329" t="s">
        <v>1508</v>
      </c>
      <c r="BT329" s="49"/>
      <c r="BV329" s="213"/>
      <c r="BW329" s="239" t="s">
        <v>1665</v>
      </c>
      <c r="BZ329" s="152">
        <v>31954.324999999975</v>
      </c>
      <c r="CA329" s="1" t="s">
        <v>2962</v>
      </c>
      <c r="CB329" t="s">
        <v>1508</v>
      </c>
      <c r="CD329" s="49"/>
      <c r="CG329" s="49"/>
      <c r="CH329" s="493"/>
      <c r="CK329" s="49"/>
      <c r="CP329" s="49"/>
      <c r="CU329" s="49"/>
      <c r="CZ329" s="49"/>
      <c r="DA329" s="18"/>
      <c r="DE329" s="49"/>
      <c r="DJ329" s="49"/>
      <c r="DK329" s="287"/>
      <c r="DO329" s="49"/>
      <c r="DY329" s="49"/>
      <c r="DZ329" s="18"/>
      <c r="ED329" s="315"/>
      <c r="EI329" s="333"/>
      <c r="EN329" s="49"/>
      <c r="ES329" s="49"/>
      <c r="EX329" s="49"/>
      <c r="FC329" s="49"/>
      <c r="FH329" s="49"/>
      <c r="FI329" s="327"/>
      <c r="FR329" s="49"/>
      <c r="FW329" s="49"/>
      <c r="GB329" s="49"/>
      <c r="GG329" s="49"/>
      <c r="GH329" s="327"/>
      <c r="GL329" s="49"/>
    </row>
    <row r="330" spans="23:194" ht="18">
      <c r="W330" s="49"/>
      <c r="X330" s="49"/>
      <c r="AD330" s="49"/>
      <c r="AI330" s="49"/>
      <c r="AN330" s="49">
        <v>0</v>
      </c>
      <c r="AO330" s="49">
        <f t="shared" si="6"/>
        <v>0</v>
      </c>
      <c r="AR330" s="49"/>
      <c r="AV330" s="48">
        <v>2020</v>
      </c>
      <c r="AX330" s="18"/>
      <c r="AY330" s="86"/>
      <c r="AZ330" s="18"/>
      <c r="BA330"/>
      <c r="BB330" s="49"/>
      <c r="BC330"/>
      <c r="BE330" s="48" t="s">
        <v>1406</v>
      </c>
      <c r="BH330" s="86"/>
      <c r="BK330" s="49"/>
      <c r="BN330" s="48">
        <v>2022</v>
      </c>
      <c r="BQ330" s="86"/>
      <c r="BT330" s="49"/>
      <c r="BV330" s="213"/>
      <c r="BW330" s="48" t="s">
        <v>2828</v>
      </c>
      <c r="BZ330" s="86"/>
      <c r="CA330" s="1"/>
      <c r="CD330" s="49"/>
      <c r="CG330" s="49"/>
      <c r="CH330" s="493"/>
      <c r="CK330" s="49"/>
      <c r="CP330" s="49"/>
      <c r="CU330" s="49"/>
      <c r="CZ330" s="49"/>
      <c r="DA330" s="18"/>
      <c r="DE330" s="49"/>
      <c r="DJ330" s="49"/>
      <c r="DK330" s="287"/>
      <c r="DO330" s="49"/>
      <c r="DY330" s="49"/>
      <c r="DZ330" s="18"/>
      <c r="ED330" s="49"/>
      <c r="EI330" s="49"/>
      <c r="EN330" s="49"/>
      <c r="ES330" s="49"/>
      <c r="EX330" s="49"/>
      <c r="FC330" s="49"/>
      <c r="FH330" s="49"/>
      <c r="FI330" s="327"/>
      <c r="FR330" s="49"/>
      <c r="FW330" s="49"/>
      <c r="GB330" s="49"/>
      <c r="GG330" s="49"/>
      <c r="GH330" s="327"/>
      <c r="GL330" s="49"/>
    </row>
    <row r="331" spans="23:194" ht="18">
      <c r="W331" s="49"/>
      <c r="X331" s="49"/>
      <c r="AD331" s="49"/>
      <c r="AI331" s="49"/>
      <c r="AN331" s="49">
        <v>457</v>
      </c>
      <c r="AO331" s="49">
        <f t="shared" si="6"/>
        <v>342.75</v>
      </c>
      <c r="AR331" s="49"/>
      <c r="AV331" s="81" t="s">
        <v>1343</v>
      </c>
      <c r="AW331" s="3"/>
      <c r="AX331" s="3"/>
      <c r="AY331" s="152">
        <v>12416.899999999921</v>
      </c>
      <c r="AZ331" s="201" t="s">
        <v>1587</v>
      </c>
      <c r="BA331" t="s">
        <v>1509</v>
      </c>
      <c r="BB331" s="49"/>
      <c r="BC331"/>
      <c r="BE331" s="40" t="s">
        <v>1657</v>
      </c>
      <c r="BF331" s="3"/>
      <c r="BG331" s="265"/>
      <c r="BH331" s="152">
        <v>21549.599999999831</v>
      </c>
      <c r="BI331" s="201" t="s">
        <v>1889</v>
      </c>
      <c r="BJ331" t="s">
        <v>1509</v>
      </c>
      <c r="BK331" s="49"/>
      <c r="BN331" s="239" t="s">
        <v>2328</v>
      </c>
      <c r="BO331" s="61"/>
      <c r="BP331" s="61"/>
      <c r="BQ331" s="152">
        <v>20458.800000000094</v>
      </c>
      <c r="BR331" s="201" t="s">
        <v>2418</v>
      </c>
      <c r="BS331" t="s">
        <v>1509</v>
      </c>
      <c r="BT331" s="49"/>
      <c r="BV331" s="213"/>
      <c r="BW331" s="239" t="s">
        <v>1690</v>
      </c>
      <c r="BZ331" s="152">
        <v>31456.1</v>
      </c>
      <c r="CA331" s="1" t="s">
        <v>2963</v>
      </c>
      <c r="CB331" t="s">
        <v>1509</v>
      </c>
      <c r="CD331" s="49"/>
      <c r="CG331" s="49"/>
      <c r="CH331" s="493"/>
      <c r="CK331" s="49"/>
      <c r="CP331" s="49"/>
      <c r="CU331" s="49"/>
      <c r="CZ331" s="49"/>
      <c r="DA331" s="18"/>
      <c r="DE331" s="49"/>
      <c r="DJ331" s="49"/>
      <c r="DK331" s="287"/>
      <c r="DO331" s="49"/>
      <c r="DY331" s="49"/>
      <c r="DZ331" s="18"/>
      <c r="ED331" s="49"/>
      <c r="EI331" s="49"/>
      <c r="EN331" s="49"/>
      <c r="ES331" s="49"/>
      <c r="EX331" s="49"/>
      <c r="FC331" s="49"/>
      <c r="FH331" s="49"/>
      <c r="FI331" s="327"/>
      <c r="FR331" s="49"/>
      <c r="FW331" s="49"/>
      <c r="GB331" s="49"/>
      <c r="GG331" s="49"/>
      <c r="GH331" s="327"/>
      <c r="GL331" s="49"/>
    </row>
    <row r="332" spans="23:194" ht="18">
      <c r="W332" s="49"/>
      <c r="X332" s="49"/>
      <c r="AD332" s="49"/>
      <c r="AI332" s="49"/>
      <c r="AN332" s="49">
        <v>0</v>
      </c>
      <c r="AO332" s="49">
        <f t="shared" si="6"/>
        <v>0</v>
      </c>
      <c r="AR332" s="49"/>
      <c r="AV332" s="48">
        <v>2020</v>
      </c>
      <c r="AX332" s="18"/>
      <c r="AY332" s="86"/>
      <c r="AZ332" s="18"/>
      <c r="BA332"/>
      <c r="BB332" s="49"/>
      <c r="BC332"/>
      <c r="BE332" s="48">
        <v>2021</v>
      </c>
      <c r="BH332" s="86"/>
      <c r="BK332" s="49"/>
      <c r="BN332" s="48">
        <v>2022</v>
      </c>
      <c r="BQ332" s="86"/>
      <c r="BT332" s="49"/>
      <c r="BV332" s="213"/>
      <c r="BW332" s="48" t="s">
        <v>2828</v>
      </c>
      <c r="BZ332" s="86"/>
      <c r="CD332" s="49"/>
      <c r="CG332" s="49"/>
      <c r="CH332" s="493"/>
      <c r="CK332" s="49"/>
      <c r="CP332" s="49"/>
      <c r="CU332" s="49"/>
      <c r="CZ332" s="49"/>
      <c r="DA332" s="18"/>
      <c r="DE332" s="49"/>
      <c r="DJ332" s="315"/>
      <c r="DK332" s="287"/>
      <c r="DO332" s="315"/>
      <c r="DY332" s="315"/>
      <c r="DZ332" s="18"/>
      <c r="ED332" s="49"/>
      <c r="EI332" s="49"/>
      <c r="EN332" s="333"/>
      <c r="ES332" s="333"/>
      <c r="EX332" s="333"/>
      <c r="FC332" s="333"/>
      <c r="FH332" s="49"/>
      <c r="FI332" s="327"/>
      <c r="FR332" s="49"/>
      <c r="FW332" s="49"/>
      <c r="GB332" s="49"/>
      <c r="GG332" s="49"/>
      <c r="GH332" s="327"/>
      <c r="GL332" s="49"/>
    </row>
    <row r="333" spans="23:194" ht="18">
      <c r="W333" s="49"/>
      <c r="X333" s="49"/>
      <c r="AD333" s="49"/>
      <c r="AI333" s="49"/>
      <c r="AN333" s="49">
        <v>537.15</v>
      </c>
      <c r="AO333" s="49">
        <f t="shared" si="6"/>
        <v>402.86249999999995</v>
      </c>
      <c r="AR333" s="49"/>
      <c r="AV333" s="39" t="s">
        <v>688</v>
      </c>
      <c r="AW333" s="4"/>
      <c r="AX333" s="3"/>
      <c r="AY333" s="152">
        <v>12319.199999999979</v>
      </c>
      <c r="AZ333" s="201" t="s">
        <v>1534</v>
      </c>
      <c r="BA333" t="s">
        <v>1510</v>
      </c>
      <c r="BB333" s="49"/>
      <c r="BC333"/>
      <c r="BE333" s="40" t="s">
        <v>1649</v>
      </c>
      <c r="BF333" s="3"/>
      <c r="BG333" s="265"/>
      <c r="BH333" s="152">
        <v>21281.950000000004</v>
      </c>
      <c r="BI333" s="201" t="s">
        <v>1890</v>
      </c>
      <c r="BJ333" t="s">
        <v>1510</v>
      </c>
      <c r="BK333" s="49"/>
      <c r="BN333" s="239" t="s">
        <v>1664</v>
      </c>
      <c r="BO333" s="61"/>
      <c r="BP333" s="61"/>
      <c r="BQ333" s="152">
        <v>20433.00000000004</v>
      </c>
      <c r="BR333" s="201" t="s">
        <v>2419</v>
      </c>
      <c r="BS333" t="s">
        <v>1510</v>
      </c>
      <c r="BT333" s="49"/>
      <c r="BV333" s="213"/>
      <c r="BW333" s="239" t="s">
        <v>39</v>
      </c>
      <c r="BZ333" s="152">
        <v>30661.212500000136</v>
      </c>
      <c r="CA333" s="1" t="s">
        <v>3044</v>
      </c>
      <c r="CB333" t="s">
        <v>1510</v>
      </c>
      <c r="CD333" s="49"/>
      <c r="CG333" s="49"/>
      <c r="CH333" s="493"/>
      <c r="CK333" s="49"/>
      <c r="CP333" s="49"/>
      <c r="CU333" s="49"/>
      <c r="CZ333" s="49"/>
      <c r="DA333" s="18"/>
      <c r="DE333" s="49"/>
      <c r="DJ333" s="49"/>
      <c r="DK333" s="287"/>
      <c r="DO333" s="49"/>
      <c r="DY333" s="49"/>
      <c r="DZ333" s="18"/>
      <c r="ED333" s="315"/>
      <c r="EI333" s="333"/>
      <c r="EN333" s="49"/>
      <c r="ES333" s="49"/>
      <c r="EX333" s="49"/>
      <c r="FC333" s="49"/>
      <c r="FH333" s="49"/>
      <c r="FI333" s="327"/>
      <c r="FR333" s="49"/>
      <c r="FW333" s="49"/>
      <c r="GB333" s="49"/>
      <c r="GG333" s="49"/>
      <c r="GH333" s="327"/>
      <c r="GL333" s="49"/>
    </row>
    <row r="334" spans="23:194" ht="18">
      <c r="W334" s="49"/>
      <c r="X334" s="49"/>
      <c r="AD334" s="49"/>
      <c r="AI334" s="49"/>
      <c r="AN334" s="49">
        <v>416.1</v>
      </c>
      <c r="AO334" s="49">
        <f t="shared" si="6"/>
        <v>312.07500000000005</v>
      </c>
      <c r="AR334" s="49"/>
      <c r="AV334" s="48">
        <v>2019</v>
      </c>
      <c r="AX334" s="18"/>
      <c r="AY334" s="86"/>
      <c r="AZ334" s="18"/>
      <c r="BA334"/>
      <c r="BB334" s="49"/>
      <c r="BC334"/>
      <c r="BE334" s="48">
        <v>2021</v>
      </c>
      <c r="BH334" s="86"/>
      <c r="BK334" s="49"/>
      <c r="BN334" s="48">
        <v>2022</v>
      </c>
      <c r="BQ334" s="86"/>
      <c r="BT334" s="49"/>
      <c r="BV334" s="213"/>
      <c r="BW334" s="48" t="s">
        <v>2369</v>
      </c>
      <c r="BZ334" s="86"/>
      <c r="CA334" s="1"/>
      <c r="CD334" s="49"/>
      <c r="CG334" s="49"/>
      <c r="CH334" s="493"/>
      <c r="CK334" s="49"/>
      <c r="CP334" s="49"/>
      <c r="CU334" s="49"/>
      <c r="CZ334" s="49"/>
      <c r="DA334" s="18"/>
      <c r="DE334" s="49"/>
      <c r="DJ334" s="315"/>
      <c r="DK334" s="287"/>
      <c r="DO334" s="315"/>
      <c r="DY334" s="315"/>
      <c r="DZ334" s="18"/>
      <c r="ED334" s="49"/>
      <c r="EI334" s="49"/>
      <c r="EN334" s="333"/>
      <c r="ES334" s="333"/>
      <c r="EX334" s="333"/>
      <c r="FC334" s="333"/>
      <c r="FH334" s="49"/>
      <c r="FI334" s="327"/>
      <c r="FR334" s="49"/>
      <c r="FW334" s="49"/>
      <c r="GB334" s="49"/>
      <c r="GG334" s="49"/>
      <c r="GH334" s="327"/>
      <c r="GL334" s="49"/>
    </row>
    <row r="335" spans="23:194" ht="18">
      <c r="W335" s="49"/>
      <c r="X335" s="49"/>
      <c r="AD335" s="49"/>
      <c r="AI335" s="49"/>
      <c r="AN335" s="49">
        <v>255.20000000000002</v>
      </c>
      <c r="AO335" s="49">
        <f t="shared" si="6"/>
        <v>191.4</v>
      </c>
      <c r="AR335" s="49"/>
      <c r="AV335" s="81" t="s">
        <v>1333</v>
      </c>
      <c r="AW335" s="4"/>
      <c r="AX335" s="3"/>
      <c r="AY335" s="152">
        <v>11519.400000000081</v>
      </c>
      <c r="AZ335" s="201" t="s">
        <v>1588</v>
      </c>
      <c r="BA335" t="s">
        <v>1511</v>
      </c>
      <c r="BB335" s="49"/>
      <c r="BC335"/>
      <c r="BE335" s="40" t="s">
        <v>1654</v>
      </c>
      <c r="BF335" s="3"/>
      <c r="BG335" s="265"/>
      <c r="BH335" s="152">
        <v>20666.500000000051</v>
      </c>
      <c r="BI335" s="201" t="s">
        <v>1891</v>
      </c>
      <c r="BJ335" t="s">
        <v>1511</v>
      </c>
      <c r="BK335" s="49"/>
      <c r="BN335" s="239" t="s">
        <v>1670</v>
      </c>
      <c r="BO335" s="61"/>
      <c r="BP335" s="61"/>
      <c r="BQ335" s="152">
        <v>20383.300000000007</v>
      </c>
      <c r="BR335" s="201" t="s">
        <v>2420</v>
      </c>
      <c r="BS335" t="s">
        <v>1511</v>
      </c>
      <c r="BT335" s="49"/>
      <c r="BV335" s="213"/>
      <c r="BW335" s="239" t="s">
        <v>1693</v>
      </c>
      <c r="BZ335" s="152">
        <v>30033.300000000076</v>
      </c>
      <c r="CA335" s="1" t="s">
        <v>2964</v>
      </c>
      <c r="CB335" t="s">
        <v>1511</v>
      </c>
      <c r="CD335" s="49"/>
      <c r="CG335" s="49"/>
      <c r="CH335" s="493"/>
      <c r="CK335" s="49"/>
      <c r="CP335" s="49"/>
      <c r="CU335" s="49"/>
      <c r="CZ335" s="49"/>
      <c r="DA335" s="18"/>
      <c r="DE335" s="49"/>
      <c r="DJ335" s="49"/>
      <c r="DK335" s="287"/>
      <c r="DO335" s="49"/>
      <c r="DY335" s="49"/>
      <c r="DZ335" s="18"/>
      <c r="ED335" s="315"/>
      <c r="EI335" s="333"/>
      <c r="EN335" s="49"/>
      <c r="ES335" s="49"/>
      <c r="EX335" s="49"/>
      <c r="FC335" s="49"/>
      <c r="FH335" s="49"/>
      <c r="FI335" s="327"/>
      <c r="FR335" s="49"/>
      <c r="FW335" s="49"/>
      <c r="GB335" s="49"/>
      <c r="GG335" s="49"/>
      <c r="GH335" s="327"/>
      <c r="GL335" s="49"/>
    </row>
    <row r="336" spans="23:194" ht="18">
      <c r="W336" s="49"/>
      <c r="X336" s="49"/>
      <c r="AD336" s="49"/>
      <c r="AI336" s="49"/>
      <c r="AN336" s="49">
        <v>302.3</v>
      </c>
      <c r="AO336" s="49">
        <f t="shared" si="6"/>
        <v>226.72500000000002</v>
      </c>
      <c r="AR336" s="49"/>
      <c r="AV336" s="48">
        <v>2020</v>
      </c>
      <c r="AX336" s="18"/>
      <c r="AY336" s="86"/>
      <c r="AZ336" s="18"/>
      <c r="BA336"/>
      <c r="BB336" s="49"/>
      <c r="BC336"/>
      <c r="BE336" s="48">
        <v>2021</v>
      </c>
      <c r="BH336" s="86"/>
      <c r="BK336" s="49"/>
      <c r="BN336" s="48">
        <v>2022</v>
      </c>
      <c r="BQ336" s="86"/>
      <c r="BT336" s="49"/>
      <c r="BV336" s="213"/>
      <c r="BW336" s="48" t="s">
        <v>2828</v>
      </c>
      <c r="BZ336" s="86"/>
      <c r="CA336" s="1"/>
      <c r="CD336" s="49"/>
      <c r="CG336" s="49"/>
      <c r="CH336" s="493"/>
      <c r="CK336" s="49"/>
      <c r="CP336" s="49"/>
      <c r="CU336" s="49"/>
      <c r="CZ336" s="49"/>
      <c r="DA336" s="18"/>
      <c r="DE336" s="49"/>
      <c r="DJ336" s="315"/>
      <c r="DK336" s="287"/>
      <c r="DO336" s="315"/>
      <c r="DY336" s="315"/>
      <c r="DZ336" s="18"/>
      <c r="ED336" s="49"/>
      <c r="EI336" s="49"/>
      <c r="EN336" s="333"/>
      <c r="ES336" s="333"/>
      <c r="EX336" s="333"/>
      <c r="FC336" s="333"/>
      <c r="FH336" s="49"/>
      <c r="FI336" s="327"/>
      <c r="FR336" s="49"/>
      <c r="FW336" s="49"/>
      <c r="GB336" s="49"/>
      <c r="GG336" s="49"/>
      <c r="GH336" s="327"/>
      <c r="GL336" s="49"/>
    </row>
    <row r="337" spans="23:194" ht="18">
      <c r="W337" s="49"/>
      <c r="X337" s="49"/>
      <c r="AD337" s="49"/>
      <c r="AI337" s="49"/>
      <c r="AN337" s="49">
        <v>419.3</v>
      </c>
      <c r="AO337" s="49">
        <f t="shared" si="6"/>
        <v>314.47500000000002</v>
      </c>
      <c r="AR337" s="49"/>
      <c r="AV337" s="81" t="s">
        <v>1338</v>
      </c>
      <c r="AW337" s="184"/>
      <c r="AX337" s="3"/>
      <c r="AY337" s="152">
        <v>11316.500000000095</v>
      </c>
      <c r="AZ337" s="201" t="s">
        <v>1589</v>
      </c>
      <c r="BA337" t="s">
        <v>1512</v>
      </c>
      <c r="BB337" s="49"/>
      <c r="BC337"/>
      <c r="BE337" s="39" t="s">
        <v>674</v>
      </c>
      <c r="BF337" s="3"/>
      <c r="BG337" s="265"/>
      <c r="BH337" s="152">
        <v>20430.062500000058</v>
      </c>
      <c r="BI337" s="201" t="s">
        <v>1892</v>
      </c>
      <c r="BJ337" t="s">
        <v>1512</v>
      </c>
      <c r="BK337" s="49"/>
      <c r="BN337" s="239" t="s">
        <v>1669</v>
      </c>
      <c r="BO337" s="61"/>
      <c r="BP337" s="61"/>
      <c r="BQ337" s="152">
        <v>20311.099999999893</v>
      </c>
      <c r="BR337" s="201" t="s">
        <v>2421</v>
      </c>
      <c r="BS337" t="s">
        <v>1512</v>
      </c>
      <c r="BT337" s="49"/>
      <c r="BV337" s="213"/>
      <c r="BW337" s="239" t="s">
        <v>1692</v>
      </c>
      <c r="BZ337" s="152">
        <v>27354.187500000095</v>
      </c>
      <c r="CA337" s="1" t="s">
        <v>3045</v>
      </c>
      <c r="CB337" t="s">
        <v>1512</v>
      </c>
      <c r="CC337" s="49"/>
      <c r="CD337" s="49"/>
      <c r="CF337" s="49"/>
      <c r="CG337" s="49"/>
      <c r="CH337" s="493"/>
      <c r="CK337" s="49"/>
      <c r="CP337" s="49"/>
      <c r="CU337" s="49"/>
      <c r="CZ337" s="49"/>
      <c r="DA337" s="18"/>
      <c r="DE337" s="49"/>
      <c r="DJ337" s="315"/>
      <c r="DK337" s="287"/>
      <c r="DO337" s="315"/>
      <c r="DY337" s="315"/>
      <c r="DZ337" s="18"/>
      <c r="ED337" s="315"/>
      <c r="EI337" s="333"/>
      <c r="EN337" s="333"/>
      <c r="ES337" s="333"/>
      <c r="EX337" s="333"/>
      <c r="FC337" s="333"/>
      <c r="FH337" s="49"/>
      <c r="FI337" s="327"/>
      <c r="FR337" s="49"/>
      <c r="FW337" s="49"/>
      <c r="GB337" s="49"/>
      <c r="GG337" s="49"/>
      <c r="GH337" s="327"/>
      <c r="GL337" s="49"/>
    </row>
    <row r="338" spans="23:194" ht="18">
      <c r="W338" s="49"/>
      <c r="X338" s="49"/>
      <c r="AD338" s="49"/>
      <c r="AI338" s="49"/>
      <c r="AN338" s="49">
        <v>220.9</v>
      </c>
      <c r="AO338" s="49">
        <f t="shared" si="6"/>
        <v>165.67500000000001</v>
      </c>
      <c r="AR338" s="49"/>
      <c r="AV338" s="48">
        <v>2020</v>
      </c>
      <c r="AX338" s="18"/>
      <c r="AY338" s="86"/>
      <c r="AZ338" s="18"/>
      <c r="BA338"/>
      <c r="BB338" s="49"/>
      <c r="BC338"/>
      <c r="BE338" s="48" t="s">
        <v>1407</v>
      </c>
      <c r="BH338" s="86"/>
      <c r="BK338" s="49"/>
      <c r="BN338" s="48">
        <v>2022</v>
      </c>
      <c r="BQ338" s="86"/>
      <c r="BT338" s="49"/>
      <c r="BV338" s="213"/>
      <c r="BW338" s="48" t="s">
        <v>2828</v>
      </c>
      <c r="BZ338" s="86"/>
      <c r="CA338" s="1"/>
      <c r="CC338" s="49"/>
      <c r="CD338" s="49"/>
      <c r="CF338" s="49"/>
      <c r="CG338" s="49"/>
      <c r="CH338" s="493"/>
      <c r="CK338" s="49"/>
      <c r="CP338" s="49"/>
      <c r="CU338" s="49"/>
      <c r="CZ338" s="49"/>
      <c r="DA338" s="18"/>
      <c r="DE338" s="49"/>
      <c r="DJ338" s="49"/>
      <c r="DK338" s="287"/>
      <c r="DO338" s="49"/>
      <c r="DY338" s="49"/>
      <c r="DZ338" s="18"/>
      <c r="ED338" s="315"/>
      <c r="EI338" s="333"/>
      <c r="EN338" s="49"/>
      <c r="ES338" s="49"/>
      <c r="EX338" s="49"/>
      <c r="FC338" s="49"/>
      <c r="FH338" s="49"/>
      <c r="FI338" s="327"/>
      <c r="FR338" s="49"/>
      <c r="FW338" s="49"/>
      <c r="GB338" s="49"/>
      <c r="GG338" s="49"/>
      <c r="GH338" s="327"/>
      <c r="GL338" s="49"/>
    </row>
    <row r="339" spans="23:194" ht="18">
      <c r="W339" s="49"/>
      <c r="X339" s="49"/>
      <c r="AD339" s="49"/>
      <c r="AI339" s="49"/>
      <c r="AN339" s="49">
        <v>498.4</v>
      </c>
      <c r="AO339" s="49">
        <f t="shared" si="6"/>
        <v>373.79999999999995</v>
      </c>
      <c r="AR339" s="49"/>
      <c r="AV339" s="39" t="s">
        <v>164</v>
      </c>
      <c r="AW339" s="9"/>
      <c r="AX339" s="3"/>
      <c r="AY339" s="152">
        <v>9763.375</v>
      </c>
      <c r="AZ339" s="201" t="s">
        <v>1590</v>
      </c>
      <c r="BA339" t="s">
        <v>1513</v>
      </c>
      <c r="BB339" s="49"/>
      <c r="BC339"/>
      <c r="BE339" s="40" t="s">
        <v>1651</v>
      </c>
      <c r="BF339" s="3"/>
      <c r="BG339" s="265"/>
      <c r="BH339" s="152">
        <v>19623.499999999811</v>
      </c>
      <c r="BI339" s="201" t="s">
        <v>1893</v>
      </c>
      <c r="BJ339" t="s">
        <v>1513</v>
      </c>
      <c r="BK339" s="49"/>
      <c r="BN339" s="239" t="s">
        <v>1668</v>
      </c>
      <c r="BO339" s="61"/>
      <c r="BP339" s="61"/>
      <c r="BQ339" s="152">
        <v>20073.399999999965</v>
      </c>
      <c r="BR339" s="201" t="s">
        <v>2422</v>
      </c>
      <c r="BS339" t="s">
        <v>1513</v>
      </c>
      <c r="BT339" s="49"/>
      <c r="BV339" s="213"/>
      <c r="BW339" s="28" t="s">
        <v>144</v>
      </c>
      <c r="BZ339" s="152">
        <v>26676.250000000015</v>
      </c>
      <c r="CA339" s="1" t="s">
        <v>3046</v>
      </c>
      <c r="CB339" t="s">
        <v>1513</v>
      </c>
      <c r="CC339" s="49"/>
      <c r="CD339" s="49"/>
      <c r="CF339" s="49"/>
      <c r="CG339" s="49"/>
      <c r="CH339" s="493"/>
      <c r="CK339" s="49"/>
      <c r="CP339" s="49"/>
      <c r="CU339" s="49"/>
      <c r="CZ339" s="49"/>
      <c r="DA339" s="18"/>
      <c r="DE339" s="49"/>
      <c r="DJ339" s="49"/>
      <c r="DK339" s="287"/>
      <c r="DO339" s="49"/>
      <c r="DY339" s="49"/>
      <c r="DZ339" s="18"/>
      <c r="ED339" s="49"/>
      <c r="EI339" s="49"/>
      <c r="EN339" s="49"/>
      <c r="ES339" s="49"/>
      <c r="EX339" s="49"/>
      <c r="FC339" s="49"/>
      <c r="FH339" s="49"/>
      <c r="FI339" s="327"/>
      <c r="FR339" s="49"/>
      <c r="FW339" s="49"/>
      <c r="GB339" s="49"/>
      <c r="GG339" s="49"/>
      <c r="GH339" s="327"/>
      <c r="GL339" s="49"/>
    </row>
    <row r="340" spans="23:194" ht="18">
      <c r="W340" s="49"/>
      <c r="X340" s="49"/>
      <c r="AD340" s="49"/>
      <c r="AI340" s="49"/>
      <c r="AN340" s="49">
        <v>619.4</v>
      </c>
      <c r="AO340" s="49">
        <f t="shared" si="6"/>
        <v>464.54999999999995</v>
      </c>
      <c r="AR340" s="49"/>
      <c r="AV340" s="47">
        <v>2018</v>
      </c>
      <c r="AX340" s="18"/>
      <c r="AY340" s="86"/>
      <c r="AZ340" s="18"/>
      <c r="BA340"/>
      <c r="BB340" s="49"/>
      <c r="BC340"/>
      <c r="BE340" s="48">
        <v>2021</v>
      </c>
      <c r="BH340" s="86"/>
      <c r="BK340" s="49"/>
      <c r="BN340" s="48">
        <v>2022</v>
      </c>
      <c r="BQ340" s="86"/>
      <c r="BT340" s="49"/>
      <c r="BV340" s="213"/>
      <c r="BW340" s="47" t="s">
        <v>1805</v>
      </c>
      <c r="BZ340" s="86"/>
      <c r="CA340" s="1"/>
      <c r="CC340" s="49"/>
      <c r="CD340" s="49"/>
      <c r="CF340" s="49"/>
      <c r="CG340" s="49"/>
      <c r="CH340" s="493"/>
      <c r="CK340" s="49"/>
      <c r="CP340" s="49"/>
      <c r="CU340" s="49"/>
      <c r="CZ340" s="49"/>
      <c r="DA340" s="18"/>
      <c r="DE340" s="49"/>
      <c r="DJ340" s="315"/>
      <c r="DK340" s="287"/>
      <c r="DO340" s="315"/>
      <c r="DY340" s="315"/>
      <c r="DZ340" s="18"/>
      <c r="ED340" s="49"/>
      <c r="EI340" s="49"/>
      <c r="EN340" s="333"/>
      <c r="ES340" s="333"/>
      <c r="EX340" s="333"/>
      <c r="FC340" s="333"/>
      <c r="FH340" s="49"/>
      <c r="FI340" s="327"/>
      <c r="FR340" s="49"/>
      <c r="FW340" s="49"/>
      <c r="GB340" s="49"/>
      <c r="GG340" s="49"/>
      <c r="GH340" s="327"/>
      <c r="GL340" s="49"/>
    </row>
    <row r="341" spans="23:194" ht="18">
      <c r="W341" s="49"/>
      <c r="X341" s="49"/>
      <c r="AD341" s="49"/>
      <c r="AI341" s="49"/>
      <c r="AN341" s="49">
        <v>189</v>
      </c>
      <c r="AO341" s="49">
        <f t="shared" si="6"/>
        <v>141.75</v>
      </c>
      <c r="AR341" s="49"/>
      <c r="AV341" s="40" t="s">
        <v>178</v>
      </c>
      <c r="AW341" s="183"/>
      <c r="AX341" s="3"/>
      <c r="AY341" s="152">
        <v>5319.05</v>
      </c>
      <c r="AZ341" s="201" t="s">
        <v>1591</v>
      </c>
      <c r="BA341" t="s">
        <v>1514</v>
      </c>
      <c r="BB341" s="49"/>
      <c r="BC341"/>
      <c r="BE341" s="40" t="s">
        <v>1650</v>
      </c>
      <c r="BF341" s="3"/>
      <c r="BG341" s="265"/>
      <c r="BH341" s="152">
        <v>17329.299999999996</v>
      </c>
      <c r="BI341" s="201" t="s">
        <v>1894</v>
      </c>
      <c r="BJ341" t="s">
        <v>1514</v>
      </c>
      <c r="BK341" s="49"/>
      <c r="BN341" s="239" t="s">
        <v>1666</v>
      </c>
      <c r="BO341" s="61"/>
      <c r="BP341" s="61"/>
      <c r="BQ341" s="152">
        <v>20032.000000000062</v>
      </c>
      <c r="BR341" s="201" t="s">
        <v>2423</v>
      </c>
      <c r="BS341" t="s">
        <v>1514</v>
      </c>
      <c r="BT341" s="49"/>
      <c r="BV341" s="213"/>
      <c r="BW341" s="239" t="s">
        <v>1656</v>
      </c>
      <c r="BZ341" s="152">
        <v>26212.174999999952</v>
      </c>
      <c r="CA341" s="1" t="s">
        <v>3047</v>
      </c>
      <c r="CB341" t="s">
        <v>1514</v>
      </c>
      <c r="CC341" s="49"/>
      <c r="CD341" s="49"/>
      <c r="CF341" s="49"/>
      <c r="CG341" s="49"/>
      <c r="CH341" s="493"/>
      <c r="CK341" s="49"/>
      <c r="CP341" s="49"/>
      <c r="CU341" s="49"/>
      <c r="CZ341" s="49"/>
      <c r="DA341" s="18"/>
      <c r="DE341" s="49"/>
      <c r="DJ341" s="49"/>
      <c r="DK341" s="287"/>
      <c r="DO341" s="49"/>
      <c r="DY341" s="49"/>
      <c r="DZ341" s="18"/>
      <c r="ED341" s="315"/>
      <c r="EI341" s="333"/>
      <c r="EN341" s="49"/>
      <c r="ES341" s="49"/>
      <c r="EX341" s="49"/>
      <c r="FC341" s="49"/>
      <c r="FH341" s="49"/>
      <c r="FI341" s="327"/>
      <c r="FR341" s="49"/>
      <c r="FW341" s="49"/>
      <c r="GB341" s="49"/>
      <c r="GG341" s="49"/>
      <c r="GH341" s="327"/>
      <c r="GL341" s="49"/>
    </row>
    <row r="342" spans="23:194" ht="18">
      <c r="W342" s="49"/>
      <c r="X342" s="49"/>
      <c r="AD342" s="49"/>
      <c r="AI342" s="49"/>
      <c r="AN342" s="49">
        <v>0</v>
      </c>
      <c r="AO342" s="49">
        <f t="shared" si="6"/>
        <v>0</v>
      </c>
      <c r="AR342" s="49"/>
      <c r="AV342" s="48">
        <v>2017</v>
      </c>
      <c r="AX342" s="18"/>
      <c r="AY342" s="86"/>
      <c r="AZ342" s="18"/>
      <c r="BA342"/>
      <c r="BB342" s="49"/>
      <c r="BC342"/>
      <c r="BE342" s="48">
        <v>2021</v>
      </c>
      <c r="BH342" s="86"/>
      <c r="BK342" s="49"/>
      <c r="BN342" s="48">
        <v>2022</v>
      </c>
      <c r="BQ342" s="86"/>
      <c r="BT342" s="49"/>
      <c r="BV342" s="338"/>
      <c r="BW342" s="48" t="s">
        <v>2460</v>
      </c>
      <c r="BZ342" s="86"/>
      <c r="CA342" s="1"/>
      <c r="CC342" s="49"/>
      <c r="CD342" s="49"/>
      <c r="CF342" s="49"/>
      <c r="CG342" s="49"/>
      <c r="CH342" s="493"/>
      <c r="CK342" s="49"/>
      <c r="CP342" s="49"/>
      <c r="CU342" s="49"/>
      <c r="CZ342" s="49"/>
      <c r="DA342" s="18"/>
      <c r="DE342" s="49"/>
      <c r="DJ342" s="49"/>
      <c r="DK342" s="287"/>
      <c r="DO342" s="49"/>
      <c r="DY342" s="49"/>
      <c r="DZ342" s="18"/>
      <c r="ED342" s="49"/>
      <c r="EI342" s="49"/>
      <c r="EN342" s="49"/>
      <c r="ES342" s="49"/>
      <c r="EX342" s="49"/>
      <c r="FC342" s="49"/>
      <c r="FH342" s="49"/>
      <c r="FI342" s="327"/>
      <c r="FR342" s="49"/>
      <c r="FW342" s="49"/>
      <c r="GB342" s="49"/>
      <c r="GG342" s="49"/>
      <c r="GH342" s="327"/>
      <c r="GL342" s="49"/>
    </row>
    <row r="343" spans="23:194" ht="18">
      <c r="W343" s="49"/>
      <c r="X343" s="49"/>
      <c r="AD343" s="49"/>
      <c r="AI343" s="49"/>
      <c r="AN343" s="49">
        <v>365.1</v>
      </c>
      <c r="AO343" s="49">
        <f t="shared" si="6"/>
        <v>273.82500000000005</v>
      </c>
      <c r="AR343" s="49"/>
      <c r="AV343" s="40" t="s">
        <v>179</v>
      </c>
      <c r="AX343" s="3"/>
      <c r="AY343" s="152">
        <v>0</v>
      </c>
      <c r="AZ343" s="201" t="s">
        <v>1592</v>
      </c>
      <c r="BA343"/>
      <c r="BB343" s="49"/>
      <c r="BC343"/>
      <c r="BE343" s="39" t="s">
        <v>1331</v>
      </c>
      <c r="BF343" s="9"/>
      <c r="BG343" s="265"/>
      <c r="BH343" s="152">
        <v>11163.374999999924</v>
      </c>
      <c r="BI343" s="201" t="s">
        <v>1895</v>
      </c>
      <c r="BJ343" t="s">
        <v>1515</v>
      </c>
      <c r="BK343" s="49"/>
      <c r="BN343" s="239" t="s">
        <v>1671</v>
      </c>
      <c r="BO343" s="61"/>
      <c r="BP343" s="61"/>
      <c r="BQ343" s="152">
        <v>18661.19999999995</v>
      </c>
      <c r="BR343" s="201" t="s">
        <v>2424</v>
      </c>
      <c r="BS343" t="s">
        <v>1515</v>
      </c>
      <c r="BT343" s="49"/>
      <c r="BV343" s="338"/>
      <c r="BW343" s="61" t="s">
        <v>2210</v>
      </c>
      <c r="BZ343" s="152">
        <v>25413.399999999972</v>
      </c>
      <c r="CA343" s="1" t="s">
        <v>3048</v>
      </c>
      <c r="CB343" t="s">
        <v>1515</v>
      </c>
      <c r="CC343" s="49"/>
      <c r="CD343" s="49"/>
      <c r="CG343" s="49"/>
      <c r="CH343" s="493"/>
      <c r="CK343" s="49"/>
      <c r="CP343" s="49"/>
      <c r="CU343" s="49"/>
      <c r="CZ343" s="49"/>
      <c r="DA343" s="18"/>
      <c r="DE343" s="49"/>
      <c r="DJ343" s="315"/>
      <c r="DK343" s="287"/>
      <c r="DO343" s="315"/>
      <c r="DY343" s="315"/>
      <c r="DZ343" s="18"/>
      <c r="ED343" s="49"/>
      <c r="EI343" s="49"/>
      <c r="EN343" s="333"/>
      <c r="ES343" s="333"/>
      <c r="EX343" s="333"/>
      <c r="FC343" s="333"/>
      <c r="FH343" s="49"/>
      <c r="FI343" s="327"/>
      <c r="FR343" s="49"/>
      <c r="FW343" s="49"/>
      <c r="GB343" s="49"/>
      <c r="GG343" s="49"/>
      <c r="GH343" s="327"/>
      <c r="GL343" s="49"/>
    </row>
    <row r="344" spans="23:194" ht="18">
      <c r="W344" s="49"/>
      <c r="X344" s="49"/>
      <c r="AD344" s="49"/>
      <c r="AI344" s="49"/>
      <c r="AN344" s="49">
        <v>0</v>
      </c>
      <c r="AO344" s="49">
        <f t="shared" si="6"/>
        <v>0</v>
      </c>
      <c r="AR344" s="49"/>
      <c r="AV344" s="47"/>
      <c r="AX344" s="18"/>
      <c r="AY344"/>
      <c r="AZ344" s="18"/>
      <c r="BA344"/>
      <c r="BB344" s="49"/>
      <c r="BC344"/>
      <c r="BE344" s="48">
        <v>2020</v>
      </c>
      <c r="BH344" s="86"/>
      <c r="BK344" s="49"/>
      <c r="BN344" s="48">
        <v>2022</v>
      </c>
      <c r="BQ344" s="86"/>
      <c r="BT344" s="49"/>
      <c r="BV344" s="338"/>
      <c r="BW344" s="48">
        <v>2023</v>
      </c>
      <c r="BZ344" s="86"/>
      <c r="CA344" s="1"/>
      <c r="CD344" s="49"/>
      <c r="CG344" s="49"/>
      <c r="CH344" s="493"/>
      <c r="CK344" s="49"/>
      <c r="CP344" s="49"/>
      <c r="CU344" s="49"/>
      <c r="CZ344" s="49"/>
      <c r="DA344" s="18"/>
      <c r="DE344" s="49"/>
      <c r="DJ344" s="49"/>
      <c r="DK344" s="287"/>
      <c r="DO344" s="49"/>
      <c r="DY344" s="49"/>
      <c r="DZ344" s="18"/>
      <c r="ED344" s="315"/>
      <c r="EI344" s="333"/>
      <c r="EN344" s="49"/>
      <c r="ES344" s="49"/>
      <c r="EX344" s="49"/>
      <c r="FC344" s="49"/>
      <c r="FH344" s="49"/>
      <c r="FI344" s="327"/>
      <c r="FR344" s="49"/>
      <c r="FW344" s="49"/>
      <c r="GB344" s="49"/>
      <c r="GG344" s="49"/>
      <c r="GH344" s="327"/>
      <c r="GL344" s="49"/>
    </row>
    <row r="345" spans="23:194" ht="18">
      <c r="W345" s="49"/>
      <c r="X345" s="49"/>
      <c r="AD345" s="49"/>
      <c r="AI345" s="49"/>
      <c r="AN345" s="49">
        <v>0</v>
      </c>
      <c r="AO345" s="49">
        <f t="shared" si="6"/>
        <v>0</v>
      </c>
      <c r="AR345" s="49"/>
      <c r="AX345" s="18"/>
      <c r="AY345"/>
      <c r="AZ345" s="18"/>
      <c r="BA345"/>
      <c r="BB345" s="49"/>
      <c r="BC345"/>
      <c r="BE345" s="81" t="s">
        <v>1347</v>
      </c>
      <c r="BF345" s="4"/>
      <c r="BG345" s="265"/>
      <c r="BH345" s="152">
        <v>10004.324999999946</v>
      </c>
      <c r="BI345" s="201" t="s">
        <v>1896</v>
      </c>
      <c r="BJ345" s="3" t="s">
        <v>1849</v>
      </c>
      <c r="BK345" s="49"/>
      <c r="BN345" s="239" t="s">
        <v>1690</v>
      </c>
      <c r="BO345" s="61"/>
      <c r="BP345" s="61"/>
      <c r="BQ345" s="152">
        <v>17630.999999999989</v>
      </c>
      <c r="BR345" s="201" t="s">
        <v>2425</v>
      </c>
      <c r="BS345" s="3" t="s">
        <v>1849</v>
      </c>
      <c r="BT345" s="49"/>
      <c r="BV345" s="338"/>
      <c r="BW345" s="61" t="s">
        <v>2208</v>
      </c>
      <c r="BZ345" s="152">
        <v>25111.899999999994</v>
      </c>
      <c r="CA345" s="1" t="s">
        <v>3049</v>
      </c>
      <c r="CB345" s="3" t="s">
        <v>1849</v>
      </c>
      <c r="CD345" s="49"/>
      <c r="CG345" s="49"/>
      <c r="CH345" s="493"/>
      <c r="CK345" s="49"/>
      <c r="CP345" s="49"/>
      <c r="CU345" s="49"/>
      <c r="CZ345" s="49"/>
      <c r="DA345" s="18"/>
      <c r="DE345" s="49"/>
      <c r="DJ345" s="315"/>
      <c r="DK345" s="287"/>
      <c r="DO345" s="315"/>
      <c r="DY345" s="315"/>
      <c r="DZ345" s="18"/>
      <c r="ED345" s="49"/>
      <c r="EI345" s="49"/>
      <c r="EN345" s="333"/>
      <c r="ES345" s="333"/>
      <c r="EX345" s="333"/>
      <c r="FC345" s="333"/>
      <c r="FH345" s="49"/>
      <c r="FI345" s="327"/>
      <c r="FR345" s="49"/>
      <c r="FW345" s="49"/>
      <c r="GB345" s="49"/>
      <c r="GG345" s="49"/>
      <c r="GH345" s="327"/>
      <c r="GL345" s="49"/>
    </row>
    <row r="346" spans="23:194" ht="18">
      <c r="W346" s="49"/>
      <c r="X346" s="49"/>
      <c r="AD346" s="49"/>
      <c r="AI346" s="49"/>
      <c r="AN346" s="49">
        <v>234.8</v>
      </c>
      <c r="AO346" s="49">
        <f t="shared" si="6"/>
        <v>176.10000000000002</v>
      </c>
      <c r="AR346" s="49"/>
      <c r="AV346" s="270"/>
      <c r="AW346" s="18"/>
      <c r="AX346" s="49"/>
      <c r="AZ346" s="18"/>
      <c r="BA346"/>
      <c r="BB346" s="49"/>
      <c r="BC346"/>
      <c r="BE346" s="48">
        <v>2020</v>
      </c>
      <c r="BH346" s="86"/>
      <c r="BJ346" s="3"/>
      <c r="BK346" s="49"/>
      <c r="BN346" s="48">
        <v>2022</v>
      </c>
      <c r="BQ346" s="86"/>
      <c r="BS346" s="3"/>
      <c r="BT346" s="49"/>
      <c r="BV346" s="338"/>
      <c r="BW346" s="48">
        <v>2023</v>
      </c>
      <c r="BZ346" s="86"/>
      <c r="CA346" s="1"/>
      <c r="CB346" s="3"/>
      <c r="CD346" s="49"/>
      <c r="CG346" s="49"/>
      <c r="CH346" s="493"/>
      <c r="CK346" s="49"/>
      <c r="CP346" s="49"/>
      <c r="CU346" s="49"/>
      <c r="CZ346" s="49"/>
      <c r="DA346" s="18"/>
      <c r="DE346" s="49"/>
      <c r="DJ346" s="315"/>
      <c r="DK346" s="287"/>
      <c r="DO346" s="315"/>
      <c r="DY346" s="315"/>
      <c r="DZ346" s="18"/>
      <c r="ED346" s="315"/>
      <c r="EI346" s="333"/>
      <c r="EN346" s="333"/>
      <c r="ES346" s="333"/>
      <c r="EX346" s="333"/>
      <c r="FC346" s="333"/>
      <c r="FH346" s="49"/>
      <c r="FI346" s="327"/>
      <c r="FR346" s="49"/>
      <c r="FW346" s="49"/>
      <c r="GB346" s="49"/>
      <c r="GG346" s="49"/>
      <c r="GH346" s="327"/>
      <c r="GL346" s="49"/>
    </row>
    <row r="347" spans="23:194" ht="18">
      <c r="W347" s="49"/>
      <c r="X347" s="49"/>
      <c r="AD347" s="49"/>
      <c r="AI347" s="49"/>
      <c r="AN347" s="49">
        <v>364.35</v>
      </c>
      <c r="AO347" s="49">
        <f t="shared" si="6"/>
        <v>273.26250000000005</v>
      </c>
      <c r="AR347" s="49"/>
      <c r="AV347" s="273"/>
      <c r="AW347" s="18"/>
      <c r="AX347" s="49"/>
      <c r="AZ347" s="18"/>
      <c r="BA347"/>
      <c r="BB347" s="49"/>
      <c r="BC347"/>
      <c r="BE347" s="81" t="s">
        <v>1340</v>
      </c>
      <c r="BF347" s="4"/>
      <c r="BG347" s="265"/>
      <c r="BH347" s="152">
        <v>9930.9750000000095</v>
      </c>
      <c r="BI347" s="201" t="s">
        <v>1897</v>
      </c>
      <c r="BJ347" s="3" t="s">
        <v>1850</v>
      </c>
      <c r="BK347" s="49"/>
      <c r="BN347" s="239" t="s">
        <v>1665</v>
      </c>
      <c r="BO347" s="61"/>
      <c r="BP347" s="61"/>
      <c r="BQ347" s="152">
        <v>15996.699999999988</v>
      </c>
      <c r="BR347" s="201" t="s">
        <v>2426</v>
      </c>
      <c r="BS347" s="3" t="s">
        <v>1850</v>
      </c>
      <c r="BT347" s="49"/>
      <c r="BV347" s="338"/>
      <c r="BW347" s="61" t="s">
        <v>156</v>
      </c>
      <c r="BZ347" s="152">
        <v>25055.850000000151</v>
      </c>
      <c r="CA347" s="1" t="s">
        <v>3050</v>
      </c>
      <c r="CB347" s="3" t="s">
        <v>1850</v>
      </c>
      <c r="CD347" s="49"/>
      <c r="CG347" s="49"/>
      <c r="CH347" s="493"/>
      <c r="CK347" s="49"/>
      <c r="CP347" s="49"/>
      <c r="CU347" s="49"/>
      <c r="CZ347" s="49"/>
      <c r="DA347" s="18"/>
      <c r="DE347" s="49"/>
      <c r="DJ347" s="315"/>
      <c r="DK347" s="287"/>
      <c r="DO347" s="315"/>
      <c r="DY347" s="315"/>
      <c r="DZ347" s="18"/>
      <c r="ED347" s="315"/>
      <c r="EI347" s="333"/>
      <c r="EN347" s="333"/>
      <c r="ES347" s="333"/>
      <c r="EX347" s="333"/>
      <c r="FC347" s="333"/>
      <c r="FH347" s="49"/>
      <c r="FI347" s="327"/>
      <c r="FR347" s="49"/>
      <c r="FW347" s="49"/>
      <c r="GB347" s="49"/>
      <c r="GG347" s="49"/>
      <c r="GH347" s="327"/>
      <c r="GL347" s="49"/>
    </row>
    <row r="348" spans="23:194" ht="18">
      <c r="W348" s="49"/>
      <c r="X348" s="49"/>
      <c r="AD348" s="49"/>
      <c r="AI348" s="49"/>
      <c r="AN348" s="49">
        <v>0</v>
      </c>
      <c r="AO348" s="49">
        <f t="shared" si="6"/>
        <v>0</v>
      </c>
      <c r="AR348" s="49"/>
      <c r="AV348" s="18"/>
      <c r="AW348" s="18"/>
      <c r="AX348" s="49"/>
      <c r="AZ348" s="18"/>
      <c r="BA348"/>
      <c r="BB348" s="49"/>
      <c r="BC348"/>
      <c r="BE348" s="48">
        <v>2020</v>
      </c>
      <c r="BH348" s="86"/>
      <c r="BJ348" s="3"/>
      <c r="BK348" s="49"/>
      <c r="BN348" s="48">
        <v>2022</v>
      </c>
      <c r="BQ348" s="86"/>
      <c r="BS348" s="3"/>
      <c r="BT348" s="49"/>
      <c r="BV348" s="338"/>
      <c r="BW348" s="48" t="s">
        <v>2369</v>
      </c>
      <c r="BX348" s="61"/>
      <c r="BZ348" s="86"/>
      <c r="CB348" s="3"/>
      <c r="CD348" s="49"/>
      <c r="CG348" s="49"/>
      <c r="CH348" s="493"/>
      <c r="CK348" s="49"/>
      <c r="CP348" s="49"/>
      <c r="CU348" s="49"/>
      <c r="CZ348" s="49"/>
      <c r="DA348" s="18"/>
      <c r="DE348" s="49"/>
      <c r="DJ348" s="315"/>
      <c r="DK348" s="287"/>
      <c r="DO348" s="315"/>
      <c r="DY348" s="315"/>
      <c r="DZ348" s="18"/>
      <c r="ED348" s="315"/>
      <c r="EI348" s="333"/>
      <c r="EN348" s="333"/>
      <c r="ES348" s="333"/>
      <c r="EX348" s="333"/>
      <c r="FC348" s="333"/>
      <c r="FH348" s="49"/>
      <c r="FI348" s="327"/>
      <c r="FR348" s="49"/>
      <c r="FW348" s="49"/>
      <c r="GB348" s="49"/>
      <c r="GG348" s="49"/>
      <c r="GH348" s="327"/>
      <c r="GL348" s="49"/>
    </row>
    <row r="349" spans="23:194" ht="18">
      <c r="W349" s="49"/>
      <c r="X349" s="49"/>
      <c r="AD349" s="49"/>
      <c r="AI349" s="49"/>
      <c r="AN349" s="49">
        <v>479.9</v>
      </c>
      <c r="AO349" s="49">
        <f t="shared" si="6"/>
        <v>359.92499999999995</v>
      </c>
      <c r="AR349" s="49"/>
      <c r="AV349" s="270"/>
      <c r="AW349" s="18"/>
      <c r="AX349" s="49"/>
      <c r="AZ349" s="18"/>
      <c r="BA349"/>
      <c r="BB349" s="49"/>
      <c r="BC349"/>
      <c r="BE349" s="81" t="s">
        <v>1339</v>
      </c>
      <c r="BF349" s="4"/>
      <c r="BG349" s="265"/>
      <c r="BH349" s="152">
        <v>9693.4500000000153</v>
      </c>
      <c r="BI349" s="1" t="s">
        <v>1898</v>
      </c>
      <c r="BJ349" s="3" t="s">
        <v>1851</v>
      </c>
      <c r="BK349" s="49"/>
      <c r="BN349" s="239" t="s">
        <v>1693</v>
      </c>
      <c r="BO349" s="61"/>
      <c r="BP349" s="61"/>
      <c r="BQ349" s="152">
        <v>15300.000000000095</v>
      </c>
      <c r="BR349" s="201" t="s">
        <v>2427</v>
      </c>
      <c r="BS349" s="3" t="s">
        <v>1851</v>
      </c>
      <c r="BT349" s="49"/>
      <c r="BV349" s="338"/>
      <c r="BW349" s="61" t="s">
        <v>2191</v>
      </c>
      <c r="BZ349" s="152">
        <v>24681.700000000026</v>
      </c>
      <c r="CA349" s="1" t="s">
        <v>3051</v>
      </c>
      <c r="CB349" s="3" t="s">
        <v>1851</v>
      </c>
      <c r="CD349" s="49"/>
      <c r="CG349" s="49"/>
      <c r="CH349" s="493"/>
      <c r="CK349" s="49"/>
      <c r="CP349" s="49"/>
      <c r="CU349" s="49"/>
      <c r="CZ349" s="49"/>
      <c r="DA349" s="18"/>
      <c r="DE349" s="49"/>
      <c r="DJ349" s="49"/>
      <c r="DK349" s="287"/>
      <c r="DO349" s="49"/>
      <c r="DY349" s="49"/>
      <c r="DZ349" s="18"/>
      <c r="ED349" s="315"/>
      <c r="EI349" s="333"/>
      <c r="EN349" s="49"/>
      <c r="ES349" s="49"/>
      <c r="EX349" s="49"/>
      <c r="FC349" s="49"/>
      <c r="FH349" s="49"/>
      <c r="FI349" s="327"/>
      <c r="FR349" s="49"/>
      <c r="FW349" s="49"/>
      <c r="GB349" s="49"/>
      <c r="GG349" s="49"/>
      <c r="GH349" s="327"/>
      <c r="GL349" s="49"/>
    </row>
    <row r="350" spans="23:194" ht="18">
      <c r="W350" s="49"/>
      <c r="X350" s="49"/>
      <c r="AD350" s="49"/>
      <c r="AI350" s="49"/>
      <c r="AN350" s="49">
        <v>0</v>
      </c>
      <c r="AO350" s="49">
        <f t="shared" si="6"/>
        <v>0</v>
      </c>
      <c r="AR350" s="49"/>
      <c r="AV350" s="273"/>
      <c r="AW350" s="18"/>
      <c r="AX350" s="49"/>
      <c r="AZ350" s="18"/>
      <c r="BA350"/>
      <c r="BB350" s="49"/>
      <c r="BC350"/>
      <c r="BE350" s="48">
        <v>2020</v>
      </c>
      <c r="BH350" s="86"/>
      <c r="BJ350" s="3"/>
      <c r="BK350" s="49"/>
      <c r="BN350" s="48">
        <v>2022</v>
      </c>
      <c r="BQ350" s="86"/>
      <c r="BT350" s="49"/>
      <c r="BV350" s="338"/>
      <c r="BW350" s="48">
        <v>2023</v>
      </c>
      <c r="BZ350" s="86"/>
      <c r="CA350" s="1"/>
      <c r="CD350" s="49"/>
      <c r="CG350" s="49"/>
      <c r="CH350" s="493"/>
      <c r="CK350" s="49"/>
      <c r="CP350" s="49"/>
      <c r="CU350" s="49"/>
      <c r="CZ350" s="49"/>
      <c r="DA350" s="18"/>
      <c r="DE350" s="49"/>
      <c r="DJ350" s="49"/>
      <c r="DK350" s="287"/>
      <c r="DO350" s="49"/>
      <c r="DY350" s="49"/>
      <c r="DZ350" s="18"/>
      <c r="ED350" s="49"/>
      <c r="EI350" s="49"/>
      <c r="EN350" s="49"/>
      <c r="ES350" s="49"/>
      <c r="EX350" s="49"/>
      <c r="FC350" s="49"/>
      <c r="FH350" s="49"/>
      <c r="FI350" s="327"/>
      <c r="FR350" s="49"/>
      <c r="FW350" s="49"/>
      <c r="GB350" s="49"/>
      <c r="GG350" s="49"/>
      <c r="GH350" s="327"/>
      <c r="GL350" s="49"/>
    </row>
    <row r="351" spans="23:194" ht="18">
      <c r="W351" s="49"/>
      <c r="X351" s="49"/>
      <c r="AD351" s="49"/>
      <c r="AI351" s="49"/>
      <c r="AN351" s="49">
        <v>290.8</v>
      </c>
      <c r="AO351" s="49">
        <f t="shared" si="6"/>
        <v>218.10000000000002</v>
      </c>
      <c r="AR351" s="49"/>
      <c r="AV351" s="273"/>
      <c r="AW351" s="18"/>
      <c r="AX351" s="49"/>
      <c r="AZ351" s="18"/>
      <c r="BA351"/>
      <c r="BB351" s="49"/>
      <c r="BC351"/>
      <c r="BE351" s="81" t="s">
        <v>1361</v>
      </c>
      <c r="BF351" s="4"/>
      <c r="BG351" s="265"/>
      <c r="BH351" s="152">
        <v>9576.3000000000357</v>
      </c>
      <c r="BI351" s="201" t="s">
        <v>1899</v>
      </c>
      <c r="BJ351" s="3" t="s">
        <v>1852</v>
      </c>
      <c r="BK351" s="49"/>
      <c r="BN351" s="239" t="s">
        <v>1651</v>
      </c>
      <c r="BO351" s="184"/>
      <c r="BP351" s="61"/>
      <c r="BQ351" s="152">
        <v>14912.324999999861</v>
      </c>
      <c r="BR351" s="201" t="s">
        <v>2428</v>
      </c>
      <c r="BS351" s="3" t="s">
        <v>1852</v>
      </c>
      <c r="BT351" s="49"/>
      <c r="BV351" s="338"/>
      <c r="BW351" s="61" t="s">
        <v>2209</v>
      </c>
      <c r="BZ351" s="152">
        <v>24608.100000000024</v>
      </c>
      <c r="CA351" s="1" t="s">
        <v>3052</v>
      </c>
      <c r="CB351" s="3" t="s">
        <v>1852</v>
      </c>
      <c r="CD351" s="49"/>
      <c r="CG351" s="49"/>
      <c r="CH351" s="493"/>
      <c r="CK351" s="49"/>
      <c r="CP351" s="49"/>
      <c r="CU351" s="49"/>
      <c r="CZ351" s="49"/>
      <c r="DA351" s="18"/>
      <c r="DE351" s="49"/>
      <c r="DJ351" s="315"/>
      <c r="DK351" s="287"/>
      <c r="DO351" s="315"/>
      <c r="DY351" s="315"/>
      <c r="DZ351" s="18"/>
      <c r="ED351" s="49"/>
      <c r="EI351" s="49"/>
      <c r="EN351" s="333"/>
      <c r="ES351" s="333"/>
      <c r="EX351" s="333"/>
      <c r="FC351" s="333"/>
      <c r="FH351" s="49"/>
      <c r="FI351" s="327"/>
      <c r="FR351" s="49"/>
      <c r="FW351" s="49"/>
      <c r="GB351" s="49"/>
      <c r="GG351" s="49"/>
      <c r="GH351" s="327"/>
      <c r="GL351" s="49"/>
    </row>
    <row r="352" spans="23:194" ht="18">
      <c r="W352" s="49"/>
      <c r="X352" s="49"/>
      <c r="AD352" s="49"/>
      <c r="AI352" s="49"/>
      <c r="AN352" s="49">
        <v>355.6</v>
      </c>
      <c r="AO352" s="49">
        <f t="shared" si="6"/>
        <v>266.70000000000005</v>
      </c>
      <c r="AR352" s="49"/>
      <c r="AV352" s="270"/>
      <c r="AW352" s="18"/>
      <c r="AX352" s="49"/>
      <c r="AZ352" s="18"/>
      <c r="BA352"/>
      <c r="BB352" s="49"/>
      <c r="BC352"/>
      <c r="BE352" s="48">
        <v>2020</v>
      </c>
      <c r="BH352" s="86"/>
      <c r="BJ352" s="3"/>
      <c r="BK352" s="49"/>
      <c r="BN352" s="48">
        <v>2021</v>
      </c>
      <c r="BQ352" s="86"/>
      <c r="BT352" s="49"/>
      <c r="BV352" s="338"/>
      <c r="BW352" s="48">
        <v>2023</v>
      </c>
      <c r="BZ352" s="86"/>
      <c r="CA352" s="1"/>
      <c r="CD352" s="49"/>
      <c r="CG352" s="49"/>
      <c r="CH352" s="493"/>
      <c r="CK352" s="49"/>
      <c r="CP352" s="49"/>
      <c r="CU352" s="49"/>
      <c r="CZ352" s="49"/>
      <c r="DA352" s="18"/>
      <c r="DE352" s="49"/>
      <c r="DJ352" s="49"/>
      <c r="DK352" s="287"/>
      <c r="DO352" s="49"/>
      <c r="DY352" s="49"/>
      <c r="DZ352" s="18"/>
      <c r="ED352" s="315"/>
      <c r="EI352" s="333"/>
      <c r="EN352" s="49"/>
      <c r="ES352" s="49"/>
      <c r="EX352" s="49"/>
      <c r="FC352" s="49"/>
      <c r="FH352" s="49"/>
      <c r="FI352" s="327"/>
      <c r="FR352" s="49"/>
      <c r="FW352" s="49"/>
      <c r="GB352" s="49"/>
      <c r="GG352" s="49"/>
      <c r="GH352" s="327"/>
      <c r="GL352" s="49"/>
    </row>
    <row r="353" spans="23:194" ht="18">
      <c r="W353" s="49"/>
      <c r="X353" s="49"/>
      <c r="AD353" s="49"/>
      <c r="AI353" s="49"/>
      <c r="AN353" s="49">
        <v>0</v>
      </c>
      <c r="AO353" s="49">
        <f t="shared" si="6"/>
        <v>0</v>
      </c>
      <c r="AR353" s="49"/>
      <c r="AX353" s="49"/>
      <c r="BB353" s="49"/>
      <c r="BC353"/>
      <c r="BE353" s="39" t="s">
        <v>678</v>
      </c>
      <c r="BF353" s="3"/>
      <c r="BG353" s="265"/>
      <c r="BH353" s="152">
        <v>9239.7749999999633</v>
      </c>
      <c r="BI353" s="201" t="s">
        <v>1574</v>
      </c>
      <c r="BJ353" s="3" t="s">
        <v>1853</v>
      </c>
      <c r="BK353" s="49"/>
      <c r="BN353" s="239" t="s">
        <v>1692</v>
      </c>
      <c r="BO353" s="61"/>
      <c r="BP353" s="61"/>
      <c r="BQ353" s="152">
        <v>14828.250000000113</v>
      </c>
      <c r="BR353" s="201" t="s">
        <v>2429</v>
      </c>
      <c r="BS353" s="3" t="s">
        <v>1853</v>
      </c>
      <c r="BT353" s="49"/>
      <c r="BW353" s="61" t="s">
        <v>2212</v>
      </c>
      <c r="BZ353" s="152">
        <v>23619.249999999985</v>
      </c>
      <c r="CA353" s="1" t="s">
        <v>3053</v>
      </c>
      <c r="CB353" s="3" t="s">
        <v>1853</v>
      </c>
      <c r="CD353" s="49"/>
      <c r="CG353" s="49"/>
      <c r="CH353" s="493"/>
      <c r="CK353" s="49"/>
      <c r="CP353" s="49"/>
      <c r="CU353" s="49"/>
      <c r="CZ353" s="49"/>
      <c r="DA353" s="18"/>
      <c r="DE353" s="49"/>
      <c r="DJ353" s="315"/>
      <c r="DK353" s="287"/>
      <c r="DO353" s="315"/>
      <c r="DY353" s="315"/>
      <c r="DZ353" s="18"/>
      <c r="ED353" s="49"/>
      <c r="EI353" s="49"/>
      <c r="EN353" s="333"/>
      <c r="ES353" s="333"/>
      <c r="EX353" s="333"/>
      <c r="FC353" s="333"/>
      <c r="FH353" s="49"/>
      <c r="FI353" s="327"/>
      <c r="FR353" s="49"/>
      <c r="FW353" s="49"/>
      <c r="GB353" s="49"/>
      <c r="GG353" s="49"/>
      <c r="GH353" s="327"/>
      <c r="GL353" s="49"/>
    </row>
    <row r="354" spans="23:194" ht="18">
      <c r="W354" s="49"/>
      <c r="X354" s="49"/>
      <c r="AD354" s="49"/>
      <c r="AI354" s="49"/>
      <c r="AN354" s="49">
        <v>236.9</v>
      </c>
      <c r="AO354" s="49">
        <f t="shared" si="6"/>
        <v>177.67500000000001</v>
      </c>
      <c r="AR354" s="49"/>
      <c r="AX354" s="49"/>
      <c r="BB354" s="49"/>
      <c r="BC354"/>
      <c r="BE354" s="48">
        <v>2019</v>
      </c>
      <c r="BH354" s="86"/>
      <c r="BJ354" s="3"/>
      <c r="BK354" s="49"/>
      <c r="BN354" s="48">
        <v>2022</v>
      </c>
      <c r="BQ354" s="86"/>
      <c r="BT354" s="49"/>
      <c r="BW354" s="48">
        <v>2023</v>
      </c>
      <c r="BZ354" s="86"/>
      <c r="CA354" s="1"/>
      <c r="CD354" s="49"/>
      <c r="CG354" s="49"/>
      <c r="CH354" s="493"/>
      <c r="CK354" s="49"/>
      <c r="CP354" s="49"/>
      <c r="CU354" s="49"/>
      <c r="CZ354" s="49"/>
      <c r="DA354" s="18"/>
      <c r="DE354" s="49"/>
      <c r="DJ354" s="315"/>
      <c r="DK354" s="287"/>
      <c r="DO354" s="315"/>
      <c r="DY354" s="315"/>
      <c r="DZ354" s="18"/>
      <c r="ED354" s="315"/>
      <c r="EI354" s="333"/>
      <c r="EN354" s="333"/>
      <c r="ES354" s="333"/>
      <c r="EX354" s="333"/>
      <c r="FC354" s="333"/>
      <c r="FH354" s="49"/>
      <c r="FI354" s="327"/>
      <c r="FR354" s="49"/>
      <c r="FW354" s="49"/>
      <c r="GB354" s="49"/>
      <c r="GG354" s="49"/>
      <c r="GH354" s="327"/>
      <c r="GL354" s="49"/>
    </row>
    <row r="355" spans="23:194" ht="18">
      <c r="W355" s="49"/>
      <c r="X355" s="49"/>
      <c r="AD355" s="49"/>
      <c r="AI355" s="49"/>
      <c r="AN355" s="49">
        <v>345.3</v>
      </c>
      <c r="AO355" s="49">
        <f t="shared" si="6"/>
        <v>258.97500000000002</v>
      </c>
      <c r="AR355" s="49"/>
      <c r="AX355" s="49"/>
      <c r="BB355" s="49"/>
      <c r="BC355"/>
      <c r="BE355" s="81" t="s">
        <v>1338</v>
      </c>
      <c r="BF355" s="4"/>
      <c r="BG355" s="265"/>
      <c r="BH355" s="152">
        <v>8487.3750000000709</v>
      </c>
      <c r="BI355" s="201" t="s">
        <v>1900</v>
      </c>
      <c r="BJ355" s="3" t="s">
        <v>1854</v>
      </c>
      <c r="BK355" s="49"/>
      <c r="BN355" s="239" t="s">
        <v>1667</v>
      </c>
      <c r="BO355" s="61"/>
      <c r="BP355" s="61"/>
      <c r="BQ355" s="152">
        <v>14402.500000000065</v>
      </c>
      <c r="BR355" s="201" t="s">
        <v>2430</v>
      </c>
      <c r="BS355" s="3" t="s">
        <v>1854</v>
      </c>
      <c r="BT355" s="49"/>
      <c r="BW355" s="61" t="s">
        <v>2198</v>
      </c>
      <c r="BZ355" s="152">
        <v>23544.300000000017</v>
      </c>
      <c r="CA355" s="1" t="s">
        <v>3054</v>
      </c>
      <c r="CB355" s="3" t="s">
        <v>1854</v>
      </c>
      <c r="CD355" s="49"/>
      <c r="CG355" s="49"/>
      <c r="CH355" s="493"/>
      <c r="CK355" s="49"/>
      <c r="CP355" s="49"/>
      <c r="CU355" s="49"/>
      <c r="CZ355" s="49"/>
      <c r="DA355" s="18"/>
      <c r="DE355" s="49"/>
      <c r="DJ355" s="315"/>
      <c r="DK355" s="287"/>
      <c r="DO355" s="315"/>
      <c r="DY355" s="315"/>
      <c r="DZ355" s="18"/>
      <c r="ED355" s="315"/>
      <c r="EI355" s="333"/>
      <c r="EN355" s="333"/>
      <c r="ES355" s="333"/>
      <c r="EX355" s="333"/>
      <c r="FC355" s="333"/>
      <c r="FH355" s="49"/>
      <c r="FI355" s="327"/>
      <c r="FR355" s="49"/>
      <c r="FW355" s="49"/>
      <c r="GB355" s="49"/>
      <c r="GG355" s="49"/>
      <c r="GH355" s="327"/>
      <c r="GL355" s="49"/>
    </row>
    <row r="356" spans="23:194" ht="18">
      <c r="W356" s="49"/>
      <c r="X356" s="49"/>
      <c r="AD356" s="49"/>
      <c r="AI356" s="49"/>
      <c r="AN356" s="49">
        <v>0</v>
      </c>
      <c r="AO356" s="49">
        <f t="shared" si="6"/>
        <v>0</v>
      </c>
      <c r="AR356" s="49"/>
      <c r="AX356" s="49"/>
      <c r="BB356" s="49"/>
      <c r="BC356"/>
      <c r="BE356" s="48">
        <v>2020</v>
      </c>
      <c r="BH356" s="86"/>
      <c r="BJ356" s="3"/>
      <c r="BK356" s="49"/>
      <c r="BN356" s="48">
        <v>2022</v>
      </c>
      <c r="BQ356" s="86"/>
      <c r="BT356" s="49"/>
      <c r="BW356" s="48">
        <v>2023</v>
      </c>
      <c r="BZ356" s="86"/>
      <c r="CA356" s="1"/>
      <c r="CD356" s="49"/>
      <c r="CG356" s="49"/>
      <c r="CH356" s="493"/>
      <c r="CK356" s="49"/>
      <c r="CP356" s="49"/>
      <c r="CU356" s="49"/>
      <c r="CZ356" s="49"/>
      <c r="DA356" s="18"/>
      <c r="DE356" s="49"/>
      <c r="DJ356" s="49"/>
      <c r="DK356" s="287"/>
      <c r="DO356" s="49"/>
      <c r="DY356" s="49"/>
      <c r="DZ356" s="18"/>
      <c r="ED356" s="315"/>
      <c r="EI356" s="333"/>
      <c r="EN356" s="49"/>
      <c r="ES356" s="49"/>
      <c r="EX356" s="49"/>
      <c r="FC356" s="49"/>
      <c r="FH356" s="49"/>
      <c r="FI356" s="327"/>
      <c r="FR356" s="49"/>
      <c r="FW356" s="49"/>
      <c r="GB356" s="49"/>
      <c r="GG356" s="49"/>
      <c r="GH356" s="327"/>
      <c r="GL356" s="49"/>
    </row>
    <row r="357" spans="23:194" ht="18">
      <c r="W357" s="49"/>
      <c r="X357" s="49"/>
      <c r="AD357" s="49"/>
      <c r="AI357" s="49"/>
      <c r="AN357" s="49">
        <v>405.85</v>
      </c>
      <c r="AO357" s="49">
        <f t="shared" si="6"/>
        <v>304.38750000000005</v>
      </c>
      <c r="AR357" s="49"/>
      <c r="AX357" s="49"/>
      <c r="BB357" s="49"/>
      <c r="BC357"/>
      <c r="BE357" s="39" t="s">
        <v>688</v>
      </c>
      <c r="BF357" s="3"/>
      <c r="BG357" s="265"/>
      <c r="BH357" s="152">
        <v>8212.7999999999884</v>
      </c>
      <c r="BI357" s="201" t="s">
        <v>1901</v>
      </c>
      <c r="BJ357" s="3" t="s">
        <v>1855</v>
      </c>
      <c r="BK357" s="49"/>
      <c r="BN357" s="239" t="s">
        <v>29</v>
      </c>
      <c r="BO357" s="97"/>
      <c r="BP357" s="61"/>
      <c r="BQ357" s="152">
        <v>13427.962499999976</v>
      </c>
      <c r="BR357" s="201" t="s">
        <v>2431</v>
      </c>
      <c r="BS357" s="3" t="s">
        <v>1855</v>
      </c>
      <c r="BT357" s="49"/>
      <c r="BW357" s="61" t="s">
        <v>2196</v>
      </c>
      <c r="BZ357" s="152">
        <v>23451.699999999957</v>
      </c>
      <c r="CA357" s="1" t="s">
        <v>3055</v>
      </c>
      <c r="CB357" s="3" t="s">
        <v>1855</v>
      </c>
      <c r="CD357" s="49"/>
      <c r="CG357" s="49"/>
      <c r="CH357" s="493"/>
      <c r="CK357" s="49"/>
      <c r="CP357" s="49"/>
      <c r="CU357" s="49"/>
      <c r="CZ357" s="49"/>
      <c r="DA357" s="18"/>
      <c r="DE357" s="49"/>
      <c r="DJ357" s="315"/>
      <c r="DK357" s="287"/>
      <c r="DO357" s="315"/>
      <c r="DY357" s="315"/>
      <c r="DZ357" s="18"/>
      <c r="ED357" s="49"/>
      <c r="EI357" s="49"/>
      <c r="EN357" s="333"/>
      <c r="ES357" s="333"/>
      <c r="EX357" s="333"/>
      <c r="FC357" s="333"/>
      <c r="FH357" s="49"/>
      <c r="FI357" s="327"/>
      <c r="FR357" s="49"/>
      <c r="FW357" s="49"/>
      <c r="GB357" s="49"/>
      <c r="GG357" s="49"/>
      <c r="GH357" s="327"/>
      <c r="GL357" s="49"/>
    </row>
    <row r="358" spans="23:194" ht="18">
      <c r="W358" s="49"/>
      <c r="X358" s="49"/>
      <c r="AD358" s="49"/>
      <c r="AI358" s="49"/>
      <c r="AN358" s="49">
        <v>512.4</v>
      </c>
      <c r="AO358" s="49">
        <f t="shared" si="6"/>
        <v>384.29999999999995</v>
      </c>
      <c r="AR358" s="49"/>
      <c r="AX358" s="49"/>
      <c r="BB358" s="49"/>
      <c r="BC358"/>
      <c r="BE358" s="48">
        <v>2019</v>
      </c>
      <c r="BH358" s="86"/>
      <c r="BJ358" s="3"/>
      <c r="BK358" s="49"/>
      <c r="BN358" s="48">
        <v>2021</v>
      </c>
      <c r="BQ358" s="86"/>
      <c r="BT358" s="49"/>
      <c r="BW358" s="48">
        <v>2023</v>
      </c>
      <c r="BZ358" s="86"/>
      <c r="CA358" s="1"/>
      <c r="CD358" s="49"/>
      <c r="CG358" s="49"/>
      <c r="CH358" s="493"/>
      <c r="CK358" s="49"/>
      <c r="CP358" s="49"/>
      <c r="CU358" s="49"/>
      <c r="CZ358" s="49"/>
      <c r="DA358" s="18"/>
      <c r="DE358" s="49"/>
      <c r="DJ358" s="315"/>
      <c r="DK358" s="287"/>
      <c r="DO358" s="315"/>
      <c r="DY358" s="315"/>
      <c r="DZ358" s="18"/>
      <c r="ED358" s="315"/>
      <c r="EI358" s="333"/>
      <c r="EN358" s="333"/>
      <c r="ES358" s="333"/>
      <c r="EX358" s="333"/>
      <c r="FC358" s="333"/>
      <c r="FH358" s="49"/>
      <c r="FI358" s="327"/>
      <c r="FR358" s="49"/>
      <c r="FW358" s="49"/>
      <c r="GB358" s="49"/>
      <c r="GG358" s="49"/>
      <c r="GH358" s="327"/>
      <c r="GL358" s="49"/>
    </row>
    <row r="359" spans="23:194" ht="18">
      <c r="W359" s="49"/>
      <c r="X359" s="49"/>
      <c r="AD359" s="49"/>
      <c r="AI359" s="49"/>
      <c r="AN359" s="49">
        <v>557.79999999999995</v>
      </c>
      <c r="AO359" s="49">
        <f t="shared" si="6"/>
        <v>418.34999999999997</v>
      </c>
      <c r="AR359" s="49"/>
      <c r="AX359" s="49"/>
      <c r="BB359" s="49"/>
      <c r="BC359"/>
      <c r="BE359" s="39" t="s">
        <v>164</v>
      </c>
      <c r="BF359" s="184"/>
      <c r="BG359" s="265"/>
      <c r="BH359" s="152">
        <v>4868.0874999999996</v>
      </c>
      <c r="BI359" s="201" t="s">
        <v>1902</v>
      </c>
      <c r="BJ359" s="3" t="s">
        <v>1856</v>
      </c>
      <c r="BK359" s="49"/>
      <c r="BN359" s="61" t="s">
        <v>649</v>
      </c>
      <c r="BO359" s="97"/>
      <c r="BP359" s="61"/>
      <c r="BQ359" s="152">
        <v>13191.737499999999</v>
      </c>
      <c r="BR359" s="201" t="s">
        <v>2432</v>
      </c>
      <c r="BS359" s="3" t="s">
        <v>1856</v>
      </c>
      <c r="BT359" s="49"/>
      <c r="BW359" s="61" t="s">
        <v>2199</v>
      </c>
      <c r="BZ359" s="152">
        <v>23398.899999999991</v>
      </c>
      <c r="CA359" s="1" t="s">
        <v>3056</v>
      </c>
      <c r="CB359" s="3" t="s">
        <v>1856</v>
      </c>
      <c r="CD359" s="49"/>
      <c r="CG359" s="49"/>
      <c r="CH359" s="493"/>
      <c r="CK359" s="49"/>
      <c r="CP359" s="49"/>
      <c r="CU359" s="49"/>
      <c r="CZ359" s="49"/>
      <c r="DA359" s="18"/>
      <c r="DE359" s="49"/>
      <c r="DJ359" s="315"/>
      <c r="DK359" s="287"/>
      <c r="DO359" s="315"/>
      <c r="DY359" s="315"/>
      <c r="DZ359" s="18"/>
      <c r="ED359" s="315"/>
      <c r="EI359" s="333"/>
      <c r="EN359" s="333"/>
      <c r="ES359" s="333"/>
      <c r="EX359" s="333"/>
      <c r="FC359" s="333"/>
      <c r="FH359" s="49"/>
      <c r="FI359" s="327"/>
      <c r="FR359" s="49"/>
      <c r="FW359" s="49"/>
      <c r="GB359" s="49"/>
      <c r="GG359" s="49"/>
      <c r="GH359" s="327"/>
      <c r="GL359" s="49"/>
    </row>
    <row r="360" spans="23:194" ht="18">
      <c r="W360" s="49"/>
      <c r="X360" s="49"/>
      <c r="AD360" s="49"/>
      <c r="AI360" s="49"/>
      <c r="AN360" s="49">
        <v>0</v>
      </c>
      <c r="AO360" s="49">
        <f t="shared" si="6"/>
        <v>0</v>
      </c>
      <c r="AR360" s="49"/>
      <c r="AX360" s="49"/>
      <c r="BB360" s="49"/>
      <c r="BC360"/>
      <c r="BE360" s="47">
        <v>2018</v>
      </c>
      <c r="BH360" s="152"/>
      <c r="BJ360" s="3"/>
      <c r="BK360" s="49"/>
      <c r="BN360" s="48" t="s">
        <v>1407</v>
      </c>
      <c r="BQ360" s="86"/>
      <c r="BT360" s="49"/>
      <c r="BW360" s="48">
        <v>2023</v>
      </c>
      <c r="BZ360" s="86"/>
      <c r="CD360" s="49"/>
      <c r="CG360" s="49"/>
      <c r="CH360" s="493"/>
      <c r="CK360" s="49"/>
      <c r="CP360" s="49"/>
      <c r="CU360" s="49"/>
      <c r="CZ360" s="49"/>
      <c r="DA360" s="18"/>
      <c r="DE360" s="49"/>
      <c r="DJ360" s="49"/>
      <c r="DK360" s="287"/>
      <c r="DO360" s="49"/>
      <c r="DY360" s="49"/>
      <c r="DZ360" s="18"/>
      <c r="ED360" s="315"/>
      <c r="EI360" s="333"/>
      <c r="EN360" s="49"/>
      <c r="ES360" s="49"/>
      <c r="EX360" s="49"/>
      <c r="FC360" s="49"/>
      <c r="FH360" s="49"/>
      <c r="FI360" s="327"/>
      <c r="FR360" s="49"/>
      <c r="FW360" s="49"/>
      <c r="GB360" s="49"/>
      <c r="GG360" s="49"/>
      <c r="GH360" s="327"/>
      <c r="GL360" s="49"/>
    </row>
    <row r="361" spans="23:194" ht="18">
      <c r="W361" s="49"/>
      <c r="X361" s="49"/>
      <c r="AD361" s="49"/>
      <c r="AI361" s="49"/>
      <c r="AN361" s="49">
        <v>543.5</v>
      </c>
      <c r="AO361" s="49">
        <f t="shared" si="6"/>
        <v>407.625</v>
      </c>
      <c r="AR361" s="49"/>
      <c r="AX361" s="49"/>
      <c r="BB361" s="49"/>
      <c r="BC361"/>
      <c r="BE361" s="40" t="s">
        <v>178</v>
      </c>
      <c r="BF361" s="183"/>
      <c r="BG361" s="3"/>
      <c r="BH361" s="152">
        <v>0</v>
      </c>
      <c r="BI361" s="201" t="s">
        <v>1857</v>
      </c>
      <c r="BJ361" s="3"/>
      <c r="BK361" s="49"/>
      <c r="BN361" s="61" t="s">
        <v>158</v>
      </c>
      <c r="BO361" s="97"/>
      <c r="BP361" s="61"/>
      <c r="BQ361" s="152">
        <v>11981.77499999998</v>
      </c>
      <c r="BR361" s="201" t="s">
        <v>2433</v>
      </c>
      <c r="BS361" s="3" t="s">
        <v>2440</v>
      </c>
      <c r="BT361" s="49"/>
      <c r="BW361" s="61" t="s">
        <v>2206</v>
      </c>
      <c r="BZ361" s="152">
        <v>22973.800000000007</v>
      </c>
      <c r="CA361" s="1" t="s">
        <v>3057</v>
      </c>
      <c r="CB361" s="3" t="s">
        <v>2440</v>
      </c>
      <c r="CD361" s="49"/>
      <c r="CG361" s="49"/>
      <c r="CH361" s="493"/>
      <c r="CK361" s="49"/>
      <c r="CP361" s="49"/>
      <c r="CU361" s="49"/>
      <c r="CZ361" s="49"/>
      <c r="DA361" s="18"/>
      <c r="DE361" s="49"/>
      <c r="DJ361" s="49"/>
      <c r="DK361" s="287"/>
      <c r="DO361" s="49"/>
      <c r="DY361" s="49"/>
      <c r="DZ361" s="18"/>
      <c r="ED361" s="49"/>
      <c r="EI361" s="49"/>
      <c r="EN361" s="49"/>
      <c r="ES361" s="49"/>
      <c r="EX361" s="49"/>
      <c r="FC361" s="49"/>
      <c r="FH361" s="49"/>
      <c r="FI361" s="327"/>
      <c r="FR361" s="49"/>
      <c r="FW361" s="49"/>
      <c r="GB361" s="49"/>
      <c r="GG361" s="49"/>
      <c r="GH361" s="327"/>
      <c r="GL361" s="49"/>
    </row>
    <row r="362" spans="23:194" ht="18">
      <c r="W362" s="49"/>
      <c r="X362" s="49"/>
      <c r="AD362" s="49"/>
      <c r="AI362" s="49"/>
      <c r="AN362" s="49">
        <v>0</v>
      </c>
      <c r="AO362" s="49">
        <f t="shared" si="6"/>
        <v>0</v>
      </c>
      <c r="AR362" s="49"/>
      <c r="AX362" s="49"/>
      <c r="BB362" s="49"/>
      <c r="BC362"/>
      <c r="BE362" s="48"/>
      <c r="BG362" s="18"/>
      <c r="BH362" s="86"/>
      <c r="BJ362" s="3"/>
      <c r="BK362" s="49"/>
      <c r="BN362" s="47" t="s">
        <v>1407</v>
      </c>
      <c r="BQ362" s="86"/>
      <c r="BT362" s="49"/>
      <c r="BW362" s="48">
        <v>2023</v>
      </c>
      <c r="BZ362" s="86"/>
      <c r="CA362" s="1"/>
      <c r="CD362" s="49"/>
      <c r="CG362" s="49"/>
      <c r="CH362" s="493"/>
      <c r="CK362" s="49"/>
      <c r="CP362" s="49"/>
      <c r="CU362" s="49"/>
      <c r="CZ362" s="49"/>
      <c r="DA362" s="18"/>
      <c r="ED362" s="49"/>
      <c r="EI362" s="49"/>
    </row>
    <row r="363" spans="23:194" ht="18">
      <c r="W363" s="49"/>
      <c r="X363" s="49"/>
      <c r="AD363" s="49"/>
      <c r="AI363" s="49"/>
      <c r="AN363" s="49">
        <v>525.5</v>
      </c>
      <c r="AO363" s="49">
        <f t="shared" si="6"/>
        <v>394.125</v>
      </c>
      <c r="AR363" s="49"/>
      <c r="AX363" s="49"/>
      <c r="BE363" s="40"/>
      <c r="BH363" s="152"/>
      <c r="BJ363" s="3"/>
      <c r="BK363" s="49"/>
      <c r="BN363" s="61" t="s">
        <v>674</v>
      </c>
      <c r="BO363" s="97"/>
      <c r="BP363" s="61"/>
      <c r="BQ363" s="152">
        <v>11955.437500000018</v>
      </c>
      <c r="BR363" s="201" t="s">
        <v>1892</v>
      </c>
      <c r="BS363" s="3" t="s">
        <v>2441</v>
      </c>
      <c r="BT363" s="49"/>
      <c r="BU363" s="9"/>
      <c r="BW363" s="61" t="s">
        <v>2195</v>
      </c>
      <c r="BZ363" s="152">
        <v>22824.900000000016</v>
      </c>
      <c r="CA363" s="1" t="s">
        <v>3058</v>
      </c>
      <c r="CB363" s="3" t="s">
        <v>2441</v>
      </c>
      <c r="CD363" s="49"/>
      <c r="CG363" s="49"/>
      <c r="CH363" s="493"/>
    </row>
    <row r="364" spans="23:194" ht="18" customHeight="1">
      <c r="W364" s="49"/>
      <c r="X364" s="49"/>
      <c r="AD364" s="49"/>
      <c r="AI364" s="49"/>
      <c r="AN364" s="49">
        <v>364.6</v>
      </c>
      <c r="AO364" s="49">
        <f t="shared" si="6"/>
        <v>273.45000000000005</v>
      </c>
      <c r="AR364" s="49"/>
      <c r="AX364" s="49"/>
      <c r="BE364" s="270"/>
      <c r="BF364" s="18"/>
      <c r="BG364" s="272"/>
      <c r="BH364" s="49"/>
      <c r="BI364" s="18"/>
      <c r="BN364" s="48" t="s">
        <v>1407</v>
      </c>
      <c r="BQ364" s="86"/>
      <c r="BW364" s="48">
        <v>2023</v>
      </c>
      <c r="BZ364" s="86"/>
      <c r="CA364" s="1"/>
      <c r="CG364" s="49"/>
      <c r="CH364" s="493"/>
    </row>
    <row r="365" spans="23:194" ht="18" customHeight="1">
      <c r="W365" s="49"/>
      <c r="X365" s="49"/>
      <c r="AD365" s="49"/>
      <c r="AI365" s="49"/>
      <c r="AN365" s="49">
        <v>280.3</v>
      </c>
      <c r="AO365" s="49">
        <f t="shared" si="6"/>
        <v>210.22500000000002</v>
      </c>
      <c r="AR365" s="49"/>
      <c r="AX365" s="49"/>
      <c r="BE365" s="273"/>
      <c r="BF365" s="18"/>
      <c r="BG365" s="272"/>
      <c r="BH365" s="49"/>
      <c r="BI365" s="18"/>
      <c r="BN365" s="239" t="s">
        <v>35</v>
      </c>
      <c r="BO365" s="97"/>
      <c r="BP365" s="61"/>
      <c r="BQ365" s="152">
        <v>11057.950000000004</v>
      </c>
      <c r="BR365" s="201" t="s">
        <v>2434</v>
      </c>
      <c r="BS365" s="3" t="s">
        <v>2442</v>
      </c>
      <c r="BW365" s="61" t="s">
        <v>180</v>
      </c>
      <c r="BZ365" s="152">
        <v>22543.400000000016</v>
      </c>
      <c r="CA365" s="1" t="s">
        <v>3059</v>
      </c>
      <c r="CB365" s="3" t="s">
        <v>2442</v>
      </c>
    </row>
    <row r="366" spans="23:194" ht="18" customHeight="1">
      <c r="W366" s="49"/>
      <c r="X366" s="49"/>
      <c r="AD366" s="49"/>
      <c r="AI366" s="49"/>
      <c r="AN366" s="49">
        <v>345.40000000000003</v>
      </c>
      <c r="AO366" s="49">
        <f t="shared" si="6"/>
        <v>259.05</v>
      </c>
      <c r="AR366" s="49"/>
      <c r="AX366" s="49"/>
      <c r="BE366" s="18"/>
      <c r="BF366" s="18"/>
      <c r="BG366" s="272"/>
      <c r="BH366" s="49"/>
      <c r="BI366" s="18"/>
      <c r="BN366" s="48" t="s">
        <v>1407</v>
      </c>
      <c r="BQ366" s="86"/>
      <c r="BW366" s="48">
        <v>2023</v>
      </c>
      <c r="BZ366" s="86"/>
      <c r="CA366" s="1"/>
    </row>
    <row r="367" spans="23:194" ht="18" customHeight="1">
      <c r="W367" s="49"/>
      <c r="X367" s="49"/>
      <c r="AD367" s="49"/>
      <c r="AI367" s="49"/>
      <c r="AN367" s="49">
        <v>0</v>
      </c>
      <c r="AO367" s="49">
        <f t="shared" si="6"/>
        <v>0</v>
      </c>
      <c r="AR367" s="49"/>
      <c r="AX367" s="49"/>
      <c r="BE367" s="270"/>
      <c r="BF367" s="18"/>
      <c r="BG367" s="272"/>
      <c r="BH367" s="49"/>
      <c r="BI367" s="18"/>
      <c r="BN367" s="239" t="s">
        <v>4</v>
      </c>
      <c r="BO367" s="97"/>
      <c r="BP367" s="61"/>
      <c r="BQ367" s="152">
        <v>10535.174999999996</v>
      </c>
      <c r="BR367" s="201" t="s">
        <v>2435</v>
      </c>
      <c r="BS367" s="3" t="s">
        <v>2443</v>
      </c>
      <c r="BW367" s="61" t="s">
        <v>2203</v>
      </c>
      <c r="BZ367" s="152">
        <v>22048.39999999998</v>
      </c>
      <c r="CA367" s="1" t="s">
        <v>3060</v>
      </c>
      <c r="CB367" s="3" t="s">
        <v>2443</v>
      </c>
    </row>
    <row r="368" spans="23:194" ht="18" customHeight="1">
      <c r="W368" s="49"/>
      <c r="X368" s="49"/>
      <c r="AD368" s="49"/>
      <c r="AI368" s="49"/>
      <c r="AN368" s="49">
        <v>291.34999999999997</v>
      </c>
      <c r="AO368" s="49">
        <f t="shared" si="6"/>
        <v>218.51249999999999</v>
      </c>
      <c r="AR368" s="49"/>
      <c r="AX368" s="49"/>
      <c r="BE368" s="273"/>
      <c r="BF368" s="18"/>
      <c r="BG368" s="272"/>
      <c r="BH368" s="49"/>
      <c r="BI368" s="18"/>
      <c r="BN368" s="48" t="s">
        <v>1407</v>
      </c>
      <c r="BQ368" s="86"/>
      <c r="BW368" s="48">
        <v>2023</v>
      </c>
      <c r="BZ368" s="86"/>
      <c r="CA368" s="1"/>
    </row>
    <row r="369" spans="23:80" ht="18" customHeight="1">
      <c r="W369" s="49"/>
      <c r="X369" s="49"/>
      <c r="AD369" s="49"/>
      <c r="AI369" s="49"/>
      <c r="AN369" s="49">
        <v>530.20000000000005</v>
      </c>
      <c r="AO369" s="49">
        <f t="shared" si="6"/>
        <v>397.65000000000003</v>
      </c>
      <c r="AR369" s="49"/>
      <c r="AX369" s="49"/>
      <c r="BH369" s="49"/>
      <c r="BI369" s="18"/>
      <c r="BN369" s="61" t="s">
        <v>1331</v>
      </c>
      <c r="BO369" s="61"/>
      <c r="BP369" s="61"/>
      <c r="BQ369" s="152">
        <v>7442.2499999999482</v>
      </c>
      <c r="BR369" s="201" t="s">
        <v>1895</v>
      </c>
      <c r="BS369" s="3" t="s">
        <v>2444</v>
      </c>
      <c r="BW369" s="61" t="s">
        <v>2211</v>
      </c>
      <c r="BZ369" s="152">
        <v>21929.800000000039</v>
      </c>
      <c r="CA369" s="1" t="s">
        <v>3061</v>
      </c>
      <c r="CB369" s="3" t="s">
        <v>2444</v>
      </c>
    </row>
    <row r="370" spans="23:80" ht="18" customHeight="1">
      <c r="W370" s="49"/>
      <c r="X370" s="49"/>
      <c r="AD370" s="49"/>
      <c r="AI370" s="49"/>
      <c r="AN370" s="49">
        <v>241.7</v>
      </c>
      <c r="AO370" s="49">
        <f t="shared" si="6"/>
        <v>181.27499999999998</v>
      </c>
      <c r="AR370" s="49"/>
      <c r="AX370" s="49"/>
      <c r="BH370" s="49"/>
      <c r="BI370" s="18"/>
      <c r="BN370" s="48">
        <v>2020</v>
      </c>
      <c r="BQ370" s="86"/>
      <c r="BW370" s="48">
        <v>2023</v>
      </c>
      <c r="BZ370" s="86"/>
    </row>
    <row r="371" spans="23:80" ht="18" customHeight="1">
      <c r="W371" s="49"/>
      <c r="X371" s="49"/>
      <c r="AD371" s="49"/>
      <c r="AI371" s="49"/>
      <c r="AN371" s="49">
        <v>208.00000000000003</v>
      </c>
      <c r="AO371" s="49">
        <f t="shared" si="6"/>
        <v>156.00000000000003</v>
      </c>
      <c r="AR371" s="49"/>
      <c r="AX371" s="49"/>
      <c r="BH371" s="49"/>
      <c r="BI371" s="18"/>
      <c r="BN371" s="190" t="s">
        <v>1347</v>
      </c>
      <c r="BO371" s="61"/>
      <c r="BP371" s="61"/>
      <c r="BQ371" s="152">
        <v>6669.5499999999638</v>
      </c>
      <c r="BR371" s="201" t="s">
        <v>2436</v>
      </c>
      <c r="BS371" s="3" t="s">
        <v>2445</v>
      </c>
      <c r="BW371" s="61" t="s">
        <v>2193</v>
      </c>
      <c r="BZ371" s="152">
        <v>21866.450000000019</v>
      </c>
      <c r="CA371" s="1" t="s">
        <v>3062</v>
      </c>
      <c r="CB371" s="3" t="s">
        <v>2445</v>
      </c>
    </row>
    <row r="372" spans="23:80" ht="18" customHeight="1">
      <c r="W372" s="49"/>
      <c r="X372" s="49"/>
      <c r="AD372" s="49"/>
      <c r="AI372" s="49"/>
      <c r="AN372" s="49">
        <v>0</v>
      </c>
      <c r="AO372" s="49">
        <f t="shared" si="6"/>
        <v>0</v>
      </c>
      <c r="AR372" s="49"/>
      <c r="AX372" s="49"/>
      <c r="BH372" s="49"/>
      <c r="BI372" s="18"/>
      <c r="BN372" s="48">
        <v>2020</v>
      </c>
      <c r="BQ372" s="86"/>
      <c r="BW372" s="48">
        <v>2023</v>
      </c>
      <c r="BZ372" s="86"/>
      <c r="CA372" s="1"/>
    </row>
    <row r="373" spans="23:80" ht="18" customHeight="1">
      <c r="W373" s="49"/>
      <c r="X373" s="49"/>
      <c r="AD373" s="49"/>
      <c r="AI373" s="49"/>
      <c r="AN373" s="49">
        <v>382</v>
      </c>
      <c r="AO373" s="49">
        <f t="shared" si="6"/>
        <v>286.5</v>
      </c>
      <c r="AR373" s="49"/>
      <c r="AX373" s="49"/>
      <c r="BH373" s="49"/>
      <c r="BI373" s="18"/>
      <c r="BN373" s="190" t="s">
        <v>1340</v>
      </c>
      <c r="BO373" s="61"/>
      <c r="BP373" s="61"/>
      <c r="BQ373" s="152">
        <v>6620.650000000006</v>
      </c>
      <c r="BR373" s="201" t="s">
        <v>1897</v>
      </c>
      <c r="BS373" s="3" t="s">
        <v>2446</v>
      </c>
      <c r="BW373" s="61" t="s">
        <v>2213</v>
      </c>
      <c r="BZ373" s="152">
        <v>21651.50000000004</v>
      </c>
      <c r="CA373" s="1" t="s">
        <v>3063</v>
      </c>
      <c r="CB373" s="3" t="s">
        <v>2446</v>
      </c>
    </row>
    <row r="374" spans="23:80" ht="18" customHeight="1">
      <c r="W374" s="49"/>
      <c r="X374" s="49"/>
      <c r="AD374" s="49"/>
      <c r="AI374" s="49"/>
      <c r="AN374" s="49">
        <v>0</v>
      </c>
      <c r="AO374" s="49">
        <f t="shared" si="6"/>
        <v>0</v>
      </c>
      <c r="AR374" s="49"/>
      <c r="AX374" s="49"/>
      <c r="BH374" s="49"/>
      <c r="BI374" s="18"/>
      <c r="BN374" s="48">
        <v>2020</v>
      </c>
      <c r="BQ374" s="86"/>
      <c r="BW374" s="48">
        <v>2023</v>
      </c>
      <c r="BZ374" s="86"/>
      <c r="CA374" s="1"/>
    </row>
    <row r="375" spans="23:80" ht="18" customHeight="1">
      <c r="W375" s="49"/>
      <c r="X375" s="49"/>
      <c r="AD375" s="49"/>
      <c r="AI375" s="49"/>
      <c r="AN375" s="49">
        <v>525.59999999999991</v>
      </c>
      <c r="AO375" s="49">
        <f t="shared" ref="AO375:AO438" si="7">SUM(AN375)*(75/100)</f>
        <v>394.19999999999993</v>
      </c>
      <c r="AR375" s="49"/>
      <c r="AX375" s="49"/>
      <c r="BH375" s="49"/>
      <c r="BI375" s="18"/>
      <c r="BN375" s="190" t="s">
        <v>1339</v>
      </c>
      <c r="BO375" s="61"/>
      <c r="BP375" s="61"/>
      <c r="BQ375" s="152">
        <v>6462.3000000000111</v>
      </c>
      <c r="BR375" s="201" t="s">
        <v>2437</v>
      </c>
      <c r="BS375" s="3" t="s">
        <v>2447</v>
      </c>
      <c r="BW375" s="61" t="s">
        <v>2204</v>
      </c>
      <c r="BZ375" s="152">
        <v>21443.999999999993</v>
      </c>
      <c r="CA375" s="1" t="s">
        <v>3064</v>
      </c>
      <c r="CB375" s="3" t="s">
        <v>2447</v>
      </c>
    </row>
    <row r="376" spans="23:80" ht="18" customHeight="1">
      <c r="W376" s="49"/>
      <c r="X376" s="49"/>
      <c r="AD376" s="49"/>
      <c r="AI376" s="49"/>
      <c r="AN376" s="49">
        <v>470.6</v>
      </c>
      <c r="AO376" s="49">
        <f t="shared" si="7"/>
        <v>352.95000000000005</v>
      </c>
      <c r="AR376" s="49"/>
      <c r="AX376" s="49"/>
      <c r="BH376" s="49"/>
      <c r="BI376" s="18"/>
      <c r="BN376" s="48">
        <v>2020</v>
      </c>
      <c r="BQ376" s="86"/>
      <c r="BW376" s="48">
        <v>2023</v>
      </c>
      <c r="BZ376" s="86"/>
      <c r="CA376" s="1"/>
    </row>
    <row r="377" spans="23:80" ht="18" customHeight="1">
      <c r="W377" s="49"/>
      <c r="X377" s="49"/>
      <c r="AD377" s="49"/>
      <c r="AI377" s="49"/>
      <c r="AN377" s="49">
        <v>356.6</v>
      </c>
      <c r="AO377" s="49">
        <f t="shared" si="7"/>
        <v>267.45000000000005</v>
      </c>
      <c r="AR377" s="49"/>
      <c r="AX377" s="49"/>
      <c r="BH377" s="49"/>
      <c r="BI377" s="18"/>
      <c r="BN377" s="190" t="s">
        <v>1361</v>
      </c>
      <c r="BO377" s="61"/>
      <c r="BP377" s="61"/>
      <c r="BQ377" s="152">
        <v>6384.2000000000244</v>
      </c>
      <c r="BR377" s="201" t="s">
        <v>1899</v>
      </c>
      <c r="BS377" s="3" t="s">
        <v>2448</v>
      </c>
      <c r="BW377" s="61" t="s">
        <v>2205</v>
      </c>
      <c r="BZ377" s="152">
        <v>21379.050000000047</v>
      </c>
      <c r="CA377" s="1" t="s">
        <v>3065</v>
      </c>
      <c r="CB377" s="3" t="s">
        <v>2448</v>
      </c>
    </row>
    <row r="378" spans="23:80" ht="18" customHeight="1">
      <c r="W378" s="49"/>
      <c r="X378" s="49"/>
      <c r="AD378" s="49"/>
      <c r="AI378" s="49"/>
      <c r="AN378" s="49">
        <v>0</v>
      </c>
      <c r="AO378" s="49">
        <f t="shared" si="7"/>
        <v>0</v>
      </c>
      <c r="AR378" s="49"/>
      <c r="AX378" s="49"/>
      <c r="BH378" s="49"/>
      <c r="BI378" s="18"/>
      <c r="BN378" s="48">
        <v>2020</v>
      </c>
      <c r="BQ378" s="86"/>
      <c r="BW378" s="48">
        <v>2023</v>
      </c>
      <c r="BZ378" s="86"/>
      <c r="CA378" s="1"/>
    </row>
    <row r="379" spans="23:80" ht="18" customHeight="1">
      <c r="W379" s="49"/>
      <c r="X379" s="49"/>
      <c r="AD379" s="49"/>
      <c r="AI379" s="49"/>
      <c r="AN379" s="49">
        <v>0</v>
      </c>
      <c r="AO379" s="49">
        <f t="shared" si="7"/>
        <v>0</v>
      </c>
      <c r="AR379" s="49"/>
      <c r="AX379" s="49"/>
      <c r="BH379" s="49"/>
      <c r="BI379" s="18"/>
      <c r="BN379" s="190" t="s">
        <v>1338</v>
      </c>
      <c r="BO379" s="61"/>
      <c r="BP379" s="61"/>
      <c r="BQ379" s="152">
        <v>5658.2500000000473</v>
      </c>
      <c r="BR379" s="201" t="s">
        <v>2438</v>
      </c>
      <c r="BS379" s="3" t="s">
        <v>2449</v>
      </c>
      <c r="BW379" s="61" t="s">
        <v>2201</v>
      </c>
      <c r="BZ379" s="152">
        <v>21239.800000000007</v>
      </c>
      <c r="CA379" s="1" t="s">
        <v>3066</v>
      </c>
      <c r="CB379" s="3" t="s">
        <v>2449</v>
      </c>
    </row>
    <row r="380" spans="23:80" ht="18" customHeight="1">
      <c r="W380" s="49"/>
      <c r="X380" s="49"/>
      <c r="AD380" s="49"/>
      <c r="AI380" s="49"/>
      <c r="AN380" s="49">
        <v>464.25</v>
      </c>
      <c r="AO380" s="49">
        <f t="shared" si="7"/>
        <v>348.1875</v>
      </c>
      <c r="AR380" s="49"/>
      <c r="AX380" s="49"/>
      <c r="BH380" s="49"/>
      <c r="BI380" s="18"/>
      <c r="BN380" s="48">
        <v>2020</v>
      </c>
      <c r="BQ380" s="86"/>
      <c r="BW380" s="48">
        <v>2023</v>
      </c>
      <c r="BZ380" s="86"/>
      <c r="CA380" s="1"/>
    </row>
    <row r="381" spans="23:80" ht="18" customHeight="1">
      <c r="W381" s="49"/>
      <c r="X381" s="49"/>
      <c r="AD381" s="49"/>
      <c r="AI381" s="49"/>
      <c r="AN381" s="49">
        <v>381.8</v>
      </c>
      <c r="AO381" s="49">
        <f t="shared" si="7"/>
        <v>286.35000000000002</v>
      </c>
      <c r="AR381" s="49"/>
      <c r="AX381" s="49"/>
      <c r="BH381" s="49"/>
      <c r="BI381" s="18"/>
      <c r="BN381" s="61" t="s">
        <v>678</v>
      </c>
      <c r="BO381" s="61"/>
      <c r="BP381" s="61"/>
      <c r="BQ381" s="152">
        <v>4619.8874999999816</v>
      </c>
      <c r="BR381" s="201" t="s">
        <v>1574</v>
      </c>
      <c r="BS381" s="3" t="s">
        <v>2450</v>
      </c>
      <c r="BW381" s="61" t="s">
        <v>2194</v>
      </c>
      <c r="BZ381" s="152">
        <v>20759.000000000022</v>
      </c>
      <c r="CA381" s="1" t="s">
        <v>3067</v>
      </c>
      <c r="CB381" s="3" t="s">
        <v>2450</v>
      </c>
    </row>
    <row r="382" spans="23:80" ht="18" customHeight="1">
      <c r="W382" s="49"/>
      <c r="X382" s="49"/>
      <c r="AD382" s="49"/>
      <c r="AI382" s="49"/>
      <c r="AN382" s="49">
        <v>385</v>
      </c>
      <c r="AO382" s="49">
        <f t="shared" si="7"/>
        <v>288.75</v>
      </c>
      <c r="AR382" s="49"/>
      <c r="AX382" s="49"/>
      <c r="BH382" s="49"/>
      <c r="BI382" s="18"/>
      <c r="BN382" s="48">
        <v>2019</v>
      </c>
      <c r="BQ382" s="86"/>
      <c r="BW382" s="48">
        <v>2023</v>
      </c>
      <c r="BZ382" s="86"/>
      <c r="CA382" s="1"/>
    </row>
    <row r="383" spans="23:80" ht="18" customHeight="1">
      <c r="W383" s="49"/>
      <c r="X383" s="49"/>
      <c r="AD383" s="49"/>
      <c r="AI383" s="49"/>
      <c r="AN383" s="49">
        <v>243.55</v>
      </c>
      <c r="AO383" s="49">
        <f t="shared" si="7"/>
        <v>182.66250000000002</v>
      </c>
      <c r="AR383" s="49"/>
      <c r="AX383" s="49"/>
      <c r="BH383" s="49"/>
      <c r="BI383" s="18"/>
      <c r="BN383" s="61" t="s">
        <v>688</v>
      </c>
      <c r="BO383" s="61"/>
      <c r="BP383" s="61"/>
      <c r="BQ383" s="152">
        <v>4106.3999999999942</v>
      </c>
      <c r="BR383" s="201" t="s">
        <v>1534</v>
      </c>
      <c r="BS383" s="3" t="s">
        <v>2451</v>
      </c>
      <c r="BW383" s="61" t="s">
        <v>2192</v>
      </c>
      <c r="BZ383" s="152">
        <v>20437.199999999993</v>
      </c>
      <c r="CA383" s="1" t="s">
        <v>3068</v>
      </c>
      <c r="CB383" s="3" t="s">
        <v>2451</v>
      </c>
    </row>
    <row r="384" spans="23:80" ht="18" customHeight="1">
      <c r="W384" s="49"/>
      <c r="X384" s="49"/>
      <c r="AD384" s="49"/>
      <c r="AI384" s="49"/>
      <c r="AN384" s="49">
        <v>0</v>
      </c>
      <c r="AO384" s="49">
        <f t="shared" si="7"/>
        <v>0</v>
      </c>
      <c r="AR384" s="49"/>
      <c r="AX384" s="49"/>
      <c r="BH384" s="49"/>
      <c r="BI384" s="18"/>
      <c r="BN384" s="48">
        <v>2019</v>
      </c>
      <c r="BQ384" s="86"/>
      <c r="BW384" s="48">
        <v>2023</v>
      </c>
      <c r="BZ384" s="86"/>
      <c r="CA384" s="1"/>
    </row>
    <row r="385" spans="23:80" ht="18" customHeight="1">
      <c r="W385" s="49"/>
      <c r="X385" s="49"/>
      <c r="AD385" s="49"/>
      <c r="AI385" s="49"/>
      <c r="AN385" s="49">
        <v>369.5</v>
      </c>
      <c r="AO385" s="49">
        <f t="shared" si="7"/>
        <v>277.125</v>
      </c>
      <c r="AR385" s="49"/>
      <c r="AX385" s="49"/>
      <c r="BH385" s="49"/>
      <c r="BI385" s="18"/>
      <c r="BN385" s="61" t="s">
        <v>164</v>
      </c>
      <c r="BO385" s="61"/>
      <c r="BP385" s="61"/>
      <c r="BQ385" s="152">
        <v>0</v>
      </c>
      <c r="BR385" s="201" t="s">
        <v>2439</v>
      </c>
      <c r="BS385" s="57"/>
      <c r="BW385" s="61" t="s">
        <v>2189</v>
      </c>
      <c r="BZ385" s="152">
        <v>20097.199999999983</v>
      </c>
      <c r="CA385" s="1" t="s">
        <v>3069</v>
      </c>
      <c r="CB385" s="58" t="s">
        <v>1748</v>
      </c>
    </row>
    <row r="386" spans="23:80" ht="18" customHeight="1">
      <c r="W386" s="49"/>
      <c r="X386" s="49"/>
      <c r="AD386" s="49"/>
      <c r="AI386" s="49"/>
      <c r="AN386" s="49">
        <v>464.00000000000006</v>
      </c>
      <c r="AO386" s="49">
        <f t="shared" si="7"/>
        <v>348.00000000000006</v>
      </c>
      <c r="AR386" s="49"/>
      <c r="AX386" s="49"/>
      <c r="BH386" s="49"/>
      <c r="BI386" s="18"/>
      <c r="BW386" s="48">
        <v>2023</v>
      </c>
      <c r="BZ386" s="86"/>
    </row>
    <row r="387" spans="23:80" ht="18" customHeight="1">
      <c r="W387" s="49"/>
      <c r="X387" s="49"/>
      <c r="AD387" s="49"/>
      <c r="AI387" s="49"/>
      <c r="AN387" s="49">
        <v>225.55</v>
      </c>
      <c r="AO387" s="49">
        <f t="shared" si="7"/>
        <v>169.16250000000002</v>
      </c>
      <c r="AR387" s="49"/>
      <c r="AX387" s="49"/>
      <c r="BH387" s="49"/>
      <c r="BI387" s="18"/>
      <c r="BW387" s="61" t="s">
        <v>2197</v>
      </c>
      <c r="BZ387" s="152">
        <v>19845.89999999998</v>
      </c>
      <c r="CA387" s="1" t="s">
        <v>3070</v>
      </c>
      <c r="CB387" s="58" t="s">
        <v>2163</v>
      </c>
    </row>
    <row r="388" spans="23:80" ht="18" customHeight="1">
      <c r="W388" s="49"/>
      <c r="X388" s="49"/>
      <c r="AD388" s="49"/>
      <c r="AI388" s="49"/>
      <c r="AN388" s="49">
        <v>307</v>
      </c>
      <c r="AO388" s="49">
        <f t="shared" si="7"/>
        <v>230.25</v>
      </c>
      <c r="AR388" s="49"/>
      <c r="AX388" s="49"/>
      <c r="BH388" s="49"/>
      <c r="BI388" s="18"/>
      <c r="BW388" s="48">
        <v>2023</v>
      </c>
      <c r="BZ388" s="86"/>
      <c r="CA388" s="1"/>
    </row>
    <row r="389" spans="23:80" ht="18" customHeight="1">
      <c r="W389" s="49"/>
      <c r="X389" s="49"/>
      <c r="AD389" s="49"/>
      <c r="AI389" s="49"/>
      <c r="AN389" s="49">
        <v>232.65</v>
      </c>
      <c r="AO389" s="49">
        <f t="shared" si="7"/>
        <v>174.48750000000001</v>
      </c>
      <c r="AR389" s="49"/>
      <c r="AX389" s="49"/>
      <c r="BH389" s="49"/>
      <c r="BI389" s="18"/>
      <c r="BW389" s="61" t="s">
        <v>2207</v>
      </c>
      <c r="BZ389" s="152">
        <v>19815.750000000011</v>
      </c>
      <c r="CA389" s="1" t="s">
        <v>3071</v>
      </c>
      <c r="CB389" s="58" t="s">
        <v>2267</v>
      </c>
    </row>
    <row r="390" spans="23:80" ht="18" customHeight="1">
      <c r="W390" s="49"/>
      <c r="X390" s="49"/>
      <c r="AD390" s="49"/>
      <c r="AI390" s="49"/>
      <c r="AN390" s="49">
        <v>171.6</v>
      </c>
      <c r="AO390" s="49">
        <f t="shared" si="7"/>
        <v>128.69999999999999</v>
      </c>
      <c r="AR390" s="49"/>
      <c r="AX390" s="49"/>
      <c r="BH390" s="49"/>
      <c r="BI390" s="18"/>
      <c r="BW390" s="48">
        <v>2023</v>
      </c>
      <c r="BZ390" s="86"/>
      <c r="CA390" s="1"/>
    </row>
    <row r="391" spans="23:80" ht="18" customHeight="1">
      <c r="W391" s="49"/>
      <c r="X391" s="49"/>
      <c r="AD391" s="49"/>
      <c r="AI391" s="49"/>
      <c r="AN391" s="49">
        <v>0</v>
      </c>
      <c r="AO391" s="49">
        <f t="shared" si="7"/>
        <v>0</v>
      </c>
      <c r="AR391" s="49"/>
      <c r="AX391" s="49"/>
      <c r="BH391" s="49"/>
      <c r="BI391" s="18"/>
      <c r="BU391" s="61"/>
      <c r="BV391" s="338"/>
      <c r="BW391" s="61" t="s">
        <v>2214</v>
      </c>
      <c r="BZ391" s="152">
        <v>19575.600000000009</v>
      </c>
      <c r="CA391" s="1" t="s">
        <v>3072</v>
      </c>
      <c r="CB391" s="58" t="s">
        <v>2268</v>
      </c>
    </row>
    <row r="392" spans="23:80" ht="18" customHeight="1">
      <c r="W392" s="49"/>
      <c r="X392" s="49"/>
      <c r="AD392" s="49"/>
      <c r="AI392" s="49"/>
      <c r="AN392" s="49">
        <v>0</v>
      </c>
      <c r="AO392" s="49">
        <f t="shared" si="7"/>
        <v>0</v>
      </c>
      <c r="AR392" s="49"/>
      <c r="AX392" s="49"/>
      <c r="BH392" s="49"/>
      <c r="BI392" s="18"/>
      <c r="BU392" s="61"/>
      <c r="BV392" s="338"/>
      <c r="BW392" s="48">
        <v>2023</v>
      </c>
      <c r="BZ392" s="86"/>
      <c r="CA392" s="1"/>
    </row>
    <row r="393" spans="23:80" ht="18" customHeight="1">
      <c r="W393" s="49"/>
      <c r="X393" s="49"/>
      <c r="AD393" s="49"/>
      <c r="AI393" s="49"/>
      <c r="AN393" s="49">
        <v>403.15</v>
      </c>
      <c r="AO393" s="49">
        <f t="shared" si="7"/>
        <v>302.36249999999995</v>
      </c>
      <c r="AR393" s="49"/>
      <c r="AX393" s="49"/>
      <c r="BH393" s="49"/>
      <c r="BI393" s="18"/>
      <c r="BU393" s="61"/>
      <c r="BV393" s="338"/>
      <c r="BW393" s="61" t="s">
        <v>2202</v>
      </c>
      <c r="BZ393" s="152">
        <v>18222.299999999996</v>
      </c>
      <c r="CA393" s="1" t="s">
        <v>3073</v>
      </c>
      <c r="CB393" s="58" t="s">
        <v>2269</v>
      </c>
    </row>
    <row r="394" spans="23:80" ht="18" customHeight="1">
      <c r="W394" s="49"/>
      <c r="X394" s="49"/>
      <c r="AD394" s="49"/>
      <c r="AI394" s="49"/>
      <c r="AN394" s="49">
        <v>361.3</v>
      </c>
      <c r="AO394" s="49">
        <f t="shared" si="7"/>
        <v>270.97500000000002</v>
      </c>
      <c r="AR394" s="49"/>
      <c r="AX394" s="49"/>
      <c r="BH394" s="49"/>
      <c r="BI394" s="18"/>
      <c r="BU394" s="61"/>
      <c r="BV394" s="338"/>
      <c r="BW394" s="48">
        <v>2023</v>
      </c>
      <c r="BZ394" s="86"/>
      <c r="CA394" s="1"/>
    </row>
    <row r="395" spans="23:80" ht="18" customHeight="1">
      <c r="W395" s="49"/>
      <c r="X395" s="49"/>
      <c r="AD395" s="49"/>
      <c r="AI395" s="49"/>
      <c r="AN395" s="49">
        <v>360.90000000000003</v>
      </c>
      <c r="AO395" s="49">
        <f t="shared" si="7"/>
        <v>270.67500000000001</v>
      </c>
      <c r="AR395" s="49"/>
      <c r="AX395" s="49"/>
      <c r="BH395" s="49"/>
      <c r="BI395" s="18"/>
      <c r="BU395" s="61"/>
      <c r="BV395" s="338"/>
      <c r="BW395" s="61" t="s">
        <v>2200</v>
      </c>
      <c r="BZ395" s="152">
        <v>15787.899999999974</v>
      </c>
      <c r="CA395" s="1" t="s">
        <v>3074</v>
      </c>
      <c r="CB395" s="58" t="s">
        <v>2270</v>
      </c>
    </row>
    <row r="396" spans="23:80" ht="18" customHeight="1">
      <c r="W396" s="49"/>
      <c r="X396" s="49"/>
      <c r="AD396" s="49"/>
      <c r="AI396" s="49"/>
      <c r="AN396" s="49">
        <v>387.8</v>
      </c>
      <c r="AO396" s="49">
        <f t="shared" si="7"/>
        <v>290.85000000000002</v>
      </c>
      <c r="AR396" s="49"/>
      <c r="AX396" s="49"/>
      <c r="BH396" s="49"/>
      <c r="BI396" s="18"/>
      <c r="BU396" s="61"/>
      <c r="BV396" s="338"/>
      <c r="BW396" s="48">
        <v>2023</v>
      </c>
      <c r="BZ396" s="86"/>
    </row>
    <row r="397" spans="23:80" ht="18" customHeight="1">
      <c r="W397" s="49"/>
      <c r="X397" s="49"/>
      <c r="AD397" s="49"/>
      <c r="AI397" s="49"/>
      <c r="AN397" s="49">
        <v>598</v>
      </c>
      <c r="AO397" s="49">
        <f t="shared" si="7"/>
        <v>448.5</v>
      </c>
      <c r="AR397" s="49"/>
      <c r="AX397" s="49"/>
      <c r="BH397" s="49"/>
      <c r="BI397" s="18"/>
      <c r="BU397" s="61"/>
      <c r="BV397" s="338"/>
      <c r="BW397" s="239" t="s">
        <v>1670</v>
      </c>
      <c r="BZ397" s="152">
        <v>15287.475000000002</v>
      </c>
      <c r="CA397" s="1" t="s">
        <v>3075</v>
      </c>
      <c r="CB397" s="58" t="s">
        <v>2271</v>
      </c>
    </row>
    <row r="398" spans="23:80" ht="18" customHeight="1">
      <c r="W398" s="49"/>
      <c r="X398" s="49"/>
      <c r="AD398" s="49"/>
      <c r="AI398" s="49"/>
      <c r="AN398" s="49">
        <v>0</v>
      </c>
      <c r="AO398" s="49">
        <f t="shared" si="7"/>
        <v>0</v>
      </c>
      <c r="AR398" s="49"/>
      <c r="AX398" s="49"/>
      <c r="BH398" s="49"/>
      <c r="BI398" s="18"/>
      <c r="BU398" s="61"/>
      <c r="BV398" s="338"/>
      <c r="BW398" s="48">
        <v>2022</v>
      </c>
      <c r="BZ398" s="86"/>
      <c r="CA398" s="1"/>
    </row>
    <row r="399" spans="23:80" ht="18" customHeight="1">
      <c r="W399" s="49"/>
      <c r="X399" s="49"/>
      <c r="AD399" s="49"/>
      <c r="AI399" s="49"/>
      <c r="AN399" s="49">
        <v>0</v>
      </c>
      <c r="AO399" s="49">
        <f t="shared" si="7"/>
        <v>0</v>
      </c>
      <c r="AR399" s="49"/>
      <c r="AX399" s="49"/>
      <c r="BH399" s="49"/>
      <c r="BI399" s="18"/>
      <c r="BU399" s="61"/>
      <c r="BV399" s="338"/>
      <c r="BW399" s="239" t="s">
        <v>1669</v>
      </c>
      <c r="BZ399" s="152">
        <v>15233.324999999917</v>
      </c>
      <c r="CA399" s="1" t="s">
        <v>3076</v>
      </c>
      <c r="CB399" t="s">
        <v>2272</v>
      </c>
    </row>
    <row r="400" spans="23:80" ht="18" customHeight="1">
      <c r="W400" s="49"/>
      <c r="X400" s="49"/>
      <c r="AD400" s="49"/>
      <c r="AI400" s="49"/>
      <c r="AN400" s="49">
        <v>217</v>
      </c>
      <c r="AO400" s="49">
        <f t="shared" si="7"/>
        <v>162.75</v>
      </c>
      <c r="AR400" s="49"/>
      <c r="AX400" s="49"/>
      <c r="BH400" s="49"/>
      <c r="BI400" s="18"/>
      <c r="BU400" s="61"/>
      <c r="BV400" s="338"/>
      <c r="BW400" s="48">
        <v>2022</v>
      </c>
      <c r="BZ400" s="86"/>
    </row>
    <row r="401" spans="23:80" ht="18" customHeight="1">
      <c r="W401" s="49"/>
      <c r="X401" s="49"/>
      <c r="AD401" s="49"/>
      <c r="AI401" s="49"/>
      <c r="AN401" s="49">
        <v>516.30000000000007</v>
      </c>
      <c r="AO401" s="49">
        <f t="shared" si="7"/>
        <v>387.22500000000002</v>
      </c>
      <c r="AR401" s="49"/>
      <c r="AX401" s="49"/>
      <c r="BH401" s="49"/>
      <c r="BI401" s="18"/>
      <c r="BW401" s="239" t="s">
        <v>6</v>
      </c>
      <c r="BZ401" s="152">
        <v>14731.024999999978</v>
      </c>
      <c r="CA401" s="1" t="s">
        <v>3077</v>
      </c>
      <c r="CB401" s="58" t="s">
        <v>2273</v>
      </c>
    </row>
    <row r="402" spans="23:80" ht="18" customHeight="1">
      <c r="W402" s="49"/>
      <c r="X402" s="49"/>
      <c r="AD402" s="49"/>
      <c r="AI402" s="49"/>
      <c r="AN402" s="49">
        <v>382.2</v>
      </c>
      <c r="AO402" s="49">
        <f t="shared" si="7"/>
        <v>286.64999999999998</v>
      </c>
      <c r="AR402" s="49"/>
      <c r="AX402" s="49"/>
      <c r="BH402" s="49"/>
      <c r="BI402" s="18"/>
      <c r="BW402" s="48" t="s">
        <v>1806</v>
      </c>
      <c r="BZ402" s="86"/>
      <c r="CA402" s="1"/>
    </row>
    <row r="403" spans="23:80" ht="18" customHeight="1">
      <c r="W403" s="49"/>
      <c r="X403" s="49"/>
      <c r="AD403" s="49"/>
      <c r="AI403" s="49"/>
      <c r="AN403" s="49">
        <v>454.9</v>
      </c>
      <c r="AO403" s="49">
        <f t="shared" si="7"/>
        <v>341.17499999999995</v>
      </c>
      <c r="AR403" s="49"/>
      <c r="AX403" s="49"/>
      <c r="BH403" s="49"/>
      <c r="BI403" s="18"/>
      <c r="BW403" s="61" t="s">
        <v>2190</v>
      </c>
      <c r="BZ403" s="152">
        <v>14681.700000000019</v>
      </c>
      <c r="CA403" s="1" t="s">
        <v>3078</v>
      </c>
      <c r="CB403" s="58" t="s">
        <v>2274</v>
      </c>
    </row>
    <row r="404" spans="23:80" ht="18" customHeight="1">
      <c r="W404" s="49"/>
      <c r="X404" s="49"/>
      <c r="AD404" s="49"/>
      <c r="AI404" s="49"/>
      <c r="AN404" s="49">
        <v>290.29999999999995</v>
      </c>
      <c r="AO404" s="49">
        <f t="shared" si="7"/>
        <v>217.72499999999997</v>
      </c>
      <c r="AR404" s="49"/>
      <c r="AX404" s="49"/>
      <c r="BH404" s="49"/>
      <c r="BI404" s="18"/>
      <c r="BW404" s="48">
        <v>2023</v>
      </c>
      <c r="BZ404" s="86"/>
    </row>
    <row r="405" spans="23:80" ht="18" customHeight="1">
      <c r="W405" s="49"/>
      <c r="X405" s="49"/>
      <c r="AD405" s="49"/>
      <c r="AI405" s="49"/>
      <c r="AN405" s="49">
        <v>406.8</v>
      </c>
      <c r="AO405" s="49">
        <f t="shared" si="7"/>
        <v>305.10000000000002</v>
      </c>
      <c r="AR405" s="49"/>
      <c r="AX405" s="49"/>
      <c r="BH405" s="49"/>
      <c r="BI405" s="18"/>
      <c r="BW405" s="190" t="s">
        <v>1335</v>
      </c>
      <c r="BZ405" s="152">
        <v>14144.324999999923</v>
      </c>
      <c r="CA405" s="1" t="s">
        <v>3079</v>
      </c>
      <c r="CB405" t="s">
        <v>2275</v>
      </c>
    </row>
    <row r="406" spans="23:80" ht="18" customHeight="1">
      <c r="W406" s="49"/>
      <c r="X406" s="49"/>
      <c r="AD406" s="49"/>
      <c r="AI406" s="49"/>
      <c r="AN406" s="49">
        <v>331.5</v>
      </c>
      <c r="AO406" s="49">
        <f t="shared" si="7"/>
        <v>248.625</v>
      </c>
      <c r="AR406" s="49"/>
      <c r="AX406" s="49"/>
      <c r="BH406" s="49"/>
      <c r="BI406" s="18"/>
      <c r="BW406" s="48" t="s">
        <v>1806</v>
      </c>
      <c r="BZ406" s="86"/>
      <c r="CA406" s="1"/>
      <c r="CB406" s="57"/>
    </row>
    <row r="407" spans="23:80" ht="18" customHeight="1">
      <c r="W407" s="49"/>
      <c r="X407" s="49"/>
      <c r="AD407" s="49"/>
      <c r="AI407" s="49"/>
      <c r="AN407" s="49">
        <v>676.09999999999991</v>
      </c>
      <c r="AO407" s="49">
        <f t="shared" si="7"/>
        <v>507.07499999999993</v>
      </c>
      <c r="AR407" s="49"/>
      <c r="AX407" s="49"/>
      <c r="BH407" s="49"/>
      <c r="BI407" s="18"/>
      <c r="BW407" s="239" t="s">
        <v>19</v>
      </c>
      <c r="BZ407" s="152">
        <v>13794.74999999994</v>
      </c>
      <c r="CA407" s="1" t="s">
        <v>3080</v>
      </c>
      <c r="CB407" s="58" t="s">
        <v>2276</v>
      </c>
    </row>
    <row r="408" spans="23:80" ht="18" customHeight="1">
      <c r="W408" s="49"/>
      <c r="X408" s="49"/>
      <c r="AD408" s="49"/>
      <c r="AI408" s="49"/>
      <c r="AN408" s="49">
        <v>0</v>
      </c>
      <c r="AO408" s="49">
        <f t="shared" si="7"/>
        <v>0</v>
      </c>
      <c r="AR408" s="49"/>
      <c r="AX408" s="49"/>
      <c r="BH408" s="49"/>
      <c r="BI408" s="18"/>
      <c r="BW408" s="48" t="s">
        <v>1806</v>
      </c>
      <c r="BZ408" s="86"/>
      <c r="CA408" s="1"/>
      <c r="CB408" s="57"/>
    </row>
    <row r="409" spans="23:80" ht="18" customHeight="1">
      <c r="W409" s="49"/>
      <c r="X409" s="49"/>
      <c r="AD409" s="49"/>
      <c r="AI409" s="49"/>
      <c r="AN409" s="49">
        <v>481</v>
      </c>
      <c r="AO409" s="49">
        <f t="shared" si="7"/>
        <v>360.75</v>
      </c>
      <c r="AR409" s="49"/>
      <c r="AX409" s="49"/>
      <c r="BH409" s="49"/>
      <c r="BI409" s="18"/>
      <c r="BW409" s="239" t="s">
        <v>1651</v>
      </c>
      <c r="BZ409" s="152">
        <v>10849.6499999999</v>
      </c>
      <c r="CA409" s="1" t="s">
        <v>3081</v>
      </c>
      <c r="CB409" s="3" t="s">
        <v>2277</v>
      </c>
    </row>
    <row r="410" spans="23:80" ht="18" customHeight="1">
      <c r="W410" s="49"/>
      <c r="X410" s="49"/>
      <c r="AD410" s="49"/>
      <c r="AI410" s="49"/>
      <c r="AN410" s="49">
        <v>320.5</v>
      </c>
      <c r="AO410" s="49">
        <f t="shared" si="7"/>
        <v>240.375</v>
      </c>
      <c r="AR410" s="49"/>
      <c r="AX410" s="49"/>
      <c r="BH410" s="49"/>
      <c r="BI410" s="18"/>
      <c r="BW410" s="48">
        <v>2021</v>
      </c>
      <c r="BZ410" s="86"/>
      <c r="CA410" s="1"/>
      <c r="CB410" s="57"/>
    </row>
    <row r="411" spans="23:80" ht="18" customHeight="1">
      <c r="W411" s="49"/>
      <c r="X411" s="49"/>
      <c r="AD411" s="49"/>
      <c r="AI411" s="49"/>
      <c r="AN411" s="49">
        <v>312.59999999999997</v>
      </c>
      <c r="AO411" s="49">
        <f t="shared" si="7"/>
        <v>234.45</v>
      </c>
      <c r="AR411" s="49"/>
      <c r="AX411" s="49"/>
      <c r="BH411" s="49"/>
      <c r="BI411" s="18"/>
      <c r="BW411" s="239" t="s">
        <v>29</v>
      </c>
      <c r="BZ411" s="152">
        <v>8951.9749999999876</v>
      </c>
      <c r="CA411" s="1" t="s">
        <v>3082</v>
      </c>
      <c r="CB411" s="3" t="s">
        <v>2278</v>
      </c>
    </row>
    <row r="412" spans="23:80" ht="18" customHeight="1">
      <c r="W412" s="49"/>
      <c r="X412" s="49"/>
      <c r="AD412" s="49"/>
      <c r="AI412" s="49"/>
      <c r="AN412" s="49">
        <v>354.6</v>
      </c>
      <c r="AO412" s="49">
        <f t="shared" si="7"/>
        <v>265.95000000000005</v>
      </c>
      <c r="AR412" s="49"/>
      <c r="AX412" s="49"/>
      <c r="BH412" s="49"/>
      <c r="BI412" s="18"/>
      <c r="BW412" s="48">
        <v>2021</v>
      </c>
      <c r="BZ412" s="86"/>
      <c r="CA412" s="1"/>
      <c r="CB412" s="57"/>
    </row>
    <row r="413" spans="23:80" ht="18" customHeight="1">
      <c r="W413" s="49"/>
      <c r="X413" s="49"/>
      <c r="AD413" s="49"/>
      <c r="AI413" s="49"/>
      <c r="AN413" s="49">
        <v>172</v>
      </c>
      <c r="AO413" s="49">
        <f t="shared" si="7"/>
        <v>129</v>
      </c>
      <c r="AR413" s="49"/>
      <c r="AX413" s="49"/>
      <c r="BH413" s="49"/>
      <c r="BI413" s="18"/>
      <c r="BW413" s="61" t="s">
        <v>649</v>
      </c>
      <c r="BZ413" s="152">
        <v>3861.8749999999895</v>
      </c>
      <c r="CA413" s="1" t="s">
        <v>2432</v>
      </c>
      <c r="CB413" s="58" t="s">
        <v>2279</v>
      </c>
    </row>
    <row r="414" spans="23:80" ht="18" customHeight="1">
      <c r="W414" s="49"/>
      <c r="X414" s="49"/>
      <c r="AD414" s="49"/>
      <c r="AI414" s="49"/>
      <c r="AN414" s="49">
        <v>264.95</v>
      </c>
      <c r="AO414" s="49">
        <f t="shared" si="7"/>
        <v>198.71249999999998</v>
      </c>
      <c r="AR414" s="49"/>
      <c r="AX414" s="49"/>
      <c r="BH414" s="49"/>
      <c r="BI414" s="18"/>
      <c r="BW414" s="48">
        <v>2020</v>
      </c>
      <c r="BZ414" s="86"/>
      <c r="CA414" s="1"/>
      <c r="CB414" s="57"/>
    </row>
    <row r="415" spans="23:80" ht="18" customHeight="1">
      <c r="W415" s="49"/>
      <c r="X415" s="49"/>
      <c r="AD415" s="49"/>
      <c r="AI415" s="49"/>
      <c r="AN415" s="49">
        <v>405.15</v>
      </c>
      <c r="AO415" s="49">
        <f t="shared" si="7"/>
        <v>303.86249999999995</v>
      </c>
      <c r="AR415" s="49"/>
      <c r="AX415" s="49"/>
      <c r="BH415" s="49"/>
      <c r="BI415" s="18"/>
      <c r="BW415" s="61" t="s">
        <v>1331</v>
      </c>
      <c r="BZ415" s="152">
        <v>3721.1249999999741</v>
      </c>
      <c r="CA415" s="1" t="s">
        <v>1895</v>
      </c>
      <c r="CB415" s="3" t="s">
        <v>2280</v>
      </c>
    </row>
    <row r="416" spans="23:80" ht="18" customHeight="1">
      <c r="W416" s="49"/>
      <c r="X416" s="49"/>
      <c r="AD416" s="49"/>
      <c r="AI416" s="49"/>
      <c r="AN416" s="49">
        <v>416.6</v>
      </c>
      <c r="AO416" s="49">
        <f t="shared" si="7"/>
        <v>312.45000000000005</v>
      </c>
      <c r="AR416" s="49"/>
      <c r="AX416" s="49"/>
      <c r="BH416" s="49"/>
      <c r="BI416" s="18"/>
      <c r="BW416" s="48">
        <v>2020</v>
      </c>
      <c r="BZ416" s="86"/>
      <c r="CA416" s="1"/>
      <c r="CB416" s="57"/>
    </row>
    <row r="417" spans="23:80" ht="18" customHeight="1">
      <c r="W417" s="49"/>
      <c r="X417" s="49"/>
      <c r="AD417" s="49"/>
      <c r="AI417" s="49"/>
      <c r="AN417" s="49">
        <v>0</v>
      </c>
      <c r="AO417" s="49">
        <f t="shared" si="7"/>
        <v>0</v>
      </c>
      <c r="AR417" s="49"/>
      <c r="AX417" s="49"/>
      <c r="BH417" s="49"/>
      <c r="BI417" s="18"/>
      <c r="BW417" s="61" t="s">
        <v>674</v>
      </c>
      <c r="BZ417" s="152">
        <v>3480.8124999999945</v>
      </c>
      <c r="CA417" s="1" t="s">
        <v>3083</v>
      </c>
      <c r="CB417" s="3" t="s">
        <v>2281</v>
      </c>
    </row>
    <row r="418" spans="23:80" ht="18" customHeight="1">
      <c r="W418" s="49"/>
      <c r="X418" s="49"/>
      <c r="AD418" s="49"/>
      <c r="AI418" s="49"/>
      <c r="AN418" s="49">
        <v>0</v>
      </c>
      <c r="AO418" s="49">
        <f t="shared" si="7"/>
        <v>0</v>
      </c>
      <c r="AR418" s="49"/>
      <c r="AX418" s="49"/>
      <c r="BH418" s="49"/>
      <c r="BI418" s="18"/>
      <c r="BW418" s="48">
        <v>2020</v>
      </c>
      <c r="BZ418" s="86"/>
      <c r="CA418" s="1"/>
      <c r="CB418" s="57"/>
    </row>
    <row r="419" spans="23:80" ht="18" customHeight="1">
      <c r="AD419" s="49"/>
      <c r="AI419" s="49"/>
      <c r="AN419" s="49">
        <v>239.90000000000003</v>
      </c>
      <c r="AO419" s="49">
        <f t="shared" si="7"/>
        <v>179.92500000000001</v>
      </c>
      <c r="AR419" s="49"/>
      <c r="AX419" s="49"/>
      <c r="BH419" s="49"/>
      <c r="BI419" s="18"/>
      <c r="BW419" s="239" t="s">
        <v>35</v>
      </c>
      <c r="BZ419" s="152">
        <v>3469.6875000000014</v>
      </c>
      <c r="CA419" s="1" t="s">
        <v>3084</v>
      </c>
      <c r="CB419" s="3" t="s">
        <v>2282</v>
      </c>
    </row>
    <row r="420" spans="23:80" ht="18" customHeight="1">
      <c r="AD420" s="49"/>
      <c r="AI420" s="49"/>
      <c r="AN420" s="49">
        <v>426.45</v>
      </c>
      <c r="AO420" s="49">
        <f t="shared" si="7"/>
        <v>319.83749999999998</v>
      </c>
      <c r="AR420" s="49"/>
      <c r="AX420" s="49"/>
      <c r="BH420" s="49"/>
      <c r="BI420" s="18"/>
      <c r="BW420" s="48">
        <v>2020</v>
      </c>
      <c r="BZ420" s="86"/>
      <c r="CA420" s="1"/>
      <c r="CB420" s="57"/>
    </row>
    <row r="421" spans="23:80" ht="18" customHeight="1">
      <c r="AD421" s="49"/>
      <c r="AI421" s="49"/>
      <c r="AN421" s="49">
        <v>447.9</v>
      </c>
      <c r="AO421" s="49">
        <f t="shared" si="7"/>
        <v>335.92499999999995</v>
      </c>
      <c r="AR421" s="49"/>
      <c r="AX421" s="49"/>
      <c r="BH421" s="49"/>
      <c r="BI421" s="18"/>
      <c r="BW421" s="61" t="s">
        <v>158</v>
      </c>
      <c r="BZ421" s="152">
        <v>3439.1749999999947</v>
      </c>
      <c r="CA421" s="1" t="s">
        <v>3085</v>
      </c>
      <c r="CB421" s="3" t="s">
        <v>2283</v>
      </c>
    </row>
    <row r="422" spans="23:80" ht="18" customHeight="1">
      <c r="AD422" s="49"/>
      <c r="AI422" s="49"/>
      <c r="AN422" s="49">
        <v>0</v>
      </c>
      <c r="AO422" s="49">
        <f t="shared" si="7"/>
        <v>0</v>
      </c>
      <c r="AR422" s="49"/>
      <c r="AX422" s="49"/>
      <c r="BH422" s="49"/>
      <c r="BI422" s="18"/>
      <c r="BW422" s="47">
        <v>2020</v>
      </c>
      <c r="BZ422" s="86"/>
      <c r="CA422" s="1"/>
      <c r="CB422" s="57"/>
    </row>
    <row r="423" spans="23:80" ht="18" customHeight="1">
      <c r="AD423" s="49"/>
      <c r="AI423" s="49"/>
      <c r="AN423" s="49">
        <v>0</v>
      </c>
      <c r="AO423" s="49">
        <f t="shared" si="7"/>
        <v>0</v>
      </c>
      <c r="AR423" s="49"/>
      <c r="AX423" s="49"/>
      <c r="BH423" s="49"/>
      <c r="BI423" s="18"/>
      <c r="BW423" s="190" t="s">
        <v>1347</v>
      </c>
      <c r="BZ423" s="152">
        <v>3334.7749999999819</v>
      </c>
      <c r="CA423" s="1" t="s">
        <v>1896</v>
      </c>
      <c r="CB423" s="3" t="s">
        <v>2284</v>
      </c>
    </row>
    <row r="424" spans="23:80" ht="18" customHeight="1">
      <c r="AD424" s="49"/>
      <c r="AI424" s="49"/>
      <c r="AN424" s="49">
        <v>508.2</v>
      </c>
      <c r="AO424" s="49">
        <f t="shared" si="7"/>
        <v>381.15</v>
      </c>
      <c r="AR424" s="49"/>
      <c r="AX424" s="49"/>
      <c r="BH424" s="49"/>
      <c r="BI424" s="18"/>
      <c r="BW424" s="48">
        <v>2020</v>
      </c>
      <c r="BZ424" s="86"/>
      <c r="CA424" s="1"/>
      <c r="CB424" s="57"/>
    </row>
    <row r="425" spans="23:80" ht="18" customHeight="1">
      <c r="AD425" s="49"/>
      <c r="AI425" s="49"/>
      <c r="AN425" s="49">
        <v>292.2</v>
      </c>
      <c r="AO425" s="49">
        <f t="shared" si="7"/>
        <v>219.14999999999998</v>
      </c>
      <c r="AR425" s="49"/>
      <c r="AX425" s="49"/>
      <c r="BH425" s="49"/>
      <c r="BI425" s="18"/>
      <c r="BW425" s="190" t="s">
        <v>1340</v>
      </c>
      <c r="BZ425" s="152">
        <v>3310.325000000003</v>
      </c>
      <c r="CA425" s="1" t="s">
        <v>3086</v>
      </c>
      <c r="CB425" s="3" t="s">
        <v>2285</v>
      </c>
    </row>
    <row r="426" spans="23:80" ht="18" customHeight="1">
      <c r="AD426" s="49"/>
      <c r="AI426" s="49"/>
      <c r="AN426" s="49">
        <v>313.7</v>
      </c>
      <c r="AO426" s="49">
        <f t="shared" si="7"/>
        <v>235.27499999999998</v>
      </c>
      <c r="AR426" s="49"/>
      <c r="AX426" s="49"/>
      <c r="BH426" s="49"/>
      <c r="BI426" s="18"/>
      <c r="BW426" s="48">
        <v>2020</v>
      </c>
      <c r="BZ426" s="86"/>
      <c r="CA426" s="1"/>
    </row>
    <row r="427" spans="23:80" ht="18" customHeight="1">
      <c r="AD427" s="49"/>
      <c r="AI427" s="49"/>
      <c r="AN427" s="49">
        <v>282.8</v>
      </c>
      <c r="AO427" s="49">
        <f t="shared" si="7"/>
        <v>212.10000000000002</v>
      </c>
      <c r="AR427" s="49"/>
      <c r="AX427" s="49"/>
      <c r="BH427" s="49"/>
      <c r="BI427" s="18"/>
      <c r="BW427" s="190" t="s">
        <v>1339</v>
      </c>
      <c r="BZ427" s="152">
        <v>3231.1500000000055</v>
      </c>
      <c r="CA427" s="1" t="s">
        <v>2437</v>
      </c>
      <c r="CB427" s="3" t="s">
        <v>2286</v>
      </c>
    </row>
    <row r="428" spans="23:80" ht="18" customHeight="1">
      <c r="AD428" s="49"/>
      <c r="AI428" s="49"/>
      <c r="AN428" s="49">
        <v>0</v>
      </c>
      <c r="AO428" s="49">
        <f t="shared" si="7"/>
        <v>0</v>
      </c>
      <c r="AR428" s="49"/>
      <c r="AX428" s="49"/>
      <c r="BH428" s="49"/>
      <c r="BI428" s="18"/>
      <c r="BW428" s="48">
        <v>2020</v>
      </c>
      <c r="BZ428" s="86"/>
      <c r="CA428" s="1"/>
    </row>
    <row r="429" spans="23:80" ht="18" customHeight="1">
      <c r="AD429" s="49"/>
      <c r="AI429" s="49"/>
      <c r="AN429" s="49">
        <v>384.55</v>
      </c>
      <c r="AO429" s="49">
        <f t="shared" si="7"/>
        <v>288.41250000000002</v>
      </c>
      <c r="AR429" s="49"/>
      <c r="AX429" s="49"/>
      <c r="BH429" s="49"/>
      <c r="BI429" s="18"/>
      <c r="BW429" s="239" t="s">
        <v>4</v>
      </c>
      <c r="BZ429" s="152">
        <v>3222.2499999999977</v>
      </c>
      <c r="CA429" s="1" t="s">
        <v>3087</v>
      </c>
      <c r="CB429" s="3" t="s">
        <v>2287</v>
      </c>
    </row>
    <row r="430" spans="23:80" ht="18" customHeight="1">
      <c r="AD430" s="49"/>
      <c r="AI430" s="49"/>
      <c r="AN430" s="49">
        <v>393.6</v>
      </c>
      <c r="AO430" s="49">
        <f t="shared" si="7"/>
        <v>295.20000000000005</v>
      </c>
      <c r="AR430" s="49"/>
      <c r="AX430" s="49"/>
      <c r="BH430" s="49"/>
      <c r="BI430" s="18"/>
      <c r="BW430" s="48">
        <v>2020</v>
      </c>
      <c r="BZ430" s="86"/>
      <c r="CA430" s="1"/>
    </row>
    <row r="431" spans="23:80" ht="18" customHeight="1">
      <c r="AD431" s="49"/>
      <c r="AI431" s="49"/>
      <c r="AN431" s="49">
        <v>488.9</v>
      </c>
      <c r="AO431" s="49">
        <f t="shared" si="7"/>
        <v>366.67499999999995</v>
      </c>
      <c r="AR431" s="49"/>
      <c r="AX431" s="49"/>
      <c r="BH431" s="49"/>
      <c r="BI431" s="18"/>
      <c r="BW431" s="190" t="s">
        <v>1361</v>
      </c>
      <c r="BZ431" s="152">
        <v>3192.1000000000122</v>
      </c>
      <c r="CA431" s="1" t="s">
        <v>1899</v>
      </c>
      <c r="CB431" s="3" t="s">
        <v>2288</v>
      </c>
    </row>
    <row r="432" spans="23:80" ht="18" customHeight="1">
      <c r="AD432" s="49"/>
      <c r="AI432" s="49"/>
      <c r="AN432" s="49">
        <v>0</v>
      </c>
      <c r="AO432" s="49">
        <f t="shared" si="7"/>
        <v>0</v>
      </c>
      <c r="AR432" s="49"/>
      <c r="AX432" s="49"/>
      <c r="BH432" s="49"/>
      <c r="BI432" s="18"/>
      <c r="BW432" s="48">
        <v>2020</v>
      </c>
      <c r="BZ432" s="86"/>
      <c r="CA432" s="1"/>
    </row>
    <row r="433" spans="40:80" ht="18" customHeight="1">
      <c r="AN433" s="49">
        <v>566.9</v>
      </c>
      <c r="AO433" s="49">
        <f t="shared" si="7"/>
        <v>425.17499999999995</v>
      </c>
      <c r="AR433" s="49"/>
      <c r="AX433" s="49"/>
      <c r="BH433" s="49"/>
      <c r="BI433" s="18"/>
      <c r="BW433" s="190" t="s">
        <v>1338</v>
      </c>
      <c r="BZ433" s="152">
        <v>2829.1250000000236</v>
      </c>
      <c r="CA433" s="1" t="s">
        <v>2438</v>
      </c>
      <c r="CB433" s="3" t="s">
        <v>2289</v>
      </c>
    </row>
    <row r="434" spans="40:80" ht="18" customHeight="1">
      <c r="AN434" s="49">
        <v>412.7</v>
      </c>
      <c r="AO434" s="49">
        <f t="shared" si="7"/>
        <v>309.52499999999998</v>
      </c>
      <c r="AR434" s="49"/>
      <c r="AX434" s="49"/>
      <c r="BH434" s="49"/>
      <c r="BI434" s="18"/>
      <c r="BW434" s="48">
        <v>2020</v>
      </c>
      <c r="BZ434" s="86"/>
    </row>
    <row r="435" spans="40:80" ht="18" customHeight="1">
      <c r="AN435" s="49">
        <v>325.14999999999998</v>
      </c>
      <c r="AO435" s="49">
        <f t="shared" si="7"/>
        <v>243.86249999999998</v>
      </c>
      <c r="AR435" s="49"/>
      <c r="AX435" s="49"/>
      <c r="BH435" s="49"/>
      <c r="BI435" s="18"/>
      <c r="BW435" s="28" t="s">
        <v>678</v>
      </c>
      <c r="BZ435" s="152">
        <v>0</v>
      </c>
      <c r="CA435" s="1" t="s">
        <v>1574</v>
      </c>
      <c r="CB435" s="3"/>
    </row>
    <row r="436" spans="40:80" ht="18" customHeight="1">
      <c r="AN436" s="49">
        <v>405.09999999999997</v>
      </c>
      <c r="AO436" s="49">
        <f t="shared" si="7"/>
        <v>303.82499999999999</v>
      </c>
      <c r="AR436" s="49"/>
      <c r="AX436" s="49"/>
      <c r="BH436" s="49"/>
      <c r="BI436" s="18"/>
      <c r="BW436" s="28"/>
      <c r="BZ436" s="86"/>
    </row>
    <row r="437" spans="40:80" ht="18" customHeight="1">
      <c r="AN437" s="49">
        <v>216.6</v>
      </c>
      <c r="AO437" s="49">
        <f t="shared" si="7"/>
        <v>162.44999999999999</v>
      </c>
      <c r="AR437" s="49"/>
      <c r="AX437" s="49"/>
      <c r="BH437" s="49"/>
      <c r="BI437" s="18"/>
      <c r="BW437" s="28" t="s">
        <v>688</v>
      </c>
      <c r="BZ437" s="152">
        <v>0</v>
      </c>
      <c r="CA437" s="1" t="s">
        <v>1901</v>
      </c>
      <c r="CB437" s="3"/>
    </row>
    <row r="438" spans="40:80" ht="14.25">
      <c r="AN438" s="49">
        <v>457.9</v>
      </c>
      <c r="AO438" s="49">
        <f t="shared" si="7"/>
        <v>343.42499999999995</v>
      </c>
      <c r="AR438" s="49"/>
      <c r="AX438" s="49"/>
      <c r="BH438" s="49"/>
      <c r="BI438" s="18"/>
    </row>
    <row r="439" spans="40:80" ht="14.25">
      <c r="AN439" s="49">
        <v>243.3</v>
      </c>
      <c r="AO439" s="49">
        <f t="shared" ref="AO439:AO484" si="8">SUM(AN439)*(75/100)</f>
        <v>182.47500000000002</v>
      </c>
      <c r="AR439" s="49"/>
      <c r="AX439" s="49"/>
      <c r="BH439" s="49"/>
      <c r="BI439" s="18"/>
    </row>
    <row r="440" spans="40:80" ht="14.25">
      <c r="AN440" s="49">
        <v>0</v>
      </c>
      <c r="AO440" s="49">
        <f t="shared" si="8"/>
        <v>0</v>
      </c>
      <c r="AR440" s="49"/>
      <c r="AX440" s="49"/>
      <c r="BH440" s="49"/>
      <c r="BI440" s="18"/>
    </row>
    <row r="441" spans="40:80" ht="14.25">
      <c r="AN441" s="49">
        <v>419.95000000000005</v>
      </c>
      <c r="AO441" s="49">
        <f t="shared" si="8"/>
        <v>314.96250000000003</v>
      </c>
      <c r="AR441" s="49"/>
      <c r="AX441" s="49"/>
      <c r="BH441" s="49"/>
      <c r="BI441" s="18"/>
    </row>
    <row r="442" spans="40:80" ht="14.25">
      <c r="AN442" s="49">
        <v>343.5</v>
      </c>
      <c r="AO442" s="49">
        <f t="shared" si="8"/>
        <v>257.625</v>
      </c>
      <c r="AR442" s="49"/>
      <c r="AX442" s="49"/>
      <c r="BH442" s="49"/>
      <c r="BI442" s="18"/>
    </row>
    <row r="443" spans="40:80" ht="14.25">
      <c r="AN443" s="49">
        <v>349.4</v>
      </c>
      <c r="AO443" s="49">
        <f t="shared" si="8"/>
        <v>262.04999999999995</v>
      </c>
      <c r="AR443" s="49"/>
      <c r="AX443" s="49"/>
      <c r="BH443" s="49"/>
      <c r="BI443" s="18"/>
    </row>
    <row r="444" spans="40:80" ht="14.25">
      <c r="AN444" s="49">
        <v>489.59999999999997</v>
      </c>
      <c r="AO444" s="49">
        <f t="shared" si="8"/>
        <v>367.2</v>
      </c>
      <c r="AR444" s="49"/>
      <c r="AX444" s="49"/>
      <c r="BH444" s="49"/>
      <c r="BI444" s="18"/>
    </row>
    <row r="445" spans="40:80" ht="14.25">
      <c r="AN445" s="49">
        <v>351.45</v>
      </c>
      <c r="AO445" s="49">
        <f t="shared" si="8"/>
        <v>263.58749999999998</v>
      </c>
      <c r="AR445" s="49"/>
      <c r="AX445" s="49"/>
      <c r="BH445" s="49"/>
      <c r="BI445" s="18"/>
    </row>
    <row r="446" spans="40:80" ht="14.25">
      <c r="AN446" s="49"/>
      <c r="AO446" s="49">
        <f t="shared" si="8"/>
        <v>0</v>
      </c>
      <c r="AR446" s="49"/>
      <c r="AX446" s="49"/>
      <c r="BH446" s="49"/>
      <c r="BI446" s="18"/>
    </row>
    <row r="447" spans="40:80" ht="14.25">
      <c r="AN447" s="49">
        <v>444</v>
      </c>
      <c r="AO447" s="49">
        <f t="shared" si="8"/>
        <v>333</v>
      </c>
      <c r="AR447" s="49"/>
      <c r="AX447" s="49"/>
      <c r="BH447" s="49"/>
      <c r="BI447" s="18"/>
    </row>
    <row r="448" spans="40:80" ht="14.25">
      <c r="AN448" s="49">
        <v>0</v>
      </c>
      <c r="AO448" s="49">
        <f t="shared" si="8"/>
        <v>0</v>
      </c>
      <c r="AR448" s="49"/>
      <c r="AX448" s="49"/>
      <c r="BH448" s="49"/>
      <c r="BI448" s="18"/>
    </row>
    <row r="449" spans="40:61" ht="14.25">
      <c r="AN449" s="49">
        <v>393.5</v>
      </c>
      <c r="AO449" s="49">
        <f t="shared" si="8"/>
        <v>295.125</v>
      </c>
      <c r="AR449" s="49"/>
      <c r="AX449" s="49"/>
      <c r="BH449" s="49"/>
      <c r="BI449" s="18"/>
    </row>
    <row r="450" spans="40:61" ht="14.25">
      <c r="AN450" s="49">
        <v>421.65</v>
      </c>
      <c r="AO450" s="49">
        <f t="shared" si="8"/>
        <v>316.23749999999995</v>
      </c>
      <c r="AR450" s="49"/>
      <c r="AX450" s="49"/>
      <c r="BH450" s="49"/>
      <c r="BI450" s="18"/>
    </row>
    <row r="451" spans="40:61" ht="14.25">
      <c r="AN451" s="49">
        <v>0</v>
      </c>
      <c r="AO451" s="49">
        <f t="shared" si="8"/>
        <v>0</v>
      </c>
      <c r="AR451" s="49"/>
      <c r="AX451" s="49"/>
      <c r="BH451" s="49"/>
      <c r="BI451" s="18"/>
    </row>
    <row r="452" spans="40:61" ht="14.25">
      <c r="AN452" s="49">
        <v>438.15</v>
      </c>
      <c r="AO452" s="49">
        <f t="shared" si="8"/>
        <v>328.61249999999995</v>
      </c>
      <c r="AR452" s="49"/>
      <c r="AX452" s="49"/>
      <c r="BH452" s="49"/>
      <c r="BI452" s="18"/>
    </row>
    <row r="453" spans="40:61" ht="14.25">
      <c r="AN453" s="49">
        <v>352.5</v>
      </c>
      <c r="AO453" s="49">
        <f t="shared" si="8"/>
        <v>264.375</v>
      </c>
      <c r="AR453" s="49"/>
      <c r="AX453" s="49"/>
      <c r="BH453" s="49"/>
      <c r="BI453" s="18"/>
    </row>
    <row r="454" spans="40:61" ht="14.25">
      <c r="AN454" s="49">
        <v>306.5</v>
      </c>
      <c r="AO454" s="49">
        <f t="shared" si="8"/>
        <v>229.875</v>
      </c>
      <c r="AR454" s="49"/>
      <c r="AX454" s="49"/>
      <c r="BH454" s="49"/>
      <c r="BI454" s="18"/>
    </row>
    <row r="455" spans="40:61" ht="14.25">
      <c r="AN455" s="49">
        <v>0</v>
      </c>
      <c r="AO455" s="49">
        <f t="shared" si="8"/>
        <v>0</v>
      </c>
      <c r="AR455" s="49"/>
      <c r="AX455" s="49"/>
      <c r="BH455" s="49"/>
      <c r="BI455" s="18"/>
    </row>
    <row r="456" spans="40:61" ht="14.25">
      <c r="AN456" s="49">
        <v>409.1</v>
      </c>
      <c r="AO456" s="49">
        <f t="shared" si="8"/>
        <v>306.82500000000005</v>
      </c>
      <c r="AR456" s="49"/>
      <c r="AX456" s="49"/>
      <c r="BH456" s="49"/>
      <c r="BI456" s="18"/>
    </row>
    <row r="457" spans="40:61" ht="14.25">
      <c r="AN457" s="49">
        <v>0</v>
      </c>
      <c r="AO457" s="49">
        <f t="shared" si="8"/>
        <v>0</v>
      </c>
      <c r="AR457" s="49"/>
      <c r="AX457" s="49"/>
      <c r="BH457" s="49"/>
      <c r="BI457" s="18"/>
    </row>
    <row r="458" spans="40:61" ht="14.25">
      <c r="AN458" s="49">
        <v>240</v>
      </c>
      <c r="AO458" s="49">
        <f t="shared" si="8"/>
        <v>180</v>
      </c>
      <c r="AR458" s="49"/>
      <c r="AX458" s="49"/>
      <c r="BH458" s="49"/>
      <c r="BI458" s="18"/>
    </row>
    <row r="459" spans="40:61" ht="14.25">
      <c r="AN459" s="49">
        <v>0</v>
      </c>
      <c r="AO459" s="49">
        <f t="shared" si="8"/>
        <v>0</v>
      </c>
      <c r="AR459" s="49"/>
      <c r="AX459" s="49"/>
      <c r="BH459" s="49"/>
      <c r="BI459" s="18"/>
    </row>
    <row r="460" spans="40:61" ht="14.25">
      <c r="AN460" s="49">
        <v>0</v>
      </c>
      <c r="AO460" s="49">
        <f t="shared" si="8"/>
        <v>0</v>
      </c>
      <c r="AR460" s="49"/>
      <c r="AX460" s="49"/>
      <c r="BH460" s="49"/>
      <c r="BI460" s="18"/>
    </row>
    <row r="461" spans="40:61" ht="14.25">
      <c r="AN461" s="49">
        <v>545.35</v>
      </c>
      <c r="AO461" s="49">
        <f t="shared" si="8"/>
        <v>409.01250000000005</v>
      </c>
      <c r="AR461" s="49"/>
      <c r="AX461" s="49"/>
      <c r="BH461" s="49"/>
      <c r="BI461" s="18"/>
    </row>
    <row r="462" spans="40:61" ht="14.25">
      <c r="AN462" s="49">
        <v>242.29999999999998</v>
      </c>
      <c r="AO462" s="49">
        <f t="shared" si="8"/>
        <v>181.72499999999999</v>
      </c>
      <c r="AR462" s="49"/>
      <c r="AX462" s="49"/>
      <c r="BH462" s="49"/>
      <c r="BI462" s="18"/>
    </row>
    <row r="463" spans="40:61" ht="14.25">
      <c r="AN463" s="49">
        <v>0</v>
      </c>
      <c r="AO463" s="49">
        <f t="shared" si="8"/>
        <v>0</v>
      </c>
      <c r="AR463" s="49"/>
      <c r="AX463" s="49"/>
      <c r="BH463" s="49"/>
      <c r="BI463" s="18"/>
    </row>
    <row r="464" spans="40:61" ht="14.25">
      <c r="AN464" s="49">
        <v>456.8</v>
      </c>
      <c r="AO464" s="49">
        <f t="shared" si="8"/>
        <v>342.6</v>
      </c>
      <c r="AR464" s="49"/>
      <c r="AX464" s="49"/>
      <c r="BH464" s="49"/>
      <c r="BI464" s="18"/>
    </row>
    <row r="465" spans="40:61" ht="14.25">
      <c r="AN465" s="49">
        <v>554.90000000000009</v>
      </c>
      <c r="AO465" s="49">
        <f t="shared" si="8"/>
        <v>416.17500000000007</v>
      </c>
      <c r="AR465" s="49"/>
      <c r="AX465" s="49"/>
      <c r="BH465" s="49"/>
      <c r="BI465" s="18"/>
    </row>
    <row r="466" spans="40:61" ht="14.25">
      <c r="AN466" s="49">
        <v>0</v>
      </c>
      <c r="AO466" s="49">
        <f t="shared" si="8"/>
        <v>0</v>
      </c>
      <c r="AR466" s="49"/>
      <c r="AX466" s="49"/>
      <c r="BH466" s="49"/>
      <c r="BI466" s="18"/>
    </row>
    <row r="467" spans="40:61" ht="14.25">
      <c r="AN467" s="49">
        <v>434.1</v>
      </c>
      <c r="AO467" s="49">
        <f t="shared" si="8"/>
        <v>325.57500000000005</v>
      </c>
      <c r="AR467" s="49"/>
      <c r="AX467" s="49"/>
      <c r="BH467" s="49"/>
      <c r="BI467" s="18"/>
    </row>
    <row r="468" spans="40:61" ht="14.25">
      <c r="AN468" s="49">
        <v>0</v>
      </c>
      <c r="AO468" s="49">
        <f t="shared" si="8"/>
        <v>0</v>
      </c>
      <c r="AR468" s="49"/>
      <c r="AX468" s="49"/>
      <c r="BH468" s="49"/>
      <c r="BI468" s="18"/>
    </row>
    <row r="469" spans="40:61" ht="14.25">
      <c r="AN469" s="49">
        <v>0</v>
      </c>
      <c r="AO469" s="49">
        <f t="shared" si="8"/>
        <v>0</v>
      </c>
      <c r="AR469" s="49"/>
      <c r="AX469" s="49"/>
      <c r="BH469" s="49"/>
      <c r="BI469" s="18"/>
    </row>
    <row r="470" spans="40:61" ht="14.25">
      <c r="AN470" s="49">
        <v>0</v>
      </c>
      <c r="AO470" s="49">
        <f t="shared" si="8"/>
        <v>0</v>
      </c>
      <c r="AR470" s="49"/>
      <c r="AX470" s="49"/>
      <c r="BH470" s="49"/>
      <c r="BI470" s="18"/>
    </row>
    <row r="471" spans="40:61" ht="14.25">
      <c r="AN471" s="49">
        <v>0</v>
      </c>
      <c r="AO471" s="49">
        <f t="shared" si="8"/>
        <v>0</v>
      </c>
      <c r="AR471" s="49"/>
      <c r="AX471" s="49"/>
      <c r="BH471" s="49"/>
      <c r="BI471" s="18"/>
    </row>
    <row r="472" spans="40:61" ht="14.25">
      <c r="AN472" s="49">
        <v>525</v>
      </c>
      <c r="AO472" s="49">
        <f t="shared" si="8"/>
        <v>393.75</v>
      </c>
      <c r="AR472" s="49"/>
      <c r="AX472" s="49"/>
      <c r="BH472" s="49"/>
      <c r="BI472" s="18"/>
    </row>
    <row r="473" spans="40:61" ht="14.25">
      <c r="AN473" s="49">
        <v>402.5</v>
      </c>
      <c r="AO473" s="49">
        <f t="shared" si="8"/>
        <v>301.875</v>
      </c>
      <c r="AR473" s="49"/>
      <c r="AX473" s="49"/>
      <c r="BH473" s="49"/>
      <c r="BI473" s="18"/>
    </row>
    <row r="474" spans="40:61" ht="14.25">
      <c r="AN474" s="49">
        <v>0</v>
      </c>
      <c r="AO474" s="49">
        <f t="shared" si="8"/>
        <v>0</v>
      </c>
      <c r="AR474" s="49"/>
      <c r="AX474" s="49"/>
      <c r="BH474" s="49"/>
      <c r="BI474" s="18"/>
    </row>
    <row r="475" spans="40:61" ht="14.25">
      <c r="AN475" s="49">
        <v>668.39999999999986</v>
      </c>
      <c r="AO475" s="49">
        <f t="shared" si="8"/>
        <v>501.2999999999999</v>
      </c>
      <c r="AR475" s="49"/>
      <c r="AX475" s="49"/>
      <c r="BH475" s="49"/>
      <c r="BI475" s="18"/>
    </row>
    <row r="476" spans="40:61" ht="14.25">
      <c r="AN476" s="49">
        <v>0</v>
      </c>
      <c r="AO476" s="49">
        <f t="shared" si="8"/>
        <v>0</v>
      </c>
      <c r="AR476" s="49"/>
      <c r="AX476" s="49"/>
      <c r="BH476" s="49"/>
      <c r="BI476" s="18"/>
    </row>
    <row r="477" spans="40:61" ht="14.25">
      <c r="AN477" s="49">
        <v>0</v>
      </c>
      <c r="AO477" s="49">
        <f t="shared" si="8"/>
        <v>0</v>
      </c>
      <c r="AR477" s="49"/>
      <c r="AX477" s="49"/>
      <c r="BH477" s="49"/>
      <c r="BI477" s="18"/>
    </row>
    <row r="478" spans="40:61" ht="14.25">
      <c r="AN478" s="49">
        <v>0</v>
      </c>
      <c r="AO478" s="49">
        <f t="shared" si="8"/>
        <v>0</v>
      </c>
      <c r="AR478" s="49"/>
      <c r="AX478" s="49"/>
      <c r="BH478" s="49"/>
      <c r="BI478" s="18"/>
    </row>
    <row r="479" spans="40:61" ht="14.25">
      <c r="AN479" s="49">
        <v>489.8</v>
      </c>
      <c r="AO479" s="49">
        <f t="shared" si="8"/>
        <v>367.35</v>
      </c>
      <c r="AR479" s="49"/>
      <c r="AX479" s="49"/>
      <c r="BH479" s="49"/>
      <c r="BI479" s="18"/>
    </row>
    <row r="480" spans="40:61" ht="14.25">
      <c r="AN480" s="49">
        <v>0</v>
      </c>
      <c r="AO480" s="49">
        <f t="shared" si="8"/>
        <v>0</v>
      </c>
      <c r="AR480" s="49"/>
      <c r="AX480" s="49"/>
      <c r="BH480" s="49"/>
      <c r="BI480" s="18"/>
    </row>
    <row r="481" spans="40:61" ht="14.25">
      <c r="AN481" s="49">
        <v>0</v>
      </c>
      <c r="AO481" s="49">
        <f t="shared" si="8"/>
        <v>0</v>
      </c>
      <c r="AR481" s="49"/>
      <c r="AX481" s="49"/>
      <c r="BH481" s="49"/>
      <c r="BI481" s="18"/>
    </row>
    <row r="482" spans="40:61" ht="14.25">
      <c r="AN482" s="49">
        <v>0</v>
      </c>
      <c r="AO482" s="49">
        <f t="shared" si="8"/>
        <v>0</v>
      </c>
      <c r="AR482" s="49"/>
      <c r="AX482" s="49"/>
      <c r="BH482" s="49"/>
      <c r="BI482" s="18"/>
    </row>
    <row r="483" spans="40:61" ht="14.25">
      <c r="AN483" s="49">
        <v>478.15000000000003</v>
      </c>
      <c r="AO483" s="49">
        <f t="shared" si="8"/>
        <v>358.61250000000001</v>
      </c>
      <c r="AR483" s="49"/>
      <c r="AX483" s="49"/>
      <c r="BH483" s="49"/>
      <c r="BI483" s="18"/>
    </row>
    <row r="484" spans="40:61" ht="14.25">
      <c r="AN484" s="49">
        <v>414.8</v>
      </c>
      <c r="AO484" s="49">
        <f t="shared" si="8"/>
        <v>311.10000000000002</v>
      </c>
      <c r="AX484" s="49"/>
      <c r="BH484" s="49"/>
      <c r="BI484" s="18"/>
    </row>
    <row r="485" spans="40:61" ht="14.25">
      <c r="AX485" s="49"/>
      <c r="BH485" s="49"/>
      <c r="BI485" s="18"/>
    </row>
    <row r="486" spans="40:61" ht="14.25">
      <c r="AX486" s="49"/>
      <c r="BH486" s="49"/>
      <c r="BI486" s="18"/>
    </row>
    <row r="487" spans="40:61" ht="14.25">
      <c r="AX487" s="49"/>
      <c r="BH487" s="49"/>
      <c r="BI487" s="18"/>
    </row>
    <row r="488" spans="40:61" ht="14.25">
      <c r="AX488" s="49"/>
      <c r="BH488" s="49"/>
      <c r="BI488" s="18"/>
    </row>
    <row r="489" spans="40:61" ht="14.25">
      <c r="AX489" s="49"/>
      <c r="BH489" s="49"/>
      <c r="BI489" s="18"/>
    </row>
    <row r="490" spans="40:61" ht="14.25">
      <c r="AX490" s="49"/>
      <c r="BH490" s="49"/>
      <c r="BI490" s="18"/>
    </row>
    <row r="491" spans="40:61" ht="14.25">
      <c r="AX491" s="49"/>
      <c r="BH491" s="49"/>
      <c r="BI491" s="18"/>
    </row>
    <row r="492" spans="40:61" ht="14.25">
      <c r="AX492" s="49"/>
      <c r="BH492" s="49"/>
      <c r="BI492" s="18"/>
    </row>
    <row r="493" spans="40:61" ht="14.25">
      <c r="AX493" s="49"/>
      <c r="BH493" s="49"/>
      <c r="BI493" s="18"/>
    </row>
    <row r="494" spans="40:61" ht="14.25">
      <c r="AX494" s="49"/>
      <c r="BH494" s="49"/>
      <c r="BI494" s="18"/>
    </row>
    <row r="495" spans="40:61" ht="14.25">
      <c r="AX495" s="49"/>
      <c r="BH495" s="49"/>
      <c r="BI495" s="18"/>
    </row>
    <row r="496" spans="40:61" ht="14.25">
      <c r="AX496" s="49"/>
      <c r="BH496" s="49"/>
      <c r="BI496" s="18"/>
    </row>
    <row r="497" spans="50:61" ht="14.25">
      <c r="AX497" s="49"/>
      <c r="BH497" s="49"/>
      <c r="BI497" s="18"/>
    </row>
    <row r="498" spans="50:61" ht="14.25">
      <c r="AX498" s="49"/>
      <c r="BH498" s="49"/>
      <c r="BI498" s="18"/>
    </row>
    <row r="499" spans="50:61" ht="14.25">
      <c r="AX499" s="49"/>
      <c r="BH499" s="49"/>
      <c r="BI499" s="18"/>
    </row>
    <row r="500" spans="50:61" ht="14.25">
      <c r="AX500" s="49"/>
      <c r="BH500" s="49"/>
      <c r="BI500" s="18"/>
    </row>
    <row r="501" spans="50:61" ht="14.25">
      <c r="AX501" s="49"/>
      <c r="BH501" s="49"/>
      <c r="BI501" s="18"/>
    </row>
    <row r="502" spans="50:61" ht="14.25">
      <c r="AX502" s="49"/>
      <c r="BH502" s="49"/>
      <c r="BI502" s="18"/>
    </row>
    <row r="503" spans="50:61" ht="14.25">
      <c r="AX503" s="49"/>
      <c r="BH503" s="49"/>
      <c r="BI503" s="18"/>
    </row>
    <row r="504" spans="50:61" ht="14.25">
      <c r="AX504" s="49"/>
      <c r="BH504" s="49"/>
      <c r="BI504" s="18"/>
    </row>
    <row r="505" spans="50:61" ht="14.25">
      <c r="AX505" s="49"/>
      <c r="BH505" s="49"/>
      <c r="BI505" s="18"/>
    </row>
    <row r="506" spans="50:61" ht="14.25">
      <c r="AX506" s="49"/>
      <c r="BH506" s="49"/>
      <c r="BI506" s="18"/>
    </row>
    <row r="507" spans="50:61" ht="14.25">
      <c r="AX507" s="49"/>
      <c r="BH507" s="49"/>
      <c r="BI507" s="18"/>
    </row>
    <row r="508" spans="50:61" ht="14.25">
      <c r="AX508" s="49"/>
      <c r="BH508" s="49"/>
      <c r="BI508" s="18"/>
    </row>
    <row r="509" spans="50:61" ht="14.25">
      <c r="AX509" s="49"/>
      <c r="BH509" s="49"/>
      <c r="BI509" s="18"/>
    </row>
    <row r="510" spans="50:61" ht="14.25">
      <c r="AX510" s="49"/>
      <c r="BH510" s="49"/>
      <c r="BI510" s="18"/>
    </row>
    <row r="511" spans="50:61" ht="14.25">
      <c r="AX511" s="49"/>
      <c r="BH511" s="49"/>
      <c r="BI511" s="18"/>
    </row>
    <row r="512" spans="50:61" ht="14.25">
      <c r="AX512" s="49"/>
      <c r="BH512" s="49"/>
      <c r="BI512" s="18"/>
    </row>
    <row r="513" spans="50:61" ht="14.25">
      <c r="AX513" s="49"/>
      <c r="BH513" s="49"/>
      <c r="BI513" s="18"/>
    </row>
    <row r="514" spans="50:61" ht="14.25">
      <c r="AX514" s="49"/>
      <c r="BH514" s="49"/>
      <c r="BI514" s="18"/>
    </row>
    <row r="515" spans="50:61" ht="14.25">
      <c r="AX515" s="49"/>
      <c r="BH515" s="49"/>
      <c r="BI515" s="18"/>
    </row>
    <row r="516" spans="50:61" ht="14.25">
      <c r="AX516" s="49"/>
      <c r="BH516" s="49"/>
      <c r="BI516" s="18"/>
    </row>
    <row r="517" spans="50:61" ht="14.25">
      <c r="AX517" s="49"/>
      <c r="BH517" s="49"/>
      <c r="BI517" s="18"/>
    </row>
    <row r="518" spans="50:61" ht="14.25">
      <c r="AX518" s="49"/>
      <c r="BH518" s="49"/>
      <c r="BI518" s="18"/>
    </row>
    <row r="519" spans="50:61" ht="14.25">
      <c r="AX519" s="49"/>
      <c r="BH519" s="49"/>
      <c r="BI519" s="18"/>
    </row>
    <row r="520" spans="50:61" ht="14.25">
      <c r="AX520" s="49"/>
      <c r="BH520" s="49"/>
      <c r="BI520" s="18"/>
    </row>
    <row r="521" spans="50:61" ht="14.25">
      <c r="BH521" s="49"/>
      <c r="BI521" s="18"/>
    </row>
    <row r="522" spans="50:61" ht="14.25">
      <c r="BH522" s="49"/>
      <c r="BI522" s="18"/>
    </row>
    <row r="523" spans="50:61" ht="14.25">
      <c r="BH523" s="49"/>
      <c r="BI523" s="18"/>
    </row>
    <row r="524" spans="50:61" ht="14.25">
      <c r="BH524" s="49"/>
      <c r="BI524" s="18"/>
    </row>
    <row r="525" spans="50:61" ht="14.25">
      <c r="BH525" s="49"/>
      <c r="BI525" s="18"/>
    </row>
    <row r="526" spans="50:61" ht="14.25">
      <c r="BH526" s="49"/>
      <c r="BI526" s="18"/>
    </row>
    <row r="527" spans="50:61" ht="14.25">
      <c r="BH527" s="49"/>
      <c r="BI527" s="18"/>
    </row>
    <row r="528" spans="50:61" ht="14.25">
      <c r="BH528" s="49"/>
      <c r="BI528" s="18"/>
    </row>
    <row r="529" spans="60:61" ht="14.25">
      <c r="BH529" s="49"/>
      <c r="BI529" s="18"/>
    </row>
    <row r="530" spans="60:61" ht="14.25">
      <c r="BH530" s="49"/>
      <c r="BI530" s="18"/>
    </row>
    <row r="531" spans="60:61" ht="14.25">
      <c r="BH531" s="49"/>
      <c r="BI531" s="18"/>
    </row>
    <row r="532" spans="60:61" ht="14.25">
      <c r="BH532" s="49"/>
      <c r="BI532" s="18"/>
    </row>
    <row r="533" spans="60:61" ht="14.25">
      <c r="BH533" s="49"/>
      <c r="BI533" s="18"/>
    </row>
    <row r="534" spans="60:61" ht="14.25">
      <c r="BH534" s="49"/>
      <c r="BI534" s="18"/>
    </row>
    <row r="535" spans="60:61" ht="14.25">
      <c r="BH535" s="49"/>
      <c r="BI535" s="18"/>
    </row>
    <row r="536" spans="60:61" ht="14.25">
      <c r="BH536" s="49"/>
      <c r="BI536" s="18"/>
    </row>
    <row r="537" spans="60:61" ht="14.25">
      <c r="BH537" s="49"/>
      <c r="BI537" s="18"/>
    </row>
    <row r="538" spans="60:61" ht="14.25">
      <c r="BH538" s="49"/>
      <c r="BI538" s="18"/>
    </row>
  </sheetData>
  <sortState xmlns:xlrd2="http://schemas.microsoft.com/office/spreadsheetml/2017/richdata2" ref="A6:NQ141">
    <sortCondition ref="A6:A141"/>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F252"/>
  <sheetViews>
    <sheetView zoomScaleNormal="100" workbookViewId="0">
      <pane xSplit="4" ySplit="2" topLeftCell="FM90" activePane="bottomRight" state="frozen"/>
      <selection pane="topRight" activeCell="E1" sqref="E1"/>
      <selection pane="bottomLeft" activeCell="A3" sqref="A3"/>
      <selection pane="bottomRight" activeCell="GS3" sqref="GS3:GX138"/>
    </sheetView>
  </sheetViews>
  <sheetFormatPr defaultColWidth="8.85546875" defaultRowHeight="12.75"/>
  <cols>
    <col min="3" max="3" width="11.42578125" customWidth="1"/>
    <col min="4" max="4" width="10.7109375" customWidth="1"/>
    <col min="5" max="104" width="4.28515625" customWidth="1"/>
    <col min="105" max="105" width="4.42578125" bestFit="1" customWidth="1"/>
    <col min="106" max="214" width="4.28515625" customWidth="1"/>
    <col min="215" max="215" width="4.140625" customWidth="1"/>
    <col min="216" max="225" width="3.7109375" customWidth="1"/>
    <col min="226" max="234" width="2.7109375" customWidth="1"/>
  </cols>
  <sheetData>
    <row r="1" spans="1:214" s="23" customFormat="1" ht="25.5">
      <c r="A1" s="30" t="s">
        <v>3927</v>
      </c>
      <c r="CB1" s="198"/>
      <c r="CS1" s="198"/>
      <c r="CU1" s="296"/>
      <c r="CV1" s="198"/>
      <c r="CZ1" t="s">
        <v>965</v>
      </c>
      <c r="DN1" s="296"/>
    </row>
    <row r="2" spans="1:214">
      <c r="E2" s="101">
        <v>1</v>
      </c>
      <c r="F2" s="101">
        <v>2</v>
      </c>
      <c r="G2" s="101">
        <v>3</v>
      </c>
      <c r="H2" s="101">
        <v>4</v>
      </c>
      <c r="I2" s="101">
        <v>5</v>
      </c>
      <c r="J2" s="101">
        <v>6</v>
      </c>
      <c r="K2" s="101">
        <v>7</v>
      </c>
      <c r="L2" s="101">
        <v>8</v>
      </c>
      <c r="M2" s="101">
        <v>9</v>
      </c>
      <c r="N2" s="101">
        <v>10</v>
      </c>
      <c r="O2" s="101">
        <v>11</v>
      </c>
      <c r="P2" s="101">
        <v>12</v>
      </c>
      <c r="Q2" s="101">
        <v>13</v>
      </c>
      <c r="R2" s="101">
        <v>14</v>
      </c>
      <c r="S2" s="101">
        <v>15</v>
      </c>
      <c r="T2" s="101">
        <v>16</v>
      </c>
      <c r="U2" s="101">
        <v>17</v>
      </c>
      <c r="V2" s="101">
        <v>18</v>
      </c>
      <c r="W2" s="101">
        <v>19</v>
      </c>
      <c r="X2" s="101">
        <v>20</v>
      </c>
      <c r="Y2" s="101">
        <v>21</v>
      </c>
      <c r="Z2" s="101">
        <v>22</v>
      </c>
      <c r="AA2" s="101">
        <v>23</v>
      </c>
      <c r="AB2" s="101">
        <v>24</v>
      </c>
      <c r="AC2" s="101">
        <v>25</v>
      </c>
      <c r="AD2" s="101">
        <v>26</v>
      </c>
      <c r="AE2" s="101">
        <v>27</v>
      </c>
      <c r="AF2" s="101">
        <v>28</v>
      </c>
      <c r="AG2" s="101">
        <v>29</v>
      </c>
      <c r="AH2" s="101">
        <v>30</v>
      </c>
      <c r="AI2" s="101">
        <v>31</v>
      </c>
      <c r="AJ2" s="101">
        <v>32</v>
      </c>
      <c r="AK2" s="101">
        <v>33</v>
      </c>
      <c r="AL2" s="101">
        <v>34</v>
      </c>
      <c r="AM2" s="101">
        <v>35</v>
      </c>
      <c r="AN2" s="101">
        <v>36</v>
      </c>
      <c r="AO2" s="101">
        <v>37</v>
      </c>
      <c r="AP2" s="101">
        <v>38</v>
      </c>
      <c r="AQ2" s="101">
        <v>39</v>
      </c>
      <c r="AR2" s="101">
        <v>40</v>
      </c>
      <c r="AS2" s="101">
        <v>41</v>
      </c>
      <c r="AT2" s="101">
        <v>42</v>
      </c>
      <c r="AU2" s="101">
        <v>43</v>
      </c>
      <c r="AV2" s="101">
        <v>44</v>
      </c>
      <c r="AW2" s="101">
        <v>45</v>
      </c>
      <c r="AX2" s="101">
        <v>46</v>
      </c>
      <c r="AY2" s="101">
        <v>47</v>
      </c>
      <c r="AZ2" s="101">
        <v>48</v>
      </c>
      <c r="BA2" s="101">
        <v>49</v>
      </c>
      <c r="BB2" s="101">
        <v>50</v>
      </c>
      <c r="BC2" s="101">
        <v>51</v>
      </c>
      <c r="BD2" s="101">
        <v>52</v>
      </c>
      <c r="BE2" s="101">
        <v>53</v>
      </c>
      <c r="BF2" s="101">
        <v>54</v>
      </c>
      <c r="BG2" s="101">
        <v>55</v>
      </c>
      <c r="BH2" s="101">
        <v>56</v>
      </c>
      <c r="BI2" s="101">
        <v>57</v>
      </c>
      <c r="BJ2" s="101">
        <v>58</v>
      </c>
      <c r="BK2" s="101">
        <v>59</v>
      </c>
      <c r="BL2" s="101">
        <v>60</v>
      </c>
      <c r="BM2" s="101">
        <v>61</v>
      </c>
      <c r="BN2" s="101">
        <v>62</v>
      </c>
      <c r="BO2" s="101">
        <v>63</v>
      </c>
      <c r="BP2" s="101">
        <v>64</v>
      </c>
      <c r="BQ2" s="101">
        <v>65</v>
      </c>
      <c r="BR2" s="101">
        <v>66</v>
      </c>
      <c r="BS2" s="101">
        <v>67</v>
      </c>
      <c r="BT2" s="101">
        <v>68</v>
      </c>
      <c r="BU2" s="101">
        <v>69</v>
      </c>
      <c r="BV2" s="101">
        <v>70</v>
      </c>
      <c r="BW2" s="101">
        <v>71</v>
      </c>
      <c r="BX2" s="101">
        <v>72</v>
      </c>
      <c r="BY2" s="101">
        <v>73</v>
      </c>
      <c r="BZ2" s="101">
        <v>74</v>
      </c>
      <c r="CA2" s="101">
        <v>75</v>
      </c>
      <c r="CB2" s="101">
        <v>76</v>
      </c>
      <c r="CC2" s="101">
        <v>77</v>
      </c>
      <c r="CD2" s="101">
        <v>78</v>
      </c>
      <c r="CE2" s="101">
        <v>79</v>
      </c>
      <c r="CF2" s="101">
        <v>80</v>
      </c>
      <c r="CG2" s="101">
        <v>81</v>
      </c>
      <c r="CH2" s="101">
        <v>82</v>
      </c>
      <c r="CI2" s="101">
        <v>83</v>
      </c>
      <c r="CJ2" s="101">
        <v>84</v>
      </c>
      <c r="CK2" s="101">
        <v>85</v>
      </c>
      <c r="CL2" s="101">
        <v>86</v>
      </c>
      <c r="CM2" s="101">
        <v>87</v>
      </c>
      <c r="CN2" s="101">
        <v>88</v>
      </c>
      <c r="CO2" s="101">
        <v>89</v>
      </c>
      <c r="CP2" s="101">
        <v>90</v>
      </c>
      <c r="CQ2" s="101">
        <v>91</v>
      </c>
      <c r="CR2" s="101">
        <v>92</v>
      </c>
      <c r="CS2" s="101">
        <v>93</v>
      </c>
      <c r="CT2" s="101">
        <v>94</v>
      </c>
      <c r="CU2" s="101">
        <v>95</v>
      </c>
      <c r="CV2" s="101">
        <v>96</v>
      </c>
      <c r="CW2" s="101">
        <v>97</v>
      </c>
      <c r="CX2" s="101">
        <v>98</v>
      </c>
      <c r="CY2" s="101">
        <v>99</v>
      </c>
      <c r="CZ2" s="101">
        <v>100</v>
      </c>
      <c r="DA2" s="101">
        <v>101</v>
      </c>
      <c r="DB2" s="101">
        <v>102</v>
      </c>
      <c r="DC2" s="101">
        <v>103</v>
      </c>
      <c r="DD2" s="101">
        <v>104</v>
      </c>
      <c r="DE2" s="101">
        <v>105</v>
      </c>
      <c r="DF2" s="101">
        <v>106</v>
      </c>
      <c r="DG2" s="101">
        <v>107</v>
      </c>
      <c r="DH2" s="101">
        <v>108</v>
      </c>
      <c r="DI2" s="101">
        <v>109</v>
      </c>
      <c r="DJ2" s="101">
        <v>110</v>
      </c>
      <c r="DK2" s="101">
        <v>111</v>
      </c>
      <c r="DL2" s="101">
        <v>112</v>
      </c>
      <c r="DM2" s="101">
        <v>113</v>
      </c>
      <c r="DN2" s="101">
        <v>114</v>
      </c>
      <c r="DO2" s="101">
        <v>115</v>
      </c>
      <c r="DP2" s="101">
        <v>116</v>
      </c>
      <c r="DQ2" s="101">
        <v>117</v>
      </c>
      <c r="DR2" s="101">
        <v>118</v>
      </c>
      <c r="DS2" s="101">
        <v>119</v>
      </c>
      <c r="DT2" s="101">
        <v>120</v>
      </c>
      <c r="DU2" s="101">
        <v>121</v>
      </c>
      <c r="DV2" s="101">
        <v>122</v>
      </c>
      <c r="DW2" s="101">
        <v>123</v>
      </c>
      <c r="DX2" s="101">
        <v>124</v>
      </c>
      <c r="DY2" s="101">
        <v>125</v>
      </c>
      <c r="DZ2" s="101">
        <v>126</v>
      </c>
      <c r="EA2" s="101">
        <v>127</v>
      </c>
      <c r="EB2" s="101">
        <v>128</v>
      </c>
      <c r="EC2" s="101">
        <v>129</v>
      </c>
      <c r="ED2" s="101">
        <v>130</v>
      </c>
      <c r="EE2" s="101">
        <v>131</v>
      </c>
      <c r="EF2" s="101">
        <v>132</v>
      </c>
      <c r="EG2" s="101">
        <v>133</v>
      </c>
      <c r="EH2" s="101">
        <v>134</v>
      </c>
      <c r="EI2" s="101">
        <v>135</v>
      </c>
      <c r="EJ2" s="101">
        <v>136</v>
      </c>
      <c r="EK2" s="101">
        <v>137</v>
      </c>
      <c r="EL2" s="101">
        <v>138</v>
      </c>
      <c r="EM2" s="101">
        <v>139</v>
      </c>
      <c r="EN2" s="101">
        <v>140</v>
      </c>
      <c r="EO2" s="101">
        <v>141</v>
      </c>
      <c r="EP2" s="101">
        <v>142</v>
      </c>
      <c r="EQ2" s="101">
        <v>143</v>
      </c>
      <c r="ER2" s="101">
        <v>144</v>
      </c>
      <c r="ES2" s="101">
        <v>145</v>
      </c>
      <c r="ET2" s="101">
        <v>146</v>
      </c>
      <c r="EU2" s="101">
        <v>147</v>
      </c>
      <c r="EV2" s="101">
        <v>148</v>
      </c>
      <c r="EW2" s="101">
        <v>149</v>
      </c>
      <c r="EX2" s="101">
        <v>150</v>
      </c>
      <c r="EY2" s="101">
        <v>151</v>
      </c>
      <c r="EZ2" s="101">
        <v>152</v>
      </c>
      <c r="FA2" s="101">
        <v>153</v>
      </c>
      <c r="FB2" s="101">
        <v>154</v>
      </c>
      <c r="FC2" s="101">
        <v>155</v>
      </c>
      <c r="FD2" s="101">
        <v>156</v>
      </c>
      <c r="FE2" s="101">
        <v>157</v>
      </c>
      <c r="FF2" s="101">
        <v>158</v>
      </c>
      <c r="FG2" s="101">
        <v>159</v>
      </c>
      <c r="FH2" s="101">
        <v>160</v>
      </c>
      <c r="FI2" s="101">
        <v>161</v>
      </c>
      <c r="FJ2" s="101">
        <v>162</v>
      </c>
      <c r="FK2" s="101">
        <v>163</v>
      </c>
      <c r="FL2" s="101">
        <v>164</v>
      </c>
      <c r="FM2" s="101">
        <v>165</v>
      </c>
      <c r="FN2" s="101">
        <v>166</v>
      </c>
      <c r="FO2" s="101">
        <v>167</v>
      </c>
      <c r="FP2" s="101">
        <v>168</v>
      </c>
      <c r="FQ2" s="101">
        <v>169</v>
      </c>
      <c r="FR2" s="101">
        <v>170</v>
      </c>
      <c r="FS2" s="101">
        <v>171</v>
      </c>
      <c r="FT2" s="101">
        <v>172</v>
      </c>
      <c r="FU2" s="101">
        <v>173</v>
      </c>
      <c r="FV2" s="101">
        <v>174</v>
      </c>
      <c r="FW2" s="101">
        <v>175</v>
      </c>
      <c r="FX2" s="101">
        <v>176</v>
      </c>
      <c r="FY2" s="101">
        <v>177</v>
      </c>
      <c r="FZ2" s="101">
        <v>178</v>
      </c>
      <c r="GA2" s="101">
        <v>179</v>
      </c>
      <c r="GB2" s="101">
        <v>180</v>
      </c>
      <c r="GC2" s="101">
        <v>181</v>
      </c>
      <c r="GD2" s="101">
        <v>182</v>
      </c>
      <c r="GE2" s="101">
        <v>183</v>
      </c>
      <c r="GF2" s="101">
        <v>184</v>
      </c>
      <c r="GG2" s="101">
        <v>185</v>
      </c>
      <c r="GH2" s="101">
        <v>186</v>
      </c>
      <c r="GI2" s="101">
        <v>187</v>
      </c>
      <c r="GJ2" s="101">
        <v>188</v>
      </c>
      <c r="GK2" s="101">
        <v>189</v>
      </c>
      <c r="GL2" s="101">
        <v>190</v>
      </c>
      <c r="GM2" s="101">
        <v>191</v>
      </c>
      <c r="GN2" s="101">
        <v>192</v>
      </c>
      <c r="GO2" s="101">
        <v>193</v>
      </c>
      <c r="GP2" s="101">
        <v>194</v>
      </c>
      <c r="GQ2" s="101">
        <v>195</v>
      </c>
      <c r="GR2" s="101">
        <v>196</v>
      </c>
      <c r="GS2" s="101">
        <v>197</v>
      </c>
      <c r="GT2" s="101">
        <v>198</v>
      </c>
      <c r="GU2" s="101">
        <v>199</v>
      </c>
      <c r="GV2" s="101">
        <v>200</v>
      </c>
      <c r="GW2" s="101">
        <v>201</v>
      </c>
      <c r="GX2" s="101">
        <v>202</v>
      </c>
      <c r="GY2" s="101">
        <v>203</v>
      </c>
      <c r="GZ2" s="101">
        <v>204</v>
      </c>
      <c r="HA2" s="101">
        <v>205</v>
      </c>
      <c r="HB2" s="101">
        <v>206</v>
      </c>
      <c r="HC2" s="101">
        <v>207</v>
      </c>
      <c r="HD2" s="101">
        <v>208</v>
      </c>
      <c r="HE2" s="101">
        <v>209</v>
      </c>
      <c r="HF2" s="101" t="s">
        <v>1039</v>
      </c>
    </row>
    <row r="3" spans="1:214" ht="15.75">
      <c r="A3" s="277" t="s">
        <v>1657</v>
      </c>
      <c r="D3" s="56">
        <f t="shared" ref="D3:D34" si="0">SUM(E3:HQ3)</f>
        <v>11860</v>
      </c>
      <c r="E3" s="269">
        <v>0</v>
      </c>
      <c r="F3" s="269">
        <v>119</v>
      </c>
      <c r="G3" s="269">
        <v>32</v>
      </c>
      <c r="H3" s="269">
        <v>117</v>
      </c>
      <c r="I3" s="269">
        <v>0</v>
      </c>
      <c r="J3" s="269">
        <v>41</v>
      </c>
      <c r="K3" s="269">
        <v>128</v>
      </c>
      <c r="L3" s="269">
        <v>0</v>
      </c>
      <c r="M3" s="269">
        <v>0</v>
      </c>
      <c r="N3" s="269">
        <v>0</v>
      </c>
      <c r="O3" s="269">
        <v>111</v>
      </c>
      <c r="P3" s="49">
        <v>13</v>
      </c>
      <c r="Q3" s="269">
        <v>99</v>
      </c>
      <c r="R3" s="269">
        <v>0</v>
      </c>
      <c r="S3" s="269">
        <v>49</v>
      </c>
      <c r="T3" s="269">
        <v>0</v>
      </c>
      <c r="U3" s="269">
        <v>38</v>
      </c>
      <c r="V3" s="269">
        <v>48</v>
      </c>
      <c r="W3" s="269">
        <v>104</v>
      </c>
      <c r="X3" s="269">
        <v>13</v>
      </c>
      <c r="Y3" s="269">
        <v>0</v>
      </c>
      <c r="Z3" s="269">
        <v>36</v>
      </c>
      <c r="AA3" s="269">
        <v>121</v>
      </c>
      <c r="AB3" s="269">
        <v>115</v>
      </c>
      <c r="AC3" s="269">
        <v>130</v>
      </c>
      <c r="AD3" s="49">
        <v>9</v>
      </c>
      <c r="AE3" s="269">
        <v>39</v>
      </c>
      <c r="AF3" s="269">
        <v>46</v>
      </c>
      <c r="AG3" s="269">
        <v>71</v>
      </c>
      <c r="AH3" s="269">
        <v>128</v>
      </c>
      <c r="AI3" s="49">
        <v>8</v>
      </c>
      <c r="AJ3" s="269">
        <v>0</v>
      </c>
      <c r="AK3" s="269">
        <v>134</v>
      </c>
      <c r="AL3" s="49">
        <v>7</v>
      </c>
      <c r="AM3" s="269">
        <v>77</v>
      </c>
      <c r="AN3" s="269">
        <v>93</v>
      </c>
      <c r="AO3" s="269">
        <v>99</v>
      </c>
      <c r="AP3" s="269">
        <v>0</v>
      </c>
      <c r="AQ3" s="269">
        <v>131</v>
      </c>
      <c r="AR3" s="49">
        <v>1</v>
      </c>
      <c r="AS3" s="269">
        <v>108</v>
      </c>
      <c r="AT3" s="269">
        <v>77</v>
      </c>
      <c r="AU3" s="269">
        <v>103</v>
      </c>
      <c r="AV3" s="269">
        <v>95</v>
      </c>
      <c r="AW3" s="269">
        <v>0</v>
      </c>
      <c r="AX3" s="269">
        <v>0</v>
      </c>
      <c r="AY3" s="269">
        <v>0</v>
      </c>
      <c r="AZ3" s="269">
        <v>92</v>
      </c>
      <c r="BA3" s="269">
        <v>131</v>
      </c>
      <c r="BB3" s="269">
        <v>36</v>
      </c>
      <c r="BC3" s="269">
        <v>117</v>
      </c>
      <c r="BD3" s="269">
        <v>126</v>
      </c>
      <c r="BE3" s="269">
        <v>46</v>
      </c>
      <c r="BF3" s="269">
        <v>52</v>
      </c>
      <c r="BG3" s="269">
        <v>109</v>
      </c>
      <c r="BH3" s="269">
        <v>0</v>
      </c>
      <c r="BI3" s="269">
        <v>78</v>
      </c>
      <c r="BJ3" s="269">
        <v>0</v>
      </c>
      <c r="BK3" s="269">
        <v>39</v>
      </c>
      <c r="BL3" s="269">
        <v>61</v>
      </c>
      <c r="BM3" s="49">
        <v>3</v>
      </c>
      <c r="BN3" s="49">
        <v>13</v>
      </c>
      <c r="BO3" s="269">
        <v>79</v>
      </c>
      <c r="BP3" s="269">
        <v>0</v>
      </c>
      <c r="BQ3" s="269">
        <v>0</v>
      </c>
      <c r="BR3" s="269">
        <v>123</v>
      </c>
      <c r="BS3" s="269">
        <v>33</v>
      </c>
      <c r="BT3" s="269">
        <v>23</v>
      </c>
      <c r="BU3" s="269">
        <v>0</v>
      </c>
      <c r="BV3" s="269">
        <v>132</v>
      </c>
      <c r="BW3" s="49">
        <v>11</v>
      </c>
      <c r="BX3" s="269">
        <v>0</v>
      </c>
      <c r="BY3" s="269">
        <v>132</v>
      </c>
      <c r="BZ3" s="269">
        <v>120</v>
      </c>
      <c r="CA3" s="269">
        <v>64</v>
      </c>
      <c r="CB3" s="49">
        <v>18</v>
      </c>
      <c r="CC3" s="269">
        <v>110</v>
      </c>
      <c r="CD3" s="269">
        <v>0</v>
      </c>
      <c r="CE3" s="269">
        <v>0</v>
      </c>
      <c r="CF3" s="49">
        <v>19</v>
      </c>
      <c r="CG3" s="49">
        <v>19</v>
      </c>
      <c r="CH3" s="269">
        <v>0</v>
      </c>
      <c r="CI3" s="269">
        <v>41</v>
      </c>
      <c r="CJ3" s="269">
        <v>135</v>
      </c>
      <c r="CK3" s="269">
        <v>31</v>
      </c>
      <c r="CL3" s="269">
        <v>136</v>
      </c>
      <c r="CM3" s="269">
        <v>109</v>
      </c>
      <c r="CN3" s="269">
        <v>114</v>
      </c>
      <c r="CO3" s="269">
        <v>64</v>
      </c>
      <c r="CP3" s="269">
        <v>99</v>
      </c>
      <c r="CQ3" s="269">
        <v>113</v>
      </c>
      <c r="CR3" s="269">
        <v>126</v>
      </c>
      <c r="CS3" s="269">
        <v>106</v>
      </c>
      <c r="CT3" s="269">
        <v>0</v>
      </c>
      <c r="CU3" s="269">
        <v>0</v>
      </c>
      <c r="CV3" s="269">
        <v>0</v>
      </c>
      <c r="CW3" s="269">
        <v>0</v>
      </c>
      <c r="CX3" s="269">
        <v>122</v>
      </c>
      <c r="CY3" s="269">
        <v>101</v>
      </c>
      <c r="CZ3" s="269">
        <v>66</v>
      </c>
      <c r="DA3" s="269">
        <v>0</v>
      </c>
      <c r="DB3" s="269">
        <v>98</v>
      </c>
      <c r="DC3" s="269">
        <v>52</v>
      </c>
      <c r="DD3" s="269">
        <v>123</v>
      </c>
      <c r="DE3" s="269">
        <v>34</v>
      </c>
      <c r="DF3" s="269">
        <v>32</v>
      </c>
      <c r="DG3" s="49">
        <v>12</v>
      </c>
      <c r="DH3" s="49">
        <v>4</v>
      </c>
      <c r="DI3" s="269">
        <v>113</v>
      </c>
      <c r="DJ3" s="269">
        <v>119</v>
      </c>
      <c r="DK3" s="269">
        <v>61</v>
      </c>
      <c r="DL3" s="269">
        <v>79</v>
      </c>
      <c r="DM3" s="269">
        <v>87</v>
      </c>
      <c r="DN3" s="49">
        <v>1</v>
      </c>
      <c r="DO3" s="269">
        <v>112</v>
      </c>
      <c r="DP3" s="269">
        <v>0</v>
      </c>
      <c r="DQ3" s="269">
        <v>104</v>
      </c>
      <c r="DR3" s="269">
        <v>0</v>
      </c>
      <c r="DS3" s="269">
        <v>121</v>
      </c>
      <c r="DT3" s="269">
        <v>123</v>
      </c>
      <c r="DU3" s="269">
        <v>95</v>
      </c>
      <c r="DV3" s="269">
        <v>0</v>
      </c>
      <c r="DW3" s="303">
        <v>2</v>
      </c>
      <c r="DX3" s="269">
        <v>73</v>
      </c>
      <c r="DY3" s="269">
        <v>135</v>
      </c>
      <c r="DZ3" s="269">
        <v>63</v>
      </c>
      <c r="EA3" s="269">
        <v>94</v>
      </c>
      <c r="EB3" s="269">
        <v>20</v>
      </c>
      <c r="EC3" s="269">
        <v>0</v>
      </c>
      <c r="ED3" s="269">
        <v>62</v>
      </c>
      <c r="EE3" s="269">
        <v>132</v>
      </c>
      <c r="EF3" s="269">
        <v>0</v>
      </c>
      <c r="EG3" s="49">
        <v>14</v>
      </c>
      <c r="EH3" s="269">
        <v>131</v>
      </c>
      <c r="EI3" s="269">
        <v>99</v>
      </c>
      <c r="EJ3" s="269">
        <v>106</v>
      </c>
      <c r="EK3" s="49">
        <v>1</v>
      </c>
      <c r="EL3" s="269">
        <v>128</v>
      </c>
      <c r="EM3" s="269">
        <v>69</v>
      </c>
      <c r="EN3" s="269">
        <v>35</v>
      </c>
      <c r="EO3" s="269">
        <v>120</v>
      </c>
      <c r="EP3" s="269">
        <v>130</v>
      </c>
      <c r="EQ3" s="269">
        <v>98</v>
      </c>
      <c r="ER3" s="49">
        <v>9</v>
      </c>
      <c r="ES3" s="269">
        <v>23</v>
      </c>
      <c r="ET3" s="269">
        <v>133</v>
      </c>
      <c r="EU3" s="269">
        <v>125</v>
      </c>
      <c r="EV3" s="269">
        <v>0</v>
      </c>
      <c r="EW3" s="269">
        <v>0</v>
      </c>
      <c r="EX3" s="269">
        <v>131</v>
      </c>
      <c r="EY3" s="269">
        <v>131</v>
      </c>
      <c r="EZ3" s="269">
        <v>0</v>
      </c>
      <c r="FA3" s="269">
        <v>106</v>
      </c>
      <c r="FB3" s="269">
        <v>129</v>
      </c>
      <c r="FC3" s="269">
        <v>53</v>
      </c>
      <c r="FD3" s="269">
        <v>110</v>
      </c>
      <c r="FE3" s="269">
        <v>133</v>
      </c>
      <c r="FF3" s="49">
        <v>0</v>
      </c>
      <c r="FG3" s="269">
        <v>44</v>
      </c>
      <c r="FH3" s="269">
        <v>97</v>
      </c>
      <c r="FI3" s="269">
        <v>0</v>
      </c>
      <c r="FJ3" s="269">
        <v>55</v>
      </c>
      <c r="FK3" s="269">
        <v>35</v>
      </c>
      <c r="FL3" s="269">
        <v>116</v>
      </c>
      <c r="FM3" s="269">
        <v>0</v>
      </c>
      <c r="FN3" s="269">
        <v>94</v>
      </c>
      <c r="FO3" s="269">
        <v>0</v>
      </c>
      <c r="FP3" s="269">
        <v>58</v>
      </c>
      <c r="FQ3" s="269">
        <v>35</v>
      </c>
      <c r="FR3" s="269">
        <v>110</v>
      </c>
      <c r="FS3" s="269">
        <v>130</v>
      </c>
      <c r="FT3" s="269">
        <v>129</v>
      </c>
      <c r="FU3" s="269">
        <v>81</v>
      </c>
      <c r="FV3" s="269">
        <v>79</v>
      </c>
      <c r="FW3" s="269">
        <v>69</v>
      </c>
      <c r="FX3" s="269">
        <v>41</v>
      </c>
      <c r="FY3" s="269">
        <v>112</v>
      </c>
      <c r="FZ3" s="269">
        <v>132</v>
      </c>
      <c r="GA3" s="269">
        <v>0</v>
      </c>
      <c r="GB3" s="269">
        <v>0</v>
      </c>
      <c r="GC3" s="269">
        <v>0</v>
      </c>
      <c r="GD3" s="269">
        <v>70</v>
      </c>
      <c r="GE3" s="269">
        <v>98</v>
      </c>
      <c r="GF3" s="269">
        <v>0</v>
      </c>
      <c r="GG3" s="269">
        <v>132</v>
      </c>
      <c r="GH3" s="269">
        <v>49</v>
      </c>
      <c r="GI3" s="269">
        <v>72</v>
      </c>
      <c r="GJ3" s="269">
        <v>72</v>
      </c>
      <c r="GK3" s="269">
        <v>26</v>
      </c>
      <c r="GL3" s="269">
        <v>23</v>
      </c>
      <c r="GM3" s="269">
        <v>34</v>
      </c>
      <c r="GN3" s="269">
        <v>20</v>
      </c>
      <c r="GO3" s="269">
        <v>48</v>
      </c>
      <c r="GP3" s="269">
        <v>132</v>
      </c>
      <c r="GQ3" s="269">
        <v>13</v>
      </c>
      <c r="HC3" s="1"/>
      <c r="HD3" s="1"/>
      <c r="HE3" s="1"/>
      <c r="HF3" s="1"/>
    </row>
    <row r="4" spans="1:214" ht="15.75">
      <c r="A4" s="105" t="s">
        <v>1346</v>
      </c>
      <c r="D4" s="56">
        <f t="shared" si="0"/>
        <v>9245</v>
      </c>
      <c r="E4" s="269">
        <v>67</v>
      </c>
      <c r="F4" s="269">
        <v>46</v>
      </c>
      <c r="G4" s="269">
        <v>36</v>
      </c>
      <c r="H4" s="269">
        <v>0</v>
      </c>
      <c r="I4" s="269">
        <v>129</v>
      </c>
      <c r="J4" s="269">
        <v>37</v>
      </c>
      <c r="K4" s="269">
        <v>0</v>
      </c>
      <c r="L4" s="269">
        <v>0</v>
      </c>
      <c r="M4" s="269">
        <v>0</v>
      </c>
      <c r="N4" s="269">
        <v>127</v>
      </c>
      <c r="O4" s="269">
        <v>113</v>
      </c>
      <c r="P4" s="49">
        <v>5</v>
      </c>
      <c r="Q4" s="269">
        <v>0</v>
      </c>
      <c r="R4" s="269">
        <v>55</v>
      </c>
      <c r="S4" s="269">
        <v>106</v>
      </c>
      <c r="T4" s="269">
        <v>0</v>
      </c>
      <c r="U4" s="269">
        <v>123</v>
      </c>
      <c r="V4" s="269">
        <v>57</v>
      </c>
      <c r="W4" s="269">
        <v>104</v>
      </c>
      <c r="X4" s="269">
        <v>39</v>
      </c>
      <c r="Y4" s="269">
        <v>0</v>
      </c>
      <c r="Z4" s="269">
        <v>83</v>
      </c>
      <c r="AA4" s="269">
        <v>101</v>
      </c>
      <c r="AB4" s="269">
        <v>97</v>
      </c>
      <c r="AC4" s="269">
        <v>108</v>
      </c>
      <c r="AD4" s="269">
        <v>72</v>
      </c>
      <c r="AE4" s="269">
        <v>28</v>
      </c>
      <c r="AF4" s="269">
        <v>93</v>
      </c>
      <c r="AG4" s="269">
        <v>67</v>
      </c>
      <c r="AH4" s="269">
        <v>119</v>
      </c>
      <c r="AI4" s="269">
        <v>57</v>
      </c>
      <c r="AJ4" s="269">
        <v>0</v>
      </c>
      <c r="AK4" s="269">
        <v>0</v>
      </c>
      <c r="AL4" s="49">
        <v>9</v>
      </c>
      <c r="AM4" s="49">
        <v>0</v>
      </c>
      <c r="AN4" s="269">
        <v>102</v>
      </c>
      <c r="AO4" s="269">
        <v>0</v>
      </c>
      <c r="AP4" s="269">
        <v>0</v>
      </c>
      <c r="AQ4" s="269">
        <v>120</v>
      </c>
      <c r="AR4" s="269">
        <v>31</v>
      </c>
      <c r="AS4" s="269">
        <v>131</v>
      </c>
      <c r="AT4" s="269">
        <v>101</v>
      </c>
      <c r="AU4" s="269">
        <v>32</v>
      </c>
      <c r="AV4" s="269">
        <v>36</v>
      </c>
      <c r="AW4" s="269">
        <v>0</v>
      </c>
      <c r="AX4" s="269">
        <v>110</v>
      </c>
      <c r="AY4" s="269">
        <v>0</v>
      </c>
      <c r="AZ4" s="269">
        <v>20</v>
      </c>
      <c r="BA4" s="269">
        <v>0</v>
      </c>
      <c r="BB4" s="269">
        <v>102</v>
      </c>
      <c r="BC4" s="269">
        <v>0</v>
      </c>
      <c r="BD4" s="269">
        <v>105</v>
      </c>
      <c r="BE4" s="49">
        <v>10</v>
      </c>
      <c r="BF4" s="269">
        <v>95</v>
      </c>
      <c r="BG4" s="269">
        <v>97</v>
      </c>
      <c r="BH4" s="269">
        <v>0</v>
      </c>
      <c r="BI4" s="269">
        <v>97</v>
      </c>
      <c r="BJ4" s="269">
        <v>0</v>
      </c>
      <c r="BK4" s="49">
        <v>0</v>
      </c>
      <c r="BL4" s="269">
        <v>97</v>
      </c>
      <c r="BM4" s="49">
        <v>13</v>
      </c>
      <c r="BN4" s="49">
        <v>5</v>
      </c>
      <c r="BO4" s="269">
        <v>84</v>
      </c>
      <c r="BP4" s="269">
        <v>0</v>
      </c>
      <c r="BQ4" s="269">
        <v>0</v>
      </c>
      <c r="BR4" s="269">
        <v>59</v>
      </c>
      <c r="BS4" s="269">
        <v>93</v>
      </c>
      <c r="BT4" s="49">
        <v>3</v>
      </c>
      <c r="BU4" s="269">
        <v>0</v>
      </c>
      <c r="BV4" s="269">
        <v>0</v>
      </c>
      <c r="BW4" s="49">
        <v>4</v>
      </c>
      <c r="BX4" s="269">
        <v>0</v>
      </c>
      <c r="BY4" s="269">
        <v>64</v>
      </c>
      <c r="BZ4" s="269">
        <v>0</v>
      </c>
      <c r="CA4" s="269">
        <v>72</v>
      </c>
      <c r="CB4" s="49">
        <v>17</v>
      </c>
      <c r="CC4" s="269">
        <v>121</v>
      </c>
      <c r="CD4" s="269">
        <v>0</v>
      </c>
      <c r="CE4" s="269">
        <v>0</v>
      </c>
      <c r="CF4" s="269">
        <v>40</v>
      </c>
      <c r="CG4" s="269">
        <v>47</v>
      </c>
      <c r="CH4" s="269">
        <v>0</v>
      </c>
      <c r="CI4" s="269">
        <v>33</v>
      </c>
      <c r="CJ4" s="49">
        <v>0</v>
      </c>
      <c r="CK4" s="269">
        <v>90</v>
      </c>
      <c r="CL4" s="269">
        <v>0</v>
      </c>
      <c r="CM4" s="269">
        <v>0</v>
      </c>
      <c r="CN4" s="269">
        <v>0</v>
      </c>
      <c r="CO4" s="269">
        <v>0</v>
      </c>
      <c r="CP4" s="269">
        <v>34</v>
      </c>
      <c r="CQ4" s="269">
        <v>41</v>
      </c>
      <c r="CR4" s="49">
        <v>0</v>
      </c>
      <c r="CS4" s="269">
        <v>0</v>
      </c>
      <c r="CT4" s="269">
        <v>0</v>
      </c>
      <c r="CU4" s="269">
        <v>0</v>
      </c>
      <c r="CV4" s="269">
        <v>0</v>
      </c>
      <c r="CW4" s="269">
        <v>0</v>
      </c>
      <c r="CX4" s="269">
        <v>59</v>
      </c>
      <c r="CY4" s="269">
        <v>21</v>
      </c>
      <c r="CZ4" s="269">
        <v>84</v>
      </c>
      <c r="DA4" s="269">
        <v>58</v>
      </c>
      <c r="DB4" s="269">
        <v>117</v>
      </c>
      <c r="DC4" s="269">
        <v>77</v>
      </c>
      <c r="DD4" s="269">
        <v>104</v>
      </c>
      <c r="DE4" s="49">
        <v>0</v>
      </c>
      <c r="DF4" s="49">
        <v>0</v>
      </c>
      <c r="DG4" s="49">
        <v>0</v>
      </c>
      <c r="DH4" s="49">
        <v>12</v>
      </c>
      <c r="DI4" s="269">
        <v>124</v>
      </c>
      <c r="DJ4" s="269">
        <v>128</v>
      </c>
      <c r="DK4" s="269">
        <v>29</v>
      </c>
      <c r="DL4" s="269">
        <v>103</v>
      </c>
      <c r="DM4" s="269">
        <v>116</v>
      </c>
      <c r="DN4" s="269">
        <v>49</v>
      </c>
      <c r="DO4" s="269">
        <v>0</v>
      </c>
      <c r="DP4" s="269">
        <v>0</v>
      </c>
      <c r="DQ4" s="269">
        <v>54</v>
      </c>
      <c r="DR4" s="269">
        <v>0</v>
      </c>
      <c r="DS4" s="269">
        <v>0</v>
      </c>
      <c r="DT4" s="269">
        <v>61</v>
      </c>
      <c r="DU4" s="269">
        <v>46</v>
      </c>
      <c r="DV4" s="269">
        <v>0</v>
      </c>
      <c r="DW4" s="303">
        <v>38</v>
      </c>
      <c r="DX4" s="269">
        <v>60</v>
      </c>
      <c r="DY4" s="269">
        <v>68</v>
      </c>
      <c r="DZ4" s="269">
        <v>55</v>
      </c>
      <c r="EA4" s="269">
        <v>30</v>
      </c>
      <c r="EB4" s="269">
        <v>112</v>
      </c>
      <c r="EC4" s="269">
        <v>126</v>
      </c>
      <c r="ED4" s="269">
        <v>60</v>
      </c>
      <c r="EE4" s="269">
        <v>62</v>
      </c>
      <c r="EF4" s="269">
        <v>0</v>
      </c>
      <c r="EG4" s="269">
        <v>22</v>
      </c>
      <c r="EH4" s="269">
        <v>0</v>
      </c>
      <c r="EI4" s="49">
        <v>0</v>
      </c>
      <c r="EJ4" s="269">
        <v>107</v>
      </c>
      <c r="EK4" s="49">
        <v>6</v>
      </c>
      <c r="EL4" s="269">
        <v>0</v>
      </c>
      <c r="EM4" s="269">
        <v>26</v>
      </c>
      <c r="EN4" s="269">
        <v>46</v>
      </c>
      <c r="EO4" s="269">
        <v>0</v>
      </c>
      <c r="EP4" s="269">
        <v>0</v>
      </c>
      <c r="EQ4" s="269">
        <v>91</v>
      </c>
      <c r="ER4" s="269">
        <v>81</v>
      </c>
      <c r="ES4" s="49">
        <v>15</v>
      </c>
      <c r="ET4" s="269">
        <v>75</v>
      </c>
      <c r="EU4" s="269">
        <v>0</v>
      </c>
      <c r="EV4" s="269">
        <v>0</v>
      </c>
      <c r="EW4" s="269">
        <v>0</v>
      </c>
      <c r="EX4" s="269">
        <v>74</v>
      </c>
      <c r="EY4" s="269">
        <v>53</v>
      </c>
      <c r="EZ4" s="269">
        <v>121</v>
      </c>
      <c r="FA4" s="269">
        <v>0</v>
      </c>
      <c r="FB4" s="269">
        <v>74</v>
      </c>
      <c r="FC4" s="49">
        <v>89</v>
      </c>
      <c r="FD4" s="269">
        <v>56</v>
      </c>
      <c r="FE4" s="269">
        <v>128</v>
      </c>
      <c r="FF4" s="269">
        <v>51</v>
      </c>
      <c r="FG4" s="269">
        <v>97</v>
      </c>
      <c r="FH4" s="269">
        <v>119</v>
      </c>
      <c r="FI4" s="269">
        <v>0</v>
      </c>
      <c r="FJ4" s="269">
        <v>112</v>
      </c>
      <c r="FK4" s="269">
        <v>104</v>
      </c>
      <c r="FL4" s="269">
        <v>74</v>
      </c>
      <c r="FM4" s="269">
        <v>0</v>
      </c>
      <c r="FN4" s="269">
        <v>117</v>
      </c>
      <c r="FO4" s="269">
        <v>93</v>
      </c>
      <c r="FP4" s="269">
        <v>39</v>
      </c>
      <c r="FQ4" s="269">
        <v>62</v>
      </c>
      <c r="FR4" s="269">
        <v>78</v>
      </c>
      <c r="FS4" s="269">
        <v>0</v>
      </c>
      <c r="FT4" s="269">
        <v>70</v>
      </c>
      <c r="FU4" s="269">
        <v>63</v>
      </c>
      <c r="FV4" s="269">
        <v>80</v>
      </c>
      <c r="FW4" s="269">
        <v>0</v>
      </c>
      <c r="FX4" s="269">
        <v>123</v>
      </c>
      <c r="FY4" s="49">
        <v>7</v>
      </c>
      <c r="FZ4" s="269">
        <v>30</v>
      </c>
      <c r="GA4" s="269">
        <v>0</v>
      </c>
      <c r="GB4" s="269">
        <v>113</v>
      </c>
      <c r="GC4" s="269">
        <v>109</v>
      </c>
      <c r="GD4" s="269">
        <v>114</v>
      </c>
      <c r="GE4" s="269">
        <v>42</v>
      </c>
      <c r="GF4" s="269">
        <v>0</v>
      </c>
      <c r="GG4" s="269">
        <v>0</v>
      </c>
      <c r="GH4" s="269">
        <v>0</v>
      </c>
      <c r="GI4" s="269">
        <v>0</v>
      </c>
      <c r="GJ4" s="269">
        <v>134</v>
      </c>
      <c r="GK4" s="269">
        <v>100</v>
      </c>
      <c r="GL4" s="269">
        <v>120</v>
      </c>
      <c r="GM4" s="269">
        <v>36</v>
      </c>
      <c r="GN4" s="49">
        <v>1</v>
      </c>
      <c r="GO4" s="269">
        <v>44</v>
      </c>
      <c r="GP4" s="269">
        <v>108</v>
      </c>
      <c r="GQ4" s="269">
        <v>104</v>
      </c>
      <c r="HC4" s="1"/>
      <c r="HD4" s="1"/>
      <c r="HE4" s="1"/>
      <c r="HF4" s="1"/>
    </row>
    <row r="5" spans="1:214" ht="15.75">
      <c r="A5" s="276" t="s">
        <v>3601</v>
      </c>
      <c r="D5" s="56">
        <f t="shared" si="0"/>
        <v>12025</v>
      </c>
      <c r="E5" s="269">
        <v>118</v>
      </c>
      <c r="F5" s="269">
        <v>80</v>
      </c>
      <c r="G5" s="269">
        <v>20</v>
      </c>
      <c r="H5" s="269">
        <v>75</v>
      </c>
      <c r="I5" s="269">
        <v>61</v>
      </c>
      <c r="J5" s="269">
        <v>62</v>
      </c>
      <c r="K5" s="269">
        <v>102</v>
      </c>
      <c r="L5" s="269">
        <v>0</v>
      </c>
      <c r="M5" s="269">
        <v>100</v>
      </c>
      <c r="N5" s="269">
        <v>117</v>
      </c>
      <c r="O5" s="269">
        <v>102</v>
      </c>
      <c r="P5" s="269">
        <v>25</v>
      </c>
      <c r="Q5" s="269">
        <v>0</v>
      </c>
      <c r="R5" s="269">
        <v>45</v>
      </c>
      <c r="S5" s="269">
        <v>59</v>
      </c>
      <c r="T5" s="269">
        <v>0</v>
      </c>
      <c r="U5" s="269">
        <v>48</v>
      </c>
      <c r="V5" s="269">
        <v>122</v>
      </c>
      <c r="W5" s="269">
        <v>136</v>
      </c>
      <c r="X5" s="269">
        <v>74</v>
      </c>
      <c r="Y5" s="269">
        <v>0</v>
      </c>
      <c r="Z5" s="269">
        <v>104</v>
      </c>
      <c r="AA5" s="269">
        <v>111</v>
      </c>
      <c r="AB5" s="269">
        <v>38</v>
      </c>
      <c r="AC5" s="269">
        <v>107</v>
      </c>
      <c r="AD5" s="269">
        <v>63</v>
      </c>
      <c r="AE5" s="269">
        <v>107</v>
      </c>
      <c r="AF5" s="269">
        <v>26</v>
      </c>
      <c r="AG5" s="269">
        <v>0</v>
      </c>
      <c r="AH5" s="49">
        <v>0</v>
      </c>
      <c r="AI5" s="269">
        <v>110</v>
      </c>
      <c r="AJ5" s="269">
        <v>0</v>
      </c>
      <c r="AK5" s="269">
        <v>0</v>
      </c>
      <c r="AL5" s="269">
        <v>50</v>
      </c>
      <c r="AM5" s="269">
        <v>67</v>
      </c>
      <c r="AN5" s="269">
        <v>54</v>
      </c>
      <c r="AO5" s="269">
        <v>121</v>
      </c>
      <c r="AP5" s="269">
        <v>111</v>
      </c>
      <c r="AQ5" s="269">
        <v>133</v>
      </c>
      <c r="AR5" s="49">
        <v>86</v>
      </c>
      <c r="AS5" s="269">
        <v>20</v>
      </c>
      <c r="AT5" s="269">
        <v>0</v>
      </c>
      <c r="AU5" s="269">
        <v>95</v>
      </c>
      <c r="AV5" s="269">
        <v>49</v>
      </c>
      <c r="AW5" s="269">
        <v>0</v>
      </c>
      <c r="AX5" s="269">
        <v>43</v>
      </c>
      <c r="AY5" s="269">
        <v>0</v>
      </c>
      <c r="AZ5" s="269">
        <v>94</v>
      </c>
      <c r="BA5" s="269">
        <v>0</v>
      </c>
      <c r="BB5" s="269">
        <v>64</v>
      </c>
      <c r="BC5" s="269">
        <v>0</v>
      </c>
      <c r="BD5" s="269">
        <v>67</v>
      </c>
      <c r="BE5" s="269">
        <v>131</v>
      </c>
      <c r="BF5" s="269">
        <v>109</v>
      </c>
      <c r="BG5" s="49">
        <v>11</v>
      </c>
      <c r="BH5" s="269">
        <v>0</v>
      </c>
      <c r="BI5" s="269">
        <v>120</v>
      </c>
      <c r="BJ5" s="269">
        <v>0</v>
      </c>
      <c r="BK5" s="269">
        <v>70</v>
      </c>
      <c r="BL5" s="269">
        <v>0</v>
      </c>
      <c r="BM5" s="269">
        <v>134</v>
      </c>
      <c r="BN5" s="269">
        <v>127</v>
      </c>
      <c r="BO5" s="269">
        <v>43</v>
      </c>
      <c r="BP5" s="269">
        <v>133</v>
      </c>
      <c r="BQ5" s="269">
        <v>123</v>
      </c>
      <c r="BR5" s="269">
        <v>0</v>
      </c>
      <c r="BS5" s="269">
        <v>90</v>
      </c>
      <c r="BT5" s="269">
        <v>103</v>
      </c>
      <c r="BU5" s="269">
        <v>0</v>
      </c>
      <c r="BV5" s="269">
        <v>0</v>
      </c>
      <c r="BW5" s="269">
        <v>134</v>
      </c>
      <c r="BX5" s="269">
        <v>0</v>
      </c>
      <c r="BY5" s="269">
        <v>0</v>
      </c>
      <c r="BZ5" s="269">
        <v>0</v>
      </c>
      <c r="CA5" s="269">
        <v>127</v>
      </c>
      <c r="CB5" s="269">
        <v>23</v>
      </c>
      <c r="CC5" s="269">
        <v>0</v>
      </c>
      <c r="CD5" s="269">
        <v>0</v>
      </c>
      <c r="CE5" s="269">
        <v>0</v>
      </c>
      <c r="CF5" s="269">
        <v>129</v>
      </c>
      <c r="CG5" s="269">
        <v>118</v>
      </c>
      <c r="CH5" s="269">
        <v>104</v>
      </c>
      <c r="CI5" s="269">
        <v>59</v>
      </c>
      <c r="CJ5" s="269">
        <v>111</v>
      </c>
      <c r="CK5" s="269">
        <v>70</v>
      </c>
      <c r="CL5" s="269">
        <v>103</v>
      </c>
      <c r="CM5" s="269">
        <v>0</v>
      </c>
      <c r="CN5" s="269">
        <v>114</v>
      </c>
      <c r="CO5" s="269">
        <v>0</v>
      </c>
      <c r="CP5" s="269">
        <v>0</v>
      </c>
      <c r="CQ5" s="269">
        <v>0</v>
      </c>
      <c r="CR5" s="269">
        <v>23</v>
      </c>
      <c r="CS5" s="269">
        <v>47</v>
      </c>
      <c r="CT5" s="269">
        <v>0</v>
      </c>
      <c r="CU5" s="269">
        <v>128</v>
      </c>
      <c r="CV5" s="269">
        <v>0</v>
      </c>
      <c r="CW5" s="269">
        <v>0</v>
      </c>
      <c r="CX5" s="269">
        <v>94</v>
      </c>
      <c r="CY5" s="49">
        <v>0</v>
      </c>
      <c r="CZ5" s="269">
        <v>68</v>
      </c>
      <c r="DA5" s="269">
        <v>53</v>
      </c>
      <c r="DB5" s="269">
        <v>59</v>
      </c>
      <c r="DC5" s="269">
        <v>127</v>
      </c>
      <c r="DD5" s="49">
        <v>0</v>
      </c>
      <c r="DE5" s="269">
        <v>124</v>
      </c>
      <c r="DF5" s="49">
        <v>16</v>
      </c>
      <c r="DG5" s="269">
        <v>34</v>
      </c>
      <c r="DH5" s="269">
        <v>117</v>
      </c>
      <c r="DI5" s="269">
        <v>0</v>
      </c>
      <c r="DJ5" s="269">
        <v>78</v>
      </c>
      <c r="DK5" s="269">
        <v>93</v>
      </c>
      <c r="DL5" s="269">
        <v>0</v>
      </c>
      <c r="DM5" s="49">
        <v>18</v>
      </c>
      <c r="DN5" s="269">
        <v>42</v>
      </c>
      <c r="DO5" s="269">
        <v>102</v>
      </c>
      <c r="DP5" s="269">
        <v>125</v>
      </c>
      <c r="DQ5" s="269">
        <v>108</v>
      </c>
      <c r="DR5" s="269">
        <v>115</v>
      </c>
      <c r="DS5" s="269">
        <v>0</v>
      </c>
      <c r="DT5" s="269">
        <v>135</v>
      </c>
      <c r="DU5" s="269">
        <v>123</v>
      </c>
      <c r="DV5" s="269">
        <v>117</v>
      </c>
      <c r="DW5" s="303">
        <v>101</v>
      </c>
      <c r="DX5" s="49">
        <v>0</v>
      </c>
      <c r="DY5" s="269">
        <v>83</v>
      </c>
      <c r="DZ5" s="269">
        <v>68</v>
      </c>
      <c r="EA5" s="269">
        <v>71</v>
      </c>
      <c r="EB5" s="269">
        <v>54</v>
      </c>
      <c r="EC5" s="269">
        <v>0</v>
      </c>
      <c r="ED5" s="269">
        <v>82</v>
      </c>
      <c r="EE5" s="49">
        <v>5</v>
      </c>
      <c r="EF5" s="269">
        <v>0</v>
      </c>
      <c r="EG5" s="269">
        <v>125</v>
      </c>
      <c r="EH5" s="269">
        <v>53</v>
      </c>
      <c r="EI5" s="49">
        <v>0</v>
      </c>
      <c r="EJ5" s="269">
        <v>60</v>
      </c>
      <c r="EK5" s="269">
        <v>129</v>
      </c>
      <c r="EL5" s="269">
        <v>0</v>
      </c>
      <c r="EM5" s="269">
        <v>45</v>
      </c>
      <c r="EN5" s="269">
        <v>109</v>
      </c>
      <c r="EO5" s="49">
        <v>0</v>
      </c>
      <c r="EP5" s="269">
        <v>97</v>
      </c>
      <c r="EQ5" s="269">
        <v>0</v>
      </c>
      <c r="ER5" s="49">
        <v>89</v>
      </c>
      <c r="ES5" s="269">
        <v>52</v>
      </c>
      <c r="ET5" s="269">
        <v>0</v>
      </c>
      <c r="EU5" s="269">
        <v>105</v>
      </c>
      <c r="EV5" s="269">
        <v>0</v>
      </c>
      <c r="EW5" s="269">
        <v>0</v>
      </c>
      <c r="EX5" s="269">
        <v>109</v>
      </c>
      <c r="EY5" s="269">
        <v>85</v>
      </c>
      <c r="EZ5" s="269">
        <v>0</v>
      </c>
      <c r="FA5" s="269">
        <v>39</v>
      </c>
      <c r="FB5" s="269">
        <v>130</v>
      </c>
      <c r="FC5" s="269">
        <v>80</v>
      </c>
      <c r="FD5" s="269">
        <v>78</v>
      </c>
      <c r="FE5" s="269">
        <v>37</v>
      </c>
      <c r="FF5" s="269">
        <v>34</v>
      </c>
      <c r="FG5" s="269">
        <v>107</v>
      </c>
      <c r="FH5" s="269">
        <v>86</v>
      </c>
      <c r="FI5" s="269">
        <v>0</v>
      </c>
      <c r="FJ5" s="269">
        <v>100</v>
      </c>
      <c r="FK5" s="269">
        <v>67</v>
      </c>
      <c r="FL5" s="269">
        <v>0</v>
      </c>
      <c r="FM5" s="269">
        <v>128</v>
      </c>
      <c r="FN5" s="269">
        <v>76</v>
      </c>
      <c r="FO5" s="269">
        <v>117</v>
      </c>
      <c r="FP5" s="269">
        <v>103</v>
      </c>
      <c r="FQ5" s="269">
        <v>79</v>
      </c>
      <c r="FR5" s="269">
        <v>109</v>
      </c>
      <c r="FS5" s="49">
        <v>0</v>
      </c>
      <c r="FT5" s="269">
        <v>53</v>
      </c>
      <c r="FU5" s="269">
        <v>0</v>
      </c>
      <c r="FV5" s="269">
        <v>133</v>
      </c>
      <c r="FW5" s="49">
        <v>86</v>
      </c>
      <c r="FX5" s="269">
        <v>115</v>
      </c>
      <c r="FY5" s="269">
        <v>53</v>
      </c>
      <c r="FZ5" s="269">
        <v>126</v>
      </c>
      <c r="GA5" s="269">
        <v>0</v>
      </c>
      <c r="GB5" s="269">
        <v>128</v>
      </c>
      <c r="GC5" s="49">
        <v>0</v>
      </c>
      <c r="GD5" s="269">
        <v>133</v>
      </c>
      <c r="GE5" s="269">
        <v>119</v>
      </c>
      <c r="GF5" s="269">
        <v>0</v>
      </c>
      <c r="GG5" s="269">
        <v>91</v>
      </c>
      <c r="GH5" s="269">
        <v>52</v>
      </c>
      <c r="GI5" s="269">
        <v>69</v>
      </c>
      <c r="GJ5" s="269">
        <v>0</v>
      </c>
      <c r="GK5" s="269">
        <v>122</v>
      </c>
      <c r="GL5" s="269">
        <v>48</v>
      </c>
      <c r="GM5" s="269">
        <v>109</v>
      </c>
      <c r="GN5" s="269">
        <v>80</v>
      </c>
      <c r="GO5" s="269">
        <v>103</v>
      </c>
      <c r="GP5" s="269">
        <v>110</v>
      </c>
      <c r="GQ5" s="269">
        <v>105</v>
      </c>
    </row>
    <row r="6" spans="1:214" ht="15.75">
      <c r="A6" s="105" t="s">
        <v>1337</v>
      </c>
      <c r="D6" s="56">
        <f t="shared" si="0"/>
        <v>11646</v>
      </c>
      <c r="E6" s="269">
        <v>69</v>
      </c>
      <c r="F6" s="269">
        <v>55</v>
      </c>
      <c r="G6" s="269">
        <v>104</v>
      </c>
      <c r="H6" s="49">
        <v>89</v>
      </c>
      <c r="I6" s="269">
        <v>114</v>
      </c>
      <c r="J6" s="269">
        <v>97</v>
      </c>
      <c r="K6" s="269">
        <v>0</v>
      </c>
      <c r="L6" s="269">
        <v>0</v>
      </c>
      <c r="M6" s="269">
        <v>100</v>
      </c>
      <c r="N6" s="269">
        <v>0</v>
      </c>
      <c r="O6" s="269">
        <v>0</v>
      </c>
      <c r="P6" s="269">
        <v>103</v>
      </c>
      <c r="Q6" s="269">
        <v>121</v>
      </c>
      <c r="R6" s="269">
        <v>37</v>
      </c>
      <c r="S6" s="269">
        <v>78</v>
      </c>
      <c r="T6" s="269">
        <v>0</v>
      </c>
      <c r="U6" s="269">
        <v>109</v>
      </c>
      <c r="V6" s="269">
        <v>96</v>
      </c>
      <c r="W6" s="269">
        <v>65</v>
      </c>
      <c r="X6" s="269">
        <v>11</v>
      </c>
      <c r="Y6" s="269">
        <v>0</v>
      </c>
      <c r="Z6" s="269">
        <v>83</v>
      </c>
      <c r="AA6" s="269">
        <v>83</v>
      </c>
      <c r="AB6" s="269">
        <v>116</v>
      </c>
      <c r="AC6" s="269">
        <v>45</v>
      </c>
      <c r="AD6" s="269">
        <v>126</v>
      </c>
      <c r="AE6" s="269">
        <v>107</v>
      </c>
      <c r="AF6" s="269">
        <v>28</v>
      </c>
      <c r="AG6" s="269">
        <v>122</v>
      </c>
      <c r="AH6" s="269">
        <v>125</v>
      </c>
      <c r="AI6" s="269">
        <v>38</v>
      </c>
      <c r="AJ6" s="269">
        <v>131</v>
      </c>
      <c r="AK6" s="269">
        <v>115</v>
      </c>
      <c r="AL6" s="49">
        <v>12</v>
      </c>
      <c r="AM6" s="49">
        <v>0</v>
      </c>
      <c r="AN6" s="269">
        <v>128</v>
      </c>
      <c r="AO6" s="269">
        <v>0</v>
      </c>
      <c r="AP6" s="269">
        <v>0</v>
      </c>
      <c r="AQ6" s="269">
        <v>26</v>
      </c>
      <c r="AR6" s="269">
        <v>65</v>
      </c>
      <c r="AS6" s="269">
        <v>122</v>
      </c>
      <c r="AT6" s="269">
        <v>0</v>
      </c>
      <c r="AU6" s="269">
        <v>134</v>
      </c>
      <c r="AV6" s="269">
        <v>120</v>
      </c>
      <c r="AW6" s="269">
        <v>0</v>
      </c>
      <c r="AX6" s="269">
        <v>88</v>
      </c>
      <c r="AY6" s="269">
        <v>0</v>
      </c>
      <c r="AZ6" s="49">
        <v>86</v>
      </c>
      <c r="BA6" s="269">
        <v>0</v>
      </c>
      <c r="BB6" s="269">
        <v>0</v>
      </c>
      <c r="BC6" s="269">
        <v>0</v>
      </c>
      <c r="BD6" s="269">
        <v>21</v>
      </c>
      <c r="BE6" s="269">
        <v>83</v>
      </c>
      <c r="BF6" s="269">
        <v>28</v>
      </c>
      <c r="BG6" s="269">
        <v>108</v>
      </c>
      <c r="BH6" s="269">
        <v>114</v>
      </c>
      <c r="BI6" s="269">
        <v>0</v>
      </c>
      <c r="BJ6" s="269">
        <v>0</v>
      </c>
      <c r="BK6" s="269">
        <v>109</v>
      </c>
      <c r="BL6" s="269">
        <v>103</v>
      </c>
      <c r="BM6" s="269">
        <v>128</v>
      </c>
      <c r="BN6" s="269">
        <v>73</v>
      </c>
      <c r="BO6" s="49">
        <v>0</v>
      </c>
      <c r="BP6" s="269">
        <v>0</v>
      </c>
      <c r="BQ6" s="269">
        <v>115</v>
      </c>
      <c r="BR6" s="269">
        <v>94</v>
      </c>
      <c r="BS6" s="269">
        <v>134</v>
      </c>
      <c r="BT6" s="269">
        <v>62</v>
      </c>
      <c r="BU6" s="269">
        <v>76</v>
      </c>
      <c r="BV6" s="269">
        <v>0</v>
      </c>
      <c r="BW6" s="269">
        <v>87</v>
      </c>
      <c r="BX6" s="49">
        <v>89</v>
      </c>
      <c r="BY6" s="269">
        <v>64</v>
      </c>
      <c r="BZ6" s="269">
        <v>0</v>
      </c>
      <c r="CA6" s="269">
        <v>136</v>
      </c>
      <c r="CB6" s="269">
        <v>72</v>
      </c>
      <c r="CC6" s="269">
        <v>0</v>
      </c>
      <c r="CD6" s="269">
        <v>0</v>
      </c>
      <c r="CE6" s="269">
        <v>0</v>
      </c>
      <c r="CF6" s="269">
        <v>91</v>
      </c>
      <c r="CG6" s="269">
        <v>94</v>
      </c>
      <c r="CH6" s="269">
        <v>0</v>
      </c>
      <c r="CI6" s="269">
        <v>91</v>
      </c>
      <c r="CJ6" s="269">
        <v>102</v>
      </c>
      <c r="CK6" s="269">
        <v>134</v>
      </c>
      <c r="CL6" s="269">
        <v>0</v>
      </c>
      <c r="CM6" s="269">
        <v>0</v>
      </c>
      <c r="CN6" s="269">
        <v>50</v>
      </c>
      <c r="CO6" s="269">
        <v>0</v>
      </c>
      <c r="CP6" s="269">
        <v>0</v>
      </c>
      <c r="CQ6" s="269">
        <v>90</v>
      </c>
      <c r="CR6" s="49">
        <v>0</v>
      </c>
      <c r="CS6" s="269">
        <v>73</v>
      </c>
      <c r="CT6" s="269">
        <v>0</v>
      </c>
      <c r="CU6" s="269">
        <v>0</v>
      </c>
      <c r="CV6" s="269">
        <v>0</v>
      </c>
      <c r="CW6" s="269">
        <v>0</v>
      </c>
      <c r="CX6" s="269">
        <v>52</v>
      </c>
      <c r="CY6" s="269">
        <v>121</v>
      </c>
      <c r="CZ6" s="269">
        <v>103</v>
      </c>
      <c r="DA6" s="269">
        <v>0</v>
      </c>
      <c r="DB6" s="269">
        <v>59</v>
      </c>
      <c r="DC6" s="269">
        <v>44</v>
      </c>
      <c r="DD6" s="269">
        <v>72</v>
      </c>
      <c r="DE6" s="269">
        <v>136</v>
      </c>
      <c r="DF6" s="269">
        <v>44</v>
      </c>
      <c r="DG6" s="49">
        <v>0</v>
      </c>
      <c r="DH6" s="269">
        <v>98</v>
      </c>
      <c r="DI6" s="269">
        <v>95</v>
      </c>
      <c r="DJ6" s="269">
        <v>133</v>
      </c>
      <c r="DK6" s="269">
        <v>57</v>
      </c>
      <c r="DL6" s="269">
        <v>103</v>
      </c>
      <c r="DM6" s="49">
        <v>17</v>
      </c>
      <c r="DN6" s="269">
        <v>112</v>
      </c>
      <c r="DO6" s="269">
        <v>0</v>
      </c>
      <c r="DP6" s="269">
        <v>0</v>
      </c>
      <c r="DQ6" s="269">
        <v>120</v>
      </c>
      <c r="DR6" s="269">
        <v>127</v>
      </c>
      <c r="DS6" s="269">
        <v>0</v>
      </c>
      <c r="DT6" s="269">
        <v>82</v>
      </c>
      <c r="DU6" s="269">
        <v>72</v>
      </c>
      <c r="DV6" s="269">
        <v>0</v>
      </c>
      <c r="DW6" s="303">
        <v>25</v>
      </c>
      <c r="DX6" s="269">
        <v>52</v>
      </c>
      <c r="DY6" s="269">
        <v>113</v>
      </c>
      <c r="DZ6" s="269">
        <v>135</v>
      </c>
      <c r="EA6" s="269">
        <v>114</v>
      </c>
      <c r="EB6" s="269">
        <v>105</v>
      </c>
      <c r="EC6" s="269">
        <v>0</v>
      </c>
      <c r="ED6" s="269">
        <v>34</v>
      </c>
      <c r="EE6" s="269">
        <v>69</v>
      </c>
      <c r="EF6" s="269">
        <v>0</v>
      </c>
      <c r="EG6" s="269">
        <v>98</v>
      </c>
      <c r="EH6" s="269">
        <v>0</v>
      </c>
      <c r="EI6" s="269">
        <v>0</v>
      </c>
      <c r="EJ6" s="269">
        <v>127</v>
      </c>
      <c r="EK6" s="269">
        <v>26</v>
      </c>
      <c r="EL6" s="269">
        <v>0</v>
      </c>
      <c r="EM6" s="269">
        <v>79</v>
      </c>
      <c r="EN6" s="269">
        <v>77</v>
      </c>
      <c r="EO6" s="269">
        <v>0</v>
      </c>
      <c r="EP6" s="269">
        <v>0</v>
      </c>
      <c r="EQ6" s="269">
        <v>104</v>
      </c>
      <c r="ER6" s="269">
        <v>79</v>
      </c>
      <c r="ES6" s="269">
        <v>133</v>
      </c>
      <c r="ET6" s="269">
        <v>118</v>
      </c>
      <c r="EU6" s="269">
        <v>75</v>
      </c>
      <c r="EV6" s="269">
        <v>0</v>
      </c>
      <c r="EW6" s="269">
        <v>0</v>
      </c>
      <c r="EX6" s="269">
        <v>81</v>
      </c>
      <c r="EY6" s="269">
        <v>77</v>
      </c>
      <c r="EZ6" s="269">
        <v>0</v>
      </c>
      <c r="FA6" s="269">
        <v>0</v>
      </c>
      <c r="FB6" s="269">
        <v>83</v>
      </c>
      <c r="FC6" s="269">
        <v>76</v>
      </c>
      <c r="FD6" s="269">
        <v>83</v>
      </c>
      <c r="FE6" s="269">
        <v>106</v>
      </c>
      <c r="FF6" s="269">
        <v>81</v>
      </c>
      <c r="FG6" s="269">
        <v>84</v>
      </c>
      <c r="FH6" s="49">
        <v>0</v>
      </c>
      <c r="FI6" s="269">
        <v>0</v>
      </c>
      <c r="FJ6" s="269">
        <v>119</v>
      </c>
      <c r="FK6" s="269">
        <v>116</v>
      </c>
      <c r="FL6" s="269">
        <v>45</v>
      </c>
      <c r="FM6" s="269">
        <v>0</v>
      </c>
      <c r="FN6" s="269">
        <v>0</v>
      </c>
      <c r="FO6" s="269">
        <v>93</v>
      </c>
      <c r="FP6" s="269">
        <v>115</v>
      </c>
      <c r="FQ6" s="49">
        <v>19</v>
      </c>
      <c r="FR6" s="49">
        <v>89</v>
      </c>
      <c r="FS6" s="269">
        <v>0</v>
      </c>
      <c r="FT6" s="269">
        <v>130</v>
      </c>
      <c r="FU6" s="269">
        <v>0</v>
      </c>
      <c r="FV6" s="269">
        <v>0</v>
      </c>
      <c r="FW6" s="269">
        <v>0</v>
      </c>
      <c r="FX6" s="269">
        <v>30</v>
      </c>
      <c r="FY6" s="269">
        <v>120</v>
      </c>
      <c r="FZ6" s="269">
        <v>107</v>
      </c>
      <c r="GA6" s="269">
        <v>0</v>
      </c>
      <c r="GB6" s="269">
        <v>0</v>
      </c>
      <c r="GC6" s="269">
        <v>0</v>
      </c>
      <c r="GD6" s="269">
        <v>0</v>
      </c>
      <c r="GE6" s="269">
        <v>104</v>
      </c>
      <c r="GF6" s="269">
        <v>132</v>
      </c>
      <c r="GG6" s="269">
        <v>88</v>
      </c>
      <c r="GH6" s="269">
        <v>111</v>
      </c>
      <c r="GI6" s="49">
        <v>86</v>
      </c>
      <c r="GJ6" s="269">
        <v>0</v>
      </c>
      <c r="GK6" s="49">
        <v>16</v>
      </c>
      <c r="GL6" s="269">
        <v>95</v>
      </c>
      <c r="GM6" s="269">
        <v>136</v>
      </c>
      <c r="GN6" s="269">
        <v>135</v>
      </c>
      <c r="GO6" s="269">
        <v>134</v>
      </c>
      <c r="GP6" s="269">
        <v>113</v>
      </c>
      <c r="GQ6" s="269">
        <v>63</v>
      </c>
      <c r="HC6" s="1"/>
      <c r="HD6" s="1"/>
      <c r="HE6" s="1"/>
      <c r="HF6" s="1"/>
    </row>
    <row r="7" spans="1:214" ht="15.75">
      <c r="A7" s="106" t="s">
        <v>2191</v>
      </c>
      <c r="D7" s="56">
        <f t="shared" si="0"/>
        <v>12977</v>
      </c>
      <c r="E7" s="269">
        <v>0</v>
      </c>
      <c r="F7" s="269">
        <v>0</v>
      </c>
      <c r="G7" s="269">
        <v>53</v>
      </c>
      <c r="H7" s="269">
        <v>52</v>
      </c>
      <c r="I7" s="269">
        <v>131</v>
      </c>
      <c r="J7" s="269">
        <v>90</v>
      </c>
      <c r="K7" s="269">
        <v>0</v>
      </c>
      <c r="L7" s="269">
        <v>0</v>
      </c>
      <c r="M7" s="269">
        <v>127</v>
      </c>
      <c r="N7" s="269">
        <v>134</v>
      </c>
      <c r="O7" s="269">
        <v>0</v>
      </c>
      <c r="P7" s="269">
        <v>115</v>
      </c>
      <c r="Q7" s="269">
        <v>0</v>
      </c>
      <c r="R7" s="269">
        <v>54</v>
      </c>
      <c r="S7" s="269">
        <v>60</v>
      </c>
      <c r="T7" s="269">
        <v>0</v>
      </c>
      <c r="U7" s="269">
        <v>69</v>
      </c>
      <c r="V7" s="269">
        <v>35</v>
      </c>
      <c r="W7" s="269">
        <v>131</v>
      </c>
      <c r="X7" s="269">
        <v>27</v>
      </c>
      <c r="Y7" s="269">
        <v>0</v>
      </c>
      <c r="Z7" s="269">
        <v>125</v>
      </c>
      <c r="AA7" s="49">
        <v>89</v>
      </c>
      <c r="AB7" s="269">
        <v>105</v>
      </c>
      <c r="AC7" s="49">
        <v>10</v>
      </c>
      <c r="AD7" s="269">
        <v>67</v>
      </c>
      <c r="AE7" s="269">
        <v>79</v>
      </c>
      <c r="AF7" s="269">
        <v>36</v>
      </c>
      <c r="AG7" s="269">
        <v>49</v>
      </c>
      <c r="AH7" s="269">
        <v>69</v>
      </c>
      <c r="AI7" s="269">
        <v>119</v>
      </c>
      <c r="AJ7" s="269">
        <v>128</v>
      </c>
      <c r="AK7" s="269">
        <v>115</v>
      </c>
      <c r="AL7" s="269">
        <v>61</v>
      </c>
      <c r="AM7" s="269">
        <v>21</v>
      </c>
      <c r="AN7" s="269">
        <v>0</v>
      </c>
      <c r="AO7" s="269">
        <v>0</v>
      </c>
      <c r="AP7" s="269">
        <v>0</v>
      </c>
      <c r="AQ7" s="269">
        <v>35</v>
      </c>
      <c r="AR7" s="49">
        <v>9</v>
      </c>
      <c r="AS7" s="269">
        <v>43</v>
      </c>
      <c r="AT7" s="49">
        <v>87</v>
      </c>
      <c r="AU7" s="269">
        <v>111</v>
      </c>
      <c r="AV7" s="269">
        <v>106</v>
      </c>
      <c r="AW7" s="269">
        <v>131</v>
      </c>
      <c r="AX7" s="269">
        <v>100</v>
      </c>
      <c r="AY7" s="269">
        <v>0</v>
      </c>
      <c r="AZ7" s="269">
        <v>79</v>
      </c>
      <c r="BA7" s="269">
        <v>0</v>
      </c>
      <c r="BB7" s="269">
        <v>103</v>
      </c>
      <c r="BC7" s="269">
        <v>135</v>
      </c>
      <c r="BD7" s="269">
        <v>131</v>
      </c>
      <c r="BE7" s="49">
        <v>17</v>
      </c>
      <c r="BF7" s="269">
        <v>78</v>
      </c>
      <c r="BG7" s="269">
        <v>84</v>
      </c>
      <c r="BH7" s="269">
        <v>121</v>
      </c>
      <c r="BI7" s="269">
        <v>104</v>
      </c>
      <c r="BJ7" s="269">
        <v>119</v>
      </c>
      <c r="BK7" s="269">
        <v>131</v>
      </c>
      <c r="BL7" s="269">
        <v>0</v>
      </c>
      <c r="BM7" s="269">
        <v>44</v>
      </c>
      <c r="BN7" s="269">
        <v>20</v>
      </c>
      <c r="BO7" s="269">
        <v>78</v>
      </c>
      <c r="BP7" s="269">
        <v>0</v>
      </c>
      <c r="BQ7" s="269">
        <v>0</v>
      </c>
      <c r="BR7" s="269">
        <v>71</v>
      </c>
      <c r="BS7" s="269">
        <v>128</v>
      </c>
      <c r="BT7" s="49">
        <v>17</v>
      </c>
      <c r="BU7" s="269">
        <v>108</v>
      </c>
      <c r="BV7" s="269">
        <v>0</v>
      </c>
      <c r="BW7" s="269">
        <v>130</v>
      </c>
      <c r="BX7" s="269">
        <v>0</v>
      </c>
      <c r="BY7" s="269">
        <v>53</v>
      </c>
      <c r="BZ7" s="269">
        <v>0</v>
      </c>
      <c r="CA7" s="269">
        <v>39</v>
      </c>
      <c r="CB7" s="269">
        <v>47</v>
      </c>
      <c r="CC7" s="269">
        <v>0</v>
      </c>
      <c r="CD7" s="269">
        <v>0</v>
      </c>
      <c r="CE7" s="269">
        <v>0</v>
      </c>
      <c r="CF7" s="49">
        <v>10</v>
      </c>
      <c r="CG7" s="269">
        <v>71</v>
      </c>
      <c r="CH7" s="269">
        <v>123</v>
      </c>
      <c r="CI7" s="269">
        <v>79</v>
      </c>
      <c r="CJ7" s="269">
        <v>72</v>
      </c>
      <c r="CK7" s="269">
        <v>60</v>
      </c>
      <c r="CL7" s="269">
        <v>78</v>
      </c>
      <c r="CM7" s="269">
        <v>128</v>
      </c>
      <c r="CN7" s="269">
        <v>100</v>
      </c>
      <c r="CO7" s="269">
        <v>0</v>
      </c>
      <c r="CP7" s="269">
        <v>108</v>
      </c>
      <c r="CQ7" s="269">
        <v>136</v>
      </c>
      <c r="CR7" s="269">
        <v>54</v>
      </c>
      <c r="CS7" s="269">
        <v>73</v>
      </c>
      <c r="CT7" s="269">
        <v>0</v>
      </c>
      <c r="CU7" s="269">
        <v>0</v>
      </c>
      <c r="CV7" s="269">
        <v>0</v>
      </c>
      <c r="CW7" s="269">
        <v>0</v>
      </c>
      <c r="CX7" s="269">
        <v>118</v>
      </c>
      <c r="CY7" s="269">
        <v>121</v>
      </c>
      <c r="CZ7" s="269">
        <v>64</v>
      </c>
      <c r="DA7" s="269">
        <v>51</v>
      </c>
      <c r="DB7" s="269">
        <v>108</v>
      </c>
      <c r="DC7" s="269">
        <v>117</v>
      </c>
      <c r="DD7" s="269">
        <v>76</v>
      </c>
      <c r="DE7" s="269">
        <v>56</v>
      </c>
      <c r="DF7" s="269">
        <v>68</v>
      </c>
      <c r="DG7" s="269">
        <v>24</v>
      </c>
      <c r="DH7" s="269">
        <v>72</v>
      </c>
      <c r="DI7" s="269">
        <v>83</v>
      </c>
      <c r="DJ7" s="269">
        <v>100</v>
      </c>
      <c r="DK7" s="269">
        <v>59</v>
      </c>
      <c r="DL7" s="49">
        <v>89</v>
      </c>
      <c r="DM7" s="269">
        <v>131</v>
      </c>
      <c r="DN7" s="269">
        <v>72</v>
      </c>
      <c r="DO7" s="269">
        <v>112</v>
      </c>
      <c r="DP7" s="269">
        <v>0</v>
      </c>
      <c r="DQ7" s="269">
        <v>83</v>
      </c>
      <c r="DR7" s="49">
        <v>0</v>
      </c>
      <c r="DS7" s="269">
        <v>0</v>
      </c>
      <c r="DT7" s="269">
        <v>115</v>
      </c>
      <c r="DU7" s="269">
        <v>72</v>
      </c>
      <c r="DV7" s="269">
        <v>0</v>
      </c>
      <c r="DW7" s="303">
        <v>34</v>
      </c>
      <c r="DX7" s="269">
        <v>114</v>
      </c>
      <c r="DY7" s="269">
        <v>111</v>
      </c>
      <c r="DZ7" s="269">
        <v>29</v>
      </c>
      <c r="EA7" s="269">
        <v>125</v>
      </c>
      <c r="EB7" s="269">
        <v>100</v>
      </c>
      <c r="EC7" s="269">
        <v>0</v>
      </c>
      <c r="ED7" s="269">
        <v>104</v>
      </c>
      <c r="EE7" s="269">
        <v>39</v>
      </c>
      <c r="EF7" s="269">
        <v>0</v>
      </c>
      <c r="EG7" s="269">
        <v>56</v>
      </c>
      <c r="EH7" s="269">
        <v>124</v>
      </c>
      <c r="EI7" s="269">
        <v>126</v>
      </c>
      <c r="EJ7" s="269">
        <v>60</v>
      </c>
      <c r="EK7" s="269">
        <v>110</v>
      </c>
      <c r="EL7" s="269">
        <v>108</v>
      </c>
      <c r="EM7" s="269">
        <v>106</v>
      </c>
      <c r="EN7" s="269">
        <v>91</v>
      </c>
      <c r="EO7" s="269">
        <v>0</v>
      </c>
      <c r="EP7" s="269">
        <v>66</v>
      </c>
      <c r="EQ7" s="269">
        <v>112</v>
      </c>
      <c r="ER7" s="269">
        <v>133</v>
      </c>
      <c r="ES7" s="269">
        <v>87</v>
      </c>
      <c r="ET7" s="269">
        <v>64</v>
      </c>
      <c r="EU7" s="269">
        <v>75</v>
      </c>
      <c r="EV7" s="269">
        <v>133</v>
      </c>
      <c r="EW7" s="269">
        <v>0</v>
      </c>
      <c r="EX7" s="269">
        <v>81</v>
      </c>
      <c r="EY7" s="269">
        <v>99</v>
      </c>
      <c r="EZ7" s="269">
        <v>0</v>
      </c>
      <c r="FA7" s="269">
        <v>52</v>
      </c>
      <c r="FB7" s="269">
        <v>131</v>
      </c>
      <c r="FC7" s="269">
        <v>68</v>
      </c>
      <c r="FD7" s="269">
        <v>77</v>
      </c>
      <c r="FE7" s="49">
        <v>11</v>
      </c>
      <c r="FF7" s="269">
        <v>84</v>
      </c>
      <c r="FG7" s="269">
        <v>135</v>
      </c>
      <c r="FH7" s="269">
        <v>93</v>
      </c>
      <c r="FI7" s="269">
        <v>0</v>
      </c>
      <c r="FJ7" s="269">
        <v>132</v>
      </c>
      <c r="FK7" s="269">
        <v>135</v>
      </c>
      <c r="FL7" s="269">
        <v>82</v>
      </c>
      <c r="FM7" s="269">
        <v>123</v>
      </c>
      <c r="FN7" s="269">
        <v>56</v>
      </c>
      <c r="FO7" s="269">
        <v>130</v>
      </c>
      <c r="FP7" s="269">
        <v>72</v>
      </c>
      <c r="FQ7" s="269">
        <v>121</v>
      </c>
      <c r="FR7" s="269">
        <v>92</v>
      </c>
      <c r="FS7" s="269">
        <v>92</v>
      </c>
      <c r="FT7" s="269">
        <v>45</v>
      </c>
      <c r="FU7" s="269">
        <v>28</v>
      </c>
      <c r="FV7" s="269">
        <v>113</v>
      </c>
      <c r="FW7" s="269">
        <v>73</v>
      </c>
      <c r="FX7" s="269">
        <v>122</v>
      </c>
      <c r="FY7" s="269">
        <v>100</v>
      </c>
      <c r="FZ7" s="269">
        <v>123</v>
      </c>
      <c r="GA7" s="269">
        <v>125</v>
      </c>
      <c r="GB7" s="269">
        <v>136</v>
      </c>
      <c r="GC7" s="269">
        <v>0</v>
      </c>
      <c r="GD7" s="269">
        <v>67</v>
      </c>
      <c r="GE7" s="269">
        <v>95</v>
      </c>
      <c r="GF7" s="269">
        <v>0</v>
      </c>
      <c r="GG7" s="269">
        <v>68</v>
      </c>
      <c r="GH7" s="269">
        <v>0</v>
      </c>
      <c r="GI7" s="269">
        <v>0</v>
      </c>
      <c r="GJ7" s="269">
        <v>0</v>
      </c>
      <c r="GK7" s="269">
        <v>20</v>
      </c>
      <c r="GL7" s="269">
        <v>114</v>
      </c>
      <c r="GM7" s="269">
        <v>35</v>
      </c>
      <c r="GN7" s="269">
        <v>85</v>
      </c>
      <c r="GO7" s="269">
        <v>58</v>
      </c>
      <c r="GP7" s="269">
        <v>43</v>
      </c>
      <c r="GQ7" s="269">
        <v>61</v>
      </c>
      <c r="HC7" s="1"/>
      <c r="HD7" s="1"/>
      <c r="HE7" s="1"/>
      <c r="HF7" s="1"/>
    </row>
    <row r="8" spans="1:214" ht="15.75">
      <c r="A8" s="277" t="s">
        <v>1</v>
      </c>
      <c r="D8" s="56">
        <f t="shared" si="0"/>
        <v>10064</v>
      </c>
      <c r="E8" s="269">
        <v>56</v>
      </c>
      <c r="F8" s="269">
        <v>0</v>
      </c>
      <c r="G8" s="269">
        <v>60</v>
      </c>
      <c r="H8" s="269">
        <v>40</v>
      </c>
      <c r="I8" s="49">
        <v>89</v>
      </c>
      <c r="J8" s="269">
        <v>96</v>
      </c>
      <c r="K8" s="269">
        <v>0</v>
      </c>
      <c r="L8" s="269">
        <v>0</v>
      </c>
      <c r="M8" s="269">
        <v>0</v>
      </c>
      <c r="N8" s="269">
        <v>97</v>
      </c>
      <c r="O8" s="269">
        <v>24</v>
      </c>
      <c r="P8" s="269">
        <v>36</v>
      </c>
      <c r="Q8" s="269">
        <v>125</v>
      </c>
      <c r="R8" s="269">
        <v>124</v>
      </c>
      <c r="S8" s="269">
        <v>81</v>
      </c>
      <c r="T8" s="269">
        <v>0</v>
      </c>
      <c r="U8" s="269">
        <v>114</v>
      </c>
      <c r="V8" s="269">
        <v>0</v>
      </c>
      <c r="W8" s="269">
        <v>92</v>
      </c>
      <c r="X8" s="269">
        <v>42</v>
      </c>
      <c r="Y8" s="269">
        <v>0</v>
      </c>
      <c r="Z8" s="269">
        <v>48</v>
      </c>
      <c r="AA8" s="269">
        <v>95</v>
      </c>
      <c r="AB8" s="269">
        <v>79</v>
      </c>
      <c r="AC8" s="269">
        <v>117</v>
      </c>
      <c r="AD8" s="49">
        <v>5</v>
      </c>
      <c r="AE8" s="269">
        <v>43</v>
      </c>
      <c r="AF8" s="269">
        <v>23</v>
      </c>
      <c r="AG8" s="269">
        <v>54</v>
      </c>
      <c r="AH8" s="49">
        <v>12</v>
      </c>
      <c r="AI8" s="49">
        <v>5</v>
      </c>
      <c r="AJ8" s="269">
        <v>0</v>
      </c>
      <c r="AK8" s="269">
        <v>123</v>
      </c>
      <c r="AL8" s="49">
        <v>8</v>
      </c>
      <c r="AM8" s="269">
        <v>49</v>
      </c>
      <c r="AN8" s="269">
        <v>38</v>
      </c>
      <c r="AO8" s="269">
        <v>102</v>
      </c>
      <c r="AP8" s="269">
        <v>135</v>
      </c>
      <c r="AQ8" s="269">
        <v>36</v>
      </c>
      <c r="AR8" s="49">
        <v>19</v>
      </c>
      <c r="AS8" s="49">
        <v>14</v>
      </c>
      <c r="AT8" s="269">
        <v>90</v>
      </c>
      <c r="AU8" s="269">
        <v>115</v>
      </c>
      <c r="AV8" s="269">
        <v>32</v>
      </c>
      <c r="AW8" s="269">
        <v>0</v>
      </c>
      <c r="AX8" s="269">
        <v>53</v>
      </c>
      <c r="AY8" s="269">
        <v>0</v>
      </c>
      <c r="AZ8" s="49">
        <v>4</v>
      </c>
      <c r="BA8" s="269">
        <v>0</v>
      </c>
      <c r="BB8" s="269">
        <v>71</v>
      </c>
      <c r="BC8" s="269">
        <v>100</v>
      </c>
      <c r="BD8" s="269">
        <v>64</v>
      </c>
      <c r="BE8" s="49">
        <v>7</v>
      </c>
      <c r="BF8" s="269">
        <v>39</v>
      </c>
      <c r="BG8" s="269">
        <v>20</v>
      </c>
      <c r="BH8" s="269">
        <v>125</v>
      </c>
      <c r="BI8" s="269">
        <v>128</v>
      </c>
      <c r="BJ8" s="269">
        <v>0</v>
      </c>
      <c r="BK8" s="49">
        <v>0</v>
      </c>
      <c r="BL8" s="269">
        <v>67</v>
      </c>
      <c r="BM8" s="269">
        <v>20</v>
      </c>
      <c r="BN8" s="49">
        <v>9</v>
      </c>
      <c r="BO8" s="269">
        <v>29</v>
      </c>
      <c r="BP8" s="269">
        <v>0</v>
      </c>
      <c r="BQ8" s="269">
        <v>118</v>
      </c>
      <c r="BR8" s="269">
        <v>125</v>
      </c>
      <c r="BS8" s="269">
        <v>32</v>
      </c>
      <c r="BT8" s="49">
        <v>2</v>
      </c>
      <c r="BU8" s="269">
        <v>0</v>
      </c>
      <c r="BV8" s="269">
        <v>135</v>
      </c>
      <c r="BW8" s="49">
        <v>7</v>
      </c>
      <c r="BX8" s="269">
        <v>0</v>
      </c>
      <c r="BY8" s="269">
        <v>136</v>
      </c>
      <c r="BZ8" s="269">
        <v>125</v>
      </c>
      <c r="CA8" s="49">
        <v>10</v>
      </c>
      <c r="CB8" s="269">
        <v>92</v>
      </c>
      <c r="CC8" s="269">
        <v>0</v>
      </c>
      <c r="CD8" s="269">
        <v>0</v>
      </c>
      <c r="CE8" s="269">
        <v>0</v>
      </c>
      <c r="CF8" s="269">
        <v>42</v>
      </c>
      <c r="CG8" s="269">
        <v>20</v>
      </c>
      <c r="CH8" s="269">
        <v>0</v>
      </c>
      <c r="CI8" s="49">
        <v>0</v>
      </c>
      <c r="CJ8" s="269">
        <v>66</v>
      </c>
      <c r="CK8" s="269">
        <v>46</v>
      </c>
      <c r="CL8" s="269">
        <v>130</v>
      </c>
      <c r="CM8" s="269">
        <v>132</v>
      </c>
      <c r="CN8" s="269">
        <v>96</v>
      </c>
      <c r="CO8" s="269">
        <v>76</v>
      </c>
      <c r="CP8" s="269">
        <v>104</v>
      </c>
      <c r="CQ8" s="269">
        <v>120</v>
      </c>
      <c r="CR8" s="269">
        <v>135</v>
      </c>
      <c r="CS8" s="269">
        <v>124</v>
      </c>
      <c r="CT8" s="269">
        <v>121</v>
      </c>
      <c r="CU8" s="269">
        <v>0</v>
      </c>
      <c r="CV8" s="269">
        <v>0</v>
      </c>
      <c r="CW8" s="269">
        <v>0</v>
      </c>
      <c r="CX8" s="269">
        <v>72</v>
      </c>
      <c r="CY8" s="269">
        <v>64</v>
      </c>
      <c r="CZ8" s="269">
        <v>92</v>
      </c>
      <c r="DA8" s="269">
        <v>83</v>
      </c>
      <c r="DB8" s="269">
        <v>44</v>
      </c>
      <c r="DC8" s="49">
        <v>14</v>
      </c>
      <c r="DD8" s="269">
        <v>40</v>
      </c>
      <c r="DE8" s="49">
        <v>0</v>
      </c>
      <c r="DF8" s="49">
        <v>4</v>
      </c>
      <c r="DG8" s="49">
        <v>14</v>
      </c>
      <c r="DH8" s="269">
        <v>28</v>
      </c>
      <c r="DI8" s="269">
        <v>104</v>
      </c>
      <c r="DJ8" s="269">
        <v>0</v>
      </c>
      <c r="DK8" s="269">
        <v>34</v>
      </c>
      <c r="DL8" s="269">
        <v>0</v>
      </c>
      <c r="DM8" s="49">
        <v>86</v>
      </c>
      <c r="DN8" s="269">
        <v>94</v>
      </c>
      <c r="DO8" s="269">
        <v>0</v>
      </c>
      <c r="DP8" s="269">
        <v>105</v>
      </c>
      <c r="DQ8" s="269">
        <v>92</v>
      </c>
      <c r="DR8" s="269">
        <v>0</v>
      </c>
      <c r="DS8" s="269">
        <v>0</v>
      </c>
      <c r="DT8" s="269">
        <v>114</v>
      </c>
      <c r="DU8" s="269">
        <v>88</v>
      </c>
      <c r="DV8" s="269">
        <v>0</v>
      </c>
      <c r="DW8" s="303">
        <v>89</v>
      </c>
      <c r="DX8" s="269">
        <v>22</v>
      </c>
      <c r="DY8" s="269">
        <v>83</v>
      </c>
      <c r="DZ8" s="269">
        <v>92</v>
      </c>
      <c r="EA8" s="269">
        <v>92</v>
      </c>
      <c r="EB8" s="269">
        <v>37</v>
      </c>
      <c r="EC8" s="269">
        <v>0</v>
      </c>
      <c r="ED8" s="269">
        <v>36</v>
      </c>
      <c r="EE8" s="269">
        <v>59</v>
      </c>
      <c r="EF8" s="269">
        <v>0</v>
      </c>
      <c r="EG8" s="49">
        <v>17</v>
      </c>
      <c r="EH8" s="49">
        <v>0</v>
      </c>
      <c r="EI8" s="49">
        <v>0</v>
      </c>
      <c r="EJ8" s="269">
        <v>32</v>
      </c>
      <c r="EK8" s="269">
        <v>31</v>
      </c>
      <c r="EL8" s="269">
        <v>134</v>
      </c>
      <c r="EM8" s="269">
        <v>25</v>
      </c>
      <c r="EN8" s="49">
        <v>10</v>
      </c>
      <c r="EO8" s="269">
        <v>126</v>
      </c>
      <c r="EP8" s="269">
        <v>102</v>
      </c>
      <c r="EQ8" s="269">
        <v>0</v>
      </c>
      <c r="ER8" s="269">
        <v>63</v>
      </c>
      <c r="ES8" s="269">
        <v>22</v>
      </c>
      <c r="ET8" s="269">
        <v>107</v>
      </c>
      <c r="EU8" s="269">
        <v>105</v>
      </c>
      <c r="EV8" s="269">
        <v>0</v>
      </c>
      <c r="EW8" s="269">
        <v>0</v>
      </c>
      <c r="EX8" s="269">
        <v>128</v>
      </c>
      <c r="EY8" s="269">
        <v>111</v>
      </c>
      <c r="EZ8" s="269">
        <v>0</v>
      </c>
      <c r="FA8" s="269">
        <v>74</v>
      </c>
      <c r="FB8" s="269">
        <v>119</v>
      </c>
      <c r="FC8" s="49">
        <v>14</v>
      </c>
      <c r="FD8" s="269">
        <v>132</v>
      </c>
      <c r="FE8" s="269">
        <v>95</v>
      </c>
      <c r="FF8" s="49">
        <v>0</v>
      </c>
      <c r="FG8" s="269">
        <v>121</v>
      </c>
      <c r="FH8" s="49">
        <v>31</v>
      </c>
      <c r="FI8" s="269">
        <v>0</v>
      </c>
      <c r="FJ8" s="269">
        <v>0</v>
      </c>
      <c r="FK8" s="49">
        <v>0</v>
      </c>
      <c r="FL8" s="49">
        <v>86</v>
      </c>
      <c r="FM8" s="269">
        <v>0</v>
      </c>
      <c r="FN8" s="269">
        <v>0</v>
      </c>
      <c r="FO8" s="269">
        <v>0</v>
      </c>
      <c r="FP8" s="269">
        <v>22</v>
      </c>
      <c r="FQ8" s="49">
        <v>12</v>
      </c>
      <c r="FR8" s="269">
        <v>60</v>
      </c>
      <c r="FS8" s="269">
        <v>123</v>
      </c>
      <c r="FT8" s="269">
        <v>42</v>
      </c>
      <c r="FU8" s="269">
        <v>128</v>
      </c>
      <c r="FV8" s="269">
        <v>113</v>
      </c>
      <c r="FW8" s="269">
        <v>125</v>
      </c>
      <c r="FX8" s="269">
        <v>52</v>
      </c>
      <c r="FY8" s="269">
        <v>31</v>
      </c>
      <c r="FZ8" s="269">
        <v>112</v>
      </c>
      <c r="GA8" s="269">
        <v>0</v>
      </c>
      <c r="GB8" s="269">
        <v>0</v>
      </c>
      <c r="GC8" s="269">
        <v>130</v>
      </c>
      <c r="GD8" s="269">
        <v>45</v>
      </c>
      <c r="GE8" s="269">
        <v>109</v>
      </c>
      <c r="GF8" s="269">
        <v>0</v>
      </c>
      <c r="GG8" s="269">
        <v>93</v>
      </c>
      <c r="GH8" s="269">
        <v>59</v>
      </c>
      <c r="GI8" s="269">
        <v>46</v>
      </c>
      <c r="GJ8" s="269">
        <v>85</v>
      </c>
      <c r="GK8" s="269">
        <v>28</v>
      </c>
      <c r="GL8" s="49">
        <v>6</v>
      </c>
      <c r="GM8" s="269">
        <v>37</v>
      </c>
      <c r="GN8" s="269">
        <v>40</v>
      </c>
      <c r="GO8" s="269">
        <v>124</v>
      </c>
      <c r="GP8" s="49">
        <v>10</v>
      </c>
      <c r="GQ8" s="269">
        <v>17</v>
      </c>
      <c r="HC8" s="1"/>
      <c r="HD8" s="1"/>
      <c r="HE8" s="1"/>
      <c r="HF8" s="1"/>
    </row>
    <row r="9" spans="1:214" ht="15.75">
      <c r="A9" s="277" t="s">
        <v>1656</v>
      </c>
      <c r="D9" s="56">
        <f t="shared" si="0"/>
        <v>8830</v>
      </c>
      <c r="E9" s="269">
        <v>0</v>
      </c>
      <c r="F9" s="269">
        <v>43</v>
      </c>
      <c r="G9" s="269">
        <v>44</v>
      </c>
      <c r="H9" s="269">
        <v>0</v>
      </c>
      <c r="I9" s="269">
        <v>0</v>
      </c>
      <c r="J9" s="269">
        <v>96</v>
      </c>
      <c r="K9" s="269">
        <v>0</v>
      </c>
      <c r="L9" s="269">
        <v>0</v>
      </c>
      <c r="M9" s="269">
        <v>0</v>
      </c>
      <c r="N9" s="269">
        <v>101</v>
      </c>
      <c r="O9" s="269">
        <v>82</v>
      </c>
      <c r="P9" s="269">
        <v>49</v>
      </c>
      <c r="Q9" s="269">
        <v>0</v>
      </c>
      <c r="R9" s="269">
        <v>120</v>
      </c>
      <c r="S9" s="269">
        <v>25</v>
      </c>
      <c r="T9" s="269">
        <v>0</v>
      </c>
      <c r="U9" s="269">
        <v>122</v>
      </c>
      <c r="V9" s="269">
        <v>30</v>
      </c>
      <c r="W9" s="269">
        <v>0</v>
      </c>
      <c r="X9" s="269">
        <v>0</v>
      </c>
      <c r="Y9" s="269">
        <v>0</v>
      </c>
      <c r="Z9" s="269">
        <v>0</v>
      </c>
      <c r="AA9" s="49">
        <v>0</v>
      </c>
      <c r="AB9" s="269">
        <v>84</v>
      </c>
      <c r="AC9" s="269">
        <v>129</v>
      </c>
      <c r="AD9" s="269">
        <v>25</v>
      </c>
      <c r="AE9" s="269">
        <v>28</v>
      </c>
      <c r="AF9" s="269">
        <v>53</v>
      </c>
      <c r="AG9" s="269">
        <v>0</v>
      </c>
      <c r="AH9" s="269">
        <v>35</v>
      </c>
      <c r="AI9" s="269">
        <v>37</v>
      </c>
      <c r="AJ9" s="269">
        <v>0</v>
      </c>
      <c r="AK9" s="269">
        <v>0</v>
      </c>
      <c r="AL9" s="269">
        <v>49</v>
      </c>
      <c r="AM9" s="269">
        <v>54</v>
      </c>
      <c r="AN9" s="269">
        <v>58</v>
      </c>
      <c r="AO9" s="269">
        <v>0</v>
      </c>
      <c r="AP9" s="269">
        <v>0</v>
      </c>
      <c r="AQ9" s="269">
        <v>64</v>
      </c>
      <c r="AR9" s="269">
        <v>71</v>
      </c>
      <c r="AS9" s="269">
        <v>69</v>
      </c>
      <c r="AT9" s="269">
        <v>0</v>
      </c>
      <c r="AU9" s="269">
        <v>108</v>
      </c>
      <c r="AV9" s="49">
        <v>0</v>
      </c>
      <c r="AW9" s="269">
        <v>0</v>
      </c>
      <c r="AX9" s="269">
        <v>99</v>
      </c>
      <c r="AY9" s="269">
        <v>0</v>
      </c>
      <c r="AZ9" s="269">
        <v>81</v>
      </c>
      <c r="BA9" s="269">
        <v>133</v>
      </c>
      <c r="BB9" s="269">
        <v>128</v>
      </c>
      <c r="BC9" s="269">
        <v>0</v>
      </c>
      <c r="BD9" s="269">
        <v>50</v>
      </c>
      <c r="BE9" s="269">
        <v>84</v>
      </c>
      <c r="BF9" s="49">
        <v>12</v>
      </c>
      <c r="BG9" s="269">
        <v>39</v>
      </c>
      <c r="BH9" s="269">
        <v>0</v>
      </c>
      <c r="BI9" s="269">
        <v>0</v>
      </c>
      <c r="BJ9" s="269">
        <v>0</v>
      </c>
      <c r="BK9" s="269">
        <v>44</v>
      </c>
      <c r="BL9" s="269">
        <v>84</v>
      </c>
      <c r="BM9" s="49">
        <v>86</v>
      </c>
      <c r="BN9" s="269">
        <v>65</v>
      </c>
      <c r="BO9" s="49">
        <v>13</v>
      </c>
      <c r="BP9" s="269">
        <v>0</v>
      </c>
      <c r="BQ9" s="269">
        <v>0</v>
      </c>
      <c r="BR9" s="269">
        <v>118</v>
      </c>
      <c r="BS9" s="49">
        <v>3</v>
      </c>
      <c r="BT9" s="269">
        <v>42</v>
      </c>
      <c r="BU9" s="269">
        <v>0</v>
      </c>
      <c r="BV9" s="269">
        <v>124</v>
      </c>
      <c r="BW9" s="269">
        <v>84</v>
      </c>
      <c r="BX9" s="269">
        <v>0</v>
      </c>
      <c r="BY9" s="269">
        <v>0</v>
      </c>
      <c r="BZ9" s="269">
        <v>0</v>
      </c>
      <c r="CA9" s="269">
        <v>46</v>
      </c>
      <c r="CB9" s="269">
        <v>116</v>
      </c>
      <c r="CC9" s="269">
        <v>121</v>
      </c>
      <c r="CD9" s="269">
        <v>0</v>
      </c>
      <c r="CE9" s="269">
        <v>0</v>
      </c>
      <c r="CF9" s="269">
        <v>69</v>
      </c>
      <c r="CG9" s="269">
        <v>26</v>
      </c>
      <c r="CH9" s="269">
        <v>0</v>
      </c>
      <c r="CI9" s="49">
        <v>89</v>
      </c>
      <c r="CJ9" s="49">
        <v>0</v>
      </c>
      <c r="CK9" s="269">
        <v>61</v>
      </c>
      <c r="CL9" s="269">
        <v>0</v>
      </c>
      <c r="CM9" s="269">
        <v>89</v>
      </c>
      <c r="CN9" s="269">
        <v>108</v>
      </c>
      <c r="CO9" s="269">
        <v>106</v>
      </c>
      <c r="CP9" s="269">
        <v>46</v>
      </c>
      <c r="CQ9" s="269">
        <v>0</v>
      </c>
      <c r="CR9" s="269">
        <v>93</v>
      </c>
      <c r="CS9" s="269">
        <v>0</v>
      </c>
      <c r="CT9" s="269">
        <v>0</v>
      </c>
      <c r="CU9" s="269">
        <v>0</v>
      </c>
      <c r="CV9" s="269">
        <v>0</v>
      </c>
      <c r="CW9" s="269">
        <v>0</v>
      </c>
      <c r="CX9" s="269">
        <v>0</v>
      </c>
      <c r="CY9" s="269">
        <v>88</v>
      </c>
      <c r="CZ9" s="269">
        <v>130</v>
      </c>
      <c r="DA9" s="269">
        <v>84</v>
      </c>
      <c r="DB9" s="269">
        <v>36</v>
      </c>
      <c r="DC9" s="269">
        <v>59</v>
      </c>
      <c r="DD9" s="269">
        <v>72</v>
      </c>
      <c r="DE9" s="49">
        <v>17</v>
      </c>
      <c r="DF9" s="269">
        <v>44</v>
      </c>
      <c r="DG9" s="49">
        <v>0</v>
      </c>
      <c r="DH9" s="269">
        <v>108</v>
      </c>
      <c r="DI9" s="269">
        <v>120</v>
      </c>
      <c r="DJ9" s="269">
        <v>50</v>
      </c>
      <c r="DK9" s="49">
        <v>2</v>
      </c>
      <c r="DL9" s="269">
        <v>0</v>
      </c>
      <c r="DM9" s="269">
        <v>83</v>
      </c>
      <c r="DN9" s="269">
        <v>54</v>
      </c>
      <c r="DO9" s="269">
        <v>103</v>
      </c>
      <c r="DP9" s="269">
        <v>0</v>
      </c>
      <c r="DQ9" s="49">
        <v>0</v>
      </c>
      <c r="DR9" s="269">
        <v>101</v>
      </c>
      <c r="DS9" s="269">
        <v>0</v>
      </c>
      <c r="DT9" s="269">
        <v>0</v>
      </c>
      <c r="DU9" s="49">
        <v>0</v>
      </c>
      <c r="DV9" s="269">
        <v>122</v>
      </c>
      <c r="DW9" s="303">
        <v>119</v>
      </c>
      <c r="DX9" s="269">
        <v>48</v>
      </c>
      <c r="DY9" s="49">
        <v>0</v>
      </c>
      <c r="DZ9" s="49">
        <v>10</v>
      </c>
      <c r="EA9" s="269">
        <v>36</v>
      </c>
      <c r="EB9" s="269">
        <v>67</v>
      </c>
      <c r="EC9" s="269">
        <v>0</v>
      </c>
      <c r="ED9" s="269">
        <v>60</v>
      </c>
      <c r="EE9" s="269">
        <v>117</v>
      </c>
      <c r="EF9" s="269">
        <v>0</v>
      </c>
      <c r="EG9" s="269">
        <v>42</v>
      </c>
      <c r="EH9" s="49">
        <v>0</v>
      </c>
      <c r="EI9" s="49">
        <v>0</v>
      </c>
      <c r="EJ9" s="269">
        <v>54</v>
      </c>
      <c r="EK9" s="49">
        <v>13</v>
      </c>
      <c r="EL9" s="269">
        <v>102</v>
      </c>
      <c r="EM9" s="269">
        <v>108</v>
      </c>
      <c r="EN9" s="49">
        <v>81</v>
      </c>
      <c r="EO9" s="49">
        <v>0</v>
      </c>
      <c r="EP9" s="269">
        <v>117</v>
      </c>
      <c r="EQ9" s="269">
        <v>0</v>
      </c>
      <c r="ER9" s="269">
        <v>72</v>
      </c>
      <c r="ES9" s="269">
        <v>65</v>
      </c>
      <c r="ET9" s="269">
        <v>57</v>
      </c>
      <c r="EU9" s="269">
        <v>0</v>
      </c>
      <c r="EV9" s="269">
        <v>0</v>
      </c>
      <c r="EW9" s="269">
        <v>133</v>
      </c>
      <c r="EX9" s="269">
        <v>128</v>
      </c>
      <c r="EY9" s="269">
        <v>30</v>
      </c>
      <c r="EZ9" s="269">
        <v>133</v>
      </c>
      <c r="FA9" s="269">
        <v>44</v>
      </c>
      <c r="FB9" s="269">
        <v>0</v>
      </c>
      <c r="FC9" s="269">
        <v>75</v>
      </c>
      <c r="FD9" s="269">
        <v>82</v>
      </c>
      <c r="FE9" s="49">
        <v>19</v>
      </c>
      <c r="FF9" s="269">
        <v>32</v>
      </c>
      <c r="FG9" s="269">
        <v>36</v>
      </c>
      <c r="FH9" s="269">
        <v>58</v>
      </c>
      <c r="FI9" s="269">
        <v>133</v>
      </c>
      <c r="FJ9" s="269">
        <v>0</v>
      </c>
      <c r="FK9" s="269">
        <v>82</v>
      </c>
      <c r="FL9" s="269">
        <v>60</v>
      </c>
      <c r="FM9" s="269">
        <v>0</v>
      </c>
      <c r="FN9" s="269">
        <v>0</v>
      </c>
      <c r="FO9" s="269">
        <v>0</v>
      </c>
      <c r="FP9" s="269">
        <v>31</v>
      </c>
      <c r="FQ9" s="49">
        <v>4</v>
      </c>
      <c r="FR9" s="269">
        <v>71</v>
      </c>
      <c r="FS9" s="269">
        <v>132</v>
      </c>
      <c r="FT9" s="269">
        <v>103</v>
      </c>
      <c r="FU9" s="269">
        <v>46</v>
      </c>
      <c r="FV9" s="269">
        <v>0</v>
      </c>
      <c r="FW9" s="269">
        <v>136</v>
      </c>
      <c r="FX9" s="269">
        <v>44</v>
      </c>
      <c r="FY9" s="49">
        <v>6</v>
      </c>
      <c r="FZ9" s="269">
        <v>33</v>
      </c>
      <c r="GA9" s="269">
        <v>0</v>
      </c>
      <c r="GB9" s="269">
        <v>0</v>
      </c>
      <c r="GC9" s="269">
        <v>136</v>
      </c>
      <c r="GD9" s="269">
        <v>47</v>
      </c>
      <c r="GE9" s="269">
        <v>136</v>
      </c>
      <c r="GF9" s="269">
        <v>0</v>
      </c>
      <c r="GG9" s="269">
        <v>81</v>
      </c>
      <c r="GH9" s="49">
        <v>0</v>
      </c>
      <c r="GI9" s="49">
        <v>0</v>
      </c>
      <c r="GJ9" s="269">
        <v>121</v>
      </c>
      <c r="GK9" s="49">
        <v>19</v>
      </c>
      <c r="GL9" s="269">
        <v>24</v>
      </c>
      <c r="GM9" s="269">
        <v>80</v>
      </c>
      <c r="GN9" s="269">
        <v>23</v>
      </c>
      <c r="GO9" s="269">
        <v>131</v>
      </c>
      <c r="GP9" s="269">
        <v>46</v>
      </c>
      <c r="GQ9" s="269">
        <v>59</v>
      </c>
      <c r="HC9" s="1"/>
      <c r="HD9" s="1"/>
      <c r="HE9" s="1"/>
      <c r="HF9" s="1"/>
    </row>
    <row r="10" spans="1:214" ht="15.75">
      <c r="A10" s="277" t="s">
        <v>1664</v>
      </c>
      <c r="D10" s="56">
        <f t="shared" si="0"/>
        <v>11569</v>
      </c>
      <c r="E10" s="269">
        <v>0</v>
      </c>
      <c r="F10" s="269">
        <v>0</v>
      </c>
      <c r="G10" s="269">
        <v>24</v>
      </c>
      <c r="H10" s="269">
        <v>0</v>
      </c>
      <c r="I10" s="269">
        <v>0</v>
      </c>
      <c r="J10" s="269">
        <v>103</v>
      </c>
      <c r="K10" s="269">
        <v>93</v>
      </c>
      <c r="L10" s="269">
        <v>0</v>
      </c>
      <c r="M10" s="269">
        <v>0</v>
      </c>
      <c r="N10" s="269">
        <v>70</v>
      </c>
      <c r="O10" s="269">
        <v>73</v>
      </c>
      <c r="P10" s="269">
        <v>22</v>
      </c>
      <c r="Q10" s="269">
        <v>0</v>
      </c>
      <c r="R10" s="269">
        <v>35</v>
      </c>
      <c r="S10" s="269">
        <v>73</v>
      </c>
      <c r="T10" s="269">
        <v>0</v>
      </c>
      <c r="U10" s="269">
        <v>101</v>
      </c>
      <c r="V10" s="269">
        <v>66</v>
      </c>
      <c r="W10" s="269">
        <v>104</v>
      </c>
      <c r="X10" s="269">
        <v>0</v>
      </c>
      <c r="Y10" s="269">
        <v>0</v>
      </c>
      <c r="Z10" s="269">
        <v>109</v>
      </c>
      <c r="AA10" s="269">
        <v>75</v>
      </c>
      <c r="AB10" s="269">
        <v>56</v>
      </c>
      <c r="AC10" s="269">
        <v>82</v>
      </c>
      <c r="AD10" s="49">
        <v>92</v>
      </c>
      <c r="AE10" s="269">
        <v>99</v>
      </c>
      <c r="AF10" s="269">
        <v>87</v>
      </c>
      <c r="AG10" s="269">
        <v>94</v>
      </c>
      <c r="AH10" s="49">
        <v>17</v>
      </c>
      <c r="AI10" s="269">
        <v>116</v>
      </c>
      <c r="AJ10" s="269">
        <v>0</v>
      </c>
      <c r="AK10" s="269">
        <v>115</v>
      </c>
      <c r="AL10" s="269">
        <v>38</v>
      </c>
      <c r="AM10" s="269">
        <v>81</v>
      </c>
      <c r="AN10" s="269">
        <v>29</v>
      </c>
      <c r="AO10" s="269">
        <v>0</v>
      </c>
      <c r="AP10" s="269">
        <v>0</v>
      </c>
      <c r="AQ10" s="269">
        <v>114</v>
      </c>
      <c r="AR10" s="269">
        <v>41</v>
      </c>
      <c r="AS10" s="269">
        <v>77</v>
      </c>
      <c r="AT10" s="269">
        <v>93</v>
      </c>
      <c r="AU10" s="269">
        <v>122</v>
      </c>
      <c r="AV10" s="269">
        <v>72</v>
      </c>
      <c r="AW10" s="269">
        <v>0</v>
      </c>
      <c r="AX10" s="269">
        <v>59</v>
      </c>
      <c r="AY10" s="269">
        <v>0</v>
      </c>
      <c r="AZ10" s="269">
        <v>69</v>
      </c>
      <c r="BA10" s="269">
        <v>0</v>
      </c>
      <c r="BB10" s="269">
        <v>76</v>
      </c>
      <c r="BC10" s="269">
        <v>0</v>
      </c>
      <c r="BD10" s="269">
        <v>66</v>
      </c>
      <c r="BE10" s="269">
        <v>37</v>
      </c>
      <c r="BF10" s="269">
        <v>22</v>
      </c>
      <c r="BG10" s="269">
        <v>51</v>
      </c>
      <c r="BH10" s="269">
        <v>0</v>
      </c>
      <c r="BI10" s="269">
        <v>0</v>
      </c>
      <c r="BJ10" s="269">
        <v>0</v>
      </c>
      <c r="BK10" s="269">
        <v>73</v>
      </c>
      <c r="BL10" s="269">
        <v>0</v>
      </c>
      <c r="BM10" s="269">
        <v>32</v>
      </c>
      <c r="BN10" s="269">
        <v>32</v>
      </c>
      <c r="BO10" s="269">
        <v>28</v>
      </c>
      <c r="BP10" s="269">
        <v>0</v>
      </c>
      <c r="BQ10" s="269">
        <v>0</v>
      </c>
      <c r="BR10" s="269">
        <v>90</v>
      </c>
      <c r="BS10" s="269">
        <v>92</v>
      </c>
      <c r="BT10" s="269">
        <v>90</v>
      </c>
      <c r="BU10" s="269">
        <v>0</v>
      </c>
      <c r="BV10" s="269">
        <v>0</v>
      </c>
      <c r="BW10" s="269">
        <v>77</v>
      </c>
      <c r="BX10" s="269">
        <v>0</v>
      </c>
      <c r="BY10" s="269">
        <v>83</v>
      </c>
      <c r="BZ10" s="269">
        <v>0</v>
      </c>
      <c r="CA10" s="269">
        <v>122</v>
      </c>
      <c r="CB10" s="269">
        <v>120</v>
      </c>
      <c r="CC10" s="269">
        <v>0</v>
      </c>
      <c r="CD10" s="269">
        <v>0</v>
      </c>
      <c r="CE10" s="269">
        <v>0</v>
      </c>
      <c r="CF10" s="269">
        <v>125</v>
      </c>
      <c r="CG10" s="269">
        <v>71</v>
      </c>
      <c r="CH10" s="269">
        <v>124</v>
      </c>
      <c r="CI10" s="269">
        <v>68</v>
      </c>
      <c r="CJ10" s="269">
        <v>44</v>
      </c>
      <c r="CK10" s="269">
        <v>116</v>
      </c>
      <c r="CL10" s="269">
        <v>112</v>
      </c>
      <c r="CM10" s="269">
        <v>111</v>
      </c>
      <c r="CN10" s="269">
        <v>72</v>
      </c>
      <c r="CO10" s="269">
        <v>82</v>
      </c>
      <c r="CP10" s="49">
        <v>86</v>
      </c>
      <c r="CQ10" s="269">
        <v>0</v>
      </c>
      <c r="CR10" s="269">
        <v>131</v>
      </c>
      <c r="CS10" s="269">
        <v>0</v>
      </c>
      <c r="CT10" s="269">
        <v>0</v>
      </c>
      <c r="CU10" s="269">
        <v>125</v>
      </c>
      <c r="CV10" s="269">
        <v>0</v>
      </c>
      <c r="CW10" s="269">
        <v>0</v>
      </c>
      <c r="CX10" s="269">
        <v>0</v>
      </c>
      <c r="CY10" s="269">
        <v>80</v>
      </c>
      <c r="CZ10" s="269">
        <v>86</v>
      </c>
      <c r="DA10" s="269">
        <v>72</v>
      </c>
      <c r="DB10" s="269">
        <v>61</v>
      </c>
      <c r="DC10" s="269">
        <v>101</v>
      </c>
      <c r="DD10" s="269">
        <v>53</v>
      </c>
      <c r="DE10" s="269">
        <v>42</v>
      </c>
      <c r="DF10" s="269">
        <v>52</v>
      </c>
      <c r="DG10" s="269">
        <v>24</v>
      </c>
      <c r="DH10" s="269">
        <v>115</v>
      </c>
      <c r="DI10" s="269">
        <v>122</v>
      </c>
      <c r="DJ10" s="269">
        <v>39</v>
      </c>
      <c r="DK10" s="269">
        <v>48</v>
      </c>
      <c r="DL10" s="269">
        <v>135</v>
      </c>
      <c r="DM10" s="269">
        <v>91</v>
      </c>
      <c r="DN10" s="269">
        <v>127</v>
      </c>
      <c r="DO10" s="269">
        <v>0</v>
      </c>
      <c r="DP10" s="269">
        <v>0</v>
      </c>
      <c r="DQ10" s="269">
        <v>136</v>
      </c>
      <c r="DR10" s="269">
        <v>0</v>
      </c>
      <c r="DS10" s="269">
        <v>136</v>
      </c>
      <c r="DT10" s="269">
        <v>123</v>
      </c>
      <c r="DU10" s="269">
        <v>95</v>
      </c>
      <c r="DV10" s="269">
        <v>135</v>
      </c>
      <c r="DW10" s="303">
        <v>148</v>
      </c>
      <c r="DX10" s="269">
        <v>106</v>
      </c>
      <c r="DY10" s="49">
        <v>91</v>
      </c>
      <c r="DZ10" s="269">
        <v>46</v>
      </c>
      <c r="EA10" s="269">
        <v>73</v>
      </c>
      <c r="EB10" s="269">
        <v>110</v>
      </c>
      <c r="EC10" s="269">
        <v>0</v>
      </c>
      <c r="ED10" s="269">
        <v>122</v>
      </c>
      <c r="EE10" s="269">
        <v>57</v>
      </c>
      <c r="EF10" s="269">
        <v>0</v>
      </c>
      <c r="EG10" s="269">
        <v>23</v>
      </c>
      <c r="EH10" s="269">
        <v>90</v>
      </c>
      <c r="EI10" s="49">
        <v>0</v>
      </c>
      <c r="EJ10" s="269">
        <v>94</v>
      </c>
      <c r="EK10" s="269">
        <v>87</v>
      </c>
      <c r="EL10" s="269">
        <v>93</v>
      </c>
      <c r="EM10" s="269">
        <v>53</v>
      </c>
      <c r="EN10" s="269">
        <v>116</v>
      </c>
      <c r="EO10" s="269">
        <v>0</v>
      </c>
      <c r="EP10" s="269">
        <v>0</v>
      </c>
      <c r="EQ10" s="269">
        <v>125</v>
      </c>
      <c r="ER10" s="269">
        <v>99</v>
      </c>
      <c r="ES10" s="269">
        <v>128</v>
      </c>
      <c r="ET10" s="269">
        <v>0</v>
      </c>
      <c r="EU10" s="269">
        <v>112</v>
      </c>
      <c r="EV10" s="269">
        <v>0</v>
      </c>
      <c r="EW10" s="269">
        <v>0</v>
      </c>
      <c r="EX10" s="269">
        <v>118</v>
      </c>
      <c r="EY10" s="269">
        <v>92</v>
      </c>
      <c r="EZ10" s="269">
        <v>0</v>
      </c>
      <c r="FA10" s="269">
        <v>0</v>
      </c>
      <c r="FB10" s="269">
        <v>129</v>
      </c>
      <c r="FC10" s="269">
        <v>64</v>
      </c>
      <c r="FD10" s="269">
        <v>95</v>
      </c>
      <c r="FE10" s="269">
        <v>88</v>
      </c>
      <c r="FF10" s="269">
        <v>80</v>
      </c>
      <c r="FG10" s="269">
        <v>84</v>
      </c>
      <c r="FH10" s="269">
        <v>82</v>
      </c>
      <c r="FI10" s="269">
        <v>0</v>
      </c>
      <c r="FJ10" s="269">
        <v>71</v>
      </c>
      <c r="FK10" s="269">
        <v>82</v>
      </c>
      <c r="FL10" s="269">
        <v>0</v>
      </c>
      <c r="FM10" s="269">
        <v>0</v>
      </c>
      <c r="FN10" s="269">
        <v>84</v>
      </c>
      <c r="FO10" s="269">
        <v>93</v>
      </c>
      <c r="FP10" s="269">
        <v>90</v>
      </c>
      <c r="FQ10" s="269">
        <v>93</v>
      </c>
      <c r="FR10" s="269">
        <v>121</v>
      </c>
      <c r="FS10" s="269">
        <v>0</v>
      </c>
      <c r="FT10" s="269">
        <v>96</v>
      </c>
      <c r="FU10" s="269">
        <v>0</v>
      </c>
      <c r="FV10" s="269">
        <v>0</v>
      </c>
      <c r="FW10" s="269">
        <v>127</v>
      </c>
      <c r="FX10" s="269">
        <v>0</v>
      </c>
      <c r="FY10" s="269">
        <v>118</v>
      </c>
      <c r="FZ10" s="269">
        <v>81</v>
      </c>
      <c r="GA10" s="269">
        <v>0</v>
      </c>
      <c r="GB10" s="269">
        <v>0</v>
      </c>
      <c r="GC10" s="269">
        <v>0</v>
      </c>
      <c r="GD10" s="269">
        <v>39</v>
      </c>
      <c r="GE10" s="269">
        <v>134</v>
      </c>
      <c r="GF10" s="269">
        <v>0</v>
      </c>
      <c r="GG10" s="269">
        <v>114</v>
      </c>
      <c r="GH10" s="269">
        <v>78</v>
      </c>
      <c r="GI10" s="49">
        <v>91</v>
      </c>
      <c r="GJ10" s="269">
        <v>125</v>
      </c>
      <c r="GK10" s="269">
        <v>46</v>
      </c>
      <c r="GL10" s="269">
        <v>65</v>
      </c>
      <c r="GM10" s="269">
        <v>75</v>
      </c>
      <c r="GN10" s="269">
        <v>95</v>
      </c>
      <c r="GO10" s="269">
        <v>122</v>
      </c>
      <c r="GP10" s="269">
        <v>116</v>
      </c>
      <c r="GQ10" s="269">
        <v>76</v>
      </c>
      <c r="HC10" s="1"/>
      <c r="HD10" s="1"/>
      <c r="HE10" s="1"/>
      <c r="HF10" s="1"/>
    </row>
    <row r="11" spans="1:214" ht="15.75">
      <c r="A11" s="276" t="s">
        <v>3602</v>
      </c>
      <c r="D11" s="56">
        <f t="shared" si="0"/>
        <v>10162</v>
      </c>
      <c r="E11" s="269">
        <v>118</v>
      </c>
      <c r="F11" s="269">
        <v>105</v>
      </c>
      <c r="G11" s="269">
        <v>37</v>
      </c>
      <c r="H11" s="269">
        <v>121</v>
      </c>
      <c r="I11" s="269">
        <v>104</v>
      </c>
      <c r="J11" s="269">
        <v>59</v>
      </c>
      <c r="K11" s="269">
        <v>102</v>
      </c>
      <c r="L11" s="269">
        <v>0</v>
      </c>
      <c r="M11" s="269">
        <v>0</v>
      </c>
      <c r="N11" s="269">
        <v>0</v>
      </c>
      <c r="O11" s="269">
        <v>84</v>
      </c>
      <c r="P11" s="269">
        <v>88</v>
      </c>
      <c r="Q11" s="269">
        <v>104</v>
      </c>
      <c r="R11" s="269">
        <v>115</v>
      </c>
      <c r="S11" s="269">
        <v>118</v>
      </c>
      <c r="T11" s="269">
        <v>0</v>
      </c>
      <c r="U11" s="269">
        <v>44</v>
      </c>
      <c r="V11" s="49">
        <v>86</v>
      </c>
      <c r="W11" s="269">
        <v>0</v>
      </c>
      <c r="X11" s="269">
        <v>132</v>
      </c>
      <c r="Y11" s="269">
        <v>0</v>
      </c>
      <c r="Z11" s="269">
        <v>32</v>
      </c>
      <c r="AA11" s="269">
        <v>31</v>
      </c>
      <c r="AB11" s="269">
        <v>105</v>
      </c>
      <c r="AC11" s="269">
        <v>121</v>
      </c>
      <c r="AD11" s="269">
        <v>95</v>
      </c>
      <c r="AE11" s="269">
        <v>0</v>
      </c>
      <c r="AF11" s="269">
        <v>109</v>
      </c>
      <c r="AG11" s="269">
        <v>50</v>
      </c>
      <c r="AH11" s="269">
        <v>49</v>
      </c>
      <c r="AI11" s="269">
        <v>105</v>
      </c>
      <c r="AJ11" s="269">
        <v>102</v>
      </c>
      <c r="AK11" s="269">
        <v>127</v>
      </c>
      <c r="AL11" s="269">
        <v>117</v>
      </c>
      <c r="AM11" s="269">
        <v>122</v>
      </c>
      <c r="AN11" s="269">
        <v>0</v>
      </c>
      <c r="AO11" s="269">
        <v>0</v>
      </c>
      <c r="AP11" s="269">
        <v>0</v>
      </c>
      <c r="AQ11" s="269">
        <v>113</v>
      </c>
      <c r="AR11" s="269">
        <v>75</v>
      </c>
      <c r="AS11" s="269">
        <v>38</v>
      </c>
      <c r="AT11" s="269">
        <v>0</v>
      </c>
      <c r="AU11" s="269">
        <v>66</v>
      </c>
      <c r="AV11" s="49">
        <v>0</v>
      </c>
      <c r="AW11" s="269">
        <v>132</v>
      </c>
      <c r="AX11" s="269">
        <v>0</v>
      </c>
      <c r="AY11" s="269">
        <v>0</v>
      </c>
      <c r="AZ11" s="269">
        <v>82</v>
      </c>
      <c r="BA11" s="269">
        <v>0</v>
      </c>
      <c r="BB11" s="269">
        <v>121</v>
      </c>
      <c r="BC11" s="269">
        <v>0</v>
      </c>
      <c r="BD11" s="269">
        <v>117</v>
      </c>
      <c r="BE11" s="269">
        <v>48</v>
      </c>
      <c r="BF11" s="269">
        <v>53</v>
      </c>
      <c r="BG11" s="49">
        <v>6</v>
      </c>
      <c r="BH11" s="269">
        <v>0</v>
      </c>
      <c r="BI11" s="269">
        <v>0</v>
      </c>
      <c r="BJ11" s="269">
        <v>0</v>
      </c>
      <c r="BK11" s="269">
        <v>60</v>
      </c>
      <c r="BL11" s="269">
        <v>57</v>
      </c>
      <c r="BM11" s="269">
        <v>35</v>
      </c>
      <c r="BN11" s="269">
        <v>79</v>
      </c>
      <c r="BO11" s="269">
        <v>51</v>
      </c>
      <c r="BP11" s="269">
        <v>0</v>
      </c>
      <c r="BQ11" s="269">
        <v>0</v>
      </c>
      <c r="BR11" s="269">
        <v>82</v>
      </c>
      <c r="BS11" s="269">
        <v>45</v>
      </c>
      <c r="BT11" s="269">
        <v>45</v>
      </c>
      <c r="BU11" s="269">
        <v>0</v>
      </c>
      <c r="BV11" s="269">
        <v>128</v>
      </c>
      <c r="BW11" s="269">
        <v>102</v>
      </c>
      <c r="BX11" s="269">
        <v>0</v>
      </c>
      <c r="BY11" s="269">
        <v>0</v>
      </c>
      <c r="BZ11" s="269">
        <v>0</v>
      </c>
      <c r="CA11" s="269">
        <v>103</v>
      </c>
      <c r="CB11" s="269">
        <v>76</v>
      </c>
      <c r="CC11" s="269">
        <v>128</v>
      </c>
      <c r="CD11" s="269">
        <v>0</v>
      </c>
      <c r="CE11" s="269">
        <v>0</v>
      </c>
      <c r="CF11" s="269">
        <v>104</v>
      </c>
      <c r="CG11" s="269">
        <v>84</v>
      </c>
      <c r="CH11" s="269">
        <v>0</v>
      </c>
      <c r="CI11" s="49">
        <v>0</v>
      </c>
      <c r="CJ11" s="269">
        <v>38</v>
      </c>
      <c r="CK11" s="269">
        <v>96</v>
      </c>
      <c r="CL11" s="269">
        <v>0</v>
      </c>
      <c r="CM11" s="269">
        <v>0</v>
      </c>
      <c r="CN11" s="269">
        <v>0</v>
      </c>
      <c r="CO11" s="269">
        <v>0</v>
      </c>
      <c r="CP11" s="269">
        <v>0</v>
      </c>
      <c r="CQ11" s="269">
        <v>75</v>
      </c>
      <c r="CR11" s="269">
        <v>46</v>
      </c>
      <c r="CS11" s="269">
        <v>59</v>
      </c>
      <c r="CT11" s="269">
        <v>0</v>
      </c>
      <c r="CU11" s="269">
        <v>0</v>
      </c>
      <c r="CV11" s="269">
        <v>0</v>
      </c>
      <c r="CW11" s="269">
        <v>0</v>
      </c>
      <c r="CX11" s="269">
        <v>93</v>
      </c>
      <c r="CY11" s="269">
        <v>53</v>
      </c>
      <c r="CZ11" s="49">
        <v>27</v>
      </c>
      <c r="DA11" s="269">
        <v>96</v>
      </c>
      <c r="DB11" s="49">
        <v>0</v>
      </c>
      <c r="DC11" s="269">
        <v>105</v>
      </c>
      <c r="DD11" s="49">
        <v>0</v>
      </c>
      <c r="DE11" s="269">
        <v>116</v>
      </c>
      <c r="DF11" s="269">
        <v>82</v>
      </c>
      <c r="DG11" s="269">
        <v>108</v>
      </c>
      <c r="DH11" s="269">
        <v>112</v>
      </c>
      <c r="DI11" s="269">
        <v>83</v>
      </c>
      <c r="DJ11" s="269">
        <v>39</v>
      </c>
      <c r="DK11" s="269">
        <v>37</v>
      </c>
      <c r="DL11" s="269">
        <v>0</v>
      </c>
      <c r="DM11" s="269">
        <v>31</v>
      </c>
      <c r="DN11" s="49">
        <v>89</v>
      </c>
      <c r="DO11" s="269">
        <v>0</v>
      </c>
      <c r="DP11" s="269">
        <v>0</v>
      </c>
      <c r="DQ11" s="269">
        <v>44</v>
      </c>
      <c r="DR11" s="269">
        <v>0</v>
      </c>
      <c r="DS11" s="269">
        <v>0</v>
      </c>
      <c r="DT11" s="269">
        <v>0</v>
      </c>
      <c r="DU11" s="269">
        <v>64</v>
      </c>
      <c r="DV11" s="269">
        <v>106</v>
      </c>
      <c r="DW11" s="303">
        <v>92</v>
      </c>
      <c r="DX11" s="269">
        <v>90</v>
      </c>
      <c r="DY11" s="49">
        <v>0</v>
      </c>
      <c r="DZ11" s="49">
        <v>86</v>
      </c>
      <c r="EA11" s="269">
        <v>27</v>
      </c>
      <c r="EB11" s="269">
        <v>120</v>
      </c>
      <c r="EC11" s="269">
        <v>0</v>
      </c>
      <c r="ED11" s="269">
        <v>52</v>
      </c>
      <c r="EE11" s="269">
        <v>120</v>
      </c>
      <c r="EF11" s="269">
        <v>0</v>
      </c>
      <c r="EG11" s="269">
        <v>33</v>
      </c>
      <c r="EH11" s="49">
        <v>0</v>
      </c>
      <c r="EI11" s="269">
        <v>89</v>
      </c>
      <c r="EJ11" s="269">
        <v>67</v>
      </c>
      <c r="EK11" s="269">
        <v>98</v>
      </c>
      <c r="EL11" s="269">
        <v>129</v>
      </c>
      <c r="EM11" s="269">
        <v>59</v>
      </c>
      <c r="EN11" s="269">
        <v>40</v>
      </c>
      <c r="EO11" s="49">
        <v>0</v>
      </c>
      <c r="EP11" s="269">
        <v>0</v>
      </c>
      <c r="EQ11" s="269">
        <v>0</v>
      </c>
      <c r="ER11" s="269">
        <v>55</v>
      </c>
      <c r="ES11" s="269">
        <v>37</v>
      </c>
      <c r="ET11" s="269">
        <v>128</v>
      </c>
      <c r="EU11" s="269">
        <v>0</v>
      </c>
      <c r="EV11" s="269">
        <v>0</v>
      </c>
      <c r="EW11" s="269">
        <v>0</v>
      </c>
      <c r="EX11" s="269">
        <v>0</v>
      </c>
      <c r="EY11" s="49">
        <v>16</v>
      </c>
      <c r="EZ11" s="269">
        <v>0</v>
      </c>
      <c r="FA11" s="269">
        <v>109</v>
      </c>
      <c r="FB11" s="269">
        <v>0</v>
      </c>
      <c r="FC11" s="269">
        <v>57</v>
      </c>
      <c r="FD11" s="269">
        <v>96</v>
      </c>
      <c r="FE11" s="269">
        <v>112</v>
      </c>
      <c r="FF11" s="269">
        <v>100</v>
      </c>
      <c r="FG11" s="269">
        <v>41</v>
      </c>
      <c r="FH11" s="269">
        <v>127</v>
      </c>
      <c r="FI11" s="269">
        <v>0</v>
      </c>
      <c r="FJ11" s="269">
        <v>39</v>
      </c>
      <c r="FK11" s="269">
        <v>67</v>
      </c>
      <c r="FL11" s="49">
        <v>91</v>
      </c>
      <c r="FM11" s="269">
        <v>0</v>
      </c>
      <c r="FN11" s="269">
        <v>0</v>
      </c>
      <c r="FO11" s="269">
        <v>0</v>
      </c>
      <c r="FP11" s="269">
        <v>89</v>
      </c>
      <c r="FQ11" s="269">
        <v>30</v>
      </c>
      <c r="FR11" s="269">
        <v>31</v>
      </c>
      <c r="FS11" s="269">
        <v>92</v>
      </c>
      <c r="FT11" s="269">
        <v>38</v>
      </c>
      <c r="FU11" s="269">
        <v>132</v>
      </c>
      <c r="FV11" s="269">
        <v>0</v>
      </c>
      <c r="FW11" s="269">
        <v>0</v>
      </c>
      <c r="FX11" s="269">
        <v>77</v>
      </c>
      <c r="FY11" s="269">
        <v>71</v>
      </c>
      <c r="FZ11" s="49">
        <v>11</v>
      </c>
      <c r="GA11" s="269">
        <v>0</v>
      </c>
      <c r="GB11" s="269">
        <v>0</v>
      </c>
      <c r="GC11" s="269">
        <v>96</v>
      </c>
      <c r="GD11" s="269">
        <v>130</v>
      </c>
      <c r="GE11" s="269">
        <v>81</v>
      </c>
      <c r="GF11" s="269">
        <v>0</v>
      </c>
      <c r="GG11" s="269">
        <v>0</v>
      </c>
      <c r="GH11" s="269">
        <v>67</v>
      </c>
      <c r="GI11" s="269">
        <v>38</v>
      </c>
      <c r="GJ11" s="269">
        <v>125</v>
      </c>
      <c r="GK11" s="269">
        <v>111</v>
      </c>
      <c r="GL11" s="269">
        <v>74</v>
      </c>
      <c r="GM11" s="269">
        <v>87</v>
      </c>
      <c r="GN11" s="269">
        <v>122</v>
      </c>
      <c r="GO11" s="269">
        <v>120</v>
      </c>
      <c r="GP11" s="269">
        <v>52</v>
      </c>
      <c r="GQ11" s="269">
        <v>100</v>
      </c>
    </row>
    <row r="12" spans="1:214" ht="15.75">
      <c r="A12" s="106" t="s">
        <v>2709</v>
      </c>
      <c r="D12" s="56">
        <f t="shared" si="0"/>
        <v>11515</v>
      </c>
      <c r="E12" s="269">
        <v>69</v>
      </c>
      <c r="F12" s="269">
        <v>103</v>
      </c>
      <c r="G12" s="269">
        <v>47</v>
      </c>
      <c r="H12" s="269">
        <v>62</v>
      </c>
      <c r="I12" s="269">
        <v>128</v>
      </c>
      <c r="J12" s="269">
        <v>102</v>
      </c>
      <c r="K12" s="269">
        <v>70</v>
      </c>
      <c r="L12" s="269">
        <v>0</v>
      </c>
      <c r="M12" s="269">
        <v>0</v>
      </c>
      <c r="N12" s="269">
        <v>86</v>
      </c>
      <c r="O12" s="269">
        <v>65</v>
      </c>
      <c r="P12" s="269">
        <v>98</v>
      </c>
      <c r="Q12" s="269">
        <v>103</v>
      </c>
      <c r="R12" s="269">
        <v>104</v>
      </c>
      <c r="S12" s="269">
        <v>80</v>
      </c>
      <c r="T12" s="269">
        <v>0</v>
      </c>
      <c r="U12" s="269">
        <v>39</v>
      </c>
      <c r="V12" s="269">
        <v>133</v>
      </c>
      <c r="W12" s="269">
        <v>0</v>
      </c>
      <c r="X12" s="269">
        <v>125</v>
      </c>
      <c r="Y12" s="269">
        <v>0</v>
      </c>
      <c r="Z12" s="269">
        <v>50</v>
      </c>
      <c r="AA12" s="269">
        <v>94</v>
      </c>
      <c r="AB12" s="269">
        <v>0</v>
      </c>
      <c r="AC12" s="49">
        <v>12</v>
      </c>
      <c r="AD12" s="269">
        <v>82</v>
      </c>
      <c r="AE12" s="49">
        <v>0</v>
      </c>
      <c r="AF12" s="269">
        <v>31</v>
      </c>
      <c r="AG12" s="269">
        <v>0</v>
      </c>
      <c r="AH12" s="269">
        <v>104</v>
      </c>
      <c r="AI12" s="269">
        <v>132</v>
      </c>
      <c r="AJ12" s="269">
        <v>0</v>
      </c>
      <c r="AK12" s="269">
        <v>0</v>
      </c>
      <c r="AL12" s="269">
        <v>129</v>
      </c>
      <c r="AM12" s="269">
        <v>47</v>
      </c>
      <c r="AN12" s="269">
        <v>32</v>
      </c>
      <c r="AO12" s="269">
        <v>120</v>
      </c>
      <c r="AP12" s="269">
        <v>116</v>
      </c>
      <c r="AQ12" s="49">
        <v>3</v>
      </c>
      <c r="AR12" s="269">
        <v>80</v>
      </c>
      <c r="AS12" s="49">
        <v>17</v>
      </c>
      <c r="AT12" s="269">
        <v>74</v>
      </c>
      <c r="AU12" s="269">
        <v>25</v>
      </c>
      <c r="AV12" s="269">
        <v>26</v>
      </c>
      <c r="AW12" s="269">
        <v>0</v>
      </c>
      <c r="AX12" s="269">
        <v>99</v>
      </c>
      <c r="AY12" s="269">
        <v>0</v>
      </c>
      <c r="AZ12" s="269">
        <v>127</v>
      </c>
      <c r="BA12" s="269">
        <v>0</v>
      </c>
      <c r="BB12" s="269">
        <v>53</v>
      </c>
      <c r="BC12" s="269">
        <v>110</v>
      </c>
      <c r="BD12" s="269">
        <v>134</v>
      </c>
      <c r="BE12" s="269">
        <v>70</v>
      </c>
      <c r="BF12" s="269">
        <v>135</v>
      </c>
      <c r="BG12" s="49">
        <v>6</v>
      </c>
      <c r="BH12" s="269">
        <v>0</v>
      </c>
      <c r="BI12" s="269">
        <v>0</v>
      </c>
      <c r="BJ12" s="269">
        <v>0</v>
      </c>
      <c r="BK12" s="269">
        <v>136</v>
      </c>
      <c r="BL12" s="269">
        <v>73</v>
      </c>
      <c r="BM12" s="269">
        <v>106</v>
      </c>
      <c r="BN12" s="269">
        <v>99</v>
      </c>
      <c r="BO12" s="269">
        <v>128</v>
      </c>
      <c r="BP12" s="269">
        <v>0</v>
      </c>
      <c r="BQ12" s="269">
        <v>0</v>
      </c>
      <c r="BR12" s="269">
        <v>110</v>
      </c>
      <c r="BS12" s="269">
        <v>75</v>
      </c>
      <c r="BT12" s="269">
        <v>54</v>
      </c>
      <c r="BU12" s="269">
        <v>0</v>
      </c>
      <c r="BV12" s="269">
        <v>0</v>
      </c>
      <c r="BW12" s="269">
        <v>98</v>
      </c>
      <c r="BX12" s="269">
        <v>66</v>
      </c>
      <c r="BY12" s="269">
        <v>111</v>
      </c>
      <c r="BZ12" s="269">
        <v>0</v>
      </c>
      <c r="CA12" s="269">
        <v>63</v>
      </c>
      <c r="CB12" s="49">
        <v>15</v>
      </c>
      <c r="CC12" s="269">
        <v>126</v>
      </c>
      <c r="CD12" s="269">
        <v>0</v>
      </c>
      <c r="CE12" s="269">
        <v>0</v>
      </c>
      <c r="CF12" s="49">
        <v>8</v>
      </c>
      <c r="CG12" s="49">
        <v>89</v>
      </c>
      <c r="CH12" s="269">
        <v>119</v>
      </c>
      <c r="CI12" s="269">
        <v>105</v>
      </c>
      <c r="CJ12" s="269">
        <v>125</v>
      </c>
      <c r="CK12" s="269">
        <v>43</v>
      </c>
      <c r="CL12" s="269">
        <v>124</v>
      </c>
      <c r="CM12" s="269">
        <v>114</v>
      </c>
      <c r="CN12" s="269">
        <v>0</v>
      </c>
      <c r="CO12" s="269">
        <v>96</v>
      </c>
      <c r="CP12" s="269">
        <v>131</v>
      </c>
      <c r="CQ12" s="269">
        <v>88</v>
      </c>
      <c r="CR12" s="269">
        <v>133</v>
      </c>
      <c r="CS12" s="269">
        <v>103</v>
      </c>
      <c r="CT12" s="269">
        <v>0</v>
      </c>
      <c r="CU12" s="269">
        <v>0</v>
      </c>
      <c r="CV12" s="269">
        <v>0</v>
      </c>
      <c r="CW12" s="269">
        <v>0</v>
      </c>
      <c r="CX12" s="269">
        <v>80</v>
      </c>
      <c r="CY12" s="269">
        <v>70</v>
      </c>
      <c r="CZ12" s="49">
        <v>49</v>
      </c>
      <c r="DA12" s="269">
        <v>114</v>
      </c>
      <c r="DB12" s="269">
        <v>120</v>
      </c>
      <c r="DC12" s="269">
        <v>118</v>
      </c>
      <c r="DD12" s="269">
        <v>120</v>
      </c>
      <c r="DE12" s="269">
        <v>81</v>
      </c>
      <c r="DF12" s="269">
        <v>130</v>
      </c>
      <c r="DG12" s="269">
        <v>130</v>
      </c>
      <c r="DH12" s="269">
        <v>32</v>
      </c>
      <c r="DI12" s="269">
        <v>95</v>
      </c>
      <c r="DJ12" s="269">
        <v>0</v>
      </c>
      <c r="DK12" s="269">
        <v>131</v>
      </c>
      <c r="DL12" s="269">
        <v>0</v>
      </c>
      <c r="DM12" s="269">
        <v>130</v>
      </c>
      <c r="DN12" s="269">
        <v>82</v>
      </c>
      <c r="DO12" s="269">
        <v>0</v>
      </c>
      <c r="DP12" s="269">
        <v>0</v>
      </c>
      <c r="DQ12" s="269">
        <v>76</v>
      </c>
      <c r="DR12" s="269">
        <v>0</v>
      </c>
      <c r="DS12" s="269">
        <v>0</v>
      </c>
      <c r="DT12" s="269">
        <v>0</v>
      </c>
      <c r="DU12" s="49">
        <v>0</v>
      </c>
      <c r="DV12" s="269">
        <v>0</v>
      </c>
      <c r="DW12" s="303">
        <v>37</v>
      </c>
      <c r="DX12" s="269">
        <v>135</v>
      </c>
      <c r="DY12" s="269">
        <v>35</v>
      </c>
      <c r="DZ12" s="49">
        <v>1</v>
      </c>
      <c r="EA12" s="49">
        <v>16</v>
      </c>
      <c r="EB12" s="49">
        <v>0</v>
      </c>
      <c r="EC12" s="269">
        <v>0</v>
      </c>
      <c r="ED12" s="269">
        <v>123</v>
      </c>
      <c r="EE12" s="269">
        <v>38</v>
      </c>
      <c r="EF12" s="269">
        <v>0</v>
      </c>
      <c r="EG12" s="269">
        <v>123</v>
      </c>
      <c r="EH12" s="269">
        <v>136</v>
      </c>
      <c r="EI12" s="49">
        <v>0</v>
      </c>
      <c r="EJ12" s="269">
        <v>0</v>
      </c>
      <c r="EK12" s="269">
        <v>85</v>
      </c>
      <c r="EL12" s="269">
        <v>0</v>
      </c>
      <c r="EM12" s="269">
        <v>78</v>
      </c>
      <c r="EN12" s="49">
        <v>103</v>
      </c>
      <c r="EO12" s="269">
        <v>120</v>
      </c>
      <c r="EP12" s="269">
        <v>77</v>
      </c>
      <c r="EQ12" s="269">
        <v>0</v>
      </c>
      <c r="ER12" s="269">
        <v>100</v>
      </c>
      <c r="ES12" s="269">
        <v>68</v>
      </c>
      <c r="ET12" s="269">
        <v>70</v>
      </c>
      <c r="EU12" s="269">
        <v>76</v>
      </c>
      <c r="EV12" s="269">
        <v>0</v>
      </c>
      <c r="EW12" s="269">
        <v>0</v>
      </c>
      <c r="EX12" s="269">
        <v>0</v>
      </c>
      <c r="EY12" s="269">
        <v>37</v>
      </c>
      <c r="EZ12" s="269">
        <v>0</v>
      </c>
      <c r="FA12" s="269">
        <v>134</v>
      </c>
      <c r="FB12" s="269">
        <v>0</v>
      </c>
      <c r="FC12" s="269">
        <v>51</v>
      </c>
      <c r="FD12" s="269">
        <v>76</v>
      </c>
      <c r="FE12" s="269">
        <v>40</v>
      </c>
      <c r="FF12" s="269">
        <v>91</v>
      </c>
      <c r="FG12" s="269">
        <v>66</v>
      </c>
      <c r="FH12" s="269">
        <v>131</v>
      </c>
      <c r="FI12" s="269">
        <v>0</v>
      </c>
      <c r="FJ12" s="269">
        <v>56</v>
      </c>
      <c r="FK12" s="269">
        <v>101</v>
      </c>
      <c r="FL12" s="269">
        <v>133</v>
      </c>
      <c r="FM12" s="269">
        <v>0</v>
      </c>
      <c r="FN12" s="269">
        <v>134</v>
      </c>
      <c r="FO12" s="269">
        <v>58</v>
      </c>
      <c r="FP12" s="269">
        <v>130</v>
      </c>
      <c r="FQ12" s="269">
        <v>112</v>
      </c>
      <c r="FR12" s="49">
        <v>0</v>
      </c>
      <c r="FS12" s="49">
        <v>0</v>
      </c>
      <c r="FT12" s="269">
        <v>38</v>
      </c>
      <c r="FU12" s="269">
        <v>117</v>
      </c>
      <c r="FV12" s="269">
        <v>126</v>
      </c>
      <c r="FW12" s="269">
        <v>85</v>
      </c>
      <c r="FX12" s="269">
        <v>132</v>
      </c>
      <c r="FY12" s="49">
        <v>14</v>
      </c>
      <c r="FZ12" s="269">
        <v>106</v>
      </c>
      <c r="GA12" s="269">
        <v>0</v>
      </c>
      <c r="GB12" s="269">
        <v>0</v>
      </c>
      <c r="GC12" s="269">
        <v>0</v>
      </c>
      <c r="GD12" s="269">
        <v>113</v>
      </c>
      <c r="GE12" s="49">
        <v>12</v>
      </c>
      <c r="GF12" s="269">
        <v>0</v>
      </c>
      <c r="GG12" s="269">
        <v>0</v>
      </c>
      <c r="GH12" s="269">
        <v>48</v>
      </c>
      <c r="GI12" s="269">
        <v>48</v>
      </c>
      <c r="GJ12" s="269">
        <v>0</v>
      </c>
      <c r="GK12" s="269">
        <v>128</v>
      </c>
      <c r="GL12" s="269">
        <v>72</v>
      </c>
      <c r="GM12" s="269">
        <v>80</v>
      </c>
      <c r="GN12" s="269">
        <v>82</v>
      </c>
      <c r="GO12" s="269">
        <v>24</v>
      </c>
      <c r="GP12" s="49">
        <v>18</v>
      </c>
      <c r="GQ12" s="269">
        <v>83</v>
      </c>
      <c r="HC12" s="1"/>
      <c r="HD12" s="1"/>
      <c r="HE12" s="1"/>
      <c r="HF12" s="1"/>
    </row>
    <row r="13" spans="1:214" ht="15.75">
      <c r="A13" s="106" t="s">
        <v>3603</v>
      </c>
      <c r="D13" s="56">
        <f t="shared" si="0"/>
        <v>9725</v>
      </c>
      <c r="E13" s="269">
        <v>0</v>
      </c>
      <c r="F13" s="269">
        <v>0</v>
      </c>
      <c r="G13" s="269">
        <v>73</v>
      </c>
      <c r="H13" s="269">
        <v>0</v>
      </c>
      <c r="I13" s="269">
        <v>0</v>
      </c>
      <c r="J13" s="269">
        <v>75</v>
      </c>
      <c r="K13" s="269">
        <v>73</v>
      </c>
      <c r="L13" s="269">
        <v>0</v>
      </c>
      <c r="M13" s="269">
        <v>112</v>
      </c>
      <c r="N13" s="269">
        <v>0</v>
      </c>
      <c r="O13" s="269">
        <v>32</v>
      </c>
      <c r="P13" s="269">
        <v>67</v>
      </c>
      <c r="Q13" s="269">
        <v>118</v>
      </c>
      <c r="R13" s="269">
        <v>113</v>
      </c>
      <c r="S13" s="269">
        <v>66</v>
      </c>
      <c r="T13" s="269">
        <v>0</v>
      </c>
      <c r="U13" s="269">
        <v>110</v>
      </c>
      <c r="V13" s="269">
        <v>129</v>
      </c>
      <c r="W13" s="269">
        <v>0</v>
      </c>
      <c r="X13" s="269">
        <v>16</v>
      </c>
      <c r="Y13" s="269">
        <v>0</v>
      </c>
      <c r="Z13" s="269">
        <v>76</v>
      </c>
      <c r="AA13" s="269">
        <v>129</v>
      </c>
      <c r="AB13" s="269">
        <v>0</v>
      </c>
      <c r="AC13" s="49">
        <v>10</v>
      </c>
      <c r="AD13" s="269">
        <v>89</v>
      </c>
      <c r="AE13" s="269">
        <v>30</v>
      </c>
      <c r="AF13" s="269">
        <v>71</v>
      </c>
      <c r="AG13" s="269">
        <v>101</v>
      </c>
      <c r="AH13" s="269">
        <v>75</v>
      </c>
      <c r="AI13" s="269">
        <v>79</v>
      </c>
      <c r="AJ13" s="269">
        <v>0</v>
      </c>
      <c r="AK13" s="269">
        <v>106</v>
      </c>
      <c r="AL13" s="269">
        <v>23</v>
      </c>
      <c r="AM13" s="269">
        <v>67</v>
      </c>
      <c r="AN13" s="269">
        <v>36</v>
      </c>
      <c r="AO13" s="269">
        <v>0</v>
      </c>
      <c r="AP13" s="269">
        <v>0</v>
      </c>
      <c r="AQ13" s="49">
        <v>16</v>
      </c>
      <c r="AR13" s="269">
        <v>72</v>
      </c>
      <c r="AS13" s="269">
        <v>35</v>
      </c>
      <c r="AT13" s="269">
        <v>0</v>
      </c>
      <c r="AU13" s="269">
        <v>68</v>
      </c>
      <c r="AV13" s="269">
        <v>31</v>
      </c>
      <c r="AW13" s="269">
        <v>0</v>
      </c>
      <c r="AX13" s="269">
        <v>136</v>
      </c>
      <c r="AY13" s="269">
        <v>0</v>
      </c>
      <c r="AZ13" s="269">
        <v>132</v>
      </c>
      <c r="BA13" s="269">
        <v>0</v>
      </c>
      <c r="BB13" s="269">
        <v>108</v>
      </c>
      <c r="BC13" s="269">
        <v>126</v>
      </c>
      <c r="BD13" s="269">
        <v>125</v>
      </c>
      <c r="BE13" s="269">
        <v>127</v>
      </c>
      <c r="BF13" s="269">
        <v>106</v>
      </c>
      <c r="BG13" s="269">
        <v>29</v>
      </c>
      <c r="BH13" s="269">
        <v>0</v>
      </c>
      <c r="BI13" s="269">
        <v>89</v>
      </c>
      <c r="BJ13" s="269">
        <v>0</v>
      </c>
      <c r="BK13" s="269">
        <v>56</v>
      </c>
      <c r="BL13" s="269">
        <v>129</v>
      </c>
      <c r="BM13" s="269">
        <v>50</v>
      </c>
      <c r="BN13" s="269">
        <v>131</v>
      </c>
      <c r="BO13" s="269">
        <v>60</v>
      </c>
      <c r="BP13" s="269">
        <v>0</v>
      </c>
      <c r="BQ13" s="269">
        <v>0</v>
      </c>
      <c r="BR13" s="269">
        <v>99</v>
      </c>
      <c r="BS13" s="269">
        <v>82</v>
      </c>
      <c r="BT13" s="269">
        <v>113</v>
      </c>
      <c r="BU13" s="269">
        <v>0</v>
      </c>
      <c r="BV13" s="269">
        <v>0</v>
      </c>
      <c r="BW13" s="49">
        <v>13</v>
      </c>
      <c r="BX13" s="269">
        <v>0</v>
      </c>
      <c r="BY13" s="269">
        <v>111</v>
      </c>
      <c r="BZ13" s="269">
        <v>116</v>
      </c>
      <c r="CA13" s="269">
        <v>85</v>
      </c>
      <c r="CB13" s="269">
        <v>96</v>
      </c>
      <c r="CC13" s="269">
        <v>0</v>
      </c>
      <c r="CD13" s="269">
        <v>0</v>
      </c>
      <c r="CE13" s="269">
        <v>0</v>
      </c>
      <c r="CF13" s="49">
        <v>16</v>
      </c>
      <c r="CG13" s="269">
        <v>95</v>
      </c>
      <c r="CH13" s="269">
        <v>0</v>
      </c>
      <c r="CI13" s="269">
        <v>32</v>
      </c>
      <c r="CJ13" s="269">
        <v>106</v>
      </c>
      <c r="CK13" s="49">
        <v>16</v>
      </c>
      <c r="CL13" s="269">
        <v>103</v>
      </c>
      <c r="CM13" s="269">
        <v>0</v>
      </c>
      <c r="CN13" s="269">
        <v>114</v>
      </c>
      <c r="CO13" s="269">
        <v>0</v>
      </c>
      <c r="CP13" s="49">
        <v>89</v>
      </c>
      <c r="CQ13" s="269">
        <v>0</v>
      </c>
      <c r="CR13" s="269">
        <v>25</v>
      </c>
      <c r="CS13" s="269">
        <v>84</v>
      </c>
      <c r="CT13" s="269">
        <v>0</v>
      </c>
      <c r="CU13" s="269">
        <v>0</v>
      </c>
      <c r="CV13" s="269">
        <v>0</v>
      </c>
      <c r="CW13" s="269">
        <v>0</v>
      </c>
      <c r="CX13" s="269">
        <v>91</v>
      </c>
      <c r="CY13" s="49">
        <v>17</v>
      </c>
      <c r="CZ13" s="269">
        <v>42</v>
      </c>
      <c r="DA13" s="269">
        <v>41</v>
      </c>
      <c r="DB13" s="269">
        <v>73</v>
      </c>
      <c r="DC13" s="269">
        <v>111</v>
      </c>
      <c r="DD13" s="269">
        <v>0</v>
      </c>
      <c r="DE13" s="269">
        <v>93</v>
      </c>
      <c r="DF13" s="49">
        <v>16</v>
      </c>
      <c r="DG13" s="269">
        <v>91</v>
      </c>
      <c r="DH13" s="269">
        <v>51</v>
      </c>
      <c r="DI13" s="269">
        <v>0</v>
      </c>
      <c r="DJ13" s="269">
        <v>110</v>
      </c>
      <c r="DK13" s="269">
        <v>74</v>
      </c>
      <c r="DL13" s="269">
        <v>0</v>
      </c>
      <c r="DM13" s="269">
        <v>115</v>
      </c>
      <c r="DN13" s="269">
        <v>119</v>
      </c>
      <c r="DO13" s="269">
        <v>131</v>
      </c>
      <c r="DP13" s="269">
        <v>0</v>
      </c>
      <c r="DQ13" s="269">
        <v>44</v>
      </c>
      <c r="DR13" s="269">
        <v>0</v>
      </c>
      <c r="DS13" s="269">
        <v>0</v>
      </c>
      <c r="DT13" s="269">
        <v>55</v>
      </c>
      <c r="DU13" s="269">
        <v>51</v>
      </c>
      <c r="DV13" s="269">
        <v>0</v>
      </c>
      <c r="DW13" s="303">
        <v>92</v>
      </c>
      <c r="DX13" s="49">
        <v>0</v>
      </c>
      <c r="DY13" s="269">
        <v>0</v>
      </c>
      <c r="DZ13" s="269">
        <v>84</v>
      </c>
      <c r="EA13" s="269">
        <v>53</v>
      </c>
      <c r="EB13" s="269">
        <v>121</v>
      </c>
      <c r="EC13" s="269">
        <v>0</v>
      </c>
      <c r="ED13" s="269">
        <v>41</v>
      </c>
      <c r="EE13" s="49">
        <v>2</v>
      </c>
      <c r="EF13" s="269">
        <v>0</v>
      </c>
      <c r="EG13" s="269">
        <v>112</v>
      </c>
      <c r="EH13" s="269">
        <v>0</v>
      </c>
      <c r="EI13" s="269">
        <v>0</v>
      </c>
      <c r="EJ13" s="269">
        <v>94</v>
      </c>
      <c r="EK13" s="269">
        <v>74</v>
      </c>
      <c r="EL13" s="269">
        <v>0</v>
      </c>
      <c r="EM13" s="269">
        <v>39</v>
      </c>
      <c r="EN13" s="269">
        <v>90</v>
      </c>
      <c r="EO13" s="269">
        <v>106</v>
      </c>
      <c r="EP13" s="269">
        <v>0</v>
      </c>
      <c r="EQ13" s="269">
        <v>0</v>
      </c>
      <c r="ER13" s="269">
        <v>85</v>
      </c>
      <c r="ES13" s="269">
        <v>64</v>
      </c>
      <c r="ET13" s="269">
        <v>98</v>
      </c>
      <c r="EU13" s="269">
        <v>45</v>
      </c>
      <c r="EV13" s="269">
        <v>0</v>
      </c>
      <c r="EW13" s="269">
        <v>0</v>
      </c>
      <c r="EX13" s="269">
        <v>43</v>
      </c>
      <c r="EY13" s="269">
        <v>49</v>
      </c>
      <c r="EZ13" s="269">
        <v>110</v>
      </c>
      <c r="FA13" s="269">
        <v>55</v>
      </c>
      <c r="FB13" s="269">
        <v>0</v>
      </c>
      <c r="FC13" s="269">
        <v>120</v>
      </c>
      <c r="FD13" s="269">
        <v>28</v>
      </c>
      <c r="FE13" s="269">
        <v>116</v>
      </c>
      <c r="FF13" s="269">
        <v>63</v>
      </c>
      <c r="FG13" s="269">
        <v>75</v>
      </c>
      <c r="FH13" s="269">
        <v>124</v>
      </c>
      <c r="FI13" s="269">
        <v>0</v>
      </c>
      <c r="FJ13" s="269">
        <v>63</v>
      </c>
      <c r="FK13" s="269">
        <v>67</v>
      </c>
      <c r="FL13" s="269">
        <v>104</v>
      </c>
      <c r="FM13" s="269">
        <v>0</v>
      </c>
      <c r="FN13" s="269">
        <v>0</v>
      </c>
      <c r="FO13" s="269">
        <v>87</v>
      </c>
      <c r="FP13" s="269">
        <v>74</v>
      </c>
      <c r="FQ13" s="269">
        <v>76</v>
      </c>
      <c r="FR13" s="269">
        <v>27</v>
      </c>
      <c r="FS13" s="269">
        <v>0</v>
      </c>
      <c r="FT13" s="49">
        <v>16</v>
      </c>
      <c r="FU13" s="269">
        <v>69</v>
      </c>
      <c r="FV13" s="269">
        <v>0</v>
      </c>
      <c r="FW13" s="269">
        <v>55</v>
      </c>
      <c r="FX13" s="269">
        <v>42</v>
      </c>
      <c r="FY13" s="269">
        <v>78</v>
      </c>
      <c r="FZ13" s="49">
        <v>0</v>
      </c>
      <c r="GA13" s="269">
        <v>0</v>
      </c>
      <c r="GB13" s="269">
        <v>0</v>
      </c>
      <c r="GC13" s="269">
        <v>0</v>
      </c>
      <c r="GD13" s="269">
        <v>44</v>
      </c>
      <c r="GE13" s="49">
        <v>8</v>
      </c>
      <c r="GF13" s="269">
        <v>0</v>
      </c>
      <c r="GG13" s="269">
        <v>42</v>
      </c>
      <c r="GH13" s="269">
        <v>115</v>
      </c>
      <c r="GI13" s="269">
        <v>41</v>
      </c>
      <c r="GJ13" s="269">
        <v>78</v>
      </c>
      <c r="GK13" s="269">
        <v>62</v>
      </c>
      <c r="GL13" s="269">
        <v>26</v>
      </c>
      <c r="GM13" s="269">
        <v>88</v>
      </c>
      <c r="GN13" s="269">
        <v>100</v>
      </c>
      <c r="GO13" s="49">
        <v>12</v>
      </c>
      <c r="GP13" s="269">
        <v>23</v>
      </c>
      <c r="GQ13" s="303">
        <v>123</v>
      </c>
      <c r="HC13" s="1"/>
      <c r="HD13" s="1"/>
      <c r="HE13" s="1"/>
      <c r="HF13" s="1"/>
    </row>
    <row r="14" spans="1:214" ht="15.75">
      <c r="A14" s="105" t="s">
        <v>1342</v>
      </c>
      <c r="D14" s="56">
        <f t="shared" si="0"/>
        <v>11373</v>
      </c>
      <c r="E14" s="269">
        <v>95</v>
      </c>
      <c r="F14" s="269">
        <v>73</v>
      </c>
      <c r="G14" s="269">
        <v>112</v>
      </c>
      <c r="H14" s="269">
        <v>68</v>
      </c>
      <c r="I14" s="269">
        <v>71</v>
      </c>
      <c r="J14" s="269">
        <v>123</v>
      </c>
      <c r="K14" s="269">
        <v>85</v>
      </c>
      <c r="L14" s="269">
        <v>0</v>
      </c>
      <c r="M14" s="269">
        <v>74</v>
      </c>
      <c r="N14" s="269">
        <v>80</v>
      </c>
      <c r="O14" s="269">
        <v>41</v>
      </c>
      <c r="P14" s="269">
        <v>108</v>
      </c>
      <c r="Q14" s="269">
        <v>0</v>
      </c>
      <c r="R14" s="269">
        <v>83</v>
      </c>
      <c r="S14" s="269">
        <v>111</v>
      </c>
      <c r="T14" s="269">
        <v>0</v>
      </c>
      <c r="U14" s="269">
        <v>68</v>
      </c>
      <c r="V14" s="269">
        <v>115</v>
      </c>
      <c r="W14" s="269">
        <v>122</v>
      </c>
      <c r="X14" s="269">
        <v>127</v>
      </c>
      <c r="Y14" s="269">
        <v>0</v>
      </c>
      <c r="Z14" s="269">
        <v>64</v>
      </c>
      <c r="AA14" s="269">
        <v>0</v>
      </c>
      <c r="AB14" s="269">
        <v>115</v>
      </c>
      <c r="AC14" s="49">
        <v>0</v>
      </c>
      <c r="AD14" s="269">
        <v>86</v>
      </c>
      <c r="AE14" s="269">
        <v>28</v>
      </c>
      <c r="AF14" s="269">
        <v>83</v>
      </c>
      <c r="AG14" s="269">
        <v>0</v>
      </c>
      <c r="AH14" s="269">
        <v>25</v>
      </c>
      <c r="AI14" s="269">
        <v>127</v>
      </c>
      <c r="AJ14" s="269">
        <v>0</v>
      </c>
      <c r="AK14" s="269">
        <v>105</v>
      </c>
      <c r="AL14" s="269">
        <v>108</v>
      </c>
      <c r="AM14" s="269">
        <v>112</v>
      </c>
      <c r="AN14" s="269">
        <v>0</v>
      </c>
      <c r="AO14" s="269">
        <v>0</v>
      </c>
      <c r="AP14" s="269">
        <v>0</v>
      </c>
      <c r="AQ14" s="269">
        <v>33</v>
      </c>
      <c r="AR14" s="269">
        <v>63</v>
      </c>
      <c r="AS14" s="269">
        <v>46</v>
      </c>
      <c r="AT14" s="269">
        <v>69</v>
      </c>
      <c r="AU14" s="269">
        <v>0</v>
      </c>
      <c r="AV14" s="269">
        <v>63</v>
      </c>
      <c r="AW14" s="269">
        <v>0</v>
      </c>
      <c r="AX14" s="269">
        <v>88</v>
      </c>
      <c r="AY14" s="269">
        <v>0</v>
      </c>
      <c r="AZ14" s="269">
        <v>131</v>
      </c>
      <c r="BA14" s="269">
        <v>0</v>
      </c>
      <c r="BB14" s="269">
        <v>38</v>
      </c>
      <c r="BC14" s="269">
        <v>126</v>
      </c>
      <c r="BD14" s="269">
        <v>83</v>
      </c>
      <c r="BE14" s="269">
        <v>119</v>
      </c>
      <c r="BF14" s="269">
        <v>113</v>
      </c>
      <c r="BG14" s="269">
        <v>36</v>
      </c>
      <c r="BH14" s="269">
        <v>0</v>
      </c>
      <c r="BI14" s="49">
        <v>89</v>
      </c>
      <c r="BJ14" s="269">
        <v>0</v>
      </c>
      <c r="BK14" s="269">
        <v>119</v>
      </c>
      <c r="BL14" s="269">
        <v>0</v>
      </c>
      <c r="BM14" s="269">
        <v>38</v>
      </c>
      <c r="BN14" s="269">
        <v>121</v>
      </c>
      <c r="BO14" s="269">
        <v>114</v>
      </c>
      <c r="BP14" s="269">
        <v>0</v>
      </c>
      <c r="BQ14" s="269">
        <v>0</v>
      </c>
      <c r="BR14" s="269">
        <v>66</v>
      </c>
      <c r="BS14" s="269">
        <v>56</v>
      </c>
      <c r="BT14" s="269">
        <v>129</v>
      </c>
      <c r="BU14" s="269">
        <v>85</v>
      </c>
      <c r="BV14" s="269">
        <v>0</v>
      </c>
      <c r="BW14" s="269">
        <v>119</v>
      </c>
      <c r="BX14" s="269">
        <v>0</v>
      </c>
      <c r="BY14" s="269">
        <v>118</v>
      </c>
      <c r="BZ14" s="269">
        <v>0</v>
      </c>
      <c r="CA14" s="269">
        <v>37</v>
      </c>
      <c r="CB14" s="269">
        <v>37</v>
      </c>
      <c r="CC14" s="269">
        <v>0</v>
      </c>
      <c r="CD14" s="269">
        <v>0</v>
      </c>
      <c r="CE14" s="269">
        <v>0</v>
      </c>
      <c r="CF14" s="49">
        <v>15</v>
      </c>
      <c r="CG14" s="269">
        <v>68</v>
      </c>
      <c r="CH14" s="269">
        <v>132</v>
      </c>
      <c r="CI14" s="269">
        <v>26</v>
      </c>
      <c r="CJ14" s="269">
        <v>64</v>
      </c>
      <c r="CK14" s="269">
        <v>27</v>
      </c>
      <c r="CL14" s="269">
        <v>80</v>
      </c>
      <c r="CM14" s="269">
        <v>0</v>
      </c>
      <c r="CN14" s="269">
        <v>81</v>
      </c>
      <c r="CO14" s="269">
        <v>0</v>
      </c>
      <c r="CP14" s="269">
        <v>122</v>
      </c>
      <c r="CQ14" s="269">
        <v>53</v>
      </c>
      <c r="CR14" s="269">
        <v>38</v>
      </c>
      <c r="CS14" s="269">
        <v>81</v>
      </c>
      <c r="CT14" s="269">
        <v>0</v>
      </c>
      <c r="CU14" s="269">
        <v>0</v>
      </c>
      <c r="CV14" s="269">
        <v>0</v>
      </c>
      <c r="CW14" s="269">
        <v>0</v>
      </c>
      <c r="CX14" s="269">
        <v>103</v>
      </c>
      <c r="CY14" s="49">
        <v>0</v>
      </c>
      <c r="CZ14" s="269">
        <v>88</v>
      </c>
      <c r="DA14" s="269">
        <v>98</v>
      </c>
      <c r="DB14" s="269">
        <v>96</v>
      </c>
      <c r="DC14" s="269">
        <v>136</v>
      </c>
      <c r="DD14" s="269">
        <v>81</v>
      </c>
      <c r="DE14" s="269">
        <v>62</v>
      </c>
      <c r="DF14" s="269">
        <v>69</v>
      </c>
      <c r="DG14" s="269">
        <v>120</v>
      </c>
      <c r="DH14" s="269">
        <v>75</v>
      </c>
      <c r="DI14" s="269">
        <v>0</v>
      </c>
      <c r="DJ14" s="269">
        <v>0</v>
      </c>
      <c r="DK14" s="269">
        <v>88</v>
      </c>
      <c r="DL14" s="269">
        <v>0</v>
      </c>
      <c r="DM14" s="269">
        <v>76</v>
      </c>
      <c r="DN14" s="269">
        <v>50</v>
      </c>
      <c r="DO14" s="269">
        <v>0</v>
      </c>
      <c r="DP14" s="269">
        <v>0</v>
      </c>
      <c r="DQ14" s="269">
        <v>39</v>
      </c>
      <c r="DR14" s="269">
        <v>0</v>
      </c>
      <c r="DS14" s="269">
        <v>0</v>
      </c>
      <c r="DT14" s="269">
        <v>68</v>
      </c>
      <c r="DU14" s="269">
        <v>55</v>
      </c>
      <c r="DV14" s="269">
        <v>84</v>
      </c>
      <c r="DW14" s="303">
        <v>94</v>
      </c>
      <c r="DX14" s="269">
        <v>133</v>
      </c>
      <c r="DY14" s="269">
        <v>32</v>
      </c>
      <c r="DZ14" s="49">
        <v>12</v>
      </c>
      <c r="EA14" s="49">
        <v>0</v>
      </c>
      <c r="EB14" s="269">
        <v>79</v>
      </c>
      <c r="EC14" s="269">
        <v>0</v>
      </c>
      <c r="ED14" s="269">
        <v>112</v>
      </c>
      <c r="EE14" s="269">
        <v>46</v>
      </c>
      <c r="EF14" s="269">
        <v>0</v>
      </c>
      <c r="EG14" s="269">
        <v>82</v>
      </c>
      <c r="EH14" s="269">
        <v>106</v>
      </c>
      <c r="EI14" s="269">
        <v>99</v>
      </c>
      <c r="EJ14" s="269">
        <v>94</v>
      </c>
      <c r="EK14" s="269">
        <v>97</v>
      </c>
      <c r="EL14" s="269">
        <v>117</v>
      </c>
      <c r="EM14" s="269">
        <v>98</v>
      </c>
      <c r="EN14" s="269">
        <v>111</v>
      </c>
      <c r="EO14" s="269">
        <v>120</v>
      </c>
      <c r="EP14" s="269">
        <v>0</v>
      </c>
      <c r="EQ14" s="269">
        <v>0</v>
      </c>
      <c r="ER14" s="269">
        <v>61</v>
      </c>
      <c r="ES14" s="269">
        <v>42</v>
      </c>
      <c r="ET14" s="269">
        <v>117</v>
      </c>
      <c r="EU14" s="269">
        <v>0</v>
      </c>
      <c r="EV14" s="269">
        <v>0</v>
      </c>
      <c r="EW14" s="269">
        <v>0</v>
      </c>
      <c r="EX14" s="269">
        <v>39</v>
      </c>
      <c r="EY14" s="269">
        <v>59</v>
      </c>
      <c r="EZ14" s="269">
        <v>113</v>
      </c>
      <c r="FA14" s="269">
        <v>131</v>
      </c>
      <c r="FB14" s="269">
        <v>69</v>
      </c>
      <c r="FC14" s="269">
        <v>93</v>
      </c>
      <c r="FD14" s="269">
        <v>61</v>
      </c>
      <c r="FE14" s="269">
        <v>64</v>
      </c>
      <c r="FF14" s="269">
        <v>96</v>
      </c>
      <c r="FG14" s="269">
        <v>44</v>
      </c>
      <c r="FH14" s="269">
        <v>99</v>
      </c>
      <c r="FI14" s="269">
        <v>0</v>
      </c>
      <c r="FJ14" s="269">
        <v>32</v>
      </c>
      <c r="FK14" s="269">
        <v>97</v>
      </c>
      <c r="FL14" s="269">
        <v>81</v>
      </c>
      <c r="FM14" s="269">
        <v>120</v>
      </c>
      <c r="FN14" s="269">
        <v>130</v>
      </c>
      <c r="FO14" s="269">
        <v>72</v>
      </c>
      <c r="FP14" s="269">
        <v>104</v>
      </c>
      <c r="FQ14" s="269">
        <v>114</v>
      </c>
      <c r="FR14" s="49">
        <v>18</v>
      </c>
      <c r="FS14" s="269">
        <v>110</v>
      </c>
      <c r="FT14" s="269">
        <v>22</v>
      </c>
      <c r="FU14" s="269">
        <v>88</v>
      </c>
      <c r="FV14" s="269">
        <v>119</v>
      </c>
      <c r="FW14" s="269">
        <v>52</v>
      </c>
      <c r="FX14" s="269">
        <v>90</v>
      </c>
      <c r="FY14" s="269">
        <v>76</v>
      </c>
      <c r="FZ14" s="269">
        <v>50</v>
      </c>
      <c r="GA14" s="269">
        <v>0</v>
      </c>
      <c r="GB14" s="269">
        <v>0</v>
      </c>
      <c r="GC14" s="269">
        <v>0</v>
      </c>
      <c r="GD14" s="269">
        <v>132</v>
      </c>
      <c r="GE14" s="49">
        <v>18</v>
      </c>
      <c r="GF14" s="269">
        <v>0</v>
      </c>
      <c r="GG14" s="269">
        <v>0</v>
      </c>
      <c r="GH14" s="269">
        <v>111</v>
      </c>
      <c r="GI14" s="269">
        <v>0</v>
      </c>
      <c r="GJ14" s="269">
        <v>0</v>
      </c>
      <c r="GK14" s="269">
        <v>96</v>
      </c>
      <c r="GL14" s="269">
        <v>118</v>
      </c>
      <c r="GM14" s="269">
        <v>83</v>
      </c>
      <c r="GN14" s="269">
        <v>72</v>
      </c>
      <c r="GO14" s="269">
        <v>40</v>
      </c>
      <c r="GP14" s="269">
        <v>41</v>
      </c>
      <c r="GQ14" s="303">
        <v>47</v>
      </c>
      <c r="HC14" s="1"/>
      <c r="HD14" s="1"/>
      <c r="HE14" s="1"/>
      <c r="HF14" s="1"/>
    </row>
    <row r="15" spans="1:214" ht="15.75">
      <c r="A15" s="106" t="s">
        <v>2835</v>
      </c>
      <c r="D15" s="56">
        <f t="shared" si="0"/>
        <v>10170</v>
      </c>
      <c r="E15" s="269">
        <v>106</v>
      </c>
      <c r="F15" s="269">
        <v>77</v>
      </c>
      <c r="G15" s="269">
        <v>56</v>
      </c>
      <c r="H15" s="269">
        <v>76</v>
      </c>
      <c r="I15" s="269">
        <v>104</v>
      </c>
      <c r="J15" s="269">
        <v>45</v>
      </c>
      <c r="K15" s="269">
        <v>92</v>
      </c>
      <c r="L15" s="269">
        <v>0</v>
      </c>
      <c r="M15" s="269">
        <v>125</v>
      </c>
      <c r="N15" s="269">
        <v>130</v>
      </c>
      <c r="O15" s="269">
        <v>96</v>
      </c>
      <c r="P15" s="269">
        <v>42</v>
      </c>
      <c r="Q15" s="269">
        <v>132</v>
      </c>
      <c r="R15" s="269">
        <v>22</v>
      </c>
      <c r="S15" s="269">
        <v>21</v>
      </c>
      <c r="T15" s="269">
        <v>136</v>
      </c>
      <c r="U15" s="269">
        <v>98</v>
      </c>
      <c r="V15" s="269">
        <v>93</v>
      </c>
      <c r="W15" s="269">
        <v>0</v>
      </c>
      <c r="X15" s="269">
        <v>103</v>
      </c>
      <c r="Y15" s="269">
        <v>0</v>
      </c>
      <c r="Z15" s="269">
        <v>38</v>
      </c>
      <c r="AA15" s="269">
        <v>48</v>
      </c>
      <c r="AB15" s="269">
        <v>117</v>
      </c>
      <c r="AC15" s="269">
        <v>132</v>
      </c>
      <c r="AD15" s="269">
        <v>45</v>
      </c>
      <c r="AE15" s="269">
        <v>63</v>
      </c>
      <c r="AF15" s="269">
        <v>70</v>
      </c>
      <c r="AG15" s="269">
        <v>85</v>
      </c>
      <c r="AH15" s="49">
        <v>14</v>
      </c>
      <c r="AI15" s="269">
        <v>126</v>
      </c>
      <c r="AJ15" s="269">
        <v>114</v>
      </c>
      <c r="AK15" s="269">
        <v>0</v>
      </c>
      <c r="AL15" s="269">
        <v>93</v>
      </c>
      <c r="AM15" s="49">
        <v>19</v>
      </c>
      <c r="AN15" s="269">
        <v>0</v>
      </c>
      <c r="AO15" s="269">
        <v>0</v>
      </c>
      <c r="AP15" s="269">
        <v>0</v>
      </c>
      <c r="AQ15" s="269">
        <v>135</v>
      </c>
      <c r="AR15" s="269">
        <v>70</v>
      </c>
      <c r="AS15" s="269">
        <v>24</v>
      </c>
      <c r="AT15" s="269">
        <v>102</v>
      </c>
      <c r="AU15" s="269">
        <v>0</v>
      </c>
      <c r="AV15" s="269">
        <v>23</v>
      </c>
      <c r="AW15" s="269">
        <v>0</v>
      </c>
      <c r="AX15" s="269">
        <v>0</v>
      </c>
      <c r="AY15" s="269">
        <v>0</v>
      </c>
      <c r="AZ15" s="49">
        <v>7</v>
      </c>
      <c r="BA15" s="269">
        <v>0</v>
      </c>
      <c r="BB15" s="269">
        <v>0</v>
      </c>
      <c r="BC15" s="269">
        <v>0</v>
      </c>
      <c r="BD15" s="269">
        <v>130</v>
      </c>
      <c r="BE15" s="269">
        <v>32</v>
      </c>
      <c r="BF15" s="269">
        <v>120</v>
      </c>
      <c r="BG15" s="269">
        <v>48</v>
      </c>
      <c r="BH15" s="269">
        <v>0</v>
      </c>
      <c r="BI15" s="269">
        <v>0</v>
      </c>
      <c r="BJ15" s="269">
        <v>107</v>
      </c>
      <c r="BK15" s="269">
        <v>55</v>
      </c>
      <c r="BL15" s="269">
        <v>0</v>
      </c>
      <c r="BM15" s="269">
        <v>75</v>
      </c>
      <c r="BN15" s="269">
        <v>50</v>
      </c>
      <c r="BO15" s="269">
        <v>82</v>
      </c>
      <c r="BP15" s="269">
        <v>0</v>
      </c>
      <c r="BQ15" s="269">
        <v>0</v>
      </c>
      <c r="BR15" s="269">
        <v>0</v>
      </c>
      <c r="BS15" s="269">
        <v>63</v>
      </c>
      <c r="BT15" s="269">
        <v>56</v>
      </c>
      <c r="BU15" s="269">
        <v>131</v>
      </c>
      <c r="BV15" s="269">
        <v>0</v>
      </c>
      <c r="BW15" s="269">
        <v>122</v>
      </c>
      <c r="BX15" s="269">
        <v>0</v>
      </c>
      <c r="BY15" s="269">
        <v>0</v>
      </c>
      <c r="BZ15" s="269">
        <v>0</v>
      </c>
      <c r="CA15" s="269">
        <v>124</v>
      </c>
      <c r="CB15" s="269">
        <v>36</v>
      </c>
      <c r="CC15" s="269">
        <v>0</v>
      </c>
      <c r="CD15" s="269">
        <v>0</v>
      </c>
      <c r="CE15" s="269">
        <v>0</v>
      </c>
      <c r="CF15" s="269">
        <v>107</v>
      </c>
      <c r="CG15" s="269">
        <v>109</v>
      </c>
      <c r="CH15" s="269">
        <v>72</v>
      </c>
      <c r="CI15" s="269">
        <v>47</v>
      </c>
      <c r="CJ15" s="49">
        <v>0</v>
      </c>
      <c r="CK15" s="49">
        <v>17</v>
      </c>
      <c r="CL15" s="269">
        <v>118</v>
      </c>
      <c r="CM15" s="269">
        <v>98</v>
      </c>
      <c r="CN15" s="269">
        <v>66</v>
      </c>
      <c r="CO15" s="269">
        <v>102</v>
      </c>
      <c r="CP15" s="269">
        <v>0</v>
      </c>
      <c r="CQ15" s="269">
        <v>66</v>
      </c>
      <c r="CR15" s="269">
        <v>96</v>
      </c>
      <c r="CS15" s="269">
        <v>73</v>
      </c>
      <c r="CT15" s="269">
        <v>0</v>
      </c>
      <c r="CU15" s="269">
        <v>0</v>
      </c>
      <c r="CV15" s="269">
        <v>0</v>
      </c>
      <c r="CW15" s="269">
        <v>0</v>
      </c>
      <c r="CX15" s="269">
        <v>105</v>
      </c>
      <c r="CY15" s="269">
        <v>30</v>
      </c>
      <c r="CZ15" s="49">
        <v>9</v>
      </c>
      <c r="DA15" s="269">
        <v>79</v>
      </c>
      <c r="DB15" s="49">
        <v>86</v>
      </c>
      <c r="DC15" s="269">
        <v>69</v>
      </c>
      <c r="DD15" s="269">
        <v>111</v>
      </c>
      <c r="DE15" s="269">
        <v>56</v>
      </c>
      <c r="DF15" s="269">
        <v>84</v>
      </c>
      <c r="DG15" s="269">
        <v>34</v>
      </c>
      <c r="DH15" s="269">
        <v>114</v>
      </c>
      <c r="DI15" s="269">
        <v>83</v>
      </c>
      <c r="DJ15" s="269">
        <v>101</v>
      </c>
      <c r="DK15" s="269">
        <v>51</v>
      </c>
      <c r="DL15" s="269">
        <v>0</v>
      </c>
      <c r="DM15" s="269">
        <v>66</v>
      </c>
      <c r="DN15" s="269">
        <v>32</v>
      </c>
      <c r="DO15" s="269">
        <v>0</v>
      </c>
      <c r="DP15" s="49">
        <v>0</v>
      </c>
      <c r="DQ15" s="49">
        <v>0</v>
      </c>
      <c r="DR15" s="269">
        <v>0</v>
      </c>
      <c r="DS15" s="269">
        <v>0</v>
      </c>
      <c r="DT15" s="269">
        <v>0</v>
      </c>
      <c r="DU15" s="269">
        <v>60</v>
      </c>
      <c r="DV15" s="269">
        <v>96</v>
      </c>
      <c r="DW15" s="303">
        <v>154</v>
      </c>
      <c r="DX15" s="269">
        <v>105</v>
      </c>
      <c r="DY15" s="49">
        <v>0</v>
      </c>
      <c r="DZ15" s="49">
        <v>19</v>
      </c>
      <c r="EA15" s="269">
        <v>29</v>
      </c>
      <c r="EB15" s="49">
        <v>0</v>
      </c>
      <c r="EC15" s="269">
        <v>0</v>
      </c>
      <c r="ED15" s="269">
        <v>120</v>
      </c>
      <c r="EE15" s="269">
        <v>32</v>
      </c>
      <c r="EF15" s="269">
        <v>0</v>
      </c>
      <c r="EG15" s="269">
        <v>122</v>
      </c>
      <c r="EH15" s="269">
        <v>71</v>
      </c>
      <c r="EI15" s="269">
        <v>122</v>
      </c>
      <c r="EJ15" s="269">
        <v>0</v>
      </c>
      <c r="EK15" s="269">
        <v>49</v>
      </c>
      <c r="EL15" s="269">
        <v>125</v>
      </c>
      <c r="EM15" s="269">
        <v>117</v>
      </c>
      <c r="EN15" s="269">
        <v>25</v>
      </c>
      <c r="EO15" s="269">
        <v>0</v>
      </c>
      <c r="EP15" s="269">
        <v>127</v>
      </c>
      <c r="EQ15" s="269">
        <v>0</v>
      </c>
      <c r="ER15" s="269">
        <v>48</v>
      </c>
      <c r="ES15" s="269">
        <v>95</v>
      </c>
      <c r="ET15" s="269">
        <v>64</v>
      </c>
      <c r="EU15" s="269">
        <v>0</v>
      </c>
      <c r="EV15" s="269">
        <v>0</v>
      </c>
      <c r="EW15" s="269">
        <v>0</v>
      </c>
      <c r="EX15" s="269">
        <v>0</v>
      </c>
      <c r="EY15" s="49">
        <v>0</v>
      </c>
      <c r="EZ15" s="269">
        <v>113</v>
      </c>
      <c r="FA15" s="269">
        <v>120</v>
      </c>
      <c r="FB15" s="269">
        <v>0</v>
      </c>
      <c r="FC15" s="269">
        <v>25</v>
      </c>
      <c r="FD15" s="269">
        <v>38</v>
      </c>
      <c r="FE15" s="269">
        <v>96</v>
      </c>
      <c r="FF15" s="269">
        <v>25</v>
      </c>
      <c r="FG15" s="269">
        <v>110</v>
      </c>
      <c r="FH15" s="269">
        <v>82</v>
      </c>
      <c r="FI15" s="269">
        <v>0</v>
      </c>
      <c r="FJ15" s="269">
        <v>41</v>
      </c>
      <c r="FK15" s="269">
        <v>105</v>
      </c>
      <c r="FL15" s="269">
        <v>74</v>
      </c>
      <c r="FM15" s="269">
        <v>0</v>
      </c>
      <c r="FN15" s="269">
        <v>0</v>
      </c>
      <c r="FO15" s="269">
        <v>50</v>
      </c>
      <c r="FP15" s="269">
        <v>101</v>
      </c>
      <c r="FQ15" s="269">
        <v>85</v>
      </c>
      <c r="FR15" s="269">
        <v>29</v>
      </c>
      <c r="FS15" s="269">
        <v>110</v>
      </c>
      <c r="FT15" s="269">
        <v>58</v>
      </c>
      <c r="FU15" s="269">
        <v>0</v>
      </c>
      <c r="FV15" s="269">
        <v>0</v>
      </c>
      <c r="FW15" s="269">
        <v>0</v>
      </c>
      <c r="FX15" s="269">
        <v>111</v>
      </c>
      <c r="FY15" s="269">
        <v>74</v>
      </c>
      <c r="FZ15" s="49">
        <v>12</v>
      </c>
      <c r="GA15" s="269">
        <v>0</v>
      </c>
      <c r="GB15" s="269">
        <v>123</v>
      </c>
      <c r="GC15" s="269">
        <v>0</v>
      </c>
      <c r="GD15" s="269">
        <v>131</v>
      </c>
      <c r="GE15" s="269">
        <v>34</v>
      </c>
      <c r="GF15" s="269">
        <v>0</v>
      </c>
      <c r="GG15" s="269">
        <v>56</v>
      </c>
      <c r="GH15" s="49">
        <v>0</v>
      </c>
      <c r="GI15" s="269">
        <v>53</v>
      </c>
      <c r="GJ15" s="269">
        <v>108</v>
      </c>
      <c r="GK15" s="269">
        <v>130</v>
      </c>
      <c r="GL15" s="269">
        <v>44</v>
      </c>
      <c r="GM15" s="269">
        <v>26</v>
      </c>
      <c r="GN15" s="269">
        <v>102</v>
      </c>
      <c r="GO15" s="269">
        <v>24</v>
      </c>
      <c r="GP15" s="269">
        <v>72</v>
      </c>
      <c r="GQ15" s="303">
        <v>37</v>
      </c>
      <c r="HC15" s="1"/>
      <c r="HD15" s="1"/>
      <c r="HE15" s="1"/>
      <c r="HF15" s="1"/>
    </row>
    <row r="16" spans="1:214" ht="15.75">
      <c r="A16" s="106" t="s">
        <v>675</v>
      </c>
      <c r="D16" s="56">
        <f t="shared" si="0"/>
        <v>9761</v>
      </c>
      <c r="E16" s="269">
        <v>64</v>
      </c>
      <c r="F16" s="269">
        <v>0</v>
      </c>
      <c r="G16" s="49">
        <v>15</v>
      </c>
      <c r="H16" s="269">
        <v>0</v>
      </c>
      <c r="I16" s="269">
        <v>130</v>
      </c>
      <c r="J16" s="269">
        <v>36</v>
      </c>
      <c r="K16" s="269">
        <v>0</v>
      </c>
      <c r="L16" s="269">
        <v>0</v>
      </c>
      <c r="M16" s="269">
        <v>0</v>
      </c>
      <c r="N16" s="269">
        <v>0</v>
      </c>
      <c r="O16" s="269">
        <v>30</v>
      </c>
      <c r="P16" s="49">
        <v>3</v>
      </c>
      <c r="Q16" s="269">
        <v>102</v>
      </c>
      <c r="R16" s="269">
        <v>51</v>
      </c>
      <c r="S16" s="269">
        <v>93</v>
      </c>
      <c r="T16" s="269">
        <v>0</v>
      </c>
      <c r="U16" s="269">
        <v>35</v>
      </c>
      <c r="V16" s="269">
        <v>108</v>
      </c>
      <c r="W16" s="269">
        <v>0</v>
      </c>
      <c r="X16" s="269">
        <v>62</v>
      </c>
      <c r="Y16" s="269">
        <v>0</v>
      </c>
      <c r="Z16" s="269">
        <v>31</v>
      </c>
      <c r="AA16" s="49">
        <v>0</v>
      </c>
      <c r="AB16" s="269">
        <v>90</v>
      </c>
      <c r="AC16" s="49">
        <v>0</v>
      </c>
      <c r="AD16" s="269">
        <v>33</v>
      </c>
      <c r="AE16" s="269">
        <v>34</v>
      </c>
      <c r="AF16" s="269">
        <v>68</v>
      </c>
      <c r="AG16" s="269">
        <v>0</v>
      </c>
      <c r="AH16" s="49">
        <v>0</v>
      </c>
      <c r="AI16" s="269">
        <v>62</v>
      </c>
      <c r="AJ16" s="269">
        <v>101</v>
      </c>
      <c r="AK16" s="269">
        <v>0</v>
      </c>
      <c r="AL16" s="269">
        <v>74</v>
      </c>
      <c r="AM16" s="269">
        <v>67</v>
      </c>
      <c r="AN16" s="269">
        <v>45</v>
      </c>
      <c r="AO16" s="269">
        <v>0</v>
      </c>
      <c r="AP16" s="269">
        <v>103</v>
      </c>
      <c r="AQ16" s="269">
        <v>25</v>
      </c>
      <c r="AR16" s="269">
        <v>113</v>
      </c>
      <c r="AS16" s="269">
        <v>32</v>
      </c>
      <c r="AT16" s="269">
        <v>117</v>
      </c>
      <c r="AU16" s="269">
        <v>45</v>
      </c>
      <c r="AV16" s="269">
        <v>111</v>
      </c>
      <c r="AW16" s="269">
        <v>131</v>
      </c>
      <c r="AX16" s="269">
        <v>121</v>
      </c>
      <c r="AY16" s="269">
        <v>132</v>
      </c>
      <c r="AZ16" s="269">
        <v>128</v>
      </c>
      <c r="BA16" s="269">
        <v>0</v>
      </c>
      <c r="BB16" s="269">
        <v>0</v>
      </c>
      <c r="BC16" s="269">
        <v>136</v>
      </c>
      <c r="BD16" s="269">
        <v>90</v>
      </c>
      <c r="BE16" s="269">
        <v>132</v>
      </c>
      <c r="BF16" s="269">
        <v>103</v>
      </c>
      <c r="BG16" s="269">
        <v>23</v>
      </c>
      <c r="BH16" s="49">
        <v>89</v>
      </c>
      <c r="BI16" s="269">
        <v>82</v>
      </c>
      <c r="BJ16" s="269">
        <v>0</v>
      </c>
      <c r="BK16" s="269">
        <v>55</v>
      </c>
      <c r="BL16" s="269">
        <v>76</v>
      </c>
      <c r="BM16" s="269">
        <v>96</v>
      </c>
      <c r="BN16" s="269">
        <v>134</v>
      </c>
      <c r="BO16" s="269">
        <v>68</v>
      </c>
      <c r="BP16" s="269">
        <v>0</v>
      </c>
      <c r="BQ16" s="269">
        <v>108</v>
      </c>
      <c r="BR16" s="269">
        <v>62</v>
      </c>
      <c r="BS16" s="269">
        <v>69</v>
      </c>
      <c r="BT16" s="269">
        <v>130</v>
      </c>
      <c r="BU16" s="269">
        <v>0</v>
      </c>
      <c r="BV16" s="269">
        <v>0</v>
      </c>
      <c r="BW16" s="269">
        <v>45</v>
      </c>
      <c r="BX16" s="269">
        <v>69</v>
      </c>
      <c r="BY16" s="269">
        <v>0</v>
      </c>
      <c r="BZ16" s="269">
        <v>0</v>
      </c>
      <c r="CA16" s="269">
        <v>80</v>
      </c>
      <c r="CB16" s="269">
        <v>124</v>
      </c>
      <c r="CC16" s="269">
        <v>123</v>
      </c>
      <c r="CD16" s="269">
        <v>0</v>
      </c>
      <c r="CE16" s="269">
        <v>0</v>
      </c>
      <c r="CF16" s="49">
        <v>9</v>
      </c>
      <c r="CG16" s="269">
        <v>64</v>
      </c>
      <c r="CH16" s="269">
        <v>0</v>
      </c>
      <c r="CI16" s="269">
        <v>32</v>
      </c>
      <c r="CJ16" s="269">
        <v>123</v>
      </c>
      <c r="CK16" s="269">
        <v>23</v>
      </c>
      <c r="CL16" s="269">
        <v>0</v>
      </c>
      <c r="CM16" s="269">
        <v>0</v>
      </c>
      <c r="CN16" s="269">
        <v>0</v>
      </c>
      <c r="CO16" s="269">
        <v>0</v>
      </c>
      <c r="CP16" s="269">
        <v>95</v>
      </c>
      <c r="CQ16" s="269">
        <v>73</v>
      </c>
      <c r="CR16" s="269">
        <v>48</v>
      </c>
      <c r="CS16" s="269">
        <v>75</v>
      </c>
      <c r="CT16" s="269">
        <v>0</v>
      </c>
      <c r="CU16" s="269">
        <v>0</v>
      </c>
      <c r="CV16" s="269">
        <v>0</v>
      </c>
      <c r="CW16" s="269">
        <v>0</v>
      </c>
      <c r="CX16" s="269">
        <v>76</v>
      </c>
      <c r="CY16" s="49">
        <v>0</v>
      </c>
      <c r="CZ16" s="269">
        <v>65</v>
      </c>
      <c r="DA16" s="269">
        <v>45</v>
      </c>
      <c r="DB16" s="269">
        <v>28</v>
      </c>
      <c r="DC16" s="269">
        <v>99</v>
      </c>
      <c r="DD16" s="269">
        <v>43</v>
      </c>
      <c r="DE16" s="269">
        <v>56</v>
      </c>
      <c r="DF16" s="269">
        <v>46</v>
      </c>
      <c r="DG16" s="269">
        <v>97</v>
      </c>
      <c r="DH16" s="269">
        <v>24</v>
      </c>
      <c r="DI16" s="269">
        <v>98</v>
      </c>
      <c r="DJ16" s="269">
        <v>0</v>
      </c>
      <c r="DK16" s="269">
        <v>60</v>
      </c>
      <c r="DL16" s="269">
        <v>0</v>
      </c>
      <c r="DM16" s="269">
        <v>98</v>
      </c>
      <c r="DN16" s="269">
        <v>62</v>
      </c>
      <c r="DO16" s="269">
        <v>0</v>
      </c>
      <c r="DP16" s="269">
        <v>0</v>
      </c>
      <c r="DQ16" s="269">
        <v>40</v>
      </c>
      <c r="DR16" s="269">
        <v>90</v>
      </c>
      <c r="DS16" s="269">
        <v>0</v>
      </c>
      <c r="DT16" s="269">
        <v>0</v>
      </c>
      <c r="DU16" s="269">
        <v>0</v>
      </c>
      <c r="DV16" s="269">
        <v>0</v>
      </c>
      <c r="DW16" s="303">
        <v>14</v>
      </c>
      <c r="DX16" s="269">
        <v>82</v>
      </c>
      <c r="DY16" s="49">
        <v>0</v>
      </c>
      <c r="DZ16" s="269">
        <v>45</v>
      </c>
      <c r="EA16" s="269">
        <v>66</v>
      </c>
      <c r="EB16" s="49">
        <v>0</v>
      </c>
      <c r="EC16" s="269">
        <v>134</v>
      </c>
      <c r="ED16" s="269">
        <v>0</v>
      </c>
      <c r="EE16" s="269">
        <v>54</v>
      </c>
      <c r="EF16" s="269">
        <v>0</v>
      </c>
      <c r="EG16" s="269">
        <v>118</v>
      </c>
      <c r="EH16" s="269">
        <v>0</v>
      </c>
      <c r="EI16" s="269">
        <v>105</v>
      </c>
      <c r="EJ16" s="269">
        <v>36</v>
      </c>
      <c r="EK16" s="269">
        <v>29</v>
      </c>
      <c r="EL16" s="269">
        <v>0</v>
      </c>
      <c r="EM16" s="269">
        <v>36</v>
      </c>
      <c r="EN16" s="269">
        <v>23</v>
      </c>
      <c r="EO16" s="269">
        <v>128</v>
      </c>
      <c r="EP16" s="269">
        <v>62</v>
      </c>
      <c r="EQ16" s="269">
        <v>0</v>
      </c>
      <c r="ER16" s="49">
        <v>18</v>
      </c>
      <c r="ES16" s="269">
        <v>32</v>
      </c>
      <c r="ET16" s="269">
        <v>75</v>
      </c>
      <c r="EU16" s="269">
        <v>0</v>
      </c>
      <c r="EV16" s="269">
        <v>0</v>
      </c>
      <c r="EW16" s="269">
        <v>0</v>
      </c>
      <c r="EX16" s="269">
        <v>56</v>
      </c>
      <c r="EY16" s="269">
        <v>109</v>
      </c>
      <c r="EZ16" s="269">
        <v>0</v>
      </c>
      <c r="FA16" s="269">
        <v>68</v>
      </c>
      <c r="FB16" s="269">
        <v>0</v>
      </c>
      <c r="FC16" s="269">
        <v>133</v>
      </c>
      <c r="FD16" s="269">
        <v>84</v>
      </c>
      <c r="FE16" s="269">
        <v>37</v>
      </c>
      <c r="FF16" s="269">
        <v>28</v>
      </c>
      <c r="FG16" s="269">
        <v>0</v>
      </c>
      <c r="FH16" s="269">
        <v>115</v>
      </c>
      <c r="FI16" s="269">
        <v>0</v>
      </c>
      <c r="FJ16" s="269">
        <v>48</v>
      </c>
      <c r="FK16" s="269">
        <v>31</v>
      </c>
      <c r="FL16" s="269">
        <v>126</v>
      </c>
      <c r="FM16" s="269">
        <v>0</v>
      </c>
      <c r="FN16" s="269">
        <v>70</v>
      </c>
      <c r="FO16" s="269">
        <v>56</v>
      </c>
      <c r="FP16" s="269">
        <v>123</v>
      </c>
      <c r="FQ16" s="269">
        <v>46</v>
      </c>
      <c r="FR16" s="269">
        <v>33</v>
      </c>
      <c r="FS16" s="269">
        <v>123</v>
      </c>
      <c r="FT16" s="269">
        <v>30</v>
      </c>
      <c r="FU16" s="269">
        <v>0</v>
      </c>
      <c r="FV16" s="269">
        <v>0</v>
      </c>
      <c r="FW16" s="269">
        <v>91</v>
      </c>
      <c r="FX16" s="269">
        <v>119</v>
      </c>
      <c r="FY16" s="269">
        <v>99</v>
      </c>
      <c r="FZ16" s="269">
        <v>110</v>
      </c>
      <c r="GA16" s="269">
        <v>0</v>
      </c>
      <c r="GB16" s="269">
        <v>91</v>
      </c>
      <c r="GC16" s="269">
        <v>124</v>
      </c>
      <c r="GD16" s="269">
        <v>110</v>
      </c>
      <c r="GE16" s="269">
        <v>46</v>
      </c>
      <c r="GF16" s="269">
        <v>0</v>
      </c>
      <c r="GG16" s="269">
        <v>59</v>
      </c>
      <c r="GH16" s="269">
        <v>100</v>
      </c>
      <c r="GI16" s="269">
        <v>52</v>
      </c>
      <c r="GJ16" s="269">
        <v>108</v>
      </c>
      <c r="GK16" s="269">
        <v>60</v>
      </c>
      <c r="GL16" s="269">
        <v>32</v>
      </c>
      <c r="GM16" s="269">
        <v>125</v>
      </c>
      <c r="GN16" s="269">
        <v>66</v>
      </c>
      <c r="GO16" s="49">
        <v>86</v>
      </c>
      <c r="GP16" s="269">
        <v>30</v>
      </c>
      <c r="GQ16" s="303">
        <v>25</v>
      </c>
      <c r="HC16" s="1"/>
      <c r="HD16" s="1"/>
      <c r="HE16" s="1"/>
      <c r="HF16" s="1"/>
    </row>
    <row r="17" spans="1:214" ht="15.75">
      <c r="A17" s="106" t="s">
        <v>2699</v>
      </c>
      <c r="D17" s="56">
        <f t="shared" si="0"/>
        <v>11795</v>
      </c>
      <c r="E17" s="269">
        <v>123</v>
      </c>
      <c r="F17" s="269">
        <v>83</v>
      </c>
      <c r="G17" s="269">
        <v>126</v>
      </c>
      <c r="H17" s="269">
        <v>80</v>
      </c>
      <c r="I17" s="269">
        <v>0</v>
      </c>
      <c r="J17" s="269">
        <v>94</v>
      </c>
      <c r="K17" s="269">
        <v>108</v>
      </c>
      <c r="L17" s="269">
        <v>0</v>
      </c>
      <c r="M17" s="269">
        <v>76</v>
      </c>
      <c r="N17" s="269">
        <v>74</v>
      </c>
      <c r="O17" s="269">
        <v>93</v>
      </c>
      <c r="P17" s="269">
        <v>106</v>
      </c>
      <c r="Q17" s="269">
        <v>0</v>
      </c>
      <c r="R17" s="269">
        <v>118</v>
      </c>
      <c r="S17" s="269">
        <v>71</v>
      </c>
      <c r="T17" s="269">
        <v>0</v>
      </c>
      <c r="U17" s="49">
        <v>16</v>
      </c>
      <c r="V17" s="269">
        <v>0</v>
      </c>
      <c r="W17" s="269">
        <v>83</v>
      </c>
      <c r="X17" s="49">
        <v>86</v>
      </c>
      <c r="Y17" s="269">
        <v>0</v>
      </c>
      <c r="Z17" s="269">
        <v>130</v>
      </c>
      <c r="AA17" s="269">
        <v>134</v>
      </c>
      <c r="AB17" s="269">
        <v>48</v>
      </c>
      <c r="AC17" s="269">
        <v>135</v>
      </c>
      <c r="AD17" s="269">
        <v>47</v>
      </c>
      <c r="AE17" s="269">
        <v>67</v>
      </c>
      <c r="AF17" s="269">
        <v>64</v>
      </c>
      <c r="AG17" s="269">
        <v>40</v>
      </c>
      <c r="AH17" s="269">
        <v>87</v>
      </c>
      <c r="AI17" s="269">
        <v>48</v>
      </c>
      <c r="AJ17" s="269">
        <v>0</v>
      </c>
      <c r="AK17" s="269">
        <v>0</v>
      </c>
      <c r="AL17" s="49">
        <v>13</v>
      </c>
      <c r="AM17" s="269">
        <v>48</v>
      </c>
      <c r="AN17" s="269">
        <v>105</v>
      </c>
      <c r="AO17" s="269">
        <v>0</v>
      </c>
      <c r="AP17" s="269">
        <v>0</v>
      </c>
      <c r="AQ17" s="269">
        <v>45</v>
      </c>
      <c r="AR17" s="269">
        <v>24</v>
      </c>
      <c r="AS17" s="269">
        <v>71</v>
      </c>
      <c r="AT17" s="269">
        <v>126</v>
      </c>
      <c r="AU17" s="269">
        <v>83</v>
      </c>
      <c r="AV17" s="269">
        <v>48</v>
      </c>
      <c r="AW17" s="269">
        <v>0</v>
      </c>
      <c r="AX17" s="269">
        <v>110</v>
      </c>
      <c r="AY17" s="269">
        <v>0</v>
      </c>
      <c r="AZ17" s="49">
        <v>11</v>
      </c>
      <c r="BA17" s="269">
        <v>0</v>
      </c>
      <c r="BB17" s="269">
        <v>0</v>
      </c>
      <c r="BC17" s="269">
        <v>0</v>
      </c>
      <c r="BD17" s="269">
        <v>132</v>
      </c>
      <c r="BE17" s="49">
        <v>2</v>
      </c>
      <c r="BF17" s="269">
        <v>48</v>
      </c>
      <c r="BG17" s="269">
        <v>120</v>
      </c>
      <c r="BH17" s="269">
        <v>0</v>
      </c>
      <c r="BI17" s="269">
        <v>106</v>
      </c>
      <c r="BJ17" s="269">
        <v>0</v>
      </c>
      <c r="BK17" s="269">
        <v>122</v>
      </c>
      <c r="BL17" s="269">
        <v>61</v>
      </c>
      <c r="BM17" s="269">
        <v>28</v>
      </c>
      <c r="BN17" s="49">
        <v>10</v>
      </c>
      <c r="BO17" s="49">
        <v>15</v>
      </c>
      <c r="BP17" s="269">
        <v>0</v>
      </c>
      <c r="BQ17" s="269">
        <v>105</v>
      </c>
      <c r="BR17" s="269">
        <v>88</v>
      </c>
      <c r="BS17" s="49">
        <v>10</v>
      </c>
      <c r="BT17" s="49">
        <v>6</v>
      </c>
      <c r="BU17" s="269">
        <v>0</v>
      </c>
      <c r="BV17" s="269">
        <v>0</v>
      </c>
      <c r="BW17" s="269">
        <v>129</v>
      </c>
      <c r="BX17" s="269">
        <v>84</v>
      </c>
      <c r="BY17" s="269">
        <v>0</v>
      </c>
      <c r="BZ17" s="269">
        <v>0</v>
      </c>
      <c r="CA17" s="269">
        <v>57</v>
      </c>
      <c r="CB17" s="269">
        <v>117</v>
      </c>
      <c r="CC17" s="269">
        <v>0</v>
      </c>
      <c r="CD17" s="269">
        <v>0</v>
      </c>
      <c r="CE17" s="269">
        <v>136</v>
      </c>
      <c r="CF17" s="269">
        <v>78</v>
      </c>
      <c r="CG17" s="269">
        <v>55</v>
      </c>
      <c r="CH17" s="269">
        <v>110</v>
      </c>
      <c r="CI17" s="269">
        <v>100</v>
      </c>
      <c r="CJ17" s="269">
        <v>42</v>
      </c>
      <c r="CK17" s="269">
        <v>74</v>
      </c>
      <c r="CL17" s="269">
        <v>133</v>
      </c>
      <c r="CM17" s="269">
        <v>135</v>
      </c>
      <c r="CN17" s="269">
        <v>107</v>
      </c>
      <c r="CO17" s="269">
        <v>64</v>
      </c>
      <c r="CP17" s="269">
        <v>109</v>
      </c>
      <c r="CQ17" s="269">
        <v>42</v>
      </c>
      <c r="CR17" s="269">
        <v>121</v>
      </c>
      <c r="CS17" s="269">
        <v>62</v>
      </c>
      <c r="CT17" s="269">
        <v>0</v>
      </c>
      <c r="CU17" s="269">
        <v>0</v>
      </c>
      <c r="CV17" s="269">
        <v>0</v>
      </c>
      <c r="CW17" s="269">
        <v>0</v>
      </c>
      <c r="CX17" s="49">
        <v>0</v>
      </c>
      <c r="CY17" s="269">
        <v>71</v>
      </c>
      <c r="CZ17" s="269">
        <v>164</v>
      </c>
      <c r="DA17" s="269">
        <v>41</v>
      </c>
      <c r="DB17" s="269">
        <v>62</v>
      </c>
      <c r="DC17" s="269">
        <v>114</v>
      </c>
      <c r="DD17" s="269">
        <v>75</v>
      </c>
      <c r="DE17" s="269">
        <v>71</v>
      </c>
      <c r="DF17" s="269">
        <v>49</v>
      </c>
      <c r="DG17" s="49">
        <v>16</v>
      </c>
      <c r="DH17" s="269">
        <v>47</v>
      </c>
      <c r="DI17" s="269">
        <v>0</v>
      </c>
      <c r="DJ17" s="269">
        <v>50</v>
      </c>
      <c r="DK17" s="269">
        <v>20</v>
      </c>
      <c r="DL17" s="269">
        <v>0</v>
      </c>
      <c r="DM17" s="269">
        <v>134</v>
      </c>
      <c r="DN17" s="49">
        <v>2</v>
      </c>
      <c r="DO17" s="269">
        <v>0</v>
      </c>
      <c r="DP17" s="269">
        <v>119</v>
      </c>
      <c r="DQ17" s="269">
        <v>108</v>
      </c>
      <c r="DR17" s="269">
        <v>0</v>
      </c>
      <c r="DS17" s="269">
        <v>0</v>
      </c>
      <c r="DT17" s="269">
        <v>131</v>
      </c>
      <c r="DU17" s="269">
        <v>121</v>
      </c>
      <c r="DV17" s="269">
        <v>113</v>
      </c>
      <c r="DW17" s="303">
        <v>49</v>
      </c>
      <c r="DX17" s="269">
        <v>109</v>
      </c>
      <c r="DY17" s="269">
        <v>133</v>
      </c>
      <c r="DZ17" s="269">
        <v>54</v>
      </c>
      <c r="EA17" s="269">
        <v>115</v>
      </c>
      <c r="EB17" s="49">
        <v>0</v>
      </c>
      <c r="EC17" s="269">
        <v>0</v>
      </c>
      <c r="ED17" s="269">
        <v>124</v>
      </c>
      <c r="EE17" s="269">
        <v>78</v>
      </c>
      <c r="EF17" s="269">
        <v>0</v>
      </c>
      <c r="EG17" s="269">
        <v>84</v>
      </c>
      <c r="EH17" s="269">
        <v>90</v>
      </c>
      <c r="EI17" s="269">
        <v>124</v>
      </c>
      <c r="EJ17" s="269">
        <v>45</v>
      </c>
      <c r="EK17" s="269">
        <v>46</v>
      </c>
      <c r="EL17" s="269">
        <v>0</v>
      </c>
      <c r="EM17" s="269">
        <v>101</v>
      </c>
      <c r="EN17" s="269">
        <v>69</v>
      </c>
      <c r="EO17" s="269">
        <v>106</v>
      </c>
      <c r="EP17" s="269">
        <v>0</v>
      </c>
      <c r="EQ17" s="269">
        <v>68</v>
      </c>
      <c r="ER17" s="269">
        <v>123</v>
      </c>
      <c r="ES17" s="269">
        <v>58</v>
      </c>
      <c r="ET17" s="269">
        <v>0</v>
      </c>
      <c r="EU17" s="269">
        <v>92</v>
      </c>
      <c r="EV17" s="269">
        <v>132</v>
      </c>
      <c r="EW17" s="269">
        <v>0</v>
      </c>
      <c r="EX17" s="269">
        <v>99</v>
      </c>
      <c r="EY17" s="269">
        <v>103</v>
      </c>
      <c r="EZ17" s="269">
        <v>0</v>
      </c>
      <c r="FA17" s="269">
        <v>55</v>
      </c>
      <c r="FB17" s="269">
        <v>134</v>
      </c>
      <c r="FC17" s="269">
        <v>54</v>
      </c>
      <c r="FD17" s="269">
        <v>64</v>
      </c>
      <c r="FE17" s="49">
        <v>16</v>
      </c>
      <c r="FF17" s="269">
        <v>24</v>
      </c>
      <c r="FG17" s="269">
        <v>124</v>
      </c>
      <c r="FH17" s="269">
        <v>123</v>
      </c>
      <c r="FI17" s="269">
        <v>0</v>
      </c>
      <c r="FJ17" s="269">
        <v>117</v>
      </c>
      <c r="FK17" s="269">
        <v>82</v>
      </c>
      <c r="FL17" s="269">
        <v>118</v>
      </c>
      <c r="FM17" s="269">
        <v>0</v>
      </c>
      <c r="FN17" s="269">
        <v>50</v>
      </c>
      <c r="FO17" s="269">
        <v>113</v>
      </c>
      <c r="FP17" s="49">
        <v>89</v>
      </c>
      <c r="FQ17" s="269">
        <v>94</v>
      </c>
      <c r="FR17" s="269">
        <v>129</v>
      </c>
      <c r="FS17" s="269">
        <v>0</v>
      </c>
      <c r="FT17" s="269">
        <v>95</v>
      </c>
      <c r="FU17" s="269">
        <v>77</v>
      </c>
      <c r="FV17" s="269">
        <v>0</v>
      </c>
      <c r="FW17" s="269">
        <v>0</v>
      </c>
      <c r="FX17" s="269">
        <v>104</v>
      </c>
      <c r="FY17" s="269">
        <v>44</v>
      </c>
      <c r="FZ17" s="269">
        <v>103</v>
      </c>
      <c r="GA17" s="269">
        <v>133</v>
      </c>
      <c r="GB17" s="269">
        <v>0</v>
      </c>
      <c r="GC17" s="269">
        <v>0</v>
      </c>
      <c r="GD17" s="49">
        <v>0</v>
      </c>
      <c r="GE17" s="269">
        <v>121</v>
      </c>
      <c r="GF17" s="269">
        <v>0</v>
      </c>
      <c r="GG17" s="269">
        <v>78</v>
      </c>
      <c r="GH17" s="269">
        <v>64</v>
      </c>
      <c r="GI17" s="269">
        <v>79</v>
      </c>
      <c r="GJ17" s="269">
        <v>0</v>
      </c>
      <c r="GK17" s="269">
        <v>116</v>
      </c>
      <c r="GL17" s="269">
        <v>46</v>
      </c>
      <c r="GM17" s="269">
        <v>69</v>
      </c>
      <c r="GN17" s="269">
        <v>56</v>
      </c>
      <c r="GO17" s="269">
        <v>118</v>
      </c>
      <c r="GP17" s="269">
        <v>115</v>
      </c>
      <c r="GQ17" s="303">
        <v>52</v>
      </c>
      <c r="HC17" s="1"/>
      <c r="HD17" s="1"/>
      <c r="HE17" s="1"/>
      <c r="HF17" s="1"/>
    </row>
    <row r="18" spans="1:214" ht="15.75">
      <c r="A18" s="276" t="s">
        <v>3604</v>
      </c>
      <c r="D18" s="56">
        <f t="shared" si="0"/>
        <v>6919</v>
      </c>
      <c r="E18" s="269">
        <v>0</v>
      </c>
      <c r="F18" s="269">
        <v>0</v>
      </c>
      <c r="G18" s="269">
        <v>33</v>
      </c>
      <c r="H18" s="269">
        <v>46</v>
      </c>
      <c r="I18" s="269">
        <v>0</v>
      </c>
      <c r="J18" s="269">
        <v>0</v>
      </c>
      <c r="K18" s="269">
        <v>0</v>
      </c>
      <c r="L18" s="269">
        <v>0</v>
      </c>
      <c r="M18" s="269">
        <v>0</v>
      </c>
      <c r="N18" s="269">
        <v>0</v>
      </c>
      <c r="O18" s="269">
        <v>109</v>
      </c>
      <c r="P18" s="49">
        <v>19</v>
      </c>
      <c r="Q18" s="269">
        <v>0</v>
      </c>
      <c r="R18" s="269">
        <v>40</v>
      </c>
      <c r="S18" s="269">
        <v>36</v>
      </c>
      <c r="T18" s="269">
        <v>0</v>
      </c>
      <c r="U18" s="269">
        <v>38</v>
      </c>
      <c r="V18" s="269">
        <v>90</v>
      </c>
      <c r="W18" s="269">
        <v>66</v>
      </c>
      <c r="X18" s="269">
        <v>44</v>
      </c>
      <c r="Y18" s="269">
        <v>0</v>
      </c>
      <c r="Z18" s="269">
        <v>0</v>
      </c>
      <c r="AA18" s="269">
        <v>27</v>
      </c>
      <c r="AB18" s="269">
        <v>0</v>
      </c>
      <c r="AC18" s="269">
        <v>136</v>
      </c>
      <c r="AD18" s="269">
        <v>75</v>
      </c>
      <c r="AE18" s="49">
        <v>0</v>
      </c>
      <c r="AF18" s="49">
        <v>10</v>
      </c>
      <c r="AG18" s="269">
        <v>29</v>
      </c>
      <c r="AH18" s="269">
        <v>66</v>
      </c>
      <c r="AI18" s="269">
        <v>20</v>
      </c>
      <c r="AJ18" s="49">
        <v>0</v>
      </c>
      <c r="AK18" s="269">
        <v>0</v>
      </c>
      <c r="AL18" s="269">
        <v>21</v>
      </c>
      <c r="AM18" s="269">
        <v>92</v>
      </c>
      <c r="AN18" s="269">
        <v>63</v>
      </c>
      <c r="AO18" s="269">
        <v>0</v>
      </c>
      <c r="AP18" s="269">
        <v>0</v>
      </c>
      <c r="AQ18" s="269">
        <v>110</v>
      </c>
      <c r="AR18" s="269">
        <v>58</v>
      </c>
      <c r="AS18" s="269">
        <v>62</v>
      </c>
      <c r="AT18" s="269">
        <v>0</v>
      </c>
      <c r="AU18" s="269">
        <v>0</v>
      </c>
      <c r="AV18" s="49">
        <v>0</v>
      </c>
      <c r="AW18" s="269">
        <v>0</v>
      </c>
      <c r="AX18" s="269">
        <v>0</v>
      </c>
      <c r="AY18" s="269">
        <v>0</v>
      </c>
      <c r="AZ18" s="269">
        <v>122</v>
      </c>
      <c r="BA18" s="269">
        <v>0</v>
      </c>
      <c r="BB18" s="269">
        <v>53</v>
      </c>
      <c r="BC18" s="269">
        <v>0</v>
      </c>
      <c r="BD18" s="49">
        <v>12</v>
      </c>
      <c r="BE18" s="269">
        <v>133</v>
      </c>
      <c r="BF18" s="269">
        <v>133</v>
      </c>
      <c r="BG18" s="269">
        <v>33</v>
      </c>
      <c r="BH18" s="269">
        <v>0</v>
      </c>
      <c r="BI18" s="269">
        <v>0</v>
      </c>
      <c r="BJ18" s="269">
        <v>0</v>
      </c>
      <c r="BK18" s="269">
        <v>32</v>
      </c>
      <c r="BL18" s="49">
        <v>86</v>
      </c>
      <c r="BM18" s="269">
        <v>100</v>
      </c>
      <c r="BN18" s="269">
        <v>133</v>
      </c>
      <c r="BO18" s="269">
        <v>132</v>
      </c>
      <c r="BP18" s="269">
        <v>0</v>
      </c>
      <c r="BQ18" s="269">
        <v>0</v>
      </c>
      <c r="BR18" s="269">
        <v>0</v>
      </c>
      <c r="BS18" s="269">
        <v>77</v>
      </c>
      <c r="BT18" s="269">
        <v>117</v>
      </c>
      <c r="BU18" s="269">
        <v>101</v>
      </c>
      <c r="BV18" s="269">
        <v>0</v>
      </c>
      <c r="BW18" s="269">
        <v>90</v>
      </c>
      <c r="BX18" s="269">
        <v>0</v>
      </c>
      <c r="BY18" s="269">
        <v>0</v>
      </c>
      <c r="BZ18" s="269">
        <v>0</v>
      </c>
      <c r="CA18" s="269">
        <v>68</v>
      </c>
      <c r="CB18" s="269">
        <v>50</v>
      </c>
      <c r="CC18" s="269">
        <v>0</v>
      </c>
      <c r="CD18" s="269">
        <v>0</v>
      </c>
      <c r="CE18" s="269">
        <v>0</v>
      </c>
      <c r="CF18" s="269">
        <v>21</v>
      </c>
      <c r="CG18" s="49">
        <v>17</v>
      </c>
      <c r="CH18" s="269">
        <v>0</v>
      </c>
      <c r="CI18" s="269">
        <v>45</v>
      </c>
      <c r="CJ18" s="269">
        <v>85</v>
      </c>
      <c r="CK18" s="269">
        <v>33</v>
      </c>
      <c r="CL18" s="269">
        <v>0</v>
      </c>
      <c r="CM18" s="269">
        <v>76</v>
      </c>
      <c r="CN18" s="269">
        <v>0</v>
      </c>
      <c r="CO18" s="269">
        <v>0</v>
      </c>
      <c r="CP18" s="269">
        <v>113</v>
      </c>
      <c r="CQ18" s="269">
        <v>0</v>
      </c>
      <c r="CR18" s="269">
        <v>27</v>
      </c>
      <c r="CS18" s="269">
        <v>122</v>
      </c>
      <c r="CT18" s="269">
        <v>0</v>
      </c>
      <c r="CU18" s="269">
        <v>0</v>
      </c>
      <c r="CV18" s="269">
        <v>0</v>
      </c>
      <c r="CW18" s="269">
        <v>0</v>
      </c>
      <c r="CX18" s="49">
        <v>0</v>
      </c>
      <c r="CY18" s="269">
        <v>34</v>
      </c>
      <c r="CZ18" s="269">
        <v>46</v>
      </c>
      <c r="DA18" s="269">
        <v>68</v>
      </c>
      <c r="DB18" s="269">
        <v>94</v>
      </c>
      <c r="DC18" s="49">
        <v>0</v>
      </c>
      <c r="DD18" s="269">
        <v>89</v>
      </c>
      <c r="DE18" s="49">
        <v>0</v>
      </c>
      <c r="DF18" s="49">
        <v>16</v>
      </c>
      <c r="DG18" s="269">
        <v>87</v>
      </c>
      <c r="DH18" s="269">
        <v>67</v>
      </c>
      <c r="DI18" s="269">
        <v>0</v>
      </c>
      <c r="DJ18" s="269">
        <v>50</v>
      </c>
      <c r="DK18" s="269">
        <v>38</v>
      </c>
      <c r="DL18" s="269">
        <v>0</v>
      </c>
      <c r="DM18" s="269">
        <v>52</v>
      </c>
      <c r="DN18" s="269">
        <v>73</v>
      </c>
      <c r="DO18" s="269">
        <v>0</v>
      </c>
      <c r="DP18" s="269">
        <v>0</v>
      </c>
      <c r="DQ18" s="269">
        <v>71</v>
      </c>
      <c r="DR18" s="269">
        <v>0</v>
      </c>
      <c r="DS18" s="269">
        <v>0</v>
      </c>
      <c r="DT18" s="269">
        <v>0</v>
      </c>
      <c r="DU18" s="49">
        <v>0</v>
      </c>
      <c r="DV18" s="269">
        <v>0</v>
      </c>
      <c r="DW18" s="303">
        <v>51</v>
      </c>
      <c r="DX18" s="49">
        <v>0</v>
      </c>
      <c r="DY18" s="269">
        <v>84</v>
      </c>
      <c r="DZ18" s="269">
        <v>35</v>
      </c>
      <c r="EA18" s="269">
        <v>20</v>
      </c>
      <c r="EB18" s="269">
        <v>32</v>
      </c>
      <c r="EC18" s="269">
        <v>0</v>
      </c>
      <c r="ED18" s="269">
        <v>95</v>
      </c>
      <c r="EE18" s="269">
        <v>30</v>
      </c>
      <c r="EF18" s="269">
        <v>0</v>
      </c>
      <c r="EG18" s="49">
        <v>89</v>
      </c>
      <c r="EH18" s="269">
        <v>76</v>
      </c>
      <c r="EI18" s="49">
        <v>0</v>
      </c>
      <c r="EJ18" s="269">
        <v>0</v>
      </c>
      <c r="EK18" s="269">
        <v>65</v>
      </c>
      <c r="EL18" s="269">
        <v>0</v>
      </c>
      <c r="EM18" s="269">
        <v>52</v>
      </c>
      <c r="EN18" s="269">
        <v>64</v>
      </c>
      <c r="EO18" s="269">
        <v>111</v>
      </c>
      <c r="EP18" s="269">
        <v>0</v>
      </c>
      <c r="EQ18" s="269">
        <v>0</v>
      </c>
      <c r="ER18" s="49">
        <v>5</v>
      </c>
      <c r="ES18" s="269">
        <v>21</v>
      </c>
      <c r="ET18" s="269">
        <v>0</v>
      </c>
      <c r="EU18" s="269">
        <v>0</v>
      </c>
      <c r="EV18" s="269">
        <v>0</v>
      </c>
      <c r="EW18" s="269">
        <v>0</v>
      </c>
      <c r="EX18" s="269">
        <v>0</v>
      </c>
      <c r="EY18" s="49">
        <v>10</v>
      </c>
      <c r="EZ18" s="269">
        <v>0</v>
      </c>
      <c r="FA18" s="269">
        <v>0</v>
      </c>
      <c r="FB18" s="269">
        <v>76</v>
      </c>
      <c r="FC18" s="269">
        <v>84</v>
      </c>
      <c r="FD18" s="269">
        <v>90</v>
      </c>
      <c r="FE18" s="49">
        <v>0</v>
      </c>
      <c r="FF18" s="49">
        <v>0</v>
      </c>
      <c r="FG18" s="269">
        <v>48</v>
      </c>
      <c r="FH18" s="269">
        <v>37</v>
      </c>
      <c r="FI18" s="269">
        <v>0</v>
      </c>
      <c r="FJ18" s="269">
        <v>0</v>
      </c>
      <c r="FK18" s="49">
        <v>0</v>
      </c>
      <c r="FL18" s="269">
        <v>0</v>
      </c>
      <c r="FM18" s="269">
        <v>0</v>
      </c>
      <c r="FN18" s="269">
        <v>94</v>
      </c>
      <c r="FO18" s="269">
        <v>0</v>
      </c>
      <c r="FP18" s="269">
        <v>89</v>
      </c>
      <c r="FQ18" s="269">
        <v>30</v>
      </c>
      <c r="FR18" s="49">
        <v>16</v>
      </c>
      <c r="FS18" s="49">
        <v>0</v>
      </c>
      <c r="FT18" s="269">
        <v>128</v>
      </c>
      <c r="FU18" s="269">
        <v>50</v>
      </c>
      <c r="FV18" s="269">
        <v>85</v>
      </c>
      <c r="FW18" s="269">
        <v>64</v>
      </c>
      <c r="FX18" s="269">
        <v>59</v>
      </c>
      <c r="FY18" s="49">
        <v>14</v>
      </c>
      <c r="FZ18" s="269">
        <v>49</v>
      </c>
      <c r="GA18" s="269">
        <v>0</v>
      </c>
      <c r="GB18" s="269">
        <v>0</v>
      </c>
      <c r="GC18" s="49">
        <v>89</v>
      </c>
      <c r="GD18" s="269">
        <v>74</v>
      </c>
      <c r="GE18" s="269">
        <v>31</v>
      </c>
      <c r="GF18" s="269">
        <v>130</v>
      </c>
      <c r="GG18" s="269">
        <v>71</v>
      </c>
      <c r="GH18" s="269">
        <v>54</v>
      </c>
      <c r="GI18" s="49">
        <v>0</v>
      </c>
      <c r="GJ18" s="269">
        <v>0</v>
      </c>
      <c r="GK18" s="269">
        <v>114</v>
      </c>
      <c r="GL18" s="49">
        <v>0</v>
      </c>
      <c r="GM18" s="269">
        <v>108</v>
      </c>
      <c r="GN18" s="269">
        <v>72</v>
      </c>
      <c r="GO18" s="269">
        <v>104</v>
      </c>
      <c r="GP18" s="269">
        <v>44</v>
      </c>
      <c r="GQ18" s="269">
        <v>89</v>
      </c>
    </row>
    <row r="19" spans="1:214" ht="15.75">
      <c r="A19" s="277" t="s">
        <v>1653</v>
      </c>
      <c r="D19" s="56">
        <f t="shared" si="0"/>
        <v>10336</v>
      </c>
      <c r="E19" s="269">
        <v>0</v>
      </c>
      <c r="F19" s="269">
        <v>55</v>
      </c>
      <c r="G19" s="269">
        <v>22</v>
      </c>
      <c r="H19" s="269">
        <v>89</v>
      </c>
      <c r="I19" s="269">
        <v>0</v>
      </c>
      <c r="J19" s="269">
        <v>0</v>
      </c>
      <c r="K19" s="269">
        <v>0</v>
      </c>
      <c r="L19" s="269">
        <v>0</v>
      </c>
      <c r="M19" s="269">
        <v>100</v>
      </c>
      <c r="N19" s="269">
        <v>0</v>
      </c>
      <c r="O19" s="269">
        <v>0</v>
      </c>
      <c r="P19" s="269">
        <v>66</v>
      </c>
      <c r="Q19" s="269">
        <v>0</v>
      </c>
      <c r="R19" s="269">
        <v>62</v>
      </c>
      <c r="S19" s="269">
        <v>125</v>
      </c>
      <c r="T19" s="269">
        <v>0</v>
      </c>
      <c r="U19" s="269">
        <v>112</v>
      </c>
      <c r="V19" s="269">
        <v>101</v>
      </c>
      <c r="W19" s="269">
        <v>0</v>
      </c>
      <c r="X19" s="269">
        <v>19</v>
      </c>
      <c r="Y19" s="269">
        <v>0</v>
      </c>
      <c r="Z19" s="269">
        <v>123</v>
      </c>
      <c r="AA19" s="269">
        <v>51</v>
      </c>
      <c r="AB19" s="269">
        <v>38</v>
      </c>
      <c r="AC19" s="269">
        <v>33</v>
      </c>
      <c r="AD19" s="269">
        <v>118</v>
      </c>
      <c r="AE19" s="269">
        <v>71</v>
      </c>
      <c r="AF19" s="269">
        <v>105</v>
      </c>
      <c r="AG19" s="269">
        <v>92</v>
      </c>
      <c r="AH19" s="269">
        <v>69</v>
      </c>
      <c r="AI19" s="269">
        <v>31</v>
      </c>
      <c r="AJ19" s="269">
        <v>0</v>
      </c>
      <c r="AK19" s="269">
        <v>117</v>
      </c>
      <c r="AL19" s="49">
        <v>6</v>
      </c>
      <c r="AM19" s="269">
        <v>105</v>
      </c>
      <c r="AN19" s="269">
        <v>0</v>
      </c>
      <c r="AO19" s="269">
        <v>0</v>
      </c>
      <c r="AP19" s="269">
        <v>0</v>
      </c>
      <c r="AQ19" s="269">
        <v>53</v>
      </c>
      <c r="AR19" s="269">
        <v>95</v>
      </c>
      <c r="AS19" s="269">
        <v>92</v>
      </c>
      <c r="AT19" s="269">
        <v>0</v>
      </c>
      <c r="AU19" s="269">
        <v>66</v>
      </c>
      <c r="AV19" s="269">
        <v>119</v>
      </c>
      <c r="AW19" s="269">
        <v>0</v>
      </c>
      <c r="AX19" s="269">
        <v>88</v>
      </c>
      <c r="AY19" s="269">
        <v>121</v>
      </c>
      <c r="AZ19" s="269">
        <v>107</v>
      </c>
      <c r="BA19" s="269">
        <v>0</v>
      </c>
      <c r="BB19" s="269">
        <v>114</v>
      </c>
      <c r="BC19" s="269">
        <v>0</v>
      </c>
      <c r="BD19" s="269">
        <v>106</v>
      </c>
      <c r="BE19" s="269">
        <v>119</v>
      </c>
      <c r="BF19" s="269">
        <v>90</v>
      </c>
      <c r="BG19" s="269">
        <v>58</v>
      </c>
      <c r="BH19" s="269">
        <v>114</v>
      </c>
      <c r="BI19" s="269">
        <v>103</v>
      </c>
      <c r="BJ19" s="269">
        <v>0</v>
      </c>
      <c r="BK19" s="269">
        <v>121</v>
      </c>
      <c r="BL19" s="269">
        <v>103</v>
      </c>
      <c r="BM19" s="269">
        <v>95</v>
      </c>
      <c r="BN19" s="269">
        <v>117</v>
      </c>
      <c r="BO19" s="49">
        <v>0</v>
      </c>
      <c r="BP19" s="269">
        <v>0</v>
      </c>
      <c r="BQ19" s="269">
        <v>0</v>
      </c>
      <c r="BR19" s="269">
        <v>92</v>
      </c>
      <c r="BS19" s="269">
        <v>62</v>
      </c>
      <c r="BT19" s="269">
        <v>122</v>
      </c>
      <c r="BU19" s="269">
        <v>0</v>
      </c>
      <c r="BV19" s="269">
        <v>0</v>
      </c>
      <c r="BW19" s="269">
        <v>59</v>
      </c>
      <c r="BX19" s="269">
        <v>0</v>
      </c>
      <c r="BY19" s="269">
        <v>92</v>
      </c>
      <c r="BZ19" s="269">
        <v>0</v>
      </c>
      <c r="CA19" s="269">
        <v>92</v>
      </c>
      <c r="CB19" s="269">
        <v>105</v>
      </c>
      <c r="CC19" s="269">
        <v>0</v>
      </c>
      <c r="CD19" s="269">
        <v>0</v>
      </c>
      <c r="CE19" s="269">
        <v>0</v>
      </c>
      <c r="CF19" s="49">
        <v>86</v>
      </c>
      <c r="CG19" s="269">
        <v>129</v>
      </c>
      <c r="CH19" s="269">
        <v>94</v>
      </c>
      <c r="CI19" s="269">
        <v>90</v>
      </c>
      <c r="CJ19" s="269">
        <v>82</v>
      </c>
      <c r="CK19" s="269">
        <v>112</v>
      </c>
      <c r="CL19" s="269">
        <v>103</v>
      </c>
      <c r="CM19" s="269">
        <v>122</v>
      </c>
      <c r="CN19" s="269">
        <v>132</v>
      </c>
      <c r="CO19" s="269">
        <v>88</v>
      </c>
      <c r="CP19" s="269">
        <v>37</v>
      </c>
      <c r="CQ19" s="269">
        <v>105</v>
      </c>
      <c r="CR19" s="269">
        <v>57</v>
      </c>
      <c r="CS19" s="269">
        <v>0</v>
      </c>
      <c r="CT19" s="269">
        <v>0</v>
      </c>
      <c r="CU19" s="269">
        <v>0</v>
      </c>
      <c r="CV19" s="269">
        <v>0</v>
      </c>
      <c r="CW19" s="269">
        <v>0</v>
      </c>
      <c r="CX19" s="269">
        <v>84</v>
      </c>
      <c r="CY19" s="269">
        <v>108</v>
      </c>
      <c r="CZ19" s="269">
        <v>72</v>
      </c>
      <c r="DA19" s="269">
        <v>0</v>
      </c>
      <c r="DB19" s="49">
        <v>0</v>
      </c>
      <c r="DC19" s="269">
        <v>59</v>
      </c>
      <c r="DD19" s="269">
        <v>0</v>
      </c>
      <c r="DE19" s="269">
        <v>103</v>
      </c>
      <c r="DF19" s="269">
        <v>50</v>
      </c>
      <c r="DG19" s="49">
        <v>0</v>
      </c>
      <c r="DH19" s="269">
        <v>130</v>
      </c>
      <c r="DI19" s="269">
        <v>0</v>
      </c>
      <c r="DJ19" s="269">
        <v>0</v>
      </c>
      <c r="DK19" s="269">
        <v>68</v>
      </c>
      <c r="DL19" s="269">
        <v>0</v>
      </c>
      <c r="DM19" s="269">
        <v>69</v>
      </c>
      <c r="DN19" s="269">
        <v>93</v>
      </c>
      <c r="DO19" s="269">
        <v>0</v>
      </c>
      <c r="DP19" s="49">
        <v>0</v>
      </c>
      <c r="DQ19" s="269">
        <v>52</v>
      </c>
      <c r="DR19" s="269">
        <v>0</v>
      </c>
      <c r="DS19" s="269">
        <v>0</v>
      </c>
      <c r="DT19" s="269">
        <v>0</v>
      </c>
      <c r="DU19" s="269">
        <v>0</v>
      </c>
      <c r="DV19" s="269">
        <v>0</v>
      </c>
      <c r="DW19" s="303">
        <v>65</v>
      </c>
      <c r="DX19" s="269">
        <v>35</v>
      </c>
      <c r="DY19" s="269">
        <v>0</v>
      </c>
      <c r="DZ19" s="269">
        <v>127</v>
      </c>
      <c r="EA19" s="269">
        <v>102</v>
      </c>
      <c r="EB19" s="269">
        <v>125</v>
      </c>
      <c r="EC19" s="269">
        <v>0</v>
      </c>
      <c r="ED19" s="269">
        <v>38</v>
      </c>
      <c r="EE19" s="269">
        <v>126</v>
      </c>
      <c r="EF19" s="269">
        <v>0</v>
      </c>
      <c r="EG19" s="269">
        <v>91</v>
      </c>
      <c r="EH19" s="269">
        <v>66</v>
      </c>
      <c r="EI19" s="269">
        <v>130</v>
      </c>
      <c r="EJ19" s="269">
        <v>94</v>
      </c>
      <c r="EK19" s="49">
        <v>4</v>
      </c>
      <c r="EL19" s="269">
        <v>0</v>
      </c>
      <c r="EM19" s="269">
        <v>105</v>
      </c>
      <c r="EN19" s="269">
        <v>32</v>
      </c>
      <c r="EO19" s="269">
        <v>80</v>
      </c>
      <c r="EP19" s="269">
        <v>81</v>
      </c>
      <c r="EQ19" s="269">
        <v>0</v>
      </c>
      <c r="ER19" s="269">
        <v>67</v>
      </c>
      <c r="ES19" s="269">
        <v>125</v>
      </c>
      <c r="ET19" s="269">
        <v>0</v>
      </c>
      <c r="EU19" s="269">
        <v>0</v>
      </c>
      <c r="EV19" s="269">
        <v>135</v>
      </c>
      <c r="EW19" s="269">
        <v>0</v>
      </c>
      <c r="EX19" s="269">
        <v>56</v>
      </c>
      <c r="EY19" s="269">
        <v>60</v>
      </c>
      <c r="EZ19" s="269">
        <v>0</v>
      </c>
      <c r="FA19" s="269">
        <v>41</v>
      </c>
      <c r="FB19" s="269">
        <v>0</v>
      </c>
      <c r="FC19" s="269">
        <v>39</v>
      </c>
      <c r="FD19" s="269">
        <v>23</v>
      </c>
      <c r="FE19" s="269">
        <v>73</v>
      </c>
      <c r="FF19" s="269">
        <v>51</v>
      </c>
      <c r="FG19" s="269">
        <v>77</v>
      </c>
      <c r="FH19" s="269">
        <v>76</v>
      </c>
      <c r="FI19" s="269">
        <v>0</v>
      </c>
      <c r="FJ19" s="269">
        <v>76</v>
      </c>
      <c r="FK19" s="269">
        <v>114</v>
      </c>
      <c r="FL19" s="269">
        <v>0</v>
      </c>
      <c r="FM19" s="269">
        <v>0</v>
      </c>
      <c r="FN19" s="269">
        <v>0</v>
      </c>
      <c r="FO19" s="269">
        <v>61</v>
      </c>
      <c r="FP19" s="269">
        <v>124</v>
      </c>
      <c r="FQ19" s="49">
        <v>6</v>
      </c>
      <c r="FR19" s="269">
        <v>59</v>
      </c>
      <c r="FS19" s="269">
        <v>81</v>
      </c>
      <c r="FT19" s="269">
        <v>84</v>
      </c>
      <c r="FU19" s="269">
        <v>0</v>
      </c>
      <c r="FV19" s="269">
        <v>0</v>
      </c>
      <c r="FW19" s="269">
        <v>95</v>
      </c>
      <c r="FX19" s="269">
        <v>0</v>
      </c>
      <c r="FY19" s="269">
        <v>38</v>
      </c>
      <c r="FZ19" s="49">
        <v>19</v>
      </c>
      <c r="GA19" s="269">
        <v>135</v>
      </c>
      <c r="GB19" s="269">
        <v>0</v>
      </c>
      <c r="GC19" s="269">
        <v>0</v>
      </c>
      <c r="GD19" s="269">
        <v>0</v>
      </c>
      <c r="GE19" s="269">
        <v>59</v>
      </c>
      <c r="GF19" s="269">
        <v>0</v>
      </c>
      <c r="GG19" s="269">
        <v>52</v>
      </c>
      <c r="GH19" s="269">
        <v>122</v>
      </c>
      <c r="GI19" s="269">
        <v>69</v>
      </c>
      <c r="GJ19" s="269">
        <v>75</v>
      </c>
      <c r="GK19" s="269">
        <v>61</v>
      </c>
      <c r="GL19" s="269">
        <v>55</v>
      </c>
      <c r="GM19" s="269">
        <v>119</v>
      </c>
      <c r="GN19" s="269">
        <v>121</v>
      </c>
      <c r="GO19" s="269">
        <v>109</v>
      </c>
      <c r="GP19" s="269">
        <v>65</v>
      </c>
      <c r="GQ19" s="303">
        <v>73</v>
      </c>
      <c r="HC19" s="1"/>
      <c r="HD19" s="1"/>
      <c r="HE19" s="1"/>
      <c r="HF19" s="1"/>
    </row>
    <row r="20" spans="1:214" ht="15.75">
      <c r="A20" s="106" t="s">
        <v>2192</v>
      </c>
      <c r="D20" s="56">
        <f t="shared" si="0"/>
        <v>10035</v>
      </c>
      <c r="E20" s="269">
        <v>0</v>
      </c>
      <c r="F20" s="269">
        <v>67</v>
      </c>
      <c r="G20" s="269">
        <v>82</v>
      </c>
      <c r="H20" s="269">
        <v>0</v>
      </c>
      <c r="I20" s="269">
        <v>0</v>
      </c>
      <c r="J20" s="269">
        <v>106</v>
      </c>
      <c r="K20" s="269">
        <v>0</v>
      </c>
      <c r="L20" s="269">
        <v>0</v>
      </c>
      <c r="M20" s="269">
        <v>0</v>
      </c>
      <c r="N20" s="269">
        <v>0</v>
      </c>
      <c r="O20" s="269">
        <v>136</v>
      </c>
      <c r="P20" s="269">
        <v>47</v>
      </c>
      <c r="Q20" s="269">
        <v>0</v>
      </c>
      <c r="R20" s="269">
        <v>106</v>
      </c>
      <c r="S20" s="269">
        <v>104</v>
      </c>
      <c r="T20" s="269">
        <v>0</v>
      </c>
      <c r="U20" s="269">
        <v>131</v>
      </c>
      <c r="V20" s="269">
        <v>56</v>
      </c>
      <c r="W20" s="269">
        <v>112</v>
      </c>
      <c r="X20" s="269">
        <v>80</v>
      </c>
      <c r="Y20" s="269">
        <v>0</v>
      </c>
      <c r="Z20" s="269">
        <v>47</v>
      </c>
      <c r="AA20" s="269">
        <v>68</v>
      </c>
      <c r="AB20" s="269">
        <v>73</v>
      </c>
      <c r="AC20" s="269">
        <v>133</v>
      </c>
      <c r="AD20" s="49">
        <v>12</v>
      </c>
      <c r="AE20" s="269">
        <v>113</v>
      </c>
      <c r="AF20" s="269">
        <v>42</v>
      </c>
      <c r="AG20" s="269">
        <v>84</v>
      </c>
      <c r="AH20" s="269">
        <v>72</v>
      </c>
      <c r="AI20" s="269">
        <v>93</v>
      </c>
      <c r="AJ20" s="269">
        <v>0</v>
      </c>
      <c r="AK20" s="269">
        <v>0</v>
      </c>
      <c r="AL20" s="269">
        <v>103</v>
      </c>
      <c r="AM20" s="269">
        <v>119</v>
      </c>
      <c r="AN20" s="49">
        <v>93</v>
      </c>
      <c r="AO20" s="269">
        <v>0</v>
      </c>
      <c r="AP20" s="269">
        <v>113</v>
      </c>
      <c r="AQ20" s="269">
        <v>123</v>
      </c>
      <c r="AR20" s="49">
        <v>11</v>
      </c>
      <c r="AS20" s="269">
        <v>124</v>
      </c>
      <c r="AT20" s="269">
        <v>69</v>
      </c>
      <c r="AU20" s="269">
        <v>130</v>
      </c>
      <c r="AV20" s="49">
        <v>19</v>
      </c>
      <c r="AW20" s="269">
        <v>0</v>
      </c>
      <c r="AX20" s="269">
        <v>94</v>
      </c>
      <c r="AY20" s="269">
        <v>0</v>
      </c>
      <c r="AZ20" s="269">
        <v>55</v>
      </c>
      <c r="BA20" s="269">
        <v>0</v>
      </c>
      <c r="BB20" s="269">
        <v>0</v>
      </c>
      <c r="BC20" s="269">
        <v>0</v>
      </c>
      <c r="BD20" s="269">
        <v>115</v>
      </c>
      <c r="BE20" s="269">
        <v>27</v>
      </c>
      <c r="BF20" s="49">
        <v>0</v>
      </c>
      <c r="BG20" s="269">
        <v>102</v>
      </c>
      <c r="BH20" s="269">
        <v>0</v>
      </c>
      <c r="BI20" s="269">
        <v>0</v>
      </c>
      <c r="BJ20" s="269">
        <v>0</v>
      </c>
      <c r="BK20" s="49">
        <v>0</v>
      </c>
      <c r="BL20" s="269">
        <v>71</v>
      </c>
      <c r="BM20" s="49">
        <v>2</v>
      </c>
      <c r="BN20" s="49">
        <v>16</v>
      </c>
      <c r="BO20" s="269">
        <v>52</v>
      </c>
      <c r="BP20" s="269">
        <v>0</v>
      </c>
      <c r="BQ20" s="269">
        <v>0</v>
      </c>
      <c r="BR20" s="269">
        <v>0</v>
      </c>
      <c r="BS20" s="269">
        <v>28</v>
      </c>
      <c r="BT20" s="49">
        <v>14</v>
      </c>
      <c r="BU20" s="269">
        <v>76</v>
      </c>
      <c r="BV20" s="269">
        <v>0</v>
      </c>
      <c r="BW20" s="269">
        <v>24</v>
      </c>
      <c r="BX20" s="269">
        <v>111</v>
      </c>
      <c r="BY20" s="49">
        <v>92</v>
      </c>
      <c r="BZ20" s="269">
        <v>0</v>
      </c>
      <c r="CA20" s="269">
        <v>33</v>
      </c>
      <c r="CB20" s="269">
        <v>52</v>
      </c>
      <c r="CC20" s="269">
        <v>0</v>
      </c>
      <c r="CD20" s="269">
        <v>0</v>
      </c>
      <c r="CE20" s="269">
        <v>0</v>
      </c>
      <c r="CF20" s="269">
        <v>101</v>
      </c>
      <c r="CG20" s="269">
        <v>37</v>
      </c>
      <c r="CH20" s="269">
        <v>109</v>
      </c>
      <c r="CI20" s="269">
        <v>21</v>
      </c>
      <c r="CJ20" s="49">
        <v>0</v>
      </c>
      <c r="CK20" s="269">
        <v>58</v>
      </c>
      <c r="CL20" s="269">
        <v>110</v>
      </c>
      <c r="CM20" s="269">
        <v>0</v>
      </c>
      <c r="CN20" s="269">
        <v>127</v>
      </c>
      <c r="CO20" s="269">
        <v>0</v>
      </c>
      <c r="CP20" s="269">
        <v>0</v>
      </c>
      <c r="CQ20" s="269">
        <v>0</v>
      </c>
      <c r="CR20" s="269">
        <v>53</v>
      </c>
      <c r="CS20" s="269">
        <v>123</v>
      </c>
      <c r="CT20" s="269">
        <v>0</v>
      </c>
      <c r="CU20" s="269">
        <v>0</v>
      </c>
      <c r="CV20" s="269">
        <v>0</v>
      </c>
      <c r="CW20" s="269">
        <v>0</v>
      </c>
      <c r="CX20" s="269">
        <v>87</v>
      </c>
      <c r="CY20" s="269">
        <v>35</v>
      </c>
      <c r="CZ20" s="269">
        <v>142</v>
      </c>
      <c r="DA20" s="49">
        <v>90</v>
      </c>
      <c r="DB20" s="269">
        <v>34</v>
      </c>
      <c r="DC20" s="269">
        <v>108</v>
      </c>
      <c r="DD20" s="269">
        <v>40</v>
      </c>
      <c r="DE20" s="49">
        <v>0</v>
      </c>
      <c r="DF20" s="269">
        <v>98</v>
      </c>
      <c r="DG20" s="269">
        <v>104</v>
      </c>
      <c r="DH20" s="269">
        <v>65</v>
      </c>
      <c r="DI20" s="269">
        <v>0</v>
      </c>
      <c r="DJ20" s="269">
        <v>68</v>
      </c>
      <c r="DK20" s="269">
        <v>104</v>
      </c>
      <c r="DL20" s="269">
        <v>0</v>
      </c>
      <c r="DM20" s="269">
        <v>55</v>
      </c>
      <c r="DN20" s="49">
        <v>16</v>
      </c>
      <c r="DO20" s="269">
        <v>120</v>
      </c>
      <c r="DP20" s="269">
        <v>0</v>
      </c>
      <c r="DQ20" s="269">
        <v>99</v>
      </c>
      <c r="DR20" s="269">
        <v>0</v>
      </c>
      <c r="DS20" s="269">
        <v>0</v>
      </c>
      <c r="DT20" s="269">
        <v>104</v>
      </c>
      <c r="DU20" s="269">
        <v>85</v>
      </c>
      <c r="DV20" s="269">
        <v>0</v>
      </c>
      <c r="DW20" s="303">
        <v>63</v>
      </c>
      <c r="DX20" s="49">
        <v>0</v>
      </c>
      <c r="DY20" s="269">
        <v>122</v>
      </c>
      <c r="DZ20" s="269">
        <v>72</v>
      </c>
      <c r="EA20" s="269">
        <v>113</v>
      </c>
      <c r="EB20" s="269">
        <v>60</v>
      </c>
      <c r="EC20" s="269">
        <v>0</v>
      </c>
      <c r="ED20" s="269">
        <v>103</v>
      </c>
      <c r="EE20" s="269">
        <v>77</v>
      </c>
      <c r="EF20" s="269">
        <v>0</v>
      </c>
      <c r="EG20" s="49">
        <v>19</v>
      </c>
      <c r="EH20" s="49">
        <v>0</v>
      </c>
      <c r="EI20" s="49">
        <v>0</v>
      </c>
      <c r="EJ20" s="269">
        <v>120</v>
      </c>
      <c r="EK20" s="269">
        <v>24</v>
      </c>
      <c r="EL20" s="269">
        <v>0</v>
      </c>
      <c r="EM20" s="49">
        <v>1</v>
      </c>
      <c r="EN20" s="269">
        <v>44</v>
      </c>
      <c r="EO20" s="269">
        <v>0</v>
      </c>
      <c r="EP20" s="269">
        <v>0</v>
      </c>
      <c r="EQ20" s="269">
        <v>75</v>
      </c>
      <c r="ER20" s="269">
        <v>56</v>
      </c>
      <c r="ES20" s="269">
        <v>79</v>
      </c>
      <c r="ET20" s="269">
        <v>0</v>
      </c>
      <c r="EU20" s="49">
        <v>92</v>
      </c>
      <c r="EV20" s="269">
        <v>0</v>
      </c>
      <c r="EW20" s="269">
        <v>0</v>
      </c>
      <c r="EX20" s="269">
        <v>99</v>
      </c>
      <c r="EY20" s="49">
        <v>89</v>
      </c>
      <c r="EZ20" s="269">
        <v>0</v>
      </c>
      <c r="FA20" s="269">
        <v>117</v>
      </c>
      <c r="FB20" s="269">
        <v>107</v>
      </c>
      <c r="FC20" s="269">
        <v>61</v>
      </c>
      <c r="FD20" s="269">
        <v>75</v>
      </c>
      <c r="FE20" s="269">
        <v>26</v>
      </c>
      <c r="FF20" s="269">
        <v>115</v>
      </c>
      <c r="FG20" s="269">
        <v>0</v>
      </c>
      <c r="FH20" s="269">
        <v>48</v>
      </c>
      <c r="FI20" s="269">
        <v>0</v>
      </c>
      <c r="FJ20" s="269">
        <v>40</v>
      </c>
      <c r="FK20" s="269">
        <v>82</v>
      </c>
      <c r="FL20" s="269">
        <v>101</v>
      </c>
      <c r="FM20" s="269">
        <v>0</v>
      </c>
      <c r="FN20" s="269">
        <v>80</v>
      </c>
      <c r="FO20" s="269">
        <v>71</v>
      </c>
      <c r="FP20" s="269">
        <v>63</v>
      </c>
      <c r="FQ20" s="269">
        <v>20</v>
      </c>
      <c r="FR20" s="269">
        <v>133</v>
      </c>
      <c r="FS20" s="269">
        <v>123</v>
      </c>
      <c r="FT20" s="269">
        <v>95</v>
      </c>
      <c r="FU20" s="269">
        <v>96</v>
      </c>
      <c r="FV20" s="269">
        <v>119</v>
      </c>
      <c r="FW20" s="269">
        <v>72</v>
      </c>
      <c r="FX20" s="269">
        <v>49</v>
      </c>
      <c r="FY20" s="269">
        <v>93</v>
      </c>
      <c r="FZ20" s="269">
        <v>104</v>
      </c>
      <c r="GA20" s="269">
        <v>0</v>
      </c>
      <c r="GB20" s="269">
        <v>103</v>
      </c>
      <c r="GC20" s="269">
        <v>124</v>
      </c>
      <c r="GD20" s="49">
        <v>0</v>
      </c>
      <c r="GE20" s="269">
        <v>133</v>
      </c>
      <c r="GF20" s="269">
        <v>0</v>
      </c>
      <c r="GG20" s="269">
        <v>78</v>
      </c>
      <c r="GH20" s="269">
        <v>64</v>
      </c>
      <c r="GI20" s="269">
        <v>0</v>
      </c>
      <c r="GJ20" s="269">
        <v>0</v>
      </c>
      <c r="GK20" s="269">
        <v>53</v>
      </c>
      <c r="GL20" s="269">
        <v>67</v>
      </c>
      <c r="GM20" s="269">
        <v>41</v>
      </c>
      <c r="GN20" s="269">
        <v>23</v>
      </c>
      <c r="GO20" s="49">
        <v>89</v>
      </c>
      <c r="GP20" s="269">
        <v>136</v>
      </c>
      <c r="GQ20" s="303">
        <v>101</v>
      </c>
      <c r="HC20" s="1"/>
      <c r="HD20" s="1"/>
      <c r="HE20" s="1"/>
      <c r="HF20" s="1"/>
    </row>
    <row r="21" spans="1:214" ht="15.75">
      <c r="A21" s="106" t="s">
        <v>153</v>
      </c>
      <c r="D21" s="56">
        <f t="shared" si="0"/>
        <v>14285</v>
      </c>
      <c r="E21" s="269">
        <v>118</v>
      </c>
      <c r="F21" s="269">
        <v>0</v>
      </c>
      <c r="G21" s="269">
        <v>113</v>
      </c>
      <c r="H21" s="269">
        <v>0</v>
      </c>
      <c r="I21" s="269">
        <v>0</v>
      </c>
      <c r="J21" s="269">
        <v>87</v>
      </c>
      <c r="K21" s="269">
        <v>0</v>
      </c>
      <c r="L21" s="269">
        <v>0</v>
      </c>
      <c r="M21" s="269">
        <v>0</v>
      </c>
      <c r="N21" s="269">
        <v>135</v>
      </c>
      <c r="O21" s="269">
        <v>53</v>
      </c>
      <c r="P21" s="269">
        <v>130</v>
      </c>
      <c r="Q21" s="269">
        <v>124</v>
      </c>
      <c r="R21" s="269">
        <v>63</v>
      </c>
      <c r="S21" s="49">
        <v>3</v>
      </c>
      <c r="T21" s="269">
        <v>0</v>
      </c>
      <c r="U21" s="49">
        <v>11</v>
      </c>
      <c r="V21" s="269">
        <v>95</v>
      </c>
      <c r="W21" s="269">
        <v>104</v>
      </c>
      <c r="X21" s="269">
        <v>45</v>
      </c>
      <c r="Y21" s="269">
        <v>0</v>
      </c>
      <c r="Z21" s="269">
        <v>136</v>
      </c>
      <c r="AA21" s="269">
        <v>117</v>
      </c>
      <c r="AB21" s="269">
        <v>110</v>
      </c>
      <c r="AC21" s="49">
        <v>0</v>
      </c>
      <c r="AD21" s="269">
        <v>42</v>
      </c>
      <c r="AE21" s="49">
        <v>0</v>
      </c>
      <c r="AF21" s="269">
        <v>78</v>
      </c>
      <c r="AG21" s="269">
        <v>48</v>
      </c>
      <c r="AH21" s="49">
        <v>0</v>
      </c>
      <c r="AI21" s="269">
        <v>81</v>
      </c>
      <c r="AJ21" s="269">
        <v>135</v>
      </c>
      <c r="AK21" s="269">
        <v>90</v>
      </c>
      <c r="AL21" s="269">
        <v>123</v>
      </c>
      <c r="AM21" s="269">
        <v>135</v>
      </c>
      <c r="AN21" s="269">
        <v>0</v>
      </c>
      <c r="AO21" s="269">
        <v>106</v>
      </c>
      <c r="AP21" s="269">
        <v>124</v>
      </c>
      <c r="AQ21" s="49">
        <v>7</v>
      </c>
      <c r="AR21" s="269">
        <v>82</v>
      </c>
      <c r="AS21" s="49">
        <v>12</v>
      </c>
      <c r="AT21" s="269">
        <v>127</v>
      </c>
      <c r="AU21" s="269">
        <v>99</v>
      </c>
      <c r="AV21" s="269">
        <v>126</v>
      </c>
      <c r="AW21" s="269">
        <v>0</v>
      </c>
      <c r="AX21" s="269">
        <v>122</v>
      </c>
      <c r="AY21" s="269">
        <v>133</v>
      </c>
      <c r="AZ21" s="269">
        <v>134</v>
      </c>
      <c r="BA21" s="269">
        <v>0</v>
      </c>
      <c r="BB21" s="269">
        <v>98</v>
      </c>
      <c r="BC21" s="269">
        <v>0</v>
      </c>
      <c r="BD21" s="269">
        <v>61</v>
      </c>
      <c r="BE21" s="269">
        <v>124</v>
      </c>
      <c r="BF21" s="269">
        <v>114</v>
      </c>
      <c r="BG21" s="269">
        <v>27</v>
      </c>
      <c r="BH21" s="269">
        <v>0</v>
      </c>
      <c r="BI21" s="269">
        <v>125</v>
      </c>
      <c r="BJ21" s="269">
        <v>0</v>
      </c>
      <c r="BK21" s="49">
        <v>17</v>
      </c>
      <c r="BL21" s="269">
        <v>72</v>
      </c>
      <c r="BM21" s="269">
        <v>38</v>
      </c>
      <c r="BN21" s="269">
        <v>125</v>
      </c>
      <c r="BO21" s="269">
        <v>130</v>
      </c>
      <c r="BP21" s="269">
        <v>136</v>
      </c>
      <c r="BQ21" s="269">
        <v>124</v>
      </c>
      <c r="BR21" s="269">
        <v>0</v>
      </c>
      <c r="BS21" s="269">
        <v>42</v>
      </c>
      <c r="BT21" s="269">
        <v>121</v>
      </c>
      <c r="BU21" s="269">
        <v>125</v>
      </c>
      <c r="BV21" s="269">
        <v>0</v>
      </c>
      <c r="BW21" s="269">
        <v>49</v>
      </c>
      <c r="BX21" s="269">
        <v>0</v>
      </c>
      <c r="BY21" s="269">
        <v>0</v>
      </c>
      <c r="BZ21" s="269">
        <v>0</v>
      </c>
      <c r="CA21" s="269">
        <v>67</v>
      </c>
      <c r="CB21" s="49">
        <v>0</v>
      </c>
      <c r="CC21" s="269">
        <v>0</v>
      </c>
      <c r="CD21" s="269">
        <v>125</v>
      </c>
      <c r="CE21" s="269">
        <v>0</v>
      </c>
      <c r="CF21" s="49">
        <v>6</v>
      </c>
      <c r="CG21" s="49">
        <v>13</v>
      </c>
      <c r="CH21" s="269">
        <v>126</v>
      </c>
      <c r="CI21" s="49">
        <v>0</v>
      </c>
      <c r="CJ21" s="269">
        <v>119</v>
      </c>
      <c r="CK21" s="269">
        <v>44</v>
      </c>
      <c r="CL21" s="269">
        <v>125</v>
      </c>
      <c r="CM21" s="269">
        <v>136</v>
      </c>
      <c r="CN21" s="269">
        <v>91</v>
      </c>
      <c r="CO21" s="269">
        <v>54</v>
      </c>
      <c r="CP21" s="269">
        <v>97</v>
      </c>
      <c r="CQ21" s="269">
        <v>119</v>
      </c>
      <c r="CR21" s="269">
        <v>97</v>
      </c>
      <c r="CS21" s="269">
        <v>65</v>
      </c>
      <c r="CT21" s="269">
        <v>0</v>
      </c>
      <c r="CU21" s="269">
        <v>0</v>
      </c>
      <c r="CV21" s="269">
        <v>0</v>
      </c>
      <c r="CW21" s="269">
        <v>0</v>
      </c>
      <c r="CX21" s="269">
        <v>78</v>
      </c>
      <c r="CY21" s="269">
        <v>102</v>
      </c>
      <c r="CZ21" s="269">
        <v>85</v>
      </c>
      <c r="DA21" s="269">
        <v>0</v>
      </c>
      <c r="DB21" s="269">
        <v>121</v>
      </c>
      <c r="DC21" s="269">
        <v>25</v>
      </c>
      <c r="DD21" s="269">
        <v>122</v>
      </c>
      <c r="DE21" s="269">
        <v>29</v>
      </c>
      <c r="DF21" s="269">
        <v>31</v>
      </c>
      <c r="DG21" s="269">
        <v>82</v>
      </c>
      <c r="DH21" s="269">
        <v>113</v>
      </c>
      <c r="DI21" s="269">
        <v>0</v>
      </c>
      <c r="DJ21" s="269">
        <v>69</v>
      </c>
      <c r="DK21" s="269">
        <v>116</v>
      </c>
      <c r="DL21" s="269">
        <v>0</v>
      </c>
      <c r="DM21" s="269">
        <v>133</v>
      </c>
      <c r="DN21" s="269">
        <v>28</v>
      </c>
      <c r="DO21" s="269">
        <v>0</v>
      </c>
      <c r="DP21" s="269">
        <v>100</v>
      </c>
      <c r="DQ21" s="269">
        <v>132</v>
      </c>
      <c r="DR21" s="269">
        <v>134</v>
      </c>
      <c r="DS21" s="269">
        <v>0</v>
      </c>
      <c r="DT21" s="269">
        <v>123</v>
      </c>
      <c r="DU21" s="269">
        <v>95</v>
      </c>
      <c r="DV21" s="269">
        <v>123</v>
      </c>
      <c r="DW21" s="303">
        <v>104</v>
      </c>
      <c r="DX21" s="269">
        <v>132</v>
      </c>
      <c r="DY21" s="269">
        <v>91</v>
      </c>
      <c r="DZ21" s="269">
        <v>31</v>
      </c>
      <c r="EA21" s="269">
        <v>81</v>
      </c>
      <c r="EB21" s="49">
        <v>0</v>
      </c>
      <c r="EC21" s="269">
        <v>0</v>
      </c>
      <c r="ED21" s="269">
        <v>112</v>
      </c>
      <c r="EE21" s="49">
        <v>15</v>
      </c>
      <c r="EF21" s="269">
        <v>131</v>
      </c>
      <c r="EG21" s="269">
        <v>126</v>
      </c>
      <c r="EH21" s="269">
        <v>94</v>
      </c>
      <c r="EI21" s="269">
        <v>132</v>
      </c>
      <c r="EJ21" s="269">
        <v>33</v>
      </c>
      <c r="EK21" s="269">
        <v>45</v>
      </c>
      <c r="EL21" s="269">
        <v>110</v>
      </c>
      <c r="EM21" s="269">
        <v>130</v>
      </c>
      <c r="EN21" s="269">
        <v>101</v>
      </c>
      <c r="EO21" s="269">
        <v>0</v>
      </c>
      <c r="EP21" s="269">
        <v>88</v>
      </c>
      <c r="EQ21" s="269">
        <v>0</v>
      </c>
      <c r="ER21" s="269">
        <v>134</v>
      </c>
      <c r="ES21" s="269">
        <v>97</v>
      </c>
      <c r="ET21" s="49">
        <v>88</v>
      </c>
      <c r="EU21" s="269">
        <v>112</v>
      </c>
      <c r="EV21" s="269">
        <v>136</v>
      </c>
      <c r="EW21" s="269">
        <v>0</v>
      </c>
      <c r="EX21" s="269">
        <v>118</v>
      </c>
      <c r="EY21" s="269">
        <v>92</v>
      </c>
      <c r="EZ21" s="269">
        <v>0</v>
      </c>
      <c r="FA21" s="269">
        <v>129</v>
      </c>
      <c r="FB21" s="269">
        <v>129</v>
      </c>
      <c r="FC21" s="269">
        <v>94</v>
      </c>
      <c r="FD21" s="269">
        <v>49</v>
      </c>
      <c r="FE21" s="49">
        <v>5</v>
      </c>
      <c r="FF21" s="269">
        <v>65</v>
      </c>
      <c r="FG21" s="269">
        <v>131</v>
      </c>
      <c r="FH21" s="269">
        <v>92</v>
      </c>
      <c r="FI21" s="269">
        <v>0</v>
      </c>
      <c r="FJ21" s="269">
        <v>133</v>
      </c>
      <c r="FK21" s="269">
        <v>126</v>
      </c>
      <c r="FL21" s="269">
        <v>135</v>
      </c>
      <c r="FM21" s="269">
        <v>0</v>
      </c>
      <c r="FN21" s="269">
        <v>120</v>
      </c>
      <c r="FO21" s="269">
        <v>135</v>
      </c>
      <c r="FP21" s="269">
        <v>136</v>
      </c>
      <c r="FQ21" s="269">
        <v>132</v>
      </c>
      <c r="FR21" s="269">
        <v>45</v>
      </c>
      <c r="FS21" s="269">
        <v>94</v>
      </c>
      <c r="FT21" s="269">
        <v>38</v>
      </c>
      <c r="FU21" s="269">
        <v>37</v>
      </c>
      <c r="FV21" s="269">
        <v>119</v>
      </c>
      <c r="FW21" s="269">
        <v>88</v>
      </c>
      <c r="FX21" s="269">
        <v>133</v>
      </c>
      <c r="FY21" s="269">
        <v>103</v>
      </c>
      <c r="FZ21" s="269">
        <v>113</v>
      </c>
      <c r="GA21" s="269">
        <v>136</v>
      </c>
      <c r="GB21" s="269">
        <v>83</v>
      </c>
      <c r="GC21" s="269">
        <v>96</v>
      </c>
      <c r="GD21" s="269">
        <v>129</v>
      </c>
      <c r="GE21" s="269">
        <v>76</v>
      </c>
      <c r="GF21" s="269">
        <v>135</v>
      </c>
      <c r="GG21" s="269">
        <v>129</v>
      </c>
      <c r="GH21" s="269">
        <v>117</v>
      </c>
      <c r="GI21" s="269">
        <v>55</v>
      </c>
      <c r="GJ21" s="269">
        <v>136</v>
      </c>
      <c r="GK21" s="269">
        <v>136</v>
      </c>
      <c r="GL21" s="49">
        <v>13</v>
      </c>
      <c r="GM21" s="269">
        <v>124</v>
      </c>
      <c r="GN21" s="269">
        <v>85</v>
      </c>
      <c r="GO21" s="269">
        <v>122</v>
      </c>
      <c r="GP21" s="269">
        <v>64</v>
      </c>
      <c r="GQ21" s="303">
        <v>34</v>
      </c>
      <c r="HC21" s="1"/>
      <c r="HD21" s="1"/>
      <c r="HE21" s="1"/>
      <c r="HF21" s="1"/>
    </row>
    <row r="22" spans="1:214" ht="15.75">
      <c r="A22" s="277" t="s">
        <v>1665</v>
      </c>
      <c r="D22" s="56">
        <f t="shared" si="0"/>
        <v>10610</v>
      </c>
      <c r="E22" s="269">
        <v>79</v>
      </c>
      <c r="F22" s="269">
        <v>136</v>
      </c>
      <c r="G22" s="49">
        <v>19</v>
      </c>
      <c r="H22" s="269">
        <v>136</v>
      </c>
      <c r="I22" s="269">
        <v>92</v>
      </c>
      <c r="J22" s="269">
        <v>47</v>
      </c>
      <c r="K22" s="269">
        <v>130</v>
      </c>
      <c r="L22" s="269">
        <v>0</v>
      </c>
      <c r="M22" s="269">
        <v>0</v>
      </c>
      <c r="N22" s="269">
        <v>105</v>
      </c>
      <c r="O22" s="269">
        <v>124</v>
      </c>
      <c r="P22" s="49">
        <v>11</v>
      </c>
      <c r="Q22" s="269">
        <v>123</v>
      </c>
      <c r="R22" s="269">
        <v>59</v>
      </c>
      <c r="S22" s="269">
        <v>108</v>
      </c>
      <c r="T22" s="269">
        <v>131</v>
      </c>
      <c r="U22" s="269">
        <v>53</v>
      </c>
      <c r="V22" s="269">
        <v>46</v>
      </c>
      <c r="W22" s="269">
        <v>115</v>
      </c>
      <c r="X22" s="269">
        <v>29</v>
      </c>
      <c r="Y22" s="269">
        <v>136</v>
      </c>
      <c r="Z22" s="269">
        <v>62</v>
      </c>
      <c r="AA22" s="49">
        <v>0</v>
      </c>
      <c r="AB22" s="269">
        <v>134</v>
      </c>
      <c r="AC22" s="269">
        <v>93</v>
      </c>
      <c r="AD22" s="49">
        <v>10</v>
      </c>
      <c r="AE22" s="269">
        <v>131</v>
      </c>
      <c r="AF22" s="269">
        <v>45</v>
      </c>
      <c r="AG22" s="269">
        <v>69</v>
      </c>
      <c r="AH22" s="269">
        <v>37</v>
      </c>
      <c r="AI22" s="269">
        <v>30</v>
      </c>
      <c r="AJ22" s="269">
        <v>134</v>
      </c>
      <c r="AK22" s="269">
        <v>74</v>
      </c>
      <c r="AL22" s="269">
        <v>57</v>
      </c>
      <c r="AM22" s="269">
        <v>46</v>
      </c>
      <c r="AN22" s="269">
        <v>133</v>
      </c>
      <c r="AO22" s="269">
        <v>0</v>
      </c>
      <c r="AP22" s="269">
        <v>0</v>
      </c>
      <c r="AQ22" s="269">
        <v>76</v>
      </c>
      <c r="AR22" s="269">
        <v>102</v>
      </c>
      <c r="AS22" s="49">
        <v>19</v>
      </c>
      <c r="AT22" s="269">
        <v>81</v>
      </c>
      <c r="AU22" s="269">
        <v>78</v>
      </c>
      <c r="AV22" s="269">
        <v>20</v>
      </c>
      <c r="AW22" s="269">
        <v>127</v>
      </c>
      <c r="AX22" s="269">
        <v>0</v>
      </c>
      <c r="AY22" s="269">
        <v>0</v>
      </c>
      <c r="AZ22" s="49">
        <v>15</v>
      </c>
      <c r="BA22" s="269">
        <v>0</v>
      </c>
      <c r="BB22" s="269">
        <v>0</v>
      </c>
      <c r="BC22" s="269">
        <v>0</v>
      </c>
      <c r="BD22" s="269">
        <v>38</v>
      </c>
      <c r="BE22" s="269">
        <v>72</v>
      </c>
      <c r="BF22" s="269">
        <v>30</v>
      </c>
      <c r="BG22" s="269">
        <v>37</v>
      </c>
      <c r="BH22" s="269">
        <v>129</v>
      </c>
      <c r="BI22" s="269">
        <v>0</v>
      </c>
      <c r="BJ22" s="269">
        <v>0</v>
      </c>
      <c r="BK22" s="269">
        <v>38</v>
      </c>
      <c r="BL22" s="269">
        <v>115</v>
      </c>
      <c r="BM22" s="49">
        <v>14</v>
      </c>
      <c r="BN22" s="49">
        <v>14</v>
      </c>
      <c r="BO22" s="269">
        <v>113</v>
      </c>
      <c r="BP22" s="269">
        <v>128</v>
      </c>
      <c r="BQ22" s="269">
        <v>117</v>
      </c>
      <c r="BR22" s="269">
        <v>0</v>
      </c>
      <c r="BS22" s="49">
        <v>9</v>
      </c>
      <c r="BT22" s="49">
        <v>9</v>
      </c>
      <c r="BU22" s="269">
        <v>85</v>
      </c>
      <c r="BV22" s="269">
        <v>136</v>
      </c>
      <c r="BW22" s="49">
        <v>5</v>
      </c>
      <c r="BX22" s="269">
        <v>70</v>
      </c>
      <c r="BY22" s="269">
        <v>135</v>
      </c>
      <c r="BZ22" s="269">
        <v>126</v>
      </c>
      <c r="CA22" s="49">
        <v>3</v>
      </c>
      <c r="CB22" s="269">
        <v>87</v>
      </c>
      <c r="CC22" s="269">
        <v>101</v>
      </c>
      <c r="CD22" s="269">
        <v>0</v>
      </c>
      <c r="CE22" s="269">
        <v>0</v>
      </c>
      <c r="CF22" s="269">
        <v>53</v>
      </c>
      <c r="CG22" s="49">
        <v>12</v>
      </c>
      <c r="CH22" s="269">
        <v>0</v>
      </c>
      <c r="CI22" s="49">
        <v>0</v>
      </c>
      <c r="CJ22" s="269">
        <v>131</v>
      </c>
      <c r="CK22" s="49">
        <v>4</v>
      </c>
      <c r="CL22" s="269">
        <v>114</v>
      </c>
      <c r="CM22" s="269">
        <v>0</v>
      </c>
      <c r="CN22" s="269">
        <v>130</v>
      </c>
      <c r="CO22" s="269">
        <v>113</v>
      </c>
      <c r="CP22" s="269">
        <v>0</v>
      </c>
      <c r="CQ22" s="269">
        <v>68</v>
      </c>
      <c r="CR22" s="49">
        <v>0</v>
      </c>
      <c r="CS22" s="269">
        <v>118</v>
      </c>
      <c r="CT22" s="269">
        <v>0</v>
      </c>
      <c r="CU22" s="269">
        <v>133</v>
      </c>
      <c r="CV22" s="269">
        <v>0</v>
      </c>
      <c r="CW22" s="269">
        <v>0</v>
      </c>
      <c r="CX22" s="269">
        <v>107</v>
      </c>
      <c r="CY22" s="269">
        <v>45</v>
      </c>
      <c r="CZ22" s="269">
        <v>71</v>
      </c>
      <c r="DA22" s="269">
        <v>0</v>
      </c>
      <c r="DB22" s="269">
        <v>70</v>
      </c>
      <c r="DC22" s="269">
        <v>82</v>
      </c>
      <c r="DD22" s="269">
        <v>81</v>
      </c>
      <c r="DE22" s="269">
        <v>36</v>
      </c>
      <c r="DF22" s="269">
        <v>25</v>
      </c>
      <c r="DG22" s="269">
        <v>63</v>
      </c>
      <c r="DH22" s="49">
        <v>3</v>
      </c>
      <c r="DI22" s="269">
        <v>0</v>
      </c>
      <c r="DJ22" s="269">
        <v>84</v>
      </c>
      <c r="DK22" s="269">
        <v>65</v>
      </c>
      <c r="DL22" s="269">
        <v>0</v>
      </c>
      <c r="DM22" s="269">
        <v>38</v>
      </c>
      <c r="DN22" s="49">
        <v>12</v>
      </c>
      <c r="DO22" s="269">
        <v>100</v>
      </c>
      <c r="DP22" s="269">
        <v>0</v>
      </c>
      <c r="DQ22" s="49">
        <v>0</v>
      </c>
      <c r="DR22" s="269">
        <v>131</v>
      </c>
      <c r="DS22" s="269">
        <v>0</v>
      </c>
      <c r="DT22" s="269">
        <v>129</v>
      </c>
      <c r="DU22" s="269">
        <v>43</v>
      </c>
      <c r="DV22" s="269">
        <v>129</v>
      </c>
      <c r="DW22" s="303">
        <v>3</v>
      </c>
      <c r="DX22" s="269">
        <v>81</v>
      </c>
      <c r="DY22" s="269">
        <v>33</v>
      </c>
      <c r="DZ22" s="269">
        <v>96</v>
      </c>
      <c r="EA22" s="49">
        <v>89</v>
      </c>
      <c r="EB22" s="49">
        <v>0</v>
      </c>
      <c r="EC22" s="269">
        <v>0</v>
      </c>
      <c r="ED22" s="269">
        <v>106</v>
      </c>
      <c r="EE22" s="269">
        <v>53</v>
      </c>
      <c r="EF22" s="269">
        <v>0</v>
      </c>
      <c r="EG22" s="49">
        <v>12</v>
      </c>
      <c r="EH22" s="269">
        <v>85</v>
      </c>
      <c r="EI22" s="49">
        <v>0</v>
      </c>
      <c r="EJ22" s="269">
        <v>47</v>
      </c>
      <c r="EK22" s="49">
        <v>5</v>
      </c>
      <c r="EL22" s="269">
        <v>0</v>
      </c>
      <c r="EM22" s="49">
        <v>4</v>
      </c>
      <c r="EN22" s="49">
        <v>18</v>
      </c>
      <c r="EO22" s="269">
        <v>0</v>
      </c>
      <c r="EP22" s="269">
        <v>0</v>
      </c>
      <c r="EQ22" s="269">
        <v>0</v>
      </c>
      <c r="ER22" s="49">
        <v>11</v>
      </c>
      <c r="ES22" s="49">
        <v>3</v>
      </c>
      <c r="ET22" s="269">
        <v>57</v>
      </c>
      <c r="EU22" s="269">
        <v>130</v>
      </c>
      <c r="EV22" s="269">
        <v>0</v>
      </c>
      <c r="EW22" s="269">
        <v>0</v>
      </c>
      <c r="EX22" s="269">
        <v>121</v>
      </c>
      <c r="EY22" s="269">
        <v>126</v>
      </c>
      <c r="EZ22" s="269">
        <v>136</v>
      </c>
      <c r="FA22" s="269">
        <v>57</v>
      </c>
      <c r="FB22" s="269">
        <v>0</v>
      </c>
      <c r="FC22" s="269">
        <v>114</v>
      </c>
      <c r="FD22" s="269">
        <v>108</v>
      </c>
      <c r="FE22" s="269">
        <v>72</v>
      </c>
      <c r="FF22" s="49">
        <v>0</v>
      </c>
      <c r="FG22" s="269">
        <v>0</v>
      </c>
      <c r="FH22" s="269">
        <v>91</v>
      </c>
      <c r="FI22" s="269">
        <v>0</v>
      </c>
      <c r="FJ22" s="269">
        <v>0</v>
      </c>
      <c r="FK22" s="49">
        <v>0</v>
      </c>
      <c r="FL22" s="269">
        <v>107</v>
      </c>
      <c r="FM22" s="269">
        <v>134</v>
      </c>
      <c r="FN22" s="269">
        <v>88</v>
      </c>
      <c r="FO22" s="269">
        <v>0</v>
      </c>
      <c r="FP22" s="49">
        <v>8</v>
      </c>
      <c r="FQ22" s="269">
        <v>69</v>
      </c>
      <c r="FR22" s="269">
        <v>64</v>
      </c>
      <c r="FS22" s="269">
        <v>132</v>
      </c>
      <c r="FT22" s="269">
        <v>62</v>
      </c>
      <c r="FU22" s="269">
        <v>72</v>
      </c>
      <c r="FV22" s="269">
        <v>100</v>
      </c>
      <c r="FW22" s="269">
        <v>0</v>
      </c>
      <c r="FX22" s="269">
        <v>32</v>
      </c>
      <c r="FY22" s="269">
        <v>105</v>
      </c>
      <c r="FZ22" s="269">
        <v>85</v>
      </c>
      <c r="GA22" s="269">
        <v>0</v>
      </c>
      <c r="GB22" s="269">
        <v>85</v>
      </c>
      <c r="GC22" s="269">
        <v>132</v>
      </c>
      <c r="GD22" s="269">
        <v>0</v>
      </c>
      <c r="GE22" s="269">
        <v>61</v>
      </c>
      <c r="GF22" s="269">
        <v>134</v>
      </c>
      <c r="GG22" s="269">
        <v>34</v>
      </c>
      <c r="GH22" s="269">
        <v>69</v>
      </c>
      <c r="GI22" s="269">
        <v>121</v>
      </c>
      <c r="GJ22" s="269">
        <v>84</v>
      </c>
      <c r="GK22" s="269">
        <v>24</v>
      </c>
      <c r="GL22" s="49">
        <v>10</v>
      </c>
      <c r="GM22" s="49">
        <v>6</v>
      </c>
      <c r="GN22" s="49">
        <v>3</v>
      </c>
      <c r="GO22" s="49">
        <v>18</v>
      </c>
      <c r="GP22" s="269">
        <v>31</v>
      </c>
      <c r="GQ22" s="303">
        <v>29</v>
      </c>
      <c r="HC22" s="1"/>
      <c r="HD22" s="1"/>
      <c r="HE22" s="1"/>
      <c r="HF22" s="1"/>
    </row>
    <row r="23" spans="1:214" ht="15.75">
      <c r="A23" s="276" t="s">
        <v>3605</v>
      </c>
      <c r="D23" s="56">
        <f t="shared" si="0"/>
        <v>13777</v>
      </c>
      <c r="E23" s="269">
        <v>0</v>
      </c>
      <c r="F23" s="269">
        <v>0</v>
      </c>
      <c r="G23" s="269">
        <v>114</v>
      </c>
      <c r="H23" s="269">
        <v>0</v>
      </c>
      <c r="I23" s="269">
        <v>62</v>
      </c>
      <c r="J23" s="269">
        <v>81</v>
      </c>
      <c r="K23" s="269">
        <v>0</v>
      </c>
      <c r="L23" s="269">
        <v>0</v>
      </c>
      <c r="M23" s="269">
        <v>76</v>
      </c>
      <c r="N23" s="269">
        <v>124</v>
      </c>
      <c r="O23" s="269">
        <v>0</v>
      </c>
      <c r="P23" s="49">
        <v>18</v>
      </c>
      <c r="Q23" s="269">
        <v>0</v>
      </c>
      <c r="R23" s="269">
        <v>131</v>
      </c>
      <c r="S23" s="269">
        <v>84</v>
      </c>
      <c r="T23" s="269">
        <v>0</v>
      </c>
      <c r="U23" s="269">
        <v>25</v>
      </c>
      <c r="V23" s="49">
        <v>90</v>
      </c>
      <c r="W23" s="269">
        <v>0</v>
      </c>
      <c r="X23" s="269">
        <v>108</v>
      </c>
      <c r="Y23" s="269">
        <v>0</v>
      </c>
      <c r="Z23" s="269">
        <v>127</v>
      </c>
      <c r="AA23" s="269">
        <v>35</v>
      </c>
      <c r="AB23" s="269">
        <v>123</v>
      </c>
      <c r="AC23" s="269">
        <v>51</v>
      </c>
      <c r="AD23" s="269">
        <v>66</v>
      </c>
      <c r="AE23" s="49">
        <v>0</v>
      </c>
      <c r="AF23" s="269">
        <v>66</v>
      </c>
      <c r="AG23" s="269">
        <v>29</v>
      </c>
      <c r="AH23" s="269">
        <v>52</v>
      </c>
      <c r="AI23" s="269">
        <v>87</v>
      </c>
      <c r="AJ23" s="269">
        <v>123</v>
      </c>
      <c r="AK23" s="269">
        <v>130</v>
      </c>
      <c r="AL23" s="269">
        <v>100</v>
      </c>
      <c r="AM23" s="269">
        <v>79</v>
      </c>
      <c r="AN23" s="269">
        <v>125</v>
      </c>
      <c r="AO23" s="269">
        <v>120</v>
      </c>
      <c r="AP23" s="269">
        <v>110</v>
      </c>
      <c r="AQ23" s="269">
        <v>87</v>
      </c>
      <c r="AR23" s="269">
        <v>25</v>
      </c>
      <c r="AS23" s="269">
        <v>58</v>
      </c>
      <c r="AT23" s="269">
        <v>108</v>
      </c>
      <c r="AU23" s="269">
        <v>0</v>
      </c>
      <c r="AV23" s="269">
        <v>98</v>
      </c>
      <c r="AW23" s="269">
        <v>0</v>
      </c>
      <c r="AX23" s="269">
        <v>0</v>
      </c>
      <c r="AY23" s="269">
        <v>0</v>
      </c>
      <c r="AZ23" s="49">
        <v>13</v>
      </c>
      <c r="BA23" s="269">
        <v>0</v>
      </c>
      <c r="BB23" s="269">
        <v>77</v>
      </c>
      <c r="BC23" s="269">
        <v>126</v>
      </c>
      <c r="BD23" s="269">
        <v>100</v>
      </c>
      <c r="BE23" s="269">
        <v>26</v>
      </c>
      <c r="BF23" s="269">
        <v>87</v>
      </c>
      <c r="BG23" s="49">
        <v>89</v>
      </c>
      <c r="BH23" s="269">
        <v>0</v>
      </c>
      <c r="BI23" s="269">
        <v>130</v>
      </c>
      <c r="BJ23" s="269">
        <v>117</v>
      </c>
      <c r="BK23" s="269">
        <v>95</v>
      </c>
      <c r="BL23" s="269">
        <v>0</v>
      </c>
      <c r="BM23" s="269">
        <v>123</v>
      </c>
      <c r="BN23" s="269">
        <v>47</v>
      </c>
      <c r="BO23" s="269">
        <v>58</v>
      </c>
      <c r="BP23" s="269">
        <v>135</v>
      </c>
      <c r="BQ23" s="269">
        <v>121</v>
      </c>
      <c r="BR23" s="269">
        <v>131</v>
      </c>
      <c r="BS23" s="269">
        <v>72</v>
      </c>
      <c r="BT23" s="269">
        <v>34</v>
      </c>
      <c r="BU23" s="269">
        <v>118</v>
      </c>
      <c r="BV23" s="269">
        <v>0</v>
      </c>
      <c r="BW23" s="269">
        <v>116</v>
      </c>
      <c r="BX23" s="269">
        <v>84</v>
      </c>
      <c r="BY23" s="269">
        <v>128</v>
      </c>
      <c r="BZ23" s="269">
        <v>0</v>
      </c>
      <c r="CA23" s="269">
        <v>82</v>
      </c>
      <c r="CB23" s="269">
        <v>103</v>
      </c>
      <c r="CC23" s="269">
        <v>0</v>
      </c>
      <c r="CD23" s="269">
        <v>135</v>
      </c>
      <c r="CE23" s="269">
        <v>0</v>
      </c>
      <c r="CF23" s="269">
        <v>80</v>
      </c>
      <c r="CG23" s="269">
        <v>76</v>
      </c>
      <c r="CH23" s="269">
        <v>112</v>
      </c>
      <c r="CI23" s="269">
        <v>121</v>
      </c>
      <c r="CJ23" s="269">
        <v>92</v>
      </c>
      <c r="CK23" s="269">
        <v>114</v>
      </c>
      <c r="CL23" s="49">
        <v>89</v>
      </c>
      <c r="CM23" s="269">
        <v>125</v>
      </c>
      <c r="CN23" s="269">
        <v>136</v>
      </c>
      <c r="CO23" s="269">
        <v>69</v>
      </c>
      <c r="CP23" s="269">
        <v>133</v>
      </c>
      <c r="CQ23" s="269">
        <v>124</v>
      </c>
      <c r="CR23" s="269">
        <v>71</v>
      </c>
      <c r="CS23" s="269">
        <v>102</v>
      </c>
      <c r="CT23" s="269">
        <v>129</v>
      </c>
      <c r="CU23" s="269">
        <v>0</v>
      </c>
      <c r="CV23" s="269">
        <v>0</v>
      </c>
      <c r="CW23" s="269">
        <v>0</v>
      </c>
      <c r="CX23" s="269">
        <v>60</v>
      </c>
      <c r="CY23" s="269">
        <v>111</v>
      </c>
      <c r="CZ23" s="269">
        <v>61</v>
      </c>
      <c r="DA23" s="269">
        <v>113</v>
      </c>
      <c r="DB23" s="269">
        <v>105</v>
      </c>
      <c r="DC23" s="49">
        <v>17</v>
      </c>
      <c r="DD23" s="269">
        <v>72</v>
      </c>
      <c r="DE23" s="269">
        <v>114</v>
      </c>
      <c r="DF23" s="269">
        <v>135</v>
      </c>
      <c r="DG23" s="269">
        <v>102</v>
      </c>
      <c r="DH23" s="269">
        <v>50</v>
      </c>
      <c r="DI23" s="269">
        <v>0</v>
      </c>
      <c r="DJ23" s="269">
        <v>76</v>
      </c>
      <c r="DK23" s="49">
        <v>9</v>
      </c>
      <c r="DL23" s="269">
        <v>116</v>
      </c>
      <c r="DM23" s="269">
        <v>113</v>
      </c>
      <c r="DN23" s="269">
        <v>115</v>
      </c>
      <c r="DO23" s="269">
        <v>0</v>
      </c>
      <c r="DP23" s="269">
        <v>135</v>
      </c>
      <c r="DQ23" s="269">
        <v>69</v>
      </c>
      <c r="DR23" s="269">
        <v>129</v>
      </c>
      <c r="DS23" s="269">
        <v>0</v>
      </c>
      <c r="DT23" s="269">
        <v>75</v>
      </c>
      <c r="DU23" s="49">
        <v>0</v>
      </c>
      <c r="DV23" s="269">
        <v>0</v>
      </c>
      <c r="DW23" s="303">
        <v>122</v>
      </c>
      <c r="DX23" s="269">
        <v>120</v>
      </c>
      <c r="DY23" s="269">
        <v>69</v>
      </c>
      <c r="DZ23" s="49">
        <v>15</v>
      </c>
      <c r="EA23" s="49">
        <v>19</v>
      </c>
      <c r="EB23" s="269">
        <v>32</v>
      </c>
      <c r="EC23" s="269">
        <v>129</v>
      </c>
      <c r="ED23" s="269">
        <v>29</v>
      </c>
      <c r="EE23" s="269">
        <v>85</v>
      </c>
      <c r="EF23" s="269">
        <v>0</v>
      </c>
      <c r="EG23" s="269">
        <v>133</v>
      </c>
      <c r="EH23" s="269">
        <v>98</v>
      </c>
      <c r="EI23" s="269">
        <v>121</v>
      </c>
      <c r="EJ23" s="269">
        <v>0</v>
      </c>
      <c r="EK23" s="269">
        <v>120</v>
      </c>
      <c r="EL23" s="269">
        <v>0</v>
      </c>
      <c r="EM23" s="269">
        <v>121</v>
      </c>
      <c r="EN23" s="269">
        <v>105</v>
      </c>
      <c r="EO23" s="49">
        <v>0</v>
      </c>
      <c r="EP23" s="269">
        <v>128</v>
      </c>
      <c r="EQ23" s="269">
        <v>106</v>
      </c>
      <c r="ER23" s="269">
        <v>132</v>
      </c>
      <c r="ES23" s="269">
        <v>72</v>
      </c>
      <c r="ET23" s="269">
        <v>115</v>
      </c>
      <c r="EU23" s="269">
        <v>0</v>
      </c>
      <c r="EV23" s="269">
        <v>129</v>
      </c>
      <c r="EW23" s="269">
        <v>0</v>
      </c>
      <c r="EX23" s="269">
        <v>0</v>
      </c>
      <c r="EY23" s="269">
        <v>30</v>
      </c>
      <c r="EZ23" s="269">
        <v>0</v>
      </c>
      <c r="FA23" s="269">
        <v>102</v>
      </c>
      <c r="FB23" s="269">
        <v>70</v>
      </c>
      <c r="FC23" s="269">
        <v>125</v>
      </c>
      <c r="FD23" s="269">
        <v>121</v>
      </c>
      <c r="FE23" s="269">
        <v>54</v>
      </c>
      <c r="FF23" s="269">
        <v>83</v>
      </c>
      <c r="FG23" s="269">
        <v>125</v>
      </c>
      <c r="FH23" s="269">
        <v>102</v>
      </c>
      <c r="FI23" s="269">
        <v>0</v>
      </c>
      <c r="FJ23" s="269">
        <v>131</v>
      </c>
      <c r="FK23" s="269">
        <v>123</v>
      </c>
      <c r="FL23" s="269">
        <v>58</v>
      </c>
      <c r="FM23" s="269">
        <v>0</v>
      </c>
      <c r="FN23" s="269">
        <v>47</v>
      </c>
      <c r="FO23" s="269">
        <v>126</v>
      </c>
      <c r="FP23" s="269">
        <v>77</v>
      </c>
      <c r="FQ23" s="269">
        <v>115</v>
      </c>
      <c r="FR23" s="49">
        <v>8</v>
      </c>
      <c r="FS23" s="269">
        <v>108</v>
      </c>
      <c r="FT23" s="269">
        <v>81</v>
      </c>
      <c r="FU23" s="49">
        <v>89</v>
      </c>
      <c r="FV23" s="269">
        <v>135</v>
      </c>
      <c r="FW23" s="269">
        <v>0</v>
      </c>
      <c r="FX23" s="269">
        <v>64</v>
      </c>
      <c r="FY23" s="269">
        <v>28</v>
      </c>
      <c r="FZ23" s="269">
        <v>44</v>
      </c>
      <c r="GA23" s="269">
        <v>131</v>
      </c>
      <c r="GB23" s="269">
        <v>134</v>
      </c>
      <c r="GC23" s="269">
        <v>100</v>
      </c>
      <c r="GD23" s="269">
        <v>58</v>
      </c>
      <c r="GE23" s="269">
        <v>29</v>
      </c>
      <c r="GF23" s="269">
        <v>0</v>
      </c>
      <c r="GG23" s="269">
        <v>65</v>
      </c>
      <c r="GH23" s="49">
        <v>0</v>
      </c>
      <c r="GI23" s="49">
        <v>0</v>
      </c>
      <c r="GJ23" s="269">
        <v>94</v>
      </c>
      <c r="GK23" s="269">
        <v>69</v>
      </c>
      <c r="GL23" s="269">
        <v>128</v>
      </c>
      <c r="GM23" s="269">
        <v>98</v>
      </c>
      <c r="GN23" s="269">
        <v>105</v>
      </c>
      <c r="GO23" s="269">
        <v>128</v>
      </c>
      <c r="GP23" s="269">
        <v>83</v>
      </c>
      <c r="GQ23" s="303">
        <v>100</v>
      </c>
      <c r="HC23" s="1"/>
      <c r="HD23" s="1"/>
      <c r="HE23" s="1"/>
      <c r="HF23" s="1"/>
    </row>
    <row r="24" spans="1:214" ht="15.75">
      <c r="A24" s="106" t="s">
        <v>2208</v>
      </c>
      <c r="D24" s="56">
        <f t="shared" si="0"/>
        <v>11287</v>
      </c>
      <c r="E24" s="269">
        <v>0</v>
      </c>
      <c r="F24" s="269">
        <v>0</v>
      </c>
      <c r="G24" s="269">
        <v>65</v>
      </c>
      <c r="H24" s="269">
        <v>60</v>
      </c>
      <c r="I24" s="269">
        <v>115</v>
      </c>
      <c r="J24" s="269">
        <v>117</v>
      </c>
      <c r="K24" s="269">
        <v>0</v>
      </c>
      <c r="L24" s="269">
        <v>0</v>
      </c>
      <c r="M24" s="269">
        <v>0</v>
      </c>
      <c r="N24" s="269">
        <v>119</v>
      </c>
      <c r="O24" s="49">
        <v>0</v>
      </c>
      <c r="P24" s="269">
        <v>63</v>
      </c>
      <c r="Q24" s="269">
        <v>97</v>
      </c>
      <c r="R24" s="269">
        <v>122</v>
      </c>
      <c r="S24" s="269">
        <v>23</v>
      </c>
      <c r="T24" s="269">
        <v>0</v>
      </c>
      <c r="U24" s="49">
        <v>14</v>
      </c>
      <c r="V24" s="269">
        <v>67</v>
      </c>
      <c r="W24" s="269">
        <v>0</v>
      </c>
      <c r="X24" s="269">
        <v>52</v>
      </c>
      <c r="Y24" s="269">
        <v>0</v>
      </c>
      <c r="Z24" s="269">
        <v>133</v>
      </c>
      <c r="AA24" s="49">
        <v>0</v>
      </c>
      <c r="AB24" s="269">
        <v>87</v>
      </c>
      <c r="AC24" s="269">
        <v>44</v>
      </c>
      <c r="AD24" s="49">
        <v>15</v>
      </c>
      <c r="AE24" s="269">
        <v>73</v>
      </c>
      <c r="AF24" s="269">
        <v>80</v>
      </c>
      <c r="AG24" s="269">
        <v>117</v>
      </c>
      <c r="AH24" s="269">
        <v>101</v>
      </c>
      <c r="AI24" s="269">
        <v>99</v>
      </c>
      <c r="AJ24" s="49">
        <v>0</v>
      </c>
      <c r="AK24" s="49">
        <v>89</v>
      </c>
      <c r="AL24" s="269">
        <v>43</v>
      </c>
      <c r="AM24" s="269">
        <v>32</v>
      </c>
      <c r="AN24" s="269">
        <v>73</v>
      </c>
      <c r="AO24" s="269">
        <v>104</v>
      </c>
      <c r="AP24" s="269">
        <v>136</v>
      </c>
      <c r="AQ24" s="269">
        <v>75</v>
      </c>
      <c r="AR24" s="269">
        <v>53</v>
      </c>
      <c r="AS24" s="269">
        <v>72</v>
      </c>
      <c r="AT24" s="269">
        <v>99</v>
      </c>
      <c r="AU24" s="269">
        <v>0</v>
      </c>
      <c r="AV24" s="269">
        <v>60</v>
      </c>
      <c r="AW24" s="269">
        <v>0</v>
      </c>
      <c r="AX24" s="269">
        <v>128</v>
      </c>
      <c r="AY24" s="269">
        <v>0</v>
      </c>
      <c r="AZ24" s="269">
        <v>39</v>
      </c>
      <c r="BA24" s="269">
        <v>0</v>
      </c>
      <c r="BB24" s="269">
        <v>58</v>
      </c>
      <c r="BC24" s="269">
        <v>96</v>
      </c>
      <c r="BD24" s="269">
        <v>120</v>
      </c>
      <c r="BE24" s="269">
        <v>63</v>
      </c>
      <c r="BF24" s="269">
        <v>121</v>
      </c>
      <c r="BG24" s="269">
        <v>81</v>
      </c>
      <c r="BH24" s="269">
        <v>0</v>
      </c>
      <c r="BI24" s="269">
        <v>136</v>
      </c>
      <c r="BJ24" s="269">
        <v>0</v>
      </c>
      <c r="BK24" s="269">
        <v>43</v>
      </c>
      <c r="BL24" s="269">
        <v>48</v>
      </c>
      <c r="BM24" s="269">
        <v>83</v>
      </c>
      <c r="BN24" s="269">
        <v>87</v>
      </c>
      <c r="BO24" s="269">
        <v>116</v>
      </c>
      <c r="BP24" s="269">
        <v>0</v>
      </c>
      <c r="BQ24" s="269">
        <v>0</v>
      </c>
      <c r="BR24" s="269">
        <v>105</v>
      </c>
      <c r="BS24" s="269">
        <v>34</v>
      </c>
      <c r="BT24" s="269">
        <v>65</v>
      </c>
      <c r="BU24" s="269">
        <v>129</v>
      </c>
      <c r="BV24" s="269">
        <v>122</v>
      </c>
      <c r="BW24" s="269">
        <v>59</v>
      </c>
      <c r="BX24" s="269">
        <v>111</v>
      </c>
      <c r="BY24" s="269">
        <v>0</v>
      </c>
      <c r="BZ24" s="269">
        <v>134</v>
      </c>
      <c r="CA24" s="269">
        <v>135</v>
      </c>
      <c r="CB24" s="269">
        <v>24</v>
      </c>
      <c r="CC24" s="269">
        <v>99</v>
      </c>
      <c r="CD24" s="269">
        <v>0</v>
      </c>
      <c r="CE24" s="269">
        <v>0</v>
      </c>
      <c r="CF24" s="269">
        <v>122</v>
      </c>
      <c r="CG24" s="269">
        <v>62</v>
      </c>
      <c r="CH24" s="269">
        <v>134</v>
      </c>
      <c r="CI24" s="269">
        <v>45</v>
      </c>
      <c r="CJ24" s="269">
        <v>105</v>
      </c>
      <c r="CK24" s="269">
        <v>51</v>
      </c>
      <c r="CL24" s="269">
        <v>0</v>
      </c>
      <c r="CM24" s="269">
        <v>122</v>
      </c>
      <c r="CN24" s="269">
        <v>129</v>
      </c>
      <c r="CO24" s="269">
        <v>68</v>
      </c>
      <c r="CP24" s="269">
        <v>132</v>
      </c>
      <c r="CQ24" s="269">
        <v>83</v>
      </c>
      <c r="CR24" s="269">
        <v>88</v>
      </c>
      <c r="CS24" s="269">
        <v>0</v>
      </c>
      <c r="CT24" s="269">
        <v>0</v>
      </c>
      <c r="CU24" s="269">
        <v>0</v>
      </c>
      <c r="CV24" s="269">
        <v>0</v>
      </c>
      <c r="CW24" s="269">
        <v>0</v>
      </c>
      <c r="CX24" s="269">
        <v>65</v>
      </c>
      <c r="CY24" s="269">
        <v>58</v>
      </c>
      <c r="CZ24" s="269">
        <v>89</v>
      </c>
      <c r="DA24" s="269">
        <v>109</v>
      </c>
      <c r="DB24" s="269">
        <v>39</v>
      </c>
      <c r="DC24" s="269">
        <v>24</v>
      </c>
      <c r="DD24" s="269">
        <v>82</v>
      </c>
      <c r="DE24" s="269">
        <v>42</v>
      </c>
      <c r="DF24" s="269">
        <v>53</v>
      </c>
      <c r="DG24" s="269">
        <v>80</v>
      </c>
      <c r="DH24" s="49">
        <v>15</v>
      </c>
      <c r="DI24" s="269">
        <v>0</v>
      </c>
      <c r="DJ24" s="269">
        <v>118</v>
      </c>
      <c r="DK24" s="49">
        <v>17</v>
      </c>
      <c r="DL24" s="269">
        <v>0</v>
      </c>
      <c r="DM24" s="269">
        <v>120</v>
      </c>
      <c r="DN24" s="269">
        <v>99</v>
      </c>
      <c r="DO24" s="269">
        <v>0</v>
      </c>
      <c r="DP24" s="269">
        <v>0</v>
      </c>
      <c r="DQ24" s="269">
        <v>21</v>
      </c>
      <c r="DR24" s="49">
        <v>89</v>
      </c>
      <c r="DS24" s="269">
        <v>0</v>
      </c>
      <c r="DT24" s="269">
        <v>0</v>
      </c>
      <c r="DU24" s="269">
        <v>0</v>
      </c>
      <c r="DV24" s="269">
        <v>0</v>
      </c>
      <c r="DW24" s="303">
        <v>92</v>
      </c>
      <c r="DX24" s="269">
        <v>31</v>
      </c>
      <c r="DY24" s="269">
        <v>51</v>
      </c>
      <c r="DZ24" s="49">
        <v>4</v>
      </c>
      <c r="EA24" s="269">
        <v>35</v>
      </c>
      <c r="EB24" s="49">
        <v>0</v>
      </c>
      <c r="EC24" s="269">
        <v>0</v>
      </c>
      <c r="ED24" s="269">
        <v>46</v>
      </c>
      <c r="EE24" s="49">
        <v>13</v>
      </c>
      <c r="EF24" s="269">
        <v>135</v>
      </c>
      <c r="EG24" s="269">
        <v>78</v>
      </c>
      <c r="EH24" s="49">
        <v>0</v>
      </c>
      <c r="EI24" s="269">
        <v>129</v>
      </c>
      <c r="EJ24" s="269">
        <v>34</v>
      </c>
      <c r="EK24" s="269">
        <v>47</v>
      </c>
      <c r="EL24" s="269">
        <v>0</v>
      </c>
      <c r="EM24" s="269">
        <v>68</v>
      </c>
      <c r="EN24" s="49">
        <v>11</v>
      </c>
      <c r="EO24" s="269">
        <v>106</v>
      </c>
      <c r="EP24" s="269">
        <v>0</v>
      </c>
      <c r="EQ24" s="269">
        <v>75</v>
      </c>
      <c r="ER24" s="269">
        <v>125</v>
      </c>
      <c r="ES24" s="269">
        <v>123</v>
      </c>
      <c r="ET24" s="269">
        <v>0</v>
      </c>
      <c r="EU24" s="269">
        <v>0</v>
      </c>
      <c r="EV24" s="269">
        <v>127</v>
      </c>
      <c r="EW24" s="269">
        <v>0</v>
      </c>
      <c r="EX24" s="269">
        <v>59</v>
      </c>
      <c r="EY24" s="269">
        <v>51</v>
      </c>
      <c r="EZ24" s="269">
        <v>0</v>
      </c>
      <c r="FA24" s="269">
        <v>66</v>
      </c>
      <c r="FB24" s="269">
        <v>0</v>
      </c>
      <c r="FC24" s="269">
        <v>95</v>
      </c>
      <c r="FD24" s="269">
        <v>52</v>
      </c>
      <c r="FE24" s="269">
        <v>132</v>
      </c>
      <c r="FF24" s="49">
        <v>0</v>
      </c>
      <c r="FG24" s="269">
        <v>117</v>
      </c>
      <c r="FH24" s="269">
        <v>88</v>
      </c>
      <c r="FI24" s="269">
        <v>0</v>
      </c>
      <c r="FJ24" s="269">
        <v>44</v>
      </c>
      <c r="FK24" s="269">
        <v>117</v>
      </c>
      <c r="FL24" s="269">
        <v>78</v>
      </c>
      <c r="FM24" s="269">
        <v>132</v>
      </c>
      <c r="FN24" s="269">
        <v>106</v>
      </c>
      <c r="FO24" s="269">
        <v>122</v>
      </c>
      <c r="FP24" s="269">
        <v>29</v>
      </c>
      <c r="FQ24" s="269">
        <v>40</v>
      </c>
      <c r="FR24" s="269">
        <v>53</v>
      </c>
      <c r="FS24" s="269">
        <v>0</v>
      </c>
      <c r="FT24" s="269">
        <v>133</v>
      </c>
      <c r="FU24" s="269">
        <v>71</v>
      </c>
      <c r="FV24" s="269">
        <v>87</v>
      </c>
      <c r="FW24" s="269">
        <v>109</v>
      </c>
      <c r="FX24" s="269">
        <v>79</v>
      </c>
      <c r="FY24" s="49">
        <v>14</v>
      </c>
      <c r="FZ24" s="269">
        <v>67</v>
      </c>
      <c r="GA24" s="269">
        <v>128</v>
      </c>
      <c r="GB24" s="269">
        <v>84</v>
      </c>
      <c r="GC24" s="269">
        <v>0</v>
      </c>
      <c r="GD24" s="269">
        <v>105</v>
      </c>
      <c r="GE24" s="269">
        <v>67</v>
      </c>
      <c r="GF24" s="269">
        <v>0</v>
      </c>
      <c r="GG24" s="269">
        <v>46</v>
      </c>
      <c r="GH24" s="269">
        <v>90</v>
      </c>
      <c r="GI24" s="269">
        <v>92</v>
      </c>
      <c r="GJ24" s="269">
        <v>0</v>
      </c>
      <c r="GK24" s="269">
        <v>74</v>
      </c>
      <c r="GL24" s="49">
        <v>18</v>
      </c>
      <c r="GM24" s="269">
        <v>72</v>
      </c>
      <c r="GN24" s="269">
        <v>83</v>
      </c>
      <c r="GO24" s="269">
        <v>35</v>
      </c>
      <c r="GP24" s="269">
        <v>117</v>
      </c>
      <c r="GQ24" s="303">
        <v>9</v>
      </c>
      <c r="HC24" s="1"/>
      <c r="HD24" s="1"/>
      <c r="HE24" s="1"/>
      <c r="HF24" s="1"/>
    </row>
    <row r="25" spans="1:214" ht="15.75">
      <c r="A25" s="276" t="s">
        <v>3606</v>
      </c>
      <c r="D25" s="56">
        <f t="shared" si="0"/>
        <v>10750</v>
      </c>
      <c r="E25" s="269">
        <v>80</v>
      </c>
      <c r="F25" s="269">
        <v>103</v>
      </c>
      <c r="G25" s="49">
        <v>10</v>
      </c>
      <c r="H25" s="269">
        <v>57</v>
      </c>
      <c r="I25" s="269">
        <v>110</v>
      </c>
      <c r="J25" s="269">
        <v>0</v>
      </c>
      <c r="K25" s="269">
        <v>70</v>
      </c>
      <c r="L25" s="269">
        <v>0</v>
      </c>
      <c r="M25" s="269">
        <v>0</v>
      </c>
      <c r="N25" s="269">
        <v>0</v>
      </c>
      <c r="O25" s="269">
        <v>83</v>
      </c>
      <c r="P25" s="269">
        <v>61</v>
      </c>
      <c r="Q25" s="269">
        <v>0</v>
      </c>
      <c r="R25" s="269">
        <v>67</v>
      </c>
      <c r="S25" s="269">
        <v>56</v>
      </c>
      <c r="T25" s="269">
        <v>0</v>
      </c>
      <c r="U25" s="269">
        <v>27</v>
      </c>
      <c r="V25" s="269">
        <v>136</v>
      </c>
      <c r="W25" s="269">
        <v>76</v>
      </c>
      <c r="X25" s="269">
        <v>18</v>
      </c>
      <c r="Y25" s="269">
        <v>0</v>
      </c>
      <c r="Z25" s="269">
        <v>28</v>
      </c>
      <c r="AA25" s="269">
        <v>131</v>
      </c>
      <c r="AB25" s="269">
        <v>0</v>
      </c>
      <c r="AC25" s="269">
        <v>118</v>
      </c>
      <c r="AD25" s="49">
        <v>17</v>
      </c>
      <c r="AE25" s="49">
        <v>0</v>
      </c>
      <c r="AF25" s="49">
        <v>4</v>
      </c>
      <c r="AG25" s="269">
        <v>29</v>
      </c>
      <c r="AH25" s="269">
        <v>73</v>
      </c>
      <c r="AI25" s="269">
        <v>51</v>
      </c>
      <c r="AJ25" s="269">
        <v>0</v>
      </c>
      <c r="AK25" s="269">
        <v>0</v>
      </c>
      <c r="AL25" s="269">
        <v>58</v>
      </c>
      <c r="AM25" s="269">
        <v>46</v>
      </c>
      <c r="AN25" s="269">
        <v>132</v>
      </c>
      <c r="AO25" s="269">
        <v>129</v>
      </c>
      <c r="AP25" s="269">
        <v>100</v>
      </c>
      <c r="AQ25" s="269">
        <v>73</v>
      </c>
      <c r="AR25" s="269">
        <v>130</v>
      </c>
      <c r="AS25" s="49">
        <v>86</v>
      </c>
      <c r="AT25" s="269">
        <v>105</v>
      </c>
      <c r="AU25" s="269">
        <v>96</v>
      </c>
      <c r="AV25" s="269">
        <v>63</v>
      </c>
      <c r="AW25" s="269">
        <v>0</v>
      </c>
      <c r="AX25" s="269">
        <v>90</v>
      </c>
      <c r="AY25" s="269">
        <v>128</v>
      </c>
      <c r="AZ25" s="269">
        <v>126</v>
      </c>
      <c r="BA25" s="269">
        <v>0</v>
      </c>
      <c r="BB25" s="269">
        <v>99</v>
      </c>
      <c r="BC25" s="269">
        <v>104</v>
      </c>
      <c r="BD25" s="49">
        <v>0</v>
      </c>
      <c r="BE25" s="269">
        <v>134</v>
      </c>
      <c r="BF25" s="269">
        <v>45</v>
      </c>
      <c r="BG25" s="269">
        <v>28</v>
      </c>
      <c r="BH25" s="269">
        <v>85</v>
      </c>
      <c r="BI25" s="269">
        <v>0</v>
      </c>
      <c r="BJ25" s="269">
        <v>0</v>
      </c>
      <c r="BK25" s="269">
        <v>23</v>
      </c>
      <c r="BL25" s="269">
        <v>99</v>
      </c>
      <c r="BM25" s="269">
        <v>121</v>
      </c>
      <c r="BN25" s="269">
        <v>135</v>
      </c>
      <c r="BO25" s="269">
        <v>99</v>
      </c>
      <c r="BP25" s="269">
        <v>133</v>
      </c>
      <c r="BQ25" s="269">
        <v>0</v>
      </c>
      <c r="BR25" s="269">
        <v>0</v>
      </c>
      <c r="BS25" s="269">
        <v>65</v>
      </c>
      <c r="BT25" s="269">
        <v>134</v>
      </c>
      <c r="BU25" s="269">
        <v>100</v>
      </c>
      <c r="BV25" s="269">
        <v>0</v>
      </c>
      <c r="BW25" s="269">
        <v>48</v>
      </c>
      <c r="BX25" s="269">
        <v>77</v>
      </c>
      <c r="BY25" s="269">
        <v>88</v>
      </c>
      <c r="BZ25" s="269">
        <v>0</v>
      </c>
      <c r="CA25" s="269">
        <v>41</v>
      </c>
      <c r="CB25" s="269">
        <v>109</v>
      </c>
      <c r="CC25" s="269">
        <v>110</v>
      </c>
      <c r="CD25" s="269">
        <v>0</v>
      </c>
      <c r="CE25" s="269">
        <v>0</v>
      </c>
      <c r="CF25" s="49">
        <v>14</v>
      </c>
      <c r="CG25" s="269">
        <v>25</v>
      </c>
      <c r="CH25" s="269">
        <v>0</v>
      </c>
      <c r="CI25" s="49">
        <v>0</v>
      </c>
      <c r="CJ25" s="269">
        <v>91</v>
      </c>
      <c r="CK25" s="269">
        <v>30</v>
      </c>
      <c r="CL25" s="269">
        <v>0</v>
      </c>
      <c r="CM25" s="269">
        <v>82</v>
      </c>
      <c r="CN25" s="269">
        <v>0</v>
      </c>
      <c r="CO25" s="269">
        <v>116</v>
      </c>
      <c r="CP25" s="269">
        <v>77</v>
      </c>
      <c r="CQ25" s="269">
        <v>51</v>
      </c>
      <c r="CR25" s="269">
        <v>47</v>
      </c>
      <c r="CS25" s="269">
        <v>104</v>
      </c>
      <c r="CT25" s="269">
        <v>0</v>
      </c>
      <c r="CU25" s="269">
        <v>0</v>
      </c>
      <c r="CV25" s="269">
        <v>0</v>
      </c>
      <c r="CW25" s="269">
        <v>0</v>
      </c>
      <c r="CX25" s="269">
        <v>82</v>
      </c>
      <c r="CY25" s="269">
        <v>38</v>
      </c>
      <c r="CZ25" s="269">
        <v>120</v>
      </c>
      <c r="DA25" s="269">
        <v>0</v>
      </c>
      <c r="DB25" s="269">
        <v>44</v>
      </c>
      <c r="DC25" s="49">
        <v>0</v>
      </c>
      <c r="DD25" s="49">
        <v>0</v>
      </c>
      <c r="DE25" s="49">
        <v>0</v>
      </c>
      <c r="DF25" s="49">
        <v>86</v>
      </c>
      <c r="DG25" s="269">
        <v>41</v>
      </c>
      <c r="DH25" s="269">
        <v>39</v>
      </c>
      <c r="DI25" s="269">
        <v>88</v>
      </c>
      <c r="DJ25" s="269">
        <v>39</v>
      </c>
      <c r="DK25" s="49">
        <v>86</v>
      </c>
      <c r="DL25" s="269">
        <v>0</v>
      </c>
      <c r="DM25" s="49">
        <v>0</v>
      </c>
      <c r="DN25" s="269">
        <v>51</v>
      </c>
      <c r="DO25" s="269">
        <v>114</v>
      </c>
      <c r="DP25" s="269">
        <v>0</v>
      </c>
      <c r="DQ25" s="269">
        <v>90</v>
      </c>
      <c r="DR25" s="269">
        <v>96</v>
      </c>
      <c r="DS25" s="269">
        <v>0</v>
      </c>
      <c r="DT25" s="269">
        <v>93</v>
      </c>
      <c r="DU25" s="269">
        <v>79</v>
      </c>
      <c r="DV25" s="269">
        <v>0</v>
      </c>
      <c r="DW25" s="303">
        <v>10</v>
      </c>
      <c r="DX25" s="269">
        <v>54</v>
      </c>
      <c r="DY25" s="269">
        <v>99</v>
      </c>
      <c r="DZ25" s="269">
        <v>62</v>
      </c>
      <c r="EA25" s="269">
        <v>82</v>
      </c>
      <c r="EB25" s="269">
        <v>65</v>
      </c>
      <c r="EC25" s="269">
        <v>0</v>
      </c>
      <c r="ED25" s="269">
        <v>61</v>
      </c>
      <c r="EE25" s="49">
        <v>18</v>
      </c>
      <c r="EF25" s="269">
        <v>0</v>
      </c>
      <c r="EG25" s="269">
        <v>99</v>
      </c>
      <c r="EH25" s="269">
        <v>104</v>
      </c>
      <c r="EI25" s="49">
        <v>0</v>
      </c>
      <c r="EJ25" s="269">
        <v>67</v>
      </c>
      <c r="EK25" s="269">
        <v>42</v>
      </c>
      <c r="EL25" s="269">
        <v>0</v>
      </c>
      <c r="EM25" s="269">
        <v>49</v>
      </c>
      <c r="EN25" s="269">
        <v>52</v>
      </c>
      <c r="EO25" s="269">
        <v>82</v>
      </c>
      <c r="EP25" s="269">
        <v>85</v>
      </c>
      <c r="EQ25" s="269">
        <v>0</v>
      </c>
      <c r="ER25" s="49">
        <v>19</v>
      </c>
      <c r="ES25" s="49">
        <v>5</v>
      </c>
      <c r="ET25" s="269">
        <v>125</v>
      </c>
      <c r="EU25" s="269">
        <v>115</v>
      </c>
      <c r="EV25" s="269">
        <v>0</v>
      </c>
      <c r="EW25" s="269">
        <v>0</v>
      </c>
      <c r="EX25" s="269">
        <v>130</v>
      </c>
      <c r="EY25" s="269">
        <v>134</v>
      </c>
      <c r="EZ25" s="269">
        <v>132</v>
      </c>
      <c r="FA25" s="269">
        <v>72</v>
      </c>
      <c r="FB25" s="269">
        <v>96</v>
      </c>
      <c r="FC25" s="269">
        <v>55</v>
      </c>
      <c r="FD25" s="269">
        <v>23</v>
      </c>
      <c r="FE25" s="269">
        <v>24</v>
      </c>
      <c r="FF25" s="269">
        <v>40</v>
      </c>
      <c r="FG25" s="269">
        <v>59</v>
      </c>
      <c r="FH25" s="49">
        <v>0</v>
      </c>
      <c r="FI25" s="269">
        <v>0</v>
      </c>
      <c r="FJ25" s="269">
        <v>0</v>
      </c>
      <c r="FK25" s="269">
        <v>32</v>
      </c>
      <c r="FL25" s="269">
        <v>97</v>
      </c>
      <c r="FM25" s="269">
        <v>0</v>
      </c>
      <c r="FN25" s="269">
        <v>65</v>
      </c>
      <c r="FO25" s="269">
        <v>43</v>
      </c>
      <c r="FP25" s="269">
        <v>110</v>
      </c>
      <c r="FQ25" s="269">
        <v>103</v>
      </c>
      <c r="FR25" s="269">
        <v>71</v>
      </c>
      <c r="FS25" s="49">
        <v>0</v>
      </c>
      <c r="FT25" s="269">
        <v>81</v>
      </c>
      <c r="FU25" s="269">
        <v>73</v>
      </c>
      <c r="FV25" s="49">
        <v>86</v>
      </c>
      <c r="FW25" s="269">
        <v>75</v>
      </c>
      <c r="FX25" s="269">
        <v>77</v>
      </c>
      <c r="FY25" s="49">
        <v>87</v>
      </c>
      <c r="FZ25" s="269">
        <v>116</v>
      </c>
      <c r="GA25" s="269">
        <v>0</v>
      </c>
      <c r="GB25" s="269">
        <v>112</v>
      </c>
      <c r="GC25" s="49">
        <v>0</v>
      </c>
      <c r="GD25" s="269">
        <v>118</v>
      </c>
      <c r="GE25" s="269">
        <v>126</v>
      </c>
      <c r="GF25" s="269">
        <v>0</v>
      </c>
      <c r="GG25" s="269">
        <v>103</v>
      </c>
      <c r="GH25" s="269">
        <v>126</v>
      </c>
      <c r="GI25" s="49">
        <v>0</v>
      </c>
      <c r="GJ25" s="269">
        <v>0</v>
      </c>
      <c r="GK25" s="269">
        <v>110</v>
      </c>
      <c r="GL25" s="269">
        <v>27</v>
      </c>
      <c r="GM25" s="269">
        <v>93</v>
      </c>
      <c r="GN25" s="269">
        <v>37</v>
      </c>
      <c r="GO25" s="269">
        <v>93</v>
      </c>
      <c r="GP25" s="269">
        <v>96</v>
      </c>
      <c r="GQ25" s="303">
        <v>66</v>
      </c>
      <c r="HC25" s="1"/>
      <c r="HD25" s="1"/>
      <c r="HE25" s="1"/>
      <c r="HF25" s="1"/>
    </row>
    <row r="26" spans="1:214" ht="15.75">
      <c r="A26" s="106" t="s">
        <v>2712</v>
      </c>
      <c r="D26" s="56">
        <f t="shared" si="0"/>
        <v>10430</v>
      </c>
      <c r="E26" s="269">
        <v>0</v>
      </c>
      <c r="F26" s="269">
        <v>0</v>
      </c>
      <c r="G26" s="269">
        <v>118</v>
      </c>
      <c r="H26" s="269">
        <v>0</v>
      </c>
      <c r="I26" s="269">
        <v>0</v>
      </c>
      <c r="J26" s="269">
        <v>83</v>
      </c>
      <c r="K26" s="269">
        <v>0</v>
      </c>
      <c r="L26" s="269">
        <v>0</v>
      </c>
      <c r="M26" s="269">
        <v>74</v>
      </c>
      <c r="N26" s="269">
        <v>0</v>
      </c>
      <c r="O26" s="269">
        <v>54</v>
      </c>
      <c r="P26" s="269">
        <v>53</v>
      </c>
      <c r="Q26" s="269">
        <v>131</v>
      </c>
      <c r="R26" s="269">
        <v>96</v>
      </c>
      <c r="S26" s="269">
        <v>130</v>
      </c>
      <c r="T26" s="269">
        <v>0</v>
      </c>
      <c r="U26" s="269">
        <v>126</v>
      </c>
      <c r="V26" s="269">
        <v>61</v>
      </c>
      <c r="W26" s="269">
        <v>0</v>
      </c>
      <c r="X26" s="269">
        <v>96</v>
      </c>
      <c r="Y26" s="269">
        <v>0</v>
      </c>
      <c r="Z26" s="269">
        <v>0</v>
      </c>
      <c r="AA26" s="269">
        <v>0</v>
      </c>
      <c r="AB26" s="269">
        <v>30</v>
      </c>
      <c r="AC26" s="49">
        <v>0</v>
      </c>
      <c r="AD26" s="269">
        <v>76</v>
      </c>
      <c r="AE26" s="269">
        <v>53</v>
      </c>
      <c r="AF26" s="269">
        <v>134</v>
      </c>
      <c r="AG26" s="269">
        <v>35</v>
      </c>
      <c r="AH26" s="269">
        <v>84</v>
      </c>
      <c r="AI26" s="269">
        <v>118</v>
      </c>
      <c r="AJ26" s="269">
        <v>114</v>
      </c>
      <c r="AK26" s="269">
        <v>0</v>
      </c>
      <c r="AL26" s="269">
        <v>128</v>
      </c>
      <c r="AM26" s="269">
        <v>130</v>
      </c>
      <c r="AN26" s="269">
        <v>121</v>
      </c>
      <c r="AO26" s="269">
        <v>125</v>
      </c>
      <c r="AP26" s="269">
        <v>0</v>
      </c>
      <c r="AQ26" s="269">
        <v>65</v>
      </c>
      <c r="AR26" s="269">
        <v>105</v>
      </c>
      <c r="AS26" s="269">
        <v>95</v>
      </c>
      <c r="AT26" s="269">
        <v>132</v>
      </c>
      <c r="AU26" s="269">
        <v>0</v>
      </c>
      <c r="AV26" s="269">
        <v>73</v>
      </c>
      <c r="AW26" s="269">
        <v>0</v>
      </c>
      <c r="AX26" s="269">
        <v>101</v>
      </c>
      <c r="AY26" s="269">
        <v>0</v>
      </c>
      <c r="AZ26" s="269">
        <v>87</v>
      </c>
      <c r="BA26" s="269">
        <v>0</v>
      </c>
      <c r="BB26" s="269">
        <v>78</v>
      </c>
      <c r="BC26" s="269">
        <v>0</v>
      </c>
      <c r="BD26" s="269">
        <v>72</v>
      </c>
      <c r="BE26" s="269">
        <v>85</v>
      </c>
      <c r="BF26" s="269">
        <v>80</v>
      </c>
      <c r="BG26" s="269">
        <v>59</v>
      </c>
      <c r="BH26" s="269">
        <v>0</v>
      </c>
      <c r="BI26" s="269">
        <v>0</v>
      </c>
      <c r="BJ26" s="269">
        <v>107</v>
      </c>
      <c r="BK26" s="269">
        <v>58</v>
      </c>
      <c r="BL26" s="269">
        <v>90</v>
      </c>
      <c r="BM26" s="269">
        <v>126</v>
      </c>
      <c r="BN26" s="269">
        <v>54</v>
      </c>
      <c r="BO26" s="269">
        <v>133</v>
      </c>
      <c r="BP26" s="269">
        <v>0</v>
      </c>
      <c r="BQ26" s="269">
        <v>0</v>
      </c>
      <c r="BR26" s="269">
        <v>0</v>
      </c>
      <c r="BS26" s="269">
        <v>71</v>
      </c>
      <c r="BT26" s="269">
        <v>51</v>
      </c>
      <c r="BU26" s="269">
        <v>119</v>
      </c>
      <c r="BV26" s="269">
        <v>0</v>
      </c>
      <c r="BW26" s="269">
        <v>30</v>
      </c>
      <c r="BX26" s="269">
        <v>0</v>
      </c>
      <c r="BY26" s="269">
        <v>0</v>
      </c>
      <c r="BZ26" s="269">
        <v>0</v>
      </c>
      <c r="CA26" s="49">
        <v>8</v>
      </c>
      <c r="CB26" s="269">
        <v>115</v>
      </c>
      <c r="CC26" s="269">
        <v>0</v>
      </c>
      <c r="CD26" s="269">
        <v>0</v>
      </c>
      <c r="CE26" s="269">
        <v>0</v>
      </c>
      <c r="CF26" s="49">
        <v>18</v>
      </c>
      <c r="CG26" s="269">
        <v>123</v>
      </c>
      <c r="CH26" s="269">
        <v>123</v>
      </c>
      <c r="CI26" s="269">
        <v>72</v>
      </c>
      <c r="CJ26" s="269">
        <v>95</v>
      </c>
      <c r="CK26" s="269">
        <v>73</v>
      </c>
      <c r="CL26" s="269">
        <v>132</v>
      </c>
      <c r="CM26" s="269">
        <v>107</v>
      </c>
      <c r="CN26" s="49">
        <v>86</v>
      </c>
      <c r="CO26" s="269">
        <v>98</v>
      </c>
      <c r="CP26" s="269">
        <v>54</v>
      </c>
      <c r="CQ26" s="269">
        <v>58</v>
      </c>
      <c r="CR26" s="269">
        <v>127</v>
      </c>
      <c r="CS26" s="269">
        <v>0</v>
      </c>
      <c r="CT26" s="269">
        <v>0</v>
      </c>
      <c r="CU26" s="269">
        <v>0</v>
      </c>
      <c r="CV26" s="269">
        <v>0</v>
      </c>
      <c r="CW26" s="269">
        <v>0</v>
      </c>
      <c r="CX26" s="269">
        <v>34</v>
      </c>
      <c r="CY26" s="269">
        <v>81</v>
      </c>
      <c r="CZ26" s="49">
        <v>14</v>
      </c>
      <c r="DA26" s="269">
        <v>126</v>
      </c>
      <c r="DB26" s="269">
        <v>122</v>
      </c>
      <c r="DC26" s="269">
        <v>59</v>
      </c>
      <c r="DD26" s="269">
        <v>116</v>
      </c>
      <c r="DE26" s="269">
        <v>79</v>
      </c>
      <c r="DF26" s="269">
        <v>115</v>
      </c>
      <c r="DG26" s="269">
        <v>113</v>
      </c>
      <c r="DH26" s="269">
        <v>78</v>
      </c>
      <c r="DI26" s="269">
        <v>0</v>
      </c>
      <c r="DJ26" s="269">
        <v>0</v>
      </c>
      <c r="DK26" s="269">
        <v>111</v>
      </c>
      <c r="DL26" s="269">
        <v>0</v>
      </c>
      <c r="DM26" s="269">
        <v>68</v>
      </c>
      <c r="DN26" s="269">
        <v>59</v>
      </c>
      <c r="DO26" s="269">
        <v>0</v>
      </c>
      <c r="DP26" s="269">
        <v>135</v>
      </c>
      <c r="DQ26" s="49">
        <v>0</v>
      </c>
      <c r="DR26" s="269">
        <v>0</v>
      </c>
      <c r="DS26" s="269">
        <v>0</v>
      </c>
      <c r="DT26" s="269">
        <v>68</v>
      </c>
      <c r="DU26" s="49">
        <v>0</v>
      </c>
      <c r="DV26" s="269">
        <v>127</v>
      </c>
      <c r="DW26" s="303">
        <v>72</v>
      </c>
      <c r="DX26" s="269">
        <v>104</v>
      </c>
      <c r="DY26" s="269">
        <v>73</v>
      </c>
      <c r="DZ26" s="269">
        <v>101</v>
      </c>
      <c r="EA26" s="269">
        <v>61</v>
      </c>
      <c r="EB26" s="269">
        <v>98</v>
      </c>
      <c r="EC26" s="269">
        <v>0</v>
      </c>
      <c r="ED26" s="269">
        <v>37</v>
      </c>
      <c r="EE26" s="269">
        <v>44</v>
      </c>
      <c r="EF26" s="269">
        <v>0</v>
      </c>
      <c r="EG26" s="269">
        <v>64</v>
      </c>
      <c r="EH26" s="49">
        <v>0</v>
      </c>
      <c r="EI26" s="49">
        <v>0</v>
      </c>
      <c r="EJ26" s="269">
        <v>94</v>
      </c>
      <c r="EK26" s="269">
        <v>66</v>
      </c>
      <c r="EL26" s="269">
        <v>0</v>
      </c>
      <c r="EM26" s="269">
        <v>80</v>
      </c>
      <c r="EN26" s="269">
        <v>89</v>
      </c>
      <c r="EO26" s="269">
        <v>0</v>
      </c>
      <c r="EP26" s="269">
        <v>124</v>
      </c>
      <c r="EQ26" s="269">
        <v>0</v>
      </c>
      <c r="ER26" s="269">
        <v>97</v>
      </c>
      <c r="ES26" s="269">
        <v>27</v>
      </c>
      <c r="ET26" s="269">
        <v>0</v>
      </c>
      <c r="EU26" s="269">
        <v>0</v>
      </c>
      <c r="EV26" s="269">
        <v>0</v>
      </c>
      <c r="EW26" s="269">
        <v>0</v>
      </c>
      <c r="EX26" s="269">
        <v>0</v>
      </c>
      <c r="EY26" s="269">
        <v>20</v>
      </c>
      <c r="EZ26" s="269">
        <v>115</v>
      </c>
      <c r="FA26" s="49">
        <v>86</v>
      </c>
      <c r="FB26" s="269">
        <v>69</v>
      </c>
      <c r="FC26" s="269">
        <v>44</v>
      </c>
      <c r="FD26" s="269">
        <v>91</v>
      </c>
      <c r="FE26" s="269">
        <v>55</v>
      </c>
      <c r="FF26" s="269">
        <v>135</v>
      </c>
      <c r="FG26" s="269">
        <v>0</v>
      </c>
      <c r="FH26" s="269">
        <v>121</v>
      </c>
      <c r="FI26" s="269">
        <v>0</v>
      </c>
      <c r="FJ26" s="269">
        <v>35</v>
      </c>
      <c r="FK26" s="269">
        <v>103</v>
      </c>
      <c r="FL26" s="269">
        <v>0</v>
      </c>
      <c r="FM26" s="269">
        <v>0</v>
      </c>
      <c r="FN26" s="269">
        <v>113</v>
      </c>
      <c r="FO26" s="269">
        <v>0</v>
      </c>
      <c r="FP26" s="269">
        <v>96</v>
      </c>
      <c r="FQ26" s="269">
        <v>58</v>
      </c>
      <c r="FR26" s="269">
        <v>20</v>
      </c>
      <c r="FS26" s="269">
        <v>87</v>
      </c>
      <c r="FT26" s="49">
        <v>17</v>
      </c>
      <c r="FU26" s="269">
        <v>111</v>
      </c>
      <c r="FV26" s="269">
        <v>0</v>
      </c>
      <c r="FW26" s="269">
        <v>109</v>
      </c>
      <c r="FX26" s="269">
        <v>95</v>
      </c>
      <c r="FY26" s="269">
        <v>27</v>
      </c>
      <c r="FZ26" s="269">
        <v>40</v>
      </c>
      <c r="GA26" s="269">
        <v>0</v>
      </c>
      <c r="GB26" s="269">
        <v>99</v>
      </c>
      <c r="GC26" s="269">
        <v>0</v>
      </c>
      <c r="GD26" s="269">
        <v>108</v>
      </c>
      <c r="GE26" s="49">
        <v>9</v>
      </c>
      <c r="GF26" s="269">
        <v>0</v>
      </c>
      <c r="GG26" s="269">
        <v>0</v>
      </c>
      <c r="GH26" s="49">
        <v>0</v>
      </c>
      <c r="GI26" s="269">
        <v>61</v>
      </c>
      <c r="GJ26" s="269">
        <v>0</v>
      </c>
      <c r="GK26" s="269">
        <v>121</v>
      </c>
      <c r="GL26" s="269">
        <v>90</v>
      </c>
      <c r="GM26" s="269">
        <v>22</v>
      </c>
      <c r="GN26" s="49">
        <v>17</v>
      </c>
      <c r="GO26" s="49">
        <v>8</v>
      </c>
      <c r="GP26" s="269">
        <v>59</v>
      </c>
      <c r="GQ26" s="303">
        <v>123</v>
      </c>
      <c r="HC26" s="1"/>
      <c r="HD26" s="1"/>
      <c r="HE26" s="1"/>
      <c r="HF26" s="1"/>
    </row>
    <row r="27" spans="1:214" ht="15.75">
      <c r="A27" s="277" t="s">
        <v>1661</v>
      </c>
      <c r="D27" s="56">
        <f t="shared" si="0"/>
        <v>9460</v>
      </c>
      <c r="E27" s="269">
        <v>95</v>
      </c>
      <c r="F27" s="269">
        <v>95</v>
      </c>
      <c r="G27" s="269">
        <v>99</v>
      </c>
      <c r="H27" s="269">
        <v>118</v>
      </c>
      <c r="I27" s="269">
        <v>78</v>
      </c>
      <c r="J27" s="269">
        <v>45</v>
      </c>
      <c r="K27" s="269">
        <v>85</v>
      </c>
      <c r="L27" s="269">
        <v>0</v>
      </c>
      <c r="M27" s="269">
        <v>0</v>
      </c>
      <c r="N27" s="49">
        <v>86</v>
      </c>
      <c r="O27" s="49">
        <v>0</v>
      </c>
      <c r="P27" s="269">
        <v>95</v>
      </c>
      <c r="Q27" s="269">
        <v>0</v>
      </c>
      <c r="R27" s="269">
        <v>35</v>
      </c>
      <c r="S27" s="269">
        <v>129</v>
      </c>
      <c r="T27" s="269">
        <v>0</v>
      </c>
      <c r="U27" s="269">
        <v>78</v>
      </c>
      <c r="V27" s="269">
        <v>0</v>
      </c>
      <c r="W27" s="269">
        <v>0</v>
      </c>
      <c r="X27" s="269">
        <v>117</v>
      </c>
      <c r="Y27" s="269">
        <v>0</v>
      </c>
      <c r="Z27" s="269">
        <v>83</v>
      </c>
      <c r="AA27" s="269">
        <v>31</v>
      </c>
      <c r="AB27" s="269">
        <v>70</v>
      </c>
      <c r="AC27" s="269">
        <v>47</v>
      </c>
      <c r="AD27" s="269">
        <v>123</v>
      </c>
      <c r="AE27" s="269">
        <v>129</v>
      </c>
      <c r="AF27" s="269">
        <v>136</v>
      </c>
      <c r="AG27" s="269">
        <v>136</v>
      </c>
      <c r="AH27" s="269">
        <v>129</v>
      </c>
      <c r="AI27" s="269">
        <v>78</v>
      </c>
      <c r="AJ27" s="269">
        <v>0</v>
      </c>
      <c r="AK27" s="269">
        <v>123</v>
      </c>
      <c r="AL27" s="49">
        <v>16</v>
      </c>
      <c r="AM27" s="269">
        <v>67</v>
      </c>
      <c r="AN27" s="269">
        <v>120</v>
      </c>
      <c r="AO27" s="269">
        <v>0</v>
      </c>
      <c r="AP27" s="269">
        <v>0</v>
      </c>
      <c r="AQ27" s="49">
        <v>13</v>
      </c>
      <c r="AR27" s="269">
        <v>135</v>
      </c>
      <c r="AS27" s="269">
        <v>93</v>
      </c>
      <c r="AT27" s="269">
        <v>0</v>
      </c>
      <c r="AU27" s="269">
        <v>66</v>
      </c>
      <c r="AV27" s="269">
        <v>36</v>
      </c>
      <c r="AW27" s="269">
        <v>0</v>
      </c>
      <c r="AX27" s="269">
        <v>0</v>
      </c>
      <c r="AY27" s="269">
        <v>0</v>
      </c>
      <c r="AZ27" s="269">
        <v>49</v>
      </c>
      <c r="BA27" s="269">
        <v>0</v>
      </c>
      <c r="BB27" s="269">
        <v>134</v>
      </c>
      <c r="BC27" s="269">
        <v>0</v>
      </c>
      <c r="BD27" s="269">
        <v>57</v>
      </c>
      <c r="BE27" s="269">
        <v>43</v>
      </c>
      <c r="BF27" s="269">
        <v>40</v>
      </c>
      <c r="BG27" s="269">
        <v>90</v>
      </c>
      <c r="BH27" s="269">
        <v>121</v>
      </c>
      <c r="BI27" s="269">
        <v>0</v>
      </c>
      <c r="BJ27" s="269">
        <v>0</v>
      </c>
      <c r="BK27" s="49">
        <v>14</v>
      </c>
      <c r="BL27" s="269">
        <v>0</v>
      </c>
      <c r="BM27" s="269">
        <v>23</v>
      </c>
      <c r="BN27" s="49">
        <v>15</v>
      </c>
      <c r="BO27" s="269">
        <v>49</v>
      </c>
      <c r="BP27" s="269">
        <v>0</v>
      </c>
      <c r="BQ27" s="269">
        <v>0</v>
      </c>
      <c r="BR27" s="269">
        <v>0</v>
      </c>
      <c r="BS27" s="269">
        <v>126</v>
      </c>
      <c r="BT27" s="49">
        <v>19</v>
      </c>
      <c r="BU27" s="269">
        <v>76</v>
      </c>
      <c r="BV27" s="269">
        <v>0</v>
      </c>
      <c r="BW27" s="49">
        <v>9</v>
      </c>
      <c r="BX27" s="269">
        <v>135</v>
      </c>
      <c r="BY27" s="269">
        <v>64</v>
      </c>
      <c r="BZ27" s="269">
        <v>0</v>
      </c>
      <c r="CA27" s="269">
        <v>25</v>
      </c>
      <c r="CB27" s="269">
        <v>58</v>
      </c>
      <c r="CC27" s="269">
        <v>106</v>
      </c>
      <c r="CD27" s="269">
        <v>0</v>
      </c>
      <c r="CE27" s="269">
        <v>0</v>
      </c>
      <c r="CF27" s="269">
        <v>65</v>
      </c>
      <c r="CG27" s="49">
        <v>11</v>
      </c>
      <c r="CH27" s="269">
        <v>0</v>
      </c>
      <c r="CI27" s="269">
        <v>89</v>
      </c>
      <c r="CJ27" s="269">
        <v>46</v>
      </c>
      <c r="CK27" s="269">
        <v>123</v>
      </c>
      <c r="CL27" s="269">
        <v>0</v>
      </c>
      <c r="CM27" s="269">
        <v>0</v>
      </c>
      <c r="CN27" s="269">
        <v>54</v>
      </c>
      <c r="CO27" s="269">
        <v>0</v>
      </c>
      <c r="CP27" s="269">
        <v>65</v>
      </c>
      <c r="CQ27" s="269">
        <v>75</v>
      </c>
      <c r="CR27" s="49">
        <v>0</v>
      </c>
      <c r="CS27" s="269">
        <v>73</v>
      </c>
      <c r="CT27" s="269">
        <v>0</v>
      </c>
      <c r="CU27" s="269">
        <v>0</v>
      </c>
      <c r="CV27" s="269">
        <v>0</v>
      </c>
      <c r="CW27" s="269">
        <v>0</v>
      </c>
      <c r="CX27" s="269">
        <v>58</v>
      </c>
      <c r="CY27" s="49">
        <v>89</v>
      </c>
      <c r="CZ27" s="269">
        <v>23</v>
      </c>
      <c r="DA27" s="269">
        <v>0</v>
      </c>
      <c r="DB27" s="269">
        <v>59</v>
      </c>
      <c r="DC27" s="269">
        <v>63</v>
      </c>
      <c r="DD27" s="269">
        <v>72</v>
      </c>
      <c r="DE27" s="269">
        <v>36</v>
      </c>
      <c r="DF27" s="269">
        <v>64</v>
      </c>
      <c r="DG27" s="269">
        <v>41</v>
      </c>
      <c r="DH27" s="269">
        <v>125</v>
      </c>
      <c r="DI27" s="269">
        <v>0</v>
      </c>
      <c r="DJ27" s="269">
        <v>120</v>
      </c>
      <c r="DK27" s="269">
        <v>47</v>
      </c>
      <c r="DL27" s="269">
        <v>127</v>
      </c>
      <c r="DM27" s="49">
        <v>17</v>
      </c>
      <c r="DN27" s="269">
        <v>121</v>
      </c>
      <c r="DO27" s="269">
        <v>0</v>
      </c>
      <c r="DP27" s="269">
        <v>0</v>
      </c>
      <c r="DQ27" s="269">
        <v>65</v>
      </c>
      <c r="DR27" s="269">
        <v>0</v>
      </c>
      <c r="DS27" s="269">
        <v>136</v>
      </c>
      <c r="DT27" s="269">
        <v>0</v>
      </c>
      <c r="DU27" s="269">
        <v>128</v>
      </c>
      <c r="DV27" s="269">
        <v>84</v>
      </c>
      <c r="DW27" s="303">
        <v>139</v>
      </c>
      <c r="DX27" s="269">
        <v>96</v>
      </c>
      <c r="DY27" s="269">
        <v>68</v>
      </c>
      <c r="DZ27" s="269">
        <v>75</v>
      </c>
      <c r="EA27" s="269">
        <v>111</v>
      </c>
      <c r="EB27" s="269">
        <v>116</v>
      </c>
      <c r="EC27" s="269">
        <v>0</v>
      </c>
      <c r="ED27" s="269">
        <v>48</v>
      </c>
      <c r="EE27" s="269">
        <v>66</v>
      </c>
      <c r="EF27" s="269">
        <v>0</v>
      </c>
      <c r="EG27" s="269">
        <v>49</v>
      </c>
      <c r="EH27" s="269">
        <v>0</v>
      </c>
      <c r="EI27" s="49">
        <v>0</v>
      </c>
      <c r="EJ27" s="269">
        <v>128</v>
      </c>
      <c r="EK27" s="269">
        <v>84</v>
      </c>
      <c r="EL27" s="269">
        <v>0</v>
      </c>
      <c r="EM27" s="49">
        <v>18</v>
      </c>
      <c r="EN27" s="269">
        <v>108</v>
      </c>
      <c r="EO27" s="269">
        <v>0</v>
      </c>
      <c r="EP27" s="269">
        <v>0</v>
      </c>
      <c r="EQ27" s="269">
        <v>136</v>
      </c>
      <c r="ER27" s="269">
        <v>94</v>
      </c>
      <c r="ES27" s="269">
        <v>100</v>
      </c>
      <c r="ET27" s="269">
        <v>0</v>
      </c>
      <c r="EU27" s="269">
        <v>0</v>
      </c>
      <c r="EV27" s="269">
        <v>0</v>
      </c>
      <c r="EW27" s="269">
        <v>0</v>
      </c>
      <c r="EX27" s="269">
        <v>0</v>
      </c>
      <c r="EY27" s="49">
        <v>17</v>
      </c>
      <c r="EZ27" s="269">
        <v>0</v>
      </c>
      <c r="FA27" s="269">
        <v>0</v>
      </c>
      <c r="FB27" s="269">
        <v>0</v>
      </c>
      <c r="FC27" s="269">
        <v>63</v>
      </c>
      <c r="FD27" s="269">
        <v>33</v>
      </c>
      <c r="FE27" s="269">
        <v>108</v>
      </c>
      <c r="FF27" s="269">
        <v>58</v>
      </c>
      <c r="FG27" s="269">
        <v>114</v>
      </c>
      <c r="FH27" s="269">
        <v>76</v>
      </c>
      <c r="FI27" s="269">
        <v>0</v>
      </c>
      <c r="FJ27" s="49">
        <v>86</v>
      </c>
      <c r="FK27" s="269">
        <v>56</v>
      </c>
      <c r="FL27" s="269">
        <v>45</v>
      </c>
      <c r="FM27" s="269">
        <v>0</v>
      </c>
      <c r="FN27" s="269">
        <v>0</v>
      </c>
      <c r="FO27" s="269">
        <v>93</v>
      </c>
      <c r="FP27" s="269">
        <v>51</v>
      </c>
      <c r="FQ27" s="269">
        <v>90</v>
      </c>
      <c r="FR27" s="269">
        <v>63</v>
      </c>
      <c r="FS27" s="269">
        <v>0</v>
      </c>
      <c r="FT27" s="269">
        <v>72</v>
      </c>
      <c r="FU27" s="269">
        <v>45</v>
      </c>
      <c r="FV27" s="269">
        <v>0</v>
      </c>
      <c r="FW27" s="269">
        <v>0</v>
      </c>
      <c r="FX27" s="269">
        <v>30</v>
      </c>
      <c r="FY27" s="269">
        <v>73</v>
      </c>
      <c r="FZ27" s="269">
        <v>20</v>
      </c>
      <c r="GA27" s="269">
        <v>0</v>
      </c>
      <c r="GB27" s="269">
        <v>0</v>
      </c>
      <c r="GC27" s="269">
        <v>0</v>
      </c>
      <c r="GD27" s="269">
        <v>53</v>
      </c>
      <c r="GE27" s="269">
        <v>26</v>
      </c>
      <c r="GF27" s="269">
        <v>0</v>
      </c>
      <c r="GG27" s="269">
        <v>54</v>
      </c>
      <c r="GH27" s="269">
        <v>0</v>
      </c>
      <c r="GI27" s="269">
        <v>108</v>
      </c>
      <c r="GJ27" s="269">
        <v>119</v>
      </c>
      <c r="GK27" s="269">
        <v>45</v>
      </c>
      <c r="GL27" s="269">
        <v>62</v>
      </c>
      <c r="GM27" s="269">
        <v>25</v>
      </c>
      <c r="GN27" s="269">
        <v>55</v>
      </c>
      <c r="GO27" s="49">
        <v>9</v>
      </c>
      <c r="GP27" s="49">
        <v>16</v>
      </c>
      <c r="GQ27" s="303">
        <v>144</v>
      </c>
      <c r="HC27" s="1"/>
      <c r="HD27" s="1"/>
      <c r="HE27" s="1"/>
      <c r="HF27" s="1"/>
    </row>
    <row r="28" spans="1:214" ht="15.75">
      <c r="A28" s="277" t="s">
        <v>11</v>
      </c>
      <c r="D28" s="56">
        <f t="shared" si="0"/>
        <v>10367</v>
      </c>
      <c r="E28" s="269">
        <v>0</v>
      </c>
      <c r="F28" s="269">
        <v>0</v>
      </c>
      <c r="G28" s="269">
        <v>88</v>
      </c>
      <c r="H28" s="269">
        <v>0</v>
      </c>
      <c r="I28" s="269">
        <v>0</v>
      </c>
      <c r="J28" s="269">
        <v>93</v>
      </c>
      <c r="K28" s="269">
        <v>0</v>
      </c>
      <c r="L28" s="269">
        <v>0</v>
      </c>
      <c r="M28" s="269">
        <v>0</v>
      </c>
      <c r="N28" s="269">
        <v>133</v>
      </c>
      <c r="O28" s="49">
        <v>0</v>
      </c>
      <c r="P28" s="269">
        <v>78</v>
      </c>
      <c r="Q28" s="269">
        <v>0</v>
      </c>
      <c r="R28" s="269">
        <v>101</v>
      </c>
      <c r="S28" s="269">
        <v>52</v>
      </c>
      <c r="T28" s="269">
        <v>0</v>
      </c>
      <c r="U28" s="269">
        <v>42</v>
      </c>
      <c r="V28" s="269">
        <v>61</v>
      </c>
      <c r="W28" s="269">
        <v>76</v>
      </c>
      <c r="X28" s="269">
        <v>59</v>
      </c>
      <c r="Y28" s="269">
        <v>0</v>
      </c>
      <c r="Z28" s="269">
        <v>98</v>
      </c>
      <c r="AA28" s="269">
        <v>63</v>
      </c>
      <c r="AB28" s="269">
        <v>111</v>
      </c>
      <c r="AC28" s="269">
        <v>37</v>
      </c>
      <c r="AD28" s="269">
        <v>114</v>
      </c>
      <c r="AE28" s="269">
        <v>104</v>
      </c>
      <c r="AF28" s="269">
        <v>35</v>
      </c>
      <c r="AG28" s="269">
        <v>127</v>
      </c>
      <c r="AH28" s="269">
        <v>120</v>
      </c>
      <c r="AI28" s="269">
        <v>56</v>
      </c>
      <c r="AJ28" s="269">
        <v>0</v>
      </c>
      <c r="AK28" s="269">
        <v>101</v>
      </c>
      <c r="AL28" s="269">
        <v>107</v>
      </c>
      <c r="AM28" s="269">
        <v>30</v>
      </c>
      <c r="AN28" s="269">
        <v>123</v>
      </c>
      <c r="AO28" s="269">
        <v>0</v>
      </c>
      <c r="AP28" s="269">
        <v>0</v>
      </c>
      <c r="AQ28" s="269">
        <v>22</v>
      </c>
      <c r="AR28" s="269">
        <v>23</v>
      </c>
      <c r="AS28" s="269">
        <v>91</v>
      </c>
      <c r="AT28" s="269">
        <v>0</v>
      </c>
      <c r="AU28" s="269">
        <v>74</v>
      </c>
      <c r="AV28" s="269">
        <v>70</v>
      </c>
      <c r="AW28" s="269">
        <v>0</v>
      </c>
      <c r="AX28" s="269">
        <v>119</v>
      </c>
      <c r="AY28" s="269">
        <v>0</v>
      </c>
      <c r="AZ28" s="49">
        <v>1</v>
      </c>
      <c r="BA28" s="269">
        <v>0</v>
      </c>
      <c r="BB28" s="269">
        <v>0</v>
      </c>
      <c r="BC28" s="269">
        <v>0</v>
      </c>
      <c r="BD28" s="49">
        <v>16</v>
      </c>
      <c r="BE28" s="49">
        <v>3</v>
      </c>
      <c r="BF28" s="269">
        <v>24</v>
      </c>
      <c r="BG28" s="269">
        <v>135</v>
      </c>
      <c r="BH28" s="269">
        <v>0</v>
      </c>
      <c r="BI28" s="269">
        <v>112</v>
      </c>
      <c r="BJ28" s="269">
        <v>0</v>
      </c>
      <c r="BK28" s="269">
        <v>93</v>
      </c>
      <c r="BL28" s="269">
        <v>97</v>
      </c>
      <c r="BM28" s="269">
        <v>78</v>
      </c>
      <c r="BN28" s="269">
        <v>24</v>
      </c>
      <c r="BO28" s="269">
        <v>59</v>
      </c>
      <c r="BP28" s="269">
        <v>0</v>
      </c>
      <c r="BQ28" s="269">
        <v>0</v>
      </c>
      <c r="BR28" s="269">
        <v>0</v>
      </c>
      <c r="BS28" s="269">
        <v>123</v>
      </c>
      <c r="BT28" s="269">
        <v>22</v>
      </c>
      <c r="BU28" s="269">
        <v>85</v>
      </c>
      <c r="BV28" s="269">
        <v>0</v>
      </c>
      <c r="BW28" s="269">
        <v>26</v>
      </c>
      <c r="BX28" s="269">
        <v>89</v>
      </c>
      <c r="BY28" s="269">
        <v>100</v>
      </c>
      <c r="BZ28" s="269">
        <v>0</v>
      </c>
      <c r="CA28" s="269">
        <v>115</v>
      </c>
      <c r="CB28" s="269">
        <v>85</v>
      </c>
      <c r="CC28" s="269">
        <v>0</v>
      </c>
      <c r="CD28" s="269">
        <v>0</v>
      </c>
      <c r="CE28" s="269">
        <v>0</v>
      </c>
      <c r="CF28" s="269">
        <v>49</v>
      </c>
      <c r="CG28" s="269">
        <v>54</v>
      </c>
      <c r="CH28" s="269">
        <v>0</v>
      </c>
      <c r="CI28" s="269">
        <v>21</v>
      </c>
      <c r="CJ28" s="269">
        <v>100</v>
      </c>
      <c r="CK28" s="269">
        <v>103</v>
      </c>
      <c r="CL28" s="269">
        <v>0</v>
      </c>
      <c r="CM28" s="269">
        <v>0</v>
      </c>
      <c r="CN28" s="269">
        <v>0</v>
      </c>
      <c r="CO28" s="269">
        <v>0</v>
      </c>
      <c r="CP28" s="269">
        <v>0</v>
      </c>
      <c r="CQ28" s="269">
        <v>0</v>
      </c>
      <c r="CR28" s="49">
        <v>0</v>
      </c>
      <c r="CS28" s="269">
        <v>81</v>
      </c>
      <c r="CT28" s="269">
        <v>0</v>
      </c>
      <c r="CU28" s="269">
        <v>131</v>
      </c>
      <c r="CV28" s="269">
        <v>0</v>
      </c>
      <c r="CW28" s="269">
        <v>0</v>
      </c>
      <c r="CX28" s="269">
        <v>44</v>
      </c>
      <c r="CY28" s="269">
        <v>25</v>
      </c>
      <c r="CZ28" s="269">
        <v>173</v>
      </c>
      <c r="DA28" s="269">
        <v>96</v>
      </c>
      <c r="DB28" s="269">
        <v>84</v>
      </c>
      <c r="DC28" s="269">
        <v>71</v>
      </c>
      <c r="DD28" s="269">
        <v>0</v>
      </c>
      <c r="DE28" s="269">
        <v>122</v>
      </c>
      <c r="DF28" s="269">
        <v>85</v>
      </c>
      <c r="DG28" s="269">
        <v>113</v>
      </c>
      <c r="DH28" s="49">
        <v>19</v>
      </c>
      <c r="DI28" s="269">
        <v>0</v>
      </c>
      <c r="DJ28" s="269">
        <v>130</v>
      </c>
      <c r="DK28" s="269">
        <v>118</v>
      </c>
      <c r="DL28" s="269">
        <v>103</v>
      </c>
      <c r="DM28" s="49">
        <v>19</v>
      </c>
      <c r="DN28" s="269">
        <v>102</v>
      </c>
      <c r="DO28" s="269">
        <v>106</v>
      </c>
      <c r="DP28" s="269">
        <v>119</v>
      </c>
      <c r="DQ28" s="269">
        <v>91</v>
      </c>
      <c r="DR28" s="269">
        <v>0</v>
      </c>
      <c r="DS28" s="269">
        <v>0</v>
      </c>
      <c r="DT28" s="269">
        <v>93</v>
      </c>
      <c r="DU28" s="269">
        <v>79</v>
      </c>
      <c r="DV28" s="269">
        <v>0</v>
      </c>
      <c r="DW28" s="303">
        <v>35</v>
      </c>
      <c r="DX28" s="49">
        <v>0</v>
      </c>
      <c r="DY28" s="269">
        <v>110</v>
      </c>
      <c r="DZ28" s="269">
        <v>104</v>
      </c>
      <c r="EA28" s="269">
        <v>98</v>
      </c>
      <c r="EB28" s="269">
        <v>81</v>
      </c>
      <c r="EC28" s="269">
        <v>0</v>
      </c>
      <c r="ED28" s="269">
        <v>35</v>
      </c>
      <c r="EE28" s="269">
        <v>101</v>
      </c>
      <c r="EF28" s="269">
        <v>129</v>
      </c>
      <c r="EG28" s="269">
        <v>53</v>
      </c>
      <c r="EH28" s="269">
        <v>0</v>
      </c>
      <c r="EI28" s="49">
        <v>0</v>
      </c>
      <c r="EJ28" s="269">
        <v>125</v>
      </c>
      <c r="EK28" s="269">
        <v>111</v>
      </c>
      <c r="EL28" s="269">
        <v>0</v>
      </c>
      <c r="EM28" s="269">
        <v>21</v>
      </c>
      <c r="EN28" s="269">
        <v>50</v>
      </c>
      <c r="EO28" s="269">
        <v>0</v>
      </c>
      <c r="EP28" s="269">
        <v>97</v>
      </c>
      <c r="EQ28" s="269">
        <v>104</v>
      </c>
      <c r="ER28" s="269">
        <v>98</v>
      </c>
      <c r="ES28" s="49">
        <v>86</v>
      </c>
      <c r="ET28" s="269">
        <v>0</v>
      </c>
      <c r="EU28" s="269">
        <v>83</v>
      </c>
      <c r="EV28" s="269">
        <v>0</v>
      </c>
      <c r="EW28" s="269">
        <v>0</v>
      </c>
      <c r="EX28" s="269">
        <v>90</v>
      </c>
      <c r="EY28" s="269">
        <v>79</v>
      </c>
      <c r="EZ28" s="269">
        <v>0</v>
      </c>
      <c r="FA28" s="269">
        <v>90</v>
      </c>
      <c r="FB28" s="269">
        <v>96</v>
      </c>
      <c r="FC28" s="269">
        <v>108</v>
      </c>
      <c r="FD28" s="269">
        <v>81</v>
      </c>
      <c r="FE28" s="269">
        <v>104</v>
      </c>
      <c r="FF28" s="269">
        <v>122</v>
      </c>
      <c r="FG28" s="269">
        <v>84</v>
      </c>
      <c r="FH28" s="49">
        <v>0</v>
      </c>
      <c r="FI28" s="269">
        <v>0</v>
      </c>
      <c r="FJ28" s="269">
        <v>71</v>
      </c>
      <c r="FK28" s="269">
        <v>49</v>
      </c>
      <c r="FL28" s="269">
        <v>50</v>
      </c>
      <c r="FM28" s="269">
        <v>0</v>
      </c>
      <c r="FN28" s="269">
        <v>0</v>
      </c>
      <c r="FO28" s="269">
        <v>128</v>
      </c>
      <c r="FP28" s="49">
        <v>19</v>
      </c>
      <c r="FQ28" s="269">
        <v>91</v>
      </c>
      <c r="FR28" s="269">
        <v>106</v>
      </c>
      <c r="FS28" s="269">
        <v>0</v>
      </c>
      <c r="FT28" s="269">
        <v>64</v>
      </c>
      <c r="FU28" s="269">
        <v>103</v>
      </c>
      <c r="FV28" s="269">
        <v>0</v>
      </c>
      <c r="FW28" s="269">
        <v>76</v>
      </c>
      <c r="FX28" s="269">
        <v>106</v>
      </c>
      <c r="FY28" s="269">
        <v>98</v>
      </c>
      <c r="FZ28" s="269">
        <v>108</v>
      </c>
      <c r="GA28" s="269">
        <v>0</v>
      </c>
      <c r="GB28" s="269">
        <v>0</v>
      </c>
      <c r="GC28" s="269">
        <v>0</v>
      </c>
      <c r="GD28" s="269">
        <v>0</v>
      </c>
      <c r="GE28" s="269">
        <v>37</v>
      </c>
      <c r="GF28" s="269">
        <v>0</v>
      </c>
      <c r="GG28" s="269">
        <v>107</v>
      </c>
      <c r="GH28" s="269">
        <v>85</v>
      </c>
      <c r="GI28" s="269">
        <v>79</v>
      </c>
      <c r="GJ28" s="269">
        <v>81</v>
      </c>
      <c r="GK28" s="269">
        <v>48</v>
      </c>
      <c r="GL28" s="269">
        <v>129</v>
      </c>
      <c r="GM28" s="269">
        <v>57</v>
      </c>
      <c r="GN28" s="269">
        <v>75</v>
      </c>
      <c r="GO28" s="269">
        <v>31</v>
      </c>
      <c r="GP28" s="269">
        <v>51</v>
      </c>
      <c r="GQ28" s="303">
        <v>117</v>
      </c>
      <c r="HC28" s="1"/>
      <c r="HD28" s="1"/>
      <c r="HE28" s="1"/>
      <c r="HF28" s="1"/>
    </row>
    <row r="29" spans="1:214" ht="15.75">
      <c r="A29" s="106" t="s">
        <v>2193</v>
      </c>
      <c r="D29" s="56">
        <f t="shared" si="0"/>
        <v>8797</v>
      </c>
      <c r="E29" s="269">
        <v>0</v>
      </c>
      <c r="F29" s="269">
        <v>0</v>
      </c>
      <c r="G29" s="269">
        <v>30</v>
      </c>
      <c r="H29" s="269">
        <v>39</v>
      </c>
      <c r="I29" s="269">
        <v>96</v>
      </c>
      <c r="J29" s="269">
        <v>36</v>
      </c>
      <c r="K29" s="269">
        <v>103</v>
      </c>
      <c r="L29" s="269">
        <v>0</v>
      </c>
      <c r="M29" s="269">
        <v>0</v>
      </c>
      <c r="N29" s="269">
        <v>92</v>
      </c>
      <c r="O29" s="269">
        <v>73</v>
      </c>
      <c r="P29" s="49">
        <v>4</v>
      </c>
      <c r="Q29" s="269">
        <v>0</v>
      </c>
      <c r="R29" s="269">
        <v>85</v>
      </c>
      <c r="S29" s="49">
        <v>14</v>
      </c>
      <c r="T29" s="269">
        <v>0</v>
      </c>
      <c r="U29" s="49">
        <v>5</v>
      </c>
      <c r="V29" s="269">
        <v>69</v>
      </c>
      <c r="W29" s="269">
        <v>84</v>
      </c>
      <c r="X29" s="269">
        <v>123</v>
      </c>
      <c r="Y29" s="269">
        <v>0</v>
      </c>
      <c r="Z29" s="269">
        <v>0</v>
      </c>
      <c r="AA29" s="269">
        <v>82</v>
      </c>
      <c r="AB29" s="269">
        <v>0</v>
      </c>
      <c r="AC29" s="269">
        <v>63</v>
      </c>
      <c r="AD29" s="49">
        <v>14</v>
      </c>
      <c r="AE29" s="269">
        <v>34</v>
      </c>
      <c r="AF29" s="49">
        <v>9</v>
      </c>
      <c r="AG29" s="269">
        <v>58</v>
      </c>
      <c r="AH29" s="49">
        <v>18</v>
      </c>
      <c r="AI29" s="269">
        <v>34</v>
      </c>
      <c r="AJ29" s="269">
        <v>0</v>
      </c>
      <c r="AK29" s="269">
        <v>0</v>
      </c>
      <c r="AL29" s="269">
        <v>106</v>
      </c>
      <c r="AM29" s="269">
        <v>112</v>
      </c>
      <c r="AN29" s="269">
        <v>46</v>
      </c>
      <c r="AO29" s="269">
        <v>0</v>
      </c>
      <c r="AP29" s="269">
        <v>0</v>
      </c>
      <c r="AQ29" s="269">
        <v>102</v>
      </c>
      <c r="AR29" s="49">
        <v>2</v>
      </c>
      <c r="AS29" s="269">
        <v>21</v>
      </c>
      <c r="AT29" s="269">
        <v>0</v>
      </c>
      <c r="AU29" s="269">
        <v>0</v>
      </c>
      <c r="AV29" s="49">
        <v>0</v>
      </c>
      <c r="AW29" s="269">
        <v>0</v>
      </c>
      <c r="AX29" s="269">
        <v>0</v>
      </c>
      <c r="AY29" s="269">
        <v>0</v>
      </c>
      <c r="AZ29" s="269">
        <v>117</v>
      </c>
      <c r="BA29" s="269">
        <v>0</v>
      </c>
      <c r="BB29" s="269">
        <v>79</v>
      </c>
      <c r="BC29" s="269">
        <v>117</v>
      </c>
      <c r="BD29" s="269">
        <v>58</v>
      </c>
      <c r="BE29" s="269">
        <v>96</v>
      </c>
      <c r="BF29" s="269">
        <v>107</v>
      </c>
      <c r="BG29" s="269">
        <v>47</v>
      </c>
      <c r="BH29" s="269">
        <v>0</v>
      </c>
      <c r="BI29" s="269">
        <v>82</v>
      </c>
      <c r="BJ29" s="269">
        <v>0</v>
      </c>
      <c r="BK29" s="49">
        <v>0</v>
      </c>
      <c r="BL29" s="269">
        <v>0</v>
      </c>
      <c r="BM29" s="269">
        <v>48</v>
      </c>
      <c r="BN29" s="269">
        <v>112</v>
      </c>
      <c r="BO29" s="269">
        <v>80</v>
      </c>
      <c r="BP29" s="269">
        <v>0</v>
      </c>
      <c r="BQ29" s="269">
        <v>113</v>
      </c>
      <c r="BR29" s="269">
        <v>124</v>
      </c>
      <c r="BS29" s="49">
        <v>18</v>
      </c>
      <c r="BT29" s="269">
        <v>72</v>
      </c>
      <c r="BU29" s="269">
        <v>0</v>
      </c>
      <c r="BV29" s="269">
        <v>0</v>
      </c>
      <c r="BW29" s="269">
        <v>39</v>
      </c>
      <c r="BX29" s="269">
        <v>0</v>
      </c>
      <c r="BY29" s="269">
        <v>0</v>
      </c>
      <c r="BZ29" s="269">
        <v>0</v>
      </c>
      <c r="CA29" s="269">
        <v>117</v>
      </c>
      <c r="CB29" s="49">
        <v>0</v>
      </c>
      <c r="CC29" s="269">
        <v>103</v>
      </c>
      <c r="CD29" s="269">
        <v>0</v>
      </c>
      <c r="CE29" s="269">
        <v>0</v>
      </c>
      <c r="CF29" s="269">
        <v>30</v>
      </c>
      <c r="CG29" s="269">
        <v>24</v>
      </c>
      <c r="CH29" s="269">
        <v>0</v>
      </c>
      <c r="CI29" s="269">
        <v>54</v>
      </c>
      <c r="CJ29" s="269">
        <v>129</v>
      </c>
      <c r="CK29" s="269">
        <v>26</v>
      </c>
      <c r="CL29" s="269">
        <v>0</v>
      </c>
      <c r="CM29" s="269">
        <v>71</v>
      </c>
      <c r="CN29" s="269">
        <v>80</v>
      </c>
      <c r="CO29" s="269">
        <v>0</v>
      </c>
      <c r="CP29" s="269">
        <v>123</v>
      </c>
      <c r="CQ29" s="269">
        <v>79</v>
      </c>
      <c r="CR29" s="49">
        <v>19</v>
      </c>
      <c r="CS29" s="269">
        <v>0</v>
      </c>
      <c r="CT29" s="269">
        <v>135</v>
      </c>
      <c r="CU29" s="269">
        <v>0</v>
      </c>
      <c r="CV29" s="269">
        <v>0</v>
      </c>
      <c r="CW29" s="269">
        <v>135</v>
      </c>
      <c r="CX29" s="269">
        <v>68</v>
      </c>
      <c r="CY29" s="269">
        <v>31</v>
      </c>
      <c r="CZ29" s="269">
        <v>26</v>
      </c>
      <c r="DA29" s="269">
        <v>116</v>
      </c>
      <c r="DB29" s="269">
        <v>39</v>
      </c>
      <c r="DC29" s="269">
        <v>26</v>
      </c>
      <c r="DD29" s="269">
        <v>43</v>
      </c>
      <c r="DE29" s="49">
        <v>0</v>
      </c>
      <c r="DF29" s="269">
        <v>71</v>
      </c>
      <c r="DG29" s="269">
        <v>136</v>
      </c>
      <c r="DH29" s="269">
        <v>71</v>
      </c>
      <c r="DI29" s="269">
        <v>113</v>
      </c>
      <c r="DJ29" s="269">
        <v>102</v>
      </c>
      <c r="DK29" s="269">
        <v>26</v>
      </c>
      <c r="DL29" s="269">
        <v>0</v>
      </c>
      <c r="DM29" s="269">
        <v>97</v>
      </c>
      <c r="DN29" s="49">
        <v>19</v>
      </c>
      <c r="DO29" s="269">
        <v>0</v>
      </c>
      <c r="DP29" s="269">
        <v>0</v>
      </c>
      <c r="DQ29" s="269">
        <v>67</v>
      </c>
      <c r="DR29" s="269">
        <v>119</v>
      </c>
      <c r="DS29" s="269">
        <v>0</v>
      </c>
      <c r="DT29" s="269">
        <v>0</v>
      </c>
      <c r="DU29" s="269">
        <v>49</v>
      </c>
      <c r="DV29" s="269">
        <v>0</v>
      </c>
      <c r="DW29" s="303">
        <v>42</v>
      </c>
      <c r="DX29" s="269">
        <v>25</v>
      </c>
      <c r="DY29" s="49">
        <v>0</v>
      </c>
      <c r="DZ29" s="49">
        <v>13</v>
      </c>
      <c r="EA29" s="269">
        <v>41</v>
      </c>
      <c r="EB29" s="49">
        <v>0</v>
      </c>
      <c r="EC29" s="269">
        <v>0</v>
      </c>
      <c r="ED29" s="269">
        <v>84</v>
      </c>
      <c r="EE29" s="269">
        <v>102</v>
      </c>
      <c r="EF29" s="269">
        <v>0</v>
      </c>
      <c r="EG29" s="49">
        <v>10</v>
      </c>
      <c r="EH29" s="49">
        <v>0</v>
      </c>
      <c r="EI29" s="269">
        <v>105</v>
      </c>
      <c r="EJ29" s="269">
        <v>40</v>
      </c>
      <c r="EK29" s="269">
        <v>83</v>
      </c>
      <c r="EL29" s="269">
        <v>0</v>
      </c>
      <c r="EM29" s="49">
        <v>11</v>
      </c>
      <c r="EN29" s="269">
        <v>33</v>
      </c>
      <c r="EO29" s="269">
        <v>130</v>
      </c>
      <c r="EP29" s="269">
        <v>0</v>
      </c>
      <c r="EQ29" s="269">
        <v>0</v>
      </c>
      <c r="ER29" s="269">
        <v>59</v>
      </c>
      <c r="ES29" s="269">
        <v>25</v>
      </c>
      <c r="ET29" s="269">
        <v>103</v>
      </c>
      <c r="EU29" s="269">
        <v>0</v>
      </c>
      <c r="EV29" s="269">
        <v>0</v>
      </c>
      <c r="EW29" s="269">
        <v>0</v>
      </c>
      <c r="EX29" s="269">
        <v>56</v>
      </c>
      <c r="EY29" s="269">
        <v>52</v>
      </c>
      <c r="EZ29" s="269">
        <v>0</v>
      </c>
      <c r="FA29" s="269">
        <v>87</v>
      </c>
      <c r="FB29" s="269">
        <v>76</v>
      </c>
      <c r="FC29" s="269">
        <v>131</v>
      </c>
      <c r="FD29" s="269">
        <v>131</v>
      </c>
      <c r="FE29" s="269">
        <v>82</v>
      </c>
      <c r="FF29" s="269">
        <v>79</v>
      </c>
      <c r="FG29" s="269">
        <v>122</v>
      </c>
      <c r="FH29" s="49">
        <v>30</v>
      </c>
      <c r="FI29" s="269">
        <v>0</v>
      </c>
      <c r="FJ29" s="269">
        <v>43</v>
      </c>
      <c r="FK29" s="269">
        <v>31</v>
      </c>
      <c r="FL29" s="269">
        <v>0</v>
      </c>
      <c r="FM29" s="269">
        <v>0</v>
      </c>
      <c r="FN29" s="269">
        <v>56</v>
      </c>
      <c r="FO29" s="269">
        <v>48</v>
      </c>
      <c r="FP29" s="269">
        <v>58</v>
      </c>
      <c r="FQ29" s="269">
        <v>46</v>
      </c>
      <c r="FR29" s="269">
        <v>58</v>
      </c>
      <c r="FS29" s="269">
        <v>0</v>
      </c>
      <c r="FT29" s="269">
        <v>59</v>
      </c>
      <c r="FU29" s="269">
        <v>135</v>
      </c>
      <c r="FV29" s="269">
        <v>85</v>
      </c>
      <c r="FW29" s="269">
        <v>114</v>
      </c>
      <c r="FX29" s="269">
        <v>26</v>
      </c>
      <c r="FY29" s="269">
        <v>116</v>
      </c>
      <c r="FZ29" s="269">
        <v>46</v>
      </c>
      <c r="GA29" s="269">
        <v>114</v>
      </c>
      <c r="GB29" s="269">
        <v>0</v>
      </c>
      <c r="GC29" s="269">
        <v>104</v>
      </c>
      <c r="GD29" s="269">
        <v>82</v>
      </c>
      <c r="GE29" s="269">
        <v>103</v>
      </c>
      <c r="GF29" s="269">
        <v>0</v>
      </c>
      <c r="GG29" s="269">
        <v>37</v>
      </c>
      <c r="GH29" s="269">
        <v>0</v>
      </c>
      <c r="GI29" s="269">
        <v>120</v>
      </c>
      <c r="GJ29" s="269">
        <v>98</v>
      </c>
      <c r="GK29" s="49">
        <v>0</v>
      </c>
      <c r="GL29" s="269">
        <v>25</v>
      </c>
      <c r="GM29" s="269">
        <v>50</v>
      </c>
      <c r="GN29" s="269">
        <v>31</v>
      </c>
      <c r="GO29" s="269">
        <v>88</v>
      </c>
      <c r="GP29" s="49">
        <v>20</v>
      </c>
      <c r="GQ29" s="303">
        <v>45</v>
      </c>
      <c r="HC29" s="1"/>
      <c r="HD29" s="1"/>
      <c r="HE29" s="1"/>
      <c r="HF29" s="1"/>
    </row>
    <row r="30" spans="1:214" ht="15.75">
      <c r="A30" s="277" t="s">
        <v>1666</v>
      </c>
      <c r="D30" s="56">
        <f t="shared" si="0"/>
        <v>11420</v>
      </c>
      <c r="E30" s="269">
        <v>106</v>
      </c>
      <c r="F30" s="269">
        <v>77</v>
      </c>
      <c r="G30" s="269">
        <v>71</v>
      </c>
      <c r="H30" s="269">
        <v>72</v>
      </c>
      <c r="I30" s="269">
        <v>68</v>
      </c>
      <c r="J30" s="269">
        <v>128</v>
      </c>
      <c r="K30" s="269">
        <v>92</v>
      </c>
      <c r="L30" s="269">
        <v>0</v>
      </c>
      <c r="M30" s="49">
        <v>86</v>
      </c>
      <c r="N30" s="269">
        <v>70</v>
      </c>
      <c r="O30" s="269">
        <v>82</v>
      </c>
      <c r="P30" s="269">
        <v>97</v>
      </c>
      <c r="Q30" s="269">
        <v>0</v>
      </c>
      <c r="R30" s="49">
        <v>90</v>
      </c>
      <c r="S30" s="269">
        <v>103</v>
      </c>
      <c r="T30" s="269">
        <v>0</v>
      </c>
      <c r="U30" s="269">
        <v>116</v>
      </c>
      <c r="V30" s="269">
        <v>104</v>
      </c>
      <c r="W30" s="269">
        <v>0</v>
      </c>
      <c r="X30" s="269">
        <v>110</v>
      </c>
      <c r="Y30" s="269">
        <v>0</v>
      </c>
      <c r="Z30" s="269">
        <v>57</v>
      </c>
      <c r="AA30" s="269">
        <v>40</v>
      </c>
      <c r="AB30" s="269">
        <v>0</v>
      </c>
      <c r="AC30" s="269">
        <v>74</v>
      </c>
      <c r="AD30" s="269">
        <v>93</v>
      </c>
      <c r="AE30" s="269">
        <v>28</v>
      </c>
      <c r="AF30" s="269">
        <v>123</v>
      </c>
      <c r="AG30" s="269">
        <v>80</v>
      </c>
      <c r="AH30" s="269">
        <v>84</v>
      </c>
      <c r="AI30" s="269">
        <v>96</v>
      </c>
      <c r="AJ30" s="269">
        <v>0</v>
      </c>
      <c r="AK30" s="269">
        <v>0</v>
      </c>
      <c r="AL30" s="269">
        <v>97</v>
      </c>
      <c r="AM30" s="269">
        <v>108</v>
      </c>
      <c r="AN30" s="269">
        <v>73</v>
      </c>
      <c r="AO30" s="269">
        <v>113</v>
      </c>
      <c r="AP30" s="269">
        <v>105</v>
      </c>
      <c r="AQ30" s="269">
        <v>115</v>
      </c>
      <c r="AR30" s="269">
        <v>47</v>
      </c>
      <c r="AS30" s="269">
        <v>128</v>
      </c>
      <c r="AT30" s="269">
        <v>57</v>
      </c>
      <c r="AU30" s="269">
        <v>0</v>
      </c>
      <c r="AV30" s="269">
        <v>113</v>
      </c>
      <c r="AW30" s="269">
        <v>0</v>
      </c>
      <c r="AX30" s="269">
        <v>76</v>
      </c>
      <c r="AY30" s="269">
        <v>0</v>
      </c>
      <c r="AZ30" s="269">
        <v>101</v>
      </c>
      <c r="BA30" s="269">
        <v>0</v>
      </c>
      <c r="BB30" s="269">
        <v>53</v>
      </c>
      <c r="BC30" s="269">
        <v>0</v>
      </c>
      <c r="BD30" s="269">
        <v>123</v>
      </c>
      <c r="BE30" s="269">
        <v>112</v>
      </c>
      <c r="BF30" s="269">
        <v>112</v>
      </c>
      <c r="BG30" s="269">
        <v>110</v>
      </c>
      <c r="BH30" s="269">
        <v>0</v>
      </c>
      <c r="BI30" s="269">
        <v>0</v>
      </c>
      <c r="BJ30" s="269">
        <v>0</v>
      </c>
      <c r="BK30" s="269">
        <v>115</v>
      </c>
      <c r="BL30" s="269">
        <v>0</v>
      </c>
      <c r="BM30" s="269">
        <v>41</v>
      </c>
      <c r="BN30" s="269">
        <v>124</v>
      </c>
      <c r="BO30" s="269">
        <v>67</v>
      </c>
      <c r="BP30" s="269">
        <v>0</v>
      </c>
      <c r="BQ30" s="269">
        <v>0</v>
      </c>
      <c r="BR30" s="269">
        <v>98</v>
      </c>
      <c r="BS30" s="269">
        <v>70</v>
      </c>
      <c r="BT30" s="269">
        <v>125</v>
      </c>
      <c r="BU30" s="269">
        <v>95</v>
      </c>
      <c r="BV30" s="269">
        <v>0</v>
      </c>
      <c r="BW30" s="269">
        <v>107</v>
      </c>
      <c r="BX30" s="269">
        <v>0</v>
      </c>
      <c r="BY30" s="269">
        <v>100</v>
      </c>
      <c r="BZ30" s="269">
        <v>0</v>
      </c>
      <c r="CA30" s="269">
        <v>104</v>
      </c>
      <c r="CB30" s="269">
        <v>108</v>
      </c>
      <c r="CC30" s="269">
        <v>0</v>
      </c>
      <c r="CD30" s="269">
        <v>0</v>
      </c>
      <c r="CE30" s="269">
        <v>0</v>
      </c>
      <c r="CF30" s="269">
        <v>88</v>
      </c>
      <c r="CG30" s="269">
        <v>134</v>
      </c>
      <c r="CH30" s="269">
        <v>0</v>
      </c>
      <c r="CI30" s="269">
        <v>30</v>
      </c>
      <c r="CJ30" s="269">
        <v>0</v>
      </c>
      <c r="CK30" s="269">
        <v>76</v>
      </c>
      <c r="CL30" s="269">
        <v>0</v>
      </c>
      <c r="CM30" s="269">
        <v>0</v>
      </c>
      <c r="CN30" s="269">
        <v>0</v>
      </c>
      <c r="CO30" s="269">
        <v>0</v>
      </c>
      <c r="CP30" s="269">
        <v>106</v>
      </c>
      <c r="CQ30" s="269">
        <v>111</v>
      </c>
      <c r="CR30" s="269">
        <v>84</v>
      </c>
      <c r="CS30" s="269">
        <v>96</v>
      </c>
      <c r="CT30" s="269">
        <v>0</v>
      </c>
      <c r="CU30" s="269">
        <v>0</v>
      </c>
      <c r="CV30" s="269">
        <v>0</v>
      </c>
      <c r="CW30" s="269">
        <v>0</v>
      </c>
      <c r="CX30" s="269">
        <v>22</v>
      </c>
      <c r="CY30" s="269">
        <v>103</v>
      </c>
      <c r="CZ30" s="49">
        <v>93</v>
      </c>
      <c r="DA30" s="269">
        <v>130</v>
      </c>
      <c r="DB30" s="269">
        <v>45</v>
      </c>
      <c r="DC30" s="269">
        <v>91</v>
      </c>
      <c r="DD30" s="269">
        <v>0</v>
      </c>
      <c r="DE30" s="269">
        <v>69</v>
      </c>
      <c r="DF30" s="269">
        <v>87</v>
      </c>
      <c r="DG30" s="269">
        <v>128</v>
      </c>
      <c r="DH30" s="269">
        <v>90</v>
      </c>
      <c r="DI30" s="269">
        <v>0</v>
      </c>
      <c r="DJ30" s="269">
        <v>50</v>
      </c>
      <c r="DK30" s="269">
        <v>112</v>
      </c>
      <c r="DL30" s="269">
        <v>103</v>
      </c>
      <c r="DM30" s="269">
        <v>90</v>
      </c>
      <c r="DN30" s="269">
        <v>104</v>
      </c>
      <c r="DO30" s="269">
        <v>0</v>
      </c>
      <c r="DP30" s="269">
        <v>119</v>
      </c>
      <c r="DQ30" s="269">
        <v>46</v>
      </c>
      <c r="DR30" s="269">
        <v>0</v>
      </c>
      <c r="DS30" s="49">
        <v>0</v>
      </c>
      <c r="DT30" s="269">
        <v>0</v>
      </c>
      <c r="DU30" s="269">
        <v>60</v>
      </c>
      <c r="DV30" s="269">
        <v>96</v>
      </c>
      <c r="DW30" s="303">
        <v>104</v>
      </c>
      <c r="DX30" s="49">
        <v>0</v>
      </c>
      <c r="DY30" s="269">
        <v>51</v>
      </c>
      <c r="DZ30" s="269">
        <v>74</v>
      </c>
      <c r="EA30" s="269">
        <v>59</v>
      </c>
      <c r="EB30" s="269">
        <v>102</v>
      </c>
      <c r="EC30" s="269">
        <v>0</v>
      </c>
      <c r="ED30" s="269">
        <v>70</v>
      </c>
      <c r="EE30" s="269">
        <v>49</v>
      </c>
      <c r="EF30" s="269">
        <v>0</v>
      </c>
      <c r="EG30" s="269">
        <v>106</v>
      </c>
      <c r="EH30" s="269">
        <v>0</v>
      </c>
      <c r="EI30" s="49">
        <v>0</v>
      </c>
      <c r="EJ30" s="49">
        <v>94</v>
      </c>
      <c r="EK30" s="269">
        <v>99</v>
      </c>
      <c r="EL30" s="269">
        <v>0</v>
      </c>
      <c r="EM30" s="269">
        <v>95</v>
      </c>
      <c r="EN30" s="269">
        <v>93</v>
      </c>
      <c r="EO30" s="269">
        <v>111</v>
      </c>
      <c r="EP30" s="269">
        <v>0</v>
      </c>
      <c r="EQ30" s="269">
        <v>84</v>
      </c>
      <c r="ER30" s="269">
        <v>80</v>
      </c>
      <c r="ES30" s="269">
        <v>119</v>
      </c>
      <c r="ET30" s="269">
        <v>0</v>
      </c>
      <c r="EU30" s="269">
        <v>0</v>
      </c>
      <c r="EV30" s="269">
        <v>0</v>
      </c>
      <c r="EW30" s="269">
        <v>0</v>
      </c>
      <c r="EX30" s="269">
        <v>39</v>
      </c>
      <c r="EY30" s="269">
        <v>30</v>
      </c>
      <c r="EZ30" s="269">
        <v>0</v>
      </c>
      <c r="FA30" s="269">
        <v>124</v>
      </c>
      <c r="FB30" s="269">
        <v>0</v>
      </c>
      <c r="FC30" s="49">
        <v>8</v>
      </c>
      <c r="FD30" s="49">
        <v>11</v>
      </c>
      <c r="FE30" s="269">
        <v>97</v>
      </c>
      <c r="FF30" s="269">
        <v>124</v>
      </c>
      <c r="FG30" s="269">
        <v>0</v>
      </c>
      <c r="FH30" s="269">
        <v>68</v>
      </c>
      <c r="FI30" s="269">
        <v>0</v>
      </c>
      <c r="FJ30" s="269">
        <v>55</v>
      </c>
      <c r="FK30" s="269">
        <v>109</v>
      </c>
      <c r="FL30" s="269">
        <v>77</v>
      </c>
      <c r="FM30" s="269">
        <v>0</v>
      </c>
      <c r="FN30" s="269">
        <v>61</v>
      </c>
      <c r="FO30" s="269">
        <v>0</v>
      </c>
      <c r="FP30" s="269">
        <v>122</v>
      </c>
      <c r="FQ30" s="269">
        <v>113</v>
      </c>
      <c r="FR30" s="269">
        <v>75</v>
      </c>
      <c r="FS30" s="269">
        <v>0</v>
      </c>
      <c r="FT30" s="269">
        <v>107</v>
      </c>
      <c r="FU30" s="269">
        <v>110</v>
      </c>
      <c r="FV30" s="269">
        <v>0</v>
      </c>
      <c r="FW30" s="269">
        <v>112</v>
      </c>
      <c r="FX30" s="49">
        <v>86</v>
      </c>
      <c r="FY30" s="49">
        <v>17</v>
      </c>
      <c r="FZ30" s="269">
        <v>37</v>
      </c>
      <c r="GA30" s="269">
        <v>0</v>
      </c>
      <c r="GB30" s="269">
        <v>0</v>
      </c>
      <c r="GC30" s="269">
        <v>0</v>
      </c>
      <c r="GD30" s="269">
        <v>88</v>
      </c>
      <c r="GE30" s="269">
        <v>82</v>
      </c>
      <c r="GF30" s="269">
        <v>0</v>
      </c>
      <c r="GG30" s="269">
        <v>42</v>
      </c>
      <c r="GH30" s="269">
        <v>97</v>
      </c>
      <c r="GI30" s="269">
        <v>0</v>
      </c>
      <c r="GJ30" s="269">
        <v>0</v>
      </c>
      <c r="GK30" s="269">
        <v>112</v>
      </c>
      <c r="GL30" s="269">
        <v>117</v>
      </c>
      <c r="GM30" s="269">
        <v>118</v>
      </c>
      <c r="GN30" s="269">
        <v>130</v>
      </c>
      <c r="GO30" s="269">
        <v>63</v>
      </c>
      <c r="GP30" s="269">
        <v>128</v>
      </c>
      <c r="GQ30" s="303">
        <v>164</v>
      </c>
      <c r="HC30" s="1"/>
      <c r="HD30" s="1"/>
      <c r="HE30" s="1"/>
      <c r="HF30" s="1"/>
    </row>
    <row r="31" spans="1:214" ht="15.75">
      <c r="A31" s="105" t="s">
        <v>1344</v>
      </c>
      <c r="D31" s="56">
        <f t="shared" si="0"/>
        <v>10967</v>
      </c>
      <c r="E31" s="269">
        <v>123</v>
      </c>
      <c r="F31" s="269">
        <v>83</v>
      </c>
      <c r="G31" s="269">
        <v>87</v>
      </c>
      <c r="H31" s="269">
        <v>80</v>
      </c>
      <c r="I31" s="269">
        <v>0</v>
      </c>
      <c r="J31" s="269">
        <v>130</v>
      </c>
      <c r="K31" s="269">
        <v>108</v>
      </c>
      <c r="L31" s="269">
        <v>0</v>
      </c>
      <c r="M31" s="269">
        <v>100</v>
      </c>
      <c r="N31" s="269">
        <v>0</v>
      </c>
      <c r="O31" s="269">
        <v>57</v>
      </c>
      <c r="P31" s="269">
        <v>100</v>
      </c>
      <c r="Q31" s="269">
        <v>0</v>
      </c>
      <c r="R31" s="49">
        <v>0</v>
      </c>
      <c r="S31" s="269">
        <v>126</v>
      </c>
      <c r="T31" s="269">
        <v>0</v>
      </c>
      <c r="U31" s="269">
        <v>96</v>
      </c>
      <c r="V31" s="269">
        <v>70</v>
      </c>
      <c r="W31" s="269">
        <v>92</v>
      </c>
      <c r="X31" s="269">
        <v>128</v>
      </c>
      <c r="Y31" s="269">
        <v>0</v>
      </c>
      <c r="Z31" s="269">
        <v>43</v>
      </c>
      <c r="AA31" s="269">
        <v>136</v>
      </c>
      <c r="AB31" s="269">
        <v>125</v>
      </c>
      <c r="AC31" s="49">
        <v>20</v>
      </c>
      <c r="AD31" s="269">
        <v>96</v>
      </c>
      <c r="AE31" s="269">
        <v>82</v>
      </c>
      <c r="AF31" s="269">
        <v>103</v>
      </c>
      <c r="AG31" s="269">
        <v>108</v>
      </c>
      <c r="AH31" s="269">
        <v>93</v>
      </c>
      <c r="AI31" s="269">
        <v>80</v>
      </c>
      <c r="AJ31" s="269">
        <v>0</v>
      </c>
      <c r="AK31" s="269">
        <v>85</v>
      </c>
      <c r="AL31" s="269">
        <v>84</v>
      </c>
      <c r="AM31" s="269">
        <v>46</v>
      </c>
      <c r="AN31" s="269">
        <v>105</v>
      </c>
      <c r="AO31" s="269">
        <v>0</v>
      </c>
      <c r="AP31" s="269">
        <v>0</v>
      </c>
      <c r="AQ31" s="49">
        <v>18</v>
      </c>
      <c r="AR31" s="269">
        <v>59</v>
      </c>
      <c r="AS31" s="269">
        <v>97</v>
      </c>
      <c r="AT31" s="269">
        <v>0</v>
      </c>
      <c r="AU31" s="269">
        <v>94</v>
      </c>
      <c r="AV31" s="269">
        <v>58</v>
      </c>
      <c r="AW31" s="269">
        <v>0</v>
      </c>
      <c r="AX31" s="269">
        <v>62</v>
      </c>
      <c r="AY31" s="269">
        <v>0</v>
      </c>
      <c r="AZ31" s="269">
        <v>97</v>
      </c>
      <c r="BA31" s="269">
        <v>0</v>
      </c>
      <c r="BB31" s="269">
        <v>97</v>
      </c>
      <c r="BC31" s="269">
        <v>117</v>
      </c>
      <c r="BD31" s="269">
        <v>87</v>
      </c>
      <c r="BE31" s="269">
        <v>60</v>
      </c>
      <c r="BF31" s="49">
        <v>19</v>
      </c>
      <c r="BG31" s="269">
        <v>128</v>
      </c>
      <c r="BH31" s="269">
        <v>101</v>
      </c>
      <c r="BI31" s="269">
        <v>82</v>
      </c>
      <c r="BJ31" s="269">
        <v>0</v>
      </c>
      <c r="BK31" s="269">
        <v>96</v>
      </c>
      <c r="BL31" s="269">
        <v>0</v>
      </c>
      <c r="BM31" s="49">
        <v>11</v>
      </c>
      <c r="BN31" s="269">
        <v>64</v>
      </c>
      <c r="BO31" s="269">
        <v>58</v>
      </c>
      <c r="BP31" s="269">
        <v>0</v>
      </c>
      <c r="BQ31" s="269">
        <v>0</v>
      </c>
      <c r="BR31" s="269">
        <v>62</v>
      </c>
      <c r="BS31" s="269">
        <v>127</v>
      </c>
      <c r="BT31" s="269">
        <v>96</v>
      </c>
      <c r="BU31" s="269">
        <v>95</v>
      </c>
      <c r="BV31" s="269">
        <v>0</v>
      </c>
      <c r="BW31" s="269">
        <v>32</v>
      </c>
      <c r="BX31" s="269">
        <v>105</v>
      </c>
      <c r="BY31" s="269">
        <v>64</v>
      </c>
      <c r="BZ31" s="269">
        <v>132</v>
      </c>
      <c r="CA31" s="49">
        <v>7</v>
      </c>
      <c r="CB31" s="269">
        <v>29</v>
      </c>
      <c r="CC31" s="269">
        <v>0</v>
      </c>
      <c r="CD31" s="269">
        <v>0</v>
      </c>
      <c r="CE31" s="269">
        <v>0</v>
      </c>
      <c r="CF31" s="269">
        <v>34</v>
      </c>
      <c r="CG31" s="269">
        <v>57</v>
      </c>
      <c r="CH31" s="269">
        <v>0</v>
      </c>
      <c r="CI31" s="269">
        <v>80</v>
      </c>
      <c r="CJ31" s="269">
        <v>0</v>
      </c>
      <c r="CK31" s="269">
        <v>102</v>
      </c>
      <c r="CL31" s="269">
        <v>0</v>
      </c>
      <c r="CM31" s="269">
        <v>82</v>
      </c>
      <c r="CN31" s="269">
        <v>54</v>
      </c>
      <c r="CO31" s="269">
        <v>73</v>
      </c>
      <c r="CP31" s="269">
        <v>62</v>
      </c>
      <c r="CQ31" s="269">
        <v>0</v>
      </c>
      <c r="CR31" s="269">
        <v>122</v>
      </c>
      <c r="CS31" s="269">
        <v>96</v>
      </c>
      <c r="CT31" s="269">
        <v>0</v>
      </c>
      <c r="CU31" s="269">
        <v>0</v>
      </c>
      <c r="CV31" s="269">
        <v>0</v>
      </c>
      <c r="CW31" s="269">
        <v>0</v>
      </c>
      <c r="CX31" s="269">
        <v>85</v>
      </c>
      <c r="CY31" s="269">
        <v>40</v>
      </c>
      <c r="CZ31" s="269">
        <v>121</v>
      </c>
      <c r="DA31" s="269">
        <v>72</v>
      </c>
      <c r="DB31" s="49">
        <v>0</v>
      </c>
      <c r="DC31" s="269">
        <v>107</v>
      </c>
      <c r="DD31" s="269">
        <v>0</v>
      </c>
      <c r="DE31" s="269">
        <v>44</v>
      </c>
      <c r="DF31" s="269">
        <v>23</v>
      </c>
      <c r="DG31" s="269">
        <v>48</v>
      </c>
      <c r="DH31" s="269">
        <v>57</v>
      </c>
      <c r="DI31" s="269">
        <v>0</v>
      </c>
      <c r="DJ31" s="269">
        <v>100</v>
      </c>
      <c r="DK31" s="269">
        <v>78</v>
      </c>
      <c r="DL31" s="269">
        <v>103</v>
      </c>
      <c r="DM31" s="269">
        <v>40</v>
      </c>
      <c r="DN31" s="269">
        <v>113</v>
      </c>
      <c r="DO31" s="269">
        <v>0</v>
      </c>
      <c r="DP31" s="269">
        <v>0</v>
      </c>
      <c r="DQ31" s="269">
        <v>121</v>
      </c>
      <c r="DR31" s="269">
        <v>0</v>
      </c>
      <c r="DS31" s="269">
        <v>0</v>
      </c>
      <c r="DT31" s="269">
        <v>114</v>
      </c>
      <c r="DU31" s="269">
        <v>134</v>
      </c>
      <c r="DV31" s="269">
        <v>113</v>
      </c>
      <c r="DW31" s="303">
        <v>56</v>
      </c>
      <c r="DX31" s="49">
        <v>90</v>
      </c>
      <c r="DY31" s="269">
        <v>129</v>
      </c>
      <c r="DZ31" s="269">
        <v>61</v>
      </c>
      <c r="EA31" s="269">
        <v>134</v>
      </c>
      <c r="EB31" s="269">
        <v>81</v>
      </c>
      <c r="EC31" s="269">
        <v>0</v>
      </c>
      <c r="ED31" s="269">
        <v>0</v>
      </c>
      <c r="EE31" s="269">
        <v>21</v>
      </c>
      <c r="EF31" s="269">
        <v>0</v>
      </c>
      <c r="EG31" s="269">
        <v>44</v>
      </c>
      <c r="EH31" s="269">
        <v>0</v>
      </c>
      <c r="EI31" s="269">
        <v>99</v>
      </c>
      <c r="EJ31" s="269">
        <v>68</v>
      </c>
      <c r="EK31" s="269">
        <v>91</v>
      </c>
      <c r="EL31" s="269">
        <v>117</v>
      </c>
      <c r="EM31" s="269">
        <v>84</v>
      </c>
      <c r="EN31" s="269">
        <v>42</v>
      </c>
      <c r="EO31" s="269">
        <v>0</v>
      </c>
      <c r="EP31" s="269">
        <v>0</v>
      </c>
      <c r="EQ31" s="269">
        <v>107</v>
      </c>
      <c r="ER31" s="269">
        <v>37</v>
      </c>
      <c r="ES31" s="49">
        <v>89</v>
      </c>
      <c r="ET31" s="269">
        <v>0</v>
      </c>
      <c r="EU31" s="269">
        <v>122</v>
      </c>
      <c r="EV31" s="269">
        <v>0</v>
      </c>
      <c r="EW31" s="269">
        <v>0</v>
      </c>
      <c r="EX31" s="269">
        <v>109</v>
      </c>
      <c r="EY31" s="269">
        <v>85</v>
      </c>
      <c r="EZ31" s="269">
        <v>0</v>
      </c>
      <c r="FA31" s="269">
        <v>0</v>
      </c>
      <c r="FB31" s="269">
        <v>119</v>
      </c>
      <c r="FC31" s="269">
        <v>72</v>
      </c>
      <c r="FD31" s="49">
        <v>11</v>
      </c>
      <c r="FE31" s="269">
        <v>23</v>
      </c>
      <c r="FF31" s="269">
        <v>54</v>
      </c>
      <c r="FG31" s="269">
        <v>44</v>
      </c>
      <c r="FH31" s="269">
        <v>76</v>
      </c>
      <c r="FI31" s="269">
        <v>0</v>
      </c>
      <c r="FJ31" s="269">
        <v>36</v>
      </c>
      <c r="FK31" s="269">
        <v>49</v>
      </c>
      <c r="FL31" s="269">
        <v>58</v>
      </c>
      <c r="FM31" s="269">
        <v>0</v>
      </c>
      <c r="FN31" s="269">
        <v>0</v>
      </c>
      <c r="FO31" s="269">
        <v>0</v>
      </c>
      <c r="FP31" s="269">
        <v>59</v>
      </c>
      <c r="FQ31" s="269">
        <v>53</v>
      </c>
      <c r="FR31" s="269">
        <v>99</v>
      </c>
      <c r="FS31" s="269">
        <v>104</v>
      </c>
      <c r="FT31" s="269">
        <v>25</v>
      </c>
      <c r="FU31" s="269">
        <v>69</v>
      </c>
      <c r="FV31" s="269">
        <v>0</v>
      </c>
      <c r="FW31" s="269">
        <v>127</v>
      </c>
      <c r="FX31" s="269">
        <v>35</v>
      </c>
      <c r="FY31" s="269">
        <v>136</v>
      </c>
      <c r="FZ31" s="269">
        <v>93</v>
      </c>
      <c r="GA31" s="269">
        <v>0</v>
      </c>
      <c r="GB31" s="269">
        <v>0</v>
      </c>
      <c r="GC31" s="269">
        <v>84</v>
      </c>
      <c r="GD31" s="49">
        <v>89</v>
      </c>
      <c r="GE31" s="269">
        <v>24</v>
      </c>
      <c r="GF31" s="269">
        <v>0</v>
      </c>
      <c r="GG31" s="269">
        <v>124</v>
      </c>
      <c r="GH31" s="269">
        <v>82</v>
      </c>
      <c r="GI31" s="269">
        <v>108</v>
      </c>
      <c r="GJ31" s="269">
        <v>114</v>
      </c>
      <c r="GK31" s="49">
        <v>18</v>
      </c>
      <c r="GL31" s="269">
        <v>51</v>
      </c>
      <c r="GM31" s="269">
        <v>22</v>
      </c>
      <c r="GN31" s="269">
        <v>58</v>
      </c>
      <c r="GO31" s="49">
        <v>17</v>
      </c>
      <c r="GP31" s="269">
        <v>45</v>
      </c>
      <c r="GQ31" s="303">
        <v>108</v>
      </c>
      <c r="HC31" s="1"/>
      <c r="HD31" s="1"/>
      <c r="HE31" s="1"/>
      <c r="HF31" s="1"/>
    </row>
    <row r="32" spans="1:214" ht="15.75">
      <c r="A32" s="106" t="s">
        <v>633</v>
      </c>
      <c r="D32" s="56">
        <f t="shared" si="0"/>
        <v>10147</v>
      </c>
      <c r="E32" s="269">
        <v>79</v>
      </c>
      <c r="F32" s="269">
        <v>95</v>
      </c>
      <c r="G32" s="269">
        <v>43</v>
      </c>
      <c r="H32" s="269">
        <v>83</v>
      </c>
      <c r="I32" s="269">
        <v>90</v>
      </c>
      <c r="J32" s="269">
        <v>56</v>
      </c>
      <c r="K32" s="269">
        <v>126</v>
      </c>
      <c r="L32" s="269">
        <v>0</v>
      </c>
      <c r="M32" s="269">
        <v>0</v>
      </c>
      <c r="N32" s="269">
        <v>117</v>
      </c>
      <c r="O32" s="269">
        <v>117</v>
      </c>
      <c r="P32" s="269">
        <v>41</v>
      </c>
      <c r="Q32" s="269">
        <v>0</v>
      </c>
      <c r="R32" s="49">
        <v>0</v>
      </c>
      <c r="S32" s="269">
        <v>32</v>
      </c>
      <c r="T32" s="269">
        <v>0</v>
      </c>
      <c r="U32" s="269">
        <v>117</v>
      </c>
      <c r="V32" s="269">
        <v>65</v>
      </c>
      <c r="W32" s="269">
        <v>115</v>
      </c>
      <c r="X32" s="269">
        <v>41</v>
      </c>
      <c r="Y32" s="269">
        <v>0</v>
      </c>
      <c r="Z32" s="269">
        <v>101</v>
      </c>
      <c r="AA32" s="269">
        <v>0</v>
      </c>
      <c r="AB32" s="269">
        <v>136</v>
      </c>
      <c r="AC32" s="269">
        <v>100</v>
      </c>
      <c r="AD32" s="49">
        <v>1</v>
      </c>
      <c r="AE32" s="269">
        <v>136</v>
      </c>
      <c r="AF32" s="49">
        <v>3</v>
      </c>
      <c r="AG32" s="49">
        <v>90</v>
      </c>
      <c r="AH32" s="269">
        <v>110</v>
      </c>
      <c r="AI32" s="269">
        <v>59</v>
      </c>
      <c r="AJ32" s="269">
        <v>0</v>
      </c>
      <c r="AK32" s="269">
        <v>0</v>
      </c>
      <c r="AL32" s="49">
        <v>14</v>
      </c>
      <c r="AM32" s="269">
        <v>67</v>
      </c>
      <c r="AN32" s="269">
        <v>134</v>
      </c>
      <c r="AO32" s="269">
        <v>0</v>
      </c>
      <c r="AP32" s="269">
        <v>0</v>
      </c>
      <c r="AQ32" s="269">
        <v>99</v>
      </c>
      <c r="AR32" s="49">
        <v>18</v>
      </c>
      <c r="AS32" s="269">
        <v>101</v>
      </c>
      <c r="AT32" s="269">
        <v>0</v>
      </c>
      <c r="AU32" s="269">
        <v>48</v>
      </c>
      <c r="AV32" s="269">
        <v>50</v>
      </c>
      <c r="AW32" s="269">
        <v>0</v>
      </c>
      <c r="AX32" s="269">
        <v>0</v>
      </c>
      <c r="AY32" s="269">
        <v>0</v>
      </c>
      <c r="AZ32" s="269">
        <v>115</v>
      </c>
      <c r="BA32" s="269">
        <v>0</v>
      </c>
      <c r="BB32" s="269">
        <v>0</v>
      </c>
      <c r="BC32" s="269">
        <v>97</v>
      </c>
      <c r="BD32" s="269">
        <v>75</v>
      </c>
      <c r="BE32" s="269">
        <v>87</v>
      </c>
      <c r="BF32" s="269">
        <v>31</v>
      </c>
      <c r="BG32" s="269">
        <v>77</v>
      </c>
      <c r="BH32" s="269">
        <v>0</v>
      </c>
      <c r="BI32" s="269">
        <v>0</v>
      </c>
      <c r="BJ32" s="269">
        <v>91</v>
      </c>
      <c r="BK32" s="269">
        <v>27</v>
      </c>
      <c r="BL32" s="269">
        <v>67</v>
      </c>
      <c r="BM32" s="49">
        <v>6</v>
      </c>
      <c r="BN32" s="269">
        <v>84</v>
      </c>
      <c r="BO32" s="269">
        <v>83</v>
      </c>
      <c r="BP32" s="269">
        <v>0</v>
      </c>
      <c r="BQ32" s="269">
        <v>0</v>
      </c>
      <c r="BR32" s="269">
        <v>57</v>
      </c>
      <c r="BS32" s="49">
        <v>19</v>
      </c>
      <c r="BT32" s="269">
        <v>51</v>
      </c>
      <c r="BU32" s="269">
        <v>0</v>
      </c>
      <c r="BV32" s="269">
        <v>127</v>
      </c>
      <c r="BW32" s="49">
        <v>4</v>
      </c>
      <c r="BX32" s="269">
        <v>0</v>
      </c>
      <c r="BY32" s="269">
        <v>84</v>
      </c>
      <c r="BZ32" s="269">
        <v>0</v>
      </c>
      <c r="CA32" s="269">
        <v>99</v>
      </c>
      <c r="CB32" s="269">
        <v>30</v>
      </c>
      <c r="CC32" s="269">
        <v>0</v>
      </c>
      <c r="CD32" s="269">
        <v>0</v>
      </c>
      <c r="CE32" s="269">
        <v>0</v>
      </c>
      <c r="CF32" s="269">
        <v>119</v>
      </c>
      <c r="CG32" s="269">
        <v>49</v>
      </c>
      <c r="CH32" s="269">
        <v>130</v>
      </c>
      <c r="CI32" s="49">
        <v>0</v>
      </c>
      <c r="CJ32" s="269">
        <v>119</v>
      </c>
      <c r="CK32" s="269">
        <v>62</v>
      </c>
      <c r="CL32" s="269">
        <v>0</v>
      </c>
      <c r="CM32" s="269">
        <v>127</v>
      </c>
      <c r="CN32" s="269">
        <v>0</v>
      </c>
      <c r="CO32" s="269">
        <v>125</v>
      </c>
      <c r="CP32" s="269">
        <v>75</v>
      </c>
      <c r="CQ32" s="269">
        <v>77</v>
      </c>
      <c r="CR32" s="49">
        <v>0</v>
      </c>
      <c r="CS32" s="269">
        <v>128</v>
      </c>
      <c r="CT32" s="269">
        <v>124</v>
      </c>
      <c r="CU32" s="269">
        <v>0</v>
      </c>
      <c r="CV32" s="269">
        <v>0</v>
      </c>
      <c r="CW32" s="269">
        <v>0</v>
      </c>
      <c r="CX32" s="269">
        <v>105</v>
      </c>
      <c r="CY32" s="269">
        <v>33</v>
      </c>
      <c r="CZ32" s="269">
        <v>96</v>
      </c>
      <c r="DA32" s="269">
        <v>0</v>
      </c>
      <c r="DB32" s="49">
        <v>0</v>
      </c>
      <c r="DC32" s="269">
        <v>106</v>
      </c>
      <c r="DD32" s="49">
        <v>0</v>
      </c>
      <c r="DE32" s="269">
        <v>27</v>
      </c>
      <c r="DF32" s="269">
        <v>23</v>
      </c>
      <c r="DG32" s="269">
        <v>57</v>
      </c>
      <c r="DH32" s="49">
        <v>5</v>
      </c>
      <c r="DI32" s="269">
        <v>0</v>
      </c>
      <c r="DJ32" s="269">
        <v>124</v>
      </c>
      <c r="DK32" s="269">
        <v>43</v>
      </c>
      <c r="DL32" s="269">
        <v>0</v>
      </c>
      <c r="DM32" s="269">
        <v>38</v>
      </c>
      <c r="DN32" s="269">
        <v>21</v>
      </c>
      <c r="DO32" s="269">
        <v>120</v>
      </c>
      <c r="DP32" s="269">
        <v>0</v>
      </c>
      <c r="DQ32" s="269">
        <v>68</v>
      </c>
      <c r="DR32" s="269">
        <v>100</v>
      </c>
      <c r="DS32" s="269">
        <v>0</v>
      </c>
      <c r="DT32" s="269">
        <v>75</v>
      </c>
      <c r="DU32" s="269">
        <v>43</v>
      </c>
      <c r="DV32" s="269">
        <v>129</v>
      </c>
      <c r="DW32" s="303">
        <v>20</v>
      </c>
      <c r="DX32" s="269">
        <v>25</v>
      </c>
      <c r="DY32" s="269">
        <v>68</v>
      </c>
      <c r="DZ32" s="49">
        <v>10</v>
      </c>
      <c r="EA32" s="269">
        <v>23</v>
      </c>
      <c r="EB32" s="269">
        <v>40</v>
      </c>
      <c r="EC32" s="269">
        <v>0</v>
      </c>
      <c r="ED32" s="269">
        <v>107</v>
      </c>
      <c r="EE32" s="269">
        <v>42</v>
      </c>
      <c r="EF32" s="269">
        <v>0</v>
      </c>
      <c r="EG32" s="269">
        <v>39</v>
      </c>
      <c r="EH32" s="269">
        <v>55</v>
      </c>
      <c r="EI32" s="269">
        <v>92</v>
      </c>
      <c r="EJ32" s="269">
        <v>39</v>
      </c>
      <c r="EK32" s="49">
        <v>15</v>
      </c>
      <c r="EL32" s="269">
        <v>130</v>
      </c>
      <c r="EM32" s="49">
        <v>2</v>
      </c>
      <c r="EN32" s="269">
        <v>30</v>
      </c>
      <c r="EO32" s="269">
        <v>0</v>
      </c>
      <c r="EP32" s="269">
        <v>55</v>
      </c>
      <c r="EQ32" s="269">
        <v>0</v>
      </c>
      <c r="ER32" s="269">
        <v>65</v>
      </c>
      <c r="ES32" s="49">
        <v>12</v>
      </c>
      <c r="ET32" s="269">
        <v>83</v>
      </c>
      <c r="EU32" s="269">
        <v>94</v>
      </c>
      <c r="EV32" s="269">
        <v>112</v>
      </c>
      <c r="EW32" s="269">
        <v>0</v>
      </c>
      <c r="EX32" s="269">
        <v>65</v>
      </c>
      <c r="EY32" s="269">
        <v>96</v>
      </c>
      <c r="EZ32" s="269">
        <v>106</v>
      </c>
      <c r="FA32" s="269">
        <v>51</v>
      </c>
      <c r="FB32" s="269">
        <v>64</v>
      </c>
      <c r="FC32" s="269">
        <v>117</v>
      </c>
      <c r="FD32" s="269">
        <v>72</v>
      </c>
      <c r="FE32" s="269">
        <v>125</v>
      </c>
      <c r="FF32" s="49">
        <v>0</v>
      </c>
      <c r="FG32" s="269">
        <v>78</v>
      </c>
      <c r="FH32" s="269">
        <v>77</v>
      </c>
      <c r="FI32" s="269">
        <v>0</v>
      </c>
      <c r="FJ32" s="269">
        <v>0</v>
      </c>
      <c r="FK32" s="269">
        <v>49</v>
      </c>
      <c r="FL32" s="269">
        <v>99</v>
      </c>
      <c r="FM32" s="269">
        <v>136</v>
      </c>
      <c r="FN32" s="269">
        <v>85</v>
      </c>
      <c r="FO32" s="269">
        <v>76</v>
      </c>
      <c r="FP32" s="269">
        <v>20</v>
      </c>
      <c r="FQ32" s="269">
        <v>48</v>
      </c>
      <c r="FR32" s="49">
        <v>87</v>
      </c>
      <c r="FS32" s="269">
        <v>135</v>
      </c>
      <c r="FT32" s="269">
        <v>132</v>
      </c>
      <c r="FU32" s="269">
        <v>33</v>
      </c>
      <c r="FV32" s="269">
        <v>0</v>
      </c>
      <c r="FW32" s="269">
        <v>133</v>
      </c>
      <c r="FX32" s="269">
        <v>65</v>
      </c>
      <c r="FY32" s="269">
        <v>67</v>
      </c>
      <c r="FZ32" s="269">
        <v>42</v>
      </c>
      <c r="GA32" s="269">
        <v>0</v>
      </c>
      <c r="GB32" s="269">
        <v>118</v>
      </c>
      <c r="GC32" s="269">
        <v>131</v>
      </c>
      <c r="GD32" s="269">
        <v>119</v>
      </c>
      <c r="GE32" s="269">
        <v>33</v>
      </c>
      <c r="GF32" s="269">
        <v>0</v>
      </c>
      <c r="GG32" s="49">
        <v>0</v>
      </c>
      <c r="GH32" s="269">
        <v>0</v>
      </c>
      <c r="GI32" s="269">
        <v>135</v>
      </c>
      <c r="GJ32" s="269">
        <v>83</v>
      </c>
      <c r="GK32" s="269">
        <v>65</v>
      </c>
      <c r="GL32" s="49">
        <v>9</v>
      </c>
      <c r="GM32" s="49">
        <v>8</v>
      </c>
      <c r="GN32" s="49">
        <v>4</v>
      </c>
      <c r="GO32" s="49">
        <v>6</v>
      </c>
      <c r="GP32" s="269">
        <v>63</v>
      </c>
      <c r="GQ32" s="303">
        <v>14</v>
      </c>
      <c r="HC32" s="1"/>
      <c r="HD32" s="1"/>
      <c r="HE32" s="1"/>
      <c r="HF32" s="1"/>
    </row>
    <row r="33" spans="1:214" ht="15.75">
      <c r="A33" s="277" t="s">
        <v>1658</v>
      </c>
      <c r="D33" s="56">
        <f t="shared" si="0"/>
        <v>8431</v>
      </c>
      <c r="E33" s="269">
        <v>61</v>
      </c>
      <c r="F33" s="269">
        <v>43</v>
      </c>
      <c r="G33" s="49">
        <v>1</v>
      </c>
      <c r="H33" s="269">
        <v>0</v>
      </c>
      <c r="I33" s="269">
        <v>72</v>
      </c>
      <c r="J33" s="269">
        <v>0</v>
      </c>
      <c r="K33" s="269">
        <v>109</v>
      </c>
      <c r="L33" s="269">
        <v>0</v>
      </c>
      <c r="M33" s="269">
        <v>0</v>
      </c>
      <c r="N33" s="269">
        <v>0</v>
      </c>
      <c r="O33" s="269">
        <v>91</v>
      </c>
      <c r="P33" s="49">
        <v>14</v>
      </c>
      <c r="Q33" s="269">
        <v>0</v>
      </c>
      <c r="R33" s="269">
        <v>80</v>
      </c>
      <c r="S33" s="49">
        <v>4</v>
      </c>
      <c r="T33" s="269">
        <v>0</v>
      </c>
      <c r="U33" s="269">
        <v>115</v>
      </c>
      <c r="V33" s="269">
        <v>43</v>
      </c>
      <c r="W33" s="269">
        <v>106</v>
      </c>
      <c r="X33" s="269">
        <v>38</v>
      </c>
      <c r="Y33" s="269">
        <v>0</v>
      </c>
      <c r="Z33" s="269">
        <v>76</v>
      </c>
      <c r="AA33" s="269">
        <v>117</v>
      </c>
      <c r="AB33" s="269">
        <v>97</v>
      </c>
      <c r="AC33" s="269">
        <v>87</v>
      </c>
      <c r="AD33" s="269">
        <v>28</v>
      </c>
      <c r="AE33" s="269">
        <v>85</v>
      </c>
      <c r="AF33" s="49">
        <v>7</v>
      </c>
      <c r="AG33" s="269">
        <v>35</v>
      </c>
      <c r="AH33" s="269">
        <v>65</v>
      </c>
      <c r="AI33" s="269">
        <v>23</v>
      </c>
      <c r="AJ33" s="269">
        <v>0</v>
      </c>
      <c r="AK33" s="269">
        <v>105</v>
      </c>
      <c r="AL33" s="269">
        <v>30</v>
      </c>
      <c r="AM33" s="269">
        <v>67</v>
      </c>
      <c r="AN33" s="269">
        <v>111</v>
      </c>
      <c r="AO33" s="269">
        <v>0</v>
      </c>
      <c r="AP33" s="269">
        <v>0</v>
      </c>
      <c r="AQ33" s="269">
        <v>70</v>
      </c>
      <c r="AR33" s="49">
        <v>4</v>
      </c>
      <c r="AS33" s="269">
        <v>120</v>
      </c>
      <c r="AT33" s="269">
        <v>0</v>
      </c>
      <c r="AU33" s="269">
        <v>55</v>
      </c>
      <c r="AV33" s="269">
        <v>31</v>
      </c>
      <c r="AW33" s="269">
        <v>0</v>
      </c>
      <c r="AX33" s="269">
        <v>0</v>
      </c>
      <c r="AY33" s="269">
        <v>0</v>
      </c>
      <c r="AZ33" s="269">
        <v>76</v>
      </c>
      <c r="BA33" s="269">
        <v>0</v>
      </c>
      <c r="BB33" s="269">
        <v>56</v>
      </c>
      <c r="BC33" s="269">
        <v>0</v>
      </c>
      <c r="BD33" s="49">
        <v>5</v>
      </c>
      <c r="BE33" s="269">
        <v>120</v>
      </c>
      <c r="BF33" s="269">
        <v>56</v>
      </c>
      <c r="BG33" s="269">
        <v>83</v>
      </c>
      <c r="BH33" s="269">
        <v>0</v>
      </c>
      <c r="BI33" s="269">
        <v>0</v>
      </c>
      <c r="BJ33" s="269">
        <v>0</v>
      </c>
      <c r="BK33" s="49">
        <v>0</v>
      </c>
      <c r="BL33" s="269">
        <v>133</v>
      </c>
      <c r="BM33" s="269">
        <v>67</v>
      </c>
      <c r="BN33" s="269">
        <v>129</v>
      </c>
      <c r="BO33" s="269">
        <v>74</v>
      </c>
      <c r="BP33" s="269">
        <v>0</v>
      </c>
      <c r="BQ33" s="269">
        <v>0</v>
      </c>
      <c r="BR33" s="269">
        <v>0</v>
      </c>
      <c r="BS33" s="269">
        <v>24</v>
      </c>
      <c r="BT33" s="269">
        <v>75</v>
      </c>
      <c r="BU33" s="269">
        <v>0</v>
      </c>
      <c r="BV33" s="269">
        <v>0</v>
      </c>
      <c r="BW33" s="269">
        <v>53</v>
      </c>
      <c r="BX33" s="269">
        <v>0</v>
      </c>
      <c r="BY33" s="269">
        <v>111</v>
      </c>
      <c r="BZ33" s="269">
        <v>0</v>
      </c>
      <c r="CA33" s="269">
        <v>87</v>
      </c>
      <c r="CB33" s="269">
        <v>65</v>
      </c>
      <c r="CC33" s="269">
        <v>130</v>
      </c>
      <c r="CD33" s="269">
        <v>0</v>
      </c>
      <c r="CE33" s="269">
        <v>0</v>
      </c>
      <c r="CF33" s="269">
        <v>35</v>
      </c>
      <c r="CG33" s="49">
        <v>16</v>
      </c>
      <c r="CH33" s="269">
        <v>0</v>
      </c>
      <c r="CI33" s="269">
        <v>136</v>
      </c>
      <c r="CJ33" s="269">
        <v>70</v>
      </c>
      <c r="CK33" s="49">
        <v>13</v>
      </c>
      <c r="CL33" s="269">
        <v>94</v>
      </c>
      <c r="CM33" s="269">
        <v>0</v>
      </c>
      <c r="CN33" s="269">
        <v>116</v>
      </c>
      <c r="CO33" s="269">
        <v>0</v>
      </c>
      <c r="CP33" s="269">
        <v>76</v>
      </c>
      <c r="CQ33" s="269">
        <v>0</v>
      </c>
      <c r="CR33" s="269">
        <v>20</v>
      </c>
      <c r="CS33" s="269">
        <v>125</v>
      </c>
      <c r="CT33" s="269">
        <v>0</v>
      </c>
      <c r="CU33" s="269">
        <v>125</v>
      </c>
      <c r="CV33" s="269">
        <v>0</v>
      </c>
      <c r="CW33" s="269">
        <v>0</v>
      </c>
      <c r="CX33" s="269">
        <v>79</v>
      </c>
      <c r="CY33" s="269">
        <v>28</v>
      </c>
      <c r="CZ33" s="269">
        <v>69</v>
      </c>
      <c r="DA33" s="269">
        <v>66</v>
      </c>
      <c r="DB33" s="269">
        <v>81</v>
      </c>
      <c r="DC33" s="269">
        <v>28</v>
      </c>
      <c r="DD33" s="49">
        <v>0</v>
      </c>
      <c r="DE33" s="49">
        <v>0</v>
      </c>
      <c r="DF33" s="269">
        <v>36</v>
      </c>
      <c r="DG33" s="269">
        <v>115</v>
      </c>
      <c r="DH33" s="269">
        <v>76</v>
      </c>
      <c r="DI33" s="269">
        <v>126</v>
      </c>
      <c r="DJ33" s="49">
        <v>89</v>
      </c>
      <c r="DK33" s="269">
        <v>28</v>
      </c>
      <c r="DL33" s="269">
        <v>0</v>
      </c>
      <c r="DM33" s="269">
        <v>63</v>
      </c>
      <c r="DN33" s="269">
        <v>29</v>
      </c>
      <c r="DO33" s="269">
        <v>0</v>
      </c>
      <c r="DP33" s="269">
        <v>0</v>
      </c>
      <c r="DQ33" s="269">
        <v>73</v>
      </c>
      <c r="DR33" s="269">
        <v>116</v>
      </c>
      <c r="DS33" s="49">
        <v>0</v>
      </c>
      <c r="DT33" s="269">
        <v>0</v>
      </c>
      <c r="DU33" s="269">
        <v>0</v>
      </c>
      <c r="DV33" s="269">
        <v>135</v>
      </c>
      <c r="DW33" s="303">
        <v>47</v>
      </c>
      <c r="DX33" s="49">
        <v>0</v>
      </c>
      <c r="DY33" s="269">
        <v>51</v>
      </c>
      <c r="DZ33" s="49">
        <v>11</v>
      </c>
      <c r="EA33" s="269">
        <v>40</v>
      </c>
      <c r="EB33" s="269">
        <v>37</v>
      </c>
      <c r="EC33" s="269">
        <v>0</v>
      </c>
      <c r="ED33" s="269">
        <v>100</v>
      </c>
      <c r="EE33" s="269">
        <v>50</v>
      </c>
      <c r="EF33" s="269">
        <v>0</v>
      </c>
      <c r="EG33" s="49">
        <v>6</v>
      </c>
      <c r="EH33" s="269">
        <v>0</v>
      </c>
      <c r="EI33" s="49">
        <v>0</v>
      </c>
      <c r="EJ33" s="269">
        <v>0</v>
      </c>
      <c r="EK33" s="269">
        <v>63</v>
      </c>
      <c r="EL33" s="269">
        <v>0</v>
      </c>
      <c r="EM33" s="49">
        <v>16</v>
      </c>
      <c r="EN33" s="269">
        <v>57</v>
      </c>
      <c r="EO33" s="269">
        <v>125</v>
      </c>
      <c r="EP33" s="269">
        <v>56</v>
      </c>
      <c r="EQ33" s="269">
        <v>0</v>
      </c>
      <c r="ER33" s="269">
        <v>45</v>
      </c>
      <c r="ES33" s="269">
        <v>45</v>
      </c>
      <c r="ET33" s="269">
        <v>0</v>
      </c>
      <c r="EU33" s="269">
        <v>0</v>
      </c>
      <c r="EV33" s="269">
        <v>0</v>
      </c>
      <c r="EW33" s="269">
        <v>0</v>
      </c>
      <c r="EX33" s="269">
        <v>56</v>
      </c>
      <c r="EY33" s="269">
        <v>48</v>
      </c>
      <c r="EZ33" s="269">
        <v>0</v>
      </c>
      <c r="FA33" s="269">
        <v>0</v>
      </c>
      <c r="FB33" s="269">
        <v>0</v>
      </c>
      <c r="FC33" s="269">
        <v>135</v>
      </c>
      <c r="FD33" s="269">
        <v>105</v>
      </c>
      <c r="FE33" s="269">
        <v>21</v>
      </c>
      <c r="FF33" s="269">
        <v>0</v>
      </c>
      <c r="FG33" s="269">
        <v>75</v>
      </c>
      <c r="FH33" s="269">
        <v>0</v>
      </c>
      <c r="FI33" s="269">
        <v>0</v>
      </c>
      <c r="FJ33" s="269">
        <v>102</v>
      </c>
      <c r="FK33" s="269">
        <v>0</v>
      </c>
      <c r="FL33" s="269">
        <v>0</v>
      </c>
      <c r="FM33" s="269">
        <v>0</v>
      </c>
      <c r="FN33" s="269">
        <v>58</v>
      </c>
      <c r="FO33" s="49">
        <v>87</v>
      </c>
      <c r="FP33" s="269">
        <v>76</v>
      </c>
      <c r="FQ33" s="269">
        <v>81</v>
      </c>
      <c r="FR33" s="269">
        <v>44</v>
      </c>
      <c r="FS33" s="269">
        <v>123</v>
      </c>
      <c r="FT33" s="269">
        <v>97</v>
      </c>
      <c r="FU33" s="269">
        <v>69</v>
      </c>
      <c r="FV33" s="269">
        <v>83</v>
      </c>
      <c r="FW33" s="269">
        <v>64</v>
      </c>
      <c r="FX33" s="269">
        <v>69</v>
      </c>
      <c r="FY33" s="269">
        <v>131</v>
      </c>
      <c r="FZ33" s="49">
        <v>0</v>
      </c>
      <c r="GA33" s="269">
        <v>0</v>
      </c>
      <c r="GB33" s="269">
        <v>0</v>
      </c>
      <c r="GC33" s="269">
        <v>124</v>
      </c>
      <c r="GD33" s="269">
        <v>104</v>
      </c>
      <c r="GE33" s="269">
        <v>47</v>
      </c>
      <c r="GF33" s="269">
        <v>0</v>
      </c>
      <c r="GG33" s="49">
        <v>0</v>
      </c>
      <c r="GH33" s="269">
        <v>0</v>
      </c>
      <c r="GI33" s="269">
        <v>0</v>
      </c>
      <c r="GJ33" s="269">
        <v>81</v>
      </c>
      <c r="GK33" s="269">
        <v>80</v>
      </c>
      <c r="GL33" s="269">
        <v>34</v>
      </c>
      <c r="GM33" s="269">
        <v>63</v>
      </c>
      <c r="GN33" s="49">
        <v>3</v>
      </c>
      <c r="GO33" s="269">
        <v>42</v>
      </c>
      <c r="GP33" s="269">
        <v>60</v>
      </c>
      <c r="GQ33" s="303">
        <v>123</v>
      </c>
      <c r="HC33" s="1"/>
      <c r="HD33" s="1"/>
      <c r="HE33" s="1"/>
      <c r="HF33" s="1"/>
    </row>
    <row r="34" spans="1:214" ht="15.75">
      <c r="A34" s="106" t="s">
        <v>2708</v>
      </c>
      <c r="D34" s="56">
        <f t="shared" si="0"/>
        <v>12131</v>
      </c>
      <c r="E34" s="269">
        <v>106</v>
      </c>
      <c r="F34" s="269">
        <v>125</v>
      </c>
      <c r="G34" s="269">
        <v>83</v>
      </c>
      <c r="H34" s="269">
        <v>85</v>
      </c>
      <c r="I34" s="269">
        <v>133</v>
      </c>
      <c r="J34" s="269">
        <v>99</v>
      </c>
      <c r="K34" s="269">
        <v>115</v>
      </c>
      <c r="L34" s="269">
        <v>0</v>
      </c>
      <c r="M34" s="269">
        <v>0</v>
      </c>
      <c r="N34" s="269">
        <v>110</v>
      </c>
      <c r="O34" s="269">
        <v>49</v>
      </c>
      <c r="P34" s="269">
        <v>110</v>
      </c>
      <c r="Q34" s="269">
        <v>106</v>
      </c>
      <c r="R34" s="269">
        <v>136</v>
      </c>
      <c r="S34" s="269">
        <v>41</v>
      </c>
      <c r="T34" s="269">
        <v>0</v>
      </c>
      <c r="U34" s="269">
        <v>136</v>
      </c>
      <c r="V34" s="269">
        <v>43</v>
      </c>
      <c r="W34" s="269">
        <v>83</v>
      </c>
      <c r="X34" s="269">
        <v>124</v>
      </c>
      <c r="Y34" s="269">
        <v>0</v>
      </c>
      <c r="Z34" s="269">
        <v>0</v>
      </c>
      <c r="AA34" s="269">
        <v>68</v>
      </c>
      <c r="AB34" s="269">
        <v>129</v>
      </c>
      <c r="AC34" s="269">
        <v>111</v>
      </c>
      <c r="AD34" s="269">
        <v>55</v>
      </c>
      <c r="AE34" s="269">
        <v>53</v>
      </c>
      <c r="AF34" s="269">
        <v>69</v>
      </c>
      <c r="AG34" s="269">
        <v>0</v>
      </c>
      <c r="AH34" s="269">
        <v>54</v>
      </c>
      <c r="AI34" s="269">
        <v>47</v>
      </c>
      <c r="AJ34" s="269">
        <v>114</v>
      </c>
      <c r="AK34" s="269">
        <v>0</v>
      </c>
      <c r="AL34" s="269">
        <v>111</v>
      </c>
      <c r="AM34" s="269">
        <v>109</v>
      </c>
      <c r="AN34" s="269">
        <v>0</v>
      </c>
      <c r="AO34" s="269">
        <v>0</v>
      </c>
      <c r="AP34" s="269">
        <v>0</v>
      </c>
      <c r="AQ34" s="269">
        <v>101</v>
      </c>
      <c r="AR34" s="269">
        <v>110</v>
      </c>
      <c r="AS34" s="49">
        <v>6</v>
      </c>
      <c r="AT34" s="269">
        <v>87</v>
      </c>
      <c r="AU34" s="269">
        <v>100</v>
      </c>
      <c r="AV34" s="269">
        <v>55</v>
      </c>
      <c r="AW34" s="269">
        <v>0</v>
      </c>
      <c r="AX34" s="269">
        <v>59</v>
      </c>
      <c r="AY34" s="269">
        <v>0</v>
      </c>
      <c r="AZ34" s="269">
        <v>23</v>
      </c>
      <c r="BA34" s="269">
        <v>0</v>
      </c>
      <c r="BB34" s="269">
        <v>88</v>
      </c>
      <c r="BC34" s="269">
        <v>0</v>
      </c>
      <c r="BD34" s="49">
        <v>21</v>
      </c>
      <c r="BE34" s="269">
        <v>44</v>
      </c>
      <c r="BF34" s="269">
        <v>67</v>
      </c>
      <c r="BG34" s="269">
        <v>45</v>
      </c>
      <c r="BH34" s="269">
        <v>0</v>
      </c>
      <c r="BI34" s="269">
        <v>0</v>
      </c>
      <c r="BJ34" s="269">
        <v>107</v>
      </c>
      <c r="BK34" s="269">
        <v>29</v>
      </c>
      <c r="BL34" s="269">
        <v>97</v>
      </c>
      <c r="BM34" s="269">
        <v>87</v>
      </c>
      <c r="BN34" s="269">
        <v>36</v>
      </c>
      <c r="BO34" s="269">
        <v>111</v>
      </c>
      <c r="BP34" s="269">
        <v>0</v>
      </c>
      <c r="BQ34" s="269">
        <v>0</v>
      </c>
      <c r="BR34" s="269">
        <v>122</v>
      </c>
      <c r="BS34" s="49">
        <v>86</v>
      </c>
      <c r="BT34" s="269">
        <v>64</v>
      </c>
      <c r="BU34" s="269">
        <v>112</v>
      </c>
      <c r="BV34" s="269">
        <v>0</v>
      </c>
      <c r="BW34" s="269">
        <v>51</v>
      </c>
      <c r="BX34" s="269">
        <v>0</v>
      </c>
      <c r="BY34" s="269">
        <v>97</v>
      </c>
      <c r="BZ34" s="269">
        <v>0</v>
      </c>
      <c r="CA34" s="49">
        <v>12</v>
      </c>
      <c r="CB34" s="269">
        <v>23</v>
      </c>
      <c r="CC34" s="269">
        <v>121</v>
      </c>
      <c r="CD34" s="269">
        <v>132</v>
      </c>
      <c r="CE34" s="269">
        <v>0</v>
      </c>
      <c r="CF34" s="269">
        <v>97</v>
      </c>
      <c r="CG34" s="269">
        <v>46</v>
      </c>
      <c r="CH34" s="269">
        <v>72</v>
      </c>
      <c r="CI34" s="269">
        <v>98</v>
      </c>
      <c r="CJ34" s="269">
        <v>99</v>
      </c>
      <c r="CK34" s="269">
        <v>118</v>
      </c>
      <c r="CL34" s="269">
        <v>92</v>
      </c>
      <c r="CM34" s="269">
        <v>0</v>
      </c>
      <c r="CN34" s="269">
        <v>134</v>
      </c>
      <c r="CO34" s="269">
        <v>124</v>
      </c>
      <c r="CP34" s="269">
        <v>0</v>
      </c>
      <c r="CQ34" s="269">
        <v>64</v>
      </c>
      <c r="CR34" s="49">
        <v>0</v>
      </c>
      <c r="CS34" s="269">
        <v>90</v>
      </c>
      <c r="CT34" s="269">
        <v>0</v>
      </c>
      <c r="CU34" s="269">
        <v>0</v>
      </c>
      <c r="CV34" s="269">
        <v>0</v>
      </c>
      <c r="CW34" s="269">
        <v>0</v>
      </c>
      <c r="CX34" s="269">
        <v>123</v>
      </c>
      <c r="CY34" s="269">
        <v>73</v>
      </c>
      <c r="CZ34" s="49">
        <v>5</v>
      </c>
      <c r="DA34" s="269">
        <v>96</v>
      </c>
      <c r="DB34" s="269">
        <v>115</v>
      </c>
      <c r="DC34" s="49">
        <v>11</v>
      </c>
      <c r="DD34" s="269">
        <v>130</v>
      </c>
      <c r="DE34" s="269">
        <v>31</v>
      </c>
      <c r="DF34" s="269">
        <v>125</v>
      </c>
      <c r="DG34" s="269">
        <v>113</v>
      </c>
      <c r="DH34" s="269">
        <v>25</v>
      </c>
      <c r="DI34" s="269">
        <v>123</v>
      </c>
      <c r="DJ34" s="269">
        <v>0</v>
      </c>
      <c r="DK34" s="269">
        <v>55</v>
      </c>
      <c r="DL34" s="269">
        <v>0</v>
      </c>
      <c r="DM34" s="269">
        <v>103</v>
      </c>
      <c r="DN34" s="269">
        <v>132</v>
      </c>
      <c r="DO34" s="269">
        <v>0</v>
      </c>
      <c r="DP34" s="269">
        <v>125</v>
      </c>
      <c r="DQ34" s="269">
        <v>104</v>
      </c>
      <c r="DR34" s="269">
        <v>0</v>
      </c>
      <c r="DS34" s="269">
        <v>0</v>
      </c>
      <c r="DT34" s="269">
        <v>104</v>
      </c>
      <c r="DU34" s="269">
        <v>115</v>
      </c>
      <c r="DV34" s="269">
        <v>96</v>
      </c>
      <c r="DW34" s="303">
        <v>86</v>
      </c>
      <c r="DX34" s="269">
        <v>50</v>
      </c>
      <c r="DY34" s="269">
        <v>77</v>
      </c>
      <c r="DZ34" s="269">
        <v>116</v>
      </c>
      <c r="EA34" s="269">
        <v>65</v>
      </c>
      <c r="EB34" s="269">
        <v>131</v>
      </c>
      <c r="EC34" s="269">
        <v>0</v>
      </c>
      <c r="ED34" s="269">
        <v>0</v>
      </c>
      <c r="EE34" s="269">
        <v>73</v>
      </c>
      <c r="EF34" s="269">
        <v>0</v>
      </c>
      <c r="EG34" s="269">
        <v>39</v>
      </c>
      <c r="EH34" s="269">
        <v>81</v>
      </c>
      <c r="EI34" s="269">
        <v>128</v>
      </c>
      <c r="EJ34" s="269">
        <v>136</v>
      </c>
      <c r="EK34" s="269">
        <v>81</v>
      </c>
      <c r="EL34" s="269">
        <v>108</v>
      </c>
      <c r="EM34" s="269">
        <v>30</v>
      </c>
      <c r="EN34" s="269">
        <v>56</v>
      </c>
      <c r="EO34" s="269">
        <v>0</v>
      </c>
      <c r="EP34" s="269">
        <v>66</v>
      </c>
      <c r="EQ34" s="269">
        <v>0</v>
      </c>
      <c r="ER34" s="269">
        <v>32</v>
      </c>
      <c r="ES34" s="49">
        <v>11</v>
      </c>
      <c r="ET34" s="269">
        <v>116</v>
      </c>
      <c r="EU34" s="269">
        <v>121</v>
      </c>
      <c r="EV34" s="269">
        <v>0</v>
      </c>
      <c r="EW34" s="269">
        <v>0</v>
      </c>
      <c r="EX34" s="269">
        <v>132</v>
      </c>
      <c r="EY34" s="269">
        <v>108</v>
      </c>
      <c r="EZ34" s="269">
        <v>0</v>
      </c>
      <c r="FA34" s="269">
        <v>86</v>
      </c>
      <c r="FB34" s="269">
        <v>107</v>
      </c>
      <c r="FC34" s="269">
        <v>103</v>
      </c>
      <c r="FD34" s="49">
        <v>18</v>
      </c>
      <c r="FE34" s="269">
        <v>80</v>
      </c>
      <c r="FF34" s="269">
        <v>120</v>
      </c>
      <c r="FG34" s="269">
        <v>40</v>
      </c>
      <c r="FH34" s="269">
        <v>44</v>
      </c>
      <c r="FI34" s="269">
        <v>0</v>
      </c>
      <c r="FJ34" s="269">
        <v>51</v>
      </c>
      <c r="FK34" s="49">
        <v>0</v>
      </c>
      <c r="FL34" s="269">
        <v>83</v>
      </c>
      <c r="FM34" s="269">
        <v>0</v>
      </c>
      <c r="FN34" s="269">
        <v>113</v>
      </c>
      <c r="FO34" s="269">
        <v>0</v>
      </c>
      <c r="FP34" s="49">
        <v>0</v>
      </c>
      <c r="FQ34" s="269">
        <v>105</v>
      </c>
      <c r="FR34" s="269">
        <v>72</v>
      </c>
      <c r="FS34" s="269">
        <v>92</v>
      </c>
      <c r="FT34" s="49">
        <v>6</v>
      </c>
      <c r="FU34" s="269">
        <v>120</v>
      </c>
      <c r="FV34" s="269">
        <v>0</v>
      </c>
      <c r="FW34" s="269">
        <v>0</v>
      </c>
      <c r="FX34" s="269">
        <v>109</v>
      </c>
      <c r="FY34" s="269">
        <v>133</v>
      </c>
      <c r="FZ34" s="269">
        <v>119</v>
      </c>
      <c r="GA34" s="269">
        <v>0</v>
      </c>
      <c r="GB34" s="269">
        <v>99</v>
      </c>
      <c r="GC34" s="269">
        <v>109</v>
      </c>
      <c r="GD34" s="269">
        <v>67</v>
      </c>
      <c r="GE34" s="269">
        <v>65</v>
      </c>
      <c r="GF34" s="269">
        <v>0</v>
      </c>
      <c r="GG34" s="269">
        <v>78</v>
      </c>
      <c r="GH34" s="269">
        <v>119</v>
      </c>
      <c r="GI34" s="269">
        <v>74</v>
      </c>
      <c r="GJ34" s="269">
        <v>112</v>
      </c>
      <c r="GK34" s="269">
        <v>27</v>
      </c>
      <c r="GL34" s="269">
        <v>101</v>
      </c>
      <c r="GM34" s="269">
        <v>74</v>
      </c>
      <c r="GN34" s="269">
        <v>24</v>
      </c>
      <c r="GO34" s="269">
        <v>99</v>
      </c>
      <c r="GP34" s="269">
        <v>21</v>
      </c>
      <c r="GQ34" s="303">
        <v>83</v>
      </c>
      <c r="HC34" s="1"/>
      <c r="HD34" s="1"/>
      <c r="HE34" s="1"/>
      <c r="HF34" s="1"/>
    </row>
    <row r="35" spans="1:214" ht="15.75">
      <c r="A35" s="276" t="s">
        <v>3607</v>
      </c>
      <c r="D35" s="56">
        <f t="shared" ref="D35:D66" si="1">SUM(E35:HQ35)</f>
        <v>9440</v>
      </c>
      <c r="E35" s="269">
        <v>0</v>
      </c>
      <c r="F35" s="269">
        <v>68</v>
      </c>
      <c r="G35" s="269">
        <v>102</v>
      </c>
      <c r="H35" s="269">
        <v>0</v>
      </c>
      <c r="I35" s="269">
        <v>0</v>
      </c>
      <c r="J35" s="269">
        <v>116</v>
      </c>
      <c r="K35" s="269">
        <v>0</v>
      </c>
      <c r="L35" s="269">
        <v>0</v>
      </c>
      <c r="M35" s="269">
        <v>69</v>
      </c>
      <c r="N35" s="269">
        <v>0</v>
      </c>
      <c r="O35" s="269">
        <v>62</v>
      </c>
      <c r="P35" s="49">
        <v>9</v>
      </c>
      <c r="Q35" s="269">
        <v>0</v>
      </c>
      <c r="R35" s="269">
        <v>31</v>
      </c>
      <c r="S35" s="269">
        <v>112</v>
      </c>
      <c r="T35" s="269">
        <v>0</v>
      </c>
      <c r="U35" s="269">
        <v>135</v>
      </c>
      <c r="V35" s="269">
        <v>63</v>
      </c>
      <c r="W35" s="269">
        <v>0</v>
      </c>
      <c r="X35" s="269">
        <v>0</v>
      </c>
      <c r="Y35" s="269">
        <v>0</v>
      </c>
      <c r="Z35" s="269">
        <v>0</v>
      </c>
      <c r="AA35" s="269">
        <v>82</v>
      </c>
      <c r="AB35" s="269">
        <v>76</v>
      </c>
      <c r="AC35" s="269">
        <v>56</v>
      </c>
      <c r="AD35" s="49">
        <v>7</v>
      </c>
      <c r="AE35" s="269">
        <v>125</v>
      </c>
      <c r="AF35" s="269">
        <v>81</v>
      </c>
      <c r="AG35" s="269">
        <v>112</v>
      </c>
      <c r="AH35" s="269">
        <v>47</v>
      </c>
      <c r="AI35" s="49">
        <v>9</v>
      </c>
      <c r="AJ35" s="269">
        <v>0</v>
      </c>
      <c r="AK35" s="269">
        <v>0</v>
      </c>
      <c r="AL35" s="49">
        <v>3</v>
      </c>
      <c r="AM35" s="269">
        <v>84</v>
      </c>
      <c r="AN35" s="269">
        <v>56</v>
      </c>
      <c r="AO35" s="269">
        <v>0</v>
      </c>
      <c r="AP35" s="269">
        <v>0</v>
      </c>
      <c r="AQ35" s="269">
        <v>38</v>
      </c>
      <c r="AR35" s="269">
        <v>78</v>
      </c>
      <c r="AS35" s="49">
        <v>13</v>
      </c>
      <c r="AT35" s="269">
        <v>0</v>
      </c>
      <c r="AU35" s="269">
        <v>45</v>
      </c>
      <c r="AV35" s="269">
        <v>21</v>
      </c>
      <c r="AW35" s="269">
        <v>0</v>
      </c>
      <c r="AX35" s="269">
        <v>49</v>
      </c>
      <c r="AY35" s="269">
        <v>0</v>
      </c>
      <c r="AZ35" s="269">
        <v>45</v>
      </c>
      <c r="BA35" s="269">
        <v>0</v>
      </c>
      <c r="BB35" s="269">
        <v>0</v>
      </c>
      <c r="BC35" s="269">
        <v>0</v>
      </c>
      <c r="BD35" s="49">
        <v>89</v>
      </c>
      <c r="BE35" s="269">
        <v>53</v>
      </c>
      <c r="BF35" s="269">
        <v>44</v>
      </c>
      <c r="BG35" s="269">
        <v>38</v>
      </c>
      <c r="BH35" s="269">
        <v>92</v>
      </c>
      <c r="BI35" s="269">
        <v>125</v>
      </c>
      <c r="BJ35" s="269">
        <v>89</v>
      </c>
      <c r="BK35" s="269">
        <v>45</v>
      </c>
      <c r="BL35" s="49">
        <v>89</v>
      </c>
      <c r="BM35" s="269">
        <v>81</v>
      </c>
      <c r="BN35" s="49">
        <v>8</v>
      </c>
      <c r="BO35" s="269">
        <v>76</v>
      </c>
      <c r="BP35" s="269">
        <v>0</v>
      </c>
      <c r="BQ35" s="269">
        <v>0</v>
      </c>
      <c r="BR35" s="269">
        <v>75</v>
      </c>
      <c r="BS35" s="269">
        <v>49</v>
      </c>
      <c r="BT35" s="49">
        <v>10</v>
      </c>
      <c r="BU35" s="269">
        <v>0</v>
      </c>
      <c r="BV35" s="269">
        <v>0</v>
      </c>
      <c r="BW35" s="269">
        <v>27</v>
      </c>
      <c r="BX35" s="269">
        <v>73</v>
      </c>
      <c r="BY35" s="269">
        <v>123</v>
      </c>
      <c r="BZ35" s="269">
        <v>0</v>
      </c>
      <c r="CA35" s="269">
        <v>69</v>
      </c>
      <c r="CB35" s="269">
        <v>61</v>
      </c>
      <c r="CC35" s="269">
        <v>135</v>
      </c>
      <c r="CD35" s="269">
        <v>0</v>
      </c>
      <c r="CE35" s="269">
        <v>0</v>
      </c>
      <c r="CF35" s="269">
        <v>36</v>
      </c>
      <c r="CG35" s="269">
        <v>77</v>
      </c>
      <c r="CH35" s="269">
        <v>0</v>
      </c>
      <c r="CI35" s="269">
        <v>89</v>
      </c>
      <c r="CJ35" s="269">
        <v>95</v>
      </c>
      <c r="CK35" s="269">
        <v>20</v>
      </c>
      <c r="CL35" s="269">
        <v>0</v>
      </c>
      <c r="CM35" s="269">
        <v>0</v>
      </c>
      <c r="CN35" s="269">
        <v>0</v>
      </c>
      <c r="CO35" s="269">
        <v>0</v>
      </c>
      <c r="CP35" s="269">
        <v>42</v>
      </c>
      <c r="CQ35" s="269">
        <v>57</v>
      </c>
      <c r="CR35" s="269">
        <v>108</v>
      </c>
      <c r="CS35" s="269">
        <v>54</v>
      </c>
      <c r="CT35" s="269">
        <v>0</v>
      </c>
      <c r="CU35" s="269">
        <v>0</v>
      </c>
      <c r="CV35" s="269">
        <v>0</v>
      </c>
      <c r="CW35" s="269">
        <v>133</v>
      </c>
      <c r="CX35" s="269">
        <v>34</v>
      </c>
      <c r="CY35" s="269">
        <v>90</v>
      </c>
      <c r="CZ35" s="269">
        <v>66</v>
      </c>
      <c r="DA35" s="269">
        <v>78</v>
      </c>
      <c r="DB35" s="269">
        <v>97</v>
      </c>
      <c r="DC35" s="269">
        <v>60</v>
      </c>
      <c r="DD35" s="269">
        <v>120</v>
      </c>
      <c r="DE35" s="269">
        <v>75</v>
      </c>
      <c r="DF35" s="269">
        <v>83</v>
      </c>
      <c r="DG35" s="49">
        <v>0</v>
      </c>
      <c r="DH35" s="269">
        <v>49</v>
      </c>
      <c r="DI35" s="269">
        <v>0</v>
      </c>
      <c r="DJ35" s="269">
        <v>127</v>
      </c>
      <c r="DK35" s="269">
        <v>90</v>
      </c>
      <c r="DL35" s="269">
        <v>121</v>
      </c>
      <c r="DM35" s="269">
        <v>128</v>
      </c>
      <c r="DN35" s="49">
        <v>8</v>
      </c>
      <c r="DO35" s="269">
        <v>0</v>
      </c>
      <c r="DP35" s="269">
        <v>0</v>
      </c>
      <c r="DQ35" s="49">
        <v>0</v>
      </c>
      <c r="DR35" s="269">
        <v>0</v>
      </c>
      <c r="DS35" s="269">
        <v>0</v>
      </c>
      <c r="DT35" s="269">
        <v>70</v>
      </c>
      <c r="DU35" s="49">
        <v>0</v>
      </c>
      <c r="DV35" s="269">
        <v>0</v>
      </c>
      <c r="DW35" s="303">
        <v>23</v>
      </c>
      <c r="DX35" s="269">
        <v>59</v>
      </c>
      <c r="DY35" s="269">
        <v>27</v>
      </c>
      <c r="DZ35" s="269">
        <v>118</v>
      </c>
      <c r="EA35" s="269">
        <v>101</v>
      </c>
      <c r="EB35" s="269">
        <v>135</v>
      </c>
      <c r="EC35" s="269">
        <v>0</v>
      </c>
      <c r="ED35" s="49">
        <v>0</v>
      </c>
      <c r="EE35" s="269">
        <v>95</v>
      </c>
      <c r="EF35" s="269">
        <v>0</v>
      </c>
      <c r="EG35" s="269">
        <v>76</v>
      </c>
      <c r="EH35" s="269">
        <v>98</v>
      </c>
      <c r="EI35" s="49">
        <v>0</v>
      </c>
      <c r="EJ35" s="269">
        <v>112</v>
      </c>
      <c r="EK35" s="49">
        <v>3</v>
      </c>
      <c r="EL35" s="269">
        <v>0</v>
      </c>
      <c r="EM35" s="269">
        <v>63</v>
      </c>
      <c r="EN35" s="269">
        <v>87</v>
      </c>
      <c r="EO35" s="49">
        <v>0</v>
      </c>
      <c r="EP35" s="269">
        <v>119</v>
      </c>
      <c r="EQ35" s="269">
        <v>92</v>
      </c>
      <c r="ER35" s="49">
        <v>16</v>
      </c>
      <c r="ES35" s="49">
        <v>10</v>
      </c>
      <c r="ET35" s="269">
        <v>121</v>
      </c>
      <c r="EU35" s="269">
        <v>0</v>
      </c>
      <c r="EV35" s="269">
        <v>109</v>
      </c>
      <c r="EW35" s="269">
        <v>0</v>
      </c>
      <c r="EX35" s="269">
        <v>59</v>
      </c>
      <c r="EY35" s="269">
        <v>51</v>
      </c>
      <c r="EZ35" s="269">
        <v>0</v>
      </c>
      <c r="FA35" s="269">
        <v>65</v>
      </c>
      <c r="FB35" s="269">
        <v>0</v>
      </c>
      <c r="FC35" s="269">
        <v>79</v>
      </c>
      <c r="FD35" s="269">
        <v>116</v>
      </c>
      <c r="FE35" s="269">
        <v>130</v>
      </c>
      <c r="FF35" s="269">
        <v>71</v>
      </c>
      <c r="FG35" s="269">
        <v>0</v>
      </c>
      <c r="FH35" s="269">
        <v>42</v>
      </c>
      <c r="FI35" s="269">
        <v>0</v>
      </c>
      <c r="FJ35" s="269">
        <v>51</v>
      </c>
      <c r="FK35" s="49">
        <v>0</v>
      </c>
      <c r="FL35" s="269">
        <v>92</v>
      </c>
      <c r="FM35" s="269">
        <v>0</v>
      </c>
      <c r="FN35" s="269">
        <v>102</v>
      </c>
      <c r="FO35" s="269">
        <v>74</v>
      </c>
      <c r="FP35" s="269">
        <v>53</v>
      </c>
      <c r="FQ35" s="269">
        <v>65</v>
      </c>
      <c r="FR35" s="269">
        <v>42</v>
      </c>
      <c r="FS35" s="269">
        <v>123</v>
      </c>
      <c r="FT35" s="269">
        <v>109</v>
      </c>
      <c r="FU35" s="269">
        <v>78</v>
      </c>
      <c r="FV35" s="269">
        <v>0</v>
      </c>
      <c r="FW35" s="269">
        <v>116</v>
      </c>
      <c r="FX35" s="269">
        <v>121</v>
      </c>
      <c r="FY35" s="269">
        <v>80</v>
      </c>
      <c r="FZ35" s="269">
        <v>43</v>
      </c>
      <c r="GA35" s="269">
        <v>0</v>
      </c>
      <c r="GB35" s="269">
        <v>117</v>
      </c>
      <c r="GC35" s="269">
        <v>124</v>
      </c>
      <c r="GD35" s="49">
        <v>0</v>
      </c>
      <c r="GE35" s="269">
        <v>91</v>
      </c>
      <c r="GF35" s="269">
        <v>0</v>
      </c>
      <c r="GG35" s="269">
        <v>65</v>
      </c>
      <c r="GH35" s="49">
        <v>0</v>
      </c>
      <c r="GI35" s="49">
        <v>0</v>
      </c>
      <c r="GJ35" s="269">
        <v>0</v>
      </c>
      <c r="GK35" s="269">
        <v>71</v>
      </c>
      <c r="GL35" s="269">
        <v>131</v>
      </c>
      <c r="GM35" s="269">
        <v>70</v>
      </c>
      <c r="GN35" s="269">
        <v>87</v>
      </c>
      <c r="GO35" s="269">
        <v>68</v>
      </c>
      <c r="GP35" s="269">
        <v>124</v>
      </c>
      <c r="GQ35" s="303">
        <v>14</v>
      </c>
      <c r="HC35" s="1"/>
      <c r="HD35" s="1"/>
      <c r="HE35" s="1"/>
      <c r="HF35" s="1"/>
    </row>
    <row r="36" spans="1:214" ht="15.75">
      <c r="A36" s="106" t="s">
        <v>687</v>
      </c>
      <c r="D36" s="56">
        <f t="shared" si="1"/>
        <v>12249</v>
      </c>
      <c r="E36" s="269">
        <v>106</v>
      </c>
      <c r="F36" s="269">
        <v>131</v>
      </c>
      <c r="G36" s="269">
        <v>108</v>
      </c>
      <c r="H36" s="269">
        <v>90</v>
      </c>
      <c r="I36" s="269">
        <v>83</v>
      </c>
      <c r="J36" s="269">
        <v>112</v>
      </c>
      <c r="K36" s="269">
        <v>117</v>
      </c>
      <c r="L36" s="269">
        <v>0</v>
      </c>
      <c r="M36" s="269">
        <v>100</v>
      </c>
      <c r="N36" s="49">
        <v>89</v>
      </c>
      <c r="O36" s="269">
        <v>82</v>
      </c>
      <c r="P36" s="269">
        <v>134</v>
      </c>
      <c r="Q36" s="269">
        <v>110</v>
      </c>
      <c r="R36" s="269">
        <v>48</v>
      </c>
      <c r="S36" s="49">
        <v>12</v>
      </c>
      <c r="T36" s="269">
        <v>0</v>
      </c>
      <c r="U36" s="49">
        <v>9</v>
      </c>
      <c r="V36" s="269">
        <v>0</v>
      </c>
      <c r="W36" s="269">
        <v>130</v>
      </c>
      <c r="X36" s="269">
        <v>119</v>
      </c>
      <c r="Y36" s="269">
        <v>0</v>
      </c>
      <c r="Z36" s="269">
        <v>93</v>
      </c>
      <c r="AA36" s="269">
        <v>43</v>
      </c>
      <c r="AB36" s="269">
        <v>70</v>
      </c>
      <c r="AC36" s="269">
        <v>134</v>
      </c>
      <c r="AD36" s="269">
        <v>69</v>
      </c>
      <c r="AE36" s="269">
        <v>82</v>
      </c>
      <c r="AF36" s="269">
        <v>50</v>
      </c>
      <c r="AG36" s="269">
        <v>81</v>
      </c>
      <c r="AH36" s="269">
        <v>134</v>
      </c>
      <c r="AI36" s="49">
        <v>14</v>
      </c>
      <c r="AJ36" s="269">
        <v>0</v>
      </c>
      <c r="AK36" s="269">
        <v>135</v>
      </c>
      <c r="AL36" s="269">
        <v>73</v>
      </c>
      <c r="AM36" s="269">
        <v>134</v>
      </c>
      <c r="AN36" s="269">
        <v>131</v>
      </c>
      <c r="AO36" s="269">
        <v>0</v>
      </c>
      <c r="AP36" s="269">
        <v>0</v>
      </c>
      <c r="AQ36" s="269">
        <v>81</v>
      </c>
      <c r="AR36" s="269">
        <v>45</v>
      </c>
      <c r="AS36" s="269">
        <v>96</v>
      </c>
      <c r="AT36" s="269">
        <v>0</v>
      </c>
      <c r="AU36" s="269">
        <v>26</v>
      </c>
      <c r="AV36" s="269">
        <v>63</v>
      </c>
      <c r="AW36" s="269">
        <v>0</v>
      </c>
      <c r="AX36" s="269">
        <v>88</v>
      </c>
      <c r="AY36" s="269">
        <v>126</v>
      </c>
      <c r="AZ36" s="269">
        <v>35</v>
      </c>
      <c r="BA36" s="269">
        <v>0</v>
      </c>
      <c r="BB36" s="269">
        <v>34</v>
      </c>
      <c r="BC36" s="269">
        <v>0</v>
      </c>
      <c r="BD36" s="49">
        <v>10</v>
      </c>
      <c r="BE36" s="269">
        <v>34</v>
      </c>
      <c r="BF36" s="269">
        <v>26</v>
      </c>
      <c r="BG36" s="269">
        <v>104</v>
      </c>
      <c r="BH36" s="269">
        <v>125</v>
      </c>
      <c r="BI36" s="269">
        <v>101</v>
      </c>
      <c r="BJ36" s="269">
        <v>0</v>
      </c>
      <c r="BK36" s="269">
        <v>134</v>
      </c>
      <c r="BL36" s="269">
        <v>45</v>
      </c>
      <c r="BM36" s="269">
        <v>107</v>
      </c>
      <c r="BN36" s="269">
        <v>43</v>
      </c>
      <c r="BO36" s="269">
        <v>28</v>
      </c>
      <c r="BP36" s="269">
        <v>0</v>
      </c>
      <c r="BQ36" s="269">
        <v>0</v>
      </c>
      <c r="BR36" s="269">
        <v>76</v>
      </c>
      <c r="BS36" s="269">
        <v>27</v>
      </c>
      <c r="BT36" s="269">
        <v>93</v>
      </c>
      <c r="BU36" s="269">
        <v>0</v>
      </c>
      <c r="BV36" s="269">
        <v>0</v>
      </c>
      <c r="BW36" s="269">
        <v>117</v>
      </c>
      <c r="BX36" s="269">
        <v>66</v>
      </c>
      <c r="BY36" s="269">
        <v>97</v>
      </c>
      <c r="BZ36" s="269">
        <v>0</v>
      </c>
      <c r="CA36" s="269">
        <v>26</v>
      </c>
      <c r="CB36" s="269">
        <v>111</v>
      </c>
      <c r="CC36" s="269">
        <v>0</v>
      </c>
      <c r="CD36" s="269">
        <v>131</v>
      </c>
      <c r="CE36" s="269">
        <v>0</v>
      </c>
      <c r="CF36" s="269">
        <v>63</v>
      </c>
      <c r="CG36" s="269">
        <v>115</v>
      </c>
      <c r="CH36" s="269">
        <v>92</v>
      </c>
      <c r="CI36" s="269">
        <v>26</v>
      </c>
      <c r="CJ36" s="269">
        <v>122</v>
      </c>
      <c r="CK36" s="269">
        <v>32</v>
      </c>
      <c r="CL36" s="269">
        <v>83</v>
      </c>
      <c r="CM36" s="269">
        <v>119</v>
      </c>
      <c r="CN36" s="269">
        <v>118</v>
      </c>
      <c r="CO36" s="269">
        <v>135</v>
      </c>
      <c r="CP36" s="269">
        <v>100</v>
      </c>
      <c r="CQ36" s="269">
        <v>77</v>
      </c>
      <c r="CR36" s="269">
        <v>116</v>
      </c>
      <c r="CS36" s="269">
        <v>0</v>
      </c>
      <c r="CT36" s="269">
        <v>134</v>
      </c>
      <c r="CU36" s="269">
        <v>0</v>
      </c>
      <c r="CV36" s="269">
        <v>0</v>
      </c>
      <c r="CW36" s="269">
        <v>0</v>
      </c>
      <c r="CX36" s="269">
        <v>71</v>
      </c>
      <c r="CY36" s="269">
        <v>60</v>
      </c>
      <c r="CZ36" s="269">
        <v>59</v>
      </c>
      <c r="DA36" s="269">
        <v>122</v>
      </c>
      <c r="DB36" s="49">
        <v>0</v>
      </c>
      <c r="DC36" s="269">
        <v>135</v>
      </c>
      <c r="DD36" s="269">
        <v>0</v>
      </c>
      <c r="DE36" s="269">
        <v>87</v>
      </c>
      <c r="DF36" s="269">
        <v>114</v>
      </c>
      <c r="DG36" s="269">
        <v>92</v>
      </c>
      <c r="DH36" s="49">
        <v>89</v>
      </c>
      <c r="DI36" s="269">
        <v>135</v>
      </c>
      <c r="DJ36" s="269">
        <v>50</v>
      </c>
      <c r="DK36" s="269">
        <v>63</v>
      </c>
      <c r="DL36" s="269">
        <v>0</v>
      </c>
      <c r="DM36" s="269">
        <v>99</v>
      </c>
      <c r="DN36" s="269">
        <v>63</v>
      </c>
      <c r="DO36" s="269">
        <v>108</v>
      </c>
      <c r="DP36" s="269">
        <v>0</v>
      </c>
      <c r="DQ36" s="269">
        <v>48</v>
      </c>
      <c r="DR36" s="269">
        <v>133</v>
      </c>
      <c r="DS36" s="269">
        <v>0</v>
      </c>
      <c r="DT36" s="269">
        <v>0</v>
      </c>
      <c r="DU36" s="269">
        <v>60</v>
      </c>
      <c r="DV36" s="269">
        <v>96</v>
      </c>
      <c r="DW36" s="303">
        <v>134</v>
      </c>
      <c r="DX36" s="269">
        <v>127</v>
      </c>
      <c r="DY36" s="269">
        <v>57</v>
      </c>
      <c r="DZ36" s="269">
        <v>87</v>
      </c>
      <c r="EA36" s="269">
        <v>45</v>
      </c>
      <c r="EB36" s="269">
        <v>58</v>
      </c>
      <c r="EC36" s="269">
        <v>0</v>
      </c>
      <c r="ED36" s="269">
        <v>132</v>
      </c>
      <c r="EE36" s="269">
        <v>34</v>
      </c>
      <c r="EF36" s="269">
        <v>0</v>
      </c>
      <c r="EG36" s="269">
        <v>48</v>
      </c>
      <c r="EH36" s="269">
        <v>134</v>
      </c>
      <c r="EI36" s="269">
        <v>114</v>
      </c>
      <c r="EJ36" s="269">
        <v>54</v>
      </c>
      <c r="EK36" s="269">
        <v>123</v>
      </c>
      <c r="EL36" s="269">
        <v>127</v>
      </c>
      <c r="EM36" s="269">
        <v>83</v>
      </c>
      <c r="EN36" s="269">
        <v>26</v>
      </c>
      <c r="EO36" s="269">
        <v>80</v>
      </c>
      <c r="EP36" s="269">
        <v>122</v>
      </c>
      <c r="EQ36" s="269">
        <v>0</v>
      </c>
      <c r="ER36" s="269">
        <v>111</v>
      </c>
      <c r="ES36" s="269">
        <v>51</v>
      </c>
      <c r="ET36" s="269">
        <v>0</v>
      </c>
      <c r="EU36" s="269">
        <v>114</v>
      </c>
      <c r="EV36" s="269">
        <v>125</v>
      </c>
      <c r="EW36" s="269">
        <v>0</v>
      </c>
      <c r="EX36" s="269">
        <v>69</v>
      </c>
      <c r="EY36" s="269">
        <v>121</v>
      </c>
      <c r="EZ36" s="269">
        <v>105</v>
      </c>
      <c r="FA36" s="269">
        <v>78</v>
      </c>
      <c r="FB36" s="269">
        <v>0</v>
      </c>
      <c r="FC36" s="269">
        <v>33</v>
      </c>
      <c r="FD36" s="269">
        <v>119</v>
      </c>
      <c r="FE36" s="269">
        <v>67</v>
      </c>
      <c r="FF36" s="269">
        <v>106</v>
      </c>
      <c r="FG36" s="269">
        <v>112</v>
      </c>
      <c r="FH36" s="49">
        <v>0</v>
      </c>
      <c r="FI36" s="269">
        <v>0</v>
      </c>
      <c r="FJ36" s="269">
        <v>0</v>
      </c>
      <c r="FK36" s="49">
        <v>0</v>
      </c>
      <c r="FL36" s="269">
        <v>0</v>
      </c>
      <c r="FM36" s="269">
        <v>133</v>
      </c>
      <c r="FN36" s="269">
        <v>0</v>
      </c>
      <c r="FO36" s="269">
        <v>59</v>
      </c>
      <c r="FP36" s="49">
        <v>0</v>
      </c>
      <c r="FQ36" s="49">
        <v>17</v>
      </c>
      <c r="FR36" s="269">
        <v>83</v>
      </c>
      <c r="FS36" s="269">
        <v>0</v>
      </c>
      <c r="FT36" s="269">
        <v>24</v>
      </c>
      <c r="FU36" s="49">
        <v>86</v>
      </c>
      <c r="FV36" s="269">
        <v>0</v>
      </c>
      <c r="FW36" s="269">
        <v>132</v>
      </c>
      <c r="FX36" s="269">
        <v>57</v>
      </c>
      <c r="FY36" s="269">
        <v>61</v>
      </c>
      <c r="FZ36" s="269">
        <v>134</v>
      </c>
      <c r="GA36" s="269">
        <v>125</v>
      </c>
      <c r="GB36" s="269">
        <v>0</v>
      </c>
      <c r="GC36" s="269">
        <v>0</v>
      </c>
      <c r="GD36" s="269">
        <v>0</v>
      </c>
      <c r="GE36" s="269">
        <v>27</v>
      </c>
      <c r="GF36" s="269">
        <v>0</v>
      </c>
      <c r="GG36" s="269">
        <v>79</v>
      </c>
      <c r="GH36" s="269">
        <v>128</v>
      </c>
      <c r="GI36" s="269">
        <v>108</v>
      </c>
      <c r="GJ36" s="269">
        <v>0</v>
      </c>
      <c r="GK36" s="49">
        <v>11</v>
      </c>
      <c r="GL36" s="49">
        <v>86</v>
      </c>
      <c r="GM36" s="49">
        <v>1</v>
      </c>
      <c r="GN36" s="269">
        <v>39</v>
      </c>
      <c r="GO36" s="49">
        <v>4</v>
      </c>
      <c r="GP36" s="269">
        <v>54</v>
      </c>
      <c r="GQ36" s="303">
        <v>71</v>
      </c>
      <c r="HC36" s="1"/>
      <c r="HD36" s="1"/>
      <c r="HE36" s="1"/>
      <c r="HF36" s="1"/>
    </row>
    <row r="37" spans="1:214" ht="15.75">
      <c r="A37" s="106" t="s">
        <v>639</v>
      </c>
      <c r="D37" s="56">
        <f t="shared" si="1"/>
        <v>10287</v>
      </c>
      <c r="E37" s="269">
        <v>60</v>
      </c>
      <c r="F37" s="269">
        <v>0</v>
      </c>
      <c r="G37" s="269">
        <v>52</v>
      </c>
      <c r="H37" s="269">
        <v>62</v>
      </c>
      <c r="I37" s="269">
        <v>0</v>
      </c>
      <c r="J37" s="269">
        <v>0</v>
      </c>
      <c r="K37" s="269">
        <v>61</v>
      </c>
      <c r="L37" s="269">
        <v>0</v>
      </c>
      <c r="M37" s="269">
        <v>0</v>
      </c>
      <c r="N37" s="269">
        <v>0</v>
      </c>
      <c r="O37" s="269">
        <v>60</v>
      </c>
      <c r="P37" s="49">
        <v>1</v>
      </c>
      <c r="Q37" s="269">
        <v>100</v>
      </c>
      <c r="R37" s="269">
        <v>60</v>
      </c>
      <c r="S37" s="49">
        <v>15</v>
      </c>
      <c r="T37" s="269">
        <v>0</v>
      </c>
      <c r="U37" s="269">
        <v>45</v>
      </c>
      <c r="V37" s="269">
        <v>25</v>
      </c>
      <c r="W37" s="269">
        <v>55</v>
      </c>
      <c r="X37" s="269">
        <v>28</v>
      </c>
      <c r="Y37" s="269">
        <v>0</v>
      </c>
      <c r="Z37" s="269">
        <v>96</v>
      </c>
      <c r="AA37" s="269">
        <v>24</v>
      </c>
      <c r="AB37" s="269">
        <v>29</v>
      </c>
      <c r="AC37" s="269">
        <v>114</v>
      </c>
      <c r="AD37" s="269">
        <v>65</v>
      </c>
      <c r="AE37" s="269">
        <v>42</v>
      </c>
      <c r="AF37" s="49">
        <v>2</v>
      </c>
      <c r="AG37" s="269">
        <v>0</v>
      </c>
      <c r="AH37" s="269">
        <v>23</v>
      </c>
      <c r="AI37" s="269">
        <v>77</v>
      </c>
      <c r="AJ37" s="269">
        <v>114</v>
      </c>
      <c r="AK37" s="269">
        <v>75</v>
      </c>
      <c r="AL37" s="269">
        <v>77</v>
      </c>
      <c r="AM37" s="269">
        <v>46</v>
      </c>
      <c r="AN37" s="269">
        <v>0</v>
      </c>
      <c r="AO37" s="269">
        <v>93</v>
      </c>
      <c r="AP37" s="269">
        <v>0</v>
      </c>
      <c r="AQ37" s="49">
        <v>2</v>
      </c>
      <c r="AR37" s="269">
        <v>103</v>
      </c>
      <c r="AS37" s="49">
        <v>1</v>
      </c>
      <c r="AT37" s="269">
        <v>113</v>
      </c>
      <c r="AU37" s="269">
        <v>32</v>
      </c>
      <c r="AV37" s="269">
        <v>81</v>
      </c>
      <c r="AW37" s="269">
        <v>0</v>
      </c>
      <c r="AX37" s="269">
        <v>65</v>
      </c>
      <c r="AY37" s="269">
        <v>123</v>
      </c>
      <c r="AZ37" s="49">
        <v>10</v>
      </c>
      <c r="BA37" s="269">
        <v>0</v>
      </c>
      <c r="BB37" s="269">
        <v>82</v>
      </c>
      <c r="BC37" s="269">
        <v>0</v>
      </c>
      <c r="BD37" s="269">
        <v>36</v>
      </c>
      <c r="BE37" s="269">
        <v>76</v>
      </c>
      <c r="BF37" s="269">
        <v>65</v>
      </c>
      <c r="BG37" s="269">
        <v>43</v>
      </c>
      <c r="BH37" s="269">
        <v>0</v>
      </c>
      <c r="BI37" s="269">
        <v>98</v>
      </c>
      <c r="BJ37" s="269">
        <v>107</v>
      </c>
      <c r="BK37" s="269">
        <v>88</v>
      </c>
      <c r="BL37" s="269">
        <v>77</v>
      </c>
      <c r="BM37" s="269">
        <v>101</v>
      </c>
      <c r="BN37" s="49">
        <v>7</v>
      </c>
      <c r="BO37" s="269">
        <v>123</v>
      </c>
      <c r="BP37" s="269">
        <v>126</v>
      </c>
      <c r="BQ37" s="269">
        <v>0</v>
      </c>
      <c r="BR37" s="49">
        <v>86</v>
      </c>
      <c r="BS37" s="269">
        <v>36</v>
      </c>
      <c r="BT37" s="269">
        <v>21</v>
      </c>
      <c r="BU37" s="269">
        <v>126</v>
      </c>
      <c r="BV37" s="269">
        <v>0</v>
      </c>
      <c r="BW37" s="269">
        <v>73</v>
      </c>
      <c r="BX37" s="269">
        <v>121</v>
      </c>
      <c r="BY37" s="269">
        <v>0</v>
      </c>
      <c r="BZ37" s="269">
        <v>0</v>
      </c>
      <c r="CA37" s="49">
        <v>14</v>
      </c>
      <c r="CB37" s="269">
        <v>77</v>
      </c>
      <c r="CC37" s="269">
        <v>121</v>
      </c>
      <c r="CD37" s="269">
        <v>0</v>
      </c>
      <c r="CE37" s="269">
        <v>0</v>
      </c>
      <c r="CF37" s="49">
        <v>2</v>
      </c>
      <c r="CG37" s="269">
        <v>29</v>
      </c>
      <c r="CH37" s="269">
        <v>129</v>
      </c>
      <c r="CI37" s="269">
        <v>46</v>
      </c>
      <c r="CJ37" s="269">
        <v>69</v>
      </c>
      <c r="CK37" s="49">
        <v>12</v>
      </c>
      <c r="CL37" s="269">
        <v>0</v>
      </c>
      <c r="CM37" s="269">
        <v>0</v>
      </c>
      <c r="CN37" s="269">
        <v>66</v>
      </c>
      <c r="CO37" s="269">
        <v>104</v>
      </c>
      <c r="CP37" s="269">
        <v>53</v>
      </c>
      <c r="CQ37" s="269">
        <v>65</v>
      </c>
      <c r="CR37" s="269">
        <v>55</v>
      </c>
      <c r="CS37" s="269">
        <v>84</v>
      </c>
      <c r="CT37" s="269">
        <v>0</v>
      </c>
      <c r="CU37" s="269">
        <v>0</v>
      </c>
      <c r="CV37" s="269">
        <v>0</v>
      </c>
      <c r="CW37" s="269">
        <v>0</v>
      </c>
      <c r="CX37" s="269">
        <v>34</v>
      </c>
      <c r="CY37" s="269">
        <v>78</v>
      </c>
      <c r="CZ37" s="49">
        <v>16</v>
      </c>
      <c r="DA37" s="269">
        <v>65</v>
      </c>
      <c r="DB37" s="269">
        <v>132</v>
      </c>
      <c r="DC37" s="269">
        <v>30</v>
      </c>
      <c r="DD37" s="269">
        <v>99</v>
      </c>
      <c r="DE37" s="269">
        <v>56</v>
      </c>
      <c r="DF37" s="269">
        <v>95</v>
      </c>
      <c r="DG37" s="269">
        <v>58</v>
      </c>
      <c r="DH37" s="49">
        <v>8</v>
      </c>
      <c r="DI37" s="269">
        <v>128</v>
      </c>
      <c r="DJ37" s="269">
        <v>0</v>
      </c>
      <c r="DK37" s="269">
        <v>50</v>
      </c>
      <c r="DL37" s="269">
        <v>0</v>
      </c>
      <c r="DM37" s="269">
        <v>124</v>
      </c>
      <c r="DN37" s="49">
        <v>5</v>
      </c>
      <c r="DO37" s="269">
        <v>132</v>
      </c>
      <c r="DP37" s="269">
        <v>0</v>
      </c>
      <c r="DQ37" s="49">
        <v>19</v>
      </c>
      <c r="DR37" s="269">
        <v>0</v>
      </c>
      <c r="DS37" s="269">
        <v>0</v>
      </c>
      <c r="DT37" s="269">
        <v>0</v>
      </c>
      <c r="DU37" s="269">
        <v>0</v>
      </c>
      <c r="DV37" s="269">
        <v>0</v>
      </c>
      <c r="DW37" s="303">
        <v>13</v>
      </c>
      <c r="DX37" s="269">
        <v>40</v>
      </c>
      <c r="DY37" s="49">
        <v>0</v>
      </c>
      <c r="DZ37" s="269">
        <v>69</v>
      </c>
      <c r="EA37" s="49">
        <v>0</v>
      </c>
      <c r="EB37" s="269">
        <v>57</v>
      </c>
      <c r="EC37" s="269">
        <v>0</v>
      </c>
      <c r="ED37" s="269">
        <v>25</v>
      </c>
      <c r="EE37" s="269">
        <v>51</v>
      </c>
      <c r="EF37" s="269">
        <v>0</v>
      </c>
      <c r="EG37" s="49">
        <v>10</v>
      </c>
      <c r="EH37" s="49">
        <v>0</v>
      </c>
      <c r="EI37" s="269">
        <v>131</v>
      </c>
      <c r="EJ37" s="269">
        <v>60</v>
      </c>
      <c r="EK37" s="269">
        <v>77</v>
      </c>
      <c r="EL37" s="269">
        <v>111</v>
      </c>
      <c r="EM37" s="269">
        <v>70</v>
      </c>
      <c r="EN37" s="269">
        <v>132</v>
      </c>
      <c r="EO37" s="269">
        <v>136</v>
      </c>
      <c r="EP37" s="49">
        <v>86</v>
      </c>
      <c r="EQ37" s="269">
        <v>0</v>
      </c>
      <c r="ER37" s="269">
        <v>117</v>
      </c>
      <c r="ES37" s="269">
        <v>71</v>
      </c>
      <c r="ET37" s="269">
        <v>0</v>
      </c>
      <c r="EU37" s="269">
        <v>96</v>
      </c>
      <c r="EV37" s="269">
        <v>0</v>
      </c>
      <c r="EW37" s="269">
        <v>0</v>
      </c>
      <c r="EX37" s="269">
        <v>73</v>
      </c>
      <c r="EY37" s="269">
        <v>55</v>
      </c>
      <c r="EZ37" s="269">
        <v>130</v>
      </c>
      <c r="FA37" s="269">
        <v>80</v>
      </c>
      <c r="FB37" s="269">
        <v>63</v>
      </c>
      <c r="FC37" s="269">
        <v>109</v>
      </c>
      <c r="FD37" s="49">
        <v>2</v>
      </c>
      <c r="FE37" s="49">
        <v>8</v>
      </c>
      <c r="FF37" s="269">
        <v>75</v>
      </c>
      <c r="FG37" s="269">
        <v>96</v>
      </c>
      <c r="FH37" s="269">
        <v>100</v>
      </c>
      <c r="FI37" s="269">
        <v>0</v>
      </c>
      <c r="FJ37" s="269">
        <v>135</v>
      </c>
      <c r="FK37" s="269">
        <v>84</v>
      </c>
      <c r="FL37" s="269">
        <v>123</v>
      </c>
      <c r="FM37" s="269">
        <v>135</v>
      </c>
      <c r="FN37" s="269">
        <v>113</v>
      </c>
      <c r="FO37" s="269">
        <v>113</v>
      </c>
      <c r="FP37" s="269">
        <v>33</v>
      </c>
      <c r="FQ37" s="269">
        <v>125</v>
      </c>
      <c r="FR37" s="49">
        <v>14</v>
      </c>
      <c r="FS37" s="269">
        <v>128</v>
      </c>
      <c r="FT37" s="49">
        <v>8</v>
      </c>
      <c r="FU37" s="269">
        <v>0</v>
      </c>
      <c r="FV37" s="269">
        <v>124</v>
      </c>
      <c r="FW37" s="269">
        <v>135</v>
      </c>
      <c r="FX37" s="269">
        <v>129</v>
      </c>
      <c r="FY37" s="49">
        <v>1</v>
      </c>
      <c r="FZ37" s="269">
        <v>64</v>
      </c>
      <c r="GA37" s="269">
        <v>134</v>
      </c>
      <c r="GB37" s="269">
        <v>99</v>
      </c>
      <c r="GC37" s="269">
        <v>79</v>
      </c>
      <c r="GD37" s="269">
        <v>101</v>
      </c>
      <c r="GE37" s="49">
        <v>3</v>
      </c>
      <c r="GF37" s="269">
        <v>129</v>
      </c>
      <c r="GG37" s="269">
        <v>72</v>
      </c>
      <c r="GH37" s="269">
        <v>121</v>
      </c>
      <c r="GI37" s="269">
        <v>34</v>
      </c>
      <c r="GJ37" s="269">
        <v>0</v>
      </c>
      <c r="GK37" s="269">
        <v>92</v>
      </c>
      <c r="GL37" s="269">
        <v>52</v>
      </c>
      <c r="GM37" s="49">
        <v>7</v>
      </c>
      <c r="GN37" s="269">
        <v>96</v>
      </c>
      <c r="GO37" s="269">
        <v>74</v>
      </c>
      <c r="GP37" s="49">
        <v>2</v>
      </c>
      <c r="GQ37" s="303">
        <v>7</v>
      </c>
    </row>
    <row r="38" spans="1:214" ht="15.75">
      <c r="A38" s="276" t="s">
        <v>3636</v>
      </c>
      <c r="D38" s="56">
        <f t="shared" si="1"/>
        <v>12921</v>
      </c>
      <c r="E38" s="269">
        <v>0</v>
      </c>
      <c r="F38" s="269">
        <v>112</v>
      </c>
      <c r="G38" s="269">
        <v>55</v>
      </c>
      <c r="H38" s="269">
        <v>58</v>
      </c>
      <c r="I38" s="269">
        <v>110</v>
      </c>
      <c r="J38" s="269">
        <v>132</v>
      </c>
      <c r="K38" s="269">
        <v>112</v>
      </c>
      <c r="L38" s="269">
        <v>0</v>
      </c>
      <c r="M38" s="269">
        <v>0</v>
      </c>
      <c r="N38" s="269">
        <v>130</v>
      </c>
      <c r="O38" s="269">
        <v>116</v>
      </c>
      <c r="P38" s="269">
        <v>109</v>
      </c>
      <c r="Q38" s="269">
        <v>118</v>
      </c>
      <c r="R38" s="269">
        <v>48</v>
      </c>
      <c r="S38" s="269">
        <v>69</v>
      </c>
      <c r="T38" s="269">
        <v>0</v>
      </c>
      <c r="U38" s="269">
        <v>59</v>
      </c>
      <c r="V38" s="269">
        <v>99</v>
      </c>
      <c r="W38" s="269">
        <v>119</v>
      </c>
      <c r="X38" s="269">
        <v>23</v>
      </c>
      <c r="Y38" s="269">
        <v>0</v>
      </c>
      <c r="Z38" s="269">
        <v>112</v>
      </c>
      <c r="AA38" s="269">
        <v>71</v>
      </c>
      <c r="AB38" s="269">
        <v>56</v>
      </c>
      <c r="AC38" s="269">
        <v>69</v>
      </c>
      <c r="AD38" s="269">
        <v>43</v>
      </c>
      <c r="AE38" s="269">
        <v>103</v>
      </c>
      <c r="AF38" s="269">
        <v>107</v>
      </c>
      <c r="AG38" s="269">
        <v>0</v>
      </c>
      <c r="AH38" s="269">
        <v>50</v>
      </c>
      <c r="AI38" s="269">
        <v>114</v>
      </c>
      <c r="AJ38" s="269">
        <v>117</v>
      </c>
      <c r="AK38" s="269">
        <v>0</v>
      </c>
      <c r="AL38" s="269">
        <v>79</v>
      </c>
      <c r="AM38" s="49">
        <v>0</v>
      </c>
      <c r="AN38" s="269">
        <v>75</v>
      </c>
      <c r="AO38" s="269">
        <v>0</v>
      </c>
      <c r="AP38" s="269">
        <v>0</v>
      </c>
      <c r="AQ38" s="269">
        <v>88</v>
      </c>
      <c r="AR38" s="269">
        <v>99</v>
      </c>
      <c r="AS38" s="269">
        <v>36</v>
      </c>
      <c r="AT38" s="269">
        <v>114</v>
      </c>
      <c r="AU38" s="269">
        <v>35</v>
      </c>
      <c r="AV38" s="269">
        <v>44</v>
      </c>
      <c r="AW38" s="269">
        <v>0</v>
      </c>
      <c r="AX38" s="269">
        <v>118</v>
      </c>
      <c r="AY38" s="269">
        <v>132</v>
      </c>
      <c r="AZ38" s="49">
        <v>9</v>
      </c>
      <c r="BA38" s="269">
        <v>0</v>
      </c>
      <c r="BB38" s="269">
        <v>32</v>
      </c>
      <c r="BC38" s="269">
        <v>0</v>
      </c>
      <c r="BD38" s="269">
        <v>34</v>
      </c>
      <c r="BE38" s="269">
        <v>29</v>
      </c>
      <c r="BF38" s="269">
        <v>123</v>
      </c>
      <c r="BG38" s="269">
        <v>62</v>
      </c>
      <c r="BH38" s="49">
        <v>89</v>
      </c>
      <c r="BI38" s="269">
        <v>0</v>
      </c>
      <c r="BJ38" s="269">
        <v>111</v>
      </c>
      <c r="BK38" s="269">
        <v>33</v>
      </c>
      <c r="BL38" s="269">
        <v>136</v>
      </c>
      <c r="BM38" s="269">
        <v>112</v>
      </c>
      <c r="BN38" s="269">
        <v>56</v>
      </c>
      <c r="BO38" s="269">
        <v>131</v>
      </c>
      <c r="BP38" s="269">
        <v>129</v>
      </c>
      <c r="BQ38" s="269">
        <v>0</v>
      </c>
      <c r="BR38" s="269">
        <v>0</v>
      </c>
      <c r="BS38" s="269">
        <v>57</v>
      </c>
      <c r="BT38" s="269">
        <v>25</v>
      </c>
      <c r="BU38" s="269">
        <v>116</v>
      </c>
      <c r="BV38" s="269">
        <v>0</v>
      </c>
      <c r="BW38" s="269">
        <v>113</v>
      </c>
      <c r="BX38" s="269">
        <v>0</v>
      </c>
      <c r="BY38" s="269">
        <v>97</v>
      </c>
      <c r="BZ38" s="269">
        <v>0</v>
      </c>
      <c r="CA38" s="269">
        <v>93</v>
      </c>
      <c r="CB38" s="269">
        <v>123</v>
      </c>
      <c r="CC38" s="269">
        <v>0</v>
      </c>
      <c r="CD38" s="269">
        <v>0</v>
      </c>
      <c r="CE38" s="269">
        <v>0</v>
      </c>
      <c r="CF38" s="269">
        <v>81</v>
      </c>
      <c r="CG38" s="269">
        <v>78</v>
      </c>
      <c r="CH38" s="269">
        <v>105</v>
      </c>
      <c r="CI38" s="269">
        <v>128</v>
      </c>
      <c r="CJ38" s="269">
        <v>130</v>
      </c>
      <c r="CK38" s="269">
        <v>87</v>
      </c>
      <c r="CL38" s="269">
        <v>0</v>
      </c>
      <c r="CM38" s="269">
        <v>0</v>
      </c>
      <c r="CN38" s="269">
        <v>74</v>
      </c>
      <c r="CO38" s="269">
        <v>136</v>
      </c>
      <c r="CP38" s="269">
        <v>46</v>
      </c>
      <c r="CQ38" s="269">
        <v>59</v>
      </c>
      <c r="CR38" s="269">
        <v>104</v>
      </c>
      <c r="CS38" s="269">
        <v>134</v>
      </c>
      <c r="CT38" s="269">
        <v>0</v>
      </c>
      <c r="CU38" s="269">
        <v>121</v>
      </c>
      <c r="CV38" s="269">
        <v>0</v>
      </c>
      <c r="CW38" s="269">
        <v>0</v>
      </c>
      <c r="CX38" s="269">
        <v>73</v>
      </c>
      <c r="CY38" s="269">
        <v>66</v>
      </c>
      <c r="CZ38" s="269">
        <v>72</v>
      </c>
      <c r="DA38" s="269">
        <v>118</v>
      </c>
      <c r="DB38" s="269">
        <v>131</v>
      </c>
      <c r="DC38" s="269">
        <v>121</v>
      </c>
      <c r="DD38" s="269">
        <v>101</v>
      </c>
      <c r="DE38" s="269">
        <v>114</v>
      </c>
      <c r="DF38" s="269">
        <v>55</v>
      </c>
      <c r="DG38" s="269">
        <v>65</v>
      </c>
      <c r="DH38" s="49">
        <v>6</v>
      </c>
      <c r="DI38" s="269">
        <v>108</v>
      </c>
      <c r="DJ38" s="269">
        <v>60</v>
      </c>
      <c r="DK38" s="269">
        <v>126</v>
      </c>
      <c r="DL38" s="269">
        <v>0</v>
      </c>
      <c r="DM38" s="269">
        <v>85</v>
      </c>
      <c r="DN38" s="269">
        <v>106</v>
      </c>
      <c r="DO38" s="269">
        <v>131</v>
      </c>
      <c r="DP38" s="269">
        <v>135</v>
      </c>
      <c r="DQ38" s="49">
        <v>0</v>
      </c>
      <c r="DR38" s="269">
        <v>121</v>
      </c>
      <c r="DS38" s="269">
        <v>0</v>
      </c>
      <c r="DT38" s="269">
        <v>55</v>
      </c>
      <c r="DU38" s="269">
        <v>51</v>
      </c>
      <c r="DV38" s="269">
        <v>130</v>
      </c>
      <c r="DW38" s="303">
        <v>9</v>
      </c>
      <c r="DX38" s="269">
        <v>58</v>
      </c>
      <c r="DY38" s="49">
        <v>0</v>
      </c>
      <c r="DZ38" s="269">
        <v>103</v>
      </c>
      <c r="EA38" s="269">
        <v>83</v>
      </c>
      <c r="EB38" s="269">
        <v>84</v>
      </c>
      <c r="EC38" s="269">
        <v>0</v>
      </c>
      <c r="ED38" s="269">
        <v>90</v>
      </c>
      <c r="EE38" s="269">
        <v>105</v>
      </c>
      <c r="EF38" s="269">
        <v>0</v>
      </c>
      <c r="EG38" s="269">
        <v>75</v>
      </c>
      <c r="EH38" s="269">
        <v>96</v>
      </c>
      <c r="EI38" s="49">
        <v>0</v>
      </c>
      <c r="EJ38" s="269">
        <v>71</v>
      </c>
      <c r="EK38" s="269">
        <v>88</v>
      </c>
      <c r="EL38" s="269">
        <v>0</v>
      </c>
      <c r="EM38" s="269">
        <v>22</v>
      </c>
      <c r="EN38" s="269">
        <v>107</v>
      </c>
      <c r="EO38" s="269">
        <v>86</v>
      </c>
      <c r="EP38" s="269">
        <v>111</v>
      </c>
      <c r="EQ38" s="269">
        <v>0</v>
      </c>
      <c r="ER38" s="269">
        <v>105</v>
      </c>
      <c r="ES38" s="269">
        <v>69</v>
      </c>
      <c r="ET38" s="269">
        <v>111</v>
      </c>
      <c r="EU38" s="269">
        <v>61</v>
      </c>
      <c r="EV38" s="269">
        <v>0</v>
      </c>
      <c r="EW38" s="269">
        <v>0</v>
      </c>
      <c r="EX38" s="269">
        <v>0</v>
      </c>
      <c r="EY38" s="269">
        <v>119</v>
      </c>
      <c r="EZ38" s="269">
        <v>125</v>
      </c>
      <c r="FA38" s="269">
        <v>0</v>
      </c>
      <c r="FB38" s="269">
        <v>0</v>
      </c>
      <c r="FC38" s="269">
        <v>126</v>
      </c>
      <c r="FD38" s="269">
        <v>117</v>
      </c>
      <c r="FE38" s="269">
        <v>38</v>
      </c>
      <c r="FF38" s="269">
        <v>58</v>
      </c>
      <c r="FG38" s="269">
        <v>96</v>
      </c>
      <c r="FH38" s="269">
        <v>42</v>
      </c>
      <c r="FI38" s="269">
        <v>0</v>
      </c>
      <c r="FJ38" s="269">
        <v>108</v>
      </c>
      <c r="FK38" s="269">
        <v>106</v>
      </c>
      <c r="FL38" s="269">
        <v>58</v>
      </c>
      <c r="FM38" s="269">
        <v>130</v>
      </c>
      <c r="FN38" s="269">
        <v>128</v>
      </c>
      <c r="FO38" s="269">
        <v>113</v>
      </c>
      <c r="FP38" s="269">
        <v>81</v>
      </c>
      <c r="FQ38" s="269">
        <v>102</v>
      </c>
      <c r="FR38" s="269">
        <v>84</v>
      </c>
      <c r="FS38" s="269">
        <v>103</v>
      </c>
      <c r="FT38" s="269">
        <v>38</v>
      </c>
      <c r="FU38" s="269">
        <v>53</v>
      </c>
      <c r="FV38" s="269">
        <v>97</v>
      </c>
      <c r="FW38" s="269">
        <v>128</v>
      </c>
      <c r="FX38" s="269">
        <v>56</v>
      </c>
      <c r="FY38" s="49">
        <v>17</v>
      </c>
      <c r="FZ38" s="269">
        <v>127</v>
      </c>
      <c r="GA38" s="269">
        <v>0</v>
      </c>
      <c r="GB38" s="269">
        <v>132</v>
      </c>
      <c r="GC38" s="49">
        <v>0</v>
      </c>
      <c r="GD38" s="269">
        <v>41</v>
      </c>
      <c r="GE38" s="269">
        <v>70</v>
      </c>
      <c r="GF38" s="269">
        <v>0</v>
      </c>
      <c r="GG38" s="269">
        <v>61</v>
      </c>
      <c r="GH38" s="269">
        <v>79</v>
      </c>
      <c r="GI38" s="269">
        <v>112</v>
      </c>
      <c r="GJ38" s="269">
        <v>0</v>
      </c>
      <c r="GK38" s="269">
        <v>92</v>
      </c>
      <c r="GL38" s="269">
        <v>40</v>
      </c>
      <c r="GM38" s="269">
        <v>43</v>
      </c>
      <c r="GN38" s="269">
        <v>29</v>
      </c>
      <c r="GO38" s="269">
        <v>69</v>
      </c>
      <c r="GP38" s="269">
        <v>75</v>
      </c>
      <c r="GQ38" s="303">
        <v>140</v>
      </c>
      <c r="HC38" s="1"/>
      <c r="HD38" s="1"/>
      <c r="HE38" s="1"/>
      <c r="HF38" s="1"/>
    </row>
    <row r="39" spans="1:214" ht="15.75">
      <c r="A39" s="277" t="s">
        <v>15</v>
      </c>
      <c r="D39" s="56">
        <f t="shared" si="1"/>
        <v>10597</v>
      </c>
      <c r="E39" s="269">
        <v>118</v>
      </c>
      <c r="F39" s="269">
        <v>107</v>
      </c>
      <c r="G39" s="269">
        <v>110</v>
      </c>
      <c r="H39" s="269">
        <v>127</v>
      </c>
      <c r="I39" s="269">
        <v>114</v>
      </c>
      <c r="J39" s="269">
        <v>0</v>
      </c>
      <c r="K39" s="269">
        <v>102</v>
      </c>
      <c r="L39" s="269">
        <v>0</v>
      </c>
      <c r="M39" s="269">
        <v>100</v>
      </c>
      <c r="N39" s="269">
        <v>0</v>
      </c>
      <c r="O39" s="269">
        <v>116</v>
      </c>
      <c r="P39" s="269">
        <v>34</v>
      </c>
      <c r="Q39" s="269">
        <v>0</v>
      </c>
      <c r="R39" s="269">
        <v>81</v>
      </c>
      <c r="S39" s="269">
        <v>27</v>
      </c>
      <c r="T39" s="269">
        <v>0</v>
      </c>
      <c r="U39" s="49">
        <v>10</v>
      </c>
      <c r="V39" s="269">
        <v>131</v>
      </c>
      <c r="W39" s="269">
        <v>109</v>
      </c>
      <c r="X39" s="269">
        <v>83</v>
      </c>
      <c r="Y39" s="269">
        <v>0</v>
      </c>
      <c r="Z39" s="269">
        <v>100</v>
      </c>
      <c r="AA39" s="269">
        <v>55</v>
      </c>
      <c r="AB39" s="269">
        <v>99</v>
      </c>
      <c r="AC39" s="269">
        <v>113</v>
      </c>
      <c r="AD39" s="269">
        <v>135</v>
      </c>
      <c r="AE39" s="269">
        <v>36</v>
      </c>
      <c r="AF39" s="49">
        <v>15</v>
      </c>
      <c r="AG39" s="269">
        <v>87</v>
      </c>
      <c r="AH39" s="269">
        <v>107</v>
      </c>
      <c r="AI39" s="269">
        <v>39</v>
      </c>
      <c r="AJ39" s="269">
        <v>0</v>
      </c>
      <c r="AK39" s="269">
        <v>0</v>
      </c>
      <c r="AL39" s="269">
        <v>69</v>
      </c>
      <c r="AM39" s="49">
        <v>0</v>
      </c>
      <c r="AN39" s="269">
        <v>93</v>
      </c>
      <c r="AO39" s="269">
        <v>0</v>
      </c>
      <c r="AP39" s="269">
        <v>0</v>
      </c>
      <c r="AQ39" s="269">
        <v>127</v>
      </c>
      <c r="AR39" s="269">
        <v>85</v>
      </c>
      <c r="AS39" s="269">
        <v>104</v>
      </c>
      <c r="AT39" s="269">
        <v>0</v>
      </c>
      <c r="AU39" s="269">
        <v>66</v>
      </c>
      <c r="AV39" s="269">
        <v>103</v>
      </c>
      <c r="AW39" s="269">
        <v>0</v>
      </c>
      <c r="AX39" s="269">
        <v>0</v>
      </c>
      <c r="AY39" s="269">
        <v>0</v>
      </c>
      <c r="AZ39" s="269">
        <v>26</v>
      </c>
      <c r="BA39" s="269">
        <v>0</v>
      </c>
      <c r="BB39" s="269">
        <v>133</v>
      </c>
      <c r="BC39" s="269">
        <v>0</v>
      </c>
      <c r="BD39" s="49">
        <v>0</v>
      </c>
      <c r="BE39" s="269">
        <v>92</v>
      </c>
      <c r="BF39" s="269">
        <v>84</v>
      </c>
      <c r="BG39" s="269">
        <v>122</v>
      </c>
      <c r="BH39" s="269">
        <v>121</v>
      </c>
      <c r="BI39" s="269">
        <v>0</v>
      </c>
      <c r="BJ39" s="269">
        <v>0</v>
      </c>
      <c r="BK39" s="49">
        <v>19</v>
      </c>
      <c r="BL39" s="269">
        <v>84</v>
      </c>
      <c r="BM39" s="269">
        <v>118</v>
      </c>
      <c r="BN39" s="269">
        <v>81</v>
      </c>
      <c r="BO39" s="269">
        <v>103</v>
      </c>
      <c r="BP39" s="269">
        <v>0</v>
      </c>
      <c r="BQ39" s="269">
        <v>111</v>
      </c>
      <c r="BR39" s="269">
        <v>101</v>
      </c>
      <c r="BS39" s="269">
        <v>64</v>
      </c>
      <c r="BT39" s="269">
        <v>29</v>
      </c>
      <c r="BU39" s="269">
        <v>0</v>
      </c>
      <c r="BV39" s="269">
        <v>0</v>
      </c>
      <c r="BW39" s="269">
        <v>54</v>
      </c>
      <c r="BX39" s="269">
        <v>75</v>
      </c>
      <c r="BY39" s="269">
        <v>101</v>
      </c>
      <c r="BZ39" s="269">
        <v>0</v>
      </c>
      <c r="CA39" s="269">
        <v>31</v>
      </c>
      <c r="CB39" s="49">
        <v>0</v>
      </c>
      <c r="CC39" s="269">
        <v>0</v>
      </c>
      <c r="CD39" s="269">
        <v>0</v>
      </c>
      <c r="CE39" s="269">
        <v>0</v>
      </c>
      <c r="CF39" s="269">
        <v>68</v>
      </c>
      <c r="CG39" s="269">
        <v>52</v>
      </c>
      <c r="CH39" s="269">
        <v>0</v>
      </c>
      <c r="CI39" s="49">
        <v>89</v>
      </c>
      <c r="CJ39" s="269">
        <v>0</v>
      </c>
      <c r="CK39" s="269">
        <v>77</v>
      </c>
      <c r="CL39" s="269">
        <v>103</v>
      </c>
      <c r="CM39" s="269">
        <v>0</v>
      </c>
      <c r="CN39" s="269">
        <v>114</v>
      </c>
      <c r="CO39" s="269">
        <v>83</v>
      </c>
      <c r="CP39" s="269">
        <v>0</v>
      </c>
      <c r="CQ39" s="269">
        <v>117</v>
      </c>
      <c r="CR39" s="269">
        <v>46</v>
      </c>
      <c r="CS39" s="269">
        <v>0</v>
      </c>
      <c r="CT39" s="269">
        <v>0</v>
      </c>
      <c r="CU39" s="269">
        <v>0</v>
      </c>
      <c r="CV39" s="269">
        <v>0</v>
      </c>
      <c r="CW39" s="269">
        <v>0</v>
      </c>
      <c r="CX39" s="269">
        <v>103</v>
      </c>
      <c r="CY39" s="269">
        <v>131</v>
      </c>
      <c r="CZ39" s="269">
        <v>117</v>
      </c>
      <c r="DA39" s="269">
        <v>35</v>
      </c>
      <c r="DB39" s="269">
        <v>112</v>
      </c>
      <c r="DC39" s="269">
        <v>71</v>
      </c>
      <c r="DD39" s="269">
        <v>120</v>
      </c>
      <c r="DE39" s="269">
        <v>42</v>
      </c>
      <c r="DF39" s="269">
        <v>105</v>
      </c>
      <c r="DG39" s="269">
        <v>34</v>
      </c>
      <c r="DH39" s="269">
        <v>37</v>
      </c>
      <c r="DI39" s="269">
        <v>95</v>
      </c>
      <c r="DJ39" s="269">
        <v>60</v>
      </c>
      <c r="DK39" s="269">
        <v>125</v>
      </c>
      <c r="DL39" s="269">
        <v>116</v>
      </c>
      <c r="DM39" s="269">
        <v>32</v>
      </c>
      <c r="DN39" s="269">
        <v>55</v>
      </c>
      <c r="DO39" s="269">
        <v>0</v>
      </c>
      <c r="DP39" s="269">
        <v>0</v>
      </c>
      <c r="DQ39" s="269">
        <v>33</v>
      </c>
      <c r="DR39" s="269">
        <v>106</v>
      </c>
      <c r="DS39" s="269">
        <v>0</v>
      </c>
      <c r="DT39" s="269">
        <v>0</v>
      </c>
      <c r="DU39" s="269">
        <v>64</v>
      </c>
      <c r="DV39" s="269">
        <v>106</v>
      </c>
      <c r="DW39" s="303">
        <v>57</v>
      </c>
      <c r="DX39" s="269">
        <v>64</v>
      </c>
      <c r="DY39" s="269">
        <v>68</v>
      </c>
      <c r="DZ39" s="269">
        <v>73</v>
      </c>
      <c r="EA39" s="269">
        <v>91</v>
      </c>
      <c r="EB39" s="269">
        <v>45</v>
      </c>
      <c r="EC39" s="269">
        <v>0</v>
      </c>
      <c r="ED39" s="269">
        <v>73</v>
      </c>
      <c r="EE39" s="269">
        <v>90</v>
      </c>
      <c r="EF39" s="269">
        <v>0</v>
      </c>
      <c r="EG39" s="269">
        <v>94</v>
      </c>
      <c r="EH39" s="269">
        <v>61</v>
      </c>
      <c r="EI39" s="49">
        <v>0</v>
      </c>
      <c r="EJ39" s="269">
        <v>0</v>
      </c>
      <c r="EK39" s="269">
        <v>90</v>
      </c>
      <c r="EL39" s="269">
        <v>0</v>
      </c>
      <c r="EM39" s="269">
        <v>115</v>
      </c>
      <c r="EN39" s="269">
        <v>70</v>
      </c>
      <c r="EO39" s="269">
        <v>0</v>
      </c>
      <c r="EP39" s="269">
        <v>77</v>
      </c>
      <c r="EQ39" s="269">
        <v>88</v>
      </c>
      <c r="ER39" s="269">
        <v>36</v>
      </c>
      <c r="ES39" s="269">
        <v>62</v>
      </c>
      <c r="ET39" s="269">
        <v>70</v>
      </c>
      <c r="EU39" s="269">
        <v>0</v>
      </c>
      <c r="EV39" s="269">
        <v>0</v>
      </c>
      <c r="EW39" s="269">
        <v>0</v>
      </c>
      <c r="EX39" s="269">
        <v>59</v>
      </c>
      <c r="EY39" s="269">
        <v>65</v>
      </c>
      <c r="EZ39" s="269">
        <v>0</v>
      </c>
      <c r="FA39" s="49">
        <v>0</v>
      </c>
      <c r="FB39" s="269">
        <v>0</v>
      </c>
      <c r="FC39" s="269">
        <v>28</v>
      </c>
      <c r="FD39" s="269">
        <v>45</v>
      </c>
      <c r="FE39" s="269">
        <v>135</v>
      </c>
      <c r="FF39" s="269">
        <v>0</v>
      </c>
      <c r="FG39" s="269">
        <v>75</v>
      </c>
      <c r="FH39" s="269">
        <v>42</v>
      </c>
      <c r="FI39" s="269">
        <v>0</v>
      </c>
      <c r="FJ39" s="269">
        <v>122</v>
      </c>
      <c r="FK39" s="269">
        <v>51</v>
      </c>
      <c r="FL39" s="269">
        <v>0</v>
      </c>
      <c r="FM39" s="269">
        <v>0</v>
      </c>
      <c r="FN39" s="269">
        <v>102</v>
      </c>
      <c r="FO39" s="269">
        <v>87</v>
      </c>
      <c r="FP39" s="269">
        <v>95</v>
      </c>
      <c r="FQ39" s="269">
        <v>76</v>
      </c>
      <c r="FR39" s="269">
        <v>94</v>
      </c>
      <c r="FS39" s="269">
        <v>0</v>
      </c>
      <c r="FT39" s="269">
        <v>48</v>
      </c>
      <c r="FU39" s="269">
        <v>40</v>
      </c>
      <c r="FV39" s="269">
        <v>99</v>
      </c>
      <c r="FW39" s="269">
        <v>0</v>
      </c>
      <c r="FX39" s="269">
        <v>0</v>
      </c>
      <c r="FY39" s="269">
        <v>30</v>
      </c>
      <c r="FZ39" s="269">
        <v>69</v>
      </c>
      <c r="GA39" s="269">
        <v>0</v>
      </c>
      <c r="GB39" s="269">
        <v>0</v>
      </c>
      <c r="GC39" s="269">
        <v>129</v>
      </c>
      <c r="GD39" s="269">
        <v>0</v>
      </c>
      <c r="GE39" s="269">
        <v>39</v>
      </c>
      <c r="GF39" s="269">
        <v>0</v>
      </c>
      <c r="GG39" s="269">
        <v>42</v>
      </c>
      <c r="GH39" s="269">
        <v>70</v>
      </c>
      <c r="GI39" s="269">
        <v>118</v>
      </c>
      <c r="GJ39" s="269">
        <v>98</v>
      </c>
      <c r="GK39" s="269">
        <v>103</v>
      </c>
      <c r="GL39" s="269">
        <v>97</v>
      </c>
      <c r="GM39" s="269">
        <v>102</v>
      </c>
      <c r="GN39" s="269">
        <v>97</v>
      </c>
      <c r="GO39" s="269">
        <v>37</v>
      </c>
      <c r="GP39" s="269">
        <v>49</v>
      </c>
      <c r="GQ39" s="303">
        <v>131</v>
      </c>
      <c r="HC39" s="1"/>
      <c r="HD39" s="1"/>
      <c r="HE39" s="1"/>
      <c r="HF39" s="1"/>
    </row>
    <row r="40" spans="1:214" ht="15.75">
      <c r="A40" s="106" t="s">
        <v>2717</v>
      </c>
      <c r="D40" s="56">
        <f t="shared" si="1"/>
        <v>12413</v>
      </c>
      <c r="E40" s="269">
        <v>0</v>
      </c>
      <c r="F40" s="269">
        <v>0</v>
      </c>
      <c r="G40" s="269">
        <v>41</v>
      </c>
      <c r="H40" s="269">
        <v>0</v>
      </c>
      <c r="I40" s="269">
        <v>132</v>
      </c>
      <c r="J40" s="269">
        <v>84</v>
      </c>
      <c r="K40" s="269">
        <v>0</v>
      </c>
      <c r="L40" s="269">
        <v>0</v>
      </c>
      <c r="M40" s="269">
        <v>125</v>
      </c>
      <c r="N40" s="269">
        <v>126</v>
      </c>
      <c r="O40" s="269">
        <v>59</v>
      </c>
      <c r="P40" s="269">
        <v>107</v>
      </c>
      <c r="Q40" s="269">
        <v>0</v>
      </c>
      <c r="R40" s="269">
        <v>65</v>
      </c>
      <c r="S40" s="269">
        <v>74</v>
      </c>
      <c r="T40" s="269">
        <v>0</v>
      </c>
      <c r="U40" s="269">
        <v>92</v>
      </c>
      <c r="V40" s="269">
        <v>134</v>
      </c>
      <c r="W40" s="269">
        <v>0</v>
      </c>
      <c r="X40" s="269">
        <v>82</v>
      </c>
      <c r="Y40" s="269">
        <v>0</v>
      </c>
      <c r="Z40" s="269">
        <v>118</v>
      </c>
      <c r="AA40" s="269">
        <v>48</v>
      </c>
      <c r="AB40" s="269">
        <v>48</v>
      </c>
      <c r="AC40" s="269">
        <v>38</v>
      </c>
      <c r="AD40" s="269">
        <v>40</v>
      </c>
      <c r="AE40" s="269">
        <v>109</v>
      </c>
      <c r="AF40" s="269">
        <v>91</v>
      </c>
      <c r="AG40" s="269">
        <v>0</v>
      </c>
      <c r="AH40" s="269">
        <v>22</v>
      </c>
      <c r="AI40" s="269">
        <v>108</v>
      </c>
      <c r="AJ40" s="269">
        <v>0</v>
      </c>
      <c r="AK40" s="269">
        <v>0</v>
      </c>
      <c r="AL40" s="269">
        <v>130</v>
      </c>
      <c r="AM40" s="269">
        <v>94</v>
      </c>
      <c r="AN40" s="269">
        <v>52</v>
      </c>
      <c r="AO40" s="269">
        <v>0</v>
      </c>
      <c r="AP40" s="269">
        <v>0</v>
      </c>
      <c r="AQ40" s="49">
        <v>5</v>
      </c>
      <c r="AR40" s="269">
        <v>101</v>
      </c>
      <c r="AS40" s="49">
        <v>3</v>
      </c>
      <c r="AT40" s="269">
        <v>95</v>
      </c>
      <c r="AU40" s="269">
        <v>0</v>
      </c>
      <c r="AV40" s="269">
        <v>94</v>
      </c>
      <c r="AW40" s="269">
        <v>135</v>
      </c>
      <c r="AX40" s="269">
        <v>0</v>
      </c>
      <c r="AY40" s="269">
        <v>136</v>
      </c>
      <c r="AZ40" s="269">
        <v>54</v>
      </c>
      <c r="BA40" s="269">
        <v>0</v>
      </c>
      <c r="BB40" s="269">
        <v>37</v>
      </c>
      <c r="BC40" s="269">
        <v>0</v>
      </c>
      <c r="BD40" s="269">
        <v>124</v>
      </c>
      <c r="BE40" s="49">
        <v>18</v>
      </c>
      <c r="BF40" s="269">
        <v>134</v>
      </c>
      <c r="BG40" s="269">
        <v>85</v>
      </c>
      <c r="BH40" s="269">
        <v>92</v>
      </c>
      <c r="BI40" s="269">
        <v>135</v>
      </c>
      <c r="BJ40" s="269">
        <v>0</v>
      </c>
      <c r="BK40" s="269">
        <v>103</v>
      </c>
      <c r="BL40" s="269">
        <v>106</v>
      </c>
      <c r="BM40" s="269">
        <v>88</v>
      </c>
      <c r="BN40" s="269">
        <v>62</v>
      </c>
      <c r="BO40" s="269">
        <v>124</v>
      </c>
      <c r="BP40" s="269">
        <v>0</v>
      </c>
      <c r="BQ40" s="269">
        <v>121</v>
      </c>
      <c r="BR40" s="269">
        <v>121</v>
      </c>
      <c r="BS40" s="269">
        <v>47</v>
      </c>
      <c r="BT40" s="269">
        <v>32</v>
      </c>
      <c r="BU40" s="269">
        <v>122</v>
      </c>
      <c r="BV40" s="269">
        <v>0</v>
      </c>
      <c r="BW40" s="269">
        <v>71</v>
      </c>
      <c r="BX40" s="269">
        <v>0</v>
      </c>
      <c r="BY40" s="269">
        <v>0</v>
      </c>
      <c r="BZ40" s="269">
        <v>0</v>
      </c>
      <c r="CA40" s="269">
        <v>54</v>
      </c>
      <c r="CB40" s="269">
        <v>36</v>
      </c>
      <c r="CC40" s="269">
        <v>0</v>
      </c>
      <c r="CD40" s="269">
        <v>0</v>
      </c>
      <c r="CE40" s="269">
        <v>0</v>
      </c>
      <c r="CF40" s="269">
        <v>60</v>
      </c>
      <c r="CG40" s="269">
        <v>59</v>
      </c>
      <c r="CH40" s="269">
        <v>98</v>
      </c>
      <c r="CI40" s="269">
        <v>132</v>
      </c>
      <c r="CJ40" s="49">
        <v>0</v>
      </c>
      <c r="CK40" s="269">
        <v>121</v>
      </c>
      <c r="CL40" s="269">
        <v>75</v>
      </c>
      <c r="CM40" s="269">
        <v>119</v>
      </c>
      <c r="CN40" s="269">
        <v>77</v>
      </c>
      <c r="CO40" s="269">
        <v>0</v>
      </c>
      <c r="CP40" s="269">
        <v>115</v>
      </c>
      <c r="CQ40" s="269">
        <v>133</v>
      </c>
      <c r="CR40" s="269">
        <v>72</v>
      </c>
      <c r="CS40" s="269">
        <v>129</v>
      </c>
      <c r="CT40" s="269">
        <v>0</v>
      </c>
      <c r="CU40" s="269">
        <v>120</v>
      </c>
      <c r="CV40" s="269">
        <v>0</v>
      </c>
      <c r="CW40" s="269">
        <v>133</v>
      </c>
      <c r="CX40" s="269">
        <v>114</v>
      </c>
      <c r="CY40" s="269">
        <v>117</v>
      </c>
      <c r="CZ40" s="269">
        <v>66</v>
      </c>
      <c r="DA40" s="269">
        <v>134</v>
      </c>
      <c r="DB40" s="269">
        <v>110</v>
      </c>
      <c r="DC40" s="269">
        <v>93</v>
      </c>
      <c r="DD40" s="269">
        <v>116</v>
      </c>
      <c r="DE40" s="269">
        <v>70</v>
      </c>
      <c r="DF40" s="269">
        <v>117</v>
      </c>
      <c r="DG40" s="269">
        <v>129</v>
      </c>
      <c r="DH40" s="269">
        <v>56</v>
      </c>
      <c r="DI40" s="269">
        <v>101</v>
      </c>
      <c r="DJ40" s="269">
        <v>75</v>
      </c>
      <c r="DK40" s="269">
        <v>80</v>
      </c>
      <c r="DL40" s="269">
        <v>0</v>
      </c>
      <c r="DM40" s="269">
        <v>127</v>
      </c>
      <c r="DN40" s="269">
        <v>80</v>
      </c>
      <c r="DO40" s="269">
        <v>0</v>
      </c>
      <c r="DP40" s="269">
        <v>102</v>
      </c>
      <c r="DQ40" s="49">
        <v>0</v>
      </c>
      <c r="DR40" s="269">
        <v>111</v>
      </c>
      <c r="DS40" s="269">
        <v>0</v>
      </c>
      <c r="DT40" s="269">
        <v>0</v>
      </c>
      <c r="DU40" s="49">
        <v>0</v>
      </c>
      <c r="DV40" s="269">
        <v>126</v>
      </c>
      <c r="DW40" s="303">
        <v>107</v>
      </c>
      <c r="DX40" s="269">
        <v>118</v>
      </c>
      <c r="DY40" s="49">
        <v>0</v>
      </c>
      <c r="DZ40" s="49">
        <v>5</v>
      </c>
      <c r="EA40" s="269">
        <v>31</v>
      </c>
      <c r="EB40" s="269">
        <v>68</v>
      </c>
      <c r="EC40" s="269">
        <v>0</v>
      </c>
      <c r="ED40" s="269">
        <v>116</v>
      </c>
      <c r="EE40" s="269">
        <v>31</v>
      </c>
      <c r="EF40" s="269">
        <v>127</v>
      </c>
      <c r="EG40" s="269">
        <v>136</v>
      </c>
      <c r="EH40" s="269">
        <v>102</v>
      </c>
      <c r="EI40" s="269">
        <v>114</v>
      </c>
      <c r="EJ40" s="269">
        <v>115</v>
      </c>
      <c r="EK40" s="269">
        <v>92</v>
      </c>
      <c r="EL40" s="269">
        <v>0</v>
      </c>
      <c r="EM40" s="269">
        <v>107</v>
      </c>
      <c r="EN40" s="269">
        <v>58</v>
      </c>
      <c r="EO40" s="269">
        <v>0</v>
      </c>
      <c r="EP40" s="269">
        <v>123</v>
      </c>
      <c r="EQ40" s="269">
        <v>63</v>
      </c>
      <c r="ER40" s="269">
        <v>119</v>
      </c>
      <c r="ES40" s="269">
        <v>75</v>
      </c>
      <c r="ET40" s="269">
        <v>84</v>
      </c>
      <c r="EU40" s="269">
        <v>0</v>
      </c>
      <c r="EV40" s="269">
        <v>125</v>
      </c>
      <c r="EW40" s="269">
        <v>0</v>
      </c>
      <c r="EX40" s="269">
        <v>43</v>
      </c>
      <c r="EY40" s="269">
        <v>32</v>
      </c>
      <c r="EZ40" s="269">
        <v>0</v>
      </c>
      <c r="FA40" s="269">
        <v>115</v>
      </c>
      <c r="FB40" s="269">
        <v>0</v>
      </c>
      <c r="FC40" s="269">
        <v>23</v>
      </c>
      <c r="FD40" s="269">
        <v>54</v>
      </c>
      <c r="FE40" s="269">
        <v>39</v>
      </c>
      <c r="FF40" s="269">
        <v>130</v>
      </c>
      <c r="FG40" s="269">
        <v>111</v>
      </c>
      <c r="FH40" s="269">
        <v>136</v>
      </c>
      <c r="FI40" s="269">
        <v>0</v>
      </c>
      <c r="FJ40" s="269">
        <v>85</v>
      </c>
      <c r="FK40" s="269">
        <v>111</v>
      </c>
      <c r="FL40" s="269">
        <v>109</v>
      </c>
      <c r="FM40" s="269">
        <v>0</v>
      </c>
      <c r="FN40" s="269">
        <v>114</v>
      </c>
      <c r="FO40" s="269">
        <v>125</v>
      </c>
      <c r="FP40" s="269">
        <v>41</v>
      </c>
      <c r="FQ40" s="269">
        <v>100</v>
      </c>
      <c r="FR40" s="269">
        <v>74</v>
      </c>
      <c r="FS40" s="269">
        <v>0</v>
      </c>
      <c r="FT40" s="269">
        <v>57</v>
      </c>
      <c r="FU40" s="269">
        <v>103</v>
      </c>
      <c r="FV40" s="269">
        <v>131</v>
      </c>
      <c r="FW40" s="269">
        <v>0</v>
      </c>
      <c r="FX40" s="269">
        <v>87</v>
      </c>
      <c r="FY40" s="269">
        <v>32</v>
      </c>
      <c r="FZ40" s="269">
        <v>32</v>
      </c>
      <c r="GA40" s="269">
        <v>125</v>
      </c>
      <c r="GB40" s="269">
        <v>131</v>
      </c>
      <c r="GC40" s="269">
        <v>0</v>
      </c>
      <c r="GD40" s="269">
        <v>37</v>
      </c>
      <c r="GE40" s="269">
        <v>79</v>
      </c>
      <c r="GF40" s="269">
        <v>0</v>
      </c>
      <c r="GG40" s="269">
        <v>31</v>
      </c>
      <c r="GH40" s="49">
        <v>0</v>
      </c>
      <c r="GI40" s="269">
        <v>79</v>
      </c>
      <c r="GJ40" s="269">
        <v>0</v>
      </c>
      <c r="GK40" s="269">
        <v>133</v>
      </c>
      <c r="GL40" s="269">
        <v>70</v>
      </c>
      <c r="GM40" s="269">
        <v>20</v>
      </c>
      <c r="GN40" s="269">
        <v>43</v>
      </c>
      <c r="GO40" s="269">
        <v>32</v>
      </c>
      <c r="GP40" s="269">
        <v>35</v>
      </c>
      <c r="GQ40" s="303">
        <v>77</v>
      </c>
      <c r="HC40" s="1"/>
      <c r="HD40" s="1"/>
      <c r="HE40" s="1"/>
      <c r="HF40" s="1"/>
    </row>
    <row r="41" spans="1:214" ht="15.75">
      <c r="A41" s="276" t="s">
        <v>3608</v>
      </c>
      <c r="D41" s="56">
        <f t="shared" si="1"/>
        <v>10206</v>
      </c>
      <c r="E41" s="269">
        <v>0</v>
      </c>
      <c r="F41" s="269">
        <v>0</v>
      </c>
      <c r="G41" s="49">
        <v>3</v>
      </c>
      <c r="H41" s="269">
        <v>0</v>
      </c>
      <c r="I41" s="269">
        <v>0</v>
      </c>
      <c r="J41" s="269">
        <v>78</v>
      </c>
      <c r="K41" s="269">
        <v>0</v>
      </c>
      <c r="L41" s="269">
        <v>0</v>
      </c>
      <c r="M41" s="269">
        <v>0</v>
      </c>
      <c r="N41" s="269">
        <v>0</v>
      </c>
      <c r="O41" s="269">
        <v>103</v>
      </c>
      <c r="P41" s="49">
        <v>7</v>
      </c>
      <c r="Q41" s="269">
        <v>135</v>
      </c>
      <c r="R41" s="269">
        <v>120</v>
      </c>
      <c r="S41" s="269">
        <v>41</v>
      </c>
      <c r="T41" s="269">
        <v>0</v>
      </c>
      <c r="U41" s="269">
        <v>113</v>
      </c>
      <c r="V41" s="269">
        <v>37</v>
      </c>
      <c r="W41" s="269">
        <v>127</v>
      </c>
      <c r="X41" s="269">
        <v>0</v>
      </c>
      <c r="Y41" s="269">
        <v>0</v>
      </c>
      <c r="Z41" s="269">
        <v>121</v>
      </c>
      <c r="AA41" s="269">
        <v>94</v>
      </c>
      <c r="AB41" s="49">
        <v>86</v>
      </c>
      <c r="AC41" s="269">
        <v>127</v>
      </c>
      <c r="AD41" s="269">
        <v>70</v>
      </c>
      <c r="AE41" s="269">
        <v>61</v>
      </c>
      <c r="AF41" s="269">
        <v>56</v>
      </c>
      <c r="AG41" s="269">
        <v>37</v>
      </c>
      <c r="AH41" s="269">
        <v>57</v>
      </c>
      <c r="AI41" s="269">
        <v>43</v>
      </c>
      <c r="AJ41" s="269">
        <v>131</v>
      </c>
      <c r="AK41" s="269">
        <v>107</v>
      </c>
      <c r="AL41" s="49">
        <v>18</v>
      </c>
      <c r="AM41" s="269">
        <v>99</v>
      </c>
      <c r="AN41" s="269">
        <v>83</v>
      </c>
      <c r="AO41" s="269">
        <v>0</v>
      </c>
      <c r="AP41" s="269">
        <v>0</v>
      </c>
      <c r="AQ41" s="269">
        <v>79</v>
      </c>
      <c r="AR41" s="269">
        <v>46</v>
      </c>
      <c r="AS41" s="269">
        <v>118</v>
      </c>
      <c r="AT41" s="269">
        <v>0</v>
      </c>
      <c r="AU41" s="269">
        <v>36</v>
      </c>
      <c r="AV41" s="269">
        <v>47</v>
      </c>
      <c r="AW41" s="269">
        <v>0</v>
      </c>
      <c r="AX41" s="269">
        <v>46</v>
      </c>
      <c r="AY41" s="269">
        <v>0</v>
      </c>
      <c r="AZ41" s="49">
        <v>17</v>
      </c>
      <c r="BA41" s="269">
        <v>0</v>
      </c>
      <c r="BB41" s="269">
        <v>0</v>
      </c>
      <c r="BC41" s="269">
        <v>0</v>
      </c>
      <c r="BD41" s="49">
        <v>11</v>
      </c>
      <c r="BE41" s="269">
        <v>31</v>
      </c>
      <c r="BF41" s="49">
        <v>0</v>
      </c>
      <c r="BG41" s="269">
        <v>93</v>
      </c>
      <c r="BH41" s="269">
        <v>0</v>
      </c>
      <c r="BI41" s="269">
        <v>103</v>
      </c>
      <c r="BJ41" s="269">
        <v>132</v>
      </c>
      <c r="BK41" s="269">
        <v>125</v>
      </c>
      <c r="BL41" s="269">
        <v>54</v>
      </c>
      <c r="BM41" s="269">
        <v>22</v>
      </c>
      <c r="BN41" s="269">
        <v>31</v>
      </c>
      <c r="BO41" s="269">
        <v>50</v>
      </c>
      <c r="BP41" s="269">
        <v>128</v>
      </c>
      <c r="BQ41" s="269">
        <v>121</v>
      </c>
      <c r="BR41" s="269">
        <v>135</v>
      </c>
      <c r="BS41" s="269">
        <v>53</v>
      </c>
      <c r="BT41" s="269">
        <v>40</v>
      </c>
      <c r="BU41" s="269">
        <v>0</v>
      </c>
      <c r="BV41" s="269">
        <v>0</v>
      </c>
      <c r="BW41" s="269">
        <v>106</v>
      </c>
      <c r="BX41" s="269">
        <v>0</v>
      </c>
      <c r="BY41" s="269">
        <v>118</v>
      </c>
      <c r="BZ41" s="269">
        <v>0</v>
      </c>
      <c r="CA41" s="269">
        <v>59</v>
      </c>
      <c r="CB41" s="269">
        <v>133</v>
      </c>
      <c r="CC41" s="269">
        <v>0</v>
      </c>
      <c r="CD41" s="269">
        <v>131</v>
      </c>
      <c r="CE41" s="269">
        <v>0</v>
      </c>
      <c r="CF41" s="269">
        <v>115</v>
      </c>
      <c r="CG41" s="269">
        <v>113</v>
      </c>
      <c r="CH41" s="269">
        <v>94</v>
      </c>
      <c r="CI41" s="269">
        <v>56</v>
      </c>
      <c r="CJ41" s="269">
        <v>67</v>
      </c>
      <c r="CK41" s="269">
        <v>94</v>
      </c>
      <c r="CL41" s="269">
        <v>83</v>
      </c>
      <c r="CM41" s="269">
        <v>122</v>
      </c>
      <c r="CN41" s="269">
        <v>133</v>
      </c>
      <c r="CO41" s="269">
        <v>68</v>
      </c>
      <c r="CP41" s="269">
        <v>52</v>
      </c>
      <c r="CQ41" s="269">
        <v>0</v>
      </c>
      <c r="CR41" s="269">
        <v>79</v>
      </c>
      <c r="CS41" s="269">
        <v>50</v>
      </c>
      <c r="CT41" s="269">
        <v>134</v>
      </c>
      <c r="CU41" s="269">
        <v>128</v>
      </c>
      <c r="CV41" s="269">
        <v>0</v>
      </c>
      <c r="CW41" s="269">
        <v>0</v>
      </c>
      <c r="CX41" s="269">
        <v>119</v>
      </c>
      <c r="CY41" s="269">
        <v>48</v>
      </c>
      <c r="CZ41" s="269">
        <v>85</v>
      </c>
      <c r="DA41" s="269">
        <v>75</v>
      </c>
      <c r="DB41" s="49">
        <v>0</v>
      </c>
      <c r="DC41" s="269">
        <v>125</v>
      </c>
      <c r="DD41" s="49">
        <v>0</v>
      </c>
      <c r="DE41" s="269">
        <v>69</v>
      </c>
      <c r="DF41" s="49">
        <v>8</v>
      </c>
      <c r="DG41" s="49">
        <v>24</v>
      </c>
      <c r="DH41" s="269">
        <v>92</v>
      </c>
      <c r="DI41" s="269">
        <v>0</v>
      </c>
      <c r="DJ41" s="269">
        <v>60</v>
      </c>
      <c r="DK41" s="269">
        <v>24</v>
      </c>
      <c r="DL41" s="269">
        <v>0</v>
      </c>
      <c r="DM41" s="269">
        <v>110</v>
      </c>
      <c r="DN41" s="269">
        <v>129</v>
      </c>
      <c r="DO41" s="269">
        <v>101</v>
      </c>
      <c r="DP41" s="269">
        <v>105</v>
      </c>
      <c r="DQ41" s="269">
        <v>39</v>
      </c>
      <c r="DR41" s="269">
        <v>136</v>
      </c>
      <c r="DS41" s="269">
        <v>0</v>
      </c>
      <c r="DT41" s="269">
        <v>0</v>
      </c>
      <c r="DU41" s="49">
        <v>0</v>
      </c>
      <c r="DV41" s="269">
        <v>0</v>
      </c>
      <c r="DW41" s="303">
        <v>102</v>
      </c>
      <c r="DX41" s="49">
        <v>0</v>
      </c>
      <c r="DY41" s="269">
        <v>57</v>
      </c>
      <c r="DZ41" s="269">
        <v>107</v>
      </c>
      <c r="EA41" s="269">
        <v>49</v>
      </c>
      <c r="EB41" s="269">
        <v>133</v>
      </c>
      <c r="EC41" s="269">
        <v>0</v>
      </c>
      <c r="ED41" s="269">
        <v>84</v>
      </c>
      <c r="EE41" s="269">
        <v>40</v>
      </c>
      <c r="EF41" s="269">
        <v>0</v>
      </c>
      <c r="EG41" s="269">
        <v>60</v>
      </c>
      <c r="EH41" s="269">
        <v>52</v>
      </c>
      <c r="EI41" s="269">
        <v>117</v>
      </c>
      <c r="EJ41" s="269">
        <v>112</v>
      </c>
      <c r="EK41" s="269">
        <v>28</v>
      </c>
      <c r="EL41" s="269">
        <v>0</v>
      </c>
      <c r="EM41" s="269">
        <v>36</v>
      </c>
      <c r="EN41" s="49">
        <v>3</v>
      </c>
      <c r="EO41" s="269">
        <v>95</v>
      </c>
      <c r="EP41" s="269">
        <v>0</v>
      </c>
      <c r="EQ41" s="269">
        <v>0</v>
      </c>
      <c r="ER41" s="269">
        <v>68</v>
      </c>
      <c r="ES41" s="49">
        <v>17</v>
      </c>
      <c r="ET41" s="269">
        <v>0</v>
      </c>
      <c r="EU41" s="269">
        <v>0</v>
      </c>
      <c r="EV41" s="269">
        <v>134</v>
      </c>
      <c r="EW41" s="269">
        <v>0</v>
      </c>
      <c r="EX41" s="269">
        <v>39</v>
      </c>
      <c r="EY41" s="269">
        <v>30</v>
      </c>
      <c r="EZ41" s="269">
        <v>0</v>
      </c>
      <c r="FA41" s="269">
        <v>41</v>
      </c>
      <c r="FB41" s="269">
        <v>0</v>
      </c>
      <c r="FC41" s="49">
        <v>8</v>
      </c>
      <c r="FD41" s="269">
        <v>27</v>
      </c>
      <c r="FE41" s="49">
        <v>12</v>
      </c>
      <c r="FF41" s="269">
        <v>71</v>
      </c>
      <c r="FG41" s="269">
        <v>77</v>
      </c>
      <c r="FH41" s="49">
        <v>0</v>
      </c>
      <c r="FI41" s="269">
        <v>0</v>
      </c>
      <c r="FJ41" s="269">
        <v>0</v>
      </c>
      <c r="FK41" s="49">
        <v>0</v>
      </c>
      <c r="FL41" s="269">
        <v>0</v>
      </c>
      <c r="FM41" s="269">
        <v>126</v>
      </c>
      <c r="FN41" s="269">
        <v>0</v>
      </c>
      <c r="FO41" s="269">
        <v>61</v>
      </c>
      <c r="FP41" s="269">
        <v>30</v>
      </c>
      <c r="FQ41" s="49">
        <v>17</v>
      </c>
      <c r="FR41" s="269">
        <v>97</v>
      </c>
      <c r="FS41" s="49">
        <v>0</v>
      </c>
      <c r="FT41" s="269">
        <v>85</v>
      </c>
      <c r="FU41" s="269">
        <v>60</v>
      </c>
      <c r="FV41" s="269">
        <v>101</v>
      </c>
      <c r="FW41" s="269">
        <v>105</v>
      </c>
      <c r="FX41" s="269">
        <v>0</v>
      </c>
      <c r="FY41" s="269">
        <v>70</v>
      </c>
      <c r="FZ41" s="269">
        <v>47</v>
      </c>
      <c r="GA41" s="269">
        <v>128</v>
      </c>
      <c r="GB41" s="269">
        <v>126</v>
      </c>
      <c r="GC41" s="49">
        <v>0</v>
      </c>
      <c r="GD41" s="49">
        <v>0</v>
      </c>
      <c r="GE41" s="269">
        <v>90</v>
      </c>
      <c r="GF41" s="269">
        <v>132</v>
      </c>
      <c r="GG41" s="49">
        <v>0</v>
      </c>
      <c r="GH41" s="49">
        <v>0</v>
      </c>
      <c r="GI41" s="269">
        <v>128</v>
      </c>
      <c r="GJ41" s="269">
        <v>0</v>
      </c>
      <c r="GK41" s="49">
        <v>15</v>
      </c>
      <c r="GL41" s="269">
        <v>54</v>
      </c>
      <c r="GM41" s="269">
        <v>23</v>
      </c>
      <c r="GN41" s="49">
        <v>12</v>
      </c>
      <c r="GO41" s="269">
        <v>102</v>
      </c>
      <c r="GP41" s="269">
        <v>105</v>
      </c>
      <c r="GQ41" s="303">
        <v>137</v>
      </c>
      <c r="HC41" s="1"/>
      <c r="HD41" s="1"/>
      <c r="HE41" s="1"/>
      <c r="HF41" s="1"/>
    </row>
    <row r="42" spans="1:214" ht="15.75">
      <c r="A42" s="106" t="s">
        <v>2210</v>
      </c>
      <c r="D42" s="56">
        <f t="shared" si="1"/>
        <v>11327</v>
      </c>
      <c r="E42" s="269">
        <v>0</v>
      </c>
      <c r="F42" s="269">
        <v>61</v>
      </c>
      <c r="G42" s="269">
        <v>67</v>
      </c>
      <c r="H42" s="269">
        <v>98</v>
      </c>
      <c r="I42" s="269">
        <v>68</v>
      </c>
      <c r="J42" s="269">
        <v>127</v>
      </c>
      <c r="K42" s="269">
        <v>0</v>
      </c>
      <c r="L42" s="269">
        <v>0</v>
      </c>
      <c r="M42" s="49">
        <v>86</v>
      </c>
      <c r="N42" s="269">
        <v>64</v>
      </c>
      <c r="O42" s="269">
        <v>82</v>
      </c>
      <c r="P42" s="269">
        <v>94</v>
      </c>
      <c r="Q42" s="269">
        <v>0</v>
      </c>
      <c r="R42" s="269">
        <v>90</v>
      </c>
      <c r="S42" s="269">
        <v>68</v>
      </c>
      <c r="T42" s="269">
        <v>0</v>
      </c>
      <c r="U42" s="269">
        <v>105</v>
      </c>
      <c r="V42" s="269">
        <v>104</v>
      </c>
      <c r="W42" s="269">
        <v>65</v>
      </c>
      <c r="X42" s="269">
        <v>67</v>
      </c>
      <c r="Y42" s="269">
        <v>0</v>
      </c>
      <c r="Z42" s="269">
        <v>55</v>
      </c>
      <c r="AA42" s="269">
        <v>77</v>
      </c>
      <c r="AB42" s="269">
        <v>0</v>
      </c>
      <c r="AC42" s="269">
        <v>90</v>
      </c>
      <c r="AD42" s="269">
        <v>101</v>
      </c>
      <c r="AE42" s="49">
        <v>0</v>
      </c>
      <c r="AF42" s="269">
        <v>77</v>
      </c>
      <c r="AG42" s="269">
        <v>35</v>
      </c>
      <c r="AH42" s="269">
        <v>84</v>
      </c>
      <c r="AI42" s="269">
        <v>75</v>
      </c>
      <c r="AJ42" s="269">
        <v>0</v>
      </c>
      <c r="AK42" s="269">
        <v>0</v>
      </c>
      <c r="AL42" s="269">
        <v>97</v>
      </c>
      <c r="AM42" s="269">
        <v>114</v>
      </c>
      <c r="AN42" s="269">
        <v>73</v>
      </c>
      <c r="AO42" s="269">
        <v>0</v>
      </c>
      <c r="AP42" s="269">
        <v>0</v>
      </c>
      <c r="AQ42" s="269">
        <v>92</v>
      </c>
      <c r="AR42" s="269">
        <v>40</v>
      </c>
      <c r="AS42" s="269">
        <v>127</v>
      </c>
      <c r="AT42" s="269">
        <v>55</v>
      </c>
      <c r="AU42" s="269">
        <v>61</v>
      </c>
      <c r="AV42" s="269">
        <v>112</v>
      </c>
      <c r="AW42" s="269">
        <v>0</v>
      </c>
      <c r="AX42" s="269">
        <v>62</v>
      </c>
      <c r="AY42" s="269">
        <v>0</v>
      </c>
      <c r="AZ42" s="269">
        <v>112</v>
      </c>
      <c r="BA42" s="269">
        <v>0</v>
      </c>
      <c r="BB42" s="269">
        <v>56</v>
      </c>
      <c r="BC42" s="269">
        <v>0</v>
      </c>
      <c r="BD42" s="269">
        <v>116</v>
      </c>
      <c r="BE42" s="269">
        <v>114</v>
      </c>
      <c r="BF42" s="269">
        <v>111</v>
      </c>
      <c r="BG42" s="269">
        <v>107</v>
      </c>
      <c r="BH42" s="269">
        <v>114</v>
      </c>
      <c r="BI42" s="269">
        <v>0</v>
      </c>
      <c r="BJ42" s="269">
        <v>0</v>
      </c>
      <c r="BK42" s="269">
        <v>112</v>
      </c>
      <c r="BL42" s="269">
        <v>0</v>
      </c>
      <c r="BM42" s="269">
        <v>73</v>
      </c>
      <c r="BN42" s="269">
        <v>126</v>
      </c>
      <c r="BO42" s="269">
        <v>43</v>
      </c>
      <c r="BP42" s="269">
        <v>0</v>
      </c>
      <c r="BQ42" s="269">
        <v>0</v>
      </c>
      <c r="BR42" s="269">
        <v>98</v>
      </c>
      <c r="BS42" s="269">
        <v>84</v>
      </c>
      <c r="BT42" s="269">
        <v>123</v>
      </c>
      <c r="BU42" s="269">
        <v>85</v>
      </c>
      <c r="BV42" s="269">
        <v>0</v>
      </c>
      <c r="BW42" s="269">
        <v>63</v>
      </c>
      <c r="BX42" s="269">
        <v>105</v>
      </c>
      <c r="BY42" s="269">
        <v>115</v>
      </c>
      <c r="BZ42" s="269">
        <v>0</v>
      </c>
      <c r="CA42" s="269">
        <v>43</v>
      </c>
      <c r="CB42" s="269">
        <v>83</v>
      </c>
      <c r="CC42" s="269">
        <v>0</v>
      </c>
      <c r="CD42" s="269">
        <v>0</v>
      </c>
      <c r="CE42" s="269">
        <v>0</v>
      </c>
      <c r="CF42" s="269">
        <v>47</v>
      </c>
      <c r="CG42" s="269">
        <v>88</v>
      </c>
      <c r="CH42" s="269">
        <v>0</v>
      </c>
      <c r="CI42" s="269">
        <v>92</v>
      </c>
      <c r="CJ42" s="49">
        <v>0</v>
      </c>
      <c r="CK42" s="269">
        <v>75</v>
      </c>
      <c r="CL42" s="269">
        <v>0</v>
      </c>
      <c r="CM42" s="269">
        <v>0</v>
      </c>
      <c r="CN42" s="269">
        <v>50</v>
      </c>
      <c r="CO42" s="269">
        <v>0</v>
      </c>
      <c r="CP42" s="269">
        <v>103</v>
      </c>
      <c r="CQ42" s="269">
        <v>97</v>
      </c>
      <c r="CR42" s="269">
        <v>87</v>
      </c>
      <c r="CS42" s="269">
        <v>81</v>
      </c>
      <c r="CT42" s="269">
        <v>0</v>
      </c>
      <c r="CU42" s="269">
        <v>0</v>
      </c>
      <c r="CV42" s="269">
        <v>0</v>
      </c>
      <c r="CW42" s="269">
        <v>0</v>
      </c>
      <c r="CX42" s="49">
        <v>0</v>
      </c>
      <c r="CY42" s="269">
        <v>133</v>
      </c>
      <c r="CZ42" s="269">
        <v>123</v>
      </c>
      <c r="DA42" s="269">
        <v>131</v>
      </c>
      <c r="DB42" s="269">
        <v>22</v>
      </c>
      <c r="DC42" s="269">
        <v>75</v>
      </c>
      <c r="DD42" s="269">
        <v>72</v>
      </c>
      <c r="DE42" s="269">
        <v>106</v>
      </c>
      <c r="DF42" s="269">
        <v>120</v>
      </c>
      <c r="DG42" s="269">
        <v>128</v>
      </c>
      <c r="DH42" s="269">
        <v>63</v>
      </c>
      <c r="DI42" s="269">
        <v>0</v>
      </c>
      <c r="DJ42" s="269">
        <v>50</v>
      </c>
      <c r="DK42" s="269">
        <v>103</v>
      </c>
      <c r="DL42" s="269">
        <v>116</v>
      </c>
      <c r="DM42" s="269">
        <v>107</v>
      </c>
      <c r="DN42" s="269">
        <v>90</v>
      </c>
      <c r="DO42" s="269">
        <v>0</v>
      </c>
      <c r="DP42" s="269">
        <v>0</v>
      </c>
      <c r="DQ42" s="269">
        <v>85</v>
      </c>
      <c r="DR42" s="269">
        <v>0</v>
      </c>
      <c r="DS42" s="269">
        <v>0</v>
      </c>
      <c r="DT42" s="269">
        <v>82</v>
      </c>
      <c r="DU42" s="269">
        <v>72</v>
      </c>
      <c r="DV42" s="269">
        <v>0</v>
      </c>
      <c r="DW42" s="303">
        <v>59</v>
      </c>
      <c r="DX42" s="269">
        <v>48</v>
      </c>
      <c r="DY42" s="269">
        <v>102</v>
      </c>
      <c r="DZ42" s="269">
        <v>101</v>
      </c>
      <c r="EA42" s="269">
        <v>112</v>
      </c>
      <c r="EB42" s="269">
        <v>110</v>
      </c>
      <c r="EC42" s="269">
        <v>0</v>
      </c>
      <c r="ED42" s="269">
        <v>71</v>
      </c>
      <c r="EE42" s="269">
        <v>88</v>
      </c>
      <c r="EF42" s="269">
        <v>0</v>
      </c>
      <c r="EG42" s="269">
        <v>108</v>
      </c>
      <c r="EH42" s="49">
        <v>0</v>
      </c>
      <c r="EI42" s="49">
        <v>0</v>
      </c>
      <c r="EJ42" s="269">
        <v>100</v>
      </c>
      <c r="EK42" s="269">
        <v>79</v>
      </c>
      <c r="EL42" s="269">
        <v>0</v>
      </c>
      <c r="EM42" s="269">
        <v>94</v>
      </c>
      <c r="EN42" s="269">
        <v>82</v>
      </c>
      <c r="EO42" s="269">
        <v>111</v>
      </c>
      <c r="EP42" s="269">
        <v>0</v>
      </c>
      <c r="EQ42" s="269">
        <v>116</v>
      </c>
      <c r="ER42" s="269">
        <v>78</v>
      </c>
      <c r="ES42" s="269">
        <v>61</v>
      </c>
      <c r="ET42" s="269">
        <v>0</v>
      </c>
      <c r="EU42" s="269">
        <v>75</v>
      </c>
      <c r="EV42" s="269">
        <v>0</v>
      </c>
      <c r="EW42" s="269">
        <v>0</v>
      </c>
      <c r="EX42" s="269">
        <v>81</v>
      </c>
      <c r="EY42" s="269">
        <v>81</v>
      </c>
      <c r="EZ42" s="269">
        <v>0</v>
      </c>
      <c r="FA42" s="269">
        <v>93</v>
      </c>
      <c r="FB42" s="269">
        <v>83</v>
      </c>
      <c r="FC42" s="49">
        <v>8</v>
      </c>
      <c r="FD42" s="49">
        <v>11</v>
      </c>
      <c r="FE42" s="49">
        <v>10</v>
      </c>
      <c r="FF42" s="269">
        <v>108</v>
      </c>
      <c r="FG42" s="269">
        <v>0</v>
      </c>
      <c r="FH42" s="269">
        <v>55</v>
      </c>
      <c r="FI42" s="269">
        <v>0</v>
      </c>
      <c r="FJ42" s="269">
        <v>67</v>
      </c>
      <c r="FK42" s="269">
        <v>115</v>
      </c>
      <c r="FL42" s="269">
        <v>50</v>
      </c>
      <c r="FM42" s="269">
        <v>0</v>
      </c>
      <c r="FN42" s="269">
        <v>60</v>
      </c>
      <c r="FO42" s="269">
        <v>0</v>
      </c>
      <c r="FP42" s="269">
        <v>127</v>
      </c>
      <c r="FQ42" s="269">
        <v>64</v>
      </c>
      <c r="FR42" s="269">
        <v>108</v>
      </c>
      <c r="FS42" s="269">
        <v>0</v>
      </c>
      <c r="FT42" s="269">
        <v>72</v>
      </c>
      <c r="FU42" s="269">
        <v>110</v>
      </c>
      <c r="FV42" s="269">
        <v>0</v>
      </c>
      <c r="FW42" s="269">
        <v>118</v>
      </c>
      <c r="FX42" s="269">
        <v>84</v>
      </c>
      <c r="FY42" s="269">
        <v>44</v>
      </c>
      <c r="FZ42" s="269">
        <v>89</v>
      </c>
      <c r="GA42" s="269">
        <v>0</v>
      </c>
      <c r="GB42" s="269">
        <v>0</v>
      </c>
      <c r="GC42" s="269">
        <v>0</v>
      </c>
      <c r="GD42" s="49">
        <v>88</v>
      </c>
      <c r="GE42" s="269">
        <v>105</v>
      </c>
      <c r="GF42" s="269">
        <v>0</v>
      </c>
      <c r="GG42" s="269">
        <v>68</v>
      </c>
      <c r="GH42" s="269">
        <v>82</v>
      </c>
      <c r="GI42" s="269">
        <v>0</v>
      </c>
      <c r="GJ42" s="269">
        <v>108</v>
      </c>
      <c r="GK42" s="269">
        <v>113</v>
      </c>
      <c r="GL42" s="269">
        <v>112</v>
      </c>
      <c r="GM42" s="269">
        <v>99</v>
      </c>
      <c r="GN42" s="269">
        <v>50</v>
      </c>
      <c r="GO42" s="269">
        <v>46</v>
      </c>
      <c r="GP42" s="269">
        <v>112</v>
      </c>
      <c r="GQ42" s="303">
        <v>157</v>
      </c>
      <c r="HC42" s="1"/>
      <c r="HD42" s="1"/>
      <c r="HE42" s="1"/>
      <c r="HF42" s="1"/>
    </row>
    <row r="43" spans="1:214" ht="15.75">
      <c r="A43" s="276" t="s">
        <v>3609</v>
      </c>
      <c r="D43" s="56">
        <f t="shared" si="1"/>
        <v>9425</v>
      </c>
      <c r="E43" s="269">
        <v>0</v>
      </c>
      <c r="F43" s="269">
        <v>106</v>
      </c>
      <c r="G43" s="49">
        <v>18</v>
      </c>
      <c r="H43" s="269">
        <v>56</v>
      </c>
      <c r="I43" s="269">
        <v>0</v>
      </c>
      <c r="J43" s="269">
        <v>0</v>
      </c>
      <c r="K43" s="269">
        <v>121</v>
      </c>
      <c r="L43" s="269">
        <v>0</v>
      </c>
      <c r="M43" s="269">
        <v>0</v>
      </c>
      <c r="N43" s="269">
        <v>0</v>
      </c>
      <c r="O43" s="269">
        <v>123</v>
      </c>
      <c r="P43" s="49">
        <v>15</v>
      </c>
      <c r="Q43" s="269">
        <v>0</v>
      </c>
      <c r="R43" s="49">
        <v>0</v>
      </c>
      <c r="S43" s="269">
        <v>26</v>
      </c>
      <c r="T43" s="269">
        <v>133</v>
      </c>
      <c r="U43" s="269">
        <v>88</v>
      </c>
      <c r="V43" s="269">
        <v>118</v>
      </c>
      <c r="W43" s="269">
        <v>56</v>
      </c>
      <c r="X43" s="269">
        <v>21</v>
      </c>
      <c r="Y43" s="269">
        <v>133</v>
      </c>
      <c r="Z43" s="269">
        <v>89</v>
      </c>
      <c r="AA43" s="49">
        <v>26</v>
      </c>
      <c r="AB43" s="269">
        <v>0</v>
      </c>
      <c r="AC43" s="269">
        <v>119</v>
      </c>
      <c r="AD43" s="269">
        <v>23</v>
      </c>
      <c r="AE43" s="49">
        <v>0</v>
      </c>
      <c r="AF43" s="269">
        <v>38</v>
      </c>
      <c r="AG43" s="269">
        <v>99</v>
      </c>
      <c r="AH43" s="269">
        <v>34</v>
      </c>
      <c r="AI43" s="269">
        <v>58</v>
      </c>
      <c r="AJ43" s="269">
        <v>0</v>
      </c>
      <c r="AK43" s="269">
        <v>77</v>
      </c>
      <c r="AL43" s="269">
        <v>36</v>
      </c>
      <c r="AM43" s="269">
        <v>76</v>
      </c>
      <c r="AN43" s="269">
        <v>59</v>
      </c>
      <c r="AO43" s="269">
        <v>0</v>
      </c>
      <c r="AP43" s="269">
        <v>102</v>
      </c>
      <c r="AQ43" s="269">
        <v>134</v>
      </c>
      <c r="AR43" s="269">
        <v>21</v>
      </c>
      <c r="AS43" s="269">
        <v>45</v>
      </c>
      <c r="AT43" s="269">
        <v>0</v>
      </c>
      <c r="AU43" s="269">
        <v>52</v>
      </c>
      <c r="AV43" s="269">
        <v>77</v>
      </c>
      <c r="AW43" s="269">
        <v>0</v>
      </c>
      <c r="AX43" s="269">
        <v>0</v>
      </c>
      <c r="AY43" s="269">
        <v>135</v>
      </c>
      <c r="AZ43" s="269">
        <v>64</v>
      </c>
      <c r="BA43" s="269">
        <v>0</v>
      </c>
      <c r="BB43" s="269">
        <v>70</v>
      </c>
      <c r="BC43" s="269">
        <v>110</v>
      </c>
      <c r="BD43" s="269">
        <v>39</v>
      </c>
      <c r="BE43" s="269">
        <v>115</v>
      </c>
      <c r="BF43" s="269">
        <v>55</v>
      </c>
      <c r="BG43" s="49">
        <v>7</v>
      </c>
      <c r="BH43" s="269">
        <v>85</v>
      </c>
      <c r="BI43" s="269">
        <v>0</v>
      </c>
      <c r="BJ43" s="269">
        <v>0</v>
      </c>
      <c r="BK43" s="269">
        <v>32</v>
      </c>
      <c r="BL43" s="269">
        <v>0</v>
      </c>
      <c r="BM43" s="269">
        <v>117</v>
      </c>
      <c r="BN43" s="269">
        <v>107</v>
      </c>
      <c r="BO43" s="269">
        <v>87</v>
      </c>
      <c r="BP43" s="269">
        <v>0</v>
      </c>
      <c r="BQ43" s="269">
        <v>0</v>
      </c>
      <c r="BR43" s="269">
        <v>117</v>
      </c>
      <c r="BS43" s="269">
        <v>29</v>
      </c>
      <c r="BT43" s="269">
        <v>81</v>
      </c>
      <c r="BU43" s="269">
        <v>0</v>
      </c>
      <c r="BV43" s="269">
        <v>0</v>
      </c>
      <c r="BW43" s="49">
        <v>89</v>
      </c>
      <c r="BX43" s="269">
        <v>119</v>
      </c>
      <c r="BY43" s="269">
        <v>0</v>
      </c>
      <c r="BZ43" s="269">
        <v>136</v>
      </c>
      <c r="CA43" s="269">
        <v>119</v>
      </c>
      <c r="CB43" s="269">
        <v>91</v>
      </c>
      <c r="CC43" s="269">
        <v>131</v>
      </c>
      <c r="CD43" s="269">
        <v>0</v>
      </c>
      <c r="CE43" s="269">
        <v>0</v>
      </c>
      <c r="CF43" s="269">
        <v>64</v>
      </c>
      <c r="CG43" s="269">
        <v>23</v>
      </c>
      <c r="CH43" s="269">
        <v>0</v>
      </c>
      <c r="CI43" s="269">
        <v>103</v>
      </c>
      <c r="CJ43" s="269">
        <v>120</v>
      </c>
      <c r="CK43" s="49">
        <v>7</v>
      </c>
      <c r="CL43" s="269">
        <v>0</v>
      </c>
      <c r="CM43" s="269">
        <v>0</v>
      </c>
      <c r="CN43" s="269">
        <v>0</v>
      </c>
      <c r="CO43" s="269">
        <v>123</v>
      </c>
      <c r="CP43" s="269">
        <v>29</v>
      </c>
      <c r="CQ43" s="269">
        <v>0</v>
      </c>
      <c r="CR43" s="269">
        <v>67</v>
      </c>
      <c r="CS43" s="269">
        <v>0</v>
      </c>
      <c r="CT43" s="269">
        <v>0</v>
      </c>
      <c r="CU43" s="269">
        <v>0</v>
      </c>
      <c r="CV43" s="269">
        <v>0</v>
      </c>
      <c r="CW43" s="269">
        <v>0</v>
      </c>
      <c r="CX43" s="269">
        <v>47</v>
      </c>
      <c r="CY43" s="49">
        <v>0</v>
      </c>
      <c r="CZ43" s="49">
        <v>15</v>
      </c>
      <c r="DA43" s="269">
        <v>0</v>
      </c>
      <c r="DB43" s="269">
        <v>75</v>
      </c>
      <c r="DC43" s="49">
        <v>0</v>
      </c>
      <c r="DD43" s="269">
        <v>114</v>
      </c>
      <c r="DE43" s="269">
        <v>60</v>
      </c>
      <c r="DF43" s="269">
        <v>33</v>
      </c>
      <c r="DG43" s="269">
        <v>24</v>
      </c>
      <c r="DH43" s="269">
        <v>82</v>
      </c>
      <c r="DI43" s="269">
        <v>118</v>
      </c>
      <c r="DJ43" s="269">
        <v>94</v>
      </c>
      <c r="DK43" s="49">
        <v>14</v>
      </c>
      <c r="DL43" s="269">
        <v>0</v>
      </c>
      <c r="DM43" s="269">
        <v>28</v>
      </c>
      <c r="DN43" s="269">
        <v>33</v>
      </c>
      <c r="DO43" s="269">
        <v>0</v>
      </c>
      <c r="DP43" s="269">
        <v>0</v>
      </c>
      <c r="DQ43" s="49">
        <v>0</v>
      </c>
      <c r="DR43" s="269">
        <v>0</v>
      </c>
      <c r="DS43" s="269">
        <v>0</v>
      </c>
      <c r="DT43" s="269">
        <v>0</v>
      </c>
      <c r="DU43" s="269">
        <v>0</v>
      </c>
      <c r="DV43" s="269">
        <v>0</v>
      </c>
      <c r="DW43" s="303">
        <v>74</v>
      </c>
      <c r="DX43" s="49">
        <v>0</v>
      </c>
      <c r="DY43" s="269">
        <v>0</v>
      </c>
      <c r="DZ43" s="269">
        <v>34</v>
      </c>
      <c r="EA43" s="269">
        <v>25</v>
      </c>
      <c r="EB43" s="49">
        <v>0</v>
      </c>
      <c r="EC43" s="269">
        <v>0</v>
      </c>
      <c r="ED43" s="269">
        <v>87</v>
      </c>
      <c r="EE43" s="49">
        <v>8</v>
      </c>
      <c r="EF43" s="269">
        <v>0</v>
      </c>
      <c r="EG43" s="49">
        <v>2</v>
      </c>
      <c r="EH43" s="269">
        <v>122</v>
      </c>
      <c r="EI43" s="269">
        <v>111</v>
      </c>
      <c r="EJ43" s="269">
        <v>0</v>
      </c>
      <c r="EK43" s="49">
        <v>10</v>
      </c>
      <c r="EL43" s="269">
        <v>0</v>
      </c>
      <c r="EM43" s="269">
        <v>56</v>
      </c>
      <c r="EN43" s="269">
        <v>86</v>
      </c>
      <c r="EO43" s="269">
        <v>88</v>
      </c>
      <c r="EP43" s="269">
        <v>119</v>
      </c>
      <c r="EQ43" s="269">
        <v>0</v>
      </c>
      <c r="ER43" s="269">
        <v>49</v>
      </c>
      <c r="ES43" s="269">
        <v>118</v>
      </c>
      <c r="ET43" s="269">
        <v>115</v>
      </c>
      <c r="EU43" s="269">
        <v>56</v>
      </c>
      <c r="EV43" s="269">
        <v>120</v>
      </c>
      <c r="EW43" s="269">
        <v>0</v>
      </c>
      <c r="EX43" s="269">
        <v>0</v>
      </c>
      <c r="EY43" s="269">
        <v>104</v>
      </c>
      <c r="EZ43" s="269">
        <v>0</v>
      </c>
      <c r="FA43" s="269">
        <v>56</v>
      </c>
      <c r="FB43" s="269">
        <v>0</v>
      </c>
      <c r="FC43" s="269">
        <v>83</v>
      </c>
      <c r="FD43" s="269">
        <v>118</v>
      </c>
      <c r="FE43" s="269">
        <v>58</v>
      </c>
      <c r="FF43" s="49">
        <v>0</v>
      </c>
      <c r="FG43" s="269">
        <v>64</v>
      </c>
      <c r="FH43" s="269">
        <v>37</v>
      </c>
      <c r="FI43" s="269">
        <v>0</v>
      </c>
      <c r="FJ43" s="269">
        <v>45</v>
      </c>
      <c r="FK43" s="269">
        <v>82</v>
      </c>
      <c r="FL43" s="269">
        <v>87</v>
      </c>
      <c r="FM43" s="269">
        <v>0</v>
      </c>
      <c r="FN43" s="269">
        <v>122</v>
      </c>
      <c r="FO43" s="269">
        <v>45</v>
      </c>
      <c r="FP43" s="269">
        <v>43</v>
      </c>
      <c r="FQ43" s="49">
        <v>17</v>
      </c>
      <c r="FR43" s="269">
        <v>26</v>
      </c>
      <c r="FS43" s="269">
        <v>127</v>
      </c>
      <c r="FT43" s="269">
        <v>102</v>
      </c>
      <c r="FU43" s="269">
        <v>74</v>
      </c>
      <c r="FV43" s="269">
        <v>0</v>
      </c>
      <c r="FW43" s="269">
        <v>134</v>
      </c>
      <c r="FX43" s="269">
        <v>92</v>
      </c>
      <c r="FY43" s="49">
        <v>6</v>
      </c>
      <c r="FZ43" s="269">
        <v>100</v>
      </c>
      <c r="GA43" s="269">
        <v>119</v>
      </c>
      <c r="GB43" s="269">
        <v>0</v>
      </c>
      <c r="GC43" s="269">
        <v>127</v>
      </c>
      <c r="GD43" s="269">
        <v>134</v>
      </c>
      <c r="GE43" s="269">
        <v>60</v>
      </c>
      <c r="GF43" s="269">
        <v>128</v>
      </c>
      <c r="GG43" s="269">
        <v>106</v>
      </c>
      <c r="GH43" s="269">
        <v>59</v>
      </c>
      <c r="GI43" s="269">
        <v>0</v>
      </c>
      <c r="GJ43" s="269">
        <v>0</v>
      </c>
      <c r="GK43" s="49">
        <v>90</v>
      </c>
      <c r="GL43" s="49">
        <v>3</v>
      </c>
      <c r="GM43" s="49">
        <v>12</v>
      </c>
      <c r="GN43" s="49">
        <v>89</v>
      </c>
      <c r="GO43" s="269">
        <v>84</v>
      </c>
      <c r="GP43" s="269">
        <v>40</v>
      </c>
      <c r="GQ43" s="303">
        <v>85</v>
      </c>
      <c r="HC43" s="1"/>
      <c r="HD43" s="1"/>
      <c r="HE43" s="1"/>
      <c r="HF43" s="1"/>
    </row>
    <row r="44" spans="1:214" ht="15.75">
      <c r="A44" s="277" t="s">
        <v>1654</v>
      </c>
      <c r="D44" s="56">
        <f t="shared" si="1"/>
        <v>10220</v>
      </c>
      <c r="E44" s="269">
        <v>136</v>
      </c>
      <c r="F44" s="269">
        <v>135</v>
      </c>
      <c r="G44" s="269">
        <v>96</v>
      </c>
      <c r="H44" s="269">
        <v>133</v>
      </c>
      <c r="I44" s="269">
        <v>0</v>
      </c>
      <c r="J44" s="269">
        <v>24</v>
      </c>
      <c r="K44" s="269">
        <v>134</v>
      </c>
      <c r="L44" s="269">
        <v>0</v>
      </c>
      <c r="M44" s="269">
        <v>0</v>
      </c>
      <c r="N44" s="269">
        <v>0</v>
      </c>
      <c r="O44" s="269">
        <v>47</v>
      </c>
      <c r="P44" s="269">
        <v>29</v>
      </c>
      <c r="Q44" s="269">
        <v>128</v>
      </c>
      <c r="R44" s="49">
        <v>0</v>
      </c>
      <c r="S44" s="269">
        <v>133</v>
      </c>
      <c r="T44" s="269">
        <v>0</v>
      </c>
      <c r="U44" s="269">
        <v>46</v>
      </c>
      <c r="V44" s="269">
        <v>85</v>
      </c>
      <c r="W44" s="269">
        <v>123</v>
      </c>
      <c r="X44" s="269">
        <v>84</v>
      </c>
      <c r="Y44" s="269">
        <v>0</v>
      </c>
      <c r="Z44" s="269">
        <v>0</v>
      </c>
      <c r="AA44" s="269">
        <v>64</v>
      </c>
      <c r="AB44" s="269">
        <v>80</v>
      </c>
      <c r="AC44" s="269">
        <v>126</v>
      </c>
      <c r="AD44" s="269">
        <v>91</v>
      </c>
      <c r="AE44" s="269">
        <v>127</v>
      </c>
      <c r="AF44" s="269">
        <v>34</v>
      </c>
      <c r="AG44" s="269">
        <v>125</v>
      </c>
      <c r="AH44" s="269">
        <v>117</v>
      </c>
      <c r="AI44" s="49">
        <v>0</v>
      </c>
      <c r="AJ44" s="269">
        <v>132</v>
      </c>
      <c r="AK44" s="269">
        <v>0</v>
      </c>
      <c r="AL44" s="49">
        <v>2</v>
      </c>
      <c r="AM44" s="49">
        <v>0</v>
      </c>
      <c r="AN44" s="269">
        <v>112</v>
      </c>
      <c r="AO44" s="269">
        <v>98</v>
      </c>
      <c r="AP44" s="269">
        <v>0</v>
      </c>
      <c r="AQ44" s="269">
        <v>112</v>
      </c>
      <c r="AR44" s="269">
        <v>39</v>
      </c>
      <c r="AS44" s="269">
        <v>61</v>
      </c>
      <c r="AT44" s="269">
        <v>0</v>
      </c>
      <c r="AU44" s="269">
        <v>130</v>
      </c>
      <c r="AV44" s="269">
        <v>65</v>
      </c>
      <c r="AW44" s="269">
        <v>0</v>
      </c>
      <c r="AX44" s="269">
        <v>88</v>
      </c>
      <c r="AY44" s="269">
        <v>0</v>
      </c>
      <c r="AZ44" s="49">
        <v>14</v>
      </c>
      <c r="BA44" s="269">
        <v>0</v>
      </c>
      <c r="BB44" s="269">
        <v>119</v>
      </c>
      <c r="BC44" s="269">
        <v>0</v>
      </c>
      <c r="BD44" s="269">
        <v>47</v>
      </c>
      <c r="BE44" s="49">
        <v>12</v>
      </c>
      <c r="BF44" s="49">
        <v>11</v>
      </c>
      <c r="BG44" s="269">
        <v>105</v>
      </c>
      <c r="BH44" s="269">
        <v>0</v>
      </c>
      <c r="BI44" s="269">
        <v>0</v>
      </c>
      <c r="BJ44" s="269">
        <v>0</v>
      </c>
      <c r="BK44" s="269">
        <v>30</v>
      </c>
      <c r="BL44" s="269">
        <v>124</v>
      </c>
      <c r="BM44" s="49">
        <v>5</v>
      </c>
      <c r="BN44" s="49">
        <v>3</v>
      </c>
      <c r="BO44" s="49">
        <v>0</v>
      </c>
      <c r="BP44" s="269">
        <v>0</v>
      </c>
      <c r="BQ44" s="269">
        <v>136</v>
      </c>
      <c r="BR44" s="269">
        <v>0</v>
      </c>
      <c r="BS44" s="269">
        <v>80</v>
      </c>
      <c r="BT44" s="49">
        <v>12</v>
      </c>
      <c r="BU44" s="269">
        <v>0</v>
      </c>
      <c r="BV44" s="269">
        <v>0</v>
      </c>
      <c r="BW44" s="49">
        <v>8</v>
      </c>
      <c r="BX44" s="269">
        <v>136</v>
      </c>
      <c r="BY44" s="269">
        <v>0</v>
      </c>
      <c r="BZ44" s="269">
        <v>0</v>
      </c>
      <c r="CA44" s="49">
        <v>2</v>
      </c>
      <c r="CB44" s="269">
        <v>34</v>
      </c>
      <c r="CC44" s="269">
        <v>136</v>
      </c>
      <c r="CD44" s="269">
        <v>0</v>
      </c>
      <c r="CE44" s="269">
        <v>0</v>
      </c>
      <c r="CF44" s="269">
        <v>32</v>
      </c>
      <c r="CG44" s="49">
        <v>2</v>
      </c>
      <c r="CH44" s="269">
        <v>116</v>
      </c>
      <c r="CI44" s="269">
        <v>127</v>
      </c>
      <c r="CJ44" s="269">
        <v>115</v>
      </c>
      <c r="CK44" s="269">
        <v>131</v>
      </c>
      <c r="CL44" s="269">
        <v>0</v>
      </c>
      <c r="CM44" s="269">
        <v>91</v>
      </c>
      <c r="CN44" s="269">
        <v>0</v>
      </c>
      <c r="CO44" s="269">
        <v>118</v>
      </c>
      <c r="CP44" s="269">
        <v>49</v>
      </c>
      <c r="CQ44" s="269">
        <v>0</v>
      </c>
      <c r="CR44" s="49">
        <v>0</v>
      </c>
      <c r="CS44" s="269">
        <v>109</v>
      </c>
      <c r="CT44" s="269">
        <v>0</v>
      </c>
      <c r="CU44" s="269">
        <v>0</v>
      </c>
      <c r="CV44" s="269">
        <v>0</v>
      </c>
      <c r="CW44" s="269">
        <v>0</v>
      </c>
      <c r="CX44" s="269">
        <v>96</v>
      </c>
      <c r="CY44" s="269">
        <v>65</v>
      </c>
      <c r="CZ44" s="269">
        <v>105</v>
      </c>
      <c r="DA44" s="269">
        <v>0</v>
      </c>
      <c r="DB44" s="269">
        <v>27</v>
      </c>
      <c r="DC44" s="49">
        <v>18</v>
      </c>
      <c r="DD44" s="49">
        <v>0</v>
      </c>
      <c r="DE44" s="269">
        <v>85</v>
      </c>
      <c r="DF44" s="269">
        <v>34</v>
      </c>
      <c r="DG44" s="49">
        <v>0</v>
      </c>
      <c r="DH44" s="49">
        <v>13</v>
      </c>
      <c r="DI44" s="269">
        <v>0</v>
      </c>
      <c r="DJ44" s="269">
        <v>0</v>
      </c>
      <c r="DK44" s="269">
        <v>35</v>
      </c>
      <c r="DL44" s="269">
        <v>0</v>
      </c>
      <c r="DM44" s="269">
        <v>33</v>
      </c>
      <c r="DN44" s="269">
        <v>53</v>
      </c>
      <c r="DO44" s="269">
        <v>136</v>
      </c>
      <c r="DP44" s="269">
        <v>119</v>
      </c>
      <c r="DQ44" s="269">
        <v>82</v>
      </c>
      <c r="DR44" s="269">
        <v>131</v>
      </c>
      <c r="DS44" s="269">
        <v>0</v>
      </c>
      <c r="DT44" s="269">
        <v>106</v>
      </c>
      <c r="DU44" s="269">
        <v>136</v>
      </c>
      <c r="DV44" s="269">
        <v>120</v>
      </c>
      <c r="DW44" s="303">
        <v>12</v>
      </c>
      <c r="DX44" s="269">
        <v>21</v>
      </c>
      <c r="DY44" s="269">
        <v>115</v>
      </c>
      <c r="DZ44" s="269">
        <v>60</v>
      </c>
      <c r="EA44" s="269">
        <v>110</v>
      </c>
      <c r="EB44" s="49">
        <v>0</v>
      </c>
      <c r="EC44" s="269">
        <v>0</v>
      </c>
      <c r="ED44" s="269">
        <v>49</v>
      </c>
      <c r="EE44" s="269">
        <v>136</v>
      </c>
      <c r="EF44" s="269">
        <v>0</v>
      </c>
      <c r="EG44" s="49">
        <v>0</v>
      </c>
      <c r="EH44" s="269">
        <v>84</v>
      </c>
      <c r="EI44" s="49">
        <v>0</v>
      </c>
      <c r="EJ44" s="269">
        <v>0</v>
      </c>
      <c r="EK44" s="269">
        <v>20</v>
      </c>
      <c r="EL44" s="269">
        <v>0</v>
      </c>
      <c r="EM44" s="269">
        <v>65</v>
      </c>
      <c r="EN44" s="269">
        <v>36</v>
      </c>
      <c r="EO44" s="269">
        <v>0</v>
      </c>
      <c r="EP44" s="269">
        <v>58</v>
      </c>
      <c r="EQ44" s="269">
        <v>72</v>
      </c>
      <c r="ER44" s="49">
        <v>4</v>
      </c>
      <c r="ES44" s="269">
        <v>20</v>
      </c>
      <c r="ET44" s="269">
        <v>112</v>
      </c>
      <c r="EU44" s="269">
        <v>123</v>
      </c>
      <c r="EV44" s="269">
        <v>0</v>
      </c>
      <c r="EW44" s="269">
        <v>0</v>
      </c>
      <c r="EX44" s="269">
        <v>90</v>
      </c>
      <c r="EY44" s="269">
        <v>127</v>
      </c>
      <c r="EZ44" s="269">
        <v>114</v>
      </c>
      <c r="FA44" s="49">
        <v>0</v>
      </c>
      <c r="FB44" s="269">
        <v>96</v>
      </c>
      <c r="FC44" s="269">
        <v>134</v>
      </c>
      <c r="FD44" s="269">
        <v>133</v>
      </c>
      <c r="FE44" s="269">
        <v>111</v>
      </c>
      <c r="FF44" s="49">
        <v>0</v>
      </c>
      <c r="FG44" s="269">
        <v>0</v>
      </c>
      <c r="FH44" s="49">
        <v>30</v>
      </c>
      <c r="FI44" s="269">
        <v>0</v>
      </c>
      <c r="FJ44" s="269">
        <v>47</v>
      </c>
      <c r="FK44" s="49">
        <v>0</v>
      </c>
      <c r="FL44" s="269">
        <v>0</v>
      </c>
      <c r="FM44" s="269">
        <v>0</v>
      </c>
      <c r="FN44" s="269">
        <v>0</v>
      </c>
      <c r="FO44" s="269">
        <v>0</v>
      </c>
      <c r="FP44" s="49">
        <v>0</v>
      </c>
      <c r="FQ44" s="49">
        <v>0</v>
      </c>
      <c r="FR44" s="269">
        <v>90</v>
      </c>
      <c r="FS44" s="269">
        <v>123</v>
      </c>
      <c r="FT44" s="269">
        <v>54</v>
      </c>
      <c r="FU44" s="269">
        <v>131</v>
      </c>
      <c r="FV44" s="269">
        <v>92</v>
      </c>
      <c r="FW44" s="269">
        <v>92</v>
      </c>
      <c r="FX44" s="269">
        <v>0</v>
      </c>
      <c r="FY44" s="269">
        <v>95</v>
      </c>
      <c r="FZ44" s="269">
        <v>129</v>
      </c>
      <c r="GA44" s="269">
        <v>0</v>
      </c>
      <c r="GB44" s="269">
        <v>82</v>
      </c>
      <c r="GC44" s="269">
        <v>135</v>
      </c>
      <c r="GD44" s="269">
        <v>42</v>
      </c>
      <c r="GE44" s="269">
        <v>49</v>
      </c>
      <c r="GF44" s="269">
        <v>133</v>
      </c>
      <c r="GG44" s="269">
        <v>128</v>
      </c>
      <c r="GH44" s="269">
        <v>132</v>
      </c>
      <c r="GI44" s="269">
        <v>108</v>
      </c>
      <c r="GJ44" s="269">
        <v>94</v>
      </c>
      <c r="GK44" s="49">
        <v>0</v>
      </c>
      <c r="GL44" s="269">
        <v>35</v>
      </c>
      <c r="GM44" s="49">
        <v>15</v>
      </c>
      <c r="GN44" s="269">
        <v>51</v>
      </c>
      <c r="GO44" s="269">
        <v>56</v>
      </c>
      <c r="GP44" s="269">
        <v>66</v>
      </c>
      <c r="GQ44" s="303">
        <v>75</v>
      </c>
      <c r="HC44" s="1"/>
      <c r="HD44" s="1"/>
      <c r="HE44" s="1"/>
      <c r="HF44" s="1"/>
    </row>
    <row r="45" spans="1:214" ht="15.75">
      <c r="A45" s="277" t="s">
        <v>17</v>
      </c>
      <c r="D45" s="56">
        <f t="shared" si="1"/>
        <v>12853</v>
      </c>
      <c r="E45" s="269">
        <v>0</v>
      </c>
      <c r="F45" s="269">
        <v>66</v>
      </c>
      <c r="G45" s="269">
        <v>98</v>
      </c>
      <c r="H45" s="269">
        <v>106</v>
      </c>
      <c r="I45" s="269">
        <v>78</v>
      </c>
      <c r="J45" s="269">
        <v>88</v>
      </c>
      <c r="K45" s="269">
        <v>0</v>
      </c>
      <c r="L45" s="269">
        <v>0</v>
      </c>
      <c r="M45" s="269">
        <v>132</v>
      </c>
      <c r="N45" s="269">
        <v>86</v>
      </c>
      <c r="O45" s="269">
        <v>85</v>
      </c>
      <c r="P45" s="269">
        <v>31</v>
      </c>
      <c r="Q45" s="269">
        <v>0</v>
      </c>
      <c r="R45" s="269">
        <v>35</v>
      </c>
      <c r="S45" s="269">
        <v>111</v>
      </c>
      <c r="T45" s="269">
        <v>0</v>
      </c>
      <c r="U45" s="269">
        <v>20</v>
      </c>
      <c r="V45" s="49">
        <v>0</v>
      </c>
      <c r="W45" s="269">
        <v>92</v>
      </c>
      <c r="X45" s="269">
        <v>81</v>
      </c>
      <c r="Y45" s="269">
        <v>0</v>
      </c>
      <c r="Z45" s="269">
        <v>123</v>
      </c>
      <c r="AA45" s="269">
        <v>130</v>
      </c>
      <c r="AB45" s="269">
        <v>38</v>
      </c>
      <c r="AC45" s="269">
        <v>103</v>
      </c>
      <c r="AD45" s="269">
        <v>128</v>
      </c>
      <c r="AE45" s="269">
        <v>90</v>
      </c>
      <c r="AF45" s="269">
        <v>126</v>
      </c>
      <c r="AG45" s="269">
        <v>114</v>
      </c>
      <c r="AH45" s="49">
        <v>0</v>
      </c>
      <c r="AI45" s="269">
        <v>22</v>
      </c>
      <c r="AJ45" s="269">
        <v>0</v>
      </c>
      <c r="AK45" s="269">
        <v>131</v>
      </c>
      <c r="AL45" s="269">
        <v>66</v>
      </c>
      <c r="AM45" s="269">
        <v>115</v>
      </c>
      <c r="AN45" s="269">
        <v>0</v>
      </c>
      <c r="AO45" s="269">
        <v>0</v>
      </c>
      <c r="AP45" s="269">
        <v>0</v>
      </c>
      <c r="AQ45" s="269">
        <v>105</v>
      </c>
      <c r="AR45" s="269">
        <v>28</v>
      </c>
      <c r="AS45" s="269">
        <v>30</v>
      </c>
      <c r="AT45" s="269">
        <v>64</v>
      </c>
      <c r="AU45" s="269">
        <v>124</v>
      </c>
      <c r="AV45" s="269">
        <v>132</v>
      </c>
      <c r="AW45" s="269">
        <v>0</v>
      </c>
      <c r="AX45" s="269">
        <v>88</v>
      </c>
      <c r="AY45" s="269">
        <v>126</v>
      </c>
      <c r="AZ45" s="269">
        <v>29</v>
      </c>
      <c r="BA45" s="269">
        <v>0</v>
      </c>
      <c r="BB45" s="269">
        <v>41</v>
      </c>
      <c r="BC45" s="269">
        <v>0</v>
      </c>
      <c r="BD45" s="49">
        <v>9</v>
      </c>
      <c r="BE45" s="269">
        <v>33</v>
      </c>
      <c r="BF45" s="49">
        <v>8</v>
      </c>
      <c r="BG45" s="269">
        <v>87</v>
      </c>
      <c r="BH45" s="269">
        <v>122</v>
      </c>
      <c r="BI45" s="269">
        <v>100</v>
      </c>
      <c r="BJ45" s="269">
        <v>0</v>
      </c>
      <c r="BK45" s="269">
        <v>76</v>
      </c>
      <c r="BL45" s="269">
        <v>99</v>
      </c>
      <c r="BM45" s="269">
        <v>61</v>
      </c>
      <c r="BN45" s="269">
        <v>30</v>
      </c>
      <c r="BO45" s="269">
        <v>49</v>
      </c>
      <c r="BP45" s="269">
        <v>0</v>
      </c>
      <c r="BQ45" s="269">
        <v>0</v>
      </c>
      <c r="BR45" s="269">
        <v>0</v>
      </c>
      <c r="BS45" s="269">
        <v>132</v>
      </c>
      <c r="BT45" s="269">
        <v>97</v>
      </c>
      <c r="BU45" s="269">
        <v>0</v>
      </c>
      <c r="BV45" s="269">
        <v>0</v>
      </c>
      <c r="BW45" s="269">
        <v>75</v>
      </c>
      <c r="BX45" s="269">
        <v>115</v>
      </c>
      <c r="BY45" s="269">
        <v>73</v>
      </c>
      <c r="BZ45" s="269">
        <v>0</v>
      </c>
      <c r="CA45" s="269">
        <v>101</v>
      </c>
      <c r="CB45" s="269">
        <v>71</v>
      </c>
      <c r="CC45" s="269">
        <v>0</v>
      </c>
      <c r="CD45" s="269">
        <v>0</v>
      </c>
      <c r="CE45" s="269">
        <v>0</v>
      </c>
      <c r="CF45" s="269">
        <v>120</v>
      </c>
      <c r="CG45" s="269">
        <v>96</v>
      </c>
      <c r="CH45" s="269">
        <v>90</v>
      </c>
      <c r="CI45" s="269">
        <v>79</v>
      </c>
      <c r="CJ45" s="269">
        <v>0</v>
      </c>
      <c r="CK45" s="269">
        <v>133</v>
      </c>
      <c r="CL45" s="269">
        <v>118</v>
      </c>
      <c r="CM45" s="269">
        <v>131</v>
      </c>
      <c r="CN45" s="269">
        <v>76</v>
      </c>
      <c r="CO45" s="269">
        <v>102</v>
      </c>
      <c r="CP45" s="269">
        <v>94</v>
      </c>
      <c r="CQ45" s="269">
        <v>127</v>
      </c>
      <c r="CR45" s="269">
        <v>134</v>
      </c>
      <c r="CS45" s="269">
        <v>0</v>
      </c>
      <c r="CT45" s="269">
        <v>0</v>
      </c>
      <c r="CU45" s="269">
        <v>0</v>
      </c>
      <c r="CV45" s="269">
        <v>0</v>
      </c>
      <c r="CW45" s="269">
        <v>0</v>
      </c>
      <c r="CX45" s="269">
        <v>77</v>
      </c>
      <c r="CY45" s="269">
        <v>134</v>
      </c>
      <c r="CZ45" s="269">
        <v>78</v>
      </c>
      <c r="DA45" s="269">
        <v>75</v>
      </c>
      <c r="DB45" s="269">
        <v>59</v>
      </c>
      <c r="DC45" s="269">
        <v>27</v>
      </c>
      <c r="DD45" s="269">
        <v>60</v>
      </c>
      <c r="DE45" s="269">
        <v>107</v>
      </c>
      <c r="DF45" s="269">
        <v>111</v>
      </c>
      <c r="DG45" s="269">
        <v>41</v>
      </c>
      <c r="DH45" s="269">
        <v>120</v>
      </c>
      <c r="DI45" s="269">
        <v>0</v>
      </c>
      <c r="DJ45" s="269">
        <v>111</v>
      </c>
      <c r="DK45" s="269">
        <v>58</v>
      </c>
      <c r="DL45" s="269">
        <v>130</v>
      </c>
      <c r="DM45" s="269">
        <v>101</v>
      </c>
      <c r="DN45" s="269">
        <v>123</v>
      </c>
      <c r="DO45" s="269">
        <v>0</v>
      </c>
      <c r="DP45" s="269">
        <v>0</v>
      </c>
      <c r="DQ45" s="269">
        <v>114</v>
      </c>
      <c r="DR45" s="269">
        <v>0</v>
      </c>
      <c r="DS45" s="269">
        <v>133</v>
      </c>
      <c r="DT45" s="269">
        <v>133</v>
      </c>
      <c r="DU45" s="269">
        <v>88</v>
      </c>
      <c r="DV45" s="269">
        <v>0</v>
      </c>
      <c r="DW45" s="303">
        <v>109</v>
      </c>
      <c r="DX45" s="269">
        <v>128</v>
      </c>
      <c r="DY45" s="269">
        <v>83</v>
      </c>
      <c r="DZ45" s="269">
        <v>126</v>
      </c>
      <c r="EA45" s="269">
        <v>119</v>
      </c>
      <c r="EB45" s="269">
        <v>96</v>
      </c>
      <c r="EC45" s="269">
        <v>0</v>
      </c>
      <c r="ED45" s="269">
        <v>68</v>
      </c>
      <c r="EE45" s="269">
        <v>76</v>
      </c>
      <c r="EF45" s="269">
        <v>0</v>
      </c>
      <c r="EG45" s="269">
        <v>30</v>
      </c>
      <c r="EH45" s="269">
        <v>71</v>
      </c>
      <c r="EI45" s="269">
        <v>110</v>
      </c>
      <c r="EJ45" s="269">
        <v>94</v>
      </c>
      <c r="EK45" s="269">
        <v>106</v>
      </c>
      <c r="EL45" s="269">
        <v>0</v>
      </c>
      <c r="EM45" s="269">
        <v>99</v>
      </c>
      <c r="EN45" s="269">
        <v>95</v>
      </c>
      <c r="EO45" s="269">
        <v>80</v>
      </c>
      <c r="EP45" s="269">
        <v>84</v>
      </c>
      <c r="EQ45" s="269">
        <v>130</v>
      </c>
      <c r="ER45" s="269">
        <v>113</v>
      </c>
      <c r="ES45" s="269">
        <v>105</v>
      </c>
      <c r="ET45" s="269">
        <v>0</v>
      </c>
      <c r="EU45" s="269">
        <v>105</v>
      </c>
      <c r="EV45" s="269">
        <v>123</v>
      </c>
      <c r="EW45" s="269">
        <v>0</v>
      </c>
      <c r="EX45" s="269">
        <v>109</v>
      </c>
      <c r="EY45" s="269">
        <v>133</v>
      </c>
      <c r="EZ45" s="269">
        <v>0</v>
      </c>
      <c r="FA45" s="269">
        <v>38</v>
      </c>
      <c r="FB45" s="269">
        <v>119</v>
      </c>
      <c r="FC45" s="269">
        <v>32</v>
      </c>
      <c r="FD45" s="269">
        <v>31</v>
      </c>
      <c r="FE45" s="269">
        <v>45</v>
      </c>
      <c r="FF45" s="269">
        <v>51</v>
      </c>
      <c r="FG45" s="269">
        <v>134</v>
      </c>
      <c r="FH45" s="269">
        <v>0</v>
      </c>
      <c r="FI45" s="269">
        <v>0</v>
      </c>
      <c r="FJ45" s="269">
        <v>125</v>
      </c>
      <c r="FK45" s="269">
        <v>39</v>
      </c>
      <c r="FL45" s="269">
        <v>0</v>
      </c>
      <c r="FM45" s="269">
        <v>0</v>
      </c>
      <c r="FN45" s="269">
        <v>0</v>
      </c>
      <c r="FO45" s="269">
        <v>108</v>
      </c>
      <c r="FP45" s="269">
        <v>113</v>
      </c>
      <c r="FQ45" s="269">
        <v>84</v>
      </c>
      <c r="FR45" s="269">
        <v>119</v>
      </c>
      <c r="FS45" s="269">
        <v>111</v>
      </c>
      <c r="FT45" s="269">
        <v>74</v>
      </c>
      <c r="FU45" s="49">
        <v>0</v>
      </c>
      <c r="FV45" s="269">
        <v>0</v>
      </c>
      <c r="FW45" s="269">
        <v>104</v>
      </c>
      <c r="FX45" s="269">
        <v>0</v>
      </c>
      <c r="FY45" s="269">
        <v>121</v>
      </c>
      <c r="FZ45" s="269">
        <v>72</v>
      </c>
      <c r="GA45" s="269">
        <v>122</v>
      </c>
      <c r="GB45" s="269">
        <v>0</v>
      </c>
      <c r="GC45" s="269">
        <v>0</v>
      </c>
      <c r="GD45" s="269">
        <v>58</v>
      </c>
      <c r="GE45" s="269">
        <v>123</v>
      </c>
      <c r="GF45" s="269">
        <v>0</v>
      </c>
      <c r="GG45" s="269">
        <v>126</v>
      </c>
      <c r="GH45" s="269">
        <v>111</v>
      </c>
      <c r="GI45" s="269">
        <v>123</v>
      </c>
      <c r="GJ45" s="269">
        <v>119</v>
      </c>
      <c r="GK45" s="269">
        <v>42</v>
      </c>
      <c r="GL45" s="269">
        <v>82</v>
      </c>
      <c r="GM45" s="269">
        <v>97</v>
      </c>
      <c r="GN45" s="269">
        <v>128</v>
      </c>
      <c r="GO45" s="269">
        <v>126</v>
      </c>
      <c r="GP45" s="269">
        <v>71</v>
      </c>
      <c r="GQ45" s="303">
        <v>33</v>
      </c>
      <c r="HC45" s="1"/>
      <c r="HD45" s="1"/>
      <c r="HE45" s="1"/>
      <c r="HF45" s="1"/>
    </row>
    <row r="46" spans="1:214" ht="15.75">
      <c r="A46" s="276" t="s">
        <v>3610</v>
      </c>
      <c r="D46" s="56">
        <f t="shared" si="1"/>
        <v>12782</v>
      </c>
      <c r="E46" s="269">
        <v>130</v>
      </c>
      <c r="F46" s="269">
        <v>114</v>
      </c>
      <c r="G46" s="269">
        <v>116</v>
      </c>
      <c r="H46" s="269">
        <v>127</v>
      </c>
      <c r="I46" s="269">
        <v>110</v>
      </c>
      <c r="J46" s="269">
        <v>134</v>
      </c>
      <c r="K46" s="269">
        <v>102</v>
      </c>
      <c r="L46" s="269">
        <v>0</v>
      </c>
      <c r="M46" s="269">
        <v>125</v>
      </c>
      <c r="N46" s="269">
        <v>133</v>
      </c>
      <c r="O46" s="269">
        <v>52</v>
      </c>
      <c r="P46" s="269">
        <v>93</v>
      </c>
      <c r="Q46" s="269">
        <v>110</v>
      </c>
      <c r="R46" s="269">
        <v>57</v>
      </c>
      <c r="S46" s="269">
        <v>42</v>
      </c>
      <c r="T46" s="269">
        <v>0</v>
      </c>
      <c r="U46" s="269">
        <v>26</v>
      </c>
      <c r="V46" s="269">
        <v>94</v>
      </c>
      <c r="W46" s="269">
        <v>65</v>
      </c>
      <c r="X46" s="269">
        <v>78</v>
      </c>
      <c r="Y46" s="269">
        <v>0</v>
      </c>
      <c r="Z46" s="269">
        <v>124</v>
      </c>
      <c r="AA46" s="269">
        <v>85</v>
      </c>
      <c r="AB46" s="269">
        <v>123</v>
      </c>
      <c r="AC46" s="269">
        <v>36</v>
      </c>
      <c r="AD46" s="269">
        <v>131</v>
      </c>
      <c r="AE46" s="269">
        <v>76</v>
      </c>
      <c r="AF46" s="269">
        <v>117</v>
      </c>
      <c r="AG46" s="269">
        <v>113</v>
      </c>
      <c r="AH46" s="269">
        <v>47</v>
      </c>
      <c r="AI46" s="49">
        <v>90</v>
      </c>
      <c r="AJ46" s="269">
        <v>0</v>
      </c>
      <c r="AK46" s="269">
        <v>0</v>
      </c>
      <c r="AL46" s="269">
        <v>91</v>
      </c>
      <c r="AM46" s="49">
        <v>0</v>
      </c>
      <c r="AN46" s="269">
        <v>30</v>
      </c>
      <c r="AO46" s="269">
        <v>0</v>
      </c>
      <c r="AP46" s="269">
        <v>0</v>
      </c>
      <c r="AQ46" s="269">
        <v>20</v>
      </c>
      <c r="AR46" s="269">
        <v>76</v>
      </c>
      <c r="AS46" s="269">
        <v>44</v>
      </c>
      <c r="AT46" s="269">
        <v>0</v>
      </c>
      <c r="AU46" s="269">
        <v>61</v>
      </c>
      <c r="AV46" s="269">
        <v>84</v>
      </c>
      <c r="AW46" s="269">
        <v>0</v>
      </c>
      <c r="AX46" s="269">
        <v>76</v>
      </c>
      <c r="AY46" s="269">
        <v>0</v>
      </c>
      <c r="AZ46" s="269">
        <v>100</v>
      </c>
      <c r="BA46" s="269">
        <v>0</v>
      </c>
      <c r="BB46" s="269">
        <v>105</v>
      </c>
      <c r="BC46" s="269">
        <v>0</v>
      </c>
      <c r="BD46" s="269">
        <v>48</v>
      </c>
      <c r="BE46" s="269">
        <v>57</v>
      </c>
      <c r="BF46" s="269">
        <v>74</v>
      </c>
      <c r="BG46" s="269">
        <v>68</v>
      </c>
      <c r="BH46" s="269">
        <v>105</v>
      </c>
      <c r="BI46" s="269">
        <v>0</v>
      </c>
      <c r="BJ46" s="269">
        <v>100</v>
      </c>
      <c r="BK46" s="49">
        <v>0</v>
      </c>
      <c r="BL46" s="269">
        <v>69</v>
      </c>
      <c r="BM46" s="269">
        <v>82</v>
      </c>
      <c r="BN46" s="269">
        <v>72</v>
      </c>
      <c r="BO46" s="269">
        <v>112</v>
      </c>
      <c r="BP46" s="269">
        <v>0</v>
      </c>
      <c r="BQ46" s="269">
        <v>0</v>
      </c>
      <c r="BR46" s="269">
        <v>78</v>
      </c>
      <c r="BS46" s="269">
        <v>99</v>
      </c>
      <c r="BT46" s="269">
        <v>67</v>
      </c>
      <c r="BU46" s="269">
        <v>98</v>
      </c>
      <c r="BV46" s="269">
        <v>0</v>
      </c>
      <c r="BW46" s="269">
        <v>46</v>
      </c>
      <c r="BX46" s="269">
        <v>93</v>
      </c>
      <c r="BY46" s="269">
        <v>0</v>
      </c>
      <c r="BZ46" s="269">
        <v>0</v>
      </c>
      <c r="CA46" s="269">
        <v>52</v>
      </c>
      <c r="CB46" s="269">
        <v>45</v>
      </c>
      <c r="CC46" s="269">
        <v>0</v>
      </c>
      <c r="CD46" s="269">
        <v>0</v>
      </c>
      <c r="CE46" s="269">
        <v>0</v>
      </c>
      <c r="CF46" s="269">
        <v>22</v>
      </c>
      <c r="CG46" s="49">
        <v>14</v>
      </c>
      <c r="CH46" s="269">
        <v>121</v>
      </c>
      <c r="CI46" s="269">
        <v>64</v>
      </c>
      <c r="CJ46" s="49">
        <v>0</v>
      </c>
      <c r="CK46" s="269">
        <v>83</v>
      </c>
      <c r="CL46" s="269">
        <v>103</v>
      </c>
      <c r="CM46" s="269">
        <v>0</v>
      </c>
      <c r="CN46" s="269">
        <v>117</v>
      </c>
      <c r="CO46" s="269">
        <v>100</v>
      </c>
      <c r="CP46" s="269">
        <v>69</v>
      </c>
      <c r="CQ46" s="269">
        <v>67</v>
      </c>
      <c r="CR46" s="269">
        <v>93</v>
      </c>
      <c r="CS46" s="269">
        <v>119</v>
      </c>
      <c r="CT46" s="269">
        <v>0</v>
      </c>
      <c r="CU46" s="269">
        <v>0</v>
      </c>
      <c r="CV46" s="269">
        <v>0</v>
      </c>
      <c r="CW46" s="269">
        <v>0</v>
      </c>
      <c r="CX46" s="269">
        <v>126</v>
      </c>
      <c r="CY46" s="269">
        <v>100</v>
      </c>
      <c r="CZ46" s="269">
        <v>153</v>
      </c>
      <c r="DA46" s="269">
        <v>90</v>
      </c>
      <c r="DB46" s="269">
        <v>124</v>
      </c>
      <c r="DC46" s="269">
        <v>39</v>
      </c>
      <c r="DD46" s="269">
        <v>107</v>
      </c>
      <c r="DE46" s="269">
        <v>42</v>
      </c>
      <c r="DF46" s="269">
        <v>51</v>
      </c>
      <c r="DG46" s="269">
        <v>88</v>
      </c>
      <c r="DH46" s="49">
        <v>7</v>
      </c>
      <c r="DI46" s="269">
        <v>88</v>
      </c>
      <c r="DJ46" s="269">
        <v>110</v>
      </c>
      <c r="DK46" s="269">
        <v>129</v>
      </c>
      <c r="DL46" s="269">
        <v>78</v>
      </c>
      <c r="DM46" s="269">
        <v>106</v>
      </c>
      <c r="DN46" s="269">
        <v>91</v>
      </c>
      <c r="DO46" s="269">
        <v>0</v>
      </c>
      <c r="DP46" s="269">
        <v>0</v>
      </c>
      <c r="DQ46" s="269">
        <v>84</v>
      </c>
      <c r="DR46" s="269">
        <v>0</v>
      </c>
      <c r="DS46" s="269">
        <v>121</v>
      </c>
      <c r="DT46" s="269">
        <v>82</v>
      </c>
      <c r="DU46" s="269">
        <v>108</v>
      </c>
      <c r="DV46" s="269">
        <v>106</v>
      </c>
      <c r="DW46" s="303">
        <v>19</v>
      </c>
      <c r="DX46" s="269">
        <v>115</v>
      </c>
      <c r="DY46" s="269">
        <v>60</v>
      </c>
      <c r="DZ46" s="269">
        <v>76</v>
      </c>
      <c r="EA46" s="269">
        <v>124</v>
      </c>
      <c r="EB46" s="269">
        <v>38</v>
      </c>
      <c r="EC46" s="269">
        <v>0</v>
      </c>
      <c r="ED46" s="269">
        <v>105</v>
      </c>
      <c r="EE46" s="269">
        <v>123</v>
      </c>
      <c r="EF46" s="269">
        <v>129</v>
      </c>
      <c r="EG46" s="269">
        <v>96</v>
      </c>
      <c r="EH46" s="269">
        <v>90</v>
      </c>
      <c r="EI46" s="269">
        <v>99</v>
      </c>
      <c r="EJ46" s="269">
        <v>0</v>
      </c>
      <c r="EK46" s="269">
        <v>126</v>
      </c>
      <c r="EL46" s="269">
        <v>117</v>
      </c>
      <c r="EM46" s="49">
        <v>17</v>
      </c>
      <c r="EN46" s="269">
        <v>118</v>
      </c>
      <c r="EO46" s="49">
        <v>0</v>
      </c>
      <c r="EP46" s="269">
        <v>0</v>
      </c>
      <c r="EQ46" s="269">
        <v>118</v>
      </c>
      <c r="ER46" s="269">
        <v>126</v>
      </c>
      <c r="ES46" s="269">
        <v>90</v>
      </c>
      <c r="ET46" s="269">
        <v>66</v>
      </c>
      <c r="EU46" s="269">
        <v>75</v>
      </c>
      <c r="EV46" s="269">
        <v>0</v>
      </c>
      <c r="EW46" s="269">
        <v>0</v>
      </c>
      <c r="EX46" s="269">
        <v>122</v>
      </c>
      <c r="EY46" s="49">
        <v>86</v>
      </c>
      <c r="EZ46" s="269">
        <v>0</v>
      </c>
      <c r="FA46" s="269">
        <v>47</v>
      </c>
      <c r="FB46" s="269">
        <v>83</v>
      </c>
      <c r="FC46" s="269">
        <v>110</v>
      </c>
      <c r="FD46" s="269">
        <v>47</v>
      </c>
      <c r="FE46" s="269">
        <v>115</v>
      </c>
      <c r="FF46" s="269">
        <v>55</v>
      </c>
      <c r="FG46" s="269">
        <v>116</v>
      </c>
      <c r="FH46" s="269">
        <v>84</v>
      </c>
      <c r="FI46" s="269">
        <v>0</v>
      </c>
      <c r="FJ46" s="269">
        <v>107</v>
      </c>
      <c r="FK46" s="269">
        <v>95</v>
      </c>
      <c r="FL46" s="269">
        <v>129</v>
      </c>
      <c r="FM46" s="269">
        <v>113</v>
      </c>
      <c r="FN46" s="269">
        <v>94</v>
      </c>
      <c r="FO46" s="269">
        <v>134</v>
      </c>
      <c r="FP46" s="269">
        <v>56</v>
      </c>
      <c r="FQ46" s="269">
        <v>119</v>
      </c>
      <c r="FR46" s="269">
        <v>55</v>
      </c>
      <c r="FS46" s="269">
        <v>97</v>
      </c>
      <c r="FT46" s="49">
        <v>19</v>
      </c>
      <c r="FU46" s="269">
        <v>37</v>
      </c>
      <c r="FV46" s="269">
        <v>0</v>
      </c>
      <c r="FW46" s="269">
        <v>125</v>
      </c>
      <c r="FX46" s="269">
        <v>37</v>
      </c>
      <c r="FY46" s="269">
        <v>106</v>
      </c>
      <c r="FZ46" s="269">
        <v>58</v>
      </c>
      <c r="GA46" s="269">
        <v>0</v>
      </c>
      <c r="GB46" s="269">
        <v>0</v>
      </c>
      <c r="GC46" s="269">
        <v>109</v>
      </c>
      <c r="GD46" s="269">
        <v>70</v>
      </c>
      <c r="GE46" s="49">
        <v>17</v>
      </c>
      <c r="GF46" s="269">
        <v>0</v>
      </c>
      <c r="GG46" s="269">
        <v>95</v>
      </c>
      <c r="GH46" s="49">
        <v>97</v>
      </c>
      <c r="GI46" s="269">
        <v>61</v>
      </c>
      <c r="GJ46" s="269">
        <v>112</v>
      </c>
      <c r="GK46" s="269">
        <v>67</v>
      </c>
      <c r="GL46" s="49">
        <v>5</v>
      </c>
      <c r="GM46" s="269">
        <v>76</v>
      </c>
      <c r="GN46" s="269">
        <v>37</v>
      </c>
      <c r="GO46" s="269">
        <v>57</v>
      </c>
      <c r="GP46" s="49">
        <v>13</v>
      </c>
      <c r="GQ46" s="303">
        <v>89</v>
      </c>
      <c r="HC46" s="1"/>
      <c r="HD46" s="1"/>
      <c r="HE46" s="1"/>
      <c r="HF46" s="1"/>
    </row>
    <row r="47" spans="1:214" ht="15.75">
      <c r="A47" s="106" t="s">
        <v>162</v>
      </c>
      <c r="D47" s="56">
        <f t="shared" si="1"/>
        <v>10551</v>
      </c>
      <c r="E47" s="269">
        <v>0</v>
      </c>
      <c r="F47" s="269">
        <v>43</v>
      </c>
      <c r="G47" s="49">
        <v>14</v>
      </c>
      <c r="H47" s="269">
        <v>41</v>
      </c>
      <c r="I47" s="269">
        <v>60</v>
      </c>
      <c r="J47" s="269">
        <v>0</v>
      </c>
      <c r="K47" s="269">
        <v>0</v>
      </c>
      <c r="L47" s="269">
        <v>0</v>
      </c>
      <c r="M47" s="269">
        <v>134</v>
      </c>
      <c r="N47" s="269">
        <v>0</v>
      </c>
      <c r="O47" s="269">
        <v>73</v>
      </c>
      <c r="P47" s="49">
        <v>2</v>
      </c>
      <c r="Q47" s="269">
        <v>0</v>
      </c>
      <c r="R47" s="269">
        <v>74</v>
      </c>
      <c r="S47" s="269">
        <v>87</v>
      </c>
      <c r="T47" s="269">
        <v>0</v>
      </c>
      <c r="U47" s="269">
        <v>127</v>
      </c>
      <c r="V47" s="269">
        <v>46</v>
      </c>
      <c r="W47" s="269">
        <v>0</v>
      </c>
      <c r="X47" s="269">
        <v>22</v>
      </c>
      <c r="Y47" s="269">
        <v>0</v>
      </c>
      <c r="Z47" s="269">
        <v>129</v>
      </c>
      <c r="AA47" s="269">
        <v>0</v>
      </c>
      <c r="AB47" s="269">
        <v>115</v>
      </c>
      <c r="AC47" s="269">
        <v>131</v>
      </c>
      <c r="AD47" s="269">
        <v>97</v>
      </c>
      <c r="AE47" s="269">
        <v>34</v>
      </c>
      <c r="AF47" s="49">
        <v>6</v>
      </c>
      <c r="AG47" s="269">
        <v>79</v>
      </c>
      <c r="AH47" s="49">
        <v>0</v>
      </c>
      <c r="AI47" s="269">
        <v>113</v>
      </c>
      <c r="AJ47" s="269">
        <v>133</v>
      </c>
      <c r="AK47" s="269">
        <v>0</v>
      </c>
      <c r="AL47" s="269">
        <v>53</v>
      </c>
      <c r="AM47" s="269">
        <v>94</v>
      </c>
      <c r="AN47" s="269">
        <v>27</v>
      </c>
      <c r="AO47" s="269">
        <v>107</v>
      </c>
      <c r="AP47" s="269">
        <v>118</v>
      </c>
      <c r="AQ47" s="269">
        <v>84</v>
      </c>
      <c r="AR47" s="269">
        <v>22</v>
      </c>
      <c r="AS47" s="49">
        <v>15</v>
      </c>
      <c r="AT47" s="269">
        <v>130</v>
      </c>
      <c r="AU47" s="269">
        <v>0</v>
      </c>
      <c r="AV47" s="269">
        <v>110</v>
      </c>
      <c r="AW47" s="269">
        <v>0</v>
      </c>
      <c r="AX47" s="269">
        <v>50</v>
      </c>
      <c r="AY47" s="269">
        <v>0</v>
      </c>
      <c r="AZ47" s="269">
        <v>31</v>
      </c>
      <c r="BA47" s="269">
        <v>0</v>
      </c>
      <c r="BB47" s="269">
        <v>0</v>
      </c>
      <c r="BC47" s="269">
        <v>98</v>
      </c>
      <c r="BD47" s="269">
        <v>96</v>
      </c>
      <c r="BE47" s="269">
        <v>59</v>
      </c>
      <c r="BF47" s="269">
        <v>33</v>
      </c>
      <c r="BG47" s="269">
        <v>41</v>
      </c>
      <c r="BH47" s="269">
        <v>0</v>
      </c>
      <c r="BI47" s="269">
        <v>0</v>
      </c>
      <c r="BJ47" s="269">
        <v>111</v>
      </c>
      <c r="BK47" s="269">
        <v>25</v>
      </c>
      <c r="BL47" s="269">
        <v>51</v>
      </c>
      <c r="BM47" s="269">
        <v>24</v>
      </c>
      <c r="BN47" s="269">
        <v>46</v>
      </c>
      <c r="BO47" s="269">
        <v>109</v>
      </c>
      <c r="BP47" s="269">
        <v>0</v>
      </c>
      <c r="BQ47" s="269">
        <v>107</v>
      </c>
      <c r="BR47" s="269">
        <v>0</v>
      </c>
      <c r="BS47" s="269">
        <v>107</v>
      </c>
      <c r="BT47" s="269">
        <v>41</v>
      </c>
      <c r="BU47" s="269">
        <v>132</v>
      </c>
      <c r="BV47" s="269">
        <v>0</v>
      </c>
      <c r="BW47" s="269">
        <v>80</v>
      </c>
      <c r="BX47" s="269">
        <v>128</v>
      </c>
      <c r="BY47" s="269">
        <v>0</v>
      </c>
      <c r="BZ47" s="269">
        <v>0</v>
      </c>
      <c r="CA47" s="269">
        <v>51</v>
      </c>
      <c r="CB47" s="269">
        <v>45</v>
      </c>
      <c r="CC47" s="269">
        <v>132</v>
      </c>
      <c r="CD47" s="269">
        <v>0</v>
      </c>
      <c r="CE47" s="269">
        <v>0</v>
      </c>
      <c r="CF47" s="269">
        <v>31</v>
      </c>
      <c r="CG47" s="269">
        <v>27</v>
      </c>
      <c r="CH47" s="269">
        <v>80</v>
      </c>
      <c r="CI47" s="269">
        <v>30</v>
      </c>
      <c r="CJ47" s="269">
        <v>59</v>
      </c>
      <c r="CK47" s="269">
        <v>66</v>
      </c>
      <c r="CL47" s="269">
        <v>131</v>
      </c>
      <c r="CM47" s="269">
        <v>98</v>
      </c>
      <c r="CN47" s="49">
        <v>89</v>
      </c>
      <c r="CO47" s="269">
        <v>57</v>
      </c>
      <c r="CP47" s="269">
        <v>59</v>
      </c>
      <c r="CQ47" s="269">
        <v>131</v>
      </c>
      <c r="CR47" s="269">
        <v>111</v>
      </c>
      <c r="CS47" s="269">
        <v>0</v>
      </c>
      <c r="CT47" s="269">
        <v>126</v>
      </c>
      <c r="CU47" s="269">
        <v>122</v>
      </c>
      <c r="CV47" s="269">
        <v>0</v>
      </c>
      <c r="CW47" s="269">
        <v>0</v>
      </c>
      <c r="CX47" s="269">
        <v>91</v>
      </c>
      <c r="CY47" s="269">
        <v>96</v>
      </c>
      <c r="CZ47" s="269">
        <v>32</v>
      </c>
      <c r="DA47" s="269">
        <v>48</v>
      </c>
      <c r="DB47" s="269">
        <v>125</v>
      </c>
      <c r="DC47" s="269">
        <v>80</v>
      </c>
      <c r="DD47" s="269">
        <v>0</v>
      </c>
      <c r="DE47" s="49">
        <v>0</v>
      </c>
      <c r="DF47" s="269">
        <v>28</v>
      </c>
      <c r="DG47" s="269">
        <v>61</v>
      </c>
      <c r="DH47" s="269">
        <v>53</v>
      </c>
      <c r="DI47" s="269">
        <v>118</v>
      </c>
      <c r="DJ47" s="269">
        <v>39</v>
      </c>
      <c r="DK47" s="269">
        <v>30</v>
      </c>
      <c r="DL47" s="269">
        <v>0</v>
      </c>
      <c r="DM47" s="269">
        <v>92</v>
      </c>
      <c r="DN47" s="269">
        <v>71</v>
      </c>
      <c r="DO47" s="269">
        <v>0</v>
      </c>
      <c r="DP47" s="269">
        <v>0</v>
      </c>
      <c r="DQ47" s="269">
        <v>29</v>
      </c>
      <c r="DR47" s="269">
        <v>124</v>
      </c>
      <c r="DS47" s="269">
        <v>0</v>
      </c>
      <c r="DT47" s="269">
        <v>66</v>
      </c>
      <c r="DU47" s="269">
        <v>0</v>
      </c>
      <c r="DV47" s="269">
        <v>136</v>
      </c>
      <c r="DW47" s="303">
        <v>61</v>
      </c>
      <c r="DX47" s="269">
        <v>27</v>
      </c>
      <c r="DY47" s="269">
        <v>29</v>
      </c>
      <c r="DZ47" s="49">
        <v>3</v>
      </c>
      <c r="EA47" s="49">
        <v>16</v>
      </c>
      <c r="EB47" s="269">
        <v>66</v>
      </c>
      <c r="EC47" s="269">
        <v>0</v>
      </c>
      <c r="ED47" s="269">
        <v>101</v>
      </c>
      <c r="EE47" s="269">
        <v>28</v>
      </c>
      <c r="EF47" s="269">
        <v>0</v>
      </c>
      <c r="EG47" s="49">
        <v>16</v>
      </c>
      <c r="EH47" s="269">
        <v>0</v>
      </c>
      <c r="EI47" s="269">
        <v>99</v>
      </c>
      <c r="EJ47" s="269">
        <v>60</v>
      </c>
      <c r="EK47" s="269">
        <v>59</v>
      </c>
      <c r="EL47" s="269">
        <v>117</v>
      </c>
      <c r="EM47" s="269">
        <v>100</v>
      </c>
      <c r="EN47" s="269">
        <v>133</v>
      </c>
      <c r="EO47" s="269">
        <v>120</v>
      </c>
      <c r="EP47" s="269">
        <v>68</v>
      </c>
      <c r="EQ47" s="269">
        <v>0</v>
      </c>
      <c r="ER47" s="269">
        <v>76</v>
      </c>
      <c r="ES47" s="269">
        <v>94</v>
      </c>
      <c r="ET47" s="269">
        <v>57</v>
      </c>
      <c r="EU47" s="269">
        <v>0</v>
      </c>
      <c r="EV47" s="269">
        <v>0</v>
      </c>
      <c r="EW47" s="269">
        <v>0</v>
      </c>
      <c r="EX47" s="269">
        <v>56</v>
      </c>
      <c r="EY47" s="269">
        <v>64</v>
      </c>
      <c r="EZ47" s="269">
        <v>0</v>
      </c>
      <c r="FA47" s="269">
        <v>132</v>
      </c>
      <c r="FB47" s="269">
        <v>66</v>
      </c>
      <c r="FC47" s="269">
        <v>136</v>
      </c>
      <c r="FD47" s="269">
        <v>34</v>
      </c>
      <c r="FE47" s="269">
        <v>77</v>
      </c>
      <c r="FF47" s="269">
        <v>53</v>
      </c>
      <c r="FG47" s="269">
        <v>98</v>
      </c>
      <c r="FH47" s="269">
        <v>78</v>
      </c>
      <c r="FI47" s="269">
        <v>0</v>
      </c>
      <c r="FJ47" s="269">
        <v>128</v>
      </c>
      <c r="FK47" s="269">
        <v>126</v>
      </c>
      <c r="FL47" s="269">
        <v>95</v>
      </c>
      <c r="FM47" s="269">
        <v>0</v>
      </c>
      <c r="FN47" s="269">
        <v>66</v>
      </c>
      <c r="FO47" s="269">
        <v>99</v>
      </c>
      <c r="FP47" s="269">
        <v>72</v>
      </c>
      <c r="FQ47" s="269">
        <v>130</v>
      </c>
      <c r="FR47" s="269">
        <v>40</v>
      </c>
      <c r="FS47" s="269">
        <v>97</v>
      </c>
      <c r="FT47" s="269">
        <v>68</v>
      </c>
      <c r="FU47" s="269">
        <v>34</v>
      </c>
      <c r="FV47" s="269">
        <v>0</v>
      </c>
      <c r="FW47" s="269">
        <v>0</v>
      </c>
      <c r="FX47" s="269">
        <v>0</v>
      </c>
      <c r="FY47" s="269">
        <v>122</v>
      </c>
      <c r="FZ47" s="49">
        <v>0</v>
      </c>
      <c r="GA47" s="269">
        <v>0</v>
      </c>
      <c r="GB47" s="269">
        <v>105</v>
      </c>
      <c r="GC47" s="269">
        <v>90</v>
      </c>
      <c r="GD47" s="269">
        <v>70</v>
      </c>
      <c r="GE47" s="269">
        <v>40</v>
      </c>
      <c r="GF47" s="269">
        <v>0</v>
      </c>
      <c r="GG47" s="269">
        <v>94</v>
      </c>
      <c r="GH47" s="269">
        <v>0</v>
      </c>
      <c r="GI47" s="269">
        <v>72</v>
      </c>
      <c r="GJ47" s="269">
        <v>83</v>
      </c>
      <c r="GK47" s="269">
        <v>59</v>
      </c>
      <c r="GL47" s="269">
        <v>53</v>
      </c>
      <c r="GM47" s="269">
        <v>28</v>
      </c>
      <c r="GN47" s="49">
        <v>11</v>
      </c>
      <c r="GO47" s="269">
        <v>39</v>
      </c>
      <c r="GP47" s="269">
        <v>90</v>
      </c>
      <c r="GQ47" s="303">
        <v>63</v>
      </c>
      <c r="HC47" s="1"/>
      <c r="HD47" s="1"/>
      <c r="HE47" s="1"/>
      <c r="HF47" s="1"/>
    </row>
    <row r="48" spans="1:214" ht="15.75">
      <c r="A48" s="106" t="s">
        <v>2197</v>
      </c>
      <c r="D48" s="56">
        <f t="shared" si="1"/>
        <v>9960</v>
      </c>
      <c r="E48" s="269">
        <v>106</v>
      </c>
      <c r="F48" s="269">
        <v>77</v>
      </c>
      <c r="G48" s="269">
        <v>85</v>
      </c>
      <c r="H48" s="269">
        <v>72</v>
      </c>
      <c r="I48" s="269">
        <v>93</v>
      </c>
      <c r="J48" s="269">
        <v>120</v>
      </c>
      <c r="K48" s="49">
        <v>92</v>
      </c>
      <c r="L48" s="269">
        <v>0</v>
      </c>
      <c r="M48" s="269">
        <v>0</v>
      </c>
      <c r="N48" s="269">
        <v>92</v>
      </c>
      <c r="O48" s="269">
        <v>43</v>
      </c>
      <c r="P48" s="269">
        <v>135</v>
      </c>
      <c r="Q48" s="269">
        <v>0</v>
      </c>
      <c r="R48" s="269">
        <v>30</v>
      </c>
      <c r="S48" s="49">
        <v>9</v>
      </c>
      <c r="T48" s="269">
        <v>133</v>
      </c>
      <c r="U48" s="49">
        <v>0</v>
      </c>
      <c r="V48" s="269">
        <v>48</v>
      </c>
      <c r="W48" s="269">
        <v>0</v>
      </c>
      <c r="X48" s="269">
        <v>118</v>
      </c>
      <c r="Y48" s="269">
        <v>0</v>
      </c>
      <c r="Z48" s="269">
        <v>36</v>
      </c>
      <c r="AA48" s="269">
        <v>0</v>
      </c>
      <c r="AB48" s="269">
        <v>70</v>
      </c>
      <c r="AC48" s="269">
        <v>68</v>
      </c>
      <c r="AD48" s="269">
        <v>31</v>
      </c>
      <c r="AE48" s="269">
        <v>93</v>
      </c>
      <c r="AF48" s="269">
        <v>73</v>
      </c>
      <c r="AG48" s="269">
        <v>0</v>
      </c>
      <c r="AH48" s="269">
        <v>30</v>
      </c>
      <c r="AI48" s="269">
        <v>29</v>
      </c>
      <c r="AJ48" s="269">
        <v>114</v>
      </c>
      <c r="AK48" s="269">
        <v>115</v>
      </c>
      <c r="AL48" s="269">
        <v>98</v>
      </c>
      <c r="AM48" s="269">
        <v>67</v>
      </c>
      <c r="AN48" s="269">
        <v>0</v>
      </c>
      <c r="AO48" s="269">
        <v>0</v>
      </c>
      <c r="AP48" s="269">
        <v>0</v>
      </c>
      <c r="AQ48" s="269">
        <v>27</v>
      </c>
      <c r="AR48" s="269">
        <v>92</v>
      </c>
      <c r="AS48" s="49">
        <v>4</v>
      </c>
      <c r="AT48" s="269">
        <v>87</v>
      </c>
      <c r="AU48" s="269">
        <v>0</v>
      </c>
      <c r="AV48" s="269">
        <v>99</v>
      </c>
      <c r="AW48" s="269">
        <v>0</v>
      </c>
      <c r="AX48" s="269">
        <v>43</v>
      </c>
      <c r="AY48" s="269">
        <v>0</v>
      </c>
      <c r="AZ48" s="269">
        <v>71</v>
      </c>
      <c r="BA48" s="269">
        <v>0</v>
      </c>
      <c r="BB48" s="269">
        <v>68</v>
      </c>
      <c r="BC48" s="269">
        <v>0</v>
      </c>
      <c r="BD48" s="269">
        <v>82</v>
      </c>
      <c r="BE48" s="269">
        <v>74</v>
      </c>
      <c r="BF48" s="269">
        <v>91</v>
      </c>
      <c r="BG48" s="269">
        <v>60</v>
      </c>
      <c r="BH48" s="269">
        <v>0</v>
      </c>
      <c r="BI48" s="269">
        <v>0</v>
      </c>
      <c r="BJ48" s="269">
        <v>107</v>
      </c>
      <c r="BK48" s="269">
        <v>104</v>
      </c>
      <c r="BL48" s="269">
        <v>0</v>
      </c>
      <c r="BM48" s="269">
        <v>97</v>
      </c>
      <c r="BN48" s="269">
        <v>53</v>
      </c>
      <c r="BO48" s="269">
        <v>94</v>
      </c>
      <c r="BP48" s="269">
        <v>0</v>
      </c>
      <c r="BQ48" s="269">
        <v>0</v>
      </c>
      <c r="BR48" s="269">
        <v>115</v>
      </c>
      <c r="BS48" s="49">
        <v>2</v>
      </c>
      <c r="BT48" s="269">
        <v>77</v>
      </c>
      <c r="BU48" s="269">
        <v>112</v>
      </c>
      <c r="BV48" s="269">
        <v>0</v>
      </c>
      <c r="BW48" s="269">
        <v>125</v>
      </c>
      <c r="BX48" s="269">
        <v>84</v>
      </c>
      <c r="BY48" s="269">
        <v>125</v>
      </c>
      <c r="BZ48" s="269">
        <v>0</v>
      </c>
      <c r="CA48" s="269">
        <v>48</v>
      </c>
      <c r="CB48" s="269">
        <v>41</v>
      </c>
      <c r="CC48" s="269">
        <v>0</v>
      </c>
      <c r="CD48" s="269">
        <v>0</v>
      </c>
      <c r="CE48" s="269">
        <v>0</v>
      </c>
      <c r="CF48" s="269">
        <v>57</v>
      </c>
      <c r="CG48" s="269">
        <v>36</v>
      </c>
      <c r="CH48" s="269">
        <v>72</v>
      </c>
      <c r="CI48" s="269">
        <v>68</v>
      </c>
      <c r="CJ48" s="49">
        <v>0</v>
      </c>
      <c r="CK48" s="269">
        <v>92</v>
      </c>
      <c r="CL48" s="269">
        <v>0</v>
      </c>
      <c r="CM48" s="269">
        <v>0</v>
      </c>
      <c r="CN48" s="269">
        <v>66</v>
      </c>
      <c r="CO48" s="269">
        <v>0</v>
      </c>
      <c r="CP48" s="269">
        <v>81</v>
      </c>
      <c r="CQ48" s="269">
        <v>134</v>
      </c>
      <c r="CR48" s="269">
        <v>117</v>
      </c>
      <c r="CS48" s="49">
        <v>90</v>
      </c>
      <c r="CT48" s="269">
        <v>0</v>
      </c>
      <c r="CU48" s="269">
        <v>0</v>
      </c>
      <c r="CV48" s="269">
        <v>0</v>
      </c>
      <c r="CW48" s="269">
        <v>0</v>
      </c>
      <c r="CX48" s="269">
        <v>76</v>
      </c>
      <c r="CY48" s="269">
        <v>112</v>
      </c>
      <c r="CZ48" s="269">
        <v>49</v>
      </c>
      <c r="DA48" s="269">
        <v>0</v>
      </c>
      <c r="DB48" s="269">
        <v>106</v>
      </c>
      <c r="DC48" s="49">
        <v>86</v>
      </c>
      <c r="DD48" s="269">
        <v>135</v>
      </c>
      <c r="DE48" s="269">
        <v>95</v>
      </c>
      <c r="DF48" s="269">
        <v>62</v>
      </c>
      <c r="DG48" s="269">
        <v>34</v>
      </c>
      <c r="DH48" s="269">
        <v>96</v>
      </c>
      <c r="DI48" s="269">
        <v>0</v>
      </c>
      <c r="DJ48" s="269">
        <v>0</v>
      </c>
      <c r="DK48" s="269">
        <v>49</v>
      </c>
      <c r="DL48" s="269">
        <v>93</v>
      </c>
      <c r="DM48" s="269">
        <v>112</v>
      </c>
      <c r="DN48" s="49">
        <v>17</v>
      </c>
      <c r="DO48" s="269">
        <v>0</v>
      </c>
      <c r="DP48" s="269">
        <v>0</v>
      </c>
      <c r="DQ48" s="269">
        <v>28</v>
      </c>
      <c r="DR48" s="269">
        <v>0</v>
      </c>
      <c r="DS48" s="269">
        <v>0</v>
      </c>
      <c r="DT48" s="269">
        <v>64</v>
      </c>
      <c r="DU48" s="269">
        <v>60</v>
      </c>
      <c r="DV48" s="269">
        <v>96</v>
      </c>
      <c r="DW48" s="303">
        <v>43</v>
      </c>
      <c r="DX48" s="269">
        <v>130</v>
      </c>
      <c r="DY48" s="269">
        <v>28</v>
      </c>
      <c r="DZ48" s="269">
        <v>23</v>
      </c>
      <c r="EA48" s="269">
        <v>42</v>
      </c>
      <c r="EB48" s="269">
        <v>23</v>
      </c>
      <c r="EC48" s="269">
        <v>0</v>
      </c>
      <c r="ED48" s="269">
        <v>119</v>
      </c>
      <c r="EE48" s="49">
        <v>7</v>
      </c>
      <c r="EF48" s="269">
        <v>0</v>
      </c>
      <c r="EG48" s="269">
        <v>68</v>
      </c>
      <c r="EH48" s="269">
        <v>105</v>
      </c>
      <c r="EI48" s="269">
        <v>106</v>
      </c>
      <c r="EJ48" s="269">
        <v>98</v>
      </c>
      <c r="EK48" s="269">
        <v>60</v>
      </c>
      <c r="EL48" s="269">
        <v>0</v>
      </c>
      <c r="EM48" s="269">
        <v>113</v>
      </c>
      <c r="EN48" s="269">
        <v>51</v>
      </c>
      <c r="EO48" s="269">
        <v>0</v>
      </c>
      <c r="EP48" s="269">
        <v>66</v>
      </c>
      <c r="EQ48" s="269">
        <v>100</v>
      </c>
      <c r="ER48" s="269">
        <v>31</v>
      </c>
      <c r="ES48" s="269">
        <v>31</v>
      </c>
      <c r="ET48" s="269">
        <v>98</v>
      </c>
      <c r="EU48" s="269">
        <v>47</v>
      </c>
      <c r="EV48" s="269">
        <v>0</v>
      </c>
      <c r="EW48" s="269">
        <v>0</v>
      </c>
      <c r="EX48" s="269">
        <v>56</v>
      </c>
      <c r="EY48" s="269">
        <v>48</v>
      </c>
      <c r="EZ48" s="269">
        <v>127</v>
      </c>
      <c r="FA48" s="269">
        <v>67</v>
      </c>
      <c r="FB48" s="269">
        <v>0</v>
      </c>
      <c r="FC48" s="269">
        <v>26</v>
      </c>
      <c r="FD48" s="269">
        <v>50</v>
      </c>
      <c r="FE48" s="269">
        <v>47</v>
      </c>
      <c r="FF48" s="269">
        <v>27</v>
      </c>
      <c r="FG48" s="49">
        <v>89</v>
      </c>
      <c r="FH48" s="269">
        <v>37</v>
      </c>
      <c r="FI48" s="269">
        <v>0</v>
      </c>
      <c r="FJ48" s="269">
        <v>111</v>
      </c>
      <c r="FK48" s="269">
        <v>68</v>
      </c>
      <c r="FL48" s="269">
        <v>81</v>
      </c>
      <c r="FM48" s="269">
        <v>0</v>
      </c>
      <c r="FN48" s="269">
        <v>105</v>
      </c>
      <c r="FO48" s="269">
        <v>49</v>
      </c>
      <c r="FP48" s="269">
        <v>55</v>
      </c>
      <c r="FQ48" s="269">
        <v>68</v>
      </c>
      <c r="FR48" s="269">
        <v>21</v>
      </c>
      <c r="FS48" s="269">
        <v>84</v>
      </c>
      <c r="FT48" s="269">
        <v>113</v>
      </c>
      <c r="FU48" s="49">
        <v>0</v>
      </c>
      <c r="FV48" s="269">
        <v>0</v>
      </c>
      <c r="FW48" s="269">
        <v>0</v>
      </c>
      <c r="FX48" s="269">
        <v>124</v>
      </c>
      <c r="FY48" s="269">
        <v>55</v>
      </c>
      <c r="FZ48" s="269">
        <v>23</v>
      </c>
      <c r="GA48" s="269">
        <v>0</v>
      </c>
      <c r="GB48" s="269">
        <v>99</v>
      </c>
      <c r="GC48" s="269">
        <v>0</v>
      </c>
      <c r="GD48" s="269">
        <v>80</v>
      </c>
      <c r="GE48" s="269">
        <v>20</v>
      </c>
      <c r="GF48" s="269">
        <v>0</v>
      </c>
      <c r="GG48" s="49">
        <v>0</v>
      </c>
      <c r="GH48" s="269">
        <v>0</v>
      </c>
      <c r="GI48" s="269">
        <v>117</v>
      </c>
      <c r="GJ48" s="269">
        <v>79</v>
      </c>
      <c r="GK48" s="269">
        <v>105</v>
      </c>
      <c r="GL48" s="269">
        <v>75</v>
      </c>
      <c r="GM48" s="269">
        <v>64</v>
      </c>
      <c r="GN48" s="269">
        <v>53</v>
      </c>
      <c r="GO48" s="269">
        <v>27</v>
      </c>
      <c r="GP48" s="269">
        <v>53</v>
      </c>
      <c r="GQ48" s="303">
        <v>26</v>
      </c>
      <c r="HC48" s="1"/>
      <c r="HD48" s="1"/>
      <c r="HE48" s="1"/>
      <c r="HF48" s="1"/>
    </row>
    <row r="49" spans="1:214" ht="15.75">
      <c r="A49" s="276" t="s">
        <v>3611</v>
      </c>
      <c r="D49" s="56">
        <f t="shared" si="1"/>
        <v>13347</v>
      </c>
      <c r="E49" s="269">
        <v>0</v>
      </c>
      <c r="F49" s="269">
        <v>60</v>
      </c>
      <c r="G49" s="269">
        <v>64</v>
      </c>
      <c r="H49" s="269">
        <v>96</v>
      </c>
      <c r="I49" s="269">
        <v>120</v>
      </c>
      <c r="J49" s="269">
        <v>110</v>
      </c>
      <c r="K49" s="269">
        <v>0</v>
      </c>
      <c r="L49" s="269">
        <v>0</v>
      </c>
      <c r="M49" s="269">
        <v>125</v>
      </c>
      <c r="N49" s="269">
        <v>70</v>
      </c>
      <c r="O49" s="269">
        <v>131</v>
      </c>
      <c r="P49" s="269">
        <v>79</v>
      </c>
      <c r="Q49" s="269">
        <v>0</v>
      </c>
      <c r="R49" s="269">
        <v>102</v>
      </c>
      <c r="S49" s="49">
        <v>7</v>
      </c>
      <c r="T49" s="269">
        <v>0</v>
      </c>
      <c r="U49" s="269">
        <v>30</v>
      </c>
      <c r="V49" s="269">
        <v>127</v>
      </c>
      <c r="W49" s="269">
        <v>76</v>
      </c>
      <c r="X49" s="269">
        <v>89</v>
      </c>
      <c r="Y49" s="269">
        <v>0</v>
      </c>
      <c r="Z49" s="269">
        <v>114</v>
      </c>
      <c r="AA49" s="269">
        <v>97</v>
      </c>
      <c r="AB49" s="269">
        <v>70</v>
      </c>
      <c r="AC49" s="269">
        <v>76</v>
      </c>
      <c r="AD49" s="269">
        <v>79</v>
      </c>
      <c r="AE49" s="269">
        <v>115</v>
      </c>
      <c r="AF49" s="49">
        <v>14</v>
      </c>
      <c r="AG49" s="269">
        <v>75</v>
      </c>
      <c r="AH49" s="49">
        <v>0</v>
      </c>
      <c r="AI49" s="269">
        <v>98</v>
      </c>
      <c r="AJ49" s="269">
        <v>121</v>
      </c>
      <c r="AK49" s="269">
        <v>0</v>
      </c>
      <c r="AL49" s="269">
        <v>134</v>
      </c>
      <c r="AM49" s="269">
        <v>129</v>
      </c>
      <c r="AN49" s="269">
        <v>0</v>
      </c>
      <c r="AO49" s="269">
        <v>0</v>
      </c>
      <c r="AP49" s="269">
        <v>0</v>
      </c>
      <c r="AQ49" s="269">
        <v>70</v>
      </c>
      <c r="AR49" s="269">
        <v>106</v>
      </c>
      <c r="AS49" s="269">
        <v>39</v>
      </c>
      <c r="AT49" s="269">
        <v>131</v>
      </c>
      <c r="AU49" s="269">
        <v>74</v>
      </c>
      <c r="AV49" s="269">
        <v>134</v>
      </c>
      <c r="AW49" s="269">
        <v>0</v>
      </c>
      <c r="AX49" s="269">
        <v>76</v>
      </c>
      <c r="AY49" s="269">
        <v>0</v>
      </c>
      <c r="AZ49" s="269">
        <v>135</v>
      </c>
      <c r="BA49" s="269">
        <v>0</v>
      </c>
      <c r="BB49" s="269">
        <v>33</v>
      </c>
      <c r="BC49" s="269">
        <v>0</v>
      </c>
      <c r="BD49" s="269">
        <v>93</v>
      </c>
      <c r="BE49" s="269">
        <v>122</v>
      </c>
      <c r="BF49" s="269">
        <v>132</v>
      </c>
      <c r="BG49" s="269">
        <v>25</v>
      </c>
      <c r="BH49" s="269">
        <v>0</v>
      </c>
      <c r="BI49" s="269">
        <v>0</v>
      </c>
      <c r="BJ49" s="269">
        <v>115</v>
      </c>
      <c r="BK49" s="49">
        <v>0</v>
      </c>
      <c r="BL49" s="269">
        <v>67</v>
      </c>
      <c r="BM49" s="269">
        <v>76</v>
      </c>
      <c r="BN49" s="269">
        <v>111</v>
      </c>
      <c r="BO49" s="269">
        <v>129</v>
      </c>
      <c r="BP49" s="269">
        <v>0</v>
      </c>
      <c r="BQ49" s="269">
        <v>0</v>
      </c>
      <c r="BR49" s="269">
        <v>98</v>
      </c>
      <c r="BS49" s="49">
        <v>17</v>
      </c>
      <c r="BT49" s="269">
        <v>119</v>
      </c>
      <c r="BU49" s="269">
        <v>117</v>
      </c>
      <c r="BV49" s="269">
        <v>0</v>
      </c>
      <c r="BW49" s="269">
        <v>50</v>
      </c>
      <c r="BX49" s="269">
        <v>0</v>
      </c>
      <c r="BY49" s="269">
        <v>83</v>
      </c>
      <c r="BZ49" s="269">
        <v>0</v>
      </c>
      <c r="CA49" s="269">
        <v>100</v>
      </c>
      <c r="CB49" s="49">
        <v>0</v>
      </c>
      <c r="CC49" s="269">
        <v>98</v>
      </c>
      <c r="CD49" s="269">
        <v>0</v>
      </c>
      <c r="CE49" s="269">
        <v>0</v>
      </c>
      <c r="CF49" s="269">
        <v>106</v>
      </c>
      <c r="CG49" s="269">
        <v>34</v>
      </c>
      <c r="CH49" s="269">
        <v>75</v>
      </c>
      <c r="CI49" s="269">
        <v>38</v>
      </c>
      <c r="CJ49" s="269">
        <v>112</v>
      </c>
      <c r="CK49" s="269">
        <v>57</v>
      </c>
      <c r="CL49" s="269">
        <v>128</v>
      </c>
      <c r="CM49" s="269">
        <v>107</v>
      </c>
      <c r="CN49" s="269">
        <v>70</v>
      </c>
      <c r="CO49" s="269">
        <v>62</v>
      </c>
      <c r="CP49" s="269">
        <v>105</v>
      </c>
      <c r="CQ49" s="269">
        <v>126</v>
      </c>
      <c r="CR49" s="269">
        <v>136</v>
      </c>
      <c r="CS49" s="269">
        <v>113</v>
      </c>
      <c r="CT49" s="269">
        <v>0</v>
      </c>
      <c r="CU49" s="269">
        <v>0</v>
      </c>
      <c r="CV49" s="269">
        <v>0</v>
      </c>
      <c r="CW49" s="269">
        <v>0</v>
      </c>
      <c r="CX49" s="269">
        <v>67</v>
      </c>
      <c r="CY49" s="269">
        <v>115</v>
      </c>
      <c r="CZ49" s="269">
        <v>107</v>
      </c>
      <c r="DA49" s="269">
        <v>110</v>
      </c>
      <c r="DB49" s="269">
        <v>133</v>
      </c>
      <c r="DC49" s="269">
        <v>33</v>
      </c>
      <c r="DD49" s="269">
        <v>100</v>
      </c>
      <c r="DE49" s="269">
        <v>43</v>
      </c>
      <c r="DF49" s="269">
        <v>79</v>
      </c>
      <c r="DG49" s="269">
        <v>121</v>
      </c>
      <c r="DH49" s="269">
        <v>68</v>
      </c>
      <c r="DI49" s="269">
        <v>98</v>
      </c>
      <c r="DJ49" s="269">
        <v>67</v>
      </c>
      <c r="DK49" s="269">
        <v>135</v>
      </c>
      <c r="DL49" s="269">
        <v>121</v>
      </c>
      <c r="DM49" s="269">
        <v>123</v>
      </c>
      <c r="DN49" s="269">
        <v>26</v>
      </c>
      <c r="DO49" s="269">
        <v>0</v>
      </c>
      <c r="DP49" s="269">
        <v>0</v>
      </c>
      <c r="DQ49" s="269">
        <v>130</v>
      </c>
      <c r="DR49" s="269">
        <v>0</v>
      </c>
      <c r="DS49" s="269">
        <v>0</v>
      </c>
      <c r="DT49" s="269">
        <v>93</v>
      </c>
      <c r="DU49" s="269">
        <v>79</v>
      </c>
      <c r="DV49" s="269">
        <v>0</v>
      </c>
      <c r="DW49" s="303">
        <v>26</v>
      </c>
      <c r="DX49" s="269">
        <v>113</v>
      </c>
      <c r="DY49" s="269">
        <v>71</v>
      </c>
      <c r="DZ49" s="269">
        <v>52</v>
      </c>
      <c r="EA49" s="269">
        <v>109</v>
      </c>
      <c r="EB49" s="269">
        <v>37</v>
      </c>
      <c r="EC49" s="269">
        <v>0</v>
      </c>
      <c r="ED49" s="269">
        <v>136</v>
      </c>
      <c r="EE49" s="269">
        <v>56</v>
      </c>
      <c r="EF49" s="269">
        <v>134</v>
      </c>
      <c r="EG49" s="269">
        <v>90</v>
      </c>
      <c r="EH49" s="269">
        <v>102</v>
      </c>
      <c r="EI49" s="49">
        <v>0</v>
      </c>
      <c r="EJ49" s="269">
        <v>0</v>
      </c>
      <c r="EK49" s="269">
        <v>105</v>
      </c>
      <c r="EL49" s="269">
        <v>0</v>
      </c>
      <c r="EM49" s="269">
        <v>111</v>
      </c>
      <c r="EN49" s="269">
        <v>125</v>
      </c>
      <c r="EO49" s="269">
        <v>94</v>
      </c>
      <c r="EP49" s="269">
        <v>120</v>
      </c>
      <c r="EQ49" s="269">
        <v>102</v>
      </c>
      <c r="ER49" s="269">
        <v>128</v>
      </c>
      <c r="ES49" s="269">
        <v>135</v>
      </c>
      <c r="ET49" s="269">
        <v>75</v>
      </c>
      <c r="EU49" s="269">
        <v>124</v>
      </c>
      <c r="EV49" s="269">
        <v>0</v>
      </c>
      <c r="EW49" s="269">
        <v>0</v>
      </c>
      <c r="EX49" s="49">
        <v>90</v>
      </c>
      <c r="EY49" s="269">
        <v>88</v>
      </c>
      <c r="EZ49" s="269">
        <v>0</v>
      </c>
      <c r="FA49" s="269">
        <v>114</v>
      </c>
      <c r="FB49" s="269">
        <v>96</v>
      </c>
      <c r="FC49" s="269">
        <v>77</v>
      </c>
      <c r="FD49" s="269">
        <v>42</v>
      </c>
      <c r="FE49" s="269">
        <v>42</v>
      </c>
      <c r="FF49" s="269">
        <v>110</v>
      </c>
      <c r="FG49" s="269">
        <v>91</v>
      </c>
      <c r="FH49" s="269">
        <v>105</v>
      </c>
      <c r="FI49" s="269">
        <v>0</v>
      </c>
      <c r="FJ49" s="269">
        <v>134</v>
      </c>
      <c r="FK49" s="269">
        <v>134</v>
      </c>
      <c r="FL49" s="269">
        <v>124</v>
      </c>
      <c r="FM49" s="269">
        <v>0</v>
      </c>
      <c r="FN49" s="269">
        <v>119</v>
      </c>
      <c r="FO49" s="269">
        <v>107</v>
      </c>
      <c r="FP49" s="269">
        <v>97</v>
      </c>
      <c r="FQ49" s="269">
        <v>133</v>
      </c>
      <c r="FR49" s="269">
        <v>103</v>
      </c>
      <c r="FS49" s="49">
        <v>0</v>
      </c>
      <c r="FT49" s="269">
        <v>49</v>
      </c>
      <c r="FU49" s="269">
        <v>86</v>
      </c>
      <c r="FV49" s="269">
        <v>125</v>
      </c>
      <c r="FW49" s="269">
        <v>85</v>
      </c>
      <c r="FX49" s="269">
        <v>126</v>
      </c>
      <c r="FY49" s="269">
        <v>35</v>
      </c>
      <c r="FZ49" s="269">
        <v>95</v>
      </c>
      <c r="GA49" s="269">
        <v>0</v>
      </c>
      <c r="GB49" s="269">
        <v>110</v>
      </c>
      <c r="GC49" s="49">
        <v>0</v>
      </c>
      <c r="GD49" s="49">
        <v>0</v>
      </c>
      <c r="GE49" s="269">
        <v>85</v>
      </c>
      <c r="GF49" s="269">
        <v>0</v>
      </c>
      <c r="GG49" s="269">
        <v>102</v>
      </c>
      <c r="GH49" s="269">
        <v>97</v>
      </c>
      <c r="GI49" s="269">
        <v>122</v>
      </c>
      <c r="GJ49" s="269">
        <v>0</v>
      </c>
      <c r="GK49" s="269">
        <v>70</v>
      </c>
      <c r="GL49" s="269">
        <v>87</v>
      </c>
      <c r="GM49" s="269">
        <v>81</v>
      </c>
      <c r="GN49" s="269">
        <v>107</v>
      </c>
      <c r="GO49" s="269">
        <v>60</v>
      </c>
      <c r="GP49" s="269">
        <v>25</v>
      </c>
      <c r="GQ49" s="303">
        <v>74</v>
      </c>
      <c r="HC49" s="1"/>
      <c r="HD49" s="1"/>
      <c r="HE49" s="1"/>
      <c r="HF49" s="1"/>
    </row>
    <row r="50" spans="1:214" ht="15.75">
      <c r="A50" s="106" t="s">
        <v>2711</v>
      </c>
      <c r="D50" s="56">
        <f t="shared" si="1"/>
        <v>13480</v>
      </c>
      <c r="E50" s="269">
        <v>90</v>
      </c>
      <c r="F50" s="269">
        <v>88</v>
      </c>
      <c r="G50" s="269">
        <v>118</v>
      </c>
      <c r="H50" s="269">
        <v>111</v>
      </c>
      <c r="I50" s="269">
        <v>83</v>
      </c>
      <c r="J50" s="269">
        <v>118</v>
      </c>
      <c r="K50" s="269">
        <v>81</v>
      </c>
      <c r="L50" s="269">
        <v>0</v>
      </c>
      <c r="M50" s="269">
        <v>125</v>
      </c>
      <c r="N50" s="269">
        <v>89</v>
      </c>
      <c r="O50" s="269">
        <v>82</v>
      </c>
      <c r="P50" s="269">
        <v>83</v>
      </c>
      <c r="Q50" s="269">
        <v>0</v>
      </c>
      <c r="R50" s="269">
        <v>75</v>
      </c>
      <c r="S50" s="269">
        <v>114</v>
      </c>
      <c r="T50" s="269">
        <v>0</v>
      </c>
      <c r="U50" s="49">
        <v>20</v>
      </c>
      <c r="V50" s="49">
        <v>0</v>
      </c>
      <c r="W50" s="269">
        <v>128</v>
      </c>
      <c r="X50" s="269">
        <v>131</v>
      </c>
      <c r="Y50" s="269">
        <v>0</v>
      </c>
      <c r="Z50" s="269">
        <v>87</v>
      </c>
      <c r="AA50" s="269">
        <v>117</v>
      </c>
      <c r="AB50" s="269">
        <v>70</v>
      </c>
      <c r="AC50" s="269">
        <v>94</v>
      </c>
      <c r="AD50" s="269">
        <v>133</v>
      </c>
      <c r="AE50" s="269">
        <v>121</v>
      </c>
      <c r="AF50" s="269">
        <v>128</v>
      </c>
      <c r="AG50" s="269">
        <v>110</v>
      </c>
      <c r="AH50" s="269">
        <v>63</v>
      </c>
      <c r="AI50" s="269">
        <v>35</v>
      </c>
      <c r="AJ50" s="269">
        <v>0</v>
      </c>
      <c r="AK50" s="269">
        <v>123</v>
      </c>
      <c r="AL50" s="269">
        <v>88</v>
      </c>
      <c r="AM50" s="269">
        <v>25</v>
      </c>
      <c r="AN50" s="269">
        <v>116</v>
      </c>
      <c r="AO50" s="269">
        <v>0</v>
      </c>
      <c r="AP50" s="269">
        <v>0</v>
      </c>
      <c r="AQ50" s="269">
        <v>97</v>
      </c>
      <c r="AR50" s="269">
        <v>81</v>
      </c>
      <c r="AS50" s="269">
        <v>123</v>
      </c>
      <c r="AT50" s="269">
        <v>0</v>
      </c>
      <c r="AU50" s="269">
        <v>94</v>
      </c>
      <c r="AV50" s="269">
        <v>136</v>
      </c>
      <c r="AW50" s="269">
        <v>0</v>
      </c>
      <c r="AX50" s="269">
        <v>114</v>
      </c>
      <c r="AY50" s="269">
        <v>0</v>
      </c>
      <c r="AZ50" s="269">
        <v>22</v>
      </c>
      <c r="BA50" s="269">
        <v>0</v>
      </c>
      <c r="BB50" s="269">
        <v>61</v>
      </c>
      <c r="BC50" s="269">
        <v>0</v>
      </c>
      <c r="BD50" s="269">
        <v>78</v>
      </c>
      <c r="BE50" s="49">
        <v>14</v>
      </c>
      <c r="BF50" s="269">
        <v>62</v>
      </c>
      <c r="BG50" s="269">
        <v>127</v>
      </c>
      <c r="BH50" s="269">
        <v>101</v>
      </c>
      <c r="BI50" s="269">
        <v>0</v>
      </c>
      <c r="BJ50" s="269">
        <v>0</v>
      </c>
      <c r="BK50" s="269">
        <v>55</v>
      </c>
      <c r="BL50" s="269">
        <v>89</v>
      </c>
      <c r="BM50" s="269">
        <v>39</v>
      </c>
      <c r="BN50" s="269">
        <v>23</v>
      </c>
      <c r="BO50" s="269">
        <v>43</v>
      </c>
      <c r="BP50" s="269">
        <v>0</v>
      </c>
      <c r="BQ50" s="269">
        <v>0</v>
      </c>
      <c r="BR50" s="269">
        <v>0</v>
      </c>
      <c r="BS50" s="269">
        <v>98</v>
      </c>
      <c r="BT50" s="269">
        <v>87</v>
      </c>
      <c r="BU50" s="269">
        <v>0</v>
      </c>
      <c r="BV50" s="269">
        <v>0</v>
      </c>
      <c r="BW50" s="269">
        <v>127</v>
      </c>
      <c r="BX50" s="269">
        <v>125</v>
      </c>
      <c r="BY50" s="269">
        <v>73</v>
      </c>
      <c r="BZ50" s="269">
        <v>0</v>
      </c>
      <c r="CA50" s="269">
        <v>105</v>
      </c>
      <c r="CB50" s="269">
        <v>99</v>
      </c>
      <c r="CC50" s="269">
        <v>98</v>
      </c>
      <c r="CD50" s="269">
        <v>0</v>
      </c>
      <c r="CE50" s="269">
        <v>0</v>
      </c>
      <c r="CF50" s="269">
        <v>131</v>
      </c>
      <c r="CG50" s="269">
        <v>79</v>
      </c>
      <c r="CH50" s="269">
        <v>0</v>
      </c>
      <c r="CI50" s="269">
        <v>79</v>
      </c>
      <c r="CJ50" s="269">
        <v>64</v>
      </c>
      <c r="CK50" s="269">
        <v>135</v>
      </c>
      <c r="CL50" s="269">
        <v>0</v>
      </c>
      <c r="CM50" s="269">
        <v>0</v>
      </c>
      <c r="CN50" s="269">
        <v>54</v>
      </c>
      <c r="CO50" s="269">
        <v>0</v>
      </c>
      <c r="CP50" s="269">
        <v>90</v>
      </c>
      <c r="CQ50" s="269">
        <v>128</v>
      </c>
      <c r="CR50" s="269">
        <v>83</v>
      </c>
      <c r="CS50" s="269">
        <v>0</v>
      </c>
      <c r="CT50" s="269">
        <v>0</v>
      </c>
      <c r="CU50" s="269">
        <v>0</v>
      </c>
      <c r="CV50" s="269">
        <v>0</v>
      </c>
      <c r="CW50" s="269">
        <v>0</v>
      </c>
      <c r="CX50" s="269">
        <v>63</v>
      </c>
      <c r="CY50" s="269">
        <v>132</v>
      </c>
      <c r="CZ50" s="49">
        <v>86</v>
      </c>
      <c r="DA50" s="269">
        <v>119</v>
      </c>
      <c r="DB50" s="269">
        <v>65</v>
      </c>
      <c r="DC50" s="269">
        <v>123</v>
      </c>
      <c r="DD50" s="269">
        <v>60</v>
      </c>
      <c r="DE50" s="269">
        <v>92</v>
      </c>
      <c r="DF50" s="269">
        <v>104</v>
      </c>
      <c r="DG50" s="269">
        <v>95</v>
      </c>
      <c r="DH50" s="269">
        <v>62</v>
      </c>
      <c r="DI50" s="269">
        <v>0</v>
      </c>
      <c r="DJ50" s="269">
        <v>50</v>
      </c>
      <c r="DK50" s="269">
        <v>117</v>
      </c>
      <c r="DL50" s="269">
        <v>116</v>
      </c>
      <c r="DM50" s="269">
        <v>60</v>
      </c>
      <c r="DN50" s="269">
        <v>118</v>
      </c>
      <c r="DO50" s="269">
        <v>108</v>
      </c>
      <c r="DP50" s="269">
        <v>135</v>
      </c>
      <c r="DQ50" s="269">
        <v>116</v>
      </c>
      <c r="DR50" s="269">
        <v>0</v>
      </c>
      <c r="DS50" s="269">
        <v>0</v>
      </c>
      <c r="DT50" s="269">
        <v>114</v>
      </c>
      <c r="DU50" s="269">
        <v>114</v>
      </c>
      <c r="DV50" s="269">
        <v>78</v>
      </c>
      <c r="DW50" s="303">
        <v>82</v>
      </c>
      <c r="DX50" s="269">
        <v>98</v>
      </c>
      <c r="DY50" s="269">
        <v>129</v>
      </c>
      <c r="DZ50" s="269">
        <v>119</v>
      </c>
      <c r="EA50" s="269">
        <v>107</v>
      </c>
      <c r="EB50" s="269">
        <v>96</v>
      </c>
      <c r="EC50" s="269">
        <v>0</v>
      </c>
      <c r="ED50" s="269">
        <v>60</v>
      </c>
      <c r="EE50" s="269">
        <v>81</v>
      </c>
      <c r="EF50" s="269">
        <v>134</v>
      </c>
      <c r="EG50" s="269">
        <v>29</v>
      </c>
      <c r="EH50" s="269">
        <v>48</v>
      </c>
      <c r="EI50" s="49">
        <v>0</v>
      </c>
      <c r="EJ50" s="269">
        <v>126</v>
      </c>
      <c r="EK50" s="269">
        <v>135</v>
      </c>
      <c r="EL50" s="269">
        <v>0</v>
      </c>
      <c r="EM50" s="269">
        <v>96</v>
      </c>
      <c r="EN50" s="269">
        <v>73</v>
      </c>
      <c r="EO50" s="269">
        <v>0</v>
      </c>
      <c r="EP50" s="269">
        <v>105</v>
      </c>
      <c r="EQ50" s="269">
        <v>108</v>
      </c>
      <c r="ER50" s="269">
        <v>110</v>
      </c>
      <c r="ES50" s="269">
        <v>124</v>
      </c>
      <c r="ET50" s="269">
        <v>0</v>
      </c>
      <c r="EU50" s="269">
        <v>105</v>
      </c>
      <c r="EV50" s="269">
        <v>0</v>
      </c>
      <c r="EW50" s="269">
        <v>0</v>
      </c>
      <c r="EX50" s="269">
        <v>109</v>
      </c>
      <c r="EY50" s="269">
        <v>113</v>
      </c>
      <c r="EZ50" s="269">
        <v>0</v>
      </c>
      <c r="FA50" s="269">
        <v>71</v>
      </c>
      <c r="FB50" s="269">
        <v>119</v>
      </c>
      <c r="FC50" s="269">
        <v>29</v>
      </c>
      <c r="FD50" s="49">
        <v>19</v>
      </c>
      <c r="FE50" s="269">
        <v>70</v>
      </c>
      <c r="FF50" s="269">
        <v>117</v>
      </c>
      <c r="FG50" s="269">
        <v>118</v>
      </c>
      <c r="FH50" s="269">
        <v>55</v>
      </c>
      <c r="FI50" s="269">
        <v>0</v>
      </c>
      <c r="FJ50" s="269">
        <v>127</v>
      </c>
      <c r="FK50" s="269">
        <v>39</v>
      </c>
      <c r="FL50" s="269">
        <v>0</v>
      </c>
      <c r="FM50" s="269">
        <v>120</v>
      </c>
      <c r="FN50" s="269">
        <v>0</v>
      </c>
      <c r="FO50" s="269">
        <v>99</v>
      </c>
      <c r="FP50" s="269">
        <v>108</v>
      </c>
      <c r="FQ50" s="269">
        <v>83</v>
      </c>
      <c r="FR50" s="269">
        <v>120</v>
      </c>
      <c r="FS50" s="269">
        <v>0</v>
      </c>
      <c r="FT50" s="269">
        <v>122</v>
      </c>
      <c r="FU50" s="269">
        <v>104</v>
      </c>
      <c r="FV50" s="269">
        <v>0</v>
      </c>
      <c r="FW50" s="269">
        <v>129</v>
      </c>
      <c r="FX50" s="269">
        <v>54</v>
      </c>
      <c r="FY50" s="269">
        <v>51</v>
      </c>
      <c r="FZ50" s="269">
        <v>111</v>
      </c>
      <c r="GA50" s="269">
        <v>0</v>
      </c>
      <c r="GB50" s="269">
        <v>0</v>
      </c>
      <c r="GC50" s="269">
        <v>109</v>
      </c>
      <c r="GD50" s="269">
        <v>58</v>
      </c>
      <c r="GE50" s="269">
        <v>122</v>
      </c>
      <c r="GF50" s="269">
        <v>0</v>
      </c>
      <c r="GG50" s="269">
        <v>119</v>
      </c>
      <c r="GH50" s="269">
        <v>135</v>
      </c>
      <c r="GI50" s="269">
        <v>130</v>
      </c>
      <c r="GJ50" s="269">
        <v>108</v>
      </c>
      <c r="GK50" s="49">
        <v>10</v>
      </c>
      <c r="GL50" s="269">
        <v>100</v>
      </c>
      <c r="GM50" s="269">
        <v>115</v>
      </c>
      <c r="GN50" s="269">
        <v>113</v>
      </c>
      <c r="GO50" s="269">
        <v>129</v>
      </c>
      <c r="GP50" s="269">
        <v>95</v>
      </c>
      <c r="GQ50" s="303">
        <v>98</v>
      </c>
      <c r="HC50" s="1"/>
      <c r="HD50" s="1"/>
      <c r="HE50" s="1"/>
      <c r="HF50" s="1"/>
    </row>
    <row r="51" spans="1:214" ht="15.75">
      <c r="A51" s="106" t="s">
        <v>2213</v>
      </c>
      <c r="D51" s="56">
        <f t="shared" si="1"/>
        <v>11273</v>
      </c>
      <c r="E51" s="269">
        <v>0</v>
      </c>
      <c r="F51" s="269">
        <v>0</v>
      </c>
      <c r="G51" s="269">
        <v>48</v>
      </c>
      <c r="H51" s="269">
        <v>0</v>
      </c>
      <c r="I51" s="269">
        <v>118</v>
      </c>
      <c r="J51" s="269">
        <v>70</v>
      </c>
      <c r="K51" s="269">
        <v>132</v>
      </c>
      <c r="L51" s="269">
        <v>0</v>
      </c>
      <c r="M51" s="269">
        <v>0</v>
      </c>
      <c r="N51" s="269">
        <v>114</v>
      </c>
      <c r="O51" s="269">
        <v>106</v>
      </c>
      <c r="P51" s="269">
        <v>70</v>
      </c>
      <c r="Q51" s="269">
        <v>0</v>
      </c>
      <c r="R51" s="269">
        <v>99</v>
      </c>
      <c r="S51" s="269">
        <v>37</v>
      </c>
      <c r="T51" s="269">
        <v>0</v>
      </c>
      <c r="U51" s="269">
        <v>93</v>
      </c>
      <c r="V51" s="269">
        <v>56</v>
      </c>
      <c r="W51" s="269">
        <v>0</v>
      </c>
      <c r="X51" s="269">
        <v>27</v>
      </c>
      <c r="Y51" s="269">
        <v>0</v>
      </c>
      <c r="Z51" s="269">
        <v>107</v>
      </c>
      <c r="AA51" s="269">
        <v>123</v>
      </c>
      <c r="AB51" s="269">
        <v>131</v>
      </c>
      <c r="AC51" s="269">
        <v>70</v>
      </c>
      <c r="AD51" s="269">
        <v>30</v>
      </c>
      <c r="AE51" s="269">
        <v>71</v>
      </c>
      <c r="AF51" s="49">
        <v>11</v>
      </c>
      <c r="AG51" s="269">
        <v>23</v>
      </c>
      <c r="AH51" s="269">
        <v>78</v>
      </c>
      <c r="AI51" s="269">
        <v>102</v>
      </c>
      <c r="AJ51" s="269">
        <v>117</v>
      </c>
      <c r="AK51" s="269">
        <v>101</v>
      </c>
      <c r="AL51" s="269">
        <v>80</v>
      </c>
      <c r="AM51" s="269">
        <v>67</v>
      </c>
      <c r="AN51" s="269">
        <v>36</v>
      </c>
      <c r="AO51" s="269">
        <v>0</v>
      </c>
      <c r="AP51" s="269">
        <v>0</v>
      </c>
      <c r="AQ51" s="269">
        <v>108</v>
      </c>
      <c r="AR51" s="269">
        <v>98</v>
      </c>
      <c r="AS51" s="269">
        <v>34</v>
      </c>
      <c r="AT51" s="49">
        <v>90</v>
      </c>
      <c r="AU51" s="269">
        <v>76</v>
      </c>
      <c r="AV51" s="269">
        <v>135</v>
      </c>
      <c r="AW51" s="269">
        <v>123</v>
      </c>
      <c r="AX51" s="49">
        <v>88</v>
      </c>
      <c r="AY51" s="269">
        <v>0</v>
      </c>
      <c r="AZ51" s="269">
        <v>88</v>
      </c>
      <c r="BA51" s="269">
        <v>0</v>
      </c>
      <c r="BB51" s="269">
        <v>113</v>
      </c>
      <c r="BC51" s="269">
        <v>0</v>
      </c>
      <c r="BD51" s="269">
        <v>26</v>
      </c>
      <c r="BE51" s="269">
        <v>47</v>
      </c>
      <c r="BF51" s="269">
        <v>57</v>
      </c>
      <c r="BG51" s="49">
        <v>12</v>
      </c>
      <c r="BH51" s="269">
        <v>131</v>
      </c>
      <c r="BI51" s="269">
        <v>112</v>
      </c>
      <c r="BJ51" s="269">
        <v>111</v>
      </c>
      <c r="BK51" s="269">
        <v>105</v>
      </c>
      <c r="BL51" s="269">
        <v>97</v>
      </c>
      <c r="BM51" s="269">
        <v>111</v>
      </c>
      <c r="BN51" s="269">
        <v>61</v>
      </c>
      <c r="BO51" s="269">
        <v>98</v>
      </c>
      <c r="BP51" s="269">
        <v>0</v>
      </c>
      <c r="BQ51" s="269">
        <v>0</v>
      </c>
      <c r="BR51" s="269">
        <v>100</v>
      </c>
      <c r="BS51" s="269">
        <v>44</v>
      </c>
      <c r="BT51" s="269">
        <v>116</v>
      </c>
      <c r="BU51" s="269">
        <v>109</v>
      </c>
      <c r="BV51" s="269">
        <v>0</v>
      </c>
      <c r="BW51" s="269">
        <v>72</v>
      </c>
      <c r="BX51" s="269">
        <v>0</v>
      </c>
      <c r="BY51" s="269">
        <v>0</v>
      </c>
      <c r="BZ51" s="269">
        <v>0</v>
      </c>
      <c r="CA51" s="269">
        <v>75</v>
      </c>
      <c r="CB51" s="269">
        <v>75</v>
      </c>
      <c r="CC51" s="269">
        <v>0</v>
      </c>
      <c r="CD51" s="269">
        <v>0</v>
      </c>
      <c r="CE51" s="269">
        <v>0</v>
      </c>
      <c r="CF51" s="269">
        <v>110</v>
      </c>
      <c r="CG51" s="269">
        <v>107</v>
      </c>
      <c r="CH51" s="269">
        <v>103</v>
      </c>
      <c r="CI51" s="269">
        <v>104</v>
      </c>
      <c r="CJ51" s="269">
        <v>79</v>
      </c>
      <c r="CK51" s="269">
        <v>63</v>
      </c>
      <c r="CL51" s="269">
        <v>103</v>
      </c>
      <c r="CM51" s="269">
        <v>0</v>
      </c>
      <c r="CN51" s="269">
        <v>119</v>
      </c>
      <c r="CO51" s="269">
        <v>130</v>
      </c>
      <c r="CP51" s="269">
        <v>101</v>
      </c>
      <c r="CQ51" s="269">
        <v>92</v>
      </c>
      <c r="CR51" s="49">
        <v>0</v>
      </c>
      <c r="CS51" s="269">
        <v>0</v>
      </c>
      <c r="CT51" s="269">
        <v>0</v>
      </c>
      <c r="CU51" s="269">
        <v>0</v>
      </c>
      <c r="CV51" s="269">
        <v>0</v>
      </c>
      <c r="CW51" s="269">
        <v>0</v>
      </c>
      <c r="CX51" s="269">
        <v>130</v>
      </c>
      <c r="CY51" s="269">
        <v>45</v>
      </c>
      <c r="CZ51" s="269">
        <v>37</v>
      </c>
      <c r="DA51" s="269">
        <v>47</v>
      </c>
      <c r="DB51" s="269">
        <v>128</v>
      </c>
      <c r="DC51" s="49">
        <v>7</v>
      </c>
      <c r="DD51" s="269">
        <v>108</v>
      </c>
      <c r="DE51" s="269">
        <v>62</v>
      </c>
      <c r="DF51" s="269">
        <v>119</v>
      </c>
      <c r="DG51" s="269">
        <v>81</v>
      </c>
      <c r="DH51" s="269">
        <v>103</v>
      </c>
      <c r="DI51" s="269">
        <v>0</v>
      </c>
      <c r="DJ51" s="269">
        <v>50</v>
      </c>
      <c r="DK51" s="269">
        <v>39</v>
      </c>
      <c r="DL51" s="269">
        <v>0</v>
      </c>
      <c r="DM51" s="269">
        <v>82</v>
      </c>
      <c r="DN51" s="269">
        <v>44</v>
      </c>
      <c r="DO51" s="269">
        <v>0</v>
      </c>
      <c r="DP51" s="269">
        <v>0</v>
      </c>
      <c r="DQ51" s="269">
        <v>23</v>
      </c>
      <c r="DR51" s="269">
        <v>0</v>
      </c>
      <c r="DS51" s="269">
        <v>0</v>
      </c>
      <c r="DT51" s="269">
        <v>0</v>
      </c>
      <c r="DU51" s="269">
        <v>0</v>
      </c>
      <c r="DV51" s="269">
        <v>0</v>
      </c>
      <c r="DW51" s="303">
        <v>137</v>
      </c>
      <c r="DX51" s="269">
        <v>67</v>
      </c>
      <c r="DY51" s="49">
        <v>0</v>
      </c>
      <c r="DZ51" s="49">
        <v>17</v>
      </c>
      <c r="EA51" s="49">
        <v>0</v>
      </c>
      <c r="EB51" s="269">
        <v>101</v>
      </c>
      <c r="EC51" s="269">
        <v>0</v>
      </c>
      <c r="ED51" s="269">
        <v>74</v>
      </c>
      <c r="EE51" s="49">
        <v>14</v>
      </c>
      <c r="EF51" s="269">
        <v>0</v>
      </c>
      <c r="EG51" s="269">
        <v>31</v>
      </c>
      <c r="EH51" s="269">
        <v>82</v>
      </c>
      <c r="EI51" s="269">
        <v>99</v>
      </c>
      <c r="EJ51" s="269">
        <v>54</v>
      </c>
      <c r="EK51" s="269">
        <v>116</v>
      </c>
      <c r="EL51" s="269">
        <v>117</v>
      </c>
      <c r="EM51" s="49">
        <v>13</v>
      </c>
      <c r="EN51" s="269">
        <v>134</v>
      </c>
      <c r="EO51" s="269">
        <v>125</v>
      </c>
      <c r="EP51" s="269">
        <v>106</v>
      </c>
      <c r="EQ51" s="269">
        <v>0</v>
      </c>
      <c r="ER51" s="269">
        <v>122</v>
      </c>
      <c r="ES51" s="269">
        <v>34</v>
      </c>
      <c r="ET51" s="269">
        <v>0</v>
      </c>
      <c r="EU51" s="269">
        <v>44</v>
      </c>
      <c r="EV51" s="269">
        <v>103</v>
      </c>
      <c r="EW51" s="269">
        <v>0</v>
      </c>
      <c r="EX51" s="269">
        <v>56</v>
      </c>
      <c r="EY51" s="269">
        <v>48</v>
      </c>
      <c r="EZ51" s="269">
        <v>107</v>
      </c>
      <c r="FA51" s="269">
        <v>35</v>
      </c>
      <c r="FB51" s="269">
        <v>62</v>
      </c>
      <c r="FC51" s="269">
        <v>101</v>
      </c>
      <c r="FD51" s="49">
        <v>11</v>
      </c>
      <c r="FE51" s="269">
        <v>78</v>
      </c>
      <c r="FF51" s="269">
        <v>44</v>
      </c>
      <c r="FG51" s="269">
        <v>128</v>
      </c>
      <c r="FH51" s="269">
        <v>32</v>
      </c>
      <c r="FI51" s="269">
        <v>0</v>
      </c>
      <c r="FJ51" s="269">
        <v>107</v>
      </c>
      <c r="FK51" s="269">
        <v>67</v>
      </c>
      <c r="FL51" s="269">
        <v>0</v>
      </c>
      <c r="FM51" s="269">
        <v>0</v>
      </c>
      <c r="FN51" s="269">
        <v>133</v>
      </c>
      <c r="FO51" s="269">
        <v>132</v>
      </c>
      <c r="FP51" s="49">
        <v>16</v>
      </c>
      <c r="FQ51" s="269">
        <v>123</v>
      </c>
      <c r="FR51" s="269">
        <v>76</v>
      </c>
      <c r="FS51" s="269">
        <v>97</v>
      </c>
      <c r="FT51" s="269">
        <v>30</v>
      </c>
      <c r="FU51" s="269">
        <v>69</v>
      </c>
      <c r="FV51" s="269">
        <v>0</v>
      </c>
      <c r="FW51" s="269">
        <v>74</v>
      </c>
      <c r="FX51" s="269">
        <v>98</v>
      </c>
      <c r="FY51" s="269">
        <v>117</v>
      </c>
      <c r="FZ51" s="49">
        <v>14</v>
      </c>
      <c r="GA51" s="269">
        <v>0</v>
      </c>
      <c r="GB51" s="269">
        <v>105</v>
      </c>
      <c r="GC51" s="269">
        <v>0</v>
      </c>
      <c r="GD51" s="269">
        <v>127</v>
      </c>
      <c r="GE51" s="269">
        <v>68</v>
      </c>
      <c r="GF51" s="269">
        <v>0</v>
      </c>
      <c r="GG51" s="49">
        <v>0</v>
      </c>
      <c r="GH51" s="269">
        <v>111</v>
      </c>
      <c r="GI51" s="269">
        <v>69</v>
      </c>
      <c r="GJ51" s="269">
        <v>0</v>
      </c>
      <c r="GK51" s="269">
        <v>96</v>
      </c>
      <c r="GL51" s="269">
        <v>45</v>
      </c>
      <c r="GM51" s="269">
        <v>42</v>
      </c>
      <c r="GN51" s="269">
        <v>25</v>
      </c>
      <c r="GO51" s="269">
        <v>96</v>
      </c>
      <c r="GP51" s="269">
        <v>77</v>
      </c>
      <c r="GQ51" s="303">
        <v>122</v>
      </c>
      <c r="HC51" s="1"/>
      <c r="HD51" s="1"/>
      <c r="HE51" s="1"/>
      <c r="HF51" s="1"/>
    </row>
    <row r="52" spans="1:214" ht="15.75">
      <c r="A52" s="106" t="s">
        <v>2703</v>
      </c>
      <c r="D52" s="56">
        <f t="shared" si="1"/>
        <v>10881</v>
      </c>
      <c r="E52" s="269">
        <v>0</v>
      </c>
      <c r="F52" s="269">
        <v>103</v>
      </c>
      <c r="G52" s="269">
        <v>75</v>
      </c>
      <c r="H52" s="269">
        <v>63</v>
      </c>
      <c r="I52" s="269">
        <v>79</v>
      </c>
      <c r="J52" s="269">
        <v>59</v>
      </c>
      <c r="K52" s="269">
        <v>70</v>
      </c>
      <c r="L52" s="269">
        <v>0</v>
      </c>
      <c r="M52" s="269">
        <v>70</v>
      </c>
      <c r="N52" s="269">
        <v>0</v>
      </c>
      <c r="O52" s="269">
        <v>126</v>
      </c>
      <c r="P52" s="269">
        <v>32</v>
      </c>
      <c r="Q52" s="269">
        <v>0</v>
      </c>
      <c r="R52" s="269">
        <v>83</v>
      </c>
      <c r="S52" s="269">
        <v>58</v>
      </c>
      <c r="T52" s="269">
        <v>0</v>
      </c>
      <c r="U52" s="269">
        <v>29</v>
      </c>
      <c r="V52" s="269">
        <v>117</v>
      </c>
      <c r="W52" s="269">
        <v>0</v>
      </c>
      <c r="X52" s="269">
        <v>50</v>
      </c>
      <c r="Y52" s="269">
        <v>0</v>
      </c>
      <c r="Z52" s="269">
        <v>28</v>
      </c>
      <c r="AA52" s="49">
        <v>33</v>
      </c>
      <c r="AB52" s="269">
        <v>97</v>
      </c>
      <c r="AC52" s="269">
        <v>58</v>
      </c>
      <c r="AD52" s="269">
        <v>48</v>
      </c>
      <c r="AE52" s="49">
        <v>0</v>
      </c>
      <c r="AF52" s="49">
        <v>86</v>
      </c>
      <c r="AG52" s="269">
        <v>47</v>
      </c>
      <c r="AH52" s="269">
        <v>136</v>
      </c>
      <c r="AI52" s="269">
        <v>85</v>
      </c>
      <c r="AJ52" s="269">
        <v>0</v>
      </c>
      <c r="AK52" s="269">
        <v>0</v>
      </c>
      <c r="AL52" s="269">
        <v>85</v>
      </c>
      <c r="AM52" s="269">
        <v>97</v>
      </c>
      <c r="AN52" s="269">
        <v>93</v>
      </c>
      <c r="AO52" s="269">
        <v>0</v>
      </c>
      <c r="AP52" s="269">
        <v>0</v>
      </c>
      <c r="AQ52" s="269">
        <v>68</v>
      </c>
      <c r="AR52" s="269">
        <v>50</v>
      </c>
      <c r="AS52" s="269">
        <v>121</v>
      </c>
      <c r="AT52" s="269">
        <v>0</v>
      </c>
      <c r="AU52" s="269">
        <v>87</v>
      </c>
      <c r="AV52" s="49">
        <v>0</v>
      </c>
      <c r="AW52" s="269">
        <v>0</v>
      </c>
      <c r="AX52" s="269">
        <v>0</v>
      </c>
      <c r="AY52" s="269">
        <v>0</v>
      </c>
      <c r="AZ52" s="269">
        <v>114</v>
      </c>
      <c r="BA52" s="269">
        <v>0</v>
      </c>
      <c r="BB52" s="269">
        <v>129</v>
      </c>
      <c r="BC52" s="269">
        <v>0</v>
      </c>
      <c r="BD52" s="269">
        <v>128</v>
      </c>
      <c r="BE52" s="269">
        <v>107</v>
      </c>
      <c r="BF52" s="269">
        <v>104</v>
      </c>
      <c r="BG52" s="269">
        <v>82</v>
      </c>
      <c r="BH52" s="269">
        <v>0</v>
      </c>
      <c r="BI52" s="269">
        <v>0</v>
      </c>
      <c r="BJ52" s="269">
        <v>0</v>
      </c>
      <c r="BK52" s="269">
        <v>97</v>
      </c>
      <c r="BL52" s="269">
        <v>61</v>
      </c>
      <c r="BM52" s="269">
        <v>69</v>
      </c>
      <c r="BN52" s="269">
        <v>97</v>
      </c>
      <c r="BO52" s="269">
        <v>118</v>
      </c>
      <c r="BP52" s="269">
        <v>0</v>
      </c>
      <c r="BQ52" s="269">
        <v>0</v>
      </c>
      <c r="BR52" s="269">
        <v>132</v>
      </c>
      <c r="BS52" s="269">
        <v>74</v>
      </c>
      <c r="BT52" s="269">
        <v>98</v>
      </c>
      <c r="BU52" s="269">
        <v>0</v>
      </c>
      <c r="BV52" s="269">
        <v>0</v>
      </c>
      <c r="BW52" s="269">
        <v>119</v>
      </c>
      <c r="BX52" s="269">
        <v>0</v>
      </c>
      <c r="BY52" s="269">
        <v>55</v>
      </c>
      <c r="BZ52" s="269">
        <v>0</v>
      </c>
      <c r="CA52" s="269">
        <v>35</v>
      </c>
      <c r="CB52" s="269">
        <v>94</v>
      </c>
      <c r="CC52" s="269">
        <v>98</v>
      </c>
      <c r="CD52" s="269">
        <v>0</v>
      </c>
      <c r="CE52" s="269">
        <v>0</v>
      </c>
      <c r="CF52" s="49">
        <v>11</v>
      </c>
      <c r="CG52" s="269">
        <v>41</v>
      </c>
      <c r="CH52" s="269">
        <v>77</v>
      </c>
      <c r="CI52" s="269">
        <v>89</v>
      </c>
      <c r="CJ52" s="269">
        <v>109</v>
      </c>
      <c r="CK52" s="269">
        <v>88</v>
      </c>
      <c r="CL52" s="269">
        <v>78</v>
      </c>
      <c r="CM52" s="269">
        <v>78</v>
      </c>
      <c r="CN52" s="269">
        <v>79</v>
      </c>
      <c r="CO52" s="269">
        <v>0</v>
      </c>
      <c r="CP52" s="269">
        <v>116</v>
      </c>
      <c r="CQ52" s="269">
        <v>47</v>
      </c>
      <c r="CR52" s="269">
        <v>51</v>
      </c>
      <c r="CS52" s="269">
        <v>98</v>
      </c>
      <c r="CT52" s="269">
        <v>0</v>
      </c>
      <c r="CU52" s="269">
        <v>0</v>
      </c>
      <c r="CV52" s="269">
        <v>0</v>
      </c>
      <c r="CW52" s="269">
        <v>0</v>
      </c>
      <c r="CX52" s="49">
        <v>0</v>
      </c>
      <c r="CY52" s="269">
        <v>62</v>
      </c>
      <c r="CZ52" s="269">
        <v>131</v>
      </c>
      <c r="DA52" s="269">
        <v>98</v>
      </c>
      <c r="DB52" s="269">
        <v>95</v>
      </c>
      <c r="DC52" s="269">
        <v>115</v>
      </c>
      <c r="DD52" s="269">
        <v>112</v>
      </c>
      <c r="DE52" s="49">
        <v>15</v>
      </c>
      <c r="DF52" s="269">
        <v>109</v>
      </c>
      <c r="DG52" s="269">
        <v>124</v>
      </c>
      <c r="DH52" s="269">
        <v>52</v>
      </c>
      <c r="DI52" s="269">
        <v>0</v>
      </c>
      <c r="DJ52" s="269">
        <v>50</v>
      </c>
      <c r="DK52" s="269">
        <v>124</v>
      </c>
      <c r="DL52" s="269">
        <v>93</v>
      </c>
      <c r="DM52" s="269">
        <v>122</v>
      </c>
      <c r="DN52" s="269">
        <v>67</v>
      </c>
      <c r="DO52" s="269">
        <v>0</v>
      </c>
      <c r="DP52" s="269">
        <v>129</v>
      </c>
      <c r="DQ52" s="269">
        <v>44</v>
      </c>
      <c r="DR52" s="269">
        <v>0</v>
      </c>
      <c r="DS52" s="269">
        <v>0</v>
      </c>
      <c r="DT52" s="269">
        <v>66</v>
      </c>
      <c r="DU52" s="49">
        <v>0</v>
      </c>
      <c r="DV52" s="269">
        <v>0</v>
      </c>
      <c r="DW52" s="303">
        <v>11</v>
      </c>
      <c r="DX52" s="269">
        <v>48</v>
      </c>
      <c r="DY52" s="269">
        <v>103</v>
      </c>
      <c r="DZ52" s="49">
        <v>2</v>
      </c>
      <c r="EA52" s="269">
        <v>95</v>
      </c>
      <c r="EB52" s="269">
        <v>49</v>
      </c>
      <c r="EC52" s="269">
        <v>0</v>
      </c>
      <c r="ED52" s="269">
        <v>64</v>
      </c>
      <c r="EE52" s="269">
        <v>24</v>
      </c>
      <c r="EF52" s="269">
        <v>134</v>
      </c>
      <c r="EG52" s="269">
        <v>119</v>
      </c>
      <c r="EH52" s="269">
        <v>110</v>
      </c>
      <c r="EI52" s="49">
        <v>0</v>
      </c>
      <c r="EJ52" s="269">
        <v>0</v>
      </c>
      <c r="EK52" s="269">
        <v>68</v>
      </c>
      <c r="EL52" s="269">
        <v>0</v>
      </c>
      <c r="EM52" s="49">
        <v>10</v>
      </c>
      <c r="EN52" s="269">
        <v>115</v>
      </c>
      <c r="EO52" s="269">
        <v>120</v>
      </c>
      <c r="EP52" s="269">
        <v>97</v>
      </c>
      <c r="EQ52" s="269">
        <v>78</v>
      </c>
      <c r="ER52" s="269">
        <v>52</v>
      </c>
      <c r="ES52" s="269">
        <v>43</v>
      </c>
      <c r="ET52" s="269">
        <v>0</v>
      </c>
      <c r="EU52" s="269">
        <v>55</v>
      </c>
      <c r="EV52" s="269">
        <v>0</v>
      </c>
      <c r="EW52" s="269">
        <v>0</v>
      </c>
      <c r="EX52" s="49">
        <v>0</v>
      </c>
      <c r="EY52" s="269">
        <v>62</v>
      </c>
      <c r="EZ52" s="269">
        <v>0</v>
      </c>
      <c r="FA52" s="269">
        <v>128</v>
      </c>
      <c r="FB52" s="269">
        <v>66</v>
      </c>
      <c r="FC52" s="49">
        <v>9</v>
      </c>
      <c r="FD52" s="269">
        <v>48</v>
      </c>
      <c r="FE52" s="49">
        <v>17</v>
      </c>
      <c r="FF52" s="269">
        <v>79</v>
      </c>
      <c r="FG52" s="269">
        <v>50</v>
      </c>
      <c r="FH52" s="49">
        <v>95</v>
      </c>
      <c r="FI52" s="269">
        <v>0</v>
      </c>
      <c r="FJ52" s="269">
        <v>0</v>
      </c>
      <c r="FK52" s="269">
        <v>82</v>
      </c>
      <c r="FL52" s="269">
        <v>111</v>
      </c>
      <c r="FM52" s="269">
        <v>0</v>
      </c>
      <c r="FN52" s="269">
        <v>107</v>
      </c>
      <c r="FO52" s="269">
        <v>0</v>
      </c>
      <c r="FP52" s="269">
        <v>85</v>
      </c>
      <c r="FQ52" s="269">
        <v>78</v>
      </c>
      <c r="FR52" s="269">
        <v>54</v>
      </c>
      <c r="FS52" s="269">
        <v>81</v>
      </c>
      <c r="FT52" s="269">
        <v>95</v>
      </c>
      <c r="FU52" s="269">
        <v>87</v>
      </c>
      <c r="FV52" s="269">
        <v>0</v>
      </c>
      <c r="FW52" s="269">
        <v>0</v>
      </c>
      <c r="FX52" s="269">
        <v>95</v>
      </c>
      <c r="FY52" s="269">
        <v>25</v>
      </c>
      <c r="FZ52" s="269">
        <v>82</v>
      </c>
      <c r="GA52" s="269">
        <v>0</v>
      </c>
      <c r="GB52" s="269">
        <v>88</v>
      </c>
      <c r="GC52" s="269">
        <v>100</v>
      </c>
      <c r="GD52" s="269">
        <v>80</v>
      </c>
      <c r="GE52" s="269">
        <v>101</v>
      </c>
      <c r="GF52" s="269">
        <v>0</v>
      </c>
      <c r="GG52" s="269">
        <v>29</v>
      </c>
      <c r="GH52" s="269">
        <v>48</v>
      </c>
      <c r="GI52" s="269">
        <v>43</v>
      </c>
      <c r="GJ52" s="269">
        <v>94</v>
      </c>
      <c r="GK52" s="269">
        <v>83</v>
      </c>
      <c r="GL52" s="269">
        <v>107</v>
      </c>
      <c r="GM52" s="269">
        <v>90</v>
      </c>
      <c r="GN52" s="269">
        <v>103</v>
      </c>
      <c r="GO52" s="269">
        <v>113</v>
      </c>
      <c r="GP52" s="269">
        <v>76</v>
      </c>
      <c r="GQ52" s="303">
        <v>179</v>
      </c>
      <c r="HC52" s="1"/>
      <c r="HD52" s="1"/>
      <c r="HE52" s="1"/>
      <c r="HF52" s="1"/>
    </row>
    <row r="53" spans="1:214" ht="15.75">
      <c r="A53" s="276" t="s">
        <v>3612</v>
      </c>
      <c r="D53" s="56">
        <f t="shared" si="1"/>
        <v>11417</v>
      </c>
      <c r="E53" s="269">
        <v>91</v>
      </c>
      <c r="F53" s="269">
        <v>0</v>
      </c>
      <c r="G53" s="269">
        <v>80</v>
      </c>
      <c r="H53" s="269">
        <v>49</v>
      </c>
      <c r="I53" s="269">
        <v>110</v>
      </c>
      <c r="J53" s="269">
        <v>121</v>
      </c>
      <c r="K53" s="269">
        <v>0</v>
      </c>
      <c r="L53" s="269">
        <v>0</v>
      </c>
      <c r="M53" s="49">
        <v>86</v>
      </c>
      <c r="N53" s="269">
        <v>80</v>
      </c>
      <c r="O53" s="269">
        <v>27</v>
      </c>
      <c r="P53" s="269">
        <v>82</v>
      </c>
      <c r="Q53" s="269">
        <v>0</v>
      </c>
      <c r="R53" s="269">
        <v>23</v>
      </c>
      <c r="S53" s="269">
        <v>79</v>
      </c>
      <c r="T53" s="269">
        <v>0</v>
      </c>
      <c r="U53" s="269">
        <v>57</v>
      </c>
      <c r="V53" s="269">
        <v>125</v>
      </c>
      <c r="W53" s="269">
        <v>65</v>
      </c>
      <c r="X53" s="269">
        <v>0</v>
      </c>
      <c r="Y53" s="269">
        <v>0</v>
      </c>
      <c r="Z53" s="269">
        <v>77</v>
      </c>
      <c r="AA53" s="269">
        <v>89</v>
      </c>
      <c r="AB53" s="269">
        <v>110</v>
      </c>
      <c r="AC53" s="269">
        <v>23</v>
      </c>
      <c r="AD53" s="269">
        <v>34</v>
      </c>
      <c r="AE53" s="49">
        <v>0</v>
      </c>
      <c r="AF53" s="269">
        <v>94</v>
      </c>
      <c r="AG53" s="269">
        <v>82</v>
      </c>
      <c r="AH53" s="269">
        <v>115</v>
      </c>
      <c r="AI53" s="269">
        <v>131</v>
      </c>
      <c r="AJ53" s="269">
        <v>0</v>
      </c>
      <c r="AK53" s="269">
        <v>0</v>
      </c>
      <c r="AL53" s="269">
        <v>95</v>
      </c>
      <c r="AM53" s="49">
        <v>0</v>
      </c>
      <c r="AN53" s="269">
        <v>63</v>
      </c>
      <c r="AO53" s="269">
        <v>0</v>
      </c>
      <c r="AP53" s="269">
        <v>0</v>
      </c>
      <c r="AQ53" s="269">
        <v>93</v>
      </c>
      <c r="AR53" s="49">
        <v>6</v>
      </c>
      <c r="AS53" s="269">
        <v>132</v>
      </c>
      <c r="AT53" s="269">
        <v>69</v>
      </c>
      <c r="AU53" s="269">
        <v>111</v>
      </c>
      <c r="AV53" s="49">
        <v>0</v>
      </c>
      <c r="AW53" s="269">
        <v>0</v>
      </c>
      <c r="AX53" s="269">
        <v>0</v>
      </c>
      <c r="AY53" s="269">
        <v>0</v>
      </c>
      <c r="AZ53" s="269">
        <v>123</v>
      </c>
      <c r="BA53" s="269">
        <v>0</v>
      </c>
      <c r="BB53" s="269">
        <v>93</v>
      </c>
      <c r="BC53" s="269">
        <v>129</v>
      </c>
      <c r="BD53" s="269">
        <v>102</v>
      </c>
      <c r="BE53" s="269">
        <v>66</v>
      </c>
      <c r="BF53" s="269">
        <v>116</v>
      </c>
      <c r="BG53" s="269">
        <v>88</v>
      </c>
      <c r="BH53" s="269">
        <v>0</v>
      </c>
      <c r="BI53" s="269">
        <v>91</v>
      </c>
      <c r="BJ53" s="269">
        <v>0</v>
      </c>
      <c r="BK53" s="269">
        <v>128</v>
      </c>
      <c r="BL53" s="269">
        <v>106</v>
      </c>
      <c r="BM53" s="269">
        <v>59</v>
      </c>
      <c r="BN53" s="269">
        <v>92</v>
      </c>
      <c r="BO53" s="269">
        <v>75</v>
      </c>
      <c r="BP53" s="269">
        <v>0</v>
      </c>
      <c r="BQ53" s="269">
        <v>0</v>
      </c>
      <c r="BR53" s="269">
        <v>67</v>
      </c>
      <c r="BS53" s="269">
        <v>50</v>
      </c>
      <c r="BT53" s="269">
        <v>43</v>
      </c>
      <c r="BU53" s="269">
        <v>85</v>
      </c>
      <c r="BV53" s="269">
        <v>0</v>
      </c>
      <c r="BW53" s="269">
        <v>82</v>
      </c>
      <c r="BX53" s="269">
        <v>92</v>
      </c>
      <c r="BY53" s="269">
        <v>0</v>
      </c>
      <c r="BZ53" s="269">
        <v>0</v>
      </c>
      <c r="CA53" s="269">
        <v>50</v>
      </c>
      <c r="CB53" s="269">
        <v>56</v>
      </c>
      <c r="CC53" s="269">
        <v>121</v>
      </c>
      <c r="CD53" s="269">
        <v>0</v>
      </c>
      <c r="CE53" s="269">
        <v>0</v>
      </c>
      <c r="CF53" s="269">
        <v>26</v>
      </c>
      <c r="CG53" s="269">
        <v>81</v>
      </c>
      <c r="CH53" s="269">
        <v>136</v>
      </c>
      <c r="CI53" s="49">
        <v>0</v>
      </c>
      <c r="CJ53" s="269">
        <v>98</v>
      </c>
      <c r="CK53" s="49">
        <v>15</v>
      </c>
      <c r="CL53" s="269">
        <v>0</v>
      </c>
      <c r="CM53" s="269">
        <v>80</v>
      </c>
      <c r="CN53" s="269">
        <v>0</v>
      </c>
      <c r="CO53" s="269">
        <v>96</v>
      </c>
      <c r="CP53" s="269">
        <v>113</v>
      </c>
      <c r="CQ53" s="269">
        <v>51</v>
      </c>
      <c r="CR53" s="269">
        <v>81</v>
      </c>
      <c r="CS53" s="269">
        <v>133</v>
      </c>
      <c r="CT53" s="269">
        <v>0</v>
      </c>
      <c r="CU53" s="269">
        <v>0</v>
      </c>
      <c r="CV53" s="269">
        <v>0</v>
      </c>
      <c r="CW53" s="269">
        <v>0</v>
      </c>
      <c r="CX53" s="269">
        <v>108</v>
      </c>
      <c r="CY53" s="269">
        <v>24</v>
      </c>
      <c r="CZ53" s="269">
        <v>141</v>
      </c>
      <c r="DA53" s="269">
        <v>0</v>
      </c>
      <c r="DB53" s="269">
        <v>47</v>
      </c>
      <c r="DC53" s="269">
        <v>104</v>
      </c>
      <c r="DD53" s="49">
        <v>0</v>
      </c>
      <c r="DE53" s="269">
        <v>69</v>
      </c>
      <c r="DF53" s="49">
        <v>19</v>
      </c>
      <c r="DG53" s="269">
        <v>42</v>
      </c>
      <c r="DH53" s="269">
        <v>81</v>
      </c>
      <c r="DI53" s="269">
        <v>103</v>
      </c>
      <c r="DJ53" s="269">
        <v>0</v>
      </c>
      <c r="DK53" s="269">
        <v>97</v>
      </c>
      <c r="DL53" s="269">
        <v>0</v>
      </c>
      <c r="DM53" s="269">
        <v>31</v>
      </c>
      <c r="DN53" s="49">
        <v>14</v>
      </c>
      <c r="DO53" s="269">
        <v>124</v>
      </c>
      <c r="DP53" s="269">
        <v>135</v>
      </c>
      <c r="DQ53" s="269">
        <v>78</v>
      </c>
      <c r="DR53" s="269">
        <v>0</v>
      </c>
      <c r="DS53" s="269">
        <v>0</v>
      </c>
      <c r="DT53" s="269">
        <v>105</v>
      </c>
      <c r="DU53" s="49">
        <v>89</v>
      </c>
      <c r="DV53" s="269">
        <v>0</v>
      </c>
      <c r="DW53" s="303">
        <v>50</v>
      </c>
      <c r="DX53" s="269">
        <v>129</v>
      </c>
      <c r="DY53" s="269">
        <v>132</v>
      </c>
      <c r="DZ53" s="269">
        <v>47</v>
      </c>
      <c r="EA53" s="269">
        <v>53</v>
      </c>
      <c r="EB53" s="269">
        <v>90</v>
      </c>
      <c r="EC53" s="269">
        <v>0</v>
      </c>
      <c r="ED53" s="269">
        <v>121</v>
      </c>
      <c r="EE53" s="269">
        <v>128</v>
      </c>
      <c r="EF53" s="269">
        <v>0</v>
      </c>
      <c r="EG53" s="269">
        <v>115</v>
      </c>
      <c r="EH53" s="269">
        <v>126</v>
      </c>
      <c r="EI53" s="269">
        <v>92</v>
      </c>
      <c r="EJ53" s="269">
        <v>54</v>
      </c>
      <c r="EK53" s="269">
        <v>37</v>
      </c>
      <c r="EL53" s="269">
        <v>124</v>
      </c>
      <c r="EM53" s="269">
        <v>61</v>
      </c>
      <c r="EN53" s="269">
        <v>34</v>
      </c>
      <c r="EO53" s="49">
        <v>0</v>
      </c>
      <c r="EP53" s="269">
        <v>0</v>
      </c>
      <c r="EQ53" s="269">
        <v>0</v>
      </c>
      <c r="ER53" s="269">
        <v>43</v>
      </c>
      <c r="ES53" s="269">
        <v>114</v>
      </c>
      <c r="ET53" s="269">
        <v>66</v>
      </c>
      <c r="EU53" s="269">
        <v>85</v>
      </c>
      <c r="EV53" s="269">
        <v>0</v>
      </c>
      <c r="EW53" s="269">
        <v>0</v>
      </c>
      <c r="EX53" s="269">
        <v>82</v>
      </c>
      <c r="EY53" s="269">
        <v>68</v>
      </c>
      <c r="EZ53" s="269">
        <v>131</v>
      </c>
      <c r="FA53" s="269">
        <v>101</v>
      </c>
      <c r="FB53" s="269">
        <v>83</v>
      </c>
      <c r="FC53" s="269">
        <v>56</v>
      </c>
      <c r="FD53" s="49">
        <v>89</v>
      </c>
      <c r="FE53" s="269">
        <v>63</v>
      </c>
      <c r="FF53" s="269">
        <v>32</v>
      </c>
      <c r="FG53" s="269">
        <v>56</v>
      </c>
      <c r="FH53" s="269">
        <v>118</v>
      </c>
      <c r="FI53" s="269">
        <v>0</v>
      </c>
      <c r="FJ53" s="269">
        <v>0</v>
      </c>
      <c r="FK53" s="269">
        <v>96</v>
      </c>
      <c r="FL53" s="269">
        <v>117</v>
      </c>
      <c r="FM53" s="269">
        <v>0</v>
      </c>
      <c r="FN53" s="269">
        <v>81</v>
      </c>
      <c r="FO53" s="269">
        <v>54</v>
      </c>
      <c r="FP53" s="269">
        <v>131</v>
      </c>
      <c r="FQ53" s="269">
        <v>108</v>
      </c>
      <c r="FR53" s="269">
        <v>52</v>
      </c>
      <c r="FS53" s="269">
        <v>124</v>
      </c>
      <c r="FT53" s="269">
        <v>104</v>
      </c>
      <c r="FU53" s="269">
        <v>76</v>
      </c>
      <c r="FV53" s="269">
        <v>0</v>
      </c>
      <c r="FW53" s="269">
        <v>64</v>
      </c>
      <c r="FX53" s="269">
        <v>70</v>
      </c>
      <c r="FY53" s="269">
        <v>129</v>
      </c>
      <c r="FZ53" s="269">
        <v>99</v>
      </c>
      <c r="GA53" s="269">
        <v>0</v>
      </c>
      <c r="GB53" s="269">
        <v>0</v>
      </c>
      <c r="GC53" s="49">
        <v>0</v>
      </c>
      <c r="GD53" s="269">
        <v>125</v>
      </c>
      <c r="GE53" s="269">
        <v>62</v>
      </c>
      <c r="GF53" s="269">
        <v>0</v>
      </c>
      <c r="GG53" s="269">
        <v>88</v>
      </c>
      <c r="GH53" s="49">
        <v>0</v>
      </c>
      <c r="GI53" s="49">
        <v>0</v>
      </c>
      <c r="GJ53" s="269">
        <v>0</v>
      </c>
      <c r="GK53" s="269">
        <v>98</v>
      </c>
      <c r="GL53" s="269">
        <v>49</v>
      </c>
      <c r="GM53" s="269">
        <v>114</v>
      </c>
      <c r="GN53" s="269">
        <v>79</v>
      </c>
      <c r="GO53" s="269">
        <v>111</v>
      </c>
      <c r="GP53" s="269">
        <v>80</v>
      </c>
      <c r="GQ53" s="303">
        <v>92</v>
      </c>
      <c r="HC53" s="1"/>
      <c r="HD53" s="1"/>
      <c r="HE53" s="1"/>
      <c r="HF53" s="1"/>
    </row>
    <row r="54" spans="1:214" ht="15.75">
      <c r="A54" s="106" t="s">
        <v>2196</v>
      </c>
      <c r="D54" s="56">
        <f t="shared" si="1"/>
        <v>10124</v>
      </c>
      <c r="E54" s="269">
        <v>0</v>
      </c>
      <c r="F54" s="269">
        <v>0</v>
      </c>
      <c r="G54" s="49">
        <v>13</v>
      </c>
      <c r="H54" s="269">
        <v>0</v>
      </c>
      <c r="I54" s="269">
        <v>0</v>
      </c>
      <c r="J54" s="269">
        <v>31</v>
      </c>
      <c r="K54" s="269">
        <v>0</v>
      </c>
      <c r="L54" s="269">
        <v>0</v>
      </c>
      <c r="M54" s="269">
        <v>0</v>
      </c>
      <c r="N54" s="269">
        <v>64</v>
      </c>
      <c r="O54" s="269">
        <v>118</v>
      </c>
      <c r="P54" s="49">
        <v>6</v>
      </c>
      <c r="Q54" s="269">
        <v>0</v>
      </c>
      <c r="R54" s="269">
        <v>132</v>
      </c>
      <c r="S54" s="49">
        <v>19</v>
      </c>
      <c r="T54" s="269">
        <v>0</v>
      </c>
      <c r="U54" s="269">
        <v>43</v>
      </c>
      <c r="V54" s="269">
        <v>56</v>
      </c>
      <c r="W54" s="269">
        <v>0</v>
      </c>
      <c r="X54" s="269">
        <v>36</v>
      </c>
      <c r="Y54" s="269">
        <v>0</v>
      </c>
      <c r="Z54" s="269">
        <v>55</v>
      </c>
      <c r="AA54" s="269">
        <v>117</v>
      </c>
      <c r="AB54" s="269">
        <v>97</v>
      </c>
      <c r="AC54" s="269">
        <v>97</v>
      </c>
      <c r="AD54" s="49">
        <v>4</v>
      </c>
      <c r="AE54" s="269">
        <v>67</v>
      </c>
      <c r="AF54" s="269">
        <v>102</v>
      </c>
      <c r="AG54" s="269">
        <v>29</v>
      </c>
      <c r="AH54" s="269">
        <v>59</v>
      </c>
      <c r="AI54" s="49">
        <v>86</v>
      </c>
      <c r="AJ54" s="269">
        <v>123</v>
      </c>
      <c r="AK54" s="269">
        <v>0</v>
      </c>
      <c r="AL54" s="269">
        <v>99</v>
      </c>
      <c r="AM54" s="269">
        <v>76</v>
      </c>
      <c r="AN54" s="269">
        <v>66</v>
      </c>
      <c r="AO54" s="269">
        <v>0</v>
      </c>
      <c r="AP54" s="269">
        <v>0</v>
      </c>
      <c r="AQ54" s="269">
        <v>125</v>
      </c>
      <c r="AR54" s="269">
        <v>77</v>
      </c>
      <c r="AS54" s="269">
        <v>126</v>
      </c>
      <c r="AT54" s="269">
        <v>106</v>
      </c>
      <c r="AU54" s="269">
        <v>57</v>
      </c>
      <c r="AV54" s="269">
        <v>107</v>
      </c>
      <c r="AW54" s="269">
        <v>0</v>
      </c>
      <c r="AX54" s="269">
        <v>41</v>
      </c>
      <c r="AY54" s="269">
        <v>0</v>
      </c>
      <c r="AZ54" s="269">
        <v>118</v>
      </c>
      <c r="BA54" s="269">
        <v>0</v>
      </c>
      <c r="BB54" s="269">
        <v>92</v>
      </c>
      <c r="BC54" s="269">
        <v>112</v>
      </c>
      <c r="BD54" s="269">
        <v>63</v>
      </c>
      <c r="BE54" s="269">
        <v>125</v>
      </c>
      <c r="BF54" s="269">
        <v>102</v>
      </c>
      <c r="BG54" s="49">
        <v>86</v>
      </c>
      <c r="BH54" s="269">
        <v>0</v>
      </c>
      <c r="BI54" s="269">
        <v>78</v>
      </c>
      <c r="BJ54" s="269">
        <v>117</v>
      </c>
      <c r="BK54" s="269">
        <v>70</v>
      </c>
      <c r="BL54" s="269">
        <v>0</v>
      </c>
      <c r="BM54" s="269">
        <v>46</v>
      </c>
      <c r="BN54" s="269">
        <v>96</v>
      </c>
      <c r="BO54" s="269">
        <v>105</v>
      </c>
      <c r="BP54" s="269">
        <v>0</v>
      </c>
      <c r="BQ54" s="269">
        <v>0</v>
      </c>
      <c r="BR54" s="269">
        <v>120</v>
      </c>
      <c r="BS54" s="49">
        <v>4</v>
      </c>
      <c r="BT54" s="269">
        <v>73</v>
      </c>
      <c r="BU54" s="269">
        <v>114</v>
      </c>
      <c r="BV54" s="269">
        <v>127</v>
      </c>
      <c r="BW54" s="269">
        <v>69</v>
      </c>
      <c r="BX54" s="269">
        <v>0</v>
      </c>
      <c r="BY54" s="269">
        <v>0</v>
      </c>
      <c r="BZ54" s="269">
        <v>0</v>
      </c>
      <c r="CA54" s="269">
        <v>73</v>
      </c>
      <c r="CB54" s="269">
        <v>29</v>
      </c>
      <c r="CC54" s="269">
        <v>114</v>
      </c>
      <c r="CD54" s="269">
        <v>0</v>
      </c>
      <c r="CE54" s="269">
        <v>0</v>
      </c>
      <c r="CF54" s="269">
        <v>130</v>
      </c>
      <c r="CG54" s="269">
        <v>67</v>
      </c>
      <c r="CH54" s="269">
        <v>128</v>
      </c>
      <c r="CI54" s="49">
        <v>0</v>
      </c>
      <c r="CJ54" s="269">
        <v>52</v>
      </c>
      <c r="CK54" s="269">
        <v>73</v>
      </c>
      <c r="CL54" s="269">
        <v>0</v>
      </c>
      <c r="CM54" s="269">
        <v>0</v>
      </c>
      <c r="CN54" s="269">
        <v>109</v>
      </c>
      <c r="CO54" s="269">
        <v>114</v>
      </c>
      <c r="CP54" s="269">
        <v>119</v>
      </c>
      <c r="CQ54" s="269">
        <v>62</v>
      </c>
      <c r="CR54" s="269">
        <v>32</v>
      </c>
      <c r="CS54" s="269">
        <v>0</v>
      </c>
      <c r="CT54" s="269">
        <v>0</v>
      </c>
      <c r="CU54" s="269">
        <v>0</v>
      </c>
      <c r="CV54" s="269">
        <v>0</v>
      </c>
      <c r="CW54" s="269">
        <v>0</v>
      </c>
      <c r="CX54" s="269">
        <v>45</v>
      </c>
      <c r="CY54" s="49">
        <v>0</v>
      </c>
      <c r="CZ54" s="49">
        <v>10</v>
      </c>
      <c r="DA54" s="269">
        <v>47</v>
      </c>
      <c r="DB54" s="269">
        <v>116</v>
      </c>
      <c r="DC54" s="269">
        <v>24</v>
      </c>
      <c r="DD54" s="269">
        <v>89</v>
      </c>
      <c r="DE54" s="269">
        <v>69</v>
      </c>
      <c r="DF54" s="269">
        <v>94</v>
      </c>
      <c r="DG54" s="269">
        <v>76</v>
      </c>
      <c r="DH54" s="269">
        <v>64</v>
      </c>
      <c r="DI54" s="269">
        <v>116</v>
      </c>
      <c r="DJ54" s="269">
        <v>77</v>
      </c>
      <c r="DK54" s="269">
        <v>53</v>
      </c>
      <c r="DL54" s="269">
        <v>0</v>
      </c>
      <c r="DM54" s="269">
        <v>54</v>
      </c>
      <c r="DN54" s="269">
        <v>61</v>
      </c>
      <c r="DO54" s="269">
        <v>0</v>
      </c>
      <c r="DP54" s="269">
        <v>0</v>
      </c>
      <c r="DQ54" s="269">
        <v>27</v>
      </c>
      <c r="DR54" s="269">
        <v>109</v>
      </c>
      <c r="DS54" s="269">
        <v>0</v>
      </c>
      <c r="DT54" s="269">
        <v>0</v>
      </c>
      <c r="DU54" s="269">
        <v>0</v>
      </c>
      <c r="DV54" s="269">
        <v>0</v>
      </c>
      <c r="DW54" s="303">
        <v>130</v>
      </c>
      <c r="DX54" s="49">
        <v>0</v>
      </c>
      <c r="DY54" s="269">
        <v>41</v>
      </c>
      <c r="DZ54" s="49">
        <v>14</v>
      </c>
      <c r="EA54" s="49">
        <v>0</v>
      </c>
      <c r="EB54" s="269">
        <v>112</v>
      </c>
      <c r="EC54" s="269">
        <v>0</v>
      </c>
      <c r="ED54" s="49">
        <v>88</v>
      </c>
      <c r="EE54" s="49">
        <v>4</v>
      </c>
      <c r="EF54" s="269">
        <v>123</v>
      </c>
      <c r="EG54" s="49">
        <v>10</v>
      </c>
      <c r="EH54" s="269">
        <v>112</v>
      </c>
      <c r="EI54" s="49">
        <v>0</v>
      </c>
      <c r="EJ54" s="269">
        <v>94</v>
      </c>
      <c r="EK54" s="269">
        <v>22</v>
      </c>
      <c r="EL54" s="269">
        <v>104</v>
      </c>
      <c r="EM54" s="269">
        <v>58</v>
      </c>
      <c r="EN54" s="269">
        <v>38</v>
      </c>
      <c r="EO54" s="269">
        <v>112</v>
      </c>
      <c r="EP54" s="269">
        <v>132</v>
      </c>
      <c r="EQ54" s="269">
        <v>0</v>
      </c>
      <c r="ER54" s="269">
        <v>25</v>
      </c>
      <c r="ES54" s="269">
        <v>40</v>
      </c>
      <c r="ET54" s="269">
        <v>124</v>
      </c>
      <c r="EU54" s="269">
        <v>0</v>
      </c>
      <c r="EV54" s="269">
        <v>0</v>
      </c>
      <c r="EW54" s="269">
        <v>0</v>
      </c>
      <c r="EX54" s="269">
        <v>68</v>
      </c>
      <c r="EY54" s="49">
        <v>0</v>
      </c>
      <c r="EZ54" s="269">
        <v>0</v>
      </c>
      <c r="FA54" s="49">
        <v>0</v>
      </c>
      <c r="FB54" s="269">
        <v>0</v>
      </c>
      <c r="FC54" s="269">
        <v>100</v>
      </c>
      <c r="FD54" s="269">
        <v>109</v>
      </c>
      <c r="FE54" s="49">
        <v>0</v>
      </c>
      <c r="FF54" s="269">
        <v>64</v>
      </c>
      <c r="FG54" s="269">
        <v>38</v>
      </c>
      <c r="FH54" s="269">
        <v>111</v>
      </c>
      <c r="FI54" s="269">
        <v>0</v>
      </c>
      <c r="FJ54" s="269">
        <v>46</v>
      </c>
      <c r="FK54" s="269">
        <v>49</v>
      </c>
      <c r="FL54" s="269">
        <v>0</v>
      </c>
      <c r="FM54" s="269">
        <v>0</v>
      </c>
      <c r="FN54" s="269">
        <v>96</v>
      </c>
      <c r="FO54" s="269">
        <v>0</v>
      </c>
      <c r="FP54" s="269">
        <v>107</v>
      </c>
      <c r="FQ54" s="269">
        <v>59</v>
      </c>
      <c r="FR54" s="269">
        <v>85</v>
      </c>
      <c r="FS54" s="269">
        <v>0</v>
      </c>
      <c r="FT54" s="49">
        <v>86</v>
      </c>
      <c r="FU54" s="269">
        <v>69</v>
      </c>
      <c r="FV54" s="269">
        <v>0</v>
      </c>
      <c r="FW54" s="269">
        <v>64</v>
      </c>
      <c r="FX54" s="269">
        <v>96</v>
      </c>
      <c r="FY54" s="269">
        <v>85</v>
      </c>
      <c r="FZ54" s="269">
        <v>28</v>
      </c>
      <c r="GA54" s="269">
        <v>0</v>
      </c>
      <c r="GB54" s="269">
        <v>111</v>
      </c>
      <c r="GC54" s="269">
        <v>96</v>
      </c>
      <c r="GD54" s="269">
        <v>97</v>
      </c>
      <c r="GE54" s="269">
        <v>135</v>
      </c>
      <c r="GF54" s="269">
        <v>0</v>
      </c>
      <c r="GG54" s="269">
        <v>69</v>
      </c>
      <c r="GH54" s="269">
        <v>65</v>
      </c>
      <c r="GI54" s="269">
        <v>129</v>
      </c>
      <c r="GJ54" s="269">
        <v>135</v>
      </c>
      <c r="GK54" s="269">
        <v>99</v>
      </c>
      <c r="GL54" s="269">
        <v>30</v>
      </c>
      <c r="GM54" s="269">
        <v>47</v>
      </c>
      <c r="GN54" s="49">
        <v>16</v>
      </c>
      <c r="GO54" s="269">
        <v>94</v>
      </c>
      <c r="GP54" s="269">
        <v>58</v>
      </c>
      <c r="GQ54" s="303">
        <v>16</v>
      </c>
      <c r="HC54" s="1"/>
      <c r="HD54" s="1"/>
      <c r="HE54" s="1"/>
      <c r="HF54" s="1"/>
    </row>
    <row r="55" spans="1:214" ht="15.75">
      <c r="A55" s="276" t="s">
        <v>3613</v>
      </c>
      <c r="D55" s="56">
        <f t="shared" si="1"/>
        <v>10802</v>
      </c>
      <c r="E55" s="269">
        <v>0</v>
      </c>
      <c r="F55" s="269">
        <v>0</v>
      </c>
      <c r="G55" s="269">
        <v>35</v>
      </c>
      <c r="H55" s="269">
        <v>59</v>
      </c>
      <c r="I55" s="269">
        <v>95</v>
      </c>
      <c r="J55" s="269">
        <v>49</v>
      </c>
      <c r="K55" s="269">
        <v>0</v>
      </c>
      <c r="L55" s="269">
        <v>0</v>
      </c>
      <c r="M55" s="269">
        <v>0</v>
      </c>
      <c r="N55" s="269">
        <v>98</v>
      </c>
      <c r="O55" s="269">
        <v>67</v>
      </c>
      <c r="P55" s="269">
        <v>57</v>
      </c>
      <c r="Q55" s="269">
        <v>0</v>
      </c>
      <c r="R55" s="269">
        <v>44</v>
      </c>
      <c r="S55" s="269">
        <v>128</v>
      </c>
      <c r="T55" s="269">
        <v>0</v>
      </c>
      <c r="U55" s="269">
        <v>22</v>
      </c>
      <c r="V55" s="269">
        <v>105</v>
      </c>
      <c r="W55" s="269">
        <v>0</v>
      </c>
      <c r="X55" s="269">
        <v>27</v>
      </c>
      <c r="Y55" s="269">
        <v>0</v>
      </c>
      <c r="Z55" s="269">
        <v>83</v>
      </c>
      <c r="AA55" s="269">
        <v>82</v>
      </c>
      <c r="AB55" s="269">
        <v>121</v>
      </c>
      <c r="AC55" s="269">
        <v>65</v>
      </c>
      <c r="AD55" s="269">
        <v>58</v>
      </c>
      <c r="AE55" s="269">
        <v>34</v>
      </c>
      <c r="AF55" s="269">
        <v>82</v>
      </c>
      <c r="AG55" s="269">
        <v>98</v>
      </c>
      <c r="AH55" s="269">
        <v>90</v>
      </c>
      <c r="AI55" s="269">
        <v>66</v>
      </c>
      <c r="AJ55" s="269">
        <v>0</v>
      </c>
      <c r="AK55" s="269">
        <v>136</v>
      </c>
      <c r="AL55" s="269">
        <v>34</v>
      </c>
      <c r="AM55" s="269">
        <v>78</v>
      </c>
      <c r="AN55" s="269">
        <v>82</v>
      </c>
      <c r="AO55" s="269">
        <v>134</v>
      </c>
      <c r="AP55" s="269">
        <v>126</v>
      </c>
      <c r="AQ55" s="269">
        <v>54</v>
      </c>
      <c r="AR55" s="269">
        <v>119</v>
      </c>
      <c r="AS55" s="269">
        <v>85</v>
      </c>
      <c r="AT55" s="269">
        <v>91</v>
      </c>
      <c r="AU55" s="269">
        <v>51</v>
      </c>
      <c r="AV55" s="49">
        <v>0</v>
      </c>
      <c r="AW55" s="269">
        <v>0</v>
      </c>
      <c r="AX55" s="269">
        <v>0</v>
      </c>
      <c r="AY55" s="269">
        <v>0</v>
      </c>
      <c r="AZ55" s="269">
        <v>84</v>
      </c>
      <c r="BA55" s="269">
        <v>0</v>
      </c>
      <c r="BB55" s="269">
        <v>80</v>
      </c>
      <c r="BC55" s="269">
        <v>126</v>
      </c>
      <c r="BD55" s="269">
        <v>59</v>
      </c>
      <c r="BE55" s="269">
        <v>75</v>
      </c>
      <c r="BF55" s="269">
        <v>126</v>
      </c>
      <c r="BG55" s="269">
        <v>54</v>
      </c>
      <c r="BH55" s="269">
        <v>0</v>
      </c>
      <c r="BI55" s="49">
        <v>89</v>
      </c>
      <c r="BJ55" s="269">
        <v>115</v>
      </c>
      <c r="BK55" s="269">
        <v>72</v>
      </c>
      <c r="BL55" s="269">
        <v>43</v>
      </c>
      <c r="BM55" s="269">
        <v>54</v>
      </c>
      <c r="BN55" s="49">
        <v>86</v>
      </c>
      <c r="BO55" s="269">
        <v>92</v>
      </c>
      <c r="BP55" s="269">
        <v>0</v>
      </c>
      <c r="BQ55" s="269">
        <v>0</v>
      </c>
      <c r="BR55" s="269">
        <v>126</v>
      </c>
      <c r="BS55" s="269">
        <v>86</v>
      </c>
      <c r="BT55" s="269">
        <v>66</v>
      </c>
      <c r="BU55" s="269">
        <v>120</v>
      </c>
      <c r="BV55" s="269">
        <v>0</v>
      </c>
      <c r="BW55" s="49">
        <v>18</v>
      </c>
      <c r="BX55" s="269">
        <v>0</v>
      </c>
      <c r="BY55" s="269">
        <v>0</v>
      </c>
      <c r="BZ55" s="269">
        <v>117</v>
      </c>
      <c r="CA55" s="269">
        <v>34</v>
      </c>
      <c r="CB55" s="269">
        <v>97</v>
      </c>
      <c r="CC55" s="269">
        <v>0</v>
      </c>
      <c r="CD55" s="269">
        <v>0</v>
      </c>
      <c r="CE55" s="269">
        <v>0</v>
      </c>
      <c r="CF55" s="49">
        <v>13</v>
      </c>
      <c r="CG55" s="269">
        <v>28</v>
      </c>
      <c r="CH55" s="269">
        <v>85</v>
      </c>
      <c r="CI55" s="269">
        <v>49</v>
      </c>
      <c r="CJ55" s="269">
        <v>124</v>
      </c>
      <c r="CK55" s="269">
        <v>50</v>
      </c>
      <c r="CL55" s="269">
        <v>0</v>
      </c>
      <c r="CM55" s="269">
        <v>94</v>
      </c>
      <c r="CN55" s="269">
        <v>0</v>
      </c>
      <c r="CO55" s="269">
        <v>80</v>
      </c>
      <c r="CP55" s="269">
        <v>136</v>
      </c>
      <c r="CQ55" s="269">
        <v>111</v>
      </c>
      <c r="CR55" s="269">
        <v>70</v>
      </c>
      <c r="CS55" s="269">
        <v>0</v>
      </c>
      <c r="CT55" s="269">
        <v>0</v>
      </c>
      <c r="CU55" s="269">
        <v>0</v>
      </c>
      <c r="CV55" s="269">
        <v>0</v>
      </c>
      <c r="CW55" s="269">
        <v>0</v>
      </c>
      <c r="CX55" s="269">
        <v>116</v>
      </c>
      <c r="CY55" s="269">
        <v>37</v>
      </c>
      <c r="CZ55" s="269">
        <v>62</v>
      </c>
      <c r="DA55" s="269">
        <v>76</v>
      </c>
      <c r="DB55" s="269">
        <v>85</v>
      </c>
      <c r="DC55" s="269">
        <v>92</v>
      </c>
      <c r="DD55" s="269">
        <v>104</v>
      </c>
      <c r="DE55" s="269">
        <v>23</v>
      </c>
      <c r="DF55" s="269">
        <v>91</v>
      </c>
      <c r="DG55" s="269">
        <v>70</v>
      </c>
      <c r="DH55" s="269">
        <v>126</v>
      </c>
      <c r="DI55" s="269">
        <v>0</v>
      </c>
      <c r="DJ55" s="269">
        <v>70</v>
      </c>
      <c r="DK55" s="269">
        <v>41</v>
      </c>
      <c r="DL55" s="269">
        <v>0</v>
      </c>
      <c r="DM55" s="269">
        <v>81</v>
      </c>
      <c r="DN55" s="269">
        <v>125</v>
      </c>
      <c r="DO55" s="269">
        <v>0</v>
      </c>
      <c r="DP55" s="269">
        <v>0</v>
      </c>
      <c r="DQ55" s="269">
        <v>72</v>
      </c>
      <c r="DR55" s="269">
        <v>105</v>
      </c>
      <c r="DS55" s="269">
        <v>0</v>
      </c>
      <c r="DT55" s="269">
        <v>0</v>
      </c>
      <c r="DU55" s="269">
        <v>0</v>
      </c>
      <c r="DV55" s="269">
        <v>0</v>
      </c>
      <c r="DW55" s="303">
        <v>126</v>
      </c>
      <c r="DX55" s="269">
        <v>107</v>
      </c>
      <c r="DY55" s="269">
        <v>57</v>
      </c>
      <c r="DZ55" s="269">
        <v>42</v>
      </c>
      <c r="EA55" s="49">
        <v>0</v>
      </c>
      <c r="EB55" s="269">
        <v>54</v>
      </c>
      <c r="EC55" s="269">
        <v>0</v>
      </c>
      <c r="ED55" s="269">
        <v>108</v>
      </c>
      <c r="EE55" s="269">
        <v>41</v>
      </c>
      <c r="EF55" s="269">
        <v>121</v>
      </c>
      <c r="EG55" s="269">
        <v>113</v>
      </c>
      <c r="EH55" s="269">
        <v>135</v>
      </c>
      <c r="EI55" s="269">
        <v>115</v>
      </c>
      <c r="EJ55" s="269">
        <v>60</v>
      </c>
      <c r="EK55" s="269">
        <v>27</v>
      </c>
      <c r="EL55" s="269">
        <v>122</v>
      </c>
      <c r="EM55" s="49">
        <v>3</v>
      </c>
      <c r="EN55" s="49">
        <v>15</v>
      </c>
      <c r="EO55" s="269">
        <v>99</v>
      </c>
      <c r="EP55" s="269">
        <v>133</v>
      </c>
      <c r="EQ55" s="269">
        <v>0</v>
      </c>
      <c r="ER55" s="269">
        <v>30</v>
      </c>
      <c r="ES55" s="269">
        <v>92</v>
      </c>
      <c r="ET55" s="269">
        <v>127</v>
      </c>
      <c r="EU55" s="269">
        <v>48</v>
      </c>
      <c r="EV55" s="269">
        <v>0</v>
      </c>
      <c r="EW55" s="269">
        <v>0</v>
      </c>
      <c r="EX55" s="269">
        <v>56</v>
      </c>
      <c r="EY55" s="269">
        <v>48</v>
      </c>
      <c r="EZ55" s="269">
        <v>120</v>
      </c>
      <c r="FA55" s="269">
        <v>42</v>
      </c>
      <c r="FB55" s="269">
        <v>0</v>
      </c>
      <c r="FC55" s="269">
        <v>98</v>
      </c>
      <c r="FD55" s="269">
        <v>88</v>
      </c>
      <c r="FE55" s="269">
        <v>66</v>
      </c>
      <c r="FF55" s="269">
        <v>34</v>
      </c>
      <c r="FG55" s="269">
        <v>85</v>
      </c>
      <c r="FH55" s="269">
        <v>45</v>
      </c>
      <c r="FI55" s="269">
        <v>0</v>
      </c>
      <c r="FJ55" s="269">
        <v>0</v>
      </c>
      <c r="FK55" s="269">
        <v>28</v>
      </c>
      <c r="FL55" s="269">
        <v>0</v>
      </c>
      <c r="FM55" s="269">
        <v>0</v>
      </c>
      <c r="FN55" s="269">
        <v>103</v>
      </c>
      <c r="FO55" s="269">
        <v>46</v>
      </c>
      <c r="FP55" s="269">
        <v>44</v>
      </c>
      <c r="FQ55" s="269">
        <v>60</v>
      </c>
      <c r="FR55" s="49">
        <v>17</v>
      </c>
      <c r="FS55" s="269">
        <v>102</v>
      </c>
      <c r="FT55" s="269">
        <v>136</v>
      </c>
      <c r="FU55" s="269">
        <v>58</v>
      </c>
      <c r="FV55" s="269">
        <v>0</v>
      </c>
      <c r="FW55" s="269">
        <v>0</v>
      </c>
      <c r="FX55" s="269">
        <v>93</v>
      </c>
      <c r="FY55" s="269">
        <v>132</v>
      </c>
      <c r="FZ55" s="49">
        <v>19</v>
      </c>
      <c r="GA55" s="269">
        <v>0</v>
      </c>
      <c r="GB55" s="269">
        <v>0</v>
      </c>
      <c r="GC55" s="269">
        <v>85</v>
      </c>
      <c r="GD55" s="269">
        <v>123</v>
      </c>
      <c r="GE55" s="269">
        <v>30</v>
      </c>
      <c r="GF55" s="269">
        <v>0</v>
      </c>
      <c r="GG55" s="269">
        <v>130</v>
      </c>
      <c r="GH55" s="269">
        <v>0</v>
      </c>
      <c r="GI55" s="269">
        <v>0</v>
      </c>
      <c r="GJ55" s="269">
        <v>78</v>
      </c>
      <c r="GK55" s="269">
        <v>79</v>
      </c>
      <c r="GL55" s="269">
        <v>28</v>
      </c>
      <c r="GM55" s="269">
        <v>51</v>
      </c>
      <c r="GN55" s="269">
        <v>69</v>
      </c>
      <c r="GO55" s="269">
        <v>50</v>
      </c>
      <c r="GP55" s="269">
        <v>91</v>
      </c>
      <c r="GQ55" s="303">
        <v>103</v>
      </c>
      <c r="HC55" s="1"/>
      <c r="HD55" s="1"/>
      <c r="HE55" s="1"/>
      <c r="HF55" s="1"/>
    </row>
    <row r="56" spans="1:214" ht="15.75">
      <c r="A56" s="106" t="s">
        <v>2725</v>
      </c>
      <c r="D56" s="56">
        <f t="shared" si="1"/>
        <v>14203</v>
      </c>
      <c r="E56" s="269">
        <v>106</v>
      </c>
      <c r="F56" s="269">
        <v>130</v>
      </c>
      <c r="G56" s="269">
        <v>90</v>
      </c>
      <c r="H56" s="269">
        <v>130</v>
      </c>
      <c r="I56" s="269">
        <v>97</v>
      </c>
      <c r="J56" s="269">
        <v>113</v>
      </c>
      <c r="K56" s="269">
        <v>128</v>
      </c>
      <c r="L56" s="269">
        <v>0</v>
      </c>
      <c r="M56" s="269">
        <v>135</v>
      </c>
      <c r="N56" s="269">
        <v>125</v>
      </c>
      <c r="O56" s="49">
        <v>0</v>
      </c>
      <c r="P56" s="269">
        <v>116</v>
      </c>
      <c r="Q56" s="269">
        <v>133</v>
      </c>
      <c r="R56" s="269">
        <v>92</v>
      </c>
      <c r="S56" s="269">
        <v>77</v>
      </c>
      <c r="T56" s="269">
        <v>0</v>
      </c>
      <c r="U56" s="49">
        <v>12</v>
      </c>
      <c r="V56" s="269">
        <v>119</v>
      </c>
      <c r="W56" s="269">
        <v>104</v>
      </c>
      <c r="X56" s="269">
        <v>115</v>
      </c>
      <c r="Y56" s="269">
        <v>0</v>
      </c>
      <c r="Z56" s="269">
        <v>111</v>
      </c>
      <c r="AA56" s="269">
        <v>120</v>
      </c>
      <c r="AB56" s="269">
        <v>56</v>
      </c>
      <c r="AC56" s="49">
        <v>0</v>
      </c>
      <c r="AD56" s="269">
        <v>103</v>
      </c>
      <c r="AE56" s="269">
        <v>124</v>
      </c>
      <c r="AF56" s="269">
        <v>79</v>
      </c>
      <c r="AG56" s="269">
        <v>0</v>
      </c>
      <c r="AH56" s="269">
        <v>29</v>
      </c>
      <c r="AI56" s="49">
        <v>17</v>
      </c>
      <c r="AJ56" s="269">
        <v>108</v>
      </c>
      <c r="AK56" s="269">
        <v>0</v>
      </c>
      <c r="AL56" s="269">
        <v>116</v>
      </c>
      <c r="AM56" s="269">
        <v>107</v>
      </c>
      <c r="AN56" s="269">
        <v>40</v>
      </c>
      <c r="AO56" s="269">
        <v>98</v>
      </c>
      <c r="AP56" s="269">
        <v>0</v>
      </c>
      <c r="AQ56" s="269">
        <v>32</v>
      </c>
      <c r="AR56" s="269">
        <v>60</v>
      </c>
      <c r="AS56" s="49">
        <v>7</v>
      </c>
      <c r="AT56" s="269">
        <v>129</v>
      </c>
      <c r="AU56" s="269">
        <v>116</v>
      </c>
      <c r="AV56" s="269">
        <v>80</v>
      </c>
      <c r="AW56" s="269">
        <v>0</v>
      </c>
      <c r="AX56" s="269">
        <v>124</v>
      </c>
      <c r="AY56" s="269">
        <v>132</v>
      </c>
      <c r="AZ56" s="269">
        <v>48</v>
      </c>
      <c r="BA56" s="269">
        <v>135</v>
      </c>
      <c r="BB56" s="269">
        <v>43</v>
      </c>
      <c r="BC56" s="269">
        <v>135</v>
      </c>
      <c r="BD56" s="269">
        <v>99</v>
      </c>
      <c r="BE56" s="269">
        <v>91</v>
      </c>
      <c r="BF56" s="269">
        <v>108</v>
      </c>
      <c r="BG56" s="269">
        <v>32</v>
      </c>
      <c r="BH56" s="269">
        <v>89</v>
      </c>
      <c r="BI56" s="269">
        <v>112</v>
      </c>
      <c r="BJ56" s="269">
        <v>99</v>
      </c>
      <c r="BK56" s="269">
        <v>26</v>
      </c>
      <c r="BL56" s="269">
        <v>116</v>
      </c>
      <c r="BM56" s="269">
        <v>53</v>
      </c>
      <c r="BN56" s="269">
        <v>100</v>
      </c>
      <c r="BO56" s="49">
        <v>0</v>
      </c>
      <c r="BP56" s="269">
        <v>0</v>
      </c>
      <c r="BQ56" s="269">
        <v>128</v>
      </c>
      <c r="BR56" s="269">
        <v>69</v>
      </c>
      <c r="BS56" s="269">
        <v>67</v>
      </c>
      <c r="BT56" s="269">
        <v>105</v>
      </c>
      <c r="BU56" s="269">
        <v>121</v>
      </c>
      <c r="BV56" s="269">
        <v>0</v>
      </c>
      <c r="BW56" s="269">
        <v>126</v>
      </c>
      <c r="BX56" s="269">
        <v>0</v>
      </c>
      <c r="BY56" s="269">
        <v>0</v>
      </c>
      <c r="BZ56" s="269">
        <v>135</v>
      </c>
      <c r="CA56" s="269">
        <v>21</v>
      </c>
      <c r="CB56" s="269">
        <v>26</v>
      </c>
      <c r="CC56" s="269">
        <v>100</v>
      </c>
      <c r="CD56" s="269">
        <v>0</v>
      </c>
      <c r="CE56" s="269">
        <v>0</v>
      </c>
      <c r="CF56" s="269">
        <v>39</v>
      </c>
      <c r="CG56" s="269">
        <v>21</v>
      </c>
      <c r="CH56" s="269">
        <v>67</v>
      </c>
      <c r="CI56" s="49">
        <v>0</v>
      </c>
      <c r="CJ56" s="269">
        <v>78</v>
      </c>
      <c r="CK56" s="269">
        <v>71</v>
      </c>
      <c r="CL56" s="269">
        <v>92</v>
      </c>
      <c r="CM56" s="269">
        <v>0</v>
      </c>
      <c r="CN56" s="269">
        <v>105</v>
      </c>
      <c r="CO56" s="269">
        <v>131</v>
      </c>
      <c r="CP56" s="269">
        <v>98</v>
      </c>
      <c r="CQ56" s="269">
        <v>55</v>
      </c>
      <c r="CR56" s="269">
        <v>74</v>
      </c>
      <c r="CS56" s="269">
        <v>90</v>
      </c>
      <c r="CT56" s="269">
        <v>0</v>
      </c>
      <c r="CU56" s="269">
        <v>0</v>
      </c>
      <c r="CV56" s="269">
        <v>0</v>
      </c>
      <c r="CW56" s="269">
        <v>0</v>
      </c>
      <c r="CX56" s="269">
        <v>129</v>
      </c>
      <c r="CY56" s="269">
        <v>51</v>
      </c>
      <c r="CZ56" s="269">
        <v>78</v>
      </c>
      <c r="DA56" s="269">
        <v>80</v>
      </c>
      <c r="DB56" s="269">
        <v>91</v>
      </c>
      <c r="DC56" s="269">
        <v>36</v>
      </c>
      <c r="DD56" s="269">
        <v>128</v>
      </c>
      <c r="DE56" s="269">
        <v>48</v>
      </c>
      <c r="DF56" s="269">
        <v>108</v>
      </c>
      <c r="DG56" s="269">
        <v>50</v>
      </c>
      <c r="DH56" s="269">
        <v>77</v>
      </c>
      <c r="DI56" s="269">
        <v>0</v>
      </c>
      <c r="DJ56" s="269">
        <v>0</v>
      </c>
      <c r="DK56" s="269">
        <v>56</v>
      </c>
      <c r="DL56" s="269">
        <v>0</v>
      </c>
      <c r="DM56" s="269">
        <v>34</v>
      </c>
      <c r="DN56" s="269">
        <v>74</v>
      </c>
      <c r="DO56" s="269">
        <v>131</v>
      </c>
      <c r="DP56" s="269">
        <v>0</v>
      </c>
      <c r="DQ56" s="269">
        <v>118</v>
      </c>
      <c r="DR56" s="269">
        <v>107</v>
      </c>
      <c r="DS56" s="269">
        <v>0</v>
      </c>
      <c r="DT56" s="269">
        <v>128</v>
      </c>
      <c r="DU56" s="269">
        <v>130</v>
      </c>
      <c r="DV56" s="269">
        <v>124</v>
      </c>
      <c r="DW56" s="303">
        <v>50</v>
      </c>
      <c r="DX56" s="269">
        <v>51</v>
      </c>
      <c r="DY56" s="269">
        <v>105</v>
      </c>
      <c r="DZ56" s="269">
        <v>81</v>
      </c>
      <c r="EA56" s="269">
        <v>93</v>
      </c>
      <c r="EB56" s="269">
        <v>52</v>
      </c>
      <c r="EC56" s="269">
        <v>0</v>
      </c>
      <c r="ED56" s="269">
        <v>40</v>
      </c>
      <c r="EE56" s="269">
        <v>75</v>
      </c>
      <c r="EF56" s="269">
        <v>0</v>
      </c>
      <c r="EG56" s="269">
        <v>114</v>
      </c>
      <c r="EH56" s="269">
        <v>129</v>
      </c>
      <c r="EI56" s="49">
        <v>0</v>
      </c>
      <c r="EJ56" s="269">
        <v>103</v>
      </c>
      <c r="EK56" s="269">
        <v>108</v>
      </c>
      <c r="EL56" s="269">
        <v>0</v>
      </c>
      <c r="EM56" s="269">
        <v>126</v>
      </c>
      <c r="EN56" s="269">
        <v>80</v>
      </c>
      <c r="EO56" s="269">
        <v>86</v>
      </c>
      <c r="EP56" s="49">
        <v>89</v>
      </c>
      <c r="EQ56" s="269">
        <v>0</v>
      </c>
      <c r="ER56" s="269">
        <v>92</v>
      </c>
      <c r="ES56" s="269">
        <v>38</v>
      </c>
      <c r="ET56" s="269">
        <v>0</v>
      </c>
      <c r="EU56" s="269">
        <v>127</v>
      </c>
      <c r="EV56" s="269">
        <v>104</v>
      </c>
      <c r="EW56" s="269">
        <v>135</v>
      </c>
      <c r="EX56" s="269">
        <v>118</v>
      </c>
      <c r="EY56" s="269">
        <v>136</v>
      </c>
      <c r="EZ56" s="269">
        <v>110</v>
      </c>
      <c r="FA56" s="269">
        <v>112</v>
      </c>
      <c r="FB56" s="269">
        <v>129</v>
      </c>
      <c r="FC56" s="269">
        <v>119</v>
      </c>
      <c r="FD56" s="49">
        <v>11</v>
      </c>
      <c r="FE56" s="269">
        <v>35</v>
      </c>
      <c r="FF56" s="269">
        <v>94</v>
      </c>
      <c r="FG56" s="269">
        <v>123</v>
      </c>
      <c r="FH56" s="269">
        <v>85</v>
      </c>
      <c r="FI56" s="269">
        <v>135</v>
      </c>
      <c r="FJ56" s="269">
        <v>63</v>
      </c>
      <c r="FK56" s="269">
        <v>0</v>
      </c>
      <c r="FL56" s="269">
        <v>71</v>
      </c>
      <c r="FM56" s="269">
        <v>0</v>
      </c>
      <c r="FN56" s="269">
        <v>69</v>
      </c>
      <c r="FO56" s="269">
        <v>107</v>
      </c>
      <c r="FP56" s="269">
        <v>98</v>
      </c>
      <c r="FQ56" s="269">
        <v>72</v>
      </c>
      <c r="FR56" s="269">
        <v>100</v>
      </c>
      <c r="FS56" s="49">
        <v>0</v>
      </c>
      <c r="FT56" s="49">
        <v>89</v>
      </c>
      <c r="FU56" s="269">
        <v>86</v>
      </c>
      <c r="FV56" s="269">
        <v>92</v>
      </c>
      <c r="FW56" s="269">
        <v>0</v>
      </c>
      <c r="FX56" s="269">
        <v>115</v>
      </c>
      <c r="FY56" s="269">
        <v>124</v>
      </c>
      <c r="FZ56" s="269">
        <v>122</v>
      </c>
      <c r="GA56" s="269">
        <v>0</v>
      </c>
      <c r="GB56" s="269">
        <v>92</v>
      </c>
      <c r="GC56" s="49">
        <v>0</v>
      </c>
      <c r="GD56" s="269">
        <v>117</v>
      </c>
      <c r="GE56" s="269">
        <v>74</v>
      </c>
      <c r="GF56" s="269">
        <v>127</v>
      </c>
      <c r="GG56" s="269">
        <v>122</v>
      </c>
      <c r="GH56" s="269">
        <v>130</v>
      </c>
      <c r="GI56" s="269">
        <v>91</v>
      </c>
      <c r="GJ56" s="269">
        <v>129</v>
      </c>
      <c r="GK56" s="269">
        <v>127</v>
      </c>
      <c r="GL56" s="269">
        <v>81</v>
      </c>
      <c r="GM56" s="269">
        <v>112</v>
      </c>
      <c r="GN56" s="269">
        <v>38</v>
      </c>
      <c r="GO56" s="269">
        <v>71</v>
      </c>
      <c r="GP56" s="269">
        <v>84</v>
      </c>
      <c r="GQ56" s="303">
        <v>22</v>
      </c>
    </row>
    <row r="57" spans="1:214" ht="15.75">
      <c r="A57" s="106" t="s">
        <v>704</v>
      </c>
      <c r="D57" s="56">
        <f t="shared" si="1"/>
        <v>12696</v>
      </c>
      <c r="E57" s="269">
        <v>118</v>
      </c>
      <c r="F57" s="269">
        <v>116</v>
      </c>
      <c r="G57" s="269">
        <v>109</v>
      </c>
      <c r="H57" s="269">
        <v>135</v>
      </c>
      <c r="I57" s="269">
        <v>114</v>
      </c>
      <c r="J57" s="269">
        <v>0</v>
      </c>
      <c r="K57" s="269">
        <v>102</v>
      </c>
      <c r="L57" s="269">
        <v>0</v>
      </c>
      <c r="M57" s="269">
        <v>100</v>
      </c>
      <c r="N57" s="269">
        <v>74</v>
      </c>
      <c r="O57" s="49">
        <v>0</v>
      </c>
      <c r="P57" s="269">
        <v>34</v>
      </c>
      <c r="Q57" s="269">
        <v>0</v>
      </c>
      <c r="R57" s="269">
        <v>135</v>
      </c>
      <c r="S57" s="269">
        <v>61</v>
      </c>
      <c r="T57" s="269">
        <v>0</v>
      </c>
      <c r="U57" s="269">
        <v>73</v>
      </c>
      <c r="V57" s="269">
        <v>110</v>
      </c>
      <c r="W57" s="269">
        <v>110</v>
      </c>
      <c r="X57" s="269">
        <v>117</v>
      </c>
      <c r="Y57" s="269">
        <v>0</v>
      </c>
      <c r="Z57" s="269">
        <v>105</v>
      </c>
      <c r="AA57" s="269">
        <v>111</v>
      </c>
      <c r="AB57" s="269">
        <v>135</v>
      </c>
      <c r="AC57" s="269">
        <v>30</v>
      </c>
      <c r="AD57" s="269">
        <v>136</v>
      </c>
      <c r="AE57" s="269">
        <v>73</v>
      </c>
      <c r="AF57" s="269">
        <v>22</v>
      </c>
      <c r="AG57" s="269">
        <v>130</v>
      </c>
      <c r="AH57" s="269">
        <v>107</v>
      </c>
      <c r="AI57" s="269">
        <v>91</v>
      </c>
      <c r="AJ57" s="269">
        <v>0</v>
      </c>
      <c r="AK57" s="269">
        <v>0</v>
      </c>
      <c r="AL57" s="269">
        <v>118</v>
      </c>
      <c r="AM57" s="269">
        <v>28</v>
      </c>
      <c r="AN57" s="269">
        <v>93</v>
      </c>
      <c r="AO57" s="269">
        <v>0</v>
      </c>
      <c r="AP57" s="269">
        <v>0</v>
      </c>
      <c r="AQ57" s="269">
        <v>37</v>
      </c>
      <c r="AR57" s="269">
        <v>96</v>
      </c>
      <c r="AS57" s="269">
        <v>116</v>
      </c>
      <c r="AT57" s="269">
        <v>59</v>
      </c>
      <c r="AU57" s="269">
        <v>127</v>
      </c>
      <c r="AV57" s="269">
        <v>122</v>
      </c>
      <c r="AW57" s="269">
        <v>0</v>
      </c>
      <c r="AX57" s="269">
        <v>59</v>
      </c>
      <c r="AY57" s="269">
        <v>0</v>
      </c>
      <c r="AZ57" s="269">
        <v>60</v>
      </c>
      <c r="BA57" s="269">
        <v>0</v>
      </c>
      <c r="BB57" s="269">
        <v>132</v>
      </c>
      <c r="BC57" s="269">
        <v>0</v>
      </c>
      <c r="BD57" s="269">
        <v>57</v>
      </c>
      <c r="BE57" s="269">
        <v>78</v>
      </c>
      <c r="BF57" s="269">
        <v>76</v>
      </c>
      <c r="BG57" s="269">
        <v>119</v>
      </c>
      <c r="BH57" s="269">
        <v>0</v>
      </c>
      <c r="BI57" s="269">
        <v>0</v>
      </c>
      <c r="BJ57" s="269">
        <v>0</v>
      </c>
      <c r="BK57" s="49">
        <v>19</v>
      </c>
      <c r="BL57" s="269">
        <v>84</v>
      </c>
      <c r="BM57" s="269">
        <v>99</v>
      </c>
      <c r="BN57" s="269">
        <v>81</v>
      </c>
      <c r="BO57" s="269">
        <v>43</v>
      </c>
      <c r="BP57" s="269">
        <v>0</v>
      </c>
      <c r="BQ57" s="269">
        <v>0</v>
      </c>
      <c r="BR57" s="269">
        <v>105</v>
      </c>
      <c r="BS57" s="269">
        <v>79</v>
      </c>
      <c r="BT57" s="269">
        <v>61</v>
      </c>
      <c r="BU57" s="269">
        <v>0</v>
      </c>
      <c r="BV57" s="269">
        <v>0</v>
      </c>
      <c r="BW57" s="269">
        <v>37</v>
      </c>
      <c r="BX57" s="269">
        <v>100</v>
      </c>
      <c r="BY57" s="269">
        <v>100</v>
      </c>
      <c r="BZ57" s="269">
        <v>0</v>
      </c>
      <c r="CA57" s="269">
        <v>24</v>
      </c>
      <c r="CB57" s="49">
        <v>0</v>
      </c>
      <c r="CC57" s="269">
        <v>0</v>
      </c>
      <c r="CD57" s="269">
        <v>0</v>
      </c>
      <c r="CE57" s="269">
        <v>0</v>
      </c>
      <c r="CF57" s="269">
        <v>113</v>
      </c>
      <c r="CG57" s="269">
        <v>35</v>
      </c>
      <c r="CH57" s="269">
        <v>0</v>
      </c>
      <c r="CI57" s="269">
        <v>30</v>
      </c>
      <c r="CJ57" s="269">
        <v>0</v>
      </c>
      <c r="CK57" s="269">
        <v>119</v>
      </c>
      <c r="CL57" s="269">
        <v>0</v>
      </c>
      <c r="CM57" s="269">
        <v>0</v>
      </c>
      <c r="CN57" s="269">
        <v>96</v>
      </c>
      <c r="CO57" s="269">
        <v>105</v>
      </c>
      <c r="CP57" s="269">
        <v>68</v>
      </c>
      <c r="CQ57" s="269">
        <v>117</v>
      </c>
      <c r="CR57" s="269">
        <v>50</v>
      </c>
      <c r="CS57" s="269">
        <v>0</v>
      </c>
      <c r="CT57" s="269">
        <v>0</v>
      </c>
      <c r="CU57" s="269">
        <v>0</v>
      </c>
      <c r="CV57" s="269">
        <v>0</v>
      </c>
      <c r="CW57" s="269">
        <v>0</v>
      </c>
      <c r="CX57" s="269">
        <v>106</v>
      </c>
      <c r="CY57" s="269">
        <v>127</v>
      </c>
      <c r="CZ57" s="269">
        <v>172</v>
      </c>
      <c r="DA57" s="269">
        <v>92</v>
      </c>
      <c r="DB57" s="269">
        <v>53</v>
      </c>
      <c r="DC57" s="269">
        <v>53</v>
      </c>
      <c r="DD57" s="269">
        <v>0</v>
      </c>
      <c r="DE57" s="269">
        <v>82</v>
      </c>
      <c r="DF57" s="269">
        <v>112</v>
      </c>
      <c r="DG57" s="269">
        <v>100</v>
      </c>
      <c r="DH57" s="269">
        <v>73</v>
      </c>
      <c r="DI57" s="269">
        <v>95</v>
      </c>
      <c r="DJ57" s="269">
        <v>0</v>
      </c>
      <c r="DK57" s="269">
        <v>70</v>
      </c>
      <c r="DL57" s="269">
        <v>103</v>
      </c>
      <c r="DM57" s="49">
        <v>0</v>
      </c>
      <c r="DN57" s="269">
        <v>114</v>
      </c>
      <c r="DO57" s="269">
        <v>0</v>
      </c>
      <c r="DP57" s="269">
        <v>0</v>
      </c>
      <c r="DQ57" s="269">
        <v>100</v>
      </c>
      <c r="DR57" s="269">
        <v>0</v>
      </c>
      <c r="DS57" s="269">
        <v>0</v>
      </c>
      <c r="DT57" s="269">
        <v>104</v>
      </c>
      <c r="DU57" s="269">
        <v>118</v>
      </c>
      <c r="DV57" s="269">
        <v>106</v>
      </c>
      <c r="DW57" s="303">
        <v>120</v>
      </c>
      <c r="DX57" s="269">
        <v>33</v>
      </c>
      <c r="DY57" s="269">
        <v>122</v>
      </c>
      <c r="DZ57" s="269">
        <v>132</v>
      </c>
      <c r="EA57" s="269">
        <v>100</v>
      </c>
      <c r="EB57" s="269">
        <v>123</v>
      </c>
      <c r="EC57" s="269">
        <v>0</v>
      </c>
      <c r="ED57" s="269">
        <v>30</v>
      </c>
      <c r="EE57" s="269">
        <v>135</v>
      </c>
      <c r="EF57" s="269">
        <v>0</v>
      </c>
      <c r="EG57" s="269">
        <v>75</v>
      </c>
      <c r="EH57" s="269">
        <v>61</v>
      </c>
      <c r="EI57" s="269">
        <v>100</v>
      </c>
      <c r="EJ57" s="49">
        <v>94</v>
      </c>
      <c r="EK57" s="269">
        <v>122</v>
      </c>
      <c r="EL57" s="269">
        <v>119</v>
      </c>
      <c r="EM57" s="269">
        <v>123</v>
      </c>
      <c r="EN57" s="269">
        <v>49</v>
      </c>
      <c r="EO57" s="269">
        <v>0</v>
      </c>
      <c r="EP57" s="269">
        <v>77</v>
      </c>
      <c r="EQ57" s="269">
        <v>84</v>
      </c>
      <c r="ER57" s="269">
        <v>96</v>
      </c>
      <c r="ES57" s="269">
        <v>109</v>
      </c>
      <c r="ET57" s="269">
        <v>70</v>
      </c>
      <c r="EU57" s="269">
        <v>92</v>
      </c>
      <c r="EV57" s="269">
        <v>0</v>
      </c>
      <c r="EW57" s="269">
        <v>0</v>
      </c>
      <c r="EX57" s="269">
        <v>111</v>
      </c>
      <c r="EY57" s="269">
        <v>130</v>
      </c>
      <c r="EZ57" s="269">
        <v>0</v>
      </c>
      <c r="FA57" s="269">
        <v>77</v>
      </c>
      <c r="FB57" s="269">
        <v>107</v>
      </c>
      <c r="FC57" s="269">
        <v>50</v>
      </c>
      <c r="FD57" s="269">
        <v>45</v>
      </c>
      <c r="FE57" s="269">
        <v>134</v>
      </c>
      <c r="FF57" s="269">
        <v>119</v>
      </c>
      <c r="FG57" s="269">
        <v>90</v>
      </c>
      <c r="FH57" s="269">
        <v>76</v>
      </c>
      <c r="FI57" s="269">
        <v>0</v>
      </c>
      <c r="FJ57" s="269">
        <v>122</v>
      </c>
      <c r="FK57" s="269">
        <v>120</v>
      </c>
      <c r="FL57" s="269">
        <v>0</v>
      </c>
      <c r="FM57" s="269">
        <v>0</v>
      </c>
      <c r="FN57" s="269">
        <v>50</v>
      </c>
      <c r="FO57" s="269">
        <v>87</v>
      </c>
      <c r="FP57" s="269">
        <v>48</v>
      </c>
      <c r="FQ57" s="269">
        <v>96</v>
      </c>
      <c r="FR57" s="269">
        <v>125</v>
      </c>
      <c r="FS57" s="269">
        <v>99</v>
      </c>
      <c r="FT57" s="269">
        <v>31</v>
      </c>
      <c r="FU57" s="269">
        <v>113</v>
      </c>
      <c r="FV57" s="269">
        <v>0</v>
      </c>
      <c r="FW57" s="269">
        <v>0</v>
      </c>
      <c r="FX57" s="269">
        <v>0</v>
      </c>
      <c r="FY57" s="269">
        <v>134</v>
      </c>
      <c r="FZ57" s="269">
        <v>87</v>
      </c>
      <c r="GA57" s="269">
        <v>0</v>
      </c>
      <c r="GB57" s="269">
        <v>0</v>
      </c>
      <c r="GC57" s="269">
        <v>129</v>
      </c>
      <c r="GD57" s="269">
        <v>72</v>
      </c>
      <c r="GE57" s="49">
        <v>86</v>
      </c>
      <c r="GF57" s="269">
        <v>0</v>
      </c>
      <c r="GG57" s="269">
        <v>105</v>
      </c>
      <c r="GH57" s="269">
        <v>117</v>
      </c>
      <c r="GI57" s="269">
        <v>136</v>
      </c>
      <c r="GJ57" s="269">
        <v>98</v>
      </c>
      <c r="GK57" s="269">
        <v>36</v>
      </c>
      <c r="GL57" s="269">
        <v>135</v>
      </c>
      <c r="GM57" s="269">
        <v>116</v>
      </c>
      <c r="GN57" s="269">
        <v>109</v>
      </c>
      <c r="GO57" s="269">
        <v>108</v>
      </c>
      <c r="GP57" s="269">
        <v>47</v>
      </c>
      <c r="GQ57" s="303">
        <v>115</v>
      </c>
    </row>
    <row r="58" spans="1:214" ht="15.75">
      <c r="A58" s="106" t="s">
        <v>2724</v>
      </c>
      <c r="D58" s="56">
        <f t="shared" si="1"/>
        <v>10195</v>
      </c>
      <c r="E58" s="49">
        <v>90</v>
      </c>
      <c r="F58" s="269">
        <v>78</v>
      </c>
      <c r="G58" s="269">
        <v>103</v>
      </c>
      <c r="H58" s="269">
        <v>66</v>
      </c>
      <c r="I58" s="269">
        <v>69</v>
      </c>
      <c r="J58" s="269">
        <v>0</v>
      </c>
      <c r="K58" s="269">
        <v>135</v>
      </c>
      <c r="L58" s="269">
        <v>0</v>
      </c>
      <c r="M58" s="269">
        <v>0</v>
      </c>
      <c r="N58" s="269">
        <v>120</v>
      </c>
      <c r="O58" s="269">
        <v>35</v>
      </c>
      <c r="P58" s="269">
        <v>55</v>
      </c>
      <c r="Q58" s="269">
        <v>114</v>
      </c>
      <c r="R58" s="49">
        <v>0</v>
      </c>
      <c r="S58" s="269">
        <v>34</v>
      </c>
      <c r="T58" s="269">
        <v>0</v>
      </c>
      <c r="U58" s="269">
        <v>54</v>
      </c>
      <c r="V58" s="269">
        <v>78</v>
      </c>
      <c r="W58" s="269">
        <v>0</v>
      </c>
      <c r="X58" s="269">
        <v>75</v>
      </c>
      <c r="Y58" s="269">
        <v>0</v>
      </c>
      <c r="Z58" s="269">
        <v>126</v>
      </c>
      <c r="AA58" s="49">
        <v>0</v>
      </c>
      <c r="AB58" s="269">
        <v>130</v>
      </c>
      <c r="AC58" s="269">
        <v>90</v>
      </c>
      <c r="AD58" s="49">
        <v>6</v>
      </c>
      <c r="AE58" s="269">
        <v>85</v>
      </c>
      <c r="AF58" s="269">
        <v>125</v>
      </c>
      <c r="AG58" s="269">
        <v>64</v>
      </c>
      <c r="AH58" s="269">
        <v>109</v>
      </c>
      <c r="AI58" s="49">
        <v>7</v>
      </c>
      <c r="AJ58" s="269">
        <v>125</v>
      </c>
      <c r="AK58" s="269">
        <v>76</v>
      </c>
      <c r="AL58" s="49">
        <v>11</v>
      </c>
      <c r="AM58" s="269">
        <v>107</v>
      </c>
      <c r="AN58" s="269">
        <v>113</v>
      </c>
      <c r="AO58" s="269">
        <v>0</v>
      </c>
      <c r="AP58" s="269">
        <v>134</v>
      </c>
      <c r="AQ58" s="49">
        <v>8</v>
      </c>
      <c r="AR58" s="269">
        <v>115</v>
      </c>
      <c r="AS58" s="269">
        <v>41</v>
      </c>
      <c r="AT58" s="269">
        <v>82</v>
      </c>
      <c r="AU58" s="269">
        <v>0</v>
      </c>
      <c r="AV58" s="49">
        <v>0</v>
      </c>
      <c r="AW58" s="269">
        <v>0</v>
      </c>
      <c r="AX58" s="269">
        <v>120</v>
      </c>
      <c r="AY58" s="269">
        <v>0</v>
      </c>
      <c r="AZ58" s="269">
        <v>96</v>
      </c>
      <c r="BA58" s="269">
        <v>0</v>
      </c>
      <c r="BB58" s="269">
        <v>131</v>
      </c>
      <c r="BC58" s="269">
        <v>118</v>
      </c>
      <c r="BD58" s="269">
        <v>112</v>
      </c>
      <c r="BE58" s="269">
        <v>100</v>
      </c>
      <c r="BF58" s="269">
        <v>70</v>
      </c>
      <c r="BG58" s="269">
        <v>24</v>
      </c>
      <c r="BH58" s="269">
        <v>0</v>
      </c>
      <c r="BI58" s="269">
        <v>123</v>
      </c>
      <c r="BJ58" s="269">
        <v>96</v>
      </c>
      <c r="BK58" s="49">
        <v>12</v>
      </c>
      <c r="BL58" s="269">
        <v>68</v>
      </c>
      <c r="BM58" s="269">
        <v>49</v>
      </c>
      <c r="BN58" s="269">
        <v>95</v>
      </c>
      <c r="BO58" s="49">
        <v>19</v>
      </c>
      <c r="BP58" s="269">
        <v>0</v>
      </c>
      <c r="BQ58" s="269">
        <v>0</v>
      </c>
      <c r="BR58" s="269">
        <v>74</v>
      </c>
      <c r="BS58" s="269">
        <v>21</v>
      </c>
      <c r="BT58" s="269">
        <v>95</v>
      </c>
      <c r="BU58" s="269">
        <v>0</v>
      </c>
      <c r="BV58" s="269">
        <v>0</v>
      </c>
      <c r="BW58" s="269">
        <v>33</v>
      </c>
      <c r="BX58" s="269">
        <v>0</v>
      </c>
      <c r="BY58" s="269">
        <v>0</v>
      </c>
      <c r="BZ58" s="269">
        <v>0</v>
      </c>
      <c r="CA58" s="269">
        <v>96</v>
      </c>
      <c r="CB58" s="269">
        <v>110</v>
      </c>
      <c r="CC58" s="269">
        <v>126</v>
      </c>
      <c r="CD58" s="269">
        <v>0</v>
      </c>
      <c r="CE58" s="269">
        <v>0</v>
      </c>
      <c r="CF58" s="49">
        <v>5</v>
      </c>
      <c r="CG58" s="269">
        <v>32</v>
      </c>
      <c r="CH58" s="269">
        <v>133</v>
      </c>
      <c r="CI58" s="269">
        <v>124</v>
      </c>
      <c r="CJ58" s="269">
        <v>121</v>
      </c>
      <c r="CK58" s="269">
        <v>25</v>
      </c>
      <c r="CL58" s="269">
        <v>110</v>
      </c>
      <c r="CM58" s="269">
        <v>0</v>
      </c>
      <c r="CN58" s="269">
        <v>127</v>
      </c>
      <c r="CO58" s="269">
        <v>0</v>
      </c>
      <c r="CP58" s="269">
        <v>80</v>
      </c>
      <c r="CQ58" s="269">
        <v>61</v>
      </c>
      <c r="CR58" s="269">
        <v>43</v>
      </c>
      <c r="CS58" s="269">
        <v>105</v>
      </c>
      <c r="CT58" s="269">
        <v>0</v>
      </c>
      <c r="CU58" s="269">
        <v>0</v>
      </c>
      <c r="CV58" s="269">
        <v>0</v>
      </c>
      <c r="CW58" s="269">
        <v>0</v>
      </c>
      <c r="CX58" s="269">
        <v>120</v>
      </c>
      <c r="CY58" s="269">
        <v>59</v>
      </c>
      <c r="CZ58" s="269">
        <v>46</v>
      </c>
      <c r="DA58" s="269">
        <v>0</v>
      </c>
      <c r="DB58" s="269">
        <v>26</v>
      </c>
      <c r="DC58" s="269">
        <v>40</v>
      </c>
      <c r="DD58" s="269">
        <v>53</v>
      </c>
      <c r="DE58" s="49">
        <v>18</v>
      </c>
      <c r="DF58" s="269">
        <v>39</v>
      </c>
      <c r="DG58" s="49">
        <v>13</v>
      </c>
      <c r="DH58" s="269">
        <v>61</v>
      </c>
      <c r="DI58" s="269">
        <v>0</v>
      </c>
      <c r="DJ58" s="269">
        <v>129</v>
      </c>
      <c r="DK58" s="269">
        <v>21</v>
      </c>
      <c r="DL58" s="269">
        <v>0</v>
      </c>
      <c r="DM58" s="269">
        <v>49</v>
      </c>
      <c r="DN58" s="269">
        <v>83</v>
      </c>
      <c r="DO58" s="269">
        <v>0</v>
      </c>
      <c r="DP58" s="269">
        <v>0</v>
      </c>
      <c r="DQ58" s="49">
        <v>0</v>
      </c>
      <c r="DR58" s="269">
        <v>122</v>
      </c>
      <c r="DS58" s="269">
        <v>0</v>
      </c>
      <c r="DT58" s="269">
        <v>0</v>
      </c>
      <c r="DU58" s="269">
        <v>122</v>
      </c>
      <c r="DV58" s="269">
        <v>78</v>
      </c>
      <c r="DW58" s="303">
        <v>58</v>
      </c>
      <c r="DX58" s="269">
        <v>55</v>
      </c>
      <c r="DY58" s="269">
        <v>51</v>
      </c>
      <c r="DZ58" s="269">
        <v>78</v>
      </c>
      <c r="EA58" s="269">
        <v>44</v>
      </c>
      <c r="EB58" s="269">
        <v>23</v>
      </c>
      <c r="EC58" s="269">
        <v>136</v>
      </c>
      <c r="ED58" s="49">
        <v>0</v>
      </c>
      <c r="EE58" s="269">
        <v>52</v>
      </c>
      <c r="EF58" s="269">
        <v>126</v>
      </c>
      <c r="EG58" s="269">
        <v>121</v>
      </c>
      <c r="EH58" s="269">
        <v>54</v>
      </c>
      <c r="EI58" s="49">
        <v>89</v>
      </c>
      <c r="EJ58" s="269">
        <v>0</v>
      </c>
      <c r="EK58" s="49">
        <v>2</v>
      </c>
      <c r="EL58" s="269">
        <v>108</v>
      </c>
      <c r="EM58" s="49">
        <v>5</v>
      </c>
      <c r="EN58" s="269">
        <v>28</v>
      </c>
      <c r="EO58" s="269">
        <v>0</v>
      </c>
      <c r="EP58" s="269">
        <v>54</v>
      </c>
      <c r="EQ58" s="269">
        <v>0</v>
      </c>
      <c r="ER58" s="49">
        <v>17</v>
      </c>
      <c r="ES58" s="269">
        <v>74</v>
      </c>
      <c r="ET58" s="269">
        <v>0</v>
      </c>
      <c r="EU58" s="269">
        <v>49</v>
      </c>
      <c r="EV58" s="269">
        <v>0</v>
      </c>
      <c r="EW58" s="269">
        <v>0</v>
      </c>
      <c r="EX58" s="269">
        <v>56</v>
      </c>
      <c r="EY58" s="269">
        <v>48</v>
      </c>
      <c r="EZ58" s="269">
        <v>126</v>
      </c>
      <c r="FA58" s="269">
        <v>55</v>
      </c>
      <c r="FB58" s="269">
        <v>60</v>
      </c>
      <c r="FC58" s="269">
        <v>130</v>
      </c>
      <c r="FD58" s="269">
        <v>20</v>
      </c>
      <c r="FE58" s="269">
        <v>113</v>
      </c>
      <c r="FF58" s="269">
        <v>52</v>
      </c>
      <c r="FG58" s="269">
        <v>49</v>
      </c>
      <c r="FH58" s="269">
        <v>125</v>
      </c>
      <c r="FI58" s="269">
        <v>0</v>
      </c>
      <c r="FJ58" s="269">
        <v>0</v>
      </c>
      <c r="FK58" s="269">
        <v>0</v>
      </c>
      <c r="FL58" s="269">
        <v>130</v>
      </c>
      <c r="FM58" s="269">
        <v>0</v>
      </c>
      <c r="FN58" s="269">
        <v>124</v>
      </c>
      <c r="FO58" s="49">
        <v>93</v>
      </c>
      <c r="FP58" s="269">
        <v>67</v>
      </c>
      <c r="FQ58" s="49">
        <v>11</v>
      </c>
      <c r="FR58" s="49">
        <v>3</v>
      </c>
      <c r="FS58" s="49">
        <v>92</v>
      </c>
      <c r="FT58" s="269">
        <v>98</v>
      </c>
      <c r="FU58" s="269">
        <v>48</v>
      </c>
      <c r="FV58" s="269">
        <v>0</v>
      </c>
      <c r="FW58" s="269">
        <v>101</v>
      </c>
      <c r="FX58" s="269">
        <v>0</v>
      </c>
      <c r="FY58" s="269">
        <v>109</v>
      </c>
      <c r="FZ58" s="269">
        <v>45</v>
      </c>
      <c r="GA58" s="269">
        <v>0</v>
      </c>
      <c r="GB58" s="269">
        <v>0</v>
      </c>
      <c r="GC58" s="269">
        <v>104</v>
      </c>
      <c r="GD58" s="269">
        <v>83</v>
      </c>
      <c r="GE58" s="49">
        <v>19</v>
      </c>
      <c r="GF58" s="269">
        <v>0</v>
      </c>
      <c r="GG58" s="269">
        <v>27</v>
      </c>
      <c r="GH58" s="49">
        <v>0</v>
      </c>
      <c r="GI58" s="269">
        <v>52</v>
      </c>
      <c r="GJ58" s="269">
        <v>98</v>
      </c>
      <c r="GK58" s="269">
        <v>38</v>
      </c>
      <c r="GL58" s="269">
        <v>57</v>
      </c>
      <c r="GM58" s="269">
        <v>60</v>
      </c>
      <c r="GN58" s="49">
        <v>13</v>
      </c>
      <c r="GO58" s="269">
        <v>64</v>
      </c>
      <c r="GP58" s="269">
        <v>62</v>
      </c>
      <c r="GQ58" s="303">
        <v>46</v>
      </c>
    </row>
    <row r="59" spans="1:214" ht="15.75">
      <c r="A59" s="277" t="s">
        <v>2318</v>
      </c>
      <c r="D59" s="56">
        <f t="shared" si="1"/>
        <v>12796</v>
      </c>
      <c r="E59" s="269">
        <v>131</v>
      </c>
      <c r="F59" s="269">
        <v>111</v>
      </c>
      <c r="G59" s="269">
        <v>58</v>
      </c>
      <c r="H59" s="269">
        <v>128</v>
      </c>
      <c r="I59" s="269">
        <v>0</v>
      </c>
      <c r="J59" s="269">
        <v>112</v>
      </c>
      <c r="K59" s="269">
        <v>108</v>
      </c>
      <c r="L59" s="269">
        <v>0</v>
      </c>
      <c r="M59" s="269">
        <v>125</v>
      </c>
      <c r="N59" s="269">
        <v>130</v>
      </c>
      <c r="O59" s="269">
        <v>49</v>
      </c>
      <c r="P59" s="269">
        <v>118</v>
      </c>
      <c r="Q59" s="269">
        <v>0</v>
      </c>
      <c r="R59" s="269">
        <v>59</v>
      </c>
      <c r="S59" s="269">
        <v>120</v>
      </c>
      <c r="T59" s="269">
        <v>0</v>
      </c>
      <c r="U59" s="269">
        <v>48</v>
      </c>
      <c r="V59" s="49">
        <v>0</v>
      </c>
      <c r="W59" s="269">
        <v>134</v>
      </c>
      <c r="X59" s="269">
        <v>120</v>
      </c>
      <c r="Y59" s="269">
        <v>0</v>
      </c>
      <c r="Z59" s="269">
        <v>0</v>
      </c>
      <c r="AA59" s="269">
        <v>117</v>
      </c>
      <c r="AB59" s="269">
        <v>70</v>
      </c>
      <c r="AC59" s="269">
        <v>27</v>
      </c>
      <c r="AD59" s="269">
        <v>127</v>
      </c>
      <c r="AE59" s="269">
        <v>115</v>
      </c>
      <c r="AF59" s="269">
        <v>132</v>
      </c>
      <c r="AG59" s="269">
        <v>94</v>
      </c>
      <c r="AH59" s="269">
        <v>34</v>
      </c>
      <c r="AI59" s="269">
        <v>83</v>
      </c>
      <c r="AJ59" s="269">
        <v>114</v>
      </c>
      <c r="AK59" s="269">
        <v>105</v>
      </c>
      <c r="AL59" s="269">
        <v>92</v>
      </c>
      <c r="AM59" s="269">
        <v>114</v>
      </c>
      <c r="AN59" s="269">
        <v>49</v>
      </c>
      <c r="AO59" s="269">
        <v>0</v>
      </c>
      <c r="AP59" s="269">
        <v>0</v>
      </c>
      <c r="AQ59" s="49">
        <v>14</v>
      </c>
      <c r="AR59" s="269">
        <v>132</v>
      </c>
      <c r="AS59" s="269">
        <v>50</v>
      </c>
      <c r="AT59" s="269">
        <v>87</v>
      </c>
      <c r="AU59" s="269">
        <v>94</v>
      </c>
      <c r="AV59" s="49">
        <v>89</v>
      </c>
      <c r="AW59" s="269">
        <v>0</v>
      </c>
      <c r="AX59" s="269">
        <v>0</v>
      </c>
      <c r="AY59" s="269">
        <v>0</v>
      </c>
      <c r="AZ59" s="269">
        <v>68</v>
      </c>
      <c r="BA59" s="269">
        <v>0</v>
      </c>
      <c r="BB59" s="269">
        <v>64</v>
      </c>
      <c r="BC59" s="269">
        <v>0</v>
      </c>
      <c r="BD59" s="269">
        <v>72</v>
      </c>
      <c r="BE59" s="269">
        <v>42</v>
      </c>
      <c r="BF59" s="269">
        <v>102</v>
      </c>
      <c r="BG59" s="269">
        <v>52</v>
      </c>
      <c r="BH59" s="269">
        <v>115</v>
      </c>
      <c r="BI59" s="269">
        <v>0</v>
      </c>
      <c r="BJ59" s="269">
        <v>107</v>
      </c>
      <c r="BK59" s="269">
        <v>115</v>
      </c>
      <c r="BL59" s="269">
        <v>0</v>
      </c>
      <c r="BM59" s="269">
        <v>119</v>
      </c>
      <c r="BN59" s="269">
        <v>39</v>
      </c>
      <c r="BO59" s="269">
        <v>126</v>
      </c>
      <c r="BP59" s="269">
        <v>0</v>
      </c>
      <c r="BQ59" s="269">
        <v>0</v>
      </c>
      <c r="BR59" s="269">
        <v>107</v>
      </c>
      <c r="BS59" s="269">
        <v>83</v>
      </c>
      <c r="BT59" s="269">
        <v>35</v>
      </c>
      <c r="BU59" s="269">
        <v>110</v>
      </c>
      <c r="BV59" s="269">
        <v>0</v>
      </c>
      <c r="BW59" s="269">
        <v>104</v>
      </c>
      <c r="BX59" s="269">
        <v>0</v>
      </c>
      <c r="BY59" s="269">
        <v>0</v>
      </c>
      <c r="BZ59" s="269">
        <v>0</v>
      </c>
      <c r="CA59" s="269">
        <v>23</v>
      </c>
      <c r="CB59" s="269">
        <v>84</v>
      </c>
      <c r="CC59" s="269">
        <v>0</v>
      </c>
      <c r="CD59" s="269">
        <v>0</v>
      </c>
      <c r="CE59" s="269">
        <v>0</v>
      </c>
      <c r="CF59" s="269">
        <v>82</v>
      </c>
      <c r="CG59" s="269">
        <v>122</v>
      </c>
      <c r="CH59" s="269">
        <v>72</v>
      </c>
      <c r="CI59" s="269">
        <v>129</v>
      </c>
      <c r="CJ59" s="269">
        <v>68</v>
      </c>
      <c r="CK59" s="269">
        <v>120</v>
      </c>
      <c r="CL59" s="269">
        <v>0</v>
      </c>
      <c r="CM59" s="269">
        <v>0</v>
      </c>
      <c r="CN59" s="269">
        <v>66</v>
      </c>
      <c r="CO59" s="269">
        <v>0</v>
      </c>
      <c r="CP59" s="269">
        <v>39</v>
      </c>
      <c r="CQ59" s="269">
        <v>123</v>
      </c>
      <c r="CR59" s="269">
        <v>83</v>
      </c>
      <c r="CS59" s="269">
        <v>81</v>
      </c>
      <c r="CT59" s="269">
        <v>0</v>
      </c>
      <c r="CU59" s="269">
        <v>0</v>
      </c>
      <c r="CV59" s="269">
        <v>0</v>
      </c>
      <c r="CW59" s="269">
        <v>0</v>
      </c>
      <c r="CX59" s="269">
        <v>34</v>
      </c>
      <c r="CY59" s="269">
        <v>136</v>
      </c>
      <c r="CZ59" s="269">
        <v>86</v>
      </c>
      <c r="DA59" s="269">
        <v>133</v>
      </c>
      <c r="DB59" s="269">
        <v>115</v>
      </c>
      <c r="DC59" s="269">
        <v>131</v>
      </c>
      <c r="DD59" s="269">
        <v>134</v>
      </c>
      <c r="DE59" s="269">
        <v>111</v>
      </c>
      <c r="DF59" s="269">
        <v>136</v>
      </c>
      <c r="DG59" s="269">
        <v>114</v>
      </c>
      <c r="DH59" s="269">
        <v>67</v>
      </c>
      <c r="DI59" s="269">
        <v>0</v>
      </c>
      <c r="DJ59" s="269">
        <v>0</v>
      </c>
      <c r="DK59" s="269">
        <v>77</v>
      </c>
      <c r="DL59" s="269">
        <v>0</v>
      </c>
      <c r="DM59" s="269">
        <v>108</v>
      </c>
      <c r="DN59" s="269">
        <v>95</v>
      </c>
      <c r="DO59" s="269">
        <v>120</v>
      </c>
      <c r="DP59" s="269">
        <v>0</v>
      </c>
      <c r="DQ59" s="269">
        <v>110</v>
      </c>
      <c r="DR59" s="269">
        <v>0</v>
      </c>
      <c r="DS59" s="269">
        <v>0</v>
      </c>
      <c r="DT59" s="269">
        <v>114</v>
      </c>
      <c r="DU59" s="269">
        <v>125</v>
      </c>
      <c r="DV59" s="269">
        <v>113</v>
      </c>
      <c r="DW59" s="303">
        <v>52</v>
      </c>
      <c r="DX59" s="269">
        <v>102</v>
      </c>
      <c r="DY59" s="269">
        <v>83</v>
      </c>
      <c r="DZ59" s="269">
        <v>125</v>
      </c>
      <c r="EA59" s="269">
        <v>118</v>
      </c>
      <c r="EB59" s="269">
        <v>70</v>
      </c>
      <c r="EC59" s="269">
        <v>0</v>
      </c>
      <c r="ED59" s="269">
        <v>33</v>
      </c>
      <c r="EE59" s="269">
        <v>127</v>
      </c>
      <c r="EF59" s="269">
        <v>0</v>
      </c>
      <c r="EG59" s="269">
        <v>85</v>
      </c>
      <c r="EH59" s="269">
        <v>115</v>
      </c>
      <c r="EI59" s="49">
        <v>0</v>
      </c>
      <c r="EJ59" s="269">
        <v>125</v>
      </c>
      <c r="EK59" s="269">
        <v>109</v>
      </c>
      <c r="EL59" s="269">
        <v>127</v>
      </c>
      <c r="EM59" s="269">
        <v>102</v>
      </c>
      <c r="EN59" s="269">
        <v>123</v>
      </c>
      <c r="EO59" s="269">
        <v>0</v>
      </c>
      <c r="EP59" s="269">
        <v>135</v>
      </c>
      <c r="EQ59" s="269">
        <v>0</v>
      </c>
      <c r="ER59" s="49">
        <v>86</v>
      </c>
      <c r="ES59" s="269">
        <v>120</v>
      </c>
      <c r="ET59" s="269">
        <v>124</v>
      </c>
      <c r="EU59" s="269">
        <v>105</v>
      </c>
      <c r="EV59" s="269">
        <v>0</v>
      </c>
      <c r="EW59" s="269">
        <v>0</v>
      </c>
      <c r="EX59" s="269">
        <v>109</v>
      </c>
      <c r="EY59" s="269">
        <v>118</v>
      </c>
      <c r="EZ59" s="269">
        <v>0</v>
      </c>
      <c r="FA59" s="269">
        <v>93</v>
      </c>
      <c r="FB59" s="269">
        <v>119</v>
      </c>
      <c r="FC59" s="49">
        <v>3</v>
      </c>
      <c r="FD59" s="269">
        <v>26</v>
      </c>
      <c r="FE59" s="269">
        <v>52</v>
      </c>
      <c r="FF59" s="269">
        <v>128</v>
      </c>
      <c r="FG59" s="269">
        <v>0</v>
      </c>
      <c r="FH59" s="269">
        <v>121</v>
      </c>
      <c r="FI59" s="269">
        <v>0</v>
      </c>
      <c r="FJ59" s="269">
        <v>67</v>
      </c>
      <c r="FK59" s="269">
        <v>131</v>
      </c>
      <c r="FL59" s="269">
        <v>50</v>
      </c>
      <c r="FM59" s="269">
        <v>126</v>
      </c>
      <c r="FN59" s="269">
        <v>113</v>
      </c>
      <c r="FO59" s="269">
        <v>0</v>
      </c>
      <c r="FP59" s="49">
        <v>11</v>
      </c>
      <c r="FQ59" s="269">
        <v>34</v>
      </c>
      <c r="FR59" s="269">
        <v>67</v>
      </c>
      <c r="FS59" s="269">
        <v>0</v>
      </c>
      <c r="FT59" s="49">
        <v>10</v>
      </c>
      <c r="FU59" s="269">
        <v>122</v>
      </c>
      <c r="FV59" s="269">
        <v>0</v>
      </c>
      <c r="FW59" s="269">
        <v>131</v>
      </c>
      <c r="FX59" s="269">
        <v>83</v>
      </c>
      <c r="FY59" s="269">
        <v>36</v>
      </c>
      <c r="FZ59" s="269">
        <v>124</v>
      </c>
      <c r="GA59" s="269">
        <v>0</v>
      </c>
      <c r="GB59" s="269">
        <v>123</v>
      </c>
      <c r="GC59" s="269">
        <v>0</v>
      </c>
      <c r="GD59" s="269">
        <v>0</v>
      </c>
      <c r="GE59" s="269">
        <v>23</v>
      </c>
      <c r="GF59" s="269">
        <v>0</v>
      </c>
      <c r="GG59" s="269">
        <v>134</v>
      </c>
      <c r="GH59" s="269">
        <v>0</v>
      </c>
      <c r="GI59" s="269">
        <v>108</v>
      </c>
      <c r="GJ59" s="269">
        <v>119</v>
      </c>
      <c r="GK59" s="269">
        <v>94</v>
      </c>
      <c r="GL59" s="49">
        <v>89</v>
      </c>
      <c r="GM59" s="49">
        <v>3</v>
      </c>
      <c r="GN59" s="269">
        <v>94</v>
      </c>
      <c r="GO59" s="269">
        <v>87</v>
      </c>
      <c r="GP59" s="49">
        <v>14</v>
      </c>
      <c r="GQ59" s="303">
        <v>67</v>
      </c>
    </row>
    <row r="60" spans="1:214" ht="15.75">
      <c r="A60" s="106" t="s">
        <v>3614</v>
      </c>
      <c r="D60" s="56">
        <f t="shared" si="1"/>
        <v>10718</v>
      </c>
      <c r="E60" s="269">
        <v>84</v>
      </c>
      <c r="F60" s="269">
        <v>60</v>
      </c>
      <c r="G60" s="269">
        <v>49</v>
      </c>
      <c r="H60" s="269">
        <v>96</v>
      </c>
      <c r="I60" s="269">
        <v>0</v>
      </c>
      <c r="J60" s="269">
        <v>0</v>
      </c>
      <c r="K60" s="269">
        <v>0</v>
      </c>
      <c r="L60" s="269">
        <v>0</v>
      </c>
      <c r="M60" s="49">
        <v>86</v>
      </c>
      <c r="N60" s="269">
        <v>0</v>
      </c>
      <c r="O60" s="269">
        <v>129</v>
      </c>
      <c r="P60" s="269">
        <v>81</v>
      </c>
      <c r="Q60" s="269">
        <v>0</v>
      </c>
      <c r="R60" s="269">
        <v>123</v>
      </c>
      <c r="S60" s="269">
        <v>122</v>
      </c>
      <c r="T60" s="269">
        <v>0</v>
      </c>
      <c r="U60" s="49">
        <v>6</v>
      </c>
      <c r="V60" s="49">
        <v>0</v>
      </c>
      <c r="W60" s="269">
        <v>0</v>
      </c>
      <c r="X60" s="269">
        <v>63</v>
      </c>
      <c r="Y60" s="269">
        <v>0</v>
      </c>
      <c r="Z60" s="269">
        <v>106</v>
      </c>
      <c r="AA60" s="269">
        <v>49</v>
      </c>
      <c r="AB60" s="269">
        <v>127</v>
      </c>
      <c r="AC60" s="269">
        <v>102</v>
      </c>
      <c r="AD60" s="269">
        <v>109</v>
      </c>
      <c r="AE60" s="269">
        <v>53</v>
      </c>
      <c r="AF60" s="269">
        <v>131</v>
      </c>
      <c r="AG60" s="269">
        <v>133</v>
      </c>
      <c r="AH60" s="269">
        <v>126</v>
      </c>
      <c r="AI60" s="269">
        <v>45</v>
      </c>
      <c r="AJ60" s="269">
        <v>0</v>
      </c>
      <c r="AK60" s="269">
        <v>85</v>
      </c>
      <c r="AL60" s="269">
        <v>109</v>
      </c>
      <c r="AM60" s="269">
        <v>80</v>
      </c>
      <c r="AN60" s="269">
        <v>107</v>
      </c>
      <c r="AO60" s="269">
        <v>0</v>
      </c>
      <c r="AP60" s="269">
        <v>0</v>
      </c>
      <c r="AQ60" s="269">
        <v>94</v>
      </c>
      <c r="AR60" s="269">
        <v>121</v>
      </c>
      <c r="AS60" s="269">
        <v>70</v>
      </c>
      <c r="AT60" s="269">
        <v>118</v>
      </c>
      <c r="AU60" s="269">
        <v>57</v>
      </c>
      <c r="AV60" s="269">
        <v>74</v>
      </c>
      <c r="AW60" s="269">
        <v>0</v>
      </c>
      <c r="AX60" s="269">
        <v>110</v>
      </c>
      <c r="AY60" s="269">
        <v>0</v>
      </c>
      <c r="AZ60" s="49">
        <v>16</v>
      </c>
      <c r="BA60" s="269">
        <v>0</v>
      </c>
      <c r="BB60" s="269">
        <v>135</v>
      </c>
      <c r="BC60" s="269">
        <v>0</v>
      </c>
      <c r="BD60" s="269">
        <v>127</v>
      </c>
      <c r="BE60" s="269">
        <v>28</v>
      </c>
      <c r="BF60" s="269">
        <v>47</v>
      </c>
      <c r="BG60" s="269">
        <v>94</v>
      </c>
      <c r="BH60" s="269">
        <v>0</v>
      </c>
      <c r="BI60" s="269">
        <v>115</v>
      </c>
      <c r="BJ60" s="269">
        <v>0</v>
      </c>
      <c r="BK60" s="269">
        <v>63</v>
      </c>
      <c r="BL60" s="269">
        <v>0</v>
      </c>
      <c r="BM60" s="269">
        <v>25</v>
      </c>
      <c r="BN60" s="269">
        <v>41</v>
      </c>
      <c r="BO60" s="269">
        <v>49</v>
      </c>
      <c r="BP60" s="269">
        <v>0</v>
      </c>
      <c r="BQ60" s="269">
        <v>0</v>
      </c>
      <c r="BR60" s="269">
        <v>105</v>
      </c>
      <c r="BS60" s="269">
        <v>88</v>
      </c>
      <c r="BT60" s="269">
        <v>74</v>
      </c>
      <c r="BU60" s="269">
        <v>0</v>
      </c>
      <c r="BV60" s="269">
        <v>0</v>
      </c>
      <c r="BW60" s="49">
        <v>16</v>
      </c>
      <c r="BX60" s="269">
        <v>118</v>
      </c>
      <c r="BY60" s="269">
        <v>97</v>
      </c>
      <c r="BZ60" s="269">
        <v>132</v>
      </c>
      <c r="CA60" s="269">
        <v>110</v>
      </c>
      <c r="CB60" s="269">
        <v>54</v>
      </c>
      <c r="CC60" s="269">
        <v>116</v>
      </c>
      <c r="CD60" s="269">
        <v>0</v>
      </c>
      <c r="CE60" s="269">
        <v>0</v>
      </c>
      <c r="CF60" s="269">
        <v>134</v>
      </c>
      <c r="CG60" s="269">
        <v>99</v>
      </c>
      <c r="CH60" s="269">
        <v>0</v>
      </c>
      <c r="CI60" s="269">
        <v>79</v>
      </c>
      <c r="CJ60" s="269">
        <v>71</v>
      </c>
      <c r="CK60" s="269">
        <v>107</v>
      </c>
      <c r="CL60" s="269">
        <v>128</v>
      </c>
      <c r="CM60" s="269">
        <v>107</v>
      </c>
      <c r="CN60" s="269">
        <v>96</v>
      </c>
      <c r="CO60" s="269">
        <v>110</v>
      </c>
      <c r="CP60" s="269">
        <v>0</v>
      </c>
      <c r="CQ60" s="269">
        <v>0</v>
      </c>
      <c r="CR60" s="269">
        <v>119</v>
      </c>
      <c r="CS60" s="269">
        <v>107</v>
      </c>
      <c r="CT60" s="269">
        <v>0</v>
      </c>
      <c r="CU60" s="269">
        <v>0</v>
      </c>
      <c r="CV60" s="269">
        <v>0</v>
      </c>
      <c r="CW60" s="269">
        <v>0</v>
      </c>
      <c r="CX60" s="269">
        <v>81</v>
      </c>
      <c r="CY60" s="269">
        <v>49</v>
      </c>
      <c r="CZ60" s="269">
        <v>45</v>
      </c>
      <c r="DA60" s="269">
        <v>0</v>
      </c>
      <c r="DB60" s="269">
        <v>72</v>
      </c>
      <c r="DC60" s="269">
        <v>21</v>
      </c>
      <c r="DD60" s="269">
        <v>78</v>
      </c>
      <c r="DE60" s="269">
        <v>99</v>
      </c>
      <c r="DF60" s="269">
        <v>61</v>
      </c>
      <c r="DG60" s="269">
        <v>41</v>
      </c>
      <c r="DH60" s="269">
        <v>40</v>
      </c>
      <c r="DI60" s="269">
        <v>0</v>
      </c>
      <c r="DJ60" s="269">
        <v>121</v>
      </c>
      <c r="DK60" s="269">
        <v>101</v>
      </c>
      <c r="DL60" s="269">
        <v>0</v>
      </c>
      <c r="DM60" s="269">
        <v>23</v>
      </c>
      <c r="DN60" s="269">
        <v>136</v>
      </c>
      <c r="DO60" s="269">
        <v>123</v>
      </c>
      <c r="DP60" s="269">
        <v>0</v>
      </c>
      <c r="DQ60" s="49">
        <v>0</v>
      </c>
      <c r="DR60" s="269">
        <v>0</v>
      </c>
      <c r="DS60" s="269">
        <v>0</v>
      </c>
      <c r="DT60" s="269">
        <v>0</v>
      </c>
      <c r="DU60" s="269">
        <v>102</v>
      </c>
      <c r="DV60" s="269">
        <v>0</v>
      </c>
      <c r="DW60" s="303">
        <v>154</v>
      </c>
      <c r="DX60" s="269">
        <v>101</v>
      </c>
      <c r="DY60" s="269">
        <v>41</v>
      </c>
      <c r="DZ60" s="269">
        <v>56</v>
      </c>
      <c r="EA60" s="269">
        <v>38</v>
      </c>
      <c r="EB60" s="269">
        <v>42</v>
      </c>
      <c r="EC60" s="269">
        <v>0</v>
      </c>
      <c r="ED60" s="269">
        <v>89</v>
      </c>
      <c r="EE60" s="269">
        <v>124</v>
      </c>
      <c r="EF60" s="269">
        <v>0</v>
      </c>
      <c r="EG60" s="269">
        <v>47</v>
      </c>
      <c r="EH60" s="269">
        <v>57</v>
      </c>
      <c r="EI60" s="269">
        <v>89</v>
      </c>
      <c r="EJ60" s="269">
        <v>43</v>
      </c>
      <c r="EK60" s="269">
        <v>93</v>
      </c>
      <c r="EL60" s="269">
        <v>108</v>
      </c>
      <c r="EM60" s="269">
        <v>55</v>
      </c>
      <c r="EN60" s="269">
        <v>45</v>
      </c>
      <c r="EO60" s="49">
        <v>0</v>
      </c>
      <c r="EP60" s="269">
        <v>71</v>
      </c>
      <c r="EQ60" s="269">
        <v>0</v>
      </c>
      <c r="ER60" s="269">
        <v>53</v>
      </c>
      <c r="ES60" s="269">
        <v>47</v>
      </c>
      <c r="ET60" s="269">
        <v>0</v>
      </c>
      <c r="EU60" s="269">
        <v>55</v>
      </c>
      <c r="EV60" s="269">
        <v>0</v>
      </c>
      <c r="EW60" s="269">
        <v>0</v>
      </c>
      <c r="EX60" s="49">
        <v>0</v>
      </c>
      <c r="EY60" s="49">
        <v>16</v>
      </c>
      <c r="EZ60" s="269">
        <v>0</v>
      </c>
      <c r="FA60" s="269">
        <v>36</v>
      </c>
      <c r="FB60" s="269">
        <v>0</v>
      </c>
      <c r="FC60" s="269">
        <v>96</v>
      </c>
      <c r="FD60" s="269">
        <v>85</v>
      </c>
      <c r="FE60" s="269">
        <v>110</v>
      </c>
      <c r="FF60" s="49">
        <v>0</v>
      </c>
      <c r="FG60" s="269">
        <v>103</v>
      </c>
      <c r="FH60" s="269">
        <v>76</v>
      </c>
      <c r="FI60" s="269">
        <v>0</v>
      </c>
      <c r="FJ60" s="269">
        <v>101</v>
      </c>
      <c r="FK60" s="269">
        <v>0</v>
      </c>
      <c r="FL60" s="269">
        <v>0</v>
      </c>
      <c r="FM60" s="269">
        <v>0</v>
      </c>
      <c r="FN60" s="269">
        <v>0</v>
      </c>
      <c r="FO60" s="269">
        <v>124</v>
      </c>
      <c r="FP60" s="269">
        <v>60</v>
      </c>
      <c r="FQ60" s="269">
        <v>111</v>
      </c>
      <c r="FR60" s="269">
        <v>93</v>
      </c>
      <c r="FS60" s="269">
        <v>100</v>
      </c>
      <c r="FT60" s="269">
        <v>79</v>
      </c>
      <c r="FU60" s="269">
        <v>64</v>
      </c>
      <c r="FV60" s="269">
        <v>0</v>
      </c>
      <c r="FW60" s="269">
        <v>0</v>
      </c>
      <c r="FX60" s="269">
        <v>43</v>
      </c>
      <c r="FY60" s="269">
        <v>126</v>
      </c>
      <c r="FZ60" s="49">
        <v>8</v>
      </c>
      <c r="GA60" s="269">
        <v>0</v>
      </c>
      <c r="GB60" s="269">
        <v>0</v>
      </c>
      <c r="GC60" s="269">
        <v>112</v>
      </c>
      <c r="GD60" s="269">
        <v>102</v>
      </c>
      <c r="GE60" s="269">
        <v>83</v>
      </c>
      <c r="GF60" s="269">
        <v>0</v>
      </c>
      <c r="GG60" s="269">
        <v>63</v>
      </c>
      <c r="GH60" s="49">
        <v>0</v>
      </c>
      <c r="GI60" s="269">
        <v>61</v>
      </c>
      <c r="GJ60" s="269">
        <v>112</v>
      </c>
      <c r="GK60" s="269">
        <v>76</v>
      </c>
      <c r="GL60" s="49">
        <v>15</v>
      </c>
      <c r="GM60" s="269">
        <v>33</v>
      </c>
      <c r="GN60" s="269">
        <v>78</v>
      </c>
      <c r="GO60" s="269">
        <v>59</v>
      </c>
      <c r="GP60" s="269">
        <v>37</v>
      </c>
      <c r="GQ60" s="303">
        <v>143</v>
      </c>
    </row>
    <row r="61" spans="1:214" ht="15.75">
      <c r="A61" s="106" t="s">
        <v>2707</v>
      </c>
      <c r="D61" s="56">
        <f t="shared" si="1"/>
        <v>11262</v>
      </c>
      <c r="E61" s="269">
        <v>118</v>
      </c>
      <c r="F61" s="269">
        <v>120</v>
      </c>
      <c r="G61" s="269">
        <v>119</v>
      </c>
      <c r="H61" s="269">
        <v>121</v>
      </c>
      <c r="I61" s="269">
        <v>0</v>
      </c>
      <c r="J61" s="269">
        <v>91</v>
      </c>
      <c r="K61" s="269">
        <v>102</v>
      </c>
      <c r="L61" s="269">
        <v>0</v>
      </c>
      <c r="M61" s="269">
        <v>132</v>
      </c>
      <c r="N61" s="269">
        <v>0</v>
      </c>
      <c r="O61" s="269">
        <v>36</v>
      </c>
      <c r="P61" s="269">
        <v>105</v>
      </c>
      <c r="Q61" s="269">
        <v>112</v>
      </c>
      <c r="R61" s="49">
        <v>0</v>
      </c>
      <c r="S61" s="269">
        <v>113</v>
      </c>
      <c r="T61" s="269">
        <v>0</v>
      </c>
      <c r="U61" s="269">
        <v>108</v>
      </c>
      <c r="V61" s="269">
        <v>78</v>
      </c>
      <c r="W61" s="269">
        <v>104</v>
      </c>
      <c r="X61" s="269">
        <v>104</v>
      </c>
      <c r="Y61" s="269">
        <v>0</v>
      </c>
      <c r="Z61" s="269">
        <v>0</v>
      </c>
      <c r="AA61" s="269">
        <v>128</v>
      </c>
      <c r="AB61" s="269">
        <v>85</v>
      </c>
      <c r="AC61" s="269">
        <v>112</v>
      </c>
      <c r="AD61" s="269">
        <v>74</v>
      </c>
      <c r="AE61" s="269">
        <v>135</v>
      </c>
      <c r="AF61" s="269">
        <v>20</v>
      </c>
      <c r="AG61" s="269">
        <v>117</v>
      </c>
      <c r="AH61" s="269">
        <v>71</v>
      </c>
      <c r="AI61" s="269">
        <v>27</v>
      </c>
      <c r="AJ61" s="269">
        <v>129</v>
      </c>
      <c r="AK61" s="269">
        <v>93</v>
      </c>
      <c r="AL61" s="269">
        <v>81</v>
      </c>
      <c r="AM61" s="269">
        <v>83</v>
      </c>
      <c r="AN61" s="269">
        <v>106</v>
      </c>
      <c r="AO61" s="269">
        <v>0</v>
      </c>
      <c r="AP61" s="269">
        <v>0</v>
      </c>
      <c r="AQ61" s="269">
        <v>24</v>
      </c>
      <c r="AR61" s="269">
        <v>79</v>
      </c>
      <c r="AS61" s="269">
        <v>53</v>
      </c>
      <c r="AT61" s="269">
        <v>64</v>
      </c>
      <c r="AU61" s="269">
        <v>99</v>
      </c>
      <c r="AV61" s="269">
        <v>124</v>
      </c>
      <c r="AW61" s="269">
        <v>0</v>
      </c>
      <c r="AX61" s="269">
        <v>76</v>
      </c>
      <c r="AY61" s="269">
        <v>0</v>
      </c>
      <c r="AZ61" s="269">
        <v>93</v>
      </c>
      <c r="BA61" s="269">
        <v>0</v>
      </c>
      <c r="BB61" s="269">
        <v>85</v>
      </c>
      <c r="BC61" s="269">
        <v>94</v>
      </c>
      <c r="BD61" s="49">
        <v>15</v>
      </c>
      <c r="BE61" s="269">
        <v>98</v>
      </c>
      <c r="BF61" s="269">
        <v>58</v>
      </c>
      <c r="BG61" s="269">
        <v>112</v>
      </c>
      <c r="BH61" s="269">
        <v>105</v>
      </c>
      <c r="BI61" s="269">
        <v>0</v>
      </c>
      <c r="BJ61" s="269">
        <v>127</v>
      </c>
      <c r="BK61" s="269">
        <v>50</v>
      </c>
      <c r="BL61" s="269">
        <v>0</v>
      </c>
      <c r="BM61" s="49">
        <v>18</v>
      </c>
      <c r="BN61" s="269">
        <v>82</v>
      </c>
      <c r="BO61" s="269">
        <v>58</v>
      </c>
      <c r="BP61" s="269">
        <v>0</v>
      </c>
      <c r="BQ61" s="269">
        <v>0</v>
      </c>
      <c r="BR61" s="269">
        <v>0</v>
      </c>
      <c r="BS61" s="269">
        <v>38</v>
      </c>
      <c r="BT61" s="269">
        <v>92</v>
      </c>
      <c r="BU61" s="269">
        <v>76</v>
      </c>
      <c r="BV61" s="269">
        <v>0</v>
      </c>
      <c r="BW61" s="49">
        <v>12</v>
      </c>
      <c r="BX61" s="269">
        <v>89</v>
      </c>
      <c r="BY61" s="269">
        <v>83</v>
      </c>
      <c r="BZ61" s="269">
        <v>0</v>
      </c>
      <c r="CA61" s="49">
        <v>4</v>
      </c>
      <c r="CB61" s="269">
        <v>53</v>
      </c>
      <c r="CC61" s="269">
        <v>0</v>
      </c>
      <c r="CD61" s="269">
        <v>0</v>
      </c>
      <c r="CE61" s="269">
        <v>0</v>
      </c>
      <c r="CF61" s="269">
        <v>90</v>
      </c>
      <c r="CG61" s="269">
        <v>83</v>
      </c>
      <c r="CH61" s="269">
        <v>0</v>
      </c>
      <c r="CI61" s="269">
        <v>112</v>
      </c>
      <c r="CJ61" s="49">
        <v>0</v>
      </c>
      <c r="CK61" s="269">
        <v>59</v>
      </c>
      <c r="CL61" s="269">
        <v>118</v>
      </c>
      <c r="CM61" s="269">
        <v>98</v>
      </c>
      <c r="CN61" s="269">
        <v>0</v>
      </c>
      <c r="CO61" s="269">
        <v>57</v>
      </c>
      <c r="CP61" s="269">
        <v>0</v>
      </c>
      <c r="CQ61" s="269">
        <v>105</v>
      </c>
      <c r="CR61" s="269">
        <v>132</v>
      </c>
      <c r="CS61" s="269">
        <v>73</v>
      </c>
      <c r="CT61" s="269">
        <v>0</v>
      </c>
      <c r="CU61" s="269">
        <v>0</v>
      </c>
      <c r="CV61" s="269">
        <v>0</v>
      </c>
      <c r="CW61" s="269">
        <v>0</v>
      </c>
      <c r="CX61" s="269">
        <v>30</v>
      </c>
      <c r="CY61" s="269">
        <v>129</v>
      </c>
      <c r="CZ61" s="269">
        <v>119</v>
      </c>
      <c r="DA61" s="269">
        <v>31</v>
      </c>
      <c r="DB61" s="49">
        <v>0</v>
      </c>
      <c r="DC61" s="49">
        <v>13</v>
      </c>
      <c r="DD61" s="269">
        <v>53</v>
      </c>
      <c r="DE61" s="269">
        <v>37</v>
      </c>
      <c r="DF61" s="269">
        <v>56</v>
      </c>
      <c r="DG61" s="269">
        <v>48</v>
      </c>
      <c r="DH61" s="49">
        <v>18</v>
      </c>
      <c r="DI61" s="269">
        <v>130</v>
      </c>
      <c r="DJ61" s="269">
        <v>0</v>
      </c>
      <c r="DK61" s="269">
        <v>130</v>
      </c>
      <c r="DL61" s="269">
        <v>133</v>
      </c>
      <c r="DM61" s="49">
        <v>15</v>
      </c>
      <c r="DN61" s="269">
        <v>38</v>
      </c>
      <c r="DO61" s="269">
        <v>0</v>
      </c>
      <c r="DP61" s="269">
        <v>0</v>
      </c>
      <c r="DQ61" s="269">
        <v>118</v>
      </c>
      <c r="DR61" s="269">
        <v>0</v>
      </c>
      <c r="DS61" s="269">
        <v>133</v>
      </c>
      <c r="DT61" s="269">
        <v>123</v>
      </c>
      <c r="DU61" s="269">
        <v>126</v>
      </c>
      <c r="DV61" s="269">
        <v>106</v>
      </c>
      <c r="DW61" s="303">
        <v>33</v>
      </c>
      <c r="DX61" s="269">
        <v>37</v>
      </c>
      <c r="DY61" s="269">
        <v>118</v>
      </c>
      <c r="DZ61" s="269">
        <v>124</v>
      </c>
      <c r="EA61" s="269">
        <v>126</v>
      </c>
      <c r="EB61" s="269">
        <v>74</v>
      </c>
      <c r="EC61" s="269">
        <v>0</v>
      </c>
      <c r="ED61" s="49">
        <v>0</v>
      </c>
      <c r="EE61" s="269">
        <v>114</v>
      </c>
      <c r="EF61" s="269">
        <v>0</v>
      </c>
      <c r="EG61" s="269">
        <v>130</v>
      </c>
      <c r="EH61" s="49">
        <v>0</v>
      </c>
      <c r="EI61" s="49">
        <v>0</v>
      </c>
      <c r="EJ61" s="269">
        <v>67</v>
      </c>
      <c r="EK61" s="269">
        <v>34</v>
      </c>
      <c r="EL61" s="269">
        <v>0</v>
      </c>
      <c r="EM61" s="269">
        <v>120</v>
      </c>
      <c r="EN61" s="269">
        <v>31</v>
      </c>
      <c r="EO61" s="269">
        <v>0</v>
      </c>
      <c r="EP61" s="269">
        <v>110</v>
      </c>
      <c r="EQ61" s="269">
        <v>132</v>
      </c>
      <c r="ER61" s="49">
        <v>7</v>
      </c>
      <c r="ES61" s="269">
        <v>78</v>
      </c>
      <c r="ET61" s="269">
        <v>107</v>
      </c>
      <c r="EU61" s="269">
        <v>134</v>
      </c>
      <c r="EV61" s="269">
        <v>0</v>
      </c>
      <c r="EW61" s="269">
        <v>0</v>
      </c>
      <c r="EX61" s="269">
        <v>133</v>
      </c>
      <c r="EY61" s="269">
        <v>121</v>
      </c>
      <c r="EZ61" s="269">
        <v>100</v>
      </c>
      <c r="FA61" s="49">
        <v>0</v>
      </c>
      <c r="FB61" s="269">
        <v>129</v>
      </c>
      <c r="FC61" s="49">
        <v>1</v>
      </c>
      <c r="FD61" s="269">
        <v>114</v>
      </c>
      <c r="FE61" s="269">
        <v>120</v>
      </c>
      <c r="FF61" s="269">
        <v>74</v>
      </c>
      <c r="FG61" s="269">
        <v>0</v>
      </c>
      <c r="FH61" s="49">
        <v>0</v>
      </c>
      <c r="FI61" s="269">
        <v>0</v>
      </c>
      <c r="FJ61" s="269">
        <v>76</v>
      </c>
      <c r="FK61" s="269">
        <v>42</v>
      </c>
      <c r="FL61" s="269">
        <v>45</v>
      </c>
      <c r="FM61" s="269">
        <v>113</v>
      </c>
      <c r="FN61" s="269">
        <v>0</v>
      </c>
      <c r="FO61" s="269">
        <v>0</v>
      </c>
      <c r="FP61" s="269">
        <v>61</v>
      </c>
      <c r="FQ61" s="269">
        <v>50</v>
      </c>
      <c r="FR61" s="269">
        <v>101</v>
      </c>
      <c r="FS61" s="269">
        <v>0</v>
      </c>
      <c r="FT61" s="269">
        <v>20</v>
      </c>
      <c r="FU61" s="269">
        <v>105</v>
      </c>
      <c r="FV61" s="269">
        <v>0</v>
      </c>
      <c r="FW61" s="269">
        <v>0</v>
      </c>
      <c r="FX61" s="269">
        <v>64</v>
      </c>
      <c r="FY61" s="269">
        <v>49</v>
      </c>
      <c r="FZ61" s="269">
        <v>101</v>
      </c>
      <c r="GA61" s="269">
        <v>0</v>
      </c>
      <c r="GB61" s="269">
        <v>0</v>
      </c>
      <c r="GC61" s="269">
        <v>0</v>
      </c>
      <c r="GD61" s="49">
        <v>0</v>
      </c>
      <c r="GE61" s="269">
        <v>36</v>
      </c>
      <c r="GF61" s="269">
        <v>0</v>
      </c>
      <c r="GG61" s="269">
        <v>125</v>
      </c>
      <c r="GH61" s="269">
        <v>99</v>
      </c>
      <c r="GI61" s="269">
        <v>132</v>
      </c>
      <c r="GJ61" s="269">
        <v>0</v>
      </c>
      <c r="GK61" s="49">
        <v>86</v>
      </c>
      <c r="GL61" s="269">
        <v>84</v>
      </c>
      <c r="GM61" s="269">
        <v>68</v>
      </c>
      <c r="GN61" s="269">
        <v>67</v>
      </c>
      <c r="GO61" s="269">
        <v>20</v>
      </c>
      <c r="GP61" s="269">
        <v>22</v>
      </c>
      <c r="GQ61" s="303">
        <v>30</v>
      </c>
    </row>
    <row r="62" spans="1:214" ht="15.75">
      <c r="A62" s="106" t="s">
        <v>700</v>
      </c>
      <c r="D62" s="56">
        <f t="shared" si="1"/>
        <v>11238</v>
      </c>
      <c r="E62" s="269">
        <v>0</v>
      </c>
      <c r="F62" s="269">
        <v>0</v>
      </c>
      <c r="G62" s="49">
        <v>16</v>
      </c>
      <c r="H62" s="269">
        <v>0</v>
      </c>
      <c r="I62" s="269">
        <v>135</v>
      </c>
      <c r="J62" s="269">
        <v>36</v>
      </c>
      <c r="K62" s="269">
        <v>0</v>
      </c>
      <c r="L62" s="269">
        <v>0</v>
      </c>
      <c r="M62" s="269">
        <v>0</v>
      </c>
      <c r="N62" s="269">
        <v>99</v>
      </c>
      <c r="O62" s="269">
        <v>27</v>
      </c>
      <c r="P62" s="269">
        <v>23</v>
      </c>
      <c r="Q62" s="269">
        <v>0</v>
      </c>
      <c r="R62" s="269">
        <v>128</v>
      </c>
      <c r="S62" s="269">
        <v>35</v>
      </c>
      <c r="T62" s="269">
        <v>0</v>
      </c>
      <c r="U62" s="269">
        <v>65</v>
      </c>
      <c r="V62" s="269">
        <v>81</v>
      </c>
      <c r="W62" s="269">
        <v>104</v>
      </c>
      <c r="X62" s="269">
        <v>47</v>
      </c>
      <c r="Y62" s="269">
        <v>0</v>
      </c>
      <c r="Z62" s="269">
        <v>128</v>
      </c>
      <c r="AA62" s="269">
        <v>75</v>
      </c>
      <c r="AB62" s="269">
        <v>79</v>
      </c>
      <c r="AC62" s="269">
        <v>14</v>
      </c>
      <c r="AD62" s="49">
        <v>3</v>
      </c>
      <c r="AE62" s="49">
        <v>0</v>
      </c>
      <c r="AF62" s="269">
        <v>47</v>
      </c>
      <c r="AG62" s="269">
        <v>0</v>
      </c>
      <c r="AH62" s="269">
        <v>20</v>
      </c>
      <c r="AI62" s="269">
        <v>115</v>
      </c>
      <c r="AJ62" s="269">
        <v>0</v>
      </c>
      <c r="AK62" s="269">
        <v>133</v>
      </c>
      <c r="AL62" s="269">
        <v>65</v>
      </c>
      <c r="AM62" s="269">
        <v>95</v>
      </c>
      <c r="AN62" s="269">
        <v>44</v>
      </c>
      <c r="AO62" s="269">
        <v>0</v>
      </c>
      <c r="AP62" s="269">
        <v>0</v>
      </c>
      <c r="AQ62" s="269">
        <v>109</v>
      </c>
      <c r="AR62" s="269">
        <v>26</v>
      </c>
      <c r="AS62" s="269">
        <v>40</v>
      </c>
      <c r="AT62" s="269">
        <v>128</v>
      </c>
      <c r="AU62" s="269">
        <v>99</v>
      </c>
      <c r="AV62" s="269">
        <v>36</v>
      </c>
      <c r="AW62" s="269">
        <v>0</v>
      </c>
      <c r="AX62" s="269">
        <v>106</v>
      </c>
      <c r="AY62" s="269">
        <v>0</v>
      </c>
      <c r="AZ62" s="269">
        <v>136</v>
      </c>
      <c r="BA62" s="269">
        <v>0</v>
      </c>
      <c r="BB62" s="269">
        <v>69</v>
      </c>
      <c r="BC62" s="269">
        <v>117</v>
      </c>
      <c r="BD62" s="269">
        <v>110</v>
      </c>
      <c r="BE62" s="269">
        <v>108</v>
      </c>
      <c r="BF62" s="269">
        <v>105</v>
      </c>
      <c r="BG62" s="49">
        <v>10</v>
      </c>
      <c r="BH62" s="269">
        <v>90</v>
      </c>
      <c r="BI62" s="269">
        <v>121</v>
      </c>
      <c r="BJ62" s="269">
        <v>0</v>
      </c>
      <c r="BK62" s="49">
        <v>0</v>
      </c>
      <c r="BL62" s="269">
        <v>57</v>
      </c>
      <c r="BM62" s="269">
        <v>133</v>
      </c>
      <c r="BN62" s="269">
        <v>110</v>
      </c>
      <c r="BO62" s="269">
        <v>97</v>
      </c>
      <c r="BP62" s="269">
        <v>0</v>
      </c>
      <c r="BQ62" s="269">
        <v>0</v>
      </c>
      <c r="BR62" s="269">
        <v>134</v>
      </c>
      <c r="BS62" s="269">
        <v>26</v>
      </c>
      <c r="BT62" s="269">
        <v>63</v>
      </c>
      <c r="BU62" s="269">
        <v>0</v>
      </c>
      <c r="BV62" s="269">
        <v>0</v>
      </c>
      <c r="BW62" s="49">
        <v>14</v>
      </c>
      <c r="BX62" s="269">
        <v>71</v>
      </c>
      <c r="BY62" s="269">
        <v>111</v>
      </c>
      <c r="BZ62" s="269">
        <v>122</v>
      </c>
      <c r="CA62" s="269">
        <v>49</v>
      </c>
      <c r="CB62" s="49">
        <v>13</v>
      </c>
      <c r="CC62" s="269">
        <v>0</v>
      </c>
      <c r="CD62" s="269">
        <v>0</v>
      </c>
      <c r="CE62" s="269">
        <v>0</v>
      </c>
      <c r="CF62" s="269">
        <v>39</v>
      </c>
      <c r="CG62" s="269">
        <v>44</v>
      </c>
      <c r="CH62" s="269">
        <v>95</v>
      </c>
      <c r="CI62" s="269">
        <v>115</v>
      </c>
      <c r="CJ62" s="269">
        <v>132</v>
      </c>
      <c r="CK62" s="49">
        <v>5</v>
      </c>
      <c r="CL62" s="269">
        <v>114</v>
      </c>
      <c r="CM62" s="269">
        <v>125</v>
      </c>
      <c r="CN62" s="269">
        <v>135</v>
      </c>
      <c r="CO62" s="269">
        <v>68</v>
      </c>
      <c r="CP62" s="269">
        <v>128</v>
      </c>
      <c r="CQ62" s="269">
        <v>83</v>
      </c>
      <c r="CR62" s="269">
        <v>44</v>
      </c>
      <c r="CS62" s="269">
        <v>131</v>
      </c>
      <c r="CT62" s="269">
        <v>0</v>
      </c>
      <c r="CU62" s="269">
        <v>0</v>
      </c>
      <c r="CV62" s="269">
        <v>0</v>
      </c>
      <c r="CW62" s="269">
        <v>129</v>
      </c>
      <c r="CX62" s="269">
        <v>135</v>
      </c>
      <c r="CY62" s="269">
        <v>69</v>
      </c>
      <c r="CZ62" s="269">
        <v>31</v>
      </c>
      <c r="DA62" s="269">
        <v>57</v>
      </c>
      <c r="DB62" s="269">
        <v>76</v>
      </c>
      <c r="DC62" s="269">
        <v>96</v>
      </c>
      <c r="DD62" s="269">
        <v>75</v>
      </c>
      <c r="DE62" s="49">
        <v>0</v>
      </c>
      <c r="DF62" s="269">
        <v>101</v>
      </c>
      <c r="DG62" s="269">
        <v>103</v>
      </c>
      <c r="DH62" s="49">
        <v>11</v>
      </c>
      <c r="DI62" s="269">
        <v>101</v>
      </c>
      <c r="DJ62" s="269">
        <v>0</v>
      </c>
      <c r="DK62" s="269">
        <v>82</v>
      </c>
      <c r="DL62" s="269">
        <v>0</v>
      </c>
      <c r="DM62" s="269">
        <v>105</v>
      </c>
      <c r="DN62" s="269">
        <v>48</v>
      </c>
      <c r="DO62" s="269">
        <v>0</v>
      </c>
      <c r="DP62" s="269">
        <v>0</v>
      </c>
      <c r="DQ62" s="269">
        <v>104</v>
      </c>
      <c r="DR62" s="269">
        <v>0</v>
      </c>
      <c r="DS62" s="269">
        <v>0</v>
      </c>
      <c r="DT62" s="269">
        <v>123</v>
      </c>
      <c r="DU62" s="269">
        <v>95</v>
      </c>
      <c r="DV62" s="269">
        <v>0</v>
      </c>
      <c r="DW62" s="303">
        <v>66</v>
      </c>
      <c r="DX62" s="269">
        <v>50</v>
      </c>
      <c r="DY62" s="269">
        <v>91</v>
      </c>
      <c r="DZ62" s="269">
        <v>49</v>
      </c>
      <c r="EA62" s="269">
        <v>73</v>
      </c>
      <c r="EB62" s="269">
        <v>23</v>
      </c>
      <c r="EC62" s="269">
        <v>0</v>
      </c>
      <c r="ED62" s="269">
        <v>42</v>
      </c>
      <c r="EE62" s="269">
        <v>25</v>
      </c>
      <c r="EF62" s="269">
        <v>0</v>
      </c>
      <c r="EG62" s="269">
        <v>66</v>
      </c>
      <c r="EH62" s="269">
        <v>0</v>
      </c>
      <c r="EI62" s="269">
        <v>121</v>
      </c>
      <c r="EJ62" s="49">
        <v>0</v>
      </c>
      <c r="EK62" s="269">
        <v>119</v>
      </c>
      <c r="EL62" s="269">
        <v>0</v>
      </c>
      <c r="EM62" s="269">
        <v>82</v>
      </c>
      <c r="EN62" s="269">
        <v>120</v>
      </c>
      <c r="EO62" s="269">
        <v>106</v>
      </c>
      <c r="EP62" s="269">
        <v>0</v>
      </c>
      <c r="EQ62" s="269">
        <v>60</v>
      </c>
      <c r="ER62" s="269">
        <v>135</v>
      </c>
      <c r="ES62" s="49">
        <v>19</v>
      </c>
      <c r="ET62" s="269">
        <v>77</v>
      </c>
      <c r="EU62" s="269">
        <v>112</v>
      </c>
      <c r="EV62" s="269">
        <v>129</v>
      </c>
      <c r="EW62" s="269">
        <v>0</v>
      </c>
      <c r="EX62" s="269">
        <v>118</v>
      </c>
      <c r="EY62" s="269">
        <v>92</v>
      </c>
      <c r="EZ62" s="269">
        <v>0</v>
      </c>
      <c r="FA62" s="269">
        <v>73</v>
      </c>
      <c r="FB62" s="269">
        <v>129</v>
      </c>
      <c r="FC62" s="269">
        <v>128</v>
      </c>
      <c r="FD62" s="269">
        <v>128</v>
      </c>
      <c r="FE62" s="269">
        <v>60</v>
      </c>
      <c r="FF62" s="269">
        <v>0</v>
      </c>
      <c r="FG62" s="269">
        <v>133</v>
      </c>
      <c r="FH62" s="269">
        <v>127</v>
      </c>
      <c r="FI62" s="269">
        <v>0</v>
      </c>
      <c r="FJ62" s="269">
        <v>97</v>
      </c>
      <c r="FK62" s="269">
        <v>67</v>
      </c>
      <c r="FL62" s="269">
        <v>91</v>
      </c>
      <c r="FM62" s="269">
        <v>0</v>
      </c>
      <c r="FN62" s="269">
        <v>64</v>
      </c>
      <c r="FO62" s="269">
        <v>110</v>
      </c>
      <c r="FP62" s="269">
        <v>50</v>
      </c>
      <c r="FQ62" s="269">
        <v>118</v>
      </c>
      <c r="FR62" s="269">
        <v>23</v>
      </c>
      <c r="FS62" s="269">
        <v>0</v>
      </c>
      <c r="FT62" s="49">
        <v>9</v>
      </c>
      <c r="FU62" s="269">
        <v>32</v>
      </c>
      <c r="FV62" s="269">
        <v>127</v>
      </c>
      <c r="FW62" s="49">
        <v>89</v>
      </c>
      <c r="FX62" s="269">
        <v>97</v>
      </c>
      <c r="FY62" s="269">
        <v>57</v>
      </c>
      <c r="FZ62" s="269">
        <v>118</v>
      </c>
      <c r="GA62" s="269">
        <v>131</v>
      </c>
      <c r="GB62" s="269">
        <v>87</v>
      </c>
      <c r="GC62" s="269">
        <v>0</v>
      </c>
      <c r="GD62" s="269">
        <v>59</v>
      </c>
      <c r="GE62" s="269">
        <v>53</v>
      </c>
      <c r="GF62" s="269">
        <v>0</v>
      </c>
      <c r="GG62" s="269">
        <v>90</v>
      </c>
      <c r="GH62" s="269">
        <v>0</v>
      </c>
      <c r="GI62" s="269">
        <v>70</v>
      </c>
      <c r="GJ62" s="269">
        <v>0</v>
      </c>
      <c r="GK62" s="269">
        <v>84</v>
      </c>
      <c r="GL62" s="49">
        <v>7</v>
      </c>
      <c r="GM62" s="49">
        <v>14</v>
      </c>
      <c r="GN62" s="269">
        <v>89</v>
      </c>
      <c r="GO62" s="49">
        <v>16</v>
      </c>
      <c r="GP62" s="49">
        <v>11</v>
      </c>
      <c r="GQ62" s="303">
        <v>2</v>
      </c>
    </row>
    <row r="63" spans="1:214" ht="15.75">
      <c r="A63" s="276" t="s">
        <v>21</v>
      </c>
      <c r="D63" s="56">
        <f t="shared" si="1"/>
        <v>11878</v>
      </c>
      <c r="E63" s="269">
        <v>106</v>
      </c>
      <c r="F63" s="269">
        <v>96</v>
      </c>
      <c r="G63" s="269">
        <v>124</v>
      </c>
      <c r="H63" s="269">
        <v>116</v>
      </c>
      <c r="I63" s="269">
        <v>0</v>
      </c>
      <c r="J63" s="269">
        <v>125</v>
      </c>
      <c r="K63" s="269">
        <v>92</v>
      </c>
      <c r="L63" s="269">
        <v>0</v>
      </c>
      <c r="M63" s="269">
        <v>112</v>
      </c>
      <c r="N63" s="269">
        <v>0</v>
      </c>
      <c r="O63" s="269">
        <v>109</v>
      </c>
      <c r="P63" s="269">
        <v>28</v>
      </c>
      <c r="Q63" s="269">
        <v>0</v>
      </c>
      <c r="R63" s="49">
        <v>0</v>
      </c>
      <c r="S63" s="49">
        <v>7</v>
      </c>
      <c r="T63" s="269">
        <v>0</v>
      </c>
      <c r="U63" s="269">
        <v>104</v>
      </c>
      <c r="V63" s="269">
        <v>122</v>
      </c>
      <c r="W63" s="269">
        <v>92</v>
      </c>
      <c r="X63" s="269">
        <v>70</v>
      </c>
      <c r="Y63" s="269">
        <v>0</v>
      </c>
      <c r="Z63" s="269">
        <v>41</v>
      </c>
      <c r="AA63" s="269">
        <v>107</v>
      </c>
      <c r="AB63" s="269">
        <v>119</v>
      </c>
      <c r="AC63" s="269">
        <v>98</v>
      </c>
      <c r="AD63" s="269">
        <v>115</v>
      </c>
      <c r="AE63" s="269">
        <v>98</v>
      </c>
      <c r="AF63" s="269">
        <v>101</v>
      </c>
      <c r="AG63" s="269">
        <v>124</v>
      </c>
      <c r="AH63" s="269">
        <v>118</v>
      </c>
      <c r="AI63" s="269">
        <v>64</v>
      </c>
      <c r="AJ63" s="269">
        <v>0</v>
      </c>
      <c r="AK63" s="269">
        <v>0</v>
      </c>
      <c r="AL63" s="269">
        <v>27</v>
      </c>
      <c r="AM63" s="49">
        <v>0</v>
      </c>
      <c r="AN63" s="269">
        <v>126</v>
      </c>
      <c r="AO63" s="269">
        <v>0</v>
      </c>
      <c r="AP63" s="269">
        <v>0</v>
      </c>
      <c r="AQ63" s="269">
        <v>78</v>
      </c>
      <c r="AR63" s="269">
        <v>62</v>
      </c>
      <c r="AS63" s="269">
        <v>102</v>
      </c>
      <c r="AT63" s="269">
        <v>0</v>
      </c>
      <c r="AU63" s="269">
        <v>94</v>
      </c>
      <c r="AV63" s="269">
        <v>121</v>
      </c>
      <c r="AW63" s="269">
        <v>0</v>
      </c>
      <c r="AX63" s="269">
        <v>76</v>
      </c>
      <c r="AY63" s="269">
        <v>0</v>
      </c>
      <c r="AZ63" s="269">
        <v>61</v>
      </c>
      <c r="BA63" s="269">
        <v>0</v>
      </c>
      <c r="BB63" s="269">
        <v>36</v>
      </c>
      <c r="BC63" s="269">
        <v>0</v>
      </c>
      <c r="BD63" s="269">
        <v>32</v>
      </c>
      <c r="BE63" s="269">
        <v>61</v>
      </c>
      <c r="BF63" s="49">
        <v>89</v>
      </c>
      <c r="BG63" s="269">
        <v>125</v>
      </c>
      <c r="BH63" s="269">
        <v>101</v>
      </c>
      <c r="BI63" s="269">
        <v>0</v>
      </c>
      <c r="BJ63" s="269">
        <v>90</v>
      </c>
      <c r="BK63" s="269">
        <v>55</v>
      </c>
      <c r="BL63" s="269">
        <v>108</v>
      </c>
      <c r="BM63" s="269">
        <v>94</v>
      </c>
      <c r="BN63" s="269">
        <v>68</v>
      </c>
      <c r="BO63" s="269">
        <v>101</v>
      </c>
      <c r="BP63" s="269">
        <v>0</v>
      </c>
      <c r="BQ63" s="269">
        <v>0</v>
      </c>
      <c r="BR63" s="269">
        <v>0</v>
      </c>
      <c r="BS63" s="269">
        <v>103</v>
      </c>
      <c r="BT63" s="269">
        <v>76</v>
      </c>
      <c r="BU63" s="49">
        <v>89</v>
      </c>
      <c r="BV63" s="269">
        <v>0</v>
      </c>
      <c r="BW63" s="269">
        <v>57</v>
      </c>
      <c r="BX63" s="269">
        <v>115</v>
      </c>
      <c r="BY63" s="269">
        <v>102</v>
      </c>
      <c r="BZ63" s="269">
        <v>0</v>
      </c>
      <c r="CA63" s="269">
        <v>116</v>
      </c>
      <c r="CB63" s="269">
        <v>68</v>
      </c>
      <c r="CC63" s="269">
        <v>0</v>
      </c>
      <c r="CD63" s="269">
        <v>0</v>
      </c>
      <c r="CE63" s="269">
        <v>0</v>
      </c>
      <c r="CF63" s="269">
        <v>96</v>
      </c>
      <c r="CG63" s="269">
        <v>85</v>
      </c>
      <c r="CH63" s="269">
        <v>0</v>
      </c>
      <c r="CI63" s="49">
        <v>21</v>
      </c>
      <c r="CJ63" s="269">
        <v>91</v>
      </c>
      <c r="CK63" s="269">
        <v>55</v>
      </c>
      <c r="CL63" s="269">
        <v>0</v>
      </c>
      <c r="CM63" s="269">
        <v>0</v>
      </c>
      <c r="CN63" s="269">
        <v>56</v>
      </c>
      <c r="CO63" s="269">
        <v>0</v>
      </c>
      <c r="CP63" s="269">
        <v>37</v>
      </c>
      <c r="CQ63" s="269">
        <v>105</v>
      </c>
      <c r="CR63" s="269">
        <v>100</v>
      </c>
      <c r="CS63" s="269">
        <v>90</v>
      </c>
      <c r="CT63" s="269">
        <v>0</v>
      </c>
      <c r="CU63" s="269">
        <v>0</v>
      </c>
      <c r="CV63" s="269">
        <v>0</v>
      </c>
      <c r="CW63" s="269">
        <v>0</v>
      </c>
      <c r="CX63" s="49">
        <v>0</v>
      </c>
      <c r="CY63" s="269">
        <v>123</v>
      </c>
      <c r="CZ63" s="269">
        <v>119</v>
      </c>
      <c r="DA63" s="269">
        <v>72</v>
      </c>
      <c r="DB63" s="269">
        <v>75</v>
      </c>
      <c r="DC63" s="269">
        <v>72</v>
      </c>
      <c r="DD63" s="49">
        <v>89</v>
      </c>
      <c r="DE63" s="269">
        <v>127</v>
      </c>
      <c r="DF63" s="49">
        <v>19</v>
      </c>
      <c r="DG63" s="269">
        <v>41</v>
      </c>
      <c r="DH63" s="269">
        <v>23</v>
      </c>
      <c r="DI63" s="269">
        <v>0</v>
      </c>
      <c r="DJ63" s="269">
        <v>131</v>
      </c>
      <c r="DK63" s="269">
        <v>99</v>
      </c>
      <c r="DL63" s="269">
        <v>126</v>
      </c>
      <c r="DM63" s="269">
        <v>40</v>
      </c>
      <c r="DN63" s="269">
        <v>109</v>
      </c>
      <c r="DO63" s="269">
        <v>112</v>
      </c>
      <c r="DP63" s="269">
        <v>0</v>
      </c>
      <c r="DQ63" s="269">
        <v>113</v>
      </c>
      <c r="DR63" s="269">
        <v>0</v>
      </c>
      <c r="DS63" s="269">
        <v>121</v>
      </c>
      <c r="DT63" s="269">
        <v>114</v>
      </c>
      <c r="DU63" s="269">
        <v>119</v>
      </c>
      <c r="DV63" s="269">
        <v>96</v>
      </c>
      <c r="DW63" s="303">
        <v>69</v>
      </c>
      <c r="DX63" s="49">
        <v>0</v>
      </c>
      <c r="DY63" s="269">
        <v>129</v>
      </c>
      <c r="DZ63" s="269">
        <v>133</v>
      </c>
      <c r="EA63" s="269">
        <v>104</v>
      </c>
      <c r="EB63" s="269">
        <v>110</v>
      </c>
      <c r="EC63" s="269">
        <v>0</v>
      </c>
      <c r="ED63" s="269">
        <v>60</v>
      </c>
      <c r="EE63" s="269">
        <v>60</v>
      </c>
      <c r="EF63" s="269">
        <v>0</v>
      </c>
      <c r="EG63" s="269">
        <v>103</v>
      </c>
      <c r="EH63" s="269">
        <v>0</v>
      </c>
      <c r="EI63" s="269">
        <v>0</v>
      </c>
      <c r="EJ63" s="269">
        <v>94</v>
      </c>
      <c r="EK63" s="269">
        <v>56</v>
      </c>
      <c r="EL63" s="269">
        <v>0</v>
      </c>
      <c r="EM63" s="269">
        <v>85</v>
      </c>
      <c r="EN63" s="269">
        <v>21</v>
      </c>
      <c r="EO63" s="269">
        <v>0</v>
      </c>
      <c r="EP63" s="269">
        <v>0</v>
      </c>
      <c r="EQ63" s="269">
        <v>126</v>
      </c>
      <c r="ER63" s="269">
        <v>42</v>
      </c>
      <c r="ES63" s="269">
        <v>129</v>
      </c>
      <c r="ET63" s="269">
        <v>0</v>
      </c>
      <c r="EU63" s="269">
        <v>105</v>
      </c>
      <c r="EV63" s="269">
        <v>111</v>
      </c>
      <c r="EW63" s="269">
        <v>0</v>
      </c>
      <c r="EX63" s="269">
        <v>109</v>
      </c>
      <c r="EY63" s="269">
        <v>114</v>
      </c>
      <c r="EZ63" s="269">
        <v>0</v>
      </c>
      <c r="FA63" s="269">
        <v>0</v>
      </c>
      <c r="FB63" s="269">
        <v>119</v>
      </c>
      <c r="FC63" s="269">
        <v>97</v>
      </c>
      <c r="FD63" s="269">
        <v>113</v>
      </c>
      <c r="FE63" s="269">
        <v>93</v>
      </c>
      <c r="FF63" s="269">
        <v>103</v>
      </c>
      <c r="FG63" s="269">
        <v>0</v>
      </c>
      <c r="FH63" s="269">
        <v>37</v>
      </c>
      <c r="FI63" s="269">
        <v>0</v>
      </c>
      <c r="FJ63" s="269">
        <v>76</v>
      </c>
      <c r="FK63" s="269">
        <v>121</v>
      </c>
      <c r="FL63" s="269">
        <v>53</v>
      </c>
      <c r="FM63" s="269">
        <v>0</v>
      </c>
      <c r="FN63" s="269">
        <v>94</v>
      </c>
      <c r="FO63" s="269">
        <v>0</v>
      </c>
      <c r="FP63" s="269">
        <v>52</v>
      </c>
      <c r="FQ63" s="269">
        <v>40</v>
      </c>
      <c r="FR63" s="269">
        <v>123</v>
      </c>
      <c r="FS63" s="269">
        <v>0</v>
      </c>
      <c r="FT63" s="269">
        <v>69</v>
      </c>
      <c r="FU63" s="49">
        <v>0</v>
      </c>
      <c r="FV63" s="269">
        <v>0</v>
      </c>
      <c r="FW63" s="269">
        <v>113</v>
      </c>
      <c r="FX63" s="269">
        <v>33</v>
      </c>
      <c r="FY63" s="269">
        <v>97</v>
      </c>
      <c r="FZ63" s="269">
        <v>96</v>
      </c>
      <c r="GA63" s="269">
        <v>0</v>
      </c>
      <c r="GB63" s="269">
        <v>116</v>
      </c>
      <c r="GC63" s="269">
        <v>0</v>
      </c>
      <c r="GD63" s="269">
        <v>0</v>
      </c>
      <c r="GE63" s="269">
        <v>107</v>
      </c>
      <c r="GF63" s="269">
        <v>0</v>
      </c>
      <c r="GG63" s="269">
        <v>120</v>
      </c>
      <c r="GH63" s="269">
        <v>124</v>
      </c>
      <c r="GI63" s="269">
        <v>108</v>
      </c>
      <c r="GJ63" s="269">
        <v>114</v>
      </c>
      <c r="GK63" s="269">
        <v>33</v>
      </c>
      <c r="GL63" s="269">
        <v>105</v>
      </c>
      <c r="GM63" s="269">
        <v>67</v>
      </c>
      <c r="GN63" s="269">
        <v>63</v>
      </c>
      <c r="GO63" s="269">
        <v>92</v>
      </c>
      <c r="GP63" s="269">
        <v>73</v>
      </c>
      <c r="GQ63" s="303">
        <v>70</v>
      </c>
    </row>
    <row r="64" spans="1:214" ht="15.75">
      <c r="A64" s="106" t="s">
        <v>141</v>
      </c>
      <c r="D64" s="56">
        <f t="shared" si="1"/>
        <v>9974</v>
      </c>
      <c r="E64" s="269">
        <v>0</v>
      </c>
      <c r="F64" s="269">
        <v>0</v>
      </c>
      <c r="G64" s="269">
        <v>84</v>
      </c>
      <c r="H64" s="269">
        <v>0</v>
      </c>
      <c r="I64" s="269">
        <v>0</v>
      </c>
      <c r="J64" s="269">
        <v>83</v>
      </c>
      <c r="K64" s="269">
        <v>0</v>
      </c>
      <c r="L64" s="269">
        <v>0</v>
      </c>
      <c r="M64" s="269">
        <v>0</v>
      </c>
      <c r="N64" s="269">
        <v>64</v>
      </c>
      <c r="O64" s="49">
        <v>0</v>
      </c>
      <c r="P64" s="269">
        <v>85</v>
      </c>
      <c r="Q64" s="269">
        <v>0</v>
      </c>
      <c r="R64" s="269">
        <v>36</v>
      </c>
      <c r="S64" s="269">
        <v>121</v>
      </c>
      <c r="T64" s="269">
        <v>0</v>
      </c>
      <c r="U64" s="269">
        <v>107</v>
      </c>
      <c r="V64" s="269">
        <v>29</v>
      </c>
      <c r="W64" s="269">
        <v>76</v>
      </c>
      <c r="X64" s="269">
        <v>48</v>
      </c>
      <c r="Y64" s="269">
        <v>0</v>
      </c>
      <c r="Z64" s="269">
        <v>67</v>
      </c>
      <c r="AA64" s="269">
        <v>69</v>
      </c>
      <c r="AB64" s="269">
        <v>56</v>
      </c>
      <c r="AC64" s="49">
        <v>18</v>
      </c>
      <c r="AD64" s="269">
        <v>94</v>
      </c>
      <c r="AE64" s="269">
        <v>128</v>
      </c>
      <c r="AF64" s="269">
        <v>37</v>
      </c>
      <c r="AG64" s="269">
        <v>121</v>
      </c>
      <c r="AH64" s="269">
        <v>123</v>
      </c>
      <c r="AI64" s="49">
        <v>3</v>
      </c>
      <c r="AJ64" s="269">
        <v>0</v>
      </c>
      <c r="AK64" s="269">
        <v>115</v>
      </c>
      <c r="AL64" s="49">
        <v>10</v>
      </c>
      <c r="AM64" s="269">
        <v>36</v>
      </c>
      <c r="AN64" s="269">
        <v>81</v>
      </c>
      <c r="AO64" s="269">
        <v>0</v>
      </c>
      <c r="AP64" s="269">
        <v>0</v>
      </c>
      <c r="AQ64" s="49">
        <v>16</v>
      </c>
      <c r="AR64" s="269">
        <v>83</v>
      </c>
      <c r="AS64" s="269">
        <v>100</v>
      </c>
      <c r="AT64" s="269">
        <v>55</v>
      </c>
      <c r="AU64" s="269">
        <v>126</v>
      </c>
      <c r="AV64" s="269">
        <v>78</v>
      </c>
      <c r="AW64" s="269">
        <v>0</v>
      </c>
      <c r="AX64" s="269">
        <v>95</v>
      </c>
      <c r="AY64" s="269">
        <v>0</v>
      </c>
      <c r="AZ64" s="269">
        <v>32</v>
      </c>
      <c r="BA64" s="269">
        <v>0</v>
      </c>
      <c r="BB64" s="269">
        <v>120</v>
      </c>
      <c r="BC64" s="269">
        <v>126</v>
      </c>
      <c r="BD64" s="269">
        <v>28</v>
      </c>
      <c r="BE64" s="269">
        <v>24</v>
      </c>
      <c r="BF64" s="49">
        <v>5</v>
      </c>
      <c r="BG64" s="269">
        <v>129</v>
      </c>
      <c r="BH64" s="269">
        <v>0</v>
      </c>
      <c r="BI64" s="269">
        <v>89</v>
      </c>
      <c r="BJ64" s="269">
        <v>0</v>
      </c>
      <c r="BK64" s="269">
        <v>98</v>
      </c>
      <c r="BL64" s="269">
        <v>0</v>
      </c>
      <c r="BM64" s="269">
        <v>65</v>
      </c>
      <c r="BN64" s="269">
        <v>27</v>
      </c>
      <c r="BO64" s="49">
        <v>0</v>
      </c>
      <c r="BP64" s="269">
        <v>0</v>
      </c>
      <c r="BQ64" s="269">
        <v>112</v>
      </c>
      <c r="BR64" s="269">
        <v>66</v>
      </c>
      <c r="BS64" s="269">
        <v>113</v>
      </c>
      <c r="BT64" s="269">
        <v>79</v>
      </c>
      <c r="BU64" s="269">
        <v>0</v>
      </c>
      <c r="BV64" s="269">
        <v>0</v>
      </c>
      <c r="BW64" s="269">
        <v>66</v>
      </c>
      <c r="BX64" s="269">
        <v>105</v>
      </c>
      <c r="BY64" s="269">
        <v>0</v>
      </c>
      <c r="BZ64" s="269">
        <v>0</v>
      </c>
      <c r="CA64" s="269">
        <v>102</v>
      </c>
      <c r="CB64" s="269">
        <v>136</v>
      </c>
      <c r="CC64" s="269">
        <v>0</v>
      </c>
      <c r="CD64" s="269">
        <v>0</v>
      </c>
      <c r="CE64" s="269">
        <v>0</v>
      </c>
      <c r="CF64" s="269">
        <v>94</v>
      </c>
      <c r="CG64" s="269">
        <v>92</v>
      </c>
      <c r="CH64" s="269">
        <v>0</v>
      </c>
      <c r="CI64" s="269">
        <v>72</v>
      </c>
      <c r="CJ64" s="269">
        <v>0</v>
      </c>
      <c r="CK64" s="269">
        <v>113</v>
      </c>
      <c r="CL64" s="269">
        <v>103</v>
      </c>
      <c r="CM64" s="49">
        <v>87</v>
      </c>
      <c r="CN64" s="269">
        <v>114</v>
      </c>
      <c r="CO64" s="269">
        <v>75</v>
      </c>
      <c r="CP64" s="269">
        <v>129</v>
      </c>
      <c r="CQ64" s="269">
        <v>0</v>
      </c>
      <c r="CR64" s="269">
        <v>39</v>
      </c>
      <c r="CS64" s="269">
        <v>0</v>
      </c>
      <c r="CT64" s="269">
        <v>0</v>
      </c>
      <c r="CU64" s="269">
        <v>0</v>
      </c>
      <c r="CV64" s="269">
        <v>0</v>
      </c>
      <c r="CW64" s="269">
        <v>0</v>
      </c>
      <c r="CX64" s="49">
        <v>91</v>
      </c>
      <c r="CY64" s="269">
        <v>43</v>
      </c>
      <c r="CZ64" s="269">
        <v>197</v>
      </c>
      <c r="DA64" s="269">
        <v>39</v>
      </c>
      <c r="DB64" s="269">
        <v>22</v>
      </c>
      <c r="DC64" s="269">
        <v>45</v>
      </c>
      <c r="DD64" s="269">
        <v>53</v>
      </c>
      <c r="DE64" s="269">
        <v>83</v>
      </c>
      <c r="DF64" s="269">
        <v>39</v>
      </c>
      <c r="DG64" s="49">
        <v>15</v>
      </c>
      <c r="DH64" s="269">
        <v>102</v>
      </c>
      <c r="DI64" s="269">
        <v>0</v>
      </c>
      <c r="DJ64" s="269">
        <v>92</v>
      </c>
      <c r="DK64" s="269">
        <v>81</v>
      </c>
      <c r="DL64" s="269">
        <v>83</v>
      </c>
      <c r="DM64" s="269">
        <v>56</v>
      </c>
      <c r="DN64" s="269">
        <v>120</v>
      </c>
      <c r="DO64" s="269">
        <v>0</v>
      </c>
      <c r="DP64" s="269">
        <v>0</v>
      </c>
      <c r="DQ64" s="269">
        <v>94</v>
      </c>
      <c r="DR64" s="269">
        <v>0</v>
      </c>
      <c r="DS64" s="269">
        <v>127</v>
      </c>
      <c r="DT64" s="269">
        <v>93</v>
      </c>
      <c r="DU64" s="269">
        <v>79</v>
      </c>
      <c r="DV64" s="269">
        <v>0</v>
      </c>
      <c r="DW64" s="303">
        <v>101</v>
      </c>
      <c r="DX64" s="269">
        <v>92</v>
      </c>
      <c r="DY64" s="269">
        <v>115</v>
      </c>
      <c r="DZ64" s="269">
        <v>121</v>
      </c>
      <c r="EA64" s="269">
        <v>116</v>
      </c>
      <c r="EB64" s="269">
        <v>136</v>
      </c>
      <c r="EC64" s="269">
        <v>0</v>
      </c>
      <c r="ED64" s="49">
        <v>0</v>
      </c>
      <c r="EE64" s="269">
        <v>93</v>
      </c>
      <c r="EF64" s="269">
        <v>0</v>
      </c>
      <c r="EG64" s="269">
        <v>69</v>
      </c>
      <c r="EH64" s="269">
        <v>0</v>
      </c>
      <c r="EI64" s="49">
        <v>0</v>
      </c>
      <c r="EJ64" s="269">
        <v>113</v>
      </c>
      <c r="EK64" s="49">
        <v>12</v>
      </c>
      <c r="EL64" s="269">
        <v>0</v>
      </c>
      <c r="EM64" s="49">
        <v>16</v>
      </c>
      <c r="EN64" s="269">
        <v>29</v>
      </c>
      <c r="EO64" s="269">
        <v>99</v>
      </c>
      <c r="EP64" s="269">
        <v>0</v>
      </c>
      <c r="EQ64" s="269">
        <v>121</v>
      </c>
      <c r="ER64" s="49">
        <v>8</v>
      </c>
      <c r="ES64" s="269">
        <v>98</v>
      </c>
      <c r="ET64" s="269">
        <v>92</v>
      </c>
      <c r="EU64" s="269">
        <v>83</v>
      </c>
      <c r="EV64" s="269">
        <v>0</v>
      </c>
      <c r="EW64" s="269">
        <v>0</v>
      </c>
      <c r="EX64" s="269">
        <v>101</v>
      </c>
      <c r="EY64" s="269">
        <v>102</v>
      </c>
      <c r="EZ64" s="269">
        <v>0</v>
      </c>
      <c r="FA64" s="49">
        <v>0</v>
      </c>
      <c r="FB64" s="49">
        <v>96</v>
      </c>
      <c r="FC64" s="49">
        <v>16</v>
      </c>
      <c r="FD64" s="49">
        <v>14</v>
      </c>
      <c r="FE64" s="269">
        <v>83</v>
      </c>
      <c r="FF64" s="269">
        <v>92</v>
      </c>
      <c r="FG64" s="269">
        <v>0</v>
      </c>
      <c r="FH64" s="49">
        <v>0</v>
      </c>
      <c r="FI64" s="269">
        <v>0</v>
      </c>
      <c r="FJ64" s="269">
        <v>35</v>
      </c>
      <c r="FK64" s="49">
        <v>0</v>
      </c>
      <c r="FL64" s="269">
        <v>0</v>
      </c>
      <c r="FM64" s="269">
        <v>0</v>
      </c>
      <c r="FN64" s="269">
        <v>43</v>
      </c>
      <c r="FO64" s="269">
        <v>0</v>
      </c>
      <c r="FP64" s="269">
        <v>92</v>
      </c>
      <c r="FQ64" s="49">
        <v>8</v>
      </c>
      <c r="FR64" s="269">
        <v>116</v>
      </c>
      <c r="FS64" s="269">
        <v>0</v>
      </c>
      <c r="FT64" s="269">
        <v>123</v>
      </c>
      <c r="FU64" s="49">
        <v>0</v>
      </c>
      <c r="FV64" s="269">
        <v>0</v>
      </c>
      <c r="FW64" s="269">
        <v>81</v>
      </c>
      <c r="FX64" s="269">
        <v>0</v>
      </c>
      <c r="FY64" s="269">
        <v>108</v>
      </c>
      <c r="FZ64" s="269">
        <v>73</v>
      </c>
      <c r="GA64" s="269">
        <v>0</v>
      </c>
      <c r="GB64" s="269">
        <v>0</v>
      </c>
      <c r="GC64" s="269">
        <v>0</v>
      </c>
      <c r="GD64" s="269">
        <v>51</v>
      </c>
      <c r="GE64" s="269">
        <v>112</v>
      </c>
      <c r="GF64" s="269">
        <v>0</v>
      </c>
      <c r="GG64" s="269">
        <v>101</v>
      </c>
      <c r="GH64" s="269">
        <v>111</v>
      </c>
      <c r="GI64" s="269">
        <v>110</v>
      </c>
      <c r="GJ64" s="269">
        <v>0</v>
      </c>
      <c r="GK64" s="269">
        <v>40</v>
      </c>
      <c r="GL64" s="269">
        <v>47</v>
      </c>
      <c r="GM64" s="269">
        <v>83</v>
      </c>
      <c r="GN64" s="269">
        <v>63</v>
      </c>
      <c r="GO64" s="269">
        <v>119</v>
      </c>
      <c r="GP64" s="269">
        <v>121</v>
      </c>
      <c r="GQ64" s="303">
        <v>81</v>
      </c>
    </row>
    <row r="65" spans="1:199" ht="15.75">
      <c r="A65" s="106" t="s">
        <v>2189</v>
      </c>
      <c r="D65" s="56">
        <f t="shared" si="1"/>
        <v>11161</v>
      </c>
      <c r="E65" s="269">
        <v>58</v>
      </c>
      <c r="F65" s="269">
        <v>126</v>
      </c>
      <c r="G65" s="49">
        <v>4</v>
      </c>
      <c r="H65" s="269">
        <v>81</v>
      </c>
      <c r="I65" s="49">
        <v>86</v>
      </c>
      <c r="J65" s="269">
        <v>48</v>
      </c>
      <c r="K65" s="269">
        <v>136</v>
      </c>
      <c r="L65" s="269">
        <v>0</v>
      </c>
      <c r="M65" s="269">
        <v>136</v>
      </c>
      <c r="N65" s="269">
        <v>115</v>
      </c>
      <c r="O65" s="269">
        <v>32</v>
      </c>
      <c r="P65" s="269">
        <v>50</v>
      </c>
      <c r="Q65" s="269">
        <v>136</v>
      </c>
      <c r="R65" s="269">
        <v>111</v>
      </c>
      <c r="S65" s="269">
        <v>131</v>
      </c>
      <c r="T65" s="269">
        <v>0</v>
      </c>
      <c r="U65" s="269">
        <v>94</v>
      </c>
      <c r="V65" s="269">
        <v>68</v>
      </c>
      <c r="W65" s="269">
        <v>0</v>
      </c>
      <c r="X65" s="269">
        <v>33</v>
      </c>
      <c r="Y65" s="269">
        <v>0</v>
      </c>
      <c r="Z65" s="269">
        <v>61</v>
      </c>
      <c r="AA65" s="269">
        <v>43</v>
      </c>
      <c r="AB65" s="269">
        <v>106</v>
      </c>
      <c r="AC65" s="269">
        <v>75</v>
      </c>
      <c r="AD65" s="49">
        <v>8</v>
      </c>
      <c r="AE65" s="269">
        <v>62</v>
      </c>
      <c r="AF65" s="49">
        <v>1</v>
      </c>
      <c r="AG65" s="269">
        <v>77</v>
      </c>
      <c r="AH65" s="269">
        <v>135</v>
      </c>
      <c r="AI65" s="269">
        <v>36</v>
      </c>
      <c r="AJ65" s="269">
        <v>0</v>
      </c>
      <c r="AK65" s="269">
        <v>88</v>
      </c>
      <c r="AL65" s="269">
        <v>110</v>
      </c>
      <c r="AM65" s="269">
        <v>22</v>
      </c>
      <c r="AN65" s="269">
        <v>118</v>
      </c>
      <c r="AO65" s="269">
        <v>108</v>
      </c>
      <c r="AP65" s="269">
        <v>100</v>
      </c>
      <c r="AQ65" s="49">
        <v>1</v>
      </c>
      <c r="AR65" s="49">
        <v>17</v>
      </c>
      <c r="AS65" s="269">
        <v>48</v>
      </c>
      <c r="AT65" s="269">
        <v>94</v>
      </c>
      <c r="AU65" s="269">
        <v>33</v>
      </c>
      <c r="AV65" s="269">
        <v>22</v>
      </c>
      <c r="AW65" s="269">
        <v>125</v>
      </c>
      <c r="AX65" s="269">
        <v>0</v>
      </c>
      <c r="AY65" s="269">
        <v>135</v>
      </c>
      <c r="AZ65" s="49">
        <v>3</v>
      </c>
      <c r="BA65" s="269">
        <v>0</v>
      </c>
      <c r="BB65" s="269">
        <v>127</v>
      </c>
      <c r="BC65" s="269">
        <v>130</v>
      </c>
      <c r="BD65" s="269">
        <v>36</v>
      </c>
      <c r="BE65" s="49">
        <v>1</v>
      </c>
      <c r="BF65" s="49">
        <v>9</v>
      </c>
      <c r="BG65" s="269">
        <v>67</v>
      </c>
      <c r="BH65" s="269">
        <v>136</v>
      </c>
      <c r="BI65" s="269">
        <v>105</v>
      </c>
      <c r="BJ65" s="269">
        <v>94</v>
      </c>
      <c r="BK65" s="269">
        <v>36</v>
      </c>
      <c r="BL65" s="269">
        <v>129</v>
      </c>
      <c r="BM65" s="49">
        <v>4</v>
      </c>
      <c r="BN65" s="49">
        <v>1</v>
      </c>
      <c r="BO65" s="269">
        <v>61</v>
      </c>
      <c r="BP65" s="269">
        <v>0</v>
      </c>
      <c r="BQ65" s="269">
        <v>132</v>
      </c>
      <c r="BR65" s="269">
        <v>136</v>
      </c>
      <c r="BS65" s="269">
        <v>20</v>
      </c>
      <c r="BT65" s="49">
        <v>1</v>
      </c>
      <c r="BU65" s="269">
        <v>76</v>
      </c>
      <c r="BV65" s="269">
        <v>120</v>
      </c>
      <c r="BW65" s="49">
        <v>0</v>
      </c>
      <c r="BX65" s="269">
        <v>0</v>
      </c>
      <c r="BY65" s="269">
        <v>122</v>
      </c>
      <c r="BZ65" s="269">
        <v>0</v>
      </c>
      <c r="CA65" s="49">
        <v>5</v>
      </c>
      <c r="CB65" s="269">
        <v>100</v>
      </c>
      <c r="CC65" s="269">
        <v>0</v>
      </c>
      <c r="CD65" s="269">
        <v>0</v>
      </c>
      <c r="CE65" s="269">
        <v>0</v>
      </c>
      <c r="CF65" s="49">
        <v>3</v>
      </c>
      <c r="CG65" s="49">
        <v>1</v>
      </c>
      <c r="CH65" s="269">
        <v>76</v>
      </c>
      <c r="CI65" s="269">
        <v>131</v>
      </c>
      <c r="CJ65" s="269">
        <v>134</v>
      </c>
      <c r="CK65" s="49">
        <v>2</v>
      </c>
      <c r="CL65" s="269">
        <v>73</v>
      </c>
      <c r="CM65" s="269">
        <v>115</v>
      </c>
      <c r="CN65" s="269">
        <v>96</v>
      </c>
      <c r="CO65" s="269">
        <v>72</v>
      </c>
      <c r="CP65" s="269">
        <v>111</v>
      </c>
      <c r="CQ65" s="269">
        <v>83</v>
      </c>
      <c r="CR65" s="269">
        <v>35</v>
      </c>
      <c r="CS65" s="269">
        <v>121</v>
      </c>
      <c r="CT65" s="269">
        <v>0</v>
      </c>
      <c r="CU65" s="269">
        <v>136</v>
      </c>
      <c r="CV65" s="269">
        <v>0</v>
      </c>
      <c r="CW65" s="269">
        <v>131</v>
      </c>
      <c r="CX65" s="269">
        <v>121</v>
      </c>
      <c r="CY65" s="269">
        <v>27</v>
      </c>
      <c r="CZ65" s="49">
        <v>34</v>
      </c>
      <c r="DA65" s="269">
        <v>0</v>
      </c>
      <c r="DB65" s="269">
        <v>24</v>
      </c>
      <c r="DC65" s="269">
        <v>74</v>
      </c>
      <c r="DD65" s="49">
        <v>0</v>
      </c>
      <c r="DE65" s="269">
        <v>21</v>
      </c>
      <c r="DF65" s="269">
        <v>30</v>
      </c>
      <c r="DG65" s="269">
        <v>48</v>
      </c>
      <c r="DH65" s="49">
        <v>1</v>
      </c>
      <c r="DI65" s="269">
        <v>102</v>
      </c>
      <c r="DJ65" s="269">
        <v>135</v>
      </c>
      <c r="DK65" s="269">
        <v>36</v>
      </c>
      <c r="DL65" s="269">
        <v>0</v>
      </c>
      <c r="DM65" s="269">
        <v>64</v>
      </c>
      <c r="DN65" s="269">
        <v>65</v>
      </c>
      <c r="DO65" s="269">
        <v>131</v>
      </c>
      <c r="DP65" s="269">
        <v>101</v>
      </c>
      <c r="DQ65" s="49">
        <v>0</v>
      </c>
      <c r="DR65" s="269">
        <v>96</v>
      </c>
      <c r="DS65" s="269">
        <v>0</v>
      </c>
      <c r="DT65" s="269">
        <v>55</v>
      </c>
      <c r="DU65" s="269">
        <v>135</v>
      </c>
      <c r="DV65" s="269">
        <v>125</v>
      </c>
      <c r="DW65" s="303">
        <v>12</v>
      </c>
      <c r="DX65" s="269">
        <v>26</v>
      </c>
      <c r="DY65" s="269">
        <v>68</v>
      </c>
      <c r="DZ65" s="269">
        <v>33</v>
      </c>
      <c r="EA65" s="269">
        <v>85</v>
      </c>
      <c r="EB65" s="49">
        <v>0</v>
      </c>
      <c r="EC65" s="269">
        <v>0</v>
      </c>
      <c r="ED65" s="269">
        <v>25</v>
      </c>
      <c r="EE65" s="269">
        <v>129</v>
      </c>
      <c r="EF65" s="269">
        <v>0</v>
      </c>
      <c r="EG65" s="269">
        <v>128</v>
      </c>
      <c r="EH65" s="269">
        <v>103</v>
      </c>
      <c r="EI65" s="49">
        <v>0</v>
      </c>
      <c r="EJ65" s="269">
        <v>38</v>
      </c>
      <c r="EK65" s="269">
        <v>23</v>
      </c>
      <c r="EL65" s="269">
        <v>0</v>
      </c>
      <c r="EM65" s="269">
        <v>91</v>
      </c>
      <c r="EN65" s="49">
        <v>4</v>
      </c>
      <c r="EO65" s="49">
        <v>0</v>
      </c>
      <c r="EP65" s="269">
        <v>99</v>
      </c>
      <c r="EQ65" s="269">
        <v>62</v>
      </c>
      <c r="ER65" s="269">
        <v>39</v>
      </c>
      <c r="ES65" s="49">
        <v>1</v>
      </c>
      <c r="ET65" s="269">
        <v>119</v>
      </c>
      <c r="EU65" s="269">
        <v>62</v>
      </c>
      <c r="EV65" s="269">
        <v>115</v>
      </c>
      <c r="EW65" s="269">
        <v>0</v>
      </c>
      <c r="EX65" s="269">
        <v>0</v>
      </c>
      <c r="EY65" s="269">
        <v>57</v>
      </c>
      <c r="EZ65" s="269">
        <v>120</v>
      </c>
      <c r="FA65" s="269">
        <v>99</v>
      </c>
      <c r="FB65" s="269">
        <v>61</v>
      </c>
      <c r="FC65" s="269">
        <v>118</v>
      </c>
      <c r="FD65" s="269">
        <v>103</v>
      </c>
      <c r="FE65" s="269">
        <v>131</v>
      </c>
      <c r="FF65" s="269">
        <v>68</v>
      </c>
      <c r="FG65" s="269">
        <v>65</v>
      </c>
      <c r="FH65" s="269">
        <v>59</v>
      </c>
      <c r="FI65" s="269">
        <v>0</v>
      </c>
      <c r="FJ65" s="269">
        <v>0</v>
      </c>
      <c r="FK65" s="49">
        <v>0</v>
      </c>
      <c r="FL65" s="269">
        <v>128</v>
      </c>
      <c r="FM65" s="269">
        <v>0</v>
      </c>
      <c r="FN65" s="269">
        <v>68</v>
      </c>
      <c r="FO65" s="269">
        <v>75</v>
      </c>
      <c r="FP65" s="49">
        <v>11</v>
      </c>
      <c r="FQ65" s="269">
        <v>110</v>
      </c>
      <c r="FR65" s="49">
        <v>8</v>
      </c>
      <c r="FS65" s="49">
        <v>0</v>
      </c>
      <c r="FT65" s="49">
        <v>7</v>
      </c>
      <c r="FU65" s="269">
        <v>81</v>
      </c>
      <c r="FV65" s="269">
        <v>128</v>
      </c>
      <c r="FW65" s="269">
        <v>93</v>
      </c>
      <c r="FX65" s="269">
        <v>83</v>
      </c>
      <c r="FY65" s="49">
        <v>3</v>
      </c>
      <c r="FZ65" s="269">
        <v>102</v>
      </c>
      <c r="GA65" s="269">
        <v>0</v>
      </c>
      <c r="GB65" s="269">
        <v>127</v>
      </c>
      <c r="GC65" s="49">
        <v>0</v>
      </c>
      <c r="GD65" s="269">
        <v>91</v>
      </c>
      <c r="GE65" s="49">
        <v>2</v>
      </c>
      <c r="GF65" s="269">
        <v>0</v>
      </c>
      <c r="GG65" s="49">
        <v>0</v>
      </c>
      <c r="GH65" s="269">
        <v>83</v>
      </c>
      <c r="GI65" s="269">
        <v>49</v>
      </c>
      <c r="GJ65" s="269">
        <v>128</v>
      </c>
      <c r="GK65" s="269">
        <v>134</v>
      </c>
      <c r="GL65" s="49">
        <v>0</v>
      </c>
      <c r="GM65" s="49">
        <v>2</v>
      </c>
      <c r="GN65" s="49">
        <v>9</v>
      </c>
      <c r="GO65" s="49">
        <v>1</v>
      </c>
      <c r="GP65" s="49">
        <v>4</v>
      </c>
      <c r="GQ65" s="303">
        <v>25</v>
      </c>
    </row>
    <row r="66" spans="1:199" ht="15.75">
      <c r="A66" s="277" t="s">
        <v>1667</v>
      </c>
      <c r="D66" s="56">
        <f t="shared" si="1"/>
        <v>8947</v>
      </c>
      <c r="E66" s="269">
        <v>0</v>
      </c>
      <c r="F66" s="269">
        <v>122</v>
      </c>
      <c r="G66" s="269">
        <v>62</v>
      </c>
      <c r="H66" s="269">
        <v>73</v>
      </c>
      <c r="I66" s="269">
        <v>0</v>
      </c>
      <c r="J66" s="269">
        <v>25</v>
      </c>
      <c r="K66" s="269">
        <v>71</v>
      </c>
      <c r="L66" s="269">
        <v>0</v>
      </c>
      <c r="M66" s="269">
        <v>0</v>
      </c>
      <c r="N66" s="269">
        <v>131</v>
      </c>
      <c r="O66" s="269">
        <v>39</v>
      </c>
      <c r="P66" s="49">
        <v>89</v>
      </c>
      <c r="Q66" s="269">
        <v>0</v>
      </c>
      <c r="R66" s="49">
        <v>0</v>
      </c>
      <c r="S66" s="269">
        <v>73</v>
      </c>
      <c r="T66" s="269">
        <v>0</v>
      </c>
      <c r="U66" s="49">
        <v>3</v>
      </c>
      <c r="V66" s="49">
        <v>0</v>
      </c>
      <c r="W66" s="269">
        <v>0</v>
      </c>
      <c r="X66" s="269">
        <v>40</v>
      </c>
      <c r="Y66" s="269">
        <v>0</v>
      </c>
      <c r="Z66" s="269">
        <v>0</v>
      </c>
      <c r="AA66" s="269">
        <v>36</v>
      </c>
      <c r="AB66" s="269">
        <v>0</v>
      </c>
      <c r="AC66" s="269">
        <v>115</v>
      </c>
      <c r="AD66" s="269">
        <v>36</v>
      </c>
      <c r="AE66" s="269">
        <v>39</v>
      </c>
      <c r="AF66" s="49">
        <v>17</v>
      </c>
      <c r="AG66" s="269">
        <v>63</v>
      </c>
      <c r="AH66" s="269">
        <v>132</v>
      </c>
      <c r="AI66" s="269">
        <v>27</v>
      </c>
      <c r="AJ66" s="269">
        <v>0</v>
      </c>
      <c r="AK66" s="269">
        <v>125</v>
      </c>
      <c r="AL66" s="49">
        <v>86</v>
      </c>
      <c r="AM66" s="269">
        <v>85</v>
      </c>
      <c r="AN66" s="269">
        <v>93</v>
      </c>
      <c r="AO66" s="269">
        <v>109</v>
      </c>
      <c r="AP66" s="269">
        <v>101</v>
      </c>
      <c r="AQ66" s="269">
        <v>21</v>
      </c>
      <c r="AR66" s="269">
        <v>32</v>
      </c>
      <c r="AS66" s="269">
        <v>74</v>
      </c>
      <c r="AT66" s="269">
        <v>74</v>
      </c>
      <c r="AU66" s="269">
        <v>28</v>
      </c>
      <c r="AV66" s="269">
        <v>26</v>
      </c>
      <c r="AW66" s="269">
        <v>0</v>
      </c>
      <c r="AX66" s="269">
        <v>0</v>
      </c>
      <c r="AY66" s="269">
        <v>0</v>
      </c>
      <c r="AZ66" s="269">
        <v>50</v>
      </c>
      <c r="BA66" s="269">
        <v>0</v>
      </c>
      <c r="BB66" s="269">
        <v>95</v>
      </c>
      <c r="BC66" s="269">
        <v>105</v>
      </c>
      <c r="BD66" s="269">
        <v>68</v>
      </c>
      <c r="BE66" s="269">
        <v>90</v>
      </c>
      <c r="BF66" s="49">
        <v>10</v>
      </c>
      <c r="BG66" s="269">
        <v>103</v>
      </c>
      <c r="BH66" s="269">
        <v>0</v>
      </c>
      <c r="BI66" s="269">
        <v>0</v>
      </c>
      <c r="BJ66" s="269">
        <v>127</v>
      </c>
      <c r="BK66" s="269">
        <v>59</v>
      </c>
      <c r="BL66" s="269">
        <v>74</v>
      </c>
      <c r="BM66" s="49">
        <v>9</v>
      </c>
      <c r="BN66" s="269">
        <v>22</v>
      </c>
      <c r="BO66" s="269">
        <v>85</v>
      </c>
      <c r="BP66" s="269">
        <v>0</v>
      </c>
      <c r="BQ66" s="269">
        <v>132</v>
      </c>
      <c r="BR66" s="269">
        <v>129</v>
      </c>
      <c r="BS66" s="269">
        <v>111</v>
      </c>
      <c r="BT66" s="49">
        <v>8</v>
      </c>
      <c r="BU66" s="269">
        <v>0</v>
      </c>
      <c r="BV66" s="269">
        <v>131</v>
      </c>
      <c r="BW66" s="269">
        <v>29</v>
      </c>
      <c r="BX66" s="269">
        <v>100</v>
      </c>
      <c r="BY66" s="269">
        <v>131</v>
      </c>
      <c r="BZ66" s="269">
        <v>118</v>
      </c>
      <c r="CA66" s="49">
        <v>1</v>
      </c>
      <c r="CB66" s="269">
        <v>107</v>
      </c>
      <c r="CC66" s="269">
        <v>0</v>
      </c>
      <c r="CD66" s="269">
        <v>0</v>
      </c>
      <c r="CE66" s="269">
        <v>0</v>
      </c>
      <c r="CF66" s="49">
        <v>0</v>
      </c>
      <c r="CG66" s="49">
        <v>15</v>
      </c>
      <c r="CH66" s="269">
        <v>0</v>
      </c>
      <c r="CI66" s="269">
        <v>54</v>
      </c>
      <c r="CJ66" s="269">
        <v>127</v>
      </c>
      <c r="CK66" s="269">
        <v>29</v>
      </c>
      <c r="CL66" s="269">
        <v>135</v>
      </c>
      <c r="CM66" s="269">
        <v>117</v>
      </c>
      <c r="CN66" s="269">
        <v>127</v>
      </c>
      <c r="CO66" s="269">
        <v>60</v>
      </c>
      <c r="CP66" s="269">
        <v>91</v>
      </c>
      <c r="CQ66" s="269">
        <v>0</v>
      </c>
      <c r="CR66" s="269">
        <v>125</v>
      </c>
      <c r="CS66" s="269">
        <v>59</v>
      </c>
      <c r="CT66" s="269">
        <v>120</v>
      </c>
      <c r="CU66" s="269">
        <v>0</v>
      </c>
      <c r="CV66" s="269">
        <v>0</v>
      </c>
      <c r="CW66" s="269">
        <v>0</v>
      </c>
      <c r="CX66" s="269">
        <v>131</v>
      </c>
      <c r="CY66" s="269">
        <v>30</v>
      </c>
      <c r="CZ66" s="49">
        <v>16</v>
      </c>
      <c r="DA66" s="269">
        <v>51</v>
      </c>
      <c r="DB66" s="49">
        <v>0</v>
      </c>
      <c r="DC66" s="269">
        <v>41</v>
      </c>
      <c r="DD66" s="269">
        <v>37</v>
      </c>
      <c r="DE66" s="49">
        <v>0</v>
      </c>
      <c r="DF66" s="269">
        <v>28</v>
      </c>
      <c r="DG66" s="269">
        <v>56</v>
      </c>
      <c r="DH66" s="49">
        <v>2</v>
      </c>
      <c r="DI66" s="269">
        <v>106</v>
      </c>
      <c r="DJ66" s="269">
        <v>118</v>
      </c>
      <c r="DK66" s="269">
        <v>22</v>
      </c>
      <c r="DL66" s="269">
        <v>78</v>
      </c>
      <c r="DM66" s="269">
        <v>93</v>
      </c>
      <c r="DN66" s="269">
        <v>101</v>
      </c>
      <c r="DO66" s="269">
        <v>0</v>
      </c>
      <c r="DP66" s="269">
        <v>0</v>
      </c>
      <c r="DQ66" s="49">
        <v>0</v>
      </c>
      <c r="DR66" s="269">
        <v>96</v>
      </c>
      <c r="DS66" s="269">
        <v>121</v>
      </c>
      <c r="DT66" s="269">
        <v>0</v>
      </c>
      <c r="DU66" s="269">
        <v>96</v>
      </c>
      <c r="DV66" s="269">
        <v>0</v>
      </c>
      <c r="DW66" s="303">
        <v>2</v>
      </c>
      <c r="DX66" s="269">
        <v>28</v>
      </c>
      <c r="DY66" s="269">
        <v>98</v>
      </c>
      <c r="DZ66" s="269">
        <v>97</v>
      </c>
      <c r="EA66" s="49">
        <v>86</v>
      </c>
      <c r="EB66" s="49">
        <v>20</v>
      </c>
      <c r="EC66" s="269">
        <v>0</v>
      </c>
      <c r="ED66" s="269">
        <v>47</v>
      </c>
      <c r="EE66" s="49">
        <v>3</v>
      </c>
      <c r="EF66" s="269">
        <v>0</v>
      </c>
      <c r="EG66" s="269">
        <v>25</v>
      </c>
      <c r="EH66" s="269">
        <v>117</v>
      </c>
      <c r="EI66" s="269">
        <v>0</v>
      </c>
      <c r="EJ66" s="49">
        <v>0</v>
      </c>
      <c r="EK66" s="269">
        <v>26</v>
      </c>
      <c r="EL66" s="269">
        <v>95</v>
      </c>
      <c r="EM66" s="269">
        <v>64</v>
      </c>
      <c r="EN66" s="49">
        <v>9</v>
      </c>
      <c r="EO66" s="269">
        <v>111</v>
      </c>
      <c r="EP66" s="269">
        <v>0</v>
      </c>
      <c r="EQ66" s="269">
        <v>98</v>
      </c>
      <c r="ER66" s="49">
        <v>14</v>
      </c>
      <c r="ES66" s="49">
        <v>4</v>
      </c>
      <c r="ET66" s="269">
        <v>57</v>
      </c>
      <c r="EU66" s="269">
        <v>59</v>
      </c>
      <c r="EV66" s="269">
        <v>0</v>
      </c>
      <c r="EW66" s="269">
        <v>0</v>
      </c>
      <c r="EX66" s="49">
        <v>0</v>
      </c>
      <c r="EY66" s="269">
        <v>54</v>
      </c>
      <c r="EZ66" s="269">
        <v>0</v>
      </c>
      <c r="FA66" s="269">
        <v>48</v>
      </c>
      <c r="FB66" s="269">
        <v>0</v>
      </c>
      <c r="FC66" s="269">
        <v>90</v>
      </c>
      <c r="FD66" s="49">
        <v>1</v>
      </c>
      <c r="FE66" s="269">
        <v>102</v>
      </c>
      <c r="FF66" s="49">
        <v>0</v>
      </c>
      <c r="FG66" s="49">
        <v>86</v>
      </c>
      <c r="FH66" s="269">
        <v>49</v>
      </c>
      <c r="FI66" s="269">
        <v>0</v>
      </c>
      <c r="FJ66" s="269">
        <v>0</v>
      </c>
      <c r="FK66" s="269">
        <v>33</v>
      </c>
      <c r="FL66" s="269">
        <v>120</v>
      </c>
      <c r="FM66" s="269">
        <v>0</v>
      </c>
      <c r="FN66" s="269">
        <v>67</v>
      </c>
      <c r="FO66" s="269">
        <v>44</v>
      </c>
      <c r="FP66" s="49">
        <v>12</v>
      </c>
      <c r="FQ66" s="269">
        <v>46</v>
      </c>
      <c r="FR66" s="269">
        <v>22</v>
      </c>
      <c r="FS66" s="269">
        <v>82</v>
      </c>
      <c r="FT66" s="49">
        <v>1</v>
      </c>
      <c r="FU66" s="269">
        <v>31</v>
      </c>
      <c r="FV66" s="269">
        <v>96</v>
      </c>
      <c r="FW66" s="269">
        <v>59</v>
      </c>
      <c r="FX66" s="269">
        <v>0</v>
      </c>
      <c r="FY66" s="49">
        <v>2</v>
      </c>
      <c r="FZ66" s="269">
        <v>90</v>
      </c>
      <c r="GA66" s="269">
        <v>0</v>
      </c>
      <c r="GB66" s="269">
        <v>119</v>
      </c>
      <c r="GC66" s="269">
        <v>0</v>
      </c>
      <c r="GD66" s="269">
        <v>46</v>
      </c>
      <c r="GE66" s="49">
        <v>1</v>
      </c>
      <c r="GF66" s="269">
        <v>0</v>
      </c>
      <c r="GG66" s="269">
        <v>34</v>
      </c>
      <c r="GH66" s="269">
        <v>51</v>
      </c>
      <c r="GI66" s="269">
        <v>45</v>
      </c>
      <c r="GJ66" s="269">
        <v>0</v>
      </c>
      <c r="GK66" s="49">
        <v>0</v>
      </c>
      <c r="GL66" s="269">
        <v>20</v>
      </c>
      <c r="GM66" s="269">
        <v>29</v>
      </c>
      <c r="GN66" s="269">
        <v>102</v>
      </c>
      <c r="GO66" s="49">
        <v>19</v>
      </c>
      <c r="GP66" s="49">
        <v>8</v>
      </c>
      <c r="GQ66" s="303">
        <v>55</v>
      </c>
    </row>
    <row r="67" spans="1:199" ht="15.75">
      <c r="A67" s="276" t="s">
        <v>3615</v>
      </c>
      <c r="D67" s="56">
        <f t="shared" ref="D67:D98" si="2">SUM(E67:HQ67)</f>
        <v>10962</v>
      </c>
      <c r="E67" s="269">
        <v>126</v>
      </c>
      <c r="F67" s="269">
        <v>77</v>
      </c>
      <c r="G67" s="49">
        <v>2</v>
      </c>
      <c r="H67" s="269">
        <v>72</v>
      </c>
      <c r="I67" s="269">
        <v>0</v>
      </c>
      <c r="J67" s="269">
        <v>30</v>
      </c>
      <c r="K67" s="49">
        <v>92</v>
      </c>
      <c r="L67" s="269">
        <v>0</v>
      </c>
      <c r="M67" s="269">
        <v>100</v>
      </c>
      <c r="N67" s="269">
        <v>77</v>
      </c>
      <c r="O67" s="269">
        <v>104</v>
      </c>
      <c r="P67" s="269">
        <v>76</v>
      </c>
      <c r="Q67" s="269">
        <v>0</v>
      </c>
      <c r="R67" s="269">
        <v>86</v>
      </c>
      <c r="S67" s="269">
        <v>107</v>
      </c>
      <c r="T67" s="269">
        <v>0</v>
      </c>
      <c r="U67" s="269">
        <v>72</v>
      </c>
      <c r="V67" s="269">
        <v>63</v>
      </c>
      <c r="W67" s="269">
        <v>76</v>
      </c>
      <c r="X67" s="269">
        <v>129</v>
      </c>
      <c r="Y67" s="269">
        <v>0</v>
      </c>
      <c r="Z67" s="269">
        <v>117</v>
      </c>
      <c r="AA67" s="269">
        <v>135</v>
      </c>
      <c r="AB67" s="269">
        <v>105</v>
      </c>
      <c r="AC67" s="269">
        <v>50</v>
      </c>
      <c r="AD67" s="269">
        <v>77</v>
      </c>
      <c r="AE67" s="269">
        <v>53</v>
      </c>
      <c r="AF67" s="269">
        <v>48</v>
      </c>
      <c r="AG67" s="269">
        <v>0</v>
      </c>
      <c r="AH67" s="269">
        <v>34</v>
      </c>
      <c r="AI67" s="269">
        <v>40</v>
      </c>
      <c r="AJ67" s="269">
        <v>0</v>
      </c>
      <c r="AK67" s="269">
        <v>80</v>
      </c>
      <c r="AL67" s="269">
        <v>70</v>
      </c>
      <c r="AM67" s="269">
        <v>133</v>
      </c>
      <c r="AN67" s="269">
        <v>34</v>
      </c>
      <c r="AO67" s="269">
        <v>127</v>
      </c>
      <c r="AP67" s="269">
        <v>123</v>
      </c>
      <c r="AQ67" s="49">
        <v>86</v>
      </c>
      <c r="AR67" s="269">
        <v>129</v>
      </c>
      <c r="AS67" s="269">
        <v>23</v>
      </c>
      <c r="AT67" s="269">
        <v>88</v>
      </c>
      <c r="AU67" s="269">
        <v>74</v>
      </c>
      <c r="AV67" s="269">
        <v>130</v>
      </c>
      <c r="AW67" s="269">
        <v>0</v>
      </c>
      <c r="AX67" s="269">
        <v>116</v>
      </c>
      <c r="AY67" s="269">
        <v>0</v>
      </c>
      <c r="AZ67" s="269">
        <v>25</v>
      </c>
      <c r="BA67" s="269">
        <v>0</v>
      </c>
      <c r="BB67" s="269">
        <v>0</v>
      </c>
      <c r="BC67" s="269">
        <v>0</v>
      </c>
      <c r="BD67" s="269">
        <v>92</v>
      </c>
      <c r="BE67" s="269">
        <v>81</v>
      </c>
      <c r="BF67" s="269">
        <v>124</v>
      </c>
      <c r="BG67" s="269">
        <v>50</v>
      </c>
      <c r="BH67" s="269">
        <v>0</v>
      </c>
      <c r="BI67" s="269">
        <v>0</v>
      </c>
      <c r="BJ67" s="269">
        <v>87</v>
      </c>
      <c r="BK67" s="269">
        <v>103</v>
      </c>
      <c r="BL67" s="269">
        <v>0</v>
      </c>
      <c r="BM67" s="269">
        <v>86</v>
      </c>
      <c r="BN67" s="269">
        <v>88</v>
      </c>
      <c r="BO67" s="269">
        <v>54</v>
      </c>
      <c r="BP67" s="269">
        <v>0</v>
      </c>
      <c r="BQ67" s="269">
        <v>0</v>
      </c>
      <c r="BR67" s="269">
        <v>0</v>
      </c>
      <c r="BS67" s="269">
        <v>96</v>
      </c>
      <c r="BT67" s="269">
        <v>120</v>
      </c>
      <c r="BU67" s="269">
        <v>0</v>
      </c>
      <c r="BV67" s="269">
        <v>0</v>
      </c>
      <c r="BW67" s="269">
        <v>102</v>
      </c>
      <c r="BX67" s="269">
        <v>0</v>
      </c>
      <c r="BY67" s="269">
        <v>88</v>
      </c>
      <c r="BZ67" s="269">
        <v>0</v>
      </c>
      <c r="CA67" s="269">
        <v>42</v>
      </c>
      <c r="CB67" s="269">
        <v>31</v>
      </c>
      <c r="CC67" s="269">
        <v>0</v>
      </c>
      <c r="CD67" s="269">
        <v>0</v>
      </c>
      <c r="CE67" s="269">
        <v>0</v>
      </c>
      <c r="CF67" s="269">
        <v>66</v>
      </c>
      <c r="CG67" s="269">
        <v>75</v>
      </c>
      <c r="CH67" s="269">
        <v>87</v>
      </c>
      <c r="CI67" s="269">
        <v>26</v>
      </c>
      <c r="CJ67" s="49">
        <v>0</v>
      </c>
      <c r="CK67" s="269">
        <v>79</v>
      </c>
      <c r="CL67" s="269">
        <v>0</v>
      </c>
      <c r="CM67" s="269">
        <v>100</v>
      </c>
      <c r="CN67" s="269">
        <v>0</v>
      </c>
      <c r="CO67" s="49">
        <v>90</v>
      </c>
      <c r="CP67" s="269">
        <v>110</v>
      </c>
      <c r="CQ67" s="269">
        <v>0</v>
      </c>
      <c r="CR67" s="269">
        <v>102</v>
      </c>
      <c r="CS67" s="269">
        <v>0</v>
      </c>
      <c r="CT67" s="269">
        <v>0</v>
      </c>
      <c r="CU67" s="269">
        <v>0</v>
      </c>
      <c r="CV67" s="269">
        <v>0</v>
      </c>
      <c r="CW67" s="269">
        <v>0</v>
      </c>
      <c r="CX67" s="269">
        <v>35</v>
      </c>
      <c r="CY67" s="269">
        <v>39</v>
      </c>
      <c r="CZ67" s="269">
        <v>44</v>
      </c>
      <c r="DA67" s="269">
        <v>105</v>
      </c>
      <c r="DB67" s="269">
        <v>111</v>
      </c>
      <c r="DC67" s="269">
        <v>42</v>
      </c>
      <c r="DD67" s="269">
        <v>125</v>
      </c>
      <c r="DE67" s="269">
        <v>56</v>
      </c>
      <c r="DF67" s="269">
        <v>123</v>
      </c>
      <c r="DG67" s="269">
        <v>86</v>
      </c>
      <c r="DH67" s="269">
        <v>134</v>
      </c>
      <c r="DI67" s="269">
        <v>0</v>
      </c>
      <c r="DJ67" s="269">
        <v>39</v>
      </c>
      <c r="DK67" s="269">
        <v>133</v>
      </c>
      <c r="DL67" s="269">
        <v>0</v>
      </c>
      <c r="DM67" s="269">
        <v>41</v>
      </c>
      <c r="DN67" s="269">
        <v>46</v>
      </c>
      <c r="DO67" s="269">
        <v>0</v>
      </c>
      <c r="DP67" s="269">
        <v>0</v>
      </c>
      <c r="DQ67" s="269">
        <v>95</v>
      </c>
      <c r="DR67" s="269">
        <v>0</v>
      </c>
      <c r="DS67" s="269">
        <v>0</v>
      </c>
      <c r="DT67" s="269">
        <v>93</v>
      </c>
      <c r="DU67" s="269">
        <v>112</v>
      </c>
      <c r="DV67" s="49">
        <v>96</v>
      </c>
      <c r="DW67" s="303">
        <v>127</v>
      </c>
      <c r="DX67" s="269">
        <v>109</v>
      </c>
      <c r="DY67" s="269">
        <v>71</v>
      </c>
      <c r="DZ67" s="269">
        <v>41</v>
      </c>
      <c r="EA67" s="269">
        <v>57</v>
      </c>
      <c r="EB67" s="49">
        <v>89</v>
      </c>
      <c r="EC67" s="269">
        <v>0</v>
      </c>
      <c r="ED67" s="269">
        <v>60</v>
      </c>
      <c r="EE67" s="49">
        <v>12</v>
      </c>
      <c r="EF67" s="269">
        <v>0</v>
      </c>
      <c r="EG67" s="269">
        <v>63</v>
      </c>
      <c r="EH67" s="269">
        <v>71</v>
      </c>
      <c r="EI67" s="49">
        <v>0</v>
      </c>
      <c r="EJ67" s="269">
        <v>94</v>
      </c>
      <c r="EK67" s="269">
        <v>102</v>
      </c>
      <c r="EL67" s="269">
        <v>0</v>
      </c>
      <c r="EM67" s="269">
        <v>52</v>
      </c>
      <c r="EN67" s="269">
        <v>106</v>
      </c>
      <c r="EO67" s="49">
        <v>0</v>
      </c>
      <c r="EP67" s="269">
        <v>112</v>
      </c>
      <c r="EQ67" s="269">
        <v>0</v>
      </c>
      <c r="ER67" s="269">
        <v>87</v>
      </c>
      <c r="ES67" s="49">
        <v>18</v>
      </c>
      <c r="ET67" s="269">
        <v>58</v>
      </c>
      <c r="EU67" s="269">
        <v>83</v>
      </c>
      <c r="EV67" s="269">
        <v>0</v>
      </c>
      <c r="EW67" s="269">
        <v>0</v>
      </c>
      <c r="EX67" s="269">
        <v>90</v>
      </c>
      <c r="EY67" s="269">
        <v>73</v>
      </c>
      <c r="EZ67" s="269">
        <v>0</v>
      </c>
      <c r="FA67" s="269">
        <v>95</v>
      </c>
      <c r="FB67" s="269">
        <v>96</v>
      </c>
      <c r="FC67" s="269">
        <v>74</v>
      </c>
      <c r="FD67" s="49">
        <v>11</v>
      </c>
      <c r="FE67" s="49">
        <v>6</v>
      </c>
      <c r="FF67" s="269">
        <v>108</v>
      </c>
      <c r="FG67" s="269">
        <v>75</v>
      </c>
      <c r="FH67" s="269">
        <v>111</v>
      </c>
      <c r="FI67" s="269">
        <v>0</v>
      </c>
      <c r="FJ67" s="269">
        <v>72</v>
      </c>
      <c r="FK67" s="269">
        <v>0</v>
      </c>
      <c r="FL67" s="269">
        <v>0</v>
      </c>
      <c r="FM67" s="269">
        <v>0</v>
      </c>
      <c r="FN67" s="269">
        <v>97</v>
      </c>
      <c r="FO67" s="269">
        <v>115</v>
      </c>
      <c r="FP67" s="269">
        <v>82</v>
      </c>
      <c r="FQ67" s="269">
        <v>38</v>
      </c>
      <c r="FR67" s="269">
        <v>112</v>
      </c>
      <c r="FS67" s="269">
        <v>108</v>
      </c>
      <c r="FT67" s="269">
        <v>30</v>
      </c>
      <c r="FU67" s="269">
        <v>130</v>
      </c>
      <c r="FV67" s="269">
        <v>0</v>
      </c>
      <c r="FW67" s="269">
        <v>0</v>
      </c>
      <c r="FX67" s="269">
        <v>103</v>
      </c>
      <c r="FY67" s="269">
        <v>40</v>
      </c>
      <c r="FZ67" s="269">
        <v>76</v>
      </c>
      <c r="GA67" s="269">
        <v>0</v>
      </c>
      <c r="GB67" s="269">
        <v>0</v>
      </c>
      <c r="GC67" s="49">
        <v>0</v>
      </c>
      <c r="GD67" s="269">
        <v>122</v>
      </c>
      <c r="GE67" s="269">
        <v>102</v>
      </c>
      <c r="GF67" s="269">
        <v>0</v>
      </c>
      <c r="GG67" s="269">
        <v>80</v>
      </c>
      <c r="GH67" s="269">
        <v>135</v>
      </c>
      <c r="GI67" s="269">
        <v>61</v>
      </c>
      <c r="GJ67" s="269">
        <v>0</v>
      </c>
      <c r="GK67" s="269">
        <v>132</v>
      </c>
      <c r="GL67" s="269">
        <v>104</v>
      </c>
      <c r="GM67" s="269">
        <v>95</v>
      </c>
      <c r="GN67" s="49">
        <v>8</v>
      </c>
      <c r="GO67" s="269">
        <v>81</v>
      </c>
      <c r="GP67" s="269">
        <v>82</v>
      </c>
      <c r="GQ67" s="303">
        <v>86</v>
      </c>
    </row>
    <row r="68" spans="1:199" ht="15.75">
      <c r="A68" s="106" t="s">
        <v>2718</v>
      </c>
      <c r="D68" s="56">
        <f t="shared" si="2"/>
        <v>11496</v>
      </c>
      <c r="E68" s="269">
        <v>125</v>
      </c>
      <c r="F68" s="269">
        <v>90</v>
      </c>
      <c r="G68" s="269">
        <v>72</v>
      </c>
      <c r="H68" s="269">
        <v>114</v>
      </c>
      <c r="I68" s="269">
        <v>0</v>
      </c>
      <c r="J68" s="269">
        <v>67</v>
      </c>
      <c r="K68" s="269">
        <v>85</v>
      </c>
      <c r="L68" s="269">
        <v>0</v>
      </c>
      <c r="M68" s="269">
        <v>112</v>
      </c>
      <c r="N68" s="269">
        <v>70</v>
      </c>
      <c r="O68" s="49">
        <v>0</v>
      </c>
      <c r="P68" s="269">
        <v>123</v>
      </c>
      <c r="Q68" s="269">
        <v>96</v>
      </c>
      <c r="R68" s="269">
        <v>42</v>
      </c>
      <c r="S68" s="49">
        <v>86</v>
      </c>
      <c r="T68" s="269">
        <v>0</v>
      </c>
      <c r="U68" s="269">
        <v>87</v>
      </c>
      <c r="V68" s="269">
        <v>126</v>
      </c>
      <c r="W68" s="269">
        <v>104</v>
      </c>
      <c r="X68" s="269">
        <v>66</v>
      </c>
      <c r="Y68" s="269">
        <v>0</v>
      </c>
      <c r="Z68" s="269">
        <v>109</v>
      </c>
      <c r="AA68" s="269">
        <v>120</v>
      </c>
      <c r="AB68" s="269">
        <v>0</v>
      </c>
      <c r="AC68" s="269">
        <v>27</v>
      </c>
      <c r="AD68" s="269">
        <v>120</v>
      </c>
      <c r="AE68" s="49">
        <v>89</v>
      </c>
      <c r="AF68" s="269">
        <v>124</v>
      </c>
      <c r="AG68" s="269">
        <v>106</v>
      </c>
      <c r="AH68" s="269">
        <v>63</v>
      </c>
      <c r="AI68" s="49">
        <v>16</v>
      </c>
      <c r="AJ68" s="269">
        <v>0</v>
      </c>
      <c r="AK68" s="269">
        <v>123</v>
      </c>
      <c r="AL68" s="49">
        <v>4</v>
      </c>
      <c r="AM68" s="49">
        <v>18</v>
      </c>
      <c r="AN68" s="269">
        <v>120</v>
      </c>
      <c r="AO68" s="269">
        <v>125</v>
      </c>
      <c r="AP68" s="269">
        <v>134</v>
      </c>
      <c r="AQ68" s="49">
        <v>19</v>
      </c>
      <c r="AR68" s="269">
        <v>136</v>
      </c>
      <c r="AS68" s="269">
        <v>79</v>
      </c>
      <c r="AT68" s="269">
        <v>76</v>
      </c>
      <c r="AU68" s="269">
        <v>132</v>
      </c>
      <c r="AV68" s="269">
        <v>36</v>
      </c>
      <c r="AW68" s="269">
        <v>0</v>
      </c>
      <c r="AX68" s="269">
        <v>51</v>
      </c>
      <c r="AY68" s="269">
        <v>0</v>
      </c>
      <c r="AZ68" s="269">
        <v>28</v>
      </c>
      <c r="BA68" s="269">
        <v>0</v>
      </c>
      <c r="BB68" s="269">
        <v>112</v>
      </c>
      <c r="BC68" s="269">
        <v>95</v>
      </c>
      <c r="BD68" s="269">
        <v>26</v>
      </c>
      <c r="BE68" s="269">
        <v>38</v>
      </c>
      <c r="BF68" s="269">
        <v>38</v>
      </c>
      <c r="BG68" s="269">
        <v>111</v>
      </c>
      <c r="BH68" s="269">
        <v>0</v>
      </c>
      <c r="BI68" s="269">
        <v>134</v>
      </c>
      <c r="BJ68" s="269">
        <v>0</v>
      </c>
      <c r="BK68" s="269">
        <v>57</v>
      </c>
      <c r="BL68" s="269">
        <v>46</v>
      </c>
      <c r="BM68" s="269">
        <v>102</v>
      </c>
      <c r="BN68" s="269">
        <v>38</v>
      </c>
      <c r="BO68" s="49">
        <v>0</v>
      </c>
      <c r="BP68" s="269">
        <v>0</v>
      </c>
      <c r="BQ68" s="269">
        <v>128</v>
      </c>
      <c r="BR68" s="269">
        <v>130</v>
      </c>
      <c r="BS68" s="269">
        <v>130</v>
      </c>
      <c r="BT68" s="269">
        <v>27</v>
      </c>
      <c r="BU68" s="269">
        <v>0</v>
      </c>
      <c r="BV68" s="269">
        <v>0</v>
      </c>
      <c r="BW68" s="269">
        <v>28</v>
      </c>
      <c r="BX68" s="269">
        <v>115</v>
      </c>
      <c r="BY68" s="269">
        <v>0</v>
      </c>
      <c r="BZ68" s="269">
        <v>0</v>
      </c>
      <c r="CA68" s="269">
        <v>28</v>
      </c>
      <c r="CB68" s="269">
        <v>135</v>
      </c>
      <c r="CC68" s="269">
        <v>0</v>
      </c>
      <c r="CD68" s="269">
        <v>0</v>
      </c>
      <c r="CE68" s="269">
        <v>0</v>
      </c>
      <c r="CF68" s="269">
        <v>56</v>
      </c>
      <c r="CG68" s="269">
        <v>114</v>
      </c>
      <c r="CH68" s="269">
        <v>0</v>
      </c>
      <c r="CI68" s="269">
        <v>35</v>
      </c>
      <c r="CJ68" s="269">
        <v>42</v>
      </c>
      <c r="CK68" s="269">
        <v>36</v>
      </c>
      <c r="CL68" s="269">
        <v>71</v>
      </c>
      <c r="CM68" s="269">
        <v>87</v>
      </c>
      <c r="CN68" s="269">
        <v>0</v>
      </c>
      <c r="CO68" s="269">
        <v>115</v>
      </c>
      <c r="CP68" s="269">
        <v>61</v>
      </c>
      <c r="CQ68" s="269">
        <v>0</v>
      </c>
      <c r="CR68" s="269">
        <v>40</v>
      </c>
      <c r="CS68" s="269">
        <v>51</v>
      </c>
      <c r="CT68" s="269">
        <v>0</v>
      </c>
      <c r="CU68" s="269">
        <v>128</v>
      </c>
      <c r="CV68" s="269">
        <v>0</v>
      </c>
      <c r="CW68" s="269">
        <v>0</v>
      </c>
      <c r="CX68" s="269">
        <v>100</v>
      </c>
      <c r="CY68" s="269">
        <v>43</v>
      </c>
      <c r="CZ68" s="269">
        <v>156</v>
      </c>
      <c r="DA68" s="269">
        <v>0</v>
      </c>
      <c r="DB68" s="269">
        <v>61</v>
      </c>
      <c r="DC68" s="269">
        <v>49</v>
      </c>
      <c r="DD68" s="49">
        <v>0</v>
      </c>
      <c r="DE68" s="269">
        <v>117</v>
      </c>
      <c r="DF68" s="269">
        <v>57</v>
      </c>
      <c r="DG68" s="49">
        <v>18</v>
      </c>
      <c r="DH68" s="269">
        <v>124</v>
      </c>
      <c r="DI68" s="269">
        <v>0</v>
      </c>
      <c r="DJ68" s="269">
        <v>100</v>
      </c>
      <c r="DK68" s="49">
        <v>19</v>
      </c>
      <c r="DL68" s="269">
        <v>0</v>
      </c>
      <c r="DM68" s="49">
        <v>0</v>
      </c>
      <c r="DN68" s="269">
        <v>117</v>
      </c>
      <c r="DO68" s="269">
        <v>0</v>
      </c>
      <c r="DP68" s="269">
        <v>0</v>
      </c>
      <c r="DQ68" s="269">
        <v>115</v>
      </c>
      <c r="DR68" s="269">
        <v>92</v>
      </c>
      <c r="DS68" s="269">
        <v>0</v>
      </c>
      <c r="DT68" s="269">
        <v>123</v>
      </c>
      <c r="DU68" s="269">
        <v>120</v>
      </c>
      <c r="DV68" s="269">
        <v>84</v>
      </c>
      <c r="DW68" s="303">
        <v>158</v>
      </c>
      <c r="DX68" s="269">
        <v>48</v>
      </c>
      <c r="DY68" s="269">
        <v>130</v>
      </c>
      <c r="DZ68" s="269">
        <v>128</v>
      </c>
      <c r="EA68" s="269">
        <v>122</v>
      </c>
      <c r="EB68" s="269">
        <v>37</v>
      </c>
      <c r="EC68" s="269">
        <v>0</v>
      </c>
      <c r="ED68" s="269">
        <v>39</v>
      </c>
      <c r="EE68" s="269">
        <v>72</v>
      </c>
      <c r="EF68" s="269">
        <v>0</v>
      </c>
      <c r="EG68" s="269">
        <v>77</v>
      </c>
      <c r="EH68" s="269">
        <v>71</v>
      </c>
      <c r="EI68" s="49">
        <v>0</v>
      </c>
      <c r="EJ68" s="49">
        <v>0</v>
      </c>
      <c r="EK68" s="49">
        <v>89</v>
      </c>
      <c r="EL68" s="269">
        <v>94</v>
      </c>
      <c r="EM68" s="49">
        <v>13</v>
      </c>
      <c r="EN68" s="269">
        <v>61</v>
      </c>
      <c r="EO68" s="269">
        <v>0</v>
      </c>
      <c r="EP68" s="269">
        <v>84</v>
      </c>
      <c r="EQ68" s="269">
        <v>72</v>
      </c>
      <c r="ER68" s="269">
        <v>82</v>
      </c>
      <c r="ES68" s="269">
        <v>82</v>
      </c>
      <c r="ET68" s="269">
        <v>101</v>
      </c>
      <c r="EU68" s="269">
        <v>112</v>
      </c>
      <c r="EV68" s="269">
        <v>0</v>
      </c>
      <c r="EW68" s="269">
        <v>0</v>
      </c>
      <c r="EX68" s="269">
        <v>118</v>
      </c>
      <c r="EY68" s="269">
        <v>110</v>
      </c>
      <c r="EZ68" s="269">
        <v>0</v>
      </c>
      <c r="FA68" s="269">
        <v>33</v>
      </c>
      <c r="FB68" s="269">
        <v>129</v>
      </c>
      <c r="FC68" s="269">
        <v>36</v>
      </c>
      <c r="FD68" s="269">
        <v>30</v>
      </c>
      <c r="FE68" s="269">
        <v>34</v>
      </c>
      <c r="FF68" s="49">
        <v>0</v>
      </c>
      <c r="FG68" s="269">
        <v>84</v>
      </c>
      <c r="FH68" s="269">
        <v>0</v>
      </c>
      <c r="FI68" s="269">
        <v>0</v>
      </c>
      <c r="FJ68" s="269">
        <v>71</v>
      </c>
      <c r="FK68" s="269">
        <v>67</v>
      </c>
      <c r="FL68" s="269">
        <v>62</v>
      </c>
      <c r="FM68" s="269">
        <v>0</v>
      </c>
      <c r="FN68" s="269">
        <v>47</v>
      </c>
      <c r="FO68" s="269">
        <v>109</v>
      </c>
      <c r="FP68" s="49">
        <v>17</v>
      </c>
      <c r="FQ68" s="269">
        <v>47</v>
      </c>
      <c r="FR68" s="269">
        <v>68</v>
      </c>
      <c r="FS68" s="269">
        <v>0</v>
      </c>
      <c r="FT68" s="269">
        <v>40</v>
      </c>
      <c r="FU68" s="269">
        <v>45</v>
      </c>
      <c r="FV68" s="269">
        <v>92</v>
      </c>
      <c r="FW68" s="269">
        <v>81</v>
      </c>
      <c r="FX68" s="269">
        <v>39</v>
      </c>
      <c r="FY68" s="269">
        <v>94</v>
      </c>
      <c r="FZ68" s="269">
        <v>97</v>
      </c>
      <c r="GA68" s="269">
        <v>0</v>
      </c>
      <c r="GB68" s="269">
        <v>82</v>
      </c>
      <c r="GC68" s="269">
        <v>100</v>
      </c>
      <c r="GD68" s="49">
        <v>0</v>
      </c>
      <c r="GE68" s="269">
        <v>50</v>
      </c>
      <c r="GF68" s="269">
        <v>0</v>
      </c>
      <c r="GG68" s="269">
        <v>110</v>
      </c>
      <c r="GH68" s="49">
        <v>0</v>
      </c>
      <c r="GI68" s="269">
        <v>42</v>
      </c>
      <c r="GJ68" s="269">
        <v>94</v>
      </c>
      <c r="GK68" s="269">
        <v>50</v>
      </c>
      <c r="GL68" s="49">
        <v>12</v>
      </c>
      <c r="GM68" s="269">
        <v>107</v>
      </c>
      <c r="GN68" s="269">
        <v>133</v>
      </c>
      <c r="GO68" s="269">
        <v>127</v>
      </c>
      <c r="GP68" s="269">
        <v>61</v>
      </c>
      <c r="GQ68" s="303">
        <v>137</v>
      </c>
    </row>
    <row r="69" spans="1:199" ht="15.75">
      <c r="A69" s="106" t="s">
        <v>2199</v>
      </c>
      <c r="D69" s="56">
        <f t="shared" si="2"/>
        <v>9747</v>
      </c>
      <c r="E69" s="269">
        <v>133</v>
      </c>
      <c r="F69" s="269">
        <v>124</v>
      </c>
      <c r="G69" s="269">
        <v>122</v>
      </c>
      <c r="H69" s="269">
        <v>134</v>
      </c>
      <c r="I69" s="269">
        <v>0</v>
      </c>
      <c r="J69" s="269">
        <v>109</v>
      </c>
      <c r="K69" s="269">
        <v>124</v>
      </c>
      <c r="L69" s="269">
        <v>0</v>
      </c>
      <c r="M69" s="269">
        <v>125</v>
      </c>
      <c r="N69" s="269">
        <v>64</v>
      </c>
      <c r="O69" s="49">
        <v>0</v>
      </c>
      <c r="P69" s="269">
        <v>122</v>
      </c>
      <c r="Q69" s="269">
        <v>0</v>
      </c>
      <c r="R69" s="49">
        <v>0</v>
      </c>
      <c r="S69" s="269">
        <v>105</v>
      </c>
      <c r="T69" s="269">
        <v>0</v>
      </c>
      <c r="U69" s="269">
        <v>24</v>
      </c>
      <c r="V69" s="49">
        <v>0</v>
      </c>
      <c r="W69" s="269">
        <v>0</v>
      </c>
      <c r="X69" s="269">
        <v>135</v>
      </c>
      <c r="Y69" s="269">
        <v>0</v>
      </c>
      <c r="Z69" s="269">
        <v>55</v>
      </c>
      <c r="AA69" s="269">
        <v>48</v>
      </c>
      <c r="AB69" s="269">
        <v>100</v>
      </c>
      <c r="AC69" s="49">
        <v>19</v>
      </c>
      <c r="AD69" s="269">
        <v>134</v>
      </c>
      <c r="AE69" s="269">
        <v>109</v>
      </c>
      <c r="AF69" s="269">
        <v>75</v>
      </c>
      <c r="AG69" s="269">
        <v>102</v>
      </c>
      <c r="AH69" s="269">
        <v>57</v>
      </c>
      <c r="AI69" s="269">
        <v>44</v>
      </c>
      <c r="AJ69" s="269">
        <v>0</v>
      </c>
      <c r="AK69" s="269">
        <v>94</v>
      </c>
      <c r="AL69" s="269">
        <v>48</v>
      </c>
      <c r="AM69" s="269">
        <v>36</v>
      </c>
      <c r="AN69" s="269">
        <v>97</v>
      </c>
      <c r="AO69" s="269">
        <v>0</v>
      </c>
      <c r="AP69" s="269">
        <v>0</v>
      </c>
      <c r="AQ69" s="49">
        <v>13</v>
      </c>
      <c r="AR69" s="269">
        <v>84</v>
      </c>
      <c r="AS69" s="269">
        <v>111</v>
      </c>
      <c r="AT69" s="269">
        <v>55</v>
      </c>
      <c r="AU69" s="269">
        <v>0</v>
      </c>
      <c r="AV69" s="269">
        <v>89</v>
      </c>
      <c r="AW69" s="269">
        <v>0</v>
      </c>
      <c r="AX69" s="269">
        <v>0</v>
      </c>
      <c r="AY69" s="269">
        <v>0</v>
      </c>
      <c r="AZ69" s="269">
        <v>67</v>
      </c>
      <c r="BA69" s="269">
        <v>0</v>
      </c>
      <c r="BB69" s="49">
        <v>0</v>
      </c>
      <c r="BC69" s="269">
        <v>0</v>
      </c>
      <c r="BD69" s="269">
        <v>54</v>
      </c>
      <c r="BE69" s="269">
        <v>69</v>
      </c>
      <c r="BF69" s="49">
        <v>15</v>
      </c>
      <c r="BG69" s="269">
        <v>136</v>
      </c>
      <c r="BH69" s="269">
        <v>0</v>
      </c>
      <c r="BI69" s="269">
        <v>0</v>
      </c>
      <c r="BJ69" s="269">
        <v>0</v>
      </c>
      <c r="BK69" s="269">
        <v>74</v>
      </c>
      <c r="BL69" s="269">
        <v>97</v>
      </c>
      <c r="BM69" s="269">
        <v>79</v>
      </c>
      <c r="BN69" s="269">
        <v>59</v>
      </c>
      <c r="BO69" s="49">
        <v>0</v>
      </c>
      <c r="BP69" s="269">
        <v>0</v>
      </c>
      <c r="BQ69" s="269">
        <v>0</v>
      </c>
      <c r="BR69" s="269">
        <v>0</v>
      </c>
      <c r="BS69" s="49">
        <v>89</v>
      </c>
      <c r="BT69" s="269">
        <v>33</v>
      </c>
      <c r="BU69" s="269">
        <v>85</v>
      </c>
      <c r="BV69" s="269">
        <v>0</v>
      </c>
      <c r="BW69" s="269">
        <v>133</v>
      </c>
      <c r="BX69" s="269">
        <v>105</v>
      </c>
      <c r="BY69" s="269">
        <v>73</v>
      </c>
      <c r="BZ69" s="269">
        <v>0</v>
      </c>
      <c r="CA69" s="269">
        <v>83</v>
      </c>
      <c r="CB69" s="269">
        <v>79</v>
      </c>
      <c r="CC69" s="269">
        <v>0</v>
      </c>
      <c r="CD69" s="269">
        <v>0</v>
      </c>
      <c r="CE69" s="269">
        <v>0</v>
      </c>
      <c r="CF69" s="269">
        <v>98</v>
      </c>
      <c r="CG69" s="269">
        <v>45</v>
      </c>
      <c r="CH69" s="269">
        <v>0</v>
      </c>
      <c r="CI69" s="269">
        <v>72</v>
      </c>
      <c r="CJ69" s="49">
        <v>0</v>
      </c>
      <c r="CK69" s="269">
        <v>109</v>
      </c>
      <c r="CL69" s="269">
        <v>0</v>
      </c>
      <c r="CM69" s="269">
        <v>0</v>
      </c>
      <c r="CN69" s="269">
        <v>50</v>
      </c>
      <c r="CO69" s="269">
        <v>0</v>
      </c>
      <c r="CP69" s="269">
        <v>84</v>
      </c>
      <c r="CQ69" s="269">
        <v>97</v>
      </c>
      <c r="CR69" s="269">
        <v>120</v>
      </c>
      <c r="CS69" s="269">
        <v>81</v>
      </c>
      <c r="CT69" s="269">
        <v>0</v>
      </c>
      <c r="CU69" s="269">
        <v>0</v>
      </c>
      <c r="CV69" s="269">
        <v>0</v>
      </c>
      <c r="CW69" s="269">
        <v>0</v>
      </c>
      <c r="CX69" s="269">
        <v>29</v>
      </c>
      <c r="CY69" s="269">
        <v>135</v>
      </c>
      <c r="CZ69" s="269">
        <v>117</v>
      </c>
      <c r="DA69" s="269">
        <v>77</v>
      </c>
      <c r="DB69" s="269">
        <v>22</v>
      </c>
      <c r="DC69" s="269">
        <v>84</v>
      </c>
      <c r="DD69" s="269">
        <v>53</v>
      </c>
      <c r="DE69" s="269">
        <v>123</v>
      </c>
      <c r="DF69" s="269">
        <v>41</v>
      </c>
      <c r="DG69" s="49">
        <v>0</v>
      </c>
      <c r="DH69" s="269">
        <v>107</v>
      </c>
      <c r="DI69" s="269">
        <v>131</v>
      </c>
      <c r="DJ69" s="269">
        <v>95</v>
      </c>
      <c r="DK69" s="49">
        <v>15</v>
      </c>
      <c r="DL69" s="269">
        <v>116</v>
      </c>
      <c r="DM69" s="269">
        <v>70</v>
      </c>
      <c r="DN69" s="269">
        <v>85</v>
      </c>
      <c r="DO69" s="269">
        <v>120</v>
      </c>
      <c r="DP69" s="269">
        <v>0</v>
      </c>
      <c r="DQ69" s="269">
        <v>39</v>
      </c>
      <c r="DR69" s="269">
        <v>0</v>
      </c>
      <c r="DS69" s="269">
        <v>0</v>
      </c>
      <c r="DT69" s="269">
        <v>0</v>
      </c>
      <c r="DU69" s="269">
        <v>99</v>
      </c>
      <c r="DV69" s="269">
        <v>116</v>
      </c>
      <c r="DW69" s="303">
        <v>64</v>
      </c>
      <c r="DX69" s="269">
        <v>103</v>
      </c>
      <c r="DY69" s="269">
        <v>57</v>
      </c>
      <c r="DZ69" s="269">
        <v>91</v>
      </c>
      <c r="EA69" s="269">
        <v>54</v>
      </c>
      <c r="EB69" s="269">
        <v>32</v>
      </c>
      <c r="EC69" s="269">
        <v>0</v>
      </c>
      <c r="ED69" s="49">
        <v>0</v>
      </c>
      <c r="EE69" s="269">
        <v>71</v>
      </c>
      <c r="EF69" s="269">
        <v>0</v>
      </c>
      <c r="EG69" s="49">
        <v>18</v>
      </c>
      <c r="EH69" s="49">
        <v>0</v>
      </c>
      <c r="EI69" s="49">
        <v>0</v>
      </c>
      <c r="EJ69" s="269">
        <v>37</v>
      </c>
      <c r="EK69" s="269">
        <v>39</v>
      </c>
      <c r="EL69" s="269">
        <v>0</v>
      </c>
      <c r="EM69" s="269">
        <v>127</v>
      </c>
      <c r="EN69" s="269">
        <v>53</v>
      </c>
      <c r="EO69" s="269">
        <v>0</v>
      </c>
      <c r="EP69" s="269">
        <v>0</v>
      </c>
      <c r="EQ69" s="269">
        <v>116</v>
      </c>
      <c r="ER69" s="269">
        <v>50</v>
      </c>
      <c r="ES69" s="269">
        <v>132</v>
      </c>
      <c r="ET69" s="269">
        <v>83</v>
      </c>
      <c r="EU69" s="269">
        <v>69</v>
      </c>
      <c r="EV69" s="269">
        <v>0</v>
      </c>
      <c r="EW69" s="269">
        <v>0</v>
      </c>
      <c r="EX69" s="269">
        <v>62</v>
      </c>
      <c r="EY69" s="269">
        <v>69</v>
      </c>
      <c r="EZ69" s="269">
        <v>101</v>
      </c>
      <c r="FA69" s="49">
        <v>0</v>
      </c>
      <c r="FB69" s="269">
        <v>0</v>
      </c>
      <c r="FC69" s="49">
        <v>11</v>
      </c>
      <c r="FD69" s="269">
        <v>35</v>
      </c>
      <c r="FE69" s="269">
        <v>68</v>
      </c>
      <c r="FF69" s="269">
        <v>26</v>
      </c>
      <c r="FG69" s="269">
        <v>0</v>
      </c>
      <c r="FH69" s="269">
        <v>68</v>
      </c>
      <c r="FI69" s="269">
        <v>0</v>
      </c>
      <c r="FJ69" s="269">
        <v>78</v>
      </c>
      <c r="FK69" s="269">
        <v>127</v>
      </c>
      <c r="FL69" s="269">
        <v>50</v>
      </c>
      <c r="FM69" s="269">
        <v>0</v>
      </c>
      <c r="FN69" s="269">
        <v>43</v>
      </c>
      <c r="FO69" s="269">
        <v>67</v>
      </c>
      <c r="FP69" s="269">
        <v>80</v>
      </c>
      <c r="FQ69" s="49">
        <v>9</v>
      </c>
      <c r="FR69" s="269">
        <v>57</v>
      </c>
      <c r="FS69" s="269">
        <v>0</v>
      </c>
      <c r="FT69" s="269">
        <v>110</v>
      </c>
      <c r="FU69" s="49">
        <v>0</v>
      </c>
      <c r="FV69" s="269">
        <v>0</v>
      </c>
      <c r="FW69" s="269">
        <v>125</v>
      </c>
      <c r="FX69" s="269">
        <v>32</v>
      </c>
      <c r="FY69" s="269">
        <v>22</v>
      </c>
      <c r="FZ69" s="269">
        <v>21</v>
      </c>
      <c r="GA69" s="269">
        <v>0</v>
      </c>
      <c r="GB69" s="269">
        <v>0</v>
      </c>
      <c r="GC69" s="269">
        <v>0</v>
      </c>
      <c r="GD69" s="269">
        <v>61</v>
      </c>
      <c r="GE69" s="269">
        <v>51</v>
      </c>
      <c r="GF69" s="269">
        <v>0</v>
      </c>
      <c r="GG69" s="269">
        <v>62</v>
      </c>
      <c r="GH69" s="269">
        <v>71</v>
      </c>
      <c r="GI69" s="269">
        <v>95</v>
      </c>
      <c r="GJ69" s="269">
        <v>0</v>
      </c>
      <c r="GK69" s="269">
        <v>21</v>
      </c>
      <c r="GL69" s="269">
        <v>88</v>
      </c>
      <c r="GM69" s="269">
        <v>106</v>
      </c>
      <c r="GN69" s="269">
        <v>112</v>
      </c>
      <c r="GO69" s="269">
        <v>53</v>
      </c>
      <c r="GP69" s="269">
        <v>42</v>
      </c>
      <c r="GQ69" s="303">
        <v>77</v>
      </c>
    </row>
    <row r="70" spans="1:199" ht="15.75">
      <c r="A70" s="277" t="s">
        <v>1668</v>
      </c>
      <c r="D70" s="56">
        <f t="shared" si="2"/>
        <v>9000</v>
      </c>
      <c r="E70" s="269">
        <v>0</v>
      </c>
      <c r="F70" s="269">
        <v>0</v>
      </c>
      <c r="G70" s="269">
        <v>134</v>
      </c>
      <c r="H70" s="269">
        <v>0</v>
      </c>
      <c r="I70" s="269">
        <v>0</v>
      </c>
      <c r="J70" s="269">
        <v>98</v>
      </c>
      <c r="K70" s="269">
        <v>0</v>
      </c>
      <c r="L70" s="269">
        <v>0</v>
      </c>
      <c r="M70" s="269">
        <v>0</v>
      </c>
      <c r="N70" s="269">
        <v>0</v>
      </c>
      <c r="O70" s="269">
        <v>120</v>
      </c>
      <c r="P70" s="269">
        <v>129</v>
      </c>
      <c r="Q70" s="269">
        <v>0</v>
      </c>
      <c r="R70" s="49">
        <v>0</v>
      </c>
      <c r="S70" s="269">
        <v>30</v>
      </c>
      <c r="T70" s="269">
        <v>0</v>
      </c>
      <c r="U70" s="269">
        <v>82</v>
      </c>
      <c r="V70" s="269">
        <v>51</v>
      </c>
      <c r="W70" s="269">
        <v>0</v>
      </c>
      <c r="X70" s="269">
        <v>49</v>
      </c>
      <c r="Y70" s="269">
        <v>0</v>
      </c>
      <c r="Z70" s="269">
        <v>0</v>
      </c>
      <c r="AA70" s="49">
        <v>32</v>
      </c>
      <c r="AB70" s="269">
        <v>0</v>
      </c>
      <c r="AC70" s="269">
        <v>71</v>
      </c>
      <c r="AD70" s="49">
        <v>19</v>
      </c>
      <c r="AE70" s="269">
        <v>89</v>
      </c>
      <c r="AF70" s="269">
        <v>130</v>
      </c>
      <c r="AG70" s="269">
        <v>56</v>
      </c>
      <c r="AH70" s="269">
        <v>97</v>
      </c>
      <c r="AI70" s="269">
        <v>46</v>
      </c>
      <c r="AJ70" s="269">
        <v>0</v>
      </c>
      <c r="AK70" s="269">
        <v>0</v>
      </c>
      <c r="AL70" s="269">
        <v>60</v>
      </c>
      <c r="AM70" s="49">
        <v>0</v>
      </c>
      <c r="AN70" s="269">
        <v>136</v>
      </c>
      <c r="AO70" s="269">
        <v>98</v>
      </c>
      <c r="AP70" s="269">
        <v>0</v>
      </c>
      <c r="AQ70" s="269">
        <v>117</v>
      </c>
      <c r="AR70" s="269">
        <v>107</v>
      </c>
      <c r="AS70" s="269">
        <v>55</v>
      </c>
      <c r="AT70" s="269">
        <v>97</v>
      </c>
      <c r="AU70" s="269">
        <v>113</v>
      </c>
      <c r="AV70" s="269">
        <v>94</v>
      </c>
      <c r="AW70" s="269">
        <v>0</v>
      </c>
      <c r="AX70" s="269">
        <v>131</v>
      </c>
      <c r="AY70" s="269">
        <v>0</v>
      </c>
      <c r="AZ70" s="269">
        <v>53</v>
      </c>
      <c r="BA70" s="269">
        <v>0</v>
      </c>
      <c r="BB70" s="269">
        <v>136</v>
      </c>
      <c r="BC70" s="269">
        <v>0</v>
      </c>
      <c r="BD70" s="269">
        <v>97</v>
      </c>
      <c r="BE70" s="49">
        <v>5</v>
      </c>
      <c r="BF70" s="269">
        <v>75</v>
      </c>
      <c r="BG70" s="269">
        <v>74</v>
      </c>
      <c r="BH70" s="269">
        <v>0</v>
      </c>
      <c r="BI70" s="269">
        <v>0</v>
      </c>
      <c r="BJ70" s="269">
        <v>0</v>
      </c>
      <c r="BK70" s="49">
        <v>13</v>
      </c>
      <c r="BL70" s="269">
        <v>89</v>
      </c>
      <c r="BM70" s="269">
        <v>109</v>
      </c>
      <c r="BN70" s="49">
        <v>2</v>
      </c>
      <c r="BO70" s="269">
        <v>106</v>
      </c>
      <c r="BP70" s="269">
        <v>0</v>
      </c>
      <c r="BQ70" s="269">
        <v>128</v>
      </c>
      <c r="BR70" s="269">
        <v>0</v>
      </c>
      <c r="BS70" s="49">
        <v>14</v>
      </c>
      <c r="BT70" s="49">
        <v>4</v>
      </c>
      <c r="BU70" s="269">
        <v>0</v>
      </c>
      <c r="BV70" s="269">
        <v>0</v>
      </c>
      <c r="BW70" s="49">
        <v>6</v>
      </c>
      <c r="BX70" s="269">
        <v>63</v>
      </c>
      <c r="BY70" s="269">
        <v>0</v>
      </c>
      <c r="BZ70" s="269">
        <v>0</v>
      </c>
      <c r="CA70" s="269">
        <v>44</v>
      </c>
      <c r="CB70" s="269">
        <v>80</v>
      </c>
      <c r="CC70" s="269">
        <v>0</v>
      </c>
      <c r="CD70" s="269">
        <v>0</v>
      </c>
      <c r="CE70" s="269">
        <v>0</v>
      </c>
      <c r="CF70" s="269">
        <v>61</v>
      </c>
      <c r="CG70" s="269">
        <v>101</v>
      </c>
      <c r="CH70" s="269">
        <v>0</v>
      </c>
      <c r="CI70" s="49">
        <v>0</v>
      </c>
      <c r="CJ70" s="269">
        <v>133</v>
      </c>
      <c r="CK70" s="269">
        <v>24</v>
      </c>
      <c r="CL70" s="269">
        <v>0</v>
      </c>
      <c r="CM70" s="49">
        <v>89</v>
      </c>
      <c r="CN70" s="269">
        <v>0</v>
      </c>
      <c r="CO70" s="269">
        <v>80</v>
      </c>
      <c r="CP70" s="269">
        <v>0</v>
      </c>
      <c r="CQ70" s="269">
        <v>117</v>
      </c>
      <c r="CR70" s="269">
        <v>109</v>
      </c>
      <c r="CS70" s="269">
        <v>0</v>
      </c>
      <c r="CT70" s="269">
        <v>0</v>
      </c>
      <c r="CU70" s="269">
        <v>0</v>
      </c>
      <c r="CV70" s="269">
        <v>0</v>
      </c>
      <c r="CW70" s="269">
        <v>0</v>
      </c>
      <c r="CX70" s="269">
        <v>96</v>
      </c>
      <c r="CY70" s="269">
        <v>97</v>
      </c>
      <c r="CZ70" s="269">
        <v>44</v>
      </c>
      <c r="DA70" s="269">
        <v>0</v>
      </c>
      <c r="DB70" s="269">
        <v>100</v>
      </c>
      <c r="DC70" s="269">
        <v>38</v>
      </c>
      <c r="DD70" s="269">
        <v>98</v>
      </c>
      <c r="DE70" s="269">
        <v>119</v>
      </c>
      <c r="DF70" s="49">
        <v>16</v>
      </c>
      <c r="DG70" s="269">
        <v>34</v>
      </c>
      <c r="DH70" s="269">
        <v>33</v>
      </c>
      <c r="DI70" s="269">
        <v>0</v>
      </c>
      <c r="DJ70" s="269">
        <v>89</v>
      </c>
      <c r="DK70" s="269">
        <v>66</v>
      </c>
      <c r="DL70" s="269">
        <v>74</v>
      </c>
      <c r="DM70" s="49">
        <v>0</v>
      </c>
      <c r="DN70" s="269">
        <v>56</v>
      </c>
      <c r="DO70" s="269">
        <v>0</v>
      </c>
      <c r="DP70" s="269">
        <v>136</v>
      </c>
      <c r="DQ70" s="269">
        <v>74</v>
      </c>
      <c r="DR70" s="269">
        <v>92</v>
      </c>
      <c r="DS70" s="269">
        <v>0</v>
      </c>
      <c r="DT70" s="269">
        <v>72</v>
      </c>
      <c r="DU70" s="269">
        <v>0</v>
      </c>
      <c r="DV70" s="269">
        <v>119</v>
      </c>
      <c r="DW70" s="303">
        <v>126</v>
      </c>
      <c r="DX70" s="269">
        <v>121</v>
      </c>
      <c r="DY70" s="269">
        <v>43</v>
      </c>
      <c r="DZ70" s="269">
        <v>67</v>
      </c>
      <c r="EA70" s="49">
        <v>13</v>
      </c>
      <c r="EB70" s="269">
        <v>43</v>
      </c>
      <c r="EC70" s="269">
        <v>0</v>
      </c>
      <c r="ED70" s="269">
        <v>135</v>
      </c>
      <c r="EE70" s="49">
        <v>89</v>
      </c>
      <c r="EF70" s="269">
        <v>0</v>
      </c>
      <c r="EG70" s="49">
        <v>4</v>
      </c>
      <c r="EH70" s="269">
        <v>109</v>
      </c>
      <c r="EI70" s="49">
        <v>0</v>
      </c>
      <c r="EJ70" s="269">
        <v>41</v>
      </c>
      <c r="EK70" s="49">
        <v>16</v>
      </c>
      <c r="EL70" s="269">
        <v>0</v>
      </c>
      <c r="EM70" s="269">
        <v>116</v>
      </c>
      <c r="EN70" s="49">
        <v>5</v>
      </c>
      <c r="EO70" s="269">
        <v>0</v>
      </c>
      <c r="EP70" s="269">
        <v>110</v>
      </c>
      <c r="EQ70" s="269">
        <v>64</v>
      </c>
      <c r="ER70" s="269">
        <v>21</v>
      </c>
      <c r="ES70" s="269">
        <v>53</v>
      </c>
      <c r="ET70" s="269">
        <v>91</v>
      </c>
      <c r="EU70" s="269">
        <v>0</v>
      </c>
      <c r="EV70" s="269">
        <v>0</v>
      </c>
      <c r="EW70" s="269">
        <v>0</v>
      </c>
      <c r="EX70" s="49">
        <v>0</v>
      </c>
      <c r="EY70" s="49">
        <v>0</v>
      </c>
      <c r="EZ70" s="269">
        <v>0</v>
      </c>
      <c r="FA70" s="49">
        <v>0</v>
      </c>
      <c r="FB70" s="269">
        <v>0</v>
      </c>
      <c r="FC70" s="269">
        <v>49</v>
      </c>
      <c r="FD70" s="269">
        <v>136</v>
      </c>
      <c r="FE70" s="269">
        <v>94</v>
      </c>
      <c r="FF70" s="269">
        <v>87</v>
      </c>
      <c r="FG70" s="269">
        <v>39</v>
      </c>
      <c r="FH70" s="269">
        <v>117</v>
      </c>
      <c r="FI70" s="269">
        <v>0</v>
      </c>
      <c r="FJ70" s="49">
        <v>85</v>
      </c>
      <c r="FK70" s="269">
        <v>51</v>
      </c>
      <c r="FL70" s="269">
        <v>0</v>
      </c>
      <c r="FM70" s="269">
        <v>0</v>
      </c>
      <c r="FN70" s="269">
        <v>102</v>
      </c>
      <c r="FO70" s="269">
        <v>0</v>
      </c>
      <c r="FP70" s="269">
        <v>34</v>
      </c>
      <c r="FQ70" s="269">
        <v>30</v>
      </c>
      <c r="FR70" s="269">
        <v>43</v>
      </c>
      <c r="FS70" s="269">
        <v>127</v>
      </c>
      <c r="FT70" s="49">
        <v>12</v>
      </c>
      <c r="FU70" s="269">
        <v>107</v>
      </c>
      <c r="FV70" s="49">
        <v>92</v>
      </c>
      <c r="FW70" s="269">
        <v>99</v>
      </c>
      <c r="FX70" s="269">
        <v>46</v>
      </c>
      <c r="FY70" s="269">
        <v>23</v>
      </c>
      <c r="FZ70" s="269">
        <v>63</v>
      </c>
      <c r="GA70" s="269">
        <v>0</v>
      </c>
      <c r="GB70" s="269">
        <v>82</v>
      </c>
      <c r="GC70" s="269">
        <v>133</v>
      </c>
      <c r="GD70" s="269">
        <v>0</v>
      </c>
      <c r="GE70" s="269">
        <v>44</v>
      </c>
      <c r="GF70" s="269">
        <v>0</v>
      </c>
      <c r="GG70" s="49">
        <v>0</v>
      </c>
      <c r="GH70" s="269">
        <v>0</v>
      </c>
      <c r="GI70" s="269">
        <v>48</v>
      </c>
      <c r="GJ70" s="269">
        <v>133</v>
      </c>
      <c r="GK70" s="269">
        <v>68</v>
      </c>
      <c r="GL70" s="269">
        <v>64</v>
      </c>
      <c r="GM70" s="49">
        <v>18</v>
      </c>
      <c r="GN70" s="49">
        <v>7</v>
      </c>
      <c r="GO70" s="269">
        <v>43</v>
      </c>
      <c r="GP70" s="269">
        <v>20</v>
      </c>
      <c r="GQ70" s="303">
        <v>131</v>
      </c>
    </row>
    <row r="71" spans="1:199" ht="15.75">
      <c r="A71" s="276" t="s">
        <v>3616</v>
      </c>
      <c r="D71" s="56">
        <f t="shared" si="2"/>
        <v>9913</v>
      </c>
      <c r="E71" s="269">
        <v>66</v>
      </c>
      <c r="F71" s="269">
        <v>66</v>
      </c>
      <c r="G71" s="269">
        <v>54</v>
      </c>
      <c r="H71" s="269">
        <v>104</v>
      </c>
      <c r="I71" s="269">
        <v>0</v>
      </c>
      <c r="J71" s="269">
        <v>0</v>
      </c>
      <c r="K71" s="269">
        <v>0</v>
      </c>
      <c r="L71" s="269">
        <v>0</v>
      </c>
      <c r="M71" s="269">
        <v>112</v>
      </c>
      <c r="N71" s="269">
        <v>104</v>
      </c>
      <c r="O71" s="269">
        <v>102</v>
      </c>
      <c r="P71" s="269">
        <v>27</v>
      </c>
      <c r="Q71" s="269">
        <v>99</v>
      </c>
      <c r="R71" s="269">
        <v>127</v>
      </c>
      <c r="S71" s="49">
        <v>0</v>
      </c>
      <c r="T71" s="269">
        <v>136</v>
      </c>
      <c r="U71" s="269">
        <v>49</v>
      </c>
      <c r="V71" s="269">
        <v>78</v>
      </c>
      <c r="W71" s="269">
        <v>118</v>
      </c>
      <c r="X71" s="269">
        <v>51</v>
      </c>
      <c r="Y71" s="269">
        <v>0</v>
      </c>
      <c r="Z71" s="269">
        <v>76</v>
      </c>
      <c r="AA71" s="269">
        <v>127</v>
      </c>
      <c r="AB71" s="269">
        <v>0</v>
      </c>
      <c r="AC71" s="269">
        <v>109</v>
      </c>
      <c r="AD71" s="269">
        <v>56</v>
      </c>
      <c r="AE71" s="269">
        <v>44</v>
      </c>
      <c r="AF71" s="269">
        <v>40</v>
      </c>
      <c r="AG71" s="269">
        <v>24</v>
      </c>
      <c r="AH71" s="49">
        <v>19</v>
      </c>
      <c r="AI71" s="269">
        <v>68</v>
      </c>
      <c r="AJ71" s="269">
        <v>0</v>
      </c>
      <c r="AK71" s="269">
        <v>74</v>
      </c>
      <c r="AL71" s="269">
        <v>112</v>
      </c>
      <c r="AM71" s="269">
        <v>76</v>
      </c>
      <c r="AN71" s="269">
        <v>34</v>
      </c>
      <c r="AO71" s="269">
        <v>0</v>
      </c>
      <c r="AP71" s="269">
        <v>0</v>
      </c>
      <c r="AQ71" s="269">
        <v>132</v>
      </c>
      <c r="AR71" s="269">
        <v>38</v>
      </c>
      <c r="AS71" s="269">
        <v>52</v>
      </c>
      <c r="AT71" s="269">
        <v>121</v>
      </c>
      <c r="AU71" s="269">
        <v>0</v>
      </c>
      <c r="AV71" s="269">
        <v>31</v>
      </c>
      <c r="AW71" s="269">
        <v>0</v>
      </c>
      <c r="AX71" s="269">
        <v>106</v>
      </c>
      <c r="AY71" s="269">
        <v>0</v>
      </c>
      <c r="AZ71" s="269">
        <v>113</v>
      </c>
      <c r="BA71" s="269">
        <v>0</v>
      </c>
      <c r="BB71" s="269">
        <v>75</v>
      </c>
      <c r="BC71" s="269">
        <v>0</v>
      </c>
      <c r="BD71" s="49">
        <v>13</v>
      </c>
      <c r="BE71" s="269">
        <v>135</v>
      </c>
      <c r="BF71" s="269">
        <v>69</v>
      </c>
      <c r="BG71" s="49">
        <v>17</v>
      </c>
      <c r="BH71" s="269">
        <v>0</v>
      </c>
      <c r="BI71" s="269">
        <v>0</v>
      </c>
      <c r="BJ71" s="269">
        <v>0</v>
      </c>
      <c r="BK71" s="269">
        <v>70</v>
      </c>
      <c r="BL71" s="269">
        <v>0</v>
      </c>
      <c r="BM71" s="269">
        <v>131</v>
      </c>
      <c r="BN71" s="269">
        <v>132</v>
      </c>
      <c r="BO71" s="269">
        <v>43</v>
      </c>
      <c r="BP71" s="269">
        <v>0</v>
      </c>
      <c r="BQ71" s="269">
        <v>0</v>
      </c>
      <c r="BR71" s="49">
        <v>90</v>
      </c>
      <c r="BS71" s="49">
        <v>6</v>
      </c>
      <c r="BT71" s="269">
        <v>118</v>
      </c>
      <c r="BU71" s="269">
        <v>0</v>
      </c>
      <c r="BV71" s="269">
        <v>0</v>
      </c>
      <c r="BW71" s="269">
        <v>68</v>
      </c>
      <c r="BX71" s="269">
        <v>0</v>
      </c>
      <c r="BY71" s="269">
        <v>0</v>
      </c>
      <c r="BZ71" s="269">
        <v>0</v>
      </c>
      <c r="CA71" s="269">
        <v>121</v>
      </c>
      <c r="CB71" s="269">
        <v>55</v>
      </c>
      <c r="CC71" s="269">
        <v>0</v>
      </c>
      <c r="CD71" s="269">
        <v>0</v>
      </c>
      <c r="CE71" s="269">
        <v>0</v>
      </c>
      <c r="CF71" s="269">
        <v>93</v>
      </c>
      <c r="CG71" s="269">
        <v>127</v>
      </c>
      <c r="CH71" s="269">
        <v>0</v>
      </c>
      <c r="CI71" s="269">
        <v>79</v>
      </c>
      <c r="CJ71" s="269">
        <v>44</v>
      </c>
      <c r="CK71" s="49">
        <v>18</v>
      </c>
      <c r="CL71" s="269">
        <v>110</v>
      </c>
      <c r="CM71" s="269">
        <v>0</v>
      </c>
      <c r="CN71" s="269">
        <v>127</v>
      </c>
      <c r="CO71" s="269">
        <v>0</v>
      </c>
      <c r="CP71" s="269">
        <v>0</v>
      </c>
      <c r="CQ71" s="269">
        <v>41</v>
      </c>
      <c r="CR71" s="269">
        <v>62</v>
      </c>
      <c r="CS71" s="269">
        <v>0</v>
      </c>
      <c r="CT71" s="269">
        <v>0</v>
      </c>
      <c r="CU71" s="269">
        <v>0</v>
      </c>
      <c r="CV71" s="269">
        <v>0</v>
      </c>
      <c r="CW71" s="269">
        <v>0</v>
      </c>
      <c r="CX71" s="269">
        <v>110</v>
      </c>
      <c r="CY71" s="269">
        <v>87</v>
      </c>
      <c r="CZ71" s="49">
        <v>2</v>
      </c>
      <c r="DA71" s="269">
        <v>34</v>
      </c>
      <c r="DB71" s="269">
        <v>52</v>
      </c>
      <c r="DC71" s="49">
        <v>0</v>
      </c>
      <c r="DD71" s="269">
        <v>60</v>
      </c>
      <c r="DE71" s="269">
        <v>111</v>
      </c>
      <c r="DF71" s="269">
        <v>99</v>
      </c>
      <c r="DG71" s="269">
        <v>34</v>
      </c>
      <c r="DH71" s="269">
        <v>110</v>
      </c>
      <c r="DI71" s="269">
        <v>0</v>
      </c>
      <c r="DJ71" s="269">
        <v>67</v>
      </c>
      <c r="DK71" s="269">
        <v>27</v>
      </c>
      <c r="DL71" s="269">
        <v>78</v>
      </c>
      <c r="DM71" s="269">
        <v>104</v>
      </c>
      <c r="DN71" s="49">
        <v>10</v>
      </c>
      <c r="DO71" s="269">
        <v>0</v>
      </c>
      <c r="DP71" s="269">
        <v>0</v>
      </c>
      <c r="DQ71" s="49">
        <v>0</v>
      </c>
      <c r="DR71" s="269">
        <v>0</v>
      </c>
      <c r="DS71" s="269">
        <v>121</v>
      </c>
      <c r="DT71" s="269">
        <v>58</v>
      </c>
      <c r="DU71" s="269">
        <v>45</v>
      </c>
      <c r="DV71" s="269">
        <v>0</v>
      </c>
      <c r="DW71" s="303">
        <v>60</v>
      </c>
      <c r="DX71" s="269">
        <v>41</v>
      </c>
      <c r="DY71" s="49">
        <v>0</v>
      </c>
      <c r="DZ71" s="269">
        <v>123</v>
      </c>
      <c r="EA71" s="269">
        <v>47</v>
      </c>
      <c r="EB71" s="269">
        <v>70</v>
      </c>
      <c r="EC71" s="269">
        <v>0</v>
      </c>
      <c r="ED71" s="269">
        <v>93</v>
      </c>
      <c r="EE71" s="269">
        <v>64</v>
      </c>
      <c r="EF71" s="269">
        <v>0</v>
      </c>
      <c r="EG71" s="269">
        <v>116</v>
      </c>
      <c r="EH71" s="49">
        <v>0</v>
      </c>
      <c r="EI71" s="269">
        <v>119</v>
      </c>
      <c r="EJ71" s="269">
        <v>118</v>
      </c>
      <c r="EK71" s="269">
        <v>80</v>
      </c>
      <c r="EL71" s="269">
        <v>0</v>
      </c>
      <c r="EM71" s="269">
        <v>131</v>
      </c>
      <c r="EN71" s="269">
        <v>127</v>
      </c>
      <c r="EO71" s="269">
        <v>90</v>
      </c>
      <c r="EP71" s="269">
        <v>0</v>
      </c>
      <c r="EQ71" s="269">
        <v>98</v>
      </c>
      <c r="ER71" s="269">
        <v>74</v>
      </c>
      <c r="ES71" s="269">
        <v>83</v>
      </c>
      <c r="ET71" s="269">
        <v>0</v>
      </c>
      <c r="EU71" s="269">
        <v>0</v>
      </c>
      <c r="EV71" s="269">
        <v>0</v>
      </c>
      <c r="EW71" s="269">
        <v>0</v>
      </c>
      <c r="EX71" s="269">
        <v>32</v>
      </c>
      <c r="EY71" s="269">
        <v>21</v>
      </c>
      <c r="EZ71" s="269">
        <v>0</v>
      </c>
      <c r="FA71" s="269">
        <v>98</v>
      </c>
      <c r="FB71" s="269">
        <v>0</v>
      </c>
      <c r="FC71" s="269">
        <v>127</v>
      </c>
      <c r="FD71" s="269">
        <v>125</v>
      </c>
      <c r="FE71" s="49">
        <v>18</v>
      </c>
      <c r="FF71" s="269">
        <v>43</v>
      </c>
      <c r="FG71" s="269">
        <v>99</v>
      </c>
      <c r="FH71" s="269">
        <v>26</v>
      </c>
      <c r="FI71" s="269">
        <v>0</v>
      </c>
      <c r="FJ71" s="269">
        <v>126</v>
      </c>
      <c r="FK71" s="269">
        <v>82</v>
      </c>
      <c r="FL71" s="269">
        <v>84</v>
      </c>
      <c r="FM71" s="269">
        <v>0</v>
      </c>
      <c r="FN71" s="269">
        <v>0</v>
      </c>
      <c r="FO71" s="269">
        <v>87</v>
      </c>
      <c r="FP71" s="269">
        <v>94</v>
      </c>
      <c r="FQ71" s="269">
        <v>116</v>
      </c>
      <c r="FR71" s="269">
        <v>30</v>
      </c>
      <c r="FS71" s="49">
        <v>0</v>
      </c>
      <c r="FT71" s="269">
        <v>91</v>
      </c>
      <c r="FU71" s="269">
        <v>63</v>
      </c>
      <c r="FV71" s="269">
        <v>0</v>
      </c>
      <c r="FW71" s="269">
        <v>0</v>
      </c>
      <c r="FX71" s="269">
        <v>135</v>
      </c>
      <c r="FY71" s="269">
        <v>81</v>
      </c>
      <c r="FZ71" s="269">
        <v>28</v>
      </c>
      <c r="GA71" s="269">
        <v>0</v>
      </c>
      <c r="GB71" s="269">
        <v>0</v>
      </c>
      <c r="GC71" s="49">
        <v>0</v>
      </c>
      <c r="GD71" s="269">
        <v>103</v>
      </c>
      <c r="GE71" s="269">
        <v>116</v>
      </c>
      <c r="GF71" s="269">
        <v>0</v>
      </c>
      <c r="GG71" s="49">
        <v>0</v>
      </c>
      <c r="GH71" s="269">
        <v>73</v>
      </c>
      <c r="GI71" s="49">
        <v>0</v>
      </c>
      <c r="GJ71" s="269">
        <v>74</v>
      </c>
      <c r="GK71" s="269">
        <v>93</v>
      </c>
      <c r="GL71" s="269">
        <v>71</v>
      </c>
      <c r="GM71" s="269">
        <v>85</v>
      </c>
      <c r="GN71" s="269">
        <v>134</v>
      </c>
      <c r="GO71" s="269">
        <v>91</v>
      </c>
      <c r="GP71" s="269">
        <v>50</v>
      </c>
      <c r="GQ71" s="303">
        <v>85</v>
      </c>
    </row>
    <row r="72" spans="1:199" ht="15.75">
      <c r="A72" s="276" t="s">
        <v>3617</v>
      </c>
      <c r="D72" s="56">
        <f t="shared" si="2"/>
        <v>9653</v>
      </c>
      <c r="E72" s="269">
        <v>90</v>
      </c>
      <c r="F72" s="269">
        <v>93</v>
      </c>
      <c r="G72" s="49">
        <v>89</v>
      </c>
      <c r="H72" s="269">
        <v>77</v>
      </c>
      <c r="I72" s="269">
        <v>0</v>
      </c>
      <c r="J72" s="269">
        <v>85</v>
      </c>
      <c r="K72" s="269">
        <v>81</v>
      </c>
      <c r="L72" s="269">
        <v>0</v>
      </c>
      <c r="M72" s="269">
        <v>112</v>
      </c>
      <c r="N72" s="269">
        <v>0</v>
      </c>
      <c r="O72" s="49">
        <v>0</v>
      </c>
      <c r="P72" s="269">
        <v>84</v>
      </c>
      <c r="Q72" s="269">
        <v>0</v>
      </c>
      <c r="R72" s="269">
        <v>78</v>
      </c>
      <c r="S72" s="269">
        <v>117</v>
      </c>
      <c r="T72" s="269">
        <v>0</v>
      </c>
      <c r="U72" s="269">
        <v>83</v>
      </c>
      <c r="V72" s="269">
        <v>26</v>
      </c>
      <c r="W72" s="269">
        <v>0</v>
      </c>
      <c r="X72" s="269">
        <v>55</v>
      </c>
      <c r="Y72" s="269">
        <v>0</v>
      </c>
      <c r="Z72" s="269">
        <v>92</v>
      </c>
      <c r="AA72" s="269">
        <v>44</v>
      </c>
      <c r="AB72" s="269">
        <v>71</v>
      </c>
      <c r="AC72" s="269">
        <v>25</v>
      </c>
      <c r="AD72" s="269">
        <v>104</v>
      </c>
      <c r="AE72" s="269">
        <v>47</v>
      </c>
      <c r="AF72" s="269">
        <v>62</v>
      </c>
      <c r="AG72" s="269">
        <v>39</v>
      </c>
      <c r="AH72" s="269">
        <v>49</v>
      </c>
      <c r="AI72" s="269">
        <v>107</v>
      </c>
      <c r="AJ72" s="269">
        <v>0</v>
      </c>
      <c r="AK72" s="269">
        <v>0</v>
      </c>
      <c r="AL72" s="269">
        <v>37</v>
      </c>
      <c r="AM72" s="49">
        <v>17</v>
      </c>
      <c r="AN72" s="269">
        <v>53</v>
      </c>
      <c r="AO72" s="269">
        <v>132</v>
      </c>
      <c r="AP72" s="269">
        <v>125</v>
      </c>
      <c r="AQ72" s="269">
        <v>82</v>
      </c>
      <c r="AR72" s="269">
        <v>20</v>
      </c>
      <c r="AS72" s="269">
        <v>28</v>
      </c>
      <c r="AT72" s="269">
        <v>51</v>
      </c>
      <c r="AU72" s="269">
        <v>48</v>
      </c>
      <c r="AV72" s="269">
        <v>80</v>
      </c>
      <c r="AW72" s="269">
        <v>0</v>
      </c>
      <c r="AX72" s="269">
        <v>88</v>
      </c>
      <c r="AY72" s="269">
        <v>0</v>
      </c>
      <c r="AZ72" s="269">
        <v>41</v>
      </c>
      <c r="BA72" s="269">
        <v>0</v>
      </c>
      <c r="BB72" s="49">
        <v>0</v>
      </c>
      <c r="BC72" s="269">
        <v>135</v>
      </c>
      <c r="BD72" s="269">
        <v>113</v>
      </c>
      <c r="BE72" s="269">
        <v>30</v>
      </c>
      <c r="BF72" s="269">
        <v>21</v>
      </c>
      <c r="BG72" s="269">
        <v>95</v>
      </c>
      <c r="BH72" s="269">
        <v>0</v>
      </c>
      <c r="BI72" s="269">
        <v>93</v>
      </c>
      <c r="BJ72" s="269">
        <v>86</v>
      </c>
      <c r="BK72" s="269">
        <v>82</v>
      </c>
      <c r="BL72" s="269">
        <v>0</v>
      </c>
      <c r="BM72" s="269">
        <v>115</v>
      </c>
      <c r="BN72" s="269">
        <v>40</v>
      </c>
      <c r="BO72" s="269">
        <v>43</v>
      </c>
      <c r="BP72" s="269">
        <v>0</v>
      </c>
      <c r="BQ72" s="269">
        <v>0</v>
      </c>
      <c r="BR72" s="269">
        <v>69</v>
      </c>
      <c r="BS72" s="269">
        <v>135</v>
      </c>
      <c r="BT72" s="269">
        <v>60</v>
      </c>
      <c r="BU72" s="269">
        <v>0</v>
      </c>
      <c r="BV72" s="269">
        <v>0</v>
      </c>
      <c r="BW72" s="269">
        <v>132</v>
      </c>
      <c r="BX72" s="269">
        <v>0</v>
      </c>
      <c r="BY72" s="269">
        <v>112</v>
      </c>
      <c r="BZ72" s="269">
        <v>0</v>
      </c>
      <c r="CA72" s="269">
        <v>47</v>
      </c>
      <c r="CB72" s="269">
        <v>112</v>
      </c>
      <c r="CC72" s="269">
        <v>0</v>
      </c>
      <c r="CD72" s="269">
        <v>0</v>
      </c>
      <c r="CE72" s="269">
        <v>0</v>
      </c>
      <c r="CF72" s="269">
        <v>24</v>
      </c>
      <c r="CG72" s="269">
        <v>131</v>
      </c>
      <c r="CH72" s="269">
        <v>82</v>
      </c>
      <c r="CI72" s="269">
        <v>102</v>
      </c>
      <c r="CJ72" s="269">
        <v>101</v>
      </c>
      <c r="CK72" s="269">
        <v>68</v>
      </c>
      <c r="CL72" s="269">
        <v>0</v>
      </c>
      <c r="CM72" s="269">
        <v>110</v>
      </c>
      <c r="CN72" s="269">
        <v>0</v>
      </c>
      <c r="CO72" s="269">
        <v>128</v>
      </c>
      <c r="CP72" s="269">
        <v>130</v>
      </c>
      <c r="CQ72" s="269">
        <v>0</v>
      </c>
      <c r="CR72" s="269">
        <v>49</v>
      </c>
      <c r="CS72" s="269">
        <v>0</v>
      </c>
      <c r="CT72" s="269">
        <v>0</v>
      </c>
      <c r="CU72" s="269">
        <v>0</v>
      </c>
      <c r="CV72" s="269">
        <v>0</v>
      </c>
      <c r="CW72" s="269">
        <v>0</v>
      </c>
      <c r="CX72" s="269">
        <v>37</v>
      </c>
      <c r="CY72" s="269">
        <v>52</v>
      </c>
      <c r="CZ72" s="269">
        <v>30</v>
      </c>
      <c r="DA72" s="269">
        <v>63</v>
      </c>
      <c r="DB72" s="269">
        <v>68</v>
      </c>
      <c r="DC72" s="269">
        <v>94</v>
      </c>
      <c r="DD72" s="269">
        <v>60</v>
      </c>
      <c r="DE72" s="269">
        <v>79</v>
      </c>
      <c r="DF72" s="269">
        <v>100</v>
      </c>
      <c r="DG72" s="269">
        <v>71</v>
      </c>
      <c r="DH72" s="269">
        <v>60</v>
      </c>
      <c r="DI72" s="269">
        <v>0</v>
      </c>
      <c r="DJ72" s="49">
        <v>87</v>
      </c>
      <c r="DK72" s="269">
        <v>83</v>
      </c>
      <c r="DL72" s="269">
        <v>103</v>
      </c>
      <c r="DM72" s="269">
        <v>100</v>
      </c>
      <c r="DN72" s="269">
        <v>96</v>
      </c>
      <c r="DO72" s="269">
        <v>0</v>
      </c>
      <c r="DP72" s="269">
        <v>119</v>
      </c>
      <c r="DQ72" s="269">
        <v>52</v>
      </c>
      <c r="DR72" s="269">
        <v>0</v>
      </c>
      <c r="DS72" s="269">
        <v>0</v>
      </c>
      <c r="DT72" s="269">
        <v>0</v>
      </c>
      <c r="DU72" s="269">
        <v>53</v>
      </c>
      <c r="DV72" s="269">
        <v>78</v>
      </c>
      <c r="DW72" s="303">
        <v>102</v>
      </c>
      <c r="DX72" s="269">
        <v>62</v>
      </c>
      <c r="DY72" s="269">
        <v>37</v>
      </c>
      <c r="DZ72" s="269">
        <v>58</v>
      </c>
      <c r="EA72" s="269">
        <v>69</v>
      </c>
      <c r="EB72" s="269">
        <v>26</v>
      </c>
      <c r="EC72" s="269">
        <v>130</v>
      </c>
      <c r="ED72" s="269">
        <v>29</v>
      </c>
      <c r="EE72" s="269">
        <v>26</v>
      </c>
      <c r="EF72" s="269">
        <v>0</v>
      </c>
      <c r="EG72" s="269">
        <v>29</v>
      </c>
      <c r="EH72" s="269">
        <v>95</v>
      </c>
      <c r="EI72" s="49">
        <v>0</v>
      </c>
      <c r="EJ72" s="49">
        <v>0</v>
      </c>
      <c r="EK72" s="269">
        <v>118</v>
      </c>
      <c r="EL72" s="269">
        <v>0</v>
      </c>
      <c r="EM72" s="269">
        <v>23</v>
      </c>
      <c r="EN72" s="269">
        <v>94</v>
      </c>
      <c r="EO72" s="269">
        <v>125</v>
      </c>
      <c r="EP72" s="269">
        <v>71</v>
      </c>
      <c r="EQ72" s="269">
        <v>84</v>
      </c>
      <c r="ER72" s="269">
        <v>84</v>
      </c>
      <c r="ES72" s="269">
        <v>44</v>
      </c>
      <c r="ET72" s="269">
        <v>0</v>
      </c>
      <c r="EU72" s="269">
        <v>0</v>
      </c>
      <c r="EV72" s="269">
        <v>0</v>
      </c>
      <c r="EW72" s="269">
        <v>0</v>
      </c>
      <c r="EX72" s="49">
        <v>0</v>
      </c>
      <c r="EY72" s="49">
        <v>0</v>
      </c>
      <c r="EZ72" s="269">
        <v>0</v>
      </c>
      <c r="FA72" s="49">
        <v>0</v>
      </c>
      <c r="FB72" s="269">
        <v>0</v>
      </c>
      <c r="FC72" s="269">
        <v>41</v>
      </c>
      <c r="FD72" s="269">
        <v>126</v>
      </c>
      <c r="FE72" s="269">
        <v>30</v>
      </c>
      <c r="FF72" s="269">
        <v>40</v>
      </c>
      <c r="FG72" s="269">
        <v>105</v>
      </c>
      <c r="FH72" s="269">
        <v>30</v>
      </c>
      <c r="FI72" s="269">
        <v>0</v>
      </c>
      <c r="FJ72" s="269">
        <v>93</v>
      </c>
      <c r="FK72" s="269">
        <v>67</v>
      </c>
      <c r="FL72" s="269">
        <v>0</v>
      </c>
      <c r="FM72" s="269">
        <v>0</v>
      </c>
      <c r="FN72" s="269">
        <v>0</v>
      </c>
      <c r="FO72" s="269">
        <v>107</v>
      </c>
      <c r="FP72" s="269">
        <v>93</v>
      </c>
      <c r="FQ72" s="269">
        <v>107</v>
      </c>
      <c r="FR72" s="269">
        <v>36</v>
      </c>
      <c r="FS72" s="269">
        <v>125</v>
      </c>
      <c r="FT72" s="269">
        <v>32</v>
      </c>
      <c r="FU72" s="49">
        <v>0</v>
      </c>
      <c r="FV72" s="269">
        <v>0</v>
      </c>
      <c r="FW72" s="269">
        <v>0</v>
      </c>
      <c r="FX72" s="269">
        <v>0</v>
      </c>
      <c r="FY72" s="269">
        <v>85</v>
      </c>
      <c r="FZ72" s="269">
        <v>51</v>
      </c>
      <c r="GA72" s="269">
        <v>0</v>
      </c>
      <c r="GB72" s="269">
        <v>0</v>
      </c>
      <c r="GC72" s="269">
        <v>125</v>
      </c>
      <c r="GD72" s="269">
        <v>38</v>
      </c>
      <c r="GE72" s="269">
        <v>55</v>
      </c>
      <c r="GF72" s="269">
        <v>0</v>
      </c>
      <c r="GG72" s="49">
        <v>0</v>
      </c>
      <c r="GH72" s="269">
        <v>111</v>
      </c>
      <c r="GI72" s="49">
        <v>0</v>
      </c>
      <c r="GJ72" s="269">
        <v>0</v>
      </c>
      <c r="GK72" s="269">
        <v>37</v>
      </c>
      <c r="GL72" s="269">
        <v>31</v>
      </c>
      <c r="GM72" s="269">
        <v>96</v>
      </c>
      <c r="GN72" s="49">
        <v>19</v>
      </c>
      <c r="GO72" s="269">
        <v>28</v>
      </c>
      <c r="GP72" s="49">
        <v>89</v>
      </c>
      <c r="GQ72" s="303">
        <v>108</v>
      </c>
    </row>
    <row r="73" spans="1:199" ht="15.75">
      <c r="A73" s="106" t="s">
        <v>667</v>
      </c>
      <c r="D73" s="56">
        <f t="shared" si="2"/>
        <v>13800</v>
      </c>
      <c r="E73" s="269">
        <v>106</v>
      </c>
      <c r="F73" s="269">
        <v>85</v>
      </c>
      <c r="G73" s="269">
        <v>66</v>
      </c>
      <c r="H73" s="269">
        <v>72</v>
      </c>
      <c r="I73" s="269">
        <v>0</v>
      </c>
      <c r="J73" s="269">
        <v>40</v>
      </c>
      <c r="K73" s="269">
        <v>92</v>
      </c>
      <c r="L73" s="269">
        <v>0</v>
      </c>
      <c r="M73" s="49">
        <v>86</v>
      </c>
      <c r="N73" s="269">
        <v>77</v>
      </c>
      <c r="O73" s="269">
        <v>25</v>
      </c>
      <c r="P73" s="269">
        <v>124</v>
      </c>
      <c r="Q73" s="269">
        <v>0</v>
      </c>
      <c r="R73" s="49">
        <v>0</v>
      </c>
      <c r="S73" s="269">
        <v>101</v>
      </c>
      <c r="T73" s="269">
        <v>0</v>
      </c>
      <c r="U73" s="269">
        <v>90</v>
      </c>
      <c r="V73" s="269">
        <v>107</v>
      </c>
      <c r="W73" s="269">
        <v>76</v>
      </c>
      <c r="X73" s="269">
        <v>68</v>
      </c>
      <c r="Y73" s="269">
        <v>0</v>
      </c>
      <c r="Z73" s="269">
        <v>113</v>
      </c>
      <c r="AA73" s="269">
        <v>102</v>
      </c>
      <c r="AB73" s="269">
        <v>48</v>
      </c>
      <c r="AC73" s="269">
        <v>49</v>
      </c>
      <c r="AD73" s="269">
        <v>87</v>
      </c>
      <c r="AE73" s="269">
        <v>124</v>
      </c>
      <c r="AF73" s="269">
        <v>85</v>
      </c>
      <c r="AG73" s="269">
        <v>128</v>
      </c>
      <c r="AH73" s="269">
        <v>122</v>
      </c>
      <c r="AI73" s="269">
        <v>106</v>
      </c>
      <c r="AJ73" s="269">
        <v>0</v>
      </c>
      <c r="AK73" s="269">
        <v>108</v>
      </c>
      <c r="AL73" s="269">
        <v>20</v>
      </c>
      <c r="AM73" s="269">
        <v>36</v>
      </c>
      <c r="AN73" s="269">
        <v>94</v>
      </c>
      <c r="AO73" s="269">
        <v>129</v>
      </c>
      <c r="AP73" s="269">
        <v>0</v>
      </c>
      <c r="AQ73" s="269">
        <v>57</v>
      </c>
      <c r="AR73" s="269">
        <v>35</v>
      </c>
      <c r="AS73" s="269">
        <v>98</v>
      </c>
      <c r="AT73" s="269">
        <v>119</v>
      </c>
      <c r="AU73" s="269">
        <v>131</v>
      </c>
      <c r="AV73" s="269">
        <v>116</v>
      </c>
      <c r="AW73" s="269">
        <v>0</v>
      </c>
      <c r="AX73" s="269">
        <v>89</v>
      </c>
      <c r="AY73" s="269">
        <v>124</v>
      </c>
      <c r="AZ73" s="269">
        <v>70</v>
      </c>
      <c r="BA73" s="269">
        <v>0</v>
      </c>
      <c r="BB73" s="269">
        <v>116</v>
      </c>
      <c r="BC73" s="269">
        <v>0</v>
      </c>
      <c r="BD73" s="269">
        <v>85</v>
      </c>
      <c r="BE73" s="269">
        <v>62</v>
      </c>
      <c r="BF73" s="269">
        <v>85</v>
      </c>
      <c r="BG73" s="269">
        <v>106</v>
      </c>
      <c r="BH73" s="269">
        <v>128</v>
      </c>
      <c r="BI73" s="269">
        <v>95</v>
      </c>
      <c r="BJ73" s="269">
        <v>94</v>
      </c>
      <c r="BK73" s="269">
        <v>132</v>
      </c>
      <c r="BL73" s="269">
        <v>132</v>
      </c>
      <c r="BM73" s="269">
        <v>52</v>
      </c>
      <c r="BN73" s="269">
        <v>93</v>
      </c>
      <c r="BO73" s="269">
        <v>88</v>
      </c>
      <c r="BP73" s="269">
        <v>0</v>
      </c>
      <c r="BQ73" s="269">
        <v>0</v>
      </c>
      <c r="BR73" s="269">
        <v>85</v>
      </c>
      <c r="BS73" s="269">
        <v>109</v>
      </c>
      <c r="BT73" s="269">
        <v>115</v>
      </c>
      <c r="BU73" s="269">
        <v>100</v>
      </c>
      <c r="BV73" s="269">
        <v>0</v>
      </c>
      <c r="BW73" s="269">
        <v>111</v>
      </c>
      <c r="BX73" s="269">
        <v>122</v>
      </c>
      <c r="BY73" s="269">
        <v>83</v>
      </c>
      <c r="BZ73" s="269">
        <v>0</v>
      </c>
      <c r="CA73" s="269">
        <v>111</v>
      </c>
      <c r="CB73" s="49">
        <v>86</v>
      </c>
      <c r="CC73" s="269">
        <v>0</v>
      </c>
      <c r="CD73" s="269">
        <v>127</v>
      </c>
      <c r="CE73" s="269">
        <v>0</v>
      </c>
      <c r="CF73" s="269">
        <v>121</v>
      </c>
      <c r="CG73" s="269">
        <v>125</v>
      </c>
      <c r="CH73" s="269">
        <v>0</v>
      </c>
      <c r="CI73" s="269">
        <v>106</v>
      </c>
      <c r="CJ73" s="269">
        <v>0</v>
      </c>
      <c r="CK73" s="269">
        <v>127</v>
      </c>
      <c r="CL73" s="269">
        <v>72</v>
      </c>
      <c r="CM73" s="269">
        <v>0</v>
      </c>
      <c r="CN73" s="269">
        <v>85</v>
      </c>
      <c r="CO73" s="269">
        <v>88</v>
      </c>
      <c r="CP73" s="269">
        <v>75</v>
      </c>
      <c r="CQ73" s="269">
        <v>106</v>
      </c>
      <c r="CR73" s="269">
        <v>35</v>
      </c>
      <c r="CS73" s="269">
        <v>0</v>
      </c>
      <c r="CT73" s="269">
        <v>129</v>
      </c>
      <c r="CU73" s="269">
        <v>0</v>
      </c>
      <c r="CV73" s="269">
        <v>0</v>
      </c>
      <c r="CW73" s="269">
        <v>0</v>
      </c>
      <c r="CX73" s="269">
        <v>29</v>
      </c>
      <c r="CY73" s="269">
        <v>92</v>
      </c>
      <c r="CZ73" s="269">
        <v>112</v>
      </c>
      <c r="DA73" s="269">
        <v>0</v>
      </c>
      <c r="DB73" s="269">
        <v>41</v>
      </c>
      <c r="DC73" s="49">
        <v>9</v>
      </c>
      <c r="DD73" s="269">
        <v>0</v>
      </c>
      <c r="DE73" s="269">
        <v>92</v>
      </c>
      <c r="DF73" s="269">
        <v>70</v>
      </c>
      <c r="DG73" s="269">
        <v>34</v>
      </c>
      <c r="DH73" s="269">
        <v>106</v>
      </c>
      <c r="DI73" s="269">
        <v>0</v>
      </c>
      <c r="DJ73" s="269">
        <v>0</v>
      </c>
      <c r="DK73" s="49">
        <v>14</v>
      </c>
      <c r="DL73" s="269">
        <v>135</v>
      </c>
      <c r="DM73" s="269">
        <v>26</v>
      </c>
      <c r="DN73" s="269">
        <v>110</v>
      </c>
      <c r="DO73" s="269">
        <v>0</v>
      </c>
      <c r="DP73" s="269">
        <v>106</v>
      </c>
      <c r="DQ73" s="269">
        <v>81</v>
      </c>
      <c r="DR73" s="269">
        <v>126</v>
      </c>
      <c r="DS73" s="269">
        <v>136</v>
      </c>
      <c r="DT73" s="269">
        <v>93</v>
      </c>
      <c r="DU73" s="269">
        <v>112</v>
      </c>
      <c r="DV73" s="269">
        <v>96</v>
      </c>
      <c r="DW73" s="303">
        <v>134</v>
      </c>
      <c r="DX73" s="269">
        <v>76</v>
      </c>
      <c r="DY73" s="269">
        <v>110</v>
      </c>
      <c r="DZ73" s="269">
        <v>94</v>
      </c>
      <c r="EA73" s="269">
        <v>129</v>
      </c>
      <c r="EB73" s="269">
        <v>122</v>
      </c>
      <c r="EC73" s="269">
        <v>0</v>
      </c>
      <c r="ED73" s="269">
        <v>33</v>
      </c>
      <c r="EE73" s="49">
        <v>19</v>
      </c>
      <c r="EF73" s="269">
        <v>0</v>
      </c>
      <c r="EG73" s="269">
        <v>79</v>
      </c>
      <c r="EH73" s="269">
        <v>66</v>
      </c>
      <c r="EI73" s="269">
        <v>114</v>
      </c>
      <c r="EJ73" s="269">
        <v>95</v>
      </c>
      <c r="EK73" s="269">
        <v>41</v>
      </c>
      <c r="EL73" s="269">
        <v>134</v>
      </c>
      <c r="EM73" s="269">
        <v>92</v>
      </c>
      <c r="EN73" s="269">
        <v>68</v>
      </c>
      <c r="EO73" s="49">
        <v>86</v>
      </c>
      <c r="EP73" s="269">
        <v>81</v>
      </c>
      <c r="EQ73" s="269">
        <v>134</v>
      </c>
      <c r="ER73" s="269">
        <v>34</v>
      </c>
      <c r="ES73" s="269">
        <v>134</v>
      </c>
      <c r="ET73" s="269">
        <v>83</v>
      </c>
      <c r="EU73" s="269">
        <v>83</v>
      </c>
      <c r="EV73" s="269">
        <v>130</v>
      </c>
      <c r="EW73" s="269">
        <v>0</v>
      </c>
      <c r="EX73" s="269">
        <v>125</v>
      </c>
      <c r="EY73" s="269">
        <v>79</v>
      </c>
      <c r="EZ73" s="269">
        <v>128</v>
      </c>
      <c r="FA73" s="269">
        <v>59</v>
      </c>
      <c r="FB73" s="269">
        <v>96</v>
      </c>
      <c r="FC73" s="269">
        <v>47</v>
      </c>
      <c r="FD73" s="269">
        <v>51</v>
      </c>
      <c r="FE73" s="269">
        <v>61</v>
      </c>
      <c r="FF73" s="269">
        <v>56</v>
      </c>
      <c r="FG73" s="269">
        <v>54</v>
      </c>
      <c r="FH73" s="269">
        <v>83</v>
      </c>
      <c r="FI73" s="269">
        <v>0</v>
      </c>
      <c r="FJ73" s="269">
        <v>55</v>
      </c>
      <c r="FK73" s="269">
        <v>132</v>
      </c>
      <c r="FL73" s="269">
        <v>64</v>
      </c>
      <c r="FM73" s="269">
        <v>115</v>
      </c>
      <c r="FN73" s="269">
        <v>51</v>
      </c>
      <c r="FO73" s="269">
        <v>0</v>
      </c>
      <c r="FP73" s="269">
        <v>25</v>
      </c>
      <c r="FQ73" s="269">
        <v>109</v>
      </c>
      <c r="FR73" s="269">
        <v>104</v>
      </c>
      <c r="FS73" s="269">
        <v>0</v>
      </c>
      <c r="FT73" s="269">
        <v>116</v>
      </c>
      <c r="FU73" s="49">
        <v>0</v>
      </c>
      <c r="FV73" s="269">
        <v>0</v>
      </c>
      <c r="FW73" s="269">
        <v>107</v>
      </c>
      <c r="FX73" s="269">
        <v>0</v>
      </c>
      <c r="FY73" s="269">
        <v>113</v>
      </c>
      <c r="FZ73" s="269">
        <v>94</v>
      </c>
      <c r="GA73" s="269">
        <v>122</v>
      </c>
      <c r="GB73" s="269">
        <v>121</v>
      </c>
      <c r="GC73" s="269">
        <v>0</v>
      </c>
      <c r="GD73" s="269">
        <v>0</v>
      </c>
      <c r="GE73" s="269">
        <v>108</v>
      </c>
      <c r="GF73" s="269">
        <v>0</v>
      </c>
      <c r="GG73" s="269">
        <v>96</v>
      </c>
      <c r="GH73" s="269">
        <v>97</v>
      </c>
      <c r="GI73" s="269">
        <v>134</v>
      </c>
      <c r="GJ73" s="269">
        <v>0</v>
      </c>
      <c r="GK73" s="49">
        <v>17</v>
      </c>
      <c r="GL73" s="269">
        <v>63</v>
      </c>
      <c r="GM73" s="269">
        <v>95</v>
      </c>
      <c r="GN73" s="269">
        <v>99</v>
      </c>
      <c r="GO73" s="269">
        <v>107</v>
      </c>
      <c r="GP73" s="269">
        <v>127</v>
      </c>
      <c r="GQ73" s="303">
        <v>108</v>
      </c>
    </row>
    <row r="74" spans="1:199" ht="15.75">
      <c r="A74" s="106" t="s">
        <v>2198</v>
      </c>
      <c r="D74" s="56">
        <f t="shared" si="2"/>
        <v>9881</v>
      </c>
      <c r="E74" s="269">
        <v>133</v>
      </c>
      <c r="F74" s="269">
        <v>134</v>
      </c>
      <c r="G74" s="269">
        <v>100</v>
      </c>
      <c r="H74" s="269">
        <v>132</v>
      </c>
      <c r="I74" s="269">
        <v>78</v>
      </c>
      <c r="J74" s="269">
        <v>56</v>
      </c>
      <c r="K74" s="269">
        <v>124</v>
      </c>
      <c r="L74" s="269">
        <v>0</v>
      </c>
      <c r="M74" s="269">
        <v>0</v>
      </c>
      <c r="N74" s="269">
        <v>86</v>
      </c>
      <c r="O74" s="49">
        <v>0</v>
      </c>
      <c r="P74" s="269">
        <v>62</v>
      </c>
      <c r="Q74" s="269">
        <v>0</v>
      </c>
      <c r="R74" s="49">
        <v>0</v>
      </c>
      <c r="S74" s="269">
        <v>136</v>
      </c>
      <c r="T74" s="269">
        <v>0</v>
      </c>
      <c r="U74" s="269">
        <v>95</v>
      </c>
      <c r="V74" s="269">
        <v>78</v>
      </c>
      <c r="W74" s="269">
        <v>0</v>
      </c>
      <c r="X74" s="269">
        <v>136</v>
      </c>
      <c r="Y74" s="269">
        <v>0</v>
      </c>
      <c r="Z74" s="269">
        <v>0</v>
      </c>
      <c r="AA74" s="49">
        <v>0</v>
      </c>
      <c r="AB74" s="269">
        <v>75</v>
      </c>
      <c r="AC74" s="269">
        <v>43</v>
      </c>
      <c r="AD74" s="269">
        <v>122</v>
      </c>
      <c r="AE74" s="269">
        <v>64</v>
      </c>
      <c r="AF74" s="269">
        <v>92</v>
      </c>
      <c r="AG74" s="269">
        <v>61</v>
      </c>
      <c r="AH74" s="269">
        <v>101</v>
      </c>
      <c r="AI74" s="49">
        <v>13</v>
      </c>
      <c r="AJ74" s="269">
        <v>0</v>
      </c>
      <c r="AK74" s="269">
        <v>93</v>
      </c>
      <c r="AL74" s="269">
        <v>32</v>
      </c>
      <c r="AM74" s="49">
        <v>0</v>
      </c>
      <c r="AN74" s="269">
        <v>96</v>
      </c>
      <c r="AO74" s="269">
        <v>0</v>
      </c>
      <c r="AP74" s="269">
        <v>0</v>
      </c>
      <c r="AQ74" s="49">
        <v>13</v>
      </c>
      <c r="AR74" s="269">
        <v>104</v>
      </c>
      <c r="AS74" s="269">
        <v>115</v>
      </c>
      <c r="AT74" s="269">
        <v>0</v>
      </c>
      <c r="AU74" s="269">
        <v>0</v>
      </c>
      <c r="AV74" s="269">
        <v>102</v>
      </c>
      <c r="AW74" s="269">
        <v>0</v>
      </c>
      <c r="AX74" s="269">
        <v>46</v>
      </c>
      <c r="AY74" s="269">
        <v>0</v>
      </c>
      <c r="AZ74" s="269">
        <v>57</v>
      </c>
      <c r="BA74" s="269">
        <v>0</v>
      </c>
      <c r="BB74" s="269">
        <v>82</v>
      </c>
      <c r="BC74" s="269">
        <v>0</v>
      </c>
      <c r="BD74" s="49">
        <v>0</v>
      </c>
      <c r="BE74" s="269">
        <v>88</v>
      </c>
      <c r="BF74" s="269">
        <v>72</v>
      </c>
      <c r="BG74" s="269">
        <v>61</v>
      </c>
      <c r="BH74" s="269">
        <v>0</v>
      </c>
      <c r="BI74" s="269">
        <v>0</v>
      </c>
      <c r="BJ74" s="269">
        <v>0</v>
      </c>
      <c r="BK74" s="269">
        <v>100</v>
      </c>
      <c r="BL74" s="269">
        <v>107</v>
      </c>
      <c r="BM74" s="269">
        <v>136</v>
      </c>
      <c r="BN74" s="269">
        <v>103</v>
      </c>
      <c r="BO74" s="49">
        <v>0</v>
      </c>
      <c r="BP74" s="269">
        <v>0</v>
      </c>
      <c r="BQ74" s="269">
        <v>0</v>
      </c>
      <c r="BR74" s="269">
        <v>0</v>
      </c>
      <c r="BS74" s="269">
        <v>61</v>
      </c>
      <c r="BT74" s="269">
        <v>39</v>
      </c>
      <c r="BU74" s="269">
        <v>98</v>
      </c>
      <c r="BV74" s="269">
        <v>0</v>
      </c>
      <c r="BW74" s="269">
        <v>108</v>
      </c>
      <c r="BX74" s="269">
        <v>116</v>
      </c>
      <c r="BY74" s="269">
        <v>83</v>
      </c>
      <c r="BZ74" s="269">
        <v>0</v>
      </c>
      <c r="CA74" s="49">
        <v>86</v>
      </c>
      <c r="CB74" s="269">
        <v>63</v>
      </c>
      <c r="CC74" s="269">
        <v>0</v>
      </c>
      <c r="CD74" s="269">
        <v>128</v>
      </c>
      <c r="CE74" s="269">
        <v>0</v>
      </c>
      <c r="CF74" s="269">
        <v>25</v>
      </c>
      <c r="CG74" s="269">
        <v>30</v>
      </c>
      <c r="CH74" s="269">
        <v>0</v>
      </c>
      <c r="CI74" s="269">
        <v>64</v>
      </c>
      <c r="CJ74" s="49">
        <v>0</v>
      </c>
      <c r="CK74" s="269">
        <v>93</v>
      </c>
      <c r="CL74" s="269">
        <v>75</v>
      </c>
      <c r="CM74" s="269">
        <v>0</v>
      </c>
      <c r="CN74" s="269">
        <v>88</v>
      </c>
      <c r="CO74" s="269">
        <v>0</v>
      </c>
      <c r="CP74" s="269">
        <v>65</v>
      </c>
      <c r="CQ74" s="269">
        <v>129</v>
      </c>
      <c r="CR74" s="269">
        <v>90</v>
      </c>
      <c r="CS74" s="269">
        <v>101</v>
      </c>
      <c r="CT74" s="269">
        <v>130</v>
      </c>
      <c r="CU74" s="269">
        <v>0</v>
      </c>
      <c r="CV74" s="269">
        <v>0</v>
      </c>
      <c r="CW74" s="269">
        <v>0</v>
      </c>
      <c r="CX74" s="269">
        <v>58</v>
      </c>
      <c r="CY74" s="269">
        <v>130</v>
      </c>
      <c r="CZ74" s="269">
        <v>136</v>
      </c>
      <c r="DA74" s="269">
        <v>38</v>
      </c>
      <c r="DB74" s="49">
        <v>0</v>
      </c>
      <c r="DC74" s="269">
        <v>81</v>
      </c>
      <c r="DD74" s="269">
        <v>47</v>
      </c>
      <c r="DE74" s="269">
        <v>106</v>
      </c>
      <c r="DF74" s="269">
        <v>39</v>
      </c>
      <c r="DG74" s="49">
        <v>0</v>
      </c>
      <c r="DH74" s="269">
        <v>22</v>
      </c>
      <c r="DI74" s="269">
        <v>130</v>
      </c>
      <c r="DJ74" s="269">
        <v>125</v>
      </c>
      <c r="DK74" s="269">
        <v>44</v>
      </c>
      <c r="DL74" s="269">
        <v>121</v>
      </c>
      <c r="DM74" s="49">
        <v>13</v>
      </c>
      <c r="DN74" s="269">
        <v>34</v>
      </c>
      <c r="DO74" s="269">
        <v>112</v>
      </c>
      <c r="DP74" s="269">
        <v>0</v>
      </c>
      <c r="DQ74" s="49">
        <v>0</v>
      </c>
      <c r="DR74" s="269">
        <v>128</v>
      </c>
      <c r="DS74" s="269">
        <v>0</v>
      </c>
      <c r="DT74" s="269">
        <v>71</v>
      </c>
      <c r="DU74" s="269">
        <v>99</v>
      </c>
      <c r="DV74" s="269">
        <v>116</v>
      </c>
      <c r="DW74" s="303">
        <v>8</v>
      </c>
      <c r="DX74" s="269">
        <v>93</v>
      </c>
      <c r="DY74" s="269">
        <v>51</v>
      </c>
      <c r="DZ74" s="269">
        <v>113</v>
      </c>
      <c r="EA74" s="269">
        <v>50</v>
      </c>
      <c r="EB74" s="269">
        <v>74</v>
      </c>
      <c r="EC74" s="269">
        <v>0</v>
      </c>
      <c r="ED74" s="49">
        <v>0</v>
      </c>
      <c r="EE74" s="269">
        <v>113</v>
      </c>
      <c r="EF74" s="269">
        <v>0</v>
      </c>
      <c r="EG74" s="269">
        <v>129</v>
      </c>
      <c r="EH74" s="49">
        <v>0</v>
      </c>
      <c r="EI74" s="49">
        <v>0</v>
      </c>
      <c r="EJ74" s="269">
        <v>61</v>
      </c>
      <c r="EK74" s="269">
        <v>38</v>
      </c>
      <c r="EL74" s="269">
        <v>0</v>
      </c>
      <c r="EM74" s="269">
        <v>112</v>
      </c>
      <c r="EN74" s="49">
        <v>19</v>
      </c>
      <c r="EO74" s="269">
        <v>0</v>
      </c>
      <c r="EP74" s="269">
        <v>0</v>
      </c>
      <c r="EQ74" s="269">
        <v>117</v>
      </c>
      <c r="ER74" s="269">
        <v>46</v>
      </c>
      <c r="ES74" s="269">
        <v>55</v>
      </c>
      <c r="ET74" s="269">
        <v>0</v>
      </c>
      <c r="EU74" s="269">
        <v>68</v>
      </c>
      <c r="EV74" s="269">
        <v>0</v>
      </c>
      <c r="EW74" s="269">
        <v>0</v>
      </c>
      <c r="EX74" s="269">
        <v>71</v>
      </c>
      <c r="EY74" s="269">
        <v>67</v>
      </c>
      <c r="EZ74" s="269">
        <v>100</v>
      </c>
      <c r="FA74" s="49">
        <v>0</v>
      </c>
      <c r="FB74" s="269">
        <v>0</v>
      </c>
      <c r="FC74" s="269">
        <v>65</v>
      </c>
      <c r="FD74" s="269">
        <v>66</v>
      </c>
      <c r="FE74" s="269">
        <v>84</v>
      </c>
      <c r="FF74" s="269">
        <v>45</v>
      </c>
      <c r="FG74" s="269">
        <v>62</v>
      </c>
      <c r="FH74" s="49">
        <v>0</v>
      </c>
      <c r="FI74" s="269">
        <v>0</v>
      </c>
      <c r="FJ74" s="269">
        <v>89</v>
      </c>
      <c r="FK74" s="269">
        <v>114</v>
      </c>
      <c r="FL74" s="269">
        <v>59</v>
      </c>
      <c r="FM74" s="269">
        <v>111</v>
      </c>
      <c r="FN74" s="269">
        <v>0</v>
      </c>
      <c r="FO74" s="269">
        <v>0</v>
      </c>
      <c r="FP74" s="269">
        <v>78</v>
      </c>
      <c r="FQ74" s="49">
        <v>3</v>
      </c>
      <c r="FR74" s="49">
        <v>4</v>
      </c>
      <c r="FS74" s="269">
        <v>0</v>
      </c>
      <c r="FT74" s="269">
        <v>60</v>
      </c>
      <c r="FU74" s="49">
        <v>0</v>
      </c>
      <c r="FV74" s="269">
        <v>0</v>
      </c>
      <c r="FW74" s="269">
        <v>69</v>
      </c>
      <c r="FX74" s="269">
        <v>37</v>
      </c>
      <c r="FY74" s="49">
        <v>14</v>
      </c>
      <c r="FZ74" s="49">
        <v>10</v>
      </c>
      <c r="GA74" s="269">
        <v>0</v>
      </c>
      <c r="GB74" s="269">
        <v>0</v>
      </c>
      <c r="GC74" s="269">
        <v>96</v>
      </c>
      <c r="GD74" s="269">
        <v>53</v>
      </c>
      <c r="GE74" s="49">
        <v>10</v>
      </c>
      <c r="GF74" s="269">
        <v>0</v>
      </c>
      <c r="GG74" s="269">
        <v>43</v>
      </c>
      <c r="GH74" s="269">
        <v>72</v>
      </c>
      <c r="GI74" s="49">
        <v>0</v>
      </c>
      <c r="GJ74" s="49">
        <v>89</v>
      </c>
      <c r="GK74" s="269">
        <v>22</v>
      </c>
      <c r="GL74" s="269">
        <v>83</v>
      </c>
      <c r="GM74" s="269">
        <v>110</v>
      </c>
      <c r="GN74" s="269">
        <v>77</v>
      </c>
      <c r="GO74" s="269">
        <v>56</v>
      </c>
      <c r="GP74" s="269">
        <v>33</v>
      </c>
      <c r="GQ74" s="303">
        <v>132</v>
      </c>
    </row>
    <row r="75" spans="1:199" ht="15.75">
      <c r="A75" s="106" t="s">
        <v>2205</v>
      </c>
      <c r="D75" s="56">
        <f t="shared" si="2"/>
        <v>10963</v>
      </c>
      <c r="E75" s="269">
        <v>57</v>
      </c>
      <c r="F75" s="269">
        <v>47</v>
      </c>
      <c r="G75" s="269">
        <v>68</v>
      </c>
      <c r="H75" s="269">
        <v>0</v>
      </c>
      <c r="I75" s="269">
        <v>0</v>
      </c>
      <c r="J75" s="269">
        <v>56</v>
      </c>
      <c r="K75" s="269">
        <v>0</v>
      </c>
      <c r="L75" s="269">
        <v>0</v>
      </c>
      <c r="M75" s="269">
        <v>0</v>
      </c>
      <c r="N75" s="269">
        <v>74</v>
      </c>
      <c r="O75" s="269">
        <v>40</v>
      </c>
      <c r="P75" s="269">
        <v>54</v>
      </c>
      <c r="Q75" s="269">
        <v>127</v>
      </c>
      <c r="R75" s="269">
        <v>39</v>
      </c>
      <c r="S75" s="269">
        <v>115</v>
      </c>
      <c r="T75" s="269">
        <v>0</v>
      </c>
      <c r="U75" s="269">
        <v>79</v>
      </c>
      <c r="V75" s="269">
        <v>83</v>
      </c>
      <c r="W75" s="269">
        <v>0</v>
      </c>
      <c r="X75" s="269">
        <v>0</v>
      </c>
      <c r="Y75" s="269">
        <v>0</v>
      </c>
      <c r="Z75" s="269">
        <v>115</v>
      </c>
      <c r="AA75" s="49">
        <v>0</v>
      </c>
      <c r="AB75" s="269">
        <v>0</v>
      </c>
      <c r="AC75" s="49">
        <v>0</v>
      </c>
      <c r="AD75" s="269">
        <v>53</v>
      </c>
      <c r="AE75" s="49">
        <v>0</v>
      </c>
      <c r="AF75" s="269">
        <v>63</v>
      </c>
      <c r="AG75" s="269">
        <v>96</v>
      </c>
      <c r="AH75" s="269">
        <v>47</v>
      </c>
      <c r="AI75" s="269">
        <v>92</v>
      </c>
      <c r="AJ75" s="269">
        <v>108</v>
      </c>
      <c r="AK75" s="269">
        <v>0</v>
      </c>
      <c r="AL75" s="269">
        <v>55</v>
      </c>
      <c r="AM75" s="269">
        <v>123</v>
      </c>
      <c r="AN75" s="269">
        <v>48</v>
      </c>
      <c r="AO75" s="269">
        <v>94</v>
      </c>
      <c r="AP75" s="269">
        <v>131</v>
      </c>
      <c r="AQ75" s="269">
        <v>28</v>
      </c>
      <c r="AR75" s="269">
        <v>97</v>
      </c>
      <c r="AS75" s="269">
        <v>33</v>
      </c>
      <c r="AT75" s="269">
        <v>107</v>
      </c>
      <c r="AU75" s="269">
        <v>0</v>
      </c>
      <c r="AV75" s="269">
        <v>40</v>
      </c>
      <c r="AW75" s="269">
        <v>122</v>
      </c>
      <c r="AX75" s="269">
        <v>66</v>
      </c>
      <c r="AY75" s="269">
        <v>0</v>
      </c>
      <c r="AZ75" s="269">
        <v>95</v>
      </c>
      <c r="BA75" s="269">
        <v>135</v>
      </c>
      <c r="BB75" s="269">
        <v>107</v>
      </c>
      <c r="BC75" s="269">
        <v>101</v>
      </c>
      <c r="BD75" s="269">
        <v>91</v>
      </c>
      <c r="BE75" s="269">
        <v>113</v>
      </c>
      <c r="BF75" s="269">
        <v>82</v>
      </c>
      <c r="BG75" s="49">
        <v>2</v>
      </c>
      <c r="BH75" s="269">
        <v>0</v>
      </c>
      <c r="BI75" s="269">
        <v>129</v>
      </c>
      <c r="BJ75" s="269">
        <v>135</v>
      </c>
      <c r="BK75" s="269">
        <v>100</v>
      </c>
      <c r="BL75" s="269">
        <v>131</v>
      </c>
      <c r="BM75" s="269">
        <v>108</v>
      </c>
      <c r="BN75" s="269">
        <v>118</v>
      </c>
      <c r="BO75" s="269">
        <v>63</v>
      </c>
      <c r="BP75" s="269">
        <v>0</v>
      </c>
      <c r="BQ75" s="269">
        <v>0</v>
      </c>
      <c r="BR75" s="269">
        <v>0</v>
      </c>
      <c r="BS75" s="269">
        <v>59</v>
      </c>
      <c r="BT75" s="49">
        <v>89</v>
      </c>
      <c r="BU75" s="269">
        <v>105</v>
      </c>
      <c r="BV75" s="269">
        <v>0</v>
      </c>
      <c r="BW75" s="269">
        <v>61</v>
      </c>
      <c r="BX75" s="269">
        <v>92</v>
      </c>
      <c r="BY75" s="269">
        <v>0</v>
      </c>
      <c r="BZ75" s="269">
        <v>0</v>
      </c>
      <c r="CA75" s="269">
        <v>133</v>
      </c>
      <c r="CB75" s="269">
        <v>49</v>
      </c>
      <c r="CC75" s="269">
        <v>0</v>
      </c>
      <c r="CD75" s="269">
        <v>0</v>
      </c>
      <c r="CE75" s="269">
        <v>0</v>
      </c>
      <c r="CF75" s="269">
        <v>52</v>
      </c>
      <c r="CG75" s="269">
        <v>74</v>
      </c>
      <c r="CH75" s="269">
        <v>67</v>
      </c>
      <c r="CI75" s="269">
        <v>135</v>
      </c>
      <c r="CJ75" s="269">
        <v>51</v>
      </c>
      <c r="CK75" s="269">
        <v>67</v>
      </c>
      <c r="CL75" s="269">
        <v>0</v>
      </c>
      <c r="CM75" s="269">
        <v>112</v>
      </c>
      <c r="CN75" s="269">
        <v>61</v>
      </c>
      <c r="CO75" s="269">
        <v>52</v>
      </c>
      <c r="CP75" s="269">
        <v>68</v>
      </c>
      <c r="CQ75" s="269">
        <v>55</v>
      </c>
      <c r="CR75" s="269">
        <v>66</v>
      </c>
      <c r="CS75" s="269">
        <v>59</v>
      </c>
      <c r="CT75" s="269">
        <v>0</v>
      </c>
      <c r="CU75" s="269">
        <v>0</v>
      </c>
      <c r="CV75" s="269">
        <v>0</v>
      </c>
      <c r="CW75" s="269">
        <v>0</v>
      </c>
      <c r="CX75" s="269">
        <v>49</v>
      </c>
      <c r="CY75" s="269">
        <v>74</v>
      </c>
      <c r="CZ75" s="49">
        <v>19</v>
      </c>
      <c r="DA75" s="269">
        <v>0</v>
      </c>
      <c r="DB75" s="269">
        <v>102</v>
      </c>
      <c r="DC75" s="269">
        <v>20</v>
      </c>
      <c r="DD75" s="269">
        <v>83</v>
      </c>
      <c r="DE75" s="269">
        <v>102</v>
      </c>
      <c r="DF75" s="269">
        <v>76</v>
      </c>
      <c r="DG75" s="269">
        <v>56</v>
      </c>
      <c r="DH75" s="269">
        <v>45</v>
      </c>
      <c r="DI75" s="269">
        <v>71</v>
      </c>
      <c r="DJ75" s="269">
        <v>110</v>
      </c>
      <c r="DK75" s="49">
        <v>7</v>
      </c>
      <c r="DL75" s="269">
        <v>75</v>
      </c>
      <c r="DM75" s="269">
        <v>48</v>
      </c>
      <c r="DN75" s="269">
        <v>100</v>
      </c>
      <c r="DO75" s="269">
        <v>0</v>
      </c>
      <c r="DP75" s="269">
        <v>120</v>
      </c>
      <c r="DQ75" s="269">
        <v>30</v>
      </c>
      <c r="DR75" s="269">
        <v>102</v>
      </c>
      <c r="DS75" s="269">
        <v>0</v>
      </c>
      <c r="DT75" s="269">
        <v>0</v>
      </c>
      <c r="DU75" s="269">
        <v>0</v>
      </c>
      <c r="DV75" s="269">
        <v>0</v>
      </c>
      <c r="DW75" s="303">
        <v>44</v>
      </c>
      <c r="DX75" s="269">
        <v>48</v>
      </c>
      <c r="DY75" s="49">
        <v>0</v>
      </c>
      <c r="DZ75" s="269">
        <v>70</v>
      </c>
      <c r="EA75" s="49">
        <v>0</v>
      </c>
      <c r="EB75" s="269">
        <v>89</v>
      </c>
      <c r="EC75" s="269">
        <v>0</v>
      </c>
      <c r="ED75" s="269">
        <v>23</v>
      </c>
      <c r="EE75" s="269">
        <v>27</v>
      </c>
      <c r="EF75" s="269">
        <v>0</v>
      </c>
      <c r="EG75" s="269">
        <v>124</v>
      </c>
      <c r="EH75" s="49">
        <v>0</v>
      </c>
      <c r="EI75" s="49">
        <v>0</v>
      </c>
      <c r="EJ75" s="269">
        <v>94</v>
      </c>
      <c r="EK75" s="269">
        <v>72</v>
      </c>
      <c r="EL75" s="269">
        <v>96</v>
      </c>
      <c r="EM75" s="269">
        <v>40</v>
      </c>
      <c r="EN75" s="269">
        <v>117</v>
      </c>
      <c r="EO75" s="269">
        <v>0</v>
      </c>
      <c r="EP75" s="269">
        <v>60</v>
      </c>
      <c r="EQ75" s="269">
        <v>65</v>
      </c>
      <c r="ER75" s="269">
        <v>90</v>
      </c>
      <c r="ES75" s="269">
        <v>112</v>
      </c>
      <c r="ET75" s="269">
        <v>0</v>
      </c>
      <c r="EU75" s="269">
        <v>46</v>
      </c>
      <c r="EV75" s="269">
        <v>110</v>
      </c>
      <c r="EW75" s="269">
        <v>135</v>
      </c>
      <c r="EX75" s="269">
        <v>64</v>
      </c>
      <c r="EY75" s="49">
        <v>0</v>
      </c>
      <c r="EZ75" s="269">
        <v>116</v>
      </c>
      <c r="FA75" s="269">
        <v>61</v>
      </c>
      <c r="FB75" s="269">
        <v>0</v>
      </c>
      <c r="FC75" s="269">
        <v>85</v>
      </c>
      <c r="FD75" s="269">
        <v>62</v>
      </c>
      <c r="FE75" s="269">
        <v>105</v>
      </c>
      <c r="FF75" s="269">
        <v>61</v>
      </c>
      <c r="FG75" s="269">
        <v>93</v>
      </c>
      <c r="FH75" s="269">
        <v>106</v>
      </c>
      <c r="FI75" s="269">
        <v>135</v>
      </c>
      <c r="FJ75" s="269">
        <v>93</v>
      </c>
      <c r="FK75" s="269">
        <v>95</v>
      </c>
      <c r="FL75" s="269">
        <v>105</v>
      </c>
      <c r="FM75" s="269">
        <v>110</v>
      </c>
      <c r="FN75" s="269">
        <v>50</v>
      </c>
      <c r="FO75" s="269">
        <v>107</v>
      </c>
      <c r="FP75" s="269">
        <v>26</v>
      </c>
      <c r="FQ75" s="269">
        <v>117</v>
      </c>
      <c r="FR75" s="49">
        <v>6</v>
      </c>
      <c r="FS75" s="269">
        <v>83</v>
      </c>
      <c r="FT75" s="269">
        <v>118</v>
      </c>
      <c r="FU75" s="269">
        <v>40</v>
      </c>
      <c r="FV75" s="269">
        <v>119</v>
      </c>
      <c r="FW75" s="269">
        <v>0</v>
      </c>
      <c r="FX75" s="269">
        <v>0</v>
      </c>
      <c r="FY75" s="49">
        <v>14</v>
      </c>
      <c r="FZ75" s="49">
        <v>9</v>
      </c>
      <c r="GA75" s="269">
        <v>0</v>
      </c>
      <c r="GB75" s="269">
        <v>90</v>
      </c>
      <c r="GC75" s="269">
        <v>104</v>
      </c>
      <c r="GD75" s="49">
        <v>0</v>
      </c>
      <c r="GE75" s="269">
        <v>45</v>
      </c>
      <c r="GF75" s="269">
        <v>0</v>
      </c>
      <c r="GG75" s="269">
        <v>44</v>
      </c>
      <c r="GH75" s="269">
        <v>0</v>
      </c>
      <c r="GI75" s="49">
        <v>0</v>
      </c>
      <c r="GJ75" s="269">
        <v>120</v>
      </c>
      <c r="GK75" s="269">
        <v>24</v>
      </c>
      <c r="GL75" s="269">
        <v>38</v>
      </c>
      <c r="GM75" s="269">
        <v>104</v>
      </c>
      <c r="GN75" s="269">
        <v>64</v>
      </c>
      <c r="GO75" s="269">
        <v>116</v>
      </c>
      <c r="GP75" s="269">
        <v>26</v>
      </c>
      <c r="GQ75" s="303">
        <v>83</v>
      </c>
    </row>
    <row r="76" spans="1:199" ht="15.75">
      <c r="A76" s="106" t="s">
        <v>668</v>
      </c>
      <c r="D76" s="56">
        <f t="shared" si="2"/>
        <v>12524</v>
      </c>
      <c r="E76" s="269">
        <v>77</v>
      </c>
      <c r="F76" s="269">
        <v>103</v>
      </c>
      <c r="G76" s="269">
        <v>63</v>
      </c>
      <c r="H76" s="269">
        <v>55</v>
      </c>
      <c r="I76" s="269">
        <v>78</v>
      </c>
      <c r="J76" s="269">
        <v>129</v>
      </c>
      <c r="K76" s="269">
        <v>70</v>
      </c>
      <c r="L76" s="269">
        <v>0</v>
      </c>
      <c r="M76" s="269">
        <v>0</v>
      </c>
      <c r="N76" s="269">
        <v>136</v>
      </c>
      <c r="O76" s="269">
        <v>127</v>
      </c>
      <c r="P76" s="269">
        <v>68</v>
      </c>
      <c r="Q76" s="269">
        <v>129</v>
      </c>
      <c r="R76" s="269">
        <v>79</v>
      </c>
      <c r="S76" s="49">
        <v>17</v>
      </c>
      <c r="T76" s="269">
        <v>0</v>
      </c>
      <c r="U76" s="269">
        <v>33</v>
      </c>
      <c r="V76" s="269">
        <v>91</v>
      </c>
      <c r="W76" s="269">
        <v>65</v>
      </c>
      <c r="X76" s="269">
        <v>72</v>
      </c>
      <c r="Y76" s="269">
        <v>0</v>
      </c>
      <c r="Z76" s="269">
        <v>58</v>
      </c>
      <c r="AA76" s="269">
        <v>59</v>
      </c>
      <c r="AB76" s="269">
        <v>0</v>
      </c>
      <c r="AC76" s="269">
        <v>66</v>
      </c>
      <c r="AD76" s="269">
        <v>39</v>
      </c>
      <c r="AE76" s="49">
        <v>0</v>
      </c>
      <c r="AF76" s="269">
        <v>60</v>
      </c>
      <c r="AG76" s="269">
        <v>75</v>
      </c>
      <c r="AH76" s="269">
        <v>29</v>
      </c>
      <c r="AI76" s="269">
        <v>133</v>
      </c>
      <c r="AJ76" s="269">
        <v>117</v>
      </c>
      <c r="AK76" s="269">
        <v>0</v>
      </c>
      <c r="AL76" s="269">
        <v>132</v>
      </c>
      <c r="AM76" s="269">
        <v>25</v>
      </c>
      <c r="AN76" s="269">
        <v>0</v>
      </c>
      <c r="AO76" s="269">
        <v>135</v>
      </c>
      <c r="AP76" s="269">
        <v>0</v>
      </c>
      <c r="AQ76" s="269">
        <v>61</v>
      </c>
      <c r="AR76" s="49">
        <v>8</v>
      </c>
      <c r="AS76" s="269">
        <v>31</v>
      </c>
      <c r="AT76" s="269">
        <v>135</v>
      </c>
      <c r="AU76" s="269">
        <v>67</v>
      </c>
      <c r="AV76" s="269">
        <v>105</v>
      </c>
      <c r="AW76" s="269">
        <v>0</v>
      </c>
      <c r="AX76" s="269">
        <v>115</v>
      </c>
      <c r="AY76" s="269">
        <v>0</v>
      </c>
      <c r="AZ76" s="269">
        <v>63</v>
      </c>
      <c r="BA76" s="269">
        <v>0</v>
      </c>
      <c r="BB76" s="269">
        <v>53</v>
      </c>
      <c r="BC76" s="269">
        <v>0</v>
      </c>
      <c r="BD76" s="269">
        <v>136</v>
      </c>
      <c r="BE76" s="269">
        <v>23</v>
      </c>
      <c r="BF76" s="269">
        <v>136</v>
      </c>
      <c r="BG76" s="49">
        <v>19</v>
      </c>
      <c r="BH76" s="269">
        <v>93</v>
      </c>
      <c r="BI76" s="269">
        <v>122</v>
      </c>
      <c r="BJ76" s="269">
        <v>120</v>
      </c>
      <c r="BK76" s="269">
        <v>87</v>
      </c>
      <c r="BL76" s="269">
        <v>127</v>
      </c>
      <c r="BM76" s="269">
        <v>40</v>
      </c>
      <c r="BN76" s="269">
        <v>79</v>
      </c>
      <c r="BO76" s="269">
        <v>136</v>
      </c>
      <c r="BP76" s="269">
        <v>0</v>
      </c>
      <c r="BQ76" s="269">
        <v>0</v>
      </c>
      <c r="BR76" s="269">
        <v>72</v>
      </c>
      <c r="BS76" s="49">
        <v>12</v>
      </c>
      <c r="BT76" s="269">
        <v>44</v>
      </c>
      <c r="BU76" s="269">
        <v>123</v>
      </c>
      <c r="BV76" s="269">
        <v>0</v>
      </c>
      <c r="BW76" s="269">
        <v>68</v>
      </c>
      <c r="BX76" s="269">
        <v>0</v>
      </c>
      <c r="BY76" s="269">
        <v>0</v>
      </c>
      <c r="BZ76" s="269">
        <v>0</v>
      </c>
      <c r="CA76" s="269">
        <v>74</v>
      </c>
      <c r="CB76" s="49">
        <v>14</v>
      </c>
      <c r="CC76" s="269">
        <v>128</v>
      </c>
      <c r="CD76" s="269">
        <v>0</v>
      </c>
      <c r="CE76" s="269">
        <v>0</v>
      </c>
      <c r="CF76" s="269">
        <v>58</v>
      </c>
      <c r="CG76" s="269">
        <v>31</v>
      </c>
      <c r="CH76" s="269">
        <v>73</v>
      </c>
      <c r="CI76" s="269">
        <v>42</v>
      </c>
      <c r="CJ76" s="269">
        <v>80</v>
      </c>
      <c r="CK76" s="49">
        <v>14</v>
      </c>
      <c r="CL76" s="269">
        <v>85</v>
      </c>
      <c r="CM76" s="269">
        <v>0</v>
      </c>
      <c r="CN76" s="269">
        <v>67</v>
      </c>
      <c r="CO76" s="269">
        <v>0</v>
      </c>
      <c r="CP76" s="269">
        <v>124</v>
      </c>
      <c r="CQ76" s="269">
        <v>135</v>
      </c>
      <c r="CR76" s="269">
        <v>114</v>
      </c>
      <c r="CS76" s="269">
        <v>97</v>
      </c>
      <c r="CT76" s="269">
        <v>0</v>
      </c>
      <c r="CU76" s="269">
        <v>0</v>
      </c>
      <c r="CV76" s="269">
        <v>0</v>
      </c>
      <c r="CW76" s="269">
        <v>130</v>
      </c>
      <c r="CX76" s="269">
        <v>69</v>
      </c>
      <c r="CY76" s="269">
        <v>119</v>
      </c>
      <c r="CZ76" s="269">
        <v>99</v>
      </c>
      <c r="DA76" s="269">
        <v>135</v>
      </c>
      <c r="DB76" s="269">
        <v>135</v>
      </c>
      <c r="DC76" s="269">
        <v>65</v>
      </c>
      <c r="DD76" s="269">
        <v>121</v>
      </c>
      <c r="DE76" s="269">
        <v>69</v>
      </c>
      <c r="DF76" s="269">
        <v>88</v>
      </c>
      <c r="DG76" s="269">
        <v>131</v>
      </c>
      <c r="DH76" s="269">
        <v>27</v>
      </c>
      <c r="DI76" s="269">
        <v>70</v>
      </c>
      <c r="DJ76" s="269">
        <v>60</v>
      </c>
      <c r="DK76" s="269">
        <v>32</v>
      </c>
      <c r="DL76" s="269">
        <v>0</v>
      </c>
      <c r="DM76" s="269">
        <v>135</v>
      </c>
      <c r="DN76" s="49">
        <v>9</v>
      </c>
      <c r="DO76" s="269">
        <v>0</v>
      </c>
      <c r="DP76" s="269">
        <v>105</v>
      </c>
      <c r="DQ76" s="269">
        <v>78</v>
      </c>
      <c r="DR76" s="269">
        <v>0</v>
      </c>
      <c r="DS76" s="269">
        <v>0</v>
      </c>
      <c r="DT76" s="269">
        <v>82</v>
      </c>
      <c r="DU76" s="269">
        <v>72</v>
      </c>
      <c r="DV76" s="269">
        <v>0</v>
      </c>
      <c r="DW76" s="303">
        <v>75</v>
      </c>
      <c r="DX76" s="269">
        <v>113</v>
      </c>
      <c r="DY76" s="269">
        <v>60</v>
      </c>
      <c r="DZ76" s="49">
        <v>8</v>
      </c>
      <c r="EA76" s="269">
        <v>58</v>
      </c>
      <c r="EB76" s="49">
        <v>0</v>
      </c>
      <c r="EC76" s="269">
        <v>0</v>
      </c>
      <c r="ED76" s="269">
        <v>130</v>
      </c>
      <c r="EE76" s="49">
        <v>11</v>
      </c>
      <c r="EF76" s="269">
        <v>131</v>
      </c>
      <c r="EG76" s="269">
        <v>135</v>
      </c>
      <c r="EH76" s="269">
        <v>119</v>
      </c>
      <c r="EI76" s="269">
        <v>133</v>
      </c>
      <c r="EJ76" s="49">
        <v>0</v>
      </c>
      <c r="EK76" s="269">
        <v>101</v>
      </c>
      <c r="EL76" s="269">
        <v>0</v>
      </c>
      <c r="EM76" s="269">
        <v>134</v>
      </c>
      <c r="EN76" s="269">
        <v>79</v>
      </c>
      <c r="EO76" s="269">
        <v>0</v>
      </c>
      <c r="EP76" s="269">
        <v>90</v>
      </c>
      <c r="EQ76" s="269">
        <v>61</v>
      </c>
      <c r="ER76" s="269">
        <v>130</v>
      </c>
      <c r="ES76" s="269">
        <v>115</v>
      </c>
      <c r="ET76" s="269">
        <v>126</v>
      </c>
      <c r="EU76" s="269">
        <v>107</v>
      </c>
      <c r="EV76" s="269">
        <v>115</v>
      </c>
      <c r="EW76" s="269">
        <v>0</v>
      </c>
      <c r="EX76" s="269">
        <v>81</v>
      </c>
      <c r="EY76" s="269">
        <v>94</v>
      </c>
      <c r="EZ76" s="269">
        <v>0</v>
      </c>
      <c r="FA76" s="269">
        <v>136</v>
      </c>
      <c r="FB76" s="269">
        <v>83</v>
      </c>
      <c r="FC76" s="49">
        <v>18</v>
      </c>
      <c r="FD76" s="269">
        <v>36</v>
      </c>
      <c r="FE76" s="269">
        <v>44</v>
      </c>
      <c r="FF76" s="269">
        <v>82</v>
      </c>
      <c r="FG76" s="269">
        <v>62</v>
      </c>
      <c r="FH76" s="269">
        <v>135</v>
      </c>
      <c r="FI76" s="269">
        <v>0</v>
      </c>
      <c r="FJ76" s="269">
        <v>124</v>
      </c>
      <c r="FK76" s="269">
        <v>136</v>
      </c>
      <c r="FL76" s="269">
        <v>131</v>
      </c>
      <c r="FM76" s="269">
        <v>0</v>
      </c>
      <c r="FN76" s="269">
        <v>94</v>
      </c>
      <c r="FO76" s="269">
        <v>67</v>
      </c>
      <c r="FP76" s="269">
        <v>35</v>
      </c>
      <c r="FQ76" s="269">
        <v>136</v>
      </c>
      <c r="FR76" s="269">
        <v>49</v>
      </c>
      <c r="FS76" s="269">
        <v>0</v>
      </c>
      <c r="FT76" s="269">
        <v>47</v>
      </c>
      <c r="FU76" s="269">
        <v>90</v>
      </c>
      <c r="FV76" s="269">
        <v>120</v>
      </c>
      <c r="FW76" s="269">
        <v>125</v>
      </c>
      <c r="FX76" s="269">
        <v>134</v>
      </c>
      <c r="FY76" s="269">
        <v>26</v>
      </c>
      <c r="FZ76" s="269">
        <v>105</v>
      </c>
      <c r="GA76" s="269">
        <v>0</v>
      </c>
      <c r="GB76" s="269">
        <v>136</v>
      </c>
      <c r="GC76" s="269">
        <v>0</v>
      </c>
      <c r="GD76" s="269">
        <v>88</v>
      </c>
      <c r="GE76" s="269">
        <v>54</v>
      </c>
      <c r="GF76" s="269">
        <v>0</v>
      </c>
      <c r="GG76" s="49">
        <v>88</v>
      </c>
      <c r="GH76" s="269">
        <v>48</v>
      </c>
      <c r="GI76" s="269">
        <v>0</v>
      </c>
      <c r="GJ76" s="269">
        <v>71</v>
      </c>
      <c r="GK76" s="269">
        <v>132</v>
      </c>
      <c r="GL76" s="269">
        <v>85</v>
      </c>
      <c r="GM76" s="49">
        <v>11</v>
      </c>
      <c r="GN76" s="269">
        <v>106</v>
      </c>
      <c r="GO76" s="269">
        <v>41</v>
      </c>
      <c r="GP76" s="269">
        <v>27</v>
      </c>
      <c r="GQ76" s="303">
        <v>54</v>
      </c>
    </row>
    <row r="77" spans="1:199" ht="15.75">
      <c r="A77" s="106" t="s">
        <v>3618</v>
      </c>
      <c r="B77" s="3"/>
      <c r="C77" s="248"/>
      <c r="D77" s="56">
        <f t="shared" si="2"/>
        <v>11652</v>
      </c>
      <c r="E77" s="269">
        <v>0</v>
      </c>
      <c r="F77" s="269">
        <v>0</v>
      </c>
      <c r="G77" s="269">
        <v>120</v>
      </c>
      <c r="H77" s="269">
        <v>0</v>
      </c>
      <c r="I77" s="269">
        <v>116</v>
      </c>
      <c r="J77" s="269">
        <v>114</v>
      </c>
      <c r="K77" s="269">
        <v>0</v>
      </c>
      <c r="L77" s="269">
        <v>0</v>
      </c>
      <c r="M77" s="269">
        <v>100</v>
      </c>
      <c r="N77" s="269">
        <v>0</v>
      </c>
      <c r="O77" s="269">
        <v>58</v>
      </c>
      <c r="P77" s="269">
        <v>133</v>
      </c>
      <c r="Q77" s="269">
        <v>0</v>
      </c>
      <c r="R77" s="269">
        <v>117</v>
      </c>
      <c r="S77" s="269">
        <v>97</v>
      </c>
      <c r="T77" s="269">
        <v>0</v>
      </c>
      <c r="U77" s="269">
        <v>103</v>
      </c>
      <c r="V77" s="269">
        <v>120</v>
      </c>
      <c r="W77" s="269">
        <v>0</v>
      </c>
      <c r="X77" s="269">
        <v>105</v>
      </c>
      <c r="Y77" s="269">
        <v>0</v>
      </c>
      <c r="Z77" s="269">
        <v>96</v>
      </c>
      <c r="AA77" s="269">
        <v>43</v>
      </c>
      <c r="AB77" s="269">
        <v>0</v>
      </c>
      <c r="AC77" s="269">
        <v>17</v>
      </c>
      <c r="AD77" s="269">
        <v>105</v>
      </c>
      <c r="AE77" s="49">
        <v>0</v>
      </c>
      <c r="AF77" s="269">
        <v>33</v>
      </c>
      <c r="AG77" s="269">
        <v>100</v>
      </c>
      <c r="AH77" s="269">
        <v>34</v>
      </c>
      <c r="AI77" s="269">
        <v>82</v>
      </c>
      <c r="AJ77" s="269">
        <v>128</v>
      </c>
      <c r="AK77" s="269">
        <v>0</v>
      </c>
      <c r="AL77" s="269">
        <v>127</v>
      </c>
      <c r="AM77" s="269">
        <v>39</v>
      </c>
      <c r="AN77" s="269">
        <v>51</v>
      </c>
      <c r="AO77" s="269">
        <v>122</v>
      </c>
      <c r="AP77" s="269">
        <v>117</v>
      </c>
      <c r="AQ77" s="269">
        <v>91</v>
      </c>
      <c r="AR77" s="269">
        <v>51</v>
      </c>
      <c r="AS77" s="269">
        <v>26</v>
      </c>
      <c r="AT77" s="269">
        <v>87</v>
      </c>
      <c r="AU77" s="269">
        <v>51</v>
      </c>
      <c r="AV77" s="269">
        <v>83</v>
      </c>
      <c r="AW77" s="269">
        <v>133</v>
      </c>
      <c r="AX77" s="269">
        <v>88</v>
      </c>
      <c r="AY77" s="269">
        <v>0</v>
      </c>
      <c r="AZ77" s="269">
        <v>62</v>
      </c>
      <c r="BA77" s="269">
        <v>0</v>
      </c>
      <c r="BB77" s="49">
        <v>0</v>
      </c>
      <c r="BC77" s="269">
        <v>112</v>
      </c>
      <c r="BD77" s="269">
        <v>107</v>
      </c>
      <c r="BE77" s="269">
        <v>58</v>
      </c>
      <c r="BF77" s="269">
        <v>115</v>
      </c>
      <c r="BG77" s="269">
        <v>26</v>
      </c>
      <c r="BH77" s="269">
        <v>0</v>
      </c>
      <c r="BI77" s="269">
        <v>120</v>
      </c>
      <c r="BJ77" s="269">
        <v>107</v>
      </c>
      <c r="BK77" s="269">
        <v>123</v>
      </c>
      <c r="BL77" s="269">
        <v>67</v>
      </c>
      <c r="BM77" s="269">
        <v>105</v>
      </c>
      <c r="BN77" s="49">
        <v>89</v>
      </c>
      <c r="BO77" s="269">
        <v>108</v>
      </c>
      <c r="BP77" s="269">
        <v>0</v>
      </c>
      <c r="BQ77" s="269">
        <v>0</v>
      </c>
      <c r="BR77" s="269">
        <v>0</v>
      </c>
      <c r="BS77" s="269">
        <v>102</v>
      </c>
      <c r="BT77" s="269">
        <v>69</v>
      </c>
      <c r="BU77" s="269">
        <v>108</v>
      </c>
      <c r="BV77" s="269">
        <v>0</v>
      </c>
      <c r="BW77" s="269">
        <v>74</v>
      </c>
      <c r="BX77" s="269">
        <v>0</v>
      </c>
      <c r="BY77" s="269">
        <v>0</v>
      </c>
      <c r="BZ77" s="269">
        <v>0</v>
      </c>
      <c r="CA77" s="269">
        <v>115</v>
      </c>
      <c r="CB77" s="269">
        <v>29</v>
      </c>
      <c r="CC77" s="269">
        <v>0</v>
      </c>
      <c r="CD77" s="269">
        <v>0</v>
      </c>
      <c r="CE77" s="269">
        <v>0</v>
      </c>
      <c r="CF77" s="269">
        <v>79</v>
      </c>
      <c r="CG77" s="269">
        <v>117</v>
      </c>
      <c r="CH77" s="269">
        <v>72</v>
      </c>
      <c r="CI77" s="49">
        <v>0</v>
      </c>
      <c r="CJ77" s="49">
        <v>91</v>
      </c>
      <c r="CK77" s="269">
        <v>39</v>
      </c>
      <c r="CL77" s="269">
        <v>0</v>
      </c>
      <c r="CM77" s="269">
        <v>0</v>
      </c>
      <c r="CN77" s="269">
        <v>66</v>
      </c>
      <c r="CO77" s="269">
        <v>127</v>
      </c>
      <c r="CP77" s="269">
        <v>31</v>
      </c>
      <c r="CQ77" s="269">
        <v>108</v>
      </c>
      <c r="CR77" s="269">
        <v>106</v>
      </c>
      <c r="CS77" s="269">
        <v>113</v>
      </c>
      <c r="CT77" s="269">
        <v>0</v>
      </c>
      <c r="CU77" s="269">
        <v>0</v>
      </c>
      <c r="CV77" s="269">
        <v>0</v>
      </c>
      <c r="CW77" s="269">
        <v>0</v>
      </c>
      <c r="CX77" s="269">
        <v>99</v>
      </c>
      <c r="CY77" s="49">
        <v>0</v>
      </c>
      <c r="CZ77" s="49">
        <v>22</v>
      </c>
      <c r="DA77" s="269">
        <v>96</v>
      </c>
      <c r="DB77" s="269">
        <v>127</v>
      </c>
      <c r="DC77" s="269">
        <v>133</v>
      </c>
      <c r="DD77" s="269">
        <v>98</v>
      </c>
      <c r="DE77" s="269">
        <v>130</v>
      </c>
      <c r="DF77" s="269">
        <v>113</v>
      </c>
      <c r="DG77" s="269">
        <v>109</v>
      </c>
      <c r="DH77" s="269">
        <v>70</v>
      </c>
      <c r="DI77" s="269">
        <v>83</v>
      </c>
      <c r="DJ77" s="269">
        <v>92</v>
      </c>
      <c r="DK77" s="269">
        <v>119</v>
      </c>
      <c r="DL77" s="269">
        <v>0</v>
      </c>
      <c r="DM77" s="269">
        <v>95</v>
      </c>
      <c r="DN77" s="269">
        <v>116</v>
      </c>
      <c r="DO77" s="269">
        <v>0</v>
      </c>
      <c r="DP77" s="269">
        <v>0</v>
      </c>
      <c r="DQ77" s="269">
        <v>48</v>
      </c>
      <c r="DR77" s="269">
        <v>0</v>
      </c>
      <c r="DS77" s="269">
        <v>0</v>
      </c>
      <c r="DT77" s="269">
        <v>0</v>
      </c>
      <c r="DU77" s="49">
        <v>0</v>
      </c>
      <c r="DV77" s="269">
        <v>0</v>
      </c>
      <c r="DW77" s="303">
        <v>87</v>
      </c>
      <c r="DX77" s="269">
        <v>97</v>
      </c>
      <c r="DY77" s="49">
        <v>0</v>
      </c>
      <c r="DZ77" s="269">
        <v>39</v>
      </c>
      <c r="EA77" s="49">
        <v>14</v>
      </c>
      <c r="EB77" s="269">
        <v>65</v>
      </c>
      <c r="EC77" s="269">
        <v>0</v>
      </c>
      <c r="ED77" s="269">
        <v>109</v>
      </c>
      <c r="EE77" s="269">
        <v>84</v>
      </c>
      <c r="EF77" s="269">
        <v>0</v>
      </c>
      <c r="EG77" s="269">
        <v>89</v>
      </c>
      <c r="EH77" s="49">
        <v>90</v>
      </c>
      <c r="EI77" s="49">
        <v>0</v>
      </c>
      <c r="EJ77" s="269">
        <v>60</v>
      </c>
      <c r="EK77" s="269">
        <v>127</v>
      </c>
      <c r="EL77" s="269">
        <v>0</v>
      </c>
      <c r="EM77" s="49">
        <v>93</v>
      </c>
      <c r="EN77" s="269">
        <v>114</v>
      </c>
      <c r="EO77" s="49">
        <v>0</v>
      </c>
      <c r="EP77" s="269">
        <v>66</v>
      </c>
      <c r="EQ77" s="269">
        <v>0</v>
      </c>
      <c r="ER77" s="269">
        <v>127</v>
      </c>
      <c r="ES77" s="269">
        <v>131</v>
      </c>
      <c r="ET77" s="269">
        <v>113</v>
      </c>
      <c r="EU77" s="269">
        <v>0</v>
      </c>
      <c r="EV77" s="269">
        <v>0</v>
      </c>
      <c r="EW77" s="269">
        <v>0</v>
      </c>
      <c r="EX77" s="49">
        <v>0</v>
      </c>
      <c r="EY77" s="49">
        <v>0</v>
      </c>
      <c r="EZ77" s="269">
        <v>0</v>
      </c>
      <c r="FA77" s="269">
        <v>116</v>
      </c>
      <c r="FB77" s="269">
        <v>0</v>
      </c>
      <c r="FC77" s="269">
        <v>99</v>
      </c>
      <c r="FD77" s="269">
        <v>111</v>
      </c>
      <c r="FE77" s="269">
        <v>99</v>
      </c>
      <c r="FF77" s="269">
        <v>121</v>
      </c>
      <c r="FG77" s="269">
        <v>96</v>
      </c>
      <c r="FH77" s="269">
        <v>104</v>
      </c>
      <c r="FI77" s="269">
        <v>0</v>
      </c>
      <c r="FJ77" s="269">
        <v>110</v>
      </c>
      <c r="FK77" s="269">
        <v>95</v>
      </c>
      <c r="FL77" s="269">
        <v>127</v>
      </c>
      <c r="FM77" s="269">
        <v>0</v>
      </c>
      <c r="FN77" s="269">
        <v>125</v>
      </c>
      <c r="FO77" s="269">
        <v>136</v>
      </c>
      <c r="FP77" s="269">
        <v>116</v>
      </c>
      <c r="FQ77" s="269">
        <v>101</v>
      </c>
      <c r="FR77" s="49">
        <v>14</v>
      </c>
      <c r="FS77" s="49">
        <v>0</v>
      </c>
      <c r="FT77" s="269">
        <v>73</v>
      </c>
      <c r="FU77" s="269">
        <v>119</v>
      </c>
      <c r="FV77" s="269">
        <v>0</v>
      </c>
      <c r="FW77" s="269">
        <v>59</v>
      </c>
      <c r="FX77" s="269">
        <v>105</v>
      </c>
      <c r="FY77" s="269">
        <v>46</v>
      </c>
      <c r="FZ77" s="269">
        <v>53</v>
      </c>
      <c r="GA77" s="269">
        <v>0</v>
      </c>
      <c r="GB77" s="269">
        <v>99</v>
      </c>
      <c r="GC77" s="49">
        <v>0</v>
      </c>
      <c r="GD77" s="269">
        <v>97</v>
      </c>
      <c r="GE77" s="269">
        <v>25</v>
      </c>
      <c r="GF77" s="269">
        <v>0</v>
      </c>
      <c r="GG77" s="269">
        <v>49</v>
      </c>
      <c r="GH77" s="269">
        <v>111</v>
      </c>
      <c r="GI77" s="269">
        <v>41</v>
      </c>
      <c r="GJ77" s="269">
        <v>0</v>
      </c>
      <c r="GK77" s="269">
        <v>124</v>
      </c>
      <c r="GL77" s="269">
        <v>121</v>
      </c>
      <c r="GM77" s="269">
        <v>106</v>
      </c>
      <c r="GN77" s="269">
        <v>117</v>
      </c>
      <c r="GO77" s="269">
        <v>36</v>
      </c>
      <c r="GP77" s="269">
        <v>58</v>
      </c>
      <c r="GQ77" s="303">
        <v>56</v>
      </c>
    </row>
    <row r="78" spans="1:199" ht="15.75">
      <c r="A78" s="277" t="s">
        <v>23</v>
      </c>
      <c r="B78" s="61"/>
      <c r="C78" s="248"/>
      <c r="D78" s="56">
        <f t="shared" si="2"/>
        <v>10847</v>
      </c>
      <c r="E78" s="269">
        <v>84</v>
      </c>
      <c r="F78" s="269">
        <v>51</v>
      </c>
      <c r="G78" s="269">
        <v>50</v>
      </c>
      <c r="H78" s="269">
        <v>46</v>
      </c>
      <c r="I78" s="269">
        <v>134</v>
      </c>
      <c r="J78" s="269">
        <v>36</v>
      </c>
      <c r="K78" s="269">
        <v>0</v>
      </c>
      <c r="L78" s="269">
        <v>0</v>
      </c>
      <c r="M78" s="269">
        <v>0</v>
      </c>
      <c r="N78" s="269">
        <v>92</v>
      </c>
      <c r="O78" s="269">
        <v>91</v>
      </c>
      <c r="P78" s="269">
        <v>77</v>
      </c>
      <c r="Q78" s="269">
        <v>134</v>
      </c>
      <c r="R78" s="269">
        <v>24</v>
      </c>
      <c r="S78" s="269">
        <v>63</v>
      </c>
      <c r="T78" s="269">
        <v>0</v>
      </c>
      <c r="U78" s="49">
        <v>8</v>
      </c>
      <c r="V78" s="269">
        <v>51</v>
      </c>
      <c r="W78" s="269">
        <v>107</v>
      </c>
      <c r="X78" s="269">
        <v>31</v>
      </c>
      <c r="Y78" s="269">
        <v>0</v>
      </c>
      <c r="Z78" s="49">
        <v>88</v>
      </c>
      <c r="AA78" s="269">
        <v>0</v>
      </c>
      <c r="AB78" s="269">
        <v>70</v>
      </c>
      <c r="AC78" s="269">
        <v>123</v>
      </c>
      <c r="AD78" s="269">
        <v>41</v>
      </c>
      <c r="AE78" s="269">
        <v>101</v>
      </c>
      <c r="AF78" s="49">
        <v>12</v>
      </c>
      <c r="AG78" s="269">
        <v>134</v>
      </c>
      <c r="AH78" s="269">
        <v>67</v>
      </c>
      <c r="AI78" s="269">
        <v>60</v>
      </c>
      <c r="AJ78" s="269">
        <v>0</v>
      </c>
      <c r="AK78" s="269">
        <v>0</v>
      </c>
      <c r="AL78" s="269">
        <v>59</v>
      </c>
      <c r="AM78" s="269">
        <v>120</v>
      </c>
      <c r="AN78" s="269">
        <v>65</v>
      </c>
      <c r="AO78" s="269">
        <v>0</v>
      </c>
      <c r="AP78" s="269">
        <v>131</v>
      </c>
      <c r="AQ78" s="269">
        <v>67</v>
      </c>
      <c r="AR78" s="269">
        <v>34</v>
      </c>
      <c r="AS78" s="269">
        <v>64</v>
      </c>
      <c r="AT78" s="269">
        <v>50</v>
      </c>
      <c r="AU78" s="49">
        <v>87</v>
      </c>
      <c r="AV78" s="49">
        <v>0</v>
      </c>
      <c r="AW78" s="269">
        <v>0</v>
      </c>
      <c r="AX78" s="269">
        <v>53</v>
      </c>
      <c r="AY78" s="269">
        <v>0</v>
      </c>
      <c r="AZ78" s="269">
        <v>37</v>
      </c>
      <c r="BA78" s="269">
        <v>0</v>
      </c>
      <c r="BB78" s="269">
        <v>47</v>
      </c>
      <c r="BC78" s="269">
        <v>127</v>
      </c>
      <c r="BD78" s="49">
        <v>8</v>
      </c>
      <c r="BE78" s="49">
        <v>86</v>
      </c>
      <c r="BF78" s="269">
        <v>36</v>
      </c>
      <c r="BG78" s="269">
        <v>121</v>
      </c>
      <c r="BH78" s="269">
        <v>0</v>
      </c>
      <c r="BI78" s="269">
        <v>133</v>
      </c>
      <c r="BJ78" s="269">
        <v>0</v>
      </c>
      <c r="BK78" s="269">
        <v>41</v>
      </c>
      <c r="BL78" s="269">
        <v>134</v>
      </c>
      <c r="BM78" s="49">
        <v>19</v>
      </c>
      <c r="BN78" s="269">
        <v>70</v>
      </c>
      <c r="BO78" s="269">
        <v>73</v>
      </c>
      <c r="BP78" s="269">
        <v>0</v>
      </c>
      <c r="BQ78" s="269">
        <v>0</v>
      </c>
      <c r="BR78" s="269">
        <v>62</v>
      </c>
      <c r="BS78" s="269">
        <v>125</v>
      </c>
      <c r="BT78" s="269">
        <v>48</v>
      </c>
      <c r="BU78" s="269">
        <v>0</v>
      </c>
      <c r="BV78" s="269">
        <v>124</v>
      </c>
      <c r="BW78" s="269">
        <v>85</v>
      </c>
      <c r="BX78" s="269">
        <v>131</v>
      </c>
      <c r="BY78" s="269">
        <v>118</v>
      </c>
      <c r="BZ78" s="269">
        <v>0</v>
      </c>
      <c r="CA78" s="269">
        <v>88</v>
      </c>
      <c r="CB78" s="49">
        <v>0</v>
      </c>
      <c r="CC78" s="269">
        <v>124</v>
      </c>
      <c r="CD78" s="269">
        <v>0</v>
      </c>
      <c r="CE78" s="269">
        <v>0</v>
      </c>
      <c r="CF78" s="269">
        <v>105</v>
      </c>
      <c r="CG78" s="269">
        <v>33</v>
      </c>
      <c r="CH78" s="49">
        <v>90</v>
      </c>
      <c r="CI78" s="269">
        <v>130</v>
      </c>
      <c r="CJ78" s="269">
        <v>97</v>
      </c>
      <c r="CK78" s="269">
        <v>122</v>
      </c>
      <c r="CL78" s="269">
        <v>0</v>
      </c>
      <c r="CM78" s="269">
        <v>126</v>
      </c>
      <c r="CN78" s="269">
        <v>82</v>
      </c>
      <c r="CO78" s="269">
        <v>123</v>
      </c>
      <c r="CP78" s="269">
        <v>102</v>
      </c>
      <c r="CQ78" s="269">
        <v>79</v>
      </c>
      <c r="CR78" s="269">
        <v>26</v>
      </c>
      <c r="CS78" s="269">
        <v>136</v>
      </c>
      <c r="CT78" s="269">
        <v>131</v>
      </c>
      <c r="CU78" s="269">
        <v>0</v>
      </c>
      <c r="CV78" s="269">
        <v>0</v>
      </c>
      <c r="CW78" s="269">
        <v>0</v>
      </c>
      <c r="CX78" s="269">
        <v>98</v>
      </c>
      <c r="CY78" s="269">
        <v>36</v>
      </c>
      <c r="CZ78" s="269">
        <v>52</v>
      </c>
      <c r="DA78" s="269">
        <v>54</v>
      </c>
      <c r="DB78" s="269">
        <v>30</v>
      </c>
      <c r="DC78" s="269">
        <v>67</v>
      </c>
      <c r="DD78" s="49">
        <v>0</v>
      </c>
      <c r="DE78" s="269">
        <v>31</v>
      </c>
      <c r="DF78" s="269">
        <v>35</v>
      </c>
      <c r="DG78" s="269">
        <v>63</v>
      </c>
      <c r="DH78" s="269">
        <v>31</v>
      </c>
      <c r="DI78" s="269">
        <v>95</v>
      </c>
      <c r="DJ78" s="269">
        <v>103</v>
      </c>
      <c r="DK78" s="49">
        <v>5</v>
      </c>
      <c r="DL78" s="269">
        <v>0</v>
      </c>
      <c r="DM78" s="269">
        <v>47</v>
      </c>
      <c r="DN78" s="269">
        <v>107</v>
      </c>
      <c r="DO78" s="269">
        <v>123</v>
      </c>
      <c r="DP78" s="269">
        <v>108</v>
      </c>
      <c r="DQ78" s="269">
        <v>66</v>
      </c>
      <c r="DR78" s="269">
        <v>118</v>
      </c>
      <c r="DS78" s="269">
        <v>0</v>
      </c>
      <c r="DT78" s="269">
        <v>0</v>
      </c>
      <c r="DU78" s="269">
        <v>47</v>
      </c>
      <c r="DV78" s="269">
        <v>0</v>
      </c>
      <c r="DW78" s="303">
        <v>22</v>
      </c>
      <c r="DX78" s="269">
        <v>31</v>
      </c>
      <c r="DY78" s="269">
        <v>93</v>
      </c>
      <c r="DZ78" s="269">
        <v>40</v>
      </c>
      <c r="EA78" s="269">
        <v>40</v>
      </c>
      <c r="EB78" s="269">
        <v>41</v>
      </c>
      <c r="EC78" s="269">
        <v>0</v>
      </c>
      <c r="ED78" s="269">
        <v>99</v>
      </c>
      <c r="EE78" s="49">
        <v>10</v>
      </c>
      <c r="EF78" s="269">
        <v>0</v>
      </c>
      <c r="EG78" s="49">
        <v>6</v>
      </c>
      <c r="EH78" s="269">
        <v>123</v>
      </c>
      <c r="EI78" s="269">
        <v>110</v>
      </c>
      <c r="EJ78" s="49">
        <v>0</v>
      </c>
      <c r="EK78" s="269">
        <v>54</v>
      </c>
      <c r="EL78" s="269">
        <v>102</v>
      </c>
      <c r="EM78" s="269">
        <v>29</v>
      </c>
      <c r="EN78" s="269">
        <v>22</v>
      </c>
      <c r="EO78" s="269">
        <v>94</v>
      </c>
      <c r="EP78" s="269">
        <v>126</v>
      </c>
      <c r="EQ78" s="269">
        <v>0</v>
      </c>
      <c r="ER78" s="269">
        <v>95</v>
      </c>
      <c r="ES78" s="269">
        <v>96</v>
      </c>
      <c r="ET78" s="269">
        <v>134</v>
      </c>
      <c r="EU78" s="269">
        <v>0</v>
      </c>
      <c r="EV78" s="269">
        <v>123</v>
      </c>
      <c r="EW78" s="269">
        <v>0</v>
      </c>
      <c r="EX78" s="269">
        <v>67</v>
      </c>
      <c r="EY78" s="269">
        <v>48</v>
      </c>
      <c r="EZ78" s="269">
        <v>0</v>
      </c>
      <c r="FA78" s="269">
        <v>38</v>
      </c>
      <c r="FB78" s="269">
        <v>0</v>
      </c>
      <c r="FC78" s="269">
        <v>106</v>
      </c>
      <c r="FD78" s="269">
        <v>67</v>
      </c>
      <c r="FE78" s="269">
        <v>91</v>
      </c>
      <c r="FF78" s="269">
        <v>0</v>
      </c>
      <c r="FG78" s="269">
        <v>120</v>
      </c>
      <c r="FH78" s="269">
        <v>27</v>
      </c>
      <c r="FI78" s="269">
        <v>0</v>
      </c>
      <c r="FJ78" s="269">
        <v>0</v>
      </c>
      <c r="FK78" s="269">
        <v>34</v>
      </c>
      <c r="FL78" s="269">
        <v>63</v>
      </c>
      <c r="FM78" s="269">
        <v>0</v>
      </c>
      <c r="FN78" s="269">
        <v>59</v>
      </c>
      <c r="FO78" s="269">
        <v>57</v>
      </c>
      <c r="FP78" s="269">
        <v>21</v>
      </c>
      <c r="FQ78" s="269">
        <v>36</v>
      </c>
      <c r="FR78" s="269">
        <v>77</v>
      </c>
      <c r="FS78" s="269">
        <v>0</v>
      </c>
      <c r="FT78" s="269">
        <v>135</v>
      </c>
      <c r="FU78" s="269">
        <v>71</v>
      </c>
      <c r="FV78" s="269">
        <v>132</v>
      </c>
      <c r="FW78" s="269">
        <v>0</v>
      </c>
      <c r="FX78" s="269">
        <v>80</v>
      </c>
      <c r="FY78" s="49">
        <v>17</v>
      </c>
      <c r="FZ78" s="49">
        <v>86</v>
      </c>
      <c r="GA78" s="269">
        <v>126</v>
      </c>
      <c r="GB78" s="269">
        <v>0</v>
      </c>
      <c r="GC78" s="269">
        <v>88</v>
      </c>
      <c r="GD78" s="269">
        <v>109</v>
      </c>
      <c r="GE78" s="269">
        <v>58</v>
      </c>
      <c r="GF78" s="269">
        <v>0</v>
      </c>
      <c r="GG78" s="269">
        <v>131</v>
      </c>
      <c r="GH78" s="269">
        <v>0</v>
      </c>
      <c r="GI78" s="269">
        <v>117</v>
      </c>
      <c r="GJ78" s="269">
        <v>0</v>
      </c>
      <c r="GK78" s="269">
        <v>55</v>
      </c>
      <c r="GL78" s="49">
        <v>4</v>
      </c>
      <c r="GM78" s="269">
        <v>28</v>
      </c>
      <c r="GN78" s="269">
        <v>45</v>
      </c>
      <c r="GO78" s="269">
        <v>33</v>
      </c>
      <c r="GP78" s="269">
        <v>74</v>
      </c>
      <c r="GQ78" s="303">
        <v>17</v>
      </c>
    </row>
    <row r="79" spans="1:199" ht="15.75">
      <c r="A79" s="277" t="s">
        <v>25</v>
      </c>
      <c r="B79" s="61"/>
      <c r="C79" s="247"/>
      <c r="D79" s="56">
        <f t="shared" si="2"/>
        <v>11155</v>
      </c>
      <c r="E79" s="269">
        <v>118</v>
      </c>
      <c r="F79" s="269">
        <v>88</v>
      </c>
      <c r="G79" s="269">
        <v>57</v>
      </c>
      <c r="H79" s="269">
        <v>111</v>
      </c>
      <c r="I79" s="269">
        <v>120</v>
      </c>
      <c r="J79" s="269">
        <v>74</v>
      </c>
      <c r="K79" s="269">
        <v>81</v>
      </c>
      <c r="L79" s="269">
        <v>0</v>
      </c>
      <c r="M79" s="269">
        <v>112</v>
      </c>
      <c r="N79" s="269">
        <v>0</v>
      </c>
      <c r="O79" s="269">
        <v>50</v>
      </c>
      <c r="P79" s="269">
        <v>75</v>
      </c>
      <c r="Q79" s="269">
        <v>0</v>
      </c>
      <c r="R79" s="269">
        <v>42</v>
      </c>
      <c r="S79" s="269">
        <v>127</v>
      </c>
      <c r="T79" s="269">
        <v>0</v>
      </c>
      <c r="U79" s="269">
        <v>80</v>
      </c>
      <c r="V79" s="269">
        <v>116</v>
      </c>
      <c r="W79" s="269">
        <v>126</v>
      </c>
      <c r="X79" s="269">
        <v>77</v>
      </c>
      <c r="Y79" s="269">
        <v>0</v>
      </c>
      <c r="Z79" s="269">
        <v>87</v>
      </c>
      <c r="AA79" s="269">
        <v>100</v>
      </c>
      <c r="AB79" s="269">
        <v>0</v>
      </c>
      <c r="AC79" s="269">
        <v>40</v>
      </c>
      <c r="AD79" s="269">
        <v>121</v>
      </c>
      <c r="AE79" s="269">
        <v>55</v>
      </c>
      <c r="AF79" s="269">
        <v>121</v>
      </c>
      <c r="AG79" s="269">
        <v>135</v>
      </c>
      <c r="AH79" s="269">
        <v>130</v>
      </c>
      <c r="AI79" s="269">
        <v>109</v>
      </c>
      <c r="AJ79" s="269">
        <v>0</v>
      </c>
      <c r="AK79" s="269">
        <v>82</v>
      </c>
      <c r="AL79" s="269">
        <v>113</v>
      </c>
      <c r="AM79" s="49">
        <v>0</v>
      </c>
      <c r="AN79" s="269">
        <v>110</v>
      </c>
      <c r="AO79" s="269">
        <v>0</v>
      </c>
      <c r="AP79" s="269">
        <v>0</v>
      </c>
      <c r="AQ79" s="49">
        <v>17</v>
      </c>
      <c r="AR79" s="269">
        <v>49</v>
      </c>
      <c r="AS79" s="269">
        <v>94</v>
      </c>
      <c r="AT79" s="269">
        <v>111</v>
      </c>
      <c r="AU79" s="269">
        <v>83</v>
      </c>
      <c r="AV79" s="269">
        <v>108</v>
      </c>
      <c r="AW79" s="269">
        <v>0</v>
      </c>
      <c r="AX79" s="269">
        <v>132</v>
      </c>
      <c r="AY79" s="269">
        <v>0</v>
      </c>
      <c r="AZ79" s="49">
        <v>18</v>
      </c>
      <c r="BA79" s="269">
        <v>0</v>
      </c>
      <c r="BB79" s="49">
        <v>0</v>
      </c>
      <c r="BC79" s="269">
        <v>0</v>
      </c>
      <c r="BD79" s="269">
        <v>121</v>
      </c>
      <c r="BE79" s="269">
        <v>25</v>
      </c>
      <c r="BF79" s="269">
        <v>92</v>
      </c>
      <c r="BG79" s="269">
        <v>73</v>
      </c>
      <c r="BH79" s="269">
        <v>114</v>
      </c>
      <c r="BI79" s="269">
        <v>0</v>
      </c>
      <c r="BJ79" s="269">
        <v>0</v>
      </c>
      <c r="BK79" s="269">
        <v>92</v>
      </c>
      <c r="BL79" s="269">
        <v>48</v>
      </c>
      <c r="BM79" s="269">
        <v>56</v>
      </c>
      <c r="BN79" s="269">
        <v>52</v>
      </c>
      <c r="BO79" s="269">
        <v>49</v>
      </c>
      <c r="BP79" s="269">
        <v>0</v>
      </c>
      <c r="BQ79" s="269">
        <v>0</v>
      </c>
      <c r="BR79" s="269">
        <v>0</v>
      </c>
      <c r="BS79" s="269">
        <v>100</v>
      </c>
      <c r="BT79" s="269">
        <v>78</v>
      </c>
      <c r="BU79" s="269">
        <v>0</v>
      </c>
      <c r="BV79" s="269">
        <v>0</v>
      </c>
      <c r="BW79" s="269">
        <v>39</v>
      </c>
      <c r="BX79" s="269">
        <v>127</v>
      </c>
      <c r="BY79" s="269">
        <v>53</v>
      </c>
      <c r="BZ79" s="269">
        <v>128</v>
      </c>
      <c r="CA79" s="269">
        <v>81</v>
      </c>
      <c r="CB79" s="269">
        <v>119</v>
      </c>
      <c r="CC79" s="269">
        <v>0</v>
      </c>
      <c r="CD79" s="269">
        <v>0</v>
      </c>
      <c r="CE79" s="269">
        <v>0</v>
      </c>
      <c r="CF79" s="49">
        <v>17</v>
      </c>
      <c r="CG79" s="269">
        <v>108</v>
      </c>
      <c r="CH79" s="269">
        <v>0</v>
      </c>
      <c r="CI79" s="269">
        <v>62</v>
      </c>
      <c r="CJ79" s="269">
        <v>61</v>
      </c>
      <c r="CK79" s="269">
        <v>81</v>
      </c>
      <c r="CL79" s="269">
        <v>110</v>
      </c>
      <c r="CM79" s="269">
        <v>0</v>
      </c>
      <c r="CN79" s="269">
        <v>127</v>
      </c>
      <c r="CO79" s="269">
        <v>0</v>
      </c>
      <c r="CP79" s="269">
        <v>0</v>
      </c>
      <c r="CQ79" s="269">
        <v>0</v>
      </c>
      <c r="CR79" s="49">
        <v>86</v>
      </c>
      <c r="CS79" s="269">
        <v>0</v>
      </c>
      <c r="CT79" s="269">
        <v>0</v>
      </c>
      <c r="CU79" s="269">
        <v>0</v>
      </c>
      <c r="CV79" s="269">
        <v>0</v>
      </c>
      <c r="CW79" s="269">
        <v>0</v>
      </c>
      <c r="CX79" s="269">
        <v>110</v>
      </c>
      <c r="CY79" s="269">
        <v>47</v>
      </c>
      <c r="CZ79" s="269">
        <v>132</v>
      </c>
      <c r="DA79" s="269">
        <v>0</v>
      </c>
      <c r="DB79" s="269">
        <v>65</v>
      </c>
      <c r="DC79" s="269">
        <v>132</v>
      </c>
      <c r="DD79" s="269">
        <v>0</v>
      </c>
      <c r="DE79" s="269">
        <v>88</v>
      </c>
      <c r="DF79" s="49">
        <v>19</v>
      </c>
      <c r="DG79" s="269">
        <v>41</v>
      </c>
      <c r="DH79" s="49">
        <v>17</v>
      </c>
      <c r="DI79" s="269">
        <v>98</v>
      </c>
      <c r="DJ79" s="269">
        <v>118</v>
      </c>
      <c r="DK79" s="49">
        <v>16</v>
      </c>
      <c r="DL79" s="269">
        <v>89</v>
      </c>
      <c r="DM79" s="269">
        <v>20</v>
      </c>
      <c r="DN79" s="269">
        <v>103</v>
      </c>
      <c r="DO79" s="269">
        <v>0</v>
      </c>
      <c r="DP79" s="269">
        <v>0</v>
      </c>
      <c r="DQ79" s="269">
        <v>105</v>
      </c>
      <c r="DR79" s="269">
        <v>0</v>
      </c>
      <c r="DS79" s="269">
        <v>0</v>
      </c>
      <c r="DT79" s="269">
        <v>104</v>
      </c>
      <c r="DU79" s="269">
        <v>106</v>
      </c>
      <c r="DV79" s="269">
        <v>78</v>
      </c>
      <c r="DW79" s="303">
        <v>13</v>
      </c>
      <c r="DX79" s="49">
        <v>19</v>
      </c>
      <c r="DY79" s="269">
        <v>131</v>
      </c>
      <c r="DZ79" s="269">
        <v>131</v>
      </c>
      <c r="EA79" s="269">
        <v>135</v>
      </c>
      <c r="EB79" s="269">
        <v>87</v>
      </c>
      <c r="EC79" s="269">
        <v>0</v>
      </c>
      <c r="ED79" s="49">
        <v>0</v>
      </c>
      <c r="EE79" s="269">
        <v>67</v>
      </c>
      <c r="EF79" s="269">
        <v>0</v>
      </c>
      <c r="EG79" s="269">
        <v>117</v>
      </c>
      <c r="EH79" s="269">
        <v>47</v>
      </c>
      <c r="EI79" s="49">
        <v>0</v>
      </c>
      <c r="EJ79" s="269">
        <v>129</v>
      </c>
      <c r="EK79" s="269">
        <v>94</v>
      </c>
      <c r="EL79" s="269">
        <v>0</v>
      </c>
      <c r="EM79" s="269">
        <v>42</v>
      </c>
      <c r="EN79" s="269">
        <v>55</v>
      </c>
      <c r="EO79" s="269">
        <v>0</v>
      </c>
      <c r="EP79" s="269">
        <v>0</v>
      </c>
      <c r="EQ79" s="269">
        <v>99</v>
      </c>
      <c r="ER79" s="269">
        <v>88</v>
      </c>
      <c r="ES79" s="269">
        <v>110</v>
      </c>
      <c r="ET79" s="269">
        <v>75</v>
      </c>
      <c r="EU79" s="269">
        <v>116</v>
      </c>
      <c r="EV79" s="269">
        <v>0</v>
      </c>
      <c r="EW79" s="269">
        <v>0</v>
      </c>
      <c r="EX79" s="269">
        <v>99</v>
      </c>
      <c r="EY79" s="269">
        <v>98</v>
      </c>
      <c r="EZ79" s="269">
        <v>0</v>
      </c>
      <c r="FA79" s="49">
        <v>0</v>
      </c>
      <c r="FB79" s="269">
        <v>107</v>
      </c>
      <c r="FC79" s="269">
        <v>123</v>
      </c>
      <c r="FD79" s="269">
        <v>24</v>
      </c>
      <c r="FE79" s="269">
        <v>114</v>
      </c>
      <c r="FF79" s="269">
        <v>76</v>
      </c>
      <c r="FG79" s="269">
        <v>88</v>
      </c>
      <c r="FH79" s="269">
        <v>55</v>
      </c>
      <c r="FI79" s="269">
        <v>0</v>
      </c>
      <c r="FJ79" s="269">
        <v>81</v>
      </c>
      <c r="FK79" s="269">
        <v>95</v>
      </c>
      <c r="FL79" s="269">
        <v>0</v>
      </c>
      <c r="FM79" s="269">
        <v>117</v>
      </c>
      <c r="FN79" s="269">
        <v>0</v>
      </c>
      <c r="FO79" s="269">
        <v>120</v>
      </c>
      <c r="FP79" s="49">
        <v>7</v>
      </c>
      <c r="FQ79" s="269">
        <v>106</v>
      </c>
      <c r="FR79" s="269">
        <v>28</v>
      </c>
      <c r="FS79" s="269">
        <v>75</v>
      </c>
      <c r="FT79" s="269">
        <v>76</v>
      </c>
      <c r="FU79" s="49">
        <v>0</v>
      </c>
      <c r="FV79" s="269">
        <v>0</v>
      </c>
      <c r="FW79" s="269">
        <v>50</v>
      </c>
      <c r="FX79" s="269">
        <v>59</v>
      </c>
      <c r="FY79" s="269">
        <v>115</v>
      </c>
      <c r="FZ79" s="269">
        <v>114</v>
      </c>
      <c r="GA79" s="269">
        <v>0</v>
      </c>
      <c r="GB79" s="269">
        <v>0</v>
      </c>
      <c r="GC79" s="269">
        <v>81</v>
      </c>
      <c r="GD79" s="269">
        <v>74</v>
      </c>
      <c r="GE79" s="49">
        <v>14</v>
      </c>
      <c r="GF79" s="269">
        <v>0</v>
      </c>
      <c r="GG79" s="269">
        <v>118</v>
      </c>
      <c r="GH79" s="269">
        <v>111</v>
      </c>
      <c r="GI79" s="269">
        <v>0</v>
      </c>
      <c r="GJ79" s="269">
        <v>0</v>
      </c>
      <c r="GK79" s="269">
        <v>59</v>
      </c>
      <c r="GL79" s="269">
        <v>60</v>
      </c>
      <c r="GM79" s="269">
        <v>32</v>
      </c>
      <c r="GN79" s="269">
        <v>110</v>
      </c>
      <c r="GO79" s="269">
        <v>29</v>
      </c>
      <c r="GP79" s="269">
        <v>102</v>
      </c>
      <c r="GQ79" s="303">
        <v>127</v>
      </c>
    </row>
    <row r="80" spans="1:199" ht="15.75">
      <c r="A80" s="106" t="s">
        <v>2704</v>
      </c>
      <c r="B80" s="61"/>
      <c r="C80" s="248"/>
      <c r="D80" s="56">
        <f t="shared" si="2"/>
        <v>14044</v>
      </c>
      <c r="E80" s="269">
        <v>0</v>
      </c>
      <c r="F80" s="269">
        <v>0</v>
      </c>
      <c r="G80" s="269">
        <v>23</v>
      </c>
      <c r="H80" s="269">
        <v>0</v>
      </c>
      <c r="I80" s="269">
        <v>87</v>
      </c>
      <c r="J80" s="269">
        <v>26</v>
      </c>
      <c r="K80" s="269">
        <v>74</v>
      </c>
      <c r="L80" s="269">
        <v>0</v>
      </c>
      <c r="M80" s="269">
        <v>129</v>
      </c>
      <c r="N80" s="269">
        <v>95</v>
      </c>
      <c r="O80" s="49">
        <v>91</v>
      </c>
      <c r="P80" s="269">
        <v>114</v>
      </c>
      <c r="Q80" s="269">
        <v>120</v>
      </c>
      <c r="R80" s="269">
        <v>38</v>
      </c>
      <c r="S80" s="269">
        <v>88</v>
      </c>
      <c r="T80" s="269">
        <v>0</v>
      </c>
      <c r="U80" s="49">
        <v>20</v>
      </c>
      <c r="V80" s="269">
        <v>78</v>
      </c>
      <c r="W80" s="269">
        <v>76</v>
      </c>
      <c r="X80" s="269">
        <v>35</v>
      </c>
      <c r="Y80" s="269">
        <v>0</v>
      </c>
      <c r="Z80" s="269">
        <v>120</v>
      </c>
      <c r="AA80" s="269">
        <v>104</v>
      </c>
      <c r="AB80" s="269">
        <v>120</v>
      </c>
      <c r="AC80" s="269">
        <v>61</v>
      </c>
      <c r="AD80" s="269">
        <v>85</v>
      </c>
      <c r="AE80" s="269">
        <v>107</v>
      </c>
      <c r="AF80" s="269">
        <v>52</v>
      </c>
      <c r="AG80" s="269">
        <v>111</v>
      </c>
      <c r="AH80" s="269">
        <v>88</v>
      </c>
      <c r="AI80" s="269">
        <v>22</v>
      </c>
      <c r="AJ80" s="269">
        <v>108</v>
      </c>
      <c r="AK80" s="269">
        <v>0</v>
      </c>
      <c r="AL80" s="269">
        <v>63</v>
      </c>
      <c r="AM80" s="269">
        <v>20</v>
      </c>
      <c r="AN80" s="269">
        <v>73</v>
      </c>
      <c r="AO80" s="269">
        <v>101</v>
      </c>
      <c r="AP80" s="269">
        <v>114</v>
      </c>
      <c r="AQ80" s="269">
        <v>98</v>
      </c>
      <c r="AR80" s="269">
        <v>128</v>
      </c>
      <c r="AS80" s="269">
        <v>80</v>
      </c>
      <c r="AT80" s="269">
        <v>80</v>
      </c>
      <c r="AU80" s="269">
        <v>120</v>
      </c>
      <c r="AV80" s="269">
        <v>67</v>
      </c>
      <c r="AW80" s="269">
        <v>125</v>
      </c>
      <c r="AX80" s="269">
        <v>62</v>
      </c>
      <c r="AY80" s="269">
        <v>0</v>
      </c>
      <c r="AZ80" s="269">
        <v>46</v>
      </c>
      <c r="BA80" s="269">
        <v>0</v>
      </c>
      <c r="BB80" s="269">
        <v>94</v>
      </c>
      <c r="BC80" s="269">
        <v>0</v>
      </c>
      <c r="BD80" s="49">
        <v>8</v>
      </c>
      <c r="BE80" s="269">
        <v>64</v>
      </c>
      <c r="BF80" s="49">
        <v>86</v>
      </c>
      <c r="BG80" s="269">
        <v>78</v>
      </c>
      <c r="BH80" s="269">
        <v>132</v>
      </c>
      <c r="BI80" s="269">
        <v>126</v>
      </c>
      <c r="BJ80" s="269">
        <v>99</v>
      </c>
      <c r="BK80" s="269">
        <v>80</v>
      </c>
      <c r="BL80" s="269">
        <v>126</v>
      </c>
      <c r="BM80" s="269">
        <v>122</v>
      </c>
      <c r="BN80" s="269">
        <v>60</v>
      </c>
      <c r="BO80" s="269">
        <v>49</v>
      </c>
      <c r="BP80" s="269">
        <v>0</v>
      </c>
      <c r="BQ80" s="269">
        <v>134</v>
      </c>
      <c r="BR80" s="269">
        <v>70</v>
      </c>
      <c r="BS80" s="269">
        <v>104</v>
      </c>
      <c r="BT80" s="269">
        <v>80</v>
      </c>
      <c r="BU80" s="269">
        <v>105</v>
      </c>
      <c r="BV80" s="269">
        <v>0</v>
      </c>
      <c r="BW80" s="269">
        <v>92</v>
      </c>
      <c r="BX80" s="269">
        <v>0</v>
      </c>
      <c r="BY80" s="269">
        <v>83</v>
      </c>
      <c r="BZ80" s="269">
        <v>0</v>
      </c>
      <c r="CA80" s="269">
        <v>128</v>
      </c>
      <c r="CB80" s="269">
        <v>46</v>
      </c>
      <c r="CC80" s="269">
        <v>0</v>
      </c>
      <c r="CD80" s="269">
        <v>0</v>
      </c>
      <c r="CE80" s="269">
        <v>0</v>
      </c>
      <c r="CF80" s="269">
        <v>135</v>
      </c>
      <c r="CG80" s="269">
        <v>73</v>
      </c>
      <c r="CH80" s="269">
        <v>126</v>
      </c>
      <c r="CI80" s="269">
        <v>108</v>
      </c>
      <c r="CJ80" s="49">
        <v>0</v>
      </c>
      <c r="CK80" s="269">
        <v>100</v>
      </c>
      <c r="CL80" s="269">
        <v>78</v>
      </c>
      <c r="CM80" s="269">
        <v>116</v>
      </c>
      <c r="CN80" s="269">
        <v>99</v>
      </c>
      <c r="CO80" s="269">
        <v>96</v>
      </c>
      <c r="CP80" s="269">
        <v>93</v>
      </c>
      <c r="CQ80" s="269">
        <v>109</v>
      </c>
      <c r="CR80" s="269">
        <v>62</v>
      </c>
      <c r="CS80" s="269">
        <v>52</v>
      </c>
      <c r="CT80" s="269">
        <v>0</v>
      </c>
      <c r="CU80" s="269">
        <v>0</v>
      </c>
      <c r="CV80" s="269">
        <v>0</v>
      </c>
      <c r="CW80" s="269">
        <v>0</v>
      </c>
      <c r="CX80" s="269">
        <v>132</v>
      </c>
      <c r="CY80" s="269">
        <v>61</v>
      </c>
      <c r="CZ80" s="269">
        <v>131</v>
      </c>
      <c r="DA80" s="269">
        <v>0</v>
      </c>
      <c r="DB80" s="49">
        <v>89</v>
      </c>
      <c r="DC80" s="49">
        <v>0</v>
      </c>
      <c r="DD80" s="269">
        <v>91</v>
      </c>
      <c r="DE80" s="269">
        <v>112</v>
      </c>
      <c r="DF80" s="269">
        <v>121</v>
      </c>
      <c r="DG80" s="269">
        <v>56</v>
      </c>
      <c r="DH80" s="269">
        <v>128</v>
      </c>
      <c r="DI80" s="269">
        <v>0</v>
      </c>
      <c r="DJ80" s="269">
        <v>60</v>
      </c>
      <c r="DK80" s="269">
        <v>115</v>
      </c>
      <c r="DL80" s="269">
        <v>121</v>
      </c>
      <c r="DM80" s="269">
        <v>74</v>
      </c>
      <c r="DN80" s="269">
        <v>92</v>
      </c>
      <c r="DO80" s="269">
        <v>134</v>
      </c>
      <c r="DP80" s="269">
        <v>0</v>
      </c>
      <c r="DQ80" s="269">
        <v>80</v>
      </c>
      <c r="DR80" s="269">
        <v>99</v>
      </c>
      <c r="DS80" s="269">
        <v>0</v>
      </c>
      <c r="DT80" s="269">
        <v>130</v>
      </c>
      <c r="DU80" s="269">
        <v>100</v>
      </c>
      <c r="DV80" s="269">
        <v>0</v>
      </c>
      <c r="DW80" s="303">
        <v>91</v>
      </c>
      <c r="DX80" s="269">
        <v>71</v>
      </c>
      <c r="DY80" s="269">
        <v>124</v>
      </c>
      <c r="DZ80" s="269">
        <v>51</v>
      </c>
      <c r="EA80" s="269">
        <v>106</v>
      </c>
      <c r="EB80" s="269">
        <v>120</v>
      </c>
      <c r="EC80" s="269">
        <v>0</v>
      </c>
      <c r="ED80" s="269">
        <v>75</v>
      </c>
      <c r="EE80" s="49">
        <v>9</v>
      </c>
      <c r="EF80" s="269">
        <v>0</v>
      </c>
      <c r="EG80" s="269">
        <v>109</v>
      </c>
      <c r="EH80" s="269">
        <v>72</v>
      </c>
      <c r="EI80" s="269">
        <v>125</v>
      </c>
      <c r="EJ80" s="269">
        <v>102</v>
      </c>
      <c r="EK80" s="269">
        <v>103</v>
      </c>
      <c r="EL80" s="269">
        <v>123</v>
      </c>
      <c r="EM80" s="269">
        <v>33</v>
      </c>
      <c r="EN80" s="269">
        <v>41</v>
      </c>
      <c r="EO80" s="269">
        <v>0</v>
      </c>
      <c r="EP80" s="269">
        <v>125</v>
      </c>
      <c r="EQ80" s="269">
        <v>90</v>
      </c>
      <c r="ER80" s="269">
        <v>104</v>
      </c>
      <c r="ES80" s="269">
        <v>99</v>
      </c>
      <c r="ET80" s="49">
        <v>90</v>
      </c>
      <c r="EU80" s="269">
        <v>113</v>
      </c>
      <c r="EV80" s="269">
        <v>123</v>
      </c>
      <c r="EW80" s="269">
        <v>0</v>
      </c>
      <c r="EX80" s="49">
        <v>90</v>
      </c>
      <c r="EY80" s="269">
        <v>108</v>
      </c>
      <c r="EZ80" s="269">
        <v>129</v>
      </c>
      <c r="FA80" s="269">
        <v>50</v>
      </c>
      <c r="FB80" s="269">
        <v>132</v>
      </c>
      <c r="FC80" s="269">
        <v>42</v>
      </c>
      <c r="FD80" s="269">
        <v>29</v>
      </c>
      <c r="FE80" s="269">
        <v>53</v>
      </c>
      <c r="FF80" s="269">
        <v>85</v>
      </c>
      <c r="FG80" s="269">
        <v>130</v>
      </c>
      <c r="FH80" s="49">
        <v>0</v>
      </c>
      <c r="FI80" s="269">
        <v>0</v>
      </c>
      <c r="FJ80" s="269">
        <v>63</v>
      </c>
      <c r="FK80" s="269">
        <v>29</v>
      </c>
      <c r="FL80" s="269">
        <v>0</v>
      </c>
      <c r="FM80" s="269">
        <v>0</v>
      </c>
      <c r="FN80" s="269">
        <v>0</v>
      </c>
      <c r="FO80" s="269">
        <v>121</v>
      </c>
      <c r="FP80" s="269">
        <v>70</v>
      </c>
      <c r="FQ80" s="269">
        <v>81</v>
      </c>
      <c r="FR80" s="269">
        <v>128</v>
      </c>
      <c r="FS80" s="269">
        <v>94</v>
      </c>
      <c r="FT80" s="269">
        <v>126</v>
      </c>
      <c r="FU80" s="269">
        <v>28</v>
      </c>
      <c r="FV80" s="269">
        <v>130</v>
      </c>
      <c r="FW80" s="269">
        <v>66</v>
      </c>
      <c r="FX80" s="269">
        <v>112</v>
      </c>
      <c r="FY80" s="269">
        <v>130</v>
      </c>
      <c r="FZ80" s="269">
        <v>77</v>
      </c>
      <c r="GA80" s="269">
        <v>122</v>
      </c>
      <c r="GB80" s="269">
        <v>94</v>
      </c>
      <c r="GC80" s="269">
        <v>0</v>
      </c>
      <c r="GD80" s="269">
        <v>121</v>
      </c>
      <c r="GE80" s="269">
        <v>132</v>
      </c>
      <c r="GF80" s="269">
        <v>0</v>
      </c>
      <c r="GG80" s="269">
        <v>108</v>
      </c>
      <c r="GH80" s="269">
        <v>127</v>
      </c>
      <c r="GI80" s="269">
        <v>84</v>
      </c>
      <c r="GJ80" s="269">
        <v>0</v>
      </c>
      <c r="GK80" s="269">
        <v>65</v>
      </c>
      <c r="GL80" s="269">
        <v>59</v>
      </c>
      <c r="GM80" s="269">
        <v>111</v>
      </c>
      <c r="GN80" s="269">
        <v>114</v>
      </c>
      <c r="GO80" s="269">
        <v>97</v>
      </c>
      <c r="GP80" s="269">
        <v>107</v>
      </c>
      <c r="GQ80" s="303">
        <v>113</v>
      </c>
    </row>
    <row r="81" spans="1:199" ht="15.75">
      <c r="A81" s="105" t="s">
        <v>1343</v>
      </c>
      <c r="B81" s="3"/>
      <c r="C81" s="248"/>
      <c r="D81" s="56">
        <f t="shared" si="2"/>
        <v>10016</v>
      </c>
      <c r="E81" s="269">
        <v>0</v>
      </c>
      <c r="F81" s="269">
        <v>69</v>
      </c>
      <c r="G81" s="269">
        <v>106</v>
      </c>
      <c r="H81" s="269">
        <v>0</v>
      </c>
      <c r="I81" s="269">
        <v>0</v>
      </c>
      <c r="J81" s="269">
        <v>47</v>
      </c>
      <c r="K81" s="269">
        <v>0</v>
      </c>
      <c r="L81" s="269">
        <v>0</v>
      </c>
      <c r="M81" s="269">
        <v>100</v>
      </c>
      <c r="N81" s="269">
        <v>70</v>
      </c>
      <c r="O81" s="269">
        <v>30</v>
      </c>
      <c r="P81" s="269">
        <v>71</v>
      </c>
      <c r="Q81" s="269">
        <v>130</v>
      </c>
      <c r="R81" s="269">
        <v>53</v>
      </c>
      <c r="S81" s="269">
        <v>132</v>
      </c>
      <c r="T81" s="269">
        <v>0</v>
      </c>
      <c r="U81" s="269">
        <v>50</v>
      </c>
      <c r="V81" s="269">
        <v>92</v>
      </c>
      <c r="W81" s="269">
        <v>0</v>
      </c>
      <c r="X81" s="269">
        <v>54</v>
      </c>
      <c r="Y81" s="269">
        <v>0</v>
      </c>
      <c r="Z81" s="269">
        <v>57</v>
      </c>
      <c r="AA81" s="269">
        <v>52</v>
      </c>
      <c r="AB81" s="269">
        <v>88</v>
      </c>
      <c r="AC81" s="269">
        <v>29</v>
      </c>
      <c r="AD81" s="49">
        <v>16</v>
      </c>
      <c r="AE81" s="269">
        <v>112</v>
      </c>
      <c r="AF81" s="49">
        <v>16</v>
      </c>
      <c r="AG81" s="269">
        <v>43</v>
      </c>
      <c r="AH81" s="269">
        <v>114</v>
      </c>
      <c r="AI81" s="269">
        <v>67</v>
      </c>
      <c r="AJ81" s="269">
        <v>136</v>
      </c>
      <c r="AK81" s="269">
        <v>0</v>
      </c>
      <c r="AL81" s="49">
        <v>89</v>
      </c>
      <c r="AM81" s="269">
        <v>104</v>
      </c>
      <c r="AN81" s="269">
        <v>109</v>
      </c>
      <c r="AO81" s="269">
        <v>0</v>
      </c>
      <c r="AP81" s="269">
        <v>0</v>
      </c>
      <c r="AQ81" s="269">
        <v>50</v>
      </c>
      <c r="AR81" s="269">
        <v>124</v>
      </c>
      <c r="AS81" s="269">
        <v>59</v>
      </c>
      <c r="AT81" s="269">
        <v>57</v>
      </c>
      <c r="AU81" s="269">
        <v>84</v>
      </c>
      <c r="AV81" s="269">
        <v>55</v>
      </c>
      <c r="AW81" s="269">
        <v>136</v>
      </c>
      <c r="AX81" s="269">
        <v>111</v>
      </c>
      <c r="AY81" s="269">
        <v>0</v>
      </c>
      <c r="AZ81" s="269">
        <v>58</v>
      </c>
      <c r="BA81" s="269">
        <v>0</v>
      </c>
      <c r="BB81" s="269">
        <v>126</v>
      </c>
      <c r="BC81" s="269">
        <v>0</v>
      </c>
      <c r="BD81" s="269">
        <v>33</v>
      </c>
      <c r="BE81" s="269">
        <v>102</v>
      </c>
      <c r="BF81" s="269">
        <v>27</v>
      </c>
      <c r="BG81" s="269">
        <v>99</v>
      </c>
      <c r="BH81" s="269">
        <v>134</v>
      </c>
      <c r="BI81" s="269">
        <v>0</v>
      </c>
      <c r="BJ81" s="269">
        <v>112</v>
      </c>
      <c r="BK81" s="269">
        <v>43</v>
      </c>
      <c r="BL81" s="269">
        <v>120</v>
      </c>
      <c r="BM81" s="269">
        <v>116</v>
      </c>
      <c r="BN81" s="269">
        <v>113</v>
      </c>
      <c r="BO81" s="269">
        <v>69</v>
      </c>
      <c r="BP81" s="269">
        <v>0</v>
      </c>
      <c r="BQ81" s="269">
        <v>135</v>
      </c>
      <c r="BR81" s="269">
        <v>111</v>
      </c>
      <c r="BS81" s="269">
        <v>23</v>
      </c>
      <c r="BT81" s="269">
        <v>106</v>
      </c>
      <c r="BU81" s="269">
        <v>85</v>
      </c>
      <c r="BV81" s="269">
        <v>0</v>
      </c>
      <c r="BW81" s="269">
        <v>21</v>
      </c>
      <c r="BX81" s="269">
        <v>0</v>
      </c>
      <c r="BY81" s="269">
        <v>128</v>
      </c>
      <c r="BZ81" s="269">
        <v>0</v>
      </c>
      <c r="CA81" s="49">
        <v>17</v>
      </c>
      <c r="CB81" s="269">
        <v>132</v>
      </c>
      <c r="CC81" s="269">
        <v>0</v>
      </c>
      <c r="CD81" s="269">
        <v>0</v>
      </c>
      <c r="CE81" s="269">
        <v>0</v>
      </c>
      <c r="CF81" s="269">
        <v>84</v>
      </c>
      <c r="CG81" s="269">
        <v>65</v>
      </c>
      <c r="CH81" s="269">
        <v>0</v>
      </c>
      <c r="CI81" s="269">
        <v>111</v>
      </c>
      <c r="CJ81" s="269">
        <v>0</v>
      </c>
      <c r="CK81" s="269">
        <v>54</v>
      </c>
      <c r="CL81" s="269">
        <v>0</v>
      </c>
      <c r="CM81" s="269">
        <v>0</v>
      </c>
      <c r="CN81" s="269">
        <v>0</v>
      </c>
      <c r="CO81" s="269">
        <v>80</v>
      </c>
      <c r="CP81" s="269">
        <v>61</v>
      </c>
      <c r="CQ81" s="269">
        <v>73</v>
      </c>
      <c r="CR81" s="269">
        <v>38</v>
      </c>
      <c r="CS81" s="269">
        <v>118</v>
      </c>
      <c r="CT81" s="269">
        <v>0</v>
      </c>
      <c r="CU81" s="269">
        <v>0</v>
      </c>
      <c r="CV81" s="269">
        <v>0</v>
      </c>
      <c r="CW81" s="269">
        <v>0</v>
      </c>
      <c r="CX81" s="49">
        <v>0</v>
      </c>
      <c r="CY81" s="269">
        <v>57</v>
      </c>
      <c r="CZ81" s="269">
        <v>83</v>
      </c>
      <c r="DA81" s="269">
        <v>90</v>
      </c>
      <c r="DB81" s="269">
        <v>40</v>
      </c>
      <c r="DC81" s="269">
        <v>35</v>
      </c>
      <c r="DD81" s="269">
        <v>60</v>
      </c>
      <c r="DE81" s="269">
        <v>42</v>
      </c>
      <c r="DF81" s="269">
        <v>129</v>
      </c>
      <c r="DG81" s="269">
        <v>133</v>
      </c>
      <c r="DH81" s="269">
        <v>85</v>
      </c>
      <c r="DI81" s="269">
        <v>0</v>
      </c>
      <c r="DJ81" s="269">
        <v>0</v>
      </c>
      <c r="DK81" s="269">
        <v>75</v>
      </c>
      <c r="DL81" s="269">
        <v>116</v>
      </c>
      <c r="DM81" s="269">
        <v>46</v>
      </c>
      <c r="DN81" s="269">
        <v>39</v>
      </c>
      <c r="DO81" s="269">
        <v>0</v>
      </c>
      <c r="DP81" s="269">
        <v>0</v>
      </c>
      <c r="DQ81" s="269">
        <v>54</v>
      </c>
      <c r="DR81" s="269">
        <v>135</v>
      </c>
      <c r="DS81" s="269">
        <v>0</v>
      </c>
      <c r="DT81" s="269">
        <v>0</v>
      </c>
      <c r="DU81" s="269">
        <v>0</v>
      </c>
      <c r="DV81" s="269">
        <v>0</v>
      </c>
      <c r="DW81" s="303">
        <v>118</v>
      </c>
      <c r="DX81" s="269">
        <v>62</v>
      </c>
      <c r="DY81" s="269">
        <v>51</v>
      </c>
      <c r="DZ81" s="49">
        <v>18</v>
      </c>
      <c r="EA81" s="269">
        <v>37</v>
      </c>
      <c r="EB81" s="269">
        <v>127</v>
      </c>
      <c r="EC81" s="269">
        <v>0</v>
      </c>
      <c r="ED81" s="269">
        <v>29</v>
      </c>
      <c r="EE81" s="269">
        <v>20</v>
      </c>
      <c r="EF81" s="269">
        <v>0</v>
      </c>
      <c r="EG81" s="269">
        <v>104</v>
      </c>
      <c r="EH81" s="269">
        <v>57</v>
      </c>
      <c r="EI81" s="49">
        <v>0</v>
      </c>
      <c r="EJ81" s="269">
        <v>116</v>
      </c>
      <c r="EK81" s="269">
        <v>70</v>
      </c>
      <c r="EL81" s="269">
        <v>0</v>
      </c>
      <c r="EM81" s="269">
        <v>73</v>
      </c>
      <c r="EN81" s="269">
        <v>88</v>
      </c>
      <c r="EO81" s="269">
        <v>0</v>
      </c>
      <c r="EP81" s="269">
        <v>71</v>
      </c>
      <c r="EQ81" s="269">
        <v>88</v>
      </c>
      <c r="ER81" s="269">
        <v>70</v>
      </c>
      <c r="ES81" s="269">
        <v>29</v>
      </c>
      <c r="ET81" s="269">
        <v>0</v>
      </c>
      <c r="EU81" s="269">
        <v>0</v>
      </c>
      <c r="EV81" s="269">
        <v>0</v>
      </c>
      <c r="EW81" s="269">
        <v>0</v>
      </c>
      <c r="EX81" s="269">
        <v>46</v>
      </c>
      <c r="EY81" s="269">
        <v>41</v>
      </c>
      <c r="EZ81" s="269">
        <v>0</v>
      </c>
      <c r="FA81" s="269">
        <v>122</v>
      </c>
      <c r="FB81" s="269">
        <v>0</v>
      </c>
      <c r="FC81" s="49">
        <v>12</v>
      </c>
      <c r="FD81" s="269">
        <v>99</v>
      </c>
      <c r="FE81" s="269">
        <v>90</v>
      </c>
      <c r="FF81" s="269">
        <v>115</v>
      </c>
      <c r="FG81" s="269">
        <v>0</v>
      </c>
      <c r="FH81" s="269">
        <v>51</v>
      </c>
      <c r="FI81" s="269">
        <v>0</v>
      </c>
      <c r="FJ81" s="269">
        <v>0</v>
      </c>
      <c r="FK81" s="269">
        <v>82</v>
      </c>
      <c r="FL81" s="269">
        <v>107</v>
      </c>
      <c r="FM81" s="269">
        <v>0</v>
      </c>
      <c r="FN81" s="269">
        <v>47</v>
      </c>
      <c r="FO81" s="269">
        <v>0</v>
      </c>
      <c r="FP81" s="49">
        <v>15</v>
      </c>
      <c r="FQ81" s="269">
        <v>61</v>
      </c>
      <c r="FR81" s="269">
        <v>79</v>
      </c>
      <c r="FS81" s="269">
        <v>0</v>
      </c>
      <c r="FT81" s="49">
        <v>13</v>
      </c>
      <c r="FU81" s="269">
        <v>113</v>
      </c>
      <c r="FV81" s="269">
        <v>119</v>
      </c>
      <c r="FW81" s="269">
        <v>0</v>
      </c>
      <c r="FX81" s="269">
        <v>50</v>
      </c>
      <c r="FY81" s="269">
        <v>25</v>
      </c>
      <c r="FZ81" s="269">
        <v>22</v>
      </c>
      <c r="GA81" s="269">
        <v>0</v>
      </c>
      <c r="GB81" s="269">
        <v>0</v>
      </c>
      <c r="GC81" s="269">
        <v>0</v>
      </c>
      <c r="GD81" s="269">
        <v>44</v>
      </c>
      <c r="GE81" s="269">
        <v>72</v>
      </c>
      <c r="GF81" s="269">
        <v>136</v>
      </c>
      <c r="GG81" s="49">
        <v>0</v>
      </c>
      <c r="GH81" s="269">
        <v>78</v>
      </c>
      <c r="GI81" s="269">
        <v>69</v>
      </c>
      <c r="GJ81" s="269">
        <v>0</v>
      </c>
      <c r="GK81" s="269">
        <v>65</v>
      </c>
      <c r="GL81" s="269">
        <v>109</v>
      </c>
      <c r="GM81" s="269">
        <v>66</v>
      </c>
      <c r="GN81" s="269">
        <v>112</v>
      </c>
      <c r="GO81" s="269">
        <v>51</v>
      </c>
      <c r="GP81" s="49">
        <v>17</v>
      </c>
      <c r="GQ81" s="303">
        <v>135</v>
      </c>
    </row>
    <row r="82" spans="1:199" ht="15.75">
      <c r="A82" s="105" t="s">
        <v>1345</v>
      </c>
      <c r="B82" s="61"/>
      <c r="C82" s="248"/>
      <c r="D82" s="56">
        <f t="shared" si="2"/>
        <v>12348</v>
      </c>
      <c r="E82" s="269">
        <v>0</v>
      </c>
      <c r="F82" s="269">
        <v>66</v>
      </c>
      <c r="G82" s="269">
        <v>34</v>
      </c>
      <c r="H82" s="269">
        <v>104</v>
      </c>
      <c r="I82" s="269">
        <v>104</v>
      </c>
      <c r="J82" s="269">
        <v>109</v>
      </c>
      <c r="K82" s="269">
        <v>0</v>
      </c>
      <c r="L82" s="269">
        <v>0</v>
      </c>
      <c r="M82" s="49">
        <v>86</v>
      </c>
      <c r="N82" s="269">
        <v>64</v>
      </c>
      <c r="O82" s="269">
        <v>132</v>
      </c>
      <c r="P82" s="269">
        <v>52</v>
      </c>
      <c r="Q82" s="269">
        <v>0</v>
      </c>
      <c r="R82" s="269">
        <v>66</v>
      </c>
      <c r="S82" s="269">
        <v>43</v>
      </c>
      <c r="T82" s="269">
        <v>0</v>
      </c>
      <c r="U82" s="269">
        <v>56</v>
      </c>
      <c r="V82" s="269">
        <v>102</v>
      </c>
      <c r="W82" s="269">
        <v>83</v>
      </c>
      <c r="X82" s="269">
        <v>20</v>
      </c>
      <c r="Y82" s="269">
        <v>0</v>
      </c>
      <c r="Z82" s="269">
        <v>55</v>
      </c>
      <c r="AA82" s="269">
        <v>106</v>
      </c>
      <c r="AB82" s="269">
        <v>0</v>
      </c>
      <c r="AC82" s="269">
        <v>77</v>
      </c>
      <c r="AD82" s="269">
        <v>81</v>
      </c>
      <c r="AE82" s="269">
        <v>96</v>
      </c>
      <c r="AF82" s="269">
        <v>57</v>
      </c>
      <c r="AG82" s="269">
        <v>22</v>
      </c>
      <c r="AH82" s="269">
        <v>38</v>
      </c>
      <c r="AI82" s="269">
        <v>128</v>
      </c>
      <c r="AJ82" s="269">
        <v>0</v>
      </c>
      <c r="AK82" s="269">
        <v>0</v>
      </c>
      <c r="AL82" s="269">
        <v>71</v>
      </c>
      <c r="AM82" s="269">
        <v>87</v>
      </c>
      <c r="AN82" s="269">
        <v>0</v>
      </c>
      <c r="AO82" s="269">
        <v>123</v>
      </c>
      <c r="AP82" s="269">
        <v>120</v>
      </c>
      <c r="AQ82" s="269">
        <v>129</v>
      </c>
      <c r="AR82" s="269">
        <v>100</v>
      </c>
      <c r="AS82" s="269">
        <v>22</v>
      </c>
      <c r="AT82" s="269">
        <v>78</v>
      </c>
      <c r="AU82" s="269">
        <v>119</v>
      </c>
      <c r="AV82" s="269">
        <v>68</v>
      </c>
      <c r="AW82" s="269">
        <v>0</v>
      </c>
      <c r="AX82" s="269">
        <v>88</v>
      </c>
      <c r="AY82" s="269">
        <v>132</v>
      </c>
      <c r="AZ82" s="269">
        <v>90</v>
      </c>
      <c r="BA82" s="269">
        <v>0</v>
      </c>
      <c r="BB82" s="269">
        <v>109</v>
      </c>
      <c r="BC82" s="269">
        <v>0</v>
      </c>
      <c r="BD82" s="269">
        <v>80</v>
      </c>
      <c r="BE82" s="269">
        <v>101</v>
      </c>
      <c r="BF82" s="269">
        <v>128</v>
      </c>
      <c r="BG82" s="49">
        <v>3</v>
      </c>
      <c r="BH82" s="269">
        <v>89</v>
      </c>
      <c r="BI82" s="269">
        <v>0</v>
      </c>
      <c r="BJ82" s="269">
        <v>130</v>
      </c>
      <c r="BK82" s="269">
        <v>70</v>
      </c>
      <c r="BL82" s="269">
        <v>63</v>
      </c>
      <c r="BM82" s="269">
        <v>110</v>
      </c>
      <c r="BN82" s="269">
        <v>109</v>
      </c>
      <c r="BO82" s="269">
        <v>104</v>
      </c>
      <c r="BP82" s="269">
        <v>0</v>
      </c>
      <c r="BQ82" s="269">
        <v>0</v>
      </c>
      <c r="BR82" s="269">
        <v>0</v>
      </c>
      <c r="BS82" s="269">
        <v>81</v>
      </c>
      <c r="BT82" s="269">
        <v>127</v>
      </c>
      <c r="BU82" s="269">
        <v>130</v>
      </c>
      <c r="BV82" s="269">
        <v>0</v>
      </c>
      <c r="BW82" s="269">
        <v>56</v>
      </c>
      <c r="BX82" s="269">
        <v>96</v>
      </c>
      <c r="BY82" s="269">
        <v>64</v>
      </c>
      <c r="BZ82" s="269">
        <v>0</v>
      </c>
      <c r="CA82" s="269">
        <v>108</v>
      </c>
      <c r="CB82" s="269">
        <v>32</v>
      </c>
      <c r="CC82" s="269">
        <v>0</v>
      </c>
      <c r="CD82" s="269">
        <v>0</v>
      </c>
      <c r="CE82" s="269">
        <v>0</v>
      </c>
      <c r="CF82" s="269">
        <v>117</v>
      </c>
      <c r="CG82" s="269">
        <v>110</v>
      </c>
      <c r="CH82" s="269">
        <v>85</v>
      </c>
      <c r="CI82" s="269">
        <v>94</v>
      </c>
      <c r="CJ82" s="269">
        <v>0</v>
      </c>
      <c r="CK82" s="269">
        <v>41</v>
      </c>
      <c r="CL82" s="269">
        <v>110</v>
      </c>
      <c r="CM82" s="269">
        <v>94</v>
      </c>
      <c r="CN82" s="269">
        <v>127</v>
      </c>
      <c r="CO82" s="269">
        <v>90</v>
      </c>
      <c r="CP82" s="269">
        <v>84</v>
      </c>
      <c r="CQ82" s="269">
        <v>0</v>
      </c>
      <c r="CR82" s="269">
        <v>110</v>
      </c>
      <c r="CS82" s="269">
        <v>114</v>
      </c>
      <c r="CT82" s="269">
        <v>0</v>
      </c>
      <c r="CU82" s="269">
        <v>0</v>
      </c>
      <c r="CV82" s="269">
        <v>0</v>
      </c>
      <c r="CW82" s="269">
        <v>0</v>
      </c>
      <c r="CX82" s="269">
        <v>113</v>
      </c>
      <c r="CY82" s="269">
        <v>85</v>
      </c>
      <c r="CZ82" s="269">
        <v>90</v>
      </c>
      <c r="DA82" s="269">
        <v>115</v>
      </c>
      <c r="DB82" s="269">
        <v>92</v>
      </c>
      <c r="DC82" s="269">
        <v>31</v>
      </c>
      <c r="DD82" s="269">
        <v>89</v>
      </c>
      <c r="DE82" s="269">
        <v>111</v>
      </c>
      <c r="DF82" s="269">
        <v>75</v>
      </c>
      <c r="DG82" s="269">
        <v>35</v>
      </c>
      <c r="DH82" s="269">
        <v>105</v>
      </c>
      <c r="DI82" s="269">
        <v>83</v>
      </c>
      <c r="DJ82" s="269">
        <v>63</v>
      </c>
      <c r="DK82" s="269">
        <v>98</v>
      </c>
      <c r="DL82" s="269">
        <v>122</v>
      </c>
      <c r="DM82" s="269">
        <v>94</v>
      </c>
      <c r="DN82" s="269">
        <v>27</v>
      </c>
      <c r="DO82" s="269">
        <v>0</v>
      </c>
      <c r="DP82" s="269">
        <v>0</v>
      </c>
      <c r="DQ82" s="269">
        <v>88</v>
      </c>
      <c r="DR82" s="269">
        <v>0</v>
      </c>
      <c r="DS82" s="269">
        <v>123</v>
      </c>
      <c r="DT82" s="269">
        <v>104</v>
      </c>
      <c r="DU82" s="269">
        <v>85</v>
      </c>
      <c r="DV82" s="269">
        <v>0</v>
      </c>
      <c r="DW82" s="303">
        <v>86</v>
      </c>
      <c r="DX82" s="269">
        <v>39</v>
      </c>
      <c r="DY82" s="269">
        <v>77</v>
      </c>
      <c r="DZ82" s="269">
        <v>83</v>
      </c>
      <c r="EA82" s="269">
        <v>65</v>
      </c>
      <c r="EB82" s="269">
        <v>117</v>
      </c>
      <c r="EC82" s="269">
        <v>0</v>
      </c>
      <c r="ED82" s="269">
        <v>82</v>
      </c>
      <c r="EE82" s="269">
        <v>55</v>
      </c>
      <c r="EF82" s="269">
        <v>0</v>
      </c>
      <c r="EG82" s="269">
        <v>102</v>
      </c>
      <c r="EH82" s="269">
        <v>71</v>
      </c>
      <c r="EI82" s="49">
        <v>0</v>
      </c>
      <c r="EJ82" s="269">
        <v>94</v>
      </c>
      <c r="EK82" s="269">
        <v>30</v>
      </c>
      <c r="EL82" s="269">
        <v>0</v>
      </c>
      <c r="EM82" s="269">
        <v>57</v>
      </c>
      <c r="EN82" s="269">
        <v>72</v>
      </c>
      <c r="EO82" s="269">
        <v>86</v>
      </c>
      <c r="EP82" s="269">
        <v>84</v>
      </c>
      <c r="EQ82" s="269">
        <v>123</v>
      </c>
      <c r="ER82" s="269">
        <v>47</v>
      </c>
      <c r="ES82" s="269">
        <v>76</v>
      </c>
      <c r="ET82" s="269">
        <v>64</v>
      </c>
      <c r="EU82" s="269">
        <v>92</v>
      </c>
      <c r="EV82" s="269">
        <v>109</v>
      </c>
      <c r="EW82" s="269">
        <v>0</v>
      </c>
      <c r="EX82" s="269">
        <v>99</v>
      </c>
      <c r="EY82" s="269">
        <v>135</v>
      </c>
      <c r="EZ82" s="269">
        <v>0</v>
      </c>
      <c r="FA82" s="269">
        <v>63</v>
      </c>
      <c r="FB82" s="269">
        <v>107</v>
      </c>
      <c r="FC82" s="49">
        <v>4</v>
      </c>
      <c r="FD82" s="269">
        <v>25</v>
      </c>
      <c r="FE82" s="269">
        <v>51</v>
      </c>
      <c r="FF82" s="269">
        <v>72</v>
      </c>
      <c r="FG82" s="269">
        <v>0</v>
      </c>
      <c r="FH82" s="269">
        <v>129</v>
      </c>
      <c r="FI82" s="269">
        <v>0</v>
      </c>
      <c r="FJ82" s="269">
        <v>0</v>
      </c>
      <c r="FK82" s="269">
        <v>95</v>
      </c>
      <c r="FL82" s="269">
        <v>102</v>
      </c>
      <c r="FM82" s="269">
        <v>0</v>
      </c>
      <c r="FN82" s="269">
        <v>96</v>
      </c>
      <c r="FO82" s="269">
        <v>69</v>
      </c>
      <c r="FP82" s="269">
        <v>69</v>
      </c>
      <c r="FQ82" s="269">
        <v>56</v>
      </c>
      <c r="FR82" s="269">
        <v>95</v>
      </c>
      <c r="FS82" s="269">
        <v>0</v>
      </c>
      <c r="FT82" s="269">
        <v>53</v>
      </c>
      <c r="FU82" s="49">
        <v>0</v>
      </c>
      <c r="FV82" s="269">
        <v>106</v>
      </c>
      <c r="FW82" s="269">
        <v>104</v>
      </c>
      <c r="FX82" s="269">
        <v>90</v>
      </c>
      <c r="FY82" s="269">
        <v>59</v>
      </c>
      <c r="FZ82" s="269">
        <v>66</v>
      </c>
      <c r="GA82" s="269">
        <v>0</v>
      </c>
      <c r="GB82" s="269">
        <v>115</v>
      </c>
      <c r="GC82" s="269">
        <v>0</v>
      </c>
      <c r="GD82" s="269">
        <v>97</v>
      </c>
      <c r="GE82" s="269">
        <v>113</v>
      </c>
      <c r="GF82" s="269">
        <v>0</v>
      </c>
      <c r="GG82" s="269">
        <v>111</v>
      </c>
      <c r="GH82" s="269">
        <v>125</v>
      </c>
      <c r="GI82" s="269">
        <v>0</v>
      </c>
      <c r="GJ82" s="269">
        <v>0</v>
      </c>
      <c r="GK82" s="269">
        <v>129</v>
      </c>
      <c r="GL82" s="269">
        <v>68</v>
      </c>
      <c r="GM82" s="269">
        <v>61</v>
      </c>
      <c r="GN82" s="269">
        <v>27</v>
      </c>
      <c r="GO82" s="269">
        <v>77</v>
      </c>
      <c r="GP82" s="269">
        <v>103</v>
      </c>
      <c r="GQ82" s="303">
        <v>64</v>
      </c>
    </row>
    <row r="83" spans="1:199" ht="15.75">
      <c r="A83" s="106" t="s">
        <v>2705</v>
      </c>
      <c r="B83" s="3"/>
      <c r="C83" s="248"/>
      <c r="D83" s="56">
        <f t="shared" si="2"/>
        <v>11289</v>
      </c>
      <c r="E83" s="269">
        <v>107</v>
      </c>
      <c r="F83" s="269">
        <v>84</v>
      </c>
      <c r="G83" s="269">
        <v>93</v>
      </c>
      <c r="H83" s="269">
        <v>107</v>
      </c>
      <c r="I83" s="269">
        <v>0</v>
      </c>
      <c r="J83" s="269">
        <v>131</v>
      </c>
      <c r="K83" s="269">
        <v>81</v>
      </c>
      <c r="L83" s="269">
        <v>0</v>
      </c>
      <c r="M83" s="269">
        <v>112</v>
      </c>
      <c r="N83" s="269">
        <v>0</v>
      </c>
      <c r="O83" s="269">
        <v>61</v>
      </c>
      <c r="P83" s="269">
        <v>126</v>
      </c>
      <c r="Q83" s="269">
        <v>0</v>
      </c>
      <c r="R83" s="269">
        <v>133</v>
      </c>
      <c r="S83" s="269">
        <v>76</v>
      </c>
      <c r="T83" s="269">
        <v>0</v>
      </c>
      <c r="U83" s="269">
        <v>62</v>
      </c>
      <c r="V83" s="269">
        <v>27</v>
      </c>
      <c r="W83" s="269">
        <v>0</v>
      </c>
      <c r="X83" s="269">
        <v>106</v>
      </c>
      <c r="Y83" s="269">
        <v>0</v>
      </c>
      <c r="Z83" s="269">
        <v>92</v>
      </c>
      <c r="AA83" s="269">
        <v>56</v>
      </c>
      <c r="AB83" s="269">
        <v>128</v>
      </c>
      <c r="AC83" s="49">
        <v>0</v>
      </c>
      <c r="AD83" s="269">
        <v>132</v>
      </c>
      <c r="AE83" s="269">
        <v>79</v>
      </c>
      <c r="AF83" s="269">
        <v>112</v>
      </c>
      <c r="AG83" s="269">
        <v>109</v>
      </c>
      <c r="AH83" s="269">
        <v>77</v>
      </c>
      <c r="AI83" s="269">
        <v>52</v>
      </c>
      <c r="AJ83" s="269">
        <v>0</v>
      </c>
      <c r="AK83" s="269">
        <v>80</v>
      </c>
      <c r="AL83" s="269">
        <v>103</v>
      </c>
      <c r="AM83" s="269">
        <v>30</v>
      </c>
      <c r="AN83" s="269">
        <v>124</v>
      </c>
      <c r="AO83" s="269">
        <v>0</v>
      </c>
      <c r="AP83" s="269">
        <v>0</v>
      </c>
      <c r="AQ83" s="269">
        <v>39</v>
      </c>
      <c r="AR83" s="269">
        <v>88</v>
      </c>
      <c r="AS83" s="269">
        <v>81</v>
      </c>
      <c r="AT83" s="269">
        <v>0</v>
      </c>
      <c r="AU83" s="269">
        <v>38</v>
      </c>
      <c r="AV83" s="269">
        <v>40</v>
      </c>
      <c r="AW83" s="269">
        <v>0</v>
      </c>
      <c r="AX83" s="269">
        <v>0</v>
      </c>
      <c r="AY83" s="269">
        <v>0</v>
      </c>
      <c r="AZ83" s="269">
        <v>27</v>
      </c>
      <c r="BA83" s="269">
        <v>0</v>
      </c>
      <c r="BB83" s="269">
        <v>58</v>
      </c>
      <c r="BC83" s="269">
        <v>126</v>
      </c>
      <c r="BD83" s="269">
        <v>22</v>
      </c>
      <c r="BE83" s="269">
        <v>20</v>
      </c>
      <c r="BF83" s="269">
        <v>50</v>
      </c>
      <c r="BG83" s="269">
        <v>72</v>
      </c>
      <c r="BH83" s="269">
        <v>133</v>
      </c>
      <c r="BI83" s="269">
        <v>89</v>
      </c>
      <c r="BJ83" s="269">
        <v>129</v>
      </c>
      <c r="BK83" s="269">
        <v>110</v>
      </c>
      <c r="BL83" s="269">
        <v>0</v>
      </c>
      <c r="BM83" s="269">
        <v>70</v>
      </c>
      <c r="BN83" s="269">
        <v>21</v>
      </c>
      <c r="BO83" s="49">
        <v>87</v>
      </c>
      <c r="BP83" s="269">
        <v>0</v>
      </c>
      <c r="BQ83" s="269">
        <v>114</v>
      </c>
      <c r="BR83" s="269">
        <v>127</v>
      </c>
      <c r="BS83" s="269">
        <v>112</v>
      </c>
      <c r="BT83" s="49">
        <v>13</v>
      </c>
      <c r="BU83" s="269">
        <v>89</v>
      </c>
      <c r="BV83" s="269">
        <v>0</v>
      </c>
      <c r="BW83" s="269">
        <v>47</v>
      </c>
      <c r="BX83" s="269">
        <v>0</v>
      </c>
      <c r="BY83" s="269">
        <v>0</v>
      </c>
      <c r="BZ83" s="269">
        <v>0</v>
      </c>
      <c r="CA83" s="269">
        <v>60</v>
      </c>
      <c r="CB83" s="269">
        <v>113</v>
      </c>
      <c r="CC83" s="269">
        <v>0</v>
      </c>
      <c r="CD83" s="269">
        <v>0</v>
      </c>
      <c r="CE83" s="269">
        <v>0</v>
      </c>
      <c r="CF83" s="269">
        <v>100</v>
      </c>
      <c r="CG83" s="269">
        <v>132</v>
      </c>
      <c r="CH83" s="269">
        <v>0</v>
      </c>
      <c r="CI83" s="269">
        <v>61</v>
      </c>
      <c r="CJ83" s="269">
        <v>95</v>
      </c>
      <c r="CK83" s="269">
        <v>45</v>
      </c>
      <c r="CL83" s="269">
        <v>0</v>
      </c>
      <c r="CM83" s="269">
        <v>70</v>
      </c>
      <c r="CN83" s="269">
        <v>98</v>
      </c>
      <c r="CO83" s="269">
        <v>68</v>
      </c>
      <c r="CP83" s="269">
        <v>70</v>
      </c>
      <c r="CQ83" s="269">
        <v>0</v>
      </c>
      <c r="CR83" s="269">
        <v>130</v>
      </c>
      <c r="CS83" s="49">
        <v>90</v>
      </c>
      <c r="CT83" s="269">
        <v>0</v>
      </c>
      <c r="CU83" s="269">
        <v>0</v>
      </c>
      <c r="CV83" s="269">
        <v>0</v>
      </c>
      <c r="CW83" s="269">
        <v>0</v>
      </c>
      <c r="CX83" s="269">
        <v>136</v>
      </c>
      <c r="CY83" s="269">
        <v>77</v>
      </c>
      <c r="CZ83" s="269">
        <v>29</v>
      </c>
      <c r="DA83" s="269">
        <v>123</v>
      </c>
      <c r="DB83" s="269">
        <v>123</v>
      </c>
      <c r="DC83" s="49">
        <v>12</v>
      </c>
      <c r="DD83" s="49">
        <v>89</v>
      </c>
      <c r="DE83" s="269">
        <v>134</v>
      </c>
      <c r="DF83" s="269">
        <v>80</v>
      </c>
      <c r="DG83" s="269">
        <v>101</v>
      </c>
      <c r="DH83" s="269">
        <v>43</v>
      </c>
      <c r="DI83" s="269">
        <v>101</v>
      </c>
      <c r="DJ83" s="269">
        <v>0</v>
      </c>
      <c r="DK83" s="269">
        <v>113</v>
      </c>
      <c r="DL83" s="269">
        <v>0</v>
      </c>
      <c r="DM83" s="269">
        <v>65</v>
      </c>
      <c r="DN83" s="269">
        <v>134</v>
      </c>
      <c r="DO83" s="269">
        <v>0</v>
      </c>
      <c r="DP83" s="269">
        <v>0</v>
      </c>
      <c r="DQ83" s="49">
        <v>0</v>
      </c>
      <c r="DR83" s="269">
        <v>0</v>
      </c>
      <c r="DS83" s="269">
        <v>0</v>
      </c>
      <c r="DT83" s="269">
        <v>61</v>
      </c>
      <c r="DU83" s="269">
        <v>73</v>
      </c>
      <c r="DV83" s="269">
        <v>78</v>
      </c>
      <c r="DW83" s="303">
        <v>152</v>
      </c>
      <c r="DX83" s="269">
        <v>72</v>
      </c>
      <c r="DY83" s="269">
        <v>51</v>
      </c>
      <c r="DZ83" s="269">
        <v>134</v>
      </c>
      <c r="EA83" s="269">
        <v>124</v>
      </c>
      <c r="EB83" s="49">
        <v>0</v>
      </c>
      <c r="EC83" s="269">
        <v>135</v>
      </c>
      <c r="ED83" s="49">
        <v>0</v>
      </c>
      <c r="EE83" s="269">
        <v>103</v>
      </c>
      <c r="EF83" s="269">
        <v>0</v>
      </c>
      <c r="EG83" s="269">
        <v>20</v>
      </c>
      <c r="EH83" s="269">
        <v>0</v>
      </c>
      <c r="EI83" s="269">
        <v>102</v>
      </c>
      <c r="EJ83" s="49">
        <v>0</v>
      </c>
      <c r="EK83" s="269">
        <v>134</v>
      </c>
      <c r="EL83" s="269">
        <v>136</v>
      </c>
      <c r="EM83" s="269">
        <v>28</v>
      </c>
      <c r="EN83" s="269">
        <v>74</v>
      </c>
      <c r="EO83" s="269">
        <v>94</v>
      </c>
      <c r="EP83" s="269">
        <v>110</v>
      </c>
      <c r="EQ83" s="269">
        <v>0</v>
      </c>
      <c r="ER83" s="269">
        <v>118</v>
      </c>
      <c r="ES83" s="269">
        <v>101</v>
      </c>
      <c r="ET83" s="269">
        <v>98</v>
      </c>
      <c r="EU83" s="269">
        <v>0</v>
      </c>
      <c r="EV83" s="269">
        <v>0</v>
      </c>
      <c r="EW83" s="269">
        <v>0</v>
      </c>
      <c r="EX83" s="269">
        <v>66</v>
      </c>
      <c r="EY83" s="49">
        <v>13</v>
      </c>
      <c r="EZ83" s="269">
        <v>0</v>
      </c>
      <c r="FA83" s="269">
        <v>86</v>
      </c>
      <c r="FB83" s="269">
        <v>0</v>
      </c>
      <c r="FC83" s="269">
        <v>59</v>
      </c>
      <c r="FD83" s="269">
        <v>120</v>
      </c>
      <c r="FE83" s="269">
        <v>31</v>
      </c>
      <c r="FF83" s="269">
        <v>112</v>
      </c>
      <c r="FG83" s="269">
        <v>102</v>
      </c>
      <c r="FH83" s="269">
        <v>37</v>
      </c>
      <c r="FI83" s="269">
        <v>0</v>
      </c>
      <c r="FJ83" s="269">
        <v>93</v>
      </c>
      <c r="FK83" s="269">
        <v>49</v>
      </c>
      <c r="FL83" s="269">
        <v>53</v>
      </c>
      <c r="FM83" s="269">
        <v>0</v>
      </c>
      <c r="FN83" s="49">
        <v>94</v>
      </c>
      <c r="FO83" s="269">
        <v>127</v>
      </c>
      <c r="FP83" s="49">
        <v>18</v>
      </c>
      <c r="FQ83" s="269">
        <v>88</v>
      </c>
      <c r="FR83" s="49">
        <v>12</v>
      </c>
      <c r="FS83" s="269">
        <v>136</v>
      </c>
      <c r="FT83" s="269">
        <v>41</v>
      </c>
      <c r="FU83" s="269">
        <v>103</v>
      </c>
      <c r="FV83" s="269">
        <v>124</v>
      </c>
      <c r="FW83" s="269">
        <v>104</v>
      </c>
      <c r="FX83" s="269">
        <v>66</v>
      </c>
      <c r="FY83" s="269">
        <v>102</v>
      </c>
      <c r="FZ83" s="269">
        <v>39</v>
      </c>
      <c r="GA83" s="269">
        <v>0</v>
      </c>
      <c r="GB83" s="269">
        <v>0</v>
      </c>
      <c r="GC83" s="269">
        <v>115</v>
      </c>
      <c r="GD83" s="269">
        <v>115</v>
      </c>
      <c r="GE83" s="49">
        <v>7</v>
      </c>
      <c r="GF83" s="269">
        <v>0</v>
      </c>
      <c r="GG83" s="269">
        <v>60</v>
      </c>
      <c r="GH83" s="49">
        <v>0</v>
      </c>
      <c r="GI83" s="269">
        <v>81</v>
      </c>
      <c r="GJ83" s="269">
        <v>0</v>
      </c>
      <c r="GK83" s="269">
        <v>30</v>
      </c>
      <c r="GL83" s="269">
        <v>93</v>
      </c>
      <c r="GM83" s="49">
        <v>19</v>
      </c>
      <c r="GN83" s="49">
        <v>18</v>
      </c>
      <c r="GO83" s="49">
        <v>3</v>
      </c>
      <c r="GP83" s="269">
        <v>36</v>
      </c>
      <c r="GQ83" s="303">
        <v>65</v>
      </c>
    </row>
    <row r="84" spans="1:199" ht="15.75">
      <c r="A84" s="276" t="s">
        <v>3619</v>
      </c>
      <c r="B84" s="3"/>
      <c r="C84" s="248"/>
      <c r="D84" s="56">
        <f t="shared" si="2"/>
        <v>10732</v>
      </c>
      <c r="E84" s="269">
        <v>106</v>
      </c>
      <c r="F84" s="269">
        <v>132</v>
      </c>
      <c r="G84" s="269">
        <v>29</v>
      </c>
      <c r="H84" s="269">
        <v>131</v>
      </c>
      <c r="I84" s="269">
        <v>0</v>
      </c>
      <c r="J84" s="269">
        <v>66</v>
      </c>
      <c r="K84" s="269">
        <v>129</v>
      </c>
      <c r="L84" s="269">
        <v>0</v>
      </c>
      <c r="M84" s="269">
        <v>125</v>
      </c>
      <c r="N84" s="269">
        <v>77</v>
      </c>
      <c r="O84" s="269">
        <v>107</v>
      </c>
      <c r="P84" s="269">
        <v>117</v>
      </c>
      <c r="Q84" s="269">
        <v>120</v>
      </c>
      <c r="R84" s="269">
        <v>68</v>
      </c>
      <c r="S84" s="269">
        <v>20</v>
      </c>
      <c r="T84" s="269">
        <v>0</v>
      </c>
      <c r="U84" s="269">
        <v>124</v>
      </c>
      <c r="V84" s="49">
        <v>0</v>
      </c>
      <c r="W84" s="269">
        <v>0</v>
      </c>
      <c r="X84" s="269">
        <v>79</v>
      </c>
      <c r="Y84" s="269">
        <v>0</v>
      </c>
      <c r="Z84" s="269">
        <v>61</v>
      </c>
      <c r="AA84" s="269">
        <v>55</v>
      </c>
      <c r="AB84" s="269">
        <v>48</v>
      </c>
      <c r="AC84" s="269">
        <v>64</v>
      </c>
      <c r="AD84" s="269">
        <v>51</v>
      </c>
      <c r="AE84" s="269">
        <v>94</v>
      </c>
      <c r="AF84" s="269">
        <v>118</v>
      </c>
      <c r="AG84" s="269">
        <v>44</v>
      </c>
      <c r="AH84" s="269">
        <v>133</v>
      </c>
      <c r="AI84" s="269">
        <v>104</v>
      </c>
      <c r="AJ84" s="269">
        <v>0</v>
      </c>
      <c r="AK84" s="269">
        <v>123</v>
      </c>
      <c r="AL84" s="269">
        <v>31</v>
      </c>
      <c r="AM84" s="269">
        <v>54</v>
      </c>
      <c r="AN84" s="269">
        <v>81</v>
      </c>
      <c r="AO84" s="269">
        <v>0</v>
      </c>
      <c r="AP84" s="269">
        <v>0</v>
      </c>
      <c r="AQ84" s="269">
        <v>103</v>
      </c>
      <c r="AR84" s="269">
        <v>67</v>
      </c>
      <c r="AS84" s="269">
        <v>107</v>
      </c>
      <c r="AT84" s="269">
        <v>61</v>
      </c>
      <c r="AU84" s="269">
        <v>112</v>
      </c>
      <c r="AV84" s="269">
        <v>58</v>
      </c>
      <c r="AW84" s="269">
        <v>0</v>
      </c>
      <c r="AX84" s="269">
        <v>134</v>
      </c>
      <c r="AY84" s="269">
        <v>0</v>
      </c>
      <c r="AZ84" s="269">
        <v>40</v>
      </c>
      <c r="BA84" s="269">
        <v>0</v>
      </c>
      <c r="BB84" s="269">
        <v>118</v>
      </c>
      <c r="BC84" s="269">
        <v>0</v>
      </c>
      <c r="BD84" s="269">
        <v>70</v>
      </c>
      <c r="BE84" s="269">
        <v>35</v>
      </c>
      <c r="BF84" s="269">
        <v>66</v>
      </c>
      <c r="BG84" s="269">
        <v>57</v>
      </c>
      <c r="BH84" s="269">
        <v>0</v>
      </c>
      <c r="BI84" s="269">
        <v>0</v>
      </c>
      <c r="BJ84" s="269">
        <v>128</v>
      </c>
      <c r="BK84" s="269">
        <v>129</v>
      </c>
      <c r="BL84" s="269">
        <v>121</v>
      </c>
      <c r="BM84" s="269">
        <v>21</v>
      </c>
      <c r="BN84" s="269">
        <v>75</v>
      </c>
      <c r="BO84" s="269">
        <v>43</v>
      </c>
      <c r="BP84" s="269">
        <v>0</v>
      </c>
      <c r="BQ84" s="269">
        <v>0</v>
      </c>
      <c r="BR84" s="269">
        <v>0</v>
      </c>
      <c r="BS84" s="49">
        <v>15</v>
      </c>
      <c r="BT84" s="269">
        <v>83</v>
      </c>
      <c r="BU84" s="269">
        <v>0</v>
      </c>
      <c r="BV84" s="269">
        <v>127</v>
      </c>
      <c r="BW84" s="269">
        <v>115</v>
      </c>
      <c r="BX84" s="269">
        <v>0</v>
      </c>
      <c r="BY84" s="269">
        <v>0</v>
      </c>
      <c r="BZ84" s="269">
        <v>0</v>
      </c>
      <c r="CA84" s="49">
        <v>89</v>
      </c>
      <c r="CB84" s="269">
        <v>127</v>
      </c>
      <c r="CC84" s="269">
        <v>0</v>
      </c>
      <c r="CD84" s="269">
        <v>0</v>
      </c>
      <c r="CE84" s="269">
        <v>0</v>
      </c>
      <c r="CF84" s="269">
        <v>124</v>
      </c>
      <c r="CG84" s="269">
        <v>130</v>
      </c>
      <c r="CH84" s="269">
        <v>97</v>
      </c>
      <c r="CI84" s="269">
        <v>58</v>
      </c>
      <c r="CJ84" s="269">
        <v>78</v>
      </c>
      <c r="CK84" s="269">
        <v>56</v>
      </c>
      <c r="CL84" s="269">
        <v>110</v>
      </c>
      <c r="CM84" s="269">
        <v>0</v>
      </c>
      <c r="CN84" s="269">
        <v>127</v>
      </c>
      <c r="CO84" s="269">
        <v>80</v>
      </c>
      <c r="CP84" s="269">
        <v>75</v>
      </c>
      <c r="CQ84" s="269">
        <v>0</v>
      </c>
      <c r="CR84" s="269">
        <v>35</v>
      </c>
      <c r="CS84" s="269">
        <v>0</v>
      </c>
      <c r="CT84" s="269">
        <v>0</v>
      </c>
      <c r="CU84" s="269">
        <v>0</v>
      </c>
      <c r="CV84" s="269">
        <v>0</v>
      </c>
      <c r="CW84" s="269">
        <v>0</v>
      </c>
      <c r="CX84" s="49">
        <v>87</v>
      </c>
      <c r="CY84" s="269">
        <v>55</v>
      </c>
      <c r="CZ84" s="269">
        <v>50</v>
      </c>
      <c r="DA84" s="269">
        <v>33</v>
      </c>
      <c r="DB84" s="269">
        <v>24</v>
      </c>
      <c r="DC84" s="269">
        <v>79</v>
      </c>
      <c r="DD84" s="49">
        <v>0</v>
      </c>
      <c r="DE84" s="269">
        <v>126</v>
      </c>
      <c r="DF84" s="269">
        <v>58</v>
      </c>
      <c r="DG84" s="269">
        <v>34</v>
      </c>
      <c r="DH84" s="269">
        <v>129</v>
      </c>
      <c r="DI84" s="269">
        <v>0</v>
      </c>
      <c r="DJ84" s="269">
        <v>63</v>
      </c>
      <c r="DK84" s="269">
        <v>94</v>
      </c>
      <c r="DL84" s="269">
        <v>83</v>
      </c>
      <c r="DM84" s="49">
        <v>0</v>
      </c>
      <c r="DN84" s="269">
        <v>45</v>
      </c>
      <c r="DO84" s="269">
        <v>135</v>
      </c>
      <c r="DP84" s="269">
        <v>0</v>
      </c>
      <c r="DQ84" s="269">
        <v>55</v>
      </c>
      <c r="DR84" s="269">
        <v>0</v>
      </c>
      <c r="DS84" s="269">
        <v>127</v>
      </c>
      <c r="DT84" s="269">
        <v>56</v>
      </c>
      <c r="DU84" s="269">
        <v>97</v>
      </c>
      <c r="DV84" s="269">
        <v>96</v>
      </c>
      <c r="DW84" s="303">
        <v>100</v>
      </c>
      <c r="DX84" s="269">
        <v>32</v>
      </c>
      <c r="DY84" s="269">
        <v>57</v>
      </c>
      <c r="DZ84" s="269">
        <v>109</v>
      </c>
      <c r="EA84" s="269">
        <v>47</v>
      </c>
      <c r="EB84" s="269">
        <v>50</v>
      </c>
      <c r="EC84" s="269">
        <v>0</v>
      </c>
      <c r="ED84" s="269">
        <v>94</v>
      </c>
      <c r="EE84" s="269">
        <v>97</v>
      </c>
      <c r="EF84" s="269">
        <v>0</v>
      </c>
      <c r="EG84" s="49">
        <v>4</v>
      </c>
      <c r="EH84" s="269">
        <v>93</v>
      </c>
      <c r="EI84" s="49">
        <v>0</v>
      </c>
      <c r="EJ84" s="49">
        <v>0</v>
      </c>
      <c r="EK84" s="269">
        <v>44</v>
      </c>
      <c r="EL84" s="269">
        <v>104</v>
      </c>
      <c r="EM84" s="269">
        <v>41</v>
      </c>
      <c r="EN84" s="269">
        <v>37</v>
      </c>
      <c r="EO84" s="49">
        <v>0</v>
      </c>
      <c r="EP84" s="269">
        <v>114</v>
      </c>
      <c r="EQ84" s="269">
        <v>110</v>
      </c>
      <c r="ER84" s="269">
        <v>24</v>
      </c>
      <c r="ES84" s="269">
        <v>49</v>
      </c>
      <c r="ET84" s="269">
        <v>83</v>
      </c>
      <c r="EU84" s="269">
        <v>59</v>
      </c>
      <c r="EV84" s="269">
        <v>0</v>
      </c>
      <c r="EW84" s="269">
        <v>0</v>
      </c>
      <c r="EX84" s="49">
        <v>0</v>
      </c>
      <c r="EY84" s="269">
        <v>66</v>
      </c>
      <c r="EZ84" s="269">
        <v>111</v>
      </c>
      <c r="FA84" s="269">
        <v>43</v>
      </c>
      <c r="FB84" s="269">
        <v>0</v>
      </c>
      <c r="FC84" s="49">
        <v>8</v>
      </c>
      <c r="FD84" s="269">
        <v>71</v>
      </c>
      <c r="FE84" s="49">
        <v>14</v>
      </c>
      <c r="FF84" s="49">
        <v>0</v>
      </c>
      <c r="FG84" s="269">
        <v>38</v>
      </c>
      <c r="FH84" s="269">
        <v>55</v>
      </c>
      <c r="FI84" s="269">
        <v>0</v>
      </c>
      <c r="FJ84" s="269">
        <v>0</v>
      </c>
      <c r="FK84" s="269">
        <v>56</v>
      </c>
      <c r="FL84" s="269">
        <v>0</v>
      </c>
      <c r="FM84" s="269">
        <v>0</v>
      </c>
      <c r="FN84" s="269">
        <v>75</v>
      </c>
      <c r="FO84" s="269">
        <v>0</v>
      </c>
      <c r="FP84" s="269">
        <v>49</v>
      </c>
      <c r="FQ84" s="269">
        <v>55</v>
      </c>
      <c r="FR84" s="269">
        <v>74</v>
      </c>
      <c r="FS84" s="269">
        <v>123</v>
      </c>
      <c r="FT84" s="269">
        <v>105</v>
      </c>
      <c r="FU84" s="49">
        <v>0</v>
      </c>
      <c r="FV84" s="269">
        <v>106</v>
      </c>
      <c r="FW84" s="269">
        <v>81</v>
      </c>
      <c r="FX84" s="269">
        <v>101</v>
      </c>
      <c r="FY84" s="269">
        <v>34</v>
      </c>
      <c r="FZ84" s="269">
        <v>60</v>
      </c>
      <c r="GA84" s="269">
        <v>0</v>
      </c>
      <c r="GB84" s="269">
        <v>0</v>
      </c>
      <c r="GC84" s="269">
        <v>124</v>
      </c>
      <c r="GD84" s="269">
        <v>80</v>
      </c>
      <c r="GE84" s="269">
        <v>93</v>
      </c>
      <c r="GF84" s="269">
        <v>0</v>
      </c>
      <c r="GG84" s="269">
        <v>30</v>
      </c>
      <c r="GH84" s="269">
        <v>131</v>
      </c>
      <c r="GI84" s="269">
        <v>95</v>
      </c>
      <c r="GJ84" s="269">
        <v>0</v>
      </c>
      <c r="GK84" s="269">
        <v>87</v>
      </c>
      <c r="GL84" s="49">
        <v>19</v>
      </c>
      <c r="GM84" s="269">
        <v>49</v>
      </c>
      <c r="GN84" s="269">
        <v>34</v>
      </c>
      <c r="GO84" s="269">
        <v>62</v>
      </c>
      <c r="GP84" s="269">
        <v>114</v>
      </c>
      <c r="GQ84" s="303">
        <v>53</v>
      </c>
    </row>
    <row r="85" spans="1:199" ht="15.75">
      <c r="A85" s="276" t="s">
        <v>3620</v>
      </c>
      <c r="B85" s="61"/>
      <c r="C85" s="247"/>
      <c r="D85" s="56">
        <f t="shared" si="2"/>
        <v>12642</v>
      </c>
      <c r="E85" s="269">
        <v>0</v>
      </c>
      <c r="F85" s="269">
        <v>60</v>
      </c>
      <c r="G85" s="269">
        <v>133</v>
      </c>
      <c r="H85" s="269">
        <v>99</v>
      </c>
      <c r="I85" s="269">
        <v>104</v>
      </c>
      <c r="J85" s="269">
        <v>64</v>
      </c>
      <c r="K85" s="269">
        <v>0</v>
      </c>
      <c r="L85" s="269">
        <v>0</v>
      </c>
      <c r="M85" s="269">
        <v>125</v>
      </c>
      <c r="N85" s="269">
        <v>0</v>
      </c>
      <c r="O85" s="269">
        <v>100</v>
      </c>
      <c r="P85" s="269">
        <v>99</v>
      </c>
      <c r="Q85" s="269">
        <v>0</v>
      </c>
      <c r="R85" s="269">
        <v>71</v>
      </c>
      <c r="S85" s="269">
        <v>48</v>
      </c>
      <c r="T85" s="269">
        <v>0</v>
      </c>
      <c r="U85" s="269">
        <v>64</v>
      </c>
      <c r="V85" s="269">
        <v>132</v>
      </c>
      <c r="W85" s="269">
        <v>0</v>
      </c>
      <c r="X85" s="269">
        <v>93</v>
      </c>
      <c r="Y85" s="269">
        <v>0</v>
      </c>
      <c r="Z85" s="269">
        <v>0</v>
      </c>
      <c r="AA85" s="269">
        <v>48</v>
      </c>
      <c r="AB85" s="269">
        <v>132</v>
      </c>
      <c r="AC85" s="269">
        <v>55</v>
      </c>
      <c r="AD85" s="269">
        <v>119</v>
      </c>
      <c r="AE85" s="269">
        <v>53</v>
      </c>
      <c r="AF85" s="269">
        <v>54</v>
      </c>
      <c r="AG85" s="269">
        <v>95</v>
      </c>
      <c r="AH85" s="269">
        <v>85</v>
      </c>
      <c r="AI85" s="269">
        <v>69</v>
      </c>
      <c r="AJ85" s="269">
        <v>121</v>
      </c>
      <c r="AK85" s="269">
        <v>0</v>
      </c>
      <c r="AL85" s="269">
        <v>119</v>
      </c>
      <c r="AM85" s="269">
        <v>128</v>
      </c>
      <c r="AN85" s="269">
        <v>67</v>
      </c>
      <c r="AO85" s="269">
        <v>0</v>
      </c>
      <c r="AP85" s="269">
        <v>0</v>
      </c>
      <c r="AQ85" s="269">
        <v>118</v>
      </c>
      <c r="AR85" s="269">
        <v>36</v>
      </c>
      <c r="AS85" s="269">
        <v>105</v>
      </c>
      <c r="AT85" s="269">
        <v>124</v>
      </c>
      <c r="AU85" s="269">
        <v>38</v>
      </c>
      <c r="AV85" s="269">
        <v>60</v>
      </c>
      <c r="AW85" s="269">
        <v>0</v>
      </c>
      <c r="AX85" s="269">
        <v>129</v>
      </c>
      <c r="AY85" s="269">
        <v>0</v>
      </c>
      <c r="AZ85" s="269">
        <v>116</v>
      </c>
      <c r="BA85" s="269">
        <v>0</v>
      </c>
      <c r="BB85" s="269">
        <v>43</v>
      </c>
      <c r="BC85" s="269">
        <v>0</v>
      </c>
      <c r="BD85" s="269">
        <v>55</v>
      </c>
      <c r="BE85" s="269">
        <v>117</v>
      </c>
      <c r="BF85" s="269">
        <v>60</v>
      </c>
      <c r="BG85" s="269">
        <v>101</v>
      </c>
      <c r="BH85" s="269">
        <v>0</v>
      </c>
      <c r="BI85" s="269">
        <v>120</v>
      </c>
      <c r="BJ85" s="269">
        <v>131</v>
      </c>
      <c r="BK85" s="269">
        <v>79</v>
      </c>
      <c r="BL85" s="269">
        <v>112</v>
      </c>
      <c r="BM85" s="269">
        <v>98</v>
      </c>
      <c r="BN85" s="269">
        <v>114</v>
      </c>
      <c r="BO85" s="269">
        <v>53</v>
      </c>
      <c r="BP85" s="269">
        <v>0</v>
      </c>
      <c r="BQ85" s="269">
        <v>0</v>
      </c>
      <c r="BR85" s="269">
        <v>0</v>
      </c>
      <c r="BS85" s="269">
        <v>101</v>
      </c>
      <c r="BT85" s="269">
        <v>128</v>
      </c>
      <c r="BU85" s="269">
        <v>127</v>
      </c>
      <c r="BV85" s="269">
        <v>0</v>
      </c>
      <c r="BW85" s="269">
        <v>120</v>
      </c>
      <c r="BX85" s="269">
        <v>0</v>
      </c>
      <c r="BY85" s="269">
        <v>64</v>
      </c>
      <c r="BZ85" s="269">
        <v>0</v>
      </c>
      <c r="CA85" s="269">
        <v>109</v>
      </c>
      <c r="CB85" s="49">
        <v>17</v>
      </c>
      <c r="CC85" s="269">
        <v>0</v>
      </c>
      <c r="CD85" s="269">
        <v>0</v>
      </c>
      <c r="CE85" s="269">
        <v>0</v>
      </c>
      <c r="CF85" s="269">
        <v>127</v>
      </c>
      <c r="CG85" s="269">
        <v>111</v>
      </c>
      <c r="CH85" s="269">
        <v>127</v>
      </c>
      <c r="CI85" s="269">
        <v>117</v>
      </c>
      <c r="CJ85" s="269">
        <v>56</v>
      </c>
      <c r="CK85" s="49">
        <v>89</v>
      </c>
      <c r="CL85" s="269">
        <v>0</v>
      </c>
      <c r="CM85" s="269">
        <v>73</v>
      </c>
      <c r="CN85" s="269">
        <v>75</v>
      </c>
      <c r="CO85" s="269">
        <v>100</v>
      </c>
      <c r="CP85" s="269">
        <v>48</v>
      </c>
      <c r="CQ85" s="269">
        <v>60</v>
      </c>
      <c r="CR85" s="49">
        <v>0</v>
      </c>
      <c r="CS85" s="269">
        <v>75</v>
      </c>
      <c r="CT85" s="269">
        <v>0</v>
      </c>
      <c r="CU85" s="269">
        <v>125</v>
      </c>
      <c r="CV85" s="269">
        <v>0</v>
      </c>
      <c r="CW85" s="269">
        <v>0</v>
      </c>
      <c r="CX85" s="269">
        <v>112</v>
      </c>
      <c r="CY85" s="269">
        <v>82</v>
      </c>
      <c r="CZ85" s="269">
        <v>71</v>
      </c>
      <c r="DA85" s="269">
        <v>121</v>
      </c>
      <c r="DB85" s="269">
        <v>71</v>
      </c>
      <c r="DC85" s="269">
        <v>110</v>
      </c>
      <c r="DD85" s="269">
        <v>53</v>
      </c>
      <c r="DE85" s="269">
        <v>76</v>
      </c>
      <c r="DF85" s="269">
        <v>122</v>
      </c>
      <c r="DG85" s="269">
        <v>123</v>
      </c>
      <c r="DH85" s="269">
        <v>84</v>
      </c>
      <c r="DI85" s="269">
        <v>109</v>
      </c>
      <c r="DJ85" s="269">
        <v>39</v>
      </c>
      <c r="DK85" s="269">
        <v>123</v>
      </c>
      <c r="DL85" s="269">
        <v>103</v>
      </c>
      <c r="DM85" s="269">
        <v>62</v>
      </c>
      <c r="DN85" s="269">
        <v>79</v>
      </c>
      <c r="DO85" s="269">
        <v>0</v>
      </c>
      <c r="DP85" s="269">
        <v>0</v>
      </c>
      <c r="DQ85" s="269">
        <v>26</v>
      </c>
      <c r="DR85" s="269">
        <v>0</v>
      </c>
      <c r="DS85" s="269">
        <v>0</v>
      </c>
      <c r="DT85" s="269">
        <v>0</v>
      </c>
      <c r="DU85" s="49">
        <v>0</v>
      </c>
      <c r="DV85" s="269">
        <v>135</v>
      </c>
      <c r="DW85" s="303">
        <v>105</v>
      </c>
      <c r="DX85" s="269">
        <v>37</v>
      </c>
      <c r="DY85" s="269">
        <v>92</v>
      </c>
      <c r="DZ85" s="269">
        <v>79</v>
      </c>
      <c r="EA85" s="269">
        <v>28</v>
      </c>
      <c r="EB85" s="269">
        <v>26</v>
      </c>
      <c r="EC85" s="269">
        <v>0</v>
      </c>
      <c r="ED85" s="269">
        <v>51</v>
      </c>
      <c r="EE85" s="269">
        <v>106</v>
      </c>
      <c r="EF85" s="269">
        <v>0</v>
      </c>
      <c r="EG85" s="269">
        <v>101</v>
      </c>
      <c r="EH85" s="269">
        <v>74</v>
      </c>
      <c r="EI85" s="269">
        <v>99</v>
      </c>
      <c r="EJ85" s="269">
        <v>46</v>
      </c>
      <c r="EK85" s="269">
        <v>96</v>
      </c>
      <c r="EL85" s="269">
        <v>117</v>
      </c>
      <c r="EM85" s="269">
        <v>75</v>
      </c>
      <c r="EN85" s="269">
        <v>92</v>
      </c>
      <c r="EO85" s="49">
        <v>0</v>
      </c>
      <c r="EP85" s="269">
        <v>117</v>
      </c>
      <c r="EQ85" s="269">
        <v>84</v>
      </c>
      <c r="ER85" s="269">
        <v>66</v>
      </c>
      <c r="ES85" s="269">
        <v>102</v>
      </c>
      <c r="ET85" s="269">
        <v>105</v>
      </c>
      <c r="EU85" s="269">
        <v>0</v>
      </c>
      <c r="EV85" s="269">
        <v>0</v>
      </c>
      <c r="EW85" s="269">
        <v>0</v>
      </c>
      <c r="EX85" s="49">
        <v>0</v>
      </c>
      <c r="EY85" s="49">
        <v>18</v>
      </c>
      <c r="EZ85" s="269">
        <v>0</v>
      </c>
      <c r="FA85" s="269">
        <v>119</v>
      </c>
      <c r="FB85" s="269">
        <v>73</v>
      </c>
      <c r="FC85" s="269">
        <v>73</v>
      </c>
      <c r="FD85" s="269">
        <v>106</v>
      </c>
      <c r="FE85" s="269">
        <v>107</v>
      </c>
      <c r="FF85" s="269">
        <v>111</v>
      </c>
      <c r="FG85" s="269">
        <v>55</v>
      </c>
      <c r="FH85" s="269">
        <v>51</v>
      </c>
      <c r="FI85" s="269">
        <v>0</v>
      </c>
      <c r="FJ85" s="269">
        <v>0</v>
      </c>
      <c r="FK85" s="269">
        <v>56</v>
      </c>
      <c r="FL85" s="269">
        <v>99</v>
      </c>
      <c r="FM85" s="269">
        <v>0</v>
      </c>
      <c r="FN85" s="49">
        <v>0</v>
      </c>
      <c r="FO85" s="269">
        <v>64</v>
      </c>
      <c r="FP85" s="269">
        <v>114</v>
      </c>
      <c r="FQ85" s="269">
        <v>30</v>
      </c>
      <c r="FR85" s="269">
        <v>96</v>
      </c>
      <c r="FS85" s="269">
        <v>133</v>
      </c>
      <c r="FT85" s="269">
        <v>117</v>
      </c>
      <c r="FU85" s="269">
        <v>125</v>
      </c>
      <c r="FV85" s="269">
        <v>0</v>
      </c>
      <c r="FW85" s="269">
        <v>0</v>
      </c>
      <c r="FX85" s="269">
        <v>120</v>
      </c>
      <c r="FY85" s="269">
        <v>123</v>
      </c>
      <c r="FZ85" s="269">
        <v>35</v>
      </c>
      <c r="GA85" s="269">
        <v>0</v>
      </c>
      <c r="GB85" s="269">
        <v>110</v>
      </c>
      <c r="GC85" s="269">
        <v>115</v>
      </c>
      <c r="GD85" s="269">
        <v>127</v>
      </c>
      <c r="GE85" s="269">
        <v>92</v>
      </c>
      <c r="GF85" s="269">
        <v>0</v>
      </c>
      <c r="GG85" s="269">
        <v>59</v>
      </c>
      <c r="GH85" s="269">
        <v>97</v>
      </c>
      <c r="GI85" s="269">
        <v>73</v>
      </c>
      <c r="GJ85" s="269">
        <v>0</v>
      </c>
      <c r="GK85" s="269">
        <v>109</v>
      </c>
      <c r="GL85" s="269">
        <v>133</v>
      </c>
      <c r="GM85" s="269">
        <v>129</v>
      </c>
      <c r="GN85" s="269">
        <v>118</v>
      </c>
      <c r="GO85" s="269">
        <v>65</v>
      </c>
      <c r="GP85" s="269">
        <v>118</v>
      </c>
      <c r="GQ85" s="303">
        <v>78</v>
      </c>
    </row>
    <row r="86" spans="1:199" ht="15.75">
      <c r="A86" s="106" t="s">
        <v>2194</v>
      </c>
      <c r="B86" s="61"/>
      <c r="C86" s="248"/>
      <c r="D86" s="56">
        <f t="shared" si="2"/>
        <v>9326</v>
      </c>
      <c r="E86" s="269">
        <v>0</v>
      </c>
      <c r="F86" s="269">
        <v>46</v>
      </c>
      <c r="G86" s="269">
        <v>61</v>
      </c>
      <c r="H86" s="269">
        <v>43</v>
      </c>
      <c r="I86" s="269">
        <v>0</v>
      </c>
      <c r="J86" s="269">
        <v>29</v>
      </c>
      <c r="K86" s="269">
        <v>0</v>
      </c>
      <c r="L86" s="269">
        <v>0</v>
      </c>
      <c r="M86" s="269">
        <v>0</v>
      </c>
      <c r="N86" s="269">
        <v>0</v>
      </c>
      <c r="O86" s="269">
        <v>55</v>
      </c>
      <c r="P86" s="49">
        <v>12</v>
      </c>
      <c r="Q86" s="269">
        <v>112</v>
      </c>
      <c r="R86" s="269">
        <v>78</v>
      </c>
      <c r="S86" s="269">
        <v>65</v>
      </c>
      <c r="T86" s="269">
        <v>0</v>
      </c>
      <c r="U86" s="269">
        <v>134</v>
      </c>
      <c r="V86" s="269">
        <v>80</v>
      </c>
      <c r="W86" s="269">
        <v>117</v>
      </c>
      <c r="X86" s="269">
        <v>0</v>
      </c>
      <c r="Y86" s="269">
        <v>0</v>
      </c>
      <c r="Z86" s="269">
        <v>94</v>
      </c>
      <c r="AA86" s="269">
        <v>122</v>
      </c>
      <c r="AB86" s="269">
        <v>97</v>
      </c>
      <c r="AC86" s="269">
        <v>21</v>
      </c>
      <c r="AD86" s="269">
        <v>35</v>
      </c>
      <c r="AE86" s="269">
        <v>41</v>
      </c>
      <c r="AF86" s="269">
        <v>72</v>
      </c>
      <c r="AG86" s="269">
        <v>62</v>
      </c>
      <c r="AH86" s="269">
        <v>108</v>
      </c>
      <c r="AI86" s="269">
        <v>89</v>
      </c>
      <c r="AJ86" s="269">
        <v>0</v>
      </c>
      <c r="AK86" s="269">
        <v>0</v>
      </c>
      <c r="AL86" s="49">
        <v>17</v>
      </c>
      <c r="AM86" s="49">
        <v>0</v>
      </c>
      <c r="AN86" s="269">
        <v>105</v>
      </c>
      <c r="AO86" s="269">
        <v>0</v>
      </c>
      <c r="AP86" s="269">
        <v>0</v>
      </c>
      <c r="AQ86" s="269">
        <v>30</v>
      </c>
      <c r="AR86" s="269">
        <v>111</v>
      </c>
      <c r="AS86" s="269">
        <v>65</v>
      </c>
      <c r="AT86" s="269">
        <v>0</v>
      </c>
      <c r="AU86" s="269">
        <v>133</v>
      </c>
      <c r="AV86" s="269">
        <v>40</v>
      </c>
      <c r="AW86" s="269">
        <v>0</v>
      </c>
      <c r="AX86" s="269">
        <v>0</v>
      </c>
      <c r="AY86" s="269">
        <v>0</v>
      </c>
      <c r="AZ86" s="49">
        <v>6</v>
      </c>
      <c r="BA86" s="269">
        <v>0</v>
      </c>
      <c r="BB86" s="269">
        <v>125</v>
      </c>
      <c r="BC86" s="269">
        <v>99</v>
      </c>
      <c r="BD86" s="269">
        <v>27</v>
      </c>
      <c r="BE86" s="49">
        <v>4</v>
      </c>
      <c r="BF86" s="269">
        <v>25</v>
      </c>
      <c r="BG86" s="269">
        <v>66</v>
      </c>
      <c r="BH86" s="269">
        <v>0</v>
      </c>
      <c r="BI86" s="269">
        <v>99</v>
      </c>
      <c r="BJ86" s="269">
        <v>0</v>
      </c>
      <c r="BK86" s="269">
        <v>28</v>
      </c>
      <c r="BL86" s="269">
        <v>61</v>
      </c>
      <c r="BM86" s="49">
        <v>8</v>
      </c>
      <c r="BN86" s="49">
        <v>17</v>
      </c>
      <c r="BO86" s="269">
        <v>107</v>
      </c>
      <c r="BP86" s="269">
        <v>0</v>
      </c>
      <c r="BQ86" s="269">
        <v>0</v>
      </c>
      <c r="BR86" s="269">
        <v>110</v>
      </c>
      <c r="BS86" s="269">
        <v>95</v>
      </c>
      <c r="BT86" s="49">
        <v>11</v>
      </c>
      <c r="BU86" s="269">
        <v>0</v>
      </c>
      <c r="BV86" s="269">
        <v>0</v>
      </c>
      <c r="BW86" s="269">
        <v>79</v>
      </c>
      <c r="BX86" s="269">
        <v>0</v>
      </c>
      <c r="BY86" s="269">
        <v>0</v>
      </c>
      <c r="BZ86" s="269">
        <v>123</v>
      </c>
      <c r="CA86" s="269">
        <v>30</v>
      </c>
      <c r="CB86" s="49">
        <v>89</v>
      </c>
      <c r="CC86" s="269">
        <v>0</v>
      </c>
      <c r="CD86" s="269">
        <v>0</v>
      </c>
      <c r="CE86" s="269">
        <v>0</v>
      </c>
      <c r="CF86" s="49">
        <v>7</v>
      </c>
      <c r="CG86" s="269">
        <v>42</v>
      </c>
      <c r="CH86" s="269">
        <v>102</v>
      </c>
      <c r="CI86" s="269">
        <v>40</v>
      </c>
      <c r="CJ86" s="269">
        <v>56</v>
      </c>
      <c r="CK86" s="269">
        <v>80</v>
      </c>
      <c r="CL86" s="269">
        <v>88</v>
      </c>
      <c r="CM86" s="269">
        <v>73</v>
      </c>
      <c r="CN86" s="269">
        <v>91</v>
      </c>
      <c r="CO86" s="269">
        <v>126</v>
      </c>
      <c r="CP86" s="269">
        <v>82</v>
      </c>
      <c r="CQ86" s="269">
        <v>0</v>
      </c>
      <c r="CR86" s="269">
        <v>41</v>
      </c>
      <c r="CS86" s="269">
        <v>62</v>
      </c>
      <c r="CT86" s="269">
        <v>0</v>
      </c>
      <c r="CU86" s="269">
        <v>0</v>
      </c>
      <c r="CV86" s="269">
        <v>0</v>
      </c>
      <c r="CW86" s="269">
        <v>0</v>
      </c>
      <c r="CX86" s="269">
        <v>29</v>
      </c>
      <c r="CY86" s="49">
        <v>0</v>
      </c>
      <c r="CZ86" s="269">
        <v>68</v>
      </c>
      <c r="DA86" s="269">
        <v>62</v>
      </c>
      <c r="DB86" s="269">
        <v>118</v>
      </c>
      <c r="DC86" s="269">
        <v>22</v>
      </c>
      <c r="DD86" s="269">
        <v>98</v>
      </c>
      <c r="DE86" s="49">
        <v>0</v>
      </c>
      <c r="DF86" s="49">
        <v>16</v>
      </c>
      <c r="DG86" s="269">
        <v>77</v>
      </c>
      <c r="DH86" s="269">
        <v>119</v>
      </c>
      <c r="DI86" s="269">
        <v>73</v>
      </c>
      <c r="DJ86" s="269">
        <v>83</v>
      </c>
      <c r="DK86" s="269">
        <v>23</v>
      </c>
      <c r="DL86" s="269">
        <v>0</v>
      </c>
      <c r="DM86" s="49">
        <v>89</v>
      </c>
      <c r="DN86" s="269">
        <v>31</v>
      </c>
      <c r="DO86" s="269">
        <v>0</v>
      </c>
      <c r="DP86" s="269">
        <v>0</v>
      </c>
      <c r="DQ86" s="269">
        <v>24</v>
      </c>
      <c r="DR86" s="269">
        <v>0</v>
      </c>
      <c r="DS86" s="269">
        <v>0</v>
      </c>
      <c r="DT86" s="269">
        <v>0</v>
      </c>
      <c r="DU86" s="269">
        <v>0</v>
      </c>
      <c r="DV86" s="269">
        <v>0</v>
      </c>
      <c r="DW86" s="303">
        <v>105</v>
      </c>
      <c r="DX86" s="49">
        <v>0</v>
      </c>
      <c r="DY86" s="269">
        <v>95</v>
      </c>
      <c r="DZ86" s="269">
        <v>30</v>
      </c>
      <c r="EA86" s="269">
        <v>78</v>
      </c>
      <c r="EB86" s="269">
        <v>48</v>
      </c>
      <c r="EC86" s="269">
        <v>133</v>
      </c>
      <c r="ED86" s="49">
        <v>0</v>
      </c>
      <c r="EE86" s="269">
        <v>91</v>
      </c>
      <c r="EF86" s="269">
        <v>0</v>
      </c>
      <c r="EG86" s="269">
        <v>26</v>
      </c>
      <c r="EH86" s="269">
        <v>92</v>
      </c>
      <c r="EI86" s="49">
        <v>0</v>
      </c>
      <c r="EJ86" s="49">
        <v>0</v>
      </c>
      <c r="EK86" s="269">
        <v>76</v>
      </c>
      <c r="EL86" s="269">
        <v>100</v>
      </c>
      <c r="EM86" s="269">
        <v>67</v>
      </c>
      <c r="EN86" s="269">
        <v>71</v>
      </c>
      <c r="EO86" s="269">
        <v>132</v>
      </c>
      <c r="EP86" s="269">
        <v>0</v>
      </c>
      <c r="EQ86" s="269">
        <v>0</v>
      </c>
      <c r="ER86" s="269">
        <v>83</v>
      </c>
      <c r="ES86" s="269">
        <v>63</v>
      </c>
      <c r="ET86" s="269">
        <v>102</v>
      </c>
      <c r="EU86" s="269">
        <v>0</v>
      </c>
      <c r="EV86" s="269">
        <v>0</v>
      </c>
      <c r="EW86" s="269">
        <v>0</v>
      </c>
      <c r="EX86" s="269">
        <v>46</v>
      </c>
      <c r="EY86" s="269">
        <v>41</v>
      </c>
      <c r="EZ86" s="269">
        <v>0</v>
      </c>
      <c r="FA86" s="269">
        <v>60</v>
      </c>
      <c r="FB86" s="269">
        <v>0</v>
      </c>
      <c r="FC86" s="269">
        <v>88</v>
      </c>
      <c r="FD86" s="269">
        <v>127</v>
      </c>
      <c r="FE86" s="269">
        <v>121</v>
      </c>
      <c r="FF86" s="49">
        <v>0</v>
      </c>
      <c r="FG86" s="269">
        <v>101</v>
      </c>
      <c r="FH86" s="49">
        <v>87</v>
      </c>
      <c r="FI86" s="269">
        <v>0</v>
      </c>
      <c r="FJ86" s="269">
        <v>93</v>
      </c>
      <c r="FK86" s="269">
        <v>70</v>
      </c>
      <c r="FL86" s="269">
        <v>94</v>
      </c>
      <c r="FM86" s="269">
        <v>0</v>
      </c>
      <c r="FN86" s="269">
        <v>128</v>
      </c>
      <c r="FO86" s="269">
        <v>119</v>
      </c>
      <c r="FP86" s="269">
        <v>27</v>
      </c>
      <c r="FQ86" s="49">
        <v>89</v>
      </c>
      <c r="FR86" s="49">
        <v>19</v>
      </c>
      <c r="FS86" s="49">
        <v>86</v>
      </c>
      <c r="FT86" s="269">
        <v>125</v>
      </c>
      <c r="FU86" s="269">
        <v>127</v>
      </c>
      <c r="FV86" s="269">
        <v>109</v>
      </c>
      <c r="FW86" s="269">
        <v>0</v>
      </c>
      <c r="FX86" s="269">
        <v>0</v>
      </c>
      <c r="FY86" s="269">
        <v>73</v>
      </c>
      <c r="FZ86" s="49">
        <v>0</v>
      </c>
      <c r="GA86" s="269">
        <v>115</v>
      </c>
      <c r="GB86" s="269">
        <v>103</v>
      </c>
      <c r="GC86" s="269">
        <v>109</v>
      </c>
      <c r="GD86" s="269">
        <v>64</v>
      </c>
      <c r="GE86" s="269">
        <v>52</v>
      </c>
      <c r="GF86" s="269">
        <v>0</v>
      </c>
      <c r="GG86" s="269">
        <v>36</v>
      </c>
      <c r="GH86" s="269">
        <v>0</v>
      </c>
      <c r="GI86" s="49">
        <v>0</v>
      </c>
      <c r="GJ86" s="269">
        <v>112</v>
      </c>
      <c r="GK86" s="269">
        <v>29</v>
      </c>
      <c r="GL86" s="269">
        <v>43</v>
      </c>
      <c r="GM86" s="49">
        <v>4</v>
      </c>
      <c r="GN86" s="269">
        <v>32</v>
      </c>
      <c r="GO86" s="269">
        <v>95</v>
      </c>
      <c r="GP86" s="269">
        <v>97</v>
      </c>
      <c r="GQ86" s="303">
        <v>108</v>
      </c>
    </row>
    <row r="87" spans="1:199" ht="15.75">
      <c r="A87" s="106" t="s">
        <v>651</v>
      </c>
      <c r="B87" s="61"/>
      <c r="C87" s="248"/>
      <c r="D87" s="56">
        <f t="shared" si="2"/>
        <v>10644</v>
      </c>
      <c r="E87" s="269">
        <v>71</v>
      </c>
      <c r="F87" s="269">
        <v>0</v>
      </c>
      <c r="G87" s="269">
        <v>111</v>
      </c>
      <c r="H87" s="269">
        <v>0</v>
      </c>
      <c r="I87" s="269">
        <v>0</v>
      </c>
      <c r="J87" s="269">
        <v>79</v>
      </c>
      <c r="K87" s="269">
        <v>0</v>
      </c>
      <c r="L87" s="269">
        <v>0</v>
      </c>
      <c r="M87" s="269">
        <v>0</v>
      </c>
      <c r="N87" s="269">
        <v>0</v>
      </c>
      <c r="O87" s="49">
        <v>0</v>
      </c>
      <c r="P87" s="269">
        <v>113</v>
      </c>
      <c r="Q87" s="269">
        <v>0</v>
      </c>
      <c r="R87" s="269">
        <v>109</v>
      </c>
      <c r="S87" s="269">
        <v>62</v>
      </c>
      <c r="T87" s="269">
        <v>0</v>
      </c>
      <c r="U87" s="269">
        <v>121</v>
      </c>
      <c r="V87" s="269">
        <v>112</v>
      </c>
      <c r="W87" s="269">
        <v>0</v>
      </c>
      <c r="X87" s="269">
        <v>64</v>
      </c>
      <c r="Y87" s="269">
        <v>0</v>
      </c>
      <c r="Z87" s="269">
        <v>76</v>
      </c>
      <c r="AA87" s="269">
        <v>94</v>
      </c>
      <c r="AB87" s="269">
        <v>107</v>
      </c>
      <c r="AC87" s="269">
        <v>36</v>
      </c>
      <c r="AD87" s="269">
        <v>107</v>
      </c>
      <c r="AE87" s="269">
        <v>117</v>
      </c>
      <c r="AF87" s="269">
        <v>59</v>
      </c>
      <c r="AG87" s="269">
        <v>105</v>
      </c>
      <c r="AH87" s="269">
        <v>97</v>
      </c>
      <c r="AI87" s="269">
        <v>97</v>
      </c>
      <c r="AJ87" s="269">
        <v>0</v>
      </c>
      <c r="AK87" s="269">
        <v>0</v>
      </c>
      <c r="AL87" s="269">
        <v>114</v>
      </c>
      <c r="AM87" s="269">
        <v>131</v>
      </c>
      <c r="AN87" s="269">
        <v>101</v>
      </c>
      <c r="AO87" s="269">
        <v>120</v>
      </c>
      <c r="AP87" s="269">
        <v>110</v>
      </c>
      <c r="AQ87" s="49">
        <v>9</v>
      </c>
      <c r="AR87" s="269">
        <v>66</v>
      </c>
      <c r="AS87" s="269">
        <v>106</v>
      </c>
      <c r="AT87" s="269">
        <v>74</v>
      </c>
      <c r="AU87" s="269">
        <v>0</v>
      </c>
      <c r="AV87" s="269">
        <v>46</v>
      </c>
      <c r="AW87" s="269">
        <v>0</v>
      </c>
      <c r="AX87" s="269">
        <v>0</v>
      </c>
      <c r="AY87" s="269">
        <v>0</v>
      </c>
      <c r="AZ87" s="269">
        <v>105</v>
      </c>
      <c r="BA87" s="269">
        <v>0</v>
      </c>
      <c r="BB87" s="269">
        <v>67</v>
      </c>
      <c r="BC87" s="269">
        <v>0</v>
      </c>
      <c r="BD87" s="269">
        <v>30</v>
      </c>
      <c r="BE87" s="269">
        <v>109</v>
      </c>
      <c r="BF87" s="269">
        <v>38</v>
      </c>
      <c r="BG87" s="269">
        <v>113</v>
      </c>
      <c r="BH87" s="269">
        <v>0</v>
      </c>
      <c r="BI87" s="269">
        <v>0</v>
      </c>
      <c r="BJ87" s="269">
        <v>0</v>
      </c>
      <c r="BK87" s="269">
        <v>108</v>
      </c>
      <c r="BL87" s="269">
        <v>84</v>
      </c>
      <c r="BM87" s="269">
        <v>91</v>
      </c>
      <c r="BN87" s="269">
        <v>104</v>
      </c>
      <c r="BO87" s="269">
        <v>43</v>
      </c>
      <c r="BP87" s="269">
        <v>0</v>
      </c>
      <c r="BQ87" s="269">
        <v>0</v>
      </c>
      <c r="BR87" s="269">
        <v>0</v>
      </c>
      <c r="BS87" s="269">
        <v>54</v>
      </c>
      <c r="BT87" s="269">
        <v>99</v>
      </c>
      <c r="BU87" s="269">
        <v>0</v>
      </c>
      <c r="BV87" s="269">
        <v>0</v>
      </c>
      <c r="BW87" s="269">
        <v>62</v>
      </c>
      <c r="BX87" s="269">
        <v>84</v>
      </c>
      <c r="BY87" s="269">
        <v>121</v>
      </c>
      <c r="BZ87" s="269">
        <v>0</v>
      </c>
      <c r="CA87" s="269">
        <v>97</v>
      </c>
      <c r="CB87" s="269">
        <v>118</v>
      </c>
      <c r="CC87" s="269">
        <v>0</v>
      </c>
      <c r="CD87" s="269">
        <v>0</v>
      </c>
      <c r="CE87" s="269">
        <v>0</v>
      </c>
      <c r="CF87" s="49">
        <v>89</v>
      </c>
      <c r="CG87" s="269">
        <v>43</v>
      </c>
      <c r="CH87" s="269">
        <v>119</v>
      </c>
      <c r="CI87" s="269">
        <v>98</v>
      </c>
      <c r="CJ87" s="269">
        <v>0</v>
      </c>
      <c r="CK87" s="269">
        <v>110</v>
      </c>
      <c r="CL87" s="269">
        <v>124</v>
      </c>
      <c r="CM87" s="269">
        <v>104</v>
      </c>
      <c r="CN87" s="269">
        <v>0</v>
      </c>
      <c r="CO87" s="269">
        <v>96</v>
      </c>
      <c r="CP87" s="269">
        <v>50</v>
      </c>
      <c r="CQ87" s="269">
        <v>0</v>
      </c>
      <c r="CR87" s="269">
        <v>99</v>
      </c>
      <c r="CS87" s="269">
        <v>0</v>
      </c>
      <c r="CT87" s="269">
        <v>0</v>
      </c>
      <c r="CU87" s="269">
        <v>0</v>
      </c>
      <c r="CV87" s="269">
        <v>0</v>
      </c>
      <c r="CW87" s="269">
        <v>0</v>
      </c>
      <c r="CX87" s="269">
        <v>23</v>
      </c>
      <c r="CY87" s="269">
        <v>63</v>
      </c>
      <c r="CZ87" s="269">
        <v>99</v>
      </c>
      <c r="DA87" s="269">
        <v>108</v>
      </c>
      <c r="DB87" s="269">
        <v>52</v>
      </c>
      <c r="DC87" s="269">
        <v>113</v>
      </c>
      <c r="DD87" s="269">
        <v>75</v>
      </c>
      <c r="DE87" s="269">
        <v>101</v>
      </c>
      <c r="DF87" s="269">
        <v>134</v>
      </c>
      <c r="DG87" s="269">
        <v>126</v>
      </c>
      <c r="DH87" s="269">
        <v>83</v>
      </c>
      <c r="DI87" s="269">
        <v>0</v>
      </c>
      <c r="DJ87" s="269">
        <v>0</v>
      </c>
      <c r="DK87" s="269">
        <v>65</v>
      </c>
      <c r="DL87" s="269">
        <v>89</v>
      </c>
      <c r="DM87" s="269">
        <v>61</v>
      </c>
      <c r="DN87" s="269">
        <v>128</v>
      </c>
      <c r="DO87" s="269">
        <v>0</v>
      </c>
      <c r="DP87" s="269">
        <v>125</v>
      </c>
      <c r="DQ87" s="269">
        <v>65</v>
      </c>
      <c r="DR87" s="269">
        <v>0</v>
      </c>
      <c r="DS87" s="269">
        <v>0</v>
      </c>
      <c r="DT87" s="269">
        <v>0</v>
      </c>
      <c r="DU87" s="269">
        <v>0</v>
      </c>
      <c r="DV87" s="269">
        <v>0</v>
      </c>
      <c r="DW87" s="303">
        <v>68</v>
      </c>
      <c r="DX87" s="269">
        <v>70</v>
      </c>
      <c r="DY87" s="269">
        <v>68</v>
      </c>
      <c r="DZ87" s="269">
        <v>44</v>
      </c>
      <c r="EA87" s="269">
        <v>24</v>
      </c>
      <c r="EB87" s="269">
        <v>105</v>
      </c>
      <c r="EC87" s="269">
        <v>0</v>
      </c>
      <c r="ED87" s="269">
        <v>45</v>
      </c>
      <c r="EE87" s="269">
        <v>48</v>
      </c>
      <c r="EF87" s="269">
        <v>0</v>
      </c>
      <c r="EG87" s="269">
        <v>105</v>
      </c>
      <c r="EH87" s="269">
        <v>61</v>
      </c>
      <c r="EI87" s="49">
        <v>0</v>
      </c>
      <c r="EJ87" s="269">
        <v>94</v>
      </c>
      <c r="EK87" s="269">
        <v>100</v>
      </c>
      <c r="EL87" s="269">
        <v>0</v>
      </c>
      <c r="EM87" s="49">
        <v>10</v>
      </c>
      <c r="EN87" s="269">
        <v>110</v>
      </c>
      <c r="EO87" s="269">
        <v>99</v>
      </c>
      <c r="EP87" s="269">
        <v>77</v>
      </c>
      <c r="EQ87" s="269">
        <v>94</v>
      </c>
      <c r="ER87" s="269">
        <v>106</v>
      </c>
      <c r="ES87" s="269">
        <v>121</v>
      </c>
      <c r="ET87" s="269">
        <v>98</v>
      </c>
      <c r="EU87" s="269">
        <v>67</v>
      </c>
      <c r="EV87" s="269">
        <v>0</v>
      </c>
      <c r="EW87" s="269">
        <v>0</v>
      </c>
      <c r="EX87" s="269">
        <v>43</v>
      </c>
      <c r="EY87" s="269">
        <v>32</v>
      </c>
      <c r="EZ87" s="269">
        <v>0</v>
      </c>
      <c r="FA87" s="269">
        <v>93</v>
      </c>
      <c r="FB87" s="269">
        <v>0</v>
      </c>
      <c r="FC87" s="269">
        <v>71</v>
      </c>
      <c r="FD87" s="49">
        <v>18</v>
      </c>
      <c r="FE87" s="269">
        <v>76</v>
      </c>
      <c r="FF87" s="269">
        <v>134</v>
      </c>
      <c r="FG87" s="269">
        <v>75</v>
      </c>
      <c r="FH87" s="269">
        <v>0</v>
      </c>
      <c r="FI87" s="269">
        <v>0</v>
      </c>
      <c r="FJ87" s="269">
        <v>63</v>
      </c>
      <c r="FK87" s="269">
        <v>101</v>
      </c>
      <c r="FL87" s="269">
        <v>0</v>
      </c>
      <c r="FM87" s="269">
        <v>0</v>
      </c>
      <c r="FN87" s="269">
        <v>74</v>
      </c>
      <c r="FO87" s="269">
        <v>95</v>
      </c>
      <c r="FP87" s="269">
        <v>120</v>
      </c>
      <c r="FQ87" s="269">
        <v>76</v>
      </c>
      <c r="FR87" s="269">
        <v>46</v>
      </c>
      <c r="FS87" s="269">
        <v>0</v>
      </c>
      <c r="FT87" s="269">
        <v>121</v>
      </c>
      <c r="FU87" s="269">
        <v>129</v>
      </c>
      <c r="FV87" s="269">
        <v>0</v>
      </c>
      <c r="FW87" s="269">
        <v>0</v>
      </c>
      <c r="FX87" s="269">
        <v>62</v>
      </c>
      <c r="FY87" s="269">
        <v>63</v>
      </c>
      <c r="FZ87" s="49">
        <v>19</v>
      </c>
      <c r="GA87" s="269">
        <v>0</v>
      </c>
      <c r="GB87" s="269">
        <v>0</v>
      </c>
      <c r="GC87" s="269">
        <v>0</v>
      </c>
      <c r="GD87" s="269">
        <v>80</v>
      </c>
      <c r="GE87" s="269">
        <v>41</v>
      </c>
      <c r="GF87" s="269">
        <v>0</v>
      </c>
      <c r="GG87" s="269">
        <v>52</v>
      </c>
      <c r="GH87" s="269">
        <v>0</v>
      </c>
      <c r="GI87" s="269">
        <v>114</v>
      </c>
      <c r="GJ87" s="269">
        <v>0</v>
      </c>
      <c r="GK87" s="269">
        <v>104</v>
      </c>
      <c r="GL87" s="269">
        <v>130</v>
      </c>
      <c r="GM87" s="269">
        <v>101</v>
      </c>
      <c r="GN87" s="269">
        <v>91</v>
      </c>
      <c r="GO87" s="269">
        <v>45</v>
      </c>
      <c r="GP87" s="269">
        <v>58</v>
      </c>
      <c r="GQ87" s="303">
        <v>120</v>
      </c>
    </row>
    <row r="88" spans="1:199" ht="15.75">
      <c r="A88" s="106" t="s">
        <v>682</v>
      </c>
      <c r="B88" s="61"/>
      <c r="C88" s="247"/>
      <c r="D88" s="56">
        <f t="shared" si="2"/>
        <v>11441</v>
      </c>
      <c r="E88" s="269">
        <v>0</v>
      </c>
      <c r="F88" s="269">
        <v>115</v>
      </c>
      <c r="G88" s="269">
        <v>51</v>
      </c>
      <c r="H88" s="269">
        <v>105</v>
      </c>
      <c r="I88" s="269">
        <v>0</v>
      </c>
      <c r="J88" s="269">
        <v>81</v>
      </c>
      <c r="K88" s="269">
        <v>70</v>
      </c>
      <c r="L88" s="269">
        <v>0</v>
      </c>
      <c r="M88" s="269">
        <v>0</v>
      </c>
      <c r="N88" s="269">
        <v>102</v>
      </c>
      <c r="O88" s="269">
        <v>121</v>
      </c>
      <c r="P88" s="269">
        <v>56</v>
      </c>
      <c r="Q88" s="269">
        <v>0</v>
      </c>
      <c r="R88" s="269">
        <v>51</v>
      </c>
      <c r="S88" s="269">
        <v>102</v>
      </c>
      <c r="T88" s="269">
        <v>0</v>
      </c>
      <c r="U88" s="269">
        <v>28</v>
      </c>
      <c r="V88" s="269">
        <v>31</v>
      </c>
      <c r="W88" s="269">
        <v>104</v>
      </c>
      <c r="X88" s="269">
        <v>24</v>
      </c>
      <c r="Y88" s="269">
        <v>0</v>
      </c>
      <c r="Z88" s="269">
        <v>87</v>
      </c>
      <c r="AA88" s="269">
        <v>75</v>
      </c>
      <c r="AB88" s="269">
        <v>48</v>
      </c>
      <c r="AC88" s="269">
        <v>116</v>
      </c>
      <c r="AD88" s="269">
        <v>49</v>
      </c>
      <c r="AE88" s="269">
        <v>134</v>
      </c>
      <c r="AF88" s="269">
        <v>106</v>
      </c>
      <c r="AG88" s="269">
        <v>66</v>
      </c>
      <c r="AH88" s="269">
        <v>76</v>
      </c>
      <c r="AI88" s="49">
        <v>0</v>
      </c>
      <c r="AJ88" s="269">
        <v>0</v>
      </c>
      <c r="AK88" s="269">
        <v>83</v>
      </c>
      <c r="AL88" s="269">
        <v>41</v>
      </c>
      <c r="AM88" s="269">
        <v>76</v>
      </c>
      <c r="AN88" s="269">
        <v>43</v>
      </c>
      <c r="AO88" s="269">
        <v>0</v>
      </c>
      <c r="AP88" s="269">
        <v>0</v>
      </c>
      <c r="AQ88" s="269">
        <v>43</v>
      </c>
      <c r="AR88" s="269">
        <v>122</v>
      </c>
      <c r="AS88" s="49">
        <v>18</v>
      </c>
      <c r="AT88" s="269">
        <v>0</v>
      </c>
      <c r="AU88" s="269">
        <v>102</v>
      </c>
      <c r="AV88" s="269">
        <v>52</v>
      </c>
      <c r="AW88" s="269">
        <v>0</v>
      </c>
      <c r="AX88" s="269">
        <v>48</v>
      </c>
      <c r="AY88" s="269">
        <v>0</v>
      </c>
      <c r="AZ88" s="269">
        <v>51</v>
      </c>
      <c r="BA88" s="269">
        <v>0</v>
      </c>
      <c r="BB88" s="269">
        <v>91</v>
      </c>
      <c r="BC88" s="269">
        <v>0</v>
      </c>
      <c r="BD88" s="49">
        <v>21</v>
      </c>
      <c r="BE88" s="269">
        <v>40</v>
      </c>
      <c r="BF88" s="49">
        <v>7</v>
      </c>
      <c r="BG88" s="269">
        <v>56</v>
      </c>
      <c r="BH88" s="269">
        <v>121</v>
      </c>
      <c r="BI88" s="269">
        <v>0</v>
      </c>
      <c r="BJ88" s="269">
        <v>0</v>
      </c>
      <c r="BK88" s="269">
        <v>71</v>
      </c>
      <c r="BL88" s="269">
        <v>0</v>
      </c>
      <c r="BM88" s="269">
        <v>71</v>
      </c>
      <c r="BN88" s="269">
        <v>55</v>
      </c>
      <c r="BO88" s="49">
        <v>0</v>
      </c>
      <c r="BP88" s="269">
        <v>0</v>
      </c>
      <c r="BQ88" s="269">
        <v>0</v>
      </c>
      <c r="BR88" s="269">
        <v>0</v>
      </c>
      <c r="BS88" s="269">
        <v>117</v>
      </c>
      <c r="BT88" s="269">
        <v>59</v>
      </c>
      <c r="BU88" s="269">
        <v>0</v>
      </c>
      <c r="BV88" s="269">
        <v>0</v>
      </c>
      <c r="BW88" s="269">
        <v>91</v>
      </c>
      <c r="BX88" s="269">
        <v>111</v>
      </c>
      <c r="BY88" s="269">
        <v>73</v>
      </c>
      <c r="BZ88" s="269">
        <v>130</v>
      </c>
      <c r="CA88" s="269">
        <v>135</v>
      </c>
      <c r="CB88" s="269">
        <v>45</v>
      </c>
      <c r="CC88" s="269">
        <v>106</v>
      </c>
      <c r="CD88" s="269">
        <v>131</v>
      </c>
      <c r="CE88" s="269">
        <v>0</v>
      </c>
      <c r="CF88" s="269">
        <v>99</v>
      </c>
      <c r="CG88" s="49">
        <v>7</v>
      </c>
      <c r="CH88" s="269">
        <v>0</v>
      </c>
      <c r="CI88" s="269">
        <v>119</v>
      </c>
      <c r="CJ88" s="269">
        <v>81</v>
      </c>
      <c r="CK88" s="269">
        <v>106</v>
      </c>
      <c r="CL88" s="269">
        <v>83</v>
      </c>
      <c r="CM88" s="269">
        <v>90</v>
      </c>
      <c r="CN88" s="269">
        <v>97</v>
      </c>
      <c r="CO88" s="269">
        <v>82</v>
      </c>
      <c r="CP88" s="269">
        <v>0</v>
      </c>
      <c r="CQ88" s="269">
        <v>0</v>
      </c>
      <c r="CR88" s="49">
        <v>17</v>
      </c>
      <c r="CS88" s="269">
        <v>0</v>
      </c>
      <c r="CT88" s="269">
        <v>134</v>
      </c>
      <c r="CU88" s="269">
        <v>0</v>
      </c>
      <c r="CV88" s="269">
        <v>0</v>
      </c>
      <c r="CW88" s="269">
        <v>0</v>
      </c>
      <c r="CX88" s="269">
        <v>25</v>
      </c>
      <c r="CY88" s="49">
        <v>86</v>
      </c>
      <c r="CZ88" s="269">
        <v>108</v>
      </c>
      <c r="DA88" s="269">
        <v>0</v>
      </c>
      <c r="DB88" s="269">
        <v>65</v>
      </c>
      <c r="DC88" s="269">
        <v>85</v>
      </c>
      <c r="DD88" s="269">
        <v>72</v>
      </c>
      <c r="DE88" s="269">
        <v>34</v>
      </c>
      <c r="DF88" s="269">
        <v>44</v>
      </c>
      <c r="DG88" s="49">
        <v>0</v>
      </c>
      <c r="DH88" s="269">
        <v>55</v>
      </c>
      <c r="DI88" s="269">
        <v>0</v>
      </c>
      <c r="DJ88" s="269">
        <v>126</v>
      </c>
      <c r="DK88" s="269">
        <v>31</v>
      </c>
      <c r="DL88" s="269">
        <v>123</v>
      </c>
      <c r="DM88" s="269">
        <v>36</v>
      </c>
      <c r="DN88" s="269">
        <v>78</v>
      </c>
      <c r="DO88" s="269">
        <v>0</v>
      </c>
      <c r="DP88" s="269">
        <v>0</v>
      </c>
      <c r="DQ88" s="269">
        <v>129</v>
      </c>
      <c r="DR88" s="269">
        <v>133</v>
      </c>
      <c r="DS88" s="269">
        <v>121</v>
      </c>
      <c r="DT88" s="269">
        <v>123</v>
      </c>
      <c r="DU88" s="269">
        <v>95</v>
      </c>
      <c r="DV88" s="269">
        <v>0</v>
      </c>
      <c r="DW88" s="303">
        <v>17</v>
      </c>
      <c r="DX88" s="269">
        <v>74</v>
      </c>
      <c r="DY88" s="269">
        <v>91</v>
      </c>
      <c r="DZ88" s="269">
        <v>95</v>
      </c>
      <c r="EA88" s="269">
        <v>130</v>
      </c>
      <c r="EB88" s="269">
        <v>83</v>
      </c>
      <c r="EC88" s="269">
        <v>0</v>
      </c>
      <c r="ED88" s="269">
        <v>68</v>
      </c>
      <c r="EE88" s="269">
        <v>125</v>
      </c>
      <c r="EF88" s="269">
        <v>0</v>
      </c>
      <c r="EG88" s="269">
        <v>80</v>
      </c>
      <c r="EH88" s="269">
        <v>79</v>
      </c>
      <c r="EI88" s="49">
        <v>0</v>
      </c>
      <c r="EJ88" s="269">
        <v>125</v>
      </c>
      <c r="EK88" s="269">
        <v>55</v>
      </c>
      <c r="EL88" s="269">
        <v>0</v>
      </c>
      <c r="EM88" s="269">
        <v>110</v>
      </c>
      <c r="EN88" s="269">
        <v>98</v>
      </c>
      <c r="EO88" s="269">
        <v>0</v>
      </c>
      <c r="EP88" s="269">
        <v>97</v>
      </c>
      <c r="EQ88" s="269">
        <v>128</v>
      </c>
      <c r="ER88" s="269">
        <v>40</v>
      </c>
      <c r="ES88" s="269">
        <v>50</v>
      </c>
      <c r="ET88" s="269">
        <v>101</v>
      </c>
      <c r="EU88" s="269">
        <v>131</v>
      </c>
      <c r="EV88" s="269">
        <v>0</v>
      </c>
      <c r="EW88" s="269">
        <v>0</v>
      </c>
      <c r="EX88" s="269">
        <v>118</v>
      </c>
      <c r="EY88" s="269">
        <v>129</v>
      </c>
      <c r="EZ88" s="269">
        <v>124</v>
      </c>
      <c r="FA88" s="269">
        <v>45</v>
      </c>
      <c r="FB88" s="269">
        <v>129</v>
      </c>
      <c r="FC88" s="269">
        <v>132</v>
      </c>
      <c r="FD88" s="269">
        <v>101</v>
      </c>
      <c r="FE88" s="269">
        <v>129</v>
      </c>
      <c r="FF88" s="269">
        <v>61</v>
      </c>
      <c r="FG88" s="269">
        <v>100</v>
      </c>
      <c r="FH88" s="269">
        <v>25</v>
      </c>
      <c r="FI88" s="269">
        <v>0</v>
      </c>
      <c r="FJ88" s="269">
        <v>81</v>
      </c>
      <c r="FK88" s="269">
        <v>0</v>
      </c>
      <c r="FL88" s="269">
        <v>61</v>
      </c>
      <c r="FM88" s="269">
        <v>0</v>
      </c>
      <c r="FN88" s="49">
        <v>0</v>
      </c>
      <c r="FO88" s="269">
        <v>99</v>
      </c>
      <c r="FP88" s="269">
        <v>66</v>
      </c>
      <c r="FQ88" s="269">
        <v>33</v>
      </c>
      <c r="FR88" s="269">
        <v>134</v>
      </c>
      <c r="FS88" s="269">
        <v>77</v>
      </c>
      <c r="FT88" s="269">
        <v>77</v>
      </c>
      <c r="FU88" s="269">
        <v>91</v>
      </c>
      <c r="FV88" s="269">
        <v>0</v>
      </c>
      <c r="FW88" s="269">
        <v>83</v>
      </c>
      <c r="FX88" s="269">
        <v>49</v>
      </c>
      <c r="FY88" s="269">
        <v>125</v>
      </c>
      <c r="FZ88" s="269">
        <v>130</v>
      </c>
      <c r="GA88" s="269">
        <v>0</v>
      </c>
      <c r="GB88" s="269">
        <v>0</v>
      </c>
      <c r="GC88" s="269">
        <v>83</v>
      </c>
      <c r="GD88" s="269">
        <v>0</v>
      </c>
      <c r="GE88" s="269">
        <v>130</v>
      </c>
      <c r="GF88" s="269">
        <v>0</v>
      </c>
      <c r="GG88" s="269">
        <v>112</v>
      </c>
      <c r="GH88" s="269">
        <v>48</v>
      </c>
      <c r="GI88" s="269">
        <v>79</v>
      </c>
      <c r="GJ88" s="269">
        <v>132</v>
      </c>
      <c r="GK88" s="49">
        <v>10</v>
      </c>
      <c r="GL88" s="269">
        <v>61</v>
      </c>
      <c r="GM88" s="269">
        <v>32</v>
      </c>
      <c r="GN88" s="269">
        <v>53</v>
      </c>
      <c r="GO88" s="269">
        <v>90</v>
      </c>
      <c r="GP88" s="269">
        <v>123</v>
      </c>
      <c r="GQ88" s="303">
        <v>20</v>
      </c>
    </row>
    <row r="89" spans="1:199" ht="15.75">
      <c r="A89" s="106" t="s">
        <v>2700</v>
      </c>
      <c r="B89" s="3"/>
      <c r="C89" s="248"/>
      <c r="D89" s="56">
        <f t="shared" si="2"/>
        <v>12389</v>
      </c>
      <c r="E89" s="269">
        <v>0</v>
      </c>
      <c r="F89" s="269">
        <v>48</v>
      </c>
      <c r="G89" s="269">
        <v>78</v>
      </c>
      <c r="H89" s="269">
        <v>0</v>
      </c>
      <c r="I89" s="269">
        <v>0</v>
      </c>
      <c r="J89" s="269">
        <v>109</v>
      </c>
      <c r="K89" s="269">
        <v>73</v>
      </c>
      <c r="L89" s="269">
        <v>0</v>
      </c>
      <c r="M89" s="269">
        <v>125</v>
      </c>
      <c r="N89" s="269">
        <v>0</v>
      </c>
      <c r="O89" s="269">
        <v>38</v>
      </c>
      <c r="P89" s="269">
        <v>59</v>
      </c>
      <c r="Q89" s="269">
        <v>118</v>
      </c>
      <c r="R89" s="269">
        <v>64</v>
      </c>
      <c r="S89" s="49">
        <v>89</v>
      </c>
      <c r="T89" s="269">
        <v>0</v>
      </c>
      <c r="U89" s="269">
        <v>81</v>
      </c>
      <c r="V89" s="269">
        <v>114</v>
      </c>
      <c r="W89" s="269">
        <v>130</v>
      </c>
      <c r="X89" s="49">
        <v>88</v>
      </c>
      <c r="Y89" s="269">
        <v>0</v>
      </c>
      <c r="Z89" s="269">
        <v>47</v>
      </c>
      <c r="AA89" s="269">
        <v>124</v>
      </c>
      <c r="AB89" s="269">
        <v>70</v>
      </c>
      <c r="AC89" s="49">
        <v>13</v>
      </c>
      <c r="AD89" s="269">
        <v>59</v>
      </c>
      <c r="AE89" s="269">
        <v>121</v>
      </c>
      <c r="AF89" s="269">
        <v>39</v>
      </c>
      <c r="AG89" s="269">
        <v>88</v>
      </c>
      <c r="AH89" s="269">
        <v>98</v>
      </c>
      <c r="AI89" s="269">
        <v>61</v>
      </c>
      <c r="AJ89" s="269">
        <v>0</v>
      </c>
      <c r="AK89" s="269">
        <v>0</v>
      </c>
      <c r="AL89" s="269">
        <v>90</v>
      </c>
      <c r="AM89" s="269">
        <v>122</v>
      </c>
      <c r="AN89" s="269">
        <v>74</v>
      </c>
      <c r="AO89" s="269">
        <v>0</v>
      </c>
      <c r="AP89" s="269">
        <v>0</v>
      </c>
      <c r="AQ89" s="49">
        <v>6</v>
      </c>
      <c r="AR89" s="269">
        <v>120</v>
      </c>
      <c r="AS89" s="269">
        <v>88</v>
      </c>
      <c r="AT89" s="269">
        <v>0</v>
      </c>
      <c r="AU89" s="269">
        <v>136</v>
      </c>
      <c r="AV89" s="269">
        <v>89</v>
      </c>
      <c r="AW89" s="269">
        <v>0</v>
      </c>
      <c r="AX89" s="269">
        <v>0</v>
      </c>
      <c r="AY89" s="269">
        <v>0</v>
      </c>
      <c r="AZ89" s="269">
        <v>103</v>
      </c>
      <c r="BA89" s="269">
        <v>0</v>
      </c>
      <c r="BB89" s="269">
        <v>123</v>
      </c>
      <c r="BC89" s="269">
        <v>0</v>
      </c>
      <c r="BD89" s="269">
        <v>41</v>
      </c>
      <c r="BE89" s="269">
        <v>73</v>
      </c>
      <c r="BF89" s="269">
        <v>33</v>
      </c>
      <c r="BG89" s="269">
        <v>98</v>
      </c>
      <c r="BH89" s="269">
        <v>0</v>
      </c>
      <c r="BI89" s="269">
        <v>120</v>
      </c>
      <c r="BJ89" s="269">
        <v>123</v>
      </c>
      <c r="BK89" s="49">
        <v>0</v>
      </c>
      <c r="BL89" s="269">
        <v>130</v>
      </c>
      <c r="BM89" s="269">
        <v>55</v>
      </c>
      <c r="BN89" s="269">
        <v>91</v>
      </c>
      <c r="BO89" s="269">
        <v>81</v>
      </c>
      <c r="BP89" s="269">
        <v>0</v>
      </c>
      <c r="BQ89" s="269">
        <v>0</v>
      </c>
      <c r="BR89" s="269">
        <v>82</v>
      </c>
      <c r="BS89" s="269">
        <v>116</v>
      </c>
      <c r="BT89" s="269">
        <v>100</v>
      </c>
      <c r="BU89" s="269">
        <v>0</v>
      </c>
      <c r="BV89" s="269">
        <v>0</v>
      </c>
      <c r="BW89" s="269">
        <v>83</v>
      </c>
      <c r="BX89" s="269">
        <v>75</v>
      </c>
      <c r="BY89" s="269">
        <v>125</v>
      </c>
      <c r="BZ89" s="269">
        <v>0</v>
      </c>
      <c r="CA89" s="269">
        <v>38</v>
      </c>
      <c r="CB89" s="269">
        <v>91</v>
      </c>
      <c r="CC89" s="269">
        <v>0</v>
      </c>
      <c r="CD89" s="269">
        <v>0</v>
      </c>
      <c r="CE89" s="269">
        <v>0</v>
      </c>
      <c r="CF89" s="269">
        <v>41</v>
      </c>
      <c r="CG89" s="49">
        <v>18</v>
      </c>
      <c r="CH89" s="269">
        <v>0</v>
      </c>
      <c r="CI89" s="269">
        <v>51</v>
      </c>
      <c r="CJ89" s="269">
        <v>110</v>
      </c>
      <c r="CK89" s="269">
        <v>129</v>
      </c>
      <c r="CL89" s="269">
        <v>0</v>
      </c>
      <c r="CM89" s="269">
        <v>0</v>
      </c>
      <c r="CN89" s="269">
        <v>50</v>
      </c>
      <c r="CO89" s="269">
        <v>123</v>
      </c>
      <c r="CP89" s="269">
        <v>40</v>
      </c>
      <c r="CQ89" s="269">
        <v>97</v>
      </c>
      <c r="CR89" s="269">
        <v>94</v>
      </c>
      <c r="CS89" s="269">
        <v>126</v>
      </c>
      <c r="CT89" s="269">
        <v>0</v>
      </c>
      <c r="CU89" s="269">
        <v>0</v>
      </c>
      <c r="CV89" s="269">
        <v>0</v>
      </c>
      <c r="CW89" s="269">
        <v>0</v>
      </c>
      <c r="CX89" s="269">
        <v>40</v>
      </c>
      <c r="CY89" s="269">
        <v>107</v>
      </c>
      <c r="CZ89" s="269">
        <v>172</v>
      </c>
      <c r="DA89" s="269">
        <v>126</v>
      </c>
      <c r="DB89" s="49">
        <v>0</v>
      </c>
      <c r="DC89" s="269">
        <v>130</v>
      </c>
      <c r="DD89" s="49">
        <v>0</v>
      </c>
      <c r="DE89" s="269">
        <v>21</v>
      </c>
      <c r="DF89" s="269">
        <v>82</v>
      </c>
      <c r="DG89" s="269">
        <v>108</v>
      </c>
      <c r="DH89" s="269">
        <v>135</v>
      </c>
      <c r="DI89" s="269">
        <v>0</v>
      </c>
      <c r="DJ89" s="269">
        <v>0</v>
      </c>
      <c r="DK89" s="269">
        <v>52</v>
      </c>
      <c r="DL89" s="269">
        <v>93</v>
      </c>
      <c r="DM89" s="269">
        <v>75</v>
      </c>
      <c r="DN89" s="269">
        <v>70</v>
      </c>
      <c r="DO89" s="269">
        <v>133</v>
      </c>
      <c r="DP89" s="269">
        <v>0</v>
      </c>
      <c r="DQ89" s="269">
        <v>119</v>
      </c>
      <c r="DR89" s="269">
        <v>0</v>
      </c>
      <c r="DS89" s="269">
        <v>0</v>
      </c>
      <c r="DT89" s="269">
        <v>128</v>
      </c>
      <c r="DU89" s="269">
        <v>109</v>
      </c>
      <c r="DV89" s="269">
        <v>0</v>
      </c>
      <c r="DW89" s="303">
        <v>150</v>
      </c>
      <c r="DX89" s="269">
        <v>117</v>
      </c>
      <c r="DY89" s="269">
        <v>125</v>
      </c>
      <c r="DZ89" s="269">
        <v>25</v>
      </c>
      <c r="EA89" s="269">
        <v>80</v>
      </c>
      <c r="EB89" s="269">
        <v>115</v>
      </c>
      <c r="EC89" s="269">
        <v>0</v>
      </c>
      <c r="ED89" s="269">
        <v>117</v>
      </c>
      <c r="EE89" s="269">
        <v>63</v>
      </c>
      <c r="EF89" s="269">
        <v>0</v>
      </c>
      <c r="EG89" s="269">
        <v>97</v>
      </c>
      <c r="EH89" s="269">
        <v>113</v>
      </c>
      <c r="EI89" s="49">
        <v>0</v>
      </c>
      <c r="EJ89" s="269">
        <v>71</v>
      </c>
      <c r="EK89" s="269">
        <v>124</v>
      </c>
      <c r="EL89" s="269">
        <v>0</v>
      </c>
      <c r="EM89" s="269">
        <v>103</v>
      </c>
      <c r="EN89" s="269">
        <v>62</v>
      </c>
      <c r="EO89" s="269">
        <v>0</v>
      </c>
      <c r="EP89" s="269">
        <v>0</v>
      </c>
      <c r="EQ89" s="269">
        <v>78</v>
      </c>
      <c r="ER89" s="269">
        <v>91</v>
      </c>
      <c r="ES89" s="269">
        <v>91</v>
      </c>
      <c r="ET89" s="269">
        <v>0</v>
      </c>
      <c r="EU89" s="269">
        <v>117</v>
      </c>
      <c r="EV89" s="269">
        <v>0</v>
      </c>
      <c r="EW89" s="269">
        <v>0</v>
      </c>
      <c r="EX89" s="269">
        <v>129</v>
      </c>
      <c r="EY89" s="269">
        <v>112</v>
      </c>
      <c r="EZ89" s="269">
        <v>110</v>
      </c>
      <c r="FA89" s="269">
        <v>107</v>
      </c>
      <c r="FB89" s="269">
        <v>136</v>
      </c>
      <c r="FC89" s="49">
        <v>86</v>
      </c>
      <c r="FD89" s="269">
        <v>57</v>
      </c>
      <c r="FE89" s="49">
        <v>7</v>
      </c>
      <c r="FF89" s="269">
        <v>123</v>
      </c>
      <c r="FG89" s="269">
        <v>0</v>
      </c>
      <c r="FH89" s="269">
        <v>46</v>
      </c>
      <c r="FI89" s="269">
        <v>0</v>
      </c>
      <c r="FJ89" s="269">
        <v>67</v>
      </c>
      <c r="FK89" s="269">
        <v>123</v>
      </c>
      <c r="FL89" s="269">
        <v>91</v>
      </c>
      <c r="FM89" s="269">
        <v>131</v>
      </c>
      <c r="FN89" s="49">
        <v>0</v>
      </c>
      <c r="FO89" s="269">
        <v>64</v>
      </c>
      <c r="FP89" s="269">
        <v>64</v>
      </c>
      <c r="FQ89" s="269">
        <v>30</v>
      </c>
      <c r="FR89" s="269">
        <v>113</v>
      </c>
      <c r="FS89" s="269">
        <v>81</v>
      </c>
      <c r="FT89" s="269">
        <v>99</v>
      </c>
      <c r="FU89" s="269">
        <v>133</v>
      </c>
      <c r="FV89" s="269">
        <v>0</v>
      </c>
      <c r="FW89" s="269">
        <v>130</v>
      </c>
      <c r="FX89" s="269">
        <v>45</v>
      </c>
      <c r="FY89" s="269">
        <v>127</v>
      </c>
      <c r="FZ89" s="269">
        <v>128</v>
      </c>
      <c r="GA89" s="269">
        <v>0</v>
      </c>
      <c r="GB89" s="269">
        <v>0</v>
      </c>
      <c r="GC89" s="269">
        <v>96</v>
      </c>
      <c r="GD89" s="49">
        <v>0</v>
      </c>
      <c r="GE89" s="269">
        <v>127</v>
      </c>
      <c r="GF89" s="269">
        <v>0</v>
      </c>
      <c r="GG89" s="269">
        <v>93</v>
      </c>
      <c r="GH89" s="269">
        <v>74</v>
      </c>
      <c r="GI89" s="269">
        <v>108</v>
      </c>
      <c r="GJ89" s="269">
        <v>89</v>
      </c>
      <c r="GK89" s="269">
        <v>72</v>
      </c>
      <c r="GL89" s="269">
        <v>113</v>
      </c>
      <c r="GM89" s="269">
        <v>66</v>
      </c>
      <c r="GN89" s="269">
        <v>115</v>
      </c>
      <c r="GO89" s="269">
        <v>136</v>
      </c>
      <c r="GP89" s="269">
        <v>101</v>
      </c>
      <c r="GQ89" s="303">
        <v>102</v>
      </c>
    </row>
    <row r="90" spans="1:199" ht="15.75">
      <c r="A90" s="106" t="s">
        <v>2726</v>
      </c>
      <c r="B90" s="61"/>
      <c r="C90" s="247"/>
      <c r="D90" s="56">
        <f t="shared" si="2"/>
        <v>10933</v>
      </c>
      <c r="E90" s="269">
        <v>118</v>
      </c>
      <c r="F90" s="269">
        <v>121</v>
      </c>
      <c r="G90" s="269">
        <v>131</v>
      </c>
      <c r="H90" s="49">
        <v>89</v>
      </c>
      <c r="I90" s="269">
        <v>0</v>
      </c>
      <c r="J90" s="269">
        <v>135</v>
      </c>
      <c r="K90" s="269">
        <v>116</v>
      </c>
      <c r="L90" s="269">
        <v>0</v>
      </c>
      <c r="M90" s="269">
        <v>79</v>
      </c>
      <c r="N90" s="269">
        <v>104</v>
      </c>
      <c r="O90" s="269">
        <v>135</v>
      </c>
      <c r="P90" s="269">
        <v>101</v>
      </c>
      <c r="Q90" s="269">
        <v>115</v>
      </c>
      <c r="R90" s="269">
        <v>105</v>
      </c>
      <c r="S90" s="269">
        <v>28</v>
      </c>
      <c r="T90" s="269">
        <v>0</v>
      </c>
      <c r="U90" s="269">
        <v>102</v>
      </c>
      <c r="V90" s="269">
        <v>46</v>
      </c>
      <c r="W90" s="269">
        <v>0</v>
      </c>
      <c r="X90" s="269">
        <v>130</v>
      </c>
      <c r="Y90" s="269">
        <v>0</v>
      </c>
      <c r="Z90" s="269">
        <v>36</v>
      </c>
      <c r="AA90" s="269">
        <v>38</v>
      </c>
      <c r="AB90" s="269">
        <v>0</v>
      </c>
      <c r="AC90" s="269">
        <v>86</v>
      </c>
      <c r="AD90" s="269">
        <v>29</v>
      </c>
      <c r="AE90" s="269">
        <v>55</v>
      </c>
      <c r="AF90" s="269">
        <v>116</v>
      </c>
      <c r="AG90" s="269">
        <v>0</v>
      </c>
      <c r="AH90" s="269">
        <v>29</v>
      </c>
      <c r="AI90" s="269">
        <v>88</v>
      </c>
      <c r="AJ90" s="269">
        <v>101</v>
      </c>
      <c r="AK90" s="269">
        <v>101</v>
      </c>
      <c r="AL90" s="269">
        <v>135</v>
      </c>
      <c r="AM90" s="269">
        <v>136</v>
      </c>
      <c r="AN90" s="269">
        <v>0</v>
      </c>
      <c r="AO90" s="269">
        <v>120</v>
      </c>
      <c r="AP90" s="269">
        <v>110</v>
      </c>
      <c r="AQ90" s="269">
        <v>95</v>
      </c>
      <c r="AR90" s="49">
        <v>5</v>
      </c>
      <c r="AS90" s="269">
        <v>103</v>
      </c>
      <c r="AT90" s="269">
        <v>64</v>
      </c>
      <c r="AU90" s="269">
        <v>25</v>
      </c>
      <c r="AV90" s="269">
        <v>66</v>
      </c>
      <c r="AW90" s="269">
        <v>131</v>
      </c>
      <c r="AX90" s="269">
        <v>65</v>
      </c>
      <c r="AY90" s="269">
        <v>0</v>
      </c>
      <c r="AZ90" s="269">
        <v>98</v>
      </c>
      <c r="BA90" s="269">
        <v>0</v>
      </c>
      <c r="BB90" s="49">
        <v>0</v>
      </c>
      <c r="BC90" s="269">
        <v>0</v>
      </c>
      <c r="BD90" s="269">
        <v>133</v>
      </c>
      <c r="BE90" s="269">
        <v>68</v>
      </c>
      <c r="BF90" s="269">
        <v>99</v>
      </c>
      <c r="BG90" s="269">
        <v>40</v>
      </c>
      <c r="BH90" s="269">
        <v>101</v>
      </c>
      <c r="BI90" s="269">
        <v>0</v>
      </c>
      <c r="BJ90" s="269">
        <v>0</v>
      </c>
      <c r="BK90" s="49">
        <v>86</v>
      </c>
      <c r="BL90" s="269">
        <v>112</v>
      </c>
      <c r="BM90" s="49">
        <v>10</v>
      </c>
      <c r="BN90" s="269">
        <v>51</v>
      </c>
      <c r="BO90" s="269">
        <v>125</v>
      </c>
      <c r="BP90" s="269">
        <v>0</v>
      </c>
      <c r="BQ90" s="269">
        <v>0</v>
      </c>
      <c r="BR90" s="269">
        <v>0</v>
      </c>
      <c r="BS90" s="49">
        <v>5</v>
      </c>
      <c r="BT90" s="269">
        <v>114</v>
      </c>
      <c r="BU90" s="269">
        <v>76</v>
      </c>
      <c r="BV90" s="269">
        <v>0</v>
      </c>
      <c r="BW90" s="269">
        <v>42</v>
      </c>
      <c r="BX90" s="49">
        <v>0</v>
      </c>
      <c r="BY90" s="269">
        <v>0</v>
      </c>
      <c r="BZ90" s="269">
        <v>0</v>
      </c>
      <c r="CA90" s="269">
        <v>20</v>
      </c>
      <c r="CB90" s="269">
        <v>62</v>
      </c>
      <c r="CC90" s="269">
        <v>0</v>
      </c>
      <c r="CD90" s="269">
        <v>136</v>
      </c>
      <c r="CE90" s="269">
        <v>0</v>
      </c>
      <c r="CF90" s="269">
        <v>50</v>
      </c>
      <c r="CG90" s="269">
        <v>50</v>
      </c>
      <c r="CH90" s="269">
        <v>0</v>
      </c>
      <c r="CI90" s="49">
        <v>0</v>
      </c>
      <c r="CJ90" s="269">
        <v>78</v>
      </c>
      <c r="CK90" s="49">
        <v>11</v>
      </c>
      <c r="CL90" s="269">
        <v>118</v>
      </c>
      <c r="CM90" s="269">
        <v>98</v>
      </c>
      <c r="CN90" s="269">
        <v>0</v>
      </c>
      <c r="CO90" s="269">
        <v>57</v>
      </c>
      <c r="CP90" s="269">
        <v>46</v>
      </c>
      <c r="CQ90" s="269">
        <v>73</v>
      </c>
      <c r="CR90" s="269">
        <v>124</v>
      </c>
      <c r="CS90" s="269">
        <v>120</v>
      </c>
      <c r="CT90" s="269">
        <v>0</v>
      </c>
      <c r="CU90" s="269">
        <v>0</v>
      </c>
      <c r="CV90" s="269">
        <v>0</v>
      </c>
      <c r="CW90" s="269">
        <v>0</v>
      </c>
      <c r="CX90" s="269">
        <v>53</v>
      </c>
      <c r="CY90" s="269">
        <v>75</v>
      </c>
      <c r="CZ90" s="269">
        <v>45</v>
      </c>
      <c r="DA90" s="269">
        <v>136</v>
      </c>
      <c r="DB90" s="269">
        <v>88</v>
      </c>
      <c r="DC90" s="269">
        <v>112</v>
      </c>
      <c r="DD90" s="269">
        <v>129</v>
      </c>
      <c r="DE90" s="49">
        <v>89</v>
      </c>
      <c r="DF90" s="269">
        <v>124</v>
      </c>
      <c r="DG90" s="269">
        <v>135</v>
      </c>
      <c r="DH90" s="269">
        <v>21</v>
      </c>
      <c r="DI90" s="269">
        <v>0</v>
      </c>
      <c r="DJ90" s="269">
        <v>63</v>
      </c>
      <c r="DK90" s="269">
        <v>128</v>
      </c>
      <c r="DL90" s="269">
        <v>0</v>
      </c>
      <c r="DM90" s="269">
        <v>119</v>
      </c>
      <c r="DN90" s="49">
        <v>3</v>
      </c>
      <c r="DO90" s="269">
        <v>0</v>
      </c>
      <c r="DP90" s="269">
        <v>0</v>
      </c>
      <c r="DQ90" s="49">
        <v>19</v>
      </c>
      <c r="DR90" s="269">
        <v>0</v>
      </c>
      <c r="DS90" s="269">
        <v>0</v>
      </c>
      <c r="DT90" s="269">
        <v>0</v>
      </c>
      <c r="DU90" s="269">
        <v>64</v>
      </c>
      <c r="DV90" s="269">
        <v>106</v>
      </c>
      <c r="DW90" s="303">
        <v>34</v>
      </c>
      <c r="DX90" s="269">
        <v>126</v>
      </c>
      <c r="DY90" s="49">
        <v>0</v>
      </c>
      <c r="DZ90" s="269">
        <v>32</v>
      </c>
      <c r="EA90" s="269">
        <v>79</v>
      </c>
      <c r="EB90" s="269">
        <v>75</v>
      </c>
      <c r="EC90" s="269">
        <v>0</v>
      </c>
      <c r="ED90" s="269">
        <v>135</v>
      </c>
      <c r="EE90" s="269">
        <v>82</v>
      </c>
      <c r="EF90" s="269">
        <v>0</v>
      </c>
      <c r="EG90" s="269">
        <v>70</v>
      </c>
      <c r="EH90" s="269">
        <v>125</v>
      </c>
      <c r="EI90" s="49">
        <v>0</v>
      </c>
      <c r="EJ90" s="269">
        <v>114</v>
      </c>
      <c r="EK90" s="269">
        <v>131</v>
      </c>
      <c r="EL90" s="269">
        <v>0</v>
      </c>
      <c r="EM90" s="269">
        <v>135</v>
      </c>
      <c r="EN90" s="269">
        <v>102</v>
      </c>
      <c r="EO90" s="269">
        <v>0</v>
      </c>
      <c r="EP90" s="269">
        <v>0</v>
      </c>
      <c r="EQ90" s="269">
        <v>0</v>
      </c>
      <c r="ER90" s="269">
        <v>114</v>
      </c>
      <c r="ES90" s="269">
        <v>24</v>
      </c>
      <c r="ET90" s="269">
        <v>129</v>
      </c>
      <c r="EU90" s="269">
        <v>55</v>
      </c>
      <c r="EV90" s="269">
        <v>0</v>
      </c>
      <c r="EW90" s="269">
        <v>0</v>
      </c>
      <c r="EX90" s="49">
        <v>0</v>
      </c>
      <c r="EY90" s="269">
        <v>37</v>
      </c>
      <c r="EZ90" s="269">
        <v>0</v>
      </c>
      <c r="FA90" s="269">
        <v>135</v>
      </c>
      <c r="FB90" s="269">
        <v>0</v>
      </c>
      <c r="FC90" s="269">
        <v>69</v>
      </c>
      <c r="FD90" s="269">
        <v>74</v>
      </c>
      <c r="FE90" s="269">
        <v>27</v>
      </c>
      <c r="FF90" s="269">
        <v>136</v>
      </c>
      <c r="FG90" s="269">
        <v>0</v>
      </c>
      <c r="FH90" s="269">
        <v>133</v>
      </c>
      <c r="FI90" s="269">
        <v>0</v>
      </c>
      <c r="FJ90" s="269">
        <v>0</v>
      </c>
      <c r="FK90" s="269">
        <v>67</v>
      </c>
      <c r="FL90" s="269">
        <v>112</v>
      </c>
      <c r="FM90" s="269">
        <v>0</v>
      </c>
      <c r="FN90" s="269">
        <v>115</v>
      </c>
      <c r="FO90" s="49">
        <v>0</v>
      </c>
      <c r="FP90" s="269">
        <v>28</v>
      </c>
      <c r="FQ90" s="269">
        <v>57</v>
      </c>
      <c r="FR90" s="269">
        <v>66</v>
      </c>
      <c r="FS90" s="269">
        <v>0</v>
      </c>
      <c r="FT90" s="49">
        <v>6</v>
      </c>
      <c r="FU90" s="269">
        <v>134</v>
      </c>
      <c r="FV90" s="269">
        <v>113</v>
      </c>
      <c r="FW90" s="269">
        <v>125</v>
      </c>
      <c r="FX90" s="269">
        <v>30</v>
      </c>
      <c r="FY90" s="49">
        <v>20</v>
      </c>
      <c r="FZ90" s="269">
        <v>61</v>
      </c>
      <c r="GA90" s="269">
        <v>0</v>
      </c>
      <c r="GB90" s="269">
        <v>0</v>
      </c>
      <c r="GC90" s="269">
        <v>0</v>
      </c>
      <c r="GD90" s="49">
        <v>0</v>
      </c>
      <c r="GE90" s="269">
        <v>22</v>
      </c>
      <c r="GF90" s="269">
        <v>0</v>
      </c>
      <c r="GG90" s="49">
        <v>0</v>
      </c>
      <c r="GH90" s="269">
        <v>98</v>
      </c>
      <c r="GI90" s="269">
        <v>39</v>
      </c>
      <c r="GJ90" s="269">
        <v>74</v>
      </c>
      <c r="GK90" s="269">
        <v>107</v>
      </c>
      <c r="GL90" s="269">
        <v>123</v>
      </c>
      <c r="GM90" s="269">
        <v>72</v>
      </c>
      <c r="GN90" s="269">
        <v>126</v>
      </c>
      <c r="GO90" s="269">
        <v>21</v>
      </c>
      <c r="GP90" s="49">
        <v>7</v>
      </c>
      <c r="GQ90" s="303">
        <v>36</v>
      </c>
    </row>
    <row r="91" spans="1:199" ht="15.75">
      <c r="A91" s="276" t="s">
        <v>3621</v>
      </c>
      <c r="B91" s="3"/>
      <c r="C91" s="248"/>
      <c r="D91" s="56">
        <f t="shared" si="2"/>
        <v>8756</v>
      </c>
      <c r="E91" s="269">
        <v>81</v>
      </c>
      <c r="F91" s="269">
        <v>0</v>
      </c>
      <c r="G91" s="49">
        <v>7</v>
      </c>
      <c r="H91" s="269">
        <v>0</v>
      </c>
      <c r="I91" s="269">
        <v>136</v>
      </c>
      <c r="J91" s="269">
        <v>61</v>
      </c>
      <c r="K91" s="269">
        <v>0</v>
      </c>
      <c r="L91" s="269">
        <v>0</v>
      </c>
      <c r="M91" s="269">
        <v>0</v>
      </c>
      <c r="N91" s="269">
        <v>113</v>
      </c>
      <c r="O91" s="269">
        <v>28</v>
      </c>
      <c r="P91" s="49">
        <v>17</v>
      </c>
      <c r="Q91" s="269">
        <v>0</v>
      </c>
      <c r="R91" s="269">
        <v>57</v>
      </c>
      <c r="S91" s="269">
        <v>24</v>
      </c>
      <c r="T91" s="269">
        <v>0</v>
      </c>
      <c r="U91" s="269">
        <v>24</v>
      </c>
      <c r="V91" s="269">
        <v>43</v>
      </c>
      <c r="W91" s="269">
        <v>108</v>
      </c>
      <c r="X91" s="269">
        <v>31</v>
      </c>
      <c r="Y91" s="269">
        <v>0</v>
      </c>
      <c r="Z91" s="269">
        <v>76</v>
      </c>
      <c r="AA91" s="269">
        <v>26</v>
      </c>
      <c r="AB91" s="269">
        <v>0</v>
      </c>
      <c r="AC91" s="269">
        <v>46</v>
      </c>
      <c r="AD91" s="269">
        <v>57</v>
      </c>
      <c r="AE91" s="269">
        <v>46</v>
      </c>
      <c r="AF91" s="49">
        <v>18</v>
      </c>
      <c r="AG91" s="269">
        <v>66</v>
      </c>
      <c r="AH91" s="269">
        <v>21</v>
      </c>
      <c r="AI91" s="269">
        <v>111</v>
      </c>
      <c r="AJ91" s="269">
        <v>0</v>
      </c>
      <c r="AK91" s="269">
        <v>0</v>
      </c>
      <c r="AL91" s="269">
        <v>120</v>
      </c>
      <c r="AM91" s="269">
        <v>67</v>
      </c>
      <c r="AN91" s="269">
        <v>0</v>
      </c>
      <c r="AO91" s="269">
        <v>0</v>
      </c>
      <c r="AP91" s="269">
        <v>0</v>
      </c>
      <c r="AQ91" s="269">
        <v>47</v>
      </c>
      <c r="AR91" s="269">
        <v>43</v>
      </c>
      <c r="AS91" s="49">
        <v>5</v>
      </c>
      <c r="AT91" s="269">
        <v>0</v>
      </c>
      <c r="AU91" s="269">
        <v>34</v>
      </c>
      <c r="AV91" s="269">
        <v>69</v>
      </c>
      <c r="AW91" s="269">
        <v>128</v>
      </c>
      <c r="AX91" s="269">
        <v>0</v>
      </c>
      <c r="AY91" s="269">
        <v>0</v>
      </c>
      <c r="AZ91" s="269">
        <v>110</v>
      </c>
      <c r="BA91" s="269">
        <v>0</v>
      </c>
      <c r="BB91" s="269">
        <v>90</v>
      </c>
      <c r="BC91" s="269">
        <v>0</v>
      </c>
      <c r="BD91" s="269">
        <v>88</v>
      </c>
      <c r="BE91" s="269">
        <v>130</v>
      </c>
      <c r="BF91" s="269">
        <v>127</v>
      </c>
      <c r="BG91" s="49">
        <v>8</v>
      </c>
      <c r="BH91" s="269">
        <v>135</v>
      </c>
      <c r="BI91" s="269">
        <v>0</v>
      </c>
      <c r="BJ91" s="269">
        <v>0</v>
      </c>
      <c r="BK91" s="269">
        <v>90</v>
      </c>
      <c r="BL91" s="269">
        <v>63</v>
      </c>
      <c r="BM91" s="269">
        <v>113</v>
      </c>
      <c r="BN91" s="269">
        <v>122</v>
      </c>
      <c r="BO91" s="269">
        <v>93</v>
      </c>
      <c r="BP91" s="269">
        <v>0</v>
      </c>
      <c r="BQ91" s="269">
        <v>0</v>
      </c>
      <c r="BR91" s="269">
        <v>73</v>
      </c>
      <c r="BS91" s="269">
        <v>25</v>
      </c>
      <c r="BT91" s="269">
        <v>84</v>
      </c>
      <c r="BU91" s="49">
        <v>89</v>
      </c>
      <c r="BV91" s="269">
        <v>0</v>
      </c>
      <c r="BW91" s="269">
        <v>70</v>
      </c>
      <c r="BX91" s="49">
        <v>0</v>
      </c>
      <c r="BY91" s="269">
        <v>111</v>
      </c>
      <c r="BZ91" s="269">
        <v>0</v>
      </c>
      <c r="CA91" s="269">
        <v>77</v>
      </c>
      <c r="CB91" s="269">
        <v>67</v>
      </c>
      <c r="CC91" s="269">
        <v>0</v>
      </c>
      <c r="CD91" s="269">
        <v>0</v>
      </c>
      <c r="CE91" s="269">
        <v>0</v>
      </c>
      <c r="CF91" s="49">
        <v>12</v>
      </c>
      <c r="CG91" s="269">
        <v>22</v>
      </c>
      <c r="CH91" s="269">
        <v>0</v>
      </c>
      <c r="CI91" s="269">
        <v>57</v>
      </c>
      <c r="CJ91" s="269">
        <v>73</v>
      </c>
      <c r="CK91" s="269">
        <v>21</v>
      </c>
      <c r="CL91" s="269">
        <v>92</v>
      </c>
      <c r="CM91" s="269">
        <v>0</v>
      </c>
      <c r="CN91" s="269">
        <v>101</v>
      </c>
      <c r="CO91" s="269">
        <v>113</v>
      </c>
      <c r="CP91" s="269">
        <v>118</v>
      </c>
      <c r="CQ91" s="269">
        <v>87</v>
      </c>
      <c r="CR91" s="269">
        <v>30</v>
      </c>
      <c r="CS91" s="269">
        <v>135</v>
      </c>
      <c r="CT91" s="269">
        <v>0</v>
      </c>
      <c r="CU91" s="269">
        <v>0</v>
      </c>
      <c r="CV91" s="269">
        <v>0</v>
      </c>
      <c r="CW91" s="269">
        <v>0</v>
      </c>
      <c r="CX91" s="269">
        <v>115</v>
      </c>
      <c r="CY91" s="269">
        <v>26</v>
      </c>
      <c r="CZ91" s="269">
        <v>53</v>
      </c>
      <c r="DA91" s="269">
        <v>57</v>
      </c>
      <c r="DB91" s="269">
        <v>80</v>
      </c>
      <c r="DC91" s="269">
        <v>109</v>
      </c>
      <c r="DD91" s="269">
        <v>128</v>
      </c>
      <c r="DE91" s="269">
        <v>69</v>
      </c>
      <c r="DF91" s="269">
        <v>40</v>
      </c>
      <c r="DG91" s="269">
        <v>72</v>
      </c>
      <c r="DH91" s="269">
        <v>93</v>
      </c>
      <c r="DI91" s="49">
        <v>88</v>
      </c>
      <c r="DJ91" s="269">
        <v>0</v>
      </c>
      <c r="DK91" s="49">
        <v>10</v>
      </c>
      <c r="DL91" s="269">
        <v>0</v>
      </c>
      <c r="DM91" s="269">
        <v>117</v>
      </c>
      <c r="DN91" s="49">
        <v>7</v>
      </c>
      <c r="DO91" s="269">
        <v>0</v>
      </c>
      <c r="DP91" s="269">
        <v>0</v>
      </c>
      <c r="DQ91" s="269">
        <v>70</v>
      </c>
      <c r="DR91" s="269">
        <v>0</v>
      </c>
      <c r="DS91" s="269">
        <v>0</v>
      </c>
      <c r="DT91" s="269">
        <v>61</v>
      </c>
      <c r="DU91" s="269">
        <v>101</v>
      </c>
      <c r="DV91" s="269">
        <v>0</v>
      </c>
      <c r="DW91" s="303">
        <v>136</v>
      </c>
      <c r="DX91" s="49">
        <v>0</v>
      </c>
      <c r="DY91" s="49">
        <v>0</v>
      </c>
      <c r="DZ91" s="269">
        <v>22</v>
      </c>
      <c r="EA91" s="269">
        <v>48</v>
      </c>
      <c r="EB91" s="49">
        <v>0</v>
      </c>
      <c r="EC91" s="269">
        <v>0</v>
      </c>
      <c r="ED91" s="269">
        <v>43</v>
      </c>
      <c r="EE91" s="269">
        <v>35</v>
      </c>
      <c r="EF91" s="269">
        <v>0</v>
      </c>
      <c r="EG91" s="269">
        <v>34</v>
      </c>
      <c r="EH91" s="49">
        <v>0</v>
      </c>
      <c r="EI91" s="49">
        <v>0</v>
      </c>
      <c r="EJ91" s="49">
        <v>0</v>
      </c>
      <c r="EK91" s="269">
        <v>114</v>
      </c>
      <c r="EL91" s="269">
        <v>0</v>
      </c>
      <c r="EM91" s="269">
        <v>72</v>
      </c>
      <c r="EN91" s="269">
        <v>119</v>
      </c>
      <c r="EO91" s="49">
        <v>0</v>
      </c>
      <c r="EP91" s="269">
        <v>58</v>
      </c>
      <c r="EQ91" s="269">
        <v>0</v>
      </c>
      <c r="ER91" s="269">
        <v>120</v>
      </c>
      <c r="ES91" s="269">
        <v>56</v>
      </c>
      <c r="ET91" s="269">
        <v>76</v>
      </c>
      <c r="EU91" s="269">
        <v>0</v>
      </c>
      <c r="EV91" s="269">
        <v>0</v>
      </c>
      <c r="EW91" s="269">
        <v>0</v>
      </c>
      <c r="EX91" s="269">
        <v>61</v>
      </c>
      <c r="EY91" s="269">
        <v>48</v>
      </c>
      <c r="EZ91" s="269">
        <v>0</v>
      </c>
      <c r="FA91" s="269">
        <v>62</v>
      </c>
      <c r="FB91" s="269">
        <v>0</v>
      </c>
      <c r="FC91" s="269">
        <v>40</v>
      </c>
      <c r="FD91" s="269">
        <v>63</v>
      </c>
      <c r="FE91" s="269">
        <v>32</v>
      </c>
      <c r="FF91" s="49">
        <v>0</v>
      </c>
      <c r="FG91" s="269">
        <v>129</v>
      </c>
      <c r="FH91" s="269">
        <v>116</v>
      </c>
      <c r="FI91" s="269">
        <v>0</v>
      </c>
      <c r="FJ91" s="269">
        <v>136</v>
      </c>
      <c r="FK91" s="269">
        <v>95</v>
      </c>
      <c r="FL91" s="269">
        <v>122</v>
      </c>
      <c r="FM91" s="269">
        <v>0</v>
      </c>
      <c r="FN91" s="49">
        <v>0</v>
      </c>
      <c r="FO91" s="269">
        <v>87</v>
      </c>
      <c r="FP91" s="269">
        <v>42</v>
      </c>
      <c r="FQ91" s="269">
        <v>128</v>
      </c>
      <c r="FR91" s="49">
        <v>3</v>
      </c>
      <c r="FS91" s="49">
        <v>0</v>
      </c>
      <c r="FT91" s="269">
        <v>87</v>
      </c>
      <c r="FU91" s="269">
        <v>35</v>
      </c>
      <c r="FV91" s="269">
        <v>96</v>
      </c>
      <c r="FW91" s="269">
        <v>87</v>
      </c>
      <c r="FX91" s="269">
        <v>131</v>
      </c>
      <c r="FY91" s="269">
        <v>21</v>
      </c>
      <c r="FZ91" s="49">
        <v>0</v>
      </c>
      <c r="GA91" s="269">
        <v>0</v>
      </c>
      <c r="GB91" s="269">
        <v>0</v>
      </c>
      <c r="GC91" s="49">
        <v>0</v>
      </c>
      <c r="GD91" s="269">
        <v>135</v>
      </c>
      <c r="GE91" s="49">
        <v>13</v>
      </c>
      <c r="GF91" s="269">
        <v>0</v>
      </c>
      <c r="GG91" s="269">
        <v>35</v>
      </c>
      <c r="GH91" s="269">
        <v>55</v>
      </c>
      <c r="GI91" s="49">
        <v>0</v>
      </c>
      <c r="GJ91" s="269">
        <v>0</v>
      </c>
      <c r="GK91" s="269">
        <v>106</v>
      </c>
      <c r="GL91" s="49">
        <v>11</v>
      </c>
      <c r="GM91" s="269">
        <v>46</v>
      </c>
      <c r="GN91" s="269">
        <v>105</v>
      </c>
      <c r="GO91" s="269">
        <v>47</v>
      </c>
      <c r="GP91" s="49">
        <v>6</v>
      </c>
      <c r="GQ91" s="303">
        <v>11</v>
      </c>
    </row>
    <row r="92" spans="1:199" ht="15.75">
      <c r="A92" s="276" t="s">
        <v>3622</v>
      </c>
      <c r="B92" s="3"/>
      <c r="C92" s="248"/>
      <c r="D92" s="56">
        <f t="shared" si="2"/>
        <v>11966</v>
      </c>
      <c r="E92" s="269">
        <v>106</v>
      </c>
      <c r="F92" s="269">
        <v>129</v>
      </c>
      <c r="G92" s="269">
        <v>128</v>
      </c>
      <c r="H92" s="269">
        <v>92</v>
      </c>
      <c r="I92" s="269">
        <v>124</v>
      </c>
      <c r="J92" s="269">
        <v>78</v>
      </c>
      <c r="K92" s="269">
        <v>118</v>
      </c>
      <c r="L92" s="269">
        <v>0</v>
      </c>
      <c r="M92" s="269">
        <v>0</v>
      </c>
      <c r="N92" s="269">
        <v>107</v>
      </c>
      <c r="O92" s="269">
        <v>134</v>
      </c>
      <c r="P92" s="269">
        <v>136</v>
      </c>
      <c r="Q92" s="269">
        <v>0</v>
      </c>
      <c r="R92" s="269">
        <v>112</v>
      </c>
      <c r="S92" s="269">
        <v>44</v>
      </c>
      <c r="T92" s="269">
        <v>0</v>
      </c>
      <c r="U92" s="49">
        <v>13</v>
      </c>
      <c r="V92" s="269">
        <v>35</v>
      </c>
      <c r="W92" s="269">
        <v>0</v>
      </c>
      <c r="X92" s="269">
        <v>107</v>
      </c>
      <c r="Y92" s="269">
        <v>0</v>
      </c>
      <c r="Z92" s="269">
        <v>119</v>
      </c>
      <c r="AA92" s="269">
        <v>0</v>
      </c>
      <c r="AB92" s="269">
        <v>126</v>
      </c>
      <c r="AC92" s="269">
        <v>52</v>
      </c>
      <c r="AD92" s="269">
        <v>108</v>
      </c>
      <c r="AE92" s="269">
        <v>116</v>
      </c>
      <c r="AF92" s="269">
        <v>51</v>
      </c>
      <c r="AG92" s="269">
        <v>97</v>
      </c>
      <c r="AH92" s="269">
        <v>44</v>
      </c>
      <c r="AI92" s="269">
        <v>95</v>
      </c>
      <c r="AJ92" s="269">
        <v>108</v>
      </c>
      <c r="AK92" s="269">
        <v>133</v>
      </c>
      <c r="AL92" s="269">
        <v>131</v>
      </c>
      <c r="AM92" s="269">
        <v>102</v>
      </c>
      <c r="AN92" s="269">
        <v>0</v>
      </c>
      <c r="AO92" s="269">
        <v>110</v>
      </c>
      <c r="AP92" s="269">
        <v>0</v>
      </c>
      <c r="AQ92" s="269">
        <v>85</v>
      </c>
      <c r="AR92" s="269">
        <v>56</v>
      </c>
      <c r="AS92" s="49">
        <v>10</v>
      </c>
      <c r="AT92" s="269">
        <v>100</v>
      </c>
      <c r="AU92" s="269">
        <v>28</v>
      </c>
      <c r="AV92" s="269">
        <v>41</v>
      </c>
      <c r="AW92" s="269">
        <v>0</v>
      </c>
      <c r="AX92" s="269">
        <v>0</v>
      </c>
      <c r="AY92" s="269">
        <v>0</v>
      </c>
      <c r="AZ92" s="269">
        <v>56</v>
      </c>
      <c r="BA92" s="269">
        <v>0</v>
      </c>
      <c r="BB92" s="269">
        <v>104</v>
      </c>
      <c r="BC92" s="269">
        <v>0</v>
      </c>
      <c r="BD92" s="269">
        <v>44</v>
      </c>
      <c r="BE92" s="49">
        <v>19</v>
      </c>
      <c r="BF92" s="269">
        <v>80</v>
      </c>
      <c r="BG92" s="269">
        <v>69</v>
      </c>
      <c r="BH92" s="269">
        <v>0</v>
      </c>
      <c r="BI92" s="269">
        <v>96</v>
      </c>
      <c r="BJ92" s="269">
        <v>99</v>
      </c>
      <c r="BK92" s="269">
        <v>37</v>
      </c>
      <c r="BL92" s="269">
        <v>117</v>
      </c>
      <c r="BM92" s="269">
        <v>30</v>
      </c>
      <c r="BN92" s="49">
        <v>18</v>
      </c>
      <c r="BO92" s="269">
        <v>120</v>
      </c>
      <c r="BP92" s="269">
        <v>0</v>
      </c>
      <c r="BQ92" s="269">
        <v>134</v>
      </c>
      <c r="BR92" s="269">
        <v>58</v>
      </c>
      <c r="BS92" s="269">
        <v>91</v>
      </c>
      <c r="BT92" s="49">
        <v>18</v>
      </c>
      <c r="BU92" s="269">
        <v>134</v>
      </c>
      <c r="BV92" s="269">
        <v>0</v>
      </c>
      <c r="BW92" s="269">
        <v>60</v>
      </c>
      <c r="BX92" s="49">
        <v>0</v>
      </c>
      <c r="BY92" s="269">
        <v>0</v>
      </c>
      <c r="BZ92" s="269">
        <v>122</v>
      </c>
      <c r="CA92" s="49">
        <v>16</v>
      </c>
      <c r="CB92" s="49">
        <v>0</v>
      </c>
      <c r="CC92" s="269">
        <v>0</v>
      </c>
      <c r="CD92" s="269">
        <v>0</v>
      </c>
      <c r="CE92" s="269">
        <v>0</v>
      </c>
      <c r="CF92" s="269">
        <v>62</v>
      </c>
      <c r="CG92" s="49">
        <v>3</v>
      </c>
      <c r="CH92" s="269">
        <v>67</v>
      </c>
      <c r="CI92" s="269">
        <v>110</v>
      </c>
      <c r="CJ92" s="269">
        <v>128</v>
      </c>
      <c r="CK92" s="269">
        <v>47</v>
      </c>
      <c r="CL92" s="269">
        <v>0</v>
      </c>
      <c r="CM92" s="269">
        <v>0</v>
      </c>
      <c r="CN92" s="269">
        <v>73</v>
      </c>
      <c r="CO92" s="269">
        <v>109</v>
      </c>
      <c r="CP92" s="269">
        <v>75</v>
      </c>
      <c r="CQ92" s="269">
        <v>63</v>
      </c>
      <c r="CR92" s="269">
        <v>64</v>
      </c>
      <c r="CS92" s="269">
        <v>113</v>
      </c>
      <c r="CT92" s="269">
        <v>0</v>
      </c>
      <c r="CU92" s="269">
        <v>0</v>
      </c>
      <c r="CV92" s="269">
        <v>0</v>
      </c>
      <c r="CW92" s="269">
        <v>0</v>
      </c>
      <c r="CX92" s="269">
        <v>134</v>
      </c>
      <c r="CY92" s="269">
        <v>67</v>
      </c>
      <c r="CZ92" s="49">
        <v>7</v>
      </c>
      <c r="DA92" s="269">
        <v>117</v>
      </c>
      <c r="DB92" s="269">
        <v>130</v>
      </c>
      <c r="DC92" s="269">
        <v>47</v>
      </c>
      <c r="DD92" s="269">
        <v>131</v>
      </c>
      <c r="DE92" s="269">
        <v>29</v>
      </c>
      <c r="DF92" s="269">
        <v>126</v>
      </c>
      <c r="DG92" s="269">
        <v>134</v>
      </c>
      <c r="DH92" s="49">
        <v>10</v>
      </c>
      <c r="DI92" s="269">
        <v>83</v>
      </c>
      <c r="DJ92" s="269">
        <v>100</v>
      </c>
      <c r="DK92" s="269">
        <v>87</v>
      </c>
      <c r="DL92" s="269">
        <v>0</v>
      </c>
      <c r="DM92" s="269">
        <v>129</v>
      </c>
      <c r="DN92" s="269">
        <v>77</v>
      </c>
      <c r="DO92" s="269">
        <v>120</v>
      </c>
      <c r="DP92" s="269">
        <v>0</v>
      </c>
      <c r="DQ92" s="49">
        <v>0</v>
      </c>
      <c r="DR92" s="269">
        <v>99</v>
      </c>
      <c r="DS92" s="269">
        <v>0</v>
      </c>
      <c r="DT92" s="269">
        <v>0</v>
      </c>
      <c r="DU92" s="269">
        <v>129</v>
      </c>
      <c r="DV92" s="269">
        <v>96</v>
      </c>
      <c r="DW92" s="303">
        <v>17</v>
      </c>
      <c r="DX92" s="269">
        <v>123</v>
      </c>
      <c r="DY92" s="269">
        <v>0</v>
      </c>
      <c r="DZ92" s="49">
        <v>16</v>
      </c>
      <c r="EA92" s="49">
        <v>0</v>
      </c>
      <c r="EB92" s="49">
        <v>0</v>
      </c>
      <c r="EC92" s="269">
        <v>0</v>
      </c>
      <c r="ED92" s="269">
        <v>133</v>
      </c>
      <c r="EE92" s="269">
        <v>22</v>
      </c>
      <c r="EF92" s="269">
        <v>0</v>
      </c>
      <c r="EG92" s="269">
        <v>58</v>
      </c>
      <c r="EH92" s="269">
        <v>128</v>
      </c>
      <c r="EI92" s="269">
        <v>116</v>
      </c>
      <c r="EJ92" s="49">
        <v>0</v>
      </c>
      <c r="EK92" s="269">
        <v>136</v>
      </c>
      <c r="EL92" s="269">
        <v>119</v>
      </c>
      <c r="EM92" s="269">
        <v>129</v>
      </c>
      <c r="EN92" s="269">
        <v>131</v>
      </c>
      <c r="EO92" s="49">
        <v>0</v>
      </c>
      <c r="EP92" s="269">
        <v>114</v>
      </c>
      <c r="EQ92" s="49">
        <v>0</v>
      </c>
      <c r="ER92" s="269">
        <v>121</v>
      </c>
      <c r="ES92" s="269">
        <v>84</v>
      </c>
      <c r="ET92" s="269">
        <v>105</v>
      </c>
      <c r="EU92" s="269">
        <v>59</v>
      </c>
      <c r="EV92" s="269">
        <v>0</v>
      </c>
      <c r="EW92" s="269">
        <v>0</v>
      </c>
      <c r="EX92" s="49">
        <v>0</v>
      </c>
      <c r="EY92" s="269">
        <v>63</v>
      </c>
      <c r="EZ92" s="269">
        <v>0</v>
      </c>
      <c r="FA92" s="269">
        <v>127</v>
      </c>
      <c r="FB92" s="269">
        <v>0</v>
      </c>
      <c r="FC92" s="269">
        <v>81</v>
      </c>
      <c r="FD92" s="269">
        <v>59</v>
      </c>
      <c r="FE92" s="269">
        <v>103</v>
      </c>
      <c r="FF92" s="269">
        <v>90</v>
      </c>
      <c r="FG92" s="269">
        <v>106</v>
      </c>
      <c r="FH92" s="269">
        <v>112</v>
      </c>
      <c r="FI92" s="269">
        <v>0</v>
      </c>
      <c r="FJ92" s="269">
        <v>129</v>
      </c>
      <c r="FK92" s="269">
        <v>98</v>
      </c>
      <c r="FL92" s="269">
        <v>136</v>
      </c>
      <c r="FM92" s="269">
        <v>0</v>
      </c>
      <c r="FN92" s="269">
        <v>121</v>
      </c>
      <c r="FO92" s="269">
        <v>131</v>
      </c>
      <c r="FP92" s="49">
        <v>0</v>
      </c>
      <c r="FQ92" s="269">
        <v>134</v>
      </c>
      <c r="FR92" s="269">
        <v>57</v>
      </c>
      <c r="FS92" s="269">
        <v>99</v>
      </c>
      <c r="FT92" s="49">
        <v>3</v>
      </c>
      <c r="FU92" s="269">
        <v>116</v>
      </c>
      <c r="FV92" s="269">
        <v>94</v>
      </c>
      <c r="FW92" s="269">
        <v>72</v>
      </c>
      <c r="FX92" s="269">
        <v>129</v>
      </c>
      <c r="FY92" s="269">
        <v>58</v>
      </c>
      <c r="FZ92" s="269">
        <v>68</v>
      </c>
      <c r="GA92" s="269">
        <v>0</v>
      </c>
      <c r="GB92" s="269">
        <v>94</v>
      </c>
      <c r="GC92" s="269">
        <v>0</v>
      </c>
      <c r="GD92" s="269">
        <v>72</v>
      </c>
      <c r="GE92" s="49">
        <v>4</v>
      </c>
      <c r="GF92" s="269">
        <v>0</v>
      </c>
      <c r="GG92" s="269">
        <v>57</v>
      </c>
      <c r="GH92" s="269">
        <v>68</v>
      </c>
      <c r="GI92" s="269">
        <v>96</v>
      </c>
      <c r="GJ92" s="269">
        <v>71</v>
      </c>
      <c r="GK92" s="269">
        <v>34</v>
      </c>
      <c r="GL92" s="269">
        <v>94</v>
      </c>
      <c r="GM92" s="49">
        <v>9</v>
      </c>
      <c r="GN92" s="269">
        <v>61</v>
      </c>
      <c r="GO92" s="49">
        <v>5</v>
      </c>
      <c r="GP92" s="49">
        <v>3</v>
      </c>
      <c r="GQ92" s="303">
        <v>38</v>
      </c>
    </row>
    <row r="93" spans="1:199" ht="15.75">
      <c r="A93" s="106" t="s">
        <v>154</v>
      </c>
      <c r="B93" s="3"/>
      <c r="C93" s="248"/>
      <c r="D93" s="56">
        <f t="shared" si="2"/>
        <v>11428</v>
      </c>
      <c r="E93" s="269">
        <v>73</v>
      </c>
      <c r="F93" s="269">
        <v>55</v>
      </c>
      <c r="G93" s="269">
        <v>121</v>
      </c>
      <c r="H93" s="269">
        <v>89</v>
      </c>
      <c r="I93" s="269">
        <v>0</v>
      </c>
      <c r="J93" s="269">
        <v>122</v>
      </c>
      <c r="K93" s="269">
        <v>0</v>
      </c>
      <c r="L93" s="269">
        <v>0</v>
      </c>
      <c r="M93" s="269">
        <v>112</v>
      </c>
      <c r="N93" s="269">
        <v>0</v>
      </c>
      <c r="O93" s="269">
        <v>82</v>
      </c>
      <c r="P93" s="269">
        <v>119</v>
      </c>
      <c r="Q93" s="269">
        <v>0</v>
      </c>
      <c r="R93" s="269">
        <v>100</v>
      </c>
      <c r="S93" s="269">
        <v>91</v>
      </c>
      <c r="T93" s="269">
        <v>0</v>
      </c>
      <c r="U93" s="269">
        <v>99</v>
      </c>
      <c r="V93" s="269">
        <v>61</v>
      </c>
      <c r="W93" s="269">
        <v>126</v>
      </c>
      <c r="X93" s="269">
        <v>71</v>
      </c>
      <c r="Y93" s="269">
        <v>0</v>
      </c>
      <c r="Z93" s="269">
        <v>83</v>
      </c>
      <c r="AA93" s="269">
        <v>100</v>
      </c>
      <c r="AB93" s="269">
        <v>124</v>
      </c>
      <c r="AC93" s="269">
        <v>79</v>
      </c>
      <c r="AD93" s="269">
        <v>90</v>
      </c>
      <c r="AE93" s="269">
        <v>132</v>
      </c>
      <c r="AF93" s="269">
        <v>133</v>
      </c>
      <c r="AG93" s="269">
        <v>120</v>
      </c>
      <c r="AH93" s="269">
        <v>124</v>
      </c>
      <c r="AI93" s="269">
        <v>41</v>
      </c>
      <c r="AJ93" s="269">
        <v>0</v>
      </c>
      <c r="AK93" s="269">
        <v>0</v>
      </c>
      <c r="AL93" s="269">
        <v>45</v>
      </c>
      <c r="AM93" s="269">
        <v>39</v>
      </c>
      <c r="AN93" s="269">
        <v>93</v>
      </c>
      <c r="AO93" s="269">
        <v>0</v>
      </c>
      <c r="AP93" s="269">
        <v>0</v>
      </c>
      <c r="AQ93" s="269">
        <v>78</v>
      </c>
      <c r="AR93" s="49">
        <v>10</v>
      </c>
      <c r="AS93" s="269">
        <v>134</v>
      </c>
      <c r="AT93" s="269">
        <v>0</v>
      </c>
      <c r="AU93" s="269">
        <v>83</v>
      </c>
      <c r="AV93" s="269">
        <v>115</v>
      </c>
      <c r="AW93" s="269">
        <v>0</v>
      </c>
      <c r="AX93" s="269">
        <v>76</v>
      </c>
      <c r="AY93" s="269">
        <v>0</v>
      </c>
      <c r="AZ93" s="269">
        <v>38</v>
      </c>
      <c r="BA93" s="269">
        <v>0</v>
      </c>
      <c r="BB93" s="49">
        <v>0</v>
      </c>
      <c r="BC93" s="269">
        <v>0</v>
      </c>
      <c r="BD93" s="269">
        <v>84</v>
      </c>
      <c r="BE93" s="49">
        <v>16</v>
      </c>
      <c r="BF93" s="269">
        <v>20</v>
      </c>
      <c r="BG93" s="269">
        <v>132</v>
      </c>
      <c r="BH93" s="269">
        <v>0</v>
      </c>
      <c r="BI93" s="269">
        <v>120</v>
      </c>
      <c r="BJ93" s="269">
        <v>0</v>
      </c>
      <c r="BK93" s="269">
        <v>118</v>
      </c>
      <c r="BL93" s="269">
        <v>97</v>
      </c>
      <c r="BM93" s="269">
        <v>26</v>
      </c>
      <c r="BN93" s="269">
        <v>26</v>
      </c>
      <c r="BO93" s="49">
        <v>0</v>
      </c>
      <c r="BP93" s="269">
        <v>0</v>
      </c>
      <c r="BQ93" s="269">
        <v>0</v>
      </c>
      <c r="BR93" s="269">
        <v>0</v>
      </c>
      <c r="BS93" s="269">
        <v>40</v>
      </c>
      <c r="BT93" s="269">
        <v>20</v>
      </c>
      <c r="BU93" s="269">
        <v>76</v>
      </c>
      <c r="BV93" s="269">
        <v>0</v>
      </c>
      <c r="BW93" s="269">
        <v>31</v>
      </c>
      <c r="BX93" s="49">
        <v>0</v>
      </c>
      <c r="BY93" s="269">
        <v>64</v>
      </c>
      <c r="BZ93" s="269">
        <v>0</v>
      </c>
      <c r="CA93" s="269">
        <v>112</v>
      </c>
      <c r="CB93" s="269">
        <v>45</v>
      </c>
      <c r="CC93" s="269">
        <v>0</v>
      </c>
      <c r="CD93" s="269">
        <v>0</v>
      </c>
      <c r="CE93" s="269">
        <v>0</v>
      </c>
      <c r="CF93" s="269">
        <v>126</v>
      </c>
      <c r="CG93" s="269">
        <v>102</v>
      </c>
      <c r="CH93" s="269">
        <v>0</v>
      </c>
      <c r="CI93" s="269">
        <v>65</v>
      </c>
      <c r="CJ93" s="269">
        <v>61</v>
      </c>
      <c r="CK93" s="269">
        <v>117</v>
      </c>
      <c r="CL93" s="269">
        <v>0</v>
      </c>
      <c r="CM93" s="269">
        <v>0</v>
      </c>
      <c r="CN93" s="269">
        <v>0</v>
      </c>
      <c r="CO93" s="269">
        <v>0</v>
      </c>
      <c r="CP93" s="269">
        <v>38</v>
      </c>
      <c r="CQ93" s="269">
        <v>85</v>
      </c>
      <c r="CR93" s="269">
        <v>79</v>
      </c>
      <c r="CS93" s="269">
        <v>73</v>
      </c>
      <c r="CT93" s="269">
        <v>0</v>
      </c>
      <c r="CU93" s="269">
        <v>0</v>
      </c>
      <c r="CV93" s="269">
        <v>0</v>
      </c>
      <c r="CW93" s="269">
        <v>0</v>
      </c>
      <c r="CX93" s="269">
        <v>40</v>
      </c>
      <c r="CY93" s="269">
        <v>126</v>
      </c>
      <c r="CZ93" s="269">
        <v>128</v>
      </c>
      <c r="DA93" s="269">
        <v>129</v>
      </c>
      <c r="DB93" s="269">
        <v>59</v>
      </c>
      <c r="DC93" s="269">
        <v>122</v>
      </c>
      <c r="DD93" s="269">
        <v>47</v>
      </c>
      <c r="DE93" s="269">
        <v>98</v>
      </c>
      <c r="DF93" s="269">
        <v>103</v>
      </c>
      <c r="DG93" s="269">
        <v>86</v>
      </c>
      <c r="DH93" s="269">
        <v>29</v>
      </c>
      <c r="DI93" s="269">
        <v>0</v>
      </c>
      <c r="DJ93" s="269">
        <v>123</v>
      </c>
      <c r="DK93" s="269">
        <v>76</v>
      </c>
      <c r="DL93" s="269">
        <v>103</v>
      </c>
      <c r="DM93" s="269">
        <v>53</v>
      </c>
      <c r="DN93" s="269">
        <v>69</v>
      </c>
      <c r="DO93" s="269">
        <v>106</v>
      </c>
      <c r="DP93" s="269">
        <v>0</v>
      </c>
      <c r="DQ93" s="269">
        <v>128</v>
      </c>
      <c r="DR93" s="269">
        <v>0</v>
      </c>
      <c r="DS93" s="269">
        <v>0</v>
      </c>
      <c r="DT93" s="269">
        <v>104</v>
      </c>
      <c r="DU93" s="269">
        <v>85</v>
      </c>
      <c r="DV93" s="269">
        <v>0</v>
      </c>
      <c r="DW93" s="303">
        <v>69</v>
      </c>
      <c r="DX93" s="269">
        <v>39</v>
      </c>
      <c r="DY93" s="269">
        <v>122</v>
      </c>
      <c r="DZ93" s="269">
        <v>117</v>
      </c>
      <c r="EA93" s="269">
        <v>90</v>
      </c>
      <c r="EB93" s="269">
        <v>92</v>
      </c>
      <c r="EC93" s="269">
        <v>0</v>
      </c>
      <c r="ED93" s="269">
        <v>60</v>
      </c>
      <c r="EE93" s="269">
        <v>121</v>
      </c>
      <c r="EF93" s="269">
        <v>0</v>
      </c>
      <c r="EG93" s="269">
        <v>44</v>
      </c>
      <c r="EH93" s="269">
        <v>47</v>
      </c>
      <c r="EI93" s="49">
        <v>0</v>
      </c>
      <c r="EJ93" s="269">
        <v>117</v>
      </c>
      <c r="EK93" s="269">
        <v>107</v>
      </c>
      <c r="EL93" s="269">
        <v>0</v>
      </c>
      <c r="EM93" s="269">
        <v>90</v>
      </c>
      <c r="EN93" s="269">
        <v>97</v>
      </c>
      <c r="EO93" s="269">
        <v>0</v>
      </c>
      <c r="EP93" s="269">
        <v>0</v>
      </c>
      <c r="EQ93" s="269">
        <v>84</v>
      </c>
      <c r="ER93" s="269">
        <v>124</v>
      </c>
      <c r="ES93" s="269">
        <v>122</v>
      </c>
      <c r="ET93" s="269">
        <v>0</v>
      </c>
      <c r="EU93" s="269">
        <v>92</v>
      </c>
      <c r="EV93" s="269">
        <v>0</v>
      </c>
      <c r="EW93" s="269">
        <v>0</v>
      </c>
      <c r="EX93" s="269">
        <v>99</v>
      </c>
      <c r="EY93" s="269">
        <v>106</v>
      </c>
      <c r="EZ93" s="269">
        <v>0</v>
      </c>
      <c r="FA93" s="269">
        <v>98</v>
      </c>
      <c r="FB93" s="269">
        <v>107</v>
      </c>
      <c r="FC93" s="269">
        <v>105</v>
      </c>
      <c r="FD93" s="269">
        <v>33</v>
      </c>
      <c r="FE93" s="269">
        <v>100</v>
      </c>
      <c r="FF93" s="269">
        <v>131</v>
      </c>
      <c r="FG93" s="269">
        <v>84</v>
      </c>
      <c r="FH93" s="269">
        <v>76</v>
      </c>
      <c r="FI93" s="269">
        <v>0</v>
      </c>
      <c r="FJ93" s="269">
        <v>116</v>
      </c>
      <c r="FK93" s="269">
        <v>111</v>
      </c>
      <c r="FL93" s="269">
        <v>45</v>
      </c>
      <c r="FM93" s="269">
        <v>117</v>
      </c>
      <c r="FN93" s="49">
        <v>0</v>
      </c>
      <c r="FO93" s="269">
        <v>117</v>
      </c>
      <c r="FP93" s="269">
        <v>73</v>
      </c>
      <c r="FQ93" s="49">
        <v>19</v>
      </c>
      <c r="FR93" s="269">
        <v>131</v>
      </c>
      <c r="FS93" s="269">
        <v>0</v>
      </c>
      <c r="FT93" s="269">
        <v>67</v>
      </c>
      <c r="FU93" s="269">
        <v>115</v>
      </c>
      <c r="FV93" s="269">
        <v>0</v>
      </c>
      <c r="FW93" s="269">
        <v>117</v>
      </c>
      <c r="FX93" s="269">
        <v>51</v>
      </c>
      <c r="FY93" s="269">
        <v>41</v>
      </c>
      <c r="FZ93" s="269">
        <v>115</v>
      </c>
      <c r="GA93" s="269">
        <v>0</v>
      </c>
      <c r="GB93" s="269">
        <v>0</v>
      </c>
      <c r="GC93" s="269">
        <v>0</v>
      </c>
      <c r="GD93" s="269">
        <v>0</v>
      </c>
      <c r="GE93" s="269">
        <v>64</v>
      </c>
      <c r="GF93" s="269">
        <v>0</v>
      </c>
      <c r="GG93" s="269">
        <v>105</v>
      </c>
      <c r="GH93" s="269">
        <v>97</v>
      </c>
      <c r="GI93" s="269">
        <v>126</v>
      </c>
      <c r="GJ93" s="269">
        <v>108</v>
      </c>
      <c r="GK93" s="269">
        <v>47</v>
      </c>
      <c r="GL93" s="269">
        <v>132</v>
      </c>
      <c r="GM93" s="269">
        <v>62</v>
      </c>
      <c r="GN93" s="269">
        <v>47</v>
      </c>
      <c r="GO93" s="269">
        <v>61</v>
      </c>
      <c r="GP93" s="269">
        <v>87</v>
      </c>
      <c r="GQ93" s="303">
        <v>39</v>
      </c>
    </row>
    <row r="94" spans="1:199" ht="15.75">
      <c r="A94" s="106" t="s">
        <v>2206</v>
      </c>
      <c r="B94" s="61"/>
      <c r="C94" s="247"/>
      <c r="D94" s="56">
        <f t="shared" si="2"/>
        <v>12394</v>
      </c>
      <c r="E94" s="269">
        <v>135</v>
      </c>
      <c r="F94" s="269">
        <v>113</v>
      </c>
      <c r="G94" s="269">
        <v>38</v>
      </c>
      <c r="H94" s="269">
        <v>101</v>
      </c>
      <c r="I94" s="269">
        <v>117</v>
      </c>
      <c r="J94" s="269">
        <v>74</v>
      </c>
      <c r="K94" s="269">
        <v>124</v>
      </c>
      <c r="L94" s="269">
        <v>0</v>
      </c>
      <c r="M94" s="269">
        <v>0</v>
      </c>
      <c r="N94" s="269">
        <v>110</v>
      </c>
      <c r="O94" s="269">
        <v>123</v>
      </c>
      <c r="P94" s="269">
        <v>38</v>
      </c>
      <c r="Q94" s="269">
        <v>0</v>
      </c>
      <c r="R94" s="269">
        <v>74</v>
      </c>
      <c r="S94" s="269">
        <v>33</v>
      </c>
      <c r="T94" s="269">
        <v>0</v>
      </c>
      <c r="U94" s="269">
        <v>58</v>
      </c>
      <c r="V94" s="269">
        <v>61</v>
      </c>
      <c r="W94" s="269">
        <v>92</v>
      </c>
      <c r="X94" s="269">
        <v>112</v>
      </c>
      <c r="Y94" s="269">
        <v>0</v>
      </c>
      <c r="Z94" s="49">
        <v>87</v>
      </c>
      <c r="AA94" s="49">
        <v>86</v>
      </c>
      <c r="AB94" s="269">
        <v>0</v>
      </c>
      <c r="AC94" s="269">
        <v>125</v>
      </c>
      <c r="AD94" s="269">
        <v>27</v>
      </c>
      <c r="AE94" s="269">
        <v>40</v>
      </c>
      <c r="AF94" s="269">
        <v>110</v>
      </c>
      <c r="AG94" s="269">
        <v>0</v>
      </c>
      <c r="AH94" s="49">
        <v>0</v>
      </c>
      <c r="AI94" s="269">
        <v>130</v>
      </c>
      <c r="AJ94" s="269">
        <v>121</v>
      </c>
      <c r="AK94" s="269">
        <v>0</v>
      </c>
      <c r="AL94" s="269">
        <v>72</v>
      </c>
      <c r="AM94" s="269">
        <v>92</v>
      </c>
      <c r="AN94" s="269">
        <v>41</v>
      </c>
      <c r="AO94" s="269">
        <v>127</v>
      </c>
      <c r="AP94" s="269">
        <v>123</v>
      </c>
      <c r="AQ94" s="269">
        <v>130</v>
      </c>
      <c r="AR94" s="269">
        <v>87</v>
      </c>
      <c r="AS94" s="269">
        <v>58</v>
      </c>
      <c r="AT94" s="269">
        <v>123</v>
      </c>
      <c r="AU94" s="269">
        <v>94</v>
      </c>
      <c r="AV94" s="269">
        <v>82</v>
      </c>
      <c r="AW94" s="269">
        <v>0</v>
      </c>
      <c r="AX94" s="269">
        <v>76</v>
      </c>
      <c r="AY94" s="269">
        <v>0</v>
      </c>
      <c r="AZ94" s="269">
        <v>102</v>
      </c>
      <c r="BA94" s="269">
        <v>0</v>
      </c>
      <c r="BB94" s="269">
        <v>41</v>
      </c>
      <c r="BC94" s="269">
        <v>0</v>
      </c>
      <c r="BD94" s="269">
        <v>76</v>
      </c>
      <c r="BE94" s="269">
        <v>94</v>
      </c>
      <c r="BF94" s="269">
        <v>110</v>
      </c>
      <c r="BG94" s="269">
        <v>35</v>
      </c>
      <c r="BH94" s="269">
        <v>0</v>
      </c>
      <c r="BI94" s="269">
        <v>0</v>
      </c>
      <c r="BJ94" s="269">
        <v>118</v>
      </c>
      <c r="BK94" s="269">
        <v>70</v>
      </c>
      <c r="BL94" s="269">
        <v>45</v>
      </c>
      <c r="BM94" s="269">
        <v>132</v>
      </c>
      <c r="BN94" s="269">
        <v>106</v>
      </c>
      <c r="BO94" s="269">
        <v>117</v>
      </c>
      <c r="BP94" s="269">
        <v>0</v>
      </c>
      <c r="BQ94" s="269">
        <v>0</v>
      </c>
      <c r="BR94" s="269">
        <v>0</v>
      </c>
      <c r="BS94" s="269">
        <v>73</v>
      </c>
      <c r="BT94" s="269">
        <v>112</v>
      </c>
      <c r="BU94" s="269">
        <v>108</v>
      </c>
      <c r="BV94" s="269">
        <v>130</v>
      </c>
      <c r="BW94" s="269">
        <v>136</v>
      </c>
      <c r="BX94" s="269">
        <v>112</v>
      </c>
      <c r="BY94" s="269">
        <v>129</v>
      </c>
      <c r="BZ94" s="269">
        <v>0</v>
      </c>
      <c r="CA94" s="269">
        <v>106</v>
      </c>
      <c r="CB94" s="269">
        <v>95</v>
      </c>
      <c r="CC94" s="269">
        <v>0</v>
      </c>
      <c r="CD94" s="269">
        <v>0</v>
      </c>
      <c r="CE94" s="269">
        <v>0</v>
      </c>
      <c r="CF94" s="269">
        <v>95</v>
      </c>
      <c r="CG94" s="269">
        <v>126</v>
      </c>
      <c r="CH94" s="269">
        <v>91</v>
      </c>
      <c r="CI94" s="269">
        <v>98</v>
      </c>
      <c r="CJ94" s="49">
        <v>0</v>
      </c>
      <c r="CK94" s="269">
        <v>37</v>
      </c>
      <c r="CL94" s="269">
        <v>0</v>
      </c>
      <c r="CM94" s="269">
        <v>100</v>
      </c>
      <c r="CN94" s="269">
        <v>70</v>
      </c>
      <c r="CO94" s="269">
        <v>129</v>
      </c>
      <c r="CP94" s="269">
        <v>59</v>
      </c>
      <c r="CQ94" s="269">
        <v>70</v>
      </c>
      <c r="CR94" s="49">
        <v>0</v>
      </c>
      <c r="CS94" s="49">
        <v>0</v>
      </c>
      <c r="CT94" s="269">
        <v>0</v>
      </c>
      <c r="CU94" s="269">
        <v>0</v>
      </c>
      <c r="CV94" s="269">
        <v>0</v>
      </c>
      <c r="CW94" s="269">
        <v>0</v>
      </c>
      <c r="CX94" s="269">
        <v>37</v>
      </c>
      <c r="CY94" s="269">
        <v>55</v>
      </c>
      <c r="CZ94" s="269">
        <v>38</v>
      </c>
      <c r="DA94" s="269">
        <v>45</v>
      </c>
      <c r="DB94" s="269">
        <v>129</v>
      </c>
      <c r="DC94" s="49">
        <v>8</v>
      </c>
      <c r="DD94" s="269">
        <v>126</v>
      </c>
      <c r="DE94" s="269">
        <v>69</v>
      </c>
      <c r="DF94" s="269">
        <v>118</v>
      </c>
      <c r="DG94" s="269">
        <v>79</v>
      </c>
      <c r="DH94" s="269">
        <v>20</v>
      </c>
      <c r="DI94" s="269">
        <v>0</v>
      </c>
      <c r="DJ94" s="269">
        <v>67</v>
      </c>
      <c r="DK94" s="269">
        <v>79</v>
      </c>
      <c r="DL94" s="269">
        <v>83</v>
      </c>
      <c r="DM94" s="269">
        <v>80</v>
      </c>
      <c r="DN94" s="269">
        <v>66</v>
      </c>
      <c r="DO94" s="269">
        <v>0</v>
      </c>
      <c r="DP94" s="269">
        <v>0</v>
      </c>
      <c r="DQ94" s="269">
        <v>113</v>
      </c>
      <c r="DR94" s="269">
        <v>0</v>
      </c>
      <c r="DS94" s="269">
        <v>127</v>
      </c>
      <c r="DT94" s="269">
        <v>125</v>
      </c>
      <c r="DU94" s="269">
        <v>132</v>
      </c>
      <c r="DV94" s="269">
        <v>116</v>
      </c>
      <c r="DW94" s="303">
        <v>42</v>
      </c>
      <c r="DX94" s="269">
        <v>77</v>
      </c>
      <c r="DY94" s="269">
        <v>83</v>
      </c>
      <c r="DZ94" s="269">
        <v>112</v>
      </c>
      <c r="EA94" s="269">
        <v>96</v>
      </c>
      <c r="EB94" s="269">
        <v>65</v>
      </c>
      <c r="EC94" s="269">
        <v>0</v>
      </c>
      <c r="ED94" s="269">
        <v>91</v>
      </c>
      <c r="EE94" s="269">
        <v>34</v>
      </c>
      <c r="EF94" s="269">
        <v>0</v>
      </c>
      <c r="EG94" s="269">
        <v>40</v>
      </c>
      <c r="EH94" s="269">
        <v>66</v>
      </c>
      <c r="EI94" s="49">
        <v>0</v>
      </c>
      <c r="EJ94" s="269">
        <v>73</v>
      </c>
      <c r="EK94" s="269">
        <v>115</v>
      </c>
      <c r="EL94" s="269">
        <v>0</v>
      </c>
      <c r="EM94" s="269">
        <v>60</v>
      </c>
      <c r="EN94" s="269">
        <v>136</v>
      </c>
      <c r="EO94" s="269">
        <v>135</v>
      </c>
      <c r="EP94" s="269">
        <v>97</v>
      </c>
      <c r="EQ94" s="269">
        <v>121</v>
      </c>
      <c r="ER94" s="269">
        <v>93</v>
      </c>
      <c r="ES94" s="269">
        <v>41</v>
      </c>
      <c r="ET94" s="269">
        <v>0</v>
      </c>
      <c r="EU94" s="269">
        <v>105</v>
      </c>
      <c r="EV94" s="269">
        <v>0</v>
      </c>
      <c r="EW94" s="269">
        <v>0</v>
      </c>
      <c r="EX94" s="269">
        <v>112</v>
      </c>
      <c r="EY94" s="269">
        <v>85</v>
      </c>
      <c r="EZ94" s="269">
        <v>0</v>
      </c>
      <c r="FA94" s="269">
        <v>64</v>
      </c>
      <c r="FB94" s="269">
        <v>119</v>
      </c>
      <c r="FC94" s="269">
        <v>116</v>
      </c>
      <c r="FD94" s="269">
        <v>73</v>
      </c>
      <c r="FE94" s="269">
        <v>26</v>
      </c>
      <c r="FF94" s="269">
        <v>66</v>
      </c>
      <c r="FG94" s="269">
        <v>88</v>
      </c>
      <c r="FH94" s="269">
        <v>94</v>
      </c>
      <c r="FI94" s="269">
        <v>0</v>
      </c>
      <c r="FJ94" s="269">
        <v>81</v>
      </c>
      <c r="FK94" s="269">
        <v>67</v>
      </c>
      <c r="FL94" s="269">
        <v>65</v>
      </c>
      <c r="FM94" s="269">
        <v>0</v>
      </c>
      <c r="FN94" s="269">
        <v>105</v>
      </c>
      <c r="FO94" s="269">
        <v>99</v>
      </c>
      <c r="FP94" s="269">
        <v>105</v>
      </c>
      <c r="FQ94" s="269">
        <v>129</v>
      </c>
      <c r="FR94" s="269">
        <v>105</v>
      </c>
      <c r="FS94" s="269">
        <v>0</v>
      </c>
      <c r="FT94" s="269">
        <v>55</v>
      </c>
      <c r="FU94" s="49">
        <v>0</v>
      </c>
      <c r="FV94" s="269">
        <v>0</v>
      </c>
      <c r="FW94" s="269">
        <v>0</v>
      </c>
      <c r="FX94" s="269">
        <v>69</v>
      </c>
      <c r="FY94" s="269">
        <v>48</v>
      </c>
      <c r="FZ94" s="269">
        <v>72</v>
      </c>
      <c r="GA94" s="269">
        <v>0</v>
      </c>
      <c r="GB94" s="269">
        <v>110</v>
      </c>
      <c r="GC94" s="269">
        <v>0</v>
      </c>
      <c r="GD94" s="269">
        <v>88</v>
      </c>
      <c r="GE94" s="269">
        <v>94</v>
      </c>
      <c r="GF94" s="269">
        <v>0</v>
      </c>
      <c r="GG94" s="269">
        <v>85</v>
      </c>
      <c r="GH94" s="269">
        <v>97</v>
      </c>
      <c r="GI94" s="269">
        <v>0</v>
      </c>
      <c r="GJ94" s="269">
        <v>119</v>
      </c>
      <c r="GK94" s="269">
        <v>88</v>
      </c>
      <c r="GL94" s="269">
        <v>29</v>
      </c>
      <c r="GM94" s="269">
        <v>57</v>
      </c>
      <c r="GN94" s="49">
        <v>14</v>
      </c>
      <c r="GO94" s="269">
        <v>66</v>
      </c>
      <c r="GP94" s="269">
        <v>126</v>
      </c>
      <c r="GQ94" s="303">
        <v>28</v>
      </c>
    </row>
    <row r="95" spans="1:199" ht="15.75">
      <c r="A95" s="106" t="s">
        <v>669</v>
      </c>
      <c r="B95" s="61"/>
      <c r="C95" s="248"/>
      <c r="D95" s="56">
        <f t="shared" si="2"/>
        <v>12861</v>
      </c>
      <c r="E95" s="269">
        <v>127</v>
      </c>
      <c r="F95" s="269">
        <v>83</v>
      </c>
      <c r="G95" s="269">
        <v>97</v>
      </c>
      <c r="H95" s="269">
        <v>80</v>
      </c>
      <c r="I95" s="269">
        <v>78</v>
      </c>
      <c r="J95" s="269">
        <v>0</v>
      </c>
      <c r="K95" s="269">
        <v>133</v>
      </c>
      <c r="L95" s="269">
        <v>0</v>
      </c>
      <c r="M95" s="269">
        <v>74</v>
      </c>
      <c r="N95" s="269">
        <v>86</v>
      </c>
      <c r="O95" s="49">
        <v>0</v>
      </c>
      <c r="P95" s="269">
        <v>43</v>
      </c>
      <c r="Q95" s="269">
        <v>0</v>
      </c>
      <c r="R95" s="269">
        <v>114</v>
      </c>
      <c r="S95" s="269">
        <v>46</v>
      </c>
      <c r="T95" s="269">
        <v>0</v>
      </c>
      <c r="U95" s="269">
        <v>63</v>
      </c>
      <c r="V95" s="269">
        <v>43</v>
      </c>
      <c r="W95" s="269">
        <v>104</v>
      </c>
      <c r="X95" s="269">
        <v>91</v>
      </c>
      <c r="Y95" s="269">
        <v>134</v>
      </c>
      <c r="Z95" s="269">
        <v>49</v>
      </c>
      <c r="AA95" s="269">
        <v>75</v>
      </c>
      <c r="AB95" s="269">
        <v>83</v>
      </c>
      <c r="AC95" s="269">
        <v>106</v>
      </c>
      <c r="AD95" s="269">
        <v>50</v>
      </c>
      <c r="AE95" s="269">
        <v>45</v>
      </c>
      <c r="AF95" s="269">
        <v>115</v>
      </c>
      <c r="AG95" s="269">
        <v>90</v>
      </c>
      <c r="AH95" s="269">
        <v>53</v>
      </c>
      <c r="AI95" s="269">
        <v>73</v>
      </c>
      <c r="AJ95" s="269">
        <v>124</v>
      </c>
      <c r="AK95" s="269">
        <v>124</v>
      </c>
      <c r="AL95" s="269">
        <v>23</v>
      </c>
      <c r="AM95" s="49">
        <v>0</v>
      </c>
      <c r="AN95" s="269">
        <v>38</v>
      </c>
      <c r="AO95" s="269">
        <v>103</v>
      </c>
      <c r="AP95" s="269">
        <v>0</v>
      </c>
      <c r="AQ95" s="269">
        <v>42</v>
      </c>
      <c r="AR95" s="49">
        <v>13</v>
      </c>
      <c r="AS95" s="269">
        <v>47</v>
      </c>
      <c r="AT95" s="269">
        <v>98</v>
      </c>
      <c r="AU95" s="269">
        <v>115</v>
      </c>
      <c r="AV95" s="269">
        <v>101</v>
      </c>
      <c r="AW95" s="269">
        <v>0</v>
      </c>
      <c r="AX95" s="269">
        <v>103</v>
      </c>
      <c r="AY95" s="269">
        <v>0</v>
      </c>
      <c r="AZ95" s="49">
        <v>8</v>
      </c>
      <c r="BA95" s="269">
        <v>0</v>
      </c>
      <c r="BB95" s="269">
        <v>87</v>
      </c>
      <c r="BC95" s="269">
        <v>0</v>
      </c>
      <c r="BD95" s="269">
        <v>73</v>
      </c>
      <c r="BE95" s="49">
        <v>8</v>
      </c>
      <c r="BF95" s="269">
        <v>42</v>
      </c>
      <c r="BG95" s="49">
        <v>13</v>
      </c>
      <c r="BH95" s="269">
        <v>130</v>
      </c>
      <c r="BI95" s="269">
        <v>0</v>
      </c>
      <c r="BJ95" s="269">
        <v>95</v>
      </c>
      <c r="BK95" s="269">
        <v>85</v>
      </c>
      <c r="BL95" s="269">
        <v>103</v>
      </c>
      <c r="BM95" s="269">
        <v>66</v>
      </c>
      <c r="BN95" s="269">
        <v>33</v>
      </c>
      <c r="BO95" s="269">
        <v>43</v>
      </c>
      <c r="BP95" s="269">
        <v>0</v>
      </c>
      <c r="BQ95" s="269">
        <v>109</v>
      </c>
      <c r="BR95" s="269">
        <v>128</v>
      </c>
      <c r="BS95" s="269">
        <v>108</v>
      </c>
      <c r="BT95" s="49">
        <v>16</v>
      </c>
      <c r="BU95" s="269">
        <v>0</v>
      </c>
      <c r="BV95" s="269">
        <v>0</v>
      </c>
      <c r="BW95" s="269">
        <v>128</v>
      </c>
      <c r="BX95" s="269">
        <v>123</v>
      </c>
      <c r="BY95" s="269">
        <v>73</v>
      </c>
      <c r="BZ95" s="269">
        <v>0</v>
      </c>
      <c r="CA95" s="269">
        <v>131</v>
      </c>
      <c r="CB95" s="269">
        <v>98</v>
      </c>
      <c r="CC95" s="269">
        <v>0</v>
      </c>
      <c r="CD95" s="269">
        <v>0</v>
      </c>
      <c r="CE95" s="269">
        <v>0</v>
      </c>
      <c r="CF95" s="269">
        <v>92</v>
      </c>
      <c r="CG95" s="269">
        <v>69</v>
      </c>
      <c r="CH95" s="269">
        <v>78</v>
      </c>
      <c r="CI95" s="269">
        <v>122</v>
      </c>
      <c r="CJ95" s="269">
        <v>0</v>
      </c>
      <c r="CK95" s="269">
        <v>126</v>
      </c>
      <c r="CL95" s="269">
        <v>95</v>
      </c>
      <c r="CM95" s="269">
        <v>129</v>
      </c>
      <c r="CN95" s="269">
        <v>131</v>
      </c>
      <c r="CO95" s="269">
        <v>133</v>
      </c>
      <c r="CP95" s="269">
        <v>65</v>
      </c>
      <c r="CQ95" s="269">
        <v>130</v>
      </c>
      <c r="CR95" s="49">
        <v>0</v>
      </c>
      <c r="CS95" s="49">
        <v>0</v>
      </c>
      <c r="CT95" s="269">
        <v>125</v>
      </c>
      <c r="CU95" s="269">
        <v>0</v>
      </c>
      <c r="CV95" s="269">
        <v>0</v>
      </c>
      <c r="CW95" s="269">
        <v>0</v>
      </c>
      <c r="CX95" s="269">
        <v>74</v>
      </c>
      <c r="CY95" s="269">
        <v>116</v>
      </c>
      <c r="CZ95" s="269">
        <v>123</v>
      </c>
      <c r="DA95" s="269">
        <v>0</v>
      </c>
      <c r="DB95" s="269">
        <v>48</v>
      </c>
      <c r="DC95" s="269">
        <v>48</v>
      </c>
      <c r="DD95" s="269">
        <v>60</v>
      </c>
      <c r="DE95" s="269">
        <v>56</v>
      </c>
      <c r="DF95" s="269">
        <v>60</v>
      </c>
      <c r="DG95" s="269">
        <v>34</v>
      </c>
      <c r="DH95" s="269">
        <v>38</v>
      </c>
      <c r="DI95" s="269">
        <v>119</v>
      </c>
      <c r="DJ95" s="269">
        <v>122</v>
      </c>
      <c r="DK95" s="49">
        <v>3</v>
      </c>
      <c r="DL95" s="269">
        <v>130</v>
      </c>
      <c r="DM95" s="269">
        <v>26</v>
      </c>
      <c r="DN95" s="269">
        <v>130</v>
      </c>
      <c r="DO95" s="269">
        <v>0</v>
      </c>
      <c r="DP95" s="269">
        <v>0</v>
      </c>
      <c r="DQ95" s="269">
        <v>126</v>
      </c>
      <c r="DR95" s="269">
        <v>103</v>
      </c>
      <c r="DS95" s="269">
        <v>133</v>
      </c>
      <c r="DT95" s="269">
        <v>132</v>
      </c>
      <c r="DU95" s="269">
        <v>127</v>
      </c>
      <c r="DV95" s="269">
        <v>113</v>
      </c>
      <c r="DW95" s="303">
        <v>151</v>
      </c>
      <c r="DX95" s="269">
        <v>56</v>
      </c>
      <c r="DY95" s="269">
        <v>97</v>
      </c>
      <c r="DZ95" s="269">
        <v>80</v>
      </c>
      <c r="EA95" s="269">
        <v>121</v>
      </c>
      <c r="EB95" s="269">
        <v>72</v>
      </c>
      <c r="EC95" s="269">
        <v>0</v>
      </c>
      <c r="ED95" s="49">
        <v>0</v>
      </c>
      <c r="EE95" s="269">
        <v>98</v>
      </c>
      <c r="EF95" s="269">
        <v>0</v>
      </c>
      <c r="EG95" s="269">
        <v>57</v>
      </c>
      <c r="EH95" s="269">
        <v>0</v>
      </c>
      <c r="EI95" s="269">
        <v>134</v>
      </c>
      <c r="EJ95" s="269">
        <v>131</v>
      </c>
      <c r="EK95" s="269">
        <v>69</v>
      </c>
      <c r="EL95" s="269">
        <v>134</v>
      </c>
      <c r="EM95" s="269">
        <v>109</v>
      </c>
      <c r="EN95" s="269">
        <v>20</v>
      </c>
      <c r="EO95" s="269">
        <v>0</v>
      </c>
      <c r="EP95" s="269">
        <v>87</v>
      </c>
      <c r="EQ95" s="269">
        <v>130</v>
      </c>
      <c r="ER95" s="269">
        <v>57</v>
      </c>
      <c r="ES95" s="269">
        <v>88</v>
      </c>
      <c r="ET95" s="269">
        <v>136</v>
      </c>
      <c r="EU95" s="269">
        <v>112</v>
      </c>
      <c r="EV95" s="269">
        <v>116</v>
      </c>
      <c r="EW95" s="269">
        <v>0</v>
      </c>
      <c r="EX95" s="269">
        <v>124</v>
      </c>
      <c r="EY95" s="269">
        <v>128</v>
      </c>
      <c r="EZ95" s="269">
        <v>0</v>
      </c>
      <c r="FA95" s="269">
        <v>0</v>
      </c>
      <c r="FB95" s="269">
        <v>135</v>
      </c>
      <c r="FC95" s="269">
        <v>115</v>
      </c>
      <c r="FD95" s="269">
        <v>79</v>
      </c>
      <c r="FE95" s="269">
        <v>127</v>
      </c>
      <c r="FF95" s="269">
        <v>40</v>
      </c>
      <c r="FG95" s="269">
        <v>62</v>
      </c>
      <c r="FH95" s="269">
        <v>82</v>
      </c>
      <c r="FI95" s="269">
        <v>0</v>
      </c>
      <c r="FJ95" s="269">
        <v>85</v>
      </c>
      <c r="FK95" s="269">
        <v>120</v>
      </c>
      <c r="FL95" s="269">
        <v>0</v>
      </c>
      <c r="FM95" s="269">
        <v>0</v>
      </c>
      <c r="FN95" s="49">
        <v>0</v>
      </c>
      <c r="FO95" s="49">
        <v>0</v>
      </c>
      <c r="FP95" s="269">
        <v>37</v>
      </c>
      <c r="FQ95" s="269">
        <v>30</v>
      </c>
      <c r="FR95" s="269">
        <v>38</v>
      </c>
      <c r="FS95" s="269">
        <v>0</v>
      </c>
      <c r="FT95" s="269">
        <v>127</v>
      </c>
      <c r="FU95" s="269">
        <v>51</v>
      </c>
      <c r="FV95" s="269">
        <v>107</v>
      </c>
      <c r="FW95" s="269">
        <v>0</v>
      </c>
      <c r="FX95" s="269">
        <v>0</v>
      </c>
      <c r="FY95" s="269">
        <v>55</v>
      </c>
      <c r="FZ95" s="269">
        <v>81</v>
      </c>
      <c r="GA95" s="269">
        <v>0</v>
      </c>
      <c r="GB95" s="269">
        <v>125</v>
      </c>
      <c r="GC95" s="269">
        <v>126</v>
      </c>
      <c r="GD95" s="269">
        <v>0</v>
      </c>
      <c r="GE95" s="269">
        <v>111</v>
      </c>
      <c r="GF95" s="269">
        <v>0</v>
      </c>
      <c r="GG95" s="269">
        <v>135</v>
      </c>
      <c r="GH95" s="269">
        <v>0</v>
      </c>
      <c r="GI95" s="269">
        <v>81</v>
      </c>
      <c r="GJ95" s="269">
        <v>127</v>
      </c>
      <c r="GK95" s="49">
        <v>15</v>
      </c>
      <c r="GL95" s="269">
        <v>56</v>
      </c>
      <c r="GM95" s="269">
        <v>78</v>
      </c>
      <c r="GN95" s="269">
        <v>35</v>
      </c>
      <c r="GO95" s="269">
        <v>135</v>
      </c>
      <c r="GP95" s="269">
        <v>129</v>
      </c>
      <c r="GQ95" s="303">
        <v>48</v>
      </c>
    </row>
    <row r="96" spans="1:199" ht="15.75">
      <c r="A96" s="106" t="s">
        <v>2715</v>
      </c>
      <c r="B96" s="61"/>
      <c r="C96" s="247"/>
      <c r="D96" s="56">
        <f t="shared" si="2"/>
        <v>10692</v>
      </c>
      <c r="E96" s="269">
        <v>76</v>
      </c>
      <c r="F96" s="269">
        <v>0</v>
      </c>
      <c r="G96" s="269">
        <v>69</v>
      </c>
      <c r="H96" s="269">
        <v>0</v>
      </c>
      <c r="I96" s="269">
        <v>110</v>
      </c>
      <c r="J96" s="269">
        <v>66</v>
      </c>
      <c r="K96" s="269">
        <v>0</v>
      </c>
      <c r="L96" s="269">
        <v>0</v>
      </c>
      <c r="M96" s="269">
        <v>0</v>
      </c>
      <c r="N96" s="269">
        <v>0</v>
      </c>
      <c r="O96" s="269">
        <v>82</v>
      </c>
      <c r="P96" s="269">
        <v>131</v>
      </c>
      <c r="Q96" s="269">
        <v>0</v>
      </c>
      <c r="R96" s="269">
        <v>94</v>
      </c>
      <c r="S96" s="269">
        <v>92</v>
      </c>
      <c r="T96" s="269">
        <v>0</v>
      </c>
      <c r="U96" s="269">
        <v>121</v>
      </c>
      <c r="V96" s="269">
        <v>80</v>
      </c>
      <c r="W96" s="269">
        <v>0</v>
      </c>
      <c r="X96" s="269">
        <v>59</v>
      </c>
      <c r="Y96" s="269">
        <v>0</v>
      </c>
      <c r="Z96" s="269">
        <v>0</v>
      </c>
      <c r="AA96" s="269">
        <v>94</v>
      </c>
      <c r="AB96" s="269">
        <v>101</v>
      </c>
      <c r="AC96" s="269">
        <v>92</v>
      </c>
      <c r="AD96" s="269">
        <v>99</v>
      </c>
      <c r="AE96" s="269">
        <v>83</v>
      </c>
      <c r="AF96" s="269">
        <v>25</v>
      </c>
      <c r="AG96" s="269">
        <v>105</v>
      </c>
      <c r="AH96" s="269">
        <v>121</v>
      </c>
      <c r="AI96" s="269">
        <v>122</v>
      </c>
      <c r="AJ96" s="269">
        <v>0</v>
      </c>
      <c r="AK96" s="269">
        <v>0</v>
      </c>
      <c r="AL96" s="269">
        <v>121</v>
      </c>
      <c r="AM96" s="269">
        <v>132</v>
      </c>
      <c r="AN96" s="269">
        <v>101</v>
      </c>
      <c r="AO96" s="269">
        <v>120</v>
      </c>
      <c r="AP96" s="269">
        <v>110</v>
      </c>
      <c r="AQ96" s="269">
        <v>46</v>
      </c>
      <c r="AR96" s="269">
        <v>44</v>
      </c>
      <c r="AS96" s="269">
        <v>136</v>
      </c>
      <c r="AT96" s="269">
        <v>74</v>
      </c>
      <c r="AU96" s="269">
        <v>49</v>
      </c>
      <c r="AV96" s="269">
        <v>91</v>
      </c>
      <c r="AW96" s="269">
        <v>0</v>
      </c>
      <c r="AX96" s="269">
        <v>0</v>
      </c>
      <c r="AY96" s="269">
        <v>0</v>
      </c>
      <c r="AZ96" s="269">
        <v>85</v>
      </c>
      <c r="BA96" s="269">
        <v>0</v>
      </c>
      <c r="BB96" s="269">
        <v>67</v>
      </c>
      <c r="BC96" s="269">
        <v>0</v>
      </c>
      <c r="BD96" s="269">
        <v>75</v>
      </c>
      <c r="BE96" s="269">
        <v>71</v>
      </c>
      <c r="BF96" s="49">
        <v>15</v>
      </c>
      <c r="BG96" s="269">
        <v>117</v>
      </c>
      <c r="BH96" s="269">
        <v>0</v>
      </c>
      <c r="BI96" s="269">
        <v>0</v>
      </c>
      <c r="BJ96" s="269">
        <v>0</v>
      </c>
      <c r="BK96" s="269">
        <v>133</v>
      </c>
      <c r="BL96" s="49">
        <v>0</v>
      </c>
      <c r="BM96" s="269">
        <v>62</v>
      </c>
      <c r="BN96" s="269">
        <v>77</v>
      </c>
      <c r="BO96" s="269">
        <v>43</v>
      </c>
      <c r="BP96" s="269">
        <v>0</v>
      </c>
      <c r="BQ96" s="269">
        <v>0</v>
      </c>
      <c r="BR96" s="269">
        <v>0</v>
      </c>
      <c r="BS96" s="269">
        <v>55</v>
      </c>
      <c r="BT96" s="269">
        <v>55</v>
      </c>
      <c r="BU96" s="269">
        <v>0</v>
      </c>
      <c r="BV96" s="269">
        <v>0</v>
      </c>
      <c r="BW96" s="269">
        <v>65</v>
      </c>
      <c r="BX96" s="269">
        <v>84</v>
      </c>
      <c r="BY96" s="269">
        <v>111</v>
      </c>
      <c r="BZ96" s="269">
        <v>0</v>
      </c>
      <c r="CA96" s="269">
        <v>107</v>
      </c>
      <c r="CB96" s="269">
        <v>122</v>
      </c>
      <c r="CC96" s="269">
        <v>0</v>
      </c>
      <c r="CD96" s="269">
        <v>0</v>
      </c>
      <c r="CE96" s="269">
        <v>0</v>
      </c>
      <c r="CF96" s="269">
        <v>116</v>
      </c>
      <c r="CG96" s="269">
        <v>93</v>
      </c>
      <c r="CH96" s="269">
        <v>115</v>
      </c>
      <c r="CI96" s="269">
        <v>89</v>
      </c>
      <c r="CJ96" s="49">
        <v>0</v>
      </c>
      <c r="CK96" s="269">
        <v>101</v>
      </c>
      <c r="CL96" s="269">
        <v>124</v>
      </c>
      <c r="CM96" s="269">
        <v>104</v>
      </c>
      <c r="CN96" s="269">
        <v>0</v>
      </c>
      <c r="CO96" s="269">
        <v>96</v>
      </c>
      <c r="CP96" s="269">
        <v>59</v>
      </c>
      <c r="CQ96" s="49">
        <v>90</v>
      </c>
      <c r="CR96" s="269">
        <v>99</v>
      </c>
      <c r="CS96" s="49">
        <v>0</v>
      </c>
      <c r="CT96" s="269">
        <v>0</v>
      </c>
      <c r="CU96" s="269">
        <v>0</v>
      </c>
      <c r="CV96" s="269">
        <v>0</v>
      </c>
      <c r="CW96" s="269">
        <v>0</v>
      </c>
      <c r="CX96" s="269">
        <v>52</v>
      </c>
      <c r="CY96" s="269">
        <v>105</v>
      </c>
      <c r="CZ96" s="269">
        <v>91</v>
      </c>
      <c r="DA96" s="269">
        <v>106</v>
      </c>
      <c r="DB96" s="49">
        <v>0</v>
      </c>
      <c r="DC96" s="269">
        <v>76</v>
      </c>
      <c r="DD96" s="269">
        <v>72</v>
      </c>
      <c r="DE96" s="269">
        <v>104</v>
      </c>
      <c r="DF96" s="269">
        <v>132</v>
      </c>
      <c r="DG96" s="269">
        <v>125</v>
      </c>
      <c r="DH96" s="269">
        <v>121</v>
      </c>
      <c r="DI96" s="269">
        <v>88</v>
      </c>
      <c r="DJ96" s="269">
        <v>50</v>
      </c>
      <c r="DK96" s="269">
        <v>69</v>
      </c>
      <c r="DL96" s="269">
        <v>0</v>
      </c>
      <c r="DM96" s="269">
        <v>73</v>
      </c>
      <c r="DN96" s="269">
        <v>126</v>
      </c>
      <c r="DO96" s="269">
        <v>0</v>
      </c>
      <c r="DP96" s="269">
        <v>125</v>
      </c>
      <c r="DQ96" s="269">
        <v>65</v>
      </c>
      <c r="DR96" s="269">
        <v>0</v>
      </c>
      <c r="DS96" s="269">
        <v>0</v>
      </c>
      <c r="DT96" s="269">
        <v>0</v>
      </c>
      <c r="DU96" s="49">
        <v>0</v>
      </c>
      <c r="DV96" s="269">
        <v>0</v>
      </c>
      <c r="DW96" s="303">
        <v>113</v>
      </c>
      <c r="DX96" s="269">
        <v>66</v>
      </c>
      <c r="DY96" s="269">
        <v>68</v>
      </c>
      <c r="DZ96" s="269">
        <v>20</v>
      </c>
      <c r="EA96" s="269">
        <v>22</v>
      </c>
      <c r="EB96" s="269">
        <v>98</v>
      </c>
      <c r="EC96" s="269">
        <v>0</v>
      </c>
      <c r="ED96" s="269">
        <v>97</v>
      </c>
      <c r="EE96" s="269">
        <v>111</v>
      </c>
      <c r="EF96" s="269">
        <v>0</v>
      </c>
      <c r="EG96" s="269">
        <v>36</v>
      </c>
      <c r="EH96" s="269">
        <v>61</v>
      </c>
      <c r="EI96" s="49">
        <v>0</v>
      </c>
      <c r="EJ96" s="269">
        <v>94</v>
      </c>
      <c r="EK96" s="269">
        <v>57</v>
      </c>
      <c r="EL96" s="269">
        <v>0</v>
      </c>
      <c r="EM96" s="269">
        <v>88</v>
      </c>
      <c r="EN96" s="269">
        <v>67</v>
      </c>
      <c r="EO96" s="269">
        <v>120</v>
      </c>
      <c r="EP96" s="269">
        <v>77</v>
      </c>
      <c r="EQ96" s="269">
        <v>68</v>
      </c>
      <c r="ER96" s="269">
        <v>64</v>
      </c>
      <c r="ES96" s="269">
        <v>126</v>
      </c>
      <c r="ET96" s="269">
        <v>111</v>
      </c>
      <c r="EU96" s="269">
        <v>67</v>
      </c>
      <c r="EV96" s="269">
        <v>0</v>
      </c>
      <c r="EW96" s="269">
        <v>0</v>
      </c>
      <c r="EX96" s="269">
        <v>39</v>
      </c>
      <c r="EY96" s="269">
        <v>30</v>
      </c>
      <c r="EZ96" s="269">
        <v>0</v>
      </c>
      <c r="FA96" s="269">
        <v>86</v>
      </c>
      <c r="FB96" s="269">
        <v>0</v>
      </c>
      <c r="FC96" s="269">
        <v>38</v>
      </c>
      <c r="FD96" s="49">
        <v>15</v>
      </c>
      <c r="FE96" s="49">
        <v>89</v>
      </c>
      <c r="FF96" s="269">
        <v>129</v>
      </c>
      <c r="FG96" s="269">
        <v>0</v>
      </c>
      <c r="FH96" s="269">
        <v>68</v>
      </c>
      <c r="FI96" s="269">
        <v>0</v>
      </c>
      <c r="FJ96" s="269">
        <v>55</v>
      </c>
      <c r="FK96" s="269">
        <v>128</v>
      </c>
      <c r="FL96" s="269">
        <v>0</v>
      </c>
      <c r="FM96" s="269">
        <v>0</v>
      </c>
      <c r="FN96" s="269">
        <v>71</v>
      </c>
      <c r="FO96" s="269">
        <v>54</v>
      </c>
      <c r="FP96" s="269">
        <v>112</v>
      </c>
      <c r="FQ96" s="269">
        <v>30</v>
      </c>
      <c r="FR96" s="269">
        <v>88</v>
      </c>
      <c r="FS96" s="269">
        <v>0</v>
      </c>
      <c r="FT96" s="269">
        <v>121</v>
      </c>
      <c r="FU96" s="269">
        <v>126</v>
      </c>
      <c r="FV96" s="269">
        <v>0</v>
      </c>
      <c r="FW96" s="269">
        <v>0</v>
      </c>
      <c r="FX96" s="269">
        <v>0</v>
      </c>
      <c r="FY96" s="269">
        <v>92</v>
      </c>
      <c r="FZ96" s="269">
        <v>36</v>
      </c>
      <c r="GA96" s="269">
        <v>0</v>
      </c>
      <c r="GB96" s="269">
        <v>0</v>
      </c>
      <c r="GC96" s="269">
        <v>0</v>
      </c>
      <c r="GD96" s="49">
        <v>0</v>
      </c>
      <c r="GE96" s="269">
        <v>71</v>
      </c>
      <c r="GF96" s="269">
        <v>0</v>
      </c>
      <c r="GG96" s="269">
        <v>52</v>
      </c>
      <c r="GH96" s="269">
        <v>0</v>
      </c>
      <c r="GI96" s="269">
        <v>112</v>
      </c>
      <c r="GJ96" s="269">
        <v>0</v>
      </c>
      <c r="GK96" s="269">
        <v>53</v>
      </c>
      <c r="GL96" s="269">
        <v>96</v>
      </c>
      <c r="GM96" s="269">
        <v>45</v>
      </c>
      <c r="GN96" s="269">
        <v>60</v>
      </c>
      <c r="GO96" s="269">
        <v>26</v>
      </c>
      <c r="GP96" s="269">
        <v>106</v>
      </c>
      <c r="GQ96" s="303">
        <v>177</v>
      </c>
    </row>
    <row r="97" spans="1:199" ht="15.75">
      <c r="A97" s="276" t="s">
        <v>142</v>
      </c>
      <c r="B97" s="3"/>
      <c r="C97" s="248"/>
      <c r="D97" s="56">
        <f t="shared" si="2"/>
        <v>12457</v>
      </c>
      <c r="E97" s="269">
        <v>0</v>
      </c>
      <c r="F97" s="269">
        <v>0</v>
      </c>
      <c r="G97" s="269">
        <v>25</v>
      </c>
      <c r="H97" s="269">
        <v>0</v>
      </c>
      <c r="I97" s="269">
        <v>83</v>
      </c>
      <c r="J97" s="269">
        <v>78</v>
      </c>
      <c r="K97" s="269">
        <v>0</v>
      </c>
      <c r="L97" s="269">
        <v>0</v>
      </c>
      <c r="M97" s="269">
        <v>0</v>
      </c>
      <c r="N97" s="269">
        <v>97</v>
      </c>
      <c r="O97" s="269">
        <v>96</v>
      </c>
      <c r="P97" s="269">
        <v>45</v>
      </c>
      <c r="Q97" s="269">
        <v>0</v>
      </c>
      <c r="R97" s="269">
        <v>69</v>
      </c>
      <c r="S97" s="269">
        <v>52</v>
      </c>
      <c r="T97" s="269">
        <v>0</v>
      </c>
      <c r="U97" s="269">
        <v>51</v>
      </c>
      <c r="V97" s="49">
        <v>0</v>
      </c>
      <c r="W97" s="269">
        <v>76</v>
      </c>
      <c r="X97" s="269">
        <v>43</v>
      </c>
      <c r="Y97" s="269">
        <v>0</v>
      </c>
      <c r="Z97" s="269">
        <v>103</v>
      </c>
      <c r="AA97" s="269">
        <v>132</v>
      </c>
      <c r="AB97" s="269">
        <v>48</v>
      </c>
      <c r="AC97" s="269">
        <v>101</v>
      </c>
      <c r="AD97" s="269">
        <v>113</v>
      </c>
      <c r="AE97" s="269">
        <v>92</v>
      </c>
      <c r="AF97" s="269">
        <v>27</v>
      </c>
      <c r="AG97" s="269">
        <v>107</v>
      </c>
      <c r="AH97" s="269">
        <v>93</v>
      </c>
      <c r="AI97" s="269">
        <v>72</v>
      </c>
      <c r="AJ97" s="269">
        <v>0</v>
      </c>
      <c r="AK97" s="269">
        <v>0</v>
      </c>
      <c r="AL97" s="269">
        <v>46</v>
      </c>
      <c r="AM97" s="49">
        <v>89</v>
      </c>
      <c r="AN97" s="269">
        <v>78</v>
      </c>
      <c r="AO97" s="269">
        <v>0</v>
      </c>
      <c r="AP97" s="269">
        <v>0</v>
      </c>
      <c r="AQ97" s="269">
        <v>111</v>
      </c>
      <c r="AR97" s="269">
        <v>69</v>
      </c>
      <c r="AS97" s="269">
        <v>130</v>
      </c>
      <c r="AT97" s="269">
        <v>96</v>
      </c>
      <c r="AU97" s="269">
        <v>118</v>
      </c>
      <c r="AV97" s="269">
        <v>128</v>
      </c>
      <c r="AW97" s="269">
        <v>0</v>
      </c>
      <c r="AX97" s="269">
        <v>59</v>
      </c>
      <c r="AY97" s="269">
        <v>0</v>
      </c>
      <c r="AZ97" s="269">
        <v>125</v>
      </c>
      <c r="BA97" s="269">
        <v>0</v>
      </c>
      <c r="BB97" s="269">
        <v>118</v>
      </c>
      <c r="BC97" s="269">
        <v>0</v>
      </c>
      <c r="BD97" s="49">
        <v>17</v>
      </c>
      <c r="BE97" s="269">
        <v>99</v>
      </c>
      <c r="BF97" s="269">
        <v>23</v>
      </c>
      <c r="BG97" s="269">
        <v>123</v>
      </c>
      <c r="BH97" s="269">
        <v>114</v>
      </c>
      <c r="BI97" s="269">
        <v>0</v>
      </c>
      <c r="BJ97" s="269">
        <v>0</v>
      </c>
      <c r="BK97" s="49">
        <v>15</v>
      </c>
      <c r="BL97" s="49">
        <v>0</v>
      </c>
      <c r="BM97" s="269">
        <v>38</v>
      </c>
      <c r="BN97" s="269">
        <v>90</v>
      </c>
      <c r="BO97" s="269">
        <v>67</v>
      </c>
      <c r="BP97" s="269">
        <v>0</v>
      </c>
      <c r="BQ97" s="269">
        <v>0</v>
      </c>
      <c r="BR97" s="269">
        <v>0</v>
      </c>
      <c r="BS97" s="269">
        <v>118</v>
      </c>
      <c r="BT97" s="269">
        <v>108</v>
      </c>
      <c r="BU97" s="269">
        <v>0</v>
      </c>
      <c r="BV97" s="269">
        <v>0</v>
      </c>
      <c r="BW97" s="269">
        <v>77</v>
      </c>
      <c r="BX97" s="269">
        <v>111</v>
      </c>
      <c r="BY97" s="269">
        <v>119</v>
      </c>
      <c r="BZ97" s="269">
        <v>0</v>
      </c>
      <c r="CA97" s="269">
        <v>125</v>
      </c>
      <c r="CB97" s="269">
        <v>128</v>
      </c>
      <c r="CC97" s="269">
        <v>0</v>
      </c>
      <c r="CD97" s="269">
        <v>0</v>
      </c>
      <c r="CE97" s="269">
        <v>0</v>
      </c>
      <c r="CF97" s="269">
        <v>128</v>
      </c>
      <c r="CG97" s="269">
        <v>82</v>
      </c>
      <c r="CH97" s="269">
        <v>0</v>
      </c>
      <c r="CI97" s="269">
        <v>79</v>
      </c>
      <c r="CJ97" s="269">
        <v>0</v>
      </c>
      <c r="CK97" s="269">
        <v>128</v>
      </c>
      <c r="CL97" s="269">
        <v>124</v>
      </c>
      <c r="CM97" s="269">
        <v>104</v>
      </c>
      <c r="CN97" s="269">
        <v>0</v>
      </c>
      <c r="CO97" s="269">
        <v>60</v>
      </c>
      <c r="CP97" s="269">
        <v>127</v>
      </c>
      <c r="CQ97" s="269">
        <v>132</v>
      </c>
      <c r="CR97" s="269">
        <v>123</v>
      </c>
      <c r="CS97" s="49">
        <v>0</v>
      </c>
      <c r="CT97" s="269">
        <v>0</v>
      </c>
      <c r="CU97" s="269">
        <v>0</v>
      </c>
      <c r="CV97" s="269">
        <v>0</v>
      </c>
      <c r="CW97" s="269">
        <v>0</v>
      </c>
      <c r="CX97" s="269">
        <v>55</v>
      </c>
      <c r="CY97" s="269">
        <v>124</v>
      </c>
      <c r="CZ97" s="269">
        <v>112</v>
      </c>
      <c r="DA97" s="269">
        <v>81</v>
      </c>
      <c r="DB97" s="269">
        <v>83</v>
      </c>
      <c r="DC97" s="269">
        <v>44</v>
      </c>
      <c r="DD97" s="269">
        <v>90</v>
      </c>
      <c r="DE97" s="269">
        <v>27</v>
      </c>
      <c r="DF97" s="269">
        <v>60</v>
      </c>
      <c r="DG97" s="269">
        <v>70</v>
      </c>
      <c r="DH97" s="269">
        <v>95</v>
      </c>
      <c r="DI97" s="269">
        <v>0</v>
      </c>
      <c r="DJ97" s="269">
        <v>73</v>
      </c>
      <c r="DK97" s="269">
        <v>108</v>
      </c>
      <c r="DL97" s="269">
        <v>128</v>
      </c>
      <c r="DM97" s="269">
        <v>109</v>
      </c>
      <c r="DN97" s="269">
        <v>133</v>
      </c>
      <c r="DO97" s="269">
        <v>0</v>
      </c>
      <c r="DP97" s="269">
        <v>130</v>
      </c>
      <c r="DQ97" s="269">
        <v>125</v>
      </c>
      <c r="DR97" s="269">
        <v>0</v>
      </c>
      <c r="DS97" s="269">
        <v>123</v>
      </c>
      <c r="DT97" s="269">
        <v>93</v>
      </c>
      <c r="DU97" s="269">
        <v>79</v>
      </c>
      <c r="DV97" s="269">
        <v>0</v>
      </c>
      <c r="DW97" s="303">
        <v>144</v>
      </c>
      <c r="DX97" s="269">
        <v>53</v>
      </c>
      <c r="DY97" s="269">
        <v>110</v>
      </c>
      <c r="DZ97" s="269">
        <v>106</v>
      </c>
      <c r="EA97" s="269">
        <v>128</v>
      </c>
      <c r="EB97" s="269">
        <v>114</v>
      </c>
      <c r="EC97" s="269">
        <v>0</v>
      </c>
      <c r="ED97" s="49">
        <v>85</v>
      </c>
      <c r="EE97" s="49">
        <v>17</v>
      </c>
      <c r="EF97" s="269">
        <v>0</v>
      </c>
      <c r="EG97" s="269">
        <v>29</v>
      </c>
      <c r="EH97" s="269">
        <v>0</v>
      </c>
      <c r="EI97" s="269">
        <v>103</v>
      </c>
      <c r="EJ97" s="269">
        <v>71</v>
      </c>
      <c r="EK97" s="49">
        <v>86</v>
      </c>
      <c r="EL97" s="269">
        <v>0</v>
      </c>
      <c r="EM97" s="49">
        <v>86</v>
      </c>
      <c r="EN97" s="269">
        <v>128</v>
      </c>
      <c r="EO97" s="269">
        <v>120</v>
      </c>
      <c r="EP97" s="269">
        <v>0</v>
      </c>
      <c r="EQ97" s="269">
        <v>127</v>
      </c>
      <c r="ER97" s="269">
        <v>102</v>
      </c>
      <c r="ES97" s="269">
        <v>136</v>
      </c>
      <c r="ET97" s="269">
        <v>83</v>
      </c>
      <c r="EU97" s="269">
        <v>83</v>
      </c>
      <c r="EV97" s="269">
        <v>0</v>
      </c>
      <c r="EW97" s="269">
        <v>0</v>
      </c>
      <c r="EX97" s="269">
        <v>90</v>
      </c>
      <c r="EY97" s="269">
        <v>73</v>
      </c>
      <c r="EZ97" s="269">
        <v>0</v>
      </c>
      <c r="FA97" s="269">
        <v>88</v>
      </c>
      <c r="FB97" s="269">
        <v>96</v>
      </c>
      <c r="FC97" s="269">
        <v>104</v>
      </c>
      <c r="FD97" s="49">
        <v>13</v>
      </c>
      <c r="FE97" s="269">
        <v>87</v>
      </c>
      <c r="FF97" s="269">
        <v>43</v>
      </c>
      <c r="FG97" s="269">
        <v>113</v>
      </c>
      <c r="FH97" s="269">
        <v>0</v>
      </c>
      <c r="FI97" s="269">
        <v>0</v>
      </c>
      <c r="FJ97" s="269">
        <v>120</v>
      </c>
      <c r="FK97" s="269">
        <v>126</v>
      </c>
      <c r="FL97" s="269">
        <v>68</v>
      </c>
      <c r="FM97" s="269">
        <v>0</v>
      </c>
      <c r="FN97" s="269">
        <v>47</v>
      </c>
      <c r="FO97" s="269">
        <v>94</v>
      </c>
      <c r="FP97" s="269">
        <v>129</v>
      </c>
      <c r="FQ97" s="269">
        <v>124</v>
      </c>
      <c r="FR97" s="269">
        <v>135</v>
      </c>
      <c r="FS97" s="269">
        <v>0</v>
      </c>
      <c r="FT97" s="269">
        <v>119</v>
      </c>
      <c r="FU97" s="269">
        <v>58</v>
      </c>
      <c r="FV97" s="269">
        <v>0</v>
      </c>
      <c r="FW97" s="269">
        <v>112</v>
      </c>
      <c r="FX97" s="269">
        <v>83</v>
      </c>
      <c r="FY97" s="269">
        <v>135</v>
      </c>
      <c r="FZ97" s="269">
        <v>74</v>
      </c>
      <c r="GA97" s="269">
        <v>0</v>
      </c>
      <c r="GB97" s="269">
        <v>0</v>
      </c>
      <c r="GC97" s="269">
        <v>0</v>
      </c>
      <c r="GD97" s="269">
        <v>97</v>
      </c>
      <c r="GE97" s="269">
        <v>131</v>
      </c>
      <c r="GF97" s="269">
        <v>0</v>
      </c>
      <c r="GG97" s="269">
        <v>99</v>
      </c>
      <c r="GH97" s="269">
        <v>78</v>
      </c>
      <c r="GI97" s="269">
        <v>95</v>
      </c>
      <c r="GJ97" s="269">
        <v>0</v>
      </c>
      <c r="GK97" s="269">
        <v>116</v>
      </c>
      <c r="GL97" s="269">
        <v>77</v>
      </c>
      <c r="GM97" s="269">
        <v>100</v>
      </c>
      <c r="GN97" s="269">
        <v>73</v>
      </c>
      <c r="GO97" s="269">
        <v>112</v>
      </c>
      <c r="GP97" s="269">
        <v>134</v>
      </c>
      <c r="GQ97" s="303">
        <v>132</v>
      </c>
    </row>
    <row r="98" spans="1:199" ht="15.75">
      <c r="A98" s="105" t="s">
        <v>1349</v>
      </c>
      <c r="B98" s="3"/>
      <c r="C98" s="248"/>
      <c r="D98" s="56">
        <f t="shared" si="2"/>
        <v>10422</v>
      </c>
      <c r="E98" s="269">
        <v>118</v>
      </c>
      <c r="F98" s="269">
        <v>105</v>
      </c>
      <c r="G98" s="269">
        <v>42</v>
      </c>
      <c r="H98" s="269">
        <v>121</v>
      </c>
      <c r="I98" s="269">
        <v>68</v>
      </c>
      <c r="J98" s="269">
        <v>126</v>
      </c>
      <c r="K98" s="269">
        <v>102</v>
      </c>
      <c r="L98" s="269">
        <v>0</v>
      </c>
      <c r="M98" s="269">
        <v>100</v>
      </c>
      <c r="N98" s="269">
        <v>0</v>
      </c>
      <c r="O98" s="269">
        <v>91</v>
      </c>
      <c r="P98" s="269">
        <v>90</v>
      </c>
      <c r="Q98" s="269">
        <v>0</v>
      </c>
      <c r="R98" s="269">
        <v>125</v>
      </c>
      <c r="S98" s="269">
        <v>70</v>
      </c>
      <c r="T98" s="269">
        <v>0</v>
      </c>
      <c r="U98" s="269">
        <v>100</v>
      </c>
      <c r="V98" s="269">
        <v>111</v>
      </c>
      <c r="W98" s="269">
        <v>0</v>
      </c>
      <c r="X98" s="269">
        <v>109</v>
      </c>
      <c r="Y98" s="269">
        <v>0</v>
      </c>
      <c r="Z98" s="269">
        <v>76</v>
      </c>
      <c r="AA98" s="269">
        <v>109</v>
      </c>
      <c r="AB98" s="269">
        <v>0</v>
      </c>
      <c r="AC98" s="269">
        <v>80</v>
      </c>
      <c r="AD98" s="269">
        <v>111</v>
      </c>
      <c r="AE98" s="269">
        <v>28</v>
      </c>
      <c r="AF98" s="269">
        <v>84</v>
      </c>
      <c r="AG98" s="269">
        <v>35</v>
      </c>
      <c r="AH98" s="269">
        <v>84</v>
      </c>
      <c r="AI98" s="269">
        <v>55</v>
      </c>
      <c r="AJ98" s="269">
        <v>0</v>
      </c>
      <c r="AK98" s="269">
        <v>105</v>
      </c>
      <c r="AL98" s="269">
        <v>76</v>
      </c>
      <c r="AM98" s="269">
        <v>100</v>
      </c>
      <c r="AN98" s="269">
        <v>77</v>
      </c>
      <c r="AO98" s="269">
        <v>0</v>
      </c>
      <c r="AP98" s="269">
        <v>0</v>
      </c>
      <c r="AQ98" s="269">
        <v>90</v>
      </c>
      <c r="AR98" s="269">
        <v>48</v>
      </c>
      <c r="AS98" s="269">
        <v>113</v>
      </c>
      <c r="AT98" s="269">
        <v>0</v>
      </c>
      <c r="AU98" s="269">
        <v>0</v>
      </c>
      <c r="AV98" s="269">
        <v>75</v>
      </c>
      <c r="AW98" s="269">
        <v>0</v>
      </c>
      <c r="AX98" s="269">
        <v>88</v>
      </c>
      <c r="AY98" s="269">
        <v>0</v>
      </c>
      <c r="AZ98" s="269">
        <v>104</v>
      </c>
      <c r="BA98" s="269">
        <v>0</v>
      </c>
      <c r="BB98" s="269">
        <v>53</v>
      </c>
      <c r="BC98" s="269">
        <v>0</v>
      </c>
      <c r="BD98" s="269">
        <v>79</v>
      </c>
      <c r="BE98" s="269">
        <v>116</v>
      </c>
      <c r="BF98" s="269">
        <v>83</v>
      </c>
      <c r="BG98" s="269">
        <v>91</v>
      </c>
      <c r="BH98" s="269">
        <v>101</v>
      </c>
      <c r="BI98" s="269">
        <v>0</v>
      </c>
      <c r="BJ98" s="269">
        <v>0</v>
      </c>
      <c r="BK98" s="269">
        <v>115</v>
      </c>
      <c r="BL98" s="49">
        <v>0</v>
      </c>
      <c r="BM98" s="269">
        <v>63</v>
      </c>
      <c r="BN98" s="269">
        <v>128</v>
      </c>
      <c r="BO98" s="269">
        <v>28</v>
      </c>
      <c r="BP98" s="269">
        <v>0</v>
      </c>
      <c r="BQ98" s="269">
        <v>0</v>
      </c>
      <c r="BR98" s="269">
        <v>0</v>
      </c>
      <c r="BS98" s="269">
        <v>51</v>
      </c>
      <c r="BT98" s="269">
        <v>132</v>
      </c>
      <c r="BU98" s="269">
        <v>85</v>
      </c>
      <c r="BV98" s="269">
        <v>0</v>
      </c>
      <c r="BW98" s="269">
        <v>123</v>
      </c>
      <c r="BX98" s="49">
        <v>0</v>
      </c>
      <c r="BY98" s="269">
        <v>115</v>
      </c>
      <c r="BZ98" s="269">
        <v>0</v>
      </c>
      <c r="CA98" s="269">
        <v>71</v>
      </c>
      <c r="CB98" s="269">
        <v>69</v>
      </c>
      <c r="CC98" s="269">
        <v>0</v>
      </c>
      <c r="CD98" s="269">
        <v>0</v>
      </c>
      <c r="CE98" s="269">
        <v>0</v>
      </c>
      <c r="CF98" s="269">
        <v>55</v>
      </c>
      <c r="CG98" s="269">
        <v>90</v>
      </c>
      <c r="CH98" s="269">
        <v>0</v>
      </c>
      <c r="CI98" s="269">
        <v>26</v>
      </c>
      <c r="CJ98" s="269">
        <v>0</v>
      </c>
      <c r="CK98" s="269">
        <v>65</v>
      </c>
      <c r="CL98" s="269">
        <v>0</v>
      </c>
      <c r="CM98" s="269">
        <v>0</v>
      </c>
      <c r="CN98" s="269">
        <v>0</v>
      </c>
      <c r="CO98" s="269">
        <v>0</v>
      </c>
      <c r="CP98" s="269">
        <v>79</v>
      </c>
      <c r="CQ98" s="269">
        <v>0</v>
      </c>
      <c r="CR98" s="269">
        <v>76</v>
      </c>
      <c r="CS98" s="269">
        <v>81</v>
      </c>
      <c r="CT98" s="269">
        <v>0</v>
      </c>
      <c r="CU98" s="269">
        <v>0</v>
      </c>
      <c r="CV98" s="269">
        <v>0</v>
      </c>
      <c r="CW98" s="269">
        <v>0</v>
      </c>
      <c r="CX98" s="49">
        <v>0</v>
      </c>
      <c r="CY98" s="269">
        <v>79</v>
      </c>
      <c r="CZ98" s="269">
        <v>112</v>
      </c>
      <c r="DA98" s="269">
        <v>121</v>
      </c>
      <c r="DB98" s="269">
        <v>52</v>
      </c>
      <c r="DC98" s="49">
        <v>89</v>
      </c>
      <c r="DD98" s="269">
        <v>0</v>
      </c>
      <c r="DE98" s="269">
        <v>100</v>
      </c>
      <c r="DF98" s="269">
        <v>65</v>
      </c>
      <c r="DG98" s="269">
        <v>105</v>
      </c>
      <c r="DH98" s="269">
        <v>79</v>
      </c>
      <c r="DI98" s="269">
        <v>0</v>
      </c>
      <c r="DJ98" s="269">
        <v>60</v>
      </c>
      <c r="DK98" s="269">
        <v>114</v>
      </c>
      <c r="DL98" s="269">
        <v>116</v>
      </c>
      <c r="DM98" s="269">
        <v>84</v>
      </c>
      <c r="DN98" s="269">
        <v>88</v>
      </c>
      <c r="DO98" s="269">
        <v>0</v>
      </c>
      <c r="DP98" s="269">
        <v>0</v>
      </c>
      <c r="DQ98" s="269">
        <v>60</v>
      </c>
      <c r="DR98" s="269">
        <v>0</v>
      </c>
      <c r="DS98" s="269">
        <v>0</v>
      </c>
      <c r="DT98" s="269">
        <v>0</v>
      </c>
      <c r="DU98" s="269">
        <v>64</v>
      </c>
      <c r="DV98" s="269">
        <v>106</v>
      </c>
      <c r="DW98" s="303">
        <v>55</v>
      </c>
      <c r="DX98" s="49">
        <v>0</v>
      </c>
      <c r="DY98" s="269">
        <v>51</v>
      </c>
      <c r="DZ98" s="269">
        <v>64</v>
      </c>
      <c r="EA98" s="269">
        <v>75</v>
      </c>
      <c r="EB98" s="269">
        <v>110</v>
      </c>
      <c r="EC98" s="269">
        <v>0</v>
      </c>
      <c r="ED98" s="269">
        <v>76</v>
      </c>
      <c r="EE98" s="269">
        <v>79</v>
      </c>
      <c r="EF98" s="269">
        <v>0</v>
      </c>
      <c r="EG98" s="269">
        <v>110</v>
      </c>
      <c r="EH98" s="269">
        <v>0</v>
      </c>
      <c r="EI98" s="49">
        <v>0</v>
      </c>
      <c r="EJ98" s="269">
        <v>94</v>
      </c>
      <c r="EK98" s="269">
        <v>128</v>
      </c>
      <c r="EL98" s="269">
        <v>0</v>
      </c>
      <c r="EM98" s="269">
        <v>32</v>
      </c>
      <c r="EN98" s="269">
        <v>100</v>
      </c>
      <c r="EO98" s="269">
        <v>106</v>
      </c>
      <c r="EP98" s="269">
        <v>0</v>
      </c>
      <c r="EQ98" s="49">
        <v>88</v>
      </c>
      <c r="ER98" s="269">
        <v>101</v>
      </c>
      <c r="ES98" s="269">
        <v>36</v>
      </c>
      <c r="ET98" s="269">
        <v>0</v>
      </c>
      <c r="EU98" s="269">
        <v>0</v>
      </c>
      <c r="EV98" s="269">
        <v>0</v>
      </c>
      <c r="EW98" s="269">
        <v>0</v>
      </c>
      <c r="EX98" s="269">
        <v>39</v>
      </c>
      <c r="EY98" s="269">
        <v>58</v>
      </c>
      <c r="EZ98" s="269">
        <v>0</v>
      </c>
      <c r="FA98" s="269">
        <v>71</v>
      </c>
      <c r="FB98" s="269">
        <v>0</v>
      </c>
      <c r="FC98" s="269">
        <v>67</v>
      </c>
      <c r="FD98" s="49">
        <v>11</v>
      </c>
      <c r="FE98" s="269">
        <v>20</v>
      </c>
      <c r="FF98" s="269">
        <v>96</v>
      </c>
      <c r="FG98" s="269">
        <v>75</v>
      </c>
      <c r="FH98" s="49">
        <v>0</v>
      </c>
      <c r="FI98" s="269">
        <v>0</v>
      </c>
      <c r="FJ98" s="269">
        <v>63</v>
      </c>
      <c r="FK98" s="269">
        <v>56</v>
      </c>
      <c r="FL98" s="269">
        <v>50</v>
      </c>
      <c r="FM98" s="269">
        <v>0</v>
      </c>
      <c r="FN98" s="269">
        <v>53</v>
      </c>
      <c r="FO98" s="269">
        <v>87</v>
      </c>
      <c r="FP98" s="269">
        <v>133</v>
      </c>
      <c r="FQ98" s="269">
        <v>92</v>
      </c>
      <c r="FR98" s="269">
        <v>82</v>
      </c>
      <c r="FS98" s="269">
        <v>0</v>
      </c>
      <c r="FT98" s="269">
        <v>83</v>
      </c>
      <c r="FU98" s="269">
        <v>115</v>
      </c>
      <c r="FV98" s="269">
        <v>0</v>
      </c>
      <c r="FW98" s="269">
        <v>107</v>
      </c>
      <c r="FX98" s="49">
        <v>90</v>
      </c>
      <c r="FY98" s="49">
        <v>20</v>
      </c>
      <c r="FZ98" s="269">
        <v>35</v>
      </c>
      <c r="GA98" s="269">
        <v>0</v>
      </c>
      <c r="GB98" s="269">
        <v>0</v>
      </c>
      <c r="GC98" s="269">
        <v>0</v>
      </c>
      <c r="GD98" s="269">
        <v>97</v>
      </c>
      <c r="GE98" s="269">
        <v>84</v>
      </c>
      <c r="GF98" s="269">
        <v>0</v>
      </c>
      <c r="GG98" s="49">
        <v>0</v>
      </c>
      <c r="GH98" s="269">
        <v>123</v>
      </c>
      <c r="GI98" s="269">
        <v>0</v>
      </c>
      <c r="GJ98" s="269">
        <v>108</v>
      </c>
      <c r="GK98" s="269">
        <v>125</v>
      </c>
      <c r="GL98" s="269">
        <v>103</v>
      </c>
      <c r="GM98" s="269">
        <v>126</v>
      </c>
      <c r="GN98" s="269">
        <v>123</v>
      </c>
      <c r="GO98" s="269">
        <v>52</v>
      </c>
      <c r="GP98" s="269">
        <v>69</v>
      </c>
      <c r="GQ98" s="303">
        <v>119</v>
      </c>
    </row>
    <row r="99" spans="1:199" ht="15.75">
      <c r="A99" s="106" t="s">
        <v>683</v>
      </c>
      <c r="B99" s="3"/>
      <c r="C99" s="248"/>
      <c r="D99" s="56">
        <f t="shared" ref="D99:D130" si="3">SUM(E99:HQ99)</f>
        <v>10036</v>
      </c>
      <c r="E99" s="269">
        <v>0</v>
      </c>
      <c r="F99" s="269">
        <v>60</v>
      </c>
      <c r="G99" s="269">
        <v>21</v>
      </c>
      <c r="H99" s="269">
        <v>96</v>
      </c>
      <c r="I99" s="269">
        <v>110</v>
      </c>
      <c r="J99" s="269">
        <v>0</v>
      </c>
      <c r="K99" s="269">
        <v>0</v>
      </c>
      <c r="L99" s="269">
        <v>0</v>
      </c>
      <c r="M99" s="269">
        <v>0</v>
      </c>
      <c r="N99" s="269">
        <v>0</v>
      </c>
      <c r="O99" s="269">
        <v>92</v>
      </c>
      <c r="P99" s="49">
        <v>86</v>
      </c>
      <c r="Q99" s="269">
        <v>0</v>
      </c>
      <c r="R99" s="269">
        <v>107</v>
      </c>
      <c r="S99" s="269">
        <v>119</v>
      </c>
      <c r="T99" s="269">
        <v>0</v>
      </c>
      <c r="U99" s="269">
        <v>129</v>
      </c>
      <c r="V99" s="269">
        <v>43</v>
      </c>
      <c r="W99" s="269">
        <v>124</v>
      </c>
      <c r="X99" s="269">
        <v>13</v>
      </c>
      <c r="Y99" s="269">
        <v>0</v>
      </c>
      <c r="Z99" s="269">
        <v>76</v>
      </c>
      <c r="AA99" s="269">
        <v>82</v>
      </c>
      <c r="AB99" s="269">
        <v>48</v>
      </c>
      <c r="AC99" s="269">
        <v>63</v>
      </c>
      <c r="AD99" s="269">
        <v>125</v>
      </c>
      <c r="AE99" s="269">
        <v>92</v>
      </c>
      <c r="AF99" s="269">
        <v>76</v>
      </c>
      <c r="AG99" s="269">
        <v>92</v>
      </c>
      <c r="AH99" s="49">
        <v>90</v>
      </c>
      <c r="AI99" s="269">
        <v>100</v>
      </c>
      <c r="AJ99" s="269">
        <v>0</v>
      </c>
      <c r="AK99" s="269">
        <v>0</v>
      </c>
      <c r="AL99" s="269">
        <v>42</v>
      </c>
      <c r="AM99" s="49">
        <v>0</v>
      </c>
      <c r="AN99" s="269">
        <v>114</v>
      </c>
      <c r="AO99" s="269">
        <v>0</v>
      </c>
      <c r="AP99" s="269">
        <v>0</v>
      </c>
      <c r="AQ99" s="269">
        <v>106</v>
      </c>
      <c r="AR99" s="269">
        <v>61</v>
      </c>
      <c r="AS99" s="269">
        <v>129</v>
      </c>
      <c r="AT99" s="269">
        <v>0</v>
      </c>
      <c r="AU99" s="269">
        <v>45</v>
      </c>
      <c r="AV99" s="269">
        <v>31</v>
      </c>
      <c r="AW99" s="269">
        <v>0</v>
      </c>
      <c r="AX99" s="269">
        <v>0</v>
      </c>
      <c r="AY99" s="269">
        <v>0</v>
      </c>
      <c r="AZ99" s="49">
        <v>2</v>
      </c>
      <c r="BA99" s="269">
        <v>0</v>
      </c>
      <c r="BB99" s="49">
        <v>0</v>
      </c>
      <c r="BC99" s="269">
        <v>0</v>
      </c>
      <c r="BD99" s="269">
        <v>53</v>
      </c>
      <c r="BE99" s="49">
        <v>9</v>
      </c>
      <c r="BF99" s="269">
        <v>61</v>
      </c>
      <c r="BG99" s="269">
        <v>114</v>
      </c>
      <c r="BH99" s="269">
        <v>101</v>
      </c>
      <c r="BI99" s="269">
        <v>0</v>
      </c>
      <c r="BJ99" s="269">
        <v>125</v>
      </c>
      <c r="BK99" s="269">
        <v>50</v>
      </c>
      <c r="BL99" s="49">
        <v>0</v>
      </c>
      <c r="BM99" s="269">
        <v>51</v>
      </c>
      <c r="BN99" s="49">
        <v>12</v>
      </c>
      <c r="BO99" s="269">
        <v>28</v>
      </c>
      <c r="BP99" s="269">
        <v>0</v>
      </c>
      <c r="BQ99" s="269">
        <v>0</v>
      </c>
      <c r="BR99" s="269">
        <v>94</v>
      </c>
      <c r="BS99" s="269">
        <v>105</v>
      </c>
      <c r="BT99" s="49">
        <v>7</v>
      </c>
      <c r="BU99" s="269">
        <v>0</v>
      </c>
      <c r="BV99" s="269">
        <v>134</v>
      </c>
      <c r="BW99" s="269">
        <v>97</v>
      </c>
      <c r="BX99" s="269">
        <v>84</v>
      </c>
      <c r="BY99" s="269">
        <v>134</v>
      </c>
      <c r="BZ99" s="269">
        <v>125</v>
      </c>
      <c r="CA99" s="269">
        <v>79</v>
      </c>
      <c r="CB99" s="269">
        <v>88</v>
      </c>
      <c r="CC99" s="269">
        <v>0</v>
      </c>
      <c r="CD99" s="269">
        <v>0</v>
      </c>
      <c r="CE99" s="269">
        <v>0</v>
      </c>
      <c r="CF99" s="269">
        <v>108</v>
      </c>
      <c r="CG99" s="269">
        <v>39</v>
      </c>
      <c r="CH99" s="269">
        <v>0</v>
      </c>
      <c r="CI99" s="269">
        <v>114</v>
      </c>
      <c r="CJ99" s="269">
        <v>84</v>
      </c>
      <c r="CK99" s="269">
        <v>111</v>
      </c>
      <c r="CL99" s="269">
        <v>0</v>
      </c>
      <c r="CM99" s="269">
        <v>0</v>
      </c>
      <c r="CN99" s="269">
        <v>0</v>
      </c>
      <c r="CO99" s="269">
        <v>0</v>
      </c>
      <c r="CP99" s="269">
        <v>59</v>
      </c>
      <c r="CQ99" s="269">
        <v>0</v>
      </c>
      <c r="CR99" s="269">
        <v>58</v>
      </c>
      <c r="CS99" s="49">
        <v>0</v>
      </c>
      <c r="CT99" s="269">
        <v>0</v>
      </c>
      <c r="CU99" s="269">
        <v>131</v>
      </c>
      <c r="CV99" s="269">
        <v>0</v>
      </c>
      <c r="CW99" s="269">
        <v>0</v>
      </c>
      <c r="CX99" s="269">
        <v>125</v>
      </c>
      <c r="CY99" s="269">
        <v>83</v>
      </c>
      <c r="CZ99" s="269">
        <v>97</v>
      </c>
      <c r="DA99" s="269">
        <v>45</v>
      </c>
      <c r="DB99" s="269">
        <v>52</v>
      </c>
      <c r="DC99" s="269">
        <v>126</v>
      </c>
      <c r="DD99" s="269">
        <v>72</v>
      </c>
      <c r="DE99" s="269">
        <v>77</v>
      </c>
      <c r="DF99" s="269">
        <v>63</v>
      </c>
      <c r="DG99" s="269">
        <v>61</v>
      </c>
      <c r="DH99" s="269">
        <v>59</v>
      </c>
      <c r="DI99" s="269">
        <v>88</v>
      </c>
      <c r="DJ99" s="269">
        <v>39</v>
      </c>
      <c r="DK99" s="269">
        <v>85</v>
      </c>
      <c r="DL99" s="269">
        <v>0</v>
      </c>
      <c r="DM99" s="269">
        <v>73</v>
      </c>
      <c r="DN99" s="269">
        <v>111</v>
      </c>
      <c r="DO99" s="269">
        <v>0</v>
      </c>
      <c r="DP99" s="269">
        <v>0</v>
      </c>
      <c r="DQ99" s="269">
        <v>33</v>
      </c>
      <c r="DR99" s="269">
        <v>0</v>
      </c>
      <c r="DS99" s="269">
        <v>0</v>
      </c>
      <c r="DT99" s="269">
        <v>0</v>
      </c>
      <c r="DU99" s="269">
        <v>0</v>
      </c>
      <c r="DV99" s="269">
        <v>0</v>
      </c>
      <c r="DW99" s="303">
        <v>77</v>
      </c>
      <c r="DX99" s="269">
        <v>48</v>
      </c>
      <c r="DY99" s="269">
        <v>57</v>
      </c>
      <c r="DZ99" s="269">
        <v>90</v>
      </c>
      <c r="EA99" s="269">
        <v>77</v>
      </c>
      <c r="EB99" s="269">
        <v>133</v>
      </c>
      <c r="EC99" s="269">
        <v>0</v>
      </c>
      <c r="ED99" s="269">
        <v>69</v>
      </c>
      <c r="EE99" s="269">
        <v>131</v>
      </c>
      <c r="EF99" s="269">
        <v>0</v>
      </c>
      <c r="EG99" s="269">
        <v>65</v>
      </c>
      <c r="EH99" s="269">
        <v>50</v>
      </c>
      <c r="EI99" s="49">
        <v>0</v>
      </c>
      <c r="EJ99" s="269">
        <v>112</v>
      </c>
      <c r="EK99" s="269">
        <v>63</v>
      </c>
      <c r="EL99" s="269">
        <v>0</v>
      </c>
      <c r="EM99" s="269">
        <v>47</v>
      </c>
      <c r="EN99" s="269">
        <v>76</v>
      </c>
      <c r="EO99" s="269">
        <v>134</v>
      </c>
      <c r="EP99" s="269">
        <v>105</v>
      </c>
      <c r="EQ99" s="269">
        <v>68</v>
      </c>
      <c r="ER99" s="269">
        <v>77</v>
      </c>
      <c r="ES99" s="269">
        <v>117</v>
      </c>
      <c r="ET99" s="269">
        <v>111</v>
      </c>
      <c r="EU99" s="269">
        <v>0</v>
      </c>
      <c r="EV99" s="269">
        <v>0</v>
      </c>
      <c r="EW99" s="269">
        <v>0</v>
      </c>
      <c r="EX99" s="49">
        <v>0</v>
      </c>
      <c r="EY99" s="49">
        <v>16</v>
      </c>
      <c r="EZ99" s="269">
        <v>0</v>
      </c>
      <c r="FA99" s="49">
        <v>0</v>
      </c>
      <c r="FB99" s="269">
        <v>0</v>
      </c>
      <c r="FC99" s="269">
        <v>91</v>
      </c>
      <c r="FD99" s="269">
        <v>40</v>
      </c>
      <c r="FE99" s="269">
        <v>48</v>
      </c>
      <c r="FF99" s="269">
        <v>90</v>
      </c>
      <c r="FG99" s="269">
        <v>75</v>
      </c>
      <c r="FH99" s="269">
        <v>68</v>
      </c>
      <c r="FI99" s="269">
        <v>0</v>
      </c>
      <c r="FJ99" s="269">
        <v>63</v>
      </c>
      <c r="FK99" s="49">
        <v>95</v>
      </c>
      <c r="FL99" s="269">
        <v>0</v>
      </c>
      <c r="FM99" s="269">
        <v>123</v>
      </c>
      <c r="FN99" s="49">
        <v>0</v>
      </c>
      <c r="FO99" s="269">
        <v>87</v>
      </c>
      <c r="FP99" s="269">
        <v>63</v>
      </c>
      <c r="FQ99" s="269">
        <v>70</v>
      </c>
      <c r="FR99" s="269">
        <v>114</v>
      </c>
      <c r="FS99" s="269">
        <v>0</v>
      </c>
      <c r="FT99" s="269">
        <v>115</v>
      </c>
      <c r="FU99" s="269">
        <v>82</v>
      </c>
      <c r="FV99" s="269">
        <v>0</v>
      </c>
      <c r="FW99" s="269">
        <v>56</v>
      </c>
      <c r="FX99" s="269">
        <v>54</v>
      </c>
      <c r="FY99" s="269">
        <v>61</v>
      </c>
      <c r="FZ99" s="269">
        <v>98</v>
      </c>
      <c r="GA99" s="269">
        <v>0</v>
      </c>
      <c r="GB99" s="269">
        <v>0</v>
      </c>
      <c r="GC99" s="269">
        <v>0</v>
      </c>
      <c r="GD99" s="269">
        <v>0</v>
      </c>
      <c r="GE99" s="269">
        <v>120</v>
      </c>
      <c r="GF99" s="269">
        <v>0</v>
      </c>
      <c r="GG99" s="269">
        <v>56</v>
      </c>
      <c r="GH99" s="269">
        <v>0</v>
      </c>
      <c r="GI99" s="269">
        <v>97</v>
      </c>
      <c r="GJ99" s="269">
        <v>0</v>
      </c>
      <c r="GK99" s="269">
        <v>67</v>
      </c>
      <c r="GL99" s="269">
        <v>79</v>
      </c>
      <c r="GM99" s="269">
        <v>78</v>
      </c>
      <c r="GN99" s="269">
        <v>127</v>
      </c>
      <c r="GO99" s="269">
        <v>67</v>
      </c>
      <c r="GP99" s="269">
        <v>99</v>
      </c>
      <c r="GQ99" s="303">
        <v>112</v>
      </c>
    </row>
    <row r="100" spans="1:199" ht="15.75">
      <c r="A100" s="106" t="s">
        <v>2716</v>
      </c>
      <c r="B100" s="3"/>
      <c r="C100" s="248"/>
      <c r="D100" s="56">
        <f t="shared" si="3"/>
        <v>12997</v>
      </c>
      <c r="E100" s="269">
        <v>95</v>
      </c>
      <c r="F100" s="49">
        <v>90</v>
      </c>
      <c r="G100" s="49">
        <v>12</v>
      </c>
      <c r="H100" s="269">
        <v>124</v>
      </c>
      <c r="I100" s="269">
        <v>0</v>
      </c>
      <c r="J100" s="269">
        <v>29</v>
      </c>
      <c r="K100" s="269">
        <v>85</v>
      </c>
      <c r="L100" s="269">
        <v>0</v>
      </c>
      <c r="M100" s="269">
        <v>0</v>
      </c>
      <c r="N100" s="269">
        <v>64</v>
      </c>
      <c r="O100" s="269">
        <v>73</v>
      </c>
      <c r="P100" s="269">
        <v>96</v>
      </c>
      <c r="Q100" s="269">
        <v>114</v>
      </c>
      <c r="R100" s="49">
        <v>87</v>
      </c>
      <c r="S100" s="49">
        <v>8</v>
      </c>
      <c r="T100" s="269">
        <v>0</v>
      </c>
      <c r="U100" s="269">
        <v>71</v>
      </c>
      <c r="V100" s="269">
        <v>83</v>
      </c>
      <c r="W100" s="269">
        <v>135</v>
      </c>
      <c r="X100" s="269">
        <v>66</v>
      </c>
      <c r="Y100" s="269">
        <v>0</v>
      </c>
      <c r="Z100" s="269">
        <v>131</v>
      </c>
      <c r="AA100" s="269">
        <v>63</v>
      </c>
      <c r="AB100" s="269">
        <v>112</v>
      </c>
      <c r="AC100" s="269">
        <v>57</v>
      </c>
      <c r="AD100" s="269">
        <v>100</v>
      </c>
      <c r="AE100" s="269">
        <v>77</v>
      </c>
      <c r="AF100" s="49">
        <v>8</v>
      </c>
      <c r="AG100" s="269">
        <v>30</v>
      </c>
      <c r="AH100" s="49">
        <v>86</v>
      </c>
      <c r="AI100" s="269">
        <v>123</v>
      </c>
      <c r="AJ100" s="269">
        <v>0</v>
      </c>
      <c r="AK100" s="269">
        <v>0</v>
      </c>
      <c r="AL100" s="49">
        <v>20</v>
      </c>
      <c r="AM100" s="269">
        <v>76</v>
      </c>
      <c r="AN100" s="269">
        <v>127</v>
      </c>
      <c r="AO100" s="269">
        <v>131</v>
      </c>
      <c r="AP100" s="269">
        <v>127</v>
      </c>
      <c r="AQ100" s="269">
        <v>124</v>
      </c>
      <c r="AR100" s="269">
        <v>116</v>
      </c>
      <c r="AS100" s="269">
        <v>99</v>
      </c>
      <c r="AT100" s="269">
        <v>116</v>
      </c>
      <c r="AU100" s="269">
        <v>74</v>
      </c>
      <c r="AV100" s="269">
        <v>127</v>
      </c>
      <c r="AW100" s="269">
        <v>0</v>
      </c>
      <c r="AX100" s="269">
        <v>123</v>
      </c>
      <c r="AY100" s="269">
        <v>0</v>
      </c>
      <c r="AZ100" s="269">
        <v>124</v>
      </c>
      <c r="BA100" s="269">
        <v>0</v>
      </c>
      <c r="BB100" s="269">
        <v>61</v>
      </c>
      <c r="BC100" s="269">
        <v>110</v>
      </c>
      <c r="BD100" s="269">
        <v>45</v>
      </c>
      <c r="BE100" s="269">
        <v>129</v>
      </c>
      <c r="BF100" s="269">
        <v>97</v>
      </c>
      <c r="BG100" s="269">
        <v>63</v>
      </c>
      <c r="BH100" s="269">
        <v>0</v>
      </c>
      <c r="BI100" s="269">
        <v>115</v>
      </c>
      <c r="BJ100" s="49">
        <v>89</v>
      </c>
      <c r="BK100" s="269">
        <v>126</v>
      </c>
      <c r="BL100" s="49">
        <v>0</v>
      </c>
      <c r="BM100" s="269">
        <v>130</v>
      </c>
      <c r="BN100" s="269">
        <v>123</v>
      </c>
      <c r="BO100" s="269">
        <v>90</v>
      </c>
      <c r="BP100" s="269">
        <v>0</v>
      </c>
      <c r="BQ100" s="269">
        <v>0</v>
      </c>
      <c r="BR100" s="49">
        <v>0</v>
      </c>
      <c r="BS100" s="269">
        <v>41</v>
      </c>
      <c r="BT100" s="269">
        <v>136</v>
      </c>
      <c r="BU100" s="269">
        <v>135</v>
      </c>
      <c r="BV100" s="269">
        <v>0</v>
      </c>
      <c r="BW100" s="269">
        <v>135</v>
      </c>
      <c r="BX100" s="49">
        <v>0</v>
      </c>
      <c r="BY100" s="269">
        <v>0</v>
      </c>
      <c r="BZ100" s="269">
        <v>0</v>
      </c>
      <c r="CA100" s="269">
        <v>78</v>
      </c>
      <c r="CB100" s="49">
        <v>0</v>
      </c>
      <c r="CC100" s="269">
        <v>0</v>
      </c>
      <c r="CD100" s="269">
        <v>0</v>
      </c>
      <c r="CE100" s="269">
        <v>0</v>
      </c>
      <c r="CF100" s="269">
        <v>111</v>
      </c>
      <c r="CG100" s="269">
        <v>120</v>
      </c>
      <c r="CH100" s="269">
        <v>102</v>
      </c>
      <c r="CI100" s="269">
        <v>48</v>
      </c>
      <c r="CJ100" s="269">
        <v>113</v>
      </c>
      <c r="CK100" s="269">
        <v>35</v>
      </c>
      <c r="CL100" s="269">
        <v>0</v>
      </c>
      <c r="CM100" s="269">
        <v>76</v>
      </c>
      <c r="CN100" s="269">
        <v>0</v>
      </c>
      <c r="CO100" s="269">
        <v>88</v>
      </c>
      <c r="CP100" s="269">
        <v>92</v>
      </c>
      <c r="CQ100" s="269">
        <v>57</v>
      </c>
      <c r="CR100" s="269">
        <v>30</v>
      </c>
      <c r="CS100" s="49">
        <v>0</v>
      </c>
      <c r="CT100" s="269">
        <v>0</v>
      </c>
      <c r="CU100" s="269">
        <v>0</v>
      </c>
      <c r="CV100" s="269">
        <v>0</v>
      </c>
      <c r="CW100" s="269">
        <v>0</v>
      </c>
      <c r="CX100" s="269">
        <v>42</v>
      </c>
      <c r="CY100" s="269">
        <v>43</v>
      </c>
      <c r="CZ100" s="269">
        <v>130</v>
      </c>
      <c r="DA100" s="269">
        <v>73</v>
      </c>
      <c r="DB100" s="269">
        <v>90</v>
      </c>
      <c r="DC100" s="269">
        <v>129</v>
      </c>
      <c r="DD100" s="269">
        <v>114</v>
      </c>
      <c r="DE100" s="269">
        <v>128</v>
      </c>
      <c r="DF100" s="269">
        <v>72</v>
      </c>
      <c r="DG100" s="269">
        <v>65</v>
      </c>
      <c r="DH100" s="269">
        <v>88</v>
      </c>
      <c r="DI100" s="49">
        <v>0</v>
      </c>
      <c r="DJ100" s="269">
        <v>39</v>
      </c>
      <c r="DK100" s="269">
        <v>134</v>
      </c>
      <c r="DL100" s="269">
        <v>0</v>
      </c>
      <c r="DM100" s="269">
        <v>121</v>
      </c>
      <c r="DN100" s="49">
        <v>4</v>
      </c>
      <c r="DO100" s="269">
        <v>0</v>
      </c>
      <c r="DP100" s="269">
        <v>0</v>
      </c>
      <c r="DQ100" s="269">
        <v>97</v>
      </c>
      <c r="DR100" s="269">
        <v>0</v>
      </c>
      <c r="DS100" s="269">
        <v>0</v>
      </c>
      <c r="DT100" s="269">
        <v>93</v>
      </c>
      <c r="DU100" s="269">
        <v>103</v>
      </c>
      <c r="DV100" s="269">
        <v>84</v>
      </c>
      <c r="DW100" s="303">
        <v>42</v>
      </c>
      <c r="DX100" s="269">
        <v>69</v>
      </c>
      <c r="DY100" s="269">
        <v>134</v>
      </c>
      <c r="DZ100" s="269">
        <v>108</v>
      </c>
      <c r="EA100" s="269">
        <v>76</v>
      </c>
      <c r="EB100" s="269">
        <v>83</v>
      </c>
      <c r="EC100" s="269">
        <v>0</v>
      </c>
      <c r="ED100" s="269">
        <v>65</v>
      </c>
      <c r="EE100" s="269">
        <v>99</v>
      </c>
      <c r="EF100" s="269">
        <v>0</v>
      </c>
      <c r="EG100" s="269">
        <v>87</v>
      </c>
      <c r="EH100" s="269">
        <v>107</v>
      </c>
      <c r="EI100" s="49">
        <v>0</v>
      </c>
      <c r="EJ100" s="269">
        <v>67</v>
      </c>
      <c r="EK100" s="269">
        <v>113</v>
      </c>
      <c r="EL100" s="269">
        <v>0</v>
      </c>
      <c r="EM100" s="269">
        <v>24</v>
      </c>
      <c r="EN100" s="269">
        <v>126</v>
      </c>
      <c r="EO100" s="269">
        <v>106</v>
      </c>
      <c r="EP100" s="269">
        <v>121</v>
      </c>
      <c r="EQ100" s="49">
        <v>0</v>
      </c>
      <c r="ER100" s="269">
        <v>75</v>
      </c>
      <c r="ES100" s="269">
        <v>48</v>
      </c>
      <c r="ET100" s="269">
        <v>0</v>
      </c>
      <c r="EU100" s="269">
        <v>83</v>
      </c>
      <c r="EV100" s="269">
        <v>109</v>
      </c>
      <c r="EW100" s="269">
        <v>0</v>
      </c>
      <c r="EX100" s="269">
        <v>101</v>
      </c>
      <c r="EY100" s="269">
        <v>115</v>
      </c>
      <c r="EZ100" s="269">
        <v>0</v>
      </c>
      <c r="FA100" s="269">
        <v>130</v>
      </c>
      <c r="FB100" s="269">
        <v>96</v>
      </c>
      <c r="FC100" s="269">
        <v>25</v>
      </c>
      <c r="FD100" s="269">
        <v>93</v>
      </c>
      <c r="FE100" s="269">
        <v>74</v>
      </c>
      <c r="FF100" s="269">
        <v>40</v>
      </c>
      <c r="FG100" s="269">
        <v>108</v>
      </c>
      <c r="FH100" s="269">
        <v>0</v>
      </c>
      <c r="FI100" s="269">
        <v>0</v>
      </c>
      <c r="FJ100" s="269">
        <v>114</v>
      </c>
      <c r="FK100" s="269">
        <v>95</v>
      </c>
      <c r="FL100" s="269">
        <v>125</v>
      </c>
      <c r="FM100" s="269">
        <v>128</v>
      </c>
      <c r="FN100" s="269">
        <v>116</v>
      </c>
      <c r="FO100" s="269">
        <v>114</v>
      </c>
      <c r="FP100" s="269">
        <v>118</v>
      </c>
      <c r="FQ100" s="269">
        <v>135</v>
      </c>
      <c r="FR100" s="269">
        <v>123</v>
      </c>
      <c r="FS100" s="49">
        <v>0</v>
      </c>
      <c r="FT100" s="269">
        <v>65</v>
      </c>
      <c r="FU100" s="269">
        <v>63</v>
      </c>
      <c r="FV100" s="269">
        <v>113</v>
      </c>
      <c r="FW100" s="269">
        <v>54</v>
      </c>
      <c r="FX100" s="269">
        <v>127</v>
      </c>
      <c r="FY100" s="269">
        <v>87</v>
      </c>
      <c r="FZ100" s="269">
        <v>133</v>
      </c>
      <c r="GA100" s="269">
        <v>0</v>
      </c>
      <c r="GB100" s="269">
        <v>115</v>
      </c>
      <c r="GC100" s="49">
        <v>0</v>
      </c>
      <c r="GD100" s="49">
        <v>0</v>
      </c>
      <c r="GE100" s="269">
        <v>118</v>
      </c>
      <c r="GF100" s="269">
        <v>0</v>
      </c>
      <c r="GG100" s="269">
        <v>82</v>
      </c>
      <c r="GH100" s="269">
        <v>135</v>
      </c>
      <c r="GI100" s="269">
        <v>79</v>
      </c>
      <c r="GJ100" s="269">
        <v>0</v>
      </c>
      <c r="GK100" s="269">
        <v>54</v>
      </c>
      <c r="GL100" s="269">
        <v>106</v>
      </c>
      <c r="GM100" s="269">
        <v>134</v>
      </c>
      <c r="GN100" s="269">
        <v>46</v>
      </c>
      <c r="GO100" s="269">
        <v>73</v>
      </c>
      <c r="GP100" s="269">
        <v>119</v>
      </c>
      <c r="GQ100" s="303">
        <v>75</v>
      </c>
    </row>
    <row r="101" spans="1:199" ht="15.75">
      <c r="A101" s="276" t="s">
        <v>3623</v>
      </c>
      <c r="B101" s="61"/>
      <c r="C101" s="248"/>
      <c r="D101" s="56">
        <f t="shared" si="3"/>
        <v>8928</v>
      </c>
      <c r="E101" s="269">
        <v>62</v>
      </c>
      <c r="F101" s="269">
        <v>0</v>
      </c>
      <c r="G101" s="49">
        <v>9</v>
      </c>
      <c r="H101" s="269">
        <v>51</v>
      </c>
      <c r="I101" s="269">
        <v>126</v>
      </c>
      <c r="J101" s="269">
        <v>0</v>
      </c>
      <c r="K101" s="269">
        <v>0</v>
      </c>
      <c r="L101" s="269">
        <v>0</v>
      </c>
      <c r="M101" s="269">
        <v>0</v>
      </c>
      <c r="N101" s="269">
        <v>118</v>
      </c>
      <c r="O101" s="269">
        <v>100</v>
      </c>
      <c r="P101" s="269">
        <v>20</v>
      </c>
      <c r="Q101" s="269">
        <v>0</v>
      </c>
      <c r="R101" s="269">
        <v>72</v>
      </c>
      <c r="S101" s="269">
        <v>109</v>
      </c>
      <c r="T101" s="269">
        <v>136</v>
      </c>
      <c r="U101" s="269">
        <v>41</v>
      </c>
      <c r="V101" s="49">
        <v>0</v>
      </c>
      <c r="W101" s="269">
        <v>116</v>
      </c>
      <c r="X101" s="269">
        <v>33</v>
      </c>
      <c r="Y101" s="269">
        <v>0</v>
      </c>
      <c r="Z101" s="269">
        <v>76</v>
      </c>
      <c r="AA101" s="49">
        <v>0</v>
      </c>
      <c r="AB101" s="269">
        <v>0</v>
      </c>
      <c r="AC101" s="269">
        <v>61</v>
      </c>
      <c r="AD101" s="49">
        <v>18</v>
      </c>
      <c r="AE101" s="269">
        <v>37</v>
      </c>
      <c r="AF101" s="269">
        <v>30</v>
      </c>
      <c r="AG101" s="269">
        <v>52</v>
      </c>
      <c r="AH101" s="49">
        <v>0</v>
      </c>
      <c r="AI101" s="49">
        <v>15</v>
      </c>
      <c r="AJ101" s="269">
        <v>0</v>
      </c>
      <c r="AK101" s="269">
        <v>0</v>
      </c>
      <c r="AL101" s="49">
        <v>15</v>
      </c>
      <c r="AM101" s="269">
        <v>46</v>
      </c>
      <c r="AN101" s="269">
        <v>108</v>
      </c>
      <c r="AO101" s="269">
        <v>0</v>
      </c>
      <c r="AP101" s="269">
        <v>0</v>
      </c>
      <c r="AQ101" s="269">
        <v>136</v>
      </c>
      <c r="AR101" s="269">
        <v>127</v>
      </c>
      <c r="AS101" s="269">
        <v>27</v>
      </c>
      <c r="AT101" s="269">
        <v>121</v>
      </c>
      <c r="AU101" s="269">
        <v>0</v>
      </c>
      <c r="AV101" s="269">
        <v>125</v>
      </c>
      <c r="AW101" s="269">
        <v>0</v>
      </c>
      <c r="AX101" s="269">
        <v>127</v>
      </c>
      <c r="AY101" s="269">
        <v>0</v>
      </c>
      <c r="AZ101" s="269">
        <v>44</v>
      </c>
      <c r="BA101" s="269">
        <v>0</v>
      </c>
      <c r="BB101" s="269">
        <v>110</v>
      </c>
      <c r="BC101" s="269">
        <v>0</v>
      </c>
      <c r="BD101" s="269">
        <v>42</v>
      </c>
      <c r="BE101" s="269">
        <v>97</v>
      </c>
      <c r="BF101" s="269">
        <v>34</v>
      </c>
      <c r="BG101" s="49">
        <v>18</v>
      </c>
      <c r="BH101" s="269">
        <v>0</v>
      </c>
      <c r="BI101" s="269">
        <v>0</v>
      </c>
      <c r="BJ101" s="269">
        <v>0</v>
      </c>
      <c r="BK101" s="269">
        <v>21</v>
      </c>
      <c r="BL101" s="269">
        <v>75</v>
      </c>
      <c r="BM101" s="269">
        <v>124</v>
      </c>
      <c r="BN101" s="269">
        <v>67</v>
      </c>
      <c r="BO101" s="49">
        <v>16</v>
      </c>
      <c r="BP101" s="269">
        <v>0</v>
      </c>
      <c r="BQ101" s="269">
        <v>0</v>
      </c>
      <c r="BR101" s="49">
        <v>0</v>
      </c>
      <c r="BS101" s="49">
        <v>16</v>
      </c>
      <c r="BT101" s="269">
        <v>88</v>
      </c>
      <c r="BU101" s="269">
        <v>0</v>
      </c>
      <c r="BV101" s="269">
        <v>0</v>
      </c>
      <c r="BW101" s="269">
        <v>103</v>
      </c>
      <c r="BX101" s="49">
        <v>0</v>
      </c>
      <c r="BY101" s="269">
        <v>0</v>
      </c>
      <c r="BZ101" s="269">
        <v>0</v>
      </c>
      <c r="CA101" s="269">
        <v>118</v>
      </c>
      <c r="CB101" s="269">
        <v>130</v>
      </c>
      <c r="CC101" s="269">
        <v>0</v>
      </c>
      <c r="CD101" s="269">
        <v>0</v>
      </c>
      <c r="CE101" s="269">
        <v>0</v>
      </c>
      <c r="CF101" s="269">
        <v>59</v>
      </c>
      <c r="CG101" s="269">
        <v>124</v>
      </c>
      <c r="CH101" s="269">
        <v>0</v>
      </c>
      <c r="CI101" s="269">
        <v>35</v>
      </c>
      <c r="CJ101" s="269">
        <v>104</v>
      </c>
      <c r="CK101" s="49">
        <v>9</v>
      </c>
      <c r="CL101" s="269">
        <v>0</v>
      </c>
      <c r="CM101" s="269">
        <v>0</v>
      </c>
      <c r="CN101" s="269">
        <v>0</v>
      </c>
      <c r="CO101" s="269">
        <v>117</v>
      </c>
      <c r="CP101" s="269">
        <v>114</v>
      </c>
      <c r="CQ101" s="269">
        <v>83</v>
      </c>
      <c r="CR101" s="269">
        <v>59</v>
      </c>
      <c r="CS101" s="269">
        <v>84</v>
      </c>
      <c r="CT101" s="269">
        <v>0</v>
      </c>
      <c r="CU101" s="269">
        <v>0</v>
      </c>
      <c r="CV101" s="269">
        <v>0</v>
      </c>
      <c r="CW101" s="269">
        <v>0</v>
      </c>
      <c r="CX101" s="269">
        <v>65</v>
      </c>
      <c r="CY101" s="49">
        <v>0</v>
      </c>
      <c r="CZ101" s="49">
        <v>3</v>
      </c>
      <c r="DA101" s="269">
        <v>49</v>
      </c>
      <c r="DB101" s="269">
        <v>66</v>
      </c>
      <c r="DC101" s="269">
        <v>30</v>
      </c>
      <c r="DD101" s="49">
        <v>0</v>
      </c>
      <c r="DE101" s="269">
        <v>75</v>
      </c>
      <c r="DF101" s="269">
        <v>47</v>
      </c>
      <c r="DG101" s="269">
        <v>67</v>
      </c>
      <c r="DH101" s="269">
        <v>69</v>
      </c>
      <c r="DI101" s="49">
        <v>0</v>
      </c>
      <c r="DJ101" s="269">
        <v>60</v>
      </c>
      <c r="DK101" s="49">
        <v>6</v>
      </c>
      <c r="DL101" s="49">
        <v>0</v>
      </c>
      <c r="DM101" s="269">
        <v>114</v>
      </c>
      <c r="DN101" s="49">
        <v>11</v>
      </c>
      <c r="DO101" s="269">
        <v>126</v>
      </c>
      <c r="DP101" s="269">
        <v>0</v>
      </c>
      <c r="DQ101" s="269">
        <v>23</v>
      </c>
      <c r="DR101" s="269">
        <v>0</v>
      </c>
      <c r="DS101" s="269">
        <v>0</v>
      </c>
      <c r="DT101" s="269">
        <v>0</v>
      </c>
      <c r="DU101" s="49">
        <v>0</v>
      </c>
      <c r="DV101" s="269">
        <v>0</v>
      </c>
      <c r="DW101" s="303">
        <v>129</v>
      </c>
      <c r="DX101" s="269">
        <v>48</v>
      </c>
      <c r="DY101" s="269">
        <v>27</v>
      </c>
      <c r="DZ101" s="269">
        <v>65</v>
      </c>
      <c r="EA101" s="269">
        <v>44</v>
      </c>
      <c r="EB101" s="269">
        <v>52</v>
      </c>
      <c r="EC101" s="269">
        <v>0</v>
      </c>
      <c r="ED101" s="269">
        <v>80</v>
      </c>
      <c r="EE101" s="269">
        <v>115</v>
      </c>
      <c r="EF101" s="269">
        <v>0</v>
      </c>
      <c r="EG101" s="269">
        <v>41</v>
      </c>
      <c r="EH101" s="269">
        <v>112</v>
      </c>
      <c r="EI101" s="49">
        <v>0</v>
      </c>
      <c r="EJ101" s="269">
        <v>54</v>
      </c>
      <c r="EK101" s="269">
        <v>48</v>
      </c>
      <c r="EL101" s="269">
        <v>0</v>
      </c>
      <c r="EM101" s="269">
        <v>38</v>
      </c>
      <c r="EN101" s="269">
        <v>112</v>
      </c>
      <c r="EO101" s="269">
        <v>131</v>
      </c>
      <c r="EP101" s="269">
        <v>131</v>
      </c>
      <c r="EQ101" s="49">
        <v>0</v>
      </c>
      <c r="ER101" s="269">
        <v>109</v>
      </c>
      <c r="ES101" s="269">
        <v>73</v>
      </c>
      <c r="ET101" s="269">
        <v>132</v>
      </c>
      <c r="EU101" s="269">
        <v>50</v>
      </c>
      <c r="EV101" s="269">
        <v>0</v>
      </c>
      <c r="EW101" s="269">
        <v>0</v>
      </c>
      <c r="EX101" s="49">
        <v>0</v>
      </c>
      <c r="EY101" s="49">
        <v>0</v>
      </c>
      <c r="EZ101" s="269">
        <v>0</v>
      </c>
      <c r="FA101" s="269">
        <v>105</v>
      </c>
      <c r="FB101" s="269">
        <v>0</v>
      </c>
      <c r="FC101" s="269">
        <v>112</v>
      </c>
      <c r="FD101" s="269">
        <v>129</v>
      </c>
      <c r="FE101" s="269">
        <v>119</v>
      </c>
      <c r="FF101" s="269">
        <v>32</v>
      </c>
      <c r="FG101" s="269">
        <v>126</v>
      </c>
      <c r="FH101" s="269">
        <v>56</v>
      </c>
      <c r="FI101" s="269">
        <v>0</v>
      </c>
      <c r="FJ101" s="269">
        <v>104</v>
      </c>
      <c r="FK101" s="269">
        <v>56</v>
      </c>
      <c r="FL101" s="269">
        <v>104</v>
      </c>
      <c r="FM101" s="269">
        <v>130</v>
      </c>
      <c r="FN101" s="49">
        <v>0</v>
      </c>
      <c r="FO101" s="269">
        <v>118</v>
      </c>
      <c r="FP101" s="269">
        <v>24</v>
      </c>
      <c r="FQ101" s="269">
        <v>51</v>
      </c>
      <c r="FR101" s="269">
        <v>39</v>
      </c>
      <c r="FS101" s="269">
        <v>105</v>
      </c>
      <c r="FT101" s="269">
        <v>114</v>
      </c>
      <c r="FU101" s="269">
        <v>106</v>
      </c>
      <c r="FV101" s="269">
        <v>0</v>
      </c>
      <c r="FW101" s="269">
        <v>0</v>
      </c>
      <c r="FX101" s="269">
        <v>108</v>
      </c>
      <c r="FY101" s="269">
        <v>33</v>
      </c>
      <c r="FZ101" s="269">
        <v>26</v>
      </c>
      <c r="GA101" s="269">
        <v>0</v>
      </c>
      <c r="GB101" s="269">
        <v>0</v>
      </c>
      <c r="GC101" s="49">
        <v>0</v>
      </c>
      <c r="GD101" s="269">
        <v>40</v>
      </c>
      <c r="GE101" s="269">
        <v>48</v>
      </c>
      <c r="GF101" s="269">
        <v>0</v>
      </c>
      <c r="GG101" s="269">
        <v>116</v>
      </c>
      <c r="GH101" s="269">
        <v>118</v>
      </c>
      <c r="GI101" s="49">
        <v>0</v>
      </c>
      <c r="GJ101" s="269">
        <v>0</v>
      </c>
      <c r="GK101" s="269">
        <v>26</v>
      </c>
      <c r="GL101" s="269">
        <v>36</v>
      </c>
      <c r="GM101" s="269">
        <v>53</v>
      </c>
      <c r="GN101" s="269">
        <v>30</v>
      </c>
      <c r="GO101" s="269">
        <v>70</v>
      </c>
      <c r="GP101" s="269">
        <v>130</v>
      </c>
      <c r="GQ101" s="303">
        <v>57</v>
      </c>
    </row>
    <row r="102" spans="1:199" ht="15.75">
      <c r="A102" s="277" t="s">
        <v>1690</v>
      </c>
      <c r="B102" s="3"/>
      <c r="C102" s="248"/>
      <c r="D102" s="56">
        <f t="shared" si="3"/>
        <v>7795</v>
      </c>
      <c r="E102" s="269">
        <v>0</v>
      </c>
      <c r="F102" s="269">
        <v>62</v>
      </c>
      <c r="G102" s="269">
        <v>39</v>
      </c>
      <c r="H102" s="269">
        <v>108</v>
      </c>
      <c r="I102" s="269">
        <v>0</v>
      </c>
      <c r="J102" s="269">
        <v>52</v>
      </c>
      <c r="K102" s="269">
        <v>119</v>
      </c>
      <c r="L102" s="269">
        <v>0</v>
      </c>
      <c r="M102" s="269">
        <v>0</v>
      </c>
      <c r="N102" s="269">
        <v>0</v>
      </c>
      <c r="O102" s="49">
        <v>0</v>
      </c>
      <c r="P102" s="269">
        <v>74</v>
      </c>
      <c r="Q102" s="269">
        <v>0</v>
      </c>
      <c r="R102" s="49">
        <v>0</v>
      </c>
      <c r="S102" s="269">
        <v>100</v>
      </c>
      <c r="T102" s="269">
        <v>0</v>
      </c>
      <c r="U102" s="269">
        <v>74</v>
      </c>
      <c r="V102" s="49">
        <v>0</v>
      </c>
      <c r="W102" s="269">
        <v>55</v>
      </c>
      <c r="X102" s="269">
        <v>18</v>
      </c>
      <c r="Y102" s="269">
        <v>0</v>
      </c>
      <c r="Z102" s="269">
        <v>0</v>
      </c>
      <c r="AA102" s="49">
        <v>24</v>
      </c>
      <c r="AB102" s="269">
        <v>74</v>
      </c>
      <c r="AC102" s="49">
        <v>81</v>
      </c>
      <c r="AD102" s="269">
        <v>46</v>
      </c>
      <c r="AE102" s="269">
        <v>97</v>
      </c>
      <c r="AF102" s="49">
        <v>89</v>
      </c>
      <c r="AG102" s="269">
        <v>55</v>
      </c>
      <c r="AH102" s="269">
        <v>42</v>
      </c>
      <c r="AI102" s="269">
        <v>27</v>
      </c>
      <c r="AJ102" s="269">
        <v>0</v>
      </c>
      <c r="AK102" s="269">
        <v>0</v>
      </c>
      <c r="AL102" s="269">
        <v>104</v>
      </c>
      <c r="AM102" s="49">
        <v>86</v>
      </c>
      <c r="AN102" s="269">
        <v>64</v>
      </c>
      <c r="AO102" s="269">
        <v>95</v>
      </c>
      <c r="AP102" s="269">
        <v>0</v>
      </c>
      <c r="AQ102" s="269">
        <v>107</v>
      </c>
      <c r="AR102" s="49">
        <v>3</v>
      </c>
      <c r="AS102" s="49">
        <v>8</v>
      </c>
      <c r="AT102" s="269">
        <v>134</v>
      </c>
      <c r="AU102" s="269">
        <v>45</v>
      </c>
      <c r="AV102" s="269">
        <v>43</v>
      </c>
      <c r="AW102" s="269">
        <v>0</v>
      </c>
      <c r="AX102" s="269">
        <v>110</v>
      </c>
      <c r="AY102" s="269">
        <v>0</v>
      </c>
      <c r="AZ102" s="269">
        <v>21</v>
      </c>
      <c r="BA102" s="269">
        <v>132</v>
      </c>
      <c r="BB102" s="49">
        <v>0</v>
      </c>
      <c r="BC102" s="269">
        <v>0</v>
      </c>
      <c r="BD102" s="49">
        <v>14</v>
      </c>
      <c r="BE102" s="269">
        <v>50</v>
      </c>
      <c r="BF102" s="49">
        <v>13</v>
      </c>
      <c r="BG102" s="269">
        <v>44</v>
      </c>
      <c r="BH102" s="269">
        <v>127</v>
      </c>
      <c r="BI102" s="269">
        <v>94</v>
      </c>
      <c r="BJ102" s="269">
        <v>0</v>
      </c>
      <c r="BK102" s="269">
        <v>40</v>
      </c>
      <c r="BL102" s="269">
        <v>84</v>
      </c>
      <c r="BM102" s="269">
        <v>80</v>
      </c>
      <c r="BN102" s="49">
        <v>19</v>
      </c>
      <c r="BO102" s="269">
        <v>77</v>
      </c>
      <c r="BP102" s="269">
        <v>0</v>
      </c>
      <c r="BQ102" s="269">
        <v>129</v>
      </c>
      <c r="BR102" s="269">
        <v>57</v>
      </c>
      <c r="BS102" s="269">
        <v>30</v>
      </c>
      <c r="BT102" s="269">
        <v>52</v>
      </c>
      <c r="BU102" s="269">
        <v>0</v>
      </c>
      <c r="BV102" s="269">
        <v>0</v>
      </c>
      <c r="BW102" s="269">
        <v>25</v>
      </c>
      <c r="BX102" s="49">
        <v>0</v>
      </c>
      <c r="BY102" s="269">
        <v>0</v>
      </c>
      <c r="BZ102" s="269">
        <v>0</v>
      </c>
      <c r="CA102" s="269">
        <v>22</v>
      </c>
      <c r="CB102" s="49">
        <v>12</v>
      </c>
      <c r="CC102" s="269">
        <v>135</v>
      </c>
      <c r="CD102" s="269">
        <v>0</v>
      </c>
      <c r="CE102" s="269">
        <v>0</v>
      </c>
      <c r="CF102" s="49">
        <v>4</v>
      </c>
      <c r="CG102" s="269">
        <v>48</v>
      </c>
      <c r="CH102" s="269">
        <v>121</v>
      </c>
      <c r="CI102" s="269">
        <v>43</v>
      </c>
      <c r="CJ102" s="269">
        <v>126</v>
      </c>
      <c r="CK102" s="269">
        <v>40</v>
      </c>
      <c r="CL102" s="269">
        <v>130</v>
      </c>
      <c r="CM102" s="269">
        <v>109</v>
      </c>
      <c r="CN102" s="269">
        <v>0</v>
      </c>
      <c r="CO102" s="269">
        <v>107</v>
      </c>
      <c r="CP102" s="269">
        <v>48</v>
      </c>
      <c r="CQ102" s="269">
        <v>0</v>
      </c>
      <c r="CR102" s="269">
        <v>129</v>
      </c>
      <c r="CS102" s="49">
        <v>0</v>
      </c>
      <c r="CT102" s="269">
        <v>122</v>
      </c>
      <c r="CU102" s="269">
        <v>132</v>
      </c>
      <c r="CV102" s="269">
        <v>0</v>
      </c>
      <c r="CW102" s="269">
        <v>0</v>
      </c>
      <c r="CX102" s="269">
        <v>43</v>
      </c>
      <c r="CY102" s="269">
        <v>68</v>
      </c>
      <c r="CZ102" s="49">
        <v>4</v>
      </c>
      <c r="DA102" s="269">
        <v>61</v>
      </c>
      <c r="DB102" s="269">
        <v>34</v>
      </c>
      <c r="DC102" s="49">
        <v>15</v>
      </c>
      <c r="DD102" s="49">
        <v>0</v>
      </c>
      <c r="DE102" s="269">
        <v>120</v>
      </c>
      <c r="DF102" s="269">
        <v>28</v>
      </c>
      <c r="DG102" s="269">
        <v>75</v>
      </c>
      <c r="DH102" s="269">
        <v>35</v>
      </c>
      <c r="DI102" s="49">
        <v>0</v>
      </c>
      <c r="DJ102" s="269">
        <v>105</v>
      </c>
      <c r="DK102" s="49">
        <v>4</v>
      </c>
      <c r="DL102" s="49">
        <v>0</v>
      </c>
      <c r="DM102" s="49">
        <v>0</v>
      </c>
      <c r="DN102" s="269">
        <v>60</v>
      </c>
      <c r="DO102" s="269">
        <v>125</v>
      </c>
      <c r="DP102" s="269">
        <v>0</v>
      </c>
      <c r="DQ102" s="269">
        <v>58</v>
      </c>
      <c r="DR102" s="269">
        <v>121</v>
      </c>
      <c r="DS102" s="269">
        <v>0</v>
      </c>
      <c r="DT102" s="269">
        <v>0</v>
      </c>
      <c r="DU102" s="269">
        <v>0</v>
      </c>
      <c r="DV102" s="269">
        <v>0</v>
      </c>
      <c r="DW102" s="303">
        <v>38</v>
      </c>
      <c r="DX102" s="269">
        <v>116</v>
      </c>
      <c r="DY102" s="269">
        <v>30</v>
      </c>
      <c r="DZ102" s="269">
        <v>103</v>
      </c>
      <c r="EA102" s="269">
        <v>32</v>
      </c>
      <c r="EB102" s="269">
        <v>65</v>
      </c>
      <c r="EC102" s="269">
        <v>0</v>
      </c>
      <c r="ED102" s="269">
        <v>118</v>
      </c>
      <c r="EE102" s="269">
        <v>118</v>
      </c>
      <c r="EF102" s="269">
        <v>0</v>
      </c>
      <c r="EG102" s="269">
        <v>46</v>
      </c>
      <c r="EH102" s="269">
        <v>99</v>
      </c>
      <c r="EI102" s="49">
        <v>0</v>
      </c>
      <c r="EJ102" s="269">
        <v>132</v>
      </c>
      <c r="EK102" s="49">
        <v>18</v>
      </c>
      <c r="EL102" s="269">
        <v>0</v>
      </c>
      <c r="EM102" s="269">
        <v>50</v>
      </c>
      <c r="EN102" s="49">
        <v>14</v>
      </c>
      <c r="EO102" s="269">
        <v>0</v>
      </c>
      <c r="EP102" s="269">
        <v>0</v>
      </c>
      <c r="EQ102" s="49">
        <v>0</v>
      </c>
      <c r="ER102" s="49">
        <v>12</v>
      </c>
      <c r="ES102" s="49">
        <v>7</v>
      </c>
      <c r="ET102" s="269">
        <v>0</v>
      </c>
      <c r="EU102" s="269">
        <v>93</v>
      </c>
      <c r="EV102" s="269">
        <v>0</v>
      </c>
      <c r="EW102" s="269">
        <v>0</v>
      </c>
      <c r="EX102" s="49">
        <v>0</v>
      </c>
      <c r="EY102" s="269">
        <v>56</v>
      </c>
      <c r="EZ102" s="269">
        <v>124</v>
      </c>
      <c r="FA102" s="269">
        <v>32</v>
      </c>
      <c r="FB102" s="269">
        <v>0</v>
      </c>
      <c r="FC102" s="269">
        <v>21</v>
      </c>
      <c r="FD102" s="269">
        <v>135</v>
      </c>
      <c r="FE102" s="49">
        <v>0</v>
      </c>
      <c r="FF102" s="269">
        <v>67</v>
      </c>
      <c r="FG102" s="269">
        <v>53</v>
      </c>
      <c r="FH102" s="49">
        <v>0</v>
      </c>
      <c r="FI102" s="269">
        <v>0</v>
      </c>
      <c r="FJ102" s="269">
        <v>28</v>
      </c>
      <c r="FK102" s="49">
        <v>0</v>
      </c>
      <c r="FL102" s="269">
        <v>0</v>
      </c>
      <c r="FM102" s="269">
        <v>0</v>
      </c>
      <c r="FN102" s="49">
        <v>0</v>
      </c>
      <c r="FO102" s="49">
        <v>0</v>
      </c>
      <c r="FP102" s="49">
        <v>0</v>
      </c>
      <c r="FQ102" s="269">
        <v>46</v>
      </c>
      <c r="FR102" s="269">
        <v>25</v>
      </c>
      <c r="FS102" s="269">
        <v>123</v>
      </c>
      <c r="FT102" s="49">
        <v>2</v>
      </c>
      <c r="FU102" s="49">
        <v>0</v>
      </c>
      <c r="FV102" s="269">
        <v>88</v>
      </c>
      <c r="FW102" s="269">
        <v>69</v>
      </c>
      <c r="FX102" s="269">
        <v>0</v>
      </c>
      <c r="FY102" s="49">
        <v>4</v>
      </c>
      <c r="FZ102" s="269">
        <v>54</v>
      </c>
      <c r="GA102" s="269">
        <v>0</v>
      </c>
      <c r="GB102" s="269">
        <v>0</v>
      </c>
      <c r="GC102" s="269">
        <v>124</v>
      </c>
      <c r="GD102" s="49">
        <v>0</v>
      </c>
      <c r="GE102" s="269">
        <v>43</v>
      </c>
      <c r="GF102" s="269">
        <v>0</v>
      </c>
      <c r="GG102" s="49">
        <v>0</v>
      </c>
      <c r="GH102" s="269">
        <v>53</v>
      </c>
      <c r="GI102" s="49">
        <v>0</v>
      </c>
      <c r="GJ102" s="269">
        <v>0</v>
      </c>
      <c r="GK102" s="49">
        <v>0</v>
      </c>
      <c r="GL102" s="269">
        <v>50</v>
      </c>
      <c r="GM102" s="49">
        <v>14</v>
      </c>
      <c r="GN102" s="269">
        <v>44</v>
      </c>
      <c r="GO102" s="49">
        <v>7</v>
      </c>
      <c r="GP102" s="49">
        <v>1</v>
      </c>
      <c r="GQ102" s="303">
        <v>34</v>
      </c>
    </row>
    <row r="103" spans="1:199" ht="15.75">
      <c r="A103" s="106" t="s">
        <v>654</v>
      </c>
      <c r="B103" s="3"/>
      <c r="C103" s="248"/>
      <c r="D103" s="56">
        <f t="shared" si="3"/>
        <v>11194</v>
      </c>
      <c r="E103" s="269">
        <v>73</v>
      </c>
      <c r="F103" s="269">
        <v>117</v>
      </c>
      <c r="G103" s="269">
        <v>135</v>
      </c>
      <c r="H103" s="269">
        <v>113</v>
      </c>
      <c r="I103" s="269">
        <v>0</v>
      </c>
      <c r="J103" s="269">
        <v>70</v>
      </c>
      <c r="K103" s="269">
        <v>70</v>
      </c>
      <c r="L103" s="269">
        <v>0</v>
      </c>
      <c r="M103" s="269">
        <v>112</v>
      </c>
      <c r="N103" s="269">
        <v>0</v>
      </c>
      <c r="O103" s="269">
        <v>47</v>
      </c>
      <c r="P103" s="269">
        <v>128</v>
      </c>
      <c r="Q103" s="269">
        <v>0</v>
      </c>
      <c r="R103" s="269">
        <v>53</v>
      </c>
      <c r="S103" s="269">
        <v>47</v>
      </c>
      <c r="T103" s="269">
        <v>0</v>
      </c>
      <c r="U103" s="269">
        <v>118</v>
      </c>
      <c r="V103" s="49">
        <v>0</v>
      </c>
      <c r="W103" s="269">
        <v>83</v>
      </c>
      <c r="X103" s="269">
        <v>92</v>
      </c>
      <c r="Y103" s="269">
        <v>0</v>
      </c>
      <c r="Z103" s="269">
        <v>0</v>
      </c>
      <c r="AA103" s="269">
        <v>100</v>
      </c>
      <c r="AB103" s="269">
        <v>38</v>
      </c>
      <c r="AC103" s="269">
        <v>42</v>
      </c>
      <c r="AD103" s="49">
        <v>80</v>
      </c>
      <c r="AE103" s="269">
        <v>112</v>
      </c>
      <c r="AF103" s="269">
        <v>135</v>
      </c>
      <c r="AG103" s="269">
        <v>79</v>
      </c>
      <c r="AH103" s="269">
        <v>116</v>
      </c>
      <c r="AI103" s="269">
        <v>74</v>
      </c>
      <c r="AJ103" s="269">
        <v>0</v>
      </c>
      <c r="AK103" s="49">
        <v>0</v>
      </c>
      <c r="AL103" s="269">
        <v>87</v>
      </c>
      <c r="AM103" s="269">
        <v>28</v>
      </c>
      <c r="AN103" s="269">
        <v>129</v>
      </c>
      <c r="AO103" s="269">
        <v>0</v>
      </c>
      <c r="AP103" s="269">
        <v>0</v>
      </c>
      <c r="AQ103" s="269">
        <v>71</v>
      </c>
      <c r="AR103" s="49">
        <v>12</v>
      </c>
      <c r="AS103" s="269">
        <v>112</v>
      </c>
      <c r="AT103" s="269">
        <v>0</v>
      </c>
      <c r="AU103" s="269">
        <v>85</v>
      </c>
      <c r="AV103" s="269">
        <v>133</v>
      </c>
      <c r="AW103" s="269">
        <v>0</v>
      </c>
      <c r="AX103" s="49">
        <v>91</v>
      </c>
      <c r="AY103" s="269">
        <v>0</v>
      </c>
      <c r="AZ103" s="269">
        <v>42</v>
      </c>
      <c r="BA103" s="269">
        <v>0</v>
      </c>
      <c r="BB103" s="269">
        <v>84</v>
      </c>
      <c r="BC103" s="269">
        <v>0</v>
      </c>
      <c r="BD103" s="269">
        <v>108</v>
      </c>
      <c r="BE103" s="49">
        <v>13</v>
      </c>
      <c r="BF103" s="269">
        <v>88</v>
      </c>
      <c r="BG103" s="269">
        <v>130</v>
      </c>
      <c r="BH103" s="269">
        <v>105</v>
      </c>
      <c r="BI103" s="269">
        <v>0</v>
      </c>
      <c r="BJ103" s="269">
        <v>0</v>
      </c>
      <c r="BK103" s="269">
        <v>64</v>
      </c>
      <c r="BL103" s="49">
        <v>0</v>
      </c>
      <c r="BM103" s="49">
        <v>89</v>
      </c>
      <c r="BN103" s="49">
        <v>11</v>
      </c>
      <c r="BO103" s="269">
        <v>103</v>
      </c>
      <c r="BP103" s="269">
        <v>0</v>
      </c>
      <c r="BQ103" s="269">
        <v>0</v>
      </c>
      <c r="BR103" s="49">
        <v>0</v>
      </c>
      <c r="BS103" s="269">
        <v>35</v>
      </c>
      <c r="BT103" s="269">
        <v>31</v>
      </c>
      <c r="BU103" s="269">
        <v>76</v>
      </c>
      <c r="BV103" s="269">
        <v>0</v>
      </c>
      <c r="BW103" s="269">
        <v>22</v>
      </c>
      <c r="BX103" s="269">
        <v>124</v>
      </c>
      <c r="BY103" s="269">
        <v>73</v>
      </c>
      <c r="BZ103" s="269">
        <v>0</v>
      </c>
      <c r="CA103" s="49">
        <v>19</v>
      </c>
      <c r="CB103" s="49">
        <v>0</v>
      </c>
      <c r="CC103" s="269">
        <v>0</v>
      </c>
      <c r="CD103" s="269">
        <v>0</v>
      </c>
      <c r="CE103" s="269">
        <v>0</v>
      </c>
      <c r="CF103" s="269">
        <v>72</v>
      </c>
      <c r="CG103" s="269">
        <v>104</v>
      </c>
      <c r="CH103" s="269">
        <v>0</v>
      </c>
      <c r="CI103" s="49">
        <v>0</v>
      </c>
      <c r="CJ103" s="269">
        <v>117</v>
      </c>
      <c r="CK103" s="269">
        <v>69</v>
      </c>
      <c r="CL103" s="269">
        <v>0</v>
      </c>
      <c r="CM103" s="269">
        <v>0</v>
      </c>
      <c r="CN103" s="269">
        <v>0</v>
      </c>
      <c r="CO103" s="269">
        <v>0</v>
      </c>
      <c r="CP103" s="269">
        <v>0</v>
      </c>
      <c r="CQ103" s="269">
        <v>117</v>
      </c>
      <c r="CR103" s="49">
        <v>0</v>
      </c>
      <c r="CS103" s="269">
        <v>73</v>
      </c>
      <c r="CT103" s="269">
        <v>0</v>
      </c>
      <c r="CU103" s="269">
        <v>0</v>
      </c>
      <c r="CV103" s="269">
        <v>0</v>
      </c>
      <c r="CW103" s="269">
        <v>0</v>
      </c>
      <c r="CX103" s="49">
        <v>0</v>
      </c>
      <c r="CY103" s="269">
        <v>118</v>
      </c>
      <c r="CZ103" s="269">
        <v>104</v>
      </c>
      <c r="DA103" s="49">
        <v>90</v>
      </c>
      <c r="DB103" s="269">
        <v>78</v>
      </c>
      <c r="DC103" s="269">
        <v>69</v>
      </c>
      <c r="DD103" s="269">
        <v>98</v>
      </c>
      <c r="DE103" s="269">
        <v>131</v>
      </c>
      <c r="DF103" s="269">
        <v>75</v>
      </c>
      <c r="DG103" s="269">
        <v>100</v>
      </c>
      <c r="DH103" s="49">
        <v>14</v>
      </c>
      <c r="DI103" s="49">
        <v>0</v>
      </c>
      <c r="DJ103" s="269">
        <v>0</v>
      </c>
      <c r="DK103" s="269">
        <v>136</v>
      </c>
      <c r="DL103" s="269">
        <v>116</v>
      </c>
      <c r="DM103" s="49">
        <v>0</v>
      </c>
      <c r="DN103" s="269">
        <v>37</v>
      </c>
      <c r="DO103" s="269">
        <v>0</v>
      </c>
      <c r="DP103" s="269">
        <v>0</v>
      </c>
      <c r="DQ103" s="269">
        <v>101</v>
      </c>
      <c r="DR103" s="269">
        <v>0</v>
      </c>
      <c r="DS103" s="269">
        <v>0</v>
      </c>
      <c r="DT103" s="269">
        <v>104</v>
      </c>
      <c r="DU103" s="269">
        <v>85</v>
      </c>
      <c r="DV103" s="269">
        <v>122</v>
      </c>
      <c r="DW103" s="303">
        <v>91</v>
      </c>
      <c r="DX103" s="269">
        <v>131</v>
      </c>
      <c r="DY103" s="269">
        <v>122</v>
      </c>
      <c r="DZ103" s="269">
        <v>130</v>
      </c>
      <c r="EA103" s="269">
        <v>131</v>
      </c>
      <c r="EB103" s="269">
        <v>110</v>
      </c>
      <c r="EC103" s="269">
        <v>0</v>
      </c>
      <c r="ED103" s="269">
        <v>112</v>
      </c>
      <c r="EE103" s="269">
        <v>133</v>
      </c>
      <c r="EF103" s="269">
        <v>0</v>
      </c>
      <c r="EG103" s="269">
        <v>52</v>
      </c>
      <c r="EH103" s="269">
        <v>119</v>
      </c>
      <c r="EI103" s="49">
        <v>0</v>
      </c>
      <c r="EJ103" s="269">
        <v>122</v>
      </c>
      <c r="EK103" s="269">
        <v>53</v>
      </c>
      <c r="EL103" s="269">
        <v>0</v>
      </c>
      <c r="EM103" s="269">
        <v>125</v>
      </c>
      <c r="EN103" s="269">
        <v>27</v>
      </c>
      <c r="EO103" s="269">
        <v>0</v>
      </c>
      <c r="EP103" s="269">
        <v>117</v>
      </c>
      <c r="EQ103" s="269">
        <v>116</v>
      </c>
      <c r="ER103" s="269">
        <v>62</v>
      </c>
      <c r="ES103" s="269">
        <v>61</v>
      </c>
      <c r="ET103" s="269">
        <v>90</v>
      </c>
      <c r="EU103" s="269">
        <v>119</v>
      </c>
      <c r="EV103" s="269">
        <v>0</v>
      </c>
      <c r="EW103" s="269">
        <v>0</v>
      </c>
      <c r="EX103" s="269">
        <v>123</v>
      </c>
      <c r="EY103" s="269">
        <v>124</v>
      </c>
      <c r="EZ103" s="269">
        <v>0</v>
      </c>
      <c r="FA103" s="269">
        <v>77</v>
      </c>
      <c r="FB103" s="269">
        <v>107</v>
      </c>
      <c r="FC103" s="269">
        <v>22</v>
      </c>
      <c r="FD103" s="269">
        <v>115</v>
      </c>
      <c r="FE103" s="49">
        <v>86</v>
      </c>
      <c r="FF103" s="269">
        <v>118</v>
      </c>
      <c r="FG103" s="269">
        <v>0</v>
      </c>
      <c r="FH103" s="269">
        <v>113</v>
      </c>
      <c r="FI103" s="269">
        <v>0</v>
      </c>
      <c r="FJ103" s="269">
        <v>94</v>
      </c>
      <c r="FK103" s="269">
        <v>120</v>
      </c>
      <c r="FL103" s="269">
        <v>45</v>
      </c>
      <c r="FM103" s="269">
        <v>0</v>
      </c>
      <c r="FN103" s="269">
        <v>102</v>
      </c>
      <c r="FO103" s="49">
        <v>0</v>
      </c>
      <c r="FP103" s="269">
        <v>106</v>
      </c>
      <c r="FQ103" s="269">
        <v>54</v>
      </c>
      <c r="FR103" s="269">
        <v>115</v>
      </c>
      <c r="FS103" s="269">
        <v>0</v>
      </c>
      <c r="FT103" s="49">
        <v>15</v>
      </c>
      <c r="FU103" s="269">
        <v>96</v>
      </c>
      <c r="FV103" s="269">
        <v>106</v>
      </c>
      <c r="FW103" s="269">
        <v>0</v>
      </c>
      <c r="FX103" s="269">
        <v>30</v>
      </c>
      <c r="FY103" s="269">
        <v>44</v>
      </c>
      <c r="FZ103" s="269">
        <v>135</v>
      </c>
      <c r="GA103" s="269">
        <v>0</v>
      </c>
      <c r="GB103" s="269">
        <v>0</v>
      </c>
      <c r="GC103" s="269">
        <v>0</v>
      </c>
      <c r="GD103" s="269">
        <v>49</v>
      </c>
      <c r="GE103" s="269">
        <v>56</v>
      </c>
      <c r="GF103" s="269">
        <v>0</v>
      </c>
      <c r="GG103" s="269">
        <v>78</v>
      </c>
      <c r="GH103" s="269">
        <v>113</v>
      </c>
      <c r="GI103" s="269">
        <v>84</v>
      </c>
      <c r="GJ103" s="269">
        <v>108</v>
      </c>
      <c r="GK103" s="269">
        <v>74</v>
      </c>
      <c r="GL103" s="269">
        <v>127</v>
      </c>
      <c r="GM103" s="269">
        <v>118</v>
      </c>
      <c r="GN103" s="269">
        <v>131</v>
      </c>
      <c r="GO103" s="269">
        <v>25</v>
      </c>
      <c r="GP103" s="269">
        <v>88</v>
      </c>
      <c r="GQ103" s="303">
        <v>44</v>
      </c>
    </row>
    <row r="104" spans="1:199" ht="15.75">
      <c r="A104" s="106" t="s">
        <v>653</v>
      </c>
      <c r="B104" s="3"/>
      <c r="C104" s="248"/>
      <c r="D104" s="56">
        <f t="shared" si="3"/>
        <v>9688</v>
      </c>
      <c r="E104" s="269">
        <v>90</v>
      </c>
      <c r="F104" s="269">
        <v>91</v>
      </c>
      <c r="G104" s="269">
        <v>92</v>
      </c>
      <c r="H104" s="269">
        <v>122</v>
      </c>
      <c r="I104" s="269">
        <v>0</v>
      </c>
      <c r="J104" s="269">
        <v>0</v>
      </c>
      <c r="K104" s="269">
        <v>81</v>
      </c>
      <c r="L104" s="269">
        <v>0</v>
      </c>
      <c r="M104" s="269">
        <v>77</v>
      </c>
      <c r="N104" s="269">
        <v>0</v>
      </c>
      <c r="O104" s="269">
        <v>82</v>
      </c>
      <c r="P104" s="269">
        <v>121</v>
      </c>
      <c r="Q104" s="269">
        <v>0</v>
      </c>
      <c r="R104" s="49">
        <v>0</v>
      </c>
      <c r="S104" s="269">
        <v>65</v>
      </c>
      <c r="T104" s="269">
        <v>0</v>
      </c>
      <c r="U104" s="269">
        <v>84</v>
      </c>
      <c r="V104" s="269">
        <v>29</v>
      </c>
      <c r="W104" s="269">
        <v>0</v>
      </c>
      <c r="X104" s="269">
        <v>95</v>
      </c>
      <c r="Y104" s="269">
        <v>0</v>
      </c>
      <c r="Z104" s="269">
        <v>44</v>
      </c>
      <c r="AA104" s="49">
        <v>0</v>
      </c>
      <c r="AB104" s="269">
        <v>56</v>
      </c>
      <c r="AC104" s="269">
        <v>85</v>
      </c>
      <c r="AD104" s="269">
        <v>130</v>
      </c>
      <c r="AE104" s="49">
        <v>86</v>
      </c>
      <c r="AF104" s="269">
        <v>95</v>
      </c>
      <c r="AG104" s="269">
        <v>115</v>
      </c>
      <c r="AH104" s="269">
        <v>97</v>
      </c>
      <c r="AI104" s="49">
        <v>18</v>
      </c>
      <c r="AJ104" s="269">
        <v>0</v>
      </c>
      <c r="AK104" s="49">
        <v>0</v>
      </c>
      <c r="AL104" s="269">
        <v>25</v>
      </c>
      <c r="AM104" s="269">
        <v>54</v>
      </c>
      <c r="AN104" s="49">
        <v>93</v>
      </c>
      <c r="AO104" s="269">
        <v>0</v>
      </c>
      <c r="AP104" s="269">
        <v>0</v>
      </c>
      <c r="AQ104" s="269">
        <v>57</v>
      </c>
      <c r="AR104" s="269">
        <v>93</v>
      </c>
      <c r="AS104" s="269">
        <v>133</v>
      </c>
      <c r="AT104" s="269">
        <v>0</v>
      </c>
      <c r="AU104" s="269">
        <v>75</v>
      </c>
      <c r="AV104" s="49">
        <v>0</v>
      </c>
      <c r="AW104" s="269">
        <v>0</v>
      </c>
      <c r="AX104" s="269">
        <v>0</v>
      </c>
      <c r="AY104" s="269">
        <v>0</v>
      </c>
      <c r="AZ104" s="269">
        <v>74</v>
      </c>
      <c r="BA104" s="269">
        <v>0</v>
      </c>
      <c r="BB104" s="49">
        <v>86</v>
      </c>
      <c r="BC104" s="269">
        <v>0</v>
      </c>
      <c r="BD104" s="49">
        <v>6</v>
      </c>
      <c r="BE104" s="269">
        <v>67</v>
      </c>
      <c r="BF104" s="49">
        <v>0</v>
      </c>
      <c r="BG104" s="269">
        <v>134</v>
      </c>
      <c r="BH104" s="269">
        <v>0</v>
      </c>
      <c r="BI104" s="269">
        <v>0</v>
      </c>
      <c r="BJ104" s="269">
        <v>0</v>
      </c>
      <c r="BK104" s="269">
        <v>65</v>
      </c>
      <c r="BL104" s="269">
        <v>135</v>
      </c>
      <c r="BM104" s="49">
        <v>17</v>
      </c>
      <c r="BN104" s="269">
        <v>44</v>
      </c>
      <c r="BO104" s="269">
        <v>43</v>
      </c>
      <c r="BP104" s="269">
        <v>0</v>
      </c>
      <c r="BQ104" s="269">
        <v>0</v>
      </c>
      <c r="BR104" s="269">
        <v>88</v>
      </c>
      <c r="BS104" s="269">
        <v>110</v>
      </c>
      <c r="BT104" s="269">
        <v>70</v>
      </c>
      <c r="BU104" s="269">
        <v>114</v>
      </c>
      <c r="BV104" s="269">
        <v>0</v>
      </c>
      <c r="BW104" s="269">
        <v>81</v>
      </c>
      <c r="BX104" s="269">
        <v>69</v>
      </c>
      <c r="BY104" s="269">
        <v>0</v>
      </c>
      <c r="BZ104" s="269">
        <v>0</v>
      </c>
      <c r="CA104" s="269">
        <v>58</v>
      </c>
      <c r="CB104" s="269">
        <v>74</v>
      </c>
      <c r="CC104" s="269">
        <v>102</v>
      </c>
      <c r="CD104" s="269">
        <v>0</v>
      </c>
      <c r="CE104" s="269">
        <v>0</v>
      </c>
      <c r="CF104" s="269">
        <v>103</v>
      </c>
      <c r="CG104" s="269">
        <v>80</v>
      </c>
      <c r="CH104" s="269">
        <v>79</v>
      </c>
      <c r="CI104" s="269">
        <v>120</v>
      </c>
      <c r="CJ104" s="269">
        <v>42</v>
      </c>
      <c r="CK104" s="269">
        <v>132</v>
      </c>
      <c r="CL104" s="269">
        <v>87</v>
      </c>
      <c r="CM104" s="269">
        <v>87</v>
      </c>
      <c r="CN104" s="269">
        <v>88</v>
      </c>
      <c r="CO104" s="269">
        <v>75</v>
      </c>
      <c r="CP104" s="269">
        <v>0</v>
      </c>
      <c r="CQ104" s="269">
        <v>0</v>
      </c>
      <c r="CR104" s="269">
        <v>31</v>
      </c>
      <c r="CS104" s="269">
        <v>115</v>
      </c>
      <c r="CT104" s="269">
        <v>0</v>
      </c>
      <c r="CU104" s="269">
        <v>0</v>
      </c>
      <c r="CV104" s="269">
        <v>0</v>
      </c>
      <c r="CW104" s="269">
        <v>0</v>
      </c>
      <c r="CX104" s="49">
        <v>0</v>
      </c>
      <c r="CY104" s="269">
        <v>51</v>
      </c>
      <c r="CZ104" s="269">
        <v>137</v>
      </c>
      <c r="DA104" s="269">
        <v>64</v>
      </c>
      <c r="DB104" s="269">
        <v>29</v>
      </c>
      <c r="DC104" s="269">
        <v>83</v>
      </c>
      <c r="DD104" s="269">
        <v>0</v>
      </c>
      <c r="DE104" s="49">
        <v>86</v>
      </c>
      <c r="DF104" s="49">
        <v>16</v>
      </c>
      <c r="DG104" s="269">
        <v>78</v>
      </c>
      <c r="DH104" s="269">
        <v>131</v>
      </c>
      <c r="DI104" s="49">
        <v>0</v>
      </c>
      <c r="DJ104" s="269">
        <v>118</v>
      </c>
      <c r="DK104" s="269">
        <v>40</v>
      </c>
      <c r="DL104" s="49">
        <v>0</v>
      </c>
      <c r="DM104" s="49">
        <v>0</v>
      </c>
      <c r="DN104" s="269">
        <v>98</v>
      </c>
      <c r="DO104" s="269">
        <v>0</v>
      </c>
      <c r="DP104" s="269">
        <v>0</v>
      </c>
      <c r="DQ104" s="269">
        <v>25</v>
      </c>
      <c r="DR104" s="269">
        <v>110</v>
      </c>
      <c r="DS104" s="269">
        <v>0</v>
      </c>
      <c r="DT104" s="269">
        <v>69</v>
      </c>
      <c r="DU104" s="269">
        <v>53</v>
      </c>
      <c r="DV104" s="269">
        <v>78</v>
      </c>
      <c r="DW104" s="303">
        <v>133</v>
      </c>
      <c r="DX104" s="269">
        <v>79</v>
      </c>
      <c r="DY104" s="269">
        <v>91</v>
      </c>
      <c r="DZ104" s="269">
        <v>136</v>
      </c>
      <c r="EA104" s="269">
        <v>97</v>
      </c>
      <c r="EB104" s="269">
        <v>96</v>
      </c>
      <c r="EC104" s="269">
        <v>0</v>
      </c>
      <c r="ED104" s="269">
        <v>64</v>
      </c>
      <c r="EE104" s="269">
        <v>119</v>
      </c>
      <c r="EF104" s="269">
        <v>0</v>
      </c>
      <c r="EG104" s="49">
        <v>11</v>
      </c>
      <c r="EH104" s="269">
        <v>0</v>
      </c>
      <c r="EI104" s="49">
        <v>0</v>
      </c>
      <c r="EJ104" s="269">
        <v>94</v>
      </c>
      <c r="EK104" s="269">
        <v>51</v>
      </c>
      <c r="EL104" s="269">
        <v>0</v>
      </c>
      <c r="EM104" s="49">
        <v>6</v>
      </c>
      <c r="EN104" s="49">
        <v>13</v>
      </c>
      <c r="EO104" s="269">
        <v>0</v>
      </c>
      <c r="EP104" s="269">
        <v>0</v>
      </c>
      <c r="EQ104" s="49">
        <v>0</v>
      </c>
      <c r="ER104" s="49">
        <v>10</v>
      </c>
      <c r="ES104" s="269">
        <v>66</v>
      </c>
      <c r="ET104" s="269">
        <v>98</v>
      </c>
      <c r="EU104" s="269">
        <v>0</v>
      </c>
      <c r="EV104" s="269">
        <v>0</v>
      </c>
      <c r="EW104" s="269">
        <v>0</v>
      </c>
      <c r="EX104" s="269">
        <v>56</v>
      </c>
      <c r="EY104" s="269">
        <v>71</v>
      </c>
      <c r="EZ104" s="269">
        <v>0</v>
      </c>
      <c r="FA104" s="269">
        <v>31</v>
      </c>
      <c r="FB104" s="269">
        <v>71</v>
      </c>
      <c r="FC104" s="49">
        <v>13</v>
      </c>
      <c r="FD104" s="49">
        <v>18</v>
      </c>
      <c r="FE104" s="269">
        <v>65</v>
      </c>
      <c r="FF104" s="269">
        <v>51</v>
      </c>
      <c r="FG104" s="269">
        <v>0</v>
      </c>
      <c r="FH104" s="49">
        <v>0</v>
      </c>
      <c r="FI104" s="269">
        <v>0</v>
      </c>
      <c r="FJ104" s="269">
        <v>37</v>
      </c>
      <c r="FK104" s="49">
        <v>0</v>
      </c>
      <c r="FL104" s="269">
        <v>109</v>
      </c>
      <c r="FM104" s="269">
        <v>0</v>
      </c>
      <c r="FN104" s="49">
        <v>0</v>
      </c>
      <c r="FO104" s="49">
        <v>0</v>
      </c>
      <c r="FP104" s="269">
        <v>79</v>
      </c>
      <c r="FQ104" s="269">
        <v>30</v>
      </c>
      <c r="FR104" s="269">
        <v>117</v>
      </c>
      <c r="FS104" s="269">
        <v>0</v>
      </c>
      <c r="FT104" s="269">
        <v>106</v>
      </c>
      <c r="FU104" s="269">
        <v>41</v>
      </c>
      <c r="FV104" s="269">
        <v>0</v>
      </c>
      <c r="FW104" s="269">
        <v>81</v>
      </c>
      <c r="FX104" s="269">
        <v>62</v>
      </c>
      <c r="FY104" s="269">
        <v>96</v>
      </c>
      <c r="FZ104" s="269">
        <v>38</v>
      </c>
      <c r="GA104" s="269">
        <v>0</v>
      </c>
      <c r="GB104" s="269">
        <v>0</v>
      </c>
      <c r="GC104" s="269">
        <v>100</v>
      </c>
      <c r="GD104" s="269">
        <v>101</v>
      </c>
      <c r="GE104" s="269">
        <v>117</v>
      </c>
      <c r="GF104" s="269">
        <v>0</v>
      </c>
      <c r="GG104" s="269">
        <v>49</v>
      </c>
      <c r="GH104" s="269">
        <v>0</v>
      </c>
      <c r="GI104" s="269">
        <v>114</v>
      </c>
      <c r="GJ104" s="269">
        <v>94</v>
      </c>
      <c r="GK104" s="269">
        <v>57</v>
      </c>
      <c r="GL104" s="269">
        <v>37</v>
      </c>
      <c r="GM104" s="269">
        <v>127</v>
      </c>
      <c r="GN104" s="269">
        <v>108</v>
      </c>
      <c r="GO104" s="269">
        <v>132</v>
      </c>
      <c r="GP104" s="269">
        <v>111</v>
      </c>
      <c r="GQ104" s="303">
        <v>178</v>
      </c>
    </row>
    <row r="105" spans="1:199" ht="15.75">
      <c r="A105" s="277" t="s">
        <v>1749</v>
      </c>
      <c r="B105" s="3"/>
      <c r="C105" s="248"/>
      <c r="D105" s="56">
        <f t="shared" si="3"/>
        <v>8745</v>
      </c>
      <c r="E105" s="269">
        <v>0</v>
      </c>
      <c r="F105" s="269">
        <v>0</v>
      </c>
      <c r="G105" s="269">
        <v>82</v>
      </c>
      <c r="H105" s="269">
        <v>0</v>
      </c>
      <c r="I105" s="269">
        <v>0</v>
      </c>
      <c r="J105" s="269">
        <v>106</v>
      </c>
      <c r="K105" s="269">
        <v>0</v>
      </c>
      <c r="L105" s="269">
        <v>0</v>
      </c>
      <c r="M105" s="269">
        <v>79</v>
      </c>
      <c r="N105" s="269">
        <v>0</v>
      </c>
      <c r="O105" s="269">
        <v>94</v>
      </c>
      <c r="P105" s="269">
        <v>47</v>
      </c>
      <c r="Q105" s="269">
        <v>0</v>
      </c>
      <c r="R105" s="269">
        <v>108</v>
      </c>
      <c r="S105" s="269">
        <v>53</v>
      </c>
      <c r="T105" s="269">
        <v>0</v>
      </c>
      <c r="U105" s="269">
        <v>130</v>
      </c>
      <c r="V105" s="269">
        <v>56</v>
      </c>
      <c r="W105" s="269">
        <v>0</v>
      </c>
      <c r="X105" s="269">
        <v>60</v>
      </c>
      <c r="Y105" s="269">
        <v>0</v>
      </c>
      <c r="Z105" s="269">
        <v>47</v>
      </c>
      <c r="AA105" s="269">
        <v>38</v>
      </c>
      <c r="AB105" s="269">
        <v>70</v>
      </c>
      <c r="AC105" s="269">
        <v>120</v>
      </c>
      <c r="AD105" s="49">
        <v>13</v>
      </c>
      <c r="AE105" s="269">
        <v>110</v>
      </c>
      <c r="AF105" s="269">
        <v>114</v>
      </c>
      <c r="AG105" s="269">
        <v>60</v>
      </c>
      <c r="AH105" s="269">
        <v>105</v>
      </c>
      <c r="AI105" s="269">
        <v>120</v>
      </c>
      <c r="AJ105" s="269">
        <v>0</v>
      </c>
      <c r="AK105" s="49">
        <v>0</v>
      </c>
      <c r="AL105" s="269">
        <v>115</v>
      </c>
      <c r="AM105" s="269">
        <v>119</v>
      </c>
      <c r="AN105" s="269">
        <v>93</v>
      </c>
      <c r="AO105" s="269">
        <v>0</v>
      </c>
      <c r="AP105" s="269">
        <v>113</v>
      </c>
      <c r="AQ105" s="269">
        <v>80</v>
      </c>
      <c r="AR105" s="269">
        <v>42</v>
      </c>
      <c r="AS105" s="269">
        <v>117</v>
      </c>
      <c r="AT105" s="269">
        <v>69</v>
      </c>
      <c r="AU105" s="269">
        <v>45</v>
      </c>
      <c r="AV105" s="49">
        <v>19</v>
      </c>
      <c r="AW105" s="269">
        <v>0</v>
      </c>
      <c r="AX105" s="269">
        <v>94</v>
      </c>
      <c r="AY105" s="269">
        <v>0</v>
      </c>
      <c r="AZ105" s="269">
        <v>80</v>
      </c>
      <c r="BA105" s="269">
        <v>0</v>
      </c>
      <c r="BB105" s="49">
        <v>0</v>
      </c>
      <c r="BC105" s="269">
        <v>0</v>
      </c>
      <c r="BD105" s="269">
        <v>103</v>
      </c>
      <c r="BE105" s="269">
        <v>56</v>
      </c>
      <c r="BF105" s="49">
        <v>18</v>
      </c>
      <c r="BG105" s="269">
        <v>133</v>
      </c>
      <c r="BH105" s="269">
        <v>0</v>
      </c>
      <c r="BI105" s="269">
        <v>115</v>
      </c>
      <c r="BJ105" s="269">
        <v>0</v>
      </c>
      <c r="BK105" s="49">
        <v>0</v>
      </c>
      <c r="BL105" s="269">
        <v>71</v>
      </c>
      <c r="BM105" s="49">
        <v>2</v>
      </c>
      <c r="BN105" s="269">
        <v>29</v>
      </c>
      <c r="BO105" s="269">
        <v>70</v>
      </c>
      <c r="BP105" s="269">
        <v>0</v>
      </c>
      <c r="BQ105" s="269">
        <v>0</v>
      </c>
      <c r="BR105" s="49">
        <v>0</v>
      </c>
      <c r="BS105" s="49">
        <v>8</v>
      </c>
      <c r="BT105" s="269">
        <v>24</v>
      </c>
      <c r="BU105" s="269">
        <v>76</v>
      </c>
      <c r="BV105" s="269">
        <v>0</v>
      </c>
      <c r="BW105" s="49">
        <v>4</v>
      </c>
      <c r="BX105" s="269">
        <v>111</v>
      </c>
      <c r="BY105" s="269">
        <v>92</v>
      </c>
      <c r="BZ105" s="269">
        <v>0</v>
      </c>
      <c r="CA105" s="49">
        <v>15</v>
      </c>
      <c r="CB105" s="269">
        <v>73</v>
      </c>
      <c r="CC105" s="269">
        <v>0</v>
      </c>
      <c r="CD105" s="269">
        <v>0</v>
      </c>
      <c r="CE105" s="269">
        <v>0</v>
      </c>
      <c r="CF105" s="269">
        <v>45</v>
      </c>
      <c r="CG105" s="269">
        <v>38</v>
      </c>
      <c r="CH105" s="269">
        <v>109</v>
      </c>
      <c r="CI105" s="49">
        <v>21</v>
      </c>
      <c r="CJ105" s="269">
        <v>0</v>
      </c>
      <c r="CK105" s="269">
        <v>52</v>
      </c>
      <c r="CL105" s="269">
        <v>110</v>
      </c>
      <c r="CM105" s="269">
        <v>0</v>
      </c>
      <c r="CN105" s="269">
        <v>127</v>
      </c>
      <c r="CO105" s="269">
        <v>0</v>
      </c>
      <c r="CP105" s="269">
        <v>0</v>
      </c>
      <c r="CQ105" s="269">
        <v>0</v>
      </c>
      <c r="CR105" s="269">
        <v>53</v>
      </c>
      <c r="CS105" s="269">
        <v>110</v>
      </c>
      <c r="CT105" s="269">
        <v>0</v>
      </c>
      <c r="CU105" s="269">
        <v>0</v>
      </c>
      <c r="CV105" s="269">
        <v>0</v>
      </c>
      <c r="CW105" s="269">
        <v>0</v>
      </c>
      <c r="CX105" s="269">
        <v>97</v>
      </c>
      <c r="CY105" s="269">
        <v>32</v>
      </c>
      <c r="CZ105" s="269">
        <v>49</v>
      </c>
      <c r="DA105" s="269">
        <v>90</v>
      </c>
      <c r="DB105" s="269">
        <v>34</v>
      </c>
      <c r="DC105" s="269">
        <v>98</v>
      </c>
      <c r="DD105" s="269">
        <v>40</v>
      </c>
      <c r="DE105" s="49">
        <v>0</v>
      </c>
      <c r="DF105" s="269">
        <v>78</v>
      </c>
      <c r="DG105" s="269">
        <v>120</v>
      </c>
      <c r="DH105" s="269">
        <v>30</v>
      </c>
      <c r="DI105" s="49">
        <v>0</v>
      </c>
      <c r="DJ105" s="269">
        <v>113</v>
      </c>
      <c r="DK105" s="269">
        <v>96</v>
      </c>
      <c r="DL105" s="49">
        <v>0</v>
      </c>
      <c r="DM105" s="269">
        <v>58</v>
      </c>
      <c r="DN105" s="49">
        <v>15</v>
      </c>
      <c r="DO105" s="269">
        <v>120</v>
      </c>
      <c r="DP105" s="269">
        <v>129</v>
      </c>
      <c r="DQ105" s="269">
        <v>39</v>
      </c>
      <c r="DR105" s="269">
        <v>0</v>
      </c>
      <c r="DS105" s="269">
        <v>0</v>
      </c>
      <c r="DT105" s="269">
        <v>0</v>
      </c>
      <c r="DU105" s="269">
        <v>0</v>
      </c>
      <c r="DV105" s="269">
        <v>0</v>
      </c>
      <c r="DW105" s="303">
        <v>52</v>
      </c>
      <c r="DX105" s="49">
        <v>0</v>
      </c>
      <c r="DY105" s="269">
        <v>68</v>
      </c>
      <c r="DZ105" s="269">
        <v>36</v>
      </c>
      <c r="EA105" s="269">
        <v>34</v>
      </c>
      <c r="EB105" s="269">
        <v>60</v>
      </c>
      <c r="EC105" s="269">
        <v>0</v>
      </c>
      <c r="ED105" s="269">
        <v>60</v>
      </c>
      <c r="EE105" s="49">
        <v>16</v>
      </c>
      <c r="EF105" s="269">
        <v>0</v>
      </c>
      <c r="EG105" s="269">
        <v>45</v>
      </c>
      <c r="EH105" s="269">
        <v>0</v>
      </c>
      <c r="EI105" s="49">
        <v>0</v>
      </c>
      <c r="EJ105" s="269">
        <v>120</v>
      </c>
      <c r="EK105" s="269">
        <v>58</v>
      </c>
      <c r="EL105" s="269">
        <v>0</v>
      </c>
      <c r="EM105" s="49">
        <v>8</v>
      </c>
      <c r="EN105" s="269">
        <v>47</v>
      </c>
      <c r="EO105" s="269">
        <v>0</v>
      </c>
      <c r="EP105" s="269">
        <v>0</v>
      </c>
      <c r="EQ105" s="269">
        <v>75</v>
      </c>
      <c r="ER105" s="269">
        <v>54</v>
      </c>
      <c r="ES105" s="269">
        <v>35</v>
      </c>
      <c r="ET105" s="269">
        <v>0</v>
      </c>
      <c r="EU105" s="269">
        <v>0</v>
      </c>
      <c r="EV105" s="269">
        <v>0</v>
      </c>
      <c r="EW105" s="269">
        <v>0</v>
      </c>
      <c r="EX105" s="49">
        <v>0</v>
      </c>
      <c r="EY105" s="49">
        <v>11</v>
      </c>
      <c r="EZ105" s="269">
        <v>0</v>
      </c>
      <c r="FA105" s="269">
        <v>121</v>
      </c>
      <c r="FB105" s="269">
        <v>0</v>
      </c>
      <c r="FC105" s="269">
        <v>70</v>
      </c>
      <c r="FD105" s="269">
        <v>69</v>
      </c>
      <c r="FE105" s="269">
        <v>50</v>
      </c>
      <c r="FF105" s="269">
        <v>115</v>
      </c>
      <c r="FG105" s="269">
        <v>0</v>
      </c>
      <c r="FH105" s="269">
        <v>122</v>
      </c>
      <c r="FI105" s="269">
        <v>0</v>
      </c>
      <c r="FJ105" s="269">
        <v>0</v>
      </c>
      <c r="FK105" s="269">
        <v>67</v>
      </c>
      <c r="FL105" s="269">
        <v>101</v>
      </c>
      <c r="FM105" s="269">
        <v>0</v>
      </c>
      <c r="FN105" s="269">
        <v>80</v>
      </c>
      <c r="FO105" s="269">
        <v>77</v>
      </c>
      <c r="FP105" s="269">
        <v>40</v>
      </c>
      <c r="FQ105" s="269">
        <v>50</v>
      </c>
      <c r="FR105" s="269">
        <v>118</v>
      </c>
      <c r="FS105" s="269">
        <v>123</v>
      </c>
      <c r="FT105" s="269">
        <v>39</v>
      </c>
      <c r="FU105" s="269">
        <v>96</v>
      </c>
      <c r="FV105" s="269">
        <v>119</v>
      </c>
      <c r="FW105" s="269">
        <v>72</v>
      </c>
      <c r="FX105" s="269">
        <v>71</v>
      </c>
      <c r="FY105" s="269">
        <v>65</v>
      </c>
      <c r="FZ105" s="269">
        <v>29</v>
      </c>
      <c r="GA105" s="269">
        <v>0</v>
      </c>
      <c r="GB105" s="269">
        <v>103</v>
      </c>
      <c r="GC105" s="269">
        <v>124</v>
      </c>
      <c r="GD105" s="269">
        <v>0</v>
      </c>
      <c r="GE105" s="269">
        <v>57</v>
      </c>
      <c r="GF105" s="269">
        <v>0</v>
      </c>
      <c r="GG105" s="49">
        <v>0</v>
      </c>
      <c r="GH105" s="269">
        <v>62</v>
      </c>
      <c r="GI105" s="269">
        <v>108</v>
      </c>
      <c r="GJ105" s="269">
        <v>0</v>
      </c>
      <c r="GK105" s="269">
        <v>50</v>
      </c>
      <c r="GL105" s="269">
        <v>73</v>
      </c>
      <c r="GM105" s="49">
        <v>17</v>
      </c>
      <c r="GN105" s="49">
        <v>6</v>
      </c>
      <c r="GO105" s="49">
        <v>10</v>
      </c>
      <c r="GP105" s="269">
        <v>70</v>
      </c>
      <c r="GQ105" s="303">
        <v>91</v>
      </c>
    </row>
    <row r="106" spans="1:199" ht="15.75">
      <c r="A106" s="106" t="s">
        <v>638</v>
      </c>
      <c r="B106" s="3"/>
      <c r="C106" s="248"/>
      <c r="D106" s="56">
        <f t="shared" si="3"/>
        <v>12086</v>
      </c>
      <c r="E106" s="269">
        <v>124</v>
      </c>
      <c r="F106" s="269">
        <v>73</v>
      </c>
      <c r="G106" s="49">
        <v>6</v>
      </c>
      <c r="H106" s="269">
        <v>68</v>
      </c>
      <c r="I106" s="269">
        <v>63</v>
      </c>
      <c r="J106" s="269">
        <v>100</v>
      </c>
      <c r="K106" s="269">
        <v>125</v>
      </c>
      <c r="L106" s="269">
        <v>0</v>
      </c>
      <c r="M106" s="269">
        <v>132</v>
      </c>
      <c r="N106" s="269">
        <v>122</v>
      </c>
      <c r="O106" s="49">
        <v>0</v>
      </c>
      <c r="P106" s="269">
        <v>44</v>
      </c>
      <c r="Q106" s="269">
        <v>0</v>
      </c>
      <c r="R106" s="269">
        <v>48</v>
      </c>
      <c r="S106" s="269">
        <v>98</v>
      </c>
      <c r="T106" s="269">
        <v>0</v>
      </c>
      <c r="U106" s="269">
        <v>31</v>
      </c>
      <c r="V106" s="269">
        <v>32</v>
      </c>
      <c r="W106" s="269">
        <v>92</v>
      </c>
      <c r="X106" s="269">
        <v>127</v>
      </c>
      <c r="Y106" s="269">
        <v>0</v>
      </c>
      <c r="Z106" s="269">
        <v>43</v>
      </c>
      <c r="AA106" s="269">
        <v>126</v>
      </c>
      <c r="AB106" s="269">
        <v>133</v>
      </c>
      <c r="AC106" s="269">
        <v>32</v>
      </c>
      <c r="AD106" s="269">
        <v>68</v>
      </c>
      <c r="AE106" s="269">
        <v>53</v>
      </c>
      <c r="AF106" s="269">
        <v>104</v>
      </c>
      <c r="AG106" s="269">
        <v>59</v>
      </c>
      <c r="AH106" s="269">
        <v>113</v>
      </c>
      <c r="AI106" s="269">
        <v>121</v>
      </c>
      <c r="AJ106" s="269">
        <v>0</v>
      </c>
      <c r="AK106" s="49">
        <v>0</v>
      </c>
      <c r="AL106" s="269">
        <v>82</v>
      </c>
      <c r="AM106" s="269">
        <v>97</v>
      </c>
      <c r="AN106" s="269">
        <v>81</v>
      </c>
      <c r="AO106" s="269">
        <v>0</v>
      </c>
      <c r="AP106" s="269">
        <v>0</v>
      </c>
      <c r="AQ106" s="269">
        <v>63</v>
      </c>
      <c r="AR106" s="269">
        <v>30</v>
      </c>
      <c r="AS106" s="269">
        <v>125</v>
      </c>
      <c r="AT106" s="269">
        <v>105</v>
      </c>
      <c r="AU106" s="49">
        <v>94</v>
      </c>
      <c r="AV106" s="269">
        <v>58</v>
      </c>
      <c r="AW106" s="269">
        <v>0</v>
      </c>
      <c r="AX106" s="269">
        <v>126</v>
      </c>
      <c r="AY106" s="269">
        <v>0</v>
      </c>
      <c r="AZ106" s="269">
        <v>83</v>
      </c>
      <c r="BA106" s="269">
        <v>0</v>
      </c>
      <c r="BB106" s="49">
        <v>0</v>
      </c>
      <c r="BC106" s="269">
        <v>0</v>
      </c>
      <c r="BD106" s="269">
        <v>118</v>
      </c>
      <c r="BE106" s="269">
        <v>65</v>
      </c>
      <c r="BF106" s="269">
        <v>35</v>
      </c>
      <c r="BG106" s="269">
        <v>70</v>
      </c>
      <c r="BH106" s="269">
        <v>0</v>
      </c>
      <c r="BI106" s="269">
        <v>0</v>
      </c>
      <c r="BJ106" s="269">
        <v>0</v>
      </c>
      <c r="BK106" s="269">
        <v>48</v>
      </c>
      <c r="BL106" s="49">
        <v>0</v>
      </c>
      <c r="BM106" s="49">
        <v>12</v>
      </c>
      <c r="BN106" s="269">
        <v>66</v>
      </c>
      <c r="BO106" s="269">
        <v>67</v>
      </c>
      <c r="BP106" s="269">
        <v>0</v>
      </c>
      <c r="BQ106" s="269">
        <v>123</v>
      </c>
      <c r="BR106" s="269">
        <v>82</v>
      </c>
      <c r="BS106" s="269">
        <v>114</v>
      </c>
      <c r="BT106" s="269">
        <v>85</v>
      </c>
      <c r="BU106" s="269">
        <v>0</v>
      </c>
      <c r="BV106" s="269">
        <v>0</v>
      </c>
      <c r="BW106" s="269">
        <v>94</v>
      </c>
      <c r="BX106" s="49">
        <v>0</v>
      </c>
      <c r="BY106" s="269">
        <v>64</v>
      </c>
      <c r="BZ106" s="269">
        <v>0</v>
      </c>
      <c r="CA106" s="269">
        <v>120</v>
      </c>
      <c r="CB106" s="269">
        <v>121</v>
      </c>
      <c r="CC106" s="269">
        <v>0</v>
      </c>
      <c r="CD106" s="269">
        <v>0</v>
      </c>
      <c r="CE106" s="269">
        <v>0</v>
      </c>
      <c r="CF106" s="269">
        <v>74</v>
      </c>
      <c r="CG106" s="269">
        <v>135</v>
      </c>
      <c r="CH106" s="269">
        <v>102</v>
      </c>
      <c r="CI106" s="269">
        <v>69</v>
      </c>
      <c r="CJ106" s="269">
        <v>38</v>
      </c>
      <c r="CK106" s="269">
        <v>97</v>
      </c>
      <c r="CL106" s="269">
        <v>0</v>
      </c>
      <c r="CM106" s="269">
        <v>0</v>
      </c>
      <c r="CN106" s="269">
        <v>0</v>
      </c>
      <c r="CO106" s="269">
        <v>0</v>
      </c>
      <c r="CP106" s="269">
        <v>46</v>
      </c>
      <c r="CQ106" s="269">
        <v>51</v>
      </c>
      <c r="CR106" s="269">
        <v>93</v>
      </c>
      <c r="CS106" s="269">
        <v>49</v>
      </c>
      <c r="CT106" s="269">
        <v>136</v>
      </c>
      <c r="CU106" s="269">
        <v>0</v>
      </c>
      <c r="CV106" s="269">
        <v>0</v>
      </c>
      <c r="CW106" s="269">
        <v>0</v>
      </c>
      <c r="CX106" s="269">
        <v>91</v>
      </c>
      <c r="CY106" s="269">
        <v>56</v>
      </c>
      <c r="CZ106" s="269">
        <v>88</v>
      </c>
      <c r="DA106" s="269">
        <v>132</v>
      </c>
      <c r="DB106" s="269">
        <v>44</v>
      </c>
      <c r="DC106" s="269">
        <v>35</v>
      </c>
      <c r="DD106" s="269">
        <v>0</v>
      </c>
      <c r="DE106" s="269">
        <v>47</v>
      </c>
      <c r="DF106" s="269">
        <v>67</v>
      </c>
      <c r="DG106" s="269">
        <v>95</v>
      </c>
      <c r="DH106" s="269">
        <v>80</v>
      </c>
      <c r="DI106" s="269">
        <v>113</v>
      </c>
      <c r="DJ106" s="269">
        <v>110</v>
      </c>
      <c r="DK106" s="269">
        <v>92</v>
      </c>
      <c r="DL106" s="269">
        <v>103</v>
      </c>
      <c r="DM106" s="269">
        <v>52</v>
      </c>
      <c r="DN106" s="269">
        <v>68</v>
      </c>
      <c r="DO106" s="269">
        <v>0</v>
      </c>
      <c r="DP106" s="269">
        <v>125</v>
      </c>
      <c r="DQ106" s="269">
        <v>131</v>
      </c>
      <c r="DR106" s="269">
        <v>0</v>
      </c>
      <c r="DS106" s="269">
        <v>0</v>
      </c>
      <c r="DT106" s="269">
        <v>114</v>
      </c>
      <c r="DU106" s="269">
        <v>116</v>
      </c>
      <c r="DV106" s="269">
        <v>84</v>
      </c>
      <c r="DW106" s="303">
        <v>61</v>
      </c>
      <c r="DX106" s="269">
        <v>80</v>
      </c>
      <c r="DY106" s="269">
        <v>124</v>
      </c>
      <c r="DZ106" s="269">
        <v>66</v>
      </c>
      <c r="EA106" s="269">
        <v>117</v>
      </c>
      <c r="EB106" s="269">
        <v>26</v>
      </c>
      <c r="EC106" s="269">
        <v>0</v>
      </c>
      <c r="ED106" s="269">
        <v>29</v>
      </c>
      <c r="EE106" s="269">
        <v>108</v>
      </c>
      <c r="EF106" s="269">
        <v>136</v>
      </c>
      <c r="EG106" s="49">
        <v>15</v>
      </c>
      <c r="EH106" s="269">
        <v>0</v>
      </c>
      <c r="EI106" s="269">
        <v>102</v>
      </c>
      <c r="EJ106" s="269">
        <v>44</v>
      </c>
      <c r="EK106" s="269">
        <v>95</v>
      </c>
      <c r="EL106" s="269">
        <v>122</v>
      </c>
      <c r="EM106" s="269">
        <v>55</v>
      </c>
      <c r="EN106" s="269">
        <v>96</v>
      </c>
      <c r="EO106" s="269">
        <v>0</v>
      </c>
      <c r="EP106" s="269">
        <v>0</v>
      </c>
      <c r="EQ106" s="269">
        <v>84</v>
      </c>
      <c r="ER106" s="269">
        <v>73</v>
      </c>
      <c r="ES106" s="269">
        <v>54</v>
      </c>
      <c r="ET106" s="269">
        <v>0</v>
      </c>
      <c r="EU106" s="269">
        <v>105</v>
      </c>
      <c r="EV106" s="269">
        <v>0</v>
      </c>
      <c r="EW106" s="269">
        <v>0</v>
      </c>
      <c r="EX106" s="269">
        <v>109</v>
      </c>
      <c r="EY106" s="269">
        <v>85</v>
      </c>
      <c r="EZ106" s="269">
        <v>0</v>
      </c>
      <c r="FA106" s="269">
        <v>113</v>
      </c>
      <c r="FB106" s="269">
        <v>119</v>
      </c>
      <c r="FC106" s="269">
        <v>66</v>
      </c>
      <c r="FD106" s="269">
        <v>87</v>
      </c>
      <c r="FE106" s="269">
        <v>98</v>
      </c>
      <c r="FF106" s="269">
        <v>79</v>
      </c>
      <c r="FG106" s="269">
        <v>46</v>
      </c>
      <c r="FH106" s="269">
        <v>111</v>
      </c>
      <c r="FI106" s="269">
        <v>0</v>
      </c>
      <c r="FJ106" s="269">
        <v>32</v>
      </c>
      <c r="FK106" s="269">
        <v>67</v>
      </c>
      <c r="FL106" s="269">
        <v>68</v>
      </c>
      <c r="FM106" s="269">
        <v>0</v>
      </c>
      <c r="FN106" s="269">
        <v>74</v>
      </c>
      <c r="FO106" s="49">
        <v>0</v>
      </c>
      <c r="FP106" s="269">
        <v>119</v>
      </c>
      <c r="FQ106" s="269">
        <v>88</v>
      </c>
      <c r="FR106" s="269">
        <v>47</v>
      </c>
      <c r="FS106" s="269">
        <v>102</v>
      </c>
      <c r="FT106" s="269">
        <v>124</v>
      </c>
      <c r="FU106" s="269">
        <v>86</v>
      </c>
      <c r="FV106" s="269">
        <v>129</v>
      </c>
      <c r="FW106" s="269">
        <v>125</v>
      </c>
      <c r="FX106" s="269">
        <v>0</v>
      </c>
      <c r="FY106" s="269">
        <v>110</v>
      </c>
      <c r="FZ106" s="269">
        <v>72</v>
      </c>
      <c r="GA106" s="269">
        <v>0</v>
      </c>
      <c r="GB106" s="269">
        <v>129</v>
      </c>
      <c r="GC106" s="269">
        <v>0</v>
      </c>
      <c r="GD106" s="269">
        <v>91</v>
      </c>
      <c r="GE106" s="269">
        <v>110</v>
      </c>
      <c r="GF106" s="269">
        <v>0</v>
      </c>
      <c r="GG106" s="269">
        <v>85</v>
      </c>
      <c r="GH106" s="269">
        <v>82</v>
      </c>
      <c r="GI106" s="269">
        <v>61</v>
      </c>
      <c r="GJ106" s="269">
        <v>0</v>
      </c>
      <c r="GK106" s="269">
        <v>39</v>
      </c>
      <c r="GL106" s="269">
        <v>110</v>
      </c>
      <c r="GM106" s="269">
        <v>92</v>
      </c>
      <c r="GN106" s="269">
        <v>92</v>
      </c>
      <c r="GO106" s="269">
        <v>117</v>
      </c>
      <c r="GP106" s="269">
        <v>135</v>
      </c>
      <c r="GQ106" s="303">
        <v>97</v>
      </c>
    </row>
    <row r="107" spans="1:199" ht="15.75">
      <c r="A107" s="277" t="s">
        <v>1649</v>
      </c>
      <c r="B107" s="3"/>
      <c r="C107" s="248"/>
      <c r="D107" s="56">
        <f t="shared" si="3"/>
        <v>8747</v>
      </c>
      <c r="E107" s="269">
        <v>76</v>
      </c>
      <c r="F107" s="269">
        <v>0</v>
      </c>
      <c r="G107" s="269">
        <v>132</v>
      </c>
      <c r="H107" s="269">
        <v>0</v>
      </c>
      <c r="I107" s="269">
        <v>0</v>
      </c>
      <c r="J107" s="269">
        <v>0</v>
      </c>
      <c r="K107" s="269">
        <v>0</v>
      </c>
      <c r="L107" s="269">
        <v>0</v>
      </c>
      <c r="M107" s="269">
        <v>112</v>
      </c>
      <c r="N107" s="269">
        <v>0</v>
      </c>
      <c r="O107" s="269">
        <v>57</v>
      </c>
      <c r="P107" s="269">
        <v>120</v>
      </c>
      <c r="Q107" s="269">
        <v>0</v>
      </c>
      <c r="R107" s="269">
        <v>70</v>
      </c>
      <c r="S107" s="49">
        <v>16</v>
      </c>
      <c r="T107" s="269">
        <v>0</v>
      </c>
      <c r="U107" s="49">
        <v>4</v>
      </c>
      <c r="V107" s="269">
        <v>65</v>
      </c>
      <c r="W107" s="269">
        <v>0</v>
      </c>
      <c r="X107" s="269">
        <v>101</v>
      </c>
      <c r="Y107" s="269">
        <v>0</v>
      </c>
      <c r="Z107" s="269">
        <v>0</v>
      </c>
      <c r="AA107" s="269">
        <v>53</v>
      </c>
      <c r="AB107" s="269">
        <v>0</v>
      </c>
      <c r="AC107" s="269">
        <v>48</v>
      </c>
      <c r="AD107" s="269">
        <v>38</v>
      </c>
      <c r="AE107" s="269">
        <v>89</v>
      </c>
      <c r="AF107" s="269">
        <v>129</v>
      </c>
      <c r="AG107" s="269">
        <v>41</v>
      </c>
      <c r="AH107" s="269">
        <v>97</v>
      </c>
      <c r="AI107" s="269">
        <v>49</v>
      </c>
      <c r="AJ107" s="269">
        <v>0</v>
      </c>
      <c r="AK107" s="49">
        <v>0</v>
      </c>
      <c r="AL107" s="269">
        <v>125</v>
      </c>
      <c r="AM107" s="269">
        <v>31</v>
      </c>
      <c r="AN107" s="269">
        <v>122</v>
      </c>
      <c r="AO107" s="269">
        <v>0</v>
      </c>
      <c r="AP107" s="269">
        <v>0</v>
      </c>
      <c r="AQ107" s="269">
        <v>49</v>
      </c>
      <c r="AR107" s="269">
        <v>118</v>
      </c>
      <c r="AS107" s="269">
        <v>56</v>
      </c>
      <c r="AT107" s="269">
        <v>0</v>
      </c>
      <c r="AU107" s="269">
        <v>109</v>
      </c>
      <c r="AV107" s="269">
        <v>109</v>
      </c>
      <c r="AW107" s="269">
        <v>0</v>
      </c>
      <c r="AX107" s="269">
        <v>102</v>
      </c>
      <c r="AY107" s="269">
        <v>0</v>
      </c>
      <c r="AZ107" s="49">
        <v>5</v>
      </c>
      <c r="BA107" s="269">
        <v>0</v>
      </c>
      <c r="BB107" s="269">
        <v>122</v>
      </c>
      <c r="BC107" s="269">
        <v>0</v>
      </c>
      <c r="BD107" s="269">
        <v>109</v>
      </c>
      <c r="BE107" s="49">
        <v>6</v>
      </c>
      <c r="BF107" s="269">
        <v>96</v>
      </c>
      <c r="BG107" s="269">
        <v>65</v>
      </c>
      <c r="BH107" s="269">
        <v>0</v>
      </c>
      <c r="BI107" s="269">
        <v>0</v>
      </c>
      <c r="BJ107" s="269">
        <v>0</v>
      </c>
      <c r="BK107" s="269">
        <v>46</v>
      </c>
      <c r="BL107" s="269">
        <v>118</v>
      </c>
      <c r="BM107" s="269">
        <v>125</v>
      </c>
      <c r="BN107" s="49">
        <v>6</v>
      </c>
      <c r="BO107" s="269">
        <v>115</v>
      </c>
      <c r="BP107" s="269">
        <v>0</v>
      </c>
      <c r="BQ107" s="269">
        <v>0</v>
      </c>
      <c r="BR107" s="49">
        <v>0</v>
      </c>
      <c r="BS107" s="269">
        <v>37</v>
      </c>
      <c r="BT107" s="49">
        <v>5</v>
      </c>
      <c r="BU107" s="269">
        <v>0</v>
      </c>
      <c r="BV107" s="269">
        <v>0</v>
      </c>
      <c r="BW107" s="49">
        <v>17</v>
      </c>
      <c r="BX107" s="269">
        <v>134</v>
      </c>
      <c r="BY107" s="269">
        <v>73</v>
      </c>
      <c r="BZ107" s="269">
        <v>0</v>
      </c>
      <c r="CA107" s="269">
        <v>27</v>
      </c>
      <c r="CB107" s="269">
        <v>40</v>
      </c>
      <c r="CC107" s="269">
        <v>0</v>
      </c>
      <c r="CD107" s="269">
        <v>0</v>
      </c>
      <c r="CE107" s="269">
        <v>0</v>
      </c>
      <c r="CF107" s="269">
        <v>33</v>
      </c>
      <c r="CG107" s="269">
        <v>105</v>
      </c>
      <c r="CH107" s="49">
        <v>86</v>
      </c>
      <c r="CI107" s="49">
        <v>0</v>
      </c>
      <c r="CJ107" s="269">
        <v>108</v>
      </c>
      <c r="CK107" s="269">
        <v>34</v>
      </c>
      <c r="CL107" s="269">
        <v>0</v>
      </c>
      <c r="CM107" s="269">
        <v>0</v>
      </c>
      <c r="CN107" s="269">
        <v>0</v>
      </c>
      <c r="CO107" s="269">
        <v>0</v>
      </c>
      <c r="CP107" s="269">
        <v>0</v>
      </c>
      <c r="CQ107" s="269">
        <v>121</v>
      </c>
      <c r="CR107" s="269">
        <v>101</v>
      </c>
      <c r="CS107" s="269">
        <v>65</v>
      </c>
      <c r="CT107" s="269">
        <v>0</v>
      </c>
      <c r="CU107" s="269">
        <v>0</v>
      </c>
      <c r="CV107" s="269">
        <v>0</v>
      </c>
      <c r="CW107" s="269">
        <v>0</v>
      </c>
      <c r="CX107" s="49">
        <v>0</v>
      </c>
      <c r="CY107" s="269">
        <v>106</v>
      </c>
      <c r="CZ107" s="49">
        <v>25</v>
      </c>
      <c r="DA107" s="269">
        <v>102</v>
      </c>
      <c r="DB107" s="269">
        <v>100</v>
      </c>
      <c r="DC107" s="269">
        <v>100</v>
      </c>
      <c r="DD107" s="269">
        <v>98</v>
      </c>
      <c r="DE107" s="269">
        <v>129</v>
      </c>
      <c r="DF107" s="269">
        <v>90</v>
      </c>
      <c r="DG107" s="269">
        <v>116</v>
      </c>
      <c r="DH107" s="269">
        <v>109</v>
      </c>
      <c r="DI107" s="49">
        <v>0</v>
      </c>
      <c r="DJ107" s="269">
        <v>0</v>
      </c>
      <c r="DK107" s="269">
        <v>127</v>
      </c>
      <c r="DL107" s="269">
        <v>116</v>
      </c>
      <c r="DM107" s="269">
        <v>118</v>
      </c>
      <c r="DN107" s="269">
        <v>76</v>
      </c>
      <c r="DO107" s="269">
        <v>0</v>
      </c>
      <c r="DP107" s="269">
        <v>107</v>
      </c>
      <c r="DQ107" s="269">
        <v>39</v>
      </c>
      <c r="DR107" s="269">
        <v>0</v>
      </c>
      <c r="DS107" s="269">
        <v>0</v>
      </c>
      <c r="DT107" s="269">
        <v>0</v>
      </c>
      <c r="DU107" s="269">
        <v>0</v>
      </c>
      <c r="DV107" s="269">
        <v>119</v>
      </c>
      <c r="DW107" s="303">
        <v>181</v>
      </c>
      <c r="DX107" s="269">
        <v>21</v>
      </c>
      <c r="DY107" s="269">
        <v>43</v>
      </c>
      <c r="DZ107" s="269">
        <v>53</v>
      </c>
      <c r="EA107" s="49">
        <v>0</v>
      </c>
      <c r="EB107" s="269">
        <v>46</v>
      </c>
      <c r="EC107" s="269">
        <v>0</v>
      </c>
      <c r="ED107" s="49">
        <v>0</v>
      </c>
      <c r="EE107" s="269">
        <v>92</v>
      </c>
      <c r="EF107" s="269">
        <v>0</v>
      </c>
      <c r="EG107" s="269">
        <v>55</v>
      </c>
      <c r="EH107" s="269">
        <v>0</v>
      </c>
      <c r="EI107" s="49">
        <v>0</v>
      </c>
      <c r="EJ107" s="269">
        <v>99</v>
      </c>
      <c r="EK107" s="269">
        <v>64</v>
      </c>
      <c r="EL107" s="269">
        <v>0</v>
      </c>
      <c r="EM107" s="269">
        <v>132</v>
      </c>
      <c r="EN107" s="49">
        <v>7</v>
      </c>
      <c r="EO107" s="269">
        <v>0</v>
      </c>
      <c r="EP107" s="269">
        <v>110</v>
      </c>
      <c r="EQ107" s="269">
        <v>119</v>
      </c>
      <c r="ER107" s="269">
        <v>27</v>
      </c>
      <c r="ES107" s="269">
        <v>33</v>
      </c>
      <c r="ET107" s="269">
        <v>88</v>
      </c>
      <c r="EU107" s="269">
        <v>0</v>
      </c>
      <c r="EV107" s="269">
        <v>0</v>
      </c>
      <c r="EW107" s="269">
        <v>0</v>
      </c>
      <c r="EX107" s="49">
        <v>0</v>
      </c>
      <c r="EY107" s="49">
        <v>0</v>
      </c>
      <c r="EZ107" s="269">
        <v>0</v>
      </c>
      <c r="FA107" s="269">
        <v>110</v>
      </c>
      <c r="FB107" s="269">
        <v>0</v>
      </c>
      <c r="FC107" s="269">
        <v>52</v>
      </c>
      <c r="FD107" s="269">
        <v>100</v>
      </c>
      <c r="FE107" s="269">
        <v>49</v>
      </c>
      <c r="FF107" s="49">
        <v>90</v>
      </c>
      <c r="FG107" s="269">
        <v>0</v>
      </c>
      <c r="FH107" s="269">
        <v>133</v>
      </c>
      <c r="FI107" s="269">
        <v>0</v>
      </c>
      <c r="FJ107" s="269">
        <v>118</v>
      </c>
      <c r="FK107" s="269">
        <v>69</v>
      </c>
      <c r="FL107" s="269">
        <v>119</v>
      </c>
      <c r="FM107" s="269">
        <v>0</v>
      </c>
      <c r="FN107" s="269">
        <v>102</v>
      </c>
      <c r="FO107" s="269">
        <v>55</v>
      </c>
      <c r="FP107" s="269">
        <v>47</v>
      </c>
      <c r="FQ107" s="269">
        <v>67</v>
      </c>
      <c r="FR107" s="49">
        <v>5</v>
      </c>
      <c r="FS107" s="269">
        <v>0</v>
      </c>
      <c r="FT107" s="269">
        <v>23</v>
      </c>
      <c r="FU107" s="269">
        <v>110</v>
      </c>
      <c r="FV107" s="269">
        <v>0</v>
      </c>
      <c r="FW107" s="269">
        <v>0</v>
      </c>
      <c r="FX107" s="269">
        <v>116</v>
      </c>
      <c r="FY107" s="269">
        <v>56</v>
      </c>
      <c r="FZ107" s="269">
        <v>31</v>
      </c>
      <c r="GA107" s="269">
        <v>0</v>
      </c>
      <c r="GB107" s="269">
        <v>0</v>
      </c>
      <c r="GC107" s="269">
        <v>0</v>
      </c>
      <c r="GD107" s="269">
        <v>0</v>
      </c>
      <c r="GE107" s="49">
        <v>5</v>
      </c>
      <c r="GF107" s="269">
        <v>0</v>
      </c>
      <c r="GG107" s="49">
        <v>0</v>
      </c>
      <c r="GH107" s="269">
        <v>0</v>
      </c>
      <c r="GI107" s="269">
        <v>38</v>
      </c>
      <c r="GJ107" s="269">
        <v>123</v>
      </c>
      <c r="GK107" s="269">
        <v>75</v>
      </c>
      <c r="GL107" s="269">
        <v>115</v>
      </c>
      <c r="GM107" s="269">
        <v>54</v>
      </c>
      <c r="GN107" s="269">
        <v>69</v>
      </c>
      <c r="GO107" s="49">
        <v>11</v>
      </c>
      <c r="GP107" s="49">
        <v>9</v>
      </c>
      <c r="GQ107" s="303">
        <v>32</v>
      </c>
    </row>
    <row r="108" spans="1:199" ht="15.75">
      <c r="A108" s="106" t="s">
        <v>2706</v>
      </c>
      <c r="B108" s="3"/>
      <c r="C108" s="248"/>
      <c r="D108" s="56">
        <f t="shared" si="3"/>
        <v>9227</v>
      </c>
      <c r="E108" s="269">
        <v>66</v>
      </c>
      <c r="F108" s="269">
        <v>108</v>
      </c>
      <c r="G108" s="269">
        <v>79</v>
      </c>
      <c r="H108" s="269">
        <v>64</v>
      </c>
      <c r="I108" s="269">
        <v>68</v>
      </c>
      <c r="J108" s="49">
        <v>86</v>
      </c>
      <c r="K108" s="269">
        <v>70</v>
      </c>
      <c r="L108" s="269">
        <v>0</v>
      </c>
      <c r="M108" s="269">
        <v>0</v>
      </c>
      <c r="N108" s="269">
        <v>80</v>
      </c>
      <c r="O108" s="269">
        <v>97</v>
      </c>
      <c r="P108" s="269">
        <v>48</v>
      </c>
      <c r="Q108" s="269">
        <v>0</v>
      </c>
      <c r="R108" s="269">
        <v>97</v>
      </c>
      <c r="S108" s="269">
        <v>90</v>
      </c>
      <c r="T108" s="269">
        <v>0</v>
      </c>
      <c r="U108" s="269">
        <v>76</v>
      </c>
      <c r="V108" s="49">
        <v>0</v>
      </c>
      <c r="W108" s="269">
        <v>0</v>
      </c>
      <c r="X108" s="269">
        <v>16</v>
      </c>
      <c r="Y108" s="269">
        <v>0</v>
      </c>
      <c r="Z108" s="269">
        <v>64</v>
      </c>
      <c r="AA108" s="49">
        <v>0</v>
      </c>
      <c r="AB108" s="269">
        <v>110</v>
      </c>
      <c r="AC108" s="269">
        <v>68</v>
      </c>
      <c r="AD108" s="269">
        <v>54</v>
      </c>
      <c r="AE108" s="49">
        <v>0</v>
      </c>
      <c r="AF108" s="49">
        <v>13</v>
      </c>
      <c r="AG108" s="269">
        <v>45</v>
      </c>
      <c r="AH108" s="269">
        <v>44</v>
      </c>
      <c r="AI108" s="49">
        <v>4</v>
      </c>
      <c r="AJ108" s="269">
        <v>0</v>
      </c>
      <c r="AK108" s="49">
        <v>0</v>
      </c>
      <c r="AL108" s="49">
        <v>6</v>
      </c>
      <c r="AM108" s="269">
        <v>54</v>
      </c>
      <c r="AN108" s="269">
        <v>50</v>
      </c>
      <c r="AO108" s="269">
        <v>0</v>
      </c>
      <c r="AP108" s="269">
        <v>0</v>
      </c>
      <c r="AQ108" s="269">
        <v>122</v>
      </c>
      <c r="AR108" s="269">
        <v>112</v>
      </c>
      <c r="AS108" s="269">
        <v>37</v>
      </c>
      <c r="AT108" s="269">
        <v>69</v>
      </c>
      <c r="AU108" s="269">
        <v>46</v>
      </c>
      <c r="AV108" s="269">
        <v>55</v>
      </c>
      <c r="AW108" s="269">
        <v>0</v>
      </c>
      <c r="AX108" s="269">
        <v>59</v>
      </c>
      <c r="AY108" s="269">
        <v>0</v>
      </c>
      <c r="AZ108" s="269">
        <v>24</v>
      </c>
      <c r="BA108" s="269">
        <v>0</v>
      </c>
      <c r="BB108" s="49">
        <v>0</v>
      </c>
      <c r="BC108" s="269">
        <v>126</v>
      </c>
      <c r="BD108" s="269">
        <v>46</v>
      </c>
      <c r="BE108" s="269">
        <v>77</v>
      </c>
      <c r="BF108" s="49">
        <v>6</v>
      </c>
      <c r="BG108" s="49">
        <v>15</v>
      </c>
      <c r="BH108" s="269">
        <v>0</v>
      </c>
      <c r="BI108" s="269">
        <v>89</v>
      </c>
      <c r="BJ108" s="269">
        <v>0</v>
      </c>
      <c r="BK108" s="269">
        <v>118</v>
      </c>
      <c r="BL108" s="269">
        <v>115</v>
      </c>
      <c r="BM108" s="269">
        <v>45</v>
      </c>
      <c r="BN108" s="269">
        <v>85</v>
      </c>
      <c r="BO108" s="49">
        <v>15</v>
      </c>
      <c r="BP108" s="269">
        <v>0</v>
      </c>
      <c r="BQ108" s="269">
        <v>0</v>
      </c>
      <c r="BR108" s="269">
        <v>66</v>
      </c>
      <c r="BS108" s="269">
        <v>124</v>
      </c>
      <c r="BT108" s="269">
        <v>58</v>
      </c>
      <c r="BU108" s="269">
        <v>0</v>
      </c>
      <c r="BV108" s="269">
        <v>0</v>
      </c>
      <c r="BW108" s="269">
        <v>112</v>
      </c>
      <c r="BX108" s="49">
        <v>0</v>
      </c>
      <c r="BY108" s="269">
        <v>0</v>
      </c>
      <c r="BZ108" s="269">
        <v>0</v>
      </c>
      <c r="CA108" s="269">
        <v>90</v>
      </c>
      <c r="CB108" s="269">
        <v>102</v>
      </c>
      <c r="CC108" s="269">
        <v>0</v>
      </c>
      <c r="CD108" s="269">
        <v>0</v>
      </c>
      <c r="CE108" s="269">
        <v>0</v>
      </c>
      <c r="CF108" s="269">
        <v>77</v>
      </c>
      <c r="CG108" s="269">
        <v>100</v>
      </c>
      <c r="CH108" s="269">
        <v>0</v>
      </c>
      <c r="CI108" s="269">
        <v>36</v>
      </c>
      <c r="CJ108" s="49">
        <v>86</v>
      </c>
      <c r="CK108" s="269">
        <v>50</v>
      </c>
      <c r="CL108" s="269">
        <v>0</v>
      </c>
      <c r="CM108" s="269">
        <v>83</v>
      </c>
      <c r="CN108" s="269">
        <v>0</v>
      </c>
      <c r="CO108" s="269">
        <v>120</v>
      </c>
      <c r="CP108" s="269">
        <v>135</v>
      </c>
      <c r="CQ108" s="269">
        <v>0</v>
      </c>
      <c r="CR108" s="269">
        <v>42</v>
      </c>
      <c r="CS108" s="269">
        <v>62</v>
      </c>
      <c r="CT108" s="269">
        <v>0</v>
      </c>
      <c r="CU108" s="269">
        <v>0</v>
      </c>
      <c r="CV108" s="269">
        <v>0</v>
      </c>
      <c r="CW108" s="269">
        <v>0</v>
      </c>
      <c r="CX108" s="269">
        <v>92</v>
      </c>
      <c r="CY108" s="49">
        <v>0</v>
      </c>
      <c r="CZ108" s="49">
        <v>12</v>
      </c>
      <c r="DA108" s="269">
        <v>59</v>
      </c>
      <c r="DB108" s="269">
        <v>26</v>
      </c>
      <c r="DC108" s="269">
        <v>120</v>
      </c>
      <c r="DD108" s="49">
        <v>0</v>
      </c>
      <c r="DE108" s="269">
        <v>58</v>
      </c>
      <c r="DF108" s="49">
        <v>0</v>
      </c>
      <c r="DG108" s="49">
        <v>17</v>
      </c>
      <c r="DH108" s="269">
        <v>91</v>
      </c>
      <c r="DI108" s="49">
        <v>0</v>
      </c>
      <c r="DJ108" s="269">
        <v>112</v>
      </c>
      <c r="DK108" s="269">
        <v>33</v>
      </c>
      <c r="DL108" s="269">
        <v>73</v>
      </c>
      <c r="DM108" s="269">
        <v>88</v>
      </c>
      <c r="DN108" s="269">
        <v>85</v>
      </c>
      <c r="DO108" s="269">
        <v>0</v>
      </c>
      <c r="DP108" s="269">
        <v>0</v>
      </c>
      <c r="DQ108" s="269">
        <v>49</v>
      </c>
      <c r="DR108" s="269">
        <v>114</v>
      </c>
      <c r="DS108" s="269">
        <v>114</v>
      </c>
      <c r="DT108" s="269">
        <v>58</v>
      </c>
      <c r="DU108" s="269">
        <v>45</v>
      </c>
      <c r="DV108" s="269">
        <v>0</v>
      </c>
      <c r="DW108" s="303">
        <v>111</v>
      </c>
      <c r="DX108" s="269">
        <v>23</v>
      </c>
      <c r="DY108" s="269">
        <v>41</v>
      </c>
      <c r="DZ108" s="269">
        <v>21</v>
      </c>
      <c r="EA108" s="269">
        <v>27</v>
      </c>
      <c r="EB108" s="269">
        <v>79</v>
      </c>
      <c r="EC108" s="269">
        <v>131</v>
      </c>
      <c r="ED108" s="269">
        <v>68</v>
      </c>
      <c r="EE108" s="269">
        <v>104</v>
      </c>
      <c r="EF108" s="269">
        <v>126</v>
      </c>
      <c r="EG108" s="269">
        <v>37</v>
      </c>
      <c r="EH108" s="269">
        <v>114</v>
      </c>
      <c r="EI108" s="269">
        <v>92</v>
      </c>
      <c r="EJ108" s="269">
        <v>94</v>
      </c>
      <c r="EK108" s="49">
        <v>7</v>
      </c>
      <c r="EL108" s="269">
        <v>110</v>
      </c>
      <c r="EM108" s="269">
        <v>21</v>
      </c>
      <c r="EN108" s="269">
        <v>24</v>
      </c>
      <c r="EO108" s="269">
        <v>125</v>
      </c>
      <c r="EP108" s="269">
        <v>0</v>
      </c>
      <c r="EQ108" s="49">
        <v>0</v>
      </c>
      <c r="ER108" s="49">
        <v>13</v>
      </c>
      <c r="ES108" s="49">
        <v>16</v>
      </c>
      <c r="ET108" s="269">
        <v>0</v>
      </c>
      <c r="EU108" s="269">
        <v>55</v>
      </c>
      <c r="EV108" s="269">
        <v>105</v>
      </c>
      <c r="EW108" s="269">
        <v>0</v>
      </c>
      <c r="EX108" s="269">
        <v>32</v>
      </c>
      <c r="EY108" s="269">
        <v>37</v>
      </c>
      <c r="EZ108" s="269">
        <v>0</v>
      </c>
      <c r="FA108" s="269">
        <v>69</v>
      </c>
      <c r="FB108" s="269">
        <v>0</v>
      </c>
      <c r="FC108" s="269">
        <v>78</v>
      </c>
      <c r="FD108" s="269">
        <v>112</v>
      </c>
      <c r="FE108" s="269">
        <v>56</v>
      </c>
      <c r="FF108" s="269">
        <v>51</v>
      </c>
      <c r="FG108" s="269">
        <v>57</v>
      </c>
      <c r="FH108" s="269">
        <v>47</v>
      </c>
      <c r="FI108" s="269">
        <v>0</v>
      </c>
      <c r="FJ108" s="269">
        <v>0</v>
      </c>
      <c r="FK108" s="49">
        <v>0</v>
      </c>
      <c r="FL108" s="269">
        <v>94</v>
      </c>
      <c r="FM108" s="269">
        <v>0</v>
      </c>
      <c r="FN108" s="269">
        <v>63</v>
      </c>
      <c r="FO108" s="49">
        <v>0</v>
      </c>
      <c r="FP108" s="269">
        <v>54</v>
      </c>
      <c r="FQ108" s="49">
        <v>10</v>
      </c>
      <c r="FR108" s="269">
        <v>32</v>
      </c>
      <c r="FS108" s="269">
        <v>134</v>
      </c>
      <c r="FT108" s="269">
        <v>45</v>
      </c>
      <c r="FU108" s="269">
        <v>43</v>
      </c>
      <c r="FV108" s="269">
        <v>124</v>
      </c>
      <c r="FW108" s="269">
        <v>0</v>
      </c>
      <c r="FX108" s="269">
        <v>69</v>
      </c>
      <c r="FY108" s="269">
        <v>67</v>
      </c>
      <c r="FZ108" s="269">
        <v>48</v>
      </c>
      <c r="GA108" s="269">
        <v>0</v>
      </c>
      <c r="GB108" s="269">
        <v>0</v>
      </c>
      <c r="GC108" s="269">
        <v>124</v>
      </c>
      <c r="GD108" s="269">
        <v>128</v>
      </c>
      <c r="GE108" s="269">
        <v>73</v>
      </c>
      <c r="GF108" s="269">
        <v>0</v>
      </c>
      <c r="GG108" s="269">
        <v>27</v>
      </c>
      <c r="GH108" s="269">
        <v>120</v>
      </c>
      <c r="GI108" s="49">
        <v>0</v>
      </c>
      <c r="GJ108" s="269">
        <v>0</v>
      </c>
      <c r="GK108" s="269">
        <v>102</v>
      </c>
      <c r="GL108" s="269">
        <v>42</v>
      </c>
      <c r="GM108" s="269">
        <v>38</v>
      </c>
      <c r="GN108" s="49">
        <v>15</v>
      </c>
      <c r="GO108" s="269">
        <v>100</v>
      </c>
      <c r="GP108" s="269">
        <v>69</v>
      </c>
      <c r="GQ108" s="303">
        <v>116</v>
      </c>
    </row>
    <row r="109" spans="1:199" ht="15.75">
      <c r="A109" s="106" t="s">
        <v>2819</v>
      </c>
      <c r="B109" s="3"/>
      <c r="C109" s="248"/>
      <c r="D109" s="56">
        <f t="shared" si="3"/>
        <v>8340</v>
      </c>
      <c r="E109" s="269">
        <v>71</v>
      </c>
      <c r="F109" s="269">
        <v>71</v>
      </c>
      <c r="G109" s="269">
        <v>28</v>
      </c>
      <c r="H109" s="269">
        <v>47</v>
      </c>
      <c r="I109" s="269">
        <v>98</v>
      </c>
      <c r="J109" s="269">
        <v>36</v>
      </c>
      <c r="K109" s="269">
        <v>0</v>
      </c>
      <c r="L109" s="269">
        <v>0</v>
      </c>
      <c r="M109" s="269">
        <v>126</v>
      </c>
      <c r="N109" s="269">
        <v>95</v>
      </c>
      <c r="O109" s="269">
        <v>91</v>
      </c>
      <c r="P109" s="49">
        <v>16</v>
      </c>
      <c r="Q109" s="269">
        <v>0</v>
      </c>
      <c r="R109" s="49">
        <v>0</v>
      </c>
      <c r="S109" s="269">
        <v>135</v>
      </c>
      <c r="T109" s="269">
        <v>0</v>
      </c>
      <c r="U109" s="269">
        <v>97</v>
      </c>
      <c r="V109" s="269">
        <v>128</v>
      </c>
      <c r="W109" s="269">
        <v>0</v>
      </c>
      <c r="X109" s="269">
        <v>35</v>
      </c>
      <c r="Y109" s="269">
        <v>0</v>
      </c>
      <c r="Z109" s="269">
        <v>29</v>
      </c>
      <c r="AA109" s="269">
        <v>82</v>
      </c>
      <c r="AB109" s="269">
        <v>73</v>
      </c>
      <c r="AC109" s="269">
        <v>122</v>
      </c>
      <c r="AD109" s="269">
        <v>73</v>
      </c>
      <c r="AE109" s="269">
        <v>56</v>
      </c>
      <c r="AF109" s="269">
        <v>74</v>
      </c>
      <c r="AG109" s="269">
        <v>0</v>
      </c>
      <c r="AH109" s="49">
        <v>13</v>
      </c>
      <c r="AI109" s="49">
        <v>10</v>
      </c>
      <c r="AJ109" s="269">
        <v>0</v>
      </c>
      <c r="AK109" s="269">
        <v>101</v>
      </c>
      <c r="AL109" s="49">
        <v>1</v>
      </c>
      <c r="AM109" s="269">
        <v>68</v>
      </c>
      <c r="AN109" s="269">
        <v>31</v>
      </c>
      <c r="AO109" s="269">
        <v>0</v>
      </c>
      <c r="AP109" s="269">
        <v>0</v>
      </c>
      <c r="AQ109" s="269">
        <v>51</v>
      </c>
      <c r="AR109" s="269">
        <v>29</v>
      </c>
      <c r="AS109" s="269">
        <v>83</v>
      </c>
      <c r="AT109" s="269">
        <v>0</v>
      </c>
      <c r="AU109" s="269">
        <v>45</v>
      </c>
      <c r="AV109" s="49">
        <v>0</v>
      </c>
      <c r="AW109" s="269">
        <v>0</v>
      </c>
      <c r="AX109" s="269">
        <v>44</v>
      </c>
      <c r="AY109" s="269">
        <v>0</v>
      </c>
      <c r="AZ109" s="269">
        <v>121</v>
      </c>
      <c r="BA109" s="269">
        <v>0</v>
      </c>
      <c r="BB109" s="269">
        <v>96</v>
      </c>
      <c r="BC109" s="269">
        <v>117</v>
      </c>
      <c r="BD109" s="269">
        <v>114</v>
      </c>
      <c r="BE109" s="269">
        <v>121</v>
      </c>
      <c r="BF109" s="269">
        <v>119</v>
      </c>
      <c r="BG109" s="49">
        <v>9</v>
      </c>
      <c r="BH109" s="269">
        <v>0</v>
      </c>
      <c r="BI109" s="269">
        <v>82</v>
      </c>
      <c r="BJ109" s="269">
        <v>0</v>
      </c>
      <c r="BK109" s="269">
        <v>35</v>
      </c>
      <c r="BL109" s="49">
        <v>0</v>
      </c>
      <c r="BM109" s="49">
        <v>7</v>
      </c>
      <c r="BN109" s="269">
        <v>83</v>
      </c>
      <c r="BO109" s="49">
        <v>0</v>
      </c>
      <c r="BP109" s="269">
        <v>0</v>
      </c>
      <c r="BQ109" s="269">
        <v>0</v>
      </c>
      <c r="BR109" s="269">
        <v>114</v>
      </c>
      <c r="BS109" s="269">
        <v>121</v>
      </c>
      <c r="BT109" s="269">
        <v>49</v>
      </c>
      <c r="BU109" s="269">
        <v>0</v>
      </c>
      <c r="BV109" s="269">
        <v>0</v>
      </c>
      <c r="BW109" s="269">
        <v>37</v>
      </c>
      <c r="BX109" s="269">
        <v>92</v>
      </c>
      <c r="BY109" s="269">
        <v>0</v>
      </c>
      <c r="BZ109" s="269">
        <v>0</v>
      </c>
      <c r="CA109" s="49">
        <v>9</v>
      </c>
      <c r="CB109" s="269">
        <v>131</v>
      </c>
      <c r="CC109" s="269">
        <v>0</v>
      </c>
      <c r="CD109" s="269">
        <v>0</v>
      </c>
      <c r="CE109" s="269">
        <v>0</v>
      </c>
      <c r="CF109" s="269">
        <v>48</v>
      </c>
      <c r="CG109" s="269">
        <v>53</v>
      </c>
      <c r="CH109" s="269">
        <v>0</v>
      </c>
      <c r="CI109" s="49">
        <v>0</v>
      </c>
      <c r="CJ109" s="269">
        <v>62</v>
      </c>
      <c r="CK109" s="269">
        <v>84</v>
      </c>
      <c r="CL109" s="269">
        <v>94</v>
      </c>
      <c r="CM109" s="269">
        <v>78</v>
      </c>
      <c r="CN109" s="269">
        <v>106</v>
      </c>
      <c r="CO109" s="269">
        <v>0</v>
      </c>
      <c r="CP109" s="269">
        <v>126</v>
      </c>
      <c r="CQ109" s="269">
        <v>108</v>
      </c>
      <c r="CR109" s="269">
        <v>24</v>
      </c>
      <c r="CS109" s="49">
        <v>0</v>
      </c>
      <c r="CT109" s="269">
        <v>0</v>
      </c>
      <c r="CU109" s="269">
        <v>0</v>
      </c>
      <c r="CV109" s="269">
        <v>0</v>
      </c>
      <c r="CW109" s="269">
        <v>0</v>
      </c>
      <c r="CX109" s="269">
        <v>124</v>
      </c>
      <c r="CY109" s="49">
        <v>0</v>
      </c>
      <c r="CZ109" s="269">
        <v>69</v>
      </c>
      <c r="DA109" s="269">
        <v>0</v>
      </c>
      <c r="DB109" s="49">
        <v>0</v>
      </c>
      <c r="DC109" s="269">
        <v>116</v>
      </c>
      <c r="DD109" s="49">
        <v>0</v>
      </c>
      <c r="DE109" s="49">
        <v>0</v>
      </c>
      <c r="DF109" s="49">
        <v>0</v>
      </c>
      <c r="DG109" s="49">
        <v>0</v>
      </c>
      <c r="DH109" s="269">
        <v>99</v>
      </c>
      <c r="DI109" s="269">
        <v>127</v>
      </c>
      <c r="DJ109" s="269">
        <v>85</v>
      </c>
      <c r="DK109" s="49">
        <v>8</v>
      </c>
      <c r="DL109" s="49">
        <v>0</v>
      </c>
      <c r="DM109" s="269">
        <v>35</v>
      </c>
      <c r="DN109" s="269">
        <v>87</v>
      </c>
      <c r="DO109" s="269">
        <v>0</v>
      </c>
      <c r="DP109" s="269">
        <v>112</v>
      </c>
      <c r="DQ109" s="269">
        <v>50</v>
      </c>
      <c r="DR109" s="269">
        <v>0</v>
      </c>
      <c r="DS109" s="269">
        <v>0</v>
      </c>
      <c r="DT109" s="269">
        <v>62</v>
      </c>
      <c r="DU109" s="269">
        <v>48</v>
      </c>
      <c r="DV109" s="269">
        <v>0</v>
      </c>
      <c r="DW109" s="303">
        <v>92</v>
      </c>
      <c r="DX109" s="49">
        <v>0</v>
      </c>
      <c r="DY109" s="269">
        <v>36</v>
      </c>
      <c r="DZ109" s="269">
        <v>48</v>
      </c>
      <c r="EA109" s="269">
        <v>70</v>
      </c>
      <c r="EB109" s="269">
        <v>56</v>
      </c>
      <c r="EC109" s="269">
        <v>0</v>
      </c>
      <c r="ED109" s="269">
        <v>77</v>
      </c>
      <c r="EE109" s="49">
        <v>1</v>
      </c>
      <c r="EF109" s="269">
        <v>0</v>
      </c>
      <c r="EG109" s="49">
        <v>86</v>
      </c>
      <c r="EH109" s="269">
        <v>77</v>
      </c>
      <c r="EI109" s="269">
        <v>136</v>
      </c>
      <c r="EJ109" s="49">
        <v>0</v>
      </c>
      <c r="EK109" s="49">
        <v>9</v>
      </c>
      <c r="EL109" s="269">
        <v>99</v>
      </c>
      <c r="EM109" s="49">
        <v>7</v>
      </c>
      <c r="EN109" s="49">
        <v>6</v>
      </c>
      <c r="EO109" s="269">
        <v>0</v>
      </c>
      <c r="EP109" s="269">
        <v>0</v>
      </c>
      <c r="EQ109" s="49">
        <v>0</v>
      </c>
      <c r="ER109" s="269">
        <v>23</v>
      </c>
      <c r="ES109" s="49">
        <v>9</v>
      </c>
      <c r="ET109" s="269">
        <v>0</v>
      </c>
      <c r="EU109" s="269">
        <v>0</v>
      </c>
      <c r="EV109" s="269">
        <v>0</v>
      </c>
      <c r="EW109" s="269">
        <v>0</v>
      </c>
      <c r="EX109" s="269">
        <v>60</v>
      </c>
      <c r="EY109" s="269">
        <v>30</v>
      </c>
      <c r="EZ109" s="269">
        <v>0</v>
      </c>
      <c r="FA109" s="49">
        <v>0</v>
      </c>
      <c r="FB109" s="269">
        <v>0</v>
      </c>
      <c r="FC109" s="269">
        <v>102</v>
      </c>
      <c r="FD109" s="269">
        <v>94</v>
      </c>
      <c r="FE109" s="49">
        <v>15</v>
      </c>
      <c r="FF109" s="49">
        <v>0</v>
      </c>
      <c r="FG109" s="269">
        <v>92</v>
      </c>
      <c r="FH109" s="269">
        <v>89</v>
      </c>
      <c r="FI109" s="269">
        <v>0</v>
      </c>
      <c r="FJ109" s="269">
        <v>0</v>
      </c>
      <c r="FK109" s="49">
        <v>0</v>
      </c>
      <c r="FL109" s="269">
        <v>0</v>
      </c>
      <c r="FM109" s="269">
        <v>114</v>
      </c>
      <c r="FN109" s="269">
        <v>56</v>
      </c>
      <c r="FO109" s="49">
        <v>0</v>
      </c>
      <c r="FP109" s="269">
        <v>99</v>
      </c>
      <c r="FQ109" s="49">
        <v>0</v>
      </c>
      <c r="FR109" s="269">
        <v>48</v>
      </c>
      <c r="FS109" s="269">
        <v>123</v>
      </c>
      <c r="FT109" s="269">
        <v>92</v>
      </c>
      <c r="FU109" s="269">
        <v>58</v>
      </c>
      <c r="FV109" s="269">
        <v>0</v>
      </c>
      <c r="FW109" s="269">
        <v>59</v>
      </c>
      <c r="FX109" s="269">
        <v>0</v>
      </c>
      <c r="FY109" s="49">
        <v>14</v>
      </c>
      <c r="FZ109" s="269">
        <v>24</v>
      </c>
      <c r="GA109" s="269">
        <v>0</v>
      </c>
      <c r="GB109" s="269">
        <v>106</v>
      </c>
      <c r="GC109" s="269">
        <v>134</v>
      </c>
      <c r="GD109" s="49">
        <v>0</v>
      </c>
      <c r="GE109" s="269">
        <v>97</v>
      </c>
      <c r="GF109" s="269">
        <v>0</v>
      </c>
      <c r="GG109" s="269">
        <v>70</v>
      </c>
      <c r="GH109" s="49">
        <v>0</v>
      </c>
      <c r="GI109" s="49">
        <v>0</v>
      </c>
      <c r="GJ109" s="269">
        <v>89</v>
      </c>
      <c r="GK109" s="49">
        <v>0</v>
      </c>
      <c r="GL109" s="49">
        <v>14</v>
      </c>
      <c r="GM109" s="269">
        <v>130</v>
      </c>
      <c r="GN109" s="269">
        <v>26</v>
      </c>
      <c r="GO109" s="269">
        <v>105</v>
      </c>
      <c r="GP109" s="269">
        <v>55</v>
      </c>
      <c r="GQ109" s="303">
        <v>192</v>
      </c>
    </row>
    <row r="110" spans="1:199" ht="15.75">
      <c r="A110" s="276" t="s">
        <v>3624</v>
      </c>
      <c r="B110" s="61"/>
      <c r="C110" s="248"/>
      <c r="D110" s="56">
        <f t="shared" si="3"/>
        <v>6946</v>
      </c>
      <c r="E110" s="269">
        <v>0</v>
      </c>
      <c r="F110" s="269">
        <v>0</v>
      </c>
      <c r="G110" s="49">
        <v>11</v>
      </c>
      <c r="H110" s="269">
        <v>0</v>
      </c>
      <c r="I110" s="269">
        <v>0</v>
      </c>
      <c r="J110" s="269">
        <v>0</v>
      </c>
      <c r="K110" s="269">
        <v>0</v>
      </c>
      <c r="L110" s="269">
        <v>0</v>
      </c>
      <c r="M110" s="269">
        <v>0</v>
      </c>
      <c r="N110" s="269">
        <v>0</v>
      </c>
      <c r="O110" s="269">
        <v>114</v>
      </c>
      <c r="P110" s="269">
        <v>35</v>
      </c>
      <c r="Q110" s="269">
        <v>0</v>
      </c>
      <c r="R110" s="49">
        <v>0</v>
      </c>
      <c r="S110" s="269">
        <v>38</v>
      </c>
      <c r="T110" s="269">
        <v>0</v>
      </c>
      <c r="U110" s="49">
        <v>89</v>
      </c>
      <c r="V110" s="269">
        <v>56</v>
      </c>
      <c r="W110" s="269">
        <v>120</v>
      </c>
      <c r="X110" s="269">
        <v>46</v>
      </c>
      <c r="Y110" s="269">
        <v>0</v>
      </c>
      <c r="Z110" s="269">
        <v>38</v>
      </c>
      <c r="AA110" s="49">
        <v>0</v>
      </c>
      <c r="AB110" s="269">
        <v>48</v>
      </c>
      <c r="AC110" s="269">
        <v>105</v>
      </c>
      <c r="AD110" s="269">
        <v>22</v>
      </c>
      <c r="AE110" s="269">
        <v>95</v>
      </c>
      <c r="AF110" s="269">
        <v>29</v>
      </c>
      <c r="AG110" s="269">
        <v>51</v>
      </c>
      <c r="AH110" s="269">
        <v>41</v>
      </c>
      <c r="AI110" s="269">
        <v>32</v>
      </c>
      <c r="AJ110" s="269">
        <v>0</v>
      </c>
      <c r="AK110" s="49">
        <v>0</v>
      </c>
      <c r="AL110" s="269">
        <v>26</v>
      </c>
      <c r="AM110" s="269">
        <v>76</v>
      </c>
      <c r="AN110" s="269">
        <v>27</v>
      </c>
      <c r="AO110" s="269">
        <v>0</v>
      </c>
      <c r="AP110" s="269">
        <v>0</v>
      </c>
      <c r="AQ110" s="269">
        <v>59</v>
      </c>
      <c r="AR110" s="269">
        <v>57</v>
      </c>
      <c r="AS110" s="49">
        <v>89</v>
      </c>
      <c r="AT110" s="269">
        <v>0</v>
      </c>
      <c r="AU110" s="269">
        <v>0</v>
      </c>
      <c r="AV110" s="49">
        <v>0</v>
      </c>
      <c r="AW110" s="269">
        <v>0</v>
      </c>
      <c r="AX110" s="269">
        <v>94</v>
      </c>
      <c r="AY110" s="269">
        <v>0</v>
      </c>
      <c r="AZ110" s="269">
        <v>111</v>
      </c>
      <c r="BA110" s="269">
        <v>0</v>
      </c>
      <c r="BB110" s="49">
        <v>0</v>
      </c>
      <c r="BC110" s="269">
        <v>0</v>
      </c>
      <c r="BD110" s="269">
        <v>129</v>
      </c>
      <c r="BE110" s="269">
        <v>93</v>
      </c>
      <c r="BF110" s="269">
        <v>68</v>
      </c>
      <c r="BG110" s="269">
        <v>80</v>
      </c>
      <c r="BH110" s="269">
        <v>0</v>
      </c>
      <c r="BI110" s="269">
        <v>0</v>
      </c>
      <c r="BJ110" s="269">
        <v>0</v>
      </c>
      <c r="BK110" s="269">
        <v>91</v>
      </c>
      <c r="BL110" s="49">
        <v>0</v>
      </c>
      <c r="BM110" s="269">
        <v>34</v>
      </c>
      <c r="BN110" s="269">
        <v>98</v>
      </c>
      <c r="BO110" s="269">
        <v>30</v>
      </c>
      <c r="BP110" s="269">
        <v>0</v>
      </c>
      <c r="BQ110" s="269">
        <v>107</v>
      </c>
      <c r="BR110" s="49">
        <v>0</v>
      </c>
      <c r="BS110" s="269">
        <v>58</v>
      </c>
      <c r="BT110" s="269">
        <v>101</v>
      </c>
      <c r="BU110" s="269">
        <v>0</v>
      </c>
      <c r="BV110" s="269">
        <v>121</v>
      </c>
      <c r="BW110" s="49">
        <v>16</v>
      </c>
      <c r="BX110" s="49">
        <v>0</v>
      </c>
      <c r="BY110" s="269">
        <v>130</v>
      </c>
      <c r="BZ110" s="269">
        <v>0</v>
      </c>
      <c r="CA110" s="49">
        <v>18</v>
      </c>
      <c r="CB110" s="49">
        <v>19</v>
      </c>
      <c r="CC110" s="269">
        <v>135</v>
      </c>
      <c r="CD110" s="269">
        <v>0</v>
      </c>
      <c r="CE110" s="269">
        <v>0</v>
      </c>
      <c r="CF110" s="269">
        <v>70</v>
      </c>
      <c r="CG110" s="49">
        <v>86</v>
      </c>
      <c r="CH110" s="269">
        <v>0</v>
      </c>
      <c r="CI110" s="269">
        <v>40</v>
      </c>
      <c r="CJ110" s="49">
        <v>0</v>
      </c>
      <c r="CK110" s="49">
        <v>19</v>
      </c>
      <c r="CL110" s="269">
        <v>103</v>
      </c>
      <c r="CM110" s="269">
        <v>0</v>
      </c>
      <c r="CN110" s="269">
        <v>128</v>
      </c>
      <c r="CO110" s="269">
        <v>0</v>
      </c>
      <c r="CP110" s="269">
        <v>0</v>
      </c>
      <c r="CQ110" s="269">
        <v>0</v>
      </c>
      <c r="CR110" s="49">
        <v>0</v>
      </c>
      <c r="CS110" s="269">
        <v>53</v>
      </c>
      <c r="CT110" s="269">
        <v>123</v>
      </c>
      <c r="CU110" s="269">
        <v>135</v>
      </c>
      <c r="CV110" s="269">
        <v>0</v>
      </c>
      <c r="CW110" s="269">
        <v>0</v>
      </c>
      <c r="CX110" s="269">
        <v>83</v>
      </c>
      <c r="CY110" s="269">
        <v>20</v>
      </c>
      <c r="CZ110" s="269">
        <v>32</v>
      </c>
      <c r="DA110" s="269">
        <v>0</v>
      </c>
      <c r="DB110" s="269">
        <v>34</v>
      </c>
      <c r="DC110" s="49">
        <v>10</v>
      </c>
      <c r="DD110" s="269">
        <v>78</v>
      </c>
      <c r="DE110" s="269">
        <v>49</v>
      </c>
      <c r="DF110" s="49">
        <v>8</v>
      </c>
      <c r="DG110" s="49">
        <v>89</v>
      </c>
      <c r="DH110" s="269">
        <v>87</v>
      </c>
      <c r="DI110" s="269">
        <v>114</v>
      </c>
      <c r="DJ110" s="269">
        <v>134</v>
      </c>
      <c r="DK110" s="269">
        <v>67</v>
      </c>
      <c r="DL110" s="49">
        <v>0</v>
      </c>
      <c r="DM110" s="269">
        <v>23</v>
      </c>
      <c r="DN110" s="49">
        <v>14</v>
      </c>
      <c r="DO110" s="269">
        <v>0</v>
      </c>
      <c r="DP110" s="269">
        <v>0</v>
      </c>
      <c r="DQ110" s="269">
        <v>61</v>
      </c>
      <c r="DR110" s="269">
        <v>124</v>
      </c>
      <c r="DS110" s="269">
        <v>0</v>
      </c>
      <c r="DT110" s="269">
        <v>64</v>
      </c>
      <c r="DU110" s="49">
        <v>0</v>
      </c>
      <c r="DV110" s="269">
        <v>131</v>
      </c>
      <c r="DW110" s="303">
        <v>76</v>
      </c>
      <c r="DX110" s="269">
        <v>79</v>
      </c>
      <c r="DY110" s="49">
        <v>0</v>
      </c>
      <c r="DZ110" s="49">
        <v>6</v>
      </c>
      <c r="EA110" s="49">
        <v>17</v>
      </c>
      <c r="EB110" s="269">
        <v>72</v>
      </c>
      <c r="EC110" s="269">
        <v>0</v>
      </c>
      <c r="ED110" s="269">
        <v>96</v>
      </c>
      <c r="EE110" s="269">
        <v>83</v>
      </c>
      <c r="EF110" s="269">
        <v>0</v>
      </c>
      <c r="EG110" s="269">
        <v>32</v>
      </c>
      <c r="EH110" s="49">
        <v>0</v>
      </c>
      <c r="EI110" s="49">
        <v>0</v>
      </c>
      <c r="EJ110" s="269">
        <v>67</v>
      </c>
      <c r="EK110" s="49">
        <v>8</v>
      </c>
      <c r="EL110" s="269">
        <v>0</v>
      </c>
      <c r="EM110" s="269">
        <v>34</v>
      </c>
      <c r="EN110" s="49">
        <v>8</v>
      </c>
      <c r="EO110" s="269">
        <v>91</v>
      </c>
      <c r="EP110" s="269">
        <v>0</v>
      </c>
      <c r="EQ110" s="49">
        <v>0</v>
      </c>
      <c r="ER110" s="49">
        <v>0</v>
      </c>
      <c r="ES110" s="49">
        <v>2</v>
      </c>
      <c r="ET110" s="269">
        <v>0</v>
      </c>
      <c r="EU110" s="269">
        <v>0</v>
      </c>
      <c r="EV110" s="269">
        <v>0</v>
      </c>
      <c r="EW110" s="269">
        <v>0</v>
      </c>
      <c r="EX110" s="269">
        <v>46</v>
      </c>
      <c r="EY110" s="269">
        <v>41</v>
      </c>
      <c r="EZ110" s="269">
        <v>0</v>
      </c>
      <c r="FA110" s="49">
        <v>0</v>
      </c>
      <c r="FB110" s="269">
        <v>0</v>
      </c>
      <c r="FC110" s="269">
        <v>38</v>
      </c>
      <c r="FD110" s="269">
        <v>98</v>
      </c>
      <c r="FE110" s="269">
        <v>33</v>
      </c>
      <c r="FF110" s="269">
        <v>40</v>
      </c>
      <c r="FG110" s="269">
        <v>0</v>
      </c>
      <c r="FH110" s="269">
        <v>68</v>
      </c>
      <c r="FI110" s="269">
        <v>0</v>
      </c>
      <c r="FJ110" s="269">
        <v>32</v>
      </c>
      <c r="FK110" s="49">
        <v>0</v>
      </c>
      <c r="FL110" s="269">
        <v>0</v>
      </c>
      <c r="FM110" s="269">
        <v>0</v>
      </c>
      <c r="FN110" s="49">
        <v>0</v>
      </c>
      <c r="FO110" s="49">
        <v>0</v>
      </c>
      <c r="FP110" s="269">
        <v>68</v>
      </c>
      <c r="FQ110" s="49">
        <v>17</v>
      </c>
      <c r="FR110" s="269">
        <v>98</v>
      </c>
      <c r="FS110" s="49">
        <v>0</v>
      </c>
      <c r="FT110" s="49">
        <v>18</v>
      </c>
      <c r="FU110" s="269">
        <v>48</v>
      </c>
      <c r="FV110" s="49">
        <v>0</v>
      </c>
      <c r="FW110" s="269">
        <v>64</v>
      </c>
      <c r="FX110" s="269">
        <v>99</v>
      </c>
      <c r="FY110" s="269">
        <v>45</v>
      </c>
      <c r="FZ110" s="49">
        <v>13</v>
      </c>
      <c r="GA110" s="269">
        <v>0</v>
      </c>
      <c r="GB110" s="269">
        <v>0</v>
      </c>
      <c r="GC110" s="49">
        <v>0</v>
      </c>
      <c r="GD110" s="269">
        <v>113</v>
      </c>
      <c r="GE110" s="269">
        <v>78</v>
      </c>
      <c r="GF110" s="269">
        <v>0</v>
      </c>
      <c r="GG110" s="49">
        <v>0</v>
      </c>
      <c r="GH110" s="49">
        <v>0</v>
      </c>
      <c r="GI110" s="269">
        <v>124</v>
      </c>
      <c r="GJ110" s="269">
        <v>0</v>
      </c>
      <c r="GK110" s="269">
        <v>78</v>
      </c>
      <c r="GL110" s="269">
        <v>39</v>
      </c>
      <c r="GM110" s="269">
        <v>24</v>
      </c>
      <c r="GN110" s="49">
        <v>10</v>
      </c>
      <c r="GO110" s="49">
        <v>2</v>
      </c>
      <c r="GP110" s="269">
        <v>24</v>
      </c>
      <c r="GQ110" s="303">
        <v>101</v>
      </c>
    </row>
    <row r="111" spans="1:199" ht="15.75">
      <c r="A111" s="276" t="s">
        <v>3625</v>
      </c>
      <c r="B111" s="3"/>
      <c r="C111" s="247"/>
      <c r="D111" s="56">
        <f t="shared" si="3"/>
        <v>9475</v>
      </c>
      <c r="E111" s="269">
        <v>0</v>
      </c>
      <c r="F111" s="269">
        <v>0</v>
      </c>
      <c r="G111" s="269">
        <v>26</v>
      </c>
      <c r="H111" s="269">
        <v>49</v>
      </c>
      <c r="I111" s="269">
        <v>92</v>
      </c>
      <c r="J111" s="269">
        <v>39</v>
      </c>
      <c r="K111" s="269">
        <v>0</v>
      </c>
      <c r="L111" s="269">
        <v>0</v>
      </c>
      <c r="M111" s="269">
        <v>0</v>
      </c>
      <c r="N111" s="269">
        <v>111</v>
      </c>
      <c r="O111" s="269">
        <v>120</v>
      </c>
      <c r="P111" s="269">
        <v>40</v>
      </c>
      <c r="Q111" s="269">
        <v>0</v>
      </c>
      <c r="R111" s="269">
        <v>116</v>
      </c>
      <c r="S111" s="269">
        <v>55</v>
      </c>
      <c r="T111" s="269">
        <v>0</v>
      </c>
      <c r="U111" s="269">
        <v>68</v>
      </c>
      <c r="V111" s="269">
        <v>78</v>
      </c>
      <c r="W111" s="269">
        <v>0</v>
      </c>
      <c r="X111" s="269">
        <v>85</v>
      </c>
      <c r="Y111" s="269">
        <v>0</v>
      </c>
      <c r="Z111" s="269">
        <v>65</v>
      </c>
      <c r="AA111" s="49">
        <v>0</v>
      </c>
      <c r="AB111" s="269">
        <v>0</v>
      </c>
      <c r="AC111" s="269">
        <v>73</v>
      </c>
      <c r="AD111" s="269">
        <v>71</v>
      </c>
      <c r="AE111" s="269">
        <v>30</v>
      </c>
      <c r="AF111" s="269">
        <v>41</v>
      </c>
      <c r="AG111" s="269">
        <v>39</v>
      </c>
      <c r="AH111" s="269">
        <v>40</v>
      </c>
      <c r="AI111" s="49">
        <v>19</v>
      </c>
      <c r="AJ111" s="269">
        <v>0</v>
      </c>
      <c r="AK111" s="269">
        <v>128</v>
      </c>
      <c r="AL111" s="269">
        <v>28</v>
      </c>
      <c r="AM111" s="269">
        <v>67</v>
      </c>
      <c r="AN111" s="269">
        <v>29</v>
      </c>
      <c r="AO111" s="269">
        <v>113</v>
      </c>
      <c r="AP111" s="269">
        <v>105</v>
      </c>
      <c r="AQ111" s="269">
        <v>104</v>
      </c>
      <c r="AR111" s="269">
        <v>55</v>
      </c>
      <c r="AS111" s="269">
        <v>63</v>
      </c>
      <c r="AT111" s="269">
        <v>61</v>
      </c>
      <c r="AU111" s="269">
        <v>104</v>
      </c>
      <c r="AV111" s="49">
        <v>0</v>
      </c>
      <c r="AW111" s="269">
        <v>0</v>
      </c>
      <c r="AX111" s="269">
        <v>0</v>
      </c>
      <c r="AY111" s="269">
        <v>0</v>
      </c>
      <c r="AZ111" s="269">
        <v>133</v>
      </c>
      <c r="BA111" s="269">
        <v>0</v>
      </c>
      <c r="BB111" s="49">
        <v>90</v>
      </c>
      <c r="BC111" s="269">
        <v>135</v>
      </c>
      <c r="BD111" s="49">
        <v>0</v>
      </c>
      <c r="BE111" s="269">
        <v>128</v>
      </c>
      <c r="BF111" s="269">
        <v>94</v>
      </c>
      <c r="BG111" s="269">
        <v>46</v>
      </c>
      <c r="BH111" s="269">
        <v>0</v>
      </c>
      <c r="BI111" s="269">
        <v>93</v>
      </c>
      <c r="BJ111" s="269">
        <v>0</v>
      </c>
      <c r="BK111" s="269">
        <v>78</v>
      </c>
      <c r="BL111" s="49">
        <v>0</v>
      </c>
      <c r="BM111" s="269">
        <v>42</v>
      </c>
      <c r="BN111" s="269">
        <v>130</v>
      </c>
      <c r="BO111" s="269">
        <v>96</v>
      </c>
      <c r="BP111" s="269">
        <v>0</v>
      </c>
      <c r="BQ111" s="269">
        <v>0</v>
      </c>
      <c r="BR111" s="269">
        <v>91</v>
      </c>
      <c r="BS111" s="269">
        <v>131</v>
      </c>
      <c r="BT111" s="269">
        <v>110</v>
      </c>
      <c r="BU111" s="269">
        <v>0</v>
      </c>
      <c r="BV111" s="269">
        <v>0</v>
      </c>
      <c r="BW111" s="269">
        <v>109</v>
      </c>
      <c r="BX111" s="49">
        <v>0</v>
      </c>
      <c r="BY111" s="269">
        <v>97</v>
      </c>
      <c r="BZ111" s="269">
        <v>120</v>
      </c>
      <c r="CA111" s="269">
        <v>113</v>
      </c>
      <c r="CB111" s="269">
        <v>81</v>
      </c>
      <c r="CC111" s="269">
        <v>0</v>
      </c>
      <c r="CD111" s="269">
        <v>0</v>
      </c>
      <c r="CE111" s="269">
        <v>0</v>
      </c>
      <c r="CF111" s="269">
        <v>20</v>
      </c>
      <c r="CG111" s="269">
        <v>119</v>
      </c>
      <c r="CH111" s="269">
        <v>0</v>
      </c>
      <c r="CI111" s="269">
        <v>50</v>
      </c>
      <c r="CJ111" s="269">
        <v>136</v>
      </c>
      <c r="CK111" s="269">
        <v>53</v>
      </c>
      <c r="CL111" s="269">
        <v>0</v>
      </c>
      <c r="CM111" s="269">
        <v>80</v>
      </c>
      <c r="CN111" s="269">
        <v>72</v>
      </c>
      <c r="CO111" s="269">
        <v>113</v>
      </c>
      <c r="CP111" s="269">
        <v>125</v>
      </c>
      <c r="CQ111" s="269">
        <v>0</v>
      </c>
      <c r="CR111" s="269">
        <v>36</v>
      </c>
      <c r="CS111" s="49">
        <v>0</v>
      </c>
      <c r="CT111" s="269">
        <v>0</v>
      </c>
      <c r="CU111" s="269">
        <v>134</v>
      </c>
      <c r="CV111" s="269">
        <v>0</v>
      </c>
      <c r="CW111" s="269">
        <v>0</v>
      </c>
      <c r="CX111" s="269">
        <v>117</v>
      </c>
      <c r="CY111" s="49">
        <v>0</v>
      </c>
      <c r="CZ111" s="269">
        <v>78</v>
      </c>
      <c r="DA111" s="269">
        <v>60</v>
      </c>
      <c r="DB111" s="269">
        <v>82</v>
      </c>
      <c r="DC111" s="269">
        <v>66</v>
      </c>
      <c r="DD111" s="269">
        <v>98</v>
      </c>
      <c r="DE111" s="49">
        <v>16</v>
      </c>
      <c r="DF111" s="49">
        <v>8</v>
      </c>
      <c r="DG111" s="269">
        <v>95</v>
      </c>
      <c r="DH111" s="269">
        <v>122</v>
      </c>
      <c r="DI111" s="269">
        <v>107</v>
      </c>
      <c r="DJ111" s="269">
        <v>93</v>
      </c>
      <c r="DK111" s="269">
        <v>92</v>
      </c>
      <c r="DL111" s="49">
        <v>0</v>
      </c>
      <c r="DM111" s="269">
        <v>57</v>
      </c>
      <c r="DN111" s="269">
        <v>40</v>
      </c>
      <c r="DO111" s="269">
        <v>0</v>
      </c>
      <c r="DP111" s="269">
        <v>0</v>
      </c>
      <c r="DQ111" s="269">
        <v>56</v>
      </c>
      <c r="DR111" s="269">
        <v>0</v>
      </c>
      <c r="DS111" s="269">
        <v>0</v>
      </c>
      <c r="DT111" s="269">
        <v>0</v>
      </c>
      <c r="DU111" s="269">
        <v>0</v>
      </c>
      <c r="DV111" s="269">
        <v>135</v>
      </c>
      <c r="DW111" s="303">
        <v>61</v>
      </c>
      <c r="DX111" s="49">
        <v>86</v>
      </c>
      <c r="DY111" s="269">
        <v>38</v>
      </c>
      <c r="DZ111" s="269">
        <v>43</v>
      </c>
      <c r="EA111" s="269">
        <v>56</v>
      </c>
      <c r="EB111" s="269">
        <v>55</v>
      </c>
      <c r="EC111" s="269">
        <v>133</v>
      </c>
      <c r="ED111" s="269">
        <v>79</v>
      </c>
      <c r="EE111" s="269">
        <v>23</v>
      </c>
      <c r="EF111" s="269">
        <v>0</v>
      </c>
      <c r="EG111" s="269">
        <v>73</v>
      </c>
      <c r="EH111" s="269">
        <v>80</v>
      </c>
      <c r="EI111" s="49">
        <v>0</v>
      </c>
      <c r="EJ111" s="269">
        <v>54</v>
      </c>
      <c r="EK111" s="269">
        <v>32</v>
      </c>
      <c r="EL111" s="269">
        <v>0</v>
      </c>
      <c r="EM111" s="49">
        <v>16</v>
      </c>
      <c r="EN111" s="49">
        <v>17</v>
      </c>
      <c r="EO111" s="269">
        <v>133</v>
      </c>
      <c r="EP111" s="269">
        <v>0</v>
      </c>
      <c r="EQ111" s="49">
        <v>0</v>
      </c>
      <c r="ER111" s="269">
        <v>33</v>
      </c>
      <c r="ES111" s="49">
        <v>14</v>
      </c>
      <c r="ET111" s="269">
        <v>0</v>
      </c>
      <c r="EU111" s="269">
        <v>0</v>
      </c>
      <c r="EV111" s="269">
        <v>0</v>
      </c>
      <c r="EW111" s="269">
        <v>0</v>
      </c>
      <c r="EX111" s="269">
        <v>43</v>
      </c>
      <c r="EY111" s="269">
        <v>38</v>
      </c>
      <c r="EZ111" s="269">
        <v>0</v>
      </c>
      <c r="FA111" s="49">
        <v>0</v>
      </c>
      <c r="FB111" s="269">
        <v>73</v>
      </c>
      <c r="FC111" s="269">
        <v>32</v>
      </c>
      <c r="FD111" s="269">
        <v>60</v>
      </c>
      <c r="FE111" s="269">
        <v>22</v>
      </c>
      <c r="FF111" s="269">
        <v>32</v>
      </c>
      <c r="FG111" s="269">
        <v>51</v>
      </c>
      <c r="FH111" s="269">
        <v>40</v>
      </c>
      <c r="FI111" s="269">
        <v>0</v>
      </c>
      <c r="FJ111" s="269">
        <v>35</v>
      </c>
      <c r="FK111" s="49">
        <v>0</v>
      </c>
      <c r="FL111" s="269">
        <v>0</v>
      </c>
      <c r="FM111" s="269">
        <v>0</v>
      </c>
      <c r="FN111" s="269">
        <v>108</v>
      </c>
      <c r="FO111" s="49">
        <v>0</v>
      </c>
      <c r="FP111" s="269">
        <v>128</v>
      </c>
      <c r="FQ111" s="269">
        <v>66</v>
      </c>
      <c r="FR111" s="269">
        <v>51</v>
      </c>
      <c r="FS111" s="269">
        <v>0</v>
      </c>
      <c r="FT111" s="269">
        <v>57</v>
      </c>
      <c r="FU111" s="49">
        <v>0</v>
      </c>
      <c r="FV111" s="49">
        <v>0</v>
      </c>
      <c r="FW111" s="269">
        <v>91</v>
      </c>
      <c r="FX111" s="269">
        <v>77</v>
      </c>
      <c r="FY111" s="269">
        <v>111</v>
      </c>
      <c r="FZ111" s="269">
        <v>52</v>
      </c>
      <c r="GA111" s="269">
        <v>0</v>
      </c>
      <c r="GB111" s="269">
        <v>103</v>
      </c>
      <c r="GC111" s="269">
        <v>0</v>
      </c>
      <c r="GD111" s="269">
        <v>120</v>
      </c>
      <c r="GE111" s="269">
        <v>69</v>
      </c>
      <c r="GF111" s="269">
        <v>0</v>
      </c>
      <c r="GG111" s="49">
        <v>0</v>
      </c>
      <c r="GH111" s="269">
        <v>62</v>
      </c>
      <c r="GI111" s="269">
        <v>52</v>
      </c>
      <c r="GJ111" s="269">
        <v>0</v>
      </c>
      <c r="GK111" s="269">
        <v>118</v>
      </c>
      <c r="GL111" s="269">
        <v>21</v>
      </c>
      <c r="GM111" s="269">
        <v>103</v>
      </c>
      <c r="GN111" s="269">
        <v>28</v>
      </c>
      <c r="GO111" s="269">
        <v>83</v>
      </c>
      <c r="GP111" s="269">
        <v>109</v>
      </c>
      <c r="GQ111" s="303">
        <v>123</v>
      </c>
    </row>
    <row r="112" spans="1:199" ht="15.75">
      <c r="A112" s="277" t="s">
        <v>31</v>
      </c>
      <c r="B112" s="3"/>
      <c r="C112" s="248"/>
      <c r="D112" s="56">
        <f t="shared" si="3"/>
        <v>10611</v>
      </c>
      <c r="E112" s="269">
        <v>0</v>
      </c>
      <c r="F112" s="269">
        <v>49</v>
      </c>
      <c r="G112" s="269">
        <v>76</v>
      </c>
      <c r="H112" s="269">
        <v>0</v>
      </c>
      <c r="I112" s="269">
        <v>0</v>
      </c>
      <c r="J112" s="269">
        <v>59</v>
      </c>
      <c r="K112" s="269">
        <v>0</v>
      </c>
      <c r="L112" s="269">
        <v>0</v>
      </c>
      <c r="M112" s="269">
        <v>0</v>
      </c>
      <c r="N112" s="269">
        <v>0</v>
      </c>
      <c r="O112" s="49">
        <v>0</v>
      </c>
      <c r="P112" s="269">
        <v>87</v>
      </c>
      <c r="Q112" s="269">
        <v>0</v>
      </c>
      <c r="R112" s="269">
        <v>25</v>
      </c>
      <c r="S112" s="269">
        <v>123</v>
      </c>
      <c r="T112" s="269">
        <v>0</v>
      </c>
      <c r="U112" s="269">
        <v>85</v>
      </c>
      <c r="V112" s="269">
        <v>90</v>
      </c>
      <c r="W112" s="269">
        <v>76</v>
      </c>
      <c r="X112" s="269">
        <v>87</v>
      </c>
      <c r="Y112" s="269">
        <v>0</v>
      </c>
      <c r="Z112" s="269">
        <v>0</v>
      </c>
      <c r="AA112" s="269">
        <v>63</v>
      </c>
      <c r="AB112" s="269">
        <v>48</v>
      </c>
      <c r="AC112" s="269">
        <v>53</v>
      </c>
      <c r="AD112" s="269">
        <v>62</v>
      </c>
      <c r="AE112" s="269">
        <v>121</v>
      </c>
      <c r="AF112" s="269">
        <v>120</v>
      </c>
      <c r="AG112" s="269">
        <v>123</v>
      </c>
      <c r="AH112" s="269">
        <v>127</v>
      </c>
      <c r="AI112" s="269">
        <v>27</v>
      </c>
      <c r="AJ112" s="269">
        <v>0</v>
      </c>
      <c r="AK112" s="269">
        <v>97</v>
      </c>
      <c r="AL112" s="269">
        <v>78</v>
      </c>
      <c r="AM112" s="49">
        <v>0</v>
      </c>
      <c r="AN112" s="269">
        <v>95</v>
      </c>
      <c r="AO112" s="269">
        <v>0</v>
      </c>
      <c r="AP112" s="269">
        <v>0</v>
      </c>
      <c r="AQ112" s="269">
        <v>66</v>
      </c>
      <c r="AR112" s="269">
        <v>134</v>
      </c>
      <c r="AS112" s="269">
        <v>84</v>
      </c>
      <c r="AT112" s="269">
        <v>0</v>
      </c>
      <c r="AU112" s="269">
        <v>74</v>
      </c>
      <c r="AV112" s="269">
        <v>131</v>
      </c>
      <c r="AW112" s="269">
        <v>0</v>
      </c>
      <c r="AX112" s="269">
        <v>97</v>
      </c>
      <c r="AY112" s="269">
        <v>0</v>
      </c>
      <c r="AZ112" s="269">
        <v>30</v>
      </c>
      <c r="BA112" s="269">
        <v>0</v>
      </c>
      <c r="BB112" s="269">
        <v>44</v>
      </c>
      <c r="BC112" s="269">
        <v>0</v>
      </c>
      <c r="BD112" s="269">
        <v>21</v>
      </c>
      <c r="BE112" s="269">
        <v>80</v>
      </c>
      <c r="BF112" s="269">
        <v>41</v>
      </c>
      <c r="BG112" s="269">
        <v>96</v>
      </c>
      <c r="BH112" s="269">
        <v>101</v>
      </c>
      <c r="BI112" s="269">
        <v>0</v>
      </c>
      <c r="BJ112" s="269">
        <v>0</v>
      </c>
      <c r="BK112" s="269">
        <v>135</v>
      </c>
      <c r="BL112" s="49">
        <v>0</v>
      </c>
      <c r="BM112" s="269">
        <v>104</v>
      </c>
      <c r="BN112" s="269">
        <v>69</v>
      </c>
      <c r="BO112" s="269">
        <v>58</v>
      </c>
      <c r="BP112" s="269">
        <v>0</v>
      </c>
      <c r="BQ112" s="269">
        <v>0</v>
      </c>
      <c r="BR112" s="49">
        <v>0</v>
      </c>
      <c r="BS112" s="269">
        <v>136</v>
      </c>
      <c r="BT112" s="269">
        <v>82</v>
      </c>
      <c r="BU112" s="269">
        <v>0</v>
      </c>
      <c r="BV112" s="269">
        <v>0</v>
      </c>
      <c r="BW112" s="269">
        <v>23</v>
      </c>
      <c r="BX112" s="269">
        <v>130</v>
      </c>
      <c r="BY112" s="269">
        <v>83</v>
      </c>
      <c r="BZ112" s="269">
        <v>0</v>
      </c>
      <c r="CA112" s="269">
        <v>130</v>
      </c>
      <c r="CB112" s="269">
        <v>79</v>
      </c>
      <c r="CC112" s="269">
        <v>0</v>
      </c>
      <c r="CD112" s="269">
        <v>127</v>
      </c>
      <c r="CE112" s="269">
        <v>0</v>
      </c>
      <c r="CF112" s="269">
        <v>114</v>
      </c>
      <c r="CG112" s="269">
        <v>121</v>
      </c>
      <c r="CH112" s="269">
        <v>0</v>
      </c>
      <c r="CI112" s="269">
        <v>26</v>
      </c>
      <c r="CJ112" s="269">
        <v>0</v>
      </c>
      <c r="CK112" s="269">
        <v>136</v>
      </c>
      <c r="CL112" s="269">
        <v>84</v>
      </c>
      <c r="CM112" s="269">
        <v>0</v>
      </c>
      <c r="CN112" s="269">
        <v>85</v>
      </c>
      <c r="CO112" s="269">
        <v>0</v>
      </c>
      <c r="CP112" s="269">
        <v>0</v>
      </c>
      <c r="CQ112" s="269">
        <v>105</v>
      </c>
      <c r="CR112" s="49">
        <v>9</v>
      </c>
      <c r="CS112" s="49">
        <v>0</v>
      </c>
      <c r="CT112" s="269">
        <v>129</v>
      </c>
      <c r="CU112" s="269">
        <v>0</v>
      </c>
      <c r="CV112" s="269">
        <v>0</v>
      </c>
      <c r="CW112" s="269">
        <v>0</v>
      </c>
      <c r="CX112" s="49">
        <v>0</v>
      </c>
      <c r="CY112" s="269">
        <v>95</v>
      </c>
      <c r="CZ112" s="269">
        <v>86</v>
      </c>
      <c r="DA112" s="269">
        <v>0</v>
      </c>
      <c r="DB112" s="49">
        <v>0</v>
      </c>
      <c r="DC112" s="269">
        <v>51</v>
      </c>
      <c r="DD112" s="269">
        <v>0</v>
      </c>
      <c r="DE112" s="269">
        <v>118</v>
      </c>
      <c r="DF112" s="269">
        <v>23</v>
      </c>
      <c r="DG112" s="269">
        <v>48</v>
      </c>
      <c r="DH112" s="269">
        <v>48</v>
      </c>
      <c r="DI112" s="269">
        <v>135</v>
      </c>
      <c r="DJ112" s="269">
        <v>132</v>
      </c>
      <c r="DK112" s="269">
        <v>110</v>
      </c>
      <c r="DL112" s="269">
        <v>126</v>
      </c>
      <c r="DM112" s="49">
        <v>0</v>
      </c>
      <c r="DN112" s="269">
        <v>135</v>
      </c>
      <c r="DO112" s="269">
        <v>0</v>
      </c>
      <c r="DP112" s="269">
        <v>0</v>
      </c>
      <c r="DQ112" s="269">
        <v>123</v>
      </c>
      <c r="DR112" s="269">
        <v>126</v>
      </c>
      <c r="DS112" s="269">
        <v>121</v>
      </c>
      <c r="DT112" s="269">
        <v>93</v>
      </c>
      <c r="DU112" s="269">
        <v>79</v>
      </c>
      <c r="DV112" s="269">
        <v>0</v>
      </c>
      <c r="DW112" s="303">
        <v>73</v>
      </c>
      <c r="DX112" s="269">
        <v>86</v>
      </c>
      <c r="DY112" s="269">
        <v>110</v>
      </c>
      <c r="DZ112" s="269">
        <v>77</v>
      </c>
      <c r="EA112" s="269">
        <v>99</v>
      </c>
      <c r="EB112" s="269">
        <v>113</v>
      </c>
      <c r="EC112" s="269">
        <v>0</v>
      </c>
      <c r="ED112" s="49">
        <v>0</v>
      </c>
      <c r="EE112" s="269">
        <v>70</v>
      </c>
      <c r="EF112" s="269">
        <v>0</v>
      </c>
      <c r="EG112" s="269">
        <v>131</v>
      </c>
      <c r="EH112" s="269">
        <v>0</v>
      </c>
      <c r="EI112" s="49">
        <v>0</v>
      </c>
      <c r="EJ112" s="269">
        <v>122</v>
      </c>
      <c r="EK112" s="49">
        <v>14</v>
      </c>
      <c r="EL112" s="269">
        <v>0</v>
      </c>
      <c r="EM112" s="269">
        <v>114</v>
      </c>
      <c r="EN112" s="49">
        <v>1</v>
      </c>
      <c r="EO112" s="269">
        <v>0</v>
      </c>
      <c r="EP112" s="269">
        <v>0</v>
      </c>
      <c r="EQ112" s="269">
        <v>123</v>
      </c>
      <c r="ER112" s="49">
        <v>6</v>
      </c>
      <c r="ES112" s="269">
        <v>106</v>
      </c>
      <c r="ET112" s="269">
        <v>83</v>
      </c>
      <c r="EU112" s="269">
        <v>134</v>
      </c>
      <c r="EV112" s="269">
        <v>0</v>
      </c>
      <c r="EW112" s="269">
        <v>0</v>
      </c>
      <c r="EX112" s="269">
        <v>126</v>
      </c>
      <c r="EY112" s="269">
        <v>87</v>
      </c>
      <c r="EZ112" s="269">
        <v>105</v>
      </c>
      <c r="FA112" s="49">
        <v>0</v>
      </c>
      <c r="FB112" s="49">
        <v>96</v>
      </c>
      <c r="FC112" s="269">
        <v>48</v>
      </c>
      <c r="FD112" s="269">
        <v>97</v>
      </c>
      <c r="FE112" s="269">
        <v>136</v>
      </c>
      <c r="FF112" s="269">
        <v>51</v>
      </c>
      <c r="FG112" s="269">
        <v>0</v>
      </c>
      <c r="FH112" s="49">
        <v>0</v>
      </c>
      <c r="FI112" s="269">
        <v>0</v>
      </c>
      <c r="FJ112" s="269">
        <v>88</v>
      </c>
      <c r="FK112" s="269">
        <v>42</v>
      </c>
      <c r="FL112" s="269">
        <v>0</v>
      </c>
      <c r="FM112" s="269">
        <v>110</v>
      </c>
      <c r="FN112" s="49">
        <v>0</v>
      </c>
      <c r="FO112" s="49">
        <v>0</v>
      </c>
      <c r="FP112" s="269">
        <v>126</v>
      </c>
      <c r="FQ112" s="269">
        <v>46</v>
      </c>
      <c r="FR112" s="269">
        <v>62</v>
      </c>
      <c r="FS112" s="269">
        <v>0</v>
      </c>
      <c r="FT112" s="269">
        <v>61</v>
      </c>
      <c r="FU112" s="49">
        <v>0</v>
      </c>
      <c r="FV112" s="49">
        <v>0</v>
      </c>
      <c r="FW112" s="269">
        <v>0</v>
      </c>
      <c r="FX112" s="269">
        <v>0</v>
      </c>
      <c r="FY112" s="49">
        <v>89</v>
      </c>
      <c r="FZ112" s="269">
        <v>79</v>
      </c>
      <c r="GA112" s="269">
        <v>0</v>
      </c>
      <c r="GB112" s="269">
        <v>0</v>
      </c>
      <c r="GC112" s="269">
        <v>111</v>
      </c>
      <c r="GD112" s="269">
        <v>51</v>
      </c>
      <c r="GE112" s="269">
        <v>80</v>
      </c>
      <c r="GF112" s="269">
        <v>0</v>
      </c>
      <c r="GG112" s="269">
        <v>118</v>
      </c>
      <c r="GH112" s="269">
        <v>129</v>
      </c>
      <c r="GI112" s="269">
        <v>126</v>
      </c>
      <c r="GJ112" s="269">
        <v>126</v>
      </c>
      <c r="GK112" s="269">
        <v>42</v>
      </c>
      <c r="GL112" s="269">
        <v>66</v>
      </c>
      <c r="GM112" s="269">
        <v>123</v>
      </c>
      <c r="GN112" s="269">
        <v>136</v>
      </c>
      <c r="GO112" s="269">
        <v>80</v>
      </c>
      <c r="GP112" s="269">
        <v>81</v>
      </c>
      <c r="GQ112" s="303">
        <v>47</v>
      </c>
    </row>
    <row r="113" spans="1:199" ht="15.75">
      <c r="A113" s="106" t="s">
        <v>2710</v>
      </c>
      <c r="B113" s="61"/>
      <c r="C113" s="247"/>
      <c r="D113" s="56">
        <f t="shared" si="3"/>
        <v>13501</v>
      </c>
      <c r="E113" s="269">
        <v>130</v>
      </c>
      <c r="F113" s="269">
        <v>127</v>
      </c>
      <c r="G113" s="269">
        <v>136</v>
      </c>
      <c r="H113" s="269">
        <v>91</v>
      </c>
      <c r="I113" s="269">
        <v>0</v>
      </c>
      <c r="J113" s="269">
        <v>115</v>
      </c>
      <c r="K113" s="269">
        <v>131</v>
      </c>
      <c r="L113" s="269">
        <v>0</v>
      </c>
      <c r="M113" s="269">
        <v>0</v>
      </c>
      <c r="N113" s="269">
        <v>101</v>
      </c>
      <c r="O113" s="269">
        <v>110</v>
      </c>
      <c r="P113" s="269">
        <v>69</v>
      </c>
      <c r="Q113" s="269">
        <v>122</v>
      </c>
      <c r="R113" s="269">
        <v>61</v>
      </c>
      <c r="S113" s="269">
        <v>82</v>
      </c>
      <c r="T113" s="269">
        <v>0</v>
      </c>
      <c r="U113" s="49">
        <v>7</v>
      </c>
      <c r="V113" s="269">
        <v>97</v>
      </c>
      <c r="W113" s="269">
        <v>104</v>
      </c>
      <c r="X113" s="269">
        <v>134</v>
      </c>
      <c r="Y113" s="269">
        <v>0</v>
      </c>
      <c r="Z113" s="269">
        <v>97</v>
      </c>
      <c r="AA113" s="269">
        <v>97</v>
      </c>
      <c r="AB113" s="269">
        <v>70</v>
      </c>
      <c r="AC113" s="269">
        <v>88</v>
      </c>
      <c r="AD113" s="269">
        <v>78</v>
      </c>
      <c r="AE113" s="269">
        <v>100</v>
      </c>
      <c r="AF113" s="269">
        <v>113</v>
      </c>
      <c r="AG113" s="269">
        <v>68</v>
      </c>
      <c r="AH113" s="269">
        <v>37</v>
      </c>
      <c r="AI113" s="269">
        <v>63</v>
      </c>
      <c r="AJ113" s="269">
        <v>0</v>
      </c>
      <c r="AK113" s="269">
        <v>87</v>
      </c>
      <c r="AL113" s="269">
        <v>133</v>
      </c>
      <c r="AM113" s="269">
        <v>28</v>
      </c>
      <c r="AN113" s="269">
        <v>57</v>
      </c>
      <c r="AO113" s="269">
        <v>120</v>
      </c>
      <c r="AP113" s="269">
        <v>115</v>
      </c>
      <c r="AQ113" s="269">
        <v>41</v>
      </c>
      <c r="AR113" s="269">
        <v>126</v>
      </c>
      <c r="AS113" s="269">
        <v>73</v>
      </c>
      <c r="AT113" s="269">
        <v>0</v>
      </c>
      <c r="AU113" s="269">
        <v>105</v>
      </c>
      <c r="AV113" s="49">
        <v>89</v>
      </c>
      <c r="AW113" s="269">
        <v>0</v>
      </c>
      <c r="AX113" s="269">
        <v>0</v>
      </c>
      <c r="AY113" s="269">
        <v>122</v>
      </c>
      <c r="AZ113" s="269">
        <v>36</v>
      </c>
      <c r="BA113" s="269">
        <v>0</v>
      </c>
      <c r="BB113" s="269">
        <v>41</v>
      </c>
      <c r="BC113" s="269">
        <v>104</v>
      </c>
      <c r="BD113" s="269">
        <v>81</v>
      </c>
      <c r="BE113" s="269">
        <v>51</v>
      </c>
      <c r="BF113" s="269">
        <v>122</v>
      </c>
      <c r="BG113" s="269">
        <v>75</v>
      </c>
      <c r="BH113" s="269">
        <v>105</v>
      </c>
      <c r="BI113" s="269">
        <v>0</v>
      </c>
      <c r="BJ113" s="269">
        <v>0</v>
      </c>
      <c r="BK113" s="269">
        <v>35</v>
      </c>
      <c r="BL113" s="269">
        <v>109</v>
      </c>
      <c r="BM113" s="269">
        <v>31</v>
      </c>
      <c r="BN113" s="269">
        <v>76</v>
      </c>
      <c r="BO113" s="269">
        <v>96</v>
      </c>
      <c r="BP113" s="269">
        <v>130</v>
      </c>
      <c r="BQ113" s="269">
        <v>110</v>
      </c>
      <c r="BR113" s="269">
        <v>66</v>
      </c>
      <c r="BS113" s="269">
        <v>87</v>
      </c>
      <c r="BT113" s="269">
        <v>30</v>
      </c>
      <c r="BU113" s="269">
        <v>95</v>
      </c>
      <c r="BV113" s="269">
        <v>0</v>
      </c>
      <c r="BW113" s="269">
        <v>43</v>
      </c>
      <c r="BX113" s="269">
        <v>120</v>
      </c>
      <c r="BY113" s="269">
        <v>83</v>
      </c>
      <c r="BZ113" s="269">
        <v>0</v>
      </c>
      <c r="CA113" s="49">
        <v>6</v>
      </c>
      <c r="CB113" s="269">
        <v>125</v>
      </c>
      <c r="CC113" s="269">
        <v>0</v>
      </c>
      <c r="CD113" s="269">
        <v>0</v>
      </c>
      <c r="CE113" s="269">
        <v>0</v>
      </c>
      <c r="CF113" s="269">
        <v>29</v>
      </c>
      <c r="CG113" s="49">
        <v>6</v>
      </c>
      <c r="CH113" s="269">
        <v>109</v>
      </c>
      <c r="CI113" s="269">
        <v>101</v>
      </c>
      <c r="CJ113" s="269">
        <v>84</v>
      </c>
      <c r="CK113" s="269">
        <v>99</v>
      </c>
      <c r="CL113" s="269">
        <v>0</v>
      </c>
      <c r="CM113" s="269">
        <v>0</v>
      </c>
      <c r="CN113" s="269">
        <v>0</v>
      </c>
      <c r="CO113" s="269">
        <v>0</v>
      </c>
      <c r="CP113" s="269">
        <v>0</v>
      </c>
      <c r="CQ113" s="269">
        <v>97</v>
      </c>
      <c r="CR113" s="269">
        <v>113</v>
      </c>
      <c r="CS113" s="269">
        <v>96</v>
      </c>
      <c r="CT113" s="269">
        <v>0</v>
      </c>
      <c r="CU113" s="269">
        <v>0</v>
      </c>
      <c r="CV113" s="269">
        <v>0</v>
      </c>
      <c r="CW113" s="269">
        <v>0</v>
      </c>
      <c r="CX113" s="269">
        <v>38</v>
      </c>
      <c r="CY113" s="269">
        <v>99</v>
      </c>
      <c r="CZ113" s="269">
        <v>179</v>
      </c>
      <c r="DA113" s="269">
        <v>90</v>
      </c>
      <c r="DB113" s="269">
        <v>78</v>
      </c>
      <c r="DC113" s="269">
        <v>87</v>
      </c>
      <c r="DD113" s="269">
        <v>98</v>
      </c>
      <c r="DE113" s="49">
        <v>19</v>
      </c>
      <c r="DF113" s="269">
        <v>77</v>
      </c>
      <c r="DG113" s="269">
        <v>96</v>
      </c>
      <c r="DH113" s="269">
        <v>42</v>
      </c>
      <c r="DI113" s="49">
        <v>0</v>
      </c>
      <c r="DJ113" s="269">
        <v>71</v>
      </c>
      <c r="DK113" s="269">
        <v>105</v>
      </c>
      <c r="DL113" s="269">
        <v>133</v>
      </c>
      <c r="DM113" s="269">
        <v>67</v>
      </c>
      <c r="DN113" s="269">
        <v>57</v>
      </c>
      <c r="DO113" s="269">
        <v>127</v>
      </c>
      <c r="DP113" s="49">
        <v>0</v>
      </c>
      <c r="DQ113" s="269">
        <v>134</v>
      </c>
      <c r="DR113" s="269">
        <v>112</v>
      </c>
      <c r="DS113" s="269">
        <v>133</v>
      </c>
      <c r="DT113" s="269">
        <v>126</v>
      </c>
      <c r="DU113" s="269">
        <v>131</v>
      </c>
      <c r="DV113" s="269">
        <v>106</v>
      </c>
      <c r="DW113" s="303">
        <v>101</v>
      </c>
      <c r="DX113" s="269">
        <v>124</v>
      </c>
      <c r="DY113" s="269">
        <v>91</v>
      </c>
      <c r="DZ113" s="269">
        <v>26</v>
      </c>
      <c r="EA113" s="269">
        <v>132</v>
      </c>
      <c r="EB113" s="269">
        <v>37</v>
      </c>
      <c r="EC113" s="269">
        <v>0</v>
      </c>
      <c r="ED113" s="269">
        <v>60</v>
      </c>
      <c r="EE113" s="269">
        <v>100</v>
      </c>
      <c r="EF113" s="269">
        <v>0</v>
      </c>
      <c r="EG113" s="269">
        <v>72</v>
      </c>
      <c r="EH113" s="269">
        <v>83</v>
      </c>
      <c r="EI113" s="269">
        <v>108</v>
      </c>
      <c r="EJ113" s="269">
        <v>106</v>
      </c>
      <c r="EK113" s="269">
        <v>75</v>
      </c>
      <c r="EL113" s="269">
        <v>0</v>
      </c>
      <c r="EM113" s="269">
        <v>136</v>
      </c>
      <c r="EN113" s="49">
        <v>2</v>
      </c>
      <c r="EO113" s="269">
        <v>81</v>
      </c>
      <c r="EP113" s="269">
        <v>97</v>
      </c>
      <c r="EQ113" s="269">
        <v>132</v>
      </c>
      <c r="ER113" s="269">
        <v>22</v>
      </c>
      <c r="ES113" s="49">
        <v>8</v>
      </c>
      <c r="ET113" s="269">
        <v>0</v>
      </c>
      <c r="EU113" s="269">
        <v>128</v>
      </c>
      <c r="EV113" s="269">
        <v>119</v>
      </c>
      <c r="EW113" s="269">
        <v>0</v>
      </c>
      <c r="EX113" s="269">
        <v>135</v>
      </c>
      <c r="EY113" s="269">
        <v>125</v>
      </c>
      <c r="EZ113" s="269">
        <v>135</v>
      </c>
      <c r="FA113" s="269">
        <v>98</v>
      </c>
      <c r="FB113" s="269">
        <v>129</v>
      </c>
      <c r="FC113" s="269">
        <v>43</v>
      </c>
      <c r="FD113" s="269">
        <v>37</v>
      </c>
      <c r="FE113" s="269">
        <v>29</v>
      </c>
      <c r="FF113" s="269">
        <v>101</v>
      </c>
      <c r="FG113" s="269">
        <v>0</v>
      </c>
      <c r="FH113" s="269">
        <v>103</v>
      </c>
      <c r="FI113" s="269">
        <v>0</v>
      </c>
      <c r="FJ113" s="269">
        <v>78</v>
      </c>
      <c r="FK113" s="269">
        <v>39</v>
      </c>
      <c r="FL113" s="269">
        <v>96</v>
      </c>
      <c r="FM113" s="269">
        <v>0</v>
      </c>
      <c r="FN113" s="269">
        <v>135</v>
      </c>
      <c r="FO113" s="269">
        <v>70</v>
      </c>
      <c r="FP113" s="269">
        <v>46</v>
      </c>
      <c r="FQ113" s="269">
        <v>37</v>
      </c>
      <c r="FR113" s="269">
        <v>127</v>
      </c>
      <c r="FS113" s="269">
        <v>113</v>
      </c>
      <c r="FT113" s="49">
        <v>6</v>
      </c>
      <c r="FU113" s="269">
        <v>96</v>
      </c>
      <c r="FV113" s="269">
        <v>102</v>
      </c>
      <c r="FW113" s="269">
        <v>100</v>
      </c>
      <c r="FX113" s="269">
        <v>56</v>
      </c>
      <c r="FY113" s="269">
        <v>50</v>
      </c>
      <c r="FZ113" s="269">
        <v>125</v>
      </c>
      <c r="GA113" s="269">
        <v>118</v>
      </c>
      <c r="GB113" s="49">
        <v>86</v>
      </c>
      <c r="GC113" s="269">
        <v>0</v>
      </c>
      <c r="GD113" s="269">
        <v>61</v>
      </c>
      <c r="GE113" s="269">
        <v>88</v>
      </c>
      <c r="GF113" s="269">
        <v>0</v>
      </c>
      <c r="GG113" s="269">
        <v>97</v>
      </c>
      <c r="GH113" s="269">
        <v>75</v>
      </c>
      <c r="GI113" s="269">
        <v>108</v>
      </c>
      <c r="GJ113" s="269">
        <v>68</v>
      </c>
      <c r="GK113" s="269">
        <v>31</v>
      </c>
      <c r="GL113" s="269">
        <v>99</v>
      </c>
      <c r="GM113" s="269">
        <v>53</v>
      </c>
      <c r="GN113" s="269">
        <v>60</v>
      </c>
      <c r="GO113" s="49">
        <v>16</v>
      </c>
      <c r="GP113" s="269">
        <v>32</v>
      </c>
      <c r="GQ113" s="303">
        <v>138</v>
      </c>
    </row>
    <row r="114" spans="1:199" ht="15.75">
      <c r="A114" s="106" t="s">
        <v>694</v>
      </c>
      <c r="B114" s="61"/>
      <c r="C114" s="247"/>
      <c r="D114" s="56">
        <f t="shared" si="3"/>
        <v>12818</v>
      </c>
      <c r="E114" s="269">
        <v>134</v>
      </c>
      <c r="F114" s="269">
        <v>133</v>
      </c>
      <c r="G114" s="49">
        <v>5</v>
      </c>
      <c r="H114" s="269">
        <v>100</v>
      </c>
      <c r="I114" s="269">
        <v>88</v>
      </c>
      <c r="J114" s="269">
        <v>45</v>
      </c>
      <c r="K114" s="269">
        <v>120</v>
      </c>
      <c r="L114" s="269">
        <v>0</v>
      </c>
      <c r="M114" s="269">
        <v>133</v>
      </c>
      <c r="N114" s="269">
        <v>95</v>
      </c>
      <c r="O114" s="269">
        <v>63</v>
      </c>
      <c r="P114" s="49">
        <v>9</v>
      </c>
      <c r="Q114" s="269">
        <v>126</v>
      </c>
      <c r="R114" s="269">
        <v>96</v>
      </c>
      <c r="S114" s="49">
        <v>5</v>
      </c>
      <c r="T114" s="269">
        <v>0</v>
      </c>
      <c r="U114" s="269">
        <v>36</v>
      </c>
      <c r="V114" s="269">
        <v>25</v>
      </c>
      <c r="W114" s="269">
        <v>113</v>
      </c>
      <c r="X114" s="269">
        <v>97</v>
      </c>
      <c r="Y114" s="269">
        <v>0</v>
      </c>
      <c r="Z114" s="269">
        <v>134</v>
      </c>
      <c r="AA114" s="269">
        <v>63</v>
      </c>
      <c r="AB114" s="269">
        <v>79</v>
      </c>
      <c r="AC114" s="49">
        <v>83</v>
      </c>
      <c r="AD114" s="269">
        <v>44</v>
      </c>
      <c r="AE114" s="269">
        <v>60</v>
      </c>
      <c r="AF114" s="269">
        <v>24</v>
      </c>
      <c r="AG114" s="269">
        <v>126</v>
      </c>
      <c r="AH114" s="269">
        <v>55</v>
      </c>
      <c r="AI114" s="269">
        <v>135</v>
      </c>
      <c r="AJ114" s="269">
        <v>0</v>
      </c>
      <c r="AK114" s="49">
        <v>0</v>
      </c>
      <c r="AL114" s="269">
        <v>51</v>
      </c>
      <c r="AM114" s="269">
        <v>39</v>
      </c>
      <c r="AN114" s="269">
        <v>42</v>
      </c>
      <c r="AO114" s="269">
        <v>136</v>
      </c>
      <c r="AP114" s="269">
        <v>132</v>
      </c>
      <c r="AQ114" s="269">
        <v>59</v>
      </c>
      <c r="AR114" s="269">
        <v>108</v>
      </c>
      <c r="AS114" s="49">
        <v>9</v>
      </c>
      <c r="AT114" s="269">
        <v>136</v>
      </c>
      <c r="AU114" s="269">
        <v>78</v>
      </c>
      <c r="AV114" s="269">
        <v>71</v>
      </c>
      <c r="AW114" s="269">
        <v>0</v>
      </c>
      <c r="AX114" s="269">
        <v>133</v>
      </c>
      <c r="AY114" s="269">
        <v>0</v>
      </c>
      <c r="AZ114" s="269">
        <v>43</v>
      </c>
      <c r="BA114" s="269">
        <v>0</v>
      </c>
      <c r="BB114" s="49">
        <v>0</v>
      </c>
      <c r="BC114" s="269">
        <v>131</v>
      </c>
      <c r="BD114" s="269">
        <v>111</v>
      </c>
      <c r="BE114" s="49">
        <v>11</v>
      </c>
      <c r="BF114" s="269">
        <v>130</v>
      </c>
      <c r="BG114" s="49">
        <v>16</v>
      </c>
      <c r="BH114" s="269">
        <v>0</v>
      </c>
      <c r="BI114" s="269">
        <v>127</v>
      </c>
      <c r="BJ114" s="49">
        <v>86</v>
      </c>
      <c r="BK114" s="269">
        <v>24</v>
      </c>
      <c r="BL114" s="269">
        <v>123</v>
      </c>
      <c r="BM114" s="269">
        <v>93</v>
      </c>
      <c r="BN114" s="49">
        <v>4</v>
      </c>
      <c r="BO114" s="269">
        <v>135</v>
      </c>
      <c r="BP114" s="269">
        <v>0</v>
      </c>
      <c r="BQ114" s="269">
        <v>0</v>
      </c>
      <c r="BR114" s="49">
        <v>0</v>
      </c>
      <c r="BS114" s="269">
        <v>22</v>
      </c>
      <c r="BT114" s="269">
        <v>36</v>
      </c>
      <c r="BU114" s="269">
        <v>136</v>
      </c>
      <c r="BV114" s="269">
        <v>0</v>
      </c>
      <c r="BW114" s="269">
        <v>100</v>
      </c>
      <c r="BX114" s="269">
        <v>77</v>
      </c>
      <c r="BY114" s="269">
        <v>0</v>
      </c>
      <c r="BZ114" s="269">
        <v>0</v>
      </c>
      <c r="CA114" s="269">
        <v>29</v>
      </c>
      <c r="CB114" s="49">
        <v>0</v>
      </c>
      <c r="CC114" s="269">
        <v>110</v>
      </c>
      <c r="CD114" s="269">
        <v>0</v>
      </c>
      <c r="CE114" s="269">
        <v>0</v>
      </c>
      <c r="CF114" s="269">
        <v>27</v>
      </c>
      <c r="CG114" s="49">
        <v>5</v>
      </c>
      <c r="CH114" s="269">
        <v>113</v>
      </c>
      <c r="CI114" s="269">
        <v>116</v>
      </c>
      <c r="CJ114" s="269">
        <v>96</v>
      </c>
      <c r="CK114" s="269">
        <v>28</v>
      </c>
      <c r="CL114" s="269">
        <v>0</v>
      </c>
      <c r="CM114" s="269">
        <v>133</v>
      </c>
      <c r="CN114" s="269">
        <v>78</v>
      </c>
      <c r="CO114" s="49">
        <v>88</v>
      </c>
      <c r="CP114" s="269">
        <v>120</v>
      </c>
      <c r="CQ114" s="269">
        <v>122</v>
      </c>
      <c r="CR114" s="269">
        <v>65</v>
      </c>
      <c r="CS114" s="269">
        <v>132</v>
      </c>
      <c r="CT114" s="269">
        <v>0</v>
      </c>
      <c r="CU114" s="269">
        <v>0</v>
      </c>
      <c r="CV114" s="269">
        <v>0</v>
      </c>
      <c r="CW114" s="269">
        <v>0</v>
      </c>
      <c r="CX114" s="269">
        <v>101</v>
      </c>
      <c r="CY114" s="269">
        <v>76</v>
      </c>
      <c r="CZ114" s="269">
        <v>68</v>
      </c>
      <c r="DA114" s="269">
        <v>101</v>
      </c>
      <c r="DB114" s="269">
        <v>135</v>
      </c>
      <c r="DC114" s="269">
        <v>62</v>
      </c>
      <c r="DD114" s="269">
        <v>136</v>
      </c>
      <c r="DE114" s="269">
        <v>25</v>
      </c>
      <c r="DF114" s="269">
        <v>127</v>
      </c>
      <c r="DG114" s="269">
        <v>90</v>
      </c>
      <c r="DH114" s="49">
        <v>9</v>
      </c>
      <c r="DI114" s="269">
        <v>72</v>
      </c>
      <c r="DJ114" s="269">
        <v>0</v>
      </c>
      <c r="DK114" s="269">
        <v>102</v>
      </c>
      <c r="DL114" s="49">
        <v>0</v>
      </c>
      <c r="DM114" s="269">
        <v>136</v>
      </c>
      <c r="DN114" s="49">
        <v>18</v>
      </c>
      <c r="DO114" s="269">
        <v>114</v>
      </c>
      <c r="DP114" s="49">
        <v>0</v>
      </c>
      <c r="DQ114" s="269">
        <v>80</v>
      </c>
      <c r="DR114" s="49">
        <v>0</v>
      </c>
      <c r="DS114" s="269">
        <v>0</v>
      </c>
      <c r="DT114" s="269">
        <v>93</v>
      </c>
      <c r="DU114" s="269">
        <v>117</v>
      </c>
      <c r="DV114" s="269">
        <v>113</v>
      </c>
      <c r="DW114" s="303">
        <v>16</v>
      </c>
      <c r="DX114" s="269">
        <v>75</v>
      </c>
      <c r="DY114" s="269">
        <v>78</v>
      </c>
      <c r="DZ114" s="269">
        <v>57</v>
      </c>
      <c r="EA114" s="269">
        <v>84</v>
      </c>
      <c r="EB114" s="269">
        <v>32</v>
      </c>
      <c r="EC114" s="269">
        <v>0</v>
      </c>
      <c r="ED114" s="269">
        <v>50</v>
      </c>
      <c r="EE114" s="269">
        <v>45</v>
      </c>
      <c r="EF114" s="269">
        <v>0</v>
      </c>
      <c r="EG114" s="269">
        <v>54</v>
      </c>
      <c r="EH114" s="269">
        <v>132</v>
      </c>
      <c r="EI114" s="269">
        <v>127</v>
      </c>
      <c r="EJ114" s="269">
        <v>42</v>
      </c>
      <c r="EK114" s="269">
        <v>121</v>
      </c>
      <c r="EL114" s="269">
        <v>99</v>
      </c>
      <c r="EM114" s="269">
        <v>31</v>
      </c>
      <c r="EN114" s="269">
        <v>130</v>
      </c>
      <c r="EO114" s="269">
        <v>125</v>
      </c>
      <c r="EP114" s="269">
        <v>136</v>
      </c>
      <c r="EQ114" s="49">
        <v>0</v>
      </c>
      <c r="ER114" s="269">
        <v>136</v>
      </c>
      <c r="ES114" s="269">
        <v>127</v>
      </c>
      <c r="ET114" s="269">
        <v>124</v>
      </c>
      <c r="EU114" s="269">
        <v>118</v>
      </c>
      <c r="EV114" s="269">
        <v>127</v>
      </c>
      <c r="EW114" s="269">
        <v>0</v>
      </c>
      <c r="EX114" s="269">
        <v>90</v>
      </c>
      <c r="EY114" s="269">
        <v>105</v>
      </c>
      <c r="EZ114" s="269">
        <v>0</v>
      </c>
      <c r="FA114" s="269">
        <v>125</v>
      </c>
      <c r="FB114" s="269">
        <v>96</v>
      </c>
      <c r="FC114" s="269">
        <v>82</v>
      </c>
      <c r="FD114" s="269">
        <v>39</v>
      </c>
      <c r="FE114" s="269">
        <v>109</v>
      </c>
      <c r="FF114" s="49">
        <v>0</v>
      </c>
      <c r="FG114" s="269">
        <v>136</v>
      </c>
      <c r="FH114" s="269">
        <v>97</v>
      </c>
      <c r="FI114" s="269">
        <v>0</v>
      </c>
      <c r="FJ114" s="269">
        <v>114</v>
      </c>
      <c r="FK114" s="269">
        <v>130</v>
      </c>
      <c r="FL114" s="269">
        <v>134</v>
      </c>
      <c r="FM114" s="269">
        <v>0</v>
      </c>
      <c r="FN114" s="269">
        <v>129</v>
      </c>
      <c r="FO114" s="269">
        <v>123</v>
      </c>
      <c r="FP114" s="49">
        <v>14</v>
      </c>
      <c r="FQ114" s="269">
        <v>128</v>
      </c>
      <c r="FR114" s="269">
        <v>41</v>
      </c>
      <c r="FS114" s="269">
        <v>85</v>
      </c>
      <c r="FT114" s="269">
        <v>100</v>
      </c>
      <c r="FU114" s="49">
        <v>0</v>
      </c>
      <c r="FV114" s="269">
        <v>81</v>
      </c>
      <c r="FW114" s="269">
        <v>0</v>
      </c>
      <c r="FX114" s="269">
        <v>136</v>
      </c>
      <c r="FY114" s="269">
        <v>64</v>
      </c>
      <c r="FZ114" s="269">
        <v>120</v>
      </c>
      <c r="GA114" s="269">
        <v>129</v>
      </c>
      <c r="GB114" s="269">
        <v>0</v>
      </c>
      <c r="GC114" s="269">
        <v>0</v>
      </c>
      <c r="GD114" s="269">
        <v>81</v>
      </c>
      <c r="GE114" s="269">
        <v>38</v>
      </c>
      <c r="GF114" s="269">
        <v>0</v>
      </c>
      <c r="GG114" s="269">
        <v>133</v>
      </c>
      <c r="GH114" s="49">
        <v>86</v>
      </c>
      <c r="GI114" s="269">
        <v>69</v>
      </c>
      <c r="GJ114" s="269">
        <v>0</v>
      </c>
      <c r="GK114" s="269">
        <v>81</v>
      </c>
      <c r="GL114" s="49">
        <v>16</v>
      </c>
      <c r="GM114" s="49">
        <v>16</v>
      </c>
      <c r="GN114" s="269">
        <v>75</v>
      </c>
      <c r="GO114" s="269">
        <v>49</v>
      </c>
      <c r="GP114" s="269">
        <v>38</v>
      </c>
      <c r="GQ114" s="303">
        <v>1</v>
      </c>
    </row>
    <row r="115" spans="1:199" ht="15.75">
      <c r="A115" s="276" t="s">
        <v>3626</v>
      </c>
      <c r="B115" s="3"/>
      <c r="C115" s="247"/>
      <c r="D115" s="56">
        <f t="shared" si="3"/>
        <v>12018</v>
      </c>
      <c r="E115" s="269">
        <v>0</v>
      </c>
      <c r="F115" s="269">
        <v>0</v>
      </c>
      <c r="G115" s="269">
        <v>129</v>
      </c>
      <c r="H115" s="269">
        <v>0</v>
      </c>
      <c r="I115" s="269">
        <v>84</v>
      </c>
      <c r="J115" s="269">
        <v>136</v>
      </c>
      <c r="K115" s="269">
        <v>0</v>
      </c>
      <c r="L115" s="269">
        <v>0</v>
      </c>
      <c r="M115" s="269">
        <v>74</v>
      </c>
      <c r="N115" s="269">
        <v>121</v>
      </c>
      <c r="O115" s="269">
        <v>47</v>
      </c>
      <c r="P115" s="269">
        <v>112</v>
      </c>
      <c r="Q115" s="269">
        <v>0</v>
      </c>
      <c r="R115" s="269">
        <v>32</v>
      </c>
      <c r="S115" s="269">
        <v>67</v>
      </c>
      <c r="T115" s="269">
        <v>0</v>
      </c>
      <c r="U115" s="269">
        <v>34</v>
      </c>
      <c r="V115" s="269">
        <v>99</v>
      </c>
      <c r="W115" s="269">
        <v>0</v>
      </c>
      <c r="X115" s="269">
        <v>76</v>
      </c>
      <c r="Y115" s="269">
        <v>0</v>
      </c>
      <c r="Z115" s="269">
        <v>111</v>
      </c>
      <c r="AA115" s="269">
        <v>35</v>
      </c>
      <c r="AB115" s="269">
        <v>99</v>
      </c>
      <c r="AC115" s="269">
        <v>15</v>
      </c>
      <c r="AD115" s="269">
        <v>102</v>
      </c>
      <c r="AE115" s="49">
        <v>0</v>
      </c>
      <c r="AF115" s="269">
        <v>100</v>
      </c>
      <c r="AG115" s="269">
        <v>75</v>
      </c>
      <c r="AH115" s="49">
        <v>0</v>
      </c>
      <c r="AI115" s="269">
        <v>125</v>
      </c>
      <c r="AJ115" s="269">
        <v>126</v>
      </c>
      <c r="AK115" s="269">
        <v>80</v>
      </c>
      <c r="AL115" s="269">
        <v>35</v>
      </c>
      <c r="AM115" s="49">
        <v>0</v>
      </c>
      <c r="AN115" s="269">
        <v>61</v>
      </c>
      <c r="AO115" s="269">
        <v>0</v>
      </c>
      <c r="AP115" s="269">
        <v>0</v>
      </c>
      <c r="AQ115" s="269">
        <v>29</v>
      </c>
      <c r="AR115" s="269">
        <v>37</v>
      </c>
      <c r="AS115" s="269">
        <v>25</v>
      </c>
      <c r="AT115" s="269">
        <v>110</v>
      </c>
      <c r="AU115" s="269">
        <v>0</v>
      </c>
      <c r="AV115" s="269">
        <v>31</v>
      </c>
      <c r="AW115" s="269">
        <v>127</v>
      </c>
      <c r="AX115" s="269">
        <v>0</v>
      </c>
      <c r="AY115" s="269">
        <v>0</v>
      </c>
      <c r="AZ115" s="269">
        <v>99</v>
      </c>
      <c r="BA115" s="269">
        <v>0</v>
      </c>
      <c r="BB115" s="269">
        <v>74</v>
      </c>
      <c r="BC115" s="269">
        <v>126</v>
      </c>
      <c r="BD115" s="269">
        <v>122</v>
      </c>
      <c r="BE115" s="269">
        <v>55</v>
      </c>
      <c r="BF115" s="269">
        <v>129</v>
      </c>
      <c r="BG115" s="269">
        <v>49</v>
      </c>
      <c r="BH115" s="269">
        <v>0</v>
      </c>
      <c r="BI115" s="269">
        <v>89</v>
      </c>
      <c r="BJ115" s="269">
        <v>111</v>
      </c>
      <c r="BK115" s="269">
        <v>81</v>
      </c>
      <c r="BL115" s="49">
        <v>0</v>
      </c>
      <c r="BM115" s="269">
        <v>127</v>
      </c>
      <c r="BN115" s="269">
        <v>71</v>
      </c>
      <c r="BO115" s="269">
        <v>127</v>
      </c>
      <c r="BP115" s="269">
        <v>135</v>
      </c>
      <c r="BQ115" s="269">
        <v>117</v>
      </c>
      <c r="BR115" s="269">
        <v>120</v>
      </c>
      <c r="BS115" s="269">
        <v>76</v>
      </c>
      <c r="BT115" s="269">
        <v>38</v>
      </c>
      <c r="BU115" s="269">
        <v>116</v>
      </c>
      <c r="BV115" s="269">
        <v>0</v>
      </c>
      <c r="BW115" s="269">
        <v>99</v>
      </c>
      <c r="BX115" s="49">
        <v>0</v>
      </c>
      <c r="BY115" s="269">
        <v>128</v>
      </c>
      <c r="BZ115" s="269">
        <v>0</v>
      </c>
      <c r="CA115" s="269">
        <v>98</v>
      </c>
      <c r="CB115" s="269">
        <v>21</v>
      </c>
      <c r="CC115" s="269">
        <v>0</v>
      </c>
      <c r="CD115" s="269">
        <v>134</v>
      </c>
      <c r="CE115" s="269">
        <v>0</v>
      </c>
      <c r="CF115" s="269">
        <v>37</v>
      </c>
      <c r="CG115" s="269">
        <v>40</v>
      </c>
      <c r="CH115" s="269">
        <v>114</v>
      </c>
      <c r="CI115" s="269">
        <v>126</v>
      </c>
      <c r="CJ115" s="269">
        <v>91</v>
      </c>
      <c r="CK115" s="269">
        <v>78</v>
      </c>
      <c r="CL115" s="269">
        <v>80</v>
      </c>
      <c r="CM115" s="269">
        <v>0</v>
      </c>
      <c r="CN115" s="269">
        <v>83</v>
      </c>
      <c r="CO115" s="269">
        <v>0</v>
      </c>
      <c r="CP115" s="269">
        <v>117</v>
      </c>
      <c r="CQ115" s="269">
        <v>91</v>
      </c>
      <c r="CR115" s="269">
        <v>115</v>
      </c>
      <c r="CS115" s="269">
        <v>101</v>
      </c>
      <c r="CT115" s="269">
        <v>0</v>
      </c>
      <c r="CU115" s="269">
        <v>0</v>
      </c>
      <c r="CV115" s="269">
        <v>0</v>
      </c>
      <c r="CW115" s="269">
        <v>0</v>
      </c>
      <c r="CX115" s="269">
        <v>46</v>
      </c>
      <c r="CY115" s="269">
        <v>93</v>
      </c>
      <c r="CZ115" s="49">
        <v>21</v>
      </c>
      <c r="DA115" s="269">
        <v>124</v>
      </c>
      <c r="DB115" s="269">
        <v>136</v>
      </c>
      <c r="DC115" s="49">
        <v>17</v>
      </c>
      <c r="DD115" s="269">
        <v>120</v>
      </c>
      <c r="DE115" s="269">
        <v>132</v>
      </c>
      <c r="DF115" s="269">
        <v>96</v>
      </c>
      <c r="DG115" s="269">
        <v>49</v>
      </c>
      <c r="DH115" s="269">
        <v>41</v>
      </c>
      <c r="DI115" s="49">
        <v>0</v>
      </c>
      <c r="DJ115" s="269">
        <v>75</v>
      </c>
      <c r="DK115" s="269">
        <v>62</v>
      </c>
      <c r="DL115" s="269">
        <v>116</v>
      </c>
      <c r="DM115" s="269">
        <v>102</v>
      </c>
      <c r="DN115" s="269">
        <v>75</v>
      </c>
      <c r="DO115" s="269">
        <v>0</v>
      </c>
      <c r="DP115" s="269">
        <v>119</v>
      </c>
      <c r="DQ115" s="269">
        <v>62</v>
      </c>
      <c r="DR115" s="269">
        <v>99</v>
      </c>
      <c r="DS115" s="269">
        <v>0</v>
      </c>
      <c r="DT115" s="269">
        <v>73</v>
      </c>
      <c r="DU115" s="49">
        <v>0</v>
      </c>
      <c r="DV115" s="269">
        <v>0</v>
      </c>
      <c r="DW115" s="303">
        <v>85</v>
      </c>
      <c r="DX115" s="269">
        <v>136</v>
      </c>
      <c r="DY115" s="269">
        <v>32</v>
      </c>
      <c r="DZ115" s="269">
        <v>38</v>
      </c>
      <c r="EA115" s="49">
        <v>18</v>
      </c>
      <c r="EB115" s="269">
        <v>32</v>
      </c>
      <c r="EC115" s="269">
        <v>129</v>
      </c>
      <c r="ED115" s="269">
        <v>126</v>
      </c>
      <c r="EE115" s="269">
        <v>47</v>
      </c>
      <c r="EF115" s="269">
        <v>0</v>
      </c>
      <c r="EG115" s="269">
        <v>92</v>
      </c>
      <c r="EH115" s="269">
        <v>109</v>
      </c>
      <c r="EI115" s="49">
        <v>0</v>
      </c>
      <c r="EJ115" s="49">
        <v>0</v>
      </c>
      <c r="EK115" s="269">
        <v>78</v>
      </c>
      <c r="EL115" s="269">
        <v>0</v>
      </c>
      <c r="EM115" s="269">
        <v>77</v>
      </c>
      <c r="EN115" s="269">
        <v>124</v>
      </c>
      <c r="EO115" s="49">
        <v>0</v>
      </c>
      <c r="EP115" s="269">
        <v>68</v>
      </c>
      <c r="EQ115" s="269">
        <v>88</v>
      </c>
      <c r="ER115" s="269">
        <v>108</v>
      </c>
      <c r="ES115" s="269">
        <v>103</v>
      </c>
      <c r="ET115" s="269">
        <v>88</v>
      </c>
      <c r="EU115" s="269">
        <v>63</v>
      </c>
      <c r="EV115" s="269">
        <v>0</v>
      </c>
      <c r="EW115" s="269">
        <v>0</v>
      </c>
      <c r="EX115" s="49">
        <v>0</v>
      </c>
      <c r="EY115" s="49">
        <v>20</v>
      </c>
      <c r="EZ115" s="269">
        <v>0</v>
      </c>
      <c r="FA115" s="269">
        <v>104</v>
      </c>
      <c r="FB115" s="269">
        <v>69</v>
      </c>
      <c r="FC115" s="269">
        <v>122</v>
      </c>
      <c r="FD115" s="269">
        <v>122</v>
      </c>
      <c r="FE115" s="269">
        <v>41</v>
      </c>
      <c r="FF115" s="269">
        <v>35</v>
      </c>
      <c r="FG115" s="269">
        <v>75</v>
      </c>
      <c r="FH115" s="269">
        <v>130</v>
      </c>
      <c r="FI115" s="269">
        <v>0</v>
      </c>
      <c r="FJ115" s="269">
        <v>99</v>
      </c>
      <c r="FK115" s="49">
        <v>95</v>
      </c>
      <c r="FL115" s="269">
        <v>79</v>
      </c>
      <c r="FM115" s="269">
        <v>0</v>
      </c>
      <c r="FN115" s="269">
        <v>132</v>
      </c>
      <c r="FO115" s="269">
        <v>87</v>
      </c>
      <c r="FP115" s="269">
        <v>102</v>
      </c>
      <c r="FQ115" s="269">
        <v>126</v>
      </c>
      <c r="FR115" s="49">
        <v>9</v>
      </c>
      <c r="FS115" s="269">
        <v>108</v>
      </c>
      <c r="FT115" s="269">
        <v>63</v>
      </c>
      <c r="FU115" s="269">
        <v>29</v>
      </c>
      <c r="FV115" s="269">
        <v>136</v>
      </c>
      <c r="FW115" s="269">
        <v>125</v>
      </c>
      <c r="FX115" s="269">
        <v>35</v>
      </c>
      <c r="FY115" s="269">
        <v>29</v>
      </c>
      <c r="FZ115" s="269">
        <v>41</v>
      </c>
      <c r="GA115" s="269">
        <v>0</v>
      </c>
      <c r="GB115" s="269">
        <v>133</v>
      </c>
      <c r="GC115" s="269">
        <v>96</v>
      </c>
      <c r="GD115" s="269">
        <v>58</v>
      </c>
      <c r="GE115" s="269">
        <v>28</v>
      </c>
      <c r="GF115" s="269">
        <v>0</v>
      </c>
      <c r="GG115" s="269">
        <v>42</v>
      </c>
      <c r="GH115" s="49">
        <v>0</v>
      </c>
      <c r="GI115" s="269">
        <v>38</v>
      </c>
      <c r="GJ115" s="49">
        <v>89</v>
      </c>
      <c r="GK115" s="269">
        <v>35</v>
      </c>
      <c r="GL115" s="269">
        <v>108</v>
      </c>
      <c r="GM115" s="49">
        <v>86</v>
      </c>
      <c r="GN115" s="269">
        <v>93</v>
      </c>
      <c r="GO115" s="269">
        <v>75</v>
      </c>
      <c r="GP115" s="49">
        <v>15</v>
      </c>
      <c r="GQ115" s="303">
        <v>61</v>
      </c>
    </row>
    <row r="116" spans="1:199" ht="15.75">
      <c r="A116" s="106" t="s">
        <v>3666</v>
      </c>
      <c r="B116" s="3"/>
      <c r="C116" s="247"/>
      <c r="D116" s="56">
        <f t="shared" si="3"/>
        <v>10591</v>
      </c>
      <c r="E116" s="269">
        <v>59</v>
      </c>
      <c r="F116" s="269">
        <v>0</v>
      </c>
      <c r="G116" s="269">
        <v>40</v>
      </c>
      <c r="H116" s="269">
        <v>43</v>
      </c>
      <c r="I116" s="269">
        <v>104</v>
      </c>
      <c r="J116" s="269">
        <v>38</v>
      </c>
      <c r="K116" s="269">
        <v>0</v>
      </c>
      <c r="L116" s="269">
        <v>0</v>
      </c>
      <c r="M116" s="269">
        <v>0</v>
      </c>
      <c r="N116" s="269">
        <v>0</v>
      </c>
      <c r="O116" s="269">
        <v>64</v>
      </c>
      <c r="P116" s="269">
        <v>102</v>
      </c>
      <c r="Q116" s="269">
        <v>0</v>
      </c>
      <c r="R116" s="269">
        <v>22</v>
      </c>
      <c r="S116" s="49">
        <v>10</v>
      </c>
      <c r="T116" s="269">
        <v>0</v>
      </c>
      <c r="U116" s="269">
        <v>128</v>
      </c>
      <c r="V116" s="269">
        <v>135</v>
      </c>
      <c r="W116" s="269">
        <v>0</v>
      </c>
      <c r="X116" s="269">
        <v>0</v>
      </c>
      <c r="Y116" s="269">
        <v>0</v>
      </c>
      <c r="Z116" s="269">
        <v>0</v>
      </c>
      <c r="AA116" s="269">
        <v>0</v>
      </c>
      <c r="AB116" s="269">
        <v>28</v>
      </c>
      <c r="AC116" s="269">
        <v>34</v>
      </c>
      <c r="AD116" s="49">
        <v>11</v>
      </c>
      <c r="AE116" s="269">
        <v>28</v>
      </c>
      <c r="AF116" s="269">
        <v>58</v>
      </c>
      <c r="AG116" s="269">
        <v>0</v>
      </c>
      <c r="AH116" s="49">
        <v>15</v>
      </c>
      <c r="AI116" s="269">
        <v>134</v>
      </c>
      <c r="AJ116" s="269">
        <v>108</v>
      </c>
      <c r="AK116" s="269">
        <v>115</v>
      </c>
      <c r="AL116" s="269">
        <v>94</v>
      </c>
      <c r="AM116" s="269">
        <v>103</v>
      </c>
      <c r="AN116" s="269">
        <v>0</v>
      </c>
      <c r="AO116" s="269">
        <v>130</v>
      </c>
      <c r="AP116" s="269">
        <v>119</v>
      </c>
      <c r="AQ116" s="269">
        <v>100</v>
      </c>
      <c r="AR116" s="269">
        <v>114</v>
      </c>
      <c r="AS116" s="269">
        <v>51</v>
      </c>
      <c r="AT116" s="269">
        <v>115</v>
      </c>
      <c r="AU116" s="269">
        <v>30</v>
      </c>
      <c r="AV116" s="269">
        <v>100</v>
      </c>
      <c r="AW116" s="269">
        <v>0</v>
      </c>
      <c r="AX116" s="269">
        <v>88</v>
      </c>
      <c r="AY116" s="269">
        <v>0</v>
      </c>
      <c r="AZ116" s="269">
        <v>129</v>
      </c>
      <c r="BA116" s="269">
        <v>0</v>
      </c>
      <c r="BB116" s="49">
        <v>0</v>
      </c>
      <c r="BC116" s="269">
        <v>129</v>
      </c>
      <c r="BD116" s="269">
        <v>96</v>
      </c>
      <c r="BE116" s="269">
        <v>126</v>
      </c>
      <c r="BF116" s="269">
        <v>125</v>
      </c>
      <c r="BG116" s="49">
        <v>14</v>
      </c>
      <c r="BH116" s="269">
        <v>82</v>
      </c>
      <c r="BI116" s="269">
        <v>91</v>
      </c>
      <c r="BJ116" s="269">
        <v>134</v>
      </c>
      <c r="BK116" s="269">
        <v>84</v>
      </c>
      <c r="BL116" s="269">
        <v>113</v>
      </c>
      <c r="BM116" s="269">
        <v>90</v>
      </c>
      <c r="BN116" s="269">
        <v>119</v>
      </c>
      <c r="BO116" s="269">
        <v>121</v>
      </c>
      <c r="BP116" s="269">
        <v>0</v>
      </c>
      <c r="BQ116" s="269">
        <v>0</v>
      </c>
      <c r="BR116" s="269">
        <v>117</v>
      </c>
      <c r="BS116" s="269">
        <v>46</v>
      </c>
      <c r="BT116" s="269">
        <v>126</v>
      </c>
      <c r="BU116" s="269">
        <v>105</v>
      </c>
      <c r="BV116" s="269">
        <v>0</v>
      </c>
      <c r="BW116" s="269">
        <v>95</v>
      </c>
      <c r="BX116" s="49">
        <v>0</v>
      </c>
      <c r="BY116" s="269">
        <v>0</v>
      </c>
      <c r="BZ116" s="269">
        <v>0</v>
      </c>
      <c r="CA116" s="269">
        <v>66</v>
      </c>
      <c r="CB116" s="269">
        <v>66</v>
      </c>
      <c r="CC116" s="269">
        <v>115</v>
      </c>
      <c r="CD116" s="269">
        <v>0</v>
      </c>
      <c r="CE116" s="269">
        <v>0</v>
      </c>
      <c r="CF116" s="269">
        <v>43</v>
      </c>
      <c r="CG116" s="269">
        <v>63</v>
      </c>
      <c r="CH116" s="269">
        <v>88</v>
      </c>
      <c r="CI116" s="269">
        <v>56</v>
      </c>
      <c r="CJ116" s="269">
        <v>56</v>
      </c>
      <c r="CK116" s="49">
        <v>6</v>
      </c>
      <c r="CL116" s="269">
        <v>134</v>
      </c>
      <c r="CM116" s="269">
        <v>130</v>
      </c>
      <c r="CN116" s="269">
        <v>61</v>
      </c>
      <c r="CO116" s="269">
        <v>62</v>
      </c>
      <c r="CP116" s="269">
        <v>51</v>
      </c>
      <c r="CQ116" s="269">
        <v>69</v>
      </c>
      <c r="CR116" s="269">
        <v>105</v>
      </c>
      <c r="CS116" s="269">
        <v>59</v>
      </c>
      <c r="CT116" s="269">
        <v>0</v>
      </c>
      <c r="CU116" s="269">
        <v>0</v>
      </c>
      <c r="CV116" s="269">
        <v>0</v>
      </c>
      <c r="CW116" s="269">
        <v>0</v>
      </c>
      <c r="CX116" s="269">
        <v>66</v>
      </c>
      <c r="CY116" s="49">
        <v>0</v>
      </c>
      <c r="CZ116" s="269">
        <v>51</v>
      </c>
      <c r="DA116" s="269">
        <v>38</v>
      </c>
      <c r="DB116" s="269">
        <v>126</v>
      </c>
      <c r="DC116" s="269">
        <v>95</v>
      </c>
      <c r="DD116" s="269">
        <v>105</v>
      </c>
      <c r="DE116" s="269">
        <v>84</v>
      </c>
      <c r="DF116" s="269">
        <v>29</v>
      </c>
      <c r="DG116" s="269">
        <v>56</v>
      </c>
      <c r="DH116" s="269">
        <v>118</v>
      </c>
      <c r="DI116" s="269">
        <v>121</v>
      </c>
      <c r="DJ116" s="269">
        <v>72</v>
      </c>
      <c r="DK116" s="269">
        <v>120</v>
      </c>
      <c r="DL116" s="49">
        <v>0</v>
      </c>
      <c r="DM116" s="269">
        <v>44</v>
      </c>
      <c r="DN116" s="49">
        <v>6</v>
      </c>
      <c r="DO116" s="269">
        <v>0</v>
      </c>
      <c r="DP116" s="269">
        <v>119</v>
      </c>
      <c r="DQ116" s="269">
        <v>44</v>
      </c>
      <c r="DR116" s="269">
        <v>109</v>
      </c>
      <c r="DS116" s="269">
        <v>0</v>
      </c>
      <c r="DT116" s="269">
        <v>0</v>
      </c>
      <c r="DU116" s="49">
        <v>0</v>
      </c>
      <c r="DV116" s="269">
        <v>0</v>
      </c>
      <c r="DW116" s="303">
        <v>116</v>
      </c>
      <c r="DX116" s="269">
        <v>29</v>
      </c>
      <c r="DY116" s="269">
        <v>34</v>
      </c>
      <c r="DZ116" s="269">
        <v>50</v>
      </c>
      <c r="EA116" s="49">
        <v>0</v>
      </c>
      <c r="EB116" s="269">
        <v>130</v>
      </c>
      <c r="EC116" s="269">
        <v>0</v>
      </c>
      <c r="ED116" s="49">
        <v>0</v>
      </c>
      <c r="EE116" s="269">
        <v>36</v>
      </c>
      <c r="EF116" s="269">
        <v>123</v>
      </c>
      <c r="EG116" s="269">
        <v>94</v>
      </c>
      <c r="EH116" s="269">
        <v>74</v>
      </c>
      <c r="EI116" s="269">
        <v>135</v>
      </c>
      <c r="EJ116" s="269">
        <v>112</v>
      </c>
      <c r="EK116" s="269">
        <v>35</v>
      </c>
      <c r="EL116" s="269">
        <v>0</v>
      </c>
      <c r="EM116" s="269">
        <v>48</v>
      </c>
      <c r="EN116" s="269">
        <v>104</v>
      </c>
      <c r="EO116" s="49">
        <v>0</v>
      </c>
      <c r="EP116" s="269">
        <v>98</v>
      </c>
      <c r="EQ116" s="49">
        <v>0</v>
      </c>
      <c r="ER116" s="269">
        <v>38</v>
      </c>
      <c r="ES116" s="269">
        <v>46</v>
      </c>
      <c r="ET116" s="269">
        <v>135</v>
      </c>
      <c r="EU116" s="269">
        <v>0</v>
      </c>
      <c r="EV116" s="269">
        <v>0</v>
      </c>
      <c r="EW116" s="269">
        <v>0</v>
      </c>
      <c r="EX116" s="269">
        <v>73</v>
      </c>
      <c r="EY116" s="269">
        <v>30</v>
      </c>
      <c r="EZ116" s="269">
        <v>0</v>
      </c>
      <c r="FA116" s="269">
        <v>111</v>
      </c>
      <c r="FB116" s="269">
        <v>0</v>
      </c>
      <c r="FC116" s="269">
        <v>46</v>
      </c>
      <c r="FD116" s="269">
        <v>43</v>
      </c>
      <c r="FE116" s="269">
        <v>85</v>
      </c>
      <c r="FF116" s="269">
        <v>73</v>
      </c>
      <c r="FG116" s="269">
        <v>45</v>
      </c>
      <c r="FH116" s="269">
        <v>128</v>
      </c>
      <c r="FI116" s="269">
        <v>0</v>
      </c>
      <c r="FJ116" s="269">
        <v>0</v>
      </c>
      <c r="FK116" s="269">
        <v>102</v>
      </c>
      <c r="FL116" s="269">
        <v>113</v>
      </c>
      <c r="FM116" s="269">
        <v>0</v>
      </c>
      <c r="FN116" s="269">
        <v>88</v>
      </c>
      <c r="FO116" s="269">
        <v>48</v>
      </c>
      <c r="FP116" s="269">
        <v>117</v>
      </c>
      <c r="FQ116" s="269">
        <v>98</v>
      </c>
      <c r="FR116" s="49">
        <v>11</v>
      </c>
      <c r="FS116" s="49">
        <v>0</v>
      </c>
      <c r="FT116" s="269">
        <v>30</v>
      </c>
      <c r="FU116" s="49">
        <v>0</v>
      </c>
      <c r="FV116" s="49">
        <v>0</v>
      </c>
      <c r="FW116" s="269">
        <v>0</v>
      </c>
      <c r="FX116" s="269">
        <v>78</v>
      </c>
      <c r="FY116" s="49">
        <v>14</v>
      </c>
      <c r="FZ116" s="49">
        <v>0</v>
      </c>
      <c r="GA116" s="269">
        <v>0</v>
      </c>
      <c r="GB116" s="49">
        <v>90</v>
      </c>
      <c r="GC116" s="49">
        <v>0</v>
      </c>
      <c r="GD116" s="269">
        <v>88</v>
      </c>
      <c r="GE116" s="269">
        <v>32</v>
      </c>
      <c r="GF116" s="269">
        <v>0</v>
      </c>
      <c r="GG116" s="269">
        <v>25</v>
      </c>
      <c r="GH116" s="269">
        <v>111</v>
      </c>
      <c r="GI116" s="269">
        <v>38</v>
      </c>
      <c r="GJ116" s="269">
        <v>0</v>
      </c>
      <c r="GK116" s="269">
        <v>121</v>
      </c>
      <c r="GL116" s="269">
        <v>76</v>
      </c>
      <c r="GM116" s="269">
        <v>122</v>
      </c>
      <c r="GN116" s="269">
        <v>91</v>
      </c>
      <c r="GO116" s="269">
        <v>82</v>
      </c>
      <c r="GP116" s="269">
        <v>29</v>
      </c>
      <c r="GQ116" s="303">
        <v>21</v>
      </c>
    </row>
    <row r="117" spans="1:199" ht="15.75">
      <c r="A117" s="106" t="s">
        <v>686</v>
      </c>
      <c r="B117" s="3"/>
      <c r="C117" s="248"/>
      <c r="D117" s="56">
        <f t="shared" si="3"/>
        <v>9676</v>
      </c>
      <c r="E117" s="269">
        <v>64</v>
      </c>
      <c r="F117" s="269">
        <v>0</v>
      </c>
      <c r="G117" s="269">
        <v>46</v>
      </c>
      <c r="H117" s="269">
        <v>0</v>
      </c>
      <c r="I117" s="269">
        <v>0</v>
      </c>
      <c r="J117" s="269">
        <v>56</v>
      </c>
      <c r="K117" s="269">
        <v>0</v>
      </c>
      <c r="L117" s="269">
        <v>0</v>
      </c>
      <c r="M117" s="269">
        <v>0</v>
      </c>
      <c r="N117" s="269">
        <v>0</v>
      </c>
      <c r="O117" s="269">
        <v>47</v>
      </c>
      <c r="P117" s="269">
        <v>30</v>
      </c>
      <c r="Q117" s="269">
        <v>0</v>
      </c>
      <c r="R117" s="269">
        <v>28</v>
      </c>
      <c r="S117" s="49">
        <v>18</v>
      </c>
      <c r="T117" s="269">
        <v>0</v>
      </c>
      <c r="U117" s="269">
        <v>21</v>
      </c>
      <c r="V117" s="269">
        <v>37</v>
      </c>
      <c r="W117" s="269">
        <v>65</v>
      </c>
      <c r="X117" s="269">
        <v>69</v>
      </c>
      <c r="Y117" s="269">
        <v>0</v>
      </c>
      <c r="Z117" s="269">
        <v>33</v>
      </c>
      <c r="AA117" s="269">
        <v>59</v>
      </c>
      <c r="AB117" s="269">
        <v>0</v>
      </c>
      <c r="AC117" s="49">
        <v>22</v>
      </c>
      <c r="AD117" s="269">
        <v>52</v>
      </c>
      <c r="AE117" s="269">
        <v>36</v>
      </c>
      <c r="AF117" s="269">
        <v>49</v>
      </c>
      <c r="AG117" s="269">
        <v>46</v>
      </c>
      <c r="AH117" s="49">
        <v>0</v>
      </c>
      <c r="AI117" s="269">
        <v>76</v>
      </c>
      <c r="AJ117" s="269">
        <v>0</v>
      </c>
      <c r="AK117" s="269">
        <v>123</v>
      </c>
      <c r="AL117" s="269">
        <v>122</v>
      </c>
      <c r="AM117" s="269">
        <v>76</v>
      </c>
      <c r="AN117" s="269">
        <v>47</v>
      </c>
      <c r="AO117" s="269">
        <v>0</v>
      </c>
      <c r="AP117" s="269">
        <v>0</v>
      </c>
      <c r="AQ117" s="269">
        <v>55</v>
      </c>
      <c r="AR117" s="49">
        <v>16</v>
      </c>
      <c r="AS117" s="269">
        <v>68</v>
      </c>
      <c r="AT117" s="269">
        <v>75</v>
      </c>
      <c r="AU117" s="269">
        <v>117</v>
      </c>
      <c r="AV117" s="269">
        <v>96</v>
      </c>
      <c r="AW117" s="269">
        <v>0</v>
      </c>
      <c r="AX117" s="269">
        <v>65</v>
      </c>
      <c r="AY117" s="269">
        <v>127</v>
      </c>
      <c r="AZ117" s="269">
        <v>130</v>
      </c>
      <c r="BA117" s="269">
        <v>0</v>
      </c>
      <c r="BB117" s="49">
        <v>0</v>
      </c>
      <c r="BC117" s="269">
        <v>0</v>
      </c>
      <c r="BD117" s="269">
        <v>31</v>
      </c>
      <c r="BE117" s="269">
        <v>104</v>
      </c>
      <c r="BF117" s="269">
        <v>77</v>
      </c>
      <c r="BG117" s="269">
        <v>42</v>
      </c>
      <c r="BH117" s="269">
        <v>83</v>
      </c>
      <c r="BI117" s="269">
        <v>0</v>
      </c>
      <c r="BJ117" s="269">
        <v>0</v>
      </c>
      <c r="BK117" s="269">
        <v>83</v>
      </c>
      <c r="BL117" s="269">
        <v>51</v>
      </c>
      <c r="BM117" s="269">
        <v>33</v>
      </c>
      <c r="BN117" s="269">
        <v>108</v>
      </c>
      <c r="BO117" s="269">
        <v>110</v>
      </c>
      <c r="BP117" s="269">
        <v>0</v>
      </c>
      <c r="BQ117" s="269">
        <v>0</v>
      </c>
      <c r="BR117" s="269">
        <v>106</v>
      </c>
      <c r="BS117" s="269">
        <v>69</v>
      </c>
      <c r="BT117" s="269">
        <v>131</v>
      </c>
      <c r="BU117" s="269">
        <v>98</v>
      </c>
      <c r="BV117" s="269">
        <v>0</v>
      </c>
      <c r="BW117" s="269">
        <v>41</v>
      </c>
      <c r="BX117" s="269">
        <v>133</v>
      </c>
      <c r="BY117" s="269">
        <v>73</v>
      </c>
      <c r="BZ117" s="269">
        <v>0</v>
      </c>
      <c r="CA117" s="269">
        <v>95</v>
      </c>
      <c r="CB117" s="269">
        <v>48</v>
      </c>
      <c r="CC117" s="269">
        <v>0</v>
      </c>
      <c r="CD117" s="269">
        <v>0</v>
      </c>
      <c r="CE117" s="269">
        <v>0</v>
      </c>
      <c r="CF117" s="269">
        <v>51</v>
      </c>
      <c r="CG117" s="269">
        <v>56</v>
      </c>
      <c r="CH117" s="269">
        <v>81</v>
      </c>
      <c r="CI117" s="49">
        <v>0</v>
      </c>
      <c r="CJ117" s="269">
        <v>51</v>
      </c>
      <c r="CK117" s="269">
        <v>22</v>
      </c>
      <c r="CL117" s="269">
        <v>0</v>
      </c>
      <c r="CM117" s="269">
        <v>0</v>
      </c>
      <c r="CN117" s="269">
        <v>0</v>
      </c>
      <c r="CO117" s="269">
        <v>0</v>
      </c>
      <c r="CP117" s="269">
        <v>32</v>
      </c>
      <c r="CQ117" s="269">
        <v>43</v>
      </c>
      <c r="CR117" s="269">
        <v>69</v>
      </c>
      <c r="CS117" s="269">
        <v>101</v>
      </c>
      <c r="CT117" s="269">
        <v>0</v>
      </c>
      <c r="CU117" s="269">
        <v>0</v>
      </c>
      <c r="CV117" s="269">
        <v>0</v>
      </c>
      <c r="CW117" s="269">
        <v>136</v>
      </c>
      <c r="CX117" s="269">
        <v>41</v>
      </c>
      <c r="CY117" s="269">
        <v>22</v>
      </c>
      <c r="CZ117" s="269">
        <v>95</v>
      </c>
      <c r="DA117" s="269">
        <v>38</v>
      </c>
      <c r="DB117" s="269">
        <v>87</v>
      </c>
      <c r="DC117" s="269">
        <v>88</v>
      </c>
      <c r="DD117" s="269">
        <v>124</v>
      </c>
      <c r="DE117" s="269">
        <v>47</v>
      </c>
      <c r="DF117" s="269">
        <v>46</v>
      </c>
      <c r="DG117" s="269">
        <v>48</v>
      </c>
      <c r="DH117" s="49">
        <v>86</v>
      </c>
      <c r="DI117" s="49">
        <v>0</v>
      </c>
      <c r="DJ117" s="269">
        <v>104</v>
      </c>
      <c r="DK117" s="269">
        <v>95</v>
      </c>
      <c r="DL117" s="269">
        <v>116</v>
      </c>
      <c r="DM117" s="269">
        <v>126</v>
      </c>
      <c r="DN117" s="269">
        <v>24</v>
      </c>
      <c r="DO117" s="269">
        <v>0</v>
      </c>
      <c r="DP117" s="269">
        <v>112</v>
      </c>
      <c r="DQ117" s="269">
        <v>135</v>
      </c>
      <c r="DR117" s="269">
        <v>114</v>
      </c>
      <c r="DS117" s="49">
        <v>0</v>
      </c>
      <c r="DT117" s="269">
        <v>82</v>
      </c>
      <c r="DU117" s="269">
        <v>72</v>
      </c>
      <c r="DV117" s="269">
        <v>0</v>
      </c>
      <c r="DW117" s="303">
        <v>81</v>
      </c>
      <c r="DX117" s="269">
        <v>90</v>
      </c>
      <c r="DY117" s="269">
        <v>60</v>
      </c>
      <c r="DZ117" s="269">
        <v>27</v>
      </c>
      <c r="EA117" s="269">
        <v>53</v>
      </c>
      <c r="EB117" s="269">
        <v>32</v>
      </c>
      <c r="EC117" s="269">
        <v>0</v>
      </c>
      <c r="ED117" s="49">
        <v>0</v>
      </c>
      <c r="EE117" s="269">
        <v>94</v>
      </c>
      <c r="EF117" s="269">
        <v>126</v>
      </c>
      <c r="EG117" s="49">
        <v>10</v>
      </c>
      <c r="EH117" s="49">
        <v>0</v>
      </c>
      <c r="EI117" s="49">
        <v>0</v>
      </c>
      <c r="EJ117" s="49">
        <v>0</v>
      </c>
      <c r="EK117" s="49">
        <v>19</v>
      </c>
      <c r="EL117" s="269">
        <v>92</v>
      </c>
      <c r="EM117" s="269">
        <v>27</v>
      </c>
      <c r="EN117" s="269">
        <v>85</v>
      </c>
      <c r="EO117" s="269">
        <v>88</v>
      </c>
      <c r="EP117" s="269">
        <v>62</v>
      </c>
      <c r="EQ117" s="269">
        <v>106</v>
      </c>
      <c r="ER117" s="269">
        <v>29</v>
      </c>
      <c r="ES117" s="269">
        <v>80</v>
      </c>
      <c r="ET117" s="269">
        <v>101</v>
      </c>
      <c r="EU117" s="269">
        <v>75</v>
      </c>
      <c r="EV117" s="269">
        <v>0</v>
      </c>
      <c r="EW117" s="269">
        <v>0</v>
      </c>
      <c r="EX117" s="269">
        <v>91</v>
      </c>
      <c r="EY117" s="269">
        <v>132</v>
      </c>
      <c r="EZ117" s="269">
        <v>0</v>
      </c>
      <c r="FA117" s="49">
        <v>0</v>
      </c>
      <c r="FB117" s="269">
        <v>83</v>
      </c>
      <c r="FC117" s="269">
        <v>129</v>
      </c>
      <c r="FD117" s="269">
        <v>124</v>
      </c>
      <c r="FE117" s="269">
        <v>122</v>
      </c>
      <c r="FF117" s="49">
        <v>0</v>
      </c>
      <c r="FG117" s="269">
        <v>0</v>
      </c>
      <c r="FH117" s="269">
        <v>40</v>
      </c>
      <c r="FI117" s="269">
        <v>0</v>
      </c>
      <c r="FJ117" s="269">
        <v>109</v>
      </c>
      <c r="FK117" s="269">
        <v>82</v>
      </c>
      <c r="FL117" s="269">
        <v>85</v>
      </c>
      <c r="FM117" s="269">
        <v>0</v>
      </c>
      <c r="FN117" s="269">
        <v>118</v>
      </c>
      <c r="FO117" s="49">
        <v>0</v>
      </c>
      <c r="FP117" s="269">
        <v>83</v>
      </c>
      <c r="FQ117" s="49">
        <v>86</v>
      </c>
      <c r="FR117" s="269">
        <v>37</v>
      </c>
      <c r="FS117" s="269">
        <v>0</v>
      </c>
      <c r="FT117" s="269">
        <v>78</v>
      </c>
      <c r="FU117" s="269">
        <v>79</v>
      </c>
      <c r="FV117" s="49">
        <v>0</v>
      </c>
      <c r="FW117" s="269">
        <v>0</v>
      </c>
      <c r="FX117" s="269">
        <v>113</v>
      </c>
      <c r="FY117" s="269">
        <v>128</v>
      </c>
      <c r="FZ117" s="269">
        <v>56</v>
      </c>
      <c r="GA117" s="269">
        <v>0</v>
      </c>
      <c r="GB117" s="269">
        <v>0</v>
      </c>
      <c r="GC117" s="269">
        <v>0</v>
      </c>
      <c r="GD117" s="269">
        <v>63</v>
      </c>
      <c r="GE117" s="269">
        <v>35</v>
      </c>
      <c r="GF117" s="269">
        <v>0</v>
      </c>
      <c r="GG117" s="269">
        <v>100</v>
      </c>
      <c r="GH117" s="269">
        <v>85</v>
      </c>
      <c r="GI117" s="269">
        <v>44</v>
      </c>
      <c r="GJ117" s="269">
        <v>0</v>
      </c>
      <c r="GK117" s="269">
        <v>33</v>
      </c>
      <c r="GL117" s="269">
        <v>41</v>
      </c>
      <c r="GM117" s="269">
        <v>122</v>
      </c>
      <c r="GN117" s="269">
        <v>33</v>
      </c>
      <c r="GO117" s="269">
        <v>101</v>
      </c>
      <c r="GP117" s="269">
        <v>67</v>
      </c>
      <c r="GQ117" s="303">
        <v>9</v>
      </c>
    </row>
    <row r="118" spans="1:199" ht="15.75">
      <c r="A118" s="277" t="s">
        <v>33</v>
      </c>
      <c r="B118" s="3"/>
      <c r="C118" s="248"/>
      <c r="D118" s="56">
        <f t="shared" si="3"/>
        <v>10867</v>
      </c>
      <c r="E118" s="269">
        <v>119</v>
      </c>
      <c r="F118" s="49">
        <v>88</v>
      </c>
      <c r="G118" s="269">
        <v>78</v>
      </c>
      <c r="H118" s="269">
        <v>111</v>
      </c>
      <c r="I118" s="269">
        <v>0</v>
      </c>
      <c r="J118" s="269">
        <v>0</v>
      </c>
      <c r="K118" s="269">
        <v>81</v>
      </c>
      <c r="L118" s="269">
        <v>0</v>
      </c>
      <c r="M118" s="269">
        <v>100</v>
      </c>
      <c r="N118" s="269">
        <v>0</v>
      </c>
      <c r="O118" s="269">
        <v>128</v>
      </c>
      <c r="P118" s="269">
        <v>25</v>
      </c>
      <c r="Q118" s="269">
        <v>0</v>
      </c>
      <c r="R118" s="49">
        <v>0</v>
      </c>
      <c r="S118" s="269">
        <v>54</v>
      </c>
      <c r="T118" s="269">
        <v>0</v>
      </c>
      <c r="U118" s="269">
        <v>66</v>
      </c>
      <c r="V118" s="269">
        <v>38</v>
      </c>
      <c r="W118" s="269">
        <v>83</v>
      </c>
      <c r="X118" s="269">
        <v>94</v>
      </c>
      <c r="Y118" s="269">
        <v>0</v>
      </c>
      <c r="Z118" s="269">
        <v>0</v>
      </c>
      <c r="AA118" s="269">
        <v>108</v>
      </c>
      <c r="AB118" s="269">
        <v>56</v>
      </c>
      <c r="AC118" s="269">
        <v>91</v>
      </c>
      <c r="AD118" s="269">
        <v>98</v>
      </c>
      <c r="AE118" s="269">
        <v>118</v>
      </c>
      <c r="AF118" s="269">
        <v>55</v>
      </c>
      <c r="AG118" s="269">
        <v>129</v>
      </c>
      <c r="AH118" s="269">
        <v>93</v>
      </c>
      <c r="AI118" s="269">
        <v>70</v>
      </c>
      <c r="AJ118" s="49">
        <v>0</v>
      </c>
      <c r="AK118" s="49">
        <v>86</v>
      </c>
      <c r="AL118" s="269">
        <v>56</v>
      </c>
      <c r="AM118" s="269">
        <v>67</v>
      </c>
      <c r="AN118" s="269">
        <v>73</v>
      </c>
      <c r="AO118" s="269">
        <v>0</v>
      </c>
      <c r="AP118" s="269">
        <v>0</v>
      </c>
      <c r="AQ118" s="269">
        <v>96</v>
      </c>
      <c r="AR118" s="269">
        <v>54</v>
      </c>
      <c r="AS118" s="269">
        <v>114</v>
      </c>
      <c r="AT118" s="269">
        <v>0</v>
      </c>
      <c r="AU118" s="269">
        <v>128</v>
      </c>
      <c r="AV118" s="269">
        <v>117</v>
      </c>
      <c r="AW118" s="269">
        <v>0</v>
      </c>
      <c r="AX118" s="269">
        <v>76</v>
      </c>
      <c r="AY118" s="269">
        <v>0</v>
      </c>
      <c r="AZ118" s="269">
        <v>66</v>
      </c>
      <c r="BA118" s="269">
        <v>0</v>
      </c>
      <c r="BB118" s="269">
        <v>124</v>
      </c>
      <c r="BC118" s="269">
        <v>0</v>
      </c>
      <c r="BD118" s="269">
        <v>52</v>
      </c>
      <c r="BE118" s="269">
        <v>36</v>
      </c>
      <c r="BF118" s="49">
        <v>17</v>
      </c>
      <c r="BG118" s="269">
        <v>131</v>
      </c>
      <c r="BH118" s="269">
        <v>114</v>
      </c>
      <c r="BI118" s="269">
        <v>0</v>
      </c>
      <c r="BJ118" s="269">
        <v>0</v>
      </c>
      <c r="BK118" s="269">
        <v>55</v>
      </c>
      <c r="BL118" s="269">
        <v>97</v>
      </c>
      <c r="BM118" s="269">
        <v>27</v>
      </c>
      <c r="BN118" s="269">
        <v>49</v>
      </c>
      <c r="BO118" s="269">
        <v>43</v>
      </c>
      <c r="BP118" s="269">
        <v>0</v>
      </c>
      <c r="BQ118" s="269">
        <v>0</v>
      </c>
      <c r="BR118" s="49">
        <v>0</v>
      </c>
      <c r="BS118" s="269">
        <v>60</v>
      </c>
      <c r="BT118" s="269">
        <v>104</v>
      </c>
      <c r="BU118" s="269">
        <v>0</v>
      </c>
      <c r="BV118" s="269">
        <v>129</v>
      </c>
      <c r="BW118" s="269">
        <v>40</v>
      </c>
      <c r="BX118" s="269">
        <v>72</v>
      </c>
      <c r="BY118" s="49">
        <v>86</v>
      </c>
      <c r="BZ118" s="269">
        <v>133</v>
      </c>
      <c r="CA118" s="269">
        <v>62</v>
      </c>
      <c r="CB118" s="269">
        <v>40</v>
      </c>
      <c r="CC118" s="269">
        <v>0</v>
      </c>
      <c r="CD118" s="269">
        <v>0</v>
      </c>
      <c r="CE118" s="269">
        <v>0</v>
      </c>
      <c r="CF118" s="269">
        <v>112</v>
      </c>
      <c r="CG118" s="269">
        <v>60</v>
      </c>
      <c r="CH118" s="269">
        <v>0</v>
      </c>
      <c r="CI118" s="269">
        <v>82</v>
      </c>
      <c r="CJ118" s="269">
        <v>0</v>
      </c>
      <c r="CK118" s="269">
        <v>48</v>
      </c>
      <c r="CL118" s="269">
        <v>0</v>
      </c>
      <c r="CM118" s="269">
        <v>87</v>
      </c>
      <c r="CN118" s="269">
        <v>56</v>
      </c>
      <c r="CO118" s="269">
        <v>134</v>
      </c>
      <c r="CP118" s="269">
        <v>31</v>
      </c>
      <c r="CQ118" s="269">
        <v>105</v>
      </c>
      <c r="CR118" s="269">
        <v>80</v>
      </c>
      <c r="CS118" s="269">
        <v>63</v>
      </c>
      <c r="CT118" s="269">
        <v>0</v>
      </c>
      <c r="CU118" s="269">
        <v>0</v>
      </c>
      <c r="CV118" s="269">
        <v>0</v>
      </c>
      <c r="CW118" s="269">
        <v>0</v>
      </c>
      <c r="CX118" s="49">
        <v>0</v>
      </c>
      <c r="CY118" s="269">
        <v>109</v>
      </c>
      <c r="CZ118" s="269">
        <v>154</v>
      </c>
      <c r="DA118" s="269">
        <v>0</v>
      </c>
      <c r="DB118" s="49">
        <v>0</v>
      </c>
      <c r="DC118" s="269">
        <v>103</v>
      </c>
      <c r="DD118" s="269">
        <v>0</v>
      </c>
      <c r="DE118" s="269">
        <v>92</v>
      </c>
      <c r="DF118" s="49">
        <v>16</v>
      </c>
      <c r="DG118" s="269">
        <v>86</v>
      </c>
      <c r="DH118" s="269">
        <v>123</v>
      </c>
      <c r="DI118" s="49">
        <v>0</v>
      </c>
      <c r="DJ118" s="269">
        <v>80</v>
      </c>
      <c r="DK118" s="49">
        <v>12</v>
      </c>
      <c r="DL118" s="269">
        <v>83</v>
      </c>
      <c r="DM118" s="269">
        <v>21</v>
      </c>
      <c r="DN118" s="269">
        <v>20</v>
      </c>
      <c r="DO118" s="269">
        <v>0</v>
      </c>
      <c r="DP118" s="49">
        <v>0</v>
      </c>
      <c r="DQ118" s="269">
        <v>98</v>
      </c>
      <c r="DR118" s="49">
        <v>0</v>
      </c>
      <c r="DS118" s="269">
        <v>127</v>
      </c>
      <c r="DT118" s="269">
        <v>134</v>
      </c>
      <c r="DU118" s="269">
        <v>106</v>
      </c>
      <c r="DV118" s="269">
        <v>78</v>
      </c>
      <c r="DW118" s="303">
        <v>96</v>
      </c>
      <c r="DX118" s="269">
        <v>83</v>
      </c>
      <c r="DY118" s="269">
        <v>117</v>
      </c>
      <c r="DZ118" s="269">
        <v>120</v>
      </c>
      <c r="EA118" s="269">
        <v>133</v>
      </c>
      <c r="EB118" s="269">
        <v>126</v>
      </c>
      <c r="EC118" s="269">
        <v>0</v>
      </c>
      <c r="ED118" s="269">
        <v>93</v>
      </c>
      <c r="EE118" s="269">
        <v>112</v>
      </c>
      <c r="EF118" s="269">
        <v>0</v>
      </c>
      <c r="EG118" s="269">
        <v>21</v>
      </c>
      <c r="EH118" s="269">
        <v>0</v>
      </c>
      <c r="EI118" s="49">
        <v>0</v>
      </c>
      <c r="EJ118" s="269">
        <v>104</v>
      </c>
      <c r="EK118" s="269">
        <v>73</v>
      </c>
      <c r="EL118" s="269">
        <v>0</v>
      </c>
      <c r="EM118" s="269">
        <v>97</v>
      </c>
      <c r="EN118" s="269">
        <v>63</v>
      </c>
      <c r="EO118" s="269">
        <v>0</v>
      </c>
      <c r="EP118" s="269">
        <v>0</v>
      </c>
      <c r="EQ118" s="269">
        <v>110</v>
      </c>
      <c r="ER118" s="269">
        <v>26</v>
      </c>
      <c r="ES118" s="269">
        <v>104</v>
      </c>
      <c r="ET118" s="269">
        <v>0</v>
      </c>
      <c r="EU118" s="269">
        <v>120</v>
      </c>
      <c r="EV118" s="269">
        <v>0</v>
      </c>
      <c r="EW118" s="269">
        <v>0</v>
      </c>
      <c r="EX118" s="269">
        <v>119</v>
      </c>
      <c r="EY118" s="269">
        <v>98</v>
      </c>
      <c r="EZ118" s="269">
        <v>0</v>
      </c>
      <c r="FA118" s="49">
        <v>0</v>
      </c>
      <c r="FB118" s="269">
        <v>108</v>
      </c>
      <c r="FC118" s="49">
        <v>16</v>
      </c>
      <c r="FD118" s="49">
        <v>11</v>
      </c>
      <c r="FE118" s="269">
        <v>57</v>
      </c>
      <c r="FF118" s="269">
        <v>103</v>
      </c>
      <c r="FG118" s="269">
        <v>0</v>
      </c>
      <c r="FH118" s="269">
        <v>68</v>
      </c>
      <c r="FI118" s="269">
        <v>0</v>
      </c>
      <c r="FJ118" s="269">
        <v>87</v>
      </c>
      <c r="FK118" s="269">
        <v>108</v>
      </c>
      <c r="FL118" s="269">
        <v>121</v>
      </c>
      <c r="FM118" s="269">
        <v>0</v>
      </c>
      <c r="FN118" s="49">
        <v>0</v>
      </c>
      <c r="FO118" s="269">
        <v>69</v>
      </c>
      <c r="FP118" s="49">
        <v>13</v>
      </c>
      <c r="FQ118" s="269">
        <v>30</v>
      </c>
      <c r="FR118" s="269">
        <v>136</v>
      </c>
      <c r="FS118" s="269">
        <v>78</v>
      </c>
      <c r="FT118" s="269">
        <v>43</v>
      </c>
      <c r="FU118" s="269">
        <v>54</v>
      </c>
      <c r="FV118" s="49">
        <v>0</v>
      </c>
      <c r="FW118" s="269">
        <v>81</v>
      </c>
      <c r="FX118" s="269">
        <v>0</v>
      </c>
      <c r="FY118" s="269">
        <v>82</v>
      </c>
      <c r="FZ118" s="269">
        <v>92</v>
      </c>
      <c r="GA118" s="269">
        <v>0</v>
      </c>
      <c r="GB118" s="269">
        <v>0</v>
      </c>
      <c r="GC118" s="49">
        <v>86</v>
      </c>
      <c r="GD118" s="269">
        <v>49</v>
      </c>
      <c r="GE118" s="269">
        <v>100</v>
      </c>
      <c r="GF118" s="269">
        <v>126</v>
      </c>
      <c r="GG118" s="269">
        <v>123</v>
      </c>
      <c r="GH118" s="269">
        <v>97</v>
      </c>
      <c r="GI118" s="269">
        <v>91</v>
      </c>
      <c r="GJ118" s="269">
        <v>108</v>
      </c>
      <c r="GK118" s="49">
        <v>12</v>
      </c>
      <c r="GL118" s="269">
        <v>58</v>
      </c>
      <c r="GM118" s="269">
        <v>45</v>
      </c>
      <c r="GN118" s="269">
        <v>77</v>
      </c>
      <c r="GO118" s="269">
        <v>34</v>
      </c>
      <c r="GP118" s="269">
        <v>34</v>
      </c>
      <c r="GQ118" s="303">
        <v>68</v>
      </c>
    </row>
    <row r="119" spans="1:199" ht="15.75">
      <c r="A119" s="277" t="s">
        <v>37</v>
      </c>
      <c r="B119" s="3"/>
      <c r="C119" s="247"/>
      <c r="D119" s="56">
        <f t="shared" si="3"/>
        <v>11468</v>
      </c>
      <c r="E119" s="269">
        <v>0</v>
      </c>
      <c r="F119" s="269">
        <v>66</v>
      </c>
      <c r="G119" s="269">
        <v>45</v>
      </c>
      <c r="H119" s="269">
        <v>104</v>
      </c>
      <c r="I119" s="269">
        <v>78</v>
      </c>
      <c r="J119" s="269">
        <v>92</v>
      </c>
      <c r="K119" s="269">
        <v>0</v>
      </c>
      <c r="L119" s="269">
        <v>0</v>
      </c>
      <c r="M119" s="269">
        <v>125</v>
      </c>
      <c r="N119" s="269">
        <v>86</v>
      </c>
      <c r="O119" s="269">
        <v>34</v>
      </c>
      <c r="P119" s="269">
        <v>92</v>
      </c>
      <c r="Q119" s="269">
        <v>0</v>
      </c>
      <c r="R119" s="269">
        <v>103</v>
      </c>
      <c r="S119" s="269">
        <v>95</v>
      </c>
      <c r="T119" s="269">
        <v>0</v>
      </c>
      <c r="U119" s="269">
        <v>61</v>
      </c>
      <c r="V119" s="49">
        <v>0</v>
      </c>
      <c r="W119" s="269">
        <v>132</v>
      </c>
      <c r="X119" s="269">
        <v>114</v>
      </c>
      <c r="Y119" s="269">
        <v>0</v>
      </c>
      <c r="Z119" s="269">
        <v>99</v>
      </c>
      <c r="AA119" s="269">
        <v>103</v>
      </c>
      <c r="AB119" s="269">
        <v>38</v>
      </c>
      <c r="AC119" s="269">
        <v>29</v>
      </c>
      <c r="AD119" s="269">
        <v>117</v>
      </c>
      <c r="AE119" s="269">
        <v>69</v>
      </c>
      <c r="AF119" s="269">
        <v>43</v>
      </c>
      <c r="AG119" s="269">
        <v>0</v>
      </c>
      <c r="AH119" s="269">
        <v>25</v>
      </c>
      <c r="AI119" s="269">
        <v>72</v>
      </c>
      <c r="AJ119" s="49">
        <v>0</v>
      </c>
      <c r="AK119" s="49">
        <v>0</v>
      </c>
      <c r="AL119" s="269">
        <v>64</v>
      </c>
      <c r="AM119" s="269">
        <v>117</v>
      </c>
      <c r="AN119" s="269">
        <v>0</v>
      </c>
      <c r="AO119" s="269">
        <v>0</v>
      </c>
      <c r="AP119" s="269">
        <v>0</v>
      </c>
      <c r="AQ119" s="269">
        <v>72</v>
      </c>
      <c r="AR119" s="269">
        <v>94</v>
      </c>
      <c r="AS119" s="49">
        <v>11</v>
      </c>
      <c r="AT119" s="269">
        <v>0</v>
      </c>
      <c r="AU119" s="269">
        <v>83</v>
      </c>
      <c r="AV119" s="269">
        <v>97</v>
      </c>
      <c r="AW119" s="269">
        <v>0</v>
      </c>
      <c r="AX119" s="269">
        <v>97</v>
      </c>
      <c r="AY119" s="269">
        <v>0</v>
      </c>
      <c r="AZ119" s="269">
        <v>47</v>
      </c>
      <c r="BA119" s="269">
        <v>0</v>
      </c>
      <c r="BB119" s="49">
        <v>0</v>
      </c>
      <c r="BC119" s="269">
        <v>0</v>
      </c>
      <c r="BD119" s="269">
        <v>119</v>
      </c>
      <c r="BE119" s="269">
        <v>49</v>
      </c>
      <c r="BF119" s="269">
        <v>63</v>
      </c>
      <c r="BG119" s="269">
        <v>64</v>
      </c>
      <c r="BH119" s="269">
        <v>0</v>
      </c>
      <c r="BI119" s="269">
        <v>131</v>
      </c>
      <c r="BJ119" s="269">
        <v>123</v>
      </c>
      <c r="BK119" s="269">
        <v>101</v>
      </c>
      <c r="BL119" s="269">
        <v>84</v>
      </c>
      <c r="BM119" s="269">
        <v>103</v>
      </c>
      <c r="BN119" s="269">
        <v>45</v>
      </c>
      <c r="BO119" s="49">
        <v>18</v>
      </c>
      <c r="BP119" s="269">
        <v>0</v>
      </c>
      <c r="BQ119" s="269">
        <v>0</v>
      </c>
      <c r="BR119" s="49">
        <v>0</v>
      </c>
      <c r="BS119" s="269">
        <v>94</v>
      </c>
      <c r="BT119" s="269">
        <v>109</v>
      </c>
      <c r="BU119" s="269">
        <v>0</v>
      </c>
      <c r="BV119" s="269">
        <v>0</v>
      </c>
      <c r="BW119" s="269">
        <v>88</v>
      </c>
      <c r="BX119" s="49">
        <v>0</v>
      </c>
      <c r="BY119" s="269">
        <v>83</v>
      </c>
      <c r="BZ119" s="269">
        <v>0</v>
      </c>
      <c r="CA119" s="269">
        <v>55</v>
      </c>
      <c r="CB119" s="269">
        <v>40</v>
      </c>
      <c r="CC119" s="269">
        <v>0</v>
      </c>
      <c r="CD119" s="269">
        <v>0</v>
      </c>
      <c r="CE119" s="269">
        <v>0</v>
      </c>
      <c r="CF119" s="269">
        <v>83</v>
      </c>
      <c r="CG119" s="269">
        <v>112</v>
      </c>
      <c r="CH119" s="269">
        <v>109</v>
      </c>
      <c r="CI119" s="269">
        <v>113</v>
      </c>
      <c r="CJ119" s="269">
        <v>65</v>
      </c>
      <c r="CK119" s="269">
        <v>105</v>
      </c>
      <c r="CL119" s="269">
        <v>0</v>
      </c>
      <c r="CM119" s="269">
        <v>0</v>
      </c>
      <c r="CN119" s="269">
        <v>0</v>
      </c>
      <c r="CO119" s="269">
        <v>0</v>
      </c>
      <c r="CP119" s="269">
        <v>88</v>
      </c>
      <c r="CQ119" s="49">
        <v>86</v>
      </c>
      <c r="CR119" s="269">
        <v>103</v>
      </c>
      <c r="CS119" s="49">
        <v>0</v>
      </c>
      <c r="CT119" s="269">
        <v>0</v>
      </c>
      <c r="CU119" s="269">
        <v>0</v>
      </c>
      <c r="CV119" s="269">
        <v>0</v>
      </c>
      <c r="CW119" s="269">
        <v>0</v>
      </c>
      <c r="CX119" s="269">
        <v>70</v>
      </c>
      <c r="CY119" s="269">
        <v>104</v>
      </c>
      <c r="CZ119" s="269">
        <v>104</v>
      </c>
      <c r="DA119" s="269">
        <v>128</v>
      </c>
      <c r="DB119" s="269">
        <v>93</v>
      </c>
      <c r="DC119" s="269">
        <v>124</v>
      </c>
      <c r="DD119" s="269">
        <v>102</v>
      </c>
      <c r="DE119" s="269">
        <v>115</v>
      </c>
      <c r="DF119" s="269">
        <v>102</v>
      </c>
      <c r="DG119" s="269">
        <v>74</v>
      </c>
      <c r="DH119" s="269">
        <v>104</v>
      </c>
      <c r="DI119" s="49">
        <v>0</v>
      </c>
      <c r="DJ119" s="269">
        <v>83</v>
      </c>
      <c r="DK119" s="269">
        <v>54</v>
      </c>
      <c r="DL119" s="269">
        <v>121</v>
      </c>
      <c r="DM119" s="269">
        <v>78</v>
      </c>
      <c r="DN119" s="269">
        <v>64</v>
      </c>
      <c r="DO119" s="269">
        <v>0</v>
      </c>
      <c r="DP119" s="49">
        <v>0</v>
      </c>
      <c r="DQ119" s="269">
        <v>122</v>
      </c>
      <c r="DR119" s="49">
        <v>0</v>
      </c>
      <c r="DS119" s="49">
        <v>0</v>
      </c>
      <c r="DT119" s="269">
        <v>104</v>
      </c>
      <c r="DU119" s="269">
        <v>85</v>
      </c>
      <c r="DV119" s="269">
        <v>0</v>
      </c>
      <c r="DW119" s="303">
        <v>142</v>
      </c>
      <c r="DX119" s="269">
        <v>95</v>
      </c>
      <c r="DY119" s="269">
        <v>77</v>
      </c>
      <c r="DZ119" s="269">
        <v>114</v>
      </c>
      <c r="EA119" s="269">
        <v>65</v>
      </c>
      <c r="EB119" s="269">
        <v>85</v>
      </c>
      <c r="EC119" s="269">
        <v>0</v>
      </c>
      <c r="ED119" s="269">
        <v>44</v>
      </c>
      <c r="EE119" s="269">
        <v>96</v>
      </c>
      <c r="EF119" s="269">
        <v>0</v>
      </c>
      <c r="EG119" s="269">
        <v>67</v>
      </c>
      <c r="EH119" s="269">
        <v>50</v>
      </c>
      <c r="EI119" s="49">
        <v>0</v>
      </c>
      <c r="EJ119" s="269">
        <v>97</v>
      </c>
      <c r="EK119" s="269">
        <v>132</v>
      </c>
      <c r="EL119" s="269">
        <v>0</v>
      </c>
      <c r="EM119" s="269">
        <v>43</v>
      </c>
      <c r="EN119" s="269">
        <v>135</v>
      </c>
      <c r="EO119" s="269">
        <v>0</v>
      </c>
      <c r="EP119" s="269">
        <v>0</v>
      </c>
      <c r="EQ119" s="49">
        <v>90</v>
      </c>
      <c r="ER119" s="269">
        <v>131</v>
      </c>
      <c r="ES119" s="269">
        <v>39</v>
      </c>
      <c r="ET119" s="269">
        <v>0</v>
      </c>
      <c r="EU119" s="269">
        <v>129</v>
      </c>
      <c r="EV119" s="269">
        <v>0</v>
      </c>
      <c r="EW119" s="269">
        <v>0</v>
      </c>
      <c r="EX119" s="269">
        <v>110</v>
      </c>
      <c r="EY119" s="269">
        <v>122</v>
      </c>
      <c r="EZ119" s="269">
        <v>0</v>
      </c>
      <c r="FA119" s="269">
        <v>126</v>
      </c>
      <c r="FB119" s="269">
        <v>107</v>
      </c>
      <c r="FC119" s="269">
        <v>35</v>
      </c>
      <c r="FD119" s="49">
        <v>12</v>
      </c>
      <c r="FE119" s="269">
        <v>79</v>
      </c>
      <c r="FF119" s="269">
        <v>132</v>
      </c>
      <c r="FG119" s="269">
        <v>119</v>
      </c>
      <c r="FH119" s="269">
        <v>68</v>
      </c>
      <c r="FI119" s="269">
        <v>0</v>
      </c>
      <c r="FJ119" s="269">
        <v>96</v>
      </c>
      <c r="FK119" s="269">
        <v>49</v>
      </c>
      <c r="FL119" s="269">
        <v>70</v>
      </c>
      <c r="FM119" s="269">
        <v>123</v>
      </c>
      <c r="FN119" s="269">
        <v>80</v>
      </c>
      <c r="FO119" s="269">
        <v>129</v>
      </c>
      <c r="FP119" s="49">
        <v>86</v>
      </c>
      <c r="FQ119" s="269">
        <v>99</v>
      </c>
      <c r="FR119" s="269">
        <v>91</v>
      </c>
      <c r="FS119" s="269">
        <v>0</v>
      </c>
      <c r="FT119" s="269">
        <v>38</v>
      </c>
      <c r="FU119" s="269">
        <v>103</v>
      </c>
      <c r="FV119" s="49">
        <v>0</v>
      </c>
      <c r="FW119" s="269">
        <v>110</v>
      </c>
      <c r="FX119" s="269">
        <v>102</v>
      </c>
      <c r="FY119" s="269">
        <v>83</v>
      </c>
      <c r="FZ119" s="269">
        <v>117</v>
      </c>
      <c r="GA119" s="269">
        <v>0</v>
      </c>
      <c r="GB119" s="269">
        <v>0</v>
      </c>
      <c r="GC119" s="269">
        <v>0</v>
      </c>
      <c r="GD119" s="269">
        <v>99</v>
      </c>
      <c r="GE119" s="269">
        <v>75</v>
      </c>
      <c r="GF119" s="269">
        <v>0</v>
      </c>
      <c r="GG119" s="269">
        <v>78</v>
      </c>
      <c r="GH119" s="269">
        <v>111</v>
      </c>
      <c r="GI119" s="269">
        <v>69</v>
      </c>
      <c r="GJ119" s="269">
        <v>0</v>
      </c>
      <c r="GK119" s="269">
        <v>97</v>
      </c>
      <c r="GL119" s="269">
        <v>134</v>
      </c>
      <c r="GM119" s="269">
        <v>73</v>
      </c>
      <c r="GN119" s="269">
        <v>21</v>
      </c>
      <c r="GO119" s="269">
        <v>98</v>
      </c>
      <c r="GP119" s="269">
        <v>104</v>
      </c>
      <c r="GQ119" s="303">
        <v>24</v>
      </c>
    </row>
    <row r="120" spans="1:199" ht="15.75">
      <c r="A120" s="276" t="s">
        <v>143</v>
      </c>
      <c r="B120" s="3"/>
      <c r="C120" s="248"/>
      <c r="D120" s="56">
        <f t="shared" si="3"/>
        <v>11702</v>
      </c>
      <c r="E120" s="269">
        <v>123</v>
      </c>
      <c r="F120" s="269">
        <v>110</v>
      </c>
      <c r="G120" s="269">
        <v>101</v>
      </c>
      <c r="H120" s="269">
        <v>123</v>
      </c>
      <c r="I120" s="269">
        <v>0</v>
      </c>
      <c r="J120" s="269">
        <v>0</v>
      </c>
      <c r="K120" s="269">
        <v>108</v>
      </c>
      <c r="L120" s="269">
        <v>0</v>
      </c>
      <c r="M120" s="269">
        <v>0</v>
      </c>
      <c r="N120" s="269">
        <v>0</v>
      </c>
      <c r="O120" s="269">
        <v>34</v>
      </c>
      <c r="P120" s="269">
        <v>80</v>
      </c>
      <c r="Q120" s="269">
        <v>110</v>
      </c>
      <c r="R120" s="269">
        <v>27</v>
      </c>
      <c r="S120" s="269">
        <v>96</v>
      </c>
      <c r="T120" s="269">
        <v>0</v>
      </c>
      <c r="U120" s="49">
        <v>15</v>
      </c>
      <c r="V120" s="49">
        <v>0</v>
      </c>
      <c r="W120" s="269">
        <v>134</v>
      </c>
      <c r="X120" s="269">
        <v>121</v>
      </c>
      <c r="Y120" s="269">
        <v>0</v>
      </c>
      <c r="Z120" s="269">
        <v>0</v>
      </c>
      <c r="AA120" s="269">
        <v>76</v>
      </c>
      <c r="AB120" s="269">
        <v>118</v>
      </c>
      <c r="AC120" s="269">
        <v>39</v>
      </c>
      <c r="AD120" s="269">
        <v>83</v>
      </c>
      <c r="AE120" s="269">
        <v>75</v>
      </c>
      <c r="AF120" s="269">
        <v>32</v>
      </c>
      <c r="AG120" s="269">
        <v>43</v>
      </c>
      <c r="AH120" s="269">
        <v>58</v>
      </c>
      <c r="AI120" s="269">
        <v>42</v>
      </c>
      <c r="AJ120" s="49">
        <v>0</v>
      </c>
      <c r="AK120" s="269">
        <v>96</v>
      </c>
      <c r="AL120" s="269">
        <v>67</v>
      </c>
      <c r="AM120" s="269">
        <v>89</v>
      </c>
      <c r="AN120" s="269">
        <v>55</v>
      </c>
      <c r="AO120" s="269">
        <v>0</v>
      </c>
      <c r="AP120" s="269">
        <v>0</v>
      </c>
      <c r="AQ120" s="269">
        <v>48</v>
      </c>
      <c r="AR120" s="269">
        <v>27</v>
      </c>
      <c r="AS120" s="269">
        <v>42</v>
      </c>
      <c r="AT120" s="269">
        <v>122</v>
      </c>
      <c r="AU120" s="269">
        <v>123</v>
      </c>
      <c r="AV120" s="269">
        <v>129</v>
      </c>
      <c r="AW120" s="269">
        <v>0</v>
      </c>
      <c r="AX120" s="269">
        <v>117</v>
      </c>
      <c r="AY120" s="269">
        <v>0</v>
      </c>
      <c r="AZ120" s="269">
        <v>75</v>
      </c>
      <c r="BA120" s="269">
        <v>0</v>
      </c>
      <c r="BB120" s="269">
        <v>106</v>
      </c>
      <c r="BC120" s="269">
        <v>0</v>
      </c>
      <c r="BD120" s="269">
        <v>101</v>
      </c>
      <c r="BE120" s="49">
        <v>89</v>
      </c>
      <c r="BF120" s="269">
        <v>46</v>
      </c>
      <c r="BG120" s="269">
        <v>100</v>
      </c>
      <c r="BH120" s="269">
        <v>123</v>
      </c>
      <c r="BI120" s="269">
        <v>0</v>
      </c>
      <c r="BJ120" s="269">
        <v>123</v>
      </c>
      <c r="BK120" s="269">
        <v>111</v>
      </c>
      <c r="BL120" s="269">
        <v>110</v>
      </c>
      <c r="BM120" s="269">
        <v>64</v>
      </c>
      <c r="BN120" s="269">
        <v>58</v>
      </c>
      <c r="BO120" s="269">
        <v>28</v>
      </c>
      <c r="BP120" s="269">
        <v>0</v>
      </c>
      <c r="BQ120" s="269">
        <v>0</v>
      </c>
      <c r="BR120" s="269">
        <v>77</v>
      </c>
      <c r="BS120" s="269">
        <v>43</v>
      </c>
      <c r="BT120" s="269">
        <v>111</v>
      </c>
      <c r="BU120" s="269">
        <v>0</v>
      </c>
      <c r="BV120" s="269">
        <v>0</v>
      </c>
      <c r="BW120" s="269">
        <v>131</v>
      </c>
      <c r="BX120" s="269">
        <v>106</v>
      </c>
      <c r="BY120" s="269">
        <v>85</v>
      </c>
      <c r="BZ120" s="269">
        <v>0</v>
      </c>
      <c r="CA120" s="269">
        <v>76</v>
      </c>
      <c r="CB120" s="269">
        <v>106</v>
      </c>
      <c r="CC120" s="269">
        <v>0</v>
      </c>
      <c r="CD120" s="269">
        <v>0</v>
      </c>
      <c r="CE120" s="269">
        <v>0</v>
      </c>
      <c r="CF120" s="269">
        <v>76</v>
      </c>
      <c r="CG120" s="269">
        <v>58</v>
      </c>
      <c r="CH120" s="269">
        <v>0</v>
      </c>
      <c r="CI120" s="269">
        <v>52</v>
      </c>
      <c r="CJ120" s="269">
        <v>107</v>
      </c>
      <c r="CK120" s="269">
        <v>108</v>
      </c>
      <c r="CL120" s="269">
        <v>124</v>
      </c>
      <c r="CM120" s="269">
        <v>104</v>
      </c>
      <c r="CN120" s="269">
        <v>0</v>
      </c>
      <c r="CO120" s="269">
        <v>60</v>
      </c>
      <c r="CP120" s="269">
        <v>0</v>
      </c>
      <c r="CQ120" s="269">
        <v>118</v>
      </c>
      <c r="CR120" s="269">
        <v>112</v>
      </c>
      <c r="CS120" s="49">
        <v>0</v>
      </c>
      <c r="CT120" s="269">
        <v>0</v>
      </c>
      <c r="CU120" s="269">
        <v>0</v>
      </c>
      <c r="CV120" s="269">
        <v>0</v>
      </c>
      <c r="CW120" s="269">
        <v>0</v>
      </c>
      <c r="CX120" s="269">
        <v>29</v>
      </c>
      <c r="CY120" s="269">
        <v>114</v>
      </c>
      <c r="CZ120" s="269">
        <v>95</v>
      </c>
      <c r="DA120" s="269">
        <v>33</v>
      </c>
      <c r="DB120" s="49">
        <v>0</v>
      </c>
      <c r="DC120" s="269">
        <v>128</v>
      </c>
      <c r="DD120" s="269">
        <v>0</v>
      </c>
      <c r="DE120" s="269">
        <v>135</v>
      </c>
      <c r="DF120" s="269">
        <v>48</v>
      </c>
      <c r="DG120" s="269">
        <v>24</v>
      </c>
      <c r="DH120" s="269">
        <v>54</v>
      </c>
      <c r="DI120" s="269">
        <v>133</v>
      </c>
      <c r="DJ120" s="269">
        <v>87</v>
      </c>
      <c r="DK120" s="269">
        <v>45</v>
      </c>
      <c r="DL120" s="269">
        <v>136</v>
      </c>
      <c r="DM120" s="269">
        <v>79</v>
      </c>
      <c r="DN120" s="269">
        <v>25</v>
      </c>
      <c r="DO120" s="269">
        <v>0</v>
      </c>
      <c r="DP120" s="49">
        <v>0</v>
      </c>
      <c r="DQ120" s="269">
        <v>111</v>
      </c>
      <c r="DR120" s="49">
        <v>0</v>
      </c>
      <c r="DS120" s="49">
        <v>0</v>
      </c>
      <c r="DT120" s="269">
        <v>114</v>
      </c>
      <c r="DU120" s="269">
        <v>125</v>
      </c>
      <c r="DV120" s="269">
        <v>113</v>
      </c>
      <c r="DW120" s="303">
        <v>20</v>
      </c>
      <c r="DX120" s="269">
        <v>87</v>
      </c>
      <c r="DY120" s="269">
        <v>94</v>
      </c>
      <c r="DZ120" s="269">
        <v>129</v>
      </c>
      <c r="EA120" s="269">
        <v>105</v>
      </c>
      <c r="EB120" s="269">
        <v>128</v>
      </c>
      <c r="EC120" s="269">
        <v>0</v>
      </c>
      <c r="ED120" s="49">
        <v>0</v>
      </c>
      <c r="EE120" s="269">
        <v>116</v>
      </c>
      <c r="EF120" s="269">
        <v>0</v>
      </c>
      <c r="EG120" s="269">
        <v>59</v>
      </c>
      <c r="EH120" s="269">
        <v>52</v>
      </c>
      <c r="EI120" s="49">
        <v>0</v>
      </c>
      <c r="EJ120" s="269">
        <v>97</v>
      </c>
      <c r="EK120" s="269">
        <v>40</v>
      </c>
      <c r="EL120" s="269">
        <v>131</v>
      </c>
      <c r="EM120" s="269">
        <v>124</v>
      </c>
      <c r="EN120" s="49">
        <v>16</v>
      </c>
      <c r="EO120" s="269">
        <v>0</v>
      </c>
      <c r="EP120" s="269">
        <v>0</v>
      </c>
      <c r="EQ120" s="269">
        <v>124</v>
      </c>
      <c r="ER120" s="49">
        <v>0</v>
      </c>
      <c r="ES120" s="269">
        <v>28</v>
      </c>
      <c r="ET120" s="269">
        <v>88</v>
      </c>
      <c r="EU120" s="269">
        <v>135</v>
      </c>
      <c r="EV120" s="269">
        <v>0</v>
      </c>
      <c r="EW120" s="269">
        <v>0</v>
      </c>
      <c r="EX120" s="269">
        <v>120</v>
      </c>
      <c r="EY120" s="269">
        <v>116</v>
      </c>
      <c r="EZ120" s="269">
        <v>103</v>
      </c>
      <c r="FA120" s="49">
        <v>0</v>
      </c>
      <c r="FB120" s="269">
        <v>119</v>
      </c>
      <c r="FC120" s="269">
        <v>45</v>
      </c>
      <c r="FD120" s="269">
        <v>104</v>
      </c>
      <c r="FE120" s="49">
        <v>14</v>
      </c>
      <c r="FF120" s="49">
        <v>86</v>
      </c>
      <c r="FG120" s="269">
        <v>0</v>
      </c>
      <c r="FH120" s="269">
        <v>76</v>
      </c>
      <c r="FI120" s="269">
        <v>0</v>
      </c>
      <c r="FJ120" s="269">
        <v>130</v>
      </c>
      <c r="FK120" s="269">
        <v>42</v>
      </c>
      <c r="FL120" s="269">
        <v>75</v>
      </c>
      <c r="FM120" s="269">
        <v>126</v>
      </c>
      <c r="FN120" s="49">
        <v>0</v>
      </c>
      <c r="FO120" s="49">
        <v>0</v>
      </c>
      <c r="FP120" s="269">
        <v>84</v>
      </c>
      <c r="FQ120" s="269">
        <v>71</v>
      </c>
      <c r="FR120" s="269">
        <v>126</v>
      </c>
      <c r="FS120" s="269">
        <v>0</v>
      </c>
      <c r="FT120" s="269">
        <v>90</v>
      </c>
      <c r="FU120" s="49">
        <v>0</v>
      </c>
      <c r="FV120" s="49">
        <v>0</v>
      </c>
      <c r="FW120" s="269">
        <v>53</v>
      </c>
      <c r="FX120" s="269">
        <v>125</v>
      </c>
      <c r="FY120" s="269">
        <v>88</v>
      </c>
      <c r="FZ120" s="269">
        <v>136</v>
      </c>
      <c r="GA120" s="269">
        <v>0</v>
      </c>
      <c r="GB120" s="269">
        <v>0</v>
      </c>
      <c r="GC120" s="269">
        <v>0</v>
      </c>
      <c r="GD120" s="269">
        <v>62</v>
      </c>
      <c r="GE120" s="269">
        <v>125</v>
      </c>
      <c r="GF120" s="269">
        <v>0</v>
      </c>
      <c r="GG120" s="49">
        <v>89</v>
      </c>
      <c r="GH120" s="269">
        <v>114</v>
      </c>
      <c r="GI120" s="269">
        <v>110</v>
      </c>
      <c r="GJ120" s="269">
        <v>0</v>
      </c>
      <c r="GK120" s="49">
        <v>0</v>
      </c>
      <c r="GL120" s="269">
        <v>136</v>
      </c>
      <c r="GM120" s="269">
        <v>133</v>
      </c>
      <c r="GN120" s="269">
        <v>130</v>
      </c>
      <c r="GO120" s="269">
        <v>133</v>
      </c>
      <c r="GP120" s="269">
        <v>85</v>
      </c>
      <c r="GQ120" s="303">
        <v>4</v>
      </c>
    </row>
    <row r="121" spans="1:199" ht="15.75">
      <c r="A121" s="276" t="s">
        <v>3627</v>
      </c>
      <c r="B121" s="61"/>
      <c r="C121" s="248"/>
      <c r="D121" s="56">
        <f t="shared" si="3"/>
        <v>12659</v>
      </c>
      <c r="E121" s="269">
        <v>84</v>
      </c>
      <c r="F121" s="269">
        <v>103</v>
      </c>
      <c r="G121" s="269">
        <v>107</v>
      </c>
      <c r="H121" s="269">
        <v>55</v>
      </c>
      <c r="I121" s="269">
        <v>86</v>
      </c>
      <c r="J121" s="269">
        <v>0</v>
      </c>
      <c r="K121" s="269">
        <v>70</v>
      </c>
      <c r="L121" s="269">
        <v>0</v>
      </c>
      <c r="M121" s="269">
        <v>112</v>
      </c>
      <c r="N121" s="269">
        <v>112</v>
      </c>
      <c r="O121" s="49">
        <v>0</v>
      </c>
      <c r="P121" s="269">
        <v>125</v>
      </c>
      <c r="Q121" s="269">
        <v>0</v>
      </c>
      <c r="R121" s="269">
        <v>99</v>
      </c>
      <c r="S121" s="269">
        <v>29</v>
      </c>
      <c r="T121" s="269">
        <v>0</v>
      </c>
      <c r="U121" s="49">
        <v>2</v>
      </c>
      <c r="V121" s="49">
        <v>0</v>
      </c>
      <c r="W121" s="269">
        <v>104</v>
      </c>
      <c r="X121" s="269">
        <v>37</v>
      </c>
      <c r="Y121" s="269">
        <v>0</v>
      </c>
      <c r="Z121" s="269">
        <v>132</v>
      </c>
      <c r="AA121" s="269">
        <v>125</v>
      </c>
      <c r="AB121" s="269">
        <v>105</v>
      </c>
      <c r="AC121" s="269">
        <v>128</v>
      </c>
      <c r="AD121" s="269">
        <v>27</v>
      </c>
      <c r="AE121" s="49">
        <v>0</v>
      </c>
      <c r="AF121" s="269">
        <v>98</v>
      </c>
      <c r="AG121" s="269">
        <v>0</v>
      </c>
      <c r="AH121" s="269">
        <v>51</v>
      </c>
      <c r="AI121" s="49">
        <v>12</v>
      </c>
      <c r="AJ121" s="269">
        <v>121</v>
      </c>
      <c r="AK121" s="269">
        <v>74</v>
      </c>
      <c r="AL121" s="269">
        <v>40</v>
      </c>
      <c r="AM121" s="269">
        <v>92</v>
      </c>
      <c r="AN121" s="269">
        <v>60</v>
      </c>
      <c r="AO121" s="269">
        <v>111</v>
      </c>
      <c r="AP121" s="269">
        <v>121</v>
      </c>
      <c r="AQ121" s="269">
        <v>23</v>
      </c>
      <c r="AR121" s="269">
        <v>125</v>
      </c>
      <c r="AS121" s="49">
        <v>2</v>
      </c>
      <c r="AT121" s="269">
        <v>125</v>
      </c>
      <c r="AU121" s="269">
        <v>107</v>
      </c>
      <c r="AV121" s="269">
        <v>42</v>
      </c>
      <c r="AW121" s="269">
        <v>0</v>
      </c>
      <c r="AX121" s="269">
        <v>104</v>
      </c>
      <c r="AY121" s="269">
        <v>119</v>
      </c>
      <c r="AZ121" s="269">
        <v>52</v>
      </c>
      <c r="BA121" s="269">
        <v>0</v>
      </c>
      <c r="BB121" s="269">
        <v>56</v>
      </c>
      <c r="BC121" s="269">
        <v>110</v>
      </c>
      <c r="BD121" s="269">
        <v>49</v>
      </c>
      <c r="BE121" s="269">
        <v>82</v>
      </c>
      <c r="BF121" s="269">
        <v>71</v>
      </c>
      <c r="BG121" s="49">
        <v>1</v>
      </c>
      <c r="BH121" s="269">
        <v>0</v>
      </c>
      <c r="BI121" s="269">
        <v>0</v>
      </c>
      <c r="BJ121" s="269">
        <v>115</v>
      </c>
      <c r="BK121" s="49">
        <v>89</v>
      </c>
      <c r="BL121" s="49">
        <v>0</v>
      </c>
      <c r="BM121" s="269">
        <v>77</v>
      </c>
      <c r="BN121" s="269">
        <v>74</v>
      </c>
      <c r="BO121" s="269">
        <v>20</v>
      </c>
      <c r="BP121" s="269">
        <v>0</v>
      </c>
      <c r="BQ121" s="269">
        <v>0</v>
      </c>
      <c r="BR121" s="269">
        <v>95</v>
      </c>
      <c r="BS121" s="269">
        <v>78</v>
      </c>
      <c r="BT121" s="269">
        <v>47</v>
      </c>
      <c r="BU121" s="269">
        <v>133</v>
      </c>
      <c r="BV121" s="269">
        <v>133</v>
      </c>
      <c r="BW121" s="269">
        <v>64</v>
      </c>
      <c r="BX121" s="269">
        <v>85</v>
      </c>
      <c r="BY121" s="269">
        <v>133</v>
      </c>
      <c r="BZ121" s="269">
        <v>0</v>
      </c>
      <c r="CA121" s="269">
        <v>61</v>
      </c>
      <c r="CB121" s="269">
        <v>134</v>
      </c>
      <c r="CC121" s="269">
        <v>129</v>
      </c>
      <c r="CD121" s="269">
        <v>0</v>
      </c>
      <c r="CE121" s="269">
        <v>0</v>
      </c>
      <c r="CF121" s="269">
        <v>44</v>
      </c>
      <c r="CG121" s="269">
        <v>87</v>
      </c>
      <c r="CH121" s="269">
        <v>75</v>
      </c>
      <c r="CI121" s="269">
        <v>81</v>
      </c>
      <c r="CJ121" s="269">
        <v>114</v>
      </c>
      <c r="CK121" s="49">
        <v>8</v>
      </c>
      <c r="CL121" s="269">
        <v>0</v>
      </c>
      <c r="CM121" s="269">
        <v>0</v>
      </c>
      <c r="CN121" s="269">
        <v>70</v>
      </c>
      <c r="CO121" s="269">
        <v>132</v>
      </c>
      <c r="CP121" s="269">
        <v>85</v>
      </c>
      <c r="CQ121" s="269">
        <v>112</v>
      </c>
      <c r="CR121" s="49">
        <v>0</v>
      </c>
      <c r="CS121" s="269">
        <v>116</v>
      </c>
      <c r="CT121" s="269">
        <v>0</v>
      </c>
      <c r="CU121" s="269">
        <v>0</v>
      </c>
      <c r="CV121" s="269">
        <v>0</v>
      </c>
      <c r="CW121" s="269">
        <v>0</v>
      </c>
      <c r="CX121" s="269">
        <v>111</v>
      </c>
      <c r="CY121" s="269">
        <v>23</v>
      </c>
      <c r="CZ121" s="269">
        <v>33</v>
      </c>
      <c r="DA121" s="269">
        <v>0</v>
      </c>
      <c r="DB121" s="269">
        <v>103</v>
      </c>
      <c r="DC121" s="269">
        <v>38</v>
      </c>
      <c r="DD121" s="269">
        <v>0</v>
      </c>
      <c r="DE121" s="269">
        <v>108</v>
      </c>
      <c r="DF121" s="269">
        <v>92</v>
      </c>
      <c r="DG121" s="49">
        <v>0</v>
      </c>
      <c r="DH121" s="269">
        <v>132</v>
      </c>
      <c r="DI121" s="269">
        <v>116</v>
      </c>
      <c r="DJ121" s="269">
        <v>0</v>
      </c>
      <c r="DK121" s="49">
        <v>11</v>
      </c>
      <c r="DL121" s="49">
        <v>0</v>
      </c>
      <c r="DM121" s="269">
        <v>43</v>
      </c>
      <c r="DN121" s="269">
        <v>48</v>
      </c>
      <c r="DO121" s="269">
        <v>123</v>
      </c>
      <c r="DP121" s="269">
        <v>129</v>
      </c>
      <c r="DQ121" s="269">
        <v>124</v>
      </c>
      <c r="DR121" s="49">
        <v>0</v>
      </c>
      <c r="DS121" s="49">
        <v>0</v>
      </c>
      <c r="DT121" s="269">
        <v>123</v>
      </c>
      <c r="DU121" s="269">
        <v>95</v>
      </c>
      <c r="DV121" s="269">
        <v>0</v>
      </c>
      <c r="DW121" s="303">
        <v>189</v>
      </c>
      <c r="DX121" s="269">
        <v>57</v>
      </c>
      <c r="DY121" s="49">
        <v>91</v>
      </c>
      <c r="DZ121" s="269">
        <v>37</v>
      </c>
      <c r="EA121" s="269">
        <v>88</v>
      </c>
      <c r="EB121" s="49">
        <v>0</v>
      </c>
      <c r="EC121" s="269">
        <v>0</v>
      </c>
      <c r="ED121" s="269">
        <v>102</v>
      </c>
      <c r="EE121" s="269">
        <v>43</v>
      </c>
      <c r="EF121" s="269">
        <v>0</v>
      </c>
      <c r="EG121" s="49">
        <v>13</v>
      </c>
      <c r="EH121" s="269">
        <v>130</v>
      </c>
      <c r="EI121" s="269">
        <v>119</v>
      </c>
      <c r="EJ121" s="49">
        <v>0</v>
      </c>
      <c r="EK121" s="269">
        <v>82</v>
      </c>
      <c r="EL121" s="269">
        <v>120</v>
      </c>
      <c r="EM121" s="269">
        <v>133</v>
      </c>
      <c r="EN121" s="269">
        <v>78</v>
      </c>
      <c r="EO121" s="269">
        <v>129</v>
      </c>
      <c r="EP121" s="269">
        <v>134</v>
      </c>
      <c r="EQ121" s="49">
        <v>0</v>
      </c>
      <c r="ER121" s="269">
        <v>69</v>
      </c>
      <c r="ES121" s="269">
        <v>30</v>
      </c>
      <c r="ET121" s="269">
        <v>130</v>
      </c>
      <c r="EU121" s="269">
        <v>136</v>
      </c>
      <c r="EV121" s="269">
        <v>117</v>
      </c>
      <c r="EW121" s="269">
        <v>0</v>
      </c>
      <c r="EX121" s="269">
        <v>136</v>
      </c>
      <c r="EY121" s="269">
        <v>117</v>
      </c>
      <c r="EZ121" s="269">
        <v>134</v>
      </c>
      <c r="FA121" s="49">
        <v>89</v>
      </c>
      <c r="FB121" s="269">
        <v>129</v>
      </c>
      <c r="FC121" s="269">
        <v>107</v>
      </c>
      <c r="FD121" s="269">
        <v>53</v>
      </c>
      <c r="FE121" s="269">
        <v>71</v>
      </c>
      <c r="FF121" s="269">
        <v>41</v>
      </c>
      <c r="FG121" s="269">
        <v>127</v>
      </c>
      <c r="FH121" s="269">
        <v>58</v>
      </c>
      <c r="FI121" s="269">
        <v>0</v>
      </c>
      <c r="FJ121" s="269">
        <v>95</v>
      </c>
      <c r="FK121" s="269">
        <v>0</v>
      </c>
      <c r="FL121" s="269">
        <v>110</v>
      </c>
      <c r="FM121" s="269">
        <v>0</v>
      </c>
      <c r="FN121" s="269">
        <v>82</v>
      </c>
      <c r="FO121" s="269">
        <v>101</v>
      </c>
      <c r="FP121" s="269">
        <v>24</v>
      </c>
      <c r="FQ121" s="269">
        <v>32</v>
      </c>
      <c r="FR121" s="269">
        <v>34</v>
      </c>
      <c r="FS121" s="269">
        <v>92</v>
      </c>
      <c r="FT121" s="269">
        <v>66</v>
      </c>
      <c r="FU121" s="269">
        <v>43</v>
      </c>
      <c r="FV121" s="49">
        <v>0</v>
      </c>
      <c r="FW121" s="269">
        <v>98</v>
      </c>
      <c r="FX121" s="269">
        <v>38</v>
      </c>
      <c r="FY121" s="269">
        <v>75</v>
      </c>
      <c r="FZ121" s="269">
        <v>122</v>
      </c>
      <c r="GA121" s="269">
        <v>116</v>
      </c>
      <c r="GB121" s="269">
        <v>110</v>
      </c>
      <c r="GC121" s="269">
        <v>87</v>
      </c>
      <c r="GD121" s="269">
        <v>75</v>
      </c>
      <c r="GE121" s="269">
        <v>106</v>
      </c>
      <c r="GF121" s="269">
        <v>0</v>
      </c>
      <c r="GG121" s="269">
        <v>136</v>
      </c>
      <c r="GH121" s="269">
        <v>66</v>
      </c>
      <c r="GI121" s="269">
        <v>54</v>
      </c>
      <c r="GJ121" s="269">
        <v>68</v>
      </c>
      <c r="GK121" s="49">
        <v>0</v>
      </c>
      <c r="GL121" s="269">
        <v>22</v>
      </c>
      <c r="GM121" s="269">
        <v>60</v>
      </c>
      <c r="GN121" s="269">
        <v>81</v>
      </c>
      <c r="GO121" s="269">
        <v>125</v>
      </c>
      <c r="GP121" s="269">
        <v>100</v>
      </c>
      <c r="GQ121" s="303">
        <v>19</v>
      </c>
    </row>
    <row r="122" spans="1:199" ht="15.75">
      <c r="A122" s="106" t="s">
        <v>2713</v>
      </c>
      <c r="B122" s="3"/>
      <c r="C122" s="248"/>
      <c r="D122" s="56">
        <f t="shared" si="3"/>
        <v>8733</v>
      </c>
      <c r="E122" s="269">
        <v>0</v>
      </c>
      <c r="F122" s="269">
        <v>0</v>
      </c>
      <c r="G122" s="269">
        <v>130</v>
      </c>
      <c r="H122" s="269">
        <v>0</v>
      </c>
      <c r="I122" s="269">
        <v>0</v>
      </c>
      <c r="J122" s="269">
        <v>70</v>
      </c>
      <c r="K122" s="269">
        <v>0</v>
      </c>
      <c r="L122" s="269">
        <v>0</v>
      </c>
      <c r="M122" s="269">
        <v>0</v>
      </c>
      <c r="N122" s="269">
        <v>64</v>
      </c>
      <c r="O122" s="49">
        <v>0</v>
      </c>
      <c r="P122" s="269">
        <v>64</v>
      </c>
      <c r="Q122" s="269">
        <v>0</v>
      </c>
      <c r="R122" s="269">
        <v>76</v>
      </c>
      <c r="S122" s="269">
        <v>85</v>
      </c>
      <c r="T122" s="269">
        <v>0</v>
      </c>
      <c r="U122" s="269">
        <v>32</v>
      </c>
      <c r="V122" s="49">
        <v>0</v>
      </c>
      <c r="W122" s="269">
        <v>111</v>
      </c>
      <c r="X122" s="269">
        <v>54</v>
      </c>
      <c r="Y122" s="269">
        <v>0</v>
      </c>
      <c r="Z122" s="269">
        <v>55</v>
      </c>
      <c r="AA122" s="269">
        <v>68</v>
      </c>
      <c r="AB122" s="269">
        <v>56</v>
      </c>
      <c r="AC122" s="49">
        <v>16</v>
      </c>
      <c r="AD122" s="269">
        <v>21</v>
      </c>
      <c r="AE122" s="269">
        <v>103</v>
      </c>
      <c r="AF122" s="269">
        <v>65</v>
      </c>
      <c r="AG122" s="269">
        <v>70</v>
      </c>
      <c r="AH122" s="269">
        <v>99</v>
      </c>
      <c r="AI122" s="49">
        <v>11</v>
      </c>
      <c r="AJ122" s="49">
        <v>0</v>
      </c>
      <c r="AK122" s="269">
        <v>115</v>
      </c>
      <c r="AL122" s="269">
        <v>44</v>
      </c>
      <c r="AM122" s="269">
        <v>125</v>
      </c>
      <c r="AN122" s="269">
        <v>98</v>
      </c>
      <c r="AO122" s="269">
        <v>0</v>
      </c>
      <c r="AP122" s="269">
        <v>0</v>
      </c>
      <c r="AQ122" s="49">
        <v>5</v>
      </c>
      <c r="AR122" s="269">
        <v>123</v>
      </c>
      <c r="AS122" s="269">
        <v>67</v>
      </c>
      <c r="AT122" s="269">
        <v>55</v>
      </c>
      <c r="AU122" s="269">
        <v>83</v>
      </c>
      <c r="AV122" s="269">
        <v>89</v>
      </c>
      <c r="AW122" s="269">
        <v>0</v>
      </c>
      <c r="AX122" s="269">
        <v>0</v>
      </c>
      <c r="AY122" s="269">
        <v>0</v>
      </c>
      <c r="AZ122" s="269">
        <v>33</v>
      </c>
      <c r="BA122" s="269">
        <v>0</v>
      </c>
      <c r="BB122" s="269">
        <v>72</v>
      </c>
      <c r="BC122" s="269">
        <v>0</v>
      </c>
      <c r="BD122" s="269">
        <v>26</v>
      </c>
      <c r="BE122" s="269">
        <v>54</v>
      </c>
      <c r="BF122" s="49">
        <v>0</v>
      </c>
      <c r="BG122" s="269">
        <v>118</v>
      </c>
      <c r="BH122" s="269">
        <v>121</v>
      </c>
      <c r="BI122" s="269">
        <v>0</v>
      </c>
      <c r="BJ122" s="269">
        <v>0</v>
      </c>
      <c r="BK122" s="269">
        <v>48</v>
      </c>
      <c r="BL122" s="49">
        <v>0</v>
      </c>
      <c r="BM122" s="269">
        <v>92</v>
      </c>
      <c r="BN122" s="269">
        <v>57</v>
      </c>
      <c r="BO122" s="49">
        <v>0</v>
      </c>
      <c r="BP122" s="269">
        <v>0</v>
      </c>
      <c r="BQ122" s="269">
        <v>0</v>
      </c>
      <c r="BR122" s="49">
        <v>0</v>
      </c>
      <c r="BS122" s="269">
        <v>133</v>
      </c>
      <c r="BT122" s="269">
        <v>38</v>
      </c>
      <c r="BU122" s="269">
        <v>0</v>
      </c>
      <c r="BV122" s="269">
        <v>0</v>
      </c>
      <c r="BW122" s="49">
        <v>19</v>
      </c>
      <c r="BX122" s="49">
        <v>89</v>
      </c>
      <c r="BY122" s="269">
        <v>55</v>
      </c>
      <c r="BZ122" s="269">
        <v>0</v>
      </c>
      <c r="CA122" s="269">
        <v>84</v>
      </c>
      <c r="CB122" s="269">
        <v>129</v>
      </c>
      <c r="CC122" s="269">
        <v>0</v>
      </c>
      <c r="CD122" s="269">
        <v>0</v>
      </c>
      <c r="CE122" s="269">
        <v>0</v>
      </c>
      <c r="CF122" s="269">
        <v>23</v>
      </c>
      <c r="CG122" s="269">
        <v>61</v>
      </c>
      <c r="CH122" s="269">
        <v>97</v>
      </c>
      <c r="CI122" s="269">
        <v>109</v>
      </c>
      <c r="CJ122" s="49">
        <v>0</v>
      </c>
      <c r="CK122" s="49">
        <v>86</v>
      </c>
      <c r="CL122" s="269">
        <v>0</v>
      </c>
      <c r="CM122" s="269">
        <v>0</v>
      </c>
      <c r="CN122" s="269">
        <v>0</v>
      </c>
      <c r="CO122" s="269">
        <v>88</v>
      </c>
      <c r="CP122" s="269">
        <v>96</v>
      </c>
      <c r="CQ122" s="269">
        <v>97</v>
      </c>
      <c r="CR122" s="269">
        <v>30</v>
      </c>
      <c r="CS122" s="49">
        <v>0</v>
      </c>
      <c r="CT122" s="269">
        <v>0</v>
      </c>
      <c r="CU122" s="269">
        <v>0</v>
      </c>
      <c r="CV122" s="269">
        <v>0</v>
      </c>
      <c r="CW122" s="269">
        <v>0</v>
      </c>
      <c r="CX122" s="49">
        <v>0</v>
      </c>
      <c r="CY122" s="269">
        <v>110</v>
      </c>
      <c r="CZ122" s="269">
        <v>140</v>
      </c>
      <c r="DA122" s="269">
        <v>112</v>
      </c>
      <c r="DB122" s="49">
        <v>22</v>
      </c>
      <c r="DC122" s="269">
        <v>32</v>
      </c>
      <c r="DD122" s="269">
        <v>72</v>
      </c>
      <c r="DE122" s="269">
        <v>47</v>
      </c>
      <c r="DF122" s="269">
        <v>128</v>
      </c>
      <c r="DG122" s="269">
        <v>106</v>
      </c>
      <c r="DH122" s="269">
        <v>74</v>
      </c>
      <c r="DI122" s="49">
        <v>0</v>
      </c>
      <c r="DJ122" s="269">
        <v>136</v>
      </c>
      <c r="DK122" s="49">
        <v>18</v>
      </c>
      <c r="DL122" s="269">
        <v>93</v>
      </c>
      <c r="DM122" s="269">
        <v>59</v>
      </c>
      <c r="DN122" s="269">
        <v>43</v>
      </c>
      <c r="DO122" s="269">
        <v>0</v>
      </c>
      <c r="DP122" s="49">
        <v>0</v>
      </c>
      <c r="DQ122" s="269">
        <v>93</v>
      </c>
      <c r="DR122" s="49">
        <v>0</v>
      </c>
      <c r="DS122" s="49">
        <v>0</v>
      </c>
      <c r="DT122" s="269">
        <v>104</v>
      </c>
      <c r="DU122" s="269">
        <v>85</v>
      </c>
      <c r="DV122" s="269">
        <v>0</v>
      </c>
      <c r="DW122" s="303">
        <v>22</v>
      </c>
      <c r="DX122" s="269">
        <v>65</v>
      </c>
      <c r="DY122" s="269">
        <v>104</v>
      </c>
      <c r="DZ122" s="269">
        <v>85</v>
      </c>
      <c r="EA122" s="269">
        <v>136</v>
      </c>
      <c r="EB122" s="269">
        <v>39</v>
      </c>
      <c r="EC122" s="269">
        <v>126</v>
      </c>
      <c r="ED122" s="269">
        <v>33</v>
      </c>
      <c r="EE122" s="269">
        <v>87</v>
      </c>
      <c r="EF122" s="269">
        <v>0</v>
      </c>
      <c r="EG122" s="269">
        <v>51</v>
      </c>
      <c r="EH122" s="269">
        <v>66</v>
      </c>
      <c r="EI122" s="49">
        <v>0</v>
      </c>
      <c r="EJ122" s="49">
        <v>0</v>
      </c>
      <c r="EK122" s="49">
        <v>17</v>
      </c>
      <c r="EL122" s="269">
        <v>0</v>
      </c>
      <c r="EM122" s="269">
        <v>118</v>
      </c>
      <c r="EN122" s="269">
        <v>48</v>
      </c>
      <c r="EO122" s="269">
        <v>99</v>
      </c>
      <c r="EP122" s="269">
        <v>81</v>
      </c>
      <c r="EQ122" s="269">
        <v>102</v>
      </c>
      <c r="ER122" s="269">
        <v>20</v>
      </c>
      <c r="ES122" s="49">
        <v>6</v>
      </c>
      <c r="ET122" s="269">
        <v>0</v>
      </c>
      <c r="EU122" s="49">
        <v>92</v>
      </c>
      <c r="EV122" s="269">
        <v>0</v>
      </c>
      <c r="EW122" s="269">
        <v>0</v>
      </c>
      <c r="EX122" s="269">
        <v>99</v>
      </c>
      <c r="EY122" s="269">
        <v>75</v>
      </c>
      <c r="EZ122" s="269">
        <v>0</v>
      </c>
      <c r="FA122" s="269">
        <v>101</v>
      </c>
      <c r="FB122" s="269">
        <v>107</v>
      </c>
      <c r="FC122" s="269">
        <v>111</v>
      </c>
      <c r="FD122" s="49">
        <v>86</v>
      </c>
      <c r="FE122" s="269">
        <v>92</v>
      </c>
      <c r="FF122" s="269">
        <v>99</v>
      </c>
      <c r="FG122" s="269">
        <v>0</v>
      </c>
      <c r="FH122" s="49">
        <v>0</v>
      </c>
      <c r="FI122" s="269">
        <v>0</v>
      </c>
      <c r="FJ122" s="269">
        <v>67</v>
      </c>
      <c r="FK122" s="269">
        <v>39</v>
      </c>
      <c r="FL122" s="269">
        <v>0</v>
      </c>
      <c r="FM122" s="269">
        <v>0</v>
      </c>
      <c r="FN122" s="269">
        <v>74</v>
      </c>
      <c r="FO122" s="49">
        <v>0</v>
      </c>
      <c r="FP122" s="49">
        <v>9</v>
      </c>
      <c r="FQ122" s="49">
        <v>8</v>
      </c>
      <c r="FR122" s="269">
        <v>81</v>
      </c>
      <c r="FS122" s="269">
        <v>0</v>
      </c>
      <c r="FT122" s="269">
        <v>46</v>
      </c>
      <c r="FU122" s="269">
        <v>96</v>
      </c>
      <c r="FV122" s="269">
        <v>124</v>
      </c>
      <c r="FW122" s="269">
        <v>0</v>
      </c>
      <c r="FX122" s="269">
        <v>0</v>
      </c>
      <c r="FY122" s="269">
        <v>104</v>
      </c>
      <c r="FZ122" s="269">
        <v>66</v>
      </c>
      <c r="GA122" s="269">
        <v>0</v>
      </c>
      <c r="GB122" s="269">
        <v>0</v>
      </c>
      <c r="GC122" s="269">
        <v>0</v>
      </c>
      <c r="GD122" s="49">
        <v>0</v>
      </c>
      <c r="GE122" s="49">
        <v>15</v>
      </c>
      <c r="GF122" s="269">
        <v>0</v>
      </c>
      <c r="GG122" s="269">
        <v>78</v>
      </c>
      <c r="GH122" s="49">
        <v>0</v>
      </c>
      <c r="GI122" s="269">
        <v>91</v>
      </c>
      <c r="GJ122" s="269">
        <v>0</v>
      </c>
      <c r="GK122" s="269">
        <v>43</v>
      </c>
      <c r="GL122" s="269">
        <v>92</v>
      </c>
      <c r="GM122" s="49">
        <v>10</v>
      </c>
      <c r="GN122" s="49">
        <v>5</v>
      </c>
      <c r="GO122" s="49">
        <v>14</v>
      </c>
      <c r="GP122" s="269">
        <v>98</v>
      </c>
      <c r="GQ122" s="303">
        <v>23</v>
      </c>
    </row>
    <row r="123" spans="1:199" ht="15.75">
      <c r="A123" s="105" t="s">
        <v>1351</v>
      </c>
      <c r="B123" s="61"/>
      <c r="C123" s="247"/>
      <c r="D123" s="56">
        <f t="shared" si="3"/>
        <v>12244</v>
      </c>
      <c r="E123" s="269">
        <v>118</v>
      </c>
      <c r="F123" s="269">
        <v>103</v>
      </c>
      <c r="G123" s="269">
        <v>59</v>
      </c>
      <c r="H123" s="269">
        <v>115</v>
      </c>
      <c r="I123" s="269">
        <v>68</v>
      </c>
      <c r="J123" s="269">
        <v>125</v>
      </c>
      <c r="K123" s="269">
        <v>102</v>
      </c>
      <c r="L123" s="269">
        <v>0</v>
      </c>
      <c r="M123" s="269">
        <v>125</v>
      </c>
      <c r="N123" s="269">
        <v>0</v>
      </c>
      <c r="O123" s="49">
        <v>91</v>
      </c>
      <c r="P123" s="269">
        <v>91</v>
      </c>
      <c r="Q123" s="269">
        <v>0</v>
      </c>
      <c r="R123" s="269">
        <v>110</v>
      </c>
      <c r="S123" s="269">
        <v>99</v>
      </c>
      <c r="T123" s="269">
        <v>0</v>
      </c>
      <c r="U123" s="269">
        <v>125</v>
      </c>
      <c r="V123" s="269">
        <v>90</v>
      </c>
      <c r="W123" s="269">
        <v>65</v>
      </c>
      <c r="X123" s="269">
        <v>113</v>
      </c>
      <c r="Y123" s="269">
        <v>0</v>
      </c>
      <c r="Z123" s="269">
        <v>83</v>
      </c>
      <c r="AA123" s="269">
        <v>85</v>
      </c>
      <c r="AB123" s="269">
        <v>38</v>
      </c>
      <c r="AC123" s="269">
        <v>99</v>
      </c>
      <c r="AD123" s="269">
        <v>110</v>
      </c>
      <c r="AE123" s="269">
        <v>60</v>
      </c>
      <c r="AF123" s="269">
        <v>67</v>
      </c>
      <c r="AG123" s="269">
        <v>35</v>
      </c>
      <c r="AH123" s="269">
        <v>84</v>
      </c>
      <c r="AI123" s="269">
        <v>55</v>
      </c>
      <c r="AJ123" s="49">
        <v>0</v>
      </c>
      <c r="AK123" s="49">
        <v>0</v>
      </c>
      <c r="AL123" s="269">
        <v>83</v>
      </c>
      <c r="AM123" s="269">
        <v>102</v>
      </c>
      <c r="AN123" s="269">
        <v>73</v>
      </c>
      <c r="AO123" s="269">
        <v>0</v>
      </c>
      <c r="AP123" s="269">
        <v>0</v>
      </c>
      <c r="AQ123" s="49">
        <v>89</v>
      </c>
      <c r="AR123" s="269">
        <v>64</v>
      </c>
      <c r="AS123" s="269">
        <v>110</v>
      </c>
      <c r="AT123" s="269">
        <v>0</v>
      </c>
      <c r="AU123" s="269">
        <v>61</v>
      </c>
      <c r="AV123" s="269">
        <v>115</v>
      </c>
      <c r="AW123" s="269">
        <v>0</v>
      </c>
      <c r="AX123" s="269">
        <v>76</v>
      </c>
      <c r="AY123" s="269">
        <v>0</v>
      </c>
      <c r="AZ123" s="269">
        <v>109</v>
      </c>
      <c r="BA123" s="269">
        <v>0</v>
      </c>
      <c r="BB123" s="269">
        <v>53</v>
      </c>
      <c r="BC123" s="269">
        <v>0</v>
      </c>
      <c r="BD123" s="269">
        <v>69</v>
      </c>
      <c r="BE123" s="269">
        <v>112</v>
      </c>
      <c r="BF123" s="269">
        <v>51</v>
      </c>
      <c r="BG123" s="269">
        <v>116</v>
      </c>
      <c r="BH123" s="269">
        <v>0</v>
      </c>
      <c r="BI123" s="269">
        <v>0</v>
      </c>
      <c r="BJ123" s="269">
        <v>0</v>
      </c>
      <c r="BK123" s="269">
        <v>107</v>
      </c>
      <c r="BL123" s="49">
        <v>0</v>
      </c>
      <c r="BM123" s="269">
        <v>72</v>
      </c>
      <c r="BN123" s="269">
        <v>115</v>
      </c>
      <c r="BO123" s="269">
        <v>28</v>
      </c>
      <c r="BP123" s="269">
        <v>0</v>
      </c>
      <c r="BQ123" s="269">
        <v>0</v>
      </c>
      <c r="BR123" s="269">
        <v>84</v>
      </c>
      <c r="BS123" s="269">
        <v>66</v>
      </c>
      <c r="BT123" s="269">
        <v>124</v>
      </c>
      <c r="BU123" s="269">
        <v>89</v>
      </c>
      <c r="BV123" s="269">
        <v>0</v>
      </c>
      <c r="BW123" s="269">
        <v>121</v>
      </c>
      <c r="BX123" s="269">
        <v>96</v>
      </c>
      <c r="BY123" s="269">
        <v>115</v>
      </c>
      <c r="BZ123" s="269">
        <v>0</v>
      </c>
      <c r="CA123" s="269">
        <v>54</v>
      </c>
      <c r="CB123" s="269">
        <v>82</v>
      </c>
      <c r="CC123" s="269">
        <v>0</v>
      </c>
      <c r="CD123" s="269">
        <v>0</v>
      </c>
      <c r="CE123" s="269">
        <v>0</v>
      </c>
      <c r="CF123" s="269">
        <v>87</v>
      </c>
      <c r="CG123" s="269">
        <v>98</v>
      </c>
      <c r="CH123" s="269">
        <v>0</v>
      </c>
      <c r="CI123" s="269">
        <v>66</v>
      </c>
      <c r="CJ123" s="269">
        <v>39</v>
      </c>
      <c r="CK123" s="269">
        <v>124</v>
      </c>
      <c r="CL123" s="269">
        <v>0</v>
      </c>
      <c r="CM123" s="269">
        <v>0</v>
      </c>
      <c r="CN123" s="269">
        <v>0</v>
      </c>
      <c r="CO123" s="269">
        <v>0</v>
      </c>
      <c r="CP123" s="269">
        <v>79</v>
      </c>
      <c r="CQ123" s="269">
        <v>85</v>
      </c>
      <c r="CR123" s="269">
        <v>76</v>
      </c>
      <c r="CS123" s="269">
        <v>90</v>
      </c>
      <c r="CT123" s="269">
        <v>0</v>
      </c>
      <c r="CU123" s="269">
        <v>0</v>
      </c>
      <c r="CV123" s="269">
        <v>0</v>
      </c>
      <c r="CW123" s="269">
        <v>0</v>
      </c>
      <c r="CX123" s="49">
        <v>0</v>
      </c>
      <c r="CY123" s="269">
        <v>125</v>
      </c>
      <c r="CZ123" s="269">
        <v>119</v>
      </c>
      <c r="DA123" s="269">
        <v>127</v>
      </c>
      <c r="DB123" s="269">
        <v>59</v>
      </c>
      <c r="DC123" s="269">
        <v>90</v>
      </c>
      <c r="DD123" s="269">
        <v>47</v>
      </c>
      <c r="DE123" s="269">
        <v>98</v>
      </c>
      <c r="DF123" s="269">
        <v>106</v>
      </c>
      <c r="DG123" s="269">
        <v>120</v>
      </c>
      <c r="DH123" s="269">
        <v>94</v>
      </c>
      <c r="DI123" s="49">
        <v>0</v>
      </c>
      <c r="DJ123" s="269">
        <v>60</v>
      </c>
      <c r="DK123" s="269">
        <v>109</v>
      </c>
      <c r="DL123" s="269">
        <v>116</v>
      </c>
      <c r="DM123" s="269">
        <v>96</v>
      </c>
      <c r="DN123" s="49">
        <v>86</v>
      </c>
      <c r="DO123" s="269">
        <v>0</v>
      </c>
      <c r="DP123" s="49">
        <v>0</v>
      </c>
      <c r="DQ123" s="49">
        <v>86</v>
      </c>
      <c r="DR123" s="49">
        <v>0</v>
      </c>
      <c r="DS123" s="49">
        <v>0</v>
      </c>
      <c r="DT123" s="269">
        <v>82</v>
      </c>
      <c r="DU123" s="269">
        <v>108</v>
      </c>
      <c r="DV123" s="269">
        <v>106</v>
      </c>
      <c r="DW123" s="303">
        <v>60</v>
      </c>
      <c r="DX123" s="269">
        <v>34</v>
      </c>
      <c r="DY123" s="269">
        <v>102</v>
      </c>
      <c r="DZ123" s="269">
        <v>99</v>
      </c>
      <c r="EA123" s="269">
        <v>67</v>
      </c>
      <c r="EB123" s="269">
        <v>135</v>
      </c>
      <c r="EC123" s="269">
        <v>0</v>
      </c>
      <c r="ED123" s="269">
        <v>73</v>
      </c>
      <c r="EE123" s="269">
        <v>80</v>
      </c>
      <c r="EF123" s="269">
        <v>0</v>
      </c>
      <c r="EG123" s="269">
        <v>120</v>
      </c>
      <c r="EH123" s="269">
        <v>0</v>
      </c>
      <c r="EI123" s="49">
        <v>0</v>
      </c>
      <c r="EJ123" s="269">
        <v>112</v>
      </c>
      <c r="EK123" s="269">
        <v>130</v>
      </c>
      <c r="EL123" s="269">
        <v>0</v>
      </c>
      <c r="EM123" s="269">
        <v>81</v>
      </c>
      <c r="EN123" s="269">
        <v>113</v>
      </c>
      <c r="EO123" s="269">
        <v>106</v>
      </c>
      <c r="EP123" s="269">
        <v>0</v>
      </c>
      <c r="EQ123" s="269">
        <v>111</v>
      </c>
      <c r="ER123" s="269">
        <v>112</v>
      </c>
      <c r="ES123" s="269">
        <v>57</v>
      </c>
      <c r="ET123" s="269">
        <v>0</v>
      </c>
      <c r="EU123" s="269">
        <v>75</v>
      </c>
      <c r="EV123" s="269">
        <v>0</v>
      </c>
      <c r="EW123" s="269">
        <v>0</v>
      </c>
      <c r="EX123" s="269">
        <v>81</v>
      </c>
      <c r="EY123" s="269">
        <v>77</v>
      </c>
      <c r="EZ123" s="269">
        <v>0</v>
      </c>
      <c r="FA123" s="269">
        <v>86</v>
      </c>
      <c r="FB123" s="269">
        <v>83</v>
      </c>
      <c r="FC123" s="269">
        <v>27</v>
      </c>
      <c r="FD123" s="49">
        <v>11</v>
      </c>
      <c r="FE123" s="49">
        <v>9</v>
      </c>
      <c r="FF123" s="269">
        <v>116</v>
      </c>
      <c r="FG123" s="269">
        <v>84</v>
      </c>
      <c r="FH123" s="269">
        <v>0</v>
      </c>
      <c r="FI123" s="269">
        <v>0</v>
      </c>
      <c r="FJ123" s="269">
        <v>116</v>
      </c>
      <c r="FK123" s="269">
        <v>107</v>
      </c>
      <c r="FL123" s="269">
        <v>53</v>
      </c>
      <c r="FM123" s="269">
        <v>0</v>
      </c>
      <c r="FN123" s="269">
        <v>53</v>
      </c>
      <c r="FO123" s="269">
        <v>93</v>
      </c>
      <c r="FP123" s="269">
        <v>122</v>
      </c>
      <c r="FQ123" s="269">
        <v>95</v>
      </c>
      <c r="FR123" s="269">
        <v>132</v>
      </c>
      <c r="FS123" s="269">
        <v>0</v>
      </c>
      <c r="FT123" s="269">
        <v>83</v>
      </c>
      <c r="FU123" s="269">
        <v>103</v>
      </c>
      <c r="FV123" s="49">
        <v>0</v>
      </c>
      <c r="FW123" s="269">
        <v>98</v>
      </c>
      <c r="FX123" s="269">
        <v>91</v>
      </c>
      <c r="FY123" s="269">
        <v>77</v>
      </c>
      <c r="FZ123" s="49">
        <v>89</v>
      </c>
      <c r="GA123" s="269">
        <v>0</v>
      </c>
      <c r="GB123" s="269">
        <v>0</v>
      </c>
      <c r="GC123" s="269">
        <v>0</v>
      </c>
      <c r="GD123" s="269">
        <v>97</v>
      </c>
      <c r="GE123" s="269">
        <v>129</v>
      </c>
      <c r="GF123" s="269">
        <v>0</v>
      </c>
      <c r="GG123" s="269">
        <v>68</v>
      </c>
      <c r="GH123" s="269">
        <v>97</v>
      </c>
      <c r="GI123" s="269">
        <v>69</v>
      </c>
      <c r="GJ123" s="269">
        <v>0</v>
      </c>
      <c r="GK123" s="269">
        <v>119</v>
      </c>
      <c r="GL123" s="269">
        <v>126</v>
      </c>
      <c r="GM123" s="269">
        <v>132</v>
      </c>
      <c r="GN123" s="269">
        <v>133</v>
      </c>
      <c r="GO123" s="269">
        <v>115</v>
      </c>
      <c r="GP123" s="269">
        <v>120</v>
      </c>
      <c r="GQ123" s="303">
        <v>157</v>
      </c>
    </row>
    <row r="124" spans="1:199" ht="15.75">
      <c r="A124" s="106" t="s">
        <v>2714</v>
      </c>
      <c r="B124" s="3"/>
      <c r="C124" s="248"/>
      <c r="D124" s="56">
        <f t="shared" si="3"/>
        <v>10583</v>
      </c>
      <c r="E124" s="269">
        <v>0</v>
      </c>
      <c r="F124" s="269">
        <v>55</v>
      </c>
      <c r="G124" s="269">
        <v>94</v>
      </c>
      <c r="H124" s="269">
        <v>97</v>
      </c>
      <c r="I124" s="269">
        <v>122</v>
      </c>
      <c r="J124" s="269">
        <v>71</v>
      </c>
      <c r="K124" s="269">
        <v>0</v>
      </c>
      <c r="L124" s="269">
        <v>0</v>
      </c>
      <c r="M124" s="269">
        <v>0</v>
      </c>
      <c r="N124" s="269">
        <v>0</v>
      </c>
      <c r="O124" s="269">
        <v>73</v>
      </c>
      <c r="P124" s="269">
        <v>104</v>
      </c>
      <c r="Q124" s="269">
        <v>101</v>
      </c>
      <c r="R124" s="269">
        <v>88</v>
      </c>
      <c r="S124" s="269">
        <v>94</v>
      </c>
      <c r="T124" s="269">
        <v>0</v>
      </c>
      <c r="U124" s="269">
        <v>121</v>
      </c>
      <c r="V124" s="269">
        <v>84</v>
      </c>
      <c r="W124" s="269">
        <v>0</v>
      </c>
      <c r="X124" s="269">
        <v>90</v>
      </c>
      <c r="Y124" s="269">
        <v>0</v>
      </c>
      <c r="Z124" s="269">
        <v>30</v>
      </c>
      <c r="AA124" s="269">
        <v>94</v>
      </c>
      <c r="AB124" s="269">
        <v>38</v>
      </c>
      <c r="AC124" s="269">
        <v>72</v>
      </c>
      <c r="AD124" s="269">
        <v>112</v>
      </c>
      <c r="AE124" s="269">
        <v>60</v>
      </c>
      <c r="AF124" s="269">
        <v>88</v>
      </c>
      <c r="AG124" s="269">
        <v>103</v>
      </c>
      <c r="AH124" s="269">
        <v>103</v>
      </c>
      <c r="AI124" s="269">
        <v>124</v>
      </c>
      <c r="AJ124" s="49">
        <v>0</v>
      </c>
      <c r="AK124" s="49">
        <v>0</v>
      </c>
      <c r="AL124" s="269">
        <v>124</v>
      </c>
      <c r="AM124" s="269">
        <v>124</v>
      </c>
      <c r="AN124" s="269">
        <v>101</v>
      </c>
      <c r="AO124" s="269">
        <v>120</v>
      </c>
      <c r="AP124" s="269">
        <v>110</v>
      </c>
      <c r="AQ124" s="269">
        <v>63</v>
      </c>
      <c r="AR124" s="269">
        <v>52</v>
      </c>
      <c r="AS124" s="269">
        <v>135</v>
      </c>
      <c r="AT124" s="269">
        <v>74</v>
      </c>
      <c r="AU124" s="269">
        <v>0</v>
      </c>
      <c r="AV124" s="269">
        <v>26</v>
      </c>
      <c r="AW124" s="269">
        <v>0</v>
      </c>
      <c r="AX124" s="269">
        <v>0</v>
      </c>
      <c r="AY124" s="269">
        <v>0</v>
      </c>
      <c r="AZ124" s="49">
        <v>89</v>
      </c>
      <c r="BA124" s="269">
        <v>0</v>
      </c>
      <c r="BB124" s="269">
        <v>64</v>
      </c>
      <c r="BC124" s="269">
        <v>0</v>
      </c>
      <c r="BD124" s="269">
        <v>78</v>
      </c>
      <c r="BE124" s="269">
        <v>52</v>
      </c>
      <c r="BF124" s="49">
        <v>16</v>
      </c>
      <c r="BG124" s="269">
        <v>115</v>
      </c>
      <c r="BH124" s="269">
        <v>0</v>
      </c>
      <c r="BI124" s="269">
        <v>0</v>
      </c>
      <c r="BJ124" s="269">
        <v>0</v>
      </c>
      <c r="BK124" s="269">
        <v>127</v>
      </c>
      <c r="BL124" s="269">
        <v>104</v>
      </c>
      <c r="BM124" s="49">
        <v>15</v>
      </c>
      <c r="BN124" s="269">
        <v>28</v>
      </c>
      <c r="BO124" s="269">
        <v>43</v>
      </c>
      <c r="BP124" s="269">
        <v>0</v>
      </c>
      <c r="BQ124" s="269">
        <v>0</v>
      </c>
      <c r="BR124" s="49">
        <v>0</v>
      </c>
      <c r="BS124" s="269">
        <v>115</v>
      </c>
      <c r="BT124" s="49">
        <v>15</v>
      </c>
      <c r="BU124" s="269">
        <v>0</v>
      </c>
      <c r="BV124" s="269">
        <v>0</v>
      </c>
      <c r="BW124" s="269">
        <v>44</v>
      </c>
      <c r="BX124" s="269">
        <v>66</v>
      </c>
      <c r="BY124" s="269">
        <v>121</v>
      </c>
      <c r="BZ124" s="269">
        <v>0</v>
      </c>
      <c r="CA124" s="269">
        <v>32</v>
      </c>
      <c r="CB124" s="269">
        <v>114</v>
      </c>
      <c r="CC124" s="269">
        <v>122</v>
      </c>
      <c r="CD124" s="269">
        <v>0</v>
      </c>
      <c r="CE124" s="269">
        <v>0</v>
      </c>
      <c r="CF124" s="269">
        <v>109</v>
      </c>
      <c r="CG124" s="269">
        <v>66</v>
      </c>
      <c r="CH124" s="269">
        <v>119</v>
      </c>
      <c r="CI124" s="269">
        <v>89</v>
      </c>
      <c r="CJ124" s="269">
        <v>57</v>
      </c>
      <c r="CK124" s="269">
        <v>115</v>
      </c>
      <c r="CL124" s="269">
        <v>124</v>
      </c>
      <c r="CM124" s="269">
        <v>114</v>
      </c>
      <c r="CN124" s="269">
        <v>0</v>
      </c>
      <c r="CO124" s="269">
        <v>96</v>
      </c>
      <c r="CP124" s="269">
        <v>59</v>
      </c>
      <c r="CQ124" s="269">
        <v>0</v>
      </c>
      <c r="CR124" s="269">
        <v>128</v>
      </c>
      <c r="CS124" s="49">
        <v>0</v>
      </c>
      <c r="CT124" s="269">
        <v>0</v>
      </c>
      <c r="CU124" s="269">
        <v>0</v>
      </c>
      <c r="CV124" s="269">
        <v>0</v>
      </c>
      <c r="CW124" s="269">
        <v>0</v>
      </c>
      <c r="CX124" s="269">
        <v>50</v>
      </c>
      <c r="CY124" s="269">
        <v>84</v>
      </c>
      <c r="CZ124" s="269">
        <v>47</v>
      </c>
      <c r="DA124" s="269">
        <v>100</v>
      </c>
      <c r="DB124" s="49">
        <v>0</v>
      </c>
      <c r="DC124" s="269">
        <v>59</v>
      </c>
      <c r="DD124" s="269">
        <v>72</v>
      </c>
      <c r="DE124" s="269">
        <v>121</v>
      </c>
      <c r="DF124" s="269">
        <v>131</v>
      </c>
      <c r="DG124" s="269">
        <v>122</v>
      </c>
      <c r="DH124" s="269">
        <v>111</v>
      </c>
      <c r="DI124" s="269">
        <v>83</v>
      </c>
      <c r="DJ124" s="269">
        <v>100</v>
      </c>
      <c r="DK124" s="269">
        <v>71</v>
      </c>
      <c r="DL124" s="49">
        <v>89</v>
      </c>
      <c r="DM124" s="269">
        <v>73</v>
      </c>
      <c r="DN124" s="269">
        <v>131</v>
      </c>
      <c r="DO124" s="269">
        <v>0</v>
      </c>
      <c r="DP124" s="49">
        <v>0</v>
      </c>
      <c r="DQ124" s="269">
        <v>76</v>
      </c>
      <c r="DR124" s="49">
        <v>0</v>
      </c>
      <c r="DS124" s="49">
        <v>0</v>
      </c>
      <c r="DT124" s="269">
        <v>0</v>
      </c>
      <c r="DU124" s="49">
        <v>0</v>
      </c>
      <c r="DV124" s="269">
        <v>0</v>
      </c>
      <c r="DW124" s="303">
        <v>106</v>
      </c>
      <c r="DX124" s="269">
        <v>64</v>
      </c>
      <c r="DY124" s="269">
        <v>96</v>
      </c>
      <c r="DZ124" s="269">
        <v>88</v>
      </c>
      <c r="EA124" s="49">
        <v>0</v>
      </c>
      <c r="EB124" s="269">
        <v>105</v>
      </c>
      <c r="EC124" s="269">
        <v>0</v>
      </c>
      <c r="ED124" s="269">
        <v>86</v>
      </c>
      <c r="EE124" s="269">
        <v>122</v>
      </c>
      <c r="EF124" s="269">
        <v>0</v>
      </c>
      <c r="EG124" s="269">
        <v>36</v>
      </c>
      <c r="EH124" s="269">
        <v>91</v>
      </c>
      <c r="EI124" s="49">
        <v>0</v>
      </c>
      <c r="EJ124" s="269">
        <v>94</v>
      </c>
      <c r="EK124" s="269">
        <v>43</v>
      </c>
      <c r="EL124" s="269">
        <v>0</v>
      </c>
      <c r="EM124" s="269">
        <v>67</v>
      </c>
      <c r="EN124" s="269">
        <v>59</v>
      </c>
      <c r="EO124" s="269">
        <v>120</v>
      </c>
      <c r="EP124" s="269">
        <v>77</v>
      </c>
      <c r="EQ124" s="269">
        <v>76</v>
      </c>
      <c r="ER124" s="269">
        <v>58</v>
      </c>
      <c r="ES124" s="269">
        <v>111</v>
      </c>
      <c r="ET124" s="269">
        <v>108</v>
      </c>
      <c r="EU124" s="269">
        <v>67</v>
      </c>
      <c r="EV124" s="269">
        <v>0</v>
      </c>
      <c r="EW124" s="269">
        <v>0</v>
      </c>
      <c r="EX124" s="49">
        <v>0</v>
      </c>
      <c r="EY124" s="49">
        <v>13</v>
      </c>
      <c r="EZ124" s="269">
        <v>0</v>
      </c>
      <c r="FA124" s="269">
        <v>77</v>
      </c>
      <c r="FB124" s="269">
        <v>0</v>
      </c>
      <c r="FC124" s="269">
        <v>30</v>
      </c>
      <c r="FD124" s="269">
        <v>46</v>
      </c>
      <c r="FE124" s="269">
        <v>46</v>
      </c>
      <c r="FF124" s="269">
        <v>109</v>
      </c>
      <c r="FG124" s="269">
        <v>48</v>
      </c>
      <c r="FH124" s="269">
        <v>68</v>
      </c>
      <c r="FI124" s="269">
        <v>0</v>
      </c>
      <c r="FJ124" s="269">
        <v>0</v>
      </c>
      <c r="FK124" s="269">
        <v>101</v>
      </c>
      <c r="FL124" s="269">
        <v>0</v>
      </c>
      <c r="FM124" s="269">
        <v>0</v>
      </c>
      <c r="FN124" s="269">
        <v>80</v>
      </c>
      <c r="FO124" s="269">
        <v>54</v>
      </c>
      <c r="FP124" s="269">
        <v>112</v>
      </c>
      <c r="FQ124" s="269">
        <v>30</v>
      </c>
      <c r="FR124" s="269">
        <v>65</v>
      </c>
      <c r="FS124" s="269">
        <v>0</v>
      </c>
      <c r="FT124" s="269">
        <v>112</v>
      </c>
      <c r="FU124" s="269">
        <v>123</v>
      </c>
      <c r="FV124" s="49">
        <v>0</v>
      </c>
      <c r="FW124" s="269">
        <v>0</v>
      </c>
      <c r="FX124" s="269">
        <v>0</v>
      </c>
      <c r="FY124" s="269">
        <v>63</v>
      </c>
      <c r="FZ124" s="49">
        <v>19</v>
      </c>
      <c r="GA124" s="269">
        <v>0</v>
      </c>
      <c r="GB124" s="269">
        <v>0</v>
      </c>
      <c r="GC124" s="269">
        <v>0</v>
      </c>
      <c r="GD124" s="49">
        <v>0</v>
      </c>
      <c r="GE124" s="269">
        <v>66</v>
      </c>
      <c r="GF124" s="269">
        <v>0</v>
      </c>
      <c r="GG124" s="269">
        <v>42</v>
      </c>
      <c r="GH124" s="49">
        <v>0</v>
      </c>
      <c r="GI124" s="269">
        <v>84</v>
      </c>
      <c r="GJ124" s="269">
        <v>0</v>
      </c>
      <c r="GK124" s="269">
        <v>53</v>
      </c>
      <c r="GL124" s="269">
        <v>102</v>
      </c>
      <c r="GM124" s="49">
        <v>89</v>
      </c>
      <c r="GN124" s="269">
        <v>54</v>
      </c>
      <c r="GO124" s="269">
        <v>54</v>
      </c>
      <c r="GP124" s="49">
        <v>86</v>
      </c>
      <c r="GQ124" s="303">
        <v>180</v>
      </c>
    </row>
    <row r="125" spans="1:199" ht="15.75">
      <c r="A125" s="276" t="s">
        <v>3628</v>
      </c>
      <c r="B125" s="61"/>
      <c r="C125" s="248"/>
      <c r="D125" s="56">
        <f t="shared" si="3"/>
        <v>10318</v>
      </c>
      <c r="E125" s="269">
        <v>95</v>
      </c>
      <c r="F125" s="269">
        <v>119</v>
      </c>
      <c r="G125" s="269">
        <v>105</v>
      </c>
      <c r="H125" s="269">
        <v>84</v>
      </c>
      <c r="I125" s="269">
        <v>104</v>
      </c>
      <c r="J125" s="269">
        <v>60</v>
      </c>
      <c r="K125" s="269">
        <v>113</v>
      </c>
      <c r="L125" s="269">
        <v>0</v>
      </c>
      <c r="M125" s="269">
        <v>0</v>
      </c>
      <c r="N125" s="269">
        <v>70</v>
      </c>
      <c r="O125" s="269">
        <v>43</v>
      </c>
      <c r="P125" s="269">
        <v>37</v>
      </c>
      <c r="Q125" s="269">
        <v>0</v>
      </c>
      <c r="R125" s="269">
        <v>85</v>
      </c>
      <c r="S125" s="269">
        <v>22</v>
      </c>
      <c r="T125" s="269">
        <v>0</v>
      </c>
      <c r="U125" s="269">
        <v>77</v>
      </c>
      <c r="V125" s="269">
        <v>109</v>
      </c>
      <c r="W125" s="269">
        <v>0</v>
      </c>
      <c r="X125" s="269">
        <v>133</v>
      </c>
      <c r="Y125" s="269">
        <v>0</v>
      </c>
      <c r="Z125" s="269">
        <v>103</v>
      </c>
      <c r="AA125" s="49">
        <v>0</v>
      </c>
      <c r="AB125" s="269">
        <v>0</v>
      </c>
      <c r="AC125" s="269">
        <v>31</v>
      </c>
      <c r="AD125" s="269">
        <v>64</v>
      </c>
      <c r="AE125" s="49">
        <v>0</v>
      </c>
      <c r="AF125" s="269">
        <v>97</v>
      </c>
      <c r="AG125" s="269">
        <v>131</v>
      </c>
      <c r="AH125" s="269">
        <v>29</v>
      </c>
      <c r="AI125" s="269">
        <v>129</v>
      </c>
      <c r="AJ125" s="49">
        <v>0</v>
      </c>
      <c r="AK125" s="49">
        <v>0</v>
      </c>
      <c r="AL125" s="269">
        <v>126</v>
      </c>
      <c r="AM125" s="269">
        <v>55</v>
      </c>
      <c r="AN125" s="269">
        <v>0</v>
      </c>
      <c r="AO125" s="269">
        <v>0</v>
      </c>
      <c r="AP125" s="269">
        <v>0</v>
      </c>
      <c r="AQ125" s="269">
        <v>116</v>
      </c>
      <c r="AR125" s="49">
        <v>7</v>
      </c>
      <c r="AS125" s="49">
        <v>16</v>
      </c>
      <c r="AT125" s="269">
        <v>93</v>
      </c>
      <c r="AU125" s="269">
        <v>54</v>
      </c>
      <c r="AV125" s="269">
        <v>90</v>
      </c>
      <c r="AW125" s="269">
        <v>0</v>
      </c>
      <c r="AX125" s="269">
        <v>130</v>
      </c>
      <c r="AY125" s="269">
        <v>0</v>
      </c>
      <c r="AZ125" s="49">
        <v>12</v>
      </c>
      <c r="BA125" s="269">
        <v>0</v>
      </c>
      <c r="BB125" s="49">
        <v>0</v>
      </c>
      <c r="BC125" s="269">
        <v>0</v>
      </c>
      <c r="BD125" s="269">
        <v>62</v>
      </c>
      <c r="BE125" s="269">
        <v>22</v>
      </c>
      <c r="BF125" s="269">
        <v>118</v>
      </c>
      <c r="BG125" s="269">
        <v>31</v>
      </c>
      <c r="BH125" s="269">
        <v>0</v>
      </c>
      <c r="BI125" s="269">
        <v>0</v>
      </c>
      <c r="BJ125" s="269">
        <v>0</v>
      </c>
      <c r="BK125" s="269">
        <v>77</v>
      </c>
      <c r="BL125" s="269">
        <v>86</v>
      </c>
      <c r="BM125" s="269">
        <v>47</v>
      </c>
      <c r="BN125" s="269">
        <v>63</v>
      </c>
      <c r="BO125" s="269">
        <v>101</v>
      </c>
      <c r="BP125" s="269">
        <v>0</v>
      </c>
      <c r="BQ125" s="269">
        <v>0</v>
      </c>
      <c r="BR125" s="49">
        <v>0</v>
      </c>
      <c r="BS125" s="49">
        <v>13</v>
      </c>
      <c r="BT125" s="269">
        <v>69</v>
      </c>
      <c r="BU125" s="269">
        <v>95</v>
      </c>
      <c r="BV125" s="269">
        <v>0</v>
      </c>
      <c r="BW125" s="269">
        <v>34</v>
      </c>
      <c r="BX125" s="269">
        <v>129</v>
      </c>
      <c r="BY125" s="269">
        <v>0</v>
      </c>
      <c r="BZ125" s="269">
        <v>0</v>
      </c>
      <c r="CA125" s="269">
        <v>56</v>
      </c>
      <c r="CB125" s="269">
        <v>101</v>
      </c>
      <c r="CC125" s="269">
        <v>0</v>
      </c>
      <c r="CD125" s="269">
        <v>133</v>
      </c>
      <c r="CE125" s="269">
        <v>0</v>
      </c>
      <c r="CF125" s="269">
        <v>46</v>
      </c>
      <c r="CG125" s="269">
        <v>106</v>
      </c>
      <c r="CH125" s="269">
        <v>111</v>
      </c>
      <c r="CI125" s="269">
        <v>37</v>
      </c>
      <c r="CJ125" s="269">
        <v>78</v>
      </c>
      <c r="CK125" s="49">
        <v>1</v>
      </c>
      <c r="CL125" s="269">
        <v>112</v>
      </c>
      <c r="CM125" s="269">
        <v>92</v>
      </c>
      <c r="CN125" s="269">
        <v>0</v>
      </c>
      <c r="CO125" s="269">
        <v>54</v>
      </c>
      <c r="CP125" s="269">
        <v>121</v>
      </c>
      <c r="CQ125" s="269">
        <v>0</v>
      </c>
      <c r="CR125" s="269">
        <v>107</v>
      </c>
      <c r="CS125" s="269">
        <v>96</v>
      </c>
      <c r="CT125" s="269">
        <v>0</v>
      </c>
      <c r="CU125" s="269">
        <v>0</v>
      </c>
      <c r="CV125" s="269">
        <v>0</v>
      </c>
      <c r="CW125" s="269">
        <v>0</v>
      </c>
      <c r="CX125" s="269">
        <v>48</v>
      </c>
      <c r="CY125" s="49">
        <v>0</v>
      </c>
      <c r="CZ125" s="269">
        <v>56</v>
      </c>
      <c r="DA125" s="269">
        <v>111</v>
      </c>
      <c r="DB125" s="269">
        <v>109</v>
      </c>
      <c r="DC125" s="269">
        <v>74</v>
      </c>
      <c r="DD125" s="269">
        <v>89</v>
      </c>
      <c r="DE125" s="269">
        <v>56</v>
      </c>
      <c r="DF125" s="269">
        <v>107</v>
      </c>
      <c r="DG125" s="269">
        <v>117</v>
      </c>
      <c r="DH125" s="269">
        <v>26</v>
      </c>
      <c r="DI125" s="269">
        <v>83</v>
      </c>
      <c r="DJ125" s="269">
        <v>0</v>
      </c>
      <c r="DK125" s="269">
        <v>122</v>
      </c>
      <c r="DL125" s="49">
        <v>0</v>
      </c>
      <c r="DM125" s="49">
        <v>0</v>
      </c>
      <c r="DN125" s="269">
        <v>58</v>
      </c>
      <c r="DO125" s="269">
        <v>0</v>
      </c>
      <c r="DP125" s="49">
        <v>0</v>
      </c>
      <c r="DQ125" s="269">
        <v>46</v>
      </c>
      <c r="DR125" s="49">
        <v>0</v>
      </c>
      <c r="DS125" s="49">
        <v>0</v>
      </c>
      <c r="DT125" s="269">
        <v>0</v>
      </c>
      <c r="DU125" s="269">
        <v>55</v>
      </c>
      <c r="DV125" s="269">
        <v>84</v>
      </c>
      <c r="DW125" s="303">
        <v>113</v>
      </c>
      <c r="DX125" s="269">
        <v>84</v>
      </c>
      <c r="DY125" s="49">
        <v>0</v>
      </c>
      <c r="DZ125" s="269">
        <v>93</v>
      </c>
      <c r="EA125" s="269">
        <v>61</v>
      </c>
      <c r="EB125" s="269">
        <v>65</v>
      </c>
      <c r="EC125" s="269">
        <v>129</v>
      </c>
      <c r="ED125" s="49">
        <v>0</v>
      </c>
      <c r="EE125" s="269">
        <v>107</v>
      </c>
      <c r="EF125" s="269">
        <v>0</v>
      </c>
      <c r="EG125" s="269">
        <v>134</v>
      </c>
      <c r="EH125" s="269">
        <v>79</v>
      </c>
      <c r="EI125" s="49">
        <v>0</v>
      </c>
      <c r="EJ125" s="269">
        <v>67</v>
      </c>
      <c r="EK125" s="269">
        <v>117</v>
      </c>
      <c r="EL125" s="269">
        <v>0</v>
      </c>
      <c r="EM125" s="269">
        <v>87</v>
      </c>
      <c r="EN125" s="269">
        <v>84</v>
      </c>
      <c r="EO125" s="49">
        <v>0</v>
      </c>
      <c r="EP125" s="269">
        <v>0</v>
      </c>
      <c r="EQ125" s="269">
        <v>72</v>
      </c>
      <c r="ER125" s="269">
        <v>107</v>
      </c>
      <c r="ES125" s="269">
        <v>113</v>
      </c>
      <c r="ET125" s="269">
        <v>64</v>
      </c>
      <c r="EU125" s="269">
        <v>55</v>
      </c>
      <c r="EV125" s="269">
        <v>0</v>
      </c>
      <c r="EW125" s="269">
        <v>0</v>
      </c>
      <c r="EX125" s="49">
        <v>0</v>
      </c>
      <c r="EY125" s="269">
        <v>37</v>
      </c>
      <c r="EZ125" s="269">
        <v>0</v>
      </c>
      <c r="FA125" s="269">
        <v>103</v>
      </c>
      <c r="FB125" s="269">
        <v>0</v>
      </c>
      <c r="FC125" s="269">
        <v>121</v>
      </c>
      <c r="FD125" s="269">
        <v>65</v>
      </c>
      <c r="FE125" s="269">
        <v>126</v>
      </c>
      <c r="FF125" s="269">
        <v>105</v>
      </c>
      <c r="FG125" s="269">
        <v>115</v>
      </c>
      <c r="FH125" s="269">
        <v>111</v>
      </c>
      <c r="FI125" s="269">
        <v>0</v>
      </c>
      <c r="FJ125" s="269">
        <v>98</v>
      </c>
      <c r="FK125" s="269">
        <v>82</v>
      </c>
      <c r="FL125" s="269">
        <v>58</v>
      </c>
      <c r="FM125" s="269">
        <v>0</v>
      </c>
      <c r="FN125" s="269">
        <v>131</v>
      </c>
      <c r="FO125" s="269">
        <v>87</v>
      </c>
      <c r="FP125" s="269">
        <v>36</v>
      </c>
      <c r="FQ125" s="269">
        <v>105</v>
      </c>
      <c r="FR125" s="49">
        <v>15</v>
      </c>
      <c r="FS125" s="49">
        <v>0</v>
      </c>
      <c r="FT125" s="269">
        <v>21</v>
      </c>
      <c r="FU125" s="269">
        <v>121</v>
      </c>
      <c r="FV125" s="269">
        <v>106</v>
      </c>
      <c r="FW125" s="269">
        <v>0</v>
      </c>
      <c r="FX125" s="269">
        <v>86</v>
      </c>
      <c r="FY125" s="269">
        <v>120</v>
      </c>
      <c r="FZ125" s="269">
        <v>62</v>
      </c>
      <c r="GA125" s="269">
        <v>0</v>
      </c>
      <c r="GB125" s="269">
        <v>0</v>
      </c>
      <c r="GC125" s="49">
        <v>0</v>
      </c>
      <c r="GD125" s="269">
        <v>107</v>
      </c>
      <c r="GE125" s="49">
        <v>6</v>
      </c>
      <c r="GF125" s="269">
        <v>0</v>
      </c>
      <c r="GG125" s="269">
        <v>54</v>
      </c>
      <c r="GH125" s="269">
        <v>113</v>
      </c>
      <c r="GI125" s="49">
        <v>0</v>
      </c>
      <c r="GJ125" s="269">
        <v>0</v>
      </c>
      <c r="GK125" s="269">
        <v>135</v>
      </c>
      <c r="GL125" s="269">
        <v>98</v>
      </c>
      <c r="GM125" s="269">
        <v>55</v>
      </c>
      <c r="GN125" s="269">
        <v>125</v>
      </c>
      <c r="GO125" s="269">
        <v>22</v>
      </c>
      <c r="GP125" s="269">
        <v>39</v>
      </c>
      <c r="GQ125" s="303">
        <v>44</v>
      </c>
    </row>
    <row r="126" spans="1:199" ht="15.75">
      <c r="A126" s="106" t="s">
        <v>2719</v>
      </c>
      <c r="B126" s="3"/>
      <c r="C126" s="247"/>
      <c r="D126" s="56">
        <f t="shared" si="3"/>
        <v>7870</v>
      </c>
      <c r="E126" s="269">
        <v>0</v>
      </c>
      <c r="F126" s="269">
        <v>0</v>
      </c>
      <c r="G126" s="49">
        <v>86</v>
      </c>
      <c r="H126" s="269">
        <v>0</v>
      </c>
      <c r="I126" s="269">
        <v>0</v>
      </c>
      <c r="J126" s="269">
        <v>50</v>
      </c>
      <c r="K126" s="269">
        <v>0</v>
      </c>
      <c r="L126" s="269">
        <v>0</v>
      </c>
      <c r="M126" s="269">
        <v>0</v>
      </c>
      <c r="N126" s="269">
        <v>0</v>
      </c>
      <c r="O126" s="269">
        <v>37</v>
      </c>
      <c r="P126" s="269">
        <v>21</v>
      </c>
      <c r="Q126" s="269">
        <v>0</v>
      </c>
      <c r="R126" s="269">
        <v>127</v>
      </c>
      <c r="S126" s="49">
        <v>13</v>
      </c>
      <c r="T126" s="269">
        <v>0</v>
      </c>
      <c r="U126" s="269">
        <v>40</v>
      </c>
      <c r="V126" s="269">
        <v>107</v>
      </c>
      <c r="W126" s="269">
        <v>0</v>
      </c>
      <c r="X126" s="269">
        <v>0</v>
      </c>
      <c r="Y126" s="269">
        <v>0</v>
      </c>
      <c r="Z126" s="269">
        <v>40</v>
      </c>
      <c r="AA126" s="269">
        <v>117</v>
      </c>
      <c r="AB126" s="269">
        <v>83</v>
      </c>
      <c r="AC126" s="49">
        <v>11</v>
      </c>
      <c r="AD126" s="269">
        <v>20</v>
      </c>
      <c r="AE126" s="269">
        <v>28</v>
      </c>
      <c r="AF126" s="49">
        <v>5</v>
      </c>
      <c r="AG126" s="269">
        <v>37</v>
      </c>
      <c r="AH126" s="269">
        <v>70</v>
      </c>
      <c r="AI126" s="269">
        <v>65</v>
      </c>
      <c r="AJ126" s="49">
        <v>0</v>
      </c>
      <c r="AK126" s="49">
        <v>0</v>
      </c>
      <c r="AL126" s="269">
        <v>39</v>
      </c>
      <c r="AM126" s="269">
        <v>54</v>
      </c>
      <c r="AN126" s="269">
        <v>135</v>
      </c>
      <c r="AO126" s="269">
        <v>0</v>
      </c>
      <c r="AP126" s="269">
        <v>0</v>
      </c>
      <c r="AQ126" s="269">
        <v>34</v>
      </c>
      <c r="AR126" s="49">
        <v>14</v>
      </c>
      <c r="AS126" s="269">
        <v>90</v>
      </c>
      <c r="AT126" s="269">
        <v>0</v>
      </c>
      <c r="AU126" s="269">
        <v>0</v>
      </c>
      <c r="AV126" s="269">
        <v>64</v>
      </c>
      <c r="AW126" s="269">
        <v>0</v>
      </c>
      <c r="AX126" s="269">
        <v>0</v>
      </c>
      <c r="AY126" s="269">
        <v>0</v>
      </c>
      <c r="AZ126" s="269">
        <v>119</v>
      </c>
      <c r="BA126" s="269">
        <v>0</v>
      </c>
      <c r="BB126" s="269">
        <v>83</v>
      </c>
      <c r="BC126" s="269">
        <v>0</v>
      </c>
      <c r="BD126" s="269">
        <v>40</v>
      </c>
      <c r="BE126" s="269">
        <v>136</v>
      </c>
      <c r="BF126" s="269">
        <v>64</v>
      </c>
      <c r="BG126" s="269">
        <v>71</v>
      </c>
      <c r="BH126" s="269">
        <v>0</v>
      </c>
      <c r="BI126" s="269">
        <v>0</v>
      </c>
      <c r="BJ126" s="269">
        <v>136</v>
      </c>
      <c r="BK126" s="49">
        <v>0</v>
      </c>
      <c r="BL126" s="269">
        <v>53</v>
      </c>
      <c r="BM126" s="269">
        <v>135</v>
      </c>
      <c r="BN126" s="269">
        <v>136</v>
      </c>
      <c r="BO126" s="269">
        <v>28</v>
      </c>
      <c r="BP126" s="269">
        <v>0</v>
      </c>
      <c r="BQ126" s="269">
        <v>0</v>
      </c>
      <c r="BR126" s="269">
        <v>113</v>
      </c>
      <c r="BS126" s="49">
        <v>0</v>
      </c>
      <c r="BT126" s="269">
        <v>134</v>
      </c>
      <c r="BU126" s="269">
        <v>95</v>
      </c>
      <c r="BV126" s="269">
        <v>0</v>
      </c>
      <c r="BW126" s="269">
        <v>93</v>
      </c>
      <c r="BX126" s="269">
        <v>98</v>
      </c>
      <c r="BY126" s="269">
        <v>111</v>
      </c>
      <c r="BZ126" s="269">
        <v>0</v>
      </c>
      <c r="CA126" s="269">
        <v>70</v>
      </c>
      <c r="CB126" s="269">
        <v>51</v>
      </c>
      <c r="CC126" s="269">
        <v>0</v>
      </c>
      <c r="CD126" s="269">
        <v>0</v>
      </c>
      <c r="CE126" s="269">
        <v>0</v>
      </c>
      <c r="CF126" s="269">
        <v>28</v>
      </c>
      <c r="CG126" s="49">
        <v>9</v>
      </c>
      <c r="CH126" s="269">
        <v>0</v>
      </c>
      <c r="CI126" s="269">
        <v>134</v>
      </c>
      <c r="CJ126" s="269">
        <v>103</v>
      </c>
      <c r="CK126" s="269">
        <v>38</v>
      </c>
      <c r="CL126" s="269">
        <v>0</v>
      </c>
      <c r="CM126" s="269">
        <v>0</v>
      </c>
      <c r="CN126" s="269">
        <v>104</v>
      </c>
      <c r="CO126" s="269">
        <v>71</v>
      </c>
      <c r="CP126" s="269">
        <v>107</v>
      </c>
      <c r="CQ126" s="269">
        <v>0</v>
      </c>
      <c r="CR126" s="269">
        <v>22</v>
      </c>
      <c r="CS126" s="269">
        <v>96</v>
      </c>
      <c r="CT126" s="269">
        <v>0</v>
      </c>
      <c r="CU126" s="269">
        <v>0</v>
      </c>
      <c r="CV126" s="269">
        <v>0</v>
      </c>
      <c r="CW126" s="269">
        <v>0</v>
      </c>
      <c r="CX126" s="49">
        <v>0</v>
      </c>
      <c r="CY126" s="49">
        <v>0</v>
      </c>
      <c r="CZ126" s="269">
        <v>52</v>
      </c>
      <c r="DA126" s="269">
        <v>42</v>
      </c>
      <c r="DB126" s="49">
        <v>0</v>
      </c>
      <c r="DC126" s="269">
        <v>62</v>
      </c>
      <c r="DD126" s="269">
        <v>79</v>
      </c>
      <c r="DE126" s="269">
        <v>80</v>
      </c>
      <c r="DF126" s="49">
        <v>8</v>
      </c>
      <c r="DG126" s="269">
        <v>59</v>
      </c>
      <c r="DH126" s="269">
        <v>44</v>
      </c>
      <c r="DI126" s="49">
        <v>0</v>
      </c>
      <c r="DJ126" s="269">
        <v>83</v>
      </c>
      <c r="DK126" s="269">
        <v>42</v>
      </c>
      <c r="DL126" s="49">
        <v>0</v>
      </c>
      <c r="DM126" s="269">
        <v>77</v>
      </c>
      <c r="DN126" s="269">
        <v>52</v>
      </c>
      <c r="DO126" s="269">
        <v>0</v>
      </c>
      <c r="DP126" s="269">
        <v>110</v>
      </c>
      <c r="DQ126" s="269">
        <v>57</v>
      </c>
      <c r="DR126" s="49">
        <v>0</v>
      </c>
      <c r="DS126" s="49">
        <v>0</v>
      </c>
      <c r="DT126" s="269">
        <v>0</v>
      </c>
      <c r="DU126" s="49">
        <v>0</v>
      </c>
      <c r="DV126" s="269">
        <v>0</v>
      </c>
      <c r="DW126" s="303">
        <v>68</v>
      </c>
      <c r="DX126" s="49">
        <v>0</v>
      </c>
      <c r="DY126" s="269">
        <v>72</v>
      </c>
      <c r="DZ126" s="269">
        <v>28</v>
      </c>
      <c r="EA126" s="49">
        <v>0</v>
      </c>
      <c r="EB126" s="49">
        <v>0</v>
      </c>
      <c r="EC126" s="269">
        <v>0</v>
      </c>
      <c r="ED126" s="49">
        <v>0</v>
      </c>
      <c r="EE126" s="49">
        <v>86</v>
      </c>
      <c r="EF126" s="269">
        <v>0</v>
      </c>
      <c r="EG126" s="269">
        <v>100</v>
      </c>
      <c r="EH126" s="49">
        <v>0</v>
      </c>
      <c r="EI126" s="49">
        <v>0</v>
      </c>
      <c r="EJ126" s="49">
        <v>0</v>
      </c>
      <c r="EK126" s="49">
        <v>11</v>
      </c>
      <c r="EL126" s="269">
        <v>0</v>
      </c>
      <c r="EM126" s="269">
        <v>76</v>
      </c>
      <c r="EN126" s="269">
        <v>60</v>
      </c>
      <c r="EO126" s="269">
        <v>127</v>
      </c>
      <c r="EP126" s="269">
        <v>0</v>
      </c>
      <c r="EQ126" s="49">
        <v>0</v>
      </c>
      <c r="ER126" s="269">
        <v>51</v>
      </c>
      <c r="ES126" s="269">
        <v>67</v>
      </c>
      <c r="ET126" s="269">
        <v>0</v>
      </c>
      <c r="EU126" s="269">
        <v>0</v>
      </c>
      <c r="EV126" s="269">
        <v>0</v>
      </c>
      <c r="EW126" s="269">
        <v>0</v>
      </c>
      <c r="EX126" s="269">
        <v>39</v>
      </c>
      <c r="EY126" s="269">
        <v>30</v>
      </c>
      <c r="EZ126" s="269">
        <v>0</v>
      </c>
      <c r="FA126" s="49">
        <v>0</v>
      </c>
      <c r="FB126" s="269">
        <v>0</v>
      </c>
      <c r="FC126" s="269">
        <v>124</v>
      </c>
      <c r="FD126" s="269">
        <v>134</v>
      </c>
      <c r="FE126" s="269">
        <v>43</v>
      </c>
      <c r="FF126" s="49">
        <v>0</v>
      </c>
      <c r="FG126" s="269">
        <v>58</v>
      </c>
      <c r="FH126" s="49">
        <v>0</v>
      </c>
      <c r="FI126" s="269">
        <v>0</v>
      </c>
      <c r="FJ126" s="269">
        <v>43</v>
      </c>
      <c r="FK126" s="269">
        <v>95</v>
      </c>
      <c r="FL126" s="269">
        <v>58</v>
      </c>
      <c r="FM126" s="269">
        <v>0</v>
      </c>
      <c r="FN126" s="49">
        <v>0</v>
      </c>
      <c r="FO126" s="49">
        <v>0</v>
      </c>
      <c r="FP126" s="269">
        <v>134</v>
      </c>
      <c r="FQ126" s="269">
        <v>31</v>
      </c>
      <c r="FR126" s="49">
        <v>10</v>
      </c>
      <c r="FS126" s="49">
        <v>0</v>
      </c>
      <c r="FT126" s="269">
        <v>134</v>
      </c>
      <c r="FU126" s="269">
        <v>75</v>
      </c>
      <c r="FV126" s="49">
        <v>0</v>
      </c>
      <c r="FW126" s="269">
        <v>82</v>
      </c>
      <c r="FX126" s="269">
        <v>72</v>
      </c>
      <c r="FY126" s="269">
        <v>69</v>
      </c>
      <c r="FZ126" s="269">
        <v>78</v>
      </c>
      <c r="GA126" s="269">
        <v>0</v>
      </c>
      <c r="GB126" s="269">
        <v>0</v>
      </c>
      <c r="GC126" s="269">
        <v>104</v>
      </c>
      <c r="GD126" s="269">
        <v>136</v>
      </c>
      <c r="GE126" s="269">
        <v>87</v>
      </c>
      <c r="GF126" s="269">
        <v>0</v>
      </c>
      <c r="GG126" s="49">
        <v>0</v>
      </c>
      <c r="GH126" s="49">
        <v>0</v>
      </c>
      <c r="GI126" s="269">
        <v>56</v>
      </c>
      <c r="GJ126" s="269">
        <v>131</v>
      </c>
      <c r="GK126" s="269">
        <v>77</v>
      </c>
      <c r="GL126" s="269">
        <v>33</v>
      </c>
      <c r="GM126" s="269">
        <v>135</v>
      </c>
      <c r="GN126" s="269">
        <v>117</v>
      </c>
      <c r="GO126" s="269">
        <v>130</v>
      </c>
      <c r="GP126" s="269">
        <v>78</v>
      </c>
      <c r="GQ126" s="303">
        <v>19</v>
      </c>
    </row>
    <row r="127" spans="1:199" ht="15.75">
      <c r="A127" s="277" t="s">
        <v>1671</v>
      </c>
      <c r="B127" s="3"/>
      <c r="C127" s="248"/>
      <c r="D127" s="56">
        <f t="shared" si="3"/>
        <v>11776</v>
      </c>
      <c r="E127" s="269">
        <v>90</v>
      </c>
      <c r="F127" s="269">
        <v>70</v>
      </c>
      <c r="G127" s="269">
        <v>123</v>
      </c>
      <c r="H127" s="269">
        <v>66</v>
      </c>
      <c r="I127" s="269">
        <v>114</v>
      </c>
      <c r="J127" s="269">
        <v>52</v>
      </c>
      <c r="K127" s="269">
        <v>81</v>
      </c>
      <c r="L127" s="269">
        <v>0</v>
      </c>
      <c r="M127" s="269">
        <v>0</v>
      </c>
      <c r="N127" s="269">
        <v>0</v>
      </c>
      <c r="O127" s="269">
        <v>67</v>
      </c>
      <c r="P127" s="269">
        <v>111</v>
      </c>
      <c r="Q127" s="269">
        <v>107</v>
      </c>
      <c r="R127" s="269">
        <v>92</v>
      </c>
      <c r="S127" s="269">
        <v>39</v>
      </c>
      <c r="T127" s="269">
        <v>0</v>
      </c>
      <c r="U127" s="269">
        <v>133</v>
      </c>
      <c r="V127" s="269">
        <v>51</v>
      </c>
      <c r="W127" s="269">
        <v>92</v>
      </c>
      <c r="X127" s="269">
        <v>100</v>
      </c>
      <c r="Y127" s="269">
        <v>0</v>
      </c>
      <c r="Z127" s="269">
        <v>40</v>
      </c>
      <c r="AA127" s="269">
        <v>70</v>
      </c>
      <c r="AB127" s="269">
        <v>70</v>
      </c>
      <c r="AC127" s="49">
        <v>24</v>
      </c>
      <c r="AD127" s="49">
        <v>2</v>
      </c>
      <c r="AE127" s="269">
        <v>82</v>
      </c>
      <c r="AF127" s="269">
        <v>99</v>
      </c>
      <c r="AG127" s="269">
        <v>57</v>
      </c>
      <c r="AH127" s="269">
        <v>63</v>
      </c>
      <c r="AI127" s="269">
        <v>102</v>
      </c>
      <c r="AJ127" s="49">
        <v>0</v>
      </c>
      <c r="AK127" s="49">
        <v>0</v>
      </c>
      <c r="AL127" s="269">
        <v>101</v>
      </c>
      <c r="AM127" s="269">
        <v>110</v>
      </c>
      <c r="AN127" s="269">
        <v>118</v>
      </c>
      <c r="AO127" s="269">
        <v>0</v>
      </c>
      <c r="AP127" s="269">
        <v>0</v>
      </c>
      <c r="AQ127" s="269">
        <v>40</v>
      </c>
      <c r="AR127" s="269">
        <v>117</v>
      </c>
      <c r="AS127" s="269">
        <v>66</v>
      </c>
      <c r="AT127" s="269">
        <v>134</v>
      </c>
      <c r="AU127" s="269">
        <v>94</v>
      </c>
      <c r="AV127" s="269">
        <v>94</v>
      </c>
      <c r="AW127" s="269">
        <v>0</v>
      </c>
      <c r="AX127" s="269">
        <v>135</v>
      </c>
      <c r="AY127" s="269">
        <v>0</v>
      </c>
      <c r="AZ127" s="269">
        <v>73</v>
      </c>
      <c r="BA127" s="269">
        <v>0</v>
      </c>
      <c r="BB127" s="269">
        <v>67</v>
      </c>
      <c r="BC127" s="269">
        <v>0</v>
      </c>
      <c r="BD127" s="269">
        <v>43</v>
      </c>
      <c r="BE127" s="269">
        <v>41</v>
      </c>
      <c r="BF127" s="269">
        <v>54</v>
      </c>
      <c r="BG127" s="269">
        <v>92</v>
      </c>
      <c r="BH127" s="269">
        <v>0</v>
      </c>
      <c r="BI127" s="269">
        <v>0</v>
      </c>
      <c r="BJ127" s="269">
        <v>0</v>
      </c>
      <c r="BK127" s="269">
        <v>61</v>
      </c>
      <c r="BL127" s="269">
        <v>103</v>
      </c>
      <c r="BM127" s="269">
        <v>84</v>
      </c>
      <c r="BN127" s="269">
        <v>34</v>
      </c>
      <c r="BO127" s="269">
        <v>119</v>
      </c>
      <c r="BP127" s="269">
        <v>0</v>
      </c>
      <c r="BQ127" s="269">
        <v>0</v>
      </c>
      <c r="BR127" s="49">
        <v>0</v>
      </c>
      <c r="BS127" s="269">
        <v>31</v>
      </c>
      <c r="BT127" s="269">
        <v>26</v>
      </c>
      <c r="BU127" s="269">
        <v>0</v>
      </c>
      <c r="BV127" s="269">
        <v>0</v>
      </c>
      <c r="BW127" s="269">
        <v>35</v>
      </c>
      <c r="BX127" s="269">
        <v>105</v>
      </c>
      <c r="BY127" s="269">
        <v>73</v>
      </c>
      <c r="BZ127" s="269">
        <v>0</v>
      </c>
      <c r="CA127" s="269">
        <v>36</v>
      </c>
      <c r="CB127" s="49">
        <v>0</v>
      </c>
      <c r="CC127" s="269">
        <v>0</v>
      </c>
      <c r="CD127" s="269">
        <v>0</v>
      </c>
      <c r="CE127" s="269">
        <v>0</v>
      </c>
      <c r="CF127" s="269">
        <v>102</v>
      </c>
      <c r="CG127" s="269">
        <v>72</v>
      </c>
      <c r="CH127" s="269">
        <v>83</v>
      </c>
      <c r="CI127" s="269">
        <v>98</v>
      </c>
      <c r="CJ127" s="269">
        <v>45</v>
      </c>
      <c r="CK127" s="269">
        <v>98</v>
      </c>
      <c r="CL127" s="269">
        <v>0</v>
      </c>
      <c r="CM127" s="269">
        <v>0</v>
      </c>
      <c r="CN127" s="269">
        <v>57</v>
      </c>
      <c r="CO127" s="269">
        <v>103</v>
      </c>
      <c r="CP127" s="269">
        <v>0</v>
      </c>
      <c r="CQ127" s="269">
        <v>125</v>
      </c>
      <c r="CR127" s="49">
        <v>0</v>
      </c>
      <c r="CS127" s="49">
        <v>0</v>
      </c>
      <c r="CT127" s="269">
        <v>0</v>
      </c>
      <c r="CU127" s="269">
        <v>0</v>
      </c>
      <c r="CV127" s="269">
        <v>0</v>
      </c>
      <c r="CW127" s="269">
        <v>134</v>
      </c>
      <c r="CX127" s="269">
        <v>55</v>
      </c>
      <c r="CY127" s="269">
        <v>122</v>
      </c>
      <c r="CZ127" s="269">
        <v>83</v>
      </c>
      <c r="DA127" s="269">
        <v>91</v>
      </c>
      <c r="DB127" s="269">
        <v>104</v>
      </c>
      <c r="DC127" s="49">
        <v>6</v>
      </c>
      <c r="DD127" s="269">
        <v>132</v>
      </c>
      <c r="DE127" s="269">
        <v>58</v>
      </c>
      <c r="DF127" s="269">
        <v>116</v>
      </c>
      <c r="DG127" s="269">
        <v>100</v>
      </c>
      <c r="DH127" s="269">
        <v>36</v>
      </c>
      <c r="DI127" s="269">
        <v>95</v>
      </c>
      <c r="DJ127" s="269">
        <v>0</v>
      </c>
      <c r="DK127" s="269">
        <v>25</v>
      </c>
      <c r="DL127" s="269">
        <v>116</v>
      </c>
      <c r="DM127" s="269">
        <v>42</v>
      </c>
      <c r="DN127" s="269">
        <v>36</v>
      </c>
      <c r="DO127" s="269">
        <v>0</v>
      </c>
      <c r="DP127" s="49">
        <v>0</v>
      </c>
      <c r="DQ127" s="269">
        <v>110</v>
      </c>
      <c r="DR127" s="49">
        <v>0</v>
      </c>
      <c r="DS127" s="49">
        <v>0</v>
      </c>
      <c r="DT127" s="269">
        <v>114</v>
      </c>
      <c r="DU127" s="269">
        <v>114</v>
      </c>
      <c r="DV127" s="269">
        <v>78</v>
      </c>
      <c r="DW127" s="303">
        <v>33</v>
      </c>
      <c r="DX127" s="269">
        <v>126</v>
      </c>
      <c r="DY127" s="269">
        <v>129</v>
      </c>
      <c r="DZ127" s="269">
        <v>105</v>
      </c>
      <c r="EA127" s="269">
        <v>68</v>
      </c>
      <c r="EB127" s="269">
        <v>96</v>
      </c>
      <c r="EC127" s="269">
        <v>0</v>
      </c>
      <c r="ED127" s="269">
        <v>114</v>
      </c>
      <c r="EE127" s="269">
        <v>130</v>
      </c>
      <c r="EF127" s="269">
        <v>0</v>
      </c>
      <c r="EG127" s="269">
        <v>61</v>
      </c>
      <c r="EH127" s="49">
        <v>90</v>
      </c>
      <c r="EI127" s="49">
        <v>0</v>
      </c>
      <c r="EJ127" s="269">
        <v>133</v>
      </c>
      <c r="EK127" s="269">
        <v>50</v>
      </c>
      <c r="EL127" s="269">
        <v>0</v>
      </c>
      <c r="EM127" s="269">
        <v>104</v>
      </c>
      <c r="EN127" s="269">
        <v>121</v>
      </c>
      <c r="EO127" s="269">
        <v>0</v>
      </c>
      <c r="EP127" s="269">
        <v>0</v>
      </c>
      <c r="EQ127" s="269">
        <v>116</v>
      </c>
      <c r="ER127" s="269">
        <v>71</v>
      </c>
      <c r="ES127" s="269">
        <v>81</v>
      </c>
      <c r="ET127" s="269">
        <v>120</v>
      </c>
      <c r="EU127" s="269">
        <v>105</v>
      </c>
      <c r="EV127" s="269">
        <v>0</v>
      </c>
      <c r="EW127" s="269">
        <v>0</v>
      </c>
      <c r="EX127" s="269">
        <v>109</v>
      </c>
      <c r="EY127" s="269">
        <v>95</v>
      </c>
      <c r="EZ127" s="269">
        <v>124</v>
      </c>
      <c r="FA127" s="269">
        <v>118</v>
      </c>
      <c r="FB127" s="269">
        <v>119</v>
      </c>
      <c r="FC127" s="49">
        <v>17</v>
      </c>
      <c r="FD127" s="269">
        <v>130</v>
      </c>
      <c r="FE127" s="269">
        <v>123</v>
      </c>
      <c r="FF127" s="269">
        <v>127</v>
      </c>
      <c r="FG127" s="269">
        <v>53</v>
      </c>
      <c r="FH127" s="269">
        <v>44</v>
      </c>
      <c r="FI127" s="269">
        <v>0</v>
      </c>
      <c r="FJ127" s="269">
        <v>85</v>
      </c>
      <c r="FK127" s="269">
        <v>133</v>
      </c>
      <c r="FL127" s="269">
        <v>68</v>
      </c>
      <c r="FM127" s="269">
        <v>0</v>
      </c>
      <c r="FN127" s="269">
        <v>113</v>
      </c>
      <c r="FO127" s="269">
        <v>54</v>
      </c>
      <c r="FP127" s="269">
        <v>45</v>
      </c>
      <c r="FQ127" s="269">
        <v>77</v>
      </c>
      <c r="FR127" s="269">
        <v>71</v>
      </c>
      <c r="FS127" s="269">
        <v>0</v>
      </c>
      <c r="FT127" s="269">
        <v>111</v>
      </c>
      <c r="FU127" s="269">
        <v>136</v>
      </c>
      <c r="FV127" s="49">
        <v>0</v>
      </c>
      <c r="FW127" s="269">
        <v>0</v>
      </c>
      <c r="FX127" s="269">
        <v>117</v>
      </c>
      <c r="FY127" s="269">
        <v>53</v>
      </c>
      <c r="FZ127" s="269">
        <v>85</v>
      </c>
      <c r="GA127" s="269">
        <v>0</v>
      </c>
      <c r="GB127" s="269">
        <v>0</v>
      </c>
      <c r="GC127" s="269">
        <v>0</v>
      </c>
      <c r="GD127" s="269">
        <v>98</v>
      </c>
      <c r="GE127" s="49">
        <v>89</v>
      </c>
      <c r="GF127" s="269">
        <v>0</v>
      </c>
      <c r="GG127" s="269">
        <v>85</v>
      </c>
      <c r="GH127" s="269">
        <v>56</v>
      </c>
      <c r="GI127" s="269">
        <v>108</v>
      </c>
      <c r="GJ127" s="269">
        <v>108</v>
      </c>
      <c r="GK127" s="269">
        <v>102</v>
      </c>
      <c r="GL127" s="269">
        <v>122</v>
      </c>
      <c r="GM127" s="269">
        <v>39</v>
      </c>
      <c r="GN127" s="269">
        <v>65</v>
      </c>
      <c r="GO127" s="269">
        <v>114</v>
      </c>
      <c r="GP127" s="269">
        <v>94</v>
      </c>
      <c r="GQ127" s="303">
        <v>3</v>
      </c>
    </row>
    <row r="128" spans="1:199" ht="15.75">
      <c r="A128" s="106" t="s">
        <v>180</v>
      </c>
      <c r="B128" s="3"/>
      <c r="C128" s="248"/>
      <c r="D128" s="56">
        <f t="shared" si="3"/>
        <v>10663</v>
      </c>
      <c r="E128" s="269">
        <v>118</v>
      </c>
      <c r="F128" s="269">
        <v>80</v>
      </c>
      <c r="G128" s="269">
        <v>70</v>
      </c>
      <c r="H128" s="269">
        <v>75</v>
      </c>
      <c r="I128" s="269">
        <v>95</v>
      </c>
      <c r="J128" s="269">
        <v>101</v>
      </c>
      <c r="K128" s="269">
        <v>102</v>
      </c>
      <c r="L128" s="269">
        <v>0</v>
      </c>
      <c r="M128" s="269">
        <v>112</v>
      </c>
      <c r="N128" s="269">
        <v>106</v>
      </c>
      <c r="O128" s="269">
        <v>82</v>
      </c>
      <c r="P128" s="269">
        <v>132</v>
      </c>
      <c r="Q128" s="269">
        <v>106</v>
      </c>
      <c r="R128" s="269">
        <v>130</v>
      </c>
      <c r="S128" s="269">
        <v>46</v>
      </c>
      <c r="T128" s="269">
        <v>0</v>
      </c>
      <c r="U128" s="269">
        <v>132</v>
      </c>
      <c r="V128" s="269">
        <v>78</v>
      </c>
      <c r="W128" s="269">
        <v>83</v>
      </c>
      <c r="X128" s="269">
        <v>111</v>
      </c>
      <c r="Y128" s="269">
        <v>0</v>
      </c>
      <c r="Z128" s="269">
        <v>0</v>
      </c>
      <c r="AA128" s="269">
        <v>120</v>
      </c>
      <c r="AB128" s="49">
        <v>89</v>
      </c>
      <c r="AC128" s="269">
        <v>96</v>
      </c>
      <c r="AD128" s="269">
        <v>61</v>
      </c>
      <c r="AE128" s="269">
        <v>124</v>
      </c>
      <c r="AF128" s="269">
        <v>21</v>
      </c>
      <c r="AG128" s="269">
        <v>25</v>
      </c>
      <c r="AH128" s="269">
        <v>74</v>
      </c>
      <c r="AI128" s="49">
        <v>6</v>
      </c>
      <c r="AJ128" s="49">
        <v>0</v>
      </c>
      <c r="AK128" s="269">
        <v>127</v>
      </c>
      <c r="AL128" s="269">
        <v>52</v>
      </c>
      <c r="AM128" s="269">
        <v>126</v>
      </c>
      <c r="AN128" s="269">
        <v>0</v>
      </c>
      <c r="AO128" s="269">
        <v>0</v>
      </c>
      <c r="AP128" s="269">
        <v>0</v>
      </c>
      <c r="AQ128" s="269">
        <v>74</v>
      </c>
      <c r="AR128" s="269">
        <v>133</v>
      </c>
      <c r="AS128" s="269">
        <v>54</v>
      </c>
      <c r="AT128" s="269">
        <v>0</v>
      </c>
      <c r="AU128" s="269">
        <v>135</v>
      </c>
      <c r="AV128" s="49">
        <v>0</v>
      </c>
      <c r="AW128" s="269">
        <v>0</v>
      </c>
      <c r="AX128" s="269">
        <v>0</v>
      </c>
      <c r="AY128" s="269">
        <v>0</v>
      </c>
      <c r="AZ128" s="269">
        <v>72</v>
      </c>
      <c r="BA128" s="269">
        <v>0</v>
      </c>
      <c r="BB128" s="269">
        <v>130</v>
      </c>
      <c r="BC128" s="269">
        <v>0</v>
      </c>
      <c r="BD128" s="269">
        <v>30</v>
      </c>
      <c r="BE128" s="269">
        <v>95</v>
      </c>
      <c r="BF128" s="269">
        <v>43</v>
      </c>
      <c r="BG128" s="269">
        <v>55</v>
      </c>
      <c r="BH128" s="269">
        <v>0</v>
      </c>
      <c r="BI128" s="269">
        <v>0</v>
      </c>
      <c r="BJ128" s="269">
        <v>0</v>
      </c>
      <c r="BK128" s="269">
        <v>116</v>
      </c>
      <c r="BL128" s="269">
        <v>84</v>
      </c>
      <c r="BM128" s="269">
        <v>74</v>
      </c>
      <c r="BN128" s="269">
        <v>105</v>
      </c>
      <c r="BO128" s="49">
        <v>18</v>
      </c>
      <c r="BP128" s="269">
        <v>0</v>
      </c>
      <c r="BQ128" s="269">
        <v>0</v>
      </c>
      <c r="BR128" s="269">
        <v>105</v>
      </c>
      <c r="BS128" s="269">
        <v>106</v>
      </c>
      <c r="BT128" s="49">
        <v>86</v>
      </c>
      <c r="BU128" s="269">
        <v>102</v>
      </c>
      <c r="BV128" s="269">
        <v>0</v>
      </c>
      <c r="BW128" s="269">
        <v>110</v>
      </c>
      <c r="BX128" s="269">
        <v>96</v>
      </c>
      <c r="BY128" s="269">
        <v>0</v>
      </c>
      <c r="BZ128" s="269">
        <v>0</v>
      </c>
      <c r="CA128" s="269">
        <v>91</v>
      </c>
      <c r="CB128" s="269">
        <v>57</v>
      </c>
      <c r="CC128" s="269">
        <v>0</v>
      </c>
      <c r="CD128" s="269">
        <v>0</v>
      </c>
      <c r="CE128" s="269">
        <v>0</v>
      </c>
      <c r="CF128" s="269">
        <v>136</v>
      </c>
      <c r="CG128" s="269">
        <v>97</v>
      </c>
      <c r="CH128" s="269">
        <v>0</v>
      </c>
      <c r="CI128" s="49">
        <v>0</v>
      </c>
      <c r="CJ128" s="49">
        <v>0</v>
      </c>
      <c r="CK128" s="269">
        <v>95</v>
      </c>
      <c r="CL128" s="269">
        <v>0</v>
      </c>
      <c r="CM128" s="269">
        <v>0</v>
      </c>
      <c r="CN128" s="269">
        <v>96</v>
      </c>
      <c r="CO128" s="269">
        <v>119</v>
      </c>
      <c r="CP128" s="269">
        <v>0</v>
      </c>
      <c r="CQ128" s="269">
        <v>52</v>
      </c>
      <c r="CR128" s="49">
        <v>19</v>
      </c>
      <c r="CS128" s="49">
        <v>0</v>
      </c>
      <c r="CT128" s="269">
        <v>0</v>
      </c>
      <c r="CU128" s="269">
        <v>0</v>
      </c>
      <c r="CV128" s="269">
        <v>0</v>
      </c>
      <c r="CW128" s="269">
        <v>0</v>
      </c>
      <c r="CX128" s="49">
        <v>0</v>
      </c>
      <c r="CY128" s="49">
        <v>0</v>
      </c>
      <c r="CZ128" s="269">
        <v>122</v>
      </c>
      <c r="DA128" s="269">
        <v>99</v>
      </c>
      <c r="DB128" s="269">
        <v>47</v>
      </c>
      <c r="DC128" s="269">
        <v>51</v>
      </c>
      <c r="DD128" s="49">
        <v>0</v>
      </c>
      <c r="DE128" s="269">
        <v>94</v>
      </c>
      <c r="DF128" s="269">
        <v>93</v>
      </c>
      <c r="DG128" s="269">
        <v>74</v>
      </c>
      <c r="DH128" s="269">
        <v>136</v>
      </c>
      <c r="DI128" s="49">
        <v>0</v>
      </c>
      <c r="DJ128" s="269">
        <v>50</v>
      </c>
      <c r="DK128" s="49">
        <v>0</v>
      </c>
      <c r="DL128" s="49">
        <v>0</v>
      </c>
      <c r="DM128" s="49">
        <v>11</v>
      </c>
      <c r="DN128" s="269">
        <v>108</v>
      </c>
      <c r="DO128" s="269">
        <v>0</v>
      </c>
      <c r="DP128" s="49">
        <v>0</v>
      </c>
      <c r="DQ128" s="269">
        <v>96</v>
      </c>
      <c r="DR128" s="49">
        <v>0</v>
      </c>
      <c r="DS128" s="49">
        <v>0</v>
      </c>
      <c r="DT128" s="269">
        <v>104</v>
      </c>
      <c r="DU128" s="269">
        <v>133</v>
      </c>
      <c r="DV128" s="269">
        <v>106</v>
      </c>
      <c r="DW128" s="303">
        <v>170</v>
      </c>
      <c r="DX128" s="269">
        <v>113</v>
      </c>
      <c r="DY128" s="269">
        <v>77</v>
      </c>
      <c r="DZ128" s="269">
        <v>59</v>
      </c>
      <c r="EA128" s="269">
        <v>65</v>
      </c>
      <c r="EB128" s="269">
        <v>99</v>
      </c>
      <c r="EC128" s="269">
        <v>0</v>
      </c>
      <c r="ED128" s="269">
        <v>128</v>
      </c>
      <c r="EE128" s="269">
        <v>110</v>
      </c>
      <c r="EF128" s="269">
        <v>0</v>
      </c>
      <c r="EG128" s="269">
        <v>71</v>
      </c>
      <c r="EH128" s="269">
        <v>133</v>
      </c>
      <c r="EI128" s="49">
        <v>0</v>
      </c>
      <c r="EJ128" s="269">
        <v>54</v>
      </c>
      <c r="EK128" s="269">
        <v>52</v>
      </c>
      <c r="EL128" s="269">
        <v>0</v>
      </c>
      <c r="EM128" s="49">
        <v>19</v>
      </c>
      <c r="EN128" s="269">
        <v>54</v>
      </c>
      <c r="EO128" s="269">
        <v>0</v>
      </c>
      <c r="EP128" s="269">
        <v>130</v>
      </c>
      <c r="EQ128" s="269">
        <v>69</v>
      </c>
      <c r="ER128" s="269">
        <v>41</v>
      </c>
      <c r="ES128" s="49">
        <v>13</v>
      </c>
      <c r="ET128" s="269">
        <v>131</v>
      </c>
      <c r="EU128" s="269">
        <v>92</v>
      </c>
      <c r="EV128" s="269">
        <v>0</v>
      </c>
      <c r="EW128" s="269">
        <v>0</v>
      </c>
      <c r="EX128" s="269">
        <v>99</v>
      </c>
      <c r="EY128" s="269">
        <v>75</v>
      </c>
      <c r="EZ128" s="269">
        <v>0</v>
      </c>
      <c r="FA128" s="269">
        <v>123</v>
      </c>
      <c r="FB128" s="269">
        <v>107</v>
      </c>
      <c r="FC128" s="269">
        <v>20</v>
      </c>
      <c r="FD128" s="269">
        <v>92</v>
      </c>
      <c r="FE128" s="49">
        <v>0</v>
      </c>
      <c r="FF128" s="269">
        <v>98</v>
      </c>
      <c r="FG128" s="269">
        <v>0</v>
      </c>
      <c r="FH128" s="49">
        <v>0</v>
      </c>
      <c r="FI128" s="269">
        <v>0</v>
      </c>
      <c r="FJ128" s="269">
        <v>0</v>
      </c>
      <c r="FK128" s="49">
        <v>0</v>
      </c>
      <c r="FL128" s="269">
        <v>70</v>
      </c>
      <c r="FM128" s="269">
        <v>0</v>
      </c>
      <c r="FN128" s="49">
        <v>0</v>
      </c>
      <c r="FO128" s="49">
        <v>0</v>
      </c>
      <c r="FP128" s="269">
        <v>38</v>
      </c>
      <c r="FQ128" s="269">
        <v>52</v>
      </c>
      <c r="FR128" s="269">
        <v>130</v>
      </c>
      <c r="FS128" s="269">
        <v>112</v>
      </c>
      <c r="FT128" s="269">
        <v>53</v>
      </c>
      <c r="FU128" s="269">
        <v>119</v>
      </c>
      <c r="FV128" s="49">
        <v>0</v>
      </c>
      <c r="FW128" s="269">
        <v>0</v>
      </c>
      <c r="FX128" s="269">
        <v>41</v>
      </c>
      <c r="FY128" s="269">
        <v>68</v>
      </c>
      <c r="FZ128" s="269">
        <v>83</v>
      </c>
      <c r="GA128" s="269">
        <v>0</v>
      </c>
      <c r="GB128" s="269">
        <v>0</v>
      </c>
      <c r="GC128" s="269">
        <v>115</v>
      </c>
      <c r="GD128" s="49">
        <v>0</v>
      </c>
      <c r="GE128" s="269">
        <v>128</v>
      </c>
      <c r="GF128" s="269">
        <v>0</v>
      </c>
      <c r="GG128" s="269">
        <v>128</v>
      </c>
      <c r="GH128" s="269">
        <v>0</v>
      </c>
      <c r="GI128" s="269">
        <v>115</v>
      </c>
      <c r="GJ128" s="269">
        <v>0</v>
      </c>
      <c r="GK128" s="49">
        <v>0</v>
      </c>
      <c r="GL128" s="269">
        <v>78</v>
      </c>
      <c r="GM128" s="269">
        <v>120</v>
      </c>
      <c r="GN128" s="269">
        <v>42</v>
      </c>
      <c r="GO128" s="269">
        <v>123</v>
      </c>
      <c r="GP128" s="269">
        <v>93</v>
      </c>
      <c r="GQ128" s="303">
        <v>72</v>
      </c>
    </row>
    <row r="129" spans="1:199" ht="15.75">
      <c r="A129" s="106" t="s">
        <v>2702</v>
      </c>
      <c r="B129" s="3"/>
      <c r="C129" s="248"/>
      <c r="D129" s="56">
        <f t="shared" si="3"/>
        <v>12992</v>
      </c>
      <c r="E129" s="49">
        <v>90</v>
      </c>
      <c r="F129" s="269">
        <v>128</v>
      </c>
      <c r="G129" s="269">
        <v>116</v>
      </c>
      <c r="H129" s="269">
        <v>129</v>
      </c>
      <c r="I129" s="269">
        <v>127</v>
      </c>
      <c r="J129" s="269">
        <v>133</v>
      </c>
      <c r="K129" s="269">
        <v>110</v>
      </c>
      <c r="L129" s="269">
        <v>0</v>
      </c>
      <c r="M129" s="269">
        <v>0</v>
      </c>
      <c r="N129" s="269">
        <v>0</v>
      </c>
      <c r="O129" s="269">
        <v>133</v>
      </c>
      <c r="P129" s="269">
        <v>127</v>
      </c>
      <c r="Q129" s="269">
        <v>0</v>
      </c>
      <c r="R129" s="269">
        <v>44</v>
      </c>
      <c r="S129" s="49">
        <v>0</v>
      </c>
      <c r="T129" s="269">
        <v>0</v>
      </c>
      <c r="U129" s="269">
        <v>70</v>
      </c>
      <c r="V129" s="269">
        <v>114</v>
      </c>
      <c r="W129" s="269">
        <v>83</v>
      </c>
      <c r="X129" s="269">
        <v>61</v>
      </c>
      <c r="Y129" s="269">
        <v>0</v>
      </c>
      <c r="Z129" s="269">
        <v>76</v>
      </c>
      <c r="AA129" s="269">
        <v>68</v>
      </c>
      <c r="AB129" s="269">
        <v>97</v>
      </c>
      <c r="AC129" s="269">
        <v>104</v>
      </c>
      <c r="AD129" s="269">
        <v>106</v>
      </c>
      <c r="AE129" s="49">
        <v>0</v>
      </c>
      <c r="AF129" s="49">
        <v>19</v>
      </c>
      <c r="AG129" s="49">
        <v>87</v>
      </c>
      <c r="AH129" s="269">
        <v>112</v>
      </c>
      <c r="AI129" s="269">
        <v>94</v>
      </c>
      <c r="AJ129" s="49">
        <v>0</v>
      </c>
      <c r="AK129" s="269">
        <v>82</v>
      </c>
      <c r="AL129" s="269">
        <v>68</v>
      </c>
      <c r="AM129" s="269">
        <v>46</v>
      </c>
      <c r="AN129" s="269">
        <v>130</v>
      </c>
      <c r="AO129" s="269">
        <v>0</v>
      </c>
      <c r="AP129" s="269">
        <v>0</v>
      </c>
      <c r="AQ129" s="269">
        <v>121</v>
      </c>
      <c r="AR129" s="269">
        <v>91</v>
      </c>
      <c r="AS129" s="269">
        <v>119</v>
      </c>
      <c r="AT129" s="269">
        <v>0</v>
      </c>
      <c r="AU129" s="269">
        <v>125</v>
      </c>
      <c r="AV129" s="269">
        <v>118</v>
      </c>
      <c r="AW129" s="269">
        <v>0</v>
      </c>
      <c r="AX129" s="269">
        <v>114</v>
      </c>
      <c r="AY129" s="269">
        <v>0</v>
      </c>
      <c r="AZ129" s="269">
        <v>120</v>
      </c>
      <c r="BA129" s="269">
        <v>0</v>
      </c>
      <c r="BB129" s="269">
        <v>61</v>
      </c>
      <c r="BC129" s="269">
        <v>0</v>
      </c>
      <c r="BD129" s="269">
        <v>26</v>
      </c>
      <c r="BE129" s="269">
        <v>123</v>
      </c>
      <c r="BF129" s="269">
        <v>49</v>
      </c>
      <c r="BG129" s="269">
        <v>22</v>
      </c>
      <c r="BH129" s="269">
        <v>0</v>
      </c>
      <c r="BI129" s="269">
        <v>109</v>
      </c>
      <c r="BJ129" s="269">
        <v>125</v>
      </c>
      <c r="BK129" s="269">
        <v>124</v>
      </c>
      <c r="BL129" s="269">
        <v>51</v>
      </c>
      <c r="BM129" s="269">
        <v>120</v>
      </c>
      <c r="BN129" s="269">
        <v>120</v>
      </c>
      <c r="BO129" s="269">
        <v>67</v>
      </c>
      <c r="BP129" s="269">
        <v>0</v>
      </c>
      <c r="BQ129" s="269">
        <v>0</v>
      </c>
      <c r="BR129" s="49">
        <v>0</v>
      </c>
      <c r="BS129" s="269">
        <v>52</v>
      </c>
      <c r="BT129" s="269">
        <v>135</v>
      </c>
      <c r="BU129" s="269">
        <v>95</v>
      </c>
      <c r="BV129" s="269">
        <v>0</v>
      </c>
      <c r="BW129" s="269">
        <v>124</v>
      </c>
      <c r="BX129" s="269">
        <v>67</v>
      </c>
      <c r="BY129" s="269">
        <v>111</v>
      </c>
      <c r="BZ129" s="269">
        <v>128</v>
      </c>
      <c r="CA129" s="269">
        <v>126</v>
      </c>
      <c r="CB129" s="269">
        <v>70</v>
      </c>
      <c r="CC129" s="269">
        <v>0</v>
      </c>
      <c r="CD129" s="269">
        <v>0</v>
      </c>
      <c r="CE129" s="269">
        <v>0</v>
      </c>
      <c r="CF129" s="269">
        <v>118</v>
      </c>
      <c r="CG129" s="269">
        <v>116</v>
      </c>
      <c r="CH129" s="269">
        <v>0</v>
      </c>
      <c r="CI129" s="269">
        <v>107</v>
      </c>
      <c r="CJ129" s="269">
        <v>116</v>
      </c>
      <c r="CK129" s="49">
        <v>10</v>
      </c>
      <c r="CL129" s="269">
        <v>0</v>
      </c>
      <c r="CM129" s="269">
        <v>0</v>
      </c>
      <c r="CN129" s="269">
        <v>0</v>
      </c>
      <c r="CO129" s="269">
        <v>0</v>
      </c>
      <c r="CP129" s="269">
        <v>42</v>
      </c>
      <c r="CQ129" s="269">
        <v>51</v>
      </c>
      <c r="CR129" s="269">
        <v>85</v>
      </c>
      <c r="CS129" s="269">
        <v>96</v>
      </c>
      <c r="CT129" s="269">
        <v>0</v>
      </c>
      <c r="CU129" s="269">
        <v>0</v>
      </c>
      <c r="CV129" s="269">
        <v>0</v>
      </c>
      <c r="CW129" s="269">
        <v>0</v>
      </c>
      <c r="CX129" s="269">
        <v>63</v>
      </c>
      <c r="CY129" s="269">
        <v>94</v>
      </c>
      <c r="CZ129" s="269">
        <v>96</v>
      </c>
      <c r="DA129" s="269">
        <v>83</v>
      </c>
      <c r="DB129" s="269">
        <v>79</v>
      </c>
      <c r="DC129" s="269">
        <v>102</v>
      </c>
      <c r="DD129" s="49">
        <v>0</v>
      </c>
      <c r="DE129" s="269">
        <v>133</v>
      </c>
      <c r="DF129" s="269">
        <v>24</v>
      </c>
      <c r="DG129" s="269">
        <v>34</v>
      </c>
      <c r="DH129" s="269">
        <v>127</v>
      </c>
      <c r="DI129" s="49">
        <v>95</v>
      </c>
      <c r="DJ129" s="269">
        <v>67</v>
      </c>
      <c r="DK129" s="269">
        <v>132</v>
      </c>
      <c r="DL129" s="49">
        <v>0</v>
      </c>
      <c r="DM129" s="269">
        <v>45</v>
      </c>
      <c r="DN129" s="269">
        <v>41</v>
      </c>
      <c r="DO129" s="269">
        <v>0</v>
      </c>
      <c r="DP129" s="49">
        <v>0</v>
      </c>
      <c r="DQ129" s="269">
        <v>127</v>
      </c>
      <c r="DR129" s="49">
        <v>0</v>
      </c>
      <c r="DS129" s="49">
        <v>0</v>
      </c>
      <c r="DT129" s="269">
        <v>104</v>
      </c>
      <c r="DU129" s="269">
        <v>106</v>
      </c>
      <c r="DV129" s="269">
        <v>78</v>
      </c>
      <c r="DW129" s="303">
        <v>123</v>
      </c>
      <c r="DX129" s="269">
        <v>113</v>
      </c>
      <c r="DY129" s="269">
        <v>117</v>
      </c>
      <c r="DZ129" s="269">
        <v>115</v>
      </c>
      <c r="EA129" s="269">
        <v>74</v>
      </c>
      <c r="EB129" s="269">
        <v>79</v>
      </c>
      <c r="EC129" s="269">
        <v>0</v>
      </c>
      <c r="ED129" s="269">
        <v>132</v>
      </c>
      <c r="EE129" s="269">
        <v>109</v>
      </c>
      <c r="EF129" s="269">
        <v>0</v>
      </c>
      <c r="EG129" s="269">
        <v>111</v>
      </c>
      <c r="EH129" s="269">
        <v>121</v>
      </c>
      <c r="EI129" s="49">
        <v>0</v>
      </c>
      <c r="EJ129" s="269">
        <v>101</v>
      </c>
      <c r="EK129" s="269">
        <v>112</v>
      </c>
      <c r="EL129" s="269">
        <v>0</v>
      </c>
      <c r="EM129" s="269">
        <v>71</v>
      </c>
      <c r="EN129" s="269">
        <v>122</v>
      </c>
      <c r="EO129" s="269">
        <v>0</v>
      </c>
      <c r="EP129" s="269">
        <v>0</v>
      </c>
      <c r="EQ129" s="49">
        <v>0</v>
      </c>
      <c r="ER129" s="269">
        <v>103</v>
      </c>
      <c r="ES129" s="269">
        <v>108</v>
      </c>
      <c r="ET129" s="269">
        <v>70</v>
      </c>
      <c r="EU129" s="269">
        <v>126</v>
      </c>
      <c r="EV129" s="269">
        <v>0</v>
      </c>
      <c r="EW129" s="269">
        <v>0</v>
      </c>
      <c r="EX129" s="269">
        <v>99</v>
      </c>
      <c r="EY129" s="269">
        <v>124</v>
      </c>
      <c r="EZ129" s="269">
        <v>0</v>
      </c>
      <c r="FA129" s="269">
        <v>79</v>
      </c>
      <c r="FB129" s="269">
        <v>107</v>
      </c>
      <c r="FC129" s="269">
        <v>58</v>
      </c>
      <c r="FD129" s="269">
        <v>107</v>
      </c>
      <c r="FE129" s="269">
        <v>124</v>
      </c>
      <c r="FF129" s="269">
        <v>97</v>
      </c>
      <c r="FG129" s="269">
        <v>75</v>
      </c>
      <c r="FH129" s="269">
        <v>0</v>
      </c>
      <c r="FI129" s="269">
        <v>0</v>
      </c>
      <c r="FJ129" s="269">
        <v>63</v>
      </c>
      <c r="FK129" s="269">
        <v>82</v>
      </c>
      <c r="FL129" s="269">
        <v>77</v>
      </c>
      <c r="FM129" s="269">
        <v>0</v>
      </c>
      <c r="FN129" s="269">
        <v>58</v>
      </c>
      <c r="FO129" s="269">
        <v>107</v>
      </c>
      <c r="FP129" s="269">
        <v>133</v>
      </c>
      <c r="FQ129" s="269">
        <v>120</v>
      </c>
      <c r="FR129" s="269">
        <v>80</v>
      </c>
      <c r="FS129" s="269">
        <v>75</v>
      </c>
      <c r="FT129" s="269">
        <v>108</v>
      </c>
      <c r="FU129" s="269">
        <v>59</v>
      </c>
      <c r="FV129" s="49">
        <v>0</v>
      </c>
      <c r="FW129" s="269">
        <v>116</v>
      </c>
      <c r="FX129" s="269">
        <v>49</v>
      </c>
      <c r="FY129" s="269">
        <v>91</v>
      </c>
      <c r="FZ129" s="269">
        <v>131</v>
      </c>
      <c r="GA129" s="269">
        <v>0</v>
      </c>
      <c r="GB129" s="269">
        <v>0</v>
      </c>
      <c r="GC129" s="269">
        <v>81</v>
      </c>
      <c r="GD129" s="49">
        <v>0</v>
      </c>
      <c r="GE129" s="269">
        <v>99</v>
      </c>
      <c r="GF129" s="269">
        <v>0</v>
      </c>
      <c r="GG129" s="269">
        <v>115</v>
      </c>
      <c r="GH129" s="269">
        <v>136</v>
      </c>
      <c r="GI129" s="49">
        <v>0</v>
      </c>
      <c r="GJ129" s="269">
        <v>108</v>
      </c>
      <c r="GK129" s="269">
        <v>56</v>
      </c>
      <c r="GL129" s="269">
        <v>119</v>
      </c>
      <c r="GM129" s="269">
        <v>128</v>
      </c>
      <c r="GN129" s="269">
        <v>120</v>
      </c>
      <c r="GO129" s="269">
        <v>85</v>
      </c>
      <c r="GP129" s="269">
        <v>131</v>
      </c>
      <c r="GQ129" s="303">
        <v>50</v>
      </c>
    </row>
    <row r="130" spans="1:199" ht="15.75">
      <c r="A130" s="106" t="s">
        <v>2211</v>
      </c>
      <c r="B130" s="3"/>
      <c r="C130" s="248"/>
      <c r="D130" s="56">
        <f t="shared" si="3"/>
        <v>8453</v>
      </c>
      <c r="E130" s="269">
        <v>0</v>
      </c>
      <c r="F130" s="269">
        <v>46</v>
      </c>
      <c r="G130" s="49">
        <v>17</v>
      </c>
      <c r="H130" s="269">
        <v>0</v>
      </c>
      <c r="I130" s="269">
        <v>71</v>
      </c>
      <c r="J130" s="269">
        <v>0</v>
      </c>
      <c r="K130" s="269">
        <v>112</v>
      </c>
      <c r="L130" s="269">
        <v>0</v>
      </c>
      <c r="M130" s="269">
        <v>0</v>
      </c>
      <c r="N130" s="269">
        <v>0</v>
      </c>
      <c r="O130" s="269">
        <v>125</v>
      </c>
      <c r="P130" s="49">
        <v>10</v>
      </c>
      <c r="Q130" s="269">
        <v>0</v>
      </c>
      <c r="R130" s="269">
        <v>129</v>
      </c>
      <c r="S130" s="269">
        <v>116</v>
      </c>
      <c r="T130" s="269">
        <v>0</v>
      </c>
      <c r="U130" s="269">
        <v>52</v>
      </c>
      <c r="V130" s="269">
        <v>123</v>
      </c>
      <c r="W130" s="269">
        <v>106</v>
      </c>
      <c r="X130" s="269">
        <v>16</v>
      </c>
      <c r="Y130" s="269">
        <v>0</v>
      </c>
      <c r="Z130" s="269">
        <v>0</v>
      </c>
      <c r="AA130" s="49">
        <v>0</v>
      </c>
      <c r="AB130" s="269">
        <v>83</v>
      </c>
      <c r="AC130" s="269">
        <v>84</v>
      </c>
      <c r="AD130" s="269">
        <v>32</v>
      </c>
      <c r="AE130" s="269">
        <v>28</v>
      </c>
      <c r="AF130" s="269">
        <v>44</v>
      </c>
      <c r="AG130" s="269">
        <v>0</v>
      </c>
      <c r="AH130" s="49">
        <v>0</v>
      </c>
      <c r="AI130" s="269">
        <v>28</v>
      </c>
      <c r="AJ130" s="49">
        <v>0</v>
      </c>
      <c r="AK130" s="49">
        <v>0</v>
      </c>
      <c r="AL130" s="269">
        <v>29</v>
      </c>
      <c r="AM130" s="269">
        <v>36</v>
      </c>
      <c r="AN130" s="269">
        <v>0</v>
      </c>
      <c r="AO130" s="269">
        <v>0</v>
      </c>
      <c r="AP130" s="269">
        <v>0</v>
      </c>
      <c r="AQ130" s="269">
        <v>126</v>
      </c>
      <c r="AR130" s="269">
        <v>68</v>
      </c>
      <c r="AS130" s="269">
        <v>87</v>
      </c>
      <c r="AT130" s="269">
        <v>0</v>
      </c>
      <c r="AU130" s="269">
        <v>45</v>
      </c>
      <c r="AV130" s="49">
        <v>17</v>
      </c>
      <c r="AW130" s="269">
        <v>0</v>
      </c>
      <c r="AX130" s="269">
        <v>0</v>
      </c>
      <c r="AY130" s="269">
        <v>0</v>
      </c>
      <c r="AZ130" s="269">
        <v>77</v>
      </c>
      <c r="BA130" s="269">
        <v>136</v>
      </c>
      <c r="BB130" s="49">
        <v>0</v>
      </c>
      <c r="BC130" s="269">
        <v>0</v>
      </c>
      <c r="BD130" s="269">
        <v>37</v>
      </c>
      <c r="BE130" s="269">
        <v>106</v>
      </c>
      <c r="BF130" s="269">
        <v>100</v>
      </c>
      <c r="BG130" s="49">
        <v>4</v>
      </c>
      <c r="BH130" s="269">
        <v>106</v>
      </c>
      <c r="BI130" s="269">
        <v>0</v>
      </c>
      <c r="BJ130" s="269">
        <v>0</v>
      </c>
      <c r="BK130" s="49">
        <v>16</v>
      </c>
      <c r="BL130" s="269">
        <v>125</v>
      </c>
      <c r="BM130" s="269">
        <v>29</v>
      </c>
      <c r="BN130" s="269">
        <v>102</v>
      </c>
      <c r="BO130" s="269">
        <v>134</v>
      </c>
      <c r="BP130" s="269">
        <v>0</v>
      </c>
      <c r="BQ130" s="269">
        <v>0</v>
      </c>
      <c r="BR130" s="269">
        <v>113</v>
      </c>
      <c r="BS130" s="269">
        <v>48</v>
      </c>
      <c r="BT130" s="269">
        <v>102</v>
      </c>
      <c r="BU130" s="269">
        <v>0</v>
      </c>
      <c r="BV130" s="269">
        <v>0</v>
      </c>
      <c r="BW130" s="269">
        <v>55</v>
      </c>
      <c r="BX130" s="269">
        <v>98</v>
      </c>
      <c r="BY130" s="269">
        <v>0</v>
      </c>
      <c r="BZ130" s="269">
        <v>0</v>
      </c>
      <c r="CA130" s="269">
        <v>40</v>
      </c>
      <c r="CB130" s="269">
        <v>25</v>
      </c>
      <c r="CC130" s="269">
        <v>0</v>
      </c>
      <c r="CD130" s="269">
        <v>0</v>
      </c>
      <c r="CE130" s="269">
        <v>0</v>
      </c>
      <c r="CF130" s="269">
        <v>75</v>
      </c>
      <c r="CG130" s="49">
        <v>8</v>
      </c>
      <c r="CH130" s="269">
        <v>0</v>
      </c>
      <c r="CI130" s="269">
        <v>133</v>
      </c>
      <c r="CJ130" s="269">
        <v>49</v>
      </c>
      <c r="CK130" s="269">
        <v>64</v>
      </c>
      <c r="CL130" s="269">
        <v>0</v>
      </c>
      <c r="CM130" s="269">
        <v>70</v>
      </c>
      <c r="CN130" s="269">
        <v>104</v>
      </c>
      <c r="CO130" s="269">
        <v>71</v>
      </c>
      <c r="CP130" s="269">
        <v>0</v>
      </c>
      <c r="CQ130" s="269">
        <v>0</v>
      </c>
      <c r="CR130" s="269">
        <v>77</v>
      </c>
      <c r="CS130" s="269">
        <v>130</v>
      </c>
      <c r="CT130" s="269">
        <v>0</v>
      </c>
      <c r="CU130" s="269">
        <v>0</v>
      </c>
      <c r="CV130" s="269">
        <v>0</v>
      </c>
      <c r="CW130" s="269">
        <v>0</v>
      </c>
      <c r="CX130" s="269">
        <v>127</v>
      </c>
      <c r="CY130" s="49">
        <v>0</v>
      </c>
      <c r="CZ130" s="269">
        <v>56</v>
      </c>
      <c r="DA130" s="269">
        <v>0</v>
      </c>
      <c r="DB130" s="269">
        <v>101</v>
      </c>
      <c r="DC130" s="49">
        <v>20</v>
      </c>
      <c r="DD130" s="269">
        <v>109</v>
      </c>
      <c r="DE130" s="269">
        <v>24</v>
      </c>
      <c r="DF130" s="269">
        <v>23</v>
      </c>
      <c r="DG130" s="269">
        <v>56</v>
      </c>
      <c r="DH130" s="269">
        <v>34</v>
      </c>
      <c r="DI130" s="269">
        <v>125</v>
      </c>
      <c r="DJ130" s="269">
        <v>60</v>
      </c>
      <c r="DK130" s="269">
        <v>107</v>
      </c>
      <c r="DL130" s="49">
        <v>0</v>
      </c>
      <c r="DM130" s="269">
        <v>31</v>
      </c>
      <c r="DN130" s="269">
        <v>124</v>
      </c>
      <c r="DO130" s="269">
        <v>0</v>
      </c>
      <c r="DP130" s="269">
        <v>110</v>
      </c>
      <c r="DQ130" s="269">
        <v>59</v>
      </c>
      <c r="DR130" s="269">
        <v>104</v>
      </c>
      <c r="DS130" s="49">
        <v>0</v>
      </c>
      <c r="DT130" s="269">
        <v>0</v>
      </c>
      <c r="DU130" s="269">
        <v>0</v>
      </c>
      <c r="DV130" s="269">
        <v>0</v>
      </c>
      <c r="DW130" s="303">
        <v>56</v>
      </c>
      <c r="DX130" s="49">
        <v>0</v>
      </c>
      <c r="DY130" s="49">
        <v>0</v>
      </c>
      <c r="DZ130" s="49">
        <v>7</v>
      </c>
      <c r="EA130" s="269">
        <v>21</v>
      </c>
      <c r="EB130" s="49">
        <v>20</v>
      </c>
      <c r="EC130" s="269">
        <v>0</v>
      </c>
      <c r="ED130" s="269">
        <v>98</v>
      </c>
      <c r="EE130" s="269">
        <v>74</v>
      </c>
      <c r="EF130" s="269">
        <v>0</v>
      </c>
      <c r="EG130" s="269">
        <v>84</v>
      </c>
      <c r="EH130" s="49">
        <v>0</v>
      </c>
      <c r="EI130" s="49">
        <v>0</v>
      </c>
      <c r="EJ130" s="49">
        <v>0</v>
      </c>
      <c r="EK130" s="269">
        <v>71</v>
      </c>
      <c r="EL130" s="269">
        <v>97</v>
      </c>
      <c r="EM130" s="269">
        <v>46</v>
      </c>
      <c r="EN130" s="49">
        <v>12</v>
      </c>
      <c r="EO130" s="49">
        <v>89</v>
      </c>
      <c r="EP130" s="269">
        <v>0</v>
      </c>
      <c r="EQ130" s="49">
        <v>0</v>
      </c>
      <c r="ER130" s="49">
        <v>0</v>
      </c>
      <c r="ES130" s="269">
        <v>26</v>
      </c>
      <c r="ET130" s="269">
        <v>57</v>
      </c>
      <c r="EU130" s="269">
        <v>67</v>
      </c>
      <c r="EV130" s="269">
        <v>0</v>
      </c>
      <c r="EW130" s="269">
        <v>136</v>
      </c>
      <c r="EX130" s="269">
        <v>39</v>
      </c>
      <c r="EY130" s="269">
        <v>30</v>
      </c>
      <c r="EZ130" s="269">
        <v>0</v>
      </c>
      <c r="FA130" s="269">
        <v>46</v>
      </c>
      <c r="FB130" s="269">
        <v>0</v>
      </c>
      <c r="FC130" s="49">
        <v>10</v>
      </c>
      <c r="FD130" s="269">
        <v>102</v>
      </c>
      <c r="FE130" s="269">
        <v>28</v>
      </c>
      <c r="FF130" s="269">
        <v>69</v>
      </c>
      <c r="FG130" s="269">
        <v>0</v>
      </c>
      <c r="FH130" s="269">
        <v>90</v>
      </c>
      <c r="FI130" s="269">
        <v>136</v>
      </c>
      <c r="FJ130" s="269">
        <v>0</v>
      </c>
      <c r="FK130" s="49">
        <v>0</v>
      </c>
      <c r="FL130" s="269">
        <v>91</v>
      </c>
      <c r="FM130" s="269">
        <v>0</v>
      </c>
      <c r="FN130" s="269">
        <v>123</v>
      </c>
      <c r="FO130" s="49">
        <v>0</v>
      </c>
      <c r="FP130" s="269">
        <v>91</v>
      </c>
      <c r="FQ130" s="269">
        <v>46</v>
      </c>
      <c r="FR130" s="269">
        <v>24</v>
      </c>
      <c r="FS130" s="269">
        <v>129</v>
      </c>
      <c r="FT130" s="269">
        <v>53</v>
      </c>
      <c r="FU130" s="269">
        <v>55</v>
      </c>
      <c r="FV130" s="49">
        <v>0</v>
      </c>
      <c r="FW130" s="269">
        <v>0</v>
      </c>
      <c r="FX130" s="269">
        <v>77</v>
      </c>
      <c r="FY130" s="269">
        <v>39</v>
      </c>
      <c r="FZ130" s="49">
        <v>0</v>
      </c>
      <c r="GA130" s="269">
        <v>0</v>
      </c>
      <c r="GB130" s="269">
        <v>0</v>
      </c>
      <c r="GC130" s="269">
        <v>124</v>
      </c>
      <c r="GD130" s="269">
        <v>125</v>
      </c>
      <c r="GE130" s="269">
        <v>77</v>
      </c>
      <c r="GF130" s="269">
        <v>0</v>
      </c>
      <c r="GG130" s="269">
        <v>34</v>
      </c>
      <c r="GH130" s="269">
        <v>60</v>
      </c>
      <c r="GI130" s="269">
        <v>131</v>
      </c>
      <c r="GJ130" s="269">
        <v>0</v>
      </c>
      <c r="GK130" s="269">
        <v>117</v>
      </c>
      <c r="GL130" s="49">
        <v>8</v>
      </c>
      <c r="GM130" s="269">
        <v>132</v>
      </c>
      <c r="GN130" s="269">
        <v>50</v>
      </c>
      <c r="GO130" s="269">
        <v>76</v>
      </c>
      <c r="GP130" s="269">
        <v>48</v>
      </c>
      <c r="GQ130" s="303">
        <v>98</v>
      </c>
    </row>
    <row r="131" spans="1:199" ht="15.75">
      <c r="A131" s="106" t="s">
        <v>2721</v>
      </c>
      <c r="B131" s="3"/>
      <c r="C131" s="248"/>
      <c r="D131" s="56">
        <f t="shared" ref="D131:D162" si="4">SUM(E131:HQ131)</f>
        <v>11764</v>
      </c>
      <c r="E131" s="269">
        <v>106</v>
      </c>
      <c r="F131" s="269">
        <v>123</v>
      </c>
      <c r="G131" s="269">
        <v>95</v>
      </c>
      <c r="H131" s="269">
        <v>82</v>
      </c>
      <c r="I131" s="269">
        <v>83</v>
      </c>
      <c r="J131" s="49">
        <v>89</v>
      </c>
      <c r="K131" s="269">
        <v>114</v>
      </c>
      <c r="L131" s="269">
        <v>0</v>
      </c>
      <c r="M131" s="269">
        <v>0</v>
      </c>
      <c r="N131" s="269">
        <v>89</v>
      </c>
      <c r="O131" s="269">
        <v>98</v>
      </c>
      <c r="P131" s="269">
        <v>74</v>
      </c>
      <c r="Q131" s="269">
        <v>0</v>
      </c>
      <c r="R131" s="269">
        <v>30</v>
      </c>
      <c r="S131" s="269">
        <v>52</v>
      </c>
      <c r="T131" s="269">
        <v>0</v>
      </c>
      <c r="U131" s="49">
        <v>20</v>
      </c>
      <c r="V131" s="49">
        <v>0</v>
      </c>
      <c r="W131" s="269">
        <v>122</v>
      </c>
      <c r="X131" s="269">
        <v>98</v>
      </c>
      <c r="Y131" s="269">
        <v>0</v>
      </c>
      <c r="Z131" s="269">
        <v>0</v>
      </c>
      <c r="AA131" s="269">
        <v>28</v>
      </c>
      <c r="AB131" s="269">
        <v>70</v>
      </c>
      <c r="AC131" s="269">
        <v>124</v>
      </c>
      <c r="AD131" s="269">
        <v>37</v>
      </c>
      <c r="AE131" s="269">
        <v>133</v>
      </c>
      <c r="AF131" s="269">
        <v>119</v>
      </c>
      <c r="AG131" s="269">
        <v>22</v>
      </c>
      <c r="AH131" s="269">
        <v>64</v>
      </c>
      <c r="AI131" s="269">
        <v>50</v>
      </c>
      <c r="AJ131" s="269">
        <v>108</v>
      </c>
      <c r="AK131" s="269">
        <v>96</v>
      </c>
      <c r="AL131" s="269">
        <v>24</v>
      </c>
      <c r="AM131" s="269">
        <v>98</v>
      </c>
      <c r="AN131" s="269">
        <v>0</v>
      </c>
      <c r="AO131" s="269">
        <v>100</v>
      </c>
      <c r="AP131" s="269">
        <v>0</v>
      </c>
      <c r="AQ131" s="269">
        <v>61</v>
      </c>
      <c r="AR131" s="269">
        <v>33</v>
      </c>
      <c r="AS131" s="269">
        <v>75</v>
      </c>
      <c r="AT131" s="269">
        <v>80</v>
      </c>
      <c r="AU131" s="269">
        <v>53</v>
      </c>
      <c r="AV131" s="269">
        <v>45</v>
      </c>
      <c r="AW131" s="269">
        <v>0</v>
      </c>
      <c r="AX131" s="269">
        <v>54</v>
      </c>
      <c r="AY131" s="269">
        <v>0</v>
      </c>
      <c r="AZ131" s="269">
        <v>106</v>
      </c>
      <c r="BA131" s="269">
        <v>0</v>
      </c>
      <c r="BB131" s="269">
        <v>101</v>
      </c>
      <c r="BC131" s="269">
        <v>0</v>
      </c>
      <c r="BD131" s="269">
        <v>98</v>
      </c>
      <c r="BE131" s="269">
        <v>79</v>
      </c>
      <c r="BF131" s="269">
        <v>59</v>
      </c>
      <c r="BG131" s="269">
        <v>34</v>
      </c>
      <c r="BH131" s="269">
        <v>0</v>
      </c>
      <c r="BI131" s="269">
        <v>109</v>
      </c>
      <c r="BJ131" s="269">
        <v>133</v>
      </c>
      <c r="BK131" s="269">
        <v>23</v>
      </c>
      <c r="BL131" s="269">
        <v>57</v>
      </c>
      <c r="BM131" s="49">
        <v>16</v>
      </c>
      <c r="BN131" s="269">
        <v>25</v>
      </c>
      <c r="BO131" s="269">
        <v>63</v>
      </c>
      <c r="BP131" s="269">
        <v>0</v>
      </c>
      <c r="BQ131" s="269">
        <v>132</v>
      </c>
      <c r="BR131" s="49">
        <v>0</v>
      </c>
      <c r="BS131" s="49">
        <v>7</v>
      </c>
      <c r="BT131" s="269">
        <v>46</v>
      </c>
      <c r="BU131" s="269">
        <v>128</v>
      </c>
      <c r="BV131" s="269">
        <v>0</v>
      </c>
      <c r="BW131" s="49">
        <v>86</v>
      </c>
      <c r="BX131" s="269">
        <v>132</v>
      </c>
      <c r="BY131" s="269">
        <v>83</v>
      </c>
      <c r="BZ131" s="269">
        <v>0</v>
      </c>
      <c r="CA131" s="49">
        <v>13</v>
      </c>
      <c r="CB131" s="269">
        <v>20</v>
      </c>
      <c r="CC131" s="269">
        <v>112</v>
      </c>
      <c r="CD131" s="269">
        <v>0</v>
      </c>
      <c r="CE131" s="269">
        <v>0</v>
      </c>
      <c r="CF131" s="269">
        <v>71</v>
      </c>
      <c r="CG131" s="49">
        <v>10</v>
      </c>
      <c r="CH131" s="269">
        <v>67</v>
      </c>
      <c r="CI131" s="269">
        <v>123</v>
      </c>
      <c r="CJ131" s="269">
        <v>87</v>
      </c>
      <c r="CK131" s="269">
        <v>82</v>
      </c>
      <c r="CL131" s="269">
        <v>0</v>
      </c>
      <c r="CM131" s="269">
        <v>0</v>
      </c>
      <c r="CN131" s="269">
        <v>61</v>
      </c>
      <c r="CO131" s="269">
        <v>0</v>
      </c>
      <c r="CP131" s="269">
        <v>75</v>
      </c>
      <c r="CQ131" s="269">
        <v>98</v>
      </c>
      <c r="CR131" s="269">
        <v>62</v>
      </c>
      <c r="CS131" s="269">
        <v>59</v>
      </c>
      <c r="CT131" s="269">
        <v>0</v>
      </c>
      <c r="CU131" s="269">
        <v>131</v>
      </c>
      <c r="CV131" s="269">
        <v>0</v>
      </c>
      <c r="CW131" s="269">
        <v>0</v>
      </c>
      <c r="CX131" s="269">
        <v>128</v>
      </c>
      <c r="CY131" s="269">
        <v>72</v>
      </c>
      <c r="CZ131" s="269">
        <v>24</v>
      </c>
      <c r="DA131" s="269">
        <v>67</v>
      </c>
      <c r="DB131" s="269">
        <v>67</v>
      </c>
      <c r="DC131" s="269">
        <v>134</v>
      </c>
      <c r="DD131" s="269">
        <v>72</v>
      </c>
      <c r="DE131" s="49">
        <v>0</v>
      </c>
      <c r="DF131" s="269">
        <v>73</v>
      </c>
      <c r="DG131" s="269">
        <v>56</v>
      </c>
      <c r="DH131" s="269">
        <v>97</v>
      </c>
      <c r="DI131" s="269">
        <v>133</v>
      </c>
      <c r="DJ131" s="269">
        <v>39</v>
      </c>
      <c r="DK131" s="49">
        <v>90</v>
      </c>
      <c r="DL131" s="269">
        <v>133</v>
      </c>
      <c r="DM131" s="269">
        <v>125</v>
      </c>
      <c r="DN131" s="269">
        <v>30</v>
      </c>
      <c r="DO131" s="269">
        <v>0</v>
      </c>
      <c r="DP131" s="49">
        <v>0</v>
      </c>
      <c r="DQ131" s="49">
        <v>0</v>
      </c>
      <c r="DR131" s="269">
        <v>96</v>
      </c>
      <c r="DS131" s="269">
        <v>133</v>
      </c>
      <c r="DT131" s="269">
        <v>0</v>
      </c>
      <c r="DU131" s="269">
        <v>60</v>
      </c>
      <c r="DV131" s="49">
        <v>96</v>
      </c>
      <c r="DW131" s="303">
        <v>37</v>
      </c>
      <c r="DX131" s="269">
        <v>119</v>
      </c>
      <c r="DY131" s="49">
        <v>0</v>
      </c>
      <c r="DZ131" s="269">
        <v>24</v>
      </c>
      <c r="EA131" s="269">
        <v>33</v>
      </c>
      <c r="EB131" s="269">
        <v>120</v>
      </c>
      <c r="EC131" s="269">
        <v>0</v>
      </c>
      <c r="ED131" s="269">
        <v>127</v>
      </c>
      <c r="EE131" s="269">
        <v>58</v>
      </c>
      <c r="EF131" s="269">
        <v>0</v>
      </c>
      <c r="EG131" s="269">
        <v>127</v>
      </c>
      <c r="EH131" s="269">
        <v>127</v>
      </c>
      <c r="EI131" s="49">
        <v>0</v>
      </c>
      <c r="EJ131" s="269">
        <v>94</v>
      </c>
      <c r="EK131" s="269">
        <v>67</v>
      </c>
      <c r="EL131" s="269">
        <v>0</v>
      </c>
      <c r="EM131" s="269">
        <v>74</v>
      </c>
      <c r="EN131" s="269">
        <v>39</v>
      </c>
      <c r="EO131" s="269">
        <v>0</v>
      </c>
      <c r="EP131" s="269">
        <v>60</v>
      </c>
      <c r="EQ131" s="269">
        <v>133</v>
      </c>
      <c r="ER131" s="269">
        <v>28</v>
      </c>
      <c r="ES131" s="269">
        <v>59</v>
      </c>
      <c r="ET131" s="269">
        <v>0</v>
      </c>
      <c r="EU131" s="269">
        <v>95</v>
      </c>
      <c r="EV131" s="269">
        <v>109</v>
      </c>
      <c r="EW131" s="269">
        <v>0</v>
      </c>
      <c r="EX131" s="269">
        <v>63</v>
      </c>
      <c r="EY131" s="269">
        <v>70</v>
      </c>
      <c r="EZ131" s="269">
        <v>103</v>
      </c>
      <c r="FA131" s="269">
        <v>49</v>
      </c>
      <c r="FB131" s="269">
        <v>0</v>
      </c>
      <c r="FC131" s="269">
        <v>92</v>
      </c>
      <c r="FD131" s="269">
        <v>69</v>
      </c>
      <c r="FE131" s="269">
        <v>117</v>
      </c>
      <c r="FF131" s="269">
        <v>61</v>
      </c>
      <c r="FG131" s="269">
        <v>63</v>
      </c>
      <c r="FH131" s="269">
        <v>114</v>
      </c>
      <c r="FI131" s="269">
        <v>0</v>
      </c>
      <c r="FJ131" s="269">
        <v>49</v>
      </c>
      <c r="FK131" s="269">
        <v>0</v>
      </c>
      <c r="FL131" s="269">
        <v>115</v>
      </c>
      <c r="FM131" s="269">
        <v>120</v>
      </c>
      <c r="FN131" s="49">
        <v>0</v>
      </c>
      <c r="FO131" s="269">
        <v>74</v>
      </c>
      <c r="FP131" s="269">
        <v>135</v>
      </c>
      <c r="FQ131" s="269">
        <v>73</v>
      </c>
      <c r="FR131" s="269">
        <v>111</v>
      </c>
      <c r="FS131" s="269">
        <v>0</v>
      </c>
      <c r="FT131" s="269">
        <v>30</v>
      </c>
      <c r="FU131" s="49">
        <v>0</v>
      </c>
      <c r="FV131" s="269">
        <v>93</v>
      </c>
      <c r="FW131" s="269">
        <v>52</v>
      </c>
      <c r="FX131" s="269">
        <v>110</v>
      </c>
      <c r="FY131" s="269">
        <v>90</v>
      </c>
      <c r="FZ131" s="269">
        <v>109</v>
      </c>
      <c r="GA131" s="269">
        <v>0</v>
      </c>
      <c r="GB131" s="269">
        <v>125</v>
      </c>
      <c r="GC131" s="269">
        <v>111</v>
      </c>
      <c r="GD131" s="49">
        <v>0</v>
      </c>
      <c r="GE131" s="269">
        <v>114</v>
      </c>
      <c r="GF131" s="269">
        <v>0</v>
      </c>
      <c r="GG131" s="269">
        <v>28</v>
      </c>
      <c r="GH131" s="269">
        <v>50</v>
      </c>
      <c r="GI131" s="269">
        <v>127</v>
      </c>
      <c r="GJ131" s="269">
        <v>123</v>
      </c>
      <c r="GK131" s="269">
        <v>108</v>
      </c>
      <c r="GL131" s="269">
        <v>124</v>
      </c>
      <c r="GM131" s="269">
        <v>91</v>
      </c>
      <c r="GN131" s="269">
        <v>98</v>
      </c>
      <c r="GO131" s="269">
        <v>79</v>
      </c>
      <c r="GP131" s="49">
        <v>12</v>
      </c>
      <c r="GQ131" s="303">
        <v>20</v>
      </c>
    </row>
    <row r="132" spans="1:199" ht="15.75">
      <c r="A132" s="106" t="s">
        <v>155</v>
      </c>
      <c r="B132" s="3"/>
      <c r="C132" s="248"/>
      <c r="D132" s="56">
        <f t="shared" si="4"/>
        <v>10187</v>
      </c>
      <c r="E132" s="269">
        <v>0</v>
      </c>
      <c r="F132" s="269">
        <v>60</v>
      </c>
      <c r="G132" s="269">
        <v>74</v>
      </c>
      <c r="H132" s="269">
        <v>96</v>
      </c>
      <c r="I132" s="269">
        <v>0</v>
      </c>
      <c r="J132" s="269">
        <v>104</v>
      </c>
      <c r="K132" s="269">
        <v>0</v>
      </c>
      <c r="L132" s="269">
        <v>0</v>
      </c>
      <c r="M132" s="269">
        <v>0</v>
      </c>
      <c r="N132" s="269">
        <v>0</v>
      </c>
      <c r="O132" s="269">
        <v>52</v>
      </c>
      <c r="P132" s="269">
        <v>39</v>
      </c>
      <c r="Q132" s="269">
        <v>0</v>
      </c>
      <c r="R132" s="49">
        <v>0</v>
      </c>
      <c r="S132" s="269">
        <v>134</v>
      </c>
      <c r="T132" s="269">
        <v>0</v>
      </c>
      <c r="U132" s="269">
        <v>60</v>
      </c>
      <c r="V132" s="269">
        <v>78</v>
      </c>
      <c r="W132" s="269">
        <v>65</v>
      </c>
      <c r="X132" s="269">
        <v>56</v>
      </c>
      <c r="Y132" s="269">
        <v>0</v>
      </c>
      <c r="Z132" s="269">
        <v>0</v>
      </c>
      <c r="AA132" s="269">
        <v>59</v>
      </c>
      <c r="AB132" s="269">
        <v>70</v>
      </c>
      <c r="AC132" s="269">
        <v>42</v>
      </c>
      <c r="AD132" s="269">
        <v>124</v>
      </c>
      <c r="AE132" s="269">
        <v>130</v>
      </c>
      <c r="AF132" s="269">
        <v>127</v>
      </c>
      <c r="AG132" s="269">
        <v>132</v>
      </c>
      <c r="AH132" s="269">
        <v>63</v>
      </c>
      <c r="AI132" s="269">
        <v>53</v>
      </c>
      <c r="AJ132" s="49">
        <v>0</v>
      </c>
      <c r="AK132" s="269">
        <v>129</v>
      </c>
      <c r="AL132" s="269">
        <v>33</v>
      </c>
      <c r="AM132" s="269">
        <v>67</v>
      </c>
      <c r="AN132" s="269">
        <v>116</v>
      </c>
      <c r="AO132" s="269">
        <v>0</v>
      </c>
      <c r="AP132" s="269">
        <v>0</v>
      </c>
      <c r="AQ132" s="49">
        <v>13</v>
      </c>
      <c r="AR132" s="269">
        <v>131</v>
      </c>
      <c r="AS132" s="269">
        <v>109</v>
      </c>
      <c r="AT132" s="269">
        <v>0</v>
      </c>
      <c r="AU132" s="269">
        <v>61</v>
      </c>
      <c r="AV132" s="49">
        <v>0</v>
      </c>
      <c r="AW132" s="269">
        <v>0</v>
      </c>
      <c r="AX132" s="269">
        <v>0</v>
      </c>
      <c r="AY132" s="269">
        <v>0</v>
      </c>
      <c r="AZ132" s="269">
        <v>91</v>
      </c>
      <c r="BA132" s="269">
        <v>0</v>
      </c>
      <c r="BB132" s="269">
        <v>73</v>
      </c>
      <c r="BC132" s="269">
        <v>0</v>
      </c>
      <c r="BD132" s="269">
        <v>60</v>
      </c>
      <c r="BE132" s="269">
        <v>105</v>
      </c>
      <c r="BF132" s="269">
        <v>98</v>
      </c>
      <c r="BG132" s="269">
        <v>124</v>
      </c>
      <c r="BH132" s="269">
        <v>121</v>
      </c>
      <c r="BI132" s="269">
        <v>0</v>
      </c>
      <c r="BJ132" s="269">
        <v>0</v>
      </c>
      <c r="BK132" s="269">
        <v>20</v>
      </c>
      <c r="BL132" s="49">
        <v>0</v>
      </c>
      <c r="BM132" s="269">
        <v>58</v>
      </c>
      <c r="BN132" s="269">
        <v>94</v>
      </c>
      <c r="BO132" s="269">
        <v>73</v>
      </c>
      <c r="BP132" s="269">
        <v>0</v>
      </c>
      <c r="BQ132" s="269">
        <v>0</v>
      </c>
      <c r="BR132" s="49">
        <v>0</v>
      </c>
      <c r="BS132" s="269">
        <v>129</v>
      </c>
      <c r="BT132" s="269">
        <v>94</v>
      </c>
      <c r="BU132" s="269">
        <v>76</v>
      </c>
      <c r="BV132" s="269">
        <v>0</v>
      </c>
      <c r="BW132" s="49">
        <v>10</v>
      </c>
      <c r="BX132" s="269">
        <v>126</v>
      </c>
      <c r="BY132" s="269">
        <v>64</v>
      </c>
      <c r="BZ132" s="269">
        <v>130</v>
      </c>
      <c r="CA132" s="49">
        <v>11</v>
      </c>
      <c r="CB132" s="269">
        <v>126</v>
      </c>
      <c r="CC132" s="269">
        <v>112</v>
      </c>
      <c r="CD132" s="269">
        <v>0</v>
      </c>
      <c r="CE132" s="269">
        <v>0</v>
      </c>
      <c r="CF132" s="269">
        <v>54</v>
      </c>
      <c r="CG132" s="49">
        <v>5</v>
      </c>
      <c r="CH132" s="269">
        <v>0</v>
      </c>
      <c r="CI132" s="269">
        <v>119</v>
      </c>
      <c r="CJ132" s="269">
        <v>47</v>
      </c>
      <c r="CK132" s="269">
        <v>130</v>
      </c>
      <c r="CL132" s="269">
        <v>0</v>
      </c>
      <c r="CM132" s="269">
        <v>0</v>
      </c>
      <c r="CN132" s="269">
        <v>58</v>
      </c>
      <c r="CO132" s="269">
        <v>0</v>
      </c>
      <c r="CP132" s="269">
        <v>37</v>
      </c>
      <c r="CQ132" s="269">
        <v>46</v>
      </c>
      <c r="CR132" s="269">
        <v>73</v>
      </c>
      <c r="CS132" s="269">
        <v>108</v>
      </c>
      <c r="CT132" s="269">
        <v>0</v>
      </c>
      <c r="CU132" s="269">
        <v>0</v>
      </c>
      <c r="CV132" s="269">
        <v>0</v>
      </c>
      <c r="CW132" s="269">
        <v>0</v>
      </c>
      <c r="CX132" s="49">
        <v>0</v>
      </c>
      <c r="CY132" s="269">
        <v>98</v>
      </c>
      <c r="CZ132" s="269">
        <v>118</v>
      </c>
      <c r="DA132" s="269">
        <v>72</v>
      </c>
      <c r="DB132" s="269">
        <v>39</v>
      </c>
      <c r="DC132" s="269">
        <v>97</v>
      </c>
      <c r="DD132" s="269">
        <v>72</v>
      </c>
      <c r="DE132" s="269">
        <v>34</v>
      </c>
      <c r="DF132" s="269">
        <v>66</v>
      </c>
      <c r="DG132" s="269">
        <v>48</v>
      </c>
      <c r="DH132" s="269">
        <v>100</v>
      </c>
      <c r="DI132" s="49">
        <v>0</v>
      </c>
      <c r="DJ132" s="269">
        <v>0</v>
      </c>
      <c r="DK132" s="269">
        <v>121</v>
      </c>
      <c r="DL132" s="269">
        <v>124</v>
      </c>
      <c r="DM132" s="269">
        <v>50</v>
      </c>
      <c r="DN132" s="269">
        <v>81</v>
      </c>
      <c r="DO132" s="269">
        <v>0</v>
      </c>
      <c r="DP132" s="269">
        <v>129</v>
      </c>
      <c r="DQ132" s="269">
        <v>106</v>
      </c>
      <c r="DR132" s="49">
        <v>0</v>
      </c>
      <c r="DS132" s="269">
        <v>133</v>
      </c>
      <c r="DT132" s="269">
        <v>82</v>
      </c>
      <c r="DU132" s="269">
        <v>72</v>
      </c>
      <c r="DV132" s="269">
        <v>0</v>
      </c>
      <c r="DW132" s="303">
        <v>118</v>
      </c>
      <c r="DX132" s="269">
        <v>101</v>
      </c>
      <c r="DY132" s="269">
        <v>113</v>
      </c>
      <c r="DZ132" s="269">
        <v>98</v>
      </c>
      <c r="EA132" s="269">
        <v>120</v>
      </c>
      <c r="EB132" s="269">
        <v>92</v>
      </c>
      <c r="EC132" s="269">
        <v>0</v>
      </c>
      <c r="ED132" s="49">
        <v>0</v>
      </c>
      <c r="EE132" s="269">
        <v>65</v>
      </c>
      <c r="EF132" s="269">
        <v>0</v>
      </c>
      <c r="EG132" s="269">
        <v>95</v>
      </c>
      <c r="EH132" s="269">
        <v>0</v>
      </c>
      <c r="EI132" s="49">
        <v>0</v>
      </c>
      <c r="EJ132" s="269">
        <v>130</v>
      </c>
      <c r="EK132" s="269">
        <v>21</v>
      </c>
      <c r="EL132" s="269">
        <v>0</v>
      </c>
      <c r="EM132" s="269">
        <v>38</v>
      </c>
      <c r="EN132" s="269">
        <v>43</v>
      </c>
      <c r="EO132" s="269">
        <v>0</v>
      </c>
      <c r="EP132" s="269">
        <v>102</v>
      </c>
      <c r="EQ132" s="269">
        <v>135</v>
      </c>
      <c r="ER132" s="49">
        <v>15</v>
      </c>
      <c r="ES132" s="269">
        <v>70</v>
      </c>
      <c r="ET132" s="269">
        <v>0</v>
      </c>
      <c r="EU132" s="269">
        <v>106</v>
      </c>
      <c r="EV132" s="269">
        <v>0</v>
      </c>
      <c r="EW132" s="269">
        <v>0</v>
      </c>
      <c r="EX132" s="269">
        <v>81</v>
      </c>
      <c r="EY132" s="269">
        <v>80</v>
      </c>
      <c r="EZ132" s="269">
        <v>0</v>
      </c>
      <c r="FA132" s="269">
        <v>59</v>
      </c>
      <c r="FB132" s="269">
        <v>84</v>
      </c>
      <c r="FC132" s="49">
        <v>2</v>
      </c>
      <c r="FD132" s="269">
        <v>21</v>
      </c>
      <c r="FE132" s="269">
        <v>62</v>
      </c>
      <c r="FF132" s="269">
        <v>62</v>
      </c>
      <c r="FG132" s="269">
        <v>0</v>
      </c>
      <c r="FH132" s="269">
        <v>76</v>
      </c>
      <c r="FI132" s="269">
        <v>0</v>
      </c>
      <c r="FJ132" s="269">
        <v>38</v>
      </c>
      <c r="FK132" s="49">
        <v>0</v>
      </c>
      <c r="FL132" s="269">
        <v>74</v>
      </c>
      <c r="FM132" s="269">
        <v>0</v>
      </c>
      <c r="FN132" s="49">
        <v>0</v>
      </c>
      <c r="FO132" s="49">
        <v>0</v>
      </c>
      <c r="FP132" s="269">
        <v>109</v>
      </c>
      <c r="FQ132" s="269">
        <v>82</v>
      </c>
      <c r="FR132" s="269">
        <v>87</v>
      </c>
      <c r="FS132" s="269">
        <v>77</v>
      </c>
      <c r="FT132" s="269">
        <v>33</v>
      </c>
      <c r="FU132" s="269">
        <v>49</v>
      </c>
      <c r="FV132" s="49">
        <v>0</v>
      </c>
      <c r="FW132" s="269">
        <v>98</v>
      </c>
      <c r="FX132" s="269">
        <v>60</v>
      </c>
      <c r="FY132" s="269">
        <v>114</v>
      </c>
      <c r="FZ132" s="269">
        <v>57</v>
      </c>
      <c r="GA132" s="269">
        <v>0</v>
      </c>
      <c r="GB132" s="269">
        <v>0</v>
      </c>
      <c r="GC132" s="269">
        <v>83</v>
      </c>
      <c r="GD132" s="269">
        <v>58</v>
      </c>
      <c r="GE132" s="269">
        <v>21</v>
      </c>
      <c r="GF132" s="269">
        <v>0</v>
      </c>
      <c r="GG132" s="269">
        <v>121</v>
      </c>
      <c r="GH132" s="269">
        <v>0</v>
      </c>
      <c r="GI132" s="269">
        <v>133</v>
      </c>
      <c r="GJ132" s="269">
        <v>119</v>
      </c>
      <c r="GK132" s="269">
        <v>45</v>
      </c>
      <c r="GL132" s="269">
        <v>80</v>
      </c>
      <c r="GM132" s="269">
        <v>58</v>
      </c>
      <c r="GN132" s="269">
        <v>48</v>
      </c>
      <c r="GO132" s="269">
        <v>30</v>
      </c>
      <c r="GP132" s="269">
        <v>28</v>
      </c>
      <c r="GQ132" s="303">
        <v>105</v>
      </c>
    </row>
    <row r="133" spans="1:199" ht="15.75">
      <c r="A133" s="276" t="s">
        <v>3629</v>
      </c>
      <c r="B133" s="61"/>
      <c r="C133" s="247"/>
      <c r="D133" s="56">
        <f t="shared" si="4"/>
        <v>13086</v>
      </c>
      <c r="E133" s="269">
        <v>0</v>
      </c>
      <c r="F133" s="269">
        <v>50</v>
      </c>
      <c r="G133" s="49">
        <v>8</v>
      </c>
      <c r="H133" s="269">
        <v>50</v>
      </c>
      <c r="I133" s="269">
        <v>125</v>
      </c>
      <c r="J133" s="269">
        <v>42</v>
      </c>
      <c r="K133" s="269">
        <v>0</v>
      </c>
      <c r="L133" s="269">
        <v>0</v>
      </c>
      <c r="M133" s="269">
        <v>128</v>
      </c>
      <c r="N133" s="269">
        <v>124</v>
      </c>
      <c r="O133" s="49">
        <v>0</v>
      </c>
      <c r="P133" s="269">
        <v>58</v>
      </c>
      <c r="Q133" s="269">
        <v>0</v>
      </c>
      <c r="R133" s="269">
        <v>51</v>
      </c>
      <c r="S133" s="269">
        <v>76</v>
      </c>
      <c r="T133" s="269">
        <v>0</v>
      </c>
      <c r="U133" s="269">
        <v>91</v>
      </c>
      <c r="V133" s="269">
        <v>124</v>
      </c>
      <c r="W133" s="269">
        <v>65</v>
      </c>
      <c r="X133" s="269">
        <v>0</v>
      </c>
      <c r="Y133" s="269">
        <v>0</v>
      </c>
      <c r="Z133" s="269">
        <v>135</v>
      </c>
      <c r="AA133" s="269">
        <v>89</v>
      </c>
      <c r="AB133" s="269">
        <v>56</v>
      </c>
      <c r="AC133" s="49">
        <v>0</v>
      </c>
      <c r="AD133" s="269">
        <v>88</v>
      </c>
      <c r="AE133" s="269">
        <v>75</v>
      </c>
      <c r="AF133" s="269">
        <v>90</v>
      </c>
      <c r="AG133" s="269">
        <v>119</v>
      </c>
      <c r="AH133" s="269">
        <v>131</v>
      </c>
      <c r="AI133" s="269">
        <v>112</v>
      </c>
      <c r="AJ133" s="49">
        <v>0</v>
      </c>
      <c r="AK133" s="49">
        <v>0</v>
      </c>
      <c r="AL133" s="269">
        <v>75</v>
      </c>
      <c r="AM133" s="269">
        <v>25</v>
      </c>
      <c r="AN133" s="269">
        <v>93</v>
      </c>
      <c r="AO133" s="269">
        <v>106</v>
      </c>
      <c r="AP133" s="269">
        <v>129</v>
      </c>
      <c r="AQ133" s="269">
        <v>44</v>
      </c>
      <c r="AR133" s="269">
        <v>74</v>
      </c>
      <c r="AS133" s="269">
        <v>60</v>
      </c>
      <c r="AT133" s="269">
        <v>112</v>
      </c>
      <c r="AU133" s="269">
        <v>122</v>
      </c>
      <c r="AV133" s="269">
        <v>76</v>
      </c>
      <c r="AW133" s="269">
        <v>134</v>
      </c>
      <c r="AX133" s="269">
        <v>125</v>
      </c>
      <c r="AY133" s="269">
        <v>0</v>
      </c>
      <c r="AZ133" s="269">
        <v>34</v>
      </c>
      <c r="BA133" s="269">
        <v>0</v>
      </c>
      <c r="BB133" s="269">
        <v>111</v>
      </c>
      <c r="BC133" s="269">
        <v>110</v>
      </c>
      <c r="BD133" s="269">
        <v>94</v>
      </c>
      <c r="BE133" s="269">
        <v>21</v>
      </c>
      <c r="BF133" s="269">
        <v>93</v>
      </c>
      <c r="BG133" s="269">
        <v>79</v>
      </c>
      <c r="BH133" s="269">
        <v>94</v>
      </c>
      <c r="BI133" s="269">
        <v>132</v>
      </c>
      <c r="BJ133" s="269">
        <v>0</v>
      </c>
      <c r="BK133" s="269">
        <v>94</v>
      </c>
      <c r="BL133" s="269">
        <v>53</v>
      </c>
      <c r="BM133" s="269">
        <v>57</v>
      </c>
      <c r="BN133" s="269">
        <v>48</v>
      </c>
      <c r="BO133" s="49">
        <v>89</v>
      </c>
      <c r="BP133" s="269">
        <v>133</v>
      </c>
      <c r="BQ133" s="269">
        <v>125</v>
      </c>
      <c r="BR133" s="49">
        <v>0</v>
      </c>
      <c r="BS133" s="269">
        <v>119</v>
      </c>
      <c r="BT133" s="269">
        <v>72</v>
      </c>
      <c r="BU133" s="269">
        <v>125</v>
      </c>
      <c r="BV133" s="269">
        <v>0</v>
      </c>
      <c r="BW133" s="269">
        <v>96</v>
      </c>
      <c r="BX133" s="49">
        <v>0</v>
      </c>
      <c r="BY133" s="269">
        <v>0</v>
      </c>
      <c r="BZ133" s="269">
        <v>0</v>
      </c>
      <c r="CA133" s="269">
        <v>129</v>
      </c>
      <c r="CB133" s="269">
        <v>61</v>
      </c>
      <c r="CC133" s="269">
        <v>0</v>
      </c>
      <c r="CD133" s="269">
        <v>0</v>
      </c>
      <c r="CE133" s="269">
        <v>0</v>
      </c>
      <c r="CF133" s="269">
        <v>73</v>
      </c>
      <c r="CG133" s="269">
        <v>103</v>
      </c>
      <c r="CH133" s="269">
        <v>131</v>
      </c>
      <c r="CI133" s="269">
        <v>60</v>
      </c>
      <c r="CJ133" s="269">
        <v>56</v>
      </c>
      <c r="CK133" s="269">
        <v>91</v>
      </c>
      <c r="CL133" s="49">
        <v>87</v>
      </c>
      <c r="CM133" s="269">
        <v>134</v>
      </c>
      <c r="CN133" s="269">
        <v>115</v>
      </c>
      <c r="CO133" s="269">
        <v>0</v>
      </c>
      <c r="CP133" s="269">
        <v>87</v>
      </c>
      <c r="CQ133" s="269">
        <v>46</v>
      </c>
      <c r="CR133" s="269">
        <v>95</v>
      </c>
      <c r="CS133" s="269">
        <v>48</v>
      </c>
      <c r="CT133" s="269">
        <v>0</v>
      </c>
      <c r="CU133" s="269">
        <v>0</v>
      </c>
      <c r="CV133" s="269">
        <v>0</v>
      </c>
      <c r="CW133" s="269">
        <v>0</v>
      </c>
      <c r="CX133" s="269">
        <v>133</v>
      </c>
      <c r="CY133" s="49">
        <v>19</v>
      </c>
      <c r="CZ133" s="269">
        <v>80</v>
      </c>
      <c r="DA133" s="269">
        <v>52</v>
      </c>
      <c r="DB133" s="269">
        <v>107</v>
      </c>
      <c r="DC133" s="269">
        <v>64</v>
      </c>
      <c r="DD133" s="269">
        <v>43</v>
      </c>
      <c r="DE133" s="269">
        <v>59</v>
      </c>
      <c r="DF133" s="49">
        <v>16</v>
      </c>
      <c r="DG133" s="269">
        <v>68</v>
      </c>
      <c r="DH133" s="269">
        <v>58</v>
      </c>
      <c r="DI133" s="269">
        <v>105</v>
      </c>
      <c r="DJ133" s="269">
        <v>110</v>
      </c>
      <c r="DK133" s="269">
        <v>73</v>
      </c>
      <c r="DL133" s="49">
        <v>0</v>
      </c>
      <c r="DM133" s="269">
        <v>111</v>
      </c>
      <c r="DN133" s="269">
        <v>97</v>
      </c>
      <c r="DO133" s="269">
        <v>0</v>
      </c>
      <c r="DP133" s="49">
        <v>0</v>
      </c>
      <c r="DQ133" s="269">
        <v>87</v>
      </c>
      <c r="DR133" s="269">
        <v>117</v>
      </c>
      <c r="DS133" s="49">
        <v>0</v>
      </c>
      <c r="DT133" s="269">
        <v>124</v>
      </c>
      <c r="DU133" s="269">
        <v>72</v>
      </c>
      <c r="DV133" s="269">
        <v>0</v>
      </c>
      <c r="DW133" s="303">
        <v>18</v>
      </c>
      <c r="DX133" s="269">
        <v>122</v>
      </c>
      <c r="DY133" s="269">
        <v>136</v>
      </c>
      <c r="DZ133" s="269">
        <v>82</v>
      </c>
      <c r="EA133" s="269">
        <v>108</v>
      </c>
      <c r="EB133" s="269">
        <v>48</v>
      </c>
      <c r="EC133" s="269">
        <v>0</v>
      </c>
      <c r="ED133" s="269">
        <v>115</v>
      </c>
      <c r="EE133" s="49">
        <v>6</v>
      </c>
      <c r="EF133" s="269">
        <v>0</v>
      </c>
      <c r="EG133" s="269">
        <v>107</v>
      </c>
      <c r="EH133" s="269">
        <v>120</v>
      </c>
      <c r="EI133" s="269">
        <v>124</v>
      </c>
      <c r="EJ133" s="269">
        <v>35</v>
      </c>
      <c r="EK133" s="269">
        <v>133</v>
      </c>
      <c r="EL133" s="269">
        <v>0</v>
      </c>
      <c r="EM133" s="269">
        <v>62</v>
      </c>
      <c r="EN133" s="269">
        <v>83</v>
      </c>
      <c r="EO133" s="49">
        <v>0</v>
      </c>
      <c r="EP133" s="269">
        <v>97</v>
      </c>
      <c r="EQ133" s="49">
        <v>0</v>
      </c>
      <c r="ER133" s="269">
        <v>129</v>
      </c>
      <c r="ES133" s="269">
        <v>116</v>
      </c>
      <c r="ET133" s="269">
        <v>75</v>
      </c>
      <c r="EU133" s="269">
        <v>84</v>
      </c>
      <c r="EV133" s="269">
        <v>132</v>
      </c>
      <c r="EW133" s="269">
        <v>0</v>
      </c>
      <c r="EX133" s="269">
        <v>81</v>
      </c>
      <c r="EY133" s="269">
        <v>94</v>
      </c>
      <c r="EZ133" s="269">
        <v>117</v>
      </c>
      <c r="FA133" s="269">
        <v>109</v>
      </c>
      <c r="FB133" s="269">
        <v>133</v>
      </c>
      <c r="FC133" s="269">
        <v>113</v>
      </c>
      <c r="FD133" s="269">
        <v>80</v>
      </c>
      <c r="FE133" s="269">
        <v>101</v>
      </c>
      <c r="FF133" s="49">
        <v>0</v>
      </c>
      <c r="FG133" s="269">
        <v>132</v>
      </c>
      <c r="FH133" s="269">
        <v>111</v>
      </c>
      <c r="FI133" s="269">
        <v>0</v>
      </c>
      <c r="FJ133" s="269">
        <v>71</v>
      </c>
      <c r="FK133" s="269">
        <v>83</v>
      </c>
      <c r="FL133" s="269">
        <v>114</v>
      </c>
      <c r="FM133" s="269">
        <v>0</v>
      </c>
      <c r="FN133" s="269">
        <v>83</v>
      </c>
      <c r="FO133" s="269">
        <v>133</v>
      </c>
      <c r="FP133" s="269">
        <v>32</v>
      </c>
      <c r="FQ133" s="269">
        <v>122</v>
      </c>
      <c r="FR133" s="269">
        <v>61</v>
      </c>
      <c r="FS133" s="49">
        <v>0</v>
      </c>
      <c r="FT133" s="269">
        <v>131</v>
      </c>
      <c r="FU133" s="269">
        <v>30</v>
      </c>
      <c r="FV133" s="269">
        <v>134</v>
      </c>
      <c r="FW133" s="269">
        <v>0</v>
      </c>
      <c r="FX133" s="269">
        <v>100</v>
      </c>
      <c r="FY133" s="269">
        <v>47</v>
      </c>
      <c r="FZ133" s="269">
        <v>56</v>
      </c>
      <c r="GA133" s="269">
        <v>133</v>
      </c>
      <c r="GB133" s="269">
        <v>130</v>
      </c>
      <c r="GC133" s="49">
        <v>0</v>
      </c>
      <c r="GD133" s="269">
        <v>65</v>
      </c>
      <c r="GE133" s="269">
        <v>63</v>
      </c>
      <c r="GF133" s="269">
        <v>0</v>
      </c>
      <c r="GG133" s="269">
        <v>98</v>
      </c>
      <c r="GH133" s="269">
        <v>111</v>
      </c>
      <c r="GI133" s="269">
        <v>91</v>
      </c>
      <c r="GJ133" s="269">
        <v>0</v>
      </c>
      <c r="GK133" s="49">
        <v>15</v>
      </c>
      <c r="GL133" s="49">
        <v>17</v>
      </c>
      <c r="GM133" s="269">
        <v>40</v>
      </c>
      <c r="GN133" s="269">
        <v>70</v>
      </c>
      <c r="GO133" s="269">
        <v>72</v>
      </c>
      <c r="GP133" s="269">
        <v>122</v>
      </c>
      <c r="GQ133" s="303">
        <v>107</v>
      </c>
    </row>
    <row r="134" spans="1:199" ht="15.75">
      <c r="A134" s="106" t="s">
        <v>2722</v>
      </c>
      <c r="B134" s="3"/>
      <c r="C134" s="248"/>
      <c r="D134" s="56">
        <f t="shared" si="4"/>
        <v>11018</v>
      </c>
      <c r="E134" s="269">
        <v>76</v>
      </c>
      <c r="F134" s="269">
        <v>103</v>
      </c>
      <c r="G134" s="269">
        <v>127</v>
      </c>
      <c r="H134" s="269">
        <v>55</v>
      </c>
      <c r="I134" s="269">
        <v>124</v>
      </c>
      <c r="J134" s="269">
        <v>119</v>
      </c>
      <c r="K134" s="269">
        <v>70</v>
      </c>
      <c r="L134" s="269">
        <v>0</v>
      </c>
      <c r="M134" s="269">
        <v>0</v>
      </c>
      <c r="N134" s="269">
        <v>108</v>
      </c>
      <c r="O134" s="269">
        <v>130</v>
      </c>
      <c r="P134" s="269">
        <v>60</v>
      </c>
      <c r="Q134" s="269">
        <v>0</v>
      </c>
      <c r="R134" s="269">
        <v>122</v>
      </c>
      <c r="S134" s="49">
        <v>11</v>
      </c>
      <c r="T134" s="269">
        <v>0</v>
      </c>
      <c r="U134" s="269">
        <v>75</v>
      </c>
      <c r="V134" s="269">
        <v>131</v>
      </c>
      <c r="W134" s="269">
        <v>0</v>
      </c>
      <c r="X134" s="269">
        <v>59</v>
      </c>
      <c r="Y134" s="269">
        <v>0</v>
      </c>
      <c r="Z134" s="269">
        <v>116</v>
      </c>
      <c r="AA134" s="49">
        <v>31</v>
      </c>
      <c r="AB134" s="269">
        <v>0</v>
      </c>
      <c r="AC134" s="269">
        <v>61</v>
      </c>
      <c r="AD134" s="269">
        <v>60</v>
      </c>
      <c r="AE134" s="49">
        <v>0</v>
      </c>
      <c r="AF134" s="269">
        <v>108</v>
      </c>
      <c r="AG134" s="269">
        <v>83</v>
      </c>
      <c r="AH134" s="269">
        <v>102</v>
      </c>
      <c r="AI134" s="269">
        <v>136</v>
      </c>
      <c r="AJ134" s="49">
        <v>0</v>
      </c>
      <c r="AK134" s="49">
        <v>0</v>
      </c>
      <c r="AL134" s="269">
        <v>136</v>
      </c>
      <c r="AM134" s="269">
        <v>82</v>
      </c>
      <c r="AN134" s="269">
        <v>0</v>
      </c>
      <c r="AO134" s="269">
        <v>133</v>
      </c>
      <c r="AP134" s="269">
        <v>128</v>
      </c>
      <c r="AQ134" s="269">
        <v>128</v>
      </c>
      <c r="AR134" s="49">
        <v>15</v>
      </c>
      <c r="AS134" s="269">
        <v>29</v>
      </c>
      <c r="AT134" s="269">
        <v>109</v>
      </c>
      <c r="AU134" s="269">
        <v>69</v>
      </c>
      <c r="AV134" s="269">
        <v>51</v>
      </c>
      <c r="AW134" s="269">
        <v>0</v>
      </c>
      <c r="AX134" s="269">
        <v>0</v>
      </c>
      <c r="AY134" s="269">
        <v>0</v>
      </c>
      <c r="AZ134" s="49">
        <v>19</v>
      </c>
      <c r="BA134" s="269">
        <v>0</v>
      </c>
      <c r="BB134" s="269">
        <v>100</v>
      </c>
      <c r="BC134" s="269">
        <v>104</v>
      </c>
      <c r="BD134" s="269">
        <v>135</v>
      </c>
      <c r="BE134" s="49">
        <v>16</v>
      </c>
      <c r="BF134" s="269">
        <v>131</v>
      </c>
      <c r="BG134" s="269">
        <v>30</v>
      </c>
      <c r="BH134" s="269">
        <v>0</v>
      </c>
      <c r="BI134" s="269">
        <v>0</v>
      </c>
      <c r="BJ134" s="269">
        <v>86</v>
      </c>
      <c r="BK134" s="269">
        <v>62</v>
      </c>
      <c r="BL134" s="269">
        <v>122</v>
      </c>
      <c r="BM134" s="269">
        <v>60</v>
      </c>
      <c r="BN134" s="269">
        <v>42</v>
      </c>
      <c r="BO134" s="269">
        <v>123</v>
      </c>
      <c r="BP134" s="269">
        <v>0</v>
      </c>
      <c r="BQ134" s="269">
        <v>0</v>
      </c>
      <c r="BR134" s="269">
        <v>110</v>
      </c>
      <c r="BS134" s="49">
        <v>11</v>
      </c>
      <c r="BT134" s="269">
        <v>28</v>
      </c>
      <c r="BU134" s="269">
        <v>85</v>
      </c>
      <c r="BV134" s="269">
        <v>0</v>
      </c>
      <c r="BW134" s="269">
        <v>20</v>
      </c>
      <c r="BX134" s="49">
        <v>0</v>
      </c>
      <c r="BY134" s="269">
        <v>0</v>
      </c>
      <c r="BZ134" s="269">
        <v>0</v>
      </c>
      <c r="CA134" s="269">
        <v>45</v>
      </c>
      <c r="CB134" s="269">
        <v>59</v>
      </c>
      <c r="CC134" s="269">
        <v>0</v>
      </c>
      <c r="CD134" s="269">
        <v>0</v>
      </c>
      <c r="CE134" s="269">
        <v>0</v>
      </c>
      <c r="CF134" s="269">
        <v>67</v>
      </c>
      <c r="CG134" s="269">
        <v>128</v>
      </c>
      <c r="CH134" s="269">
        <v>135</v>
      </c>
      <c r="CI134" s="269">
        <v>30</v>
      </c>
      <c r="CJ134" s="269">
        <v>78</v>
      </c>
      <c r="CK134" s="49">
        <v>3</v>
      </c>
      <c r="CL134" s="269">
        <v>128</v>
      </c>
      <c r="CM134" s="269">
        <v>123</v>
      </c>
      <c r="CN134" s="269">
        <v>0</v>
      </c>
      <c r="CO134" s="269">
        <v>98</v>
      </c>
      <c r="CP134" s="269">
        <v>134</v>
      </c>
      <c r="CQ134" s="269">
        <v>44</v>
      </c>
      <c r="CR134" s="269">
        <v>118</v>
      </c>
      <c r="CS134" s="269">
        <v>127</v>
      </c>
      <c r="CT134" s="269">
        <v>0</v>
      </c>
      <c r="CU134" s="269">
        <v>0</v>
      </c>
      <c r="CV134" s="269">
        <v>0</v>
      </c>
      <c r="CW134" s="269">
        <v>0</v>
      </c>
      <c r="CX134" s="269">
        <v>56</v>
      </c>
      <c r="CY134" s="49">
        <v>18</v>
      </c>
      <c r="CZ134" s="269">
        <v>36</v>
      </c>
      <c r="DA134" s="269">
        <v>103</v>
      </c>
      <c r="DB134" s="269">
        <v>119</v>
      </c>
      <c r="DC134" s="269">
        <v>119</v>
      </c>
      <c r="DD134" s="269">
        <v>133</v>
      </c>
      <c r="DE134" s="269">
        <v>22</v>
      </c>
      <c r="DF134" s="49">
        <v>89</v>
      </c>
      <c r="DG134" s="269">
        <v>132</v>
      </c>
      <c r="DH134" s="49">
        <v>16</v>
      </c>
      <c r="DI134" s="269">
        <v>83</v>
      </c>
      <c r="DJ134" s="269">
        <v>60</v>
      </c>
      <c r="DK134" s="269">
        <v>72</v>
      </c>
      <c r="DL134" s="49">
        <v>0</v>
      </c>
      <c r="DM134" s="269">
        <v>132</v>
      </c>
      <c r="DN134" s="269">
        <v>35</v>
      </c>
      <c r="DO134" s="269">
        <v>0</v>
      </c>
      <c r="DP134" s="49">
        <v>0</v>
      </c>
      <c r="DQ134" s="269">
        <v>33</v>
      </c>
      <c r="DR134" s="49">
        <v>0</v>
      </c>
      <c r="DS134" s="49">
        <v>0</v>
      </c>
      <c r="DT134" s="269">
        <v>0</v>
      </c>
      <c r="DU134" s="49">
        <v>0</v>
      </c>
      <c r="DV134" s="269">
        <v>0</v>
      </c>
      <c r="DW134" s="303">
        <v>99</v>
      </c>
      <c r="DX134" s="269">
        <v>99</v>
      </c>
      <c r="DY134" s="49">
        <v>0</v>
      </c>
      <c r="DZ134" s="49">
        <v>89</v>
      </c>
      <c r="EA134" s="269">
        <v>55</v>
      </c>
      <c r="EB134" s="269">
        <v>45</v>
      </c>
      <c r="EC134" s="269">
        <v>0</v>
      </c>
      <c r="ED134" s="269">
        <v>125</v>
      </c>
      <c r="EE134" s="269">
        <v>29</v>
      </c>
      <c r="EF134" s="269">
        <v>0</v>
      </c>
      <c r="EG134" s="269">
        <v>81</v>
      </c>
      <c r="EH134" s="269">
        <v>116</v>
      </c>
      <c r="EI134" s="49">
        <v>0</v>
      </c>
      <c r="EJ134" s="49">
        <v>0</v>
      </c>
      <c r="EK134" s="269">
        <v>104</v>
      </c>
      <c r="EL134" s="269">
        <v>0</v>
      </c>
      <c r="EM134" s="269">
        <v>128</v>
      </c>
      <c r="EN134" s="269">
        <v>75</v>
      </c>
      <c r="EO134" s="269">
        <v>111</v>
      </c>
      <c r="EP134" s="269">
        <v>0</v>
      </c>
      <c r="EQ134" s="49">
        <v>0</v>
      </c>
      <c r="ER134" s="269">
        <v>115</v>
      </c>
      <c r="ES134" s="269">
        <v>85</v>
      </c>
      <c r="ET134" s="269">
        <v>64</v>
      </c>
      <c r="EU134" s="269">
        <v>60</v>
      </c>
      <c r="EV134" s="269">
        <v>0</v>
      </c>
      <c r="EW134" s="269">
        <v>0</v>
      </c>
      <c r="EX134" s="49">
        <v>0</v>
      </c>
      <c r="EY134" s="269">
        <v>37</v>
      </c>
      <c r="EZ134" s="269">
        <v>118</v>
      </c>
      <c r="FA134" s="269">
        <v>133</v>
      </c>
      <c r="FB134" s="269">
        <v>0</v>
      </c>
      <c r="FC134" s="269">
        <v>60</v>
      </c>
      <c r="FD134" s="269">
        <v>70</v>
      </c>
      <c r="FE134" s="269">
        <v>118</v>
      </c>
      <c r="FF134" s="269">
        <v>104</v>
      </c>
      <c r="FG134" s="269">
        <v>104</v>
      </c>
      <c r="FH134" s="269">
        <v>134</v>
      </c>
      <c r="FI134" s="269">
        <v>0</v>
      </c>
      <c r="FJ134" s="269">
        <v>123</v>
      </c>
      <c r="FK134" s="269">
        <v>49</v>
      </c>
      <c r="FL134" s="269">
        <v>132</v>
      </c>
      <c r="FM134" s="269">
        <v>0</v>
      </c>
      <c r="FN134" s="269">
        <v>136</v>
      </c>
      <c r="FO134" s="269">
        <v>100</v>
      </c>
      <c r="FP134" s="49">
        <v>6</v>
      </c>
      <c r="FQ134" s="269">
        <v>131</v>
      </c>
      <c r="FR134" s="269">
        <v>50</v>
      </c>
      <c r="FS134" s="49">
        <v>0</v>
      </c>
      <c r="FT134" s="49">
        <v>11</v>
      </c>
      <c r="FU134" s="269">
        <v>103</v>
      </c>
      <c r="FV134" s="269">
        <v>109</v>
      </c>
      <c r="FW134" s="269">
        <v>0</v>
      </c>
      <c r="FX134" s="269">
        <v>130</v>
      </c>
      <c r="FY134" s="269">
        <v>79</v>
      </c>
      <c r="FZ134" s="269">
        <v>60</v>
      </c>
      <c r="GA134" s="269">
        <v>0</v>
      </c>
      <c r="GB134" s="269">
        <v>0</v>
      </c>
      <c r="GC134" s="49">
        <v>0</v>
      </c>
      <c r="GD134" s="269">
        <v>80</v>
      </c>
      <c r="GE134" s="49">
        <v>11</v>
      </c>
      <c r="GF134" s="269">
        <v>0</v>
      </c>
      <c r="GG134" s="269">
        <v>49</v>
      </c>
      <c r="GH134" s="269">
        <v>48</v>
      </c>
      <c r="GI134" s="49">
        <v>0</v>
      </c>
      <c r="GJ134" s="269">
        <v>71</v>
      </c>
      <c r="GK134" s="269">
        <v>85</v>
      </c>
      <c r="GL134" s="269">
        <v>91</v>
      </c>
      <c r="GM134" s="49">
        <v>5</v>
      </c>
      <c r="GN134" s="269">
        <v>57</v>
      </c>
      <c r="GO134" s="49">
        <v>13</v>
      </c>
      <c r="GP134" s="269">
        <v>79</v>
      </c>
      <c r="GQ134" s="303">
        <v>46</v>
      </c>
    </row>
    <row r="135" spans="1:199" ht="15.75">
      <c r="A135" s="106" t="s">
        <v>2720</v>
      </c>
      <c r="B135" s="3"/>
      <c r="C135" s="247"/>
      <c r="D135" s="56">
        <f t="shared" si="4"/>
        <v>11128</v>
      </c>
      <c r="E135" s="269">
        <v>128</v>
      </c>
      <c r="F135" s="269">
        <v>93</v>
      </c>
      <c r="G135" s="269">
        <v>31</v>
      </c>
      <c r="H135" s="269">
        <v>112</v>
      </c>
      <c r="I135" s="269">
        <v>122</v>
      </c>
      <c r="J135" s="269">
        <v>74</v>
      </c>
      <c r="K135" s="269">
        <v>92</v>
      </c>
      <c r="L135" s="269">
        <v>0</v>
      </c>
      <c r="M135" s="269">
        <v>125</v>
      </c>
      <c r="N135" s="269">
        <v>74</v>
      </c>
      <c r="O135" s="269">
        <v>73</v>
      </c>
      <c r="P135" s="269">
        <v>72</v>
      </c>
      <c r="Q135" s="269">
        <v>0</v>
      </c>
      <c r="R135" s="269">
        <v>26</v>
      </c>
      <c r="S135" s="269">
        <v>124</v>
      </c>
      <c r="T135" s="269">
        <v>0</v>
      </c>
      <c r="U135" s="49">
        <v>87</v>
      </c>
      <c r="V135" s="269">
        <v>35</v>
      </c>
      <c r="W135" s="269">
        <v>76</v>
      </c>
      <c r="X135" s="269">
        <v>102</v>
      </c>
      <c r="Y135" s="269">
        <v>0</v>
      </c>
      <c r="Z135" s="269">
        <v>59</v>
      </c>
      <c r="AA135" s="269">
        <v>133</v>
      </c>
      <c r="AB135" s="269">
        <v>70</v>
      </c>
      <c r="AC135" s="269">
        <v>78</v>
      </c>
      <c r="AD135" s="269">
        <v>129</v>
      </c>
      <c r="AE135" s="269">
        <v>126</v>
      </c>
      <c r="AF135" s="269">
        <v>122</v>
      </c>
      <c r="AG135" s="269">
        <v>118</v>
      </c>
      <c r="AH135" s="269">
        <v>84</v>
      </c>
      <c r="AI135" s="269">
        <v>103</v>
      </c>
      <c r="AJ135" s="49">
        <v>0</v>
      </c>
      <c r="AK135" s="49">
        <v>0</v>
      </c>
      <c r="AL135" s="269">
        <v>62</v>
      </c>
      <c r="AM135" s="269">
        <v>76</v>
      </c>
      <c r="AN135" s="269">
        <v>77</v>
      </c>
      <c r="AO135" s="269">
        <v>0</v>
      </c>
      <c r="AP135" s="269">
        <v>0</v>
      </c>
      <c r="AQ135" s="269">
        <v>52</v>
      </c>
      <c r="AR135" s="269">
        <v>73</v>
      </c>
      <c r="AS135" s="269">
        <v>82</v>
      </c>
      <c r="AT135" s="269">
        <v>59</v>
      </c>
      <c r="AU135" s="269">
        <v>106</v>
      </c>
      <c r="AV135" s="49">
        <v>0</v>
      </c>
      <c r="AW135" s="269">
        <v>0</v>
      </c>
      <c r="AX135" s="269">
        <v>0</v>
      </c>
      <c r="AY135" s="269">
        <v>0</v>
      </c>
      <c r="AZ135" s="269">
        <v>65</v>
      </c>
      <c r="BA135" s="269">
        <v>0</v>
      </c>
      <c r="BB135" s="49">
        <v>0</v>
      </c>
      <c r="BC135" s="269">
        <v>0</v>
      </c>
      <c r="BD135" s="269">
        <v>52</v>
      </c>
      <c r="BE135" s="269">
        <v>40</v>
      </c>
      <c r="BF135" s="269">
        <v>73</v>
      </c>
      <c r="BG135" s="269">
        <v>126</v>
      </c>
      <c r="BH135" s="269">
        <v>0</v>
      </c>
      <c r="BI135" s="269">
        <v>109</v>
      </c>
      <c r="BJ135" s="269">
        <v>0</v>
      </c>
      <c r="BK135" s="269">
        <v>107</v>
      </c>
      <c r="BL135" s="49">
        <v>0</v>
      </c>
      <c r="BM135" s="269">
        <v>43</v>
      </c>
      <c r="BN135" s="269">
        <v>35</v>
      </c>
      <c r="BO135" s="269">
        <v>71</v>
      </c>
      <c r="BP135" s="269">
        <v>0</v>
      </c>
      <c r="BQ135" s="269">
        <v>0</v>
      </c>
      <c r="BR135" s="49">
        <v>0</v>
      </c>
      <c r="BS135" s="269">
        <v>120</v>
      </c>
      <c r="BT135" s="269">
        <v>57</v>
      </c>
      <c r="BU135" s="269">
        <v>76</v>
      </c>
      <c r="BV135" s="269">
        <v>0</v>
      </c>
      <c r="BW135" s="269">
        <v>105</v>
      </c>
      <c r="BX135" s="49">
        <v>0</v>
      </c>
      <c r="BY135" s="269">
        <v>0</v>
      </c>
      <c r="BZ135" s="269">
        <v>0</v>
      </c>
      <c r="CA135" s="269">
        <v>94</v>
      </c>
      <c r="CB135" s="269">
        <v>33</v>
      </c>
      <c r="CC135" s="269">
        <v>0</v>
      </c>
      <c r="CD135" s="269">
        <v>0</v>
      </c>
      <c r="CE135" s="269">
        <v>0</v>
      </c>
      <c r="CF135" s="269">
        <v>123</v>
      </c>
      <c r="CG135" s="269">
        <v>91</v>
      </c>
      <c r="CH135" s="269">
        <v>0</v>
      </c>
      <c r="CI135" s="269">
        <v>99</v>
      </c>
      <c r="CJ135" s="49">
        <v>0</v>
      </c>
      <c r="CK135" s="269">
        <v>125</v>
      </c>
      <c r="CL135" s="269">
        <v>0</v>
      </c>
      <c r="CM135" s="269">
        <v>0</v>
      </c>
      <c r="CN135" s="269">
        <v>54</v>
      </c>
      <c r="CO135" s="269">
        <v>0</v>
      </c>
      <c r="CP135" s="269">
        <v>68</v>
      </c>
      <c r="CQ135" s="269">
        <v>0</v>
      </c>
      <c r="CR135" s="269">
        <v>68</v>
      </c>
      <c r="CS135" s="269">
        <v>73</v>
      </c>
      <c r="CT135" s="269">
        <v>0</v>
      </c>
      <c r="CU135" s="269">
        <v>0</v>
      </c>
      <c r="CV135" s="269">
        <v>0</v>
      </c>
      <c r="CW135" s="269">
        <v>0</v>
      </c>
      <c r="CX135" s="269">
        <v>63</v>
      </c>
      <c r="CY135" s="269">
        <v>91</v>
      </c>
      <c r="CZ135" s="269">
        <v>115</v>
      </c>
      <c r="DA135" s="269">
        <v>57</v>
      </c>
      <c r="DB135" s="269">
        <v>35</v>
      </c>
      <c r="DC135" s="269">
        <v>78</v>
      </c>
      <c r="DD135" s="269">
        <v>47</v>
      </c>
      <c r="DE135" s="269">
        <v>98</v>
      </c>
      <c r="DF135" s="269">
        <v>54</v>
      </c>
      <c r="DG135" s="269">
        <v>66</v>
      </c>
      <c r="DH135" s="269">
        <v>101</v>
      </c>
      <c r="DI135" s="269">
        <v>83</v>
      </c>
      <c r="DJ135" s="269">
        <v>92</v>
      </c>
      <c r="DK135" s="269">
        <v>100</v>
      </c>
      <c r="DL135" s="49">
        <v>0</v>
      </c>
      <c r="DM135" s="49">
        <v>13</v>
      </c>
      <c r="DN135" s="269">
        <v>105</v>
      </c>
      <c r="DO135" s="269">
        <v>104</v>
      </c>
      <c r="DP135" s="49">
        <v>0</v>
      </c>
      <c r="DQ135" s="49">
        <v>90</v>
      </c>
      <c r="DR135" s="49">
        <v>0</v>
      </c>
      <c r="DS135" s="49">
        <v>0</v>
      </c>
      <c r="DT135" s="269">
        <v>93</v>
      </c>
      <c r="DU135" s="269">
        <v>112</v>
      </c>
      <c r="DV135" s="269">
        <v>96</v>
      </c>
      <c r="DW135" s="303">
        <v>74</v>
      </c>
      <c r="DX135" s="269">
        <v>134</v>
      </c>
      <c r="DY135" s="269">
        <v>110</v>
      </c>
      <c r="DZ135" s="269">
        <v>110</v>
      </c>
      <c r="EA135" s="269">
        <v>87</v>
      </c>
      <c r="EB135" s="269">
        <v>129</v>
      </c>
      <c r="EC135" s="269">
        <v>0</v>
      </c>
      <c r="ED135" s="269">
        <v>129</v>
      </c>
      <c r="EE135" s="269">
        <v>68</v>
      </c>
      <c r="EF135" s="269">
        <v>0</v>
      </c>
      <c r="EG135" s="269">
        <v>50</v>
      </c>
      <c r="EH135" s="269">
        <v>102</v>
      </c>
      <c r="EI135" s="49">
        <v>0</v>
      </c>
      <c r="EJ135" s="269">
        <v>135</v>
      </c>
      <c r="EK135" s="269">
        <v>61</v>
      </c>
      <c r="EL135" s="269">
        <v>0</v>
      </c>
      <c r="EM135" s="269">
        <v>44</v>
      </c>
      <c r="EN135" s="269">
        <v>65</v>
      </c>
      <c r="EO135" s="269">
        <v>0</v>
      </c>
      <c r="EP135" s="269">
        <v>105</v>
      </c>
      <c r="EQ135" s="49">
        <v>0</v>
      </c>
      <c r="ER135" s="269">
        <v>44</v>
      </c>
      <c r="ES135" s="269">
        <v>130</v>
      </c>
      <c r="ET135" s="269">
        <v>64</v>
      </c>
      <c r="EU135" s="269">
        <v>83</v>
      </c>
      <c r="EV135" s="269">
        <v>0</v>
      </c>
      <c r="EW135" s="269">
        <v>0</v>
      </c>
      <c r="EX135" s="269">
        <v>90</v>
      </c>
      <c r="EY135" s="269">
        <v>100</v>
      </c>
      <c r="EZ135" s="269">
        <v>0</v>
      </c>
      <c r="FA135" s="269">
        <v>34</v>
      </c>
      <c r="FB135" s="269">
        <v>96</v>
      </c>
      <c r="FC135" s="49">
        <v>20</v>
      </c>
      <c r="FD135" s="269">
        <v>42</v>
      </c>
      <c r="FE135" s="269">
        <v>60</v>
      </c>
      <c r="FF135" s="269">
        <v>93</v>
      </c>
      <c r="FG135" s="269">
        <v>0</v>
      </c>
      <c r="FH135" s="269">
        <v>68</v>
      </c>
      <c r="FI135" s="269">
        <v>0</v>
      </c>
      <c r="FJ135" s="269">
        <v>32</v>
      </c>
      <c r="FK135" s="269">
        <v>82</v>
      </c>
      <c r="FL135" s="269">
        <v>45</v>
      </c>
      <c r="FM135" s="269">
        <v>0</v>
      </c>
      <c r="FN135" s="269">
        <v>62</v>
      </c>
      <c r="FO135" s="269">
        <v>62</v>
      </c>
      <c r="FP135" s="269">
        <v>65</v>
      </c>
      <c r="FQ135" s="269">
        <v>63</v>
      </c>
      <c r="FR135" s="269">
        <v>124</v>
      </c>
      <c r="FS135" s="269">
        <v>0</v>
      </c>
      <c r="FT135" s="269">
        <v>101</v>
      </c>
      <c r="FU135" s="269">
        <v>53</v>
      </c>
      <c r="FV135" s="269">
        <v>82</v>
      </c>
      <c r="FW135" s="269">
        <v>65</v>
      </c>
      <c r="FX135" s="269">
        <v>118</v>
      </c>
      <c r="FY135" s="269">
        <v>101</v>
      </c>
      <c r="FZ135" s="269">
        <v>76</v>
      </c>
      <c r="GA135" s="269">
        <v>0</v>
      </c>
      <c r="GB135" s="269">
        <v>0</v>
      </c>
      <c r="GC135" s="269">
        <v>0</v>
      </c>
      <c r="GD135" s="269">
        <v>107</v>
      </c>
      <c r="GE135" s="269">
        <v>115</v>
      </c>
      <c r="GF135" s="269">
        <v>0</v>
      </c>
      <c r="GG135" s="269">
        <v>109</v>
      </c>
      <c r="GH135" s="49">
        <v>0</v>
      </c>
      <c r="GI135" s="269">
        <v>108</v>
      </c>
      <c r="GJ135" s="269">
        <v>0</v>
      </c>
      <c r="GK135" s="269">
        <v>124</v>
      </c>
      <c r="GL135" s="269">
        <v>69</v>
      </c>
      <c r="GM135" s="269">
        <v>32</v>
      </c>
      <c r="GN135" s="49">
        <v>86</v>
      </c>
      <c r="GO135" s="269">
        <v>78</v>
      </c>
      <c r="GP135" s="269">
        <v>92</v>
      </c>
      <c r="GQ135" s="303">
        <v>95</v>
      </c>
    </row>
    <row r="136" spans="1:199" ht="15.75">
      <c r="A136" s="106" t="s">
        <v>2701</v>
      </c>
      <c r="B136" s="61"/>
      <c r="C136" s="247"/>
      <c r="D136" s="56">
        <f t="shared" si="4"/>
        <v>12092</v>
      </c>
      <c r="E136" s="269">
        <v>0</v>
      </c>
      <c r="F136" s="269">
        <v>40</v>
      </c>
      <c r="G136" s="269">
        <v>27</v>
      </c>
      <c r="H136" s="269">
        <v>46</v>
      </c>
      <c r="I136" s="269">
        <v>0</v>
      </c>
      <c r="J136" s="269">
        <v>29</v>
      </c>
      <c r="K136" s="269">
        <v>0</v>
      </c>
      <c r="L136" s="269">
        <v>0</v>
      </c>
      <c r="M136" s="269">
        <v>100</v>
      </c>
      <c r="N136" s="269">
        <v>0</v>
      </c>
      <c r="O136" s="269">
        <v>106</v>
      </c>
      <c r="P136" s="269">
        <v>26</v>
      </c>
      <c r="Q136" s="269">
        <v>0</v>
      </c>
      <c r="R136" s="269">
        <v>94</v>
      </c>
      <c r="S136" s="269">
        <v>31</v>
      </c>
      <c r="T136" s="269">
        <v>0</v>
      </c>
      <c r="U136" s="269">
        <v>56</v>
      </c>
      <c r="V136" s="49">
        <v>0</v>
      </c>
      <c r="W136" s="269">
        <v>92</v>
      </c>
      <c r="X136" s="269">
        <v>99</v>
      </c>
      <c r="Y136" s="269">
        <v>0</v>
      </c>
      <c r="Z136" s="269">
        <v>92</v>
      </c>
      <c r="AA136" s="269">
        <v>105</v>
      </c>
      <c r="AB136" s="269">
        <v>48</v>
      </c>
      <c r="AC136" s="269">
        <v>110</v>
      </c>
      <c r="AD136" s="269">
        <v>24</v>
      </c>
      <c r="AE136" s="269">
        <v>67</v>
      </c>
      <c r="AF136" s="269">
        <v>111</v>
      </c>
      <c r="AG136" s="269">
        <v>75</v>
      </c>
      <c r="AH136" s="269">
        <v>39</v>
      </c>
      <c r="AI136" s="269">
        <v>117</v>
      </c>
      <c r="AJ136" s="49">
        <v>0</v>
      </c>
      <c r="AK136" s="269">
        <v>93</v>
      </c>
      <c r="AL136" s="269">
        <v>105</v>
      </c>
      <c r="AM136" s="269">
        <v>117</v>
      </c>
      <c r="AN136" s="269">
        <v>0</v>
      </c>
      <c r="AO136" s="269">
        <v>0</v>
      </c>
      <c r="AP136" s="269">
        <v>0</v>
      </c>
      <c r="AQ136" s="269">
        <v>119</v>
      </c>
      <c r="AR136" s="269">
        <v>109</v>
      </c>
      <c r="AS136" s="269">
        <v>49</v>
      </c>
      <c r="AT136" s="269">
        <v>105</v>
      </c>
      <c r="AU136" s="269">
        <v>101</v>
      </c>
      <c r="AV136" s="269">
        <v>40</v>
      </c>
      <c r="AW136" s="269">
        <v>0</v>
      </c>
      <c r="AX136" s="269">
        <v>112</v>
      </c>
      <c r="AY136" s="269">
        <v>0</v>
      </c>
      <c r="AZ136" s="269">
        <v>59</v>
      </c>
      <c r="BA136" s="269">
        <v>0</v>
      </c>
      <c r="BB136" s="269">
        <v>47</v>
      </c>
      <c r="BC136" s="269">
        <v>0</v>
      </c>
      <c r="BD136" s="269">
        <v>65</v>
      </c>
      <c r="BE136" s="269">
        <v>45</v>
      </c>
      <c r="BF136" s="269">
        <v>81</v>
      </c>
      <c r="BG136" s="269">
        <v>21</v>
      </c>
      <c r="BH136" s="269">
        <v>114</v>
      </c>
      <c r="BI136" s="269">
        <v>0</v>
      </c>
      <c r="BJ136" s="269">
        <v>0</v>
      </c>
      <c r="BK136" s="269">
        <v>130</v>
      </c>
      <c r="BL136" s="49">
        <v>0</v>
      </c>
      <c r="BM136" s="269">
        <v>68</v>
      </c>
      <c r="BN136" s="269">
        <v>37</v>
      </c>
      <c r="BO136" s="269">
        <v>92</v>
      </c>
      <c r="BP136" s="269">
        <v>0</v>
      </c>
      <c r="BQ136" s="269">
        <v>0</v>
      </c>
      <c r="BR136" s="269">
        <v>84</v>
      </c>
      <c r="BS136" s="269">
        <v>97</v>
      </c>
      <c r="BT136" s="269">
        <v>53</v>
      </c>
      <c r="BU136" s="269">
        <v>0</v>
      </c>
      <c r="BV136" s="269">
        <v>0</v>
      </c>
      <c r="BW136" s="269">
        <v>114</v>
      </c>
      <c r="BX136" s="269">
        <v>84</v>
      </c>
      <c r="BY136" s="269">
        <v>53</v>
      </c>
      <c r="BZ136" s="269">
        <v>0</v>
      </c>
      <c r="CA136" s="269">
        <v>123</v>
      </c>
      <c r="CB136" s="269">
        <v>93</v>
      </c>
      <c r="CC136" s="269">
        <v>114</v>
      </c>
      <c r="CD136" s="269">
        <v>0</v>
      </c>
      <c r="CE136" s="269">
        <v>0</v>
      </c>
      <c r="CF136" s="269">
        <v>133</v>
      </c>
      <c r="CG136" s="269">
        <v>136</v>
      </c>
      <c r="CH136" s="269">
        <v>102</v>
      </c>
      <c r="CI136" s="269">
        <v>93</v>
      </c>
      <c r="CJ136" s="269">
        <v>58</v>
      </c>
      <c r="CK136" s="269">
        <v>85</v>
      </c>
      <c r="CL136" s="269">
        <v>0</v>
      </c>
      <c r="CM136" s="269">
        <v>76</v>
      </c>
      <c r="CN136" s="269">
        <v>0</v>
      </c>
      <c r="CO136" s="269">
        <v>0</v>
      </c>
      <c r="CP136" s="269">
        <v>34</v>
      </c>
      <c r="CQ136" s="269">
        <v>0</v>
      </c>
      <c r="CR136" s="269">
        <v>64</v>
      </c>
      <c r="CS136" s="49">
        <v>0</v>
      </c>
      <c r="CT136" s="269">
        <v>0</v>
      </c>
      <c r="CU136" s="269">
        <v>0</v>
      </c>
      <c r="CV136" s="269">
        <v>0</v>
      </c>
      <c r="CW136" s="269">
        <v>0</v>
      </c>
      <c r="CX136" s="49">
        <v>0</v>
      </c>
      <c r="CY136" s="269">
        <v>47</v>
      </c>
      <c r="CZ136" s="269">
        <v>55</v>
      </c>
      <c r="DA136" s="269">
        <v>107</v>
      </c>
      <c r="DB136" s="269">
        <v>115</v>
      </c>
      <c r="DC136" s="269">
        <v>46</v>
      </c>
      <c r="DD136" s="269">
        <v>106</v>
      </c>
      <c r="DE136" s="269">
        <v>75</v>
      </c>
      <c r="DF136" s="269">
        <v>111</v>
      </c>
      <c r="DG136" s="269">
        <v>113</v>
      </c>
      <c r="DH136" s="269">
        <v>133</v>
      </c>
      <c r="DI136" s="269">
        <v>136</v>
      </c>
      <c r="DJ136" s="269">
        <v>79</v>
      </c>
      <c r="DK136" s="269">
        <v>106</v>
      </c>
      <c r="DL136" s="269">
        <v>89</v>
      </c>
      <c r="DM136" s="49">
        <v>15</v>
      </c>
      <c r="DN136" s="269">
        <v>22</v>
      </c>
      <c r="DO136" s="269">
        <v>0</v>
      </c>
      <c r="DP136" s="49">
        <v>0</v>
      </c>
      <c r="DQ136" s="269">
        <v>133</v>
      </c>
      <c r="DR136" s="49">
        <v>0</v>
      </c>
      <c r="DS136" s="49">
        <v>0</v>
      </c>
      <c r="DT136" s="269">
        <v>136</v>
      </c>
      <c r="DU136" s="49">
        <v>88</v>
      </c>
      <c r="DV136" s="269">
        <v>0</v>
      </c>
      <c r="DW136" s="303">
        <v>127</v>
      </c>
      <c r="DX136" s="269">
        <v>94</v>
      </c>
      <c r="DY136" s="269">
        <v>100</v>
      </c>
      <c r="DZ136" s="269">
        <v>111</v>
      </c>
      <c r="EA136" s="269">
        <v>127</v>
      </c>
      <c r="EB136" s="49">
        <v>87</v>
      </c>
      <c r="EC136" s="269">
        <v>126</v>
      </c>
      <c r="ED136" s="269">
        <v>113</v>
      </c>
      <c r="EE136" s="269">
        <v>37</v>
      </c>
      <c r="EF136" s="269">
        <v>0</v>
      </c>
      <c r="EG136" s="269">
        <v>24</v>
      </c>
      <c r="EH136" s="269">
        <v>76</v>
      </c>
      <c r="EI136" s="49">
        <v>0</v>
      </c>
      <c r="EJ136" s="269">
        <v>134</v>
      </c>
      <c r="EK136" s="269">
        <v>125</v>
      </c>
      <c r="EL136" s="269">
        <v>0</v>
      </c>
      <c r="EM136" s="269">
        <v>89</v>
      </c>
      <c r="EN136" s="269">
        <v>129</v>
      </c>
      <c r="EO136" s="269">
        <v>0</v>
      </c>
      <c r="EP136" s="269">
        <v>102</v>
      </c>
      <c r="EQ136" s="269">
        <v>94</v>
      </c>
      <c r="ER136" s="269">
        <v>116</v>
      </c>
      <c r="ES136" s="269">
        <v>107</v>
      </c>
      <c r="ET136" s="269">
        <v>0</v>
      </c>
      <c r="EU136" s="269">
        <v>132</v>
      </c>
      <c r="EV136" s="269">
        <v>0</v>
      </c>
      <c r="EW136" s="269">
        <v>0</v>
      </c>
      <c r="EX136" s="269">
        <v>134</v>
      </c>
      <c r="EY136" s="269">
        <v>101</v>
      </c>
      <c r="EZ136" s="269">
        <v>100</v>
      </c>
      <c r="FA136" s="269">
        <v>86</v>
      </c>
      <c r="FB136" s="269">
        <v>119</v>
      </c>
      <c r="FC136" s="269">
        <v>34</v>
      </c>
      <c r="FD136" s="269">
        <v>58</v>
      </c>
      <c r="FE136" s="269">
        <v>81</v>
      </c>
      <c r="FF136" s="269">
        <v>133</v>
      </c>
      <c r="FG136" s="269">
        <v>109</v>
      </c>
      <c r="FH136" s="269">
        <v>99</v>
      </c>
      <c r="FI136" s="269">
        <v>0</v>
      </c>
      <c r="FJ136" s="269">
        <v>103</v>
      </c>
      <c r="FK136" s="269">
        <v>95</v>
      </c>
      <c r="FL136" s="269">
        <v>0</v>
      </c>
      <c r="FM136" s="269">
        <v>0</v>
      </c>
      <c r="FN136" s="269">
        <v>126</v>
      </c>
      <c r="FO136" s="269">
        <v>107</v>
      </c>
      <c r="FP136" s="269">
        <v>100</v>
      </c>
      <c r="FQ136" s="269">
        <v>98</v>
      </c>
      <c r="FR136" s="269">
        <v>107</v>
      </c>
      <c r="FS136" s="49">
        <v>0</v>
      </c>
      <c r="FT136" s="269">
        <v>75</v>
      </c>
      <c r="FU136" s="269">
        <v>103</v>
      </c>
      <c r="FV136" s="49">
        <v>0</v>
      </c>
      <c r="FW136" s="269">
        <v>0</v>
      </c>
      <c r="FX136" s="269">
        <v>107</v>
      </c>
      <c r="FY136" s="269">
        <v>107</v>
      </c>
      <c r="FZ136" s="269">
        <v>91</v>
      </c>
      <c r="GA136" s="269">
        <v>0</v>
      </c>
      <c r="GB136" s="269">
        <v>0</v>
      </c>
      <c r="GC136" s="269">
        <v>0</v>
      </c>
      <c r="GD136" s="269">
        <v>116</v>
      </c>
      <c r="GE136" s="269">
        <v>124</v>
      </c>
      <c r="GF136" s="269">
        <v>0</v>
      </c>
      <c r="GG136" s="269">
        <v>113</v>
      </c>
      <c r="GH136" s="269">
        <v>43</v>
      </c>
      <c r="GI136" s="269">
        <v>119</v>
      </c>
      <c r="GJ136" s="269">
        <v>78</v>
      </c>
      <c r="GK136" s="269">
        <v>126</v>
      </c>
      <c r="GL136" s="269">
        <v>116</v>
      </c>
      <c r="GM136" s="269">
        <v>49</v>
      </c>
      <c r="GN136" s="269">
        <v>41</v>
      </c>
      <c r="GO136" s="269">
        <v>106</v>
      </c>
      <c r="GP136" s="269">
        <v>133</v>
      </c>
      <c r="GQ136" s="303">
        <v>54</v>
      </c>
    </row>
    <row r="137" spans="1:199" ht="15.75">
      <c r="A137" s="106" t="s">
        <v>658</v>
      </c>
      <c r="B137" s="3"/>
      <c r="C137" s="248"/>
      <c r="D137" s="56">
        <f t="shared" si="4"/>
        <v>9446</v>
      </c>
      <c r="E137" s="269">
        <v>123</v>
      </c>
      <c r="F137" s="269">
        <v>109</v>
      </c>
      <c r="G137" s="269">
        <v>125</v>
      </c>
      <c r="H137" s="269">
        <v>125</v>
      </c>
      <c r="I137" s="269">
        <v>0</v>
      </c>
      <c r="J137" s="269">
        <v>64</v>
      </c>
      <c r="K137" s="269">
        <v>108</v>
      </c>
      <c r="L137" s="269">
        <v>0</v>
      </c>
      <c r="M137" s="49">
        <v>86</v>
      </c>
      <c r="N137" s="269">
        <v>0</v>
      </c>
      <c r="O137" s="49">
        <v>0</v>
      </c>
      <c r="P137" s="269">
        <v>51</v>
      </c>
      <c r="Q137" s="269">
        <v>0</v>
      </c>
      <c r="R137" s="49">
        <v>0</v>
      </c>
      <c r="S137" s="269">
        <v>57</v>
      </c>
      <c r="T137" s="269">
        <v>0</v>
      </c>
      <c r="U137" s="269">
        <v>106</v>
      </c>
      <c r="V137" s="49">
        <v>0</v>
      </c>
      <c r="W137" s="269">
        <v>0</v>
      </c>
      <c r="X137" s="269">
        <v>122</v>
      </c>
      <c r="Y137" s="269">
        <v>135</v>
      </c>
      <c r="Z137" s="269">
        <v>0</v>
      </c>
      <c r="AA137" s="269">
        <v>40</v>
      </c>
      <c r="AB137" s="269">
        <v>38</v>
      </c>
      <c r="AC137" s="269">
        <v>54</v>
      </c>
      <c r="AD137" s="269">
        <v>116</v>
      </c>
      <c r="AE137" s="269">
        <v>69</v>
      </c>
      <c r="AF137" s="269">
        <v>61</v>
      </c>
      <c r="AG137" s="269">
        <v>76</v>
      </c>
      <c r="AH137" s="49">
        <v>16</v>
      </c>
      <c r="AI137" s="269">
        <v>84</v>
      </c>
      <c r="AJ137" s="49">
        <v>0</v>
      </c>
      <c r="AK137" s="49">
        <v>0</v>
      </c>
      <c r="AL137" s="269">
        <v>54</v>
      </c>
      <c r="AM137" s="269">
        <v>46</v>
      </c>
      <c r="AN137" s="269">
        <v>39</v>
      </c>
      <c r="AO137" s="269">
        <v>0</v>
      </c>
      <c r="AP137" s="269">
        <v>0</v>
      </c>
      <c r="AQ137" s="269">
        <v>31</v>
      </c>
      <c r="AR137" s="49">
        <v>89</v>
      </c>
      <c r="AS137" s="269">
        <v>78</v>
      </c>
      <c r="AT137" s="269">
        <v>0</v>
      </c>
      <c r="AU137" s="269">
        <v>29</v>
      </c>
      <c r="AV137" s="269">
        <v>123</v>
      </c>
      <c r="AW137" s="269">
        <v>0</v>
      </c>
      <c r="AX137" s="269">
        <v>76</v>
      </c>
      <c r="AY137" s="269">
        <v>0</v>
      </c>
      <c r="AZ137" s="269">
        <v>78</v>
      </c>
      <c r="BA137" s="269">
        <v>0</v>
      </c>
      <c r="BB137" s="269">
        <v>45</v>
      </c>
      <c r="BC137" s="269">
        <v>0</v>
      </c>
      <c r="BD137" s="49">
        <v>86</v>
      </c>
      <c r="BE137" s="269">
        <v>110</v>
      </c>
      <c r="BF137" s="269">
        <v>29</v>
      </c>
      <c r="BG137" s="269">
        <v>76</v>
      </c>
      <c r="BH137" s="269">
        <v>126</v>
      </c>
      <c r="BI137" s="269">
        <v>0</v>
      </c>
      <c r="BJ137" s="269">
        <v>94</v>
      </c>
      <c r="BK137" s="269">
        <v>75</v>
      </c>
      <c r="BL137" s="269">
        <v>119</v>
      </c>
      <c r="BM137" s="269">
        <v>129</v>
      </c>
      <c r="BN137" s="269">
        <v>102</v>
      </c>
      <c r="BO137" s="269">
        <v>28</v>
      </c>
      <c r="BP137" s="269">
        <v>0</v>
      </c>
      <c r="BQ137" s="269">
        <v>0</v>
      </c>
      <c r="BR137" s="269">
        <v>79</v>
      </c>
      <c r="BS137" s="269">
        <v>39</v>
      </c>
      <c r="BT137" s="269">
        <v>91</v>
      </c>
      <c r="BU137" s="269">
        <v>0</v>
      </c>
      <c r="BV137" s="269">
        <v>0</v>
      </c>
      <c r="BW137" s="269">
        <v>52</v>
      </c>
      <c r="BX137" s="269">
        <v>117</v>
      </c>
      <c r="BY137" s="269">
        <v>103</v>
      </c>
      <c r="BZ137" s="269">
        <v>0</v>
      </c>
      <c r="CA137" s="269">
        <v>65</v>
      </c>
      <c r="CB137" s="269">
        <v>64</v>
      </c>
      <c r="CC137" s="269">
        <v>110</v>
      </c>
      <c r="CD137" s="269">
        <v>0</v>
      </c>
      <c r="CE137" s="269">
        <v>0</v>
      </c>
      <c r="CF137" s="269">
        <v>85</v>
      </c>
      <c r="CG137" s="269">
        <v>51</v>
      </c>
      <c r="CH137" s="269">
        <v>0</v>
      </c>
      <c r="CI137" s="269">
        <v>79</v>
      </c>
      <c r="CJ137" s="269">
        <v>0</v>
      </c>
      <c r="CK137" s="269">
        <v>42</v>
      </c>
      <c r="CL137" s="269">
        <v>0</v>
      </c>
      <c r="CM137" s="269">
        <v>0</v>
      </c>
      <c r="CN137" s="269">
        <v>0</v>
      </c>
      <c r="CO137" s="269">
        <v>0</v>
      </c>
      <c r="CP137" s="269">
        <v>0</v>
      </c>
      <c r="CQ137" s="269">
        <v>105</v>
      </c>
      <c r="CR137" s="269">
        <v>21</v>
      </c>
      <c r="CS137" s="49">
        <v>0</v>
      </c>
      <c r="CT137" s="269">
        <v>0</v>
      </c>
      <c r="CU137" s="269">
        <v>0</v>
      </c>
      <c r="CV137" s="269">
        <v>0</v>
      </c>
      <c r="CW137" s="269">
        <v>0</v>
      </c>
      <c r="CX137" s="49">
        <v>0</v>
      </c>
      <c r="CY137" s="269">
        <v>128</v>
      </c>
      <c r="CZ137" s="269">
        <v>24</v>
      </c>
      <c r="DA137" s="269">
        <v>31</v>
      </c>
      <c r="DB137" s="49">
        <v>0</v>
      </c>
      <c r="DC137" s="269">
        <v>59</v>
      </c>
      <c r="DD137" s="269">
        <v>60</v>
      </c>
      <c r="DE137" s="269">
        <v>125</v>
      </c>
      <c r="DF137" s="269">
        <v>97</v>
      </c>
      <c r="DG137" s="269">
        <v>24</v>
      </c>
      <c r="DH137" s="269">
        <v>46</v>
      </c>
      <c r="DI137" s="269">
        <v>113</v>
      </c>
      <c r="DJ137" s="269">
        <v>0</v>
      </c>
      <c r="DK137" s="269">
        <v>46</v>
      </c>
      <c r="DL137" s="269">
        <v>89</v>
      </c>
      <c r="DM137" s="269">
        <v>27</v>
      </c>
      <c r="DN137" s="269">
        <v>23</v>
      </c>
      <c r="DO137" s="269">
        <v>0</v>
      </c>
      <c r="DP137" s="49">
        <v>0</v>
      </c>
      <c r="DQ137" s="269">
        <v>21</v>
      </c>
      <c r="DR137" s="49">
        <v>0</v>
      </c>
      <c r="DS137" s="49">
        <v>0</v>
      </c>
      <c r="DT137" s="269">
        <v>0</v>
      </c>
      <c r="DU137" s="269">
        <v>72</v>
      </c>
      <c r="DV137" s="269">
        <v>113</v>
      </c>
      <c r="DW137" s="303">
        <v>62</v>
      </c>
      <c r="DX137" s="269">
        <v>91</v>
      </c>
      <c r="DY137" s="269">
        <v>0</v>
      </c>
      <c r="DZ137" s="269">
        <v>122</v>
      </c>
      <c r="EA137" s="49">
        <v>0</v>
      </c>
      <c r="EB137" s="269">
        <v>79</v>
      </c>
      <c r="EC137" s="269">
        <v>0</v>
      </c>
      <c r="ED137" s="49">
        <v>0</v>
      </c>
      <c r="EE137" s="269">
        <v>134</v>
      </c>
      <c r="EF137" s="269">
        <v>0</v>
      </c>
      <c r="EG137" s="269">
        <v>62</v>
      </c>
      <c r="EH137" s="269">
        <v>0</v>
      </c>
      <c r="EI137" s="49">
        <v>0</v>
      </c>
      <c r="EJ137" s="269">
        <v>72</v>
      </c>
      <c r="EK137" s="269">
        <v>36</v>
      </c>
      <c r="EL137" s="269">
        <v>135</v>
      </c>
      <c r="EM137" s="269">
        <v>119</v>
      </c>
      <c r="EN137" s="269">
        <v>66</v>
      </c>
      <c r="EO137" s="269">
        <v>0</v>
      </c>
      <c r="EP137" s="269">
        <v>0</v>
      </c>
      <c r="EQ137" s="269">
        <v>95</v>
      </c>
      <c r="ER137" s="269">
        <v>35</v>
      </c>
      <c r="ES137" s="269">
        <v>93</v>
      </c>
      <c r="ET137" s="269">
        <v>98</v>
      </c>
      <c r="EU137" s="269">
        <v>0</v>
      </c>
      <c r="EV137" s="269">
        <v>115</v>
      </c>
      <c r="EW137" s="269">
        <v>0</v>
      </c>
      <c r="EX137" s="269">
        <v>70</v>
      </c>
      <c r="EY137" s="269">
        <v>61</v>
      </c>
      <c r="EZ137" s="269">
        <v>0</v>
      </c>
      <c r="FA137" s="269">
        <v>0</v>
      </c>
      <c r="FB137" s="269">
        <v>0</v>
      </c>
      <c r="FC137" s="269">
        <v>62</v>
      </c>
      <c r="FD137" s="269">
        <v>123</v>
      </c>
      <c r="FE137" s="269">
        <v>75</v>
      </c>
      <c r="FF137" s="269">
        <v>125</v>
      </c>
      <c r="FG137" s="269">
        <v>0</v>
      </c>
      <c r="FH137" s="269">
        <v>82</v>
      </c>
      <c r="FI137" s="269">
        <v>0</v>
      </c>
      <c r="FJ137" s="269">
        <v>105</v>
      </c>
      <c r="FK137" s="269">
        <v>129</v>
      </c>
      <c r="FL137" s="269">
        <v>0</v>
      </c>
      <c r="FM137" s="269">
        <v>0</v>
      </c>
      <c r="FN137" s="49">
        <v>0</v>
      </c>
      <c r="FO137" s="269">
        <v>67</v>
      </c>
      <c r="FP137" s="269">
        <v>75</v>
      </c>
      <c r="FQ137" s="49">
        <v>17</v>
      </c>
      <c r="FR137" s="269">
        <v>36</v>
      </c>
      <c r="FS137" s="269">
        <v>0</v>
      </c>
      <c r="FT137" s="49">
        <v>14</v>
      </c>
      <c r="FU137" s="269">
        <v>40</v>
      </c>
      <c r="FV137" s="269">
        <v>98</v>
      </c>
      <c r="FW137" s="269">
        <v>0</v>
      </c>
      <c r="FX137" s="269">
        <v>77</v>
      </c>
      <c r="FY137" s="269">
        <v>20</v>
      </c>
      <c r="FZ137" s="269">
        <v>25</v>
      </c>
      <c r="GA137" s="269">
        <v>0</v>
      </c>
      <c r="GB137" s="269">
        <v>121</v>
      </c>
      <c r="GC137" s="269">
        <v>0</v>
      </c>
      <c r="GD137" s="269">
        <v>113</v>
      </c>
      <c r="GE137" s="49">
        <v>16</v>
      </c>
      <c r="GF137" s="269">
        <v>0</v>
      </c>
      <c r="GG137" s="269">
        <v>46</v>
      </c>
      <c r="GH137" s="269">
        <v>97</v>
      </c>
      <c r="GI137" s="269">
        <v>86</v>
      </c>
      <c r="GJ137" s="269">
        <v>130</v>
      </c>
      <c r="GK137" s="269">
        <v>90</v>
      </c>
      <c r="GL137" s="269">
        <v>125</v>
      </c>
      <c r="GM137" s="269">
        <v>85</v>
      </c>
      <c r="GN137" s="269">
        <v>124</v>
      </c>
      <c r="GO137" s="269">
        <v>38</v>
      </c>
      <c r="GP137" s="49">
        <v>5</v>
      </c>
      <c r="GQ137" s="303">
        <v>27</v>
      </c>
    </row>
    <row r="138" spans="1:199" ht="15.75">
      <c r="A138" s="277" t="s">
        <v>1655</v>
      </c>
      <c r="B138" s="61"/>
      <c r="C138" s="247"/>
      <c r="D138" s="56">
        <f t="shared" si="4"/>
        <v>10896</v>
      </c>
      <c r="E138" s="269">
        <v>0</v>
      </c>
      <c r="F138" s="269">
        <v>0</v>
      </c>
      <c r="G138" s="269">
        <v>91</v>
      </c>
      <c r="H138" s="269">
        <v>0</v>
      </c>
      <c r="I138" s="269">
        <v>0</v>
      </c>
      <c r="J138" s="269">
        <v>0</v>
      </c>
      <c r="K138" s="269">
        <v>0</v>
      </c>
      <c r="L138" s="269">
        <v>0</v>
      </c>
      <c r="M138" s="269">
        <v>100</v>
      </c>
      <c r="N138" s="269">
        <v>0</v>
      </c>
      <c r="O138" s="269">
        <v>112</v>
      </c>
      <c r="P138" s="269">
        <v>66</v>
      </c>
      <c r="Q138" s="269">
        <v>0</v>
      </c>
      <c r="R138" s="269">
        <v>134</v>
      </c>
      <c r="S138" s="269">
        <v>83</v>
      </c>
      <c r="T138" s="269">
        <v>0</v>
      </c>
      <c r="U138" s="269">
        <v>112</v>
      </c>
      <c r="V138" s="269">
        <v>101</v>
      </c>
      <c r="W138" s="269">
        <v>0</v>
      </c>
      <c r="X138" s="269">
        <v>73</v>
      </c>
      <c r="Y138" s="269">
        <v>0</v>
      </c>
      <c r="Z138" s="269">
        <v>66</v>
      </c>
      <c r="AA138" s="269">
        <v>51</v>
      </c>
      <c r="AB138" s="269">
        <v>91</v>
      </c>
      <c r="AC138" s="269">
        <v>96</v>
      </c>
      <c r="AD138" s="269">
        <v>84</v>
      </c>
      <c r="AE138" s="269">
        <v>60</v>
      </c>
      <c r="AF138" s="269">
        <v>96</v>
      </c>
      <c r="AG138" s="269">
        <v>53</v>
      </c>
      <c r="AH138" s="269">
        <v>111</v>
      </c>
      <c r="AI138" s="269">
        <v>34</v>
      </c>
      <c r="AJ138" s="49">
        <v>0</v>
      </c>
      <c r="AK138" s="269">
        <v>117</v>
      </c>
      <c r="AL138" s="269">
        <v>47</v>
      </c>
      <c r="AM138" s="269">
        <v>128</v>
      </c>
      <c r="AN138" s="269">
        <v>0</v>
      </c>
      <c r="AO138" s="269">
        <v>0</v>
      </c>
      <c r="AP138" s="269">
        <v>0</v>
      </c>
      <c r="AQ138" s="269">
        <v>83</v>
      </c>
      <c r="AR138" s="269">
        <v>90</v>
      </c>
      <c r="AS138" s="269">
        <v>76</v>
      </c>
      <c r="AT138" s="269">
        <v>0</v>
      </c>
      <c r="AU138" s="269">
        <v>66</v>
      </c>
      <c r="AV138" s="269">
        <v>104</v>
      </c>
      <c r="AW138" s="269">
        <v>0</v>
      </c>
      <c r="AX138" s="269">
        <v>48</v>
      </c>
      <c r="AY138" s="269">
        <v>121</v>
      </c>
      <c r="AZ138" s="269">
        <v>108</v>
      </c>
      <c r="BA138" s="269">
        <v>0</v>
      </c>
      <c r="BB138" s="269">
        <v>115</v>
      </c>
      <c r="BC138" s="269">
        <v>0</v>
      </c>
      <c r="BD138" s="269">
        <v>104</v>
      </c>
      <c r="BE138" s="269">
        <v>103</v>
      </c>
      <c r="BF138" s="269">
        <v>117</v>
      </c>
      <c r="BG138" s="269">
        <v>53</v>
      </c>
      <c r="BH138" s="269">
        <v>114</v>
      </c>
      <c r="BI138" s="269">
        <v>0</v>
      </c>
      <c r="BJ138" s="269">
        <v>0</v>
      </c>
      <c r="BK138" s="269">
        <v>121</v>
      </c>
      <c r="BL138" s="49">
        <v>0</v>
      </c>
      <c r="BM138" s="269">
        <v>114</v>
      </c>
      <c r="BN138" s="269">
        <v>117</v>
      </c>
      <c r="BO138" s="269">
        <v>44</v>
      </c>
      <c r="BP138" s="269">
        <v>0</v>
      </c>
      <c r="BQ138" s="269">
        <v>0</v>
      </c>
      <c r="BR138" s="269">
        <v>133</v>
      </c>
      <c r="BS138" s="269">
        <v>122</v>
      </c>
      <c r="BT138" s="269">
        <v>107</v>
      </c>
      <c r="BU138" s="269">
        <v>0</v>
      </c>
      <c r="BV138" s="269">
        <v>0</v>
      </c>
      <c r="BW138" s="269">
        <v>79</v>
      </c>
      <c r="BX138" s="49">
        <v>0</v>
      </c>
      <c r="BY138" s="269">
        <v>92</v>
      </c>
      <c r="BZ138" s="269">
        <v>0</v>
      </c>
      <c r="CA138" s="269">
        <v>132</v>
      </c>
      <c r="CB138" s="269">
        <v>105</v>
      </c>
      <c r="CC138" s="269">
        <v>104</v>
      </c>
      <c r="CD138" s="269">
        <v>0</v>
      </c>
      <c r="CE138" s="269">
        <v>0</v>
      </c>
      <c r="CF138" s="269">
        <v>132</v>
      </c>
      <c r="CG138" s="269">
        <v>133</v>
      </c>
      <c r="CH138" s="269">
        <v>0</v>
      </c>
      <c r="CI138" s="269">
        <v>125</v>
      </c>
      <c r="CJ138" s="269">
        <v>48</v>
      </c>
      <c r="CK138" s="269">
        <v>104</v>
      </c>
      <c r="CL138" s="269">
        <v>0</v>
      </c>
      <c r="CM138" s="269">
        <v>0</v>
      </c>
      <c r="CN138" s="269">
        <v>104</v>
      </c>
      <c r="CO138" s="269">
        <v>109</v>
      </c>
      <c r="CP138" s="269">
        <v>0</v>
      </c>
      <c r="CQ138" s="269">
        <v>105</v>
      </c>
      <c r="CR138" s="269">
        <v>57</v>
      </c>
      <c r="CS138" s="49">
        <v>0</v>
      </c>
      <c r="CT138" s="269">
        <v>0</v>
      </c>
      <c r="CU138" s="269">
        <v>0</v>
      </c>
      <c r="CV138" s="269">
        <v>0</v>
      </c>
      <c r="CW138" s="269">
        <v>0</v>
      </c>
      <c r="CX138" s="269">
        <v>25</v>
      </c>
      <c r="CY138" s="269">
        <v>113</v>
      </c>
      <c r="CZ138" s="269">
        <v>25</v>
      </c>
      <c r="DA138" s="269">
        <v>105</v>
      </c>
      <c r="DB138" s="269">
        <v>70</v>
      </c>
      <c r="DC138" s="269">
        <v>59</v>
      </c>
      <c r="DD138" s="269">
        <v>111</v>
      </c>
      <c r="DE138" s="269">
        <v>75</v>
      </c>
      <c r="DF138" s="269">
        <v>133</v>
      </c>
      <c r="DG138" s="49">
        <v>86</v>
      </c>
      <c r="DH138" s="269">
        <v>116</v>
      </c>
      <c r="DI138" s="49">
        <v>0</v>
      </c>
      <c r="DJ138" s="269">
        <v>114</v>
      </c>
      <c r="DK138" s="269">
        <v>84</v>
      </c>
      <c r="DL138" s="49">
        <v>0</v>
      </c>
      <c r="DM138" s="269">
        <v>24</v>
      </c>
      <c r="DN138" s="269">
        <v>122</v>
      </c>
      <c r="DO138" s="269">
        <v>0</v>
      </c>
      <c r="DP138" s="49">
        <v>0</v>
      </c>
      <c r="DQ138" s="269">
        <v>39</v>
      </c>
      <c r="DR138" s="49">
        <v>0</v>
      </c>
      <c r="DS138" s="49">
        <v>0</v>
      </c>
      <c r="DT138" s="269">
        <v>0</v>
      </c>
      <c r="DU138" s="269">
        <v>0</v>
      </c>
      <c r="DV138" s="269">
        <v>0</v>
      </c>
      <c r="DW138" s="303">
        <v>108</v>
      </c>
      <c r="DX138" s="269">
        <v>68</v>
      </c>
      <c r="DY138" s="269">
        <v>0</v>
      </c>
      <c r="DZ138" s="269">
        <v>71</v>
      </c>
      <c r="EA138" s="269">
        <v>103</v>
      </c>
      <c r="EB138" s="269">
        <v>125</v>
      </c>
      <c r="EC138" s="269">
        <v>0</v>
      </c>
      <c r="ED138" s="269">
        <v>79</v>
      </c>
      <c r="EE138" s="269">
        <v>61</v>
      </c>
      <c r="EF138" s="269">
        <v>0</v>
      </c>
      <c r="EG138" s="269">
        <v>132</v>
      </c>
      <c r="EH138" s="269">
        <v>66</v>
      </c>
      <c r="EI138" s="269">
        <v>107</v>
      </c>
      <c r="EJ138" s="269">
        <v>94</v>
      </c>
      <c r="EK138" s="269">
        <v>33</v>
      </c>
      <c r="EL138" s="269">
        <v>0</v>
      </c>
      <c r="EM138" s="269">
        <v>122</v>
      </c>
      <c r="EN138" s="269">
        <v>99</v>
      </c>
      <c r="EO138" s="269">
        <v>80</v>
      </c>
      <c r="EP138" s="269">
        <v>81</v>
      </c>
      <c r="EQ138" s="49">
        <v>0</v>
      </c>
      <c r="ER138" s="269">
        <v>60</v>
      </c>
      <c r="ES138" s="269">
        <v>77</v>
      </c>
      <c r="ET138" s="269">
        <v>0</v>
      </c>
      <c r="EU138" s="269">
        <v>0</v>
      </c>
      <c r="EV138" s="269">
        <v>118</v>
      </c>
      <c r="EW138" s="269">
        <v>0</v>
      </c>
      <c r="EX138" s="269">
        <v>0</v>
      </c>
      <c r="EY138" s="49">
        <v>0</v>
      </c>
      <c r="EZ138" s="269">
        <v>0</v>
      </c>
      <c r="FA138" s="269">
        <v>95</v>
      </c>
      <c r="FB138" s="269">
        <v>0</v>
      </c>
      <c r="FC138" s="269">
        <v>87</v>
      </c>
      <c r="FD138" s="269">
        <v>55</v>
      </c>
      <c r="FE138" s="269">
        <v>69</v>
      </c>
      <c r="FF138" s="269">
        <v>127</v>
      </c>
      <c r="FG138" s="269">
        <v>0</v>
      </c>
      <c r="FH138" s="269">
        <v>101</v>
      </c>
      <c r="FI138" s="269">
        <v>0</v>
      </c>
      <c r="FJ138" s="269">
        <v>76</v>
      </c>
      <c r="FK138" s="269">
        <v>114</v>
      </c>
      <c r="FL138" s="269">
        <v>0</v>
      </c>
      <c r="FM138" s="269">
        <v>0</v>
      </c>
      <c r="FN138" s="49">
        <v>88</v>
      </c>
      <c r="FO138" s="49">
        <v>0</v>
      </c>
      <c r="FP138" s="269">
        <v>125</v>
      </c>
      <c r="FQ138" s="49">
        <v>6</v>
      </c>
      <c r="FR138" s="269">
        <v>102</v>
      </c>
      <c r="FS138" s="269">
        <v>0</v>
      </c>
      <c r="FT138" s="269">
        <v>88</v>
      </c>
      <c r="FU138" s="269">
        <v>125</v>
      </c>
      <c r="FV138" s="49">
        <v>0</v>
      </c>
      <c r="FW138" s="269">
        <v>95</v>
      </c>
      <c r="FX138" s="269">
        <v>0</v>
      </c>
      <c r="FY138" s="269">
        <v>38</v>
      </c>
      <c r="FZ138" s="49">
        <v>19</v>
      </c>
      <c r="GA138" s="269">
        <v>117</v>
      </c>
      <c r="GB138" s="269">
        <v>0</v>
      </c>
      <c r="GC138" s="269">
        <v>0</v>
      </c>
      <c r="GD138" s="269">
        <v>0</v>
      </c>
      <c r="GE138" s="269">
        <v>96</v>
      </c>
      <c r="GF138" s="269">
        <v>0</v>
      </c>
      <c r="GG138" s="49">
        <v>0</v>
      </c>
      <c r="GH138" s="269">
        <v>59</v>
      </c>
      <c r="GI138" s="269">
        <v>69</v>
      </c>
      <c r="GJ138" s="269">
        <v>0</v>
      </c>
      <c r="GK138" s="269">
        <v>82</v>
      </c>
      <c r="GL138" s="269">
        <v>111</v>
      </c>
      <c r="GM138" s="269">
        <v>113</v>
      </c>
      <c r="GN138" s="269">
        <v>119</v>
      </c>
      <c r="GO138" s="269">
        <v>110</v>
      </c>
      <c r="GP138" s="269">
        <v>125</v>
      </c>
      <c r="GQ138" s="303">
        <v>105</v>
      </c>
    </row>
    <row r="139" spans="1:199" ht="15">
      <c r="FN139" s="276"/>
      <c r="FO139" s="61"/>
      <c r="FQ139" s="265"/>
      <c r="FR139" s="61"/>
      <c r="FS139" s="65"/>
    </row>
    <row r="140" spans="1:199" ht="15">
      <c r="FN140" s="106"/>
      <c r="FO140" s="61"/>
      <c r="FQ140" s="265"/>
      <c r="FR140" s="61"/>
      <c r="FS140" s="65"/>
    </row>
    <row r="141" spans="1:199" ht="15">
      <c r="FN141" s="277"/>
      <c r="FO141" s="61"/>
      <c r="FQ141" s="265"/>
      <c r="FR141" s="61"/>
      <c r="FS141" s="65"/>
    </row>
    <row r="142" spans="1:199" ht="15">
      <c r="FN142" s="277"/>
      <c r="FO142" s="61"/>
      <c r="FQ142" s="265"/>
      <c r="FR142" s="61"/>
      <c r="FS142" s="65"/>
    </row>
    <row r="143" spans="1:199" ht="15">
      <c r="FN143" s="106"/>
      <c r="FO143" s="61"/>
      <c r="FQ143" s="265"/>
      <c r="FR143" s="61"/>
      <c r="FS143" s="65"/>
    </row>
    <row r="144" spans="1:199" ht="15">
      <c r="FN144" s="277"/>
      <c r="FO144" s="61"/>
      <c r="FQ144" s="265"/>
      <c r="FR144" s="61"/>
      <c r="FS144" s="65"/>
    </row>
    <row r="145" spans="170:175" ht="15">
      <c r="FN145" s="105"/>
      <c r="FO145" s="61"/>
      <c r="FQ145" s="265"/>
      <c r="FR145" s="61"/>
      <c r="FS145" s="65"/>
    </row>
    <row r="146" spans="170:175" ht="15">
      <c r="FN146" s="106"/>
      <c r="FO146" s="61"/>
      <c r="FQ146" s="265"/>
      <c r="FR146" s="61"/>
      <c r="FS146" s="65"/>
    </row>
    <row r="147" spans="170:175" ht="15">
      <c r="FN147" s="277"/>
      <c r="FO147" s="61"/>
      <c r="FQ147" s="265"/>
      <c r="FR147" s="61"/>
      <c r="FS147" s="65"/>
    </row>
    <row r="148" spans="170:175" ht="15">
      <c r="FN148" s="106"/>
      <c r="FO148" s="61"/>
      <c r="FQ148" s="265"/>
      <c r="FR148" s="61"/>
      <c r="FS148" s="65"/>
    </row>
    <row r="149" spans="170:175" ht="15">
      <c r="FN149" s="276"/>
      <c r="FO149" s="61"/>
      <c r="FQ149" s="265"/>
      <c r="FR149" s="61"/>
      <c r="FS149" s="65"/>
    </row>
    <row r="150" spans="170:175" ht="15">
      <c r="FN150" s="106"/>
      <c r="FO150" s="61"/>
      <c r="FQ150" s="265"/>
      <c r="FR150" s="61"/>
      <c r="FS150" s="65"/>
    </row>
    <row r="151" spans="170:175" ht="15">
      <c r="FN151" s="106"/>
      <c r="FO151" s="61"/>
      <c r="FQ151" s="265"/>
      <c r="FR151" s="61"/>
      <c r="FS151" s="65"/>
    </row>
    <row r="152" spans="170:175" ht="15">
      <c r="FN152" s="276"/>
      <c r="FO152" s="61"/>
      <c r="FQ152" s="265"/>
      <c r="FR152" s="61"/>
      <c r="FS152" s="65"/>
    </row>
    <row r="153" spans="170:175" ht="15">
      <c r="FN153" s="277"/>
      <c r="FO153" s="61"/>
      <c r="FQ153" s="265"/>
      <c r="FR153" s="61"/>
      <c r="FS153" s="65"/>
    </row>
    <row r="154" spans="170:175" ht="15">
      <c r="FN154" s="106"/>
      <c r="FO154" s="61"/>
      <c r="FQ154" s="265"/>
      <c r="FR154" s="61"/>
      <c r="FS154" s="65"/>
    </row>
    <row r="155" spans="170:175" ht="15">
      <c r="FN155" s="276"/>
      <c r="FO155" s="61"/>
      <c r="FQ155" s="265"/>
      <c r="FR155" s="61"/>
      <c r="FS155" s="65"/>
    </row>
    <row r="156" spans="170:175" ht="15">
      <c r="FN156" s="106"/>
      <c r="FO156" s="61"/>
      <c r="FQ156" s="265"/>
      <c r="FR156" s="61"/>
      <c r="FS156" s="65"/>
    </row>
    <row r="157" spans="170:175" ht="15">
      <c r="FN157" s="276"/>
      <c r="FO157" s="61"/>
      <c r="FQ157" s="265"/>
      <c r="FR157" s="61"/>
      <c r="FS157" s="65"/>
    </row>
    <row r="158" spans="170:175" ht="15">
      <c r="FN158" s="277"/>
      <c r="FO158" s="61"/>
      <c r="FQ158" s="265"/>
      <c r="FR158" s="61"/>
      <c r="FS158" s="65"/>
    </row>
    <row r="159" spans="170:175" ht="15">
      <c r="FN159" s="277"/>
      <c r="FO159" s="61"/>
      <c r="FQ159" s="265"/>
      <c r="FR159" s="61"/>
      <c r="FS159" s="65"/>
    </row>
    <row r="160" spans="170:175" ht="15">
      <c r="FN160" s="276"/>
      <c r="FO160" s="61"/>
      <c r="FQ160" s="265"/>
      <c r="FR160" s="61"/>
      <c r="FS160" s="65"/>
    </row>
    <row r="161" spans="170:175" ht="15">
      <c r="FN161" s="106"/>
      <c r="FO161" s="61"/>
      <c r="FQ161" s="265"/>
      <c r="FR161" s="61"/>
      <c r="FS161" s="65"/>
    </row>
    <row r="162" spans="170:175" ht="15">
      <c r="FN162" s="106"/>
      <c r="FO162" s="61"/>
      <c r="FQ162" s="265"/>
      <c r="FR162" s="61"/>
      <c r="FS162" s="65"/>
    </row>
    <row r="163" spans="170:175" ht="15">
      <c r="FN163" s="276"/>
      <c r="FO163" s="61"/>
      <c r="FQ163" s="265"/>
      <c r="FR163" s="61"/>
      <c r="FS163" s="65"/>
    </row>
    <row r="164" spans="170:175" ht="15">
      <c r="FN164" s="106"/>
      <c r="FO164" s="61"/>
      <c r="FQ164" s="265"/>
      <c r="FR164" s="61"/>
      <c r="FS164" s="65"/>
    </row>
    <row r="165" spans="170:175" ht="15">
      <c r="FN165" s="106"/>
      <c r="FO165" s="61"/>
      <c r="FQ165" s="265"/>
      <c r="FR165" s="61"/>
      <c r="FS165" s="65"/>
    </row>
    <row r="166" spans="170:175" ht="15">
      <c r="FN166" s="106"/>
      <c r="FO166" s="61"/>
      <c r="FQ166" s="265"/>
      <c r="FR166" s="61"/>
      <c r="FS166" s="65"/>
    </row>
    <row r="167" spans="170:175" ht="15">
      <c r="FN167" s="276"/>
      <c r="FO167" s="61"/>
      <c r="FQ167" s="265"/>
      <c r="FR167" s="61"/>
      <c r="FS167" s="65"/>
    </row>
    <row r="168" spans="170:175" ht="15">
      <c r="FN168" s="106"/>
      <c r="FO168" s="61"/>
      <c r="FQ168" s="265"/>
      <c r="FR168" s="61"/>
      <c r="FS168" s="65"/>
    </row>
    <row r="169" spans="170:175" ht="15">
      <c r="FN169" s="276"/>
      <c r="FO169" s="61"/>
      <c r="FQ169" s="265"/>
      <c r="FR169" s="61"/>
      <c r="FS169" s="65"/>
    </row>
    <row r="170" spans="170:175" ht="15">
      <c r="FN170" s="106"/>
      <c r="FO170" s="61"/>
      <c r="FQ170" s="265"/>
      <c r="FR170" s="61"/>
      <c r="FS170" s="65"/>
    </row>
    <row r="171" spans="170:175" ht="15">
      <c r="FN171" s="106"/>
      <c r="FO171" s="61"/>
      <c r="FQ171" s="265"/>
      <c r="FR171" s="61"/>
      <c r="FS171" s="65"/>
    </row>
    <row r="172" spans="170:175" ht="15">
      <c r="FN172" s="106"/>
      <c r="FO172" s="61"/>
      <c r="FQ172" s="265"/>
      <c r="FR172" s="61"/>
      <c r="FS172" s="65"/>
    </row>
    <row r="173" spans="170:175" ht="15">
      <c r="FN173" s="277"/>
      <c r="FO173" s="61"/>
      <c r="FQ173" s="265"/>
      <c r="FR173" s="61"/>
      <c r="FS173" s="65"/>
    </row>
    <row r="174" spans="170:175" ht="15">
      <c r="FN174" s="106"/>
      <c r="FO174" s="61"/>
      <c r="FQ174" s="265"/>
      <c r="FR174" s="61"/>
      <c r="FS174" s="65"/>
    </row>
    <row r="175" spans="170:175" ht="15">
      <c r="FN175" s="106"/>
      <c r="FO175" s="61"/>
      <c r="FQ175" s="265"/>
      <c r="FR175" s="61"/>
      <c r="FS175" s="65"/>
    </row>
    <row r="176" spans="170:175" ht="15">
      <c r="FN176" s="106"/>
      <c r="FO176" s="61"/>
      <c r="FQ176" s="265"/>
      <c r="FR176" s="61"/>
      <c r="FS176" s="65"/>
    </row>
    <row r="177" spans="170:175" ht="15">
      <c r="FN177" s="276"/>
      <c r="FO177" s="61"/>
      <c r="FQ177" s="265"/>
      <c r="FR177" s="61"/>
      <c r="FS177" s="65"/>
    </row>
    <row r="178" spans="170:175" ht="15">
      <c r="FN178" s="106"/>
      <c r="FO178" s="61"/>
      <c r="FQ178" s="265"/>
      <c r="FR178" s="61"/>
      <c r="FS178" s="65"/>
    </row>
    <row r="179" spans="170:175" ht="15">
      <c r="FN179" s="106"/>
      <c r="FO179" s="61"/>
      <c r="FQ179" s="265"/>
      <c r="FR179" s="61"/>
      <c r="FS179" s="65"/>
    </row>
    <row r="180" spans="170:175" ht="15">
      <c r="FN180" s="277"/>
      <c r="FO180" s="61"/>
      <c r="FQ180" s="265"/>
      <c r="FR180" s="61"/>
      <c r="FS180" s="65"/>
    </row>
    <row r="181" spans="170:175" ht="15">
      <c r="FN181" s="276"/>
      <c r="FO181" s="61"/>
      <c r="FQ181" s="265"/>
      <c r="FR181" s="61"/>
      <c r="FS181" s="65"/>
    </row>
    <row r="182" spans="170:175" ht="15">
      <c r="FN182" s="106"/>
      <c r="FO182" s="61"/>
      <c r="FQ182" s="265"/>
      <c r="FR182" s="61"/>
      <c r="FS182" s="65"/>
    </row>
    <row r="183" spans="170:175" ht="15">
      <c r="FN183" s="106"/>
      <c r="FO183" s="61"/>
      <c r="FQ183" s="265"/>
      <c r="FR183" s="61"/>
      <c r="FS183" s="65"/>
    </row>
    <row r="184" spans="170:175" ht="15">
      <c r="FN184" s="277"/>
      <c r="FO184" s="61"/>
      <c r="FQ184" s="265"/>
      <c r="FR184" s="61"/>
      <c r="FS184" s="65"/>
    </row>
    <row r="185" spans="170:175" ht="15">
      <c r="FN185" s="276"/>
      <c r="FO185" s="61"/>
      <c r="FQ185" s="265"/>
      <c r="FR185" s="61"/>
      <c r="FS185" s="65"/>
    </row>
    <row r="186" spans="170:175" ht="15">
      <c r="FN186" s="276"/>
      <c r="FO186" s="61"/>
      <c r="FQ186" s="265"/>
      <c r="FR186" s="61"/>
      <c r="FS186" s="65"/>
    </row>
    <row r="187" spans="170:175" ht="15">
      <c r="FN187" s="106"/>
      <c r="FO187" s="61"/>
      <c r="FQ187" s="265"/>
      <c r="FR187" s="61"/>
      <c r="FS187" s="65"/>
    </row>
    <row r="188" spans="170:175" ht="15">
      <c r="FN188" s="106"/>
      <c r="FO188" s="61"/>
      <c r="FQ188" s="265"/>
      <c r="FR188" s="61"/>
      <c r="FS188" s="65"/>
    </row>
    <row r="189" spans="170:175" ht="15">
      <c r="FN189" s="106"/>
      <c r="FO189" s="61"/>
      <c r="FQ189" s="265"/>
      <c r="FR189" s="61"/>
      <c r="FS189" s="65"/>
    </row>
    <row r="190" spans="170:175" ht="15">
      <c r="FN190" s="106"/>
      <c r="FO190" s="61"/>
      <c r="FQ190" s="265"/>
      <c r="FR190" s="61"/>
      <c r="FS190" s="65"/>
    </row>
    <row r="191" spans="170:175" ht="15">
      <c r="FN191" s="106"/>
      <c r="FO191" s="61"/>
      <c r="FQ191" s="265"/>
      <c r="FR191" s="61"/>
      <c r="FS191" s="65"/>
    </row>
    <row r="192" spans="170:175" ht="15">
      <c r="FN192" s="277"/>
      <c r="FO192" s="61"/>
      <c r="FQ192" s="265"/>
      <c r="FR192" s="61"/>
      <c r="FS192" s="65"/>
    </row>
    <row r="193" spans="170:175" ht="15">
      <c r="FN193" s="277"/>
      <c r="FO193" s="61"/>
      <c r="FQ193" s="265"/>
      <c r="FR193" s="61"/>
      <c r="FS193" s="65"/>
    </row>
    <row r="194" spans="170:175" ht="15">
      <c r="FN194" s="106"/>
      <c r="FO194" s="61"/>
      <c r="FQ194" s="265"/>
      <c r="FR194" s="61"/>
      <c r="FS194" s="65"/>
    </row>
    <row r="195" spans="170:175" ht="15">
      <c r="FN195" s="105"/>
      <c r="FO195" s="61"/>
      <c r="FQ195" s="265"/>
      <c r="FR195" s="61"/>
      <c r="FS195" s="65"/>
    </row>
    <row r="196" spans="170:175" ht="15">
      <c r="FN196" s="105"/>
      <c r="FO196" s="61"/>
      <c r="FQ196" s="265"/>
      <c r="FR196" s="61"/>
      <c r="FS196" s="65"/>
    </row>
    <row r="197" spans="170:175" ht="15">
      <c r="FN197" s="106"/>
      <c r="FO197" s="61"/>
      <c r="FQ197" s="265"/>
      <c r="FR197" s="61"/>
      <c r="FS197" s="65"/>
    </row>
    <row r="198" spans="170:175" ht="15">
      <c r="FN198" s="276"/>
      <c r="FO198" s="61"/>
      <c r="FQ198" s="265"/>
      <c r="FR198" s="61"/>
      <c r="FS198" s="65"/>
    </row>
    <row r="199" spans="170:175" ht="15">
      <c r="FN199" s="276"/>
      <c r="FO199" s="61"/>
      <c r="FQ199" s="265"/>
      <c r="FR199" s="61"/>
      <c r="FS199" s="65"/>
    </row>
    <row r="200" spans="170:175" ht="15">
      <c r="FN200" s="106"/>
      <c r="FO200" s="61"/>
      <c r="FQ200" s="265"/>
      <c r="FR200" s="61"/>
      <c r="FS200" s="65"/>
    </row>
    <row r="201" spans="170:175" ht="15">
      <c r="FN201" s="106"/>
      <c r="FO201" s="61"/>
      <c r="FQ201" s="265"/>
      <c r="FR201" s="61"/>
      <c r="FS201" s="65"/>
    </row>
    <row r="202" spans="170:175" ht="15">
      <c r="FN202" s="106"/>
      <c r="FO202" s="61"/>
      <c r="FQ202" s="265"/>
      <c r="FR202" s="61"/>
      <c r="FS202" s="65"/>
    </row>
    <row r="203" spans="170:175" ht="15">
      <c r="FN203" s="106"/>
      <c r="FO203" s="61"/>
      <c r="FQ203" s="265"/>
      <c r="FR203" s="61"/>
      <c r="FS203" s="65"/>
    </row>
    <row r="204" spans="170:175" ht="15">
      <c r="FN204" s="106"/>
      <c r="FO204" s="61"/>
      <c r="FQ204" s="265"/>
      <c r="FR204" s="61"/>
      <c r="FS204" s="65"/>
    </row>
    <row r="205" spans="170:175" ht="15">
      <c r="FN205" s="276"/>
      <c r="FO205" s="61"/>
      <c r="FQ205" s="265"/>
      <c r="FR205" s="61"/>
      <c r="FS205" s="65"/>
    </row>
    <row r="206" spans="170:175" ht="15">
      <c r="FN206" s="276"/>
      <c r="FO206" s="61"/>
      <c r="FQ206" s="265"/>
      <c r="FR206" s="61"/>
      <c r="FS206" s="65"/>
    </row>
    <row r="207" spans="170:175" ht="15">
      <c r="FN207" s="106"/>
      <c r="FO207" s="61"/>
      <c r="FQ207" s="265"/>
      <c r="FR207" s="61"/>
      <c r="FS207" s="65"/>
    </row>
    <row r="208" spans="170:175" ht="15">
      <c r="FN208" s="106"/>
      <c r="FO208" s="61"/>
      <c r="FQ208" s="265"/>
      <c r="FR208" s="61"/>
      <c r="FS208" s="65"/>
    </row>
    <row r="209" spans="170:175" ht="15">
      <c r="FN209" s="106"/>
      <c r="FO209" s="61"/>
      <c r="FQ209" s="265"/>
      <c r="FR209" s="61"/>
      <c r="FS209" s="65"/>
    </row>
    <row r="210" spans="170:175" ht="15">
      <c r="FN210" s="106"/>
      <c r="FO210" s="61"/>
      <c r="FQ210" s="265"/>
      <c r="FR210" s="61"/>
      <c r="FS210" s="65"/>
    </row>
    <row r="211" spans="170:175" ht="15">
      <c r="FN211" s="276"/>
      <c r="FO211" s="61"/>
      <c r="FQ211" s="265"/>
      <c r="FR211" s="61"/>
      <c r="FS211" s="65"/>
    </row>
    <row r="212" spans="170:175" ht="15">
      <c r="FN212" s="105"/>
      <c r="FO212" s="61"/>
      <c r="FQ212" s="265"/>
      <c r="FR212" s="61"/>
      <c r="FS212" s="65"/>
    </row>
    <row r="213" spans="170:175" ht="15">
      <c r="FN213" s="106"/>
      <c r="FO213" s="61"/>
      <c r="FQ213" s="265"/>
      <c r="FR213" s="61"/>
      <c r="FS213" s="65"/>
    </row>
    <row r="214" spans="170:175" ht="15">
      <c r="FN214" s="106"/>
      <c r="FO214" s="61"/>
      <c r="FQ214" s="265"/>
      <c r="FR214" s="61"/>
      <c r="FS214" s="65"/>
    </row>
    <row r="215" spans="170:175" ht="15">
      <c r="FN215" s="276"/>
      <c r="FO215" s="61"/>
      <c r="FQ215" s="265"/>
      <c r="FR215" s="61"/>
      <c r="FS215" s="65"/>
    </row>
    <row r="216" spans="170:175" ht="15">
      <c r="FN216" s="277"/>
      <c r="FO216" s="61"/>
      <c r="FQ216" s="265"/>
      <c r="FR216" s="61"/>
      <c r="FS216" s="65"/>
    </row>
    <row r="217" spans="170:175" ht="15">
      <c r="FN217" s="106"/>
      <c r="FO217" s="61"/>
      <c r="FQ217" s="265"/>
      <c r="FR217" s="61"/>
      <c r="FS217" s="65"/>
    </row>
    <row r="218" spans="170:175" ht="15">
      <c r="FN218" s="106"/>
      <c r="FO218" s="61"/>
      <c r="FQ218" s="265"/>
      <c r="FR218" s="61"/>
      <c r="FS218" s="65"/>
    </row>
    <row r="219" spans="170:175" ht="15">
      <c r="FN219" s="277"/>
      <c r="FO219" s="61"/>
      <c r="FQ219" s="265"/>
      <c r="FR219" s="61"/>
      <c r="FS219" s="65"/>
    </row>
    <row r="220" spans="170:175" ht="15">
      <c r="FN220" s="106"/>
      <c r="FO220" s="61"/>
      <c r="FQ220" s="265"/>
      <c r="FR220" s="61"/>
      <c r="FS220" s="65"/>
    </row>
    <row r="221" spans="170:175" ht="15">
      <c r="FN221" s="277"/>
      <c r="FO221" s="61"/>
      <c r="FQ221" s="265"/>
      <c r="FR221" s="61"/>
      <c r="FS221" s="65"/>
    </row>
    <row r="222" spans="170:175" ht="15">
      <c r="FN222" s="106"/>
      <c r="FO222" s="61"/>
      <c r="FQ222" s="265"/>
      <c r="FR222" s="61"/>
      <c r="FS222" s="65"/>
    </row>
    <row r="223" spans="170:175" ht="15">
      <c r="FN223" s="106"/>
      <c r="FO223" s="61"/>
      <c r="FQ223" s="265"/>
      <c r="FR223" s="61"/>
      <c r="FS223" s="65"/>
    </row>
    <row r="224" spans="170:175" ht="15">
      <c r="FN224" s="276"/>
      <c r="FO224" s="61"/>
      <c r="FQ224" s="265"/>
      <c r="FR224" s="61"/>
      <c r="FS224" s="65"/>
    </row>
    <row r="225" spans="170:175" ht="15">
      <c r="FN225" s="276"/>
      <c r="FO225" s="61"/>
      <c r="FQ225" s="265"/>
      <c r="FR225" s="61"/>
      <c r="FS225" s="65"/>
    </row>
    <row r="226" spans="170:175" ht="15">
      <c r="FN226" s="277"/>
      <c r="FO226" s="61"/>
      <c r="FQ226" s="265"/>
      <c r="FR226" s="61"/>
      <c r="FS226" s="65"/>
    </row>
    <row r="227" spans="170:175" ht="15">
      <c r="FN227" s="106"/>
      <c r="FO227" s="61"/>
      <c r="FQ227" s="265"/>
      <c r="FR227" s="61"/>
      <c r="FS227" s="65"/>
    </row>
    <row r="228" spans="170:175" ht="15">
      <c r="FN228" s="106"/>
      <c r="FO228" s="61"/>
      <c r="FQ228" s="265"/>
      <c r="FR228" s="61"/>
      <c r="FS228" s="65"/>
    </row>
    <row r="229" spans="170:175" ht="15">
      <c r="FN229" s="276"/>
      <c r="FO229" s="61"/>
      <c r="FQ229" s="265"/>
      <c r="FR229" s="61"/>
      <c r="FS229" s="65"/>
    </row>
    <row r="230" spans="170:175" ht="15">
      <c r="FN230" s="106"/>
      <c r="FO230" s="61"/>
      <c r="FQ230" s="265"/>
      <c r="FR230" s="61"/>
      <c r="FS230" s="65"/>
    </row>
    <row r="231" spans="170:175" ht="15">
      <c r="FN231" s="106"/>
      <c r="FO231" s="61"/>
      <c r="FQ231" s="265"/>
      <c r="FR231" s="61"/>
      <c r="FS231" s="65"/>
    </row>
    <row r="232" spans="170:175" ht="15">
      <c r="FN232" s="277"/>
      <c r="FO232" s="61"/>
      <c r="FQ232" s="265"/>
      <c r="FR232" s="61"/>
      <c r="FS232" s="65"/>
    </row>
    <row r="233" spans="170:175" ht="15">
      <c r="FN233" s="277"/>
      <c r="FO233" s="61"/>
      <c r="FQ233" s="265"/>
      <c r="FR233" s="61"/>
      <c r="FS233" s="65"/>
    </row>
    <row r="234" spans="170:175" ht="15">
      <c r="FN234" s="276"/>
      <c r="FO234" s="61"/>
      <c r="FQ234" s="265"/>
      <c r="FR234" s="61"/>
      <c r="FS234" s="65"/>
    </row>
    <row r="235" spans="170:175" ht="15">
      <c r="FN235" s="276"/>
      <c r="FO235" s="61"/>
      <c r="FQ235" s="265"/>
      <c r="FR235" s="61"/>
      <c r="FS235" s="65"/>
    </row>
    <row r="236" spans="170:175" ht="15">
      <c r="FN236" s="106"/>
      <c r="FO236" s="61"/>
      <c r="FQ236" s="265"/>
      <c r="FR236" s="61"/>
      <c r="FS236" s="65"/>
    </row>
    <row r="237" spans="170:175" ht="15">
      <c r="FN237" s="105"/>
      <c r="FO237" s="61"/>
      <c r="FQ237" s="265"/>
      <c r="FR237" s="61"/>
      <c r="FS237" s="65"/>
    </row>
    <row r="238" spans="170:175" ht="15">
      <c r="FN238" s="106"/>
      <c r="FO238" s="61"/>
      <c r="FQ238" s="265"/>
      <c r="FR238" s="61"/>
      <c r="FS238" s="65"/>
    </row>
    <row r="239" spans="170:175" ht="15">
      <c r="FN239" s="276"/>
      <c r="FO239" s="61"/>
      <c r="FQ239" s="265"/>
      <c r="FR239" s="61"/>
      <c r="FS239" s="65"/>
    </row>
    <row r="240" spans="170:175" ht="15">
      <c r="FN240" s="106"/>
      <c r="FO240" s="61"/>
      <c r="FQ240" s="265"/>
      <c r="FR240" s="61"/>
      <c r="FS240" s="65"/>
    </row>
    <row r="241" spans="170:175" ht="15">
      <c r="FN241" s="277"/>
      <c r="FO241" s="61"/>
      <c r="FQ241" s="265"/>
      <c r="FR241" s="61"/>
      <c r="FS241" s="65"/>
    </row>
    <row r="242" spans="170:175" ht="15">
      <c r="FN242" s="106"/>
      <c r="FO242" s="61"/>
      <c r="FQ242" s="265"/>
      <c r="FR242" s="61"/>
      <c r="FS242" s="65"/>
    </row>
    <row r="243" spans="170:175" ht="15">
      <c r="FN243" s="106"/>
      <c r="FO243" s="61"/>
      <c r="FQ243" s="265"/>
      <c r="FR243" s="61"/>
      <c r="FS243" s="65"/>
    </row>
    <row r="244" spans="170:175" ht="15">
      <c r="FN244" s="106"/>
      <c r="FO244" s="61"/>
      <c r="FQ244" s="265"/>
      <c r="FR244" s="61"/>
      <c r="FS244" s="65"/>
    </row>
    <row r="245" spans="170:175" ht="15">
      <c r="FN245" s="106"/>
      <c r="FO245" s="61"/>
      <c r="FQ245" s="265"/>
      <c r="FR245" s="61"/>
      <c r="FS245" s="65"/>
    </row>
    <row r="246" spans="170:175" ht="15">
      <c r="FN246" s="106"/>
      <c r="FO246" s="61"/>
      <c r="FQ246" s="265"/>
      <c r="FR246" s="61"/>
      <c r="FS246" s="65"/>
    </row>
    <row r="247" spans="170:175" ht="15">
      <c r="FN247" s="276"/>
      <c r="FO247" s="61"/>
      <c r="FQ247" s="265"/>
      <c r="FR247" s="61"/>
      <c r="FS247" s="65"/>
    </row>
    <row r="248" spans="170:175" ht="15">
      <c r="FN248" s="106"/>
      <c r="FO248" s="61"/>
      <c r="FQ248" s="265"/>
      <c r="FR248" s="61"/>
      <c r="FS248" s="65"/>
    </row>
    <row r="249" spans="170:175" ht="15">
      <c r="FN249" s="106"/>
      <c r="FO249" s="61"/>
      <c r="FQ249" s="265"/>
      <c r="FR249" s="61"/>
      <c r="FS249" s="65"/>
    </row>
    <row r="250" spans="170:175" ht="15">
      <c r="FN250" s="106"/>
      <c r="FO250" s="61"/>
      <c r="FQ250" s="265"/>
      <c r="FR250" s="61"/>
      <c r="FS250" s="65"/>
    </row>
    <row r="251" spans="170:175" ht="15">
      <c r="FN251" s="106"/>
      <c r="FO251" s="61"/>
      <c r="FQ251" s="265"/>
      <c r="FR251" s="61"/>
      <c r="FS251" s="65"/>
    </row>
    <row r="252" spans="170:175" ht="15">
      <c r="FN252" s="277"/>
      <c r="FO252" s="61"/>
      <c r="FQ252" s="265"/>
      <c r="FR252" s="61"/>
      <c r="FS252" s="65"/>
    </row>
  </sheetData>
  <sortState xmlns:xlrd2="http://schemas.microsoft.com/office/spreadsheetml/2017/richdata2" ref="GS3:GY138">
    <sortCondition ref="GS3:GS138"/>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7364"/>
  <sheetViews>
    <sheetView zoomScaleNormal="100" workbookViewId="0">
      <selection activeCell="J563" sqref="J563:K593"/>
    </sheetView>
  </sheetViews>
  <sheetFormatPr defaultColWidth="8.85546875" defaultRowHeight="12.75"/>
  <cols>
    <col min="1" max="1" width="4.28515625" customWidth="1"/>
    <col min="8" max="8" width="9.140625"/>
    <col min="14" max="14" width="10.5703125" style="67" customWidth="1"/>
    <col min="15" max="15" width="10.140625" customWidth="1"/>
  </cols>
  <sheetData>
    <row r="1" spans="1:21" s="24" customFormat="1" ht="15.75">
      <c r="A1" s="24" t="s">
        <v>757</v>
      </c>
      <c r="L1" s="66"/>
      <c r="M1" s="66"/>
      <c r="O1" s="92"/>
      <c r="P1" s="94" t="s">
        <v>716</v>
      </c>
      <c r="R1" s="62" t="s">
        <v>279</v>
      </c>
      <c r="S1" s="94" t="s">
        <v>720</v>
      </c>
    </row>
    <row r="2" spans="1:21" s="24" customFormat="1" ht="15.75">
      <c r="A2" t="s">
        <v>1409</v>
      </c>
      <c r="C2" t="s">
        <v>1410</v>
      </c>
      <c r="L2" s="66"/>
      <c r="M2" s="66"/>
      <c r="O2" s="91"/>
      <c r="P2" s="94" t="s">
        <v>717</v>
      </c>
      <c r="Q2"/>
      <c r="R2" s="9" t="s">
        <v>278</v>
      </c>
      <c r="S2" s="94" t="s">
        <v>721</v>
      </c>
    </row>
    <row r="3" spans="1:21" ht="15.75">
      <c r="A3" t="s">
        <v>365</v>
      </c>
      <c r="C3" t="s">
        <v>1411</v>
      </c>
      <c r="L3" s="67"/>
      <c r="M3" s="67"/>
      <c r="N3" s="192"/>
      <c r="O3" s="256"/>
      <c r="P3" s="94" t="s">
        <v>718</v>
      </c>
      <c r="R3" s="9" t="s">
        <v>183</v>
      </c>
      <c r="S3" s="94" t="s">
        <v>2139</v>
      </c>
    </row>
    <row r="4" spans="1:21" ht="15.75">
      <c r="A4" t="s">
        <v>366</v>
      </c>
      <c r="C4" t="s">
        <v>1412</v>
      </c>
      <c r="L4" s="67"/>
      <c r="M4" s="67"/>
      <c r="N4" s="192"/>
      <c r="O4" s="93"/>
      <c r="P4" s="94" t="s">
        <v>719</v>
      </c>
      <c r="R4" s="9">
        <v>0</v>
      </c>
      <c r="S4" s="94" t="s">
        <v>2138</v>
      </c>
    </row>
    <row r="5" spans="1:21" ht="15.75">
      <c r="A5" t="s">
        <v>367</v>
      </c>
      <c r="C5" t="s">
        <v>1413</v>
      </c>
      <c r="L5" s="67"/>
      <c r="M5" s="67"/>
      <c r="N5" s="192"/>
      <c r="R5" s="94"/>
      <c r="U5" s="94"/>
    </row>
    <row r="6" spans="1:21" ht="15.75">
      <c r="G6" s="50" t="s">
        <v>760</v>
      </c>
      <c r="J6" s="50"/>
      <c r="K6" s="50"/>
      <c r="L6" s="67"/>
      <c r="M6" s="67"/>
      <c r="N6"/>
      <c r="R6" s="94"/>
    </row>
    <row r="7" spans="1:21" ht="25.5">
      <c r="A7" s="23" t="s">
        <v>182</v>
      </c>
      <c r="L7" s="67"/>
      <c r="M7" s="67"/>
      <c r="N7"/>
      <c r="R7" t="s">
        <v>2452</v>
      </c>
    </row>
    <row r="8" spans="1:21">
      <c r="L8" s="67"/>
      <c r="M8" s="67"/>
      <c r="N8"/>
    </row>
    <row r="9" spans="1:21" s="38" customFormat="1" ht="15">
      <c r="E9" s="59">
        <v>2016</v>
      </c>
      <c r="F9" s="59">
        <v>2017</v>
      </c>
      <c r="G9" s="59">
        <v>2018</v>
      </c>
      <c r="H9" s="59">
        <v>2019</v>
      </c>
      <c r="I9" s="59">
        <v>2020</v>
      </c>
      <c r="J9" s="59">
        <v>2021</v>
      </c>
      <c r="K9" s="59">
        <v>2022</v>
      </c>
      <c r="L9" s="59">
        <v>2023</v>
      </c>
      <c r="M9" s="59">
        <v>2024</v>
      </c>
      <c r="N9" s="59">
        <v>2025</v>
      </c>
      <c r="P9" s="68" t="s">
        <v>40</v>
      </c>
    </row>
    <row r="10" spans="1:21" ht="15">
      <c r="A10" s="28" t="s">
        <v>0</v>
      </c>
      <c r="B10" s="61" t="s">
        <v>31</v>
      </c>
      <c r="C10" s="3"/>
      <c r="D10" s="3"/>
      <c r="E10" s="184">
        <v>553</v>
      </c>
      <c r="F10" s="9">
        <v>542</v>
      </c>
      <c r="G10" s="188">
        <v>595.9</v>
      </c>
      <c r="H10" s="9">
        <v>372.9</v>
      </c>
      <c r="I10" s="9">
        <v>456.4</v>
      </c>
      <c r="J10" s="9">
        <v>0</v>
      </c>
      <c r="K10" s="9">
        <v>0</v>
      </c>
      <c r="L10" s="9">
        <v>486.50000000000011</v>
      </c>
      <c r="M10" s="9">
        <v>580.79999999999995</v>
      </c>
      <c r="P10" s="65">
        <f>SUM(E10:N10)</f>
        <v>3587.5</v>
      </c>
      <c r="R10" t="s">
        <v>291</v>
      </c>
      <c r="T10" s="3"/>
    </row>
    <row r="11" spans="1:21" ht="15">
      <c r="A11" s="28" t="s">
        <v>2</v>
      </c>
      <c r="B11" s="61" t="s">
        <v>21</v>
      </c>
      <c r="C11" s="3"/>
      <c r="D11" s="3"/>
      <c r="E11" s="188">
        <v>426.90000000000003</v>
      </c>
      <c r="F11" s="188">
        <v>628.4</v>
      </c>
      <c r="G11" s="188">
        <v>542.59999999999991</v>
      </c>
      <c r="H11" s="184">
        <v>609.90000000000009</v>
      </c>
      <c r="I11" s="9">
        <v>98.8</v>
      </c>
      <c r="J11" s="9">
        <v>0</v>
      </c>
      <c r="K11" s="9">
        <v>0</v>
      </c>
      <c r="L11" s="9">
        <v>427.4</v>
      </c>
      <c r="M11" s="188">
        <v>634</v>
      </c>
      <c r="P11" s="65">
        <f t="shared" ref="P11:P74" si="0">SUM(E11:N11)</f>
        <v>3368.0000000000005</v>
      </c>
      <c r="R11" t="s">
        <v>2977</v>
      </c>
      <c r="T11" s="3"/>
      <c r="U11" s="3" t="s">
        <v>362</v>
      </c>
    </row>
    <row r="12" spans="1:21" ht="15">
      <c r="A12" s="28" t="s">
        <v>3</v>
      </c>
      <c r="B12" s="61" t="s">
        <v>17</v>
      </c>
      <c r="C12" s="3"/>
      <c r="D12" s="3"/>
      <c r="E12" s="188">
        <v>384.1</v>
      </c>
      <c r="F12" s="9">
        <v>577</v>
      </c>
      <c r="G12" s="188">
        <v>607.70000000000005</v>
      </c>
      <c r="H12" s="188">
        <v>557.59999999999991</v>
      </c>
      <c r="I12" s="188">
        <v>521.29999999999995</v>
      </c>
      <c r="J12" s="9">
        <v>0</v>
      </c>
      <c r="K12" s="9">
        <v>0</v>
      </c>
      <c r="L12" s="9">
        <v>352.2</v>
      </c>
      <c r="M12" s="9">
        <v>314.8</v>
      </c>
      <c r="P12" s="65">
        <f t="shared" si="0"/>
        <v>3314.7</v>
      </c>
      <c r="R12" t="s">
        <v>1366</v>
      </c>
      <c r="T12" s="3"/>
      <c r="U12" s="3" t="s">
        <v>362</v>
      </c>
    </row>
    <row r="13" spans="1:21" ht="15">
      <c r="A13" s="28" t="s">
        <v>5</v>
      </c>
      <c r="B13" s="61" t="s">
        <v>25</v>
      </c>
      <c r="C13" s="3"/>
      <c r="D13" s="3"/>
      <c r="E13" s="188">
        <v>467.9</v>
      </c>
      <c r="F13" s="188">
        <v>664.8</v>
      </c>
      <c r="G13" s="185">
        <v>710.5</v>
      </c>
      <c r="H13" s="9">
        <v>253.50000000000003</v>
      </c>
      <c r="I13" s="188">
        <v>490.30000000000007</v>
      </c>
      <c r="J13" s="9">
        <v>0</v>
      </c>
      <c r="K13" s="9">
        <v>0</v>
      </c>
      <c r="L13" s="9">
        <v>310.5</v>
      </c>
      <c r="M13" s="9">
        <v>409.8</v>
      </c>
      <c r="P13" s="65">
        <f t="shared" si="0"/>
        <v>3307.3</v>
      </c>
      <c r="R13" t="s">
        <v>1367</v>
      </c>
      <c r="T13" s="3"/>
      <c r="U13" s="3" t="s">
        <v>1414</v>
      </c>
    </row>
    <row r="14" spans="1:21" ht="15">
      <c r="A14" s="28" t="s">
        <v>7</v>
      </c>
      <c r="B14" s="61" t="s">
        <v>39</v>
      </c>
      <c r="C14" s="3"/>
      <c r="D14" s="3"/>
      <c r="E14" s="185">
        <v>685.2</v>
      </c>
      <c r="F14" s="183">
        <v>914.3</v>
      </c>
      <c r="G14" s="183">
        <v>635.29999999999995</v>
      </c>
      <c r="H14" s="188">
        <v>475.9</v>
      </c>
      <c r="I14" s="184">
        <v>586.5</v>
      </c>
      <c r="J14" s="9">
        <v>0</v>
      </c>
      <c r="K14" s="9">
        <v>0</v>
      </c>
      <c r="L14" s="9" t="s">
        <v>278</v>
      </c>
      <c r="M14" s="9" t="s">
        <v>278</v>
      </c>
      <c r="P14" s="65">
        <f t="shared" si="0"/>
        <v>3297.2000000000003</v>
      </c>
      <c r="R14" t="s">
        <v>1365</v>
      </c>
      <c r="T14" s="3"/>
      <c r="U14" s="3" t="s">
        <v>1414</v>
      </c>
    </row>
    <row r="15" spans="1:21" ht="15">
      <c r="A15" s="28" t="s">
        <v>8</v>
      </c>
      <c r="B15" s="61" t="s">
        <v>9</v>
      </c>
      <c r="C15" s="3"/>
      <c r="D15" s="3"/>
      <c r="E15" s="188">
        <v>442.3</v>
      </c>
      <c r="F15" s="188">
        <v>752.4</v>
      </c>
      <c r="G15" s="9">
        <v>401.1</v>
      </c>
      <c r="H15" s="9">
        <v>274.90000000000003</v>
      </c>
      <c r="I15" s="9">
        <v>281.89999999999998</v>
      </c>
      <c r="J15" s="9">
        <v>0</v>
      </c>
      <c r="K15" s="9">
        <v>0</v>
      </c>
      <c r="L15" s="188">
        <v>709</v>
      </c>
      <c r="M15" s="9">
        <v>338.1</v>
      </c>
      <c r="P15" s="65">
        <f t="shared" si="0"/>
        <v>3199.7000000000003</v>
      </c>
      <c r="R15" t="s">
        <v>1917</v>
      </c>
      <c r="T15" s="3"/>
    </row>
    <row r="16" spans="1:21" ht="15">
      <c r="A16" s="28" t="s">
        <v>10</v>
      </c>
      <c r="B16" s="61" t="s">
        <v>19</v>
      </c>
      <c r="C16" s="3"/>
      <c r="D16" s="3"/>
      <c r="E16" s="183">
        <v>643.1</v>
      </c>
      <c r="F16" s="185">
        <v>938.2</v>
      </c>
      <c r="G16" s="9">
        <v>426.9</v>
      </c>
      <c r="H16" s="188">
        <v>582.09999999999991</v>
      </c>
      <c r="I16" s="9">
        <v>424.7</v>
      </c>
      <c r="J16" s="9">
        <v>0</v>
      </c>
      <c r="K16" s="9">
        <v>0</v>
      </c>
      <c r="L16" s="9" t="s">
        <v>278</v>
      </c>
      <c r="M16" s="9" t="s">
        <v>278</v>
      </c>
      <c r="P16" s="65">
        <f t="shared" si="0"/>
        <v>3015</v>
      </c>
      <c r="R16" t="s">
        <v>714</v>
      </c>
      <c r="T16" s="3"/>
      <c r="U16" s="3" t="s">
        <v>1415</v>
      </c>
    </row>
    <row r="17" spans="1:21" ht="15">
      <c r="A17" s="28" t="s">
        <v>12</v>
      </c>
      <c r="B17" s="61" t="s">
        <v>37</v>
      </c>
      <c r="C17" s="3"/>
      <c r="D17" s="3"/>
      <c r="E17" s="9">
        <v>315.5</v>
      </c>
      <c r="F17" s="184">
        <v>863.8</v>
      </c>
      <c r="G17" s="9">
        <v>323.10000000000002</v>
      </c>
      <c r="H17" s="9">
        <v>430.5</v>
      </c>
      <c r="I17" s="9">
        <v>147.80000000000001</v>
      </c>
      <c r="J17" s="9">
        <v>0</v>
      </c>
      <c r="K17" s="9">
        <v>0</v>
      </c>
      <c r="L17" s="9">
        <v>611.40000000000009</v>
      </c>
      <c r="M17" s="9">
        <v>219.9</v>
      </c>
      <c r="P17" s="65">
        <f t="shared" si="0"/>
        <v>2912.0000000000005</v>
      </c>
      <c r="R17" t="s">
        <v>282</v>
      </c>
      <c r="T17" s="3"/>
    </row>
    <row r="18" spans="1:21" ht="15">
      <c r="A18" s="28" t="s">
        <v>14</v>
      </c>
      <c r="B18" s="61" t="s">
        <v>141</v>
      </c>
      <c r="E18" s="9" t="s">
        <v>278</v>
      </c>
      <c r="F18" s="188">
        <v>671.5</v>
      </c>
      <c r="G18" s="9">
        <v>439.8</v>
      </c>
      <c r="H18" s="9">
        <v>298.20000000000005</v>
      </c>
      <c r="I18" s="9">
        <v>254</v>
      </c>
      <c r="J18" s="9">
        <v>0</v>
      </c>
      <c r="K18" s="9">
        <v>0</v>
      </c>
      <c r="L18" s="188">
        <v>756.1</v>
      </c>
      <c r="M18" s="9">
        <v>476.6</v>
      </c>
      <c r="P18" s="65">
        <f t="shared" si="0"/>
        <v>2896.2</v>
      </c>
      <c r="R18" t="s">
        <v>303</v>
      </c>
      <c r="T18" s="3"/>
    </row>
    <row r="19" spans="1:21" ht="15">
      <c r="A19" s="28" t="s">
        <v>16</v>
      </c>
      <c r="B19" s="61" t="s">
        <v>15</v>
      </c>
      <c r="C19" s="3"/>
      <c r="D19" s="3"/>
      <c r="E19" s="9">
        <v>350.4</v>
      </c>
      <c r="F19" s="188">
        <v>634.9</v>
      </c>
      <c r="G19" s="188">
        <v>556.5</v>
      </c>
      <c r="H19" s="9">
        <v>279.40000000000003</v>
      </c>
      <c r="I19" s="188">
        <v>566.9</v>
      </c>
      <c r="J19" s="9">
        <v>0</v>
      </c>
      <c r="K19" s="9">
        <v>0</v>
      </c>
      <c r="L19" s="9">
        <v>363.99999999999994</v>
      </c>
      <c r="M19" s="9">
        <v>47.2</v>
      </c>
      <c r="P19" s="65">
        <f t="shared" si="0"/>
        <v>2799.2999999999997</v>
      </c>
      <c r="R19" t="s">
        <v>849</v>
      </c>
      <c r="T19" s="3"/>
    </row>
    <row r="20" spans="1:21" ht="15">
      <c r="A20" s="28" t="s">
        <v>18</v>
      </c>
      <c r="B20" s="61" t="s">
        <v>33</v>
      </c>
      <c r="C20" s="3"/>
      <c r="D20" s="3"/>
      <c r="E20" s="9">
        <v>196</v>
      </c>
      <c r="F20" s="188">
        <v>631.1</v>
      </c>
      <c r="G20" s="9">
        <v>340.4</v>
      </c>
      <c r="H20" s="9">
        <v>122.80000000000001</v>
      </c>
      <c r="I20" s="9">
        <v>320</v>
      </c>
      <c r="J20" s="9">
        <v>0</v>
      </c>
      <c r="K20" s="9">
        <v>0</v>
      </c>
      <c r="L20" s="9">
        <v>271.10000000000002</v>
      </c>
      <c r="M20" s="9">
        <v>545.29999999999995</v>
      </c>
      <c r="P20" s="65">
        <f t="shared" si="0"/>
        <v>2426.6999999999998</v>
      </c>
      <c r="R20" t="s">
        <v>290</v>
      </c>
      <c r="T20" s="3"/>
    </row>
    <row r="21" spans="1:21" ht="15">
      <c r="A21" s="28" t="s">
        <v>20</v>
      </c>
      <c r="B21" s="61" t="s">
        <v>27</v>
      </c>
      <c r="C21" s="3"/>
      <c r="D21" s="3"/>
      <c r="E21" s="188">
        <v>471.6</v>
      </c>
      <c r="F21" s="9">
        <v>410.6</v>
      </c>
      <c r="G21" s="9">
        <v>410.09999999999997</v>
      </c>
      <c r="H21" s="9">
        <v>370.40000000000003</v>
      </c>
      <c r="I21" s="9">
        <v>396.9</v>
      </c>
      <c r="J21" s="9">
        <v>0</v>
      </c>
      <c r="K21" s="9">
        <v>0</v>
      </c>
      <c r="L21" s="9">
        <v>278.3</v>
      </c>
      <c r="M21" s="9" t="s">
        <v>278</v>
      </c>
      <c r="P21" s="65">
        <f t="shared" si="0"/>
        <v>2337.9</v>
      </c>
      <c r="R21" t="s">
        <v>284</v>
      </c>
      <c r="T21" s="3"/>
    </row>
    <row r="22" spans="1:21" ht="15">
      <c r="A22" s="28" t="s">
        <v>22</v>
      </c>
      <c r="B22" s="61" t="s">
        <v>6</v>
      </c>
      <c r="C22" s="3"/>
      <c r="D22" s="3"/>
      <c r="E22" s="188">
        <v>498.2</v>
      </c>
      <c r="F22" s="188">
        <v>597.79999999999995</v>
      </c>
      <c r="G22" s="9">
        <v>434.2</v>
      </c>
      <c r="H22" s="188">
        <v>496.15000000000003</v>
      </c>
      <c r="I22" s="9">
        <v>294.7</v>
      </c>
      <c r="J22" s="9">
        <v>0</v>
      </c>
      <c r="K22" s="9">
        <v>0</v>
      </c>
      <c r="L22" s="9" t="s">
        <v>278</v>
      </c>
      <c r="M22" s="9" t="s">
        <v>278</v>
      </c>
      <c r="P22" s="65">
        <f t="shared" si="0"/>
        <v>2321.0500000000002</v>
      </c>
      <c r="R22" t="s">
        <v>715</v>
      </c>
      <c r="T22" s="3"/>
    </row>
    <row r="23" spans="1:21" ht="15">
      <c r="A23" s="28" t="s">
        <v>24</v>
      </c>
      <c r="B23" s="61" t="s">
        <v>142</v>
      </c>
      <c r="E23" s="9" t="s">
        <v>278</v>
      </c>
      <c r="F23" s="9">
        <v>424.6</v>
      </c>
      <c r="G23" s="9">
        <v>346.5</v>
      </c>
      <c r="H23" s="9">
        <v>375.30000000000007</v>
      </c>
      <c r="I23" s="9">
        <v>330.8</v>
      </c>
      <c r="J23" s="9">
        <v>0</v>
      </c>
      <c r="K23" s="9">
        <v>0</v>
      </c>
      <c r="L23" s="9">
        <v>335.7</v>
      </c>
      <c r="M23" s="9">
        <v>463.2</v>
      </c>
      <c r="P23" s="65">
        <f t="shared" si="0"/>
        <v>2276.1</v>
      </c>
      <c r="T23" s="3"/>
    </row>
    <row r="24" spans="1:21" ht="15">
      <c r="A24" s="28" t="s">
        <v>26</v>
      </c>
      <c r="B24" s="61" t="s">
        <v>682</v>
      </c>
      <c r="C24" s="3"/>
      <c r="D24" s="3"/>
      <c r="E24" s="9" t="s">
        <v>278</v>
      </c>
      <c r="F24" s="9" t="s">
        <v>278</v>
      </c>
      <c r="G24" s="9" t="s">
        <v>278</v>
      </c>
      <c r="H24" s="185">
        <v>725.8</v>
      </c>
      <c r="I24" s="188">
        <v>579.6</v>
      </c>
      <c r="J24" s="9">
        <v>0</v>
      </c>
      <c r="K24" s="9">
        <v>0</v>
      </c>
      <c r="L24" s="9">
        <v>217.59999999999997</v>
      </c>
      <c r="M24" s="185">
        <v>740</v>
      </c>
      <c r="P24" s="65">
        <f t="shared" si="0"/>
        <v>2263</v>
      </c>
      <c r="R24" t="s">
        <v>2976</v>
      </c>
      <c r="U24" s="3" t="s">
        <v>1414</v>
      </c>
    </row>
    <row r="25" spans="1:21" ht="15">
      <c r="A25" s="28" t="s">
        <v>28</v>
      </c>
      <c r="B25" s="61" t="s">
        <v>143</v>
      </c>
      <c r="E25" s="9" t="s">
        <v>278</v>
      </c>
      <c r="F25" s="9">
        <v>447.4</v>
      </c>
      <c r="G25" s="9">
        <v>343.3</v>
      </c>
      <c r="H25" s="9">
        <v>403.09999999999997</v>
      </c>
      <c r="I25" s="9">
        <v>211.49999999999997</v>
      </c>
      <c r="J25" s="9">
        <v>0</v>
      </c>
      <c r="K25" s="9">
        <v>0</v>
      </c>
      <c r="L25" s="9">
        <v>393.59999999999997</v>
      </c>
      <c r="M25" s="9">
        <v>438.25</v>
      </c>
      <c r="P25" s="65">
        <f t="shared" si="0"/>
        <v>2237.1499999999996</v>
      </c>
      <c r="T25" s="3"/>
    </row>
    <row r="26" spans="1:21" ht="15">
      <c r="A26" s="28" t="s">
        <v>30</v>
      </c>
      <c r="B26" s="61" t="s">
        <v>1</v>
      </c>
      <c r="C26" s="3"/>
      <c r="D26" s="3"/>
      <c r="E26" s="9">
        <v>226.5</v>
      </c>
      <c r="F26" s="9">
        <v>337</v>
      </c>
      <c r="G26" s="188">
        <v>440.59999999999997</v>
      </c>
      <c r="H26" s="9">
        <v>285.39999999999998</v>
      </c>
      <c r="I26" s="9">
        <v>294.7</v>
      </c>
      <c r="J26" s="9">
        <v>0</v>
      </c>
      <c r="K26" s="9">
        <v>0</v>
      </c>
      <c r="L26" s="9">
        <v>192.9</v>
      </c>
      <c r="M26" s="9">
        <v>452.2</v>
      </c>
      <c r="P26" s="65">
        <f t="shared" si="0"/>
        <v>2229.3000000000002</v>
      </c>
      <c r="R26" t="s">
        <v>293</v>
      </c>
      <c r="T26" s="3"/>
      <c r="U26" s="3"/>
    </row>
    <row r="27" spans="1:21" ht="15">
      <c r="A27" s="28" t="s">
        <v>32</v>
      </c>
      <c r="B27" s="61" t="s">
        <v>23</v>
      </c>
      <c r="C27" s="3"/>
      <c r="D27" s="3"/>
      <c r="E27" s="9">
        <v>360.7</v>
      </c>
      <c r="F27" s="9">
        <v>343.8</v>
      </c>
      <c r="G27" s="9">
        <v>326.19999999999993</v>
      </c>
      <c r="H27" s="9">
        <v>422.6</v>
      </c>
      <c r="I27" s="9">
        <v>199.4</v>
      </c>
      <c r="J27" s="9">
        <v>0</v>
      </c>
      <c r="K27" s="9">
        <v>0</v>
      </c>
      <c r="L27" s="9">
        <v>340</v>
      </c>
      <c r="M27" s="9">
        <v>114</v>
      </c>
      <c r="P27" s="65">
        <f t="shared" si="0"/>
        <v>2106.6999999999998</v>
      </c>
      <c r="T27" s="3"/>
    </row>
    <row r="28" spans="1:21" ht="15">
      <c r="A28" s="28" t="s">
        <v>34</v>
      </c>
      <c r="B28" s="61" t="s">
        <v>687</v>
      </c>
      <c r="C28" s="3"/>
      <c r="D28" s="3"/>
      <c r="E28" s="9" t="s">
        <v>278</v>
      </c>
      <c r="F28" s="9" t="s">
        <v>278</v>
      </c>
      <c r="G28" s="9" t="s">
        <v>278</v>
      </c>
      <c r="H28" s="9">
        <v>376.09999999999997</v>
      </c>
      <c r="I28" s="9">
        <v>334.3</v>
      </c>
      <c r="J28" s="9">
        <v>0</v>
      </c>
      <c r="K28" s="9">
        <v>0</v>
      </c>
      <c r="L28" s="183">
        <v>791</v>
      </c>
      <c r="M28" s="9">
        <v>576.20000000000005</v>
      </c>
      <c r="P28" s="65">
        <f t="shared" si="0"/>
        <v>2077.6000000000004</v>
      </c>
      <c r="R28" t="s">
        <v>300</v>
      </c>
    </row>
    <row r="29" spans="1:21" ht="15">
      <c r="A29" s="28" t="s">
        <v>36</v>
      </c>
      <c r="B29" s="61" t="s">
        <v>35</v>
      </c>
      <c r="C29" s="3"/>
      <c r="D29" s="3"/>
      <c r="E29" s="9">
        <v>381.6</v>
      </c>
      <c r="F29" s="9">
        <v>576.4</v>
      </c>
      <c r="G29" s="9">
        <v>185.2</v>
      </c>
      <c r="H29" s="9">
        <v>263</v>
      </c>
      <c r="I29" s="185">
        <v>634.10000000000014</v>
      </c>
      <c r="J29" s="9">
        <v>0</v>
      </c>
      <c r="K29" s="9">
        <v>0</v>
      </c>
      <c r="L29" s="9" t="s">
        <v>278</v>
      </c>
      <c r="M29" s="9" t="s">
        <v>278</v>
      </c>
      <c r="P29" s="65">
        <f t="shared" si="0"/>
        <v>2040.3000000000002</v>
      </c>
      <c r="R29" t="s">
        <v>281</v>
      </c>
      <c r="T29" s="3"/>
      <c r="U29" s="3" t="s">
        <v>1415</v>
      </c>
    </row>
    <row r="30" spans="1:21" ht="15">
      <c r="A30" s="28" t="s">
        <v>38</v>
      </c>
      <c r="B30" s="61" t="s">
        <v>683</v>
      </c>
      <c r="C30" s="3"/>
      <c r="D30" s="3"/>
      <c r="E30" s="9" t="s">
        <v>278</v>
      </c>
      <c r="F30" s="9" t="s">
        <v>278</v>
      </c>
      <c r="G30" s="9" t="s">
        <v>278</v>
      </c>
      <c r="H30" s="9">
        <v>417.6</v>
      </c>
      <c r="I30" s="9">
        <v>402.5</v>
      </c>
      <c r="J30" s="9">
        <v>0</v>
      </c>
      <c r="K30" s="9">
        <v>0</v>
      </c>
      <c r="L30" s="188">
        <v>696</v>
      </c>
      <c r="M30" s="9">
        <v>505.6</v>
      </c>
      <c r="P30" s="65">
        <f t="shared" si="0"/>
        <v>2021.6999999999998</v>
      </c>
      <c r="R30" t="s">
        <v>287</v>
      </c>
    </row>
    <row r="31" spans="1:21" ht="15">
      <c r="A31" s="28" t="s">
        <v>145</v>
      </c>
      <c r="B31" s="61" t="s">
        <v>155</v>
      </c>
      <c r="E31" s="9" t="s">
        <v>278</v>
      </c>
      <c r="F31" s="9" t="s">
        <v>278</v>
      </c>
      <c r="G31" s="9">
        <v>427.00000000000006</v>
      </c>
      <c r="H31" s="9">
        <v>234.70000000000002</v>
      </c>
      <c r="I31" s="9">
        <v>388.7</v>
      </c>
      <c r="J31" s="9">
        <v>0</v>
      </c>
      <c r="K31" s="9">
        <v>0</v>
      </c>
      <c r="L31" s="9">
        <v>249.79999999999998</v>
      </c>
      <c r="M31" s="183">
        <v>711.4</v>
      </c>
      <c r="P31" s="65">
        <f t="shared" si="0"/>
        <v>2011.6</v>
      </c>
      <c r="R31" t="s">
        <v>300</v>
      </c>
      <c r="T31" s="3"/>
    </row>
    <row r="32" spans="1:21" ht="15">
      <c r="A32" s="28" t="s">
        <v>146</v>
      </c>
      <c r="B32" s="61" t="s">
        <v>13</v>
      </c>
      <c r="C32" s="3"/>
      <c r="D32" s="3"/>
      <c r="E32" s="9">
        <v>146</v>
      </c>
      <c r="F32" s="9">
        <v>456.5</v>
      </c>
      <c r="G32" s="9">
        <v>190.2</v>
      </c>
      <c r="H32" s="9">
        <v>295.40000000000003</v>
      </c>
      <c r="I32" s="183">
        <v>621.9</v>
      </c>
      <c r="J32" s="9">
        <v>0</v>
      </c>
      <c r="K32" s="9">
        <v>0</v>
      </c>
      <c r="L32" s="9">
        <v>280.89999999999998</v>
      </c>
      <c r="M32" s="9" t="s">
        <v>278</v>
      </c>
      <c r="P32" s="65">
        <f t="shared" si="0"/>
        <v>1990.9</v>
      </c>
      <c r="R32" t="s">
        <v>300</v>
      </c>
      <c r="T32" s="3"/>
    </row>
    <row r="33" spans="1:18" ht="15">
      <c r="A33" s="28" t="s">
        <v>147</v>
      </c>
      <c r="B33" s="61" t="s">
        <v>154</v>
      </c>
      <c r="E33" s="9" t="s">
        <v>278</v>
      </c>
      <c r="F33" s="9" t="s">
        <v>278</v>
      </c>
      <c r="G33" s="9">
        <v>242</v>
      </c>
      <c r="H33" s="9">
        <v>177.4</v>
      </c>
      <c r="I33" s="9">
        <v>322.69999999999993</v>
      </c>
      <c r="J33" s="9">
        <v>0</v>
      </c>
      <c r="K33" s="9">
        <v>0</v>
      </c>
      <c r="L33" s="9">
        <v>602.80000000000007</v>
      </c>
      <c r="M33" s="188">
        <v>627.29999999999995</v>
      </c>
      <c r="P33" s="65">
        <f t="shared" si="0"/>
        <v>1972.2</v>
      </c>
      <c r="R33" t="s">
        <v>297</v>
      </c>
    </row>
    <row r="34" spans="1:18" ht="15">
      <c r="A34" s="28" t="s">
        <v>151</v>
      </c>
      <c r="B34" s="61" t="s">
        <v>4</v>
      </c>
      <c r="C34" s="3"/>
      <c r="D34" s="3"/>
      <c r="E34" s="188">
        <v>396.5</v>
      </c>
      <c r="F34" s="9">
        <v>480.7</v>
      </c>
      <c r="G34" s="9">
        <v>428.40000000000009</v>
      </c>
      <c r="H34" s="9">
        <v>235.9</v>
      </c>
      <c r="I34" s="9">
        <v>382.30000000000007</v>
      </c>
      <c r="J34" s="9">
        <v>0</v>
      </c>
      <c r="K34" s="9">
        <v>0</v>
      </c>
      <c r="L34" s="9" t="s">
        <v>278</v>
      </c>
      <c r="M34" s="9" t="s">
        <v>278</v>
      </c>
      <c r="P34" s="65">
        <f t="shared" si="0"/>
        <v>1923.8000000000002</v>
      </c>
      <c r="R34" t="s">
        <v>288</v>
      </c>
    </row>
    <row r="35" spans="1:18" ht="15">
      <c r="A35" s="28" t="s">
        <v>157</v>
      </c>
      <c r="B35" s="61" t="s">
        <v>704</v>
      </c>
      <c r="C35" s="3"/>
      <c r="D35" s="3"/>
      <c r="E35" s="9" t="s">
        <v>278</v>
      </c>
      <c r="F35" s="9" t="s">
        <v>278</v>
      </c>
      <c r="G35" s="9" t="s">
        <v>278</v>
      </c>
      <c r="H35" s="9">
        <v>313.10000000000002</v>
      </c>
      <c r="I35" s="9">
        <v>460.40000000000003</v>
      </c>
      <c r="J35" s="9">
        <v>0</v>
      </c>
      <c r="K35" s="9">
        <v>0</v>
      </c>
      <c r="L35" s="184">
        <v>761.8</v>
      </c>
      <c r="M35" s="9">
        <v>312.8</v>
      </c>
      <c r="P35" s="65">
        <f t="shared" si="0"/>
        <v>1848.1</v>
      </c>
      <c r="R35" t="s">
        <v>282</v>
      </c>
    </row>
    <row r="36" spans="1:18" ht="15">
      <c r="A36" s="28" t="s">
        <v>159</v>
      </c>
      <c r="B36" s="61" t="s">
        <v>651</v>
      </c>
      <c r="C36" s="3"/>
      <c r="D36" s="3"/>
      <c r="E36" s="9" t="s">
        <v>278</v>
      </c>
      <c r="F36" s="9" t="s">
        <v>278</v>
      </c>
      <c r="G36" s="9" t="s">
        <v>278</v>
      </c>
      <c r="H36" s="188">
        <v>444.29999999999995</v>
      </c>
      <c r="I36" s="9">
        <v>303.39999999999998</v>
      </c>
      <c r="J36" s="9">
        <v>0</v>
      </c>
      <c r="K36" s="9">
        <v>0</v>
      </c>
      <c r="L36" s="188">
        <v>721.3</v>
      </c>
      <c r="M36" s="9">
        <v>350.7</v>
      </c>
      <c r="P36" s="65">
        <f t="shared" si="0"/>
        <v>1819.7</v>
      </c>
      <c r="R36" t="s">
        <v>342</v>
      </c>
    </row>
    <row r="37" spans="1:18" ht="15">
      <c r="A37" s="28" t="s">
        <v>160</v>
      </c>
      <c r="B37" s="61" t="s">
        <v>11</v>
      </c>
      <c r="C37" s="3"/>
      <c r="D37" s="3"/>
      <c r="E37" s="9">
        <v>200.6</v>
      </c>
      <c r="F37" s="9">
        <v>133.5</v>
      </c>
      <c r="G37" s="9">
        <v>214.8</v>
      </c>
      <c r="H37" s="9">
        <v>326.79999999999995</v>
      </c>
      <c r="I37" s="9">
        <v>303.99999999999994</v>
      </c>
      <c r="J37" s="9">
        <v>0</v>
      </c>
      <c r="K37" s="9">
        <v>0</v>
      </c>
      <c r="L37" s="9">
        <v>241.8</v>
      </c>
      <c r="M37" s="9">
        <v>316.5</v>
      </c>
      <c r="P37" s="65">
        <f t="shared" si="0"/>
        <v>1738</v>
      </c>
    </row>
    <row r="38" spans="1:18" ht="15">
      <c r="A38" s="28" t="s">
        <v>161</v>
      </c>
      <c r="B38" s="61" t="s">
        <v>675</v>
      </c>
      <c r="C38" s="3"/>
      <c r="D38" s="3"/>
      <c r="E38" s="9" t="s">
        <v>278</v>
      </c>
      <c r="F38" s="9" t="s">
        <v>278</v>
      </c>
      <c r="G38" s="9" t="s">
        <v>278</v>
      </c>
      <c r="H38" s="9">
        <v>442.29999999999995</v>
      </c>
      <c r="I38" s="9">
        <v>438.6</v>
      </c>
      <c r="J38" s="9">
        <v>0</v>
      </c>
      <c r="K38" s="9">
        <v>0</v>
      </c>
      <c r="L38" s="9">
        <v>134</v>
      </c>
      <c r="M38" s="188">
        <v>612.79999999999995</v>
      </c>
      <c r="P38" s="65">
        <f t="shared" si="0"/>
        <v>1627.6999999999998</v>
      </c>
      <c r="R38" t="s">
        <v>287</v>
      </c>
    </row>
    <row r="39" spans="1:18" ht="15">
      <c r="A39" s="28" t="s">
        <v>163</v>
      </c>
      <c r="B39" s="61" t="s">
        <v>654</v>
      </c>
      <c r="C39" s="3"/>
      <c r="D39" s="3"/>
      <c r="E39" s="9" t="s">
        <v>278</v>
      </c>
      <c r="F39" s="9" t="s">
        <v>278</v>
      </c>
      <c r="G39" s="9" t="s">
        <v>278</v>
      </c>
      <c r="H39" s="9">
        <v>316.39999999999998</v>
      </c>
      <c r="I39" s="9">
        <v>221.09999999999997</v>
      </c>
      <c r="J39" s="9">
        <v>0</v>
      </c>
      <c r="K39" s="9">
        <v>0</v>
      </c>
      <c r="L39" s="9">
        <v>579.25</v>
      </c>
      <c r="M39" s="9">
        <v>467.7</v>
      </c>
      <c r="P39" s="65">
        <f t="shared" si="0"/>
        <v>1584.45</v>
      </c>
    </row>
    <row r="40" spans="1:18" ht="15">
      <c r="A40" s="28" t="s">
        <v>274</v>
      </c>
      <c r="B40" s="61" t="s">
        <v>158</v>
      </c>
      <c r="E40" s="9" t="s">
        <v>278</v>
      </c>
      <c r="F40" s="9" t="s">
        <v>278</v>
      </c>
      <c r="G40" s="9">
        <v>418</v>
      </c>
      <c r="H40" s="183">
        <v>658.9</v>
      </c>
      <c r="I40" s="9">
        <v>446.8</v>
      </c>
      <c r="J40" s="9">
        <v>0</v>
      </c>
      <c r="K40" s="9">
        <v>0</v>
      </c>
      <c r="L40" s="9" t="s">
        <v>278</v>
      </c>
      <c r="M40" s="9" t="s">
        <v>278</v>
      </c>
      <c r="P40" s="65">
        <f t="shared" si="0"/>
        <v>1523.7</v>
      </c>
      <c r="R40" t="s">
        <v>300</v>
      </c>
    </row>
    <row r="41" spans="1:18" ht="15">
      <c r="A41" s="28" t="s">
        <v>275</v>
      </c>
      <c r="B41" s="61" t="s">
        <v>700</v>
      </c>
      <c r="C41" s="3"/>
      <c r="D41" s="3"/>
      <c r="E41" s="9" t="s">
        <v>278</v>
      </c>
      <c r="F41" s="9" t="s">
        <v>278</v>
      </c>
      <c r="G41" s="9" t="s">
        <v>278</v>
      </c>
      <c r="H41" s="9">
        <v>438.9</v>
      </c>
      <c r="I41" s="9">
        <v>449.59999999999997</v>
      </c>
      <c r="J41" s="9">
        <v>0</v>
      </c>
      <c r="K41" s="9">
        <v>0</v>
      </c>
      <c r="L41" s="9">
        <v>550.20000000000005</v>
      </c>
      <c r="M41" s="9">
        <v>66.399999999999991</v>
      </c>
      <c r="P41" s="65">
        <f t="shared" si="0"/>
        <v>1505.1000000000001</v>
      </c>
    </row>
    <row r="42" spans="1:18" ht="15">
      <c r="A42" s="28" t="s">
        <v>276</v>
      </c>
      <c r="B42" s="178" t="s">
        <v>1337</v>
      </c>
      <c r="C42" s="3"/>
      <c r="D42" s="3"/>
      <c r="E42" s="9" t="s">
        <v>278</v>
      </c>
      <c r="F42" s="9" t="s">
        <v>278</v>
      </c>
      <c r="G42" s="9" t="s">
        <v>278</v>
      </c>
      <c r="H42" s="9" t="s">
        <v>278</v>
      </c>
      <c r="I42" s="188">
        <v>471.1</v>
      </c>
      <c r="J42" s="9">
        <v>0</v>
      </c>
      <c r="K42" s="9">
        <v>0</v>
      </c>
      <c r="L42" s="9">
        <v>545.1</v>
      </c>
      <c r="M42" s="9">
        <v>482.7</v>
      </c>
      <c r="P42" s="65">
        <f t="shared" si="0"/>
        <v>1498.9</v>
      </c>
      <c r="R42" t="s">
        <v>293</v>
      </c>
    </row>
    <row r="43" spans="1:18" ht="15">
      <c r="A43" s="28" t="s">
        <v>277</v>
      </c>
      <c r="B43" s="178" t="s">
        <v>1344</v>
      </c>
      <c r="C43" s="3"/>
      <c r="D43" s="3"/>
      <c r="E43" s="9" t="s">
        <v>278</v>
      </c>
      <c r="F43" s="9" t="s">
        <v>278</v>
      </c>
      <c r="G43" s="9" t="s">
        <v>278</v>
      </c>
      <c r="H43" s="9" t="s">
        <v>278</v>
      </c>
      <c r="I43" s="9">
        <v>301.60000000000002</v>
      </c>
      <c r="J43" s="9">
        <v>0</v>
      </c>
      <c r="K43" s="9">
        <v>0</v>
      </c>
      <c r="L43" s="9">
        <v>543.30000000000007</v>
      </c>
      <c r="M43" s="9">
        <v>588.9</v>
      </c>
      <c r="P43" s="65">
        <f t="shared" si="0"/>
        <v>1433.8000000000002</v>
      </c>
    </row>
    <row r="44" spans="1:18" ht="15">
      <c r="A44" s="28" t="s">
        <v>640</v>
      </c>
      <c r="B44" s="61" t="s">
        <v>162</v>
      </c>
      <c r="E44" s="9" t="s">
        <v>278</v>
      </c>
      <c r="F44" s="9" t="s">
        <v>278</v>
      </c>
      <c r="G44" s="9">
        <v>295.8</v>
      </c>
      <c r="H44" s="9">
        <v>329.80000000000007</v>
      </c>
      <c r="I44" s="9">
        <v>185.7</v>
      </c>
      <c r="J44" s="9">
        <v>0</v>
      </c>
      <c r="K44" s="9">
        <v>0</v>
      </c>
      <c r="L44" s="9">
        <v>164.2</v>
      </c>
      <c r="M44" s="9">
        <v>376.5</v>
      </c>
      <c r="P44" s="65">
        <f t="shared" si="0"/>
        <v>1352.0000000000002</v>
      </c>
    </row>
    <row r="45" spans="1:18" ht="15">
      <c r="A45" s="28" t="s">
        <v>641</v>
      </c>
      <c r="B45" s="61" t="s">
        <v>153</v>
      </c>
      <c r="E45" s="9" t="s">
        <v>278</v>
      </c>
      <c r="F45" s="9" t="s">
        <v>278</v>
      </c>
      <c r="G45" s="9">
        <v>378.2</v>
      </c>
      <c r="H45" s="9">
        <v>200.7</v>
      </c>
      <c r="I45" s="9">
        <v>121.9</v>
      </c>
      <c r="J45" s="9">
        <v>0</v>
      </c>
      <c r="K45" s="9">
        <v>0</v>
      </c>
      <c r="L45" s="9">
        <v>384.6</v>
      </c>
      <c r="M45" s="9">
        <v>234.2</v>
      </c>
      <c r="P45" s="65">
        <f t="shared" si="0"/>
        <v>1319.6000000000001</v>
      </c>
    </row>
    <row r="46" spans="1:18" ht="15">
      <c r="A46" s="28" t="s">
        <v>642</v>
      </c>
      <c r="B46" s="61" t="s">
        <v>144</v>
      </c>
      <c r="E46" s="9" t="s">
        <v>278</v>
      </c>
      <c r="F46" s="9">
        <v>228.9</v>
      </c>
      <c r="G46" s="184">
        <v>632.45000000000005</v>
      </c>
      <c r="H46" s="9">
        <v>352.3</v>
      </c>
      <c r="I46" s="9">
        <v>101.4</v>
      </c>
      <c r="J46" s="9">
        <v>0</v>
      </c>
      <c r="K46" s="9">
        <v>0</v>
      </c>
      <c r="L46" s="9" t="s">
        <v>278</v>
      </c>
      <c r="M46" s="9" t="s">
        <v>278</v>
      </c>
      <c r="P46" s="65">
        <f t="shared" si="0"/>
        <v>1315.0500000000002</v>
      </c>
      <c r="R46" t="s">
        <v>282</v>
      </c>
    </row>
    <row r="47" spans="1:18" ht="15">
      <c r="A47" s="28" t="s">
        <v>644</v>
      </c>
      <c r="B47" s="61" t="s">
        <v>2209</v>
      </c>
      <c r="C47" s="3"/>
      <c r="D47" s="3"/>
      <c r="E47" s="9" t="s">
        <v>278</v>
      </c>
      <c r="F47" s="9" t="s">
        <v>278</v>
      </c>
      <c r="G47" s="9" t="s">
        <v>278</v>
      </c>
      <c r="H47" s="9" t="s">
        <v>278</v>
      </c>
      <c r="I47" s="9" t="s">
        <v>278</v>
      </c>
      <c r="J47" s="9">
        <v>0</v>
      </c>
      <c r="K47" s="9">
        <v>0</v>
      </c>
      <c r="L47" s="9">
        <v>599.40000000000009</v>
      </c>
      <c r="M47" s="184">
        <v>671.2</v>
      </c>
      <c r="P47" s="65">
        <f t="shared" si="0"/>
        <v>1270.6000000000001</v>
      </c>
      <c r="R47" t="s">
        <v>282</v>
      </c>
    </row>
    <row r="48" spans="1:18" ht="15">
      <c r="A48" s="28" t="s">
        <v>650</v>
      </c>
      <c r="B48" s="178" t="s">
        <v>1348</v>
      </c>
      <c r="C48" s="3"/>
      <c r="D48" s="3"/>
      <c r="E48" s="9" t="s">
        <v>278</v>
      </c>
      <c r="F48" s="9" t="s">
        <v>278</v>
      </c>
      <c r="G48" s="9" t="s">
        <v>278</v>
      </c>
      <c r="H48" s="9" t="s">
        <v>278</v>
      </c>
      <c r="I48" s="9">
        <v>86.699999999999989</v>
      </c>
      <c r="J48" s="9">
        <v>0</v>
      </c>
      <c r="K48" s="9">
        <v>0</v>
      </c>
      <c r="L48" s="9">
        <v>558.4</v>
      </c>
      <c r="M48" s="188">
        <v>604.5</v>
      </c>
      <c r="P48" s="65">
        <f t="shared" si="0"/>
        <v>1249.5999999999999</v>
      </c>
      <c r="R48" t="s">
        <v>288</v>
      </c>
    </row>
    <row r="49" spans="1:21" ht="15">
      <c r="A49" s="28" t="s">
        <v>652</v>
      </c>
      <c r="B49" s="61" t="s">
        <v>29</v>
      </c>
      <c r="C49" s="3"/>
      <c r="D49" s="3"/>
      <c r="E49" s="9">
        <v>69.8</v>
      </c>
      <c r="F49" s="9">
        <v>593.1</v>
      </c>
      <c r="G49" s="188">
        <v>582.1</v>
      </c>
      <c r="H49" s="9" t="s">
        <v>278</v>
      </c>
      <c r="I49" s="9" t="s">
        <v>278</v>
      </c>
      <c r="J49" s="9">
        <v>0</v>
      </c>
      <c r="K49" s="9">
        <v>0</v>
      </c>
      <c r="L49" s="9" t="s">
        <v>278</v>
      </c>
      <c r="M49" s="9" t="s">
        <v>278</v>
      </c>
      <c r="P49" s="65">
        <f t="shared" si="0"/>
        <v>1245</v>
      </c>
      <c r="R49" t="s">
        <v>292</v>
      </c>
      <c r="T49" s="3"/>
    </row>
    <row r="50" spans="1:21" ht="15">
      <c r="A50" s="28" t="s">
        <v>655</v>
      </c>
      <c r="B50" s="61" t="s">
        <v>156</v>
      </c>
      <c r="E50" s="9" t="s">
        <v>278</v>
      </c>
      <c r="F50" s="9" t="s">
        <v>278</v>
      </c>
      <c r="G50" s="9">
        <v>346</v>
      </c>
      <c r="H50" s="188">
        <v>513.29999999999995</v>
      </c>
      <c r="I50" s="9">
        <v>360</v>
      </c>
      <c r="J50" s="9">
        <v>0</v>
      </c>
      <c r="K50" s="9">
        <v>0</v>
      </c>
      <c r="L50" s="9" t="s">
        <v>278</v>
      </c>
      <c r="M50" s="9" t="s">
        <v>278</v>
      </c>
      <c r="P50" s="65">
        <f t="shared" si="0"/>
        <v>1219.3</v>
      </c>
      <c r="R50" t="s">
        <v>297</v>
      </c>
      <c r="T50" s="3"/>
    </row>
    <row r="51" spans="1:21" ht="15">
      <c r="A51" s="28" t="s">
        <v>656</v>
      </c>
      <c r="B51" s="178" t="s">
        <v>1351</v>
      </c>
      <c r="C51" s="3"/>
      <c r="D51" s="3"/>
      <c r="E51" s="9" t="s">
        <v>278</v>
      </c>
      <c r="F51" s="9" t="s">
        <v>278</v>
      </c>
      <c r="G51" s="9" t="s">
        <v>278</v>
      </c>
      <c r="H51" s="9" t="s">
        <v>278</v>
      </c>
      <c r="I51" s="9">
        <v>348.5</v>
      </c>
      <c r="J51" s="9">
        <v>0</v>
      </c>
      <c r="K51" s="9">
        <v>0</v>
      </c>
      <c r="L51" s="9">
        <v>361</v>
      </c>
      <c r="M51" s="9">
        <v>484.1</v>
      </c>
      <c r="P51" s="65">
        <f t="shared" si="0"/>
        <v>1193.5999999999999</v>
      </c>
    </row>
    <row r="52" spans="1:21" ht="15">
      <c r="A52" s="28" t="s">
        <v>659</v>
      </c>
      <c r="B52" s="178" t="s">
        <v>1349</v>
      </c>
      <c r="C52" s="3"/>
      <c r="D52" s="3"/>
      <c r="E52" s="9" t="s">
        <v>278</v>
      </c>
      <c r="F52" s="9" t="s">
        <v>278</v>
      </c>
      <c r="G52" s="9" t="s">
        <v>278</v>
      </c>
      <c r="H52" s="9" t="s">
        <v>278</v>
      </c>
      <c r="I52" s="188">
        <v>558.4</v>
      </c>
      <c r="J52" s="9">
        <v>0</v>
      </c>
      <c r="K52" s="9">
        <v>0</v>
      </c>
      <c r="L52" s="9">
        <v>500.29999999999995</v>
      </c>
      <c r="M52" s="9">
        <v>119.60000000000002</v>
      </c>
      <c r="P52" s="65">
        <f t="shared" si="0"/>
        <v>1178.2999999999997</v>
      </c>
      <c r="R52" t="s">
        <v>297</v>
      </c>
    </row>
    <row r="53" spans="1:21" ht="15">
      <c r="A53" s="28" t="s">
        <v>661</v>
      </c>
      <c r="B53" s="178" t="s">
        <v>1343</v>
      </c>
      <c r="C53" s="3"/>
      <c r="D53" s="3"/>
      <c r="E53" s="9" t="s">
        <v>278</v>
      </c>
      <c r="F53" s="9" t="s">
        <v>278</v>
      </c>
      <c r="G53" s="9" t="s">
        <v>278</v>
      </c>
      <c r="H53" s="9" t="s">
        <v>278</v>
      </c>
      <c r="I53" s="9">
        <v>374.1</v>
      </c>
      <c r="J53" s="9">
        <v>0</v>
      </c>
      <c r="K53" s="9">
        <v>0</v>
      </c>
      <c r="L53" s="9">
        <v>383.59999999999997</v>
      </c>
      <c r="M53" s="9">
        <v>413.9</v>
      </c>
      <c r="P53" s="65">
        <f t="shared" si="0"/>
        <v>1171.5999999999999</v>
      </c>
    </row>
    <row r="54" spans="1:21" ht="15">
      <c r="A54" s="28" t="s">
        <v>666</v>
      </c>
      <c r="B54" s="61" t="s">
        <v>686</v>
      </c>
      <c r="C54" s="3"/>
      <c r="D54" s="3"/>
      <c r="E54" s="9" t="s">
        <v>278</v>
      </c>
      <c r="F54" s="9" t="s">
        <v>278</v>
      </c>
      <c r="G54" s="9" t="s">
        <v>278</v>
      </c>
      <c r="H54" s="9">
        <v>386.80000000000007</v>
      </c>
      <c r="I54" s="9">
        <v>160.19999999999999</v>
      </c>
      <c r="J54" s="9">
        <v>0</v>
      </c>
      <c r="K54" s="9">
        <v>0</v>
      </c>
      <c r="L54" s="9">
        <v>103.69999999999999</v>
      </c>
      <c r="M54" s="9">
        <v>497.2</v>
      </c>
      <c r="P54" s="65">
        <f t="shared" si="0"/>
        <v>1147.9000000000001</v>
      </c>
    </row>
    <row r="55" spans="1:21" ht="15">
      <c r="A55" s="28" t="s">
        <v>670</v>
      </c>
      <c r="B55" s="61" t="s">
        <v>2192</v>
      </c>
      <c r="C55" s="3"/>
      <c r="D55" s="3"/>
      <c r="E55" s="9" t="s">
        <v>278</v>
      </c>
      <c r="F55" s="9" t="s">
        <v>278</v>
      </c>
      <c r="G55" s="9" t="s">
        <v>278</v>
      </c>
      <c r="H55" s="9" t="s">
        <v>278</v>
      </c>
      <c r="I55" s="9" t="s">
        <v>278</v>
      </c>
      <c r="J55" s="9">
        <v>0</v>
      </c>
      <c r="K55" s="9">
        <v>0</v>
      </c>
      <c r="L55" s="9">
        <v>494.40000000000003</v>
      </c>
      <c r="M55" s="188">
        <v>621.29999999999995</v>
      </c>
      <c r="P55" s="65">
        <f t="shared" si="0"/>
        <v>1115.7</v>
      </c>
      <c r="R55" t="s">
        <v>292</v>
      </c>
    </row>
    <row r="56" spans="1:21" ht="15">
      <c r="A56" s="28" t="s">
        <v>671</v>
      </c>
      <c r="B56" s="28" t="s">
        <v>638</v>
      </c>
      <c r="C56" s="3"/>
      <c r="D56" s="3"/>
      <c r="E56" s="9" t="s">
        <v>278</v>
      </c>
      <c r="F56" s="9" t="s">
        <v>278</v>
      </c>
      <c r="G56" s="9" t="s">
        <v>278</v>
      </c>
      <c r="H56" s="9">
        <v>205.8</v>
      </c>
      <c r="I56" s="9">
        <v>365.8</v>
      </c>
      <c r="J56" s="9">
        <v>0</v>
      </c>
      <c r="K56" s="9">
        <v>0</v>
      </c>
      <c r="L56" s="9">
        <v>398.3</v>
      </c>
      <c r="M56" s="9">
        <v>145.4</v>
      </c>
      <c r="P56" s="65">
        <f t="shared" si="0"/>
        <v>1115.3000000000002</v>
      </c>
    </row>
    <row r="57" spans="1:21" ht="15">
      <c r="A57" s="28" t="s">
        <v>672</v>
      </c>
      <c r="B57" s="61" t="s">
        <v>658</v>
      </c>
      <c r="C57" s="3"/>
      <c r="D57" s="3"/>
      <c r="E57" s="9" t="s">
        <v>278</v>
      </c>
      <c r="F57" s="9" t="s">
        <v>278</v>
      </c>
      <c r="G57" s="9" t="s">
        <v>278</v>
      </c>
      <c r="H57" s="9">
        <v>431.4</v>
      </c>
      <c r="I57" s="9">
        <v>246.1</v>
      </c>
      <c r="J57" s="9">
        <v>0</v>
      </c>
      <c r="K57" s="9">
        <v>0</v>
      </c>
      <c r="L57" s="9">
        <v>219</v>
      </c>
      <c r="M57" s="9">
        <v>200.29999999999998</v>
      </c>
      <c r="P57" s="65">
        <f t="shared" si="0"/>
        <v>1096.8</v>
      </c>
    </row>
    <row r="58" spans="1:21" ht="15">
      <c r="A58" s="28" t="s">
        <v>677</v>
      </c>
      <c r="B58" s="239" t="s">
        <v>2318</v>
      </c>
      <c r="C58" s="3"/>
      <c r="D58" s="3"/>
      <c r="E58" s="9" t="s">
        <v>278</v>
      </c>
      <c r="F58" s="9" t="s">
        <v>278</v>
      </c>
      <c r="G58" s="9" t="s">
        <v>278</v>
      </c>
      <c r="H58" s="9" t="s">
        <v>278</v>
      </c>
      <c r="I58" s="9" t="s">
        <v>278</v>
      </c>
      <c r="J58" s="9">
        <v>0</v>
      </c>
      <c r="K58" s="9">
        <v>0</v>
      </c>
      <c r="L58" s="188">
        <v>626.1</v>
      </c>
      <c r="M58" s="9">
        <v>455.75</v>
      </c>
      <c r="P58" s="65">
        <f t="shared" si="0"/>
        <v>1081.8499999999999</v>
      </c>
      <c r="R58" t="s">
        <v>288</v>
      </c>
    </row>
    <row r="59" spans="1:21" ht="15">
      <c r="A59" s="28" t="s">
        <v>685</v>
      </c>
      <c r="B59" s="61" t="s">
        <v>662</v>
      </c>
      <c r="C59" s="3"/>
      <c r="D59" s="3"/>
      <c r="E59" s="9" t="s">
        <v>278</v>
      </c>
      <c r="F59" s="9" t="s">
        <v>278</v>
      </c>
      <c r="G59" s="9" t="s">
        <v>278</v>
      </c>
      <c r="H59" s="9">
        <v>326.90000000000003</v>
      </c>
      <c r="I59" s="9">
        <v>446.79999999999995</v>
      </c>
      <c r="J59" s="9">
        <v>0</v>
      </c>
      <c r="K59" s="9">
        <v>0</v>
      </c>
      <c r="L59" s="9">
        <v>240.20000000000002</v>
      </c>
      <c r="M59" s="9">
        <v>20.599999999999994</v>
      </c>
      <c r="P59" s="65">
        <f t="shared" si="0"/>
        <v>1034.5</v>
      </c>
    </row>
    <row r="60" spans="1:21" ht="15">
      <c r="A60" s="28" t="s">
        <v>689</v>
      </c>
      <c r="B60" s="61" t="s">
        <v>669</v>
      </c>
      <c r="C60" s="3"/>
      <c r="D60" s="3"/>
      <c r="E60" s="9" t="s">
        <v>278</v>
      </c>
      <c r="F60" s="9" t="s">
        <v>278</v>
      </c>
      <c r="G60" s="9" t="s">
        <v>278</v>
      </c>
      <c r="H60" s="9">
        <v>188.6</v>
      </c>
      <c r="I60" s="9">
        <v>102</v>
      </c>
      <c r="J60" s="9">
        <v>0</v>
      </c>
      <c r="K60" s="9">
        <v>0</v>
      </c>
      <c r="L60" s="9">
        <v>476.29999999999995</v>
      </c>
      <c r="M60" s="9">
        <v>247.3</v>
      </c>
      <c r="P60" s="65">
        <f t="shared" si="0"/>
        <v>1014.2</v>
      </c>
    </row>
    <row r="61" spans="1:21" ht="15">
      <c r="A61" s="28" t="s">
        <v>690</v>
      </c>
      <c r="B61" s="178" t="s">
        <v>1342</v>
      </c>
      <c r="C61" s="3"/>
      <c r="D61" s="3"/>
      <c r="E61" s="9" t="s">
        <v>278</v>
      </c>
      <c r="F61" s="9" t="s">
        <v>278</v>
      </c>
      <c r="G61" s="9" t="s">
        <v>278</v>
      </c>
      <c r="H61" s="9" t="s">
        <v>278</v>
      </c>
      <c r="I61" s="9">
        <v>341.1</v>
      </c>
      <c r="J61" s="9">
        <v>0</v>
      </c>
      <c r="K61" s="9">
        <v>0</v>
      </c>
      <c r="L61" s="9">
        <v>447.1</v>
      </c>
      <c r="M61" s="9">
        <v>220.85</v>
      </c>
      <c r="P61" s="65">
        <f t="shared" si="0"/>
        <v>1009.0500000000001</v>
      </c>
    </row>
    <row r="62" spans="1:21" ht="15">
      <c r="A62" s="28" t="s">
        <v>691</v>
      </c>
      <c r="B62" s="239" t="s">
        <v>1654</v>
      </c>
      <c r="C62" s="3"/>
      <c r="D62" s="3"/>
      <c r="E62" s="9" t="s">
        <v>278</v>
      </c>
      <c r="F62" s="9" t="s">
        <v>278</v>
      </c>
      <c r="G62" s="9" t="s">
        <v>278</v>
      </c>
      <c r="H62" s="9" t="s">
        <v>278</v>
      </c>
      <c r="I62" s="9" t="s">
        <v>278</v>
      </c>
      <c r="J62" s="9">
        <v>0</v>
      </c>
      <c r="K62" s="9">
        <v>0</v>
      </c>
      <c r="L62" s="185">
        <v>915.30000000000007</v>
      </c>
      <c r="M62" s="9">
        <v>90.2</v>
      </c>
      <c r="P62" s="65">
        <f t="shared" si="0"/>
        <v>1005.5000000000001</v>
      </c>
      <c r="R62" t="s">
        <v>281</v>
      </c>
      <c r="U62" s="3" t="s">
        <v>1415</v>
      </c>
    </row>
    <row r="63" spans="1:21" ht="15">
      <c r="A63" s="28" t="s">
        <v>697</v>
      </c>
      <c r="B63" s="61" t="s">
        <v>692</v>
      </c>
      <c r="C63" s="3"/>
      <c r="D63" s="3"/>
      <c r="E63" s="9" t="s">
        <v>278</v>
      </c>
      <c r="F63" s="9" t="s">
        <v>278</v>
      </c>
      <c r="G63" s="9" t="s">
        <v>278</v>
      </c>
      <c r="H63" s="9">
        <v>284.39999999999998</v>
      </c>
      <c r="I63" s="9">
        <v>325.8</v>
      </c>
      <c r="J63" s="9">
        <v>0</v>
      </c>
      <c r="K63" s="9">
        <v>0</v>
      </c>
      <c r="L63" s="9">
        <v>229.29999999999998</v>
      </c>
      <c r="M63" s="9">
        <v>162</v>
      </c>
      <c r="P63" s="65">
        <f t="shared" si="0"/>
        <v>1001.5</v>
      </c>
    </row>
    <row r="64" spans="1:21" ht="15">
      <c r="A64" s="28" t="s">
        <v>698</v>
      </c>
      <c r="B64" s="61" t="s">
        <v>667</v>
      </c>
      <c r="C64" s="3"/>
      <c r="D64" s="3"/>
      <c r="E64" s="9" t="s">
        <v>278</v>
      </c>
      <c r="F64" s="9" t="s">
        <v>278</v>
      </c>
      <c r="G64" s="9" t="s">
        <v>278</v>
      </c>
      <c r="H64" s="9">
        <v>236.9</v>
      </c>
      <c r="I64" s="9">
        <v>232.3</v>
      </c>
      <c r="J64" s="9">
        <v>0</v>
      </c>
      <c r="K64" s="9">
        <v>0</v>
      </c>
      <c r="L64" s="9">
        <v>249.8</v>
      </c>
      <c r="M64" s="9">
        <v>281.10000000000002</v>
      </c>
      <c r="P64" s="65">
        <f t="shared" si="0"/>
        <v>1000.1</v>
      </c>
    </row>
    <row r="65" spans="1:18" ht="15">
      <c r="A65" s="28" t="s">
        <v>699</v>
      </c>
      <c r="B65" s="28" t="s">
        <v>633</v>
      </c>
      <c r="C65" s="3"/>
      <c r="D65" s="3"/>
      <c r="E65" s="9" t="s">
        <v>278</v>
      </c>
      <c r="F65" s="9" t="s">
        <v>278</v>
      </c>
      <c r="G65" s="9" t="s">
        <v>278</v>
      </c>
      <c r="H65" s="9">
        <v>226.8</v>
      </c>
      <c r="I65" s="9">
        <v>137.5</v>
      </c>
      <c r="J65" s="9">
        <v>0</v>
      </c>
      <c r="K65" s="9">
        <v>0</v>
      </c>
      <c r="L65" s="9">
        <v>318.7</v>
      </c>
      <c r="M65" s="9">
        <v>309.40000000000003</v>
      </c>
      <c r="P65" s="65">
        <f t="shared" si="0"/>
        <v>992.40000000000009</v>
      </c>
    </row>
    <row r="66" spans="1:18" ht="15">
      <c r="A66" s="28" t="s">
        <v>701</v>
      </c>
      <c r="B66" s="61" t="s">
        <v>694</v>
      </c>
      <c r="C66" s="3"/>
      <c r="D66" s="3"/>
      <c r="E66" s="9" t="s">
        <v>278</v>
      </c>
      <c r="F66" s="9" t="s">
        <v>278</v>
      </c>
      <c r="G66" s="9" t="s">
        <v>278</v>
      </c>
      <c r="H66" s="9">
        <v>243.5</v>
      </c>
      <c r="I66" s="9">
        <v>245.3</v>
      </c>
      <c r="J66" s="9">
        <v>0</v>
      </c>
      <c r="K66" s="9">
        <v>0</v>
      </c>
      <c r="L66" s="9">
        <v>279.39999999999998</v>
      </c>
      <c r="M66" s="9">
        <v>221.4</v>
      </c>
      <c r="P66" s="65">
        <f t="shared" si="0"/>
        <v>989.6</v>
      </c>
    </row>
    <row r="67" spans="1:18" ht="15">
      <c r="A67" s="28" t="s">
        <v>702</v>
      </c>
      <c r="B67" s="61" t="s">
        <v>2198</v>
      </c>
      <c r="C67" s="3"/>
      <c r="D67" s="3"/>
      <c r="E67" s="9" t="s">
        <v>278</v>
      </c>
      <c r="F67" s="9" t="s">
        <v>278</v>
      </c>
      <c r="G67" s="9" t="s">
        <v>278</v>
      </c>
      <c r="H67" s="9" t="s">
        <v>278</v>
      </c>
      <c r="I67" s="9" t="s">
        <v>278</v>
      </c>
      <c r="J67" s="9">
        <v>0</v>
      </c>
      <c r="K67" s="9">
        <v>0</v>
      </c>
      <c r="L67" s="9">
        <v>426.8</v>
      </c>
      <c r="M67" s="9">
        <v>559.04999999999995</v>
      </c>
      <c r="P67" s="65">
        <f t="shared" si="0"/>
        <v>985.84999999999991</v>
      </c>
    </row>
    <row r="68" spans="1:18" ht="15">
      <c r="A68" s="28" t="s">
        <v>703</v>
      </c>
      <c r="B68" s="61" t="s">
        <v>643</v>
      </c>
      <c r="C68" s="3"/>
      <c r="D68" s="3"/>
      <c r="E68" s="9" t="s">
        <v>278</v>
      </c>
      <c r="F68" s="9" t="s">
        <v>278</v>
      </c>
      <c r="G68" s="9" t="s">
        <v>278</v>
      </c>
      <c r="H68" s="9">
        <v>126.50000000000001</v>
      </c>
      <c r="I68" s="9">
        <v>350.4</v>
      </c>
      <c r="J68" s="9">
        <v>0</v>
      </c>
      <c r="K68" s="9">
        <v>0</v>
      </c>
      <c r="L68" s="9">
        <v>264.5</v>
      </c>
      <c r="M68" s="9">
        <v>215.5</v>
      </c>
      <c r="P68" s="65">
        <f t="shared" si="0"/>
        <v>956.9</v>
      </c>
    </row>
    <row r="69" spans="1:18" ht="15">
      <c r="A69" s="28" t="s">
        <v>706</v>
      </c>
      <c r="B69" s="239" t="s">
        <v>1668</v>
      </c>
      <c r="C69" s="3"/>
      <c r="D69" s="3"/>
      <c r="E69" s="9" t="s">
        <v>278</v>
      </c>
      <c r="F69" s="9" t="s">
        <v>278</v>
      </c>
      <c r="G69" s="9" t="s">
        <v>278</v>
      </c>
      <c r="H69" s="9" t="s">
        <v>278</v>
      </c>
      <c r="I69" s="9" t="s">
        <v>278</v>
      </c>
      <c r="J69" s="9">
        <v>0</v>
      </c>
      <c r="K69" s="9">
        <v>0</v>
      </c>
      <c r="L69" s="9">
        <v>484.49999999999994</v>
      </c>
      <c r="M69" s="9">
        <v>462.3</v>
      </c>
      <c r="P69" s="65">
        <f t="shared" si="0"/>
        <v>946.8</v>
      </c>
    </row>
    <row r="70" spans="1:18" ht="15">
      <c r="A70" s="28" t="s">
        <v>775</v>
      </c>
      <c r="B70" s="239" t="s">
        <v>1664</v>
      </c>
      <c r="C70" s="3"/>
      <c r="D70" s="3"/>
      <c r="E70" s="9" t="s">
        <v>278</v>
      </c>
      <c r="F70" s="9" t="s">
        <v>278</v>
      </c>
      <c r="G70" s="9" t="s">
        <v>278</v>
      </c>
      <c r="H70" s="9" t="s">
        <v>278</v>
      </c>
      <c r="I70" s="9" t="s">
        <v>278</v>
      </c>
      <c r="J70" s="9">
        <v>0</v>
      </c>
      <c r="K70" s="9">
        <v>0</v>
      </c>
      <c r="L70" s="9">
        <v>554.59999999999991</v>
      </c>
      <c r="M70" s="9">
        <v>389.3</v>
      </c>
      <c r="P70" s="65">
        <f t="shared" si="0"/>
        <v>943.89999999999986</v>
      </c>
    </row>
    <row r="71" spans="1:18" ht="15">
      <c r="A71" s="28" t="s">
        <v>776</v>
      </c>
      <c r="B71" s="239" t="s">
        <v>1690</v>
      </c>
      <c r="C71" s="3"/>
      <c r="D71" s="3"/>
      <c r="E71" s="9" t="s">
        <v>278</v>
      </c>
      <c r="F71" s="9" t="s">
        <v>278</v>
      </c>
      <c r="G71" s="9" t="s">
        <v>278</v>
      </c>
      <c r="H71" s="9" t="s">
        <v>278</v>
      </c>
      <c r="I71" s="9" t="s">
        <v>278</v>
      </c>
      <c r="J71" s="9">
        <v>0</v>
      </c>
      <c r="K71" s="9">
        <v>0</v>
      </c>
      <c r="L71" s="9">
        <v>447.00000000000006</v>
      </c>
      <c r="M71" s="9">
        <v>486.59999999999997</v>
      </c>
      <c r="P71" s="65">
        <f t="shared" si="0"/>
        <v>933.6</v>
      </c>
    </row>
    <row r="72" spans="1:18" ht="15">
      <c r="A72" s="28" t="s">
        <v>777</v>
      </c>
      <c r="B72" s="178" t="s">
        <v>1345</v>
      </c>
      <c r="C72" s="3"/>
      <c r="D72" s="3"/>
      <c r="E72" s="9" t="s">
        <v>278</v>
      </c>
      <c r="F72" s="9" t="s">
        <v>278</v>
      </c>
      <c r="G72" s="9" t="s">
        <v>278</v>
      </c>
      <c r="H72" s="9" t="s">
        <v>278</v>
      </c>
      <c r="I72" s="9">
        <v>343.3</v>
      </c>
      <c r="J72" s="9">
        <v>0</v>
      </c>
      <c r="K72" s="9">
        <v>0</v>
      </c>
      <c r="L72" s="9">
        <v>313.04999999999995</v>
      </c>
      <c r="M72" s="9">
        <v>276.7</v>
      </c>
      <c r="P72" s="65">
        <f t="shared" si="0"/>
        <v>933.05</v>
      </c>
    </row>
    <row r="73" spans="1:18" ht="15">
      <c r="A73" s="28" t="s">
        <v>778</v>
      </c>
      <c r="B73" s="61" t="s">
        <v>2206</v>
      </c>
      <c r="C73" s="3"/>
      <c r="D73" s="3"/>
      <c r="E73" s="9" t="s">
        <v>278</v>
      </c>
      <c r="F73" s="9" t="s">
        <v>278</v>
      </c>
      <c r="G73" s="9" t="s">
        <v>278</v>
      </c>
      <c r="H73" s="9" t="s">
        <v>278</v>
      </c>
      <c r="I73" s="9" t="s">
        <v>278</v>
      </c>
      <c r="J73" s="9">
        <v>0</v>
      </c>
      <c r="K73" s="9">
        <v>0</v>
      </c>
      <c r="L73" s="9">
        <v>474.40000000000003</v>
      </c>
      <c r="M73" s="9">
        <v>438.5</v>
      </c>
      <c r="P73" s="65">
        <f t="shared" si="0"/>
        <v>912.90000000000009</v>
      </c>
    </row>
    <row r="74" spans="1:18" ht="15">
      <c r="A74" s="28" t="s">
        <v>779</v>
      </c>
      <c r="B74" s="61" t="s">
        <v>2211</v>
      </c>
      <c r="C74" s="3"/>
      <c r="D74" s="3"/>
      <c r="E74" s="9" t="s">
        <v>278</v>
      </c>
      <c r="F74" s="9" t="s">
        <v>278</v>
      </c>
      <c r="G74" s="9" t="s">
        <v>278</v>
      </c>
      <c r="H74" s="9" t="s">
        <v>278</v>
      </c>
      <c r="I74" s="9" t="s">
        <v>278</v>
      </c>
      <c r="J74" s="9">
        <v>0</v>
      </c>
      <c r="K74" s="9">
        <v>0</v>
      </c>
      <c r="L74" s="9">
        <v>500.30000000000007</v>
      </c>
      <c r="M74" s="9">
        <v>405.3</v>
      </c>
      <c r="P74" s="65">
        <f t="shared" si="0"/>
        <v>905.60000000000014</v>
      </c>
    </row>
    <row r="75" spans="1:18" ht="15">
      <c r="A75" s="28" t="s">
        <v>780</v>
      </c>
      <c r="B75" s="239" t="s">
        <v>1749</v>
      </c>
      <c r="C75" s="3"/>
      <c r="D75" s="3"/>
      <c r="E75" s="9" t="s">
        <v>278</v>
      </c>
      <c r="F75" s="9" t="s">
        <v>278</v>
      </c>
      <c r="G75" s="9" t="s">
        <v>278</v>
      </c>
      <c r="H75" s="9" t="s">
        <v>278</v>
      </c>
      <c r="I75" s="9" t="s">
        <v>278</v>
      </c>
      <c r="J75" s="9">
        <v>0</v>
      </c>
      <c r="K75" s="9">
        <v>0</v>
      </c>
      <c r="L75" s="9">
        <v>415.4</v>
      </c>
      <c r="M75" s="9">
        <v>487.1</v>
      </c>
      <c r="P75" s="65">
        <f t="shared" ref="P75:P138" si="1">SUM(E75:N75)</f>
        <v>902.5</v>
      </c>
    </row>
    <row r="76" spans="1:18" ht="15">
      <c r="A76" s="28" t="s">
        <v>781</v>
      </c>
      <c r="B76" s="61" t="s">
        <v>2213</v>
      </c>
      <c r="C76" s="3"/>
      <c r="D76" s="3"/>
      <c r="E76" s="9" t="s">
        <v>278</v>
      </c>
      <c r="F76" s="9" t="s">
        <v>278</v>
      </c>
      <c r="G76" s="9" t="s">
        <v>278</v>
      </c>
      <c r="H76" s="9" t="s">
        <v>278</v>
      </c>
      <c r="I76" s="9" t="s">
        <v>278</v>
      </c>
      <c r="J76" s="9">
        <v>0</v>
      </c>
      <c r="K76" s="9">
        <v>0</v>
      </c>
      <c r="L76" s="188">
        <v>699.9</v>
      </c>
      <c r="M76" s="9">
        <v>200.29999999999998</v>
      </c>
      <c r="P76" s="65">
        <f t="shared" si="1"/>
        <v>900.19999999999993</v>
      </c>
      <c r="R76" t="s">
        <v>292</v>
      </c>
    </row>
    <row r="77" spans="1:18" ht="15">
      <c r="A77" s="28" t="s">
        <v>782</v>
      </c>
      <c r="B77" s="239" t="s">
        <v>1666</v>
      </c>
      <c r="C77" s="3"/>
      <c r="D77" s="3"/>
      <c r="E77" s="9" t="s">
        <v>278</v>
      </c>
      <c r="F77" s="9" t="s">
        <v>278</v>
      </c>
      <c r="G77" s="9" t="s">
        <v>278</v>
      </c>
      <c r="H77" s="9" t="s">
        <v>278</v>
      </c>
      <c r="I77" s="9" t="s">
        <v>278</v>
      </c>
      <c r="J77" s="9">
        <v>0</v>
      </c>
      <c r="K77" s="9">
        <v>0</v>
      </c>
      <c r="L77" s="9">
        <v>622.6</v>
      </c>
      <c r="M77" s="9">
        <v>264</v>
      </c>
      <c r="P77" s="65">
        <f t="shared" si="1"/>
        <v>886.6</v>
      </c>
    </row>
    <row r="78" spans="1:18" ht="15">
      <c r="A78" s="28" t="s">
        <v>783</v>
      </c>
      <c r="B78" s="61" t="s">
        <v>674</v>
      </c>
      <c r="C78" s="3"/>
      <c r="D78" s="3"/>
      <c r="E78" s="9" t="s">
        <v>278</v>
      </c>
      <c r="F78" s="9" t="s">
        <v>278</v>
      </c>
      <c r="G78" s="9" t="s">
        <v>278</v>
      </c>
      <c r="H78" s="9">
        <v>419.8</v>
      </c>
      <c r="I78" s="9">
        <v>456.19999999999993</v>
      </c>
      <c r="J78" s="9">
        <v>0</v>
      </c>
      <c r="K78" s="9">
        <v>0</v>
      </c>
      <c r="L78" s="9" t="s">
        <v>278</v>
      </c>
      <c r="M78" s="9" t="s">
        <v>278</v>
      </c>
      <c r="P78" s="65">
        <f t="shared" si="1"/>
        <v>876</v>
      </c>
    </row>
    <row r="79" spans="1:18" ht="15">
      <c r="A79" s="28" t="s">
        <v>784</v>
      </c>
      <c r="B79" s="61" t="s">
        <v>649</v>
      </c>
      <c r="C79" s="3"/>
      <c r="D79" s="3"/>
      <c r="E79" s="9" t="s">
        <v>278</v>
      </c>
      <c r="F79" s="9" t="s">
        <v>278</v>
      </c>
      <c r="G79" s="9" t="s">
        <v>278</v>
      </c>
      <c r="H79" s="9">
        <v>393.2</v>
      </c>
      <c r="I79" s="188">
        <v>473.19999999999993</v>
      </c>
      <c r="J79" s="9">
        <v>0</v>
      </c>
      <c r="K79" s="9">
        <v>0</v>
      </c>
      <c r="L79" s="9" t="s">
        <v>278</v>
      </c>
      <c r="M79" s="9" t="s">
        <v>278</v>
      </c>
      <c r="P79" s="65">
        <f t="shared" si="1"/>
        <v>866.39999999999986</v>
      </c>
      <c r="R79" t="s">
        <v>288</v>
      </c>
    </row>
    <row r="80" spans="1:18" ht="15">
      <c r="A80" s="28" t="s">
        <v>785</v>
      </c>
      <c r="B80" s="239" t="s">
        <v>1649</v>
      </c>
      <c r="C80" s="3"/>
      <c r="D80" s="3"/>
      <c r="E80" s="9" t="s">
        <v>278</v>
      </c>
      <c r="F80" s="9" t="s">
        <v>278</v>
      </c>
      <c r="G80" s="9" t="s">
        <v>278</v>
      </c>
      <c r="H80" s="9" t="s">
        <v>278</v>
      </c>
      <c r="I80" s="9" t="s">
        <v>278</v>
      </c>
      <c r="J80" s="9">
        <v>0</v>
      </c>
      <c r="K80" s="9">
        <v>0</v>
      </c>
      <c r="L80" s="9">
        <v>360.9</v>
      </c>
      <c r="M80" s="9">
        <v>495.30000000000007</v>
      </c>
      <c r="P80" s="65">
        <f t="shared" si="1"/>
        <v>856.2</v>
      </c>
    </row>
    <row r="81" spans="1:18" ht="15">
      <c r="A81" s="28" t="s">
        <v>786</v>
      </c>
      <c r="B81" s="239" t="s">
        <v>1661</v>
      </c>
      <c r="C81" s="3"/>
      <c r="D81" s="3"/>
      <c r="E81" s="9" t="s">
        <v>278</v>
      </c>
      <c r="F81" s="9" t="s">
        <v>278</v>
      </c>
      <c r="G81" s="9" t="s">
        <v>278</v>
      </c>
      <c r="H81" s="9" t="s">
        <v>278</v>
      </c>
      <c r="I81" s="9" t="s">
        <v>278</v>
      </c>
      <c r="J81" s="9">
        <v>0</v>
      </c>
      <c r="K81" s="9">
        <v>0</v>
      </c>
      <c r="L81" s="9">
        <v>330</v>
      </c>
      <c r="M81" s="9">
        <v>514.1</v>
      </c>
      <c r="P81" s="65">
        <f t="shared" si="1"/>
        <v>844.1</v>
      </c>
    </row>
    <row r="82" spans="1:18" ht="15">
      <c r="A82" s="28" t="s">
        <v>787</v>
      </c>
      <c r="B82" s="61" t="s">
        <v>2197</v>
      </c>
      <c r="C82" s="3"/>
      <c r="D82" s="3"/>
      <c r="E82" s="9" t="s">
        <v>278</v>
      </c>
      <c r="F82" s="9" t="s">
        <v>278</v>
      </c>
      <c r="G82" s="9" t="s">
        <v>278</v>
      </c>
      <c r="H82" s="9" t="s">
        <v>278</v>
      </c>
      <c r="I82" s="9" t="s">
        <v>278</v>
      </c>
      <c r="J82" s="9">
        <v>0</v>
      </c>
      <c r="K82" s="9">
        <v>0</v>
      </c>
      <c r="L82" s="188">
        <v>622.70000000000005</v>
      </c>
      <c r="M82" s="9">
        <v>208.3</v>
      </c>
      <c r="P82" s="65">
        <f t="shared" si="1"/>
        <v>831</v>
      </c>
      <c r="R82" t="s">
        <v>293</v>
      </c>
    </row>
    <row r="83" spans="1:18" ht="15">
      <c r="A83" s="28" t="s">
        <v>788</v>
      </c>
      <c r="B83" s="61" t="s">
        <v>2208</v>
      </c>
      <c r="C83" s="3"/>
      <c r="D83" s="3"/>
      <c r="E83" s="9" t="s">
        <v>278</v>
      </c>
      <c r="F83" s="9" t="s">
        <v>278</v>
      </c>
      <c r="G83" s="9" t="s">
        <v>278</v>
      </c>
      <c r="H83" s="9" t="s">
        <v>278</v>
      </c>
      <c r="I83" s="9" t="s">
        <v>278</v>
      </c>
      <c r="J83" s="9">
        <v>0</v>
      </c>
      <c r="K83" s="9">
        <v>0</v>
      </c>
      <c r="L83" s="9">
        <v>360.8</v>
      </c>
      <c r="M83" s="9">
        <v>454.59999999999997</v>
      </c>
      <c r="P83" s="65">
        <f t="shared" si="1"/>
        <v>815.4</v>
      </c>
    </row>
    <row r="84" spans="1:18" ht="15">
      <c r="A84" s="28" t="s">
        <v>789</v>
      </c>
      <c r="B84" s="178" t="s">
        <v>1341</v>
      </c>
      <c r="C84" s="3"/>
      <c r="D84" s="3"/>
      <c r="E84" s="9" t="s">
        <v>278</v>
      </c>
      <c r="F84" s="9" t="s">
        <v>278</v>
      </c>
      <c r="G84" s="9" t="s">
        <v>278</v>
      </c>
      <c r="H84" s="9" t="s">
        <v>278</v>
      </c>
      <c r="I84" s="9">
        <v>310.49999999999994</v>
      </c>
      <c r="J84" s="9">
        <v>0</v>
      </c>
      <c r="K84" s="9">
        <v>0</v>
      </c>
      <c r="L84" s="9">
        <v>501.3</v>
      </c>
      <c r="M84" s="9" t="s">
        <v>278</v>
      </c>
      <c r="P84" s="65">
        <f t="shared" si="1"/>
        <v>811.8</v>
      </c>
    </row>
    <row r="85" spans="1:18" ht="15">
      <c r="A85" s="28" t="s">
        <v>790</v>
      </c>
      <c r="B85" s="178" t="s">
        <v>1346</v>
      </c>
      <c r="C85" s="3"/>
      <c r="D85" s="3"/>
      <c r="E85" s="9" t="s">
        <v>278</v>
      </c>
      <c r="F85" s="9" t="s">
        <v>278</v>
      </c>
      <c r="G85" s="9" t="s">
        <v>278</v>
      </c>
      <c r="H85" s="9" t="s">
        <v>278</v>
      </c>
      <c r="I85" s="9">
        <v>144.10000000000002</v>
      </c>
      <c r="J85" s="9">
        <v>0</v>
      </c>
      <c r="K85" s="9">
        <v>0</v>
      </c>
      <c r="L85" s="9">
        <v>367.00000000000006</v>
      </c>
      <c r="M85" s="9">
        <v>290.60000000000002</v>
      </c>
      <c r="P85" s="65">
        <f t="shared" si="1"/>
        <v>801.7</v>
      </c>
    </row>
    <row r="86" spans="1:18" ht="15">
      <c r="A86" s="28" t="s">
        <v>791</v>
      </c>
      <c r="B86" s="61" t="s">
        <v>2194</v>
      </c>
      <c r="C86" s="3"/>
      <c r="D86" s="3"/>
      <c r="E86" s="9" t="s">
        <v>278</v>
      </c>
      <c r="F86" s="9" t="s">
        <v>278</v>
      </c>
      <c r="G86" s="9" t="s">
        <v>278</v>
      </c>
      <c r="H86" s="9" t="s">
        <v>278</v>
      </c>
      <c r="I86" s="9" t="s">
        <v>278</v>
      </c>
      <c r="J86" s="9">
        <v>0</v>
      </c>
      <c r="K86" s="9">
        <v>0</v>
      </c>
      <c r="L86" s="9">
        <v>584.70000000000005</v>
      </c>
      <c r="M86" s="9">
        <v>215.6</v>
      </c>
      <c r="P86" s="65">
        <f t="shared" si="1"/>
        <v>800.30000000000007</v>
      </c>
    </row>
    <row r="87" spans="1:18" ht="15">
      <c r="A87" s="28" t="s">
        <v>792</v>
      </c>
      <c r="B87" s="239" t="s">
        <v>1665</v>
      </c>
      <c r="C87" s="3"/>
      <c r="D87" s="3"/>
      <c r="E87" s="9" t="s">
        <v>278</v>
      </c>
      <c r="F87" s="9" t="s">
        <v>278</v>
      </c>
      <c r="G87" s="9" t="s">
        <v>278</v>
      </c>
      <c r="H87" s="9" t="s">
        <v>278</v>
      </c>
      <c r="I87" s="9" t="s">
        <v>278</v>
      </c>
      <c r="J87" s="9">
        <v>0</v>
      </c>
      <c r="K87" s="9">
        <v>0</v>
      </c>
      <c r="L87" s="9">
        <v>512.5</v>
      </c>
      <c r="M87" s="9">
        <v>286.09999999999997</v>
      </c>
      <c r="P87" s="65">
        <f t="shared" si="1"/>
        <v>798.59999999999991</v>
      </c>
    </row>
    <row r="88" spans="1:18" ht="15">
      <c r="A88" s="28" t="s">
        <v>793</v>
      </c>
      <c r="B88" s="239" t="s">
        <v>2190</v>
      </c>
      <c r="C88" s="3"/>
      <c r="D88" s="3"/>
      <c r="E88" s="9" t="s">
        <v>278</v>
      </c>
      <c r="F88" s="9" t="s">
        <v>278</v>
      </c>
      <c r="G88" s="9" t="s">
        <v>278</v>
      </c>
      <c r="H88" s="9" t="s">
        <v>278</v>
      </c>
      <c r="I88" s="9" t="s">
        <v>278</v>
      </c>
      <c r="J88" s="9">
        <v>0</v>
      </c>
      <c r="K88" s="9">
        <v>0</v>
      </c>
      <c r="L88" s="9">
        <v>405.2</v>
      </c>
      <c r="M88" s="9">
        <v>393.3</v>
      </c>
      <c r="P88" s="65">
        <f t="shared" si="1"/>
        <v>798.5</v>
      </c>
    </row>
    <row r="89" spans="1:18" ht="15">
      <c r="A89" s="28" t="s">
        <v>794</v>
      </c>
      <c r="B89" s="61" t="s">
        <v>668</v>
      </c>
      <c r="C89" s="3"/>
      <c r="D89" s="3"/>
      <c r="E89" s="9" t="s">
        <v>278</v>
      </c>
      <c r="F89" s="9" t="s">
        <v>278</v>
      </c>
      <c r="G89" s="9" t="s">
        <v>278</v>
      </c>
      <c r="H89" s="9">
        <v>293.60000000000002</v>
      </c>
      <c r="I89" s="9">
        <v>104.1</v>
      </c>
      <c r="J89" s="9">
        <v>0</v>
      </c>
      <c r="K89" s="9">
        <v>0</v>
      </c>
      <c r="L89" s="9">
        <v>251.70000000000002</v>
      </c>
      <c r="M89" s="9">
        <v>92.699999999999989</v>
      </c>
      <c r="P89" s="65">
        <f t="shared" si="1"/>
        <v>742.10000000000014</v>
      </c>
    </row>
    <row r="90" spans="1:18" ht="15">
      <c r="A90" s="28" t="s">
        <v>795</v>
      </c>
      <c r="B90" s="61" t="s">
        <v>2195</v>
      </c>
      <c r="C90" s="3"/>
      <c r="D90" s="3"/>
      <c r="E90" s="9" t="s">
        <v>278</v>
      </c>
      <c r="F90" s="9" t="s">
        <v>278</v>
      </c>
      <c r="G90" s="9" t="s">
        <v>278</v>
      </c>
      <c r="H90" s="9" t="s">
        <v>278</v>
      </c>
      <c r="I90" s="9" t="s">
        <v>278</v>
      </c>
      <c r="J90" s="9">
        <v>0</v>
      </c>
      <c r="K90" s="9">
        <v>0</v>
      </c>
      <c r="L90" s="9">
        <v>613.70000000000005</v>
      </c>
      <c r="M90" s="9">
        <v>103.79999999999998</v>
      </c>
      <c r="P90" s="65">
        <f t="shared" si="1"/>
        <v>717.5</v>
      </c>
    </row>
    <row r="91" spans="1:18" ht="15">
      <c r="A91" s="28" t="s">
        <v>796</v>
      </c>
      <c r="B91" s="61" t="s">
        <v>653</v>
      </c>
      <c r="C91" s="3"/>
      <c r="D91" s="3"/>
      <c r="E91" s="9" t="s">
        <v>278</v>
      </c>
      <c r="F91" s="9" t="s">
        <v>278</v>
      </c>
      <c r="G91" s="9" t="s">
        <v>278</v>
      </c>
      <c r="H91" s="9">
        <v>238.40000000000003</v>
      </c>
      <c r="I91" s="9">
        <v>150.4</v>
      </c>
      <c r="J91" s="9">
        <v>0</v>
      </c>
      <c r="K91" s="9">
        <v>0</v>
      </c>
      <c r="L91" s="9">
        <v>209.69999999999996</v>
      </c>
      <c r="M91" s="9">
        <v>118.29999999999998</v>
      </c>
      <c r="P91" s="65">
        <f t="shared" si="1"/>
        <v>716.8</v>
      </c>
    </row>
    <row r="92" spans="1:18" ht="15">
      <c r="A92" s="28" t="s">
        <v>797</v>
      </c>
      <c r="B92" s="178" t="s">
        <v>1333</v>
      </c>
      <c r="C92" s="3"/>
      <c r="D92" s="3"/>
      <c r="E92" s="9" t="s">
        <v>278</v>
      </c>
      <c r="F92" s="9" t="s">
        <v>278</v>
      </c>
      <c r="G92" s="9" t="s">
        <v>278</v>
      </c>
      <c r="H92" s="9" t="s">
        <v>278</v>
      </c>
      <c r="I92" s="9">
        <v>277.60000000000002</v>
      </c>
      <c r="J92" s="9">
        <v>0</v>
      </c>
      <c r="K92" s="9">
        <v>0</v>
      </c>
      <c r="L92" s="9">
        <v>264.5</v>
      </c>
      <c r="M92" s="9">
        <v>156.19999999999999</v>
      </c>
      <c r="P92" s="65">
        <f t="shared" si="1"/>
        <v>698.3</v>
      </c>
    </row>
    <row r="93" spans="1:18" s="38" customFormat="1" ht="15.75">
      <c r="A93" s="28" t="s">
        <v>798</v>
      </c>
      <c r="B93" s="61" t="s">
        <v>660</v>
      </c>
      <c r="C93" s="3"/>
      <c r="D93" s="3"/>
      <c r="E93" s="9" t="s">
        <v>278</v>
      </c>
      <c r="F93" s="9" t="s">
        <v>278</v>
      </c>
      <c r="G93" s="9" t="s">
        <v>278</v>
      </c>
      <c r="H93" s="9">
        <v>256.89999999999998</v>
      </c>
      <c r="I93" s="9">
        <v>308.3</v>
      </c>
      <c r="J93" s="9">
        <v>0</v>
      </c>
      <c r="K93" s="9">
        <v>0</v>
      </c>
      <c r="L93" s="9">
        <v>115</v>
      </c>
      <c r="M93" s="9" t="s">
        <v>278</v>
      </c>
      <c r="N93" s="67"/>
      <c r="P93" s="65">
        <f t="shared" si="1"/>
        <v>680.2</v>
      </c>
      <c r="Q93"/>
      <c r="R93"/>
    </row>
    <row r="94" spans="1:18" s="28" customFormat="1" ht="15">
      <c r="A94" s="28" t="s">
        <v>799</v>
      </c>
      <c r="B94" s="239" t="s">
        <v>1653</v>
      </c>
      <c r="C94" s="3"/>
      <c r="D94" s="3"/>
      <c r="E94" s="9" t="s">
        <v>278</v>
      </c>
      <c r="F94" s="9" t="s">
        <v>278</v>
      </c>
      <c r="G94" s="9" t="s">
        <v>278</v>
      </c>
      <c r="H94" s="9" t="s">
        <v>278</v>
      </c>
      <c r="I94" s="9" t="s">
        <v>278</v>
      </c>
      <c r="J94" s="9">
        <v>0</v>
      </c>
      <c r="K94" s="9">
        <v>0</v>
      </c>
      <c r="L94" s="9">
        <v>366.00000000000006</v>
      </c>
      <c r="M94" s="9">
        <v>305.39999999999998</v>
      </c>
      <c r="N94" s="67"/>
      <c r="P94" s="65">
        <f t="shared" si="1"/>
        <v>671.40000000000009</v>
      </c>
      <c r="Q94"/>
      <c r="R94"/>
    </row>
    <row r="95" spans="1:18" s="28" customFormat="1" ht="15">
      <c r="A95" s="28" t="s">
        <v>800</v>
      </c>
      <c r="B95" s="61" t="s">
        <v>2191</v>
      </c>
      <c r="C95" s="3"/>
      <c r="D95" s="3"/>
      <c r="E95" s="9" t="s">
        <v>278</v>
      </c>
      <c r="F95" s="9" t="s">
        <v>278</v>
      </c>
      <c r="G95" s="9" t="s">
        <v>278</v>
      </c>
      <c r="H95" s="9" t="s">
        <v>278</v>
      </c>
      <c r="I95" s="9" t="s">
        <v>278</v>
      </c>
      <c r="J95" s="9">
        <v>0</v>
      </c>
      <c r="K95" s="9">
        <v>0</v>
      </c>
      <c r="L95" s="9">
        <v>426.10000000000008</v>
      </c>
      <c r="M95" s="9">
        <v>240</v>
      </c>
      <c r="N95" s="67"/>
      <c r="P95" s="65">
        <f t="shared" si="1"/>
        <v>666.10000000000014</v>
      </c>
      <c r="Q95"/>
      <c r="R95"/>
    </row>
    <row r="96" spans="1:18" s="28" customFormat="1" ht="15">
      <c r="A96" s="28" t="s">
        <v>801</v>
      </c>
      <c r="B96" s="61" t="s">
        <v>2199</v>
      </c>
      <c r="C96" s="3"/>
      <c r="D96" s="3"/>
      <c r="E96" s="9" t="s">
        <v>278</v>
      </c>
      <c r="F96" s="9" t="s">
        <v>278</v>
      </c>
      <c r="G96" s="9" t="s">
        <v>278</v>
      </c>
      <c r="H96" s="9" t="s">
        <v>278</v>
      </c>
      <c r="I96" s="9" t="s">
        <v>278</v>
      </c>
      <c r="J96" s="9">
        <v>0</v>
      </c>
      <c r="K96" s="9">
        <v>0</v>
      </c>
      <c r="L96" s="9">
        <v>168.8</v>
      </c>
      <c r="M96" s="9">
        <v>474.1</v>
      </c>
      <c r="N96" s="67"/>
      <c r="P96" s="65">
        <f t="shared" si="1"/>
        <v>642.90000000000009</v>
      </c>
      <c r="Q96"/>
      <c r="R96"/>
    </row>
    <row r="97" spans="1:18" s="28" customFormat="1" ht="15">
      <c r="A97" s="28" t="s">
        <v>802</v>
      </c>
      <c r="B97" s="61" t="s">
        <v>2702</v>
      </c>
      <c r="C97" s="3"/>
      <c r="D97" s="3"/>
      <c r="E97" s="9" t="s">
        <v>278</v>
      </c>
      <c r="F97" s="9" t="s">
        <v>278</v>
      </c>
      <c r="G97" s="9" t="s">
        <v>278</v>
      </c>
      <c r="H97" s="9" t="s">
        <v>278</v>
      </c>
      <c r="I97" s="9" t="s">
        <v>278</v>
      </c>
      <c r="J97" s="9">
        <v>0</v>
      </c>
      <c r="K97" s="9">
        <v>0</v>
      </c>
      <c r="L97" s="9" t="s">
        <v>278</v>
      </c>
      <c r="M97" s="188">
        <v>637.1</v>
      </c>
      <c r="N97" s="67"/>
      <c r="P97" s="65">
        <f t="shared" si="1"/>
        <v>637.1</v>
      </c>
      <c r="Q97"/>
      <c r="R97" t="s">
        <v>283</v>
      </c>
    </row>
    <row r="98" spans="1:18" s="28" customFormat="1" ht="15">
      <c r="A98" s="28" t="s">
        <v>803</v>
      </c>
      <c r="B98" s="178" t="s">
        <v>1334</v>
      </c>
      <c r="C98" s="3"/>
      <c r="D98" s="3"/>
      <c r="E98" s="9" t="s">
        <v>278</v>
      </c>
      <c r="F98" s="9" t="s">
        <v>278</v>
      </c>
      <c r="G98" s="9" t="s">
        <v>278</v>
      </c>
      <c r="H98" s="9" t="s">
        <v>278</v>
      </c>
      <c r="I98" s="9">
        <v>332</v>
      </c>
      <c r="J98" s="9">
        <v>0</v>
      </c>
      <c r="K98" s="9">
        <v>0</v>
      </c>
      <c r="L98" s="9">
        <v>213.2</v>
      </c>
      <c r="M98" s="9">
        <v>79.45</v>
      </c>
      <c r="N98" s="67"/>
      <c r="P98" s="65">
        <f t="shared" si="1"/>
        <v>624.65000000000009</v>
      </c>
      <c r="Q98"/>
      <c r="R98"/>
    </row>
    <row r="99" spans="1:18" s="28" customFormat="1" ht="15">
      <c r="A99" s="28" t="s">
        <v>804</v>
      </c>
      <c r="B99" s="61" t="s">
        <v>2201</v>
      </c>
      <c r="C99" s="3"/>
      <c r="D99" s="3"/>
      <c r="E99" s="9" t="s">
        <v>278</v>
      </c>
      <c r="F99" s="9" t="s">
        <v>278</v>
      </c>
      <c r="G99" s="9" t="s">
        <v>278</v>
      </c>
      <c r="H99" s="9" t="s">
        <v>278</v>
      </c>
      <c r="I99" s="9" t="s">
        <v>278</v>
      </c>
      <c r="J99" s="9">
        <v>0</v>
      </c>
      <c r="K99" s="9">
        <v>0</v>
      </c>
      <c r="L99" s="9">
        <v>427.70000000000005</v>
      </c>
      <c r="M99" s="9">
        <v>182.4</v>
      </c>
      <c r="N99" s="67"/>
      <c r="P99" s="65">
        <f t="shared" si="1"/>
        <v>610.1</v>
      </c>
      <c r="Q99"/>
      <c r="R99"/>
    </row>
    <row r="100" spans="1:18" s="28" customFormat="1" ht="15">
      <c r="A100" s="28" t="s">
        <v>805</v>
      </c>
      <c r="B100" s="61" t="s">
        <v>164</v>
      </c>
      <c r="C100"/>
      <c r="D100"/>
      <c r="E100" s="9" t="s">
        <v>278</v>
      </c>
      <c r="F100" s="9" t="s">
        <v>278</v>
      </c>
      <c r="G100" s="188">
        <v>601.19999999999993</v>
      </c>
      <c r="H100" s="9" t="s">
        <v>278</v>
      </c>
      <c r="I100" s="9" t="s">
        <v>278</v>
      </c>
      <c r="J100" s="9">
        <v>0</v>
      </c>
      <c r="K100" s="9">
        <v>0</v>
      </c>
      <c r="L100" s="9" t="s">
        <v>278</v>
      </c>
      <c r="M100" s="9" t="s">
        <v>278</v>
      </c>
      <c r="N100" s="67"/>
      <c r="P100" s="65">
        <f t="shared" si="1"/>
        <v>601.19999999999993</v>
      </c>
      <c r="Q100"/>
      <c r="R100" t="s">
        <v>284</v>
      </c>
    </row>
    <row r="101" spans="1:18" s="28" customFormat="1" ht="15">
      <c r="A101" s="28" t="s">
        <v>806</v>
      </c>
      <c r="B101" s="239" t="s">
        <v>1655</v>
      </c>
      <c r="C101" s="3"/>
      <c r="D101" s="3"/>
      <c r="E101" s="9" t="s">
        <v>278</v>
      </c>
      <c r="F101" s="9" t="s">
        <v>278</v>
      </c>
      <c r="G101" s="9" t="s">
        <v>278</v>
      </c>
      <c r="H101" s="9" t="s">
        <v>278</v>
      </c>
      <c r="I101" s="9" t="s">
        <v>278</v>
      </c>
      <c r="J101" s="9">
        <v>0</v>
      </c>
      <c r="K101" s="9">
        <v>0</v>
      </c>
      <c r="L101" s="9">
        <v>325.5</v>
      </c>
      <c r="M101" s="9">
        <v>272.10000000000002</v>
      </c>
      <c r="N101" s="67"/>
      <c r="P101" s="65">
        <f t="shared" si="1"/>
        <v>597.6</v>
      </c>
      <c r="Q101"/>
      <c r="R101"/>
    </row>
    <row r="102" spans="1:18" s="28" customFormat="1" ht="15">
      <c r="A102" s="28" t="s">
        <v>807</v>
      </c>
      <c r="B102" s="61" t="s">
        <v>2210</v>
      </c>
      <c r="C102" s="3"/>
      <c r="D102" s="3"/>
      <c r="E102" s="9" t="s">
        <v>278</v>
      </c>
      <c r="F102" s="9" t="s">
        <v>278</v>
      </c>
      <c r="G102" s="9" t="s">
        <v>278</v>
      </c>
      <c r="H102" s="9" t="s">
        <v>278</v>
      </c>
      <c r="I102" s="9" t="s">
        <v>278</v>
      </c>
      <c r="J102" s="9">
        <v>0</v>
      </c>
      <c r="K102" s="9">
        <v>0</v>
      </c>
      <c r="L102" s="9">
        <v>327.09999999999997</v>
      </c>
      <c r="M102" s="9">
        <v>264.89999999999998</v>
      </c>
      <c r="N102" s="67"/>
      <c r="P102" s="65">
        <f t="shared" si="1"/>
        <v>592</v>
      </c>
      <c r="Q102"/>
      <c r="R102"/>
    </row>
    <row r="103" spans="1:18" s="28" customFormat="1" ht="15">
      <c r="A103" s="28" t="s">
        <v>808</v>
      </c>
      <c r="B103" s="61" t="s">
        <v>2819</v>
      </c>
      <c r="C103" s="3"/>
      <c r="D103" s="3"/>
      <c r="E103" s="9" t="s">
        <v>278</v>
      </c>
      <c r="F103" s="9" t="s">
        <v>278</v>
      </c>
      <c r="G103" s="9" t="s">
        <v>278</v>
      </c>
      <c r="H103" s="9" t="s">
        <v>278</v>
      </c>
      <c r="I103" s="9" t="s">
        <v>278</v>
      </c>
      <c r="J103" s="9">
        <v>0</v>
      </c>
      <c r="K103" s="9">
        <v>0</v>
      </c>
      <c r="L103" s="9" t="s">
        <v>278</v>
      </c>
      <c r="M103" s="188">
        <v>589.9</v>
      </c>
      <c r="N103" s="67"/>
      <c r="P103" s="65">
        <f t="shared" si="1"/>
        <v>589.9</v>
      </c>
      <c r="Q103"/>
      <c r="R103" t="s">
        <v>293</v>
      </c>
    </row>
    <row r="104" spans="1:18" s="28" customFormat="1" ht="15">
      <c r="A104" s="28" t="s">
        <v>809</v>
      </c>
      <c r="B104" s="61" t="s">
        <v>2725</v>
      </c>
      <c r="C104" s="3"/>
      <c r="D104" s="3"/>
      <c r="E104" s="9" t="s">
        <v>278</v>
      </c>
      <c r="F104" s="9" t="s">
        <v>278</v>
      </c>
      <c r="G104" s="9" t="s">
        <v>278</v>
      </c>
      <c r="H104" s="9" t="s">
        <v>278</v>
      </c>
      <c r="I104" s="9" t="s">
        <v>278</v>
      </c>
      <c r="J104" s="9">
        <v>0</v>
      </c>
      <c r="K104" s="9">
        <v>0</v>
      </c>
      <c r="L104" s="9" t="s">
        <v>278</v>
      </c>
      <c r="M104" s="9">
        <v>586</v>
      </c>
      <c r="N104" s="67"/>
      <c r="P104" s="65">
        <f t="shared" si="1"/>
        <v>586</v>
      </c>
      <c r="Q104"/>
      <c r="R104"/>
    </row>
    <row r="105" spans="1:18" s="28" customFormat="1" ht="15">
      <c r="A105" s="28" t="s">
        <v>810</v>
      </c>
      <c r="B105" s="239" t="s">
        <v>1671</v>
      </c>
      <c r="C105" s="3"/>
      <c r="D105" s="3"/>
      <c r="E105" s="9" t="s">
        <v>278</v>
      </c>
      <c r="F105" s="9" t="s">
        <v>278</v>
      </c>
      <c r="G105" s="9" t="s">
        <v>278</v>
      </c>
      <c r="H105" s="9" t="s">
        <v>278</v>
      </c>
      <c r="I105" s="9" t="s">
        <v>278</v>
      </c>
      <c r="J105" s="9">
        <v>0</v>
      </c>
      <c r="K105" s="9">
        <v>0</v>
      </c>
      <c r="L105" s="9">
        <v>127.8</v>
      </c>
      <c r="M105" s="9">
        <v>447.9</v>
      </c>
      <c r="N105" s="67"/>
      <c r="P105" s="65">
        <f t="shared" si="1"/>
        <v>575.69999999999993</v>
      </c>
      <c r="Q105"/>
      <c r="R105"/>
    </row>
    <row r="106" spans="1:18" s="28" customFormat="1" ht="15">
      <c r="A106" s="28" t="s">
        <v>811</v>
      </c>
      <c r="B106" s="61" t="s">
        <v>2196</v>
      </c>
      <c r="C106" s="3"/>
      <c r="D106" s="3"/>
      <c r="E106" s="9" t="s">
        <v>278</v>
      </c>
      <c r="F106" s="9" t="s">
        <v>278</v>
      </c>
      <c r="G106" s="9" t="s">
        <v>278</v>
      </c>
      <c r="H106" s="9" t="s">
        <v>278</v>
      </c>
      <c r="I106" s="9" t="s">
        <v>278</v>
      </c>
      <c r="J106" s="9">
        <v>0</v>
      </c>
      <c r="K106" s="9">
        <v>0</v>
      </c>
      <c r="L106" s="9">
        <v>357.4</v>
      </c>
      <c r="M106" s="9">
        <v>191.5</v>
      </c>
      <c r="N106" s="67"/>
      <c r="P106" s="65">
        <f t="shared" si="1"/>
        <v>548.9</v>
      </c>
      <c r="Q106"/>
      <c r="R106"/>
    </row>
    <row r="107" spans="1:18" s="28" customFormat="1" ht="15">
      <c r="A107" s="28" t="s">
        <v>812</v>
      </c>
      <c r="B107" s="61" t="s">
        <v>2722</v>
      </c>
      <c r="C107" s="3"/>
      <c r="D107" s="3"/>
      <c r="E107" s="9" t="s">
        <v>278</v>
      </c>
      <c r="F107" s="9" t="s">
        <v>278</v>
      </c>
      <c r="G107" s="9" t="s">
        <v>278</v>
      </c>
      <c r="H107" s="9" t="s">
        <v>278</v>
      </c>
      <c r="I107" s="9" t="s">
        <v>278</v>
      </c>
      <c r="J107" s="9">
        <v>0</v>
      </c>
      <c r="K107" s="9">
        <v>0</v>
      </c>
      <c r="L107" s="9" t="s">
        <v>278</v>
      </c>
      <c r="M107" s="9">
        <v>534.70000000000005</v>
      </c>
      <c r="N107" s="67"/>
      <c r="P107" s="65">
        <f t="shared" si="1"/>
        <v>534.70000000000005</v>
      </c>
      <c r="Q107"/>
      <c r="R107"/>
    </row>
    <row r="108" spans="1:18" s="28" customFormat="1" ht="15">
      <c r="A108" s="28" t="s">
        <v>813</v>
      </c>
      <c r="B108" s="61" t="s">
        <v>2720</v>
      </c>
      <c r="C108" s="3"/>
      <c r="D108" s="3"/>
      <c r="E108" s="9" t="s">
        <v>278</v>
      </c>
      <c r="F108" s="9" t="s">
        <v>278</v>
      </c>
      <c r="G108" s="9" t="s">
        <v>278</v>
      </c>
      <c r="H108" s="9" t="s">
        <v>278</v>
      </c>
      <c r="I108" s="9" t="s">
        <v>278</v>
      </c>
      <c r="J108" s="9">
        <v>0</v>
      </c>
      <c r="K108" s="9">
        <v>0</v>
      </c>
      <c r="L108" s="9" t="s">
        <v>278</v>
      </c>
      <c r="M108" s="9">
        <v>526.20000000000005</v>
      </c>
      <c r="N108" s="67"/>
      <c r="P108" s="65">
        <f t="shared" si="1"/>
        <v>526.20000000000005</v>
      </c>
      <c r="Q108"/>
      <c r="R108"/>
    </row>
    <row r="109" spans="1:18" s="28" customFormat="1" ht="15">
      <c r="A109" s="28" t="s">
        <v>814</v>
      </c>
      <c r="B109" s="61" t="s">
        <v>2712</v>
      </c>
      <c r="C109" s="3"/>
      <c r="D109" s="3"/>
      <c r="E109" s="9" t="s">
        <v>278</v>
      </c>
      <c r="F109" s="9" t="s">
        <v>278</v>
      </c>
      <c r="G109" s="9" t="s">
        <v>278</v>
      </c>
      <c r="H109" s="9" t="s">
        <v>278</v>
      </c>
      <c r="I109" s="9" t="s">
        <v>278</v>
      </c>
      <c r="J109" s="9">
        <v>0</v>
      </c>
      <c r="K109" s="9">
        <v>0</v>
      </c>
      <c r="L109" s="9" t="s">
        <v>278</v>
      </c>
      <c r="M109" s="9">
        <v>525.5</v>
      </c>
      <c r="N109" s="67"/>
      <c r="P109" s="65">
        <f t="shared" si="1"/>
        <v>525.5</v>
      </c>
      <c r="Q109"/>
      <c r="R109"/>
    </row>
    <row r="110" spans="1:18" s="28" customFormat="1" ht="15">
      <c r="A110" s="28" t="s">
        <v>1946</v>
      </c>
      <c r="B110" s="28" t="s">
        <v>639</v>
      </c>
      <c r="C110" s="3"/>
      <c r="D110" s="3"/>
      <c r="E110" s="9" t="s">
        <v>278</v>
      </c>
      <c r="F110" s="9" t="s">
        <v>278</v>
      </c>
      <c r="G110" s="9" t="s">
        <v>278</v>
      </c>
      <c r="H110" s="9">
        <v>76.900000000000006</v>
      </c>
      <c r="I110" s="9">
        <v>313.5</v>
      </c>
      <c r="J110" s="9">
        <v>0</v>
      </c>
      <c r="K110" s="9">
        <v>0</v>
      </c>
      <c r="L110" s="9">
        <v>115.6</v>
      </c>
      <c r="M110" s="9" t="s">
        <v>278</v>
      </c>
      <c r="N110" s="67"/>
      <c r="P110" s="65">
        <f t="shared" si="1"/>
        <v>506</v>
      </c>
      <c r="Q110"/>
      <c r="R110"/>
    </row>
    <row r="111" spans="1:18" s="28" customFormat="1" ht="15">
      <c r="A111" s="28" t="s">
        <v>2165</v>
      </c>
      <c r="B111" s="61" t="s">
        <v>2714</v>
      </c>
      <c r="C111" s="3"/>
      <c r="D111" s="3"/>
      <c r="E111" s="9" t="s">
        <v>278</v>
      </c>
      <c r="F111" s="9" t="s">
        <v>278</v>
      </c>
      <c r="G111" s="9" t="s">
        <v>278</v>
      </c>
      <c r="H111" s="9" t="s">
        <v>278</v>
      </c>
      <c r="I111" s="9" t="s">
        <v>278</v>
      </c>
      <c r="J111" s="9">
        <v>0</v>
      </c>
      <c r="K111" s="9">
        <v>0</v>
      </c>
      <c r="L111" s="9" t="s">
        <v>278</v>
      </c>
      <c r="M111" s="9">
        <v>501.20000000000005</v>
      </c>
      <c r="N111" s="67"/>
      <c r="P111" s="65">
        <f t="shared" si="1"/>
        <v>501.20000000000005</v>
      </c>
      <c r="Q111"/>
      <c r="R111"/>
    </row>
    <row r="112" spans="1:18" s="28" customFormat="1" ht="15">
      <c r="A112" s="28" t="s">
        <v>2166</v>
      </c>
      <c r="B112" s="61" t="s">
        <v>688</v>
      </c>
      <c r="C112" s="3"/>
      <c r="D112" s="3"/>
      <c r="E112" s="9" t="s">
        <v>278</v>
      </c>
      <c r="F112" s="9" t="s">
        <v>278</v>
      </c>
      <c r="G112" s="9" t="s">
        <v>278</v>
      </c>
      <c r="H112" s="188">
        <v>495.2</v>
      </c>
      <c r="I112" s="9" t="s">
        <v>278</v>
      </c>
      <c r="J112" s="9">
        <v>0</v>
      </c>
      <c r="K112" s="9">
        <v>0</v>
      </c>
      <c r="L112" s="9" t="s">
        <v>278</v>
      </c>
      <c r="M112" s="9" t="s">
        <v>278</v>
      </c>
      <c r="N112" s="67"/>
      <c r="P112" s="65">
        <f t="shared" si="1"/>
        <v>495.2</v>
      </c>
      <c r="Q112"/>
      <c r="R112" t="s">
        <v>287</v>
      </c>
    </row>
    <row r="113" spans="1:18" s="28" customFormat="1" ht="15">
      <c r="A113" s="28" t="s">
        <v>2167</v>
      </c>
      <c r="B113" s="61" t="s">
        <v>2704</v>
      </c>
      <c r="C113" s="3"/>
      <c r="D113" s="3"/>
      <c r="E113" s="9" t="s">
        <v>278</v>
      </c>
      <c r="F113" s="9" t="s">
        <v>278</v>
      </c>
      <c r="G113" s="9" t="s">
        <v>278</v>
      </c>
      <c r="H113" s="9" t="s">
        <v>278</v>
      </c>
      <c r="I113" s="9" t="s">
        <v>278</v>
      </c>
      <c r="J113" s="9">
        <v>0</v>
      </c>
      <c r="K113" s="9">
        <v>0</v>
      </c>
      <c r="L113" s="9" t="s">
        <v>278</v>
      </c>
      <c r="M113" s="9">
        <v>492</v>
      </c>
      <c r="N113" s="67"/>
      <c r="P113" s="65">
        <f t="shared" si="1"/>
        <v>492</v>
      </c>
      <c r="Q113"/>
      <c r="R113"/>
    </row>
    <row r="114" spans="1:18" s="28" customFormat="1" ht="15">
      <c r="A114" s="28" t="s">
        <v>2168</v>
      </c>
      <c r="B114" s="61" t="s">
        <v>180</v>
      </c>
      <c r="C114" s="3"/>
      <c r="D114" s="3"/>
      <c r="E114" s="9" t="s">
        <v>278</v>
      </c>
      <c r="F114" s="9" t="s">
        <v>278</v>
      </c>
      <c r="G114" s="9" t="s">
        <v>278</v>
      </c>
      <c r="H114" s="9" t="s">
        <v>278</v>
      </c>
      <c r="I114" s="9" t="s">
        <v>278</v>
      </c>
      <c r="J114" s="9">
        <v>0</v>
      </c>
      <c r="K114" s="9">
        <v>0</v>
      </c>
      <c r="L114" s="9">
        <v>283.79999999999995</v>
      </c>
      <c r="M114" s="9">
        <v>203.2</v>
      </c>
      <c r="N114" s="67"/>
      <c r="P114" s="65">
        <f t="shared" si="1"/>
        <v>486.99999999999994</v>
      </c>
      <c r="Q114"/>
      <c r="R114"/>
    </row>
    <row r="115" spans="1:18" s="28" customFormat="1" ht="15">
      <c r="A115" s="28" t="s">
        <v>2169</v>
      </c>
      <c r="B115" s="61" t="s">
        <v>2701</v>
      </c>
      <c r="C115" s="3"/>
      <c r="D115" s="3"/>
      <c r="E115" s="9" t="s">
        <v>278</v>
      </c>
      <c r="F115" s="9" t="s">
        <v>278</v>
      </c>
      <c r="G115" s="9" t="s">
        <v>278</v>
      </c>
      <c r="H115" s="9" t="s">
        <v>278</v>
      </c>
      <c r="I115" s="9" t="s">
        <v>278</v>
      </c>
      <c r="J115" s="9">
        <v>0</v>
      </c>
      <c r="K115" s="9">
        <v>0</v>
      </c>
      <c r="L115" s="9" t="s">
        <v>278</v>
      </c>
      <c r="M115" s="9">
        <v>479.9</v>
      </c>
      <c r="N115" s="67"/>
      <c r="P115" s="65">
        <f t="shared" si="1"/>
        <v>479.9</v>
      </c>
      <c r="Q115"/>
      <c r="R115"/>
    </row>
    <row r="116" spans="1:18" s="28" customFormat="1" ht="15">
      <c r="A116" s="28" t="s">
        <v>2170</v>
      </c>
      <c r="B116" s="239" t="s">
        <v>1658</v>
      </c>
      <c r="C116" s="3"/>
      <c r="D116" s="3"/>
      <c r="E116" s="9" t="s">
        <v>278</v>
      </c>
      <c r="F116" s="9" t="s">
        <v>278</v>
      </c>
      <c r="G116" s="9" t="s">
        <v>278</v>
      </c>
      <c r="H116" s="9" t="s">
        <v>278</v>
      </c>
      <c r="I116" s="9" t="s">
        <v>278</v>
      </c>
      <c r="J116" s="9">
        <v>0</v>
      </c>
      <c r="K116" s="9">
        <v>0</v>
      </c>
      <c r="L116" s="9">
        <v>333.20000000000005</v>
      </c>
      <c r="M116" s="9">
        <v>141</v>
      </c>
      <c r="N116" s="67"/>
      <c r="P116" s="65">
        <f t="shared" si="1"/>
        <v>474.20000000000005</v>
      </c>
      <c r="Q116"/>
      <c r="R116"/>
    </row>
    <row r="117" spans="1:18" s="28" customFormat="1" ht="15">
      <c r="A117" s="28" t="s">
        <v>2171</v>
      </c>
      <c r="B117" s="61" t="s">
        <v>2721</v>
      </c>
      <c r="C117" s="3"/>
      <c r="D117" s="3"/>
      <c r="E117" s="9" t="s">
        <v>278</v>
      </c>
      <c r="F117" s="9" t="s">
        <v>278</v>
      </c>
      <c r="G117" s="9" t="s">
        <v>278</v>
      </c>
      <c r="H117" s="9" t="s">
        <v>278</v>
      </c>
      <c r="I117" s="9" t="s">
        <v>278</v>
      </c>
      <c r="J117" s="9">
        <v>0</v>
      </c>
      <c r="K117" s="9">
        <v>0</v>
      </c>
      <c r="L117" s="9" t="s">
        <v>278</v>
      </c>
      <c r="M117" s="9">
        <v>473.7</v>
      </c>
      <c r="N117" s="67"/>
      <c r="P117" s="65">
        <f t="shared" si="1"/>
        <v>473.7</v>
      </c>
      <c r="Q117"/>
      <c r="R117"/>
    </row>
    <row r="118" spans="1:18" s="28" customFormat="1" ht="15">
      <c r="A118" s="28" t="s">
        <v>2172</v>
      </c>
      <c r="B118" s="61" t="s">
        <v>2705</v>
      </c>
      <c r="C118" s="3"/>
      <c r="D118" s="3"/>
      <c r="E118" s="9" t="s">
        <v>278</v>
      </c>
      <c r="F118" s="9" t="s">
        <v>278</v>
      </c>
      <c r="G118" s="9" t="s">
        <v>278</v>
      </c>
      <c r="H118" s="9" t="s">
        <v>278</v>
      </c>
      <c r="I118" s="9" t="s">
        <v>278</v>
      </c>
      <c r="J118" s="9">
        <v>0</v>
      </c>
      <c r="K118" s="9">
        <v>0</v>
      </c>
      <c r="L118" s="9" t="s">
        <v>278</v>
      </c>
      <c r="M118" s="9">
        <v>453.8</v>
      </c>
      <c r="N118" s="67"/>
      <c r="P118" s="65">
        <f t="shared" si="1"/>
        <v>453.8</v>
      </c>
      <c r="Q118"/>
      <c r="R118"/>
    </row>
    <row r="119" spans="1:18" s="28" customFormat="1" ht="15">
      <c r="A119" s="28" t="s">
        <v>2173</v>
      </c>
      <c r="B119" s="239" t="s">
        <v>1657</v>
      </c>
      <c r="C119" s="3"/>
      <c r="D119" s="3"/>
      <c r="E119" s="9" t="s">
        <v>278</v>
      </c>
      <c r="F119" s="9" t="s">
        <v>278</v>
      </c>
      <c r="G119" s="9" t="s">
        <v>278</v>
      </c>
      <c r="H119" s="9" t="s">
        <v>278</v>
      </c>
      <c r="I119" s="9" t="s">
        <v>278</v>
      </c>
      <c r="J119" s="9">
        <v>0</v>
      </c>
      <c r="K119" s="9">
        <v>0</v>
      </c>
      <c r="L119" s="9">
        <v>405.2</v>
      </c>
      <c r="M119" s="9">
        <v>48</v>
      </c>
      <c r="N119" s="67"/>
      <c r="P119" s="65">
        <f t="shared" si="1"/>
        <v>453.2</v>
      </c>
      <c r="Q119"/>
      <c r="R119"/>
    </row>
    <row r="120" spans="1:18" s="28" customFormat="1" ht="15">
      <c r="A120" s="28" t="s">
        <v>2174</v>
      </c>
      <c r="B120" s="239" t="s">
        <v>1650</v>
      </c>
      <c r="C120" s="3"/>
      <c r="D120" s="3"/>
      <c r="E120" s="9" t="s">
        <v>278</v>
      </c>
      <c r="F120" s="9" t="s">
        <v>278</v>
      </c>
      <c r="G120" s="9" t="s">
        <v>278</v>
      </c>
      <c r="H120" s="9" t="s">
        <v>278</v>
      </c>
      <c r="I120" s="9" t="s">
        <v>278</v>
      </c>
      <c r="J120" s="9">
        <v>0</v>
      </c>
      <c r="K120" s="9">
        <v>0</v>
      </c>
      <c r="L120" s="9">
        <v>302.59999999999997</v>
      </c>
      <c r="M120" s="9">
        <v>148.5</v>
      </c>
      <c r="N120" s="67"/>
      <c r="P120" s="65">
        <f t="shared" si="1"/>
        <v>451.09999999999997</v>
      </c>
      <c r="Q120"/>
      <c r="R120"/>
    </row>
    <row r="121" spans="1:18" s="28" customFormat="1" ht="15">
      <c r="A121" s="28" t="s">
        <v>2175</v>
      </c>
      <c r="B121" s="61" t="s">
        <v>2707</v>
      </c>
      <c r="C121" s="3"/>
      <c r="D121" s="3"/>
      <c r="E121" s="9" t="s">
        <v>278</v>
      </c>
      <c r="F121" s="9" t="s">
        <v>278</v>
      </c>
      <c r="G121" s="9" t="s">
        <v>278</v>
      </c>
      <c r="H121" s="9" t="s">
        <v>278</v>
      </c>
      <c r="I121" s="9" t="s">
        <v>278</v>
      </c>
      <c r="J121" s="9">
        <v>0</v>
      </c>
      <c r="K121" s="9">
        <v>0</v>
      </c>
      <c r="L121" s="9" t="s">
        <v>278</v>
      </c>
      <c r="M121" s="9">
        <v>427.5</v>
      </c>
      <c r="N121" s="67"/>
      <c r="P121" s="65">
        <f t="shared" si="1"/>
        <v>427.5</v>
      </c>
      <c r="Q121"/>
      <c r="R121"/>
    </row>
    <row r="122" spans="1:18" s="28" customFormat="1" ht="15">
      <c r="A122" s="28" t="s">
        <v>2176</v>
      </c>
      <c r="B122" s="239" t="s">
        <v>1667</v>
      </c>
      <c r="C122" s="3"/>
      <c r="D122" s="3"/>
      <c r="E122" s="9" t="s">
        <v>278</v>
      </c>
      <c r="F122" s="9" t="s">
        <v>278</v>
      </c>
      <c r="G122" s="9" t="s">
        <v>278</v>
      </c>
      <c r="H122" s="9" t="s">
        <v>278</v>
      </c>
      <c r="I122" s="9" t="s">
        <v>278</v>
      </c>
      <c r="J122" s="9">
        <v>0</v>
      </c>
      <c r="K122" s="9">
        <v>0</v>
      </c>
      <c r="L122" s="9">
        <v>274.3</v>
      </c>
      <c r="M122" s="9">
        <v>151.6</v>
      </c>
      <c r="N122" s="67"/>
      <c r="P122" s="65">
        <f t="shared" si="1"/>
        <v>425.9</v>
      </c>
      <c r="Q122"/>
      <c r="R122"/>
    </row>
    <row r="123" spans="1:18" s="28" customFormat="1" ht="15">
      <c r="A123" s="28" t="s">
        <v>2177</v>
      </c>
      <c r="B123" s="61" t="s">
        <v>678</v>
      </c>
      <c r="C123" s="3"/>
      <c r="D123" s="3"/>
      <c r="E123" s="9" t="s">
        <v>278</v>
      </c>
      <c r="F123" s="9" t="s">
        <v>278</v>
      </c>
      <c r="G123" s="9" t="s">
        <v>278</v>
      </c>
      <c r="H123" s="9">
        <v>417</v>
      </c>
      <c r="I123" s="9" t="s">
        <v>278</v>
      </c>
      <c r="J123" s="9">
        <v>0</v>
      </c>
      <c r="K123" s="9">
        <v>0</v>
      </c>
      <c r="L123" s="9" t="s">
        <v>278</v>
      </c>
      <c r="M123" s="9" t="s">
        <v>278</v>
      </c>
      <c r="N123" s="67"/>
      <c r="P123" s="65">
        <f t="shared" si="1"/>
        <v>417</v>
      </c>
      <c r="Q123"/>
      <c r="R123"/>
    </row>
    <row r="124" spans="1:18" s="28" customFormat="1" ht="15">
      <c r="A124" s="28" t="s">
        <v>2178</v>
      </c>
      <c r="B124" s="178" t="s">
        <v>1350</v>
      </c>
      <c r="C124" s="3"/>
      <c r="D124" s="3"/>
      <c r="E124" s="9" t="s">
        <v>278</v>
      </c>
      <c r="F124" s="9" t="s">
        <v>278</v>
      </c>
      <c r="G124" s="9" t="s">
        <v>278</v>
      </c>
      <c r="H124" s="9" t="s">
        <v>278</v>
      </c>
      <c r="I124" s="9">
        <v>414.40000000000003</v>
      </c>
      <c r="J124" s="9">
        <v>0</v>
      </c>
      <c r="K124" s="9">
        <v>0</v>
      </c>
      <c r="L124" s="9" t="s">
        <v>278</v>
      </c>
      <c r="M124" s="9" t="s">
        <v>278</v>
      </c>
      <c r="N124" s="67"/>
      <c r="P124" s="65">
        <f t="shared" si="1"/>
        <v>414.40000000000003</v>
      </c>
      <c r="Q124"/>
      <c r="R124"/>
    </row>
    <row r="125" spans="1:18" s="28" customFormat="1" ht="15">
      <c r="A125" s="28" t="s">
        <v>2179</v>
      </c>
      <c r="B125" s="61" t="s">
        <v>178</v>
      </c>
      <c r="C125" s="3"/>
      <c r="D125" s="3"/>
      <c r="E125" s="9">
        <v>56</v>
      </c>
      <c r="F125" s="9">
        <v>339.6</v>
      </c>
      <c r="G125" s="9" t="s">
        <v>278</v>
      </c>
      <c r="H125" s="9" t="s">
        <v>278</v>
      </c>
      <c r="I125" s="9" t="s">
        <v>278</v>
      </c>
      <c r="J125" s="9">
        <v>0</v>
      </c>
      <c r="K125" s="9">
        <v>0</v>
      </c>
      <c r="L125" s="9" t="s">
        <v>278</v>
      </c>
      <c r="M125" s="9" t="s">
        <v>278</v>
      </c>
      <c r="N125" s="67"/>
      <c r="P125" s="65">
        <f t="shared" si="1"/>
        <v>395.6</v>
      </c>
      <c r="Q125"/>
      <c r="R125"/>
    </row>
    <row r="126" spans="1:18" s="28" customFormat="1" ht="15">
      <c r="A126" s="28" t="s">
        <v>2180</v>
      </c>
      <c r="B126" s="61" t="s">
        <v>2193</v>
      </c>
      <c r="C126" s="3"/>
      <c r="D126" s="3"/>
      <c r="E126" s="9" t="s">
        <v>278</v>
      </c>
      <c r="F126" s="9" t="s">
        <v>278</v>
      </c>
      <c r="G126" s="9" t="s">
        <v>278</v>
      </c>
      <c r="H126" s="9" t="s">
        <v>278</v>
      </c>
      <c r="I126" s="9" t="s">
        <v>278</v>
      </c>
      <c r="J126" s="9">
        <v>0</v>
      </c>
      <c r="K126" s="9">
        <v>0</v>
      </c>
      <c r="L126" s="9">
        <v>198</v>
      </c>
      <c r="M126" s="9">
        <v>184.00000000000003</v>
      </c>
      <c r="N126" s="67"/>
      <c r="P126" s="65">
        <f t="shared" si="1"/>
        <v>382</v>
      </c>
      <c r="Q126"/>
      <c r="R126"/>
    </row>
    <row r="127" spans="1:18" s="28" customFormat="1" ht="15">
      <c r="A127" s="28" t="s">
        <v>2181</v>
      </c>
      <c r="B127" s="61" t="s">
        <v>2706</v>
      </c>
      <c r="C127" s="3"/>
      <c r="D127" s="3"/>
      <c r="E127" s="9" t="s">
        <v>278</v>
      </c>
      <c r="F127" s="9" t="s">
        <v>278</v>
      </c>
      <c r="G127" s="9" t="s">
        <v>278</v>
      </c>
      <c r="H127" s="9" t="s">
        <v>278</v>
      </c>
      <c r="I127" s="9" t="s">
        <v>278</v>
      </c>
      <c r="J127" s="9">
        <v>0</v>
      </c>
      <c r="K127" s="9">
        <v>0</v>
      </c>
      <c r="L127" s="9" t="s">
        <v>278</v>
      </c>
      <c r="M127" s="9">
        <v>362.6</v>
      </c>
      <c r="N127" s="67"/>
      <c r="P127" s="65">
        <f t="shared" si="1"/>
        <v>362.6</v>
      </c>
      <c r="Q127"/>
      <c r="R127" t="s">
        <v>2452</v>
      </c>
    </row>
    <row r="128" spans="1:18" s="28" customFormat="1" ht="15">
      <c r="A128" s="28" t="s">
        <v>2182</v>
      </c>
      <c r="B128" s="61" t="s">
        <v>2212</v>
      </c>
      <c r="C128" s="3"/>
      <c r="D128" s="3"/>
      <c r="E128" s="9" t="s">
        <v>278</v>
      </c>
      <c r="F128" s="9" t="s">
        <v>278</v>
      </c>
      <c r="G128" s="9" t="s">
        <v>278</v>
      </c>
      <c r="H128" s="9" t="s">
        <v>278</v>
      </c>
      <c r="I128" s="9" t="s">
        <v>278</v>
      </c>
      <c r="J128" s="9">
        <v>0</v>
      </c>
      <c r="K128" s="9">
        <v>0</v>
      </c>
      <c r="L128" s="9">
        <v>125.8</v>
      </c>
      <c r="M128" s="9">
        <v>236.1</v>
      </c>
      <c r="N128" s="67"/>
      <c r="P128" s="65">
        <f t="shared" si="1"/>
        <v>361.9</v>
      </c>
      <c r="Q128"/>
      <c r="R128"/>
    </row>
    <row r="129" spans="1:16" s="28" customFormat="1" ht="15">
      <c r="A129" s="28" t="s">
        <v>2183</v>
      </c>
      <c r="B129" s="61" t="s">
        <v>2207</v>
      </c>
      <c r="C129" s="3"/>
      <c r="D129" s="3"/>
      <c r="E129" s="9" t="s">
        <v>278</v>
      </c>
      <c r="F129" s="9" t="s">
        <v>278</v>
      </c>
      <c r="G129" s="9" t="s">
        <v>278</v>
      </c>
      <c r="H129" s="9" t="s">
        <v>278</v>
      </c>
      <c r="I129" s="9" t="s">
        <v>278</v>
      </c>
      <c r="J129" s="9">
        <v>0</v>
      </c>
      <c r="K129" s="9">
        <v>0</v>
      </c>
      <c r="L129" s="9">
        <v>188.20000000000002</v>
      </c>
      <c r="M129" s="9">
        <v>154.29999999999998</v>
      </c>
      <c r="N129" s="67"/>
      <c r="P129" s="65">
        <f t="shared" si="1"/>
        <v>342.5</v>
      </c>
    </row>
    <row r="130" spans="1:16" s="28" customFormat="1" ht="15">
      <c r="A130" s="253" t="s">
        <v>2184</v>
      </c>
      <c r="B130" s="239" t="s">
        <v>1693</v>
      </c>
      <c r="C130" s="3"/>
      <c r="D130" s="3"/>
      <c r="E130" s="9" t="s">
        <v>278</v>
      </c>
      <c r="F130" s="9" t="s">
        <v>278</v>
      </c>
      <c r="G130" s="9" t="s">
        <v>278</v>
      </c>
      <c r="H130" s="9" t="s">
        <v>278</v>
      </c>
      <c r="I130" s="9" t="s">
        <v>278</v>
      </c>
      <c r="J130" s="9">
        <v>0</v>
      </c>
      <c r="K130" s="9">
        <v>0</v>
      </c>
      <c r="L130" s="9">
        <v>133.4</v>
      </c>
      <c r="M130" s="9">
        <v>203.49999999999997</v>
      </c>
      <c r="N130" s="67"/>
      <c r="P130" s="65">
        <f t="shared" si="1"/>
        <v>336.9</v>
      </c>
    </row>
    <row r="131" spans="1:16" s="28" customFormat="1" ht="15">
      <c r="A131" s="253" t="s">
        <v>2185</v>
      </c>
      <c r="B131" s="61" t="s">
        <v>2700</v>
      </c>
      <c r="C131" s="3"/>
      <c r="D131" s="3"/>
      <c r="E131" s="9" t="s">
        <v>278</v>
      </c>
      <c r="F131" s="9" t="s">
        <v>278</v>
      </c>
      <c r="G131" s="9" t="s">
        <v>278</v>
      </c>
      <c r="H131" s="9" t="s">
        <v>278</v>
      </c>
      <c r="I131" s="9" t="s">
        <v>278</v>
      </c>
      <c r="J131" s="9">
        <v>0</v>
      </c>
      <c r="K131" s="9">
        <v>0</v>
      </c>
      <c r="L131" s="9" t="s">
        <v>278</v>
      </c>
      <c r="M131" s="9">
        <v>329.8</v>
      </c>
      <c r="N131" s="67"/>
      <c r="P131" s="65">
        <f t="shared" si="1"/>
        <v>329.8</v>
      </c>
    </row>
    <row r="132" spans="1:16" s="28" customFormat="1" ht="15">
      <c r="A132" s="253" t="s">
        <v>2186</v>
      </c>
      <c r="B132" s="61" t="s">
        <v>2710</v>
      </c>
      <c r="C132" s="3"/>
      <c r="D132" s="3"/>
      <c r="E132" s="9" t="s">
        <v>278</v>
      </c>
      <c r="F132" s="9" t="s">
        <v>278</v>
      </c>
      <c r="G132" s="9" t="s">
        <v>278</v>
      </c>
      <c r="H132" s="9" t="s">
        <v>278</v>
      </c>
      <c r="I132" s="9" t="s">
        <v>278</v>
      </c>
      <c r="J132" s="9">
        <v>0</v>
      </c>
      <c r="K132" s="9">
        <v>0</v>
      </c>
      <c r="L132" s="9" t="s">
        <v>278</v>
      </c>
      <c r="M132" s="9">
        <v>325.10000000000002</v>
      </c>
      <c r="N132" s="67"/>
      <c r="P132" s="65">
        <f t="shared" si="1"/>
        <v>325.10000000000002</v>
      </c>
    </row>
    <row r="133" spans="1:16" s="28" customFormat="1" ht="15">
      <c r="A133" s="253" t="s">
        <v>2187</v>
      </c>
      <c r="B133" s="61" t="s">
        <v>2205</v>
      </c>
      <c r="C133" s="3"/>
      <c r="D133" s="3"/>
      <c r="E133" s="9" t="s">
        <v>278</v>
      </c>
      <c r="F133" s="9" t="s">
        <v>278</v>
      </c>
      <c r="G133" s="9" t="s">
        <v>278</v>
      </c>
      <c r="H133" s="9" t="s">
        <v>278</v>
      </c>
      <c r="I133" s="9" t="s">
        <v>278</v>
      </c>
      <c r="J133" s="9">
        <v>0</v>
      </c>
      <c r="K133" s="9">
        <v>0</v>
      </c>
      <c r="L133" s="9">
        <v>174.5</v>
      </c>
      <c r="M133" s="9">
        <v>132.4</v>
      </c>
      <c r="N133" s="67"/>
      <c r="P133" s="65">
        <f t="shared" si="1"/>
        <v>306.89999999999998</v>
      </c>
    </row>
    <row r="134" spans="1:16" s="28" customFormat="1" ht="15">
      <c r="A134" s="253" t="s">
        <v>2188</v>
      </c>
      <c r="B134" s="178" t="s">
        <v>1340</v>
      </c>
      <c r="C134" s="3"/>
      <c r="D134" s="3"/>
      <c r="E134" s="9" t="s">
        <v>278</v>
      </c>
      <c r="F134" s="9" t="s">
        <v>278</v>
      </c>
      <c r="G134" s="9" t="s">
        <v>278</v>
      </c>
      <c r="H134" s="9" t="s">
        <v>278</v>
      </c>
      <c r="I134" s="9">
        <v>300.5</v>
      </c>
      <c r="J134" s="9">
        <v>0</v>
      </c>
      <c r="K134" s="9">
        <v>0</v>
      </c>
      <c r="L134" s="9" t="s">
        <v>278</v>
      </c>
      <c r="M134" s="9" t="s">
        <v>278</v>
      </c>
      <c r="N134" s="67"/>
      <c r="P134" s="65">
        <f t="shared" si="1"/>
        <v>300.5</v>
      </c>
    </row>
    <row r="135" spans="1:16" s="28" customFormat="1" ht="15">
      <c r="A135" s="253" t="s">
        <v>2296</v>
      </c>
      <c r="B135" s="61" t="s">
        <v>2204</v>
      </c>
      <c r="C135" s="3"/>
      <c r="D135" s="3"/>
      <c r="E135" s="9" t="s">
        <v>278</v>
      </c>
      <c r="F135" s="9" t="s">
        <v>278</v>
      </c>
      <c r="G135" s="9" t="s">
        <v>278</v>
      </c>
      <c r="H135" s="9" t="s">
        <v>278</v>
      </c>
      <c r="I135" s="9" t="s">
        <v>278</v>
      </c>
      <c r="J135" s="9">
        <v>0</v>
      </c>
      <c r="K135" s="9">
        <v>0</v>
      </c>
      <c r="L135" s="9">
        <v>280.89999999999998</v>
      </c>
      <c r="M135" s="9" t="s">
        <v>278</v>
      </c>
      <c r="N135" s="67"/>
      <c r="P135" s="65">
        <f t="shared" si="1"/>
        <v>280.89999999999998</v>
      </c>
    </row>
    <row r="136" spans="1:16" s="28" customFormat="1" ht="15">
      <c r="A136" s="253" t="s">
        <v>2297</v>
      </c>
      <c r="B136" s="61" t="s">
        <v>2202</v>
      </c>
      <c r="C136" s="3"/>
      <c r="D136" s="3"/>
      <c r="E136" s="9" t="s">
        <v>278</v>
      </c>
      <c r="F136" s="9" t="s">
        <v>278</v>
      </c>
      <c r="G136" s="9" t="s">
        <v>278</v>
      </c>
      <c r="H136" s="9" t="s">
        <v>278</v>
      </c>
      <c r="I136" s="9" t="s">
        <v>278</v>
      </c>
      <c r="J136" s="9">
        <v>0</v>
      </c>
      <c r="K136" s="9">
        <v>0</v>
      </c>
      <c r="L136" s="9">
        <v>230.1</v>
      </c>
      <c r="M136" s="9">
        <v>49.5</v>
      </c>
      <c r="N136" s="67"/>
      <c r="P136" s="65">
        <f t="shared" si="1"/>
        <v>279.60000000000002</v>
      </c>
    </row>
    <row r="137" spans="1:16" s="28" customFormat="1" ht="15">
      <c r="A137" s="253" t="s">
        <v>2298</v>
      </c>
      <c r="B137" s="61" t="s">
        <v>2726</v>
      </c>
      <c r="C137" s="3"/>
      <c r="D137" s="3"/>
      <c r="E137" s="9" t="s">
        <v>278</v>
      </c>
      <c r="F137" s="9" t="s">
        <v>278</v>
      </c>
      <c r="G137" s="9" t="s">
        <v>278</v>
      </c>
      <c r="H137" s="9" t="s">
        <v>278</v>
      </c>
      <c r="I137" s="9" t="s">
        <v>278</v>
      </c>
      <c r="J137" s="9">
        <v>0</v>
      </c>
      <c r="K137" s="9">
        <v>0</v>
      </c>
      <c r="L137" s="9" t="s">
        <v>278</v>
      </c>
      <c r="M137" s="9">
        <v>279.2</v>
      </c>
      <c r="N137" s="67"/>
      <c r="P137" s="65">
        <f t="shared" si="1"/>
        <v>279.2</v>
      </c>
    </row>
    <row r="138" spans="1:16" s="28" customFormat="1" ht="15">
      <c r="A138" s="253" t="s">
        <v>2676</v>
      </c>
      <c r="B138" s="178" t="s">
        <v>1339</v>
      </c>
      <c r="C138" s="3"/>
      <c r="D138" s="3"/>
      <c r="E138" s="9" t="s">
        <v>278</v>
      </c>
      <c r="F138" s="9" t="s">
        <v>278</v>
      </c>
      <c r="G138" s="9" t="s">
        <v>278</v>
      </c>
      <c r="H138" s="9" t="s">
        <v>278</v>
      </c>
      <c r="I138" s="9">
        <v>277.5</v>
      </c>
      <c r="J138" s="9">
        <v>0</v>
      </c>
      <c r="K138" s="9">
        <v>0</v>
      </c>
      <c r="L138" s="9" t="s">
        <v>278</v>
      </c>
      <c r="M138" s="9" t="s">
        <v>278</v>
      </c>
      <c r="N138" s="67"/>
      <c r="P138" s="65">
        <f t="shared" si="1"/>
        <v>277.5</v>
      </c>
    </row>
    <row r="139" spans="1:16" s="28" customFormat="1" ht="15">
      <c r="A139" s="253" t="s">
        <v>2677</v>
      </c>
      <c r="B139" s="61" t="s">
        <v>2715</v>
      </c>
      <c r="C139" s="3"/>
      <c r="D139" s="3"/>
      <c r="E139" s="9" t="s">
        <v>278</v>
      </c>
      <c r="F139" s="9" t="s">
        <v>278</v>
      </c>
      <c r="G139" s="9" t="s">
        <v>278</v>
      </c>
      <c r="H139" s="9" t="s">
        <v>278</v>
      </c>
      <c r="I139" s="9" t="s">
        <v>278</v>
      </c>
      <c r="J139" s="9">
        <v>0</v>
      </c>
      <c r="K139" s="9">
        <v>0</v>
      </c>
      <c r="L139" s="9" t="s">
        <v>278</v>
      </c>
      <c r="M139" s="9">
        <v>275.89999999999998</v>
      </c>
      <c r="N139" s="67"/>
      <c r="P139" s="65">
        <f t="shared" ref="P139:P199" si="2">SUM(E139:N139)</f>
        <v>275.89999999999998</v>
      </c>
    </row>
    <row r="140" spans="1:16" s="28" customFormat="1" ht="15">
      <c r="A140" s="253" t="s">
        <v>2678</v>
      </c>
      <c r="B140" s="61" t="s">
        <v>2713</v>
      </c>
      <c r="C140" s="3"/>
      <c r="D140" s="3"/>
      <c r="E140" s="9" t="s">
        <v>278</v>
      </c>
      <c r="F140" s="9" t="s">
        <v>278</v>
      </c>
      <c r="G140" s="9" t="s">
        <v>278</v>
      </c>
      <c r="H140" s="9" t="s">
        <v>278</v>
      </c>
      <c r="I140" s="9" t="s">
        <v>278</v>
      </c>
      <c r="J140" s="9">
        <v>0</v>
      </c>
      <c r="K140" s="9">
        <v>0</v>
      </c>
      <c r="L140" s="9" t="s">
        <v>278</v>
      </c>
      <c r="M140" s="9">
        <v>267.89999999999998</v>
      </c>
      <c r="N140" s="67"/>
      <c r="P140" s="65">
        <f t="shared" si="2"/>
        <v>267.89999999999998</v>
      </c>
    </row>
    <row r="141" spans="1:16" s="28" customFormat="1" ht="15">
      <c r="A141" s="253" t="s">
        <v>2679</v>
      </c>
      <c r="B141" s="61" t="s">
        <v>2716</v>
      </c>
      <c r="C141" s="3"/>
      <c r="D141" s="3"/>
      <c r="E141" s="9" t="s">
        <v>278</v>
      </c>
      <c r="F141" s="9" t="s">
        <v>278</v>
      </c>
      <c r="G141" s="9" t="s">
        <v>278</v>
      </c>
      <c r="H141" s="9" t="s">
        <v>278</v>
      </c>
      <c r="I141" s="9" t="s">
        <v>278</v>
      </c>
      <c r="J141" s="9">
        <v>0</v>
      </c>
      <c r="K141" s="9">
        <v>0</v>
      </c>
      <c r="L141" s="9" t="s">
        <v>278</v>
      </c>
      <c r="M141" s="9">
        <v>267</v>
      </c>
      <c r="N141" s="67"/>
      <c r="P141" s="65">
        <f t="shared" si="2"/>
        <v>267</v>
      </c>
    </row>
    <row r="142" spans="1:16" s="28" customFormat="1" ht="15">
      <c r="A142" s="253" t="s">
        <v>2680</v>
      </c>
      <c r="B142" s="61" t="s">
        <v>2214</v>
      </c>
      <c r="C142" s="3"/>
      <c r="D142" s="3"/>
      <c r="E142" s="9" t="s">
        <v>278</v>
      </c>
      <c r="F142" s="9" t="s">
        <v>278</v>
      </c>
      <c r="G142" s="9" t="s">
        <v>278</v>
      </c>
      <c r="H142" s="9" t="s">
        <v>278</v>
      </c>
      <c r="I142" s="9" t="s">
        <v>278</v>
      </c>
      <c r="J142" s="9">
        <v>0</v>
      </c>
      <c r="K142" s="9">
        <v>0</v>
      </c>
      <c r="L142" s="9">
        <v>256.89999999999998</v>
      </c>
      <c r="M142" s="9" t="s">
        <v>278</v>
      </c>
      <c r="N142" s="67"/>
      <c r="P142" s="65">
        <f t="shared" si="2"/>
        <v>256.89999999999998</v>
      </c>
    </row>
    <row r="143" spans="1:16" s="28" customFormat="1" ht="15">
      <c r="A143" s="253" t="s">
        <v>2681</v>
      </c>
      <c r="B143" s="61" t="s">
        <v>2699</v>
      </c>
      <c r="C143" s="3"/>
      <c r="D143" s="3"/>
      <c r="E143" s="9" t="s">
        <v>278</v>
      </c>
      <c r="F143" s="9" t="s">
        <v>278</v>
      </c>
      <c r="G143" s="9" t="s">
        <v>278</v>
      </c>
      <c r="H143" s="9" t="s">
        <v>278</v>
      </c>
      <c r="I143" s="9" t="s">
        <v>278</v>
      </c>
      <c r="J143" s="9">
        <v>0</v>
      </c>
      <c r="K143" s="9">
        <v>0</v>
      </c>
      <c r="L143" s="9" t="s">
        <v>278</v>
      </c>
      <c r="M143" s="9">
        <v>250.4</v>
      </c>
      <c r="N143" s="67"/>
      <c r="P143" s="65">
        <f t="shared" si="2"/>
        <v>250.4</v>
      </c>
    </row>
    <row r="144" spans="1:16" s="28" customFormat="1" ht="15">
      <c r="A144" s="253" t="s">
        <v>2682</v>
      </c>
      <c r="B144" s="178" t="s">
        <v>1338</v>
      </c>
      <c r="C144" s="3"/>
      <c r="D144" s="3"/>
      <c r="E144" s="9" t="s">
        <v>278</v>
      </c>
      <c r="F144" s="9" t="s">
        <v>278</v>
      </c>
      <c r="G144" s="9" t="s">
        <v>278</v>
      </c>
      <c r="H144" s="9" t="s">
        <v>278</v>
      </c>
      <c r="I144" s="9">
        <v>239.4</v>
      </c>
      <c r="J144" s="9">
        <v>0</v>
      </c>
      <c r="K144" s="9">
        <v>0</v>
      </c>
      <c r="L144" s="9" t="s">
        <v>278</v>
      </c>
      <c r="M144" s="9" t="s">
        <v>278</v>
      </c>
      <c r="N144" s="67"/>
      <c r="P144" s="65">
        <f t="shared" si="2"/>
        <v>239.4</v>
      </c>
    </row>
    <row r="145" spans="1:16" s="28" customFormat="1" ht="15">
      <c r="A145" s="253" t="s">
        <v>2683</v>
      </c>
      <c r="B145" s="178" t="s">
        <v>1347</v>
      </c>
      <c r="C145" s="3"/>
      <c r="D145" s="3"/>
      <c r="E145" s="9" t="s">
        <v>278</v>
      </c>
      <c r="F145" s="9" t="s">
        <v>278</v>
      </c>
      <c r="G145" s="9" t="s">
        <v>278</v>
      </c>
      <c r="H145" s="9" t="s">
        <v>278</v>
      </c>
      <c r="I145" s="9">
        <v>230.3</v>
      </c>
      <c r="J145" s="9">
        <v>0</v>
      </c>
      <c r="K145" s="9">
        <v>0</v>
      </c>
      <c r="L145" s="9" t="s">
        <v>278</v>
      </c>
      <c r="M145" s="9" t="s">
        <v>278</v>
      </c>
      <c r="N145" s="67"/>
      <c r="P145" s="65">
        <f t="shared" si="2"/>
        <v>230.3</v>
      </c>
    </row>
    <row r="146" spans="1:16" s="28" customFormat="1" ht="15">
      <c r="A146" s="253" t="s">
        <v>2684</v>
      </c>
      <c r="B146" s="61" t="s">
        <v>2703</v>
      </c>
      <c r="C146" s="3"/>
      <c r="D146" s="3"/>
      <c r="E146" s="9" t="s">
        <v>278</v>
      </c>
      <c r="F146" s="9" t="s">
        <v>278</v>
      </c>
      <c r="G146" s="9" t="s">
        <v>278</v>
      </c>
      <c r="H146" s="9" t="s">
        <v>278</v>
      </c>
      <c r="I146" s="9" t="s">
        <v>278</v>
      </c>
      <c r="J146" s="9">
        <v>0</v>
      </c>
      <c r="K146" s="9">
        <v>0</v>
      </c>
      <c r="L146" s="9" t="s">
        <v>278</v>
      </c>
      <c r="M146" s="9">
        <v>227.1</v>
      </c>
      <c r="N146" s="67"/>
      <c r="P146" s="65">
        <f t="shared" si="2"/>
        <v>227.1</v>
      </c>
    </row>
    <row r="147" spans="1:16" s="28" customFormat="1" ht="15">
      <c r="A147" s="253" t="s">
        <v>2685</v>
      </c>
      <c r="B147" s="239" t="s">
        <v>2189</v>
      </c>
      <c r="C147" s="3"/>
      <c r="D147" s="3"/>
      <c r="E147" s="9" t="s">
        <v>278</v>
      </c>
      <c r="F147" s="9" t="s">
        <v>278</v>
      </c>
      <c r="G147" s="9" t="s">
        <v>278</v>
      </c>
      <c r="H147" s="9" t="s">
        <v>278</v>
      </c>
      <c r="I147" s="9" t="s">
        <v>278</v>
      </c>
      <c r="J147" s="9">
        <v>0</v>
      </c>
      <c r="K147" s="9">
        <v>0</v>
      </c>
      <c r="L147" s="9">
        <v>219.3</v>
      </c>
      <c r="M147" s="9" t="s">
        <v>278</v>
      </c>
      <c r="N147" s="67"/>
      <c r="P147" s="65">
        <f t="shared" si="2"/>
        <v>219.3</v>
      </c>
    </row>
    <row r="148" spans="1:16" s="28" customFormat="1" ht="15">
      <c r="A148" s="253" t="s">
        <v>2686</v>
      </c>
      <c r="B148" s="178" t="s">
        <v>1361</v>
      </c>
      <c r="C148" s="3"/>
      <c r="D148" s="3"/>
      <c r="E148" s="9" t="s">
        <v>278</v>
      </c>
      <c r="F148" s="9" t="s">
        <v>278</v>
      </c>
      <c r="G148" s="9" t="s">
        <v>278</v>
      </c>
      <c r="H148" s="9" t="s">
        <v>278</v>
      </c>
      <c r="I148" s="9">
        <v>215.49999999999997</v>
      </c>
      <c r="J148" s="9">
        <v>0</v>
      </c>
      <c r="K148" s="9">
        <v>0</v>
      </c>
      <c r="L148" s="9" t="s">
        <v>278</v>
      </c>
      <c r="M148" s="9" t="s">
        <v>278</v>
      </c>
      <c r="N148" s="67"/>
      <c r="P148" s="65">
        <f t="shared" si="2"/>
        <v>215.49999999999997</v>
      </c>
    </row>
    <row r="149" spans="1:16" s="28" customFormat="1" ht="15">
      <c r="A149" s="253" t="s">
        <v>2687</v>
      </c>
      <c r="B149" s="61" t="s">
        <v>2711</v>
      </c>
      <c r="C149" s="3"/>
      <c r="D149" s="3"/>
      <c r="E149" s="9" t="s">
        <v>278</v>
      </c>
      <c r="F149" s="9" t="s">
        <v>278</v>
      </c>
      <c r="G149" s="9" t="s">
        <v>278</v>
      </c>
      <c r="H149" s="9" t="s">
        <v>278</v>
      </c>
      <c r="I149" s="9" t="s">
        <v>278</v>
      </c>
      <c r="J149" s="9">
        <v>0</v>
      </c>
      <c r="K149" s="9">
        <v>0</v>
      </c>
      <c r="L149" s="9" t="s">
        <v>278</v>
      </c>
      <c r="M149" s="9">
        <v>211.7</v>
      </c>
      <c r="N149" s="67"/>
      <c r="P149" s="65">
        <f t="shared" si="2"/>
        <v>211.7</v>
      </c>
    </row>
    <row r="150" spans="1:16" s="28" customFormat="1" ht="15">
      <c r="A150" s="253" t="s">
        <v>2688</v>
      </c>
      <c r="B150" s="61" t="s">
        <v>2203</v>
      </c>
      <c r="C150" s="3"/>
      <c r="D150" s="3"/>
      <c r="E150" s="9" t="s">
        <v>278</v>
      </c>
      <c r="F150" s="9" t="s">
        <v>278</v>
      </c>
      <c r="G150" s="9" t="s">
        <v>278</v>
      </c>
      <c r="H150" s="9" t="s">
        <v>278</v>
      </c>
      <c r="I150" s="9" t="s">
        <v>278</v>
      </c>
      <c r="J150" s="9">
        <v>0</v>
      </c>
      <c r="K150" s="9">
        <v>0</v>
      </c>
      <c r="L150" s="9">
        <v>205.5</v>
      </c>
      <c r="M150" s="9" t="s">
        <v>278</v>
      </c>
      <c r="N150" s="67"/>
      <c r="P150" s="65">
        <f t="shared" si="2"/>
        <v>205.5</v>
      </c>
    </row>
    <row r="151" spans="1:16" s="28" customFormat="1" ht="15">
      <c r="A151" s="253" t="s">
        <v>2689</v>
      </c>
      <c r="B151" s="178" t="s">
        <v>1331</v>
      </c>
      <c r="C151" s="3"/>
      <c r="D151" s="3"/>
      <c r="E151" s="9" t="s">
        <v>278</v>
      </c>
      <c r="F151" s="9" t="s">
        <v>278</v>
      </c>
      <c r="G151" s="9" t="s">
        <v>278</v>
      </c>
      <c r="H151" s="9" t="s">
        <v>278</v>
      </c>
      <c r="I151" s="9">
        <v>198.9</v>
      </c>
      <c r="J151" s="9">
        <v>0</v>
      </c>
      <c r="K151" s="9">
        <v>0</v>
      </c>
      <c r="L151" s="9" t="s">
        <v>278</v>
      </c>
      <c r="M151" s="9" t="s">
        <v>278</v>
      </c>
      <c r="N151" s="67"/>
      <c r="P151" s="65">
        <f t="shared" si="2"/>
        <v>198.9</v>
      </c>
    </row>
    <row r="152" spans="1:16" s="28" customFormat="1" ht="15">
      <c r="A152" s="253" t="s">
        <v>2690</v>
      </c>
      <c r="B152" s="61" t="s">
        <v>2717</v>
      </c>
      <c r="C152" s="3"/>
      <c r="D152" s="3"/>
      <c r="E152" s="9" t="s">
        <v>278</v>
      </c>
      <c r="F152" s="9" t="s">
        <v>278</v>
      </c>
      <c r="G152" s="9" t="s">
        <v>278</v>
      </c>
      <c r="H152" s="9" t="s">
        <v>278</v>
      </c>
      <c r="I152" s="9" t="s">
        <v>278</v>
      </c>
      <c r="J152" s="9">
        <v>0</v>
      </c>
      <c r="K152" s="9">
        <v>0</v>
      </c>
      <c r="L152" s="9" t="s">
        <v>278</v>
      </c>
      <c r="M152" s="9">
        <v>189.6</v>
      </c>
      <c r="N152" s="67"/>
      <c r="P152" s="65">
        <f t="shared" si="2"/>
        <v>189.6</v>
      </c>
    </row>
    <row r="153" spans="1:16" s="28" customFormat="1" ht="15">
      <c r="A153" s="253" t="s">
        <v>2691</v>
      </c>
      <c r="B153" s="61" t="s">
        <v>2835</v>
      </c>
      <c r="C153" s="3"/>
      <c r="D153" s="3"/>
      <c r="E153" s="9" t="s">
        <v>278</v>
      </c>
      <c r="F153" s="9" t="s">
        <v>278</v>
      </c>
      <c r="G153" s="9" t="s">
        <v>278</v>
      </c>
      <c r="H153" s="9" t="s">
        <v>278</v>
      </c>
      <c r="I153" s="9" t="s">
        <v>278</v>
      </c>
      <c r="J153" s="9">
        <v>0</v>
      </c>
      <c r="K153" s="9">
        <v>0</v>
      </c>
      <c r="L153" s="9" t="s">
        <v>278</v>
      </c>
      <c r="M153" s="9">
        <v>174.6</v>
      </c>
      <c r="N153" s="67"/>
      <c r="P153" s="65">
        <f t="shared" si="2"/>
        <v>174.6</v>
      </c>
    </row>
    <row r="154" spans="1:16" s="28" customFormat="1" ht="15">
      <c r="A154" s="253" t="s">
        <v>2692</v>
      </c>
      <c r="B154" s="61" t="s">
        <v>2200</v>
      </c>
      <c r="C154" s="3"/>
      <c r="D154" s="3"/>
      <c r="E154" s="9" t="s">
        <v>278</v>
      </c>
      <c r="F154" s="9" t="s">
        <v>278</v>
      </c>
      <c r="G154" s="9" t="s">
        <v>278</v>
      </c>
      <c r="H154" s="9" t="s">
        <v>278</v>
      </c>
      <c r="I154" s="9" t="s">
        <v>278</v>
      </c>
      <c r="J154" s="9">
        <v>0</v>
      </c>
      <c r="K154" s="9">
        <v>0</v>
      </c>
      <c r="L154" s="9">
        <v>144.19999999999999</v>
      </c>
      <c r="M154" s="9">
        <v>15.000000000000002</v>
      </c>
      <c r="N154" s="67"/>
      <c r="P154" s="65">
        <f t="shared" si="2"/>
        <v>159.19999999999999</v>
      </c>
    </row>
    <row r="155" spans="1:16" s="28" customFormat="1" ht="15">
      <c r="A155" s="253" t="s">
        <v>2693</v>
      </c>
      <c r="B155" s="61" t="s">
        <v>2709</v>
      </c>
      <c r="C155" s="3"/>
      <c r="D155" s="3"/>
      <c r="E155" s="9" t="s">
        <v>278</v>
      </c>
      <c r="F155" s="9" t="s">
        <v>278</v>
      </c>
      <c r="G155" s="9" t="s">
        <v>278</v>
      </c>
      <c r="H155" s="9" t="s">
        <v>278</v>
      </c>
      <c r="I155" s="9" t="s">
        <v>278</v>
      </c>
      <c r="J155" s="9">
        <v>0</v>
      </c>
      <c r="K155" s="9">
        <v>0</v>
      </c>
      <c r="L155" s="9" t="s">
        <v>278</v>
      </c>
      <c r="M155" s="9">
        <v>154.1</v>
      </c>
      <c r="N155" s="67"/>
      <c r="P155" s="65">
        <f t="shared" si="2"/>
        <v>154.1</v>
      </c>
    </row>
    <row r="156" spans="1:16" s="28" customFormat="1" ht="15">
      <c r="A156" s="253" t="s">
        <v>2694</v>
      </c>
      <c r="B156" s="178" t="s">
        <v>1335</v>
      </c>
      <c r="C156" s="3"/>
      <c r="D156" s="3"/>
      <c r="E156" s="9" t="s">
        <v>278</v>
      </c>
      <c r="F156" s="9" t="s">
        <v>278</v>
      </c>
      <c r="G156" s="9" t="s">
        <v>278</v>
      </c>
      <c r="H156" s="9" t="s">
        <v>278</v>
      </c>
      <c r="I156" s="9">
        <v>151.80000000000001</v>
      </c>
      <c r="J156" s="9">
        <v>0</v>
      </c>
      <c r="K156" s="9">
        <v>0</v>
      </c>
      <c r="L156" s="9" t="s">
        <v>278</v>
      </c>
      <c r="M156" s="9" t="s">
        <v>278</v>
      </c>
      <c r="N156" s="67"/>
      <c r="P156" s="65">
        <f t="shared" si="2"/>
        <v>151.80000000000001</v>
      </c>
    </row>
    <row r="157" spans="1:16" s="28" customFormat="1" ht="15">
      <c r="A157" s="253" t="s">
        <v>2695</v>
      </c>
      <c r="B157" s="61" t="s">
        <v>2718</v>
      </c>
      <c r="C157" s="3"/>
      <c r="D157" s="3"/>
      <c r="E157" s="9" t="s">
        <v>278</v>
      </c>
      <c r="F157" s="9" t="s">
        <v>278</v>
      </c>
      <c r="G157" s="9" t="s">
        <v>278</v>
      </c>
      <c r="H157" s="9" t="s">
        <v>278</v>
      </c>
      <c r="I157" s="9" t="s">
        <v>278</v>
      </c>
      <c r="J157" s="9">
        <v>0</v>
      </c>
      <c r="K157" s="9">
        <v>0</v>
      </c>
      <c r="L157" s="9" t="s">
        <v>278</v>
      </c>
      <c r="M157" s="9">
        <v>144.9</v>
      </c>
      <c r="N157" s="67"/>
      <c r="P157" s="65">
        <f t="shared" si="2"/>
        <v>144.9</v>
      </c>
    </row>
    <row r="158" spans="1:16" s="28" customFormat="1" ht="15">
      <c r="A158" s="253" t="s">
        <v>2696</v>
      </c>
      <c r="B158" s="61" t="s">
        <v>2728</v>
      </c>
      <c r="C158" s="3"/>
      <c r="D158" s="3"/>
      <c r="E158" s="9" t="s">
        <v>278</v>
      </c>
      <c r="F158" s="9" t="s">
        <v>278</v>
      </c>
      <c r="G158" s="9" t="s">
        <v>278</v>
      </c>
      <c r="H158" s="9" t="s">
        <v>278</v>
      </c>
      <c r="I158" s="9" t="s">
        <v>278</v>
      </c>
      <c r="J158" s="9">
        <v>0</v>
      </c>
      <c r="K158" s="9">
        <v>0</v>
      </c>
      <c r="L158" s="9" t="s">
        <v>278</v>
      </c>
      <c r="M158" s="9">
        <v>132.4</v>
      </c>
      <c r="N158" s="67"/>
      <c r="P158" s="65">
        <f t="shared" si="2"/>
        <v>132.4</v>
      </c>
    </row>
    <row r="159" spans="1:16" s="28" customFormat="1" ht="15">
      <c r="A159" s="253" t="s">
        <v>2697</v>
      </c>
      <c r="B159" s="61" t="s">
        <v>2719</v>
      </c>
      <c r="C159" s="3"/>
      <c r="D159" s="3"/>
      <c r="E159" s="9" t="s">
        <v>278</v>
      </c>
      <c r="F159" s="9" t="s">
        <v>278</v>
      </c>
      <c r="G159" s="9" t="s">
        <v>278</v>
      </c>
      <c r="H159" s="9" t="s">
        <v>278</v>
      </c>
      <c r="I159" s="9" t="s">
        <v>278</v>
      </c>
      <c r="J159" s="9">
        <v>0</v>
      </c>
      <c r="K159" s="9">
        <v>0</v>
      </c>
      <c r="L159" s="9" t="s">
        <v>278</v>
      </c>
      <c r="M159" s="9">
        <v>130.5</v>
      </c>
      <c r="N159" s="67"/>
      <c r="P159" s="65">
        <f t="shared" si="2"/>
        <v>130.5</v>
      </c>
    </row>
    <row r="160" spans="1:16" s="28" customFormat="1" ht="15">
      <c r="A160" s="253" t="s">
        <v>2698</v>
      </c>
      <c r="B160" s="61" t="s">
        <v>2724</v>
      </c>
      <c r="C160" s="3"/>
      <c r="D160" s="3"/>
      <c r="E160" s="9" t="s">
        <v>278</v>
      </c>
      <c r="F160" s="9" t="s">
        <v>278</v>
      </c>
      <c r="G160" s="9" t="s">
        <v>278</v>
      </c>
      <c r="H160" s="9" t="s">
        <v>278</v>
      </c>
      <c r="I160" s="9" t="s">
        <v>278</v>
      </c>
      <c r="J160" s="9">
        <v>0</v>
      </c>
      <c r="K160" s="9">
        <v>0</v>
      </c>
      <c r="L160" s="9" t="s">
        <v>278</v>
      </c>
      <c r="M160" s="9">
        <v>130.00000000000003</v>
      </c>
      <c r="N160" s="67"/>
      <c r="P160" s="65">
        <f t="shared" si="2"/>
        <v>130.00000000000003</v>
      </c>
    </row>
    <row r="161" spans="1:16" s="28" customFormat="1" ht="15">
      <c r="A161" s="253" t="s">
        <v>2727</v>
      </c>
      <c r="B161" s="61" t="s">
        <v>2723</v>
      </c>
      <c r="C161" s="3"/>
      <c r="D161" s="3"/>
      <c r="E161" s="9" t="s">
        <v>278</v>
      </c>
      <c r="F161" s="9" t="s">
        <v>278</v>
      </c>
      <c r="G161" s="9" t="s">
        <v>278</v>
      </c>
      <c r="H161" s="9" t="s">
        <v>278</v>
      </c>
      <c r="I161" s="9" t="s">
        <v>278</v>
      </c>
      <c r="J161" s="9">
        <v>0</v>
      </c>
      <c r="K161" s="9">
        <v>0</v>
      </c>
      <c r="L161" s="9" t="s">
        <v>278</v>
      </c>
      <c r="M161" s="9">
        <v>122.6</v>
      </c>
      <c r="N161" s="67"/>
      <c r="P161" s="65">
        <f t="shared" si="2"/>
        <v>122.6</v>
      </c>
    </row>
    <row r="162" spans="1:16" s="28" customFormat="1" ht="15">
      <c r="A162" s="253" t="s">
        <v>2820</v>
      </c>
      <c r="B162" s="239" t="s">
        <v>1692</v>
      </c>
      <c r="C162" s="3"/>
      <c r="D162" s="3"/>
      <c r="E162" s="9" t="s">
        <v>278</v>
      </c>
      <c r="F162" s="9" t="s">
        <v>278</v>
      </c>
      <c r="G162" s="9" t="s">
        <v>278</v>
      </c>
      <c r="H162" s="9" t="s">
        <v>278</v>
      </c>
      <c r="I162" s="9" t="s">
        <v>278</v>
      </c>
      <c r="J162" s="9">
        <v>0</v>
      </c>
      <c r="K162" s="9">
        <v>0</v>
      </c>
      <c r="L162" s="9">
        <v>73.900000000000006</v>
      </c>
      <c r="M162" s="9" t="s">
        <v>278</v>
      </c>
      <c r="N162" s="67"/>
      <c r="P162" s="65">
        <f t="shared" si="2"/>
        <v>73.900000000000006</v>
      </c>
    </row>
    <row r="163" spans="1:16" s="28" customFormat="1" ht="15">
      <c r="A163" s="253" t="s">
        <v>2837</v>
      </c>
      <c r="B163" s="61" t="s">
        <v>2708</v>
      </c>
      <c r="C163" s="3"/>
      <c r="D163" s="3"/>
      <c r="E163" s="9" t="s">
        <v>278</v>
      </c>
      <c r="F163" s="9" t="s">
        <v>278</v>
      </c>
      <c r="G163" s="9" t="s">
        <v>278</v>
      </c>
      <c r="H163" s="9" t="s">
        <v>278</v>
      </c>
      <c r="I163" s="9" t="s">
        <v>278</v>
      </c>
      <c r="J163" s="9">
        <v>0</v>
      </c>
      <c r="K163" s="9">
        <v>0</v>
      </c>
      <c r="L163" s="9" t="s">
        <v>278</v>
      </c>
      <c r="M163" s="9">
        <v>61.599999999999994</v>
      </c>
      <c r="N163" s="67"/>
      <c r="P163" s="65">
        <f t="shared" si="2"/>
        <v>61.599999999999994</v>
      </c>
    </row>
    <row r="164" spans="1:16" s="28" customFormat="1" ht="15">
      <c r="A164" s="253" t="s">
        <v>2887</v>
      </c>
      <c r="B164" s="61" t="s">
        <v>179</v>
      </c>
      <c r="C164" s="3"/>
      <c r="D164" s="3"/>
      <c r="E164" s="9">
        <v>55.3</v>
      </c>
      <c r="F164" s="9" t="s">
        <v>278</v>
      </c>
      <c r="G164" s="9" t="s">
        <v>278</v>
      </c>
      <c r="H164" s="9" t="s">
        <v>278</v>
      </c>
      <c r="I164" s="9" t="s">
        <v>278</v>
      </c>
      <c r="J164" s="9">
        <v>0</v>
      </c>
      <c r="K164" s="9">
        <v>0</v>
      </c>
      <c r="L164" s="9" t="s">
        <v>278</v>
      </c>
      <c r="M164" s="9" t="s">
        <v>278</v>
      </c>
      <c r="N164" s="67"/>
      <c r="P164" s="65">
        <f t="shared" si="2"/>
        <v>55.3</v>
      </c>
    </row>
    <row r="165" spans="1:16" s="28" customFormat="1" ht="15">
      <c r="A165" s="253" t="s">
        <v>2888</v>
      </c>
      <c r="B165" s="239" t="s">
        <v>1656</v>
      </c>
      <c r="C165" s="3"/>
      <c r="D165" s="3"/>
      <c r="E165" s="9" t="s">
        <v>278</v>
      </c>
      <c r="F165" s="9" t="s">
        <v>278</v>
      </c>
      <c r="G165" s="9" t="s">
        <v>278</v>
      </c>
      <c r="H165" s="9" t="s">
        <v>278</v>
      </c>
      <c r="I165" s="9" t="s">
        <v>278</v>
      </c>
      <c r="J165" s="9">
        <v>0</v>
      </c>
      <c r="K165" s="9">
        <v>0</v>
      </c>
      <c r="L165" s="9" t="s">
        <v>278</v>
      </c>
      <c r="M165" s="9" t="s">
        <v>278</v>
      </c>
      <c r="N165" s="67"/>
      <c r="P165" s="65">
        <f t="shared" si="2"/>
        <v>0</v>
      </c>
    </row>
    <row r="166" spans="1:16" s="28" customFormat="1" ht="15">
      <c r="A166" s="253" t="s">
        <v>2889</v>
      </c>
      <c r="B166" s="239" t="s">
        <v>1651</v>
      </c>
      <c r="C166" s="3"/>
      <c r="D166" s="3"/>
      <c r="E166" s="9" t="s">
        <v>278</v>
      </c>
      <c r="F166" s="9" t="s">
        <v>278</v>
      </c>
      <c r="G166" s="9" t="s">
        <v>278</v>
      </c>
      <c r="H166" s="9" t="s">
        <v>278</v>
      </c>
      <c r="I166" s="9" t="s">
        <v>278</v>
      </c>
      <c r="J166" s="9">
        <v>0</v>
      </c>
      <c r="K166" s="9">
        <v>0</v>
      </c>
      <c r="L166" s="9" t="s">
        <v>278</v>
      </c>
      <c r="M166" s="9" t="s">
        <v>278</v>
      </c>
      <c r="N166" s="67"/>
      <c r="P166" s="65">
        <f t="shared" si="2"/>
        <v>0</v>
      </c>
    </row>
    <row r="167" spans="1:16" s="28" customFormat="1" ht="15">
      <c r="A167" s="253" t="s">
        <v>2890</v>
      </c>
      <c r="B167" s="239" t="s">
        <v>1669</v>
      </c>
      <c r="C167" s="3"/>
      <c r="D167" s="3"/>
      <c r="E167" s="9" t="s">
        <v>278</v>
      </c>
      <c r="F167" s="9" t="s">
        <v>278</v>
      </c>
      <c r="G167" s="9" t="s">
        <v>278</v>
      </c>
      <c r="H167" s="9" t="s">
        <v>278</v>
      </c>
      <c r="I167" s="9" t="s">
        <v>278</v>
      </c>
      <c r="J167" s="9">
        <v>0</v>
      </c>
      <c r="K167" s="9">
        <v>0</v>
      </c>
      <c r="L167" s="9" t="s">
        <v>278</v>
      </c>
      <c r="M167" s="9" t="s">
        <v>278</v>
      </c>
      <c r="N167" s="67"/>
      <c r="P167" s="65">
        <f t="shared" si="2"/>
        <v>0</v>
      </c>
    </row>
    <row r="168" spans="1:16" s="28" customFormat="1" ht="15">
      <c r="A168" s="253" t="s">
        <v>2891</v>
      </c>
      <c r="B168" s="239" t="s">
        <v>1670</v>
      </c>
      <c r="C168" s="3"/>
      <c r="D168" s="3"/>
      <c r="E168" s="9" t="s">
        <v>278</v>
      </c>
      <c r="F168" s="9" t="s">
        <v>278</v>
      </c>
      <c r="G168" s="9" t="s">
        <v>278</v>
      </c>
      <c r="H168" s="9" t="s">
        <v>278</v>
      </c>
      <c r="I168" s="9" t="s">
        <v>278</v>
      </c>
      <c r="J168" s="9">
        <v>0</v>
      </c>
      <c r="K168" s="9">
        <v>0</v>
      </c>
      <c r="L168" s="9" t="s">
        <v>278</v>
      </c>
      <c r="M168" s="9" t="s">
        <v>278</v>
      </c>
      <c r="N168" s="67"/>
      <c r="P168" s="65">
        <f t="shared" si="2"/>
        <v>0</v>
      </c>
    </row>
    <row r="169" spans="1:16" s="28" customFormat="1" ht="15">
      <c r="A169" s="253" t="s">
        <v>3572</v>
      </c>
      <c r="B169" s="28" t="s">
        <v>3601</v>
      </c>
      <c r="C169" s="3"/>
      <c r="D169" s="3"/>
      <c r="E169" s="9" t="s">
        <v>278</v>
      </c>
      <c r="F169" s="9" t="s">
        <v>278</v>
      </c>
      <c r="G169" s="9" t="s">
        <v>278</v>
      </c>
      <c r="H169" s="9" t="s">
        <v>278</v>
      </c>
      <c r="I169" s="9" t="s">
        <v>278</v>
      </c>
      <c r="J169" s="9">
        <v>0</v>
      </c>
      <c r="K169" s="9">
        <v>0</v>
      </c>
      <c r="L169" s="9" t="s">
        <v>278</v>
      </c>
      <c r="M169" s="9" t="s">
        <v>278</v>
      </c>
      <c r="N169" s="67"/>
      <c r="P169" s="65">
        <f t="shared" si="2"/>
        <v>0</v>
      </c>
    </row>
    <row r="170" spans="1:16" s="28" customFormat="1" ht="15">
      <c r="A170" s="253" t="s">
        <v>3573</v>
      </c>
      <c r="B170" s="28" t="s">
        <v>3602</v>
      </c>
      <c r="C170" s="3"/>
      <c r="D170" s="3"/>
      <c r="E170" s="9" t="s">
        <v>278</v>
      </c>
      <c r="F170" s="9" t="s">
        <v>278</v>
      </c>
      <c r="G170" s="9" t="s">
        <v>278</v>
      </c>
      <c r="H170" s="9" t="s">
        <v>278</v>
      </c>
      <c r="I170" s="9" t="s">
        <v>278</v>
      </c>
      <c r="J170" s="9">
        <v>0</v>
      </c>
      <c r="K170" s="9">
        <v>0</v>
      </c>
      <c r="L170" s="9" t="s">
        <v>278</v>
      </c>
      <c r="M170" s="9" t="s">
        <v>278</v>
      </c>
      <c r="N170" s="67"/>
      <c r="P170" s="65">
        <f t="shared" si="2"/>
        <v>0</v>
      </c>
    </row>
    <row r="171" spans="1:16" s="28" customFormat="1" ht="15">
      <c r="A171" s="253" t="s">
        <v>3574</v>
      </c>
      <c r="B171" s="61" t="s">
        <v>3603</v>
      </c>
      <c r="C171" s="3"/>
      <c r="D171" s="3"/>
      <c r="E171" s="9" t="s">
        <v>278</v>
      </c>
      <c r="F171" s="9" t="s">
        <v>278</v>
      </c>
      <c r="G171" s="9" t="s">
        <v>278</v>
      </c>
      <c r="H171" s="9" t="s">
        <v>278</v>
      </c>
      <c r="I171" s="9" t="s">
        <v>278</v>
      </c>
      <c r="J171" s="9">
        <v>0</v>
      </c>
      <c r="K171" s="9">
        <v>0</v>
      </c>
      <c r="L171" s="9" t="s">
        <v>278</v>
      </c>
      <c r="M171" s="9" t="s">
        <v>278</v>
      </c>
      <c r="N171" s="67"/>
      <c r="P171" s="65">
        <f t="shared" si="2"/>
        <v>0</v>
      </c>
    </row>
    <row r="172" spans="1:16" s="28" customFormat="1" ht="15">
      <c r="A172" s="253" t="s">
        <v>3575</v>
      </c>
      <c r="B172" s="28" t="s">
        <v>3604</v>
      </c>
      <c r="C172" s="3"/>
      <c r="D172" s="3"/>
      <c r="E172" s="9" t="s">
        <v>278</v>
      </c>
      <c r="F172" s="9" t="s">
        <v>278</v>
      </c>
      <c r="G172" s="9" t="s">
        <v>278</v>
      </c>
      <c r="H172" s="9" t="s">
        <v>278</v>
      </c>
      <c r="I172" s="9" t="s">
        <v>278</v>
      </c>
      <c r="J172" s="9">
        <v>0</v>
      </c>
      <c r="K172" s="9">
        <v>0</v>
      </c>
      <c r="L172" s="9" t="s">
        <v>278</v>
      </c>
      <c r="M172" s="9" t="s">
        <v>278</v>
      </c>
      <c r="N172" s="67"/>
      <c r="P172" s="65">
        <f t="shared" si="2"/>
        <v>0</v>
      </c>
    </row>
    <row r="173" spans="1:16" s="28" customFormat="1" ht="15">
      <c r="A173" s="253" t="s">
        <v>3576</v>
      </c>
      <c r="B173" s="28" t="s">
        <v>3605</v>
      </c>
      <c r="C173" s="3"/>
      <c r="D173" s="3"/>
      <c r="E173" s="9" t="s">
        <v>278</v>
      </c>
      <c r="F173" s="9" t="s">
        <v>278</v>
      </c>
      <c r="G173" s="9" t="s">
        <v>278</v>
      </c>
      <c r="H173" s="9" t="s">
        <v>278</v>
      </c>
      <c r="I173" s="9" t="s">
        <v>278</v>
      </c>
      <c r="J173" s="9">
        <v>0</v>
      </c>
      <c r="K173" s="9">
        <v>0</v>
      </c>
      <c r="L173" s="9" t="s">
        <v>278</v>
      </c>
      <c r="M173" s="9" t="s">
        <v>278</v>
      </c>
      <c r="N173" s="67"/>
      <c r="P173" s="65">
        <f t="shared" si="2"/>
        <v>0</v>
      </c>
    </row>
    <row r="174" spans="1:16" s="28" customFormat="1" ht="15">
      <c r="A174" s="253" t="s">
        <v>3577</v>
      </c>
      <c r="B174" s="28" t="s">
        <v>3606</v>
      </c>
      <c r="C174" s="3"/>
      <c r="D174" s="3"/>
      <c r="E174" s="9" t="s">
        <v>278</v>
      </c>
      <c r="F174" s="9" t="s">
        <v>278</v>
      </c>
      <c r="G174" s="9" t="s">
        <v>278</v>
      </c>
      <c r="H174" s="9" t="s">
        <v>278</v>
      </c>
      <c r="I174" s="9" t="s">
        <v>278</v>
      </c>
      <c r="J174" s="9">
        <v>0</v>
      </c>
      <c r="K174" s="9">
        <v>0</v>
      </c>
      <c r="L174" s="9" t="s">
        <v>278</v>
      </c>
      <c r="M174" s="9" t="s">
        <v>278</v>
      </c>
      <c r="N174" s="67"/>
      <c r="P174" s="65">
        <f t="shared" si="2"/>
        <v>0</v>
      </c>
    </row>
    <row r="175" spans="1:16" s="28" customFormat="1" ht="15">
      <c r="A175" s="253" t="s">
        <v>3578</v>
      </c>
      <c r="B175" s="28" t="s">
        <v>3607</v>
      </c>
      <c r="C175" s="3"/>
      <c r="D175" s="3"/>
      <c r="E175" s="9" t="s">
        <v>278</v>
      </c>
      <c r="F175" s="9" t="s">
        <v>278</v>
      </c>
      <c r="G175" s="9" t="s">
        <v>278</v>
      </c>
      <c r="H175" s="9" t="s">
        <v>278</v>
      </c>
      <c r="I175" s="9" t="s">
        <v>278</v>
      </c>
      <c r="J175" s="9">
        <v>0</v>
      </c>
      <c r="K175" s="9">
        <v>0</v>
      </c>
      <c r="L175" s="9" t="s">
        <v>278</v>
      </c>
      <c r="M175" s="9" t="s">
        <v>278</v>
      </c>
      <c r="N175" s="67"/>
      <c r="P175" s="65">
        <f t="shared" si="2"/>
        <v>0</v>
      </c>
    </row>
    <row r="176" spans="1:16" s="28" customFormat="1" ht="15">
      <c r="A176" s="253" t="s">
        <v>3579</v>
      </c>
      <c r="B176" s="28" t="s">
        <v>3636</v>
      </c>
      <c r="C176" s="3"/>
      <c r="D176" s="3"/>
      <c r="E176" s="9" t="s">
        <v>278</v>
      </c>
      <c r="F176" s="9" t="s">
        <v>278</v>
      </c>
      <c r="G176" s="9" t="s">
        <v>278</v>
      </c>
      <c r="H176" s="9" t="s">
        <v>278</v>
      </c>
      <c r="I176" s="9" t="s">
        <v>278</v>
      </c>
      <c r="J176" s="9">
        <v>0</v>
      </c>
      <c r="K176" s="9">
        <v>0</v>
      </c>
      <c r="L176" s="9" t="s">
        <v>278</v>
      </c>
      <c r="M176" s="9" t="s">
        <v>278</v>
      </c>
      <c r="N176" s="67"/>
      <c r="P176" s="65">
        <f t="shared" si="2"/>
        <v>0</v>
      </c>
    </row>
    <row r="177" spans="1:16" s="28" customFormat="1" ht="15">
      <c r="A177" s="253" t="s">
        <v>3580</v>
      </c>
      <c r="B177" s="28" t="s">
        <v>3608</v>
      </c>
      <c r="C177" s="3"/>
      <c r="D177" s="3"/>
      <c r="E177" s="9" t="s">
        <v>278</v>
      </c>
      <c r="F177" s="9" t="s">
        <v>278</v>
      </c>
      <c r="G177" s="9" t="s">
        <v>278</v>
      </c>
      <c r="H177" s="9" t="s">
        <v>278</v>
      </c>
      <c r="I177" s="9" t="s">
        <v>278</v>
      </c>
      <c r="J177" s="9">
        <v>0</v>
      </c>
      <c r="K177" s="9">
        <v>0</v>
      </c>
      <c r="L177" s="9" t="s">
        <v>278</v>
      </c>
      <c r="M177" s="9" t="s">
        <v>278</v>
      </c>
      <c r="N177" s="67"/>
      <c r="P177" s="65">
        <f t="shared" si="2"/>
        <v>0</v>
      </c>
    </row>
    <row r="178" spans="1:16" s="28" customFormat="1" ht="15">
      <c r="A178" s="253" t="s">
        <v>3581</v>
      </c>
      <c r="B178" s="28" t="s">
        <v>3609</v>
      </c>
      <c r="C178" s="3"/>
      <c r="D178" s="3"/>
      <c r="E178" s="9" t="s">
        <v>278</v>
      </c>
      <c r="F178" s="9" t="s">
        <v>278</v>
      </c>
      <c r="G178" s="9" t="s">
        <v>278</v>
      </c>
      <c r="H178" s="9" t="s">
        <v>278</v>
      </c>
      <c r="I178" s="9" t="s">
        <v>278</v>
      </c>
      <c r="J178" s="9">
        <v>0</v>
      </c>
      <c r="K178" s="9">
        <v>0</v>
      </c>
      <c r="L178" s="9" t="s">
        <v>278</v>
      </c>
      <c r="M178" s="9" t="s">
        <v>278</v>
      </c>
      <c r="N178" s="67"/>
      <c r="P178" s="65">
        <f t="shared" si="2"/>
        <v>0</v>
      </c>
    </row>
    <row r="179" spans="1:16" s="28" customFormat="1" ht="15">
      <c r="A179" s="253" t="s">
        <v>3582</v>
      </c>
      <c r="B179" s="28" t="s">
        <v>3610</v>
      </c>
      <c r="C179" s="3"/>
      <c r="D179" s="3"/>
      <c r="E179" s="9" t="s">
        <v>278</v>
      </c>
      <c r="F179" s="9" t="s">
        <v>278</v>
      </c>
      <c r="G179" s="9" t="s">
        <v>278</v>
      </c>
      <c r="H179" s="9" t="s">
        <v>278</v>
      </c>
      <c r="I179" s="9" t="s">
        <v>278</v>
      </c>
      <c r="J179" s="9">
        <v>0</v>
      </c>
      <c r="K179" s="9">
        <v>0</v>
      </c>
      <c r="L179" s="9" t="s">
        <v>278</v>
      </c>
      <c r="M179" s="9" t="s">
        <v>278</v>
      </c>
      <c r="N179" s="67"/>
      <c r="P179" s="65">
        <f t="shared" si="2"/>
        <v>0</v>
      </c>
    </row>
    <row r="180" spans="1:16" s="28" customFormat="1" ht="15">
      <c r="A180" s="253" t="s">
        <v>3583</v>
      </c>
      <c r="B180" s="28" t="s">
        <v>3611</v>
      </c>
      <c r="C180" s="3"/>
      <c r="D180" s="3"/>
      <c r="E180" s="9" t="s">
        <v>278</v>
      </c>
      <c r="F180" s="9" t="s">
        <v>278</v>
      </c>
      <c r="G180" s="9" t="s">
        <v>278</v>
      </c>
      <c r="H180" s="9" t="s">
        <v>278</v>
      </c>
      <c r="I180" s="9" t="s">
        <v>278</v>
      </c>
      <c r="J180" s="9">
        <v>0</v>
      </c>
      <c r="K180" s="9">
        <v>0</v>
      </c>
      <c r="L180" s="9" t="s">
        <v>278</v>
      </c>
      <c r="M180" s="9" t="s">
        <v>278</v>
      </c>
      <c r="N180" s="67"/>
      <c r="P180" s="65">
        <f t="shared" si="2"/>
        <v>0</v>
      </c>
    </row>
    <row r="181" spans="1:16" s="28" customFormat="1" ht="15">
      <c r="A181" s="253" t="s">
        <v>3584</v>
      </c>
      <c r="B181" s="28" t="s">
        <v>3612</v>
      </c>
      <c r="C181" s="3"/>
      <c r="D181" s="3"/>
      <c r="E181" s="9" t="s">
        <v>278</v>
      </c>
      <c r="F181" s="9" t="s">
        <v>278</v>
      </c>
      <c r="G181" s="9" t="s">
        <v>278</v>
      </c>
      <c r="H181" s="9" t="s">
        <v>278</v>
      </c>
      <c r="I181" s="9" t="s">
        <v>278</v>
      </c>
      <c r="J181" s="9">
        <v>0</v>
      </c>
      <c r="K181" s="9">
        <v>0</v>
      </c>
      <c r="L181" s="9" t="s">
        <v>278</v>
      </c>
      <c r="M181" s="9" t="s">
        <v>278</v>
      </c>
      <c r="N181" s="67"/>
      <c r="P181" s="65">
        <f t="shared" si="2"/>
        <v>0</v>
      </c>
    </row>
    <row r="182" spans="1:16" s="28" customFormat="1" ht="15">
      <c r="A182" s="253" t="s">
        <v>3589</v>
      </c>
      <c r="B182" s="28" t="s">
        <v>3613</v>
      </c>
      <c r="C182" s="3"/>
      <c r="D182" s="3"/>
      <c r="E182" s="9" t="s">
        <v>278</v>
      </c>
      <c r="F182" s="9" t="s">
        <v>278</v>
      </c>
      <c r="G182" s="9" t="s">
        <v>278</v>
      </c>
      <c r="H182" s="9" t="s">
        <v>278</v>
      </c>
      <c r="I182" s="9" t="s">
        <v>278</v>
      </c>
      <c r="J182" s="9">
        <v>0</v>
      </c>
      <c r="K182" s="9">
        <v>0</v>
      </c>
      <c r="L182" s="9" t="s">
        <v>278</v>
      </c>
      <c r="M182" s="9" t="s">
        <v>278</v>
      </c>
      <c r="N182" s="67"/>
      <c r="P182" s="65">
        <f t="shared" si="2"/>
        <v>0</v>
      </c>
    </row>
    <row r="183" spans="1:16" s="28" customFormat="1" ht="15">
      <c r="A183" s="253" t="s">
        <v>3671</v>
      </c>
      <c r="B183" s="61" t="s">
        <v>3614</v>
      </c>
      <c r="C183" s="3"/>
      <c r="D183" s="3"/>
      <c r="E183" s="9" t="s">
        <v>278</v>
      </c>
      <c r="F183" s="9" t="s">
        <v>278</v>
      </c>
      <c r="G183" s="9" t="s">
        <v>278</v>
      </c>
      <c r="H183" s="9" t="s">
        <v>278</v>
      </c>
      <c r="I183" s="9" t="s">
        <v>278</v>
      </c>
      <c r="J183" s="9">
        <v>0</v>
      </c>
      <c r="K183" s="9">
        <v>0</v>
      </c>
      <c r="L183" s="9" t="s">
        <v>278</v>
      </c>
      <c r="M183" s="9" t="s">
        <v>278</v>
      </c>
      <c r="N183" s="67"/>
      <c r="P183" s="65">
        <f t="shared" si="2"/>
        <v>0</v>
      </c>
    </row>
    <row r="184" spans="1:16" s="28" customFormat="1" ht="15">
      <c r="A184" s="253" t="s">
        <v>4197</v>
      </c>
      <c r="B184" s="28" t="s">
        <v>3615</v>
      </c>
      <c r="C184" s="3"/>
      <c r="D184" s="3"/>
      <c r="E184" s="9" t="s">
        <v>278</v>
      </c>
      <c r="F184" s="9" t="s">
        <v>278</v>
      </c>
      <c r="G184" s="9" t="s">
        <v>278</v>
      </c>
      <c r="H184" s="9" t="s">
        <v>278</v>
      </c>
      <c r="I184" s="9" t="s">
        <v>278</v>
      </c>
      <c r="J184" s="9">
        <v>0</v>
      </c>
      <c r="K184" s="9">
        <v>0</v>
      </c>
      <c r="L184" s="9" t="s">
        <v>278</v>
      </c>
      <c r="M184" s="9" t="s">
        <v>278</v>
      </c>
      <c r="N184" s="67"/>
      <c r="P184" s="65">
        <f t="shared" si="2"/>
        <v>0</v>
      </c>
    </row>
    <row r="185" spans="1:16" s="28" customFormat="1" ht="15">
      <c r="A185" s="253" t="s">
        <v>4198</v>
      </c>
      <c r="B185" s="28" t="s">
        <v>3616</v>
      </c>
      <c r="C185" s="3"/>
      <c r="D185" s="3"/>
      <c r="E185" s="9" t="s">
        <v>278</v>
      </c>
      <c r="F185" s="9" t="s">
        <v>278</v>
      </c>
      <c r="G185" s="9" t="s">
        <v>278</v>
      </c>
      <c r="H185" s="9" t="s">
        <v>278</v>
      </c>
      <c r="I185" s="9" t="s">
        <v>278</v>
      </c>
      <c r="J185" s="9">
        <v>0</v>
      </c>
      <c r="K185" s="9">
        <v>0</v>
      </c>
      <c r="L185" s="9" t="s">
        <v>278</v>
      </c>
      <c r="M185" s="9" t="s">
        <v>278</v>
      </c>
      <c r="N185" s="67"/>
      <c r="P185" s="65">
        <f t="shared" si="2"/>
        <v>0</v>
      </c>
    </row>
    <row r="186" spans="1:16" s="28" customFormat="1" ht="15">
      <c r="A186" s="253" t="s">
        <v>4199</v>
      </c>
      <c r="B186" s="28" t="s">
        <v>3617</v>
      </c>
      <c r="C186" s="3"/>
      <c r="D186" s="3"/>
      <c r="E186" s="9" t="s">
        <v>278</v>
      </c>
      <c r="F186" s="9" t="s">
        <v>278</v>
      </c>
      <c r="G186" s="9" t="s">
        <v>278</v>
      </c>
      <c r="H186" s="9" t="s">
        <v>278</v>
      </c>
      <c r="I186" s="9" t="s">
        <v>278</v>
      </c>
      <c r="J186" s="9">
        <v>0</v>
      </c>
      <c r="K186" s="9">
        <v>0</v>
      </c>
      <c r="L186" s="9" t="s">
        <v>278</v>
      </c>
      <c r="M186" s="9" t="s">
        <v>278</v>
      </c>
      <c r="N186" s="67"/>
      <c r="P186" s="65">
        <f t="shared" si="2"/>
        <v>0</v>
      </c>
    </row>
    <row r="187" spans="1:16" s="28" customFormat="1" ht="15">
      <c r="A187" s="253" t="s">
        <v>4200</v>
      </c>
      <c r="B187" s="61" t="s">
        <v>3618</v>
      </c>
      <c r="C187" s="3"/>
      <c r="D187" s="3"/>
      <c r="E187" s="9" t="s">
        <v>278</v>
      </c>
      <c r="F187" s="9" t="s">
        <v>278</v>
      </c>
      <c r="G187" s="9" t="s">
        <v>278</v>
      </c>
      <c r="H187" s="9" t="s">
        <v>278</v>
      </c>
      <c r="I187" s="9" t="s">
        <v>278</v>
      </c>
      <c r="J187" s="9">
        <v>0</v>
      </c>
      <c r="K187" s="9">
        <v>0</v>
      </c>
      <c r="L187" s="9" t="s">
        <v>278</v>
      </c>
      <c r="M187" s="9" t="s">
        <v>278</v>
      </c>
      <c r="N187" s="67"/>
      <c r="P187" s="65">
        <f t="shared" si="2"/>
        <v>0</v>
      </c>
    </row>
    <row r="188" spans="1:16" s="28" customFormat="1" ht="15">
      <c r="A188" s="253" t="s">
        <v>4201</v>
      </c>
      <c r="B188" s="28" t="s">
        <v>3619</v>
      </c>
      <c r="C188" s="3"/>
      <c r="D188" s="3"/>
      <c r="E188" s="9" t="s">
        <v>278</v>
      </c>
      <c r="F188" s="9" t="s">
        <v>278</v>
      </c>
      <c r="G188" s="9" t="s">
        <v>278</v>
      </c>
      <c r="H188" s="9" t="s">
        <v>278</v>
      </c>
      <c r="I188" s="9" t="s">
        <v>278</v>
      </c>
      <c r="J188" s="9">
        <v>0</v>
      </c>
      <c r="K188" s="9">
        <v>0</v>
      </c>
      <c r="L188" s="9" t="s">
        <v>278</v>
      </c>
      <c r="M188" s="9" t="s">
        <v>278</v>
      </c>
      <c r="N188" s="67"/>
      <c r="P188" s="65">
        <f t="shared" si="2"/>
        <v>0</v>
      </c>
    </row>
    <row r="189" spans="1:16" s="28" customFormat="1" ht="15">
      <c r="A189" s="253" t="s">
        <v>4202</v>
      </c>
      <c r="B189" s="28" t="s">
        <v>3620</v>
      </c>
      <c r="C189" s="3"/>
      <c r="D189" s="3"/>
      <c r="E189" s="9" t="s">
        <v>278</v>
      </c>
      <c r="F189" s="9" t="s">
        <v>278</v>
      </c>
      <c r="G189" s="9" t="s">
        <v>278</v>
      </c>
      <c r="H189" s="9" t="s">
        <v>278</v>
      </c>
      <c r="I189" s="9" t="s">
        <v>278</v>
      </c>
      <c r="J189" s="9">
        <v>0</v>
      </c>
      <c r="K189" s="9">
        <v>0</v>
      </c>
      <c r="L189" s="9" t="s">
        <v>278</v>
      </c>
      <c r="M189" s="9" t="s">
        <v>278</v>
      </c>
      <c r="N189" s="67"/>
      <c r="P189" s="65">
        <f t="shared" si="2"/>
        <v>0</v>
      </c>
    </row>
    <row r="190" spans="1:16" s="28" customFormat="1" ht="15">
      <c r="A190" s="253" t="s">
        <v>4203</v>
      </c>
      <c r="B190" s="28" t="s">
        <v>3621</v>
      </c>
      <c r="C190" s="3"/>
      <c r="D190" s="3"/>
      <c r="E190" s="9" t="s">
        <v>278</v>
      </c>
      <c r="F190" s="9" t="s">
        <v>278</v>
      </c>
      <c r="G190" s="9" t="s">
        <v>278</v>
      </c>
      <c r="H190" s="9" t="s">
        <v>278</v>
      </c>
      <c r="I190" s="9" t="s">
        <v>278</v>
      </c>
      <c r="J190" s="9">
        <v>0</v>
      </c>
      <c r="K190" s="9">
        <v>0</v>
      </c>
      <c r="L190" s="9" t="s">
        <v>278</v>
      </c>
      <c r="M190" s="9" t="s">
        <v>278</v>
      </c>
      <c r="N190" s="67"/>
      <c r="P190" s="65">
        <f t="shared" si="2"/>
        <v>0</v>
      </c>
    </row>
    <row r="191" spans="1:16" s="28" customFormat="1" ht="15">
      <c r="A191" s="253" t="s">
        <v>4204</v>
      </c>
      <c r="B191" s="28" t="s">
        <v>3622</v>
      </c>
      <c r="C191" s="3"/>
      <c r="D191" s="3"/>
      <c r="E191" s="9" t="s">
        <v>278</v>
      </c>
      <c r="F191" s="9" t="s">
        <v>278</v>
      </c>
      <c r="G191" s="9" t="s">
        <v>278</v>
      </c>
      <c r="H191" s="9" t="s">
        <v>278</v>
      </c>
      <c r="I191" s="9" t="s">
        <v>278</v>
      </c>
      <c r="J191" s="9">
        <v>0</v>
      </c>
      <c r="K191" s="9">
        <v>0</v>
      </c>
      <c r="L191" s="9" t="s">
        <v>278</v>
      </c>
      <c r="M191" s="9" t="s">
        <v>278</v>
      </c>
      <c r="N191" s="67"/>
      <c r="P191" s="65">
        <f t="shared" si="2"/>
        <v>0</v>
      </c>
    </row>
    <row r="192" spans="1:16" s="28" customFormat="1" ht="15">
      <c r="A192" s="253" t="s">
        <v>4205</v>
      </c>
      <c r="B192" s="28" t="s">
        <v>3623</v>
      </c>
      <c r="C192" s="3"/>
      <c r="D192" s="3"/>
      <c r="E192" s="9" t="s">
        <v>278</v>
      </c>
      <c r="F192" s="9" t="s">
        <v>278</v>
      </c>
      <c r="G192" s="9" t="s">
        <v>278</v>
      </c>
      <c r="H192" s="9" t="s">
        <v>278</v>
      </c>
      <c r="I192" s="9" t="s">
        <v>278</v>
      </c>
      <c r="J192" s="9">
        <v>0</v>
      </c>
      <c r="K192" s="9">
        <v>0</v>
      </c>
      <c r="L192" s="9" t="s">
        <v>278</v>
      </c>
      <c r="M192" s="9" t="s">
        <v>278</v>
      </c>
      <c r="N192" s="67"/>
      <c r="P192" s="65">
        <f t="shared" si="2"/>
        <v>0</v>
      </c>
    </row>
    <row r="193" spans="1:21" s="28" customFormat="1" ht="15">
      <c r="A193" s="253" t="s">
        <v>4206</v>
      </c>
      <c r="B193" s="28" t="s">
        <v>3624</v>
      </c>
      <c r="C193" s="3"/>
      <c r="D193" s="3"/>
      <c r="E193" s="9" t="s">
        <v>278</v>
      </c>
      <c r="F193" s="9" t="s">
        <v>278</v>
      </c>
      <c r="G193" s="9" t="s">
        <v>278</v>
      </c>
      <c r="H193" s="9" t="s">
        <v>278</v>
      </c>
      <c r="I193" s="9" t="s">
        <v>278</v>
      </c>
      <c r="J193" s="9">
        <v>0</v>
      </c>
      <c r="K193" s="9">
        <v>0</v>
      </c>
      <c r="L193" s="9" t="s">
        <v>278</v>
      </c>
      <c r="M193" s="9" t="s">
        <v>278</v>
      </c>
      <c r="N193" s="67"/>
      <c r="P193" s="65">
        <f t="shared" si="2"/>
        <v>0</v>
      </c>
      <c r="Q193"/>
      <c r="R193"/>
      <c r="S193"/>
      <c r="T193"/>
      <c r="U193"/>
    </row>
    <row r="194" spans="1:21" s="28" customFormat="1" ht="15">
      <c r="A194" s="253" t="s">
        <v>4207</v>
      </c>
      <c r="B194" s="28" t="s">
        <v>3625</v>
      </c>
      <c r="C194" s="3"/>
      <c r="D194" s="3"/>
      <c r="E194" s="9" t="s">
        <v>278</v>
      </c>
      <c r="F194" s="9" t="s">
        <v>278</v>
      </c>
      <c r="G194" s="9" t="s">
        <v>278</v>
      </c>
      <c r="H194" s="9" t="s">
        <v>278</v>
      </c>
      <c r="I194" s="9" t="s">
        <v>278</v>
      </c>
      <c r="J194" s="9">
        <v>0</v>
      </c>
      <c r="K194" s="9">
        <v>0</v>
      </c>
      <c r="L194" s="9" t="s">
        <v>278</v>
      </c>
      <c r="M194" s="9" t="s">
        <v>278</v>
      </c>
      <c r="N194" s="67"/>
      <c r="P194" s="65">
        <f t="shared" si="2"/>
        <v>0</v>
      </c>
      <c r="Q194"/>
      <c r="R194"/>
      <c r="S194"/>
      <c r="T194"/>
      <c r="U194"/>
    </row>
    <row r="195" spans="1:21" s="28" customFormat="1" ht="15">
      <c r="A195" s="253" t="s">
        <v>4208</v>
      </c>
      <c r="B195" s="28" t="s">
        <v>3626</v>
      </c>
      <c r="C195" s="3"/>
      <c r="D195" s="3"/>
      <c r="E195" s="9" t="s">
        <v>278</v>
      </c>
      <c r="F195" s="9" t="s">
        <v>278</v>
      </c>
      <c r="G195" s="9" t="s">
        <v>278</v>
      </c>
      <c r="H195" s="9" t="s">
        <v>278</v>
      </c>
      <c r="I195" s="9" t="s">
        <v>278</v>
      </c>
      <c r="J195" s="9">
        <v>0</v>
      </c>
      <c r="K195" s="9">
        <v>0</v>
      </c>
      <c r="L195" s="9" t="s">
        <v>278</v>
      </c>
      <c r="M195" s="9" t="s">
        <v>278</v>
      </c>
      <c r="N195" s="67"/>
      <c r="P195" s="65">
        <f t="shared" si="2"/>
        <v>0</v>
      </c>
      <c r="Q195"/>
      <c r="R195"/>
      <c r="S195"/>
      <c r="T195"/>
      <c r="U195"/>
    </row>
    <row r="196" spans="1:21" s="28" customFormat="1" ht="15">
      <c r="A196" s="253" t="s">
        <v>4209</v>
      </c>
      <c r="B196" s="61" t="s">
        <v>3666</v>
      </c>
      <c r="C196" s="3"/>
      <c r="D196" s="3"/>
      <c r="E196" s="9" t="s">
        <v>278</v>
      </c>
      <c r="F196" s="9" t="s">
        <v>278</v>
      </c>
      <c r="G196" s="9" t="s">
        <v>278</v>
      </c>
      <c r="H196" s="9" t="s">
        <v>278</v>
      </c>
      <c r="I196" s="9" t="s">
        <v>278</v>
      </c>
      <c r="J196" s="9">
        <v>0</v>
      </c>
      <c r="K196" s="9">
        <v>0</v>
      </c>
      <c r="L196" s="9" t="s">
        <v>278</v>
      </c>
      <c r="M196" s="9" t="s">
        <v>278</v>
      </c>
      <c r="N196" s="67"/>
      <c r="P196" s="65">
        <f t="shared" si="2"/>
        <v>0</v>
      </c>
      <c r="Q196"/>
      <c r="R196"/>
      <c r="S196"/>
      <c r="T196"/>
      <c r="U196"/>
    </row>
    <row r="197" spans="1:21" s="28" customFormat="1" ht="15">
      <c r="A197" s="253" t="s">
        <v>4210</v>
      </c>
      <c r="B197" s="28" t="s">
        <v>3627</v>
      </c>
      <c r="C197" s="3"/>
      <c r="D197" s="3"/>
      <c r="E197" s="9" t="s">
        <v>278</v>
      </c>
      <c r="F197" s="9" t="s">
        <v>278</v>
      </c>
      <c r="G197" s="9" t="s">
        <v>278</v>
      </c>
      <c r="H197" s="9" t="s">
        <v>278</v>
      </c>
      <c r="I197" s="9" t="s">
        <v>278</v>
      </c>
      <c r="J197" s="9">
        <v>0</v>
      </c>
      <c r="K197" s="9">
        <v>0</v>
      </c>
      <c r="L197" s="9" t="s">
        <v>278</v>
      </c>
      <c r="M197" s="9" t="s">
        <v>278</v>
      </c>
      <c r="N197" s="67"/>
      <c r="P197" s="65">
        <f t="shared" si="2"/>
        <v>0</v>
      </c>
      <c r="Q197"/>
      <c r="R197"/>
      <c r="S197"/>
      <c r="T197"/>
      <c r="U197"/>
    </row>
    <row r="198" spans="1:21" s="28" customFormat="1" ht="15">
      <c r="A198" s="253" t="s">
        <v>4211</v>
      </c>
      <c r="B198" s="28" t="s">
        <v>3628</v>
      </c>
      <c r="C198" s="3"/>
      <c r="D198" s="3"/>
      <c r="E198" s="9" t="s">
        <v>278</v>
      </c>
      <c r="F198" s="9" t="s">
        <v>278</v>
      </c>
      <c r="G198" s="9" t="s">
        <v>278</v>
      </c>
      <c r="H198" s="9" t="s">
        <v>278</v>
      </c>
      <c r="I198" s="9" t="s">
        <v>278</v>
      </c>
      <c r="J198" s="9">
        <v>0</v>
      </c>
      <c r="K198" s="9">
        <v>0</v>
      </c>
      <c r="L198" s="9" t="s">
        <v>278</v>
      </c>
      <c r="M198" s="9" t="s">
        <v>278</v>
      </c>
      <c r="N198" s="67"/>
      <c r="P198" s="65">
        <f t="shared" si="2"/>
        <v>0</v>
      </c>
      <c r="Q198"/>
      <c r="R198"/>
      <c r="S198"/>
      <c r="T198"/>
      <c r="U198"/>
    </row>
    <row r="199" spans="1:21" s="28" customFormat="1" ht="15">
      <c r="A199" s="253" t="s">
        <v>4212</v>
      </c>
      <c r="B199" s="28" t="s">
        <v>3629</v>
      </c>
      <c r="C199" s="3"/>
      <c r="D199" s="3"/>
      <c r="E199" s="9" t="s">
        <v>278</v>
      </c>
      <c r="F199" s="9" t="s">
        <v>278</v>
      </c>
      <c r="G199" s="9" t="s">
        <v>278</v>
      </c>
      <c r="H199" s="9" t="s">
        <v>278</v>
      </c>
      <c r="I199" s="9" t="s">
        <v>278</v>
      </c>
      <c r="J199" s="9">
        <v>0</v>
      </c>
      <c r="K199" s="9">
        <v>0</v>
      </c>
      <c r="L199" s="9" t="s">
        <v>278</v>
      </c>
      <c r="M199" s="9" t="s">
        <v>278</v>
      </c>
      <c r="N199" s="67"/>
      <c r="P199" s="65">
        <f t="shared" si="2"/>
        <v>0</v>
      </c>
      <c r="Q199"/>
      <c r="R199"/>
      <c r="S199"/>
      <c r="T199"/>
      <c r="U199"/>
    </row>
    <row r="200" spans="1:21" s="28" customFormat="1" ht="15">
      <c r="A200" s="253"/>
      <c r="B200" s="239"/>
      <c r="C200" s="3"/>
      <c r="D200" s="3"/>
      <c r="E200" s="9"/>
      <c r="F200" s="9"/>
      <c r="G200" s="9"/>
      <c r="H200" s="9"/>
      <c r="I200" s="9"/>
      <c r="J200" s="9"/>
      <c r="K200" s="9"/>
      <c r="L200" s="9"/>
      <c r="M200" s="9"/>
      <c r="N200" s="67"/>
      <c r="P200" s="65"/>
      <c r="Q200"/>
      <c r="R200"/>
      <c r="S200"/>
      <c r="T200"/>
      <c r="U200"/>
    </row>
    <row r="201" spans="1:21" s="28" customFormat="1" ht="15">
      <c r="A201" s="253"/>
      <c r="B201" s="239"/>
      <c r="C201" s="3"/>
      <c r="D201" s="3"/>
      <c r="E201" s="9"/>
      <c r="F201" s="9"/>
      <c r="G201" s="9"/>
      <c r="H201" s="9"/>
      <c r="I201" s="9"/>
      <c r="J201" s="9"/>
      <c r="K201" s="9"/>
      <c r="L201" s="9"/>
      <c r="M201" s="9"/>
      <c r="N201" s="67"/>
      <c r="P201" s="65"/>
      <c r="Q201"/>
      <c r="R201"/>
      <c r="S201"/>
      <c r="T201"/>
      <c r="U201"/>
    </row>
    <row r="202" spans="1:21" s="28" customFormat="1" ht="15">
      <c r="C202" s="3"/>
      <c r="D202" s="3"/>
      <c r="E202" s="9"/>
      <c r="F202" s="9"/>
      <c r="G202" s="9"/>
      <c r="H202"/>
      <c r="I202"/>
      <c r="J202"/>
      <c r="K202"/>
      <c r="L202" s="67"/>
      <c r="M202" s="67"/>
      <c r="N202" s="65"/>
      <c r="P202"/>
      <c r="Q202"/>
      <c r="R202"/>
      <c r="S202"/>
      <c r="T202"/>
      <c r="U202"/>
    </row>
    <row r="203" spans="1:21" s="28" customFormat="1" ht="25.5">
      <c r="A203" s="23" t="s">
        <v>184</v>
      </c>
      <c r="B203"/>
      <c r="C203"/>
      <c r="D203"/>
      <c r="E203"/>
      <c r="F203"/>
      <c r="G203"/>
      <c r="H203"/>
      <c r="I203"/>
      <c r="J203"/>
      <c r="K203"/>
      <c r="L203" s="67"/>
      <c r="M203" s="67"/>
      <c r="N203" s="67"/>
      <c r="P203"/>
      <c r="Q203"/>
      <c r="R203"/>
      <c r="S203"/>
      <c r="T203"/>
      <c r="U203"/>
    </row>
    <row r="204" spans="1:21" s="28" customFormat="1" ht="14.25">
      <c r="A204"/>
      <c r="B204"/>
      <c r="C204"/>
      <c r="D204"/>
      <c r="E204"/>
      <c r="F204"/>
      <c r="G204"/>
      <c r="H204"/>
      <c r="I204"/>
      <c r="J204"/>
      <c r="K204"/>
      <c r="L204" s="67"/>
      <c r="M204" s="67"/>
      <c r="N204" s="67"/>
      <c r="P204"/>
      <c r="Q204"/>
      <c r="R204"/>
      <c r="S204"/>
      <c r="T204"/>
      <c r="U204"/>
    </row>
    <row r="205" spans="1:21" s="28" customFormat="1" ht="15">
      <c r="A205" s="38"/>
      <c r="B205" s="38"/>
      <c r="C205" s="38"/>
      <c r="D205" s="38"/>
      <c r="E205" s="59">
        <v>2016</v>
      </c>
      <c r="F205" s="59">
        <v>2017</v>
      </c>
      <c r="G205" s="59">
        <v>2018</v>
      </c>
      <c r="H205" s="59">
        <v>2019</v>
      </c>
      <c r="I205" s="59">
        <v>2020</v>
      </c>
      <c r="J205" s="59">
        <v>2021</v>
      </c>
      <c r="K205" s="59">
        <v>2022</v>
      </c>
      <c r="L205" s="59">
        <v>2023</v>
      </c>
      <c r="M205" s="59">
        <v>2024</v>
      </c>
      <c r="N205" s="59">
        <v>2025</v>
      </c>
      <c r="P205" s="68" t="s">
        <v>40</v>
      </c>
      <c r="Q205" s="38"/>
      <c r="R205" s="38"/>
      <c r="S205" s="38"/>
      <c r="T205"/>
      <c r="U205" s="38"/>
    </row>
    <row r="206" spans="1:21" s="28" customFormat="1" ht="15">
      <c r="A206" s="28" t="s">
        <v>0</v>
      </c>
      <c r="B206" s="61" t="s">
        <v>1</v>
      </c>
      <c r="E206" s="188">
        <v>39.900000000000091</v>
      </c>
      <c r="F206" s="185">
        <v>332.5</v>
      </c>
      <c r="G206" s="188">
        <v>162.00000000000011</v>
      </c>
      <c r="H206" s="9">
        <v>205.70000000000005</v>
      </c>
      <c r="I206" s="188">
        <v>310.49999999999989</v>
      </c>
      <c r="J206" s="9">
        <v>0</v>
      </c>
      <c r="K206" s="9">
        <v>0</v>
      </c>
      <c r="L206" s="9">
        <v>3.9000000000000909</v>
      </c>
      <c r="M206" s="9">
        <v>153.10000000000002</v>
      </c>
      <c r="P206" s="65">
        <f>SUM(E206:N206)</f>
        <v>1207.6000000000004</v>
      </c>
      <c r="R206" s="3" t="s">
        <v>1372</v>
      </c>
      <c r="S206" s="3"/>
      <c r="T206" s="3"/>
      <c r="U206" s="3" t="s">
        <v>2965</v>
      </c>
    </row>
    <row r="207" spans="1:21" s="28" customFormat="1" ht="15">
      <c r="A207" s="28" t="s">
        <v>2</v>
      </c>
      <c r="B207" s="61" t="s">
        <v>25</v>
      </c>
      <c r="E207" s="9">
        <v>22.000000000000114</v>
      </c>
      <c r="F207" s="9">
        <v>106.5</v>
      </c>
      <c r="G207" s="188">
        <v>140.0999999999998</v>
      </c>
      <c r="H207" s="9">
        <v>214.39999999999998</v>
      </c>
      <c r="I207" s="9">
        <v>259.29999999999995</v>
      </c>
      <c r="J207" s="9">
        <v>0</v>
      </c>
      <c r="K207" s="9">
        <v>0</v>
      </c>
      <c r="L207" s="9">
        <v>226.80000000000018</v>
      </c>
      <c r="M207" s="188">
        <v>188.99999999999989</v>
      </c>
      <c r="N207" s="67"/>
      <c r="P207" s="65">
        <f t="shared" ref="P207:P270" si="3">SUM(E207:N207)</f>
        <v>1158.0999999999999</v>
      </c>
      <c r="Q207" s="61"/>
      <c r="R207" s="3" t="s">
        <v>335</v>
      </c>
      <c r="S207" s="3"/>
      <c r="T207" s="3"/>
      <c r="U207" s="3"/>
    </row>
    <row r="208" spans="1:21" s="28" customFormat="1" ht="15">
      <c r="A208" s="28" t="s">
        <v>3</v>
      </c>
      <c r="B208" s="61" t="s">
        <v>15</v>
      </c>
      <c r="E208" s="188">
        <v>30</v>
      </c>
      <c r="F208" s="188">
        <v>241</v>
      </c>
      <c r="G208" s="9">
        <v>111.40000000000009</v>
      </c>
      <c r="H208" s="9">
        <v>147.70000000000005</v>
      </c>
      <c r="I208" s="185">
        <v>437.99999999999977</v>
      </c>
      <c r="J208" s="9">
        <v>0</v>
      </c>
      <c r="K208" s="9">
        <v>0</v>
      </c>
      <c r="L208" s="9">
        <v>83.700000000000045</v>
      </c>
      <c r="M208" s="62" t="s">
        <v>279</v>
      </c>
      <c r="P208" s="65">
        <f t="shared" si="3"/>
        <v>1051.8</v>
      </c>
      <c r="R208" s="3" t="s">
        <v>330</v>
      </c>
      <c r="S208" s="3"/>
      <c r="T208" s="3"/>
      <c r="U208" s="3" t="s">
        <v>1416</v>
      </c>
    </row>
    <row r="209" spans="1:21" s="28" customFormat="1" ht="15">
      <c r="A209" s="28" t="s">
        <v>5</v>
      </c>
      <c r="B209" s="61" t="s">
        <v>13</v>
      </c>
      <c r="E209" s="62" t="s">
        <v>279</v>
      </c>
      <c r="F209" s="188">
        <v>219.9</v>
      </c>
      <c r="G209" s="9">
        <v>48.399999999999949</v>
      </c>
      <c r="H209" s="9">
        <v>240.30000000000007</v>
      </c>
      <c r="I209" s="183">
        <v>416.5</v>
      </c>
      <c r="J209" s="9">
        <v>0</v>
      </c>
      <c r="K209" s="9">
        <v>0</v>
      </c>
      <c r="L209" s="9">
        <v>118.99999999999994</v>
      </c>
      <c r="M209" s="9" t="s">
        <v>278</v>
      </c>
      <c r="P209" s="65">
        <f t="shared" si="3"/>
        <v>1044.0999999999999</v>
      </c>
      <c r="Q209" s="61"/>
      <c r="R209" s="3" t="s">
        <v>333</v>
      </c>
      <c r="S209" s="3"/>
      <c r="T209" s="3"/>
      <c r="U209" s="3"/>
    </row>
    <row r="210" spans="1:21" s="28" customFormat="1" ht="15">
      <c r="A210" s="28" t="s">
        <v>7</v>
      </c>
      <c r="B210" s="61" t="s">
        <v>17</v>
      </c>
      <c r="E210" s="185">
        <v>68.999999999999886</v>
      </c>
      <c r="F210" s="9">
        <v>77.5</v>
      </c>
      <c r="G210" s="183">
        <v>204.19999999999993</v>
      </c>
      <c r="H210" s="9">
        <v>16.899999999999864</v>
      </c>
      <c r="I210" s="9">
        <v>277.80000000000007</v>
      </c>
      <c r="J210" s="9">
        <v>0</v>
      </c>
      <c r="K210" s="9">
        <v>0</v>
      </c>
      <c r="L210" s="188">
        <v>319.89999999999998</v>
      </c>
      <c r="M210" s="9">
        <v>67.800000000000011</v>
      </c>
      <c r="P210" s="65">
        <f t="shared" si="3"/>
        <v>1033.0999999999997</v>
      </c>
      <c r="R210" s="3" t="s">
        <v>1916</v>
      </c>
      <c r="S210" s="3"/>
      <c r="T210" s="3"/>
      <c r="U210" s="3" t="s">
        <v>1416</v>
      </c>
    </row>
    <row r="211" spans="1:21" s="28" customFormat="1" ht="15">
      <c r="A211" s="28" t="s">
        <v>8</v>
      </c>
      <c r="B211" s="61" t="s">
        <v>704</v>
      </c>
      <c r="E211" s="9" t="s">
        <v>278</v>
      </c>
      <c r="F211" s="9" t="s">
        <v>278</v>
      </c>
      <c r="G211" s="9" t="s">
        <v>278</v>
      </c>
      <c r="H211" s="188">
        <v>318.10000000000002</v>
      </c>
      <c r="I211" s="9">
        <v>278.5</v>
      </c>
      <c r="J211" s="9">
        <v>0</v>
      </c>
      <c r="K211" s="9">
        <v>0</v>
      </c>
      <c r="L211" s="188">
        <v>314.8000000000003</v>
      </c>
      <c r="M211" s="9">
        <v>118.5</v>
      </c>
      <c r="N211" s="67"/>
      <c r="P211" s="65">
        <f t="shared" si="3"/>
        <v>1029.9000000000003</v>
      </c>
      <c r="R211" t="s">
        <v>342</v>
      </c>
      <c r="S211"/>
      <c r="T211" s="3"/>
      <c r="U211" s="3"/>
    </row>
    <row r="212" spans="1:21" s="28" customFormat="1" ht="15">
      <c r="A212" s="28" t="s">
        <v>10</v>
      </c>
      <c r="B212" s="61" t="s">
        <v>142</v>
      </c>
      <c r="E212" s="9" t="s">
        <v>278</v>
      </c>
      <c r="F212" s="9">
        <v>138.5</v>
      </c>
      <c r="G212" s="9">
        <v>107.49999999999994</v>
      </c>
      <c r="H212" s="188">
        <v>289.50000000000006</v>
      </c>
      <c r="I212" s="9">
        <v>156.40000000000003</v>
      </c>
      <c r="J212" s="9">
        <v>0</v>
      </c>
      <c r="K212" s="9">
        <v>0</v>
      </c>
      <c r="L212" s="9">
        <v>251.70000000000016</v>
      </c>
      <c r="M212" s="9">
        <v>54.199999999999932</v>
      </c>
      <c r="N212" s="67"/>
      <c r="P212" s="65">
        <f t="shared" si="3"/>
        <v>997.80000000000018</v>
      </c>
      <c r="Q212" s="61"/>
      <c r="R212" s="3" t="s">
        <v>288</v>
      </c>
      <c r="S212" s="3"/>
      <c r="T212" s="3"/>
      <c r="U212" s="3"/>
    </row>
    <row r="213" spans="1:21" s="28" customFormat="1" ht="15">
      <c r="A213" s="28" t="s">
        <v>12</v>
      </c>
      <c r="B213" s="61" t="s">
        <v>39</v>
      </c>
      <c r="E213" s="9">
        <v>12.100000000000023</v>
      </c>
      <c r="F213" s="9">
        <v>149.30000000000001</v>
      </c>
      <c r="G213" s="9">
        <v>84.500000000000227</v>
      </c>
      <c r="H213" s="183">
        <v>393.5</v>
      </c>
      <c r="I213" s="188">
        <v>294.79999999999973</v>
      </c>
      <c r="J213" s="9">
        <v>0</v>
      </c>
      <c r="K213" s="9">
        <v>0</v>
      </c>
      <c r="L213" s="9" t="s">
        <v>278</v>
      </c>
      <c r="M213" s="9" t="s">
        <v>278</v>
      </c>
      <c r="N213" s="67"/>
      <c r="P213" s="65">
        <f t="shared" si="3"/>
        <v>934.2</v>
      </c>
      <c r="Q213" s="61"/>
      <c r="R213" s="3" t="s">
        <v>319</v>
      </c>
      <c r="S213" s="3"/>
      <c r="T213" s="3"/>
      <c r="U213" s="3"/>
    </row>
    <row r="214" spans="1:21" s="28" customFormat="1" ht="15">
      <c r="A214" s="28" t="s">
        <v>14</v>
      </c>
      <c r="B214" s="61" t="s">
        <v>19</v>
      </c>
      <c r="E214" s="188">
        <v>29.999999999999886</v>
      </c>
      <c r="F214" s="9">
        <v>145</v>
      </c>
      <c r="G214" s="9">
        <v>11.699999999999932</v>
      </c>
      <c r="H214" s="185">
        <v>397.09999999999991</v>
      </c>
      <c r="I214" s="188">
        <v>304.99999999999989</v>
      </c>
      <c r="J214" s="9">
        <v>0</v>
      </c>
      <c r="K214" s="9">
        <v>0</v>
      </c>
      <c r="L214" s="9" t="s">
        <v>278</v>
      </c>
      <c r="M214" s="9" t="s">
        <v>278</v>
      </c>
      <c r="N214" s="67"/>
      <c r="P214" s="65">
        <f t="shared" si="3"/>
        <v>888.79999999999961</v>
      </c>
      <c r="Q214" s="61"/>
      <c r="R214" s="3" t="s">
        <v>329</v>
      </c>
      <c r="S214" s="3"/>
      <c r="T214" s="3"/>
      <c r="U214" s="3" t="s">
        <v>1416</v>
      </c>
    </row>
    <row r="215" spans="1:21" s="28" customFormat="1" ht="15">
      <c r="A215" s="28" t="s">
        <v>16</v>
      </c>
      <c r="B215" s="61" t="s">
        <v>667</v>
      </c>
      <c r="E215" s="9" t="s">
        <v>278</v>
      </c>
      <c r="F215" s="9" t="s">
        <v>278</v>
      </c>
      <c r="G215" s="9" t="s">
        <v>278</v>
      </c>
      <c r="H215" s="184">
        <v>364.50000000000011</v>
      </c>
      <c r="I215" s="9">
        <v>204.80000000000007</v>
      </c>
      <c r="J215" s="9">
        <v>0</v>
      </c>
      <c r="K215" s="9">
        <v>0</v>
      </c>
      <c r="L215" s="9">
        <v>288.29999999999995</v>
      </c>
      <c r="M215" s="9">
        <v>28.5</v>
      </c>
      <c r="N215" s="67"/>
      <c r="P215" s="65">
        <f t="shared" si="3"/>
        <v>886.10000000000014</v>
      </c>
      <c r="R215" t="s">
        <v>282</v>
      </c>
      <c r="S215"/>
      <c r="T215" s="3"/>
      <c r="U215" s="3"/>
    </row>
    <row r="216" spans="1:21" s="28" customFormat="1" ht="15">
      <c r="A216" s="28" t="s">
        <v>18</v>
      </c>
      <c r="B216" s="61" t="s">
        <v>33</v>
      </c>
      <c r="E216" s="9">
        <v>20.099999999999966</v>
      </c>
      <c r="F216" s="188">
        <v>193.5</v>
      </c>
      <c r="G216" s="9">
        <v>4.2000000000000455</v>
      </c>
      <c r="H216" s="9">
        <v>100.80000000000003</v>
      </c>
      <c r="I216" s="9">
        <v>128.89999999999998</v>
      </c>
      <c r="J216" s="9">
        <v>0</v>
      </c>
      <c r="K216" s="9">
        <v>0</v>
      </c>
      <c r="L216" s="188">
        <v>323.8</v>
      </c>
      <c r="M216" s="9">
        <v>65.999999999999886</v>
      </c>
      <c r="N216" s="67"/>
      <c r="P216" s="65">
        <f t="shared" si="3"/>
        <v>837.29999999999984</v>
      </c>
      <c r="Q216" s="61"/>
      <c r="R216" s="3" t="s">
        <v>305</v>
      </c>
      <c r="S216" s="3"/>
      <c r="T216" s="3"/>
      <c r="U216" s="3"/>
    </row>
    <row r="217" spans="1:21" s="28" customFormat="1" ht="15">
      <c r="A217" s="28" t="s">
        <v>20</v>
      </c>
      <c r="B217" s="61" t="s">
        <v>143</v>
      </c>
      <c r="E217" s="9" t="s">
        <v>278</v>
      </c>
      <c r="F217" s="184">
        <v>257</v>
      </c>
      <c r="G217" s="188">
        <v>167.80000000000007</v>
      </c>
      <c r="H217" s="9">
        <v>21.499999999999943</v>
      </c>
      <c r="I217" s="9">
        <v>55</v>
      </c>
      <c r="J217" s="9">
        <v>0</v>
      </c>
      <c r="K217" s="9">
        <v>0</v>
      </c>
      <c r="L217" s="9">
        <v>241.50000000000023</v>
      </c>
      <c r="M217" s="9">
        <v>65.700000000000045</v>
      </c>
      <c r="N217" s="67"/>
      <c r="P217" s="65">
        <f t="shared" si="3"/>
        <v>808.50000000000023</v>
      </c>
      <c r="R217" s="3" t="s">
        <v>296</v>
      </c>
      <c r="S217" s="3"/>
      <c r="T217" s="3"/>
      <c r="U217" s="3"/>
    </row>
    <row r="218" spans="1:21" s="28" customFormat="1" ht="15">
      <c r="A218" s="28" t="s">
        <v>22</v>
      </c>
      <c r="B218" s="61" t="s">
        <v>682</v>
      </c>
      <c r="E218" s="9" t="s">
        <v>278</v>
      </c>
      <c r="F218" s="9" t="s">
        <v>278</v>
      </c>
      <c r="G218" s="9" t="s">
        <v>278</v>
      </c>
      <c r="H218" s="9">
        <v>231.20000000000005</v>
      </c>
      <c r="I218" s="9">
        <v>245.49999999999989</v>
      </c>
      <c r="J218" s="9">
        <v>0</v>
      </c>
      <c r="K218" s="9">
        <v>0</v>
      </c>
      <c r="L218" s="9">
        <v>36.599999999999966</v>
      </c>
      <c r="M218" s="184">
        <v>288</v>
      </c>
      <c r="N218" s="67"/>
      <c r="P218" s="65">
        <f t="shared" si="3"/>
        <v>801.3</v>
      </c>
      <c r="R218" t="s">
        <v>282</v>
      </c>
      <c r="S218"/>
    </row>
    <row r="219" spans="1:21" s="28" customFormat="1" ht="15">
      <c r="A219" s="28" t="s">
        <v>24</v>
      </c>
      <c r="B219" s="61" t="s">
        <v>155</v>
      </c>
      <c r="E219" s="9" t="s">
        <v>278</v>
      </c>
      <c r="F219" s="9" t="s">
        <v>278</v>
      </c>
      <c r="G219" s="185">
        <v>257.5</v>
      </c>
      <c r="H219" s="9">
        <v>171.7</v>
      </c>
      <c r="I219" s="9">
        <v>278.29999999999995</v>
      </c>
      <c r="J219" s="9">
        <v>0</v>
      </c>
      <c r="K219" s="9">
        <v>0</v>
      </c>
      <c r="L219" s="9">
        <v>35.200000000000045</v>
      </c>
      <c r="M219" s="9">
        <v>45.299999999999955</v>
      </c>
      <c r="N219" s="67"/>
      <c r="P219" s="65">
        <f t="shared" si="3"/>
        <v>788</v>
      </c>
      <c r="Q219" s="61"/>
      <c r="R219" s="3" t="s">
        <v>281</v>
      </c>
      <c r="S219" s="3"/>
      <c r="T219" s="3"/>
      <c r="U219" s="3" t="s">
        <v>1416</v>
      </c>
    </row>
    <row r="220" spans="1:21" s="28" customFormat="1" ht="15">
      <c r="A220" s="28" t="s">
        <v>26</v>
      </c>
      <c r="B220" s="61" t="s">
        <v>654</v>
      </c>
      <c r="E220" s="9" t="s">
        <v>278</v>
      </c>
      <c r="F220" s="9" t="s">
        <v>278</v>
      </c>
      <c r="G220" s="9" t="s">
        <v>278</v>
      </c>
      <c r="H220" s="188">
        <v>321.5</v>
      </c>
      <c r="I220" s="9">
        <v>191.10000000000002</v>
      </c>
      <c r="J220" s="9">
        <v>0</v>
      </c>
      <c r="K220" s="9">
        <v>0</v>
      </c>
      <c r="L220" s="9">
        <v>259.90000000000009</v>
      </c>
      <c r="M220" s="9">
        <v>5.2000000000001592</v>
      </c>
      <c r="N220" s="67"/>
      <c r="P220" s="65">
        <f t="shared" si="3"/>
        <v>777.70000000000027</v>
      </c>
      <c r="R220" t="s">
        <v>283</v>
      </c>
      <c r="S220"/>
      <c r="T220" s="3"/>
      <c r="U220" s="3"/>
    </row>
    <row r="221" spans="1:21" s="28" customFormat="1" ht="15">
      <c r="A221" s="28" t="s">
        <v>28</v>
      </c>
      <c r="B221" s="61" t="s">
        <v>153</v>
      </c>
      <c r="E221" s="9" t="s">
        <v>278</v>
      </c>
      <c r="F221" s="9" t="s">
        <v>278</v>
      </c>
      <c r="G221" s="188">
        <v>134.19999999999993</v>
      </c>
      <c r="H221" s="188">
        <v>284.00000000000006</v>
      </c>
      <c r="I221" s="9">
        <v>143.60000000000002</v>
      </c>
      <c r="J221" s="9">
        <v>0</v>
      </c>
      <c r="K221" s="9">
        <v>0</v>
      </c>
      <c r="L221" s="9">
        <v>207.10000000000002</v>
      </c>
      <c r="M221" s="9">
        <v>8.0999999999999091</v>
      </c>
      <c r="P221" s="65">
        <f t="shared" si="3"/>
        <v>776.99999999999989</v>
      </c>
      <c r="Q221" s="61"/>
      <c r="R221" s="3" t="s">
        <v>322</v>
      </c>
      <c r="S221" s="3"/>
      <c r="T221" s="3"/>
      <c r="U221" s="3"/>
    </row>
    <row r="222" spans="1:21" s="28" customFormat="1" ht="15">
      <c r="A222" s="28" t="s">
        <v>30</v>
      </c>
      <c r="B222" s="61" t="s">
        <v>643</v>
      </c>
      <c r="E222" s="9" t="s">
        <v>278</v>
      </c>
      <c r="F222" s="9" t="s">
        <v>278</v>
      </c>
      <c r="G222" s="9" t="s">
        <v>278</v>
      </c>
      <c r="H222" s="9">
        <v>75</v>
      </c>
      <c r="I222" s="9">
        <v>238.89999999999998</v>
      </c>
      <c r="J222" s="9">
        <v>0</v>
      </c>
      <c r="K222" s="9">
        <v>0</v>
      </c>
      <c r="L222" s="188">
        <v>399.50000000000011</v>
      </c>
      <c r="M222" s="9">
        <v>44.199999999999932</v>
      </c>
      <c r="N222" s="67"/>
      <c r="P222" s="65">
        <f t="shared" si="3"/>
        <v>757.6</v>
      </c>
      <c r="R222" t="s">
        <v>283</v>
      </c>
      <c r="S222"/>
    </row>
    <row r="223" spans="1:21" s="28" customFormat="1" ht="15">
      <c r="A223" s="28" t="s">
        <v>32</v>
      </c>
      <c r="B223" s="61" t="s">
        <v>35</v>
      </c>
      <c r="E223" s="9">
        <v>11.699999999999932</v>
      </c>
      <c r="F223" s="9">
        <v>106</v>
      </c>
      <c r="G223" s="9">
        <v>48.399999999999977</v>
      </c>
      <c r="H223" s="9">
        <v>164.8</v>
      </c>
      <c r="I223" s="183">
        <v>416.5</v>
      </c>
      <c r="J223" s="9">
        <v>0</v>
      </c>
      <c r="K223" s="9">
        <v>0</v>
      </c>
      <c r="L223" s="9" t="s">
        <v>278</v>
      </c>
      <c r="M223" s="9" t="s">
        <v>278</v>
      </c>
      <c r="N223" s="67"/>
      <c r="P223" s="65">
        <f t="shared" si="3"/>
        <v>747.39999999999986</v>
      </c>
      <c r="Q223" s="61"/>
      <c r="R223" s="3" t="s">
        <v>300</v>
      </c>
      <c r="S223" s="3"/>
      <c r="T223" s="3"/>
      <c r="U223" s="3"/>
    </row>
    <row r="224" spans="1:21" s="28" customFormat="1" ht="15">
      <c r="A224" s="28" t="s">
        <v>34</v>
      </c>
      <c r="B224" s="61" t="s">
        <v>31</v>
      </c>
      <c r="E224" s="188">
        <v>30.000000000000114</v>
      </c>
      <c r="F224" s="9">
        <v>1.1000000000000001</v>
      </c>
      <c r="G224" s="9">
        <v>56</v>
      </c>
      <c r="H224" s="9">
        <v>120</v>
      </c>
      <c r="I224" s="188">
        <v>317.99999999999989</v>
      </c>
      <c r="J224" s="9">
        <v>0</v>
      </c>
      <c r="K224" s="9">
        <v>0</v>
      </c>
      <c r="L224" s="9">
        <v>155.40000000000009</v>
      </c>
      <c r="M224" s="9">
        <v>53.099999999999909</v>
      </c>
      <c r="N224" s="67"/>
      <c r="P224" s="65">
        <f t="shared" si="3"/>
        <v>733.6</v>
      </c>
      <c r="Q224" s="61"/>
      <c r="R224" s="3" t="s">
        <v>316</v>
      </c>
      <c r="S224" s="3"/>
    </row>
    <row r="225" spans="1:21" s="28" customFormat="1" ht="15">
      <c r="A225" s="28" t="s">
        <v>36</v>
      </c>
      <c r="B225" s="61" t="s">
        <v>6</v>
      </c>
      <c r="E225" s="188">
        <v>30</v>
      </c>
      <c r="F225" s="9">
        <v>149.6</v>
      </c>
      <c r="G225" s="9">
        <v>44.999999999999943</v>
      </c>
      <c r="H225" s="9">
        <v>260.69999999999993</v>
      </c>
      <c r="I225" s="9">
        <v>215.49999999999989</v>
      </c>
      <c r="J225" s="9">
        <v>0</v>
      </c>
      <c r="K225" s="9">
        <v>0</v>
      </c>
      <c r="L225" s="9" t="s">
        <v>278</v>
      </c>
      <c r="M225" s="9" t="s">
        <v>278</v>
      </c>
      <c r="P225" s="65">
        <f t="shared" si="3"/>
        <v>700.79999999999973</v>
      </c>
      <c r="Q225" s="61"/>
      <c r="R225" s="3" t="s">
        <v>292</v>
      </c>
      <c r="S225" s="3"/>
      <c r="T225" s="3"/>
      <c r="U225" s="3"/>
    </row>
    <row r="226" spans="1:21" s="28" customFormat="1" ht="15">
      <c r="A226" s="28" t="s">
        <v>38</v>
      </c>
      <c r="B226" s="61" t="s">
        <v>37</v>
      </c>
      <c r="E226" s="188">
        <v>33.899999999999977</v>
      </c>
      <c r="F226" s="9">
        <v>152.5</v>
      </c>
      <c r="G226" s="9">
        <v>45</v>
      </c>
      <c r="H226" s="9">
        <v>111</v>
      </c>
      <c r="I226" s="9">
        <v>101</v>
      </c>
      <c r="J226" s="9">
        <v>0</v>
      </c>
      <c r="K226" s="9">
        <v>0</v>
      </c>
      <c r="L226" s="9">
        <v>159.89999999999975</v>
      </c>
      <c r="M226" s="9">
        <v>97</v>
      </c>
      <c r="N226" s="67"/>
      <c r="P226" s="65">
        <f t="shared" si="3"/>
        <v>700.29999999999973</v>
      </c>
      <c r="Q226" s="61"/>
      <c r="R226" s="3" t="s">
        <v>297</v>
      </c>
      <c r="S226" s="3"/>
      <c r="T226" s="3"/>
      <c r="U226" s="3"/>
    </row>
    <row r="227" spans="1:21" s="28" customFormat="1" ht="15">
      <c r="A227" s="28" t="s">
        <v>145</v>
      </c>
      <c r="B227" s="178" t="s">
        <v>1346</v>
      </c>
      <c r="C227" s="61"/>
      <c r="D227" s="61"/>
      <c r="E227" s="9" t="s">
        <v>278</v>
      </c>
      <c r="F227" s="9" t="s">
        <v>278</v>
      </c>
      <c r="G227" s="9" t="s">
        <v>278</v>
      </c>
      <c r="H227" s="9" t="s">
        <v>278</v>
      </c>
      <c r="I227" s="9">
        <v>202.69999999999996</v>
      </c>
      <c r="J227" s="9">
        <v>0</v>
      </c>
      <c r="K227" s="9">
        <v>0</v>
      </c>
      <c r="L227" s="9">
        <v>200.19999999999993</v>
      </c>
      <c r="M227" s="188">
        <v>259.99999999999983</v>
      </c>
      <c r="P227" s="65">
        <f t="shared" si="3"/>
        <v>662.89999999999964</v>
      </c>
      <c r="R227" t="s">
        <v>283</v>
      </c>
      <c r="S227"/>
      <c r="T227"/>
      <c r="U227"/>
    </row>
    <row r="228" spans="1:21" s="28" customFormat="1" ht="15">
      <c r="A228" s="28" t="s">
        <v>146</v>
      </c>
      <c r="B228" s="61" t="s">
        <v>162</v>
      </c>
      <c r="E228" s="9" t="s">
        <v>278</v>
      </c>
      <c r="F228" s="9" t="s">
        <v>278</v>
      </c>
      <c r="G228" s="9">
        <v>105.09999999999997</v>
      </c>
      <c r="H228" s="9">
        <v>176.2</v>
      </c>
      <c r="I228" s="9">
        <v>20.999999999999943</v>
      </c>
      <c r="J228" s="9">
        <v>0</v>
      </c>
      <c r="K228" s="9">
        <v>0</v>
      </c>
      <c r="L228" s="9">
        <v>293.69999999999993</v>
      </c>
      <c r="M228" s="9">
        <v>48</v>
      </c>
      <c r="N228" s="67"/>
      <c r="P228" s="65">
        <f t="shared" si="3"/>
        <v>643.99999999999977</v>
      </c>
      <c r="Q228" s="61"/>
      <c r="R228" s="61"/>
      <c r="S228" s="61"/>
      <c r="T228" s="3"/>
      <c r="U228" s="3"/>
    </row>
    <row r="229" spans="1:21" s="28" customFormat="1" ht="15">
      <c r="A229" s="28" t="s">
        <v>147</v>
      </c>
      <c r="B229" s="61" t="s">
        <v>23</v>
      </c>
      <c r="E229" s="188">
        <v>39.699999999999932</v>
      </c>
      <c r="F229" s="9">
        <v>1.2</v>
      </c>
      <c r="G229" s="9">
        <v>104.99999999999994</v>
      </c>
      <c r="H229" s="9">
        <v>79.699999999999989</v>
      </c>
      <c r="I229" s="9">
        <v>75.000000000000028</v>
      </c>
      <c r="J229" s="9">
        <v>0</v>
      </c>
      <c r="K229" s="9">
        <v>0</v>
      </c>
      <c r="L229" s="9">
        <v>268.19999999999993</v>
      </c>
      <c r="M229" s="9">
        <v>70.5</v>
      </c>
      <c r="N229" s="67"/>
      <c r="P229" s="65">
        <f t="shared" si="3"/>
        <v>639.29999999999984</v>
      </c>
      <c r="Q229" s="61"/>
      <c r="R229" s="3" t="s">
        <v>284</v>
      </c>
      <c r="S229" s="3"/>
    </row>
    <row r="230" spans="1:21" s="28" customFormat="1" ht="15">
      <c r="A230" s="28" t="s">
        <v>151</v>
      </c>
      <c r="B230" s="61" t="s">
        <v>683</v>
      </c>
      <c r="E230" s="9" t="s">
        <v>278</v>
      </c>
      <c r="F230" s="9" t="s">
        <v>278</v>
      </c>
      <c r="G230" s="9" t="s">
        <v>278</v>
      </c>
      <c r="H230" s="9">
        <v>138.19999999999993</v>
      </c>
      <c r="I230" s="9">
        <v>146.79999999999995</v>
      </c>
      <c r="J230" s="9">
        <v>0</v>
      </c>
      <c r="K230" s="9">
        <v>0</v>
      </c>
      <c r="L230" s="9">
        <v>165.40000000000009</v>
      </c>
      <c r="M230" s="188">
        <v>187.80000000000007</v>
      </c>
      <c r="N230" s="67"/>
      <c r="P230" s="65">
        <f t="shared" si="3"/>
        <v>638.20000000000005</v>
      </c>
      <c r="R230" t="s">
        <v>293</v>
      </c>
      <c r="S230"/>
    </row>
    <row r="231" spans="1:21" s="28" customFormat="1" ht="15">
      <c r="A231" s="28" t="s">
        <v>157</v>
      </c>
      <c r="B231" s="61" t="s">
        <v>675</v>
      </c>
      <c r="E231" s="9" t="s">
        <v>278</v>
      </c>
      <c r="F231" s="9" t="s">
        <v>278</v>
      </c>
      <c r="G231" s="9" t="s">
        <v>278</v>
      </c>
      <c r="H231" s="9">
        <v>111.19999999999999</v>
      </c>
      <c r="I231" s="9">
        <v>184.79999999999995</v>
      </c>
      <c r="J231" s="9">
        <v>0</v>
      </c>
      <c r="K231" s="9">
        <v>0</v>
      </c>
      <c r="L231" s="9">
        <v>210.50000000000006</v>
      </c>
      <c r="M231" s="9">
        <v>127.5</v>
      </c>
      <c r="P231" s="65">
        <f t="shared" si="3"/>
        <v>634</v>
      </c>
      <c r="R231"/>
      <c r="S231"/>
    </row>
    <row r="232" spans="1:21" s="28" customFormat="1" ht="15">
      <c r="A232" s="28" t="s">
        <v>159</v>
      </c>
      <c r="B232" s="61" t="s">
        <v>694</v>
      </c>
      <c r="E232" s="9" t="s">
        <v>278</v>
      </c>
      <c r="F232" s="9" t="s">
        <v>278</v>
      </c>
      <c r="G232" s="9" t="s">
        <v>278</v>
      </c>
      <c r="H232" s="188">
        <v>308</v>
      </c>
      <c r="I232" s="9">
        <v>179.40000000000003</v>
      </c>
      <c r="J232" s="9">
        <v>0</v>
      </c>
      <c r="K232" s="9">
        <v>0</v>
      </c>
      <c r="L232" s="9">
        <v>127.59999999999997</v>
      </c>
      <c r="M232" s="9">
        <v>5.5999999999999091</v>
      </c>
      <c r="N232" s="67"/>
      <c r="P232" s="65">
        <f t="shared" si="3"/>
        <v>620.59999999999991</v>
      </c>
      <c r="R232" t="s">
        <v>292</v>
      </c>
      <c r="S232"/>
      <c r="T232" s="3"/>
      <c r="U232" s="3"/>
    </row>
    <row r="233" spans="1:21" s="28" customFormat="1" ht="15">
      <c r="A233" s="28" t="s">
        <v>160</v>
      </c>
      <c r="B233" s="61" t="s">
        <v>156</v>
      </c>
      <c r="E233" s="9" t="s">
        <v>278</v>
      </c>
      <c r="F233" s="9" t="s">
        <v>278</v>
      </c>
      <c r="G233" s="188">
        <v>132.80000000000001</v>
      </c>
      <c r="H233" s="9">
        <v>167.40000000000009</v>
      </c>
      <c r="I233" s="188">
        <v>318.39999999999998</v>
      </c>
      <c r="J233" s="9">
        <v>0</v>
      </c>
      <c r="K233" s="9">
        <v>0</v>
      </c>
      <c r="L233" s="9" t="s">
        <v>278</v>
      </c>
      <c r="M233" s="9" t="s">
        <v>278</v>
      </c>
      <c r="P233" s="65">
        <f t="shared" si="3"/>
        <v>618.60000000000014</v>
      </c>
      <c r="Q233" s="61"/>
      <c r="R233" s="3" t="s">
        <v>342</v>
      </c>
      <c r="S233" s="3"/>
      <c r="T233" s="3"/>
      <c r="U233" s="3"/>
    </row>
    <row r="234" spans="1:21" s="28" customFormat="1" ht="15">
      <c r="A234" s="28" t="s">
        <v>161</v>
      </c>
      <c r="B234" s="61" t="s">
        <v>9</v>
      </c>
      <c r="E234" s="183">
        <v>58.399999999999977</v>
      </c>
      <c r="F234" s="183">
        <v>296.60000000000002</v>
      </c>
      <c r="G234" s="9">
        <v>4.4999999999998863</v>
      </c>
      <c r="H234" s="9">
        <v>9.1000000000000796</v>
      </c>
      <c r="I234" s="9">
        <v>45.5</v>
      </c>
      <c r="J234" s="9">
        <v>0</v>
      </c>
      <c r="K234" s="9">
        <v>0</v>
      </c>
      <c r="L234" s="9">
        <v>143.39999999999998</v>
      </c>
      <c r="M234" s="9">
        <v>60.599999999999966</v>
      </c>
      <c r="P234" s="65">
        <f t="shared" si="3"/>
        <v>618.09999999999991</v>
      </c>
      <c r="R234" s="3" t="s">
        <v>294</v>
      </c>
      <c r="S234" s="3"/>
      <c r="T234" s="3"/>
      <c r="U234" s="3"/>
    </row>
    <row r="235" spans="1:21" s="28" customFormat="1" ht="15">
      <c r="A235" s="28" t="s">
        <v>163</v>
      </c>
      <c r="B235" s="61" t="s">
        <v>674</v>
      </c>
      <c r="E235" s="9" t="s">
        <v>278</v>
      </c>
      <c r="F235" s="9" t="s">
        <v>278</v>
      </c>
      <c r="G235" s="9" t="s">
        <v>278</v>
      </c>
      <c r="H235" s="9">
        <v>282.2999999999999</v>
      </c>
      <c r="I235" s="188">
        <v>329.49999999999994</v>
      </c>
      <c r="J235" s="9">
        <v>0</v>
      </c>
      <c r="K235" s="9">
        <v>0</v>
      </c>
      <c r="L235" s="9" t="s">
        <v>278</v>
      </c>
      <c r="M235" s="9" t="s">
        <v>278</v>
      </c>
      <c r="P235" s="65">
        <f t="shared" si="3"/>
        <v>611.79999999999984</v>
      </c>
      <c r="R235" t="s">
        <v>283</v>
      </c>
      <c r="S235"/>
      <c r="T235" s="3"/>
      <c r="U235" s="3"/>
    </row>
    <row r="236" spans="1:21" s="28" customFormat="1" ht="15">
      <c r="A236" s="28" t="s">
        <v>274</v>
      </c>
      <c r="B236" s="61" t="s">
        <v>21</v>
      </c>
      <c r="E236" s="60">
        <v>41.499999999999886</v>
      </c>
      <c r="F236" s="188">
        <v>219</v>
      </c>
      <c r="G236" s="9">
        <v>88.499999999999886</v>
      </c>
      <c r="H236" s="9">
        <v>51</v>
      </c>
      <c r="I236" s="9">
        <v>48.999999999999972</v>
      </c>
      <c r="J236" s="9">
        <v>0</v>
      </c>
      <c r="K236" s="9">
        <v>0</v>
      </c>
      <c r="L236" s="9">
        <v>103.70000000000005</v>
      </c>
      <c r="M236" s="9">
        <v>50.300000000000068</v>
      </c>
      <c r="N236" s="67"/>
      <c r="P236" s="65">
        <f t="shared" si="3"/>
        <v>602.99999999999989</v>
      </c>
      <c r="R236" s="3" t="s">
        <v>299</v>
      </c>
      <c r="S236" s="3"/>
      <c r="T236" s="3"/>
      <c r="U236" s="3"/>
    </row>
    <row r="237" spans="1:21" s="28" customFormat="1" ht="15">
      <c r="A237" s="28" t="s">
        <v>275</v>
      </c>
      <c r="B237" s="61" t="s">
        <v>2201</v>
      </c>
      <c r="C237" s="3"/>
      <c r="D237" s="3"/>
      <c r="E237" s="9" t="s">
        <v>278</v>
      </c>
      <c r="F237" s="9" t="s">
        <v>278</v>
      </c>
      <c r="G237" s="9" t="s">
        <v>278</v>
      </c>
      <c r="H237" s="9" t="s">
        <v>278</v>
      </c>
      <c r="I237" s="9" t="s">
        <v>278</v>
      </c>
      <c r="J237" s="9">
        <v>0</v>
      </c>
      <c r="K237" s="9">
        <v>0</v>
      </c>
      <c r="L237" s="183">
        <v>514.89999999999986</v>
      </c>
      <c r="M237" s="9">
        <v>86.400000000000034</v>
      </c>
      <c r="N237" s="67"/>
      <c r="P237" s="65">
        <f t="shared" si="3"/>
        <v>601.29999999999995</v>
      </c>
      <c r="R237" t="s">
        <v>300</v>
      </c>
      <c r="S237"/>
      <c r="T237"/>
      <c r="U237"/>
    </row>
    <row r="238" spans="1:21" s="28" customFormat="1" ht="15">
      <c r="A238" s="28" t="s">
        <v>276</v>
      </c>
      <c r="B238" s="239" t="s">
        <v>1654</v>
      </c>
      <c r="C238" s="3"/>
      <c r="D238" s="3"/>
      <c r="E238" s="9" t="s">
        <v>278</v>
      </c>
      <c r="F238" s="9" t="s">
        <v>278</v>
      </c>
      <c r="G238" s="9" t="s">
        <v>278</v>
      </c>
      <c r="H238" s="9" t="s">
        <v>278</v>
      </c>
      <c r="I238" s="9" t="s">
        <v>278</v>
      </c>
      <c r="J238" s="9">
        <v>0</v>
      </c>
      <c r="K238" s="9">
        <v>0</v>
      </c>
      <c r="L238" s="185">
        <v>551.60000000000014</v>
      </c>
      <c r="M238" s="9">
        <v>33.000000000000028</v>
      </c>
      <c r="P238" s="65">
        <f t="shared" si="3"/>
        <v>584.60000000000014</v>
      </c>
      <c r="R238" t="s">
        <v>281</v>
      </c>
      <c r="S238"/>
      <c r="T238"/>
      <c r="U238" s="3" t="s">
        <v>1416</v>
      </c>
    </row>
    <row r="239" spans="1:21" s="28" customFormat="1" ht="15">
      <c r="A239" s="28" t="s">
        <v>277</v>
      </c>
      <c r="B239" s="61" t="s">
        <v>141</v>
      </c>
      <c r="E239" s="9" t="s">
        <v>278</v>
      </c>
      <c r="F239" s="188">
        <v>191.9</v>
      </c>
      <c r="G239" s="62" t="s">
        <v>279</v>
      </c>
      <c r="H239" s="62" t="s">
        <v>279</v>
      </c>
      <c r="I239" s="9">
        <v>179.00000000000006</v>
      </c>
      <c r="J239" s="9">
        <v>0</v>
      </c>
      <c r="K239" s="9">
        <v>0</v>
      </c>
      <c r="L239" s="9">
        <v>175.09999999999991</v>
      </c>
      <c r="M239" s="9">
        <v>31.200000000000159</v>
      </c>
      <c r="N239" s="67"/>
      <c r="P239" s="65">
        <f t="shared" si="3"/>
        <v>577.20000000000016</v>
      </c>
      <c r="Q239" s="61"/>
      <c r="R239" s="3" t="s">
        <v>288</v>
      </c>
      <c r="S239" s="3"/>
    </row>
    <row r="240" spans="1:21" s="28" customFormat="1" ht="15">
      <c r="A240" s="28" t="s">
        <v>640</v>
      </c>
      <c r="B240" s="61" t="s">
        <v>692</v>
      </c>
      <c r="E240" s="9" t="s">
        <v>278</v>
      </c>
      <c r="F240" s="9" t="s">
        <v>278</v>
      </c>
      <c r="G240" s="9" t="s">
        <v>278</v>
      </c>
      <c r="H240" s="9">
        <v>207.09999999999991</v>
      </c>
      <c r="I240" s="9">
        <v>280.49999999999989</v>
      </c>
      <c r="J240" s="9">
        <v>0</v>
      </c>
      <c r="K240" s="9">
        <v>0</v>
      </c>
      <c r="L240" s="9">
        <v>44</v>
      </c>
      <c r="M240" s="9">
        <v>36.300000000000011</v>
      </c>
      <c r="P240" s="65">
        <f t="shared" si="3"/>
        <v>567.89999999999986</v>
      </c>
      <c r="R240"/>
      <c r="S240"/>
    </row>
    <row r="241" spans="1:18" s="28" customFormat="1" ht="15">
      <c r="A241" s="28" t="s">
        <v>641</v>
      </c>
      <c r="B241" s="61" t="s">
        <v>687</v>
      </c>
      <c r="E241" s="9" t="s">
        <v>278</v>
      </c>
      <c r="F241" s="9" t="s">
        <v>278</v>
      </c>
      <c r="G241" s="9" t="s">
        <v>278</v>
      </c>
      <c r="H241" s="9">
        <v>176.39999999999986</v>
      </c>
      <c r="I241" s="9">
        <v>115.50000000000011</v>
      </c>
      <c r="J241" s="9">
        <v>0</v>
      </c>
      <c r="K241" s="9">
        <v>0</v>
      </c>
      <c r="L241" s="9">
        <v>153.20000000000016</v>
      </c>
      <c r="M241" s="9">
        <v>121.5</v>
      </c>
      <c r="P241" s="65">
        <f t="shared" si="3"/>
        <v>566.60000000000014</v>
      </c>
      <c r="R241"/>
    </row>
    <row r="242" spans="1:18" s="28" customFormat="1" ht="15">
      <c r="A242" s="28" t="s">
        <v>642</v>
      </c>
      <c r="B242" s="61" t="s">
        <v>662</v>
      </c>
      <c r="E242" s="9" t="s">
        <v>278</v>
      </c>
      <c r="F242" s="9" t="s">
        <v>278</v>
      </c>
      <c r="G242" s="9" t="s">
        <v>278</v>
      </c>
      <c r="H242" s="9">
        <v>223</v>
      </c>
      <c r="I242" s="9">
        <v>191</v>
      </c>
      <c r="J242" s="9">
        <v>0</v>
      </c>
      <c r="K242" s="9">
        <v>0</v>
      </c>
      <c r="L242" s="9">
        <v>85.800000000000068</v>
      </c>
      <c r="M242" s="9">
        <v>65</v>
      </c>
      <c r="N242" s="67"/>
      <c r="P242" s="65">
        <f t="shared" si="3"/>
        <v>564.80000000000007</v>
      </c>
      <c r="R242"/>
    </row>
    <row r="243" spans="1:18" s="28" customFormat="1" ht="15">
      <c r="A243" s="28" t="s">
        <v>644</v>
      </c>
      <c r="B243" s="61" t="s">
        <v>651</v>
      </c>
      <c r="E243" s="9" t="s">
        <v>278</v>
      </c>
      <c r="F243" s="9" t="s">
        <v>278</v>
      </c>
      <c r="G243" s="9" t="s">
        <v>278</v>
      </c>
      <c r="H243" s="188">
        <v>293.09999999999997</v>
      </c>
      <c r="I243" s="9">
        <v>97</v>
      </c>
      <c r="J243" s="9">
        <v>0</v>
      </c>
      <c r="K243" s="9">
        <v>0</v>
      </c>
      <c r="L243" s="9">
        <v>108.19999999999993</v>
      </c>
      <c r="M243" s="9">
        <v>62.999999999999943</v>
      </c>
      <c r="N243" s="67"/>
      <c r="P243" s="65">
        <f t="shared" si="3"/>
        <v>561.29999999999984</v>
      </c>
      <c r="R243" t="s">
        <v>287</v>
      </c>
    </row>
    <row r="244" spans="1:18" s="28" customFormat="1" ht="15">
      <c r="A244" s="28" t="s">
        <v>650</v>
      </c>
      <c r="B244" s="61" t="s">
        <v>700</v>
      </c>
      <c r="E244" s="9" t="s">
        <v>278</v>
      </c>
      <c r="F244" s="9" t="s">
        <v>278</v>
      </c>
      <c r="G244" s="9" t="s">
        <v>278</v>
      </c>
      <c r="H244" s="9">
        <v>168.20000000000005</v>
      </c>
      <c r="I244" s="9">
        <v>185.5</v>
      </c>
      <c r="J244" s="9">
        <v>0</v>
      </c>
      <c r="K244" s="9">
        <v>0</v>
      </c>
      <c r="L244" s="9">
        <v>160.99999999999989</v>
      </c>
      <c r="M244" s="9">
        <v>44.999999999999972</v>
      </c>
      <c r="N244" s="67"/>
      <c r="P244" s="65">
        <f t="shared" si="3"/>
        <v>559.69999999999993</v>
      </c>
      <c r="R244"/>
    </row>
    <row r="245" spans="1:18" s="28" customFormat="1" ht="15">
      <c r="A245" s="28" t="s">
        <v>652</v>
      </c>
      <c r="B245" s="61" t="s">
        <v>154</v>
      </c>
      <c r="E245" s="9" t="s">
        <v>278</v>
      </c>
      <c r="F245" s="9" t="s">
        <v>278</v>
      </c>
      <c r="G245" s="9">
        <v>75.199999999999989</v>
      </c>
      <c r="H245" s="9">
        <v>130.00000000000003</v>
      </c>
      <c r="I245" s="9">
        <v>70.499999999999943</v>
      </c>
      <c r="J245" s="9">
        <v>0</v>
      </c>
      <c r="K245" s="9">
        <v>0</v>
      </c>
      <c r="L245" s="9">
        <v>225.50000000000034</v>
      </c>
      <c r="M245" s="9">
        <v>50.700000000000045</v>
      </c>
      <c r="N245" s="67"/>
      <c r="P245" s="65">
        <f t="shared" si="3"/>
        <v>551.90000000000032</v>
      </c>
      <c r="Q245" s="61"/>
      <c r="R245" s="61"/>
    </row>
    <row r="246" spans="1:18" s="28" customFormat="1" ht="15">
      <c r="A246" s="28" t="s">
        <v>655</v>
      </c>
      <c r="B246" s="239" t="s">
        <v>2318</v>
      </c>
      <c r="C246" s="3"/>
      <c r="D246" s="3"/>
      <c r="E246" s="9" t="s">
        <v>278</v>
      </c>
      <c r="F246" s="9" t="s">
        <v>278</v>
      </c>
      <c r="G246" s="9" t="s">
        <v>278</v>
      </c>
      <c r="H246" s="9" t="s">
        <v>278</v>
      </c>
      <c r="I246" s="9" t="s">
        <v>278</v>
      </c>
      <c r="J246" s="9">
        <v>0</v>
      </c>
      <c r="K246" s="9">
        <v>0</v>
      </c>
      <c r="L246" s="9">
        <v>258.30000000000007</v>
      </c>
      <c r="M246" s="183">
        <v>290.40000000000009</v>
      </c>
      <c r="N246" s="67"/>
      <c r="P246" s="65">
        <f t="shared" si="3"/>
        <v>548.70000000000016</v>
      </c>
      <c r="R246" t="s">
        <v>300</v>
      </c>
    </row>
    <row r="247" spans="1:18" s="28" customFormat="1" ht="15">
      <c r="A247" s="28" t="s">
        <v>656</v>
      </c>
      <c r="B247" s="178" t="s">
        <v>1343</v>
      </c>
      <c r="C247" s="61"/>
      <c r="D247" s="61"/>
      <c r="E247" s="9" t="s">
        <v>278</v>
      </c>
      <c r="F247" s="9" t="s">
        <v>278</v>
      </c>
      <c r="G247" s="9" t="s">
        <v>278</v>
      </c>
      <c r="H247" s="9" t="s">
        <v>278</v>
      </c>
      <c r="I247" s="9">
        <v>183</v>
      </c>
      <c r="J247" s="9">
        <v>0</v>
      </c>
      <c r="K247" s="9">
        <v>0</v>
      </c>
      <c r="L247" s="9">
        <v>200.10000000000002</v>
      </c>
      <c r="M247" s="9">
        <v>158.49999999999994</v>
      </c>
      <c r="N247" s="67"/>
      <c r="P247" s="65">
        <f t="shared" si="3"/>
        <v>541.59999999999991</v>
      </c>
      <c r="R247"/>
    </row>
    <row r="248" spans="1:18" s="28" customFormat="1" ht="15">
      <c r="A248" s="28" t="s">
        <v>659</v>
      </c>
      <c r="B248" s="190" t="s">
        <v>1351</v>
      </c>
      <c r="C248" s="61"/>
      <c r="D248" s="61"/>
      <c r="E248" s="9" t="s">
        <v>278</v>
      </c>
      <c r="F248" s="9" t="s">
        <v>278</v>
      </c>
      <c r="G248" s="9" t="s">
        <v>278</v>
      </c>
      <c r="H248" s="9" t="s">
        <v>278</v>
      </c>
      <c r="I248" s="9">
        <v>234.79999999999995</v>
      </c>
      <c r="J248" s="9">
        <v>0</v>
      </c>
      <c r="K248" s="9">
        <v>0</v>
      </c>
      <c r="L248" s="9">
        <v>246</v>
      </c>
      <c r="M248" s="9">
        <v>55.5</v>
      </c>
      <c r="N248" s="67"/>
      <c r="P248" s="65">
        <f t="shared" si="3"/>
        <v>536.29999999999995</v>
      </c>
      <c r="R248"/>
    </row>
    <row r="249" spans="1:18" s="28" customFormat="1" ht="15">
      <c r="A249" s="28" t="s">
        <v>661</v>
      </c>
      <c r="B249" s="28" t="s">
        <v>638</v>
      </c>
      <c r="E249" s="9" t="s">
        <v>278</v>
      </c>
      <c r="F249" s="9" t="s">
        <v>278</v>
      </c>
      <c r="G249" s="9" t="s">
        <v>278</v>
      </c>
      <c r="H249" s="9">
        <v>157.29999999999995</v>
      </c>
      <c r="I249" s="188">
        <v>293</v>
      </c>
      <c r="J249" s="9">
        <v>0</v>
      </c>
      <c r="K249" s="9">
        <v>0</v>
      </c>
      <c r="L249" s="9">
        <v>78.100000000000136</v>
      </c>
      <c r="M249" s="9">
        <v>5.6000000000000227</v>
      </c>
      <c r="N249" s="67"/>
      <c r="P249" s="65">
        <f t="shared" si="3"/>
        <v>534.00000000000011</v>
      </c>
      <c r="R249" t="s">
        <v>293</v>
      </c>
    </row>
    <row r="250" spans="1:18" s="28" customFormat="1" ht="15">
      <c r="A250" s="28" t="s">
        <v>666</v>
      </c>
      <c r="B250" s="178" t="s">
        <v>1349</v>
      </c>
      <c r="C250" s="61"/>
      <c r="D250" s="61"/>
      <c r="E250" s="9" t="s">
        <v>278</v>
      </c>
      <c r="F250" s="9" t="s">
        <v>278</v>
      </c>
      <c r="G250" s="9" t="s">
        <v>278</v>
      </c>
      <c r="H250" s="9" t="s">
        <v>278</v>
      </c>
      <c r="I250" s="9">
        <v>199.29999999999984</v>
      </c>
      <c r="J250" s="9">
        <v>0</v>
      </c>
      <c r="K250" s="9">
        <v>0</v>
      </c>
      <c r="L250" s="9">
        <v>267.70000000000005</v>
      </c>
      <c r="M250" s="9">
        <v>60.400000000000006</v>
      </c>
      <c r="N250" s="67"/>
      <c r="P250" s="65">
        <f t="shared" si="3"/>
        <v>527.39999999999986</v>
      </c>
      <c r="R250"/>
    </row>
    <row r="251" spans="1:18" ht="15">
      <c r="A251" s="28" t="s">
        <v>670</v>
      </c>
      <c r="B251" s="61" t="s">
        <v>144</v>
      </c>
      <c r="C251" s="28"/>
      <c r="D251" s="28"/>
      <c r="E251" s="9" t="s">
        <v>278</v>
      </c>
      <c r="F251" s="9">
        <v>37.200000000000003</v>
      </c>
      <c r="G251" s="188">
        <v>155.29999999999995</v>
      </c>
      <c r="H251" s="9">
        <v>184.59999999999997</v>
      </c>
      <c r="I251" s="9">
        <v>144.00000000000003</v>
      </c>
      <c r="J251" s="9">
        <v>0</v>
      </c>
      <c r="K251" s="9">
        <v>0</v>
      </c>
      <c r="L251" s="9" t="s">
        <v>278</v>
      </c>
      <c r="M251" s="9" t="s">
        <v>278</v>
      </c>
      <c r="P251" s="65">
        <f t="shared" si="3"/>
        <v>521.09999999999991</v>
      </c>
      <c r="Q251" s="61"/>
      <c r="R251" s="3" t="s">
        <v>297</v>
      </c>
    </row>
    <row r="252" spans="1:18" ht="15">
      <c r="A252" s="28" t="s">
        <v>671</v>
      </c>
      <c r="B252" s="61" t="s">
        <v>649</v>
      </c>
      <c r="C252" s="28"/>
      <c r="D252" s="28"/>
      <c r="E252" s="9" t="s">
        <v>278</v>
      </c>
      <c r="F252" s="9" t="s">
        <v>278</v>
      </c>
      <c r="G252" s="9" t="s">
        <v>278</v>
      </c>
      <c r="H252" s="188">
        <v>317.00000000000006</v>
      </c>
      <c r="I252" s="9">
        <v>202.49999999999977</v>
      </c>
      <c r="J252" s="9">
        <v>0</v>
      </c>
      <c r="K252" s="9">
        <v>0</v>
      </c>
      <c r="L252" s="9" t="s">
        <v>278</v>
      </c>
      <c r="M252" s="9" t="s">
        <v>278</v>
      </c>
      <c r="P252" s="65">
        <f t="shared" si="3"/>
        <v>519.49999999999977</v>
      </c>
      <c r="Q252" s="28"/>
      <c r="R252" t="s">
        <v>297</v>
      </c>
    </row>
    <row r="253" spans="1:18" ht="15">
      <c r="A253" s="28" t="s">
        <v>672</v>
      </c>
      <c r="B253" s="61" t="s">
        <v>11</v>
      </c>
      <c r="C253" s="28"/>
      <c r="D253" s="28"/>
      <c r="E253" s="62" t="s">
        <v>279</v>
      </c>
      <c r="F253" s="9">
        <v>4.8</v>
      </c>
      <c r="G253" s="9">
        <v>49.799999999999983</v>
      </c>
      <c r="H253" s="9">
        <v>236.39999999999992</v>
      </c>
      <c r="I253" s="9">
        <v>106.79999999999995</v>
      </c>
      <c r="J253" s="9">
        <v>0</v>
      </c>
      <c r="K253" s="9">
        <v>0</v>
      </c>
      <c r="L253" s="9">
        <v>90.799999999999955</v>
      </c>
      <c r="M253" s="9">
        <v>25.799999999999955</v>
      </c>
      <c r="N253" s="28"/>
      <c r="P253" s="65">
        <f t="shared" si="3"/>
        <v>514.39999999999975</v>
      </c>
      <c r="Q253" s="28"/>
      <c r="R253" s="28"/>
    </row>
    <row r="254" spans="1:18" ht="15">
      <c r="A254" s="28" t="s">
        <v>677</v>
      </c>
      <c r="B254" s="61" t="s">
        <v>653</v>
      </c>
      <c r="C254" s="28"/>
      <c r="D254" s="28"/>
      <c r="E254" s="9" t="s">
        <v>278</v>
      </c>
      <c r="F254" s="9" t="s">
        <v>278</v>
      </c>
      <c r="G254" s="9" t="s">
        <v>278</v>
      </c>
      <c r="H254" s="9">
        <v>137.70000000000002</v>
      </c>
      <c r="I254" s="9">
        <v>106.99999999999994</v>
      </c>
      <c r="J254" s="9">
        <v>0</v>
      </c>
      <c r="K254" s="9">
        <v>0</v>
      </c>
      <c r="L254" s="9">
        <v>240.90000000000009</v>
      </c>
      <c r="M254" s="62" t="s">
        <v>279</v>
      </c>
      <c r="P254" s="65">
        <f t="shared" si="3"/>
        <v>485.6</v>
      </c>
      <c r="Q254" s="28"/>
    </row>
    <row r="255" spans="1:18" ht="15">
      <c r="A255" s="28" t="s">
        <v>685</v>
      </c>
      <c r="B255" s="239" t="s">
        <v>1658</v>
      </c>
      <c r="C255" s="3"/>
      <c r="D255" s="3"/>
      <c r="E255" s="9" t="s">
        <v>278</v>
      </c>
      <c r="F255" s="9" t="s">
        <v>278</v>
      </c>
      <c r="G255" s="9" t="s">
        <v>278</v>
      </c>
      <c r="H255" s="9" t="s">
        <v>278</v>
      </c>
      <c r="I255" s="9" t="s">
        <v>278</v>
      </c>
      <c r="J255" s="9">
        <v>0</v>
      </c>
      <c r="K255" s="9">
        <v>0</v>
      </c>
      <c r="L255" s="188">
        <v>372.5</v>
      </c>
      <c r="M255" s="9">
        <v>96.600000000000023</v>
      </c>
      <c r="N255" s="28"/>
      <c r="P255" s="65">
        <f t="shared" si="3"/>
        <v>469.1</v>
      </c>
      <c r="Q255" s="28"/>
      <c r="R255" t="s">
        <v>297</v>
      </c>
    </row>
    <row r="256" spans="1:18" ht="15">
      <c r="A256" s="28" t="s">
        <v>689</v>
      </c>
      <c r="B256" s="239" t="s">
        <v>1667</v>
      </c>
      <c r="C256" s="3"/>
      <c r="D256" s="3"/>
      <c r="E256" s="9" t="s">
        <v>278</v>
      </c>
      <c r="F256" s="9" t="s">
        <v>278</v>
      </c>
      <c r="G256" s="9" t="s">
        <v>278</v>
      </c>
      <c r="H256" s="9" t="s">
        <v>278</v>
      </c>
      <c r="I256" s="9" t="s">
        <v>278</v>
      </c>
      <c r="J256" s="9">
        <v>0</v>
      </c>
      <c r="K256" s="9">
        <v>0</v>
      </c>
      <c r="L256" s="188">
        <v>315.99999999999989</v>
      </c>
      <c r="M256" s="9">
        <v>152.49999999999997</v>
      </c>
      <c r="P256" s="65">
        <f t="shared" si="3"/>
        <v>468.49999999999989</v>
      </c>
      <c r="Q256" s="28"/>
      <c r="R256" t="s">
        <v>288</v>
      </c>
    </row>
    <row r="257" spans="1:21" ht="15">
      <c r="A257" s="28" t="s">
        <v>690</v>
      </c>
      <c r="B257" s="61" t="s">
        <v>2208</v>
      </c>
      <c r="C257" s="3"/>
      <c r="D257" s="3"/>
      <c r="E257" s="9" t="s">
        <v>278</v>
      </c>
      <c r="F257" s="9" t="s">
        <v>278</v>
      </c>
      <c r="G257" s="9" t="s">
        <v>278</v>
      </c>
      <c r="H257" s="9" t="s">
        <v>278</v>
      </c>
      <c r="I257" s="9" t="s">
        <v>278</v>
      </c>
      <c r="J257" s="9">
        <v>0</v>
      </c>
      <c r="K257" s="9">
        <v>0</v>
      </c>
      <c r="L257" s="184">
        <v>435.90000000000009</v>
      </c>
      <c r="M257" s="9">
        <v>30.399999999999977</v>
      </c>
      <c r="N257" s="28"/>
      <c r="P257" s="65">
        <f t="shared" si="3"/>
        <v>466.30000000000007</v>
      </c>
      <c r="Q257" s="28"/>
      <c r="R257" t="s">
        <v>282</v>
      </c>
    </row>
    <row r="258" spans="1:21" ht="15">
      <c r="A258" s="28" t="s">
        <v>691</v>
      </c>
      <c r="B258" s="61" t="s">
        <v>669</v>
      </c>
      <c r="C258" s="28"/>
      <c r="D258" s="28"/>
      <c r="E258" s="9" t="s">
        <v>278</v>
      </c>
      <c r="F258" s="9" t="s">
        <v>278</v>
      </c>
      <c r="G258" s="9" t="s">
        <v>278</v>
      </c>
      <c r="H258" s="9">
        <v>75.000000000000028</v>
      </c>
      <c r="I258" s="9">
        <v>66</v>
      </c>
      <c r="J258" s="9">
        <v>0</v>
      </c>
      <c r="K258" s="9">
        <v>0</v>
      </c>
      <c r="L258" s="9">
        <v>295.80000000000018</v>
      </c>
      <c r="M258" s="9">
        <v>27.000000000000057</v>
      </c>
      <c r="P258" s="65">
        <f t="shared" si="3"/>
        <v>463.80000000000024</v>
      </c>
      <c r="Q258" s="28"/>
      <c r="T258" s="28"/>
      <c r="U258" s="28"/>
    </row>
    <row r="259" spans="1:21" ht="15">
      <c r="A259" s="28" t="s">
        <v>697</v>
      </c>
      <c r="B259" s="178" t="s">
        <v>1341</v>
      </c>
      <c r="C259" s="61"/>
      <c r="D259" s="61"/>
      <c r="E259" s="9" t="s">
        <v>278</v>
      </c>
      <c r="F259" s="9" t="s">
        <v>278</v>
      </c>
      <c r="G259" s="9" t="s">
        <v>278</v>
      </c>
      <c r="H259" s="9" t="s">
        <v>278</v>
      </c>
      <c r="I259" s="9">
        <v>197</v>
      </c>
      <c r="J259" s="9">
        <v>0</v>
      </c>
      <c r="K259" s="9">
        <v>0</v>
      </c>
      <c r="L259" s="9">
        <v>257.99999999999977</v>
      </c>
      <c r="M259" s="9" t="s">
        <v>278</v>
      </c>
      <c r="N259" s="28"/>
      <c r="P259" s="65">
        <f t="shared" si="3"/>
        <v>454.99999999999977</v>
      </c>
      <c r="Q259" s="28"/>
    </row>
    <row r="260" spans="1:21" ht="15">
      <c r="A260" s="28" t="s">
        <v>698</v>
      </c>
      <c r="B260" s="178" t="s">
        <v>1333</v>
      </c>
      <c r="C260" s="61"/>
      <c r="D260" s="61"/>
      <c r="E260" s="9" t="s">
        <v>278</v>
      </c>
      <c r="F260" s="9" t="s">
        <v>278</v>
      </c>
      <c r="G260" s="9" t="s">
        <v>278</v>
      </c>
      <c r="H260" s="9" t="s">
        <v>278</v>
      </c>
      <c r="I260" s="9">
        <v>71.5</v>
      </c>
      <c r="J260" s="9">
        <v>0</v>
      </c>
      <c r="K260" s="9">
        <v>0</v>
      </c>
      <c r="L260" s="9">
        <v>177.09999999999997</v>
      </c>
      <c r="M260" s="188">
        <v>190.99999999999994</v>
      </c>
      <c r="P260" s="65">
        <f t="shared" si="3"/>
        <v>439.59999999999991</v>
      </c>
      <c r="Q260" s="28"/>
      <c r="R260" t="s">
        <v>287</v>
      </c>
    </row>
    <row r="261" spans="1:21" ht="15">
      <c r="A261" s="28" t="s">
        <v>699</v>
      </c>
      <c r="B261" s="61" t="s">
        <v>2207</v>
      </c>
      <c r="C261" s="3"/>
      <c r="D261" s="3"/>
      <c r="E261" s="9" t="s">
        <v>278</v>
      </c>
      <c r="F261" s="9" t="s">
        <v>278</v>
      </c>
      <c r="G261" s="9" t="s">
        <v>278</v>
      </c>
      <c r="H261" s="9" t="s">
        <v>278</v>
      </c>
      <c r="I261" s="9" t="s">
        <v>278</v>
      </c>
      <c r="J261" s="9">
        <v>0</v>
      </c>
      <c r="K261" s="9">
        <v>0</v>
      </c>
      <c r="L261" s="188">
        <v>383.5</v>
      </c>
      <c r="M261" s="9">
        <v>49.200000000000045</v>
      </c>
      <c r="P261" s="65">
        <f t="shared" si="3"/>
        <v>432.70000000000005</v>
      </c>
      <c r="Q261" s="28"/>
      <c r="R261" t="s">
        <v>284</v>
      </c>
    </row>
    <row r="262" spans="1:21" ht="15">
      <c r="A262" s="28" t="s">
        <v>701</v>
      </c>
      <c r="B262" s="28" t="s">
        <v>639</v>
      </c>
      <c r="C262" s="28"/>
      <c r="D262" s="28"/>
      <c r="E262" s="9" t="s">
        <v>278</v>
      </c>
      <c r="F262" s="9" t="s">
        <v>278</v>
      </c>
      <c r="G262" s="9" t="s">
        <v>278</v>
      </c>
      <c r="H262" s="9">
        <v>74.300000000000011</v>
      </c>
      <c r="I262" s="9">
        <v>199.5</v>
      </c>
      <c r="J262" s="9">
        <v>0</v>
      </c>
      <c r="K262" s="9">
        <v>0</v>
      </c>
      <c r="L262" s="9">
        <v>152.5</v>
      </c>
      <c r="M262" s="9" t="s">
        <v>278</v>
      </c>
      <c r="N262" s="28"/>
      <c r="P262" s="65">
        <f t="shared" si="3"/>
        <v>426.3</v>
      </c>
      <c r="Q262" s="28"/>
      <c r="T262" s="28"/>
      <c r="U262" s="28"/>
    </row>
    <row r="263" spans="1:21" ht="15">
      <c r="A263" s="28" t="s">
        <v>702</v>
      </c>
      <c r="B263" s="61" t="s">
        <v>27</v>
      </c>
      <c r="C263" s="28"/>
      <c r="D263" s="28"/>
      <c r="E263" s="62" t="s">
        <v>279</v>
      </c>
      <c r="F263" s="9">
        <v>103.9</v>
      </c>
      <c r="G263" s="62" t="s">
        <v>279</v>
      </c>
      <c r="H263" s="62" t="s">
        <v>279</v>
      </c>
      <c r="I263" s="9">
        <v>142.40000000000009</v>
      </c>
      <c r="J263" s="9">
        <v>0</v>
      </c>
      <c r="K263" s="9">
        <v>0</v>
      </c>
      <c r="L263" s="9">
        <v>178.50000000000006</v>
      </c>
      <c r="M263" s="9" t="s">
        <v>278</v>
      </c>
      <c r="P263" s="65">
        <f t="shared" si="3"/>
        <v>424.80000000000018</v>
      </c>
      <c r="Q263" s="61"/>
      <c r="R263" s="61"/>
      <c r="S263" s="61"/>
      <c r="T263" s="28"/>
      <c r="U263" s="28"/>
    </row>
    <row r="264" spans="1:21" ht="15">
      <c r="A264" s="28" t="s">
        <v>703</v>
      </c>
      <c r="B264" s="239" t="s">
        <v>1649</v>
      </c>
      <c r="C264" s="3"/>
      <c r="D264" s="3"/>
      <c r="E264" s="9" t="s">
        <v>278</v>
      </c>
      <c r="F264" s="9" t="s">
        <v>278</v>
      </c>
      <c r="G264" s="9" t="s">
        <v>278</v>
      </c>
      <c r="H264" s="9" t="s">
        <v>278</v>
      </c>
      <c r="I264" s="9" t="s">
        <v>278</v>
      </c>
      <c r="J264" s="9">
        <v>0</v>
      </c>
      <c r="K264" s="9">
        <v>0</v>
      </c>
      <c r="L264" s="9">
        <v>195.50000000000011</v>
      </c>
      <c r="M264" s="188">
        <v>222.90000000000009</v>
      </c>
      <c r="P264" s="65">
        <f t="shared" si="3"/>
        <v>418.4000000000002</v>
      </c>
      <c r="Q264" s="28"/>
      <c r="R264" t="s">
        <v>284</v>
      </c>
    </row>
    <row r="265" spans="1:21" ht="15">
      <c r="A265" s="28" t="s">
        <v>706</v>
      </c>
      <c r="B265" s="61" t="s">
        <v>29</v>
      </c>
      <c r="C265" s="28"/>
      <c r="D265" s="28"/>
      <c r="E265" s="9">
        <v>3.3000000000000114</v>
      </c>
      <c r="F265" s="188">
        <v>252.5</v>
      </c>
      <c r="G265" s="188">
        <v>140.29999999999995</v>
      </c>
      <c r="H265" s="9" t="s">
        <v>278</v>
      </c>
      <c r="I265" s="9" t="s">
        <v>278</v>
      </c>
      <c r="J265" s="9">
        <v>0</v>
      </c>
      <c r="K265" s="9">
        <v>0</v>
      </c>
      <c r="L265" s="9" t="s">
        <v>278</v>
      </c>
      <c r="M265" s="9" t="s">
        <v>278</v>
      </c>
      <c r="P265" s="65">
        <f t="shared" si="3"/>
        <v>396.09999999999997</v>
      </c>
      <c r="Q265" s="28"/>
      <c r="R265" s="3" t="s">
        <v>286</v>
      </c>
      <c r="S265" s="3"/>
      <c r="T265" s="3"/>
      <c r="U265" s="3"/>
    </row>
    <row r="266" spans="1:21" ht="15">
      <c r="A266" s="28" t="s">
        <v>775</v>
      </c>
      <c r="B266" s="239" t="s">
        <v>1671</v>
      </c>
      <c r="C266" s="3"/>
      <c r="D266" s="3"/>
      <c r="E266" s="9" t="s">
        <v>278</v>
      </c>
      <c r="F266" s="9" t="s">
        <v>278</v>
      </c>
      <c r="G266" s="9" t="s">
        <v>278</v>
      </c>
      <c r="H266" s="9" t="s">
        <v>278</v>
      </c>
      <c r="I266" s="9" t="s">
        <v>278</v>
      </c>
      <c r="J266" s="9">
        <v>0</v>
      </c>
      <c r="K266" s="9">
        <v>0</v>
      </c>
      <c r="L266" s="9">
        <v>63.800000000000011</v>
      </c>
      <c r="M266" s="185">
        <v>328</v>
      </c>
      <c r="P266" s="65">
        <f t="shared" si="3"/>
        <v>391.8</v>
      </c>
      <c r="Q266" s="28"/>
      <c r="R266" t="s">
        <v>281</v>
      </c>
      <c r="U266" s="3" t="s">
        <v>1416</v>
      </c>
    </row>
    <row r="267" spans="1:21" ht="15">
      <c r="A267" s="28" t="s">
        <v>776</v>
      </c>
      <c r="B267" s="239" t="s">
        <v>1668</v>
      </c>
      <c r="C267" s="3"/>
      <c r="D267" s="3"/>
      <c r="E267" s="9" t="s">
        <v>278</v>
      </c>
      <c r="F267" s="9" t="s">
        <v>278</v>
      </c>
      <c r="G267" s="9" t="s">
        <v>278</v>
      </c>
      <c r="H267" s="9" t="s">
        <v>278</v>
      </c>
      <c r="I267" s="9" t="s">
        <v>278</v>
      </c>
      <c r="J267" s="9">
        <v>0</v>
      </c>
      <c r="K267" s="9">
        <v>0</v>
      </c>
      <c r="L267" s="9">
        <v>229.89999999999986</v>
      </c>
      <c r="M267" s="9">
        <v>144</v>
      </c>
      <c r="P267" s="65">
        <f t="shared" si="3"/>
        <v>373.89999999999986</v>
      </c>
      <c r="Q267" s="28"/>
    </row>
    <row r="268" spans="1:21" ht="15">
      <c r="A268" s="28" t="s">
        <v>777</v>
      </c>
      <c r="B268" s="61" t="s">
        <v>2193</v>
      </c>
      <c r="C268" s="3"/>
      <c r="D268" s="3"/>
      <c r="E268" s="9" t="s">
        <v>278</v>
      </c>
      <c r="F268" s="9" t="s">
        <v>278</v>
      </c>
      <c r="G268" s="9" t="s">
        <v>278</v>
      </c>
      <c r="H268" s="9" t="s">
        <v>278</v>
      </c>
      <c r="I268" s="9" t="s">
        <v>278</v>
      </c>
      <c r="J268" s="9">
        <v>0</v>
      </c>
      <c r="K268" s="9">
        <v>0</v>
      </c>
      <c r="L268" s="9">
        <v>238.19999999999987</v>
      </c>
      <c r="M268" s="9">
        <v>132</v>
      </c>
      <c r="N268" s="28"/>
      <c r="P268" s="65">
        <f t="shared" si="3"/>
        <v>370.19999999999987</v>
      </c>
      <c r="Q268" s="28"/>
    </row>
    <row r="269" spans="1:21" ht="15">
      <c r="A269" s="28" t="s">
        <v>778</v>
      </c>
      <c r="B269" s="178" t="s">
        <v>1342</v>
      </c>
      <c r="C269" s="61"/>
      <c r="D269" s="61"/>
      <c r="E269" s="9" t="s">
        <v>278</v>
      </c>
      <c r="F269" s="9" t="s">
        <v>278</v>
      </c>
      <c r="G269" s="9" t="s">
        <v>278</v>
      </c>
      <c r="H269" s="9" t="s">
        <v>278</v>
      </c>
      <c r="I269" s="9">
        <v>185</v>
      </c>
      <c r="J269" s="9">
        <v>0</v>
      </c>
      <c r="K269" s="9">
        <v>0</v>
      </c>
      <c r="L269" s="9">
        <v>82.499999999999886</v>
      </c>
      <c r="M269" s="9">
        <v>100.20000000000005</v>
      </c>
      <c r="N269" s="28"/>
      <c r="P269" s="65">
        <f t="shared" si="3"/>
        <v>367.69999999999993</v>
      </c>
      <c r="Q269" s="28"/>
    </row>
    <row r="270" spans="1:21" ht="15">
      <c r="A270" s="28" t="s">
        <v>779</v>
      </c>
      <c r="B270" s="61" t="s">
        <v>686</v>
      </c>
      <c r="E270" s="9" t="s">
        <v>278</v>
      </c>
      <c r="F270" s="9" t="s">
        <v>278</v>
      </c>
      <c r="G270" s="9" t="s">
        <v>278</v>
      </c>
      <c r="H270" s="9">
        <v>160.49999999999994</v>
      </c>
      <c r="I270" s="9">
        <v>93</v>
      </c>
      <c r="J270" s="9">
        <v>0</v>
      </c>
      <c r="K270" s="9">
        <v>0</v>
      </c>
      <c r="L270" s="9">
        <v>84.699999999999932</v>
      </c>
      <c r="M270" s="9">
        <v>23.600000000000136</v>
      </c>
      <c r="P270" s="65">
        <f t="shared" si="3"/>
        <v>361.8</v>
      </c>
      <c r="T270" s="28"/>
      <c r="U270" s="28"/>
    </row>
    <row r="271" spans="1:21" ht="15">
      <c r="A271" s="28" t="s">
        <v>780</v>
      </c>
      <c r="B271" s="61" t="s">
        <v>658</v>
      </c>
      <c r="E271" s="9" t="s">
        <v>278</v>
      </c>
      <c r="F271" s="9" t="s">
        <v>278</v>
      </c>
      <c r="G271" s="9" t="s">
        <v>278</v>
      </c>
      <c r="H271" s="9">
        <v>173.89999999999998</v>
      </c>
      <c r="I271" s="9">
        <v>142.89999999999998</v>
      </c>
      <c r="J271" s="9">
        <v>0</v>
      </c>
      <c r="K271" s="9">
        <v>0</v>
      </c>
      <c r="L271" s="62" t="s">
        <v>279</v>
      </c>
      <c r="M271" s="9">
        <v>45</v>
      </c>
      <c r="P271" s="65">
        <f t="shared" ref="P271:P334" si="4">SUM(E271:N271)</f>
        <v>361.79999999999995</v>
      </c>
      <c r="T271" s="28"/>
      <c r="U271" s="28"/>
    </row>
    <row r="272" spans="1:21" ht="15">
      <c r="A272" s="28" t="s">
        <v>781</v>
      </c>
      <c r="B272" s="61" t="s">
        <v>668</v>
      </c>
      <c r="C272" s="28"/>
      <c r="D272" s="28"/>
      <c r="E272" s="9" t="s">
        <v>278</v>
      </c>
      <c r="F272" s="9" t="s">
        <v>278</v>
      </c>
      <c r="G272" s="9" t="s">
        <v>278</v>
      </c>
      <c r="H272" s="9">
        <v>61.599999999999909</v>
      </c>
      <c r="I272" s="9">
        <v>109.00000000000003</v>
      </c>
      <c r="J272" s="9">
        <v>0</v>
      </c>
      <c r="K272" s="9">
        <v>0</v>
      </c>
      <c r="L272" s="9">
        <v>129.10000000000002</v>
      </c>
      <c r="M272" s="9">
        <v>59.999999999999943</v>
      </c>
      <c r="P272" s="65">
        <f t="shared" si="4"/>
        <v>359.69999999999987</v>
      </c>
      <c r="Q272" s="28"/>
      <c r="T272" s="28"/>
      <c r="U272" s="28"/>
    </row>
    <row r="273" spans="1:18" ht="15">
      <c r="A273" s="28" t="s">
        <v>782</v>
      </c>
      <c r="B273" s="178" t="s">
        <v>1337</v>
      </c>
      <c r="C273" s="61"/>
      <c r="D273" s="61"/>
      <c r="E273" s="9" t="s">
        <v>278</v>
      </c>
      <c r="F273" s="9" t="s">
        <v>278</v>
      </c>
      <c r="G273" s="9" t="s">
        <v>278</v>
      </c>
      <c r="H273" s="9" t="s">
        <v>278</v>
      </c>
      <c r="I273" s="9">
        <v>129.60000000000014</v>
      </c>
      <c r="J273" s="9">
        <v>0</v>
      </c>
      <c r="K273" s="9">
        <v>0</v>
      </c>
      <c r="L273" s="9">
        <v>109.9000000000002</v>
      </c>
      <c r="M273" s="9">
        <v>115.39999999999998</v>
      </c>
      <c r="N273" s="28"/>
      <c r="P273" s="65">
        <f t="shared" si="4"/>
        <v>354.90000000000032</v>
      </c>
      <c r="Q273" s="28"/>
    </row>
    <row r="274" spans="1:18" ht="15">
      <c r="A274" s="28" t="s">
        <v>783</v>
      </c>
      <c r="B274" s="61" t="s">
        <v>4</v>
      </c>
      <c r="C274" s="28"/>
      <c r="D274" s="28"/>
      <c r="E274" s="9">
        <v>15.400000000000091</v>
      </c>
      <c r="F274" s="9">
        <v>66</v>
      </c>
      <c r="G274" s="184">
        <v>168.99999999999994</v>
      </c>
      <c r="H274" s="9">
        <v>44.099999999999937</v>
      </c>
      <c r="I274" s="9">
        <v>50</v>
      </c>
      <c r="J274" s="9">
        <v>0</v>
      </c>
      <c r="K274" s="9">
        <v>0</v>
      </c>
      <c r="L274" s="9" t="s">
        <v>278</v>
      </c>
      <c r="M274" s="9" t="s">
        <v>278</v>
      </c>
      <c r="N274" s="28"/>
      <c r="P274" s="65">
        <f t="shared" si="4"/>
        <v>344.5</v>
      </c>
      <c r="Q274" s="61"/>
      <c r="R274" s="3" t="s">
        <v>282</v>
      </c>
    </row>
    <row r="275" spans="1:18" ht="15">
      <c r="A275" s="28" t="s">
        <v>784</v>
      </c>
      <c r="B275" s="61" t="s">
        <v>2211</v>
      </c>
      <c r="C275" s="3"/>
      <c r="D275" s="3"/>
      <c r="E275" s="9" t="s">
        <v>278</v>
      </c>
      <c r="F275" s="9" t="s">
        <v>278</v>
      </c>
      <c r="G275" s="9" t="s">
        <v>278</v>
      </c>
      <c r="H275" s="9" t="s">
        <v>278</v>
      </c>
      <c r="I275" s="9" t="s">
        <v>278</v>
      </c>
      <c r="J275" s="9">
        <v>0</v>
      </c>
      <c r="K275" s="9">
        <v>0</v>
      </c>
      <c r="L275" s="9">
        <v>137.29999999999984</v>
      </c>
      <c r="M275" s="188">
        <v>203.79999999999995</v>
      </c>
      <c r="P275" s="65">
        <f t="shared" si="4"/>
        <v>341.0999999999998</v>
      </c>
      <c r="Q275" s="28"/>
      <c r="R275" t="s">
        <v>292</v>
      </c>
    </row>
    <row r="276" spans="1:18" ht="15">
      <c r="A276" s="28" t="s">
        <v>785</v>
      </c>
      <c r="B276" s="28" t="s">
        <v>633</v>
      </c>
      <c r="C276" s="28"/>
      <c r="D276" s="28"/>
      <c r="E276" s="9" t="s">
        <v>278</v>
      </c>
      <c r="F276" s="9" t="s">
        <v>278</v>
      </c>
      <c r="G276" s="9" t="s">
        <v>278</v>
      </c>
      <c r="H276" s="62" t="s">
        <v>279</v>
      </c>
      <c r="I276" s="9">
        <v>71.099999999999994</v>
      </c>
      <c r="J276" s="9">
        <v>0</v>
      </c>
      <c r="K276" s="9">
        <v>0</v>
      </c>
      <c r="L276" s="9">
        <v>115.09999999999991</v>
      </c>
      <c r="M276" s="9">
        <v>144.00000000000006</v>
      </c>
      <c r="N276" s="28"/>
      <c r="P276" s="65">
        <f t="shared" si="4"/>
        <v>330.19999999999993</v>
      </c>
      <c r="Q276" s="28"/>
    </row>
    <row r="277" spans="1:18" ht="15">
      <c r="A277" s="28" t="s">
        <v>786</v>
      </c>
      <c r="B277" s="61" t="s">
        <v>660</v>
      </c>
      <c r="E277" s="9" t="s">
        <v>278</v>
      </c>
      <c r="F277" s="9" t="s">
        <v>278</v>
      </c>
      <c r="G277" s="9" t="s">
        <v>278</v>
      </c>
      <c r="H277" s="9">
        <v>174</v>
      </c>
      <c r="I277" s="9">
        <v>75.499999999999943</v>
      </c>
      <c r="J277" s="9">
        <v>0</v>
      </c>
      <c r="K277" s="9">
        <v>0</v>
      </c>
      <c r="L277" s="9">
        <v>76.999999999999943</v>
      </c>
      <c r="M277" s="9" t="s">
        <v>278</v>
      </c>
      <c r="P277" s="65">
        <f t="shared" si="4"/>
        <v>326.49999999999989</v>
      </c>
    </row>
    <row r="278" spans="1:18" ht="15">
      <c r="A278" s="28" t="s">
        <v>787</v>
      </c>
      <c r="B278" s="239" t="s">
        <v>1665</v>
      </c>
      <c r="C278" s="3"/>
      <c r="D278" s="3"/>
      <c r="E278" s="9" t="s">
        <v>278</v>
      </c>
      <c r="F278" s="9" t="s">
        <v>278</v>
      </c>
      <c r="G278" s="9" t="s">
        <v>278</v>
      </c>
      <c r="H278" s="9" t="s">
        <v>278</v>
      </c>
      <c r="I278" s="9" t="s">
        <v>278</v>
      </c>
      <c r="J278" s="9">
        <v>0</v>
      </c>
      <c r="K278" s="9">
        <v>0</v>
      </c>
      <c r="L278" s="9">
        <v>232</v>
      </c>
      <c r="M278" s="9">
        <v>93.5</v>
      </c>
      <c r="N278" s="28"/>
      <c r="P278" s="65">
        <f t="shared" si="4"/>
        <v>325.5</v>
      </c>
      <c r="Q278" s="28"/>
    </row>
    <row r="279" spans="1:18" ht="15">
      <c r="A279" s="28" t="s">
        <v>788</v>
      </c>
      <c r="B279" s="61" t="s">
        <v>180</v>
      </c>
      <c r="C279" s="3"/>
      <c r="D279" s="3"/>
      <c r="E279" s="9" t="s">
        <v>278</v>
      </c>
      <c r="F279" s="9" t="s">
        <v>278</v>
      </c>
      <c r="G279" s="9" t="s">
        <v>278</v>
      </c>
      <c r="H279" s="9" t="s">
        <v>278</v>
      </c>
      <c r="I279" s="9" t="s">
        <v>278</v>
      </c>
      <c r="J279" s="9">
        <v>0</v>
      </c>
      <c r="K279" s="9">
        <v>0</v>
      </c>
      <c r="L279" s="9">
        <v>230.80000000000007</v>
      </c>
      <c r="M279" s="9">
        <v>90.5</v>
      </c>
      <c r="P279" s="65">
        <f t="shared" si="4"/>
        <v>321.30000000000007</v>
      </c>
      <c r="Q279" s="28"/>
    </row>
    <row r="280" spans="1:18" ht="15">
      <c r="A280" s="28" t="s">
        <v>789</v>
      </c>
      <c r="B280" s="61" t="s">
        <v>2191</v>
      </c>
      <c r="C280" s="3"/>
      <c r="D280" s="3"/>
      <c r="E280" s="9" t="s">
        <v>278</v>
      </c>
      <c r="F280" s="9" t="s">
        <v>278</v>
      </c>
      <c r="G280" s="9" t="s">
        <v>278</v>
      </c>
      <c r="H280" s="9" t="s">
        <v>278</v>
      </c>
      <c r="I280" s="9" t="s">
        <v>278</v>
      </c>
      <c r="J280" s="9">
        <v>0</v>
      </c>
      <c r="K280" s="9">
        <v>0</v>
      </c>
      <c r="L280" s="9">
        <v>240.70000000000005</v>
      </c>
      <c r="M280" s="9">
        <v>77.100000000000023</v>
      </c>
      <c r="N280" s="28"/>
      <c r="P280" s="65">
        <f t="shared" si="4"/>
        <v>317.80000000000007</v>
      </c>
      <c r="Q280" s="28"/>
    </row>
    <row r="281" spans="1:18" ht="15">
      <c r="A281" s="28" t="s">
        <v>790</v>
      </c>
      <c r="B281" s="61" t="s">
        <v>2195</v>
      </c>
      <c r="C281" s="3"/>
      <c r="D281" s="3"/>
      <c r="E281" s="9" t="s">
        <v>278</v>
      </c>
      <c r="F281" s="9" t="s">
        <v>278</v>
      </c>
      <c r="G281" s="9" t="s">
        <v>278</v>
      </c>
      <c r="H281" s="9" t="s">
        <v>278</v>
      </c>
      <c r="I281" s="9" t="s">
        <v>278</v>
      </c>
      <c r="J281" s="9">
        <v>0</v>
      </c>
      <c r="K281" s="9">
        <v>0</v>
      </c>
      <c r="L281" s="9">
        <v>299.80000000000007</v>
      </c>
      <c r="M281" s="9">
        <v>13.5</v>
      </c>
      <c r="N281" s="28"/>
      <c r="P281" s="65">
        <f t="shared" si="4"/>
        <v>313.30000000000007</v>
      </c>
      <c r="Q281" s="28"/>
    </row>
    <row r="282" spans="1:18" ht="15">
      <c r="A282" s="28" t="s">
        <v>791</v>
      </c>
      <c r="B282" s="239" t="s">
        <v>1749</v>
      </c>
      <c r="C282" s="3"/>
      <c r="D282" s="3"/>
      <c r="E282" s="9" t="s">
        <v>278</v>
      </c>
      <c r="F282" s="9" t="s">
        <v>278</v>
      </c>
      <c r="G282" s="9" t="s">
        <v>278</v>
      </c>
      <c r="H282" s="9" t="s">
        <v>278</v>
      </c>
      <c r="I282" s="9" t="s">
        <v>278</v>
      </c>
      <c r="J282" s="9">
        <v>0</v>
      </c>
      <c r="K282" s="9">
        <v>0</v>
      </c>
      <c r="L282" s="9">
        <v>146.10000000000002</v>
      </c>
      <c r="M282" s="9">
        <v>165.5</v>
      </c>
      <c r="P282" s="65">
        <f t="shared" si="4"/>
        <v>311.60000000000002</v>
      </c>
      <c r="Q282" s="28"/>
    </row>
    <row r="283" spans="1:18" ht="15">
      <c r="A283" s="28" t="s">
        <v>792</v>
      </c>
      <c r="B283" s="239" t="s">
        <v>2190</v>
      </c>
      <c r="C283" s="3"/>
      <c r="D283" s="3"/>
      <c r="E283" s="9" t="s">
        <v>278</v>
      </c>
      <c r="F283" s="9" t="s">
        <v>278</v>
      </c>
      <c r="G283" s="9" t="s">
        <v>278</v>
      </c>
      <c r="H283" s="9" t="s">
        <v>278</v>
      </c>
      <c r="I283" s="9" t="s">
        <v>278</v>
      </c>
      <c r="J283" s="9">
        <v>0</v>
      </c>
      <c r="K283" s="9">
        <v>0</v>
      </c>
      <c r="L283" s="9">
        <v>191.5</v>
      </c>
      <c r="M283" s="9">
        <v>110.50000000000011</v>
      </c>
      <c r="P283" s="65">
        <f t="shared" si="4"/>
        <v>302.00000000000011</v>
      </c>
      <c r="Q283" s="28"/>
    </row>
    <row r="284" spans="1:18" ht="15">
      <c r="A284" s="28" t="s">
        <v>793</v>
      </c>
      <c r="B284" s="239" t="s">
        <v>1664</v>
      </c>
      <c r="C284" s="3"/>
      <c r="D284" s="3"/>
      <c r="E284" s="9" t="s">
        <v>278</v>
      </c>
      <c r="F284" s="9" t="s">
        <v>278</v>
      </c>
      <c r="G284" s="9" t="s">
        <v>278</v>
      </c>
      <c r="H284" s="9" t="s">
        <v>278</v>
      </c>
      <c r="I284" s="9" t="s">
        <v>278</v>
      </c>
      <c r="J284" s="9">
        <v>0</v>
      </c>
      <c r="K284" s="9">
        <v>0</v>
      </c>
      <c r="L284" s="9">
        <v>240.69999999999993</v>
      </c>
      <c r="M284" s="9">
        <v>58.800000000000125</v>
      </c>
      <c r="N284" s="28"/>
      <c r="P284" s="65">
        <f t="shared" si="4"/>
        <v>299.50000000000006</v>
      </c>
      <c r="Q284" s="28"/>
    </row>
    <row r="285" spans="1:18" ht="15">
      <c r="A285" s="28" t="s">
        <v>794</v>
      </c>
      <c r="B285" s="61" t="s">
        <v>2197</v>
      </c>
      <c r="C285" s="3"/>
      <c r="D285" s="3"/>
      <c r="E285" s="9" t="s">
        <v>278</v>
      </c>
      <c r="F285" s="9" t="s">
        <v>278</v>
      </c>
      <c r="G285" s="9" t="s">
        <v>278</v>
      </c>
      <c r="H285" s="9" t="s">
        <v>278</v>
      </c>
      <c r="I285" s="9" t="s">
        <v>278</v>
      </c>
      <c r="J285" s="9">
        <v>0</v>
      </c>
      <c r="K285" s="9">
        <v>0</v>
      </c>
      <c r="L285" s="9">
        <v>166.89999999999998</v>
      </c>
      <c r="M285" s="9">
        <v>127.00000000000006</v>
      </c>
      <c r="P285" s="65">
        <f t="shared" si="4"/>
        <v>293.90000000000003</v>
      </c>
      <c r="Q285" s="28"/>
    </row>
    <row r="286" spans="1:18" ht="15">
      <c r="A286" s="28" t="s">
        <v>795</v>
      </c>
      <c r="B286" s="61" t="s">
        <v>2194</v>
      </c>
      <c r="C286" s="3"/>
      <c r="D286" s="3"/>
      <c r="E286" s="9" t="s">
        <v>278</v>
      </c>
      <c r="F286" s="9" t="s">
        <v>278</v>
      </c>
      <c r="G286" s="9" t="s">
        <v>278</v>
      </c>
      <c r="H286" s="9" t="s">
        <v>278</v>
      </c>
      <c r="I286" s="9" t="s">
        <v>278</v>
      </c>
      <c r="J286" s="9">
        <v>0</v>
      </c>
      <c r="K286" s="9">
        <v>0</v>
      </c>
      <c r="L286" s="9">
        <v>257.5</v>
      </c>
      <c r="M286" s="9">
        <v>25.099999999999966</v>
      </c>
      <c r="P286" s="65">
        <f t="shared" si="4"/>
        <v>282.59999999999997</v>
      </c>
      <c r="Q286" s="28"/>
    </row>
    <row r="287" spans="1:18" ht="15">
      <c r="A287" s="28" t="s">
        <v>796</v>
      </c>
      <c r="B287" s="61" t="s">
        <v>2199</v>
      </c>
      <c r="C287" s="3"/>
      <c r="D287" s="3"/>
      <c r="E287" s="9" t="s">
        <v>278</v>
      </c>
      <c r="F287" s="9" t="s">
        <v>278</v>
      </c>
      <c r="G287" s="9" t="s">
        <v>278</v>
      </c>
      <c r="H287" s="9" t="s">
        <v>278</v>
      </c>
      <c r="I287" s="9" t="s">
        <v>278</v>
      </c>
      <c r="J287" s="9">
        <v>0</v>
      </c>
      <c r="K287" s="9">
        <v>0</v>
      </c>
      <c r="L287" s="9">
        <v>244.20000000000022</v>
      </c>
      <c r="M287" s="9">
        <v>36.900000000000091</v>
      </c>
      <c r="P287" s="65">
        <f t="shared" si="4"/>
        <v>281.10000000000031</v>
      </c>
      <c r="Q287" s="28"/>
    </row>
    <row r="288" spans="1:18" ht="15">
      <c r="A288" s="28" t="s">
        <v>797</v>
      </c>
      <c r="B288" s="178" t="s">
        <v>1344</v>
      </c>
      <c r="C288" s="61"/>
      <c r="D288" s="61"/>
      <c r="E288" s="9" t="s">
        <v>278</v>
      </c>
      <c r="F288" s="9" t="s">
        <v>278</v>
      </c>
      <c r="G288" s="9" t="s">
        <v>278</v>
      </c>
      <c r="H288" s="9" t="s">
        <v>278</v>
      </c>
      <c r="I288" s="9">
        <v>147.49999999999994</v>
      </c>
      <c r="J288" s="9">
        <v>0</v>
      </c>
      <c r="K288" s="9">
        <v>0</v>
      </c>
      <c r="L288" s="9">
        <v>94.600000000000136</v>
      </c>
      <c r="M288" s="9">
        <v>30.799999999999955</v>
      </c>
      <c r="N288" s="28"/>
      <c r="P288" s="65">
        <f t="shared" si="4"/>
        <v>272.90000000000003</v>
      </c>
      <c r="Q288" s="28"/>
    </row>
    <row r="289" spans="1:18" ht="15">
      <c r="A289" s="28" t="s">
        <v>798</v>
      </c>
      <c r="B289" s="239" t="s">
        <v>2189</v>
      </c>
      <c r="C289" s="3"/>
      <c r="D289" s="3"/>
      <c r="E289" s="9" t="s">
        <v>278</v>
      </c>
      <c r="F289" s="9" t="s">
        <v>278</v>
      </c>
      <c r="G289" s="9" t="s">
        <v>278</v>
      </c>
      <c r="H289" s="9" t="s">
        <v>278</v>
      </c>
      <c r="I289" s="9" t="s">
        <v>278</v>
      </c>
      <c r="J289" s="9">
        <v>0</v>
      </c>
      <c r="K289" s="9">
        <v>0</v>
      </c>
      <c r="L289" s="9">
        <v>269.00000000000006</v>
      </c>
      <c r="M289" s="9" t="s">
        <v>278</v>
      </c>
      <c r="P289" s="65">
        <f t="shared" si="4"/>
        <v>269.00000000000006</v>
      </c>
      <c r="Q289" s="28"/>
    </row>
    <row r="290" spans="1:18" ht="15">
      <c r="A290" s="28" t="s">
        <v>799</v>
      </c>
      <c r="B290" s="61" t="s">
        <v>2209</v>
      </c>
      <c r="C290" s="3"/>
      <c r="D290" s="3"/>
      <c r="E290" s="9" t="s">
        <v>278</v>
      </c>
      <c r="F290" s="9" t="s">
        <v>278</v>
      </c>
      <c r="G290" s="9" t="s">
        <v>278</v>
      </c>
      <c r="H290" s="9" t="s">
        <v>278</v>
      </c>
      <c r="I290" s="9" t="s">
        <v>278</v>
      </c>
      <c r="J290" s="9">
        <v>0</v>
      </c>
      <c r="K290" s="9">
        <v>0</v>
      </c>
      <c r="L290" s="9">
        <v>157.10000000000014</v>
      </c>
      <c r="M290" s="9">
        <v>109.79999999999995</v>
      </c>
      <c r="N290" s="28"/>
      <c r="P290" s="65">
        <f t="shared" si="4"/>
        <v>266.90000000000009</v>
      </c>
      <c r="Q290" s="28"/>
    </row>
    <row r="291" spans="1:18" ht="15">
      <c r="A291" s="28" t="s">
        <v>800</v>
      </c>
      <c r="B291" s="239" t="s">
        <v>1666</v>
      </c>
      <c r="C291" s="3"/>
      <c r="D291" s="3"/>
      <c r="E291" s="9" t="s">
        <v>278</v>
      </c>
      <c r="F291" s="9" t="s">
        <v>278</v>
      </c>
      <c r="G291" s="9" t="s">
        <v>278</v>
      </c>
      <c r="H291" s="9" t="s">
        <v>278</v>
      </c>
      <c r="I291" s="9" t="s">
        <v>278</v>
      </c>
      <c r="J291" s="9">
        <v>0</v>
      </c>
      <c r="K291" s="9">
        <v>0</v>
      </c>
      <c r="L291" s="9">
        <v>260.70000000000005</v>
      </c>
      <c r="M291" s="9">
        <v>6.0000000000000568</v>
      </c>
      <c r="N291" s="28"/>
      <c r="P291" s="65">
        <f t="shared" si="4"/>
        <v>266.7000000000001</v>
      </c>
      <c r="Q291" s="28"/>
    </row>
    <row r="292" spans="1:18" ht="15">
      <c r="A292" s="28" t="s">
        <v>801</v>
      </c>
      <c r="B292" s="190" t="s">
        <v>1331</v>
      </c>
      <c r="C292" s="61"/>
      <c r="D292" s="61"/>
      <c r="E292" s="9" t="s">
        <v>278</v>
      </c>
      <c r="F292" s="9" t="s">
        <v>278</v>
      </c>
      <c r="G292" s="9" t="s">
        <v>278</v>
      </c>
      <c r="H292" s="9" t="s">
        <v>278</v>
      </c>
      <c r="I292" s="9">
        <v>265.50000000000006</v>
      </c>
      <c r="J292" s="9">
        <v>0</v>
      </c>
      <c r="K292" s="9">
        <v>0</v>
      </c>
      <c r="L292" s="9" t="s">
        <v>278</v>
      </c>
      <c r="M292" s="9" t="s">
        <v>278</v>
      </c>
      <c r="P292" s="65">
        <f t="shared" si="4"/>
        <v>265.50000000000006</v>
      </c>
      <c r="Q292" s="28"/>
    </row>
    <row r="293" spans="1:18" ht="15">
      <c r="A293" s="28" t="s">
        <v>802</v>
      </c>
      <c r="B293" s="178" t="s">
        <v>1348</v>
      </c>
      <c r="C293" s="61"/>
      <c r="D293" s="61"/>
      <c r="E293" s="9" t="s">
        <v>278</v>
      </c>
      <c r="F293" s="9" t="s">
        <v>278</v>
      </c>
      <c r="G293" s="9" t="s">
        <v>278</v>
      </c>
      <c r="H293" s="9" t="s">
        <v>278</v>
      </c>
      <c r="I293" s="9">
        <v>41.69999999999996</v>
      </c>
      <c r="J293" s="9">
        <v>0</v>
      </c>
      <c r="K293" s="9">
        <v>0</v>
      </c>
      <c r="L293" s="9">
        <v>109.8000000000003</v>
      </c>
      <c r="M293" s="9">
        <v>110.80000000000007</v>
      </c>
      <c r="P293" s="65">
        <f t="shared" si="4"/>
        <v>262.3000000000003</v>
      </c>
      <c r="Q293" s="28"/>
    </row>
    <row r="294" spans="1:18" ht="15">
      <c r="A294" s="28" t="s">
        <v>803</v>
      </c>
      <c r="B294" s="61" t="s">
        <v>2192</v>
      </c>
      <c r="C294" s="3"/>
      <c r="D294" s="3"/>
      <c r="E294" s="9" t="s">
        <v>278</v>
      </c>
      <c r="F294" s="9" t="s">
        <v>278</v>
      </c>
      <c r="G294" s="9" t="s">
        <v>278</v>
      </c>
      <c r="H294" s="9" t="s">
        <v>278</v>
      </c>
      <c r="I294" s="9" t="s">
        <v>278</v>
      </c>
      <c r="J294" s="9">
        <v>0</v>
      </c>
      <c r="K294" s="9">
        <v>0</v>
      </c>
      <c r="L294" s="9">
        <v>204.5999999999998</v>
      </c>
      <c r="M294" s="9">
        <v>48.099999999999795</v>
      </c>
      <c r="N294" s="28"/>
      <c r="P294" s="65">
        <f t="shared" si="4"/>
        <v>252.69999999999959</v>
      </c>
      <c r="Q294" s="28"/>
    </row>
    <row r="295" spans="1:18" ht="15">
      <c r="A295" s="28" t="s">
        <v>804</v>
      </c>
      <c r="B295" s="61" t="s">
        <v>2198</v>
      </c>
      <c r="C295" s="3"/>
      <c r="D295" s="3"/>
      <c r="E295" s="9" t="s">
        <v>278</v>
      </c>
      <c r="F295" s="9" t="s">
        <v>278</v>
      </c>
      <c r="G295" s="9" t="s">
        <v>278</v>
      </c>
      <c r="H295" s="9" t="s">
        <v>278</v>
      </c>
      <c r="I295" s="9" t="s">
        <v>278</v>
      </c>
      <c r="J295" s="9">
        <v>0</v>
      </c>
      <c r="K295" s="9">
        <v>0</v>
      </c>
      <c r="L295" s="9">
        <v>177.40000000000009</v>
      </c>
      <c r="M295" s="9">
        <v>70.199999999999932</v>
      </c>
      <c r="P295" s="65">
        <f t="shared" si="4"/>
        <v>247.60000000000002</v>
      </c>
      <c r="Q295" s="28"/>
    </row>
    <row r="296" spans="1:18" ht="15">
      <c r="A296" s="28" t="s">
        <v>805</v>
      </c>
      <c r="B296" s="61" t="s">
        <v>158</v>
      </c>
      <c r="C296" s="28"/>
      <c r="D296" s="28"/>
      <c r="E296" s="9" t="s">
        <v>278</v>
      </c>
      <c r="F296" s="9" t="s">
        <v>278</v>
      </c>
      <c r="G296" s="9">
        <v>39</v>
      </c>
      <c r="H296" s="9">
        <v>94</v>
      </c>
      <c r="I296" s="9">
        <v>110.49999999999994</v>
      </c>
      <c r="J296" s="9">
        <v>0</v>
      </c>
      <c r="K296" s="9">
        <v>0</v>
      </c>
      <c r="L296" s="9" t="s">
        <v>278</v>
      </c>
      <c r="M296" s="9" t="s">
        <v>278</v>
      </c>
      <c r="P296" s="65">
        <f t="shared" si="4"/>
        <v>243.49999999999994</v>
      </c>
      <c r="Q296" s="28"/>
      <c r="R296" s="28"/>
    </row>
    <row r="297" spans="1:18" ht="15">
      <c r="A297" s="28" t="s">
        <v>806</v>
      </c>
      <c r="B297" s="61" t="s">
        <v>2202</v>
      </c>
      <c r="C297" s="3"/>
      <c r="D297" s="3"/>
      <c r="E297" s="9" t="s">
        <v>278</v>
      </c>
      <c r="F297" s="9" t="s">
        <v>278</v>
      </c>
      <c r="G297" s="9" t="s">
        <v>278</v>
      </c>
      <c r="H297" s="9" t="s">
        <v>278</v>
      </c>
      <c r="I297" s="9" t="s">
        <v>278</v>
      </c>
      <c r="J297" s="9">
        <v>0</v>
      </c>
      <c r="K297" s="9">
        <v>0</v>
      </c>
      <c r="L297" s="9">
        <v>187.8</v>
      </c>
      <c r="M297" s="9">
        <v>45</v>
      </c>
      <c r="N297" s="28"/>
      <c r="P297" s="65">
        <f t="shared" si="4"/>
        <v>232.8</v>
      </c>
      <c r="Q297" s="28"/>
    </row>
    <row r="298" spans="1:18" ht="15">
      <c r="A298" s="28" t="s">
        <v>807</v>
      </c>
      <c r="B298" s="239" t="s">
        <v>1655</v>
      </c>
      <c r="C298" s="3"/>
      <c r="D298" s="3"/>
      <c r="E298" s="9" t="s">
        <v>278</v>
      </c>
      <c r="F298" s="9" t="s">
        <v>278</v>
      </c>
      <c r="G298" s="9" t="s">
        <v>278</v>
      </c>
      <c r="H298" s="9" t="s">
        <v>278</v>
      </c>
      <c r="I298" s="9" t="s">
        <v>278</v>
      </c>
      <c r="J298" s="9">
        <v>0</v>
      </c>
      <c r="K298" s="9">
        <v>0</v>
      </c>
      <c r="L298" s="9">
        <v>224.50000000000006</v>
      </c>
      <c r="M298" s="9">
        <v>5.9999999999999432</v>
      </c>
      <c r="P298" s="65">
        <f t="shared" si="4"/>
        <v>230.5</v>
      </c>
      <c r="Q298" s="28"/>
    </row>
    <row r="299" spans="1:18" ht="15">
      <c r="A299" s="28" t="s">
        <v>808</v>
      </c>
      <c r="B299" s="178" t="s">
        <v>1345</v>
      </c>
      <c r="C299" s="61"/>
      <c r="D299" s="61"/>
      <c r="E299" s="9" t="s">
        <v>278</v>
      </c>
      <c r="F299" s="9" t="s">
        <v>278</v>
      </c>
      <c r="G299" s="9" t="s">
        <v>278</v>
      </c>
      <c r="H299" s="9" t="s">
        <v>278</v>
      </c>
      <c r="I299" s="9">
        <v>144.30000000000007</v>
      </c>
      <c r="J299" s="9">
        <v>0</v>
      </c>
      <c r="K299" s="9">
        <v>0</v>
      </c>
      <c r="L299" s="9">
        <v>71.499999999999943</v>
      </c>
      <c r="M299" s="9">
        <v>6.4999999999999432</v>
      </c>
      <c r="P299" s="65">
        <f t="shared" si="4"/>
        <v>222.29999999999995</v>
      </c>
      <c r="Q299" s="28"/>
    </row>
    <row r="300" spans="1:18" ht="15">
      <c r="A300" s="28" t="s">
        <v>809</v>
      </c>
      <c r="B300" s="61" t="s">
        <v>2210</v>
      </c>
      <c r="C300" s="3"/>
      <c r="D300" s="3"/>
      <c r="E300" s="9" t="s">
        <v>278</v>
      </c>
      <c r="F300" s="9" t="s">
        <v>278</v>
      </c>
      <c r="G300" s="9" t="s">
        <v>278</v>
      </c>
      <c r="H300" s="9" t="s">
        <v>278</v>
      </c>
      <c r="I300" s="9" t="s">
        <v>278</v>
      </c>
      <c r="J300" s="9">
        <v>0</v>
      </c>
      <c r="K300" s="9">
        <v>0</v>
      </c>
      <c r="L300" s="9">
        <v>211.69999999999982</v>
      </c>
      <c r="M300" s="9">
        <v>5.9999999999999432</v>
      </c>
      <c r="N300" s="28"/>
      <c r="P300" s="65">
        <f t="shared" si="4"/>
        <v>217.69999999999976</v>
      </c>
      <c r="Q300" s="28"/>
    </row>
    <row r="301" spans="1:18" ht="15">
      <c r="A301" s="28" t="s">
        <v>810</v>
      </c>
      <c r="B301" s="61" t="s">
        <v>2704</v>
      </c>
      <c r="C301" s="3"/>
      <c r="D301" s="3"/>
      <c r="E301" s="9" t="s">
        <v>278</v>
      </c>
      <c r="F301" s="9" t="s">
        <v>278</v>
      </c>
      <c r="G301" s="9" t="s">
        <v>278</v>
      </c>
      <c r="H301" s="9" t="s">
        <v>278</v>
      </c>
      <c r="I301" s="9" t="s">
        <v>278</v>
      </c>
      <c r="J301" s="9">
        <v>0</v>
      </c>
      <c r="K301" s="9">
        <v>0</v>
      </c>
      <c r="L301" s="9" t="s">
        <v>278</v>
      </c>
      <c r="M301" s="188">
        <v>212.89999999999998</v>
      </c>
      <c r="P301" s="65">
        <f t="shared" si="4"/>
        <v>212.89999999999998</v>
      </c>
      <c r="Q301" s="28"/>
      <c r="R301" t="s">
        <v>297</v>
      </c>
    </row>
    <row r="302" spans="1:18" ht="15">
      <c r="A302" s="28" t="s">
        <v>811</v>
      </c>
      <c r="B302" s="61" t="s">
        <v>2203</v>
      </c>
      <c r="C302" s="3"/>
      <c r="D302" s="3"/>
      <c r="E302" s="9" t="s">
        <v>278</v>
      </c>
      <c r="F302" s="9" t="s">
        <v>278</v>
      </c>
      <c r="G302" s="9" t="s">
        <v>278</v>
      </c>
      <c r="H302" s="9" t="s">
        <v>278</v>
      </c>
      <c r="I302" s="9" t="s">
        <v>278</v>
      </c>
      <c r="J302" s="9">
        <v>0</v>
      </c>
      <c r="K302" s="9">
        <v>0</v>
      </c>
      <c r="L302" s="9">
        <v>208.90000000000003</v>
      </c>
      <c r="M302" s="9" t="s">
        <v>278</v>
      </c>
      <c r="N302" s="28"/>
      <c r="P302" s="65">
        <f t="shared" si="4"/>
        <v>208.90000000000003</v>
      </c>
      <c r="Q302" s="28"/>
    </row>
    <row r="303" spans="1:18" ht="15">
      <c r="A303" s="28" t="s">
        <v>812</v>
      </c>
      <c r="B303" s="178" t="s">
        <v>1334</v>
      </c>
      <c r="C303" s="61"/>
      <c r="D303" s="61"/>
      <c r="E303" s="9" t="s">
        <v>278</v>
      </c>
      <c r="F303" s="9" t="s">
        <v>278</v>
      </c>
      <c r="G303" s="9" t="s">
        <v>278</v>
      </c>
      <c r="H303" s="9" t="s">
        <v>278</v>
      </c>
      <c r="I303" s="9">
        <v>42.000000000000057</v>
      </c>
      <c r="J303" s="9">
        <v>0</v>
      </c>
      <c r="K303" s="9">
        <v>0</v>
      </c>
      <c r="L303" s="9">
        <v>144.90000000000003</v>
      </c>
      <c r="M303" s="9">
        <v>19.499999999999972</v>
      </c>
      <c r="P303" s="65">
        <f t="shared" si="4"/>
        <v>206.40000000000006</v>
      </c>
      <c r="Q303" s="28"/>
    </row>
    <row r="304" spans="1:18" ht="15">
      <c r="A304" s="28" t="s">
        <v>813</v>
      </c>
      <c r="B304" s="61" t="s">
        <v>678</v>
      </c>
      <c r="C304" s="28"/>
      <c r="D304" s="28"/>
      <c r="E304" s="9" t="s">
        <v>278</v>
      </c>
      <c r="F304" s="9" t="s">
        <v>278</v>
      </c>
      <c r="G304" s="9" t="s">
        <v>278</v>
      </c>
      <c r="H304" s="9">
        <v>205.5</v>
      </c>
      <c r="I304" s="9" t="s">
        <v>278</v>
      </c>
      <c r="J304" s="9">
        <v>0</v>
      </c>
      <c r="K304" s="9">
        <v>0</v>
      </c>
      <c r="L304" s="9" t="s">
        <v>278</v>
      </c>
      <c r="M304" s="9" t="s">
        <v>278</v>
      </c>
      <c r="P304" s="65">
        <f t="shared" si="4"/>
        <v>205.5</v>
      </c>
      <c r="Q304" s="28"/>
    </row>
    <row r="305" spans="1:18" ht="15">
      <c r="A305" s="28" t="s">
        <v>814</v>
      </c>
      <c r="B305" s="178" t="s">
        <v>1340</v>
      </c>
      <c r="C305" s="61"/>
      <c r="D305" s="61"/>
      <c r="E305" s="9" t="s">
        <v>278</v>
      </c>
      <c r="F305" s="9" t="s">
        <v>278</v>
      </c>
      <c r="G305" s="9" t="s">
        <v>278</v>
      </c>
      <c r="H305" s="9" t="s">
        <v>278</v>
      </c>
      <c r="I305" s="9">
        <v>205.5</v>
      </c>
      <c r="J305" s="9">
        <v>0</v>
      </c>
      <c r="K305" s="9">
        <v>0</v>
      </c>
      <c r="L305" s="9" t="s">
        <v>278</v>
      </c>
      <c r="M305" s="9" t="s">
        <v>278</v>
      </c>
      <c r="P305" s="65">
        <f t="shared" si="4"/>
        <v>205.5</v>
      </c>
      <c r="Q305" s="28"/>
    </row>
    <row r="306" spans="1:18" ht="15">
      <c r="A306" s="28" t="s">
        <v>1946</v>
      </c>
      <c r="B306" s="178" t="s">
        <v>1350</v>
      </c>
      <c r="C306" s="61"/>
      <c r="D306" s="61"/>
      <c r="E306" s="9" t="s">
        <v>278</v>
      </c>
      <c r="F306" s="9" t="s">
        <v>278</v>
      </c>
      <c r="G306" s="9" t="s">
        <v>278</v>
      </c>
      <c r="H306" s="9" t="s">
        <v>278</v>
      </c>
      <c r="I306" s="9">
        <v>203.00000000000011</v>
      </c>
      <c r="J306" s="9">
        <v>0</v>
      </c>
      <c r="K306" s="9">
        <v>0</v>
      </c>
      <c r="L306" s="9" t="s">
        <v>278</v>
      </c>
      <c r="M306" s="9" t="s">
        <v>278</v>
      </c>
      <c r="P306" s="65">
        <f t="shared" si="4"/>
        <v>203.00000000000011</v>
      </c>
      <c r="Q306" s="28"/>
    </row>
    <row r="307" spans="1:18" ht="15">
      <c r="A307" s="28" t="s">
        <v>2165</v>
      </c>
      <c r="B307" s="178" t="s">
        <v>1335</v>
      </c>
      <c r="C307" s="61"/>
      <c r="D307" s="61"/>
      <c r="E307" s="9" t="s">
        <v>278</v>
      </c>
      <c r="F307" s="9" t="s">
        <v>278</v>
      </c>
      <c r="G307" s="9" t="s">
        <v>278</v>
      </c>
      <c r="H307" s="9" t="s">
        <v>278</v>
      </c>
      <c r="I307" s="9">
        <v>202.50000000000003</v>
      </c>
      <c r="J307" s="9">
        <v>0</v>
      </c>
      <c r="K307" s="9">
        <v>0</v>
      </c>
      <c r="L307" s="9" t="s">
        <v>278</v>
      </c>
      <c r="M307" s="9" t="s">
        <v>278</v>
      </c>
      <c r="P307" s="65">
        <f t="shared" si="4"/>
        <v>202.50000000000003</v>
      </c>
      <c r="Q307" s="28"/>
    </row>
    <row r="308" spans="1:18" ht="15">
      <c r="A308" s="28" t="s">
        <v>2166</v>
      </c>
      <c r="B308" s="61" t="s">
        <v>178</v>
      </c>
      <c r="C308" s="28"/>
      <c r="D308" s="28"/>
      <c r="E308" s="9">
        <v>16.900000000000034</v>
      </c>
      <c r="F308" s="188">
        <v>172.4</v>
      </c>
      <c r="G308" s="9" t="s">
        <v>278</v>
      </c>
      <c r="H308" s="9" t="s">
        <v>278</v>
      </c>
      <c r="I308" s="9" t="s">
        <v>278</v>
      </c>
      <c r="J308" s="9">
        <v>0</v>
      </c>
      <c r="K308" s="9">
        <v>0</v>
      </c>
      <c r="L308" s="9" t="s">
        <v>278</v>
      </c>
      <c r="M308" s="9" t="s">
        <v>278</v>
      </c>
      <c r="N308" s="28"/>
      <c r="P308" s="65">
        <f t="shared" si="4"/>
        <v>189.30000000000004</v>
      </c>
      <c r="Q308" s="61"/>
      <c r="R308" s="3" t="s">
        <v>293</v>
      </c>
    </row>
    <row r="309" spans="1:18" ht="15">
      <c r="A309" s="28" t="s">
        <v>2167</v>
      </c>
      <c r="B309" s="178" t="s">
        <v>1347</v>
      </c>
      <c r="C309" s="61"/>
      <c r="D309" s="61"/>
      <c r="E309" s="9" t="s">
        <v>278</v>
      </c>
      <c r="F309" s="9" t="s">
        <v>278</v>
      </c>
      <c r="G309" s="9" t="s">
        <v>278</v>
      </c>
      <c r="H309" s="9" t="s">
        <v>278</v>
      </c>
      <c r="I309" s="9">
        <v>185.2</v>
      </c>
      <c r="J309" s="9">
        <v>0</v>
      </c>
      <c r="K309" s="9">
        <v>0</v>
      </c>
      <c r="L309" s="9" t="s">
        <v>278</v>
      </c>
      <c r="M309" s="9" t="s">
        <v>278</v>
      </c>
      <c r="P309" s="65">
        <f t="shared" si="4"/>
        <v>185.2</v>
      </c>
      <c r="Q309" s="28"/>
    </row>
    <row r="310" spans="1:18" ht="15">
      <c r="A310" s="28" t="s">
        <v>2168</v>
      </c>
      <c r="B310" s="239" t="s">
        <v>1653</v>
      </c>
      <c r="C310" s="3"/>
      <c r="D310" s="3"/>
      <c r="E310" s="9" t="s">
        <v>278</v>
      </c>
      <c r="F310" s="9" t="s">
        <v>278</v>
      </c>
      <c r="G310" s="9" t="s">
        <v>278</v>
      </c>
      <c r="H310" s="9" t="s">
        <v>278</v>
      </c>
      <c r="I310" s="9" t="s">
        <v>278</v>
      </c>
      <c r="J310" s="9">
        <v>0</v>
      </c>
      <c r="K310" s="9">
        <v>0</v>
      </c>
      <c r="L310" s="9">
        <v>162.00000000000011</v>
      </c>
      <c r="M310" s="9">
        <v>22.5</v>
      </c>
      <c r="N310" s="28"/>
      <c r="P310" s="65">
        <f t="shared" si="4"/>
        <v>184.50000000000011</v>
      </c>
      <c r="Q310" s="28"/>
    </row>
    <row r="311" spans="1:18" ht="15">
      <c r="A311" s="28" t="s">
        <v>2169</v>
      </c>
      <c r="B311" s="178" t="s">
        <v>1361</v>
      </c>
      <c r="C311" s="61"/>
      <c r="D311" s="61"/>
      <c r="E311" s="9" t="s">
        <v>278</v>
      </c>
      <c r="F311" s="9" t="s">
        <v>278</v>
      </c>
      <c r="G311" s="9" t="s">
        <v>278</v>
      </c>
      <c r="H311" s="9" t="s">
        <v>278</v>
      </c>
      <c r="I311" s="9">
        <v>172.49999999999994</v>
      </c>
      <c r="J311" s="9">
        <v>0</v>
      </c>
      <c r="K311" s="9">
        <v>0</v>
      </c>
      <c r="L311" s="9" t="s">
        <v>278</v>
      </c>
      <c r="M311" s="9" t="s">
        <v>278</v>
      </c>
      <c r="P311" s="65">
        <f t="shared" si="4"/>
        <v>172.49999999999994</v>
      </c>
      <c r="Q311" s="28"/>
    </row>
    <row r="312" spans="1:18" ht="15">
      <c r="A312" s="28" t="s">
        <v>2170</v>
      </c>
      <c r="B312" s="61" t="s">
        <v>2206</v>
      </c>
      <c r="C312" s="3"/>
      <c r="D312" s="3"/>
      <c r="E312" s="9" t="s">
        <v>278</v>
      </c>
      <c r="F312" s="9" t="s">
        <v>278</v>
      </c>
      <c r="G312" s="9" t="s">
        <v>278</v>
      </c>
      <c r="H312" s="9" t="s">
        <v>278</v>
      </c>
      <c r="I312" s="9" t="s">
        <v>278</v>
      </c>
      <c r="J312" s="9">
        <v>0</v>
      </c>
      <c r="K312" s="9">
        <v>0</v>
      </c>
      <c r="L312" s="9">
        <v>76.999999999999773</v>
      </c>
      <c r="M312" s="9">
        <v>90.899999999999977</v>
      </c>
      <c r="P312" s="65">
        <f t="shared" si="4"/>
        <v>167.89999999999975</v>
      </c>
      <c r="Q312" s="28"/>
    </row>
    <row r="313" spans="1:18" ht="15">
      <c r="A313" s="28" t="s">
        <v>2171</v>
      </c>
      <c r="B313" s="61" t="s">
        <v>2196</v>
      </c>
      <c r="C313" s="3"/>
      <c r="D313" s="3"/>
      <c r="E313" s="9" t="s">
        <v>278</v>
      </c>
      <c r="F313" s="9" t="s">
        <v>278</v>
      </c>
      <c r="G313" s="9" t="s">
        <v>278</v>
      </c>
      <c r="H313" s="9" t="s">
        <v>278</v>
      </c>
      <c r="I313" s="9" t="s">
        <v>278</v>
      </c>
      <c r="J313" s="9">
        <v>0</v>
      </c>
      <c r="K313" s="9">
        <v>0</v>
      </c>
      <c r="L313" s="9">
        <v>143.29999999999995</v>
      </c>
      <c r="M313" s="9">
        <v>22.800000000000011</v>
      </c>
      <c r="P313" s="65">
        <f t="shared" si="4"/>
        <v>166.09999999999997</v>
      </c>
      <c r="Q313" s="28"/>
    </row>
    <row r="314" spans="1:18" ht="15">
      <c r="A314" s="28" t="s">
        <v>2172</v>
      </c>
      <c r="B314" s="61" t="s">
        <v>2722</v>
      </c>
      <c r="C314" s="3"/>
      <c r="D314" s="3"/>
      <c r="E314" s="9" t="s">
        <v>278</v>
      </c>
      <c r="F314" s="9" t="s">
        <v>278</v>
      </c>
      <c r="G314" s="9" t="s">
        <v>278</v>
      </c>
      <c r="H314" s="9" t="s">
        <v>278</v>
      </c>
      <c r="I314" s="9" t="s">
        <v>278</v>
      </c>
      <c r="J314" s="9">
        <v>0</v>
      </c>
      <c r="K314" s="9">
        <v>0</v>
      </c>
      <c r="L314" s="9" t="s">
        <v>278</v>
      </c>
      <c r="M314" s="9">
        <v>148.49999999999989</v>
      </c>
      <c r="P314" s="65">
        <f t="shared" si="4"/>
        <v>148.49999999999989</v>
      </c>
      <c r="Q314" s="28"/>
    </row>
    <row r="315" spans="1:18" ht="15">
      <c r="A315" s="28" t="s">
        <v>2173</v>
      </c>
      <c r="B315" s="61" t="s">
        <v>2724</v>
      </c>
      <c r="C315" s="3"/>
      <c r="D315" s="3"/>
      <c r="E315" s="9" t="s">
        <v>278</v>
      </c>
      <c r="F315" s="9" t="s">
        <v>278</v>
      </c>
      <c r="G315" s="9" t="s">
        <v>278</v>
      </c>
      <c r="H315" s="9" t="s">
        <v>278</v>
      </c>
      <c r="I315" s="9" t="s">
        <v>278</v>
      </c>
      <c r="J315" s="9">
        <v>0</v>
      </c>
      <c r="K315" s="9">
        <v>0</v>
      </c>
      <c r="L315" s="9" t="s">
        <v>278</v>
      </c>
      <c r="M315" s="9">
        <v>143.60000000000002</v>
      </c>
      <c r="P315" s="65">
        <f t="shared" si="4"/>
        <v>143.60000000000002</v>
      </c>
      <c r="Q315" s="28"/>
    </row>
    <row r="316" spans="1:18" ht="15">
      <c r="A316" s="28" t="s">
        <v>2174</v>
      </c>
      <c r="B316" s="61" t="s">
        <v>2707</v>
      </c>
      <c r="C316" s="3"/>
      <c r="D316" s="3"/>
      <c r="E316" s="9" t="s">
        <v>278</v>
      </c>
      <c r="F316" s="9" t="s">
        <v>278</v>
      </c>
      <c r="G316" s="9" t="s">
        <v>278</v>
      </c>
      <c r="H316" s="9" t="s">
        <v>278</v>
      </c>
      <c r="I316" s="9" t="s">
        <v>278</v>
      </c>
      <c r="J316" s="9">
        <v>0</v>
      </c>
      <c r="K316" s="9">
        <v>0</v>
      </c>
      <c r="L316" s="9" t="s">
        <v>278</v>
      </c>
      <c r="M316" s="9">
        <v>135.49999999999989</v>
      </c>
      <c r="P316" s="65">
        <f t="shared" si="4"/>
        <v>135.49999999999989</v>
      </c>
      <c r="Q316" s="28"/>
    </row>
    <row r="317" spans="1:18" ht="15">
      <c r="A317" s="28" t="s">
        <v>2175</v>
      </c>
      <c r="B317" s="61" t="s">
        <v>2200</v>
      </c>
      <c r="C317" s="3"/>
      <c r="D317" s="3"/>
      <c r="E317" s="9" t="s">
        <v>278</v>
      </c>
      <c r="F317" s="9" t="s">
        <v>278</v>
      </c>
      <c r="G317" s="9" t="s">
        <v>278</v>
      </c>
      <c r="H317" s="9" t="s">
        <v>278</v>
      </c>
      <c r="I317" s="9" t="s">
        <v>278</v>
      </c>
      <c r="J317" s="9">
        <v>0</v>
      </c>
      <c r="K317" s="9">
        <v>0</v>
      </c>
      <c r="L317" s="9">
        <v>77.000000000000057</v>
      </c>
      <c r="M317" s="9">
        <v>54</v>
      </c>
      <c r="P317" s="65">
        <f t="shared" si="4"/>
        <v>131.00000000000006</v>
      </c>
      <c r="Q317" s="28"/>
    </row>
    <row r="318" spans="1:18" ht="15">
      <c r="A318" s="28" t="s">
        <v>2176</v>
      </c>
      <c r="B318" s="61" t="s">
        <v>2717</v>
      </c>
      <c r="C318" s="3"/>
      <c r="D318" s="3"/>
      <c r="E318" s="9" t="s">
        <v>278</v>
      </c>
      <c r="F318" s="9" t="s">
        <v>278</v>
      </c>
      <c r="G318" s="9" t="s">
        <v>278</v>
      </c>
      <c r="H318" s="9" t="s">
        <v>278</v>
      </c>
      <c r="I318" s="9" t="s">
        <v>278</v>
      </c>
      <c r="J318" s="9">
        <v>0</v>
      </c>
      <c r="K318" s="9">
        <v>0</v>
      </c>
      <c r="L318" s="9" t="s">
        <v>278</v>
      </c>
      <c r="M318" s="9">
        <v>127.10000000000002</v>
      </c>
      <c r="P318" s="65">
        <f t="shared" si="4"/>
        <v>127.10000000000002</v>
      </c>
      <c r="Q318" s="28"/>
    </row>
    <row r="319" spans="1:18" ht="15">
      <c r="A319" s="28" t="s">
        <v>2177</v>
      </c>
      <c r="B319" s="61" t="s">
        <v>2723</v>
      </c>
      <c r="C319" s="3"/>
      <c r="D319" s="3"/>
      <c r="E319" s="9" t="s">
        <v>278</v>
      </c>
      <c r="F319" s="9" t="s">
        <v>278</v>
      </c>
      <c r="G319" s="9" t="s">
        <v>278</v>
      </c>
      <c r="H319" s="9" t="s">
        <v>278</v>
      </c>
      <c r="I319" s="9" t="s">
        <v>278</v>
      </c>
      <c r="J319" s="9">
        <v>0</v>
      </c>
      <c r="K319" s="9">
        <v>0</v>
      </c>
      <c r="L319" s="9" t="s">
        <v>278</v>
      </c>
      <c r="M319" s="9">
        <v>121.79999999999993</v>
      </c>
      <c r="P319" s="65">
        <f t="shared" si="4"/>
        <v>121.79999999999993</v>
      </c>
      <c r="Q319" s="28"/>
    </row>
    <row r="320" spans="1:18" ht="15">
      <c r="A320" s="28" t="s">
        <v>2178</v>
      </c>
      <c r="B320" s="61" t="s">
        <v>2710</v>
      </c>
      <c r="C320" s="3"/>
      <c r="D320" s="3"/>
      <c r="E320" s="9" t="s">
        <v>278</v>
      </c>
      <c r="F320" s="9" t="s">
        <v>278</v>
      </c>
      <c r="G320" s="9" t="s">
        <v>278</v>
      </c>
      <c r="H320" s="9" t="s">
        <v>278</v>
      </c>
      <c r="I320" s="9" t="s">
        <v>278</v>
      </c>
      <c r="J320" s="9">
        <v>0</v>
      </c>
      <c r="K320" s="9">
        <v>0</v>
      </c>
      <c r="L320" s="9" t="s">
        <v>278</v>
      </c>
      <c r="M320" s="9">
        <v>119.89999999999998</v>
      </c>
      <c r="P320" s="65">
        <f t="shared" si="4"/>
        <v>119.89999999999998</v>
      </c>
      <c r="Q320" s="28"/>
    </row>
    <row r="321" spans="1:16" ht="15">
      <c r="A321" s="28" t="s">
        <v>2179</v>
      </c>
      <c r="B321" s="61" t="s">
        <v>2213</v>
      </c>
      <c r="C321" s="3"/>
      <c r="D321" s="3"/>
      <c r="E321" s="9" t="s">
        <v>278</v>
      </c>
      <c r="F321" s="9" t="s">
        <v>278</v>
      </c>
      <c r="G321" s="9" t="s">
        <v>278</v>
      </c>
      <c r="H321" s="9" t="s">
        <v>278</v>
      </c>
      <c r="I321" s="9" t="s">
        <v>278</v>
      </c>
      <c r="J321" s="9">
        <v>0</v>
      </c>
      <c r="K321" s="9">
        <v>0</v>
      </c>
      <c r="L321" s="9">
        <v>38.800000000000068</v>
      </c>
      <c r="M321" s="9">
        <v>78.400000000000006</v>
      </c>
      <c r="P321" s="65">
        <f t="shared" si="4"/>
        <v>117.20000000000007</v>
      </c>
    </row>
    <row r="322" spans="1:16" ht="15">
      <c r="A322" s="28" t="s">
        <v>2180</v>
      </c>
      <c r="B322" s="61" t="s">
        <v>2214</v>
      </c>
      <c r="C322" s="3"/>
      <c r="D322" s="3"/>
      <c r="E322" s="9" t="s">
        <v>278</v>
      </c>
      <c r="F322" s="9" t="s">
        <v>278</v>
      </c>
      <c r="G322" s="9" t="s">
        <v>278</v>
      </c>
      <c r="H322" s="9" t="s">
        <v>278</v>
      </c>
      <c r="I322" s="9" t="s">
        <v>278</v>
      </c>
      <c r="J322" s="9">
        <v>0</v>
      </c>
      <c r="K322" s="9">
        <v>0</v>
      </c>
      <c r="L322" s="9">
        <v>117</v>
      </c>
      <c r="M322" s="9" t="s">
        <v>278</v>
      </c>
      <c r="P322" s="65">
        <f t="shared" si="4"/>
        <v>117</v>
      </c>
    </row>
    <row r="323" spans="1:16" ht="15">
      <c r="A323" s="28" t="s">
        <v>2181</v>
      </c>
      <c r="B323" s="61" t="s">
        <v>2721</v>
      </c>
      <c r="C323" s="3"/>
      <c r="D323" s="3"/>
      <c r="E323" s="9" t="s">
        <v>278</v>
      </c>
      <c r="F323" s="9" t="s">
        <v>278</v>
      </c>
      <c r="G323" s="9" t="s">
        <v>278</v>
      </c>
      <c r="H323" s="9" t="s">
        <v>278</v>
      </c>
      <c r="I323" s="9" t="s">
        <v>278</v>
      </c>
      <c r="J323" s="9">
        <v>0</v>
      </c>
      <c r="K323" s="9">
        <v>0</v>
      </c>
      <c r="L323" s="9" t="s">
        <v>278</v>
      </c>
      <c r="M323" s="9">
        <v>110.39999999999998</v>
      </c>
      <c r="P323" s="65">
        <f t="shared" si="4"/>
        <v>110.39999999999998</v>
      </c>
    </row>
    <row r="324" spans="1:16" ht="15">
      <c r="A324" s="28" t="s">
        <v>2182</v>
      </c>
      <c r="B324" s="61" t="s">
        <v>2725</v>
      </c>
      <c r="C324" s="3"/>
      <c r="D324" s="3"/>
      <c r="E324" s="9" t="s">
        <v>278</v>
      </c>
      <c r="F324" s="9" t="s">
        <v>278</v>
      </c>
      <c r="G324" s="9" t="s">
        <v>278</v>
      </c>
      <c r="H324" s="9" t="s">
        <v>278</v>
      </c>
      <c r="I324" s="9" t="s">
        <v>278</v>
      </c>
      <c r="J324" s="9">
        <v>0</v>
      </c>
      <c r="K324" s="9">
        <v>0</v>
      </c>
      <c r="L324" s="9" t="s">
        <v>278</v>
      </c>
      <c r="M324" s="9">
        <v>109.79999999999995</v>
      </c>
      <c r="P324" s="65">
        <f t="shared" si="4"/>
        <v>109.79999999999995</v>
      </c>
    </row>
    <row r="325" spans="1:16" ht="15">
      <c r="A325" s="28" t="s">
        <v>2183</v>
      </c>
      <c r="B325" s="239" t="s">
        <v>1650</v>
      </c>
      <c r="C325" s="3"/>
      <c r="D325" s="3"/>
      <c r="E325" s="9" t="s">
        <v>278</v>
      </c>
      <c r="F325" s="9" t="s">
        <v>278</v>
      </c>
      <c r="G325" s="9" t="s">
        <v>278</v>
      </c>
      <c r="H325" s="9" t="s">
        <v>278</v>
      </c>
      <c r="I325" s="9" t="s">
        <v>278</v>
      </c>
      <c r="J325" s="9">
        <v>0</v>
      </c>
      <c r="K325" s="9">
        <v>0</v>
      </c>
      <c r="L325" s="9">
        <v>104.00000000000011</v>
      </c>
      <c r="M325" s="9">
        <v>4.4000000000000057</v>
      </c>
      <c r="N325" s="28"/>
      <c r="P325" s="65">
        <f t="shared" si="4"/>
        <v>108.40000000000012</v>
      </c>
    </row>
    <row r="326" spans="1:16" ht="15">
      <c r="A326" s="28" t="s">
        <v>2184</v>
      </c>
      <c r="B326" s="61" t="s">
        <v>2702</v>
      </c>
      <c r="C326" s="3"/>
      <c r="D326" s="3"/>
      <c r="E326" s="9" t="s">
        <v>278</v>
      </c>
      <c r="F326" s="9" t="s">
        <v>278</v>
      </c>
      <c r="G326" s="9" t="s">
        <v>278</v>
      </c>
      <c r="H326" s="9" t="s">
        <v>278</v>
      </c>
      <c r="I326" s="9" t="s">
        <v>278</v>
      </c>
      <c r="J326" s="9">
        <v>0</v>
      </c>
      <c r="K326" s="9">
        <v>0</v>
      </c>
      <c r="L326" s="9" t="s">
        <v>278</v>
      </c>
      <c r="M326" s="9">
        <v>108</v>
      </c>
      <c r="P326" s="65">
        <f t="shared" si="4"/>
        <v>108</v>
      </c>
    </row>
    <row r="327" spans="1:16" ht="15">
      <c r="A327" s="28" t="s">
        <v>2185</v>
      </c>
      <c r="B327" s="61" t="s">
        <v>2705</v>
      </c>
      <c r="C327" s="3"/>
      <c r="D327" s="3"/>
      <c r="E327" s="9" t="s">
        <v>278</v>
      </c>
      <c r="F327" s="9" t="s">
        <v>278</v>
      </c>
      <c r="G327" s="9" t="s">
        <v>278</v>
      </c>
      <c r="H327" s="9" t="s">
        <v>278</v>
      </c>
      <c r="I327" s="9" t="s">
        <v>278</v>
      </c>
      <c r="J327" s="9">
        <v>0</v>
      </c>
      <c r="K327" s="9">
        <v>0</v>
      </c>
      <c r="L327" s="9" t="s">
        <v>278</v>
      </c>
      <c r="M327" s="9">
        <v>93.399999999999977</v>
      </c>
      <c r="P327" s="65">
        <f t="shared" si="4"/>
        <v>93.399999999999977</v>
      </c>
    </row>
    <row r="328" spans="1:16" ht="15">
      <c r="A328" s="28" t="s">
        <v>2186</v>
      </c>
      <c r="B328" s="239" t="s">
        <v>1661</v>
      </c>
      <c r="C328" s="3"/>
      <c r="D328" s="3"/>
      <c r="E328" s="9" t="s">
        <v>278</v>
      </c>
      <c r="F328" s="9" t="s">
        <v>278</v>
      </c>
      <c r="G328" s="9" t="s">
        <v>278</v>
      </c>
      <c r="H328" s="9" t="s">
        <v>278</v>
      </c>
      <c r="I328" s="9" t="s">
        <v>278</v>
      </c>
      <c r="J328" s="9">
        <v>0</v>
      </c>
      <c r="K328" s="9">
        <v>0</v>
      </c>
      <c r="L328" s="9">
        <v>41.600000000000023</v>
      </c>
      <c r="M328" s="9">
        <v>48.600000000000023</v>
      </c>
      <c r="N328" s="28"/>
      <c r="P328" s="65">
        <f t="shared" si="4"/>
        <v>90.200000000000045</v>
      </c>
    </row>
    <row r="329" spans="1:16" ht="15">
      <c r="A329" s="28" t="s">
        <v>2187</v>
      </c>
      <c r="B329" s="239" t="s">
        <v>1657</v>
      </c>
      <c r="C329" s="3"/>
      <c r="D329" s="3"/>
      <c r="E329" s="9" t="s">
        <v>278</v>
      </c>
      <c r="F329" s="9" t="s">
        <v>278</v>
      </c>
      <c r="G329" s="9" t="s">
        <v>278</v>
      </c>
      <c r="H329" s="9" t="s">
        <v>278</v>
      </c>
      <c r="I329" s="9" t="s">
        <v>278</v>
      </c>
      <c r="J329" s="9">
        <v>0</v>
      </c>
      <c r="K329" s="9">
        <v>0</v>
      </c>
      <c r="L329" s="9">
        <v>83.300000000000068</v>
      </c>
      <c r="M329" s="9">
        <v>1.3000000000000114</v>
      </c>
      <c r="N329" s="28"/>
      <c r="P329" s="65">
        <f t="shared" si="4"/>
        <v>84.60000000000008</v>
      </c>
    </row>
    <row r="330" spans="1:16" ht="15">
      <c r="A330" s="28" t="s">
        <v>2188</v>
      </c>
      <c r="B330" s="239" t="s">
        <v>1690</v>
      </c>
      <c r="C330" s="3"/>
      <c r="D330" s="3"/>
      <c r="E330" s="9" t="s">
        <v>278</v>
      </c>
      <c r="F330" s="9" t="s">
        <v>278</v>
      </c>
      <c r="G330" s="9" t="s">
        <v>278</v>
      </c>
      <c r="H330" s="9" t="s">
        <v>278</v>
      </c>
      <c r="I330" s="9" t="s">
        <v>278</v>
      </c>
      <c r="J330" s="9">
        <v>0</v>
      </c>
      <c r="K330" s="9">
        <v>0</v>
      </c>
      <c r="L330" s="9">
        <v>66</v>
      </c>
      <c r="M330" s="9">
        <v>18.200000000000045</v>
      </c>
      <c r="P330" s="65">
        <f t="shared" si="4"/>
        <v>84.200000000000045</v>
      </c>
    </row>
    <row r="331" spans="1:16" ht="15">
      <c r="A331" s="28" t="s">
        <v>2296</v>
      </c>
      <c r="B331" s="61" t="s">
        <v>2712</v>
      </c>
      <c r="C331" s="3"/>
      <c r="D331" s="3"/>
      <c r="E331" s="9" t="s">
        <v>278</v>
      </c>
      <c r="F331" s="9" t="s">
        <v>278</v>
      </c>
      <c r="G331" s="9" t="s">
        <v>278</v>
      </c>
      <c r="H331" s="9" t="s">
        <v>278</v>
      </c>
      <c r="I331" s="9" t="s">
        <v>278</v>
      </c>
      <c r="J331" s="9">
        <v>0</v>
      </c>
      <c r="K331" s="9">
        <v>0</v>
      </c>
      <c r="L331" s="9" t="s">
        <v>278</v>
      </c>
      <c r="M331" s="9">
        <v>83.600000000000023</v>
      </c>
      <c r="P331" s="65">
        <f t="shared" si="4"/>
        <v>83.600000000000023</v>
      </c>
    </row>
    <row r="332" spans="1:16" ht="15">
      <c r="A332" s="28" t="s">
        <v>2297</v>
      </c>
      <c r="B332" s="61" t="s">
        <v>688</v>
      </c>
      <c r="C332" s="28"/>
      <c r="D332" s="28"/>
      <c r="E332" s="9" t="s">
        <v>278</v>
      </c>
      <c r="F332" s="9" t="s">
        <v>278</v>
      </c>
      <c r="G332" s="9" t="s">
        <v>278</v>
      </c>
      <c r="H332" s="9">
        <v>83.300000000000011</v>
      </c>
      <c r="I332" s="9" t="s">
        <v>278</v>
      </c>
      <c r="J332" s="9">
        <v>0</v>
      </c>
      <c r="K332" s="9">
        <v>0</v>
      </c>
      <c r="L332" s="9" t="s">
        <v>278</v>
      </c>
      <c r="M332" s="9" t="s">
        <v>278</v>
      </c>
      <c r="P332" s="65">
        <f t="shared" si="4"/>
        <v>83.300000000000011</v>
      </c>
    </row>
    <row r="333" spans="1:16" ht="15">
      <c r="A333" s="28" t="s">
        <v>2298</v>
      </c>
      <c r="B333" s="61" t="s">
        <v>2212</v>
      </c>
      <c r="C333" s="3"/>
      <c r="D333" s="3"/>
      <c r="E333" s="9" t="s">
        <v>278</v>
      </c>
      <c r="F333" s="9" t="s">
        <v>278</v>
      </c>
      <c r="G333" s="9" t="s">
        <v>278</v>
      </c>
      <c r="H333" s="9" t="s">
        <v>278</v>
      </c>
      <c r="I333" s="9" t="s">
        <v>278</v>
      </c>
      <c r="J333" s="9">
        <v>0</v>
      </c>
      <c r="K333" s="9">
        <v>0</v>
      </c>
      <c r="L333" s="9">
        <v>60</v>
      </c>
      <c r="M333" s="9">
        <v>21.599999999999909</v>
      </c>
      <c r="P333" s="65">
        <f t="shared" si="4"/>
        <v>81.599999999999909</v>
      </c>
    </row>
    <row r="334" spans="1:16" ht="15">
      <c r="A334" s="253" t="s">
        <v>2676</v>
      </c>
      <c r="B334" s="61" t="s">
        <v>2204</v>
      </c>
      <c r="C334" s="3"/>
      <c r="D334" s="3"/>
      <c r="E334" s="9" t="s">
        <v>278</v>
      </c>
      <c r="F334" s="9" t="s">
        <v>278</v>
      </c>
      <c r="G334" s="9" t="s">
        <v>278</v>
      </c>
      <c r="H334" s="9" t="s">
        <v>278</v>
      </c>
      <c r="I334" s="9" t="s">
        <v>278</v>
      </c>
      <c r="J334" s="9">
        <v>0</v>
      </c>
      <c r="K334" s="9">
        <v>0</v>
      </c>
      <c r="L334" s="9">
        <v>72.499999999999943</v>
      </c>
      <c r="M334" s="9" t="s">
        <v>278</v>
      </c>
      <c r="P334" s="65">
        <f t="shared" si="4"/>
        <v>72.499999999999943</v>
      </c>
    </row>
    <row r="335" spans="1:16" ht="15">
      <c r="A335" s="253" t="s">
        <v>2677</v>
      </c>
      <c r="B335" s="61" t="s">
        <v>2819</v>
      </c>
      <c r="C335" s="3"/>
      <c r="D335" s="3"/>
      <c r="E335" s="9" t="s">
        <v>278</v>
      </c>
      <c r="F335" s="9" t="s">
        <v>278</v>
      </c>
      <c r="G335" s="9" t="s">
        <v>278</v>
      </c>
      <c r="H335" s="9" t="s">
        <v>278</v>
      </c>
      <c r="I335" s="9" t="s">
        <v>278</v>
      </c>
      <c r="J335" s="9">
        <v>0</v>
      </c>
      <c r="K335" s="9">
        <v>0</v>
      </c>
      <c r="L335" s="9" t="s">
        <v>278</v>
      </c>
      <c r="M335" s="9">
        <v>71.199999999999932</v>
      </c>
      <c r="P335" s="65">
        <f t="shared" ref="P335:P395" si="5">SUM(E335:N335)</f>
        <v>71.199999999999932</v>
      </c>
    </row>
    <row r="336" spans="1:16" ht="15">
      <c r="A336" s="253" t="s">
        <v>2678</v>
      </c>
      <c r="B336" s="239" t="s">
        <v>1693</v>
      </c>
      <c r="C336" s="3"/>
      <c r="D336" s="3"/>
      <c r="E336" s="9" t="s">
        <v>278</v>
      </c>
      <c r="F336" s="9" t="s">
        <v>278</v>
      </c>
      <c r="G336" s="9" t="s">
        <v>278</v>
      </c>
      <c r="H336" s="9" t="s">
        <v>278</v>
      </c>
      <c r="I336" s="9" t="s">
        <v>278</v>
      </c>
      <c r="J336" s="9">
        <v>0</v>
      </c>
      <c r="K336" s="9">
        <v>0</v>
      </c>
      <c r="L336" s="9">
        <v>66</v>
      </c>
      <c r="M336" s="62" t="s">
        <v>279</v>
      </c>
      <c r="N336" s="28"/>
      <c r="P336" s="65">
        <f t="shared" si="5"/>
        <v>66</v>
      </c>
    </row>
    <row r="337" spans="1:16" ht="15">
      <c r="A337" s="253" t="s">
        <v>2679</v>
      </c>
      <c r="B337" s="61" t="s">
        <v>2714</v>
      </c>
      <c r="C337" s="3"/>
      <c r="D337" s="3"/>
      <c r="E337" s="9" t="s">
        <v>278</v>
      </c>
      <c r="F337" s="9" t="s">
        <v>278</v>
      </c>
      <c r="G337" s="9" t="s">
        <v>278</v>
      </c>
      <c r="H337" s="9" t="s">
        <v>278</v>
      </c>
      <c r="I337" s="9" t="s">
        <v>278</v>
      </c>
      <c r="J337" s="9">
        <v>0</v>
      </c>
      <c r="K337" s="9">
        <v>0</v>
      </c>
      <c r="L337" s="9" t="s">
        <v>278</v>
      </c>
      <c r="M337" s="9">
        <v>66</v>
      </c>
      <c r="P337" s="65">
        <f t="shared" si="5"/>
        <v>66</v>
      </c>
    </row>
    <row r="338" spans="1:16" ht="15">
      <c r="A338" s="253" t="s">
        <v>2680</v>
      </c>
      <c r="B338" s="239" t="s">
        <v>1692</v>
      </c>
      <c r="C338" s="3"/>
      <c r="D338" s="3"/>
      <c r="E338" s="9" t="s">
        <v>278</v>
      </c>
      <c r="F338" s="9" t="s">
        <v>278</v>
      </c>
      <c r="G338" s="9" t="s">
        <v>278</v>
      </c>
      <c r="H338" s="9" t="s">
        <v>278</v>
      </c>
      <c r="I338" s="9" t="s">
        <v>278</v>
      </c>
      <c r="J338" s="9">
        <v>0</v>
      </c>
      <c r="K338" s="9">
        <v>0</v>
      </c>
      <c r="L338" s="9">
        <v>60.5</v>
      </c>
      <c r="M338" s="9" t="s">
        <v>278</v>
      </c>
      <c r="P338" s="65">
        <f t="shared" si="5"/>
        <v>60.5</v>
      </c>
    </row>
    <row r="339" spans="1:16" ht="15">
      <c r="A339" s="253" t="s">
        <v>2681</v>
      </c>
      <c r="B339" s="61" t="s">
        <v>2720</v>
      </c>
      <c r="C339" s="3"/>
      <c r="D339" s="3"/>
      <c r="E339" s="9" t="s">
        <v>278</v>
      </c>
      <c r="F339" s="9" t="s">
        <v>278</v>
      </c>
      <c r="G339" s="9" t="s">
        <v>278</v>
      </c>
      <c r="H339" s="9" t="s">
        <v>278</v>
      </c>
      <c r="I339" s="9" t="s">
        <v>278</v>
      </c>
      <c r="J339" s="9">
        <v>0</v>
      </c>
      <c r="K339" s="9">
        <v>0</v>
      </c>
      <c r="L339" s="9" t="s">
        <v>278</v>
      </c>
      <c r="M339" s="9">
        <v>60</v>
      </c>
      <c r="P339" s="65">
        <f t="shared" si="5"/>
        <v>60</v>
      </c>
    </row>
    <row r="340" spans="1:16" ht="15">
      <c r="A340" s="253" t="s">
        <v>2682</v>
      </c>
      <c r="B340" s="178" t="s">
        <v>1339</v>
      </c>
      <c r="C340" s="61"/>
      <c r="D340" s="61"/>
      <c r="E340" s="9" t="s">
        <v>278</v>
      </c>
      <c r="F340" s="9" t="s">
        <v>278</v>
      </c>
      <c r="G340" s="9" t="s">
        <v>278</v>
      </c>
      <c r="H340" s="9" t="s">
        <v>278</v>
      </c>
      <c r="I340" s="9">
        <v>55</v>
      </c>
      <c r="J340" s="9">
        <v>0</v>
      </c>
      <c r="K340" s="9">
        <v>0</v>
      </c>
      <c r="L340" s="9" t="s">
        <v>278</v>
      </c>
      <c r="M340" s="9" t="s">
        <v>278</v>
      </c>
      <c r="P340" s="65">
        <f t="shared" si="5"/>
        <v>55</v>
      </c>
    </row>
    <row r="341" spans="1:16" ht="15">
      <c r="A341" s="253" t="s">
        <v>2683</v>
      </c>
      <c r="B341" s="61" t="s">
        <v>164</v>
      </c>
      <c r="C341" s="28"/>
      <c r="D341" s="28"/>
      <c r="E341" s="9" t="s">
        <v>278</v>
      </c>
      <c r="F341" s="9" t="s">
        <v>278</v>
      </c>
      <c r="G341" s="9">
        <v>54.399999999999977</v>
      </c>
      <c r="H341" s="9" t="s">
        <v>278</v>
      </c>
      <c r="I341" s="9" t="s">
        <v>278</v>
      </c>
      <c r="J341" s="9">
        <v>0</v>
      </c>
      <c r="K341" s="9">
        <v>0</v>
      </c>
      <c r="L341" s="9" t="s">
        <v>278</v>
      </c>
      <c r="M341" s="9" t="s">
        <v>278</v>
      </c>
      <c r="N341" s="28"/>
      <c r="P341" s="65">
        <f t="shared" si="5"/>
        <v>54.399999999999977</v>
      </c>
    </row>
    <row r="342" spans="1:16" ht="15">
      <c r="A342" s="253" t="s">
        <v>2684</v>
      </c>
      <c r="B342" s="61" t="s">
        <v>2726</v>
      </c>
      <c r="C342" s="3"/>
      <c r="D342" s="3"/>
      <c r="E342" s="9" t="s">
        <v>278</v>
      </c>
      <c r="F342" s="9" t="s">
        <v>278</v>
      </c>
      <c r="G342" s="9" t="s">
        <v>278</v>
      </c>
      <c r="H342" s="9" t="s">
        <v>278</v>
      </c>
      <c r="I342" s="9" t="s">
        <v>278</v>
      </c>
      <c r="J342" s="9">
        <v>0</v>
      </c>
      <c r="K342" s="9">
        <v>0</v>
      </c>
      <c r="L342" s="9" t="s">
        <v>278</v>
      </c>
      <c r="M342" s="9">
        <v>45.899999999999977</v>
      </c>
      <c r="P342" s="65">
        <f t="shared" si="5"/>
        <v>45.899999999999977</v>
      </c>
    </row>
    <row r="343" spans="1:16" ht="15">
      <c r="A343" s="253" t="s">
        <v>2685</v>
      </c>
      <c r="B343" s="178" t="s">
        <v>1338</v>
      </c>
      <c r="C343" s="61"/>
      <c r="D343" s="61"/>
      <c r="E343" s="9" t="s">
        <v>278</v>
      </c>
      <c r="F343" s="9" t="s">
        <v>278</v>
      </c>
      <c r="G343" s="9" t="s">
        <v>278</v>
      </c>
      <c r="H343" s="9" t="s">
        <v>278</v>
      </c>
      <c r="I343" s="9">
        <v>44.000000000000057</v>
      </c>
      <c r="J343" s="9">
        <v>0</v>
      </c>
      <c r="K343" s="9">
        <v>0</v>
      </c>
      <c r="L343" s="9" t="s">
        <v>278</v>
      </c>
      <c r="M343" s="9" t="s">
        <v>278</v>
      </c>
      <c r="P343" s="65">
        <f t="shared" si="5"/>
        <v>44.000000000000057</v>
      </c>
    </row>
    <row r="344" spans="1:16" ht="15">
      <c r="A344" s="253" t="s">
        <v>2686</v>
      </c>
      <c r="B344" s="61" t="s">
        <v>2715</v>
      </c>
      <c r="C344" s="3"/>
      <c r="D344" s="3"/>
      <c r="E344" s="9" t="s">
        <v>278</v>
      </c>
      <c r="F344" s="9" t="s">
        <v>278</v>
      </c>
      <c r="G344" s="9" t="s">
        <v>278</v>
      </c>
      <c r="H344" s="9" t="s">
        <v>278</v>
      </c>
      <c r="I344" s="9" t="s">
        <v>278</v>
      </c>
      <c r="J344" s="9">
        <v>0</v>
      </c>
      <c r="K344" s="9">
        <v>0</v>
      </c>
      <c r="L344" s="9" t="s">
        <v>278</v>
      </c>
      <c r="M344" s="9">
        <v>38.199999999999989</v>
      </c>
      <c r="P344" s="65">
        <f t="shared" si="5"/>
        <v>38.199999999999989</v>
      </c>
    </row>
    <row r="345" spans="1:16" ht="15">
      <c r="A345" s="253" t="s">
        <v>2687</v>
      </c>
      <c r="B345" s="61" t="s">
        <v>2709</v>
      </c>
      <c r="C345" s="3"/>
      <c r="D345" s="3"/>
      <c r="E345" s="9" t="s">
        <v>278</v>
      </c>
      <c r="F345" s="9" t="s">
        <v>278</v>
      </c>
      <c r="G345" s="9" t="s">
        <v>278</v>
      </c>
      <c r="H345" s="9" t="s">
        <v>278</v>
      </c>
      <c r="I345" s="9" t="s">
        <v>278</v>
      </c>
      <c r="J345" s="9">
        <v>0</v>
      </c>
      <c r="K345" s="9">
        <v>0</v>
      </c>
      <c r="L345" s="9" t="s">
        <v>278</v>
      </c>
      <c r="M345" s="9">
        <v>37.799999999999955</v>
      </c>
      <c r="P345" s="65">
        <f t="shared" si="5"/>
        <v>37.799999999999955</v>
      </c>
    </row>
    <row r="346" spans="1:16" ht="15">
      <c r="A346" s="253" t="s">
        <v>2688</v>
      </c>
      <c r="B346" s="61" t="s">
        <v>2728</v>
      </c>
      <c r="C346" s="3"/>
      <c r="D346" s="3"/>
      <c r="E346" s="9" t="s">
        <v>278</v>
      </c>
      <c r="F346" s="9" t="s">
        <v>278</v>
      </c>
      <c r="G346" s="9" t="s">
        <v>278</v>
      </c>
      <c r="H346" s="9" t="s">
        <v>278</v>
      </c>
      <c r="I346" s="9" t="s">
        <v>278</v>
      </c>
      <c r="J346" s="9">
        <v>0</v>
      </c>
      <c r="K346" s="9">
        <v>0</v>
      </c>
      <c r="L346" s="9" t="s">
        <v>278</v>
      </c>
      <c r="M346" s="9">
        <v>36</v>
      </c>
      <c r="P346" s="65">
        <f t="shared" si="5"/>
        <v>36</v>
      </c>
    </row>
    <row r="347" spans="1:16" ht="15">
      <c r="A347" s="253" t="s">
        <v>2689</v>
      </c>
      <c r="B347" s="61" t="s">
        <v>2711</v>
      </c>
      <c r="C347" s="3"/>
      <c r="D347" s="3"/>
      <c r="E347" s="9" t="s">
        <v>278</v>
      </c>
      <c r="F347" s="9" t="s">
        <v>278</v>
      </c>
      <c r="G347" s="9" t="s">
        <v>278</v>
      </c>
      <c r="H347" s="9" t="s">
        <v>278</v>
      </c>
      <c r="I347" s="9" t="s">
        <v>278</v>
      </c>
      <c r="J347" s="9">
        <v>0</v>
      </c>
      <c r="K347" s="9">
        <v>0</v>
      </c>
      <c r="L347" s="9" t="s">
        <v>278</v>
      </c>
      <c r="M347" s="9">
        <v>30.899999999999977</v>
      </c>
      <c r="P347" s="65">
        <f t="shared" si="5"/>
        <v>30.899999999999977</v>
      </c>
    </row>
    <row r="348" spans="1:16" ht="15">
      <c r="A348" s="253" t="s">
        <v>2690</v>
      </c>
      <c r="B348" s="61" t="s">
        <v>2706</v>
      </c>
      <c r="C348" s="3"/>
      <c r="D348" s="3"/>
      <c r="E348" s="9" t="s">
        <v>278</v>
      </c>
      <c r="F348" s="9" t="s">
        <v>278</v>
      </c>
      <c r="G348" s="9" t="s">
        <v>278</v>
      </c>
      <c r="H348" s="9" t="s">
        <v>278</v>
      </c>
      <c r="I348" s="9" t="s">
        <v>278</v>
      </c>
      <c r="J348" s="9">
        <v>0</v>
      </c>
      <c r="K348" s="9">
        <v>0</v>
      </c>
      <c r="L348" s="9" t="s">
        <v>278</v>
      </c>
      <c r="M348" s="9">
        <v>30.400000000000091</v>
      </c>
      <c r="P348" s="65">
        <f t="shared" si="5"/>
        <v>30.400000000000091</v>
      </c>
    </row>
    <row r="349" spans="1:16" ht="15">
      <c r="A349" s="253" t="s">
        <v>2691</v>
      </c>
      <c r="B349" s="61" t="s">
        <v>2699</v>
      </c>
      <c r="C349" s="3"/>
      <c r="D349" s="3"/>
      <c r="E349" s="9" t="s">
        <v>278</v>
      </c>
      <c r="F349" s="9" t="s">
        <v>278</v>
      </c>
      <c r="G349" s="9" t="s">
        <v>278</v>
      </c>
      <c r="H349" s="9" t="s">
        <v>278</v>
      </c>
      <c r="I349" s="9" t="s">
        <v>278</v>
      </c>
      <c r="J349" s="9">
        <v>0</v>
      </c>
      <c r="K349" s="9">
        <v>0</v>
      </c>
      <c r="L349" s="9" t="s">
        <v>278</v>
      </c>
      <c r="M349" s="9">
        <v>30.399999999999977</v>
      </c>
      <c r="P349" s="65">
        <f t="shared" si="5"/>
        <v>30.399999999999977</v>
      </c>
    </row>
    <row r="350" spans="1:16" ht="15">
      <c r="A350" s="253" t="s">
        <v>2692</v>
      </c>
      <c r="B350" s="61" t="s">
        <v>179</v>
      </c>
      <c r="C350" s="28"/>
      <c r="D350" s="28"/>
      <c r="E350" s="9">
        <v>13.5</v>
      </c>
      <c r="F350" s="9" t="s">
        <v>278</v>
      </c>
      <c r="G350" s="9" t="s">
        <v>278</v>
      </c>
      <c r="H350" s="9" t="s">
        <v>278</v>
      </c>
      <c r="I350" s="9" t="s">
        <v>278</v>
      </c>
      <c r="J350" s="9">
        <v>0</v>
      </c>
      <c r="K350" s="9">
        <v>0</v>
      </c>
      <c r="L350" s="9" t="s">
        <v>278</v>
      </c>
      <c r="M350" s="9" t="s">
        <v>278</v>
      </c>
      <c r="N350" s="28"/>
      <c r="P350" s="65">
        <f t="shared" si="5"/>
        <v>13.5</v>
      </c>
    </row>
    <row r="351" spans="1:16" ht="15">
      <c r="A351" s="253" t="s">
        <v>2693</v>
      </c>
      <c r="B351" s="61" t="s">
        <v>2713</v>
      </c>
      <c r="C351" s="3"/>
      <c r="D351" s="3"/>
      <c r="E351" s="9" t="s">
        <v>278</v>
      </c>
      <c r="F351" s="9" t="s">
        <v>278</v>
      </c>
      <c r="G351" s="9" t="s">
        <v>278</v>
      </c>
      <c r="H351" s="9" t="s">
        <v>278</v>
      </c>
      <c r="I351" s="9" t="s">
        <v>278</v>
      </c>
      <c r="J351" s="9">
        <v>0</v>
      </c>
      <c r="K351" s="9">
        <v>0</v>
      </c>
      <c r="L351" s="9" t="s">
        <v>278</v>
      </c>
      <c r="M351" s="9">
        <v>5.6000000000000796</v>
      </c>
      <c r="P351" s="65">
        <f t="shared" si="5"/>
        <v>5.6000000000000796</v>
      </c>
    </row>
    <row r="352" spans="1:16" ht="15">
      <c r="A352" s="253" t="s">
        <v>2694</v>
      </c>
      <c r="B352" s="61" t="s">
        <v>2701</v>
      </c>
      <c r="C352" s="3"/>
      <c r="D352" s="3"/>
      <c r="E352" s="9" t="s">
        <v>278</v>
      </c>
      <c r="F352" s="9" t="s">
        <v>278</v>
      </c>
      <c r="G352" s="9" t="s">
        <v>278</v>
      </c>
      <c r="H352" s="9" t="s">
        <v>278</v>
      </c>
      <c r="I352" s="9" t="s">
        <v>278</v>
      </c>
      <c r="J352" s="9">
        <v>0</v>
      </c>
      <c r="K352" s="9">
        <v>0</v>
      </c>
      <c r="L352" s="9" t="s">
        <v>278</v>
      </c>
      <c r="M352" s="9">
        <v>5.6000000000000227</v>
      </c>
      <c r="P352" s="65">
        <f t="shared" si="5"/>
        <v>5.6000000000000227</v>
      </c>
    </row>
    <row r="353" spans="1:16" ht="15">
      <c r="A353" s="253" t="s">
        <v>2695</v>
      </c>
      <c r="B353" s="61" t="s">
        <v>2835</v>
      </c>
      <c r="C353" s="3"/>
      <c r="D353" s="3"/>
      <c r="E353" s="9" t="s">
        <v>278</v>
      </c>
      <c r="F353" s="9" t="s">
        <v>278</v>
      </c>
      <c r="G353" s="9" t="s">
        <v>278</v>
      </c>
      <c r="H353" s="9" t="s">
        <v>278</v>
      </c>
      <c r="I353" s="9" t="s">
        <v>278</v>
      </c>
      <c r="J353" s="9">
        <v>0</v>
      </c>
      <c r="K353" s="9">
        <v>0</v>
      </c>
      <c r="L353" s="9" t="s">
        <v>278</v>
      </c>
      <c r="M353" s="9">
        <v>5.5999999999999943</v>
      </c>
      <c r="P353" s="65">
        <f t="shared" si="5"/>
        <v>5.5999999999999943</v>
      </c>
    </row>
    <row r="354" spans="1:16" ht="15">
      <c r="A354" s="253" t="s">
        <v>2696</v>
      </c>
      <c r="B354" s="61" t="s">
        <v>2205</v>
      </c>
      <c r="C354" s="3"/>
      <c r="D354" s="3"/>
      <c r="E354" s="9" t="s">
        <v>278</v>
      </c>
      <c r="F354" s="9" t="s">
        <v>278</v>
      </c>
      <c r="G354" s="9" t="s">
        <v>278</v>
      </c>
      <c r="H354" s="9" t="s">
        <v>278</v>
      </c>
      <c r="I354" s="9" t="s">
        <v>278</v>
      </c>
      <c r="J354" s="9">
        <v>0</v>
      </c>
      <c r="K354" s="9">
        <v>0</v>
      </c>
      <c r="L354" s="62" t="s">
        <v>279</v>
      </c>
      <c r="M354" s="9">
        <v>5.5999999999999943</v>
      </c>
      <c r="P354" s="65">
        <f t="shared" si="5"/>
        <v>5.5999999999999943</v>
      </c>
    </row>
    <row r="355" spans="1:16" ht="15">
      <c r="A355" s="253" t="s">
        <v>2697</v>
      </c>
      <c r="B355" s="61" t="s">
        <v>2703</v>
      </c>
      <c r="C355" s="3"/>
      <c r="D355" s="3"/>
      <c r="E355" s="9" t="s">
        <v>278</v>
      </c>
      <c r="F355" s="9" t="s">
        <v>278</v>
      </c>
      <c r="G355" s="9" t="s">
        <v>278</v>
      </c>
      <c r="H355" s="9" t="s">
        <v>278</v>
      </c>
      <c r="I355" s="9" t="s">
        <v>278</v>
      </c>
      <c r="J355" s="9">
        <v>0</v>
      </c>
      <c r="K355" s="9">
        <v>0</v>
      </c>
      <c r="L355" s="9" t="s">
        <v>278</v>
      </c>
      <c r="M355" s="9">
        <v>5.5999999999999659</v>
      </c>
      <c r="P355" s="65">
        <f t="shared" si="5"/>
        <v>5.5999999999999659</v>
      </c>
    </row>
    <row r="356" spans="1:16" ht="15">
      <c r="A356" s="253" t="s">
        <v>2698</v>
      </c>
      <c r="B356" s="61" t="s">
        <v>2716</v>
      </c>
      <c r="C356" s="3"/>
      <c r="D356" s="3"/>
      <c r="E356" s="9" t="s">
        <v>278</v>
      </c>
      <c r="F356" s="9" t="s">
        <v>278</v>
      </c>
      <c r="G356" s="9" t="s">
        <v>278</v>
      </c>
      <c r="H356" s="9" t="s">
        <v>278</v>
      </c>
      <c r="I356" s="9" t="s">
        <v>278</v>
      </c>
      <c r="J356" s="9">
        <v>0</v>
      </c>
      <c r="K356" s="9">
        <v>0</v>
      </c>
      <c r="L356" s="9" t="s">
        <v>278</v>
      </c>
      <c r="M356" s="9">
        <v>5.2000000000000455</v>
      </c>
      <c r="P356" s="65">
        <f t="shared" si="5"/>
        <v>5.2000000000000455</v>
      </c>
    </row>
    <row r="357" spans="1:16" ht="15">
      <c r="A357" s="253" t="s">
        <v>2727</v>
      </c>
      <c r="B357" s="239" t="s">
        <v>1656</v>
      </c>
      <c r="C357" s="3"/>
      <c r="D357" s="3"/>
      <c r="E357" s="9" t="s">
        <v>278</v>
      </c>
      <c r="F357" s="9" t="s">
        <v>278</v>
      </c>
      <c r="G357" s="9" t="s">
        <v>278</v>
      </c>
      <c r="H357" s="9" t="s">
        <v>278</v>
      </c>
      <c r="I357" s="9" t="s">
        <v>278</v>
      </c>
      <c r="J357" s="9">
        <v>0</v>
      </c>
      <c r="K357" s="9">
        <v>0</v>
      </c>
      <c r="L357" s="9" t="s">
        <v>278</v>
      </c>
      <c r="M357" s="9" t="s">
        <v>278</v>
      </c>
      <c r="N357" s="28"/>
      <c r="P357" s="65">
        <f t="shared" si="5"/>
        <v>0</v>
      </c>
    </row>
    <row r="358" spans="1:16" ht="15">
      <c r="A358" s="253" t="s">
        <v>2820</v>
      </c>
      <c r="B358" s="239" t="s">
        <v>1651</v>
      </c>
      <c r="C358" s="3"/>
      <c r="D358" s="3"/>
      <c r="E358" s="9" t="s">
        <v>278</v>
      </c>
      <c r="F358" s="9" t="s">
        <v>278</v>
      </c>
      <c r="G358" s="9" t="s">
        <v>278</v>
      </c>
      <c r="H358" s="9" t="s">
        <v>278</v>
      </c>
      <c r="I358" s="9" t="s">
        <v>278</v>
      </c>
      <c r="J358" s="9">
        <v>0</v>
      </c>
      <c r="K358" s="9">
        <v>0</v>
      </c>
      <c r="L358" s="9" t="s">
        <v>278</v>
      </c>
      <c r="M358" s="9" t="s">
        <v>278</v>
      </c>
      <c r="N358" s="28"/>
      <c r="P358" s="65">
        <f t="shared" si="5"/>
        <v>0</v>
      </c>
    </row>
    <row r="359" spans="1:16" ht="15">
      <c r="A359" s="253" t="s">
        <v>2837</v>
      </c>
      <c r="B359" s="61" t="s">
        <v>2708</v>
      </c>
      <c r="C359" s="3"/>
      <c r="D359" s="3"/>
      <c r="E359" s="9" t="s">
        <v>278</v>
      </c>
      <c r="F359" s="9" t="s">
        <v>278</v>
      </c>
      <c r="G359" s="9" t="s">
        <v>278</v>
      </c>
      <c r="H359" s="9" t="s">
        <v>278</v>
      </c>
      <c r="I359" s="9" t="s">
        <v>278</v>
      </c>
      <c r="J359" s="9">
        <v>0</v>
      </c>
      <c r="K359" s="9">
        <v>0</v>
      </c>
      <c r="L359" s="9" t="s">
        <v>278</v>
      </c>
      <c r="M359" s="62" t="s">
        <v>279</v>
      </c>
      <c r="P359" s="65">
        <f t="shared" si="5"/>
        <v>0</v>
      </c>
    </row>
    <row r="360" spans="1:16" ht="15">
      <c r="A360" s="253" t="s">
        <v>2887</v>
      </c>
      <c r="B360" s="61" t="s">
        <v>2718</v>
      </c>
      <c r="C360" s="3"/>
      <c r="D360" s="3"/>
      <c r="E360" s="9" t="s">
        <v>278</v>
      </c>
      <c r="F360" s="9" t="s">
        <v>278</v>
      </c>
      <c r="G360" s="9" t="s">
        <v>278</v>
      </c>
      <c r="H360" s="9" t="s">
        <v>278</v>
      </c>
      <c r="I360" s="9" t="s">
        <v>278</v>
      </c>
      <c r="J360" s="9">
        <v>0</v>
      </c>
      <c r="K360" s="9">
        <v>0</v>
      </c>
      <c r="L360" s="9" t="s">
        <v>278</v>
      </c>
      <c r="M360" s="62" t="s">
        <v>279</v>
      </c>
      <c r="P360" s="65">
        <f t="shared" si="5"/>
        <v>0</v>
      </c>
    </row>
    <row r="361" spans="1:16" ht="15">
      <c r="A361" s="253" t="s">
        <v>2888</v>
      </c>
      <c r="B361" s="239" t="s">
        <v>1669</v>
      </c>
      <c r="C361" s="3"/>
      <c r="D361" s="3"/>
      <c r="E361" s="9" t="s">
        <v>278</v>
      </c>
      <c r="F361" s="9" t="s">
        <v>278</v>
      </c>
      <c r="G361" s="9" t="s">
        <v>278</v>
      </c>
      <c r="H361" s="9" t="s">
        <v>278</v>
      </c>
      <c r="I361" s="9" t="s">
        <v>278</v>
      </c>
      <c r="J361" s="9">
        <v>0</v>
      </c>
      <c r="K361" s="9">
        <v>0</v>
      </c>
      <c r="L361" s="9" t="s">
        <v>278</v>
      </c>
      <c r="M361" s="9" t="s">
        <v>278</v>
      </c>
      <c r="P361" s="65">
        <f t="shared" si="5"/>
        <v>0</v>
      </c>
    </row>
    <row r="362" spans="1:16" ht="15">
      <c r="A362" s="253" t="s">
        <v>2889</v>
      </c>
      <c r="B362" s="61" t="s">
        <v>2700</v>
      </c>
      <c r="C362" s="3"/>
      <c r="D362" s="3"/>
      <c r="E362" s="9" t="s">
        <v>278</v>
      </c>
      <c r="F362" s="9" t="s">
        <v>278</v>
      </c>
      <c r="G362" s="9" t="s">
        <v>278</v>
      </c>
      <c r="H362" s="9" t="s">
        <v>278</v>
      </c>
      <c r="I362" s="9" t="s">
        <v>278</v>
      </c>
      <c r="J362" s="9">
        <v>0</v>
      </c>
      <c r="K362" s="9">
        <v>0</v>
      </c>
      <c r="L362" s="9" t="s">
        <v>278</v>
      </c>
      <c r="M362" s="62" t="s">
        <v>279</v>
      </c>
      <c r="P362" s="65">
        <f t="shared" si="5"/>
        <v>0</v>
      </c>
    </row>
    <row r="363" spans="1:16" ht="15">
      <c r="A363" s="253" t="s">
        <v>2890</v>
      </c>
      <c r="B363" s="239" t="s">
        <v>1670</v>
      </c>
      <c r="C363" s="3"/>
      <c r="D363" s="3"/>
      <c r="E363" s="9" t="s">
        <v>278</v>
      </c>
      <c r="F363" s="9" t="s">
        <v>278</v>
      </c>
      <c r="G363" s="9" t="s">
        <v>278</v>
      </c>
      <c r="H363" s="9" t="s">
        <v>278</v>
      </c>
      <c r="I363" s="9" t="s">
        <v>278</v>
      </c>
      <c r="J363" s="9">
        <v>0</v>
      </c>
      <c r="K363" s="9">
        <v>0</v>
      </c>
      <c r="L363" s="9" t="s">
        <v>278</v>
      </c>
      <c r="M363" s="9" t="s">
        <v>278</v>
      </c>
      <c r="P363" s="65">
        <f t="shared" si="5"/>
        <v>0</v>
      </c>
    </row>
    <row r="364" spans="1:16" ht="15">
      <c r="A364" s="253" t="s">
        <v>2891</v>
      </c>
      <c r="B364" s="61" t="s">
        <v>2719</v>
      </c>
      <c r="C364" s="3"/>
      <c r="D364" s="3"/>
      <c r="E364" s="9" t="s">
        <v>278</v>
      </c>
      <c r="F364" s="9" t="s">
        <v>278</v>
      </c>
      <c r="G364" s="9" t="s">
        <v>278</v>
      </c>
      <c r="H364" s="9" t="s">
        <v>278</v>
      </c>
      <c r="I364" s="9" t="s">
        <v>278</v>
      </c>
      <c r="J364" s="9">
        <v>0</v>
      </c>
      <c r="K364" s="9">
        <v>0</v>
      </c>
      <c r="L364" s="9" t="s">
        <v>278</v>
      </c>
      <c r="M364" s="62" t="s">
        <v>279</v>
      </c>
      <c r="P364" s="65">
        <f t="shared" si="5"/>
        <v>0</v>
      </c>
    </row>
    <row r="365" spans="1:16" ht="15">
      <c r="A365" s="253" t="s">
        <v>3572</v>
      </c>
      <c r="B365" s="28" t="s">
        <v>3601</v>
      </c>
      <c r="C365" s="3"/>
      <c r="D365" s="3"/>
      <c r="E365" s="9" t="s">
        <v>278</v>
      </c>
      <c r="F365" s="9" t="s">
        <v>278</v>
      </c>
      <c r="G365" s="9" t="s">
        <v>278</v>
      </c>
      <c r="H365" s="9" t="s">
        <v>278</v>
      </c>
      <c r="I365" s="9" t="s">
        <v>278</v>
      </c>
      <c r="J365" s="9">
        <v>0</v>
      </c>
      <c r="K365" s="9">
        <v>0</v>
      </c>
      <c r="L365" s="9" t="s">
        <v>278</v>
      </c>
      <c r="M365" s="9" t="s">
        <v>278</v>
      </c>
      <c r="O365" s="28"/>
      <c r="P365" s="65">
        <f t="shared" si="5"/>
        <v>0</v>
      </c>
    </row>
    <row r="366" spans="1:16" ht="15">
      <c r="A366" s="253" t="s">
        <v>3573</v>
      </c>
      <c r="B366" s="28" t="s">
        <v>3602</v>
      </c>
      <c r="C366" s="3"/>
      <c r="D366" s="3"/>
      <c r="E366" s="9" t="s">
        <v>278</v>
      </c>
      <c r="F366" s="9" t="s">
        <v>278</v>
      </c>
      <c r="G366" s="9" t="s">
        <v>278</v>
      </c>
      <c r="H366" s="9" t="s">
        <v>278</v>
      </c>
      <c r="I366" s="9" t="s">
        <v>278</v>
      </c>
      <c r="J366" s="9">
        <v>0</v>
      </c>
      <c r="K366" s="9">
        <v>0</v>
      </c>
      <c r="L366" s="9" t="s">
        <v>278</v>
      </c>
      <c r="M366" s="9" t="s">
        <v>278</v>
      </c>
      <c r="O366" s="28"/>
      <c r="P366" s="65">
        <f t="shared" si="5"/>
        <v>0</v>
      </c>
    </row>
    <row r="367" spans="1:16" ht="15">
      <c r="A367" s="253" t="s">
        <v>3574</v>
      </c>
      <c r="B367" s="61" t="s">
        <v>3603</v>
      </c>
      <c r="C367" s="3"/>
      <c r="D367" s="3"/>
      <c r="E367" s="9" t="s">
        <v>278</v>
      </c>
      <c r="F367" s="9" t="s">
        <v>278</v>
      </c>
      <c r="G367" s="9" t="s">
        <v>278</v>
      </c>
      <c r="H367" s="9" t="s">
        <v>278</v>
      </c>
      <c r="I367" s="9" t="s">
        <v>278</v>
      </c>
      <c r="J367" s="9">
        <v>0</v>
      </c>
      <c r="K367" s="9">
        <v>0</v>
      </c>
      <c r="L367" s="9" t="s">
        <v>278</v>
      </c>
      <c r="M367" s="9" t="s">
        <v>278</v>
      </c>
      <c r="O367" s="28"/>
      <c r="P367" s="65">
        <f t="shared" si="5"/>
        <v>0</v>
      </c>
    </row>
    <row r="368" spans="1:16" ht="15">
      <c r="A368" s="253" t="s">
        <v>3575</v>
      </c>
      <c r="B368" s="28" t="s">
        <v>3604</v>
      </c>
      <c r="C368" s="3"/>
      <c r="D368" s="3"/>
      <c r="E368" s="9" t="s">
        <v>278</v>
      </c>
      <c r="F368" s="9" t="s">
        <v>278</v>
      </c>
      <c r="G368" s="9" t="s">
        <v>278</v>
      </c>
      <c r="H368" s="9" t="s">
        <v>278</v>
      </c>
      <c r="I368" s="9" t="s">
        <v>278</v>
      </c>
      <c r="J368" s="9">
        <v>0</v>
      </c>
      <c r="K368" s="9">
        <v>0</v>
      </c>
      <c r="L368" s="9" t="s">
        <v>278</v>
      </c>
      <c r="M368" s="9" t="s">
        <v>278</v>
      </c>
      <c r="O368" s="28"/>
      <c r="P368" s="65">
        <f t="shared" si="5"/>
        <v>0</v>
      </c>
    </row>
    <row r="369" spans="1:16" ht="15">
      <c r="A369" s="253" t="s">
        <v>3576</v>
      </c>
      <c r="B369" s="28" t="s">
        <v>3605</v>
      </c>
      <c r="C369" s="3"/>
      <c r="D369" s="3"/>
      <c r="E369" s="9" t="s">
        <v>278</v>
      </c>
      <c r="F369" s="9" t="s">
        <v>278</v>
      </c>
      <c r="G369" s="9" t="s">
        <v>278</v>
      </c>
      <c r="H369" s="9" t="s">
        <v>278</v>
      </c>
      <c r="I369" s="9" t="s">
        <v>278</v>
      </c>
      <c r="J369" s="9">
        <v>0</v>
      </c>
      <c r="K369" s="9">
        <v>0</v>
      </c>
      <c r="L369" s="9" t="s">
        <v>278</v>
      </c>
      <c r="M369" s="9" t="s">
        <v>278</v>
      </c>
      <c r="O369" s="28"/>
      <c r="P369" s="65">
        <f t="shared" si="5"/>
        <v>0</v>
      </c>
    </row>
    <row r="370" spans="1:16" ht="15">
      <c r="A370" s="253" t="s">
        <v>3577</v>
      </c>
      <c r="B370" s="28" t="s">
        <v>3606</v>
      </c>
      <c r="C370" s="3"/>
      <c r="D370" s="3"/>
      <c r="E370" s="9" t="s">
        <v>278</v>
      </c>
      <c r="F370" s="9" t="s">
        <v>278</v>
      </c>
      <c r="G370" s="9" t="s">
        <v>278</v>
      </c>
      <c r="H370" s="9" t="s">
        <v>278</v>
      </c>
      <c r="I370" s="9" t="s">
        <v>278</v>
      </c>
      <c r="J370" s="9">
        <v>0</v>
      </c>
      <c r="K370" s="9">
        <v>0</v>
      </c>
      <c r="L370" s="9" t="s">
        <v>278</v>
      </c>
      <c r="M370" s="9" t="s">
        <v>278</v>
      </c>
      <c r="O370" s="28"/>
      <c r="P370" s="65">
        <f t="shared" si="5"/>
        <v>0</v>
      </c>
    </row>
    <row r="371" spans="1:16" ht="15">
      <c r="A371" s="253" t="s">
        <v>3578</v>
      </c>
      <c r="B371" s="28" t="s">
        <v>3607</v>
      </c>
      <c r="C371" s="3"/>
      <c r="D371" s="3"/>
      <c r="E371" s="9" t="s">
        <v>278</v>
      </c>
      <c r="F371" s="9" t="s">
        <v>278</v>
      </c>
      <c r="G371" s="9" t="s">
        <v>278</v>
      </c>
      <c r="H371" s="9" t="s">
        <v>278</v>
      </c>
      <c r="I371" s="9" t="s">
        <v>278</v>
      </c>
      <c r="J371" s="9">
        <v>0</v>
      </c>
      <c r="K371" s="9">
        <v>0</v>
      </c>
      <c r="L371" s="9" t="s">
        <v>278</v>
      </c>
      <c r="M371" s="9" t="s">
        <v>278</v>
      </c>
      <c r="O371" s="28"/>
      <c r="P371" s="65">
        <f t="shared" si="5"/>
        <v>0</v>
      </c>
    </row>
    <row r="372" spans="1:16" ht="15">
      <c r="A372" s="253" t="s">
        <v>3579</v>
      </c>
      <c r="B372" s="28" t="s">
        <v>3636</v>
      </c>
      <c r="C372" s="3"/>
      <c r="D372" s="3"/>
      <c r="E372" s="9" t="s">
        <v>278</v>
      </c>
      <c r="F372" s="9" t="s">
        <v>278</v>
      </c>
      <c r="G372" s="9" t="s">
        <v>278</v>
      </c>
      <c r="H372" s="9" t="s">
        <v>278</v>
      </c>
      <c r="I372" s="9" t="s">
        <v>278</v>
      </c>
      <c r="J372" s="9">
        <v>0</v>
      </c>
      <c r="K372" s="9">
        <v>0</v>
      </c>
      <c r="L372" s="9" t="s">
        <v>278</v>
      </c>
      <c r="M372" s="9" t="s">
        <v>278</v>
      </c>
      <c r="O372" s="28"/>
      <c r="P372" s="65">
        <f t="shared" si="5"/>
        <v>0</v>
      </c>
    </row>
    <row r="373" spans="1:16" ht="15">
      <c r="A373" s="253" t="s">
        <v>3580</v>
      </c>
      <c r="B373" s="28" t="s">
        <v>3608</v>
      </c>
      <c r="C373" s="3"/>
      <c r="D373" s="3"/>
      <c r="E373" s="9" t="s">
        <v>278</v>
      </c>
      <c r="F373" s="9" t="s">
        <v>278</v>
      </c>
      <c r="G373" s="9" t="s">
        <v>278</v>
      </c>
      <c r="H373" s="9" t="s">
        <v>278</v>
      </c>
      <c r="I373" s="9" t="s">
        <v>278</v>
      </c>
      <c r="J373" s="9">
        <v>0</v>
      </c>
      <c r="K373" s="9">
        <v>0</v>
      </c>
      <c r="L373" s="9" t="s">
        <v>278</v>
      </c>
      <c r="M373" s="9" t="s">
        <v>278</v>
      </c>
      <c r="O373" s="28"/>
      <c r="P373" s="65">
        <f t="shared" si="5"/>
        <v>0</v>
      </c>
    </row>
    <row r="374" spans="1:16" ht="15">
      <c r="A374" s="253" t="s">
        <v>3581</v>
      </c>
      <c r="B374" s="28" t="s">
        <v>3609</v>
      </c>
      <c r="C374" s="3"/>
      <c r="D374" s="3"/>
      <c r="E374" s="9" t="s">
        <v>278</v>
      </c>
      <c r="F374" s="9" t="s">
        <v>278</v>
      </c>
      <c r="G374" s="9" t="s">
        <v>278</v>
      </c>
      <c r="H374" s="9" t="s">
        <v>278</v>
      </c>
      <c r="I374" s="9" t="s">
        <v>278</v>
      </c>
      <c r="J374" s="9">
        <v>0</v>
      </c>
      <c r="K374" s="9">
        <v>0</v>
      </c>
      <c r="L374" s="9" t="s">
        <v>278</v>
      </c>
      <c r="M374" s="9" t="s">
        <v>278</v>
      </c>
      <c r="O374" s="28"/>
      <c r="P374" s="65">
        <f t="shared" si="5"/>
        <v>0</v>
      </c>
    </row>
    <row r="375" spans="1:16" ht="15">
      <c r="A375" s="253" t="s">
        <v>3582</v>
      </c>
      <c r="B375" s="28" t="s">
        <v>3610</v>
      </c>
      <c r="C375" s="3"/>
      <c r="D375" s="3"/>
      <c r="E375" s="9" t="s">
        <v>278</v>
      </c>
      <c r="F375" s="9" t="s">
        <v>278</v>
      </c>
      <c r="G375" s="9" t="s">
        <v>278</v>
      </c>
      <c r="H375" s="9" t="s">
        <v>278</v>
      </c>
      <c r="I375" s="9" t="s">
        <v>278</v>
      </c>
      <c r="J375" s="9">
        <v>0</v>
      </c>
      <c r="K375" s="9">
        <v>0</v>
      </c>
      <c r="L375" s="9" t="s">
        <v>278</v>
      </c>
      <c r="M375" s="9" t="s">
        <v>278</v>
      </c>
      <c r="O375" s="28"/>
      <c r="P375" s="65">
        <f t="shared" si="5"/>
        <v>0</v>
      </c>
    </row>
    <row r="376" spans="1:16" ht="15">
      <c r="A376" s="253" t="s">
        <v>3583</v>
      </c>
      <c r="B376" s="28" t="s">
        <v>3611</v>
      </c>
      <c r="C376" s="3"/>
      <c r="D376" s="3"/>
      <c r="E376" s="9" t="s">
        <v>278</v>
      </c>
      <c r="F376" s="9" t="s">
        <v>278</v>
      </c>
      <c r="G376" s="9" t="s">
        <v>278</v>
      </c>
      <c r="H376" s="9" t="s">
        <v>278</v>
      </c>
      <c r="I376" s="9" t="s">
        <v>278</v>
      </c>
      <c r="J376" s="9">
        <v>0</v>
      </c>
      <c r="K376" s="9">
        <v>0</v>
      </c>
      <c r="L376" s="9" t="s">
        <v>278</v>
      </c>
      <c r="M376" s="9" t="s">
        <v>278</v>
      </c>
      <c r="O376" s="28"/>
      <c r="P376" s="65">
        <f t="shared" si="5"/>
        <v>0</v>
      </c>
    </row>
    <row r="377" spans="1:16" ht="15">
      <c r="A377" s="253" t="s">
        <v>3584</v>
      </c>
      <c r="B377" s="28" t="s">
        <v>3612</v>
      </c>
      <c r="C377" s="3"/>
      <c r="D377" s="3"/>
      <c r="E377" s="9" t="s">
        <v>278</v>
      </c>
      <c r="F377" s="9" t="s">
        <v>278</v>
      </c>
      <c r="G377" s="9" t="s">
        <v>278</v>
      </c>
      <c r="H377" s="9" t="s">
        <v>278</v>
      </c>
      <c r="I377" s="9" t="s">
        <v>278</v>
      </c>
      <c r="J377" s="9">
        <v>0</v>
      </c>
      <c r="K377" s="9">
        <v>0</v>
      </c>
      <c r="L377" s="9" t="s">
        <v>278</v>
      </c>
      <c r="M377" s="9" t="s">
        <v>278</v>
      </c>
      <c r="O377" s="28"/>
      <c r="P377" s="65">
        <f t="shared" si="5"/>
        <v>0</v>
      </c>
    </row>
    <row r="378" spans="1:16" ht="15">
      <c r="A378" s="253" t="s">
        <v>3589</v>
      </c>
      <c r="B378" s="28" t="s">
        <v>3613</v>
      </c>
      <c r="C378" s="3"/>
      <c r="D378" s="3"/>
      <c r="E378" s="9" t="s">
        <v>278</v>
      </c>
      <c r="F378" s="9" t="s">
        <v>278</v>
      </c>
      <c r="G378" s="9" t="s">
        <v>278</v>
      </c>
      <c r="H378" s="9" t="s">
        <v>278</v>
      </c>
      <c r="I378" s="9" t="s">
        <v>278</v>
      </c>
      <c r="J378" s="9">
        <v>0</v>
      </c>
      <c r="K378" s="9">
        <v>0</v>
      </c>
      <c r="L378" s="9" t="s">
        <v>278</v>
      </c>
      <c r="M378" s="9" t="s">
        <v>278</v>
      </c>
      <c r="O378" s="28"/>
      <c r="P378" s="65">
        <f t="shared" si="5"/>
        <v>0</v>
      </c>
    </row>
    <row r="379" spans="1:16" ht="15">
      <c r="A379" s="253" t="s">
        <v>3671</v>
      </c>
      <c r="B379" s="61" t="s">
        <v>3614</v>
      </c>
      <c r="C379" s="3"/>
      <c r="D379" s="3"/>
      <c r="E379" s="9" t="s">
        <v>278</v>
      </c>
      <c r="F379" s="9" t="s">
        <v>278</v>
      </c>
      <c r="G379" s="9" t="s">
        <v>278</v>
      </c>
      <c r="H379" s="9" t="s">
        <v>278</v>
      </c>
      <c r="I379" s="9" t="s">
        <v>278</v>
      </c>
      <c r="J379" s="9">
        <v>0</v>
      </c>
      <c r="K379" s="9">
        <v>0</v>
      </c>
      <c r="L379" s="9" t="s">
        <v>278</v>
      </c>
      <c r="M379" s="9" t="s">
        <v>278</v>
      </c>
      <c r="O379" s="28"/>
      <c r="P379" s="65">
        <f t="shared" si="5"/>
        <v>0</v>
      </c>
    </row>
    <row r="380" spans="1:16" ht="15">
      <c r="A380" s="253" t="s">
        <v>4197</v>
      </c>
      <c r="B380" s="28" t="s">
        <v>3615</v>
      </c>
      <c r="C380" s="3"/>
      <c r="D380" s="3"/>
      <c r="E380" s="9" t="s">
        <v>278</v>
      </c>
      <c r="F380" s="9" t="s">
        <v>278</v>
      </c>
      <c r="G380" s="9" t="s">
        <v>278</v>
      </c>
      <c r="H380" s="9" t="s">
        <v>278</v>
      </c>
      <c r="I380" s="9" t="s">
        <v>278</v>
      </c>
      <c r="J380" s="9">
        <v>0</v>
      </c>
      <c r="K380" s="9">
        <v>0</v>
      </c>
      <c r="L380" s="9" t="s">
        <v>278</v>
      </c>
      <c r="M380" s="9" t="s">
        <v>278</v>
      </c>
      <c r="O380" s="28"/>
      <c r="P380" s="65">
        <f t="shared" si="5"/>
        <v>0</v>
      </c>
    </row>
    <row r="381" spans="1:16" ht="15">
      <c r="A381" s="253" t="s">
        <v>4198</v>
      </c>
      <c r="B381" s="28" t="s">
        <v>3616</v>
      </c>
      <c r="C381" s="3"/>
      <c r="D381" s="3"/>
      <c r="E381" s="9" t="s">
        <v>278</v>
      </c>
      <c r="F381" s="9" t="s">
        <v>278</v>
      </c>
      <c r="G381" s="9" t="s">
        <v>278</v>
      </c>
      <c r="H381" s="9" t="s">
        <v>278</v>
      </c>
      <c r="I381" s="9" t="s">
        <v>278</v>
      </c>
      <c r="J381" s="9">
        <v>0</v>
      </c>
      <c r="K381" s="9">
        <v>0</v>
      </c>
      <c r="L381" s="9" t="s">
        <v>278</v>
      </c>
      <c r="M381" s="9" t="s">
        <v>278</v>
      </c>
      <c r="O381" s="28"/>
      <c r="P381" s="65">
        <f t="shared" si="5"/>
        <v>0</v>
      </c>
    </row>
    <row r="382" spans="1:16" ht="15">
      <c r="A382" s="253" t="s">
        <v>4199</v>
      </c>
      <c r="B382" s="28" t="s">
        <v>3617</v>
      </c>
      <c r="C382" s="3"/>
      <c r="D382" s="3"/>
      <c r="E382" s="9" t="s">
        <v>278</v>
      </c>
      <c r="F382" s="9" t="s">
        <v>278</v>
      </c>
      <c r="G382" s="9" t="s">
        <v>278</v>
      </c>
      <c r="H382" s="9" t="s">
        <v>278</v>
      </c>
      <c r="I382" s="9" t="s">
        <v>278</v>
      </c>
      <c r="J382" s="9">
        <v>0</v>
      </c>
      <c r="K382" s="9">
        <v>0</v>
      </c>
      <c r="L382" s="9" t="s">
        <v>278</v>
      </c>
      <c r="M382" s="9" t="s">
        <v>278</v>
      </c>
      <c r="O382" s="28"/>
      <c r="P382" s="65">
        <f t="shared" si="5"/>
        <v>0</v>
      </c>
    </row>
    <row r="383" spans="1:16" ht="15">
      <c r="A383" s="253" t="s">
        <v>4200</v>
      </c>
      <c r="B383" s="61" t="s">
        <v>3618</v>
      </c>
      <c r="C383" s="3"/>
      <c r="D383" s="3"/>
      <c r="E383" s="9" t="s">
        <v>278</v>
      </c>
      <c r="F383" s="9" t="s">
        <v>278</v>
      </c>
      <c r="G383" s="9" t="s">
        <v>278</v>
      </c>
      <c r="H383" s="9" t="s">
        <v>278</v>
      </c>
      <c r="I383" s="9" t="s">
        <v>278</v>
      </c>
      <c r="J383" s="9">
        <v>0</v>
      </c>
      <c r="K383" s="9">
        <v>0</v>
      </c>
      <c r="L383" s="9" t="s">
        <v>278</v>
      </c>
      <c r="M383" s="9" t="s">
        <v>278</v>
      </c>
      <c r="O383" s="28"/>
      <c r="P383" s="65">
        <f t="shared" si="5"/>
        <v>0</v>
      </c>
    </row>
    <row r="384" spans="1:16" ht="15">
      <c r="A384" s="253" t="s">
        <v>4201</v>
      </c>
      <c r="B384" s="28" t="s">
        <v>3619</v>
      </c>
      <c r="C384" s="3"/>
      <c r="D384" s="3"/>
      <c r="E384" s="9" t="s">
        <v>278</v>
      </c>
      <c r="F384" s="9" t="s">
        <v>278</v>
      </c>
      <c r="G384" s="9" t="s">
        <v>278</v>
      </c>
      <c r="H384" s="9" t="s">
        <v>278</v>
      </c>
      <c r="I384" s="9" t="s">
        <v>278</v>
      </c>
      <c r="J384" s="9">
        <v>0</v>
      </c>
      <c r="K384" s="9">
        <v>0</v>
      </c>
      <c r="L384" s="9" t="s">
        <v>278</v>
      </c>
      <c r="M384" s="9" t="s">
        <v>278</v>
      </c>
      <c r="O384" s="28"/>
      <c r="P384" s="65">
        <f t="shared" si="5"/>
        <v>0</v>
      </c>
    </row>
    <row r="385" spans="1:20" ht="15">
      <c r="A385" s="253" t="s">
        <v>4202</v>
      </c>
      <c r="B385" s="28" t="s">
        <v>3620</v>
      </c>
      <c r="C385" s="3"/>
      <c r="D385" s="3"/>
      <c r="E385" s="9" t="s">
        <v>278</v>
      </c>
      <c r="F385" s="9" t="s">
        <v>278</v>
      </c>
      <c r="G385" s="9" t="s">
        <v>278</v>
      </c>
      <c r="H385" s="9" t="s">
        <v>278</v>
      </c>
      <c r="I385" s="9" t="s">
        <v>278</v>
      </c>
      <c r="J385" s="9">
        <v>0</v>
      </c>
      <c r="K385" s="9">
        <v>0</v>
      </c>
      <c r="L385" s="9" t="s">
        <v>278</v>
      </c>
      <c r="M385" s="9" t="s">
        <v>278</v>
      </c>
      <c r="O385" s="28"/>
      <c r="P385" s="65">
        <f t="shared" si="5"/>
        <v>0</v>
      </c>
      <c r="Q385" s="28"/>
    </row>
    <row r="386" spans="1:20" ht="15">
      <c r="A386" s="253" t="s">
        <v>4203</v>
      </c>
      <c r="B386" s="28" t="s">
        <v>3621</v>
      </c>
      <c r="C386" s="3"/>
      <c r="D386" s="3"/>
      <c r="E386" s="9" t="s">
        <v>278</v>
      </c>
      <c r="F386" s="9" t="s">
        <v>278</v>
      </c>
      <c r="G386" s="9" t="s">
        <v>278</v>
      </c>
      <c r="H386" s="9" t="s">
        <v>278</v>
      </c>
      <c r="I386" s="9" t="s">
        <v>278</v>
      </c>
      <c r="J386" s="9">
        <v>0</v>
      </c>
      <c r="K386" s="9">
        <v>0</v>
      </c>
      <c r="L386" s="9" t="s">
        <v>278</v>
      </c>
      <c r="M386" s="9" t="s">
        <v>278</v>
      </c>
      <c r="O386" s="28"/>
      <c r="P386" s="65">
        <f t="shared" si="5"/>
        <v>0</v>
      </c>
      <c r="Q386" s="28"/>
    </row>
    <row r="387" spans="1:20" ht="15">
      <c r="A387" s="253" t="s">
        <v>4204</v>
      </c>
      <c r="B387" s="28" t="s">
        <v>3622</v>
      </c>
      <c r="C387" s="3"/>
      <c r="D387" s="3"/>
      <c r="E387" s="9" t="s">
        <v>278</v>
      </c>
      <c r="F387" s="9" t="s">
        <v>278</v>
      </c>
      <c r="G387" s="9" t="s">
        <v>278</v>
      </c>
      <c r="H387" s="9" t="s">
        <v>278</v>
      </c>
      <c r="I387" s="9" t="s">
        <v>278</v>
      </c>
      <c r="J387" s="9">
        <v>0</v>
      </c>
      <c r="K387" s="9">
        <v>0</v>
      </c>
      <c r="L387" s="9" t="s">
        <v>278</v>
      </c>
      <c r="M387" s="9" t="s">
        <v>278</v>
      </c>
      <c r="O387" s="28"/>
      <c r="P387" s="65">
        <f t="shared" si="5"/>
        <v>0</v>
      </c>
      <c r="Q387" s="28"/>
    </row>
    <row r="388" spans="1:20" ht="15">
      <c r="A388" s="253" t="s">
        <v>4205</v>
      </c>
      <c r="B388" s="28" t="s">
        <v>3623</v>
      </c>
      <c r="C388" s="3"/>
      <c r="D388" s="3"/>
      <c r="E388" s="9" t="s">
        <v>278</v>
      </c>
      <c r="F388" s="9" t="s">
        <v>278</v>
      </c>
      <c r="G388" s="9" t="s">
        <v>278</v>
      </c>
      <c r="H388" s="9" t="s">
        <v>278</v>
      </c>
      <c r="I388" s="9" t="s">
        <v>278</v>
      </c>
      <c r="J388" s="9">
        <v>0</v>
      </c>
      <c r="K388" s="9">
        <v>0</v>
      </c>
      <c r="L388" s="9" t="s">
        <v>278</v>
      </c>
      <c r="M388" s="9" t="s">
        <v>278</v>
      </c>
      <c r="O388" s="28"/>
      <c r="P388" s="65">
        <f t="shared" si="5"/>
        <v>0</v>
      </c>
      <c r="Q388" s="28"/>
    </row>
    <row r="389" spans="1:20" ht="15">
      <c r="A389" s="253" t="s">
        <v>4206</v>
      </c>
      <c r="B389" s="28" t="s">
        <v>3624</v>
      </c>
      <c r="C389" s="3"/>
      <c r="D389" s="3"/>
      <c r="E389" s="9" t="s">
        <v>278</v>
      </c>
      <c r="F389" s="9" t="s">
        <v>278</v>
      </c>
      <c r="G389" s="9" t="s">
        <v>278</v>
      </c>
      <c r="H389" s="9" t="s">
        <v>278</v>
      </c>
      <c r="I389" s="9" t="s">
        <v>278</v>
      </c>
      <c r="J389" s="9">
        <v>0</v>
      </c>
      <c r="K389" s="9">
        <v>0</v>
      </c>
      <c r="L389" s="9" t="s">
        <v>278</v>
      </c>
      <c r="M389" s="9" t="s">
        <v>278</v>
      </c>
      <c r="O389" s="28"/>
      <c r="P389" s="65">
        <f t="shared" si="5"/>
        <v>0</v>
      </c>
      <c r="Q389" s="28"/>
    </row>
    <row r="390" spans="1:20" ht="15">
      <c r="A390" s="253" t="s">
        <v>4207</v>
      </c>
      <c r="B390" s="28" t="s">
        <v>3625</v>
      </c>
      <c r="C390" s="3"/>
      <c r="D390" s="3"/>
      <c r="E390" s="9" t="s">
        <v>278</v>
      </c>
      <c r="F390" s="9" t="s">
        <v>278</v>
      </c>
      <c r="G390" s="9" t="s">
        <v>278</v>
      </c>
      <c r="H390" s="9" t="s">
        <v>278</v>
      </c>
      <c r="I390" s="9" t="s">
        <v>278</v>
      </c>
      <c r="J390" s="9">
        <v>0</v>
      </c>
      <c r="K390" s="9">
        <v>0</v>
      </c>
      <c r="L390" s="9" t="s">
        <v>278</v>
      </c>
      <c r="M390" s="9" t="s">
        <v>278</v>
      </c>
      <c r="O390" s="28"/>
      <c r="P390" s="65">
        <f t="shared" si="5"/>
        <v>0</v>
      </c>
      <c r="Q390" s="28"/>
    </row>
    <row r="391" spans="1:20" ht="15">
      <c r="A391" s="253" t="s">
        <v>4208</v>
      </c>
      <c r="B391" s="28" t="s">
        <v>3626</v>
      </c>
      <c r="C391" s="3"/>
      <c r="D391" s="3"/>
      <c r="E391" s="9" t="s">
        <v>278</v>
      </c>
      <c r="F391" s="9" t="s">
        <v>278</v>
      </c>
      <c r="G391" s="9" t="s">
        <v>278</v>
      </c>
      <c r="H391" s="9" t="s">
        <v>278</v>
      </c>
      <c r="I391" s="9" t="s">
        <v>278</v>
      </c>
      <c r="J391" s="9">
        <v>0</v>
      </c>
      <c r="K391" s="9">
        <v>0</v>
      </c>
      <c r="L391" s="9" t="s">
        <v>278</v>
      </c>
      <c r="M391" s="9" t="s">
        <v>278</v>
      </c>
      <c r="O391" s="28"/>
      <c r="P391" s="65">
        <f t="shared" si="5"/>
        <v>0</v>
      </c>
      <c r="Q391" s="28"/>
    </row>
    <row r="392" spans="1:20" ht="15">
      <c r="A392" s="253" t="s">
        <v>4209</v>
      </c>
      <c r="B392" s="61" t="s">
        <v>3666</v>
      </c>
      <c r="C392" s="3"/>
      <c r="D392" s="3"/>
      <c r="E392" s="9" t="s">
        <v>278</v>
      </c>
      <c r="F392" s="9" t="s">
        <v>278</v>
      </c>
      <c r="G392" s="9" t="s">
        <v>278</v>
      </c>
      <c r="H392" s="9" t="s">
        <v>278</v>
      </c>
      <c r="I392" s="9" t="s">
        <v>278</v>
      </c>
      <c r="J392" s="9">
        <v>0</v>
      </c>
      <c r="K392" s="9">
        <v>0</v>
      </c>
      <c r="L392" s="9" t="s">
        <v>278</v>
      </c>
      <c r="M392" s="9" t="s">
        <v>278</v>
      </c>
      <c r="O392" s="28"/>
      <c r="P392" s="65">
        <f t="shared" si="5"/>
        <v>0</v>
      </c>
      <c r="Q392" s="28"/>
    </row>
    <row r="393" spans="1:20" ht="15">
      <c r="A393" s="253" t="s">
        <v>4210</v>
      </c>
      <c r="B393" s="28" t="s">
        <v>3627</v>
      </c>
      <c r="C393" s="3"/>
      <c r="D393" s="3"/>
      <c r="E393" s="9" t="s">
        <v>278</v>
      </c>
      <c r="F393" s="9" t="s">
        <v>278</v>
      </c>
      <c r="G393" s="9" t="s">
        <v>278</v>
      </c>
      <c r="H393" s="9" t="s">
        <v>278</v>
      </c>
      <c r="I393" s="9" t="s">
        <v>278</v>
      </c>
      <c r="J393" s="9">
        <v>0</v>
      </c>
      <c r="K393" s="9">
        <v>0</v>
      </c>
      <c r="L393" s="9" t="s">
        <v>278</v>
      </c>
      <c r="M393" s="9" t="s">
        <v>278</v>
      </c>
      <c r="O393" s="28"/>
      <c r="P393" s="65">
        <f t="shared" si="5"/>
        <v>0</v>
      </c>
      <c r="Q393" s="28"/>
    </row>
    <row r="394" spans="1:20" ht="15">
      <c r="A394" s="253" t="s">
        <v>4211</v>
      </c>
      <c r="B394" s="28" t="s">
        <v>3628</v>
      </c>
      <c r="C394" s="3"/>
      <c r="D394" s="3"/>
      <c r="E394" s="9" t="s">
        <v>278</v>
      </c>
      <c r="F394" s="9" t="s">
        <v>278</v>
      </c>
      <c r="G394" s="9" t="s">
        <v>278</v>
      </c>
      <c r="H394" s="9" t="s">
        <v>278</v>
      </c>
      <c r="I394" s="9" t="s">
        <v>278</v>
      </c>
      <c r="J394" s="9">
        <v>0</v>
      </c>
      <c r="K394" s="9">
        <v>0</v>
      </c>
      <c r="L394" s="9" t="s">
        <v>278</v>
      </c>
      <c r="M394" s="9" t="s">
        <v>278</v>
      </c>
      <c r="O394" s="28"/>
      <c r="P394" s="65">
        <f t="shared" si="5"/>
        <v>0</v>
      </c>
      <c r="Q394" s="28"/>
    </row>
    <row r="395" spans="1:20" ht="15">
      <c r="A395" s="253" t="s">
        <v>4212</v>
      </c>
      <c r="B395" s="28" t="s">
        <v>3629</v>
      </c>
      <c r="C395" s="3"/>
      <c r="D395" s="3"/>
      <c r="E395" s="9" t="s">
        <v>278</v>
      </c>
      <c r="F395" s="9" t="s">
        <v>278</v>
      </c>
      <c r="G395" s="9" t="s">
        <v>278</v>
      </c>
      <c r="H395" s="9" t="s">
        <v>278</v>
      </c>
      <c r="I395" s="9" t="s">
        <v>278</v>
      </c>
      <c r="J395" s="9">
        <v>0</v>
      </c>
      <c r="K395" s="9">
        <v>0</v>
      </c>
      <c r="L395" s="9" t="s">
        <v>278</v>
      </c>
      <c r="M395" s="9" t="s">
        <v>278</v>
      </c>
      <c r="O395" s="28"/>
      <c r="P395" s="65">
        <f t="shared" si="5"/>
        <v>0</v>
      </c>
      <c r="Q395" s="28"/>
    </row>
    <row r="396" spans="1:20" ht="15">
      <c r="A396" s="253"/>
      <c r="B396" s="61"/>
      <c r="C396" s="3"/>
      <c r="D396" s="3"/>
      <c r="E396" s="9"/>
      <c r="F396" s="9"/>
      <c r="G396" s="9"/>
      <c r="H396" s="9"/>
      <c r="I396" s="9"/>
      <c r="J396" s="9"/>
      <c r="K396" s="9"/>
      <c r="L396" s="9"/>
      <c r="M396" s="9"/>
      <c r="P396" s="65"/>
      <c r="Q396" s="28"/>
    </row>
    <row r="397" spans="1:20" ht="15">
      <c r="A397" s="253"/>
      <c r="B397" s="61"/>
      <c r="C397" s="3"/>
      <c r="D397" s="3"/>
      <c r="E397" s="9"/>
      <c r="F397" s="9"/>
      <c r="G397" s="9"/>
      <c r="H397" s="9"/>
      <c r="I397" s="9"/>
      <c r="J397" s="9"/>
      <c r="K397" s="9"/>
      <c r="L397" s="9"/>
      <c r="M397" s="9"/>
      <c r="P397" s="65"/>
      <c r="Q397" s="28"/>
    </row>
    <row r="398" spans="1:20" ht="15">
      <c r="A398" s="28"/>
      <c r="B398" s="28"/>
      <c r="C398" s="28"/>
      <c r="D398" s="28"/>
      <c r="E398" s="9"/>
      <c r="F398" s="9"/>
      <c r="G398" s="9"/>
      <c r="H398" s="9"/>
      <c r="I398" s="28"/>
      <c r="J398" s="28"/>
      <c r="K398" s="28"/>
      <c r="L398" s="67"/>
      <c r="M398" s="67"/>
      <c r="N398" s="65"/>
      <c r="P398" s="28"/>
      <c r="T398" t="s">
        <v>2452</v>
      </c>
    </row>
    <row r="401" spans="1:21" ht="25.5">
      <c r="A401" s="23" t="s">
        <v>737</v>
      </c>
      <c r="L401" s="67"/>
      <c r="M401" s="67"/>
    </row>
    <row r="402" spans="1:21">
      <c r="L402" s="67"/>
      <c r="M402" s="67"/>
    </row>
    <row r="403" spans="1:21" ht="15">
      <c r="A403" s="38"/>
      <c r="B403" s="38"/>
      <c r="C403" s="38"/>
      <c r="D403" s="38"/>
      <c r="E403" s="59">
        <v>2016</v>
      </c>
      <c r="F403" s="59">
        <v>2017</v>
      </c>
      <c r="G403" s="59">
        <v>2018</v>
      </c>
      <c r="H403" s="59">
        <v>2019</v>
      </c>
      <c r="I403" s="59">
        <v>2020</v>
      </c>
      <c r="J403" s="59">
        <v>2021</v>
      </c>
      <c r="K403" s="59">
        <v>2022</v>
      </c>
      <c r="L403" s="59">
        <v>2023</v>
      </c>
      <c r="M403" s="59">
        <v>2024</v>
      </c>
      <c r="P403" s="68" t="s">
        <v>40</v>
      </c>
      <c r="Q403" s="38"/>
    </row>
    <row r="404" spans="1:21" ht="15">
      <c r="A404" s="28" t="s">
        <v>0</v>
      </c>
      <c r="B404" s="61" t="s">
        <v>31</v>
      </c>
      <c r="E404" s="9">
        <v>48.300000000014549</v>
      </c>
      <c r="F404" s="188">
        <v>599.59999999999968</v>
      </c>
      <c r="G404" s="188">
        <v>586.70000000000073</v>
      </c>
      <c r="H404" s="183">
        <v>997.80000000000041</v>
      </c>
      <c r="I404" s="188">
        <v>693.19999999999982</v>
      </c>
      <c r="J404" s="9">
        <v>756.5</v>
      </c>
      <c r="K404" s="9">
        <v>687.60000000000014</v>
      </c>
      <c r="L404" s="9">
        <v>496.19999999999936</v>
      </c>
      <c r="M404" s="188">
        <v>611.79999999999995</v>
      </c>
      <c r="P404" s="65">
        <f>SUM(E404:N404)</f>
        <v>5477.7000000000144</v>
      </c>
      <c r="R404" t="s">
        <v>3131</v>
      </c>
      <c r="T404" s="3"/>
      <c r="U404" s="3" t="s">
        <v>1247</v>
      </c>
    </row>
    <row r="405" spans="1:21" ht="15">
      <c r="A405" s="28" t="s">
        <v>2</v>
      </c>
      <c r="B405" s="61" t="s">
        <v>21</v>
      </c>
      <c r="E405" s="9">
        <v>71.800000000000722</v>
      </c>
      <c r="F405" s="9">
        <v>512.9</v>
      </c>
      <c r="G405" s="9">
        <v>378.60000000000036</v>
      </c>
      <c r="H405" s="188">
        <v>985.8</v>
      </c>
      <c r="I405" s="188">
        <v>676.49999999999977</v>
      </c>
      <c r="J405" s="9">
        <v>789.89999999999952</v>
      </c>
      <c r="K405" s="9">
        <v>710.2</v>
      </c>
      <c r="L405" s="188">
        <v>812.30000000000018</v>
      </c>
      <c r="M405" s="9">
        <v>473</v>
      </c>
      <c r="P405" s="65">
        <f t="shared" ref="P405:P468" si="6">SUM(E405:N405)</f>
        <v>5411.0000000000009</v>
      </c>
      <c r="R405" t="s">
        <v>2470</v>
      </c>
      <c r="T405" s="3"/>
      <c r="U405" s="3"/>
    </row>
    <row r="406" spans="1:21" ht="15">
      <c r="A406" s="28" t="s">
        <v>3</v>
      </c>
      <c r="B406" s="61" t="s">
        <v>33</v>
      </c>
      <c r="E406" s="188">
        <v>92.099999999991994</v>
      </c>
      <c r="F406" s="9">
        <v>519.29999999999984</v>
      </c>
      <c r="G406" s="9">
        <v>375.30000000000018</v>
      </c>
      <c r="H406" s="9">
        <v>757.29999999999984</v>
      </c>
      <c r="I406" s="188">
        <v>589.00000000000045</v>
      </c>
      <c r="J406" s="9">
        <v>645.29999999999995</v>
      </c>
      <c r="K406" s="9">
        <v>651.70000000000027</v>
      </c>
      <c r="L406" s="183">
        <v>866.19999999999891</v>
      </c>
      <c r="M406" s="188">
        <v>607.50000000000011</v>
      </c>
      <c r="P406" s="65">
        <f t="shared" si="6"/>
        <v>5103.6999999999916</v>
      </c>
      <c r="R406" t="s">
        <v>3132</v>
      </c>
      <c r="T406" s="3"/>
      <c r="U406" s="3" t="s">
        <v>1247</v>
      </c>
    </row>
    <row r="407" spans="1:21" ht="15">
      <c r="A407" s="28" t="s">
        <v>5</v>
      </c>
      <c r="B407" s="61" t="s">
        <v>11</v>
      </c>
      <c r="E407" s="9">
        <v>58.100000000000726</v>
      </c>
      <c r="F407" s="188">
        <v>578.90000000000009</v>
      </c>
      <c r="G407" s="185">
        <v>716.30000000000041</v>
      </c>
      <c r="H407" s="9">
        <v>815.90000000000032</v>
      </c>
      <c r="I407" s="9">
        <v>553.10000000000014</v>
      </c>
      <c r="J407" s="9">
        <v>682.70000000000027</v>
      </c>
      <c r="K407" s="9">
        <v>696.30000000000041</v>
      </c>
      <c r="L407" s="9">
        <v>463.20000000000005</v>
      </c>
      <c r="M407" s="9">
        <v>329.9</v>
      </c>
      <c r="P407" s="65">
        <f t="shared" si="6"/>
        <v>4894.4000000000024</v>
      </c>
      <c r="R407" t="s">
        <v>301</v>
      </c>
      <c r="T407" s="3"/>
      <c r="U407" s="3" t="s">
        <v>1417</v>
      </c>
    </row>
    <row r="408" spans="1:21" ht="15">
      <c r="A408" s="28" t="s">
        <v>7</v>
      </c>
      <c r="B408" s="61" t="s">
        <v>37</v>
      </c>
      <c r="E408" s="9">
        <v>86.900000000002549</v>
      </c>
      <c r="F408" s="9">
        <v>525.80000000000052</v>
      </c>
      <c r="G408" s="9">
        <v>392</v>
      </c>
      <c r="H408" s="188">
        <v>839.30000000000018</v>
      </c>
      <c r="I408" s="9">
        <v>487.99999999999955</v>
      </c>
      <c r="J408" s="9">
        <v>773.30000000000018</v>
      </c>
      <c r="K408" s="9">
        <v>648.69999999999993</v>
      </c>
      <c r="L408" s="185">
        <v>949.60000000000036</v>
      </c>
      <c r="M408" s="9">
        <v>163.79999999999998</v>
      </c>
      <c r="P408" s="65">
        <f t="shared" si="6"/>
        <v>4867.4000000000033</v>
      </c>
      <c r="R408" t="s">
        <v>301</v>
      </c>
      <c r="T408" s="3"/>
      <c r="U408" s="3" t="s">
        <v>1417</v>
      </c>
    </row>
    <row r="409" spans="1:21" ht="15">
      <c r="A409" s="28" t="s">
        <v>8</v>
      </c>
      <c r="B409" s="61" t="s">
        <v>17</v>
      </c>
      <c r="E409" s="9">
        <v>20.799999999991996</v>
      </c>
      <c r="F409" s="9">
        <v>537.79999999999973</v>
      </c>
      <c r="G409" s="188">
        <v>544.60000000000059</v>
      </c>
      <c r="H409" s="188">
        <v>851</v>
      </c>
      <c r="I409" s="9">
        <v>432.49999999999977</v>
      </c>
      <c r="J409" s="188">
        <v>795.9</v>
      </c>
      <c r="K409" s="9">
        <v>492.20000000000073</v>
      </c>
      <c r="L409" s="9">
        <v>549.60000000000014</v>
      </c>
      <c r="M409" s="9">
        <v>258.60000000000002</v>
      </c>
      <c r="P409" s="65">
        <f t="shared" si="6"/>
        <v>4482.9999999999936</v>
      </c>
      <c r="R409" t="s">
        <v>1904</v>
      </c>
      <c r="T409" s="3"/>
      <c r="U409" s="3"/>
    </row>
    <row r="410" spans="1:21" ht="15">
      <c r="A410" s="28" t="s">
        <v>10</v>
      </c>
      <c r="B410" s="61" t="s">
        <v>25</v>
      </c>
      <c r="E410" s="185">
        <v>182.69999999998836</v>
      </c>
      <c r="F410" s="9">
        <v>326.99999999999977</v>
      </c>
      <c r="G410" s="188">
        <v>484.89999999999964</v>
      </c>
      <c r="H410" s="9">
        <v>826.2999999999995</v>
      </c>
      <c r="I410" s="9">
        <v>377.09999999999968</v>
      </c>
      <c r="J410" s="9">
        <v>569.29999999999995</v>
      </c>
      <c r="K410" s="9">
        <v>708.09999999999991</v>
      </c>
      <c r="L410" s="9">
        <v>417.59999999999991</v>
      </c>
      <c r="M410" s="9">
        <v>528.9</v>
      </c>
      <c r="P410" s="65">
        <f t="shared" si="6"/>
        <v>4421.8999999999869</v>
      </c>
      <c r="R410" t="s">
        <v>301</v>
      </c>
      <c r="T410" s="3"/>
      <c r="U410" s="3" t="s">
        <v>1417</v>
      </c>
    </row>
    <row r="411" spans="1:21" ht="15">
      <c r="A411" s="28" t="s">
        <v>12</v>
      </c>
      <c r="B411" s="61" t="s">
        <v>142</v>
      </c>
      <c r="E411" s="9" t="s">
        <v>278</v>
      </c>
      <c r="F411" s="188">
        <v>661.00000000000023</v>
      </c>
      <c r="G411" s="9">
        <v>332.49999999999977</v>
      </c>
      <c r="H411" s="184">
        <v>987.90000000000009</v>
      </c>
      <c r="I411" s="9">
        <v>234.20000000000005</v>
      </c>
      <c r="J411" s="9">
        <v>742.5</v>
      </c>
      <c r="K411" s="9">
        <v>530.89999999999964</v>
      </c>
      <c r="L411" s="9">
        <v>339.59999999999945</v>
      </c>
      <c r="M411" s="188">
        <v>579</v>
      </c>
      <c r="P411" s="65">
        <f t="shared" si="6"/>
        <v>4407.5999999999995</v>
      </c>
      <c r="R411" t="s">
        <v>3133</v>
      </c>
      <c r="T411" s="3"/>
      <c r="U411" s="3"/>
    </row>
    <row r="412" spans="1:21" ht="15">
      <c r="A412" s="28" t="s">
        <v>14</v>
      </c>
      <c r="B412" s="61" t="s">
        <v>9</v>
      </c>
      <c r="E412" s="184">
        <v>126.49999999998764</v>
      </c>
      <c r="F412" s="9">
        <v>429.7999999999999</v>
      </c>
      <c r="G412" s="188">
        <v>551.54999999999995</v>
      </c>
      <c r="H412" s="9">
        <v>723.99999999999977</v>
      </c>
      <c r="I412" s="9">
        <v>456.89999999999986</v>
      </c>
      <c r="J412" s="9">
        <v>404.2000000000001</v>
      </c>
      <c r="K412" s="9">
        <v>547.15000000000032</v>
      </c>
      <c r="L412" s="9">
        <v>630.19999999999982</v>
      </c>
      <c r="M412" s="9">
        <v>458.59999999999997</v>
      </c>
      <c r="P412" s="65">
        <f t="shared" si="6"/>
        <v>4328.8999999999878</v>
      </c>
      <c r="R412" t="s">
        <v>291</v>
      </c>
      <c r="T412" s="3"/>
      <c r="U412" s="3"/>
    </row>
    <row r="413" spans="1:21" ht="15">
      <c r="A413" s="28" t="s">
        <v>16</v>
      </c>
      <c r="B413" s="61" t="s">
        <v>154</v>
      </c>
      <c r="E413" s="9" t="s">
        <v>278</v>
      </c>
      <c r="F413" s="9" t="s">
        <v>278</v>
      </c>
      <c r="G413" s="9">
        <v>472.70000000000005</v>
      </c>
      <c r="H413" s="185">
        <v>1062.8999999999999</v>
      </c>
      <c r="I413" s="188">
        <v>610.90000000000032</v>
      </c>
      <c r="J413" s="9">
        <v>601.5</v>
      </c>
      <c r="K413" s="9">
        <v>702.79999999999973</v>
      </c>
      <c r="L413" s="9">
        <v>657.19999999999982</v>
      </c>
      <c r="M413" s="9">
        <v>61.2</v>
      </c>
      <c r="P413" s="65">
        <f t="shared" si="6"/>
        <v>4169.2</v>
      </c>
      <c r="R413" t="s">
        <v>369</v>
      </c>
      <c r="T413" s="3"/>
      <c r="U413" s="3" t="s">
        <v>1417</v>
      </c>
    </row>
    <row r="414" spans="1:21" ht="15">
      <c r="A414" s="28" t="s">
        <v>18</v>
      </c>
      <c r="B414" s="61" t="s">
        <v>155</v>
      </c>
      <c r="E414" s="9" t="s">
        <v>278</v>
      </c>
      <c r="F414" s="9" t="s">
        <v>278</v>
      </c>
      <c r="G414" s="9">
        <v>361.79999999999973</v>
      </c>
      <c r="H414" s="9">
        <v>764.8</v>
      </c>
      <c r="I414" s="9">
        <v>574.10000000000036</v>
      </c>
      <c r="J414" s="9">
        <v>533.09999999999968</v>
      </c>
      <c r="K414" s="188">
        <v>794.95000000000027</v>
      </c>
      <c r="L414" s="9">
        <v>667</v>
      </c>
      <c r="M414" s="9">
        <v>467.6</v>
      </c>
      <c r="P414" s="65">
        <f t="shared" si="6"/>
        <v>4163.3500000000004</v>
      </c>
      <c r="R414" t="s">
        <v>283</v>
      </c>
      <c r="T414" s="3"/>
    </row>
    <row r="415" spans="1:21" ht="15">
      <c r="A415" s="28" t="s">
        <v>20</v>
      </c>
      <c r="B415" s="61" t="s">
        <v>23</v>
      </c>
      <c r="E415" s="183">
        <v>152.40000000000947</v>
      </c>
      <c r="F415" s="184">
        <v>697.84999999999991</v>
      </c>
      <c r="G415" s="9">
        <v>333.70000000000027</v>
      </c>
      <c r="H415" s="9">
        <v>494.5</v>
      </c>
      <c r="I415" s="184">
        <v>739.09999999999945</v>
      </c>
      <c r="J415" s="9">
        <v>606.30000000000007</v>
      </c>
      <c r="K415" s="9">
        <v>436.15000000000009</v>
      </c>
      <c r="L415" s="9">
        <v>655.19999999999959</v>
      </c>
      <c r="M415" s="9">
        <v>39.4</v>
      </c>
      <c r="P415" s="65">
        <f t="shared" si="6"/>
        <v>4154.6000000000085</v>
      </c>
      <c r="R415" t="s">
        <v>1384</v>
      </c>
      <c r="T415" s="3"/>
      <c r="U415" s="3" t="s">
        <v>1247</v>
      </c>
    </row>
    <row r="416" spans="1:21" ht="15">
      <c r="A416" s="28" t="s">
        <v>22</v>
      </c>
      <c r="B416" s="61" t="s">
        <v>141</v>
      </c>
      <c r="E416" s="9" t="s">
        <v>278</v>
      </c>
      <c r="F416" s="9">
        <v>459.3000000000003</v>
      </c>
      <c r="G416" s="188">
        <v>506.59999999999991</v>
      </c>
      <c r="H416" s="9">
        <v>811.99999999999977</v>
      </c>
      <c r="I416" s="9">
        <v>507.90000000000009</v>
      </c>
      <c r="J416" s="9">
        <v>615.6999999999997</v>
      </c>
      <c r="K416" s="9">
        <v>543.25000000000011</v>
      </c>
      <c r="L416" s="9">
        <v>433.59999999999945</v>
      </c>
      <c r="M416" s="9">
        <v>178.89999999999998</v>
      </c>
      <c r="P416" s="65">
        <f t="shared" si="6"/>
        <v>4057.2499999999995</v>
      </c>
      <c r="R416" t="s">
        <v>288</v>
      </c>
      <c r="T416" s="3"/>
      <c r="U416" s="3"/>
    </row>
    <row r="417" spans="1:21" ht="15">
      <c r="A417" s="28" t="s">
        <v>24</v>
      </c>
      <c r="B417" s="61" t="s">
        <v>27</v>
      </c>
      <c r="E417" s="9">
        <v>31.5</v>
      </c>
      <c r="F417" s="9">
        <v>548.20000000000016</v>
      </c>
      <c r="G417" s="184">
        <v>620.70000000000005</v>
      </c>
      <c r="H417" s="9">
        <v>646.09999999999991</v>
      </c>
      <c r="I417" s="183">
        <v>745.40000000000009</v>
      </c>
      <c r="J417" s="9">
        <v>459.79999999999984</v>
      </c>
      <c r="K417" s="9">
        <v>395.10000000000036</v>
      </c>
      <c r="L417" s="9">
        <v>532.40000000000009</v>
      </c>
      <c r="M417" s="9" t="s">
        <v>278</v>
      </c>
      <c r="P417" s="65">
        <f t="shared" si="6"/>
        <v>3979.2000000000003</v>
      </c>
      <c r="R417" t="s">
        <v>1383</v>
      </c>
      <c r="T417" s="3"/>
      <c r="U417" s="3"/>
    </row>
    <row r="418" spans="1:21" ht="15">
      <c r="A418" s="28" t="s">
        <v>26</v>
      </c>
      <c r="B418" s="61" t="s">
        <v>682</v>
      </c>
      <c r="E418" s="9" t="s">
        <v>278</v>
      </c>
      <c r="F418" s="9" t="s">
        <v>278</v>
      </c>
      <c r="G418" s="9" t="s">
        <v>278</v>
      </c>
      <c r="H418" s="188">
        <v>894.89999999999964</v>
      </c>
      <c r="I418" s="9">
        <v>436.40000000000009</v>
      </c>
      <c r="J418" s="185">
        <v>987.49999999999966</v>
      </c>
      <c r="K418" s="9">
        <v>545.40000000000009</v>
      </c>
      <c r="L418" s="9">
        <v>717.49999999999977</v>
      </c>
      <c r="M418" s="9">
        <v>375.8</v>
      </c>
      <c r="P418" s="65">
        <f t="shared" si="6"/>
        <v>3957.4999999999991</v>
      </c>
      <c r="R418" t="s">
        <v>369</v>
      </c>
      <c r="T418" s="3"/>
      <c r="U418" s="3" t="s">
        <v>1417</v>
      </c>
    </row>
    <row r="419" spans="1:21" ht="15">
      <c r="A419" s="28" t="s">
        <v>28</v>
      </c>
      <c r="B419" s="61" t="s">
        <v>668</v>
      </c>
      <c r="E419" s="9" t="s">
        <v>278</v>
      </c>
      <c r="F419" s="9" t="s">
        <v>278</v>
      </c>
      <c r="G419" s="9" t="s">
        <v>278</v>
      </c>
      <c r="H419" s="9">
        <v>817.84999999999968</v>
      </c>
      <c r="I419" s="9">
        <v>535.89999999999964</v>
      </c>
      <c r="J419" s="9">
        <v>627.79999999999995</v>
      </c>
      <c r="K419" s="9">
        <v>623.30000000000064</v>
      </c>
      <c r="L419" s="188">
        <v>795.2</v>
      </c>
      <c r="M419" s="9">
        <v>331.20000000000005</v>
      </c>
      <c r="P419" s="65">
        <f t="shared" si="6"/>
        <v>3731.25</v>
      </c>
      <c r="R419" t="s">
        <v>292</v>
      </c>
      <c r="U419" s="61"/>
    </row>
    <row r="420" spans="1:21" ht="15">
      <c r="A420" s="28" t="s">
        <v>30</v>
      </c>
      <c r="B420" s="61" t="s">
        <v>1</v>
      </c>
      <c r="E420" s="9">
        <v>43.100000000002183</v>
      </c>
      <c r="F420" s="185">
        <v>713.10000000000014</v>
      </c>
      <c r="G420" s="9">
        <v>252.70000000000005</v>
      </c>
      <c r="H420" s="9">
        <v>546.89999999999964</v>
      </c>
      <c r="I420" s="9">
        <v>259.40000000000009</v>
      </c>
      <c r="J420" s="9">
        <v>697.25</v>
      </c>
      <c r="K420" s="9">
        <v>700</v>
      </c>
      <c r="L420" s="9">
        <v>447.19999999999959</v>
      </c>
      <c r="M420" s="9">
        <v>42.4</v>
      </c>
      <c r="P420" s="65">
        <f t="shared" si="6"/>
        <v>3702.0500000000015</v>
      </c>
      <c r="R420" t="s">
        <v>281</v>
      </c>
      <c r="T420" s="3"/>
      <c r="U420" s="3" t="s">
        <v>1417</v>
      </c>
    </row>
    <row r="421" spans="1:21" ht="15">
      <c r="A421" s="28" t="s">
        <v>32</v>
      </c>
      <c r="B421" s="61" t="s">
        <v>143</v>
      </c>
      <c r="E421" s="9" t="s">
        <v>278</v>
      </c>
      <c r="F421" s="188">
        <v>635.80000000000007</v>
      </c>
      <c r="G421" s="9">
        <v>463.39999999999986</v>
      </c>
      <c r="H421" s="9">
        <v>580.60000000000059</v>
      </c>
      <c r="I421" s="9">
        <v>310.79999999999973</v>
      </c>
      <c r="J421" s="9">
        <v>553.40000000000009</v>
      </c>
      <c r="K421" s="9">
        <v>619.30000000000007</v>
      </c>
      <c r="L421" s="9">
        <v>412.89999999999918</v>
      </c>
      <c r="M421" s="9">
        <v>70.900000000000006</v>
      </c>
      <c r="P421" s="65">
        <f t="shared" si="6"/>
        <v>3647.0999999999995</v>
      </c>
      <c r="R421" t="s">
        <v>284</v>
      </c>
      <c r="T421" s="3"/>
      <c r="U421" s="3"/>
    </row>
    <row r="422" spans="1:21" ht="15">
      <c r="A422" s="28" t="s">
        <v>34</v>
      </c>
      <c r="B422" s="61" t="s">
        <v>162</v>
      </c>
      <c r="E422" s="9" t="s">
        <v>278</v>
      </c>
      <c r="F422" s="9" t="s">
        <v>278</v>
      </c>
      <c r="G422" s="183">
        <v>697.90000000000032</v>
      </c>
      <c r="H422" s="9">
        <v>631.10000000000036</v>
      </c>
      <c r="I422" s="9">
        <v>261.29999999999984</v>
      </c>
      <c r="J422" s="9">
        <v>399.8</v>
      </c>
      <c r="K422" s="9">
        <v>734.90000000000032</v>
      </c>
      <c r="L422" s="9">
        <v>727.49999999999909</v>
      </c>
      <c r="M422" s="9">
        <v>178.1</v>
      </c>
      <c r="P422" s="65">
        <f t="shared" si="6"/>
        <v>3630.6</v>
      </c>
      <c r="R422" t="s">
        <v>300</v>
      </c>
      <c r="T422" s="3"/>
      <c r="U422" s="3"/>
    </row>
    <row r="423" spans="1:21" ht="15">
      <c r="A423" s="28" t="s">
        <v>36</v>
      </c>
      <c r="B423" s="61" t="s">
        <v>13</v>
      </c>
      <c r="E423" s="188">
        <v>95.30000000000291</v>
      </c>
      <c r="F423" s="188">
        <v>582.20000000000005</v>
      </c>
      <c r="G423" s="9">
        <v>237.20000000000005</v>
      </c>
      <c r="H423" s="9">
        <v>498.7000000000005</v>
      </c>
      <c r="I423" s="9">
        <v>422.20000000000027</v>
      </c>
      <c r="J423" s="9">
        <v>745.80000000000007</v>
      </c>
      <c r="K423" s="9">
        <v>432.10000000000014</v>
      </c>
      <c r="L423" s="9">
        <v>555.50000000000091</v>
      </c>
      <c r="M423" s="9" t="s">
        <v>278</v>
      </c>
      <c r="P423" s="65">
        <f t="shared" si="6"/>
        <v>3569.0000000000045</v>
      </c>
      <c r="R423" t="s">
        <v>305</v>
      </c>
      <c r="T423" s="3"/>
      <c r="U423" s="3"/>
    </row>
    <row r="424" spans="1:21" ht="15">
      <c r="A424" s="28" t="s">
        <v>38</v>
      </c>
      <c r="B424" s="61" t="s">
        <v>653</v>
      </c>
      <c r="E424" s="9" t="s">
        <v>278</v>
      </c>
      <c r="F424" s="9" t="s">
        <v>278</v>
      </c>
      <c r="G424" s="9" t="s">
        <v>278</v>
      </c>
      <c r="H424" s="9">
        <v>771.49999999999977</v>
      </c>
      <c r="I424" s="9">
        <v>571.59999999999991</v>
      </c>
      <c r="J424" s="9">
        <v>588.70000000000005</v>
      </c>
      <c r="K424" s="9">
        <v>708.99999999999989</v>
      </c>
      <c r="L424" s="9">
        <v>582.80000000000041</v>
      </c>
      <c r="M424" s="9">
        <v>258.39999999999998</v>
      </c>
      <c r="P424" s="65">
        <f t="shared" si="6"/>
        <v>3482.0000000000005</v>
      </c>
      <c r="U424" s="61"/>
    </row>
    <row r="425" spans="1:21" ht="15">
      <c r="A425" s="28" t="s">
        <v>145</v>
      </c>
      <c r="B425" s="61" t="s">
        <v>683</v>
      </c>
      <c r="E425" s="9" t="s">
        <v>278</v>
      </c>
      <c r="F425" s="9" t="s">
        <v>278</v>
      </c>
      <c r="G425" s="9" t="s">
        <v>278</v>
      </c>
      <c r="H425" s="9">
        <v>505.80000000000018</v>
      </c>
      <c r="I425" s="9">
        <v>443</v>
      </c>
      <c r="J425" s="9">
        <v>747.9000000000002</v>
      </c>
      <c r="K425" s="188">
        <v>763.40000000000009</v>
      </c>
      <c r="L425" s="9">
        <v>725.10000000000036</v>
      </c>
      <c r="M425" s="9">
        <v>279.3</v>
      </c>
      <c r="P425" s="65">
        <f t="shared" si="6"/>
        <v>3464.5000000000009</v>
      </c>
      <c r="R425" t="s">
        <v>287</v>
      </c>
    </row>
    <row r="426" spans="1:21" ht="15">
      <c r="A426" s="28" t="s">
        <v>146</v>
      </c>
      <c r="B426" s="61" t="s">
        <v>704</v>
      </c>
      <c r="E426" s="9" t="s">
        <v>278</v>
      </c>
      <c r="F426" s="9" t="s">
        <v>278</v>
      </c>
      <c r="G426" s="9" t="s">
        <v>278</v>
      </c>
      <c r="H426" s="188">
        <v>852.19999999999936</v>
      </c>
      <c r="I426" s="9">
        <v>331.79999999999973</v>
      </c>
      <c r="J426" s="9">
        <v>665.5</v>
      </c>
      <c r="K426" s="9">
        <v>668.80000000000018</v>
      </c>
      <c r="L426" s="9">
        <v>525.099999999999</v>
      </c>
      <c r="M426" s="9">
        <v>371.20000000000005</v>
      </c>
      <c r="P426" s="65">
        <f t="shared" si="6"/>
        <v>3414.5999999999985</v>
      </c>
      <c r="R426" t="s">
        <v>287</v>
      </c>
    </row>
    <row r="427" spans="1:21" ht="15">
      <c r="A427" s="28" t="s">
        <v>147</v>
      </c>
      <c r="B427" s="61" t="s">
        <v>15</v>
      </c>
      <c r="E427" s="9">
        <v>43.500000000001457</v>
      </c>
      <c r="F427" s="9">
        <v>265.30000000000035</v>
      </c>
      <c r="G427" s="9">
        <v>175.70000000000005</v>
      </c>
      <c r="H427" s="9">
        <v>664.39999999999964</v>
      </c>
      <c r="I427" s="9">
        <v>442.59999999999945</v>
      </c>
      <c r="J427" s="9">
        <v>698.10000000000036</v>
      </c>
      <c r="K427" s="9">
        <v>463.1</v>
      </c>
      <c r="L427" s="9">
        <v>453.10000000000036</v>
      </c>
      <c r="M427" s="9">
        <v>197.6</v>
      </c>
      <c r="P427" s="65">
        <f t="shared" si="6"/>
        <v>3403.4000000000015</v>
      </c>
      <c r="T427" s="3"/>
      <c r="U427" s="3"/>
    </row>
    <row r="428" spans="1:21" ht="15">
      <c r="A428" s="28" t="s">
        <v>151</v>
      </c>
      <c r="B428" s="61" t="s">
        <v>153</v>
      </c>
      <c r="E428" s="9" t="s">
        <v>278</v>
      </c>
      <c r="F428" s="9" t="s">
        <v>278</v>
      </c>
      <c r="G428" s="9">
        <v>263.00000000000023</v>
      </c>
      <c r="H428" s="9">
        <v>583.99999999999977</v>
      </c>
      <c r="I428" s="9">
        <v>361.00000000000023</v>
      </c>
      <c r="J428" s="188">
        <v>869.8</v>
      </c>
      <c r="K428" s="9">
        <v>554.70000000000027</v>
      </c>
      <c r="L428" s="9">
        <v>472.39999999999918</v>
      </c>
      <c r="M428" s="9">
        <v>269.89999999999998</v>
      </c>
      <c r="P428" s="65">
        <f t="shared" si="6"/>
        <v>3374.7999999999997</v>
      </c>
      <c r="R428" t="s">
        <v>283</v>
      </c>
    </row>
    <row r="429" spans="1:21" ht="15">
      <c r="A429" s="28" t="s">
        <v>157</v>
      </c>
      <c r="B429" s="61" t="s">
        <v>654</v>
      </c>
      <c r="E429" s="9" t="s">
        <v>278</v>
      </c>
      <c r="F429" s="9" t="s">
        <v>278</v>
      </c>
      <c r="G429" s="9" t="s">
        <v>278</v>
      </c>
      <c r="H429" s="9">
        <v>654.90000000000009</v>
      </c>
      <c r="I429" s="9">
        <v>271.79999999999995</v>
      </c>
      <c r="J429" s="9">
        <v>510.80000000000018</v>
      </c>
      <c r="K429" s="9">
        <v>678.2</v>
      </c>
      <c r="L429" s="9">
        <v>680.09999999999854</v>
      </c>
      <c r="M429" s="188">
        <v>576.4</v>
      </c>
      <c r="P429" s="65">
        <f t="shared" si="6"/>
        <v>3372.1999999999989</v>
      </c>
      <c r="R429" t="s">
        <v>287</v>
      </c>
    </row>
    <row r="430" spans="1:21" ht="15">
      <c r="A430" s="28" t="s">
        <v>159</v>
      </c>
      <c r="B430" s="61" t="s">
        <v>687</v>
      </c>
      <c r="E430" s="9" t="s">
        <v>278</v>
      </c>
      <c r="F430" s="9" t="s">
        <v>278</v>
      </c>
      <c r="G430" s="9" t="s">
        <v>278</v>
      </c>
      <c r="H430" s="9">
        <v>579.10000000000059</v>
      </c>
      <c r="I430" s="9">
        <v>574.00000000000023</v>
      </c>
      <c r="J430" s="9">
        <v>509</v>
      </c>
      <c r="K430" s="188">
        <v>777.5</v>
      </c>
      <c r="L430" s="9">
        <v>612.49999999999955</v>
      </c>
      <c r="M430" s="9">
        <v>282.2</v>
      </c>
      <c r="P430" s="65">
        <f t="shared" si="6"/>
        <v>3334.3</v>
      </c>
      <c r="R430" t="s">
        <v>284</v>
      </c>
      <c r="U430" s="61"/>
    </row>
    <row r="431" spans="1:21" ht="15">
      <c r="A431" s="28" t="s">
        <v>160</v>
      </c>
      <c r="B431" s="61" t="s">
        <v>662</v>
      </c>
      <c r="E431" s="9" t="s">
        <v>278</v>
      </c>
      <c r="F431" s="9" t="s">
        <v>278</v>
      </c>
      <c r="G431" s="9" t="s">
        <v>278</v>
      </c>
      <c r="H431" s="9">
        <v>719.79999999999973</v>
      </c>
      <c r="I431" s="9">
        <v>332.60000000000014</v>
      </c>
      <c r="J431" s="9">
        <v>519.80000000000007</v>
      </c>
      <c r="K431" s="9">
        <v>671.44999999999993</v>
      </c>
      <c r="L431" s="9">
        <v>520.60000000000082</v>
      </c>
      <c r="M431" s="188">
        <v>567.40000000000009</v>
      </c>
      <c r="P431" s="65">
        <f t="shared" si="6"/>
        <v>3331.6500000000005</v>
      </c>
      <c r="R431" t="s">
        <v>288</v>
      </c>
      <c r="U431" s="61"/>
    </row>
    <row r="432" spans="1:21" ht="15">
      <c r="A432" s="28" t="s">
        <v>161</v>
      </c>
      <c r="B432" s="61" t="s">
        <v>667</v>
      </c>
      <c r="E432" s="9" t="s">
        <v>278</v>
      </c>
      <c r="F432" s="9" t="s">
        <v>278</v>
      </c>
      <c r="G432" s="9" t="s">
        <v>278</v>
      </c>
      <c r="H432" s="9">
        <v>715</v>
      </c>
      <c r="I432" s="9">
        <v>436.99999999999977</v>
      </c>
      <c r="J432" s="9">
        <v>653.99999999999989</v>
      </c>
      <c r="K432" s="9">
        <v>524.40000000000009</v>
      </c>
      <c r="L432" s="188">
        <v>767.20000000000027</v>
      </c>
      <c r="M432" s="9">
        <v>200.4</v>
      </c>
      <c r="P432" s="65">
        <f t="shared" si="6"/>
        <v>3298</v>
      </c>
      <c r="R432" t="s">
        <v>293</v>
      </c>
    </row>
    <row r="433" spans="1:18" ht="15">
      <c r="A433" s="28" t="s">
        <v>163</v>
      </c>
      <c r="B433" s="61" t="s">
        <v>669</v>
      </c>
      <c r="E433" s="9" t="s">
        <v>278</v>
      </c>
      <c r="F433" s="9" t="s">
        <v>278</v>
      </c>
      <c r="G433" s="9" t="s">
        <v>278</v>
      </c>
      <c r="H433" s="9">
        <v>541.90000000000032</v>
      </c>
      <c r="I433" s="9">
        <v>390.09999999999968</v>
      </c>
      <c r="J433" s="9">
        <v>748.8</v>
      </c>
      <c r="K433" s="9">
        <v>503.70000000000005</v>
      </c>
      <c r="L433" s="188">
        <v>790.69999999999936</v>
      </c>
      <c r="M433" s="9">
        <v>293.5</v>
      </c>
      <c r="P433" s="65">
        <f t="shared" si="6"/>
        <v>3268.6999999999994</v>
      </c>
      <c r="R433" t="s">
        <v>287</v>
      </c>
    </row>
    <row r="434" spans="1:18" ht="15">
      <c r="A434" s="28" t="s">
        <v>274</v>
      </c>
      <c r="B434" s="61" t="s">
        <v>651</v>
      </c>
      <c r="E434" s="9" t="s">
        <v>278</v>
      </c>
      <c r="F434" s="9" t="s">
        <v>278</v>
      </c>
      <c r="G434" s="9" t="s">
        <v>278</v>
      </c>
      <c r="H434" s="188">
        <v>954.09999999999968</v>
      </c>
      <c r="I434" s="9">
        <v>393.60000000000014</v>
      </c>
      <c r="J434" s="9">
        <v>517.79999999999995</v>
      </c>
      <c r="K434" s="9">
        <v>594.04999999999973</v>
      </c>
      <c r="L434" s="9">
        <v>488.70000000000073</v>
      </c>
      <c r="M434" s="9">
        <v>227.50000000000003</v>
      </c>
      <c r="P434" s="65">
        <f t="shared" si="6"/>
        <v>3175.75</v>
      </c>
      <c r="R434" t="s">
        <v>284</v>
      </c>
    </row>
    <row r="435" spans="1:18" ht="15">
      <c r="A435" s="28" t="s">
        <v>275</v>
      </c>
      <c r="B435" s="178" t="s">
        <v>1346</v>
      </c>
      <c r="C435" s="3"/>
      <c r="D435" s="3"/>
      <c r="E435" s="9" t="s">
        <v>278</v>
      </c>
      <c r="F435" s="9" t="s">
        <v>278</v>
      </c>
      <c r="G435" s="9" t="s">
        <v>278</v>
      </c>
      <c r="H435" s="9" t="s">
        <v>278</v>
      </c>
      <c r="I435" s="9">
        <v>420.5</v>
      </c>
      <c r="J435" s="183">
        <v>907.29999999999973</v>
      </c>
      <c r="K435" s="183">
        <v>806.50000000000023</v>
      </c>
      <c r="L435" s="188">
        <v>796.60000000000105</v>
      </c>
      <c r="M435" s="9">
        <v>223.00000000000003</v>
      </c>
      <c r="P435" s="65">
        <f t="shared" si="6"/>
        <v>3153.9000000000015</v>
      </c>
      <c r="R435" t="s">
        <v>2471</v>
      </c>
    </row>
    <row r="436" spans="1:18" ht="15">
      <c r="A436" s="28" t="s">
        <v>276</v>
      </c>
      <c r="B436" s="61" t="s">
        <v>39</v>
      </c>
      <c r="E436" s="188">
        <v>101.30000000000655</v>
      </c>
      <c r="F436" s="188">
        <v>581.4</v>
      </c>
      <c r="G436" s="9">
        <v>231.79999999999995</v>
      </c>
      <c r="H436" s="9">
        <v>661.80000000000041</v>
      </c>
      <c r="I436" s="9">
        <v>331.5</v>
      </c>
      <c r="J436" s="9">
        <v>702.59999999999991</v>
      </c>
      <c r="K436" s="9">
        <v>536.59999999999991</v>
      </c>
      <c r="L436" s="9" t="s">
        <v>278</v>
      </c>
      <c r="M436" s="9" t="s">
        <v>278</v>
      </c>
      <c r="P436" s="65">
        <f t="shared" si="6"/>
        <v>3147.0000000000068</v>
      </c>
      <c r="R436" t="s">
        <v>304</v>
      </c>
    </row>
    <row r="437" spans="1:18" ht="15">
      <c r="A437" s="28" t="s">
        <v>277</v>
      </c>
      <c r="B437" s="61" t="s">
        <v>19</v>
      </c>
      <c r="E437" s="188">
        <v>95.69999999999564</v>
      </c>
      <c r="F437" s="9">
        <v>560.00000000000011</v>
      </c>
      <c r="G437" s="9">
        <v>438.10000000000036</v>
      </c>
      <c r="H437" s="188">
        <v>951.19999999999914</v>
      </c>
      <c r="I437" s="9">
        <v>268.99999999999977</v>
      </c>
      <c r="J437" s="9">
        <v>782.10000000000014</v>
      </c>
      <c r="K437" s="9" t="s">
        <v>278</v>
      </c>
      <c r="L437" s="9" t="s">
        <v>278</v>
      </c>
      <c r="M437" s="9" t="s">
        <v>278</v>
      </c>
      <c r="P437" s="65">
        <f t="shared" si="6"/>
        <v>3096.0999999999949</v>
      </c>
      <c r="R437" t="s">
        <v>316</v>
      </c>
    </row>
    <row r="438" spans="1:18" ht="15">
      <c r="A438" s="28" t="s">
        <v>640</v>
      </c>
      <c r="B438" s="61" t="s">
        <v>694</v>
      </c>
      <c r="E438" s="9" t="s">
        <v>278</v>
      </c>
      <c r="F438" s="9" t="s">
        <v>278</v>
      </c>
      <c r="G438" s="9" t="s">
        <v>278</v>
      </c>
      <c r="H438" s="9">
        <v>647.80000000000041</v>
      </c>
      <c r="I438" s="9">
        <v>331.20000000000005</v>
      </c>
      <c r="J438" s="9">
        <v>650.20000000000005</v>
      </c>
      <c r="K438" s="9">
        <v>614.80000000000007</v>
      </c>
      <c r="L438" s="9">
        <v>525.99999999999886</v>
      </c>
      <c r="M438" s="9">
        <v>307.2</v>
      </c>
      <c r="P438" s="65">
        <f t="shared" si="6"/>
        <v>3077.1999999999989</v>
      </c>
    </row>
    <row r="439" spans="1:18" ht="15">
      <c r="A439" s="28" t="s">
        <v>641</v>
      </c>
      <c r="B439" s="61" t="s">
        <v>660</v>
      </c>
      <c r="E439" s="9" t="s">
        <v>278</v>
      </c>
      <c r="F439" s="9" t="s">
        <v>278</v>
      </c>
      <c r="G439" s="9" t="s">
        <v>278</v>
      </c>
      <c r="H439" s="9">
        <v>577.89999999999986</v>
      </c>
      <c r="I439" s="9">
        <v>382.90000000000055</v>
      </c>
      <c r="J439" s="188">
        <v>819.10000000000025</v>
      </c>
      <c r="K439" s="188">
        <v>751.05000000000018</v>
      </c>
      <c r="L439" s="9">
        <v>524.10000000000082</v>
      </c>
      <c r="M439" s="9" t="s">
        <v>278</v>
      </c>
      <c r="P439" s="65">
        <f t="shared" si="6"/>
        <v>3055.0500000000015</v>
      </c>
      <c r="R439" t="s">
        <v>342</v>
      </c>
    </row>
    <row r="440" spans="1:18" ht="15">
      <c r="A440" s="28" t="s">
        <v>642</v>
      </c>
      <c r="B440" s="28" t="s">
        <v>638</v>
      </c>
      <c r="E440" s="9" t="s">
        <v>278</v>
      </c>
      <c r="F440" s="9" t="s">
        <v>278</v>
      </c>
      <c r="G440" s="9" t="s">
        <v>278</v>
      </c>
      <c r="H440" s="9">
        <v>266.40000000000055</v>
      </c>
      <c r="I440" s="9">
        <v>374.99999999999977</v>
      </c>
      <c r="J440" s="9">
        <v>461.40000000000003</v>
      </c>
      <c r="K440" s="9">
        <v>583.50000000000011</v>
      </c>
      <c r="L440" s="9">
        <v>683.19999999999936</v>
      </c>
      <c r="M440" s="183">
        <v>633.70000000000005</v>
      </c>
      <c r="P440" s="65">
        <f t="shared" si="6"/>
        <v>3003.2</v>
      </c>
      <c r="R440" t="s">
        <v>300</v>
      </c>
    </row>
    <row r="441" spans="1:18" ht="15">
      <c r="A441" s="28" t="s">
        <v>644</v>
      </c>
      <c r="B441" s="61" t="s">
        <v>144</v>
      </c>
      <c r="E441" s="9" t="s">
        <v>278</v>
      </c>
      <c r="F441" s="188">
        <v>581.50000000000011</v>
      </c>
      <c r="G441" s="9">
        <v>234.59999999999991</v>
      </c>
      <c r="H441" s="9">
        <v>808.70000000000027</v>
      </c>
      <c r="I441" s="9">
        <v>295.19999999999993</v>
      </c>
      <c r="J441" s="9">
        <v>544.59999999999991</v>
      </c>
      <c r="K441" s="9">
        <v>517.24999999999977</v>
      </c>
      <c r="L441" s="9" t="s">
        <v>278</v>
      </c>
      <c r="M441" s="9" t="s">
        <v>278</v>
      </c>
      <c r="P441" s="65">
        <f t="shared" si="6"/>
        <v>2981.8499999999995</v>
      </c>
      <c r="R441" t="s">
        <v>287</v>
      </c>
    </row>
    <row r="442" spans="1:18" ht="15">
      <c r="A442" s="28" t="s">
        <v>650</v>
      </c>
      <c r="B442" s="61" t="s">
        <v>700</v>
      </c>
      <c r="E442" s="9" t="s">
        <v>278</v>
      </c>
      <c r="F442" s="9" t="s">
        <v>278</v>
      </c>
      <c r="G442" s="9" t="s">
        <v>278</v>
      </c>
      <c r="H442" s="9">
        <v>608.54999999999995</v>
      </c>
      <c r="I442" s="9">
        <v>281.59999999999945</v>
      </c>
      <c r="J442" s="188">
        <v>790.10000000000036</v>
      </c>
      <c r="K442" s="9">
        <v>478.45000000000016</v>
      </c>
      <c r="L442" s="9">
        <v>494.99999999999955</v>
      </c>
      <c r="M442" s="9">
        <v>265.00000000000006</v>
      </c>
      <c r="P442" s="65">
        <f t="shared" si="6"/>
        <v>2918.6999999999994</v>
      </c>
      <c r="R442" t="s">
        <v>293</v>
      </c>
    </row>
    <row r="443" spans="1:18" ht="15">
      <c r="A443" s="28" t="s">
        <v>652</v>
      </c>
      <c r="B443" s="61" t="s">
        <v>686</v>
      </c>
      <c r="E443" s="9" t="s">
        <v>278</v>
      </c>
      <c r="F443" s="9" t="s">
        <v>278</v>
      </c>
      <c r="G443" s="9" t="s">
        <v>278</v>
      </c>
      <c r="H443" s="9">
        <v>651.79999999999973</v>
      </c>
      <c r="I443" s="9">
        <v>436.69999999999959</v>
      </c>
      <c r="J443" s="9">
        <v>510.49999999999994</v>
      </c>
      <c r="K443" s="9">
        <v>347.6500000000002</v>
      </c>
      <c r="L443" s="9">
        <v>549.30000000000064</v>
      </c>
      <c r="M443" s="9">
        <v>414.69999999999993</v>
      </c>
      <c r="P443" s="65">
        <f t="shared" si="6"/>
        <v>2910.65</v>
      </c>
    </row>
    <row r="444" spans="1:18" ht="15">
      <c r="A444" s="28" t="s">
        <v>655</v>
      </c>
      <c r="B444" s="61" t="s">
        <v>643</v>
      </c>
      <c r="E444" s="9" t="s">
        <v>278</v>
      </c>
      <c r="F444" s="9" t="s">
        <v>278</v>
      </c>
      <c r="G444" s="9" t="s">
        <v>278</v>
      </c>
      <c r="H444" s="9">
        <v>661.19999999999982</v>
      </c>
      <c r="I444" s="9">
        <v>418.60000000000014</v>
      </c>
      <c r="J444" s="9">
        <v>594.00000000000011</v>
      </c>
      <c r="K444" s="9">
        <v>443.69999999999993</v>
      </c>
      <c r="L444" s="9">
        <v>727</v>
      </c>
      <c r="M444" s="9">
        <v>27.9</v>
      </c>
      <c r="P444" s="65">
        <f t="shared" si="6"/>
        <v>2872.4</v>
      </c>
    </row>
    <row r="445" spans="1:18" ht="15">
      <c r="A445" s="28" t="s">
        <v>656</v>
      </c>
      <c r="B445" s="28" t="s">
        <v>633</v>
      </c>
      <c r="E445" s="9" t="s">
        <v>278</v>
      </c>
      <c r="F445" s="9" t="s">
        <v>278</v>
      </c>
      <c r="G445" s="9" t="s">
        <v>278</v>
      </c>
      <c r="H445" s="9">
        <v>467.99999999999989</v>
      </c>
      <c r="I445" s="9">
        <v>441.5</v>
      </c>
      <c r="J445" s="9">
        <v>740.69999999999993</v>
      </c>
      <c r="K445" s="9">
        <v>284.20000000000005</v>
      </c>
      <c r="L445" s="9">
        <v>640.70000000000027</v>
      </c>
      <c r="M445" s="9">
        <v>268.3</v>
      </c>
      <c r="P445" s="65">
        <f t="shared" si="6"/>
        <v>2843.4000000000005</v>
      </c>
    </row>
    <row r="446" spans="1:18" ht="15">
      <c r="A446" s="28" t="s">
        <v>659</v>
      </c>
      <c r="B446" s="61" t="s">
        <v>6</v>
      </c>
      <c r="E446" s="188">
        <v>90.399999999995629</v>
      </c>
      <c r="F446" s="183">
        <v>706.5999999999998</v>
      </c>
      <c r="G446" s="9">
        <v>148.40000000000032</v>
      </c>
      <c r="H446" s="9">
        <v>556.15000000000032</v>
      </c>
      <c r="I446" s="188">
        <v>583.09999999999968</v>
      </c>
      <c r="J446" s="9">
        <v>752.19999999999982</v>
      </c>
      <c r="K446" s="9" t="s">
        <v>278</v>
      </c>
      <c r="L446" s="9" t="s">
        <v>278</v>
      </c>
      <c r="M446" s="9" t="s">
        <v>278</v>
      </c>
      <c r="P446" s="65">
        <f t="shared" si="6"/>
        <v>2836.8499999999958</v>
      </c>
      <c r="R446" t="s">
        <v>1385</v>
      </c>
    </row>
    <row r="447" spans="1:18" ht="15">
      <c r="A447" s="28" t="s">
        <v>661</v>
      </c>
      <c r="B447" s="61" t="s">
        <v>675</v>
      </c>
      <c r="E447" s="9" t="s">
        <v>278</v>
      </c>
      <c r="F447" s="9" t="s">
        <v>278</v>
      </c>
      <c r="G447" s="9" t="s">
        <v>278</v>
      </c>
      <c r="H447" s="9">
        <v>542.29999999999984</v>
      </c>
      <c r="I447" s="9">
        <v>250.39999999999986</v>
      </c>
      <c r="J447" s="9">
        <v>743.99999999999966</v>
      </c>
      <c r="K447" s="9">
        <v>516.90000000000009</v>
      </c>
      <c r="L447" s="9">
        <v>514.7999999999995</v>
      </c>
      <c r="M447" s="9">
        <v>253.9</v>
      </c>
      <c r="P447" s="65">
        <f t="shared" si="6"/>
        <v>2822.2999999999988</v>
      </c>
    </row>
    <row r="448" spans="1:18" ht="15">
      <c r="A448" s="28" t="s">
        <v>666</v>
      </c>
      <c r="B448" s="61" t="s">
        <v>658</v>
      </c>
      <c r="E448" s="9" t="s">
        <v>278</v>
      </c>
      <c r="F448" s="9" t="s">
        <v>278</v>
      </c>
      <c r="G448" s="9" t="s">
        <v>278</v>
      </c>
      <c r="H448" s="9">
        <v>692.89999999999986</v>
      </c>
      <c r="I448" s="9">
        <v>288.79999999999973</v>
      </c>
      <c r="J448" s="9">
        <v>500.9</v>
      </c>
      <c r="K448" s="9">
        <v>596.60000000000048</v>
      </c>
      <c r="L448" s="9">
        <v>586.79999999999973</v>
      </c>
      <c r="M448" s="9">
        <v>81.400000000000006</v>
      </c>
      <c r="P448" s="65">
        <f t="shared" si="6"/>
        <v>2747.3999999999996</v>
      </c>
    </row>
    <row r="449" spans="1:21" ht="15">
      <c r="A449" s="28" t="s">
        <v>670</v>
      </c>
      <c r="B449" s="61" t="s">
        <v>156</v>
      </c>
      <c r="E449" s="9" t="s">
        <v>278</v>
      </c>
      <c r="F449" s="9" t="s">
        <v>278</v>
      </c>
      <c r="G449" s="9">
        <v>326.40000000000009</v>
      </c>
      <c r="H449" s="9">
        <v>680.40000000000032</v>
      </c>
      <c r="I449" s="9">
        <v>373.29999999999995</v>
      </c>
      <c r="J449" s="9">
        <v>643</v>
      </c>
      <c r="K449" s="9">
        <v>693.09999999999968</v>
      </c>
      <c r="L449" s="9" t="s">
        <v>278</v>
      </c>
      <c r="M449" s="9" t="s">
        <v>278</v>
      </c>
      <c r="P449" s="65">
        <f t="shared" si="6"/>
        <v>2716.2</v>
      </c>
      <c r="T449" s="3"/>
      <c r="U449" s="61"/>
    </row>
    <row r="450" spans="1:21" ht="15">
      <c r="A450" s="28" t="s">
        <v>671</v>
      </c>
      <c r="B450" s="178" t="s">
        <v>1349</v>
      </c>
      <c r="C450" s="3"/>
      <c r="D450" s="3"/>
      <c r="E450" s="9" t="s">
        <v>278</v>
      </c>
      <c r="F450" s="9" t="s">
        <v>278</v>
      </c>
      <c r="G450" s="9" t="s">
        <v>278</v>
      </c>
      <c r="H450" s="9" t="s">
        <v>278</v>
      </c>
      <c r="I450" s="9">
        <v>393.49999999999977</v>
      </c>
      <c r="J450" s="9">
        <v>564.5</v>
      </c>
      <c r="K450" s="9">
        <v>673.55</v>
      </c>
      <c r="L450" s="9">
        <v>677.19999999999936</v>
      </c>
      <c r="M450" s="9">
        <v>391.4</v>
      </c>
      <c r="P450" s="65">
        <f t="shared" si="6"/>
        <v>2700.1499999999992</v>
      </c>
      <c r="U450" s="61"/>
    </row>
    <row r="451" spans="1:21" ht="15">
      <c r="A451" s="28" t="s">
        <v>672</v>
      </c>
      <c r="B451" s="28" t="s">
        <v>639</v>
      </c>
      <c r="E451" s="9" t="s">
        <v>278</v>
      </c>
      <c r="F451" s="9" t="s">
        <v>278</v>
      </c>
      <c r="G451" s="9" t="s">
        <v>278</v>
      </c>
      <c r="H451" s="9">
        <v>443.00000000000023</v>
      </c>
      <c r="I451" s="188">
        <v>605.09999999999991</v>
      </c>
      <c r="J451" s="188">
        <v>804.6</v>
      </c>
      <c r="K451" s="9">
        <v>533.59999999999991</v>
      </c>
      <c r="L451" s="9">
        <v>293.80000000000041</v>
      </c>
      <c r="M451" s="9" t="s">
        <v>278</v>
      </c>
      <c r="P451" s="65">
        <f t="shared" si="6"/>
        <v>2680.1000000000004</v>
      </c>
      <c r="R451" t="s">
        <v>305</v>
      </c>
    </row>
    <row r="452" spans="1:21" ht="15">
      <c r="A452" s="28" t="s">
        <v>677</v>
      </c>
      <c r="B452" s="178" t="s">
        <v>1337</v>
      </c>
      <c r="C452" s="3"/>
      <c r="D452" s="3"/>
      <c r="E452" s="9" t="s">
        <v>278</v>
      </c>
      <c r="F452" s="9" t="s">
        <v>278</v>
      </c>
      <c r="G452" s="9" t="s">
        <v>278</v>
      </c>
      <c r="H452" s="9" t="s">
        <v>278</v>
      </c>
      <c r="I452" s="9">
        <v>456.60000000000014</v>
      </c>
      <c r="J452" s="9">
        <v>700.19999999999993</v>
      </c>
      <c r="K452" s="188">
        <v>758.1999999999997</v>
      </c>
      <c r="L452" s="9">
        <v>315.49999999999955</v>
      </c>
      <c r="M452" s="9">
        <v>327.5</v>
      </c>
      <c r="P452" s="65">
        <f t="shared" si="6"/>
        <v>2557.9999999999995</v>
      </c>
      <c r="R452" t="s">
        <v>288</v>
      </c>
      <c r="U452" s="61"/>
    </row>
    <row r="453" spans="1:21" ht="15">
      <c r="A453" s="28" t="s">
        <v>685</v>
      </c>
      <c r="B453" s="178" t="s">
        <v>1342</v>
      </c>
      <c r="C453" s="3"/>
      <c r="D453" s="3"/>
      <c r="E453" s="9" t="s">
        <v>278</v>
      </c>
      <c r="F453" s="9" t="s">
        <v>278</v>
      </c>
      <c r="G453" s="9" t="s">
        <v>278</v>
      </c>
      <c r="H453" s="9" t="s">
        <v>278</v>
      </c>
      <c r="I453" s="9">
        <v>383.00000000000045</v>
      </c>
      <c r="J453" s="188">
        <v>801.69999999999982</v>
      </c>
      <c r="K453" s="9">
        <v>528.65000000000055</v>
      </c>
      <c r="L453" s="9">
        <v>536.79999999999927</v>
      </c>
      <c r="M453" s="9">
        <v>231.5</v>
      </c>
      <c r="P453" s="65">
        <f t="shared" si="6"/>
        <v>2481.65</v>
      </c>
      <c r="R453" t="s">
        <v>287</v>
      </c>
      <c r="U453" s="61"/>
    </row>
    <row r="454" spans="1:21" ht="15">
      <c r="A454" s="28" t="s">
        <v>689</v>
      </c>
      <c r="B454" s="61" t="s">
        <v>692</v>
      </c>
      <c r="E454" s="9" t="s">
        <v>278</v>
      </c>
      <c r="F454" s="9" t="s">
        <v>278</v>
      </c>
      <c r="G454" s="9" t="s">
        <v>278</v>
      </c>
      <c r="H454" s="9">
        <v>426.89999999999986</v>
      </c>
      <c r="I454" s="9">
        <v>374.10000000000014</v>
      </c>
      <c r="J454" s="9">
        <v>522.89999999999986</v>
      </c>
      <c r="K454" s="9">
        <v>373.80000000000018</v>
      </c>
      <c r="L454" s="9">
        <v>435.39999999999986</v>
      </c>
      <c r="M454" s="9">
        <v>346.9</v>
      </c>
      <c r="P454" s="65">
        <f t="shared" si="6"/>
        <v>2480</v>
      </c>
    </row>
    <row r="455" spans="1:21" ht="15">
      <c r="A455" s="28" t="s">
        <v>690</v>
      </c>
      <c r="B455" s="178" t="s">
        <v>1345</v>
      </c>
      <c r="C455" s="3"/>
      <c r="D455" s="3"/>
      <c r="E455" s="9" t="s">
        <v>278</v>
      </c>
      <c r="F455" s="9" t="s">
        <v>278</v>
      </c>
      <c r="G455" s="9" t="s">
        <v>278</v>
      </c>
      <c r="H455" s="9" t="s">
        <v>278</v>
      </c>
      <c r="I455" s="9">
        <v>494.39999999999986</v>
      </c>
      <c r="J455" s="9">
        <v>742.40000000000009</v>
      </c>
      <c r="K455" s="9">
        <v>463.94999999999993</v>
      </c>
      <c r="L455" s="9">
        <v>548.80000000000018</v>
      </c>
      <c r="M455" s="9">
        <v>159.29999999999998</v>
      </c>
      <c r="P455" s="65">
        <f t="shared" si="6"/>
        <v>2408.8500000000004</v>
      </c>
      <c r="U455" s="61"/>
    </row>
    <row r="456" spans="1:21" ht="15">
      <c r="A456" s="28" t="s">
        <v>691</v>
      </c>
      <c r="B456" s="239" t="s">
        <v>1661</v>
      </c>
      <c r="C456" s="3"/>
      <c r="D456" s="3"/>
      <c r="E456" s="9" t="s">
        <v>278</v>
      </c>
      <c r="F456" s="9" t="s">
        <v>278</v>
      </c>
      <c r="G456" s="9" t="s">
        <v>278</v>
      </c>
      <c r="H456" s="9" t="s">
        <v>278</v>
      </c>
      <c r="I456" s="9" t="s">
        <v>278</v>
      </c>
      <c r="J456" s="9">
        <v>686.09999999999991</v>
      </c>
      <c r="K456" s="185">
        <v>857.10000000000059</v>
      </c>
      <c r="L456" s="9">
        <v>427.40000000000009</v>
      </c>
      <c r="M456" s="9">
        <v>432.10000000000008</v>
      </c>
      <c r="P456" s="65">
        <f t="shared" si="6"/>
        <v>2402.7000000000007</v>
      </c>
      <c r="R456" t="s">
        <v>281</v>
      </c>
      <c r="U456" s="3" t="s">
        <v>1417</v>
      </c>
    </row>
    <row r="457" spans="1:21" ht="15">
      <c r="A457" s="28" t="s">
        <v>697</v>
      </c>
      <c r="B457" s="178" t="s">
        <v>1333</v>
      </c>
      <c r="C457" s="3"/>
      <c r="D457" s="3"/>
      <c r="E457" s="9" t="s">
        <v>278</v>
      </c>
      <c r="F457" s="9" t="s">
        <v>278</v>
      </c>
      <c r="G457" s="9" t="s">
        <v>278</v>
      </c>
      <c r="H457" s="9" t="s">
        <v>278</v>
      </c>
      <c r="I457" s="9">
        <v>415.69999999999982</v>
      </c>
      <c r="J457" s="9">
        <v>548.29999999999995</v>
      </c>
      <c r="K457" s="9">
        <v>529.00000000000023</v>
      </c>
      <c r="L457" s="9">
        <v>530.80000000000018</v>
      </c>
      <c r="M457" s="9">
        <v>375.3</v>
      </c>
      <c r="P457" s="65">
        <f t="shared" si="6"/>
        <v>2399.1000000000004</v>
      </c>
      <c r="U457" s="61"/>
    </row>
    <row r="458" spans="1:21" ht="15">
      <c r="A458" s="28" t="s">
        <v>698</v>
      </c>
      <c r="B458" s="239" t="s">
        <v>1653</v>
      </c>
      <c r="C458" s="3"/>
      <c r="D458" s="3"/>
      <c r="E458" s="9" t="s">
        <v>278</v>
      </c>
      <c r="F458" s="9" t="s">
        <v>278</v>
      </c>
      <c r="G458" s="9" t="s">
        <v>278</v>
      </c>
      <c r="H458" s="9" t="s">
        <v>278</v>
      </c>
      <c r="I458" s="9" t="s">
        <v>278</v>
      </c>
      <c r="J458" s="9">
        <v>722.2</v>
      </c>
      <c r="K458" s="9">
        <v>663.80000000000041</v>
      </c>
      <c r="L458" s="9">
        <v>530.30000000000018</v>
      </c>
      <c r="M458" s="9">
        <v>470.40000000000003</v>
      </c>
      <c r="P458" s="65">
        <f t="shared" si="6"/>
        <v>2386.7000000000007</v>
      </c>
      <c r="U458" s="61"/>
    </row>
    <row r="459" spans="1:21" ht="15">
      <c r="A459" s="28" t="s">
        <v>699</v>
      </c>
      <c r="B459" s="178" t="s">
        <v>1348</v>
      </c>
      <c r="C459" s="3"/>
      <c r="D459" s="3"/>
      <c r="E459" s="9" t="s">
        <v>278</v>
      </c>
      <c r="F459" s="9" t="s">
        <v>278</v>
      </c>
      <c r="G459" s="9" t="s">
        <v>278</v>
      </c>
      <c r="H459" s="9" t="s">
        <v>278</v>
      </c>
      <c r="I459" s="9">
        <v>251.20000000000027</v>
      </c>
      <c r="J459" s="188">
        <v>812.69999999999982</v>
      </c>
      <c r="K459" s="9">
        <v>583.70000000000005</v>
      </c>
      <c r="L459" s="9">
        <v>489.49999999999909</v>
      </c>
      <c r="M459" s="9">
        <v>228.79999999999998</v>
      </c>
      <c r="P459" s="65">
        <f t="shared" si="6"/>
        <v>2365.8999999999996</v>
      </c>
      <c r="R459" t="s">
        <v>297</v>
      </c>
      <c r="U459" s="61"/>
    </row>
    <row r="460" spans="1:21" ht="15">
      <c r="A460" s="28" t="s">
        <v>701</v>
      </c>
      <c r="B460" s="239" t="s">
        <v>1649</v>
      </c>
      <c r="C460" s="3"/>
      <c r="D460" s="3"/>
      <c r="E460" s="9" t="s">
        <v>278</v>
      </c>
      <c r="F460" s="9" t="s">
        <v>278</v>
      </c>
      <c r="G460" s="9" t="s">
        <v>278</v>
      </c>
      <c r="H460" s="9" t="s">
        <v>278</v>
      </c>
      <c r="I460" s="9" t="s">
        <v>278</v>
      </c>
      <c r="J460" s="9">
        <v>635.79999999999995</v>
      </c>
      <c r="K460" s="9">
        <v>597.60000000000014</v>
      </c>
      <c r="L460" s="9">
        <v>756.2000000000005</v>
      </c>
      <c r="M460" s="9">
        <v>230.4</v>
      </c>
      <c r="P460" s="65">
        <f t="shared" si="6"/>
        <v>2220.0000000000005</v>
      </c>
      <c r="U460" s="61"/>
    </row>
    <row r="461" spans="1:21" ht="15">
      <c r="A461" s="28" t="s">
        <v>702</v>
      </c>
      <c r="B461" s="178" t="s">
        <v>1334</v>
      </c>
      <c r="C461" s="3"/>
      <c r="D461" s="3"/>
      <c r="E461" s="9" t="s">
        <v>278</v>
      </c>
      <c r="F461" s="9" t="s">
        <v>278</v>
      </c>
      <c r="G461" s="9" t="s">
        <v>278</v>
      </c>
      <c r="H461" s="9" t="s">
        <v>278</v>
      </c>
      <c r="I461" s="188">
        <v>641.99999999999955</v>
      </c>
      <c r="J461" s="9">
        <v>101.69999999999999</v>
      </c>
      <c r="K461" s="9">
        <v>672.10000000000048</v>
      </c>
      <c r="L461" s="9">
        <v>580.10000000000059</v>
      </c>
      <c r="M461" s="9">
        <v>219</v>
      </c>
      <c r="P461" s="65">
        <f t="shared" si="6"/>
        <v>2214.9000000000005</v>
      </c>
      <c r="R461" t="s">
        <v>297</v>
      </c>
      <c r="U461" s="61"/>
    </row>
    <row r="462" spans="1:21" ht="15">
      <c r="A462" s="28" t="s">
        <v>703</v>
      </c>
      <c r="B462" s="178" t="s">
        <v>1341</v>
      </c>
      <c r="C462" s="3"/>
      <c r="D462" s="3"/>
      <c r="E462" s="9" t="s">
        <v>278</v>
      </c>
      <c r="F462" s="9" t="s">
        <v>278</v>
      </c>
      <c r="G462" s="9" t="s">
        <v>278</v>
      </c>
      <c r="H462" s="9" t="s">
        <v>278</v>
      </c>
      <c r="I462" s="9">
        <v>495.60000000000036</v>
      </c>
      <c r="J462" s="9">
        <v>463.29999999999995</v>
      </c>
      <c r="K462" s="9">
        <v>623.20000000000095</v>
      </c>
      <c r="L462" s="9">
        <v>616.79999999999927</v>
      </c>
      <c r="M462" s="9" t="s">
        <v>278</v>
      </c>
      <c r="P462" s="65">
        <f t="shared" si="6"/>
        <v>2198.9000000000005</v>
      </c>
      <c r="U462" s="61"/>
    </row>
    <row r="463" spans="1:21" ht="15">
      <c r="A463" s="28" t="s">
        <v>706</v>
      </c>
      <c r="B463" s="239" t="s">
        <v>1655</v>
      </c>
      <c r="C463" s="3"/>
      <c r="D463" s="3"/>
      <c r="E463" s="9" t="s">
        <v>278</v>
      </c>
      <c r="F463" s="9" t="s">
        <v>278</v>
      </c>
      <c r="G463" s="9" t="s">
        <v>278</v>
      </c>
      <c r="H463" s="9" t="s">
        <v>278</v>
      </c>
      <c r="I463" s="9" t="s">
        <v>278</v>
      </c>
      <c r="J463" s="9">
        <v>547.1</v>
      </c>
      <c r="K463" s="9">
        <v>662.54999999999984</v>
      </c>
      <c r="L463" s="9">
        <v>509.99999999999955</v>
      </c>
      <c r="M463" s="9">
        <v>461.2</v>
      </c>
      <c r="P463" s="65">
        <f t="shared" si="6"/>
        <v>2180.8499999999995</v>
      </c>
      <c r="U463" s="61"/>
    </row>
    <row r="464" spans="1:21" ht="15">
      <c r="A464" s="28" t="s">
        <v>775</v>
      </c>
      <c r="B464" s="178" t="s">
        <v>1343</v>
      </c>
      <c r="C464" s="3"/>
      <c r="D464" s="3"/>
      <c r="E464" s="9" t="s">
        <v>278</v>
      </c>
      <c r="F464" s="9" t="s">
        <v>278</v>
      </c>
      <c r="G464" s="9" t="s">
        <v>278</v>
      </c>
      <c r="H464" s="9" t="s">
        <v>278</v>
      </c>
      <c r="I464" s="9">
        <v>409.00000000000023</v>
      </c>
      <c r="J464" s="9">
        <v>532.40000000000032</v>
      </c>
      <c r="K464" s="9">
        <v>511.29999999999995</v>
      </c>
      <c r="L464" s="9">
        <v>566.69999999999982</v>
      </c>
      <c r="M464" s="9">
        <v>145.9</v>
      </c>
      <c r="P464" s="65">
        <f t="shared" si="6"/>
        <v>2165.3000000000002</v>
      </c>
      <c r="U464" s="61"/>
    </row>
    <row r="465" spans="1:21" ht="15">
      <c r="A465" s="28" t="s">
        <v>776</v>
      </c>
      <c r="B465" s="239" t="s">
        <v>1654</v>
      </c>
      <c r="C465" s="3"/>
      <c r="D465" s="3"/>
      <c r="E465" s="9" t="s">
        <v>278</v>
      </c>
      <c r="F465" s="9" t="s">
        <v>278</v>
      </c>
      <c r="G465" s="9" t="s">
        <v>278</v>
      </c>
      <c r="H465" s="9" t="s">
        <v>278</v>
      </c>
      <c r="I465" s="9" t="s">
        <v>278</v>
      </c>
      <c r="J465" s="184">
        <v>894</v>
      </c>
      <c r="K465" s="9">
        <v>431.4</v>
      </c>
      <c r="L465" s="9">
        <v>476.30000000000018</v>
      </c>
      <c r="M465" s="9">
        <v>338.79999999999995</v>
      </c>
      <c r="P465" s="65">
        <f t="shared" si="6"/>
        <v>2140.5</v>
      </c>
      <c r="R465" t="s">
        <v>282</v>
      </c>
      <c r="U465" s="61"/>
    </row>
    <row r="466" spans="1:21" ht="15">
      <c r="A466" s="28" t="s">
        <v>777</v>
      </c>
      <c r="B466" s="239" t="s">
        <v>1658</v>
      </c>
      <c r="C466" s="3"/>
      <c r="D466" s="3"/>
      <c r="E466" s="9" t="s">
        <v>278</v>
      </c>
      <c r="F466" s="9" t="s">
        <v>278</v>
      </c>
      <c r="G466" s="9" t="s">
        <v>278</v>
      </c>
      <c r="H466" s="9" t="s">
        <v>278</v>
      </c>
      <c r="I466" s="9" t="s">
        <v>278</v>
      </c>
      <c r="J466" s="9">
        <v>687.80000000000018</v>
      </c>
      <c r="K466" s="9">
        <v>548.49999999999989</v>
      </c>
      <c r="L466" s="9">
        <v>534.00000000000091</v>
      </c>
      <c r="M466" s="9">
        <v>349.90000000000003</v>
      </c>
      <c r="P466" s="65">
        <f t="shared" si="6"/>
        <v>2120.2000000000012</v>
      </c>
      <c r="U466" s="61"/>
    </row>
    <row r="467" spans="1:21" ht="15">
      <c r="A467" s="28" t="s">
        <v>778</v>
      </c>
      <c r="B467" s="178" t="s">
        <v>1344</v>
      </c>
      <c r="C467" s="3"/>
      <c r="D467" s="3"/>
      <c r="E467" s="9" t="s">
        <v>278</v>
      </c>
      <c r="F467" s="9" t="s">
        <v>278</v>
      </c>
      <c r="G467" s="9" t="s">
        <v>278</v>
      </c>
      <c r="H467" s="9" t="s">
        <v>278</v>
      </c>
      <c r="I467" s="9">
        <v>504.89999999999986</v>
      </c>
      <c r="J467" s="9">
        <v>602.89999999999986</v>
      </c>
      <c r="K467" s="9">
        <v>558.65000000000055</v>
      </c>
      <c r="L467" s="9">
        <v>414.19999999999959</v>
      </c>
      <c r="M467" s="9">
        <v>27.4</v>
      </c>
      <c r="P467" s="65">
        <f t="shared" si="6"/>
        <v>2108.0499999999997</v>
      </c>
      <c r="U467" s="61"/>
    </row>
    <row r="468" spans="1:21" ht="15">
      <c r="A468" s="28" t="s">
        <v>779</v>
      </c>
      <c r="B468" s="61" t="s">
        <v>35</v>
      </c>
      <c r="E468" s="9">
        <v>69.600000000000364</v>
      </c>
      <c r="F468" s="9">
        <v>523.70000000000027</v>
      </c>
      <c r="G468" s="9">
        <v>436.29999999999984</v>
      </c>
      <c r="H468" s="9">
        <v>409.59999999999991</v>
      </c>
      <c r="I468" s="9">
        <v>549.40000000000055</v>
      </c>
      <c r="J468" s="9" t="s">
        <v>278</v>
      </c>
      <c r="K468" s="9" t="s">
        <v>278</v>
      </c>
      <c r="L468" s="9" t="s">
        <v>278</v>
      </c>
      <c r="M468" s="9" t="s">
        <v>278</v>
      </c>
      <c r="P468" s="65">
        <f t="shared" si="6"/>
        <v>1988.6000000000008</v>
      </c>
      <c r="T468" s="3"/>
      <c r="U468" s="3"/>
    </row>
    <row r="469" spans="1:21" ht="15">
      <c r="A469" s="28" t="s">
        <v>780</v>
      </c>
      <c r="B469" s="190" t="s">
        <v>1351</v>
      </c>
      <c r="C469" s="3"/>
      <c r="D469" s="3"/>
      <c r="E469" s="9" t="s">
        <v>278</v>
      </c>
      <c r="F469" s="9" t="s">
        <v>278</v>
      </c>
      <c r="G469" s="9" t="s">
        <v>278</v>
      </c>
      <c r="H469" s="9" t="s">
        <v>278</v>
      </c>
      <c r="I469" s="9">
        <v>371.29999999999973</v>
      </c>
      <c r="J469" s="9">
        <v>512.70000000000027</v>
      </c>
      <c r="K469" s="9">
        <v>498.60000000000014</v>
      </c>
      <c r="L469" s="9">
        <v>374.99999999999955</v>
      </c>
      <c r="M469" s="9">
        <v>175.19999999999996</v>
      </c>
      <c r="P469" s="65">
        <f t="shared" ref="P469:P532" si="7">SUM(E469:N469)</f>
        <v>1932.7999999999997</v>
      </c>
      <c r="U469" s="61"/>
    </row>
    <row r="470" spans="1:21" ht="15">
      <c r="A470" s="28" t="s">
        <v>781</v>
      </c>
      <c r="B470" s="239" t="s">
        <v>1671</v>
      </c>
      <c r="E470" s="9" t="s">
        <v>278</v>
      </c>
      <c r="F470" s="9" t="s">
        <v>278</v>
      </c>
      <c r="G470" s="9" t="s">
        <v>278</v>
      </c>
      <c r="H470" s="9" t="s">
        <v>278</v>
      </c>
      <c r="I470" s="9" t="s">
        <v>278</v>
      </c>
      <c r="J470" s="9" t="s">
        <v>278</v>
      </c>
      <c r="K470" s="9">
        <v>316.89999999999986</v>
      </c>
      <c r="L470" s="188">
        <v>807.5</v>
      </c>
      <c r="M470" s="185">
        <v>695.99999999999989</v>
      </c>
      <c r="P470" s="65">
        <f t="shared" si="7"/>
        <v>1820.3999999999996</v>
      </c>
      <c r="R470" t="s">
        <v>324</v>
      </c>
      <c r="U470" s="3" t="s">
        <v>1417</v>
      </c>
    </row>
    <row r="471" spans="1:21" ht="15">
      <c r="A471" s="28" t="s">
        <v>782</v>
      </c>
      <c r="B471" s="178" t="s">
        <v>1350</v>
      </c>
      <c r="C471" s="3"/>
      <c r="D471" s="3"/>
      <c r="E471" s="9" t="s">
        <v>278</v>
      </c>
      <c r="F471" s="9" t="s">
        <v>278</v>
      </c>
      <c r="G471" s="9" t="s">
        <v>278</v>
      </c>
      <c r="H471" s="9" t="s">
        <v>278</v>
      </c>
      <c r="I471" s="9">
        <v>367.49999999999977</v>
      </c>
      <c r="J471" s="9">
        <v>689.2</v>
      </c>
      <c r="K471" s="9">
        <v>693.5</v>
      </c>
      <c r="L471" s="9" t="s">
        <v>278</v>
      </c>
      <c r="M471" s="9" t="s">
        <v>278</v>
      </c>
      <c r="P471" s="65">
        <f t="shared" si="7"/>
        <v>1750.1999999999998</v>
      </c>
      <c r="U471" s="61"/>
    </row>
    <row r="472" spans="1:21" ht="15">
      <c r="A472" s="28" t="s">
        <v>783</v>
      </c>
      <c r="B472" s="239" t="s">
        <v>2318</v>
      </c>
      <c r="E472" s="9" t="s">
        <v>278</v>
      </c>
      <c r="F472" s="9" t="s">
        <v>278</v>
      </c>
      <c r="G472" s="9" t="s">
        <v>278</v>
      </c>
      <c r="H472" s="9" t="s">
        <v>278</v>
      </c>
      <c r="I472" s="9" t="s">
        <v>278</v>
      </c>
      <c r="J472" s="9" t="s">
        <v>278</v>
      </c>
      <c r="K472" s="9">
        <v>566.3499999999998</v>
      </c>
      <c r="L472" s="9">
        <v>663.79999999999927</v>
      </c>
      <c r="M472" s="9">
        <v>447.5</v>
      </c>
      <c r="P472" s="65">
        <f t="shared" si="7"/>
        <v>1677.6499999999992</v>
      </c>
      <c r="U472" s="61"/>
    </row>
    <row r="473" spans="1:21" ht="15">
      <c r="A473" s="28" t="s">
        <v>784</v>
      </c>
      <c r="B473" s="239" t="s">
        <v>1668</v>
      </c>
      <c r="E473" s="9" t="s">
        <v>278</v>
      </c>
      <c r="F473" s="9" t="s">
        <v>278</v>
      </c>
      <c r="G473" s="9" t="s">
        <v>278</v>
      </c>
      <c r="H473" s="9" t="s">
        <v>278</v>
      </c>
      <c r="I473" s="9" t="s">
        <v>278</v>
      </c>
      <c r="J473" s="9" t="s">
        <v>278</v>
      </c>
      <c r="K473" s="9">
        <v>610.20000000000005</v>
      </c>
      <c r="L473" s="9">
        <v>448.30000000000018</v>
      </c>
      <c r="M473" s="188">
        <v>537</v>
      </c>
      <c r="P473" s="65">
        <f t="shared" si="7"/>
        <v>1595.5000000000002</v>
      </c>
      <c r="R473" t="s">
        <v>293</v>
      </c>
      <c r="U473" s="61"/>
    </row>
    <row r="474" spans="1:21" ht="15">
      <c r="A474" s="28" t="s">
        <v>785</v>
      </c>
      <c r="B474" s="239" t="s">
        <v>1657</v>
      </c>
      <c r="C474" s="3"/>
      <c r="D474" s="3"/>
      <c r="E474" s="9" t="s">
        <v>278</v>
      </c>
      <c r="F474" s="9" t="s">
        <v>278</v>
      </c>
      <c r="G474" s="9" t="s">
        <v>278</v>
      </c>
      <c r="H474" s="9" t="s">
        <v>278</v>
      </c>
      <c r="I474" s="9" t="s">
        <v>278</v>
      </c>
      <c r="J474" s="9">
        <v>551</v>
      </c>
      <c r="K474" s="9">
        <v>402.30000000000064</v>
      </c>
      <c r="L474" s="9">
        <v>510.40000000000077</v>
      </c>
      <c r="M474" s="9">
        <v>109.99999999999999</v>
      </c>
      <c r="P474" s="65">
        <f t="shared" si="7"/>
        <v>1573.7000000000014</v>
      </c>
      <c r="U474" s="61"/>
    </row>
    <row r="475" spans="1:21" ht="15">
      <c r="A475" s="28" t="s">
        <v>786</v>
      </c>
      <c r="B475" s="61" t="s">
        <v>29</v>
      </c>
      <c r="E475" s="188">
        <v>105.59999999999199</v>
      </c>
      <c r="F475" s="9">
        <v>452.55000000000007</v>
      </c>
      <c r="G475" s="188">
        <v>581.49999999999977</v>
      </c>
      <c r="H475" s="9" t="s">
        <v>278</v>
      </c>
      <c r="I475" s="9" t="s">
        <v>278</v>
      </c>
      <c r="J475" s="9">
        <v>422.29999999999995</v>
      </c>
      <c r="K475" s="9" t="s">
        <v>278</v>
      </c>
      <c r="L475" s="9" t="s">
        <v>278</v>
      </c>
      <c r="M475" s="9" t="s">
        <v>278</v>
      </c>
      <c r="P475" s="65">
        <f t="shared" si="7"/>
        <v>1561.9499999999919</v>
      </c>
      <c r="R475" t="s">
        <v>303</v>
      </c>
      <c r="T475" s="3"/>
      <c r="U475" s="3"/>
    </row>
    <row r="476" spans="1:21" ht="15">
      <c r="A476" s="28" t="s">
        <v>787</v>
      </c>
      <c r="B476" s="239" t="s">
        <v>1667</v>
      </c>
      <c r="E476" s="9" t="s">
        <v>278</v>
      </c>
      <c r="F476" s="9" t="s">
        <v>278</v>
      </c>
      <c r="G476" s="9" t="s">
        <v>278</v>
      </c>
      <c r="H476" s="9" t="s">
        <v>278</v>
      </c>
      <c r="I476" s="9" t="s">
        <v>278</v>
      </c>
      <c r="J476" s="9" t="s">
        <v>278</v>
      </c>
      <c r="K476" s="9">
        <v>608.80000000000007</v>
      </c>
      <c r="L476" s="9">
        <v>528.39999999999986</v>
      </c>
      <c r="M476" s="9">
        <v>297.89999999999998</v>
      </c>
      <c r="P476" s="65">
        <f t="shared" si="7"/>
        <v>1435.1</v>
      </c>
      <c r="U476" s="61"/>
    </row>
    <row r="477" spans="1:21" ht="15">
      <c r="A477" s="28" t="s">
        <v>788</v>
      </c>
      <c r="B477" s="61" t="s">
        <v>4</v>
      </c>
      <c r="E477" s="9">
        <v>85.800000000004729</v>
      </c>
      <c r="F477" s="9">
        <v>384.4</v>
      </c>
      <c r="G477" s="9">
        <v>326.70000000000005</v>
      </c>
      <c r="H477" s="9">
        <v>274.30000000000007</v>
      </c>
      <c r="I477" s="9">
        <v>326.69999999999982</v>
      </c>
      <c r="J477" s="9" t="s">
        <v>278</v>
      </c>
      <c r="K477" s="9" t="s">
        <v>278</v>
      </c>
      <c r="L477" s="9" t="s">
        <v>278</v>
      </c>
      <c r="M477" s="9" t="s">
        <v>278</v>
      </c>
      <c r="P477" s="65">
        <f t="shared" si="7"/>
        <v>1397.9000000000046</v>
      </c>
      <c r="T477" s="3"/>
      <c r="U477" s="61"/>
    </row>
    <row r="478" spans="1:21" ht="15">
      <c r="A478" s="28" t="s">
        <v>789</v>
      </c>
      <c r="B478" s="239" t="s">
        <v>1749</v>
      </c>
      <c r="E478" s="9" t="s">
        <v>278</v>
      </c>
      <c r="F478" s="9" t="s">
        <v>278</v>
      </c>
      <c r="G478" s="9" t="s">
        <v>278</v>
      </c>
      <c r="H478" s="9" t="s">
        <v>278</v>
      </c>
      <c r="I478" s="9" t="s">
        <v>278</v>
      </c>
      <c r="J478" s="9" t="s">
        <v>278</v>
      </c>
      <c r="K478" s="9">
        <v>611.70000000000039</v>
      </c>
      <c r="L478" s="9">
        <v>506.79999999999973</v>
      </c>
      <c r="M478" s="9">
        <v>276.5</v>
      </c>
      <c r="P478" s="65">
        <f t="shared" si="7"/>
        <v>1395</v>
      </c>
      <c r="U478" s="61"/>
    </row>
    <row r="479" spans="1:21" ht="15">
      <c r="A479" s="28" t="s">
        <v>790</v>
      </c>
      <c r="B479" s="61" t="s">
        <v>158</v>
      </c>
      <c r="E479" s="9" t="s">
        <v>278</v>
      </c>
      <c r="F479" s="9" t="s">
        <v>278</v>
      </c>
      <c r="G479" s="9">
        <v>370.90000000000009</v>
      </c>
      <c r="H479" s="9">
        <v>606.7999999999995</v>
      </c>
      <c r="I479" s="9">
        <v>403.80000000000041</v>
      </c>
      <c r="J479" s="9" t="s">
        <v>278</v>
      </c>
      <c r="K479" s="9" t="s">
        <v>278</v>
      </c>
      <c r="L479" s="9" t="s">
        <v>278</v>
      </c>
      <c r="M479" s="9" t="s">
        <v>278</v>
      </c>
      <c r="P479" s="65">
        <f t="shared" si="7"/>
        <v>1381.5</v>
      </c>
      <c r="T479" s="3"/>
    </row>
    <row r="480" spans="1:21" ht="15">
      <c r="A480" s="28" t="s">
        <v>791</v>
      </c>
      <c r="B480" s="61" t="s">
        <v>2202</v>
      </c>
      <c r="E480" s="9" t="s">
        <v>278</v>
      </c>
      <c r="F480" s="9" t="s">
        <v>278</v>
      </c>
      <c r="G480" s="9" t="s">
        <v>278</v>
      </c>
      <c r="H480" s="9" t="s">
        <v>278</v>
      </c>
      <c r="I480" s="9" t="s">
        <v>278</v>
      </c>
      <c r="J480" s="9" t="s">
        <v>278</v>
      </c>
      <c r="K480" s="9" t="s">
        <v>278</v>
      </c>
      <c r="L480" s="9">
        <v>751.7</v>
      </c>
      <c r="M480" s="184">
        <v>623.6</v>
      </c>
      <c r="P480" s="65">
        <f t="shared" si="7"/>
        <v>1375.3000000000002</v>
      </c>
      <c r="R480" t="s">
        <v>282</v>
      </c>
      <c r="U480" s="61"/>
    </row>
    <row r="481" spans="1:18" ht="15">
      <c r="A481" s="28" t="s">
        <v>792</v>
      </c>
      <c r="B481" s="239" t="s">
        <v>1664</v>
      </c>
      <c r="E481" s="9" t="s">
        <v>278</v>
      </c>
      <c r="F481" s="9" t="s">
        <v>278</v>
      </c>
      <c r="G481" s="9" t="s">
        <v>278</v>
      </c>
      <c r="H481" s="9" t="s">
        <v>278</v>
      </c>
      <c r="I481" s="9" t="s">
        <v>278</v>
      </c>
      <c r="J481" s="9" t="s">
        <v>278</v>
      </c>
      <c r="K481" s="188">
        <v>768.49999999999955</v>
      </c>
      <c r="L481" s="9">
        <v>445.90000000000009</v>
      </c>
      <c r="M481" s="9">
        <v>124.2</v>
      </c>
      <c r="P481" s="65">
        <f t="shared" si="7"/>
        <v>1338.5999999999997</v>
      </c>
      <c r="R481" t="s">
        <v>292</v>
      </c>
    </row>
    <row r="482" spans="1:18" ht="15">
      <c r="A482" s="28" t="s">
        <v>793</v>
      </c>
      <c r="B482" s="239" t="s">
        <v>1690</v>
      </c>
      <c r="E482" s="9" t="s">
        <v>278</v>
      </c>
      <c r="F482" s="9" t="s">
        <v>278</v>
      </c>
      <c r="G482" s="9" t="s">
        <v>278</v>
      </c>
      <c r="H482" s="9" t="s">
        <v>278</v>
      </c>
      <c r="I482" s="9" t="s">
        <v>278</v>
      </c>
      <c r="J482" s="9" t="s">
        <v>278</v>
      </c>
      <c r="K482" s="188">
        <v>768.99999999999977</v>
      </c>
      <c r="L482" s="9">
        <v>393.09999999999945</v>
      </c>
      <c r="M482" s="9">
        <v>93.5</v>
      </c>
      <c r="P482" s="65">
        <f t="shared" si="7"/>
        <v>1255.5999999999992</v>
      </c>
      <c r="R482" t="s">
        <v>297</v>
      </c>
    </row>
    <row r="483" spans="1:18" ht="15">
      <c r="A483" s="28" t="s">
        <v>794</v>
      </c>
      <c r="B483" s="239" t="s">
        <v>1666</v>
      </c>
      <c r="E483" s="9" t="s">
        <v>278</v>
      </c>
      <c r="F483" s="9" t="s">
        <v>278</v>
      </c>
      <c r="G483" s="9" t="s">
        <v>278</v>
      </c>
      <c r="H483" s="9" t="s">
        <v>278</v>
      </c>
      <c r="I483" s="9" t="s">
        <v>278</v>
      </c>
      <c r="J483" s="9" t="s">
        <v>278</v>
      </c>
      <c r="K483" s="9">
        <v>412.89999999999986</v>
      </c>
      <c r="L483" s="9">
        <v>487.10000000000036</v>
      </c>
      <c r="M483" s="9">
        <v>349.2</v>
      </c>
      <c r="P483" s="65">
        <f t="shared" si="7"/>
        <v>1249.2000000000003</v>
      </c>
    </row>
    <row r="484" spans="1:18" ht="15">
      <c r="A484" s="28" t="s">
        <v>795</v>
      </c>
      <c r="B484" s="61" t="s">
        <v>2209</v>
      </c>
      <c r="E484" s="9" t="s">
        <v>278</v>
      </c>
      <c r="F484" s="9" t="s">
        <v>278</v>
      </c>
      <c r="G484" s="9" t="s">
        <v>278</v>
      </c>
      <c r="H484" s="9" t="s">
        <v>278</v>
      </c>
      <c r="I484" s="9" t="s">
        <v>278</v>
      </c>
      <c r="J484" s="9" t="s">
        <v>278</v>
      </c>
      <c r="K484" s="9" t="s">
        <v>278</v>
      </c>
      <c r="L484" s="188">
        <v>770.69999999999982</v>
      </c>
      <c r="M484" s="9">
        <v>421.8</v>
      </c>
      <c r="P484" s="65">
        <f t="shared" si="7"/>
        <v>1192.4999999999998</v>
      </c>
      <c r="R484" t="s">
        <v>288</v>
      </c>
    </row>
    <row r="485" spans="1:18" ht="15">
      <c r="A485" s="28" t="s">
        <v>796</v>
      </c>
      <c r="B485" s="239" t="s">
        <v>1656</v>
      </c>
      <c r="C485" s="3"/>
      <c r="D485" s="3"/>
      <c r="E485" s="9" t="s">
        <v>278</v>
      </c>
      <c r="F485" s="9" t="s">
        <v>278</v>
      </c>
      <c r="G485" s="9" t="s">
        <v>278</v>
      </c>
      <c r="H485" s="9" t="s">
        <v>278</v>
      </c>
      <c r="I485" s="9" t="s">
        <v>278</v>
      </c>
      <c r="J485" s="9">
        <v>592.60000000000014</v>
      </c>
      <c r="K485" s="9">
        <v>537.40000000000032</v>
      </c>
      <c r="L485" s="9" t="s">
        <v>278</v>
      </c>
      <c r="M485" s="9" t="s">
        <v>278</v>
      </c>
      <c r="P485" s="65">
        <f t="shared" si="7"/>
        <v>1130.0000000000005</v>
      </c>
    </row>
    <row r="486" spans="1:18" ht="15">
      <c r="A486" s="28" t="s">
        <v>797</v>
      </c>
      <c r="B486" s="239" t="s">
        <v>1693</v>
      </c>
      <c r="E486" s="9" t="s">
        <v>278</v>
      </c>
      <c r="F486" s="9" t="s">
        <v>278</v>
      </c>
      <c r="G486" s="9" t="s">
        <v>278</v>
      </c>
      <c r="H486" s="9" t="s">
        <v>278</v>
      </c>
      <c r="I486" s="9" t="s">
        <v>278</v>
      </c>
      <c r="J486" s="9" t="s">
        <v>278</v>
      </c>
      <c r="K486" s="9">
        <v>459.79999999999961</v>
      </c>
      <c r="L486" s="9">
        <v>354.39999999999986</v>
      </c>
      <c r="M486" s="9">
        <v>315</v>
      </c>
      <c r="P486" s="65">
        <f t="shared" si="7"/>
        <v>1129.1999999999994</v>
      </c>
    </row>
    <row r="487" spans="1:18" ht="15">
      <c r="A487" s="28" t="s">
        <v>798</v>
      </c>
      <c r="B487" s="239" t="s">
        <v>1650</v>
      </c>
      <c r="C487" s="3"/>
      <c r="D487" s="3"/>
      <c r="E487" s="9" t="s">
        <v>278</v>
      </c>
      <c r="F487" s="9" t="s">
        <v>278</v>
      </c>
      <c r="G487" s="9" t="s">
        <v>278</v>
      </c>
      <c r="H487" s="9" t="s">
        <v>278</v>
      </c>
      <c r="I487" s="9" t="s">
        <v>278</v>
      </c>
      <c r="J487" s="9">
        <v>317.8</v>
      </c>
      <c r="K487" s="9">
        <v>149.49999999999989</v>
      </c>
      <c r="L487" s="9">
        <v>212.40000000000032</v>
      </c>
      <c r="M487" s="9">
        <v>422.6</v>
      </c>
      <c r="P487" s="65">
        <f t="shared" si="7"/>
        <v>1102.3000000000002</v>
      </c>
    </row>
    <row r="488" spans="1:18" ht="15">
      <c r="A488" s="28" t="s">
        <v>799</v>
      </c>
      <c r="B488" s="61" t="s">
        <v>2211</v>
      </c>
      <c r="E488" s="9" t="s">
        <v>278</v>
      </c>
      <c r="F488" s="9" t="s">
        <v>278</v>
      </c>
      <c r="G488" s="9" t="s">
        <v>278</v>
      </c>
      <c r="H488" s="9" t="s">
        <v>278</v>
      </c>
      <c r="I488" s="9" t="s">
        <v>278</v>
      </c>
      <c r="J488" s="9" t="s">
        <v>278</v>
      </c>
      <c r="K488" s="9" t="s">
        <v>278</v>
      </c>
      <c r="L488" s="184">
        <v>824.00000000000045</v>
      </c>
      <c r="M488" s="9">
        <v>261</v>
      </c>
      <c r="P488" s="65">
        <f t="shared" si="7"/>
        <v>1085.0000000000005</v>
      </c>
      <c r="R488" t="s">
        <v>282</v>
      </c>
    </row>
    <row r="489" spans="1:18" ht="15">
      <c r="A489" s="28" t="s">
        <v>800</v>
      </c>
      <c r="B489" s="61" t="s">
        <v>2208</v>
      </c>
      <c r="E489" s="9" t="s">
        <v>278</v>
      </c>
      <c r="F489" s="9" t="s">
        <v>278</v>
      </c>
      <c r="G489" s="9" t="s">
        <v>278</v>
      </c>
      <c r="H489" s="9" t="s">
        <v>278</v>
      </c>
      <c r="I489" s="9" t="s">
        <v>278</v>
      </c>
      <c r="J489" s="9" t="s">
        <v>278</v>
      </c>
      <c r="K489" s="9" t="s">
        <v>278</v>
      </c>
      <c r="L489" s="9">
        <v>722.599999999999</v>
      </c>
      <c r="M489" s="9">
        <v>291.3</v>
      </c>
      <c r="P489" s="65">
        <f t="shared" si="7"/>
        <v>1013.899999999999</v>
      </c>
    </row>
    <row r="490" spans="1:18" ht="15">
      <c r="A490" s="28" t="s">
        <v>801</v>
      </c>
      <c r="B490" s="178" t="s">
        <v>1335</v>
      </c>
      <c r="C490" s="3"/>
      <c r="D490" s="3"/>
      <c r="E490" s="9" t="s">
        <v>278</v>
      </c>
      <c r="F490" s="9" t="s">
        <v>278</v>
      </c>
      <c r="G490" s="9" t="s">
        <v>278</v>
      </c>
      <c r="H490" s="9" t="s">
        <v>278</v>
      </c>
      <c r="I490" s="9">
        <v>499.89999999999964</v>
      </c>
      <c r="J490" s="9">
        <v>501.80000000000013</v>
      </c>
      <c r="K490" s="9" t="s">
        <v>278</v>
      </c>
      <c r="L490" s="9" t="s">
        <v>278</v>
      </c>
      <c r="M490" s="9" t="s">
        <v>278</v>
      </c>
      <c r="P490" s="65">
        <f t="shared" si="7"/>
        <v>1001.6999999999998</v>
      </c>
    </row>
    <row r="491" spans="1:18" ht="15">
      <c r="A491" s="28" t="s">
        <v>802</v>
      </c>
      <c r="B491" s="61" t="s">
        <v>2213</v>
      </c>
      <c r="E491" s="9" t="s">
        <v>278</v>
      </c>
      <c r="F491" s="9" t="s">
        <v>278</v>
      </c>
      <c r="G491" s="9" t="s">
        <v>278</v>
      </c>
      <c r="H491" s="9" t="s">
        <v>278</v>
      </c>
      <c r="I491" s="9" t="s">
        <v>278</v>
      </c>
      <c r="J491" s="9" t="s">
        <v>278</v>
      </c>
      <c r="K491" s="9" t="s">
        <v>278</v>
      </c>
      <c r="L491" s="9">
        <v>611.80000000000018</v>
      </c>
      <c r="M491" s="9">
        <v>381.2</v>
      </c>
      <c r="P491" s="65">
        <f t="shared" si="7"/>
        <v>993.00000000000023</v>
      </c>
    </row>
    <row r="492" spans="1:18" ht="15">
      <c r="A492" s="28" t="s">
        <v>803</v>
      </c>
      <c r="B492" s="61" t="s">
        <v>2194</v>
      </c>
      <c r="E492" s="9" t="s">
        <v>278</v>
      </c>
      <c r="F492" s="9" t="s">
        <v>278</v>
      </c>
      <c r="G492" s="9" t="s">
        <v>278</v>
      </c>
      <c r="H492" s="9" t="s">
        <v>278</v>
      </c>
      <c r="I492" s="9" t="s">
        <v>278</v>
      </c>
      <c r="J492" s="9" t="s">
        <v>278</v>
      </c>
      <c r="K492" s="9" t="s">
        <v>278</v>
      </c>
      <c r="L492" s="9">
        <v>664.69999999999959</v>
      </c>
      <c r="M492" s="9">
        <v>292.3</v>
      </c>
      <c r="P492" s="65">
        <f t="shared" si="7"/>
        <v>956.99999999999955</v>
      </c>
    </row>
    <row r="493" spans="1:18" ht="15">
      <c r="A493" s="28" t="s">
        <v>804</v>
      </c>
      <c r="B493" s="61" t="s">
        <v>674</v>
      </c>
      <c r="E493" s="9" t="s">
        <v>278</v>
      </c>
      <c r="F493" s="9" t="s">
        <v>278</v>
      </c>
      <c r="G493" s="9" t="s">
        <v>278</v>
      </c>
      <c r="H493" s="9">
        <v>555.30000000000041</v>
      </c>
      <c r="I493" s="9">
        <v>397.19999999999982</v>
      </c>
      <c r="J493" s="9" t="s">
        <v>278</v>
      </c>
      <c r="K493" s="9" t="s">
        <v>278</v>
      </c>
      <c r="L493" s="9" t="s">
        <v>278</v>
      </c>
      <c r="M493" s="9" t="s">
        <v>278</v>
      </c>
      <c r="P493" s="65">
        <f t="shared" si="7"/>
        <v>952.50000000000023</v>
      </c>
    </row>
    <row r="494" spans="1:18" ht="15">
      <c r="A494" s="28" t="s">
        <v>805</v>
      </c>
      <c r="B494" s="61" t="s">
        <v>649</v>
      </c>
      <c r="E494" s="9" t="s">
        <v>278</v>
      </c>
      <c r="F494" s="9" t="s">
        <v>278</v>
      </c>
      <c r="G494" s="9" t="s">
        <v>278</v>
      </c>
      <c r="H494" s="9">
        <v>706.39999999999941</v>
      </c>
      <c r="I494" s="9">
        <v>244.99999999999977</v>
      </c>
      <c r="J494" s="9" t="s">
        <v>278</v>
      </c>
      <c r="K494" s="9" t="s">
        <v>278</v>
      </c>
      <c r="L494" s="9" t="s">
        <v>278</v>
      </c>
      <c r="M494" s="9" t="s">
        <v>278</v>
      </c>
      <c r="P494" s="65">
        <f t="shared" si="7"/>
        <v>951.39999999999918</v>
      </c>
    </row>
    <row r="495" spans="1:18" ht="15">
      <c r="A495" s="28" t="s">
        <v>806</v>
      </c>
      <c r="B495" s="61" t="s">
        <v>2205</v>
      </c>
      <c r="E495" s="9" t="s">
        <v>278</v>
      </c>
      <c r="F495" s="9" t="s">
        <v>278</v>
      </c>
      <c r="G495" s="9" t="s">
        <v>278</v>
      </c>
      <c r="H495" s="9" t="s">
        <v>278</v>
      </c>
      <c r="I495" s="9" t="s">
        <v>278</v>
      </c>
      <c r="J495" s="9" t="s">
        <v>278</v>
      </c>
      <c r="K495" s="9" t="s">
        <v>278</v>
      </c>
      <c r="L495" s="9">
        <v>436.49999999999955</v>
      </c>
      <c r="M495" s="9">
        <v>490.1</v>
      </c>
      <c r="P495" s="65">
        <f t="shared" si="7"/>
        <v>926.59999999999957</v>
      </c>
    </row>
    <row r="496" spans="1:18" ht="15">
      <c r="A496" s="28" t="s">
        <v>807</v>
      </c>
      <c r="B496" s="239" t="s">
        <v>1665</v>
      </c>
      <c r="E496" s="9" t="s">
        <v>278</v>
      </c>
      <c r="F496" s="9" t="s">
        <v>278</v>
      </c>
      <c r="G496" s="9" t="s">
        <v>278</v>
      </c>
      <c r="H496" s="9" t="s">
        <v>278</v>
      </c>
      <c r="I496" s="9" t="s">
        <v>278</v>
      </c>
      <c r="J496" s="9" t="s">
        <v>278</v>
      </c>
      <c r="K496" s="9">
        <v>302.20000000000005</v>
      </c>
      <c r="L496" s="9">
        <v>393.599999999999</v>
      </c>
      <c r="M496" s="9">
        <v>214.9</v>
      </c>
      <c r="P496" s="65">
        <f t="shared" si="7"/>
        <v>910.69999999999902</v>
      </c>
    </row>
    <row r="497" spans="1:21" ht="15">
      <c r="A497" s="28" t="s">
        <v>808</v>
      </c>
      <c r="B497" s="61" t="s">
        <v>2193</v>
      </c>
      <c r="E497" s="9" t="s">
        <v>278</v>
      </c>
      <c r="F497" s="9" t="s">
        <v>278</v>
      </c>
      <c r="G497" s="9" t="s">
        <v>278</v>
      </c>
      <c r="H497" s="9" t="s">
        <v>278</v>
      </c>
      <c r="I497" s="9" t="s">
        <v>278</v>
      </c>
      <c r="J497" s="9" t="s">
        <v>278</v>
      </c>
      <c r="K497" s="9" t="s">
        <v>278</v>
      </c>
      <c r="L497" s="9">
        <v>584.79999999999973</v>
      </c>
      <c r="M497" s="9">
        <v>314.99999999999994</v>
      </c>
      <c r="P497" s="65">
        <f t="shared" si="7"/>
        <v>899.79999999999973</v>
      </c>
      <c r="U497" s="61"/>
    </row>
    <row r="498" spans="1:21" ht="15">
      <c r="A498" s="28" t="s">
        <v>809</v>
      </c>
      <c r="B498" s="61" t="s">
        <v>2212</v>
      </c>
      <c r="E498" s="9" t="s">
        <v>278</v>
      </c>
      <c r="F498" s="9" t="s">
        <v>278</v>
      </c>
      <c r="G498" s="9" t="s">
        <v>278</v>
      </c>
      <c r="H498" s="9" t="s">
        <v>278</v>
      </c>
      <c r="I498" s="9" t="s">
        <v>278</v>
      </c>
      <c r="J498" s="9" t="s">
        <v>278</v>
      </c>
      <c r="K498" s="9" t="s">
        <v>278</v>
      </c>
      <c r="L498" s="9">
        <v>643.59999999999945</v>
      </c>
      <c r="M498" s="9">
        <v>219.4</v>
      </c>
      <c r="P498" s="65">
        <f t="shared" si="7"/>
        <v>862.99999999999943</v>
      </c>
      <c r="U498" s="61"/>
    </row>
    <row r="499" spans="1:21" ht="15">
      <c r="A499" s="28" t="s">
        <v>810</v>
      </c>
      <c r="B499" s="61" t="s">
        <v>2191</v>
      </c>
      <c r="E499" s="9" t="s">
        <v>278</v>
      </c>
      <c r="F499" s="9" t="s">
        <v>278</v>
      </c>
      <c r="G499" s="9" t="s">
        <v>278</v>
      </c>
      <c r="H499" s="9" t="s">
        <v>278</v>
      </c>
      <c r="I499" s="9" t="s">
        <v>278</v>
      </c>
      <c r="J499" s="9" t="s">
        <v>278</v>
      </c>
      <c r="K499" s="9" t="s">
        <v>278</v>
      </c>
      <c r="L499" s="9">
        <v>470.5</v>
      </c>
      <c r="M499" s="9">
        <v>388</v>
      </c>
      <c r="P499" s="65">
        <f t="shared" si="7"/>
        <v>858.5</v>
      </c>
      <c r="U499" s="61"/>
    </row>
    <row r="500" spans="1:21" ht="15">
      <c r="A500" s="28" t="s">
        <v>811</v>
      </c>
      <c r="B500" s="239" t="s">
        <v>1670</v>
      </c>
      <c r="E500" s="9" t="s">
        <v>278</v>
      </c>
      <c r="F500" s="9" t="s">
        <v>278</v>
      </c>
      <c r="G500" s="9" t="s">
        <v>278</v>
      </c>
      <c r="H500" s="9" t="s">
        <v>278</v>
      </c>
      <c r="I500" s="9" t="s">
        <v>278</v>
      </c>
      <c r="J500" s="9" t="s">
        <v>278</v>
      </c>
      <c r="K500" s="184">
        <v>803.50000000000023</v>
      </c>
      <c r="L500" s="9" t="s">
        <v>278</v>
      </c>
      <c r="M500" s="9" t="s">
        <v>278</v>
      </c>
      <c r="P500" s="65">
        <f t="shared" si="7"/>
        <v>803.50000000000023</v>
      </c>
      <c r="R500" t="s">
        <v>282</v>
      </c>
      <c r="U500" s="61"/>
    </row>
    <row r="501" spans="1:21" ht="15">
      <c r="A501" s="28" t="s">
        <v>812</v>
      </c>
      <c r="B501" s="61" t="s">
        <v>2196</v>
      </c>
      <c r="E501" s="9" t="s">
        <v>278</v>
      </c>
      <c r="F501" s="9" t="s">
        <v>278</v>
      </c>
      <c r="G501" s="9" t="s">
        <v>278</v>
      </c>
      <c r="H501" s="9" t="s">
        <v>278</v>
      </c>
      <c r="I501" s="9" t="s">
        <v>278</v>
      </c>
      <c r="J501" s="9" t="s">
        <v>278</v>
      </c>
      <c r="K501" s="9" t="s">
        <v>278</v>
      </c>
      <c r="L501" s="9">
        <v>620.19999999999982</v>
      </c>
      <c r="M501" s="9">
        <v>166.9</v>
      </c>
      <c r="P501" s="65">
        <f t="shared" si="7"/>
        <v>787.0999999999998</v>
      </c>
      <c r="U501" s="61"/>
    </row>
    <row r="502" spans="1:21" ht="15">
      <c r="A502" s="28" t="s">
        <v>813</v>
      </c>
      <c r="B502" s="61" t="s">
        <v>678</v>
      </c>
      <c r="E502" s="9" t="s">
        <v>278</v>
      </c>
      <c r="F502" s="9" t="s">
        <v>278</v>
      </c>
      <c r="G502" s="9" t="s">
        <v>278</v>
      </c>
      <c r="H502" s="9">
        <v>767.99999999999955</v>
      </c>
      <c r="I502" s="9" t="s">
        <v>278</v>
      </c>
      <c r="J502" s="9" t="s">
        <v>278</v>
      </c>
      <c r="K502" s="9" t="s">
        <v>278</v>
      </c>
      <c r="L502" s="9" t="s">
        <v>278</v>
      </c>
      <c r="M502" s="9" t="s">
        <v>278</v>
      </c>
      <c r="P502" s="65">
        <f t="shared" si="7"/>
        <v>767.99999999999955</v>
      </c>
    </row>
    <row r="503" spans="1:21" ht="15">
      <c r="A503" s="28" t="s">
        <v>814</v>
      </c>
      <c r="B503" s="61" t="s">
        <v>180</v>
      </c>
      <c r="E503" s="9" t="s">
        <v>278</v>
      </c>
      <c r="F503" s="9" t="s">
        <v>278</v>
      </c>
      <c r="G503" s="9" t="s">
        <v>278</v>
      </c>
      <c r="H503" s="9" t="s">
        <v>278</v>
      </c>
      <c r="I503" s="9" t="s">
        <v>278</v>
      </c>
      <c r="J503" s="9" t="s">
        <v>278</v>
      </c>
      <c r="K503" s="9" t="s">
        <v>278</v>
      </c>
      <c r="L503" s="9">
        <v>495.79999999999995</v>
      </c>
      <c r="M503" s="9">
        <v>265</v>
      </c>
      <c r="P503" s="65">
        <f t="shared" si="7"/>
        <v>760.8</v>
      </c>
      <c r="U503" s="61"/>
    </row>
    <row r="504" spans="1:21" ht="15">
      <c r="A504" s="28" t="s">
        <v>1946</v>
      </c>
      <c r="B504" s="190" t="s">
        <v>1331</v>
      </c>
      <c r="C504" s="3"/>
      <c r="D504" s="3"/>
      <c r="E504" s="9" t="s">
        <v>278</v>
      </c>
      <c r="F504" s="9" t="s">
        <v>278</v>
      </c>
      <c r="G504" s="9" t="s">
        <v>278</v>
      </c>
      <c r="H504" s="9" t="s">
        <v>278</v>
      </c>
      <c r="I504" s="185">
        <v>753.10000000000014</v>
      </c>
      <c r="J504" s="9" t="s">
        <v>278</v>
      </c>
      <c r="K504" s="9" t="s">
        <v>278</v>
      </c>
      <c r="L504" s="9" t="s">
        <v>278</v>
      </c>
      <c r="M504" s="9" t="s">
        <v>278</v>
      </c>
      <c r="P504" s="65">
        <f t="shared" si="7"/>
        <v>753.10000000000014</v>
      </c>
      <c r="R504" t="s">
        <v>281</v>
      </c>
      <c r="U504" s="3" t="s">
        <v>1417</v>
      </c>
    </row>
    <row r="505" spans="1:21" ht="15">
      <c r="A505" s="28" t="s">
        <v>2165</v>
      </c>
      <c r="B505" s="61" t="s">
        <v>2210</v>
      </c>
      <c r="E505" s="9" t="s">
        <v>278</v>
      </c>
      <c r="F505" s="9" t="s">
        <v>278</v>
      </c>
      <c r="G505" s="9" t="s">
        <v>278</v>
      </c>
      <c r="H505" s="9" t="s">
        <v>278</v>
      </c>
      <c r="I505" s="9" t="s">
        <v>278</v>
      </c>
      <c r="J505" s="9" t="s">
        <v>278</v>
      </c>
      <c r="K505" s="9" t="s">
        <v>278</v>
      </c>
      <c r="L505" s="9">
        <v>447.60000000000059</v>
      </c>
      <c r="M505" s="9">
        <v>296.99999999999994</v>
      </c>
      <c r="P505" s="65">
        <f t="shared" si="7"/>
        <v>744.60000000000059</v>
      </c>
      <c r="U505" s="61"/>
    </row>
    <row r="506" spans="1:21" ht="15">
      <c r="A506" s="28" t="s">
        <v>2166</v>
      </c>
      <c r="B506" s="61" t="s">
        <v>2192</v>
      </c>
      <c r="E506" s="9" t="s">
        <v>278</v>
      </c>
      <c r="F506" s="9" t="s">
        <v>278</v>
      </c>
      <c r="G506" s="9" t="s">
        <v>278</v>
      </c>
      <c r="H506" s="9" t="s">
        <v>278</v>
      </c>
      <c r="I506" s="9" t="s">
        <v>278</v>
      </c>
      <c r="J506" s="9" t="s">
        <v>278</v>
      </c>
      <c r="K506" s="9" t="s">
        <v>278</v>
      </c>
      <c r="L506" s="9">
        <v>404.60000000000014</v>
      </c>
      <c r="M506" s="9">
        <v>316.8</v>
      </c>
      <c r="P506" s="65">
        <f t="shared" si="7"/>
        <v>721.40000000000009</v>
      </c>
      <c r="U506" s="61"/>
    </row>
    <row r="507" spans="1:21" ht="15">
      <c r="A507" s="28" t="s">
        <v>2167</v>
      </c>
      <c r="B507" s="61" t="s">
        <v>2206</v>
      </c>
      <c r="E507" s="9" t="s">
        <v>278</v>
      </c>
      <c r="F507" s="9" t="s">
        <v>278</v>
      </c>
      <c r="G507" s="9" t="s">
        <v>278</v>
      </c>
      <c r="H507" s="9" t="s">
        <v>278</v>
      </c>
      <c r="I507" s="9" t="s">
        <v>278</v>
      </c>
      <c r="J507" s="9" t="s">
        <v>278</v>
      </c>
      <c r="K507" s="9" t="s">
        <v>278</v>
      </c>
      <c r="L507" s="9">
        <v>488.80000000000064</v>
      </c>
      <c r="M507" s="9">
        <v>213.70000000000002</v>
      </c>
      <c r="P507" s="65">
        <f t="shared" si="7"/>
        <v>702.50000000000068</v>
      </c>
      <c r="U507" s="61"/>
    </row>
    <row r="508" spans="1:21" ht="15">
      <c r="A508" s="28" t="s">
        <v>2168</v>
      </c>
      <c r="B508" s="61" t="s">
        <v>2203</v>
      </c>
      <c r="E508" s="9" t="s">
        <v>278</v>
      </c>
      <c r="F508" s="9" t="s">
        <v>278</v>
      </c>
      <c r="G508" s="9" t="s">
        <v>278</v>
      </c>
      <c r="H508" s="9" t="s">
        <v>278</v>
      </c>
      <c r="I508" s="9" t="s">
        <v>278</v>
      </c>
      <c r="J508" s="9" t="s">
        <v>278</v>
      </c>
      <c r="K508" s="9" t="s">
        <v>278</v>
      </c>
      <c r="L508" s="9">
        <v>699.89999999999986</v>
      </c>
      <c r="M508" s="9" t="s">
        <v>278</v>
      </c>
      <c r="P508" s="65">
        <f t="shared" si="7"/>
        <v>699.89999999999986</v>
      </c>
      <c r="U508" s="61"/>
    </row>
    <row r="509" spans="1:21" ht="15">
      <c r="A509" s="28" t="s">
        <v>2169</v>
      </c>
      <c r="B509" s="61" t="s">
        <v>2197</v>
      </c>
      <c r="E509" s="9" t="s">
        <v>278</v>
      </c>
      <c r="F509" s="9" t="s">
        <v>278</v>
      </c>
      <c r="G509" s="9" t="s">
        <v>278</v>
      </c>
      <c r="H509" s="9" t="s">
        <v>278</v>
      </c>
      <c r="I509" s="9" t="s">
        <v>278</v>
      </c>
      <c r="J509" s="9" t="s">
        <v>278</v>
      </c>
      <c r="K509" s="9" t="s">
        <v>278</v>
      </c>
      <c r="L509" s="9">
        <v>514.09999999999945</v>
      </c>
      <c r="M509" s="9">
        <v>168</v>
      </c>
      <c r="P509" s="65">
        <f t="shared" si="7"/>
        <v>682.09999999999945</v>
      </c>
      <c r="U509" s="61"/>
    </row>
    <row r="510" spans="1:21" ht="15">
      <c r="A510" s="28" t="s">
        <v>2170</v>
      </c>
      <c r="B510" s="61" t="s">
        <v>2195</v>
      </c>
      <c r="E510" s="9" t="s">
        <v>278</v>
      </c>
      <c r="F510" s="9" t="s">
        <v>278</v>
      </c>
      <c r="G510" s="9" t="s">
        <v>278</v>
      </c>
      <c r="H510" s="9" t="s">
        <v>278</v>
      </c>
      <c r="I510" s="9" t="s">
        <v>278</v>
      </c>
      <c r="J510" s="9" t="s">
        <v>278</v>
      </c>
      <c r="K510" s="9" t="s">
        <v>278</v>
      </c>
      <c r="L510" s="9">
        <v>541.49999999999932</v>
      </c>
      <c r="M510" s="9">
        <v>139.5</v>
      </c>
      <c r="P510" s="65">
        <f t="shared" si="7"/>
        <v>680.99999999999932</v>
      </c>
      <c r="U510" s="61"/>
    </row>
    <row r="511" spans="1:21" ht="15">
      <c r="A511" s="28" t="s">
        <v>2171</v>
      </c>
      <c r="B511" s="61" t="s">
        <v>2199</v>
      </c>
      <c r="E511" s="9" t="s">
        <v>278</v>
      </c>
      <c r="F511" s="9" t="s">
        <v>278</v>
      </c>
      <c r="G511" s="9" t="s">
        <v>278</v>
      </c>
      <c r="H511" s="9" t="s">
        <v>278</v>
      </c>
      <c r="I511" s="9" t="s">
        <v>278</v>
      </c>
      <c r="J511" s="9" t="s">
        <v>278</v>
      </c>
      <c r="K511" s="9" t="s">
        <v>278</v>
      </c>
      <c r="L511" s="9">
        <v>559.49999999999864</v>
      </c>
      <c r="M511" s="9">
        <v>118.10000000000002</v>
      </c>
      <c r="P511" s="65">
        <f t="shared" si="7"/>
        <v>677.59999999999866</v>
      </c>
      <c r="U511" s="61"/>
    </row>
    <row r="512" spans="1:21" ht="15">
      <c r="A512" s="28" t="s">
        <v>2172</v>
      </c>
      <c r="B512" s="61" t="s">
        <v>2201</v>
      </c>
      <c r="E512" s="9" t="s">
        <v>278</v>
      </c>
      <c r="F512" s="9" t="s">
        <v>278</v>
      </c>
      <c r="G512" s="9" t="s">
        <v>278</v>
      </c>
      <c r="H512" s="9" t="s">
        <v>278</v>
      </c>
      <c r="I512" s="9" t="s">
        <v>278</v>
      </c>
      <c r="J512" s="9" t="s">
        <v>278</v>
      </c>
      <c r="K512" s="9" t="s">
        <v>278</v>
      </c>
      <c r="L512" s="9">
        <v>414.90000000000055</v>
      </c>
      <c r="M512" s="9">
        <v>249.89999999999998</v>
      </c>
      <c r="P512" s="65">
        <f t="shared" si="7"/>
        <v>664.80000000000052</v>
      </c>
      <c r="U512" s="61"/>
    </row>
    <row r="513" spans="1:18" ht="15">
      <c r="A513" s="28" t="s">
        <v>2173</v>
      </c>
      <c r="B513" s="239" t="s">
        <v>1692</v>
      </c>
      <c r="E513" s="9" t="s">
        <v>278</v>
      </c>
      <c r="F513" s="9" t="s">
        <v>278</v>
      </c>
      <c r="G513" s="9" t="s">
        <v>278</v>
      </c>
      <c r="H513" s="9" t="s">
        <v>278</v>
      </c>
      <c r="I513" s="9" t="s">
        <v>278</v>
      </c>
      <c r="J513" s="9" t="s">
        <v>278</v>
      </c>
      <c r="K513" s="9">
        <v>465.20000000000005</v>
      </c>
      <c r="L513" s="9">
        <v>196.39999999999964</v>
      </c>
      <c r="M513" s="9" t="s">
        <v>278</v>
      </c>
      <c r="P513" s="65">
        <f t="shared" si="7"/>
        <v>661.59999999999968</v>
      </c>
    </row>
    <row r="514" spans="1:18" ht="15">
      <c r="A514" s="28" t="s">
        <v>2174</v>
      </c>
      <c r="B514" s="61" t="s">
        <v>2204</v>
      </c>
      <c r="E514" s="9" t="s">
        <v>278</v>
      </c>
      <c r="F514" s="9" t="s">
        <v>278</v>
      </c>
      <c r="G514" s="9" t="s">
        <v>278</v>
      </c>
      <c r="H514" s="9" t="s">
        <v>278</v>
      </c>
      <c r="I514" s="9" t="s">
        <v>278</v>
      </c>
      <c r="J514" s="9" t="s">
        <v>278</v>
      </c>
      <c r="K514" s="9" t="s">
        <v>278</v>
      </c>
      <c r="L514" s="9">
        <v>655.90000000000009</v>
      </c>
      <c r="M514" s="9" t="s">
        <v>278</v>
      </c>
      <c r="P514" s="65">
        <f t="shared" si="7"/>
        <v>655.90000000000009</v>
      </c>
    </row>
    <row r="515" spans="1:18" ht="15">
      <c r="A515" s="28" t="s">
        <v>2175</v>
      </c>
      <c r="B515" s="61" t="s">
        <v>2198</v>
      </c>
      <c r="E515" s="9" t="s">
        <v>278</v>
      </c>
      <c r="F515" s="9" t="s">
        <v>278</v>
      </c>
      <c r="G515" s="9" t="s">
        <v>278</v>
      </c>
      <c r="H515" s="9" t="s">
        <v>278</v>
      </c>
      <c r="I515" s="9" t="s">
        <v>278</v>
      </c>
      <c r="J515" s="9" t="s">
        <v>278</v>
      </c>
      <c r="K515" s="9" t="s">
        <v>278</v>
      </c>
      <c r="L515" s="9">
        <v>469.29999999999995</v>
      </c>
      <c r="M515" s="9">
        <v>157.1</v>
      </c>
      <c r="P515" s="65">
        <f t="shared" si="7"/>
        <v>626.4</v>
      </c>
    </row>
    <row r="516" spans="1:18" ht="15">
      <c r="A516" s="28" t="s">
        <v>2176</v>
      </c>
      <c r="B516" s="61" t="s">
        <v>2708</v>
      </c>
      <c r="C516" s="3"/>
      <c r="D516" s="3"/>
      <c r="E516" s="9" t="s">
        <v>278</v>
      </c>
      <c r="F516" s="9" t="s">
        <v>278</v>
      </c>
      <c r="G516" s="9" t="s">
        <v>278</v>
      </c>
      <c r="H516" s="9" t="s">
        <v>278</v>
      </c>
      <c r="I516" s="9" t="s">
        <v>278</v>
      </c>
      <c r="J516" s="9" t="s">
        <v>278</v>
      </c>
      <c r="K516" s="9" t="s">
        <v>278</v>
      </c>
      <c r="L516" s="9" t="s">
        <v>278</v>
      </c>
      <c r="M516" s="188">
        <v>594.20000000000005</v>
      </c>
      <c r="P516" s="65">
        <f t="shared" si="7"/>
        <v>594.20000000000005</v>
      </c>
      <c r="R516" t="s">
        <v>297</v>
      </c>
    </row>
    <row r="517" spans="1:18" ht="15">
      <c r="A517" s="28" t="s">
        <v>2177</v>
      </c>
      <c r="B517" s="178" t="s">
        <v>1339</v>
      </c>
      <c r="C517" s="3"/>
      <c r="D517" s="3"/>
      <c r="E517" s="9" t="s">
        <v>278</v>
      </c>
      <c r="F517" s="9" t="s">
        <v>278</v>
      </c>
      <c r="G517" s="9" t="s">
        <v>278</v>
      </c>
      <c r="H517" s="9" t="s">
        <v>278</v>
      </c>
      <c r="I517" s="9">
        <v>566</v>
      </c>
      <c r="J517" s="9" t="s">
        <v>278</v>
      </c>
      <c r="K517" s="9" t="s">
        <v>278</v>
      </c>
      <c r="L517" s="9" t="s">
        <v>278</v>
      </c>
      <c r="M517" s="9" t="s">
        <v>278</v>
      </c>
      <c r="P517" s="65">
        <f t="shared" si="7"/>
        <v>566</v>
      </c>
    </row>
    <row r="518" spans="1:18" ht="15">
      <c r="A518" s="28" t="s">
        <v>2178</v>
      </c>
      <c r="B518" s="178" t="s">
        <v>1340</v>
      </c>
      <c r="C518" s="3"/>
      <c r="D518" s="3"/>
      <c r="E518" s="9" t="s">
        <v>278</v>
      </c>
      <c r="F518" s="9" t="s">
        <v>278</v>
      </c>
      <c r="G518" s="9" t="s">
        <v>278</v>
      </c>
      <c r="H518" s="9" t="s">
        <v>278</v>
      </c>
      <c r="I518" s="9">
        <v>553.79999999999995</v>
      </c>
      <c r="J518" s="9" t="s">
        <v>278</v>
      </c>
      <c r="K518" s="9" t="s">
        <v>278</v>
      </c>
      <c r="L518" s="9" t="s">
        <v>278</v>
      </c>
      <c r="M518" s="9" t="s">
        <v>278</v>
      </c>
      <c r="P518" s="65">
        <f t="shared" si="7"/>
        <v>553.79999999999995</v>
      </c>
    </row>
    <row r="519" spans="1:18" ht="15">
      <c r="A519" s="28" t="s">
        <v>2179</v>
      </c>
      <c r="B519" s="61" t="s">
        <v>164</v>
      </c>
      <c r="E519" s="9" t="s">
        <v>278</v>
      </c>
      <c r="F519" s="9" t="s">
        <v>278</v>
      </c>
      <c r="G519" s="188">
        <v>539.14999999999986</v>
      </c>
      <c r="H519" s="9" t="s">
        <v>278</v>
      </c>
      <c r="I519" s="9" t="s">
        <v>278</v>
      </c>
      <c r="J519" s="9" t="s">
        <v>278</v>
      </c>
      <c r="K519" s="9" t="s">
        <v>278</v>
      </c>
      <c r="L519" s="9" t="s">
        <v>278</v>
      </c>
      <c r="M519" s="9" t="s">
        <v>278</v>
      </c>
      <c r="P519" s="65">
        <f t="shared" si="7"/>
        <v>539.14999999999986</v>
      </c>
      <c r="R519" t="s">
        <v>287</v>
      </c>
    </row>
    <row r="520" spans="1:18" ht="15">
      <c r="A520" s="28" t="s">
        <v>2180</v>
      </c>
      <c r="B520" s="61" t="s">
        <v>2712</v>
      </c>
      <c r="C520" s="3"/>
      <c r="D520" s="3"/>
      <c r="E520" s="9" t="s">
        <v>278</v>
      </c>
      <c r="F520" s="9" t="s">
        <v>278</v>
      </c>
      <c r="G520" s="9" t="s">
        <v>278</v>
      </c>
      <c r="H520" s="9" t="s">
        <v>278</v>
      </c>
      <c r="I520" s="9" t="s">
        <v>278</v>
      </c>
      <c r="J520" s="9" t="s">
        <v>278</v>
      </c>
      <c r="K520" s="9" t="s">
        <v>278</v>
      </c>
      <c r="L520" s="9" t="s">
        <v>278</v>
      </c>
      <c r="M520" s="9">
        <v>457.8</v>
      </c>
      <c r="P520" s="65">
        <f t="shared" si="7"/>
        <v>457.8</v>
      </c>
    </row>
    <row r="521" spans="1:18" ht="15">
      <c r="A521" s="28" t="s">
        <v>2181</v>
      </c>
      <c r="B521" s="61" t="s">
        <v>2702</v>
      </c>
      <c r="C521" s="3"/>
      <c r="D521" s="3"/>
      <c r="E521" s="9" t="s">
        <v>278</v>
      </c>
      <c r="F521" s="9" t="s">
        <v>278</v>
      </c>
      <c r="G521" s="9" t="s">
        <v>278</v>
      </c>
      <c r="H521" s="9" t="s">
        <v>278</v>
      </c>
      <c r="I521" s="9" t="s">
        <v>278</v>
      </c>
      <c r="J521" s="9" t="s">
        <v>278</v>
      </c>
      <c r="K521" s="9" t="s">
        <v>278</v>
      </c>
      <c r="L521" s="9" t="s">
        <v>278</v>
      </c>
      <c r="M521" s="9">
        <v>456.59999999999997</v>
      </c>
      <c r="P521" s="65">
        <f t="shared" si="7"/>
        <v>456.59999999999997</v>
      </c>
    </row>
    <row r="522" spans="1:18" ht="15">
      <c r="A522" s="28" t="s">
        <v>2182</v>
      </c>
      <c r="B522" s="178" t="s">
        <v>1338</v>
      </c>
      <c r="C522" s="3"/>
      <c r="D522" s="3"/>
      <c r="E522" s="9" t="s">
        <v>278</v>
      </c>
      <c r="F522" s="9" t="s">
        <v>278</v>
      </c>
      <c r="G522" s="9" t="s">
        <v>278</v>
      </c>
      <c r="H522" s="9" t="s">
        <v>278</v>
      </c>
      <c r="I522" s="9">
        <v>452.50000000000045</v>
      </c>
      <c r="J522" s="9" t="s">
        <v>278</v>
      </c>
      <c r="K522" s="9" t="s">
        <v>278</v>
      </c>
      <c r="L522" s="9" t="s">
        <v>278</v>
      </c>
      <c r="M522" s="9" t="s">
        <v>278</v>
      </c>
      <c r="P522" s="65">
        <f t="shared" si="7"/>
        <v>452.50000000000045</v>
      </c>
    </row>
    <row r="523" spans="1:18" ht="15">
      <c r="A523" s="28" t="s">
        <v>2183</v>
      </c>
      <c r="B523" s="61" t="s">
        <v>2701</v>
      </c>
      <c r="C523" s="3"/>
      <c r="D523" s="3"/>
      <c r="E523" s="9" t="s">
        <v>278</v>
      </c>
      <c r="F523" s="9" t="s">
        <v>278</v>
      </c>
      <c r="G523" s="9" t="s">
        <v>278</v>
      </c>
      <c r="H523" s="9" t="s">
        <v>278</v>
      </c>
      <c r="I523" s="9" t="s">
        <v>278</v>
      </c>
      <c r="J523" s="9" t="s">
        <v>278</v>
      </c>
      <c r="K523" s="9" t="s">
        <v>278</v>
      </c>
      <c r="L523" s="9" t="s">
        <v>278</v>
      </c>
      <c r="M523" s="9">
        <v>452.3</v>
      </c>
      <c r="P523" s="65">
        <f t="shared" si="7"/>
        <v>452.3</v>
      </c>
    </row>
    <row r="524" spans="1:18" ht="15">
      <c r="A524" s="28" t="s">
        <v>2184</v>
      </c>
      <c r="B524" s="61" t="s">
        <v>2200</v>
      </c>
      <c r="E524" s="9" t="s">
        <v>278</v>
      </c>
      <c r="F524" s="9" t="s">
        <v>278</v>
      </c>
      <c r="G524" s="9" t="s">
        <v>278</v>
      </c>
      <c r="H524" s="9" t="s">
        <v>278</v>
      </c>
      <c r="I524" s="9" t="s">
        <v>278</v>
      </c>
      <c r="J524" s="9" t="s">
        <v>278</v>
      </c>
      <c r="K524" s="9" t="s">
        <v>278</v>
      </c>
      <c r="L524" s="9">
        <v>227.29999999999973</v>
      </c>
      <c r="M524" s="9">
        <v>222.1</v>
      </c>
      <c r="P524" s="65">
        <f t="shared" si="7"/>
        <v>449.39999999999975</v>
      </c>
    </row>
    <row r="525" spans="1:18" ht="15">
      <c r="A525" s="28" t="s">
        <v>2185</v>
      </c>
      <c r="B525" s="239" t="s">
        <v>1651</v>
      </c>
      <c r="C525" s="3"/>
      <c r="D525" s="3"/>
      <c r="E525" s="9" t="s">
        <v>278</v>
      </c>
      <c r="F525" s="9" t="s">
        <v>278</v>
      </c>
      <c r="G525" s="9" t="s">
        <v>278</v>
      </c>
      <c r="H525" s="9" t="s">
        <v>278</v>
      </c>
      <c r="I525" s="9" t="s">
        <v>278</v>
      </c>
      <c r="J525" s="9">
        <v>425.20000000000005</v>
      </c>
      <c r="K525" s="9" t="s">
        <v>278</v>
      </c>
      <c r="L525" s="9" t="s">
        <v>278</v>
      </c>
      <c r="M525" s="9" t="s">
        <v>278</v>
      </c>
      <c r="P525" s="65">
        <f t="shared" si="7"/>
        <v>425.20000000000005</v>
      </c>
    </row>
    <row r="526" spans="1:18" ht="15">
      <c r="A526" s="28" t="s">
        <v>2186</v>
      </c>
      <c r="B526" s="61" t="s">
        <v>688</v>
      </c>
      <c r="E526" s="9" t="s">
        <v>278</v>
      </c>
      <c r="F526" s="9" t="s">
        <v>278</v>
      </c>
      <c r="G526" s="9" t="s">
        <v>278</v>
      </c>
      <c r="H526" s="9">
        <v>418.49999999999977</v>
      </c>
      <c r="I526" s="9" t="s">
        <v>278</v>
      </c>
      <c r="J526" s="9" t="s">
        <v>278</v>
      </c>
      <c r="K526" s="9" t="s">
        <v>278</v>
      </c>
      <c r="L526" s="9" t="s">
        <v>278</v>
      </c>
      <c r="M526" s="9" t="s">
        <v>278</v>
      </c>
      <c r="P526" s="65">
        <f t="shared" si="7"/>
        <v>418.49999999999977</v>
      </c>
    </row>
    <row r="527" spans="1:18" ht="15">
      <c r="A527" s="28" t="s">
        <v>2187</v>
      </c>
      <c r="B527" s="61" t="s">
        <v>2720</v>
      </c>
      <c r="C527" s="3"/>
      <c r="D527" s="3"/>
      <c r="E527" s="9" t="s">
        <v>278</v>
      </c>
      <c r="F527" s="9" t="s">
        <v>278</v>
      </c>
      <c r="G527" s="9" t="s">
        <v>278</v>
      </c>
      <c r="H527" s="9" t="s">
        <v>278</v>
      </c>
      <c r="I527" s="9" t="s">
        <v>278</v>
      </c>
      <c r="J527" s="9" t="s">
        <v>278</v>
      </c>
      <c r="K527" s="9" t="s">
        <v>278</v>
      </c>
      <c r="L527" s="9" t="s">
        <v>278</v>
      </c>
      <c r="M527" s="9">
        <v>409.59999999999997</v>
      </c>
      <c r="P527" s="65">
        <f t="shared" si="7"/>
        <v>409.59999999999997</v>
      </c>
    </row>
    <row r="528" spans="1:18" ht="15">
      <c r="A528" s="28" t="s">
        <v>2188</v>
      </c>
      <c r="B528" s="178" t="s">
        <v>1347</v>
      </c>
      <c r="C528" s="3"/>
      <c r="D528" s="3"/>
      <c r="E528" s="9" t="s">
        <v>278</v>
      </c>
      <c r="F528" s="9" t="s">
        <v>278</v>
      </c>
      <c r="G528" s="9" t="s">
        <v>278</v>
      </c>
      <c r="H528" s="9" t="s">
        <v>278</v>
      </c>
      <c r="I528" s="9">
        <v>407.50000000000023</v>
      </c>
      <c r="J528" s="9" t="s">
        <v>278</v>
      </c>
      <c r="K528" s="9" t="s">
        <v>278</v>
      </c>
      <c r="L528" s="9" t="s">
        <v>278</v>
      </c>
      <c r="M528" s="9" t="s">
        <v>278</v>
      </c>
      <c r="P528" s="65">
        <f t="shared" si="7"/>
        <v>407.50000000000023</v>
      </c>
    </row>
    <row r="529" spans="1:16" ht="15">
      <c r="A529" s="28" t="s">
        <v>2296</v>
      </c>
      <c r="B529" s="61" t="s">
        <v>2703</v>
      </c>
      <c r="C529" s="3"/>
      <c r="D529" s="3"/>
      <c r="E529" s="9" t="s">
        <v>278</v>
      </c>
      <c r="F529" s="9" t="s">
        <v>278</v>
      </c>
      <c r="G529" s="9" t="s">
        <v>278</v>
      </c>
      <c r="H529" s="9" t="s">
        <v>278</v>
      </c>
      <c r="I529" s="9" t="s">
        <v>278</v>
      </c>
      <c r="J529" s="9" t="s">
        <v>278</v>
      </c>
      <c r="K529" s="9" t="s">
        <v>278</v>
      </c>
      <c r="L529" s="9" t="s">
        <v>278</v>
      </c>
      <c r="M529" s="9">
        <v>400.2</v>
      </c>
      <c r="P529" s="65">
        <f t="shared" si="7"/>
        <v>400.2</v>
      </c>
    </row>
    <row r="530" spans="1:16" ht="15">
      <c r="A530" s="28" t="s">
        <v>2297</v>
      </c>
      <c r="B530" s="239" t="s">
        <v>2190</v>
      </c>
      <c r="E530" s="9" t="s">
        <v>278</v>
      </c>
      <c r="F530" s="9" t="s">
        <v>278</v>
      </c>
      <c r="G530" s="9" t="s">
        <v>278</v>
      </c>
      <c r="H530" s="9" t="s">
        <v>278</v>
      </c>
      <c r="I530" s="9" t="s">
        <v>278</v>
      </c>
      <c r="J530" s="9" t="s">
        <v>278</v>
      </c>
      <c r="K530" s="9" t="s">
        <v>278</v>
      </c>
      <c r="L530" s="9">
        <v>120.79999999999973</v>
      </c>
      <c r="M530" s="9">
        <v>276.10000000000002</v>
      </c>
      <c r="P530" s="65">
        <f t="shared" si="7"/>
        <v>396.89999999999975</v>
      </c>
    </row>
    <row r="531" spans="1:16" ht="15">
      <c r="A531" s="28" t="s">
        <v>2298</v>
      </c>
      <c r="B531" s="61" t="s">
        <v>2705</v>
      </c>
      <c r="C531" s="3"/>
      <c r="D531" s="3"/>
      <c r="E531" s="9" t="s">
        <v>278</v>
      </c>
      <c r="F531" s="9" t="s">
        <v>278</v>
      </c>
      <c r="G531" s="9" t="s">
        <v>278</v>
      </c>
      <c r="H531" s="9" t="s">
        <v>278</v>
      </c>
      <c r="I531" s="9" t="s">
        <v>278</v>
      </c>
      <c r="J531" s="9" t="s">
        <v>278</v>
      </c>
      <c r="K531" s="9" t="s">
        <v>278</v>
      </c>
      <c r="L531" s="9" t="s">
        <v>278</v>
      </c>
      <c r="M531" s="9">
        <v>390.79999999999995</v>
      </c>
      <c r="P531" s="65">
        <f t="shared" si="7"/>
        <v>390.79999999999995</v>
      </c>
    </row>
    <row r="532" spans="1:16" ht="15">
      <c r="A532" s="253" t="s">
        <v>2676</v>
      </c>
      <c r="B532" s="61" t="s">
        <v>2709</v>
      </c>
      <c r="C532" s="3"/>
      <c r="D532" s="3"/>
      <c r="E532" s="9" t="s">
        <v>278</v>
      </c>
      <c r="F532" s="9" t="s">
        <v>278</v>
      </c>
      <c r="G532" s="9" t="s">
        <v>278</v>
      </c>
      <c r="H532" s="9" t="s">
        <v>278</v>
      </c>
      <c r="I532" s="9" t="s">
        <v>278</v>
      </c>
      <c r="J532" s="9" t="s">
        <v>278</v>
      </c>
      <c r="K532" s="9" t="s">
        <v>278</v>
      </c>
      <c r="L532" s="9" t="s">
        <v>278</v>
      </c>
      <c r="M532" s="9">
        <v>380.89999999999992</v>
      </c>
      <c r="P532" s="65">
        <f t="shared" si="7"/>
        <v>380.89999999999992</v>
      </c>
    </row>
    <row r="533" spans="1:16" ht="15">
      <c r="A533" s="253" t="s">
        <v>2677</v>
      </c>
      <c r="B533" s="61" t="s">
        <v>2207</v>
      </c>
      <c r="E533" s="9" t="s">
        <v>278</v>
      </c>
      <c r="F533" s="9" t="s">
        <v>278</v>
      </c>
      <c r="G533" s="9" t="s">
        <v>278</v>
      </c>
      <c r="H533" s="9" t="s">
        <v>278</v>
      </c>
      <c r="I533" s="9" t="s">
        <v>278</v>
      </c>
      <c r="J533" s="9" t="s">
        <v>278</v>
      </c>
      <c r="K533" s="9" t="s">
        <v>278</v>
      </c>
      <c r="L533" s="9">
        <v>288.40000000000055</v>
      </c>
      <c r="M533" s="9">
        <v>87.699999999999989</v>
      </c>
      <c r="P533" s="65">
        <f t="shared" ref="P533:P593" si="8">SUM(E533:N533)</f>
        <v>376.10000000000053</v>
      </c>
    </row>
    <row r="534" spans="1:16" ht="15">
      <c r="A534" s="253" t="s">
        <v>2678</v>
      </c>
      <c r="B534" s="239" t="s">
        <v>1669</v>
      </c>
      <c r="E534" s="9" t="s">
        <v>278</v>
      </c>
      <c r="F534" s="9" t="s">
        <v>278</v>
      </c>
      <c r="G534" s="9" t="s">
        <v>278</v>
      </c>
      <c r="H534" s="9" t="s">
        <v>278</v>
      </c>
      <c r="I534" s="9" t="s">
        <v>278</v>
      </c>
      <c r="J534" s="9" t="s">
        <v>278</v>
      </c>
      <c r="K534" s="9">
        <v>374.05000000000007</v>
      </c>
      <c r="L534" s="9" t="s">
        <v>278</v>
      </c>
      <c r="M534" s="9" t="s">
        <v>278</v>
      </c>
      <c r="P534" s="65">
        <f t="shared" si="8"/>
        <v>374.05000000000007</v>
      </c>
    </row>
    <row r="535" spans="1:16" ht="15">
      <c r="A535" s="253" t="s">
        <v>2679</v>
      </c>
      <c r="B535" s="61" t="s">
        <v>2721</v>
      </c>
      <c r="C535" s="3"/>
      <c r="D535" s="3"/>
      <c r="E535" s="9" t="s">
        <v>278</v>
      </c>
      <c r="F535" s="9" t="s">
        <v>278</v>
      </c>
      <c r="G535" s="9" t="s">
        <v>278</v>
      </c>
      <c r="H535" s="9" t="s">
        <v>278</v>
      </c>
      <c r="I535" s="9" t="s">
        <v>278</v>
      </c>
      <c r="J535" s="9" t="s">
        <v>278</v>
      </c>
      <c r="K535" s="9" t="s">
        <v>278</v>
      </c>
      <c r="L535" s="9" t="s">
        <v>278</v>
      </c>
      <c r="M535" s="9">
        <v>373.09999999999997</v>
      </c>
      <c r="P535" s="65">
        <f t="shared" si="8"/>
        <v>373.09999999999997</v>
      </c>
    </row>
    <row r="536" spans="1:16" ht="15">
      <c r="A536" s="253" t="s">
        <v>2680</v>
      </c>
      <c r="B536" s="61" t="s">
        <v>2717</v>
      </c>
      <c r="C536" s="3"/>
      <c r="D536" s="3"/>
      <c r="E536" s="9" t="s">
        <v>278</v>
      </c>
      <c r="F536" s="9" t="s">
        <v>278</v>
      </c>
      <c r="G536" s="9" t="s">
        <v>278</v>
      </c>
      <c r="H536" s="9" t="s">
        <v>278</v>
      </c>
      <c r="I536" s="9" t="s">
        <v>278</v>
      </c>
      <c r="J536" s="9" t="s">
        <v>278</v>
      </c>
      <c r="K536" s="9" t="s">
        <v>278</v>
      </c>
      <c r="L536" s="9" t="s">
        <v>278</v>
      </c>
      <c r="M536" s="9">
        <v>371.2</v>
      </c>
      <c r="P536" s="65">
        <f t="shared" si="8"/>
        <v>371.2</v>
      </c>
    </row>
    <row r="537" spans="1:16" ht="15">
      <c r="A537" s="253" t="s">
        <v>2681</v>
      </c>
      <c r="B537" s="61" t="s">
        <v>2214</v>
      </c>
      <c r="E537" s="9" t="s">
        <v>278</v>
      </c>
      <c r="F537" s="9" t="s">
        <v>278</v>
      </c>
      <c r="G537" s="9" t="s">
        <v>278</v>
      </c>
      <c r="H537" s="9" t="s">
        <v>278</v>
      </c>
      <c r="I537" s="9" t="s">
        <v>278</v>
      </c>
      <c r="J537" s="9" t="s">
        <v>278</v>
      </c>
      <c r="K537" s="9" t="s">
        <v>278</v>
      </c>
      <c r="L537" s="9">
        <v>362.59999999999945</v>
      </c>
      <c r="M537" s="9" t="s">
        <v>278</v>
      </c>
      <c r="P537" s="65">
        <f t="shared" si="8"/>
        <v>362.59999999999945</v>
      </c>
    </row>
    <row r="538" spans="1:16" ht="15">
      <c r="A538" s="253" t="s">
        <v>2682</v>
      </c>
      <c r="B538" s="239" t="s">
        <v>2189</v>
      </c>
      <c r="E538" s="9" t="s">
        <v>278</v>
      </c>
      <c r="F538" s="9" t="s">
        <v>278</v>
      </c>
      <c r="G538" s="9" t="s">
        <v>278</v>
      </c>
      <c r="H538" s="9" t="s">
        <v>278</v>
      </c>
      <c r="I538" s="9" t="s">
        <v>278</v>
      </c>
      <c r="J538" s="9" t="s">
        <v>278</v>
      </c>
      <c r="K538" s="9" t="s">
        <v>278</v>
      </c>
      <c r="L538" s="9">
        <v>339.70000000000005</v>
      </c>
      <c r="M538" s="9" t="s">
        <v>278</v>
      </c>
      <c r="P538" s="65">
        <f t="shared" si="8"/>
        <v>339.70000000000005</v>
      </c>
    </row>
    <row r="539" spans="1:16" ht="15">
      <c r="A539" s="253" t="s">
        <v>2683</v>
      </c>
      <c r="B539" s="61" t="s">
        <v>2728</v>
      </c>
      <c r="C539" s="3"/>
      <c r="D539" s="3"/>
      <c r="E539" s="9" t="s">
        <v>278</v>
      </c>
      <c r="F539" s="9" t="s">
        <v>278</v>
      </c>
      <c r="G539" s="9" t="s">
        <v>278</v>
      </c>
      <c r="H539" s="9" t="s">
        <v>278</v>
      </c>
      <c r="I539" s="9" t="s">
        <v>278</v>
      </c>
      <c r="J539" s="9" t="s">
        <v>278</v>
      </c>
      <c r="K539" s="9" t="s">
        <v>278</v>
      </c>
      <c r="L539" s="9" t="s">
        <v>278</v>
      </c>
      <c r="M539" s="9">
        <v>339.30000000000013</v>
      </c>
      <c r="P539" s="65">
        <f t="shared" si="8"/>
        <v>339.30000000000013</v>
      </c>
    </row>
    <row r="540" spans="1:16" ht="15">
      <c r="A540" s="253" t="s">
        <v>2684</v>
      </c>
      <c r="B540" s="61" t="s">
        <v>178</v>
      </c>
      <c r="E540" s="9">
        <v>8.4</v>
      </c>
      <c r="F540" s="9">
        <v>329.3000000000003</v>
      </c>
      <c r="G540" s="9" t="s">
        <v>278</v>
      </c>
      <c r="H540" s="9" t="s">
        <v>278</v>
      </c>
      <c r="I540" s="9" t="s">
        <v>278</v>
      </c>
      <c r="J540" s="9" t="s">
        <v>278</v>
      </c>
      <c r="K540" s="9" t="s">
        <v>278</v>
      </c>
      <c r="L540" s="9" t="s">
        <v>278</v>
      </c>
      <c r="M540" s="9" t="s">
        <v>278</v>
      </c>
      <c r="P540" s="65">
        <f t="shared" si="8"/>
        <v>337.70000000000027</v>
      </c>
    </row>
    <row r="541" spans="1:16" ht="15">
      <c r="A541" s="253" t="s">
        <v>2685</v>
      </c>
      <c r="B541" s="61" t="s">
        <v>2723</v>
      </c>
      <c r="C541" s="3"/>
      <c r="D541" s="3"/>
      <c r="E541" s="9" t="s">
        <v>278</v>
      </c>
      <c r="F541" s="9" t="s">
        <v>278</v>
      </c>
      <c r="G541" s="9" t="s">
        <v>278</v>
      </c>
      <c r="H541" s="9" t="s">
        <v>278</v>
      </c>
      <c r="I541" s="9" t="s">
        <v>278</v>
      </c>
      <c r="J541" s="9" t="s">
        <v>278</v>
      </c>
      <c r="K541" s="9" t="s">
        <v>278</v>
      </c>
      <c r="L541" s="9" t="s">
        <v>278</v>
      </c>
      <c r="M541" s="9">
        <v>333.4</v>
      </c>
      <c r="P541" s="65">
        <f t="shared" si="8"/>
        <v>333.4</v>
      </c>
    </row>
    <row r="542" spans="1:16" ht="15">
      <c r="A542" s="253" t="s">
        <v>2686</v>
      </c>
      <c r="B542" s="61" t="s">
        <v>2726</v>
      </c>
      <c r="C542" s="3"/>
      <c r="D542" s="3"/>
      <c r="E542" s="9" t="s">
        <v>278</v>
      </c>
      <c r="F542" s="9" t="s">
        <v>278</v>
      </c>
      <c r="G542" s="9" t="s">
        <v>278</v>
      </c>
      <c r="H542" s="9" t="s">
        <v>278</v>
      </c>
      <c r="I542" s="9" t="s">
        <v>278</v>
      </c>
      <c r="J542" s="9" t="s">
        <v>278</v>
      </c>
      <c r="K542" s="9" t="s">
        <v>278</v>
      </c>
      <c r="L542" s="9" t="s">
        <v>278</v>
      </c>
      <c r="M542" s="9">
        <v>311.89999999999998</v>
      </c>
      <c r="P542" s="65">
        <f t="shared" si="8"/>
        <v>311.89999999999998</v>
      </c>
    </row>
    <row r="543" spans="1:16" ht="15">
      <c r="A543" s="253" t="s">
        <v>2687</v>
      </c>
      <c r="B543" s="61" t="s">
        <v>2715</v>
      </c>
      <c r="C543" s="3"/>
      <c r="D543" s="3"/>
      <c r="E543" s="9" t="s">
        <v>278</v>
      </c>
      <c r="F543" s="9" t="s">
        <v>278</v>
      </c>
      <c r="G543" s="9" t="s">
        <v>278</v>
      </c>
      <c r="H543" s="9" t="s">
        <v>278</v>
      </c>
      <c r="I543" s="9" t="s">
        <v>278</v>
      </c>
      <c r="J543" s="9" t="s">
        <v>278</v>
      </c>
      <c r="K543" s="9" t="s">
        <v>278</v>
      </c>
      <c r="L543" s="9" t="s">
        <v>278</v>
      </c>
      <c r="M543" s="9">
        <v>301.39999999999998</v>
      </c>
      <c r="P543" s="65">
        <f t="shared" si="8"/>
        <v>301.39999999999998</v>
      </c>
    </row>
    <row r="544" spans="1:16" ht="15">
      <c r="A544" s="253" t="s">
        <v>2688</v>
      </c>
      <c r="B544" s="61" t="s">
        <v>2819</v>
      </c>
      <c r="C544" s="3"/>
      <c r="D544" s="3"/>
      <c r="E544" s="9" t="s">
        <v>278</v>
      </c>
      <c r="F544" s="9" t="s">
        <v>278</v>
      </c>
      <c r="G544" s="9" t="s">
        <v>278</v>
      </c>
      <c r="H544" s="9" t="s">
        <v>278</v>
      </c>
      <c r="I544" s="9" t="s">
        <v>278</v>
      </c>
      <c r="J544" s="9" t="s">
        <v>278</v>
      </c>
      <c r="K544" s="9" t="s">
        <v>278</v>
      </c>
      <c r="L544" s="9" t="s">
        <v>278</v>
      </c>
      <c r="M544" s="9">
        <v>298.7</v>
      </c>
      <c r="P544" s="65">
        <f t="shared" si="8"/>
        <v>298.7</v>
      </c>
    </row>
    <row r="545" spans="1:16" ht="15">
      <c r="A545" s="253" t="s">
        <v>2689</v>
      </c>
      <c r="B545" s="61" t="s">
        <v>2706</v>
      </c>
      <c r="C545" s="3"/>
      <c r="D545" s="3"/>
      <c r="E545" s="9" t="s">
        <v>278</v>
      </c>
      <c r="F545" s="9" t="s">
        <v>278</v>
      </c>
      <c r="G545" s="9" t="s">
        <v>278</v>
      </c>
      <c r="H545" s="9" t="s">
        <v>278</v>
      </c>
      <c r="I545" s="9" t="s">
        <v>278</v>
      </c>
      <c r="J545" s="9" t="s">
        <v>278</v>
      </c>
      <c r="K545" s="9" t="s">
        <v>278</v>
      </c>
      <c r="L545" s="9" t="s">
        <v>278</v>
      </c>
      <c r="M545" s="9">
        <v>257.2</v>
      </c>
      <c r="P545" s="65">
        <f t="shared" si="8"/>
        <v>257.2</v>
      </c>
    </row>
    <row r="546" spans="1:16" ht="15">
      <c r="A546" s="253" t="s">
        <v>2690</v>
      </c>
      <c r="B546" s="61" t="s">
        <v>2835</v>
      </c>
      <c r="C546" s="3"/>
      <c r="D546" s="3"/>
      <c r="E546" s="9" t="s">
        <v>278</v>
      </c>
      <c r="F546" s="9" t="s">
        <v>278</v>
      </c>
      <c r="G546" s="9" t="s">
        <v>278</v>
      </c>
      <c r="H546" s="9" t="s">
        <v>278</v>
      </c>
      <c r="I546" s="9" t="s">
        <v>278</v>
      </c>
      <c r="J546" s="9" t="s">
        <v>278</v>
      </c>
      <c r="K546" s="9" t="s">
        <v>278</v>
      </c>
      <c r="L546" s="9" t="s">
        <v>278</v>
      </c>
      <c r="M546" s="9">
        <v>250.90000000000003</v>
      </c>
      <c r="P546" s="65">
        <f t="shared" si="8"/>
        <v>250.90000000000003</v>
      </c>
    </row>
    <row r="547" spans="1:16" ht="15">
      <c r="A547" s="253" t="s">
        <v>2691</v>
      </c>
      <c r="B547" s="61" t="s">
        <v>2711</v>
      </c>
      <c r="C547" s="3"/>
      <c r="D547" s="3"/>
      <c r="E547" s="9" t="s">
        <v>278</v>
      </c>
      <c r="F547" s="9" t="s">
        <v>278</v>
      </c>
      <c r="G547" s="9" t="s">
        <v>278</v>
      </c>
      <c r="H547" s="9" t="s">
        <v>278</v>
      </c>
      <c r="I547" s="9" t="s">
        <v>278</v>
      </c>
      <c r="J547" s="9" t="s">
        <v>278</v>
      </c>
      <c r="K547" s="9" t="s">
        <v>278</v>
      </c>
      <c r="L547" s="9" t="s">
        <v>278</v>
      </c>
      <c r="M547" s="9">
        <v>234</v>
      </c>
      <c r="P547" s="65">
        <f t="shared" si="8"/>
        <v>234</v>
      </c>
    </row>
    <row r="548" spans="1:16" ht="15">
      <c r="A548" s="253" t="s">
        <v>2692</v>
      </c>
      <c r="B548" s="61" t="s">
        <v>2699</v>
      </c>
      <c r="C548" s="3"/>
      <c r="D548" s="3"/>
      <c r="E548" s="9" t="s">
        <v>278</v>
      </c>
      <c r="F548" s="9" t="s">
        <v>278</v>
      </c>
      <c r="G548" s="9" t="s">
        <v>278</v>
      </c>
      <c r="H548" s="9" t="s">
        <v>278</v>
      </c>
      <c r="I548" s="9" t="s">
        <v>278</v>
      </c>
      <c r="J548" s="9" t="s">
        <v>278</v>
      </c>
      <c r="K548" s="9" t="s">
        <v>278</v>
      </c>
      <c r="L548" s="9" t="s">
        <v>278</v>
      </c>
      <c r="M548" s="9">
        <v>230.2</v>
      </c>
      <c r="P548" s="65">
        <f t="shared" si="8"/>
        <v>230.2</v>
      </c>
    </row>
    <row r="549" spans="1:16" ht="15">
      <c r="A549" s="253" t="s">
        <v>2693</v>
      </c>
      <c r="B549" s="61" t="s">
        <v>2714</v>
      </c>
      <c r="C549" s="3"/>
      <c r="D549" s="3"/>
      <c r="E549" s="9" t="s">
        <v>278</v>
      </c>
      <c r="F549" s="9" t="s">
        <v>278</v>
      </c>
      <c r="G549" s="9" t="s">
        <v>278</v>
      </c>
      <c r="H549" s="9" t="s">
        <v>278</v>
      </c>
      <c r="I549" s="9" t="s">
        <v>278</v>
      </c>
      <c r="J549" s="9" t="s">
        <v>278</v>
      </c>
      <c r="K549" s="9" t="s">
        <v>278</v>
      </c>
      <c r="L549" s="9" t="s">
        <v>278</v>
      </c>
      <c r="M549" s="9">
        <v>224.70000000000002</v>
      </c>
      <c r="P549" s="65">
        <f t="shared" si="8"/>
        <v>224.70000000000002</v>
      </c>
    </row>
    <row r="550" spans="1:16" ht="15">
      <c r="A550" s="253" t="s">
        <v>2694</v>
      </c>
      <c r="B550" s="61" t="s">
        <v>2725</v>
      </c>
      <c r="C550" s="3"/>
      <c r="D550" s="3"/>
      <c r="E550" s="9" t="s">
        <v>278</v>
      </c>
      <c r="F550" s="9" t="s">
        <v>278</v>
      </c>
      <c r="G550" s="9" t="s">
        <v>278</v>
      </c>
      <c r="H550" s="9" t="s">
        <v>278</v>
      </c>
      <c r="I550" s="9" t="s">
        <v>278</v>
      </c>
      <c r="J550" s="9" t="s">
        <v>278</v>
      </c>
      <c r="K550" s="9" t="s">
        <v>278</v>
      </c>
      <c r="L550" s="9" t="s">
        <v>278</v>
      </c>
      <c r="M550" s="9">
        <v>219.99999999999997</v>
      </c>
      <c r="P550" s="65">
        <f t="shared" si="8"/>
        <v>219.99999999999997</v>
      </c>
    </row>
    <row r="551" spans="1:16" ht="15">
      <c r="A551" s="253" t="s">
        <v>2695</v>
      </c>
      <c r="B551" s="61" t="s">
        <v>2710</v>
      </c>
      <c r="C551" s="3"/>
      <c r="D551" s="3"/>
      <c r="E551" s="9" t="s">
        <v>278</v>
      </c>
      <c r="F551" s="9" t="s">
        <v>278</v>
      </c>
      <c r="G551" s="9" t="s">
        <v>278</v>
      </c>
      <c r="H551" s="9" t="s">
        <v>278</v>
      </c>
      <c r="I551" s="9" t="s">
        <v>278</v>
      </c>
      <c r="J551" s="9" t="s">
        <v>278</v>
      </c>
      <c r="K551" s="9" t="s">
        <v>278</v>
      </c>
      <c r="L551" s="9" t="s">
        <v>278</v>
      </c>
      <c r="M551" s="9">
        <v>208.79999999999998</v>
      </c>
      <c r="P551" s="65">
        <f t="shared" si="8"/>
        <v>208.79999999999998</v>
      </c>
    </row>
    <row r="552" spans="1:16" ht="15">
      <c r="A552" s="253" t="s">
        <v>2696</v>
      </c>
      <c r="B552" s="61" t="s">
        <v>2722</v>
      </c>
      <c r="C552" s="3"/>
      <c r="D552" s="3"/>
      <c r="E552" s="9" t="s">
        <v>278</v>
      </c>
      <c r="F552" s="9" t="s">
        <v>278</v>
      </c>
      <c r="G552" s="9" t="s">
        <v>278</v>
      </c>
      <c r="H552" s="9" t="s">
        <v>278</v>
      </c>
      <c r="I552" s="9" t="s">
        <v>278</v>
      </c>
      <c r="J552" s="9" t="s">
        <v>278</v>
      </c>
      <c r="K552" s="9" t="s">
        <v>278</v>
      </c>
      <c r="L552" s="9" t="s">
        <v>278</v>
      </c>
      <c r="M552" s="9">
        <v>200</v>
      </c>
      <c r="P552" s="65">
        <f t="shared" si="8"/>
        <v>200</v>
      </c>
    </row>
    <row r="553" spans="1:16" ht="15">
      <c r="A553" s="253" t="s">
        <v>2697</v>
      </c>
      <c r="B553" s="61" t="s">
        <v>2713</v>
      </c>
      <c r="C553" s="3"/>
      <c r="D553" s="3"/>
      <c r="E553" s="9" t="s">
        <v>278</v>
      </c>
      <c r="F553" s="9" t="s">
        <v>278</v>
      </c>
      <c r="G553" s="9" t="s">
        <v>278</v>
      </c>
      <c r="H553" s="9" t="s">
        <v>278</v>
      </c>
      <c r="I553" s="9" t="s">
        <v>278</v>
      </c>
      <c r="J553" s="9" t="s">
        <v>278</v>
      </c>
      <c r="K553" s="9" t="s">
        <v>278</v>
      </c>
      <c r="L553" s="9" t="s">
        <v>278</v>
      </c>
      <c r="M553" s="9">
        <v>196.99999999999997</v>
      </c>
      <c r="P553" s="65">
        <f t="shared" si="8"/>
        <v>196.99999999999997</v>
      </c>
    </row>
    <row r="554" spans="1:16" ht="15">
      <c r="A554" s="253" t="s">
        <v>2698</v>
      </c>
      <c r="B554" s="61" t="s">
        <v>2700</v>
      </c>
      <c r="C554" s="3"/>
      <c r="D554" s="3"/>
      <c r="E554" s="9" t="s">
        <v>278</v>
      </c>
      <c r="F554" s="9" t="s">
        <v>278</v>
      </c>
      <c r="G554" s="9" t="s">
        <v>278</v>
      </c>
      <c r="H554" s="9" t="s">
        <v>278</v>
      </c>
      <c r="I554" s="9" t="s">
        <v>278</v>
      </c>
      <c r="J554" s="9" t="s">
        <v>278</v>
      </c>
      <c r="K554" s="9" t="s">
        <v>278</v>
      </c>
      <c r="L554" s="9" t="s">
        <v>278</v>
      </c>
      <c r="M554" s="9">
        <v>191.1</v>
      </c>
      <c r="P554" s="65">
        <f t="shared" si="8"/>
        <v>191.1</v>
      </c>
    </row>
    <row r="555" spans="1:16" ht="15">
      <c r="A555" s="253" t="s">
        <v>2727</v>
      </c>
      <c r="B555" s="178" t="s">
        <v>1361</v>
      </c>
      <c r="C555" s="3"/>
      <c r="D555" s="3"/>
      <c r="E555" s="9" t="s">
        <v>278</v>
      </c>
      <c r="F555" s="9" t="s">
        <v>278</v>
      </c>
      <c r="G555" s="9" t="s">
        <v>278</v>
      </c>
      <c r="H555" s="9" t="s">
        <v>278</v>
      </c>
      <c r="I555" s="9">
        <v>174</v>
      </c>
      <c r="J555" s="9" t="s">
        <v>278</v>
      </c>
      <c r="K555" s="9" t="s">
        <v>278</v>
      </c>
      <c r="L555" s="9" t="s">
        <v>278</v>
      </c>
      <c r="M555" s="9" t="s">
        <v>278</v>
      </c>
      <c r="P555" s="65">
        <f t="shared" si="8"/>
        <v>174</v>
      </c>
    </row>
    <row r="556" spans="1:16" ht="15">
      <c r="A556" s="253" t="s">
        <v>2820</v>
      </c>
      <c r="B556" s="61" t="s">
        <v>2707</v>
      </c>
      <c r="C556" s="3"/>
      <c r="D556" s="3"/>
      <c r="E556" s="9" t="s">
        <v>278</v>
      </c>
      <c r="F556" s="9" t="s">
        <v>278</v>
      </c>
      <c r="G556" s="9" t="s">
        <v>278</v>
      </c>
      <c r="H556" s="9" t="s">
        <v>278</v>
      </c>
      <c r="I556" s="9" t="s">
        <v>278</v>
      </c>
      <c r="J556" s="9" t="s">
        <v>278</v>
      </c>
      <c r="K556" s="9" t="s">
        <v>278</v>
      </c>
      <c r="L556" s="9" t="s">
        <v>278</v>
      </c>
      <c r="M556" s="9">
        <v>170.6</v>
      </c>
      <c r="P556" s="65">
        <f t="shared" si="8"/>
        <v>170.6</v>
      </c>
    </row>
    <row r="557" spans="1:16" ht="15">
      <c r="A557" s="253" t="s">
        <v>2837</v>
      </c>
      <c r="B557" s="61" t="s">
        <v>2716</v>
      </c>
      <c r="C557" s="3"/>
      <c r="D557" s="3"/>
      <c r="E557" s="9" t="s">
        <v>278</v>
      </c>
      <c r="F557" s="9" t="s">
        <v>278</v>
      </c>
      <c r="G557" s="9" t="s">
        <v>278</v>
      </c>
      <c r="H557" s="9" t="s">
        <v>278</v>
      </c>
      <c r="I557" s="9" t="s">
        <v>278</v>
      </c>
      <c r="J557" s="9" t="s">
        <v>278</v>
      </c>
      <c r="K557" s="9" t="s">
        <v>278</v>
      </c>
      <c r="L557" s="9" t="s">
        <v>278</v>
      </c>
      <c r="M557" s="9">
        <v>156</v>
      </c>
      <c r="P557" s="65">
        <f t="shared" si="8"/>
        <v>156</v>
      </c>
    </row>
    <row r="558" spans="1:16" ht="15">
      <c r="A558" s="253" t="s">
        <v>2887</v>
      </c>
      <c r="B558" s="61" t="s">
        <v>2719</v>
      </c>
      <c r="C558" s="3"/>
      <c r="D558" s="3"/>
      <c r="E558" s="9" t="s">
        <v>278</v>
      </c>
      <c r="F558" s="9" t="s">
        <v>278</v>
      </c>
      <c r="G558" s="9" t="s">
        <v>278</v>
      </c>
      <c r="H558" s="9" t="s">
        <v>278</v>
      </c>
      <c r="I558" s="9" t="s">
        <v>278</v>
      </c>
      <c r="J558" s="9" t="s">
        <v>278</v>
      </c>
      <c r="K558" s="9" t="s">
        <v>278</v>
      </c>
      <c r="L558" s="9" t="s">
        <v>278</v>
      </c>
      <c r="M558" s="9">
        <v>151.89999999999998</v>
      </c>
      <c r="P558" s="65">
        <f t="shared" si="8"/>
        <v>151.89999999999998</v>
      </c>
    </row>
    <row r="559" spans="1:16" ht="15">
      <c r="A559" s="253" t="s">
        <v>2888</v>
      </c>
      <c r="B559" s="61" t="s">
        <v>2704</v>
      </c>
      <c r="C559" s="3"/>
      <c r="D559" s="3"/>
      <c r="E559" s="9" t="s">
        <v>278</v>
      </c>
      <c r="F559" s="9" t="s">
        <v>278</v>
      </c>
      <c r="G559" s="9" t="s">
        <v>278</v>
      </c>
      <c r="H559" s="9" t="s">
        <v>278</v>
      </c>
      <c r="I559" s="9" t="s">
        <v>278</v>
      </c>
      <c r="J559" s="9" t="s">
        <v>278</v>
      </c>
      <c r="K559" s="9" t="s">
        <v>278</v>
      </c>
      <c r="L559" s="9" t="s">
        <v>278</v>
      </c>
      <c r="M559" s="9">
        <v>143.70000000000002</v>
      </c>
      <c r="P559" s="65">
        <f t="shared" si="8"/>
        <v>143.70000000000002</v>
      </c>
    </row>
    <row r="560" spans="1:16" ht="15">
      <c r="A560" s="253" t="s">
        <v>2889</v>
      </c>
      <c r="B560" s="61" t="s">
        <v>2718</v>
      </c>
      <c r="C560" s="3"/>
      <c r="D560" s="3"/>
      <c r="E560" s="9" t="s">
        <v>278</v>
      </c>
      <c r="F560" s="9" t="s">
        <v>278</v>
      </c>
      <c r="G560" s="9" t="s">
        <v>278</v>
      </c>
      <c r="H560" s="9" t="s">
        <v>278</v>
      </c>
      <c r="I560" s="9" t="s">
        <v>278</v>
      </c>
      <c r="J560" s="9" t="s">
        <v>278</v>
      </c>
      <c r="K560" s="9" t="s">
        <v>278</v>
      </c>
      <c r="L560" s="9" t="s">
        <v>278</v>
      </c>
      <c r="M560" s="9">
        <v>119.4</v>
      </c>
      <c r="P560" s="65">
        <f t="shared" si="8"/>
        <v>119.4</v>
      </c>
    </row>
    <row r="561" spans="1:18" ht="15">
      <c r="A561" s="253" t="s">
        <v>2890</v>
      </c>
      <c r="B561" s="61" t="s">
        <v>179</v>
      </c>
      <c r="E561" s="188">
        <v>99.999999999997442</v>
      </c>
      <c r="F561" s="9" t="s">
        <v>278</v>
      </c>
      <c r="G561" s="9" t="s">
        <v>278</v>
      </c>
      <c r="H561" s="9" t="s">
        <v>278</v>
      </c>
      <c r="I561" s="9" t="s">
        <v>278</v>
      </c>
      <c r="J561" s="9" t="s">
        <v>278</v>
      </c>
      <c r="K561" s="9" t="s">
        <v>278</v>
      </c>
      <c r="L561" s="9" t="s">
        <v>278</v>
      </c>
      <c r="M561" s="9" t="s">
        <v>278</v>
      </c>
      <c r="P561" s="65">
        <f t="shared" si="8"/>
        <v>99.999999999997442</v>
      </c>
      <c r="R561" t="s">
        <v>297</v>
      </c>
    </row>
    <row r="562" spans="1:18" ht="15">
      <c r="A562" s="253" t="s">
        <v>2891</v>
      </c>
      <c r="B562" s="61" t="s">
        <v>2724</v>
      </c>
      <c r="C562" s="3"/>
      <c r="D562" s="3"/>
      <c r="E562" s="9" t="s">
        <v>278</v>
      </c>
      <c r="F562" s="9" t="s">
        <v>278</v>
      </c>
      <c r="G562" s="9" t="s">
        <v>278</v>
      </c>
      <c r="H562" s="9" t="s">
        <v>278</v>
      </c>
      <c r="I562" s="9" t="s">
        <v>278</v>
      </c>
      <c r="J562" s="9" t="s">
        <v>278</v>
      </c>
      <c r="K562" s="9" t="s">
        <v>278</v>
      </c>
      <c r="L562" s="9" t="s">
        <v>278</v>
      </c>
      <c r="M562" s="9">
        <v>96.699999999999989</v>
      </c>
      <c r="P562" s="65">
        <f t="shared" si="8"/>
        <v>96.699999999999989</v>
      </c>
    </row>
    <row r="563" spans="1:18" ht="15">
      <c r="A563" s="253" t="s">
        <v>3572</v>
      </c>
      <c r="B563" s="28" t="s">
        <v>3601</v>
      </c>
      <c r="C563" s="3"/>
      <c r="D563" s="3"/>
      <c r="E563" s="9" t="s">
        <v>278</v>
      </c>
      <c r="F563" s="9" t="s">
        <v>278</v>
      </c>
      <c r="G563" s="9" t="s">
        <v>278</v>
      </c>
      <c r="H563" s="9" t="s">
        <v>278</v>
      </c>
      <c r="I563" s="9" t="s">
        <v>278</v>
      </c>
      <c r="J563" s="9" t="s">
        <v>278</v>
      </c>
      <c r="K563" s="9" t="s">
        <v>278</v>
      </c>
      <c r="L563" s="9" t="s">
        <v>278</v>
      </c>
      <c r="M563" s="9" t="s">
        <v>278</v>
      </c>
      <c r="O563" s="28"/>
      <c r="P563" s="65">
        <f t="shared" si="8"/>
        <v>0</v>
      </c>
    </row>
    <row r="564" spans="1:18" ht="15">
      <c r="A564" s="253" t="s">
        <v>3573</v>
      </c>
      <c r="B564" s="28" t="s">
        <v>3602</v>
      </c>
      <c r="C564" s="3"/>
      <c r="D564" s="3"/>
      <c r="E564" s="9" t="s">
        <v>278</v>
      </c>
      <c r="F564" s="9" t="s">
        <v>278</v>
      </c>
      <c r="G564" s="9" t="s">
        <v>278</v>
      </c>
      <c r="H564" s="9" t="s">
        <v>278</v>
      </c>
      <c r="I564" s="9" t="s">
        <v>278</v>
      </c>
      <c r="J564" s="9" t="s">
        <v>278</v>
      </c>
      <c r="K564" s="9" t="s">
        <v>278</v>
      </c>
      <c r="L564" s="9" t="s">
        <v>278</v>
      </c>
      <c r="M564" s="9" t="s">
        <v>278</v>
      </c>
      <c r="O564" s="28"/>
      <c r="P564" s="65">
        <f t="shared" si="8"/>
        <v>0</v>
      </c>
    </row>
    <row r="565" spans="1:18" ht="15">
      <c r="A565" s="253" t="s">
        <v>3574</v>
      </c>
      <c r="B565" s="61" t="s">
        <v>3603</v>
      </c>
      <c r="C565" s="3"/>
      <c r="D565" s="3"/>
      <c r="E565" s="9" t="s">
        <v>278</v>
      </c>
      <c r="F565" s="9" t="s">
        <v>278</v>
      </c>
      <c r="G565" s="9" t="s">
        <v>278</v>
      </c>
      <c r="H565" s="9" t="s">
        <v>278</v>
      </c>
      <c r="I565" s="9" t="s">
        <v>278</v>
      </c>
      <c r="J565" s="9" t="s">
        <v>278</v>
      </c>
      <c r="K565" s="9" t="s">
        <v>278</v>
      </c>
      <c r="L565" s="9" t="s">
        <v>278</v>
      </c>
      <c r="M565" s="9" t="s">
        <v>278</v>
      </c>
      <c r="O565" s="28"/>
      <c r="P565" s="65">
        <f t="shared" si="8"/>
        <v>0</v>
      </c>
    </row>
    <row r="566" spans="1:18" ht="15">
      <c r="A566" s="253" t="s">
        <v>3575</v>
      </c>
      <c r="B566" s="28" t="s">
        <v>3604</v>
      </c>
      <c r="C566" s="3"/>
      <c r="D566" s="3"/>
      <c r="E566" s="9" t="s">
        <v>278</v>
      </c>
      <c r="F566" s="9" t="s">
        <v>278</v>
      </c>
      <c r="G566" s="9" t="s">
        <v>278</v>
      </c>
      <c r="H566" s="9" t="s">
        <v>278</v>
      </c>
      <c r="I566" s="9" t="s">
        <v>278</v>
      </c>
      <c r="J566" s="9" t="s">
        <v>278</v>
      </c>
      <c r="K566" s="9" t="s">
        <v>278</v>
      </c>
      <c r="L566" s="9" t="s">
        <v>278</v>
      </c>
      <c r="M566" s="9" t="s">
        <v>278</v>
      </c>
      <c r="O566" s="28"/>
      <c r="P566" s="65">
        <f t="shared" si="8"/>
        <v>0</v>
      </c>
    </row>
    <row r="567" spans="1:18" ht="15">
      <c r="A567" s="253" t="s">
        <v>3576</v>
      </c>
      <c r="B567" s="28" t="s">
        <v>3605</v>
      </c>
      <c r="C567" s="3"/>
      <c r="D567" s="3"/>
      <c r="E567" s="9" t="s">
        <v>278</v>
      </c>
      <c r="F567" s="9" t="s">
        <v>278</v>
      </c>
      <c r="G567" s="9" t="s">
        <v>278</v>
      </c>
      <c r="H567" s="9" t="s">
        <v>278</v>
      </c>
      <c r="I567" s="9" t="s">
        <v>278</v>
      </c>
      <c r="J567" s="9" t="s">
        <v>278</v>
      </c>
      <c r="K567" s="9" t="s">
        <v>278</v>
      </c>
      <c r="L567" s="9" t="s">
        <v>278</v>
      </c>
      <c r="M567" s="9" t="s">
        <v>278</v>
      </c>
      <c r="O567" s="28"/>
      <c r="P567" s="65">
        <f t="shared" si="8"/>
        <v>0</v>
      </c>
    </row>
    <row r="568" spans="1:18" ht="15">
      <c r="A568" s="253" t="s">
        <v>3577</v>
      </c>
      <c r="B568" s="28" t="s">
        <v>3606</v>
      </c>
      <c r="C568" s="3"/>
      <c r="D568" s="3"/>
      <c r="E568" s="9" t="s">
        <v>278</v>
      </c>
      <c r="F568" s="9" t="s">
        <v>278</v>
      </c>
      <c r="G568" s="9" t="s">
        <v>278</v>
      </c>
      <c r="H568" s="9" t="s">
        <v>278</v>
      </c>
      <c r="I568" s="9" t="s">
        <v>278</v>
      </c>
      <c r="J568" s="9" t="s">
        <v>278</v>
      </c>
      <c r="K568" s="9" t="s">
        <v>278</v>
      </c>
      <c r="L568" s="9" t="s">
        <v>278</v>
      </c>
      <c r="M568" s="9" t="s">
        <v>278</v>
      </c>
      <c r="O568" s="28"/>
      <c r="P568" s="65">
        <f t="shared" si="8"/>
        <v>0</v>
      </c>
    </row>
    <row r="569" spans="1:18" ht="15">
      <c r="A569" s="253" t="s">
        <v>3578</v>
      </c>
      <c r="B569" s="28" t="s">
        <v>3607</v>
      </c>
      <c r="C569" s="3"/>
      <c r="D569" s="3"/>
      <c r="E569" s="9" t="s">
        <v>278</v>
      </c>
      <c r="F569" s="9" t="s">
        <v>278</v>
      </c>
      <c r="G569" s="9" t="s">
        <v>278</v>
      </c>
      <c r="H569" s="9" t="s">
        <v>278</v>
      </c>
      <c r="I569" s="9" t="s">
        <v>278</v>
      </c>
      <c r="J569" s="9" t="s">
        <v>278</v>
      </c>
      <c r="K569" s="9" t="s">
        <v>278</v>
      </c>
      <c r="L569" s="9" t="s">
        <v>278</v>
      </c>
      <c r="M569" s="9" t="s">
        <v>278</v>
      </c>
      <c r="O569" s="28"/>
      <c r="P569" s="65">
        <f t="shared" si="8"/>
        <v>0</v>
      </c>
    </row>
    <row r="570" spans="1:18" ht="15">
      <c r="A570" s="253" t="s">
        <v>3579</v>
      </c>
      <c r="B570" s="28" t="s">
        <v>3636</v>
      </c>
      <c r="C570" s="3"/>
      <c r="D570" s="3"/>
      <c r="E570" s="9" t="s">
        <v>278</v>
      </c>
      <c r="F570" s="9" t="s">
        <v>278</v>
      </c>
      <c r="G570" s="9" t="s">
        <v>278</v>
      </c>
      <c r="H570" s="9" t="s">
        <v>278</v>
      </c>
      <c r="I570" s="9" t="s">
        <v>278</v>
      </c>
      <c r="J570" s="9" t="s">
        <v>278</v>
      </c>
      <c r="K570" s="9" t="s">
        <v>278</v>
      </c>
      <c r="L570" s="9" t="s">
        <v>278</v>
      </c>
      <c r="M570" s="9" t="s">
        <v>278</v>
      </c>
      <c r="O570" s="28"/>
      <c r="P570" s="65">
        <f t="shared" si="8"/>
        <v>0</v>
      </c>
    </row>
    <row r="571" spans="1:18" ht="15">
      <c r="A571" s="253" t="s">
        <v>3580</v>
      </c>
      <c r="B571" s="28" t="s">
        <v>3608</v>
      </c>
      <c r="C571" s="3"/>
      <c r="D571" s="3"/>
      <c r="E571" s="9" t="s">
        <v>278</v>
      </c>
      <c r="F571" s="9" t="s">
        <v>278</v>
      </c>
      <c r="G571" s="9" t="s">
        <v>278</v>
      </c>
      <c r="H571" s="9" t="s">
        <v>278</v>
      </c>
      <c r="I571" s="9" t="s">
        <v>278</v>
      </c>
      <c r="J571" s="9" t="s">
        <v>278</v>
      </c>
      <c r="K571" s="9" t="s">
        <v>278</v>
      </c>
      <c r="L571" s="9" t="s">
        <v>278</v>
      </c>
      <c r="M571" s="9" t="s">
        <v>278</v>
      </c>
      <c r="O571" s="28"/>
      <c r="P571" s="65">
        <f t="shared" si="8"/>
        <v>0</v>
      </c>
    </row>
    <row r="572" spans="1:18" ht="15">
      <c r="A572" s="253" t="s">
        <v>3581</v>
      </c>
      <c r="B572" s="28" t="s">
        <v>3609</v>
      </c>
      <c r="C572" s="3"/>
      <c r="D572" s="3"/>
      <c r="E572" s="9" t="s">
        <v>278</v>
      </c>
      <c r="F572" s="9" t="s">
        <v>278</v>
      </c>
      <c r="G572" s="9" t="s">
        <v>278</v>
      </c>
      <c r="H572" s="9" t="s">
        <v>278</v>
      </c>
      <c r="I572" s="9" t="s">
        <v>278</v>
      </c>
      <c r="J572" s="9" t="s">
        <v>278</v>
      </c>
      <c r="K572" s="9" t="s">
        <v>278</v>
      </c>
      <c r="L572" s="9" t="s">
        <v>278</v>
      </c>
      <c r="M572" s="9" t="s">
        <v>278</v>
      </c>
      <c r="O572" s="28"/>
      <c r="P572" s="65">
        <f t="shared" si="8"/>
        <v>0</v>
      </c>
    </row>
    <row r="573" spans="1:18" ht="15">
      <c r="A573" s="253" t="s">
        <v>3582</v>
      </c>
      <c r="B573" s="28" t="s">
        <v>3610</v>
      </c>
      <c r="C573" s="3"/>
      <c r="D573" s="3"/>
      <c r="E573" s="9" t="s">
        <v>278</v>
      </c>
      <c r="F573" s="9" t="s">
        <v>278</v>
      </c>
      <c r="G573" s="9" t="s">
        <v>278</v>
      </c>
      <c r="H573" s="9" t="s">
        <v>278</v>
      </c>
      <c r="I573" s="9" t="s">
        <v>278</v>
      </c>
      <c r="J573" s="9" t="s">
        <v>278</v>
      </c>
      <c r="K573" s="9" t="s">
        <v>278</v>
      </c>
      <c r="L573" s="9" t="s">
        <v>278</v>
      </c>
      <c r="M573" s="9" t="s">
        <v>278</v>
      </c>
      <c r="O573" s="28"/>
      <c r="P573" s="65">
        <f t="shared" si="8"/>
        <v>0</v>
      </c>
    </row>
    <row r="574" spans="1:18" ht="15">
      <c r="A574" s="253" t="s">
        <v>3583</v>
      </c>
      <c r="B574" s="28" t="s">
        <v>3611</v>
      </c>
      <c r="C574" s="3"/>
      <c r="D574" s="3"/>
      <c r="E574" s="9" t="s">
        <v>278</v>
      </c>
      <c r="F574" s="9" t="s">
        <v>278</v>
      </c>
      <c r="G574" s="9" t="s">
        <v>278</v>
      </c>
      <c r="H574" s="9" t="s">
        <v>278</v>
      </c>
      <c r="I574" s="9" t="s">
        <v>278</v>
      </c>
      <c r="J574" s="9" t="s">
        <v>278</v>
      </c>
      <c r="K574" s="9" t="s">
        <v>278</v>
      </c>
      <c r="L574" s="9" t="s">
        <v>278</v>
      </c>
      <c r="M574" s="9" t="s">
        <v>278</v>
      </c>
      <c r="O574" s="28"/>
      <c r="P574" s="65">
        <f t="shared" si="8"/>
        <v>0</v>
      </c>
    </row>
    <row r="575" spans="1:18" ht="15">
      <c r="A575" s="253" t="s">
        <v>3584</v>
      </c>
      <c r="B575" s="28" t="s">
        <v>3612</v>
      </c>
      <c r="C575" s="3"/>
      <c r="D575" s="3"/>
      <c r="E575" s="9" t="s">
        <v>278</v>
      </c>
      <c r="F575" s="9" t="s">
        <v>278</v>
      </c>
      <c r="G575" s="9" t="s">
        <v>278</v>
      </c>
      <c r="H575" s="9" t="s">
        <v>278</v>
      </c>
      <c r="I575" s="9" t="s">
        <v>278</v>
      </c>
      <c r="J575" s="9" t="s">
        <v>278</v>
      </c>
      <c r="K575" s="9" t="s">
        <v>278</v>
      </c>
      <c r="L575" s="9" t="s">
        <v>278</v>
      </c>
      <c r="M575" s="9" t="s">
        <v>278</v>
      </c>
      <c r="O575" s="28"/>
      <c r="P575" s="65">
        <f t="shared" si="8"/>
        <v>0</v>
      </c>
    </row>
    <row r="576" spans="1:18" ht="15">
      <c r="A576" s="253" t="s">
        <v>3589</v>
      </c>
      <c r="B576" s="28" t="s">
        <v>3613</v>
      </c>
      <c r="C576" s="3"/>
      <c r="D576" s="3"/>
      <c r="E576" s="9" t="s">
        <v>278</v>
      </c>
      <c r="F576" s="9" t="s">
        <v>278</v>
      </c>
      <c r="G576" s="9" t="s">
        <v>278</v>
      </c>
      <c r="H576" s="9" t="s">
        <v>278</v>
      </c>
      <c r="I576" s="9" t="s">
        <v>278</v>
      </c>
      <c r="J576" s="9" t="s">
        <v>278</v>
      </c>
      <c r="K576" s="9" t="s">
        <v>278</v>
      </c>
      <c r="L576" s="9" t="s">
        <v>278</v>
      </c>
      <c r="M576" s="9" t="s">
        <v>278</v>
      </c>
      <c r="O576" s="28"/>
      <c r="P576" s="65">
        <f t="shared" si="8"/>
        <v>0</v>
      </c>
    </row>
    <row r="577" spans="1:16" ht="15">
      <c r="A577" s="253" t="s">
        <v>3671</v>
      </c>
      <c r="B577" s="61" t="s">
        <v>3614</v>
      </c>
      <c r="C577" s="3"/>
      <c r="D577" s="3"/>
      <c r="E577" s="9" t="s">
        <v>278</v>
      </c>
      <c r="F577" s="9" t="s">
        <v>278</v>
      </c>
      <c r="G577" s="9" t="s">
        <v>278</v>
      </c>
      <c r="H577" s="9" t="s">
        <v>278</v>
      </c>
      <c r="I577" s="9" t="s">
        <v>278</v>
      </c>
      <c r="J577" s="9" t="s">
        <v>278</v>
      </c>
      <c r="K577" s="9" t="s">
        <v>278</v>
      </c>
      <c r="L577" s="9" t="s">
        <v>278</v>
      </c>
      <c r="M577" s="9" t="s">
        <v>278</v>
      </c>
      <c r="O577" s="28"/>
      <c r="P577" s="65">
        <f t="shared" si="8"/>
        <v>0</v>
      </c>
    </row>
    <row r="578" spans="1:16" ht="15">
      <c r="A578" s="253" t="s">
        <v>4197</v>
      </c>
      <c r="B578" s="28" t="s">
        <v>3615</v>
      </c>
      <c r="C578" s="3"/>
      <c r="D578" s="3"/>
      <c r="E578" s="9" t="s">
        <v>278</v>
      </c>
      <c r="F578" s="9" t="s">
        <v>278</v>
      </c>
      <c r="G578" s="9" t="s">
        <v>278</v>
      </c>
      <c r="H578" s="9" t="s">
        <v>278</v>
      </c>
      <c r="I578" s="9" t="s">
        <v>278</v>
      </c>
      <c r="J578" s="9" t="s">
        <v>278</v>
      </c>
      <c r="K578" s="9" t="s">
        <v>278</v>
      </c>
      <c r="L578" s="9" t="s">
        <v>278</v>
      </c>
      <c r="M578" s="9" t="s">
        <v>278</v>
      </c>
      <c r="O578" s="28"/>
      <c r="P578" s="65">
        <f t="shared" si="8"/>
        <v>0</v>
      </c>
    </row>
    <row r="579" spans="1:16" ht="15">
      <c r="A579" s="253" t="s">
        <v>4198</v>
      </c>
      <c r="B579" s="28" t="s">
        <v>3616</v>
      </c>
      <c r="C579" s="3"/>
      <c r="D579" s="3"/>
      <c r="E579" s="9" t="s">
        <v>278</v>
      </c>
      <c r="F579" s="9" t="s">
        <v>278</v>
      </c>
      <c r="G579" s="9" t="s">
        <v>278</v>
      </c>
      <c r="H579" s="9" t="s">
        <v>278</v>
      </c>
      <c r="I579" s="9" t="s">
        <v>278</v>
      </c>
      <c r="J579" s="9" t="s">
        <v>278</v>
      </c>
      <c r="K579" s="9" t="s">
        <v>278</v>
      </c>
      <c r="L579" s="9" t="s">
        <v>278</v>
      </c>
      <c r="M579" s="9" t="s">
        <v>278</v>
      </c>
      <c r="O579" s="28"/>
      <c r="P579" s="65">
        <f t="shared" si="8"/>
        <v>0</v>
      </c>
    </row>
    <row r="580" spans="1:16" ht="15">
      <c r="A580" s="253" t="s">
        <v>4199</v>
      </c>
      <c r="B580" s="28" t="s">
        <v>3617</v>
      </c>
      <c r="C580" s="3"/>
      <c r="D580" s="3"/>
      <c r="E580" s="9" t="s">
        <v>278</v>
      </c>
      <c r="F580" s="9" t="s">
        <v>278</v>
      </c>
      <c r="G580" s="9" t="s">
        <v>278</v>
      </c>
      <c r="H580" s="9" t="s">
        <v>278</v>
      </c>
      <c r="I580" s="9" t="s">
        <v>278</v>
      </c>
      <c r="J580" s="9" t="s">
        <v>278</v>
      </c>
      <c r="K580" s="9" t="s">
        <v>278</v>
      </c>
      <c r="L580" s="9" t="s">
        <v>278</v>
      </c>
      <c r="M580" s="9" t="s">
        <v>278</v>
      </c>
      <c r="O580" s="28"/>
      <c r="P580" s="65">
        <f t="shared" si="8"/>
        <v>0</v>
      </c>
    </row>
    <row r="581" spans="1:16" ht="15">
      <c r="A581" s="253" t="s">
        <v>4200</v>
      </c>
      <c r="B581" s="61" t="s">
        <v>3618</v>
      </c>
      <c r="C581" s="3"/>
      <c r="D581" s="3"/>
      <c r="E581" s="9" t="s">
        <v>278</v>
      </c>
      <c r="F581" s="9" t="s">
        <v>278</v>
      </c>
      <c r="G581" s="9" t="s">
        <v>278</v>
      </c>
      <c r="H581" s="9" t="s">
        <v>278</v>
      </c>
      <c r="I581" s="9" t="s">
        <v>278</v>
      </c>
      <c r="J581" s="9" t="s">
        <v>278</v>
      </c>
      <c r="K581" s="9" t="s">
        <v>278</v>
      </c>
      <c r="L581" s="9" t="s">
        <v>278</v>
      </c>
      <c r="M581" s="9" t="s">
        <v>278</v>
      </c>
      <c r="O581" s="28"/>
      <c r="P581" s="65">
        <f t="shared" si="8"/>
        <v>0</v>
      </c>
    </row>
    <row r="582" spans="1:16" ht="15">
      <c r="A582" s="253" t="s">
        <v>4201</v>
      </c>
      <c r="B582" s="28" t="s">
        <v>3619</v>
      </c>
      <c r="C582" s="3"/>
      <c r="D582" s="3"/>
      <c r="E582" s="9" t="s">
        <v>278</v>
      </c>
      <c r="F582" s="9" t="s">
        <v>278</v>
      </c>
      <c r="G582" s="9" t="s">
        <v>278</v>
      </c>
      <c r="H582" s="9" t="s">
        <v>278</v>
      </c>
      <c r="I582" s="9" t="s">
        <v>278</v>
      </c>
      <c r="J582" s="9" t="s">
        <v>278</v>
      </c>
      <c r="K582" s="9" t="s">
        <v>278</v>
      </c>
      <c r="L582" s="9" t="s">
        <v>278</v>
      </c>
      <c r="M582" s="9" t="s">
        <v>278</v>
      </c>
      <c r="O582" s="28"/>
      <c r="P582" s="65">
        <f t="shared" si="8"/>
        <v>0</v>
      </c>
    </row>
    <row r="583" spans="1:16" ht="15">
      <c r="A583" s="253" t="s">
        <v>4202</v>
      </c>
      <c r="B583" s="28" t="s">
        <v>3620</v>
      </c>
      <c r="C583" s="3"/>
      <c r="D583" s="3"/>
      <c r="E583" s="9" t="s">
        <v>278</v>
      </c>
      <c r="F583" s="9" t="s">
        <v>278</v>
      </c>
      <c r="G583" s="9" t="s">
        <v>278</v>
      </c>
      <c r="H583" s="9" t="s">
        <v>278</v>
      </c>
      <c r="I583" s="9" t="s">
        <v>278</v>
      </c>
      <c r="J583" s="9" t="s">
        <v>278</v>
      </c>
      <c r="K583" s="9" t="s">
        <v>278</v>
      </c>
      <c r="L583" s="9" t="s">
        <v>278</v>
      </c>
      <c r="M583" s="9" t="s">
        <v>278</v>
      </c>
      <c r="O583" s="28"/>
      <c r="P583" s="65">
        <f t="shared" si="8"/>
        <v>0</v>
      </c>
    </row>
    <row r="584" spans="1:16" ht="15">
      <c r="A584" s="253" t="s">
        <v>4203</v>
      </c>
      <c r="B584" s="28" t="s">
        <v>3621</v>
      </c>
      <c r="C584" s="3"/>
      <c r="D584" s="3"/>
      <c r="E584" s="9" t="s">
        <v>278</v>
      </c>
      <c r="F584" s="9" t="s">
        <v>278</v>
      </c>
      <c r="G584" s="9" t="s">
        <v>278</v>
      </c>
      <c r="H584" s="9" t="s">
        <v>278</v>
      </c>
      <c r="I584" s="9" t="s">
        <v>278</v>
      </c>
      <c r="J584" s="9" t="s">
        <v>278</v>
      </c>
      <c r="K584" s="9" t="s">
        <v>278</v>
      </c>
      <c r="L584" s="9" t="s">
        <v>278</v>
      </c>
      <c r="M584" s="9" t="s">
        <v>278</v>
      </c>
      <c r="O584" s="28"/>
      <c r="P584" s="65">
        <f t="shared" si="8"/>
        <v>0</v>
      </c>
    </row>
    <row r="585" spans="1:16" ht="15">
      <c r="A585" s="253" t="s">
        <v>4204</v>
      </c>
      <c r="B585" s="28" t="s">
        <v>3622</v>
      </c>
      <c r="C585" s="3"/>
      <c r="D585" s="3"/>
      <c r="E585" s="9" t="s">
        <v>278</v>
      </c>
      <c r="F585" s="9" t="s">
        <v>278</v>
      </c>
      <c r="G585" s="9" t="s">
        <v>278</v>
      </c>
      <c r="H585" s="9" t="s">
        <v>278</v>
      </c>
      <c r="I585" s="9" t="s">
        <v>278</v>
      </c>
      <c r="J585" s="9" t="s">
        <v>278</v>
      </c>
      <c r="K585" s="9" t="s">
        <v>278</v>
      </c>
      <c r="L585" s="9" t="s">
        <v>278</v>
      </c>
      <c r="M585" s="9" t="s">
        <v>278</v>
      </c>
      <c r="O585" s="28"/>
      <c r="P585" s="65">
        <f t="shared" si="8"/>
        <v>0</v>
      </c>
    </row>
    <row r="586" spans="1:16" ht="15">
      <c r="A586" s="253" t="s">
        <v>4205</v>
      </c>
      <c r="B586" s="28" t="s">
        <v>3623</v>
      </c>
      <c r="C586" s="3"/>
      <c r="D586" s="3"/>
      <c r="E586" s="9" t="s">
        <v>278</v>
      </c>
      <c r="F586" s="9" t="s">
        <v>278</v>
      </c>
      <c r="G586" s="9" t="s">
        <v>278</v>
      </c>
      <c r="H586" s="9" t="s">
        <v>278</v>
      </c>
      <c r="I586" s="9" t="s">
        <v>278</v>
      </c>
      <c r="J586" s="9" t="s">
        <v>278</v>
      </c>
      <c r="K586" s="9" t="s">
        <v>278</v>
      </c>
      <c r="L586" s="9" t="s">
        <v>278</v>
      </c>
      <c r="M586" s="9" t="s">
        <v>278</v>
      </c>
      <c r="O586" s="28"/>
      <c r="P586" s="65">
        <f t="shared" si="8"/>
        <v>0</v>
      </c>
    </row>
    <row r="587" spans="1:16" ht="15">
      <c r="A587" s="253" t="s">
        <v>4206</v>
      </c>
      <c r="B587" s="28" t="s">
        <v>3624</v>
      </c>
      <c r="C587" s="3"/>
      <c r="D587" s="3"/>
      <c r="E587" s="9" t="s">
        <v>278</v>
      </c>
      <c r="F587" s="9" t="s">
        <v>278</v>
      </c>
      <c r="G587" s="9" t="s">
        <v>278</v>
      </c>
      <c r="H587" s="9" t="s">
        <v>278</v>
      </c>
      <c r="I587" s="9" t="s">
        <v>278</v>
      </c>
      <c r="J587" s="9" t="s">
        <v>278</v>
      </c>
      <c r="K587" s="9" t="s">
        <v>278</v>
      </c>
      <c r="L587" s="9" t="s">
        <v>278</v>
      </c>
      <c r="M587" s="9" t="s">
        <v>278</v>
      </c>
      <c r="O587" s="28"/>
      <c r="P587" s="65">
        <f t="shared" si="8"/>
        <v>0</v>
      </c>
    </row>
    <row r="588" spans="1:16" ht="15">
      <c r="A588" s="253" t="s">
        <v>4207</v>
      </c>
      <c r="B588" s="28" t="s">
        <v>3625</v>
      </c>
      <c r="C588" s="3"/>
      <c r="D588" s="3"/>
      <c r="E588" s="9" t="s">
        <v>278</v>
      </c>
      <c r="F588" s="9" t="s">
        <v>278</v>
      </c>
      <c r="G588" s="9" t="s">
        <v>278</v>
      </c>
      <c r="H588" s="9" t="s">
        <v>278</v>
      </c>
      <c r="I588" s="9" t="s">
        <v>278</v>
      </c>
      <c r="J588" s="9" t="s">
        <v>278</v>
      </c>
      <c r="K588" s="9" t="s">
        <v>278</v>
      </c>
      <c r="L588" s="9" t="s">
        <v>278</v>
      </c>
      <c r="M588" s="9" t="s">
        <v>278</v>
      </c>
      <c r="O588" s="28"/>
      <c r="P588" s="65">
        <f t="shared" si="8"/>
        <v>0</v>
      </c>
    </row>
    <row r="589" spans="1:16" ht="15">
      <c r="A589" s="253" t="s">
        <v>4208</v>
      </c>
      <c r="B589" s="28" t="s">
        <v>3626</v>
      </c>
      <c r="C589" s="3"/>
      <c r="D589" s="3"/>
      <c r="E589" s="9" t="s">
        <v>278</v>
      </c>
      <c r="F589" s="9" t="s">
        <v>278</v>
      </c>
      <c r="G589" s="9" t="s">
        <v>278</v>
      </c>
      <c r="H589" s="9" t="s">
        <v>278</v>
      </c>
      <c r="I589" s="9" t="s">
        <v>278</v>
      </c>
      <c r="J589" s="9" t="s">
        <v>278</v>
      </c>
      <c r="K589" s="9" t="s">
        <v>278</v>
      </c>
      <c r="L589" s="9" t="s">
        <v>278</v>
      </c>
      <c r="M589" s="9" t="s">
        <v>278</v>
      </c>
      <c r="O589" s="28"/>
      <c r="P589" s="65">
        <f t="shared" si="8"/>
        <v>0</v>
      </c>
    </row>
    <row r="590" spans="1:16" ht="15">
      <c r="A590" s="253" t="s">
        <v>4209</v>
      </c>
      <c r="B590" s="61" t="s">
        <v>3666</v>
      </c>
      <c r="C590" s="3"/>
      <c r="D590" s="3"/>
      <c r="E590" s="9" t="s">
        <v>278</v>
      </c>
      <c r="F590" s="9" t="s">
        <v>278</v>
      </c>
      <c r="G590" s="9" t="s">
        <v>278</v>
      </c>
      <c r="H590" s="9" t="s">
        <v>278</v>
      </c>
      <c r="I590" s="9" t="s">
        <v>278</v>
      </c>
      <c r="J590" s="9" t="s">
        <v>278</v>
      </c>
      <c r="K590" s="9" t="s">
        <v>278</v>
      </c>
      <c r="L590" s="9" t="s">
        <v>278</v>
      </c>
      <c r="M590" s="9" t="s">
        <v>278</v>
      </c>
      <c r="O590" s="28"/>
      <c r="P590" s="65">
        <f t="shared" si="8"/>
        <v>0</v>
      </c>
    </row>
    <row r="591" spans="1:16" ht="15">
      <c r="A591" s="253" t="s">
        <v>4210</v>
      </c>
      <c r="B591" s="28" t="s">
        <v>3627</v>
      </c>
      <c r="C591" s="3"/>
      <c r="D591" s="3"/>
      <c r="E591" s="9" t="s">
        <v>278</v>
      </c>
      <c r="F591" s="9" t="s">
        <v>278</v>
      </c>
      <c r="G591" s="9" t="s">
        <v>278</v>
      </c>
      <c r="H591" s="9" t="s">
        <v>278</v>
      </c>
      <c r="I591" s="9" t="s">
        <v>278</v>
      </c>
      <c r="J591" s="9" t="s">
        <v>278</v>
      </c>
      <c r="K591" s="9" t="s">
        <v>278</v>
      </c>
      <c r="L591" s="9" t="s">
        <v>278</v>
      </c>
      <c r="M591" s="9" t="s">
        <v>278</v>
      </c>
      <c r="O591" s="28"/>
      <c r="P591" s="65">
        <f t="shared" si="8"/>
        <v>0</v>
      </c>
    </row>
    <row r="592" spans="1:16" ht="15">
      <c r="A592" s="253" t="s">
        <v>4211</v>
      </c>
      <c r="B592" s="28" t="s">
        <v>3628</v>
      </c>
      <c r="C592" s="3"/>
      <c r="D592" s="3"/>
      <c r="E592" s="9" t="s">
        <v>278</v>
      </c>
      <c r="F592" s="9" t="s">
        <v>278</v>
      </c>
      <c r="G592" s="9" t="s">
        <v>278</v>
      </c>
      <c r="H592" s="9" t="s">
        <v>278</v>
      </c>
      <c r="I592" s="9" t="s">
        <v>278</v>
      </c>
      <c r="J592" s="9" t="s">
        <v>278</v>
      </c>
      <c r="K592" s="9" t="s">
        <v>278</v>
      </c>
      <c r="L592" s="9" t="s">
        <v>278</v>
      </c>
      <c r="M592" s="9" t="s">
        <v>278</v>
      </c>
      <c r="O592" s="28"/>
      <c r="P592" s="65">
        <f t="shared" si="8"/>
        <v>0</v>
      </c>
    </row>
    <row r="593" spans="1:21" ht="15">
      <c r="A593" s="253" t="s">
        <v>4212</v>
      </c>
      <c r="B593" s="28" t="s">
        <v>3629</v>
      </c>
      <c r="C593" s="3"/>
      <c r="D593" s="3"/>
      <c r="E593" s="9" t="s">
        <v>278</v>
      </c>
      <c r="F593" s="9" t="s">
        <v>278</v>
      </c>
      <c r="G593" s="9" t="s">
        <v>278</v>
      </c>
      <c r="H593" s="9" t="s">
        <v>278</v>
      </c>
      <c r="I593" s="9" t="s">
        <v>278</v>
      </c>
      <c r="J593" s="9" t="s">
        <v>278</v>
      </c>
      <c r="K593" s="9" t="s">
        <v>278</v>
      </c>
      <c r="L593" s="9" t="s">
        <v>278</v>
      </c>
      <c r="M593" s="9" t="s">
        <v>278</v>
      </c>
      <c r="O593" s="28"/>
      <c r="P593" s="65">
        <f t="shared" si="8"/>
        <v>0</v>
      </c>
      <c r="U593" s="61"/>
    </row>
    <row r="594" spans="1:21" ht="15">
      <c r="A594" s="253"/>
      <c r="B594" s="61"/>
      <c r="C594" s="3"/>
      <c r="D594" s="3"/>
      <c r="E594" s="9"/>
      <c r="F594" s="9"/>
      <c r="G594" s="9"/>
      <c r="H594" s="9"/>
      <c r="I594" s="9"/>
      <c r="J594" s="9"/>
      <c r="K594" s="9"/>
      <c r="L594" s="9"/>
      <c r="M594" s="9"/>
      <c r="P594" s="65"/>
      <c r="U594" s="61"/>
    </row>
    <row r="595" spans="1:21" ht="15">
      <c r="A595" s="253"/>
      <c r="B595" s="61"/>
      <c r="C595" s="3"/>
      <c r="D595" s="3"/>
      <c r="E595" s="9"/>
      <c r="F595" s="9"/>
      <c r="G595" s="9"/>
      <c r="H595" s="9"/>
      <c r="I595" s="9"/>
      <c r="J595" s="9"/>
      <c r="K595" s="9"/>
      <c r="L595" s="9"/>
      <c r="M595" s="9"/>
      <c r="P595" s="65"/>
      <c r="U595" s="61"/>
    </row>
    <row r="596" spans="1:21" ht="15">
      <c r="A596" s="28"/>
      <c r="B596" s="61"/>
      <c r="E596" s="188"/>
      <c r="F596" s="9"/>
      <c r="G596" s="9"/>
      <c r="H596" s="9"/>
      <c r="L596" s="67"/>
      <c r="M596" s="67"/>
      <c r="P596" s="65"/>
      <c r="U596" s="61"/>
    </row>
    <row r="597" spans="1:21" ht="15">
      <c r="A597" s="28"/>
      <c r="B597" s="61"/>
      <c r="E597" s="9"/>
      <c r="L597" s="67"/>
      <c r="M597" s="67"/>
    </row>
    <row r="598" spans="1:21" ht="15">
      <c r="A598" s="28"/>
      <c r="B598" s="61"/>
      <c r="E598" s="9"/>
      <c r="L598" s="67"/>
      <c r="M598" s="67"/>
    </row>
    <row r="599" spans="1:21" ht="25.5">
      <c r="A599" s="23" t="s">
        <v>185</v>
      </c>
      <c r="L599" s="67"/>
      <c r="M599" s="67"/>
    </row>
    <row r="600" spans="1:21" ht="14.25">
      <c r="L600" s="67"/>
      <c r="M600" s="67"/>
      <c r="T600" s="61"/>
    </row>
    <row r="601" spans="1:21" ht="15">
      <c r="A601" s="38"/>
      <c r="B601" s="38"/>
      <c r="C601" s="38"/>
      <c r="D601" s="38"/>
      <c r="E601" s="59">
        <v>2016</v>
      </c>
      <c r="F601" s="59">
        <v>2017</v>
      </c>
      <c r="G601" s="59">
        <v>2018</v>
      </c>
      <c r="H601" s="59">
        <v>2019</v>
      </c>
      <c r="I601" s="59">
        <v>2020</v>
      </c>
      <c r="J601" s="59">
        <v>2021</v>
      </c>
      <c r="K601" s="59">
        <v>2022</v>
      </c>
      <c r="L601" s="59">
        <v>2023</v>
      </c>
      <c r="M601" s="59">
        <v>2024</v>
      </c>
      <c r="P601" s="68" t="s">
        <v>40</v>
      </c>
      <c r="Q601" s="38"/>
      <c r="U601" s="61"/>
    </row>
    <row r="602" spans="1:21" ht="15">
      <c r="A602" s="28" t="s">
        <v>0</v>
      </c>
      <c r="B602" s="61" t="s">
        <v>700</v>
      </c>
      <c r="E602" s="9" t="s">
        <v>278</v>
      </c>
      <c r="F602" s="9" t="s">
        <v>278</v>
      </c>
      <c r="G602" s="9" t="s">
        <v>278</v>
      </c>
      <c r="H602" s="183">
        <v>489.80000000000041</v>
      </c>
      <c r="I602" s="9">
        <v>188.99999999999955</v>
      </c>
      <c r="J602" s="9">
        <v>255.09999999999991</v>
      </c>
      <c r="K602" s="188">
        <v>422.40000000000032</v>
      </c>
      <c r="L602" s="184">
        <v>541.00000000000068</v>
      </c>
      <c r="M602" s="9">
        <v>350.7</v>
      </c>
      <c r="P602" s="65">
        <f>SUM(E602:N602)</f>
        <v>2248.0000000000009</v>
      </c>
      <c r="R602" t="s">
        <v>2154</v>
      </c>
    </row>
    <row r="603" spans="1:21" ht="15">
      <c r="A603" s="28" t="s">
        <v>2</v>
      </c>
      <c r="B603" s="61" t="s">
        <v>694</v>
      </c>
      <c r="E603" s="9" t="s">
        <v>278</v>
      </c>
      <c r="F603" s="9" t="s">
        <v>278</v>
      </c>
      <c r="G603" s="9" t="s">
        <v>278</v>
      </c>
      <c r="H603" s="184">
        <v>407.5</v>
      </c>
      <c r="I603" s="185">
        <v>410.49999999999932</v>
      </c>
      <c r="J603" s="188">
        <v>294.39999999999986</v>
      </c>
      <c r="K603" s="9">
        <v>306.80000000000018</v>
      </c>
      <c r="L603" s="9">
        <v>421.59999999999968</v>
      </c>
      <c r="M603" s="9">
        <v>193.70000000000002</v>
      </c>
      <c r="P603" s="65">
        <f t="shared" ref="P603:P666" si="9">SUM(E603:N603)</f>
        <v>2034.4999999999991</v>
      </c>
      <c r="R603" t="s">
        <v>1906</v>
      </c>
      <c r="U603" s="3" t="s">
        <v>1418</v>
      </c>
    </row>
    <row r="604" spans="1:21" ht="15">
      <c r="A604" s="28" t="s">
        <v>3</v>
      </c>
      <c r="B604" s="61" t="s">
        <v>23</v>
      </c>
      <c r="E604" s="188">
        <v>105.50000000000023</v>
      </c>
      <c r="F604" s="188">
        <v>338.50000000000011</v>
      </c>
      <c r="G604" s="188">
        <v>125.70000000000027</v>
      </c>
      <c r="H604" s="9">
        <v>220.00000000000023</v>
      </c>
      <c r="I604" s="9">
        <v>227.39999999999964</v>
      </c>
      <c r="J604" s="9">
        <v>99.399999999999864</v>
      </c>
      <c r="K604" s="188">
        <v>367.00000000000045</v>
      </c>
      <c r="L604" s="9">
        <v>327.2000000000005</v>
      </c>
      <c r="M604" s="9">
        <v>95.199999999999989</v>
      </c>
      <c r="P604" s="65">
        <f t="shared" si="9"/>
        <v>1905.9000000000015</v>
      </c>
      <c r="R604" t="s">
        <v>1963</v>
      </c>
      <c r="T604" s="3"/>
      <c r="U604" s="3" t="s">
        <v>1964</v>
      </c>
    </row>
    <row r="605" spans="1:21" ht="15">
      <c r="A605" s="28" t="s">
        <v>5</v>
      </c>
      <c r="B605" s="61" t="s">
        <v>11</v>
      </c>
      <c r="E605" s="183">
        <v>141.10000000000036</v>
      </c>
      <c r="F605" s="188">
        <v>304.5</v>
      </c>
      <c r="G605" s="9">
        <v>9.0999999999999091</v>
      </c>
      <c r="H605" s="9">
        <v>239.39999999999986</v>
      </c>
      <c r="I605" s="9">
        <v>277</v>
      </c>
      <c r="J605" s="9">
        <v>228.60000000000036</v>
      </c>
      <c r="K605" s="9">
        <v>185.10000000000014</v>
      </c>
      <c r="L605" s="9">
        <v>237.09999999999991</v>
      </c>
      <c r="M605" s="9">
        <v>216.7</v>
      </c>
      <c r="P605" s="65">
        <f t="shared" si="9"/>
        <v>1838.6000000000006</v>
      </c>
      <c r="R605" t="s">
        <v>306</v>
      </c>
      <c r="T605" s="3"/>
      <c r="U605" s="3"/>
    </row>
    <row r="606" spans="1:21" ht="15">
      <c r="A606" s="28" t="s">
        <v>7</v>
      </c>
      <c r="B606" s="61" t="s">
        <v>33</v>
      </c>
      <c r="E606" s="188">
        <v>119.49999999999977</v>
      </c>
      <c r="F606" s="188">
        <v>324.20000000000016</v>
      </c>
      <c r="G606" s="9">
        <v>96.599999999999909</v>
      </c>
      <c r="H606" s="9">
        <v>178.19999999999982</v>
      </c>
      <c r="I606" s="9">
        <v>115.5</v>
      </c>
      <c r="J606" s="183">
        <v>366.49999999999977</v>
      </c>
      <c r="K606" s="9">
        <v>180.00000000000045</v>
      </c>
      <c r="L606" s="9">
        <v>231.7999999999995</v>
      </c>
      <c r="M606" s="9">
        <v>199</v>
      </c>
      <c r="P606" s="65">
        <f t="shared" si="9"/>
        <v>1811.2999999999995</v>
      </c>
      <c r="R606" t="s">
        <v>358</v>
      </c>
      <c r="T606" s="3"/>
      <c r="U606" s="3"/>
    </row>
    <row r="607" spans="1:21" ht="15">
      <c r="A607" s="28" t="s">
        <v>8</v>
      </c>
      <c r="B607" s="178" t="s">
        <v>1345</v>
      </c>
      <c r="C607" s="3"/>
      <c r="D607" s="3"/>
      <c r="E607" s="9" t="s">
        <v>278</v>
      </c>
      <c r="F607" s="9" t="s">
        <v>278</v>
      </c>
      <c r="G607" s="9" t="s">
        <v>278</v>
      </c>
      <c r="H607" s="9" t="s">
        <v>278</v>
      </c>
      <c r="I607" s="9">
        <v>293.59999999999968</v>
      </c>
      <c r="J607" s="188">
        <v>284.59999999999968</v>
      </c>
      <c r="K607" s="188">
        <v>366.29999999999995</v>
      </c>
      <c r="L607" s="185">
        <v>580.29999999999995</v>
      </c>
      <c r="M607" s="9">
        <v>285.60000000000002</v>
      </c>
      <c r="P607" s="65">
        <f t="shared" si="9"/>
        <v>1810.3999999999992</v>
      </c>
      <c r="R607" t="s">
        <v>2467</v>
      </c>
      <c r="U607" s="3" t="s">
        <v>1418</v>
      </c>
    </row>
    <row r="608" spans="1:21" ht="15">
      <c r="A608" s="28" t="s">
        <v>10</v>
      </c>
      <c r="B608" s="61" t="s">
        <v>25</v>
      </c>
      <c r="E608" s="188">
        <v>102</v>
      </c>
      <c r="F608" s="9">
        <v>275.10000000000002</v>
      </c>
      <c r="G608" s="9">
        <v>76.400000000000091</v>
      </c>
      <c r="H608" s="9">
        <v>101.30000000000018</v>
      </c>
      <c r="I608" s="188">
        <v>311.49999999999955</v>
      </c>
      <c r="J608" s="9">
        <v>281.30000000000041</v>
      </c>
      <c r="K608" s="9">
        <v>200.69999999999959</v>
      </c>
      <c r="L608" s="9">
        <v>253.5</v>
      </c>
      <c r="M608" s="9">
        <v>193</v>
      </c>
      <c r="P608" s="65">
        <f t="shared" si="9"/>
        <v>1794.8</v>
      </c>
      <c r="R608" t="s">
        <v>336</v>
      </c>
      <c r="T608" s="3"/>
      <c r="U608" s="3"/>
    </row>
    <row r="609" spans="1:21" ht="15">
      <c r="A609" s="28" t="s">
        <v>12</v>
      </c>
      <c r="B609" s="61" t="s">
        <v>675</v>
      </c>
      <c r="E609" s="9" t="s">
        <v>278</v>
      </c>
      <c r="F609" s="9" t="s">
        <v>278</v>
      </c>
      <c r="G609" s="9" t="s">
        <v>278</v>
      </c>
      <c r="H609" s="9">
        <v>312.09999999999991</v>
      </c>
      <c r="I609" s="9">
        <v>242.60000000000014</v>
      </c>
      <c r="J609" s="9">
        <v>187.39999999999986</v>
      </c>
      <c r="K609" s="9">
        <v>347.69999999999982</v>
      </c>
      <c r="L609" s="9">
        <v>345.59999999999968</v>
      </c>
      <c r="M609" s="9">
        <v>313.5</v>
      </c>
      <c r="P609" s="65">
        <f t="shared" si="9"/>
        <v>1748.8999999999994</v>
      </c>
    </row>
    <row r="610" spans="1:21" ht="15">
      <c r="A610" s="28" t="s">
        <v>14</v>
      </c>
      <c r="B610" s="61" t="s">
        <v>37</v>
      </c>
      <c r="E610" s="9">
        <v>52.500000000000227</v>
      </c>
      <c r="F610" s="184">
        <v>438.50000000000045</v>
      </c>
      <c r="G610" s="9">
        <v>114.50000000000023</v>
      </c>
      <c r="H610" s="9">
        <v>32.400000000000318</v>
      </c>
      <c r="I610" s="9">
        <v>247.49999999999955</v>
      </c>
      <c r="J610" s="9">
        <v>208.10000000000014</v>
      </c>
      <c r="K610" s="9">
        <v>191.49999999999977</v>
      </c>
      <c r="L610" s="9">
        <v>227.90000000000032</v>
      </c>
      <c r="M610" s="9">
        <v>209</v>
      </c>
      <c r="P610" s="65">
        <f t="shared" si="9"/>
        <v>1721.900000000001</v>
      </c>
      <c r="R610" t="s">
        <v>282</v>
      </c>
      <c r="T610" s="3"/>
      <c r="U610" s="3"/>
    </row>
    <row r="611" spans="1:21" ht="15">
      <c r="A611" s="28" t="s">
        <v>16</v>
      </c>
      <c r="B611" s="61" t="s">
        <v>662</v>
      </c>
      <c r="E611" s="9" t="s">
        <v>278</v>
      </c>
      <c r="F611" s="9" t="s">
        <v>278</v>
      </c>
      <c r="G611" s="9" t="s">
        <v>278</v>
      </c>
      <c r="H611" s="188">
        <v>350.5</v>
      </c>
      <c r="I611" s="9">
        <v>141.50000000000023</v>
      </c>
      <c r="J611" s="188">
        <v>293.09999999999991</v>
      </c>
      <c r="K611" s="9">
        <v>348.49999999999977</v>
      </c>
      <c r="L611" s="188">
        <v>510.39999999999986</v>
      </c>
      <c r="M611" s="9">
        <v>67</v>
      </c>
      <c r="P611" s="65">
        <f t="shared" si="9"/>
        <v>1710.9999999999998</v>
      </c>
      <c r="R611" t="s">
        <v>2468</v>
      </c>
    </row>
    <row r="612" spans="1:21" ht="15">
      <c r="A612" s="28" t="s">
        <v>18</v>
      </c>
      <c r="B612" s="61" t="s">
        <v>153</v>
      </c>
      <c r="E612" s="9" t="s">
        <v>278</v>
      </c>
      <c r="F612" s="9" t="s">
        <v>278</v>
      </c>
      <c r="G612" s="188">
        <v>135.60000000000014</v>
      </c>
      <c r="H612" s="9">
        <v>168.69999999999982</v>
      </c>
      <c r="I612" s="184">
        <v>369.40000000000055</v>
      </c>
      <c r="J612" s="9">
        <v>243</v>
      </c>
      <c r="K612" s="9">
        <v>208.15000000000032</v>
      </c>
      <c r="L612" s="9">
        <v>330.00000000000023</v>
      </c>
      <c r="M612" s="9">
        <v>191.2</v>
      </c>
      <c r="P612" s="65">
        <f t="shared" si="9"/>
        <v>1646.0500000000011</v>
      </c>
      <c r="R612" t="s">
        <v>308</v>
      </c>
      <c r="T612" s="3"/>
      <c r="U612" s="3"/>
    </row>
    <row r="613" spans="1:21" ht="15">
      <c r="A613" s="28" t="s">
        <v>20</v>
      </c>
      <c r="B613" s="61" t="s">
        <v>1</v>
      </c>
      <c r="E613" s="9">
        <v>42.599999999999909</v>
      </c>
      <c r="F613" s="9">
        <v>231.50000000000023</v>
      </c>
      <c r="G613" s="9">
        <v>6</v>
      </c>
      <c r="H613" s="9">
        <v>186.39999999999986</v>
      </c>
      <c r="I613" s="188">
        <v>300</v>
      </c>
      <c r="J613" s="9">
        <v>207.10000000000014</v>
      </c>
      <c r="K613" s="9">
        <v>313.60000000000059</v>
      </c>
      <c r="L613" s="9">
        <v>127.49999999999977</v>
      </c>
      <c r="M613" s="9">
        <v>200.4</v>
      </c>
      <c r="P613" s="65">
        <f t="shared" si="9"/>
        <v>1615.1000000000006</v>
      </c>
      <c r="R613" t="s">
        <v>287</v>
      </c>
      <c r="T613" s="3"/>
      <c r="U613" s="3"/>
    </row>
    <row r="614" spans="1:21" ht="15">
      <c r="A614" s="28" t="s">
        <v>22</v>
      </c>
      <c r="B614" s="61" t="s">
        <v>21</v>
      </c>
      <c r="E614" s="9">
        <v>49</v>
      </c>
      <c r="F614" s="9">
        <v>264.09999999999991</v>
      </c>
      <c r="G614" s="188">
        <v>178.20000000000027</v>
      </c>
      <c r="H614" s="9">
        <v>149.20000000000027</v>
      </c>
      <c r="I614" s="9">
        <v>226.49999999999909</v>
      </c>
      <c r="J614" s="9">
        <v>103.39999999999941</v>
      </c>
      <c r="K614" s="9">
        <v>191.99999999999955</v>
      </c>
      <c r="L614" s="9">
        <v>255.69999999999982</v>
      </c>
      <c r="M614" s="9">
        <v>155.5</v>
      </c>
      <c r="P614" s="65">
        <f t="shared" si="9"/>
        <v>1573.5999999999983</v>
      </c>
      <c r="R614" t="s">
        <v>284</v>
      </c>
      <c r="T614" s="3"/>
      <c r="U614" s="3"/>
    </row>
    <row r="615" spans="1:21" ht="15">
      <c r="A615" s="28" t="s">
        <v>24</v>
      </c>
      <c r="B615" s="61" t="s">
        <v>143</v>
      </c>
      <c r="E615" s="9" t="s">
        <v>278</v>
      </c>
      <c r="F615" s="183">
        <v>501.60000000000014</v>
      </c>
      <c r="G615" s="9">
        <v>58.5</v>
      </c>
      <c r="H615" s="9">
        <v>123.7000000000005</v>
      </c>
      <c r="I615" s="9">
        <v>209.39999999999986</v>
      </c>
      <c r="J615" s="9">
        <v>130.10000000000014</v>
      </c>
      <c r="K615" s="9">
        <v>200.10000000000127</v>
      </c>
      <c r="L615" s="9">
        <v>149.30000000000041</v>
      </c>
      <c r="M615" s="9">
        <v>196.5</v>
      </c>
      <c r="P615" s="65">
        <f t="shared" si="9"/>
        <v>1569.2000000000023</v>
      </c>
      <c r="R615" t="s">
        <v>300</v>
      </c>
      <c r="T615" s="3"/>
      <c r="U615" s="3"/>
    </row>
    <row r="616" spans="1:21" ht="15">
      <c r="A616" s="28" t="s">
        <v>26</v>
      </c>
      <c r="B616" s="61" t="s">
        <v>15</v>
      </c>
      <c r="E616" s="9">
        <v>73.699999999999818</v>
      </c>
      <c r="F616" s="188">
        <v>362.59999999999991</v>
      </c>
      <c r="G616" s="183">
        <v>209.29999999999995</v>
      </c>
      <c r="H616" s="9">
        <v>35.699999999999818</v>
      </c>
      <c r="I616" s="62" t="s">
        <v>279</v>
      </c>
      <c r="J616" s="9">
        <v>144.99999999999977</v>
      </c>
      <c r="K616" s="9">
        <v>279.2000000000005</v>
      </c>
      <c r="L616" s="9">
        <v>240.70000000000005</v>
      </c>
      <c r="M616" s="9">
        <v>194.5</v>
      </c>
      <c r="P616" s="65">
        <f t="shared" si="9"/>
        <v>1540.6999999999998</v>
      </c>
      <c r="R616" t="s">
        <v>307</v>
      </c>
      <c r="T616" s="3"/>
      <c r="U616" s="3"/>
    </row>
    <row r="617" spans="1:21" ht="15">
      <c r="A617" s="28" t="s">
        <v>28</v>
      </c>
      <c r="B617" s="61" t="s">
        <v>643</v>
      </c>
      <c r="E617" s="9" t="s">
        <v>278</v>
      </c>
      <c r="F617" s="9" t="s">
        <v>278</v>
      </c>
      <c r="G617" s="9" t="s">
        <v>278</v>
      </c>
      <c r="H617" s="188">
        <v>387.90000000000009</v>
      </c>
      <c r="I617" s="9">
        <v>197.5</v>
      </c>
      <c r="J617" s="9">
        <v>122.19999999999993</v>
      </c>
      <c r="K617" s="9">
        <v>348.59999999999968</v>
      </c>
      <c r="L617" s="9">
        <v>164</v>
      </c>
      <c r="M617" s="9">
        <v>318</v>
      </c>
      <c r="P617" s="65">
        <f t="shared" si="9"/>
        <v>1538.1999999999998</v>
      </c>
      <c r="R617" t="s">
        <v>283</v>
      </c>
    </row>
    <row r="618" spans="1:21" ht="15">
      <c r="A618" s="28" t="s">
        <v>30</v>
      </c>
      <c r="B618" s="61" t="s">
        <v>27</v>
      </c>
      <c r="E618" s="9">
        <v>95.900000000000091</v>
      </c>
      <c r="F618" s="9">
        <v>254.30000000000007</v>
      </c>
      <c r="G618" s="9">
        <v>7.7000000000000455</v>
      </c>
      <c r="H618" s="9">
        <v>67.599999999999682</v>
      </c>
      <c r="I618" s="9">
        <v>177.5</v>
      </c>
      <c r="J618" s="9">
        <v>180.90000000000009</v>
      </c>
      <c r="K618" s="183">
        <v>507.09999999999991</v>
      </c>
      <c r="L618" s="9">
        <v>234.69999999999959</v>
      </c>
      <c r="M618" s="9" t="s">
        <v>278</v>
      </c>
      <c r="P618" s="65">
        <f t="shared" si="9"/>
        <v>1525.6999999999996</v>
      </c>
      <c r="R618" t="s">
        <v>300</v>
      </c>
      <c r="T618" s="3"/>
      <c r="U618" s="3"/>
    </row>
    <row r="619" spans="1:21" ht="15">
      <c r="A619" s="28" t="s">
        <v>32</v>
      </c>
      <c r="B619" s="61" t="s">
        <v>142</v>
      </c>
      <c r="E619" s="9" t="s">
        <v>278</v>
      </c>
      <c r="F619" s="9">
        <v>160.49999999999977</v>
      </c>
      <c r="G619" s="9">
        <v>81.299999999999727</v>
      </c>
      <c r="H619" s="9">
        <v>158.30000000000018</v>
      </c>
      <c r="I619" s="9">
        <v>247.99999999999977</v>
      </c>
      <c r="J619" s="9">
        <v>251.29999999999973</v>
      </c>
      <c r="K619" s="9">
        <v>178.89999999999941</v>
      </c>
      <c r="L619" s="9">
        <v>249.5</v>
      </c>
      <c r="M619" s="9">
        <v>197</v>
      </c>
      <c r="P619" s="65">
        <f t="shared" si="9"/>
        <v>1524.7999999999986</v>
      </c>
      <c r="T619" s="3"/>
      <c r="U619" s="3"/>
    </row>
    <row r="620" spans="1:21" ht="15">
      <c r="A620" s="28" t="s">
        <v>34</v>
      </c>
      <c r="B620" s="28" t="s">
        <v>633</v>
      </c>
      <c r="E620" s="9" t="s">
        <v>278</v>
      </c>
      <c r="F620" s="9" t="s">
        <v>278</v>
      </c>
      <c r="G620" s="9" t="s">
        <v>278</v>
      </c>
      <c r="H620" s="9">
        <v>205</v>
      </c>
      <c r="I620" s="9">
        <v>98</v>
      </c>
      <c r="J620" s="185">
        <v>377.19999999999982</v>
      </c>
      <c r="K620" s="9">
        <v>331.09999999999991</v>
      </c>
      <c r="L620" s="9">
        <v>121.50000000000045</v>
      </c>
      <c r="M620" s="9">
        <v>355.1</v>
      </c>
      <c r="P620" s="65">
        <f t="shared" si="9"/>
        <v>1487.9</v>
      </c>
      <c r="R620" t="s">
        <v>281</v>
      </c>
      <c r="U620" s="3" t="s">
        <v>1418</v>
      </c>
    </row>
    <row r="621" spans="1:21" ht="15">
      <c r="A621" s="28" t="s">
        <v>36</v>
      </c>
      <c r="B621" s="190" t="s">
        <v>1351</v>
      </c>
      <c r="C621" s="3"/>
      <c r="D621" s="3"/>
      <c r="E621" s="9" t="s">
        <v>278</v>
      </c>
      <c r="F621" s="9" t="s">
        <v>278</v>
      </c>
      <c r="G621" s="9" t="s">
        <v>278</v>
      </c>
      <c r="H621" s="9" t="s">
        <v>278</v>
      </c>
      <c r="I621" s="9">
        <v>268.5</v>
      </c>
      <c r="J621" s="9">
        <v>241.30000000000041</v>
      </c>
      <c r="K621" s="188">
        <v>374.49999999999955</v>
      </c>
      <c r="L621" s="9">
        <v>283.29999999999995</v>
      </c>
      <c r="M621" s="9">
        <v>276.89999999999998</v>
      </c>
      <c r="P621" s="65">
        <f t="shared" si="9"/>
        <v>1444.5</v>
      </c>
      <c r="R621" t="s">
        <v>297</v>
      </c>
    </row>
    <row r="622" spans="1:21" ht="15">
      <c r="A622" s="28" t="s">
        <v>38</v>
      </c>
      <c r="B622" s="61" t="s">
        <v>17</v>
      </c>
      <c r="E622" s="9">
        <v>99.900000000000091</v>
      </c>
      <c r="F622" s="9">
        <v>197.70000000000005</v>
      </c>
      <c r="G622" s="188">
        <v>144.79999999999995</v>
      </c>
      <c r="H622" s="9">
        <v>60.899999999999636</v>
      </c>
      <c r="I622" s="9">
        <v>53.300000000000182</v>
      </c>
      <c r="J622" s="188">
        <v>336.29999999999995</v>
      </c>
      <c r="K622" s="9">
        <v>172.50000000000068</v>
      </c>
      <c r="L622" s="9">
        <v>231.80000000000018</v>
      </c>
      <c r="M622" s="9">
        <v>143</v>
      </c>
      <c r="P622" s="65">
        <f t="shared" si="9"/>
        <v>1440.2000000000007</v>
      </c>
      <c r="R622" t="s">
        <v>286</v>
      </c>
      <c r="T622" s="3"/>
      <c r="U622" s="3"/>
    </row>
    <row r="623" spans="1:21" ht="15">
      <c r="A623" s="28" t="s">
        <v>145</v>
      </c>
      <c r="B623" s="61" t="s">
        <v>9</v>
      </c>
      <c r="E623" s="9">
        <v>49</v>
      </c>
      <c r="F623" s="9">
        <v>299.99999999999977</v>
      </c>
      <c r="G623" s="62" t="s">
        <v>279</v>
      </c>
      <c r="H623" s="9">
        <v>79.099999999999682</v>
      </c>
      <c r="I623" s="9">
        <v>110.49999999999977</v>
      </c>
      <c r="J623" s="9">
        <v>166</v>
      </c>
      <c r="K623" s="9">
        <v>189.40000000000077</v>
      </c>
      <c r="L623" s="9">
        <v>221.70000000000027</v>
      </c>
      <c r="M623" s="9">
        <v>321.3</v>
      </c>
      <c r="P623" s="65">
        <f t="shared" si="9"/>
        <v>1437.0000000000002</v>
      </c>
      <c r="T623" s="3"/>
      <c r="U623" s="3"/>
    </row>
    <row r="624" spans="1:21" ht="15">
      <c r="A624" s="28" t="s">
        <v>146</v>
      </c>
      <c r="B624" s="61" t="s">
        <v>704</v>
      </c>
      <c r="E624" s="9" t="s">
        <v>278</v>
      </c>
      <c r="F624" s="9" t="s">
        <v>278</v>
      </c>
      <c r="G624" s="9" t="s">
        <v>278</v>
      </c>
      <c r="H624" s="9">
        <v>124.49999999999955</v>
      </c>
      <c r="I624" s="9">
        <v>280.5</v>
      </c>
      <c r="J624" s="184">
        <v>355.20000000000005</v>
      </c>
      <c r="K624" s="9">
        <v>179.99999999999955</v>
      </c>
      <c r="L624" s="9">
        <v>293.29999999999927</v>
      </c>
      <c r="M624" s="9">
        <v>203</v>
      </c>
      <c r="P624" s="65">
        <f t="shared" si="9"/>
        <v>1436.4999999999984</v>
      </c>
      <c r="R624" t="s">
        <v>282</v>
      </c>
    </row>
    <row r="625" spans="1:21" ht="15">
      <c r="A625" s="28" t="s">
        <v>147</v>
      </c>
      <c r="B625" s="61" t="s">
        <v>692</v>
      </c>
      <c r="E625" s="9" t="s">
        <v>278</v>
      </c>
      <c r="F625" s="9" t="s">
        <v>278</v>
      </c>
      <c r="G625" s="9" t="s">
        <v>278</v>
      </c>
      <c r="H625" s="9">
        <v>281.10000000000014</v>
      </c>
      <c r="I625" s="9">
        <v>190.50000000000023</v>
      </c>
      <c r="J625" s="188">
        <v>308.69999999999982</v>
      </c>
      <c r="K625" s="9">
        <v>232.50000000000023</v>
      </c>
      <c r="L625" s="9">
        <v>262.20000000000027</v>
      </c>
      <c r="M625" s="9">
        <v>127.5</v>
      </c>
      <c r="P625" s="65">
        <f t="shared" si="9"/>
        <v>1402.5000000000007</v>
      </c>
      <c r="R625" t="s">
        <v>297</v>
      </c>
    </row>
    <row r="626" spans="1:21" ht="15">
      <c r="A626" s="28" t="s">
        <v>151</v>
      </c>
      <c r="B626" s="61" t="s">
        <v>31</v>
      </c>
      <c r="E626" s="9">
        <v>75.900000000000318</v>
      </c>
      <c r="F626" s="9">
        <v>131.19999999999993</v>
      </c>
      <c r="G626" s="188">
        <v>162.20000000000027</v>
      </c>
      <c r="H626" s="9">
        <v>98.5</v>
      </c>
      <c r="I626" s="9">
        <v>127.5</v>
      </c>
      <c r="J626" s="9">
        <v>217.79999999999995</v>
      </c>
      <c r="K626" s="9">
        <v>192</v>
      </c>
      <c r="L626" s="9">
        <v>222.79999999999973</v>
      </c>
      <c r="M626" s="9">
        <v>169</v>
      </c>
      <c r="P626" s="65">
        <f t="shared" si="9"/>
        <v>1396.9</v>
      </c>
      <c r="R626" t="s">
        <v>297</v>
      </c>
      <c r="T626" s="3"/>
      <c r="U626" s="3"/>
    </row>
    <row r="627" spans="1:21" ht="15">
      <c r="A627" s="28" t="s">
        <v>157</v>
      </c>
      <c r="B627" s="178" t="s">
        <v>1342</v>
      </c>
      <c r="C627" s="3"/>
      <c r="D627" s="3"/>
      <c r="E627" s="9" t="s">
        <v>278</v>
      </c>
      <c r="F627" s="9" t="s">
        <v>278</v>
      </c>
      <c r="G627" s="9" t="s">
        <v>278</v>
      </c>
      <c r="H627" s="9" t="s">
        <v>278</v>
      </c>
      <c r="I627" s="188">
        <v>298.50000000000045</v>
      </c>
      <c r="J627" s="9">
        <v>121.59999999999991</v>
      </c>
      <c r="K627" s="9">
        <v>290.80000000000064</v>
      </c>
      <c r="L627" s="9">
        <v>426.39999999999941</v>
      </c>
      <c r="M627" s="9">
        <v>252</v>
      </c>
      <c r="P627" s="65">
        <f t="shared" si="9"/>
        <v>1389.3000000000004</v>
      </c>
      <c r="R627" t="s">
        <v>288</v>
      </c>
    </row>
    <row r="628" spans="1:21" ht="15">
      <c r="A628" s="28" t="s">
        <v>159</v>
      </c>
      <c r="B628" s="61" t="s">
        <v>682</v>
      </c>
      <c r="E628" s="9" t="s">
        <v>278</v>
      </c>
      <c r="F628" s="9" t="s">
        <v>278</v>
      </c>
      <c r="G628" s="9" t="s">
        <v>278</v>
      </c>
      <c r="H628" s="188">
        <v>330.99999999999955</v>
      </c>
      <c r="I628" s="9">
        <v>189</v>
      </c>
      <c r="J628" s="9">
        <v>121.39999999999964</v>
      </c>
      <c r="K628" s="9">
        <v>350.39999999999941</v>
      </c>
      <c r="L628" s="9">
        <v>243.09999999999968</v>
      </c>
      <c r="M628" s="9">
        <v>139</v>
      </c>
      <c r="P628" s="65">
        <f t="shared" si="9"/>
        <v>1373.8999999999983</v>
      </c>
      <c r="R628" t="s">
        <v>288</v>
      </c>
    </row>
    <row r="629" spans="1:21" ht="15">
      <c r="A629" s="28" t="s">
        <v>160</v>
      </c>
      <c r="B629" s="61" t="s">
        <v>686</v>
      </c>
      <c r="E629" s="9" t="s">
        <v>278</v>
      </c>
      <c r="F629" s="9" t="s">
        <v>278</v>
      </c>
      <c r="G629" s="9" t="s">
        <v>278</v>
      </c>
      <c r="H629" s="9">
        <v>275.50000000000023</v>
      </c>
      <c r="I629" s="188">
        <v>366.19999999999959</v>
      </c>
      <c r="J629" s="9">
        <v>110.20000000000005</v>
      </c>
      <c r="K629" s="9">
        <v>302.4000000000002</v>
      </c>
      <c r="L629" s="9">
        <v>163.50000000000045</v>
      </c>
      <c r="M629" s="9">
        <v>153.19999999999999</v>
      </c>
      <c r="P629" s="65">
        <f t="shared" si="9"/>
        <v>1371.0000000000007</v>
      </c>
      <c r="R629" t="s">
        <v>283</v>
      </c>
    </row>
    <row r="630" spans="1:21" ht="15">
      <c r="A630" s="28" t="s">
        <v>161</v>
      </c>
      <c r="B630" s="61" t="s">
        <v>144</v>
      </c>
      <c r="E630" s="9" t="s">
        <v>278</v>
      </c>
      <c r="F630" s="185">
        <v>523.29999999999995</v>
      </c>
      <c r="G630" s="188">
        <v>122.90000000000009</v>
      </c>
      <c r="H630" s="9">
        <v>158.80000000000041</v>
      </c>
      <c r="I630" s="9">
        <v>248.99999999999977</v>
      </c>
      <c r="J630" s="9">
        <v>148.89999999999986</v>
      </c>
      <c r="K630" s="9">
        <v>159.40000000000032</v>
      </c>
      <c r="L630" s="9" t="s">
        <v>278</v>
      </c>
      <c r="M630" s="9" t="s">
        <v>278</v>
      </c>
      <c r="P630" s="65">
        <f t="shared" si="9"/>
        <v>1362.3000000000004</v>
      </c>
      <c r="R630" t="s">
        <v>301</v>
      </c>
      <c r="T630" s="3"/>
      <c r="U630" s="3" t="s">
        <v>1418</v>
      </c>
    </row>
    <row r="631" spans="1:21" ht="15">
      <c r="A631" s="28" t="s">
        <v>163</v>
      </c>
      <c r="B631" s="61" t="s">
        <v>13</v>
      </c>
      <c r="E631" s="60">
        <v>134.99999999999989</v>
      </c>
      <c r="F631" s="188">
        <v>316.89999999999986</v>
      </c>
      <c r="G631" s="9">
        <v>49.600000000000136</v>
      </c>
      <c r="H631" s="9">
        <v>266.50000000000045</v>
      </c>
      <c r="I631" s="9">
        <v>37.799999999999727</v>
      </c>
      <c r="J631" s="62" t="s">
        <v>279</v>
      </c>
      <c r="K631" s="9">
        <v>249.70000000000005</v>
      </c>
      <c r="L631" s="9">
        <v>290.59999999999991</v>
      </c>
      <c r="M631" s="9" t="s">
        <v>278</v>
      </c>
      <c r="P631" s="65">
        <f t="shared" si="9"/>
        <v>1346.1</v>
      </c>
      <c r="R631" t="s">
        <v>308</v>
      </c>
      <c r="T631" s="3"/>
      <c r="U631" s="3"/>
    </row>
    <row r="632" spans="1:21" ht="15">
      <c r="A632" s="28" t="s">
        <v>274</v>
      </c>
      <c r="B632" s="61" t="s">
        <v>154</v>
      </c>
      <c r="E632" s="9" t="s">
        <v>278</v>
      </c>
      <c r="F632" s="9" t="s">
        <v>278</v>
      </c>
      <c r="G632" s="9">
        <v>51.600000000000136</v>
      </c>
      <c r="H632" s="9">
        <v>223.29999999999973</v>
      </c>
      <c r="I632" s="9">
        <v>160.39999999999964</v>
      </c>
      <c r="J632" s="9">
        <v>248.39999999999964</v>
      </c>
      <c r="K632" s="9">
        <v>283.60000000000036</v>
      </c>
      <c r="L632" s="9">
        <v>138.39999999999986</v>
      </c>
      <c r="M632" s="9">
        <v>222.1</v>
      </c>
      <c r="P632" s="65">
        <f t="shared" si="9"/>
        <v>1327.7999999999993</v>
      </c>
    </row>
    <row r="633" spans="1:21" ht="15">
      <c r="A633" s="28" t="s">
        <v>275</v>
      </c>
      <c r="B633" s="28" t="s">
        <v>639</v>
      </c>
      <c r="E633" s="9" t="s">
        <v>278</v>
      </c>
      <c r="F633" s="9" t="s">
        <v>278</v>
      </c>
      <c r="G633" s="9" t="s">
        <v>278</v>
      </c>
      <c r="H633" s="185">
        <v>542.90000000000032</v>
      </c>
      <c r="I633" s="9">
        <v>42</v>
      </c>
      <c r="J633" s="9">
        <v>177.59999999999968</v>
      </c>
      <c r="K633" s="9">
        <v>287.49999999999955</v>
      </c>
      <c r="L633" s="9">
        <v>271.50000000000045</v>
      </c>
      <c r="M633" s="9" t="s">
        <v>278</v>
      </c>
      <c r="P633" s="65">
        <f t="shared" si="9"/>
        <v>1321.5</v>
      </c>
      <c r="R633" t="s">
        <v>281</v>
      </c>
      <c r="U633" s="3" t="s">
        <v>1418</v>
      </c>
    </row>
    <row r="634" spans="1:21" ht="15">
      <c r="A634" s="28" t="s">
        <v>276</v>
      </c>
      <c r="B634" s="61" t="s">
        <v>6</v>
      </c>
      <c r="E634" s="185">
        <v>159.30000000000018</v>
      </c>
      <c r="F634" s="188">
        <v>306</v>
      </c>
      <c r="G634" s="185">
        <v>215.70000000000027</v>
      </c>
      <c r="H634" s="9">
        <v>198.60000000000036</v>
      </c>
      <c r="I634" s="9">
        <v>105.59999999999968</v>
      </c>
      <c r="J634" s="188">
        <v>331.40000000000009</v>
      </c>
      <c r="K634" s="9" t="s">
        <v>278</v>
      </c>
      <c r="L634" s="9" t="s">
        <v>278</v>
      </c>
      <c r="M634" s="9" t="s">
        <v>278</v>
      </c>
      <c r="P634" s="65">
        <f t="shared" si="9"/>
        <v>1316.6000000000006</v>
      </c>
      <c r="R634" t="s">
        <v>1905</v>
      </c>
      <c r="T634" s="3"/>
      <c r="U634" s="3" t="s">
        <v>1419</v>
      </c>
    </row>
    <row r="635" spans="1:21" ht="15">
      <c r="A635" s="28" t="s">
        <v>277</v>
      </c>
      <c r="B635" s="61" t="s">
        <v>651</v>
      </c>
      <c r="E635" s="9" t="s">
        <v>278</v>
      </c>
      <c r="F635" s="9" t="s">
        <v>278</v>
      </c>
      <c r="G635" s="9" t="s">
        <v>278</v>
      </c>
      <c r="H635" s="9">
        <v>89.799999999999727</v>
      </c>
      <c r="I635" s="9">
        <v>102.00000000000023</v>
      </c>
      <c r="J635" s="9">
        <v>258.09999999999968</v>
      </c>
      <c r="K635" s="9">
        <v>328</v>
      </c>
      <c r="L635" s="9">
        <v>299</v>
      </c>
      <c r="M635" s="9">
        <v>236</v>
      </c>
      <c r="P635" s="65">
        <f t="shared" si="9"/>
        <v>1312.8999999999996</v>
      </c>
    </row>
    <row r="636" spans="1:21" ht="15">
      <c r="A636" s="28" t="s">
        <v>640</v>
      </c>
      <c r="B636" s="61" t="s">
        <v>683</v>
      </c>
      <c r="E636" s="9" t="s">
        <v>278</v>
      </c>
      <c r="F636" s="9" t="s">
        <v>278</v>
      </c>
      <c r="G636" s="9" t="s">
        <v>278</v>
      </c>
      <c r="H636" s="9">
        <v>211.80000000000018</v>
      </c>
      <c r="I636" s="9">
        <v>225.99999999999955</v>
      </c>
      <c r="J636" s="9">
        <v>142.00000000000023</v>
      </c>
      <c r="K636" s="9">
        <v>276.5</v>
      </c>
      <c r="L636" s="9">
        <v>163</v>
      </c>
      <c r="M636" s="9">
        <v>286.7</v>
      </c>
      <c r="P636" s="65">
        <f t="shared" si="9"/>
        <v>1306</v>
      </c>
    </row>
    <row r="637" spans="1:21" ht="15">
      <c r="A637" s="28" t="s">
        <v>641</v>
      </c>
      <c r="B637" s="61" t="s">
        <v>155</v>
      </c>
      <c r="E637" s="9" t="s">
        <v>278</v>
      </c>
      <c r="F637" s="9" t="s">
        <v>278</v>
      </c>
      <c r="G637" s="184">
        <v>202.79999999999995</v>
      </c>
      <c r="H637" s="9">
        <v>84.5</v>
      </c>
      <c r="I637" s="9">
        <v>160.50000000000045</v>
      </c>
      <c r="J637" s="9">
        <v>139.99999999999977</v>
      </c>
      <c r="K637" s="9">
        <v>191</v>
      </c>
      <c r="L637" s="9">
        <v>284.20000000000005</v>
      </c>
      <c r="M637" s="9">
        <v>186</v>
      </c>
      <c r="P637" s="65">
        <f t="shared" si="9"/>
        <v>1249.0000000000002</v>
      </c>
      <c r="R637" t="s">
        <v>282</v>
      </c>
      <c r="T637" s="3"/>
      <c r="U637" s="3"/>
    </row>
    <row r="638" spans="1:21" ht="15">
      <c r="A638" s="28" t="s">
        <v>642</v>
      </c>
      <c r="B638" s="61" t="s">
        <v>162</v>
      </c>
      <c r="E638" s="9" t="s">
        <v>278</v>
      </c>
      <c r="F638" s="9" t="s">
        <v>278</v>
      </c>
      <c r="G638" s="9">
        <v>60.000000000000227</v>
      </c>
      <c r="H638" s="188">
        <v>321.80000000000018</v>
      </c>
      <c r="I638" s="9">
        <v>114.59999999999968</v>
      </c>
      <c r="J638" s="9">
        <v>124</v>
      </c>
      <c r="K638" s="9">
        <v>193.40000000000009</v>
      </c>
      <c r="L638" s="9">
        <v>217.5</v>
      </c>
      <c r="M638" s="9">
        <v>216.6</v>
      </c>
      <c r="P638" s="65">
        <f t="shared" si="9"/>
        <v>1247.9000000000001</v>
      </c>
      <c r="R638" t="s">
        <v>293</v>
      </c>
      <c r="T638" s="3"/>
      <c r="U638" s="3"/>
    </row>
    <row r="639" spans="1:21" ht="15">
      <c r="A639" s="28" t="s">
        <v>644</v>
      </c>
      <c r="B639" s="178" t="s">
        <v>1348</v>
      </c>
      <c r="C639" s="3"/>
      <c r="D639" s="3"/>
      <c r="E639" s="9" t="s">
        <v>278</v>
      </c>
      <c r="F639" s="9" t="s">
        <v>278</v>
      </c>
      <c r="G639" s="9" t="s">
        <v>278</v>
      </c>
      <c r="H639" s="9" t="s">
        <v>278</v>
      </c>
      <c r="I639" s="9">
        <v>104</v>
      </c>
      <c r="J639" s="188">
        <v>284.89999999999986</v>
      </c>
      <c r="K639" s="9">
        <v>290.70000000000027</v>
      </c>
      <c r="L639" s="9">
        <v>200.20000000000027</v>
      </c>
      <c r="M639" s="9">
        <v>364.5</v>
      </c>
      <c r="P639" s="65">
        <f t="shared" si="9"/>
        <v>1244.3000000000004</v>
      </c>
      <c r="R639" t="s">
        <v>288</v>
      </c>
    </row>
    <row r="640" spans="1:21" ht="15">
      <c r="A640" s="28" t="s">
        <v>650</v>
      </c>
      <c r="B640" s="28" t="s">
        <v>638</v>
      </c>
      <c r="E640" s="9" t="s">
        <v>278</v>
      </c>
      <c r="F640" s="9" t="s">
        <v>278</v>
      </c>
      <c r="G640" s="9" t="s">
        <v>278</v>
      </c>
      <c r="H640" s="9">
        <v>258.00000000000045</v>
      </c>
      <c r="I640" s="9">
        <v>122.90000000000009</v>
      </c>
      <c r="J640" s="9">
        <v>152.3000000000003</v>
      </c>
      <c r="K640" s="9">
        <v>231.69999999999982</v>
      </c>
      <c r="L640" s="9">
        <v>284.79999999999995</v>
      </c>
      <c r="M640" s="9">
        <v>152.5</v>
      </c>
      <c r="P640" s="65">
        <f t="shared" si="9"/>
        <v>1202.2000000000007</v>
      </c>
    </row>
    <row r="641" spans="1:18" ht="15">
      <c r="A641" s="28" t="s">
        <v>652</v>
      </c>
      <c r="B641" s="61" t="s">
        <v>687</v>
      </c>
      <c r="E641" s="9" t="s">
        <v>278</v>
      </c>
      <c r="F641" s="9" t="s">
        <v>278</v>
      </c>
      <c r="G641" s="9" t="s">
        <v>278</v>
      </c>
      <c r="H641" s="188">
        <v>363.20000000000073</v>
      </c>
      <c r="I641" s="9">
        <v>170</v>
      </c>
      <c r="J641" s="9">
        <v>145.79999999999984</v>
      </c>
      <c r="K641" s="9">
        <v>252.49999999999955</v>
      </c>
      <c r="L641" s="9">
        <v>165.40000000000009</v>
      </c>
      <c r="M641" s="9">
        <v>99.5</v>
      </c>
      <c r="P641" s="65">
        <f t="shared" si="9"/>
        <v>1196.4000000000001</v>
      </c>
      <c r="R641" t="s">
        <v>292</v>
      </c>
    </row>
    <row r="642" spans="1:18" ht="15">
      <c r="A642" s="28" t="s">
        <v>655</v>
      </c>
      <c r="B642" s="239" t="s">
        <v>1654</v>
      </c>
      <c r="C642" s="3"/>
      <c r="D642" s="3"/>
      <c r="E642" s="9" t="s">
        <v>278</v>
      </c>
      <c r="F642" s="9" t="s">
        <v>278</v>
      </c>
      <c r="G642" s="9" t="s">
        <v>278</v>
      </c>
      <c r="H642" s="9" t="s">
        <v>278</v>
      </c>
      <c r="I642" s="9" t="s">
        <v>278</v>
      </c>
      <c r="J642" s="9">
        <v>245</v>
      </c>
      <c r="K642" s="184">
        <v>495.80000000000064</v>
      </c>
      <c r="L642" s="9">
        <v>9.6000000000003638</v>
      </c>
      <c r="M642" s="188">
        <v>440.70000000000005</v>
      </c>
      <c r="P642" s="65">
        <f t="shared" si="9"/>
        <v>1191.100000000001</v>
      </c>
      <c r="R642" t="s">
        <v>296</v>
      </c>
    </row>
    <row r="643" spans="1:18" ht="15">
      <c r="A643" s="28" t="s">
        <v>656</v>
      </c>
      <c r="B643" s="61" t="s">
        <v>141</v>
      </c>
      <c r="E643" s="9" t="s">
        <v>278</v>
      </c>
      <c r="F643" s="9">
        <v>202.20000000000016</v>
      </c>
      <c r="G643" s="9">
        <v>48</v>
      </c>
      <c r="H643" s="9">
        <v>69.300000000000182</v>
      </c>
      <c r="I643" s="9">
        <v>192.20000000000027</v>
      </c>
      <c r="J643" s="9">
        <v>207.59999999999968</v>
      </c>
      <c r="K643" s="9">
        <v>176.10000000000059</v>
      </c>
      <c r="L643" s="9">
        <v>121.89999999999918</v>
      </c>
      <c r="M643" s="9">
        <v>139</v>
      </c>
      <c r="P643" s="65">
        <f t="shared" si="9"/>
        <v>1156.3000000000002</v>
      </c>
    </row>
    <row r="644" spans="1:18" ht="15">
      <c r="A644" s="28" t="s">
        <v>659</v>
      </c>
      <c r="B644" s="178" t="s">
        <v>1349</v>
      </c>
      <c r="C644" s="3"/>
      <c r="D644" s="3"/>
      <c r="E644" s="9" t="s">
        <v>278</v>
      </c>
      <c r="F644" s="9" t="s">
        <v>278</v>
      </c>
      <c r="G644" s="9" t="s">
        <v>278</v>
      </c>
      <c r="H644" s="9" t="s">
        <v>278</v>
      </c>
      <c r="I644" s="9">
        <v>181.00000000000045</v>
      </c>
      <c r="J644" s="9">
        <v>187.89999999999986</v>
      </c>
      <c r="K644" s="9">
        <v>243.39999999999986</v>
      </c>
      <c r="L644" s="9">
        <v>105.60000000000036</v>
      </c>
      <c r="M644" s="188">
        <v>432.7</v>
      </c>
      <c r="P644" s="65">
        <f t="shared" si="9"/>
        <v>1150.6000000000006</v>
      </c>
      <c r="R644" t="s">
        <v>284</v>
      </c>
    </row>
    <row r="645" spans="1:18" ht="15">
      <c r="A645" s="28" t="s">
        <v>661</v>
      </c>
      <c r="B645" s="178" t="s">
        <v>1343</v>
      </c>
      <c r="C645" s="3"/>
      <c r="D645" s="3"/>
      <c r="E645" s="9" t="s">
        <v>278</v>
      </c>
      <c r="F645" s="9" t="s">
        <v>278</v>
      </c>
      <c r="G645" s="9" t="s">
        <v>278</v>
      </c>
      <c r="H645" s="9" t="s">
        <v>278</v>
      </c>
      <c r="I645" s="9">
        <v>74.100000000000364</v>
      </c>
      <c r="J645" s="9">
        <v>163.4000000000002</v>
      </c>
      <c r="K645" s="188">
        <v>384.49999999999977</v>
      </c>
      <c r="L645" s="9">
        <v>232.19999999999982</v>
      </c>
      <c r="M645" s="9">
        <v>266.5</v>
      </c>
      <c r="P645" s="65">
        <f t="shared" si="9"/>
        <v>1120.7000000000003</v>
      </c>
      <c r="R645" t="s">
        <v>284</v>
      </c>
    </row>
    <row r="646" spans="1:18" ht="15">
      <c r="A646" s="28" t="s">
        <v>666</v>
      </c>
      <c r="B646" s="61" t="s">
        <v>668</v>
      </c>
      <c r="E646" s="9" t="s">
        <v>278</v>
      </c>
      <c r="F646" s="9" t="s">
        <v>278</v>
      </c>
      <c r="G646" s="9" t="s">
        <v>278</v>
      </c>
      <c r="H646" s="62" t="s">
        <v>279</v>
      </c>
      <c r="I646" s="9">
        <v>274.49999999999955</v>
      </c>
      <c r="J646" s="9">
        <v>50.700000000000045</v>
      </c>
      <c r="K646" s="9">
        <v>273.20000000000073</v>
      </c>
      <c r="L646" s="9">
        <v>248.2999999999995</v>
      </c>
      <c r="M646" s="9">
        <v>236.6</v>
      </c>
      <c r="P646" s="65">
        <f t="shared" si="9"/>
        <v>1083.2999999999997</v>
      </c>
    </row>
    <row r="647" spans="1:18" ht="15">
      <c r="A647" s="28" t="s">
        <v>670</v>
      </c>
      <c r="B647" s="61" t="s">
        <v>667</v>
      </c>
      <c r="E647" s="9" t="s">
        <v>278</v>
      </c>
      <c r="F647" s="9" t="s">
        <v>278</v>
      </c>
      <c r="G647" s="9" t="s">
        <v>278</v>
      </c>
      <c r="H647" s="9">
        <v>231.80000000000018</v>
      </c>
      <c r="I647" s="9">
        <v>38.399999999999864</v>
      </c>
      <c r="J647" s="9">
        <v>71.700000000000045</v>
      </c>
      <c r="K647" s="9">
        <v>338</v>
      </c>
      <c r="L647" s="9">
        <v>245.29999999999995</v>
      </c>
      <c r="M647" s="9">
        <v>147.5</v>
      </c>
      <c r="P647" s="65">
        <f t="shared" si="9"/>
        <v>1072.7</v>
      </c>
    </row>
    <row r="648" spans="1:18" ht="15">
      <c r="A648" s="28" t="s">
        <v>671</v>
      </c>
      <c r="B648" s="61" t="s">
        <v>658</v>
      </c>
      <c r="E648" s="9" t="s">
        <v>278</v>
      </c>
      <c r="F648" s="9" t="s">
        <v>278</v>
      </c>
      <c r="G648" s="9" t="s">
        <v>278</v>
      </c>
      <c r="H648" s="9">
        <v>71.099999999999909</v>
      </c>
      <c r="I648" s="9">
        <v>214</v>
      </c>
      <c r="J648" s="9">
        <v>155.69999999999993</v>
      </c>
      <c r="K648" s="9">
        <v>313.50000000000023</v>
      </c>
      <c r="L648" s="9">
        <v>181.09999999999991</v>
      </c>
      <c r="M648" s="9">
        <v>117.7</v>
      </c>
      <c r="P648" s="65">
        <f t="shared" si="9"/>
        <v>1053.0999999999999</v>
      </c>
    </row>
    <row r="649" spans="1:18" ht="15">
      <c r="A649" s="28" t="s">
        <v>672</v>
      </c>
      <c r="B649" s="178" t="s">
        <v>1344</v>
      </c>
      <c r="C649" s="3"/>
      <c r="D649" s="3"/>
      <c r="E649" s="9" t="s">
        <v>278</v>
      </c>
      <c r="F649" s="9" t="s">
        <v>278</v>
      </c>
      <c r="G649" s="9" t="s">
        <v>278</v>
      </c>
      <c r="H649" s="9" t="s">
        <v>278</v>
      </c>
      <c r="I649" s="9">
        <v>97.500000000000227</v>
      </c>
      <c r="J649" s="9">
        <v>199.0999999999998</v>
      </c>
      <c r="K649" s="9">
        <v>324.20000000000073</v>
      </c>
      <c r="L649" s="9">
        <v>235.50000000000023</v>
      </c>
      <c r="M649" s="9">
        <v>194.1</v>
      </c>
      <c r="P649" s="65">
        <f t="shared" si="9"/>
        <v>1050.400000000001</v>
      </c>
    </row>
    <row r="650" spans="1:18" ht="15">
      <c r="A650" s="28" t="s">
        <v>677</v>
      </c>
      <c r="B650" s="178" t="s">
        <v>1346</v>
      </c>
      <c r="C650" s="3"/>
      <c r="D650" s="3"/>
      <c r="E650" s="9" t="s">
        <v>278</v>
      </c>
      <c r="F650" s="9" t="s">
        <v>278</v>
      </c>
      <c r="G650" s="9" t="s">
        <v>278</v>
      </c>
      <c r="H650" s="9" t="s">
        <v>278</v>
      </c>
      <c r="I650" s="9">
        <v>246.59999999999991</v>
      </c>
      <c r="J650" s="62" t="s">
        <v>279</v>
      </c>
      <c r="K650" s="9">
        <v>280.30000000000018</v>
      </c>
      <c r="L650" s="9">
        <v>335.00000000000023</v>
      </c>
      <c r="M650" s="9">
        <v>144</v>
      </c>
      <c r="P650" s="65">
        <f t="shared" si="9"/>
        <v>1005.9000000000003</v>
      </c>
    </row>
    <row r="651" spans="1:18" ht="15">
      <c r="A651" s="28" t="s">
        <v>685</v>
      </c>
      <c r="B651" s="178" t="s">
        <v>1341</v>
      </c>
      <c r="C651" s="3"/>
      <c r="D651" s="3"/>
      <c r="E651" s="9" t="s">
        <v>278</v>
      </c>
      <c r="F651" s="9" t="s">
        <v>278</v>
      </c>
      <c r="G651" s="9" t="s">
        <v>278</v>
      </c>
      <c r="H651" s="9" t="s">
        <v>278</v>
      </c>
      <c r="I651" s="188">
        <v>352.30000000000041</v>
      </c>
      <c r="J651" s="9">
        <v>164.5</v>
      </c>
      <c r="K651" s="9">
        <v>285.70000000000073</v>
      </c>
      <c r="L651" s="9">
        <v>174.5</v>
      </c>
      <c r="M651" s="9" t="s">
        <v>278</v>
      </c>
      <c r="P651" s="65">
        <f t="shared" si="9"/>
        <v>977.00000000000114</v>
      </c>
      <c r="R651" t="s">
        <v>284</v>
      </c>
    </row>
    <row r="652" spans="1:18" ht="15">
      <c r="A652" s="28" t="s">
        <v>689</v>
      </c>
      <c r="B652" s="239" t="s">
        <v>1655</v>
      </c>
      <c r="C652" s="3"/>
      <c r="D652" s="3"/>
      <c r="E652" s="9" t="s">
        <v>278</v>
      </c>
      <c r="F652" s="9" t="s">
        <v>278</v>
      </c>
      <c r="G652" s="9" t="s">
        <v>278</v>
      </c>
      <c r="H652" s="9" t="s">
        <v>278</v>
      </c>
      <c r="I652" s="9" t="s">
        <v>278</v>
      </c>
      <c r="J652" s="9">
        <v>245.5</v>
      </c>
      <c r="K652" s="9">
        <v>189</v>
      </c>
      <c r="L652" s="9">
        <v>147.30000000000018</v>
      </c>
      <c r="M652" s="9">
        <v>369.7</v>
      </c>
      <c r="P652" s="65">
        <f t="shared" si="9"/>
        <v>951.50000000000023</v>
      </c>
    </row>
    <row r="653" spans="1:18" ht="15">
      <c r="A653" s="28" t="s">
        <v>690</v>
      </c>
      <c r="B653" s="239" t="s">
        <v>1653</v>
      </c>
      <c r="C653" s="3"/>
      <c r="D653" s="3"/>
      <c r="E653" s="9" t="s">
        <v>278</v>
      </c>
      <c r="F653" s="9" t="s">
        <v>278</v>
      </c>
      <c r="G653" s="9" t="s">
        <v>278</v>
      </c>
      <c r="H653" s="9" t="s">
        <v>278</v>
      </c>
      <c r="I653" s="9" t="s">
        <v>278</v>
      </c>
      <c r="J653" s="9">
        <v>228.10000000000036</v>
      </c>
      <c r="K653" s="9">
        <v>235.20000000000005</v>
      </c>
      <c r="L653" s="9">
        <v>259.5</v>
      </c>
      <c r="M653" s="9">
        <v>223.6</v>
      </c>
      <c r="P653" s="65">
        <f t="shared" si="9"/>
        <v>946.40000000000043</v>
      </c>
    </row>
    <row r="654" spans="1:18" ht="15">
      <c r="A654" s="28" t="s">
        <v>691</v>
      </c>
      <c r="B654" s="239" t="s">
        <v>2318</v>
      </c>
      <c r="C654" s="3"/>
      <c r="D654" s="3"/>
      <c r="E654" s="9" t="s">
        <v>278</v>
      </c>
      <c r="F654" s="9" t="s">
        <v>278</v>
      </c>
      <c r="G654" s="9" t="s">
        <v>278</v>
      </c>
      <c r="H654" s="9" t="s">
        <v>278</v>
      </c>
      <c r="I654" s="9" t="s">
        <v>278</v>
      </c>
      <c r="J654" s="9" t="s">
        <v>278</v>
      </c>
      <c r="K654" s="9">
        <v>302.09999999999968</v>
      </c>
      <c r="L654" s="9">
        <v>386.99999999999955</v>
      </c>
      <c r="M654" s="9">
        <v>239</v>
      </c>
      <c r="P654" s="65">
        <f t="shared" si="9"/>
        <v>928.09999999999923</v>
      </c>
    </row>
    <row r="655" spans="1:18" ht="15">
      <c r="A655" s="28" t="s">
        <v>697</v>
      </c>
      <c r="B655" s="61" t="s">
        <v>2207</v>
      </c>
      <c r="C655" s="3"/>
      <c r="D655" s="3"/>
      <c r="E655" s="9" t="s">
        <v>278</v>
      </c>
      <c r="F655" s="9" t="s">
        <v>278</v>
      </c>
      <c r="G655" s="9" t="s">
        <v>278</v>
      </c>
      <c r="H655" s="9" t="s">
        <v>278</v>
      </c>
      <c r="I655" s="9" t="s">
        <v>278</v>
      </c>
      <c r="J655" s="9" t="s">
        <v>278</v>
      </c>
      <c r="K655" s="9" t="s">
        <v>278</v>
      </c>
      <c r="L655" s="183">
        <v>567.34999999999991</v>
      </c>
      <c r="M655" s="9">
        <v>355.6</v>
      </c>
      <c r="P655" s="65">
        <f t="shared" si="9"/>
        <v>922.94999999999993</v>
      </c>
      <c r="R655" t="s">
        <v>300</v>
      </c>
    </row>
    <row r="656" spans="1:18" ht="15">
      <c r="A656" s="28" t="s">
        <v>698</v>
      </c>
      <c r="B656" s="239" t="s">
        <v>1650</v>
      </c>
      <c r="C656" s="3"/>
      <c r="D656" s="3"/>
      <c r="E656" s="9" t="s">
        <v>278</v>
      </c>
      <c r="F656" s="9" t="s">
        <v>278</v>
      </c>
      <c r="G656" s="9" t="s">
        <v>278</v>
      </c>
      <c r="H656" s="9" t="s">
        <v>278</v>
      </c>
      <c r="I656" s="9" t="s">
        <v>278</v>
      </c>
      <c r="J656" s="9">
        <v>155.00000000000011</v>
      </c>
      <c r="K656" s="9">
        <v>251.50000000000023</v>
      </c>
      <c r="L656" s="9">
        <v>205.70000000000027</v>
      </c>
      <c r="M656" s="9">
        <v>265.8</v>
      </c>
      <c r="P656" s="65">
        <f t="shared" si="9"/>
        <v>878.00000000000068</v>
      </c>
    </row>
    <row r="657" spans="1:21" ht="15">
      <c r="A657" s="28" t="s">
        <v>699</v>
      </c>
      <c r="B657" s="178" t="s">
        <v>1337</v>
      </c>
      <c r="C657" s="3"/>
      <c r="D657" s="3"/>
      <c r="E657" s="9" t="s">
        <v>278</v>
      </c>
      <c r="F657" s="9" t="s">
        <v>278</v>
      </c>
      <c r="G657" s="9" t="s">
        <v>278</v>
      </c>
      <c r="H657" s="9" t="s">
        <v>278</v>
      </c>
      <c r="I657" s="62" t="s">
        <v>279</v>
      </c>
      <c r="J657" s="9">
        <v>222.90000000000009</v>
      </c>
      <c r="K657" s="9">
        <v>245</v>
      </c>
      <c r="L657" s="9">
        <v>239.69999999999982</v>
      </c>
      <c r="M657" s="9">
        <v>165</v>
      </c>
      <c r="P657" s="65">
        <f t="shared" si="9"/>
        <v>872.59999999999991</v>
      </c>
    </row>
    <row r="658" spans="1:21" ht="15">
      <c r="A658" s="28" t="s">
        <v>701</v>
      </c>
      <c r="B658" s="61" t="s">
        <v>156</v>
      </c>
      <c r="E658" s="9" t="s">
        <v>278</v>
      </c>
      <c r="F658" s="9" t="s">
        <v>278</v>
      </c>
      <c r="G658" s="9">
        <v>90.999999999999773</v>
      </c>
      <c r="H658" s="188">
        <v>381.00000000000091</v>
      </c>
      <c r="I658" s="9">
        <v>121.69999999999982</v>
      </c>
      <c r="J658" s="9">
        <v>4.2000000000000455</v>
      </c>
      <c r="K658" s="9">
        <v>266.49999999999977</v>
      </c>
      <c r="L658" s="9" t="s">
        <v>278</v>
      </c>
      <c r="M658" s="9" t="s">
        <v>278</v>
      </c>
      <c r="P658" s="65">
        <f t="shared" si="9"/>
        <v>864.40000000000032</v>
      </c>
      <c r="R658" t="s">
        <v>284</v>
      </c>
      <c r="T658" s="3"/>
      <c r="U658" s="3"/>
    </row>
    <row r="659" spans="1:21" ht="15">
      <c r="A659" s="28" t="s">
        <v>702</v>
      </c>
      <c r="B659" s="239" t="s">
        <v>1671</v>
      </c>
      <c r="C659" s="3"/>
      <c r="D659" s="3"/>
      <c r="E659" s="9" t="s">
        <v>278</v>
      </c>
      <c r="F659" s="9" t="s">
        <v>278</v>
      </c>
      <c r="G659" s="9" t="s">
        <v>278</v>
      </c>
      <c r="H659" s="9" t="s">
        <v>278</v>
      </c>
      <c r="I659" s="9" t="s">
        <v>278</v>
      </c>
      <c r="J659" s="9" t="s">
        <v>278</v>
      </c>
      <c r="K659" s="185">
        <v>562.10000000000014</v>
      </c>
      <c r="L659" s="9">
        <v>172</v>
      </c>
      <c r="M659" s="9">
        <v>129.4</v>
      </c>
      <c r="P659" s="65">
        <f t="shared" si="9"/>
        <v>863.50000000000011</v>
      </c>
      <c r="R659" t="s">
        <v>281</v>
      </c>
      <c r="U659" s="3" t="s">
        <v>1418</v>
      </c>
    </row>
    <row r="660" spans="1:21" ht="15">
      <c r="A660" s="28" t="s">
        <v>703</v>
      </c>
      <c r="B660" s="61" t="s">
        <v>39</v>
      </c>
      <c r="E660" s="188">
        <v>107.49999999999977</v>
      </c>
      <c r="F660" s="9">
        <v>200.4000000000002</v>
      </c>
      <c r="G660" s="9">
        <v>44.000000000000227</v>
      </c>
      <c r="H660" s="9">
        <v>193.80000000000064</v>
      </c>
      <c r="I660" s="62" t="s">
        <v>279</v>
      </c>
      <c r="J660" s="9">
        <v>74.699999999999818</v>
      </c>
      <c r="K660" s="9">
        <v>224.40000000000032</v>
      </c>
      <c r="L660" s="9" t="s">
        <v>278</v>
      </c>
      <c r="M660" s="9" t="s">
        <v>278</v>
      </c>
      <c r="P660" s="65">
        <f t="shared" si="9"/>
        <v>844.80000000000098</v>
      </c>
      <c r="R660" t="s">
        <v>292</v>
      </c>
      <c r="T660" s="3"/>
      <c r="U660" s="3"/>
    </row>
    <row r="661" spans="1:21" ht="15">
      <c r="A661" s="28" t="s">
        <v>706</v>
      </c>
      <c r="B661" s="61" t="s">
        <v>35</v>
      </c>
      <c r="E661" s="9">
        <v>19.500000000000227</v>
      </c>
      <c r="F661" s="9">
        <v>235</v>
      </c>
      <c r="G661" s="9">
        <v>4.8000000000000682</v>
      </c>
      <c r="H661" s="9">
        <v>318.99999999999977</v>
      </c>
      <c r="I661" s="9">
        <v>242.20000000000027</v>
      </c>
      <c r="J661" s="9" t="s">
        <v>278</v>
      </c>
      <c r="K661" s="9" t="s">
        <v>278</v>
      </c>
      <c r="L661" s="9" t="s">
        <v>278</v>
      </c>
      <c r="M661" s="9" t="s">
        <v>278</v>
      </c>
      <c r="P661" s="65">
        <f t="shared" si="9"/>
        <v>820.50000000000034</v>
      </c>
      <c r="T661" s="3"/>
      <c r="U661" s="3"/>
    </row>
    <row r="662" spans="1:21" ht="15">
      <c r="A662" s="28" t="s">
        <v>775</v>
      </c>
      <c r="B662" s="61" t="s">
        <v>654</v>
      </c>
      <c r="E662" s="9" t="s">
        <v>278</v>
      </c>
      <c r="F662" s="9" t="s">
        <v>278</v>
      </c>
      <c r="G662" s="9" t="s">
        <v>278</v>
      </c>
      <c r="H662" s="9">
        <v>83.600000000000136</v>
      </c>
      <c r="I662" s="9">
        <v>126.5</v>
      </c>
      <c r="J662" s="9">
        <v>45.900000000000091</v>
      </c>
      <c r="K662" s="9">
        <v>213.09999999999968</v>
      </c>
      <c r="L662" s="9">
        <v>193.19999999999982</v>
      </c>
      <c r="M662" s="9">
        <v>156</v>
      </c>
      <c r="P662" s="65">
        <f t="shared" si="9"/>
        <v>818.29999999999973</v>
      </c>
    </row>
    <row r="663" spans="1:21" ht="15">
      <c r="A663" s="28" t="s">
        <v>776</v>
      </c>
      <c r="B663" s="61" t="s">
        <v>2206</v>
      </c>
      <c r="C663" s="3"/>
      <c r="D663" s="3"/>
      <c r="E663" s="9" t="s">
        <v>278</v>
      </c>
      <c r="F663" s="9" t="s">
        <v>278</v>
      </c>
      <c r="G663" s="9" t="s">
        <v>278</v>
      </c>
      <c r="H663" s="9" t="s">
        <v>278</v>
      </c>
      <c r="I663" s="9" t="s">
        <v>278</v>
      </c>
      <c r="J663" s="9" t="s">
        <v>278</v>
      </c>
      <c r="K663" s="9" t="s">
        <v>278</v>
      </c>
      <c r="L663" s="9">
        <v>423.30000000000018</v>
      </c>
      <c r="M663" s="188">
        <v>390.4</v>
      </c>
      <c r="P663" s="65">
        <f t="shared" si="9"/>
        <v>813.70000000000016</v>
      </c>
      <c r="R663" t="s">
        <v>288</v>
      </c>
    </row>
    <row r="664" spans="1:21" ht="15">
      <c r="A664" s="28" t="s">
        <v>777</v>
      </c>
      <c r="B664" s="61" t="s">
        <v>2205</v>
      </c>
      <c r="C664" s="3"/>
      <c r="D664" s="3"/>
      <c r="E664" s="9" t="s">
        <v>278</v>
      </c>
      <c r="F664" s="9" t="s">
        <v>278</v>
      </c>
      <c r="G664" s="9" t="s">
        <v>278</v>
      </c>
      <c r="H664" s="9" t="s">
        <v>278</v>
      </c>
      <c r="I664" s="9" t="s">
        <v>278</v>
      </c>
      <c r="J664" s="9" t="s">
        <v>278</v>
      </c>
      <c r="K664" s="9" t="s">
        <v>278</v>
      </c>
      <c r="L664" s="188">
        <v>488.64999999999964</v>
      </c>
      <c r="M664" s="9">
        <v>299.8</v>
      </c>
      <c r="P664" s="65">
        <f t="shared" si="9"/>
        <v>788.44999999999959</v>
      </c>
      <c r="R664" t="s">
        <v>287</v>
      </c>
    </row>
    <row r="665" spans="1:21" ht="15">
      <c r="A665" s="28" t="s">
        <v>778</v>
      </c>
      <c r="B665" s="239" t="s">
        <v>2190</v>
      </c>
      <c r="C665" s="3"/>
      <c r="D665" s="3"/>
      <c r="E665" s="9" t="s">
        <v>278</v>
      </c>
      <c r="F665" s="9" t="s">
        <v>278</v>
      </c>
      <c r="G665" s="9" t="s">
        <v>278</v>
      </c>
      <c r="H665" s="9" t="s">
        <v>278</v>
      </c>
      <c r="I665" s="9" t="s">
        <v>278</v>
      </c>
      <c r="J665" s="9" t="s">
        <v>278</v>
      </c>
      <c r="K665" s="9" t="s">
        <v>278</v>
      </c>
      <c r="L665" s="188">
        <v>502.7999999999995</v>
      </c>
      <c r="M665" s="9">
        <v>262</v>
      </c>
      <c r="P665" s="65">
        <f t="shared" si="9"/>
        <v>764.7999999999995</v>
      </c>
      <c r="R665" t="s">
        <v>297</v>
      </c>
    </row>
    <row r="666" spans="1:21" ht="15">
      <c r="A666" s="28" t="s">
        <v>779</v>
      </c>
      <c r="B666" s="239" t="s">
        <v>1658</v>
      </c>
      <c r="C666" s="3"/>
      <c r="D666" s="3"/>
      <c r="E666" s="9" t="s">
        <v>278</v>
      </c>
      <c r="F666" s="9" t="s">
        <v>278</v>
      </c>
      <c r="G666" s="9" t="s">
        <v>278</v>
      </c>
      <c r="H666" s="9" t="s">
        <v>278</v>
      </c>
      <c r="I666" s="9" t="s">
        <v>278</v>
      </c>
      <c r="J666" s="9">
        <v>122.60000000000014</v>
      </c>
      <c r="K666" s="9">
        <v>255.79999999999973</v>
      </c>
      <c r="L666" s="9">
        <v>256.39999999999986</v>
      </c>
      <c r="M666" s="9">
        <v>122.20000000000002</v>
      </c>
      <c r="P666" s="65">
        <f t="shared" si="9"/>
        <v>756.99999999999977</v>
      </c>
    </row>
    <row r="667" spans="1:21" ht="15">
      <c r="A667" s="28" t="s">
        <v>780</v>
      </c>
      <c r="B667" s="178" t="s">
        <v>1333</v>
      </c>
      <c r="C667" s="3"/>
      <c r="D667" s="3"/>
      <c r="E667" s="9" t="s">
        <v>278</v>
      </c>
      <c r="F667" s="9" t="s">
        <v>278</v>
      </c>
      <c r="G667" s="9" t="s">
        <v>278</v>
      </c>
      <c r="H667" s="9" t="s">
        <v>278</v>
      </c>
      <c r="I667" s="9">
        <v>153.79999999999995</v>
      </c>
      <c r="J667" s="9">
        <v>80.799999999999841</v>
      </c>
      <c r="K667" s="9">
        <v>119</v>
      </c>
      <c r="L667" s="9">
        <v>205.89999999999986</v>
      </c>
      <c r="M667" s="9">
        <v>187.5</v>
      </c>
      <c r="P667" s="65">
        <f t="shared" ref="P667:P730" si="10">SUM(E667:N667)</f>
        <v>746.99999999999966</v>
      </c>
    </row>
    <row r="668" spans="1:21" ht="15">
      <c r="A668" s="28" t="s">
        <v>781</v>
      </c>
      <c r="B668" s="61" t="s">
        <v>653</v>
      </c>
      <c r="E668" s="9" t="s">
        <v>278</v>
      </c>
      <c r="F668" s="9" t="s">
        <v>278</v>
      </c>
      <c r="G668" s="9" t="s">
        <v>278</v>
      </c>
      <c r="H668" s="9">
        <v>85.499999999999773</v>
      </c>
      <c r="I668" s="9">
        <v>110</v>
      </c>
      <c r="J668" s="9">
        <v>168.49999999999977</v>
      </c>
      <c r="K668" s="9">
        <v>158.30000000000041</v>
      </c>
      <c r="L668" s="9">
        <v>65</v>
      </c>
      <c r="M668" s="9">
        <v>159.5</v>
      </c>
      <c r="P668" s="65">
        <f t="shared" si="10"/>
        <v>746.8</v>
      </c>
    </row>
    <row r="669" spans="1:21" ht="15">
      <c r="A669" s="28" t="s">
        <v>782</v>
      </c>
      <c r="B669" s="61" t="s">
        <v>2210</v>
      </c>
      <c r="C669" s="3"/>
      <c r="D669" s="3"/>
      <c r="E669" s="9" t="s">
        <v>278</v>
      </c>
      <c r="F669" s="9" t="s">
        <v>278</v>
      </c>
      <c r="G669" s="9" t="s">
        <v>278</v>
      </c>
      <c r="H669" s="9" t="s">
        <v>278</v>
      </c>
      <c r="I669" s="9" t="s">
        <v>278</v>
      </c>
      <c r="J669" s="9" t="s">
        <v>278</v>
      </c>
      <c r="K669" s="9" t="s">
        <v>278</v>
      </c>
      <c r="L669" s="9">
        <v>286.70000000000073</v>
      </c>
      <c r="M669" s="184">
        <v>449</v>
      </c>
      <c r="P669" s="65">
        <f t="shared" si="10"/>
        <v>735.70000000000073</v>
      </c>
      <c r="R669" t="s">
        <v>282</v>
      </c>
    </row>
    <row r="670" spans="1:21" ht="15">
      <c r="A670" s="28" t="s">
        <v>783</v>
      </c>
      <c r="B670" s="239" t="s">
        <v>1749</v>
      </c>
      <c r="C670" s="3"/>
      <c r="D670" s="3"/>
      <c r="E670" s="9" t="s">
        <v>278</v>
      </c>
      <c r="F670" s="9" t="s">
        <v>278</v>
      </c>
      <c r="G670" s="9" t="s">
        <v>278</v>
      </c>
      <c r="H670" s="9" t="s">
        <v>278</v>
      </c>
      <c r="I670" s="9" t="s">
        <v>278</v>
      </c>
      <c r="J670" s="9" t="s">
        <v>278</v>
      </c>
      <c r="K670" s="9">
        <v>309.89999999999964</v>
      </c>
      <c r="L670" s="9">
        <v>235.49999999999955</v>
      </c>
      <c r="M670" s="9">
        <v>182.5</v>
      </c>
      <c r="P670" s="65">
        <f t="shared" si="10"/>
        <v>727.89999999999918</v>
      </c>
    </row>
    <row r="671" spans="1:21" ht="15">
      <c r="A671" s="28" t="s">
        <v>784</v>
      </c>
      <c r="B671" s="61" t="s">
        <v>669</v>
      </c>
      <c r="E671" s="9" t="s">
        <v>278</v>
      </c>
      <c r="F671" s="9" t="s">
        <v>278</v>
      </c>
      <c r="G671" s="9" t="s">
        <v>278</v>
      </c>
      <c r="H671" s="9">
        <v>133.50000000000023</v>
      </c>
      <c r="I671" s="9">
        <v>82.499999999999545</v>
      </c>
      <c r="J671" s="9">
        <v>92.89999999999975</v>
      </c>
      <c r="K671" s="9">
        <v>174</v>
      </c>
      <c r="L671" s="9">
        <v>132.59999999999968</v>
      </c>
      <c r="M671" s="9">
        <v>85.1</v>
      </c>
      <c r="P671" s="65">
        <f t="shared" si="10"/>
        <v>700.59999999999923</v>
      </c>
    </row>
    <row r="672" spans="1:21" ht="15">
      <c r="A672" s="28" t="s">
        <v>785</v>
      </c>
      <c r="B672" s="61" t="s">
        <v>2197</v>
      </c>
      <c r="C672" s="3"/>
      <c r="D672" s="3"/>
      <c r="E672" s="9" t="s">
        <v>278</v>
      </c>
      <c r="F672" s="9" t="s">
        <v>278</v>
      </c>
      <c r="G672" s="9" t="s">
        <v>278</v>
      </c>
      <c r="H672" s="9" t="s">
        <v>278</v>
      </c>
      <c r="I672" s="9" t="s">
        <v>278</v>
      </c>
      <c r="J672" s="9" t="s">
        <v>278</v>
      </c>
      <c r="K672" s="9" t="s">
        <v>278</v>
      </c>
      <c r="L672" s="188">
        <v>461.00000000000023</v>
      </c>
      <c r="M672" s="9">
        <v>236.5</v>
      </c>
      <c r="P672" s="65">
        <f t="shared" si="10"/>
        <v>697.50000000000023</v>
      </c>
      <c r="R672" t="s">
        <v>293</v>
      </c>
    </row>
    <row r="673" spans="1:18" ht="15">
      <c r="A673" s="28" t="s">
        <v>786</v>
      </c>
      <c r="B673" s="61" t="s">
        <v>2212</v>
      </c>
      <c r="C673" s="3"/>
      <c r="D673" s="3"/>
      <c r="E673" s="9" t="s">
        <v>278</v>
      </c>
      <c r="F673" s="9" t="s">
        <v>278</v>
      </c>
      <c r="G673" s="9" t="s">
        <v>278</v>
      </c>
      <c r="H673" s="9" t="s">
        <v>278</v>
      </c>
      <c r="I673" s="9" t="s">
        <v>278</v>
      </c>
      <c r="J673" s="9" t="s">
        <v>278</v>
      </c>
      <c r="K673" s="9" t="s">
        <v>278</v>
      </c>
      <c r="L673" s="188">
        <v>471.19999999999936</v>
      </c>
      <c r="M673" s="9">
        <v>218.8</v>
      </c>
      <c r="P673" s="65">
        <f t="shared" si="10"/>
        <v>689.99999999999932</v>
      </c>
      <c r="R673" t="s">
        <v>288</v>
      </c>
    </row>
    <row r="674" spans="1:18" ht="15">
      <c r="A674" s="28" t="s">
        <v>787</v>
      </c>
      <c r="B674" s="239" t="s">
        <v>1668</v>
      </c>
      <c r="C674" s="3"/>
      <c r="D674" s="3"/>
      <c r="E674" s="9" t="s">
        <v>278</v>
      </c>
      <c r="F674" s="9" t="s">
        <v>278</v>
      </c>
      <c r="G674" s="9" t="s">
        <v>278</v>
      </c>
      <c r="H674" s="9" t="s">
        <v>278</v>
      </c>
      <c r="I674" s="9" t="s">
        <v>278</v>
      </c>
      <c r="J674" s="9" t="s">
        <v>278</v>
      </c>
      <c r="K674" s="9">
        <v>256.99999999999977</v>
      </c>
      <c r="L674" s="9">
        <v>264.59999999999991</v>
      </c>
      <c r="M674" s="9">
        <v>159.5</v>
      </c>
      <c r="P674" s="65">
        <f t="shared" si="10"/>
        <v>681.09999999999968</v>
      </c>
    </row>
    <row r="675" spans="1:18" ht="15">
      <c r="A675" s="28" t="s">
        <v>788</v>
      </c>
      <c r="B675" s="61" t="s">
        <v>2198</v>
      </c>
      <c r="C675" s="3"/>
      <c r="D675" s="3"/>
      <c r="E675" s="9" t="s">
        <v>278</v>
      </c>
      <c r="F675" s="9" t="s">
        <v>278</v>
      </c>
      <c r="G675" s="9" t="s">
        <v>278</v>
      </c>
      <c r="H675" s="9" t="s">
        <v>278</v>
      </c>
      <c r="I675" s="9" t="s">
        <v>278</v>
      </c>
      <c r="J675" s="9" t="s">
        <v>278</v>
      </c>
      <c r="K675" s="9" t="s">
        <v>278</v>
      </c>
      <c r="L675" s="9">
        <v>370.69999999999982</v>
      </c>
      <c r="M675" s="9">
        <v>264.3</v>
      </c>
      <c r="P675" s="65">
        <f t="shared" si="10"/>
        <v>634.99999999999977</v>
      </c>
    </row>
    <row r="676" spans="1:18" ht="15">
      <c r="A676" s="28" t="s">
        <v>789</v>
      </c>
      <c r="B676" s="239" t="s">
        <v>1666</v>
      </c>
      <c r="C676" s="3"/>
      <c r="D676" s="3"/>
      <c r="E676" s="9" t="s">
        <v>278</v>
      </c>
      <c r="F676" s="9" t="s">
        <v>278</v>
      </c>
      <c r="G676" s="9" t="s">
        <v>278</v>
      </c>
      <c r="H676" s="9" t="s">
        <v>278</v>
      </c>
      <c r="I676" s="9" t="s">
        <v>278</v>
      </c>
      <c r="J676" s="9" t="s">
        <v>278</v>
      </c>
      <c r="K676" s="9">
        <v>210.09999999999991</v>
      </c>
      <c r="L676" s="9">
        <v>353.09999999999991</v>
      </c>
      <c r="M676" s="9">
        <v>67.5</v>
      </c>
      <c r="P676" s="65">
        <f t="shared" si="10"/>
        <v>630.69999999999982</v>
      </c>
    </row>
    <row r="677" spans="1:18" ht="15">
      <c r="A677" s="28" t="s">
        <v>790</v>
      </c>
      <c r="B677" s="178" t="s">
        <v>1350</v>
      </c>
      <c r="C677" s="3"/>
      <c r="D677" s="3"/>
      <c r="E677" s="9" t="s">
        <v>278</v>
      </c>
      <c r="F677" s="9" t="s">
        <v>278</v>
      </c>
      <c r="G677" s="9" t="s">
        <v>278</v>
      </c>
      <c r="H677" s="9" t="s">
        <v>278</v>
      </c>
      <c r="I677" s="9">
        <v>240</v>
      </c>
      <c r="J677" s="9">
        <v>217.20000000000027</v>
      </c>
      <c r="K677" s="9">
        <v>172.50000000000045</v>
      </c>
      <c r="L677" s="9" t="s">
        <v>278</v>
      </c>
      <c r="M677" s="9" t="s">
        <v>278</v>
      </c>
      <c r="P677" s="65">
        <f t="shared" si="10"/>
        <v>629.70000000000073</v>
      </c>
    </row>
    <row r="678" spans="1:18" ht="15">
      <c r="A678" s="28" t="s">
        <v>791</v>
      </c>
      <c r="B678" s="61" t="s">
        <v>660</v>
      </c>
      <c r="E678" s="9" t="s">
        <v>278</v>
      </c>
      <c r="F678" s="9" t="s">
        <v>278</v>
      </c>
      <c r="G678" s="9" t="s">
        <v>278</v>
      </c>
      <c r="H678" s="9">
        <v>75.599999999999682</v>
      </c>
      <c r="I678" s="9">
        <v>63.000000000000455</v>
      </c>
      <c r="J678" s="9">
        <v>120.00000000000023</v>
      </c>
      <c r="K678" s="9">
        <v>158.2000000000005</v>
      </c>
      <c r="L678" s="9">
        <v>201.50000000000068</v>
      </c>
      <c r="M678" s="9" t="s">
        <v>278</v>
      </c>
      <c r="P678" s="65">
        <f t="shared" si="10"/>
        <v>618.30000000000155</v>
      </c>
    </row>
    <row r="679" spans="1:18" ht="15">
      <c r="A679" s="28" t="s">
        <v>792</v>
      </c>
      <c r="B679" s="239" t="s">
        <v>1656</v>
      </c>
      <c r="C679" s="3"/>
      <c r="D679" s="3"/>
      <c r="E679" s="9" t="s">
        <v>278</v>
      </c>
      <c r="F679" s="9" t="s">
        <v>278</v>
      </c>
      <c r="G679" s="9" t="s">
        <v>278</v>
      </c>
      <c r="H679" s="9" t="s">
        <v>278</v>
      </c>
      <c r="I679" s="9" t="s">
        <v>278</v>
      </c>
      <c r="J679" s="9">
        <v>264.29999999999995</v>
      </c>
      <c r="K679" s="9">
        <v>349.2000000000005</v>
      </c>
      <c r="L679" s="9" t="s">
        <v>278</v>
      </c>
      <c r="M679" s="9" t="s">
        <v>278</v>
      </c>
      <c r="P679" s="65">
        <f t="shared" si="10"/>
        <v>613.50000000000045</v>
      </c>
    </row>
    <row r="680" spans="1:18" ht="15">
      <c r="A680" s="28" t="s">
        <v>793</v>
      </c>
      <c r="B680" s="239" t="s">
        <v>1667</v>
      </c>
      <c r="C680" s="3"/>
      <c r="D680" s="3"/>
      <c r="E680" s="9" t="s">
        <v>278</v>
      </c>
      <c r="F680" s="9" t="s">
        <v>278</v>
      </c>
      <c r="G680" s="9" t="s">
        <v>278</v>
      </c>
      <c r="H680" s="9" t="s">
        <v>278</v>
      </c>
      <c r="I680" s="9" t="s">
        <v>278</v>
      </c>
      <c r="J680" s="9" t="s">
        <v>278</v>
      </c>
      <c r="K680" s="188">
        <v>362.39999999999986</v>
      </c>
      <c r="L680" s="9">
        <v>34.100000000000136</v>
      </c>
      <c r="M680" s="9">
        <v>207.6</v>
      </c>
      <c r="P680" s="65">
        <f t="shared" si="10"/>
        <v>604.1</v>
      </c>
      <c r="R680" t="s">
        <v>288</v>
      </c>
    </row>
    <row r="681" spans="1:18" ht="15">
      <c r="A681" s="28" t="s">
        <v>794</v>
      </c>
      <c r="B681" s="239" t="s">
        <v>1664</v>
      </c>
      <c r="C681" s="3"/>
      <c r="D681" s="3"/>
      <c r="E681" s="9" t="s">
        <v>278</v>
      </c>
      <c r="F681" s="9" t="s">
        <v>278</v>
      </c>
      <c r="G681" s="9" t="s">
        <v>278</v>
      </c>
      <c r="H681" s="9" t="s">
        <v>278</v>
      </c>
      <c r="I681" s="9" t="s">
        <v>278</v>
      </c>
      <c r="J681" s="9" t="s">
        <v>278</v>
      </c>
      <c r="K681" s="188">
        <v>354.30000000000018</v>
      </c>
      <c r="L681" s="9">
        <v>100.40000000000055</v>
      </c>
      <c r="M681" s="9">
        <v>147.1</v>
      </c>
      <c r="P681" s="65">
        <f t="shared" si="10"/>
        <v>601.80000000000075</v>
      </c>
      <c r="R681" t="s">
        <v>293</v>
      </c>
    </row>
    <row r="682" spans="1:18" ht="15">
      <c r="A682" s="28" t="s">
        <v>795</v>
      </c>
      <c r="B682" s="61" t="s">
        <v>649</v>
      </c>
      <c r="E682" s="9" t="s">
        <v>278</v>
      </c>
      <c r="F682" s="9" t="s">
        <v>278</v>
      </c>
      <c r="G682" s="9" t="s">
        <v>278</v>
      </c>
      <c r="H682" s="9">
        <v>228.599999999999</v>
      </c>
      <c r="I682" s="183">
        <v>373</v>
      </c>
      <c r="J682" s="9" t="s">
        <v>278</v>
      </c>
      <c r="K682" s="9" t="s">
        <v>278</v>
      </c>
      <c r="L682" s="9" t="s">
        <v>278</v>
      </c>
      <c r="M682" s="9" t="s">
        <v>278</v>
      </c>
      <c r="P682" s="65">
        <f t="shared" si="10"/>
        <v>601.599999999999</v>
      </c>
      <c r="R682" t="s">
        <v>300</v>
      </c>
    </row>
    <row r="683" spans="1:18" ht="15">
      <c r="A683" s="28" t="s">
        <v>796</v>
      </c>
      <c r="B683" s="61" t="s">
        <v>2200</v>
      </c>
      <c r="C683" s="3"/>
      <c r="D683" s="3"/>
      <c r="E683" s="9" t="s">
        <v>278</v>
      </c>
      <c r="F683" s="9" t="s">
        <v>278</v>
      </c>
      <c r="G683" s="9" t="s">
        <v>278</v>
      </c>
      <c r="H683" s="9" t="s">
        <v>278</v>
      </c>
      <c r="I683" s="9" t="s">
        <v>278</v>
      </c>
      <c r="J683" s="9" t="s">
        <v>278</v>
      </c>
      <c r="K683" s="9" t="s">
        <v>278</v>
      </c>
      <c r="L683" s="9">
        <v>339.99999999999977</v>
      </c>
      <c r="M683" s="9">
        <v>252.4</v>
      </c>
      <c r="P683" s="65">
        <f t="shared" si="10"/>
        <v>592.39999999999975</v>
      </c>
    </row>
    <row r="684" spans="1:18" ht="15">
      <c r="A684" s="28" t="s">
        <v>797</v>
      </c>
      <c r="B684" s="61" t="s">
        <v>2193</v>
      </c>
      <c r="C684" s="3"/>
      <c r="D684" s="3"/>
      <c r="E684" s="9" t="s">
        <v>278</v>
      </c>
      <c r="F684" s="9" t="s">
        <v>278</v>
      </c>
      <c r="G684" s="9" t="s">
        <v>278</v>
      </c>
      <c r="H684" s="9" t="s">
        <v>278</v>
      </c>
      <c r="I684" s="9" t="s">
        <v>278</v>
      </c>
      <c r="J684" s="9" t="s">
        <v>278</v>
      </c>
      <c r="K684" s="9" t="s">
        <v>278</v>
      </c>
      <c r="L684" s="9">
        <v>253.69999999999982</v>
      </c>
      <c r="M684" s="9">
        <v>335.40000000000003</v>
      </c>
      <c r="P684" s="65">
        <f t="shared" si="10"/>
        <v>589.09999999999991</v>
      </c>
    </row>
    <row r="685" spans="1:18" ht="15">
      <c r="A685" s="28" t="s">
        <v>798</v>
      </c>
      <c r="B685" s="239" t="s">
        <v>1661</v>
      </c>
      <c r="C685" s="3"/>
      <c r="D685" s="3"/>
      <c r="E685" s="9" t="s">
        <v>278</v>
      </c>
      <c r="F685" s="9" t="s">
        <v>278</v>
      </c>
      <c r="G685" s="9" t="s">
        <v>278</v>
      </c>
      <c r="H685" s="9" t="s">
        <v>278</v>
      </c>
      <c r="I685" s="9" t="s">
        <v>278</v>
      </c>
      <c r="J685" s="9">
        <v>60.500000000000227</v>
      </c>
      <c r="K685" s="9">
        <v>184.49999999999955</v>
      </c>
      <c r="L685" s="9">
        <v>285.99999999999977</v>
      </c>
      <c r="M685" s="9">
        <v>54</v>
      </c>
      <c r="P685" s="65">
        <f t="shared" si="10"/>
        <v>584.99999999999955</v>
      </c>
    </row>
    <row r="686" spans="1:18" ht="15">
      <c r="A686" s="28" t="s">
        <v>799</v>
      </c>
      <c r="B686" s="61" t="s">
        <v>4</v>
      </c>
      <c r="E686" s="9">
        <v>73.099999999999909</v>
      </c>
      <c r="F686" s="9">
        <v>186</v>
      </c>
      <c r="G686" s="9">
        <v>23.099999999999682</v>
      </c>
      <c r="H686" s="9">
        <v>188.40000000000009</v>
      </c>
      <c r="I686" s="9">
        <v>104.99999999999977</v>
      </c>
      <c r="J686" s="9" t="s">
        <v>278</v>
      </c>
      <c r="K686" s="9" t="s">
        <v>278</v>
      </c>
      <c r="L686" s="9" t="s">
        <v>278</v>
      </c>
      <c r="M686" s="9" t="s">
        <v>278</v>
      </c>
      <c r="P686" s="65">
        <f t="shared" si="10"/>
        <v>575.59999999999945</v>
      </c>
    </row>
    <row r="687" spans="1:18" ht="15">
      <c r="A687" s="28" t="s">
        <v>800</v>
      </c>
      <c r="B687" s="61" t="s">
        <v>2202</v>
      </c>
      <c r="C687" s="3"/>
      <c r="D687" s="3"/>
      <c r="E687" s="9" t="s">
        <v>278</v>
      </c>
      <c r="F687" s="9" t="s">
        <v>278</v>
      </c>
      <c r="G687" s="9" t="s">
        <v>278</v>
      </c>
      <c r="H687" s="9" t="s">
        <v>278</v>
      </c>
      <c r="I687" s="9" t="s">
        <v>278</v>
      </c>
      <c r="J687" s="9" t="s">
        <v>278</v>
      </c>
      <c r="K687" s="9" t="s">
        <v>278</v>
      </c>
      <c r="L687" s="9">
        <v>282.40000000000009</v>
      </c>
      <c r="M687" s="9">
        <v>280.5</v>
      </c>
      <c r="P687" s="65">
        <f t="shared" si="10"/>
        <v>562.90000000000009</v>
      </c>
    </row>
    <row r="688" spans="1:18" ht="15">
      <c r="A688" s="28" t="s">
        <v>801</v>
      </c>
      <c r="B688" s="61" t="s">
        <v>2199</v>
      </c>
      <c r="C688" s="3"/>
      <c r="D688" s="3"/>
      <c r="E688" s="9" t="s">
        <v>278</v>
      </c>
      <c r="F688" s="9" t="s">
        <v>278</v>
      </c>
      <c r="G688" s="9" t="s">
        <v>278</v>
      </c>
      <c r="H688" s="9" t="s">
        <v>278</v>
      </c>
      <c r="I688" s="9" t="s">
        <v>278</v>
      </c>
      <c r="J688" s="9" t="s">
        <v>278</v>
      </c>
      <c r="K688" s="9" t="s">
        <v>278</v>
      </c>
      <c r="L688" s="188">
        <v>498.59999999999968</v>
      </c>
      <c r="M688" s="9">
        <v>62.2</v>
      </c>
      <c r="P688" s="65">
        <f t="shared" si="10"/>
        <v>560.79999999999973</v>
      </c>
      <c r="R688" t="s">
        <v>292</v>
      </c>
    </row>
    <row r="689" spans="1:21" ht="15">
      <c r="A689" s="28" t="s">
        <v>802</v>
      </c>
      <c r="B689" s="239" t="s">
        <v>1693</v>
      </c>
      <c r="C689" s="3"/>
      <c r="D689" s="3"/>
      <c r="E689" s="9" t="s">
        <v>278</v>
      </c>
      <c r="F689" s="9" t="s">
        <v>278</v>
      </c>
      <c r="G689" s="9" t="s">
        <v>278</v>
      </c>
      <c r="H689" s="9" t="s">
        <v>278</v>
      </c>
      <c r="I689" s="9" t="s">
        <v>278</v>
      </c>
      <c r="J689" s="9" t="s">
        <v>278</v>
      </c>
      <c r="K689" s="9">
        <v>54.699999999999591</v>
      </c>
      <c r="L689" s="9">
        <v>243.7999999999995</v>
      </c>
      <c r="M689" s="9">
        <v>251.1</v>
      </c>
      <c r="P689" s="65">
        <f t="shared" si="10"/>
        <v>549.59999999999911</v>
      </c>
    </row>
    <row r="690" spans="1:21" ht="15">
      <c r="A690" s="28" t="s">
        <v>803</v>
      </c>
      <c r="B690" s="239" t="s">
        <v>1665</v>
      </c>
      <c r="C690" s="3"/>
      <c r="D690" s="3"/>
      <c r="E690" s="9" t="s">
        <v>278</v>
      </c>
      <c r="F690" s="9" t="s">
        <v>278</v>
      </c>
      <c r="G690" s="9" t="s">
        <v>278</v>
      </c>
      <c r="H690" s="9" t="s">
        <v>278</v>
      </c>
      <c r="I690" s="9" t="s">
        <v>278</v>
      </c>
      <c r="J690" s="9" t="s">
        <v>278</v>
      </c>
      <c r="K690" s="9">
        <v>203.79999999999995</v>
      </c>
      <c r="L690" s="9">
        <v>234.99999999999977</v>
      </c>
      <c r="M690" s="9">
        <v>107.4</v>
      </c>
      <c r="P690" s="65">
        <f t="shared" si="10"/>
        <v>546.1999999999997</v>
      </c>
    </row>
    <row r="691" spans="1:21" ht="15">
      <c r="A691" s="28" t="s">
        <v>804</v>
      </c>
      <c r="B691" s="61" t="s">
        <v>178</v>
      </c>
      <c r="E691" s="188">
        <v>133.19999999999982</v>
      </c>
      <c r="F691" s="188">
        <v>404.30000000000018</v>
      </c>
      <c r="G691" s="9" t="s">
        <v>278</v>
      </c>
      <c r="H691" s="9" t="s">
        <v>278</v>
      </c>
      <c r="I691" s="9" t="s">
        <v>278</v>
      </c>
      <c r="J691" s="9" t="s">
        <v>278</v>
      </c>
      <c r="K691" s="9" t="s">
        <v>278</v>
      </c>
      <c r="L691" s="9" t="s">
        <v>278</v>
      </c>
      <c r="M691" s="9" t="s">
        <v>278</v>
      </c>
      <c r="P691" s="65">
        <f t="shared" si="10"/>
        <v>537.5</v>
      </c>
      <c r="R691" t="s">
        <v>309</v>
      </c>
      <c r="T691" s="3"/>
      <c r="U691" s="3"/>
    </row>
    <row r="692" spans="1:21" ht="15">
      <c r="A692" s="28" t="s">
        <v>805</v>
      </c>
      <c r="B692" s="61" t="s">
        <v>2209</v>
      </c>
      <c r="C692" s="3"/>
      <c r="D692" s="3"/>
      <c r="E692" s="9" t="s">
        <v>278</v>
      </c>
      <c r="F692" s="9" t="s">
        <v>278</v>
      </c>
      <c r="G692" s="9" t="s">
        <v>278</v>
      </c>
      <c r="H692" s="9" t="s">
        <v>278</v>
      </c>
      <c r="I692" s="9" t="s">
        <v>278</v>
      </c>
      <c r="J692" s="9" t="s">
        <v>278</v>
      </c>
      <c r="K692" s="9" t="s">
        <v>278</v>
      </c>
      <c r="L692" s="9">
        <v>361.29999999999973</v>
      </c>
      <c r="M692" s="9">
        <v>172.9</v>
      </c>
      <c r="P692" s="65">
        <f t="shared" si="10"/>
        <v>534.1999999999997</v>
      </c>
    </row>
    <row r="693" spans="1:21" ht="15">
      <c r="A693" s="28" t="s">
        <v>806</v>
      </c>
      <c r="B693" s="61" t="s">
        <v>19</v>
      </c>
      <c r="E693" s="188">
        <v>105</v>
      </c>
      <c r="F693" s="9">
        <v>221.90000000000009</v>
      </c>
      <c r="G693" s="9">
        <v>44.000000000000455</v>
      </c>
      <c r="H693" s="9">
        <v>28.799999999998818</v>
      </c>
      <c r="I693" s="62" t="s">
        <v>279</v>
      </c>
      <c r="J693" s="9">
        <v>132.30000000000018</v>
      </c>
      <c r="K693" s="9" t="s">
        <v>278</v>
      </c>
      <c r="L693" s="9" t="s">
        <v>278</v>
      </c>
      <c r="M693" s="9" t="s">
        <v>278</v>
      </c>
      <c r="P693" s="65">
        <f t="shared" si="10"/>
        <v>531.99999999999955</v>
      </c>
      <c r="R693" t="s">
        <v>288</v>
      </c>
      <c r="T693" s="3"/>
      <c r="U693" s="3"/>
    </row>
    <row r="694" spans="1:21" ht="15">
      <c r="A694" s="28" t="s">
        <v>807</v>
      </c>
      <c r="B694" s="61" t="s">
        <v>2196</v>
      </c>
      <c r="C694" s="3"/>
      <c r="D694" s="3"/>
      <c r="E694" s="9" t="s">
        <v>278</v>
      </c>
      <c r="F694" s="9" t="s">
        <v>278</v>
      </c>
      <c r="G694" s="9" t="s">
        <v>278</v>
      </c>
      <c r="H694" s="9" t="s">
        <v>278</v>
      </c>
      <c r="I694" s="9" t="s">
        <v>278</v>
      </c>
      <c r="J694" s="9" t="s">
        <v>278</v>
      </c>
      <c r="K694" s="9" t="s">
        <v>278</v>
      </c>
      <c r="L694" s="9">
        <v>380.49999999999955</v>
      </c>
      <c r="M694" s="9">
        <v>151</v>
      </c>
      <c r="P694" s="65">
        <f t="shared" si="10"/>
        <v>531.49999999999955</v>
      </c>
    </row>
    <row r="695" spans="1:21" ht="15">
      <c r="A695" s="28" t="s">
        <v>808</v>
      </c>
      <c r="B695" s="178" t="s">
        <v>1334</v>
      </c>
      <c r="C695" s="3"/>
      <c r="D695" s="3"/>
      <c r="E695" s="9" t="s">
        <v>278</v>
      </c>
      <c r="F695" s="9" t="s">
        <v>278</v>
      </c>
      <c r="G695" s="9" t="s">
        <v>278</v>
      </c>
      <c r="H695" s="9" t="s">
        <v>278</v>
      </c>
      <c r="I695" s="9">
        <v>105.19999999999959</v>
      </c>
      <c r="J695" s="9">
        <v>82.900000000000034</v>
      </c>
      <c r="K695" s="9">
        <v>43.150000000000318</v>
      </c>
      <c r="L695" s="9">
        <v>150.10000000000014</v>
      </c>
      <c r="M695" s="9">
        <v>149</v>
      </c>
      <c r="P695" s="65">
        <f t="shared" si="10"/>
        <v>530.35000000000014</v>
      </c>
    </row>
    <row r="696" spans="1:21" ht="15">
      <c r="A696" s="28" t="s">
        <v>809</v>
      </c>
      <c r="B696" s="61" t="s">
        <v>2195</v>
      </c>
      <c r="C696" s="3"/>
      <c r="D696" s="3"/>
      <c r="E696" s="9" t="s">
        <v>278</v>
      </c>
      <c r="F696" s="9" t="s">
        <v>278</v>
      </c>
      <c r="G696" s="9" t="s">
        <v>278</v>
      </c>
      <c r="H696" s="9" t="s">
        <v>278</v>
      </c>
      <c r="I696" s="9" t="s">
        <v>278</v>
      </c>
      <c r="J696" s="9" t="s">
        <v>278</v>
      </c>
      <c r="K696" s="9" t="s">
        <v>278</v>
      </c>
      <c r="L696" s="9">
        <v>285.49999999999977</v>
      </c>
      <c r="M696" s="9">
        <v>243.90000000000006</v>
      </c>
      <c r="P696" s="65">
        <f t="shared" si="10"/>
        <v>529.39999999999986</v>
      </c>
    </row>
    <row r="697" spans="1:21" ht="15">
      <c r="A697" s="28" t="s">
        <v>810</v>
      </c>
      <c r="B697" s="239" t="s">
        <v>2189</v>
      </c>
      <c r="C697" s="3"/>
      <c r="D697" s="3"/>
      <c r="E697" s="9" t="s">
        <v>278</v>
      </c>
      <c r="F697" s="9" t="s">
        <v>278</v>
      </c>
      <c r="G697" s="9" t="s">
        <v>278</v>
      </c>
      <c r="H697" s="9" t="s">
        <v>278</v>
      </c>
      <c r="I697" s="9" t="s">
        <v>278</v>
      </c>
      <c r="J697" s="9" t="s">
        <v>278</v>
      </c>
      <c r="K697" s="9" t="s">
        <v>278</v>
      </c>
      <c r="L697" s="188">
        <v>515</v>
      </c>
      <c r="M697" s="9" t="s">
        <v>278</v>
      </c>
      <c r="P697" s="65">
        <f t="shared" si="10"/>
        <v>515</v>
      </c>
      <c r="R697" t="s">
        <v>283</v>
      </c>
    </row>
    <row r="698" spans="1:21" ht="15">
      <c r="A698" s="28" t="s">
        <v>811</v>
      </c>
      <c r="B698" s="239" t="s">
        <v>1657</v>
      </c>
      <c r="C698" s="3"/>
      <c r="D698" s="3"/>
      <c r="E698" s="9" t="s">
        <v>278</v>
      </c>
      <c r="F698" s="9" t="s">
        <v>278</v>
      </c>
      <c r="G698" s="9" t="s">
        <v>278</v>
      </c>
      <c r="H698" s="9" t="s">
        <v>278</v>
      </c>
      <c r="I698" s="9" t="s">
        <v>278</v>
      </c>
      <c r="J698" s="9">
        <v>66</v>
      </c>
      <c r="K698" s="9">
        <v>176.00000000000091</v>
      </c>
      <c r="L698" s="9">
        <v>52.000000000000682</v>
      </c>
      <c r="M698" s="9">
        <v>216.8</v>
      </c>
      <c r="P698" s="65">
        <f t="shared" si="10"/>
        <v>510.8000000000016</v>
      </c>
    </row>
    <row r="699" spans="1:21" ht="15">
      <c r="A699" s="28" t="s">
        <v>812</v>
      </c>
      <c r="B699" s="61" t="s">
        <v>2213</v>
      </c>
      <c r="C699" s="3"/>
      <c r="D699" s="3"/>
      <c r="E699" s="9" t="s">
        <v>278</v>
      </c>
      <c r="F699" s="9" t="s">
        <v>278</v>
      </c>
      <c r="G699" s="9" t="s">
        <v>278</v>
      </c>
      <c r="H699" s="9" t="s">
        <v>278</v>
      </c>
      <c r="I699" s="9" t="s">
        <v>278</v>
      </c>
      <c r="J699" s="9" t="s">
        <v>278</v>
      </c>
      <c r="K699" s="9" t="s">
        <v>278</v>
      </c>
      <c r="L699" s="9">
        <v>219.69999999999959</v>
      </c>
      <c r="M699" s="9">
        <v>285.2</v>
      </c>
      <c r="P699" s="65">
        <f t="shared" si="10"/>
        <v>504.89999999999958</v>
      </c>
    </row>
    <row r="700" spans="1:21" ht="15">
      <c r="A700" s="28" t="s">
        <v>813</v>
      </c>
      <c r="B700" s="61" t="s">
        <v>2194</v>
      </c>
      <c r="C700" s="3"/>
      <c r="D700" s="3"/>
      <c r="E700" s="9" t="s">
        <v>278</v>
      </c>
      <c r="F700" s="9" t="s">
        <v>278</v>
      </c>
      <c r="G700" s="9" t="s">
        <v>278</v>
      </c>
      <c r="H700" s="9" t="s">
        <v>278</v>
      </c>
      <c r="I700" s="9" t="s">
        <v>278</v>
      </c>
      <c r="J700" s="9" t="s">
        <v>278</v>
      </c>
      <c r="K700" s="9" t="s">
        <v>278</v>
      </c>
      <c r="L700" s="9">
        <v>244</v>
      </c>
      <c r="M700" s="9">
        <v>257.2</v>
      </c>
      <c r="P700" s="65">
        <f t="shared" si="10"/>
        <v>501.2</v>
      </c>
    </row>
    <row r="701" spans="1:21" ht="15">
      <c r="A701" s="28" t="s">
        <v>814</v>
      </c>
      <c r="B701" s="61" t="s">
        <v>180</v>
      </c>
      <c r="C701" s="3"/>
      <c r="D701" s="3"/>
      <c r="E701" s="9" t="s">
        <v>278</v>
      </c>
      <c r="F701" s="9" t="s">
        <v>278</v>
      </c>
      <c r="G701" s="9" t="s">
        <v>278</v>
      </c>
      <c r="H701" s="9" t="s">
        <v>278</v>
      </c>
      <c r="I701" s="9" t="s">
        <v>278</v>
      </c>
      <c r="J701" s="9" t="s">
        <v>278</v>
      </c>
      <c r="K701" s="9" t="s">
        <v>278</v>
      </c>
      <c r="L701" s="9">
        <v>89.999999999999545</v>
      </c>
      <c r="M701" s="188">
        <v>399.9</v>
      </c>
      <c r="P701" s="65">
        <f t="shared" si="10"/>
        <v>489.89999999999952</v>
      </c>
      <c r="R701" t="s">
        <v>287</v>
      </c>
    </row>
    <row r="702" spans="1:21" ht="15">
      <c r="A702" s="28" t="s">
        <v>1946</v>
      </c>
      <c r="B702" s="239" t="s">
        <v>1690</v>
      </c>
      <c r="C702" s="3"/>
      <c r="D702" s="3"/>
      <c r="E702" s="9" t="s">
        <v>278</v>
      </c>
      <c r="F702" s="9" t="s">
        <v>278</v>
      </c>
      <c r="G702" s="9" t="s">
        <v>278</v>
      </c>
      <c r="H702" s="9" t="s">
        <v>278</v>
      </c>
      <c r="I702" s="9" t="s">
        <v>278</v>
      </c>
      <c r="J702" s="9" t="s">
        <v>278</v>
      </c>
      <c r="K702" s="9">
        <v>176</v>
      </c>
      <c r="L702" s="9">
        <v>259.69999999999959</v>
      </c>
      <c r="M702" s="9">
        <v>49.500000000000007</v>
      </c>
      <c r="P702" s="65">
        <f t="shared" si="10"/>
        <v>485.19999999999959</v>
      </c>
    </row>
    <row r="703" spans="1:21" ht="15">
      <c r="A703" s="28" t="s">
        <v>2165</v>
      </c>
      <c r="B703" s="61" t="s">
        <v>2211</v>
      </c>
      <c r="C703" s="3"/>
      <c r="D703" s="3"/>
      <c r="E703" s="9" t="s">
        <v>278</v>
      </c>
      <c r="F703" s="9" t="s">
        <v>278</v>
      </c>
      <c r="G703" s="9" t="s">
        <v>278</v>
      </c>
      <c r="H703" s="9" t="s">
        <v>278</v>
      </c>
      <c r="I703" s="9" t="s">
        <v>278</v>
      </c>
      <c r="J703" s="9" t="s">
        <v>278</v>
      </c>
      <c r="K703" s="9" t="s">
        <v>278</v>
      </c>
      <c r="L703" s="9">
        <v>339.49999999999955</v>
      </c>
      <c r="M703" s="9">
        <v>144</v>
      </c>
      <c r="P703" s="65">
        <f t="shared" si="10"/>
        <v>483.49999999999955</v>
      </c>
    </row>
    <row r="704" spans="1:21" ht="15">
      <c r="A704" s="28" t="s">
        <v>2166</v>
      </c>
      <c r="B704" s="61" t="s">
        <v>2725</v>
      </c>
      <c r="C704" s="3"/>
      <c r="D704" s="3"/>
      <c r="E704" s="9" t="s">
        <v>278</v>
      </c>
      <c r="F704" s="9" t="s">
        <v>278</v>
      </c>
      <c r="G704" s="9" t="s">
        <v>278</v>
      </c>
      <c r="H704" s="9" t="s">
        <v>278</v>
      </c>
      <c r="I704" s="9" t="s">
        <v>278</v>
      </c>
      <c r="J704" s="9" t="s">
        <v>278</v>
      </c>
      <c r="K704" s="9" t="s">
        <v>278</v>
      </c>
      <c r="L704" s="9" t="s">
        <v>278</v>
      </c>
      <c r="M704" s="185">
        <v>473.8</v>
      </c>
      <c r="N704" s="65"/>
      <c r="P704" s="65">
        <f t="shared" si="10"/>
        <v>473.8</v>
      </c>
      <c r="R704" t="s">
        <v>281</v>
      </c>
      <c r="U704" s="3" t="s">
        <v>1418</v>
      </c>
    </row>
    <row r="705" spans="1:18" ht="15">
      <c r="A705" s="28" t="s">
        <v>2167</v>
      </c>
      <c r="B705" s="61" t="s">
        <v>29</v>
      </c>
      <c r="E705" s="9">
        <v>69.500000000000227</v>
      </c>
      <c r="F705" s="9">
        <v>163.20000000000005</v>
      </c>
      <c r="G705" s="9">
        <v>88.400000000000546</v>
      </c>
      <c r="H705" s="9" t="s">
        <v>278</v>
      </c>
      <c r="I705" s="9" t="s">
        <v>278</v>
      </c>
      <c r="J705" s="9">
        <v>146</v>
      </c>
      <c r="K705" s="9" t="s">
        <v>278</v>
      </c>
      <c r="L705" s="9" t="s">
        <v>278</v>
      </c>
      <c r="M705" s="9" t="s">
        <v>278</v>
      </c>
      <c r="P705" s="65">
        <f t="shared" si="10"/>
        <v>467.10000000000082</v>
      </c>
    </row>
    <row r="706" spans="1:18" ht="15">
      <c r="A706" s="28" t="s">
        <v>2168</v>
      </c>
      <c r="B706" s="61" t="s">
        <v>2699</v>
      </c>
      <c r="C706" s="3"/>
      <c r="D706" s="3"/>
      <c r="E706" s="9" t="s">
        <v>278</v>
      </c>
      <c r="F706" s="9" t="s">
        <v>278</v>
      </c>
      <c r="G706" s="9" t="s">
        <v>278</v>
      </c>
      <c r="H706" s="9" t="s">
        <v>278</v>
      </c>
      <c r="I706" s="9" t="s">
        <v>278</v>
      </c>
      <c r="J706" s="9" t="s">
        <v>278</v>
      </c>
      <c r="K706" s="9" t="s">
        <v>278</v>
      </c>
      <c r="L706" s="9" t="s">
        <v>278</v>
      </c>
      <c r="M706" s="183">
        <v>464</v>
      </c>
      <c r="N706" s="65"/>
      <c r="P706" s="65">
        <f t="shared" si="10"/>
        <v>464</v>
      </c>
      <c r="R706" t="s">
        <v>300</v>
      </c>
    </row>
    <row r="707" spans="1:18" ht="15">
      <c r="A707" s="28" t="s">
        <v>2169</v>
      </c>
      <c r="B707" s="239" t="s">
        <v>1649</v>
      </c>
      <c r="C707" s="3"/>
      <c r="D707" s="3"/>
      <c r="E707" s="9" t="s">
        <v>278</v>
      </c>
      <c r="F707" s="9" t="s">
        <v>278</v>
      </c>
      <c r="G707" s="9" t="s">
        <v>278</v>
      </c>
      <c r="H707" s="9" t="s">
        <v>278</v>
      </c>
      <c r="I707" s="9" t="s">
        <v>278</v>
      </c>
      <c r="J707" s="9">
        <v>6.8999999999998636</v>
      </c>
      <c r="K707" s="9">
        <v>176.20000000000027</v>
      </c>
      <c r="L707" s="9">
        <v>183.99999999999955</v>
      </c>
      <c r="M707" s="9">
        <v>84.5</v>
      </c>
      <c r="P707" s="65">
        <f t="shared" si="10"/>
        <v>451.59999999999968</v>
      </c>
    </row>
    <row r="708" spans="1:18" ht="15">
      <c r="A708" s="28" t="s">
        <v>2170</v>
      </c>
      <c r="B708" s="61" t="s">
        <v>674</v>
      </c>
      <c r="E708" s="9" t="s">
        <v>278</v>
      </c>
      <c r="F708" s="9" t="s">
        <v>278</v>
      </c>
      <c r="G708" s="9" t="s">
        <v>278</v>
      </c>
      <c r="H708" s="9">
        <v>296.2000000000005</v>
      </c>
      <c r="I708" s="9">
        <v>151.09999999999968</v>
      </c>
      <c r="J708" s="9" t="s">
        <v>278</v>
      </c>
      <c r="K708" s="9" t="s">
        <v>278</v>
      </c>
      <c r="L708" s="9" t="s">
        <v>278</v>
      </c>
      <c r="M708" s="9" t="s">
        <v>278</v>
      </c>
      <c r="P708" s="65">
        <f t="shared" si="10"/>
        <v>447.30000000000018</v>
      </c>
    </row>
    <row r="709" spans="1:18" ht="15">
      <c r="A709" s="28" t="s">
        <v>2171</v>
      </c>
      <c r="B709" s="178" t="s">
        <v>1335</v>
      </c>
      <c r="C709" s="3"/>
      <c r="D709" s="3"/>
      <c r="E709" s="9" t="s">
        <v>278</v>
      </c>
      <c r="F709" s="9" t="s">
        <v>278</v>
      </c>
      <c r="G709" s="9" t="s">
        <v>278</v>
      </c>
      <c r="H709" s="9" t="s">
        <v>278</v>
      </c>
      <c r="I709" s="188">
        <v>302.39999999999964</v>
      </c>
      <c r="J709" s="9">
        <v>135.30000000000018</v>
      </c>
      <c r="K709" s="9" t="s">
        <v>278</v>
      </c>
      <c r="L709" s="9" t="s">
        <v>278</v>
      </c>
      <c r="M709" s="9" t="s">
        <v>278</v>
      </c>
      <c r="P709" s="65">
        <f t="shared" si="10"/>
        <v>437.69999999999982</v>
      </c>
      <c r="R709" t="s">
        <v>292</v>
      </c>
    </row>
    <row r="710" spans="1:18" ht="15">
      <c r="A710" s="28" t="s">
        <v>2172</v>
      </c>
      <c r="B710" s="61" t="s">
        <v>2214</v>
      </c>
      <c r="C710" s="3"/>
      <c r="D710" s="3"/>
      <c r="E710" s="9" t="s">
        <v>278</v>
      </c>
      <c r="F710" s="9" t="s">
        <v>278</v>
      </c>
      <c r="G710" s="9" t="s">
        <v>278</v>
      </c>
      <c r="H710" s="9" t="s">
        <v>278</v>
      </c>
      <c r="I710" s="9" t="s">
        <v>278</v>
      </c>
      <c r="J710" s="9" t="s">
        <v>278</v>
      </c>
      <c r="K710" s="9" t="s">
        <v>278</v>
      </c>
      <c r="L710" s="9">
        <v>430.69999999999982</v>
      </c>
      <c r="M710" s="9" t="s">
        <v>278</v>
      </c>
      <c r="P710" s="65">
        <f t="shared" si="10"/>
        <v>430.69999999999982</v>
      </c>
    </row>
    <row r="711" spans="1:18" ht="15">
      <c r="A711" s="28" t="s">
        <v>2173</v>
      </c>
      <c r="B711" s="61" t="s">
        <v>2728</v>
      </c>
      <c r="C711" s="3"/>
      <c r="D711" s="3"/>
      <c r="E711" s="9" t="s">
        <v>278</v>
      </c>
      <c r="F711" s="9" t="s">
        <v>278</v>
      </c>
      <c r="G711" s="9" t="s">
        <v>278</v>
      </c>
      <c r="H711" s="9" t="s">
        <v>278</v>
      </c>
      <c r="I711" s="9" t="s">
        <v>278</v>
      </c>
      <c r="J711" s="9" t="s">
        <v>278</v>
      </c>
      <c r="K711" s="9" t="s">
        <v>278</v>
      </c>
      <c r="L711" s="9" t="s">
        <v>278</v>
      </c>
      <c r="M711" s="188">
        <v>419.9</v>
      </c>
      <c r="N711" s="65"/>
      <c r="P711" s="65">
        <f t="shared" si="10"/>
        <v>419.9</v>
      </c>
      <c r="R711" t="s">
        <v>297</v>
      </c>
    </row>
    <row r="712" spans="1:18" ht="15">
      <c r="A712" s="28" t="s">
        <v>2174</v>
      </c>
      <c r="B712" s="61" t="s">
        <v>2708</v>
      </c>
      <c r="C712" s="3"/>
      <c r="D712" s="3"/>
      <c r="E712" s="9" t="s">
        <v>278</v>
      </c>
      <c r="F712" s="9" t="s">
        <v>278</v>
      </c>
      <c r="G712" s="9" t="s">
        <v>278</v>
      </c>
      <c r="H712" s="9" t="s">
        <v>278</v>
      </c>
      <c r="I712" s="9" t="s">
        <v>278</v>
      </c>
      <c r="J712" s="9" t="s">
        <v>278</v>
      </c>
      <c r="K712" s="9" t="s">
        <v>278</v>
      </c>
      <c r="L712" s="9" t="s">
        <v>278</v>
      </c>
      <c r="M712" s="188">
        <v>403.45000000000005</v>
      </c>
      <c r="N712" s="65"/>
      <c r="P712" s="65">
        <f t="shared" si="10"/>
        <v>403.45000000000005</v>
      </c>
      <c r="R712" t="s">
        <v>292</v>
      </c>
    </row>
    <row r="713" spans="1:18" ht="15">
      <c r="A713" s="28" t="s">
        <v>2175</v>
      </c>
      <c r="B713" s="61" t="s">
        <v>2201</v>
      </c>
      <c r="C713" s="3"/>
      <c r="D713" s="3"/>
      <c r="E713" s="9" t="s">
        <v>278</v>
      </c>
      <c r="F713" s="9" t="s">
        <v>278</v>
      </c>
      <c r="G713" s="9" t="s">
        <v>278</v>
      </c>
      <c r="H713" s="9" t="s">
        <v>278</v>
      </c>
      <c r="I713" s="9" t="s">
        <v>278</v>
      </c>
      <c r="J713" s="9" t="s">
        <v>278</v>
      </c>
      <c r="K713" s="9" t="s">
        <v>278</v>
      </c>
      <c r="L713" s="9">
        <v>97.5</v>
      </c>
      <c r="M713" s="9">
        <v>303.5</v>
      </c>
      <c r="P713" s="65">
        <f t="shared" si="10"/>
        <v>401</v>
      </c>
    </row>
    <row r="714" spans="1:18" ht="15">
      <c r="A714" s="28" t="s">
        <v>2176</v>
      </c>
      <c r="B714" s="61" t="s">
        <v>2719</v>
      </c>
      <c r="C714" s="3"/>
      <c r="D714" s="3"/>
      <c r="E714" s="9" t="s">
        <v>278</v>
      </c>
      <c r="F714" s="9" t="s">
        <v>278</v>
      </c>
      <c r="G714" s="9" t="s">
        <v>278</v>
      </c>
      <c r="H714" s="9" t="s">
        <v>278</v>
      </c>
      <c r="I714" s="9" t="s">
        <v>278</v>
      </c>
      <c r="J714" s="9" t="s">
        <v>278</v>
      </c>
      <c r="K714" s="9" t="s">
        <v>278</v>
      </c>
      <c r="L714" s="9" t="s">
        <v>278</v>
      </c>
      <c r="M714" s="188">
        <v>380</v>
      </c>
      <c r="N714" s="65"/>
      <c r="P714" s="65">
        <f t="shared" si="10"/>
        <v>380</v>
      </c>
      <c r="R714" t="s">
        <v>293</v>
      </c>
    </row>
    <row r="715" spans="1:18" ht="15">
      <c r="A715" s="28" t="s">
        <v>2177</v>
      </c>
      <c r="B715" s="61" t="s">
        <v>678</v>
      </c>
      <c r="E715" s="9" t="s">
        <v>278</v>
      </c>
      <c r="F715" s="9" t="s">
        <v>278</v>
      </c>
      <c r="G715" s="9" t="s">
        <v>278</v>
      </c>
      <c r="H715" s="188">
        <v>371.20000000000073</v>
      </c>
      <c r="I715" s="9" t="s">
        <v>278</v>
      </c>
      <c r="J715" s="9" t="s">
        <v>278</v>
      </c>
      <c r="K715" s="9" t="s">
        <v>278</v>
      </c>
      <c r="L715" s="9" t="s">
        <v>278</v>
      </c>
      <c r="M715" s="9" t="s">
        <v>278</v>
      </c>
      <c r="P715" s="65">
        <f t="shared" si="10"/>
        <v>371.20000000000073</v>
      </c>
      <c r="R715" t="s">
        <v>297</v>
      </c>
    </row>
    <row r="716" spans="1:18" ht="15">
      <c r="A716" s="28" t="s">
        <v>2178</v>
      </c>
      <c r="B716" s="61" t="s">
        <v>158</v>
      </c>
      <c r="E716" s="9" t="s">
        <v>278</v>
      </c>
      <c r="F716" s="9" t="s">
        <v>278</v>
      </c>
      <c r="G716" s="9">
        <v>52</v>
      </c>
      <c r="H716" s="9">
        <v>184.40000000000009</v>
      </c>
      <c r="I716" s="9">
        <v>130.2000000000005</v>
      </c>
      <c r="J716" s="9" t="s">
        <v>278</v>
      </c>
      <c r="K716" s="9" t="s">
        <v>278</v>
      </c>
      <c r="L716" s="9" t="s">
        <v>278</v>
      </c>
      <c r="M716" s="9" t="s">
        <v>278</v>
      </c>
      <c r="P716" s="65">
        <f t="shared" si="10"/>
        <v>366.60000000000059</v>
      </c>
    </row>
    <row r="717" spans="1:18" ht="15">
      <c r="A717" s="28" t="s">
        <v>2179</v>
      </c>
      <c r="B717" s="61" t="s">
        <v>2835</v>
      </c>
      <c r="C717" s="3"/>
      <c r="D717" s="3"/>
      <c r="E717" s="9" t="s">
        <v>278</v>
      </c>
      <c r="F717" s="9" t="s">
        <v>278</v>
      </c>
      <c r="G717" s="9" t="s">
        <v>278</v>
      </c>
      <c r="H717" s="9" t="s">
        <v>278</v>
      </c>
      <c r="I717" s="9" t="s">
        <v>278</v>
      </c>
      <c r="J717" s="9" t="s">
        <v>278</v>
      </c>
      <c r="K717" s="9" t="s">
        <v>278</v>
      </c>
      <c r="L717" s="9" t="s">
        <v>278</v>
      </c>
      <c r="M717" s="9">
        <v>342</v>
      </c>
      <c r="N717" s="65"/>
      <c r="P717" s="65">
        <f t="shared" si="10"/>
        <v>342</v>
      </c>
    </row>
    <row r="718" spans="1:18" ht="15">
      <c r="A718" s="28" t="s">
        <v>2180</v>
      </c>
      <c r="B718" s="61" t="s">
        <v>2720</v>
      </c>
      <c r="C718" s="3"/>
      <c r="D718" s="3"/>
      <c r="E718" s="9" t="s">
        <v>278</v>
      </c>
      <c r="F718" s="9" t="s">
        <v>278</v>
      </c>
      <c r="G718" s="9" t="s">
        <v>278</v>
      </c>
      <c r="H718" s="9" t="s">
        <v>278</v>
      </c>
      <c r="I718" s="9" t="s">
        <v>278</v>
      </c>
      <c r="J718" s="9" t="s">
        <v>278</v>
      </c>
      <c r="K718" s="9" t="s">
        <v>278</v>
      </c>
      <c r="L718" s="9" t="s">
        <v>278</v>
      </c>
      <c r="M718" s="9">
        <v>341</v>
      </c>
      <c r="N718" s="65"/>
      <c r="P718" s="65">
        <f t="shared" si="10"/>
        <v>341</v>
      </c>
    </row>
    <row r="719" spans="1:18" ht="15">
      <c r="A719" s="28" t="s">
        <v>2181</v>
      </c>
      <c r="B719" s="61" t="s">
        <v>2706</v>
      </c>
      <c r="C719" s="3"/>
      <c r="D719" s="3"/>
      <c r="E719" s="9" t="s">
        <v>278</v>
      </c>
      <c r="F719" s="9" t="s">
        <v>278</v>
      </c>
      <c r="G719" s="9" t="s">
        <v>278</v>
      </c>
      <c r="H719" s="9" t="s">
        <v>278</v>
      </c>
      <c r="I719" s="9" t="s">
        <v>278</v>
      </c>
      <c r="J719" s="9" t="s">
        <v>278</v>
      </c>
      <c r="K719" s="9" t="s">
        <v>278</v>
      </c>
      <c r="L719" s="9" t="s">
        <v>278</v>
      </c>
      <c r="M719" s="9">
        <v>326.2</v>
      </c>
      <c r="N719" s="65"/>
      <c r="P719" s="65">
        <f t="shared" si="10"/>
        <v>326.2</v>
      </c>
    </row>
    <row r="720" spans="1:18" ht="15">
      <c r="A720" s="28" t="s">
        <v>2182</v>
      </c>
      <c r="B720" s="239" t="s">
        <v>1692</v>
      </c>
      <c r="C720" s="3"/>
      <c r="D720" s="3"/>
      <c r="E720" s="9" t="s">
        <v>278</v>
      </c>
      <c r="F720" s="9" t="s">
        <v>278</v>
      </c>
      <c r="G720" s="9" t="s">
        <v>278</v>
      </c>
      <c r="H720" s="9" t="s">
        <v>278</v>
      </c>
      <c r="I720" s="9" t="s">
        <v>278</v>
      </c>
      <c r="J720" s="9" t="s">
        <v>278</v>
      </c>
      <c r="K720" s="9">
        <v>172.65000000000009</v>
      </c>
      <c r="L720" s="9">
        <v>146.79999999999973</v>
      </c>
      <c r="M720" s="9" t="s">
        <v>278</v>
      </c>
      <c r="P720" s="65">
        <f t="shared" si="10"/>
        <v>319.44999999999982</v>
      </c>
    </row>
    <row r="721" spans="1:18" ht="15">
      <c r="A721" s="28" t="s">
        <v>2183</v>
      </c>
      <c r="B721" s="61" t="s">
        <v>2203</v>
      </c>
      <c r="C721" s="3"/>
      <c r="D721" s="3"/>
      <c r="E721" s="9" t="s">
        <v>278</v>
      </c>
      <c r="F721" s="9" t="s">
        <v>278</v>
      </c>
      <c r="G721" s="9" t="s">
        <v>278</v>
      </c>
      <c r="H721" s="9" t="s">
        <v>278</v>
      </c>
      <c r="I721" s="9" t="s">
        <v>278</v>
      </c>
      <c r="J721" s="9" t="s">
        <v>278</v>
      </c>
      <c r="K721" s="9" t="s">
        <v>278</v>
      </c>
      <c r="L721" s="9">
        <v>317.99999999999977</v>
      </c>
      <c r="M721" s="9" t="s">
        <v>278</v>
      </c>
      <c r="P721" s="65">
        <f t="shared" si="10"/>
        <v>317.99999999999977</v>
      </c>
    </row>
    <row r="722" spans="1:18" ht="15">
      <c r="A722" s="28" t="s">
        <v>2184</v>
      </c>
      <c r="B722" s="61" t="s">
        <v>2716</v>
      </c>
      <c r="C722" s="3"/>
      <c r="D722" s="3"/>
      <c r="E722" s="9" t="s">
        <v>278</v>
      </c>
      <c r="F722" s="9" t="s">
        <v>278</v>
      </c>
      <c r="G722" s="9" t="s">
        <v>278</v>
      </c>
      <c r="H722" s="9" t="s">
        <v>278</v>
      </c>
      <c r="I722" s="9" t="s">
        <v>278</v>
      </c>
      <c r="J722" s="9" t="s">
        <v>278</v>
      </c>
      <c r="K722" s="9" t="s">
        <v>278</v>
      </c>
      <c r="L722" s="9" t="s">
        <v>278</v>
      </c>
      <c r="M722" s="9">
        <v>314.8</v>
      </c>
      <c r="N722" s="65"/>
      <c r="P722" s="65">
        <f t="shared" si="10"/>
        <v>314.8</v>
      </c>
    </row>
    <row r="723" spans="1:18" ht="15">
      <c r="A723" s="28" t="s">
        <v>2185</v>
      </c>
      <c r="B723" s="178" t="s">
        <v>1339</v>
      </c>
      <c r="C723" s="3"/>
      <c r="D723" s="3"/>
      <c r="E723" s="9" t="s">
        <v>278</v>
      </c>
      <c r="F723" s="9" t="s">
        <v>278</v>
      </c>
      <c r="G723" s="9" t="s">
        <v>278</v>
      </c>
      <c r="H723" s="9" t="s">
        <v>278</v>
      </c>
      <c r="I723" s="188">
        <v>296.90000000000009</v>
      </c>
      <c r="J723" s="9" t="s">
        <v>278</v>
      </c>
      <c r="K723" s="9" t="s">
        <v>278</v>
      </c>
      <c r="L723" s="9" t="s">
        <v>278</v>
      </c>
      <c r="M723" s="9" t="s">
        <v>278</v>
      </c>
      <c r="P723" s="65">
        <f t="shared" si="10"/>
        <v>296.90000000000009</v>
      </c>
      <c r="R723" t="s">
        <v>293</v>
      </c>
    </row>
    <row r="724" spans="1:18" ht="15">
      <c r="A724" s="28" t="s">
        <v>2186</v>
      </c>
      <c r="B724" s="61" t="s">
        <v>2703</v>
      </c>
      <c r="C724" s="3"/>
      <c r="D724" s="3"/>
      <c r="E724" s="9" t="s">
        <v>278</v>
      </c>
      <c r="F724" s="9" t="s">
        <v>278</v>
      </c>
      <c r="G724" s="9" t="s">
        <v>278</v>
      </c>
      <c r="H724" s="9" t="s">
        <v>278</v>
      </c>
      <c r="I724" s="9" t="s">
        <v>278</v>
      </c>
      <c r="J724" s="9" t="s">
        <v>278</v>
      </c>
      <c r="K724" s="9" t="s">
        <v>278</v>
      </c>
      <c r="L724" s="9" t="s">
        <v>278</v>
      </c>
      <c r="M724" s="9">
        <v>286.3</v>
      </c>
      <c r="N724" s="65"/>
      <c r="P724" s="65">
        <f t="shared" si="10"/>
        <v>286.3</v>
      </c>
    </row>
    <row r="725" spans="1:18" ht="15">
      <c r="A725" s="28" t="s">
        <v>2187</v>
      </c>
      <c r="B725" s="61" t="s">
        <v>2208</v>
      </c>
      <c r="C725" s="3"/>
      <c r="D725" s="3"/>
      <c r="E725" s="9" t="s">
        <v>278</v>
      </c>
      <c r="F725" s="9" t="s">
        <v>278</v>
      </c>
      <c r="G725" s="9" t="s">
        <v>278</v>
      </c>
      <c r="H725" s="9" t="s">
        <v>278</v>
      </c>
      <c r="I725" s="9" t="s">
        <v>278</v>
      </c>
      <c r="J725" s="9" t="s">
        <v>278</v>
      </c>
      <c r="K725" s="9" t="s">
        <v>278</v>
      </c>
      <c r="L725" s="9">
        <v>233.29999999999995</v>
      </c>
      <c r="M725" s="9">
        <v>44.2</v>
      </c>
      <c r="P725" s="65">
        <f t="shared" si="10"/>
        <v>277.49999999999994</v>
      </c>
    </row>
    <row r="726" spans="1:18" ht="15">
      <c r="A726" s="28" t="s">
        <v>2188</v>
      </c>
      <c r="B726" s="61" t="s">
        <v>2710</v>
      </c>
      <c r="C726" s="3"/>
      <c r="D726" s="3"/>
      <c r="E726" s="9" t="s">
        <v>278</v>
      </c>
      <c r="F726" s="9" t="s">
        <v>278</v>
      </c>
      <c r="G726" s="9" t="s">
        <v>278</v>
      </c>
      <c r="H726" s="9" t="s">
        <v>278</v>
      </c>
      <c r="I726" s="9" t="s">
        <v>278</v>
      </c>
      <c r="J726" s="9" t="s">
        <v>278</v>
      </c>
      <c r="K726" s="9" t="s">
        <v>278</v>
      </c>
      <c r="L726" s="9" t="s">
        <v>278</v>
      </c>
      <c r="M726" s="9">
        <v>258.29999999999995</v>
      </c>
      <c r="N726" s="65"/>
      <c r="P726" s="65">
        <f t="shared" si="10"/>
        <v>258.29999999999995</v>
      </c>
    </row>
    <row r="727" spans="1:18" ht="15">
      <c r="A727" s="28" t="s">
        <v>2296</v>
      </c>
      <c r="B727" s="61" t="s">
        <v>2701</v>
      </c>
      <c r="C727" s="3"/>
      <c r="D727" s="3"/>
      <c r="E727" s="9" t="s">
        <v>278</v>
      </c>
      <c r="F727" s="9" t="s">
        <v>278</v>
      </c>
      <c r="G727" s="9" t="s">
        <v>278</v>
      </c>
      <c r="H727" s="9" t="s">
        <v>278</v>
      </c>
      <c r="I727" s="9" t="s">
        <v>278</v>
      </c>
      <c r="J727" s="9" t="s">
        <v>278</v>
      </c>
      <c r="K727" s="9" t="s">
        <v>278</v>
      </c>
      <c r="L727" s="9" t="s">
        <v>278</v>
      </c>
      <c r="M727" s="9">
        <v>255.7</v>
      </c>
      <c r="N727" s="65"/>
      <c r="P727" s="65">
        <f t="shared" si="10"/>
        <v>255.7</v>
      </c>
    </row>
    <row r="728" spans="1:18" ht="15">
      <c r="A728" s="28" t="s">
        <v>2297</v>
      </c>
      <c r="B728" s="178" t="s">
        <v>1347</v>
      </c>
      <c r="C728" s="3"/>
      <c r="D728" s="3"/>
      <c r="E728" s="9" t="s">
        <v>278</v>
      </c>
      <c r="F728" s="9" t="s">
        <v>278</v>
      </c>
      <c r="G728" s="9" t="s">
        <v>278</v>
      </c>
      <c r="H728" s="9" t="s">
        <v>278</v>
      </c>
      <c r="I728" s="9">
        <v>240.40000000000032</v>
      </c>
      <c r="J728" s="9" t="s">
        <v>278</v>
      </c>
      <c r="K728" s="9" t="s">
        <v>278</v>
      </c>
      <c r="L728" s="9" t="s">
        <v>278</v>
      </c>
      <c r="M728" s="9" t="s">
        <v>278</v>
      </c>
      <c r="P728" s="65">
        <f t="shared" si="10"/>
        <v>240.40000000000032</v>
      </c>
    </row>
    <row r="729" spans="1:18" ht="15">
      <c r="A729" s="28" t="s">
        <v>2298</v>
      </c>
      <c r="B729" s="61" t="s">
        <v>2726</v>
      </c>
      <c r="C729" s="3"/>
      <c r="D729" s="3"/>
      <c r="E729" s="9" t="s">
        <v>278</v>
      </c>
      <c r="F729" s="9" t="s">
        <v>278</v>
      </c>
      <c r="G729" s="9" t="s">
        <v>278</v>
      </c>
      <c r="H729" s="9" t="s">
        <v>278</v>
      </c>
      <c r="I729" s="9" t="s">
        <v>278</v>
      </c>
      <c r="J729" s="9" t="s">
        <v>278</v>
      </c>
      <c r="K729" s="9" t="s">
        <v>278</v>
      </c>
      <c r="L729" s="9" t="s">
        <v>278</v>
      </c>
      <c r="M729" s="9">
        <v>239.59999999999997</v>
      </c>
      <c r="N729" s="65"/>
      <c r="P729" s="65">
        <f t="shared" si="10"/>
        <v>239.59999999999997</v>
      </c>
    </row>
    <row r="730" spans="1:18" ht="15">
      <c r="A730" s="253" t="s">
        <v>2676</v>
      </c>
      <c r="B730" s="61" t="s">
        <v>2819</v>
      </c>
      <c r="C730" s="3"/>
      <c r="D730" s="3"/>
      <c r="E730" s="9" t="s">
        <v>278</v>
      </c>
      <c r="F730" s="9" t="s">
        <v>278</v>
      </c>
      <c r="G730" s="9" t="s">
        <v>278</v>
      </c>
      <c r="H730" s="9" t="s">
        <v>278</v>
      </c>
      <c r="I730" s="9" t="s">
        <v>278</v>
      </c>
      <c r="J730" s="9" t="s">
        <v>278</v>
      </c>
      <c r="K730" s="9" t="s">
        <v>278</v>
      </c>
      <c r="L730" s="9" t="s">
        <v>278</v>
      </c>
      <c r="M730" s="9">
        <v>236</v>
      </c>
      <c r="N730" s="65"/>
      <c r="P730" s="65">
        <f t="shared" si="10"/>
        <v>236</v>
      </c>
    </row>
    <row r="731" spans="1:18" ht="15">
      <c r="A731" s="253" t="s">
        <v>2677</v>
      </c>
      <c r="B731" s="61" t="s">
        <v>2702</v>
      </c>
      <c r="C731" s="3"/>
      <c r="D731" s="3"/>
      <c r="E731" s="9" t="s">
        <v>278</v>
      </c>
      <c r="F731" s="9" t="s">
        <v>278</v>
      </c>
      <c r="G731" s="9" t="s">
        <v>278</v>
      </c>
      <c r="H731" s="9" t="s">
        <v>278</v>
      </c>
      <c r="I731" s="9" t="s">
        <v>278</v>
      </c>
      <c r="J731" s="9" t="s">
        <v>278</v>
      </c>
      <c r="K731" s="9" t="s">
        <v>278</v>
      </c>
      <c r="L731" s="9" t="s">
        <v>278</v>
      </c>
      <c r="M731" s="9">
        <v>231.5</v>
      </c>
      <c r="N731" s="65"/>
      <c r="P731" s="65">
        <f t="shared" ref="P731:P791" si="11">SUM(E731:N731)</f>
        <v>231.5</v>
      </c>
    </row>
    <row r="732" spans="1:18" ht="15">
      <c r="A732" s="253" t="s">
        <v>2678</v>
      </c>
      <c r="B732" s="178" t="s">
        <v>1361</v>
      </c>
      <c r="C732" s="3"/>
      <c r="D732" s="3"/>
      <c r="E732" s="9" t="s">
        <v>278</v>
      </c>
      <c r="F732" s="9" t="s">
        <v>278</v>
      </c>
      <c r="G732" s="9" t="s">
        <v>278</v>
      </c>
      <c r="H732" s="9" t="s">
        <v>278</v>
      </c>
      <c r="I732" s="9">
        <v>216.89999999999986</v>
      </c>
      <c r="J732" s="9" t="s">
        <v>278</v>
      </c>
      <c r="K732" s="9" t="s">
        <v>278</v>
      </c>
      <c r="L732" s="9" t="s">
        <v>278</v>
      </c>
      <c r="M732" s="9" t="s">
        <v>278</v>
      </c>
      <c r="P732" s="65">
        <f t="shared" si="11"/>
        <v>216.89999999999986</v>
      </c>
    </row>
    <row r="733" spans="1:18" ht="15">
      <c r="A733" s="253" t="s">
        <v>2679</v>
      </c>
      <c r="B733" s="239" t="s">
        <v>1669</v>
      </c>
      <c r="C733" s="3"/>
      <c r="D733" s="3"/>
      <c r="E733" s="9" t="s">
        <v>278</v>
      </c>
      <c r="F733" s="9" t="s">
        <v>278</v>
      </c>
      <c r="G733" s="9" t="s">
        <v>278</v>
      </c>
      <c r="H733" s="9" t="s">
        <v>278</v>
      </c>
      <c r="I733" s="9" t="s">
        <v>278</v>
      </c>
      <c r="J733" s="9" t="s">
        <v>278</v>
      </c>
      <c r="K733" s="9">
        <v>213.40000000000032</v>
      </c>
      <c r="L733" s="9" t="s">
        <v>278</v>
      </c>
      <c r="M733" s="9" t="s">
        <v>278</v>
      </c>
      <c r="P733" s="65">
        <f t="shared" si="11"/>
        <v>213.40000000000032</v>
      </c>
    </row>
    <row r="734" spans="1:18" ht="15">
      <c r="A734" s="253" t="s">
        <v>2680</v>
      </c>
      <c r="B734" s="61" t="s">
        <v>2191</v>
      </c>
      <c r="C734" s="3"/>
      <c r="D734" s="3"/>
      <c r="E734" s="9" t="s">
        <v>278</v>
      </c>
      <c r="F734" s="9" t="s">
        <v>278</v>
      </c>
      <c r="G734" s="9" t="s">
        <v>278</v>
      </c>
      <c r="H734" s="9" t="s">
        <v>278</v>
      </c>
      <c r="I734" s="9" t="s">
        <v>278</v>
      </c>
      <c r="J734" s="9" t="s">
        <v>278</v>
      </c>
      <c r="K734" s="9" t="s">
        <v>278</v>
      </c>
      <c r="L734" s="9">
        <v>160</v>
      </c>
      <c r="M734" s="9">
        <v>45.5</v>
      </c>
      <c r="P734" s="65">
        <f t="shared" si="11"/>
        <v>205.5</v>
      </c>
    </row>
    <row r="735" spans="1:18" ht="15">
      <c r="A735" s="253" t="s">
        <v>2681</v>
      </c>
      <c r="B735" s="61" t="s">
        <v>2204</v>
      </c>
      <c r="C735" s="3"/>
      <c r="D735" s="3"/>
      <c r="E735" s="9" t="s">
        <v>278</v>
      </c>
      <c r="F735" s="9" t="s">
        <v>278</v>
      </c>
      <c r="G735" s="9" t="s">
        <v>278</v>
      </c>
      <c r="H735" s="9" t="s">
        <v>278</v>
      </c>
      <c r="I735" s="9" t="s">
        <v>278</v>
      </c>
      <c r="J735" s="9" t="s">
        <v>278</v>
      </c>
      <c r="K735" s="9" t="s">
        <v>278</v>
      </c>
      <c r="L735" s="9">
        <v>199.5</v>
      </c>
      <c r="M735" s="9" t="s">
        <v>278</v>
      </c>
      <c r="P735" s="65">
        <f t="shared" si="11"/>
        <v>199.5</v>
      </c>
    </row>
    <row r="736" spans="1:18" ht="15">
      <c r="A736" s="253" t="s">
        <v>2682</v>
      </c>
      <c r="B736" s="190" t="s">
        <v>1331</v>
      </c>
      <c r="C736" s="3"/>
      <c r="D736" s="3"/>
      <c r="E736" s="9" t="s">
        <v>278</v>
      </c>
      <c r="F736" s="9" t="s">
        <v>278</v>
      </c>
      <c r="G736" s="9" t="s">
        <v>278</v>
      </c>
      <c r="H736" s="9" t="s">
        <v>278</v>
      </c>
      <c r="I736" s="9">
        <v>197.19999999999982</v>
      </c>
      <c r="J736" s="9" t="s">
        <v>278</v>
      </c>
      <c r="K736" s="9" t="s">
        <v>278</v>
      </c>
      <c r="L736" s="9" t="s">
        <v>278</v>
      </c>
      <c r="M736" s="9" t="s">
        <v>278</v>
      </c>
      <c r="P736" s="65">
        <f t="shared" si="11"/>
        <v>197.19999999999982</v>
      </c>
    </row>
    <row r="737" spans="1:18" ht="15">
      <c r="A737" s="253" t="s">
        <v>2683</v>
      </c>
      <c r="B737" s="61" t="s">
        <v>2711</v>
      </c>
      <c r="C737" s="3"/>
      <c r="D737" s="3"/>
      <c r="E737" s="9" t="s">
        <v>278</v>
      </c>
      <c r="F737" s="9" t="s">
        <v>278</v>
      </c>
      <c r="G737" s="9" t="s">
        <v>278</v>
      </c>
      <c r="H737" s="9" t="s">
        <v>278</v>
      </c>
      <c r="I737" s="9" t="s">
        <v>278</v>
      </c>
      <c r="J737" s="9" t="s">
        <v>278</v>
      </c>
      <c r="K737" s="9" t="s">
        <v>278</v>
      </c>
      <c r="L737" s="9" t="s">
        <v>278</v>
      </c>
      <c r="M737" s="9">
        <v>194</v>
      </c>
      <c r="N737" s="65"/>
      <c r="P737" s="65">
        <f t="shared" si="11"/>
        <v>194</v>
      </c>
    </row>
    <row r="738" spans="1:18" ht="15">
      <c r="A738" s="253" t="s">
        <v>2684</v>
      </c>
      <c r="B738" s="61" t="s">
        <v>164</v>
      </c>
      <c r="E738" s="9" t="s">
        <v>278</v>
      </c>
      <c r="F738" s="9" t="s">
        <v>278</v>
      </c>
      <c r="G738" s="188">
        <v>188.29999999999995</v>
      </c>
      <c r="H738" s="9" t="s">
        <v>278</v>
      </c>
      <c r="I738" s="9" t="s">
        <v>278</v>
      </c>
      <c r="J738" s="9" t="s">
        <v>278</v>
      </c>
      <c r="K738" s="9" t="s">
        <v>278</v>
      </c>
      <c r="L738" s="9" t="s">
        <v>278</v>
      </c>
      <c r="M738" s="9" t="s">
        <v>278</v>
      </c>
      <c r="P738" s="65">
        <f t="shared" si="11"/>
        <v>188.29999999999995</v>
      </c>
      <c r="R738" t="s">
        <v>283</v>
      </c>
    </row>
    <row r="739" spans="1:18" ht="15">
      <c r="A739" s="253" t="s">
        <v>2685</v>
      </c>
      <c r="B739" s="61" t="s">
        <v>688</v>
      </c>
      <c r="E739" s="9" t="s">
        <v>278</v>
      </c>
      <c r="F739" s="9" t="s">
        <v>278</v>
      </c>
      <c r="G739" s="9" t="s">
        <v>278</v>
      </c>
      <c r="H739" s="9">
        <v>182.09999999999968</v>
      </c>
      <c r="I739" s="9" t="s">
        <v>278</v>
      </c>
      <c r="J739" s="9" t="s">
        <v>278</v>
      </c>
      <c r="K739" s="9" t="s">
        <v>278</v>
      </c>
      <c r="L739" s="9" t="s">
        <v>278</v>
      </c>
      <c r="M739" s="9" t="s">
        <v>278</v>
      </c>
      <c r="P739" s="65">
        <f t="shared" si="11"/>
        <v>182.09999999999968</v>
      </c>
    </row>
    <row r="740" spans="1:18" ht="15">
      <c r="A740" s="253" t="s">
        <v>2686</v>
      </c>
      <c r="B740" s="61" t="s">
        <v>2712</v>
      </c>
      <c r="C740" s="3"/>
      <c r="D740" s="3"/>
      <c r="E740" s="9" t="s">
        <v>278</v>
      </c>
      <c r="F740" s="9" t="s">
        <v>278</v>
      </c>
      <c r="G740" s="9" t="s">
        <v>278</v>
      </c>
      <c r="H740" s="9" t="s">
        <v>278</v>
      </c>
      <c r="I740" s="9" t="s">
        <v>278</v>
      </c>
      <c r="J740" s="9" t="s">
        <v>278</v>
      </c>
      <c r="K740" s="9" t="s">
        <v>278</v>
      </c>
      <c r="L740" s="9" t="s">
        <v>278</v>
      </c>
      <c r="M740" s="9">
        <v>173.9</v>
      </c>
      <c r="N740" s="65"/>
      <c r="P740" s="65">
        <f t="shared" si="11"/>
        <v>173.9</v>
      </c>
    </row>
    <row r="741" spans="1:18" ht="15">
      <c r="A741" s="253" t="s">
        <v>2687</v>
      </c>
      <c r="B741" s="61" t="s">
        <v>2709</v>
      </c>
      <c r="C741" s="3"/>
      <c r="D741" s="3"/>
      <c r="E741" s="9" t="s">
        <v>278</v>
      </c>
      <c r="F741" s="9" t="s">
        <v>278</v>
      </c>
      <c r="G741" s="9" t="s">
        <v>278</v>
      </c>
      <c r="H741" s="9" t="s">
        <v>278</v>
      </c>
      <c r="I741" s="9" t="s">
        <v>278</v>
      </c>
      <c r="J741" s="9" t="s">
        <v>278</v>
      </c>
      <c r="K741" s="9" t="s">
        <v>278</v>
      </c>
      <c r="L741" s="9" t="s">
        <v>278</v>
      </c>
      <c r="M741" s="9">
        <v>173.5</v>
      </c>
      <c r="N741" s="65"/>
      <c r="P741" s="65">
        <f t="shared" si="11"/>
        <v>173.5</v>
      </c>
    </row>
    <row r="742" spans="1:18" ht="15">
      <c r="A742" s="253" t="s">
        <v>2688</v>
      </c>
      <c r="B742" s="61" t="s">
        <v>2700</v>
      </c>
      <c r="C742" s="3"/>
      <c r="D742" s="3"/>
      <c r="E742" s="9" t="s">
        <v>278</v>
      </c>
      <c r="F742" s="9" t="s">
        <v>278</v>
      </c>
      <c r="G742" s="9" t="s">
        <v>278</v>
      </c>
      <c r="H742" s="9" t="s">
        <v>278</v>
      </c>
      <c r="I742" s="9" t="s">
        <v>278</v>
      </c>
      <c r="J742" s="9" t="s">
        <v>278</v>
      </c>
      <c r="K742" s="9" t="s">
        <v>278</v>
      </c>
      <c r="L742" s="9" t="s">
        <v>278</v>
      </c>
      <c r="M742" s="9">
        <v>170.4</v>
      </c>
      <c r="N742" s="65"/>
      <c r="P742" s="65">
        <f t="shared" si="11"/>
        <v>170.4</v>
      </c>
    </row>
    <row r="743" spans="1:18" ht="15">
      <c r="A743" s="253" t="s">
        <v>2689</v>
      </c>
      <c r="B743" s="61" t="s">
        <v>2192</v>
      </c>
      <c r="C743" s="3"/>
      <c r="D743" s="3"/>
      <c r="E743" s="9" t="s">
        <v>278</v>
      </c>
      <c r="F743" s="9" t="s">
        <v>278</v>
      </c>
      <c r="G743" s="9" t="s">
        <v>278</v>
      </c>
      <c r="H743" s="9" t="s">
        <v>278</v>
      </c>
      <c r="I743" s="9" t="s">
        <v>278</v>
      </c>
      <c r="J743" s="9" t="s">
        <v>278</v>
      </c>
      <c r="K743" s="9" t="s">
        <v>278</v>
      </c>
      <c r="L743" s="9">
        <v>6.0000000000002274</v>
      </c>
      <c r="M743" s="9">
        <v>157</v>
      </c>
      <c r="P743" s="65">
        <f t="shared" si="11"/>
        <v>163.00000000000023</v>
      </c>
    </row>
    <row r="744" spans="1:18" ht="15">
      <c r="A744" s="253" t="s">
        <v>2690</v>
      </c>
      <c r="B744" s="61" t="s">
        <v>2722</v>
      </c>
      <c r="C744" s="3"/>
      <c r="D744" s="3"/>
      <c r="E744" s="9" t="s">
        <v>278</v>
      </c>
      <c r="F744" s="9" t="s">
        <v>278</v>
      </c>
      <c r="G744" s="9" t="s">
        <v>278</v>
      </c>
      <c r="H744" s="9" t="s">
        <v>278</v>
      </c>
      <c r="I744" s="9" t="s">
        <v>278</v>
      </c>
      <c r="J744" s="9" t="s">
        <v>278</v>
      </c>
      <c r="K744" s="9" t="s">
        <v>278</v>
      </c>
      <c r="L744" s="9" t="s">
        <v>278</v>
      </c>
      <c r="M744" s="9">
        <v>147.5</v>
      </c>
      <c r="N744" s="65"/>
      <c r="P744" s="65">
        <f t="shared" si="11"/>
        <v>147.5</v>
      </c>
    </row>
    <row r="745" spans="1:18" ht="15">
      <c r="A745" s="253" t="s">
        <v>2691</v>
      </c>
      <c r="B745" s="61" t="s">
        <v>2704</v>
      </c>
      <c r="C745" s="3"/>
      <c r="D745" s="3"/>
      <c r="E745" s="9" t="s">
        <v>278</v>
      </c>
      <c r="F745" s="9" t="s">
        <v>278</v>
      </c>
      <c r="G745" s="9" t="s">
        <v>278</v>
      </c>
      <c r="H745" s="9" t="s">
        <v>278</v>
      </c>
      <c r="I745" s="9" t="s">
        <v>278</v>
      </c>
      <c r="J745" s="9" t="s">
        <v>278</v>
      </c>
      <c r="K745" s="9" t="s">
        <v>278</v>
      </c>
      <c r="L745" s="9" t="s">
        <v>278</v>
      </c>
      <c r="M745" s="9">
        <v>144</v>
      </c>
      <c r="N745" s="65"/>
      <c r="P745" s="65">
        <f t="shared" si="11"/>
        <v>144</v>
      </c>
    </row>
    <row r="746" spans="1:18" ht="15">
      <c r="A746" s="253" t="s">
        <v>2692</v>
      </c>
      <c r="B746" s="61" t="s">
        <v>2715</v>
      </c>
      <c r="C746" s="3"/>
      <c r="D746" s="3"/>
      <c r="E746" s="9" t="s">
        <v>278</v>
      </c>
      <c r="F746" s="9" t="s">
        <v>278</v>
      </c>
      <c r="G746" s="9" t="s">
        <v>278</v>
      </c>
      <c r="H746" s="9" t="s">
        <v>278</v>
      </c>
      <c r="I746" s="9" t="s">
        <v>278</v>
      </c>
      <c r="J746" s="9" t="s">
        <v>278</v>
      </c>
      <c r="K746" s="9" t="s">
        <v>278</v>
      </c>
      <c r="L746" s="9" t="s">
        <v>278</v>
      </c>
      <c r="M746" s="9">
        <v>135</v>
      </c>
      <c r="N746" s="65"/>
      <c r="P746" s="65">
        <f t="shared" si="11"/>
        <v>135</v>
      </c>
    </row>
    <row r="747" spans="1:18" ht="15">
      <c r="A747" s="253" t="s">
        <v>2693</v>
      </c>
      <c r="B747" s="61" t="s">
        <v>2705</v>
      </c>
      <c r="C747" s="3"/>
      <c r="D747" s="3"/>
      <c r="E747" s="9" t="s">
        <v>278</v>
      </c>
      <c r="F747" s="9" t="s">
        <v>278</v>
      </c>
      <c r="G747" s="9" t="s">
        <v>278</v>
      </c>
      <c r="H747" s="9" t="s">
        <v>278</v>
      </c>
      <c r="I747" s="9" t="s">
        <v>278</v>
      </c>
      <c r="J747" s="9" t="s">
        <v>278</v>
      </c>
      <c r="K747" s="9" t="s">
        <v>278</v>
      </c>
      <c r="L747" s="9" t="s">
        <v>278</v>
      </c>
      <c r="M747" s="9">
        <v>128.5</v>
      </c>
      <c r="N747" s="65"/>
      <c r="P747" s="65">
        <f t="shared" si="11"/>
        <v>128.5</v>
      </c>
    </row>
    <row r="748" spans="1:18" ht="15">
      <c r="A748" s="253" t="s">
        <v>2694</v>
      </c>
      <c r="B748" s="178" t="s">
        <v>1340</v>
      </c>
      <c r="C748" s="3"/>
      <c r="D748" s="3"/>
      <c r="E748" s="9" t="s">
        <v>278</v>
      </c>
      <c r="F748" s="9" t="s">
        <v>278</v>
      </c>
      <c r="G748" s="9" t="s">
        <v>278</v>
      </c>
      <c r="H748" s="9" t="s">
        <v>278</v>
      </c>
      <c r="I748" s="9">
        <v>127.5</v>
      </c>
      <c r="J748" s="9" t="s">
        <v>278</v>
      </c>
      <c r="K748" s="9" t="s">
        <v>278</v>
      </c>
      <c r="L748" s="9" t="s">
        <v>278</v>
      </c>
      <c r="M748" s="9" t="s">
        <v>278</v>
      </c>
      <c r="P748" s="65">
        <f t="shared" si="11"/>
        <v>127.5</v>
      </c>
    </row>
    <row r="749" spans="1:18" ht="15">
      <c r="A749" s="253" t="s">
        <v>2695</v>
      </c>
      <c r="B749" s="61" t="s">
        <v>2714</v>
      </c>
      <c r="C749" s="3"/>
      <c r="D749" s="3"/>
      <c r="E749" s="9" t="s">
        <v>278</v>
      </c>
      <c r="F749" s="9" t="s">
        <v>278</v>
      </c>
      <c r="G749" s="9" t="s">
        <v>278</v>
      </c>
      <c r="H749" s="9" t="s">
        <v>278</v>
      </c>
      <c r="I749" s="9" t="s">
        <v>278</v>
      </c>
      <c r="J749" s="9" t="s">
        <v>278</v>
      </c>
      <c r="K749" s="9" t="s">
        <v>278</v>
      </c>
      <c r="L749" s="9" t="s">
        <v>278</v>
      </c>
      <c r="M749" s="9">
        <v>127</v>
      </c>
      <c r="N749" s="65"/>
      <c r="P749" s="65">
        <f t="shared" si="11"/>
        <v>127</v>
      </c>
    </row>
    <row r="750" spans="1:18" ht="15">
      <c r="A750" s="253" t="s">
        <v>2696</v>
      </c>
      <c r="B750" s="61" t="s">
        <v>2713</v>
      </c>
      <c r="C750" s="3"/>
      <c r="D750" s="3"/>
      <c r="E750" s="9" t="s">
        <v>278</v>
      </c>
      <c r="F750" s="9" t="s">
        <v>278</v>
      </c>
      <c r="G750" s="9" t="s">
        <v>278</v>
      </c>
      <c r="H750" s="9" t="s">
        <v>278</v>
      </c>
      <c r="I750" s="9" t="s">
        <v>278</v>
      </c>
      <c r="J750" s="9" t="s">
        <v>278</v>
      </c>
      <c r="K750" s="9" t="s">
        <v>278</v>
      </c>
      <c r="L750" s="9" t="s">
        <v>278</v>
      </c>
      <c r="M750" s="9">
        <v>118.99999999999999</v>
      </c>
      <c r="N750" s="65"/>
      <c r="P750" s="65">
        <f t="shared" si="11"/>
        <v>118.99999999999999</v>
      </c>
    </row>
    <row r="751" spans="1:18" ht="15">
      <c r="A751" s="253" t="s">
        <v>2697</v>
      </c>
      <c r="B751" s="61" t="s">
        <v>179</v>
      </c>
      <c r="E751" s="188">
        <v>108.99999999999955</v>
      </c>
      <c r="F751" s="9" t="s">
        <v>278</v>
      </c>
      <c r="G751" s="9" t="s">
        <v>278</v>
      </c>
      <c r="H751" s="9" t="s">
        <v>278</v>
      </c>
      <c r="I751" s="9" t="s">
        <v>278</v>
      </c>
      <c r="J751" s="9" t="s">
        <v>278</v>
      </c>
      <c r="K751" s="9" t="s">
        <v>278</v>
      </c>
      <c r="L751" s="9" t="s">
        <v>278</v>
      </c>
      <c r="M751" s="9" t="s">
        <v>278</v>
      </c>
      <c r="P751" s="65">
        <f t="shared" si="11"/>
        <v>108.99999999999955</v>
      </c>
      <c r="R751" t="s">
        <v>297</v>
      </c>
    </row>
    <row r="752" spans="1:18" ht="15">
      <c r="A752" s="253" t="s">
        <v>2698</v>
      </c>
      <c r="B752" s="61" t="s">
        <v>2718</v>
      </c>
      <c r="C752" s="3"/>
      <c r="D752" s="3"/>
      <c r="E752" s="9" t="s">
        <v>278</v>
      </c>
      <c r="F752" s="9" t="s">
        <v>278</v>
      </c>
      <c r="G752" s="9" t="s">
        <v>278</v>
      </c>
      <c r="H752" s="9" t="s">
        <v>278</v>
      </c>
      <c r="I752" s="9" t="s">
        <v>278</v>
      </c>
      <c r="J752" s="9" t="s">
        <v>278</v>
      </c>
      <c r="K752" s="9" t="s">
        <v>278</v>
      </c>
      <c r="L752" s="9" t="s">
        <v>278</v>
      </c>
      <c r="M752" s="9">
        <v>104.3</v>
      </c>
      <c r="N752" s="65"/>
      <c r="P752" s="65">
        <f t="shared" si="11"/>
        <v>104.3</v>
      </c>
    </row>
    <row r="753" spans="1:16" ht="15">
      <c r="A753" s="253" t="s">
        <v>2727</v>
      </c>
      <c r="B753" s="61" t="s">
        <v>2721</v>
      </c>
      <c r="C753" s="3"/>
      <c r="D753" s="3"/>
      <c r="E753" s="9" t="s">
        <v>278</v>
      </c>
      <c r="F753" s="9" t="s">
        <v>278</v>
      </c>
      <c r="G753" s="9" t="s">
        <v>278</v>
      </c>
      <c r="H753" s="9" t="s">
        <v>278</v>
      </c>
      <c r="I753" s="9" t="s">
        <v>278</v>
      </c>
      <c r="J753" s="9" t="s">
        <v>278</v>
      </c>
      <c r="K753" s="9" t="s">
        <v>278</v>
      </c>
      <c r="L753" s="9" t="s">
        <v>278</v>
      </c>
      <c r="M753" s="9">
        <v>101.5</v>
      </c>
      <c r="N753" s="65"/>
      <c r="P753" s="65">
        <f t="shared" si="11"/>
        <v>101.5</v>
      </c>
    </row>
    <row r="754" spans="1:16" ht="15">
      <c r="A754" s="253" t="s">
        <v>2820</v>
      </c>
      <c r="B754" s="61" t="s">
        <v>2707</v>
      </c>
      <c r="C754" s="3"/>
      <c r="D754" s="3"/>
      <c r="E754" s="9" t="s">
        <v>278</v>
      </c>
      <c r="F754" s="9" t="s">
        <v>278</v>
      </c>
      <c r="G754" s="9" t="s">
        <v>278</v>
      </c>
      <c r="H754" s="9" t="s">
        <v>278</v>
      </c>
      <c r="I754" s="9" t="s">
        <v>278</v>
      </c>
      <c r="J754" s="9" t="s">
        <v>278</v>
      </c>
      <c r="K754" s="9" t="s">
        <v>278</v>
      </c>
      <c r="L754" s="9" t="s">
        <v>278</v>
      </c>
      <c r="M754" s="9">
        <v>88.8</v>
      </c>
      <c r="N754" s="65"/>
      <c r="P754" s="65">
        <f t="shared" si="11"/>
        <v>88.8</v>
      </c>
    </row>
    <row r="755" spans="1:16" ht="15">
      <c r="A755" s="253" t="s">
        <v>2837</v>
      </c>
      <c r="B755" s="178" t="s">
        <v>1338</v>
      </c>
      <c r="C755" s="3"/>
      <c r="D755" s="3"/>
      <c r="E755" s="9" t="s">
        <v>278</v>
      </c>
      <c r="F755" s="9" t="s">
        <v>278</v>
      </c>
      <c r="G755" s="9" t="s">
        <v>278</v>
      </c>
      <c r="H755" s="9" t="s">
        <v>278</v>
      </c>
      <c r="I755" s="9">
        <v>77.700000000000273</v>
      </c>
      <c r="J755" s="9" t="s">
        <v>278</v>
      </c>
      <c r="K755" s="9" t="s">
        <v>278</v>
      </c>
      <c r="L755" s="9" t="s">
        <v>278</v>
      </c>
      <c r="M755" s="9" t="s">
        <v>278</v>
      </c>
      <c r="P755" s="65">
        <f t="shared" si="11"/>
        <v>77.700000000000273</v>
      </c>
    </row>
    <row r="756" spans="1:16" ht="15">
      <c r="A756" s="253" t="s">
        <v>2887</v>
      </c>
      <c r="B756" s="239" t="s">
        <v>1651</v>
      </c>
      <c r="C756" s="3"/>
      <c r="D756" s="3"/>
      <c r="E756" s="9" t="s">
        <v>278</v>
      </c>
      <c r="F756" s="9" t="s">
        <v>278</v>
      </c>
      <c r="G756" s="9" t="s">
        <v>278</v>
      </c>
      <c r="H756" s="9" t="s">
        <v>278</v>
      </c>
      <c r="I756" s="9" t="s">
        <v>278</v>
      </c>
      <c r="J756" s="9">
        <v>56.200000000000045</v>
      </c>
      <c r="K756" s="9" t="s">
        <v>278</v>
      </c>
      <c r="L756" s="9" t="s">
        <v>278</v>
      </c>
      <c r="M756" s="9" t="s">
        <v>278</v>
      </c>
      <c r="P756" s="65">
        <f t="shared" si="11"/>
        <v>56.200000000000045</v>
      </c>
    </row>
    <row r="757" spans="1:16" ht="15">
      <c r="A757" s="253" t="s">
        <v>2888</v>
      </c>
      <c r="B757" s="61" t="s">
        <v>2717</v>
      </c>
      <c r="C757" s="3"/>
      <c r="D757" s="3"/>
      <c r="E757" s="9" t="s">
        <v>278</v>
      </c>
      <c r="F757" s="9" t="s">
        <v>278</v>
      </c>
      <c r="G757" s="9" t="s">
        <v>278</v>
      </c>
      <c r="H757" s="9" t="s">
        <v>278</v>
      </c>
      <c r="I757" s="9" t="s">
        <v>278</v>
      </c>
      <c r="J757" s="9" t="s">
        <v>278</v>
      </c>
      <c r="K757" s="9" t="s">
        <v>278</v>
      </c>
      <c r="L757" s="9" t="s">
        <v>278</v>
      </c>
      <c r="M757" s="9">
        <v>49</v>
      </c>
      <c r="N757" s="65"/>
      <c r="P757" s="65">
        <f t="shared" si="11"/>
        <v>49</v>
      </c>
    </row>
    <row r="758" spans="1:16" ht="15">
      <c r="A758" s="253" t="s">
        <v>2889</v>
      </c>
      <c r="B758" s="61" t="s">
        <v>2724</v>
      </c>
      <c r="C758" s="3"/>
      <c r="D758" s="3"/>
      <c r="E758" s="9" t="s">
        <v>278</v>
      </c>
      <c r="F758" s="9" t="s">
        <v>278</v>
      </c>
      <c r="G758" s="9" t="s">
        <v>278</v>
      </c>
      <c r="H758" s="9" t="s">
        <v>278</v>
      </c>
      <c r="I758" s="9" t="s">
        <v>278</v>
      </c>
      <c r="J758" s="9" t="s">
        <v>278</v>
      </c>
      <c r="K758" s="9" t="s">
        <v>278</v>
      </c>
      <c r="L758" s="9" t="s">
        <v>278</v>
      </c>
      <c r="M758" s="9">
        <v>32.1</v>
      </c>
      <c r="N758" s="65"/>
      <c r="P758" s="65">
        <f t="shared" si="11"/>
        <v>32.1</v>
      </c>
    </row>
    <row r="759" spans="1:16" ht="15">
      <c r="A759" s="253" t="s">
        <v>2890</v>
      </c>
      <c r="B759" s="239" t="s">
        <v>1670</v>
      </c>
      <c r="C759" s="3"/>
      <c r="D759" s="3"/>
      <c r="E759" s="9" t="s">
        <v>278</v>
      </c>
      <c r="F759" s="9" t="s">
        <v>278</v>
      </c>
      <c r="G759" s="9" t="s">
        <v>278</v>
      </c>
      <c r="H759" s="9" t="s">
        <v>278</v>
      </c>
      <c r="I759" s="9" t="s">
        <v>278</v>
      </c>
      <c r="J759" s="9" t="s">
        <v>278</v>
      </c>
      <c r="K759" s="9">
        <v>15.600000000000136</v>
      </c>
      <c r="L759" s="9" t="s">
        <v>278</v>
      </c>
      <c r="M759" s="9" t="s">
        <v>278</v>
      </c>
      <c r="P759" s="65">
        <f t="shared" si="11"/>
        <v>15.600000000000136</v>
      </c>
    </row>
    <row r="760" spans="1:16" ht="15">
      <c r="A760" s="253" t="s">
        <v>2891</v>
      </c>
      <c r="B760" s="61" t="s">
        <v>2723</v>
      </c>
      <c r="C760" s="3"/>
      <c r="D760" s="3"/>
      <c r="E760" s="9" t="s">
        <v>278</v>
      </c>
      <c r="F760" s="9" t="s">
        <v>278</v>
      </c>
      <c r="G760" s="9" t="s">
        <v>278</v>
      </c>
      <c r="H760" s="9" t="s">
        <v>278</v>
      </c>
      <c r="I760" s="9" t="s">
        <v>278</v>
      </c>
      <c r="J760" s="9" t="s">
        <v>278</v>
      </c>
      <c r="K760" s="9" t="s">
        <v>278</v>
      </c>
      <c r="L760" s="9" t="s">
        <v>278</v>
      </c>
      <c r="M760" s="9">
        <v>13.999999999999998</v>
      </c>
      <c r="N760" s="65"/>
      <c r="P760" s="65">
        <f t="shared" si="11"/>
        <v>13.999999999999998</v>
      </c>
    </row>
    <row r="761" spans="1:16" ht="15">
      <c r="A761" s="253" t="s">
        <v>3572</v>
      </c>
      <c r="B761" s="28" t="s">
        <v>3601</v>
      </c>
      <c r="C761" s="3"/>
      <c r="D761" s="3"/>
      <c r="E761" s="9" t="s">
        <v>278</v>
      </c>
      <c r="F761" s="9" t="s">
        <v>278</v>
      </c>
      <c r="G761" s="9" t="s">
        <v>278</v>
      </c>
      <c r="H761" s="9" t="s">
        <v>278</v>
      </c>
      <c r="I761" s="9" t="s">
        <v>278</v>
      </c>
      <c r="J761" s="9" t="s">
        <v>278</v>
      </c>
      <c r="K761" s="9" t="s">
        <v>278</v>
      </c>
      <c r="L761" s="9" t="s">
        <v>278</v>
      </c>
      <c r="M761" s="9" t="s">
        <v>278</v>
      </c>
      <c r="O761" s="28"/>
      <c r="P761" s="65">
        <f t="shared" si="11"/>
        <v>0</v>
      </c>
    </row>
    <row r="762" spans="1:16" ht="15">
      <c r="A762" s="253" t="s">
        <v>3573</v>
      </c>
      <c r="B762" s="28" t="s">
        <v>3602</v>
      </c>
      <c r="C762" s="3"/>
      <c r="D762" s="3"/>
      <c r="E762" s="9" t="s">
        <v>278</v>
      </c>
      <c r="F762" s="9" t="s">
        <v>278</v>
      </c>
      <c r="G762" s="9" t="s">
        <v>278</v>
      </c>
      <c r="H762" s="9" t="s">
        <v>278</v>
      </c>
      <c r="I762" s="9" t="s">
        <v>278</v>
      </c>
      <c r="J762" s="9" t="s">
        <v>278</v>
      </c>
      <c r="K762" s="9" t="s">
        <v>278</v>
      </c>
      <c r="L762" s="9" t="s">
        <v>278</v>
      </c>
      <c r="M762" s="9" t="s">
        <v>278</v>
      </c>
      <c r="O762" s="28"/>
      <c r="P762" s="65">
        <f t="shared" si="11"/>
        <v>0</v>
      </c>
    </row>
    <row r="763" spans="1:16" ht="15">
      <c r="A763" s="253" t="s">
        <v>3574</v>
      </c>
      <c r="B763" s="61" t="s">
        <v>3603</v>
      </c>
      <c r="C763" s="3"/>
      <c r="D763" s="3"/>
      <c r="E763" s="9" t="s">
        <v>278</v>
      </c>
      <c r="F763" s="9" t="s">
        <v>278</v>
      </c>
      <c r="G763" s="9" t="s">
        <v>278</v>
      </c>
      <c r="H763" s="9" t="s">
        <v>278</v>
      </c>
      <c r="I763" s="9" t="s">
        <v>278</v>
      </c>
      <c r="J763" s="9" t="s">
        <v>278</v>
      </c>
      <c r="K763" s="9" t="s">
        <v>278</v>
      </c>
      <c r="L763" s="9" t="s">
        <v>278</v>
      </c>
      <c r="M763" s="9" t="s">
        <v>278</v>
      </c>
      <c r="O763" s="28"/>
      <c r="P763" s="65">
        <f t="shared" si="11"/>
        <v>0</v>
      </c>
    </row>
    <row r="764" spans="1:16" ht="15">
      <c r="A764" s="253" t="s">
        <v>3575</v>
      </c>
      <c r="B764" s="28" t="s">
        <v>3604</v>
      </c>
      <c r="C764" s="3"/>
      <c r="D764" s="3"/>
      <c r="E764" s="9" t="s">
        <v>278</v>
      </c>
      <c r="F764" s="9" t="s">
        <v>278</v>
      </c>
      <c r="G764" s="9" t="s">
        <v>278</v>
      </c>
      <c r="H764" s="9" t="s">
        <v>278</v>
      </c>
      <c r="I764" s="9" t="s">
        <v>278</v>
      </c>
      <c r="J764" s="9" t="s">
        <v>278</v>
      </c>
      <c r="K764" s="9" t="s">
        <v>278</v>
      </c>
      <c r="L764" s="9" t="s">
        <v>278</v>
      </c>
      <c r="M764" s="9" t="s">
        <v>278</v>
      </c>
      <c r="O764" s="28"/>
      <c r="P764" s="65">
        <f t="shared" si="11"/>
        <v>0</v>
      </c>
    </row>
    <row r="765" spans="1:16" ht="15">
      <c r="A765" s="253" t="s">
        <v>3576</v>
      </c>
      <c r="B765" s="28" t="s">
        <v>3605</v>
      </c>
      <c r="C765" s="3"/>
      <c r="D765" s="3"/>
      <c r="E765" s="9" t="s">
        <v>278</v>
      </c>
      <c r="F765" s="9" t="s">
        <v>278</v>
      </c>
      <c r="G765" s="9" t="s">
        <v>278</v>
      </c>
      <c r="H765" s="9" t="s">
        <v>278</v>
      </c>
      <c r="I765" s="9" t="s">
        <v>278</v>
      </c>
      <c r="J765" s="9" t="s">
        <v>278</v>
      </c>
      <c r="K765" s="9" t="s">
        <v>278</v>
      </c>
      <c r="L765" s="9" t="s">
        <v>278</v>
      </c>
      <c r="M765" s="9" t="s">
        <v>278</v>
      </c>
      <c r="O765" s="28"/>
      <c r="P765" s="65">
        <f t="shared" si="11"/>
        <v>0</v>
      </c>
    </row>
    <row r="766" spans="1:16" ht="15">
      <c r="A766" s="253" t="s">
        <v>3577</v>
      </c>
      <c r="B766" s="28" t="s">
        <v>3606</v>
      </c>
      <c r="C766" s="3"/>
      <c r="D766" s="3"/>
      <c r="E766" s="9" t="s">
        <v>278</v>
      </c>
      <c r="F766" s="9" t="s">
        <v>278</v>
      </c>
      <c r="G766" s="9" t="s">
        <v>278</v>
      </c>
      <c r="H766" s="9" t="s">
        <v>278</v>
      </c>
      <c r="I766" s="9" t="s">
        <v>278</v>
      </c>
      <c r="J766" s="9" t="s">
        <v>278</v>
      </c>
      <c r="K766" s="9" t="s">
        <v>278</v>
      </c>
      <c r="L766" s="9" t="s">
        <v>278</v>
      </c>
      <c r="M766" s="9" t="s">
        <v>278</v>
      </c>
      <c r="O766" s="28"/>
      <c r="P766" s="65">
        <f t="shared" si="11"/>
        <v>0</v>
      </c>
    </row>
    <row r="767" spans="1:16" ht="15">
      <c r="A767" s="253" t="s">
        <v>3578</v>
      </c>
      <c r="B767" s="28" t="s">
        <v>3607</v>
      </c>
      <c r="C767" s="3"/>
      <c r="D767" s="3"/>
      <c r="E767" s="9" t="s">
        <v>278</v>
      </c>
      <c r="F767" s="9" t="s">
        <v>278</v>
      </c>
      <c r="G767" s="9" t="s">
        <v>278</v>
      </c>
      <c r="H767" s="9" t="s">
        <v>278</v>
      </c>
      <c r="I767" s="9" t="s">
        <v>278</v>
      </c>
      <c r="J767" s="9" t="s">
        <v>278</v>
      </c>
      <c r="K767" s="9" t="s">
        <v>278</v>
      </c>
      <c r="L767" s="9" t="s">
        <v>278</v>
      </c>
      <c r="M767" s="9" t="s">
        <v>278</v>
      </c>
      <c r="O767" s="28"/>
      <c r="P767" s="65">
        <f t="shared" si="11"/>
        <v>0</v>
      </c>
    </row>
    <row r="768" spans="1:16" ht="15">
      <c r="A768" s="253" t="s">
        <v>3579</v>
      </c>
      <c r="B768" s="28" t="s">
        <v>3636</v>
      </c>
      <c r="C768" s="3"/>
      <c r="D768" s="3"/>
      <c r="E768" s="9" t="s">
        <v>278</v>
      </c>
      <c r="F768" s="9" t="s">
        <v>278</v>
      </c>
      <c r="G768" s="9" t="s">
        <v>278</v>
      </c>
      <c r="H768" s="9" t="s">
        <v>278</v>
      </c>
      <c r="I768" s="9" t="s">
        <v>278</v>
      </c>
      <c r="J768" s="9" t="s">
        <v>278</v>
      </c>
      <c r="K768" s="9" t="s">
        <v>278</v>
      </c>
      <c r="L768" s="9" t="s">
        <v>278</v>
      </c>
      <c r="M768" s="9" t="s">
        <v>278</v>
      </c>
      <c r="O768" s="28"/>
      <c r="P768" s="65">
        <f t="shared" si="11"/>
        <v>0</v>
      </c>
    </row>
    <row r="769" spans="1:16" ht="15">
      <c r="A769" s="253" t="s">
        <v>3580</v>
      </c>
      <c r="B769" s="28" t="s">
        <v>3608</v>
      </c>
      <c r="C769" s="3"/>
      <c r="D769" s="3"/>
      <c r="E769" s="9" t="s">
        <v>278</v>
      </c>
      <c r="F769" s="9" t="s">
        <v>278</v>
      </c>
      <c r="G769" s="9" t="s">
        <v>278</v>
      </c>
      <c r="H769" s="9" t="s">
        <v>278</v>
      </c>
      <c r="I769" s="9" t="s">
        <v>278</v>
      </c>
      <c r="J769" s="9" t="s">
        <v>278</v>
      </c>
      <c r="K769" s="9" t="s">
        <v>278</v>
      </c>
      <c r="L769" s="9" t="s">
        <v>278</v>
      </c>
      <c r="M769" s="9" t="s">
        <v>278</v>
      </c>
      <c r="O769" s="28"/>
      <c r="P769" s="65">
        <f t="shared" si="11"/>
        <v>0</v>
      </c>
    </row>
    <row r="770" spans="1:16" ht="15">
      <c r="A770" s="253" t="s">
        <v>3581</v>
      </c>
      <c r="B770" s="28" t="s">
        <v>3609</v>
      </c>
      <c r="C770" s="3"/>
      <c r="D770" s="3"/>
      <c r="E770" s="9" t="s">
        <v>278</v>
      </c>
      <c r="F770" s="9" t="s">
        <v>278</v>
      </c>
      <c r="G770" s="9" t="s">
        <v>278</v>
      </c>
      <c r="H770" s="9" t="s">
        <v>278</v>
      </c>
      <c r="I770" s="9" t="s">
        <v>278</v>
      </c>
      <c r="J770" s="9" t="s">
        <v>278</v>
      </c>
      <c r="K770" s="9" t="s">
        <v>278</v>
      </c>
      <c r="L770" s="9" t="s">
        <v>278</v>
      </c>
      <c r="M770" s="9" t="s">
        <v>278</v>
      </c>
      <c r="O770" s="28"/>
      <c r="P770" s="65">
        <f t="shared" si="11"/>
        <v>0</v>
      </c>
    </row>
    <row r="771" spans="1:16" ht="15">
      <c r="A771" s="253" t="s">
        <v>3582</v>
      </c>
      <c r="B771" s="28" t="s">
        <v>3610</v>
      </c>
      <c r="C771" s="3"/>
      <c r="D771" s="3"/>
      <c r="E771" s="9" t="s">
        <v>278</v>
      </c>
      <c r="F771" s="9" t="s">
        <v>278</v>
      </c>
      <c r="G771" s="9" t="s">
        <v>278</v>
      </c>
      <c r="H771" s="9" t="s">
        <v>278</v>
      </c>
      <c r="I771" s="9" t="s">
        <v>278</v>
      </c>
      <c r="J771" s="9" t="s">
        <v>278</v>
      </c>
      <c r="K771" s="9" t="s">
        <v>278</v>
      </c>
      <c r="L771" s="9" t="s">
        <v>278</v>
      </c>
      <c r="M771" s="9" t="s">
        <v>278</v>
      </c>
      <c r="O771" s="28"/>
      <c r="P771" s="65">
        <f t="shared" si="11"/>
        <v>0</v>
      </c>
    </row>
    <row r="772" spans="1:16" ht="15">
      <c r="A772" s="253" t="s">
        <v>3583</v>
      </c>
      <c r="B772" s="28" t="s">
        <v>3611</v>
      </c>
      <c r="C772" s="3"/>
      <c r="D772" s="3"/>
      <c r="E772" s="9" t="s">
        <v>278</v>
      </c>
      <c r="F772" s="9" t="s">
        <v>278</v>
      </c>
      <c r="G772" s="9" t="s">
        <v>278</v>
      </c>
      <c r="H772" s="9" t="s">
        <v>278</v>
      </c>
      <c r="I772" s="9" t="s">
        <v>278</v>
      </c>
      <c r="J772" s="9" t="s">
        <v>278</v>
      </c>
      <c r="K772" s="9" t="s">
        <v>278</v>
      </c>
      <c r="L772" s="9" t="s">
        <v>278</v>
      </c>
      <c r="M772" s="9" t="s">
        <v>278</v>
      </c>
      <c r="O772" s="28"/>
      <c r="P772" s="65">
        <f t="shared" si="11"/>
        <v>0</v>
      </c>
    </row>
    <row r="773" spans="1:16" ht="15">
      <c r="A773" s="253" t="s">
        <v>3584</v>
      </c>
      <c r="B773" s="28" t="s">
        <v>3612</v>
      </c>
      <c r="C773" s="3"/>
      <c r="D773" s="3"/>
      <c r="E773" s="9" t="s">
        <v>278</v>
      </c>
      <c r="F773" s="9" t="s">
        <v>278</v>
      </c>
      <c r="G773" s="9" t="s">
        <v>278</v>
      </c>
      <c r="H773" s="9" t="s">
        <v>278</v>
      </c>
      <c r="I773" s="9" t="s">
        <v>278</v>
      </c>
      <c r="J773" s="9" t="s">
        <v>278</v>
      </c>
      <c r="K773" s="9" t="s">
        <v>278</v>
      </c>
      <c r="L773" s="9" t="s">
        <v>278</v>
      </c>
      <c r="M773" s="9" t="s">
        <v>278</v>
      </c>
      <c r="O773" s="28"/>
      <c r="P773" s="65">
        <f t="shared" si="11"/>
        <v>0</v>
      </c>
    </row>
    <row r="774" spans="1:16" ht="15">
      <c r="A774" s="253" t="s">
        <v>3589</v>
      </c>
      <c r="B774" s="28" t="s">
        <v>3613</v>
      </c>
      <c r="C774" s="3"/>
      <c r="D774" s="3"/>
      <c r="E774" s="9" t="s">
        <v>278</v>
      </c>
      <c r="F774" s="9" t="s">
        <v>278</v>
      </c>
      <c r="G774" s="9" t="s">
        <v>278</v>
      </c>
      <c r="H774" s="9" t="s">
        <v>278</v>
      </c>
      <c r="I774" s="9" t="s">
        <v>278</v>
      </c>
      <c r="J774" s="9" t="s">
        <v>278</v>
      </c>
      <c r="K774" s="9" t="s">
        <v>278</v>
      </c>
      <c r="L774" s="9" t="s">
        <v>278</v>
      </c>
      <c r="M774" s="9" t="s">
        <v>278</v>
      </c>
      <c r="O774" s="28"/>
      <c r="P774" s="65">
        <f t="shared" si="11"/>
        <v>0</v>
      </c>
    </row>
    <row r="775" spans="1:16" ht="15">
      <c r="A775" s="253" t="s">
        <v>3671</v>
      </c>
      <c r="B775" s="61" t="s">
        <v>3614</v>
      </c>
      <c r="C775" s="3"/>
      <c r="D775" s="3"/>
      <c r="E775" s="9" t="s">
        <v>278</v>
      </c>
      <c r="F775" s="9" t="s">
        <v>278</v>
      </c>
      <c r="G775" s="9" t="s">
        <v>278</v>
      </c>
      <c r="H775" s="9" t="s">
        <v>278</v>
      </c>
      <c r="I775" s="9" t="s">
        <v>278</v>
      </c>
      <c r="J775" s="9" t="s">
        <v>278</v>
      </c>
      <c r="K775" s="9" t="s">
        <v>278</v>
      </c>
      <c r="L775" s="9" t="s">
        <v>278</v>
      </c>
      <c r="M775" s="9" t="s">
        <v>278</v>
      </c>
      <c r="O775" s="28"/>
      <c r="P775" s="65">
        <f t="shared" si="11"/>
        <v>0</v>
      </c>
    </row>
    <row r="776" spans="1:16" ht="15">
      <c r="A776" s="253" t="s">
        <v>4197</v>
      </c>
      <c r="B776" s="28" t="s">
        <v>3615</v>
      </c>
      <c r="C776" s="3"/>
      <c r="D776" s="3"/>
      <c r="E776" s="9" t="s">
        <v>278</v>
      </c>
      <c r="F776" s="9" t="s">
        <v>278</v>
      </c>
      <c r="G776" s="9" t="s">
        <v>278</v>
      </c>
      <c r="H776" s="9" t="s">
        <v>278</v>
      </c>
      <c r="I776" s="9" t="s">
        <v>278</v>
      </c>
      <c r="J776" s="9" t="s">
        <v>278</v>
      </c>
      <c r="K776" s="9" t="s">
        <v>278</v>
      </c>
      <c r="L776" s="9" t="s">
        <v>278</v>
      </c>
      <c r="M776" s="9" t="s">
        <v>278</v>
      </c>
      <c r="O776" s="28"/>
      <c r="P776" s="65">
        <f t="shared" si="11"/>
        <v>0</v>
      </c>
    </row>
    <row r="777" spans="1:16" ht="15">
      <c r="A777" s="253" t="s">
        <v>4198</v>
      </c>
      <c r="B777" s="28" t="s">
        <v>3616</v>
      </c>
      <c r="C777" s="3"/>
      <c r="D777" s="3"/>
      <c r="E777" s="9" t="s">
        <v>278</v>
      </c>
      <c r="F777" s="9" t="s">
        <v>278</v>
      </c>
      <c r="G777" s="9" t="s">
        <v>278</v>
      </c>
      <c r="H777" s="9" t="s">
        <v>278</v>
      </c>
      <c r="I777" s="9" t="s">
        <v>278</v>
      </c>
      <c r="J777" s="9" t="s">
        <v>278</v>
      </c>
      <c r="K777" s="9" t="s">
        <v>278</v>
      </c>
      <c r="L777" s="9" t="s">
        <v>278</v>
      </c>
      <c r="M777" s="9" t="s">
        <v>278</v>
      </c>
      <c r="O777" s="28"/>
      <c r="P777" s="65">
        <f t="shared" si="11"/>
        <v>0</v>
      </c>
    </row>
    <row r="778" spans="1:16" ht="15">
      <c r="A778" s="253" t="s">
        <v>4199</v>
      </c>
      <c r="B778" s="28" t="s">
        <v>3617</v>
      </c>
      <c r="C778" s="3"/>
      <c r="D778" s="3"/>
      <c r="E778" s="9" t="s">
        <v>278</v>
      </c>
      <c r="F778" s="9" t="s">
        <v>278</v>
      </c>
      <c r="G778" s="9" t="s">
        <v>278</v>
      </c>
      <c r="H778" s="9" t="s">
        <v>278</v>
      </c>
      <c r="I778" s="9" t="s">
        <v>278</v>
      </c>
      <c r="J778" s="9" t="s">
        <v>278</v>
      </c>
      <c r="K778" s="9" t="s">
        <v>278</v>
      </c>
      <c r="L778" s="9" t="s">
        <v>278</v>
      </c>
      <c r="M778" s="9" t="s">
        <v>278</v>
      </c>
      <c r="O778" s="28"/>
      <c r="P778" s="65">
        <f t="shared" si="11"/>
        <v>0</v>
      </c>
    </row>
    <row r="779" spans="1:16" ht="15">
      <c r="A779" s="253" t="s">
        <v>4200</v>
      </c>
      <c r="B779" s="61" t="s">
        <v>3618</v>
      </c>
      <c r="C779" s="3"/>
      <c r="D779" s="3"/>
      <c r="E779" s="9" t="s">
        <v>278</v>
      </c>
      <c r="F779" s="9" t="s">
        <v>278</v>
      </c>
      <c r="G779" s="9" t="s">
        <v>278</v>
      </c>
      <c r="H779" s="9" t="s">
        <v>278</v>
      </c>
      <c r="I779" s="9" t="s">
        <v>278</v>
      </c>
      <c r="J779" s="9" t="s">
        <v>278</v>
      </c>
      <c r="K779" s="9" t="s">
        <v>278</v>
      </c>
      <c r="L779" s="9" t="s">
        <v>278</v>
      </c>
      <c r="M779" s="9" t="s">
        <v>278</v>
      </c>
      <c r="O779" s="28"/>
      <c r="P779" s="65">
        <f t="shared" si="11"/>
        <v>0</v>
      </c>
    </row>
    <row r="780" spans="1:16" ht="15">
      <c r="A780" s="253" t="s">
        <v>4201</v>
      </c>
      <c r="B780" s="28" t="s">
        <v>3619</v>
      </c>
      <c r="C780" s="3"/>
      <c r="D780" s="3"/>
      <c r="E780" s="9" t="s">
        <v>278</v>
      </c>
      <c r="F780" s="9" t="s">
        <v>278</v>
      </c>
      <c r="G780" s="9" t="s">
        <v>278</v>
      </c>
      <c r="H780" s="9" t="s">
        <v>278</v>
      </c>
      <c r="I780" s="9" t="s">
        <v>278</v>
      </c>
      <c r="J780" s="9" t="s">
        <v>278</v>
      </c>
      <c r="K780" s="9" t="s">
        <v>278</v>
      </c>
      <c r="L780" s="9" t="s">
        <v>278</v>
      </c>
      <c r="M780" s="9" t="s">
        <v>278</v>
      </c>
      <c r="O780" s="28"/>
      <c r="P780" s="65">
        <f t="shared" si="11"/>
        <v>0</v>
      </c>
    </row>
    <row r="781" spans="1:16" ht="15">
      <c r="A781" s="253" t="s">
        <v>4202</v>
      </c>
      <c r="B781" s="28" t="s">
        <v>3620</v>
      </c>
      <c r="C781" s="3"/>
      <c r="D781" s="3"/>
      <c r="E781" s="9" t="s">
        <v>278</v>
      </c>
      <c r="F781" s="9" t="s">
        <v>278</v>
      </c>
      <c r="G781" s="9" t="s">
        <v>278</v>
      </c>
      <c r="H781" s="9" t="s">
        <v>278</v>
      </c>
      <c r="I781" s="9" t="s">
        <v>278</v>
      </c>
      <c r="J781" s="9" t="s">
        <v>278</v>
      </c>
      <c r="K781" s="9" t="s">
        <v>278</v>
      </c>
      <c r="L781" s="9" t="s">
        <v>278</v>
      </c>
      <c r="M781" s="9" t="s">
        <v>278</v>
      </c>
      <c r="O781" s="28"/>
      <c r="P781" s="65">
        <f t="shared" si="11"/>
        <v>0</v>
      </c>
    </row>
    <row r="782" spans="1:16" ht="15">
      <c r="A782" s="253" t="s">
        <v>4203</v>
      </c>
      <c r="B782" s="28" t="s">
        <v>3621</v>
      </c>
      <c r="C782" s="3"/>
      <c r="D782" s="3"/>
      <c r="E782" s="9" t="s">
        <v>278</v>
      </c>
      <c r="F782" s="9" t="s">
        <v>278</v>
      </c>
      <c r="G782" s="9" t="s">
        <v>278</v>
      </c>
      <c r="H782" s="9" t="s">
        <v>278</v>
      </c>
      <c r="I782" s="9" t="s">
        <v>278</v>
      </c>
      <c r="J782" s="9" t="s">
        <v>278</v>
      </c>
      <c r="K782" s="9" t="s">
        <v>278</v>
      </c>
      <c r="L782" s="9" t="s">
        <v>278</v>
      </c>
      <c r="M782" s="9" t="s">
        <v>278</v>
      </c>
      <c r="O782" s="28"/>
      <c r="P782" s="65">
        <f t="shared" si="11"/>
        <v>0</v>
      </c>
    </row>
    <row r="783" spans="1:16" ht="15">
      <c r="A783" s="253" t="s">
        <v>4204</v>
      </c>
      <c r="B783" s="28" t="s">
        <v>3622</v>
      </c>
      <c r="C783" s="3"/>
      <c r="D783" s="3"/>
      <c r="E783" s="9" t="s">
        <v>278</v>
      </c>
      <c r="F783" s="9" t="s">
        <v>278</v>
      </c>
      <c r="G783" s="9" t="s">
        <v>278</v>
      </c>
      <c r="H783" s="9" t="s">
        <v>278</v>
      </c>
      <c r="I783" s="9" t="s">
        <v>278</v>
      </c>
      <c r="J783" s="9" t="s">
        <v>278</v>
      </c>
      <c r="K783" s="9" t="s">
        <v>278</v>
      </c>
      <c r="L783" s="9" t="s">
        <v>278</v>
      </c>
      <c r="M783" s="9" t="s">
        <v>278</v>
      </c>
      <c r="O783" s="28"/>
      <c r="P783" s="65">
        <f t="shared" si="11"/>
        <v>0</v>
      </c>
    </row>
    <row r="784" spans="1:16" ht="15">
      <c r="A784" s="253" t="s">
        <v>4205</v>
      </c>
      <c r="B784" s="28" t="s">
        <v>3623</v>
      </c>
      <c r="C784" s="3"/>
      <c r="D784" s="3"/>
      <c r="E784" s="9" t="s">
        <v>278</v>
      </c>
      <c r="F784" s="9" t="s">
        <v>278</v>
      </c>
      <c r="G784" s="9" t="s">
        <v>278</v>
      </c>
      <c r="H784" s="9" t="s">
        <v>278</v>
      </c>
      <c r="I784" s="9" t="s">
        <v>278</v>
      </c>
      <c r="J784" s="9" t="s">
        <v>278</v>
      </c>
      <c r="K784" s="9" t="s">
        <v>278</v>
      </c>
      <c r="L784" s="9" t="s">
        <v>278</v>
      </c>
      <c r="M784" s="9" t="s">
        <v>278</v>
      </c>
      <c r="O784" s="28"/>
      <c r="P784" s="65">
        <f t="shared" si="11"/>
        <v>0</v>
      </c>
    </row>
    <row r="785" spans="1:18" ht="15">
      <c r="A785" s="253" t="s">
        <v>4206</v>
      </c>
      <c r="B785" s="28" t="s">
        <v>3624</v>
      </c>
      <c r="C785" s="3"/>
      <c r="D785" s="3"/>
      <c r="E785" s="9" t="s">
        <v>278</v>
      </c>
      <c r="F785" s="9" t="s">
        <v>278</v>
      </c>
      <c r="G785" s="9" t="s">
        <v>278</v>
      </c>
      <c r="H785" s="9" t="s">
        <v>278</v>
      </c>
      <c r="I785" s="9" t="s">
        <v>278</v>
      </c>
      <c r="J785" s="9" t="s">
        <v>278</v>
      </c>
      <c r="K785" s="9" t="s">
        <v>278</v>
      </c>
      <c r="L785" s="9" t="s">
        <v>278</v>
      </c>
      <c r="M785" s="9" t="s">
        <v>278</v>
      </c>
      <c r="O785" s="28"/>
      <c r="P785" s="65">
        <f t="shared" si="11"/>
        <v>0</v>
      </c>
    </row>
    <row r="786" spans="1:18" ht="15">
      <c r="A786" s="253" t="s">
        <v>4207</v>
      </c>
      <c r="B786" s="28" t="s">
        <v>3625</v>
      </c>
      <c r="C786" s="3"/>
      <c r="D786" s="3"/>
      <c r="E786" s="9" t="s">
        <v>278</v>
      </c>
      <c r="F786" s="9" t="s">
        <v>278</v>
      </c>
      <c r="G786" s="9" t="s">
        <v>278</v>
      </c>
      <c r="H786" s="9" t="s">
        <v>278</v>
      </c>
      <c r="I786" s="9" t="s">
        <v>278</v>
      </c>
      <c r="J786" s="9" t="s">
        <v>278</v>
      </c>
      <c r="K786" s="9" t="s">
        <v>278</v>
      </c>
      <c r="L786" s="9" t="s">
        <v>278</v>
      </c>
      <c r="M786" s="9" t="s">
        <v>278</v>
      </c>
      <c r="O786" s="28"/>
      <c r="P786" s="65">
        <f t="shared" si="11"/>
        <v>0</v>
      </c>
    </row>
    <row r="787" spans="1:18" ht="15">
      <c r="A787" s="253" t="s">
        <v>4208</v>
      </c>
      <c r="B787" s="28" t="s">
        <v>3626</v>
      </c>
      <c r="C787" s="3"/>
      <c r="D787" s="3"/>
      <c r="E787" s="9" t="s">
        <v>278</v>
      </c>
      <c r="F787" s="9" t="s">
        <v>278</v>
      </c>
      <c r="G787" s="9" t="s">
        <v>278</v>
      </c>
      <c r="H787" s="9" t="s">
        <v>278</v>
      </c>
      <c r="I787" s="9" t="s">
        <v>278</v>
      </c>
      <c r="J787" s="9" t="s">
        <v>278</v>
      </c>
      <c r="K787" s="9" t="s">
        <v>278</v>
      </c>
      <c r="L787" s="9" t="s">
        <v>278</v>
      </c>
      <c r="M787" s="9" t="s">
        <v>278</v>
      </c>
      <c r="O787" s="28"/>
      <c r="P787" s="65">
        <f t="shared" si="11"/>
        <v>0</v>
      </c>
    </row>
    <row r="788" spans="1:18" ht="15">
      <c r="A788" s="253" t="s">
        <v>4209</v>
      </c>
      <c r="B788" s="61" t="s">
        <v>3666</v>
      </c>
      <c r="C788" s="3"/>
      <c r="D788" s="3"/>
      <c r="E788" s="9" t="s">
        <v>278</v>
      </c>
      <c r="F788" s="9" t="s">
        <v>278</v>
      </c>
      <c r="G788" s="9" t="s">
        <v>278</v>
      </c>
      <c r="H788" s="9" t="s">
        <v>278</v>
      </c>
      <c r="I788" s="9" t="s">
        <v>278</v>
      </c>
      <c r="J788" s="9" t="s">
        <v>278</v>
      </c>
      <c r="K788" s="9" t="s">
        <v>278</v>
      </c>
      <c r="L788" s="9" t="s">
        <v>278</v>
      </c>
      <c r="M788" s="9" t="s">
        <v>278</v>
      </c>
      <c r="O788" s="28"/>
      <c r="P788" s="65">
        <f t="shared" si="11"/>
        <v>0</v>
      </c>
    </row>
    <row r="789" spans="1:18" ht="15">
      <c r="A789" s="253" t="s">
        <v>4210</v>
      </c>
      <c r="B789" s="28" t="s">
        <v>3627</v>
      </c>
      <c r="C789" s="3"/>
      <c r="D789" s="3"/>
      <c r="E789" s="9" t="s">
        <v>278</v>
      </c>
      <c r="F789" s="9" t="s">
        <v>278</v>
      </c>
      <c r="G789" s="9" t="s">
        <v>278</v>
      </c>
      <c r="H789" s="9" t="s">
        <v>278</v>
      </c>
      <c r="I789" s="9" t="s">
        <v>278</v>
      </c>
      <c r="J789" s="9" t="s">
        <v>278</v>
      </c>
      <c r="K789" s="9" t="s">
        <v>278</v>
      </c>
      <c r="L789" s="9" t="s">
        <v>278</v>
      </c>
      <c r="M789" s="9" t="s">
        <v>278</v>
      </c>
      <c r="O789" s="28"/>
      <c r="P789" s="65">
        <f t="shared" si="11"/>
        <v>0</v>
      </c>
    </row>
    <row r="790" spans="1:18" ht="15">
      <c r="A790" s="253" t="s">
        <v>4211</v>
      </c>
      <c r="B790" s="28" t="s">
        <v>3628</v>
      </c>
      <c r="C790" s="3"/>
      <c r="D790" s="3"/>
      <c r="E790" s="9" t="s">
        <v>278</v>
      </c>
      <c r="F790" s="9" t="s">
        <v>278</v>
      </c>
      <c r="G790" s="9" t="s">
        <v>278</v>
      </c>
      <c r="H790" s="9" t="s">
        <v>278</v>
      </c>
      <c r="I790" s="9" t="s">
        <v>278</v>
      </c>
      <c r="J790" s="9" t="s">
        <v>278</v>
      </c>
      <c r="K790" s="9" t="s">
        <v>278</v>
      </c>
      <c r="L790" s="9" t="s">
        <v>278</v>
      </c>
      <c r="M790" s="9" t="s">
        <v>278</v>
      </c>
      <c r="O790" s="28"/>
      <c r="P790" s="65">
        <f t="shared" si="11"/>
        <v>0</v>
      </c>
    </row>
    <row r="791" spans="1:18" ht="15">
      <c r="A791" s="253" t="s">
        <v>4212</v>
      </c>
      <c r="B791" s="28" t="s">
        <v>3629</v>
      </c>
      <c r="C791" s="3"/>
      <c r="D791" s="3"/>
      <c r="E791" s="9" t="s">
        <v>278</v>
      </c>
      <c r="F791" s="9" t="s">
        <v>278</v>
      </c>
      <c r="G791" s="9" t="s">
        <v>278</v>
      </c>
      <c r="H791" s="9" t="s">
        <v>278</v>
      </c>
      <c r="I791" s="9" t="s">
        <v>278</v>
      </c>
      <c r="J791" s="9" t="s">
        <v>278</v>
      </c>
      <c r="K791" s="9" t="s">
        <v>278</v>
      </c>
      <c r="L791" s="9" t="s">
        <v>278</v>
      </c>
      <c r="M791" s="9" t="s">
        <v>278</v>
      </c>
      <c r="O791" s="28"/>
      <c r="P791" s="65">
        <f t="shared" si="11"/>
        <v>0</v>
      </c>
    </row>
    <row r="792" spans="1:18" ht="15">
      <c r="A792" s="253"/>
      <c r="B792" s="61"/>
      <c r="C792" s="3"/>
      <c r="D792" s="3"/>
      <c r="E792" s="9"/>
      <c r="F792" s="9"/>
      <c r="G792" s="9"/>
      <c r="H792" s="9"/>
      <c r="I792" s="9"/>
      <c r="J792" s="9"/>
      <c r="K792" s="9"/>
      <c r="L792" s="9"/>
      <c r="M792" s="9"/>
      <c r="N792" s="65"/>
      <c r="P792" s="65"/>
    </row>
    <row r="793" spans="1:18" ht="15">
      <c r="A793" s="253"/>
      <c r="B793" s="61"/>
      <c r="C793" s="3"/>
      <c r="D793" s="3"/>
      <c r="E793" s="9"/>
      <c r="F793" s="9"/>
      <c r="G793" s="9"/>
      <c r="H793" s="9"/>
      <c r="I793" s="9"/>
      <c r="J793" s="9"/>
      <c r="K793" s="9"/>
      <c r="L793" s="9"/>
      <c r="M793" s="9"/>
      <c r="N793" s="65"/>
      <c r="P793" s="65"/>
    </row>
    <row r="794" spans="1:18" ht="15">
      <c r="A794" s="28"/>
      <c r="B794" s="61"/>
      <c r="E794" s="9"/>
      <c r="F794" s="9"/>
      <c r="G794" s="9"/>
      <c r="H794" s="9"/>
      <c r="L794" s="67"/>
      <c r="M794" s="67"/>
      <c r="N794" s="65"/>
    </row>
    <row r="795" spans="1:18" ht="15">
      <c r="A795" s="28"/>
      <c r="B795" s="61"/>
      <c r="E795" s="9"/>
      <c r="L795" s="67"/>
      <c r="M795" s="67"/>
    </row>
    <row r="796" spans="1:18" ht="15">
      <c r="A796" s="28"/>
      <c r="B796" s="61"/>
      <c r="E796" s="9"/>
      <c r="L796" s="67"/>
      <c r="M796" s="67"/>
    </row>
    <row r="797" spans="1:18" ht="25.5">
      <c r="A797" s="23" t="s">
        <v>186</v>
      </c>
      <c r="L797" s="67"/>
      <c r="M797" s="67"/>
    </row>
    <row r="798" spans="1:18">
      <c r="L798" s="67"/>
      <c r="M798" s="67"/>
    </row>
    <row r="799" spans="1:18" ht="15">
      <c r="A799" s="38"/>
      <c r="B799" s="38"/>
      <c r="C799" s="38"/>
      <c r="D799" s="38"/>
      <c r="E799" s="59">
        <v>2016</v>
      </c>
      <c r="F799" s="59">
        <v>2017</v>
      </c>
      <c r="G799" s="59">
        <v>2018</v>
      </c>
      <c r="H799" s="59">
        <v>2019</v>
      </c>
      <c r="I799" s="59">
        <v>2020</v>
      </c>
      <c r="J799" s="59">
        <v>2021</v>
      </c>
      <c r="K799" s="59">
        <v>2022</v>
      </c>
      <c r="L799" s="59">
        <v>2023</v>
      </c>
      <c r="M799" s="59">
        <v>2024</v>
      </c>
      <c r="P799" s="68" t="s">
        <v>40</v>
      </c>
    </row>
    <row r="800" spans="1:18" ht="15">
      <c r="A800" s="28" t="s">
        <v>0</v>
      </c>
      <c r="B800" s="61" t="s">
        <v>11</v>
      </c>
      <c r="E800" s="188">
        <v>160.50000000000068</v>
      </c>
      <c r="F800" s="9">
        <v>234.09999999999968</v>
      </c>
      <c r="G800" s="188">
        <v>365.80000000000018</v>
      </c>
      <c r="H800" s="9">
        <v>250.49999999999955</v>
      </c>
      <c r="I800" s="9">
        <v>168.19999999999891</v>
      </c>
      <c r="J800" s="9">
        <v>711.69999999999936</v>
      </c>
      <c r="K800" s="9">
        <v>389.29999999999973</v>
      </c>
      <c r="L800" s="183">
        <v>569.09999999999991</v>
      </c>
      <c r="M800" s="9">
        <v>386.79999999999995</v>
      </c>
      <c r="P800" s="65">
        <f t="shared" ref="P800:P831" si="12">SUM(E800:M800)</f>
        <v>3235.9999999999982</v>
      </c>
      <c r="R800" t="s">
        <v>2473</v>
      </c>
    </row>
    <row r="801" spans="1:21" ht="15">
      <c r="A801" s="28" t="s">
        <v>2</v>
      </c>
      <c r="B801" s="61" t="s">
        <v>31</v>
      </c>
      <c r="E801" s="188">
        <v>137</v>
      </c>
      <c r="F801" s="9">
        <v>190.99999999999955</v>
      </c>
      <c r="G801" s="183">
        <v>452.50000000000091</v>
      </c>
      <c r="H801" s="9">
        <v>334.09999999999991</v>
      </c>
      <c r="I801" s="9">
        <v>43.499999999999545</v>
      </c>
      <c r="J801" s="185">
        <v>885.19999999999936</v>
      </c>
      <c r="K801" s="9">
        <v>367.60000000000036</v>
      </c>
      <c r="L801" s="9">
        <v>282.69999999999936</v>
      </c>
      <c r="M801" s="9">
        <v>401</v>
      </c>
      <c r="P801" s="65">
        <f t="shared" si="12"/>
        <v>3094.599999999999</v>
      </c>
      <c r="R801" t="s">
        <v>974</v>
      </c>
      <c r="T801" s="3"/>
      <c r="U801" s="3" t="s">
        <v>1421</v>
      </c>
    </row>
    <row r="802" spans="1:21" ht="15">
      <c r="A802" s="28" t="s">
        <v>3</v>
      </c>
      <c r="B802" s="61" t="s">
        <v>17</v>
      </c>
      <c r="E802" s="188">
        <v>148.5</v>
      </c>
      <c r="F802" s="188">
        <v>307.89999999999986</v>
      </c>
      <c r="G802" s="188">
        <v>348.20000000000073</v>
      </c>
      <c r="H802" s="9">
        <v>128.69999999999982</v>
      </c>
      <c r="I802" s="185">
        <v>508.19999999999982</v>
      </c>
      <c r="J802" s="188">
        <v>817.99999999999932</v>
      </c>
      <c r="K802" s="9">
        <v>299</v>
      </c>
      <c r="L802" s="9">
        <v>224.40000000000009</v>
      </c>
      <c r="M802" s="9">
        <v>269.89999999999998</v>
      </c>
      <c r="P802" s="65">
        <f t="shared" si="12"/>
        <v>3052.7999999999997</v>
      </c>
      <c r="R802" t="s">
        <v>1907</v>
      </c>
      <c r="T802" s="3"/>
      <c r="U802" s="3" t="s">
        <v>1420</v>
      </c>
    </row>
    <row r="803" spans="1:21" ht="15">
      <c r="A803" s="28" t="s">
        <v>5</v>
      </c>
      <c r="B803" s="61" t="s">
        <v>23</v>
      </c>
      <c r="E803" s="60">
        <v>166.30000000000041</v>
      </c>
      <c r="F803" s="188">
        <v>268.59999999999968</v>
      </c>
      <c r="G803" s="9">
        <v>256.90000000000032</v>
      </c>
      <c r="H803" s="9">
        <v>336.29999999999973</v>
      </c>
      <c r="I803" s="188">
        <v>426.89999999999964</v>
      </c>
      <c r="J803" s="9">
        <v>715.0499999999995</v>
      </c>
      <c r="K803" s="9">
        <v>211.90000000000146</v>
      </c>
      <c r="L803" s="9">
        <v>342.89999999999918</v>
      </c>
      <c r="M803" s="9">
        <v>326</v>
      </c>
      <c r="P803" s="65">
        <f t="shared" si="12"/>
        <v>3050.85</v>
      </c>
      <c r="R803" t="s">
        <v>966</v>
      </c>
      <c r="T803" s="3"/>
      <c r="U803" s="3"/>
    </row>
    <row r="804" spans="1:21" ht="15">
      <c r="A804" s="28" t="s">
        <v>7</v>
      </c>
      <c r="B804" s="61" t="s">
        <v>21</v>
      </c>
      <c r="E804" s="9">
        <v>131.99999999999977</v>
      </c>
      <c r="F804" s="184">
        <v>379.29999999999995</v>
      </c>
      <c r="G804" s="188">
        <v>361.50000000000136</v>
      </c>
      <c r="H804" s="9">
        <v>171.50000000000045</v>
      </c>
      <c r="I804" s="9">
        <v>245.39999999999964</v>
      </c>
      <c r="J804" s="9">
        <v>763.900000000001</v>
      </c>
      <c r="K804" s="9">
        <v>328.69999999999936</v>
      </c>
      <c r="L804" s="9">
        <v>291.09999999999991</v>
      </c>
      <c r="M804" s="9">
        <v>271.39999999999998</v>
      </c>
      <c r="P804" s="65">
        <f t="shared" si="12"/>
        <v>2944.8000000000015</v>
      </c>
      <c r="R804" t="s">
        <v>299</v>
      </c>
      <c r="T804" s="3"/>
      <c r="U804" s="3"/>
    </row>
    <row r="805" spans="1:21" ht="15">
      <c r="A805" s="28" t="s">
        <v>8</v>
      </c>
      <c r="B805" s="61" t="s">
        <v>25</v>
      </c>
      <c r="E805" s="9">
        <v>80.399999999999636</v>
      </c>
      <c r="F805" s="188">
        <v>338.40000000000009</v>
      </c>
      <c r="G805" s="9">
        <v>307.09999999999991</v>
      </c>
      <c r="H805" s="9">
        <v>171.30000000000018</v>
      </c>
      <c r="I805" s="9">
        <v>230.80000000000109</v>
      </c>
      <c r="J805" s="188">
        <v>812.09999999999945</v>
      </c>
      <c r="K805" s="9">
        <v>286.89999999999964</v>
      </c>
      <c r="L805" s="9">
        <v>330.40000000000009</v>
      </c>
      <c r="M805" s="9">
        <v>361.9</v>
      </c>
      <c r="P805" s="65">
        <f t="shared" si="12"/>
        <v>2919.3</v>
      </c>
      <c r="R805" t="s">
        <v>340</v>
      </c>
      <c r="T805" s="3"/>
      <c r="U805" s="3"/>
    </row>
    <row r="806" spans="1:21" ht="15">
      <c r="A806" s="28" t="s">
        <v>10</v>
      </c>
      <c r="B806" s="61" t="s">
        <v>33</v>
      </c>
      <c r="E806" s="188">
        <v>165.79999999999973</v>
      </c>
      <c r="F806" s="9">
        <v>97.500000000000227</v>
      </c>
      <c r="G806" s="9">
        <v>211.29999999999973</v>
      </c>
      <c r="H806" s="9">
        <v>256.79999999999995</v>
      </c>
      <c r="I806" s="9">
        <v>204</v>
      </c>
      <c r="J806" s="9">
        <v>749.40000000000009</v>
      </c>
      <c r="K806" s="9">
        <v>400.40000000000009</v>
      </c>
      <c r="L806" s="9">
        <v>252.599999999999</v>
      </c>
      <c r="M806" s="9">
        <v>443.4</v>
      </c>
      <c r="P806" s="65">
        <f t="shared" si="12"/>
        <v>2781.1999999999989</v>
      </c>
      <c r="R806" t="s">
        <v>283</v>
      </c>
      <c r="T806" s="3"/>
      <c r="U806" s="3"/>
    </row>
    <row r="807" spans="1:21" ht="15">
      <c r="A807" s="28" t="s">
        <v>12</v>
      </c>
      <c r="B807" s="61" t="s">
        <v>142</v>
      </c>
      <c r="E807" s="9" t="s">
        <v>278</v>
      </c>
      <c r="F807" s="9">
        <v>229.50000000000045</v>
      </c>
      <c r="G807" s="185">
        <v>486.79999999999973</v>
      </c>
      <c r="H807" s="9">
        <v>203.90000000000009</v>
      </c>
      <c r="I807" s="9">
        <v>191.59999999999991</v>
      </c>
      <c r="J807" s="9">
        <v>710.79999999999927</v>
      </c>
      <c r="K807" s="9">
        <v>320.49999999999909</v>
      </c>
      <c r="L807" s="9">
        <v>285.89999999999964</v>
      </c>
      <c r="M807" s="9">
        <v>321</v>
      </c>
      <c r="P807" s="65">
        <f t="shared" si="12"/>
        <v>2749.9999999999982</v>
      </c>
      <c r="R807" t="s">
        <v>281</v>
      </c>
      <c r="T807" s="3"/>
      <c r="U807" s="3" t="s">
        <v>1421</v>
      </c>
    </row>
    <row r="808" spans="1:21" ht="15">
      <c r="A808" s="28" t="s">
        <v>14</v>
      </c>
      <c r="B808" s="61" t="s">
        <v>700</v>
      </c>
      <c r="E808" s="9" t="s">
        <v>278</v>
      </c>
      <c r="F808" s="9" t="s">
        <v>278</v>
      </c>
      <c r="G808" s="9" t="s">
        <v>278</v>
      </c>
      <c r="H808" s="185">
        <v>473.5</v>
      </c>
      <c r="I808" s="9">
        <v>295.29999999999973</v>
      </c>
      <c r="J808" s="188">
        <v>781.39999999999986</v>
      </c>
      <c r="K808" s="9">
        <v>374.99999999999977</v>
      </c>
      <c r="L808" s="9">
        <v>281.39999999999918</v>
      </c>
      <c r="M808" s="9">
        <v>465.3</v>
      </c>
      <c r="P808" s="65">
        <f t="shared" si="12"/>
        <v>2671.8999999999987</v>
      </c>
      <c r="R808" t="s">
        <v>301</v>
      </c>
      <c r="T808" s="3"/>
      <c r="U808" s="3" t="s">
        <v>1421</v>
      </c>
    </row>
    <row r="809" spans="1:21" ht="15">
      <c r="A809" s="28" t="s">
        <v>16</v>
      </c>
      <c r="B809" s="61" t="s">
        <v>15</v>
      </c>
      <c r="E809" s="188">
        <v>155.39999999999964</v>
      </c>
      <c r="F809" s="183">
        <v>394.10000000000059</v>
      </c>
      <c r="G809" s="9">
        <v>166.99999999999977</v>
      </c>
      <c r="H809" s="9">
        <v>90.999999999999773</v>
      </c>
      <c r="I809" s="9">
        <v>29.400000000000546</v>
      </c>
      <c r="J809" s="9">
        <v>660.40000000000009</v>
      </c>
      <c r="K809" s="9">
        <v>270.40000000000055</v>
      </c>
      <c r="L809" s="184">
        <v>542.09999999999945</v>
      </c>
      <c r="M809" s="9">
        <v>359.2</v>
      </c>
      <c r="P809" s="65">
        <f t="shared" si="12"/>
        <v>2669</v>
      </c>
      <c r="R809" t="s">
        <v>2016</v>
      </c>
      <c r="T809" s="3"/>
      <c r="U809" s="3"/>
    </row>
    <row r="810" spans="1:21" ht="15">
      <c r="A810" s="28" t="s">
        <v>18</v>
      </c>
      <c r="B810" s="61" t="s">
        <v>143</v>
      </c>
      <c r="E810" s="9" t="s">
        <v>278</v>
      </c>
      <c r="F810" s="188">
        <v>253.00000000000091</v>
      </c>
      <c r="G810" s="9">
        <v>116.29999999999973</v>
      </c>
      <c r="H810" s="9">
        <v>124.79999999999995</v>
      </c>
      <c r="I810" s="188">
        <v>412.89999999999918</v>
      </c>
      <c r="J810" s="9">
        <v>663.40000000000009</v>
      </c>
      <c r="K810" s="9">
        <v>282.40000000000055</v>
      </c>
      <c r="L810" s="9">
        <v>303.29999999999927</v>
      </c>
      <c r="M810" s="9">
        <v>472.79999999999995</v>
      </c>
      <c r="P810" s="65">
        <f t="shared" si="12"/>
        <v>2628.8999999999996</v>
      </c>
      <c r="R810" t="s">
        <v>341</v>
      </c>
      <c r="T810" s="3"/>
      <c r="U810" s="3"/>
    </row>
    <row r="811" spans="1:21" ht="15">
      <c r="A811" s="28" t="s">
        <v>20</v>
      </c>
      <c r="B811" s="61" t="s">
        <v>27</v>
      </c>
      <c r="E811" s="185">
        <v>176.70000000000005</v>
      </c>
      <c r="F811" s="188">
        <v>366.90000000000009</v>
      </c>
      <c r="G811" s="9">
        <v>286</v>
      </c>
      <c r="H811" s="9">
        <v>136.70000000000005</v>
      </c>
      <c r="I811" s="9">
        <v>298.79999999999927</v>
      </c>
      <c r="J811" s="9">
        <v>756.90000000000077</v>
      </c>
      <c r="K811" s="9">
        <v>300.90000000000055</v>
      </c>
      <c r="L811" s="9">
        <v>216.50000000000045</v>
      </c>
      <c r="M811" s="9" t="s">
        <v>278</v>
      </c>
      <c r="P811" s="65">
        <f t="shared" si="12"/>
        <v>2539.400000000001</v>
      </c>
      <c r="R811" t="s">
        <v>295</v>
      </c>
      <c r="T811" s="3"/>
      <c r="U811" s="3" t="s">
        <v>1421</v>
      </c>
    </row>
    <row r="812" spans="1:21" ht="15">
      <c r="A812" s="28" t="s">
        <v>22</v>
      </c>
      <c r="B812" s="61" t="s">
        <v>675</v>
      </c>
      <c r="E812" s="9" t="s">
        <v>278</v>
      </c>
      <c r="F812" s="9" t="s">
        <v>278</v>
      </c>
      <c r="G812" s="9" t="s">
        <v>278</v>
      </c>
      <c r="H812" s="188">
        <v>392.10000000000014</v>
      </c>
      <c r="I812" s="9">
        <v>313.60000000000036</v>
      </c>
      <c r="J812" s="9">
        <v>719.50000000000045</v>
      </c>
      <c r="K812" s="9">
        <v>354.30000000000018</v>
      </c>
      <c r="L812" s="9">
        <v>330.59999999999945</v>
      </c>
      <c r="M812" s="9">
        <v>412</v>
      </c>
      <c r="P812" s="65">
        <f t="shared" si="12"/>
        <v>2522.1000000000004</v>
      </c>
      <c r="R812" t="s">
        <v>284</v>
      </c>
      <c r="T812" s="3"/>
      <c r="U812" s="3"/>
    </row>
    <row r="813" spans="1:21" ht="15">
      <c r="A813" s="28" t="s">
        <v>24</v>
      </c>
      <c r="B813" s="61" t="s">
        <v>9</v>
      </c>
      <c r="E813" s="9">
        <v>53.799999999999955</v>
      </c>
      <c r="F813" s="9">
        <v>60.800000000000182</v>
      </c>
      <c r="G813" s="188">
        <v>395.40000000000009</v>
      </c>
      <c r="H813" s="9">
        <v>183.89999999999964</v>
      </c>
      <c r="I813" s="9">
        <v>85</v>
      </c>
      <c r="J813" s="9">
        <v>620</v>
      </c>
      <c r="K813" s="9">
        <v>235.00000000000068</v>
      </c>
      <c r="L813" s="9">
        <v>389.69999999999936</v>
      </c>
      <c r="M813" s="188">
        <v>480.1</v>
      </c>
      <c r="P813" s="65">
        <f t="shared" si="12"/>
        <v>2503.6999999999998</v>
      </c>
      <c r="R813" t="s">
        <v>314</v>
      </c>
      <c r="T813" s="3"/>
      <c r="U813" s="3"/>
    </row>
    <row r="814" spans="1:21" ht="15">
      <c r="A814" s="28" t="s">
        <v>26</v>
      </c>
      <c r="B814" s="61" t="s">
        <v>155</v>
      </c>
      <c r="E814" s="9" t="s">
        <v>278</v>
      </c>
      <c r="F814" s="9" t="s">
        <v>278</v>
      </c>
      <c r="G814" s="9">
        <v>299.80000000000018</v>
      </c>
      <c r="H814" s="9">
        <v>44</v>
      </c>
      <c r="I814" s="9">
        <v>221.80000000000064</v>
      </c>
      <c r="J814" s="9">
        <v>728.50000000000023</v>
      </c>
      <c r="K814" s="9">
        <v>370</v>
      </c>
      <c r="L814" s="9">
        <v>356.400000000001</v>
      </c>
      <c r="M814" s="9">
        <v>386.7</v>
      </c>
      <c r="P814" s="65">
        <f t="shared" si="12"/>
        <v>2407.2000000000021</v>
      </c>
    </row>
    <row r="815" spans="1:21" ht="15">
      <c r="A815" s="28" t="s">
        <v>28</v>
      </c>
      <c r="B815" s="61" t="s">
        <v>13</v>
      </c>
      <c r="E815" s="9">
        <v>123.75</v>
      </c>
      <c r="F815" s="188">
        <v>320.59999999999991</v>
      </c>
      <c r="G815" s="9">
        <v>126.80000000000018</v>
      </c>
      <c r="H815" s="9">
        <v>308.80000000000064</v>
      </c>
      <c r="I815" s="9">
        <v>57.699999999999363</v>
      </c>
      <c r="J815" s="9">
        <v>543.84999999999968</v>
      </c>
      <c r="K815" s="9">
        <v>320.50000000000023</v>
      </c>
      <c r="L815" s="185">
        <v>569.69999999999982</v>
      </c>
      <c r="M815" s="9" t="s">
        <v>278</v>
      </c>
      <c r="P815" s="65">
        <f t="shared" si="12"/>
        <v>2371.6999999999998</v>
      </c>
      <c r="R815" t="s">
        <v>355</v>
      </c>
      <c r="T815" s="3"/>
      <c r="U815" s="3" t="s">
        <v>1421</v>
      </c>
    </row>
    <row r="816" spans="1:21" ht="15">
      <c r="A816" s="28" t="s">
        <v>30</v>
      </c>
      <c r="B816" s="61" t="s">
        <v>37</v>
      </c>
      <c r="E816" s="9">
        <v>46.599999999999909</v>
      </c>
      <c r="F816" s="9">
        <v>217.50000000000045</v>
      </c>
      <c r="G816" s="9">
        <v>112.90000000000009</v>
      </c>
      <c r="H816" s="9">
        <v>209.49999999999932</v>
      </c>
      <c r="I816" s="9">
        <v>114.30000000000064</v>
      </c>
      <c r="J816" s="9">
        <v>750</v>
      </c>
      <c r="K816" s="9">
        <v>340.39999999999986</v>
      </c>
      <c r="L816" s="9">
        <v>226.50000000000091</v>
      </c>
      <c r="M816" s="9">
        <v>343.6</v>
      </c>
      <c r="P816" s="65">
        <f t="shared" si="12"/>
        <v>2361.3000000000011</v>
      </c>
      <c r="T816" s="3"/>
      <c r="U816" s="3"/>
    </row>
    <row r="817" spans="1:18" ht="15">
      <c r="A817" s="28" t="s">
        <v>32</v>
      </c>
      <c r="B817" s="61" t="s">
        <v>667</v>
      </c>
      <c r="E817" s="9" t="s">
        <v>278</v>
      </c>
      <c r="F817" s="9" t="s">
        <v>278</v>
      </c>
      <c r="G817" s="9" t="s">
        <v>278</v>
      </c>
      <c r="H817" s="9">
        <v>316.69999999999982</v>
      </c>
      <c r="I817" s="9">
        <v>331.40000000000055</v>
      </c>
      <c r="J817" s="9">
        <v>627.70000000000027</v>
      </c>
      <c r="K817" s="9">
        <v>277.39999999999964</v>
      </c>
      <c r="L817" s="9">
        <v>372.50000000000091</v>
      </c>
      <c r="M817" s="9">
        <v>386.50000000000006</v>
      </c>
      <c r="P817" s="65">
        <f t="shared" si="12"/>
        <v>2312.2000000000012</v>
      </c>
    </row>
    <row r="818" spans="1:18" ht="15">
      <c r="A818" s="28" t="s">
        <v>34</v>
      </c>
      <c r="B818" s="61" t="s">
        <v>154</v>
      </c>
      <c r="E818" s="9" t="s">
        <v>278</v>
      </c>
      <c r="F818" s="9" t="s">
        <v>278</v>
      </c>
      <c r="G818" s="9">
        <v>166.19999999999982</v>
      </c>
      <c r="H818" s="9">
        <v>84.499999999999091</v>
      </c>
      <c r="I818" s="9">
        <v>165.60000000000082</v>
      </c>
      <c r="J818" s="9">
        <v>758.10000000000014</v>
      </c>
      <c r="K818" s="9">
        <v>304.5</v>
      </c>
      <c r="L818" s="188">
        <v>408.5</v>
      </c>
      <c r="M818" s="9">
        <v>406.6</v>
      </c>
      <c r="P818" s="65">
        <f t="shared" si="12"/>
        <v>2294</v>
      </c>
      <c r="R818" t="s">
        <v>288</v>
      </c>
    </row>
    <row r="819" spans="1:18" ht="15">
      <c r="A819" s="28" t="s">
        <v>36</v>
      </c>
      <c r="B819" s="61" t="s">
        <v>687</v>
      </c>
      <c r="E819" s="9" t="s">
        <v>278</v>
      </c>
      <c r="F819" s="9" t="s">
        <v>278</v>
      </c>
      <c r="G819" s="9" t="s">
        <v>278</v>
      </c>
      <c r="H819" s="188">
        <v>403.40000000000055</v>
      </c>
      <c r="I819" s="9">
        <v>54.499999999999545</v>
      </c>
      <c r="J819" s="9">
        <v>734.89999999999986</v>
      </c>
      <c r="K819" s="9">
        <v>402.69999999999936</v>
      </c>
      <c r="L819" s="9">
        <v>184.49999999999955</v>
      </c>
      <c r="M819" s="188">
        <v>498</v>
      </c>
      <c r="P819" s="65">
        <f t="shared" si="12"/>
        <v>2277.9999999999991</v>
      </c>
      <c r="R819" t="s">
        <v>337</v>
      </c>
    </row>
    <row r="820" spans="1:18" ht="15">
      <c r="A820" s="28" t="s">
        <v>38</v>
      </c>
      <c r="B820" s="61" t="s">
        <v>662</v>
      </c>
      <c r="E820" s="9" t="s">
        <v>278</v>
      </c>
      <c r="F820" s="9" t="s">
        <v>278</v>
      </c>
      <c r="G820" s="9" t="s">
        <v>278</v>
      </c>
      <c r="H820" s="9">
        <v>304.70000000000027</v>
      </c>
      <c r="I820" s="9">
        <v>218.89999999999918</v>
      </c>
      <c r="J820" s="9">
        <v>754.59999999999991</v>
      </c>
      <c r="K820" s="9">
        <v>336.49999999999977</v>
      </c>
      <c r="L820" s="9">
        <v>267.50000000000045</v>
      </c>
      <c r="M820" s="9">
        <v>387.5</v>
      </c>
      <c r="P820" s="65">
        <f t="shared" si="12"/>
        <v>2269.6999999999998</v>
      </c>
    </row>
    <row r="821" spans="1:18" ht="15">
      <c r="A821" s="28" t="s">
        <v>145</v>
      </c>
      <c r="B821" s="61" t="s">
        <v>669</v>
      </c>
      <c r="E821" s="9" t="s">
        <v>278</v>
      </c>
      <c r="F821" s="9" t="s">
        <v>278</v>
      </c>
      <c r="G821" s="9" t="s">
        <v>278</v>
      </c>
      <c r="H821" s="9">
        <v>201.00000000000023</v>
      </c>
      <c r="I821" s="9">
        <v>117.00000000000045</v>
      </c>
      <c r="J821" s="188">
        <v>806</v>
      </c>
      <c r="K821" s="9">
        <v>301.60000000000082</v>
      </c>
      <c r="L821" s="9">
        <v>325.40000000000009</v>
      </c>
      <c r="M821" s="188">
        <v>509</v>
      </c>
      <c r="P821" s="65">
        <f t="shared" si="12"/>
        <v>2260.0000000000018</v>
      </c>
      <c r="R821" t="s">
        <v>311</v>
      </c>
    </row>
    <row r="822" spans="1:18" ht="15">
      <c r="A822" s="28" t="s">
        <v>146</v>
      </c>
      <c r="B822" s="61" t="s">
        <v>682</v>
      </c>
      <c r="E822" s="9" t="s">
        <v>278</v>
      </c>
      <c r="F822" s="9" t="s">
        <v>278</v>
      </c>
      <c r="G822" s="9" t="s">
        <v>278</v>
      </c>
      <c r="H822" s="9">
        <v>195.09999999999945</v>
      </c>
      <c r="I822" s="9">
        <v>286.10000000000036</v>
      </c>
      <c r="J822" s="9">
        <v>635.89999999999941</v>
      </c>
      <c r="K822" s="188">
        <v>422.19999999999936</v>
      </c>
      <c r="L822" s="9">
        <v>315.59999999999991</v>
      </c>
      <c r="M822" s="9">
        <v>402</v>
      </c>
      <c r="P822" s="65">
        <f t="shared" si="12"/>
        <v>2256.8999999999987</v>
      </c>
      <c r="R822" t="s">
        <v>293</v>
      </c>
    </row>
    <row r="823" spans="1:18" ht="15">
      <c r="A823" s="28" t="s">
        <v>147</v>
      </c>
      <c r="B823" s="61" t="s">
        <v>162</v>
      </c>
      <c r="E823" s="9" t="s">
        <v>278</v>
      </c>
      <c r="F823" s="9" t="s">
        <v>278</v>
      </c>
      <c r="G823" s="9">
        <v>155.50000000000045</v>
      </c>
      <c r="H823" s="9">
        <v>308.49999999999909</v>
      </c>
      <c r="I823" s="9">
        <v>163.400000000001</v>
      </c>
      <c r="J823" s="9">
        <v>659.39999999999964</v>
      </c>
      <c r="K823" s="9">
        <v>251.90000000000009</v>
      </c>
      <c r="L823" s="9">
        <v>330.39999999999964</v>
      </c>
      <c r="M823" s="9">
        <v>385.5</v>
      </c>
      <c r="P823" s="65">
        <f t="shared" si="12"/>
        <v>2254.6</v>
      </c>
    </row>
    <row r="824" spans="1:18" ht="15">
      <c r="A824" s="28" t="s">
        <v>151</v>
      </c>
      <c r="B824" s="61" t="s">
        <v>643</v>
      </c>
      <c r="E824" s="9" t="s">
        <v>278</v>
      </c>
      <c r="F824" s="9" t="s">
        <v>278</v>
      </c>
      <c r="G824" s="9" t="s">
        <v>278</v>
      </c>
      <c r="H824" s="9">
        <v>353.10000000000059</v>
      </c>
      <c r="I824" s="9">
        <v>167.00000000000045</v>
      </c>
      <c r="J824" s="9">
        <v>745.90000000000009</v>
      </c>
      <c r="K824" s="9">
        <v>264.99999999999977</v>
      </c>
      <c r="L824" s="9">
        <v>391.69999999999982</v>
      </c>
      <c r="M824" s="9">
        <v>320.70000000000005</v>
      </c>
      <c r="P824" s="65">
        <f t="shared" si="12"/>
        <v>2243.4000000000005</v>
      </c>
    </row>
    <row r="825" spans="1:18" ht="15">
      <c r="A825" s="28" t="s">
        <v>157</v>
      </c>
      <c r="B825" s="61" t="s">
        <v>141</v>
      </c>
      <c r="E825" s="9" t="s">
        <v>278</v>
      </c>
      <c r="F825" s="9">
        <v>94.399999999999864</v>
      </c>
      <c r="G825" s="9">
        <v>178.5</v>
      </c>
      <c r="H825" s="9">
        <v>117.59999999999968</v>
      </c>
      <c r="I825" s="9">
        <v>149.29999999999973</v>
      </c>
      <c r="J825" s="188">
        <v>795.7</v>
      </c>
      <c r="K825" s="9">
        <v>336.5</v>
      </c>
      <c r="L825" s="9">
        <v>206.99999999999955</v>
      </c>
      <c r="M825" s="9">
        <v>354.3</v>
      </c>
      <c r="P825" s="65">
        <f t="shared" si="12"/>
        <v>2233.2999999999988</v>
      </c>
      <c r="R825" t="s">
        <v>287</v>
      </c>
    </row>
    <row r="826" spans="1:18" ht="15">
      <c r="A826" s="28" t="s">
        <v>159</v>
      </c>
      <c r="B826" s="61" t="s">
        <v>683</v>
      </c>
      <c r="E826" s="9" t="s">
        <v>278</v>
      </c>
      <c r="F826" s="9" t="s">
        <v>278</v>
      </c>
      <c r="G826" s="9" t="s">
        <v>278</v>
      </c>
      <c r="H826" s="9">
        <v>300.69999999999936</v>
      </c>
      <c r="I826" s="9">
        <v>193.60000000000036</v>
      </c>
      <c r="J826" s="9">
        <v>743.90000000000009</v>
      </c>
      <c r="K826" s="9">
        <v>311.19999999999982</v>
      </c>
      <c r="L826" s="9">
        <v>242.80000000000064</v>
      </c>
      <c r="M826" s="9">
        <v>374.19999999999993</v>
      </c>
      <c r="P826" s="65">
        <f t="shared" si="12"/>
        <v>2166.4</v>
      </c>
    </row>
    <row r="827" spans="1:18" ht="15">
      <c r="A827" s="28" t="s">
        <v>160</v>
      </c>
      <c r="B827" s="61" t="s">
        <v>692</v>
      </c>
      <c r="E827" s="9" t="s">
        <v>278</v>
      </c>
      <c r="F827" s="9" t="s">
        <v>278</v>
      </c>
      <c r="G827" s="9" t="s">
        <v>278</v>
      </c>
      <c r="H827" s="188">
        <v>377.49999999999932</v>
      </c>
      <c r="I827" s="9">
        <v>197.20000000000027</v>
      </c>
      <c r="J827" s="9">
        <v>778.54999999999973</v>
      </c>
      <c r="K827" s="9">
        <v>260.40000000000032</v>
      </c>
      <c r="L827" s="9">
        <v>203.49999999999955</v>
      </c>
      <c r="M827" s="9">
        <v>333.3</v>
      </c>
      <c r="P827" s="65">
        <f t="shared" si="12"/>
        <v>2150.4499999999994</v>
      </c>
      <c r="R827" t="s">
        <v>292</v>
      </c>
    </row>
    <row r="828" spans="1:18" ht="15">
      <c r="A828" s="28" t="s">
        <v>161</v>
      </c>
      <c r="B828" s="178" t="s">
        <v>1344</v>
      </c>
      <c r="C828" s="3"/>
      <c r="D828" s="3"/>
      <c r="E828" s="9" t="s">
        <v>278</v>
      </c>
      <c r="F828" s="9" t="s">
        <v>278</v>
      </c>
      <c r="G828" s="9" t="s">
        <v>278</v>
      </c>
      <c r="H828" s="9" t="s">
        <v>278</v>
      </c>
      <c r="I828" s="9">
        <v>153.09999999999991</v>
      </c>
      <c r="J828" s="9">
        <v>672.49999999999955</v>
      </c>
      <c r="K828" s="9">
        <v>410.20000000000073</v>
      </c>
      <c r="L828" s="188">
        <v>505.5</v>
      </c>
      <c r="M828" s="9">
        <v>394.5</v>
      </c>
      <c r="P828" s="65">
        <f t="shared" si="12"/>
        <v>2135.8000000000002</v>
      </c>
      <c r="R828" t="s">
        <v>283</v>
      </c>
    </row>
    <row r="829" spans="1:18" ht="15">
      <c r="A829" s="28" t="s">
        <v>163</v>
      </c>
      <c r="B829" s="61" t="s">
        <v>668</v>
      </c>
      <c r="E829" s="9" t="s">
        <v>278</v>
      </c>
      <c r="F829" s="9" t="s">
        <v>278</v>
      </c>
      <c r="G829" s="9" t="s">
        <v>278</v>
      </c>
      <c r="H829" s="9">
        <v>268.39999999999964</v>
      </c>
      <c r="I829" s="188">
        <v>371.10000000000082</v>
      </c>
      <c r="J829" s="9">
        <v>740.7</v>
      </c>
      <c r="K829" s="9">
        <v>228.00000000000068</v>
      </c>
      <c r="L829" s="9">
        <v>256.20000000000027</v>
      </c>
      <c r="M829" s="9">
        <v>267.20000000000005</v>
      </c>
      <c r="P829" s="65">
        <f t="shared" si="12"/>
        <v>2131.6000000000013</v>
      </c>
      <c r="R829" t="s">
        <v>287</v>
      </c>
    </row>
    <row r="830" spans="1:18" ht="15">
      <c r="A830" s="28" t="s">
        <v>274</v>
      </c>
      <c r="B830" s="61" t="s">
        <v>39</v>
      </c>
      <c r="E830" s="183">
        <v>169.10000000000014</v>
      </c>
      <c r="F830" s="9">
        <v>145.59999999999991</v>
      </c>
      <c r="G830" s="184">
        <v>396.89999999999964</v>
      </c>
      <c r="H830" s="188">
        <v>370.00000000000045</v>
      </c>
      <c r="I830" s="9">
        <v>104</v>
      </c>
      <c r="J830" s="9">
        <v>720.10000000000036</v>
      </c>
      <c r="K830" s="9">
        <v>167.10000000000036</v>
      </c>
      <c r="L830" s="9" t="s">
        <v>278</v>
      </c>
      <c r="M830" s="9" t="s">
        <v>278</v>
      </c>
      <c r="P830" s="65">
        <f t="shared" si="12"/>
        <v>2072.8000000000011</v>
      </c>
      <c r="R830" t="s">
        <v>742</v>
      </c>
    </row>
    <row r="831" spans="1:18" ht="15">
      <c r="A831" s="28" t="s">
        <v>275</v>
      </c>
      <c r="B831" s="61" t="s">
        <v>694</v>
      </c>
      <c r="E831" s="9" t="s">
        <v>278</v>
      </c>
      <c r="F831" s="9" t="s">
        <v>278</v>
      </c>
      <c r="G831" s="9" t="s">
        <v>278</v>
      </c>
      <c r="H831" s="188">
        <v>363.89999999999918</v>
      </c>
      <c r="I831" s="9">
        <v>283.39999999999918</v>
      </c>
      <c r="J831" s="9">
        <v>632.5</v>
      </c>
      <c r="K831" s="9">
        <v>275.60000000000036</v>
      </c>
      <c r="L831" s="9">
        <v>202.49999999999909</v>
      </c>
      <c r="M831" s="9">
        <v>310.09999999999997</v>
      </c>
      <c r="P831" s="65">
        <f t="shared" si="12"/>
        <v>2067.9999999999977</v>
      </c>
      <c r="R831" t="s">
        <v>288</v>
      </c>
    </row>
    <row r="832" spans="1:18" ht="15">
      <c r="A832" s="28" t="s">
        <v>276</v>
      </c>
      <c r="B832" s="61" t="s">
        <v>686</v>
      </c>
      <c r="E832" s="9" t="s">
        <v>278</v>
      </c>
      <c r="F832" s="9" t="s">
        <v>278</v>
      </c>
      <c r="G832" s="9" t="s">
        <v>278</v>
      </c>
      <c r="H832" s="9">
        <v>148.10000000000036</v>
      </c>
      <c r="I832" s="188">
        <v>421.40000000000055</v>
      </c>
      <c r="J832" s="9">
        <v>671.80000000000018</v>
      </c>
      <c r="K832" s="9">
        <v>258.30000000000018</v>
      </c>
      <c r="L832" s="9">
        <v>217.70000000000027</v>
      </c>
      <c r="M832" s="9">
        <v>345.90000000000003</v>
      </c>
      <c r="P832" s="65">
        <f t="shared" ref="P832:P863" si="13">SUM(E832:M832)</f>
        <v>2063.2000000000016</v>
      </c>
      <c r="R832" t="s">
        <v>284</v>
      </c>
    </row>
    <row r="833" spans="1:18" ht="15">
      <c r="A833" s="28" t="s">
        <v>277</v>
      </c>
      <c r="B833" s="61" t="s">
        <v>1</v>
      </c>
      <c r="E833" s="9">
        <v>97</v>
      </c>
      <c r="F833" s="9">
        <v>211.70000000000027</v>
      </c>
      <c r="G833" s="9">
        <v>163.70000000000027</v>
      </c>
      <c r="H833" s="9">
        <v>108.89999999999941</v>
      </c>
      <c r="I833" s="9">
        <v>282.50000000000045</v>
      </c>
      <c r="J833" s="9">
        <v>626.50000000000023</v>
      </c>
      <c r="K833" s="9">
        <v>203.40000000000077</v>
      </c>
      <c r="L833" s="9">
        <v>61.499999999999318</v>
      </c>
      <c r="M833" s="9">
        <v>305.7</v>
      </c>
      <c r="P833" s="65">
        <f t="shared" si="13"/>
        <v>2060.9000000000005</v>
      </c>
    </row>
    <row r="834" spans="1:18" ht="15">
      <c r="A834" s="28" t="s">
        <v>640</v>
      </c>
      <c r="B834" s="190" t="s">
        <v>1351</v>
      </c>
      <c r="C834" s="3"/>
      <c r="D834" s="3"/>
      <c r="E834" s="9" t="s">
        <v>278</v>
      </c>
      <c r="F834" s="9" t="s">
        <v>278</v>
      </c>
      <c r="G834" s="9" t="s">
        <v>278</v>
      </c>
      <c r="H834" s="9" t="s">
        <v>278</v>
      </c>
      <c r="I834" s="9">
        <v>325.19999999999936</v>
      </c>
      <c r="J834" s="184">
        <v>832.99999999999886</v>
      </c>
      <c r="K834" s="9">
        <v>263.19999999999982</v>
      </c>
      <c r="L834" s="9">
        <v>307.30000000000018</v>
      </c>
      <c r="M834" s="9">
        <v>323.5</v>
      </c>
      <c r="P834" s="65">
        <f t="shared" si="13"/>
        <v>2052.199999999998</v>
      </c>
      <c r="R834" t="s">
        <v>282</v>
      </c>
    </row>
    <row r="835" spans="1:18" ht="15">
      <c r="A835" s="28" t="s">
        <v>641</v>
      </c>
      <c r="B835" s="61" t="s">
        <v>654</v>
      </c>
      <c r="E835" s="9" t="s">
        <v>278</v>
      </c>
      <c r="F835" s="9" t="s">
        <v>278</v>
      </c>
      <c r="G835" s="9" t="s">
        <v>278</v>
      </c>
      <c r="H835" s="9">
        <v>279.80000000000018</v>
      </c>
      <c r="I835" s="9">
        <v>300.69999999999891</v>
      </c>
      <c r="J835" s="9">
        <v>688.30000000000018</v>
      </c>
      <c r="K835" s="9">
        <v>403.09999999999945</v>
      </c>
      <c r="L835" s="62" t="s">
        <v>279</v>
      </c>
      <c r="M835" s="9">
        <v>310.5</v>
      </c>
      <c r="P835" s="65">
        <f t="shared" si="13"/>
        <v>1982.3999999999987</v>
      </c>
    </row>
    <row r="836" spans="1:18" ht="15">
      <c r="A836" s="28" t="s">
        <v>642</v>
      </c>
      <c r="B836" s="61" t="s">
        <v>704</v>
      </c>
      <c r="E836" s="9" t="s">
        <v>278</v>
      </c>
      <c r="F836" s="9" t="s">
        <v>278</v>
      </c>
      <c r="G836" s="9" t="s">
        <v>278</v>
      </c>
      <c r="H836" s="9">
        <v>127.29999999999973</v>
      </c>
      <c r="I836" s="9">
        <v>55.799999999999272</v>
      </c>
      <c r="J836" s="9">
        <v>641.50000000000023</v>
      </c>
      <c r="K836" s="9">
        <v>402.89999999999918</v>
      </c>
      <c r="L836" s="9">
        <v>301.19999999999936</v>
      </c>
      <c r="M836" s="9">
        <v>449.9</v>
      </c>
      <c r="P836" s="65">
        <f t="shared" si="13"/>
        <v>1978.5999999999976</v>
      </c>
    </row>
    <row r="837" spans="1:18" ht="15">
      <c r="A837" s="28" t="s">
        <v>644</v>
      </c>
      <c r="B837" s="239" t="s">
        <v>1661</v>
      </c>
      <c r="E837" s="9" t="s">
        <v>278</v>
      </c>
      <c r="F837" s="9" t="s">
        <v>278</v>
      </c>
      <c r="G837" s="9" t="s">
        <v>278</v>
      </c>
      <c r="H837" s="9" t="s">
        <v>278</v>
      </c>
      <c r="I837" s="9" t="s">
        <v>278</v>
      </c>
      <c r="J837" s="9">
        <v>743.90000000000009</v>
      </c>
      <c r="K837" s="188">
        <v>477.60000000000036</v>
      </c>
      <c r="L837" s="9">
        <v>360</v>
      </c>
      <c r="M837" s="9">
        <v>386.7</v>
      </c>
      <c r="P837" s="65">
        <f t="shared" si="13"/>
        <v>1968.2000000000005</v>
      </c>
      <c r="R837" t="s">
        <v>297</v>
      </c>
    </row>
    <row r="838" spans="1:18" ht="15">
      <c r="A838" s="28" t="s">
        <v>650</v>
      </c>
      <c r="B838" s="178" t="s">
        <v>1343</v>
      </c>
      <c r="C838" s="3"/>
      <c r="D838" s="3"/>
      <c r="E838" s="9" t="s">
        <v>278</v>
      </c>
      <c r="F838" s="9" t="s">
        <v>278</v>
      </c>
      <c r="G838" s="9" t="s">
        <v>278</v>
      </c>
      <c r="H838" s="9" t="s">
        <v>278</v>
      </c>
      <c r="I838" s="9">
        <v>324.69999999999982</v>
      </c>
      <c r="J838" s="9">
        <v>610</v>
      </c>
      <c r="K838" s="188">
        <v>514.10000000000036</v>
      </c>
      <c r="L838" s="9">
        <v>234.90000000000009</v>
      </c>
      <c r="M838" s="9">
        <v>250.9</v>
      </c>
      <c r="P838" s="65">
        <f t="shared" si="13"/>
        <v>1934.6000000000004</v>
      </c>
      <c r="R838" t="s">
        <v>283</v>
      </c>
    </row>
    <row r="839" spans="1:18" ht="15">
      <c r="A839" s="28" t="s">
        <v>652</v>
      </c>
      <c r="B839" s="28" t="s">
        <v>639</v>
      </c>
      <c r="E839" s="9" t="s">
        <v>278</v>
      </c>
      <c r="F839" s="9" t="s">
        <v>278</v>
      </c>
      <c r="G839" s="9" t="s">
        <v>278</v>
      </c>
      <c r="H839" s="184">
        <v>453.90000000000009</v>
      </c>
      <c r="I839" s="184">
        <v>430.19999999999936</v>
      </c>
      <c r="J839" s="9">
        <v>462.59999999999968</v>
      </c>
      <c r="K839" s="9">
        <v>375</v>
      </c>
      <c r="L839" s="9">
        <v>203.40000000000123</v>
      </c>
      <c r="M839" s="9" t="s">
        <v>278</v>
      </c>
      <c r="P839" s="65">
        <f t="shared" si="13"/>
        <v>1925.1000000000004</v>
      </c>
      <c r="R839" t="s">
        <v>357</v>
      </c>
    </row>
    <row r="840" spans="1:18" ht="15">
      <c r="A840" s="28" t="s">
        <v>655</v>
      </c>
      <c r="B840" s="61" t="s">
        <v>6</v>
      </c>
      <c r="E840" s="188">
        <v>143.25000000000023</v>
      </c>
      <c r="F840" s="188">
        <v>246.99999999999977</v>
      </c>
      <c r="G840" s="188">
        <v>324.90000000000055</v>
      </c>
      <c r="H840" s="9">
        <v>199.19999999999982</v>
      </c>
      <c r="I840" s="9">
        <v>224.69999999999982</v>
      </c>
      <c r="J840" s="9">
        <v>726.99999999999977</v>
      </c>
      <c r="K840" s="9" t="s">
        <v>278</v>
      </c>
      <c r="L840" s="9" t="s">
        <v>278</v>
      </c>
      <c r="M840" s="9" t="s">
        <v>278</v>
      </c>
      <c r="P840" s="65">
        <f t="shared" si="13"/>
        <v>1866.05</v>
      </c>
      <c r="R840" t="s">
        <v>312</v>
      </c>
    </row>
    <row r="841" spans="1:18" ht="15">
      <c r="A841" s="28" t="s">
        <v>656</v>
      </c>
      <c r="B841" s="61" t="s">
        <v>658</v>
      </c>
      <c r="E841" s="9" t="s">
        <v>278</v>
      </c>
      <c r="F841" s="9" t="s">
        <v>278</v>
      </c>
      <c r="G841" s="9" t="s">
        <v>278</v>
      </c>
      <c r="H841" s="9">
        <v>226.30000000000064</v>
      </c>
      <c r="I841" s="9">
        <v>216.400000000001</v>
      </c>
      <c r="J841" s="9">
        <v>641.00000000000023</v>
      </c>
      <c r="K841" s="9">
        <v>243.90000000000009</v>
      </c>
      <c r="L841" s="9">
        <v>204.89999999999964</v>
      </c>
      <c r="M841" s="9">
        <v>324.25</v>
      </c>
      <c r="P841" s="65">
        <f t="shared" si="13"/>
        <v>1856.7500000000016</v>
      </c>
    </row>
    <row r="842" spans="1:18" ht="15">
      <c r="A842" s="28" t="s">
        <v>659</v>
      </c>
      <c r="B842" s="178" t="s">
        <v>1350</v>
      </c>
      <c r="C842" s="3"/>
      <c r="D842" s="3"/>
      <c r="E842" s="9" t="s">
        <v>278</v>
      </c>
      <c r="F842" s="9" t="s">
        <v>278</v>
      </c>
      <c r="G842" s="9" t="s">
        <v>278</v>
      </c>
      <c r="H842" s="9" t="s">
        <v>278</v>
      </c>
      <c r="I842" s="183">
        <v>446.79999999999927</v>
      </c>
      <c r="J842" s="183">
        <v>883.09999999999945</v>
      </c>
      <c r="K842" s="188">
        <v>440.69999999999982</v>
      </c>
      <c r="L842" s="9" t="s">
        <v>278</v>
      </c>
      <c r="M842" s="9" t="s">
        <v>278</v>
      </c>
      <c r="P842" s="65">
        <f t="shared" si="13"/>
        <v>1770.5999999999985</v>
      </c>
      <c r="R842" t="s">
        <v>1967</v>
      </c>
    </row>
    <row r="843" spans="1:18" ht="15">
      <c r="A843" s="28" t="s">
        <v>661</v>
      </c>
      <c r="B843" s="61" t="s">
        <v>144</v>
      </c>
      <c r="E843" s="9" t="s">
        <v>278</v>
      </c>
      <c r="F843" s="9">
        <v>237.5</v>
      </c>
      <c r="G843" s="9">
        <v>152.25</v>
      </c>
      <c r="H843" s="9">
        <v>165.10000000000082</v>
      </c>
      <c r="I843" s="188">
        <v>378.60000000000036</v>
      </c>
      <c r="J843" s="9">
        <v>530.29999999999973</v>
      </c>
      <c r="K843" s="9">
        <v>300.00000000000023</v>
      </c>
      <c r="L843" s="9" t="s">
        <v>278</v>
      </c>
      <c r="M843" s="9" t="s">
        <v>278</v>
      </c>
      <c r="P843" s="65">
        <f t="shared" si="13"/>
        <v>1763.7500000000011</v>
      </c>
      <c r="R843" t="s">
        <v>292</v>
      </c>
    </row>
    <row r="844" spans="1:18" ht="15">
      <c r="A844" s="28" t="s">
        <v>666</v>
      </c>
      <c r="B844" s="61" t="s">
        <v>651</v>
      </c>
      <c r="E844" s="9" t="s">
        <v>278</v>
      </c>
      <c r="F844" s="9" t="s">
        <v>278</v>
      </c>
      <c r="G844" s="9" t="s">
        <v>278</v>
      </c>
      <c r="H844" s="9">
        <v>129.99999999999955</v>
      </c>
      <c r="I844" s="9">
        <v>59.199999999999363</v>
      </c>
      <c r="J844" s="9">
        <v>585.20000000000005</v>
      </c>
      <c r="K844" s="183">
        <v>552.29999999999836</v>
      </c>
      <c r="L844" s="9">
        <v>169.20000000000073</v>
      </c>
      <c r="M844" s="9">
        <v>257</v>
      </c>
      <c r="P844" s="65">
        <f t="shared" si="13"/>
        <v>1752.899999999998</v>
      </c>
      <c r="R844" t="s">
        <v>300</v>
      </c>
    </row>
    <row r="845" spans="1:18" ht="15">
      <c r="A845" s="28" t="s">
        <v>670</v>
      </c>
      <c r="B845" s="61" t="s">
        <v>156</v>
      </c>
      <c r="E845" s="9" t="s">
        <v>278</v>
      </c>
      <c r="F845" s="9" t="s">
        <v>278</v>
      </c>
      <c r="G845" s="9">
        <v>221.20000000000005</v>
      </c>
      <c r="H845" s="9">
        <v>321.50000000000091</v>
      </c>
      <c r="I845" s="9">
        <v>305.09999999999991</v>
      </c>
      <c r="J845" s="9">
        <v>580.70000000000005</v>
      </c>
      <c r="K845" s="9">
        <v>289.00000000000023</v>
      </c>
      <c r="L845" s="9" t="s">
        <v>278</v>
      </c>
      <c r="M845" s="9" t="s">
        <v>278</v>
      </c>
      <c r="P845" s="65">
        <f t="shared" si="13"/>
        <v>1717.5000000000011</v>
      </c>
    </row>
    <row r="846" spans="1:18" ht="15">
      <c r="A846" s="28" t="s">
        <v>671</v>
      </c>
      <c r="B846" s="178" t="s">
        <v>1345</v>
      </c>
      <c r="C846" s="3"/>
      <c r="D846" s="3"/>
      <c r="E846" s="9" t="s">
        <v>278</v>
      </c>
      <c r="F846" s="9" t="s">
        <v>278</v>
      </c>
      <c r="G846" s="9" t="s">
        <v>278</v>
      </c>
      <c r="H846" s="9" t="s">
        <v>278</v>
      </c>
      <c r="I846" s="9">
        <v>68.400000000001</v>
      </c>
      <c r="J846" s="9">
        <v>713</v>
      </c>
      <c r="K846" s="188">
        <v>428.50000000000023</v>
      </c>
      <c r="L846" s="9">
        <v>183</v>
      </c>
      <c r="M846" s="9">
        <v>316.5</v>
      </c>
      <c r="P846" s="65">
        <f t="shared" si="13"/>
        <v>1709.4000000000012</v>
      </c>
      <c r="R846" t="s">
        <v>288</v>
      </c>
    </row>
    <row r="847" spans="1:18" ht="15">
      <c r="A847" s="28" t="s">
        <v>672</v>
      </c>
      <c r="B847" s="178" t="s">
        <v>1348</v>
      </c>
      <c r="C847" s="3"/>
      <c r="D847" s="3"/>
      <c r="E847" s="9" t="s">
        <v>278</v>
      </c>
      <c r="F847" s="9" t="s">
        <v>278</v>
      </c>
      <c r="G847" s="9" t="s">
        <v>278</v>
      </c>
      <c r="H847" s="9" t="s">
        <v>278</v>
      </c>
      <c r="I847" s="9">
        <v>197.90000000000009</v>
      </c>
      <c r="J847" s="9">
        <v>721.19999999999982</v>
      </c>
      <c r="K847" s="9">
        <v>289.50000000000045</v>
      </c>
      <c r="L847" s="9">
        <v>163.099999999999</v>
      </c>
      <c r="M847" s="9">
        <v>335.20000000000005</v>
      </c>
      <c r="P847" s="65">
        <f t="shared" si="13"/>
        <v>1706.8999999999994</v>
      </c>
    </row>
    <row r="848" spans="1:18" ht="15">
      <c r="A848" s="28" t="s">
        <v>677</v>
      </c>
      <c r="B848" s="28" t="s">
        <v>638</v>
      </c>
      <c r="E848" s="9" t="s">
        <v>278</v>
      </c>
      <c r="F848" s="9" t="s">
        <v>278</v>
      </c>
      <c r="G848" s="9" t="s">
        <v>278</v>
      </c>
      <c r="H848" s="9">
        <v>266.5</v>
      </c>
      <c r="I848" s="9">
        <v>57.000000000001819</v>
      </c>
      <c r="J848" s="9">
        <v>631.5</v>
      </c>
      <c r="K848" s="9">
        <v>283.09999999999945</v>
      </c>
      <c r="L848" s="9">
        <v>165.89999999999918</v>
      </c>
      <c r="M848" s="9">
        <v>302.3</v>
      </c>
      <c r="P848" s="65">
        <f t="shared" si="13"/>
        <v>1706.3000000000004</v>
      </c>
    </row>
    <row r="849" spans="1:18" ht="15">
      <c r="A849" s="28" t="s">
        <v>685</v>
      </c>
      <c r="B849" s="178" t="s">
        <v>1349</v>
      </c>
      <c r="C849" s="3"/>
      <c r="D849" s="3"/>
      <c r="E849" s="9" t="s">
        <v>278</v>
      </c>
      <c r="F849" s="9" t="s">
        <v>278</v>
      </c>
      <c r="G849" s="9" t="s">
        <v>278</v>
      </c>
      <c r="H849" s="9" t="s">
        <v>278</v>
      </c>
      <c r="I849" s="9">
        <v>77.100000000000364</v>
      </c>
      <c r="J849" s="9">
        <v>735.10000000000036</v>
      </c>
      <c r="K849" s="188">
        <v>502.90000000000009</v>
      </c>
      <c r="L849" s="9">
        <v>172.599999999999</v>
      </c>
      <c r="M849" s="9">
        <v>207</v>
      </c>
      <c r="P849" s="65">
        <f t="shared" si="13"/>
        <v>1694.6999999999998</v>
      </c>
      <c r="R849" t="s">
        <v>284</v>
      </c>
    </row>
    <row r="850" spans="1:18" ht="15">
      <c r="A850" s="28" t="s">
        <v>689</v>
      </c>
      <c r="B850" s="61" t="s">
        <v>660</v>
      </c>
      <c r="E850" s="9" t="s">
        <v>278</v>
      </c>
      <c r="F850" s="9" t="s">
        <v>278</v>
      </c>
      <c r="G850" s="9" t="s">
        <v>278</v>
      </c>
      <c r="H850" s="188">
        <v>354</v>
      </c>
      <c r="I850" s="9">
        <v>214.20000000000073</v>
      </c>
      <c r="J850" s="9">
        <v>674.90000000000032</v>
      </c>
      <c r="K850" s="9">
        <v>198.00000000000068</v>
      </c>
      <c r="L850" s="9">
        <v>250.50000000000023</v>
      </c>
      <c r="M850" s="9" t="s">
        <v>278</v>
      </c>
      <c r="P850" s="65">
        <f t="shared" si="13"/>
        <v>1691.600000000002</v>
      </c>
      <c r="R850" t="s">
        <v>293</v>
      </c>
    </row>
    <row r="851" spans="1:18" ht="15">
      <c r="A851" s="28" t="s">
        <v>690</v>
      </c>
      <c r="B851" s="61" t="s">
        <v>153</v>
      </c>
      <c r="E851" s="9" t="s">
        <v>278</v>
      </c>
      <c r="F851" s="9" t="s">
        <v>278</v>
      </c>
      <c r="G851" s="9">
        <v>172.70000000000005</v>
      </c>
      <c r="H851" s="9">
        <v>50.699999999999818</v>
      </c>
      <c r="I851" s="9">
        <v>67.300000000000182</v>
      </c>
      <c r="J851" s="9">
        <v>773.90000000000055</v>
      </c>
      <c r="K851" s="9">
        <v>156.00000000000045</v>
      </c>
      <c r="L851" s="9">
        <v>200.39999999999918</v>
      </c>
      <c r="M851" s="9">
        <v>266.8</v>
      </c>
      <c r="P851" s="65">
        <f t="shared" si="13"/>
        <v>1687.8000000000002</v>
      </c>
    </row>
    <row r="852" spans="1:18" ht="15">
      <c r="A852" s="28" t="s">
        <v>691</v>
      </c>
      <c r="B852" s="178" t="s">
        <v>1337</v>
      </c>
      <c r="C852" s="3"/>
      <c r="D852" s="3"/>
      <c r="E852" s="9" t="s">
        <v>278</v>
      </c>
      <c r="F852" s="9" t="s">
        <v>278</v>
      </c>
      <c r="G852" s="9" t="s">
        <v>278</v>
      </c>
      <c r="H852" s="9" t="s">
        <v>278</v>
      </c>
      <c r="I852" s="9">
        <v>104.59999999999945</v>
      </c>
      <c r="J852" s="188">
        <v>805.39999999999986</v>
      </c>
      <c r="K852" s="9">
        <v>255.40000000000055</v>
      </c>
      <c r="L852" s="9">
        <v>293.99999999999955</v>
      </c>
      <c r="M852" s="9">
        <v>200.7</v>
      </c>
      <c r="P852" s="65">
        <f t="shared" si="13"/>
        <v>1660.0999999999995</v>
      </c>
      <c r="R852" t="s">
        <v>292</v>
      </c>
    </row>
    <row r="853" spans="1:18" ht="15">
      <c r="A853" s="28" t="s">
        <v>697</v>
      </c>
      <c r="B853" s="178" t="s">
        <v>1342</v>
      </c>
      <c r="C853" s="3"/>
      <c r="D853" s="3"/>
      <c r="E853" s="9" t="s">
        <v>278</v>
      </c>
      <c r="F853" s="9" t="s">
        <v>278</v>
      </c>
      <c r="G853" s="9" t="s">
        <v>278</v>
      </c>
      <c r="H853" s="9" t="s">
        <v>278</v>
      </c>
      <c r="I853" s="9">
        <v>4.5000000000004547</v>
      </c>
      <c r="J853" s="9">
        <v>756.19999999999936</v>
      </c>
      <c r="K853" s="9">
        <v>380.50000000000114</v>
      </c>
      <c r="L853" s="9">
        <v>207</v>
      </c>
      <c r="M853" s="9">
        <v>303.8</v>
      </c>
      <c r="P853" s="65">
        <f t="shared" si="13"/>
        <v>1652.0000000000009</v>
      </c>
    </row>
    <row r="854" spans="1:18" ht="15">
      <c r="A854" s="28" t="s">
        <v>698</v>
      </c>
      <c r="B854" s="239" t="s">
        <v>1655</v>
      </c>
      <c r="E854" s="9" t="s">
        <v>278</v>
      </c>
      <c r="F854" s="9" t="s">
        <v>278</v>
      </c>
      <c r="G854" s="9" t="s">
        <v>278</v>
      </c>
      <c r="H854" s="9" t="s">
        <v>278</v>
      </c>
      <c r="I854" s="9" t="s">
        <v>278</v>
      </c>
      <c r="J854" s="9">
        <v>672.59999999999945</v>
      </c>
      <c r="K854" s="9">
        <v>273.79999999999927</v>
      </c>
      <c r="L854" s="9">
        <v>353.59999999999991</v>
      </c>
      <c r="M854" s="9">
        <v>349.8</v>
      </c>
      <c r="P854" s="65">
        <f t="shared" si="13"/>
        <v>1649.7999999999986</v>
      </c>
    </row>
    <row r="855" spans="1:18" ht="15">
      <c r="A855" s="28" t="s">
        <v>699</v>
      </c>
      <c r="B855" s="61" t="s">
        <v>653</v>
      </c>
      <c r="E855" s="9" t="s">
        <v>278</v>
      </c>
      <c r="F855" s="9" t="s">
        <v>278</v>
      </c>
      <c r="G855" s="9" t="s">
        <v>278</v>
      </c>
      <c r="H855" s="9">
        <v>132.00000000000045</v>
      </c>
      <c r="I855" s="9">
        <v>342.39999999999964</v>
      </c>
      <c r="J855" s="9">
        <v>634.69999999999982</v>
      </c>
      <c r="K855" s="9">
        <v>305.5</v>
      </c>
      <c r="L855" s="9">
        <v>25.200000000000273</v>
      </c>
      <c r="M855" s="9">
        <v>187.8</v>
      </c>
      <c r="P855" s="65">
        <f t="shared" si="13"/>
        <v>1627.6000000000001</v>
      </c>
    </row>
    <row r="856" spans="1:18" ht="15">
      <c r="A856" s="28" t="s">
        <v>701</v>
      </c>
      <c r="B856" s="28" t="s">
        <v>633</v>
      </c>
      <c r="E856" s="9" t="s">
        <v>278</v>
      </c>
      <c r="F856" s="9" t="s">
        <v>278</v>
      </c>
      <c r="G856" s="9" t="s">
        <v>278</v>
      </c>
      <c r="H856" s="188">
        <v>386.5</v>
      </c>
      <c r="I856" s="9">
        <v>245.09999999999945</v>
      </c>
      <c r="J856" s="9">
        <v>136.39999999999941</v>
      </c>
      <c r="K856" s="9">
        <v>144</v>
      </c>
      <c r="L856" s="9">
        <v>393.90000000000009</v>
      </c>
      <c r="M856" s="9">
        <v>301.3</v>
      </c>
      <c r="P856" s="65">
        <f t="shared" si="13"/>
        <v>1607.1999999999989</v>
      </c>
      <c r="R856" t="s">
        <v>297</v>
      </c>
    </row>
    <row r="857" spans="1:18" ht="15">
      <c r="A857" s="28" t="s">
        <v>702</v>
      </c>
      <c r="B857" s="239" t="s">
        <v>1649</v>
      </c>
      <c r="E857" s="9" t="s">
        <v>278</v>
      </c>
      <c r="F857" s="9" t="s">
        <v>278</v>
      </c>
      <c r="G857" s="9" t="s">
        <v>278</v>
      </c>
      <c r="H857" s="9" t="s">
        <v>278</v>
      </c>
      <c r="I857" s="9" t="s">
        <v>278</v>
      </c>
      <c r="J857" s="9">
        <v>733.60000000000014</v>
      </c>
      <c r="K857" s="9">
        <v>220.50000000000023</v>
      </c>
      <c r="L857" s="9">
        <v>306.90000000000055</v>
      </c>
      <c r="M857" s="9">
        <v>319.60000000000002</v>
      </c>
      <c r="P857" s="65">
        <f t="shared" si="13"/>
        <v>1580.6000000000008</v>
      </c>
    </row>
    <row r="858" spans="1:18" ht="15">
      <c r="A858" s="28" t="s">
        <v>703</v>
      </c>
      <c r="B858" s="61" t="s">
        <v>1653</v>
      </c>
      <c r="E858" s="9" t="s">
        <v>278</v>
      </c>
      <c r="F858" s="9" t="s">
        <v>278</v>
      </c>
      <c r="G858" s="9" t="s">
        <v>278</v>
      </c>
      <c r="H858" s="9" t="s">
        <v>278</v>
      </c>
      <c r="I858" s="9" t="s">
        <v>278</v>
      </c>
      <c r="J858" s="9">
        <v>638.79999999999995</v>
      </c>
      <c r="K858" s="9">
        <v>237.99999999999955</v>
      </c>
      <c r="L858" s="9">
        <v>273.60000000000036</v>
      </c>
      <c r="M858" s="9">
        <v>364.2</v>
      </c>
      <c r="P858" s="65">
        <f t="shared" si="13"/>
        <v>1514.6</v>
      </c>
    </row>
    <row r="859" spans="1:18" ht="15">
      <c r="A859" s="28" t="s">
        <v>706</v>
      </c>
      <c r="B859" s="239" t="s">
        <v>1658</v>
      </c>
      <c r="E859" s="9" t="s">
        <v>278</v>
      </c>
      <c r="F859" s="9" t="s">
        <v>278</v>
      </c>
      <c r="G859" s="9" t="s">
        <v>278</v>
      </c>
      <c r="H859" s="9" t="s">
        <v>278</v>
      </c>
      <c r="I859" s="9" t="s">
        <v>278</v>
      </c>
      <c r="J859" s="9">
        <v>668.09999999999945</v>
      </c>
      <c r="K859" s="9">
        <v>180</v>
      </c>
      <c r="L859" s="9">
        <v>236.80000000000018</v>
      </c>
      <c r="M859" s="9">
        <v>422.1</v>
      </c>
      <c r="P859" s="65">
        <f t="shared" si="13"/>
        <v>1506.9999999999995</v>
      </c>
    </row>
    <row r="860" spans="1:18" ht="15">
      <c r="A860" s="28" t="s">
        <v>775</v>
      </c>
      <c r="B860" s="239" t="s">
        <v>1657</v>
      </c>
      <c r="E860" s="9" t="s">
        <v>278</v>
      </c>
      <c r="F860" s="9" t="s">
        <v>278</v>
      </c>
      <c r="G860" s="9" t="s">
        <v>278</v>
      </c>
      <c r="H860" s="9" t="s">
        <v>278</v>
      </c>
      <c r="I860" s="9" t="s">
        <v>278</v>
      </c>
      <c r="J860" s="9">
        <v>686.30000000000007</v>
      </c>
      <c r="K860" s="9">
        <v>347.5</v>
      </c>
      <c r="L860" s="9">
        <v>117.10000000000036</v>
      </c>
      <c r="M860" s="9">
        <v>342.80000000000007</v>
      </c>
      <c r="P860" s="65">
        <f t="shared" si="13"/>
        <v>1493.7000000000007</v>
      </c>
    </row>
    <row r="861" spans="1:18" ht="15">
      <c r="A861" s="28" t="s">
        <v>776</v>
      </c>
      <c r="B861" s="61" t="s">
        <v>19</v>
      </c>
      <c r="E861" s="188">
        <v>156.29999999999973</v>
      </c>
      <c r="F861" s="9">
        <v>100.50000000000023</v>
      </c>
      <c r="G861" s="9">
        <v>163.80000000000041</v>
      </c>
      <c r="H861" s="9">
        <v>275.49999999999909</v>
      </c>
      <c r="I861" s="9">
        <v>97.700000000000273</v>
      </c>
      <c r="J861" s="9">
        <v>666.80000000000018</v>
      </c>
      <c r="K861" s="9" t="s">
        <v>278</v>
      </c>
      <c r="L861" s="9" t="s">
        <v>278</v>
      </c>
      <c r="M861" s="9" t="s">
        <v>278</v>
      </c>
      <c r="P861" s="65">
        <f t="shared" si="13"/>
        <v>1460.6</v>
      </c>
      <c r="R861" t="s">
        <v>297</v>
      </c>
    </row>
    <row r="862" spans="1:18" ht="15">
      <c r="A862" s="28" t="s">
        <v>777</v>
      </c>
      <c r="B862" s="178" t="s">
        <v>1333</v>
      </c>
      <c r="C862" s="3"/>
      <c r="D862" s="3"/>
      <c r="E862" s="9" t="s">
        <v>278</v>
      </c>
      <c r="F862" s="9" t="s">
        <v>278</v>
      </c>
      <c r="G862" s="9" t="s">
        <v>278</v>
      </c>
      <c r="H862" s="9" t="s">
        <v>278</v>
      </c>
      <c r="I862" s="9">
        <v>144.29999999999973</v>
      </c>
      <c r="J862" s="9">
        <v>518.70000000000005</v>
      </c>
      <c r="K862" s="9">
        <v>211.70000000000027</v>
      </c>
      <c r="L862" s="9">
        <v>143.5</v>
      </c>
      <c r="M862" s="9">
        <v>333.7</v>
      </c>
      <c r="P862" s="65">
        <f t="shared" si="13"/>
        <v>1351.9</v>
      </c>
    </row>
    <row r="863" spans="1:18" ht="15">
      <c r="A863" s="28" t="s">
        <v>778</v>
      </c>
      <c r="B863" s="178" t="s">
        <v>1346</v>
      </c>
      <c r="C863" s="3"/>
      <c r="D863" s="3"/>
      <c r="E863" s="9" t="s">
        <v>278</v>
      </c>
      <c r="F863" s="9" t="s">
        <v>278</v>
      </c>
      <c r="G863" s="9" t="s">
        <v>278</v>
      </c>
      <c r="H863" s="9" t="s">
        <v>278</v>
      </c>
      <c r="I863" s="9">
        <v>107.19999999999936</v>
      </c>
      <c r="J863" s="9">
        <v>495.39999999999986</v>
      </c>
      <c r="K863" s="9">
        <v>192.10000000000014</v>
      </c>
      <c r="L863" s="9">
        <v>298.30000000000109</v>
      </c>
      <c r="M863" s="9">
        <v>229.5</v>
      </c>
      <c r="P863" s="65">
        <f t="shared" si="13"/>
        <v>1322.5000000000005</v>
      </c>
    </row>
    <row r="864" spans="1:18" ht="15">
      <c r="A864" s="28" t="s">
        <v>779</v>
      </c>
      <c r="B864" s="178" t="s">
        <v>1650</v>
      </c>
      <c r="E864" s="9" t="s">
        <v>278</v>
      </c>
      <c r="F864" s="9" t="s">
        <v>278</v>
      </c>
      <c r="G864" s="9" t="s">
        <v>278</v>
      </c>
      <c r="H864" s="9" t="s">
        <v>278</v>
      </c>
      <c r="I864" s="9" t="s">
        <v>278</v>
      </c>
      <c r="J864" s="9">
        <v>522.99999999999977</v>
      </c>
      <c r="K864" s="9">
        <v>130</v>
      </c>
      <c r="L864" s="9">
        <v>239.79999999999973</v>
      </c>
      <c r="M864" s="9">
        <v>317.5</v>
      </c>
      <c r="P864" s="65">
        <f t="shared" ref="P864:P895" si="14">SUM(E864:M864)</f>
        <v>1210.2999999999995</v>
      </c>
    </row>
    <row r="865" spans="1:21" ht="15">
      <c r="A865" s="28" t="s">
        <v>780</v>
      </c>
      <c r="B865" s="239" t="s">
        <v>1666</v>
      </c>
      <c r="C865" s="3"/>
      <c r="D865" s="3"/>
      <c r="E865" s="9" t="s">
        <v>278</v>
      </c>
      <c r="F865" s="9" t="s">
        <v>278</v>
      </c>
      <c r="G865" s="9" t="s">
        <v>278</v>
      </c>
      <c r="H865" s="9" t="s">
        <v>278</v>
      </c>
      <c r="I865" s="9" t="s">
        <v>278</v>
      </c>
      <c r="J865" s="9" t="s">
        <v>278</v>
      </c>
      <c r="K865" s="9">
        <v>271.5</v>
      </c>
      <c r="L865" s="188">
        <v>419.20000000000027</v>
      </c>
      <c r="M865" s="9">
        <v>472.1</v>
      </c>
      <c r="P865" s="65">
        <f t="shared" si="14"/>
        <v>1162.8000000000002</v>
      </c>
      <c r="R865" t="s">
        <v>292</v>
      </c>
    </row>
    <row r="866" spans="1:21" ht="15">
      <c r="A866" s="28" t="s">
        <v>781</v>
      </c>
      <c r="B866" s="239" t="s">
        <v>1690</v>
      </c>
      <c r="C866" s="3"/>
      <c r="D866" s="3"/>
      <c r="E866" s="9" t="s">
        <v>278</v>
      </c>
      <c r="F866" s="9" t="s">
        <v>278</v>
      </c>
      <c r="G866" s="9" t="s">
        <v>278</v>
      </c>
      <c r="H866" s="9" t="s">
        <v>278</v>
      </c>
      <c r="I866" s="9" t="s">
        <v>278</v>
      </c>
      <c r="J866" s="9" t="s">
        <v>278</v>
      </c>
      <c r="K866" s="184">
        <v>517.79999999999836</v>
      </c>
      <c r="L866" s="9">
        <v>375.59999999999945</v>
      </c>
      <c r="M866" s="9">
        <v>263.8</v>
      </c>
      <c r="P866" s="65">
        <f t="shared" si="14"/>
        <v>1157.1999999999978</v>
      </c>
      <c r="R866" t="s">
        <v>282</v>
      </c>
    </row>
    <row r="867" spans="1:21" ht="15">
      <c r="A867" s="28" t="s">
        <v>782</v>
      </c>
      <c r="B867" s="178" t="s">
        <v>1656</v>
      </c>
      <c r="E867" s="9" t="s">
        <v>278</v>
      </c>
      <c r="F867" s="9" t="s">
        <v>278</v>
      </c>
      <c r="G867" s="9" t="s">
        <v>278</v>
      </c>
      <c r="H867" s="9" t="s">
        <v>278</v>
      </c>
      <c r="I867" s="9" t="s">
        <v>278</v>
      </c>
      <c r="J867" s="9">
        <v>679.2999999999995</v>
      </c>
      <c r="K867" s="188">
        <v>459.70000000000027</v>
      </c>
      <c r="L867" s="9" t="s">
        <v>278</v>
      </c>
      <c r="M867" s="9" t="s">
        <v>278</v>
      </c>
      <c r="P867" s="65">
        <f t="shared" si="14"/>
        <v>1138.9999999999998</v>
      </c>
      <c r="R867" t="s">
        <v>292</v>
      </c>
    </row>
    <row r="868" spans="1:21" ht="15">
      <c r="A868" s="28" t="s">
        <v>783</v>
      </c>
      <c r="B868" s="178" t="s">
        <v>1334</v>
      </c>
      <c r="C868" s="3"/>
      <c r="D868" s="3"/>
      <c r="E868" s="9" t="s">
        <v>278</v>
      </c>
      <c r="F868" s="9" t="s">
        <v>278</v>
      </c>
      <c r="G868" s="9" t="s">
        <v>278</v>
      </c>
      <c r="H868" s="9" t="s">
        <v>278</v>
      </c>
      <c r="I868" s="9">
        <v>175.20000000000027</v>
      </c>
      <c r="J868" s="9">
        <v>313.70000000000005</v>
      </c>
      <c r="K868" s="9">
        <v>216.00000000000023</v>
      </c>
      <c r="L868" s="9">
        <v>222.00000000000045</v>
      </c>
      <c r="M868" s="9">
        <v>172</v>
      </c>
      <c r="P868" s="65">
        <f t="shared" si="14"/>
        <v>1098.900000000001</v>
      </c>
    </row>
    <row r="869" spans="1:21" ht="15">
      <c r="A869" s="28" t="s">
        <v>784</v>
      </c>
      <c r="B869" s="239" t="s">
        <v>1693</v>
      </c>
      <c r="C869" s="3"/>
      <c r="D869" s="3"/>
      <c r="E869" s="9" t="s">
        <v>278</v>
      </c>
      <c r="F869" s="9" t="s">
        <v>278</v>
      </c>
      <c r="G869" s="9" t="s">
        <v>278</v>
      </c>
      <c r="H869" s="9" t="s">
        <v>278</v>
      </c>
      <c r="I869" s="9" t="s">
        <v>278</v>
      </c>
      <c r="J869" s="9" t="s">
        <v>278</v>
      </c>
      <c r="K869" s="9">
        <v>205.5</v>
      </c>
      <c r="L869" s="188">
        <v>417.99999999999977</v>
      </c>
      <c r="M869" s="9">
        <v>391.6</v>
      </c>
      <c r="P869" s="65">
        <f t="shared" si="14"/>
        <v>1015.0999999999998</v>
      </c>
      <c r="R869" t="s">
        <v>287</v>
      </c>
    </row>
    <row r="870" spans="1:21" ht="15">
      <c r="A870" s="28" t="s">
        <v>785</v>
      </c>
      <c r="B870" s="239" t="s">
        <v>1671</v>
      </c>
      <c r="C870" s="3"/>
      <c r="D870" s="3"/>
      <c r="E870" s="9" t="s">
        <v>278</v>
      </c>
      <c r="F870" s="9" t="s">
        <v>278</v>
      </c>
      <c r="G870" s="9" t="s">
        <v>278</v>
      </c>
      <c r="H870" s="9" t="s">
        <v>278</v>
      </c>
      <c r="I870" s="9" t="s">
        <v>278</v>
      </c>
      <c r="J870" s="9" t="s">
        <v>278</v>
      </c>
      <c r="K870" s="9">
        <v>393.50000000000045</v>
      </c>
      <c r="L870" s="9">
        <v>247.50000000000045</v>
      </c>
      <c r="M870" s="9">
        <v>332.7</v>
      </c>
      <c r="P870" s="65">
        <f t="shared" si="14"/>
        <v>973.70000000000095</v>
      </c>
    </row>
    <row r="871" spans="1:21" ht="15">
      <c r="A871" s="28" t="s">
        <v>786</v>
      </c>
      <c r="B871" s="178" t="s">
        <v>1335</v>
      </c>
      <c r="C871" s="3"/>
      <c r="D871" s="3"/>
      <c r="E871" s="9" t="s">
        <v>278</v>
      </c>
      <c r="F871" s="9" t="s">
        <v>278</v>
      </c>
      <c r="G871" s="9" t="s">
        <v>278</v>
      </c>
      <c r="H871" s="9" t="s">
        <v>278</v>
      </c>
      <c r="I871" s="9">
        <v>181.59999999999991</v>
      </c>
      <c r="J871" s="188">
        <v>787.3</v>
      </c>
      <c r="K871" s="9" t="s">
        <v>278</v>
      </c>
      <c r="L871" s="9" t="s">
        <v>278</v>
      </c>
      <c r="M871" s="9" t="s">
        <v>278</v>
      </c>
      <c r="P871" s="65">
        <f t="shared" si="14"/>
        <v>968.89999999999986</v>
      </c>
      <c r="R871" t="s">
        <v>288</v>
      </c>
    </row>
    <row r="872" spans="1:21" ht="15">
      <c r="A872" s="28" t="s">
        <v>787</v>
      </c>
      <c r="B872" s="61" t="s">
        <v>180</v>
      </c>
      <c r="C872" s="3"/>
      <c r="D872" s="3"/>
      <c r="E872" s="9" t="s">
        <v>278</v>
      </c>
      <c r="F872" s="9" t="s">
        <v>278</v>
      </c>
      <c r="G872" s="9" t="s">
        <v>278</v>
      </c>
      <c r="H872" s="9" t="s">
        <v>278</v>
      </c>
      <c r="I872" s="9" t="s">
        <v>278</v>
      </c>
      <c r="J872" s="9" t="s">
        <v>278</v>
      </c>
      <c r="K872" s="9" t="s">
        <v>278</v>
      </c>
      <c r="L872" s="9">
        <v>383.10000000000036</v>
      </c>
      <c r="M872" s="183">
        <v>548.20000000000005</v>
      </c>
      <c r="P872" s="65">
        <f t="shared" si="14"/>
        <v>931.30000000000041</v>
      </c>
      <c r="R872" t="s">
        <v>300</v>
      </c>
    </row>
    <row r="873" spans="1:21" ht="15">
      <c r="A873" s="28" t="s">
        <v>788</v>
      </c>
      <c r="B873" s="239" t="s">
        <v>2318</v>
      </c>
      <c r="C873" s="3"/>
      <c r="D873" s="3"/>
      <c r="E873" s="9" t="s">
        <v>278</v>
      </c>
      <c r="F873" s="9" t="s">
        <v>278</v>
      </c>
      <c r="G873" s="9" t="s">
        <v>278</v>
      </c>
      <c r="H873" s="9" t="s">
        <v>278</v>
      </c>
      <c r="I873" s="9" t="s">
        <v>278</v>
      </c>
      <c r="J873" s="9" t="s">
        <v>278</v>
      </c>
      <c r="K873" s="9">
        <v>377.49999999999977</v>
      </c>
      <c r="L873" s="9">
        <v>193.49999999999955</v>
      </c>
      <c r="M873" s="9">
        <v>338.5</v>
      </c>
      <c r="P873" s="65">
        <f t="shared" si="14"/>
        <v>909.49999999999932</v>
      </c>
    </row>
    <row r="874" spans="1:21" ht="15">
      <c r="A874" s="28" t="s">
        <v>789</v>
      </c>
      <c r="B874" s="239" t="s">
        <v>1664</v>
      </c>
      <c r="C874" s="3"/>
      <c r="D874" s="3"/>
      <c r="E874" s="9" t="s">
        <v>278</v>
      </c>
      <c r="F874" s="9" t="s">
        <v>278</v>
      </c>
      <c r="G874" s="9" t="s">
        <v>278</v>
      </c>
      <c r="H874" s="9" t="s">
        <v>278</v>
      </c>
      <c r="I874" s="9" t="s">
        <v>278</v>
      </c>
      <c r="J874" s="9" t="s">
        <v>278</v>
      </c>
      <c r="K874" s="9">
        <v>354</v>
      </c>
      <c r="L874" s="9">
        <v>288.20000000000027</v>
      </c>
      <c r="M874" s="9">
        <v>242.5</v>
      </c>
      <c r="P874" s="65">
        <f t="shared" si="14"/>
        <v>884.70000000000027</v>
      </c>
    </row>
    <row r="875" spans="1:21" ht="15">
      <c r="A875" s="28" t="s">
        <v>790</v>
      </c>
      <c r="B875" s="178" t="s">
        <v>1341</v>
      </c>
      <c r="C875" s="3"/>
      <c r="D875" s="3"/>
      <c r="E875" s="9" t="s">
        <v>278</v>
      </c>
      <c r="F875" s="9" t="s">
        <v>278</v>
      </c>
      <c r="G875" s="9" t="s">
        <v>278</v>
      </c>
      <c r="H875" s="9" t="s">
        <v>278</v>
      </c>
      <c r="I875" s="9">
        <v>24</v>
      </c>
      <c r="J875" s="9">
        <v>526.39999999999986</v>
      </c>
      <c r="K875" s="9">
        <v>229.49999999999955</v>
      </c>
      <c r="L875" s="9">
        <v>89.400000000000091</v>
      </c>
      <c r="M875" s="9" t="s">
        <v>278</v>
      </c>
      <c r="P875" s="65">
        <f t="shared" si="14"/>
        <v>869.2999999999995</v>
      </c>
    </row>
    <row r="876" spans="1:21" ht="15">
      <c r="A876" s="28" t="s">
        <v>791</v>
      </c>
      <c r="B876" s="239" t="s">
        <v>1667</v>
      </c>
      <c r="C876" s="3"/>
      <c r="D876" s="3"/>
      <c r="E876" s="9" t="s">
        <v>278</v>
      </c>
      <c r="F876" s="9" t="s">
        <v>278</v>
      </c>
      <c r="G876" s="9" t="s">
        <v>278</v>
      </c>
      <c r="H876" s="9" t="s">
        <v>278</v>
      </c>
      <c r="I876" s="9" t="s">
        <v>278</v>
      </c>
      <c r="J876" s="9" t="s">
        <v>278</v>
      </c>
      <c r="K876" s="185">
        <v>554.00000000000045</v>
      </c>
      <c r="L876" s="9">
        <v>81.699999999999363</v>
      </c>
      <c r="M876" s="9">
        <v>214.1</v>
      </c>
      <c r="P876" s="65">
        <f t="shared" si="14"/>
        <v>849.79999999999984</v>
      </c>
      <c r="R876" t="s">
        <v>281</v>
      </c>
      <c r="U876" s="3" t="s">
        <v>1421</v>
      </c>
    </row>
    <row r="877" spans="1:21" ht="15">
      <c r="A877" s="28" t="s">
        <v>792</v>
      </c>
      <c r="B877" s="239" t="s">
        <v>1668</v>
      </c>
      <c r="C877" s="3"/>
      <c r="D877" s="3"/>
      <c r="E877" s="9" t="s">
        <v>278</v>
      </c>
      <c r="F877" s="9" t="s">
        <v>278</v>
      </c>
      <c r="G877" s="9" t="s">
        <v>278</v>
      </c>
      <c r="H877" s="9" t="s">
        <v>278</v>
      </c>
      <c r="I877" s="9" t="s">
        <v>278</v>
      </c>
      <c r="J877" s="9" t="s">
        <v>278</v>
      </c>
      <c r="K877" s="9">
        <v>298.99999999999932</v>
      </c>
      <c r="L877" s="9">
        <v>222.00000000000091</v>
      </c>
      <c r="M877" s="9">
        <v>319.8</v>
      </c>
      <c r="P877" s="65">
        <f t="shared" si="14"/>
        <v>840.80000000000018</v>
      </c>
    </row>
    <row r="878" spans="1:21" ht="15">
      <c r="A878" s="28" t="s">
        <v>793</v>
      </c>
      <c r="B878" s="61" t="s">
        <v>4</v>
      </c>
      <c r="E878" s="9">
        <v>51.5</v>
      </c>
      <c r="F878" s="9">
        <v>33.399999999999864</v>
      </c>
      <c r="G878" s="9">
        <v>217.74999999999977</v>
      </c>
      <c r="H878" s="9">
        <v>188.00000000000023</v>
      </c>
      <c r="I878" s="188">
        <v>346.49999999999955</v>
      </c>
      <c r="J878" s="9" t="s">
        <v>278</v>
      </c>
      <c r="K878" s="9" t="s">
        <v>278</v>
      </c>
      <c r="L878" s="9" t="s">
        <v>278</v>
      </c>
      <c r="M878" s="9" t="s">
        <v>278</v>
      </c>
      <c r="P878" s="65">
        <f t="shared" si="14"/>
        <v>837.14999999999941</v>
      </c>
      <c r="R878" t="s">
        <v>293</v>
      </c>
      <c r="T878" s="3"/>
      <c r="U878" s="3"/>
    </row>
    <row r="879" spans="1:21" ht="15">
      <c r="A879" s="28" t="s">
        <v>794</v>
      </c>
      <c r="B879" s="178" t="s">
        <v>1654</v>
      </c>
      <c r="E879" s="9" t="s">
        <v>278</v>
      </c>
      <c r="F879" s="9" t="s">
        <v>278</v>
      </c>
      <c r="G879" s="9" t="s">
        <v>278</v>
      </c>
      <c r="H879" s="9" t="s">
        <v>278</v>
      </c>
      <c r="I879" s="9" t="s">
        <v>278</v>
      </c>
      <c r="J879" s="9">
        <v>318.80000000000018</v>
      </c>
      <c r="K879" s="9">
        <v>369.30000000000064</v>
      </c>
      <c r="L879" s="9">
        <v>60.000000000000455</v>
      </c>
      <c r="M879" s="9">
        <v>81.900000000000006</v>
      </c>
      <c r="P879" s="65">
        <f t="shared" si="14"/>
        <v>830.00000000000125</v>
      </c>
    </row>
    <row r="880" spans="1:21" ht="15">
      <c r="A880" s="28" t="s">
        <v>795</v>
      </c>
      <c r="B880" s="61" t="s">
        <v>2206</v>
      </c>
      <c r="C880" s="3"/>
      <c r="D880" s="3"/>
      <c r="E880" s="9" t="s">
        <v>278</v>
      </c>
      <c r="F880" s="9" t="s">
        <v>278</v>
      </c>
      <c r="G880" s="9" t="s">
        <v>278</v>
      </c>
      <c r="H880" s="9" t="s">
        <v>278</v>
      </c>
      <c r="I880" s="9" t="s">
        <v>278</v>
      </c>
      <c r="J880" s="9" t="s">
        <v>278</v>
      </c>
      <c r="K880" s="9" t="s">
        <v>278</v>
      </c>
      <c r="L880" s="9">
        <v>383.20000000000027</v>
      </c>
      <c r="M880" s="9">
        <v>432.34999999999997</v>
      </c>
      <c r="P880" s="65">
        <f t="shared" si="14"/>
        <v>815.55000000000018</v>
      </c>
    </row>
    <row r="881" spans="1:18" ht="15">
      <c r="A881" s="28" t="s">
        <v>796</v>
      </c>
      <c r="B881" s="61" t="s">
        <v>158</v>
      </c>
      <c r="E881" s="9" t="s">
        <v>278</v>
      </c>
      <c r="F881" s="9" t="s">
        <v>278</v>
      </c>
      <c r="G881" s="188">
        <v>307.60000000000059</v>
      </c>
      <c r="H881" s="9">
        <v>266.19999999999982</v>
      </c>
      <c r="I881" s="9">
        <v>211.20000000000027</v>
      </c>
      <c r="J881" s="9" t="s">
        <v>278</v>
      </c>
      <c r="K881" s="9" t="s">
        <v>278</v>
      </c>
      <c r="L881" s="9" t="s">
        <v>278</v>
      </c>
      <c r="M881" s="9" t="s">
        <v>278</v>
      </c>
      <c r="P881" s="65">
        <f t="shared" si="14"/>
        <v>785.00000000000068</v>
      </c>
      <c r="R881" t="s">
        <v>293</v>
      </c>
    </row>
    <row r="882" spans="1:18" ht="15">
      <c r="A882" s="28" t="s">
        <v>797</v>
      </c>
      <c r="B882" s="61" t="s">
        <v>2208</v>
      </c>
      <c r="C882" s="3"/>
      <c r="D882" s="3"/>
      <c r="E882" s="9" t="s">
        <v>278</v>
      </c>
      <c r="F882" s="9" t="s">
        <v>278</v>
      </c>
      <c r="G882" s="9" t="s">
        <v>278</v>
      </c>
      <c r="H882" s="9" t="s">
        <v>278</v>
      </c>
      <c r="I882" s="9" t="s">
        <v>278</v>
      </c>
      <c r="J882" s="9" t="s">
        <v>278</v>
      </c>
      <c r="K882" s="9" t="s">
        <v>278</v>
      </c>
      <c r="L882" s="9">
        <v>370.29999999999927</v>
      </c>
      <c r="M882" s="9">
        <v>386.8</v>
      </c>
      <c r="P882" s="65">
        <f t="shared" si="14"/>
        <v>757.09999999999923</v>
      </c>
    </row>
    <row r="883" spans="1:18" ht="15">
      <c r="A883" s="28" t="s">
        <v>798</v>
      </c>
      <c r="B883" s="61" t="s">
        <v>29</v>
      </c>
      <c r="E883" s="9">
        <v>108.10000000000014</v>
      </c>
      <c r="F883" s="9">
        <v>84.500000000000227</v>
      </c>
      <c r="G883" s="9">
        <v>198.39999999999964</v>
      </c>
      <c r="H883" s="9" t="s">
        <v>278</v>
      </c>
      <c r="I883" s="9" t="s">
        <v>278</v>
      </c>
      <c r="J883" s="9">
        <v>361.69999999999959</v>
      </c>
      <c r="K883" s="9" t="s">
        <v>278</v>
      </c>
      <c r="L883" s="9" t="s">
        <v>278</v>
      </c>
      <c r="M883" s="9" t="s">
        <v>278</v>
      </c>
      <c r="P883" s="65">
        <f t="shared" si="14"/>
        <v>752.69999999999959</v>
      </c>
    </row>
    <row r="884" spans="1:18" ht="15">
      <c r="A884" s="28" t="s">
        <v>799</v>
      </c>
      <c r="B884" s="61" t="s">
        <v>2205</v>
      </c>
      <c r="E884" s="9" t="s">
        <v>278</v>
      </c>
      <c r="F884" s="9" t="s">
        <v>278</v>
      </c>
      <c r="G884" s="9" t="s">
        <v>278</v>
      </c>
      <c r="H884" s="9" t="s">
        <v>278</v>
      </c>
      <c r="I884" s="9" t="s">
        <v>278</v>
      </c>
      <c r="J884" s="9" t="s">
        <v>278</v>
      </c>
      <c r="K884" s="9" t="s">
        <v>278</v>
      </c>
      <c r="L884" s="188">
        <v>441.90000000000055</v>
      </c>
      <c r="M884" s="9">
        <v>302.39999999999998</v>
      </c>
      <c r="P884" s="65">
        <f t="shared" si="14"/>
        <v>744.30000000000052</v>
      </c>
      <c r="R884" t="s">
        <v>284</v>
      </c>
    </row>
    <row r="885" spans="1:18" ht="15">
      <c r="A885" s="28" t="s">
        <v>800</v>
      </c>
      <c r="B885" s="61" t="s">
        <v>674</v>
      </c>
      <c r="E885" s="9" t="s">
        <v>278</v>
      </c>
      <c r="F885" s="9" t="s">
        <v>278</v>
      </c>
      <c r="G885" s="9" t="s">
        <v>278</v>
      </c>
      <c r="H885" s="183">
        <v>459.60000000000036</v>
      </c>
      <c r="I885" s="9">
        <v>279.29999999999973</v>
      </c>
      <c r="J885" s="9" t="s">
        <v>278</v>
      </c>
      <c r="K885" s="9" t="s">
        <v>278</v>
      </c>
      <c r="L885" s="9" t="s">
        <v>278</v>
      </c>
      <c r="M885" s="9" t="s">
        <v>278</v>
      </c>
      <c r="P885" s="65">
        <f t="shared" si="14"/>
        <v>738.90000000000009</v>
      </c>
      <c r="R885" t="s">
        <v>300</v>
      </c>
    </row>
    <row r="886" spans="1:18" ht="15">
      <c r="A886" s="28" t="s">
        <v>801</v>
      </c>
      <c r="B886" s="239" t="s">
        <v>1749</v>
      </c>
      <c r="C886" s="3"/>
      <c r="D886" s="3"/>
      <c r="E886" s="9" t="s">
        <v>278</v>
      </c>
      <c r="F886" s="9" t="s">
        <v>278</v>
      </c>
      <c r="G886" s="9" t="s">
        <v>278</v>
      </c>
      <c r="H886" s="9" t="s">
        <v>278</v>
      </c>
      <c r="I886" s="9" t="s">
        <v>278</v>
      </c>
      <c r="J886" s="9" t="s">
        <v>278</v>
      </c>
      <c r="K886" s="9">
        <v>200.09999999999991</v>
      </c>
      <c r="L886" s="9">
        <v>224.49999999999955</v>
      </c>
      <c r="M886" s="9">
        <v>314.2</v>
      </c>
      <c r="P886" s="65">
        <f t="shared" si="14"/>
        <v>738.7999999999995</v>
      </c>
    </row>
    <row r="887" spans="1:18" ht="15">
      <c r="A887" s="28" t="s">
        <v>802</v>
      </c>
      <c r="B887" s="61" t="s">
        <v>2213</v>
      </c>
      <c r="C887" s="3"/>
      <c r="D887" s="3"/>
      <c r="E887" s="9" t="s">
        <v>278</v>
      </c>
      <c r="F887" s="9" t="s">
        <v>278</v>
      </c>
      <c r="G887" s="9" t="s">
        <v>278</v>
      </c>
      <c r="H887" s="9" t="s">
        <v>278</v>
      </c>
      <c r="I887" s="9" t="s">
        <v>278</v>
      </c>
      <c r="J887" s="9" t="s">
        <v>278</v>
      </c>
      <c r="K887" s="9" t="s">
        <v>278</v>
      </c>
      <c r="L887" s="9">
        <v>286.50000000000045</v>
      </c>
      <c r="M887" s="9">
        <v>429.3</v>
      </c>
      <c r="P887" s="65">
        <f t="shared" si="14"/>
        <v>715.80000000000041</v>
      </c>
    </row>
    <row r="888" spans="1:18" ht="15">
      <c r="A888" s="28" t="s">
        <v>803</v>
      </c>
      <c r="B888" s="61" t="s">
        <v>2195</v>
      </c>
      <c r="C888" s="3"/>
      <c r="D888" s="3"/>
      <c r="E888" s="9" t="s">
        <v>278</v>
      </c>
      <c r="F888" s="9" t="s">
        <v>278</v>
      </c>
      <c r="G888" s="9" t="s">
        <v>278</v>
      </c>
      <c r="H888" s="9" t="s">
        <v>278</v>
      </c>
      <c r="I888" s="9" t="s">
        <v>278</v>
      </c>
      <c r="J888" s="9" t="s">
        <v>278</v>
      </c>
      <c r="K888" s="9" t="s">
        <v>278</v>
      </c>
      <c r="L888" s="9">
        <v>317.39999999999964</v>
      </c>
      <c r="M888" s="9">
        <v>360.59999999999997</v>
      </c>
      <c r="P888" s="65">
        <f t="shared" si="14"/>
        <v>677.99999999999955</v>
      </c>
    </row>
    <row r="889" spans="1:18" ht="15">
      <c r="A889" s="28" t="s">
        <v>804</v>
      </c>
      <c r="B889" s="61" t="s">
        <v>35</v>
      </c>
      <c r="E889" s="9">
        <v>7.0999999999999091</v>
      </c>
      <c r="F889" s="9">
        <v>143</v>
      </c>
      <c r="G889" s="9">
        <v>209.10000000000014</v>
      </c>
      <c r="H889" s="9">
        <v>37.800000000000182</v>
      </c>
      <c r="I889" s="9">
        <v>264.09999999999991</v>
      </c>
      <c r="J889" s="9" t="s">
        <v>278</v>
      </c>
      <c r="K889" s="9" t="s">
        <v>278</v>
      </c>
      <c r="L889" s="9" t="s">
        <v>278</v>
      </c>
      <c r="M889" s="9" t="s">
        <v>278</v>
      </c>
      <c r="P889" s="65">
        <f t="shared" si="14"/>
        <v>661.10000000000014</v>
      </c>
    </row>
    <row r="890" spans="1:18" ht="15">
      <c r="A890" s="28" t="s">
        <v>805</v>
      </c>
      <c r="B890" s="239" t="s">
        <v>2190</v>
      </c>
      <c r="C890" s="3"/>
      <c r="D890" s="3"/>
      <c r="E890" s="9" t="s">
        <v>278</v>
      </c>
      <c r="F890" s="9" t="s">
        <v>278</v>
      </c>
      <c r="G890" s="9" t="s">
        <v>278</v>
      </c>
      <c r="H890" s="9" t="s">
        <v>278</v>
      </c>
      <c r="I890" s="9" t="s">
        <v>278</v>
      </c>
      <c r="J890" s="9" t="s">
        <v>278</v>
      </c>
      <c r="K890" s="9" t="s">
        <v>278</v>
      </c>
      <c r="L890" s="9">
        <v>170</v>
      </c>
      <c r="M890" s="188">
        <v>476.50000000000006</v>
      </c>
      <c r="P890" s="65">
        <f t="shared" si="14"/>
        <v>646.5</v>
      </c>
      <c r="R890" t="s">
        <v>293</v>
      </c>
    </row>
    <row r="891" spans="1:18" ht="15">
      <c r="A891" s="28" t="s">
        <v>806</v>
      </c>
      <c r="B891" s="61" t="s">
        <v>2197</v>
      </c>
      <c r="C891" s="3"/>
      <c r="D891" s="3"/>
      <c r="E891" s="9" t="s">
        <v>278</v>
      </c>
      <c r="F891" s="9" t="s">
        <v>278</v>
      </c>
      <c r="G891" s="9" t="s">
        <v>278</v>
      </c>
      <c r="H891" s="9" t="s">
        <v>278</v>
      </c>
      <c r="I891" s="9" t="s">
        <v>278</v>
      </c>
      <c r="J891" s="9" t="s">
        <v>278</v>
      </c>
      <c r="K891" s="9" t="s">
        <v>278</v>
      </c>
      <c r="L891" s="9">
        <v>236.19999999999936</v>
      </c>
      <c r="M891" s="9">
        <v>379.09999999999997</v>
      </c>
      <c r="P891" s="65">
        <f t="shared" si="14"/>
        <v>615.29999999999927</v>
      </c>
    </row>
    <row r="892" spans="1:18" ht="15">
      <c r="A892" s="28" t="s">
        <v>807</v>
      </c>
      <c r="B892" s="61" t="s">
        <v>2207</v>
      </c>
      <c r="C892" s="3"/>
      <c r="D892" s="3"/>
      <c r="E892" s="9" t="s">
        <v>278</v>
      </c>
      <c r="F892" s="9" t="s">
        <v>278</v>
      </c>
      <c r="G892" s="9" t="s">
        <v>278</v>
      </c>
      <c r="H892" s="9" t="s">
        <v>278</v>
      </c>
      <c r="I892" s="9" t="s">
        <v>278</v>
      </c>
      <c r="J892" s="9" t="s">
        <v>278</v>
      </c>
      <c r="K892" s="9" t="s">
        <v>278</v>
      </c>
      <c r="L892" s="188">
        <v>406.10000000000036</v>
      </c>
      <c r="M892" s="9">
        <v>208.20000000000002</v>
      </c>
      <c r="P892" s="65">
        <f t="shared" si="14"/>
        <v>614.30000000000041</v>
      </c>
      <c r="R892" t="s">
        <v>293</v>
      </c>
    </row>
    <row r="893" spans="1:18" ht="15">
      <c r="A893" s="28" t="s">
        <v>808</v>
      </c>
      <c r="B893" s="239" t="s">
        <v>1665</v>
      </c>
      <c r="C893" s="3"/>
      <c r="D893" s="3"/>
      <c r="E893" s="9" t="s">
        <v>278</v>
      </c>
      <c r="F893" s="9" t="s">
        <v>278</v>
      </c>
      <c r="G893" s="9" t="s">
        <v>278</v>
      </c>
      <c r="H893" s="9" t="s">
        <v>278</v>
      </c>
      <c r="I893" s="9" t="s">
        <v>278</v>
      </c>
      <c r="J893" s="9" t="s">
        <v>278</v>
      </c>
      <c r="K893" s="9">
        <v>178.79999999999973</v>
      </c>
      <c r="L893" s="9">
        <v>202.5</v>
      </c>
      <c r="M893" s="9">
        <v>217.5</v>
      </c>
      <c r="P893" s="65">
        <f t="shared" si="14"/>
        <v>598.79999999999973</v>
      </c>
    </row>
    <row r="894" spans="1:18" ht="15">
      <c r="A894" s="28" t="s">
        <v>809</v>
      </c>
      <c r="B894" s="239" t="s">
        <v>1651</v>
      </c>
      <c r="E894" s="9" t="s">
        <v>278</v>
      </c>
      <c r="F894" s="9" t="s">
        <v>278</v>
      </c>
      <c r="G894" s="9" t="s">
        <v>278</v>
      </c>
      <c r="H894" s="9" t="s">
        <v>278</v>
      </c>
      <c r="I894" s="9" t="s">
        <v>278</v>
      </c>
      <c r="J894" s="9">
        <v>580.99999999999977</v>
      </c>
      <c r="K894" s="9" t="s">
        <v>278</v>
      </c>
      <c r="L894" s="9" t="s">
        <v>278</v>
      </c>
      <c r="M894" s="9" t="s">
        <v>278</v>
      </c>
      <c r="P894" s="65">
        <f t="shared" si="14"/>
        <v>580.99999999999977</v>
      </c>
    </row>
    <row r="895" spans="1:18" ht="15">
      <c r="A895" s="28" t="s">
        <v>810</v>
      </c>
      <c r="B895" s="61" t="s">
        <v>2199</v>
      </c>
      <c r="C895" s="3"/>
      <c r="D895" s="3"/>
      <c r="E895" s="9" t="s">
        <v>278</v>
      </c>
      <c r="F895" s="9" t="s">
        <v>278</v>
      </c>
      <c r="G895" s="9" t="s">
        <v>278</v>
      </c>
      <c r="H895" s="9" t="s">
        <v>278</v>
      </c>
      <c r="I895" s="9" t="s">
        <v>278</v>
      </c>
      <c r="J895" s="9" t="s">
        <v>278</v>
      </c>
      <c r="K895" s="9" t="s">
        <v>278</v>
      </c>
      <c r="L895" s="9">
        <v>189.599999999999</v>
      </c>
      <c r="M895" s="9">
        <v>379.59999999999997</v>
      </c>
      <c r="P895" s="65">
        <f t="shared" si="14"/>
        <v>569.19999999999891</v>
      </c>
    </row>
    <row r="896" spans="1:18" ht="15">
      <c r="A896" s="28" t="s">
        <v>811</v>
      </c>
      <c r="B896" s="61" t="s">
        <v>2212</v>
      </c>
      <c r="E896" s="9" t="s">
        <v>278</v>
      </c>
      <c r="F896" s="9" t="s">
        <v>278</v>
      </c>
      <c r="G896" s="9" t="s">
        <v>278</v>
      </c>
      <c r="H896" s="9" t="s">
        <v>278</v>
      </c>
      <c r="I896" s="9" t="s">
        <v>278</v>
      </c>
      <c r="J896" s="9" t="s">
        <v>278</v>
      </c>
      <c r="K896" s="9" t="s">
        <v>278</v>
      </c>
      <c r="L896" s="9">
        <v>314.59999999999945</v>
      </c>
      <c r="M896" s="9">
        <v>245.3</v>
      </c>
      <c r="P896" s="65">
        <f t="shared" ref="P896:P927" si="15">SUM(E896:M896)</f>
        <v>559.89999999999941</v>
      </c>
    </row>
    <row r="897" spans="1:21" ht="15">
      <c r="A897" s="28" t="s">
        <v>812</v>
      </c>
      <c r="B897" s="61" t="s">
        <v>2724</v>
      </c>
      <c r="C897" s="3"/>
      <c r="D897" s="3"/>
      <c r="E897" s="9" t="s">
        <v>278</v>
      </c>
      <c r="F897" s="9" t="s">
        <v>278</v>
      </c>
      <c r="G897" s="9" t="s">
        <v>278</v>
      </c>
      <c r="H897" s="9" t="s">
        <v>278</v>
      </c>
      <c r="I897" s="9" t="s">
        <v>278</v>
      </c>
      <c r="J897" s="9" t="s">
        <v>278</v>
      </c>
      <c r="K897" s="9" t="s">
        <v>278</v>
      </c>
      <c r="L897" s="9" t="s">
        <v>278</v>
      </c>
      <c r="M897" s="185">
        <v>559</v>
      </c>
      <c r="P897" s="65">
        <f t="shared" si="15"/>
        <v>559</v>
      </c>
      <c r="R897" t="s">
        <v>281</v>
      </c>
      <c r="U897" s="3" t="s">
        <v>1421</v>
      </c>
    </row>
    <row r="898" spans="1:21" ht="15">
      <c r="A898" s="28" t="s">
        <v>813</v>
      </c>
      <c r="B898" s="61" t="s">
        <v>2209</v>
      </c>
      <c r="C898" s="3"/>
      <c r="D898" s="3"/>
      <c r="E898" s="9" t="s">
        <v>278</v>
      </c>
      <c r="F898" s="9" t="s">
        <v>278</v>
      </c>
      <c r="G898" s="9" t="s">
        <v>278</v>
      </c>
      <c r="H898" s="9" t="s">
        <v>278</v>
      </c>
      <c r="I898" s="9" t="s">
        <v>278</v>
      </c>
      <c r="J898" s="9" t="s">
        <v>278</v>
      </c>
      <c r="K898" s="9" t="s">
        <v>278</v>
      </c>
      <c r="L898" s="9">
        <v>239.69999999999982</v>
      </c>
      <c r="M898" s="9">
        <v>313.39999999999998</v>
      </c>
      <c r="P898" s="65">
        <f t="shared" si="15"/>
        <v>553.0999999999998</v>
      </c>
    </row>
    <row r="899" spans="1:21" ht="15">
      <c r="A899" s="28" t="s">
        <v>814</v>
      </c>
      <c r="B899" s="61" t="s">
        <v>2835</v>
      </c>
      <c r="C899" s="3"/>
      <c r="D899" s="3"/>
      <c r="E899" s="9" t="s">
        <v>278</v>
      </c>
      <c r="F899" s="9" t="s">
        <v>278</v>
      </c>
      <c r="G899" s="9" t="s">
        <v>278</v>
      </c>
      <c r="H899" s="9" t="s">
        <v>278</v>
      </c>
      <c r="I899" s="9" t="s">
        <v>278</v>
      </c>
      <c r="J899" s="9" t="s">
        <v>278</v>
      </c>
      <c r="K899" s="9" t="s">
        <v>278</v>
      </c>
      <c r="L899" s="9" t="s">
        <v>278</v>
      </c>
      <c r="M899" s="184">
        <v>540.6</v>
      </c>
      <c r="P899" s="65">
        <f t="shared" si="15"/>
        <v>540.6</v>
      </c>
      <c r="R899" t="s">
        <v>282</v>
      </c>
    </row>
    <row r="900" spans="1:21" ht="15">
      <c r="A900" s="28" t="s">
        <v>1946</v>
      </c>
      <c r="B900" s="61" t="s">
        <v>2193</v>
      </c>
      <c r="C900" s="3"/>
      <c r="D900" s="3"/>
      <c r="E900" s="9" t="s">
        <v>278</v>
      </c>
      <c r="F900" s="9" t="s">
        <v>278</v>
      </c>
      <c r="G900" s="9" t="s">
        <v>278</v>
      </c>
      <c r="H900" s="9" t="s">
        <v>278</v>
      </c>
      <c r="I900" s="9" t="s">
        <v>278</v>
      </c>
      <c r="J900" s="9" t="s">
        <v>278</v>
      </c>
      <c r="K900" s="9" t="s">
        <v>278</v>
      </c>
      <c r="L900" s="188">
        <v>420.49999999999955</v>
      </c>
      <c r="M900" s="9">
        <v>117.6</v>
      </c>
      <c r="P900" s="65">
        <f t="shared" si="15"/>
        <v>538.09999999999957</v>
      </c>
      <c r="R900" t="s">
        <v>297</v>
      </c>
    </row>
    <row r="901" spans="1:21" ht="15">
      <c r="A901" s="28" t="s">
        <v>2165</v>
      </c>
      <c r="B901" s="61" t="s">
        <v>2211</v>
      </c>
      <c r="C901" s="3"/>
      <c r="D901" s="3"/>
      <c r="E901" s="9" t="s">
        <v>278</v>
      </c>
      <c r="F901" s="9" t="s">
        <v>278</v>
      </c>
      <c r="G901" s="9" t="s">
        <v>278</v>
      </c>
      <c r="H901" s="9" t="s">
        <v>278</v>
      </c>
      <c r="I901" s="9" t="s">
        <v>278</v>
      </c>
      <c r="J901" s="9" t="s">
        <v>278</v>
      </c>
      <c r="K901" s="9" t="s">
        <v>278</v>
      </c>
      <c r="L901" s="9">
        <v>207.00000000000045</v>
      </c>
      <c r="M901" s="9">
        <v>319.29999999999995</v>
      </c>
      <c r="P901" s="65">
        <f t="shared" si="15"/>
        <v>526.30000000000041</v>
      </c>
    </row>
    <row r="902" spans="1:21" ht="15">
      <c r="A902" s="28" t="s">
        <v>2166</v>
      </c>
      <c r="B902" s="61" t="s">
        <v>2198</v>
      </c>
      <c r="C902" s="3"/>
      <c r="D902" s="3"/>
      <c r="E902" s="9" t="s">
        <v>278</v>
      </c>
      <c r="F902" s="9" t="s">
        <v>278</v>
      </c>
      <c r="G902" s="9" t="s">
        <v>278</v>
      </c>
      <c r="H902" s="9" t="s">
        <v>278</v>
      </c>
      <c r="I902" s="9" t="s">
        <v>278</v>
      </c>
      <c r="J902" s="9" t="s">
        <v>278</v>
      </c>
      <c r="K902" s="9" t="s">
        <v>278</v>
      </c>
      <c r="L902" s="9">
        <v>255.50000000000045</v>
      </c>
      <c r="M902" s="9">
        <v>262</v>
      </c>
      <c r="P902" s="65">
        <f t="shared" si="15"/>
        <v>517.50000000000045</v>
      </c>
    </row>
    <row r="903" spans="1:21" ht="15">
      <c r="A903" s="28" t="s">
        <v>2167</v>
      </c>
      <c r="B903" s="61" t="s">
        <v>178</v>
      </c>
      <c r="E903" s="9">
        <v>110.24999999999977</v>
      </c>
      <c r="F903" s="185">
        <v>403.10000000000036</v>
      </c>
      <c r="G903" s="9" t="s">
        <v>278</v>
      </c>
      <c r="H903" s="9" t="s">
        <v>278</v>
      </c>
      <c r="I903" s="9" t="s">
        <v>278</v>
      </c>
      <c r="J903" s="9" t="s">
        <v>278</v>
      </c>
      <c r="K903" s="9" t="s">
        <v>278</v>
      </c>
      <c r="L903" s="9" t="s">
        <v>278</v>
      </c>
      <c r="M903" s="9" t="s">
        <v>278</v>
      </c>
      <c r="P903" s="65">
        <f t="shared" si="15"/>
        <v>513.35000000000014</v>
      </c>
      <c r="R903" t="s">
        <v>281</v>
      </c>
      <c r="T903" s="3"/>
      <c r="U903" s="3" t="s">
        <v>1421</v>
      </c>
    </row>
    <row r="904" spans="1:21" ht="15">
      <c r="A904" s="28" t="s">
        <v>2168</v>
      </c>
      <c r="B904" s="61" t="s">
        <v>2726</v>
      </c>
      <c r="C904" s="3"/>
      <c r="D904" s="3"/>
      <c r="E904" s="9" t="s">
        <v>278</v>
      </c>
      <c r="F904" s="9" t="s">
        <v>278</v>
      </c>
      <c r="G904" s="9" t="s">
        <v>278</v>
      </c>
      <c r="H904" s="9" t="s">
        <v>278</v>
      </c>
      <c r="I904" s="9" t="s">
        <v>278</v>
      </c>
      <c r="J904" s="9" t="s">
        <v>278</v>
      </c>
      <c r="K904" s="9" t="s">
        <v>278</v>
      </c>
      <c r="L904" s="9" t="s">
        <v>278</v>
      </c>
      <c r="M904" s="188">
        <v>509.59999999999997</v>
      </c>
      <c r="P904" s="65">
        <f t="shared" si="15"/>
        <v>509.59999999999997</v>
      </c>
      <c r="R904" t="s">
        <v>283</v>
      </c>
    </row>
    <row r="905" spans="1:21" ht="15">
      <c r="A905" s="28" t="s">
        <v>2169</v>
      </c>
      <c r="B905" s="61" t="s">
        <v>2716</v>
      </c>
      <c r="C905" s="3"/>
      <c r="D905" s="3"/>
      <c r="E905" s="9" t="s">
        <v>278</v>
      </c>
      <c r="F905" s="9" t="s">
        <v>278</v>
      </c>
      <c r="G905" s="9" t="s">
        <v>278</v>
      </c>
      <c r="H905" s="9" t="s">
        <v>278</v>
      </c>
      <c r="I905" s="9" t="s">
        <v>278</v>
      </c>
      <c r="J905" s="9" t="s">
        <v>278</v>
      </c>
      <c r="K905" s="9" t="s">
        <v>278</v>
      </c>
      <c r="L905" s="9" t="s">
        <v>278</v>
      </c>
      <c r="M905" s="188">
        <v>504.40000000000003</v>
      </c>
      <c r="P905" s="65">
        <f t="shared" si="15"/>
        <v>504.40000000000003</v>
      </c>
      <c r="R905" t="s">
        <v>297</v>
      </c>
    </row>
    <row r="906" spans="1:21" ht="15">
      <c r="A906" s="28" t="s">
        <v>2170</v>
      </c>
      <c r="B906" s="61" t="s">
        <v>2210</v>
      </c>
      <c r="C906" s="3"/>
      <c r="D906" s="3"/>
      <c r="E906" s="9" t="s">
        <v>278</v>
      </c>
      <c r="F906" s="9" t="s">
        <v>278</v>
      </c>
      <c r="G906" s="9" t="s">
        <v>278</v>
      </c>
      <c r="H906" s="9" t="s">
        <v>278</v>
      </c>
      <c r="I906" s="9" t="s">
        <v>278</v>
      </c>
      <c r="J906" s="9" t="s">
        <v>278</v>
      </c>
      <c r="K906" s="9" t="s">
        <v>278</v>
      </c>
      <c r="L906" s="9">
        <v>205.20000000000027</v>
      </c>
      <c r="M906" s="9">
        <v>295.39999999999998</v>
      </c>
      <c r="P906" s="65">
        <f t="shared" si="15"/>
        <v>500.60000000000025</v>
      </c>
    </row>
    <row r="907" spans="1:21" ht="15">
      <c r="A907" s="28" t="s">
        <v>2171</v>
      </c>
      <c r="B907" s="61" t="s">
        <v>2721</v>
      </c>
      <c r="C907" s="3"/>
      <c r="D907" s="3"/>
      <c r="E907" s="9" t="s">
        <v>278</v>
      </c>
      <c r="F907" s="9" t="s">
        <v>278</v>
      </c>
      <c r="G907" s="9" t="s">
        <v>278</v>
      </c>
      <c r="H907" s="9" t="s">
        <v>278</v>
      </c>
      <c r="I907" s="9" t="s">
        <v>278</v>
      </c>
      <c r="J907" s="9" t="s">
        <v>278</v>
      </c>
      <c r="K907" s="9" t="s">
        <v>278</v>
      </c>
      <c r="L907" s="9" t="s">
        <v>278</v>
      </c>
      <c r="M907" s="188">
        <v>496.3</v>
      </c>
      <c r="P907" s="65">
        <f t="shared" si="15"/>
        <v>496.3</v>
      </c>
      <c r="R907" t="s">
        <v>292</v>
      </c>
    </row>
    <row r="908" spans="1:21" ht="15">
      <c r="A908" s="28" t="s">
        <v>2172</v>
      </c>
      <c r="B908" s="61" t="s">
        <v>2200</v>
      </c>
      <c r="E908" s="9" t="s">
        <v>278</v>
      </c>
      <c r="F908" s="9" t="s">
        <v>278</v>
      </c>
      <c r="G908" s="9" t="s">
        <v>278</v>
      </c>
      <c r="H908" s="9" t="s">
        <v>278</v>
      </c>
      <c r="I908" s="9" t="s">
        <v>278</v>
      </c>
      <c r="J908" s="9" t="s">
        <v>278</v>
      </c>
      <c r="K908" s="9" t="s">
        <v>278</v>
      </c>
      <c r="L908" s="9">
        <v>85.399999999999636</v>
      </c>
      <c r="M908" s="9">
        <v>395.4</v>
      </c>
      <c r="P908" s="65">
        <f t="shared" si="15"/>
        <v>480.79999999999961</v>
      </c>
    </row>
    <row r="909" spans="1:21" ht="15">
      <c r="A909" s="28" t="s">
        <v>2173</v>
      </c>
      <c r="B909" s="61" t="s">
        <v>2701</v>
      </c>
      <c r="C909" s="3"/>
      <c r="D909" s="3"/>
      <c r="E909" s="9" t="s">
        <v>278</v>
      </c>
      <c r="F909" s="9" t="s">
        <v>278</v>
      </c>
      <c r="G909" s="9" t="s">
        <v>278</v>
      </c>
      <c r="H909" s="9" t="s">
        <v>278</v>
      </c>
      <c r="I909" s="9" t="s">
        <v>278</v>
      </c>
      <c r="J909" s="9" t="s">
        <v>278</v>
      </c>
      <c r="K909" s="9" t="s">
        <v>278</v>
      </c>
      <c r="L909" s="9" t="s">
        <v>278</v>
      </c>
      <c r="M909" s="9">
        <v>470.40000000000003</v>
      </c>
      <c r="P909" s="65">
        <f t="shared" si="15"/>
        <v>470.40000000000003</v>
      </c>
    </row>
    <row r="910" spans="1:21" ht="15">
      <c r="A910" s="28" t="s">
        <v>2174</v>
      </c>
      <c r="B910" s="61" t="s">
        <v>2711</v>
      </c>
      <c r="C910" s="3"/>
      <c r="D910" s="3"/>
      <c r="E910" s="9" t="s">
        <v>278</v>
      </c>
      <c r="F910" s="9" t="s">
        <v>278</v>
      </c>
      <c r="G910" s="9" t="s">
        <v>278</v>
      </c>
      <c r="H910" s="9" t="s">
        <v>278</v>
      </c>
      <c r="I910" s="9" t="s">
        <v>278</v>
      </c>
      <c r="J910" s="9" t="s">
        <v>278</v>
      </c>
      <c r="K910" s="9" t="s">
        <v>278</v>
      </c>
      <c r="L910" s="9" t="s">
        <v>278</v>
      </c>
      <c r="M910" s="9">
        <v>468.70000000000005</v>
      </c>
      <c r="P910" s="65">
        <f t="shared" si="15"/>
        <v>468.70000000000005</v>
      </c>
    </row>
    <row r="911" spans="1:21" ht="15">
      <c r="A911" s="28" t="s">
        <v>2175</v>
      </c>
      <c r="B911" s="61" t="s">
        <v>2706</v>
      </c>
      <c r="C911" s="3"/>
      <c r="D911" s="3"/>
      <c r="E911" s="9" t="s">
        <v>278</v>
      </c>
      <c r="F911" s="9" t="s">
        <v>278</v>
      </c>
      <c r="G911" s="9" t="s">
        <v>278</v>
      </c>
      <c r="H911" s="9" t="s">
        <v>278</v>
      </c>
      <c r="I911" s="9" t="s">
        <v>278</v>
      </c>
      <c r="J911" s="9" t="s">
        <v>278</v>
      </c>
      <c r="K911" s="9" t="s">
        <v>278</v>
      </c>
      <c r="L911" s="9" t="s">
        <v>278</v>
      </c>
      <c r="M911" s="9">
        <v>468.40000000000003</v>
      </c>
      <c r="P911" s="65">
        <f t="shared" si="15"/>
        <v>468.40000000000003</v>
      </c>
    </row>
    <row r="912" spans="1:21" ht="15">
      <c r="A912" s="28" t="s">
        <v>2176</v>
      </c>
      <c r="B912" s="61" t="s">
        <v>2710</v>
      </c>
      <c r="C912" s="3"/>
      <c r="D912" s="3"/>
      <c r="E912" s="9" t="s">
        <v>278</v>
      </c>
      <c r="F912" s="9" t="s">
        <v>278</v>
      </c>
      <c r="G912" s="9" t="s">
        <v>278</v>
      </c>
      <c r="H912" s="9" t="s">
        <v>278</v>
      </c>
      <c r="I912" s="9" t="s">
        <v>278</v>
      </c>
      <c r="J912" s="9" t="s">
        <v>278</v>
      </c>
      <c r="K912" s="9" t="s">
        <v>278</v>
      </c>
      <c r="L912" s="9" t="s">
        <v>278</v>
      </c>
      <c r="M912" s="9">
        <v>460.9</v>
      </c>
      <c r="P912" s="65">
        <f t="shared" si="15"/>
        <v>460.9</v>
      </c>
    </row>
    <row r="913" spans="1:18" ht="15">
      <c r="A913" s="28" t="s">
        <v>2177</v>
      </c>
      <c r="B913" s="61" t="s">
        <v>2196</v>
      </c>
      <c r="C913" s="3"/>
      <c r="D913" s="3"/>
      <c r="E913" s="9" t="s">
        <v>278</v>
      </c>
      <c r="F913" s="9" t="s">
        <v>278</v>
      </c>
      <c r="G913" s="9" t="s">
        <v>278</v>
      </c>
      <c r="H913" s="9" t="s">
        <v>278</v>
      </c>
      <c r="I913" s="9" t="s">
        <v>278</v>
      </c>
      <c r="J913" s="9" t="s">
        <v>278</v>
      </c>
      <c r="K913" s="9" t="s">
        <v>278</v>
      </c>
      <c r="L913" s="9">
        <v>179.09999999999945</v>
      </c>
      <c r="M913" s="9">
        <v>281.20000000000005</v>
      </c>
      <c r="P913" s="65">
        <f t="shared" si="15"/>
        <v>460.2999999999995</v>
      </c>
    </row>
    <row r="914" spans="1:18" ht="15">
      <c r="A914" s="28" t="s">
        <v>2178</v>
      </c>
      <c r="B914" s="61" t="s">
        <v>2728</v>
      </c>
      <c r="C914" s="3"/>
      <c r="D914" s="3"/>
      <c r="E914" s="9" t="s">
        <v>278</v>
      </c>
      <c r="F914" s="9" t="s">
        <v>278</v>
      </c>
      <c r="G914" s="9" t="s">
        <v>278</v>
      </c>
      <c r="H914" s="9" t="s">
        <v>278</v>
      </c>
      <c r="I914" s="9" t="s">
        <v>278</v>
      </c>
      <c r="J914" s="9" t="s">
        <v>278</v>
      </c>
      <c r="K914" s="9" t="s">
        <v>278</v>
      </c>
      <c r="L914" s="9" t="s">
        <v>278</v>
      </c>
      <c r="M914" s="9">
        <v>448.8</v>
      </c>
      <c r="P914" s="65">
        <f t="shared" si="15"/>
        <v>448.8</v>
      </c>
    </row>
    <row r="915" spans="1:18" ht="15">
      <c r="A915" s="28" t="s">
        <v>2179</v>
      </c>
      <c r="B915" s="61" t="s">
        <v>2191</v>
      </c>
      <c r="C915" s="3"/>
      <c r="D915" s="3"/>
      <c r="E915" s="9" t="s">
        <v>278</v>
      </c>
      <c r="F915" s="9" t="s">
        <v>278</v>
      </c>
      <c r="G915" s="9" t="s">
        <v>278</v>
      </c>
      <c r="H915" s="9" t="s">
        <v>278</v>
      </c>
      <c r="I915" s="9" t="s">
        <v>278</v>
      </c>
      <c r="J915" s="9" t="s">
        <v>278</v>
      </c>
      <c r="K915" s="9" t="s">
        <v>278</v>
      </c>
      <c r="L915" s="9">
        <v>211.50000000000045</v>
      </c>
      <c r="M915" s="9">
        <v>233.20000000000005</v>
      </c>
      <c r="P915" s="65">
        <f t="shared" si="15"/>
        <v>444.7000000000005</v>
      </c>
    </row>
    <row r="916" spans="1:18" ht="15">
      <c r="A916" s="28" t="s">
        <v>2180</v>
      </c>
      <c r="B916" s="61" t="s">
        <v>2192</v>
      </c>
      <c r="C916" s="3"/>
      <c r="D916" s="3"/>
      <c r="E916" s="9" t="s">
        <v>278</v>
      </c>
      <c r="F916" s="9" t="s">
        <v>278</v>
      </c>
      <c r="G916" s="9" t="s">
        <v>278</v>
      </c>
      <c r="H916" s="9" t="s">
        <v>278</v>
      </c>
      <c r="I916" s="9" t="s">
        <v>278</v>
      </c>
      <c r="J916" s="9" t="s">
        <v>278</v>
      </c>
      <c r="K916" s="9" t="s">
        <v>278</v>
      </c>
      <c r="L916" s="9">
        <v>91.200000000000045</v>
      </c>
      <c r="M916" s="9">
        <v>322.60000000000002</v>
      </c>
      <c r="P916" s="65">
        <f t="shared" si="15"/>
        <v>413.80000000000007</v>
      </c>
    </row>
    <row r="917" spans="1:18" ht="15">
      <c r="A917" s="28" t="s">
        <v>2181</v>
      </c>
      <c r="B917" s="61" t="s">
        <v>649</v>
      </c>
      <c r="E917" s="9" t="s">
        <v>278</v>
      </c>
      <c r="F917" s="9" t="s">
        <v>278</v>
      </c>
      <c r="G917" s="9" t="s">
        <v>278</v>
      </c>
      <c r="H917" s="9">
        <v>204.69999999999891</v>
      </c>
      <c r="I917" s="9">
        <v>205.19999999999982</v>
      </c>
      <c r="J917" s="9" t="s">
        <v>278</v>
      </c>
      <c r="K917" s="9" t="s">
        <v>278</v>
      </c>
      <c r="L917" s="9" t="s">
        <v>278</v>
      </c>
      <c r="M917" s="9" t="s">
        <v>278</v>
      </c>
      <c r="P917" s="65">
        <f t="shared" si="15"/>
        <v>409.89999999999873</v>
      </c>
    </row>
    <row r="918" spans="1:18" ht="15">
      <c r="A918" s="28" t="s">
        <v>2182</v>
      </c>
      <c r="B918" s="61" t="s">
        <v>2718</v>
      </c>
      <c r="C918" s="3"/>
      <c r="D918" s="3"/>
      <c r="E918" s="9" t="s">
        <v>278</v>
      </c>
      <c r="F918" s="9" t="s">
        <v>278</v>
      </c>
      <c r="G918" s="9" t="s">
        <v>278</v>
      </c>
      <c r="H918" s="9" t="s">
        <v>278</v>
      </c>
      <c r="I918" s="9" t="s">
        <v>278</v>
      </c>
      <c r="J918" s="9" t="s">
        <v>278</v>
      </c>
      <c r="K918" s="9" t="s">
        <v>278</v>
      </c>
      <c r="L918" s="9" t="s">
        <v>278</v>
      </c>
      <c r="M918" s="9">
        <v>408.7</v>
      </c>
      <c r="P918" s="65">
        <f t="shared" si="15"/>
        <v>408.7</v>
      </c>
    </row>
    <row r="919" spans="1:18" ht="15">
      <c r="A919" s="28" t="s">
        <v>2183</v>
      </c>
      <c r="B919" s="61" t="s">
        <v>2700</v>
      </c>
      <c r="C919" s="3"/>
      <c r="D919" s="3"/>
      <c r="E919" s="9" t="s">
        <v>278</v>
      </c>
      <c r="F919" s="9" t="s">
        <v>278</v>
      </c>
      <c r="G919" s="9" t="s">
        <v>278</v>
      </c>
      <c r="H919" s="9" t="s">
        <v>278</v>
      </c>
      <c r="I919" s="9" t="s">
        <v>278</v>
      </c>
      <c r="J919" s="9" t="s">
        <v>278</v>
      </c>
      <c r="K919" s="9" t="s">
        <v>278</v>
      </c>
      <c r="L919" s="9" t="s">
        <v>278</v>
      </c>
      <c r="M919" s="9">
        <v>403.5</v>
      </c>
      <c r="P919" s="65">
        <f t="shared" si="15"/>
        <v>403.5</v>
      </c>
    </row>
    <row r="920" spans="1:18" ht="15">
      <c r="A920" s="28" t="s">
        <v>2184</v>
      </c>
      <c r="B920" s="61" t="s">
        <v>2703</v>
      </c>
      <c r="C920" s="3"/>
      <c r="D920" s="3"/>
      <c r="E920" s="9" t="s">
        <v>278</v>
      </c>
      <c r="F920" s="9" t="s">
        <v>278</v>
      </c>
      <c r="G920" s="9" t="s">
        <v>278</v>
      </c>
      <c r="H920" s="9" t="s">
        <v>278</v>
      </c>
      <c r="I920" s="9" t="s">
        <v>278</v>
      </c>
      <c r="J920" s="9" t="s">
        <v>278</v>
      </c>
      <c r="K920" s="9" t="s">
        <v>278</v>
      </c>
      <c r="L920" s="9" t="s">
        <v>278</v>
      </c>
      <c r="M920" s="9">
        <v>400.80000000000007</v>
      </c>
      <c r="P920" s="65">
        <f t="shared" si="15"/>
        <v>400.80000000000007</v>
      </c>
    </row>
    <row r="921" spans="1:18" ht="15">
      <c r="A921" s="28" t="s">
        <v>2185</v>
      </c>
      <c r="B921" s="61" t="s">
        <v>2202</v>
      </c>
      <c r="C921" s="3"/>
      <c r="D921" s="3"/>
      <c r="E921" s="9" t="s">
        <v>278</v>
      </c>
      <c r="F921" s="9" t="s">
        <v>278</v>
      </c>
      <c r="G921" s="9" t="s">
        <v>278</v>
      </c>
      <c r="H921" s="9" t="s">
        <v>278</v>
      </c>
      <c r="I921" s="9" t="s">
        <v>278</v>
      </c>
      <c r="J921" s="9" t="s">
        <v>278</v>
      </c>
      <c r="K921" s="9" t="s">
        <v>278</v>
      </c>
      <c r="L921" s="9">
        <v>97.400000000000091</v>
      </c>
      <c r="M921" s="9">
        <v>301.70000000000005</v>
      </c>
      <c r="P921" s="65">
        <f t="shared" si="15"/>
        <v>399.10000000000014</v>
      </c>
    </row>
    <row r="922" spans="1:18" ht="15">
      <c r="A922" s="28" t="s">
        <v>2186</v>
      </c>
      <c r="B922" s="61" t="s">
        <v>2714</v>
      </c>
      <c r="C922" s="3"/>
      <c r="D922" s="3"/>
      <c r="E922" s="9" t="s">
        <v>278</v>
      </c>
      <c r="F922" s="9" t="s">
        <v>278</v>
      </c>
      <c r="G922" s="9" t="s">
        <v>278</v>
      </c>
      <c r="H922" s="9" t="s">
        <v>278</v>
      </c>
      <c r="I922" s="9" t="s">
        <v>278</v>
      </c>
      <c r="J922" s="9" t="s">
        <v>278</v>
      </c>
      <c r="K922" s="9" t="s">
        <v>278</v>
      </c>
      <c r="L922" s="9" t="s">
        <v>278</v>
      </c>
      <c r="M922" s="9">
        <v>398.5</v>
      </c>
      <c r="P922" s="65">
        <f t="shared" si="15"/>
        <v>398.5</v>
      </c>
    </row>
    <row r="923" spans="1:18" ht="15">
      <c r="A923" s="28" t="s">
        <v>2187</v>
      </c>
      <c r="B923" s="239" t="s">
        <v>1692</v>
      </c>
      <c r="C923" s="3"/>
      <c r="D923" s="3"/>
      <c r="E923" s="9" t="s">
        <v>278</v>
      </c>
      <c r="F923" s="9" t="s">
        <v>278</v>
      </c>
      <c r="G923" s="9" t="s">
        <v>278</v>
      </c>
      <c r="H923" s="9" t="s">
        <v>278</v>
      </c>
      <c r="I923" s="9" t="s">
        <v>278</v>
      </c>
      <c r="J923" s="9" t="s">
        <v>278</v>
      </c>
      <c r="K923" s="9">
        <v>288.30000000000041</v>
      </c>
      <c r="L923" s="9">
        <v>98.399999999999864</v>
      </c>
      <c r="M923" s="9" t="s">
        <v>278</v>
      </c>
      <c r="P923" s="65">
        <f t="shared" si="15"/>
        <v>386.70000000000027</v>
      </c>
    </row>
    <row r="924" spans="1:18" ht="15">
      <c r="A924" s="28" t="s">
        <v>2188</v>
      </c>
      <c r="B924" s="61" t="s">
        <v>2201</v>
      </c>
      <c r="C924" s="3"/>
      <c r="D924" s="3"/>
      <c r="E924" s="9" t="s">
        <v>278</v>
      </c>
      <c r="F924" s="9" t="s">
        <v>278</v>
      </c>
      <c r="G924" s="9" t="s">
        <v>278</v>
      </c>
      <c r="H924" s="9" t="s">
        <v>278</v>
      </c>
      <c r="I924" s="9" t="s">
        <v>278</v>
      </c>
      <c r="J924" s="9" t="s">
        <v>278</v>
      </c>
      <c r="K924" s="9" t="s">
        <v>278</v>
      </c>
      <c r="L924" s="9">
        <v>35.400000000000091</v>
      </c>
      <c r="M924" s="9">
        <v>344.09999999999997</v>
      </c>
      <c r="P924" s="65">
        <f t="shared" si="15"/>
        <v>379.50000000000006</v>
      </c>
    </row>
    <row r="925" spans="1:18" ht="15">
      <c r="A925" s="28" t="s">
        <v>2296</v>
      </c>
      <c r="B925" s="61" t="s">
        <v>2214</v>
      </c>
      <c r="C925" s="3"/>
      <c r="D925" s="3"/>
      <c r="E925" s="9" t="s">
        <v>278</v>
      </c>
      <c r="F925" s="9" t="s">
        <v>278</v>
      </c>
      <c r="G925" s="9" t="s">
        <v>278</v>
      </c>
      <c r="H925" s="9" t="s">
        <v>278</v>
      </c>
      <c r="I925" s="9" t="s">
        <v>278</v>
      </c>
      <c r="J925" s="9" t="s">
        <v>278</v>
      </c>
      <c r="K925" s="9" t="s">
        <v>278</v>
      </c>
      <c r="L925" s="9">
        <v>378.20000000000027</v>
      </c>
      <c r="M925" s="9" t="s">
        <v>278</v>
      </c>
      <c r="P925" s="65">
        <f t="shared" si="15"/>
        <v>378.20000000000027</v>
      </c>
    </row>
    <row r="926" spans="1:18" ht="15">
      <c r="A926" s="28" t="s">
        <v>2297</v>
      </c>
      <c r="B926" s="61" t="s">
        <v>2194</v>
      </c>
      <c r="C926" s="3"/>
      <c r="D926" s="3"/>
      <c r="E926" s="9" t="s">
        <v>278</v>
      </c>
      <c r="F926" s="9" t="s">
        <v>278</v>
      </c>
      <c r="G926" s="9" t="s">
        <v>278</v>
      </c>
      <c r="H926" s="9" t="s">
        <v>278</v>
      </c>
      <c r="I926" s="9" t="s">
        <v>278</v>
      </c>
      <c r="J926" s="9" t="s">
        <v>278</v>
      </c>
      <c r="K926" s="9" t="s">
        <v>278</v>
      </c>
      <c r="L926" s="9">
        <v>49.399999999999636</v>
      </c>
      <c r="M926" s="9">
        <v>327.10000000000002</v>
      </c>
      <c r="P926" s="65">
        <f t="shared" si="15"/>
        <v>376.49999999999966</v>
      </c>
    </row>
    <row r="927" spans="1:18" ht="15">
      <c r="A927" s="28" t="s">
        <v>2298</v>
      </c>
      <c r="B927" s="61" t="s">
        <v>2713</v>
      </c>
      <c r="C927" s="3"/>
      <c r="D927" s="3"/>
      <c r="E927" s="9" t="s">
        <v>278</v>
      </c>
      <c r="F927" s="9" t="s">
        <v>278</v>
      </c>
      <c r="G927" s="9" t="s">
        <v>278</v>
      </c>
      <c r="H927" s="9" t="s">
        <v>278</v>
      </c>
      <c r="I927" s="9" t="s">
        <v>278</v>
      </c>
      <c r="J927" s="9" t="s">
        <v>278</v>
      </c>
      <c r="K927" s="9" t="s">
        <v>278</v>
      </c>
      <c r="L927" s="9" t="s">
        <v>278</v>
      </c>
      <c r="M927" s="9">
        <v>375</v>
      </c>
      <c r="P927" s="65">
        <f t="shared" si="15"/>
        <v>375</v>
      </c>
    </row>
    <row r="928" spans="1:18" ht="15">
      <c r="A928" s="253" t="s">
        <v>2676</v>
      </c>
      <c r="B928" s="178" t="s">
        <v>1347</v>
      </c>
      <c r="C928" s="3"/>
      <c r="D928" s="3"/>
      <c r="E928" s="9" t="s">
        <v>278</v>
      </c>
      <c r="F928" s="9" t="s">
        <v>278</v>
      </c>
      <c r="G928" s="9" t="s">
        <v>278</v>
      </c>
      <c r="H928" s="9" t="s">
        <v>278</v>
      </c>
      <c r="I928" s="188">
        <v>371.00000000000045</v>
      </c>
      <c r="J928" s="9" t="s">
        <v>278</v>
      </c>
      <c r="K928" s="9" t="s">
        <v>278</v>
      </c>
      <c r="L928" s="9" t="s">
        <v>278</v>
      </c>
      <c r="M928" s="9" t="s">
        <v>278</v>
      </c>
      <c r="P928" s="65">
        <f t="shared" ref="P928:P958" si="16">SUM(E928:M928)</f>
        <v>371.00000000000045</v>
      </c>
      <c r="R928" t="s">
        <v>288</v>
      </c>
    </row>
    <row r="929" spans="1:18" ht="15">
      <c r="A929" s="253" t="s">
        <v>2677</v>
      </c>
      <c r="B929" s="61" t="s">
        <v>2723</v>
      </c>
      <c r="C929" s="3"/>
      <c r="D929" s="3"/>
      <c r="E929" s="9" t="s">
        <v>278</v>
      </c>
      <c r="F929" s="9" t="s">
        <v>278</v>
      </c>
      <c r="G929" s="9" t="s">
        <v>278</v>
      </c>
      <c r="H929" s="9" t="s">
        <v>278</v>
      </c>
      <c r="I929" s="9" t="s">
        <v>278</v>
      </c>
      <c r="J929" s="9" t="s">
        <v>278</v>
      </c>
      <c r="K929" s="9" t="s">
        <v>278</v>
      </c>
      <c r="L929" s="9" t="s">
        <v>278</v>
      </c>
      <c r="M929" s="9">
        <v>368.7</v>
      </c>
      <c r="P929" s="65">
        <f t="shared" si="16"/>
        <v>368.7</v>
      </c>
    </row>
    <row r="930" spans="1:18" ht="15">
      <c r="A930" s="253" t="s">
        <v>2678</v>
      </c>
      <c r="B930" s="61" t="s">
        <v>164</v>
      </c>
      <c r="E930" s="9" t="s">
        <v>278</v>
      </c>
      <c r="F930" s="9" t="s">
        <v>278</v>
      </c>
      <c r="G930" s="188">
        <v>368.40000000000009</v>
      </c>
      <c r="H930" s="9" t="s">
        <v>278</v>
      </c>
      <c r="I930" s="9" t="s">
        <v>278</v>
      </c>
      <c r="J930" s="9" t="s">
        <v>278</v>
      </c>
      <c r="K930" s="9" t="s">
        <v>278</v>
      </c>
      <c r="L930" s="9" t="s">
        <v>278</v>
      </c>
      <c r="M930" s="9" t="s">
        <v>278</v>
      </c>
      <c r="P930" s="65">
        <f t="shared" si="16"/>
        <v>368.40000000000009</v>
      </c>
      <c r="R930" t="s">
        <v>284</v>
      </c>
    </row>
    <row r="931" spans="1:18" ht="15">
      <c r="A931" s="253" t="s">
        <v>2679</v>
      </c>
      <c r="B931" s="61" t="s">
        <v>2715</v>
      </c>
      <c r="C931" s="3"/>
      <c r="D931" s="3"/>
      <c r="E931" s="9" t="s">
        <v>278</v>
      </c>
      <c r="F931" s="9" t="s">
        <v>278</v>
      </c>
      <c r="G931" s="9" t="s">
        <v>278</v>
      </c>
      <c r="H931" s="9" t="s">
        <v>278</v>
      </c>
      <c r="I931" s="9" t="s">
        <v>278</v>
      </c>
      <c r="J931" s="9" t="s">
        <v>278</v>
      </c>
      <c r="K931" s="9" t="s">
        <v>278</v>
      </c>
      <c r="L931" s="9" t="s">
        <v>278</v>
      </c>
      <c r="M931" s="9">
        <v>359</v>
      </c>
      <c r="P931" s="65">
        <f t="shared" si="16"/>
        <v>359</v>
      </c>
    </row>
    <row r="932" spans="1:18" ht="15">
      <c r="A932" s="253" t="s">
        <v>2680</v>
      </c>
      <c r="B932" s="61" t="s">
        <v>2708</v>
      </c>
      <c r="C932" s="3"/>
      <c r="D932" s="3"/>
      <c r="E932" s="9" t="s">
        <v>278</v>
      </c>
      <c r="F932" s="9" t="s">
        <v>278</v>
      </c>
      <c r="G932" s="9" t="s">
        <v>278</v>
      </c>
      <c r="H932" s="9" t="s">
        <v>278</v>
      </c>
      <c r="I932" s="9" t="s">
        <v>278</v>
      </c>
      <c r="J932" s="9" t="s">
        <v>278</v>
      </c>
      <c r="K932" s="9" t="s">
        <v>278</v>
      </c>
      <c r="L932" s="9" t="s">
        <v>278</v>
      </c>
      <c r="M932" s="9">
        <v>345.5</v>
      </c>
      <c r="P932" s="65">
        <f t="shared" si="16"/>
        <v>345.5</v>
      </c>
    </row>
    <row r="933" spans="1:18" ht="15">
      <c r="A933" s="253" t="s">
        <v>2681</v>
      </c>
      <c r="B933" s="61" t="s">
        <v>2719</v>
      </c>
      <c r="C933" s="3"/>
      <c r="D933" s="3"/>
      <c r="E933" s="9" t="s">
        <v>278</v>
      </c>
      <c r="F933" s="9" t="s">
        <v>278</v>
      </c>
      <c r="G933" s="9" t="s">
        <v>278</v>
      </c>
      <c r="H933" s="9" t="s">
        <v>278</v>
      </c>
      <c r="I933" s="9" t="s">
        <v>278</v>
      </c>
      <c r="J933" s="9" t="s">
        <v>278</v>
      </c>
      <c r="K933" s="9" t="s">
        <v>278</v>
      </c>
      <c r="L933" s="9" t="s">
        <v>278</v>
      </c>
      <c r="M933" s="9">
        <v>342.6</v>
      </c>
      <c r="P933" s="65">
        <f t="shared" si="16"/>
        <v>342.6</v>
      </c>
    </row>
    <row r="934" spans="1:18" ht="15">
      <c r="A934" s="253" t="s">
        <v>2682</v>
      </c>
      <c r="B934" s="61" t="s">
        <v>2709</v>
      </c>
      <c r="C934" s="3"/>
      <c r="D934" s="3"/>
      <c r="E934" s="9" t="s">
        <v>278</v>
      </c>
      <c r="F934" s="9" t="s">
        <v>278</v>
      </c>
      <c r="G934" s="9" t="s">
        <v>278</v>
      </c>
      <c r="H934" s="9" t="s">
        <v>278</v>
      </c>
      <c r="I934" s="9" t="s">
        <v>278</v>
      </c>
      <c r="J934" s="9" t="s">
        <v>278</v>
      </c>
      <c r="K934" s="9" t="s">
        <v>278</v>
      </c>
      <c r="L934" s="9" t="s">
        <v>278</v>
      </c>
      <c r="M934" s="9">
        <v>330.6</v>
      </c>
      <c r="P934" s="65">
        <f t="shared" si="16"/>
        <v>330.6</v>
      </c>
    </row>
    <row r="935" spans="1:18" ht="15">
      <c r="A935" s="253" t="s">
        <v>2683</v>
      </c>
      <c r="B935" s="61" t="s">
        <v>2720</v>
      </c>
      <c r="C935" s="3"/>
      <c r="D935" s="3"/>
      <c r="E935" s="9" t="s">
        <v>278</v>
      </c>
      <c r="F935" s="9" t="s">
        <v>278</v>
      </c>
      <c r="G935" s="9" t="s">
        <v>278</v>
      </c>
      <c r="H935" s="9" t="s">
        <v>278</v>
      </c>
      <c r="I935" s="9" t="s">
        <v>278</v>
      </c>
      <c r="J935" s="9" t="s">
        <v>278</v>
      </c>
      <c r="K935" s="9" t="s">
        <v>278</v>
      </c>
      <c r="L935" s="9" t="s">
        <v>278</v>
      </c>
      <c r="M935" s="9">
        <v>323.39999999999998</v>
      </c>
      <c r="P935" s="65">
        <f t="shared" si="16"/>
        <v>323.39999999999998</v>
      </c>
    </row>
    <row r="936" spans="1:18" ht="15">
      <c r="A936" s="253" t="s">
        <v>2684</v>
      </c>
      <c r="B936" s="61" t="s">
        <v>2702</v>
      </c>
      <c r="C936" s="3"/>
      <c r="D936" s="3"/>
      <c r="E936" s="9" t="s">
        <v>278</v>
      </c>
      <c r="F936" s="9" t="s">
        <v>278</v>
      </c>
      <c r="G936" s="9" t="s">
        <v>278</v>
      </c>
      <c r="H936" s="9" t="s">
        <v>278</v>
      </c>
      <c r="I936" s="9" t="s">
        <v>278</v>
      </c>
      <c r="J936" s="9" t="s">
        <v>278</v>
      </c>
      <c r="K936" s="9" t="s">
        <v>278</v>
      </c>
      <c r="L936" s="9" t="s">
        <v>278</v>
      </c>
      <c r="M936" s="9">
        <v>317.8</v>
      </c>
      <c r="P936" s="65">
        <f t="shared" si="16"/>
        <v>317.8</v>
      </c>
    </row>
    <row r="937" spans="1:18" ht="15">
      <c r="A937" s="253" t="s">
        <v>2685</v>
      </c>
      <c r="B937" s="61" t="s">
        <v>2712</v>
      </c>
      <c r="C937" s="3"/>
      <c r="D937" s="3"/>
      <c r="E937" s="9" t="s">
        <v>278</v>
      </c>
      <c r="F937" s="9" t="s">
        <v>278</v>
      </c>
      <c r="G937" s="9" t="s">
        <v>278</v>
      </c>
      <c r="H937" s="9" t="s">
        <v>278</v>
      </c>
      <c r="I937" s="9" t="s">
        <v>278</v>
      </c>
      <c r="J937" s="9" t="s">
        <v>278</v>
      </c>
      <c r="K937" s="9" t="s">
        <v>278</v>
      </c>
      <c r="L937" s="9" t="s">
        <v>278</v>
      </c>
      <c r="M937" s="9">
        <v>311.10000000000002</v>
      </c>
      <c r="P937" s="65">
        <f t="shared" si="16"/>
        <v>311.10000000000002</v>
      </c>
    </row>
    <row r="938" spans="1:18" ht="15">
      <c r="A938" s="253" t="s">
        <v>2686</v>
      </c>
      <c r="B938" s="190" t="s">
        <v>1331</v>
      </c>
      <c r="C938" s="3"/>
      <c r="D938" s="3"/>
      <c r="E938" s="9" t="s">
        <v>278</v>
      </c>
      <c r="F938" s="9" t="s">
        <v>278</v>
      </c>
      <c r="G938" s="9" t="s">
        <v>278</v>
      </c>
      <c r="H938" s="9" t="s">
        <v>278</v>
      </c>
      <c r="I938" s="9">
        <v>310.69999999999982</v>
      </c>
      <c r="J938" s="9" t="s">
        <v>278</v>
      </c>
      <c r="K938" s="9" t="s">
        <v>278</v>
      </c>
      <c r="L938" s="9" t="s">
        <v>278</v>
      </c>
      <c r="M938" s="9" t="s">
        <v>278</v>
      </c>
      <c r="P938" s="65">
        <f t="shared" si="16"/>
        <v>310.69999999999982</v>
      </c>
    </row>
    <row r="939" spans="1:18" ht="15">
      <c r="A939" s="253" t="s">
        <v>2687</v>
      </c>
      <c r="B939" s="61" t="s">
        <v>2707</v>
      </c>
      <c r="C939" s="3"/>
      <c r="D939" s="3"/>
      <c r="E939" s="9" t="s">
        <v>278</v>
      </c>
      <c r="F939" s="9" t="s">
        <v>278</v>
      </c>
      <c r="G939" s="9" t="s">
        <v>278</v>
      </c>
      <c r="H939" s="9" t="s">
        <v>278</v>
      </c>
      <c r="I939" s="9" t="s">
        <v>278</v>
      </c>
      <c r="J939" s="9" t="s">
        <v>278</v>
      </c>
      <c r="K939" s="9" t="s">
        <v>278</v>
      </c>
      <c r="L939" s="9" t="s">
        <v>278</v>
      </c>
      <c r="M939" s="9">
        <v>305.8</v>
      </c>
      <c r="P939" s="65">
        <f t="shared" si="16"/>
        <v>305.8</v>
      </c>
    </row>
    <row r="940" spans="1:18" ht="15">
      <c r="A940" s="253" t="s">
        <v>2688</v>
      </c>
      <c r="B940" s="239" t="s">
        <v>1670</v>
      </c>
      <c r="C940" s="3"/>
      <c r="D940" s="3"/>
      <c r="E940" s="9" t="s">
        <v>278</v>
      </c>
      <c r="F940" s="9" t="s">
        <v>278</v>
      </c>
      <c r="G940" s="9" t="s">
        <v>278</v>
      </c>
      <c r="H940" s="9" t="s">
        <v>278</v>
      </c>
      <c r="I940" s="9" t="s">
        <v>278</v>
      </c>
      <c r="J940" s="9" t="s">
        <v>278</v>
      </c>
      <c r="K940" s="9">
        <v>305.20000000000073</v>
      </c>
      <c r="L940" s="9" t="s">
        <v>278</v>
      </c>
      <c r="M940" s="9" t="s">
        <v>278</v>
      </c>
      <c r="P940" s="65">
        <f t="shared" si="16"/>
        <v>305.20000000000073</v>
      </c>
    </row>
    <row r="941" spans="1:18" ht="15">
      <c r="A941" s="253" t="s">
        <v>2689</v>
      </c>
      <c r="B941" s="61" t="s">
        <v>2203</v>
      </c>
      <c r="C941" s="3"/>
      <c r="D941" s="3"/>
      <c r="E941" s="9" t="s">
        <v>278</v>
      </c>
      <c r="F941" s="9" t="s">
        <v>278</v>
      </c>
      <c r="G941" s="9" t="s">
        <v>278</v>
      </c>
      <c r="H941" s="9" t="s">
        <v>278</v>
      </c>
      <c r="I941" s="9" t="s">
        <v>278</v>
      </c>
      <c r="J941" s="9" t="s">
        <v>278</v>
      </c>
      <c r="K941" s="9" t="s">
        <v>278</v>
      </c>
      <c r="L941" s="9">
        <v>292.49999999999955</v>
      </c>
      <c r="M941" s="9" t="s">
        <v>278</v>
      </c>
      <c r="P941" s="65">
        <f t="shared" si="16"/>
        <v>292.49999999999955</v>
      </c>
    </row>
    <row r="942" spans="1:18" ht="15">
      <c r="A942" s="253" t="s">
        <v>2690</v>
      </c>
      <c r="B942" s="61" t="s">
        <v>2722</v>
      </c>
      <c r="C942" s="3"/>
      <c r="D942" s="3"/>
      <c r="E942" s="9" t="s">
        <v>278</v>
      </c>
      <c r="F942" s="9" t="s">
        <v>278</v>
      </c>
      <c r="G942" s="9" t="s">
        <v>278</v>
      </c>
      <c r="H942" s="9" t="s">
        <v>278</v>
      </c>
      <c r="I942" s="9" t="s">
        <v>278</v>
      </c>
      <c r="J942" s="9" t="s">
        <v>278</v>
      </c>
      <c r="K942" s="9" t="s">
        <v>278</v>
      </c>
      <c r="L942" s="9" t="s">
        <v>278</v>
      </c>
      <c r="M942" s="9">
        <v>288</v>
      </c>
      <c r="P942" s="65">
        <f t="shared" si="16"/>
        <v>288</v>
      </c>
    </row>
    <row r="943" spans="1:18" ht="15">
      <c r="A943" s="253" t="s">
        <v>2691</v>
      </c>
      <c r="B943" s="61" t="s">
        <v>2725</v>
      </c>
      <c r="C943" s="3"/>
      <c r="D943" s="3"/>
      <c r="E943" s="9" t="s">
        <v>278</v>
      </c>
      <c r="F943" s="9" t="s">
        <v>278</v>
      </c>
      <c r="G943" s="9" t="s">
        <v>278</v>
      </c>
      <c r="H943" s="9" t="s">
        <v>278</v>
      </c>
      <c r="I943" s="9" t="s">
        <v>278</v>
      </c>
      <c r="J943" s="9" t="s">
        <v>278</v>
      </c>
      <c r="K943" s="9" t="s">
        <v>278</v>
      </c>
      <c r="L943" s="9" t="s">
        <v>278</v>
      </c>
      <c r="M943" s="9">
        <v>287.79999999999995</v>
      </c>
      <c r="P943" s="65">
        <f t="shared" si="16"/>
        <v>287.79999999999995</v>
      </c>
    </row>
    <row r="944" spans="1:18" ht="15">
      <c r="A944" s="253" t="s">
        <v>2692</v>
      </c>
      <c r="B944" s="61" t="s">
        <v>2699</v>
      </c>
      <c r="C944" s="3"/>
      <c r="D944" s="3"/>
      <c r="E944" s="9" t="s">
        <v>278</v>
      </c>
      <c r="F944" s="9" t="s">
        <v>278</v>
      </c>
      <c r="G944" s="9" t="s">
        <v>278</v>
      </c>
      <c r="H944" s="9" t="s">
        <v>278</v>
      </c>
      <c r="I944" s="9" t="s">
        <v>278</v>
      </c>
      <c r="J944" s="9" t="s">
        <v>278</v>
      </c>
      <c r="K944" s="9" t="s">
        <v>278</v>
      </c>
      <c r="L944" s="9" t="s">
        <v>278</v>
      </c>
      <c r="M944" s="9">
        <v>283.89999999999998</v>
      </c>
      <c r="P944" s="65">
        <f t="shared" si="16"/>
        <v>283.89999999999998</v>
      </c>
    </row>
    <row r="945" spans="1:16" ht="15">
      <c r="A945" s="253" t="s">
        <v>2693</v>
      </c>
      <c r="B945" s="61" t="s">
        <v>2717</v>
      </c>
      <c r="C945" s="3"/>
      <c r="D945" s="3"/>
      <c r="E945" s="9" t="s">
        <v>278</v>
      </c>
      <c r="F945" s="9" t="s">
        <v>278</v>
      </c>
      <c r="G945" s="9" t="s">
        <v>278</v>
      </c>
      <c r="H945" s="9" t="s">
        <v>278</v>
      </c>
      <c r="I945" s="9" t="s">
        <v>278</v>
      </c>
      <c r="J945" s="9" t="s">
        <v>278</v>
      </c>
      <c r="K945" s="9" t="s">
        <v>278</v>
      </c>
      <c r="L945" s="9" t="s">
        <v>278</v>
      </c>
      <c r="M945" s="9">
        <v>283.5</v>
      </c>
      <c r="P945" s="65">
        <f t="shared" si="16"/>
        <v>283.5</v>
      </c>
    </row>
    <row r="946" spans="1:16" ht="15">
      <c r="A946" s="253" t="s">
        <v>2694</v>
      </c>
      <c r="B946" s="61" t="s">
        <v>2705</v>
      </c>
      <c r="C946" s="3"/>
      <c r="D946" s="3"/>
      <c r="E946" s="9" t="s">
        <v>278</v>
      </c>
      <c r="F946" s="9" t="s">
        <v>278</v>
      </c>
      <c r="G946" s="9" t="s">
        <v>278</v>
      </c>
      <c r="H946" s="9" t="s">
        <v>278</v>
      </c>
      <c r="I946" s="9" t="s">
        <v>278</v>
      </c>
      <c r="J946" s="9" t="s">
        <v>278</v>
      </c>
      <c r="K946" s="9" t="s">
        <v>278</v>
      </c>
      <c r="L946" s="9" t="s">
        <v>278</v>
      </c>
      <c r="M946" s="9">
        <v>264.85000000000002</v>
      </c>
      <c r="P946" s="65">
        <f t="shared" si="16"/>
        <v>264.85000000000002</v>
      </c>
    </row>
    <row r="947" spans="1:16" ht="15">
      <c r="A947" s="253" t="s">
        <v>2695</v>
      </c>
      <c r="B947" s="61" t="s">
        <v>2819</v>
      </c>
      <c r="C947" s="3"/>
      <c r="D947" s="3"/>
      <c r="E947" s="9" t="s">
        <v>278</v>
      </c>
      <c r="F947" s="9" t="s">
        <v>278</v>
      </c>
      <c r="G947" s="9" t="s">
        <v>278</v>
      </c>
      <c r="H947" s="9" t="s">
        <v>278</v>
      </c>
      <c r="I947" s="9" t="s">
        <v>278</v>
      </c>
      <c r="J947" s="9" t="s">
        <v>278</v>
      </c>
      <c r="K947" s="9" t="s">
        <v>278</v>
      </c>
      <c r="L947" s="9" t="s">
        <v>278</v>
      </c>
      <c r="M947" s="9">
        <v>251.5</v>
      </c>
      <c r="P947" s="65">
        <f t="shared" si="16"/>
        <v>251.5</v>
      </c>
    </row>
    <row r="948" spans="1:16" ht="15">
      <c r="A948" s="253" t="s">
        <v>2696</v>
      </c>
      <c r="B948" s="239" t="s">
        <v>2189</v>
      </c>
      <c r="C948" s="3"/>
      <c r="D948" s="3"/>
      <c r="E948" s="9" t="s">
        <v>278</v>
      </c>
      <c r="F948" s="9" t="s">
        <v>278</v>
      </c>
      <c r="G948" s="9" t="s">
        <v>278</v>
      </c>
      <c r="H948" s="9" t="s">
        <v>278</v>
      </c>
      <c r="I948" s="9" t="s">
        <v>278</v>
      </c>
      <c r="J948" s="9" t="s">
        <v>278</v>
      </c>
      <c r="K948" s="9" t="s">
        <v>278</v>
      </c>
      <c r="L948" s="9">
        <v>249.40000000000009</v>
      </c>
      <c r="M948" s="9" t="s">
        <v>278</v>
      </c>
      <c r="P948" s="65">
        <f t="shared" si="16"/>
        <v>249.40000000000009</v>
      </c>
    </row>
    <row r="949" spans="1:16" ht="15">
      <c r="A949" s="253" t="s">
        <v>2697</v>
      </c>
      <c r="B949" s="178" t="s">
        <v>1340</v>
      </c>
      <c r="C949" s="3"/>
      <c r="D949" s="3"/>
      <c r="E949" s="9" t="s">
        <v>278</v>
      </c>
      <c r="F949" s="9" t="s">
        <v>278</v>
      </c>
      <c r="G949" s="9" t="s">
        <v>278</v>
      </c>
      <c r="H949" s="9" t="s">
        <v>278</v>
      </c>
      <c r="I949" s="9">
        <v>246.19999999999982</v>
      </c>
      <c r="J949" s="9" t="s">
        <v>278</v>
      </c>
      <c r="K949" s="9" t="s">
        <v>278</v>
      </c>
      <c r="L949" s="9" t="s">
        <v>278</v>
      </c>
      <c r="M949" s="9" t="s">
        <v>278</v>
      </c>
      <c r="P949" s="65">
        <f t="shared" si="16"/>
        <v>246.19999999999982</v>
      </c>
    </row>
    <row r="950" spans="1:16" ht="15">
      <c r="A950" s="253" t="s">
        <v>2698</v>
      </c>
      <c r="B950" s="61" t="s">
        <v>2704</v>
      </c>
      <c r="C950" s="3"/>
      <c r="D950" s="3"/>
      <c r="E950" s="9" t="s">
        <v>278</v>
      </c>
      <c r="F950" s="9" t="s">
        <v>278</v>
      </c>
      <c r="G950" s="9" t="s">
        <v>278</v>
      </c>
      <c r="H950" s="9" t="s">
        <v>278</v>
      </c>
      <c r="I950" s="9" t="s">
        <v>278</v>
      </c>
      <c r="J950" s="9" t="s">
        <v>278</v>
      </c>
      <c r="K950" s="9" t="s">
        <v>278</v>
      </c>
      <c r="L950" s="9" t="s">
        <v>278</v>
      </c>
      <c r="M950" s="9">
        <v>238.50000000000003</v>
      </c>
      <c r="P950" s="65">
        <f t="shared" si="16"/>
        <v>238.50000000000003</v>
      </c>
    </row>
    <row r="951" spans="1:16" ht="15">
      <c r="A951" s="253" t="s">
        <v>2727</v>
      </c>
      <c r="B951" s="178" t="s">
        <v>1361</v>
      </c>
      <c r="C951" s="3"/>
      <c r="D951" s="3"/>
      <c r="E951" s="9" t="s">
        <v>278</v>
      </c>
      <c r="F951" s="9" t="s">
        <v>278</v>
      </c>
      <c r="G951" s="9" t="s">
        <v>278</v>
      </c>
      <c r="H951" s="9" t="s">
        <v>278</v>
      </c>
      <c r="I951" s="9">
        <v>235</v>
      </c>
      <c r="J951" s="9" t="s">
        <v>278</v>
      </c>
      <c r="K951" s="9" t="s">
        <v>278</v>
      </c>
      <c r="L951" s="9" t="s">
        <v>278</v>
      </c>
      <c r="M951" s="9" t="s">
        <v>278</v>
      </c>
      <c r="P951" s="65">
        <f t="shared" si="16"/>
        <v>235</v>
      </c>
    </row>
    <row r="952" spans="1:16" ht="15">
      <c r="A952" s="253" t="s">
        <v>2820</v>
      </c>
      <c r="B952" s="239" t="s">
        <v>1669</v>
      </c>
      <c r="C952" s="3"/>
      <c r="D952" s="3"/>
      <c r="E952" s="9" t="s">
        <v>278</v>
      </c>
      <c r="F952" s="9" t="s">
        <v>278</v>
      </c>
      <c r="G952" s="9" t="s">
        <v>278</v>
      </c>
      <c r="H952" s="9" t="s">
        <v>278</v>
      </c>
      <c r="I952" s="9" t="s">
        <v>278</v>
      </c>
      <c r="J952" s="9" t="s">
        <v>278</v>
      </c>
      <c r="K952" s="9">
        <v>225.30000000000041</v>
      </c>
      <c r="L952" s="9" t="s">
        <v>278</v>
      </c>
      <c r="M952" s="9" t="s">
        <v>278</v>
      </c>
      <c r="P952" s="65">
        <f t="shared" si="16"/>
        <v>225.30000000000041</v>
      </c>
    </row>
    <row r="953" spans="1:16" ht="15">
      <c r="A953" s="253" t="s">
        <v>2837</v>
      </c>
      <c r="B953" s="61" t="s">
        <v>688</v>
      </c>
      <c r="E953" s="9" t="s">
        <v>278</v>
      </c>
      <c r="F953" s="9" t="s">
        <v>278</v>
      </c>
      <c r="G953" s="9" t="s">
        <v>278</v>
      </c>
      <c r="H953" s="9">
        <v>207.49999999999955</v>
      </c>
      <c r="I953" s="9" t="s">
        <v>278</v>
      </c>
      <c r="J953" s="9" t="s">
        <v>278</v>
      </c>
      <c r="K953" s="9" t="s">
        <v>278</v>
      </c>
      <c r="L953" s="9" t="s">
        <v>278</v>
      </c>
      <c r="M953" s="9" t="s">
        <v>278</v>
      </c>
      <c r="P953" s="65">
        <f t="shared" si="16"/>
        <v>207.49999999999955</v>
      </c>
    </row>
    <row r="954" spans="1:16" ht="15">
      <c r="A954" s="253" t="s">
        <v>2887</v>
      </c>
      <c r="B954" s="61" t="s">
        <v>678</v>
      </c>
      <c r="E954" s="9" t="s">
        <v>278</v>
      </c>
      <c r="F954" s="9" t="s">
        <v>278</v>
      </c>
      <c r="G954" s="9" t="s">
        <v>278</v>
      </c>
      <c r="H954" s="9">
        <v>199.14999999999964</v>
      </c>
      <c r="I954" s="9" t="s">
        <v>278</v>
      </c>
      <c r="J954" s="9" t="s">
        <v>278</v>
      </c>
      <c r="K954" s="9" t="s">
        <v>278</v>
      </c>
      <c r="L954" s="9" t="s">
        <v>278</v>
      </c>
      <c r="M954" s="9" t="s">
        <v>278</v>
      </c>
      <c r="P954" s="65">
        <f t="shared" si="16"/>
        <v>199.14999999999964</v>
      </c>
    </row>
    <row r="955" spans="1:16" ht="15">
      <c r="A955" s="253" t="s">
        <v>2888</v>
      </c>
      <c r="B955" s="178" t="s">
        <v>1339</v>
      </c>
      <c r="C955" s="3"/>
      <c r="D955" s="3"/>
      <c r="E955" s="9" t="s">
        <v>278</v>
      </c>
      <c r="F955" s="9" t="s">
        <v>278</v>
      </c>
      <c r="G955" s="9" t="s">
        <v>278</v>
      </c>
      <c r="H955" s="9" t="s">
        <v>278</v>
      </c>
      <c r="I955" s="9">
        <v>197.79999999999973</v>
      </c>
      <c r="J955" s="9" t="s">
        <v>278</v>
      </c>
      <c r="K955" s="9" t="s">
        <v>278</v>
      </c>
      <c r="L955" s="9" t="s">
        <v>278</v>
      </c>
      <c r="M955" s="9" t="s">
        <v>278</v>
      </c>
      <c r="P955" s="65">
        <f t="shared" si="16"/>
        <v>197.79999999999973</v>
      </c>
    </row>
    <row r="956" spans="1:16" ht="15">
      <c r="A956" s="253" t="s">
        <v>2889</v>
      </c>
      <c r="B956" s="61" t="s">
        <v>179</v>
      </c>
      <c r="E956" s="9">
        <v>112.09999999999991</v>
      </c>
      <c r="F956" s="9" t="s">
        <v>278</v>
      </c>
      <c r="G956" s="9" t="s">
        <v>278</v>
      </c>
      <c r="H956" s="9" t="s">
        <v>278</v>
      </c>
      <c r="I956" s="9" t="s">
        <v>278</v>
      </c>
      <c r="J956" s="9" t="s">
        <v>278</v>
      </c>
      <c r="K956" s="9" t="s">
        <v>278</v>
      </c>
      <c r="L956" s="9" t="s">
        <v>278</v>
      </c>
      <c r="M956" s="9" t="s">
        <v>278</v>
      </c>
      <c r="P956" s="65">
        <f t="shared" si="16"/>
        <v>112.09999999999991</v>
      </c>
    </row>
    <row r="957" spans="1:16" ht="15">
      <c r="A957" s="253" t="s">
        <v>2890</v>
      </c>
      <c r="B957" s="178" t="s">
        <v>1338</v>
      </c>
      <c r="C957" s="3"/>
      <c r="D957" s="3"/>
      <c r="E957" s="9" t="s">
        <v>278</v>
      </c>
      <c r="F957" s="9" t="s">
        <v>278</v>
      </c>
      <c r="G957" s="9" t="s">
        <v>278</v>
      </c>
      <c r="H957" s="9" t="s">
        <v>278</v>
      </c>
      <c r="I957" s="9">
        <v>63.500000000000455</v>
      </c>
      <c r="J957" s="9" t="s">
        <v>278</v>
      </c>
      <c r="K957" s="9" t="s">
        <v>278</v>
      </c>
      <c r="L957" s="9" t="s">
        <v>278</v>
      </c>
      <c r="M957" s="9" t="s">
        <v>278</v>
      </c>
      <c r="P957" s="65">
        <f t="shared" si="16"/>
        <v>63.500000000000455</v>
      </c>
    </row>
    <row r="958" spans="1:16" ht="15">
      <c r="A958" s="253" t="s">
        <v>2891</v>
      </c>
      <c r="B958" s="61" t="s">
        <v>2204</v>
      </c>
      <c r="C958" s="3"/>
      <c r="D958" s="3"/>
      <c r="E958" s="9" t="s">
        <v>278</v>
      </c>
      <c r="F958" s="9" t="s">
        <v>278</v>
      </c>
      <c r="G958" s="9" t="s">
        <v>278</v>
      </c>
      <c r="H958" s="9" t="s">
        <v>278</v>
      </c>
      <c r="I958" s="9" t="s">
        <v>278</v>
      </c>
      <c r="J958" s="9" t="s">
        <v>278</v>
      </c>
      <c r="K958" s="9" t="s">
        <v>278</v>
      </c>
      <c r="L958" s="9">
        <v>21</v>
      </c>
      <c r="M958" s="9" t="s">
        <v>278</v>
      </c>
      <c r="P958" s="65">
        <f t="shared" si="16"/>
        <v>21</v>
      </c>
    </row>
    <row r="959" spans="1:16" ht="15">
      <c r="A959" s="28"/>
      <c r="B959" s="61"/>
      <c r="E959" s="9"/>
      <c r="L959" s="67"/>
      <c r="M959" s="67"/>
    </row>
    <row r="960" spans="1:16" ht="15">
      <c r="A960" s="28"/>
      <c r="B960" s="61"/>
      <c r="D960" t="s">
        <v>2452</v>
      </c>
      <c r="E960" s="9"/>
      <c r="L960" s="67"/>
      <c r="M960" s="67"/>
    </row>
    <row r="962" spans="1:21" ht="25.5">
      <c r="A962" s="23" t="s">
        <v>175</v>
      </c>
      <c r="L962" s="67"/>
      <c r="M962" s="67"/>
    </row>
    <row r="963" spans="1:21">
      <c r="L963" s="67"/>
      <c r="M963" s="67"/>
    </row>
    <row r="964" spans="1:21" ht="15">
      <c r="A964" s="38"/>
      <c r="B964" s="38"/>
      <c r="C964" s="38"/>
      <c r="D964" s="38"/>
      <c r="E964" s="59">
        <v>2016</v>
      </c>
      <c r="F964" s="59">
        <v>2017</v>
      </c>
      <c r="G964" s="59">
        <v>2018</v>
      </c>
      <c r="H964" s="59">
        <v>2019</v>
      </c>
      <c r="I964" s="59">
        <v>2020</v>
      </c>
      <c r="J964" s="59">
        <v>2021</v>
      </c>
      <c r="K964" s="59">
        <v>2022</v>
      </c>
      <c r="L964" s="59">
        <v>2023</v>
      </c>
      <c r="M964" s="59">
        <v>2024</v>
      </c>
      <c r="P964" s="68" t="s">
        <v>40</v>
      </c>
    </row>
    <row r="965" spans="1:21" ht="15">
      <c r="A965" s="28" t="s">
        <v>0</v>
      </c>
      <c r="B965" s="61" t="s">
        <v>11</v>
      </c>
      <c r="E965" s="185">
        <v>615.20000000000005</v>
      </c>
      <c r="F965" s="185">
        <v>1225.5</v>
      </c>
      <c r="G965" s="9">
        <v>307.5</v>
      </c>
      <c r="H965" s="9">
        <v>640.29999999999927</v>
      </c>
      <c r="I965" s="183">
        <v>976.99999999999818</v>
      </c>
      <c r="J965" s="184">
        <v>969.19999999999982</v>
      </c>
      <c r="K965" s="9">
        <v>851.10000000000036</v>
      </c>
      <c r="L965" s="9">
        <v>717.80000000000018</v>
      </c>
      <c r="M965" s="9">
        <v>637.39999999999986</v>
      </c>
      <c r="P965" s="65">
        <f t="shared" ref="P965:P996" si="17">SUM(E965:M965)</f>
        <v>6940.9999999999973</v>
      </c>
      <c r="R965" t="s">
        <v>1908</v>
      </c>
      <c r="U965" t="s">
        <v>1423</v>
      </c>
    </row>
    <row r="966" spans="1:21" ht="15">
      <c r="A966" s="28" t="s">
        <v>2</v>
      </c>
      <c r="B966" s="61" t="s">
        <v>21</v>
      </c>
      <c r="E966" s="9">
        <v>202.1</v>
      </c>
      <c r="F966" s="9">
        <v>423.6</v>
      </c>
      <c r="G966" s="188">
        <v>521.29999999999995</v>
      </c>
      <c r="H966" s="9">
        <v>645.80000000000064</v>
      </c>
      <c r="I966" s="9">
        <v>515.39999999999918</v>
      </c>
      <c r="J966" s="188">
        <v>860.00000000000091</v>
      </c>
      <c r="K966" s="188">
        <v>916.89999999999827</v>
      </c>
      <c r="L966" s="188">
        <v>1045.5999999999995</v>
      </c>
      <c r="M966" s="188">
        <v>900.49999999999977</v>
      </c>
      <c r="P966" s="65">
        <f t="shared" si="17"/>
        <v>6031.1999999999989</v>
      </c>
      <c r="R966" t="s">
        <v>3138</v>
      </c>
      <c r="U966" t="s">
        <v>1910</v>
      </c>
    </row>
    <row r="967" spans="1:21" ht="15">
      <c r="A967" s="28" t="s">
        <v>3</v>
      </c>
      <c r="B967" s="61" t="s">
        <v>17</v>
      </c>
      <c r="E967" s="184">
        <v>534.4</v>
      </c>
      <c r="F967" s="9">
        <v>530.65</v>
      </c>
      <c r="G967" s="9">
        <v>363.85</v>
      </c>
      <c r="H967" s="9">
        <v>539.09999999999991</v>
      </c>
      <c r="I967" s="188">
        <v>726.09999999999991</v>
      </c>
      <c r="J967" s="9">
        <v>719.5</v>
      </c>
      <c r="K967" s="185">
        <v>1017.0999999999995</v>
      </c>
      <c r="L967" s="9">
        <v>715.29999999999973</v>
      </c>
      <c r="M967" s="9">
        <v>855.69999999999993</v>
      </c>
      <c r="P967" s="65">
        <f t="shared" si="17"/>
        <v>6001.699999999998</v>
      </c>
      <c r="R967" t="s">
        <v>1978</v>
      </c>
      <c r="U967" t="s">
        <v>1422</v>
      </c>
    </row>
    <row r="968" spans="1:21" ht="15">
      <c r="A968" s="28" t="s">
        <v>5</v>
      </c>
      <c r="B968" s="61" t="s">
        <v>9</v>
      </c>
      <c r="E968" s="9">
        <v>296.89999999999998</v>
      </c>
      <c r="F968" s="9">
        <v>471.3</v>
      </c>
      <c r="G968" s="185">
        <v>927.95</v>
      </c>
      <c r="H968" s="9">
        <v>668.90000000000055</v>
      </c>
      <c r="I968" s="9">
        <v>620.69999999999982</v>
      </c>
      <c r="J968" s="9">
        <v>410.59999999999945</v>
      </c>
      <c r="K968" s="183">
        <v>990.09999999999945</v>
      </c>
      <c r="L968" s="9">
        <v>784.79999999999973</v>
      </c>
      <c r="M968" s="9">
        <v>767.4</v>
      </c>
      <c r="P968" s="65">
        <f t="shared" si="17"/>
        <v>5938.6499999999978</v>
      </c>
      <c r="R968" t="s">
        <v>280</v>
      </c>
      <c r="U968" t="s">
        <v>1422</v>
      </c>
    </row>
    <row r="969" spans="1:21" ht="15">
      <c r="A969" s="28" t="s">
        <v>7</v>
      </c>
      <c r="B969" s="61" t="s">
        <v>31</v>
      </c>
      <c r="E969" s="188">
        <v>506.4</v>
      </c>
      <c r="F969" s="9">
        <v>479.8</v>
      </c>
      <c r="G969" s="188">
        <v>428.3</v>
      </c>
      <c r="H969" s="188">
        <v>780.30000000000018</v>
      </c>
      <c r="I969" s="9">
        <v>542.60000000000036</v>
      </c>
      <c r="J969" s="188">
        <v>847.10000000000036</v>
      </c>
      <c r="K969" s="9">
        <v>685.90000000000055</v>
      </c>
      <c r="L969" s="9">
        <v>942.49999999999955</v>
      </c>
      <c r="M969" s="9">
        <v>504.2</v>
      </c>
      <c r="P969" s="65">
        <f t="shared" si="17"/>
        <v>5717.1000000000013</v>
      </c>
      <c r="R969" t="s">
        <v>1909</v>
      </c>
      <c r="U969" t="s">
        <v>1910</v>
      </c>
    </row>
    <row r="970" spans="1:21" ht="15">
      <c r="A970" s="28" t="s">
        <v>8</v>
      </c>
      <c r="B970" s="61" t="s">
        <v>143</v>
      </c>
      <c r="E970" s="9" t="s">
        <v>278</v>
      </c>
      <c r="F970" s="9">
        <v>450.55</v>
      </c>
      <c r="G970" s="183">
        <v>570.20000000000005</v>
      </c>
      <c r="H970" s="185">
        <v>839.09999999999991</v>
      </c>
      <c r="I970" s="185">
        <v>1012.1000000000001</v>
      </c>
      <c r="J970" s="9">
        <v>564.29999999999973</v>
      </c>
      <c r="K970" s="9">
        <v>783.00000000000091</v>
      </c>
      <c r="L970" s="9">
        <v>887.59999999999854</v>
      </c>
      <c r="M970" s="9">
        <v>561.29999999999995</v>
      </c>
      <c r="P970" s="65">
        <f t="shared" si="17"/>
        <v>5668.1499999999987</v>
      </c>
      <c r="R970" t="s">
        <v>1040</v>
      </c>
      <c r="U970" t="s">
        <v>1423</v>
      </c>
    </row>
    <row r="971" spans="1:21" ht="15">
      <c r="A971" s="28" t="s">
        <v>10</v>
      </c>
      <c r="B971" s="61" t="s">
        <v>141</v>
      </c>
      <c r="E971" s="9" t="s">
        <v>278</v>
      </c>
      <c r="F971" s="9">
        <v>364.5</v>
      </c>
      <c r="G971" s="9">
        <v>278</v>
      </c>
      <c r="H971" s="9">
        <v>557.7999999999995</v>
      </c>
      <c r="I971" s="184">
        <v>872.39999999999964</v>
      </c>
      <c r="J971" s="188">
        <v>846.40000000000009</v>
      </c>
      <c r="K971" s="9">
        <v>882.49999999999955</v>
      </c>
      <c r="L971" s="9">
        <v>1007.4000000000001</v>
      </c>
      <c r="M971" s="9">
        <v>769.3</v>
      </c>
      <c r="P971" s="65">
        <f t="shared" si="17"/>
        <v>5578.2999999999984</v>
      </c>
      <c r="R971" t="s">
        <v>332</v>
      </c>
    </row>
    <row r="972" spans="1:21" ht="15">
      <c r="A972" s="28" t="s">
        <v>12</v>
      </c>
      <c r="B972" s="61" t="s">
        <v>142</v>
      </c>
      <c r="E972" s="9" t="s">
        <v>278</v>
      </c>
      <c r="F972" s="188">
        <v>579.9</v>
      </c>
      <c r="G972" s="9">
        <v>379.1</v>
      </c>
      <c r="H972" s="9">
        <v>643.00000000000045</v>
      </c>
      <c r="I972" s="9">
        <v>501.50000000000023</v>
      </c>
      <c r="J972" s="9">
        <v>748.29999999999882</v>
      </c>
      <c r="K972" s="9">
        <v>911.49999999999955</v>
      </c>
      <c r="L972" s="188">
        <v>1083.8000000000006</v>
      </c>
      <c r="M972" s="9">
        <v>731.00000000000011</v>
      </c>
      <c r="P972" s="65">
        <f t="shared" si="17"/>
        <v>5578.1</v>
      </c>
      <c r="R972" t="s">
        <v>305</v>
      </c>
    </row>
    <row r="973" spans="1:21" ht="15">
      <c r="A973" s="28" t="s">
        <v>14</v>
      </c>
      <c r="B973" s="61" t="s">
        <v>37</v>
      </c>
      <c r="E973" s="188">
        <v>486.3</v>
      </c>
      <c r="F973" s="9">
        <v>424.75</v>
      </c>
      <c r="G973" s="9">
        <v>358.6</v>
      </c>
      <c r="H973" s="9">
        <v>461.69999999999982</v>
      </c>
      <c r="I973" s="9">
        <v>305.40000000000009</v>
      </c>
      <c r="J973" s="9">
        <v>726.99999999999955</v>
      </c>
      <c r="K973" s="184">
        <v>970.20000000000073</v>
      </c>
      <c r="L973" s="188">
        <v>1058.9000000000015</v>
      </c>
      <c r="M973" s="9">
        <v>691.09999999999991</v>
      </c>
      <c r="P973" s="65">
        <f t="shared" si="17"/>
        <v>5483.9500000000025</v>
      </c>
      <c r="R973" t="s">
        <v>343</v>
      </c>
    </row>
    <row r="974" spans="1:21" ht="15">
      <c r="A974" s="28" t="s">
        <v>16</v>
      </c>
      <c r="B974" s="61" t="s">
        <v>33</v>
      </c>
      <c r="E974" s="9">
        <v>361.5</v>
      </c>
      <c r="F974" s="9">
        <v>494.45</v>
      </c>
      <c r="G974" s="9">
        <v>323.5</v>
      </c>
      <c r="H974" s="9">
        <v>693.90000000000009</v>
      </c>
      <c r="I974" s="9">
        <v>365</v>
      </c>
      <c r="J974" s="9">
        <v>477.69999999999982</v>
      </c>
      <c r="K974" s="9">
        <v>894.69999999999936</v>
      </c>
      <c r="L974" s="9">
        <v>819.19999999999891</v>
      </c>
      <c r="M974" s="9">
        <v>690.2</v>
      </c>
      <c r="P974" s="65">
        <f t="shared" si="17"/>
        <v>5120.1499999999987</v>
      </c>
    </row>
    <row r="975" spans="1:21" ht="15">
      <c r="A975" s="28" t="s">
        <v>18</v>
      </c>
      <c r="B975" s="61" t="s">
        <v>669</v>
      </c>
      <c r="E975" s="9" t="s">
        <v>278</v>
      </c>
      <c r="F975" s="9" t="s">
        <v>278</v>
      </c>
      <c r="G975" s="9" t="s">
        <v>278</v>
      </c>
      <c r="H975" s="188">
        <v>703.90000000000055</v>
      </c>
      <c r="I975" s="188">
        <v>807.45000000000118</v>
      </c>
      <c r="J975" s="188">
        <v>960.39999999999964</v>
      </c>
      <c r="K975" s="9">
        <v>900.00000000000045</v>
      </c>
      <c r="L975" s="9">
        <v>601.09999999999991</v>
      </c>
      <c r="M975" s="185">
        <v>1034.3</v>
      </c>
      <c r="P975" s="65">
        <f t="shared" si="17"/>
        <v>5007.1500000000015</v>
      </c>
      <c r="R975" t="s">
        <v>3137</v>
      </c>
      <c r="U975" t="s">
        <v>1423</v>
      </c>
    </row>
    <row r="976" spans="1:21" ht="15">
      <c r="A976" s="28" t="s">
        <v>20</v>
      </c>
      <c r="B976" s="61" t="s">
        <v>154</v>
      </c>
      <c r="E976" s="9" t="s">
        <v>278</v>
      </c>
      <c r="F976" s="9" t="s">
        <v>278</v>
      </c>
      <c r="G976" s="9">
        <v>355.3</v>
      </c>
      <c r="H976" s="9">
        <v>491.79999999999927</v>
      </c>
      <c r="I976" s="9">
        <v>524.30000000000064</v>
      </c>
      <c r="J976" s="185">
        <v>1093.7000000000003</v>
      </c>
      <c r="K976" s="188">
        <v>924.59999999999991</v>
      </c>
      <c r="L976" s="9">
        <v>910.09999999999991</v>
      </c>
      <c r="M976" s="9">
        <v>647.9</v>
      </c>
      <c r="P976" s="65">
        <f t="shared" si="17"/>
        <v>4947.7</v>
      </c>
      <c r="R976" t="s">
        <v>338</v>
      </c>
      <c r="U976" t="s">
        <v>1422</v>
      </c>
    </row>
    <row r="977" spans="1:18" ht="15">
      <c r="A977" s="28" t="s">
        <v>22</v>
      </c>
      <c r="B977" s="61" t="s">
        <v>27</v>
      </c>
      <c r="E977" s="188">
        <v>409.1</v>
      </c>
      <c r="F977" s="184">
        <v>829.35</v>
      </c>
      <c r="G977" s="9">
        <v>368.9</v>
      </c>
      <c r="H977" s="9">
        <v>460.19999999999914</v>
      </c>
      <c r="I977" s="9">
        <v>491.29999999999927</v>
      </c>
      <c r="J977" s="183">
        <v>997.30000000000064</v>
      </c>
      <c r="K977" s="9">
        <v>549.29999999999882</v>
      </c>
      <c r="L977" s="9">
        <v>840.59999999999991</v>
      </c>
      <c r="M977" s="9" t="s">
        <v>278</v>
      </c>
      <c r="P977" s="65">
        <f t="shared" si="17"/>
        <v>4946.0499999999975</v>
      </c>
      <c r="R977" t="s">
        <v>1911</v>
      </c>
    </row>
    <row r="978" spans="1:18" ht="15">
      <c r="A978" s="28" t="s">
        <v>24</v>
      </c>
      <c r="B978" s="61" t="s">
        <v>15</v>
      </c>
      <c r="E978" s="9">
        <v>244.9</v>
      </c>
      <c r="F978" s="9">
        <v>367.55</v>
      </c>
      <c r="G978" s="188">
        <v>547</v>
      </c>
      <c r="H978" s="9">
        <v>453.099999999999</v>
      </c>
      <c r="I978" s="9">
        <v>568.29999999999973</v>
      </c>
      <c r="J978" s="9">
        <v>405.40000000000055</v>
      </c>
      <c r="K978" s="9">
        <v>847.19999999999982</v>
      </c>
      <c r="L978" s="9">
        <v>961.79999999999973</v>
      </c>
      <c r="M978" s="9">
        <v>501.50000000000006</v>
      </c>
      <c r="P978" s="65">
        <f t="shared" si="17"/>
        <v>4896.7499999999982</v>
      </c>
      <c r="R978" t="s">
        <v>283</v>
      </c>
    </row>
    <row r="979" spans="1:18" ht="15">
      <c r="A979" s="28" t="s">
        <v>26</v>
      </c>
      <c r="B979" s="61" t="s">
        <v>25</v>
      </c>
      <c r="E979" s="9">
        <v>316.5</v>
      </c>
      <c r="F979" s="9">
        <v>241</v>
      </c>
      <c r="G979" s="184">
        <v>553.9</v>
      </c>
      <c r="H979" s="9">
        <v>429.70000000000027</v>
      </c>
      <c r="I979" s="9">
        <v>369.79999999999973</v>
      </c>
      <c r="J979" s="9">
        <v>633.90000000000055</v>
      </c>
      <c r="K979" s="9">
        <v>734.99999999999955</v>
      </c>
      <c r="L979" s="9">
        <v>768.19999999999936</v>
      </c>
      <c r="M979" s="9">
        <v>807.19999999999982</v>
      </c>
      <c r="P979" s="65">
        <f t="shared" si="17"/>
        <v>4855.1999999999989</v>
      </c>
      <c r="R979" t="s">
        <v>282</v>
      </c>
    </row>
    <row r="980" spans="1:18" ht="15">
      <c r="A980" s="28" t="s">
        <v>28</v>
      </c>
      <c r="B980" s="61" t="s">
        <v>653</v>
      </c>
      <c r="E980" s="9" t="s">
        <v>278</v>
      </c>
      <c r="F980" s="9" t="s">
        <v>278</v>
      </c>
      <c r="G980" s="9" t="s">
        <v>278</v>
      </c>
      <c r="H980" s="183">
        <v>824.10000000000036</v>
      </c>
      <c r="I980" s="188">
        <v>832.40000000000009</v>
      </c>
      <c r="J980" s="9">
        <v>702.69999999999982</v>
      </c>
      <c r="K980" s="9">
        <v>796.40000000000146</v>
      </c>
      <c r="L980" s="9">
        <v>1033.9000000000001</v>
      </c>
      <c r="M980" s="9">
        <v>633.09999999999991</v>
      </c>
      <c r="P980" s="65">
        <f t="shared" si="17"/>
        <v>4822.6000000000022</v>
      </c>
      <c r="R980" t="s">
        <v>307</v>
      </c>
    </row>
    <row r="981" spans="1:18" ht="15">
      <c r="A981" s="28" t="s">
        <v>30</v>
      </c>
      <c r="B981" s="61" t="s">
        <v>155</v>
      </c>
      <c r="E981" s="9" t="s">
        <v>278</v>
      </c>
      <c r="F981" s="9" t="s">
        <v>278</v>
      </c>
      <c r="G981" s="9">
        <v>207.9</v>
      </c>
      <c r="H981" s="9">
        <v>650.79999999999905</v>
      </c>
      <c r="I981" s="9">
        <v>478.20000000000027</v>
      </c>
      <c r="J981" s="9">
        <v>660.80000000000064</v>
      </c>
      <c r="K981" s="9">
        <v>772.900000000001</v>
      </c>
      <c r="L981" s="188">
        <v>1089.4999999999995</v>
      </c>
      <c r="M981" s="9">
        <v>603.1</v>
      </c>
      <c r="P981" s="65">
        <f t="shared" si="17"/>
        <v>4463.2000000000007</v>
      </c>
      <c r="R981" t="s">
        <v>297</v>
      </c>
    </row>
    <row r="982" spans="1:18" ht="15">
      <c r="A982" s="28" t="s">
        <v>32</v>
      </c>
      <c r="B982" s="61" t="s">
        <v>643</v>
      </c>
      <c r="E982" s="9" t="s">
        <v>278</v>
      </c>
      <c r="F982" s="9" t="s">
        <v>278</v>
      </c>
      <c r="G982" s="9" t="s">
        <v>278</v>
      </c>
      <c r="H982" s="9">
        <v>630.90000000000055</v>
      </c>
      <c r="I982" s="9">
        <v>627.29999999999973</v>
      </c>
      <c r="J982" s="9">
        <v>770.40000000000009</v>
      </c>
      <c r="K982" s="9">
        <v>694.900000000001</v>
      </c>
      <c r="L982" s="9">
        <v>932.19999999999936</v>
      </c>
      <c r="M982" s="9">
        <v>805.9</v>
      </c>
      <c r="P982" s="65">
        <f t="shared" si="17"/>
        <v>4461.6000000000004</v>
      </c>
    </row>
    <row r="983" spans="1:18" ht="15">
      <c r="A983" s="28" t="s">
        <v>34</v>
      </c>
      <c r="B983" s="61" t="s">
        <v>683</v>
      </c>
      <c r="E983" s="9" t="s">
        <v>278</v>
      </c>
      <c r="F983" s="9" t="s">
        <v>278</v>
      </c>
      <c r="G983" s="9" t="s">
        <v>278</v>
      </c>
      <c r="H983" s="188">
        <v>717.59999999999991</v>
      </c>
      <c r="I983" s="9">
        <v>505.60000000000082</v>
      </c>
      <c r="J983" s="9">
        <v>800.70000000000073</v>
      </c>
      <c r="K983" s="9">
        <v>821.59999999999991</v>
      </c>
      <c r="L983" s="9">
        <v>887.70000000000027</v>
      </c>
      <c r="M983" s="9">
        <v>704.5</v>
      </c>
      <c r="P983" s="65">
        <f t="shared" si="17"/>
        <v>4437.7000000000016</v>
      </c>
      <c r="R983" t="s">
        <v>292</v>
      </c>
    </row>
    <row r="984" spans="1:18" ht="15">
      <c r="A984" s="28" t="s">
        <v>36</v>
      </c>
      <c r="B984" s="61" t="s">
        <v>654</v>
      </c>
      <c r="E984" s="9" t="s">
        <v>278</v>
      </c>
      <c r="F984" s="9" t="s">
        <v>278</v>
      </c>
      <c r="G984" s="9" t="s">
        <v>278</v>
      </c>
      <c r="H984" s="188">
        <v>699.20000000000027</v>
      </c>
      <c r="I984" s="9">
        <v>598.09999999999991</v>
      </c>
      <c r="J984" s="9">
        <v>761.79999999999973</v>
      </c>
      <c r="K984" s="188">
        <v>929.49999999999864</v>
      </c>
      <c r="L984" s="9">
        <v>1002.5999999999995</v>
      </c>
      <c r="M984" s="9">
        <v>419.19999999999993</v>
      </c>
      <c r="P984" s="65">
        <f t="shared" si="17"/>
        <v>4410.3999999999978</v>
      </c>
      <c r="R984" t="s">
        <v>344</v>
      </c>
    </row>
    <row r="985" spans="1:18" ht="15">
      <c r="A985" s="28" t="s">
        <v>38</v>
      </c>
      <c r="B985" s="61" t="s">
        <v>704</v>
      </c>
      <c r="E985" s="9" t="s">
        <v>278</v>
      </c>
      <c r="F985" s="9" t="s">
        <v>278</v>
      </c>
      <c r="G985" s="9" t="s">
        <v>278</v>
      </c>
      <c r="H985" s="9">
        <v>443.70000000000073</v>
      </c>
      <c r="I985" s="9">
        <v>501</v>
      </c>
      <c r="J985" s="188">
        <v>841.39999999999964</v>
      </c>
      <c r="K985" s="188">
        <v>940.79999999999836</v>
      </c>
      <c r="L985" s="184">
        <v>1192.9000000000001</v>
      </c>
      <c r="M985" s="9">
        <v>490.09999999999997</v>
      </c>
      <c r="P985" s="65">
        <f t="shared" si="17"/>
        <v>4409.8999999999987</v>
      </c>
      <c r="R985" t="s">
        <v>1915</v>
      </c>
    </row>
    <row r="986" spans="1:18" ht="15">
      <c r="A986" s="28" t="s">
        <v>145</v>
      </c>
      <c r="B986" s="61" t="s">
        <v>651</v>
      </c>
      <c r="E986" s="9" t="s">
        <v>278</v>
      </c>
      <c r="F986" s="9" t="s">
        <v>278</v>
      </c>
      <c r="G986" s="9" t="s">
        <v>278</v>
      </c>
      <c r="H986" s="9">
        <v>547.09999999999991</v>
      </c>
      <c r="I986" s="9">
        <v>489.19999999999982</v>
      </c>
      <c r="J986" s="9">
        <v>713.69999999999891</v>
      </c>
      <c r="K986" s="9">
        <v>728.79999999999927</v>
      </c>
      <c r="L986" s="188">
        <v>1156.400000000001</v>
      </c>
      <c r="M986" s="9">
        <v>732</v>
      </c>
      <c r="P986" s="65">
        <f t="shared" si="17"/>
        <v>4367.1999999999989</v>
      </c>
      <c r="R986" t="s">
        <v>283</v>
      </c>
    </row>
    <row r="987" spans="1:18" ht="15">
      <c r="A987" s="28" t="s">
        <v>146</v>
      </c>
      <c r="B987" s="61" t="s">
        <v>162</v>
      </c>
      <c r="E987" s="9" t="s">
        <v>278</v>
      </c>
      <c r="F987" s="9" t="s">
        <v>278</v>
      </c>
      <c r="G987" s="9">
        <v>291.5</v>
      </c>
      <c r="H987" s="9">
        <v>685.19999999999845</v>
      </c>
      <c r="I987" s="9">
        <v>530.30000000000018</v>
      </c>
      <c r="J987" s="9">
        <v>596.79999999999973</v>
      </c>
      <c r="K987" s="9">
        <v>687.80000000000018</v>
      </c>
      <c r="L987" s="9">
        <v>751</v>
      </c>
      <c r="M987" s="9">
        <v>790.8</v>
      </c>
      <c r="P987" s="65">
        <f t="shared" si="17"/>
        <v>4333.3999999999987</v>
      </c>
    </row>
    <row r="988" spans="1:18" ht="15">
      <c r="A988" s="28" t="s">
        <v>147</v>
      </c>
      <c r="B988" s="28" t="s">
        <v>638</v>
      </c>
      <c r="E988" s="9" t="s">
        <v>278</v>
      </c>
      <c r="F988" s="9" t="s">
        <v>278</v>
      </c>
      <c r="G988" s="9" t="s">
        <v>278</v>
      </c>
      <c r="H988" s="188">
        <v>728.89999999999918</v>
      </c>
      <c r="I988" s="9">
        <v>598.50000000000182</v>
      </c>
      <c r="J988" s="9">
        <v>547.19999999999982</v>
      </c>
      <c r="K988" s="9">
        <v>774.80000000000018</v>
      </c>
      <c r="L988" s="9">
        <v>929.79999999999927</v>
      </c>
      <c r="M988" s="9">
        <v>528.9</v>
      </c>
      <c r="P988" s="65">
        <f t="shared" si="17"/>
        <v>4108.1000000000004</v>
      </c>
      <c r="R988" t="s">
        <v>297</v>
      </c>
    </row>
    <row r="989" spans="1:18" ht="15">
      <c r="A989" s="28" t="s">
        <v>151</v>
      </c>
      <c r="B989" s="61" t="s">
        <v>23</v>
      </c>
      <c r="E989" s="188">
        <v>498</v>
      </c>
      <c r="F989" s="9">
        <v>186.35</v>
      </c>
      <c r="G989" s="9">
        <v>85.8</v>
      </c>
      <c r="H989" s="9">
        <v>688.30000000000018</v>
      </c>
      <c r="I989" s="9">
        <v>374.09999999999991</v>
      </c>
      <c r="J989" s="9">
        <v>469.40000000000032</v>
      </c>
      <c r="K989" s="9">
        <v>649.80000000000109</v>
      </c>
      <c r="L989" s="9">
        <v>536.89999999999827</v>
      </c>
      <c r="M989" s="9">
        <v>593.80000000000007</v>
      </c>
      <c r="P989" s="65">
        <f t="shared" si="17"/>
        <v>4082.4500000000003</v>
      </c>
      <c r="R989" t="s">
        <v>284</v>
      </c>
    </row>
    <row r="990" spans="1:18" ht="15">
      <c r="A990" s="28" t="s">
        <v>157</v>
      </c>
      <c r="B990" s="61" t="s">
        <v>13</v>
      </c>
      <c r="E990" s="9">
        <v>180.2</v>
      </c>
      <c r="F990" s="188">
        <v>705.1</v>
      </c>
      <c r="G990" s="9">
        <v>343.1</v>
      </c>
      <c r="H990" s="184">
        <v>817.50000000000091</v>
      </c>
      <c r="I990" s="9">
        <v>283.89999999999964</v>
      </c>
      <c r="J990" s="9">
        <v>669.70000000000027</v>
      </c>
      <c r="K990" s="9">
        <v>532.45000000000027</v>
      </c>
      <c r="L990" s="9">
        <v>498.49999999999955</v>
      </c>
      <c r="M990" s="9" t="s">
        <v>278</v>
      </c>
      <c r="P990" s="65">
        <f t="shared" si="17"/>
        <v>4030.4500000000007</v>
      </c>
      <c r="R990" t="s">
        <v>352</v>
      </c>
    </row>
    <row r="991" spans="1:18" ht="15">
      <c r="A991" s="28" t="s">
        <v>159</v>
      </c>
      <c r="B991" s="61" t="s">
        <v>668</v>
      </c>
      <c r="E991" s="9" t="s">
        <v>278</v>
      </c>
      <c r="F991" s="9" t="s">
        <v>278</v>
      </c>
      <c r="G991" s="9" t="s">
        <v>278</v>
      </c>
      <c r="H991" s="9">
        <v>686</v>
      </c>
      <c r="I991" s="9">
        <v>422.90000000000009</v>
      </c>
      <c r="J991" s="9">
        <v>748.89999999999918</v>
      </c>
      <c r="K991" s="9">
        <v>618.00000000000091</v>
      </c>
      <c r="L991" s="9">
        <v>798.30000000000109</v>
      </c>
      <c r="M991" s="9">
        <v>744.7</v>
      </c>
      <c r="P991" s="65">
        <f t="shared" si="17"/>
        <v>4018.8000000000011</v>
      </c>
    </row>
    <row r="992" spans="1:18" ht="15">
      <c r="A992" s="28" t="s">
        <v>160</v>
      </c>
      <c r="B992" s="61" t="s">
        <v>687</v>
      </c>
      <c r="E992" s="9" t="s">
        <v>278</v>
      </c>
      <c r="F992" s="9" t="s">
        <v>278</v>
      </c>
      <c r="G992" s="9" t="s">
        <v>278</v>
      </c>
      <c r="H992" s="9">
        <v>408.50000000000091</v>
      </c>
      <c r="I992" s="9">
        <v>474.29999999999973</v>
      </c>
      <c r="J992" s="9">
        <v>684.40000000000009</v>
      </c>
      <c r="K992" s="9">
        <v>801.49999999999955</v>
      </c>
      <c r="L992" s="9">
        <v>890.99999999999955</v>
      </c>
      <c r="M992" s="9">
        <v>666.90000000000009</v>
      </c>
      <c r="P992" s="65">
        <f t="shared" si="17"/>
        <v>3926.6</v>
      </c>
    </row>
    <row r="993" spans="1:21" ht="15">
      <c r="A993" s="28" t="s">
        <v>161</v>
      </c>
      <c r="B993" s="239" t="s">
        <v>1653</v>
      </c>
      <c r="C993" s="3"/>
      <c r="D993" s="3"/>
      <c r="E993" s="9" t="s">
        <v>278</v>
      </c>
      <c r="F993" s="9" t="s">
        <v>278</v>
      </c>
      <c r="G993" s="9" t="s">
        <v>278</v>
      </c>
      <c r="H993" s="9" t="s">
        <v>278</v>
      </c>
      <c r="I993" s="9" t="s">
        <v>278</v>
      </c>
      <c r="J993" s="9">
        <v>786.50000000000045</v>
      </c>
      <c r="K993" s="188">
        <v>963.29999999999927</v>
      </c>
      <c r="L993" s="183">
        <v>1211.0999999999985</v>
      </c>
      <c r="M993" s="188">
        <v>884.79999999999984</v>
      </c>
      <c r="P993" s="65">
        <f t="shared" si="17"/>
        <v>3845.699999999998</v>
      </c>
      <c r="R993" t="s">
        <v>2496</v>
      </c>
    </row>
    <row r="994" spans="1:21" ht="15">
      <c r="A994" s="28" t="s">
        <v>163</v>
      </c>
      <c r="B994" s="61" t="s">
        <v>1</v>
      </c>
      <c r="E994" s="9">
        <v>276</v>
      </c>
      <c r="F994" s="183">
        <v>902.5</v>
      </c>
      <c r="G994" s="9">
        <v>114.9</v>
      </c>
      <c r="H994" s="9">
        <v>442.19999999999936</v>
      </c>
      <c r="I994" s="9">
        <v>427.30000000000018</v>
      </c>
      <c r="J994" s="9">
        <v>424.05000000000018</v>
      </c>
      <c r="K994" s="9">
        <v>319.70000000000005</v>
      </c>
      <c r="L994" s="9">
        <v>396.30000000000018</v>
      </c>
      <c r="M994" s="9">
        <v>531.5</v>
      </c>
      <c r="P994" s="65">
        <f t="shared" si="17"/>
        <v>3834.45</v>
      </c>
      <c r="R994" t="s">
        <v>300</v>
      </c>
    </row>
    <row r="995" spans="1:21" ht="15">
      <c r="A995" s="28" t="s">
        <v>274</v>
      </c>
      <c r="B995" s="190" t="s">
        <v>1351</v>
      </c>
      <c r="C995" s="3"/>
      <c r="D995" s="3"/>
      <c r="E995" s="9" t="s">
        <v>278</v>
      </c>
      <c r="F995" s="9" t="s">
        <v>278</v>
      </c>
      <c r="G995" s="9" t="s">
        <v>278</v>
      </c>
      <c r="H995" s="9" t="s">
        <v>278</v>
      </c>
      <c r="I995" s="188">
        <v>727.09999999999991</v>
      </c>
      <c r="J995" s="9">
        <v>660.49999999999909</v>
      </c>
      <c r="K995" s="9">
        <v>732.89999999999964</v>
      </c>
      <c r="L995" s="9">
        <v>1027.0000000000005</v>
      </c>
      <c r="M995" s="9">
        <v>684.30000000000007</v>
      </c>
      <c r="P995" s="65">
        <f t="shared" si="17"/>
        <v>3831.7999999999993</v>
      </c>
      <c r="R995" t="s">
        <v>292</v>
      </c>
    </row>
    <row r="996" spans="1:21" ht="15">
      <c r="A996" s="28" t="s">
        <v>275</v>
      </c>
      <c r="B996" s="239" t="s">
        <v>1655</v>
      </c>
      <c r="C996" s="3"/>
      <c r="D996" s="3"/>
      <c r="E996" s="9" t="s">
        <v>278</v>
      </c>
      <c r="F996" s="9" t="s">
        <v>278</v>
      </c>
      <c r="G996" s="9" t="s">
        <v>278</v>
      </c>
      <c r="H996" s="9" t="s">
        <v>278</v>
      </c>
      <c r="I996" s="9" t="s">
        <v>278</v>
      </c>
      <c r="J996" s="9">
        <v>745.90000000000009</v>
      </c>
      <c r="K996" s="9">
        <v>911.19999999999982</v>
      </c>
      <c r="L996" s="185">
        <v>1273.1999999999998</v>
      </c>
      <c r="M996" s="9">
        <v>871.90000000000009</v>
      </c>
      <c r="P996" s="65">
        <f t="shared" si="17"/>
        <v>3802.2</v>
      </c>
      <c r="R996" t="s">
        <v>281</v>
      </c>
      <c r="U996" t="s">
        <v>1422</v>
      </c>
    </row>
    <row r="997" spans="1:21" ht="15">
      <c r="A997" s="28" t="s">
        <v>276</v>
      </c>
      <c r="B997" s="61" t="s">
        <v>667</v>
      </c>
      <c r="E997" s="9" t="s">
        <v>278</v>
      </c>
      <c r="F997" s="9" t="s">
        <v>278</v>
      </c>
      <c r="G997" s="9" t="s">
        <v>278</v>
      </c>
      <c r="H997" s="9">
        <v>578.09999999999945</v>
      </c>
      <c r="I997" s="9">
        <v>593</v>
      </c>
      <c r="J997" s="9">
        <v>614.89999999999986</v>
      </c>
      <c r="K997" s="9">
        <v>659.99999999999955</v>
      </c>
      <c r="L997" s="9">
        <v>898.40000000000055</v>
      </c>
      <c r="M997" s="9">
        <v>329.2</v>
      </c>
      <c r="P997" s="65">
        <f t="shared" ref="P997:P1028" si="18">SUM(E997:M997)</f>
        <v>3673.5999999999995</v>
      </c>
    </row>
    <row r="998" spans="1:21" ht="15">
      <c r="A998" s="28" t="s">
        <v>277</v>
      </c>
      <c r="B998" s="61" t="s">
        <v>39</v>
      </c>
      <c r="E998" s="188">
        <v>430.4</v>
      </c>
      <c r="F998" s="188">
        <v>697.6</v>
      </c>
      <c r="G998" s="9">
        <v>278.8</v>
      </c>
      <c r="H998" s="9">
        <v>456</v>
      </c>
      <c r="I998" s="9">
        <v>325.00000000000045</v>
      </c>
      <c r="J998" s="9">
        <v>533.69999999999982</v>
      </c>
      <c r="K998" s="9">
        <v>870.25000000000045</v>
      </c>
      <c r="L998" s="9" t="s">
        <v>278</v>
      </c>
      <c r="M998" s="9" t="s">
        <v>278</v>
      </c>
      <c r="P998" s="65">
        <f t="shared" si="18"/>
        <v>3591.7500000000005</v>
      </c>
      <c r="R998" t="s">
        <v>316</v>
      </c>
    </row>
    <row r="999" spans="1:21" ht="15">
      <c r="A999" s="28" t="s">
        <v>640</v>
      </c>
      <c r="B999" s="178" t="s">
        <v>1337</v>
      </c>
      <c r="C999" s="3"/>
      <c r="D999" s="3"/>
      <c r="E999" s="9" t="s">
        <v>278</v>
      </c>
      <c r="F999" s="9" t="s">
        <v>278</v>
      </c>
      <c r="G999" s="9" t="s">
        <v>278</v>
      </c>
      <c r="H999" s="9" t="s">
        <v>278</v>
      </c>
      <c r="I999" s="9">
        <v>231.59999999999991</v>
      </c>
      <c r="J999" s="188">
        <v>854.90000000000009</v>
      </c>
      <c r="K999" s="9">
        <v>710.29999999999973</v>
      </c>
      <c r="L999" s="188">
        <v>1043.5000000000005</v>
      </c>
      <c r="M999" s="9">
        <v>707.20000000000016</v>
      </c>
      <c r="P999" s="65">
        <f t="shared" si="18"/>
        <v>3547.5000000000005</v>
      </c>
      <c r="R999" t="s">
        <v>334</v>
      </c>
    </row>
    <row r="1000" spans="1:21" ht="15">
      <c r="A1000" s="28" t="s">
        <v>641</v>
      </c>
      <c r="B1000" s="61" t="s">
        <v>658</v>
      </c>
      <c r="E1000" s="9" t="s">
        <v>278</v>
      </c>
      <c r="F1000" s="9" t="s">
        <v>278</v>
      </c>
      <c r="G1000" s="9" t="s">
        <v>278</v>
      </c>
      <c r="H1000" s="9">
        <v>447.80000000000064</v>
      </c>
      <c r="I1000" s="9">
        <v>408.09999999999968</v>
      </c>
      <c r="J1000" s="9">
        <v>706.50000000000023</v>
      </c>
      <c r="K1000" s="9">
        <v>599.49999999999955</v>
      </c>
      <c r="L1000" s="9">
        <v>920.59999999999945</v>
      </c>
      <c r="M1000" s="9">
        <v>444.2</v>
      </c>
      <c r="P1000" s="65">
        <f t="shared" si="18"/>
        <v>3526.6999999999994</v>
      </c>
    </row>
    <row r="1001" spans="1:21" ht="15">
      <c r="A1001" s="28" t="s">
        <v>642</v>
      </c>
      <c r="B1001" s="61" t="s">
        <v>153</v>
      </c>
      <c r="E1001" s="9" t="s">
        <v>278</v>
      </c>
      <c r="F1001" s="9" t="s">
        <v>278</v>
      </c>
      <c r="G1001" s="9">
        <v>349.4</v>
      </c>
      <c r="H1001" s="9">
        <v>538.60000000000036</v>
      </c>
      <c r="I1001" s="9">
        <v>555</v>
      </c>
      <c r="J1001" s="9">
        <v>622.10000000000036</v>
      </c>
      <c r="K1001" s="9">
        <v>467.599999999999</v>
      </c>
      <c r="L1001" s="9">
        <v>741.59999999999854</v>
      </c>
      <c r="M1001" s="9">
        <v>214.70000000000002</v>
      </c>
      <c r="P1001" s="65">
        <f t="shared" si="18"/>
        <v>3488.9999999999982</v>
      </c>
    </row>
    <row r="1002" spans="1:21" ht="15">
      <c r="A1002" s="28" t="s">
        <v>644</v>
      </c>
      <c r="B1002" s="61" t="s">
        <v>662</v>
      </c>
      <c r="E1002" s="9" t="s">
        <v>278</v>
      </c>
      <c r="F1002" s="9" t="s">
        <v>278</v>
      </c>
      <c r="G1002" s="9" t="s">
        <v>278</v>
      </c>
      <c r="H1002" s="9">
        <v>493</v>
      </c>
      <c r="I1002" s="9">
        <v>365.19999999999891</v>
      </c>
      <c r="J1002" s="9">
        <v>686.40000000000032</v>
      </c>
      <c r="K1002" s="9">
        <v>674.29999999999927</v>
      </c>
      <c r="L1002" s="9">
        <v>839.00000000000045</v>
      </c>
      <c r="M1002" s="9">
        <v>370.7</v>
      </c>
      <c r="P1002" s="65">
        <f t="shared" si="18"/>
        <v>3428.599999999999</v>
      </c>
    </row>
    <row r="1003" spans="1:21" ht="15">
      <c r="A1003" s="28" t="s">
        <v>650</v>
      </c>
      <c r="B1003" s="178" t="s">
        <v>1333</v>
      </c>
      <c r="C1003" s="3"/>
      <c r="D1003" s="3"/>
      <c r="E1003" s="9" t="s">
        <v>278</v>
      </c>
      <c r="F1003" s="9" t="s">
        <v>278</v>
      </c>
      <c r="G1003" s="9" t="s">
        <v>278</v>
      </c>
      <c r="H1003" s="9" t="s">
        <v>278</v>
      </c>
      <c r="I1003" s="9">
        <v>520.40000000000009</v>
      </c>
      <c r="J1003" s="9">
        <v>647.09999999999945</v>
      </c>
      <c r="K1003" s="9">
        <v>795.59999999999991</v>
      </c>
      <c r="L1003" s="9">
        <v>895.30000000000018</v>
      </c>
      <c r="M1003" s="9">
        <v>551.70000000000005</v>
      </c>
      <c r="P1003" s="65">
        <f t="shared" si="18"/>
        <v>3410.0999999999995</v>
      </c>
    </row>
    <row r="1004" spans="1:21" ht="15">
      <c r="A1004" s="28" t="s">
        <v>652</v>
      </c>
      <c r="B1004" s="28" t="s">
        <v>633</v>
      </c>
      <c r="E1004" s="9" t="s">
        <v>278</v>
      </c>
      <c r="F1004" s="9" t="s">
        <v>278</v>
      </c>
      <c r="G1004" s="9" t="s">
        <v>278</v>
      </c>
      <c r="H1004" s="9">
        <v>621.50000000000091</v>
      </c>
      <c r="I1004" s="9">
        <v>565.10000000000014</v>
      </c>
      <c r="J1004" s="9">
        <v>354</v>
      </c>
      <c r="K1004" s="9">
        <v>617.94999999999959</v>
      </c>
      <c r="L1004" s="9">
        <v>619.10000000000036</v>
      </c>
      <c r="M1004" s="9">
        <v>631.5</v>
      </c>
      <c r="P1004" s="65">
        <f t="shared" si="18"/>
        <v>3409.150000000001</v>
      </c>
    </row>
    <row r="1005" spans="1:21" ht="15">
      <c r="A1005" s="28" t="s">
        <v>655</v>
      </c>
      <c r="B1005" s="61" t="s">
        <v>694</v>
      </c>
      <c r="E1005" s="9" t="s">
        <v>278</v>
      </c>
      <c r="F1005" s="9" t="s">
        <v>278</v>
      </c>
      <c r="G1005" s="9" t="s">
        <v>278</v>
      </c>
      <c r="H1005" s="188">
        <v>699.69999999999982</v>
      </c>
      <c r="I1005" s="9">
        <v>368.79999999999882</v>
      </c>
      <c r="J1005" s="9">
        <v>441.99999999999955</v>
      </c>
      <c r="K1005" s="9">
        <v>718.70000000000027</v>
      </c>
      <c r="L1005" s="9">
        <v>588.19999999999936</v>
      </c>
      <c r="M1005" s="9">
        <v>521.5</v>
      </c>
      <c r="P1005" s="65">
        <f t="shared" si="18"/>
        <v>3338.8999999999978</v>
      </c>
      <c r="R1005" t="s">
        <v>288</v>
      </c>
    </row>
    <row r="1006" spans="1:21" ht="15">
      <c r="A1006" s="28" t="s">
        <v>656</v>
      </c>
      <c r="B1006" s="61" t="s">
        <v>686</v>
      </c>
      <c r="E1006" s="9" t="s">
        <v>278</v>
      </c>
      <c r="F1006" s="9" t="s">
        <v>278</v>
      </c>
      <c r="G1006" s="9" t="s">
        <v>278</v>
      </c>
      <c r="H1006" s="9">
        <v>364.00000000000045</v>
      </c>
      <c r="I1006" s="9">
        <v>368.40000000000009</v>
      </c>
      <c r="J1006" s="9">
        <v>397.49999999999955</v>
      </c>
      <c r="K1006" s="9">
        <v>527.40000000000009</v>
      </c>
      <c r="L1006" s="9">
        <v>657.5</v>
      </c>
      <c r="M1006" s="184">
        <v>988.2</v>
      </c>
      <c r="P1006" s="65">
        <f t="shared" si="18"/>
        <v>3303</v>
      </c>
      <c r="R1006" t="s">
        <v>282</v>
      </c>
    </row>
    <row r="1007" spans="1:21" ht="15">
      <c r="A1007" s="28" t="s">
        <v>659</v>
      </c>
      <c r="B1007" s="61" t="s">
        <v>700</v>
      </c>
      <c r="E1007" s="9" t="s">
        <v>278</v>
      </c>
      <c r="F1007" s="9" t="s">
        <v>278</v>
      </c>
      <c r="G1007" s="9" t="s">
        <v>278</v>
      </c>
      <c r="H1007" s="9">
        <v>694.40000000000055</v>
      </c>
      <c r="I1007" s="9">
        <v>234.39999999999964</v>
      </c>
      <c r="J1007" s="9">
        <v>361.00000000000045</v>
      </c>
      <c r="K1007" s="9">
        <v>687.99999999999955</v>
      </c>
      <c r="L1007" s="9">
        <v>812.49999999999909</v>
      </c>
      <c r="M1007" s="9">
        <v>480.09999999999997</v>
      </c>
      <c r="P1007" s="65">
        <f t="shared" si="18"/>
        <v>3270.3999999999992</v>
      </c>
    </row>
    <row r="1008" spans="1:21" ht="15">
      <c r="A1008" s="28" t="s">
        <v>661</v>
      </c>
      <c r="B1008" s="239" t="s">
        <v>1661</v>
      </c>
      <c r="C1008" s="3"/>
      <c r="D1008" s="3"/>
      <c r="E1008" s="9" t="s">
        <v>278</v>
      </c>
      <c r="F1008" s="9" t="s">
        <v>278</v>
      </c>
      <c r="G1008" s="9" t="s">
        <v>278</v>
      </c>
      <c r="H1008" s="9" t="s">
        <v>278</v>
      </c>
      <c r="I1008" s="9" t="s">
        <v>278</v>
      </c>
      <c r="J1008" s="9">
        <v>428.00000000000091</v>
      </c>
      <c r="K1008" s="188">
        <v>949.40000000000055</v>
      </c>
      <c r="L1008" s="9">
        <v>910.70000000000118</v>
      </c>
      <c r="M1008" s="188">
        <v>975.8</v>
      </c>
      <c r="P1008" s="65">
        <f t="shared" si="18"/>
        <v>3263.9000000000024</v>
      </c>
      <c r="R1008" t="s">
        <v>303</v>
      </c>
    </row>
    <row r="1009" spans="1:18" ht="15">
      <c r="A1009" s="28" t="s">
        <v>666</v>
      </c>
      <c r="B1009" s="61" t="s">
        <v>682</v>
      </c>
      <c r="E1009" s="9" t="s">
        <v>278</v>
      </c>
      <c r="F1009" s="9" t="s">
        <v>278</v>
      </c>
      <c r="G1009" s="9" t="s">
        <v>278</v>
      </c>
      <c r="H1009" s="9">
        <v>437.599999999999</v>
      </c>
      <c r="I1009" s="9">
        <v>385.70000000000073</v>
      </c>
      <c r="J1009" s="9">
        <v>339.19999999999959</v>
      </c>
      <c r="K1009" s="9">
        <v>570.80000000000018</v>
      </c>
      <c r="L1009" s="9">
        <v>589.5</v>
      </c>
      <c r="M1009" s="188">
        <v>925.4</v>
      </c>
      <c r="P1009" s="65">
        <f t="shared" si="18"/>
        <v>3248.1999999999994</v>
      </c>
      <c r="R1009" t="s">
        <v>297</v>
      </c>
    </row>
    <row r="1010" spans="1:18" ht="15">
      <c r="A1010" s="28" t="s">
        <v>670</v>
      </c>
      <c r="B1010" s="28" t="s">
        <v>639</v>
      </c>
      <c r="E1010" s="9" t="s">
        <v>278</v>
      </c>
      <c r="F1010" s="9" t="s">
        <v>278</v>
      </c>
      <c r="G1010" s="9" t="s">
        <v>278</v>
      </c>
      <c r="H1010" s="9">
        <v>656.5</v>
      </c>
      <c r="I1010" s="9">
        <v>602.99999999999909</v>
      </c>
      <c r="J1010" s="9">
        <v>375.59999999999945</v>
      </c>
      <c r="K1010" s="9">
        <v>810.59999999999945</v>
      </c>
      <c r="L1010" s="9">
        <v>784.20000000000027</v>
      </c>
      <c r="M1010" s="9" t="s">
        <v>278</v>
      </c>
      <c r="P1010" s="65">
        <f t="shared" si="18"/>
        <v>3229.8999999999983</v>
      </c>
    </row>
    <row r="1011" spans="1:18" ht="15">
      <c r="A1011" s="28" t="s">
        <v>671</v>
      </c>
      <c r="B1011" s="178" t="s">
        <v>1344</v>
      </c>
      <c r="C1011" s="3"/>
      <c r="D1011" s="3"/>
      <c r="E1011" s="9" t="s">
        <v>278</v>
      </c>
      <c r="F1011" s="9" t="s">
        <v>278</v>
      </c>
      <c r="G1011" s="9" t="s">
        <v>278</v>
      </c>
      <c r="H1011" s="9" t="s">
        <v>278</v>
      </c>
      <c r="I1011" s="9">
        <v>238.70000000000027</v>
      </c>
      <c r="J1011" s="188">
        <v>917.30000000000064</v>
      </c>
      <c r="K1011" s="9">
        <v>822.10000000000082</v>
      </c>
      <c r="L1011" s="9">
        <v>671.29999999999973</v>
      </c>
      <c r="M1011" s="9">
        <v>577</v>
      </c>
      <c r="P1011" s="65">
        <f t="shared" si="18"/>
        <v>3226.4000000000015</v>
      </c>
      <c r="R1011" t="s">
        <v>284</v>
      </c>
    </row>
    <row r="1012" spans="1:18" ht="15">
      <c r="A1012" s="28" t="s">
        <v>672</v>
      </c>
      <c r="B1012" s="178" t="s">
        <v>1341</v>
      </c>
      <c r="C1012" s="3"/>
      <c r="D1012" s="3"/>
      <c r="E1012" s="9" t="s">
        <v>278</v>
      </c>
      <c r="F1012" s="9" t="s">
        <v>278</v>
      </c>
      <c r="G1012" s="9" t="s">
        <v>278</v>
      </c>
      <c r="H1012" s="9" t="s">
        <v>278</v>
      </c>
      <c r="I1012" s="188">
        <v>834.40000000000009</v>
      </c>
      <c r="J1012" s="9">
        <v>489.50000000000045</v>
      </c>
      <c r="K1012" s="9">
        <v>887.599999999999</v>
      </c>
      <c r="L1012" s="9">
        <v>903.5</v>
      </c>
      <c r="M1012" s="9" t="s">
        <v>278</v>
      </c>
      <c r="P1012" s="65">
        <f t="shared" si="18"/>
        <v>3114.9999999999995</v>
      </c>
      <c r="R1012" t="s">
        <v>283</v>
      </c>
    </row>
    <row r="1013" spans="1:18" ht="15">
      <c r="A1013" s="28" t="s">
        <v>677</v>
      </c>
      <c r="B1013" s="61" t="s">
        <v>144</v>
      </c>
      <c r="E1013" s="9" t="s">
        <v>278</v>
      </c>
      <c r="F1013" s="188">
        <v>546.4</v>
      </c>
      <c r="G1013" s="188">
        <v>397.2</v>
      </c>
      <c r="H1013" s="9">
        <v>473.40000000000055</v>
      </c>
      <c r="I1013" s="9">
        <v>406.70000000000005</v>
      </c>
      <c r="J1013" s="9">
        <v>585.90000000000032</v>
      </c>
      <c r="K1013" s="9">
        <v>683.70000000000073</v>
      </c>
      <c r="L1013" s="9" t="s">
        <v>278</v>
      </c>
      <c r="M1013" s="9" t="s">
        <v>278</v>
      </c>
      <c r="P1013" s="65">
        <f t="shared" si="18"/>
        <v>3093.3000000000015</v>
      </c>
      <c r="R1013" t="s">
        <v>317</v>
      </c>
    </row>
    <row r="1014" spans="1:18" ht="15">
      <c r="A1014" s="28" t="s">
        <v>685</v>
      </c>
      <c r="B1014" s="61" t="s">
        <v>675</v>
      </c>
      <c r="E1014" s="9" t="s">
        <v>278</v>
      </c>
      <c r="F1014" s="9" t="s">
        <v>278</v>
      </c>
      <c r="G1014" s="9" t="s">
        <v>278</v>
      </c>
      <c r="H1014" s="9">
        <v>533.09999999999991</v>
      </c>
      <c r="I1014" s="9">
        <v>184.19999999999982</v>
      </c>
      <c r="J1014" s="9">
        <v>646.20000000000027</v>
      </c>
      <c r="K1014" s="9">
        <v>638.99999999999955</v>
      </c>
      <c r="L1014" s="9">
        <v>337.59999999999945</v>
      </c>
      <c r="M1014" s="9">
        <v>714.19999999999993</v>
      </c>
      <c r="P1014" s="65">
        <f t="shared" si="18"/>
        <v>3054.2999999999988</v>
      </c>
    </row>
    <row r="1015" spans="1:18" ht="15">
      <c r="A1015" s="28" t="s">
        <v>689</v>
      </c>
      <c r="B1015" s="178" t="s">
        <v>1349</v>
      </c>
      <c r="C1015" s="3"/>
      <c r="D1015" s="3"/>
      <c r="E1015" s="9" t="s">
        <v>278</v>
      </c>
      <c r="F1015" s="9" t="s">
        <v>278</v>
      </c>
      <c r="G1015" s="9" t="s">
        <v>278</v>
      </c>
      <c r="H1015" s="9" t="s">
        <v>278</v>
      </c>
      <c r="I1015" s="9">
        <v>247.5</v>
      </c>
      <c r="J1015" s="9">
        <v>592.59999999999991</v>
      </c>
      <c r="K1015" s="9">
        <v>716.29999999999927</v>
      </c>
      <c r="L1015" s="9">
        <v>936.699999999998</v>
      </c>
      <c r="M1015" s="9">
        <v>510.39999999999992</v>
      </c>
      <c r="P1015" s="65">
        <f t="shared" si="18"/>
        <v>3003.4999999999973</v>
      </c>
    </row>
    <row r="1016" spans="1:18" ht="15">
      <c r="A1016" s="28" t="s">
        <v>690</v>
      </c>
      <c r="B1016" s="178" t="s">
        <v>1342</v>
      </c>
      <c r="C1016" s="3"/>
      <c r="D1016" s="3"/>
      <c r="E1016" s="9" t="s">
        <v>278</v>
      </c>
      <c r="F1016" s="9" t="s">
        <v>278</v>
      </c>
      <c r="G1016" s="9" t="s">
        <v>278</v>
      </c>
      <c r="H1016" s="9" t="s">
        <v>278</v>
      </c>
      <c r="I1016" s="9">
        <v>638.5</v>
      </c>
      <c r="J1016" s="9">
        <v>447.49999999999909</v>
      </c>
      <c r="K1016" s="9">
        <v>550.00000000000136</v>
      </c>
      <c r="L1016" s="9">
        <v>867.20000000000027</v>
      </c>
      <c r="M1016" s="9">
        <v>495.1</v>
      </c>
      <c r="P1016" s="65">
        <f t="shared" si="18"/>
        <v>2998.3000000000006</v>
      </c>
    </row>
    <row r="1017" spans="1:18" ht="15">
      <c r="A1017" s="28" t="s">
        <v>691</v>
      </c>
      <c r="B1017" s="239" t="s">
        <v>1649</v>
      </c>
      <c r="C1017" s="3"/>
      <c r="D1017" s="3"/>
      <c r="E1017" s="9" t="s">
        <v>278</v>
      </c>
      <c r="F1017" s="9" t="s">
        <v>278</v>
      </c>
      <c r="G1017" s="9" t="s">
        <v>278</v>
      </c>
      <c r="H1017" s="9" t="s">
        <v>278</v>
      </c>
      <c r="I1017" s="9" t="s">
        <v>278</v>
      </c>
      <c r="J1017" s="9">
        <v>428.19999999999982</v>
      </c>
      <c r="K1017" s="188">
        <v>940.80000000000064</v>
      </c>
      <c r="L1017" s="9">
        <v>728.40000000000009</v>
      </c>
      <c r="M1017" s="188">
        <v>878.8</v>
      </c>
      <c r="P1017" s="65">
        <f t="shared" si="18"/>
        <v>2976.2000000000007</v>
      </c>
      <c r="R1017" t="s">
        <v>336</v>
      </c>
    </row>
    <row r="1018" spans="1:18" ht="15">
      <c r="A1018" s="28" t="s">
        <v>697</v>
      </c>
      <c r="B1018" s="178" t="s">
        <v>1334</v>
      </c>
      <c r="C1018" s="3"/>
      <c r="D1018" s="3"/>
      <c r="E1018" s="9" t="s">
        <v>278</v>
      </c>
      <c r="F1018" s="9" t="s">
        <v>278</v>
      </c>
      <c r="G1018" s="9" t="s">
        <v>278</v>
      </c>
      <c r="H1018" s="9" t="s">
        <v>278</v>
      </c>
      <c r="I1018" s="9">
        <v>328.49999999999977</v>
      </c>
      <c r="J1018" s="9">
        <v>391.60000000000014</v>
      </c>
      <c r="K1018" s="9">
        <v>667.59999999999854</v>
      </c>
      <c r="L1018" s="9">
        <v>507.40000000000055</v>
      </c>
      <c r="M1018" s="183">
        <v>994.9</v>
      </c>
      <c r="P1018" s="65">
        <f t="shared" si="18"/>
        <v>2889.9999999999991</v>
      </c>
      <c r="R1018" t="s">
        <v>300</v>
      </c>
    </row>
    <row r="1019" spans="1:18" ht="15">
      <c r="A1019" s="28" t="s">
        <v>698</v>
      </c>
      <c r="B1019" s="61" t="s">
        <v>19</v>
      </c>
      <c r="E1019" s="188">
        <v>378.8</v>
      </c>
      <c r="F1019" s="188">
        <v>750.6</v>
      </c>
      <c r="G1019" s="9">
        <v>201.4</v>
      </c>
      <c r="H1019" s="9">
        <v>607.69999999999891</v>
      </c>
      <c r="I1019" s="9">
        <v>315.60000000000036</v>
      </c>
      <c r="J1019" s="9">
        <v>598.59999999999945</v>
      </c>
      <c r="K1019" s="9" t="s">
        <v>278</v>
      </c>
      <c r="L1019" s="9" t="s">
        <v>278</v>
      </c>
      <c r="M1019" s="9" t="s">
        <v>278</v>
      </c>
      <c r="P1019" s="65">
        <f t="shared" si="18"/>
        <v>2852.6999999999989</v>
      </c>
      <c r="R1019" t="s">
        <v>289</v>
      </c>
    </row>
    <row r="1020" spans="1:18" ht="15">
      <c r="A1020" s="28" t="s">
        <v>699</v>
      </c>
      <c r="B1020" s="61" t="s">
        <v>692</v>
      </c>
      <c r="E1020" s="9" t="s">
        <v>278</v>
      </c>
      <c r="F1020" s="9" t="s">
        <v>278</v>
      </c>
      <c r="G1020" s="9" t="s">
        <v>278</v>
      </c>
      <c r="H1020" s="9">
        <v>245.80000000000018</v>
      </c>
      <c r="I1020" s="9">
        <v>519.20000000000027</v>
      </c>
      <c r="J1020" s="9">
        <v>702.70000000000027</v>
      </c>
      <c r="K1020" s="9">
        <v>343.40000000000077</v>
      </c>
      <c r="L1020" s="9">
        <v>293.79999999999973</v>
      </c>
      <c r="M1020" s="9">
        <v>730</v>
      </c>
      <c r="P1020" s="65">
        <f t="shared" si="18"/>
        <v>2834.9000000000015</v>
      </c>
    </row>
    <row r="1021" spans="1:18" ht="15">
      <c r="A1021" s="28" t="s">
        <v>701</v>
      </c>
      <c r="B1021" s="178" t="s">
        <v>1345</v>
      </c>
      <c r="C1021" s="3"/>
      <c r="D1021" s="3"/>
      <c r="E1021" s="9" t="s">
        <v>278</v>
      </c>
      <c r="F1021" s="9" t="s">
        <v>278</v>
      </c>
      <c r="G1021" s="9" t="s">
        <v>278</v>
      </c>
      <c r="H1021" s="9" t="s">
        <v>278</v>
      </c>
      <c r="I1021" s="9">
        <v>405.19999999999982</v>
      </c>
      <c r="J1021" s="9">
        <v>561.89999999999964</v>
      </c>
      <c r="K1021" s="9">
        <v>556.10000000000127</v>
      </c>
      <c r="L1021" s="9">
        <v>823.89999999999964</v>
      </c>
      <c r="M1021" s="9">
        <v>468.9</v>
      </c>
      <c r="P1021" s="65">
        <f t="shared" si="18"/>
        <v>2816.0000000000005</v>
      </c>
    </row>
    <row r="1022" spans="1:18" ht="15">
      <c r="A1022" s="28" t="s">
        <v>702</v>
      </c>
      <c r="B1022" s="178" t="s">
        <v>1343</v>
      </c>
      <c r="C1022" s="3"/>
      <c r="D1022" s="3"/>
      <c r="E1022" s="9" t="s">
        <v>278</v>
      </c>
      <c r="F1022" s="9" t="s">
        <v>278</v>
      </c>
      <c r="G1022" s="9" t="s">
        <v>278</v>
      </c>
      <c r="H1022" s="9" t="s">
        <v>278</v>
      </c>
      <c r="I1022" s="9">
        <v>227.09999999999945</v>
      </c>
      <c r="J1022" s="9">
        <v>479.89999999999986</v>
      </c>
      <c r="K1022" s="9">
        <v>643.09999999999945</v>
      </c>
      <c r="L1022" s="9">
        <v>607.20000000000027</v>
      </c>
      <c r="M1022" s="9">
        <v>845.4</v>
      </c>
      <c r="P1022" s="65">
        <f t="shared" si="18"/>
        <v>2802.6999999999989</v>
      </c>
    </row>
    <row r="1023" spans="1:18" ht="15">
      <c r="A1023" s="28" t="s">
        <v>703</v>
      </c>
      <c r="B1023" s="61" t="s">
        <v>660</v>
      </c>
      <c r="E1023" s="9" t="s">
        <v>278</v>
      </c>
      <c r="F1023" s="9" t="s">
        <v>278</v>
      </c>
      <c r="G1023" s="9" t="s">
        <v>278</v>
      </c>
      <c r="H1023" s="9">
        <v>689.900000000001</v>
      </c>
      <c r="I1023" s="9">
        <v>417.00000000000045</v>
      </c>
      <c r="J1023" s="9">
        <v>451.50000000000045</v>
      </c>
      <c r="K1023" s="9">
        <v>553.10000000000036</v>
      </c>
      <c r="L1023" s="9">
        <v>687.80000000000018</v>
      </c>
      <c r="M1023" s="9" t="s">
        <v>278</v>
      </c>
      <c r="P1023" s="65">
        <f t="shared" si="18"/>
        <v>2799.3000000000025</v>
      </c>
    </row>
    <row r="1024" spans="1:18" ht="15">
      <c r="A1024" s="28" t="s">
        <v>706</v>
      </c>
      <c r="B1024" s="61" t="s">
        <v>156</v>
      </c>
      <c r="E1024" s="9" t="s">
        <v>278</v>
      </c>
      <c r="F1024" s="9" t="s">
        <v>278</v>
      </c>
      <c r="G1024" s="9">
        <v>383.9</v>
      </c>
      <c r="H1024" s="9">
        <v>257.80000000000109</v>
      </c>
      <c r="I1024" s="188">
        <v>646.29999999999973</v>
      </c>
      <c r="J1024" s="9">
        <v>830.29999999999927</v>
      </c>
      <c r="K1024" s="9">
        <v>616.94999999999982</v>
      </c>
      <c r="L1024" s="9" t="s">
        <v>278</v>
      </c>
      <c r="M1024" s="9" t="s">
        <v>278</v>
      </c>
      <c r="P1024" s="65">
        <f t="shared" si="18"/>
        <v>2735.25</v>
      </c>
      <c r="R1024" t="s">
        <v>293</v>
      </c>
    </row>
    <row r="1025" spans="1:18" ht="15">
      <c r="A1025" s="28" t="s">
        <v>775</v>
      </c>
      <c r="B1025" s="178" t="s">
        <v>1346</v>
      </c>
      <c r="C1025" s="3"/>
      <c r="D1025" s="3"/>
      <c r="E1025" s="9" t="s">
        <v>278</v>
      </c>
      <c r="F1025" s="9" t="s">
        <v>278</v>
      </c>
      <c r="G1025" s="9" t="s">
        <v>278</v>
      </c>
      <c r="H1025" s="9" t="s">
        <v>278</v>
      </c>
      <c r="I1025" s="9">
        <v>358.29999999999995</v>
      </c>
      <c r="J1025" s="9">
        <v>796.89999999999918</v>
      </c>
      <c r="K1025" s="9">
        <v>496.69999999999936</v>
      </c>
      <c r="L1025" s="9">
        <v>836.10000000000036</v>
      </c>
      <c r="M1025" s="9">
        <v>215.8</v>
      </c>
      <c r="P1025" s="65">
        <f t="shared" si="18"/>
        <v>2703.7999999999993</v>
      </c>
    </row>
    <row r="1026" spans="1:18" ht="15">
      <c r="A1026" s="28" t="s">
        <v>776</v>
      </c>
      <c r="B1026" s="239" t="s">
        <v>1658</v>
      </c>
      <c r="C1026" s="3"/>
      <c r="D1026" s="3"/>
      <c r="E1026" s="9" t="s">
        <v>278</v>
      </c>
      <c r="F1026" s="9" t="s">
        <v>278</v>
      </c>
      <c r="G1026" s="9" t="s">
        <v>278</v>
      </c>
      <c r="H1026" s="9" t="s">
        <v>278</v>
      </c>
      <c r="I1026" s="9" t="s">
        <v>278</v>
      </c>
      <c r="J1026" s="9">
        <v>492.20000000000027</v>
      </c>
      <c r="K1026" s="9">
        <v>616.99999999999955</v>
      </c>
      <c r="L1026" s="9">
        <v>748.50000000000045</v>
      </c>
      <c r="M1026" s="9">
        <v>799.3</v>
      </c>
      <c r="P1026" s="65">
        <f t="shared" si="18"/>
        <v>2657</v>
      </c>
    </row>
    <row r="1027" spans="1:18" ht="15">
      <c r="A1027" s="28" t="s">
        <v>777</v>
      </c>
      <c r="B1027" s="178" t="s">
        <v>1348</v>
      </c>
      <c r="C1027" s="3"/>
      <c r="D1027" s="3"/>
      <c r="E1027" s="9" t="s">
        <v>278</v>
      </c>
      <c r="F1027" s="9" t="s">
        <v>278</v>
      </c>
      <c r="G1027" s="9" t="s">
        <v>278</v>
      </c>
      <c r="H1027" s="9" t="s">
        <v>278</v>
      </c>
      <c r="I1027" s="9">
        <v>265.99999999999977</v>
      </c>
      <c r="J1027" s="9">
        <v>519.80000000000018</v>
      </c>
      <c r="K1027" s="9">
        <v>605.09999999999991</v>
      </c>
      <c r="L1027" s="9">
        <v>927.09999999999854</v>
      </c>
      <c r="M1027" s="9">
        <v>331.9</v>
      </c>
      <c r="P1027" s="65">
        <f t="shared" si="18"/>
        <v>2649.8999999999983</v>
      </c>
    </row>
    <row r="1028" spans="1:18" ht="15">
      <c r="A1028" s="28" t="s">
        <v>778</v>
      </c>
      <c r="B1028" s="239" t="s">
        <v>1671</v>
      </c>
      <c r="C1028" s="3"/>
      <c r="D1028" s="3"/>
      <c r="E1028" s="9" t="s">
        <v>278</v>
      </c>
      <c r="F1028" s="9" t="s">
        <v>278</v>
      </c>
      <c r="G1028" s="9" t="s">
        <v>278</v>
      </c>
      <c r="H1028" s="9" t="s">
        <v>278</v>
      </c>
      <c r="I1028" s="9" t="s">
        <v>278</v>
      </c>
      <c r="J1028" s="9" t="s">
        <v>278</v>
      </c>
      <c r="K1028" s="9">
        <v>650.60000000000127</v>
      </c>
      <c r="L1028" s="9">
        <v>799.70000000000073</v>
      </c>
      <c r="M1028" s="188">
        <v>959.3</v>
      </c>
      <c r="P1028" s="65">
        <f t="shared" si="18"/>
        <v>2409.6000000000022</v>
      </c>
      <c r="R1028" t="s">
        <v>284</v>
      </c>
    </row>
    <row r="1029" spans="1:18" ht="15">
      <c r="A1029" s="28" t="s">
        <v>779</v>
      </c>
      <c r="B1029" s="61" t="s">
        <v>6</v>
      </c>
      <c r="E1029" s="9">
        <v>215.2</v>
      </c>
      <c r="F1029" s="9">
        <v>427.6</v>
      </c>
      <c r="G1029" s="9">
        <v>329</v>
      </c>
      <c r="H1029" s="9">
        <v>477.49999999999955</v>
      </c>
      <c r="I1029" s="9">
        <v>418.29999999999973</v>
      </c>
      <c r="J1029" s="9">
        <v>522.69999999999936</v>
      </c>
      <c r="K1029" s="9" t="s">
        <v>278</v>
      </c>
      <c r="L1029" s="9" t="s">
        <v>278</v>
      </c>
      <c r="M1029" s="9" t="s">
        <v>278</v>
      </c>
      <c r="P1029" s="65">
        <f t="shared" ref="P1029:P1060" si="19">SUM(E1029:M1029)</f>
        <v>2390.2999999999984</v>
      </c>
    </row>
    <row r="1030" spans="1:18" ht="15">
      <c r="A1030" s="28" t="s">
        <v>780</v>
      </c>
      <c r="B1030" s="239" t="s">
        <v>1668</v>
      </c>
      <c r="C1030" s="3"/>
      <c r="D1030" s="3"/>
      <c r="E1030" s="9" t="s">
        <v>278</v>
      </c>
      <c r="F1030" s="9" t="s">
        <v>278</v>
      </c>
      <c r="G1030" s="9" t="s">
        <v>278</v>
      </c>
      <c r="H1030" s="9" t="s">
        <v>278</v>
      </c>
      <c r="I1030" s="9" t="s">
        <v>278</v>
      </c>
      <c r="J1030" s="9" t="s">
        <v>278</v>
      </c>
      <c r="K1030" s="9">
        <v>562.19999999999936</v>
      </c>
      <c r="L1030" s="188">
        <v>1112.2000000000003</v>
      </c>
      <c r="M1030" s="9">
        <v>656.19999999999993</v>
      </c>
      <c r="P1030" s="65">
        <f t="shared" si="19"/>
        <v>2330.5999999999995</v>
      </c>
      <c r="R1030" t="s">
        <v>284</v>
      </c>
    </row>
    <row r="1031" spans="1:18" ht="15">
      <c r="A1031" s="28" t="s">
        <v>781</v>
      </c>
      <c r="B1031" s="239" t="s">
        <v>1665</v>
      </c>
      <c r="C1031" s="3"/>
      <c r="D1031" s="3"/>
      <c r="E1031" s="9" t="s">
        <v>278</v>
      </c>
      <c r="F1031" s="9" t="s">
        <v>278</v>
      </c>
      <c r="G1031" s="9" t="s">
        <v>278</v>
      </c>
      <c r="H1031" s="9" t="s">
        <v>278</v>
      </c>
      <c r="I1031" s="9" t="s">
        <v>278</v>
      </c>
      <c r="J1031" s="9" t="s">
        <v>278</v>
      </c>
      <c r="K1031" s="9">
        <v>772.40000000000032</v>
      </c>
      <c r="L1031" s="9">
        <v>969.89999999999918</v>
      </c>
      <c r="M1031" s="9">
        <v>549.70000000000005</v>
      </c>
      <c r="P1031" s="65">
        <f t="shared" si="19"/>
        <v>2291.9999999999995</v>
      </c>
    </row>
    <row r="1032" spans="1:18" ht="15">
      <c r="A1032" s="28" t="s">
        <v>782</v>
      </c>
      <c r="B1032" s="61" t="s">
        <v>4</v>
      </c>
      <c r="E1032" s="9">
        <v>314.7</v>
      </c>
      <c r="F1032" s="188">
        <v>655.5</v>
      </c>
      <c r="G1032" s="188">
        <v>442.6</v>
      </c>
      <c r="H1032" s="9">
        <v>497.10000000000059</v>
      </c>
      <c r="I1032" s="9">
        <v>356.89999999999941</v>
      </c>
      <c r="J1032" s="9" t="s">
        <v>278</v>
      </c>
      <c r="K1032" s="9" t="s">
        <v>278</v>
      </c>
      <c r="L1032" s="9" t="s">
        <v>278</v>
      </c>
      <c r="M1032" s="9" t="s">
        <v>278</v>
      </c>
      <c r="P1032" s="65">
        <f t="shared" si="19"/>
        <v>2266.8000000000002</v>
      </c>
      <c r="R1032" t="s">
        <v>316</v>
      </c>
    </row>
    <row r="1033" spans="1:18" ht="15">
      <c r="A1033" s="28" t="s">
        <v>783</v>
      </c>
      <c r="B1033" s="61" t="s">
        <v>35</v>
      </c>
      <c r="E1033" s="188">
        <v>411.2</v>
      </c>
      <c r="F1033" s="188">
        <v>562.9</v>
      </c>
      <c r="G1033" s="188">
        <v>431.55</v>
      </c>
      <c r="H1033" s="9">
        <v>579.29999999999973</v>
      </c>
      <c r="I1033" s="9">
        <v>273.99999999999955</v>
      </c>
      <c r="J1033" s="9" t="s">
        <v>278</v>
      </c>
      <c r="K1033" s="9" t="s">
        <v>278</v>
      </c>
      <c r="L1033" s="9" t="s">
        <v>278</v>
      </c>
      <c r="M1033" s="9" t="s">
        <v>278</v>
      </c>
      <c r="P1033" s="65">
        <f t="shared" si="19"/>
        <v>2258.9499999999989</v>
      </c>
      <c r="R1033" t="s">
        <v>370</v>
      </c>
    </row>
    <row r="1034" spans="1:18" ht="15">
      <c r="A1034" s="28" t="s">
        <v>784</v>
      </c>
      <c r="B1034" s="239" t="s">
        <v>1664</v>
      </c>
      <c r="C1034" s="3"/>
      <c r="D1034" s="3"/>
      <c r="E1034" s="9" t="s">
        <v>278</v>
      </c>
      <c r="F1034" s="9" t="s">
        <v>278</v>
      </c>
      <c r="G1034" s="9" t="s">
        <v>278</v>
      </c>
      <c r="H1034" s="9" t="s">
        <v>278</v>
      </c>
      <c r="I1034" s="9" t="s">
        <v>278</v>
      </c>
      <c r="J1034" s="9" t="s">
        <v>278</v>
      </c>
      <c r="K1034" s="9">
        <v>753.19999999999891</v>
      </c>
      <c r="L1034" s="9">
        <v>837.59999999999991</v>
      </c>
      <c r="M1034" s="9">
        <v>637.90000000000009</v>
      </c>
      <c r="P1034" s="65">
        <f t="shared" si="19"/>
        <v>2228.6999999999989</v>
      </c>
    </row>
    <row r="1035" spans="1:18" ht="15">
      <c r="A1035" s="28" t="s">
        <v>785</v>
      </c>
      <c r="B1035" s="178" t="s">
        <v>1350</v>
      </c>
      <c r="C1035" s="3"/>
      <c r="D1035" s="3"/>
      <c r="E1035" s="9" t="s">
        <v>278</v>
      </c>
      <c r="F1035" s="9" t="s">
        <v>278</v>
      </c>
      <c r="G1035" s="9" t="s">
        <v>278</v>
      </c>
      <c r="H1035" s="9" t="s">
        <v>278</v>
      </c>
      <c r="I1035" s="188">
        <v>686.20000000000027</v>
      </c>
      <c r="J1035" s="9">
        <v>618.59999999999991</v>
      </c>
      <c r="K1035" s="9">
        <v>906.09999999999945</v>
      </c>
      <c r="L1035" s="9" t="s">
        <v>278</v>
      </c>
      <c r="M1035" s="9" t="s">
        <v>278</v>
      </c>
      <c r="P1035" s="65">
        <f t="shared" si="19"/>
        <v>2210.8999999999996</v>
      </c>
      <c r="R1035" t="s">
        <v>288</v>
      </c>
    </row>
    <row r="1036" spans="1:18" ht="15">
      <c r="A1036" s="28" t="s">
        <v>786</v>
      </c>
      <c r="B1036" s="239" t="s">
        <v>1650</v>
      </c>
      <c r="C1036" s="3"/>
      <c r="D1036" s="3"/>
      <c r="E1036" s="9" t="s">
        <v>278</v>
      </c>
      <c r="F1036" s="9" t="s">
        <v>278</v>
      </c>
      <c r="G1036" s="9" t="s">
        <v>278</v>
      </c>
      <c r="H1036" s="9" t="s">
        <v>278</v>
      </c>
      <c r="I1036" s="9" t="s">
        <v>278</v>
      </c>
      <c r="J1036" s="9">
        <v>336.59999999999991</v>
      </c>
      <c r="K1036" s="9">
        <v>584.00000000000045</v>
      </c>
      <c r="L1036" s="9">
        <v>541.29999999999905</v>
      </c>
      <c r="M1036" s="9">
        <v>711.7</v>
      </c>
      <c r="P1036" s="65">
        <f t="shared" si="19"/>
        <v>2173.5999999999995</v>
      </c>
    </row>
    <row r="1037" spans="1:18" ht="15">
      <c r="A1037" s="28" t="s">
        <v>787</v>
      </c>
      <c r="B1037" s="239" t="s">
        <v>1666</v>
      </c>
      <c r="C1037" s="3"/>
      <c r="D1037" s="3"/>
      <c r="E1037" s="9" t="s">
        <v>278</v>
      </c>
      <c r="F1037" s="9" t="s">
        <v>278</v>
      </c>
      <c r="G1037" s="9" t="s">
        <v>278</v>
      </c>
      <c r="H1037" s="9" t="s">
        <v>278</v>
      </c>
      <c r="I1037" s="9" t="s">
        <v>278</v>
      </c>
      <c r="J1037" s="9" t="s">
        <v>278</v>
      </c>
      <c r="K1037" s="9">
        <v>583.29999999999973</v>
      </c>
      <c r="L1037" s="9">
        <v>988.10000000000036</v>
      </c>
      <c r="M1037" s="9">
        <v>529</v>
      </c>
      <c r="P1037" s="65">
        <f t="shared" si="19"/>
        <v>2100.4</v>
      </c>
    </row>
    <row r="1038" spans="1:18" ht="15">
      <c r="A1038" s="28" t="s">
        <v>788</v>
      </c>
      <c r="B1038" s="239" t="s">
        <v>1654</v>
      </c>
      <c r="C1038" s="3"/>
      <c r="D1038" s="3"/>
      <c r="E1038" s="9" t="s">
        <v>278</v>
      </c>
      <c r="F1038" s="9" t="s">
        <v>278</v>
      </c>
      <c r="G1038" s="9" t="s">
        <v>278</v>
      </c>
      <c r="H1038" s="9" t="s">
        <v>278</v>
      </c>
      <c r="I1038" s="9" t="s">
        <v>278</v>
      </c>
      <c r="J1038" s="9">
        <v>533.5</v>
      </c>
      <c r="K1038" s="9">
        <v>371.75000000000045</v>
      </c>
      <c r="L1038" s="9">
        <v>494.89999999999964</v>
      </c>
      <c r="M1038" s="9">
        <v>613.70000000000005</v>
      </c>
      <c r="P1038" s="65">
        <f t="shared" si="19"/>
        <v>2013.8500000000001</v>
      </c>
    </row>
    <row r="1039" spans="1:18" ht="15">
      <c r="A1039" s="28" t="s">
        <v>789</v>
      </c>
      <c r="B1039" s="239" t="s">
        <v>1657</v>
      </c>
      <c r="C1039" s="3"/>
      <c r="D1039" s="3"/>
      <c r="E1039" s="9" t="s">
        <v>278</v>
      </c>
      <c r="F1039" s="9" t="s">
        <v>278</v>
      </c>
      <c r="G1039" s="9" t="s">
        <v>278</v>
      </c>
      <c r="H1039" s="9" t="s">
        <v>278</v>
      </c>
      <c r="I1039" s="9" t="s">
        <v>278</v>
      </c>
      <c r="J1039" s="9">
        <v>274.09999999999968</v>
      </c>
      <c r="K1039" s="9">
        <v>570.19999999999982</v>
      </c>
      <c r="L1039" s="9">
        <v>666.99999999999955</v>
      </c>
      <c r="M1039" s="9">
        <v>442.1</v>
      </c>
      <c r="P1039" s="65">
        <f t="shared" si="19"/>
        <v>1953.3999999999992</v>
      </c>
    </row>
    <row r="1040" spans="1:18" ht="15">
      <c r="A1040" s="28" t="s">
        <v>790</v>
      </c>
      <c r="B1040" s="239" t="s">
        <v>2318</v>
      </c>
      <c r="C1040" s="3"/>
      <c r="D1040" s="3"/>
      <c r="E1040" s="9" t="s">
        <v>278</v>
      </c>
      <c r="F1040" s="9" t="s">
        <v>278</v>
      </c>
      <c r="G1040" s="9" t="s">
        <v>278</v>
      </c>
      <c r="H1040" s="9" t="s">
        <v>278</v>
      </c>
      <c r="I1040" s="9" t="s">
        <v>278</v>
      </c>
      <c r="J1040" s="9" t="s">
        <v>278</v>
      </c>
      <c r="K1040" s="9">
        <v>663.79999999999973</v>
      </c>
      <c r="L1040" s="9">
        <v>906.89999999999964</v>
      </c>
      <c r="M1040" s="9">
        <v>353.1</v>
      </c>
      <c r="P1040" s="65">
        <f t="shared" si="19"/>
        <v>1923.7999999999993</v>
      </c>
    </row>
    <row r="1041" spans="1:18" ht="15">
      <c r="A1041" s="28" t="s">
        <v>791</v>
      </c>
      <c r="B1041" s="239" t="s">
        <v>1693</v>
      </c>
      <c r="C1041" s="3"/>
      <c r="D1041" s="3"/>
      <c r="E1041" s="9" t="s">
        <v>278</v>
      </c>
      <c r="F1041" s="9" t="s">
        <v>278</v>
      </c>
      <c r="G1041" s="9" t="s">
        <v>278</v>
      </c>
      <c r="H1041" s="9" t="s">
        <v>278</v>
      </c>
      <c r="I1041" s="9" t="s">
        <v>278</v>
      </c>
      <c r="J1041" s="9" t="s">
        <v>278</v>
      </c>
      <c r="K1041" s="9">
        <v>539.5</v>
      </c>
      <c r="L1041" s="9">
        <v>718.39999999999964</v>
      </c>
      <c r="M1041" s="9">
        <v>625.1</v>
      </c>
      <c r="P1041" s="65">
        <f t="shared" si="19"/>
        <v>1882.9999999999995</v>
      </c>
    </row>
    <row r="1042" spans="1:18" ht="15">
      <c r="A1042" s="28" t="s">
        <v>792</v>
      </c>
      <c r="B1042" s="61" t="s">
        <v>180</v>
      </c>
      <c r="C1042" s="3"/>
      <c r="D1042" s="3"/>
      <c r="E1042" s="9" t="s">
        <v>278</v>
      </c>
      <c r="F1042" s="9" t="s">
        <v>278</v>
      </c>
      <c r="G1042" s="9" t="s">
        <v>278</v>
      </c>
      <c r="H1042" s="9" t="s">
        <v>278</v>
      </c>
      <c r="I1042" s="9" t="s">
        <v>278</v>
      </c>
      <c r="J1042" s="9" t="s">
        <v>278</v>
      </c>
      <c r="K1042" s="9" t="s">
        <v>278</v>
      </c>
      <c r="L1042" s="9">
        <v>933.09999999999945</v>
      </c>
      <c r="M1042" s="9">
        <v>747.89999999999986</v>
      </c>
      <c r="P1042" s="65">
        <f t="shared" si="19"/>
        <v>1680.9999999999993</v>
      </c>
    </row>
    <row r="1043" spans="1:18" ht="15">
      <c r="A1043" s="28" t="s">
        <v>793</v>
      </c>
      <c r="B1043" s="61" t="s">
        <v>2211</v>
      </c>
      <c r="C1043" s="3"/>
      <c r="D1043" s="3"/>
      <c r="E1043" s="9" t="s">
        <v>278</v>
      </c>
      <c r="F1043" s="9" t="s">
        <v>278</v>
      </c>
      <c r="G1043" s="9" t="s">
        <v>278</v>
      </c>
      <c r="H1043" s="9" t="s">
        <v>278</v>
      </c>
      <c r="I1043" s="9" t="s">
        <v>278</v>
      </c>
      <c r="J1043" s="9" t="s">
        <v>278</v>
      </c>
      <c r="K1043" s="9" t="s">
        <v>278</v>
      </c>
      <c r="L1043" s="9">
        <v>905.30000000000155</v>
      </c>
      <c r="M1043" s="9">
        <v>747.80000000000007</v>
      </c>
      <c r="P1043" s="65">
        <f t="shared" si="19"/>
        <v>1653.1000000000017</v>
      </c>
    </row>
    <row r="1044" spans="1:18" ht="15">
      <c r="A1044" s="28" t="s">
        <v>794</v>
      </c>
      <c r="B1044" s="61" t="s">
        <v>158</v>
      </c>
      <c r="E1044" s="9" t="s">
        <v>278</v>
      </c>
      <c r="F1044" s="9" t="s">
        <v>278</v>
      </c>
      <c r="G1044" s="188">
        <v>436.2</v>
      </c>
      <c r="H1044" s="188">
        <v>765.20000000000027</v>
      </c>
      <c r="I1044" s="9">
        <v>425.20000000000005</v>
      </c>
      <c r="J1044" s="9" t="s">
        <v>278</v>
      </c>
      <c r="K1044" s="9" t="s">
        <v>278</v>
      </c>
      <c r="L1044" s="9" t="s">
        <v>278</v>
      </c>
      <c r="M1044" s="9" t="s">
        <v>278</v>
      </c>
      <c r="P1044" s="65">
        <f t="shared" si="19"/>
        <v>1626.6000000000004</v>
      </c>
      <c r="R1044" t="s">
        <v>298</v>
      </c>
    </row>
    <row r="1045" spans="1:18" ht="15">
      <c r="A1045" s="28" t="s">
        <v>795</v>
      </c>
      <c r="B1045" s="239" t="s">
        <v>1749</v>
      </c>
      <c r="C1045" s="3"/>
      <c r="D1045" s="3"/>
      <c r="E1045" s="9" t="s">
        <v>278</v>
      </c>
      <c r="F1045" s="9" t="s">
        <v>278</v>
      </c>
      <c r="G1045" s="9" t="s">
        <v>278</v>
      </c>
      <c r="H1045" s="9" t="s">
        <v>278</v>
      </c>
      <c r="I1045" s="9" t="s">
        <v>278</v>
      </c>
      <c r="J1045" s="9" t="s">
        <v>278</v>
      </c>
      <c r="K1045" s="9">
        <v>425.30000000000018</v>
      </c>
      <c r="L1045" s="9">
        <v>548.59999999999945</v>
      </c>
      <c r="M1045" s="9">
        <v>640.9</v>
      </c>
      <c r="P1045" s="65">
        <f t="shared" si="19"/>
        <v>1614.7999999999997</v>
      </c>
    </row>
    <row r="1046" spans="1:18" ht="15">
      <c r="A1046" s="28" t="s">
        <v>796</v>
      </c>
      <c r="B1046" s="239" t="s">
        <v>1690</v>
      </c>
      <c r="C1046" s="3"/>
      <c r="D1046" s="3"/>
      <c r="E1046" s="9" t="s">
        <v>278</v>
      </c>
      <c r="F1046" s="9" t="s">
        <v>278</v>
      </c>
      <c r="G1046" s="9" t="s">
        <v>278</v>
      </c>
      <c r="H1046" s="9" t="s">
        <v>278</v>
      </c>
      <c r="I1046" s="9" t="s">
        <v>278</v>
      </c>
      <c r="J1046" s="9" t="s">
        <v>278</v>
      </c>
      <c r="K1046" s="9">
        <v>503.599999999999</v>
      </c>
      <c r="L1046" s="9">
        <v>702.19999999999891</v>
      </c>
      <c r="M1046" s="9">
        <v>371.7</v>
      </c>
      <c r="P1046" s="65">
        <f t="shared" si="19"/>
        <v>1577.499999999998</v>
      </c>
    </row>
    <row r="1047" spans="1:18" ht="15">
      <c r="A1047" s="28" t="s">
        <v>797</v>
      </c>
      <c r="B1047" s="61" t="s">
        <v>2213</v>
      </c>
      <c r="C1047" s="3"/>
      <c r="D1047" s="3"/>
      <c r="E1047" s="9" t="s">
        <v>278</v>
      </c>
      <c r="F1047" s="9" t="s">
        <v>278</v>
      </c>
      <c r="G1047" s="9" t="s">
        <v>278</v>
      </c>
      <c r="H1047" s="9" t="s">
        <v>278</v>
      </c>
      <c r="I1047" s="9" t="s">
        <v>278</v>
      </c>
      <c r="J1047" s="9" t="s">
        <v>278</v>
      </c>
      <c r="K1047" s="9" t="s">
        <v>278</v>
      </c>
      <c r="L1047" s="9">
        <v>805.00000000000091</v>
      </c>
      <c r="M1047" s="9">
        <v>689.4</v>
      </c>
      <c r="P1047" s="65">
        <f t="shared" si="19"/>
        <v>1494.400000000001</v>
      </c>
    </row>
    <row r="1048" spans="1:18" ht="15">
      <c r="A1048" s="28" t="s">
        <v>798</v>
      </c>
      <c r="B1048" s="61" t="s">
        <v>2197</v>
      </c>
      <c r="C1048" s="3"/>
      <c r="D1048" s="3"/>
      <c r="E1048" s="9" t="s">
        <v>278</v>
      </c>
      <c r="F1048" s="9" t="s">
        <v>278</v>
      </c>
      <c r="G1048" s="9" t="s">
        <v>278</v>
      </c>
      <c r="H1048" s="9" t="s">
        <v>278</v>
      </c>
      <c r="I1048" s="9" t="s">
        <v>278</v>
      </c>
      <c r="J1048" s="9" t="s">
        <v>278</v>
      </c>
      <c r="K1048" s="9" t="s">
        <v>278</v>
      </c>
      <c r="L1048" s="9">
        <v>686.89999999999964</v>
      </c>
      <c r="M1048" s="9">
        <v>790.40000000000009</v>
      </c>
      <c r="P1048" s="65">
        <f t="shared" si="19"/>
        <v>1477.2999999999997</v>
      </c>
    </row>
    <row r="1049" spans="1:18" ht="15">
      <c r="A1049" s="28" t="s">
        <v>799</v>
      </c>
      <c r="B1049" s="239" t="s">
        <v>1667</v>
      </c>
      <c r="C1049" s="3"/>
      <c r="D1049" s="3"/>
      <c r="E1049" s="9" t="s">
        <v>278</v>
      </c>
      <c r="F1049" s="9" t="s">
        <v>278</v>
      </c>
      <c r="G1049" s="9" t="s">
        <v>278</v>
      </c>
      <c r="H1049" s="9" t="s">
        <v>278</v>
      </c>
      <c r="I1049" s="9" t="s">
        <v>278</v>
      </c>
      <c r="J1049" s="9" t="s">
        <v>278</v>
      </c>
      <c r="K1049" s="9">
        <v>304.29999999999973</v>
      </c>
      <c r="L1049" s="9">
        <v>722.69999999999982</v>
      </c>
      <c r="M1049" s="9">
        <v>443.49999999999994</v>
      </c>
      <c r="P1049" s="65">
        <f t="shared" si="19"/>
        <v>1470.4999999999995</v>
      </c>
    </row>
    <row r="1050" spans="1:18" ht="15">
      <c r="A1050" s="28" t="s">
        <v>800</v>
      </c>
      <c r="B1050" s="61" t="s">
        <v>2210</v>
      </c>
      <c r="C1050" s="3"/>
      <c r="D1050" s="3"/>
      <c r="E1050" s="9" t="s">
        <v>278</v>
      </c>
      <c r="F1050" s="9" t="s">
        <v>278</v>
      </c>
      <c r="G1050" s="9" t="s">
        <v>278</v>
      </c>
      <c r="H1050" s="9" t="s">
        <v>278</v>
      </c>
      <c r="I1050" s="9" t="s">
        <v>278</v>
      </c>
      <c r="J1050" s="9" t="s">
        <v>278</v>
      </c>
      <c r="K1050" s="9" t="s">
        <v>278</v>
      </c>
      <c r="L1050" s="9">
        <v>941.70000000000027</v>
      </c>
      <c r="M1050" s="9">
        <v>511.6</v>
      </c>
      <c r="P1050" s="65">
        <f t="shared" si="19"/>
        <v>1453.3000000000002</v>
      </c>
    </row>
    <row r="1051" spans="1:18" ht="15">
      <c r="A1051" s="28" t="s">
        <v>801</v>
      </c>
      <c r="B1051" s="61" t="s">
        <v>2208</v>
      </c>
      <c r="C1051" s="3"/>
      <c r="D1051" s="3"/>
      <c r="E1051" s="9" t="s">
        <v>278</v>
      </c>
      <c r="F1051" s="9" t="s">
        <v>278</v>
      </c>
      <c r="G1051" s="9" t="s">
        <v>278</v>
      </c>
      <c r="H1051" s="9" t="s">
        <v>278</v>
      </c>
      <c r="I1051" s="9" t="s">
        <v>278</v>
      </c>
      <c r="J1051" s="9" t="s">
        <v>278</v>
      </c>
      <c r="K1051" s="9" t="s">
        <v>278</v>
      </c>
      <c r="L1051" s="9">
        <v>683.69999999999936</v>
      </c>
      <c r="M1051" s="9">
        <v>735.80000000000007</v>
      </c>
      <c r="P1051" s="65">
        <f t="shared" si="19"/>
        <v>1419.4999999999995</v>
      </c>
    </row>
    <row r="1052" spans="1:18" ht="15">
      <c r="A1052" s="28" t="s">
        <v>802</v>
      </c>
      <c r="B1052" s="61" t="s">
        <v>2198</v>
      </c>
      <c r="C1052" s="3"/>
      <c r="D1052" s="3"/>
      <c r="E1052" s="9" t="s">
        <v>278</v>
      </c>
      <c r="F1052" s="9" t="s">
        <v>278</v>
      </c>
      <c r="G1052" s="9" t="s">
        <v>278</v>
      </c>
      <c r="H1052" s="9" t="s">
        <v>278</v>
      </c>
      <c r="I1052" s="9" t="s">
        <v>278</v>
      </c>
      <c r="J1052" s="9" t="s">
        <v>278</v>
      </c>
      <c r="K1052" s="9" t="s">
        <v>278</v>
      </c>
      <c r="L1052" s="9">
        <v>894.70000000000027</v>
      </c>
      <c r="M1052" s="9">
        <v>485.20000000000005</v>
      </c>
      <c r="P1052" s="65">
        <f t="shared" si="19"/>
        <v>1379.9000000000003</v>
      </c>
    </row>
    <row r="1053" spans="1:18" ht="15">
      <c r="A1053" s="28" t="s">
        <v>803</v>
      </c>
      <c r="B1053" s="61" t="s">
        <v>2199</v>
      </c>
      <c r="C1053" s="3"/>
      <c r="D1053" s="3"/>
      <c r="E1053" s="9" t="s">
        <v>278</v>
      </c>
      <c r="F1053" s="9" t="s">
        <v>278</v>
      </c>
      <c r="G1053" s="9" t="s">
        <v>278</v>
      </c>
      <c r="H1053" s="9" t="s">
        <v>278</v>
      </c>
      <c r="I1053" s="9" t="s">
        <v>278</v>
      </c>
      <c r="J1053" s="9" t="s">
        <v>278</v>
      </c>
      <c r="K1053" s="9" t="s">
        <v>278</v>
      </c>
      <c r="L1053" s="9">
        <v>745.29999999999836</v>
      </c>
      <c r="M1053" s="9">
        <v>552.6</v>
      </c>
      <c r="P1053" s="65">
        <f t="shared" si="19"/>
        <v>1297.8999999999983</v>
      </c>
    </row>
    <row r="1054" spans="1:18" ht="15">
      <c r="A1054" s="28" t="s">
        <v>804</v>
      </c>
      <c r="B1054" s="178" t="s">
        <v>1335</v>
      </c>
      <c r="C1054" s="3"/>
      <c r="D1054" s="3"/>
      <c r="E1054" s="9" t="s">
        <v>278</v>
      </c>
      <c r="F1054" s="9" t="s">
        <v>278</v>
      </c>
      <c r="G1054" s="9" t="s">
        <v>278</v>
      </c>
      <c r="H1054" s="9" t="s">
        <v>278</v>
      </c>
      <c r="I1054" s="9">
        <v>491.69999999999959</v>
      </c>
      <c r="J1054" s="9">
        <v>788.39999999999964</v>
      </c>
      <c r="K1054" s="9" t="s">
        <v>278</v>
      </c>
      <c r="L1054" s="9" t="s">
        <v>278</v>
      </c>
      <c r="M1054" s="9" t="s">
        <v>278</v>
      </c>
      <c r="P1054" s="65">
        <f t="shared" si="19"/>
        <v>1280.0999999999992</v>
      </c>
    </row>
    <row r="1055" spans="1:18" ht="15">
      <c r="A1055" s="28" t="s">
        <v>805</v>
      </c>
      <c r="B1055" s="61" t="s">
        <v>2201</v>
      </c>
      <c r="C1055" s="3"/>
      <c r="D1055" s="3"/>
      <c r="E1055" s="9" t="s">
        <v>278</v>
      </c>
      <c r="F1055" s="9" t="s">
        <v>278</v>
      </c>
      <c r="G1055" s="9" t="s">
        <v>278</v>
      </c>
      <c r="H1055" s="9" t="s">
        <v>278</v>
      </c>
      <c r="I1055" s="9" t="s">
        <v>278</v>
      </c>
      <c r="J1055" s="9" t="s">
        <v>278</v>
      </c>
      <c r="K1055" s="9" t="s">
        <v>278</v>
      </c>
      <c r="L1055" s="9">
        <v>701.900000000001</v>
      </c>
      <c r="M1055" s="9">
        <v>540.79999999999995</v>
      </c>
      <c r="P1055" s="65">
        <f t="shared" si="19"/>
        <v>1242.700000000001</v>
      </c>
    </row>
    <row r="1056" spans="1:18" ht="15">
      <c r="A1056" s="28" t="s">
        <v>806</v>
      </c>
      <c r="B1056" s="61" t="s">
        <v>2200</v>
      </c>
      <c r="C1056" s="3"/>
      <c r="D1056" s="3"/>
      <c r="E1056" s="9" t="s">
        <v>278</v>
      </c>
      <c r="F1056" s="9" t="s">
        <v>278</v>
      </c>
      <c r="G1056" s="9" t="s">
        <v>278</v>
      </c>
      <c r="H1056" s="9" t="s">
        <v>278</v>
      </c>
      <c r="I1056" s="9" t="s">
        <v>278</v>
      </c>
      <c r="J1056" s="9" t="s">
        <v>278</v>
      </c>
      <c r="K1056" s="9" t="s">
        <v>278</v>
      </c>
      <c r="L1056" s="9">
        <v>696.59999999999991</v>
      </c>
      <c r="M1056" s="9">
        <v>527.50000000000011</v>
      </c>
      <c r="P1056" s="65">
        <f t="shared" si="19"/>
        <v>1224.0999999999999</v>
      </c>
    </row>
    <row r="1057" spans="1:18" ht="15">
      <c r="A1057" s="28" t="s">
        <v>807</v>
      </c>
      <c r="B1057" s="61" t="s">
        <v>2212</v>
      </c>
      <c r="C1057" s="3"/>
      <c r="D1057" s="3"/>
      <c r="E1057" s="9" t="s">
        <v>278</v>
      </c>
      <c r="F1057" s="9" t="s">
        <v>278</v>
      </c>
      <c r="G1057" s="9" t="s">
        <v>278</v>
      </c>
      <c r="H1057" s="9" t="s">
        <v>278</v>
      </c>
      <c r="I1057" s="9" t="s">
        <v>278</v>
      </c>
      <c r="J1057" s="9" t="s">
        <v>278</v>
      </c>
      <c r="K1057" s="9" t="s">
        <v>278</v>
      </c>
      <c r="L1057" s="9">
        <v>570.19999999999982</v>
      </c>
      <c r="M1057" s="9">
        <v>649.70000000000016</v>
      </c>
      <c r="P1057" s="65">
        <f t="shared" si="19"/>
        <v>1219.9000000000001</v>
      </c>
    </row>
    <row r="1058" spans="1:18" ht="15">
      <c r="A1058" s="28" t="s">
        <v>808</v>
      </c>
      <c r="B1058" s="61" t="s">
        <v>2192</v>
      </c>
      <c r="C1058" s="3"/>
      <c r="D1058" s="3"/>
      <c r="E1058" s="9" t="s">
        <v>278</v>
      </c>
      <c r="F1058" s="9" t="s">
        <v>278</v>
      </c>
      <c r="G1058" s="9" t="s">
        <v>278</v>
      </c>
      <c r="H1058" s="9" t="s">
        <v>278</v>
      </c>
      <c r="I1058" s="9" t="s">
        <v>278</v>
      </c>
      <c r="J1058" s="9" t="s">
        <v>278</v>
      </c>
      <c r="K1058" s="9" t="s">
        <v>278</v>
      </c>
      <c r="L1058" s="9">
        <v>676.30000000000086</v>
      </c>
      <c r="M1058" s="9">
        <v>543.40000000000009</v>
      </c>
      <c r="P1058" s="65">
        <f t="shared" si="19"/>
        <v>1219.700000000001</v>
      </c>
    </row>
    <row r="1059" spans="1:18" ht="15">
      <c r="A1059" s="28" t="s">
        <v>809</v>
      </c>
      <c r="B1059" s="61" t="s">
        <v>2196</v>
      </c>
      <c r="C1059" s="3"/>
      <c r="D1059" s="3"/>
      <c r="E1059" s="9" t="s">
        <v>278</v>
      </c>
      <c r="F1059" s="9" t="s">
        <v>278</v>
      </c>
      <c r="G1059" s="9" t="s">
        <v>278</v>
      </c>
      <c r="H1059" s="9" t="s">
        <v>278</v>
      </c>
      <c r="I1059" s="9" t="s">
        <v>278</v>
      </c>
      <c r="J1059" s="9" t="s">
        <v>278</v>
      </c>
      <c r="K1059" s="9" t="s">
        <v>278</v>
      </c>
      <c r="L1059" s="9">
        <v>631.19999999999936</v>
      </c>
      <c r="M1059" s="9">
        <v>574.79999999999995</v>
      </c>
      <c r="P1059" s="65">
        <f t="shared" si="19"/>
        <v>1205.9999999999993</v>
      </c>
    </row>
    <row r="1060" spans="1:18" ht="15">
      <c r="A1060" s="28" t="s">
        <v>810</v>
      </c>
      <c r="B1060" s="61" t="s">
        <v>2193</v>
      </c>
      <c r="C1060" s="3"/>
      <c r="D1060" s="3"/>
      <c r="E1060" s="9" t="s">
        <v>278</v>
      </c>
      <c r="F1060" s="9" t="s">
        <v>278</v>
      </c>
      <c r="G1060" s="9" t="s">
        <v>278</v>
      </c>
      <c r="H1060" s="9" t="s">
        <v>278</v>
      </c>
      <c r="I1060" s="9" t="s">
        <v>278</v>
      </c>
      <c r="J1060" s="9" t="s">
        <v>278</v>
      </c>
      <c r="K1060" s="9" t="s">
        <v>278</v>
      </c>
      <c r="L1060" s="9">
        <v>613.40000000000009</v>
      </c>
      <c r="M1060" s="9">
        <v>589.1</v>
      </c>
      <c r="P1060" s="65">
        <f t="shared" si="19"/>
        <v>1202.5</v>
      </c>
    </row>
    <row r="1061" spans="1:18" ht="15">
      <c r="A1061" s="28" t="s">
        <v>811</v>
      </c>
      <c r="B1061" s="61" t="s">
        <v>2195</v>
      </c>
      <c r="C1061" s="3"/>
      <c r="D1061" s="3"/>
      <c r="E1061" s="9" t="s">
        <v>278</v>
      </c>
      <c r="F1061" s="9" t="s">
        <v>278</v>
      </c>
      <c r="G1061" s="9" t="s">
        <v>278</v>
      </c>
      <c r="H1061" s="9" t="s">
        <v>278</v>
      </c>
      <c r="I1061" s="9" t="s">
        <v>278</v>
      </c>
      <c r="J1061" s="9" t="s">
        <v>278</v>
      </c>
      <c r="K1061" s="9" t="s">
        <v>278</v>
      </c>
      <c r="L1061" s="9">
        <v>567.49999999999909</v>
      </c>
      <c r="M1061" s="9">
        <v>631.70000000000005</v>
      </c>
      <c r="P1061" s="65">
        <f t="shared" ref="P1061:P1092" si="20">SUM(E1061:M1061)</f>
        <v>1199.1999999999991</v>
      </c>
    </row>
    <row r="1062" spans="1:18" ht="15">
      <c r="A1062" s="28" t="s">
        <v>812</v>
      </c>
      <c r="B1062" s="61" t="s">
        <v>2209</v>
      </c>
      <c r="C1062" s="3"/>
      <c r="D1062" s="3"/>
      <c r="E1062" s="9" t="s">
        <v>278</v>
      </c>
      <c r="F1062" s="9" t="s">
        <v>278</v>
      </c>
      <c r="G1062" s="9" t="s">
        <v>278</v>
      </c>
      <c r="H1062" s="9" t="s">
        <v>278</v>
      </c>
      <c r="I1062" s="9" t="s">
        <v>278</v>
      </c>
      <c r="J1062" s="9" t="s">
        <v>278</v>
      </c>
      <c r="K1062" s="9" t="s">
        <v>278</v>
      </c>
      <c r="L1062" s="9">
        <v>880.79999999999973</v>
      </c>
      <c r="M1062" s="9">
        <v>313.00000000000006</v>
      </c>
      <c r="P1062" s="65">
        <f t="shared" si="20"/>
        <v>1193.7999999999997</v>
      </c>
    </row>
    <row r="1063" spans="1:18" ht="15">
      <c r="A1063" s="28" t="s">
        <v>813</v>
      </c>
      <c r="B1063" s="61" t="s">
        <v>29</v>
      </c>
      <c r="E1063" s="9">
        <v>297.89999999999998</v>
      </c>
      <c r="F1063" s="9">
        <v>212.25</v>
      </c>
      <c r="G1063" s="9">
        <v>218.9</v>
      </c>
      <c r="H1063" s="9" t="s">
        <v>278</v>
      </c>
      <c r="I1063" s="9" t="s">
        <v>278</v>
      </c>
      <c r="J1063" s="9">
        <v>455.59999999999968</v>
      </c>
      <c r="K1063" s="9" t="s">
        <v>278</v>
      </c>
      <c r="L1063" s="9" t="s">
        <v>278</v>
      </c>
      <c r="M1063" s="9" t="s">
        <v>278</v>
      </c>
      <c r="P1063" s="65">
        <f t="shared" si="20"/>
        <v>1184.6499999999996</v>
      </c>
    </row>
    <row r="1064" spans="1:18" ht="15">
      <c r="A1064" s="28" t="s">
        <v>814</v>
      </c>
      <c r="B1064" s="61" t="s">
        <v>2194</v>
      </c>
      <c r="C1064" s="3"/>
      <c r="D1064" s="3"/>
      <c r="E1064" s="9" t="s">
        <v>278</v>
      </c>
      <c r="F1064" s="9" t="s">
        <v>278</v>
      </c>
      <c r="G1064" s="9" t="s">
        <v>278</v>
      </c>
      <c r="H1064" s="9" t="s">
        <v>278</v>
      </c>
      <c r="I1064" s="9" t="s">
        <v>278</v>
      </c>
      <c r="J1064" s="9" t="s">
        <v>278</v>
      </c>
      <c r="K1064" s="9" t="s">
        <v>278</v>
      </c>
      <c r="L1064" s="9">
        <v>585.09999999999991</v>
      </c>
      <c r="M1064" s="9">
        <v>585.89999999999986</v>
      </c>
      <c r="P1064" s="65">
        <f t="shared" si="20"/>
        <v>1170.9999999999998</v>
      </c>
    </row>
    <row r="1065" spans="1:18" ht="15">
      <c r="A1065" s="28" t="s">
        <v>1946</v>
      </c>
      <c r="B1065" s="61" t="s">
        <v>2191</v>
      </c>
      <c r="C1065" s="3"/>
      <c r="D1065" s="3"/>
      <c r="E1065" s="9" t="s">
        <v>278</v>
      </c>
      <c r="F1065" s="9" t="s">
        <v>278</v>
      </c>
      <c r="G1065" s="9" t="s">
        <v>278</v>
      </c>
      <c r="H1065" s="9" t="s">
        <v>278</v>
      </c>
      <c r="I1065" s="9" t="s">
        <v>278</v>
      </c>
      <c r="J1065" s="9" t="s">
        <v>278</v>
      </c>
      <c r="K1065" s="9" t="s">
        <v>278</v>
      </c>
      <c r="L1065" s="9">
        <v>792.50000000000045</v>
      </c>
      <c r="M1065" s="9">
        <v>370</v>
      </c>
      <c r="P1065" s="65">
        <f t="shared" si="20"/>
        <v>1162.5000000000005</v>
      </c>
    </row>
    <row r="1066" spans="1:18" ht="15">
      <c r="A1066" s="28" t="s">
        <v>2165</v>
      </c>
      <c r="B1066" s="61" t="s">
        <v>2206</v>
      </c>
      <c r="C1066" s="3"/>
      <c r="D1066" s="3"/>
      <c r="E1066" s="9" t="s">
        <v>278</v>
      </c>
      <c r="F1066" s="9" t="s">
        <v>278</v>
      </c>
      <c r="G1066" s="9" t="s">
        <v>278</v>
      </c>
      <c r="H1066" s="9" t="s">
        <v>278</v>
      </c>
      <c r="I1066" s="9" t="s">
        <v>278</v>
      </c>
      <c r="J1066" s="9" t="s">
        <v>278</v>
      </c>
      <c r="K1066" s="9" t="s">
        <v>278</v>
      </c>
      <c r="L1066" s="9">
        <v>765.80000000000018</v>
      </c>
      <c r="M1066" s="9">
        <v>388.70000000000005</v>
      </c>
      <c r="P1066" s="65">
        <f t="shared" si="20"/>
        <v>1154.5000000000002</v>
      </c>
    </row>
    <row r="1067" spans="1:18" ht="15">
      <c r="A1067" s="28" t="s">
        <v>2166</v>
      </c>
      <c r="B1067" s="61" t="s">
        <v>178</v>
      </c>
      <c r="E1067" s="183">
        <v>605.70000000000005</v>
      </c>
      <c r="F1067" s="9">
        <v>539.9</v>
      </c>
      <c r="G1067" s="9" t="s">
        <v>278</v>
      </c>
      <c r="H1067" s="9" t="s">
        <v>278</v>
      </c>
      <c r="I1067" s="9" t="s">
        <v>278</v>
      </c>
      <c r="J1067" s="9" t="s">
        <v>278</v>
      </c>
      <c r="K1067" s="9" t="s">
        <v>278</v>
      </c>
      <c r="L1067" s="9" t="s">
        <v>278</v>
      </c>
      <c r="M1067" s="9" t="s">
        <v>278</v>
      </c>
      <c r="P1067" s="65">
        <f t="shared" si="20"/>
        <v>1145.5999999999999</v>
      </c>
      <c r="R1067" t="s">
        <v>300</v>
      </c>
    </row>
    <row r="1068" spans="1:18" ht="15">
      <c r="A1068" s="28" t="s">
        <v>2167</v>
      </c>
      <c r="B1068" s="239" t="s">
        <v>1656</v>
      </c>
      <c r="C1068" s="3"/>
      <c r="D1068" s="3"/>
      <c r="E1068" s="9" t="s">
        <v>278</v>
      </c>
      <c r="F1068" s="9" t="s">
        <v>278</v>
      </c>
      <c r="G1068" s="9" t="s">
        <v>278</v>
      </c>
      <c r="H1068" s="9" t="s">
        <v>278</v>
      </c>
      <c r="I1068" s="9" t="s">
        <v>278</v>
      </c>
      <c r="J1068" s="9">
        <v>456.89999999999873</v>
      </c>
      <c r="K1068" s="9">
        <v>568.20000000000027</v>
      </c>
      <c r="L1068" s="9" t="s">
        <v>278</v>
      </c>
      <c r="M1068" s="9" t="s">
        <v>278</v>
      </c>
      <c r="P1068" s="65">
        <f t="shared" si="20"/>
        <v>1025.099999999999</v>
      </c>
    </row>
    <row r="1069" spans="1:18" ht="15">
      <c r="A1069" s="28" t="s">
        <v>2168</v>
      </c>
      <c r="B1069" s="61" t="s">
        <v>2205</v>
      </c>
      <c r="C1069" s="3"/>
      <c r="D1069" s="3"/>
      <c r="E1069" s="9" t="s">
        <v>278</v>
      </c>
      <c r="F1069" s="9" t="s">
        <v>278</v>
      </c>
      <c r="G1069" s="9" t="s">
        <v>278</v>
      </c>
      <c r="H1069" s="9" t="s">
        <v>278</v>
      </c>
      <c r="I1069" s="9" t="s">
        <v>278</v>
      </c>
      <c r="J1069" s="9" t="s">
        <v>278</v>
      </c>
      <c r="K1069" s="9" t="s">
        <v>278</v>
      </c>
      <c r="L1069" s="9">
        <v>687.70000000000118</v>
      </c>
      <c r="M1069" s="9">
        <v>317.80000000000007</v>
      </c>
      <c r="P1069" s="65">
        <f t="shared" si="20"/>
        <v>1005.5000000000013</v>
      </c>
    </row>
    <row r="1070" spans="1:18" ht="15">
      <c r="A1070" s="28" t="s">
        <v>2169</v>
      </c>
      <c r="B1070" s="61" t="s">
        <v>2202</v>
      </c>
      <c r="C1070" s="3"/>
      <c r="D1070" s="3"/>
      <c r="E1070" s="9" t="s">
        <v>278</v>
      </c>
      <c r="F1070" s="9" t="s">
        <v>278</v>
      </c>
      <c r="G1070" s="9" t="s">
        <v>278</v>
      </c>
      <c r="H1070" s="9" t="s">
        <v>278</v>
      </c>
      <c r="I1070" s="9" t="s">
        <v>278</v>
      </c>
      <c r="J1070" s="9" t="s">
        <v>278</v>
      </c>
      <c r="K1070" s="9" t="s">
        <v>278</v>
      </c>
      <c r="L1070" s="9">
        <v>520.60000000000127</v>
      </c>
      <c r="M1070" s="9">
        <v>475.2</v>
      </c>
      <c r="P1070" s="65">
        <f t="shared" si="20"/>
        <v>995.80000000000132</v>
      </c>
    </row>
    <row r="1071" spans="1:18" ht="15">
      <c r="A1071" s="28" t="s">
        <v>2170</v>
      </c>
      <c r="B1071" s="61" t="s">
        <v>2207</v>
      </c>
      <c r="C1071" s="3"/>
      <c r="D1071" s="3"/>
      <c r="E1071" s="9" t="s">
        <v>278</v>
      </c>
      <c r="F1071" s="9" t="s">
        <v>278</v>
      </c>
      <c r="G1071" s="9" t="s">
        <v>278</v>
      </c>
      <c r="H1071" s="9" t="s">
        <v>278</v>
      </c>
      <c r="I1071" s="9" t="s">
        <v>278</v>
      </c>
      <c r="J1071" s="9" t="s">
        <v>278</v>
      </c>
      <c r="K1071" s="9" t="s">
        <v>278</v>
      </c>
      <c r="L1071" s="9">
        <v>523.80000000000018</v>
      </c>
      <c r="M1071" s="9">
        <v>470.40000000000003</v>
      </c>
      <c r="P1071" s="65">
        <f t="shared" si="20"/>
        <v>994.20000000000027</v>
      </c>
    </row>
    <row r="1072" spans="1:18" ht="15">
      <c r="A1072" s="28" t="s">
        <v>2171</v>
      </c>
      <c r="B1072" s="239" t="s">
        <v>2190</v>
      </c>
      <c r="C1072" s="3"/>
      <c r="D1072" s="3"/>
      <c r="E1072" s="9" t="s">
        <v>278</v>
      </c>
      <c r="F1072" s="9" t="s">
        <v>278</v>
      </c>
      <c r="G1072" s="9" t="s">
        <v>278</v>
      </c>
      <c r="H1072" s="9" t="s">
        <v>278</v>
      </c>
      <c r="I1072" s="9" t="s">
        <v>278</v>
      </c>
      <c r="J1072" s="9" t="s">
        <v>278</v>
      </c>
      <c r="K1072" s="9" t="s">
        <v>278</v>
      </c>
      <c r="L1072" s="9">
        <v>664.29999999999927</v>
      </c>
      <c r="M1072" s="9">
        <v>314.70000000000005</v>
      </c>
      <c r="P1072" s="65">
        <f t="shared" si="20"/>
        <v>978.99999999999932</v>
      </c>
    </row>
    <row r="1073" spans="1:18" ht="15">
      <c r="A1073" s="28" t="s">
        <v>2172</v>
      </c>
      <c r="B1073" s="61" t="s">
        <v>2721</v>
      </c>
      <c r="C1073" s="3"/>
      <c r="D1073" s="3"/>
      <c r="E1073" s="9" t="s">
        <v>278</v>
      </c>
      <c r="F1073" s="9" t="s">
        <v>278</v>
      </c>
      <c r="G1073" s="9" t="s">
        <v>278</v>
      </c>
      <c r="H1073" s="9" t="s">
        <v>278</v>
      </c>
      <c r="I1073" s="9" t="s">
        <v>278</v>
      </c>
      <c r="J1073" s="9" t="s">
        <v>278</v>
      </c>
      <c r="K1073" s="9" t="s">
        <v>278</v>
      </c>
      <c r="L1073" s="9" t="s">
        <v>278</v>
      </c>
      <c r="M1073" s="188">
        <v>908</v>
      </c>
      <c r="N1073" s="65"/>
      <c r="P1073" s="65">
        <f t="shared" si="20"/>
        <v>908</v>
      </c>
      <c r="R1073" t="s">
        <v>292</v>
      </c>
    </row>
    <row r="1074" spans="1:18" ht="15">
      <c r="A1074" s="28" t="s">
        <v>2173</v>
      </c>
      <c r="B1074" s="61" t="s">
        <v>2204</v>
      </c>
      <c r="C1074" s="3"/>
      <c r="D1074" s="3"/>
      <c r="E1074" s="9" t="s">
        <v>278</v>
      </c>
      <c r="F1074" s="9" t="s">
        <v>278</v>
      </c>
      <c r="G1074" s="9" t="s">
        <v>278</v>
      </c>
      <c r="H1074" s="9" t="s">
        <v>278</v>
      </c>
      <c r="I1074" s="9" t="s">
        <v>278</v>
      </c>
      <c r="J1074" s="9" t="s">
        <v>278</v>
      </c>
      <c r="K1074" s="9" t="s">
        <v>278</v>
      </c>
      <c r="L1074" s="9">
        <v>893.29999999999882</v>
      </c>
      <c r="M1074" s="9" t="s">
        <v>278</v>
      </c>
      <c r="P1074" s="65">
        <f t="shared" si="20"/>
        <v>893.29999999999882</v>
      </c>
    </row>
    <row r="1075" spans="1:18" ht="15">
      <c r="A1075" s="28" t="s">
        <v>2174</v>
      </c>
      <c r="B1075" s="61" t="s">
        <v>649</v>
      </c>
      <c r="E1075" s="9" t="s">
        <v>278</v>
      </c>
      <c r="F1075" s="9" t="s">
        <v>278</v>
      </c>
      <c r="G1075" s="9" t="s">
        <v>278</v>
      </c>
      <c r="H1075" s="9">
        <v>542.5</v>
      </c>
      <c r="I1075" s="9">
        <v>339.90000000000009</v>
      </c>
      <c r="J1075" s="9" t="s">
        <v>278</v>
      </c>
      <c r="K1075" s="9" t="s">
        <v>278</v>
      </c>
      <c r="L1075" s="9" t="s">
        <v>278</v>
      </c>
      <c r="M1075" s="9" t="s">
        <v>278</v>
      </c>
      <c r="P1075" s="65">
        <f t="shared" si="20"/>
        <v>882.40000000000009</v>
      </c>
    </row>
    <row r="1076" spans="1:18" ht="15">
      <c r="A1076" s="28" t="s">
        <v>2175</v>
      </c>
      <c r="B1076" s="61" t="s">
        <v>674</v>
      </c>
      <c r="E1076" s="9" t="s">
        <v>278</v>
      </c>
      <c r="F1076" s="9" t="s">
        <v>278</v>
      </c>
      <c r="G1076" s="9" t="s">
        <v>278</v>
      </c>
      <c r="H1076" s="9">
        <v>673.49999999999955</v>
      </c>
      <c r="I1076" s="9">
        <v>194.89999999999918</v>
      </c>
      <c r="J1076" s="9" t="s">
        <v>278</v>
      </c>
      <c r="K1076" s="9" t="s">
        <v>278</v>
      </c>
      <c r="L1076" s="9" t="s">
        <v>278</v>
      </c>
      <c r="M1076" s="9" t="s">
        <v>278</v>
      </c>
      <c r="P1076" s="65">
        <f t="shared" si="20"/>
        <v>868.39999999999873</v>
      </c>
    </row>
    <row r="1077" spans="1:18" ht="15">
      <c r="A1077" s="28" t="s">
        <v>2176</v>
      </c>
      <c r="B1077" s="61" t="s">
        <v>2704</v>
      </c>
      <c r="C1077" s="3"/>
      <c r="D1077" s="3"/>
      <c r="E1077" s="9" t="s">
        <v>278</v>
      </c>
      <c r="F1077" s="9" t="s">
        <v>278</v>
      </c>
      <c r="G1077" s="9" t="s">
        <v>278</v>
      </c>
      <c r="H1077" s="9" t="s">
        <v>278</v>
      </c>
      <c r="I1077" s="9" t="s">
        <v>278</v>
      </c>
      <c r="J1077" s="9" t="s">
        <v>278</v>
      </c>
      <c r="K1077" s="9" t="s">
        <v>278</v>
      </c>
      <c r="L1077" s="9" t="s">
        <v>278</v>
      </c>
      <c r="M1077" s="9">
        <v>854.69999999999993</v>
      </c>
      <c r="N1077" s="65"/>
      <c r="P1077" s="65">
        <f t="shared" si="20"/>
        <v>854.69999999999993</v>
      </c>
    </row>
    <row r="1078" spans="1:18" ht="15">
      <c r="A1078" s="28" t="s">
        <v>2177</v>
      </c>
      <c r="B1078" s="61" t="s">
        <v>2214</v>
      </c>
      <c r="C1078" s="3"/>
      <c r="D1078" s="3"/>
      <c r="E1078" s="9" t="s">
        <v>278</v>
      </c>
      <c r="F1078" s="9" t="s">
        <v>278</v>
      </c>
      <c r="G1078" s="9" t="s">
        <v>278</v>
      </c>
      <c r="H1078" s="9" t="s">
        <v>278</v>
      </c>
      <c r="I1078" s="9" t="s">
        <v>278</v>
      </c>
      <c r="J1078" s="9" t="s">
        <v>278</v>
      </c>
      <c r="K1078" s="9" t="s">
        <v>278</v>
      </c>
      <c r="L1078" s="9">
        <v>756.20000000000073</v>
      </c>
      <c r="M1078" s="9" t="s">
        <v>278</v>
      </c>
      <c r="P1078" s="65">
        <f t="shared" si="20"/>
        <v>756.20000000000073</v>
      </c>
    </row>
    <row r="1079" spans="1:18" ht="15">
      <c r="A1079" s="28" t="s">
        <v>2178</v>
      </c>
      <c r="B1079" s="61" t="s">
        <v>2707</v>
      </c>
      <c r="C1079" s="3"/>
      <c r="D1079" s="3"/>
      <c r="E1079" s="9" t="s">
        <v>278</v>
      </c>
      <c r="F1079" s="9" t="s">
        <v>278</v>
      </c>
      <c r="G1079" s="9" t="s">
        <v>278</v>
      </c>
      <c r="H1079" s="9" t="s">
        <v>278</v>
      </c>
      <c r="I1079" s="9" t="s">
        <v>278</v>
      </c>
      <c r="J1079" s="9" t="s">
        <v>278</v>
      </c>
      <c r="K1079" s="9" t="s">
        <v>278</v>
      </c>
      <c r="L1079" s="9" t="s">
        <v>278</v>
      </c>
      <c r="M1079" s="9">
        <v>730.99999999999989</v>
      </c>
      <c r="N1079" s="65"/>
      <c r="P1079" s="65">
        <f t="shared" si="20"/>
        <v>730.99999999999989</v>
      </c>
    </row>
    <row r="1080" spans="1:18" ht="15">
      <c r="A1080" s="28" t="s">
        <v>2179</v>
      </c>
      <c r="B1080" s="61" t="s">
        <v>2718</v>
      </c>
      <c r="C1080" s="3"/>
      <c r="D1080" s="3"/>
      <c r="E1080" s="9" t="s">
        <v>278</v>
      </c>
      <c r="F1080" s="9" t="s">
        <v>278</v>
      </c>
      <c r="G1080" s="9" t="s">
        <v>278</v>
      </c>
      <c r="H1080" s="9" t="s">
        <v>278</v>
      </c>
      <c r="I1080" s="9" t="s">
        <v>278</v>
      </c>
      <c r="J1080" s="9" t="s">
        <v>278</v>
      </c>
      <c r="K1080" s="9" t="s">
        <v>278</v>
      </c>
      <c r="L1080" s="9" t="s">
        <v>278</v>
      </c>
      <c r="M1080" s="9">
        <v>723.09999999999991</v>
      </c>
      <c r="N1080" s="65"/>
      <c r="P1080" s="65">
        <f t="shared" si="20"/>
        <v>723.09999999999991</v>
      </c>
    </row>
    <row r="1081" spans="1:18" ht="15">
      <c r="A1081" s="28" t="s">
        <v>2180</v>
      </c>
      <c r="B1081" s="239" t="s">
        <v>1669</v>
      </c>
      <c r="C1081" s="3"/>
      <c r="D1081" s="3"/>
      <c r="E1081" s="9" t="s">
        <v>278</v>
      </c>
      <c r="F1081" s="9" t="s">
        <v>278</v>
      </c>
      <c r="G1081" s="9" t="s">
        <v>278</v>
      </c>
      <c r="H1081" s="9" t="s">
        <v>278</v>
      </c>
      <c r="I1081" s="9" t="s">
        <v>278</v>
      </c>
      <c r="J1081" s="9" t="s">
        <v>278</v>
      </c>
      <c r="K1081" s="9">
        <v>708.59999999999968</v>
      </c>
      <c r="L1081" s="9" t="s">
        <v>278</v>
      </c>
      <c r="M1081" s="9" t="s">
        <v>278</v>
      </c>
      <c r="P1081" s="65">
        <f t="shared" si="20"/>
        <v>708.59999999999968</v>
      </c>
    </row>
    <row r="1082" spans="1:18" ht="15">
      <c r="A1082" s="28" t="s">
        <v>2181</v>
      </c>
      <c r="B1082" s="239" t="s">
        <v>1692</v>
      </c>
      <c r="C1082" s="3"/>
      <c r="D1082" s="3"/>
      <c r="E1082" s="9" t="s">
        <v>278</v>
      </c>
      <c r="F1082" s="9" t="s">
        <v>278</v>
      </c>
      <c r="G1082" s="9" t="s">
        <v>278</v>
      </c>
      <c r="H1082" s="9" t="s">
        <v>278</v>
      </c>
      <c r="I1082" s="9" t="s">
        <v>278</v>
      </c>
      <c r="J1082" s="9" t="s">
        <v>278</v>
      </c>
      <c r="K1082" s="9">
        <v>269.30000000000018</v>
      </c>
      <c r="L1082" s="9">
        <v>428.89999999999964</v>
      </c>
      <c r="M1082" s="9" t="s">
        <v>278</v>
      </c>
      <c r="P1082" s="65">
        <f t="shared" si="20"/>
        <v>698.19999999999982</v>
      </c>
    </row>
    <row r="1083" spans="1:18" ht="15">
      <c r="A1083" s="28" t="s">
        <v>2182</v>
      </c>
      <c r="B1083" s="61" t="s">
        <v>2714</v>
      </c>
      <c r="C1083" s="3"/>
      <c r="D1083" s="3"/>
      <c r="E1083" s="9" t="s">
        <v>278</v>
      </c>
      <c r="F1083" s="9" t="s">
        <v>278</v>
      </c>
      <c r="G1083" s="9" t="s">
        <v>278</v>
      </c>
      <c r="H1083" s="9" t="s">
        <v>278</v>
      </c>
      <c r="I1083" s="9" t="s">
        <v>278</v>
      </c>
      <c r="J1083" s="9" t="s">
        <v>278</v>
      </c>
      <c r="K1083" s="9" t="s">
        <v>278</v>
      </c>
      <c r="L1083" s="9" t="s">
        <v>278</v>
      </c>
      <c r="M1083" s="9">
        <v>680.8</v>
      </c>
      <c r="N1083" s="65"/>
      <c r="P1083" s="65">
        <f t="shared" si="20"/>
        <v>680.8</v>
      </c>
    </row>
    <row r="1084" spans="1:18" ht="15">
      <c r="A1084" s="28" t="s">
        <v>2183</v>
      </c>
      <c r="B1084" s="61" t="s">
        <v>2835</v>
      </c>
      <c r="C1084" s="3"/>
      <c r="D1084" s="3"/>
      <c r="E1084" s="9" t="s">
        <v>278</v>
      </c>
      <c r="F1084" s="9" t="s">
        <v>278</v>
      </c>
      <c r="G1084" s="9" t="s">
        <v>278</v>
      </c>
      <c r="H1084" s="9" t="s">
        <v>278</v>
      </c>
      <c r="I1084" s="9" t="s">
        <v>278</v>
      </c>
      <c r="J1084" s="9" t="s">
        <v>278</v>
      </c>
      <c r="K1084" s="9" t="s">
        <v>278</v>
      </c>
      <c r="L1084" s="9" t="s">
        <v>278</v>
      </c>
      <c r="M1084" s="9">
        <v>658.60000000000014</v>
      </c>
      <c r="N1084" s="65"/>
      <c r="P1084" s="65">
        <f t="shared" si="20"/>
        <v>658.60000000000014</v>
      </c>
    </row>
    <row r="1085" spans="1:18" ht="15">
      <c r="A1085" s="28" t="s">
        <v>2184</v>
      </c>
      <c r="B1085" s="239" t="s">
        <v>1670</v>
      </c>
      <c r="C1085" s="3"/>
      <c r="D1085" s="3"/>
      <c r="E1085" s="9" t="s">
        <v>278</v>
      </c>
      <c r="F1085" s="9" t="s">
        <v>278</v>
      </c>
      <c r="G1085" s="9" t="s">
        <v>278</v>
      </c>
      <c r="H1085" s="9" t="s">
        <v>278</v>
      </c>
      <c r="I1085" s="9" t="s">
        <v>278</v>
      </c>
      <c r="J1085" s="9" t="s">
        <v>278</v>
      </c>
      <c r="K1085" s="9">
        <v>633.84999999999945</v>
      </c>
      <c r="L1085" s="9" t="s">
        <v>278</v>
      </c>
      <c r="M1085" s="9" t="s">
        <v>278</v>
      </c>
      <c r="P1085" s="65">
        <f t="shared" si="20"/>
        <v>633.84999999999945</v>
      </c>
    </row>
    <row r="1086" spans="1:18" ht="15">
      <c r="A1086" s="28" t="s">
        <v>2185</v>
      </c>
      <c r="B1086" s="239" t="s">
        <v>1651</v>
      </c>
      <c r="C1086" s="3"/>
      <c r="D1086" s="3"/>
      <c r="E1086" s="9" t="s">
        <v>278</v>
      </c>
      <c r="F1086" s="9" t="s">
        <v>278</v>
      </c>
      <c r="G1086" s="9" t="s">
        <v>278</v>
      </c>
      <c r="H1086" s="9" t="s">
        <v>278</v>
      </c>
      <c r="I1086" s="9" t="s">
        <v>278</v>
      </c>
      <c r="J1086" s="9">
        <v>632.09999999999968</v>
      </c>
      <c r="K1086" s="9" t="s">
        <v>278</v>
      </c>
      <c r="L1086" s="9" t="s">
        <v>278</v>
      </c>
      <c r="M1086" s="9" t="s">
        <v>278</v>
      </c>
      <c r="P1086" s="65">
        <f t="shared" si="20"/>
        <v>632.09999999999968</v>
      </c>
    </row>
    <row r="1087" spans="1:18" ht="15">
      <c r="A1087" s="28" t="s">
        <v>2186</v>
      </c>
      <c r="B1087" s="239" t="s">
        <v>2189</v>
      </c>
      <c r="C1087" s="3"/>
      <c r="D1087" s="3"/>
      <c r="E1087" s="9" t="s">
        <v>278</v>
      </c>
      <c r="F1087" s="9" t="s">
        <v>278</v>
      </c>
      <c r="G1087" s="9" t="s">
        <v>278</v>
      </c>
      <c r="H1087" s="9" t="s">
        <v>278</v>
      </c>
      <c r="I1087" s="9" t="s">
        <v>278</v>
      </c>
      <c r="J1087" s="9" t="s">
        <v>278</v>
      </c>
      <c r="K1087" s="9" t="s">
        <v>278</v>
      </c>
      <c r="L1087" s="9">
        <v>630.50000000000045</v>
      </c>
      <c r="M1087" s="9" t="s">
        <v>278</v>
      </c>
      <c r="P1087" s="65">
        <f t="shared" si="20"/>
        <v>630.50000000000045</v>
      </c>
    </row>
    <row r="1088" spans="1:18" ht="15">
      <c r="A1088" s="28" t="s">
        <v>2187</v>
      </c>
      <c r="B1088" s="61" t="s">
        <v>2708</v>
      </c>
      <c r="C1088" s="3"/>
      <c r="D1088" s="3"/>
      <c r="E1088" s="9" t="s">
        <v>278</v>
      </c>
      <c r="F1088" s="9" t="s">
        <v>278</v>
      </c>
      <c r="G1088" s="9" t="s">
        <v>278</v>
      </c>
      <c r="H1088" s="9" t="s">
        <v>278</v>
      </c>
      <c r="I1088" s="9" t="s">
        <v>278</v>
      </c>
      <c r="J1088" s="9" t="s">
        <v>278</v>
      </c>
      <c r="K1088" s="9" t="s">
        <v>278</v>
      </c>
      <c r="L1088" s="9" t="s">
        <v>278</v>
      </c>
      <c r="M1088" s="9">
        <v>626.80000000000007</v>
      </c>
      <c r="N1088" s="65"/>
      <c r="P1088" s="65">
        <f t="shared" si="20"/>
        <v>626.80000000000007</v>
      </c>
    </row>
    <row r="1089" spans="1:16" ht="15">
      <c r="A1089" s="28" t="s">
        <v>2188</v>
      </c>
      <c r="B1089" s="61" t="s">
        <v>2819</v>
      </c>
      <c r="C1089" s="3"/>
      <c r="D1089" s="3"/>
      <c r="E1089" s="9" t="s">
        <v>278</v>
      </c>
      <c r="F1089" s="9" t="s">
        <v>278</v>
      </c>
      <c r="G1089" s="9" t="s">
        <v>278</v>
      </c>
      <c r="H1089" s="9" t="s">
        <v>278</v>
      </c>
      <c r="I1089" s="9" t="s">
        <v>278</v>
      </c>
      <c r="J1089" s="9" t="s">
        <v>278</v>
      </c>
      <c r="K1089" s="9" t="s">
        <v>278</v>
      </c>
      <c r="L1089" s="9" t="s">
        <v>278</v>
      </c>
      <c r="M1089" s="9">
        <v>608.6</v>
      </c>
      <c r="N1089" s="65"/>
      <c r="P1089" s="65">
        <f t="shared" si="20"/>
        <v>608.6</v>
      </c>
    </row>
    <row r="1090" spans="1:16" ht="15">
      <c r="A1090" s="28" t="s">
        <v>2296</v>
      </c>
      <c r="B1090" s="61" t="s">
        <v>688</v>
      </c>
      <c r="E1090" s="9" t="s">
        <v>278</v>
      </c>
      <c r="F1090" s="9" t="s">
        <v>278</v>
      </c>
      <c r="G1090" s="9" t="s">
        <v>278</v>
      </c>
      <c r="H1090" s="9">
        <v>604.90000000000009</v>
      </c>
      <c r="I1090" s="9" t="s">
        <v>278</v>
      </c>
      <c r="J1090" s="9" t="s">
        <v>278</v>
      </c>
      <c r="K1090" s="9" t="s">
        <v>278</v>
      </c>
      <c r="L1090" s="9" t="s">
        <v>278</v>
      </c>
      <c r="M1090" s="9" t="s">
        <v>278</v>
      </c>
      <c r="P1090" s="65">
        <f t="shared" si="20"/>
        <v>604.90000000000009</v>
      </c>
    </row>
    <row r="1091" spans="1:16" ht="15">
      <c r="A1091" s="28" t="s">
        <v>2297</v>
      </c>
      <c r="B1091" s="61" t="s">
        <v>2724</v>
      </c>
      <c r="C1091" s="3"/>
      <c r="D1091" s="3"/>
      <c r="E1091" s="9" t="s">
        <v>278</v>
      </c>
      <c r="F1091" s="9" t="s">
        <v>278</v>
      </c>
      <c r="G1091" s="9" t="s">
        <v>278</v>
      </c>
      <c r="H1091" s="9" t="s">
        <v>278</v>
      </c>
      <c r="I1091" s="9" t="s">
        <v>278</v>
      </c>
      <c r="J1091" s="9" t="s">
        <v>278</v>
      </c>
      <c r="K1091" s="9" t="s">
        <v>278</v>
      </c>
      <c r="L1091" s="9" t="s">
        <v>278</v>
      </c>
      <c r="M1091" s="9">
        <v>585.29999999999995</v>
      </c>
      <c r="N1091" s="65"/>
      <c r="P1091" s="65">
        <f t="shared" si="20"/>
        <v>585.29999999999995</v>
      </c>
    </row>
    <row r="1092" spans="1:16" ht="15">
      <c r="A1092" s="28" t="s">
        <v>2298</v>
      </c>
      <c r="B1092" s="61" t="s">
        <v>2711</v>
      </c>
      <c r="C1092" s="3"/>
      <c r="D1092" s="3"/>
      <c r="E1092" s="9" t="s">
        <v>278</v>
      </c>
      <c r="F1092" s="9" t="s">
        <v>278</v>
      </c>
      <c r="G1092" s="9" t="s">
        <v>278</v>
      </c>
      <c r="H1092" s="9" t="s">
        <v>278</v>
      </c>
      <c r="I1092" s="9" t="s">
        <v>278</v>
      </c>
      <c r="J1092" s="9" t="s">
        <v>278</v>
      </c>
      <c r="K1092" s="9" t="s">
        <v>278</v>
      </c>
      <c r="L1092" s="9" t="s">
        <v>278</v>
      </c>
      <c r="M1092" s="9">
        <v>584.9</v>
      </c>
      <c r="N1092" s="65"/>
      <c r="P1092" s="65">
        <f t="shared" si="20"/>
        <v>584.9</v>
      </c>
    </row>
    <row r="1093" spans="1:16" ht="15">
      <c r="A1093" s="253" t="s">
        <v>2676</v>
      </c>
      <c r="B1093" s="61" t="s">
        <v>2715</v>
      </c>
      <c r="C1093" s="3"/>
      <c r="D1093" s="3"/>
      <c r="E1093" s="9" t="s">
        <v>278</v>
      </c>
      <c r="F1093" s="9" t="s">
        <v>278</v>
      </c>
      <c r="G1093" s="9" t="s">
        <v>278</v>
      </c>
      <c r="H1093" s="9" t="s">
        <v>278</v>
      </c>
      <c r="I1093" s="9" t="s">
        <v>278</v>
      </c>
      <c r="J1093" s="9" t="s">
        <v>278</v>
      </c>
      <c r="K1093" s="9" t="s">
        <v>278</v>
      </c>
      <c r="L1093" s="9" t="s">
        <v>278</v>
      </c>
      <c r="M1093" s="9">
        <v>583.80000000000007</v>
      </c>
      <c r="N1093" s="65"/>
      <c r="P1093" s="65">
        <f t="shared" ref="P1093:P1123" si="21">SUM(E1093:M1093)</f>
        <v>583.80000000000007</v>
      </c>
    </row>
    <row r="1094" spans="1:16" ht="15">
      <c r="A1094" s="253" t="s">
        <v>2677</v>
      </c>
      <c r="B1094" s="61" t="s">
        <v>2723</v>
      </c>
      <c r="C1094" s="3"/>
      <c r="D1094" s="3"/>
      <c r="E1094" s="9" t="s">
        <v>278</v>
      </c>
      <c r="F1094" s="9" t="s">
        <v>278</v>
      </c>
      <c r="G1094" s="9" t="s">
        <v>278</v>
      </c>
      <c r="H1094" s="9" t="s">
        <v>278</v>
      </c>
      <c r="I1094" s="9" t="s">
        <v>278</v>
      </c>
      <c r="J1094" s="9" t="s">
        <v>278</v>
      </c>
      <c r="K1094" s="9" t="s">
        <v>278</v>
      </c>
      <c r="L1094" s="9" t="s">
        <v>278</v>
      </c>
      <c r="M1094" s="9">
        <v>568.6</v>
      </c>
      <c r="N1094" s="65"/>
      <c r="P1094" s="65">
        <f t="shared" si="21"/>
        <v>568.6</v>
      </c>
    </row>
    <row r="1095" spans="1:16" ht="15">
      <c r="A1095" s="253" t="s">
        <v>2678</v>
      </c>
      <c r="B1095" s="61" t="s">
        <v>2203</v>
      </c>
      <c r="C1095" s="3"/>
      <c r="D1095" s="3"/>
      <c r="E1095" s="9" t="s">
        <v>278</v>
      </c>
      <c r="F1095" s="9" t="s">
        <v>278</v>
      </c>
      <c r="G1095" s="9" t="s">
        <v>278</v>
      </c>
      <c r="H1095" s="9" t="s">
        <v>278</v>
      </c>
      <c r="I1095" s="9" t="s">
        <v>278</v>
      </c>
      <c r="J1095" s="9" t="s">
        <v>278</v>
      </c>
      <c r="K1095" s="9" t="s">
        <v>278</v>
      </c>
      <c r="L1095" s="9">
        <v>556.80000000000018</v>
      </c>
      <c r="M1095" s="9" t="s">
        <v>278</v>
      </c>
      <c r="P1095" s="65">
        <f t="shared" si="21"/>
        <v>556.80000000000018</v>
      </c>
    </row>
    <row r="1096" spans="1:16" ht="15">
      <c r="A1096" s="253" t="s">
        <v>2679</v>
      </c>
      <c r="B1096" s="61" t="s">
        <v>2700</v>
      </c>
      <c r="C1096" s="3"/>
      <c r="D1096" s="3"/>
      <c r="E1096" s="9" t="s">
        <v>278</v>
      </c>
      <c r="F1096" s="9" t="s">
        <v>278</v>
      </c>
      <c r="G1096" s="9" t="s">
        <v>278</v>
      </c>
      <c r="H1096" s="9" t="s">
        <v>278</v>
      </c>
      <c r="I1096" s="9" t="s">
        <v>278</v>
      </c>
      <c r="J1096" s="9" t="s">
        <v>278</v>
      </c>
      <c r="K1096" s="9" t="s">
        <v>278</v>
      </c>
      <c r="L1096" s="9" t="s">
        <v>278</v>
      </c>
      <c r="M1096" s="9">
        <v>556.5</v>
      </c>
      <c r="N1096" s="65"/>
      <c r="P1096" s="65">
        <f t="shared" si="21"/>
        <v>556.5</v>
      </c>
    </row>
    <row r="1097" spans="1:16" ht="15">
      <c r="A1097" s="253" t="s">
        <v>2680</v>
      </c>
      <c r="B1097" s="61" t="s">
        <v>2703</v>
      </c>
      <c r="C1097" s="3"/>
      <c r="D1097" s="3"/>
      <c r="E1097" s="9" t="s">
        <v>278</v>
      </c>
      <c r="F1097" s="9" t="s">
        <v>278</v>
      </c>
      <c r="G1097" s="9" t="s">
        <v>278</v>
      </c>
      <c r="H1097" s="9" t="s">
        <v>278</v>
      </c>
      <c r="I1097" s="9" t="s">
        <v>278</v>
      </c>
      <c r="J1097" s="9" t="s">
        <v>278</v>
      </c>
      <c r="K1097" s="9" t="s">
        <v>278</v>
      </c>
      <c r="L1097" s="9" t="s">
        <v>278</v>
      </c>
      <c r="M1097" s="9">
        <v>546.70000000000005</v>
      </c>
      <c r="N1097" s="65"/>
      <c r="P1097" s="65">
        <f t="shared" si="21"/>
        <v>546.70000000000005</v>
      </c>
    </row>
    <row r="1098" spans="1:16" ht="15">
      <c r="A1098" s="253" t="s">
        <v>2681</v>
      </c>
      <c r="B1098" s="61" t="s">
        <v>2720</v>
      </c>
      <c r="C1098" s="3"/>
      <c r="D1098" s="3"/>
      <c r="E1098" s="9" t="s">
        <v>278</v>
      </c>
      <c r="F1098" s="9" t="s">
        <v>278</v>
      </c>
      <c r="G1098" s="9" t="s">
        <v>278</v>
      </c>
      <c r="H1098" s="9" t="s">
        <v>278</v>
      </c>
      <c r="I1098" s="9" t="s">
        <v>278</v>
      </c>
      <c r="J1098" s="9" t="s">
        <v>278</v>
      </c>
      <c r="K1098" s="9" t="s">
        <v>278</v>
      </c>
      <c r="L1098" s="9" t="s">
        <v>278</v>
      </c>
      <c r="M1098" s="9">
        <v>546</v>
      </c>
      <c r="N1098" s="65"/>
      <c r="P1098" s="65">
        <f t="shared" si="21"/>
        <v>546</v>
      </c>
    </row>
    <row r="1099" spans="1:16" ht="15">
      <c r="A1099" s="253" t="s">
        <v>2682</v>
      </c>
      <c r="B1099" s="61" t="s">
        <v>2709</v>
      </c>
      <c r="C1099" s="3"/>
      <c r="D1099" s="3"/>
      <c r="E1099" s="9" t="s">
        <v>278</v>
      </c>
      <c r="F1099" s="9" t="s">
        <v>278</v>
      </c>
      <c r="G1099" s="9" t="s">
        <v>278</v>
      </c>
      <c r="H1099" s="9" t="s">
        <v>278</v>
      </c>
      <c r="I1099" s="9" t="s">
        <v>278</v>
      </c>
      <c r="J1099" s="9" t="s">
        <v>278</v>
      </c>
      <c r="K1099" s="9" t="s">
        <v>278</v>
      </c>
      <c r="L1099" s="9" t="s">
        <v>278</v>
      </c>
      <c r="M1099" s="9">
        <v>545.80000000000007</v>
      </c>
      <c r="N1099" s="65"/>
      <c r="P1099" s="65">
        <f t="shared" si="21"/>
        <v>545.80000000000007</v>
      </c>
    </row>
    <row r="1100" spans="1:16" ht="15">
      <c r="A1100" s="253" t="s">
        <v>2683</v>
      </c>
      <c r="B1100" s="61" t="s">
        <v>2710</v>
      </c>
      <c r="C1100" s="3"/>
      <c r="D1100" s="3"/>
      <c r="E1100" s="9" t="s">
        <v>278</v>
      </c>
      <c r="F1100" s="9" t="s">
        <v>278</v>
      </c>
      <c r="G1100" s="9" t="s">
        <v>278</v>
      </c>
      <c r="H1100" s="9" t="s">
        <v>278</v>
      </c>
      <c r="I1100" s="9" t="s">
        <v>278</v>
      </c>
      <c r="J1100" s="9" t="s">
        <v>278</v>
      </c>
      <c r="K1100" s="9" t="s">
        <v>278</v>
      </c>
      <c r="L1100" s="9" t="s">
        <v>278</v>
      </c>
      <c r="M1100" s="9">
        <v>525.70000000000005</v>
      </c>
      <c r="N1100" s="65"/>
      <c r="P1100" s="65">
        <f t="shared" si="21"/>
        <v>525.70000000000005</v>
      </c>
    </row>
    <row r="1101" spans="1:16" ht="15">
      <c r="A1101" s="253" t="s">
        <v>2684</v>
      </c>
      <c r="B1101" s="178" t="s">
        <v>1347</v>
      </c>
      <c r="C1101" s="3"/>
      <c r="D1101" s="3"/>
      <c r="E1101" s="9" t="s">
        <v>278</v>
      </c>
      <c r="F1101" s="9" t="s">
        <v>278</v>
      </c>
      <c r="G1101" s="9" t="s">
        <v>278</v>
      </c>
      <c r="H1101" s="9" t="s">
        <v>278</v>
      </c>
      <c r="I1101" s="9">
        <v>498.30000000000064</v>
      </c>
      <c r="J1101" s="9" t="s">
        <v>278</v>
      </c>
      <c r="K1101" s="9" t="s">
        <v>278</v>
      </c>
      <c r="L1101" s="9" t="s">
        <v>278</v>
      </c>
      <c r="M1101" s="9" t="s">
        <v>278</v>
      </c>
      <c r="P1101" s="65">
        <f t="shared" si="21"/>
        <v>498.30000000000064</v>
      </c>
    </row>
    <row r="1102" spans="1:16" ht="15">
      <c r="A1102" s="253" t="s">
        <v>2685</v>
      </c>
      <c r="B1102" s="61" t="s">
        <v>2702</v>
      </c>
      <c r="C1102" s="3"/>
      <c r="D1102" s="3"/>
      <c r="E1102" s="9" t="s">
        <v>278</v>
      </c>
      <c r="F1102" s="9" t="s">
        <v>278</v>
      </c>
      <c r="G1102" s="9" t="s">
        <v>278</v>
      </c>
      <c r="H1102" s="9" t="s">
        <v>278</v>
      </c>
      <c r="I1102" s="9" t="s">
        <v>278</v>
      </c>
      <c r="J1102" s="9" t="s">
        <v>278</v>
      </c>
      <c r="K1102" s="9" t="s">
        <v>278</v>
      </c>
      <c r="L1102" s="9" t="s">
        <v>278</v>
      </c>
      <c r="M1102" s="9">
        <v>498.2999999999999</v>
      </c>
      <c r="N1102" s="65"/>
      <c r="P1102" s="65">
        <f t="shared" si="21"/>
        <v>498.2999999999999</v>
      </c>
    </row>
    <row r="1103" spans="1:16" ht="15">
      <c r="A1103" s="253" t="s">
        <v>2686</v>
      </c>
      <c r="B1103" s="61" t="s">
        <v>2712</v>
      </c>
      <c r="C1103" s="3"/>
      <c r="D1103" s="3"/>
      <c r="E1103" s="9" t="s">
        <v>278</v>
      </c>
      <c r="F1103" s="9" t="s">
        <v>278</v>
      </c>
      <c r="G1103" s="9" t="s">
        <v>278</v>
      </c>
      <c r="H1103" s="9" t="s">
        <v>278</v>
      </c>
      <c r="I1103" s="9" t="s">
        <v>278</v>
      </c>
      <c r="J1103" s="9" t="s">
        <v>278</v>
      </c>
      <c r="K1103" s="9" t="s">
        <v>278</v>
      </c>
      <c r="L1103" s="9" t="s">
        <v>278</v>
      </c>
      <c r="M1103" s="9">
        <v>483.29999999999995</v>
      </c>
      <c r="N1103" s="65"/>
      <c r="P1103" s="65">
        <f t="shared" si="21"/>
        <v>483.29999999999995</v>
      </c>
    </row>
    <row r="1104" spans="1:16" ht="15">
      <c r="A1104" s="253" t="s">
        <v>2687</v>
      </c>
      <c r="B1104" s="61" t="s">
        <v>2717</v>
      </c>
      <c r="C1104" s="3"/>
      <c r="D1104" s="3"/>
      <c r="E1104" s="9" t="s">
        <v>278</v>
      </c>
      <c r="F1104" s="9" t="s">
        <v>278</v>
      </c>
      <c r="G1104" s="9" t="s">
        <v>278</v>
      </c>
      <c r="H1104" s="9" t="s">
        <v>278</v>
      </c>
      <c r="I1104" s="9" t="s">
        <v>278</v>
      </c>
      <c r="J1104" s="9" t="s">
        <v>278</v>
      </c>
      <c r="K1104" s="9" t="s">
        <v>278</v>
      </c>
      <c r="L1104" s="9" t="s">
        <v>278</v>
      </c>
      <c r="M1104" s="9">
        <v>453.3</v>
      </c>
      <c r="N1104" s="65"/>
      <c r="P1104" s="65">
        <f t="shared" si="21"/>
        <v>453.3</v>
      </c>
    </row>
    <row r="1105" spans="1:16" ht="15">
      <c r="A1105" s="253" t="s">
        <v>2688</v>
      </c>
      <c r="B1105" s="61" t="s">
        <v>2719</v>
      </c>
      <c r="C1105" s="3"/>
      <c r="D1105" s="3"/>
      <c r="E1105" s="9" t="s">
        <v>278</v>
      </c>
      <c r="F1105" s="9" t="s">
        <v>278</v>
      </c>
      <c r="G1105" s="9" t="s">
        <v>278</v>
      </c>
      <c r="H1105" s="9" t="s">
        <v>278</v>
      </c>
      <c r="I1105" s="9" t="s">
        <v>278</v>
      </c>
      <c r="J1105" s="9" t="s">
        <v>278</v>
      </c>
      <c r="K1105" s="9" t="s">
        <v>278</v>
      </c>
      <c r="L1105" s="9" t="s">
        <v>278</v>
      </c>
      <c r="M1105" s="9">
        <v>436.20000000000005</v>
      </c>
      <c r="N1105" s="65"/>
      <c r="P1105" s="65">
        <f t="shared" si="21"/>
        <v>436.20000000000005</v>
      </c>
    </row>
    <row r="1106" spans="1:16" ht="15">
      <c r="A1106" s="253" t="s">
        <v>2689</v>
      </c>
      <c r="B1106" s="61" t="s">
        <v>2701</v>
      </c>
      <c r="C1106" s="3"/>
      <c r="D1106" s="3"/>
      <c r="E1106" s="9" t="s">
        <v>278</v>
      </c>
      <c r="F1106" s="9" t="s">
        <v>278</v>
      </c>
      <c r="G1106" s="9" t="s">
        <v>278</v>
      </c>
      <c r="H1106" s="9" t="s">
        <v>278</v>
      </c>
      <c r="I1106" s="9" t="s">
        <v>278</v>
      </c>
      <c r="J1106" s="9" t="s">
        <v>278</v>
      </c>
      <c r="K1106" s="9" t="s">
        <v>278</v>
      </c>
      <c r="L1106" s="9" t="s">
        <v>278</v>
      </c>
      <c r="M1106" s="9">
        <v>431.9</v>
      </c>
      <c r="N1106" s="65"/>
      <c r="P1106" s="65">
        <f t="shared" si="21"/>
        <v>431.9</v>
      </c>
    </row>
    <row r="1107" spans="1:16" ht="15">
      <c r="A1107" s="253" t="s">
        <v>2690</v>
      </c>
      <c r="B1107" s="61" t="s">
        <v>2705</v>
      </c>
      <c r="C1107" s="3"/>
      <c r="D1107" s="3"/>
      <c r="E1107" s="9" t="s">
        <v>278</v>
      </c>
      <c r="F1107" s="9" t="s">
        <v>278</v>
      </c>
      <c r="G1107" s="9" t="s">
        <v>278</v>
      </c>
      <c r="H1107" s="9" t="s">
        <v>278</v>
      </c>
      <c r="I1107" s="9" t="s">
        <v>278</v>
      </c>
      <c r="J1107" s="9" t="s">
        <v>278</v>
      </c>
      <c r="K1107" s="9" t="s">
        <v>278</v>
      </c>
      <c r="L1107" s="9" t="s">
        <v>278</v>
      </c>
      <c r="M1107" s="9">
        <v>429</v>
      </c>
      <c r="N1107" s="65"/>
      <c r="P1107" s="65">
        <f t="shared" si="21"/>
        <v>429</v>
      </c>
    </row>
    <row r="1108" spans="1:16" ht="15">
      <c r="A1108" s="253" t="s">
        <v>2691</v>
      </c>
      <c r="B1108" s="61" t="s">
        <v>2699</v>
      </c>
      <c r="C1108" s="3"/>
      <c r="D1108" s="3"/>
      <c r="E1108" s="9" t="s">
        <v>278</v>
      </c>
      <c r="F1108" s="9" t="s">
        <v>278</v>
      </c>
      <c r="G1108" s="9" t="s">
        <v>278</v>
      </c>
      <c r="H1108" s="9" t="s">
        <v>278</v>
      </c>
      <c r="I1108" s="9" t="s">
        <v>278</v>
      </c>
      <c r="J1108" s="9" t="s">
        <v>278</v>
      </c>
      <c r="K1108" s="9" t="s">
        <v>278</v>
      </c>
      <c r="L1108" s="9" t="s">
        <v>278</v>
      </c>
      <c r="M1108" s="9">
        <v>426.5</v>
      </c>
      <c r="N1108" s="65"/>
      <c r="P1108" s="65">
        <f t="shared" si="21"/>
        <v>426.5</v>
      </c>
    </row>
    <row r="1109" spans="1:16" ht="15">
      <c r="A1109" s="253" t="s">
        <v>2692</v>
      </c>
      <c r="B1109" s="61" t="s">
        <v>2713</v>
      </c>
      <c r="C1109" s="3"/>
      <c r="D1109" s="3"/>
      <c r="E1109" s="9" t="s">
        <v>278</v>
      </c>
      <c r="F1109" s="9" t="s">
        <v>278</v>
      </c>
      <c r="G1109" s="9" t="s">
        <v>278</v>
      </c>
      <c r="H1109" s="9" t="s">
        <v>278</v>
      </c>
      <c r="I1109" s="9" t="s">
        <v>278</v>
      </c>
      <c r="J1109" s="9" t="s">
        <v>278</v>
      </c>
      <c r="K1109" s="9" t="s">
        <v>278</v>
      </c>
      <c r="L1109" s="9" t="s">
        <v>278</v>
      </c>
      <c r="M1109" s="9">
        <v>390.1</v>
      </c>
      <c r="N1109" s="65"/>
      <c r="P1109" s="65">
        <f t="shared" si="21"/>
        <v>390.1</v>
      </c>
    </row>
    <row r="1110" spans="1:16" ht="15">
      <c r="A1110" s="253" t="s">
        <v>2693</v>
      </c>
      <c r="B1110" s="61" t="s">
        <v>164</v>
      </c>
      <c r="E1110" s="9" t="s">
        <v>278</v>
      </c>
      <c r="F1110" s="9" t="s">
        <v>278</v>
      </c>
      <c r="G1110" s="9">
        <v>387.4</v>
      </c>
      <c r="H1110" s="9" t="s">
        <v>278</v>
      </c>
      <c r="I1110" s="9" t="s">
        <v>278</v>
      </c>
      <c r="J1110" s="9" t="s">
        <v>278</v>
      </c>
      <c r="K1110" s="9" t="s">
        <v>278</v>
      </c>
      <c r="L1110" s="9" t="s">
        <v>278</v>
      </c>
      <c r="M1110" s="9" t="s">
        <v>278</v>
      </c>
      <c r="P1110" s="65">
        <f t="shared" si="21"/>
        <v>387.4</v>
      </c>
    </row>
    <row r="1111" spans="1:16" ht="15">
      <c r="A1111" s="253" t="s">
        <v>2694</v>
      </c>
      <c r="B1111" s="178" t="s">
        <v>1340</v>
      </c>
      <c r="C1111" s="3"/>
      <c r="D1111" s="3"/>
      <c r="E1111" s="9" t="s">
        <v>278</v>
      </c>
      <c r="F1111" s="9" t="s">
        <v>278</v>
      </c>
      <c r="G1111" s="9" t="s">
        <v>278</v>
      </c>
      <c r="H1111" s="9" t="s">
        <v>278</v>
      </c>
      <c r="I1111" s="9">
        <v>379.00000000000023</v>
      </c>
      <c r="J1111" s="9" t="s">
        <v>278</v>
      </c>
      <c r="K1111" s="9" t="s">
        <v>278</v>
      </c>
      <c r="L1111" s="9" t="s">
        <v>278</v>
      </c>
      <c r="M1111" s="9" t="s">
        <v>278</v>
      </c>
      <c r="P1111" s="65">
        <f t="shared" si="21"/>
        <v>379.00000000000023</v>
      </c>
    </row>
    <row r="1112" spans="1:16" ht="15">
      <c r="A1112" s="253" t="s">
        <v>2695</v>
      </c>
      <c r="B1112" s="61" t="s">
        <v>2726</v>
      </c>
      <c r="C1112" s="3"/>
      <c r="D1112" s="3"/>
      <c r="E1112" s="9" t="s">
        <v>278</v>
      </c>
      <c r="F1112" s="9" t="s">
        <v>278</v>
      </c>
      <c r="G1112" s="9" t="s">
        <v>278</v>
      </c>
      <c r="H1112" s="9" t="s">
        <v>278</v>
      </c>
      <c r="I1112" s="9" t="s">
        <v>278</v>
      </c>
      <c r="J1112" s="9" t="s">
        <v>278</v>
      </c>
      <c r="K1112" s="9" t="s">
        <v>278</v>
      </c>
      <c r="L1112" s="9" t="s">
        <v>278</v>
      </c>
      <c r="M1112" s="9">
        <v>378.5</v>
      </c>
      <c r="N1112" s="65"/>
      <c r="P1112" s="65">
        <f t="shared" si="21"/>
        <v>378.5</v>
      </c>
    </row>
    <row r="1113" spans="1:16" ht="15">
      <c r="A1113" s="253" t="s">
        <v>2696</v>
      </c>
      <c r="B1113" s="61" t="s">
        <v>2716</v>
      </c>
      <c r="C1113" s="3"/>
      <c r="D1113" s="3"/>
      <c r="E1113" s="9" t="s">
        <v>278</v>
      </c>
      <c r="F1113" s="9" t="s">
        <v>278</v>
      </c>
      <c r="G1113" s="9" t="s">
        <v>278</v>
      </c>
      <c r="H1113" s="9" t="s">
        <v>278</v>
      </c>
      <c r="I1113" s="9" t="s">
        <v>278</v>
      </c>
      <c r="J1113" s="9" t="s">
        <v>278</v>
      </c>
      <c r="K1113" s="9" t="s">
        <v>278</v>
      </c>
      <c r="L1113" s="9" t="s">
        <v>278</v>
      </c>
      <c r="M1113" s="9">
        <v>370.3</v>
      </c>
      <c r="N1113" s="65"/>
      <c r="P1113" s="65">
        <f t="shared" si="21"/>
        <v>370.3</v>
      </c>
    </row>
    <row r="1114" spans="1:16" ht="15">
      <c r="A1114" s="253" t="s">
        <v>2697</v>
      </c>
      <c r="B1114" s="178" t="s">
        <v>1338</v>
      </c>
      <c r="C1114" s="3"/>
      <c r="D1114" s="3"/>
      <c r="E1114" s="9" t="s">
        <v>278</v>
      </c>
      <c r="F1114" s="9" t="s">
        <v>278</v>
      </c>
      <c r="G1114" s="9" t="s">
        <v>278</v>
      </c>
      <c r="H1114" s="9" t="s">
        <v>278</v>
      </c>
      <c r="I1114" s="9">
        <v>366.20000000000005</v>
      </c>
      <c r="J1114" s="9" t="s">
        <v>278</v>
      </c>
      <c r="K1114" s="9" t="s">
        <v>278</v>
      </c>
      <c r="L1114" s="9" t="s">
        <v>278</v>
      </c>
      <c r="M1114" s="9" t="s">
        <v>278</v>
      </c>
      <c r="P1114" s="65">
        <f t="shared" si="21"/>
        <v>366.20000000000005</v>
      </c>
    </row>
    <row r="1115" spans="1:16" ht="15">
      <c r="A1115" s="253" t="s">
        <v>2698</v>
      </c>
      <c r="B1115" s="190" t="s">
        <v>1331</v>
      </c>
      <c r="C1115" s="3"/>
      <c r="D1115" s="3"/>
      <c r="E1115" s="9" t="s">
        <v>278</v>
      </c>
      <c r="F1115" s="9" t="s">
        <v>278</v>
      </c>
      <c r="G1115" s="9" t="s">
        <v>278</v>
      </c>
      <c r="H1115" s="9" t="s">
        <v>278</v>
      </c>
      <c r="I1115" s="9">
        <v>363.70000000000027</v>
      </c>
      <c r="J1115" s="9" t="s">
        <v>278</v>
      </c>
      <c r="K1115" s="9" t="s">
        <v>278</v>
      </c>
      <c r="L1115" s="9" t="s">
        <v>278</v>
      </c>
      <c r="M1115" s="9" t="s">
        <v>278</v>
      </c>
      <c r="P1115" s="65">
        <f t="shared" si="21"/>
        <v>363.70000000000027</v>
      </c>
    </row>
    <row r="1116" spans="1:16" ht="15">
      <c r="A1116" s="253" t="s">
        <v>2727</v>
      </c>
      <c r="B1116" s="61" t="s">
        <v>678</v>
      </c>
      <c r="E1116" s="9" t="s">
        <v>278</v>
      </c>
      <c r="F1116" s="9" t="s">
        <v>278</v>
      </c>
      <c r="G1116" s="9" t="s">
        <v>278</v>
      </c>
      <c r="H1116" s="9">
        <v>362.20000000000027</v>
      </c>
      <c r="I1116" s="9" t="s">
        <v>278</v>
      </c>
      <c r="J1116" s="9" t="s">
        <v>278</v>
      </c>
      <c r="K1116" s="9" t="s">
        <v>278</v>
      </c>
      <c r="L1116" s="9" t="s">
        <v>278</v>
      </c>
      <c r="M1116" s="9" t="s">
        <v>278</v>
      </c>
      <c r="P1116" s="65">
        <f t="shared" si="21"/>
        <v>362.20000000000027</v>
      </c>
    </row>
    <row r="1117" spans="1:16" ht="15">
      <c r="A1117" s="253" t="s">
        <v>2820</v>
      </c>
      <c r="B1117" s="61" t="s">
        <v>2728</v>
      </c>
      <c r="C1117" s="3"/>
      <c r="D1117" s="3"/>
      <c r="E1117" s="9" t="s">
        <v>278</v>
      </c>
      <c r="F1117" s="9" t="s">
        <v>278</v>
      </c>
      <c r="G1117" s="9" t="s">
        <v>278</v>
      </c>
      <c r="H1117" s="9" t="s">
        <v>278</v>
      </c>
      <c r="I1117" s="9" t="s">
        <v>278</v>
      </c>
      <c r="J1117" s="9" t="s">
        <v>278</v>
      </c>
      <c r="K1117" s="9" t="s">
        <v>278</v>
      </c>
      <c r="L1117" s="9" t="s">
        <v>278</v>
      </c>
      <c r="M1117" s="9">
        <v>346.59999999999997</v>
      </c>
      <c r="N1117" s="65"/>
      <c r="P1117" s="65">
        <f t="shared" si="21"/>
        <v>346.59999999999997</v>
      </c>
    </row>
    <row r="1118" spans="1:16" ht="15">
      <c r="A1118" s="253" t="s">
        <v>2837</v>
      </c>
      <c r="B1118" s="178" t="s">
        <v>1361</v>
      </c>
      <c r="C1118" s="3"/>
      <c r="D1118" s="3"/>
      <c r="E1118" s="9" t="s">
        <v>278</v>
      </c>
      <c r="F1118" s="9" t="s">
        <v>278</v>
      </c>
      <c r="G1118" s="9" t="s">
        <v>278</v>
      </c>
      <c r="H1118" s="9" t="s">
        <v>278</v>
      </c>
      <c r="I1118" s="9">
        <v>323.09999999999991</v>
      </c>
      <c r="J1118" s="9" t="s">
        <v>278</v>
      </c>
      <c r="K1118" s="9" t="s">
        <v>278</v>
      </c>
      <c r="L1118" s="9" t="s">
        <v>278</v>
      </c>
      <c r="M1118" s="9" t="s">
        <v>278</v>
      </c>
      <c r="P1118" s="65">
        <f t="shared" si="21"/>
        <v>323.09999999999991</v>
      </c>
    </row>
    <row r="1119" spans="1:16" ht="15">
      <c r="A1119" s="253" t="s">
        <v>2887</v>
      </c>
      <c r="B1119" s="178" t="s">
        <v>1339</v>
      </c>
      <c r="C1119" s="3"/>
      <c r="D1119" s="3"/>
      <c r="E1119" s="9" t="s">
        <v>278</v>
      </c>
      <c r="F1119" s="9" t="s">
        <v>278</v>
      </c>
      <c r="G1119" s="9" t="s">
        <v>278</v>
      </c>
      <c r="H1119" s="9" t="s">
        <v>278</v>
      </c>
      <c r="I1119" s="9">
        <v>322.59999999999991</v>
      </c>
      <c r="J1119" s="9" t="s">
        <v>278</v>
      </c>
      <c r="K1119" s="9" t="s">
        <v>278</v>
      </c>
      <c r="L1119" s="9" t="s">
        <v>278</v>
      </c>
      <c r="M1119" s="9" t="s">
        <v>278</v>
      </c>
      <c r="P1119" s="65">
        <f t="shared" si="21"/>
        <v>322.59999999999991</v>
      </c>
    </row>
    <row r="1120" spans="1:16" ht="15">
      <c r="A1120" s="253" t="s">
        <v>2888</v>
      </c>
      <c r="B1120" s="61" t="s">
        <v>179</v>
      </c>
      <c r="E1120" s="9">
        <v>276.60000000000002</v>
      </c>
      <c r="F1120" s="9" t="s">
        <v>278</v>
      </c>
      <c r="G1120" s="9" t="s">
        <v>278</v>
      </c>
      <c r="H1120" s="9" t="s">
        <v>278</v>
      </c>
      <c r="I1120" s="9" t="s">
        <v>278</v>
      </c>
      <c r="J1120" s="9" t="s">
        <v>278</v>
      </c>
      <c r="K1120" s="9" t="s">
        <v>278</v>
      </c>
      <c r="L1120" s="9" t="s">
        <v>278</v>
      </c>
      <c r="M1120" s="9" t="s">
        <v>278</v>
      </c>
      <c r="P1120" s="65">
        <f t="shared" si="21"/>
        <v>276.60000000000002</v>
      </c>
    </row>
    <row r="1121" spans="1:21" ht="15">
      <c r="A1121" s="253" t="s">
        <v>2889</v>
      </c>
      <c r="B1121" s="61" t="s">
        <v>2706</v>
      </c>
      <c r="C1121" s="3"/>
      <c r="D1121" s="3"/>
      <c r="E1121" s="9" t="s">
        <v>278</v>
      </c>
      <c r="F1121" s="9" t="s">
        <v>278</v>
      </c>
      <c r="G1121" s="9" t="s">
        <v>278</v>
      </c>
      <c r="H1121" s="9" t="s">
        <v>278</v>
      </c>
      <c r="I1121" s="9" t="s">
        <v>278</v>
      </c>
      <c r="J1121" s="9" t="s">
        <v>278</v>
      </c>
      <c r="K1121" s="9" t="s">
        <v>278</v>
      </c>
      <c r="L1121" s="9" t="s">
        <v>278</v>
      </c>
      <c r="M1121" s="9">
        <v>216.2</v>
      </c>
      <c r="N1121" s="65"/>
      <c r="P1121" s="65">
        <f t="shared" si="21"/>
        <v>216.2</v>
      </c>
    </row>
    <row r="1122" spans="1:21" ht="15">
      <c r="A1122" s="253" t="s">
        <v>2890</v>
      </c>
      <c r="B1122" s="61" t="s">
        <v>2722</v>
      </c>
      <c r="C1122" s="3"/>
      <c r="D1122" s="3"/>
      <c r="E1122" s="9" t="s">
        <v>278</v>
      </c>
      <c r="F1122" s="9" t="s">
        <v>278</v>
      </c>
      <c r="G1122" s="9" t="s">
        <v>278</v>
      </c>
      <c r="H1122" s="9" t="s">
        <v>278</v>
      </c>
      <c r="I1122" s="9" t="s">
        <v>278</v>
      </c>
      <c r="J1122" s="9" t="s">
        <v>278</v>
      </c>
      <c r="K1122" s="9" t="s">
        <v>278</v>
      </c>
      <c r="L1122" s="9" t="s">
        <v>278</v>
      </c>
      <c r="M1122" s="9">
        <v>154.5</v>
      </c>
      <c r="N1122" s="65"/>
      <c r="P1122" s="65">
        <f t="shared" si="21"/>
        <v>154.5</v>
      </c>
    </row>
    <row r="1123" spans="1:21" ht="15">
      <c r="A1123" s="253" t="s">
        <v>2891</v>
      </c>
      <c r="B1123" s="61" t="s">
        <v>2725</v>
      </c>
      <c r="C1123" s="3"/>
      <c r="D1123" s="3"/>
      <c r="E1123" s="9" t="s">
        <v>278</v>
      </c>
      <c r="F1123" s="9" t="s">
        <v>278</v>
      </c>
      <c r="G1123" s="9" t="s">
        <v>278</v>
      </c>
      <c r="H1123" s="9" t="s">
        <v>278</v>
      </c>
      <c r="I1123" s="9" t="s">
        <v>278</v>
      </c>
      <c r="J1123" s="9" t="s">
        <v>278</v>
      </c>
      <c r="K1123" s="9" t="s">
        <v>278</v>
      </c>
      <c r="L1123" s="9" t="s">
        <v>278</v>
      </c>
      <c r="M1123" s="9">
        <v>141.69999999999999</v>
      </c>
      <c r="N1123" s="65"/>
      <c r="P1123" s="65">
        <f t="shared" si="21"/>
        <v>141.69999999999999</v>
      </c>
    </row>
    <row r="1124" spans="1:21" ht="15">
      <c r="A1124" s="28"/>
      <c r="B1124" s="61"/>
      <c r="E1124" s="9"/>
      <c r="F1124" s="9"/>
      <c r="G1124" s="9"/>
      <c r="H1124" s="9"/>
      <c r="L1124" s="67"/>
      <c r="M1124" s="67"/>
      <c r="N1124" s="65"/>
    </row>
    <row r="1125" spans="1:21" ht="15">
      <c r="A1125" s="28"/>
      <c r="B1125" s="61"/>
      <c r="E1125" s="9"/>
      <c r="L1125" s="67"/>
      <c r="M1125" s="67"/>
    </row>
    <row r="1126" spans="1:21" ht="15">
      <c r="A1126" s="28"/>
      <c r="B1126" s="61"/>
      <c r="E1126" s="9"/>
      <c r="L1126" s="67"/>
      <c r="M1126" s="67"/>
    </row>
    <row r="1127" spans="1:21" ht="25.5">
      <c r="A1127" s="23" t="s">
        <v>187</v>
      </c>
      <c r="L1127" s="67"/>
      <c r="M1127" s="67"/>
    </row>
    <row r="1128" spans="1:21">
      <c r="L1128" s="67"/>
      <c r="M1128" s="67"/>
    </row>
    <row r="1129" spans="1:21" ht="15">
      <c r="A1129" s="38"/>
      <c r="B1129" s="38"/>
      <c r="C1129" s="38"/>
      <c r="D1129" s="38"/>
      <c r="E1129" s="59">
        <v>2016</v>
      </c>
      <c r="F1129" s="59">
        <v>2017</v>
      </c>
      <c r="G1129" s="59">
        <v>2018</v>
      </c>
      <c r="H1129" s="59">
        <v>2019</v>
      </c>
      <c r="I1129" s="59">
        <v>2020</v>
      </c>
      <c r="J1129" s="59">
        <v>2021</v>
      </c>
      <c r="K1129" s="59">
        <v>2022</v>
      </c>
      <c r="L1129" s="59">
        <v>2023</v>
      </c>
      <c r="M1129" s="59">
        <v>2024</v>
      </c>
      <c r="P1129" s="68" t="s">
        <v>40</v>
      </c>
    </row>
    <row r="1130" spans="1:21" ht="15">
      <c r="A1130" s="28" t="s">
        <v>0</v>
      </c>
      <c r="B1130" s="61" t="s">
        <v>33</v>
      </c>
      <c r="E1130" s="183">
        <v>954.9</v>
      </c>
      <c r="F1130" s="9">
        <v>658.6</v>
      </c>
      <c r="G1130" s="188">
        <v>698.9</v>
      </c>
      <c r="H1130" s="9">
        <v>672.89999999999964</v>
      </c>
      <c r="I1130" s="184">
        <v>851.89999999999873</v>
      </c>
      <c r="J1130" s="9">
        <v>1082.6999999999994</v>
      </c>
      <c r="K1130" s="185">
        <v>1326.900000000001</v>
      </c>
      <c r="L1130" s="9">
        <v>565.00000000000091</v>
      </c>
      <c r="M1130" s="188">
        <v>1299.3</v>
      </c>
      <c r="P1130" s="65">
        <f t="shared" ref="P1130:P1161" si="22">SUM(E1130:M1130)</f>
        <v>8111.1</v>
      </c>
      <c r="R1130" t="s">
        <v>3140</v>
      </c>
      <c r="U1130" s="3" t="s">
        <v>1980</v>
      </c>
    </row>
    <row r="1131" spans="1:21" ht="15">
      <c r="A1131" s="28" t="s">
        <v>2</v>
      </c>
      <c r="B1131" s="61" t="s">
        <v>21</v>
      </c>
      <c r="E1131" s="188">
        <v>716.25</v>
      </c>
      <c r="F1131" s="188">
        <v>781.3</v>
      </c>
      <c r="G1131" s="188">
        <v>629.5</v>
      </c>
      <c r="H1131" s="9">
        <v>729.80000000000064</v>
      </c>
      <c r="I1131" s="188">
        <v>757.39999999999873</v>
      </c>
      <c r="J1131" s="188">
        <v>1257.5</v>
      </c>
      <c r="K1131" s="9">
        <v>1092.5999999999976</v>
      </c>
      <c r="L1131" s="9">
        <v>578.89999999999964</v>
      </c>
      <c r="M1131" s="188">
        <v>1262.8</v>
      </c>
      <c r="P1131" s="65">
        <f t="shared" si="22"/>
        <v>7806.0499999999975</v>
      </c>
      <c r="R1131" t="s">
        <v>3141</v>
      </c>
      <c r="U1131" s="3" t="s">
        <v>749</v>
      </c>
    </row>
    <row r="1132" spans="1:21" ht="15">
      <c r="A1132" s="28" t="s">
        <v>3</v>
      </c>
      <c r="B1132" s="61" t="s">
        <v>11</v>
      </c>
      <c r="E1132" s="185">
        <v>992.8</v>
      </c>
      <c r="F1132" s="9">
        <v>588.20000000000005</v>
      </c>
      <c r="G1132" s="188">
        <v>647.9</v>
      </c>
      <c r="H1132" s="9">
        <v>724.89999999999918</v>
      </c>
      <c r="I1132" s="185">
        <v>927.99999999999727</v>
      </c>
      <c r="J1132" s="9">
        <v>1119.2999999999997</v>
      </c>
      <c r="K1132" s="9">
        <v>888.59999999999945</v>
      </c>
      <c r="L1132" s="9">
        <v>786.50000000000091</v>
      </c>
      <c r="M1132" s="9">
        <v>1079.3</v>
      </c>
      <c r="P1132" s="65">
        <f t="shared" si="22"/>
        <v>7755.4999999999973</v>
      </c>
      <c r="R1132" t="s">
        <v>1405</v>
      </c>
      <c r="U1132" s="3" t="s">
        <v>1980</v>
      </c>
    </row>
    <row r="1133" spans="1:21" ht="15">
      <c r="A1133" s="28" t="s">
        <v>5</v>
      </c>
      <c r="B1133" s="61" t="s">
        <v>37</v>
      </c>
      <c r="E1133" s="9">
        <v>530.4</v>
      </c>
      <c r="F1133" s="188">
        <v>809.7</v>
      </c>
      <c r="G1133" s="9">
        <v>404.6</v>
      </c>
      <c r="H1133" s="9">
        <v>653.20000000000118</v>
      </c>
      <c r="I1133" s="9">
        <v>681.29999999999836</v>
      </c>
      <c r="J1133" s="185">
        <v>1309.5999999999999</v>
      </c>
      <c r="K1133" s="9">
        <v>1058.900000000001</v>
      </c>
      <c r="L1133" s="188">
        <v>933.80000000000018</v>
      </c>
      <c r="M1133" s="9">
        <v>1192.3999999999999</v>
      </c>
      <c r="P1133" s="65">
        <f t="shared" si="22"/>
        <v>7573.9000000000005</v>
      </c>
      <c r="R1133" t="s">
        <v>2073</v>
      </c>
      <c r="U1133" s="3" t="s">
        <v>1424</v>
      </c>
    </row>
    <row r="1134" spans="1:21" ht="15">
      <c r="A1134" s="28" t="s">
        <v>7</v>
      </c>
      <c r="B1134" s="61" t="s">
        <v>25</v>
      </c>
      <c r="E1134" s="188">
        <v>677</v>
      </c>
      <c r="F1134" s="184">
        <v>853.4</v>
      </c>
      <c r="G1134" s="188">
        <v>664.3</v>
      </c>
      <c r="H1134" s="188">
        <v>834.44999999999982</v>
      </c>
      <c r="I1134" s="9">
        <v>443.10000000000036</v>
      </c>
      <c r="J1134" s="9">
        <v>1038.3999999999992</v>
      </c>
      <c r="K1134" s="183">
        <v>1317.2000000000007</v>
      </c>
      <c r="L1134" s="9">
        <v>630.49999999999955</v>
      </c>
      <c r="M1134" s="9">
        <v>1081.3</v>
      </c>
      <c r="P1134" s="65">
        <f t="shared" si="22"/>
        <v>7539.6500000000005</v>
      </c>
      <c r="R1134" t="s">
        <v>1979</v>
      </c>
      <c r="U1134" s="3" t="s">
        <v>749</v>
      </c>
    </row>
    <row r="1135" spans="1:21" ht="15">
      <c r="A1135" s="28" t="s">
        <v>8</v>
      </c>
      <c r="B1135" s="61" t="s">
        <v>31</v>
      </c>
      <c r="E1135" s="188">
        <v>674.05</v>
      </c>
      <c r="F1135" s="188">
        <v>818.8</v>
      </c>
      <c r="G1135" s="9">
        <v>473.5</v>
      </c>
      <c r="H1135" s="183">
        <v>907.10000000000127</v>
      </c>
      <c r="I1135" s="9">
        <v>439.70000000000073</v>
      </c>
      <c r="J1135" s="184">
        <v>1299.6999999999989</v>
      </c>
      <c r="K1135" s="9">
        <v>974.599999999999</v>
      </c>
      <c r="L1135" s="9">
        <v>718.79999999999563</v>
      </c>
      <c r="M1135" s="9">
        <v>1135.0000000000002</v>
      </c>
      <c r="P1135" s="65">
        <f t="shared" si="22"/>
        <v>7441.2499999999945</v>
      </c>
      <c r="R1135" t="s">
        <v>1914</v>
      </c>
      <c r="U1135" s="3" t="s">
        <v>749</v>
      </c>
    </row>
    <row r="1136" spans="1:21" ht="15">
      <c r="A1136" s="28" t="s">
        <v>10</v>
      </c>
      <c r="B1136" s="61" t="s">
        <v>141</v>
      </c>
      <c r="E1136" s="9" t="s">
        <v>278</v>
      </c>
      <c r="F1136" s="9">
        <v>579.70000000000005</v>
      </c>
      <c r="G1136" s="183">
        <v>901.4</v>
      </c>
      <c r="H1136" s="9">
        <v>693.49999999999955</v>
      </c>
      <c r="I1136" s="9">
        <v>575.10000000000036</v>
      </c>
      <c r="J1136" s="9">
        <v>1001.3999999999983</v>
      </c>
      <c r="K1136" s="9">
        <v>888.29999999999973</v>
      </c>
      <c r="L1136" s="183">
        <v>953.19999999999936</v>
      </c>
      <c r="M1136" s="188">
        <v>1260.7</v>
      </c>
      <c r="P1136" s="65">
        <f t="shared" si="22"/>
        <v>6853.2999999999965</v>
      </c>
      <c r="R1136" t="s">
        <v>1967</v>
      </c>
    </row>
    <row r="1137" spans="1:21" ht="15">
      <c r="A1137" s="28" t="s">
        <v>12</v>
      </c>
      <c r="B1137" s="61" t="s">
        <v>17</v>
      </c>
      <c r="E1137" s="9">
        <v>615.95000000000005</v>
      </c>
      <c r="F1137" s="188">
        <v>727.3</v>
      </c>
      <c r="G1137" s="9">
        <v>546.79999999999995</v>
      </c>
      <c r="H1137" s="9">
        <v>506.99999999999955</v>
      </c>
      <c r="I1137" s="9">
        <v>444.29999999999927</v>
      </c>
      <c r="J1137" s="9">
        <v>1041.9999999999991</v>
      </c>
      <c r="K1137" s="9">
        <v>1079.199999999998</v>
      </c>
      <c r="L1137" s="9">
        <v>681.80000000000018</v>
      </c>
      <c r="M1137" s="9">
        <v>1187.0000000000002</v>
      </c>
      <c r="P1137" s="65">
        <f t="shared" si="22"/>
        <v>6831.3499999999958</v>
      </c>
      <c r="R1137" t="s">
        <v>288</v>
      </c>
    </row>
    <row r="1138" spans="1:21" ht="15">
      <c r="A1138" s="28" t="s">
        <v>14</v>
      </c>
      <c r="B1138" s="61" t="s">
        <v>154</v>
      </c>
      <c r="E1138" s="9" t="s">
        <v>278</v>
      </c>
      <c r="F1138" s="9" t="s">
        <v>278</v>
      </c>
      <c r="G1138" s="185">
        <v>906.3</v>
      </c>
      <c r="H1138" s="188">
        <v>779.79999999999973</v>
      </c>
      <c r="I1138" s="183">
        <v>869.69999999999891</v>
      </c>
      <c r="J1138" s="9">
        <v>1189.7999999999997</v>
      </c>
      <c r="K1138" s="9">
        <v>868.00000000000045</v>
      </c>
      <c r="L1138" s="9">
        <v>798.59999999999945</v>
      </c>
      <c r="M1138" s="188">
        <v>1334.9</v>
      </c>
      <c r="P1138" s="65">
        <f t="shared" si="22"/>
        <v>6747.0999999999985</v>
      </c>
      <c r="R1138" t="s">
        <v>3139</v>
      </c>
      <c r="U1138" s="3" t="s">
        <v>1980</v>
      </c>
    </row>
    <row r="1139" spans="1:21" ht="15">
      <c r="A1139" s="28" t="s">
        <v>16</v>
      </c>
      <c r="B1139" s="61" t="s">
        <v>9</v>
      </c>
      <c r="E1139" s="9">
        <v>591.70000000000005</v>
      </c>
      <c r="F1139" s="9">
        <v>697.8</v>
      </c>
      <c r="G1139" s="188">
        <v>630.29999999999995</v>
      </c>
      <c r="H1139" s="9">
        <v>489.10000000000036</v>
      </c>
      <c r="I1139" s="9">
        <v>433.29999999999927</v>
      </c>
      <c r="J1139" s="9">
        <v>1041.7999999999997</v>
      </c>
      <c r="K1139" s="9">
        <v>594.89999999999964</v>
      </c>
      <c r="L1139" s="188">
        <v>931.699999999998</v>
      </c>
      <c r="M1139" s="9">
        <v>1127.2</v>
      </c>
      <c r="P1139" s="65">
        <f t="shared" si="22"/>
        <v>6537.7999999999975</v>
      </c>
      <c r="R1139" t="s">
        <v>331</v>
      </c>
    </row>
    <row r="1140" spans="1:21" ht="15">
      <c r="A1140" s="28" t="s">
        <v>18</v>
      </c>
      <c r="B1140" s="61" t="s">
        <v>142</v>
      </c>
      <c r="E1140" s="9" t="s">
        <v>278</v>
      </c>
      <c r="F1140" s="9">
        <v>587.29999999999995</v>
      </c>
      <c r="G1140" s="9">
        <v>627.70000000000005</v>
      </c>
      <c r="H1140" s="9">
        <v>636.70000000000073</v>
      </c>
      <c r="I1140" s="188">
        <v>835.19999999999709</v>
      </c>
      <c r="J1140" s="9">
        <v>1014.7999999999988</v>
      </c>
      <c r="K1140" s="9">
        <v>914.900000000001</v>
      </c>
      <c r="L1140" s="9">
        <v>815.50000000000091</v>
      </c>
      <c r="M1140" s="9">
        <v>1029.6000000000001</v>
      </c>
      <c r="P1140" s="65">
        <f t="shared" si="22"/>
        <v>6461.6999999999989</v>
      </c>
      <c r="R1140" t="s">
        <v>283</v>
      </c>
    </row>
    <row r="1141" spans="1:21" ht="15">
      <c r="A1141" s="28" t="s">
        <v>20</v>
      </c>
      <c r="B1141" s="61" t="s">
        <v>15</v>
      </c>
      <c r="E1141" s="184">
        <v>814.5</v>
      </c>
      <c r="F1141" s="9">
        <v>452.9</v>
      </c>
      <c r="G1141" s="9">
        <v>415.2</v>
      </c>
      <c r="H1141" s="9">
        <v>557.39999999999964</v>
      </c>
      <c r="I1141" s="9">
        <v>236.89999999999964</v>
      </c>
      <c r="J1141" s="9">
        <v>1174.2999999999997</v>
      </c>
      <c r="K1141" s="9">
        <v>877.10000000000036</v>
      </c>
      <c r="L1141" s="9">
        <v>837.89999999999964</v>
      </c>
      <c r="M1141" s="9">
        <v>1046.2999999999997</v>
      </c>
      <c r="P1141" s="65">
        <f t="shared" si="22"/>
        <v>6412.4999999999982</v>
      </c>
      <c r="R1141" t="s">
        <v>282</v>
      </c>
    </row>
    <row r="1142" spans="1:21" ht="15">
      <c r="A1142" s="28" t="s">
        <v>22</v>
      </c>
      <c r="B1142" s="61" t="s">
        <v>155</v>
      </c>
      <c r="E1142" s="9" t="s">
        <v>278</v>
      </c>
      <c r="F1142" s="9" t="s">
        <v>278</v>
      </c>
      <c r="G1142" s="9">
        <v>532.4</v>
      </c>
      <c r="H1142" s="9">
        <v>378.19999999999936</v>
      </c>
      <c r="I1142" s="9">
        <v>631.99999999999909</v>
      </c>
      <c r="J1142" s="9">
        <v>1114.5999999999999</v>
      </c>
      <c r="K1142" s="9">
        <v>805.89999999999964</v>
      </c>
      <c r="L1142" s="9">
        <v>812.5</v>
      </c>
      <c r="M1142" s="185">
        <v>1541.7999999999997</v>
      </c>
      <c r="P1142" s="65">
        <f t="shared" si="22"/>
        <v>5817.3999999999978</v>
      </c>
      <c r="R1142" t="s">
        <v>281</v>
      </c>
      <c r="U1142" s="3" t="s">
        <v>1424</v>
      </c>
    </row>
    <row r="1143" spans="1:21" ht="15">
      <c r="A1143" s="28" t="s">
        <v>24</v>
      </c>
      <c r="B1143" s="61" t="s">
        <v>39</v>
      </c>
      <c r="E1143" s="9">
        <v>623.35</v>
      </c>
      <c r="F1143" s="188">
        <v>716.2</v>
      </c>
      <c r="G1143" s="9">
        <v>603.9</v>
      </c>
      <c r="H1143" s="185">
        <v>1054.0000000000009</v>
      </c>
      <c r="I1143" s="9">
        <v>717.09999999999945</v>
      </c>
      <c r="J1143" s="188">
        <v>1229.8000000000002</v>
      </c>
      <c r="K1143" s="9">
        <v>796.30000000000064</v>
      </c>
      <c r="L1143" s="9" t="s">
        <v>278</v>
      </c>
      <c r="M1143" s="9" t="s">
        <v>278</v>
      </c>
      <c r="P1143" s="65">
        <f t="shared" si="22"/>
        <v>5740.6500000000015</v>
      </c>
      <c r="R1143" t="s">
        <v>1913</v>
      </c>
      <c r="U1143" s="3" t="s">
        <v>1424</v>
      </c>
    </row>
    <row r="1144" spans="1:21" ht="15">
      <c r="A1144" s="28" t="s">
        <v>26</v>
      </c>
      <c r="B1144" s="61" t="s">
        <v>683</v>
      </c>
      <c r="E1144" s="9" t="s">
        <v>278</v>
      </c>
      <c r="F1144" s="9" t="s">
        <v>278</v>
      </c>
      <c r="G1144" s="9" t="s">
        <v>278</v>
      </c>
      <c r="H1144" s="9">
        <v>705.59999999999945</v>
      </c>
      <c r="I1144" s="188">
        <v>775.40000000000055</v>
      </c>
      <c r="J1144" s="9">
        <v>1140.4000000000015</v>
      </c>
      <c r="K1144" s="188">
        <v>1186.1999999999985</v>
      </c>
      <c r="L1144" s="188">
        <v>848.70000000000027</v>
      </c>
      <c r="M1144" s="9">
        <v>1079.3</v>
      </c>
      <c r="P1144" s="65">
        <f t="shared" si="22"/>
        <v>5735.6</v>
      </c>
      <c r="R1144" t="s">
        <v>2477</v>
      </c>
    </row>
    <row r="1145" spans="1:21" ht="15">
      <c r="A1145" s="28" t="s">
        <v>28</v>
      </c>
      <c r="B1145" s="61" t="s">
        <v>23</v>
      </c>
      <c r="E1145" s="188">
        <v>773.7</v>
      </c>
      <c r="F1145" s="9">
        <v>525.5</v>
      </c>
      <c r="G1145" s="9">
        <v>491.45</v>
      </c>
      <c r="H1145" s="9">
        <v>709.09999999999991</v>
      </c>
      <c r="I1145" s="9">
        <v>185.10000000000127</v>
      </c>
      <c r="J1145" s="9">
        <v>1121.6500000000001</v>
      </c>
      <c r="K1145" s="9">
        <v>931.29999999999973</v>
      </c>
      <c r="L1145" s="9">
        <v>647.59999999999854</v>
      </c>
      <c r="M1145" s="9">
        <v>296.30000000000007</v>
      </c>
      <c r="P1145" s="65">
        <f t="shared" si="22"/>
        <v>5681.7</v>
      </c>
      <c r="R1145" t="s">
        <v>297</v>
      </c>
    </row>
    <row r="1146" spans="1:21" ht="15">
      <c r="A1146" s="28" t="s">
        <v>30</v>
      </c>
      <c r="B1146" s="61" t="s">
        <v>143</v>
      </c>
      <c r="E1146" s="9" t="s">
        <v>278</v>
      </c>
      <c r="F1146" s="9">
        <v>671.3</v>
      </c>
      <c r="G1146" s="9">
        <v>453</v>
      </c>
      <c r="H1146" s="9">
        <v>331.40000000000055</v>
      </c>
      <c r="I1146" s="9">
        <v>282.84999999999854</v>
      </c>
      <c r="J1146" s="9">
        <v>1066.4999999999995</v>
      </c>
      <c r="K1146" s="188">
        <v>1256.2000000000003</v>
      </c>
      <c r="L1146" s="9">
        <v>545.29999999999836</v>
      </c>
      <c r="M1146" s="9">
        <v>1055.95</v>
      </c>
      <c r="P1146" s="65">
        <f t="shared" si="22"/>
        <v>5662.4999999999973</v>
      </c>
      <c r="R1146" t="s">
        <v>283</v>
      </c>
    </row>
    <row r="1147" spans="1:21" ht="15">
      <c r="A1147" s="28" t="s">
        <v>32</v>
      </c>
      <c r="B1147" s="61" t="s">
        <v>27</v>
      </c>
      <c r="E1147" s="188">
        <v>804</v>
      </c>
      <c r="F1147" s="9">
        <v>691.2</v>
      </c>
      <c r="G1147" s="9">
        <v>457.7</v>
      </c>
      <c r="H1147" s="9">
        <v>714.49999999999955</v>
      </c>
      <c r="I1147" s="9">
        <v>524.89999999999964</v>
      </c>
      <c r="J1147" s="9">
        <v>1096.5999999999981</v>
      </c>
      <c r="K1147" s="9">
        <v>668.29999999999973</v>
      </c>
      <c r="L1147" s="9">
        <v>548.89999999999964</v>
      </c>
      <c r="M1147" s="9" t="s">
        <v>278</v>
      </c>
      <c r="P1147" s="65">
        <f t="shared" si="22"/>
        <v>5506.0999999999967</v>
      </c>
      <c r="R1147" t="s">
        <v>283</v>
      </c>
    </row>
    <row r="1148" spans="1:21" ht="15">
      <c r="A1148" s="28" t="s">
        <v>34</v>
      </c>
      <c r="B1148" s="61" t="s">
        <v>682</v>
      </c>
      <c r="E1148" s="9" t="s">
        <v>278</v>
      </c>
      <c r="F1148" s="9" t="s">
        <v>278</v>
      </c>
      <c r="G1148" s="9" t="s">
        <v>278</v>
      </c>
      <c r="H1148" s="188">
        <v>834.94999999999891</v>
      </c>
      <c r="I1148" s="9">
        <v>665.30000000000109</v>
      </c>
      <c r="J1148" s="9">
        <v>1195.2000000000003</v>
      </c>
      <c r="K1148" s="9">
        <v>775.5</v>
      </c>
      <c r="L1148" s="188">
        <v>942.10000000000082</v>
      </c>
      <c r="M1148" s="9">
        <v>780.9</v>
      </c>
      <c r="P1148" s="65">
        <f t="shared" si="22"/>
        <v>5193.9500000000007</v>
      </c>
      <c r="R1148" t="s">
        <v>303</v>
      </c>
    </row>
    <row r="1149" spans="1:21" ht="15">
      <c r="A1149" s="28" t="s">
        <v>36</v>
      </c>
      <c r="B1149" s="61" t="s">
        <v>687</v>
      </c>
      <c r="E1149" s="9" t="s">
        <v>278</v>
      </c>
      <c r="F1149" s="9" t="s">
        <v>278</v>
      </c>
      <c r="G1149" s="9" t="s">
        <v>278</v>
      </c>
      <c r="H1149" s="9">
        <v>524.900000000001</v>
      </c>
      <c r="I1149" s="9">
        <v>566.39999999999691</v>
      </c>
      <c r="J1149" s="9">
        <v>1146.5999999999999</v>
      </c>
      <c r="K1149" s="188">
        <v>1145.2999999999993</v>
      </c>
      <c r="L1149" s="9">
        <v>768.19999999999982</v>
      </c>
      <c r="M1149" s="9">
        <v>1009.4</v>
      </c>
      <c r="P1149" s="65">
        <f t="shared" si="22"/>
        <v>5160.7999999999965</v>
      </c>
      <c r="R1149" t="s">
        <v>287</v>
      </c>
    </row>
    <row r="1150" spans="1:21" ht="15">
      <c r="A1150" s="28" t="s">
        <v>38</v>
      </c>
      <c r="B1150" s="61" t="s">
        <v>653</v>
      </c>
      <c r="E1150" s="9" t="s">
        <v>278</v>
      </c>
      <c r="F1150" s="9" t="s">
        <v>278</v>
      </c>
      <c r="G1150" s="9" t="s">
        <v>278</v>
      </c>
      <c r="H1150" s="9">
        <v>637.75000000000045</v>
      </c>
      <c r="I1150" s="9">
        <v>704.20000000000164</v>
      </c>
      <c r="J1150" s="9">
        <v>1147.0999999999999</v>
      </c>
      <c r="K1150" s="9">
        <v>1049.900000000001</v>
      </c>
      <c r="L1150" s="9">
        <v>716.70000000000073</v>
      </c>
      <c r="M1150" s="9">
        <v>879.1</v>
      </c>
      <c r="P1150" s="65">
        <f t="shared" si="22"/>
        <v>5134.7500000000036</v>
      </c>
    </row>
    <row r="1151" spans="1:21" ht="15">
      <c r="A1151" s="28" t="s">
        <v>145</v>
      </c>
      <c r="B1151" s="28" t="s">
        <v>638</v>
      </c>
      <c r="E1151" s="9" t="s">
        <v>278</v>
      </c>
      <c r="F1151" s="9" t="s">
        <v>278</v>
      </c>
      <c r="G1151" s="9" t="s">
        <v>278</v>
      </c>
      <c r="H1151" s="9">
        <v>576.099999999999</v>
      </c>
      <c r="I1151" s="9">
        <v>452.29999999999927</v>
      </c>
      <c r="J1151" s="9">
        <v>932.49999999999909</v>
      </c>
      <c r="K1151" s="9">
        <v>942.29999999999836</v>
      </c>
      <c r="L1151" s="185">
        <v>1022.3000000000002</v>
      </c>
      <c r="M1151" s="9">
        <v>1072.8</v>
      </c>
      <c r="P1151" s="65">
        <f t="shared" si="22"/>
        <v>4998.2999999999956</v>
      </c>
      <c r="R1151" t="s">
        <v>281</v>
      </c>
      <c r="U1151" s="3" t="s">
        <v>1424</v>
      </c>
    </row>
    <row r="1152" spans="1:21" ht="15">
      <c r="A1152" s="28" t="s">
        <v>146</v>
      </c>
      <c r="B1152" s="178" t="s">
        <v>1337</v>
      </c>
      <c r="C1152" s="3"/>
      <c r="D1152" s="3"/>
      <c r="E1152" s="9" t="s">
        <v>278</v>
      </c>
      <c r="F1152" s="9" t="s">
        <v>278</v>
      </c>
      <c r="G1152" s="9" t="s">
        <v>278</v>
      </c>
      <c r="H1152" s="9" t="s">
        <v>278</v>
      </c>
      <c r="I1152" s="188">
        <v>808.75</v>
      </c>
      <c r="J1152" s="9">
        <v>1105.2999999999988</v>
      </c>
      <c r="K1152" s="188">
        <v>1140.5000000000018</v>
      </c>
      <c r="L1152" s="9">
        <v>697.99999999999864</v>
      </c>
      <c r="M1152" s="188">
        <v>1241.2</v>
      </c>
      <c r="P1152" s="65">
        <f t="shared" si="22"/>
        <v>4993.7499999999991</v>
      </c>
      <c r="R1152" t="s">
        <v>1478</v>
      </c>
    </row>
    <row r="1153" spans="1:21" ht="15">
      <c r="A1153" s="28" t="s">
        <v>147</v>
      </c>
      <c r="B1153" s="61" t="s">
        <v>662</v>
      </c>
      <c r="E1153" s="9" t="s">
        <v>278</v>
      </c>
      <c r="F1153" s="9" t="s">
        <v>278</v>
      </c>
      <c r="G1153" s="9" t="s">
        <v>278</v>
      </c>
      <c r="H1153" s="9">
        <v>698.40000000000146</v>
      </c>
      <c r="I1153" s="188">
        <v>784.99999999999818</v>
      </c>
      <c r="J1153" s="9">
        <v>864.20000000000118</v>
      </c>
      <c r="K1153" s="9">
        <v>941.89999999999964</v>
      </c>
      <c r="L1153" s="9">
        <v>601.59999999999991</v>
      </c>
      <c r="M1153" s="9">
        <v>1059.8999999999999</v>
      </c>
      <c r="P1153" s="65">
        <f t="shared" si="22"/>
        <v>4951</v>
      </c>
      <c r="R1153" t="s">
        <v>297</v>
      </c>
    </row>
    <row r="1154" spans="1:21" ht="15">
      <c r="A1154" s="28" t="s">
        <v>151</v>
      </c>
      <c r="B1154" s="61" t="s">
        <v>704</v>
      </c>
      <c r="E1154" s="9" t="s">
        <v>278</v>
      </c>
      <c r="F1154" s="9" t="s">
        <v>278</v>
      </c>
      <c r="G1154" s="9" t="s">
        <v>278</v>
      </c>
      <c r="H1154" s="9">
        <v>595.85000000000127</v>
      </c>
      <c r="I1154" s="9">
        <v>439.40000000000236</v>
      </c>
      <c r="J1154" s="9">
        <v>1129.2999999999997</v>
      </c>
      <c r="K1154" s="9">
        <v>1129.2999999999984</v>
      </c>
      <c r="L1154" s="9">
        <v>572.09999999999945</v>
      </c>
      <c r="M1154" s="9">
        <v>1083.4000000000001</v>
      </c>
      <c r="P1154" s="65">
        <f t="shared" si="22"/>
        <v>4949.3500000000013</v>
      </c>
    </row>
    <row r="1155" spans="1:21" ht="15">
      <c r="A1155" s="28" t="s">
        <v>157</v>
      </c>
      <c r="B1155" s="61" t="s">
        <v>13</v>
      </c>
      <c r="E1155" s="9">
        <v>668.05</v>
      </c>
      <c r="F1155" s="9">
        <v>389.8</v>
      </c>
      <c r="G1155" s="9">
        <v>545</v>
      </c>
      <c r="H1155" s="9">
        <v>520.80000000000109</v>
      </c>
      <c r="I1155" s="9">
        <v>403.39999999999873</v>
      </c>
      <c r="J1155" s="9">
        <v>920.04999999999973</v>
      </c>
      <c r="K1155" s="9">
        <v>827.19999999999936</v>
      </c>
      <c r="L1155" s="9">
        <v>664.5</v>
      </c>
      <c r="M1155" s="9" t="s">
        <v>278</v>
      </c>
      <c r="P1155" s="65">
        <f t="shared" si="22"/>
        <v>4938.7999999999993</v>
      </c>
    </row>
    <row r="1156" spans="1:21" ht="15">
      <c r="A1156" s="28" t="s">
        <v>159</v>
      </c>
      <c r="B1156" s="61" t="s">
        <v>162</v>
      </c>
      <c r="E1156" s="9" t="s">
        <v>278</v>
      </c>
      <c r="F1156" s="9" t="s">
        <v>278</v>
      </c>
      <c r="G1156" s="9">
        <v>498.7</v>
      </c>
      <c r="H1156" s="9">
        <v>600.09999999999945</v>
      </c>
      <c r="I1156" s="9">
        <v>402.20000000000073</v>
      </c>
      <c r="J1156" s="9">
        <v>969.20000000000027</v>
      </c>
      <c r="K1156" s="9">
        <v>941.900000000001</v>
      </c>
      <c r="L1156" s="9">
        <v>839.09999999999945</v>
      </c>
      <c r="M1156" s="9">
        <v>671.19999999999993</v>
      </c>
      <c r="P1156" s="65">
        <f t="shared" si="22"/>
        <v>4922.4000000000005</v>
      </c>
    </row>
    <row r="1157" spans="1:21" ht="15">
      <c r="A1157" s="28" t="s">
        <v>160</v>
      </c>
      <c r="B1157" s="61" t="s">
        <v>19</v>
      </c>
      <c r="E1157" s="188">
        <v>772</v>
      </c>
      <c r="F1157" s="188">
        <v>778.4</v>
      </c>
      <c r="G1157" s="188">
        <v>856.4</v>
      </c>
      <c r="H1157" s="188">
        <v>785.5</v>
      </c>
      <c r="I1157" s="9">
        <v>642.60000000000036</v>
      </c>
      <c r="J1157" s="9">
        <v>980.79999999999927</v>
      </c>
      <c r="K1157" s="9" t="s">
        <v>278</v>
      </c>
      <c r="L1157" s="9" t="s">
        <v>278</v>
      </c>
      <c r="M1157" s="9" t="s">
        <v>278</v>
      </c>
      <c r="P1157" s="65">
        <f t="shared" si="22"/>
        <v>4815.7</v>
      </c>
      <c r="R1157" t="s">
        <v>830</v>
      </c>
      <c r="U1157" s="3" t="s">
        <v>749</v>
      </c>
    </row>
    <row r="1158" spans="1:21" ht="15">
      <c r="A1158" s="28" t="s">
        <v>161</v>
      </c>
      <c r="B1158" s="61" t="s">
        <v>654</v>
      </c>
      <c r="E1158" s="9" t="s">
        <v>278</v>
      </c>
      <c r="F1158" s="9" t="s">
        <v>278</v>
      </c>
      <c r="G1158" s="9" t="s">
        <v>278</v>
      </c>
      <c r="H1158" s="9">
        <v>521.19999999999982</v>
      </c>
      <c r="I1158" s="9">
        <v>195.5</v>
      </c>
      <c r="J1158" s="9">
        <v>1022</v>
      </c>
      <c r="K1158" s="9">
        <v>958.89999999999873</v>
      </c>
      <c r="L1158" s="188">
        <v>894.00000000000091</v>
      </c>
      <c r="M1158" s="9">
        <v>1162.6999999999998</v>
      </c>
      <c r="P1158" s="65">
        <f t="shared" si="22"/>
        <v>4754.2999999999993</v>
      </c>
      <c r="R1158" t="s">
        <v>287</v>
      </c>
    </row>
    <row r="1159" spans="1:21" ht="15">
      <c r="A1159" s="28" t="s">
        <v>163</v>
      </c>
      <c r="B1159" s="190" t="s">
        <v>1351</v>
      </c>
      <c r="C1159" s="3"/>
      <c r="D1159" s="3"/>
      <c r="E1159" s="9" t="s">
        <v>278</v>
      </c>
      <c r="F1159" s="9" t="s">
        <v>278</v>
      </c>
      <c r="G1159" s="9" t="s">
        <v>278</v>
      </c>
      <c r="H1159" s="9" t="s">
        <v>278</v>
      </c>
      <c r="I1159" s="9">
        <v>502.60000000000036</v>
      </c>
      <c r="J1159" s="188">
        <v>1215.9000000000001</v>
      </c>
      <c r="K1159" s="9">
        <v>1056.9000000000005</v>
      </c>
      <c r="L1159" s="9">
        <v>776.80000000000246</v>
      </c>
      <c r="M1159" s="9">
        <v>1180.9000000000001</v>
      </c>
      <c r="P1159" s="65">
        <f t="shared" si="22"/>
        <v>4733.100000000004</v>
      </c>
      <c r="R1159" t="s">
        <v>288</v>
      </c>
    </row>
    <row r="1160" spans="1:21" ht="15">
      <c r="A1160" s="28" t="s">
        <v>274</v>
      </c>
      <c r="B1160" s="61" t="s">
        <v>651</v>
      </c>
      <c r="E1160" s="9" t="s">
        <v>278</v>
      </c>
      <c r="F1160" s="9" t="s">
        <v>278</v>
      </c>
      <c r="G1160" s="9" t="s">
        <v>278</v>
      </c>
      <c r="H1160" s="9">
        <v>674.44999999999891</v>
      </c>
      <c r="I1160" s="9">
        <v>422.30000000000018</v>
      </c>
      <c r="J1160" s="9">
        <v>909.80000000000018</v>
      </c>
      <c r="K1160" s="9">
        <v>1022.8999999999987</v>
      </c>
      <c r="L1160" s="9">
        <v>779.30000000000155</v>
      </c>
      <c r="M1160" s="9">
        <v>908.6</v>
      </c>
      <c r="P1160" s="65">
        <f t="shared" si="22"/>
        <v>4717.3499999999995</v>
      </c>
    </row>
    <row r="1161" spans="1:21" ht="15">
      <c r="A1161" s="28" t="s">
        <v>275</v>
      </c>
      <c r="B1161" s="61" t="s">
        <v>1</v>
      </c>
      <c r="E1161" s="9">
        <v>203.1</v>
      </c>
      <c r="F1161" s="9">
        <v>340.2</v>
      </c>
      <c r="G1161" s="9">
        <v>339.3</v>
      </c>
      <c r="H1161" s="9">
        <v>528.09999999999854</v>
      </c>
      <c r="I1161" s="9">
        <v>624.80000000000018</v>
      </c>
      <c r="J1161" s="9">
        <v>887.89999999999964</v>
      </c>
      <c r="K1161" s="9">
        <v>658.49999999999955</v>
      </c>
      <c r="L1161" s="9">
        <v>331.29999999999973</v>
      </c>
      <c r="M1161" s="9">
        <v>768.4</v>
      </c>
      <c r="P1161" s="65">
        <f t="shared" si="22"/>
        <v>4681.5999999999976</v>
      </c>
    </row>
    <row r="1162" spans="1:21" ht="15">
      <c r="A1162" s="28" t="s">
        <v>276</v>
      </c>
      <c r="B1162" s="178" t="s">
        <v>1344</v>
      </c>
      <c r="C1162" s="3"/>
      <c r="D1162" s="3"/>
      <c r="E1162" s="9" t="s">
        <v>278</v>
      </c>
      <c r="F1162" s="9" t="s">
        <v>278</v>
      </c>
      <c r="G1162" s="9" t="s">
        <v>278</v>
      </c>
      <c r="H1162" s="9" t="s">
        <v>278</v>
      </c>
      <c r="I1162" s="188">
        <v>730.39999999999964</v>
      </c>
      <c r="J1162" s="9">
        <v>1075.4000000000005</v>
      </c>
      <c r="K1162" s="9">
        <v>780.5</v>
      </c>
      <c r="L1162" s="9">
        <v>536.099999999999</v>
      </c>
      <c r="M1162" s="183">
        <v>1351.9999999999998</v>
      </c>
      <c r="P1162" s="65">
        <f t="shared" ref="P1162:P1193" si="23">SUM(E1162:M1162)</f>
        <v>4474.3999999999987</v>
      </c>
      <c r="R1162" t="s">
        <v>319</v>
      </c>
    </row>
    <row r="1163" spans="1:21" ht="15">
      <c r="A1163" s="28" t="s">
        <v>277</v>
      </c>
      <c r="B1163" s="61" t="s">
        <v>6</v>
      </c>
      <c r="E1163" s="9">
        <v>585.95000000000005</v>
      </c>
      <c r="F1163" s="9">
        <v>644.79999999999995</v>
      </c>
      <c r="G1163" s="184">
        <v>861.9</v>
      </c>
      <c r="H1163" s="188">
        <v>859.14999999999918</v>
      </c>
      <c r="I1163" s="9">
        <v>329.40000000000055</v>
      </c>
      <c r="J1163" s="9">
        <v>1133.0999999999995</v>
      </c>
      <c r="K1163" s="9" t="s">
        <v>278</v>
      </c>
      <c r="L1163" s="9" t="s">
        <v>278</v>
      </c>
      <c r="M1163" s="9" t="s">
        <v>278</v>
      </c>
      <c r="P1163" s="65">
        <f t="shared" si="23"/>
        <v>4414.2999999999993</v>
      </c>
      <c r="R1163" t="s">
        <v>296</v>
      </c>
    </row>
    <row r="1164" spans="1:21" ht="15">
      <c r="A1164" s="28" t="s">
        <v>640</v>
      </c>
      <c r="B1164" s="61" t="s">
        <v>667</v>
      </c>
      <c r="E1164" s="9" t="s">
        <v>278</v>
      </c>
      <c r="F1164" s="9" t="s">
        <v>278</v>
      </c>
      <c r="G1164" s="9" t="s">
        <v>278</v>
      </c>
      <c r="H1164" s="9">
        <v>580.599999999999</v>
      </c>
      <c r="I1164" s="9">
        <v>312.90000000000146</v>
      </c>
      <c r="J1164" s="9">
        <v>943.69999999999982</v>
      </c>
      <c r="K1164" s="9">
        <v>1110.9999999999982</v>
      </c>
      <c r="L1164" s="9">
        <v>452.70000000000073</v>
      </c>
      <c r="M1164" s="9">
        <v>944.1</v>
      </c>
      <c r="P1164" s="65">
        <f t="shared" si="23"/>
        <v>4344.9999999999991</v>
      </c>
    </row>
    <row r="1165" spans="1:21" ht="15">
      <c r="A1165" s="28" t="s">
        <v>641</v>
      </c>
      <c r="B1165" s="61" t="s">
        <v>643</v>
      </c>
      <c r="E1165" s="9" t="s">
        <v>278</v>
      </c>
      <c r="F1165" s="9" t="s">
        <v>278</v>
      </c>
      <c r="G1165" s="9" t="s">
        <v>278</v>
      </c>
      <c r="H1165" s="9">
        <v>748.55000000000018</v>
      </c>
      <c r="I1165" s="9">
        <v>462.99999999999818</v>
      </c>
      <c r="J1165" s="9">
        <v>894.90000000000055</v>
      </c>
      <c r="K1165" s="9">
        <v>780.09999999999991</v>
      </c>
      <c r="L1165" s="9">
        <v>514.49999999999818</v>
      </c>
      <c r="M1165" s="9">
        <v>930.60000000000014</v>
      </c>
      <c r="P1165" s="65">
        <f t="shared" si="23"/>
        <v>4331.6499999999969</v>
      </c>
    </row>
    <row r="1166" spans="1:21" ht="15">
      <c r="A1166" s="28" t="s">
        <v>642</v>
      </c>
      <c r="B1166" s="178" t="s">
        <v>1349</v>
      </c>
      <c r="C1166" s="3"/>
      <c r="D1166" s="3"/>
      <c r="E1166" s="9" t="s">
        <v>278</v>
      </c>
      <c r="F1166" s="9" t="s">
        <v>278</v>
      </c>
      <c r="G1166" s="9" t="s">
        <v>278</v>
      </c>
      <c r="H1166" s="9" t="s">
        <v>278</v>
      </c>
      <c r="I1166" s="9">
        <v>350.09999999999945</v>
      </c>
      <c r="J1166" s="9">
        <v>1009.2999999999997</v>
      </c>
      <c r="K1166" s="188">
        <v>1204.4000000000001</v>
      </c>
      <c r="L1166" s="9">
        <v>794.79999999999836</v>
      </c>
      <c r="M1166" s="9">
        <v>897.3</v>
      </c>
      <c r="P1166" s="65">
        <f t="shared" si="23"/>
        <v>4255.8999999999978</v>
      </c>
      <c r="R1166" t="s">
        <v>284</v>
      </c>
    </row>
    <row r="1167" spans="1:21" ht="15">
      <c r="A1167" s="28" t="s">
        <v>644</v>
      </c>
      <c r="B1167" s="178" t="s">
        <v>1348</v>
      </c>
      <c r="C1167" s="3"/>
      <c r="D1167" s="3"/>
      <c r="E1167" s="9" t="s">
        <v>278</v>
      </c>
      <c r="F1167" s="9" t="s">
        <v>278</v>
      </c>
      <c r="G1167" s="9" t="s">
        <v>278</v>
      </c>
      <c r="H1167" s="9" t="s">
        <v>278</v>
      </c>
      <c r="I1167" s="9">
        <v>333.19999999999982</v>
      </c>
      <c r="J1167" s="9">
        <v>1186.2000000000012</v>
      </c>
      <c r="K1167" s="9">
        <v>959.34999999999991</v>
      </c>
      <c r="L1167" s="9">
        <v>679.29999999999927</v>
      </c>
      <c r="M1167" s="9">
        <v>1079.8</v>
      </c>
      <c r="P1167" s="65">
        <f t="shared" si="23"/>
        <v>4237.8500000000004</v>
      </c>
    </row>
    <row r="1168" spans="1:21" ht="15">
      <c r="A1168" s="28" t="s">
        <v>650</v>
      </c>
      <c r="B1168" s="61" t="s">
        <v>700</v>
      </c>
      <c r="E1168" s="9" t="s">
        <v>278</v>
      </c>
      <c r="F1168" s="9" t="s">
        <v>278</v>
      </c>
      <c r="G1168" s="9" t="s">
        <v>278</v>
      </c>
      <c r="H1168" s="184">
        <v>881.19999999999891</v>
      </c>
      <c r="I1168" s="188">
        <v>722.5</v>
      </c>
      <c r="J1168" s="188">
        <v>1246.5000000000009</v>
      </c>
      <c r="K1168" s="9">
        <v>765.59999999999854</v>
      </c>
      <c r="L1168" s="9">
        <v>218.69999999999891</v>
      </c>
      <c r="M1168" s="9">
        <v>381.60000000000008</v>
      </c>
      <c r="P1168" s="65">
        <f t="shared" si="23"/>
        <v>4216.0999999999976</v>
      </c>
      <c r="R1168" t="s">
        <v>1915</v>
      </c>
    </row>
    <row r="1169" spans="1:18" ht="15">
      <c r="A1169" s="28" t="s">
        <v>652</v>
      </c>
      <c r="B1169" s="61" t="s">
        <v>668</v>
      </c>
      <c r="E1169" s="9" t="s">
        <v>278</v>
      </c>
      <c r="F1169" s="9" t="s">
        <v>278</v>
      </c>
      <c r="G1169" s="9" t="s">
        <v>278</v>
      </c>
      <c r="H1169" s="9">
        <v>615.10000000000036</v>
      </c>
      <c r="I1169" s="9">
        <v>699.90000000000055</v>
      </c>
      <c r="J1169" s="9">
        <v>980.29999999999973</v>
      </c>
      <c r="K1169" s="9">
        <v>679.59999999999991</v>
      </c>
      <c r="L1169" s="9">
        <v>396.70000000000073</v>
      </c>
      <c r="M1169" s="9">
        <v>807.19999999999993</v>
      </c>
      <c r="P1169" s="65">
        <f t="shared" si="23"/>
        <v>4178.8000000000011</v>
      </c>
    </row>
    <row r="1170" spans="1:18" ht="15">
      <c r="A1170" s="28" t="s">
        <v>655</v>
      </c>
      <c r="B1170" s="178" t="s">
        <v>1346</v>
      </c>
      <c r="C1170" s="3"/>
      <c r="D1170" s="3"/>
      <c r="E1170" s="9" t="s">
        <v>278</v>
      </c>
      <c r="F1170" s="9" t="s">
        <v>278</v>
      </c>
      <c r="G1170" s="9" t="s">
        <v>278</v>
      </c>
      <c r="H1170" s="9" t="s">
        <v>278</v>
      </c>
      <c r="I1170" s="9">
        <v>457.00000000000091</v>
      </c>
      <c r="J1170" s="9">
        <v>963.79999999999882</v>
      </c>
      <c r="K1170" s="9">
        <v>1034.9999999999991</v>
      </c>
      <c r="L1170" s="9">
        <v>678.69999999999891</v>
      </c>
      <c r="M1170" s="9">
        <v>1040.3</v>
      </c>
      <c r="P1170" s="65">
        <f t="shared" si="23"/>
        <v>4174.7999999999975</v>
      </c>
    </row>
    <row r="1171" spans="1:18" ht="15">
      <c r="A1171" s="28" t="s">
        <v>656</v>
      </c>
      <c r="B1171" s="61" t="s">
        <v>658</v>
      </c>
      <c r="E1171" s="9" t="s">
        <v>278</v>
      </c>
      <c r="F1171" s="9" t="s">
        <v>278</v>
      </c>
      <c r="G1171" s="9" t="s">
        <v>278</v>
      </c>
      <c r="H1171" s="9">
        <v>603.90000000000055</v>
      </c>
      <c r="I1171" s="9">
        <v>421.60000000000036</v>
      </c>
      <c r="J1171" s="9">
        <v>1090.1000000000004</v>
      </c>
      <c r="K1171" s="9">
        <v>1114.7999999999988</v>
      </c>
      <c r="L1171" s="9">
        <v>513.80000000000018</v>
      </c>
      <c r="M1171" s="9">
        <v>377.8</v>
      </c>
      <c r="P1171" s="65">
        <f t="shared" si="23"/>
        <v>4122</v>
      </c>
    </row>
    <row r="1172" spans="1:18" ht="15">
      <c r="A1172" s="28" t="s">
        <v>659</v>
      </c>
      <c r="B1172" s="61" t="s">
        <v>675</v>
      </c>
      <c r="E1172" s="9" t="s">
        <v>278</v>
      </c>
      <c r="F1172" s="9" t="s">
        <v>278</v>
      </c>
      <c r="G1172" s="9" t="s">
        <v>278</v>
      </c>
      <c r="H1172" s="9">
        <v>709.50000000000045</v>
      </c>
      <c r="I1172" s="9">
        <v>186.10000000000036</v>
      </c>
      <c r="J1172" s="9">
        <v>1141.0999999999995</v>
      </c>
      <c r="K1172" s="9">
        <v>816.59999999999945</v>
      </c>
      <c r="L1172" s="9">
        <v>652.40000000000055</v>
      </c>
      <c r="M1172" s="9">
        <v>585.80000000000007</v>
      </c>
      <c r="P1172" s="65">
        <f t="shared" si="23"/>
        <v>4091.5000000000005</v>
      </c>
    </row>
    <row r="1173" spans="1:18" ht="15">
      <c r="A1173" s="28" t="s">
        <v>661</v>
      </c>
      <c r="B1173" s="178" t="s">
        <v>1343</v>
      </c>
      <c r="C1173" s="3"/>
      <c r="D1173" s="3"/>
      <c r="E1173" s="9" t="s">
        <v>278</v>
      </c>
      <c r="F1173" s="9" t="s">
        <v>278</v>
      </c>
      <c r="G1173" s="9" t="s">
        <v>278</v>
      </c>
      <c r="H1173" s="9" t="s">
        <v>278</v>
      </c>
      <c r="I1173" s="9">
        <v>384.49999999999909</v>
      </c>
      <c r="J1173" s="9">
        <v>968.80000000000018</v>
      </c>
      <c r="K1173" s="9">
        <v>1137.5999999999999</v>
      </c>
      <c r="L1173" s="9">
        <v>711</v>
      </c>
      <c r="M1173" s="9">
        <v>780</v>
      </c>
      <c r="P1173" s="65">
        <f t="shared" si="23"/>
        <v>3981.8999999999992</v>
      </c>
    </row>
    <row r="1174" spans="1:18" ht="15">
      <c r="A1174" s="28" t="s">
        <v>666</v>
      </c>
      <c r="B1174" s="239" t="s">
        <v>1649</v>
      </c>
      <c r="C1174" s="3"/>
      <c r="D1174" s="3"/>
      <c r="E1174" s="9" t="s">
        <v>278</v>
      </c>
      <c r="F1174" s="9" t="s">
        <v>278</v>
      </c>
      <c r="G1174" s="9" t="s">
        <v>278</v>
      </c>
      <c r="H1174" s="9" t="s">
        <v>278</v>
      </c>
      <c r="I1174" s="9" t="s">
        <v>278</v>
      </c>
      <c r="J1174" s="9">
        <v>1086.7000000000003</v>
      </c>
      <c r="K1174" s="188">
        <v>1143.699999999998</v>
      </c>
      <c r="L1174" s="9">
        <v>763.39999999999964</v>
      </c>
      <c r="M1174" s="9">
        <v>936.5</v>
      </c>
      <c r="P1174" s="65">
        <f t="shared" si="23"/>
        <v>3930.2999999999979</v>
      </c>
      <c r="R1174" t="s">
        <v>288</v>
      </c>
    </row>
    <row r="1175" spans="1:18" ht="15">
      <c r="A1175" s="28" t="s">
        <v>670</v>
      </c>
      <c r="B1175" s="178" t="s">
        <v>1342</v>
      </c>
      <c r="C1175" s="3"/>
      <c r="D1175" s="3"/>
      <c r="E1175" s="9" t="s">
        <v>278</v>
      </c>
      <c r="F1175" s="9" t="s">
        <v>278</v>
      </c>
      <c r="G1175" s="9" t="s">
        <v>278</v>
      </c>
      <c r="H1175" s="9" t="s">
        <v>278</v>
      </c>
      <c r="I1175" s="9">
        <v>281.49999999999727</v>
      </c>
      <c r="J1175" s="183">
        <v>1307.6999999999994</v>
      </c>
      <c r="K1175" s="9">
        <v>1046.0000000000018</v>
      </c>
      <c r="L1175" s="9">
        <v>616.39999999999964</v>
      </c>
      <c r="M1175" s="9">
        <v>663.45</v>
      </c>
      <c r="P1175" s="65">
        <f t="shared" si="23"/>
        <v>3915.0499999999984</v>
      </c>
      <c r="R1175" t="s">
        <v>300</v>
      </c>
    </row>
    <row r="1176" spans="1:18" ht="15">
      <c r="A1176" s="28" t="s">
        <v>671</v>
      </c>
      <c r="B1176" s="61" t="s">
        <v>153</v>
      </c>
      <c r="E1176" s="9" t="s">
        <v>278</v>
      </c>
      <c r="F1176" s="9" t="s">
        <v>278</v>
      </c>
      <c r="G1176" s="9">
        <v>505.2</v>
      </c>
      <c r="H1176" s="9">
        <v>487.20000000000073</v>
      </c>
      <c r="I1176" s="9">
        <v>206.59999999999854</v>
      </c>
      <c r="J1176" s="188">
        <v>1218.7000000000003</v>
      </c>
      <c r="K1176" s="9">
        <v>808</v>
      </c>
      <c r="L1176" s="9">
        <v>465.89999999999918</v>
      </c>
      <c r="M1176" s="9">
        <v>204.20000000000002</v>
      </c>
      <c r="P1176" s="65">
        <f t="shared" si="23"/>
        <v>3895.7999999999988</v>
      </c>
      <c r="R1176" t="s">
        <v>287</v>
      </c>
    </row>
    <row r="1177" spans="1:18" ht="15">
      <c r="A1177" s="28" t="s">
        <v>672</v>
      </c>
      <c r="B1177" s="61" t="s">
        <v>692</v>
      </c>
      <c r="E1177" s="9" t="s">
        <v>278</v>
      </c>
      <c r="F1177" s="9" t="s">
        <v>278</v>
      </c>
      <c r="G1177" s="9" t="s">
        <v>278</v>
      </c>
      <c r="H1177" s="9">
        <v>486.85000000000036</v>
      </c>
      <c r="I1177" s="9">
        <v>597.39999999999873</v>
      </c>
      <c r="J1177" s="9">
        <v>1101.9500000000003</v>
      </c>
      <c r="K1177" s="9">
        <v>741.70000000000118</v>
      </c>
      <c r="L1177" s="9">
        <v>420.69999999999891</v>
      </c>
      <c r="M1177" s="9">
        <v>479</v>
      </c>
      <c r="P1177" s="65">
        <f t="shared" si="23"/>
        <v>3827.5999999999995</v>
      </c>
    </row>
    <row r="1178" spans="1:18" ht="15">
      <c r="A1178" s="28" t="s">
        <v>677</v>
      </c>
      <c r="B1178" s="61" t="s">
        <v>686</v>
      </c>
      <c r="E1178" s="9" t="s">
        <v>278</v>
      </c>
      <c r="F1178" s="9" t="s">
        <v>278</v>
      </c>
      <c r="G1178" s="9" t="s">
        <v>278</v>
      </c>
      <c r="H1178" s="9">
        <v>614.59999999999991</v>
      </c>
      <c r="I1178" s="9">
        <v>332.09999999999945</v>
      </c>
      <c r="J1178" s="9">
        <v>892.20000000000027</v>
      </c>
      <c r="K1178" s="9">
        <v>721.60000000000036</v>
      </c>
      <c r="L1178" s="9">
        <v>577.70000000000027</v>
      </c>
      <c r="M1178" s="9">
        <v>663.00000000000011</v>
      </c>
      <c r="P1178" s="65">
        <f t="shared" si="23"/>
        <v>3801.2000000000003</v>
      </c>
    </row>
    <row r="1179" spans="1:18" ht="15">
      <c r="A1179" s="28" t="s">
        <v>685</v>
      </c>
      <c r="B1179" s="28" t="s">
        <v>639</v>
      </c>
      <c r="E1179" s="9" t="s">
        <v>278</v>
      </c>
      <c r="F1179" s="9" t="s">
        <v>278</v>
      </c>
      <c r="G1179" s="9" t="s">
        <v>278</v>
      </c>
      <c r="H1179" s="188">
        <v>785.5</v>
      </c>
      <c r="I1179" s="9">
        <v>256.70000000000073</v>
      </c>
      <c r="J1179" s="9">
        <v>1036.3000000000002</v>
      </c>
      <c r="K1179" s="9">
        <v>843.400000000001</v>
      </c>
      <c r="L1179" s="9">
        <v>845.89999999999964</v>
      </c>
      <c r="M1179" s="9" t="s">
        <v>278</v>
      </c>
      <c r="P1179" s="65">
        <f t="shared" si="23"/>
        <v>3767.8000000000015</v>
      </c>
      <c r="R1179" t="s">
        <v>287</v>
      </c>
    </row>
    <row r="1180" spans="1:18" ht="15">
      <c r="A1180" s="28" t="s">
        <v>689</v>
      </c>
      <c r="B1180" s="239" t="s">
        <v>1661</v>
      </c>
      <c r="C1180" s="3"/>
      <c r="D1180" s="3"/>
      <c r="E1180" s="9" t="s">
        <v>278</v>
      </c>
      <c r="F1180" s="9" t="s">
        <v>278</v>
      </c>
      <c r="G1180" s="9" t="s">
        <v>278</v>
      </c>
      <c r="H1180" s="9" t="s">
        <v>278</v>
      </c>
      <c r="I1180" s="9" t="s">
        <v>278</v>
      </c>
      <c r="J1180" s="9">
        <v>1162.1999999999998</v>
      </c>
      <c r="K1180" s="9">
        <v>840.90000000000191</v>
      </c>
      <c r="L1180" s="9">
        <v>439.50000000000045</v>
      </c>
      <c r="M1180" s="188">
        <v>1315.3999999999999</v>
      </c>
      <c r="P1180" s="65">
        <f t="shared" si="23"/>
        <v>3758.0000000000018</v>
      </c>
      <c r="R1180" t="s">
        <v>284</v>
      </c>
    </row>
    <row r="1181" spans="1:18" ht="15">
      <c r="A1181" s="28" t="s">
        <v>690</v>
      </c>
      <c r="B1181" s="239" t="s">
        <v>1653</v>
      </c>
      <c r="C1181" s="3"/>
      <c r="D1181" s="3"/>
      <c r="E1181" s="9" t="s">
        <v>278</v>
      </c>
      <c r="F1181" s="9" t="s">
        <v>278</v>
      </c>
      <c r="G1181" s="9" t="s">
        <v>278</v>
      </c>
      <c r="H1181" s="9" t="s">
        <v>278</v>
      </c>
      <c r="I1181" s="9" t="s">
        <v>278</v>
      </c>
      <c r="J1181" s="9">
        <v>1092.4999999999995</v>
      </c>
      <c r="K1181" s="9">
        <v>743.29999999999973</v>
      </c>
      <c r="L1181" s="9">
        <v>620.39999999999918</v>
      </c>
      <c r="M1181" s="9">
        <v>1042.8</v>
      </c>
      <c r="P1181" s="65">
        <f t="shared" si="23"/>
        <v>3498.9999999999982</v>
      </c>
    </row>
    <row r="1182" spans="1:18" ht="15">
      <c r="A1182" s="28" t="s">
        <v>691</v>
      </c>
      <c r="B1182" s="61" t="s">
        <v>144</v>
      </c>
      <c r="E1182" s="9" t="s">
        <v>278</v>
      </c>
      <c r="F1182" s="9">
        <v>529.29999999999995</v>
      </c>
      <c r="G1182" s="9">
        <v>513.9</v>
      </c>
      <c r="H1182" s="9">
        <v>485.95000000000073</v>
      </c>
      <c r="I1182" s="9">
        <v>238.40000000000055</v>
      </c>
      <c r="J1182" s="9">
        <v>933.30000000000018</v>
      </c>
      <c r="K1182" s="9">
        <v>769.10000000000082</v>
      </c>
      <c r="L1182" s="9" t="s">
        <v>278</v>
      </c>
      <c r="M1182" s="9" t="s">
        <v>278</v>
      </c>
      <c r="P1182" s="65">
        <f t="shared" si="23"/>
        <v>3469.9500000000021</v>
      </c>
    </row>
    <row r="1183" spans="1:18" ht="15">
      <c r="A1183" s="28" t="s">
        <v>697</v>
      </c>
      <c r="B1183" s="61" t="s">
        <v>669</v>
      </c>
      <c r="E1183" s="9" t="s">
        <v>278</v>
      </c>
      <c r="F1183" s="9" t="s">
        <v>278</v>
      </c>
      <c r="G1183" s="9" t="s">
        <v>278</v>
      </c>
      <c r="H1183" s="9">
        <v>588.400000000001</v>
      </c>
      <c r="I1183" s="9">
        <v>228.20000000000255</v>
      </c>
      <c r="J1183" s="9">
        <v>1076.0999999999995</v>
      </c>
      <c r="K1183" s="9">
        <v>682.39999999999964</v>
      </c>
      <c r="L1183" s="9">
        <v>410.20000000000073</v>
      </c>
      <c r="M1183" s="9">
        <v>450.3</v>
      </c>
      <c r="P1183" s="65">
        <f t="shared" si="23"/>
        <v>3435.6000000000035</v>
      </c>
    </row>
    <row r="1184" spans="1:18" ht="15">
      <c r="A1184" s="28" t="s">
        <v>698</v>
      </c>
      <c r="B1184" s="28" t="s">
        <v>633</v>
      </c>
      <c r="E1184" s="9" t="s">
        <v>278</v>
      </c>
      <c r="F1184" s="9" t="s">
        <v>278</v>
      </c>
      <c r="G1184" s="9" t="s">
        <v>278</v>
      </c>
      <c r="H1184" s="188">
        <v>810.00000000000091</v>
      </c>
      <c r="I1184" s="9">
        <v>285.60000000000127</v>
      </c>
      <c r="J1184" s="9">
        <v>639.29999999999995</v>
      </c>
      <c r="K1184" s="9">
        <v>743.19999999999936</v>
      </c>
      <c r="L1184" s="9">
        <v>478.09999999999991</v>
      </c>
      <c r="M1184" s="9">
        <v>473.49999999999994</v>
      </c>
      <c r="P1184" s="65">
        <f t="shared" si="23"/>
        <v>3429.7000000000012</v>
      </c>
      <c r="R1184" t="s">
        <v>292</v>
      </c>
    </row>
    <row r="1185" spans="1:18" ht="15">
      <c r="A1185" s="28" t="s">
        <v>699</v>
      </c>
      <c r="B1185" s="239" t="s">
        <v>1655</v>
      </c>
      <c r="C1185" s="3"/>
      <c r="D1185" s="3"/>
      <c r="E1185" s="9" t="s">
        <v>278</v>
      </c>
      <c r="F1185" s="9" t="s">
        <v>278</v>
      </c>
      <c r="G1185" s="9" t="s">
        <v>278</v>
      </c>
      <c r="H1185" s="9" t="s">
        <v>278</v>
      </c>
      <c r="I1185" s="9" t="s">
        <v>278</v>
      </c>
      <c r="J1185" s="9">
        <v>1195.8000000000002</v>
      </c>
      <c r="K1185" s="9">
        <v>1010.3999999999983</v>
      </c>
      <c r="L1185" s="9">
        <v>622.70000000000073</v>
      </c>
      <c r="M1185" s="9">
        <v>589.5</v>
      </c>
      <c r="P1185" s="65">
        <f t="shared" si="23"/>
        <v>3418.3999999999992</v>
      </c>
    </row>
    <row r="1186" spans="1:18" ht="15">
      <c r="A1186" s="28" t="s">
        <v>701</v>
      </c>
      <c r="B1186" s="178" t="s">
        <v>1345</v>
      </c>
      <c r="C1186" s="3"/>
      <c r="D1186" s="3"/>
      <c r="E1186" s="9" t="s">
        <v>278</v>
      </c>
      <c r="F1186" s="9" t="s">
        <v>278</v>
      </c>
      <c r="G1186" s="9" t="s">
        <v>278</v>
      </c>
      <c r="H1186" s="9" t="s">
        <v>278</v>
      </c>
      <c r="I1186" s="9">
        <v>497.70000000000073</v>
      </c>
      <c r="J1186" s="9">
        <v>1142.5</v>
      </c>
      <c r="K1186" s="9">
        <v>884.30000000000109</v>
      </c>
      <c r="L1186" s="9">
        <v>245.099999999999</v>
      </c>
      <c r="M1186" s="9">
        <v>624.40000000000009</v>
      </c>
      <c r="P1186" s="65">
        <f t="shared" si="23"/>
        <v>3394.0000000000009</v>
      </c>
    </row>
    <row r="1187" spans="1:18" ht="15">
      <c r="A1187" s="28" t="s">
        <v>702</v>
      </c>
      <c r="B1187" s="178" t="s">
        <v>1334</v>
      </c>
      <c r="C1187" s="3"/>
      <c r="D1187" s="3"/>
      <c r="E1187" s="9" t="s">
        <v>278</v>
      </c>
      <c r="F1187" s="9" t="s">
        <v>278</v>
      </c>
      <c r="G1187" s="9" t="s">
        <v>278</v>
      </c>
      <c r="H1187" s="9" t="s">
        <v>278</v>
      </c>
      <c r="I1187" s="9">
        <v>497.00000000000182</v>
      </c>
      <c r="J1187" s="9">
        <v>522.49999999999977</v>
      </c>
      <c r="K1187" s="9">
        <v>802.09999999999854</v>
      </c>
      <c r="L1187" s="184">
        <v>947.50000000000136</v>
      </c>
      <c r="M1187" s="9">
        <v>529.9</v>
      </c>
      <c r="P1187" s="65">
        <f t="shared" si="23"/>
        <v>3299.0000000000014</v>
      </c>
      <c r="R1187" t="s">
        <v>282</v>
      </c>
    </row>
    <row r="1188" spans="1:18" ht="15">
      <c r="A1188" s="28" t="s">
        <v>703</v>
      </c>
      <c r="B1188" s="61" t="s">
        <v>694</v>
      </c>
      <c r="E1188" s="9" t="s">
        <v>278</v>
      </c>
      <c r="F1188" s="9" t="s">
        <v>278</v>
      </c>
      <c r="G1188" s="9" t="s">
        <v>278</v>
      </c>
      <c r="H1188" s="9">
        <v>547.24999999999864</v>
      </c>
      <c r="I1188" s="9">
        <v>361.80000000000018</v>
      </c>
      <c r="J1188" s="9">
        <v>989.49999999999909</v>
      </c>
      <c r="K1188" s="9">
        <v>926.50000000000091</v>
      </c>
      <c r="L1188" s="9">
        <v>307.99999999999909</v>
      </c>
      <c r="M1188" s="9">
        <v>164.1</v>
      </c>
      <c r="P1188" s="65">
        <f t="shared" si="23"/>
        <v>3297.1499999999978</v>
      </c>
    </row>
    <row r="1189" spans="1:18" ht="15">
      <c r="A1189" s="28" t="s">
        <v>706</v>
      </c>
      <c r="B1189" s="178" t="s">
        <v>1350</v>
      </c>
      <c r="C1189" s="3"/>
      <c r="D1189" s="3"/>
      <c r="E1189" s="9" t="s">
        <v>278</v>
      </c>
      <c r="F1189" s="9" t="s">
        <v>278</v>
      </c>
      <c r="G1189" s="9" t="s">
        <v>278</v>
      </c>
      <c r="H1189" s="9" t="s">
        <v>278</v>
      </c>
      <c r="I1189" s="9">
        <v>513.39999999999964</v>
      </c>
      <c r="J1189" s="188">
        <v>1284.7000000000016</v>
      </c>
      <c r="K1189" s="184">
        <v>1278.5999999999995</v>
      </c>
      <c r="L1189" s="9" t="s">
        <v>278</v>
      </c>
      <c r="M1189" s="9" t="s">
        <v>278</v>
      </c>
      <c r="P1189" s="65">
        <f t="shared" si="23"/>
        <v>3076.7000000000007</v>
      </c>
      <c r="R1189" t="s">
        <v>296</v>
      </c>
    </row>
    <row r="1190" spans="1:18" ht="15">
      <c r="A1190" s="28" t="s">
        <v>775</v>
      </c>
      <c r="B1190" s="61" t="s">
        <v>156</v>
      </c>
      <c r="E1190" s="9" t="s">
        <v>278</v>
      </c>
      <c r="F1190" s="9" t="s">
        <v>278</v>
      </c>
      <c r="G1190" s="9">
        <v>442.9</v>
      </c>
      <c r="H1190" s="9">
        <v>739.50000000000091</v>
      </c>
      <c r="I1190" s="9">
        <v>377.90000000000055</v>
      </c>
      <c r="J1190" s="9">
        <v>893.19999999999936</v>
      </c>
      <c r="K1190" s="9">
        <v>578.19999999999982</v>
      </c>
      <c r="L1190" s="9" t="s">
        <v>278</v>
      </c>
      <c r="M1190" s="9" t="s">
        <v>278</v>
      </c>
      <c r="P1190" s="65">
        <f t="shared" si="23"/>
        <v>3031.7000000000007</v>
      </c>
    </row>
    <row r="1191" spans="1:18" ht="15">
      <c r="A1191" s="28" t="s">
        <v>776</v>
      </c>
      <c r="B1191" s="239" t="s">
        <v>1749</v>
      </c>
      <c r="C1191" s="3"/>
      <c r="D1191" s="3"/>
      <c r="E1191" s="9" t="s">
        <v>278</v>
      </c>
      <c r="F1191" s="9" t="s">
        <v>278</v>
      </c>
      <c r="G1191" s="9" t="s">
        <v>278</v>
      </c>
      <c r="H1191" s="9" t="s">
        <v>278</v>
      </c>
      <c r="I1191" s="9" t="s">
        <v>278</v>
      </c>
      <c r="J1191" s="9" t="s">
        <v>278</v>
      </c>
      <c r="K1191" s="188">
        <v>1188.4999999999995</v>
      </c>
      <c r="L1191" s="9">
        <v>503.49999999999955</v>
      </c>
      <c r="M1191" s="184">
        <v>1337.1</v>
      </c>
      <c r="P1191" s="65">
        <f t="shared" si="23"/>
        <v>3029.099999999999</v>
      </c>
      <c r="R1191" t="s">
        <v>291</v>
      </c>
    </row>
    <row r="1192" spans="1:18" ht="15">
      <c r="A1192" s="28" t="s">
        <v>777</v>
      </c>
      <c r="B1192" s="239" t="s">
        <v>1658</v>
      </c>
      <c r="C1192" s="3"/>
      <c r="D1192" s="3"/>
      <c r="E1192" s="9" t="s">
        <v>278</v>
      </c>
      <c r="F1192" s="9" t="s">
        <v>278</v>
      </c>
      <c r="G1192" s="9" t="s">
        <v>278</v>
      </c>
      <c r="H1192" s="9" t="s">
        <v>278</v>
      </c>
      <c r="I1192" s="9" t="s">
        <v>278</v>
      </c>
      <c r="J1192" s="9">
        <v>1033.2000000000007</v>
      </c>
      <c r="K1192" s="9">
        <v>791.900000000001</v>
      </c>
      <c r="L1192" s="9">
        <v>564.09999999999991</v>
      </c>
      <c r="M1192" s="9">
        <v>552</v>
      </c>
      <c r="P1192" s="65">
        <f t="shared" si="23"/>
        <v>2941.2000000000016</v>
      </c>
    </row>
    <row r="1193" spans="1:18" ht="15">
      <c r="A1193" s="28" t="s">
        <v>778</v>
      </c>
      <c r="B1193" s="61" t="s">
        <v>660</v>
      </c>
      <c r="E1193" s="9" t="s">
        <v>278</v>
      </c>
      <c r="F1193" s="9" t="s">
        <v>278</v>
      </c>
      <c r="G1193" s="9" t="s">
        <v>278</v>
      </c>
      <c r="H1193" s="9">
        <v>395.80000000000064</v>
      </c>
      <c r="I1193" s="9">
        <v>411.90000000000055</v>
      </c>
      <c r="J1193" s="188">
        <v>1214.8000000000006</v>
      </c>
      <c r="K1193" s="9">
        <v>702.30000000000018</v>
      </c>
      <c r="L1193" s="9">
        <v>124.50000000000045</v>
      </c>
      <c r="M1193" s="9" t="s">
        <v>278</v>
      </c>
      <c r="P1193" s="65">
        <f t="shared" si="23"/>
        <v>2849.3000000000025</v>
      </c>
      <c r="R1193" t="s">
        <v>293</v>
      </c>
    </row>
    <row r="1194" spans="1:18" ht="15">
      <c r="A1194" s="28" t="s">
        <v>779</v>
      </c>
      <c r="B1194" s="239" t="s">
        <v>1664</v>
      </c>
      <c r="C1194" s="3"/>
      <c r="D1194" s="3"/>
      <c r="E1194" s="9" t="s">
        <v>278</v>
      </c>
      <c r="F1194" s="9" t="s">
        <v>278</v>
      </c>
      <c r="G1194" s="9" t="s">
        <v>278</v>
      </c>
      <c r="H1194" s="9" t="s">
        <v>278</v>
      </c>
      <c r="I1194" s="9" t="s">
        <v>278</v>
      </c>
      <c r="J1194" s="9" t="s">
        <v>278</v>
      </c>
      <c r="K1194" s="9">
        <v>791.59999999999945</v>
      </c>
      <c r="L1194" s="188">
        <v>939.80000000000018</v>
      </c>
      <c r="M1194" s="9">
        <v>1103.8000000000002</v>
      </c>
      <c r="P1194" s="65">
        <f t="shared" ref="P1194:P1225" si="24">SUM(E1194:M1194)</f>
        <v>2835.2</v>
      </c>
      <c r="R1194" t="s">
        <v>284</v>
      </c>
    </row>
    <row r="1195" spans="1:18" ht="15">
      <c r="A1195" s="28" t="s">
        <v>780</v>
      </c>
      <c r="B1195" s="178" t="s">
        <v>1341</v>
      </c>
      <c r="C1195" s="3"/>
      <c r="D1195" s="3"/>
      <c r="E1195" s="9" t="s">
        <v>278</v>
      </c>
      <c r="F1195" s="9" t="s">
        <v>278</v>
      </c>
      <c r="G1195" s="9" t="s">
        <v>278</v>
      </c>
      <c r="H1195" s="9" t="s">
        <v>278</v>
      </c>
      <c r="I1195" s="9">
        <v>219.89999999999782</v>
      </c>
      <c r="J1195" s="9">
        <v>894.80000000000018</v>
      </c>
      <c r="K1195" s="9">
        <v>911.49999999999955</v>
      </c>
      <c r="L1195" s="9">
        <v>744.09999999999991</v>
      </c>
      <c r="M1195" s="9" t="s">
        <v>278</v>
      </c>
      <c r="P1195" s="65">
        <f t="shared" si="24"/>
        <v>2770.2999999999975</v>
      </c>
    </row>
    <row r="1196" spans="1:18" ht="15">
      <c r="A1196" s="28" t="s">
        <v>781</v>
      </c>
      <c r="B1196" s="239" t="s">
        <v>2318</v>
      </c>
      <c r="C1196" s="3"/>
      <c r="D1196" s="3"/>
      <c r="E1196" s="9" t="s">
        <v>278</v>
      </c>
      <c r="F1196" s="9" t="s">
        <v>278</v>
      </c>
      <c r="G1196" s="9" t="s">
        <v>278</v>
      </c>
      <c r="H1196" s="9" t="s">
        <v>278</v>
      </c>
      <c r="I1196" s="9" t="s">
        <v>278</v>
      </c>
      <c r="J1196" s="9" t="s">
        <v>278</v>
      </c>
      <c r="K1196" s="9">
        <v>1041.3999999999987</v>
      </c>
      <c r="L1196" s="9">
        <v>452.89999999999964</v>
      </c>
      <c r="M1196" s="9">
        <v>1142.4500000000003</v>
      </c>
      <c r="P1196" s="65">
        <f t="shared" si="24"/>
        <v>2636.7499999999986</v>
      </c>
    </row>
    <row r="1197" spans="1:18" ht="15">
      <c r="A1197" s="28" t="s">
        <v>782</v>
      </c>
      <c r="B1197" s="61" t="s">
        <v>29</v>
      </c>
      <c r="E1197" s="9">
        <v>482.4</v>
      </c>
      <c r="F1197" s="188">
        <v>739.6</v>
      </c>
      <c r="G1197" s="9">
        <v>465.8</v>
      </c>
      <c r="H1197" s="9" t="s">
        <v>278</v>
      </c>
      <c r="I1197" s="9" t="s">
        <v>278</v>
      </c>
      <c r="J1197" s="9">
        <v>857.99999999999909</v>
      </c>
      <c r="K1197" s="9" t="s">
        <v>278</v>
      </c>
      <c r="L1197" s="9" t="s">
        <v>278</v>
      </c>
      <c r="M1197" s="9" t="s">
        <v>278</v>
      </c>
      <c r="P1197" s="65">
        <f t="shared" si="24"/>
        <v>2545.7999999999993</v>
      </c>
      <c r="R1197" t="s">
        <v>287</v>
      </c>
    </row>
    <row r="1198" spans="1:18" ht="15">
      <c r="A1198" s="28" t="s">
        <v>783</v>
      </c>
      <c r="B1198" s="239" t="s">
        <v>1668</v>
      </c>
      <c r="C1198" s="3"/>
      <c r="D1198" s="3"/>
      <c r="E1198" s="9" t="s">
        <v>278</v>
      </c>
      <c r="F1198" s="9" t="s">
        <v>278</v>
      </c>
      <c r="G1198" s="9" t="s">
        <v>278</v>
      </c>
      <c r="H1198" s="9" t="s">
        <v>278</v>
      </c>
      <c r="I1198" s="9" t="s">
        <v>278</v>
      </c>
      <c r="J1198" s="9" t="s">
        <v>278</v>
      </c>
      <c r="K1198" s="9">
        <v>929.79999999999927</v>
      </c>
      <c r="L1198" s="9">
        <v>635.09999999999764</v>
      </c>
      <c r="M1198" s="9">
        <v>934.70000000000016</v>
      </c>
      <c r="P1198" s="65">
        <f t="shared" si="24"/>
        <v>2499.5999999999972</v>
      </c>
    </row>
    <row r="1199" spans="1:18" ht="15">
      <c r="A1199" s="28" t="s">
        <v>784</v>
      </c>
      <c r="B1199" s="239" t="s">
        <v>1654</v>
      </c>
      <c r="C1199" s="3"/>
      <c r="D1199" s="3"/>
      <c r="E1199" s="9" t="s">
        <v>278</v>
      </c>
      <c r="F1199" s="9" t="s">
        <v>278</v>
      </c>
      <c r="G1199" s="9" t="s">
        <v>278</v>
      </c>
      <c r="H1199" s="9" t="s">
        <v>278</v>
      </c>
      <c r="I1199" s="9" t="s">
        <v>278</v>
      </c>
      <c r="J1199" s="9">
        <v>769.09999999999991</v>
      </c>
      <c r="K1199" s="9">
        <v>542.39999999999964</v>
      </c>
      <c r="L1199" s="9">
        <v>601.70000000000027</v>
      </c>
      <c r="M1199" s="9">
        <v>490.9</v>
      </c>
      <c r="P1199" s="65">
        <f t="shared" si="24"/>
        <v>2404.1</v>
      </c>
    </row>
    <row r="1200" spans="1:18" ht="15">
      <c r="A1200" s="28" t="s">
        <v>785</v>
      </c>
      <c r="B1200" s="239" t="s">
        <v>1666</v>
      </c>
      <c r="C1200" s="3"/>
      <c r="D1200" s="3"/>
      <c r="E1200" s="9" t="s">
        <v>278</v>
      </c>
      <c r="F1200" s="9" t="s">
        <v>278</v>
      </c>
      <c r="G1200" s="9" t="s">
        <v>278</v>
      </c>
      <c r="H1200" s="9" t="s">
        <v>278</v>
      </c>
      <c r="I1200" s="9" t="s">
        <v>278</v>
      </c>
      <c r="J1200" s="9" t="s">
        <v>278</v>
      </c>
      <c r="K1200" s="9">
        <v>752.69999999999845</v>
      </c>
      <c r="L1200" s="9">
        <v>603.30000000000018</v>
      </c>
      <c r="M1200" s="9">
        <v>1034.3000000000002</v>
      </c>
      <c r="P1200" s="65">
        <f t="shared" si="24"/>
        <v>2390.2999999999988</v>
      </c>
    </row>
    <row r="1201" spans="1:21" ht="15">
      <c r="A1201" s="28" t="s">
        <v>786</v>
      </c>
      <c r="B1201" s="239" t="s">
        <v>1657</v>
      </c>
      <c r="C1201" s="3"/>
      <c r="D1201" s="3"/>
      <c r="E1201" s="9" t="s">
        <v>278</v>
      </c>
      <c r="F1201" s="9" t="s">
        <v>278</v>
      </c>
      <c r="G1201" s="9" t="s">
        <v>278</v>
      </c>
      <c r="H1201" s="9" t="s">
        <v>278</v>
      </c>
      <c r="I1201" s="9" t="s">
        <v>278</v>
      </c>
      <c r="J1201" s="9">
        <v>1083.6000000000001</v>
      </c>
      <c r="K1201" s="9">
        <v>505.99999999999955</v>
      </c>
      <c r="L1201" s="9">
        <v>589.79999999999927</v>
      </c>
      <c r="M1201" s="9">
        <v>109.5</v>
      </c>
      <c r="P1201" s="65">
        <f t="shared" si="24"/>
        <v>2288.8999999999987</v>
      </c>
    </row>
    <row r="1202" spans="1:21" ht="15">
      <c r="A1202" s="28" t="s">
        <v>787</v>
      </c>
      <c r="B1202" s="61" t="s">
        <v>35</v>
      </c>
      <c r="E1202" s="9">
        <v>144.69999999999999</v>
      </c>
      <c r="F1202" s="185">
        <v>973.9</v>
      </c>
      <c r="G1202" s="9">
        <v>366</v>
      </c>
      <c r="H1202" s="9">
        <v>257.29999999999927</v>
      </c>
      <c r="I1202" s="9">
        <v>478.74999999999727</v>
      </c>
      <c r="J1202" s="9" t="s">
        <v>278</v>
      </c>
      <c r="K1202" s="9" t="s">
        <v>278</v>
      </c>
      <c r="L1202" s="9" t="s">
        <v>278</v>
      </c>
      <c r="M1202" s="9" t="s">
        <v>278</v>
      </c>
      <c r="P1202" s="65">
        <f t="shared" si="24"/>
        <v>2220.6499999999965</v>
      </c>
      <c r="R1202" t="s">
        <v>281</v>
      </c>
      <c r="U1202" s="3" t="s">
        <v>1424</v>
      </c>
    </row>
    <row r="1203" spans="1:21" ht="15">
      <c r="A1203" s="28" t="s">
        <v>788</v>
      </c>
      <c r="B1203" s="239" t="s">
        <v>1650</v>
      </c>
      <c r="C1203" s="3"/>
      <c r="D1203" s="3"/>
      <c r="E1203" s="9" t="s">
        <v>278</v>
      </c>
      <c r="F1203" s="9" t="s">
        <v>278</v>
      </c>
      <c r="G1203" s="9" t="s">
        <v>278</v>
      </c>
      <c r="H1203" s="9" t="s">
        <v>278</v>
      </c>
      <c r="I1203" s="9" t="s">
        <v>278</v>
      </c>
      <c r="J1203" s="9">
        <v>782.8</v>
      </c>
      <c r="K1203" s="9">
        <v>465.90000000000009</v>
      </c>
      <c r="L1203" s="9">
        <v>457.39999999999918</v>
      </c>
      <c r="M1203" s="9">
        <v>510.99999999999994</v>
      </c>
      <c r="P1203" s="65">
        <f t="shared" si="24"/>
        <v>2217.099999999999</v>
      </c>
    </row>
    <row r="1204" spans="1:21" ht="15">
      <c r="A1204" s="28" t="s">
        <v>789</v>
      </c>
      <c r="B1204" s="239" t="s">
        <v>1671</v>
      </c>
      <c r="C1204" s="3"/>
      <c r="D1204" s="3"/>
      <c r="E1204" s="9" t="s">
        <v>278</v>
      </c>
      <c r="F1204" s="9" t="s">
        <v>278</v>
      </c>
      <c r="G1204" s="9" t="s">
        <v>278</v>
      </c>
      <c r="H1204" s="9" t="s">
        <v>278</v>
      </c>
      <c r="I1204" s="9" t="s">
        <v>278</v>
      </c>
      <c r="J1204" s="9" t="s">
        <v>278</v>
      </c>
      <c r="K1204" s="9">
        <v>727.50000000000136</v>
      </c>
      <c r="L1204" s="9">
        <v>660.00000000000045</v>
      </c>
      <c r="M1204" s="9">
        <v>748.75</v>
      </c>
      <c r="P1204" s="65">
        <f t="shared" si="24"/>
        <v>2136.2500000000018</v>
      </c>
    </row>
    <row r="1205" spans="1:21" ht="15">
      <c r="A1205" s="28" t="s">
        <v>790</v>
      </c>
      <c r="B1205" s="178" t="s">
        <v>1333</v>
      </c>
      <c r="C1205" s="3"/>
      <c r="D1205" s="3"/>
      <c r="E1205" s="9" t="s">
        <v>278</v>
      </c>
      <c r="F1205" s="9" t="s">
        <v>278</v>
      </c>
      <c r="G1205" s="9" t="s">
        <v>278</v>
      </c>
      <c r="H1205" s="9" t="s">
        <v>278</v>
      </c>
      <c r="I1205" s="9">
        <v>194.59999999999945</v>
      </c>
      <c r="J1205" s="9">
        <v>681.30000000000018</v>
      </c>
      <c r="K1205" s="9">
        <v>676</v>
      </c>
      <c r="L1205" s="9">
        <v>440.20000000000027</v>
      </c>
      <c r="M1205" s="9">
        <v>119.10000000000001</v>
      </c>
      <c r="P1205" s="65">
        <f t="shared" si="24"/>
        <v>2111.1999999999998</v>
      </c>
    </row>
    <row r="1206" spans="1:21" ht="15">
      <c r="A1206" s="28" t="s">
        <v>791</v>
      </c>
      <c r="B1206" s="239" t="s">
        <v>1656</v>
      </c>
      <c r="C1206" s="3"/>
      <c r="D1206" s="3"/>
      <c r="E1206" s="9" t="s">
        <v>278</v>
      </c>
      <c r="F1206" s="9" t="s">
        <v>278</v>
      </c>
      <c r="G1206" s="9" t="s">
        <v>278</v>
      </c>
      <c r="H1206" s="9" t="s">
        <v>278</v>
      </c>
      <c r="I1206" s="9" t="s">
        <v>278</v>
      </c>
      <c r="J1206" s="9">
        <v>949.99999999999818</v>
      </c>
      <c r="K1206" s="9">
        <v>1013.5000000000005</v>
      </c>
      <c r="L1206" s="9" t="s">
        <v>278</v>
      </c>
      <c r="M1206" s="9" t="s">
        <v>278</v>
      </c>
      <c r="P1206" s="65">
        <f t="shared" si="24"/>
        <v>1963.4999999999986</v>
      </c>
    </row>
    <row r="1207" spans="1:21" ht="15">
      <c r="A1207" s="28" t="s">
        <v>792</v>
      </c>
      <c r="B1207" s="239" t="s">
        <v>1667</v>
      </c>
      <c r="C1207" s="3"/>
      <c r="D1207" s="3"/>
      <c r="E1207" s="9" t="s">
        <v>278</v>
      </c>
      <c r="F1207" s="9" t="s">
        <v>278</v>
      </c>
      <c r="G1207" s="9" t="s">
        <v>278</v>
      </c>
      <c r="H1207" s="9" t="s">
        <v>278</v>
      </c>
      <c r="I1207" s="9" t="s">
        <v>278</v>
      </c>
      <c r="J1207" s="9" t="s">
        <v>278</v>
      </c>
      <c r="K1207" s="9">
        <v>566.20000000000073</v>
      </c>
      <c r="L1207" s="9">
        <v>640.80000000000018</v>
      </c>
      <c r="M1207" s="9">
        <v>607.20000000000005</v>
      </c>
      <c r="P1207" s="65">
        <f t="shared" si="24"/>
        <v>1814.200000000001</v>
      </c>
    </row>
    <row r="1208" spans="1:21" ht="15">
      <c r="A1208" s="28" t="s">
        <v>793</v>
      </c>
      <c r="B1208" s="61" t="s">
        <v>2191</v>
      </c>
      <c r="C1208" s="3"/>
      <c r="D1208" s="3"/>
      <c r="E1208" s="9" t="s">
        <v>278</v>
      </c>
      <c r="F1208" s="9" t="s">
        <v>278</v>
      </c>
      <c r="G1208" s="9" t="s">
        <v>278</v>
      </c>
      <c r="H1208" s="9" t="s">
        <v>278</v>
      </c>
      <c r="I1208" s="9" t="s">
        <v>278</v>
      </c>
      <c r="J1208" s="9" t="s">
        <v>278</v>
      </c>
      <c r="K1208" s="9" t="s">
        <v>278</v>
      </c>
      <c r="L1208" s="9">
        <v>780.10000000000082</v>
      </c>
      <c r="M1208" s="9">
        <v>998.10000000000014</v>
      </c>
      <c r="N1208" s="65"/>
      <c r="P1208" s="65">
        <f t="shared" si="24"/>
        <v>1778.200000000001</v>
      </c>
      <c r="U1208" s="3"/>
    </row>
    <row r="1209" spans="1:21" ht="15">
      <c r="A1209" s="28" t="s">
        <v>794</v>
      </c>
      <c r="B1209" s="61" t="s">
        <v>2210</v>
      </c>
      <c r="C1209" s="3"/>
      <c r="D1209" s="3"/>
      <c r="E1209" s="9" t="s">
        <v>278</v>
      </c>
      <c r="F1209" s="9" t="s">
        <v>278</v>
      </c>
      <c r="G1209" s="9" t="s">
        <v>278</v>
      </c>
      <c r="H1209" s="9" t="s">
        <v>278</v>
      </c>
      <c r="I1209" s="9" t="s">
        <v>278</v>
      </c>
      <c r="J1209" s="9" t="s">
        <v>278</v>
      </c>
      <c r="K1209" s="9" t="s">
        <v>278</v>
      </c>
      <c r="L1209" s="9">
        <v>726.69999999999936</v>
      </c>
      <c r="M1209" s="9">
        <v>1041.3000000000002</v>
      </c>
      <c r="N1209" s="65"/>
      <c r="P1209" s="65">
        <f t="shared" si="24"/>
        <v>1767.9999999999995</v>
      </c>
      <c r="U1209" s="3"/>
    </row>
    <row r="1210" spans="1:21" ht="15">
      <c r="A1210" s="28" t="s">
        <v>795</v>
      </c>
      <c r="B1210" s="61" t="s">
        <v>2199</v>
      </c>
      <c r="C1210" s="3"/>
      <c r="D1210" s="3"/>
      <c r="E1210" s="9" t="s">
        <v>278</v>
      </c>
      <c r="F1210" s="9" t="s">
        <v>278</v>
      </c>
      <c r="G1210" s="9" t="s">
        <v>278</v>
      </c>
      <c r="H1210" s="9" t="s">
        <v>278</v>
      </c>
      <c r="I1210" s="9" t="s">
        <v>278</v>
      </c>
      <c r="J1210" s="9" t="s">
        <v>278</v>
      </c>
      <c r="K1210" s="9" t="s">
        <v>278</v>
      </c>
      <c r="L1210" s="9">
        <v>608.29999999999836</v>
      </c>
      <c r="M1210" s="9">
        <v>1116</v>
      </c>
      <c r="N1210" s="65"/>
      <c r="P1210" s="65">
        <f t="shared" si="24"/>
        <v>1724.2999999999984</v>
      </c>
      <c r="U1210" s="3"/>
    </row>
    <row r="1211" spans="1:21" ht="15">
      <c r="A1211" s="28" t="s">
        <v>796</v>
      </c>
      <c r="B1211" s="61" t="s">
        <v>2213</v>
      </c>
      <c r="C1211" s="3"/>
      <c r="D1211" s="3"/>
      <c r="E1211" s="9" t="s">
        <v>278</v>
      </c>
      <c r="F1211" s="9" t="s">
        <v>278</v>
      </c>
      <c r="G1211" s="9" t="s">
        <v>278</v>
      </c>
      <c r="H1211" s="9" t="s">
        <v>278</v>
      </c>
      <c r="I1211" s="9" t="s">
        <v>278</v>
      </c>
      <c r="J1211" s="9" t="s">
        <v>278</v>
      </c>
      <c r="K1211" s="9" t="s">
        <v>278</v>
      </c>
      <c r="L1211" s="9">
        <v>791.45000000000027</v>
      </c>
      <c r="M1211" s="9">
        <v>843.8</v>
      </c>
      <c r="N1211" s="65"/>
      <c r="P1211" s="65">
        <f t="shared" si="24"/>
        <v>1635.2500000000002</v>
      </c>
      <c r="U1211" s="3"/>
    </row>
    <row r="1212" spans="1:21" ht="15">
      <c r="A1212" s="28" t="s">
        <v>797</v>
      </c>
      <c r="B1212" s="61" t="s">
        <v>2194</v>
      </c>
      <c r="C1212" s="3"/>
      <c r="D1212" s="3"/>
      <c r="E1212" s="9" t="s">
        <v>278</v>
      </c>
      <c r="F1212" s="9" t="s">
        <v>278</v>
      </c>
      <c r="G1212" s="9" t="s">
        <v>278</v>
      </c>
      <c r="H1212" s="9" t="s">
        <v>278</v>
      </c>
      <c r="I1212" s="9" t="s">
        <v>278</v>
      </c>
      <c r="J1212" s="9" t="s">
        <v>278</v>
      </c>
      <c r="K1212" s="9" t="s">
        <v>278</v>
      </c>
      <c r="L1212" s="9">
        <v>604.34999999999991</v>
      </c>
      <c r="M1212" s="9">
        <v>1027.3000000000002</v>
      </c>
      <c r="N1212" s="65"/>
      <c r="P1212" s="65">
        <f t="shared" si="24"/>
        <v>1631.65</v>
      </c>
      <c r="U1212" s="3"/>
    </row>
    <row r="1213" spans="1:21" ht="15">
      <c r="A1213" s="28" t="s">
        <v>798</v>
      </c>
      <c r="B1213" s="61" t="s">
        <v>2211</v>
      </c>
      <c r="C1213" s="3"/>
      <c r="D1213" s="3"/>
      <c r="E1213" s="9" t="s">
        <v>278</v>
      </c>
      <c r="F1213" s="9" t="s">
        <v>278</v>
      </c>
      <c r="G1213" s="9" t="s">
        <v>278</v>
      </c>
      <c r="H1213" s="9" t="s">
        <v>278</v>
      </c>
      <c r="I1213" s="9" t="s">
        <v>278</v>
      </c>
      <c r="J1213" s="9" t="s">
        <v>278</v>
      </c>
      <c r="K1213" s="9" t="s">
        <v>278</v>
      </c>
      <c r="L1213" s="9">
        <v>556.60000000000036</v>
      </c>
      <c r="M1213" s="9">
        <v>1070.7000000000003</v>
      </c>
      <c r="N1213" s="65"/>
      <c r="P1213" s="65">
        <f t="shared" si="24"/>
        <v>1627.3000000000006</v>
      </c>
      <c r="U1213" s="3"/>
    </row>
    <row r="1214" spans="1:21" ht="15">
      <c r="A1214" s="28" t="s">
        <v>799</v>
      </c>
      <c r="B1214" s="61" t="s">
        <v>4</v>
      </c>
      <c r="E1214" s="9">
        <v>322.89999999999998</v>
      </c>
      <c r="F1214" s="9">
        <v>358.6</v>
      </c>
      <c r="G1214" s="9">
        <v>373</v>
      </c>
      <c r="H1214" s="9">
        <v>467.05000000000064</v>
      </c>
      <c r="I1214" s="9">
        <v>99.200000000000728</v>
      </c>
      <c r="J1214" s="9" t="s">
        <v>278</v>
      </c>
      <c r="K1214" s="9" t="s">
        <v>278</v>
      </c>
      <c r="L1214" s="9" t="s">
        <v>278</v>
      </c>
      <c r="M1214" s="9" t="s">
        <v>278</v>
      </c>
      <c r="P1214" s="65">
        <f t="shared" si="24"/>
        <v>1620.7500000000014</v>
      </c>
    </row>
    <row r="1215" spans="1:21" ht="15">
      <c r="A1215" s="28" t="s">
        <v>800</v>
      </c>
      <c r="B1215" s="61" t="s">
        <v>2209</v>
      </c>
      <c r="C1215" s="3"/>
      <c r="D1215" s="3"/>
      <c r="E1215" s="9" t="s">
        <v>278</v>
      </c>
      <c r="F1215" s="9" t="s">
        <v>278</v>
      </c>
      <c r="G1215" s="9" t="s">
        <v>278</v>
      </c>
      <c r="H1215" s="9" t="s">
        <v>278</v>
      </c>
      <c r="I1215" s="9" t="s">
        <v>278</v>
      </c>
      <c r="J1215" s="9" t="s">
        <v>278</v>
      </c>
      <c r="K1215" s="9" t="s">
        <v>278</v>
      </c>
      <c r="L1215" s="9">
        <v>822.79999999999927</v>
      </c>
      <c r="M1215" s="9">
        <v>794.8</v>
      </c>
      <c r="N1215" s="65"/>
      <c r="P1215" s="65">
        <f t="shared" si="24"/>
        <v>1617.5999999999992</v>
      </c>
      <c r="U1215" s="3"/>
    </row>
    <row r="1216" spans="1:21" ht="15">
      <c r="A1216" s="28" t="s">
        <v>801</v>
      </c>
      <c r="B1216" s="61" t="s">
        <v>180</v>
      </c>
      <c r="C1216" s="3"/>
      <c r="D1216" s="3"/>
      <c r="E1216" s="9" t="s">
        <v>278</v>
      </c>
      <c r="F1216" s="9" t="s">
        <v>278</v>
      </c>
      <c r="G1216" s="9" t="s">
        <v>278</v>
      </c>
      <c r="H1216" s="9" t="s">
        <v>278</v>
      </c>
      <c r="I1216" s="9" t="s">
        <v>278</v>
      </c>
      <c r="J1216" s="9" t="s">
        <v>278</v>
      </c>
      <c r="K1216" s="9" t="s">
        <v>278</v>
      </c>
      <c r="L1216" s="9">
        <v>791.70000000000027</v>
      </c>
      <c r="M1216" s="9">
        <v>795.3</v>
      </c>
      <c r="N1216" s="65"/>
      <c r="P1216" s="65">
        <f t="shared" si="24"/>
        <v>1587.0000000000002</v>
      </c>
      <c r="U1216" s="3"/>
    </row>
    <row r="1217" spans="1:18" ht="15">
      <c r="A1217" s="28" t="s">
        <v>802</v>
      </c>
      <c r="B1217" s="61" t="s">
        <v>2192</v>
      </c>
      <c r="C1217" s="3"/>
      <c r="D1217" s="3"/>
      <c r="E1217" s="9" t="s">
        <v>278</v>
      </c>
      <c r="F1217" s="9" t="s">
        <v>278</v>
      </c>
      <c r="G1217" s="9" t="s">
        <v>278</v>
      </c>
      <c r="H1217" s="9" t="s">
        <v>278</v>
      </c>
      <c r="I1217" s="9" t="s">
        <v>278</v>
      </c>
      <c r="J1217" s="9" t="s">
        <v>278</v>
      </c>
      <c r="K1217" s="9" t="s">
        <v>278</v>
      </c>
      <c r="L1217" s="9">
        <v>353.70000000000118</v>
      </c>
      <c r="M1217" s="9">
        <v>1217.7</v>
      </c>
      <c r="N1217" s="65"/>
      <c r="P1217" s="65">
        <f t="shared" si="24"/>
        <v>1571.4000000000012</v>
      </c>
    </row>
    <row r="1218" spans="1:18" ht="15">
      <c r="A1218" s="28" t="s">
        <v>803</v>
      </c>
      <c r="B1218" s="61" t="s">
        <v>178</v>
      </c>
      <c r="E1218" s="9">
        <v>603.85</v>
      </c>
      <c r="F1218" s="183">
        <v>928</v>
      </c>
      <c r="G1218" s="9" t="s">
        <v>278</v>
      </c>
      <c r="H1218" s="9" t="s">
        <v>278</v>
      </c>
      <c r="I1218" s="9" t="s">
        <v>278</v>
      </c>
      <c r="J1218" s="9" t="s">
        <v>278</v>
      </c>
      <c r="K1218" s="9" t="s">
        <v>278</v>
      </c>
      <c r="L1218" s="9" t="s">
        <v>278</v>
      </c>
      <c r="M1218" s="9" t="s">
        <v>278</v>
      </c>
      <c r="P1218" s="65">
        <f t="shared" si="24"/>
        <v>1531.85</v>
      </c>
      <c r="R1218" t="s">
        <v>300</v>
      </c>
    </row>
    <row r="1219" spans="1:18" ht="15">
      <c r="A1219" s="28" t="s">
        <v>804</v>
      </c>
      <c r="B1219" s="61" t="s">
        <v>2206</v>
      </c>
      <c r="C1219" s="3"/>
      <c r="D1219" s="3"/>
      <c r="E1219" s="9" t="s">
        <v>278</v>
      </c>
      <c r="F1219" s="9" t="s">
        <v>278</v>
      </c>
      <c r="G1219" s="9" t="s">
        <v>278</v>
      </c>
      <c r="H1219" s="9" t="s">
        <v>278</v>
      </c>
      <c r="I1219" s="9" t="s">
        <v>278</v>
      </c>
      <c r="J1219" s="9" t="s">
        <v>278</v>
      </c>
      <c r="K1219" s="9" t="s">
        <v>278</v>
      </c>
      <c r="L1219" s="9">
        <v>462.60000000000036</v>
      </c>
      <c r="M1219" s="9">
        <v>1056.7</v>
      </c>
      <c r="N1219" s="65"/>
      <c r="P1219" s="65">
        <f t="shared" si="24"/>
        <v>1519.3000000000004</v>
      </c>
    </row>
    <row r="1220" spans="1:18" ht="15">
      <c r="A1220" s="28" t="s">
        <v>805</v>
      </c>
      <c r="B1220" s="61" t="s">
        <v>2198</v>
      </c>
      <c r="C1220" s="3"/>
      <c r="D1220" s="3"/>
      <c r="E1220" s="9" t="s">
        <v>278</v>
      </c>
      <c r="F1220" s="9" t="s">
        <v>278</v>
      </c>
      <c r="G1220" s="9" t="s">
        <v>278</v>
      </c>
      <c r="H1220" s="9" t="s">
        <v>278</v>
      </c>
      <c r="I1220" s="9" t="s">
        <v>278</v>
      </c>
      <c r="J1220" s="9" t="s">
        <v>278</v>
      </c>
      <c r="K1220" s="9" t="s">
        <v>278</v>
      </c>
      <c r="L1220" s="9">
        <v>441.39999999999964</v>
      </c>
      <c r="M1220" s="9">
        <v>1039.8499999999999</v>
      </c>
      <c r="N1220" s="65"/>
      <c r="P1220" s="65">
        <f t="shared" si="24"/>
        <v>1481.2499999999995</v>
      </c>
    </row>
    <row r="1221" spans="1:18" ht="15">
      <c r="A1221" s="28" t="s">
        <v>806</v>
      </c>
      <c r="B1221" s="178" t="s">
        <v>1335</v>
      </c>
      <c r="C1221" s="3"/>
      <c r="D1221" s="3"/>
      <c r="E1221" s="9" t="s">
        <v>278</v>
      </c>
      <c r="F1221" s="9" t="s">
        <v>278</v>
      </c>
      <c r="G1221" s="9" t="s">
        <v>278</v>
      </c>
      <c r="H1221" s="9" t="s">
        <v>278</v>
      </c>
      <c r="I1221" s="9">
        <v>409.69999999999982</v>
      </c>
      <c r="J1221" s="9">
        <v>1053.0999999999999</v>
      </c>
      <c r="K1221" s="9" t="s">
        <v>278</v>
      </c>
      <c r="L1221" s="9" t="s">
        <v>278</v>
      </c>
      <c r="M1221" s="9" t="s">
        <v>278</v>
      </c>
      <c r="P1221" s="65">
        <f t="shared" si="24"/>
        <v>1462.7999999999997</v>
      </c>
    </row>
    <row r="1222" spans="1:18" ht="15">
      <c r="A1222" s="28" t="s">
        <v>807</v>
      </c>
      <c r="B1222" s="239" t="s">
        <v>1690</v>
      </c>
      <c r="C1222" s="3"/>
      <c r="D1222" s="3"/>
      <c r="E1222" s="9" t="s">
        <v>278</v>
      </c>
      <c r="F1222" s="9" t="s">
        <v>278</v>
      </c>
      <c r="G1222" s="9" t="s">
        <v>278</v>
      </c>
      <c r="H1222" s="9" t="s">
        <v>278</v>
      </c>
      <c r="I1222" s="9" t="s">
        <v>278</v>
      </c>
      <c r="J1222" s="9" t="s">
        <v>278</v>
      </c>
      <c r="K1222" s="9">
        <v>606.09999999999854</v>
      </c>
      <c r="L1222" s="9">
        <v>200.49999999999909</v>
      </c>
      <c r="M1222" s="9">
        <v>617.79999999999984</v>
      </c>
      <c r="P1222" s="65">
        <f t="shared" si="24"/>
        <v>1424.3999999999974</v>
      </c>
    </row>
    <row r="1223" spans="1:18" ht="15">
      <c r="A1223" s="28" t="s">
        <v>808</v>
      </c>
      <c r="B1223" s="61" t="s">
        <v>2208</v>
      </c>
      <c r="C1223" s="3"/>
      <c r="D1223" s="3"/>
      <c r="E1223" s="9" t="s">
        <v>278</v>
      </c>
      <c r="F1223" s="9" t="s">
        <v>278</v>
      </c>
      <c r="G1223" s="9" t="s">
        <v>278</v>
      </c>
      <c r="H1223" s="9" t="s">
        <v>278</v>
      </c>
      <c r="I1223" s="9" t="s">
        <v>278</v>
      </c>
      <c r="J1223" s="9" t="s">
        <v>278</v>
      </c>
      <c r="K1223" s="9" t="s">
        <v>278</v>
      </c>
      <c r="L1223" s="188">
        <v>865.59999999999991</v>
      </c>
      <c r="M1223" s="9">
        <v>546.79999999999995</v>
      </c>
      <c r="N1223" s="65"/>
      <c r="P1223" s="65">
        <f t="shared" si="24"/>
        <v>1412.3999999999999</v>
      </c>
      <c r="R1223" t="s">
        <v>288</v>
      </c>
    </row>
    <row r="1224" spans="1:18" ht="15">
      <c r="A1224" s="28" t="s">
        <v>809</v>
      </c>
      <c r="B1224" s="61" t="s">
        <v>2205</v>
      </c>
      <c r="C1224" s="3"/>
      <c r="D1224" s="3"/>
      <c r="E1224" s="9" t="s">
        <v>278</v>
      </c>
      <c r="F1224" s="9" t="s">
        <v>278</v>
      </c>
      <c r="G1224" s="9" t="s">
        <v>278</v>
      </c>
      <c r="H1224" s="9" t="s">
        <v>278</v>
      </c>
      <c r="I1224" s="9" t="s">
        <v>278</v>
      </c>
      <c r="J1224" s="9" t="s">
        <v>278</v>
      </c>
      <c r="K1224" s="9" t="s">
        <v>278</v>
      </c>
      <c r="L1224" s="9">
        <v>301.30000000000109</v>
      </c>
      <c r="M1224" s="9">
        <v>1099.5</v>
      </c>
      <c r="N1224" s="65"/>
      <c r="P1224" s="65">
        <f t="shared" si="24"/>
        <v>1400.8000000000011</v>
      </c>
    </row>
    <row r="1225" spans="1:18" ht="15">
      <c r="A1225" s="28" t="s">
        <v>810</v>
      </c>
      <c r="B1225" s="61" t="s">
        <v>2196</v>
      </c>
      <c r="C1225" s="3"/>
      <c r="D1225" s="3"/>
      <c r="E1225" s="9" t="s">
        <v>278</v>
      </c>
      <c r="F1225" s="9" t="s">
        <v>278</v>
      </c>
      <c r="G1225" s="9" t="s">
        <v>278</v>
      </c>
      <c r="H1225" s="9" t="s">
        <v>278</v>
      </c>
      <c r="I1225" s="9" t="s">
        <v>278</v>
      </c>
      <c r="J1225" s="9" t="s">
        <v>278</v>
      </c>
      <c r="K1225" s="9" t="s">
        <v>278</v>
      </c>
      <c r="L1225" s="9">
        <v>593.44999999999982</v>
      </c>
      <c r="M1225" s="9">
        <v>792.90000000000009</v>
      </c>
      <c r="N1225" s="65"/>
      <c r="P1225" s="65">
        <f t="shared" si="24"/>
        <v>1386.35</v>
      </c>
    </row>
    <row r="1226" spans="1:18" ht="15">
      <c r="A1226" s="28" t="s">
        <v>811</v>
      </c>
      <c r="B1226" s="239" t="s">
        <v>1693</v>
      </c>
      <c r="C1226" s="3"/>
      <c r="D1226" s="3"/>
      <c r="E1226" s="9" t="s">
        <v>278</v>
      </c>
      <c r="F1226" s="9" t="s">
        <v>278</v>
      </c>
      <c r="G1226" s="9" t="s">
        <v>278</v>
      </c>
      <c r="H1226" s="9" t="s">
        <v>278</v>
      </c>
      <c r="I1226" s="9" t="s">
        <v>278</v>
      </c>
      <c r="J1226" s="9" t="s">
        <v>278</v>
      </c>
      <c r="K1226" s="9">
        <v>341</v>
      </c>
      <c r="L1226" s="9">
        <v>596.29999999999973</v>
      </c>
      <c r="M1226" s="9">
        <v>441</v>
      </c>
      <c r="P1226" s="65">
        <f t="shared" ref="P1226:P1257" si="25">SUM(E1226:M1226)</f>
        <v>1378.2999999999997</v>
      </c>
    </row>
    <row r="1227" spans="1:18" ht="15">
      <c r="A1227" s="28" t="s">
        <v>812</v>
      </c>
      <c r="B1227" s="239" t="s">
        <v>2190</v>
      </c>
      <c r="C1227" s="3"/>
      <c r="D1227" s="3"/>
      <c r="E1227" s="9" t="s">
        <v>278</v>
      </c>
      <c r="F1227" s="9" t="s">
        <v>278</v>
      </c>
      <c r="G1227" s="9" t="s">
        <v>278</v>
      </c>
      <c r="H1227" s="9" t="s">
        <v>278</v>
      </c>
      <c r="I1227" s="9" t="s">
        <v>278</v>
      </c>
      <c r="J1227" s="9" t="s">
        <v>278</v>
      </c>
      <c r="K1227" s="9" t="s">
        <v>278</v>
      </c>
      <c r="L1227" s="9">
        <v>262.05000000000064</v>
      </c>
      <c r="M1227" s="9">
        <v>1020.2</v>
      </c>
      <c r="N1227" s="65"/>
      <c r="P1227" s="65">
        <f t="shared" si="25"/>
        <v>1282.2500000000007</v>
      </c>
    </row>
    <row r="1228" spans="1:18" ht="15">
      <c r="A1228" s="28" t="s">
        <v>813</v>
      </c>
      <c r="B1228" s="61" t="s">
        <v>2720</v>
      </c>
      <c r="C1228" s="3"/>
      <c r="D1228" s="3"/>
      <c r="E1228" s="9" t="s">
        <v>278</v>
      </c>
      <c r="F1228" s="9" t="s">
        <v>278</v>
      </c>
      <c r="G1228" s="9" t="s">
        <v>278</v>
      </c>
      <c r="H1228" s="9" t="s">
        <v>278</v>
      </c>
      <c r="I1228" s="9" t="s">
        <v>278</v>
      </c>
      <c r="J1228" s="9" t="s">
        <v>278</v>
      </c>
      <c r="K1228" s="9" t="s">
        <v>278</v>
      </c>
      <c r="L1228" s="9" t="s">
        <v>278</v>
      </c>
      <c r="M1228" s="188">
        <v>1257.3</v>
      </c>
      <c r="N1228" s="65"/>
      <c r="P1228" s="65">
        <f t="shared" si="25"/>
        <v>1257.3</v>
      </c>
      <c r="R1228" t="s">
        <v>288</v>
      </c>
    </row>
    <row r="1229" spans="1:18" ht="15">
      <c r="A1229" s="28" t="s">
        <v>814</v>
      </c>
      <c r="B1229" s="61" t="s">
        <v>2722</v>
      </c>
      <c r="C1229" s="3"/>
      <c r="D1229" s="3"/>
      <c r="E1229" s="9" t="s">
        <v>278</v>
      </c>
      <c r="F1229" s="9" t="s">
        <v>278</v>
      </c>
      <c r="G1229" s="9" t="s">
        <v>278</v>
      </c>
      <c r="H1229" s="9" t="s">
        <v>278</v>
      </c>
      <c r="I1229" s="9" t="s">
        <v>278</v>
      </c>
      <c r="J1229" s="9" t="s">
        <v>278</v>
      </c>
      <c r="K1229" s="9" t="s">
        <v>278</v>
      </c>
      <c r="L1229" s="9" t="s">
        <v>278</v>
      </c>
      <c r="M1229" s="9">
        <v>1218.5</v>
      </c>
      <c r="N1229" s="65"/>
      <c r="P1229" s="65">
        <f t="shared" si="25"/>
        <v>1218.5</v>
      </c>
    </row>
    <row r="1230" spans="1:18" ht="15">
      <c r="A1230" s="28" t="s">
        <v>1946</v>
      </c>
      <c r="B1230" s="61" t="s">
        <v>158</v>
      </c>
      <c r="E1230" s="9" t="s">
        <v>278</v>
      </c>
      <c r="F1230" s="9" t="s">
        <v>278</v>
      </c>
      <c r="G1230" s="9">
        <v>338.7</v>
      </c>
      <c r="H1230" s="9">
        <v>616.30000000000109</v>
      </c>
      <c r="I1230" s="9">
        <v>237.99999999999818</v>
      </c>
      <c r="J1230" s="9" t="s">
        <v>278</v>
      </c>
      <c r="K1230" s="9" t="s">
        <v>278</v>
      </c>
      <c r="L1230" s="9" t="s">
        <v>278</v>
      </c>
      <c r="M1230" s="9" t="s">
        <v>278</v>
      </c>
      <c r="P1230" s="65">
        <f t="shared" si="25"/>
        <v>1192.9999999999993</v>
      </c>
    </row>
    <row r="1231" spans="1:18" ht="15">
      <c r="A1231" s="28" t="s">
        <v>2165</v>
      </c>
      <c r="B1231" s="61" t="s">
        <v>2197</v>
      </c>
      <c r="C1231" s="3"/>
      <c r="D1231" s="3"/>
      <c r="E1231" s="9" t="s">
        <v>278</v>
      </c>
      <c r="F1231" s="9" t="s">
        <v>278</v>
      </c>
      <c r="G1231" s="9" t="s">
        <v>278</v>
      </c>
      <c r="H1231" s="9" t="s">
        <v>278</v>
      </c>
      <c r="I1231" s="9" t="s">
        <v>278</v>
      </c>
      <c r="J1231" s="9" t="s">
        <v>278</v>
      </c>
      <c r="K1231" s="9" t="s">
        <v>278</v>
      </c>
      <c r="L1231" s="9">
        <v>367.19999999999982</v>
      </c>
      <c r="M1231" s="9">
        <v>813.5</v>
      </c>
      <c r="N1231" s="65"/>
      <c r="P1231" s="65">
        <f t="shared" si="25"/>
        <v>1180.6999999999998</v>
      </c>
    </row>
    <row r="1232" spans="1:18" ht="15">
      <c r="A1232" s="28" t="s">
        <v>2166</v>
      </c>
      <c r="B1232" s="61" t="s">
        <v>2200</v>
      </c>
      <c r="C1232" s="3"/>
      <c r="D1232" s="3"/>
      <c r="E1232" s="9" t="s">
        <v>278</v>
      </c>
      <c r="F1232" s="9" t="s">
        <v>278</v>
      </c>
      <c r="G1232" s="9" t="s">
        <v>278</v>
      </c>
      <c r="H1232" s="9" t="s">
        <v>278</v>
      </c>
      <c r="I1232" s="9" t="s">
        <v>278</v>
      </c>
      <c r="J1232" s="9" t="s">
        <v>278</v>
      </c>
      <c r="K1232" s="9" t="s">
        <v>278</v>
      </c>
      <c r="L1232" s="9">
        <v>385.49999999999955</v>
      </c>
      <c r="M1232" s="9">
        <v>755.4</v>
      </c>
      <c r="N1232" s="65"/>
      <c r="P1232" s="65">
        <f t="shared" si="25"/>
        <v>1140.8999999999996</v>
      </c>
    </row>
    <row r="1233" spans="1:16" ht="15">
      <c r="A1233" s="28" t="s">
        <v>2167</v>
      </c>
      <c r="B1233" s="239" t="s">
        <v>1670</v>
      </c>
      <c r="C1233" s="3"/>
      <c r="D1233" s="3"/>
      <c r="E1233" s="9" t="s">
        <v>278</v>
      </c>
      <c r="F1233" s="9" t="s">
        <v>278</v>
      </c>
      <c r="G1233" s="9" t="s">
        <v>278</v>
      </c>
      <c r="H1233" s="9" t="s">
        <v>278</v>
      </c>
      <c r="I1233" s="9" t="s">
        <v>278</v>
      </c>
      <c r="J1233" s="9" t="s">
        <v>278</v>
      </c>
      <c r="K1233" s="9">
        <v>1130.4999999999995</v>
      </c>
      <c r="L1233" s="9" t="s">
        <v>278</v>
      </c>
      <c r="M1233" s="9" t="s">
        <v>278</v>
      </c>
      <c r="P1233" s="65">
        <f t="shared" si="25"/>
        <v>1130.4999999999995</v>
      </c>
    </row>
    <row r="1234" spans="1:16" ht="15">
      <c r="A1234" s="28" t="s">
        <v>2168</v>
      </c>
      <c r="B1234" s="61" t="s">
        <v>2714</v>
      </c>
      <c r="C1234" s="3"/>
      <c r="D1234" s="3"/>
      <c r="E1234" s="9" t="s">
        <v>278</v>
      </c>
      <c r="F1234" s="9" t="s">
        <v>278</v>
      </c>
      <c r="G1234" s="9" t="s">
        <v>278</v>
      </c>
      <c r="H1234" s="9" t="s">
        <v>278</v>
      </c>
      <c r="I1234" s="9" t="s">
        <v>278</v>
      </c>
      <c r="J1234" s="9" t="s">
        <v>278</v>
      </c>
      <c r="K1234" s="9" t="s">
        <v>278</v>
      </c>
      <c r="L1234" s="9" t="s">
        <v>278</v>
      </c>
      <c r="M1234" s="9">
        <v>1119.6000000000004</v>
      </c>
      <c r="N1234" s="65"/>
      <c r="P1234" s="65">
        <f t="shared" si="25"/>
        <v>1119.6000000000004</v>
      </c>
    </row>
    <row r="1235" spans="1:16" ht="15">
      <c r="A1235" s="28" t="s">
        <v>2169</v>
      </c>
      <c r="B1235" s="61" t="s">
        <v>2702</v>
      </c>
      <c r="C1235" s="3"/>
      <c r="D1235" s="3"/>
      <c r="E1235" s="9" t="s">
        <v>278</v>
      </c>
      <c r="F1235" s="9" t="s">
        <v>278</v>
      </c>
      <c r="G1235" s="9" t="s">
        <v>278</v>
      </c>
      <c r="H1235" s="9" t="s">
        <v>278</v>
      </c>
      <c r="I1235" s="9" t="s">
        <v>278</v>
      </c>
      <c r="J1235" s="9" t="s">
        <v>278</v>
      </c>
      <c r="K1235" s="9" t="s">
        <v>278</v>
      </c>
      <c r="L1235" s="9" t="s">
        <v>278</v>
      </c>
      <c r="M1235" s="9">
        <v>1116.6999999999998</v>
      </c>
      <c r="N1235" s="65"/>
      <c r="P1235" s="65">
        <f t="shared" si="25"/>
        <v>1116.6999999999998</v>
      </c>
    </row>
    <row r="1236" spans="1:16" ht="15">
      <c r="A1236" s="28" t="s">
        <v>2170</v>
      </c>
      <c r="B1236" s="61" t="s">
        <v>2207</v>
      </c>
      <c r="C1236" s="3"/>
      <c r="D1236" s="3"/>
      <c r="E1236" s="9" t="s">
        <v>278</v>
      </c>
      <c r="F1236" s="9" t="s">
        <v>278</v>
      </c>
      <c r="G1236" s="9" t="s">
        <v>278</v>
      </c>
      <c r="H1236" s="9" t="s">
        <v>278</v>
      </c>
      <c r="I1236" s="9" t="s">
        <v>278</v>
      </c>
      <c r="J1236" s="9" t="s">
        <v>278</v>
      </c>
      <c r="K1236" s="9" t="s">
        <v>278</v>
      </c>
      <c r="L1236" s="9">
        <v>347.5</v>
      </c>
      <c r="M1236" s="9">
        <v>768.80000000000018</v>
      </c>
      <c r="N1236" s="65"/>
      <c r="P1236" s="65">
        <f t="shared" si="25"/>
        <v>1116.3000000000002</v>
      </c>
    </row>
    <row r="1237" spans="1:16" ht="15">
      <c r="A1237" s="28" t="s">
        <v>2171</v>
      </c>
      <c r="B1237" s="61" t="s">
        <v>2700</v>
      </c>
      <c r="C1237" s="3"/>
      <c r="D1237" s="3"/>
      <c r="E1237" s="9" t="s">
        <v>278</v>
      </c>
      <c r="F1237" s="9" t="s">
        <v>278</v>
      </c>
      <c r="G1237" s="9" t="s">
        <v>278</v>
      </c>
      <c r="H1237" s="9" t="s">
        <v>278</v>
      </c>
      <c r="I1237" s="9" t="s">
        <v>278</v>
      </c>
      <c r="J1237" s="9" t="s">
        <v>278</v>
      </c>
      <c r="K1237" s="9" t="s">
        <v>278</v>
      </c>
      <c r="L1237" s="9" t="s">
        <v>278</v>
      </c>
      <c r="M1237" s="9">
        <v>1115.4999999999998</v>
      </c>
      <c r="N1237" s="65"/>
      <c r="P1237" s="65">
        <f t="shared" si="25"/>
        <v>1115.4999999999998</v>
      </c>
    </row>
    <row r="1238" spans="1:16" ht="15">
      <c r="A1238" s="28" t="s">
        <v>2172</v>
      </c>
      <c r="B1238" s="61" t="s">
        <v>2212</v>
      </c>
      <c r="C1238" s="3"/>
      <c r="D1238" s="3"/>
      <c r="E1238" s="9" t="s">
        <v>278</v>
      </c>
      <c r="F1238" s="9" t="s">
        <v>278</v>
      </c>
      <c r="G1238" s="9" t="s">
        <v>278</v>
      </c>
      <c r="H1238" s="9" t="s">
        <v>278</v>
      </c>
      <c r="I1238" s="9" t="s">
        <v>278</v>
      </c>
      <c r="J1238" s="9" t="s">
        <v>278</v>
      </c>
      <c r="K1238" s="9" t="s">
        <v>278</v>
      </c>
      <c r="L1238" s="9">
        <v>608.099999999999</v>
      </c>
      <c r="M1238" s="9">
        <v>499.50000000000006</v>
      </c>
      <c r="N1238" s="65"/>
      <c r="P1238" s="65">
        <f t="shared" si="25"/>
        <v>1107.599999999999</v>
      </c>
    </row>
    <row r="1239" spans="1:16" ht="15">
      <c r="A1239" s="28" t="s">
        <v>2173</v>
      </c>
      <c r="B1239" s="61" t="s">
        <v>2717</v>
      </c>
      <c r="C1239" s="3"/>
      <c r="D1239" s="3"/>
      <c r="E1239" s="9" t="s">
        <v>278</v>
      </c>
      <c r="F1239" s="9" t="s">
        <v>278</v>
      </c>
      <c r="G1239" s="9" t="s">
        <v>278</v>
      </c>
      <c r="H1239" s="9" t="s">
        <v>278</v>
      </c>
      <c r="I1239" s="9" t="s">
        <v>278</v>
      </c>
      <c r="J1239" s="9" t="s">
        <v>278</v>
      </c>
      <c r="K1239" s="9" t="s">
        <v>278</v>
      </c>
      <c r="L1239" s="9" t="s">
        <v>278</v>
      </c>
      <c r="M1239" s="9">
        <v>1099.3</v>
      </c>
      <c r="N1239" s="65"/>
      <c r="P1239" s="65">
        <f t="shared" si="25"/>
        <v>1099.3</v>
      </c>
    </row>
    <row r="1240" spans="1:16" ht="15">
      <c r="A1240" s="28" t="s">
        <v>2174</v>
      </c>
      <c r="B1240" s="61" t="s">
        <v>2718</v>
      </c>
      <c r="C1240" s="3"/>
      <c r="D1240" s="3"/>
      <c r="E1240" s="9" t="s">
        <v>278</v>
      </c>
      <c r="F1240" s="9" t="s">
        <v>278</v>
      </c>
      <c r="G1240" s="9" t="s">
        <v>278</v>
      </c>
      <c r="H1240" s="9" t="s">
        <v>278</v>
      </c>
      <c r="I1240" s="9" t="s">
        <v>278</v>
      </c>
      <c r="J1240" s="9" t="s">
        <v>278</v>
      </c>
      <c r="K1240" s="9" t="s">
        <v>278</v>
      </c>
      <c r="L1240" s="9" t="s">
        <v>278</v>
      </c>
      <c r="M1240" s="9">
        <v>1084.4000000000001</v>
      </c>
      <c r="N1240" s="65"/>
      <c r="P1240" s="65">
        <f t="shared" si="25"/>
        <v>1084.4000000000001</v>
      </c>
    </row>
    <row r="1241" spans="1:16" ht="15">
      <c r="A1241" s="28" t="s">
        <v>2175</v>
      </c>
      <c r="B1241" s="61" t="s">
        <v>2195</v>
      </c>
      <c r="C1241" s="3"/>
      <c r="D1241" s="3"/>
      <c r="E1241" s="9" t="s">
        <v>278</v>
      </c>
      <c r="F1241" s="9" t="s">
        <v>278</v>
      </c>
      <c r="G1241" s="9" t="s">
        <v>278</v>
      </c>
      <c r="H1241" s="9" t="s">
        <v>278</v>
      </c>
      <c r="I1241" s="9" t="s">
        <v>278</v>
      </c>
      <c r="J1241" s="9" t="s">
        <v>278</v>
      </c>
      <c r="K1241" s="9" t="s">
        <v>278</v>
      </c>
      <c r="L1241" s="9">
        <v>488.19999999999982</v>
      </c>
      <c r="M1241" s="9">
        <v>565.20000000000005</v>
      </c>
      <c r="N1241" s="65"/>
      <c r="P1241" s="65">
        <f t="shared" si="25"/>
        <v>1053.3999999999999</v>
      </c>
    </row>
    <row r="1242" spans="1:16" ht="15">
      <c r="A1242" s="28" t="s">
        <v>2176</v>
      </c>
      <c r="B1242" s="61" t="s">
        <v>2707</v>
      </c>
      <c r="C1242" s="3"/>
      <c r="D1242" s="3"/>
      <c r="E1242" s="9" t="s">
        <v>278</v>
      </c>
      <c r="F1242" s="9" t="s">
        <v>278</v>
      </c>
      <c r="G1242" s="9" t="s">
        <v>278</v>
      </c>
      <c r="H1242" s="9" t="s">
        <v>278</v>
      </c>
      <c r="I1242" s="9" t="s">
        <v>278</v>
      </c>
      <c r="J1242" s="9" t="s">
        <v>278</v>
      </c>
      <c r="K1242" s="9" t="s">
        <v>278</v>
      </c>
      <c r="L1242" s="9" t="s">
        <v>278</v>
      </c>
      <c r="M1242" s="9">
        <v>1038</v>
      </c>
      <c r="N1242" s="65"/>
      <c r="P1242" s="65">
        <f t="shared" si="25"/>
        <v>1038</v>
      </c>
    </row>
    <row r="1243" spans="1:16" ht="15">
      <c r="A1243" s="28" t="s">
        <v>2177</v>
      </c>
      <c r="B1243" s="61" t="s">
        <v>2201</v>
      </c>
      <c r="C1243" s="3"/>
      <c r="D1243" s="3"/>
      <c r="E1243" s="9" t="s">
        <v>278</v>
      </c>
      <c r="F1243" s="9" t="s">
        <v>278</v>
      </c>
      <c r="G1243" s="9" t="s">
        <v>278</v>
      </c>
      <c r="H1243" s="9" t="s">
        <v>278</v>
      </c>
      <c r="I1243" s="9" t="s">
        <v>278</v>
      </c>
      <c r="J1243" s="9" t="s">
        <v>278</v>
      </c>
      <c r="K1243" s="9" t="s">
        <v>278</v>
      </c>
      <c r="L1243" s="9">
        <v>844.400000000001</v>
      </c>
      <c r="M1243" s="9">
        <v>183.39999999999998</v>
      </c>
      <c r="N1243" s="65"/>
      <c r="P1243" s="65">
        <f t="shared" si="25"/>
        <v>1027.8000000000011</v>
      </c>
    </row>
    <row r="1244" spans="1:16" ht="15">
      <c r="A1244" s="28" t="s">
        <v>2178</v>
      </c>
      <c r="B1244" s="239" t="s">
        <v>1669</v>
      </c>
      <c r="C1244" s="3"/>
      <c r="D1244" s="3"/>
      <c r="E1244" s="9" t="s">
        <v>278</v>
      </c>
      <c r="F1244" s="9" t="s">
        <v>278</v>
      </c>
      <c r="G1244" s="9" t="s">
        <v>278</v>
      </c>
      <c r="H1244" s="9" t="s">
        <v>278</v>
      </c>
      <c r="I1244" s="9" t="s">
        <v>278</v>
      </c>
      <c r="J1244" s="9" t="s">
        <v>278</v>
      </c>
      <c r="K1244" s="9">
        <v>1013.0000000000009</v>
      </c>
      <c r="L1244" s="9" t="s">
        <v>278</v>
      </c>
      <c r="M1244" s="9" t="s">
        <v>278</v>
      </c>
      <c r="P1244" s="65">
        <f t="shared" si="25"/>
        <v>1013.0000000000009</v>
      </c>
    </row>
    <row r="1245" spans="1:16" ht="15">
      <c r="A1245" s="28" t="s">
        <v>2179</v>
      </c>
      <c r="B1245" s="239" t="s">
        <v>1692</v>
      </c>
      <c r="C1245" s="3"/>
      <c r="D1245" s="3"/>
      <c r="E1245" s="9" t="s">
        <v>278</v>
      </c>
      <c r="F1245" s="9" t="s">
        <v>278</v>
      </c>
      <c r="G1245" s="9" t="s">
        <v>278</v>
      </c>
      <c r="H1245" s="9" t="s">
        <v>278</v>
      </c>
      <c r="I1245" s="9" t="s">
        <v>278</v>
      </c>
      <c r="J1245" s="9" t="s">
        <v>278</v>
      </c>
      <c r="K1245" s="9">
        <v>488.2000000000005</v>
      </c>
      <c r="L1245" s="9">
        <v>523</v>
      </c>
      <c r="M1245" s="9" t="s">
        <v>278</v>
      </c>
      <c r="P1245" s="65">
        <f t="shared" si="25"/>
        <v>1011.2000000000005</v>
      </c>
    </row>
    <row r="1246" spans="1:16" ht="15">
      <c r="A1246" s="28" t="s">
        <v>2180</v>
      </c>
      <c r="B1246" s="61" t="s">
        <v>2705</v>
      </c>
      <c r="C1246" s="3"/>
      <c r="D1246" s="3"/>
      <c r="E1246" s="9" t="s">
        <v>278</v>
      </c>
      <c r="F1246" s="9" t="s">
        <v>278</v>
      </c>
      <c r="G1246" s="9" t="s">
        <v>278</v>
      </c>
      <c r="H1246" s="9" t="s">
        <v>278</v>
      </c>
      <c r="I1246" s="9" t="s">
        <v>278</v>
      </c>
      <c r="J1246" s="9" t="s">
        <v>278</v>
      </c>
      <c r="K1246" s="9" t="s">
        <v>278</v>
      </c>
      <c r="L1246" s="9" t="s">
        <v>278</v>
      </c>
      <c r="M1246" s="9">
        <v>1001.35</v>
      </c>
      <c r="N1246" s="65"/>
      <c r="P1246" s="65">
        <f t="shared" si="25"/>
        <v>1001.35</v>
      </c>
    </row>
    <row r="1247" spans="1:16" ht="15">
      <c r="A1247" s="28" t="s">
        <v>2181</v>
      </c>
      <c r="B1247" s="61" t="s">
        <v>2819</v>
      </c>
      <c r="C1247" s="3"/>
      <c r="D1247" s="3"/>
      <c r="E1247" s="9" t="s">
        <v>278</v>
      </c>
      <c r="F1247" s="9" t="s">
        <v>278</v>
      </c>
      <c r="G1247" s="9" t="s">
        <v>278</v>
      </c>
      <c r="H1247" s="9" t="s">
        <v>278</v>
      </c>
      <c r="I1247" s="9" t="s">
        <v>278</v>
      </c>
      <c r="J1247" s="9" t="s">
        <v>278</v>
      </c>
      <c r="K1247" s="9" t="s">
        <v>278</v>
      </c>
      <c r="L1247" s="9" t="s">
        <v>278</v>
      </c>
      <c r="M1247" s="9">
        <v>990.5</v>
      </c>
      <c r="N1247" s="65"/>
      <c r="P1247" s="65">
        <f t="shared" si="25"/>
        <v>990.5</v>
      </c>
    </row>
    <row r="1248" spans="1:16" ht="15">
      <c r="A1248" s="28" t="s">
        <v>2182</v>
      </c>
      <c r="B1248" s="61" t="s">
        <v>2704</v>
      </c>
      <c r="C1248" s="3"/>
      <c r="D1248" s="3"/>
      <c r="E1248" s="9" t="s">
        <v>278</v>
      </c>
      <c r="F1248" s="9" t="s">
        <v>278</v>
      </c>
      <c r="G1248" s="9" t="s">
        <v>278</v>
      </c>
      <c r="H1248" s="9" t="s">
        <v>278</v>
      </c>
      <c r="I1248" s="9" t="s">
        <v>278</v>
      </c>
      <c r="J1248" s="9" t="s">
        <v>278</v>
      </c>
      <c r="K1248" s="9" t="s">
        <v>278</v>
      </c>
      <c r="L1248" s="9" t="s">
        <v>278</v>
      </c>
      <c r="M1248" s="9">
        <v>947.4</v>
      </c>
      <c r="N1248" s="65"/>
      <c r="P1248" s="65">
        <f t="shared" si="25"/>
        <v>947.4</v>
      </c>
    </row>
    <row r="1249" spans="1:18" ht="15">
      <c r="A1249" s="28" t="s">
        <v>2183</v>
      </c>
      <c r="B1249" s="239" t="s">
        <v>1665</v>
      </c>
      <c r="C1249" s="3"/>
      <c r="D1249" s="3"/>
      <c r="E1249" s="9" t="s">
        <v>278</v>
      </c>
      <c r="F1249" s="9" t="s">
        <v>278</v>
      </c>
      <c r="G1249" s="9" t="s">
        <v>278</v>
      </c>
      <c r="H1249" s="9" t="s">
        <v>278</v>
      </c>
      <c r="I1249" s="9" t="s">
        <v>278</v>
      </c>
      <c r="J1249" s="9" t="s">
        <v>278</v>
      </c>
      <c r="K1249" s="9">
        <v>448.60000000000036</v>
      </c>
      <c r="L1249" s="9">
        <v>220.09999999999945</v>
      </c>
      <c r="M1249" s="9">
        <v>277.8</v>
      </c>
      <c r="P1249" s="65">
        <f t="shared" si="25"/>
        <v>946.49999999999977</v>
      </c>
    </row>
    <row r="1250" spans="1:18" ht="15">
      <c r="A1250" s="28" t="s">
        <v>2184</v>
      </c>
      <c r="B1250" s="61" t="s">
        <v>2712</v>
      </c>
      <c r="C1250" s="3"/>
      <c r="D1250" s="3"/>
      <c r="E1250" s="9" t="s">
        <v>278</v>
      </c>
      <c r="F1250" s="9" t="s">
        <v>278</v>
      </c>
      <c r="G1250" s="9" t="s">
        <v>278</v>
      </c>
      <c r="H1250" s="9" t="s">
        <v>278</v>
      </c>
      <c r="I1250" s="9" t="s">
        <v>278</v>
      </c>
      <c r="J1250" s="9" t="s">
        <v>278</v>
      </c>
      <c r="K1250" s="9" t="s">
        <v>278</v>
      </c>
      <c r="L1250" s="9" t="s">
        <v>278</v>
      </c>
      <c r="M1250" s="9">
        <v>941.99999999999989</v>
      </c>
      <c r="N1250" s="65"/>
      <c r="P1250" s="65">
        <f t="shared" si="25"/>
        <v>941.99999999999989</v>
      </c>
    </row>
    <row r="1251" spans="1:18" ht="15">
      <c r="A1251" s="28" t="s">
        <v>2185</v>
      </c>
      <c r="B1251" s="61" t="s">
        <v>674</v>
      </c>
      <c r="E1251" s="9" t="s">
        <v>278</v>
      </c>
      <c r="F1251" s="9" t="s">
        <v>278</v>
      </c>
      <c r="G1251" s="9" t="s">
        <v>278</v>
      </c>
      <c r="H1251" s="9">
        <v>623.45000000000027</v>
      </c>
      <c r="I1251" s="9">
        <v>300.10000000000036</v>
      </c>
      <c r="J1251" s="9" t="s">
        <v>278</v>
      </c>
      <c r="K1251" s="9" t="s">
        <v>278</v>
      </c>
      <c r="L1251" s="9" t="s">
        <v>278</v>
      </c>
      <c r="M1251" s="9" t="s">
        <v>278</v>
      </c>
      <c r="P1251" s="65">
        <f t="shared" si="25"/>
        <v>923.55000000000064</v>
      </c>
    </row>
    <row r="1252" spans="1:18" ht="15">
      <c r="A1252" s="28" t="s">
        <v>2186</v>
      </c>
      <c r="B1252" s="61" t="s">
        <v>2193</v>
      </c>
      <c r="C1252" s="3"/>
      <c r="D1252" s="3"/>
      <c r="E1252" s="9" t="s">
        <v>278</v>
      </c>
      <c r="F1252" s="9" t="s">
        <v>278</v>
      </c>
      <c r="G1252" s="9" t="s">
        <v>278</v>
      </c>
      <c r="H1252" s="9" t="s">
        <v>278</v>
      </c>
      <c r="I1252" s="9" t="s">
        <v>278</v>
      </c>
      <c r="J1252" s="9" t="s">
        <v>278</v>
      </c>
      <c r="K1252" s="9" t="s">
        <v>278</v>
      </c>
      <c r="L1252" s="9">
        <v>439.90000000000009</v>
      </c>
      <c r="M1252" s="9">
        <v>442.4</v>
      </c>
      <c r="N1252" s="65"/>
      <c r="P1252" s="65">
        <f t="shared" si="25"/>
        <v>882.30000000000007</v>
      </c>
    </row>
    <row r="1253" spans="1:18" ht="15">
      <c r="A1253" s="28" t="s">
        <v>2187</v>
      </c>
      <c r="B1253" s="61" t="s">
        <v>2721</v>
      </c>
      <c r="C1253" s="3"/>
      <c r="D1253" s="3"/>
      <c r="E1253" s="9" t="s">
        <v>278</v>
      </c>
      <c r="F1253" s="9" t="s">
        <v>278</v>
      </c>
      <c r="G1253" s="9" t="s">
        <v>278</v>
      </c>
      <c r="H1253" s="9" t="s">
        <v>278</v>
      </c>
      <c r="I1253" s="9" t="s">
        <v>278</v>
      </c>
      <c r="J1253" s="9" t="s">
        <v>278</v>
      </c>
      <c r="K1253" s="9" t="s">
        <v>278</v>
      </c>
      <c r="L1253" s="9" t="s">
        <v>278</v>
      </c>
      <c r="M1253" s="9">
        <v>840.6</v>
      </c>
      <c r="N1253" s="65"/>
      <c r="P1253" s="65">
        <f t="shared" si="25"/>
        <v>840.6</v>
      </c>
    </row>
    <row r="1254" spans="1:18" ht="15">
      <c r="A1254" s="28" t="s">
        <v>2188</v>
      </c>
      <c r="B1254" s="61" t="s">
        <v>2699</v>
      </c>
      <c r="C1254" s="3"/>
      <c r="D1254" s="3"/>
      <c r="E1254" s="9" t="s">
        <v>278</v>
      </c>
      <c r="F1254" s="9" t="s">
        <v>278</v>
      </c>
      <c r="G1254" s="9" t="s">
        <v>278</v>
      </c>
      <c r="H1254" s="9" t="s">
        <v>278</v>
      </c>
      <c r="I1254" s="9" t="s">
        <v>278</v>
      </c>
      <c r="J1254" s="9" t="s">
        <v>278</v>
      </c>
      <c r="K1254" s="9" t="s">
        <v>278</v>
      </c>
      <c r="L1254" s="9" t="s">
        <v>278</v>
      </c>
      <c r="M1254" s="9">
        <v>807.59999999999991</v>
      </c>
      <c r="N1254" s="65"/>
      <c r="P1254" s="65">
        <f t="shared" si="25"/>
        <v>807.59999999999991</v>
      </c>
    </row>
    <row r="1255" spans="1:18" ht="15">
      <c r="A1255" s="28" t="s">
        <v>2296</v>
      </c>
      <c r="B1255" s="61" t="s">
        <v>2713</v>
      </c>
      <c r="C1255" s="3"/>
      <c r="D1255" s="3"/>
      <c r="E1255" s="9" t="s">
        <v>278</v>
      </c>
      <c r="F1255" s="9" t="s">
        <v>278</v>
      </c>
      <c r="G1255" s="9" t="s">
        <v>278</v>
      </c>
      <c r="H1255" s="9" t="s">
        <v>278</v>
      </c>
      <c r="I1255" s="9" t="s">
        <v>278</v>
      </c>
      <c r="J1255" s="9" t="s">
        <v>278</v>
      </c>
      <c r="K1255" s="9" t="s">
        <v>278</v>
      </c>
      <c r="L1255" s="9" t="s">
        <v>278</v>
      </c>
      <c r="M1255" s="9">
        <v>805.80000000000007</v>
      </c>
      <c r="N1255" s="65"/>
      <c r="P1255" s="65">
        <f t="shared" si="25"/>
        <v>805.80000000000007</v>
      </c>
    </row>
    <row r="1256" spans="1:18" ht="15">
      <c r="A1256" s="28" t="s">
        <v>2297</v>
      </c>
      <c r="B1256" s="61" t="s">
        <v>179</v>
      </c>
      <c r="E1256" s="188">
        <v>782.8</v>
      </c>
      <c r="F1256" s="9" t="s">
        <v>278</v>
      </c>
      <c r="G1256" s="9" t="s">
        <v>278</v>
      </c>
      <c r="H1256" s="9" t="s">
        <v>278</v>
      </c>
      <c r="I1256" s="9" t="s">
        <v>278</v>
      </c>
      <c r="J1256" s="9" t="s">
        <v>278</v>
      </c>
      <c r="K1256" s="9" t="s">
        <v>278</v>
      </c>
      <c r="L1256" s="9" t="s">
        <v>278</v>
      </c>
      <c r="M1256" s="9" t="s">
        <v>278</v>
      </c>
      <c r="P1256" s="65">
        <f t="shared" si="25"/>
        <v>782.8</v>
      </c>
      <c r="R1256" t="s">
        <v>284</v>
      </c>
    </row>
    <row r="1257" spans="1:18" ht="15">
      <c r="A1257" s="28" t="s">
        <v>2298</v>
      </c>
      <c r="B1257" s="61" t="s">
        <v>2202</v>
      </c>
      <c r="C1257" s="3"/>
      <c r="D1257" s="3"/>
      <c r="E1257" s="9" t="s">
        <v>278</v>
      </c>
      <c r="F1257" s="9" t="s">
        <v>278</v>
      </c>
      <c r="G1257" s="9" t="s">
        <v>278</v>
      </c>
      <c r="H1257" s="9" t="s">
        <v>278</v>
      </c>
      <c r="I1257" s="9" t="s">
        <v>278</v>
      </c>
      <c r="J1257" s="9" t="s">
        <v>278</v>
      </c>
      <c r="K1257" s="9" t="s">
        <v>278</v>
      </c>
      <c r="L1257" s="9">
        <v>449.80000000000155</v>
      </c>
      <c r="M1257" s="9">
        <v>322.3</v>
      </c>
      <c r="N1257" s="65"/>
      <c r="P1257" s="65">
        <f t="shared" si="25"/>
        <v>772.1000000000015</v>
      </c>
    </row>
    <row r="1258" spans="1:18" ht="15">
      <c r="A1258" s="253" t="s">
        <v>2676</v>
      </c>
      <c r="B1258" s="61" t="s">
        <v>2204</v>
      </c>
      <c r="C1258" s="3"/>
      <c r="D1258" s="3"/>
      <c r="E1258" s="9" t="s">
        <v>278</v>
      </c>
      <c r="F1258" s="9" t="s">
        <v>278</v>
      </c>
      <c r="G1258" s="9" t="s">
        <v>278</v>
      </c>
      <c r="H1258" s="9" t="s">
        <v>278</v>
      </c>
      <c r="I1258" s="9" t="s">
        <v>278</v>
      </c>
      <c r="J1258" s="9" t="s">
        <v>278</v>
      </c>
      <c r="K1258" s="9" t="s">
        <v>278</v>
      </c>
      <c r="L1258" s="9">
        <v>759.29999999999973</v>
      </c>
      <c r="M1258" s="9" t="s">
        <v>278</v>
      </c>
      <c r="N1258" s="65"/>
      <c r="P1258" s="65">
        <f t="shared" ref="P1258:P1288" si="26">SUM(E1258:M1258)</f>
        <v>759.29999999999973</v>
      </c>
    </row>
    <row r="1259" spans="1:18" ht="15">
      <c r="A1259" s="253" t="s">
        <v>2677</v>
      </c>
      <c r="B1259" s="61" t="s">
        <v>2710</v>
      </c>
      <c r="C1259" s="3"/>
      <c r="D1259" s="3"/>
      <c r="E1259" s="9" t="s">
        <v>278</v>
      </c>
      <c r="F1259" s="9" t="s">
        <v>278</v>
      </c>
      <c r="G1259" s="9" t="s">
        <v>278</v>
      </c>
      <c r="H1259" s="9" t="s">
        <v>278</v>
      </c>
      <c r="I1259" s="9" t="s">
        <v>278</v>
      </c>
      <c r="J1259" s="9" t="s">
        <v>278</v>
      </c>
      <c r="K1259" s="9" t="s">
        <v>278</v>
      </c>
      <c r="L1259" s="9" t="s">
        <v>278</v>
      </c>
      <c r="M1259" s="9">
        <v>754.00000000000011</v>
      </c>
      <c r="N1259" s="65"/>
      <c r="P1259" s="65">
        <f t="shared" si="26"/>
        <v>754.00000000000011</v>
      </c>
    </row>
    <row r="1260" spans="1:18" ht="15">
      <c r="A1260" s="253" t="s">
        <v>2678</v>
      </c>
      <c r="B1260" s="239" t="s">
        <v>1651</v>
      </c>
      <c r="C1260" s="3"/>
      <c r="D1260" s="3"/>
      <c r="E1260" s="9" t="s">
        <v>278</v>
      </c>
      <c r="F1260" s="9" t="s">
        <v>278</v>
      </c>
      <c r="G1260" s="9" t="s">
        <v>278</v>
      </c>
      <c r="H1260" s="9" t="s">
        <v>278</v>
      </c>
      <c r="I1260" s="9" t="s">
        <v>278</v>
      </c>
      <c r="J1260" s="9">
        <v>745.60000000000036</v>
      </c>
      <c r="K1260" s="9" t="s">
        <v>278</v>
      </c>
      <c r="L1260" s="9" t="s">
        <v>278</v>
      </c>
      <c r="M1260" s="9" t="s">
        <v>278</v>
      </c>
      <c r="P1260" s="65">
        <f t="shared" si="26"/>
        <v>745.60000000000036</v>
      </c>
    </row>
    <row r="1261" spans="1:18" ht="15">
      <c r="A1261" s="253" t="s">
        <v>2679</v>
      </c>
      <c r="B1261" s="61" t="s">
        <v>649</v>
      </c>
      <c r="E1261" s="9" t="s">
        <v>278</v>
      </c>
      <c r="F1261" s="9" t="s">
        <v>278</v>
      </c>
      <c r="G1261" s="9" t="s">
        <v>278</v>
      </c>
      <c r="H1261" s="9">
        <v>405.54999999999973</v>
      </c>
      <c r="I1261" s="9">
        <v>339.09999999999945</v>
      </c>
      <c r="J1261" s="9" t="s">
        <v>278</v>
      </c>
      <c r="K1261" s="9" t="s">
        <v>278</v>
      </c>
      <c r="L1261" s="9" t="s">
        <v>278</v>
      </c>
      <c r="M1261" s="9" t="s">
        <v>278</v>
      </c>
      <c r="P1261" s="65">
        <f t="shared" si="26"/>
        <v>744.64999999999918</v>
      </c>
    </row>
    <row r="1262" spans="1:18" ht="15">
      <c r="A1262" s="253" t="s">
        <v>2680</v>
      </c>
      <c r="B1262" s="61" t="s">
        <v>2726</v>
      </c>
      <c r="C1262" s="3"/>
      <c r="D1262" s="3"/>
      <c r="E1262" s="9" t="s">
        <v>278</v>
      </c>
      <c r="F1262" s="9" t="s">
        <v>278</v>
      </c>
      <c r="G1262" s="9" t="s">
        <v>278</v>
      </c>
      <c r="H1262" s="9" t="s">
        <v>278</v>
      </c>
      <c r="I1262" s="9" t="s">
        <v>278</v>
      </c>
      <c r="J1262" s="9" t="s">
        <v>278</v>
      </c>
      <c r="K1262" s="9" t="s">
        <v>278</v>
      </c>
      <c r="L1262" s="9" t="s">
        <v>278</v>
      </c>
      <c r="M1262" s="9">
        <v>742.69999999999993</v>
      </c>
      <c r="N1262" s="65"/>
      <c r="P1262" s="65">
        <f t="shared" si="26"/>
        <v>742.69999999999993</v>
      </c>
    </row>
    <row r="1263" spans="1:18" ht="15">
      <c r="A1263" s="253" t="s">
        <v>2681</v>
      </c>
      <c r="B1263" s="61" t="s">
        <v>2715</v>
      </c>
      <c r="C1263" s="3"/>
      <c r="D1263" s="3"/>
      <c r="E1263" s="9" t="s">
        <v>278</v>
      </c>
      <c r="F1263" s="9" t="s">
        <v>278</v>
      </c>
      <c r="G1263" s="9" t="s">
        <v>278</v>
      </c>
      <c r="H1263" s="9" t="s">
        <v>278</v>
      </c>
      <c r="I1263" s="9" t="s">
        <v>278</v>
      </c>
      <c r="J1263" s="9" t="s">
        <v>278</v>
      </c>
      <c r="K1263" s="9" t="s">
        <v>278</v>
      </c>
      <c r="L1263" s="9" t="s">
        <v>278</v>
      </c>
      <c r="M1263" s="9">
        <v>705.4</v>
      </c>
      <c r="N1263" s="65"/>
      <c r="P1263" s="65">
        <f t="shared" si="26"/>
        <v>705.4</v>
      </c>
    </row>
    <row r="1264" spans="1:18" ht="15">
      <c r="A1264" s="253" t="s">
        <v>2682</v>
      </c>
      <c r="B1264" s="61" t="s">
        <v>2835</v>
      </c>
      <c r="C1264" s="3"/>
      <c r="D1264" s="3"/>
      <c r="E1264" s="9" t="s">
        <v>278</v>
      </c>
      <c r="F1264" s="9" t="s">
        <v>278</v>
      </c>
      <c r="G1264" s="9" t="s">
        <v>278</v>
      </c>
      <c r="H1264" s="9" t="s">
        <v>278</v>
      </c>
      <c r="I1264" s="9" t="s">
        <v>278</v>
      </c>
      <c r="J1264" s="9" t="s">
        <v>278</v>
      </c>
      <c r="K1264" s="9" t="s">
        <v>278</v>
      </c>
      <c r="L1264" s="9" t="s">
        <v>278</v>
      </c>
      <c r="M1264" s="9">
        <v>692.1</v>
      </c>
      <c r="N1264" s="65"/>
      <c r="P1264" s="65">
        <f t="shared" si="26"/>
        <v>692.1</v>
      </c>
    </row>
    <row r="1265" spans="1:18" ht="15">
      <c r="A1265" s="253" t="s">
        <v>2683</v>
      </c>
      <c r="B1265" s="61" t="s">
        <v>2711</v>
      </c>
      <c r="C1265" s="3"/>
      <c r="D1265" s="3"/>
      <c r="E1265" s="9" t="s">
        <v>278</v>
      </c>
      <c r="F1265" s="9" t="s">
        <v>278</v>
      </c>
      <c r="G1265" s="9" t="s">
        <v>278</v>
      </c>
      <c r="H1265" s="9" t="s">
        <v>278</v>
      </c>
      <c r="I1265" s="9" t="s">
        <v>278</v>
      </c>
      <c r="J1265" s="9" t="s">
        <v>278</v>
      </c>
      <c r="K1265" s="9" t="s">
        <v>278</v>
      </c>
      <c r="L1265" s="9" t="s">
        <v>278</v>
      </c>
      <c r="M1265" s="9">
        <v>680.9</v>
      </c>
      <c r="N1265" s="65"/>
      <c r="P1265" s="65">
        <f t="shared" si="26"/>
        <v>680.9</v>
      </c>
    </row>
    <row r="1266" spans="1:18" ht="15">
      <c r="A1266" s="253" t="s">
        <v>2684</v>
      </c>
      <c r="B1266" s="61" t="s">
        <v>688</v>
      </c>
      <c r="E1266" s="9" t="s">
        <v>278</v>
      </c>
      <c r="F1266" s="9" t="s">
        <v>278</v>
      </c>
      <c r="G1266" s="9" t="s">
        <v>278</v>
      </c>
      <c r="H1266" s="9">
        <v>676.89999999999918</v>
      </c>
      <c r="I1266" s="9" t="s">
        <v>278</v>
      </c>
      <c r="J1266" s="9" t="s">
        <v>278</v>
      </c>
      <c r="K1266" s="9" t="s">
        <v>278</v>
      </c>
      <c r="L1266" s="9" t="s">
        <v>278</v>
      </c>
      <c r="M1266" s="9" t="s">
        <v>278</v>
      </c>
      <c r="P1266" s="65">
        <f t="shared" si="26"/>
        <v>676.89999999999918</v>
      </c>
    </row>
    <row r="1267" spans="1:18" ht="15">
      <c r="A1267" s="253" t="s">
        <v>2685</v>
      </c>
      <c r="B1267" s="61" t="s">
        <v>2725</v>
      </c>
      <c r="C1267" s="3"/>
      <c r="D1267" s="3"/>
      <c r="E1267" s="9" t="s">
        <v>278</v>
      </c>
      <c r="F1267" s="9" t="s">
        <v>278</v>
      </c>
      <c r="G1267" s="9" t="s">
        <v>278</v>
      </c>
      <c r="H1267" s="9" t="s">
        <v>278</v>
      </c>
      <c r="I1267" s="9" t="s">
        <v>278</v>
      </c>
      <c r="J1267" s="9" t="s">
        <v>278</v>
      </c>
      <c r="K1267" s="9" t="s">
        <v>278</v>
      </c>
      <c r="L1267" s="9" t="s">
        <v>278</v>
      </c>
      <c r="M1267" s="9">
        <v>663.4</v>
      </c>
      <c r="N1267" s="65"/>
      <c r="P1267" s="65">
        <f t="shared" si="26"/>
        <v>663.4</v>
      </c>
    </row>
    <row r="1268" spans="1:18" ht="15">
      <c r="A1268" s="253" t="s">
        <v>2686</v>
      </c>
      <c r="B1268" s="61" t="s">
        <v>164</v>
      </c>
      <c r="E1268" s="9" t="s">
        <v>278</v>
      </c>
      <c r="F1268" s="9" t="s">
        <v>278</v>
      </c>
      <c r="G1268" s="188">
        <v>660.9</v>
      </c>
      <c r="H1268" s="9" t="s">
        <v>278</v>
      </c>
      <c r="I1268" s="9" t="s">
        <v>278</v>
      </c>
      <c r="J1268" s="9" t="s">
        <v>278</v>
      </c>
      <c r="K1268" s="9" t="s">
        <v>278</v>
      </c>
      <c r="L1268" s="9" t="s">
        <v>278</v>
      </c>
      <c r="M1268" s="9" t="s">
        <v>278</v>
      </c>
      <c r="P1268" s="65">
        <f t="shared" si="26"/>
        <v>660.9</v>
      </c>
      <c r="R1268" t="s">
        <v>292</v>
      </c>
    </row>
    <row r="1269" spans="1:18" ht="15">
      <c r="A1269" s="253" t="s">
        <v>2687</v>
      </c>
      <c r="B1269" s="61" t="s">
        <v>2703</v>
      </c>
      <c r="C1269" s="3"/>
      <c r="D1269" s="3"/>
      <c r="E1269" s="9" t="s">
        <v>278</v>
      </c>
      <c r="F1269" s="9" t="s">
        <v>278</v>
      </c>
      <c r="G1269" s="9" t="s">
        <v>278</v>
      </c>
      <c r="H1269" s="9" t="s">
        <v>278</v>
      </c>
      <c r="I1269" s="9" t="s">
        <v>278</v>
      </c>
      <c r="J1269" s="9" t="s">
        <v>278</v>
      </c>
      <c r="K1269" s="9" t="s">
        <v>278</v>
      </c>
      <c r="L1269" s="9" t="s">
        <v>278</v>
      </c>
      <c r="M1269" s="9">
        <v>636</v>
      </c>
      <c r="N1269" s="65"/>
      <c r="P1269" s="65">
        <f t="shared" si="26"/>
        <v>636</v>
      </c>
    </row>
    <row r="1270" spans="1:18" ht="15">
      <c r="A1270" s="253" t="s">
        <v>2688</v>
      </c>
      <c r="B1270" s="61" t="s">
        <v>2724</v>
      </c>
      <c r="C1270" s="3"/>
      <c r="D1270" s="3"/>
      <c r="E1270" s="9" t="s">
        <v>278</v>
      </c>
      <c r="F1270" s="9" t="s">
        <v>278</v>
      </c>
      <c r="G1270" s="9" t="s">
        <v>278</v>
      </c>
      <c r="H1270" s="9" t="s">
        <v>278</v>
      </c>
      <c r="I1270" s="9" t="s">
        <v>278</v>
      </c>
      <c r="J1270" s="9" t="s">
        <v>278</v>
      </c>
      <c r="K1270" s="9" t="s">
        <v>278</v>
      </c>
      <c r="L1270" s="9" t="s">
        <v>278</v>
      </c>
      <c r="M1270" s="9">
        <v>631.4</v>
      </c>
      <c r="N1270" s="65"/>
      <c r="P1270" s="65">
        <f t="shared" si="26"/>
        <v>631.4</v>
      </c>
    </row>
    <row r="1271" spans="1:18" ht="15">
      <c r="A1271" s="253" t="s">
        <v>2689</v>
      </c>
      <c r="B1271" s="61" t="s">
        <v>2708</v>
      </c>
      <c r="C1271" s="3"/>
      <c r="D1271" s="3"/>
      <c r="E1271" s="9" t="s">
        <v>278</v>
      </c>
      <c r="F1271" s="9" t="s">
        <v>278</v>
      </c>
      <c r="G1271" s="9" t="s">
        <v>278</v>
      </c>
      <c r="H1271" s="9" t="s">
        <v>278</v>
      </c>
      <c r="I1271" s="9" t="s">
        <v>278</v>
      </c>
      <c r="J1271" s="9" t="s">
        <v>278</v>
      </c>
      <c r="K1271" s="9" t="s">
        <v>278</v>
      </c>
      <c r="L1271" s="9" t="s">
        <v>278</v>
      </c>
      <c r="M1271" s="9">
        <v>611.4</v>
      </c>
      <c r="N1271" s="65"/>
      <c r="P1271" s="65">
        <f t="shared" si="26"/>
        <v>611.4</v>
      </c>
    </row>
    <row r="1272" spans="1:18" ht="15">
      <c r="A1272" s="253" t="s">
        <v>2690</v>
      </c>
      <c r="B1272" s="61" t="s">
        <v>2723</v>
      </c>
      <c r="C1272" s="3"/>
      <c r="D1272" s="3"/>
      <c r="E1272" s="9" t="s">
        <v>278</v>
      </c>
      <c r="F1272" s="9" t="s">
        <v>278</v>
      </c>
      <c r="G1272" s="9" t="s">
        <v>278</v>
      </c>
      <c r="H1272" s="9" t="s">
        <v>278</v>
      </c>
      <c r="I1272" s="9" t="s">
        <v>278</v>
      </c>
      <c r="J1272" s="9" t="s">
        <v>278</v>
      </c>
      <c r="K1272" s="9" t="s">
        <v>278</v>
      </c>
      <c r="L1272" s="9" t="s">
        <v>278</v>
      </c>
      <c r="M1272" s="9">
        <v>606.9</v>
      </c>
      <c r="N1272" s="65"/>
      <c r="P1272" s="65">
        <f t="shared" si="26"/>
        <v>606.9</v>
      </c>
    </row>
    <row r="1273" spans="1:18" ht="15">
      <c r="A1273" s="253" t="s">
        <v>2691</v>
      </c>
      <c r="B1273" s="239" t="s">
        <v>2189</v>
      </c>
      <c r="C1273" s="3"/>
      <c r="D1273" s="3"/>
      <c r="E1273" s="9" t="s">
        <v>278</v>
      </c>
      <c r="F1273" s="9" t="s">
        <v>278</v>
      </c>
      <c r="G1273" s="9" t="s">
        <v>278</v>
      </c>
      <c r="H1273" s="9" t="s">
        <v>278</v>
      </c>
      <c r="I1273" s="9" t="s">
        <v>278</v>
      </c>
      <c r="J1273" s="9" t="s">
        <v>278</v>
      </c>
      <c r="K1273" s="9" t="s">
        <v>278</v>
      </c>
      <c r="L1273" s="9">
        <v>601.99999999999955</v>
      </c>
      <c r="M1273" s="9" t="s">
        <v>278</v>
      </c>
      <c r="N1273" s="65"/>
      <c r="P1273" s="65">
        <f t="shared" si="26"/>
        <v>601.99999999999955</v>
      </c>
    </row>
    <row r="1274" spans="1:18" ht="15">
      <c r="A1274" s="253" t="s">
        <v>2692</v>
      </c>
      <c r="B1274" s="61" t="s">
        <v>2701</v>
      </c>
      <c r="C1274" s="3"/>
      <c r="D1274" s="3"/>
      <c r="E1274" s="9" t="s">
        <v>278</v>
      </c>
      <c r="F1274" s="9" t="s">
        <v>278</v>
      </c>
      <c r="G1274" s="9" t="s">
        <v>278</v>
      </c>
      <c r="H1274" s="9" t="s">
        <v>278</v>
      </c>
      <c r="I1274" s="9" t="s">
        <v>278</v>
      </c>
      <c r="J1274" s="9" t="s">
        <v>278</v>
      </c>
      <c r="K1274" s="9" t="s">
        <v>278</v>
      </c>
      <c r="L1274" s="9" t="s">
        <v>278</v>
      </c>
      <c r="M1274" s="9">
        <v>596.6</v>
      </c>
      <c r="N1274" s="65"/>
      <c r="P1274" s="65">
        <f t="shared" si="26"/>
        <v>596.6</v>
      </c>
    </row>
    <row r="1275" spans="1:18" ht="15">
      <c r="A1275" s="253" t="s">
        <v>2693</v>
      </c>
      <c r="B1275" s="61" t="s">
        <v>2716</v>
      </c>
      <c r="C1275" s="3"/>
      <c r="D1275" s="3"/>
      <c r="E1275" s="9" t="s">
        <v>278</v>
      </c>
      <c r="F1275" s="9" t="s">
        <v>278</v>
      </c>
      <c r="G1275" s="9" t="s">
        <v>278</v>
      </c>
      <c r="H1275" s="9" t="s">
        <v>278</v>
      </c>
      <c r="I1275" s="9" t="s">
        <v>278</v>
      </c>
      <c r="J1275" s="9" t="s">
        <v>278</v>
      </c>
      <c r="K1275" s="9" t="s">
        <v>278</v>
      </c>
      <c r="L1275" s="9" t="s">
        <v>278</v>
      </c>
      <c r="M1275" s="9">
        <v>594.20000000000005</v>
      </c>
      <c r="N1275" s="65"/>
      <c r="P1275" s="65">
        <f t="shared" si="26"/>
        <v>594.20000000000005</v>
      </c>
    </row>
    <row r="1276" spans="1:18" ht="15">
      <c r="A1276" s="253" t="s">
        <v>2694</v>
      </c>
      <c r="B1276" s="61" t="s">
        <v>678</v>
      </c>
      <c r="E1276" s="9" t="s">
        <v>278</v>
      </c>
      <c r="F1276" s="9" t="s">
        <v>278</v>
      </c>
      <c r="G1276" s="9" t="s">
        <v>278</v>
      </c>
      <c r="H1276" s="9">
        <v>579.89999999999964</v>
      </c>
      <c r="I1276" s="9" t="s">
        <v>278</v>
      </c>
      <c r="J1276" s="9" t="s">
        <v>278</v>
      </c>
      <c r="K1276" s="9" t="s">
        <v>278</v>
      </c>
      <c r="L1276" s="9" t="s">
        <v>278</v>
      </c>
      <c r="M1276" s="9" t="s">
        <v>278</v>
      </c>
      <c r="P1276" s="65">
        <f t="shared" si="26"/>
        <v>579.89999999999964</v>
      </c>
    </row>
    <row r="1277" spans="1:18" ht="15">
      <c r="A1277" s="253" t="s">
        <v>2695</v>
      </c>
      <c r="B1277" s="61" t="s">
        <v>2719</v>
      </c>
      <c r="C1277" s="3"/>
      <c r="D1277" s="3"/>
      <c r="E1277" s="9" t="s">
        <v>278</v>
      </c>
      <c r="F1277" s="9" t="s">
        <v>278</v>
      </c>
      <c r="G1277" s="9" t="s">
        <v>278</v>
      </c>
      <c r="H1277" s="9" t="s">
        <v>278</v>
      </c>
      <c r="I1277" s="9" t="s">
        <v>278</v>
      </c>
      <c r="J1277" s="9" t="s">
        <v>278</v>
      </c>
      <c r="K1277" s="9" t="s">
        <v>278</v>
      </c>
      <c r="L1277" s="9" t="s">
        <v>278</v>
      </c>
      <c r="M1277" s="9">
        <v>579.4</v>
      </c>
      <c r="N1277" s="65"/>
      <c r="P1277" s="65">
        <f t="shared" si="26"/>
        <v>579.4</v>
      </c>
    </row>
    <row r="1278" spans="1:18" ht="15">
      <c r="A1278" s="253" t="s">
        <v>2696</v>
      </c>
      <c r="B1278" s="178" t="s">
        <v>1347</v>
      </c>
      <c r="C1278" s="3"/>
      <c r="D1278" s="3"/>
      <c r="E1278" s="9" t="s">
        <v>278</v>
      </c>
      <c r="F1278" s="9" t="s">
        <v>278</v>
      </c>
      <c r="G1278" s="9" t="s">
        <v>278</v>
      </c>
      <c r="H1278" s="9" t="s">
        <v>278</v>
      </c>
      <c r="I1278" s="9">
        <v>575.10000000000036</v>
      </c>
      <c r="J1278" s="9" t="s">
        <v>278</v>
      </c>
      <c r="K1278" s="9" t="s">
        <v>278</v>
      </c>
      <c r="L1278" s="9" t="s">
        <v>278</v>
      </c>
      <c r="M1278" s="9" t="s">
        <v>278</v>
      </c>
      <c r="P1278" s="65">
        <f t="shared" si="26"/>
        <v>575.10000000000036</v>
      </c>
    </row>
    <row r="1279" spans="1:18" ht="15">
      <c r="A1279" s="253" t="s">
        <v>2697</v>
      </c>
      <c r="B1279" s="61" t="s">
        <v>2203</v>
      </c>
      <c r="C1279" s="3"/>
      <c r="D1279" s="3"/>
      <c r="E1279" s="9" t="s">
        <v>278</v>
      </c>
      <c r="F1279" s="9" t="s">
        <v>278</v>
      </c>
      <c r="G1279" s="9" t="s">
        <v>278</v>
      </c>
      <c r="H1279" s="9" t="s">
        <v>278</v>
      </c>
      <c r="I1279" s="9" t="s">
        <v>278</v>
      </c>
      <c r="J1279" s="9" t="s">
        <v>278</v>
      </c>
      <c r="K1279" s="9" t="s">
        <v>278</v>
      </c>
      <c r="L1279" s="9">
        <v>572.25</v>
      </c>
      <c r="M1279" s="9" t="s">
        <v>278</v>
      </c>
      <c r="N1279" s="65"/>
      <c r="P1279" s="65">
        <f t="shared" si="26"/>
        <v>572.25</v>
      </c>
    </row>
    <row r="1280" spans="1:18" ht="15">
      <c r="A1280" s="253" t="s">
        <v>2698</v>
      </c>
      <c r="B1280" s="178" t="s">
        <v>1340</v>
      </c>
      <c r="C1280" s="3"/>
      <c r="D1280" s="3"/>
      <c r="E1280" s="9" t="s">
        <v>278</v>
      </c>
      <c r="F1280" s="9" t="s">
        <v>278</v>
      </c>
      <c r="G1280" s="9" t="s">
        <v>278</v>
      </c>
      <c r="H1280" s="9" t="s">
        <v>278</v>
      </c>
      <c r="I1280" s="9">
        <v>535.50000000000091</v>
      </c>
      <c r="J1280" s="9" t="s">
        <v>278</v>
      </c>
      <c r="K1280" s="9" t="s">
        <v>278</v>
      </c>
      <c r="L1280" s="9" t="s">
        <v>278</v>
      </c>
      <c r="M1280" s="9" t="s">
        <v>278</v>
      </c>
      <c r="P1280" s="65">
        <f t="shared" si="26"/>
        <v>535.50000000000091</v>
      </c>
    </row>
    <row r="1281" spans="1:21" ht="15">
      <c r="A1281" s="253" t="s">
        <v>2727</v>
      </c>
      <c r="B1281" s="61" t="s">
        <v>2728</v>
      </c>
      <c r="C1281" s="3"/>
      <c r="D1281" s="3"/>
      <c r="E1281" s="9" t="s">
        <v>278</v>
      </c>
      <c r="F1281" s="9" t="s">
        <v>278</v>
      </c>
      <c r="G1281" s="9" t="s">
        <v>278</v>
      </c>
      <c r="H1281" s="9" t="s">
        <v>278</v>
      </c>
      <c r="I1281" s="9" t="s">
        <v>278</v>
      </c>
      <c r="J1281" s="9" t="s">
        <v>278</v>
      </c>
      <c r="K1281" s="9" t="s">
        <v>278</v>
      </c>
      <c r="L1281" s="9" t="s">
        <v>278</v>
      </c>
      <c r="M1281" s="9">
        <v>522.10000000000014</v>
      </c>
      <c r="N1281" s="65"/>
      <c r="P1281" s="65">
        <f t="shared" si="26"/>
        <v>522.10000000000014</v>
      </c>
    </row>
    <row r="1282" spans="1:21" ht="15">
      <c r="A1282" s="253" t="s">
        <v>2820</v>
      </c>
      <c r="B1282" s="61" t="s">
        <v>2214</v>
      </c>
      <c r="C1282" s="3"/>
      <c r="D1282" s="3"/>
      <c r="E1282" s="9" t="s">
        <v>278</v>
      </c>
      <c r="F1282" s="9" t="s">
        <v>278</v>
      </c>
      <c r="G1282" s="9" t="s">
        <v>278</v>
      </c>
      <c r="H1282" s="9" t="s">
        <v>278</v>
      </c>
      <c r="I1282" s="9" t="s">
        <v>278</v>
      </c>
      <c r="J1282" s="9" t="s">
        <v>278</v>
      </c>
      <c r="K1282" s="9" t="s">
        <v>278</v>
      </c>
      <c r="L1282" s="9">
        <v>517.05000000000018</v>
      </c>
      <c r="M1282" s="9" t="s">
        <v>278</v>
      </c>
      <c r="N1282" s="65"/>
      <c r="P1282" s="65">
        <f t="shared" si="26"/>
        <v>517.05000000000018</v>
      </c>
      <c r="U1282" s="3"/>
    </row>
    <row r="1283" spans="1:21" ht="15">
      <c r="A1283" s="253" t="s">
        <v>2837</v>
      </c>
      <c r="B1283" s="61" t="s">
        <v>2706</v>
      </c>
      <c r="C1283" s="3"/>
      <c r="D1283" s="3"/>
      <c r="E1283" s="9" t="s">
        <v>278</v>
      </c>
      <c r="F1283" s="9" t="s">
        <v>278</v>
      </c>
      <c r="G1283" s="9" t="s">
        <v>278</v>
      </c>
      <c r="H1283" s="9" t="s">
        <v>278</v>
      </c>
      <c r="I1283" s="9" t="s">
        <v>278</v>
      </c>
      <c r="J1283" s="9" t="s">
        <v>278</v>
      </c>
      <c r="K1283" s="9" t="s">
        <v>278</v>
      </c>
      <c r="L1283" s="9" t="s">
        <v>278</v>
      </c>
      <c r="M1283" s="9">
        <v>492</v>
      </c>
      <c r="N1283" s="65"/>
      <c r="P1283" s="65">
        <f t="shared" si="26"/>
        <v>492</v>
      </c>
    </row>
    <row r="1284" spans="1:21" ht="15">
      <c r="A1284" s="253" t="s">
        <v>2887</v>
      </c>
      <c r="B1284" s="61" t="s">
        <v>2709</v>
      </c>
      <c r="C1284" s="3"/>
      <c r="D1284" s="3"/>
      <c r="E1284" s="9" t="s">
        <v>278</v>
      </c>
      <c r="F1284" s="9" t="s">
        <v>278</v>
      </c>
      <c r="G1284" s="9" t="s">
        <v>278</v>
      </c>
      <c r="H1284" s="9" t="s">
        <v>278</v>
      </c>
      <c r="I1284" s="9" t="s">
        <v>278</v>
      </c>
      <c r="J1284" s="9" t="s">
        <v>278</v>
      </c>
      <c r="K1284" s="9" t="s">
        <v>278</v>
      </c>
      <c r="L1284" s="9" t="s">
        <v>278</v>
      </c>
      <c r="M1284" s="9">
        <v>478.79999999999995</v>
      </c>
      <c r="N1284" s="65"/>
      <c r="P1284" s="65">
        <f t="shared" si="26"/>
        <v>478.79999999999995</v>
      </c>
    </row>
    <row r="1285" spans="1:21" ht="15">
      <c r="A1285" s="253" t="s">
        <v>2888</v>
      </c>
      <c r="B1285" s="178" t="s">
        <v>1361</v>
      </c>
      <c r="C1285" s="3"/>
      <c r="D1285" s="3"/>
      <c r="E1285" s="9" t="s">
        <v>278</v>
      </c>
      <c r="F1285" s="9" t="s">
        <v>278</v>
      </c>
      <c r="G1285" s="9" t="s">
        <v>278</v>
      </c>
      <c r="H1285" s="9" t="s">
        <v>278</v>
      </c>
      <c r="I1285" s="9">
        <v>461.60000000000218</v>
      </c>
      <c r="J1285" s="9" t="s">
        <v>278</v>
      </c>
      <c r="K1285" s="9" t="s">
        <v>278</v>
      </c>
      <c r="L1285" s="9" t="s">
        <v>278</v>
      </c>
      <c r="M1285" s="9" t="s">
        <v>278</v>
      </c>
      <c r="P1285" s="65">
        <f t="shared" si="26"/>
        <v>461.60000000000218</v>
      </c>
    </row>
    <row r="1286" spans="1:21" ht="15">
      <c r="A1286" s="253" t="s">
        <v>2889</v>
      </c>
      <c r="B1286" s="178" t="s">
        <v>1339</v>
      </c>
      <c r="C1286" s="3"/>
      <c r="D1286" s="3"/>
      <c r="E1286" s="9" t="s">
        <v>278</v>
      </c>
      <c r="F1286" s="9" t="s">
        <v>278</v>
      </c>
      <c r="G1286" s="9" t="s">
        <v>278</v>
      </c>
      <c r="H1286" s="9" t="s">
        <v>278</v>
      </c>
      <c r="I1286" s="9">
        <v>394.00000000000091</v>
      </c>
      <c r="J1286" s="9" t="s">
        <v>278</v>
      </c>
      <c r="K1286" s="9" t="s">
        <v>278</v>
      </c>
      <c r="L1286" s="9" t="s">
        <v>278</v>
      </c>
      <c r="M1286" s="9" t="s">
        <v>278</v>
      </c>
      <c r="P1286" s="65">
        <f t="shared" si="26"/>
        <v>394.00000000000091</v>
      </c>
    </row>
    <row r="1287" spans="1:21" ht="15">
      <c r="A1287" s="253" t="s">
        <v>2890</v>
      </c>
      <c r="B1287" s="190" t="s">
        <v>1331</v>
      </c>
      <c r="C1287" s="3"/>
      <c r="D1287" s="3"/>
      <c r="E1287" s="9" t="s">
        <v>278</v>
      </c>
      <c r="F1287" s="9" t="s">
        <v>278</v>
      </c>
      <c r="G1287" s="9" t="s">
        <v>278</v>
      </c>
      <c r="H1287" s="9" t="s">
        <v>278</v>
      </c>
      <c r="I1287" s="9">
        <v>365.69999999999982</v>
      </c>
      <c r="J1287" s="9" t="s">
        <v>278</v>
      </c>
      <c r="K1287" s="9" t="s">
        <v>278</v>
      </c>
      <c r="L1287" s="9" t="s">
        <v>278</v>
      </c>
      <c r="M1287" s="9" t="s">
        <v>278</v>
      </c>
      <c r="P1287" s="65">
        <f t="shared" si="26"/>
        <v>365.69999999999982</v>
      </c>
    </row>
    <row r="1288" spans="1:21" ht="15">
      <c r="A1288" s="253" t="s">
        <v>2891</v>
      </c>
      <c r="B1288" s="178" t="s">
        <v>1338</v>
      </c>
      <c r="C1288" s="3"/>
      <c r="D1288" s="3"/>
      <c r="E1288" s="9" t="s">
        <v>278</v>
      </c>
      <c r="F1288" s="9" t="s">
        <v>278</v>
      </c>
      <c r="G1288" s="9" t="s">
        <v>278</v>
      </c>
      <c r="H1288" s="9" t="s">
        <v>278</v>
      </c>
      <c r="I1288" s="9">
        <v>88.199999999999818</v>
      </c>
      <c r="J1288" s="9" t="s">
        <v>278</v>
      </c>
      <c r="K1288" s="9" t="s">
        <v>278</v>
      </c>
      <c r="L1288" s="9" t="s">
        <v>278</v>
      </c>
      <c r="M1288" s="9" t="s">
        <v>278</v>
      </c>
      <c r="P1288" s="65">
        <f t="shared" si="26"/>
        <v>88.199999999999818</v>
      </c>
    </row>
    <row r="1289" spans="1:21" ht="15">
      <c r="A1289" s="28"/>
      <c r="B1289" s="61"/>
      <c r="E1289" s="9"/>
      <c r="L1289" s="67"/>
      <c r="M1289" s="67"/>
    </row>
    <row r="1290" spans="1:21" ht="15">
      <c r="A1290" s="28"/>
      <c r="B1290" s="61"/>
      <c r="E1290" s="9"/>
      <c r="L1290" s="67"/>
      <c r="M1290" s="67"/>
    </row>
    <row r="1291" spans="1:21" ht="15">
      <c r="A1291" s="28"/>
      <c r="B1291" s="61"/>
      <c r="E1291" s="9"/>
      <c r="L1291" s="67"/>
      <c r="M1291" s="67"/>
    </row>
    <row r="1292" spans="1:21" ht="25.5">
      <c r="A1292" s="23" t="s">
        <v>188</v>
      </c>
      <c r="L1292" s="67"/>
      <c r="M1292" s="67"/>
    </row>
    <row r="1293" spans="1:21">
      <c r="L1293" s="67"/>
      <c r="M1293" s="67"/>
    </row>
    <row r="1294" spans="1:21" ht="15">
      <c r="A1294" s="38"/>
      <c r="B1294" s="38"/>
      <c r="C1294" s="38"/>
      <c r="D1294" s="38"/>
      <c r="E1294" s="59">
        <v>2016</v>
      </c>
      <c r="F1294" s="59">
        <v>2017</v>
      </c>
      <c r="G1294" s="59">
        <v>2018</v>
      </c>
      <c r="H1294" s="59">
        <v>2019</v>
      </c>
      <c r="I1294" s="59">
        <v>2020</v>
      </c>
      <c r="J1294" s="59">
        <v>2021</v>
      </c>
      <c r="K1294" s="59">
        <v>2022</v>
      </c>
      <c r="L1294" s="59">
        <v>2023</v>
      </c>
      <c r="M1294" s="59">
        <v>2024</v>
      </c>
      <c r="P1294" s="68" t="s">
        <v>40</v>
      </c>
    </row>
    <row r="1295" spans="1:21" ht="15">
      <c r="A1295" s="28" t="s">
        <v>0</v>
      </c>
      <c r="B1295" s="61" t="s">
        <v>25</v>
      </c>
      <c r="E1295" s="9">
        <v>186.1</v>
      </c>
      <c r="F1295" s="9">
        <v>514.6</v>
      </c>
      <c r="G1295" s="9">
        <v>375.3</v>
      </c>
      <c r="H1295" s="9">
        <v>510.05000000000064</v>
      </c>
      <c r="I1295" s="184">
        <v>633.99999999999955</v>
      </c>
      <c r="J1295" s="9">
        <v>501.29999999999836</v>
      </c>
      <c r="K1295" s="188">
        <v>475.80000000000018</v>
      </c>
      <c r="L1295" s="9">
        <v>481.19999999999982</v>
      </c>
      <c r="M1295" s="9">
        <v>464.00000000000006</v>
      </c>
      <c r="P1295" s="65">
        <f t="shared" ref="P1295:P1326" si="27">SUM(E1295:M1295)</f>
        <v>4142.3499999999985</v>
      </c>
      <c r="R1295" t="s">
        <v>318</v>
      </c>
    </row>
    <row r="1296" spans="1:21" ht="15">
      <c r="A1296" s="28" t="s">
        <v>2</v>
      </c>
      <c r="B1296" s="61" t="s">
        <v>33</v>
      </c>
      <c r="E1296" s="185">
        <v>511</v>
      </c>
      <c r="F1296" s="9">
        <v>401</v>
      </c>
      <c r="G1296" s="9">
        <v>335</v>
      </c>
      <c r="H1296" s="185">
        <v>802.75</v>
      </c>
      <c r="I1296" s="9">
        <v>503.40000000000009</v>
      </c>
      <c r="J1296" s="9">
        <v>551.90000000000146</v>
      </c>
      <c r="K1296" s="9">
        <v>251.20000000000164</v>
      </c>
      <c r="L1296" s="9">
        <v>479.00000000000182</v>
      </c>
      <c r="M1296" s="9">
        <v>292.2</v>
      </c>
      <c r="P1296" s="65">
        <f t="shared" si="27"/>
        <v>4127.4500000000053</v>
      </c>
      <c r="R1296" t="s">
        <v>313</v>
      </c>
      <c r="U1296" s="3" t="s">
        <v>1425</v>
      </c>
    </row>
    <row r="1297" spans="1:21" ht="15">
      <c r="A1297" s="28" t="s">
        <v>3</v>
      </c>
      <c r="B1297" s="61" t="s">
        <v>17</v>
      </c>
      <c r="E1297" s="188">
        <v>320.7</v>
      </c>
      <c r="F1297" s="188">
        <v>576.9</v>
      </c>
      <c r="G1297" s="188">
        <v>468.5</v>
      </c>
      <c r="H1297" s="9">
        <v>527.29999999999973</v>
      </c>
      <c r="I1297" s="9">
        <v>451.09999999999991</v>
      </c>
      <c r="J1297" s="9">
        <v>467</v>
      </c>
      <c r="K1297" s="9">
        <v>256.699999999998</v>
      </c>
      <c r="L1297" s="9">
        <v>608.5</v>
      </c>
      <c r="M1297" s="9">
        <v>355.6</v>
      </c>
      <c r="P1297" s="65">
        <f t="shared" si="27"/>
        <v>4032.2999999999975</v>
      </c>
      <c r="R1297" t="s">
        <v>327</v>
      </c>
    </row>
    <row r="1298" spans="1:21" ht="15">
      <c r="A1298" s="28" t="s">
        <v>5</v>
      </c>
      <c r="B1298" s="61" t="s">
        <v>11</v>
      </c>
      <c r="E1298" s="188">
        <v>354.9</v>
      </c>
      <c r="F1298" s="9">
        <v>498</v>
      </c>
      <c r="G1298" s="9">
        <v>352.2</v>
      </c>
      <c r="H1298" s="9">
        <v>588.74999999999909</v>
      </c>
      <c r="I1298" s="9">
        <v>473.29999999999973</v>
      </c>
      <c r="J1298" s="9">
        <v>612.80000000000018</v>
      </c>
      <c r="K1298" s="9">
        <v>288.20000000000073</v>
      </c>
      <c r="L1298" s="9">
        <v>587.30000000000018</v>
      </c>
      <c r="M1298" s="9">
        <v>255.20000000000002</v>
      </c>
      <c r="P1298" s="65">
        <f t="shared" si="27"/>
        <v>4010.6499999999996</v>
      </c>
      <c r="R1298" t="s">
        <v>283</v>
      </c>
    </row>
    <row r="1299" spans="1:21" ht="15">
      <c r="A1299" s="28" t="s">
        <v>7</v>
      </c>
      <c r="B1299" s="61" t="s">
        <v>21</v>
      </c>
      <c r="E1299" s="9">
        <v>186.6</v>
      </c>
      <c r="F1299" s="188">
        <v>579</v>
      </c>
      <c r="G1299" s="9">
        <v>398.6</v>
      </c>
      <c r="H1299" s="9">
        <v>527.300000000002</v>
      </c>
      <c r="I1299" s="9">
        <v>510.29999999999927</v>
      </c>
      <c r="J1299" s="9">
        <v>460.30000000000109</v>
      </c>
      <c r="K1299" s="9">
        <v>410.199999999998</v>
      </c>
      <c r="L1299" s="9">
        <v>595.49999999999909</v>
      </c>
      <c r="M1299" s="9">
        <v>241.7</v>
      </c>
      <c r="P1299" s="65">
        <f t="shared" si="27"/>
        <v>3909.4999999999991</v>
      </c>
      <c r="R1299" t="s">
        <v>292</v>
      </c>
    </row>
    <row r="1300" spans="1:21" ht="15">
      <c r="A1300" s="28" t="s">
        <v>8</v>
      </c>
      <c r="B1300" s="61" t="s">
        <v>142</v>
      </c>
      <c r="E1300" s="9" t="s">
        <v>278</v>
      </c>
      <c r="F1300" s="184">
        <v>637.5</v>
      </c>
      <c r="G1300" s="9">
        <v>327</v>
      </c>
      <c r="H1300" s="9">
        <v>505.74999999999909</v>
      </c>
      <c r="I1300" s="188">
        <v>613.80000000000018</v>
      </c>
      <c r="J1300" s="9">
        <v>464.29999999999927</v>
      </c>
      <c r="K1300" s="9">
        <v>385.20000000000073</v>
      </c>
      <c r="L1300" s="9">
        <v>652.50000000000091</v>
      </c>
      <c r="M1300" s="9">
        <v>290.29999999999995</v>
      </c>
      <c r="P1300" s="65">
        <f t="shared" si="27"/>
        <v>3876.3500000000004</v>
      </c>
      <c r="R1300" t="s">
        <v>299</v>
      </c>
    </row>
    <row r="1301" spans="1:21" ht="15">
      <c r="A1301" s="28" t="s">
        <v>10</v>
      </c>
      <c r="B1301" s="61" t="s">
        <v>15</v>
      </c>
      <c r="E1301" s="9">
        <v>145.6</v>
      </c>
      <c r="F1301" s="183">
        <v>684.2</v>
      </c>
      <c r="G1301" s="185">
        <v>597.5</v>
      </c>
      <c r="H1301" s="9">
        <v>461.84999999999945</v>
      </c>
      <c r="I1301" s="9">
        <v>288.29999999999973</v>
      </c>
      <c r="J1301" s="188">
        <v>649.09999999999991</v>
      </c>
      <c r="K1301" s="9">
        <v>353.39999999999918</v>
      </c>
      <c r="L1301" s="9">
        <v>432.39999999999964</v>
      </c>
      <c r="M1301" s="9">
        <v>234.8</v>
      </c>
      <c r="P1301" s="65">
        <f t="shared" si="27"/>
        <v>3847.1499999999983</v>
      </c>
      <c r="R1301" t="s">
        <v>1916</v>
      </c>
      <c r="U1301" s="3" t="s">
        <v>1426</v>
      </c>
    </row>
    <row r="1302" spans="1:21" ht="15">
      <c r="A1302" s="28" t="s">
        <v>12</v>
      </c>
      <c r="B1302" s="61" t="s">
        <v>31</v>
      </c>
      <c r="E1302" s="9">
        <v>158</v>
      </c>
      <c r="F1302" s="9">
        <v>423</v>
      </c>
      <c r="G1302" s="9">
        <v>416.2</v>
      </c>
      <c r="H1302" s="188">
        <v>682.14999999999964</v>
      </c>
      <c r="I1302" s="9">
        <v>434.59999999999991</v>
      </c>
      <c r="J1302" s="9">
        <v>464.39999999999873</v>
      </c>
      <c r="K1302" s="9">
        <v>424</v>
      </c>
      <c r="L1302" s="9">
        <v>525.99999999999727</v>
      </c>
      <c r="M1302" s="9">
        <v>239.90000000000003</v>
      </c>
      <c r="P1302" s="65">
        <f t="shared" si="27"/>
        <v>3768.2499999999959</v>
      </c>
      <c r="R1302" t="s">
        <v>284</v>
      </c>
    </row>
    <row r="1303" spans="1:21" ht="15">
      <c r="A1303" s="28" t="s">
        <v>14</v>
      </c>
      <c r="B1303" s="61" t="s">
        <v>37</v>
      </c>
      <c r="E1303" s="183">
        <v>424.3</v>
      </c>
      <c r="F1303" s="9">
        <v>505</v>
      </c>
      <c r="G1303" s="188">
        <v>442.1</v>
      </c>
      <c r="H1303" s="9">
        <v>471.40000000000055</v>
      </c>
      <c r="I1303" s="9">
        <v>313.50000000000045</v>
      </c>
      <c r="J1303" s="9">
        <v>462.90000000000146</v>
      </c>
      <c r="K1303" s="9">
        <v>297.90000000000055</v>
      </c>
      <c r="L1303" s="9">
        <v>456.90000000000146</v>
      </c>
      <c r="M1303" s="9">
        <v>313.7</v>
      </c>
      <c r="P1303" s="65">
        <f t="shared" si="27"/>
        <v>3687.7000000000044</v>
      </c>
      <c r="R1303" t="s">
        <v>319</v>
      </c>
    </row>
    <row r="1304" spans="1:21" ht="15">
      <c r="A1304" s="28" t="s">
        <v>16</v>
      </c>
      <c r="B1304" s="61" t="s">
        <v>13</v>
      </c>
      <c r="E1304" s="184">
        <v>356.3</v>
      </c>
      <c r="F1304" s="188">
        <v>614.1</v>
      </c>
      <c r="G1304" s="9">
        <v>272.5</v>
      </c>
      <c r="H1304" s="188">
        <v>636.900000000001</v>
      </c>
      <c r="I1304" s="9">
        <v>372.59999999999991</v>
      </c>
      <c r="J1304" s="9">
        <v>472.34999999999945</v>
      </c>
      <c r="K1304" s="9">
        <v>422.94999999999982</v>
      </c>
      <c r="L1304" s="9">
        <v>537.5</v>
      </c>
      <c r="M1304" s="9" t="s">
        <v>278</v>
      </c>
      <c r="P1304" s="65">
        <f t="shared" si="27"/>
        <v>3685.2000000000003</v>
      </c>
      <c r="R1304" t="s">
        <v>754</v>
      </c>
    </row>
    <row r="1305" spans="1:21" ht="15">
      <c r="A1305" s="28" t="s">
        <v>18</v>
      </c>
      <c r="B1305" s="61" t="s">
        <v>9</v>
      </c>
      <c r="E1305" s="188">
        <v>290.60000000000002</v>
      </c>
      <c r="F1305" s="9">
        <v>469.7</v>
      </c>
      <c r="G1305" s="9">
        <v>419.6</v>
      </c>
      <c r="H1305" s="188">
        <v>682.49999999999955</v>
      </c>
      <c r="I1305" s="9">
        <v>222.49999999999955</v>
      </c>
      <c r="J1305" s="9">
        <v>255.19999999999982</v>
      </c>
      <c r="K1305" s="9">
        <v>330.599999999999</v>
      </c>
      <c r="L1305" s="188">
        <v>742.69999999999891</v>
      </c>
      <c r="M1305" s="9">
        <v>240</v>
      </c>
      <c r="P1305" s="65">
        <f t="shared" si="27"/>
        <v>3653.3999999999969</v>
      </c>
      <c r="R1305" t="s">
        <v>1938</v>
      </c>
    </row>
    <row r="1306" spans="1:21" ht="15">
      <c r="A1306" s="28" t="s">
        <v>20</v>
      </c>
      <c r="B1306" s="61" t="s">
        <v>143</v>
      </c>
      <c r="E1306" s="9" t="s">
        <v>278</v>
      </c>
      <c r="F1306" s="9">
        <v>492.9</v>
      </c>
      <c r="G1306" s="188">
        <v>454.3</v>
      </c>
      <c r="H1306" s="9">
        <v>462.50000000000045</v>
      </c>
      <c r="I1306" s="188">
        <v>621.40000000000055</v>
      </c>
      <c r="J1306" s="9">
        <v>454.19999999999982</v>
      </c>
      <c r="K1306" s="9">
        <v>435.60000000000036</v>
      </c>
      <c r="L1306" s="9">
        <v>432.59999999999854</v>
      </c>
      <c r="M1306" s="9">
        <v>282.8</v>
      </c>
      <c r="P1306" s="65">
        <f t="shared" si="27"/>
        <v>3636.3</v>
      </c>
      <c r="R1306" t="s">
        <v>298</v>
      </c>
    </row>
    <row r="1307" spans="1:21" ht="15">
      <c r="A1307" s="28" t="s">
        <v>22</v>
      </c>
      <c r="B1307" s="61" t="s">
        <v>141</v>
      </c>
      <c r="E1307" s="9" t="s">
        <v>278</v>
      </c>
      <c r="F1307" s="188">
        <v>580</v>
      </c>
      <c r="G1307" s="188">
        <v>448.7</v>
      </c>
      <c r="H1307" s="9">
        <v>517.94999999999982</v>
      </c>
      <c r="I1307" s="9">
        <v>296.40000000000009</v>
      </c>
      <c r="J1307" s="9">
        <v>461.30000000000018</v>
      </c>
      <c r="K1307" s="183">
        <v>609.29999999999927</v>
      </c>
      <c r="L1307" s="9">
        <v>411.59999999999945</v>
      </c>
      <c r="M1307" s="9">
        <v>208.00000000000003</v>
      </c>
      <c r="P1307" s="65">
        <f t="shared" si="27"/>
        <v>3533.2499999999991</v>
      </c>
      <c r="R1307" t="s">
        <v>1922</v>
      </c>
    </row>
    <row r="1308" spans="1:21" ht="15">
      <c r="A1308" s="28" t="s">
        <v>24</v>
      </c>
      <c r="B1308" s="61" t="s">
        <v>154</v>
      </c>
      <c r="E1308" s="9" t="s">
        <v>278</v>
      </c>
      <c r="F1308" s="9" t="s">
        <v>278</v>
      </c>
      <c r="G1308" s="188">
        <v>501.9</v>
      </c>
      <c r="H1308" s="188">
        <v>661.74999999999955</v>
      </c>
      <c r="I1308" s="188">
        <v>572.09999999999991</v>
      </c>
      <c r="J1308" s="9">
        <v>553.09999999999854</v>
      </c>
      <c r="K1308" s="9">
        <v>399.80000000000018</v>
      </c>
      <c r="L1308" s="9">
        <v>548.00000000000091</v>
      </c>
      <c r="M1308" s="9">
        <v>217</v>
      </c>
      <c r="P1308" s="65">
        <f t="shared" si="27"/>
        <v>3453.6499999999992</v>
      </c>
      <c r="R1308" t="s">
        <v>1391</v>
      </c>
    </row>
    <row r="1309" spans="1:21" ht="15">
      <c r="A1309" s="28" t="s">
        <v>26</v>
      </c>
      <c r="B1309" s="61" t="s">
        <v>153</v>
      </c>
      <c r="E1309" s="9" t="s">
        <v>278</v>
      </c>
      <c r="F1309" s="9" t="s">
        <v>278</v>
      </c>
      <c r="G1309" s="9">
        <v>389.3</v>
      </c>
      <c r="H1309" s="9">
        <v>514.60000000000036</v>
      </c>
      <c r="I1309" s="9">
        <v>283.40000000000009</v>
      </c>
      <c r="J1309" s="9">
        <v>408.90000000000146</v>
      </c>
      <c r="K1309" s="188">
        <v>500.29999999999927</v>
      </c>
      <c r="L1309" s="9">
        <v>608.30000000000018</v>
      </c>
      <c r="M1309" s="184">
        <v>637.70000000000005</v>
      </c>
      <c r="P1309" s="65">
        <f t="shared" si="27"/>
        <v>3342.5000000000009</v>
      </c>
      <c r="R1309" t="s">
        <v>299</v>
      </c>
    </row>
    <row r="1310" spans="1:21" ht="15">
      <c r="A1310" s="28" t="s">
        <v>28</v>
      </c>
      <c r="B1310" s="61" t="s">
        <v>23</v>
      </c>
      <c r="E1310" s="9">
        <v>269.7</v>
      </c>
      <c r="F1310" s="9">
        <v>369.3</v>
      </c>
      <c r="G1310" s="9">
        <v>180.7</v>
      </c>
      <c r="H1310" s="9">
        <v>491.5</v>
      </c>
      <c r="I1310" s="9">
        <v>477.29999999999973</v>
      </c>
      <c r="J1310" s="9">
        <v>316.64999999999964</v>
      </c>
      <c r="K1310" s="9">
        <v>303.15000000000055</v>
      </c>
      <c r="L1310" s="9">
        <v>484.19999999999982</v>
      </c>
      <c r="M1310" s="9">
        <v>369.5</v>
      </c>
      <c r="P1310" s="65">
        <f t="shared" si="27"/>
        <v>3262</v>
      </c>
    </row>
    <row r="1311" spans="1:21" ht="15">
      <c r="A1311" s="28" t="s">
        <v>30</v>
      </c>
      <c r="B1311" s="61" t="s">
        <v>675</v>
      </c>
      <c r="E1311" s="9" t="s">
        <v>278</v>
      </c>
      <c r="F1311" s="9" t="s">
        <v>278</v>
      </c>
      <c r="G1311" s="9" t="s">
        <v>278</v>
      </c>
      <c r="H1311" s="188">
        <v>620.99999999999909</v>
      </c>
      <c r="I1311" s="9">
        <v>450.60000000000036</v>
      </c>
      <c r="J1311" s="9">
        <v>542.19999999999891</v>
      </c>
      <c r="K1311" s="9">
        <v>302.19999999999936</v>
      </c>
      <c r="L1311" s="188">
        <v>700.39999999999964</v>
      </c>
      <c r="M1311" s="188">
        <v>556.59999999999991</v>
      </c>
      <c r="P1311" s="65">
        <f t="shared" si="27"/>
        <v>3172.9999999999973</v>
      </c>
      <c r="R1311" t="s">
        <v>978</v>
      </c>
    </row>
    <row r="1312" spans="1:21" ht="15">
      <c r="A1312" s="28" t="s">
        <v>32</v>
      </c>
      <c r="B1312" s="61" t="s">
        <v>27</v>
      </c>
      <c r="E1312" s="9">
        <v>193.8</v>
      </c>
      <c r="F1312" s="188">
        <v>595.5</v>
      </c>
      <c r="G1312" s="9">
        <v>228.5</v>
      </c>
      <c r="H1312" s="9">
        <v>363.59999999999945</v>
      </c>
      <c r="I1312" s="9">
        <v>538.39999999999964</v>
      </c>
      <c r="J1312" s="9">
        <v>314.29999999999745</v>
      </c>
      <c r="K1312" s="9">
        <v>403.99999999999909</v>
      </c>
      <c r="L1312" s="9">
        <v>499.30000000000098</v>
      </c>
      <c r="M1312" s="9" t="s">
        <v>278</v>
      </c>
      <c r="P1312" s="65">
        <f t="shared" si="27"/>
        <v>3137.3999999999969</v>
      </c>
      <c r="R1312" t="s">
        <v>284</v>
      </c>
    </row>
    <row r="1313" spans="1:21" ht="15">
      <c r="A1313" s="28" t="s">
        <v>34</v>
      </c>
      <c r="B1313" s="61" t="s">
        <v>694</v>
      </c>
      <c r="E1313" s="9" t="s">
        <v>278</v>
      </c>
      <c r="F1313" s="9" t="s">
        <v>278</v>
      </c>
      <c r="G1313" s="9" t="s">
        <v>278</v>
      </c>
      <c r="H1313" s="9">
        <v>571.14999999999964</v>
      </c>
      <c r="I1313" s="188">
        <v>626.39999999999873</v>
      </c>
      <c r="J1313" s="9">
        <v>592.20000000000073</v>
      </c>
      <c r="K1313" s="9">
        <v>329.30000000000018</v>
      </c>
      <c r="L1313" s="9">
        <v>489.00000000000182</v>
      </c>
      <c r="M1313" s="9">
        <v>447.9</v>
      </c>
      <c r="P1313" s="65">
        <f t="shared" si="27"/>
        <v>3055.9500000000012</v>
      </c>
      <c r="R1313" t="s">
        <v>283</v>
      </c>
    </row>
    <row r="1314" spans="1:21" ht="15">
      <c r="A1314" s="28" t="s">
        <v>36</v>
      </c>
      <c r="B1314" s="61" t="s">
        <v>700</v>
      </c>
      <c r="E1314" s="9" t="s">
        <v>278</v>
      </c>
      <c r="F1314" s="9" t="s">
        <v>278</v>
      </c>
      <c r="G1314" s="9" t="s">
        <v>278</v>
      </c>
      <c r="H1314" s="9">
        <v>510.99999999999909</v>
      </c>
      <c r="I1314" s="9">
        <v>490.59999999999945</v>
      </c>
      <c r="J1314" s="9">
        <v>384.5</v>
      </c>
      <c r="K1314" s="9">
        <v>413.94999999999982</v>
      </c>
      <c r="L1314" s="188">
        <v>710.80000000000018</v>
      </c>
      <c r="M1314" s="9">
        <v>530.20000000000005</v>
      </c>
      <c r="P1314" s="65">
        <f t="shared" si="27"/>
        <v>3041.0499999999984</v>
      </c>
      <c r="R1314" t="s">
        <v>292</v>
      </c>
    </row>
    <row r="1315" spans="1:21" ht="15">
      <c r="A1315" s="28" t="s">
        <v>38</v>
      </c>
      <c r="B1315" s="61" t="s">
        <v>667</v>
      </c>
      <c r="E1315" s="9" t="s">
        <v>278</v>
      </c>
      <c r="F1315" s="9" t="s">
        <v>278</v>
      </c>
      <c r="G1315" s="9" t="s">
        <v>278</v>
      </c>
      <c r="H1315" s="9">
        <v>482.25000000000045</v>
      </c>
      <c r="I1315" s="188">
        <v>539.80000000000018</v>
      </c>
      <c r="J1315" s="188">
        <v>639.79999999999882</v>
      </c>
      <c r="K1315" s="9">
        <v>377.29999999999745</v>
      </c>
      <c r="L1315" s="9">
        <v>520.19999999999982</v>
      </c>
      <c r="M1315" s="9">
        <v>464.25</v>
      </c>
      <c r="P1315" s="65">
        <f t="shared" si="27"/>
        <v>3023.5999999999967</v>
      </c>
      <c r="R1315" t="s">
        <v>322</v>
      </c>
    </row>
    <row r="1316" spans="1:21" ht="15">
      <c r="A1316" s="28" t="s">
        <v>145</v>
      </c>
      <c r="B1316" s="61" t="s">
        <v>6</v>
      </c>
      <c r="E1316" s="188">
        <v>342.4</v>
      </c>
      <c r="F1316" s="185">
        <v>739</v>
      </c>
      <c r="G1316" s="183">
        <v>562.65</v>
      </c>
      <c r="H1316" s="9">
        <v>591.09999999999991</v>
      </c>
      <c r="I1316" s="9">
        <v>281.50000000000045</v>
      </c>
      <c r="J1316" s="9">
        <v>465.70000000000073</v>
      </c>
      <c r="K1316" s="9" t="s">
        <v>278</v>
      </c>
      <c r="L1316" s="9" t="s">
        <v>278</v>
      </c>
      <c r="M1316" s="9" t="s">
        <v>278</v>
      </c>
      <c r="P1316" s="65">
        <f t="shared" si="27"/>
        <v>2982.3500000000013</v>
      </c>
      <c r="R1316" t="s">
        <v>326</v>
      </c>
      <c r="U1316" s="3" t="s">
        <v>1426</v>
      </c>
    </row>
    <row r="1317" spans="1:21" ht="15">
      <c r="A1317" s="28" t="s">
        <v>146</v>
      </c>
      <c r="B1317" s="61" t="s">
        <v>653</v>
      </c>
      <c r="E1317" s="9" t="s">
        <v>278</v>
      </c>
      <c r="F1317" s="9" t="s">
        <v>278</v>
      </c>
      <c r="G1317" s="9" t="s">
        <v>278</v>
      </c>
      <c r="H1317" s="9">
        <v>598.05000000000064</v>
      </c>
      <c r="I1317" s="9">
        <v>209.5</v>
      </c>
      <c r="J1317" s="188">
        <v>615.09999999999945</v>
      </c>
      <c r="K1317" s="9">
        <v>437.39999999999964</v>
      </c>
      <c r="L1317" s="188">
        <v>791.70000000000073</v>
      </c>
      <c r="M1317" s="9">
        <v>312.59999999999997</v>
      </c>
      <c r="P1317" s="65">
        <f t="shared" si="27"/>
        <v>2964.3500000000004</v>
      </c>
      <c r="R1317" t="s">
        <v>289</v>
      </c>
    </row>
    <row r="1318" spans="1:21" ht="15">
      <c r="A1318" s="28" t="s">
        <v>147</v>
      </c>
      <c r="B1318" s="61" t="s">
        <v>643</v>
      </c>
      <c r="E1318" s="9" t="s">
        <v>278</v>
      </c>
      <c r="F1318" s="9" t="s">
        <v>278</v>
      </c>
      <c r="G1318" s="9" t="s">
        <v>278</v>
      </c>
      <c r="H1318" s="188">
        <v>679.55000000000109</v>
      </c>
      <c r="I1318" s="9">
        <v>359.79999999999973</v>
      </c>
      <c r="J1318" s="9">
        <v>461.40000000000009</v>
      </c>
      <c r="K1318" s="9">
        <v>333.20000000000027</v>
      </c>
      <c r="L1318" s="9">
        <v>585.99999999999795</v>
      </c>
      <c r="M1318" s="9">
        <v>525</v>
      </c>
      <c r="P1318" s="65">
        <f t="shared" si="27"/>
        <v>2944.9499999999989</v>
      </c>
      <c r="R1318" t="s">
        <v>297</v>
      </c>
    </row>
    <row r="1319" spans="1:21" ht="15">
      <c r="A1319" s="28" t="s">
        <v>151</v>
      </c>
      <c r="B1319" s="61" t="s">
        <v>686</v>
      </c>
      <c r="E1319" s="9" t="s">
        <v>278</v>
      </c>
      <c r="F1319" s="9" t="s">
        <v>278</v>
      </c>
      <c r="G1319" s="9" t="s">
        <v>278</v>
      </c>
      <c r="H1319" s="9">
        <v>488.29999999999927</v>
      </c>
      <c r="I1319" s="9">
        <v>455.60000000000082</v>
      </c>
      <c r="J1319" s="9">
        <v>549.60000000000036</v>
      </c>
      <c r="K1319" s="9">
        <v>257.75000000000045</v>
      </c>
      <c r="L1319" s="9">
        <v>667.10000000000082</v>
      </c>
      <c r="M1319" s="9">
        <v>508.2</v>
      </c>
      <c r="P1319" s="65">
        <f t="shared" si="27"/>
        <v>2926.5500000000015</v>
      </c>
    </row>
    <row r="1320" spans="1:21" ht="15">
      <c r="A1320" s="28" t="s">
        <v>157</v>
      </c>
      <c r="B1320" s="61" t="s">
        <v>162</v>
      </c>
      <c r="E1320" s="9" t="s">
        <v>278</v>
      </c>
      <c r="F1320" s="9" t="s">
        <v>278</v>
      </c>
      <c r="G1320" s="9">
        <v>410.5</v>
      </c>
      <c r="H1320" s="188">
        <v>640</v>
      </c>
      <c r="I1320" s="9">
        <v>381.00000000000045</v>
      </c>
      <c r="J1320" s="9">
        <v>300.10000000000082</v>
      </c>
      <c r="K1320" s="9">
        <v>432.80000000000018</v>
      </c>
      <c r="L1320" s="9">
        <v>522.49999999999909</v>
      </c>
      <c r="M1320" s="9">
        <v>236.9</v>
      </c>
      <c r="P1320" s="65">
        <f t="shared" si="27"/>
        <v>2923.8000000000006</v>
      </c>
      <c r="R1320" t="s">
        <v>287</v>
      </c>
    </row>
    <row r="1321" spans="1:21" ht="15">
      <c r="A1321" s="28" t="s">
        <v>159</v>
      </c>
      <c r="B1321" s="61" t="s">
        <v>662</v>
      </c>
      <c r="E1321" s="9" t="s">
        <v>278</v>
      </c>
      <c r="F1321" s="9" t="s">
        <v>278</v>
      </c>
      <c r="G1321" s="9" t="s">
        <v>278</v>
      </c>
      <c r="H1321" s="9">
        <v>595.69999999999982</v>
      </c>
      <c r="I1321" s="9">
        <v>281.79999999999927</v>
      </c>
      <c r="J1321" s="9">
        <v>550</v>
      </c>
      <c r="K1321" s="9">
        <v>253.74999999999909</v>
      </c>
      <c r="L1321" s="9">
        <v>673.50000000000102</v>
      </c>
      <c r="M1321" s="9">
        <v>545.35</v>
      </c>
      <c r="P1321" s="65">
        <f t="shared" si="27"/>
        <v>2900.099999999999</v>
      </c>
    </row>
    <row r="1322" spans="1:21" ht="15">
      <c r="A1322" s="28" t="s">
        <v>160</v>
      </c>
      <c r="B1322" s="61" t="s">
        <v>658</v>
      </c>
      <c r="E1322" s="9" t="s">
        <v>278</v>
      </c>
      <c r="F1322" s="9" t="s">
        <v>278</v>
      </c>
      <c r="G1322" s="9" t="s">
        <v>278</v>
      </c>
      <c r="H1322" s="9">
        <v>406.00000000000091</v>
      </c>
      <c r="I1322" s="9">
        <v>504.80000000000064</v>
      </c>
      <c r="J1322" s="9">
        <v>557.59999999999991</v>
      </c>
      <c r="K1322" s="9">
        <v>404.39999999999964</v>
      </c>
      <c r="L1322" s="9">
        <v>413.99999999999955</v>
      </c>
      <c r="M1322" s="9">
        <v>489.59999999999997</v>
      </c>
      <c r="P1322" s="65">
        <f t="shared" si="27"/>
        <v>2776.4000000000005</v>
      </c>
    </row>
    <row r="1323" spans="1:21" ht="15">
      <c r="A1323" s="28" t="s">
        <v>161</v>
      </c>
      <c r="B1323" s="190" t="s">
        <v>1351</v>
      </c>
      <c r="C1323" s="3"/>
      <c r="D1323" s="3"/>
      <c r="E1323" s="9" t="s">
        <v>278</v>
      </c>
      <c r="F1323" s="9" t="s">
        <v>278</v>
      </c>
      <c r="G1323" s="9" t="s">
        <v>278</v>
      </c>
      <c r="H1323" s="9" t="s">
        <v>278</v>
      </c>
      <c r="I1323" s="185">
        <v>670.40000000000055</v>
      </c>
      <c r="J1323" s="188">
        <v>663.30000000000018</v>
      </c>
      <c r="K1323" s="188">
        <v>482.80000000000109</v>
      </c>
      <c r="L1323" s="9">
        <v>545.30000000000291</v>
      </c>
      <c r="M1323" s="9">
        <v>393.6</v>
      </c>
      <c r="P1323" s="65">
        <f t="shared" si="27"/>
        <v>2755.4000000000046</v>
      </c>
      <c r="R1323" t="s">
        <v>1988</v>
      </c>
      <c r="U1323" s="3" t="s">
        <v>1426</v>
      </c>
    </row>
    <row r="1324" spans="1:21" ht="15">
      <c r="A1324" s="28" t="s">
        <v>163</v>
      </c>
      <c r="B1324" s="61" t="s">
        <v>1</v>
      </c>
      <c r="E1324" s="9">
        <v>51.8</v>
      </c>
      <c r="F1324" s="9">
        <v>303.39999999999998</v>
      </c>
      <c r="G1324" s="9">
        <v>191.2</v>
      </c>
      <c r="H1324" s="9">
        <v>223.19999999999936</v>
      </c>
      <c r="I1324" s="9">
        <v>363.00000000000045</v>
      </c>
      <c r="J1324" s="9">
        <v>266.54999999999927</v>
      </c>
      <c r="K1324" s="9">
        <v>306.49999999999955</v>
      </c>
      <c r="L1324" s="9">
        <v>592.59999999999991</v>
      </c>
      <c r="M1324" s="9">
        <v>432.8</v>
      </c>
      <c r="P1324" s="65">
        <f t="shared" si="27"/>
        <v>2731.0499999999988</v>
      </c>
    </row>
    <row r="1325" spans="1:21" ht="15">
      <c r="A1325" s="28" t="s">
        <v>274</v>
      </c>
      <c r="B1325" s="178" t="s">
        <v>1348</v>
      </c>
      <c r="C1325" s="3"/>
      <c r="D1325" s="3"/>
      <c r="E1325" s="9" t="s">
        <v>278</v>
      </c>
      <c r="F1325" s="9" t="s">
        <v>278</v>
      </c>
      <c r="G1325" s="9" t="s">
        <v>278</v>
      </c>
      <c r="H1325" s="9" t="s">
        <v>278</v>
      </c>
      <c r="I1325" s="9">
        <v>464.89999999999964</v>
      </c>
      <c r="J1325" s="9">
        <v>575.19999999999891</v>
      </c>
      <c r="K1325" s="184">
        <v>563.20000000000073</v>
      </c>
      <c r="L1325" s="9">
        <v>554.49999999999909</v>
      </c>
      <c r="M1325" s="9">
        <v>478.15000000000003</v>
      </c>
      <c r="P1325" s="65">
        <f t="shared" si="27"/>
        <v>2635.9499999999985</v>
      </c>
      <c r="R1325" t="s">
        <v>282</v>
      </c>
    </row>
    <row r="1326" spans="1:21" ht="15">
      <c r="A1326" s="28" t="s">
        <v>275</v>
      </c>
      <c r="B1326" s="61" t="s">
        <v>668</v>
      </c>
      <c r="E1326" s="9" t="s">
        <v>278</v>
      </c>
      <c r="F1326" s="9" t="s">
        <v>278</v>
      </c>
      <c r="G1326" s="9" t="s">
        <v>278</v>
      </c>
      <c r="H1326" s="9">
        <v>506.09999999999945</v>
      </c>
      <c r="I1326" s="9">
        <v>515.5</v>
      </c>
      <c r="J1326" s="183">
        <v>711.10000000000036</v>
      </c>
      <c r="K1326" s="9">
        <v>357</v>
      </c>
      <c r="L1326" s="9">
        <v>282.00000000000091</v>
      </c>
      <c r="M1326" s="9">
        <v>243.55</v>
      </c>
      <c r="P1326" s="65">
        <f t="shared" si="27"/>
        <v>2615.2500000000009</v>
      </c>
      <c r="R1326" t="s">
        <v>300</v>
      </c>
    </row>
    <row r="1327" spans="1:21" ht="15">
      <c r="A1327" s="28" t="s">
        <v>276</v>
      </c>
      <c r="B1327" s="61" t="s">
        <v>682</v>
      </c>
      <c r="E1327" s="9" t="s">
        <v>278</v>
      </c>
      <c r="F1327" s="9" t="s">
        <v>278</v>
      </c>
      <c r="G1327" s="9" t="s">
        <v>278</v>
      </c>
      <c r="H1327" s="9">
        <v>517.05000000000109</v>
      </c>
      <c r="I1327" s="9">
        <v>458.60000000000173</v>
      </c>
      <c r="J1327" s="9">
        <v>493.20000000000073</v>
      </c>
      <c r="K1327" s="9">
        <v>292.29999999999927</v>
      </c>
      <c r="L1327" s="9">
        <v>432.300000000002</v>
      </c>
      <c r="M1327" s="9">
        <v>360.90000000000003</v>
      </c>
      <c r="P1327" s="65">
        <f t="shared" ref="P1327:P1358" si="28">SUM(E1327:M1327)</f>
        <v>2554.3500000000049</v>
      </c>
    </row>
    <row r="1328" spans="1:21" ht="15">
      <c r="A1328" s="28" t="s">
        <v>277</v>
      </c>
      <c r="B1328" s="61" t="s">
        <v>683</v>
      </c>
      <c r="E1328" s="9" t="s">
        <v>278</v>
      </c>
      <c r="F1328" s="9" t="s">
        <v>278</v>
      </c>
      <c r="G1328" s="9" t="s">
        <v>278</v>
      </c>
      <c r="H1328" s="9">
        <v>560.39999999999782</v>
      </c>
      <c r="I1328" s="188">
        <v>616.60000000000218</v>
      </c>
      <c r="J1328" s="9">
        <v>374.80000000000018</v>
      </c>
      <c r="K1328" s="9">
        <v>271.199999999998</v>
      </c>
      <c r="L1328" s="9">
        <v>376.39999999999964</v>
      </c>
      <c r="M1328" s="9">
        <v>331.5</v>
      </c>
      <c r="P1328" s="65">
        <f t="shared" si="28"/>
        <v>2530.8999999999978</v>
      </c>
      <c r="R1328" t="s">
        <v>297</v>
      </c>
    </row>
    <row r="1329" spans="1:18" ht="15">
      <c r="A1329" s="28" t="s">
        <v>640</v>
      </c>
      <c r="B1329" s="61" t="s">
        <v>651</v>
      </c>
      <c r="E1329" s="9" t="s">
        <v>278</v>
      </c>
      <c r="F1329" s="9" t="s">
        <v>278</v>
      </c>
      <c r="G1329" s="9" t="s">
        <v>278</v>
      </c>
      <c r="H1329" s="9">
        <v>450.55000000000018</v>
      </c>
      <c r="I1329" s="9">
        <v>361.19999999999936</v>
      </c>
      <c r="J1329" s="9">
        <v>526.99999999999955</v>
      </c>
      <c r="K1329" s="9">
        <v>302.14999999999964</v>
      </c>
      <c r="L1329" s="9">
        <v>515.050000000002</v>
      </c>
      <c r="M1329" s="9">
        <v>361.3</v>
      </c>
      <c r="P1329" s="65">
        <f t="shared" si="28"/>
        <v>2517.2500000000009</v>
      </c>
    </row>
    <row r="1330" spans="1:18" ht="15">
      <c r="A1330" s="28" t="s">
        <v>641</v>
      </c>
      <c r="B1330" s="61" t="s">
        <v>144</v>
      </c>
      <c r="E1330" s="9" t="s">
        <v>278</v>
      </c>
      <c r="F1330" s="9">
        <v>207.1</v>
      </c>
      <c r="G1330" s="9">
        <v>313.45</v>
      </c>
      <c r="H1330" s="9">
        <v>367.75000000000136</v>
      </c>
      <c r="I1330" s="188">
        <v>589.09999999999991</v>
      </c>
      <c r="J1330" s="184">
        <v>673.09999999999991</v>
      </c>
      <c r="K1330" s="9">
        <v>347.95000000000073</v>
      </c>
      <c r="L1330" s="9" t="s">
        <v>278</v>
      </c>
      <c r="M1330" s="9" t="s">
        <v>278</v>
      </c>
      <c r="P1330" s="65">
        <f t="shared" si="28"/>
        <v>2498.4500000000016</v>
      </c>
      <c r="R1330" t="s">
        <v>308</v>
      </c>
    </row>
    <row r="1331" spans="1:18" ht="15">
      <c r="A1331" s="28" t="s">
        <v>642</v>
      </c>
      <c r="B1331" s="61" t="s">
        <v>39</v>
      </c>
      <c r="E1331" s="9">
        <v>236.2</v>
      </c>
      <c r="F1331" s="9">
        <v>462</v>
      </c>
      <c r="G1331" s="9">
        <v>393</v>
      </c>
      <c r="H1331" s="9">
        <v>498.15000000000055</v>
      </c>
      <c r="I1331" s="9">
        <v>312.89999999999964</v>
      </c>
      <c r="J1331" s="9">
        <v>250.60000000000082</v>
      </c>
      <c r="K1331" s="9">
        <v>311.45000000000027</v>
      </c>
      <c r="L1331" s="9" t="s">
        <v>278</v>
      </c>
      <c r="M1331" s="9" t="s">
        <v>278</v>
      </c>
      <c r="P1331" s="65">
        <f t="shared" si="28"/>
        <v>2464.3000000000015</v>
      </c>
    </row>
    <row r="1332" spans="1:18" ht="15">
      <c r="A1332" s="28" t="s">
        <v>644</v>
      </c>
      <c r="B1332" s="178" t="s">
        <v>1345</v>
      </c>
      <c r="C1332" s="3"/>
      <c r="D1332" s="3"/>
      <c r="E1332" s="9" t="s">
        <v>278</v>
      </c>
      <c r="F1332" s="9" t="s">
        <v>278</v>
      </c>
      <c r="G1332" s="9" t="s">
        <v>278</v>
      </c>
      <c r="H1332" s="9" t="s">
        <v>278</v>
      </c>
      <c r="I1332" s="9">
        <v>398.30000000000109</v>
      </c>
      <c r="J1332" s="9">
        <v>594.39999999999873</v>
      </c>
      <c r="K1332" s="188">
        <v>550.25000000000182</v>
      </c>
      <c r="L1332" s="9">
        <v>677.09999999999945</v>
      </c>
      <c r="M1332" s="9">
        <v>232.65</v>
      </c>
      <c r="P1332" s="65">
        <f t="shared" si="28"/>
        <v>2452.7000000000012</v>
      </c>
      <c r="R1332" t="s">
        <v>283</v>
      </c>
    </row>
    <row r="1333" spans="1:18" ht="15">
      <c r="A1333" s="28" t="s">
        <v>650</v>
      </c>
      <c r="B1333" s="61" t="s">
        <v>704</v>
      </c>
      <c r="E1333" s="9" t="s">
        <v>278</v>
      </c>
      <c r="F1333" s="9" t="s">
        <v>278</v>
      </c>
      <c r="G1333" s="9" t="s">
        <v>278</v>
      </c>
      <c r="H1333" s="9">
        <v>416.55000000000064</v>
      </c>
      <c r="I1333" s="9">
        <v>476.79999999999882</v>
      </c>
      <c r="J1333" s="9">
        <v>395.19999999999891</v>
      </c>
      <c r="K1333" s="9">
        <v>207.89999999999873</v>
      </c>
      <c r="L1333" s="9">
        <v>586.05000000000018</v>
      </c>
      <c r="M1333" s="9">
        <v>364.6</v>
      </c>
      <c r="P1333" s="65">
        <f t="shared" si="28"/>
        <v>2447.0999999999972</v>
      </c>
    </row>
    <row r="1334" spans="1:18" ht="15">
      <c r="A1334" s="28" t="s">
        <v>652</v>
      </c>
      <c r="B1334" s="61" t="s">
        <v>155</v>
      </c>
      <c r="E1334" s="9" t="s">
        <v>278</v>
      </c>
      <c r="F1334" s="9" t="s">
        <v>278</v>
      </c>
      <c r="G1334" s="9">
        <v>255.5</v>
      </c>
      <c r="H1334" s="9">
        <v>268.599999999999</v>
      </c>
      <c r="I1334" s="9">
        <v>475.50000000000045</v>
      </c>
      <c r="J1334" s="9">
        <v>387.09999999999991</v>
      </c>
      <c r="K1334" s="9">
        <v>370.60000000000036</v>
      </c>
      <c r="L1334" s="9">
        <v>418.30000000000109</v>
      </c>
      <c r="M1334" s="9">
        <v>243.3</v>
      </c>
      <c r="P1334" s="65">
        <f t="shared" si="28"/>
        <v>2418.900000000001</v>
      </c>
    </row>
    <row r="1335" spans="1:18" ht="15">
      <c r="A1335" s="28" t="s">
        <v>655</v>
      </c>
      <c r="B1335" s="178" t="s">
        <v>1337</v>
      </c>
      <c r="C1335" s="3"/>
      <c r="D1335" s="3"/>
      <c r="E1335" s="9" t="s">
        <v>278</v>
      </c>
      <c r="F1335" s="9" t="s">
        <v>278</v>
      </c>
      <c r="G1335" s="9" t="s">
        <v>278</v>
      </c>
      <c r="H1335" s="9" t="s">
        <v>278</v>
      </c>
      <c r="I1335" s="9">
        <v>458.39999999999918</v>
      </c>
      <c r="J1335" s="9">
        <v>520.79999999999836</v>
      </c>
      <c r="K1335" s="9">
        <v>353.20000000000073</v>
      </c>
      <c r="L1335" s="9">
        <v>660.99999999999818</v>
      </c>
      <c r="M1335" s="9">
        <v>373.6</v>
      </c>
      <c r="P1335" s="65">
        <f t="shared" si="28"/>
        <v>2366.9999999999964</v>
      </c>
    </row>
    <row r="1336" spans="1:18" ht="15">
      <c r="A1336" s="28" t="s">
        <v>656</v>
      </c>
      <c r="B1336" s="28" t="s">
        <v>639</v>
      </c>
      <c r="E1336" s="9" t="s">
        <v>278</v>
      </c>
      <c r="F1336" s="9" t="s">
        <v>278</v>
      </c>
      <c r="G1336" s="9" t="s">
        <v>278</v>
      </c>
      <c r="H1336" s="9">
        <v>618</v>
      </c>
      <c r="I1336" s="9">
        <v>211.19999999999936</v>
      </c>
      <c r="J1336" s="9">
        <v>431.00000000000045</v>
      </c>
      <c r="K1336" s="9">
        <v>407.5</v>
      </c>
      <c r="L1336" s="9">
        <v>584.29999999999973</v>
      </c>
      <c r="M1336" s="9" t="s">
        <v>278</v>
      </c>
      <c r="P1336" s="65">
        <f t="shared" si="28"/>
        <v>2251.9999999999995</v>
      </c>
    </row>
    <row r="1337" spans="1:18" ht="15">
      <c r="A1337" s="28" t="s">
        <v>659</v>
      </c>
      <c r="B1337" s="61" t="s">
        <v>692</v>
      </c>
      <c r="E1337" s="9" t="s">
        <v>278</v>
      </c>
      <c r="F1337" s="9" t="s">
        <v>278</v>
      </c>
      <c r="G1337" s="9" t="s">
        <v>278</v>
      </c>
      <c r="H1337" s="9">
        <v>577.60000000000036</v>
      </c>
      <c r="I1337" s="9">
        <v>337.00000000000136</v>
      </c>
      <c r="J1337" s="9">
        <v>589.04999999999927</v>
      </c>
      <c r="K1337" s="9">
        <v>340.50000000000136</v>
      </c>
      <c r="L1337" s="9">
        <v>98.399999999999181</v>
      </c>
      <c r="M1337" s="9">
        <v>306.5</v>
      </c>
      <c r="P1337" s="65">
        <f t="shared" si="28"/>
        <v>2249.0500000000015</v>
      </c>
    </row>
    <row r="1338" spans="1:18" ht="15">
      <c r="A1338" s="28" t="s">
        <v>661</v>
      </c>
      <c r="B1338" s="28" t="s">
        <v>633</v>
      </c>
      <c r="E1338" s="9" t="s">
        <v>278</v>
      </c>
      <c r="F1338" s="9" t="s">
        <v>278</v>
      </c>
      <c r="G1338" s="9" t="s">
        <v>278</v>
      </c>
      <c r="H1338" s="9">
        <v>400.50000000000136</v>
      </c>
      <c r="I1338" s="9">
        <v>362.59999999999991</v>
      </c>
      <c r="J1338" s="9">
        <v>138.60000000000036</v>
      </c>
      <c r="K1338" s="9">
        <v>386.34999999999945</v>
      </c>
      <c r="L1338" s="9">
        <v>454.99999999999909</v>
      </c>
      <c r="M1338" s="9">
        <v>498.4</v>
      </c>
      <c r="P1338" s="65">
        <f t="shared" si="28"/>
        <v>2241.4500000000003</v>
      </c>
    </row>
    <row r="1339" spans="1:18" ht="15">
      <c r="A1339" s="28" t="s">
        <v>666</v>
      </c>
      <c r="B1339" s="61" t="s">
        <v>654</v>
      </c>
      <c r="E1339" s="9" t="s">
        <v>278</v>
      </c>
      <c r="F1339" s="9" t="s">
        <v>278</v>
      </c>
      <c r="G1339" s="9" t="s">
        <v>278</v>
      </c>
      <c r="H1339" s="9">
        <v>370.59999999999991</v>
      </c>
      <c r="I1339" s="9">
        <v>383.49999999999955</v>
      </c>
      <c r="J1339" s="9">
        <v>413.5</v>
      </c>
      <c r="K1339" s="9">
        <v>288.09999999999945</v>
      </c>
      <c r="L1339" s="9">
        <v>451.5</v>
      </c>
      <c r="M1339" s="9">
        <v>320.5</v>
      </c>
      <c r="P1339" s="65">
        <f t="shared" si="28"/>
        <v>2227.6999999999989</v>
      </c>
    </row>
    <row r="1340" spans="1:18" ht="15">
      <c r="A1340" s="28" t="s">
        <v>670</v>
      </c>
      <c r="B1340" s="61" t="s">
        <v>19</v>
      </c>
      <c r="E1340" s="9">
        <v>155.80000000000001</v>
      </c>
      <c r="F1340" s="9">
        <v>481</v>
      </c>
      <c r="G1340" s="188">
        <v>495.7</v>
      </c>
      <c r="H1340" s="9">
        <v>450</v>
      </c>
      <c r="I1340" s="9">
        <v>175.40000000000009</v>
      </c>
      <c r="J1340" s="9">
        <v>462.80000000000018</v>
      </c>
      <c r="K1340" s="9" t="s">
        <v>278</v>
      </c>
      <c r="L1340" s="9" t="s">
        <v>278</v>
      </c>
      <c r="M1340" s="9" t="s">
        <v>278</v>
      </c>
      <c r="P1340" s="65">
        <f t="shared" si="28"/>
        <v>2220.7000000000003</v>
      </c>
      <c r="R1340" t="s">
        <v>284</v>
      </c>
    </row>
    <row r="1341" spans="1:18" ht="15">
      <c r="A1341" s="28" t="s">
        <v>671</v>
      </c>
      <c r="B1341" s="61" t="s">
        <v>687</v>
      </c>
      <c r="E1341" s="9" t="s">
        <v>278</v>
      </c>
      <c r="F1341" s="9" t="s">
        <v>278</v>
      </c>
      <c r="G1341" s="9" t="s">
        <v>278</v>
      </c>
      <c r="H1341" s="9">
        <v>403.40000000000009</v>
      </c>
      <c r="I1341" s="9">
        <v>281.09999999999945</v>
      </c>
      <c r="J1341" s="9">
        <v>434.50000000000136</v>
      </c>
      <c r="K1341" s="9">
        <v>260.55000000000018</v>
      </c>
      <c r="L1341" s="9">
        <v>437.79999999999927</v>
      </c>
      <c r="M1341" s="9">
        <v>365.1</v>
      </c>
      <c r="P1341" s="65">
        <f t="shared" si="28"/>
        <v>2182.4500000000003</v>
      </c>
    </row>
    <row r="1342" spans="1:18" ht="15">
      <c r="A1342" s="28" t="s">
        <v>672</v>
      </c>
      <c r="B1342" s="61" t="s">
        <v>669</v>
      </c>
      <c r="E1342" s="9" t="s">
        <v>278</v>
      </c>
      <c r="F1342" s="9" t="s">
        <v>278</v>
      </c>
      <c r="G1342" s="9" t="s">
        <v>278</v>
      </c>
      <c r="H1342" s="9">
        <v>396.00000000000182</v>
      </c>
      <c r="I1342" s="9">
        <v>299.90000000000009</v>
      </c>
      <c r="J1342" s="9">
        <v>513.59999999999854</v>
      </c>
      <c r="K1342" s="9">
        <v>253.09999999999991</v>
      </c>
      <c r="L1342" s="9">
        <v>304.49999999999909</v>
      </c>
      <c r="M1342" s="9">
        <v>382.2</v>
      </c>
      <c r="P1342" s="65">
        <f t="shared" si="28"/>
        <v>2149.2999999999993</v>
      </c>
    </row>
    <row r="1343" spans="1:18" ht="15">
      <c r="A1343" s="28" t="s">
        <v>677</v>
      </c>
      <c r="B1343" s="61" t="s">
        <v>156</v>
      </c>
      <c r="E1343" s="9" t="s">
        <v>278</v>
      </c>
      <c r="F1343" s="9" t="s">
        <v>278</v>
      </c>
      <c r="G1343" s="9">
        <v>197.45</v>
      </c>
      <c r="H1343" s="9">
        <v>498.59999999999945</v>
      </c>
      <c r="I1343" s="9">
        <v>498.5</v>
      </c>
      <c r="J1343" s="9">
        <v>497.19999999999982</v>
      </c>
      <c r="K1343" s="9">
        <v>423.25</v>
      </c>
      <c r="L1343" s="9" t="s">
        <v>278</v>
      </c>
      <c r="M1343" s="9" t="s">
        <v>278</v>
      </c>
      <c r="P1343" s="65">
        <f t="shared" si="28"/>
        <v>2114.9999999999991</v>
      </c>
    </row>
    <row r="1344" spans="1:18" ht="15">
      <c r="A1344" s="28" t="s">
        <v>685</v>
      </c>
      <c r="B1344" s="178" t="s">
        <v>1343</v>
      </c>
      <c r="C1344" s="3"/>
      <c r="D1344" s="3"/>
      <c r="E1344" s="9" t="s">
        <v>278</v>
      </c>
      <c r="F1344" s="9" t="s">
        <v>278</v>
      </c>
      <c r="G1344" s="9" t="s">
        <v>278</v>
      </c>
      <c r="H1344" s="9" t="s">
        <v>278</v>
      </c>
      <c r="I1344" s="9">
        <v>405.90000000000009</v>
      </c>
      <c r="J1344" s="9">
        <v>412.80000000000064</v>
      </c>
      <c r="K1344" s="9">
        <v>334.70000000000073</v>
      </c>
      <c r="L1344" s="9">
        <v>653.10000000000127</v>
      </c>
      <c r="M1344" s="9">
        <v>307</v>
      </c>
      <c r="P1344" s="65">
        <f t="shared" si="28"/>
        <v>2113.5000000000027</v>
      </c>
    </row>
    <row r="1345" spans="1:18" ht="15">
      <c r="A1345" s="28" t="s">
        <v>689</v>
      </c>
      <c r="B1345" s="61" t="s">
        <v>660</v>
      </c>
      <c r="E1345" s="9" t="s">
        <v>278</v>
      </c>
      <c r="F1345" s="9" t="s">
        <v>278</v>
      </c>
      <c r="G1345" s="9" t="s">
        <v>278</v>
      </c>
      <c r="H1345" s="9">
        <v>574.70000000000073</v>
      </c>
      <c r="I1345" s="9">
        <v>339.19999999999982</v>
      </c>
      <c r="J1345" s="9">
        <v>357.50000000000091</v>
      </c>
      <c r="K1345" s="9">
        <v>301.34999999999991</v>
      </c>
      <c r="L1345" s="9">
        <v>485.90000000000009</v>
      </c>
      <c r="M1345" s="9" t="s">
        <v>278</v>
      </c>
      <c r="P1345" s="65">
        <f t="shared" si="28"/>
        <v>2058.6500000000015</v>
      </c>
    </row>
    <row r="1346" spans="1:18" ht="15">
      <c r="A1346" s="28" t="s">
        <v>690</v>
      </c>
      <c r="B1346" s="178" t="s">
        <v>1349</v>
      </c>
      <c r="C1346" s="3"/>
      <c r="D1346" s="3"/>
      <c r="E1346" s="9" t="s">
        <v>278</v>
      </c>
      <c r="F1346" s="9" t="s">
        <v>278</v>
      </c>
      <c r="G1346" s="9" t="s">
        <v>278</v>
      </c>
      <c r="H1346" s="9" t="s">
        <v>278</v>
      </c>
      <c r="I1346" s="9">
        <v>357.70000000000118</v>
      </c>
      <c r="J1346" s="9">
        <v>336.69999999999936</v>
      </c>
      <c r="K1346" s="9">
        <v>376.85000000000218</v>
      </c>
      <c r="L1346" s="9">
        <v>549.69999999999982</v>
      </c>
      <c r="M1346" s="9">
        <v>406.8</v>
      </c>
      <c r="P1346" s="65">
        <f t="shared" si="28"/>
        <v>2027.7500000000025</v>
      </c>
    </row>
    <row r="1347" spans="1:18" ht="15">
      <c r="A1347" s="28" t="s">
        <v>691</v>
      </c>
      <c r="B1347" s="178" t="s">
        <v>1342</v>
      </c>
      <c r="C1347" s="3"/>
      <c r="D1347" s="3"/>
      <c r="E1347" s="9" t="s">
        <v>278</v>
      </c>
      <c r="F1347" s="9" t="s">
        <v>278</v>
      </c>
      <c r="G1347" s="9" t="s">
        <v>278</v>
      </c>
      <c r="H1347" s="9" t="s">
        <v>278</v>
      </c>
      <c r="I1347" s="9">
        <v>302.60000000000036</v>
      </c>
      <c r="J1347" s="9">
        <v>396.29999999999927</v>
      </c>
      <c r="K1347" s="9">
        <v>386.40000000000055</v>
      </c>
      <c r="L1347" s="9">
        <v>623.25000000000182</v>
      </c>
      <c r="M1347" s="9">
        <v>294.90000000000003</v>
      </c>
      <c r="P1347" s="65">
        <f t="shared" si="28"/>
        <v>2003.4500000000021</v>
      </c>
    </row>
    <row r="1348" spans="1:18" ht="15">
      <c r="A1348" s="28" t="s">
        <v>697</v>
      </c>
      <c r="B1348" s="178" t="s">
        <v>1341</v>
      </c>
      <c r="C1348" s="3"/>
      <c r="D1348" s="3"/>
      <c r="E1348" s="9" t="s">
        <v>278</v>
      </c>
      <c r="F1348" s="9" t="s">
        <v>278</v>
      </c>
      <c r="G1348" s="9" t="s">
        <v>278</v>
      </c>
      <c r="H1348" s="9" t="s">
        <v>278</v>
      </c>
      <c r="I1348" s="9">
        <v>404.00000000000091</v>
      </c>
      <c r="J1348" s="9">
        <v>532.10000000000036</v>
      </c>
      <c r="K1348" s="188">
        <v>501.89999999999873</v>
      </c>
      <c r="L1348" s="9">
        <v>547.84999999999854</v>
      </c>
      <c r="M1348" s="9" t="s">
        <v>278</v>
      </c>
      <c r="P1348" s="65">
        <f t="shared" si="28"/>
        <v>1985.8499999999985</v>
      </c>
      <c r="R1348" t="s">
        <v>297</v>
      </c>
    </row>
    <row r="1349" spans="1:18" ht="15">
      <c r="A1349" s="28" t="s">
        <v>698</v>
      </c>
      <c r="B1349" s="239" t="s">
        <v>1653</v>
      </c>
      <c r="C1349" s="3"/>
      <c r="D1349" s="3"/>
      <c r="E1349" s="9" t="s">
        <v>278</v>
      </c>
      <c r="F1349" s="9" t="s">
        <v>278</v>
      </c>
      <c r="G1349" s="9" t="s">
        <v>278</v>
      </c>
      <c r="H1349" s="9" t="s">
        <v>278</v>
      </c>
      <c r="I1349" s="9" t="s">
        <v>278</v>
      </c>
      <c r="J1349" s="9">
        <v>532.99999999999864</v>
      </c>
      <c r="K1349" s="188">
        <v>536.10000000000036</v>
      </c>
      <c r="L1349" s="9">
        <v>609.60000000000127</v>
      </c>
      <c r="M1349" s="9">
        <v>252.6</v>
      </c>
      <c r="P1349" s="65">
        <f t="shared" si="28"/>
        <v>1931.3000000000002</v>
      </c>
      <c r="R1349" t="s">
        <v>284</v>
      </c>
    </row>
    <row r="1350" spans="1:18" ht="15">
      <c r="A1350" s="28" t="s">
        <v>699</v>
      </c>
      <c r="B1350" s="239" t="s">
        <v>1658</v>
      </c>
      <c r="C1350" s="3"/>
      <c r="D1350" s="3"/>
      <c r="E1350" s="9" t="s">
        <v>278</v>
      </c>
      <c r="F1350" s="9" t="s">
        <v>278</v>
      </c>
      <c r="G1350" s="9" t="s">
        <v>278</v>
      </c>
      <c r="H1350" s="9" t="s">
        <v>278</v>
      </c>
      <c r="I1350" s="9" t="s">
        <v>278</v>
      </c>
      <c r="J1350" s="9">
        <v>569</v>
      </c>
      <c r="K1350" s="9">
        <v>291.40000000000055</v>
      </c>
      <c r="L1350" s="9">
        <v>429.39999999999964</v>
      </c>
      <c r="M1350" s="188">
        <v>619.4</v>
      </c>
      <c r="P1350" s="65">
        <f t="shared" si="28"/>
        <v>1909.2000000000003</v>
      </c>
      <c r="R1350" t="s">
        <v>283</v>
      </c>
    </row>
    <row r="1351" spans="1:18" ht="15">
      <c r="A1351" s="28" t="s">
        <v>701</v>
      </c>
      <c r="B1351" s="178" t="s">
        <v>1346</v>
      </c>
      <c r="C1351" s="3"/>
      <c r="D1351" s="3"/>
      <c r="E1351" s="9" t="s">
        <v>278</v>
      </c>
      <c r="F1351" s="9" t="s">
        <v>278</v>
      </c>
      <c r="G1351" s="9" t="s">
        <v>278</v>
      </c>
      <c r="H1351" s="9" t="s">
        <v>278</v>
      </c>
      <c r="I1351" s="9">
        <v>329.40000000000055</v>
      </c>
      <c r="J1351" s="9">
        <v>338.099999999999</v>
      </c>
      <c r="K1351" s="9">
        <v>239.09999999999945</v>
      </c>
      <c r="L1351" s="9">
        <v>496.199999999998</v>
      </c>
      <c r="M1351" s="9">
        <v>480.6</v>
      </c>
      <c r="P1351" s="65">
        <f t="shared" si="28"/>
        <v>1883.3999999999969</v>
      </c>
    </row>
    <row r="1352" spans="1:18" ht="15">
      <c r="A1352" s="28" t="s">
        <v>702</v>
      </c>
      <c r="B1352" s="178" t="s">
        <v>1334</v>
      </c>
      <c r="C1352" s="3"/>
      <c r="D1352" s="3"/>
      <c r="E1352" s="9" t="s">
        <v>278</v>
      </c>
      <c r="F1352" s="9" t="s">
        <v>278</v>
      </c>
      <c r="G1352" s="9" t="s">
        <v>278</v>
      </c>
      <c r="H1352" s="9" t="s">
        <v>278</v>
      </c>
      <c r="I1352" s="9">
        <v>218.10000000000082</v>
      </c>
      <c r="J1352" s="9">
        <v>426.59999999999991</v>
      </c>
      <c r="K1352" s="9">
        <v>309.39999999999782</v>
      </c>
      <c r="L1352" s="9">
        <v>454.50000000000091</v>
      </c>
      <c r="M1352" s="9">
        <v>434.1</v>
      </c>
      <c r="P1352" s="65">
        <f t="shared" si="28"/>
        <v>1842.6999999999994</v>
      </c>
    </row>
    <row r="1353" spans="1:18" ht="15">
      <c r="A1353" s="28" t="s">
        <v>703</v>
      </c>
      <c r="B1353" s="28" t="s">
        <v>638</v>
      </c>
      <c r="E1353" s="9" t="s">
        <v>278</v>
      </c>
      <c r="F1353" s="9" t="s">
        <v>278</v>
      </c>
      <c r="G1353" s="9" t="s">
        <v>278</v>
      </c>
      <c r="H1353" s="9">
        <v>346.49999999999864</v>
      </c>
      <c r="I1353" s="9">
        <v>232.90000000000055</v>
      </c>
      <c r="J1353" s="9">
        <v>304.69999999999982</v>
      </c>
      <c r="K1353" s="9">
        <v>420.69999999999891</v>
      </c>
      <c r="L1353" s="9">
        <v>341.60000000000036</v>
      </c>
      <c r="M1353" s="9">
        <v>172</v>
      </c>
      <c r="P1353" s="65">
        <f t="shared" si="28"/>
        <v>1818.3999999999983</v>
      </c>
    </row>
    <row r="1354" spans="1:18" ht="15">
      <c r="A1354" s="28" t="s">
        <v>706</v>
      </c>
      <c r="B1354" s="239" t="s">
        <v>1661</v>
      </c>
      <c r="C1354" s="3"/>
      <c r="D1354" s="3"/>
      <c r="E1354" s="9" t="s">
        <v>278</v>
      </c>
      <c r="F1354" s="9" t="s">
        <v>278</v>
      </c>
      <c r="G1354" s="9" t="s">
        <v>278</v>
      </c>
      <c r="H1354" s="9" t="s">
        <v>278</v>
      </c>
      <c r="I1354" s="9" t="s">
        <v>278</v>
      </c>
      <c r="J1354" s="9">
        <v>538.5</v>
      </c>
      <c r="K1354" s="9">
        <v>242.40000000000146</v>
      </c>
      <c r="L1354" s="9">
        <v>557.60000000000036</v>
      </c>
      <c r="M1354" s="9">
        <v>416.1</v>
      </c>
      <c r="P1354" s="65">
        <f t="shared" si="28"/>
        <v>1754.6000000000017</v>
      </c>
    </row>
    <row r="1355" spans="1:18" ht="15">
      <c r="A1355" s="28" t="s">
        <v>775</v>
      </c>
      <c r="B1355" s="61" t="s">
        <v>35</v>
      </c>
      <c r="E1355" s="9">
        <v>257</v>
      </c>
      <c r="F1355" s="188">
        <v>554.5</v>
      </c>
      <c r="G1355" s="9">
        <v>281</v>
      </c>
      <c r="H1355" s="9">
        <v>293.69999999999982</v>
      </c>
      <c r="I1355" s="9">
        <v>353.29999999999973</v>
      </c>
      <c r="J1355" s="9" t="s">
        <v>278</v>
      </c>
      <c r="K1355" s="9" t="s">
        <v>278</v>
      </c>
      <c r="L1355" s="9" t="s">
        <v>278</v>
      </c>
      <c r="M1355" s="9" t="s">
        <v>278</v>
      </c>
      <c r="P1355" s="65">
        <f t="shared" si="28"/>
        <v>1739.4999999999995</v>
      </c>
      <c r="R1355" t="s">
        <v>293</v>
      </c>
    </row>
    <row r="1356" spans="1:18" ht="15">
      <c r="A1356" s="28" t="s">
        <v>776</v>
      </c>
      <c r="B1356" s="178" t="s">
        <v>1333</v>
      </c>
      <c r="C1356" s="3"/>
      <c r="D1356" s="3"/>
      <c r="E1356" s="9" t="s">
        <v>278</v>
      </c>
      <c r="F1356" s="9" t="s">
        <v>278</v>
      </c>
      <c r="G1356" s="9" t="s">
        <v>278</v>
      </c>
      <c r="H1356" s="9" t="s">
        <v>278</v>
      </c>
      <c r="I1356" s="9">
        <v>422.69999999999982</v>
      </c>
      <c r="J1356" s="9">
        <v>230.09999999999991</v>
      </c>
      <c r="K1356" s="9">
        <v>158.99999999999909</v>
      </c>
      <c r="L1356" s="9">
        <v>468</v>
      </c>
      <c r="M1356" s="9">
        <v>456.8</v>
      </c>
      <c r="P1356" s="65">
        <f t="shared" si="28"/>
        <v>1736.5999999999988</v>
      </c>
    </row>
    <row r="1357" spans="1:18" ht="15">
      <c r="A1357" s="28" t="s">
        <v>777</v>
      </c>
      <c r="B1357" s="239" t="s">
        <v>1655</v>
      </c>
      <c r="C1357" s="3"/>
      <c r="D1357" s="3"/>
      <c r="E1357" s="9" t="s">
        <v>278</v>
      </c>
      <c r="F1357" s="9" t="s">
        <v>278</v>
      </c>
      <c r="G1357" s="9" t="s">
        <v>278</v>
      </c>
      <c r="H1357" s="9" t="s">
        <v>278</v>
      </c>
      <c r="I1357" s="9" t="s">
        <v>278</v>
      </c>
      <c r="J1357" s="9">
        <v>452.300000000002</v>
      </c>
      <c r="K1357" s="9">
        <v>295.44999999999891</v>
      </c>
      <c r="L1357" s="9">
        <v>629.55000000000018</v>
      </c>
      <c r="M1357" s="9">
        <v>351.45</v>
      </c>
      <c r="P1357" s="65">
        <f t="shared" si="28"/>
        <v>1728.7500000000011</v>
      </c>
    </row>
    <row r="1358" spans="1:18" ht="15">
      <c r="A1358" s="28" t="s">
        <v>778</v>
      </c>
      <c r="B1358" s="61" t="s">
        <v>29</v>
      </c>
      <c r="E1358" s="188">
        <v>340.6</v>
      </c>
      <c r="F1358" s="9">
        <v>308.7</v>
      </c>
      <c r="G1358" s="9">
        <v>413.3</v>
      </c>
      <c r="H1358" s="9" t="s">
        <v>278</v>
      </c>
      <c r="I1358" s="9" t="s">
        <v>278</v>
      </c>
      <c r="J1358" s="188">
        <v>651.29999999999973</v>
      </c>
      <c r="K1358" s="9" t="s">
        <v>278</v>
      </c>
      <c r="L1358" s="9" t="s">
        <v>278</v>
      </c>
      <c r="M1358" s="9" t="s">
        <v>278</v>
      </c>
      <c r="P1358" s="65">
        <f t="shared" si="28"/>
        <v>1713.8999999999996</v>
      </c>
      <c r="R1358" t="s">
        <v>316</v>
      </c>
    </row>
    <row r="1359" spans="1:18" ht="15">
      <c r="A1359" s="28" t="s">
        <v>779</v>
      </c>
      <c r="B1359" s="178" t="s">
        <v>1344</v>
      </c>
      <c r="C1359" s="3"/>
      <c r="D1359" s="3"/>
      <c r="E1359" s="9" t="s">
        <v>278</v>
      </c>
      <c r="F1359" s="9" t="s">
        <v>278</v>
      </c>
      <c r="G1359" s="9" t="s">
        <v>278</v>
      </c>
      <c r="H1359" s="9" t="s">
        <v>278</v>
      </c>
      <c r="I1359" s="9">
        <v>209.49999999999909</v>
      </c>
      <c r="J1359" s="9">
        <v>450.69999999999982</v>
      </c>
      <c r="K1359" s="9">
        <v>353.84999999999854</v>
      </c>
      <c r="L1359" s="9">
        <v>473.79999999999927</v>
      </c>
      <c r="M1359" s="9">
        <v>220.9</v>
      </c>
      <c r="P1359" s="65">
        <f t="shared" ref="P1359:P1390" si="29">SUM(E1359:M1359)</f>
        <v>1708.7499999999968</v>
      </c>
    </row>
    <row r="1360" spans="1:18" ht="15">
      <c r="A1360" s="28" t="s">
        <v>780</v>
      </c>
      <c r="B1360" s="178" t="s">
        <v>1350</v>
      </c>
      <c r="C1360" s="3"/>
      <c r="D1360" s="3"/>
      <c r="E1360" s="9" t="s">
        <v>278</v>
      </c>
      <c r="F1360" s="9" t="s">
        <v>278</v>
      </c>
      <c r="G1360" s="9" t="s">
        <v>278</v>
      </c>
      <c r="H1360" s="9" t="s">
        <v>278</v>
      </c>
      <c r="I1360" s="183">
        <v>663.39999999999873</v>
      </c>
      <c r="J1360" s="188">
        <v>668.20000000000255</v>
      </c>
      <c r="K1360" s="9">
        <v>360.19999999999982</v>
      </c>
      <c r="L1360" s="9" t="s">
        <v>278</v>
      </c>
      <c r="M1360" s="9" t="s">
        <v>278</v>
      </c>
      <c r="P1360" s="65">
        <f t="shared" si="29"/>
        <v>1691.8000000000011</v>
      </c>
      <c r="R1360" t="s">
        <v>353</v>
      </c>
    </row>
    <row r="1361" spans="1:21" ht="15">
      <c r="A1361" s="28" t="s">
        <v>781</v>
      </c>
      <c r="B1361" s="61" t="s">
        <v>4</v>
      </c>
      <c r="E1361" s="188">
        <v>284</v>
      </c>
      <c r="F1361" s="9">
        <v>212.5</v>
      </c>
      <c r="G1361" s="188">
        <v>439.1</v>
      </c>
      <c r="H1361" s="9">
        <v>393.30000000000064</v>
      </c>
      <c r="I1361" s="9">
        <v>296.69999999999982</v>
      </c>
      <c r="J1361" s="9" t="s">
        <v>278</v>
      </c>
      <c r="K1361" s="9" t="s">
        <v>278</v>
      </c>
      <c r="L1361" s="9" t="s">
        <v>278</v>
      </c>
      <c r="M1361" s="9" t="s">
        <v>278</v>
      </c>
      <c r="P1361" s="65">
        <f t="shared" si="29"/>
        <v>1625.6000000000004</v>
      </c>
      <c r="R1361" t="s">
        <v>317</v>
      </c>
    </row>
    <row r="1362" spans="1:21" ht="15">
      <c r="A1362" s="28" t="s">
        <v>782</v>
      </c>
      <c r="B1362" s="239" t="s">
        <v>1649</v>
      </c>
      <c r="C1362" s="3"/>
      <c r="D1362" s="3"/>
      <c r="E1362" s="9" t="s">
        <v>278</v>
      </c>
      <c r="F1362" s="9" t="s">
        <v>278</v>
      </c>
      <c r="G1362" s="9" t="s">
        <v>278</v>
      </c>
      <c r="H1362" s="9" t="s">
        <v>278</v>
      </c>
      <c r="I1362" s="9" t="s">
        <v>278</v>
      </c>
      <c r="J1362" s="9">
        <v>443.59999999999991</v>
      </c>
      <c r="K1362" s="9">
        <v>216.19999999999891</v>
      </c>
      <c r="L1362" s="9">
        <v>639.20000000000164</v>
      </c>
      <c r="M1362" s="9">
        <v>264.95</v>
      </c>
      <c r="P1362" s="65">
        <f t="shared" si="29"/>
        <v>1563.9500000000005</v>
      </c>
    </row>
    <row r="1363" spans="1:21" ht="15">
      <c r="A1363" s="28" t="s">
        <v>783</v>
      </c>
      <c r="B1363" s="239" t="s">
        <v>1666</v>
      </c>
      <c r="C1363" s="3"/>
      <c r="D1363" s="3"/>
      <c r="E1363" s="9" t="s">
        <v>278</v>
      </c>
      <c r="F1363" s="9" t="s">
        <v>278</v>
      </c>
      <c r="G1363" s="9" t="s">
        <v>278</v>
      </c>
      <c r="H1363" s="9" t="s">
        <v>278</v>
      </c>
      <c r="I1363" s="9" t="s">
        <v>278</v>
      </c>
      <c r="J1363" s="9" t="s">
        <v>278</v>
      </c>
      <c r="K1363" s="9">
        <v>434.49999999999864</v>
      </c>
      <c r="L1363" s="9">
        <v>696.10000000000036</v>
      </c>
      <c r="M1363" s="9">
        <v>419.3</v>
      </c>
      <c r="P1363" s="65">
        <f t="shared" si="29"/>
        <v>1549.899999999999</v>
      </c>
    </row>
    <row r="1364" spans="1:21" ht="15">
      <c r="A1364" s="28" t="s">
        <v>784</v>
      </c>
      <c r="B1364" s="239" t="s">
        <v>1665</v>
      </c>
      <c r="C1364" s="3"/>
      <c r="D1364" s="3"/>
      <c r="E1364" s="9" t="s">
        <v>278</v>
      </c>
      <c r="F1364" s="9" t="s">
        <v>278</v>
      </c>
      <c r="G1364" s="9" t="s">
        <v>278</v>
      </c>
      <c r="H1364" s="9" t="s">
        <v>278</v>
      </c>
      <c r="I1364" s="9" t="s">
        <v>278</v>
      </c>
      <c r="J1364" s="9" t="s">
        <v>278</v>
      </c>
      <c r="K1364" s="9">
        <v>385.30000000000018</v>
      </c>
      <c r="L1364" s="9">
        <v>582.89999999999873</v>
      </c>
      <c r="M1364" s="9">
        <v>493</v>
      </c>
      <c r="P1364" s="65">
        <f t="shared" si="29"/>
        <v>1461.1999999999989</v>
      </c>
    </row>
    <row r="1365" spans="1:21" ht="15">
      <c r="A1365" s="28" t="s">
        <v>785</v>
      </c>
      <c r="B1365" s="239" t="s">
        <v>1657</v>
      </c>
      <c r="C1365" s="3"/>
      <c r="D1365" s="3"/>
      <c r="E1365" s="9" t="s">
        <v>278</v>
      </c>
      <c r="F1365" s="9" t="s">
        <v>278</v>
      </c>
      <c r="G1365" s="9" t="s">
        <v>278</v>
      </c>
      <c r="H1365" s="9" t="s">
        <v>278</v>
      </c>
      <c r="I1365" s="9" t="s">
        <v>278</v>
      </c>
      <c r="J1365" s="9">
        <v>370.99999999999955</v>
      </c>
      <c r="K1365" s="9">
        <v>82.699999999999363</v>
      </c>
      <c r="L1365" s="9">
        <v>563.89999999999964</v>
      </c>
      <c r="M1365" s="9">
        <v>423</v>
      </c>
      <c r="P1365" s="65">
        <f t="shared" si="29"/>
        <v>1440.5999999999985</v>
      </c>
    </row>
    <row r="1366" spans="1:21" ht="15">
      <c r="A1366" s="28" t="s">
        <v>786</v>
      </c>
      <c r="B1366" s="239" t="s">
        <v>1654</v>
      </c>
      <c r="C1366" s="3"/>
      <c r="D1366" s="3"/>
      <c r="E1366" s="9" t="s">
        <v>278</v>
      </c>
      <c r="F1366" s="9" t="s">
        <v>278</v>
      </c>
      <c r="G1366" s="9" t="s">
        <v>278</v>
      </c>
      <c r="H1366" s="9" t="s">
        <v>278</v>
      </c>
      <c r="I1366" s="9" t="s">
        <v>278</v>
      </c>
      <c r="J1366" s="9">
        <v>160.30000000000018</v>
      </c>
      <c r="K1366" s="185">
        <v>646.35000000000036</v>
      </c>
      <c r="L1366" s="9">
        <v>321.30000000000018</v>
      </c>
      <c r="M1366" s="9">
        <v>290.8</v>
      </c>
      <c r="P1366" s="65">
        <f t="shared" si="29"/>
        <v>1418.7500000000007</v>
      </c>
      <c r="R1366" t="s">
        <v>281</v>
      </c>
      <c r="U1366" s="3" t="s">
        <v>1426</v>
      </c>
    </row>
    <row r="1367" spans="1:21" ht="15">
      <c r="A1367" s="28" t="s">
        <v>787</v>
      </c>
      <c r="B1367" s="239" t="s">
        <v>1650</v>
      </c>
      <c r="C1367" s="3"/>
      <c r="D1367" s="3"/>
      <c r="E1367" s="9" t="s">
        <v>278</v>
      </c>
      <c r="F1367" s="9" t="s">
        <v>278</v>
      </c>
      <c r="G1367" s="9" t="s">
        <v>278</v>
      </c>
      <c r="H1367" s="9" t="s">
        <v>278</v>
      </c>
      <c r="I1367" s="9" t="s">
        <v>278</v>
      </c>
      <c r="J1367" s="9">
        <v>533.19999999999982</v>
      </c>
      <c r="K1367" s="9">
        <v>271.29999999999973</v>
      </c>
      <c r="L1367" s="9">
        <v>215.69999999999899</v>
      </c>
      <c r="M1367" s="9">
        <v>393.5</v>
      </c>
      <c r="P1367" s="65">
        <f t="shared" si="29"/>
        <v>1413.6999999999985</v>
      </c>
    </row>
    <row r="1368" spans="1:21" ht="15">
      <c r="A1368" s="28" t="s">
        <v>788</v>
      </c>
      <c r="B1368" s="61" t="s">
        <v>2196</v>
      </c>
      <c r="C1368" s="3"/>
      <c r="D1368" s="3"/>
      <c r="E1368" s="9" t="s">
        <v>278</v>
      </c>
      <c r="F1368" s="9" t="s">
        <v>278</v>
      </c>
      <c r="G1368" s="9" t="s">
        <v>278</v>
      </c>
      <c r="H1368" s="9" t="s">
        <v>278</v>
      </c>
      <c r="I1368" s="9" t="s">
        <v>278</v>
      </c>
      <c r="J1368" s="9" t="s">
        <v>278</v>
      </c>
      <c r="K1368" s="9" t="s">
        <v>278</v>
      </c>
      <c r="L1368" s="185">
        <v>860.35000000000082</v>
      </c>
      <c r="M1368" s="9">
        <v>543.5</v>
      </c>
      <c r="N1368" s="65"/>
      <c r="P1368" s="65">
        <f t="shared" si="29"/>
        <v>1403.8500000000008</v>
      </c>
      <c r="R1368" t="s">
        <v>281</v>
      </c>
      <c r="U1368" s="3" t="s">
        <v>1426</v>
      </c>
    </row>
    <row r="1369" spans="1:21" ht="15">
      <c r="A1369" s="28" t="s">
        <v>789</v>
      </c>
      <c r="B1369" s="239" t="s">
        <v>1671</v>
      </c>
      <c r="C1369" s="3"/>
      <c r="D1369" s="3"/>
      <c r="E1369" s="9" t="s">
        <v>278</v>
      </c>
      <c r="F1369" s="9" t="s">
        <v>278</v>
      </c>
      <c r="G1369" s="9" t="s">
        <v>278</v>
      </c>
      <c r="H1369" s="9" t="s">
        <v>278</v>
      </c>
      <c r="I1369" s="9" t="s">
        <v>278</v>
      </c>
      <c r="J1369" s="9" t="s">
        <v>278</v>
      </c>
      <c r="K1369" s="9">
        <v>331.80000000000109</v>
      </c>
      <c r="L1369" s="9">
        <v>621.59999999999945</v>
      </c>
      <c r="M1369" s="9">
        <v>412.7</v>
      </c>
      <c r="P1369" s="65">
        <f t="shared" si="29"/>
        <v>1366.1000000000006</v>
      </c>
    </row>
    <row r="1370" spans="1:21" ht="15">
      <c r="A1370" s="28" t="s">
        <v>790</v>
      </c>
      <c r="B1370" s="61" t="s">
        <v>2207</v>
      </c>
      <c r="C1370" s="3"/>
      <c r="D1370" s="3"/>
      <c r="E1370" s="9" t="s">
        <v>278</v>
      </c>
      <c r="F1370" s="9" t="s">
        <v>278</v>
      </c>
      <c r="G1370" s="9" t="s">
        <v>278</v>
      </c>
      <c r="H1370" s="9" t="s">
        <v>278</v>
      </c>
      <c r="I1370" s="9" t="s">
        <v>278</v>
      </c>
      <c r="J1370" s="9" t="s">
        <v>278</v>
      </c>
      <c r="K1370" s="9" t="s">
        <v>278</v>
      </c>
      <c r="L1370" s="183">
        <v>831.349999999999</v>
      </c>
      <c r="M1370" s="9">
        <v>489.8</v>
      </c>
      <c r="N1370" s="65"/>
      <c r="P1370" s="65">
        <f t="shared" si="29"/>
        <v>1321.149999999999</v>
      </c>
      <c r="R1370" t="s">
        <v>300</v>
      </c>
      <c r="U1370" s="189"/>
    </row>
    <row r="1371" spans="1:21" ht="15">
      <c r="A1371" s="28" t="s">
        <v>791</v>
      </c>
      <c r="B1371" s="61" t="s">
        <v>2201</v>
      </c>
      <c r="C1371" s="3"/>
      <c r="D1371" s="3"/>
      <c r="E1371" s="9" t="s">
        <v>278</v>
      </c>
      <c r="F1371" s="9" t="s">
        <v>278</v>
      </c>
      <c r="G1371" s="9" t="s">
        <v>278</v>
      </c>
      <c r="H1371" s="9" t="s">
        <v>278</v>
      </c>
      <c r="I1371" s="9" t="s">
        <v>278</v>
      </c>
      <c r="J1371" s="9" t="s">
        <v>278</v>
      </c>
      <c r="K1371" s="9" t="s">
        <v>278</v>
      </c>
      <c r="L1371" s="9">
        <v>621.99999999999909</v>
      </c>
      <c r="M1371" s="183">
        <v>668.39999999999986</v>
      </c>
      <c r="N1371" s="65"/>
      <c r="P1371" s="65">
        <f t="shared" si="29"/>
        <v>1290.399999999999</v>
      </c>
      <c r="R1371" t="s">
        <v>300</v>
      </c>
      <c r="U1371" s="189"/>
    </row>
    <row r="1372" spans="1:21" ht="15">
      <c r="A1372" s="28" t="s">
        <v>792</v>
      </c>
      <c r="B1372" s="239" t="s">
        <v>1668</v>
      </c>
      <c r="C1372" s="3"/>
      <c r="D1372" s="3"/>
      <c r="E1372" s="9" t="s">
        <v>278</v>
      </c>
      <c r="F1372" s="9" t="s">
        <v>278</v>
      </c>
      <c r="G1372" s="9" t="s">
        <v>278</v>
      </c>
      <c r="H1372" s="9" t="s">
        <v>278</v>
      </c>
      <c r="I1372" s="9" t="s">
        <v>278</v>
      </c>
      <c r="J1372" s="9" t="s">
        <v>278</v>
      </c>
      <c r="K1372" s="9">
        <v>432.29999999999927</v>
      </c>
      <c r="L1372" s="9">
        <v>481.39999999999782</v>
      </c>
      <c r="M1372" s="9">
        <v>356.6</v>
      </c>
      <c r="P1372" s="65">
        <f t="shared" si="29"/>
        <v>1270.299999999997</v>
      </c>
    </row>
    <row r="1373" spans="1:21" ht="15">
      <c r="A1373" s="28" t="s">
        <v>793</v>
      </c>
      <c r="B1373" s="239" t="s">
        <v>1667</v>
      </c>
      <c r="C1373" s="3"/>
      <c r="D1373" s="3"/>
      <c r="E1373" s="9" t="s">
        <v>278</v>
      </c>
      <c r="F1373" s="9" t="s">
        <v>278</v>
      </c>
      <c r="G1373" s="9" t="s">
        <v>278</v>
      </c>
      <c r="H1373" s="9" t="s">
        <v>278</v>
      </c>
      <c r="I1373" s="9" t="s">
        <v>278</v>
      </c>
      <c r="J1373" s="9" t="s">
        <v>278</v>
      </c>
      <c r="K1373" s="188">
        <v>499.60000000000127</v>
      </c>
      <c r="L1373" s="9">
        <v>383.60000000000036</v>
      </c>
      <c r="M1373" s="9">
        <v>382</v>
      </c>
      <c r="P1373" s="65">
        <f t="shared" si="29"/>
        <v>1265.2000000000016</v>
      </c>
      <c r="R1373" t="s">
        <v>287</v>
      </c>
    </row>
    <row r="1374" spans="1:21" ht="15">
      <c r="A1374" s="28" t="s">
        <v>794</v>
      </c>
      <c r="B1374" s="239" t="s">
        <v>1664</v>
      </c>
      <c r="C1374" s="3"/>
      <c r="D1374" s="3"/>
      <c r="E1374" s="9" t="s">
        <v>278</v>
      </c>
      <c r="F1374" s="9" t="s">
        <v>278</v>
      </c>
      <c r="G1374" s="9" t="s">
        <v>278</v>
      </c>
      <c r="H1374" s="9" t="s">
        <v>278</v>
      </c>
      <c r="I1374" s="9" t="s">
        <v>278</v>
      </c>
      <c r="J1374" s="9" t="s">
        <v>278</v>
      </c>
      <c r="K1374" s="9">
        <v>294.69999999999891</v>
      </c>
      <c r="L1374" s="188">
        <v>746.10000000000036</v>
      </c>
      <c r="M1374" s="9">
        <v>212.10000000000002</v>
      </c>
      <c r="P1374" s="65">
        <f t="shared" si="29"/>
        <v>1252.8999999999992</v>
      </c>
      <c r="R1374" t="s">
        <v>284</v>
      </c>
    </row>
    <row r="1375" spans="1:21" ht="15">
      <c r="A1375" s="28" t="s">
        <v>795</v>
      </c>
      <c r="B1375" s="178" t="s">
        <v>1335</v>
      </c>
      <c r="C1375" s="3"/>
      <c r="D1375" s="3"/>
      <c r="E1375" s="9" t="s">
        <v>278</v>
      </c>
      <c r="F1375" s="9" t="s">
        <v>278</v>
      </c>
      <c r="G1375" s="9" t="s">
        <v>278</v>
      </c>
      <c r="H1375" s="9" t="s">
        <v>278</v>
      </c>
      <c r="I1375" s="9">
        <v>422.89999999999964</v>
      </c>
      <c r="J1375" s="185">
        <v>807.80000000000018</v>
      </c>
      <c r="K1375" s="9" t="s">
        <v>278</v>
      </c>
      <c r="L1375" s="9" t="s">
        <v>278</v>
      </c>
      <c r="M1375" s="9" t="s">
        <v>278</v>
      </c>
      <c r="P1375" s="65">
        <f t="shared" si="29"/>
        <v>1230.6999999999998</v>
      </c>
      <c r="R1375" t="s">
        <v>281</v>
      </c>
      <c r="U1375" s="3" t="s">
        <v>1426</v>
      </c>
    </row>
    <row r="1376" spans="1:21" ht="15">
      <c r="A1376" s="28" t="s">
        <v>796</v>
      </c>
      <c r="B1376" s="61" t="s">
        <v>674</v>
      </c>
      <c r="E1376" s="9" t="s">
        <v>278</v>
      </c>
      <c r="F1376" s="9" t="s">
        <v>278</v>
      </c>
      <c r="G1376" s="9" t="s">
        <v>278</v>
      </c>
      <c r="H1376" s="183">
        <v>792.29999999999836</v>
      </c>
      <c r="I1376" s="9">
        <v>437.59999999999945</v>
      </c>
      <c r="J1376" s="9" t="s">
        <v>278</v>
      </c>
      <c r="K1376" s="9" t="s">
        <v>278</v>
      </c>
      <c r="L1376" s="9" t="s">
        <v>278</v>
      </c>
      <c r="M1376" s="9" t="s">
        <v>278</v>
      </c>
      <c r="P1376" s="65">
        <f t="shared" si="29"/>
        <v>1229.8999999999978</v>
      </c>
      <c r="R1376" t="s">
        <v>300</v>
      </c>
    </row>
    <row r="1377" spans="1:18" ht="15">
      <c r="A1377" s="28" t="s">
        <v>797</v>
      </c>
      <c r="B1377" s="61" t="s">
        <v>2206</v>
      </c>
      <c r="C1377" s="3"/>
      <c r="D1377" s="3"/>
      <c r="E1377" s="9" t="s">
        <v>278</v>
      </c>
      <c r="F1377" s="9" t="s">
        <v>278</v>
      </c>
      <c r="G1377" s="9" t="s">
        <v>278</v>
      </c>
      <c r="H1377" s="9" t="s">
        <v>278</v>
      </c>
      <c r="I1377" s="9" t="s">
        <v>278</v>
      </c>
      <c r="J1377" s="9" t="s">
        <v>278</v>
      </c>
      <c r="K1377" s="9" t="s">
        <v>278</v>
      </c>
      <c r="L1377" s="188">
        <v>697.30000000000109</v>
      </c>
      <c r="M1377" s="9">
        <v>516.30000000000007</v>
      </c>
      <c r="N1377" s="65"/>
      <c r="P1377" s="65">
        <f t="shared" si="29"/>
        <v>1213.6000000000013</v>
      </c>
      <c r="R1377" t="s">
        <v>293</v>
      </c>
    </row>
    <row r="1378" spans="1:18" ht="15">
      <c r="A1378" s="28" t="s">
        <v>798</v>
      </c>
      <c r="B1378" s="61" t="s">
        <v>158</v>
      </c>
      <c r="E1378" s="9" t="s">
        <v>278</v>
      </c>
      <c r="F1378" s="9" t="s">
        <v>278</v>
      </c>
      <c r="G1378" s="9">
        <v>363.1</v>
      </c>
      <c r="H1378" s="9">
        <v>410.50000000000091</v>
      </c>
      <c r="I1378" s="9">
        <v>432.40000000000055</v>
      </c>
      <c r="J1378" s="9" t="s">
        <v>278</v>
      </c>
      <c r="K1378" s="9" t="s">
        <v>278</v>
      </c>
      <c r="L1378" s="9" t="s">
        <v>278</v>
      </c>
      <c r="M1378" s="9" t="s">
        <v>278</v>
      </c>
      <c r="P1378" s="65">
        <f t="shared" si="29"/>
        <v>1206.0000000000014</v>
      </c>
    </row>
    <row r="1379" spans="1:18" ht="15">
      <c r="A1379" s="28" t="s">
        <v>799</v>
      </c>
      <c r="B1379" s="61" t="s">
        <v>2205</v>
      </c>
      <c r="C1379" s="3"/>
      <c r="D1379" s="3"/>
      <c r="E1379" s="9" t="s">
        <v>278</v>
      </c>
      <c r="F1379" s="9" t="s">
        <v>278</v>
      </c>
      <c r="G1379" s="9" t="s">
        <v>278</v>
      </c>
      <c r="H1379" s="9" t="s">
        <v>278</v>
      </c>
      <c r="I1379" s="9" t="s">
        <v>278</v>
      </c>
      <c r="J1379" s="9" t="s">
        <v>278</v>
      </c>
      <c r="K1379" s="9" t="s">
        <v>278</v>
      </c>
      <c r="L1379" s="184">
        <v>807.59999999999991</v>
      </c>
      <c r="M1379" s="9">
        <v>385</v>
      </c>
      <c r="N1379" s="65"/>
      <c r="P1379" s="65">
        <f t="shared" si="29"/>
        <v>1192.5999999999999</v>
      </c>
      <c r="R1379" t="s">
        <v>282</v>
      </c>
    </row>
    <row r="1380" spans="1:18" ht="15">
      <c r="A1380" s="28" t="s">
        <v>800</v>
      </c>
      <c r="B1380" s="61" t="s">
        <v>2213</v>
      </c>
      <c r="C1380" s="3"/>
      <c r="D1380" s="3"/>
      <c r="E1380" s="9" t="s">
        <v>278</v>
      </c>
      <c r="F1380" s="9" t="s">
        <v>278</v>
      </c>
      <c r="G1380" s="9" t="s">
        <v>278</v>
      </c>
      <c r="H1380" s="9" t="s">
        <v>278</v>
      </c>
      <c r="I1380" s="9" t="s">
        <v>278</v>
      </c>
      <c r="J1380" s="9" t="s">
        <v>278</v>
      </c>
      <c r="K1380" s="9" t="s">
        <v>278</v>
      </c>
      <c r="L1380" s="9">
        <v>645.15000000000055</v>
      </c>
      <c r="M1380" s="9">
        <v>512.4</v>
      </c>
      <c r="N1380" s="65"/>
      <c r="P1380" s="65">
        <f t="shared" si="29"/>
        <v>1157.5500000000006</v>
      </c>
    </row>
    <row r="1381" spans="1:18" ht="15">
      <c r="A1381" s="28" t="s">
        <v>801</v>
      </c>
      <c r="B1381" s="239" t="s">
        <v>1690</v>
      </c>
      <c r="C1381" s="3"/>
      <c r="D1381" s="3"/>
      <c r="E1381" s="9" t="s">
        <v>278</v>
      </c>
      <c r="F1381" s="9" t="s">
        <v>278</v>
      </c>
      <c r="G1381" s="9" t="s">
        <v>278</v>
      </c>
      <c r="H1381" s="9" t="s">
        <v>278</v>
      </c>
      <c r="I1381" s="9" t="s">
        <v>278</v>
      </c>
      <c r="J1381" s="9" t="s">
        <v>278</v>
      </c>
      <c r="K1381" s="9">
        <v>139.29999999999836</v>
      </c>
      <c r="L1381" s="9">
        <v>529.49999999999909</v>
      </c>
      <c r="M1381" s="9">
        <v>481</v>
      </c>
      <c r="P1381" s="65">
        <f t="shared" si="29"/>
        <v>1149.7999999999975</v>
      </c>
    </row>
    <row r="1382" spans="1:18" ht="15">
      <c r="A1382" s="28" t="s">
        <v>802</v>
      </c>
      <c r="B1382" s="239" t="s">
        <v>1749</v>
      </c>
      <c r="C1382" s="3"/>
      <c r="D1382" s="3"/>
      <c r="E1382" s="9" t="s">
        <v>278</v>
      </c>
      <c r="F1382" s="9" t="s">
        <v>278</v>
      </c>
      <c r="G1382" s="9" t="s">
        <v>278</v>
      </c>
      <c r="H1382" s="9" t="s">
        <v>278</v>
      </c>
      <c r="I1382" s="9" t="s">
        <v>278</v>
      </c>
      <c r="J1382" s="9" t="s">
        <v>278</v>
      </c>
      <c r="K1382" s="9">
        <v>192.59999999999854</v>
      </c>
      <c r="L1382" s="9">
        <v>598.099999999999</v>
      </c>
      <c r="M1382" s="9">
        <v>354.6</v>
      </c>
      <c r="P1382" s="65">
        <f t="shared" si="29"/>
        <v>1145.2999999999975</v>
      </c>
    </row>
    <row r="1383" spans="1:18" ht="15">
      <c r="A1383" s="28" t="s">
        <v>803</v>
      </c>
      <c r="B1383" s="61" t="s">
        <v>2210</v>
      </c>
      <c r="C1383" s="3"/>
      <c r="D1383" s="3"/>
      <c r="E1383" s="9" t="s">
        <v>278</v>
      </c>
      <c r="F1383" s="9" t="s">
        <v>278</v>
      </c>
      <c r="G1383" s="9" t="s">
        <v>278</v>
      </c>
      <c r="H1383" s="9" t="s">
        <v>278</v>
      </c>
      <c r="I1383" s="9" t="s">
        <v>278</v>
      </c>
      <c r="J1383" s="9" t="s">
        <v>278</v>
      </c>
      <c r="K1383" s="9" t="s">
        <v>278</v>
      </c>
      <c r="L1383" s="9">
        <v>664.19999999999982</v>
      </c>
      <c r="M1383" s="9">
        <v>479.9</v>
      </c>
      <c r="N1383" s="65"/>
      <c r="P1383" s="65">
        <f t="shared" si="29"/>
        <v>1144.0999999999999</v>
      </c>
    </row>
    <row r="1384" spans="1:18" ht="15">
      <c r="A1384" s="28" t="s">
        <v>804</v>
      </c>
      <c r="B1384" s="61" t="s">
        <v>2199</v>
      </c>
      <c r="C1384" s="3"/>
      <c r="D1384" s="3"/>
      <c r="E1384" s="9" t="s">
        <v>278</v>
      </c>
      <c r="F1384" s="9" t="s">
        <v>278</v>
      </c>
      <c r="G1384" s="9" t="s">
        <v>278</v>
      </c>
      <c r="H1384" s="9" t="s">
        <v>278</v>
      </c>
      <c r="I1384" s="9" t="s">
        <v>278</v>
      </c>
      <c r="J1384" s="9" t="s">
        <v>278</v>
      </c>
      <c r="K1384" s="9" t="s">
        <v>278</v>
      </c>
      <c r="L1384" s="9">
        <v>673.39999999999964</v>
      </c>
      <c r="M1384" s="9">
        <v>470.6</v>
      </c>
      <c r="N1384" s="65"/>
      <c r="P1384" s="65">
        <f t="shared" si="29"/>
        <v>1143.9999999999995</v>
      </c>
    </row>
    <row r="1385" spans="1:18" ht="15">
      <c r="A1385" s="28" t="s">
        <v>805</v>
      </c>
      <c r="B1385" s="61" t="s">
        <v>2194</v>
      </c>
      <c r="C1385" s="3"/>
      <c r="D1385" s="3"/>
      <c r="E1385" s="9" t="s">
        <v>278</v>
      </c>
      <c r="F1385" s="9" t="s">
        <v>278</v>
      </c>
      <c r="G1385" s="9" t="s">
        <v>278</v>
      </c>
      <c r="H1385" s="9" t="s">
        <v>278</v>
      </c>
      <c r="I1385" s="9" t="s">
        <v>278</v>
      </c>
      <c r="J1385" s="9" t="s">
        <v>278</v>
      </c>
      <c r="K1385" s="9" t="s">
        <v>278</v>
      </c>
      <c r="L1385" s="188">
        <v>710.05000000000098</v>
      </c>
      <c r="M1385" s="9">
        <v>403.15</v>
      </c>
      <c r="N1385" s="65"/>
      <c r="P1385" s="65">
        <f t="shared" si="29"/>
        <v>1113.200000000001</v>
      </c>
      <c r="R1385" t="s">
        <v>287</v>
      </c>
    </row>
    <row r="1386" spans="1:18" ht="15">
      <c r="A1386" s="28" t="s">
        <v>806</v>
      </c>
      <c r="B1386" s="61" t="s">
        <v>649</v>
      </c>
      <c r="E1386" s="9" t="s">
        <v>278</v>
      </c>
      <c r="F1386" s="9" t="s">
        <v>278</v>
      </c>
      <c r="G1386" s="9" t="s">
        <v>278</v>
      </c>
      <c r="H1386" s="184">
        <v>711.64999999999918</v>
      </c>
      <c r="I1386" s="9">
        <v>387.10000000000036</v>
      </c>
      <c r="J1386" s="9" t="s">
        <v>278</v>
      </c>
      <c r="K1386" s="9" t="s">
        <v>278</v>
      </c>
      <c r="L1386" s="9" t="s">
        <v>278</v>
      </c>
      <c r="M1386" s="9" t="s">
        <v>278</v>
      </c>
      <c r="P1386" s="65">
        <f t="shared" si="29"/>
        <v>1098.7499999999995</v>
      </c>
      <c r="R1386" t="s">
        <v>282</v>
      </c>
    </row>
    <row r="1387" spans="1:18" ht="15">
      <c r="A1387" s="28" t="s">
        <v>807</v>
      </c>
      <c r="B1387" s="61" t="s">
        <v>2208</v>
      </c>
      <c r="C1387" s="3"/>
      <c r="D1387" s="3"/>
      <c r="E1387" s="9" t="s">
        <v>278</v>
      </c>
      <c r="F1387" s="9" t="s">
        <v>278</v>
      </c>
      <c r="G1387" s="9" t="s">
        <v>278</v>
      </c>
      <c r="H1387" s="9" t="s">
        <v>278</v>
      </c>
      <c r="I1387" s="9" t="s">
        <v>278</v>
      </c>
      <c r="J1387" s="9" t="s">
        <v>278</v>
      </c>
      <c r="K1387" s="9" t="s">
        <v>278</v>
      </c>
      <c r="L1387" s="9">
        <v>639.40000000000055</v>
      </c>
      <c r="M1387" s="9">
        <v>457</v>
      </c>
      <c r="N1387" s="65"/>
      <c r="P1387" s="65">
        <f t="shared" si="29"/>
        <v>1096.4000000000005</v>
      </c>
    </row>
    <row r="1388" spans="1:18" ht="15">
      <c r="A1388" s="28" t="s">
        <v>808</v>
      </c>
      <c r="B1388" s="61" t="s">
        <v>2212</v>
      </c>
      <c r="C1388" s="3"/>
      <c r="D1388" s="3"/>
      <c r="E1388" s="9" t="s">
        <v>278</v>
      </c>
      <c r="F1388" s="9" t="s">
        <v>278</v>
      </c>
      <c r="G1388" s="9" t="s">
        <v>278</v>
      </c>
      <c r="H1388" s="9" t="s">
        <v>278</v>
      </c>
      <c r="I1388" s="9" t="s">
        <v>278</v>
      </c>
      <c r="J1388" s="9" t="s">
        <v>278</v>
      </c>
      <c r="K1388" s="9" t="s">
        <v>278</v>
      </c>
      <c r="L1388" s="9">
        <v>671.09999999999991</v>
      </c>
      <c r="M1388" s="9">
        <v>402.5</v>
      </c>
      <c r="N1388" s="65"/>
      <c r="P1388" s="65">
        <f t="shared" si="29"/>
        <v>1073.5999999999999</v>
      </c>
    </row>
    <row r="1389" spans="1:18" ht="15">
      <c r="A1389" s="28" t="s">
        <v>809</v>
      </c>
      <c r="B1389" s="239" t="s">
        <v>1693</v>
      </c>
      <c r="C1389" s="3"/>
      <c r="D1389" s="3"/>
      <c r="E1389" s="9" t="s">
        <v>278</v>
      </c>
      <c r="F1389" s="9" t="s">
        <v>278</v>
      </c>
      <c r="G1389" s="9" t="s">
        <v>278</v>
      </c>
      <c r="H1389" s="9" t="s">
        <v>278</v>
      </c>
      <c r="I1389" s="9" t="s">
        <v>278</v>
      </c>
      <c r="J1389" s="9" t="s">
        <v>278</v>
      </c>
      <c r="K1389" s="9">
        <v>396.34999999999991</v>
      </c>
      <c r="L1389" s="9">
        <v>316.5</v>
      </c>
      <c r="M1389" s="9">
        <v>352.5</v>
      </c>
      <c r="P1389" s="65">
        <f t="shared" si="29"/>
        <v>1065.3499999999999</v>
      </c>
    </row>
    <row r="1390" spans="1:18" ht="15">
      <c r="A1390" s="28" t="s">
        <v>810</v>
      </c>
      <c r="B1390" s="239" t="s">
        <v>1656</v>
      </c>
      <c r="C1390" s="3"/>
      <c r="D1390" s="3"/>
      <c r="E1390" s="9" t="s">
        <v>278</v>
      </c>
      <c r="F1390" s="9" t="s">
        <v>278</v>
      </c>
      <c r="G1390" s="9" t="s">
        <v>278</v>
      </c>
      <c r="H1390" s="9" t="s">
        <v>278</v>
      </c>
      <c r="I1390" s="9" t="s">
        <v>278</v>
      </c>
      <c r="J1390" s="188">
        <v>656.89999999999827</v>
      </c>
      <c r="K1390" s="9">
        <v>377.90000000000055</v>
      </c>
      <c r="L1390" s="9" t="s">
        <v>278</v>
      </c>
      <c r="M1390" s="9" t="s">
        <v>278</v>
      </c>
      <c r="P1390" s="65">
        <f t="shared" si="29"/>
        <v>1034.7999999999988</v>
      </c>
      <c r="R1390" t="s">
        <v>297</v>
      </c>
    </row>
    <row r="1391" spans="1:18" ht="15">
      <c r="A1391" s="28" t="s">
        <v>811</v>
      </c>
      <c r="B1391" s="239" t="s">
        <v>2190</v>
      </c>
      <c r="C1391" s="3"/>
      <c r="D1391" s="3"/>
      <c r="E1391" s="9" t="s">
        <v>278</v>
      </c>
      <c r="F1391" s="9" t="s">
        <v>278</v>
      </c>
      <c r="G1391" s="9" t="s">
        <v>278</v>
      </c>
      <c r="H1391" s="9" t="s">
        <v>278</v>
      </c>
      <c r="I1391" s="9" t="s">
        <v>278</v>
      </c>
      <c r="J1391" s="9" t="s">
        <v>278</v>
      </c>
      <c r="K1391" s="9" t="s">
        <v>278</v>
      </c>
      <c r="L1391" s="9">
        <v>607.85000000000082</v>
      </c>
      <c r="M1391" s="9">
        <v>414.8</v>
      </c>
      <c r="N1391" s="65"/>
      <c r="P1391" s="65">
        <f t="shared" ref="P1391:P1422" si="30">SUM(E1391:M1391)</f>
        <v>1022.6500000000008</v>
      </c>
    </row>
    <row r="1392" spans="1:18" ht="15">
      <c r="A1392" s="28" t="s">
        <v>812</v>
      </c>
      <c r="B1392" s="61" t="s">
        <v>2198</v>
      </c>
      <c r="C1392" s="3"/>
      <c r="D1392" s="3"/>
      <c r="E1392" s="9" t="s">
        <v>278</v>
      </c>
      <c r="F1392" s="9" t="s">
        <v>278</v>
      </c>
      <c r="G1392" s="9" t="s">
        <v>278</v>
      </c>
      <c r="H1392" s="9" t="s">
        <v>278</v>
      </c>
      <c r="I1392" s="9" t="s">
        <v>278</v>
      </c>
      <c r="J1392" s="9" t="s">
        <v>278</v>
      </c>
      <c r="K1392" s="9" t="s">
        <v>278</v>
      </c>
      <c r="L1392" s="9">
        <v>639.79999999999973</v>
      </c>
      <c r="M1392" s="9">
        <v>381.8</v>
      </c>
      <c r="N1392" s="65"/>
      <c r="P1392" s="65">
        <f t="shared" si="30"/>
        <v>1021.5999999999997</v>
      </c>
    </row>
    <row r="1393" spans="1:21" ht="15">
      <c r="A1393" s="28" t="s">
        <v>813</v>
      </c>
      <c r="B1393" s="61" t="s">
        <v>2209</v>
      </c>
      <c r="C1393" s="3"/>
      <c r="D1393" s="3"/>
      <c r="E1393" s="9" t="s">
        <v>278</v>
      </c>
      <c r="F1393" s="9" t="s">
        <v>278</v>
      </c>
      <c r="G1393" s="9" t="s">
        <v>278</v>
      </c>
      <c r="H1393" s="9" t="s">
        <v>278</v>
      </c>
      <c r="I1393" s="9" t="s">
        <v>278</v>
      </c>
      <c r="J1393" s="9" t="s">
        <v>278</v>
      </c>
      <c r="K1393" s="9" t="s">
        <v>278</v>
      </c>
      <c r="L1393" s="9">
        <v>562.29999999999836</v>
      </c>
      <c r="M1393" s="9">
        <v>438.15</v>
      </c>
      <c r="N1393" s="65"/>
      <c r="P1393" s="65">
        <f t="shared" si="30"/>
        <v>1000.4499999999983</v>
      </c>
      <c r="U1393" s="189"/>
    </row>
    <row r="1394" spans="1:21" ht="15">
      <c r="A1394" s="28" t="s">
        <v>814</v>
      </c>
      <c r="B1394" s="61" t="s">
        <v>2195</v>
      </c>
      <c r="C1394" s="3"/>
      <c r="D1394" s="3"/>
      <c r="E1394" s="9" t="s">
        <v>278</v>
      </c>
      <c r="F1394" s="9" t="s">
        <v>278</v>
      </c>
      <c r="G1394" s="9" t="s">
        <v>278</v>
      </c>
      <c r="H1394" s="9" t="s">
        <v>278</v>
      </c>
      <c r="I1394" s="9" t="s">
        <v>278</v>
      </c>
      <c r="J1394" s="9" t="s">
        <v>278</v>
      </c>
      <c r="K1394" s="9" t="s">
        <v>278</v>
      </c>
      <c r="L1394" s="9">
        <v>579.00000000000091</v>
      </c>
      <c r="M1394" s="9">
        <v>409.1</v>
      </c>
      <c r="N1394" s="65"/>
      <c r="P1394" s="65">
        <f t="shared" si="30"/>
        <v>988.10000000000093</v>
      </c>
      <c r="U1394" s="189"/>
    </row>
    <row r="1395" spans="1:21" ht="15">
      <c r="A1395" s="28" t="s">
        <v>1946</v>
      </c>
      <c r="B1395" s="61" t="s">
        <v>2197</v>
      </c>
      <c r="C1395" s="3"/>
      <c r="D1395" s="3"/>
      <c r="E1395" s="9" t="s">
        <v>278</v>
      </c>
      <c r="F1395" s="9" t="s">
        <v>278</v>
      </c>
      <c r="G1395" s="9" t="s">
        <v>278</v>
      </c>
      <c r="H1395" s="9" t="s">
        <v>278</v>
      </c>
      <c r="I1395" s="9" t="s">
        <v>278</v>
      </c>
      <c r="J1395" s="9" t="s">
        <v>278</v>
      </c>
      <c r="K1395" s="9" t="s">
        <v>278</v>
      </c>
      <c r="L1395" s="9">
        <v>620.64999999999873</v>
      </c>
      <c r="M1395" s="9">
        <v>345.3</v>
      </c>
      <c r="N1395" s="65"/>
      <c r="P1395" s="65">
        <f t="shared" si="30"/>
        <v>965.94999999999868</v>
      </c>
      <c r="U1395" s="189"/>
    </row>
    <row r="1396" spans="1:21" ht="15">
      <c r="A1396" s="28" t="s">
        <v>2165</v>
      </c>
      <c r="B1396" s="61" t="s">
        <v>180</v>
      </c>
      <c r="C1396" s="3"/>
      <c r="D1396" s="3"/>
      <c r="E1396" s="9" t="s">
        <v>278</v>
      </c>
      <c r="F1396" s="9" t="s">
        <v>278</v>
      </c>
      <c r="G1396" s="9" t="s">
        <v>278</v>
      </c>
      <c r="H1396" s="9" t="s">
        <v>278</v>
      </c>
      <c r="I1396" s="9" t="s">
        <v>278</v>
      </c>
      <c r="J1396" s="9" t="s">
        <v>278</v>
      </c>
      <c r="K1396" s="9" t="s">
        <v>278</v>
      </c>
      <c r="L1396" s="9">
        <v>629.95000000000073</v>
      </c>
      <c r="M1396" s="9">
        <v>325.14999999999998</v>
      </c>
      <c r="N1396" s="65"/>
      <c r="P1396" s="65">
        <f t="shared" si="30"/>
        <v>955.1000000000007</v>
      </c>
      <c r="U1396" s="189"/>
    </row>
    <row r="1397" spans="1:21" ht="15">
      <c r="A1397" s="28" t="s">
        <v>2166</v>
      </c>
      <c r="B1397" s="61" t="s">
        <v>2202</v>
      </c>
      <c r="C1397" s="3"/>
      <c r="D1397" s="3"/>
      <c r="E1397" s="9" t="s">
        <v>278</v>
      </c>
      <c r="F1397" s="9" t="s">
        <v>278</v>
      </c>
      <c r="G1397" s="9" t="s">
        <v>278</v>
      </c>
      <c r="H1397" s="9" t="s">
        <v>278</v>
      </c>
      <c r="I1397" s="9" t="s">
        <v>278</v>
      </c>
      <c r="J1397" s="9" t="s">
        <v>278</v>
      </c>
      <c r="K1397" s="9" t="s">
        <v>278</v>
      </c>
      <c r="L1397" s="9">
        <v>488.20000000000073</v>
      </c>
      <c r="M1397" s="9">
        <v>444</v>
      </c>
      <c r="N1397" s="65"/>
      <c r="P1397" s="65">
        <f t="shared" si="30"/>
        <v>932.20000000000073</v>
      </c>
      <c r="U1397" s="189"/>
    </row>
    <row r="1398" spans="1:21" ht="15">
      <c r="A1398" s="28" t="s">
        <v>2167</v>
      </c>
      <c r="B1398" s="239" t="s">
        <v>2318</v>
      </c>
      <c r="C1398" s="3"/>
      <c r="D1398" s="3"/>
      <c r="E1398" s="9" t="s">
        <v>278</v>
      </c>
      <c r="F1398" s="9" t="s">
        <v>278</v>
      </c>
      <c r="G1398" s="9" t="s">
        <v>278</v>
      </c>
      <c r="H1398" s="9" t="s">
        <v>278</v>
      </c>
      <c r="I1398" s="9" t="s">
        <v>278</v>
      </c>
      <c r="J1398" s="9" t="s">
        <v>278</v>
      </c>
      <c r="K1398" s="9">
        <v>267.94999999999891</v>
      </c>
      <c r="L1398" s="9">
        <v>294.40000000000055</v>
      </c>
      <c r="M1398" s="9">
        <v>345.40000000000003</v>
      </c>
      <c r="P1398" s="65">
        <f t="shared" si="30"/>
        <v>907.74999999999955</v>
      </c>
    </row>
    <row r="1399" spans="1:21" ht="15">
      <c r="A1399" s="28" t="s">
        <v>2168</v>
      </c>
      <c r="B1399" s="61" t="s">
        <v>2192</v>
      </c>
      <c r="C1399" s="3"/>
      <c r="D1399" s="3"/>
      <c r="E1399" s="9" t="s">
        <v>278</v>
      </c>
      <c r="F1399" s="9" t="s">
        <v>278</v>
      </c>
      <c r="G1399" s="9" t="s">
        <v>278</v>
      </c>
      <c r="H1399" s="9" t="s">
        <v>278</v>
      </c>
      <c r="I1399" s="9" t="s">
        <v>278</v>
      </c>
      <c r="J1399" s="9" t="s">
        <v>278</v>
      </c>
      <c r="K1399" s="9" t="s">
        <v>278</v>
      </c>
      <c r="L1399" s="9">
        <v>606.79999999999973</v>
      </c>
      <c r="M1399" s="9">
        <v>252.5</v>
      </c>
      <c r="N1399" s="65"/>
      <c r="P1399" s="65">
        <f t="shared" si="30"/>
        <v>859.29999999999973</v>
      </c>
      <c r="U1399" s="189"/>
    </row>
    <row r="1400" spans="1:21" ht="15">
      <c r="A1400" s="28" t="s">
        <v>2169</v>
      </c>
      <c r="B1400" s="61" t="s">
        <v>2191</v>
      </c>
      <c r="C1400" s="3"/>
      <c r="D1400" s="3"/>
      <c r="E1400" s="9" t="s">
        <v>278</v>
      </c>
      <c r="F1400" s="9" t="s">
        <v>278</v>
      </c>
      <c r="G1400" s="9" t="s">
        <v>278</v>
      </c>
      <c r="H1400" s="9" t="s">
        <v>278</v>
      </c>
      <c r="I1400" s="9" t="s">
        <v>278</v>
      </c>
      <c r="J1400" s="9" t="s">
        <v>278</v>
      </c>
      <c r="K1400" s="9" t="s">
        <v>278</v>
      </c>
      <c r="L1400" s="9">
        <v>464.65000000000055</v>
      </c>
      <c r="M1400" s="9">
        <v>388.75</v>
      </c>
      <c r="N1400" s="65"/>
      <c r="P1400" s="65">
        <f t="shared" si="30"/>
        <v>853.40000000000055</v>
      </c>
      <c r="U1400" s="189"/>
    </row>
    <row r="1401" spans="1:21" ht="15">
      <c r="A1401" s="28" t="s">
        <v>2170</v>
      </c>
      <c r="B1401" s="61" t="s">
        <v>2211</v>
      </c>
      <c r="C1401" s="3"/>
      <c r="D1401" s="3"/>
      <c r="E1401" s="9" t="s">
        <v>278</v>
      </c>
      <c r="F1401" s="9" t="s">
        <v>278</v>
      </c>
      <c r="G1401" s="9" t="s">
        <v>278</v>
      </c>
      <c r="H1401" s="9" t="s">
        <v>278</v>
      </c>
      <c r="I1401" s="9" t="s">
        <v>278</v>
      </c>
      <c r="J1401" s="9" t="s">
        <v>278</v>
      </c>
      <c r="K1401" s="9" t="s">
        <v>278</v>
      </c>
      <c r="L1401" s="9">
        <v>619.10000000000036</v>
      </c>
      <c r="M1401" s="9">
        <v>216.6</v>
      </c>
      <c r="N1401" s="65"/>
      <c r="P1401" s="65">
        <f t="shared" si="30"/>
        <v>835.70000000000039</v>
      </c>
      <c r="U1401" s="189"/>
    </row>
    <row r="1402" spans="1:21" ht="15">
      <c r="A1402" s="28" t="s">
        <v>2171</v>
      </c>
      <c r="B1402" s="61" t="s">
        <v>2200</v>
      </c>
      <c r="C1402" s="3"/>
      <c r="D1402" s="3"/>
      <c r="E1402" s="9" t="s">
        <v>278</v>
      </c>
      <c r="F1402" s="9" t="s">
        <v>278</v>
      </c>
      <c r="G1402" s="9" t="s">
        <v>278</v>
      </c>
      <c r="H1402" s="9" t="s">
        <v>278</v>
      </c>
      <c r="I1402" s="9" t="s">
        <v>278</v>
      </c>
      <c r="J1402" s="9" t="s">
        <v>278</v>
      </c>
      <c r="K1402" s="9" t="s">
        <v>278</v>
      </c>
      <c r="L1402" s="9">
        <v>557.89999999999964</v>
      </c>
      <c r="M1402" s="9">
        <v>242.29999999999998</v>
      </c>
      <c r="N1402" s="65"/>
      <c r="P1402" s="65">
        <f t="shared" si="30"/>
        <v>800.19999999999959</v>
      </c>
      <c r="U1402" s="189"/>
    </row>
    <row r="1403" spans="1:21" ht="15">
      <c r="A1403" s="28" t="s">
        <v>2172</v>
      </c>
      <c r="B1403" s="61" t="s">
        <v>2193</v>
      </c>
      <c r="C1403" s="3"/>
      <c r="D1403" s="3"/>
      <c r="E1403" s="9" t="s">
        <v>278</v>
      </c>
      <c r="F1403" s="9" t="s">
        <v>278</v>
      </c>
      <c r="G1403" s="9" t="s">
        <v>278</v>
      </c>
      <c r="H1403" s="9" t="s">
        <v>278</v>
      </c>
      <c r="I1403" s="9" t="s">
        <v>278</v>
      </c>
      <c r="J1403" s="9" t="s">
        <v>278</v>
      </c>
      <c r="K1403" s="9" t="s">
        <v>278</v>
      </c>
      <c r="L1403" s="9">
        <v>487.5</v>
      </c>
      <c r="M1403" s="9">
        <v>302.3</v>
      </c>
      <c r="N1403" s="65"/>
      <c r="P1403" s="65">
        <f t="shared" si="30"/>
        <v>789.8</v>
      </c>
      <c r="U1403" s="189"/>
    </row>
    <row r="1404" spans="1:21" ht="15">
      <c r="A1404" s="28" t="s">
        <v>2173</v>
      </c>
      <c r="B1404" s="61" t="s">
        <v>178</v>
      </c>
      <c r="E1404" s="9">
        <v>192.3</v>
      </c>
      <c r="F1404" s="188">
        <v>563.70000000000005</v>
      </c>
      <c r="G1404" s="9" t="s">
        <v>278</v>
      </c>
      <c r="H1404" s="9" t="s">
        <v>278</v>
      </c>
      <c r="I1404" s="9" t="s">
        <v>278</v>
      </c>
      <c r="J1404" s="9" t="s">
        <v>278</v>
      </c>
      <c r="K1404" s="9" t="s">
        <v>278</v>
      </c>
      <c r="L1404" s="9" t="s">
        <v>278</v>
      </c>
      <c r="M1404" s="9" t="s">
        <v>278</v>
      </c>
      <c r="P1404" s="65">
        <f t="shared" si="30"/>
        <v>756</v>
      </c>
      <c r="R1404" t="s">
        <v>288</v>
      </c>
    </row>
    <row r="1405" spans="1:21" ht="15">
      <c r="A1405" s="28" t="s">
        <v>2174</v>
      </c>
      <c r="B1405" s="61" t="s">
        <v>2214</v>
      </c>
      <c r="C1405" s="3"/>
      <c r="D1405" s="3"/>
      <c r="E1405" s="9" t="s">
        <v>278</v>
      </c>
      <c r="F1405" s="9" t="s">
        <v>278</v>
      </c>
      <c r="G1405" s="9" t="s">
        <v>278</v>
      </c>
      <c r="H1405" s="9" t="s">
        <v>278</v>
      </c>
      <c r="I1405" s="9" t="s">
        <v>278</v>
      </c>
      <c r="J1405" s="9" t="s">
        <v>278</v>
      </c>
      <c r="K1405" s="9" t="s">
        <v>278</v>
      </c>
      <c r="L1405" s="9">
        <v>690.55000000000018</v>
      </c>
      <c r="M1405" s="9" t="s">
        <v>278</v>
      </c>
      <c r="N1405" s="65"/>
      <c r="P1405" s="65">
        <f t="shared" si="30"/>
        <v>690.55000000000018</v>
      </c>
      <c r="U1405" s="189"/>
    </row>
    <row r="1406" spans="1:21" ht="15">
      <c r="A1406" s="28" t="s">
        <v>2175</v>
      </c>
      <c r="B1406" s="61" t="s">
        <v>2716</v>
      </c>
      <c r="C1406" s="3"/>
      <c r="D1406" s="3"/>
      <c r="E1406" s="9" t="s">
        <v>278</v>
      </c>
      <c r="F1406" s="9" t="s">
        <v>278</v>
      </c>
      <c r="G1406" s="9" t="s">
        <v>278</v>
      </c>
      <c r="H1406" s="9" t="s">
        <v>278</v>
      </c>
      <c r="I1406" s="9" t="s">
        <v>278</v>
      </c>
      <c r="J1406" s="9" t="s">
        <v>278</v>
      </c>
      <c r="K1406" s="9" t="s">
        <v>278</v>
      </c>
      <c r="L1406" s="9" t="s">
        <v>278</v>
      </c>
      <c r="M1406" s="185">
        <v>676.09999999999991</v>
      </c>
      <c r="N1406" s="65"/>
      <c r="P1406" s="65">
        <f t="shared" si="30"/>
        <v>676.09999999999991</v>
      </c>
      <c r="R1406" t="s">
        <v>281</v>
      </c>
      <c r="U1406" s="3" t="s">
        <v>1426</v>
      </c>
    </row>
    <row r="1407" spans="1:21" ht="15">
      <c r="A1407" s="28" t="s">
        <v>2176</v>
      </c>
      <c r="B1407" s="61" t="s">
        <v>2726</v>
      </c>
      <c r="C1407" s="3"/>
      <c r="D1407" s="3"/>
      <c r="E1407" s="9" t="s">
        <v>278</v>
      </c>
      <c r="F1407" s="9" t="s">
        <v>278</v>
      </c>
      <c r="G1407" s="9" t="s">
        <v>278</v>
      </c>
      <c r="H1407" s="9" t="s">
        <v>278</v>
      </c>
      <c r="I1407" s="9" t="s">
        <v>278</v>
      </c>
      <c r="J1407" s="9" t="s">
        <v>278</v>
      </c>
      <c r="K1407" s="9" t="s">
        <v>278</v>
      </c>
      <c r="L1407" s="9" t="s">
        <v>278</v>
      </c>
      <c r="M1407" s="188">
        <v>598</v>
      </c>
      <c r="N1407" s="65"/>
      <c r="P1407" s="65">
        <f t="shared" si="30"/>
        <v>598</v>
      </c>
      <c r="R1407" t="s">
        <v>284</v>
      </c>
      <c r="U1407" s="189"/>
    </row>
    <row r="1408" spans="1:21" ht="15">
      <c r="A1408" s="28" t="s">
        <v>2177</v>
      </c>
      <c r="B1408" s="61" t="s">
        <v>2719</v>
      </c>
      <c r="C1408" s="3"/>
      <c r="D1408" s="3"/>
      <c r="E1408" s="9" t="s">
        <v>278</v>
      </c>
      <c r="F1408" s="9" t="s">
        <v>278</v>
      </c>
      <c r="G1408" s="9" t="s">
        <v>278</v>
      </c>
      <c r="H1408" s="9" t="s">
        <v>278</v>
      </c>
      <c r="I1408" s="9" t="s">
        <v>278</v>
      </c>
      <c r="J1408" s="9" t="s">
        <v>278</v>
      </c>
      <c r="K1408" s="9" t="s">
        <v>278</v>
      </c>
      <c r="L1408" s="9" t="s">
        <v>278</v>
      </c>
      <c r="M1408" s="188">
        <v>566.9</v>
      </c>
      <c r="N1408" s="65"/>
      <c r="P1408" s="65">
        <f t="shared" si="30"/>
        <v>566.9</v>
      </c>
      <c r="R1408" t="s">
        <v>297</v>
      </c>
      <c r="U1408" s="189"/>
    </row>
    <row r="1409" spans="1:18" ht="15">
      <c r="A1409" s="28" t="s">
        <v>2178</v>
      </c>
      <c r="B1409" s="239" t="s">
        <v>1651</v>
      </c>
      <c r="C1409" s="3"/>
      <c r="D1409" s="3"/>
      <c r="E1409" s="9" t="s">
        <v>278</v>
      </c>
      <c r="F1409" s="9" t="s">
        <v>278</v>
      </c>
      <c r="G1409" s="9" t="s">
        <v>278</v>
      </c>
      <c r="H1409" s="9" t="s">
        <v>278</v>
      </c>
      <c r="I1409" s="9" t="s">
        <v>278</v>
      </c>
      <c r="J1409" s="9">
        <v>565.79999999999927</v>
      </c>
      <c r="K1409" s="9" t="s">
        <v>278</v>
      </c>
      <c r="L1409" s="9" t="s">
        <v>278</v>
      </c>
      <c r="M1409" s="9" t="s">
        <v>278</v>
      </c>
      <c r="P1409" s="65">
        <f t="shared" si="30"/>
        <v>565.79999999999927</v>
      </c>
    </row>
    <row r="1410" spans="1:18" ht="15">
      <c r="A1410" s="28" t="s">
        <v>2179</v>
      </c>
      <c r="B1410" s="61" t="s">
        <v>2204</v>
      </c>
      <c r="C1410" s="3"/>
      <c r="D1410" s="3"/>
      <c r="E1410" s="9" t="s">
        <v>278</v>
      </c>
      <c r="F1410" s="9" t="s">
        <v>278</v>
      </c>
      <c r="G1410" s="9" t="s">
        <v>278</v>
      </c>
      <c r="H1410" s="9" t="s">
        <v>278</v>
      </c>
      <c r="I1410" s="9" t="s">
        <v>278</v>
      </c>
      <c r="J1410" s="9" t="s">
        <v>278</v>
      </c>
      <c r="K1410" s="9" t="s">
        <v>278</v>
      </c>
      <c r="L1410" s="9">
        <v>557.99999999999864</v>
      </c>
      <c r="M1410" s="9" t="s">
        <v>278</v>
      </c>
      <c r="N1410" s="65"/>
      <c r="P1410" s="65">
        <f t="shared" si="30"/>
        <v>557.99999999999864</v>
      </c>
    </row>
    <row r="1411" spans="1:18" ht="15">
      <c r="A1411" s="28" t="s">
        <v>2180</v>
      </c>
      <c r="B1411" s="61" t="s">
        <v>2703</v>
      </c>
      <c r="C1411" s="3"/>
      <c r="D1411" s="3"/>
      <c r="E1411" s="9" t="s">
        <v>278</v>
      </c>
      <c r="F1411" s="9" t="s">
        <v>278</v>
      </c>
      <c r="G1411" s="9" t="s">
        <v>278</v>
      </c>
      <c r="H1411" s="9" t="s">
        <v>278</v>
      </c>
      <c r="I1411" s="9" t="s">
        <v>278</v>
      </c>
      <c r="J1411" s="9" t="s">
        <v>278</v>
      </c>
      <c r="K1411" s="9" t="s">
        <v>278</v>
      </c>
      <c r="L1411" s="9" t="s">
        <v>278</v>
      </c>
      <c r="M1411" s="188">
        <v>557.79999999999995</v>
      </c>
      <c r="N1411" s="65"/>
      <c r="P1411" s="65">
        <f t="shared" si="30"/>
        <v>557.79999999999995</v>
      </c>
      <c r="R1411" t="s">
        <v>292</v>
      </c>
    </row>
    <row r="1412" spans="1:18" ht="15">
      <c r="A1412" s="28" t="s">
        <v>2181</v>
      </c>
      <c r="B1412" s="61" t="s">
        <v>164</v>
      </c>
      <c r="E1412" s="9" t="s">
        <v>278</v>
      </c>
      <c r="F1412" s="9" t="s">
        <v>278</v>
      </c>
      <c r="G1412" s="184">
        <v>556.79999999999995</v>
      </c>
      <c r="H1412" s="9" t="s">
        <v>278</v>
      </c>
      <c r="I1412" s="9" t="s">
        <v>278</v>
      </c>
      <c r="J1412" s="9" t="s">
        <v>278</v>
      </c>
      <c r="K1412" s="9" t="s">
        <v>278</v>
      </c>
      <c r="L1412" s="9" t="s">
        <v>278</v>
      </c>
      <c r="M1412" s="9" t="s">
        <v>278</v>
      </c>
      <c r="P1412" s="65">
        <f t="shared" si="30"/>
        <v>556.79999999999995</v>
      </c>
      <c r="R1412" t="s">
        <v>282</v>
      </c>
    </row>
    <row r="1413" spans="1:18" ht="15">
      <c r="A1413" s="28" t="s">
        <v>2182</v>
      </c>
      <c r="B1413" s="61" t="s">
        <v>2723</v>
      </c>
      <c r="C1413" s="3"/>
      <c r="D1413" s="3"/>
      <c r="E1413" s="9" t="s">
        <v>278</v>
      </c>
      <c r="F1413" s="9" t="s">
        <v>278</v>
      </c>
      <c r="G1413" s="9" t="s">
        <v>278</v>
      </c>
      <c r="H1413" s="9" t="s">
        <v>278</v>
      </c>
      <c r="I1413" s="9" t="s">
        <v>278</v>
      </c>
      <c r="J1413" s="9" t="s">
        <v>278</v>
      </c>
      <c r="K1413" s="9" t="s">
        <v>278</v>
      </c>
      <c r="L1413" s="9" t="s">
        <v>278</v>
      </c>
      <c r="M1413" s="188">
        <v>554.90000000000009</v>
      </c>
      <c r="N1413" s="65"/>
      <c r="P1413" s="65">
        <f t="shared" si="30"/>
        <v>554.90000000000009</v>
      </c>
      <c r="R1413" t="s">
        <v>288</v>
      </c>
    </row>
    <row r="1414" spans="1:18" ht="15">
      <c r="A1414" s="28" t="s">
        <v>2183</v>
      </c>
      <c r="B1414" s="61" t="s">
        <v>2835</v>
      </c>
      <c r="C1414" s="3"/>
      <c r="D1414" s="3"/>
      <c r="E1414" s="9" t="s">
        <v>278</v>
      </c>
      <c r="F1414" s="9" t="s">
        <v>278</v>
      </c>
      <c r="G1414" s="9" t="s">
        <v>278</v>
      </c>
      <c r="H1414" s="9" t="s">
        <v>278</v>
      </c>
      <c r="I1414" s="9" t="s">
        <v>278</v>
      </c>
      <c r="J1414" s="9" t="s">
        <v>278</v>
      </c>
      <c r="K1414" s="9" t="s">
        <v>278</v>
      </c>
      <c r="L1414" s="9" t="s">
        <v>278</v>
      </c>
      <c r="M1414" s="188">
        <v>554</v>
      </c>
      <c r="N1414" s="65"/>
      <c r="P1414" s="65">
        <f t="shared" si="30"/>
        <v>554</v>
      </c>
      <c r="R1414" t="s">
        <v>293</v>
      </c>
    </row>
    <row r="1415" spans="1:18" ht="15">
      <c r="A1415" s="28" t="s">
        <v>2184</v>
      </c>
      <c r="B1415" s="61" t="s">
        <v>2712</v>
      </c>
      <c r="C1415" s="3"/>
      <c r="D1415" s="3"/>
      <c r="E1415" s="9" t="s">
        <v>278</v>
      </c>
      <c r="F1415" s="9" t="s">
        <v>278</v>
      </c>
      <c r="G1415" s="9" t="s">
        <v>278</v>
      </c>
      <c r="H1415" s="9" t="s">
        <v>278</v>
      </c>
      <c r="I1415" s="9" t="s">
        <v>278</v>
      </c>
      <c r="J1415" s="9" t="s">
        <v>278</v>
      </c>
      <c r="K1415" s="9" t="s">
        <v>278</v>
      </c>
      <c r="L1415" s="9" t="s">
        <v>278</v>
      </c>
      <c r="M1415" s="9">
        <v>537.15</v>
      </c>
      <c r="N1415" s="65"/>
      <c r="P1415" s="65">
        <f t="shared" si="30"/>
        <v>537.15</v>
      </c>
    </row>
    <row r="1416" spans="1:18" ht="15">
      <c r="A1416" s="28" t="s">
        <v>2185</v>
      </c>
      <c r="B1416" s="61" t="s">
        <v>2718</v>
      </c>
      <c r="C1416" s="3"/>
      <c r="D1416" s="3"/>
      <c r="E1416" s="9" t="s">
        <v>278</v>
      </c>
      <c r="F1416" s="9" t="s">
        <v>278</v>
      </c>
      <c r="G1416" s="9" t="s">
        <v>278</v>
      </c>
      <c r="H1416" s="9" t="s">
        <v>278</v>
      </c>
      <c r="I1416" s="9" t="s">
        <v>278</v>
      </c>
      <c r="J1416" s="9" t="s">
        <v>278</v>
      </c>
      <c r="K1416" s="9" t="s">
        <v>278</v>
      </c>
      <c r="L1416" s="9" t="s">
        <v>278</v>
      </c>
      <c r="M1416" s="9">
        <v>525.59999999999991</v>
      </c>
      <c r="N1416" s="65"/>
      <c r="P1416" s="65">
        <f t="shared" si="30"/>
        <v>525.59999999999991</v>
      </c>
    </row>
    <row r="1417" spans="1:18" ht="15">
      <c r="A1417" s="28" t="s">
        <v>2186</v>
      </c>
      <c r="B1417" s="61" t="s">
        <v>2725</v>
      </c>
      <c r="C1417" s="3"/>
      <c r="D1417" s="3"/>
      <c r="E1417" s="9" t="s">
        <v>278</v>
      </c>
      <c r="F1417" s="9" t="s">
        <v>278</v>
      </c>
      <c r="G1417" s="9" t="s">
        <v>278</v>
      </c>
      <c r="H1417" s="9" t="s">
        <v>278</v>
      </c>
      <c r="I1417" s="9" t="s">
        <v>278</v>
      </c>
      <c r="J1417" s="9" t="s">
        <v>278</v>
      </c>
      <c r="K1417" s="9" t="s">
        <v>278</v>
      </c>
      <c r="L1417" s="9" t="s">
        <v>278</v>
      </c>
      <c r="M1417" s="9">
        <v>525.5</v>
      </c>
      <c r="N1417" s="65"/>
      <c r="P1417" s="65">
        <f t="shared" si="30"/>
        <v>525.5</v>
      </c>
    </row>
    <row r="1418" spans="1:18" ht="15">
      <c r="A1418" s="28" t="s">
        <v>2187</v>
      </c>
      <c r="B1418" s="61" t="s">
        <v>2709</v>
      </c>
      <c r="C1418" s="3"/>
      <c r="D1418" s="3"/>
      <c r="E1418" s="9" t="s">
        <v>278</v>
      </c>
      <c r="F1418" s="9" t="s">
        <v>278</v>
      </c>
      <c r="G1418" s="9" t="s">
        <v>278</v>
      </c>
      <c r="H1418" s="9" t="s">
        <v>278</v>
      </c>
      <c r="I1418" s="9" t="s">
        <v>278</v>
      </c>
      <c r="J1418" s="9" t="s">
        <v>278</v>
      </c>
      <c r="K1418" s="9" t="s">
        <v>278</v>
      </c>
      <c r="L1418" s="9" t="s">
        <v>278</v>
      </c>
      <c r="M1418" s="9">
        <v>502.90000000000003</v>
      </c>
      <c r="N1418" s="65"/>
      <c r="P1418" s="65">
        <f t="shared" si="30"/>
        <v>502.90000000000003</v>
      </c>
    </row>
    <row r="1419" spans="1:18" ht="15">
      <c r="A1419" s="28" t="s">
        <v>2188</v>
      </c>
      <c r="B1419" s="239" t="s">
        <v>2189</v>
      </c>
      <c r="C1419" s="3"/>
      <c r="D1419" s="3"/>
      <c r="E1419" s="9" t="s">
        <v>278</v>
      </c>
      <c r="F1419" s="9" t="s">
        <v>278</v>
      </c>
      <c r="G1419" s="9" t="s">
        <v>278</v>
      </c>
      <c r="H1419" s="9" t="s">
        <v>278</v>
      </c>
      <c r="I1419" s="9" t="s">
        <v>278</v>
      </c>
      <c r="J1419" s="9" t="s">
        <v>278</v>
      </c>
      <c r="K1419" s="9" t="s">
        <v>278</v>
      </c>
      <c r="L1419" s="9">
        <v>491.00000000000045</v>
      </c>
      <c r="M1419" s="9" t="s">
        <v>278</v>
      </c>
      <c r="N1419" s="65"/>
      <c r="P1419" s="65">
        <f t="shared" si="30"/>
        <v>491.00000000000045</v>
      </c>
    </row>
    <row r="1420" spans="1:18" ht="15">
      <c r="A1420" s="28" t="s">
        <v>2296</v>
      </c>
      <c r="B1420" s="61" t="s">
        <v>2714</v>
      </c>
      <c r="C1420" s="3"/>
      <c r="D1420" s="3"/>
      <c r="E1420" s="9" t="s">
        <v>278</v>
      </c>
      <c r="F1420" s="9" t="s">
        <v>278</v>
      </c>
      <c r="G1420" s="9" t="s">
        <v>278</v>
      </c>
      <c r="H1420" s="9" t="s">
        <v>278</v>
      </c>
      <c r="I1420" s="9" t="s">
        <v>278</v>
      </c>
      <c r="J1420" s="9" t="s">
        <v>278</v>
      </c>
      <c r="K1420" s="9" t="s">
        <v>278</v>
      </c>
      <c r="L1420" s="9" t="s">
        <v>278</v>
      </c>
      <c r="M1420" s="9">
        <v>488.9</v>
      </c>
      <c r="N1420" s="65"/>
      <c r="P1420" s="65">
        <f t="shared" si="30"/>
        <v>488.9</v>
      </c>
    </row>
    <row r="1421" spans="1:18" ht="15">
      <c r="A1421" s="28" t="s">
        <v>2297</v>
      </c>
      <c r="B1421" s="178" t="s">
        <v>1361</v>
      </c>
      <c r="C1421" s="3"/>
      <c r="D1421" s="3"/>
      <c r="E1421" s="9" t="s">
        <v>278</v>
      </c>
      <c r="F1421" s="9" t="s">
        <v>278</v>
      </c>
      <c r="G1421" s="9" t="s">
        <v>278</v>
      </c>
      <c r="H1421" s="9" t="s">
        <v>278</v>
      </c>
      <c r="I1421" s="9">
        <v>485.39999999999964</v>
      </c>
      <c r="J1421" s="9" t="s">
        <v>278</v>
      </c>
      <c r="K1421" s="9" t="s">
        <v>278</v>
      </c>
      <c r="L1421" s="9" t="s">
        <v>278</v>
      </c>
      <c r="M1421" s="9" t="s">
        <v>278</v>
      </c>
      <c r="P1421" s="65">
        <f t="shared" si="30"/>
        <v>485.39999999999964</v>
      </c>
    </row>
    <row r="1422" spans="1:18" ht="15">
      <c r="A1422" s="28" t="s">
        <v>2298</v>
      </c>
      <c r="B1422" s="61" t="s">
        <v>2203</v>
      </c>
      <c r="C1422" s="3"/>
      <c r="D1422" s="3"/>
      <c r="E1422" s="9" t="s">
        <v>278</v>
      </c>
      <c r="F1422" s="9" t="s">
        <v>278</v>
      </c>
      <c r="G1422" s="9" t="s">
        <v>278</v>
      </c>
      <c r="H1422" s="9" t="s">
        <v>278</v>
      </c>
      <c r="I1422" s="9" t="s">
        <v>278</v>
      </c>
      <c r="J1422" s="9" t="s">
        <v>278</v>
      </c>
      <c r="K1422" s="9" t="s">
        <v>278</v>
      </c>
      <c r="L1422" s="9">
        <v>481.05000000000018</v>
      </c>
      <c r="M1422" s="9" t="s">
        <v>278</v>
      </c>
      <c r="N1422" s="65"/>
      <c r="P1422" s="65">
        <f t="shared" si="30"/>
        <v>481.05000000000018</v>
      </c>
    </row>
    <row r="1423" spans="1:18" ht="15">
      <c r="A1423" s="253" t="s">
        <v>2676</v>
      </c>
      <c r="B1423" s="61" t="s">
        <v>678</v>
      </c>
      <c r="E1423" s="9" t="s">
        <v>278</v>
      </c>
      <c r="F1423" s="9" t="s">
        <v>278</v>
      </c>
      <c r="G1423" s="9" t="s">
        <v>278</v>
      </c>
      <c r="H1423" s="9">
        <v>461.09999999999945</v>
      </c>
      <c r="I1423" s="9" t="s">
        <v>278</v>
      </c>
      <c r="J1423" s="9" t="s">
        <v>278</v>
      </c>
      <c r="K1423" s="9" t="s">
        <v>278</v>
      </c>
      <c r="L1423" s="9" t="s">
        <v>278</v>
      </c>
      <c r="M1423" s="9" t="s">
        <v>278</v>
      </c>
      <c r="P1423" s="65">
        <f t="shared" ref="P1423:P1453" si="31">SUM(E1423:M1423)</f>
        <v>461.09999999999945</v>
      </c>
    </row>
    <row r="1424" spans="1:18" ht="15">
      <c r="A1424" s="253" t="s">
        <v>2677</v>
      </c>
      <c r="B1424" s="61" t="s">
        <v>2721</v>
      </c>
      <c r="C1424" s="3"/>
      <c r="D1424" s="3"/>
      <c r="E1424" s="9" t="s">
        <v>278</v>
      </c>
      <c r="F1424" s="9" t="s">
        <v>278</v>
      </c>
      <c r="G1424" s="9" t="s">
        <v>278</v>
      </c>
      <c r="H1424" s="9" t="s">
        <v>278</v>
      </c>
      <c r="I1424" s="9" t="s">
        <v>278</v>
      </c>
      <c r="J1424" s="9" t="s">
        <v>278</v>
      </c>
      <c r="K1424" s="9" t="s">
        <v>278</v>
      </c>
      <c r="L1424" s="9" t="s">
        <v>278</v>
      </c>
      <c r="M1424" s="9">
        <v>457.9</v>
      </c>
      <c r="N1424" s="65"/>
      <c r="P1424" s="65">
        <f t="shared" si="31"/>
        <v>457.9</v>
      </c>
    </row>
    <row r="1425" spans="1:16" ht="15">
      <c r="A1425" s="253" t="s">
        <v>2678</v>
      </c>
      <c r="B1425" s="61" t="s">
        <v>2715</v>
      </c>
      <c r="C1425" s="3"/>
      <c r="D1425" s="3"/>
      <c r="E1425" s="9" t="s">
        <v>278</v>
      </c>
      <c r="F1425" s="9" t="s">
        <v>278</v>
      </c>
      <c r="G1425" s="9" t="s">
        <v>278</v>
      </c>
      <c r="H1425" s="9" t="s">
        <v>278</v>
      </c>
      <c r="I1425" s="9" t="s">
        <v>278</v>
      </c>
      <c r="J1425" s="9" t="s">
        <v>278</v>
      </c>
      <c r="K1425" s="9" t="s">
        <v>278</v>
      </c>
      <c r="L1425" s="9" t="s">
        <v>278</v>
      </c>
      <c r="M1425" s="9">
        <v>454.9</v>
      </c>
      <c r="N1425" s="65"/>
      <c r="P1425" s="65">
        <f t="shared" si="31"/>
        <v>454.9</v>
      </c>
    </row>
    <row r="1426" spans="1:16" ht="15">
      <c r="A1426" s="253" t="s">
        <v>2679</v>
      </c>
      <c r="B1426" s="61" t="s">
        <v>688</v>
      </c>
      <c r="E1426" s="9" t="s">
        <v>278</v>
      </c>
      <c r="F1426" s="9" t="s">
        <v>278</v>
      </c>
      <c r="G1426" s="9" t="s">
        <v>278</v>
      </c>
      <c r="H1426" s="9">
        <v>451.39999999999918</v>
      </c>
      <c r="I1426" s="9" t="s">
        <v>278</v>
      </c>
      <c r="J1426" s="9" t="s">
        <v>278</v>
      </c>
      <c r="K1426" s="9" t="s">
        <v>278</v>
      </c>
      <c r="L1426" s="9" t="s">
        <v>278</v>
      </c>
      <c r="M1426" s="9" t="s">
        <v>278</v>
      </c>
      <c r="P1426" s="65">
        <f t="shared" si="31"/>
        <v>451.39999999999918</v>
      </c>
    </row>
    <row r="1427" spans="1:16" ht="15">
      <c r="A1427" s="253" t="s">
        <v>2680</v>
      </c>
      <c r="B1427" s="178" t="s">
        <v>1340</v>
      </c>
      <c r="C1427" s="3"/>
      <c r="D1427" s="3"/>
      <c r="E1427" s="9" t="s">
        <v>278</v>
      </c>
      <c r="F1427" s="9" t="s">
        <v>278</v>
      </c>
      <c r="G1427" s="9" t="s">
        <v>278</v>
      </c>
      <c r="H1427" s="9" t="s">
        <v>278</v>
      </c>
      <c r="I1427" s="9">
        <v>435.69999999999982</v>
      </c>
      <c r="J1427" s="9" t="s">
        <v>278</v>
      </c>
      <c r="K1427" s="9" t="s">
        <v>278</v>
      </c>
      <c r="L1427" s="9" t="s">
        <v>278</v>
      </c>
      <c r="M1427" s="9" t="s">
        <v>278</v>
      </c>
      <c r="P1427" s="65">
        <f t="shared" si="31"/>
        <v>435.69999999999982</v>
      </c>
    </row>
    <row r="1428" spans="1:16" ht="15">
      <c r="A1428" s="253" t="s">
        <v>2681</v>
      </c>
      <c r="B1428" s="61" t="s">
        <v>2710</v>
      </c>
      <c r="C1428" s="3"/>
      <c r="D1428" s="3"/>
      <c r="E1428" s="9" t="s">
        <v>278</v>
      </c>
      <c r="F1428" s="9" t="s">
        <v>278</v>
      </c>
      <c r="G1428" s="9" t="s">
        <v>278</v>
      </c>
      <c r="H1428" s="9" t="s">
        <v>278</v>
      </c>
      <c r="I1428" s="9" t="s">
        <v>278</v>
      </c>
      <c r="J1428" s="9" t="s">
        <v>278</v>
      </c>
      <c r="K1428" s="9" t="s">
        <v>278</v>
      </c>
      <c r="L1428" s="9" t="s">
        <v>278</v>
      </c>
      <c r="M1428" s="9">
        <v>426.45</v>
      </c>
      <c r="N1428" s="65"/>
      <c r="P1428" s="65">
        <f t="shared" si="31"/>
        <v>426.45</v>
      </c>
    </row>
    <row r="1429" spans="1:16" ht="15">
      <c r="A1429" s="253" t="s">
        <v>2682</v>
      </c>
      <c r="B1429" s="61" t="s">
        <v>2728</v>
      </c>
      <c r="C1429" s="3"/>
      <c r="D1429" s="3"/>
      <c r="E1429" s="9" t="s">
        <v>278</v>
      </c>
      <c r="F1429" s="9" t="s">
        <v>278</v>
      </c>
      <c r="G1429" s="9" t="s">
        <v>278</v>
      </c>
      <c r="H1429" s="9" t="s">
        <v>278</v>
      </c>
      <c r="I1429" s="9" t="s">
        <v>278</v>
      </c>
      <c r="J1429" s="9" t="s">
        <v>278</v>
      </c>
      <c r="K1429" s="9" t="s">
        <v>278</v>
      </c>
      <c r="L1429" s="9" t="s">
        <v>278</v>
      </c>
      <c r="M1429" s="9">
        <v>421.65</v>
      </c>
      <c r="N1429" s="65"/>
      <c r="P1429" s="65">
        <f t="shared" si="31"/>
        <v>421.65</v>
      </c>
    </row>
    <row r="1430" spans="1:16" ht="15">
      <c r="A1430" s="253" t="s">
        <v>2683</v>
      </c>
      <c r="B1430" s="190" t="s">
        <v>1331</v>
      </c>
      <c r="C1430" s="3"/>
      <c r="D1430" s="3"/>
      <c r="E1430" s="9" t="s">
        <v>278</v>
      </c>
      <c r="F1430" s="9" t="s">
        <v>278</v>
      </c>
      <c r="G1430" s="9" t="s">
        <v>278</v>
      </c>
      <c r="H1430" s="9" t="s">
        <v>278</v>
      </c>
      <c r="I1430" s="9">
        <v>420.39999999999964</v>
      </c>
      <c r="J1430" s="9" t="s">
        <v>278</v>
      </c>
      <c r="K1430" s="9" t="s">
        <v>278</v>
      </c>
      <c r="L1430" s="9" t="s">
        <v>278</v>
      </c>
      <c r="M1430" s="9" t="s">
        <v>278</v>
      </c>
      <c r="P1430" s="65">
        <f t="shared" si="31"/>
        <v>420.39999999999964</v>
      </c>
    </row>
    <row r="1431" spans="1:16" ht="15">
      <c r="A1431" s="253" t="s">
        <v>2684</v>
      </c>
      <c r="B1431" s="61" t="s">
        <v>2722</v>
      </c>
      <c r="C1431" s="3"/>
      <c r="D1431" s="3"/>
      <c r="E1431" s="9" t="s">
        <v>278</v>
      </c>
      <c r="F1431" s="9" t="s">
        <v>278</v>
      </c>
      <c r="G1431" s="9" t="s">
        <v>278</v>
      </c>
      <c r="H1431" s="9" t="s">
        <v>278</v>
      </c>
      <c r="I1431" s="9" t="s">
        <v>278</v>
      </c>
      <c r="J1431" s="9" t="s">
        <v>278</v>
      </c>
      <c r="K1431" s="9" t="s">
        <v>278</v>
      </c>
      <c r="L1431" s="9" t="s">
        <v>278</v>
      </c>
      <c r="M1431" s="9">
        <v>419.95000000000005</v>
      </c>
      <c r="N1431" s="65"/>
      <c r="P1431" s="65">
        <f t="shared" si="31"/>
        <v>419.95000000000005</v>
      </c>
    </row>
    <row r="1432" spans="1:16" ht="15">
      <c r="A1432" s="253" t="s">
        <v>2685</v>
      </c>
      <c r="B1432" s="61" t="s">
        <v>2819</v>
      </c>
      <c r="C1432" s="3"/>
      <c r="D1432" s="3"/>
      <c r="E1432" s="9" t="s">
        <v>278</v>
      </c>
      <c r="F1432" s="9" t="s">
        <v>278</v>
      </c>
      <c r="G1432" s="9" t="s">
        <v>278</v>
      </c>
      <c r="H1432" s="9" t="s">
        <v>278</v>
      </c>
      <c r="I1432" s="9" t="s">
        <v>278</v>
      </c>
      <c r="J1432" s="9" t="s">
        <v>278</v>
      </c>
      <c r="K1432" s="9" t="s">
        <v>278</v>
      </c>
      <c r="L1432" s="9" t="s">
        <v>278</v>
      </c>
      <c r="M1432" s="9">
        <v>416.6</v>
      </c>
      <c r="N1432" s="65"/>
      <c r="P1432" s="65">
        <f t="shared" si="31"/>
        <v>416.6</v>
      </c>
    </row>
    <row r="1433" spans="1:16" ht="15">
      <c r="A1433" s="253" t="s">
        <v>2686</v>
      </c>
      <c r="B1433" s="61" t="s">
        <v>2711</v>
      </c>
      <c r="C1433" s="3"/>
      <c r="D1433" s="3"/>
      <c r="E1433" s="9" t="s">
        <v>278</v>
      </c>
      <c r="F1433" s="9" t="s">
        <v>278</v>
      </c>
      <c r="G1433" s="9" t="s">
        <v>278</v>
      </c>
      <c r="H1433" s="9" t="s">
        <v>278</v>
      </c>
      <c r="I1433" s="9" t="s">
        <v>278</v>
      </c>
      <c r="J1433" s="9" t="s">
        <v>278</v>
      </c>
      <c r="K1433" s="9" t="s">
        <v>278</v>
      </c>
      <c r="L1433" s="9" t="s">
        <v>278</v>
      </c>
      <c r="M1433" s="9">
        <v>405.85</v>
      </c>
      <c r="N1433" s="65"/>
      <c r="P1433" s="65">
        <f t="shared" si="31"/>
        <v>405.85</v>
      </c>
    </row>
    <row r="1434" spans="1:16" ht="15">
      <c r="A1434" s="253" t="s">
        <v>2687</v>
      </c>
      <c r="B1434" s="61" t="s">
        <v>2706</v>
      </c>
      <c r="C1434" s="3"/>
      <c r="D1434" s="3"/>
      <c r="E1434" s="9" t="s">
        <v>278</v>
      </c>
      <c r="F1434" s="9" t="s">
        <v>278</v>
      </c>
      <c r="G1434" s="9" t="s">
        <v>278</v>
      </c>
      <c r="H1434" s="9" t="s">
        <v>278</v>
      </c>
      <c r="I1434" s="9" t="s">
        <v>278</v>
      </c>
      <c r="J1434" s="9" t="s">
        <v>278</v>
      </c>
      <c r="K1434" s="9" t="s">
        <v>278</v>
      </c>
      <c r="L1434" s="9" t="s">
        <v>278</v>
      </c>
      <c r="M1434" s="9">
        <v>405.15</v>
      </c>
      <c r="N1434" s="65"/>
      <c r="P1434" s="65">
        <f t="shared" si="31"/>
        <v>405.15</v>
      </c>
    </row>
    <row r="1435" spans="1:16" ht="15">
      <c r="A1435" s="253" t="s">
        <v>2688</v>
      </c>
      <c r="B1435" s="61" t="s">
        <v>2702</v>
      </c>
      <c r="C1435" s="3"/>
      <c r="D1435" s="3"/>
      <c r="E1435" s="9" t="s">
        <v>278</v>
      </c>
      <c r="F1435" s="9" t="s">
        <v>278</v>
      </c>
      <c r="G1435" s="9" t="s">
        <v>278</v>
      </c>
      <c r="H1435" s="9" t="s">
        <v>278</v>
      </c>
      <c r="I1435" s="9" t="s">
        <v>278</v>
      </c>
      <c r="J1435" s="9" t="s">
        <v>278</v>
      </c>
      <c r="K1435" s="9" t="s">
        <v>278</v>
      </c>
      <c r="L1435" s="9" t="s">
        <v>278</v>
      </c>
      <c r="M1435" s="9">
        <v>405.09999999999997</v>
      </c>
      <c r="N1435" s="65"/>
      <c r="P1435" s="65">
        <f t="shared" si="31"/>
        <v>405.09999999999997</v>
      </c>
    </row>
    <row r="1436" spans="1:16" ht="15">
      <c r="A1436" s="253" t="s">
        <v>2689</v>
      </c>
      <c r="B1436" s="61" t="s">
        <v>2700</v>
      </c>
      <c r="C1436" s="3"/>
      <c r="D1436" s="3"/>
      <c r="E1436" s="9" t="s">
        <v>278</v>
      </c>
      <c r="F1436" s="9" t="s">
        <v>278</v>
      </c>
      <c r="G1436" s="9" t="s">
        <v>278</v>
      </c>
      <c r="H1436" s="9" t="s">
        <v>278</v>
      </c>
      <c r="I1436" s="9" t="s">
        <v>278</v>
      </c>
      <c r="J1436" s="9" t="s">
        <v>278</v>
      </c>
      <c r="K1436" s="9" t="s">
        <v>278</v>
      </c>
      <c r="L1436" s="9" t="s">
        <v>278</v>
      </c>
      <c r="M1436" s="9">
        <v>387.8</v>
      </c>
      <c r="N1436" s="65"/>
      <c r="P1436" s="65">
        <f t="shared" si="31"/>
        <v>387.8</v>
      </c>
    </row>
    <row r="1437" spans="1:16" ht="15">
      <c r="A1437" s="253" t="s">
        <v>2690</v>
      </c>
      <c r="B1437" s="239" t="s">
        <v>1692</v>
      </c>
      <c r="C1437" s="3"/>
      <c r="D1437" s="3"/>
      <c r="E1437" s="9" t="s">
        <v>278</v>
      </c>
      <c r="F1437" s="9" t="s">
        <v>278</v>
      </c>
      <c r="G1437" s="9" t="s">
        <v>278</v>
      </c>
      <c r="H1437" s="9" t="s">
        <v>278</v>
      </c>
      <c r="I1437" s="9" t="s">
        <v>278</v>
      </c>
      <c r="J1437" s="9" t="s">
        <v>278</v>
      </c>
      <c r="K1437" s="9">
        <v>39.000000000000455</v>
      </c>
      <c r="L1437" s="9">
        <v>346.70000000000073</v>
      </c>
      <c r="M1437" s="9" t="s">
        <v>278</v>
      </c>
      <c r="P1437" s="65">
        <f t="shared" si="31"/>
        <v>385.70000000000118</v>
      </c>
    </row>
    <row r="1438" spans="1:16" ht="15">
      <c r="A1438" s="253" t="s">
        <v>2691</v>
      </c>
      <c r="B1438" s="61" t="s">
        <v>2713</v>
      </c>
      <c r="C1438" s="3"/>
      <c r="D1438" s="3"/>
      <c r="E1438" s="9" t="s">
        <v>278</v>
      </c>
      <c r="F1438" s="9" t="s">
        <v>278</v>
      </c>
      <c r="G1438" s="9" t="s">
        <v>278</v>
      </c>
      <c r="H1438" s="9" t="s">
        <v>278</v>
      </c>
      <c r="I1438" s="9" t="s">
        <v>278</v>
      </c>
      <c r="J1438" s="9" t="s">
        <v>278</v>
      </c>
      <c r="K1438" s="9" t="s">
        <v>278</v>
      </c>
      <c r="L1438" s="9" t="s">
        <v>278</v>
      </c>
      <c r="M1438" s="9">
        <v>384.55</v>
      </c>
      <c r="N1438" s="65"/>
      <c r="P1438" s="65">
        <f t="shared" si="31"/>
        <v>384.55</v>
      </c>
    </row>
    <row r="1439" spans="1:16" ht="15">
      <c r="A1439" s="253" t="s">
        <v>2692</v>
      </c>
      <c r="B1439" s="61" t="s">
        <v>2717</v>
      </c>
      <c r="C1439" s="3"/>
      <c r="D1439" s="3"/>
      <c r="E1439" s="9" t="s">
        <v>278</v>
      </c>
      <c r="F1439" s="9" t="s">
        <v>278</v>
      </c>
      <c r="G1439" s="9" t="s">
        <v>278</v>
      </c>
      <c r="H1439" s="9" t="s">
        <v>278</v>
      </c>
      <c r="I1439" s="9" t="s">
        <v>278</v>
      </c>
      <c r="J1439" s="9" t="s">
        <v>278</v>
      </c>
      <c r="K1439" s="9" t="s">
        <v>278</v>
      </c>
      <c r="L1439" s="9" t="s">
        <v>278</v>
      </c>
      <c r="M1439" s="9">
        <v>364.35</v>
      </c>
      <c r="N1439" s="65"/>
      <c r="P1439" s="65">
        <f t="shared" si="31"/>
        <v>364.35</v>
      </c>
    </row>
    <row r="1440" spans="1:16" ht="15">
      <c r="A1440" s="253" t="s">
        <v>2693</v>
      </c>
      <c r="B1440" s="61" t="s">
        <v>2699</v>
      </c>
      <c r="C1440" s="3"/>
      <c r="D1440" s="3"/>
      <c r="E1440" s="9" t="s">
        <v>278</v>
      </c>
      <c r="F1440" s="9" t="s">
        <v>278</v>
      </c>
      <c r="G1440" s="9" t="s">
        <v>278</v>
      </c>
      <c r="H1440" s="9" t="s">
        <v>278</v>
      </c>
      <c r="I1440" s="9" t="s">
        <v>278</v>
      </c>
      <c r="J1440" s="9" t="s">
        <v>278</v>
      </c>
      <c r="K1440" s="9" t="s">
        <v>278</v>
      </c>
      <c r="L1440" s="9" t="s">
        <v>278</v>
      </c>
      <c r="M1440" s="9">
        <v>350.5</v>
      </c>
      <c r="N1440" s="65"/>
      <c r="P1440" s="65">
        <f t="shared" si="31"/>
        <v>350.5</v>
      </c>
    </row>
    <row r="1441" spans="1:18" ht="15">
      <c r="A1441" s="253" t="s">
        <v>2694</v>
      </c>
      <c r="B1441" s="61" t="s">
        <v>2701</v>
      </c>
      <c r="C1441" s="3"/>
      <c r="D1441" s="3"/>
      <c r="E1441" s="9" t="s">
        <v>278</v>
      </c>
      <c r="F1441" s="9" t="s">
        <v>278</v>
      </c>
      <c r="G1441" s="9" t="s">
        <v>278</v>
      </c>
      <c r="H1441" s="9" t="s">
        <v>278</v>
      </c>
      <c r="I1441" s="9" t="s">
        <v>278</v>
      </c>
      <c r="J1441" s="9" t="s">
        <v>278</v>
      </c>
      <c r="K1441" s="9" t="s">
        <v>278</v>
      </c>
      <c r="L1441" s="9" t="s">
        <v>278</v>
      </c>
      <c r="M1441" s="9">
        <v>349.4</v>
      </c>
      <c r="N1441" s="65"/>
      <c r="P1441" s="65">
        <f t="shared" si="31"/>
        <v>349.4</v>
      </c>
    </row>
    <row r="1442" spans="1:18" ht="15">
      <c r="A1442" s="253" t="s">
        <v>2695</v>
      </c>
      <c r="B1442" s="61" t="s">
        <v>2720</v>
      </c>
      <c r="C1442" s="3"/>
      <c r="D1442" s="3"/>
      <c r="E1442" s="9" t="s">
        <v>278</v>
      </c>
      <c r="F1442" s="9" t="s">
        <v>278</v>
      </c>
      <c r="G1442" s="9" t="s">
        <v>278</v>
      </c>
      <c r="H1442" s="9" t="s">
        <v>278</v>
      </c>
      <c r="I1442" s="9" t="s">
        <v>278</v>
      </c>
      <c r="J1442" s="9" t="s">
        <v>278</v>
      </c>
      <c r="K1442" s="9" t="s">
        <v>278</v>
      </c>
      <c r="L1442" s="9" t="s">
        <v>278</v>
      </c>
      <c r="M1442" s="9">
        <v>343.5</v>
      </c>
      <c r="N1442" s="65"/>
      <c r="P1442" s="65">
        <f t="shared" si="31"/>
        <v>343.5</v>
      </c>
    </row>
    <row r="1443" spans="1:18" ht="15">
      <c r="A1443" s="253" t="s">
        <v>2696</v>
      </c>
      <c r="B1443" s="178" t="s">
        <v>1339</v>
      </c>
      <c r="C1443" s="3"/>
      <c r="D1443" s="3"/>
      <c r="E1443" s="9" t="s">
        <v>278</v>
      </c>
      <c r="F1443" s="9" t="s">
        <v>278</v>
      </c>
      <c r="G1443" s="9" t="s">
        <v>278</v>
      </c>
      <c r="H1443" s="9" t="s">
        <v>278</v>
      </c>
      <c r="I1443" s="9">
        <v>331.70000000000027</v>
      </c>
      <c r="J1443" s="9" t="s">
        <v>278</v>
      </c>
      <c r="K1443" s="9" t="s">
        <v>278</v>
      </c>
      <c r="L1443" s="9" t="s">
        <v>278</v>
      </c>
      <c r="M1443" s="9" t="s">
        <v>278</v>
      </c>
      <c r="P1443" s="65">
        <f t="shared" si="31"/>
        <v>331.70000000000027</v>
      </c>
    </row>
    <row r="1444" spans="1:18" ht="15">
      <c r="A1444" s="253" t="s">
        <v>2697</v>
      </c>
      <c r="B1444" s="61" t="s">
        <v>179</v>
      </c>
      <c r="E1444" s="188">
        <v>328.8</v>
      </c>
      <c r="F1444" s="9" t="s">
        <v>278</v>
      </c>
      <c r="G1444" s="9" t="s">
        <v>278</v>
      </c>
      <c r="H1444" s="9" t="s">
        <v>278</v>
      </c>
      <c r="I1444" s="9" t="s">
        <v>278</v>
      </c>
      <c r="J1444" s="9" t="s">
        <v>278</v>
      </c>
      <c r="K1444" s="9" t="s">
        <v>278</v>
      </c>
      <c r="L1444" s="9" t="s">
        <v>278</v>
      </c>
      <c r="M1444" s="9" t="s">
        <v>278</v>
      </c>
      <c r="P1444" s="65">
        <f t="shared" si="31"/>
        <v>328.8</v>
      </c>
      <c r="R1444" t="s">
        <v>292</v>
      </c>
    </row>
    <row r="1445" spans="1:18" ht="15">
      <c r="A1445" s="253" t="s">
        <v>2698</v>
      </c>
      <c r="B1445" s="178" t="s">
        <v>1338</v>
      </c>
      <c r="C1445" s="3"/>
      <c r="D1445" s="3"/>
      <c r="E1445" s="9" t="s">
        <v>278</v>
      </c>
      <c r="F1445" s="9" t="s">
        <v>278</v>
      </c>
      <c r="G1445" s="9" t="s">
        <v>278</v>
      </c>
      <c r="H1445" s="9" t="s">
        <v>278</v>
      </c>
      <c r="I1445" s="9">
        <v>303.90000000000009</v>
      </c>
      <c r="J1445" s="9" t="s">
        <v>278</v>
      </c>
      <c r="K1445" s="9" t="s">
        <v>278</v>
      </c>
      <c r="L1445" s="9" t="s">
        <v>278</v>
      </c>
      <c r="M1445" s="9" t="s">
        <v>278</v>
      </c>
      <c r="P1445" s="65">
        <f t="shared" si="31"/>
        <v>303.90000000000009</v>
      </c>
    </row>
    <row r="1446" spans="1:18" ht="15">
      <c r="A1446" s="253" t="s">
        <v>2727</v>
      </c>
      <c r="B1446" s="61" t="s">
        <v>2707</v>
      </c>
      <c r="C1446" s="3"/>
      <c r="D1446" s="3"/>
      <c r="E1446" s="9" t="s">
        <v>278</v>
      </c>
      <c r="F1446" s="9" t="s">
        <v>278</v>
      </c>
      <c r="G1446" s="9" t="s">
        <v>278</v>
      </c>
      <c r="H1446" s="9" t="s">
        <v>278</v>
      </c>
      <c r="I1446" s="9" t="s">
        <v>278</v>
      </c>
      <c r="J1446" s="9" t="s">
        <v>278</v>
      </c>
      <c r="K1446" s="9" t="s">
        <v>278</v>
      </c>
      <c r="L1446" s="9" t="s">
        <v>278</v>
      </c>
      <c r="M1446" s="9">
        <v>291.34999999999997</v>
      </c>
      <c r="N1446" s="65"/>
      <c r="P1446" s="65">
        <f t="shared" si="31"/>
        <v>291.34999999999997</v>
      </c>
    </row>
    <row r="1447" spans="1:18" ht="15">
      <c r="A1447" s="253" t="s">
        <v>2820</v>
      </c>
      <c r="B1447" s="61" t="s">
        <v>2724</v>
      </c>
      <c r="C1447" s="3"/>
      <c r="D1447" s="3"/>
      <c r="E1447" s="9" t="s">
        <v>278</v>
      </c>
      <c r="F1447" s="9" t="s">
        <v>278</v>
      </c>
      <c r="G1447" s="9" t="s">
        <v>278</v>
      </c>
      <c r="H1447" s="9" t="s">
        <v>278</v>
      </c>
      <c r="I1447" s="9" t="s">
        <v>278</v>
      </c>
      <c r="J1447" s="9" t="s">
        <v>278</v>
      </c>
      <c r="K1447" s="9" t="s">
        <v>278</v>
      </c>
      <c r="L1447" s="9" t="s">
        <v>278</v>
      </c>
      <c r="M1447" s="9">
        <v>280.3</v>
      </c>
      <c r="N1447" s="65"/>
      <c r="P1447" s="65">
        <f t="shared" si="31"/>
        <v>280.3</v>
      </c>
    </row>
    <row r="1448" spans="1:18" ht="15">
      <c r="A1448" s="253" t="s">
        <v>2837</v>
      </c>
      <c r="B1448" s="239" t="s">
        <v>1669</v>
      </c>
      <c r="C1448" s="3"/>
      <c r="D1448" s="3"/>
      <c r="E1448" s="9" t="s">
        <v>278</v>
      </c>
      <c r="F1448" s="9" t="s">
        <v>278</v>
      </c>
      <c r="G1448" s="9" t="s">
        <v>278</v>
      </c>
      <c r="H1448" s="9" t="s">
        <v>278</v>
      </c>
      <c r="I1448" s="9" t="s">
        <v>278</v>
      </c>
      <c r="J1448" s="9" t="s">
        <v>278</v>
      </c>
      <c r="K1448" s="9">
        <v>260.95000000000118</v>
      </c>
      <c r="L1448" s="9" t="s">
        <v>278</v>
      </c>
      <c r="M1448" s="9" t="s">
        <v>278</v>
      </c>
      <c r="P1448" s="65">
        <f t="shared" si="31"/>
        <v>260.95000000000118</v>
      </c>
    </row>
    <row r="1449" spans="1:18" ht="15">
      <c r="A1449" s="253" t="s">
        <v>2887</v>
      </c>
      <c r="B1449" s="61" t="s">
        <v>2704</v>
      </c>
      <c r="C1449" s="3"/>
      <c r="D1449" s="3"/>
      <c r="E1449" s="9" t="s">
        <v>278</v>
      </c>
      <c r="F1449" s="9" t="s">
        <v>278</v>
      </c>
      <c r="G1449" s="9" t="s">
        <v>278</v>
      </c>
      <c r="H1449" s="9" t="s">
        <v>278</v>
      </c>
      <c r="I1449" s="9" t="s">
        <v>278</v>
      </c>
      <c r="J1449" s="9" t="s">
        <v>278</v>
      </c>
      <c r="K1449" s="9" t="s">
        <v>278</v>
      </c>
      <c r="L1449" s="9" t="s">
        <v>278</v>
      </c>
      <c r="M1449" s="9">
        <v>225.55</v>
      </c>
      <c r="N1449" s="65"/>
      <c r="P1449" s="65">
        <f t="shared" si="31"/>
        <v>225.55</v>
      </c>
    </row>
    <row r="1450" spans="1:18" ht="15">
      <c r="A1450" s="253" t="s">
        <v>2888</v>
      </c>
      <c r="B1450" s="61" t="s">
        <v>2708</v>
      </c>
      <c r="C1450" s="3"/>
      <c r="D1450" s="3"/>
      <c r="E1450" s="9" t="s">
        <v>278</v>
      </c>
      <c r="F1450" s="9" t="s">
        <v>278</v>
      </c>
      <c r="G1450" s="9" t="s">
        <v>278</v>
      </c>
      <c r="H1450" s="9" t="s">
        <v>278</v>
      </c>
      <c r="I1450" s="9" t="s">
        <v>278</v>
      </c>
      <c r="J1450" s="9" t="s">
        <v>278</v>
      </c>
      <c r="K1450" s="9" t="s">
        <v>278</v>
      </c>
      <c r="L1450" s="9" t="s">
        <v>278</v>
      </c>
      <c r="M1450" s="9">
        <v>189</v>
      </c>
      <c r="N1450" s="65"/>
      <c r="P1450" s="65">
        <f t="shared" si="31"/>
        <v>189</v>
      </c>
    </row>
    <row r="1451" spans="1:18" ht="15">
      <c r="A1451" s="253" t="s">
        <v>2889</v>
      </c>
      <c r="B1451" s="61" t="s">
        <v>2705</v>
      </c>
      <c r="C1451" s="3"/>
      <c r="D1451" s="3"/>
      <c r="E1451" s="9" t="s">
        <v>278</v>
      </c>
      <c r="F1451" s="9" t="s">
        <v>278</v>
      </c>
      <c r="G1451" s="9" t="s">
        <v>278</v>
      </c>
      <c r="H1451" s="9" t="s">
        <v>278</v>
      </c>
      <c r="I1451" s="9" t="s">
        <v>278</v>
      </c>
      <c r="J1451" s="9" t="s">
        <v>278</v>
      </c>
      <c r="K1451" s="9" t="s">
        <v>278</v>
      </c>
      <c r="L1451" s="9" t="s">
        <v>278</v>
      </c>
      <c r="M1451" s="9">
        <v>171.6</v>
      </c>
      <c r="N1451" s="65"/>
      <c r="P1451" s="65">
        <f t="shared" si="31"/>
        <v>171.6</v>
      </c>
    </row>
    <row r="1452" spans="1:18" ht="15">
      <c r="A1452" s="253" t="s">
        <v>2890</v>
      </c>
      <c r="B1452" s="239" t="s">
        <v>1670</v>
      </c>
      <c r="C1452" s="3"/>
      <c r="D1452" s="3"/>
      <c r="E1452" s="9" t="s">
        <v>278</v>
      </c>
      <c r="F1452" s="9" t="s">
        <v>278</v>
      </c>
      <c r="G1452" s="9" t="s">
        <v>278</v>
      </c>
      <c r="H1452" s="9" t="s">
        <v>278</v>
      </c>
      <c r="I1452" s="9" t="s">
        <v>278</v>
      </c>
      <c r="J1452" s="9" t="s">
        <v>278</v>
      </c>
      <c r="K1452" s="9">
        <v>105.94999999999982</v>
      </c>
      <c r="L1452" s="9" t="s">
        <v>278</v>
      </c>
      <c r="M1452" s="9" t="s">
        <v>278</v>
      </c>
      <c r="P1452" s="65">
        <f t="shared" si="31"/>
        <v>105.94999999999982</v>
      </c>
    </row>
    <row r="1453" spans="1:18" ht="15">
      <c r="A1453" s="253" t="s">
        <v>2891</v>
      </c>
      <c r="B1453" s="178" t="s">
        <v>1347</v>
      </c>
      <c r="C1453" s="3"/>
      <c r="D1453" s="3"/>
      <c r="E1453" s="9" t="s">
        <v>278</v>
      </c>
      <c r="F1453" s="9" t="s">
        <v>278</v>
      </c>
      <c r="G1453" s="9" t="s">
        <v>278</v>
      </c>
      <c r="H1453" s="9" t="s">
        <v>278</v>
      </c>
      <c r="I1453" s="9">
        <v>61.100000000000364</v>
      </c>
      <c r="J1453" s="9" t="s">
        <v>278</v>
      </c>
      <c r="K1453" s="9" t="s">
        <v>278</v>
      </c>
      <c r="L1453" s="9" t="s">
        <v>278</v>
      </c>
      <c r="M1453" s="9" t="s">
        <v>278</v>
      </c>
      <c r="P1453" s="65">
        <f t="shared" si="31"/>
        <v>61.100000000000364</v>
      </c>
    </row>
    <row r="1457" spans="1:21" ht="25.5">
      <c r="A1457" s="23" t="s">
        <v>1768</v>
      </c>
      <c r="L1457" s="67"/>
      <c r="M1457" s="67" t="s">
        <v>2452</v>
      </c>
    </row>
    <row r="1458" spans="1:21">
      <c r="L1458" s="67"/>
      <c r="M1458" s="67"/>
    </row>
    <row r="1459" spans="1:21" ht="15">
      <c r="A1459" s="38"/>
      <c r="B1459" s="38"/>
      <c r="C1459" s="38"/>
      <c r="D1459" s="38"/>
      <c r="E1459" s="59">
        <v>2016</v>
      </c>
      <c r="F1459" s="59">
        <v>2017</v>
      </c>
      <c r="G1459" s="59">
        <v>2018</v>
      </c>
      <c r="H1459" s="59">
        <v>2019</v>
      </c>
      <c r="I1459" s="59">
        <v>2020</v>
      </c>
      <c r="J1459" s="59">
        <v>2021</v>
      </c>
      <c r="K1459" s="59">
        <v>2022</v>
      </c>
      <c r="L1459" s="59">
        <v>2023</v>
      </c>
      <c r="M1459" s="59">
        <v>2024</v>
      </c>
      <c r="P1459" s="68" t="s">
        <v>40</v>
      </c>
    </row>
    <row r="1460" spans="1:21" ht="15">
      <c r="A1460" s="28" t="s">
        <v>0</v>
      </c>
      <c r="B1460" s="61" t="s">
        <v>153</v>
      </c>
      <c r="E1460" s="9" t="s">
        <v>278</v>
      </c>
      <c r="F1460" s="9" t="s">
        <v>278</v>
      </c>
      <c r="G1460" s="185">
        <v>74.000000000000455</v>
      </c>
      <c r="H1460" s="185">
        <v>699.49999999999955</v>
      </c>
      <c r="I1460" s="9">
        <v>108.00000000000364</v>
      </c>
      <c r="J1460" s="183">
        <v>609.09999999999945</v>
      </c>
      <c r="K1460" s="188">
        <v>532.09999999999764</v>
      </c>
      <c r="L1460" s="188">
        <v>496.09999999999997</v>
      </c>
      <c r="M1460" s="183">
        <v>694.90000000000009</v>
      </c>
      <c r="P1460" s="65">
        <f t="shared" ref="P1460:P1491" si="32">SUM(E1460:M1460)</f>
        <v>3213.7000000000007</v>
      </c>
      <c r="R1460" t="s">
        <v>3159</v>
      </c>
      <c r="U1460" s="3" t="s">
        <v>2491</v>
      </c>
    </row>
    <row r="1461" spans="1:21" ht="15">
      <c r="A1461" s="28" t="s">
        <v>2</v>
      </c>
      <c r="B1461" s="61" t="s">
        <v>662</v>
      </c>
      <c r="E1461" s="9" t="s">
        <v>278</v>
      </c>
      <c r="F1461" s="9" t="s">
        <v>278</v>
      </c>
      <c r="G1461" s="9" t="s">
        <v>278</v>
      </c>
      <c r="H1461" s="188">
        <v>587.80000000000018</v>
      </c>
      <c r="I1461" s="184">
        <v>282.49999999999818</v>
      </c>
      <c r="J1461" s="188">
        <v>497.5</v>
      </c>
      <c r="K1461" s="183">
        <v>590.5</v>
      </c>
      <c r="L1461" s="9">
        <v>419.1</v>
      </c>
      <c r="M1461" s="9">
        <v>256.60000000000002</v>
      </c>
      <c r="P1461" s="65">
        <f t="shared" si="32"/>
        <v>2633.9999999999982</v>
      </c>
      <c r="R1461" t="s">
        <v>1993</v>
      </c>
      <c r="U1461" s="3" t="s">
        <v>2492</v>
      </c>
    </row>
    <row r="1462" spans="1:21" ht="15">
      <c r="A1462" s="28" t="s">
        <v>3</v>
      </c>
      <c r="B1462" s="61" t="s">
        <v>25</v>
      </c>
      <c r="E1462" s="9">
        <v>84.449999999998909</v>
      </c>
      <c r="F1462" s="9">
        <v>10.500000000000909</v>
      </c>
      <c r="G1462" s="62" t="s">
        <v>279</v>
      </c>
      <c r="H1462" s="9">
        <v>564.20000000000073</v>
      </c>
      <c r="I1462" s="9">
        <v>3.8999999999978172</v>
      </c>
      <c r="J1462" s="9">
        <v>394.19999999999709</v>
      </c>
      <c r="K1462" s="188">
        <v>534.09999999999945</v>
      </c>
      <c r="L1462" s="9">
        <v>385.5</v>
      </c>
      <c r="M1462" s="9">
        <v>400.5</v>
      </c>
      <c r="P1462" s="65">
        <f t="shared" si="32"/>
        <v>2377.3499999999949</v>
      </c>
      <c r="R1462" t="s">
        <v>292</v>
      </c>
    </row>
    <row r="1463" spans="1:21" ht="15">
      <c r="A1463" s="28" t="s">
        <v>5</v>
      </c>
      <c r="B1463" s="61" t="s">
        <v>667</v>
      </c>
      <c r="E1463" s="9" t="s">
        <v>278</v>
      </c>
      <c r="F1463" s="9" t="s">
        <v>278</v>
      </c>
      <c r="G1463" s="9" t="s">
        <v>278</v>
      </c>
      <c r="H1463" s="188">
        <v>585.60000000000127</v>
      </c>
      <c r="I1463" s="62" t="s">
        <v>279</v>
      </c>
      <c r="J1463" s="9">
        <v>323.80000000000018</v>
      </c>
      <c r="K1463" s="9">
        <v>486.99999999999909</v>
      </c>
      <c r="L1463" s="183">
        <v>523.6</v>
      </c>
      <c r="M1463" s="188">
        <v>425.1</v>
      </c>
      <c r="P1463" s="65">
        <f t="shared" si="32"/>
        <v>2345.1000000000004</v>
      </c>
      <c r="R1463" t="s">
        <v>1925</v>
      </c>
      <c r="U1463" s="3" t="s">
        <v>2492</v>
      </c>
    </row>
    <row r="1464" spans="1:21" ht="15">
      <c r="A1464" s="28" t="s">
        <v>7</v>
      </c>
      <c r="B1464" s="61" t="s">
        <v>694</v>
      </c>
      <c r="E1464" s="9" t="s">
        <v>278</v>
      </c>
      <c r="F1464" s="9" t="s">
        <v>278</v>
      </c>
      <c r="G1464" s="9" t="s">
        <v>278</v>
      </c>
      <c r="H1464" s="183">
        <v>655.80000000000018</v>
      </c>
      <c r="I1464" s="9">
        <v>45.400000000003274</v>
      </c>
      <c r="J1464" s="9">
        <v>333.60000000000036</v>
      </c>
      <c r="K1464" s="9">
        <v>427.90000000000055</v>
      </c>
      <c r="L1464" s="188">
        <v>477.29999999999995</v>
      </c>
      <c r="M1464" s="9">
        <v>401.3</v>
      </c>
      <c r="P1464" s="65">
        <f t="shared" si="32"/>
        <v>2341.3000000000043</v>
      </c>
      <c r="R1464" t="s">
        <v>333</v>
      </c>
    </row>
    <row r="1465" spans="1:21" ht="15">
      <c r="A1465" s="28" t="s">
        <v>8</v>
      </c>
      <c r="B1465" s="61" t="s">
        <v>651</v>
      </c>
      <c r="E1465" s="9" t="s">
        <v>278</v>
      </c>
      <c r="F1465" s="9" t="s">
        <v>278</v>
      </c>
      <c r="G1465" s="9" t="s">
        <v>278</v>
      </c>
      <c r="H1465" s="9">
        <v>502</v>
      </c>
      <c r="I1465" s="9">
        <v>112.09999999999854</v>
      </c>
      <c r="J1465" s="184">
        <v>598.09999999999945</v>
      </c>
      <c r="K1465" s="9">
        <v>501.29999999999927</v>
      </c>
      <c r="L1465" s="9">
        <v>409.2</v>
      </c>
      <c r="M1465" s="9">
        <v>49.500000000000007</v>
      </c>
      <c r="P1465" s="65">
        <f t="shared" si="32"/>
        <v>2172.1999999999971</v>
      </c>
      <c r="R1465" t="s">
        <v>282</v>
      </c>
    </row>
    <row r="1466" spans="1:21" ht="15">
      <c r="A1466" s="28" t="s">
        <v>10</v>
      </c>
      <c r="B1466" s="178" t="s">
        <v>1345</v>
      </c>
      <c r="C1466" s="3"/>
      <c r="D1466" s="3"/>
      <c r="E1466" s="9" t="s">
        <v>278</v>
      </c>
      <c r="F1466" s="9" t="s">
        <v>278</v>
      </c>
      <c r="G1466" s="9" t="s">
        <v>278</v>
      </c>
      <c r="H1466" s="9" t="s">
        <v>278</v>
      </c>
      <c r="I1466" s="188">
        <v>238.80000000000291</v>
      </c>
      <c r="J1466" s="188">
        <v>507.29999999999836</v>
      </c>
      <c r="K1466" s="188">
        <v>568.00000000000182</v>
      </c>
      <c r="L1466" s="188">
        <v>491.2</v>
      </c>
      <c r="M1466" s="9">
        <v>213.6</v>
      </c>
      <c r="P1466" s="65">
        <f t="shared" si="32"/>
        <v>2018.900000000003</v>
      </c>
      <c r="R1466" t="s">
        <v>2488</v>
      </c>
      <c r="U1466" s="3" t="s">
        <v>2492</v>
      </c>
    </row>
    <row r="1467" spans="1:21" ht="15">
      <c r="A1467" s="28" t="s">
        <v>12</v>
      </c>
      <c r="B1467" s="61" t="s">
        <v>33</v>
      </c>
      <c r="E1467" s="188">
        <v>146.89999999999964</v>
      </c>
      <c r="F1467" s="9">
        <v>10.5</v>
      </c>
      <c r="G1467" s="188">
        <v>36.299999999999727</v>
      </c>
      <c r="H1467" s="9">
        <v>458.99999999999909</v>
      </c>
      <c r="I1467" s="9">
        <v>112.49999999999636</v>
      </c>
      <c r="J1467" s="188">
        <v>521.60000000000127</v>
      </c>
      <c r="K1467" s="9">
        <v>388.90000000000146</v>
      </c>
      <c r="L1467" s="9">
        <v>265.39999999999998</v>
      </c>
      <c r="M1467" s="9">
        <v>15.6</v>
      </c>
      <c r="P1467" s="65">
        <f t="shared" si="32"/>
        <v>1956.6999999999975</v>
      </c>
      <c r="R1467" t="s">
        <v>1917</v>
      </c>
    </row>
    <row r="1468" spans="1:21" ht="15">
      <c r="A1468" s="28" t="s">
        <v>14</v>
      </c>
      <c r="B1468" s="178" t="s">
        <v>1342</v>
      </c>
      <c r="C1468" s="3"/>
      <c r="D1468" s="3"/>
      <c r="E1468" s="9" t="s">
        <v>278</v>
      </c>
      <c r="F1468" s="9" t="s">
        <v>278</v>
      </c>
      <c r="G1468" s="9" t="s">
        <v>278</v>
      </c>
      <c r="H1468" s="9" t="s">
        <v>278</v>
      </c>
      <c r="I1468" s="188">
        <v>227.19999999999527</v>
      </c>
      <c r="J1468" s="9">
        <v>416.09999999999945</v>
      </c>
      <c r="K1468" s="184">
        <v>572.69999999999982</v>
      </c>
      <c r="L1468" s="9">
        <v>339.2</v>
      </c>
      <c r="M1468" s="9">
        <v>325.59999999999997</v>
      </c>
      <c r="P1468" s="65">
        <f t="shared" si="32"/>
        <v>1880.7999999999945</v>
      </c>
      <c r="R1468" t="s">
        <v>291</v>
      </c>
    </row>
    <row r="1469" spans="1:21" ht="15">
      <c r="A1469" s="28" t="s">
        <v>16</v>
      </c>
      <c r="B1469" s="61" t="s">
        <v>700</v>
      </c>
      <c r="E1469" s="9" t="s">
        <v>278</v>
      </c>
      <c r="F1469" s="9" t="s">
        <v>278</v>
      </c>
      <c r="G1469" s="9" t="s">
        <v>278</v>
      </c>
      <c r="H1469" s="9">
        <v>360.10000000000036</v>
      </c>
      <c r="I1469" s="183">
        <v>320.79999999999745</v>
      </c>
      <c r="J1469" s="9">
        <v>253.39999999999964</v>
      </c>
      <c r="K1469" s="9">
        <v>182</v>
      </c>
      <c r="L1469" s="9">
        <v>425</v>
      </c>
      <c r="M1469" s="9">
        <v>298.90000000000003</v>
      </c>
      <c r="P1469" s="65">
        <f t="shared" si="32"/>
        <v>1840.1999999999975</v>
      </c>
      <c r="R1469" t="s">
        <v>300</v>
      </c>
    </row>
    <row r="1470" spans="1:21" ht="15">
      <c r="A1470" s="28" t="s">
        <v>18</v>
      </c>
      <c r="B1470" s="178" t="s">
        <v>1348</v>
      </c>
      <c r="C1470" s="3"/>
      <c r="D1470" s="3"/>
      <c r="E1470" s="9" t="s">
        <v>278</v>
      </c>
      <c r="F1470" s="9" t="s">
        <v>278</v>
      </c>
      <c r="G1470" s="9" t="s">
        <v>278</v>
      </c>
      <c r="H1470" s="9" t="s">
        <v>278</v>
      </c>
      <c r="I1470" s="62" t="s">
        <v>279</v>
      </c>
      <c r="J1470" s="188">
        <v>443.89999999999873</v>
      </c>
      <c r="K1470" s="188">
        <v>516.90000000000055</v>
      </c>
      <c r="L1470" s="184">
        <v>499</v>
      </c>
      <c r="M1470" s="9">
        <v>340.90000000000003</v>
      </c>
      <c r="P1470" s="65">
        <f t="shared" si="32"/>
        <v>1800.6999999999994</v>
      </c>
      <c r="R1470" t="s">
        <v>2487</v>
      </c>
    </row>
    <row r="1471" spans="1:21" ht="15">
      <c r="A1471" s="28" t="s">
        <v>20</v>
      </c>
      <c r="B1471" s="61" t="s">
        <v>13</v>
      </c>
      <c r="E1471" s="9">
        <v>108.90000000000055</v>
      </c>
      <c r="F1471" s="188">
        <v>62.400000000001455</v>
      </c>
      <c r="G1471" s="62" t="s">
        <v>279</v>
      </c>
      <c r="H1471" s="188">
        <v>565.39999999999691</v>
      </c>
      <c r="I1471" s="188">
        <v>197.50000000000546</v>
      </c>
      <c r="J1471" s="9">
        <v>186.39999999999964</v>
      </c>
      <c r="K1471" s="9">
        <v>482.49999999999909</v>
      </c>
      <c r="L1471" s="9">
        <v>163.1</v>
      </c>
      <c r="M1471" s="9" t="s">
        <v>278</v>
      </c>
      <c r="P1471" s="65">
        <f t="shared" si="32"/>
        <v>1766.200000000003</v>
      </c>
      <c r="R1471" t="s">
        <v>1487</v>
      </c>
      <c r="U1471" s="189"/>
    </row>
    <row r="1472" spans="1:21" ht="15">
      <c r="A1472" s="28" t="s">
        <v>22</v>
      </c>
      <c r="B1472" s="61" t="s">
        <v>654</v>
      </c>
      <c r="E1472" s="9" t="s">
        <v>278</v>
      </c>
      <c r="F1472" s="9" t="s">
        <v>278</v>
      </c>
      <c r="G1472" s="9" t="s">
        <v>278</v>
      </c>
      <c r="H1472" s="9">
        <v>411.10000000000036</v>
      </c>
      <c r="I1472" s="62" t="s">
        <v>279</v>
      </c>
      <c r="J1472" s="9">
        <v>262.39999999999964</v>
      </c>
      <c r="K1472" s="9">
        <v>408.09999999999945</v>
      </c>
      <c r="L1472" s="9">
        <v>371.5</v>
      </c>
      <c r="M1472" s="9">
        <v>309.5</v>
      </c>
      <c r="P1472" s="65">
        <f t="shared" si="32"/>
        <v>1762.5999999999995</v>
      </c>
    </row>
    <row r="1473" spans="1:21" ht="15">
      <c r="A1473" s="28" t="s">
        <v>24</v>
      </c>
      <c r="B1473" s="61" t="s">
        <v>155</v>
      </c>
      <c r="E1473" s="9" t="s">
        <v>278</v>
      </c>
      <c r="F1473" s="9" t="s">
        <v>278</v>
      </c>
      <c r="G1473" s="184">
        <v>56.000000000000455</v>
      </c>
      <c r="H1473" s="188">
        <v>638.49999999999909</v>
      </c>
      <c r="I1473" s="62" t="s">
        <v>279</v>
      </c>
      <c r="J1473" s="9">
        <v>291.09999999999945</v>
      </c>
      <c r="K1473" s="9">
        <v>514.30000000000018</v>
      </c>
      <c r="L1473" s="9">
        <v>237.5</v>
      </c>
      <c r="M1473" s="9">
        <v>8.6999999999999993</v>
      </c>
      <c r="P1473" s="65">
        <f t="shared" si="32"/>
        <v>1746.0999999999992</v>
      </c>
      <c r="R1473" t="s">
        <v>352</v>
      </c>
    </row>
    <row r="1474" spans="1:21" ht="15">
      <c r="A1474" s="28" t="s">
        <v>26</v>
      </c>
      <c r="B1474" s="61" t="s">
        <v>142</v>
      </c>
      <c r="E1474" s="9" t="s">
        <v>278</v>
      </c>
      <c r="F1474" s="9">
        <v>13.099999999998545</v>
      </c>
      <c r="G1474" s="188">
        <v>28.000000000000909</v>
      </c>
      <c r="H1474" s="184">
        <v>644.30000000000109</v>
      </c>
      <c r="I1474" s="9">
        <v>170.19999999999891</v>
      </c>
      <c r="J1474" s="9">
        <v>403.40000000000055</v>
      </c>
      <c r="K1474" s="9">
        <v>242.40000000000055</v>
      </c>
      <c r="L1474" s="9">
        <v>84.5</v>
      </c>
      <c r="M1474" s="9">
        <v>155.6</v>
      </c>
      <c r="P1474" s="65">
        <f t="shared" si="32"/>
        <v>1741.5000000000005</v>
      </c>
      <c r="R1474" t="s">
        <v>308</v>
      </c>
    </row>
    <row r="1475" spans="1:21" ht="15">
      <c r="A1475" s="28" t="s">
        <v>28</v>
      </c>
      <c r="B1475" s="61" t="s">
        <v>704</v>
      </c>
      <c r="E1475" s="9" t="s">
        <v>278</v>
      </c>
      <c r="F1475" s="9" t="s">
        <v>278</v>
      </c>
      <c r="G1475" s="9" t="s">
        <v>278</v>
      </c>
      <c r="H1475" s="188">
        <v>641.09999999999945</v>
      </c>
      <c r="I1475" s="9">
        <v>178.5</v>
      </c>
      <c r="J1475" s="9">
        <v>321.49999999999909</v>
      </c>
      <c r="K1475" s="9">
        <v>5.999999999998181</v>
      </c>
      <c r="L1475" s="9">
        <v>389.7</v>
      </c>
      <c r="M1475" s="9">
        <v>190.9</v>
      </c>
      <c r="P1475" s="65">
        <f t="shared" si="32"/>
        <v>1727.6999999999969</v>
      </c>
      <c r="R1475" t="s">
        <v>283</v>
      </c>
    </row>
    <row r="1476" spans="1:21" ht="15">
      <c r="A1476" s="28" t="s">
        <v>30</v>
      </c>
      <c r="B1476" s="178" t="s">
        <v>1346</v>
      </c>
      <c r="C1476" s="3"/>
      <c r="D1476" s="3"/>
      <c r="E1476" s="9" t="s">
        <v>278</v>
      </c>
      <c r="F1476" s="9" t="s">
        <v>278</v>
      </c>
      <c r="G1476" s="9" t="s">
        <v>278</v>
      </c>
      <c r="H1476" s="9" t="s">
        <v>278</v>
      </c>
      <c r="I1476" s="9">
        <v>171.49999999999818</v>
      </c>
      <c r="J1476" s="188">
        <v>438.50000000000091</v>
      </c>
      <c r="K1476" s="9">
        <v>357.199999999998</v>
      </c>
      <c r="L1476" s="9">
        <v>373.1</v>
      </c>
      <c r="M1476" s="9">
        <v>376.4</v>
      </c>
      <c r="P1476" s="65">
        <f t="shared" si="32"/>
        <v>1716.6999999999971</v>
      </c>
      <c r="R1476" t="s">
        <v>293</v>
      </c>
    </row>
    <row r="1477" spans="1:21" ht="15">
      <c r="A1477" s="28" t="s">
        <v>32</v>
      </c>
      <c r="B1477" s="61" t="s">
        <v>675</v>
      </c>
      <c r="E1477" s="9" t="s">
        <v>278</v>
      </c>
      <c r="F1477" s="9" t="s">
        <v>278</v>
      </c>
      <c r="G1477" s="9" t="s">
        <v>278</v>
      </c>
      <c r="H1477" s="9">
        <v>297.59999999999854</v>
      </c>
      <c r="I1477" s="9">
        <v>191.19999999999891</v>
      </c>
      <c r="J1477" s="9">
        <v>131.99999999999909</v>
      </c>
      <c r="K1477" s="9">
        <v>390.89999999999873</v>
      </c>
      <c r="L1477" s="9">
        <v>244.9</v>
      </c>
      <c r="M1477" s="188">
        <v>443.6</v>
      </c>
      <c r="P1477" s="65">
        <f t="shared" si="32"/>
        <v>1700.1999999999953</v>
      </c>
      <c r="R1477" t="s">
        <v>288</v>
      </c>
      <c r="U1477" s="61"/>
    </row>
    <row r="1478" spans="1:21" ht="15">
      <c r="A1478" s="28" t="s">
        <v>34</v>
      </c>
      <c r="B1478" s="61" t="s">
        <v>9</v>
      </c>
      <c r="E1478" s="188">
        <v>193.49999999999955</v>
      </c>
      <c r="F1478" s="188">
        <v>52.299999999999272</v>
      </c>
      <c r="G1478" s="9">
        <v>2.1999999999998181</v>
      </c>
      <c r="H1478" s="9">
        <v>220.09999999999945</v>
      </c>
      <c r="I1478" s="9">
        <v>191.00000000000182</v>
      </c>
      <c r="J1478" s="9">
        <v>278.59999999999991</v>
      </c>
      <c r="K1478" s="9">
        <v>254.99999999999909</v>
      </c>
      <c r="L1478" s="9">
        <v>291.7</v>
      </c>
      <c r="M1478" s="9">
        <v>175</v>
      </c>
      <c r="P1478" s="65">
        <f t="shared" si="32"/>
        <v>1659.399999999999</v>
      </c>
      <c r="R1478" t="s">
        <v>286</v>
      </c>
      <c r="U1478" s="61"/>
    </row>
    <row r="1479" spans="1:21" ht="15">
      <c r="A1479" s="28" t="s">
        <v>36</v>
      </c>
      <c r="B1479" s="61" t="s">
        <v>686</v>
      </c>
      <c r="E1479" s="9" t="s">
        <v>278</v>
      </c>
      <c r="F1479" s="9" t="s">
        <v>278</v>
      </c>
      <c r="G1479" s="9" t="s">
        <v>278</v>
      </c>
      <c r="H1479" s="9">
        <v>320</v>
      </c>
      <c r="I1479" s="185">
        <v>329</v>
      </c>
      <c r="J1479" s="9">
        <v>362.69999999999982</v>
      </c>
      <c r="K1479" s="9">
        <v>392.50000000000045</v>
      </c>
      <c r="L1479" s="9">
        <v>237.6</v>
      </c>
      <c r="M1479" s="9">
        <v>6</v>
      </c>
      <c r="P1479" s="65">
        <f t="shared" si="32"/>
        <v>1647.8000000000002</v>
      </c>
      <c r="R1479" t="s">
        <v>281</v>
      </c>
      <c r="U1479" s="3" t="s">
        <v>2493</v>
      </c>
    </row>
    <row r="1480" spans="1:21" ht="15">
      <c r="A1480" s="28" t="s">
        <v>38</v>
      </c>
      <c r="B1480" s="61" t="s">
        <v>17</v>
      </c>
      <c r="E1480" s="9">
        <v>110.699999999998</v>
      </c>
      <c r="F1480" s="9">
        <v>10.200000000002547</v>
      </c>
      <c r="G1480" s="183">
        <v>58.299999999999272</v>
      </c>
      <c r="H1480" s="9">
        <v>217</v>
      </c>
      <c r="I1480" s="62" t="s">
        <v>279</v>
      </c>
      <c r="J1480" s="9">
        <v>305.10000000000036</v>
      </c>
      <c r="K1480" s="9">
        <v>357.69999999999709</v>
      </c>
      <c r="L1480" s="9">
        <v>290.49999999999994</v>
      </c>
      <c r="M1480" s="9">
        <v>286</v>
      </c>
      <c r="P1480" s="65">
        <f t="shared" si="32"/>
        <v>1635.4999999999973</v>
      </c>
      <c r="R1480" t="s">
        <v>300</v>
      </c>
      <c r="U1480" s="189"/>
    </row>
    <row r="1481" spans="1:21" ht="15">
      <c r="A1481" s="28" t="s">
        <v>145</v>
      </c>
      <c r="B1481" s="61" t="s">
        <v>37</v>
      </c>
      <c r="E1481" s="184">
        <v>200.75</v>
      </c>
      <c r="F1481" s="9">
        <v>10.499999999999091</v>
      </c>
      <c r="G1481" s="62" t="s">
        <v>279</v>
      </c>
      <c r="H1481" s="9">
        <v>379.80000000000064</v>
      </c>
      <c r="I1481" s="9">
        <v>69.900000000003274</v>
      </c>
      <c r="J1481" s="9">
        <v>380.20000000000073</v>
      </c>
      <c r="K1481" s="9">
        <v>248.19999999999982</v>
      </c>
      <c r="L1481" s="9">
        <v>211</v>
      </c>
      <c r="M1481" s="9">
        <v>129.5</v>
      </c>
      <c r="P1481" s="65">
        <f t="shared" si="32"/>
        <v>1629.8500000000035</v>
      </c>
      <c r="R1481" t="s">
        <v>282</v>
      </c>
    </row>
    <row r="1482" spans="1:21" ht="15">
      <c r="A1482" s="28" t="s">
        <v>146</v>
      </c>
      <c r="B1482" s="178" t="s">
        <v>1349</v>
      </c>
      <c r="C1482" s="3"/>
      <c r="D1482" s="3"/>
      <c r="E1482" s="9" t="s">
        <v>278</v>
      </c>
      <c r="F1482" s="9" t="s">
        <v>278</v>
      </c>
      <c r="G1482" s="9" t="s">
        <v>278</v>
      </c>
      <c r="H1482" s="9" t="s">
        <v>278</v>
      </c>
      <c r="I1482" s="9">
        <v>129.79999999999563</v>
      </c>
      <c r="J1482" s="9">
        <v>278.5</v>
      </c>
      <c r="K1482" s="9">
        <v>485.60000000000218</v>
      </c>
      <c r="L1482" s="9">
        <v>261.5</v>
      </c>
      <c r="M1482" s="188">
        <v>467.4</v>
      </c>
      <c r="P1482" s="65">
        <f t="shared" si="32"/>
        <v>1622.7999999999979</v>
      </c>
      <c r="R1482" t="s">
        <v>287</v>
      </c>
    </row>
    <row r="1483" spans="1:21" ht="15">
      <c r="A1483" s="28" t="s">
        <v>147</v>
      </c>
      <c r="B1483" s="190" t="s">
        <v>1351</v>
      </c>
      <c r="C1483" s="3"/>
      <c r="D1483" s="3"/>
      <c r="E1483" s="9" t="s">
        <v>278</v>
      </c>
      <c r="F1483" s="9" t="s">
        <v>278</v>
      </c>
      <c r="G1483" s="9" t="s">
        <v>278</v>
      </c>
      <c r="H1483" s="9" t="s">
        <v>278</v>
      </c>
      <c r="I1483" s="9">
        <v>161.59999999999491</v>
      </c>
      <c r="J1483" s="9">
        <v>426.30000000000109</v>
      </c>
      <c r="K1483" s="188">
        <v>538.10000000000036</v>
      </c>
      <c r="L1483" s="9">
        <v>273.8</v>
      </c>
      <c r="M1483" s="9">
        <v>222.5</v>
      </c>
      <c r="P1483" s="65">
        <f t="shared" si="32"/>
        <v>1622.2999999999963</v>
      </c>
      <c r="R1483" t="s">
        <v>297</v>
      </c>
    </row>
    <row r="1484" spans="1:21" ht="15">
      <c r="A1484" s="28" t="s">
        <v>151</v>
      </c>
      <c r="B1484" s="61" t="s">
        <v>653</v>
      </c>
      <c r="E1484" s="9" t="s">
        <v>278</v>
      </c>
      <c r="F1484" s="9" t="s">
        <v>278</v>
      </c>
      <c r="G1484" s="9" t="s">
        <v>278</v>
      </c>
      <c r="H1484" s="9">
        <v>367.09999999999945</v>
      </c>
      <c r="I1484" s="62" t="s">
        <v>279</v>
      </c>
      <c r="J1484" s="9">
        <v>345.5</v>
      </c>
      <c r="K1484" s="9">
        <v>382.39999999999873</v>
      </c>
      <c r="L1484" s="9">
        <v>386.8</v>
      </c>
      <c r="M1484" s="9">
        <v>98.100000000000009</v>
      </c>
      <c r="P1484" s="65">
        <f t="shared" si="32"/>
        <v>1579.899999999998</v>
      </c>
    </row>
    <row r="1485" spans="1:21" ht="15">
      <c r="A1485" s="28" t="s">
        <v>157</v>
      </c>
      <c r="B1485" s="61" t="s">
        <v>162</v>
      </c>
      <c r="E1485" s="9" t="s">
        <v>278</v>
      </c>
      <c r="F1485" s="9" t="s">
        <v>278</v>
      </c>
      <c r="G1485" s="62" t="s">
        <v>279</v>
      </c>
      <c r="H1485" s="9">
        <v>168</v>
      </c>
      <c r="I1485" s="9">
        <v>98.900000000001455</v>
      </c>
      <c r="J1485" s="9">
        <v>198.10000000000036</v>
      </c>
      <c r="K1485" s="9">
        <v>473.69999999999982</v>
      </c>
      <c r="L1485" s="188">
        <v>463</v>
      </c>
      <c r="M1485" s="9">
        <v>140.4</v>
      </c>
      <c r="P1485" s="65">
        <f t="shared" si="32"/>
        <v>1542.1000000000017</v>
      </c>
      <c r="R1485" t="s">
        <v>287</v>
      </c>
    </row>
    <row r="1486" spans="1:21" ht="15">
      <c r="A1486" s="28" t="s">
        <v>159</v>
      </c>
      <c r="B1486" s="61" t="s">
        <v>15</v>
      </c>
      <c r="E1486" s="9">
        <v>65.899999999999636</v>
      </c>
      <c r="F1486" s="9">
        <v>2.6000000000003638</v>
      </c>
      <c r="G1486" s="9">
        <v>2.2000000000007276</v>
      </c>
      <c r="H1486" s="9">
        <v>210.39999999999918</v>
      </c>
      <c r="I1486" s="9">
        <v>55.999999999994543</v>
      </c>
      <c r="J1486" s="9">
        <v>343</v>
      </c>
      <c r="K1486" s="9">
        <v>305.09999999999945</v>
      </c>
      <c r="L1486" s="9">
        <v>279</v>
      </c>
      <c r="M1486" s="9">
        <v>180.10000000000002</v>
      </c>
      <c r="P1486" s="65">
        <f t="shared" si="32"/>
        <v>1444.2999999999938</v>
      </c>
      <c r="U1486" s="189"/>
    </row>
    <row r="1487" spans="1:21" ht="15">
      <c r="A1487" s="28" t="s">
        <v>160</v>
      </c>
      <c r="B1487" s="61" t="s">
        <v>39</v>
      </c>
      <c r="E1487" s="9">
        <v>101.39999999999873</v>
      </c>
      <c r="F1487" s="9">
        <v>10.499999999998181</v>
      </c>
      <c r="G1487" s="62" t="s">
        <v>279</v>
      </c>
      <c r="H1487" s="188">
        <v>605.69999999999982</v>
      </c>
      <c r="I1487" s="9">
        <v>110.50000000000182</v>
      </c>
      <c r="J1487" s="9">
        <v>419.10000000000036</v>
      </c>
      <c r="K1487" s="9">
        <v>169.5</v>
      </c>
      <c r="L1487" s="9" t="s">
        <v>278</v>
      </c>
      <c r="M1487" s="9" t="s">
        <v>278</v>
      </c>
      <c r="P1487" s="65">
        <f t="shared" si="32"/>
        <v>1416.6999999999989</v>
      </c>
      <c r="R1487" t="s">
        <v>316</v>
      </c>
    </row>
    <row r="1488" spans="1:21" ht="15">
      <c r="A1488" s="28" t="s">
        <v>161</v>
      </c>
      <c r="B1488" s="61" t="s">
        <v>156</v>
      </c>
      <c r="E1488" s="9" t="s">
        <v>278</v>
      </c>
      <c r="F1488" s="9" t="s">
        <v>278</v>
      </c>
      <c r="G1488" s="62" t="s">
        <v>279</v>
      </c>
      <c r="H1488" s="9">
        <v>362.39999999999782</v>
      </c>
      <c r="I1488" s="9">
        <v>29.700000000004366</v>
      </c>
      <c r="J1488" s="185">
        <v>654.10000000000082</v>
      </c>
      <c r="K1488" s="9">
        <v>348.50000000000136</v>
      </c>
      <c r="L1488" s="9" t="s">
        <v>278</v>
      </c>
      <c r="M1488" s="9" t="s">
        <v>278</v>
      </c>
      <c r="P1488" s="65">
        <f t="shared" si="32"/>
        <v>1394.7000000000044</v>
      </c>
      <c r="R1488" t="s">
        <v>281</v>
      </c>
      <c r="U1488" s="3" t="s">
        <v>2493</v>
      </c>
    </row>
    <row r="1489" spans="1:18" ht="15">
      <c r="A1489" s="28" t="s">
        <v>163</v>
      </c>
      <c r="B1489" s="61" t="s">
        <v>21</v>
      </c>
      <c r="E1489" s="188">
        <v>167.70000000000164</v>
      </c>
      <c r="F1489" s="9">
        <v>25.199999999999818</v>
      </c>
      <c r="G1489" s="62" t="s">
        <v>279</v>
      </c>
      <c r="H1489" s="9">
        <v>269.00000000000182</v>
      </c>
      <c r="I1489" s="9">
        <v>150.69999999999891</v>
      </c>
      <c r="J1489" s="9">
        <v>204.00000000000091</v>
      </c>
      <c r="K1489" s="9">
        <v>222.29999999999927</v>
      </c>
      <c r="L1489" s="9">
        <v>221.5</v>
      </c>
      <c r="M1489" s="9">
        <v>129.5</v>
      </c>
      <c r="P1489" s="65">
        <f t="shared" si="32"/>
        <v>1389.9000000000024</v>
      </c>
      <c r="R1489" t="s">
        <v>284</v>
      </c>
    </row>
    <row r="1490" spans="1:18" ht="15">
      <c r="A1490" s="28" t="s">
        <v>274</v>
      </c>
      <c r="B1490" s="239" t="s">
        <v>1655</v>
      </c>
      <c r="C1490" s="3"/>
      <c r="D1490" s="3"/>
      <c r="E1490" s="9" t="s">
        <v>278</v>
      </c>
      <c r="F1490" s="9" t="s">
        <v>278</v>
      </c>
      <c r="G1490" s="9" t="s">
        <v>278</v>
      </c>
      <c r="H1490" s="9" t="s">
        <v>278</v>
      </c>
      <c r="I1490" s="9" t="s">
        <v>278</v>
      </c>
      <c r="J1490" s="9">
        <v>421.90000000000146</v>
      </c>
      <c r="K1490" s="9">
        <v>336.09999999999854</v>
      </c>
      <c r="L1490" s="9">
        <v>427.90000000000003</v>
      </c>
      <c r="M1490" s="9">
        <v>198.9</v>
      </c>
      <c r="P1490" s="65">
        <f t="shared" si="32"/>
        <v>1384.8000000000002</v>
      </c>
    </row>
    <row r="1491" spans="1:18" ht="15">
      <c r="A1491" s="28" t="s">
        <v>275</v>
      </c>
      <c r="B1491" s="61" t="s">
        <v>31</v>
      </c>
      <c r="E1491" s="188">
        <v>132.199999999998</v>
      </c>
      <c r="F1491" s="9">
        <v>33.199999999999818</v>
      </c>
      <c r="G1491" s="9">
        <v>8.3999999999996362</v>
      </c>
      <c r="H1491" s="9">
        <v>142.39999999999873</v>
      </c>
      <c r="I1491" s="62" t="s">
        <v>279</v>
      </c>
      <c r="J1491" s="9">
        <v>347.79999999999836</v>
      </c>
      <c r="K1491" s="9">
        <v>192.19999999999891</v>
      </c>
      <c r="L1491" s="9">
        <v>383.7</v>
      </c>
      <c r="M1491" s="9">
        <v>135.6</v>
      </c>
      <c r="P1491" s="65">
        <f t="shared" si="32"/>
        <v>1375.4999999999934</v>
      </c>
      <c r="R1491" t="s">
        <v>292</v>
      </c>
    </row>
    <row r="1492" spans="1:18" ht="15">
      <c r="A1492" s="28" t="s">
        <v>276</v>
      </c>
      <c r="B1492" s="61" t="s">
        <v>668</v>
      </c>
      <c r="E1492" s="9" t="s">
        <v>278</v>
      </c>
      <c r="F1492" s="9" t="s">
        <v>278</v>
      </c>
      <c r="G1492" s="9" t="s">
        <v>278</v>
      </c>
      <c r="H1492" s="9">
        <v>150.00000000000091</v>
      </c>
      <c r="I1492" s="188">
        <v>226.49999999999818</v>
      </c>
      <c r="J1492" s="9">
        <v>341.89999999999964</v>
      </c>
      <c r="K1492" s="9">
        <v>357.49999999999818</v>
      </c>
      <c r="L1492" s="9">
        <v>278</v>
      </c>
      <c r="M1492" s="9">
        <v>20.8</v>
      </c>
      <c r="P1492" s="65">
        <f t="shared" ref="P1492:P1523" si="33">SUM(E1492:M1492)</f>
        <v>1374.6999999999969</v>
      </c>
      <c r="R1492" t="s">
        <v>292</v>
      </c>
    </row>
    <row r="1493" spans="1:18" ht="15">
      <c r="A1493" s="28" t="s">
        <v>277</v>
      </c>
      <c r="B1493" s="239" t="s">
        <v>1653</v>
      </c>
      <c r="C1493" s="3"/>
      <c r="D1493" s="3"/>
      <c r="E1493" s="9" t="s">
        <v>278</v>
      </c>
      <c r="F1493" s="9" t="s">
        <v>278</v>
      </c>
      <c r="G1493" s="9" t="s">
        <v>278</v>
      </c>
      <c r="H1493" s="9" t="s">
        <v>278</v>
      </c>
      <c r="I1493" s="9" t="s">
        <v>278</v>
      </c>
      <c r="J1493" s="9">
        <v>315.39999999999873</v>
      </c>
      <c r="K1493" s="9">
        <v>349.40000000000236</v>
      </c>
      <c r="L1493" s="188">
        <v>471.09999999999997</v>
      </c>
      <c r="M1493" s="9">
        <v>228.5</v>
      </c>
      <c r="P1493" s="65">
        <f t="shared" si="33"/>
        <v>1364.400000000001</v>
      </c>
      <c r="R1493" t="s">
        <v>292</v>
      </c>
    </row>
    <row r="1494" spans="1:18" ht="15">
      <c r="A1494" s="28" t="s">
        <v>640</v>
      </c>
      <c r="B1494" s="61" t="s">
        <v>27</v>
      </c>
      <c r="E1494" s="9">
        <v>89.849999999997635</v>
      </c>
      <c r="F1494" s="9">
        <v>20.300000000000182</v>
      </c>
      <c r="G1494" s="62" t="s">
        <v>279</v>
      </c>
      <c r="H1494" s="9">
        <v>406.59999999999945</v>
      </c>
      <c r="I1494" s="9">
        <v>26.399999999999636</v>
      </c>
      <c r="J1494" s="9">
        <v>258.99999999999818</v>
      </c>
      <c r="K1494" s="9">
        <v>374.99999999999818</v>
      </c>
      <c r="L1494" s="9">
        <v>181.2</v>
      </c>
      <c r="M1494" s="9" t="s">
        <v>278</v>
      </c>
      <c r="P1494" s="65">
        <f t="shared" si="33"/>
        <v>1358.3499999999933</v>
      </c>
    </row>
    <row r="1495" spans="1:18" ht="15">
      <c r="A1495" s="28" t="s">
        <v>641</v>
      </c>
      <c r="B1495" s="61" t="s">
        <v>682</v>
      </c>
      <c r="E1495" s="9" t="s">
        <v>278</v>
      </c>
      <c r="F1495" s="9" t="s">
        <v>278</v>
      </c>
      <c r="G1495" s="9" t="s">
        <v>278</v>
      </c>
      <c r="H1495" s="9">
        <v>485.10000000000127</v>
      </c>
      <c r="I1495" s="9">
        <v>3.5999999999967258</v>
      </c>
      <c r="J1495" s="9">
        <v>342.80000000000109</v>
      </c>
      <c r="K1495" s="9">
        <v>253.5</v>
      </c>
      <c r="L1495" s="9">
        <v>201.5</v>
      </c>
      <c r="M1495" s="9">
        <v>43.900000000000006</v>
      </c>
      <c r="P1495" s="65">
        <f t="shared" si="33"/>
        <v>1330.3999999999992</v>
      </c>
    </row>
    <row r="1496" spans="1:18" ht="15">
      <c r="A1496" s="28" t="s">
        <v>642</v>
      </c>
      <c r="B1496" s="178" t="s">
        <v>1341</v>
      </c>
      <c r="C1496" s="3"/>
      <c r="D1496" s="3"/>
      <c r="E1496" s="9" t="s">
        <v>278</v>
      </c>
      <c r="F1496" s="9" t="s">
        <v>278</v>
      </c>
      <c r="G1496" s="9" t="s">
        <v>278</v>
      </c>
      <c r="H1496" s="9" t="s">
        <v>278</v>
      </c>
      <c r="I1496" s="9">
        <v>3.5999999999949068</v>
      </c>
      <c r="J1496" s="9">
        <v>361.10000000000082</v>
      </c>
      <c r="K1496" s="188">
        <v>524.09999999999945</v>
      </c>
      <c r="L1496" s="188">
        <v>437.3</v>
      </c>
      <c r="M1496" s="9" t="s">
        <v>278</v>
      </c>
      <c r="P1496" s="65">
        <f t="shared" si="33"/>
        <v>1326.0999999999951</v>
      </c>
      <c r="R1496" t="s">
        <v>322</v>
      </c>
    </row>
    <row r="1497" spans="1:18" ht="15">
      <c r="A1497" s="28" t="s">
        <v>644</v>
      </c>
      <c r="B1497" s="28" t="s">
        <v>633</v>
      </c>
      <c r="E1497" s="9" t="s">
        <v>278</v>
      </c>
      <c r="F1497" s="9" t="s">
        <v>278</v>
      </c>
      <c r="G1497" s="9" t="s">
        <v>278</v>
      </c>
      <c r="H1497" s="9">
        <v>285.00000000000045</v>
      </c>
      <c r="I1497" s="9">
        <v>103.70000000000073</v>
      </c>
      <c r="J1497" s="9">
        <v>209.5</v>
      </c>
      <c r="K1497" s="9">
        <v>167.99999999999955</v>
      </c>
      <c r="L1497" s="9">
        <v>246</v>
      </c>
      <c r="M1497" s="9">
        <v>308.7</v>
      </c>
      <c r="P1497" s="65">
        <f t="shared" si="33"/>
        <v>1320.9000000000008</v>
      </c>
    </row>
    <row r="1498" spans="1:18" ht="15">
      <c r="A1498" s="28" t="s">
        <v>650</v>
      </c>
      <c r="B1498" s="61" t="s">
        <v>683</v>
      </c>
      <c r="E1498" s="9" t="s">
        <v>278</v>
      </c>
      <c r="F1498" s="9" t="s">
        <v>278</v>
      </c>
      <c r="G1498" s="9" t="s">
        <v>278</v>
      </c>
      <c r="H1498" s="9">
        <v>89.999999999998181</v>
      </c>
      <c r="I1498" s="9">
        <v>60.500000000005457</v>
      </c>
      <c r="J1498" s="9">
        <v>384.00000000000091</v>
      </c>
      <c r="K1498" s="9">
        <v>393.699999999998</v>
      </c>
      <c r="L1498" s="9">
        <v>127</v>
      </c>
      <c r="M1498" s="9">
        <v>254</v>
      </c>
      <c r="P1498" s="65">
        <f t="shared" si="33"/>
        <v>1309.2000000000025</v>
      </c>
    </row>
    <row r="1499" spans="1:18" ht="15">
      <c r="A1499" s="28" t="s">
        <v>652</v>
      </c>
      <c r="B1499" s="239" t="s">
        <v>1749</v>
      </c>
      <c r="C1499" s="3"/>
      <c r="D1499" s="3"/>
      <c r="E1499" s="9" t="s">
        <v>278</v>
      </c>
      <c r="F1499" s="9" t="s">
        <v>278</v>
      </c>
      <c r="G1499" s="9" t="s">
        <v>278</v>
      </c>
      <c r="H1499" s="9" t="s">
        <v>278</v>
      </c>
      <c r="I1499" s="9" t="s">
        <v>278</v>
      </c>
      <c r="J1499" s="9" t="s">
        <v>278</v>
      </c>
      <c r="K1499" s="188">
        <v>543.89999999999873</v>
      </c>
      <c r="L1499" s="9">
        <v>284.5</v>
      </c>
      <c r="M1499" s="188">
        <v>477.79999999999995</v>
      </c>
      <c r="P1499" s="65">
        <f t="shared" si="33"/>
        <v>1306.1999999999987</v>
      </c>
      <c r="R1499" t="s">
        <v>298</v>
      </c>
    </row>
    <row r="1500" spans="1:18" ht="15">
      <c r="A1500" s="28" t="s">
        <v>655</v>
      </c>
      <c r="B1500" s="61" t="s">
        <v>143</v>
      </c>
      <c r="E1500" s="9" t="s">
        <v>278</v>
      </c>
      <c r="F1500" s="188">
        <v>82.300000000002001</v>
      </c>
      <c r="G1500" s="62" t="s">
        <v>279</v>
      </c>
      <c r="H1500" s="9">
        <v>311</v>
      </c>
      <c r="I1500" s="9">
        <v>29.999999999996362</v>
      </c>
      <c r="J1500" s="9">
        <v>187.49999999999909</v>
      </c>
      <c r="K1500" s="9">
        <v>311.30000000000018</v>
      </c>
      <c r="L1500" s="9">
        <v>336</v>
      </c>
      <c r="M1500" s="62" t="s">
        <v>279</v>
      </c>
      <c r="P1500" s="65">
        <f t="shared" si="33"/>
        <v>1258.0999999999976</v>
      </c>
      <c r="R1500" t="s">
        <v>284</v>
      </c>
    </row>
    <row r="1501" spans="1:18" ht="15">
      <c r="A1501" s="28" t="s">
        <v>656</v>
      </c>
      <c r="B1501" s="239" t="s">
        <v>1649</v>
      </c>
      <c r="C1501" s="3"/>
      <c r="D1501" s="3"/>
      <c r="E1501" s="9" t="s">
        <v>278</v>
      </c>
      <c r="F1501" s="9" t="s">
        <v>278</v>
      </c>
      <c r="G1501" s="9" t="s">
        <v>278</v>
      </c>
      <c r="H1501" s="9" t="s">
        <v>278</v>
      </c>
      <c r="I1501" s="9" t="s">
        <v>278</v>
      </c>
      <c r="J1501" s="9">
        <v>213.400000000001</v>
      </c>
      <c r="K1501" s="9">
        <v>436.49999999999909</v>
      </c>
      <c r="L1501" s="9">
        <v>329.5</v>
      </c>
      <c r="M1501" s="9">
        <v>265.60000000000002</v>
      </c>
      <c r="P1501" s="65">
        <f t="shared" si="33"/>
        <v>1245</v>
      </c>
    </row>
    <row r="1502" spans="1:18" ht="15">
      <c r="A1502" s="28" t="s">
        <v>659</v>
      </c>
      <c r="B1502" s="61" t="s">
        <v>687</v>
      </c>
      <c r="E1502" s="9" t="s">
        <v>278</v>
      </c>
      <c r="F1502" s="9" t="s">
        <v>278</v>
      </c>
      <c r="G1502" s="9" t="s">
        <v>278</v>
      </c>
      <c r="H1502" s="9">
        <v>232.5</v>
      </c>
      <c r="I1502" s="9">
        <v>177</v>
      </c>
      <c r="J1502" s="9">
        <v>86.700000000000728</v>
      </c>
      <c r="K1502" s="9">
        <v>230.64999999999964</v>
      </c>
      <c r="L1502" s="9">
        <v>353</v>
      </c>
      <c r="M1502" s="9">
        <v>159.5</v>
      </c>
      <c r="P1502" s="65">
        <f t="shared" si="33"/>
        <v>1239.3500000000004</v>
      </c>
    </row>
    <row r="1503" spans="1:18" ht="15">
      <c r="A1503" s="28" t="s">
        <v>661</v>
      </c>
      <c r="B1503" s="61" t="s">
        <v>23</v>
      </c>
      <c r="E1503" s="9">
        <v>20.400000000000546</v>
      </c>
      <c r="F1503" s="188">
        <v>48</v>
      </c>
      <c r="G1503" s="62" t="s">
        <v>279</v>
      </c>
      <c r="H1503" s="9">
        <v>167.99999999999864</v>
      </c>
      <c r="I1503" s="9">
        <v>95.299999999999272</v>
      </c>
      <c r="J1503" s="9">
        <v>254.49999999999955</v>
      </c>
      <c r="K1503" s="9">
        <v>177.50000000000091</v>
      </c>
      <c r="L1503" s="9">
        <v>287.10000000000002</v>
      </c>
      <c r="M1503" s="9">
        <v>135.30000000000001</v>
      </c>
      <c r="P1503" s="65">
        <f t="shared" si="33"/>
        <v>1186.0999999999988</v>
      </c>
      <c r="R1503" t="s">
        <v>287</v>
      </c>
    </row>
    <row r="1504" spans="1:18" ht="15">
      <c r="A1504" s="28" t="s">
        <v>666</v>
      </c>
      <c r="B1504" s="61" t="s">
        <v>643</v>
      </c>
      <c r="E1504" s="9" t="s">
        <v>278</v>
      </c>
      <c r="F1504" s="9" t="s">
        <v>278</v>
      </c>
      <c r="G1504" s="9" t="s">
        <v>278</v>
      </c>
      <c r="H1504" s="9">
        <v>172.50000000000182</v>
      </c>
      <c r="I1504" s="9">
        <v>93.600000000002183</v>
      </c>
      <c r="J1504" s="9">
        <v>341.5</v>
      </c>
      <c r="K1504" s="9">
        <v>110.50000000000136</v>
      </c>
      <c r="L1504" s="9">
        <v>314.60000000000002</v>
      </c>
      <c r="M1504" s="9">
        <v>135</v>
      </c>
      <c r="P1504" s="65">
        <f t="shared" si="33"/>
        <v>1167.7000000000053</v>
      </c>
    </row>
    <row r="1505" spans="1:21" ht="15">
      <c r="A1505" s="28" t="s">
        <v>670</v>
      </c>
      <c r="B1505" s="178" t="s">
        <v>1343</v>
      </c>
      <c r="C1505" s="3"/>
      <c r="D1505" s="3"/>
      <c r="E1505" s="9" t="s">
        <v>278</v>
      </c>
      <c r="F1505" s="9" t="s">
        <v>278</v>
      </c>
      <c r="G1505" s="9" t="s">
        <v>278</v>
      </c>
      <c r="H1505" s="9" t="s">
        <v>278</v>
      </c>
      <c r="I1505" s="9">
        <v>127.49999999999818</v>
      </c>
      <c r="J1505" s="9">
        <v>343.50000000000091</v>
      </c>
      <c r="K1505" s="9">
        <v>324.90000000000055</v>
      </c>
      <c r="L1505" s="9">
        <v>229.5</v>
      </c>
      <c r="M1505" s="9">
        <v>132.10000000000002</v>
      </c>
      <c r="P1505" s="65">
        <f t="shared" si="33"/>
        <v>1157.4999999999995</v>
      </c>
    </row>
    <row r="1506" spans="1:21" ht="15">
      <c r="A1506" s="28" t="s">
        <v>671</v>
      </c>
      <c r="B1506" s="28" t="s">
        <v>639</v>
      </c>
      <c r="E1506" s="9" t="s">
        <v>278</v>
      </c>
      <c r="F1506" s="9" t="s">
        <v>278</v>
      </c>
      <c r="G1506" s="9" t="s">
        <v>278</v>
      </c>
      <c r="H1506" s="9">
        <v>308.00000000000091</v>
      </c>
      <c r="I1506" s="9">
        <v>15.600000000002183</v>
      </c>
      <c r="J1506" s="9">
        <v>156.00000000000045</v>
      </c>
      <c r="K1506" s="9">
        <v>451.99999999999909</v>
      </c>
      <c r="L1506" s="9">
        <v>222</v>
      </c>
      <c r="M1506" s="9" t="s">
        <v>278</v>
      </c>
      <c r="P1506" s="65">
        <f t="shared" si="33"/>
        <v>1153.6000000000026</v>
      </c>
      <c r="U1506" s="189"/>
    </row>
    <row r="1507" spans="1:21" ht="15">
      <c r="A1507" s="28" t="s">
        <v>672</v>
      </c>
      <c r="B1507" s="178" t="s">
        <v>1344</v>
      </c>
      <c r="C1507" s="3"/>
      <c r="D1507" s="3"/>
      <c r="E1507" s="9" t="s">
        <v>278</v>
      </c>
      <c r="F1507" s="9" t="s">
        <v>278</v>
      </c>
      <c r="G1507" s="9" t="s">
        <v>278</v>
      </c>
      <c r="H1507" s="9" t="s">
        <v>278</v>
      </c>
      <c r="I1507" s="9">
        <v>164.99999999999818</v>
      </c>
      <c r="J1507" s="9">
        <v>374.5</v>
      </c>
      <c r="K1507" s="9">
        <v>364.09999999999854</v>
      </c>
      <c r="L1507" s="9">
        <v>229.5</v>
      </c>
      <c r="M1507" s="9">
        <v>19.5</v>
      </c>
      <c r="P1507" s="65">
        <f t="shared" si="33"/>
        <v>1152.5999999999967</v>
      </c>
    </row>
    <row r="1508" spans="1:21" ht="15">
      <c r="A1508" s="28" t="s">
        <v>677</v>
      </c>
      <c r="B1508" s="28" t="s">
        <v>638</v>
      </c>
      <c r="E1508" s="9" t="s">
        <v>278</v>
      </c>
      <c r="F1508" s="9" t="s">
        <v>278</v>
      </c>
      <c r="G1508" s="9" t="s">
        <v>278</v>
      </c>
      <c r="H1508" s="9">
        <v>333.39999999999918</v>
      </c>
      <c r="I1508" s="9">
        <v>4.4000000000032742</v>
      </c>
      <c r="J1508" s="9">
        <v>311.69999999999982</v>
      </c>
      <c r="K1508" s="9">
        <v>53.099999999999454</v>
      </c>
      <c r="L1508" s="9">
        <v>418.8</v>
      </c>
      <c r="M1508" s="62" t="s">
        <v>279</v>
      </c>
      <c r="P1508" s="65">
        <f t="shared" si="33"/>
        <v>1121.4000000000017</v>
      </c>
    </row>
    <row r="1509" spans="1:21" ht="15">
      <c r="A1509" s="28" t="s">
        <v>685</v>
      </c>
      <c r="B1509" s="61" t="s">
        <v>141</v>
      </c>
      <c r="E1509" s="9" t="s">
        <v>278</v>
      </c>
      <c r="F1509" s="185">
        <v>129.50000000000091</v>
      </c>
      <c r="G1509" s="62" t="s">
        <v>279</v>
      </c>
      <c r="H1509" s="9">
        <v>142.80000000000064</v>
      </c>
      <c r="I1509" s="62" t="s">
        <v>279</v>
      </c>
      <c r="J1509" s="9">
        <v>29.399999999999636</v>
      </c>
      <c r="K1509" s="185">
        <v>626.10000000000036</v>
      </c>
      <c r="L1509" s="9">
        <v>97.5</v>
      </c>
      <c r="M1509" s="9">
        <v>58.5</v>
      </c>
      <c r="P1509" s="65">
        <f t="shared" si="33"/>
        <v>1083.8000000000015</v>
      </c>
      <c r="R1509" t="s">
        <v>313</v>
      </c>
      <c r="U1509" s="3" t="s">
        <v>2491</v>
      </c>
    </row>
    <row r="1510" spans="1:21" ht="15">
      <c r="A1510" s="28" t="s">
        <v>689</v>
      </c>
      <c r="B1510" s="61" t="s">
        <v>6</v>
      </c>
      <c r="E1510" s="188">
        <v>129.59999999999854</v>
      </c>
      <c r="F1510" s="184">
        <v>92.799999999999272</v>
      </c>
      <c r="G1510" s="62" t="s">
        <v>279</v>
      </c>
      <c r="H1510" s="9">
        <v>435.74999999999909</v>
      </c>
      <c r="I1510" s="9">
        <v>95.600000000000364</v>
      </c>
      <c r="J1510" s="9">
        <v>315.10000000000036</v>
      </c>
      <c r="K1510" s="9" t="s">
        <v>278</v>
      </c>
      <c r="L1510" s="9" t="s">
        <v>278</v>
      </c>
      <c r="M1510" s="9" t="s">
        <v>278</v>
      </c>
      <c r="P1510" s="65">
        <f t="shared" si="33"/>
        <v>1068.8499999999976</v>
      </c>
      <c r="R1510" t="s">
        <v>308</v>
      </c>
      <c r="U1510" s="61"/>
    </row>
    <row r="1511" spans="1:21" ht="15">
      <c r="A1511" s="28" t="s">
        <v>690</v>
      </c>
      <c r="B1511" s="239" t="s">
        <v>1654</v>
      </c>
      <c r="C1511" s="3"/>
      <c r="D1511" s="3"/>
      <c r="E1511" s="9" t="s">
        <v>278</v>
      </c>
      <c r="F1511" s="9" t="s">
        <v>278</v>
      </c>
      <c r="G1511" s="9" t="s">
        <v>278</v>
      </c>
      <c r="H1511" s="9" t="s">
        <v>278</v>
      </c>
      <c r="I1511" s="9" t="s">
        <v>278</v>
      </c>
      <c r="J1511" s="9">
        <v>168</v>
      </c>
      <c r="K1511" s="9">
        <v>498.80000000000018</v>
      </c>
      <c r="L1511" s="9">
        <v>16.5</v>
      </c>
      <c r="M1511" s="9">
        <v>375.49999999999994</v>
      </c>
      <c r="P1511" s="65">
        <f t="shared" si="33"/>
        <v>1058.8000000000002</v>
      </c>
    </row>
    <row r="1512" spans="1:21" ht="15">
      <c r="A1512" s="28" t="s">
        <v>691</v>
      </c>
      <c r="B1512" s="178" t="s">
        <v>1350</v>
      </c>
      <c r="C1512" s="3"/>
      <c r="D1512" s="3"/>
      <c r="E1512" s="9" t="s">
        <v>278</v>
      </c>
      <c r="F1512" s="9" t="s">
        <v>278</v>
      </c>
      <c r="G1512" s="9" t="s">
        <v>278</v>
      </c>
      <c r="H1512" s="9" t="s">
        <v>278</v>
      </c>
      <c r="I1512" s="9">
        <v>172.99999999999818</v>
      </c>
      <c r="J1512" s="9">
        <v>407.40000000000236</v>
      </c>
      <c r="K1512" s="9">
        <v>448.59999999999854</v>
      </c>
      <c r="L1512" s="9" t="s">
        <v>278</v>
      </c>
      <c r="M1512" s="9" t="s">
        <v>278</v>
      </c>
      <c r="P1512" s="65">
        <f t="shared" si="33"/>
        <v>1028.9999999999991</v>
      </c>
    </row>
    <row r="1513" spans="1:21" ht="15">
      <c r="A1513" s="28" t="s">
        <v>697</v>
      </c>
      <c r="B1513" s="61" t="s">
        <v>658</v>
      </c>
      <c r="E1513" s="9" t="s">
        <v>278</v>
      </c>
      <c r="F1513" s="9" t="s">
        <v>278</v>
      </c>
      <c r="G1513" s="9" t="s">
        <v>278</v>
      </c>
      <c r="H1513" s="9">
        <v>231.2</v>
      </c>
      <c r="I1513" s="9">
        <v>107.40000000000327</v>
      </c>
      <c r="J1513" s="9">
        <v>241.00000000000091</v>
      </c>
      <c r="K1513" s="9">
        <v>301.49999999999909</v>
      </c>
      <c r="L1513" s="9">
        <v>131.4</v>
      </c>
      <c r="M1513" s="9">
        <v>3</v>
      </c>
      <c r="P1513" s="65">
        <f t="shared" si="33"/>
        <v>1015.5000000000033</v>
      </c>
    </row>
    <row r="1514" spans="1:21" ht="15">
      <c r="A1514" s="28" t="s">
        <v>698</v>
      </c>
      <c r="B1514" s="61" t="s">
        <v>19</v>
      </c>
      <c r="E1514" s="9">
        <v>25.5</v>
      </c>
      <c r="F1514" s="9">
        <v>30.399999999999636</v>
      </c>
      <c r="G1514" s="62" t="s">
        <v>279</v>
      </c>
      <c r="H1514" s="9">
        <v>536.90000000000055</v>
      </c>
      <c r="I1514" s="9">
        <v>127.50000000000364</v>
      </c>
      <c r="J1514" s="9">
        <v>293</v>
      </c>
      <c r="K1514" s="9" t="s">
        <v>278</v>
      </c>
      <c r="L1514" s="9" t="s">
        <v>278</v>
      </c>
      <c r="M1514" s="9" t="s">
        <v>278</v>
      </c>
      <c r="P1514" s="65">
        <f t="shared" si="33"/>
        <v>1013.3000000000038</v>
      </c>
      <c r="T1514" t="s">
        <v>2452</v>
      </c>
    </row>
    <row r="1515" spans="1:21" ht="15">
      <c r="A1515" s="28" t="s">
        <v>699</v>
      </c>
      <c r="B1515" s="239" t="s">
        <v>1671</v>
      </c>
      <c r="C1515" s="3"/>
      <c r="D1515" s="3"/>
      <c r="E1515" s="9" t="s">
        <v>278</v>
      </c>
      <c r="F1515" s="9" t="s">
        <v>278</v>
      </c>
      <c r="G1515" s="9" t="s">
        <v>278</v>
      </c>
      <c r="H1515" s="9" t="s">
        <v>278</v>
      </c>
      <c r="I1515" s="9" t="s">
        <v>278</v>
      </c>
      <c r="J1515" s="9" t="s">
        <v>278</v>
      </c>
      <c r="K1515" s="9">
        <v>202.00000000000182</v>
      </c>
      <c r="L1515" s="9">
        <v>399.9</v>
      </c>
      <c r="M1515" s="9">
        <v>353.4</v>
      </c>
      <c r="P1515" s="65">
        <f t="shared" si="33"/>
        <v>955.30000000000177</v>
      </c>
    </row>
    <row r="1516" spans="1:21" ht="15">
      <c r="A1516" s="28" t="s">
        <v>701</v>
      </c>
      <c r="B1516" s="239" t="s">
        <v>1661</v>
      </c>
      <c r="C1516" s="3"/>
      <c r="D1516" s="3"/>
      <c r="E1516" s="9" t="s">
        <v>278</v>
      </c>
      <c r="F1516" s="9" t="s">
        <v>278</v>
      </c>
      <c r="G1516" s="9" t="s">
        <v>278</v>
      </c>
      <c r="H1516" s="9" t="s">
        <v>278</v>
      </c>
      <c r="I1516" s="9" t="s">
        <v>278</v>
      </c>
      <c r="J1516" s="9">
        <v>223.89999999999964</v>
      </c>
      <c r="K1516" s="9">
        <v>221.50000000000091</v>
      </c>
      <c r="L1516" s="9">
        <v>237.5</v>
      </c>
      <c r="M1516" s="9">
        <v>260.5</v>
      </c>
      <c r="P1516" s="65">
        <f t="shared" si="33"/>
        <v>943.40000000000055</v>
      </c>
    </row>
    <row r="1517" spans="1:21" ht="15">
      <c r="A1517" s="28" t="s">
        <v>702</v>
      </c>
      <c r="B1517" s="178" t="s">
        <v>1337</v>
      </c>
      <c r="C1517" s="3"/>
      <c r="D1517" s="3"/>
      <c r="E1517" s="9" t="s">
        <v>278</v>
      </c>
      <c r="F1517" s="9" t="s">
        <v>278</v>
      </c>
      <c r="G1517" s="9" t="s">
        <v>278</v>
      </c>
      <c r="H1517" s="9" t="s">
        <v>278</v>
      </c>
      <c r="I1517" s="9">
        <v>9.1000000000040018</v>
      </c>
      <c r="J1517" s="9">
        <v>334.49999999999818</v>
      </c>
      <c r="K1517" s="9">
        <v>389.79999999999927</v>
      </c>
      <c r="L1517" s="9">
        <v>49</v>
      </c>
      <c r="M1517" s="9">
        <v>159.5</v>
      </c>
      <c r="P1517" s="65">
        <f t="shared" si="33"/>
        <v>941.90000000000146</v>
      </c>
    </row>
    <row r="1518" spans="1:21" ht="15">
      <c r="A1518" s="28" t="s">
        <v>703</v>
      </c>
      <c r="B1518" s="61" t="s">
        <v>669</v>
      </c>
      <c r="E1518" s="9" t="s">
        <v>278</v>
      </c>
      <c r="F1518" s="9" t="s">
        <v>278</v>
      </c>
      <c r="G1518" s="9" t="s">
        <v>278</v>
      </c>
      <c r="H1518" s="9">
        <v>244.00000000000182</v>
      </c>
      <c r="I1518" s="9">
        <v>104.50000000000182</v>
      </c>
      <c r="J1518" s="188">
        <v>439.89999999999782</v>
      </c>
      <c r="K1518" s="62" t="s">
        <v>279</v>
      </c>
      <c r="L1518" s="9">
        <v>127.5</v>
      </c>
      <c r="M1518" s="9">
        <v>25.2</v>
      </c>
      <c r="P1518" s="65">
        <f t="shared" si="33"/>
        <v>941.1000000000015</v>
      </c>
      <c r="R1518" t="s">
        <v>288</v>
      </c>
    </row>
    <row r="1519" spans="1:21" ht="15">
      <c r="A1519" s="28" t="s">
        <v>706</v>
      </c>
      <c r="B1519" s="61" t="s">
        <v>154</v>
      </c>
      <c r="E1519" s="9" t="s">
        <v>278</v>
      </c>
      <c r="F1519" s="9" t="s">
        <v>278</v>
      </c>
      <c r="G1519" s="62" t="s">
        <v>279</v>
      </c>
      <c r="H1519" s="9">
        <v>327.49999999999909</v>
      </c>
      <c r="I1519" s="9">
        <v>93.500000000001819</v>
      </c>
      <c r="J1519" s="9">
        <v>196.99999999999818</v>
      </c>
      <c r="K1519" s="9">
        <v>166.80000000000018</v>
      </c>
      <c r="L1519" s="9">
        <v>136.5</v>
      </c>
      <c r="M1519" s="9">
        <v>18.2</v>
      </c>
      <c r="P1519" s="65">
        <f t="shared" si="33"/>
        <v>939.49999999999932</v>
      </c>
    </row>
    <row r="1520" spans="1:21" ht="15">
      <c r="A1520" s="28" t="s">
        <v>775</v>
      </c>
      <c r="B1520" s="61" t="s">
        <v>11</v>
      </c>
      <c r="E1520" s="185">
        <v>229.65000000000055</v>
      </c>
      <c r="F1520" s="62" t="s">
        <v>279</v>
      </c>
      <c r="G1520" s="62" t="s">
        <v>279</v>
      </c>
      <c r="H1520" s="9">
        <v>154.29999999999927</v>
      </c>
      <c r="I1520" s="9">
        <v>55.600000000004002</v>
      </c>
      <c r="J1520" s="62" t="s">
        <v>279</v>
      </c>
      <c r="K1520" s="9">
        <v>172.39999999999964</v>
      </c>
      <c r="L1520" s="9">
        <v>117</v>
      </c>
      <c r="M1520" s="9">
        <v>155.6</v>
      </c>
      <c r="P1520" s="65">
        <f t="shared" si="33"/>
        <v>884.55000000000348</v>
      </c>
      <c r="R1520" t="s">
        <v>281</v>
      </c>
      <c r="U1520" s="3" t="s">
        <v>2493</v>
      </c>
    </row>
    <row r="1521" spans="1:21" ht="15">
      <c r="A1521" s="28" t="s">
        <v>776</v>
      </c>
      <c r="B1521" s="239" t="s">
        <v>1668</v>
      </c>
      <c r="C1521" s="3"/>
      <c r="D1521" s="3"/>
      <c r="E1521" s="9" t="s">
        <v>278</v>
      </c>
      <c r="F1521" s="9" t="s">
        <v>278</v>
      </c>
      <c r="G1521" s="9" t="s">
        <v>278</v>
      </c>
      <c r="H1521" s="9" t="s">
        <v>278</v>
      </c>
      <c r="I1521" s="9" t="s">
        <v>278</v>
      </c>
      <c r="J1521" s="9" t="s">
        <v>278</v>
      </c>
      <c r="K1521" s="9">
        <v>397.99999999999818</v>
      </c>
      <c r="L1521" s="9">
        <v>252.3</v>
      </c>
      <c r="M1521" s="9">
        <v>206.7</v>
      </c>
      <c r="P1521" s="65">
        <f t="shared" si="33"/>
        <v>856.99999999999818</v>
      </c>
    </row>
    <row r="1522" spans="1:21" ht="15">
      <c r="A1522" s="28" t="s">
        <v>777</v>
      </c>
      <c r="B1522" s="61" t="s">
        <v>1</v>
      </c>
      <c r="E1522" s="9">
        <v>51.149999999999636</v>
      </c>
      <c r="F1522" s="188">
        <v>45.600000000000364</v>
      </c>
      <c r="G1522" s="188">
        <v>44.000000000000455</v>
      </c>
      <c r="H1522" s="62" t="s">
        <v>279</v>
      </c>
      <c r="I1522" s="62" t="s">
        <v>279</v>
      </c>
      <c r="J1522" s="9">
        <v>277.349999999999</v>
      </c>
      <c r="K1522" s="9">
        <v>52.499999999999545</v>
      </c>
      <c r="L1522" s="9">
        <v>205.29999999999998</v>
      </c>
      <c r="M1522" s="9">
        <v>168</v>
      </c>
      <c r="P1522" s="65">
        <f t="shared" si="33"/>
        <v>843.89999999999895</v>
      </c>
      <c r="R1522" t="s">
        <v>336</v>
      </c>
      <c r="U1522" s="61"/>
    </row>
    <row r="1523" spans="1:21" ht="15">
      <c r="A1523" s="28" t="s">
        <v>778</v>
      </c>
      <c r="B1523" s="239" t="s">
        <v>2318</v>
      </c>
      <c r="C1523" s="3"/>
      <c r="D1523" s="3"/>
      <c r="E1523" s="9" t="s">
        <v>278</v>
      </c>
      <c r="F1523" s="9" t="s">
        <v>278</v>
      </c>
      <c r="G1523" s="9" t="s">
        <v>278</v>
      </c>
      <c r="H1523" s="9" t="s">
        <v>278</v>
      </c>
      <c r="I1523" s="9" t="s">
        <v>278</v>
      </c>
      <c r="J1523" s="9" t="s">
        <v>278</v>
      </c>
      <c r="K1523" s="9">
        <v>150</v>
      </c>
      <c r="L1523" s="9">
        <v>421.5</v>
      </c>
      <c r="M1523" s="9">
        <v>270.3</v>
      </c>
      <c r="P1523" s="65">
        <f t="shared" si="33"/>
        <v>841.8</v>
      </c>
    </row>
    <row r="1524" spans="1:21" ht="15">
      <c r="A1524" s="28" t="s">
        <v>779</v>
      </c>
      <c r="B1524" s="61" t="s">
        <v>144</v>
      </c>
      <c r="E1524" s="9" t="s">
        <v>278</v>
      </c>
      <c r="F1524" s="188">
        <v>89.600000000000364</v>
      </c>
      <c r="G1524" s="62" t="s">
        <v>279</v>
      </c>
      <c r="H1524" s="9">
        <v>344.00000000000136</v>
      </c>
      <c r="I1524" s="9">
        <v>4.2000000000025466</v>
      </c>
      <c r="J1524" s="9">
        <v>381.69999999999982</v>
      </c>
      <c r="K1524" s="9">
        <v>19.500000000000455</v>
      </c>
      <c r="L1524" s="9" t="s">
        <v>278</v>
      </c>
      <c r="M1524" s="9" t="s">
        <v>278</v>
      </c>
      <c r="P1524" s="65">
        <f t="shared" ref="P1524:P1555" si="34">SUM(E1524:M1524)</f>
        <v>839.00000000000455</v>
      </c>
      <c r="R1524" t="s">
        <v>283</v>
      </c>
    </row>
    <row r="1525" spans="1:21" ht="15">
      <c r="A1525" s="28" t="s">
        <v>780</v>
      </c>
      <c r="B1525" s="239" t="s">
        <v>1650</v>
      </c>
      <c r="C1525" s="3"/>
      <c r="D1525" s="3"/>
      <c r="E1525" s="9" t="s">
        <v>278</v>
      </c>
      <c r="F1525" s="9" t="s">
        <v>278</v>
      </c>
      <c r="G1525" s="9" t="s">
        <v>278</v>
      </c>
      <c r="H1525" s="9" t="s">
        <v>278</v>
      </c>
      <c r="I1525" s="9" t="s">
        <v>278</v>
      </c>
      <c r="J1525" s="9">
        <v>320.49999999999955</v>
      </c>
      <c r="K1525" s="9">
        <v>89.299999999999727</v>
      </c>
      <c r="L1525" s="9">
        <v>70.099999999999994</v>
      </c>
      <c r="M1525" s="9">
        <v>348</v>
      </c>
      <c r="P1525" s="65">
        <f t="shared" si="34"/>
        <v>827.8999999999993</v>
      </c>
    </row>
    <row r="1526" spans="1:21" ht="15">
      <c r="A1526" s="28" t="s">
        <v>781</v>
      </c>
      <c r="B1526" s="61" t="s">
        <v>692</v>
      </c>
      <c r="E1526" s="9" t="s">
        <v>278</v>
      </c>
      <c r="F1526" s="9" t="s">
        <v>278</v>
      </c>
      <c r="G1526" s="9" t="s">
        <v>278</v>
      </c>
      <c r="H1526" s="9">
        <v>121.90000000000055</v>
      </c>
      <c r="I1526" s="188">
        <v>221.89999999999964</v>
      </c>
      <c r="J1526" s="9">
        <v>188</v>
      </c>
      <c r="K1526" s="9">
        <v>191.50000000000136</v>
      </c>
      <c r="L1526" s="9">
        <v>82.8</v>
      </c>
      <c r="M1526" s="9">
        <v>18.2</v>
      </c>
      <c r="P1526" s="65">
        <f t="shared" si="34"/>
        <v>824.30000000000155</v>
      </c>
      <c r="R1526" t="s">
        <v>287</v>
      </c>
      <c r="U1526" s="61"/>
    </row>
    <row r="1527" spans="1:21" ht="15">
      <c r="A1527" s="28" t="s">
        <v>782</v>
      </c>
      <c r="B1527" s="178" t="s">
        <v>1333</v>
      </c>
      <c r="C1527" s="3"/>
      <c r="D1527" s="3"/>
      <c r="E1527" s="9" t="s">
        <v>278</v>
      </c>
      <c r="F1527" s="9" t="s">
        <v>278</v>
      </c>
      <c r="G1527" s="9" t="s">
        <v>278</v>
      </c>
      <c r="H1527" s="9" t="s">
        <v>278</v>
      </c>
      <c r="I1527" s="9">
        <v>62.700000000004366</v>
      </c>
      <c r="J1527" s="9">
        <v>321.90000000000009</v>
      </c>
      <c r="K1527" s="9">
        <v>84.799999999999272</v>
      </c>
      <c r="L1527" s="9">
        <v>291.7</v>
      </c>
      <c r="M1527" s="9">
        <v>40.299999999999997</v>
      </c>
      <c r="P1527" s="65">
        <f t="shared" si="34"/>
        <v>801.40000000000373</v>
      </c>
    </row>
    <row r="1528" spans="1:21" ht="15">
      <c r="A1528" s="28" t="s">
        <v>783</v>
      </c>
      <c r="B1528" s="61" t="s">
        <v>2208</v>
      </c>
      <c r="C1528" s="3"/>
      <c r="D1528" s="3"/>
      <c r="E1528" s="9" t="s">
        <v>278</v>
      </c>
      <c r="F1528" s="9" t="s">
        <v>278</v>
      </c>
      <c r="G1528" s="9" t="s">
        <v>278</v>
      </c>
      <c r="H1528" s="9" t="s">
        <v>278</v>
      </c>
      <c r="I1528" s="9" t="s">
        <v>278</v>
      </c>
      <c r="J1528" s="9" t="s">
        <v>278</v>
      </c>
      <c r="K1528" s="9" t="s">
        <v>278</v>
      </c>
      <c r="L1528" s="9">
        <v>395.5</v>
      </c>
      <c r="M1528" s="9">
        <v>393.9</v>
      </c>
      <c r="N1528" s="65"/>
      <c r="P1528" s="65">
        <f t="shared" si="34"/>
        <v>789.4</v>
      </c>
    </row>
    <row r="1529" spans="1:21" ht="15">
      <c r="A1529" s="28" t="s">
        <v>784</v>
      </c>
      <c r="B1529" s="61" t="s">
        <v>2209</v>
      </c>
      <c r="C1529" s="3"/>
      <c r="D1529" s="3"/>
      <c r="E1529" s="9" t="s">
        <v>278</v>
      </c>
      <c r="F1529" s="9" t="s">
        <v>278</v>
      </c>
      <c r="G1529" s="9" t="s">
        <v>278</v>
      </c>
      <c r="H1529" s="9" t="s">
        <v>278</v>
      </c>
      <c r="I1529" s="9" t="s">
        <v>278</v>
      </c>
      <c r="J1529" s="9" t="s">
        <v>278</v>
      </c>
      <c r="K1529" s="9" t="s">
        <v>278</v>
      </c>
      <c r="L1529" s="188">
        <v>453.5</v>
      </c>
      <c r="M1529" s="9">
        <v>329.1</v>
      </c>
      <c r="N1529" s="65"/>
      <c r="P1529" s="65">
        <f t="shared" si="34"/>
        <v>782.6</v>
      </c>
      <c r="R1529" t="s">
        <v>288</v>
      </c>
    </row>
    <row r="1530" spans="1:21" ht="15">
      <c r="A1530" s="28" t="s">
        <v>785</v>
      </c>
      <c r="B1530" s="61" t="s">
        <v>2199</v>
      </c>
      <c r="C1530" s="3"/>
      <c r="D1530" s="3"/>
      <c r="E1530" s="9" t="s">
        <v>278</v>
      </c>
      <c r="F1530" s="9" t="s">
        <v>278</v>
      </c>
      <c r="G1530" s="9" t="s">
        <v>278</v>
      </c>
      <c r="H1530" s="9" t="s">
        <v>278</v>
      </c>
      <c r="I1530" s="9" t="s">
        <v>278</v>
      </c>
      <c r="J1530" s="9" t="s">
        <v>278</v>
      </c>
      <c r="K1530" s="9" t="s">
        <v>278</v>
      </c>
      <c r="L1530" s="185">
        <v>604.4</v>
      </c>
      <c r="M1530" s="9">
        <v>156</v>
      </c>
      <c r="N1530" s="65"/>
      <c r="P1530" s="65">
        <f t="shared" si="34"/>
        <v>760.4</v>
      </c>
      <c r="R1530" t="s">
        <v>281</v>
      </c>
      <c r="U1530" s="3" t="s">
        <v>2493</v>
      </c>
    </row>
    <row r="1531" spans="1:21" ht="15">
      <c r="A1531" s="28" t="s">
        <v>786</v>
      </c>
      <c r="B1531" s="61" t="s">
        <v>660</v>
      </c>
      <c r="E1531" s="9" t="s">
        <v>278</v>
      </c>
      <c r="F1531" s="9" t="s">
        <v>278</v>
      </c>
      <c r="G1531" s="9" t="s">
        <v>278</v>
      </c>
      <c r="H1531" s="9">
        <v>6.2000000000007276</v>
      </c>
      <c r="I1531" s="9">
        <v>97.499999999996362</v>
      </c>
      <c r="J1531" s="9">
        <v>174</v>
      </c>
      <c r="K1531" s="9">
        <v>143.89999999999918</v>
      </c>
      <c r="L1531" s="9">
        <v>311.40000000000003</v>
      </c>
      <c r="M1531" s="9" t="s">
        <v>278</v>
      </c>
      <c r="P1531" s="65">
        <f t="shared" si="34"/>
        <v>732.99999999999636</v>
      </c>
    </row>
    <row r="1532" spans="1:21" ht="15">
      <c r="A1532" s="28" t="s">
        <v>787</v>
      </c>
      <c r="B1532" s="239" t="s">
        <v>1666</v>
      </c>
      <c r="C1532" s="3"/>
      <c r="D1532" s="3"/>
      <c r="E1532" s="9" t="s">
        <v>278</v>
      </c>
      <c r="F1532" s="9" t="s">
        <v>278</v>
      </c>
      <c r="G1532" s="9" t="s">
        <v>278</v>
      </c>
      <c r="H1532" s="9" t="s">
        <v>278</v>
      </c>
      <c r="I1532" s="9" t="s">
        <v>278</v>
      </c>
      <c r="J1532" s="9" t="s">
        <v>278</v>
      </c>
      <c r="K1532" s="9">
        <v>436</v>
      </c>
      <c r="L1532" s="9">
        <v>144</v>
      </c>
      <c r="M1532" s="9">
        <v>147.9</v>
      </c>
      <c r="P1532" s="65">
        <f t="shared" si="34"/>
        <v>727.9</v>
      </c>
    </row>
    <row r="1533" spans="1:21" ht="15">
      <c r="A1533" s="28" t="s">
        <v>788</v>
      </c>
      <c r="B1533" s="61" t="s">
        <v>649</v>
      </c>
      <c r="E1533" s="9" t="s">
        <v>278</v>
      </c>
      <c r="F1533" s="9" t="s">
        <v>278</v>
      </c>
      <c r="G1533" s="9" t="s">
        <v>278</v>
      </c>
      <c r="H1533" s="188">
        <v>567.59999999999854</v>
      </c>
      <c r="I1533" s="9">
        <v>159.30000000000109</v>
      </c>
      <c r="J1533" s="9" t="s">
        <v>278</v>
      </c>
      <c r="K1533" s="9" t="s">
        <v>278</v>
      </c>
      <c r="L1533" s="9" t="s">
        <v>278</v>
      </c>
      <c r="M1533" s="9" t="s">
        <v>278</v>
      </c>
      <c r="P1533" s="65">
        <f t="shared" si="34"/>
        <v>726.89999999999964</v>
      </c>
      <c r="R1533" t="s">
        <v>288</v>
      </c>
      <c r="U1533" s="189"/>
    </row>
    <row r="1534" spans="1:21" ht="15">
      <c r="A1534" s="28" t="s">
        <v>789</v>
      </c>
      <c r="B1534" s="61" t="s">
        <v>2717</v>
      </c>
      <c r="C1534" s="3"/>
      <c r="D1534" s="3"/>
      <c r="E1534" s="9" t="s">
        <v>278</v>
      </c>
      <c r="F1534" s="9" t="s">
        <v>278</v>
      </c>
      <c r="G1534" s="9" t="s">
        <v>278</v>
      </c>
      <c r="H1534" s="9" t="s">
        <v>278</v>
      </c>
      <c r="I1534" s="9" t="s">
        <v>278</v>
      </c>
      <c r="J1534" s="9" t="s">
        <v>278</v>
      </c>
      <c r="K1534" s="9" t="s">
        <v>278</v>
      </c>
      <c r="L1534" s="9" t="s">
        <v>278</v>
      </c>
      <c r="M1534" s="185">
        <v>716.6</v>
      </c>
      <c r="N1534" s="65"/>
      <c r="P1534" s="65">
        <f t="shared" si="34"/>
        <v>716.6</v>
      </c>
      <c r="R1534" t="s">
        <v>281</v>
      </c>
      <c r="U1534" s="3" t="s">
        <v>2493</v>
      </c>
    </row>
    <row r="1535" spans="1:21" ht="15">
      <c r="A1535" s="28" t="s">
        <v>790</v>
      </c>
      <c r="B1535" s="239" t="s">
        <v>1656</v>
      </c>
      <c r="C1535" s="3"/>
      <c r="D1535" s="3"/>
      <c r="E1535" s="9" t="s">
        <v>278</v>
      </c>
      <c r="F1535" s="9" t="s">
        <v>278</v>
      </c>
      <c r="G1535" s="9" t="s">
        <v>278</v>
      </c>
      <c r="H1535" s="9" t="s">
        <v>278</v>
      </c>
      <c r="I1535" s="9" t="s">
        <v>278</v>
      </c>
      <c r="J1535" s="9">
        <v>266.99999999999909</v>
      </c>
      <c r="K1535" s="9">
        <v>436</v>
      </c>
      <c r="L1535" s="9" t="s">
        <v>278</v>
      </c>
      <c r="M1535" s="9" t="s">
        <v>278</v>
      </c>
      <c r="P1535" s="65">
        <f t="shared" si="34"/>
        <v>702.99999999999909</v>
      </c>
    </row>
    <row r="1536" spans="1:21" ht="15">
      <c r="A1536" s="28" t="s">
        <v>791</v>
      </c>
      <c r="B1536" s="61" t="s">
        <v>2202</v>
      </c>
      <c r="C1536" s="3"/>
      <c r="D1536" s="3"/>
      <c r="E1536" s="9" t="s">
        <v>278</v>
      </c>
      <c r="F1536" s="9" t="s">
        <v>278</v>
      </c>
      <c r="G1536" s="9" t="s">
        <v>278</v>
      </c>
      <c r="H1536" s="9" t="s">
        <v>278</v>
      </c>
      <c r="I1536" s="9" t="s">
        <v>278</v>
      </c>
      <c r="J1536" s="9" t="s">
        <v>278</v>
      </c>
      <c r="K1536" s="9" t="s">
        <v>278</v>
      </c>
      <c r="L1536" s="9">
        <v>321.5</v>
      </c>
      <c r="M1536" s="9">
        <v>361.4</v>
      </c>
      <c r="N1536" s="65"/>
      <c r="P1536" s="65">
        <f t="shared" si="34"/>
        <v>682.9</v>
      </c>
    </row>
    <row r="1537" spans="1:21" ht="15">
      <c r="A1537" s="28" t="s">
        <v>792</v>
      </c>
      <c r="B1537" s="61" t="s">
        <v>35</v>
      </c>
      <c r="E1537" s="188">
        <v>120.29999999999927</v>
      </c>
      <c r="F1537" s="183">
        <v>107.30000000000109</v>
      </c>
      <c r="G1537" s="188">
        <v>14.299999999999272</v>
      </c>
      <c r="H1537" s="9">
        <v>253.49999999999955</v>
      </c>
      <c r="I1537" s="9">
        <v>180</v>
      </c>
      <c r="J1537" s="9" t="s">
        <v>278</v>
      </c>
      <c r="K1537" s="9" t="s">
        <v>278</v>
      </c>
      <c r="L1537" s="9" t="s">
        <v>278</v>
      </c>
      <c r="M1537" s="9" t="s">
        <v>278</v>
      </c>
      <c r="P1537" s="65">
        <f t="shared" si="34"/>
        <v>675.39999999999918</v>
      </c>
      <c r="R1537" t="s">
        <v>755</v>
      </c>
    </row>
    <row r="1538" spans="1:21" ht="15">
      <c r="A1538" s="28" t="s">
        <v>793</v>
      </c>
      <c r="B1538" s="61" t="s">
        <v>2709</v>
      </c>
      <c r="C1538" s="3"/>
      <c r="D1538" s="3"/>
      <c r="E1538" s="9" t="s">
        <v>278</v>
      </c>
      <c r="F1538" s="9" t="s">
        <v>278</v>
      </c>
      <c r="G1538" s="9" t="s">
        <v>278</v>
      </c>
      <c r="H1538" s="9" t="s">
        <v>278</v>
      </c>
      <c r="I1538" s="9" t="s">
        <v>278</v>
      </c>
      <c r="J1538" s="9" t="s">
        <v>278</v>
      </c>
      <c r="K1538" s="9" t="s">
        <v>278</v>
      </c>
      <c r="L1538" s="9" t="s">
        <v>278</v>
      </c>
      <c r="M1538" s="184">
        <v>644.5</v>
      </c>
      <c r="N1538" s="65"/>
      <c r="P1538" s="65">
        <f t="shared" si="34"/>
        <v>644.5</v>
      </c>
      <c r="R1538" t="s">
        <v>282</v>
      </c>
    </row>
    <row r="1539" spans="1:21" ht="15">
      <c r="A1539" s="28" t="s">
        <v>794</v>
      </c>
      <c r="B1539" s="61" t="s">
        <v>2206</v>
      </c>
      <c r="C1539" s="3"/>
      <c r="D1539" s="3"/>
      <c r="E1539" s="9" t="s">
        <v>278</v>
      </c>
      <c r="F1539" s="9" t="s">
        <v>278</v>
      </c>
      <c r="G1539" s="9" t="s">
        <v>278</v>
      </c>
      <c r="H1539" s="9" t="s">
        <v>278</v>
      </c>
      <c r="I1539" s="9" t="s">
        <v>278</v>
      </c>
      <c r="J1539" s="9" t="s">
        <v>278</v>
      </c>
      <c r="K1539" s="9" t="s">
        <v>278</v>
      </c>
      <c r="L1539" s="9">
        <v>356.1</v>
      </c>
      <c r="M1539" s="9">
        <v>283.2</v>
      </c>
      <c r="N1539" s="65"/>
      <c r="P1539" s="65">
        <f t="shared" si="34"/>
        <v>639.29999999999995</v>
      </c>
    </row>
    <row r="1540" spans="1:21" ht="15">
      <c r="A1540" s="28" t="s">
        <v>795</v>
      </c>
      <c r="B1540" s="61" t="s">
        <v>2201</v>
      </c>
      <c r="C1540" s="3"/>
      <c r="D1540" s="3"/>
      <c r="E1540" s="9" t="s">
        <v>278</v>
      </c>
      <c r="F1540" s="9" t="s">
        <v>278</v>
      </c>
      <c r="G1540" s="9" t="s">
        <v>278</v>
      </c>
      <c r="H1540" s="9" t="s">
        <v>278</v>
      </c>
      <c r="I1540" s="9" t="s">
        <v>278</v>
      </c>
      <c r="J1540" s="9" t="s">
        <v>278</v>
      </c>
      <c r="K1540" s="9" t="s">
        <v>278</v>
      </c>
      <c r="L1540" s="9">
        <v>19.5</v>
      </c>
      <c r="M1540" s="188">
        <v>615.6</v>
      </c>
      <c r="N1540" s="65"/>
      <c r="P1540" s="65">
        <f t="shared" si="34"/>
        <v>635.1</v>
      </c>
      <c r="R1540" t="s">
        <v>3160</v>
      </c>
    </row>
    <row r="1541" spans="1:21" ht="15">
      <c r="A1541" s="28" t="s">
        <v>796</v>
      </c>
      <c r="B1541" s="61" t="s">
        <v>2191</v>
      </c>
      <c r="C1541" s="3"/>
      <c r="D1541" s="3"/>
      <c r="E1541" s="9" t="s">
        <v>278</v>
      </c>
      <c r="F1541" s="9" t="s">
        <v>278</v>
      </c>
      <c r="G1541" s="9" t="s">
        <v>278</v>
      </c>
      <c r="H1541" s="9" t="s">
        <v>278</v>
      </c>
      <c r="I1541" s="9" t="s">
        <v>278</v>
      </c>
      <c r="J1541" s="9" t="s">
        <v>278</v>
      </c>
      <c r="K1541" s="9" t="s">
        <v>278</v>
      </c>
      <c r="L1541" s="9">
        <v>116.00000000000001</v>
      </c>
      <c r="M1541" s="188">
        <v>516.79999999999995</v>
      </c>
      <c r="N1541" s="65"/>
      <c r="P1541" s="65">
        <f t="shared" si="34"/>
        <v>632.79999999999995</v>
      </c>
      <c r="R1541" t="s">
        <v>297</v>
      </c>
    </row>
    <row r="1542" spans="1:21" ht="15">
      <c r="A1542" s="28" t="s">
        <v>797</v>
      </c>
      <c r="B1542" s="61" t="s">
        <v>2196</v>
      </c>
      <c r="C1542" s="3"/>
      <c r="D1542" s="3"/>
      <c r="E1542" s="9" t="s">
        <v>278</v>
      </c>
      <c r="F1542" s="9" t="s">
        <v>278</v>
      </c>
      <c r="G1542" s="9" t="s">
        <v>278</v>
      </c>
      <c r="H1542" s="9" t="s">
        <v>278</v>
      </c>
      <c r="I1542" s="9" t="s">
        <v>278</v>
      </c>
      <c r="J1542" s="9" t="s">
        <v>278</v>
      </c>
      <c r="K1542" s="9" t="s">
        <v>278</v>
      </c>
      <c r="L1542" s="9">
        <v>380.6</v>
      </c>
      <c r="M1542" s="9">
        <v>252</v>
      </c>
      <c r="N1542" s="65"/>
      <c r="P1542" s="65">
        <f t="shared" si="34"/>
        <v>632.6</v>
      </c>
    </row>
    <row r="1543" spans="1:21" ht="15">
      <c r="A1543" s="28" t="s">
        <v>798</v>
      </c>
      <c r="B1543" s="239" t="s">
        <v>1690</v>
      </c>
      <c r="C1543" s="3"/>
      <c r="D1543" s="3"/>
      <c r="E1543" s="9" t="s">
        <v>278</v>
      </c>
      <c r="F1543" s="9" t="s">
        <v>278</v>
      </c>
      <c r="G1543" s="9" t="s">
        <v>278</v>
      </c>
      <c r="H1543" s="9" t="s">
        <v>278</v>
      </c>
      <c r="I1543" s="9" t="s">
        <v>278</v>
      </c>
      <c r="J1543" s="9" t="s">
        <v>278</v>
      </c>
      <c r="K1543" s="9">
        <v>272.99999999999773</v>
      </c>
      <c r="L1543" s="9">
        <v>54.300000000000004</v>
      </c>
      <c r="M1543" s="9">
        <v>303.5</v>
      </c>
      <c r="P1543" s="65">
        <f t="shared" si="34"/>
        <v>630.79999999999768</v>
      </c>
    </row>
    <row r="1544" spans="1:21" ht="15">
      <c r="A1544" s="28" t="s">
        <v>799</v>
      </c>
      <c r="B1544" s="178" t="s">
        <v>1335</v>
      </c>
      <c r="C1544" s="3"/>
      <c r="D1544" s="3"/>
      <c r="E1544" s="9" t="s">
        <v>278</v>
      </c>
      <c r="F1544" s="9" t="s">
        <v>278</v>
      </c>
      <c r="G1544" s="9" t="s">
        <v>278</v>
      </c>
      <c r="H1544" s="9" t="s">
        <v>278</v>
      </c>
      <c r="I1544" s="9">
        <v>129.20000000000073</v>
      </c>
      <c r="J1544" s="188">
        <v>501.40000000000055</v>
      </c>
      <c r="K1544" s="9" t="s">
        <v>278</v>
      </c>
      <c r="L1544" s="9" t="s">
        <v>278</v>
      </c>
      <c r="M1544" s="9" t="s">
        <v>278</v>
      </c>
      <c r="P1544" s="65">
        <f t="shared" si="34"/>
        <v>630.60000000000127</v>
      </c>
      <c r="R1544" t="s">
        <v>297</v>
      </c>
    </row>
    <row r="1545" spans="1:21" ht="15">
      <c r="A1545" s="28" t="s">
        <v>800</v>
      </c>
      <c r="B1545" s="178" t="s">
        <v>1334</v>
      </c>
      <c r="C1545" s="3"/>
      <c r="D1545" s="3"/>
      <c r="E1545" s="9" t="s">
        <v>278</v>
      </c>
      <c r="F1545" s="9" t="s">
        <v>278</v>
      </c>
      <c r="G1545" s="9" t="s">
        <v>278</v>
      </c>
      <c r="H1545" s="9" t="s">
        <v>278</v>
      </c>
      <c r="I1545" s="9">
        <v>172.49999999999636</v>
      </c>
      <c r="J1545" s="9">
        <v>177.5</v>
      </c>
      <c r="K1545" s="9">
        <v>108.89999999999827</v>
      </c>
      <c r="L1545" s="9">
        <v>152</v>
      </c>
      <c r="M1545" s="9">
        <v>11.4</v>
      </c>
      <c r="P1545" s="65">
        <f t="shared" si="34"/>
        <v>622.29999999999461</v>
      </c>
    </row>
    <row r="1546" spans="1:21" ht="15">
      <c r="A1546" s="28" t="s">
        <v>801</v>
      </c>
      <c r="B1546" s="61" t="s">
        <v>2722</v>
      </c>
      <c r="C1546" s="3"/>
      <c r="D1546" s="3"/>
      <c r="E1546" s="9" t="s">
        <v>278</v>
      </c>
      <c r="F1546" s="9" t="s">
        <v>278</v>
      </c>
      <c r="G1546" s="9" t="s">
        <v>278</v>
      </c>
      <c r="H1546" s="9" t="s">
        <v>278</v>
      </c>
      <c r="I1546" s="9" t="s">
        <v>278</v>
      </c>
      <c r="J1546" s="9" t="s">
        <v>278</v>
      </c>
      <c r="K1546" s="9" t="s">
        <v>278</v>
      </c>
      <c r="L1546" s="9" t="s">
        <v>278</v>
      </c>
      <c r="M1546" s="188">
        <v>590.20000000000005</v>
      </c>
      <c r="N1546" s="65"/>
      <c r="P1546" s="65">
        <f t="shared" si="34"/>
        <v>590.20000000000005</v>
      </c>
      <c r="R1546" t="s">
        <v>284</v>
      </c>
    </row>
    <row r="1547" spans="1:21" ht="15">
      <c r="A1547" s="28" t="s">
        <v>802</v>
      </c>
      <c r="B1547" s="61" t="s">
        <v>2192</v>
      </c>
      <c r="C1547" s="3"/>
      <c r="D1547" s="3"/>
      <c r="E1547" s="9" t="s">
        <v>278</v>
      </c>
      <c r="F1547" s="9" t="s">
        <v>278</v>
      </c>
      <c r="G1547" s="9" t="s">
        <v>278</v>
      </c>
      <c r="H1547" s="9" t="s">
        <v>278</v>
      </c>
      <c r="I1547" s="9" t="s">
        <v>278</v>
      </c>
      <c r="J1547" s="9" t="s">
        <v>278</v>
      </c>
      <c r="K1547" s="9" t="s">
        <v>278</v>
      </c>
      <c r="L1547" s="9">
        <v>338.5</v>
      </c>
      <c r="M1547" s="9">
        <v>249.3</v>
      </c>
      <c r="N1547" s="65"/>
      <c r="P1547" s="65">
        <f t="shared" si="34"/>
        <v>587.79999999999995</v>
      </c>
    </row>
    <row r="1548" spans="1:21" ht="15">
      <c r="A1548" s="28" t="s">
        <v>803</v>
      </c>
      <c r="B1548" s="239" t="s">
        <v>1658</v>
      </c>
      <c r="C1548" s="3"/>
      <c r="D1548" s="3"/>
      <c r="E1548" s="9" t="s">
        <v>278</v>
      </c>
      <c r="F1548" s="9" t="s">
        <v>278</v>
      </c>
      <c r="G1548" s="9" t="s">
        <v>278</v>
      </c>
      <c r="H1548" s="9" t="s">
        <v>278</v>
      </c>
      <c r="I1548" s="9" t="s">
        <v>278</v>
      </c>
      <c r="J1548" s="9">
        <v>174.5</v>
      </c>
      <c r="K1548" s="62" t="s">
        <v>279</v>
      </c>
      <c r="L1548" s="9">
        <v>218</v>
      </c>
      <c r="M1548" s="9">
        <v>181.8</v>
      </c>
      <c r="P1548" s="65">
        <f t="shared" si="34"/>
        <v>574.29999999999995</v>
      </c>
    </row>
    <row r="1549" spans="1:21" ht="15">
      <c r="A1549" s="28" t="s">
        <v>804</v>
      </c>
      <c r="B1549" s="239" t="s">
        <v>1665</v>
      </c>
      <c r="C1549" s="3"/>
      <c r="D1549" s="3"/>
      <c r="E1549" s="9" t="s">
        <v>278</v>
      </c>
      <c r="F1549" s="9" t="s">
        <v>278</v>
      </c>
      <c r="G1549" s="9" t="s">
        <v>278</v>
      </c>
      <c r="H1549" s="9" t="s">
        <v>278</v>
      </c>
      <c r="I1549" s="9" t="s">
        <v>278</v>
      </c>
      <c r="J1549" s="9" t="s">
        <v>278</v>
      </c>
      <c r="K1549" s="9">
        <v>242.60000000000036</v>
      </c>
      <c r="L1549" s="9">
        <v>31.200000000000003</v>
      </c>
      <c r="M1549" s="9">
        <v>279.7</v>
      </c>
      <c r="P1549" s="65">
        <f t="shared" si="34"/>
        <v>553.50000000000034</v>
      </c>
    </row>
    <row r="1550" spans="1:21" ht="15">
      <c r="A1550" s="28" t="s">
        <v>805</v>
      </c>
      <c r="B1550" s="61" t="s">
        <v>2197</v>
      </c>
      <c r="C1550" s="3"/>
      <c r="D1550" s="3"/>
      <c r="E1550" s="9" t="s">
        <v>278</v>
      </c>
      <c r="F1550" s="9" t="s">
        <v>278</v>
      </c>
      <c r="G1550" s="9" t="s">
        <v>278</v>
      </c>
      <c r="H1550" s="9" t="s">
        <v>278</v>
      </c>
      <c r="I1550" s="9" t="s">
        <v>278</v>
      </c>
      <c r="J1550" s="9" t="s">
        <v>278</v>
      </c>
      <c r="K1550" s="9" t="s">
        <v>278</v>
      </c>
      <c r="L1550" s="9">
        <v>334.8</v>
      </c>
      <c r="M1550" s="9">
        <v>218.1</v>
      </c>
      <c r="N1550" s="65"/>
      <c r="P1550" s="65">
        <f t="shared" si="34"/>
        <v>552.9</v>
      </c>
    </row>
    <row r="1551" spans="1:21" ht="15">
      <c r="A1551" s="28" t="s">
        <v>806</v>
      </c>
      <c r="B1551" s="61" t="s">
        <v>2205</v>
      </c>
      <c r="C1551" s="3"/>
      <c r="D1551" s="3"/>
      <c r="E1551" s="9" t="s">
        <v>278</v>
      </c>
      <c r="F1551" s="9" t="s">
        <v>278</v>
      </c>
      <c r="G1551" s="9" t="s">
        <v>278</v>
      </c>
      <c r="H1551" s="9" t="s">
        <v>278</v>
      </c>
      <c r="I1551" s="9" t="s">
        <v>278</v>
      </c>
      <c r="J1551" s="9" t="s">
        <v>278</v>
      </c>
      <c r="K1551" s="9" t="s">
        <v>278</v>
      </c>
      <c r="L1551" s="9">
        <v>296.7</v>
      </c>
      <c r="M1551" s="9">
        <v>254.2</v>
      </c>
      <c r="N1551" s="65"/>
      <c r="P1551" s="65">
        <f t="shared" si="34"/>
        <v>550.9</v>
      </c>
      <c r="U1551" t="s">
        <v>2452</v>
      </c>
    </row>
    <row r="1552" spans="1:21" ht="15">
      <c r="A1552" s="28" t="s">
        <v>807</v>
      </c>
      <c r="B1552" s="61" t="s">
        <v>674</v>
      </c>
      <c r="E1552" s="9" t="s">
        <v>278</v>
      </c>
      <c r="F1552" s="9" t="s">
        <v>278</v>
      </c>
      <c r="G1552" s="9" t="s">
        <v>278</v>
      </c>
      <c r="H1552" s="9">
        <v>334.60000000000036</v>
      </c>
      <c r="I1552" s="9">
        <v>188.69999999999527</v>
      </c>
      <c r="J1552" s="9" t="s">
        <v>278</v>
      </c>
      <c r="K1552" s="9" t="s">
        <v>278</v>
      </c>
      <c r="L1552" s="9" t="s">
        <v>278</v>
      </c>
      <c r="M1552" s="9" t="s">
        <v>278</v>
      </c>
      <c r="P1552" s="65">
        <f t="shared" si="34"/>
        <v>523.29999999999563</v>
      </c>
      <c r="U1552" s="61"/>
    </row>
    <row r="1553" spans="1:20" ht="15">
      <c r="A1553" s="28" t="s">
        <v>808</v>
      </c>
      <c r="B1553" s="61" t="s">
        <v>2194</v>
      </c>
      <c r="C1553" s="3"/>
      <c r="D1553" s="3"/>
      <c r="E1553" s="9" t="s">
        <v>278</v>
      </c>
      <c r="F1553" s="9" t="s">
        <v>278</v>
      </c>
      <c r="G1553" s="9" t="s">
        <v>278</v>
      </c>
      <c r="H1553" s="9" t="s">
        <v>278</v>
      </c>
      <c r="I1553" s="9" t="s">
        <v>278</v>
      </c>
      <c r="J1553" s="9" t="s">
        <v>278</v>
      </c>
      <c r="K1553" s="9" t="s">
        <v>278</v>
      </c>
      <c r="L1553" s="9">
        <v>136.5</v>
      </c>
      <c r="M1553" s="9">
        <v>368.3</v>
      </c>
      <c r="N1553" s="65"/>
      <c r="P1553" s="65">
        <f t="shared" si="34"/>
        <v>504.8</v>
      </c>
    </row>
    <row r="1554" spans="1:20" ht="15">
      <c r="A1554" s="28" t="s">
        <v>809</v>
      </c>
      <c r="B1554" s="239" t="s">
        <v>1657</v>
      </c>
      <c r="C1554" s="3"/>
      <c r="D1554" s="3"/>
      <c r="E1554" s="9" t="s">
        <v>278</v>
      </c>
      <c r="F1554" s="9" t="s">
        <v>278</v>
      </c>
      <c r="G1554" s="9" t="s">
        <v>278</v>
      </c>
      <c r="H1554" s="9" t="s">
        <v>278</v>
      </c>
      <c r="I1554" s="9" t="s">
        <v>278</v>
      </c>
      <c r="J1554" s="9">
        <v>113.99999999999955</v>
      </c>
      <c r="K1554" s="9">
        <v>145.09999999999945</v>
      </c>
      <c r="L1554" s="9">
        <v>153.80000000000001</v>
      </c>
      <c r="M1554" s="9">
        <v>75.099999999999994</v>
      </c>
      <c r="P1554" s="65">
        <f t="shared" si="34"/>
        <v>487.99999999999898</v>
      </c>
    </row>
    <row r="1555" spans="1:20" ht="15">
      <c r="A1555" s="28" t="s">
        <v>810</v>
      </c>
      <c r="B1555" s="239" t="s">
        <v>1667</v>
      </c>
      <c r="C1555" s="3"/>
      <c r="D1555" s="3"/>
      <c r="E1555" s="9" t="s">
        <v>278</v>
      </c>
      <c r="F1555" s="9" t="s">
        <v>278</v>
      </c>
      <c r="G1555" s="9" t="s">
        <v>278</v>
      </c>
      <c r="H1555" s="9" t="s">
        <v>278</v>
      </c>
      <c r="I1555" s="9" t="s">
        <v>278</v>
      </c>
      <c r="J1555" s="9" t="s">
        <v>278</v>
      </c>
      <c r="K1555" s="9">
        <v>60.000000000001364</v>
      </c>
      <c r="L1555" s="9">
        <v>218</v>
      </c>
      <c r="M1555" s="9">
        <v>199.5</v>
      </c>
      <c r="P1555" s="65">
        <f t="shared" si="34"/>
        <v>477.50000000000136</v>
      </c>
    </row>
    <row r="1556" spans="1:20" ht="15">
      <c r="A1556" s="28" t="s">
        <v>811</v>
      </c>
      <c r="B1556" s="61" t="s">
        <v>2198</v>
      </c>
      <c r="C1556" s="3"/>
      <c r="D1556" s="3"/>
      <c r="E1556" s="9" t="s">
        <v>278</v>
      </c>
      <c r="F1556" s="9" t="s">
        <v>278</v>
      </c>
      <c r="G1556" s="9" t="s">
        <v>278</v>
      </c>
      <c r="H1556" s="9" t="s">
        <v>278</v>
      </c>
      <c r="I1556" s="9" t="s">
        <v>278</v>
      </c>
      <c r="J1556" s="9" t="s">
        <v>278</v>
      </c>
      <c r="K1556" s="9" t="s">
        <v>278</v>
      </c>
      <c r="L1556" s="9">
        <v>389.9</v>
      </c>
      <c r="M1556" s="9">
        <v>73.5</v>
      </c>
      <c r="N1556" s="65"/>
      <c r="P1556" s="65">
        <f t="shared" ref="P1556:P1587" si="35">SUM(E1556:M1556)</f>
        <v>463.4</v>
      </c>
    </row>
    <row r="1557" spans="1:20" ht="15">
      <c r="A1557" s="28" t="s">
        <v>812</v>
      </c>
      <c r="B1557" s="61" t="s">
        <v>2210</v>
      </c>
      <c r="C1557" s="3"/>
      <c r="D1557" s="3"/>
      <c r="E1557" s="9" t="s">
        <v>278</v>
      </c>
      <c r="F1557" s="9" t="s">
        <v>278</v>
      </c>
      <c r="G1557" s="9" t="s">
        <v>278</v>
      </c>
      <c r="H1557" s="9" t="s">
        <v>278</v>
      </c>
      <c r="I1557" s="9" t="s">
        <v>278</v>
      </c>
      <c r="J1557" s="9" t="s">
        <v>278</v>
      </c>
      <c r="K1557" s="9" t="s">
        <v>278</v>
      </c>
      <c r="L1557" s="9">
        <v>236</v>
      </c>
      <c r="M1557" s="9">
        <v>206.7</v>
      </c>
      <c r="N1557" s="65"/>
      <c r="P1557" s="65">
        <f t="shared" si="35"/>
        <v>442.7</v>
      </c>
    </row>
    <row r="1558" spans="1:20" ht="15">
      <c r="A1558" s="28" t="s">
        <v>813</v>
      </c>
      <c r="B1558" s="61" t="s">
        <v>2211</v>
      </c>
      <c r="C1558" s="3"/>
      <c r="D1558" s="3"/>
      <c r="E1558" s="9" t="s">
        <v>278</v>
      </c>
      <c r="F1558" s="9" t="s">
        <v>278</v>
      </c>
      <c r="G1558" s="9" t="s">
        <v>278</v>
      </c>
      <c r="H1558" s="9" t="s">
        <v>278</v>
      </c>
      <c r="I1558" s="9" t="s">
        <v>278</v>
      </c>
      <c r="J1558" s="9" t="s">
        <v>278</v>
      </c>
      <c r="K1558" s="9" t="s">
        <v>278</v>
      </c>
      <c r="L1558" s="9">
        <v>262.10000000000002</v>
      </c>
      <c r="M1558" s="9">
        <v>161.19999999999999</v>
      </c>
      <c r="N1558" s="65"/>
      <c r="P1558" s="65">
        <f t="shared" si="35"/>
        <v>423.3</v>
      </c>
    </row>
    <row r="1559" spans="1:20" ht="15">
      <c r="A1559" s="28" t="s">
        <v>814</v>
      </c>
      <c r="B1559" s="61" t="s">
        <v>2213</v>
      </c>
      <c r="C1559" s="3"/>
      <c r="D1559" s="3"/>
      <c r="E1559" s="9" t="s">
        <v>278</v>
      </c>
      <c r="F1559" s="9" t="s">
        <v>278</v>
      </c>
      <c r="G1559" s="9" t="s">
        <v>278</v>
      </c>
      <c r="H1559" s="9" t="s">
        <v>278</v>
      </c>
      <c r="I1559" s="9" t="s">
        <v>278</v>
      </c>
      <c r="J1559" s="9" t="s">
        <v>278</v>
      </c>
      <c r="K1559" s="9" t="s">
        <v>278</v>
      </c>
      <c r="L1559" s="9">
        <v>140.80000000000001</v>
      </c>
      <c r="M1559" s="9">
        <v>269.3</v>
      </c>
      <c r="N1559" s="65"/>
      <c r="P1559" s="65">
        <f t="shared" si="35"/>
        <v>410.1</v>
      </c>
    </row>
    <row r="1560" spans="1:20" ht="15">
      <c r="A1560" s="28" t="s">
        <v>1946</v>
      </c>
      <c r="B1560" s="239" t="s">
        <v>1664</v>
      </c>
      <c r="C1560" s="3"/>
      <c r="D1560" s="3"/>
      <c r="E1560" s="9" t="s">
        <v>278</v>
      </c>
      <c r="F1560" s="9" t="s">
        <v>278</v>
      </c>
      <c r="G1560" s="9" t="s">
        <v>278</v>
      </c>
      <c r="H1560" s="9" t="s">
        <v>278</v>
      </c>
      <c r="I1560" s="9" t="s">
        <v>278</v>
      </c>
      <c r="J1560" s="9" t="s">
        <v>278</v>
      </c>
      <c r="K1560" s="9">
        <v>242</v>
      </c>
      <c r="L1560" s="9">
        <v>91</v>
      </c>
      <c r="M1560" s="9">
        <v>73.2</v>
      </c>
      <c r="P1560" s="65">
        <f t="shared" si="35"/>
        <v>406.2</v>
      </c>
    </row>
    <row r="1561" spans="1:20" ht="15">
      <c r="A1561" s="28" t="s">
        <v>2165</v>
      </c>
      <c r="B1561" s="61" t="s">
        <v>2204</v>
      </c>
      <c r="C1561" s="3"/>
      <c r="D1561" s="3"/>
      <c r="E1561" s="9" t="s">
        <v>278</v>
      </c>
      <c r="F1561" s="9" t="s">
        <v>278</v>
      </c>
      <c r="G1561" s="9" t="s">
        <v>278</v>
      </c>
      <c r="H1561" s="9" t="s">
        <v>278</v>
      </c>
      <c r="I1561" s="9" t="s">
        <v>278</v>
      </c>
      <c r="J1561" s="9" t="s">
        <v>278</v>
      </c>
      <c r="K1561" s="9" t="s">
        <v>278</v>
      </c>
      <c r="L1561" s="9">
        <v>399.59999999999997</v>
      </c>
      <c r="M1561" s="9" t="s">
        <v>278</v>
      </c>
      <c r="N1561" s="65"/>
      <c r="P1561" s="65">
        <f t="shared" si="35"/>
        <v>399.59999999999997</v>
      </c>
    </row>
    <row r="1562" spans="1:20" ht="15">
      <c r="A1562" s="28" t="s">
        <v>2166</v>
      </c>
      <c r="B1562" s="61" t="s">
        <v>2214</v>
      </c>
      <c r="C1562" s="3"/>
      <c r="D1562" s="3"/>
      <c r="E1562" s="9" t="s">
        <v>278</v>
      </c>
      <c r="F1562" s="9" t="s">
        <v>278</v>
      </c>
      <c r="G1562" s="9" t="s">
        <v>278</v>
      </c>
      <c r="H1562" s="9" t="s">
        <v>278</v>
      </c>
      <c r="I1562" s="9" t="s">
        <v>278</v>
      </c>
      <c r="J1562" s="9" t="s">
        <v>278</v>
      </c>
      <c r="K1562" s="9" t="s">
        <v>278</v>
      </c>
      <c r="L1562" s="9">
        <v>398.3</v>
      </c>
      <c r="M1562" s="9" t="s">
        <v>278</v>
      </c>
      <c r="N1562" s="65"/>
      <c r="P1562" s="65">
        <f t="shared" si="35"/>
        <v>398.3</v>
      </c>
    </row>
    <row r="1563" spans="1:20" ht="15">
      <c r="A1563" s="28" t="s">
        <v>2167</v>
      </c>
      <c r="B1563" s="61" t="s">
        <v>2712</v>
      </c>
      <c r="C1563" s="3"/>
      <c r="D1563" s="3"/>
      <c r="E1563" s="9" t="s">
        <v>278</v>
      </c>
      <c r="F1563" s="9" t="s">
        <v>278</v>
      </c>
      <c r="G1563" s="9" t="s">
        <v>278</v>
      </c>
      <c r="H1563" s="9" t="s">
        <v>278</v>
      </c>
      <c r="I1563" s="9" t="s">
        <v>278</v>
      </c>
      <c r="J1563" s="9" t="s">
        <v>278</v>
      </c>
      <c r="K1563" s="9" t="s">
        <v>278</v>
      </c>
      <c r="L1563" s="9" t="s">
        <v>278</v>
      </c>
      <c r="M1563" s="9">
        <v>375.5</v>
      </c>
      <c r="N1563" s="65"/>
      <c r="P1563" s="65">
        <f t="shared" si="35"/>
        <v>375.5</v>
      </c>
    </row>
    <row r="1564" spans="1:20" ht="15">
      <c r="A1564" s="28" t="s">
        <v>2168</v>
      </c>
      <c r="B1564" s="61" t="s">
        <v>2207</v>
      </c>
      <c r="C1564" s="3"/>
      <c r="D1564" s="3"/>
      <c r="E1564" s="9" t="s">
        <v>278</v>
      </c>
      <c r="F1564" s="9" t="s">
        <v>278</v>
      </c>
      <c r="G1564" s="9" t="s">
        <v>278</v>
      </c>
      <c r="H1564" s="9" t="s">
        <v>278</v>
      </c>
      <c r="I1564" s="9" t="s">
        <v>278</v>
      </c>
      <c r="J1564" s="9" t="s">
        <v>278</v>
      </c>
      <c r="K1564" s="9" t="s">
        <v>278</v>
      </c>
      <c r="L1564" s="9">
        <v>240.3</v>
      </c>
      <c r="M1564" s="9">
        <v>134.6</v>
      </c>
      <c r="N1564" s="65"/>
      <c r="P1564" s="65">
        <f t="shared" si="35"/>
        <v>374.9</v>
      </c>
      <c r="T1564" t="s">
        <v>2452</v>
      </c>
    </row>
    <row r="1565" spans="1:20" ht="15">
      <c r="A1565" s="28" t="s">
        <v>2169</v>
      </c>
      <c r="B1565" s="61" t="s">
        <v>2700</v>
      </c>
      <c r="C1565" s="3"/>
      <c r="D1565" s="3"/>
      <c r="E1565" s="9" t="s">
        <v>278</v>
      </c>
      <c r="F1565" s="9" t="s">
        <v>278</v>
      </c>
      <c r="G1565" s="9" t="s">
        <v>278</v>
      </c>
      <c r="H1565" s="9" t="s">
        <v>278</v>
      </c>
      <c r="I1565" s="9" t="s">
        <v>278</v>
      </c>
      <c r="J1565" s="9" t="s">
        <v>278</v>
      </c>
      <c r="K1565" s="9" t="s">
        <v>278</v>
      </c>
      <c r="L1565" s="9" t="s">
        <v>278</v>
      </c>
      <c r="M1565" s="9">
        <v>360.9</v>
      </c>
      <c r="N1565" s="65"/>
      <c r="P1565" s="65">
        <f t="shared" si="35"/>
        <v>360.9</v>
      </c>
    </row>
    <row r="1566" spans="1:20" ht="15">
      <c r="A1566" s="28" t="s">
        <v>2170</v>
      </c>
      <c r="B1566" s="61" t="s">
        <v>2711</v>
      </c>
      <c r="C1566" s="3"/>
      <c r="D1566" s="3"/>
      <c r="E1566" s="9" t="s">
        <v>278</v>
      </c>
      <c r="F1566" s="9" t="s">
        <v>278</v>
      </c>
      <c r="G1566" s="9" t="s">
        <v>278</v>
      </c>
      <c r="H1566" s="9" t="s">
        <v>278</v>
      </c>
      <c r="I1566" s="9" t="s">
        <v>278</v>
      </c>
      <c r="J1566" s="9" t="s">
        <v>278</v>
      </c>
      <c r="K1566" s="9" t="s">
        <v>278</v>
      </c>
      <c r="L1566" s="9" t="s">
        <v>278</v>
      </c>
      <c r="M1566" s="9">
        <v>360.7</v>
      </c>
      <c r="N1566" s="65"/>
      <c r="P1566" s="65">
        <f t="shared" si="35"/>
        <v>360.7</v>
      </c>
    </row>
    <row r="1567" spans="1:20" ht="15">
      <c r="A1567" s="28" t="s">
        <v>2171</v>
      </c>
      <c r="B1567" s="61" t="s">
        <v>2726</v>
      </c>
      <c r="C1567" s="3"/>
      <c r="D1567" s="3"/>
      <c r="E1567" s="9" t="s">
        <v>278</v>
      </c>
      <c r="F1567" s="9" t="s">
        <v>278</v>
      </c>
      <c r="G1567" s="9" t="s">
        <v>278</v>
      </c>
      <c r="H1567" s="9" t="s">
        <v>278</v>
      </c>
      <c r="I1567" s="9" t="s">
        <v>278</v>
      </c>
      <c r="J1567" s="9" t="s">
        <v>278</v>
      </c>
      <c r="K1567" s="9" t="s">
        <v>278</v>
      </c>
      <c r="L1567" s="9" t="s">
        <v>278</v>
      </c>
      <c r="M1567" s="9">
        <v>354</v>
      </c>
      <c r="N1567" s="65"/>
      <c r="P1567" s="65">
        <f t="shared" si="35"/>
        <v>354</v>
      </c>
    </row>
    <row r="1568" spans="1:20" ht="15">
      <c r="A1568" s="28" t="s">
        <v>2172</v>
      </c>
      <c r="B1568" s="61" t="s">
        <v>2212</v>
      </c>
      <c r="C1568" s="3"/>
      <c r="D1568" s="3"/>
      <c r="E1568" s="9" t="s">
        <v>278</v>
      </c>
      <c r="F1568" s="9" t="s">
        <v>278</v>
      </c>
      <c r="G1568" s="9" t="s">
        <v>278</v>
      </c>
      <c r="H1568" s="9" t="s">
        <v>278</v>
      </c>
      <c r="I1568" s="9" t="s">
        <v>278</v>
      </c>
      <c r="J1568" s="9" t="s">
        <v>278</v>
      </c>
      <c r="K1568" s="9" t="s">
        <v>278</v>
      </c>
      <c r="L1568" s="9">
        <v>297.60000000000002</v>
      </c>
      <c r="M1568" s="9">
        <v>52</v>
      </c>
      <c r="N1568" s="65"/>
      <c r="P1568" s="65">
        <f t="shared" si="35"/>
        <v>349.6</v>
      </c>
    </row>
    <row r="1569" spans="1:22" ht="15">
      <c r="A1569" s="28" t="s">
        <v>2173</v>
      </c>
      <c r="B1569" s="61" t="s">
        <v>4</v>
      </c>
      <c r="E1569" s="188">
        <v>120.599999999999</v>
      </c>
      <c r="F1569" s="9">
        <v>35.199999999999363</v>
      </c>
      <c r="G1569" s="188">
        <v>52.000000000000455</v>
      </c>
      <c r="H1569" s="9">
        <v>60.400000000000546</v>
      </c>
      <c r="I1569" s="9">
        <v>78.5</v>
      </c>
      <c r="J1569" s="9" t="s">
        <v>278</v>
      </c>
      <c r="K1569" s="9" t="s">
        <v>278</v>
      </c>
      <c r="L1569" s="9" t="s">
        <v>278</v>
      </c>
      <c r="M1569" s="9" t="s">
        <v>278</v>
      </c>
      <c r="P1569" s="65">
        <f t="shared" si="35"/>
        <v>346.69999999999936</v>
      </c>
      <c r="R1569" t="s">
        <v>314</v>
      </c>
      <c r="U1569" s="61"/>
      <c r="V1569" s="61"/>
    </row>
    <row r="1570" spans="1:22" ht="15">
      <c r="A1570" s="28" t="s">
        <v>2174</v>
      </c>
      <c r="B1570" s="61" t="s">
        <v>29</v>
      </c>
      <c r="E1570" s="183">
        <v>212.20000000000027</v>
      </c>
      <c r="F1570" s="9">
        <v>30.150000000000091</v>
      </c>
      <c r="G1570" s="188">
        <v>52.000000000000909</v>
      </c>
      <c r="H1570" s="9" t="s">
        <v>278</v>
      </c>
      <c r="I1570" s="9" t="s">
        <v>278</v>
      </c>
      <c r="J1570" s="9">
        <v>46.499999999999545</v>
      </c>
      <c r="K1570" s="9" t="s">
        <v>278</v>
      </c>
      <c r="L1570" s="9" t="s">
        <v>278</v>
      </c>
      <c r="M1570" s="9" t="s">
        <v>278</v>
      </c>
      <c r="P1570" s="65">
        <f t="shared" si="35"/>
        <v>340.85000000000082</v>
      </c>
      <c r="R1570" t="s">
        <v>353</v>
      </c>
      <c r="V1570" s="61"/>
    </row>
    <row r="1571" spans="1:22" ht="15">
      <c r="A1571" s="28" t="s">
        <v>2175</v>
      </c>
      <c r="B1571" s="61" t="s">
        <v>2720</v>
      </c>
      <c r="C1571" s="3"/>
      <c r="D1571" s="3"/>
      <c r="E1571" s="9" t="s">
        <v>278</v>
      </c>
      <c r="F1571" s="9" t="s">
        <v>278</v>
      </c>
      <c r="G1571" s="9" t="s">
        <v>278</v>
      </c>
      <c r="H1571" s="9" t="s">
        <v>278</v>
      </c>
      <c r="I1571" s="9" t="s">
        <v>278</v>
      </c>
      <c r="J1571" s="9" t="s">
        <v>278</v>
      </c>
      <c r="K1571" s="9" t="s">
        <v>278</v>
      </c>
      <c r="L1571" s="9" t="s">
        <v>278</v>
      </c>
      <c r="M1571" s="9">
        <v>326</v>
      </c>
      <c r="N1571" s="65"/>
      <c r="P1571" s="65">
        <f t="shared" si="35"/>
        <v>326</v>
      </c>
    </row>
    <row r="1572" spans="1:22" ht="15">
      <c r="A1572" s="28" t="s">
        <v>2176</v>
      </c>
      <c r="B1572" s="61" t="s">
        <v>2706</v>
      </c>
      <c r="C1572" s="3"/>
      <c r="D1572" s="3"/>
      <c r="E1572" s="9" t="s">
        <v>278</v>
      </c>
      <c r="F1572" s="9" t="s">
        <v>278</v>
      </c>
      <c r="G1572" s="9" t="s">
        <v>278</v>
      </c>
      <c r="H1572" s="9" t="s">
        <v>278</v>
      </c>
      <c r="I1572" s="9" t="s">
        <v>278</v>
      </c>
      <c r="J1572" s="9" t="s">
        <v>278</v>
      </c>
      <c r="K1572" s="9" t="s">
        <v>278</v>
      </c>
      <c r="L1572" s="9" t="s">
        <v>278</v>
      </c>
      <c r="M1572" s="9">
        <v>323.90000000000003</v>
      </c>
      <c r="N1572" s="65"/>
      <c r="P1572" s="65">
        <f t="shared" si="35"/>
        <v>323.90000000000003</v>
      </c>
    </row>
    <row r="1573" spans="1:22" ht="15">
      <c r="A1573" s="28" t="s">
        <v>2177</v>
      </c>
      <c r="B1573" s="61" t="s">
        <v>180</v>
      </c>
      <c r="C1573" s="3"/>
      <c r="D1573" s="3"/>
      <c r="E1573" s="9" t="s">
        <v>278</v>
      </c>
      <c r="F1573" s="9" t="s">
        <v>278</v>
      </c>
      <c r="G1573" s="9" t="s">
        <v>278</v>
      </c>
      <c r="H1573" s="9" t="s">
        <v>278</v>
      </c>
      <c r="I1573" s="9" t="s">
        <v>278</v>
      </c>
      <c r="J1573" s="9" t="s">
        <v>278</v>
      </c>
      <c r="K1573" s="9" t="s">
        <v>278</v>
      </c>
      <c r="L1573" s="9">
        <v>97.5</v>
      </c>
      <c r="M1573" s="9">
        <v>213.1</v>
      </c>
      <c r="N1573" s="65"/>
      <c r="P1573" s="65">
        <f t="shared" si="35"/>
        <v>310.60000000000002</v>
      </c>
      <c r="V1573" t="s">
        <v>2452</v>
      </c>
    </row>
    <row r="1574" spans="1:22" ht="15">
      <c r="A1574" s="28" t="s">
        <v>2178</v>
      </c>
      <c r="B1574" s="61" t="s">
        <v>2200</v>
      </c>
      <c r="C1574" s="3"/>
      <c r="D1574" s="3"/>
      <c r="E1574" s="9" t="s">
        <v>278</v>
      </c>
      <c r="F1574" s="9" t="s">
        <v>278</v>
      </c>
      <c r="G1574" s="9" t="s">
        <v>278</v>
      </c>
      <c r="H1574" s="9" t="s">
        <v>278</v>
      </c>
      <c r="I1574" s="9" t="s">
        <v>278</v>
      </c>
      <c r="J1574" s="9" t="s">
        <v>278</v>
      </c>
      <c r="K1574" s="9" t="s">
        <v>278</v>
      </c>
      <c r="L1574" s="9">
        <v>263.59999999999997</v>
      </c>
      <c r="M1574" s="9">
        <v>38.5</v>
      </c>
      <c r="N1574" s="65"/>
      <c r="P1574" s="65">
        <f t="shared" si="35"/>
        <v>302.09999999999997</v>
      </c>
      <c r="V1574" s="239"/>
    </row>
    <row r="1575" spans="1:22" ht="15">
      <c r="A1575" s="28" t="s">
        <v>2179</v>
      </c>
      <c r="B1575" s="61" t="s">
        <v>2193</v>
      </c>
      <c r="C1575" s="3"/>
      <c r="D1575" s="3"/>
      <c r="E1575" s="9" t="s">
        <v>278</v>
      </c>
      <c r="F1575" s="9" t="s">
        <v>278</v>
      </c>
      <c r="G1575" s="9" t="s">
        <v>278</v>
      </c>
      <c r="H1575" s="9" t="s">
        <v>278</v>
      </c>
      <c r="I1575" s="9" t="s">
        <v>278</v>
      </c>
      <c r="J1575" s="9" t="s">
        <v>278</v>
      </c>
      <c r="K1575" s="9" t="s">
        <v>278</v>
      </c>
      <c r="L1575" s="9">
        <v>130</v>
      </c>
      <c r="M1575" s="9">
        <v>167.89999999999998</v>
      </c>
      <c r="N1575" s="65"/>
      <c r="P1575" s="65">
        <f t="shared" si="35"/>
        <v>297.89999999999998</v>
      </c>
    </row>
    <row r="1576" spans="1:22" ht="15">
      <c r="A1576" s="28" t="s">
        <v>2180</v>
      </c>
      <c r="B1576" s="61" t="s">
        <v>2725</v>
      </c>
      <c r="C1576" s="3"/>
      <c r="D1576" s="3"/>
      <c r="E1576" s="9" t="s">
        <v>278</v>
      </c>
      <c r="F1576" s="9" t="s">
        <v>278</v>
      </c>
      <c r="G1576" s="9" t="s">
        <v>278</v>
      </c>
      <c r="H1576" s="9" t="s">
        <v>278</v>
      </c>
      <c r="I1576" s="9" t="s">
        <v>278</v>
      </c>
      <c r="J1576" s="9" t="s">
        <v>278</v>
      </c>
      <c r="K1576" s="9" t="s">
        <v>278</v>
      </c>
      <c r="L1576" s="9" t="s">
        <v>278</v>
      </c>
      <c r="M1576" s="9">
        <v>291.8</v>
      </c>
      <c r="N1576" s="65"/>
      <c r="P1576" s="65">
        <f t="shared" si="35"/>
        <v>291.8</v>
      </c>
    </row>
    <row r="1577" spans="1:22" ht="15">
      <c r="A1577" s="28" t="s">
        <v>2181</v>
      </c>
      <c r="B1577" s="61" t="s">
        <v>2703</v>
      </c>
      <c r="C1577" s="3"/>
      <c r="D1577" s="3"/>
      <c r="E1577" s="9" t="s">
        <v>278</v>
      </c>
      <c r="F1577" s="9" t="s">
        <v>278</v>
      </c>
      <c r="G1577" s="9" t="s">
        <v>278</v>
      </c>
      <c r="H1577" s="9" t="s">
        <v>278</v>
      </c>
      <c r="I1577" s="9" t="s">
        <v>278</v>
      </c>
      <c r="J1577" s="9" t="s">
        <v>278</v>
      </c>
      <c r="K1577" s="9" t="s">
        <v>278</v>
      </c>
      <c r="L1577" s="9" t="s">
        <v>278</v>
      </c>
      <c r="M1577" s="9">
        <v>288.20000000000005</v>
      </c>
      <c r="N1577" s="65"/>
      <c r="P1577" s="65">
        <f t="shared" si="35"/>
        <v>288.20000000000005</v>
      </c>
    </row>
    <row r="1578" spans="1:22" ht="15">
      <c r="A1578" s="28" t="s">
        <v>2182</v>
      </c>
      <c r="B1578" s="239" t="s">
        <v>1651</v>
      </c>
      <c r="C1578" s="3"/>
      <c r="D1578" s="3"/>
      <c r="E1578" s="9" t="s">
        <v>278</v>
      </c>
      <c r="F1578" s="9" t="s">
        <v>278</v>
      </c>
      <c r="G1578" s="9" t="s">
        <v>278</v>
      </c>
      <c r="H1578" s="9" t="s">
        <v>278</v>
      </c>
      <c r="I1578" s="9" t="s">
        <v>278</v>
      </c>
      <c r="J1578" s="9">
        <v>281.49999999999955</v>
      </c>
      <c r="K1578" s="9" t="s">
        <v>278</v>
      </c>
      <c r="L1578" s="9" t="s">
        <v>278</v>
      </c>
      <c r="M1578" s="9" t="s">
        <v>278</v>
      </c>
      <c r="P1578" s="65">
        <f t="shared" si="35"/>
        <v>281.49999999999955</v>
      </c>
      <c r="V1578" s="190"/>
    </row>
    <row r="1579" spans="1:22" ht="15">
      <c r="A1579" s="28" t="s">
        <v>2183</v>
      </c>
      <c r="B1579" s="178" t="s">
        <v>1361</v>
      </c>
      <c r="C1579" s="3"/>
      <c r="D1579" s="3"/>
      <c r="E1579" s="9" t="s">
        <v>278</v>
      </c>
      <c r="F1579" s="9" t="s">
        <v>278</v>
      </c>
      <c r="G1579" s="9" t="s">
        <v>278</v>
      </c>
      <c r="H1579" s="9" t="s">
        <v>278</v>
      </c>
      <c r="I1579" s="188">
        <v>252.10000000000218</v>
      </c>
      <c r="J1579" s="9" t="s">
        <v>278</v>
      </c>
      <c r="K1579" s="9" t="s">
        <v>278</v>
      </c>
      <c r="L1579" s="9" t="s">
        <v>278</v>
      </c>
      <c r="M1579" s="9" t="s">
        <v>278</v>
      </c>
      <c r="P1579" s="65">
        <f t="shared" si="35"/>
        <v>252.10000000000218</v>
      </c>
      <c r="R1579" t="s">
        <v>283</v>
      </c>
    </row>
    <row r="1580" spans="1:22" ht="15">
      <c r="A1580" s="28" t="s">
        <v>2184</v>
      </c>
      <c r="B1580" s="61" t="s">
        <v>678</v>
      </c>
      <c r="E1580" s="9" t="s">
        <v>278</v>
      </c>
      <c r="F1580" s="9" t="s">
        <v>278</v>
      </c>
      <c r="G1580" s="9" t="s">
        <v>278</v>
      </c>
      <c r="H1580" s="9">
        <v>252.00000000000045</v>
      </c>
      <c r="I1580" s="9" t="s">
        <v>278</v>
      </c>
      <c r="J1580" s="9" t="s">
        <v>278</v>
      </c>
      <c r="K1580" s="9" t="s">
        <v>278</v>
      </c>
      <c r="L1580" s="9" t="s">
        <v>278</v>
      </c>
      <c r="M1580" s="9" t="s">
        <v>278</v>
      </c>
      <c r="P1580" s="65">
        <f t="shared" si="35"/>
        <v>252.00000000000045</v>
      </c>
    </row>
    <row r="1581" spans="1:22" ht="15">
      <c r="A1581" s="28" t="s">
        <v>2185</v>
      </c>
      <c r="B1581" s="61" t="s">
        <v>2835</v>
      </c>
      <c r="C1581" s="3"/>
      <c r="D1581" s="3"/>
      <c r="E1581" s="9" t="s">
        <v>278</v>
      </c>
      <c r="F1581" s="9" t="s">
        <v>278</v>
      </c>
      <c r="G1581" s="9" t="s">
        <v>278</v>
      </c>
      <c r="H1581" s="9" t="s">
        <v>278</v>
      </c>
      <c r="I1581" s="9" t="s">
        <v>278</v>
      </c>
      <c r="J1581" s="9" t="s">
        <v>278</v>
      </c>
      <c r="K1581" s="9" t="s">
        <v>278</v>
      </c>
      <c r="L1581" s="9" t="s">
        <v>278</v>
      </c>
      <c r="M1581" s="9">
        <v>252</v>
      </c>
      <c r="N1581" s="65"/>
      <c r="P1581" s="65">
        <f t="shared" si="35"/>
        <v>252</v>
      </c>
    </row>
    <row r="1582" spans="1:22" ht="15">
      <c r="A1582" s="28" t="s">
        <v>2186</v>
      </c>
      <c r="B1582" s="239" t="s">
        <v>1670</v>
      </c>
      <c r="C1582" s="3"/>
      <c r="D1582" s="3"/>
      <c r="E1582" s="9" t="s">
        <v>278</v>
      </c>
      <c r="F1582" s="9" t="s">
        <v>278</v>
      </c>
      <c r="G1582" s="9" t="s">
        <v>278</v>
      </c>
      <c r="H1582" s="9" t="s">
        <v>278</v>
      </c>
      <c r="I1582" s="9" t="s">
        <v>278</v>
      </c>
      <c r="J1582" s="9" t="s">
        <v>278</v>
      </c>
      <c r="K1582" s="9">
        <v>251.99999999999909</v>
      </c>
      <c r="L1582" s="9" t="s">
        <v>278</v>
      </c>
      <c r="M1582" s="9" t="s">
        <v>278</v>
      </c>
      <c r="P1582" s="65">
        <f t="shared" si="35"/>
        <v>251.99999999999909</v>
      </c>
    </row>
    <row r="1583" spans="1:22" ht="15">
      <c r="A1583" s="28" t="s">
        <v>2187</v>
      </c>
      <c r="B1583" s="239" t="s">
        <v>1669</v>
      </c>
      <c r="C1583" s="3"/>
      <c r="D1583" s="3"/>
      <c r="E1583" s="9" t="s">
        <v>278</v>
      </c>
      <c r="F1583" s="9" t="s">
        <v>278</v>
      </c>
      <c r="G1583" s="9" t="s">
        <v>278</v>
      </c>
      <c r="H1583" s="9" t="s">
        <v>278</v>
      </c>
      <c r="I1583" s="9" t="s">
        <v>278</v>
      </c>
      <c r="J1583" s="9" t="s">
        <v>278</v>
      </c>
      <c r="K1583" s="9">
        <v>239.60000000000127</v>
      </c>
      <c r="L1583" s="9" t="s">
        <v>278</v>
      </c>
      <c r="M1583" s="9" t="s">
        <v>278</v>
      </c>
      <c r="P1583" s="65">
        <f t="shared" si="35"/>
        <v>239.60000000000127</v>
      </c>
    </row>
    <row r="1584" spans="1:22" ht="15">
      <c r="A1584" s="28" t="s">
        <v>2188</v>
      </c>
      <c r="B1584" s="61" t="s">
        <v>2718</v>
      </c>
      <c r="C1584" s="3"/>
      <c r="D1584" s="3"/>
      <c r="E1584" s="9" t="s">
        <v>278</v>
      </c>
      <c r="F1584" s="9" t="s">
        <v>278</v>
      </c>
      <c r="G1584" s="9" t="s">
        <v>278</v>
      </c>
      <c r="H1584" s="9" t="s">
        <v>278</v>
      </c>
      <c r="I1584" s="9" t="s">
        <v>278</v>
      </c>
      <c r="J1584" s="9" t="s">
        <v>278</v>
      </c>
      <c r="K1584" s="9" t="s">
        <v>278</v>
      </c>
      <c r="L1584" s="9" t="s">
        <v>278</v>
      </c>
      <c r="M1584" s="9">
        <v>222</v>
      </c>
      <c r="N1584" s="65"/>
      <c r="P1584" s="65">
        <f t="shared" si="35"/>
        <v>222</v>
      </c>
    </row>
    <row r="1585" spans="1:18" ht="15">
      <c r="A1585" s="28" t="s">
        <v>2296</v>
      </c>
      <c r="B1585" s="239" t="s">
        <v>2190</v>
      </c>
      <c r="C1585" s="3"/>
      <c r="D1585" s="3"/>
      <c r="E1585" s="9" t="s">
        <v>278</v>
      </c>
      <c r="F1585" s="9" t="s">
        <v>278</v>
      </c>
      <c r="G1585" s="9" t="s">
        <v>278</v>
      </c>
      <c r="H1585" s="9" t="s">
        <v>278</v>
      </c>
      <c r="I1585" s="9" t="s">
        <v>278</v>
      </c>
      <c r="J1585" s="9" t="s">
        <v>278</v>
      </c>
      <c r="K1585" s="9" t="s">
        <v>278</v>
      </c>
      <c r="L1585" s="9">
        <v>196.9</v>
      </c>
      <c r="M1585" s="9">
        <v>21.6</v>
      </c>
      <c r="N1585" s="65"/>
      <c r="P1585" s="65">
        <f t="shared" si="35"/>
        <v>218.5</v>
      </c>
    </row>
    <row r="1586" spans="1:18" ht="15">
      <c r="A1586" s="28" t="s">
        <v>2297</v>
      </c>
      <c r="B1586" s="190" t="s">
        <v>1331</v>
      </c>
      <c r="C1586" s="3"/>
      <c r="D1586" s="3"/>
      <c r="E1586" s="9" t="s">
        <v>278</v>
      </c>
      <c r="F1586" s="9" t="s">
        <v>278</v>
      </c>
      <c r="G1586" s="9" t="s">
        <v>278</v>
      </c>
      <c r="H1586" s="9" t="s">
        <v>278</v>
      </c>
      <c r="I1586" s="188">
        <v>213.69999999999345</v>
      </c>
      <c r="J1586" s="9" t="s">
        <v>278</v>
      </c>
      <c r="K1586" s="9" t="s">
        <v>278</v>
      </c>
      <c r="L1586" s="9" t="s">
        <v>278</v>
      </c>
      <c r="M1586" s="9" t="s">
        <v>278</v>
      </c>
      <c r="P1586" s="65">
        <f t="shared" si="35"/>
        <v>213.69999999999345</v>
      </c>
      <c r="R1586" t="s">
        <v>288</v>
      </c>
    </row>
    <row r="1587" spans="1:18" ht="15">
      <c r="A1587" s="28" t="s">
        <v>2298</v>
      </c>
      <c r="B1587" s="61" t="s">
        <v>158</v>
      </c>
      <c r="E1587" s="9" t="s">
        <v>278</v>
      </c>
      <c r="F1587" s="9" t="s">
        <v>278</v>
      </c>
      <c r="G1587" s="62" t="s">
        <v>279</v>
      </c>
      <c r="H1587" s="9">
        <v>185.70000000000073</v>
      </c>
      <c r="I1587" s="9">
        <v>9.5</v>
      </c>
      <c r="J1587" s="9" t="s">
        <v>278</v>
      </c>
      <c r="K1587" s="9" t="s">
        <v>278</v>
      </c>
      <c r="L1587" s="9" t="s">
        <v>278</v>
      </c>
      <c r="M1587" s="9" t="s">
        <v>278</v>
      </c>
      <c r="P1587" s="65">
        <f t="shared" si="35"/>
        <v>195.20000000000073</v>
      </c>
    </row>
    <row r="1588" spans="1:18" ht="15">
      <c r="A1588" s="253" t="s">
        <v>2676</v>
      </c>
      <c r="B1588" s="61" t="s">
        <v>2716</v>
      </c>
      <c r="C1588" s="3"/>
      <c r="D1588" s="3"/>
      <c r="E1588" s="9" t="s">
        <v>278</v>
      </c>
      <c r="F1588" s="9" t="s">
        <v>278</v>
      </c>
      <c r="G1588" s="9" t="s">
        <v>278</v>
      </c>
      <c r="H1588" s="9" t="s">
        <v>278</v>
      </c>
      <c r="I1588" s="9" t="s">
        <v>278</v>
      </c>
      <c r="J1588" s="9" t="s">
        <v>278</v>
      </c>
      <c r="K1588" s="9" t="s">
        <v>278</v>
      </c>
      <c r="L1588" s="9" t="s">
        <v>278</v>
      </c>
      <c r="M1588" s="9">
        <v>187.6</v>
      </c>
      <c r="N1588" s="65"/>
      <c r="P1588" s="65">
        <f t="shared" ref="P1588:P1618" si="36">SUM(E1588:M1588)</f>
        <v>187.6</v>
      </c>
    </row>
    <row r="1589" spans="1:18" ht="15">
      <c r="A1589" s="253" t="s">
        <v>2677</v>
      </c>
      <c r="B1589" s="61" t="s">
        <v>2713</v>
      </c>
      <c r="C1589" s="3"/>
      <c r="D1589" s="3"/>
      <c r="E1589" s="9" t="s">
        <v>278</v>
      </c>
      <c r="F1589" s="9" t="s">
        <v>278</v>
      </c>
      <c r="G1589" s="9" t="s">
        <v>278</v>
      </c>
      <c r="H1589" s="9" t="s">
        <v>278</v>
      </c>
      <c r="I1589" s="9" t="s">
        <v>278</v>
      </c>
      <c r="J1589" s="9" t="s">
        <v>278</v>
      </c>
      <c r="K1589" s="9" t="s">
        <v>278</v>
      </c>
      <c r="L1589" s="9" t="s">
        <v>278</v>
      </c>
      <c r="M1589" s="9">
        <v>187.5</v>
      </c>
      <c r="N1589" s="65"/>
      <c r="P1589" s="65">
        <f t="shared" si="36"/>
        <v>187.5</v>
      </c>
    </row>
    <row r="1590" spans="1:18" ht="15">
      <c r="A1590" s="253" t="s">
        <v>2678</v>
      </c>
      <c r="B1590" s="61" t="s">
        <v>2203</v>
      </c>
      <c r="C1590" s="3"/>
      <c r="D1590" s="3"/>
      <c r="E1590" s="9" t="s">
        <v>278</v>
      </c>
      <c r="F1590" s="9" t="s">
        <v>278</v>
      </c>
      <c r="G1590" s="9" t="s">
        <v>278</v>
      </c>
      <c r="H1590" s="9" t="s">
        <v>278</v>
      </c>
      <c r="I1590" s="9" t="s">
        <v>278</v>
      </c>
      <c r="J1590" s="9" t="s">
        <v>278</v>
      </c>
      <c r="K1590" s="9" t="s">
        <v>278</v>
      </c>
      <c r="L1590" s="9">
        <v>179.89999999999998</v>
      </c>
      <c r="M1590" s="9" t="s">
        <v>278</v>
      </c>
      <c r="N1590" s="65"/>
      <c r="P1590" s="65">
        <f t="shared" si="36"/>
        <v>179.89999999999998</v>
      </c>
    </row>
    <row r="1591" spans="1:18" ht="15">
      <c r="A1591" s="253" t="s">
        <v>2679</v>
      </c>
      <c r="B1591" s="61" t="s">
        <v>2723</v>
      </c>
      <c r="C1591" s="3"/>
      <c r="D1591" s="3"/>
      <c r="E1591" s="9" t="s">
        <v>278</v>
      </c>
      <c r="F1591" s="9" t="s">
        <v>278</v>
      </c>
      <c r="G1591" s="9" t="s">
        <v>278</v>
      </c>
      <c r="H1591" s="9" t="s">
        <v>278</v>
      </c>
      <c r="I1591" s="9" t="s">
        <v>278</v>
      </c>
      <c r="J1591" s="9" t="s">
        <v>278</v>
      </c>
      <c r="K1591" s="9" t="s">
        <v>278</v>
      </c>
      <c r="L1591" s="9" t="s">
        <v>278</v>
      </c>
      <c r="M1591" s="9">
        <v>175.5</v>
      </c>
      <c r="N1591" s="65"/>
      <c r="P1591" s="65">
        <f t="shared" si="36"/>
        <v>175.5</v>
      </c>
    </row>
    <row r="1592" spans="1:18" ht="15">
      <c r="A1592" s="253" t="s">
        <v>2680</v>
      </c>
      <c r="B1592" s="61" t="s">
        <v>2699</v>
      </c>
      <c r="C1592" s="3"/>
      <c r="D1592" s="3"/>
      <c r="E1592" s="9" t="s">
        <v>278</v>
      </c>
      <c r="F1592" s="9" t="s">
        <v>278</v>
      </c>
      <c r="G1592" s="9" t="s">
        <v>278</v>
      </c>
      <c r="H1592" s="9" t="s">
        <v>278</v>
      </c>
      <c r="I1592" s="9" t="s">
        <v>278</v>
      </c>
      <c r="J1592" s="9" t="s">
        <v>278</v>
      </c>
      <c r="K1592" s="9" t="s">
        <v>278</v>
      </c>
      <c r="L1592" s="9" t="s">
        <v>278</v>
      </c>
      <c r="M1592" s="9">
        <v>170.6</v>
      </c>
      <c r="N1592" s="65"/>
      <c r="P1592" s="65">
        <f t="shared" si="36"/>
        <v>170.6</v>
      </c>
    </row>
    <row r="1593" spans="1:18" ht="15">
      <c r="A1593" s="253" t="s">
        <v>2681</v>
      </c>
      <c r="B1593" s="239" t="s">
        <v>1692</v>
      </c>
      <c r="C1593" s="3"/>
      <c r="D1593" s="3"/>
      <c r="E1593" s="9" t="s">
        <v>278</v>
      </c>
      <c r="F1593" s="9" t="s">
        <v>278</v>
      </c>
      <c r="G1593" s="9" t="s">
        <v>278</v>
      </c>
      <c r="H1593" s="9" t="s">
        <v>278</v>
      </c>
      <c r="I1593" s="9" t="s">
        <v>278</v>
      </c>
      <c r="J1593" s="9" t="s">
        <v>278</v>
      </c>
      <c r="K1593" s="9">
        <v>18.200000000000728</v>
      </c>
      <c r="L1593" s="9">
        <v>146.80000000000001</v>
      </c>
      <c r="M1593" s="9" t="s">
        <v>278</v>
      </c>
      <c r="P1593" s="65">
        <f t="shared" si="36"/>
        <v>165.00000000000074</v>
      </c>
    </row>
    <row r="1594" spans="1:18" ht="15">
      <c r="A1594" s="253" t="s">
        <v>2682</v>
      </c>
      <c r="B1594" s="61" t="s">
        <v>2715</v>
      </c>
      <c r="C1594" s="3"/>
      <c r="D1594" s="3"/>
      <c r="E1594" s="9" t="s">
        <v>278</v>
      </c>
      <c r="F1594" s="9" t="s">
        <v>278</v>
      </c>
      <c r="G1594" s="9" t="s">
        <v>278</v>
      </c>
      <c r="H1594" s="9" t="s">
        <v>278</v>
      </c>
      <c r="I1594" s="9" t="s">
        <v>278</v>
      </c>
      <c r="J1594" s="9" t="s">
        <v>278</v>
      </c>
      <c r="K1594" s="9" t="s">
        <v>278</v>
      </c>
      <c r="L1594" s="9" t="s">
        <v>278</v>
      </c>
      <c r="M1594" s="9">
        <v>160.5</v>
      </c>
      <c r="N1594" s="65"/>
      <c r="P1594" s="65">
        <f t="shared" si="36"/>
        <v>160.5</v>
      </c>
    </row>
    <row r="1595" spans="1:18" ht="15">
      <c r="A1595" s="253" t="s">
        <v>2683</v>
      </c>
      <c r="B1595" s="178" t="s">
        <v>1347</v>
      </c>
      <c r="C1595" s="3"/>
      <c r="D1595" s="3"/>
      <c r="E1595" s="9" t="s">
        <v>278</v>
      </c>
      <c r="F1595" s="9" t="s">
        <v>278</v>
      </c>
      <c r="G1595" s="9" t="s">
        <v>278</v>
      </c>
      <c r="H1595" s="9" t="s">
        <v>278</v>
      </c>
      <c r="I1595" s="9">
        <v>158.5</v>
      </c>
      <c r="J1595" s="9" t="s">
        <v>278</v>
      </c>
      <c r="K1595" s="9" t="s">
        <v>278</v>
      </c>
      <c r="L1595" s="9" t="s">
        <v>278</v>
      </c>
      <c r="M1595" s="9" t="s">
        <v>278</v>
      </c>
      <c r="P1595" s="65">
        <f t="shared" si="36"/>
        <v>158.5</v>
      </c>
    </row>
    <row r="1596" spans="1:18" ht="15">
      <c r="A1596" s="253" t="s">
        <v>2684</v>
      </c>
      <c r="B1596" s="61" t="s">
        <v>2710</v>
      </c>
      <c r="C1596" s="3"/>
      <c r="D1596" s="3"/>
      <c r="E1596" s="9" t="s">
        <v>278</v>
      </c>
      <c r="F1596" s="9" t="s">
        <v>278</v>
      </c>
      <c r="G1596" s="9" t="s">
        <v>278</v>
      </c>
      <c r="H1596" s="9" t="s">
        <v>278</v>
      </c>
      <c r="I1596" s="9" t="s">
        <v>278</v>
      </c>
      <c r="J1596" s="9" t="s">
        <v>278</v>
      </c>
      <c r="K1596" s="9" t="s">
        <v>278</v>
      </c>
      <c r="L1596" s="9" t="s">
        <v>278</v>
      </c>
      <c r="M1596" s="9">
        <v>156</v>
      </c>
      <c r="N1596" s="65"/>
      <c r="P1596" s="65">
        <f t="shared" si="36"/>
        <v>156</v>
      </c>
    </row>
    <row r="1597" spans="1:18" ht="15">
      <c r="A1597" s="253" t="s">
        <v>2685</v>
      </c>
      <c r="B1597" s="61" t="s">
        <v>2719</v>
      </c>
      <c r="C1597" s="3"/>
      <c r="D1597" s="3"/>
      <c r="E1597" s="9" t="s">
        <v>278</v>
      </c>
      <c r="F1597" s="9" t="s">
        <v>278</v>
      </c>
      <c r="G1597" s="9" t="s">
        <v>278</v>
      </c>
      <c r="H1597" s="9" t="s">
        <v>278</v>
      </c>
      <c r="I1597" s="9" t="s">
        <v>278</v>
      </c>
      <c r="J1597" s="9" t="s">
        <v>278</v>
      </c>
      <c r="K1597" s="9" t="s">
        <v>278</v>
      </c>
      <c r="L1597" s="9" t="s">
        <v>278</v>
      </c>
      <c r="M1597" s="9">
        <v>151.5</v>
      </c>
      <c r="N1597" s="65"/>
      <c r="P1597" s="65">
        <f t="shared" si="36"/>
        <v>151.5</v>
      </c>
    </row>
    <row r="1598" spans="1:18" ht="15">
      <c r="A1598" s="253" t="s">
        <v>2686</v>
      </c>
      <c r="B1598" s="61" t="s">
        <v>2721</v>
      </c>
      <c r="C1598" s="3"/>
      <c r="D1598" s="3"/>
      <c r="E1598" s="9" t="s">
        <v>278</v>
      </c>
      <c r="F1598" s="9" t="s">
        <v>278</v>
      </c>
      <c r="G1598" s="9" t="s">
        <v>278</v>
      </c>
      <c r="H1598" s="9" t="s">
        <v>278</v>
      </c>
      <c r="I1598" s="9" t="s">
        <v>278</v>
      </c>
      <c r="J1598" s="9" t="s">
        <v>278</v>
      </c>
      <c r="K1598" s="9" t="s">
        <v>278</v>
      </c>
      <c r="L1598" s="9" t="s">
        <v>278</v>
      </c>
      <c r="M1598" s="9">
        <v>151.5</v>
      </c>
      <c r="N1598" s="65"/>
      <c r="P1598" s="65">
        <f t="shared" si="36"/>
        <v>151.5</v>
      </c>
    </row>
    <row r="1599" spans="1:18" ht="15">
      <c r="A1599" s="253" t="s">
        <v>2687</v>
      </c>
      <c r="B1599" s="61" t="s">
        <v>2195</v>
      </c>
      <c r="C1599" s="3"/>
      <c r="D1599" s="3"/>
      <c r="E1599" s="9" t="s">
        <v>278</v>
      </c>
      <c r="F1599" s="9" t="s">
        <v>278</v>
      </c>
      <c r="G1599" s="9" t="s">
        <v>278</v>
      </c>
      <c r="H1599" s="9" t="s">
        <v>278</v>
      </c>
      <c r="I1599" s="9" t="s">
        <v>278</v>
      </c>
      <c r="J1599" s="9" t="s">
        <v>278</v>
      </c>
      <c r="K1599" s="9" t="s">
        <v>278</v>
      </c>
      <c r="L1599" s="9">
        <v>120.5</v>
      </c>
      <c r="M1599" s="9">
        <v>25.3</v>
      </c>
      <c r="N1599" s="65"/>
      <c r="P1599" s="65">
        <f t="shared" si="36"/>
        <v>145.80000000000001</v>
      </c>
    </row>
    <row r="1600" spans="1:18" ht="15">
      <c r="A1600" s="253" t="s">
        <v>2688</v>
      </c>
      <c r="B1600" s="61" t="s">
        <v>2714</v>
      </c>
      <c r="C1600" s="3"/>
      <c r="D1600" s="3"/>
      <c r="E1600" s="9" t="s">
        <v>278</v>
      </c>
      <c r="F1600" s="9" t="s">
        <v>278</v>
      </c>
      <c r="G1600" s="9" t="s">
        <v>278</v>
      </c>
      <c r="H1600" s="9" t="s">
        <v>278</v>
      </c>
      <c r="I1600" s="9" t="s">
        <v>278</v>
      </c>
      <c r="J1600" s="9" t="s">
        <v>278</v>
      </c>
      <c r="K1600" s="9" t="s">
        <v>278</v>
      </c>
      <c r="L1600" s="9" t="s">
        <v>278</v>
      </c>
      <c r="M1600" s="9">
        <v>145.5</v>
      </c>
      <c r="N1600" s="65"/>
      <c r="P1600" s="65">
        <f t="shared" si="36"/>
        <v>145.5</v>
      </c>
    </row>
    <row r="1601" spans="1:20" ht="15">
      <c r="A1601" s="253" t="s">
        <v>2689</v>
      </c>
      <c r="B1601" s="61" t="s">
        <v>2702</v>
      </c>
      <c r="C1601" s="3"/>
      <c r="D1601" s="3"/>
      <c r="E1601" s="9" t="s">
        <v>278</v>
      </c>
      <c r="F1601" s="9" t="s">
        <v>278</v>
      </c>
      <c r="G1601" s="9" t="s">
        <v>278</v>
      </c>
      <c r="H1601" s="9" t="s">
        <v>278</v>
      </c>
      <c r="I1601" s="9" t="s">
        <v>278</v>
      </c>
      <c r="J1601" s="9" t="s">
        <v>278</v>
      </c>
      <c r="K1601" s="9" t="s">
        <v>278</v>
      </c>
      <c r="L1601" s="9" t="s">
        <v>278</v>
      </c>
      <c r="M1601" s="9">
        <v>144.30000000000001</v>
      </c>
      <c r="N1601" s="65"/>
      <c r="P1601" s="65">
        <f t="shared" si="36"/>
        <v>144.30000000000001</v>
      </c>
    </row>
    <row r="1602" spans="1:20" ht="15">
      <c r="A1602" s="253" t="s">
        <v>2690</v>
      </c>
      <c r="B1602" s="61" t="s">
        <v>2701</v>
      </c>
      <c r="C1602" s="3"/>
      <c r="D1602" s="3"/>
      <c r="E1602" s="9" t="s">
        <v>278</v>
      </c>
      <c r="F1602" s="9" t="s">
        <v>278</v>
      </c>
      <c r="G1602" s="9" t="s">
        <v>278</v>
      </c>
      <c r="H1602" s="9" t="s">
        <v>278</v>
      </c>
      <c r="I1602" s="9" t="s">
        <v>278</v>
      </c>
      <c r="J1602" s="9" t="s">
        <v>278</v>
      </c>
      <c r="K1602" s="9" t="s">
        <v>278</v>
      </c>
      <c r="L1602" s="9" t="s">
        <v>278</v>
      </c>
      <c r="M1602" s="9">
        <v>139.5</v>
      </c>
      <c r="N1602" s="65"/>
      <c r="P1602" s="65">
        <f t="shared" si="36"/>
        <v>139.5</v>
      </c>
    </row>
    <row r="1603" spans="1:20" ht="15">
      <c r="A1603" s="253" t="s">
        <v>2691</v>
      </c>
      <c r="B1603" s="178" t="s">
        <v>1339</v>
      </c>
      <c r="C1603" s="3"/>
      <c r="D1603" s="3"/>
      <c r="E1603" s="9" t="s">
        <v>278</v>
      </c>
      <c r="F1603" s="9" t="s">
        <v>278</v>
      </c>
      <c r="G1603" s="9" t="s">
        <v>278</v>
      </c>
      <c r="H1603" s="9" t="s">
        <v>278</v>
      </c>
      <c r="I1603" s="9">
        <v>134.40000000000327</v>
      </c>
      <c r="J1603" s="9" t="s">
        <v>278</v>
      </c>
      <c r="K1603" s="9" t="s">
        <v>278</v>
      </c>
      <c r="L1603" s="9" t="s">
        <v>278</v>
      </c>
      <c r="M1603" s="9" t="s">
        <v>278</v>
      </c>
      <c r="P1603" s="65">
        <f t="shared" si="36"/>
        <v>134.40000000000327</v>
      </c>
    </row>
    <row r="1604" spans="1:20" ht="15">
      <c r="A1604" s="253" t="s">
        <v>2692</v>
      </c>
      <c r="B1604" s="239" t="s">
        <v>1693</v>
      </c>
      <c r="C1604" s="3"/>
      <c r="D1604" s="3"/>
      <c r="E1604" s="9" t="s">
        <v>278</v>
      </c>
      <c r="F1604" s="9" t="s">
        <v>278</v>
      </c>
      <c r="G1604" s="9" t="s">
        <v>278</v>
      </c>
      <c r="H1604" s="9" t="s">
        <v>278</v>
      </c>
      <c r="I1604" s="9" t="s">
        <v>278</v>
      </c>
      <c r="J1604" s="9" t="s">
        <v>278</v>
      </c>
      <c r="K1604" s="9">
        <v>94.799999999999727</v>
      </c>
      <c r="L1604" s="9">
        <v>38.4</v>
      </c>
      <c r="M1604" s="62" t="s">
        <v>279</v>
      </c>
      <c r="P1604" s="65">
        <f t="shared" si="36"/>
        <v>133.19999999999973</v>
      </c>
    </row>
    <row r="1605" spans="1:20" ht="15">
      <c r="A1605" s="253" t="s">
        <v>2693</v>
      </c>
      <c r="B1605" s="61" t="s">
        <v>179</v>
      </c>
      <c r="E1605" s="9">
        <v>119.99999999999955</v>
      </c>
      <c r="F1605" s="9" t="s">
        <v>278</v>
      </c>
      <c r="G1605" s="9" t="s">
        <v>278</v>
      </c>
      <c r="H1605" s="9" t="s">
        <v>278</v>
      </c>
      <c r="I1605" s="9" t="s">
        <v>278</v>
      </c>
      <c r="J1605" s="9" t="s">
        <v>278</v>
      </c>
      <c r="K1605" s="9" t="s">
        <v>278</v>
      </c>
      <c r="L1605" s="9" t="s">
        <v>278</v>
      </c>
      <c r="M1605" s="9" t="s">
        <v>278</v>
      </c>
      <c r="P1605" s="65">
        <f t="shared" si="36"/>
        <v>119.99999999999955</v>
      </c>
    </row>
    <row r="1606" spans="1:20" ht="15">
      <c r="A1606" s="253" t="s">
        <v>2694</v>
      </c>
      <c r="B1606" s="61" t="s">
        <v>2728</v>
      </c>
      <c r="C1606" s="3"/>
      <c r="D1606" s="3"/>
      <c r="E1606" s="9" t="s">
        <v>278</v>
      </c>
      <c r="F1606" s="9" t="s">
        <v>278</v>
      </c>
      <c r="G1606" s="9" t="s">
        <v>278</v>
      </c>
      <c r="H1606" s="9" t="s">
        <v>278</v>
      </c>
      <c r="I1606" s="9" t="s">
        <v>278</v>
      </c>
      <c r="J1606" s="9" t="s">
        <v>278</v>
      </c>
      <c r="K1606" s="9" t="s">
        <v>278</v>
      </c>
      <c r="L1606" s="9" t="s">
        <v>278</v>
      </c>
      <c r="M1606" s="9">
        <v>117.00000000000001</v>
      </c>
      <c r="N1606" s="65"/>
      <c r="P1606" s="65">
        <f t="shared" si="36"/>
        <v>117.00000000000001</v>
      </c>
    </row>
    <row r="1607" spans="1:20" ht="15">
      <c r="A1607" s="253" t="s">
        <v>2695</v>
      </c>
      <c r="B1607" s="61" t="s">
        <v>178</v>
      </c>
      <c r="E1607" s="9">
        <v>43.199999999998454</v>
      </c>
      <c r="F1607" s="188">
        <v>47.899999999998727</v>
      </c>
      <c r="G1607" s="9" t="s">
        <v>278</v>
      </c>
      <c r="H1607" s="9" t="s">
        <v>278</v>
      </c>
      <c r="I1607" s="9" t="s">
        <v>278</v>
      </c>
      <c r="J1607" s="9" t="s">
        <v>278</v>
      </c>
      <c r="K1607" s="9" t="s">
        <v>278</v>
      </c>
      <c r="L1607" s="9" t="s">
        <v>278</v>
      </c>
      <c r="M1607" s="9" t="s">
        <v>278</v>
      </c>
      <c r="P1607" s="65">
        <f t="shared" si="36"/>
        <v>91.099999999997181</v>
      </c>
      <c r="R1607" t="s">
        <v>288</v>
      </c>
    </row>
    <row r="1608" spans="1:20" ht="15">
      <c r="A1608" s="253" t="s">
        <v>2696</v>
      </c>
      <c r="B1608" s="239" t="s">
        <v>2189</v>
      </c>
      <c r="C1608" s="3"/>
      <c r="D1608" s="3"/>
      <c r="E1608" s="9" t="s">
        <v>278</v>
      </c>
      <c r="F1608" s="9" t="s">
        <v>278</v>
      </c>
      <c r="G1608" s="9" t="s">
        <v>278</v>
      </c>
      <c r="H1608" s="9" t="s">
        <v>278</v>
      </c>
      <c r="I1608" s="9" t="s">
        <v>278</v>
      </c>
      <c r="J1608" s="9" t="s">
        <v>278</v>
      </c>
      <c r="K1608" s="9" t="s">
        <v>278</v>
      </c>
      <c r="L1608" s="9">
        <v>91</v>
      </c>
      <c r="M1608" s="9" t="s">
        <v>278</v>
      </c>
      <c r="N1608" s="65"/>
      <c r="P1608" s="65">
        <f t="shared" si="36"/>
        <v>91</v>
      </c>
    </row>
    <row r="1609" spans="1:20" ht="15">
      <c r="A1609" s="253" t="s">
        <v>2697</v>
      </c>
      <c r="B1609" s="61" t="s">
        <v>2704</v>
      </c>
      <c r="C1609" s="3"/>
      <c r="D1609" s="3"/>
      <c r="E1609" s="9" t="s">
        <v>278</v>
      </c>
      <c r="F1609" s="9" t="s">
        <v>278</v>
      </c>
      <c r="G1609" s="9" t="s">
        <v>278</v>
      </c>
      <c r="H1609" s="9" t="s">
        <v>278</v>
      </c>
      <c r="I1609" s="9" t="s">
        <v>278</v>
      </c>
      <c r="J1609" s="9" t="s">
        <v>278</v>
      </c>
      <c r="K1609" s="9" t="s">
        <v>278</v>
      </c>
      <c r="L1609" s="9" t="s">
        <v>278</v>
      </c>
      <c r="M1609" s="9">
        <v>84.5</v>
      </c>
      <c r="N1609" s="65"/>
      <c r="P1609" s="65">
        <f t="shared" si="36"/>
        <v>84.5</v>
      </c>
    </row>
    <row r="1610" spans="1:20" ht="15">
      <c r="A1610" s="253" t="s">
        <v>2698</v>
      </c>
      <c r="B1610" s="61" t="s">
        <v>2707</v>
      </c>
      <c r="C1610" s="3"/>
      <c r="D1610" s="3"/>
      <c r="E1610" s="9" t="s">
        <v>278</v>
      </c>
      <c r="F1610" s="9" t="s">
        <v>278</v>
      </c>
      <c r="G1610" s="9" t="s">
        <v>278</v>
      </c>
      <c r="H1610" s="9" t="s">
        <v>278</v>
      </c>
      <c r="I1610" s="9" t="s">
        <v>278</v>
      </c>
      <c r="J1610" s="9" t="s">
        <v>278</v>
      </c>
      <c r="K1610" s="9" t="s">
        <v>278</v>
      </c>
      <c r="L1610" s="9" t="s">
        <v>278</v>
      </c>
      <c r="M1610" s="9">
        <v>82.5</v>
      </c>
      <c r="N1610" s="65"/>
      <c r="P1610" s="65">
        <f t="shared" si="36"/>
        <v>82.5</v>
      </c>
    </row>
    <row r="1611" spans="1:20" ht="15">
      <c r="A1611" s="253" t="s">
        <v>2727</v>
      </c>
      <c r="B1611" s="178" t="s">
        <v>1340</v>
      </c>
      <c r="C1611" s="3"/>
      <c r="D1611" s="3"/>
      <c r="E1611" s="9" t="s">
        <v>278</v>
      </c>
      <c r="F1611" s="9" t="s">
        <v>278</v>
      </c>
      <c r="G1611" s="9" t="s">
        <v>278</v>
      </c>
      <c r="H1611" s="9" t="s">
        <v>278</v>
      </c>
      <c r="I1611" s="9">
        <v>60.500000000001819</v>
      </c>
      <c r="J1611" s="9" t="s">
        <v>278</v>
      </c>
      <c r="K1611" s="9" t="s">
        <v>278</v>
      </c>
      <c r="L1611" s="9" t="s">
        <v>278</v>
      </c>
      <c r="M1611" s="9" t="s">
        <v>278</v>
      </c>
      <c r="P1611" s="65">
        <f t="shared" si="36"/>
        <v>60.500000000001819</v>
      </c>
    </row>
    <row r="1612" spans="1:20" ht="15">
      <c r="A1612" s="253" t="s">
        <v>2820</v>
      </c>
      <c r="B1612" s="61" t="s">
        <v>2819</v>
      </c>
      <c r="C1612" s="3"/>
      <c r="D1612" s="3"/>
      <c r="E1612" s="9" t="s">
        <v>278</v>
      </c>
      <c r="F1612" s="9" t="s">
        <v>278</v>
      </c>
      <c r="G1612" s="9" t="s">
        <v>278</v>
      </c>
      <c r="H1612" s="9" t="s">
        <v>278</v>
      </c>
      <c r="I1612" s="9" t="s">
        <v>278</v>
      </c>
      <c r="J1612" s="9" t="s">
        <v>278</v>
      </c>
      <c r="K1612" s="9" t="s">
        <v>278</v>
      </c>
      <c r="L1612" s="9" t="s">
        <v>278</v>
      </c>
      <c r="M1612" s="9">
        <v>56.2</v>
      </c>
      <c r="N1612" s="65"/>
      <c r="P1612" s="65">
        <f t="shared" si="36"/>
        <v>56.2</v>
      </c>
    </row>
    <row r="1613" spans="1:20" ht="15">
      <c r="A1613" s="253" t="s">
        <v>2837</v>
      </c>
      <c r="B1613" s="61" t="s">
        <v>2705</v>
      </c>
      <c r="C1613" s="3"/>
      <c r="D1613" s="3"/>
      <c r="E1613" s="9" t="s">
        <v>278</v>
      </c>
      <c r="F1613" s="9" t="s">
        <v>278</v>
      </c>
      <c r="G1613" s="9" t="s">
        <v>278</v>
      </c>
      <c r="H1613" s="9" t="s">
        <v>278</v>
      </c>
      <c r="I1613" s="9" t="s">
        <v>278</v>
      </c>
      <c r="J1613" s="9" t="s">
        <v>278</v>
      </c>
      <c r="K1613" s="9" t="s">
        <v>278</v>
      </c>
      <c r="L1613" s="9" t="s">
        <v>278</v>
      </c>
      <c r="M1613" s="9">
        <v>16.900000000000002</v>
      </c>
      <c r="N1613" s="65"/>
      <c r="P1613" s="65">
        <f t="shared" si="36"/>
        <v>16.900000000000002</v>
      </c>
    </row>
    <row r="1614" spans="1:20" ht="15">
      <c r="A1614" s="253" t="s">
        <v>2887</v>
      </c>
      <c r="B1614" s="61" t="s">
        <v>2724</v>
      </c>
      <c r="C1614" s="3"/>
      <c r="D1614" s="3"/>
      <c r="E1614" s="9" t="s">
        <v>278</v>
      </c>
      <c r="F1614" s="9" t="s">
        <v>278</v>
      </c>
      <c r="G1614" s="9" t="s">
        <v>278</v>
      </c>
      <c r="H1614" s="9" t="s">
        <v>278</v>
      </c>
      <c r="I1614" s="9" t="s">
        <v>278</v>
      </c>
      <c r="J1614" s="9" t="s">
        <v>278</v>
      </c>
      <c r="K1614" s="9" t="s">
        <v>278</v>
      </c>
      <c r="L1614" s="9" t="s">
        <v>278</v>
      </c>
      <c r="M1614" s="9">
        <v>16.100000000000001</v>
      </c>
      <c r="N1614" s="65"/>
      <c r="P1614" s="65">
        <f t="shared" si="36"/>
        <v>16.100000000000001</v>
      </c>
    </row>
    <row r="1615" spans="1:20" ht="15">
      <c r="A1615" s="253" t="s">
        <v>2888</v>
      </c>
      <c r="B1615" s="61" t="s">
        <v>164</v>
      </c>
      <c r="E1615" s="9" t="s">
        <v>278</v>
      </c>
      <c r="F1615" s="9" t="s">
        <v>278</v>
      </c>
      <c r="G1615" s="188">
        <v>14.299999999999727</v>
      </c>
      <c r="H1615" s="9" t="s">
        <v>278</v>
      </c>
      <c r="I1615" s="9" t="s">
        <v>278</v>
      </c>
      <c r="J1615" s="9" t="s">
        <v>278</v>
      </c>
      <c r="K1615" s="9" t="s">
        <v>278</v>
      </c>
      <c r="L1615" s="9" t="s">
        <v>278</v>
      </c>
      <c r="M1615" s="9" t="s">
        <v>278</v>
      </c>
      <c r="P1615" s="65">
        <f t="shared" si="36"/>
        <v>14.299999999999727</v>
      </c>
      <c r="R1615" t="s">
        <v>288</v>
      </c>
    </row>
    <row r="1616" spans="1:20" ht="15">
      <c r="A1616" s="253" t="s">
        <v>2889</v>
      </c>
      <c r="B1616" s="61" t="s">
        <v>2708</v>
      </c>
      <c r="C1616" s="3"/>
      <c r="D1616" s="3"/>
      <c r="E1616" s="9" t="s">
        <v>278</v>
      </c>
      <c r="F1616" s="9" t="s">
        <v>278</v>
      </c>
      <c r="G1616" s="9" t="s">
        <v>278</v>
      </c>
      <c r="H1616" s="9" t="s">
        <v>278</v>
      </c>
      <c r="I1616" s="9" t="s">
        <v>278</v>
      </c>
      <c r="J1616" s="9" t="s">
        <v>278</v>
      </c>
      <c r="K1616" s="9" t="s">
        <v>278</v>
      </c>
      <c r="L1616" s="9" t="s">
        <v>278</v>
      </c>
      <c r="M1616" s="62" t="s">
        <v>279</v>
      </c>
      <c r="N1616" s="65"/>
      <c r="P1616" s="65">
        <f t="shared" si="36"/>
        <v>0</v>
      </c>
      <c r="T1616" t="s">
        <v>2452</v>
      </c>
    </row>
    <row r="1617" spans="1:21" ht="15">
      <c r="A1617" s="253" t="s">
        <v>2890</v>
      </c>
      <c r="B1617" s="61" t="s">
        <v>688</v>
      </c>
      <c r="E1617" s="9" t="s">
        <v>278</v>
      </c>
      <c r="F1617" s="9" t="s">
        <v>278</v>
      </c>
      <c r="G1617" s="9" t="s">
        <v>278</v>
      </c>
      <c r="H1617" s="62" t="s">
        <v>279</v>
      </c>
      <c r="I1617" s="9" t="s">
        <v>278</v>
      </c>
      <c r="J1617" s="9" t="s">
        <v>278</v>
      </c>
      <c r="K1617" s="9" t="s">
        <v>278</v>
      </c>
      <c r="L1617" s="9" t="s">
        <v>278</v>
      </c>
      <c r="M1617" s="9" t="s">
        <v>278</v>
      </c>
      <c r="P1617" s="65">
        <f t="shared" si="36"/>
        <v>0</v>
      </c>
    </row>
    <row r="1618" spans="1:21" ht="15">
      <c r="A1618" s="253" t="s">
        <v>2891</v>
      </c>
      <c r="B1618" s="178" t="s">
        <v>1338</v>
      </c>
      <c r="C1618" s="3"/>
      <c r="D1618" s="3"/>
      <c r="E1618" s="9" t="s">
        <v>278</v>
      </c>
      <c r="F1618" s="9" t="s">
        <v>278</v>
      </c>
      <c r="G1618" s="9" t="s">
        <v>278</v>
      </c>
      <c r="H1618" s="9" t="s">
        <v>278</v>
      </c>
      <c r="I1618" s="62" t="s">
        <v>279</v>
      </c>
      <c r="J1618" s="9" t="s">
        <v>278</v>
      </c>
      <c r="K1618" s="9" t="s">
        <v>278</v>
      </c>
      <c r="L1618" s="9" t="s">
        <v>278</v>
      </c>
      <c r="M1618" s="9" t="s">
        <v>278</v>
      </c>
      <c r="P1618" s="65">
        <f t="shared" si="36"/>
        <v>0</v>
      </c>
    </row>
    <row r="1619" spans="1:21" ht="15">
      <c r="A1619" s="28"/>
      <c r="B1619" s="61"/>
      <c r="E1619" s="9"/>
      <c r="F1619" s="9"/>
      <c r="G1619" s="9"/>
      <c r="H1619" s="9"/>
      <c r="L1619" s="67"/>
      <c r="M1619" s="67"/>
      <c r="N1619" s="65"/>
    </row>
    <row r="1620" spans="1:21" ht="15">
      <c r="A1620" s="28"/>
      <c r="B1620" s="61"/>
      <c r="E1620" s="9"/>
      <c r="L1620" s="67"/>
      <c r="M1620" s="67"/>
    </row>
    <row r="1621" spans="1:21" ht="15">
      <c r="A1621" s="28"/>
      <c r="B1621" s="61"/>
      <c r="E1621" s="9"/>
      <c r="L1621" s="67"/>
      <c r="M1621" s="67"/>
    </row>
    <row r="1622" spans="1:21" ht="25.5">
      <c r="A1622" s="23" t="s">
        <v>1767</v>
      </c>
      <c r="L1622" s="67"/>
      <c r="M1622" s="67"/>
    </row>
    <row r="1623" spans="1:21">
      <c r="L1623" s="67"/>
      <c r="M1623" s="67"/>
    </row>
    <row r="1624" spans="1:21" ht="15">
      <c r="A1624" s="38"/>
      <c r="B1624" s="38"/>
      <c r="C1624" s="38"/>
      <c r="D1624" s="38"/>
      <c r="E1624" s="59">
        <v>2016</v>
      </c>
      <c r="F1624" s="59">
        <v>2017</v>
      </c>
      <c r="G1624" s="59">
        <v>2018</v>
      </c>
      <c r="H1624" s="59">
        <v>2019</v>
      </c>
      <c r="I1624" s="59">
        <v>2020</v>
      </c>
      <c r="J1624" s="59">
        <v>2021</v>
      </c>
      <c r="K1624" s="59">
        <v>2022</v>
      </c>
      <c r="L1624" s="59">
        <v>2023</v>
      </c>
      <c r="M1624" s="59">
        <v>2024</v>
      </c>
      <c r="P1624" s="68" t="s">
        <v>40</v>
      </c>
    </row>
    <row r="1625" spans="1:21" ht="15">
      <c r="A1625" s="28" t="s">
        <v>0</v>
      </c>
      <c r="B1625" s="61" t="s">
        <v>21</v>
      </c>
      <c r="E1625" s="188">
        <v>563.6</v>
      </c>
      <c r="F1625" s="188">
        <v>489.9</v>
      </c>
      <c r="G1625" s="185">
        <v>884.5</v>
      </c>
      <c r="H1625" s="9">
        <v>775.80000000000291</v>
      </c>
      <c r="I1625" s="9">
        <v>0</v>
      </c>
      <c r="J1625" s="9">
        <v>237.50000000000091</v>
      </c>
      <c r="K1625" s="185">
        <v>1225.2000000000007</v>
      </c>
      <c r="L1625" s="9">
        <v>952.49999999999818</v>
      </c>
      <c r="M1625" s="9">
        <v>930</v>
      </c>
      <c r="P1625" s="65">
        <f t="shared" ref="P1625:P1656" si="37">SUM(E1625:M1625)</f>
        <v>6059.0000000000027</v>
      </c>
      <c r="R1625" t="s">
        <v>1998</v>
      </c>
      <c r="U1625" s="3" t="s">
        <v>2504</v>
      </c>
    </row>
    <row r="1626" spans="1:21" ht="15">
      <c r="A1626" s="28" t="s">
        <v>2</v>
      </c>
      <c r="B1626" s="61" t="s">
        <v>11</v>
      </c>
      <c r="E1626" s="185">
        <v>703.8</v>
      </c>
      <c r="F1626" s="9">
        <v>359.1</v>
      </c>
      <c r="G1626" s="9">
        <v>534.1</v>
      </c>
      <c r="H1626" s="185">
        <v>1153.1999999999998</v>
      </c>
      <c r="I1626" s="9">
        <v>0</v>
      </c>
      <c r="J1626" s="9">
        <v>453.59999999999945</v>
      </c>
      <c r="K1626" s="9">
        <v>734.19999999999982</v>
      </c>
      <c r="L1626" s="184">
        <v>1155.0999999999985</v>
      </c>
      <c r="M1626" s="9">
        <v>862.2</v>
      </c>
      <c r="P1626" s="65">
        <f t="shared" si="37"/>
        <v>5955.2999999999975</v>
      </c>
      <c r="R1626" t="s">
        <v>2506</v>
      </c>
      <c r="U1626" s="3" t="s">
        <v>2504</v>
      </c>
    </row>
    <row r="1627" spans="1:21" ht="15">
      <c r="A1627" s="28" t="s">
        <v>3</v>
      </c>
      <c r="B1627" s="61" t="s">
        <v>31</v>
      </c>
      <c r="E1627" s="9">
        <v>318.60000000000002</v>
      </c>
      <c r="F1627" s="188">
        <v>496.3</v>
      </c>
      <c r="G1627" s="188">
        <v>692.2</v>
      </c>
      <c r="H1627" s="184">
        <v>1026.9999999999982</v>
      </c>
      <c r="I1627" s="9">
        <v>0</v>
      </c>
      <c r="J1627" s="9">
        <v>219.199999999998</v>
      </c>
      <c r="K1627" s="188">
        <v>1024.8000000000011</v>
      </c>
      <c r="L1627" s="9">
        <v>1044.3499999999985</v>
      </c>
      <c r="M1627" s="9">
        <v>760.5</v>
      </c>
      <c r="P1627" s="65">
        <f t="shared" si="37"/>
        <v>5582.9499999999962</v>
      </c>
      <c r="R1627" t="s">
        <v>1999</v>
      </c>
      <c r="U1627" s="3" t="s">
        <v>2503</v>
      </c>
    </row>
    <row r="1628" spans="1:21" ht="15">
      <c r="A1628" s="28" t="s">
        <v>5</v>
      </c>
      <c r="B1628" s="61" t="s">
        <v>17</v>
      </c>
      <c r="E1628" s="188">
        <v>521.9</v>
      </c>
      <c r="F1628" s="183">
        <v>556.79999999999995</v>
      </c>
      <c r="G1628" s="184">
        <v>746</v>
      </c>
      <c r="H1628" s="188">
        <v>911.30000000000109</v>
      </c>
      <c r="I1628" s="9">
        <v>0</v>
      </c>
      <c r="J1628" s="9">
        <v>526.90000000000055</v>
      </c>
      <c r="K1628" s="9">
        <v>405.09999999999854</v>
      </c>
      <c r="L1628" s="9">
        <v>983.09999999999945</v>
      </c>
      <c r="M1628" s="9">
        <v>781.09999999999991</v>
      </c>
      <c r="P1628" s="65">
        <f t="shared" si="37"/>
        <v>5432.1999999999989</v>
      </c>
      <c r="R1628" t="s">
        <v>759</v>
      </c>
      <c r="U1628" s="3" t="s">
        <v>2503</v>
      </c>
    </row>
    <row r="1629" spans="1:21" ht="15">
      <c r="A1629" s="28" t="s">
        <v>7</v>
      </c>
      <c r="B1629" s="61" t="s">
        <v>25</v>
      </c>
      <c r="E1629" s="188">
        <v>622.79999999999995</v>
      </c>
      <c r="F1629" s="185">
        <v>601.79999999999995</v>
      </c>
      <c r="G1629" s="188">
        <v>703.5</v>
      </c>
      <c r="H1629" s="9">
        <v>628.20000000000073</v>
      </c>
      <c r="I1629" s="9">
        <v>0</v>
      </c>
      <c r="J1629" s="9">
        <v>196.5</v>
      </c>
      <c r="K1629" s="188">
        <v>824.79999999999836</v>
      </c>
      <c r="L1629" s="9">
        <v>1002.3999999999996</v>
      </c>
      <c r="M1629" s="9">
        <v>644.29999999999995</v>
      </c>
      <c r="P1629" s="65">
        <f t="shared" si="37"/>
        <v>5224.2999999999984</v>
      </c>
      <c r="R1629" t="s">
        <v>2000</v>
      </c>
      <c r="U1629" s="3" t="s">
        <v>2504</v>
      </c>
    </row>
    <row r="1630" spans="1:21" ht="15">
      <c r="A1630" s="28" t="s">
        <v>8</v>
      </c>
      <c r="B1630" s="61" t="s">
        <v>142</v>
      </c>
      <c r="E1630" s="9" t="s">
        <v>278</v>
      </c>
      <c r="F1630" s="188">
        <v>482.4</v>
      </c>
      <c r="G1630" s="9">
        <v>609.4</v>
      </c>
      <c r="H1630" s="9">
        <v>853.70000000000164</v>
      </c>
      <c r="I1630" s="9">
        <v>0</v>
      </c>
      <c r="J1630" s="9">
        <v>519.09999999999854</v>
      </c>
      <c r="K1630" s="9">
        <v>811.89999999999964</v>
      </c>
      <c r="L1630" s="9">
        <v>995.29999999999927</v>
      </c>
      <c r="M1630" s="188">
        <v>942.9</v>
      </c>
      <c r="P1630" s="65">
        <f t="shared" si="37"/>
        <v>5214.6999999999989</v>
      </c>
      <c r="R1630" t="s">
        <v>360</v>
      </c>
    </row>
    <row r="1631" spans="1:21" ht="15">
      <c r="A1631" s="28" t="s">
        <v>10</v>
      </c>
      <c r="B1631" s="61" t="s">
        <v>9</v>
      </c>
      <c r="E1631" s="9">
        <v>512.29999999999995</v>
      </c>
      <c r="F1631" s="9">
        <v>435.7</v>
      </c>
      <c r="G1631" s="183">
        <v>808.6</v>
      </c>
      <c r="H1631" s="9">
        <v>805.800000000002</v>
      </c>
      <c r="I1631" s="9">
        <v>0</v>
      </c>
      <c r="J1631" s="9">
        <v>352.10000000000036</v>
      </c>
      <c r="K1631" s="9">
        <v>293.79999999999927</v>
      </c>
      <c r="L1631" s="9">
        <v>1004.4999999999991</v>
      </c>
      <c r="M1631" s="188">
        <v>941.29999999999984</v>
      </c>
      <c r="P1631" s="65">
        <f t="shared" si="37"/>
        <v>5154.1000000000013</v>
      </c>
      <c r="R1631" t="s">
        <v>306</v>
      </c>
    </row>
    <row r="1632" spans="1:21" ht="15">
      <c r="A1632" s="28" t="s">
        <v>12</v>
      </c>
      <c r="B1632" s="61" t="s">
        <v>141</v>
      </c>
      <c r="E1632" s="9" t="s">
        <v>278</v>
      </c>
      <c r="F1632" s="9">
        <v>399.1</v>
      </c>
      <c r="G1632" s="188">
        <v>693.3</v>
      </c>
      <c r="H1632" s="188">
        <v>918.90000000000236</v>
      </c>
      <c r="I1632" s="9">
        <v>0</v>
      </c>
      <c r="J1632" s="9">
        <v>206.70000000000164</v>
      </c>
      <c r="K1632" s="9">
        <v>504.39999999999873</v>
      </c>
      <c r="L1632" s="9">
        <v>1051.3999999999996</v>
      </c>
      <c r="M1632" s="9">
        <v>930.9</v>
      </c>
      <c r="P1632" s="65">
        <f t="shared" si="37"/>
        <v>4704.7000000000025</v>
      </c>
      <c r="R1632" t="s">
        <v>305</v>
      </c>
    </row>
    <row r="1633" spans="1:21" ht="15">
      <c r="A1633" s="28" t="s">
        <v>14</v>
      </c>
      <c r="B1633" s="61" t="s">
        <v>154</v>
      </c>
      <c r="E1633" s="9" t="s">
        <v>278</v>
      </c>
      <c r="F1633" s="9" t="s">
        <v>278</v>
      </c>
      <c r="G1633" s="9">
        <v>655.20000000000005</v>
      </c>
      <c r="H1633" s="188">
        <v>1000.2000000000007</v>
      </c>
      <c r="I1633" s="9">
        <v>0</v>
      </c>
      <c r="J1633" s="9">
        <v>260.99999999999727</v>
      </c>
      <c r="K1633" s="9">
        <v>706.60000000000036</v>
      </c>
      <c r="L1633" s="188">
        <v>1107.6000000000022</v>
      </c>
      <c r="M1633" s="9">
        <v>939.80000000000007</v>
      </c>
      <c r="P1633" s="65">
        <f t="shared" si="37"/>
        <v>4670.4000000000005</v>
      </c>
      <c r="R1633" t="s">
        <v>303</v>
      </c>
    </row>
    <row r="1634" spans="1:21" ht="15">
      <c r="A1634" s="28" t="s">
        <v>16</v>
      </c>
      <c r="B1634" s="61" t="s">
        <v>23</v>
      </c>
      <c r="E1634" s="183">
        <v>695.95</v>
      </c>
      <c r="F1634" s="188">
        <v>472.8</v>
      </c>
      <c r="G1634" s="9">
        <v>456.1</v>
      </c>
      <c r="H1634" s="9">
        <v>368</v>
      </c>
      <c r="I1634" s="9">
        <v>0</v>
      </c>
      <c r="J1634" s="9">
        <v>283.79999999999927</v>
      </c>
      <c r="K1634" s="9">
        <v>749.80000000000109</v>
      </c>
      <c r="L1634" s="9">
        <v>866.60000000000218</v>
      </c>
      <c r="M1634" s="9">
        <v>583.10000000000014</v>
      </c>
      <c r="P1634" s="65">
        <f t="shared" si="37"/>
        <v>4476.1500000000024</v>
      </c>
      <c r="R1634" t="s">
        <v>306</v>
      </c>
    </row>
    <row r="1635" spans="1:21" ht="15">
      <c r="A1635" s="28" t="s">
        <v>18</v>
      </c>
      <c r="B1635" s="61" t="s">
        <v>143</v>
      </c>
      <c r="E1635" s="9" t="s">
        <v>278</v>
      </c>
      <c r="F1635" s="9">
        <v>417</v>
      </c>
      <c r="G1635" s="188">
        <v>736.9</v>
      </c>
      <c r="H1635" s="188">
        <v>974.50000000000182</v>
      </c>
      <c r="I1635" s="9">
        <v>0</v>
      </c>
      <c r="J1635" s="9">
        <v>168.59999999999945</v>
      </c>
      <c r="K1635" s="9">
        <v>596.50000000000182</v>
      </c>
      <c r="L1635" s="9">
        <v>731.99999999999909</v>
      </c>
      <c r="M1635" s="9">
        <v>793.29999999999984</v>
      </c>
      <c r="P1635" s="65">
        <f t="shared" si="37"/>
        <v>4418.800000000002</v>
      </c>
      <c r="R1635" t="s">
        <v>303</v>
      </c>
    </row>
    <row r="1636" spans="1:21" ht="15">
      <c r="A1636" s="28" t="s">
        <v>20</v>
      </c>
      <c r="B1636" s="61" t="s">
        <v>33</v>
      </c>
      <c r="E1636" s="9">
        <v>252.9</v>
      </c>
      <c r="F1636" s="9">
        <v>453.9</v>
      </c>
      <c r="G1636" s="9">
        <v>639.4</v>
      </c>
      <c r="H1636" s="9">
        <v>493.99999999999909</v>
      </c>
      <c r="I1636" s="9">
        <v>0</v>
      </c>
      <c r="J1636" s="9">
        <v>256.90000000000055</v>
      </c>
      <c r="K1636" s="9">
        <v>430.79999999999927</v>
      </c>
      <c r="L1636" s="9">
        <v>893.49999999999909</v>
      </c>
      <c r="M1636" s="188">
        <v>995.7</v>
      </c>
      <c r="P1636" s="65">
        <f t="shared" si="37"/>
        <v>4417.0999999999976</v>
      </c>
      <c r="R1636" t="s">
        <v>3161</v>
      </c>
    </row>
    <row r="1637" spans="1:21" ht="15">
      <c r="A1637" s="28" t="s">
        <v>22</v>
      </c>
      <c r="B1637" s="61" t="s">
        <v>162</v>
      </c>
      <c r="E1637" s="9" t="s">
        <v>278</v>
      </c>
      <c r="F1637" s="9" t="s">
        <v>278</v>
      </c>
      <c r="G1637" s="9">
        <v>549.1</v>
      </c>
      <c r="H1637" s="9">
        <v>743.99999999999909</v>
      </c>
      <c r="I1637" s="9">
        <v>0</v>
      </c>
      <c r="J1637" s="9">
        <v>210.20000000000073</v>
      </c>
      <c r="K1637" s="9">
        <v>811.59999999999945</v>
      </c>
      <c r="L1637" s="9">
        <v>954.19999999999709</v>
      </c>
      <c r="M1637" s="183">
        <v>1010.3</v>
      </c>
      <c r="P1637" s="65">
        <f t="shared" si="37"/>
        <v>4279.399999999996</v>
      </c>
      <c r="R1637" t="s">
        <v>3162</v>
      </c>
    </row>
    <row r="1638" spans="1:21" ht="15">
      <c r="A1638" s="28" t="s">
        <v>24</v>
      </c>
      <c r="B1638" s="61" t="s">
        <v>15</v>
      </c>
      <c r="E1638" s="9">
        <v>430.2</v>
      </c>
      <c r="F1638" s="9">
        <v>388.5</v>
      </c>
      <c r="G1638" s="9">
        <v>396</v>
      </c>
      <c r="H1638" s="9">
        <v>452.09999999999945</v>
      </c>
      <c r="I1638" s="9">
        <v>0</v>
      </c>
      <c r="J1638" s="9">
        <v>229.30000000000018</v>
      </c>
      <c r="K1638" s="9">
        <v>699.99999999999818</v>
      </c>
      <c r="L1638" s="9">
        <v>833.00000000000091</v>
      </c>
      <c r="M1638" s="9">
        <v>829.80000000000007</v>
      </c>
      <c r="P1638" s="65">
        <f t="shared" si="37"/>
        <v>4258.8999999999987</v>
      </c>
    </row>
    <row r="1639" spans="1:21" ht="15">
      <c r="A1639" s="28" t="s">
        <v>26</v>
      </c>
      <c r="B1639" s="61" t="s">
        <v>687</v>
      </c>
      <c r="E1639" s="9" t="s">
        <v>278</v>
      </c>
      <c r="F1639" s="9" t="s">
        <v>278</v>
      </c>
      <c r="G1639" s="9" t="s">
        <v>278</v>
      </c>
      <c r="H1639" s="9">
        <v>721.19999999999982</v>
      </c>
      <c r="I1639" s="9">
        <v>0</v>
      </c>
      <c r="J1639" s="9">
        <v>481.50000000000091</v>
      </c>
      <c r="K1639" s="188">
        <v>891.80000000000018</v>
      </c>
      <c r="L1639" s="9">
        <v>1003.0000000000018</v>
      </c>
      <c r="M1639" s="9">
        <v>904.5</v>
      </c>
      <c r="P1639" s="65">
        <f t="shared" si="37"/>
        <v>4002.0000000000027</v>
      </c>
      <c r="R1639" t="s">
        <v>287</v>
      </c>
    </row>
    <row r="1640" spans="1:21" ht="15">
      <c r="A1640" s="28" t="s">
        <v>28</v>
      </c>
      <c r="B1640" s="61" t="s">
        <v>683</v>
      </c>
      <c r="E1640" s="9" t="s">
        <v>278</v>
      </c>
      <c r="F1640" s="9" t="s">
        <v>278</v>
      </c>
      <c r="G1640" s="9" t="s">
        <v>278</v>
      </c>
      <c r="H1640" s="9">
        <v>642.49999999999818</v>
      </c>
      <c r="I1640" s="9">
        <v>0</v>
      </c>
      <c r="J1640" s="9">
        <v>452.70000000000164</v>
      </c>
      <c r="K1640" s="9">
        <v>793.89999999999873</v>
      </c>
      <c r="L1640" s="188">
        <v>1136.0999999999995</v>
      </c>
      <c r="M1640" s="188">
        <v>962.7</v>
      </c>
      <c r="P1640" s="65">
        <f t="shared" si="37"/>
        <v>3987.8999999999978</v>
      </c>
      <c r="R1640" t="s">
        <v>3163</v>
      </c>
    </row>
    <row r="1641" spans="1:21" ht="15">
      <c r="A1641" s="28" t="s">
        <v>30</v>
      </c>
      <c r="B1641" s="61" t="s">
        <v>37</v>
      </c>
      <c r="E1641" s="9">
        <v>161.1</v>
      </c>
      <c r="F1641" s="9">
        <v>296.10000000000002</v>
      </c>
      <c r="G1641" s="9">
        <v>263.2</v>
      </c>
      <c r="H1641" s="9">
        <v>729.10000000000036</v>
      </c>
      <c r="I1641" s="9">
        <v>0</v>
      </c>
      <c r="J1641" s="9">
        <v>345.70000000000255</v>
      </c>
      <c r="K1641" s="9">
        <v>635.84999999999945</v>
      </c>
      <c r="L1641" s="9">
        <v>796.20000000000164</v>
      </c>
      <c r="M1641" s="9">
        <v>760.30000000000007</v>
      </c>
      <c r="P1641" s="65">
        <f t="shared" si="37"/>
        <v>3987.5500000000043</v>
      </c>
    </row>
    <row r="1642" spans="1:21" ht="15">
      <c r="A1642" s="28" t="s">
        <v>32</v>
      </c>
      <c r="B1642" s="61" t="s">
        <v>682</v>
      </c>
      <c r="E1642" s="9" t="s">
        <v>278</v>
      </c>
      <c r="F1642" s="9" t="s">
        <v>278</v>
      </c>
      <c r="G1642" s="9" t="s">
        <v>278</v>
      </c>
      <c r="H1642" s="9">
        <v>589.10000000000127</v>
      </c>
      <c r="I1642" s="9">
        <v>0</v>
      </c>
      <c r="J1642" s="188">
        <v>618.30000000000109</v>
      </c>
      <c r="K1642" s="9">
        <v>582.19999999999891</v>
      </c>
      <c r="L1642" s="185">
        <v>1284.6999999999989</v>
      </c>
      <c r="M1642" s="9">
        <v>872.50000000000023</v>
      </c>
      <c r="P1642" s="65">
        <f t="shared" si="37"/>
        <v>3946.8</v>
      </c>
      <c r="R1642" t="s">
        <v>369</v>
      </c>
      <c r="U1642" s="3" t="s">
        <v>2505</v>
      </c>
    </row>
    <row r="1643" spans="1:21" ht="15">
      <c r="A1643" s="28" t="s">
        <v>34</v>
      </c>
      <c r="B1643" s="61" t="s">
        <v>1</v>
      </c>
      <c r="E1643" s="188">
        <v>516.29999999999995</v>
      </c>
      <c r="F1643" s="188">
        <v>512.79999999999995</v>
      </c>
      <c r="G1643" s="9">
        <v>164.2</v>
      </c>
      <c r="H1643" s="188">
        <v>946.59999999999991</v>
      </c>
      <c r="I1643" s="9">
        <v>0</v>
      </c>
      <c r="J1643" s="9">
        <v>425.89999999999964</v>
      </c>
      <c r="K1643" s="9">
        <v>255.49999999999955</v>
      </c>
      <c r="L1643" s="9">
        <v>447.5</v>
      </c>
      <c r="M1643" s="9">
        <v>525.80000000000007</v>
      </c>
      <c r="P1643" s="65">
        <f t="shared" si="37"/>
        <v>3794.599999999999</v>
      </c>
      <c r="R1643" t="s">
        <v>758</v>
      </c>
    </row>
    <row r="1644" spans="1:21" ht="15">
      <c r="A1644" s="28" t="s">
        <v>36</v>
      </c>
      <c r="B1644" s="61" t="s">
        <v>669</v>
      </c>
      <c r="E1644" s="9" t="s">
        <v>278</v>
      </c>
      <c r="F1644" s="9" t="s">
        <v>278</v>
      </c>
      <c r="G1644" s="9" t="s">
        <v>278</v>
      </c>
      <c r="H1644" s="9">
        <v>884.70000000000073</v>
      </c>
      <c r="I1644" s="9">
        <v>0</v>
      </c>
      <c r="J1644" s="188">
        <v>587.00000000000091</v>
      </c>
      <c r="K1644" s="188">
        <v>1032.8000000000011</v>
      </c>
      <c r="L1644" s="9">
        <v>446.99999999999909</v>
      </c>
      <c r="M1644" s="9">
        <v>824.00000000000011</v>
      </c>
      <c r="P1644" s="65">
        <f t="shared" si="37"/>
        <v>3775.5000000000018</v>
      </c>
      <c r="R1644" t="s">
        <v>314</v>
      </c>
    </row>
    <row r="1645" spans="1:21" ht="15">
      <c r="A1645" s="28" t="s">
        <v>38</v>
      </c>
      <c r="B1645" s="178" t="s">
        <v>1337</v>
      </c>
      <c r="C1645" s="3"/>
      <c r="D1645" s="3"/>
      <c r="E1645" s="9" t="s">
        <v>278</v>
      </c>
      <c r="F1645" s="9" t="s">
        <v>278</v>
      </c>
      <c r="G1645" s="9" t="s">
        <v>278</v>
      </c>
      <c r="H1645" s="9" t="s">
        <v>278</v>
      </c>
      <c r="I1645" s="9">
        <v>0</v>
      </c>
      <c r="J1645" s="188">
        <v>616.79999999999927</v>
      </c>
      <c r="K1645" s="183">
        <v>1171.7999999999984</v>
      </c>
      <c r="L1645" s="188">
        <v>1085.3999999999978</v>
      </c>
      <c r="M1645" s="9">
        <v>871.80000000000007</v>
      </c>
      <c r="P1645" s="65">
        <f t="shared" si="37"/>
        <v>3745.7999999999956</v>
      </c>
      <c r="R1645" t="s">
        <v>1025</v>
      </c>
    </row>
    <row r="1646" spans="1:21" ht="15">
      <c r="A1646" s="28" t="s">
        <v>145</v>
      </c>
      <c r="B1646" s="61" t="s">
        <v>155</v>
      </c>
      <c r="E1646" s="9" t="s">
        <v>278</v>
      </c>
      <c r="F1646" s="9" t="s">
        <v>278</v>
      </c>
      <c r="G1646" s="9">
        <v>123.6</v>
      </c>
      <c r="H1646" s="9">
        <v>632.39999999999964</v>
      </c>
      <c r="I1646" s="9">
        <v>0</v>
      </c>
      <c r="J1646" s="9">
        <v>229.89999999999782</v>
      </c>
      <c r="K1646" s="9">
        <v>618.49999999999909</v>
      </c>
      <c r="L1646" s="183">
        <v>1163.1000000000022</v>
      </c>
      <c r="M1646" s="9">
        <v>907.69999999999982</v>
      </c>
      <c r="P1646" s="65">
        <f t="shared" si="37"/>
        <v>3675.1999999999985</v>
      </c>
      <c r="R1646" t="s">
        <v>300</v>
      </c>
    </row>
    <row r="1647" spans="1:21" ht="15">
      <c r="A1647" s="28" t="s">
        <v>146</v>
      </c>
      <c r="B1647" s="61" t="s">
        <v>704</v>
      </c>
      <c r="E1647" s="9" t="s">
        <v>278</v>
      </c>
      <c r="F1647" s="9" t="s">
        <v>278</v>
      </c>
      <c r="G1647" s="9" t="s">
        <v>278</v>
      </c>
      <c r="H1647" s="9">
        <v>674.39999999999873</v>
      </c>
      <c r="I1647" s="9">
        <v>0</v>
      </c>
      <c r="J1647" s="9">
        <v>479.49999999999909</v>
      </c>
      <c r="K1647" s="188">
        <v>857.99999999999909</v>
      </c>
      <c r="L1647" s="9">
        <v>800.599999999999</v>
      </c>
      <c r="M1647" s="9">
        <v>809.40000000000009</v>
      </c>
      <c r="P1647" s="65">
        <f t="shared" si="37"/>
        <v>3621.899999999996</v>
      </c>
      <c r="R1647" t="s">
        <v>288</v>
      </c>
    </row>
    <row r="1648" spans="1:21" ht="15">
      <c r="A1648" s="28" t="s">
        <v>147</v>
      </c>
      <c r="B1648" s="61" t="s">
        <v>654</v>
      </c>
      <c r="E1648" s="9" t="s">
        <v>278</v>
      </c>
      <c r="F1648" s="9" t="s">
        <v>278</v>
      </c>
      <c r="G1648" s="9" t="s">
        <v>278</v>
      </c>
      <c r="H1648" s="9">
        <v>642.80000000000109</v>
      </c>
      <c r="I1648" s="9">
        <v>0</v>
      </c>
      <c r="J1648" s="9">
        <v>455.99999999999909</v>
      </c>
      <c r="K1648" s="9">
        <v>610.39999999999873</v>
      </c>
      <c r="L1648" s="9">
        <v>966.75</v>
      </c>
      <c r="M1648" s="9">
        <v>888.30000000000007</v>
      </c>
      <c r="P1648" s="65">
        <f t="shared" si="37"/>
        <v>3564.2499999999991</v>
      </c>
    </row>
    <row r="1649" spans="1:21" ht="15">
      <c r="A1649" s="28" t="s">
        <v>151</v>
      </c>
      <c r="B1649" s="61" t="s">
        <v>667</v>
      </c>
      <c r="E1649" s="9" t="s">
        <v>278</v>
      </c>
      <c r="F1649" s="9" t="s">
        <v>278</v>
      </c>
      <c r="G1649" s="9" t="s">
        <v>278</v>
      </c>
      <c r="H1649" s="9">
        <v>714.00000000000182</v>
      </c>
      <c r="I1649" s="9">
        <v>0</v>
      </c>
      <c r="J1649" s="9">
        <v>354.80000000000109</v>
      </c>
      <c r="K1649" s="188">
        <v>903.10000000000036</v>
      </c>
      <c r="L1649" s="9">
        <v>702.19999999999982</v>
      </c>
      <c r="M1649" s="9">
        <v>838.75</v>
      </c>
      <c r="P1649" s="65">
        <f t="shared" si="37"/>
        <v>3512.8500000000031</v>
      </c>
      <c r="R1649" t="s">
        <v>292</v>
      </c>
    </row>
    <row r="1650" spans="1:21" ht="15">
      <c r="A1650" s="28" t="s">
        <v>157</v>
      </c>
      <c r="B1650" s="61" t="s">
        <v>39</v>
      </c>
      <c r="E1650" s="188">
        <v>535.1</v>
      </c>
      <c r="F1650" s="188">
        <v>502</v>
      </c>
      <c r="G1650" s="9">
        <v>482.2</v>
      </c>
      <c r="H1650" s="9">
        <v>770.90000000000146</v>
      </c>
      <c r="I1650" s="9">
        <v>0</v>
      </c>
      <c r="J1650" s="188">
        <v>623.39999999999873</v>
      </c>
      <c r="K1650" s="9">
        <v>585.60000000000127</v>
      </c>
      <c r="L1650" s="9" t="s">
        <v>278</v>
      </c>
      <c r="M1650" s="9" t="s">
        <v>278</v>
      </c>
      <c r="P1650" s="65">
        <f t="shared" si="37"/>
        <v>3499.2000000000016</v>
      </c>
      <c r="R1650" t="s">
        <v>1918</v>
      </c>
    </row>
    <row r="1651" spans="1:21" ht="15">
      <c r="A1651" s="28" t="s">
        <v>159</v>
      </c>
      <c r="B1651" s="61" t="s">
        <v>13</v>
      </c>
      <c r="E1651" s="9">
        <v>435.5</v>
      </c>
      <c r="F1651" s="9">
        <v>391.2</v>
      </c>
      <c r="G1651" s="9">
        <v>513.79999999999995</v>
      </c>
      <c r="H1651" s="9">
        <v>338.99999999999636</v>
      </c>
      <c r="I1651" s="9">
        <v>0</v>
      </c>
      <c r="J1651" s="188">
        <v>658.50000000000091</v>
      </c>
      <c r="K1651" s="9">
        <v>422.5</v>
      </c>
      <c r="L1651" s="9">
        <v>664.20000000000073</v>
      </c>
      <c r="M1651" s="9" t="s">
        <v>278</v>
      </c>
      <c r="P1651" s="65">
        <f t="shared" si="37"/>
        <v>3424.699999999998</v>
      </c>
      <c r="R1651" t="s">
        <v>283</v>
      </c>
    </row>
    <row r="1652" spans="1:21" ht="15">
      <c r="A1652" s="28" t="s">
        <v>160</v>
      </c>
      <c r="B1652" s="61" t="s">
        <v>651</v>
      </c>
      <c r="E1652" s="9" t="s">
        <v>278</v>
      </c>
      <c r="F1652" s="9" t="s">
        <v>278</v>
      </c>
      <c r="G1652" s="9" t="s">
        <v>278</v>
      </c>
      <c r="H1652" s="9">
        <v>738.40000000000146</v>
      </c>
      <c r="I1652" s="9">
        <v>0</v>
      </c>
      <c r="J1652" s="9">
        <v>354.29999999999654</v>
      </c>
      <c r="K1652" s="9">
        <v>681.09999999999491</v>
      </c>
      <c r="L1652" s="9">
        <v>889.00000000000182</v>
      </c>
      <c r="M1652" s="9">
        <v>756.99999999999989</v>
      </c>
      <c r="P1652" s="65">
        <f t="shared" si="37"/>
        <v>3419.7999999999947</v>
      </c>
    </row>
    <row r="1653" spans="1:21" ht="15">
      <c r="A1653" s="28" t="s">
        <v>161</v>
      </c>
      <c r="B1653" s="61" t="s">
        <v>27</v>
      </c>
      <c r="E1653" s="184">
        <v>664.9</v>
      </c>
      <c r="F1653" s="9">
        <v>225.3</v>
      </c>
      <c r="G1653" s="9">
        <v>502.2</v>
      </c>
      <c r="H1653" s="188">
        <v>913.39999999999782</v>
      </c>
      <c r="I1653" s="9">
        <v>0</v>
      </c>
      <c r="J1653" s="9">
        <v>58.799999999998363</v>
      </c>
      <c r="K1653" s="9">
        <v>259.99999999999818</v>
      </c>
      <c r="L1653" s="9">
        <v>762.60000000000036</v>
      </c>
      <c r="M1653" s="9" t="s">
        <v>278</v>
      </c>
      <c r="P1653" s="65">
        <f t="shared" si="37"/>
        <v>3387.1999999999948</v>
      </c>
      <c r="R1653" t="s">
        <v>308</v>
      </c>
    </row>
    <row r="1654" spans="1:21" ht="15">
      <c r="A1654" s="28" t="s">
        <v>163</v>
      </c>
      <c r="B1654" s="61" t="s">
        <v>643</v>
      </c>
      <c r="E1654" s="9" t="s">
        <v>278</v>
      </c>
      <c r="F1654" s="9" t="s">
        <v>278</v>
      </c>
      <c r="G1654" s="9" t="s">
        <v>278</v>
      </c>
      <c r="H1654" s="183">
        <v>1070.0000000000018</v>
      </c>
      <c r="I1654" s="9">
        <v>0</v>
      </c>
      <c r="J1654" s="9">
        <v>421.10000000000036</v>
      </c>
      <c r="K1654" s="9">
        <v>619.800000000002</v>
      </c>
      <c r="L1654" s="9">
        <v>634.80000000000018</v>
      </c>
      <c r="M1654" s="9">
        <v>608.6</v>
      </c>
      <c r="P1654" s="65">
        <f t="shared" si="37"/>
        <v>3354.3000000000043</v>
      </c>
      <c r="R1654" t="s">
        <v>300</v>
      </c>
    </row>
    <row r="1655" spans="1:21" ht="15">
      <c r="A1655" s="28" t="s">
        <v>274</v>
      </c>
      <c r="B1655" s="61" t="s">
        <v>658</v>
      </c>
      <c r="E1655" s="9" t="s">
        <v>278</v>
      </c>
      <c r="F1655" s="9" t="s">
        <v>278</v>
      </c>
      <c r="G1655" s="9" t="s">
        <v>278</v>
      </c>
      <c r="H1655" s="9">
        <v>633.19999999999982</v>
      </c>
      <c r="I1655" s="9">
        <v>0</v>
      </c>
      <c r="J1655" s="9">
        <v>127.800000000002</v>
      </c>
      <c r="K1655" s="9">
        <v>455.49999999999909</v>
      </c>
      <c r="L1655" s="9">
        <v>1039.7999999999993</v>
      </c>
      <c r="M1655" s="184">
        <v>1005</v>
      </c>
      <c r="P1655" s="65">
        <f t="shared" si="37"/>
        <v>3261.3</v>
      </c>
      <c r="R1655" t="s">
        <v>3164</v>
      </c>
    </row>
    <row r="1656" spans="1:21" ht="15">
      <c r="A1656" s="28" t="s">
        <v>275</v>
      </c>
      <c r="B1656" s="239" t="s">
        <v>1657</v>
      </c>
      <c r="C1656" s="3"/>
      <c r="D1656" s="3"/>
      <c r="E1656" s="9" t="s">
        <v>278</v>
      </c>
      <c r="F1656" s="9" t="s">
        <v>278</v>
      </c>
      <c r="G1656" s="9" t="s">
        <v>278</v>
      </c>
      <c r="H1656" s="9" t="s">
        <v>278</v>
      </c>
      <c r="I1656" s="9">
        <v>0</v>
      </c>
      <c r="J1656" s="185">
        <v>758.90000000000146</v>
      </c>
      <c r="K1656" s="184">
        <v>1046.199999999998</v>
      </c>
      <c r="L1656" s="9">
        <v>836.09999999999854</v>
      </c>
      <c r="M1656" s="9">
        <v>618.70000000000005</v>
      </c>
      <c r="P1656" s="65">
        <f t="shared" si="37"/>
        <v>3259.8999999999978</v>
      </c>
      <c r="R1656" t="s">
        <v>371</v>
      </c>
      <c r="U1656" s="3" t="s">
        <v>2505</v>
      </c>
    </row>
    <row r="1657" spans="1:21" ht="15">
      <c r="A1657" s="28" t="s">
        <v>276</v>
      </c>
      <c r="B1657" s="239" t="s">
        <v>1653</v>
      </c>
      <c r="C1657" s="3"/>
      <c r="D1657" s="3"/>
      <c r="E1657" s="9" t="s">
        <v>278</v>
      </c>
      <c r="F1657" s="9" t="s">
        <v>278</v>
      </c>
      <c r="G1657" s="9" t="s">
        <v>278</v>
      </c>
      <c r="H1657" s="9" t="s">
        <v>278</v>
      </c>
      <c r="I1657" s="9">
        <v>0</v>
      </c>
      <c r="J1657" s="188">
        <v>583.99999999999818</v>
      </c>
      <c r="K1657" s="9">
        <v>729.20000000000255</v>
      </c>
      <c r="L1657" s="9">
        <v>988.70000000000255</v>
      </c>
      <c r="M1657" s="9">
        <v>768.80000000000007</v>
      </c>
      <c r="P1657" s="65">
        <f t="shared" ref="P1657:P1688" si="38">SUM(E1657:M1657)</f>
        <v>3070.7000000000035</v>
      </c>
      <c r="R1657" t="s">
        <v>293</v>
      </c>
    </row>
    <row r="1658" spans="1:21" ht="15">
      <c r="A1658" s="28" t="s">
        <v>277</v>
      </c>
      <c r="B1658" s="28" t="s">
        <v>638</v>
      </c>
      <c r="E1658" s="9" t="s">
        <v>278</v>
      </c>
      <c r="F1658" s="9" t="s">
        <v>278</v>
      </c>
      <c r="G1658" s="9" t="s">
        <v>278</v>
      </c>
      <c r="H1658" s="9">
        <v>741.60000000000218</v>
      </c>
      <c r="I1658" s="9">
        <v>0</v>
      </c>
      <c r="J1658" s="9">
        <v>139.00000000000091</v>
      </c>
      <c r="K1658" s="9">
        <v>405.10000000000036</v>
      </c>
      <c r="L1658" s="188">
        <v>1088.0000000000018</v>
      </c>
      <c r="M1658" s="9">
        <v>496.3</v>
      </c>
      <c r="P1658" s="65">
        <f t="shared" si="38"/>
        <v>2870.0000000000055</v>
      </c>
      <c r="R1658" t="s">
        <v>297</v>
      </c>
    </row>
    <row r="1659" spans="1:21" ht="15">
      <c r="A1659" s="28" t="s">
        <v>640</v>
      </c>
      <c r="B1659" s="178" t="s">
        <v>1333</v>
      </c>
      <c r="C1659" s="3"/>
      <c r="D1659" s="3"/>
      <c r="E1659" s="9" t="s">
        <v>278</v>
      </c>
      <c r="F1659" s="9" t="s">
        <v>278</v>
      </c>
      <c r="G1659" s="9" t="s">
        <v>278</v>
      </c>
      <c r="H1659" s="9" t="s">
        <v>278</v>
      </c>
      <c r="I1659" s="9">
        <v>0</v>
      </c>
      <c r="J1659" s="9">
        <v>571.40000000000055</v>
      </c>
      <c r="K1659" s="9">
        <v>592.39999999999964</v>
      </c>
      <c r="L1659" s="188">
        <v>1079.7</v>
      </c>
      <c r="M1659" s="9">
        <v>590.5</v>
      </c>
      <c r="P1659" s="65">
        <f t="shared" si="38"/>
        <v>2834</v>
      </c>
      <c r="R1659" t="s">
        <v>287</v>
      </c>
    </row>
    <row r="1660" spans="1:21" ht="15">
      <c r="A1660" s="28" t="s">
        <v>641</v>
      </c>
      <c r="B1660" s="239" t="s">
        <v>1661</v>
      </c>
      <c r="C1660" s="3"/>
      <c r="D1660" s="3"/>
      <c r="E1660" s="9" t="s">
        <v>278</v>
      </c>
      <c r="F1660" s="9" t="s">
        <v>278</v>
      </c>
      <c r="G1660" s="9" t="s">
        <v>278</v>
      </c>
      <c r="H1660" s="9" t="s">
        <v>278</v>
      </c>
      <c r="I1660" s="9">
        <v>0</v>
      </c>
      <c r="J1660" s="9">
        <v>370.49999999999909</v>
      </c>
      <c r="K1660" s="9">
        <v>748.80000000000018</v>
      </c>
      <c r="L1660" s="9">
        <v>724.20000000000164</v>
      </c>
      <c r="M1660" s="188">
        <v>980.74999999999977</v>
      </c>
      <c r="P1660" s="65">
        <f t="shared" si="38"/>
        <v>2824.2500000000009</v>
      </c>
      <c r="R1660" t="s">
        <v>297</v>
      </c>
    </row>
    <row r="1661" spans="1:21" ht="15">
      <c r="A1661" s="28" t="s">
        <v>642</v>
      </c>
      <c r="B1661" s="178" t="s">
        <v>1346</v>
      </c>
      <c r="C1661" s="3"/>
      <c r="D1661" s="3"/>
      <c r="E1661" s="9" t="s">
        <v>278</v>
      </c>
      <c r="F1661" s="9" t="s">
        <v>278</v>
      </c>
      <c r="G1661" s="9" t="s">
        <v>278</v>
      </c>
      <c r="H1661" s="9" t="s">
        <v>278</v>
      </c>
      <c r="I1661" s="9">
        <v>0</v>
      </c>
      <c r="J1661" s="183">
        <v>741.20000000000073</v>
      </c>
      <c r="K1661" s="9">
        <v>474.5</v>
      </c>
      <c r="L1661" s="9">
        <v>698.10000000000036</v>
      </c>
      <c r="M1661" s="9">
        <v>906.2</v>
      </c>
      <c r="P1661" s="65">
        <f t="shared" si="38"/>
        <v>2820.0000000000009</v>
      </c>
      <c r="R1661" t="s">
        <v>300</v>
      </c>
    </row>
    <row r="1662" spans="1:21" ht="15">
      <c r="A1662" s="28" t="s">
        <v>644</v>
      </c>
      <c r="B1662" s="61" t="s">
        <v>653</v>
      </c>
      <c r="E1662" s="9" t="s">
        <v>278</v>
      </c>
      <c r="F1662" s="9" t="s">
        <v>278</v>
      </c>
      <c r="G1662" s="9" t="s">
        <v>278</v>
      </c>
      <c r="H1662" s="9">
        <v>694.39999999999873</v>
      </c>
      <c r="I1662" s="9">
        <v>0</v>
      </c>
      <c r="J1662" s="9">
        <v>188.80000000000109</v>
      </c>
      <c r="K1662" s="9">
        <v>421.89999999999873</v>
      </c>
      <c r="L1662" s="9">
        <v>678.69999999999891</v>
      </c>
      <c r="M1662" s="9">
        <v>743.89999999999986</v>
      </c>
      <c r="P1662" s="65">
        <f t="shared" si="38"/>
        <v>2727.6999999999971</v>
      </c>
    </row>
    <row r="1663" spans="1:21" ht="15">
      <c r="A1663" s="28" t="s">
        <v>650</v>
      </c>
      <c r="B1663" s="61" t="s">
        <v>153</v>
      </c>
      <c r="E1663" s="9" t="s">
        <v>278</v>
      </c>
      <c r="F1663" s="9" t="s">
        <v>278</v>
      </c>
      <c r="G1663" s="9">
        <v>122.4</v>
      </c>
      <c r="H1663" s="9">
        <v>611.19999999999709</v>
      </c>
      <c r="I1663" s="9">
        <v>0</v>
      </c>
      <c r="J1663" s="9">
        <v>560.40000000000146</v>
      </c>
      <c r="K1663" s="9">
        <v>340.30000000000018</v>
      </c>
      <c r="L1663" s="9">
        <v>633.79999999999927</v>
      </c>
      <c r="M1663" s="9">
        <v>349.6</v>
      </c>
      <c r="P1663" s="65">
        <f t="shared" si="38"/>
        <v>2617.699999999998</v>
      </c>
    </row>
    <row r="1664" spans="1:21" ht="15">
      <c r="A1664" s="28" t="s">
        <v>652</v>
      </c>
      <c r="B1664" s="190" t="s">
        <v>1351</v>
      </c>
      <c r="C1664" s="3"/>
      <c r="D1664" s="3"/>
      <c r="E1664" s="9" t="s">
        <v>278</v>
      </c>
      <c r="F1664" s="9" t="s">
        <v>278</v>
      </c>
      <c r="G1664" s="9" t="s">
        <v>278</v>
      </c>
      <c r="H1664" s="9" t="s">
        <v>278</v>
      </c>
      <c r="I1664" s="9">
        <v>0</v>
      </c>
      <c r="J1664" s="9">
        <v>194.10000000000127</v>
      </c>
      <c r="K1664" s="9">
        <v>486.09999999999945</v>
      </c>
      <c r="L1664" s="188">
        <v>1060.6000000000004</v>
      </c>
      <c r="M1664" s="9">
        <v>870.30000000000007</v>
      </c>
      <c r="P1664" s="65">
        <f t="shared" si="38"/>
        <v>2611.1000000000013</v>
      </c>
      <c r="R1664" t="s">
        <v>293</v>
      </c>
    </row>
    <row r="1665" spans="1:18" ht="15">
      <c r="A1665" s="28" t="s">
        <v>655</v>
      </c>
      <c r="B1665" s="61" t="s">
        <v>686</v>
      </c>
      <c r="E1665" s="9" t="s">
        <v>278</v>
      </c>
      <c r="F1665" s="9" t="s">
        <v>278</v>
      </c>
      <c r="G1665" s="9" t="s">
        <v>278</v>
      </c>
      <c r="H1665" s="9">
        <v>604.10000000000036</v>
      </c>
      <c r="I1665" s="9">
        <v>0</v>
      </c>
      <c r="J1665" s="9">
        <v>208.60000000000036</v>
      </c>
      <c r="K1665" s="9">
        <v>246.29999999999836</v>
      </c>
      <c r="L1665" s="9">
        <v>847.30000000000018</v>
      </c>
      <c r="M1665" s="9">
        <v>680.4</v>
      </c>
      <c r="P1665" s="65">
        <f t="shared" si="38"/>
        <v>2586.6999999999994</v>
      </c>
    </row>
    <row r="1666" spans="1:18" ht="15">
      <c r="A1666" s="28" t="s">
        <v>656</v>
      </c>
      <c r="B1666" s="28" t="s">
        <v>633</v>
      </c>
      <c r="E1666" s="9" t="s">
        <v>278</v>
      </c>
      <c r="F1666" s="9" t="s">
        <v>278</v>
      </c>
      <c r="G1666" s="9" t="s">
        <v>278</v>
      </c>
      <c r="H1666" s="188">
        <v>896.70000000000073</v>
      </c>
      <c r="I1666" s="9">
        <v>0</v>
      </c>
      <c r="J1666" s="9">
        <v>448.49999999999955</v>
      </c>
      <c r="K1666" s="9">
        <v>250.20000000000073</v>
      </c>
      <c r="L1666" s="9">
        <v>735.29999999999745</v>
      </c>
      <c r="M1666" s="9">
        <v>228.89999999999998</v>
      </c>
      <c r="P1666" s="65">
        <f t="shared" si="38"/>
        <v>2559.5999999999985</v>
      </c>
      <c r="R1666" t="s">
        <v>293</v>
      </c>
    </row>
    <row r="1667" spans="1:18" ht="15">
      <c r="A1667" s="28" t="s">
        <v>659</v>
      </c>
      <c r="B1667" s="239" t="s">
        <v>1655</v>
      </c>
      <c r="C1667" s="3"/>
      <c r="D1667" s="3"/>
      <c r="E1667" s="9" t="s">
        <v>278</v>
      </c>
      <c r="F1667" s="9" t="s">
        <v>278</v>
      </c>
      <c r="G1667" s="9" t="s">
        <v>278</v>
      </c>
      <c r="H1667" s="9" t="s">
        <v>278</v>
      </c>
      <c r="I1667" s="9">
        <v>0</v>
      </c>
      <c r="J1667" s="9">
        <v>146.70000000000164</v>
      </c>
      <c r="K1667" s="9">
        <v>664.40000000000055</v>
      </c>
      <c r="L1667" s="9">
        <v>906.60000000000218</v>
      </c>
      <c r="M1667" s="9">
        <v>805.65</v>
      </c>
      <c r="P1667" s="65">
        <f t="shared" si="38"/>
        <v>2523.3500000000045</v>
      </c>
    </row>
    <row r="1668" spans="1:18" ht="15">
      <c r="A1668" s="28" t="s">
        <v>661</v>
      </c>
      <c r="B1668" s="61" t="s">
        <v>700</v>
      </c>
      <c r="E1668" s="9" t="s">
        <v>278</v>
      </c>
      <c r="F1668" s="9" t="s">
        <v>278</v>
      </c>
      <c r="G1668" s="9" t="s">
        <v>278</v>
      </c>
      <c r="H1668" s="9">
        <v>518.64999999999964</v>
      </c>
      <c r="I1668" s="9">
        <v>0</v>
      </c>
      <c r="J1668" s="188">
        <v>639.90000000000055</v>
      </c>
      <c r="K1668" s="9">
        <v>285.59999999999945</v>
      </c>
      <c r="L1668" s="9">
        <v>479.79999999999927</v>
      </c>
      <c r="M1668" s="9">
        <v>597.29999999999995</v>
      </c>
      <c r="P1668" s="65">
        <f t="shared" si="38"/>
        <v>2521.2499999999991</v>
      </c>
      <c r="R1668" t="s">
        <v>284</v>
      </c>
    </row>
    <row r="1669" spans="1:18" ht="15">
      <c r="A1669" s="28" t="s">
        <v>666</v>
      </c>
      <c r="B1669" s="239" t="s">
        <v>1649</v>
      </c>
      <c r="C1669" s="3"/>
      <c r="D1669" s="3"/>
      <c r="E1669" s="9" t="s">
        <v>278</v>
      </c>
      <c r="F1669" s="9" t="s">
        <v>278</v>
      </c>
      <c r="G1669" s="9" t="s">
        <v>278</v>
      </c>
      <c r="H1669" s="9" t="s">
        <v>278</v>
      </c>
      <c r="I1669" s="9">
        <v>0</v>
      </c>
      <c r="J1669" s="9">
        <v>499.800000000002</v>
      </c>
      <c r="K1669" s="9">
        <v>426.90000000000055</v>
      </c>
      <c r="L1669" s="9">
        <v>950.50000000000182</v>
      </c>
      <c r="M1669" s="9">
        <v>635.35000000000014</v>
      </c>
      <c r="P1669" s="65">
        <f t="shared" si="38"/>
        <v>2512.5500000000047</v>
      </c>
    </row>
    <row r="1670" spans="1:18" ht="15">
      <c r="A1670" s="28" t="s">
        <v>670</v>
      </c>
      <c r="B1670" s="28" t="s">
        <v>639</v>
      </c>
      <c r="E1670" s="9" t="s">
        <v>278</v>
      </c>
      <c r="F1670" s="9" t="s">
        <v>278</v>
      </c>
      <c r="G1670" s="9" t="s">
        <v>278</v>
      </c>
      <c r="H1670" s="9">
        <v>422.80000000000109</v>
      </c>
      <c r="I1670" s="9">
        <v>0</v>
      </c>
      <c r="J1670" s="9">
        <v>560.20000000000073</v>
      </c>
      <c r="K1670" s="9">
        <v>575.99999999999909</v>
      </c>
      <c r="L1670" s="9">
        <v>939.70000000000073</v>
      </c>
      <c r="M1670" s="9" t="s">
        <v>278</v>
      </c>
      <c r="P1670" s="65">
        <f t="shared" si="38"/>
        <v>2498.7000000000016</v>
      </c>
    </row>
    <row r="1671" spans="1:18" ht="15">
      <c r="A1671" s="28" t="s">
        <v>671</v>
      </c>
      <c r="B1671" s="178" t="s">
        <v>1344</v>
      </c>
      <c r="C1671" s="3"/>
      <c r="D1671" s="3"/>
      <c r="E1671" s="9" t="s">
        <v>278</v>
      </c>
      <c r="F1671" s="9" t="s">
        <v>278</v>
      </c>
      <c r="G1671" s="9" t="s">
        <v>278</v>
      </c>
      <c r="H1671" s="9" t="s">
        <v>278</v>
      </c>
      <c r="I1671" s="9">
        <v>0</v>
      </c>
      <c r="J1671" s="9">
        <v>113.69999999999982</v>
      </c>
      <c r="K1671" s="9">
        <v>551.89999999999782</v>
      </c>
      <c r="L1671" s="188">
        <v>1073.9999999999982</v>
      </c>
      <c r="M1671" s="9">
        <v>637.5</v>
      </c>
      <c r="P1671" s="65">
        <f t="shared" si="38"/>
        <v>2377.0999999999958</v>
      </c>
      <c r="R1671" t="s">
        <v>288</v>
      </c>
    </row>
    <row r="1672" spans="1:18" ht="15">
      <c r="A1672" s="28" t="s">
        <v>672</v>
      </c>
      <c r="B1672" s="61" t="s">
        <v>675</v>
      </c>
      <c r="E1672" s="9" t="s">
        <v>278</v>
      </c>
      <c r="F1672" s="9" t="s">
        <v>278</v>
      </c>
      <c r="G1672" s="9" t="s">
        <v>278</v>
      </c>
      <c r="H1672" s="9">
        <v>269.09999999999854</v>
      </c>
      <c r="I1672" s="9">
        <v>0</v>
      </c>
      <c r="J1672" s="9">
        <v>556.59999999999945</v>
      </c>
      <c r="K1672" s="9">
        <v>42.099999999999454</v>
      </c>
      <c r="L1672" s="9">
        <v>948.800000000002</v>
      </c>
      <c r="M1672" s="9">
        <v>471.6</v>
      </c>
      <c r="P1672" s="65">
        <f t="shared" si="38"/>
        <v>2288.1999999999994</v>
      </c>
    </row>
    <row r="1673" spans="1:18" ht="15">
      <c r="A1673" s="28" t="s">
        <v>677</v>
      </c>
      <c r="B1673" s="178" t="s">
        <v>1334</v>
      </c>
      <c r="C1673" s="3"/>
      <c r="D1673" s="3"/>
      <c r="E1673" s="9" t="s">
        <v>278</v>
      </c>
      <c r="F1673" s="9" t="s">
        <v>278</v>
      </c>
      <c r="G1673" s="9" t="s">
        <v>278</v>
      </c>
      <c r="H1673" s="9" t="s">
        <v>278</v>
      </c>
      <c r="I1673" s="9">
        <v>0</v>
      </c>
      <c r="J1673" s="9">
        <v>481.49999999999955</v>
      </c>
      <c r="K1673" s="9">
        <v>414.699999999998</v>
      </c>
      <c r="L1673" s="9">
        <v>887.89999999999873</v>
      </c>
      <c r="M1673" s="9">
        <v>500.99999999999994</v>
      </c>
      <c r="P1673" s="65">
        <f t="shared" si="38"/>
        <v>2285.0999999999963</v>
      </c>
    </row>
    <row r="1674" spans="1:18" ht="15">
      <c r="A1674" s="28" t="s">
        <v>685</v>
      </c>
      <c r="B1674" s="61" t="s">
        <v>35</v>
      </c>
      <c r="E1674" s="188">
        <v>624.85</v>
      </c>
      <c r="F1674" s="9">
        <v>260.60000000000002</v>
      </c>
      <c r="G1674" s="188">
        <v>736.8</v>
      </c>
      <c r="H1674" s="9">
        <v>584.79999999999973</v>
      </c>
      <c r="I1674" s="9">
        <v>0</v>
      </c>
      <c r="J1674" s="9" t="s">
        <v>278</v>
      </c>
      <c r="K1674" s="9" t="s">
        <v>278</v>
      </c>
      <c r="L1674" s="9" t="s">
        <v>278</v>
      </c>
      <c r="M1674" s="9" t="s">
        <v>278</v>
      </c>
      <c r="P1674" s="65">
        <f t="shared" si="38"/>
        <v>2207.0499999999997</v>
      </c>
      <c r="R1674" t="s">
        <v>303</v>
      </c>
    </row>
    <row r="1675" spans="1:18" ht="15">
      <c r="A1675" s="28" t="s">
        <v>689</v>
      </c>
      <c r="B1675" s="61" t="s">
        <v>692</v>
      </c>
      <c r="E1675" s="9" t="s">
        <v>278</v>
      </c>
      <c r="F1675" s="9" t="s">
        <v>278</v>
      </c>
      <c r="G1675" s="9" t="s">
        <v>278</v>
      </c>
      <c r="H1675" s="9">
        <v>496.80000000000018</v>
      </c>
      <c r="I1675" s="9">
        <v>0</v>
      </c>
      <c r="J1675" s="9">
        <v>490.10000000000036</v>
      </c>
      <c r="K1675" s="9">
        <v>259.40000000000236</v>
      </c>
      <c r="L1675" s="9">
        <v>464.79999999999973</v>
      </c>
      <c r="M1675" s="9">
        <v>487.09999999999997</v>
      </c>
      <c r="P1675" s="65">
        <f t="shared" si="38"/>
        <v>2198.2000000000025</v>
      </c>
    </row>
    <row r="1676" spans="1:18" ht="15">
      <c r="A1676" s="28" t="s">
        <v>690</v>
      </c>
      <c r="B1676" s="239" t="s">
        <v>1693</v>
      </c>
      <c r="C1676" s="3"/>
      <c r="D1676" s="3"/>
      <c r="E1676" s="9" t="s">
        <v>278</v>
      </c>
      <c r="F1676" s="9" t="s">
        <v>278</v>
      </c>
      <c r="G1676" s="9" t="s">
        <v>278</v>
      </c>
      <c r="H1676" s="9" t="s">
        <v>278</v>
      </c>
      <c r="I1676" s="9">
        <v>0</v>
      </c>
      <c r="J1676" s="9" t="s">
        <v>278</v>
      </c>
      <c r="K1676" s="9">
        <v>540.89999999999873</v>
      </c>
      <c r="L1676" s="9">
        <v>895.30000000000109</v>
      </c>
      <c r="M1676" s="9">
        <v>739.1</v>
      </c>
      <c r="P1676" s="65">
        <f t="shared" si="38"/>
        <v>2175.2999999999997</v>
      </c>
    </row>
    <row r="1677" spans="1:18" ht="15">
      <c r="A1677" s="28" t="s">
        <v>691</v>
      </c>
      <c r="B1677" s="61" t="s">
        <v>694</v>
      </c>
      <c r="E1677" s="9" t="s">
        <v>278</v>
      </c>
      <c r="F1677" s="9" t="s">
        <v>278</v>
      </c>
      <c r="G1677" s="9" t="s">
        <v>278</v>
      </c>
      <c r="H1677" s="9">
        <v>529.49999999999909</v>
      </c>
      <c r="I1677" s="9">
        <v>0</v>
      </c>
      <c r="J1677" s="9">
        <v>147.69999999999982</v>
      </c>
      <c r="K1677" s="9">
        <v>476.09999999999764</v>
      </c>
      <c r="L1677" s="9">
        <v>478.20000000000164</v>
      </c>
      <c r="M1677" s="9">
        <v>534.79999999999995</v>
      </c>
      <c r="P1677" s="65">
        <f t="shared" si="38"/>
        <v>2166.2999999999984</v>
      </c>
    </row>
    <row r="1678" spans="1:18" ht="15">
      <c r="A1678" s="28" t="s">
        <v>697</v>
      </c>
      <c r="B1678" s="61" t="s">
        <v>662</v>
      </c>
      <c r="E1678" s="9" t="s">
        <v>278</v>
      </c>
      <c r="F1678" s="9" t="s">
        <v>278</v>
      </c>
      <c r="G1678" s="9" t="s">
        <v>278</v>
      </c>
      <c r="H1678" s="9">
        <v>413.99999999999909</v>
      </c>
      <c r="I1678" s="9">
        <v>0</v>
      </c>
      <c r="J1678" s="9">
        <v>314.40000000000055</v>
      </c>
      <c r="K1678" s="9">
        <v>17.100000000000364</v>
      </c>
      <c r="L1678" s="9">
        <v>796.60000000000218</v>
      </c>
      <c r="M1678" s="9">
        <v>609.55000000000007</v>
      </c>
      <c r="P1678" s="65">
        <f t="shared" si="38"/>
        <v>2151.6500000000024</v>
      </c>
    </row>
    <row r="1679" spans="1:18" ht="15">
      <c r="A1679" s="28" t="s">
        <v>698</v>
      </c>
      <c r="B1679" s="61" t="s">
        <v>660</v>
      </c>
      <c r="E1679" s="9" t="s">
        <v>278</v>
      </c>
      <c r="F1679" s="9" t="s">
        <v>278</v>
      </c>
      <c r="G1679" s="9" t="s">
        <v>278</v>
      </c>
      <c r="H1679" s="9">
        <v>642.60000000000127</v>
      </c>
      <c r="I1679" s="9">
        <v>0</v>
      </c>
      <c r="J1679" s="9">
        <v>510.89999999999964</v>
      </c>
      <c r="K1679" s="9">
        <v>519.59999999999945</v>
      </c>
      <c r="L1679" s="9">
        <v>453.99999999999818</v>
      </c>
      <c r="M1679" s="9" t="s">
        <v>278</v>
      </c>
      <c r="P1679" s="65">
        <f t="shared" si="38"/>
        <v>2127.0999999999985</v>
      </c>
    </row>
    <row r="1680" spans="1:18" ht="15">
      <c r="A1680" s="28" t="s">
        <v>699</v>
      </c>
      <c r="B1680" s="178" t="s">
        <v>1343</v>
      </c>
      <c r="C1680" s="3"/>
      <c r="D1680" s="3"/>
      <c r="E1680" s="9" t="s">
        <v>278</v>
      </c>
      <c r="F1680" s="9" t="s">
        <v>278</v>
      </c>
      <c r="G1680" s="9" t="s">
        <v>278</v>
      </c>
      <c r="H1680" s="9" t="s">
        <v>278</v>
      </c>
      <c r="I1680" s="9">
        <v>0</v>
      </c>
      <c r="J1680" s="9">
        <v>298.30000000000018</v>
      </c>
      <c r="K1680" s="9">
        <v>79.700000000000728</v>
      </c>
      <c r="L1680" s="9">
        <v>853.00000000000091</v>
      </c>
      <c r="M1680" s="9">
        <v>833.3</v>
      </c>
      <c r="P1680" s="65">
        <f t="shared" si="38"/>
        <v>2064.300000000002</v>
      </c>
    </row>
    <row r="1681" spans="1:21" ht="15">
      <c r="A1681" s="28" t="s">
        <v>701</v>
      </c>
      <c r="B1681" s="239" t="s">
        <v>1658</v>
      </c>
      <c r="C1681" s="3"/>
      <c r="D1681" s="3"/>
      <c r="E1681" s="9" t="s">
        <v>278</v>
      </c>
      <c r="F1681" s="9" t="s">
        <v>278</v>
      </c>
      <c r="G1681" s="9" t="s">
        <v>278</v>
      </c>
      <c r="H1681" s="9" t="s">
        <v>278</v>
      </c>
      <c r="I1681" s="9">
        <v>0</v>
      </c>
      <c r="J1681" s="9">
        <v>397.80000000000018</v>
      </c>
      <c r="K1681" s="9">
        <v>394.80000000000018</v>
      </c>
      <c r="L1681" s="9">
        <v>690.99999999999909</v>
      </c>
      <c r="M1681" s="9">
        <v>577.9</v>
      </c>
      <c r="P1681" s="65">
        <f t="shared" si="38"/>
        <v>2061.4999999999995</v>
      </c>
    </row>
    <row r="1682" spans="1:21" ht="15">
      <c r="A1682" s="28" t="s">
        <v>702</v>
      </c>
      <c r="B1682" s="178" t="s">
        <v>1349</v>
      </c>
      <c r="C1682" s="3"/>
      <c r="D1682" s="3"/>
      <c r="E1682" s="9" t="s">
        <v>278</v>
      </c>
      <c r="F1682" s="9" t="s">
        <v>278</v>
      </c>
      <c r="G1682" s="9" t="s">
        <v>278</v>
      </c>
      <c r="H1682" s="9" t="s">
        <v>278</v>
      </c>
      <c r="I1682" s="9">
        <v>0</v>
      </c>
      <c r="J1682" s="9">
        <v>253.59999999999945</v>
      </c>
      <c r="K1682" s="9">
        <v>401.80000000000109</v>
      </c>
      <c r="L1682" s="9">
        <v>1032.5999999999995</v>
      </c>
      <c r="M1682" s="9">
        <v>356.5</v>
      </c>
      <c r="P1682" s="65">
        <f t="shared" si="38"/>
        <v>2044.5</v>
      </c>
      <c r="R1682" t="s">
        <v>2452</v>
      </c>
    </row>
    <row r="1683" spans="1:21" ht="15">
      <c r="A1683" s="28" t="s">
        <v>703</v>
      </c>
      <c r="B1683" s="61" t="s">
        <v>2195</v>
      </c>
      <c r="C1683" s="3"/>
      <c r="D1683" s="3"/>
      <c r="E1683" s="9" t="s">
        <v>278</v>
      </c>
      <c r="F1683" s="9" t="s">
        <v>278</v>
      </c>
      <c r="G1683" s="9" t="s">
        <v>278</v>
      </c>
      <c r="H1683" s="9" t="s">
        <v>278</v>
      </c>
      <c r="I1683" s="9">
        <v>0</v>
      </c>
      <c r="J1683" s="9" t="s">
        <v>278</v>
      </c>
      <c r="K1683" s="9" t="s">
        <v>278</v>
      </c>
      <c r="L1683" s="9">
        <v>982.70000000000073</v>
      </c>
      <c r="M1683" s="185">
        <v>1058.4000000000001</v>
      </c>
      <c r="N1683" s="65"/>
      <c r="P1683" s="65">
        <f t="shared" si="38"/>
        <v>2041.1000000000008</v>
      </c>
      <c r="R1683" t="s">
        <v>281</v>
      </c>
      <c r="U1683" s="3" t="s">
        <v>2505</v>
      </c>
    </row>
    <row r="1684" spans="1:21" ht="15">
      <c r="A1684" s="28" t="s">
        <v>706</v>
      </c>
      <c r="B1684" s="239" t="s">
        <v>1749</v>
      </c>
      <c r="C1684" s="3"/>
      <c r="D1684" s="3"/>
      <c r="E1684" s="9" t="s">
        <v>278</v>
      </c>
      <c r="F1684" s="9" t="s">
        <v>278</v>
      </c>
      <c r="G1684" s="9" t="s">
        <v>278</v>
      </c>
      <c r="H1684" s="9" t="s">
        <v>278</v>
      </c>
      <c r="I1684" s="9">
        <v>0</v>
      </c>
      <c r="J1684" s="9" t="s">
        <v>278</v>
      </c>
      <c r="K1684" s="9">
        <v>399.19999999999982</v>
      </c>
      <c r="L1684" s="9">
        <v>820.99999999999909</v>
      </c>
      <c r="M1684" s="9">
        <v>745.99999999999989</v>
      </c>
      <c r="P1684" s="65">
        <f t="shared" si="38"/>
        <v>1966.1999999999989</v>
      </c>
    </row>
    <row r="1685" spans="1:21" ht="15">
      <c r="A1685" s="28" t="s">
        <v>775</v>
      </c>
      <c r="B1685" s="239" t="s">
        <v>1668</v>
      </c>
      <c r="C1685" s="3"/>
      <c r="D1685" s="3"/>
      <c r="E1685" s="9" t="s">
        <v>278</v>
      </c>
      <c r="F1685" s="9" t="s">
        <v>278</v>
      </c>
      <c r="G1685" s="9" t="s">
        <v>278</v>
      </c>
      <c r="H1685" s="9" t="s">
        <v>278</v>
      </c>
      <c r="I1685" s="9">
        <v>0</v>
      </c>
      <c r="J1685" s="9" t="s">
        <v>278</v>
      </c>
      <c r="K1685" s="9">
        <v>195.99999999999818</v>
      </c>
      <c r="L1685" s="9">
        <v>881.39999999999873</v>
      </c>
      <c r="M1685" s="9">
        <v>858.3</v>
      </c>
      <c r="P1685" s="65">
        <f t="shared" si="38"/>
        <v>1935.6999999999969</v>
      </c>
    </row>
    <row r="1686" spans="1:21" ht="15">
      <c r="A1686" s="28" t="s">
        <v>776</v>
      </c>
      <c r="B1686" s="61" t="s">
        <v>19</v>
      </c>
      <c r="E1686" s="9">
        <v>403.9</v>
      </c>
      <c r="F1686" s="9">
        <v>225.4</v>
      </c>
      <c r="G1686" s="9">
        <v>243.3</v>
      </c>
      <c r="H1686" s="9">
        <v>535.00000000000091</v>
      </c>
      <c r="I1686" s="9">
        <v>0</v>
      </c>
      <c r="J1686" s="9">
        <v>497.19999999999891</v>
      </c>
      <c r="K1686" s="9" t="s">
        <v>278</v>
      </c>
      <c r="L1686" s="9" t="s">
        <v>278</v>
      </c>
      <c r="M1686" s="9" t="s">
        <v>278</v>
      </c>
      <c r="P1686" s="65">
        <f t="shared" si="38"/>
        <v>1904.7999999999997</v>
      </c>
    </row>
    <row r="1687" spans="1:21" ht="15">
      <c r="A1687" s="28" t="s">
        <v>777</v>
      </c>
      <c r="B1687" s="239" t="s">
        <v>1666</v>
      </c>
      <c r="C1687" s="3"/>
      <c r="D1687" s="3"/>
      <c r="E1687" s="9" t="s">
        <v>278</v>
      </c>
      <c r="F1687" s="9" t="s">
        <v>278</v>
      </c>
      <c r="G1687" s="9" t="s">
        <v>278</v>
      </c>
      <c r="H1687" s="9" t="s">
        <v>278</v>
      </c>
      <c r="I1687" s="9">
        <v>0</v>
      </c>
      <c r="J1687" s="9" t="s">
        <v>278</v>
      </c>
      <c r="K1687" s="9">
        <v>175.89999999999873</v>
      </c>
      <c r="L1687" s="9">
        <v>926.69999999999982</v>
      </c>
      <c r="M1687" s="9">
        <v>801</v>
      </c>
      <c r="P1687" s="65">
        <f t="shared" si="38"/>
        <v>1903.5999999999985</v>
      </c>
    </row>
    <row r="1688" spans="1:21" ht="15">
      <c r="A1688" s="28" t="s">
        <v>778</v>
      </c>
      <c r="B1688" s="61" t="s">
        <v>144</v>
      </c>
      <c r="E1688" s="9" t="s">
        <v>278</v>
      </c>
      <c r="F1688" s="9">
        <v>318.8</v>
      </c>
      <c r="G1688" s="9">
        <v>498</v>
      </c>
      <c r="H1688" s="9">
        <v>211.40000000000055</v>
      </c>
      <c r="I1688" s="9">
        <v>0</v>
      </c>
      <c r="J1688" s="9">
        <v>351.49999999999909</v>
      </c>
      <c r="K1688" s="9">
        <v>516.89999999999964</v>
      </c>
      <c r="L1688" s="9" t="s">
        <v>278</v>
      </c>
      <c r="M1688" s="9" t="s">
        <v>278</v>
      </c>
      <c r="P1688" s="65">
        <f t="shared" si="38"/>
        <v>1896.5999999999992</v>
      </c>
    </row>
    <row r="1689" spans="1:21" ht="15">
      <c r="A1689" s="28" t="s">
        <v>779</v>
      </c>
      <c r="B1689" s="239" t="s">
        <v>1664</v>
      </c>
      <c r="C1689" s="3"/>
      <c r="D1689" s="3"/>
      <c r="E1689" s="9" t="s">
        <v>278</v>
      </c>
      <c r="F1689" s="9" t="s">
        <v>278</v>
      </c>
      <c r="G1689" s="9" t="s">
        <v>278</v>
      </c>
      <c r="H1689" s="9" t="s">
        <v>278</v>
      </c>
      <c r="I1689" s="9">
        <v>0</v>
      </c>
      <c r="J1689" s="9" t="s">
        <v>278</v>
      </c>
      <c r="K1689" s="9">
        <v>239.70000000000164</v>
      </c>
      <c r="L1689" s="9">
        <v>843.40000000000146</v>
      </c>
      <c r="M1689" s="9">
        <v>777.09999999999991</v>
      </c>
      <c r="P1689" s="65">
        <f t="shared" ref="P1689:P1720" si="39">SUM(E1689:M1689)</f>
        <v>1860.200000000003</v>
      </c>
    </row>
    <row r="1690" spans="1:21" ht="15">
      <c r="A1690" s="28" t="s">
        <v>780</v>
      </c>
      <c r="B1690" s="61" t="s">
        <v>668</v>
      </c>
      <c r="E1690" s="9" t="s">
        <v>278</v>
      </c>
      <c r="F1690" s="9" t="s">
        <v>278</v>
      </c>
      <c r="G1690" s="9" t="s">
        <v>278</v>
      </c>
      <c r="H1690" s="9">
        <v>623.85000000000309</v>
      </c>
      <c r="I1690" s="9">
        <v>0</v>
      </c>
      <c r="J1690" s="9">
        <v>145.79999999999927</v>
      </c>
      <c r="K1690" s="9">
        <v>61.19999999999709</v>
      </c>
      <c r="L1690" s="9">
        <v>443.80000000000018</v>
      </c>
      <c r="M1690" s="9">
        <v>561.75</v>
      </c>
      <c r="P1690" s="65">
        <f t="shared" si="39"/>
        <v>1836.3999999999996</v>
      </c>
    </row>
    <row r="1691" spans="1:21" ht="15">
      <c r="A1691" s="28" t="s">
        <v>781</v>
      </c>
      <c r="B1691" s="61" t="s">
        <v>4</v>
      </c>
      <c r="E1691" s="188">
        <v>576.75</v>
      </c>
      <c r="F1691" s="184">
        <v>534.15</v>
      </c>
      <c r="G1691" s="9">
        <v>346.6</v>
      </c>
      <c r="H1691" s="9">
        <v>375.60000000000036</v>
      </c>
      <c r="I1691" s="9">
        <v>0</v>
      </c>
      <c r="J1691" s="9" t="s">
        <v>278</v>
      </c>
      <c r="K1691" s="9" t="s">
        <v>278</v>
      </c>
      <c r="L1691" s="9" t="s">
        <v>278</v>
      </c>
      <c r="M1691" s="9" t="s">
        <v>278</v>
      </c>
      <c r="P1691" s="65">
        <f t="shared" si="39"/>
        <v>1833.1000000000004</v>
      </c>
      <c r="R1691" t="s">
        <v>291</v>
      </c>
    </row>
    <row r="1692" spans="1:21" ht="15">
      <c r="A1692" s="28" t="s">
        <v>782</v>
      </c>
      <c r="B1692" s="61" t="s">
        <v>6</v>
      </c>
      <c r="E1692" s="9">
        <v>320</v>
      </c>
      <c r="F1692" s="9">
        <v>190.1</v>
      </c>
      <c r="G1692" s="9">
        <v>249.9</v>
      </c>
      <c r="H1692" s="9">
        <v>493.59999999999854</v>
      </c>
      <c r="I1692" s="9">
        <v>0</v>
      </c>
      <c r="J1692" s="9">
        <v>570.20000000000073</v>
      </c>
      <c r="K1692" s="9" t="s">
        <v>278</v>
      </c>
      <c r="L1692" s="9" t="s">
        <v>278</v>
      </c>
      <c r="M1692" s="9" t="s">
        <v>278</v>
      </c>
      <c r="P1692" s="65">
        <f t="shared" si="39"/>
        <v>1823.7999999999993</v>
      </c>
    </row>
    <row r="1693" spans="1:21" ht="15">
      <c r="A1693" s="28" t="s">
        <v>783</v>
      </c>
      <c r="B1693" s="178" t="s">
        <v>1348</v>
      </c>
      <c r="C1693" s="3"/>
      <c r="D1693" s="3"/>
      <c r="E1693" s="9" t="s">
        <v>278</v>
      </c>
      <c r="F1693" s="9" t="s">
        <v>278</v>
      </c>
      <c r="G1693" s="9" t="s">
        <v>278</v>
      </c>
      <c r="H1693" s="9" t="s">
        <v>278</v>
      </c>
      <c r="I1693" s="9">
        <v>0</v>
      </c>
      <c r="J1693" s="9">
        <v>377.89999999999873</v>
      </c>
      <c r="K1693" s="9">
        <v>210</v>
      </c>
      <c r="L1693" s="9">
        <v>770.30000000000109</v>
      </c>
      <c r="M1693" s="9">
        <v>421.65000000000003</v>
      </c>
      <c r="P1693" s="65">
        <f t="shared" si="39"/>
        <v>1779.85</v>
      </c>
    </row>
    <row r="1694" spans="1:21" ht="15">
      <c r="A1694" s="28" t="s">
        <v>784</v>
      </c>
      <c r="B1694" s="178" t="s">
        <v>1342</v>
      </c>
      <c r="C1694" s="3"/>
      <c r="D1694" s="3"/>
      <c r="E1694" s="9" t="s">
        <v>278</v>
      </c>
      <c r="F1694" s="9" t="s">
        <v>278</v>
      </c>
      <c r="G1694" s="9" t="s">
        <v>278</v>
      </c>
      <c r="H1694" s="9" t="s">
        <v>278</v>
      </c>
      <c r="I1694" s="9">
        <v>0</v>
      </c>
      <c r="J1694" s="9">
        <v>358.39999999999873</v>
      </c>
      <c r="K1694" s="9">
        <v>54.5</v>
      </c>
      <c r="L1694" s="9">
        <v>856.20000000000164</v>
      </c>
      <c r="M1694" s="9">
        <v>480.70000000000005</v>
      </c>
      <c r="P1694" s="65">
        <f t="shared" si="39"/>
        <v>1749.8000000000004</v>
      </c>
    </row>
    <row r="1695" spans="1:21" ht="15">
      <c r="A1695" s="28" t="s">
        <v>785</v>
      </c>
      <c r="B1695" s="178" t="s">
        <v>1341</v>
      </c>
      <c r="C1695" s="3"/>
      <c r="D1695" s="3"/>
      <c r="E1695" s="9" t="s">
        <v>278</v>
      </c>
      <c r="F1695" s="9" t="s">
        <v>278</v>
      </c>
      <c r="G1695" s="9" t="s">
        <v>278</v>
      </c>
      <c r="H1695" s="9" t="s">
        <v>278</v>
      </c>
      <c r="I1695" s="9">
        <v>0</v>
      </c>
      <c r="J1695" s="9">
        <v>326.70000000000073</v>
      </c>
      <c r="K1695" s="9">
        <v>537.09999999999854</v>
      </c>
      <c r="L1695" s="9">
        <v>881.59999999999673</v>
      </c>
      <c r="M1695" s="9" t="s">
        <v>278</v>
      </c>
      <c r="P1695" s="65">
        <f t="shared" si="39"/>
        <v>1745.399999999996</v>
      </c>
    </row>
    <row r="1696" spans="1:21" ht="15">
      <c r="A1696" s="28" t="s">
        <v>786</v>
      </c>
      <c r="B1696" s="61" t="s">
        <v>2199</v>
      </c>
      <c r="C1696" s="3"/>
      <c r="D1696" s="3"/>
      <c r="E1696" s="9" t="s">
        <v>278</v>
      </c>
      <c r="F1696" s="9" t="s">
        <v>278</v>
      </c>
      <c r="G1696" s="9" t="s">
        <v>278</v>
      </c>
      <c r="H1696" s="9" t="s">
        <v>278</v>
      </c>
      <c r="I1696" s="9">
        <v>0</v>
      </c>
      <c r="J1696" s="9" t="s">
        <v>278</v>
      </c>
      <c r="K1696" s="9" t="s">
        <v>278</v>
      </c>
      <c r="L1696" s="9">
        <v>778.49999999999818</v>
      </c>
      <c r="M1696" s="9">
        <v>924.80000000000007</v>
      </c>
      <c r="N1696" s="65"/>
      <c r="P1696" s="65">
        <f t="shared" si="39"/>
        <v>1703.2999999999984</v>
      </c>
    </row>
    <row r="1697" spans="1:18" ht="15">
      <c r="A1697" s="28" t="s">
        <v>787</v>
      </c>
      <c r="B1697" s="61" t="s">
        <v>2213</v>
      </c>
      <c r="C1697" s="3"/>
      <c r="D1697" s="3"/>
      <c r="E1697" s="9" t="s">
        <v>278</v>
      </c>
      <c r="F1697" s="9" t="s">
        <v>278</v>
      </c>
      <c r="G1697" s="9" t="s">
        <v>278</v>
      </c>
      <c r="H1697" s="9" t="s">
        <v>278</v>
      </c>
      <c r="I1697" s="9">
        <v>0</v>
      </c>
      <c r="J1697" s="9" t="s">
        <v>278</v>
      </c>
      <c r="K1697" s="9" t="s">
        <v>278</v>
      </c>
      <c r="L1697" s="9">
        <v>906.60000000000036</v>
      </c>
      <c r="M1697" s="9">
        <v>793.69999999999993</v>
      </c>
      <c r="N1697" s="65"/>
      <c r="P1697" s="65">
        <f t="shared" si="39"/>
        <v>1700.3000000000002</v>
      </c>
    </row>
    <row r="1698" spans="1:18" ht="15">
      <c r="A1698" s="28" t="s">
        <v>788</v>
      </c>
      <c r="B1698" s="61" t="s">
        <v>2210</v>
      </c>
      <c r="C1698" s="3"/>
      <c r="D1698" s="3"/>
      <c r="E1698" s="9" t="s">
        <v>278</v>
      </c>
      <c r="F1698" s="9" t="s">
        <v>278</v>
      </c>
      <c r="G1698" s="9" t="s">
        <v>278</v>
      </c>
      <c r="H1698" s="9" t="s">
        <v>278</v>
      </c>
      <c r="I1698" s="9">
        <v>0</v>
      </c>
      <c r="J1698" s="9" t="s">
        <v>278</v>
      </c>
      <c r="K1698" s="9" t="s">
        <v>278</v>
      </c>
      <c r="L1698" s="9">
        <v>933.09999999999945</v>
      </c>
      <c r="M1698" s="9">
        <v>750.1</v>
      </c>
      <c r="N1698" s="65"/>
      <c r="P1698" s="65">
        <f t="shared" si="39"/>
        <v>1683.1999999999994</v>
      </c>
    </row>
    <row r="1699" spans="1:18" ht="15">
      <c r="A1699" s="28" t="s">
        <v>789</v>
      </c>
      <c r="B1699" s="61" t="s">
        <v>29</v>
      </c>
      <c r="E1699" s="9">
        <v>432.7</v>
      </c>
      <c r="F1699" s="188">
        <v>512.20000000000005</v>
      </c>
      <c r="G1699" s="9">
        <v>475.7</v>
      </c>
      <c r="H1699" s="9" t="s">
        <v>278</v>
      </c>
      <c r="I1699" s="9">
        <v>0</v>
      </c>
      <c r="J1699" s="9">
        <v>246.89999999999873</v>
      </c>
      <c r="K1699" s="9" t="s">
        <v>278</v>
      </c>
      <c r="L1699" s="9" t="s">
        <v>278</v>
      </c>
      <c r="M1699" s="9" t="s">
        <v>278</v>
      </c>
      <c r="P1699" s="65">
        <f t="shared" si="39"/>
        <v>1667.4999999999989</v>
      </c>
      <c r="R1699" t="s">
        <v>284</v>
      </c>
    </row>
    <row r="1700" spans="1:18" ht="15">
      <c r="A1700" s="28" t="s">
        <v>790</v>
      </c>
      <c r="B1700" s="239" t="s">
        <v>1650</v>
      </c>
      <c r="C1700" s="3"/>
      <c r="D1700" s="3"/>
      <c r="E1700" s="9" t="s">
        <v>278</v>
      </c>
      <c r="F1700" s="9" t="s">
        <v>278</v>
      </c>
      <c r="G1700" s="9" t="s">
        <v>278</v>
      </c>
      <c r="H1700" s="9" t="s">
        <v>278</v>
      </c>
      <c r="I1700" s="9">
        <v>0</v>
      </c>
      <c r="J1700" s="184">
        <v>674.09999999999945</v>
      </c>
      <c r="K1700" s="9">
        <v>341.79999999999927</v>
      </c>
      <c r="L1700" s="9">
        <v>344.60000000000036</v>
      </c>
      <c r="M1700" s="9">
        <v>302.70000000000005</v>
      </c>
      <c r="P1700" s="65">
        <f t="shared" si="39"/>
        <v>1663.1999999999991</v>
      </c>
      <c r="R1700" t="s">
        <v>282</v>
      </c>
    </row>
    <row r="1701" spans="1:18" ht="15">
      <c r="A1701" s="28" t="s">
        <v>791</v>
      </c>
      <c r="B1701" s="178" t="s">
        <v>1345</v>
      </c>
      <c r="C1701" s="3"/>
      <c r="D1701" s="3"/>
      <c r="E1701" s="9" t="s">
        <v>278</v>
      </c>
      <c r="F1701" s="9" t="s">
        <v>278</v>
      </c>
      <c r="G1701" s="9" t="s">
        <v>278</v>
      </c>
      <c r="H1701" s="9" t="s">
        <v>278</v>
      </c>
      <c r="I1701" s="9">
        <v>0</v>
      </c>
      <c r="J1701" s="9">
        <v>209.20000000000073</v>
      </c>
      <c r="K1701" s="9">
        <v>192.70000000000255</v>
      </c>
      <c r="L1701" s="9">
        <v>556.35000000000036</v>
      </c>
      <c r="M1701" s="9">
        <v>696.95</v>
      </c>
      <c r="P1701" s="65">
        <f t="shared" si="39"/>
        <v>1655.2000000000037</v>
      </c>
    </row>
    <row r="1702" spans="1:18" ht="15">
      <c r="A1702" s="28" t="s">
        <v>792</v>
      </c>
      <c r="B1702" s="239" t="s">
        <v>2318</v>
      </c>
      <c r="C1702" s="3"/>
      <c r="D1702" s="3"/>
      <c r="E1702" s="9" t="s">
        <v>278</v>
      </c>
      <c r="F1702" s="9" t="s">
        <v>278</v>
      </c>
      <c r="G1702" s="9" t="s">
        <v>278</v>
      </c>
      <c r="H1702" s="9" t="s">
        <v>278</v>
      </c>
      <c r="I1702" s="9">
        <v>0</v>
      </c>
      <c r="J1702" s="9" t="s">
        <v>278</v>
      </c>
      <c r="K1702" s="9">
        <v>266.20000000000164</v>
      </c>
      <c r="L1702" s="9">
        <v>576.59999999999764</v>
      </c>
      <c r="M1702" s="9">
        <v>775.99999999999989</v>
      </c>
      <c r="P1702" s="65">
        <f t="shared" si="39"/>
        <v>1618.7999999999993</v>
      </c>
    </row>
    <row r="1703" spans="1:18" ht="15">
      <c r="A1703" s="28" t="s">
        <v>793</v>
      </c>
      <c r="B1703" s="61" t="s">
        <v>2209</v>
      </c>
      <c r="C1703" s="3"/>
      <c r="D1703" s="3"/>
      <c r="E1703" s="9" t="s">
        <v>278</v>
      </c>
      <c r="F1703" s="9" t="s">
        <v>278</v>
      </c>
      <c r="G1703" s="9" t="s">
        <v>278</v>
      </c>
      <c r="H1703" s="9" t="s">
        <v>278</v>
      </c>
      <c r="I1703" s="9">
        <v>0</v>
      </c>
      <c r="J1703" s="9" t="s">
        <v>278</v>
      </c>
      <c r="K1703" s="9" t="s">
        <v>278</v>
      </c>
      <c r="L1703" s="9">
        <v>943.99999999999818</v>
      </c>
      <c r="M1703" s="9">
        <v>650.34999999999991</v>
      </c>
      <c r="N1703" s="65"/>
      <c r="P1703" s="65">
        <f t="shared" si="39"/>
        <v>1594.3499999999981</v>
      </c>
    </row>
    <row r="1704" spans="1:18" ht="15">
      <c r="A1704" s="28" t="s">
        <v>794</v>
      </c>
      <c r="B1704" s="61" t="s">
        <v>2208</v>
      </c>
      <c r="C1704" s="3"/>
      <c r="D1704" s="3"/>
      <c r="E1704" s="9" t="s">
        <v>278</v>
      </c>
      <c r="F1704" s="9" t="s">
        <v>278</v>
      </c>
      <c r="G1704" s="9" t="s">
        <v>278</v>
      </c>
      <c r="H1704" s="9" t="s">
        <v>278</v>
      </c>
      <c r="I1704" s="9">
        <v>0</v>
      </c>
      <c r="J1704" s="9" t="s">
        <v>278</v>
      </c>
      <c r="K1704" s="9" t="s">
        <v>278</v>
      </c>
      <c r="L1704" s="9">
        <v>942.40000000000055</v>
      </c>
      <c r="M1704" s="9">
        <v>623.30000000000007</v>
      </c>
      <c r="N1704" s="65"/>
      <c r="P1704" s="65">
        <f t="shared" si="39"/>
        <v>1565.7000000000007</v>
      </c>
    </row>
    <row r="1705" spans="1:18" ht="15">
      <c r="A1705" s="28" t="s">
        <v>795</v>
      </c>
      <c r="B1705" s="239" t="s">
        <v>1667</v>
      </c>
      <c r="C1705" s="3"/>
      <c r="D1705" s="3"/>
      <c r="E1705" s="9" t="s">
        <v>278</v>
      </c>
      <c r="F1705" s="9" t="s">
        <v>278</v>
      </c>
      <c r="G1705" s="9" t="s">
        <v>278</v>
      </c>
      <c r="H1705" s="9" t="s">
        <v>278</v>
      </c>
      <c r="I1705" s="9">
        <v>0</v>
      </c>
      <c r="J1705" s="9" t="s">
        <v>278</v>
      </c>
      <c r="K1705" s="9">
        <v>347.30000000000109</v>
      </c>
      <c r="L1705" s="9">
        <v>865.99999999999909</v>
      </c>
      <c r="M1705" s="9">
        <v>334.5</v>
      </c>
      <c r="P1705" s="65">
        <f t="shared" si="39"/>
        <v>1547.8000000000002</v>
      </c>
    </row>
    <row r="1706" spans="1:18" ht="15">
      <c r="A1706" s="28" t="s">
        <v>796</v>
      </c>
      <c r="B1706" s="61" t="s">
        <v>2194</v>
      </c>
      <c r="C1706" s="3"/>
      <c r="D1706" s="3"/>
      <c r="E1706" s="9" t="s">
        <v>278</v>
      </c>
      <c r="F1706" s="9" t="s">
        <v>278</v>
      </c>
      <c r="G1706" s="9" t="s">
        <v>278</v>
      </c>
      <c r="H1706" s="9" t="s">
        <v>278</v>
      </c>
      <c r="I1706" s="9">
        <v>0</v>
      </c>
      <c r="J1706" s="9" t="s">
        <v>278</v>
      </c>
      <c r="K1706" s="9" t="s">
        <v>278</v>
      </c>
      <c r="L1706" s="9">
        <v>909.60000000000218</v>
      </c>
      <c r="M1706" s="9">
        <v>635.45000000000005</v>
      </c>
      <c r="N1706" s="65"/>
      <c r="P1706" s="65">
        <f t="shared" si="39"/>
        <v>1545.0500000000022</v>
      </c>
    </row>
    <row r="1707" spans="1:18" ht="15">
      <c r="A1707" s="28" t="s">
        <v>797</v>
      </c>
      <c r="B1707" s="61" t="s">
        <v>180</v>
      </c>
      <c r="C1707" s="3"/>
      <c r="D1707" s="3"/>
      <c r="E1707" s="9" t="s">
        <v>278</v>
      </c>
      <c r="F1707" s="9" t="s">
        <v>278</v>
      </c>
      <c r="G1707" s="9" t="s">
        <v>278</v>
      </c>
      <c r="H1707" s="9" t="s">
        <v>278</v>
      </c>
      <c r="I1707" s="9">
        <v>0</v>
      </c>
      <c r="J1707" s="9" t="s">
        <v>278</v>
      </c>
      <c r="K1707" s="9" t="s">
        <v>278</v>
      </c>
      <c r="L1707" s="9">
        <v>779.50000000000182</v>
      </c>
      <c r="M1707" s="9">
        <v>698.05000000000007</v>
      </c>
      <c r="N1707" s="65"/>
      <c r="P1707" s="65">
        <f t="shared" si="39"/>
        <v>1477.550000000002</v>
      </c>
    </row>
    <row r="1708" spans="1:18" ht="15">
      <c r="A1708" s="28" t="s">
        <v>798</v>
      </c>
      <c r="B1708" s="61" t="s">
        <v>2191</v>
      </c>
      <c r="C1708" s="3"/>
      <c r="D1708" s="3"/>
      <c r="E1708" s="9" t="s">
        <v>278</v>
      </c>
      <c r="F1708" s="9" t="s">
        <v>278</v>
      </c>
      <c r="G1708" s="9" t="s">
        <v>278</v>
      </c>
      <c r="H1708" s="9" t="s">
        <v>278</v>
      </c>
      <c r="I1708" s="9">
        <v>0</v>
      </c>
      <c r="J1708" s="9" t="s">
        <v>278</v>
      </c>
      <c r="K1708" s="9" t="s">
        <v>278</v>
      </c>
      <c r="L1708" s="9">
        <v>925.00000000000091</v>
      </c>
      <c r="M1708" s="9">
        <v>538.75</v>
      </c>
      <c r="N1708" s="65"/>
      <c r="P1708" s="65">
        <f t="shared" si="39"/>
        <v>1463.7500000000009</v>
      </c>
    </row>
    <row r="1709" spans="1:18" ht="15">
      <c r="A1709" s="28" t="s">
        <v>799</v>
      </c>
      <c r="B1709" s="61" t="s">
        <v>2212</v>
      </c>
      <c r="C1709" s="3"/>
      <c r="D1709" s="3"/>
      <c r="E1709" s="9" t="s">
        <v>278</v>
      </c>
      <c r="F1709" s="9" t="s">
        <v>278</v>
      </c>
      <c r="G1709" s="9" t="s">
        <v>278</v>
      </c>
      <c r="H1709" s="9" t="s">
        <v>278</v>
      </c>
      <c r="I1709" s="9">
        <v>0</v>
      </c>
      <c r="J1709" s="9" t="s">
        <v>278</v>
      </c>
      <c r="K1709" s="9" t="s">
        <v>278</v>
      </c>
      <c r="L1709" s="9">
        <v>902.80000000000291</v>
      </c>
      <c r="M1709" s="9">
        <v>536.9</v>
      </c>
      <c r="N1709" s="65"/>
      <c r="P1709" s="65">
        <f t="shared" si="39"/>
        <v>1439.700000000003</v>
      </c>
    </row>
    <row r="1710" spans="1:18" ht="15">
      <c r="A1710" s="28" t="s">
        <v>800</v>
      </c>
      <c r="B1710" s="61" t="s">
        <v>2198</v>
      </c>
      <c r="C1710" s="3"/>
      <c r="D1710" s="3"/>
      <c r="E1710" s="9" t="s">
        <v>278</v>
      </c>
      <c r="F1710" s="9" t="s">
        <v>278</v>
      </c>
      <c r="G1710" s="9" t="s">
        <v>278</v>
      </c>
      <c r="H1710" s="9" t="s">
        <v>278</v>
      </c>
      <c r="I1710" s="9">
        <v>0</v>
      </c>
      <c r="J1710" s="9" t="s">
        <v>278</v>
      </c>
      <c r="K1710" s="9" t="s">
        <v>278</v>
      </c>
      <c r="L1710" s="9">
        <v>756.40000000000055</v>
      </c>
      <c r="M1710" s="9">
        <v>676.69999999999993</v>
      </c>
      <c r="N1710" s="65"/>
      <c r="P1710" s="65">
        <f t="shared" si="39"/>
        <v>1433.1000000000004</v>
      </c>
    </row>
    <row r="1711" spans="1:18" ht="15">
      <c r="A1711" s="28" t="s">
        <v>801</v>
      </c>
      <c r="B1711" s="61" t="s">
        <v>2206</v>
      </c>
      <c r="C1711" s="3"/>
      <c r="D1711" s="3"/>
      <c r="E1711" s="9" t="s">
        <v>278</v>
      </c>
      <c r="F1711" s="9" t="s">
        <v>278</v>
      </c>
      <c r="G1711" s="9" t="s">
        <v>278</v>
      </c>
      <c r="H1711" s="9" t="s">
        <v>278</v>
      </c>
      <c r="I1711" s="9">
        <v>0</v>
      </c>
      <c r="J1711" s="9" t="s">
        <v>278</v>
      </c>
      <c r="K1711" s="9" t="s">
        <v>278</v>
      </c>
      <c r="L1711" s="9">
        <v>772.90000000000055</v>
      </c>
      <c r="M1711" s="9">
        <v>655.4</v>
      </c>
      <c r="N1711" s="65"/>
      <c r="P1711" s="65">
        <f t="shared" si="39"/>
        <v>1428.3000000000006</v>
      </c>
    </row>
    <row r="1712" spans="1:18" ht="15">
      <c r="A1712" s="28" t="s">
        <v>802</v>
      </c>
      <c r="B1712" s="61" t="s">
        <v>2201</v>
      </c>
      <c r="C1712" s="3"/>
      <c r="D1712" s="3"/>
      <c r="E1712" s="9" t="s">
        <v>278</v>
      </c>
      <c r="F1712" s="9" t="s">
        <v>278</v>
      </c>
      <c r="G1712" s="9" t="s">
        <v>278</v>
      </c>
      <c r="H1712" s="9" t="s">
        <v>278</v>
      </c>
      <c r="I1712" s="9">
        <v>0</v>
      </c>
      <c r="J1712" s="9" t="s">
        <v>278</v>
      </c>
      <c r="K1712" s="9" t="s">
        <v>278</v>
      </c>
      <c r="L1712" s="9">
        <v>904.99999999999727</v>
      </c>
      <c r="M1712" s="9">
        <v>522.9</v>
      </c>
      <c r="N1712" s="65"/>
      <c r="P1712" s="65">
        <f t="shared" si="39"/>
        <v>1427.8999999999974</v>
      </c>
    </row>
    <row r="1713" spans="1:18" ht="15">
      <c r="A1713" s="28" t="s">
        <v>803</v>
      </c>
      <c r="B1713" s="61" t="s">
        <v>2196</v>
      </c>
      <c r="C1713" s="3"/>
      <c r="D1713" s="3"/>
      <c r="E1713" s="9" t="s">
        <v>278</v>
      </c>
      <c r="F1713" s="9" t="s">
        <v>278</v>
      </c>
      <c r="G1713" s="9" t="s">
        <v>278</v>
      </c>
      <c r="H1713" s="9" t="s">
        <v>278</v>
      </c>
      <c r="I1713" s="9">
        <v>0</v>
      </c>
      <c r="J1713" s="9" t="s">
        <v>278</v>
      </c>
      <c r="K1713" s="9" t="s">
        <v>278</v>
      </c>
      <c r="L1713" s="9">
        <v>834.00000000000273</v>
      </c>
      <c r="M1713" s="9">
        <v>563.9</v>
      </c>
      <c r="N1713" s="65"/>
      <c r="P1713" s="65">
        <f t="shared" si="39"/>
        <v>1397.9000000000028</v>
      </c>
    </row>
    <row r="1714" spans="1:18" ht="15">
      <c r="A1714" s="28" t="s">
        <v>804</v>
      </c>
      <c r="B1714" s="178" t="s">
        <v>1350</v>
      </c>
      <c r="C1714" s="3"/>
      <c r="D1714" s="3"/>
      <c r="E1714" s="9" t="s">
        <v>278</v>
      </c>
      <c r="F1714" s="9" t="s">
        <v>278</v>
      </c>
      <c r="G1714" s="9" t="s">
        <v>278</v>
      </c>
      <c r="H1714" s="9" t="s">
        <v>278</v>
      </c>
      <c r="I1714" s="9">
        <v>0</v>
      </c>
      <c r="J1714" s="9">
        <v>426.00000000000273</v>
      </c>
      <c r="K1714" s="188">
        <v>928.99999999999909</v>
      </c>
      <c r="L1714" s="9" t="s">
        <v>278</v>
      </c>
      <c r="M1714" s="9" t="s">
        <v>278</v>
      </c>
      <c r="P1714" s="65">
        <f t="shared" si="39"/>
        <v>1355.0000000000018</v>
      </c>
      <c r="R1714" t="s">
        <v>297</v>
      </c>
    </row>
    <row r="1715" spans="1:18" ht="15">
      <c r="A1715" s="28" t="s">
        <v>805</v>
      </c>
      <c r="B1715" s="61" t="s">
        <v>2211</v>
      </c>
      <c r="C1715" s="3"/>
      <c r="D1715" s="3"/>
      <c r="E1715" s="9" t="s">
        <v>278</v>
      </c>
      <c r="F1715" s="9" t="s">
        <v>278</v>
      </c>
      <c r="G1715" s="9" t="s">
        <v>278</v>
      </c>
      <c r="H1715" s="9" t="s">
        <v>278</v>
      </c>
      <c r="I1715" s="9">
        <v>0</v>
      </c>
      <c r="J1715" s="9" t="s">
        <v>278</v>
      </c>
      <c r="K1715" s="9" t="s">
        <v>278</v>
      </c>
      <c r="L1715" s="9">
        <v>684.89999999999964</v>
      </c>
      <c r="M1715" s="9">
        <v>660</v>
      </c>
      <c r="N1715" s="65"/>
      <c r="P1715" s="65">
        <f t="shared" si="39"/>
        <v>1344.8999999999996</v>
      </c>
    </row>
    <row r="1716" spans="1:18" ht="15">
      <c r="A1716" s="28" t="s">
        <v>806</v>
      </c>
      <c r="B1716" s="239" t="s">
        <v>1671</v>
      </c>
      <c r="C1716" s="3"/>
      <c r="D1716" s="3"/>
      <c r="E1716" s="9" t="s">
        <v>278</v>
      </c>
      <c r="F1716" s="9" t="s">
        <v>278</v>
      </c>
      <c r="G1716" s="9" t="s">
        <v>278</v>
      </c>
      <c r="H1716" s="9" t="s">
        <v>278</v>
      </c>
      <c r="I1716" s="9">
        <v>0</v>
      </c>
      <c r="J1716" s="9" t="s">
        <v>278</v>
      </c>
      <c r="K1716" s="9">
        <v>143.40000000000236</v>
      </c>
      <c r="L1716" s="9">
        <v>790.20000000000073</v>
      </c>
      <c r="M1716" s="9">
        <v>403.90000000000003</v>
      </c>
      <c r="P1716" s="65">
        <f t="shared" si="39"/>
        <v>1337.5000000000032</v>
      </c>
    </row>
    <row r="1717" spans="1:18" ht="15">
      <c r="A1717" s="28" t="s">
        <v>807</v>
      </c>
      <c r="B1717" s="61" t="s">
        <v>158</v>
      </c>
      <c r="E1717" s="9" t="s">
        <v>278</v>
      </c>
      <c r="F1717" s="9" t="s">
        <v>278</v>
      </c>
      <c r="G1717" s="188">
        <v>717.8</v>
      </c>
      <c r="H1717" s="9">
        <v>609.25</v>
      </c>
      <c r="I1717" s="9">
        <v>0</v>
      </c>
      <c r="J1717" s="9" t="s">
        <v>278</v>
      </c>
      <c r="K1717" s="9" t="s">
        <v>278</v>
      </c>
      <c r="L1717" s="9" t="s">
        <v>278</v>
      </c>
      <c r="M1717" s="9" t="s">
        <v>278</v>
      </c>
      <c r="P1717" s="65">
        <f t="shared" si="39"/>
        <v>1327.05</v>
      </c>
      <c r="R1717" t="s">
        <v>297</v>
      </c>
    </row>
    <row r="1718" spans="1:18" ht="15">
      <c r="A1718" s="28" t="s">
        <v>808</v>
      </c>
      <c r="B1718" s="61" t="s">
        <v>2192</v>
      </c>
      <c r="C1718" s="3"/>
      <c r="D1718" s="3"/>
      <c r="E1718" s="9" t="s">
        <v>278</v>
      </c>
      <c r="F1718" s="9" t="s">
        <v>278</v>
      </c>
      <c r="G1718" s="9" t="s">
        <v>278</v>
      </c>
      <c r="H1718" s="9" t="s">
        <v>278</v>
      </c>
      <c r="I1718" s="9">
        <v>0</v>
      </c>
      <c r="J1718" s="9" t="s">
        <v>278</v>
      </c>
      <c r="K1718" s="9" t="s">
        <v>278</v>
      </c>
      <c r="L1718" s="9">
        <v>562.69999999999982</v>
      </c>
      <c r="M1718" s="9">
        <v>747.69999999999993</v>
      </c>
      <c r="N1718" s="65"/>
      <c r="P1718" s="65">
        <f t="shared" si="39"/>
        <v>1310.3999999999996</v>
      </c>
    </row>
    <row r="1719" spans="1:18" ht="15">
      <c r="A1719" s="28" t="s">
        <v>809</v>
      </c>
      <c r="B1719" s="239" t="s">
        <v>1690</v>
      </c>
      <c r="C1719" s="3"/>
      <c r="D1719" s="3"/>
      <c r="E1719" s="9" t="s">
        <v>278</v>
      </c>
      <c r="F1719" s="9" t="s">
        <v>278</v>
      </c>
      <c r="G1719" s="9" t="s">
        <v>278</v>
      </c>
      <c r="H1719" s="9" t="s">
        <v>278</v>
      </c>
      <c r="I1719" s="9">
        <v>0</v>
      </c>
      <c r="J1719" s="9" t="s">
        <v>278</v>
      </c>
      <c r="K1719" s="9">
        <v>478.39999999999873</v>
      </c>
      <c r="L1719" s="9">
        <v>241.30000000000018</v>
      </c>
      <c r="M1719" s="9">
        <v>570.20000000000005</v>
      </c>
      <c r="P1719" s="65">
        <f t="shared" si="39"/>
        <v>1289.899999999999</v>
      </c>
    </row>
    <row r="1720" spans="1:18" ht="15">
      <c r="A1720" s="28" t="s">
        <v>810</v>
      </c>
      <c r="B1720" s="61" t="s">
        <v>2200</v>
      </c>
      <c r="C1720" s="3"/>
      <c r="D1720" s="3"/>
      <c r="E1720" s="9" t="s">
        <v>278</v>
      </c>
      <c r="F1720" s="9" t="s">
        <v>278</v>
      </c>
      <c r="G1720" s="9" t="s">
        <v>278</v>
      </c>
      <c r="H1720" s="9" t="s">
        <v>278</v>
      </c>
      <c r="I1720" s="9">
        <v>0</v>
      </c>
      <c r="J1720" s="9" t="s">
        <v>278</v>
      </c>
      <c r="K1720" s="9" t="s">
        <v>278</v>
      </c>
      <c r="L1720" s="9">
        <v>379.600000000004</v>
      </c>
      <c r="M1720" s="9">
        <v>796.30000000000007</v>
      </c>
      <c r="N1720" s="65"/>
      <c r="P1720" s="65">
        <f t="shared" si="39"/>
        <v>1175.9000000000042</v>
      </c>
    </row>
    <row r="1721" spans="1:18" ht="15">
      <c r="A1721" s="28" t="s">
        <v>811</v>
      </c>
      <c r="B1721" s="61" t="s">
        <v>2193</v>
      </c>
      <c r="C1721" s="3"/>
      <c r="D1721" s="3"/>
      <c r="E1721" s="9" t="s">
        <v>278</v>
      </c>
      <c r="F1721" s="9" t="s">
        <v>278</v>
      </c>
      <c r="G1721" s="9" t="s">
        <v>278</v>
      </c>
      <c r="H1721" s="9" t="s">
        <v>278</v>
      </c>
      <c r="I1721" s="9">
        <v>0</v>
      </c>
      <c r="J1721" s="9" t="s">
        <v>278</v>
      </c>
      <c r="K1721" s="9" t="s">
        <v>278</v>
      </c>
      <c r="L1721" s="9">
        <v>799.10000000000127</v>
      </c>
      <c r="M1721" s="9">
        <v>350.90000000000003</v>
      </c>
      <c r="N1721" s="65"/>
      <c r="P1721" s="65">
        <f t="shared" ref="P1721:P1752" si="40">SUM(E1721:M1721)</f>
        <v>1150.0000000000014</v>
      </c>
    </row>
    <row r="1722" spans="1:18" ht="15">
      <c r="A1722" s="28" t="s">
        <v>812</v>
      </c>
      <c r="B1722" s="61" t="s">
        <v>2202</v>
      </c>
      <c r="C1722" s="3"/>
      <c r="D1722" s="3"/>
      <c r="E1722" s="9" t="s">
        <v>278</v>
      </c>
      <c r="F1722" s="9" t="s">
        <v>278</v>
      </c>
      <c r="G1722" s="9" t="s">
        <v>278</v>
      </c>
      <c r="H1722" s="9" t="s">
        <v>278</v>
      </c>
      <c r="I1722" s="9">
        <v>0</v>
      </c>
      <c r="J1722" s="9" t="s">
        <v>278</v>
      </c>
      <c r="K1722" s="9" t="s">
        <v>278</v>
      </c>
      <c r="L1722" s="9">
        <v>484.49999999999818</v>
      </c>
      <c r="M1722" s="9">
        <v>627.50000000000011</v>
      </c>
      <c r="N1722" s="65"/>
      <c r="P1722" s="65">
        <f t="shared" si="40"/>
        <v>1111.9999999999982</v>
      </c>
    </row>
    <row r="1723" spans="1:18" ht="15">
      <c r="A1723" s="28" t="s">
        <v>813</v>
      </c>
      <c r="B1723" s="239" t="s">
        <v>1665</v>
      </c>
      <c r="C1723" s="3"/>
      <c r="D1723" s="3"/>
      <c r="E1723" s="9" t="s">
        <v>278</v>
      </c>
      <c r="F1723" s="9" t="s">
        <v>278</v>
      </c>
      <c r="G1723" s="9" t="s">
        <v>278</v>
      </c>
      <c r="H1723" s="9" t="s">
        <v>278</v>
      </c>
      <c r="I1723" s="9">
        <v>0</v>
      </c>
      <c r="J1723" s="9" t="s">
        <v>278</v>
      </c>
      <c r="K1723" s="9">
        <v>466.99999999999727</v>
      </c>
      <c r="L1723" s="9">
        <v>100.39999999999782</v>
      </c>
      <c r="M1723" s="9">
        <v>525.90000000000009</v>
      </c>
      <c r="P1723" s="65">
        <f t="shared" si="40"/>
        <v>1093.2999999999952</v>
      </c>
    </row>
    <row r="1724" spans="1:18" ht="15">
      <c r="A1724" s="28" t="s">
        <v>814</v>
      </c>
      <c r="B1724" s="239" t="s">
        <v>1692</v>
      </c>
      <c r="C1724" s="3"/>
      <c r="D1724" s="3"/>
      <c r="E1724" s="9" t="s">
        <v>278</v>
      </c>
      <c r="F1724" s="9" t="s">
        <v>278</v>
      </c>
      <c r="G1724" s="9" t="s">
        <v>278</v>
      </c>
      <c r="H1724" s="9" t="s">
        <v>278</v>
      </c>
      <c r="I1724" s="9">
        <v>0</v>
      </c>
      <c r="J1724" s="9" t="s">
        <v>278</v>
      </c>
      <c r="K1724" s="9">
        <v>506.90000000000009</v>
      </c>
      <c r="L1724" s="9">
        <v>542.80000000000155</v>
      </c>
      <c r="M1724" s="9" t="s">
        <v>278</v>
      </c>
      <c r="P1724" s="65">
        <f t="shared" si="40"/>
        <v>1049.7000000000016</v>
      </c>
    </row>
    <row r="1725" spans="1:18" ht="15">
      <c r="A1725" s="28" t="s">
        <v>1946</v>
      </c>
      <c r="B1725" s="61" t="s">
        <v>2207</v>
      </c>
      <c r="C1725" s="3"/>
      <c r="D1725" s="3"/>
      <c r="E1725" s="9" t="s">
        <v>278</v>
      </c>
      <c r="F1725" s="9" t="s">
        <v>278</v>
      </c>
      <c r="G1725" s="9" t="s">
        <v>278</v>
      </c>
      <c r="H1725" s="9" t="s">
        <v>278</v>
      </c>
      <c r="I1725" s="9">
        <v>0</v>
      </c>
      <c r="J1725" s="9" t="s">
        <v>278</v>
      </c>
      <c r="K1725" s="9" t="s">
        <v>278</v>
      </c>
      <c r="L1725" s="9">
        <v>611.29999999999927</v>
      </c>
      <c r="M1725" s="9">
        <v>424</v>
      </c>
      <c r="N1725" s="65"/>
      <c r="P1725" s="65">
        <f t="shared" si="40"/>
        <v>1035.2999999999993</v>
      </c>
    </row>
    <row r="1726" spans="1:18" ht="15">
      <c r="A1726" s="28" t="s">
        <v>2165</v>
      </c>
      <c r="B1726" s="61" t="s">
        <v>2721</v>
      </c>
      <c r="C1726" s="3"/>
      <c r="D1726" s="3"/>
      <c r="E1726" s="9" t="s">
        <v>278</v>
      </c>
      <c r="F1726" s="9" t="s">
        <v>278</v>
      </c>
      <c r="G1726" s="9" t="s">
        <v>278</v>
      </c>
      <c r="H1726" s="9" t="s">
        <v>278</v>
      </c>
      <c r="I1726" s="9" t="s">
        <v>278</v>
      </c>
      <c r="J1726" s="9" t="s">
        <v>278</v>
      </c>
      <c r="K1726" s="9" t="s">
        <v>278</v>
      </c>
      <c r="L1726" s="9" t="s">
        <v>278</v>
      </c>
      <c r="M1726" s="188">
        <v>991.3</v>
      </c>
      <c r="N1726" s="65"/>
      <c r="P1726" s="65">
        <f t="shared" si="40"/>
        <v>991.3</v>
      </c>
      <c r="R1726" t="s">
        <v>284</v>
      </c>
    </row>
    <row r="1727" spans="1:18" ht="15">
      <c r="A1727" s="28" t="s">
        <v>2166</v>
      </c>
      <c r="B1727" s="61" t="s">
        <v>2711</v>
      </c>
      <c r="C1727" s="3"/>
      <c r="D1727" s="3"/>
      <c r="E1727" s="9" t="s">
        <v>278</v>
      </c>
      <c r="F1727" s="9" t="s">
        <v>278</v>
      </c>
      <c r="G1727" s="9" t="s">
        <v>278</v>
      </c>
      <c r="H1727" s="9" t="s">
        <v>278</v>
      </c>
      <c r="I1727" s="9" t="s">
        <v>278</v>
      </c>
      <c r="J1727" s="9" t="s">
        <v>278</v>
      </c>
      <c r="K1727" s="9" t="s">
        <v>278</v>
      </c>
      <c r="L1727" s="9" t="s">
        <v>278</v>
      </c>
      <c r="M1727" s="188">
        <v>975.95000000000016</v>
      </c>
      <c r="N1727" s="65"/>
      <c r="P1727" s="65">
        <f t="shared" si="40"/>
        <v>975.95000000000016</v>
      </c>
      <c r="R1727" t="s">
        <v>292</v>
      </c>
    </row>
    <row r="1728" spans="1:18" ht="15">
      <c r="A1728" s="28" t="s">
        <v>2167</v>
      </c>
      <c r="B1728" s="61" t="s">
        <v>2724</v>
      </c>
      <c r="C1728" s="3"/>
      <c r="D1728" s="3"/>
      <c r="E1728" s="9" t="s">
        <v>278</v>
      </c>
      <c r="F1728" s="9" t="s">
        <v>278</v>
      </c>
      <c r="G1728" s="9" t="s">
        <v>278</v>
      </c>
      <c r="H1728" s="9" t="s">
        <v>278</v>
      </c>
      <c r="I1728" s="9" t="s">
        <v>278</v>
      </c>
      <c r="J1728" s="9" t="s">
        <v>278</v>
      </c>
      <c r="K1728" s="9" t="s">
        <v>278</v>
      </c>
      <c r="L1728" s="9" t="s">
        <v>278</v>
      </c>
      <c r="M1728" s="9">
        <v>934</v>
      </c>
      <c r="N1728" s="65"/>
      <c r="P1728" s="65">
        <f t="shared" si="40"/>
        <v>934</v>
      </c>
    </row>
    <row r="1729" spans="1:16" ht="15">
      <c r="A1729" s="28" t="s">
        <v>2168</v>
      </c>
      <c r="B1729" s="61" t="s">
        <v>2713</v>
      </c>
      <c r="C1729" s="3"/>
      <c r="D1729" s="3"/>
      <c r="E1729" s="9" t="s">
        <v>278</v>
      </c>
      <c r="F1729" s="9" t="s">
        <v>278</v>
      </c>
      <c r="G1729" s="9" t="s">
        <v>278</v>
      </c>
      <c r="H1729" s="9" t="s">
        <v>278</v>
      </c>
      <c r="I1729" s="9" t="s">
        <v>278</v>
      </c>
      <c r="J1729" s="9" t="s">
        <v>278</v>
      </c>
      <c r="K1729" s="9" t="s">
        <v>278</v>
      </c>
      <c r="L1729" s="9" t="s">
        <v>278</v>
      </c>
      <c r="M1729" s="9">
        <v>924.05000000000007</v>
      </c>
      <c r="N1729" s="65"/>
      <c r="P1729" s="65">
        <f t="shared" si="40"/>
        <v>924.05000000000007</v>
      </c>
    </row>
    <row r="1730" spans="1:16" ht="15">
      <c r="A1730" s="28" t="s">
        <v>2169</v>
      </c>
      <c r="B1730" s="239" t="s">
        <v>1654</v>
      </c>
      <c r="C1730" s="3"/>
      <c r="D1730" s="3"/>
      <c r="E1730" s="9" t="s">
        <v>278</v>
      </c>
      <c r="F1730" s="9" t="s">
        <v>278</v>
      </c>
      <c r="G1730" s="9" t="s">
        <v>278</v>
      </c>
      <c r="H1730" s="9" t="s">
        <v>278</v>
      </c>
      <c r="I1730" s="9">
        <v>0</v>
      </c>
      <c r="J1730" s="9">
        <v>345.49999999999909</v>
      </c>
      <c r="K1730" s="9">
        <v>54.600000000001273</v>
      </c>
      <c r="L1730" s="9">
        <v>430.19999999999982</v>
      </c>
      <c r="M1730" s="9">
        <v>81</v>
      </c>
      <c r="P1730" s="65">
        <f t="shared" si="40"/>
        <v>911.30000000000018</v>
      </c>
    </row>
    <row r="1731" spans="1:16" ht="15">
      <c r="A1731" s="28" t="s">
        <v>2170</v>
      </c>
      <c r="B1731" s="61" t="s">
        <v>2203</v>
      </c>
      <c r="C1731" s="3"/>
      <c r="D1731" s="3"/>
      <c r="E1731" s="9" t="s">
        <v>278</v>
      </c>
      <c r="F1731" s="9" t="s">
        <v>278</v>
      </c>
      <c r="G1731" s="9" t="s">
        <v>278</v>
      </c>
      <c r="H1731" s="9" t="s">
        <v>278</v>
      </c>
      <c r="I1731" s="9">
        <v>0</v>
      </c>
      <c r="J1731" s="9" t="s">
        <v>278</v>
      </c>
      <c r="K1731" s="9" t="s">
        <v>278</v>
      </c>
      <c r="L1731" s="9">
        <v>907.19999999999982</v>
      </c>
      <c r="M1731" s="9" t="s">
        <v>278</v>
      </c>
      <c r="N1731" s="65"/>
      <c r="P1731" s="65">
        <f t="shared" si="40"/>
        <v>907.19999999999982</v>
      </c>
    </row>
    <row r="1732" spans="1:16" ht="15">
      <c r="A1732" s="28" t="s">
        <v>2171</v>
      </c>
      <c r="B1732" s="61" t="s">
        <v>2704</v>
      </c>
      <c r="C1732" s="3"/>
      <c r="D1732" s="3"/>
      <c r="E1732" s="9" t="s">
        <v>278</v>
      </c>
      <c r="F1732" s="9" t="s">
        <v>278</v>
      </c>
      <c r="G1732" s="9" t="s">
        <v>278</v>
      </c>
      <c r="H1732" s="9" t="s">
        <v>278</v>
      </c>
      <c r="I1732" s="9" t="s">
        <v>278</v>
      </c>
      <c r="J1732" s="9" t="s">
        <v>278</v>
      </c>
      <c r="K1732" s="9" t="s">
        <v>278</v>
      </c>
      <c r="L1732" s="9" t="s">
        <v>278</v>
      </c>
      <c r="M1732" s="9">
        <v>891.25</v>
      </c>
      <c r="N1732" s="65"/>
      <c r="P1732" s="65">
        <f t="shared" si="40"/>
        <v>891.25</v>
      </c>
    </row>
    <row r="1733" spans="1:16" ht="15">
      <c r="A1733" s="28" t="s">
        <v>2172</v>
      </c>
      <c r="B1733" s="61" t="s">
        <v>2720</v>
      </c>
      <c r="C1733" s="3"/>
      <c r="D1733" s="3"/>
      <c r="E1733" s="9" t="s">
        <v>278</v>
      </c>
      <c r="F1733" s="9" t="s">
        <v>278</v>
      </c>
      <c r="G1733" s="9" t="s">
        <v>278</v>
      </c>
      <c r="H1733" s="9" t="s">
        <v>278</v>
      </c>
      <c r="I1733" s="9" t="s">
        <v>278</v>
      </c>
      <c r="J1733" s="9" t="s">
        <v>278</v>
      </c>
      <c r="K1733" s="9" t="s">
        <v>278</v>
      </c>
      <c r="L1733" s="9" t="s">
        <v>278</v>
      </c>
      <c r="M1733" s="9">
        <v>885.7</v>
      </c>
      <c r="N1733" s="65"/>
      <c r="P1733" s="65">
        <f t="shared" si="40"/>
        <v>885.7</v>
      </c>
    </row>
    <row r="1734" spans="1:16" ht="15">
      <c r="A1734" s="28" t="s">
        <v>2173</v>
      </c>
      <c r="B1734" s="61" t="s">
        <v>2717</v>
      </c>
      <c r="C1734" s="3"/>
      <c r="D1734" s="3"/>
      <c r="E1734" s="9" t="s">
        <v>278</v>
      </c>
      <c r="F1734" s="9" t="s">
        <v>278</v>
      </c>
      <c r="G1734" s="9" t="s">
        <v>278</v>
      </c>
      <c r="H1734" s="9" t="s">
        <v>278</v>
      </c>
      <c r="I1734" s="9" t="s">
        <v>278</v>
      </c>
      <c r="J1734" s="9" t="s">
        <v>278</v>
      </c>
      <c r="K1734" s="9" t="s">
        <v>278</v>
      </c>
      <c r="L1734" s="9" t="s">
        <v>278</v>
      </c>
      <c r="M1734" s="9">
        <v>877.55</v>
      </c>
      <c r="N1734" s="65"/>
      <c r="P1734" s="65">
        <f t="shared" si="40"/>
        <v>877.55</v>
      </c>
    </row>
    <row r="1735" spans="1:16" ht="15">
      <c r="A1735" s="28" t="s">
        <v>2174</v>
      </c>
      <c r="B1735" s="61" t="s">
        <v>2205</v>
      </c>
      <c r="C1735" s="3"/>
      <c r="D1735" s="3"/>
      <c r="E1735" s="9" t="s">
        <v>278</v>
      </c>
      <c r="F1735" s="9" t="s">
        <v>278</v>
      </c>
      <c r="G1735" s="9" t="s">
        <v>278</v>
      </c>
      <c r="H1735" s="9" t="s">
        <v>278</v>
      </c>
      <c r="I1735" s="9">
        <v>0</v>
      </c>
      <c r="J1735" s="9" t="s">
        <v>278</v>
      </c>
      <c r="K1735" s="9" t="s">
        <v>278</v>
      </c>
      <c r="L1735" s="9">
        <v>394.30000000000109</v>
      </c>
      <c r="M1735" s="9">
        <v>482.9</v>
      </c>
      <c r="N1735" s="65"/>
      <c r="P1735" s="65">
        <f t="shared" si="40"/>
        <v>877.20000000000107</v>
      </c>
    </row>
    <row r="1736" spans="1:16" ht="15">
      <c r="A1736" s="28" t="s">
        <v>2175</v>
      </c>
      <c r="B1736" s="61" t="s">
        <v>156</v>
      </c>
      <c r="E1736" s="9" t="s">
        <v>278</v>
      </c>
      <c r="F1736" s="9" t="s">
        <v>278</v>
      </c>
      <c r="G1736" s="9">
        <v>249.5</v>
      </c>
      <c r="H1736" s="9">
        <v>284.29999999999927</v>
      </c>
      <c r="I1736" s="9">
        <v>0</v>
      </c>
      <c r="J1736" s="9">
        <v>96.700000000000728</v>
      </c>
      <c r="K1736" s="9">
        <v>240.10000000000218</v>
      </c>
      <c r="L1736" s="9" t="s">
        <v>278</v>
      </c>
      <c r="M1736" s="9" t="s">
        <v>278</v>
      </c>
      <c r="P1736" s="65">
        <f t="shared" si="40"/>
        <v>870.60000000000218</v>
      </c>
    </row>
    <row r="1737" spans="1:16" ht="15">
      <c r="A1737" s="28" t="s">
        <v>2176</v>
      </c>
      <c r="B1737" s="61" t="s">
        <v>2707</v>
      </c>
      <c r="C1737" s="3"/>
      <c r="D1737" s="3"/>
      <c r="E1737" s="9" t="s">
        <v>278</v>
      </c>
      <c r="F1737" s="9" t="s">
        <v>278</v>
      </c>
      <c r="G1737" s="9" t="s">
        <v>278</v>
      </c>
      <c r="H1737" s="9" t="s">
        <v>278</v>
      </c>
      <c r="I1737" s="9" t="s">
        <v>278</v>
      </c>
      <c r="J1737" s="9" t="s">
        <v>278</v>
      </c>
      <c r="K1737" s="9" t="s">
        <v>278</v>
      </c>
      <c r="L1737" s="9" t="s">
        <v>278</v>
      </c>
      <c r="M1737" s="9">
        <v>868.65</v>
      </c>
      <c r="N1737" s="65"/>
      <c r="P1737" s="65">
        <f t="shared" si="40"/>
        <v>868.65</v>
      </c>
    </row>
    <row r="1738" spans="1:16" ht="15">
      <c r="A1738" s="28" t="s">
        <v>2177</v>
      </c>
      <c r="B1738" s="61" t="s">
        <v>2718</v>
      </c>
      <c r="C1738" s="3"/>
      <c r="D1738" s="3"/>
      <c r="E1738" s="9" t="s">
        <v>278</v>
      </c>
      <c r="F1738" s="9" t="s">
        <v>278</v>
      </c>
      <c r="G1738" s="9" t="s">
        <v>278</v>
      </c>
      <c r="H1738" s="9" t="s">
        <v>278</v>
      </c>
      <c r="I1738" s="9" t="s">
        <v>278</v>
      </c>
      <c r="J1738" s="9" t="s">
        <v>278</v>
      </c>
      <c r="K1738" s="9" t="s">
        <v>278</v>
      </c>
      <c r="L1738" s="9" t="s">
        <v>278</v>
      </c>
      <c r="M1738" s="9">
        <v>863.4</v>
      </c>
      <c r="N1738" s="65"/>
      <c r="P1738" s="65">
        <f t="shared" si="40"/>
        <v>863.4</v>
      </c>
    </row>
    <row r="1739" spans="1:16" ht="15">
      <c r="A1739" s="28" t="s">
        <v>2178</v>
      </c>
      <c r="B1739" s="61" t="s">
        <v>2705</v>
      </c>
      <c r="C1739" s="3"/>
      <c r="D1739" s="3"/>
      <c r="E1739" s="9" t="s">
        <v>278</v>
      </c>
      <c r="F1739" s="9" t="s">
        <v>278</v>
      </c>
      <c r="G1739" s="9" t="s">
        <v>278</v>
      </c>
      <c r="H1739" s="9" t="s">
        <v>278</v>
      </c>
      <c r="I1739" s="9" t="s">
        <v>278</v>
      </c>
      <c r="J1739" s="9" t="s">
        <v>278</v>
      </c>
      <c r="K1739" s="9" t="s">
        <v>278</v>
      </c>
      <c r="L1739" s="9" t="s">
        <v>278</v>
      </c>
      <c r="M1739" s="9">
        <v>811.99999999999989</v>
      </c>
      <c r="N1739" s="65"/>
      <c r="P1739" s="65">
        <f t="shared" si="40"/>
        <v>811.99999999999989</v>
      </c>
    </row>
    <row r="1740" spans="1:16" ht="15">
      <c r="A1740" s="28" t="s">
        <v>2179</v>
      </c>
      <c r="B1740" s="61" t="s">
        <v>2197</v>
      </c>
      <c r="C1740" s="3"/>
      <c r="D1740" s="3"/>
      <c r="E1740" s="9" t="s">
        <v>278</v>
      </c>
      <c r="F1740" s="9" t="s">
        <v>278</v>
      </c>
      <c r="G1740" s="9" t="s">
        <v>278</v>
      </c>
      <c r="H1740" s="9" t="s">
        <v>278</v>
      </c>
      <c r="I1740" s="9">
        <v>0</v>
      </c>
      <c r="J1740" s="9" t="s">
        <v>278</v>
      </c>
      <c r="K1740" s="9" t="s">
        <v>278</v>
      </c>
      <c r="L1740" s="9">
        <v>376.30000000000109</v>
      </c>
      <c r="M1740" s="9">
        <v>411.2</v>
      </c>
      <c r="N1740" s="65"/>
      <c r="P1740" s="65">
        <f t="shared" si="40"/>
        <v>787.50000000000114</v>
      </c>
    </row>
    <row r="1741" spans="1:16" ht="15">
      <c r="A1741" s="28" t="s">
        <v>2180</v>
      </c>
      <c r="B1741" s="61" t="s">
        <v>2703</v>
      </c>
      <c r="C1741" s="3"/>
      <c r="D1741" s="3"/>
      <c r="E1741" s="9" t="s">
        <v>278</v>
      </c>
      <c r="F1741" s="9" t="s">
        <v>278</v>
      </c>
      <c r="G1741" s="9" t="s">
        <v>278</v>
      </c>
      <c r="H1741" s="9" t="s">
        <v>278</v>
      </c>
      <c r="I1741" s="9" t="s">
        <v>278</v>
      </c>
      <c r="J1741" s="9" t="s">
        <v>278</v>
      </c>
      <c r="K1741" s="9" t="s">
        <v>278</v>
      </c>
      <c r="L1741" s="9" t="s">
        <v>278</v>
      </c>
      <c r="M1741" s="9">
        <v>786.19999999999993</v>
      </c>
      <c r="N1741" s="65"/>
      <c r="P1741" s="65">
        <f t="shared" si="40"/>
        <v>786.19999999999993</v>
      </c>
    </row>
    <row r="1742" spans="1:16" ht="15">
      <c r="A1742" s="28" t="s">
        <v>2181</v>
      </c>
      <c r="B1742" s="61" t="s">
        <v>2835</v>
      </c>
      <c r="C1742" s="3"/>
      <c r="D1742" s="3"/>
      <c r="E1742" s="9" t="s">
        <v>278</v>
      </c>
      <c r="F1742" s="9" t="s">
        <v>278</v>
      </c>
      <c r="G1742" s="9" t="s">
        <v>278</v>
      </c>
      <c r="H1742" s="9" t="s">
        <v>278</v>
      </c>
      <c r="I1742" s="9" t="s">
        <v>278</v>
      </c>
      <c r="J1742" s="9" t="s">
        <v>278</v>
      </c>
      <c r="K1742" s="9" t="s">
        <v>278</v>
      </c>
      <c r="L1742" s="9" t="s">
        <v>278</v>
      </c>
      <c r="M1742" s="9">
        <v>753.6</v>
      </c>
      <c r="N1742" s="65"/>
      <c r="P1742" s="65">
        <f t="shared" si="40"/>
        <v>753.6</v>
      </c>
    </row>
    <row r="1743" spans="1:16" ht="15">
      <c r="A1743" s="28" t="s">
        <v>2182</v>
      </c>
      <c r="B1743" s="61" t="s">
        <v>2701</v>
      </c>
      <c r="C1743" s="3"/>
      <c r="D1743" s="3"/>
      <c r="E1743" s="9" t="s">
        <v>278</v>
      </c>
      <c r="F1743" s="9" t="s">
        <v>278</v>
      </c>
      <c r="G1743" s="9" t="s">
        <v>278</v>
      </c>
      <c r="H1743" s="9" t="s">
        <v>278</v>
      </c>
      <c r="I1743" s="9" t="s">
        <v>278</v>
      </c>
      <c r="J1743" s="9" t="s">
        <v>278</v>
      </c>
      <c r="K1743" s="9" t="s">
        <v>278</v>
      </c>
      <c r="L1743" s="9" t="s">
        <v>278</v>
      </c>
      <c r="M1743" s="9">
        <v>746.5</v>
      </c>
      <c r="N1743" s="65"/>
      <c r="P1743" s="65">
        <f t="shared" si="40"/>
        <v>746.5</v>
      </c>
    </row>
    <row r="1744" spans="1:16" ht="15">
      <c r="A1744" s="28" t="s">
        <v>2183</v>
      </c>
      <c r="B1744" s="61" t="s">
        <v>2715</v>
      </c>
      <c r="C1744" s="3"/>
      <c r="D1744" s="3"/>
      <c r="E1744" s="9" t="s">
        <v>278</v>
      </c>
      <c r="F1744" s="9" t="s">
        <v>278</v>
      </c>
      <c r="G1744" s="9" t="s">
        <v>278</v>
      </c>
      <c r="H1744" s="9" t="s">
        <v>278</v>
      </c>
      <c r="I1744" s="9" t="s">
        <v>278</v>
      </c>
      <c r="J1744" s="9" t="s">
        <v>278</v>
      </c>
      <c r="K1744" s="9" t="s">
        <v>278</v>
      </c>
      <c r="L1744" s="9" t="s">
        <v>278</v>
      </c>
      <c r="M1744" s="9">
        <v>741.6</v>
      </c>
      <c r="N1744" s="65"/>
      <c r="P1744" s="65">
        <f t="shared" si="40"/>
        <v>741.6</v>
      </c>
    </row>
    <row r="1745" spans="1:18" ht="15">
      <c r="A1745" s="28" t="s">
        <v>2184</v>
      </c>
      <c r="B1745" s="61" t="s">
        <v>2204</v>
      </c>
      <c r="C1745" s="3"/>
      <c r="D1745" s="3"/>
      <c r="E1745" s="9" t="s">
        <v>278</v>
      </c>
      <c r="F1745" s="9" t="s">
        <v>278</v>
      </c>
      <c r="G1745" s="9" t="s">
        <v>278</v>
      </c>
      <c r="H1745" s="9" t="s">
        <v>278</v>
      </c>
      <c r="I1745" s="9">
        <v>0</v>
      </c>
      <c r="J1745" s="9" t="s">
        <v>278</v>
      </c>
      <c r="K1745" s="9" t="s">
        <v>278</v>
      </c>
      <c r="L1745" s="9">
        <v>717.5</v>
      </c>
      <c r="M1745" s="9" t="s">
        <v>278</v>
      </c>
      <c r="N1745" s="65"/>
      <c r="P1745" s="65">
        <f t="shared" si="40"/>
        <v>717.5</v>
      </c>
      <c r="R1745" t="s">
        <v>2452</v>
      </c>
    </row>
    <row r="1746" spans="1:18" ht="15">
      <c r="A1746" s="28" t="s">
        <v>2185</v>
      </c>
      <c r="B1746" s="61" t="s">
        <v>2716</v>
      </c>
      <c r="C1746" s="3"/>
      <c r="D1746" s="3"/>
      <c r="E1746" s="9" t="s">
        <v>278</v>
      </c>
      <c r="F1746" s="9" t="s">
        <v>278</v>
      </c>
      <c r="G1746" s="9" t="s">
        <v>278</v>
      </c>
      <c r="H1746" s="9" t="s">
        <v>278</v>
      </c>
      <c r="I1746" s="9" t="s">
        <v>278</v>
      </c>
      <c r="J1746" s="9" t="s">
        <v>278</v>
      </c>
      <c r="K1746" s="9" t="s">
        <v>278</v>
      </c>
      <c r="L1746" s="9" t="s">
        <v>278</v>
      </c>
      <c r="M1746" s="9">
        <v>694.1</v>
      </c>
      <c r="N1746" s="65"/>
      <c r="P1746" s="65">
        <f t="shared" si="40"/>
        <v>694.1</v>
      </c>
    </row>
    <row r="1747" spans="1:18" ht="15">
      <c r="A1747" s="28" t="s">
        <v>2186</v>
      </c>
      <c r="B1747" s="61" t="s">
        <v>2714</v>
      </c>
      <c r="C1747" s="3"/>
      <c r="D1747" s="3"/>
      <c r="E1747" s="9" t="s">
        <v>278</v>
      </c>
      <c r="F1747" s="9" t="s">
        <v>278</v>
      </c>
      <c r="G1747" s="9" t="s">
        <v>278</v>
      </c>
      <c r="H1747" s="9" t="s">
        <v>278</v>
      </c>
      <c r="I1747" s="9" t="s">
        <v>278</v>
      </c>
      <c r="J1747" s="9" t="s">
        <v>278</v>
      </c>
      <c r="K1747" s="9" t="s">
        <v>278</v>
      </c>
      <c r="L1747" s="9" t="s">
        <v>278</v>
      </c>
      <c r="M1747" s="9">
        <v>669.6</v>
      </c>
      <c r="N1747" s="65"/>
      <c r="P1747" s="65">
        <f t="shared" si="40"/>
        <v>669.6</v>
      </c>
    </row>
    <row r="1748" spans="1:18" ht="15">
      <c r="A1748" s="28" t="s">
        <v>2187</v>
      </c>
      <c r="B1748" s="61" t="s">
        <v>2708</v>
      </c>
      <c r="C1748" s="3"/>
      <c r="D1748" s="3"/>
      <c r="E1748" s="9" t="s">
        <v>278</v>
      </c>
      <c r="F1748" s="9" t="s">
        <v>278</v>
      </c>
      <c r="G1748" s="9" t="s">
        <v>278</v>
      </c>
      <c r="H1748" s="9" t="s">
        <v>278</v>
      </c>
      <c r="I1748" s="9" t="s">
        <v>278</v>
      </c>
      <c r="J1748" s="9" t="s">
        <v>278</v>
      </c>
      <c r="K1748" s="9" t="s">
        <v>278</v>
      </c>
      <c r="L1748" s="9" t="s">
        <v>278</v>
      </c>
      <c r="M1748" s="9">
        <v>663.4</v>
      </c>
      <c r="N1748" s="65"/>
      <c r="P1748" s="65">
        <f t="shared" si="40"/>
        <v>663.4</v>
      </c>
    </row>
    <row r="1749" spans="1:18" ht="15">
      <c r="A1749" s="28" t="s">
        <v>2188</v>
      </c>
      <c r="B1749" s="61" t="s">
        <v>2702</v>
      </c>
      <c r="C1749" s="3"/>
      <c r="D1749" s="3"/>
      <c r="E1749" s="9" t="s">
        <v>278</v>
      </c>
      <c r="F1749" s="9" t="s">
        <v>278</v>
      </c>
      <c r="G1749" s="9" t="s">
        <v>278</v>
      </c>
      <c r="H1749" s="9" t="s">
        <v>278</v>
      </c>
      <c r="I1749" s="9" t="s">
        <v>278</v>
      </c>
      <c r="J1749" s="9" t="s">
        <v>278</v>
      </c>
      <c r="K1749" s="9" t="s">
        <v>278</v>
      </c>
      <c r="L1749" s="9" t="s">
        <v>278</v>
      </c>
      <c r="M1749" s="9">
        <v>663.00000000000011</v>
      </c>
      <c r="N1749" s="65"/>
      <c r="P1749" s="65">
        <f t="shared" si="40"/>
        <v>663.00000000000011</v>
      </c>
    </row>
    <row r="1750" spans="1:18" ht="15">
      <c r="A1750" s="28" t="s">
        <v>2296</v>
      </c>
      <c r="B1750" s="61" t="s">
        <v>164</v>
      </c>
      <c r="E1750" s="9" t="s">
        <v>278</v>
      </c>
      <c r="F1750" s="9" t="s">
        <v>278</v>
      </c>
      <c r="G1750" s="188">
        <v>658.8</v>
      </c>
      <c r="H1750" s="9" t="s">
        <v>278</v>
      </c>
      <c r="I1750" s="9">
        <v>0</v>
      </c>
      <c r="J1750" s="9" t="s">
        <v>278</v>
      </c>
      <c r="K1750" s="9" t="s">
        <v>278</v>
      </c>
      <c r="L1750" s="9" t="s">
        <v>278</v>
      </c>
      <c r="M1750" s="9" t="s">
        <v>278</v>
      </c>
      <c r="P1750" s="65">
        <f t="shared" si="40"/>
        <v>658.8</v>
      </c>
      <c r="R1750" t="s">
        <v>293</v>
      </c>
    </row>
    <row r="1751" spans="1:18" ht="15">
      <c r="A1751" s="28" t="s">
        <v>2297</v>
      </c>
      <c r="B1751" s="61" t="s">
        <v>2712</v>
      </c>
      <c r="C1751" s="3"/>
      <c r="D1751" s="3"/>
      <c r="E1751" s="9" t="s">
        <v>278</v>
      </c>
      <c r="F1751" s="9" t="s">
        <v>278</v>
      </c>
      <c r="G1751" s="9" t="s">
        <v>278</v>
      </c>
      <c r="H1751" s="9" t="s">
        <v>278</v>
      </c>
      <c r="I1751" s="9" t="s">
        <v>278</v>
      </c>
      <c r="J1751" s="9" t="s">
        <v>278</v>
      </c>
      <c r="K1751" s="9" t="s">
        <v>278</v>
      </c>
      <c r="L1751" s="9" t="s">
        <v>278</v>
      </c>
      <c r="M1751" s="9">
        <v>654.65000000000009</v>
      </c>
      <c r="N1751" s="65"/>
      <c r="P1751" s="65">
        <f t="shared" si="40"/>
        <v>654.65000000000009</v>
      </c>
    </row>
    <row r="1752" spans="1:18" ht="15">
      <c r="A1752" s="28" t="s">
        <v>2298</v>
      </c>
      <c r="B1752" s="61" t="s">
        <v>2725</v>
      </c>
      <c r="C1752" s="3"/>
      <c r="D1752" s="3"/>
      <c r="E1752" s="9" t="s">
        <v>278</v>
      </c>
      <c r="F1752" s="9" t="s">
        <v>278</v>
      </c>
      <c r="G1752" s="9" t="s">
        <v>278</v>
      </c>
      <c r="H1752" s="9" t="s">
        <v>278</v>
      </c>
      <c r="I1752" s="9" t="s">
        <v>278</v>
      </c>
      <c r="J1752" s="9" t="s">
        <v>278</v>
      </c>
      <c r="K1752" s="9" t="s">
        <v>278</v>
      </c>
      <c r="L1752" s="9" t="s">
        <v>278</v>
      </c>
      <c r="M1752" s="9">
        <v>652.69999999999993</v>
      </c>
      <c r="N1752" s="65"/>
      <c r="P1752" s="65">
        <f t="shared" si="40"/>
        <v>652.69999999999993</v>
      </c>
    </row>
    <row r="1753" spans="1:18" ht="15">
      <c r="A1753" s="253" t="s">
        <v>2676</v>
      </c>
      <c r="B1753" s="239" t="s">
        <v>1670</v>
      </c>
      <c r="C1753" s="3"/>
      <c r="D1753" s="3"/>
      <c r="E1753" s="9" t="s">
        <v>278</v>
      </c>
      <c r="F1753" s="9" t="s">
        <v>278</v>
      </c>
      <c r="G1753" s="9" t="s">
        <v>278</v>
      </c>
      <c r="H1753" s="9" t="s">
        <v>278</v>
      </c>
      <c r="I1753" s="9">
        <v>0</v>
      </c>
      <c r="J1753" s="9" t="s">
        <v>278</v>
      </c>
      <c r="K1753" s="9">
        <v>647.49999999999909</v>
      </c>
      <c r="L1753" s="9" t="s">
        <v>278</v>
      </c>
      <c r="M1753" s="9" t="s">
        <v>278</v>
      </c>
      <c r="P1753" s="65">
        <f t="shared" ref="P1753:P1783" si="41">SUM(E1753:M1753)</f>
        <v>647.49999999999909</v>
      </c>
    </row>
    <row r="1754" spans="1:18" ht="15">
      <c r="A1754" s="253" t="s">
        <v>2677</v>
      </c>
      <c r="B1754" s="239" t="s">
        <v>2189</v>
      </c>
      <c r="C1754" s="3"/>
      <c r="D1754" s="3"/>
      <c r="E1754" s="9" t="s">
        <v>278</v>
      </c>
      <c r="F1754" s="9" t="s">
        <v>278</v>
      </c>
      <c r="G1754" s="9" t="s">
        <v>278</v>
      </c>
      <c r="H1754" s="9" t="s">
        <v>278</v>
      </c>
      <c r="I1754" s="9">
        <v>0</v>
      </c>
      <c r="J1754" s="9" t="s">
        <v>278</v>
      </c>
      <c r="K1754" s="9" t="s">
        <v>278</v>
      </c>
      <c r="L1754" s="9">
        <v>645.70000000000346</v>
      </c>
      <c r="M1754" s="9" t="s">
        <v>278</v>
      </c>
      <c r="N1754" s="65"/>
      <c r="P1754" s="65">
        <f t="shared" si="41"/>
        <v>645.70000000000346</v>
      </c>
    </row>
    <row r="1755" spans="1:18" ht="15">
      <c r="A1755" s="253" t="s">
        <v>2678</v>
      </c>
      <c r="B1755" s="61" t="s">
        <v>2819</v>
      </c>
      <c r="C1755" s="3"/>
      <c r="D1755" s="3"/>
      <c r="E1755" s="9" t="s">
        <v>278</v>
      </c>
      <c r="F1755" s="9" t="s">
        <v>278</v>
      </c>
      <c r="G1755" s="9" t="s">
        <v>278</v>
      </c>
      <c r="H1755" s="9" t="s">
        <v>278</v>
      </c>
      <c r="I1755" s="9" t="s">
        <v>278</v>
      </c>
      <c r="J1755" s="9" t="s">
        <v>278</v>
      </c>
      <c r="K1755" s="9" t="s">
        <v>278</v>
      </c>
      <c r="L1755" s="9" t="s">
        <v>278</v>
      </c>
      <c r="M1755" s="9">
        <v>630.1</v>
      </c>
      <c r="N1755" s="65"/>
      <c r="P1755" s="65">
        <f t="shared" si="41"/>
        <v>630.1</v>
      </c>
    </row>
    <row r="1756" spans="1:18" ht="15">
      <c r="A1756" s="253" t="s">
        <v>2679</v>
      </c>
      <c r="B1756" s="61" t="s">
        <v>2700</v>
      </c>
      <c r="C1756" s="3"/>
      <c r="D1756" s="3"/>
      <c r="E1756" s="9" t="s">
        <v>278</v>
      </c>
      <c r="F1756" s="9" t="s">
        <v>278</v>
      </c>
      <c r="G1756" s="9" t="s">
        <v>278</v>
      </c>
      <c r="H1756" s="9" t="s">
        <v>278</v>
      </c>
      <c r="I1756" s="9" t="s">
        <v>278</v>
      </c>
      <c r="J1756" s="9" t="s">
        <v>278</v>
      </c>
      <c r="K1756" s="9" t="s">
        <v>278</v>
      </c>
      <c r="L1756" s="9" t="s">
        <v>278</v>
      </c>
      <c r="M1756" s="9">
        <v>626.70000000000005</v>
      </c>
      <c r="N1756" s="65"/>
      <c r="P1756" s="65">
        <f t="shared" si="41"/>
        <v>626.70000000000005</v>
      </c>
    </row>
    <row r="1757" spans="1:18" ht="15">
      <c r="A1757" s="253" t="s">
        <v>2680</v>
      </c>
      <c r="B1757" s="61" t="s">
        <v>178</v>
      </c>
      <c r="E1757" s="9">
        <v>481.5</v>
      </c>
      <c r="F1757" s="9">
        <v>124.6</v>
      </c>
      <c r="G1757" s="9" t="s">
        <v>278</v>
      </c>
      <c r="H1757" s="9" t="s">
        <v>278</v>
      </c>
      <c r="I1757" s="9">
        <v>0</v>
      </c>
      <c r="J1757" s="9" t="s">
        <v>278</v>
      </c>
      <c r="K1757" s="9" t="s">
        <v>278</v>
      </c>
      <c r="L1757" s="9" t="s">
        <v>278</v>
      </c>
      <c r="M1757" s="9" t="s">
        <v>278</v>
      </c>
      <c r="P1757" s="65">
        <f t="shared" si="41"/>
        <v>606.1</v>
      </c>
    </row>
    <row r="1758" spans="1:18" ht="15">
      <c r="A1758" s="253" t="s">
        <v>2681</v>
      </c>
      <c r="B1758" s="239" t="s">
        <v>1656</v>
      </c>
      <c r="C1758" s="3"/>
      <c r="D1758" s="3"/>
      <c r="E1758" s="9" t="s">
        <v>278</v>
      </c>
      <c r="F1758" s="9" t="s">
        <v>278</v>
      </c>
      <c r="G1758" s="9" t="s">
        <v>278</v>
      </c>
      <c r="H1758" s="9" t="s">
        <v>278</v>
      </c>
      <c r="I1758" s="9">
        <v>0</v>
      </c>
      <c r="J1758" s="9">
        <v>222.90000000000146</v>
      </c>
      <c r="K1758" s="9">
        <v>353.19999999999982</v>
      </c>
      <c r="L1758" s="9" t="s">
        <v>278</v>
      </c>
      <c r="M1758" s="9" t="s">
        <v>278</v>
      </c>
      <c r="P1758" s="65">
        <f t="shared" si="41"/>
        <v>576.10000000000127</v>
      </c>
    </row>
    <row r="1759" spans="1:18" ht="15">
      <c r="A1759" s="253" t="s">
        <v>2682</v>
      </c>
      <c r="B1759" s="61" t="s">
        <v>2719</v>
      </c>
      <c r="C1759" s="3"/>
      <c r="D1759" s="3"/>
      <c r="E1759" s="9" t="s">
        <v>278</v>
      </c>
      <c r="F1759" s="9" t="s">
        <v>278</v>
      </c>
      <c r="G1759" s="9" t="s">
        <v>278</v>
      </c>
      <c r="H1759" s="9" t="s">
        <v>278</v>
      </c>
      <c r="I1759" s="9" t="s">
        <v>278</v>
      </c>
      <c r="J1759" s="9" t="s">
        <v>278</v>
      </c>
      <c r="K1759" s="9" t="s">
        <v>278</v>
      </c>
      <c r="L1759" s="9" t="s">
        <v>278</v>
      </c>
      <c r="M1759" s="9">
        <v>555</v>
      </c>
      <c r="N1759" s="65"/>
      <c r="P1759" s="65">
        <f t="shared" si="41"/>
        <v>555</v>
      </c>
    </row>
    <row r="1760" spans="1:18" ht="15">
      <c r="A1760" s="253" t="s">
        <v>2683</v>
      </c>
      <c r="B1760" s="61" t="s">
        <v>688</v>
      </c>
      <c r="E1760" s="9" t="s">
        <v>278</v>
      </c>
      <c r="F1760" s="9" t="s">
        <v>278</v>
      </c>
      <c r="G1760" s="9" t="s">
        <v>278</v>
      </c>
      <c r="H1760" s="9">
        <v>553.400000000001</v>
      </c>
      <c r="I1760" s="9">
        <v>0</v>
      </c>
      <c r="J1760" s="9" t="s">
        <v>278</v>
      </c>
      <c r="K1760" s="9" t="s">
        <v>278</v>
      </c>
      <c r="L1760" s="9" t="s">
        <v>278</v>
      </c>
      <c r="M1760" s="9" t="s">
        <v>278</v>
      </c>
      <c r="P1760" s="65">
        <f t="shared" si="41"/>
        <v>553.400000000001</v>
      </c>
    </row>
    <row r="1761" spans="1:21" ht="15">
      <c r="A1761" s="253" t="s">
        <v>2684</v>
      </c>
      <c r="B1761" s="61" t="s">
        <v>2709</v>
      </c>
      <c r="C1761" s="3"/>
      <c r="D1761" s="3"/>
      <c r="E1761" s="9" t="s">
        <v>278</v>
      </c>
      <c r="F1761" s="9" t="s">
        <v>278</v>
      </c>
      <c r="G1761" s="9" t="s">
        <v>278</v>
      </c>
      <c r="H1761" s="9" t="s">
        <v>278</v>
      </c>
      <c r="I1761" s="9" t="s">
        <v>278</v>
      </c>
      <c r="J1761" s="9" t="s">
        <v>278</v>
      </c>
      <c r="K1761" s="9" t="s">
        <v>278</v>
      </c>
      <c r="L1761" s="9" t="s">
        <v>278</v>
      </c>
      <c r="M1761" s="9">
        <v>548.40000000000009</v>
      </c>
      <c r="N1761" s="65"/>
      <c r="P1761" s="65">
        <f t="shared" si="41"/>
        <v>548.40000000000009</v>
      </c>
    </row>
    <row r="1762" spans="1:21" ht="15">
      <c r="A1762" s="253" t="s">
        <v>2685</v>
      </c>
      <c r="B1762" s="61" t="s">
        <v>2722</v>
      </c>
      <c r="C1762" s="3"/>
      <c r="D1762" s="3"/>
      <c r="E1762" s="9" t="s">
        <v>278</v>
      </c>
      <c r="F1762" s="9" t="s">
        <v>278</v>
      </c>
      <c r="G1762" s="9" t="s">
        <v>278</v>
      </c>
      <c r="H1762" s="9" t="s">
        <v>278</v>
      </c>
      <c r="I1762" s="9" t="s">
        <v>278</v>
      </c>
      <c r="J1762" s="9" t="s">
        <v>278</v>
      </c>
      <c r="K1762" s="9" t="s">
        <v>278</v>
      </c>
      <c r="L1762" s="9" t="s">
        <v>278</v>
      </c>
      <c r="M1762" s="9">
        <v>544.65</v>
      </c>
      <c r="N1762" s="65"/>
      <c r="P1762" s="65">
        <f t="shared" si="41"/>
        <v>544.65</v>
      </c>
    </row>
    <row r="1763" spans="1:21" ht="15">
      <c r="A1763" s="253" t="s">
        <v>2686</v>
      </c>
      <c r="B1763" s="61" t="s">
        <v>2728</v>
      </c>
      <c r="C1763" s="3"/>
      <c r="D1763" s="3"/>
      <c r="E1763" s="9" t="s">
        <v>278</v>
      </c>
      <c r="F1763" s="9" t="s">
        <v>278</v>
      </c>
      <c r="G1763" s="9" t="s">
        <v>278</v>
      </c>
      <c r="H1763" s="9" t="s">
        <v>278</v>
      </c>
      <c r="I1763" s="9" t="s">
        <v>278</v>
      </c>
      <c r="J1763" s="9" t="s">
        <v>278</v>
      </c>
      <c r="K1763" s="9" t="s">
        <v>278</v>
      </c>
      <c r="L1763" s="9" t="s">
        <v>278</v>
      </c>
      <c r="M1763" s="9">
        <v>536.04999999999995</v>
      </c>
      <c r="N1763" s="65"/>
      <c r="P1763" s="65">
        <f t="shared" si="41"/>
        <v>536.04999999999995</v>
      </c>
    </row>
    <row r="1764" spans="1:21" ht="15">
      <c r="A1764" s="253" t="s">
        <v>2687</v>
      </c>
      <c r="B1764" s="239" t="s">
        <v>2190</v>
      </c>
      <c r="C1764" s="3"/>
      <c r="D1764" s="3"/>
      <c r="E1764" s="9" t="s">
        <v>278</v>
      </c>
      <c r="F1764" s="9" t="s">
        <v>278</v>
      </c>
      <c r="G1764" s="9" t="s">
        <v>278</v>
      </c>
      <c r="H1764" s="9" t="s">
        <v>278</v>
      </c>
      <c r="I1764" s="9">
        <v>0</v>
      </c>
      <c r="J1764" s="9" t="s">
        <v>278</v>
      </c>
      <c r="K1764" s="9" t="s">
        <v>278</v>
      </c>
      <c r="L1764" s="9">
        <v>15.199999999998909</v>
      </c>
      <c r="M1764" s="9">
        <v>481.1</v>
      </c>
      <c r="N1764" s="65"/>
      <c r="P1764" s="65">
        <f t="shared" si="41"/>
        <v>496.29999999999893</v>
      </c>
    </row>
    <row r="1765" spans="1:21" ht="15">
      <c r="A1765" s="253" t="s">
        <v>2688</v>
      </c>
      <c r="B1765" s="61" t="s">
        <v>2710</v>
      </c>
      <c r="C1765" s="3"/>
      <c r="D1765" s="3"/>
      <c r="E1765" s="9" t="s">
        <v>278</v>
      </c>
      <c r="F1765" s="9" t="s">
        <v>278</v>
      </c>
      <c r="G1765" s="9" t="s">
        <v>278</v>
      </c>
      <c r="H1765" s="9" t="s">
        <v>278</v>
      </c>
      <c r="I1765" s="9" t="s">
        <v>278</v>
      </c>
      <c r="J1765" s="9" t="s">
        <v>278</v>
      </c>
      <c r="K1765" s="9" t="s">
        <v>278</v>
      </c>
      <c r="L1765" s="9" t="s">
        <v>278</v>
      </c>
      <c r="M1765" s="9">
        <v>493.95000000000005</v>
      </c>
      <c r="N1765" s="65"/>
      <c r="P1765" s="65">
        <f t="shared" si="41"/>
        <v>493.95000000000005</v>
      </c>
    </row>
    <row r="1766" spans="1:21" ht="15">
      <c r="A1766" s="253" t="s">
        <v>2689</v>
      </c>
      <c r="B1766" s="61" t="s">
        <v>2699</v>
      </c>
      <c r="C1766" s="3"/>
      <c r="D1766" s="3"/>
      <c r="E1766" s="9" t="s">
        <v>278</v>
      </c>
      <c r="F1766" s="9" t="s">
        <v>278</v>
      </c>
      <c r="G1766" s="9" t="s">
        <v>278</v>
      </c>
      <c r="H1766" s="9" t="s">
        <v>278</v>
      </c>
      <c r="I1766" s="9" t="s">
        <v>278</v>
      </c>
      <c r="J1766" s="9" t="s">
        <v>278</v>
      </c>
      <c r="K1766" s="9" t="s">
        <v>278</v>
      </c>
      <c r="L1766" s="9" t="s">
        <v>278</v>
      </c>
      <c r="M1766" s="9">
        <v>488.90000000000003</v>
      </c>
      <c r="N1766" s="65"/>
      <c r="P1766" s="65">
        <f t="shared" si="41"/>
        <v>488.90000000000003</v>
      </c>
    </row>
    <row r="1767" spans="1:21" ht="15">
      <c r="A1767" s="253" t="s">
        <v>2690</v>
      </c>
      <c r="B1767" s="61" t="s">
        <v>2706</v>
      </c>
      <c r="C1767" s="3"/>
      <c r="D1767" s="3"/>
      <c r="E1767" s="9" t="s">
        <v>278</v>
      </c>
      <c r="F1767" s="9" t="s">
        <v>278</v>
      </c>
      <c r="G1767" s="9" t="s">
        <v>278</v>
      </c>
      <c r="H1767" s="9" t="s">
        <v>278</v>
      </c>
      <c r="I1767" s="9" t="s">
        <v>278</v>
      </c>
      <c r="J1767" s="9" t="s">
        <v>278</v>
      </c>
      <c r="K1767" s="9" t="s">
        <v>278</v>
      </c>
      <c r="L1767" s="9" t="s">
        <v>278</v>
      </c>
      <c r="M1767" s="9">
        <v>479.95</v>
      </c>
      <c r="N1767" s="65"/>
      <c r="P1767" s="65">
        <f t="shared" si="41"/>
        <v>479.95</v>
      </c>
    </row>
    <row r="1768" spans="1:21" ht="15">
      <c r="A1768" s="253" t="s">
        <v>2691</v>
      </c>
      <c r="B1768" s="61" t="s">
        <v>2726</v>
      </c>
      <c r="C1768" s="3"/>
      <c r="D1768" s="3"/>
      <c r="E1768" s="9" t="s">
        <v>278</v>
      </c>
      <c r="F1768" s="9" t="s">
        <v>278</v>
      </c>
      <c r="G1768" s="9" t="s">
        <v>278</v>
      </c>
      <c r="H1768" s="9" t="s">
        <v>278</v>
      </c>
      <c r="I1768" s="9" t="s">
        <v>278</v>
      </c>
      <c r="J1768" s="9" t="s">
        <v>278</v>
      </c>
      <c r="K1768" s="9" t="s">
        <v>278</v>
      </c>
      <c r="L1768" s="9" t="s">
        <v>278</v>
      </c>
      <c r="M1768" s="9">
        <v>443.4</v>
      </c>
      <c r="N1768" s="65"/>
      <c r="P1768" s="65">
        <f t="shared" si="41"/>
        <v>443.4</v>
      </c>
    </row>
    <row r="1769" spans="1:21" ht="15">
      <c r="A1769" s="253" t="s">
        <v>2692</v>
      </c>
      <c r="B1769" s="178" t="s">
        <v>1335</v>
      </c>
      <c r="C1769" s="3"/>
      <c r="D1769" s="3"/>
      <c r="E1769" s="9" t="s">
        <v>278</v>
      </c>
      <c r="F1769" s="9" t="s">
        <v>278</v>
      </c>
      <c r="G1769" s="9" t="s">
        <v>278</v>
      </c>
      <c r="H1769" s="9" t="s">
        <v>278</v>
      </c>
      <c r="I1769" s="9">
        <v>0</v>
      </c>
      <c r="J1769" s="9">
        <v>430.50000000000091</v>
      </c>
      <c r="K1769" s="9" t="s">
        <v>278</v>
      </c>
      <c r="L1769" s="9" t="s">
        <v>278</v>
      </c>
      <c r="M1769" s="9" t="s">
        <v>278</v>
      </c>
      <c r="P1769" s="65">
        <f t="shared" si="41"/>
        <v>430.50000000000091</v>
      </c>
    </row>
    <row r="1770" spans="1:21" ht="15">
      <c r="A1770" s="253" t="s">
        <v>2693</v>
      </c>
      <c r="B1770" s="61" t="s">
        <v>649</v>
      </c>
      <c r="E1770" s="9" t="s">
        <v>278</v>
      </c>
      <c r="F1770" s="9" t="s">
        <v>278</v>
      </c>
      <c r="G1770" s="9" t="s">
        <v>278</v>
      </c>
      <c r="H1770" s="9">
        <v>428.89999999999782</v>
      </c>
      <c r="I1770" s="9">
        <v>0</v>
      </c>
      <c r="J1770" s="9" t="s">
        <v>278</v>
      </c>
      <c r="K1770" s="9" t="s">
        <v>278</v>
      </c>
      <c r="L1770" s="9" t="s">
        <v>278</v>
      </c>
      <c r="M1770" s="9" t="s">
        <v>278</v>
      </c>
      <c r="P1770" s="65">
        <f t="shared" si="41"/>
        <v>428.89999999999782</v>
      </c>
    </row>
    <row r="1771" spans="1:21" ht="15">
      <c r="A1771" s="253" t="s">
        <v>2694</v>
      </c>
      <c r="B1771" s="239" t="s">
        <v>1669</v>
      </c>
      <c r="C1771" s="3"/>
      <c r="D1771" s="3"/>
      <c r="E1771" s="9" t="s">
        <v>278</v>
      </c>
      <c r="F1771" s="9" t="s">
        <v>278</v>
      </c>
      <c r="G1771" s="9" t="s">
        <v>278</v>
      </c>
      <c r="H1771" s="9" t="s">
        <v>278</v>
      </c>
      <c r="I1771" s="9">
        <v>0</v>
      </c>
      <c r="J1771" s="9" t="s">
        <v>278</v>
      </c>
      <c r="K1771" s="9">
        <v>402.00000000000091</v>
      </c>
      <c r="L1771" s="9" t="s">
        <v>278</v>
      </c>
      <c r="M1771" s="9" t="s">
        <v>278</v>
      </c>
      <c r="P1771" s="65">
        <f t="shared" si="41"/>
        <v>402.00000000000091</v>
      </c>
      <c r="S1771" t="s">
        <v>2452</v>
      </c>
    </row>
    <row r="1772" spans="1:21" ht="15">
      <c r="A1772" s="253" t="s">
        <v>2695</v>
      </c>
      <c r="B1772" s="61" t="s">
        <v>2723</v>
      </c>
      <c r="C1772" s="3"/>
      <c r="D1772" s="3"/>
      <c r="E1772" s="9" t="s">
        <v>278</v>
      </c>
      <c r="F1772" s="9" t="s">
        <v>278</v>
      </c>
      <c r="G1772" s="9" t="s">
        <v>278</v>
      </c>
      <c r="H1772" s="9" t="s">
        <v>278</v>
      </c>
      <c r="I1772" s="9" t="s">
        <v>278</v>
      </c>
      <c r="J1772" s="9" t="s">
        <v>278</v>
      </c>
      <c r="K1772" s="9" t="s">
        <v>278</v>
      </c>
      <c r="L1772" s="9" t="s">
        <v>278</v>
      </c>
      <c r="M1772" s="9">
        <v>399.59999999999997</v>
      </c>
      <c r="N1772" s="65"/>
      <c r="P1772" s="65">
        <f t="shared" si="41"/>
        <v>399.59999999999997</v>
      </c>
    </row>
    <row r="1773" spans="1:21" ht="15">
      <c r="A1773" s="253" t="s">
        <v>2696</v>
      </c>
      <c r="B1773" s="61" t="s">
        <v>179</v>
      </c>
      <c r="E1773" s="9">
        <v>372.7</v>
      </c>
      <c r="F1773" s="9" t="s">
        <v>278</v>
      </c>
      <c r="G1773" s="9" t="s">
        <v>278</v>
      </c>
      <c r="H1773" s="9" t="s">
        <v>278</v>
      </c>
      <c r="I1773" s="9">
        <v>0</v>
      </c>
      <c r="J1773" s="9" t="s">
        <v>278</v>
      </c>
      <c r="K1773" s="9" t="s">
        <v>278</v>
      </c>
      <c r="L1773" s="9" t="s">
        <v>278</v>
      </c>
      <c r="M1773" s="9" t="s">
        <v>278</v>
      </c>
      <c r="P1773" s="65">
        <f t="shared" si="41"/>
        <v>372.7</v>
      </c>
    </row>
    <row r="1774" spans="1:21" ht="15">
      <c r="A1774" s="253" t="s">
        <v>2697</v>
      </c>
      <c r="B1774" s="239" t="s">
        <v>1651</v>
      </c>
      <c r="C1774" s="3"/>
      <c r="D1774" s="3"/>
      <c r="E1774" s="9" t="s">
        <v>278</v>
      </c>
      <c r="F1774" s="9" t="s">
        <v>278</v>
      </c>
      <c r="G1774" s="9" t="s">
        <v>278</v>
      </c>
      <c r="H1774" s="9" t="s">
        <v>278</v>
      </c>
      <c r="I1774" s="9">
        <v>0</v>
      </c>
      <c r="J1774" s="9">
        <v>368.00000000000091</v>
      </c>
      <c r="K1774" s="9" t="s">
        <v>278</v>
      </c>
      <c r="L1774" s="9" t="s">
        <v>278</v>
      </c>
      <c r="M1774" s="9" t="s">
        <v>278</v>
      </c>
      <c r="P1774" s="65">
        <f t="shared" si="41"/>
        <v>368.00000000000091</v>
      </c>
      <c r="U1774" t="s">
        <v>2452</v>
      </c>
    </row>
    <row r="1775" spans="1:21" ht="15">
      <c r="A1775" s="253" t="s">
        <v>2698</v>
      </c>
      <c r="B1775" s="61" t="s">
        <v>2214</v>
      </c>
      <c r="C1775" s="3"/>
      <c r="D1775" s="3"/>
      <c r="E1775" s="9" t="s">
        <v>278</v>
      </c>
      <c r="F1775" s="9" t="s">
        <v>278</v>
      </c>
      <c r="G1775" s="9" t="s">
        <v>278</v>
      </c>
      <c r="H1775" s="9" t="s">
        <v>278</v>
      </c>
      <c r="I1775" s="9">
        <v>0</v>
      </c>
      <c r="J1775" s="9" t="s">
        <v>278</v>
      </c>
      <c r="K1775" s="9" t="s">
        <v>278</v>
      </c>
      <c r="L1775" s="9">
        <v>353.09999999999945</v>
      </c>
      <c r="M1775" s="9" t="s">
        <v>278</v>
      </c>
      <c r="N1775" s="65"/>
      <c r="P1775" s="65">
        <f t="shared" si="41"/>
        <v>353.09999999999945</v>
      </c>
    </row>
    <row r="1776" spans="1:21" ht="15">
      <c r="A1776" s="253" t="s">
        <v>2727</v>
      </c>
      <c r="B1776" s="61" t="s">
        <v>674</v>
      </c>
      <c r="E1776" s="9" t="s">
        <v>278</v>
      </c>
      <c r="F1776" s="9" t="s">
        <v>278</v>
      </c>
      <c r="G1776" s="9" t="s">
        <v>278</v>
      </c>
      <c r="H1776" s="9">
        <v>322.80000000000018</v>
      </c>
      <c r="I1776" s="9">
        <v>0</v>
      </c>
      <c r="J1776" s="9" t="s">
        <v>278</v>
      </c>
      <c r="K1776" s="9" t="s">
        <v>278</v>
      </c>
      <c r="L1776" s="9" t="s">
        <v>278</v>
      </c>
      <c r="M1776" s="9" t="s">
        <v>278</v>
      </c>
      <c r="P1776" s="65">
        <f t="shared" si="41"/>
        <v>322.80000000000018</v>
      </c>
    </row>
    <row r="1777" spans="1:21" ht="15">
      <c r="A1777" s="253" t="s">
        <v>2820</v>
      </c>
      <c r="B1777" s="61" t="s">
        <v>678</v>
      </c>
      <c r="E1777" s="9" t="s">
        <v>278</v>
      </c>
      <c r="F1777" s="9" t="s">
        <v>278</v>
      </c>
      <c r="G1777" s="9" t="s">
        <v>278</v>
      </c>
      <c r="H1777" s="9">
        <v>321.19999999999891</v>
      </c>
      <c r="I1777" s="9">
        <v>0</v>
      </c>
      <c r="J1777" s="9" t="s">
        <v>278</v>
      </c>
      <c r="K1777" s="9" t="s">
        <v>278</v>
      </c>
      <c r="L1777" s="9" t="s">
        <v>278</v>
      </c>
      <c r="M1777" s="9" t="s">
        <v>278</v>
      </c>
      <c r="P1777" s="65">
        <f t="shared" si="41"/>
        <v>321.19999999999891</v>
      </c>
    </row>
    <row r="1778" spans="1:21" ht="15">
      <c r="A1778" s="253" t="s">
        <v>2837</v>
      </c>
      <c r="B1778" s="190" t="s">
        <v>1331</v>
      </c>
      <c r="C1778" s="3"/>
      <c r="D1778" s="3"/>
      <c r="E1778" s="9" t="s">
        <v>278</v>
      </c>
      <c r="F1778" s="9" t="s">
        <v>278</v>
      </c>
      <c r="G1778" s="9" t="s">
        <v>278</v>
      </c>
      <c r="H1778" s="9" t="s">
        <v>278</v>
      </c>
      <c r="I1778" s="9">
        <v>0</v>
      </c>
      <c r="J1778" s="9" t="s">
        <v>278</v>
      </c>
      <c r="K1778" s="9" t="s">
        <v>278</v>
      </c>
      <c r="L1778" s="9" t="s">
        <v>278</v>
      </c>
      <c r="M1778" s="9" t="s">
        <v>278</v>
      </c>
      <c r="P1778" s="65">
        <f t="shared" si="41"/>
        <v>0</v>
      </c>
    </row>
    <row r="1779" spans="1:21" ht="15">
      <c r="A1779" s="253" t="s">
        <v>2887</v>
      </c>
      <c r="B1779" s="178" t="s">
        <v>1340</v>
      </c>
      <c r="C1779" s="3"/>
      <c r="D1779" s="3"/>
      <c r="E1779" s="9" t="s">
        <v>278</v>
      </c>
      <c r="F1779" s="9" t="s">
        <v>278</v>
      </c>
      <c r="G1779" s="9" t="s">
        <v>278</v>
      </c>
      <c r="H1779" s="9" t="s">
        <v>278</v>
      </c>
      <c r="I1779" s="9">
        <v>0</v>
      </c>
      <c r="J1779" s="9" t="s">
        <v>278</v>
      </c>
      <c r="K1779" s="9" t="s">
        <v>278</v>
      </c>
      <c r="L1779" s="9" t="s">
        <v>278</v>
      </c>
      <c r="M1779" s="9" t="s">
        <v>278</v>
      </c>
      <c r="P1779" s="65">
        <f t="shared" si="41"/>
        <v>0</v>
      </c>
    </row>
    <row r="1780" spans="1:21" ht="15">
      <c r="A1780" s="253" t="s">
        <v>2888</v>
      </c>
      <c r="B1780" s="178" t="s">
        <v>1339</v>
      </c>
      <c r="C1780" s="3"/>
      <c r="D1780" s="3"/>
      <c r="E1780" s="9" t="s">
        <v>278</v>
      </c>
      <c r="F1780" s="9" t="s">
        <v>278</v>
      </c>
      <c r="G1780" s="9" t="s">
        <v>278</v>
      </c>
      <c r="H1780" s="9" t="s">
        <v>278</v>
      </c>
      <c r="I1780" s="9">
        <v>0</v>
      </c>
      <c r="J1780" s="9" t="s">
        <v>278</v>
      </c>
      <c r="K1780" s="9" t="s">
        <v>278</v>
      </c>
      <c r="L1780" s="9" t="s">
        <v>278</v>
      </c>
      <c r="M1780" s="9" t="s">
        <v>278</v>
      </c>
      <c r="P1780" s="65">
        <f t="shared" si="41"/>
        <v>0</v>
      </c>
    </row>
    <row r="1781" spans="1:21" ht="15">
      <c r="A1781" s="253" t="s">
        <v>2889</v>
      </c>
      <c r="B1781" s="178" t="s">
        <v>1338</v>
      </c>
      <c r="C1781" s="3"/>
      <c r="D1781" s="3"/>
      <c r="E1781" s="9" t="s">
        <v>278</v>
      </c>
      <c r="F1781" s="9" t="s">
        <v>278</v>
      </c>
      <c r="G1781" s="9" t="s">
        <v>278</v>
      </c>
      <c r="H1781" s="9" t="s">
        <v>278</v>
      </c>
      <c r="I1781" s="9">
        <v>0</v>
      </c>
      <c r="J1781" s="9" t="s">
        <v>278</v>
      </c>
      <c r="K1781" s="9" t="s">
        <v>278</v>
      </c>
      <c r="L1781" s="9" t="s">
        <v>278</v>
      </c>
      <c r="M1781" s="9" t="s">
        <v>278</v>
      </c>
      <c r="P1781" s="65">
        <f t="shared" si="41"/>
        <v>0</v>
      </c>
      <c r="S1781" t="s">
        <v>2452</v>
      </c>
      <c r="U1781" t="s">
        <v>2452</v>
      </c>
    </row>
    <row r="1782" spans="1:21" ht="15">
      <c r="A1782" s="253" t="s">
        <v>2890</v>
      </c>
      <c r="B1782" s="178" t="s">
        <v>1361</v>
      </c>
      <c r="C1782" s="3"/>
      <c r="D1782" s="3"/>
      <c r="E1782" s="9" t="s">
        <v>278</v>
      </c>
      <c r="F1782" s="9" t="s">
        <v>278</v>
      </c>
      <c r="G1782" s="9" t="s">
        <v>278</v>
      </c>
      <c r="H1782" s="9" t="s">
        <v>278</v>
      </c>
      <c r="I1782" s="9">
        <v>0</v>
      </c>
      <c r="J1782" s="9" t="s">
        <v>278</v>
      </c>
      <c r="K1782" s="9" t="s">
        <v>278</v>
      </c>
      <c r="L1782" s="9" t="s">
        <v>278</v>
      </c>
      <c r="M1782" s="9" t="s">
        <v>278</v>
      </c>
      <c r="P1782" s="65">
        <f t="shared" si="41"/>
        <v>0</v>
      </c>
    </row>
    <row r="1783" spans="1:21" ht="15">
      <c r="A1783" s="253" t="s">
        <v>2891</v>
      </c>
      <c r="B1783" s="178" t="s">
        <v>1347</v>
      </c>
      <c r="C1783" s="3"/>
      <c r="D1783" s="3"/>
      <c r="E1783" s="9" t="s">
        <v>278</v>
      </c>
      <c r="F1783" s="9" t="s">
        <v>278</v>
      </c>
      <c r="G1783" s="9" t="s">
        <v>278</v>
      </c>
      <c r="H1783" s="9" t="s">
        <v>278</v>
      </c>
      <c r="I1783" s="9">
        <v>0</v>
      </c>
      <c r="J1783" s="9" t="s">
        <v>278</v>
      </c>
      <c r="K1783" s="9" t="s">
        <v>278</v>
      </c>
      <c r="L1783" s="9" t="s">
        <v>278</v>
      </c>
      <c r="M1783" s="9" t="s">
        <v>278</v>
      </c>
      <c r="P1783" s="65">
        <f t="shared" si="41"/>
        <v>0</v>
      </c>
      <c r="S1783" t="s">
        <v>2452</v>
      </c>
    </row>
    <row r="1784" spans="1:21" ht="15">
      <c r="A1784" s="28"/>
      <c r="B1784" s="61"/>
      <c r="E1784" s="9"/>
      <c r="F1784" s="9"/>
      <c r="G1784" s="9"/>
      <c r="H1784" s="9"/>
      <c r="L1784" s="67"/>
      <c r="M1784" s="67"/>
      <c r="N1784" s="65"/>
    </row>
    <row r="1785" spans="1:21" ht="15">
      <c r="A1785" s="28"/>
      <c r="E1785" s="9"/>
      <c r="L1785" s="67"/>
      <c r="M1785" s="67"/>
    </row>
    <row r="1786" spans="1:21" ht="15">
      <c r="A1786" s="28"/>
      <c r="E1786" s="9"/>
      <c r="L1786" s="67"/>
      <c r="M1786" s="67"/>
    </row>
    <row r="1787" spans="1:21" ht="25.5">
      <c r="A1787" s="23" t="s">
        <v>2258</v>
      </c>
      <c r="L1787" s="67"/>
      <c r="M1787" s="67"/>
    </row>
    <row r="1788" spans="1:21">
      <c r="L1788" s="67"/>
      <c r="M1788" s="67"/>
    </row>
    <row r="1789" spans="1:21" ht="15">
      <c r="A1789" s="38"/>
      <c r="B1789" s="38"/>
      <c r="C1789" s="38"/>
      <c r="D1789" s="38"/>
      <c r="E1789" s="59">
        <v>2016</v>
      </c>
      <c r="F1789" s="59">
        <v>2017</v>
      </c>
      <c r="G1789" s="59">
        <v>2018</v>
      </c>
      <c r="H1789" s="59">
        <v>2019</v>
      </c>
      <c r="I1789" s="59">
        <v>2020</v>
      </c>
      <c r="J1789" s="59">
        <v>2021</v>
      </c>
      <c r="K1789" s="59">
        <v>2022</v>
      </c>
      <c r="L1789" s="59">
        <v>2023</v>
      </c>
      <c r="M1789" s="59">
        <v>2024</v>
      </c>
      <c r="P1789" s="68" t="s">
        <v>40</v>
      </c>
    </row>
    <row r="1790" spans="1:21" ht="15">
      <c r="A1790" s="28" t="s">
        <v>0</v>
      </c>
      <c r="B1790" s="61" t="s">
        <v>11</v>
      </c>
      <c r="E1790" s="188">
        <v>624.9</v>
      </c>
      <c r="F1790" s="188">
        <v>189.9</v>
      </c>
      <c r="G1790" s="9">
        <v>278.39999999999998</v>
      </c>
      <c r="H1790" s="188">
        <v>365.49999999999909</v>
      </c>
      <c r="I1790" s="9">
        <v>0</v>
      </c>
      <c r="J1790" s="9">
        <v>348.49999999999909</v>
      </c>
      <c r="K1790" s="9">
        <v>227.50000000000091</v>
      </c>
      <c r="L1790" s="9">
        <v>500.4</v>
      </c>
      <c r="M1790" s="9">
        <v>320.5</v>
      </c>
      <c r="P1790" s="65">
        <f t="shared" ref="P1790:P1821" si="42">SUM(E1790:M1790)</f>
        <v>2855.599999999999</v>
      </c>
      <c r="R1790" t="s">
        <v>323</v>
      </c>
    </row>
    <row r="1791" spans="1:21" ht="15">
      <c r="A1791" s="28" t="s">
        <v>2</v>
      </c>
      <c r="B1791" s="61" t="s">
        <v>25</v>
      </c>
      <c r="E1791" s="183">
        <v>665.6</v>
      </c>
      <c r="F1791" s="9">
        <v>39.299999999999997</v>
      </c>
      <c r="G1791" s="9">
        <v>257.8</v>
      </c>
      <c r="H1791" s="9">
        <v>221.65000000000055</v>
      </c>
      <c r="I1791" s="9">
        <v>0</v>
      </c>
      <c r="J1791" s="9">
        <v>433.89999999999782</v>
      </c>
      <c r="K1791" s="9">
        <v>333.29999999999927</v>
      </c>
      <c r="L1791" s="9">
        <v>487</v>
      </c>
      <c r="M1791" s="9">
        <v>366</v>
      </c>
      <c r="P1791" s="65">
        <f t="shared" si="42"/>
        <v>2804.5499999999975</v>
      </c>
      <c r="R1791" t="s">
        <v>333</v>
      </c>
    </row>
    <row r="1792" spans="1:21" ht="15">
      <c r="A1792" s="28" t="s">
        <v>3</v>
      </c>
      <c r="B1792" s="61" t="s">
        <v>21</v>
      </c>
      <c r="E1792" s="188">
        <v>574.35</v>
      </c>
      <c r="F1792" s="9">
        <v>66</v>
      </c>
      <c r="G1792" s="184">
        <v>407.6</v>
      </c>
      <c r="H1792" s="9">
        <v>185.20000000000073</v>
      </c>
      <c r="I1792" s="9">
        <v>0</v>
      </c>
      <c r="J1792" s="9">
        <v>310.70000000000073</v>
      </c>
      <c r="K1792" s="188">
        <v>454.89999999999873</v>
      </c>
      <c r="L1792" s="9">
        <v>452.5</v>
      </c>
      <c r="M1792" s="9">
        <v>271.40000000000003</v>
      </c>
      <c r="P1792" s="65">
        <f t="shared" si="42"/>
        <v>2722.65</v>
      </c>
      <c r="R1792" t="s">
        <v>378</v>
      </c>
    </row>
    <row r="1793" spans="1:22" ht="15">
      <c r="A1793" s="28" t="s">
        <v>5</v>
      </c>
      <c r="B1793" s="61" t="s">
        <v>23</v>
      </c>
      <c r="E1793" s="9">
        <v>249.7</v>
      </c>
      <c r="F1793" s="188">
        <v>213.3</v>
      </c>
      <c r="G1793" s="183">
        <v>425.4</v>
      </c>
      <c r="H1793" s="9">
        <v>129.99999999999909</v>
      </c>
      <c r="I1793" s="9">
        <v>0</v>
      </c>
      <c r="J1793" s="9">
        <v>337.19999999999891</v>
      </c>
      <c r="K1793" s="9">
        <v>309.60000000000127</v>
      </c>
      <c r="L1793" s="188">
        <v>615.4</v>
      </c>
      <c r="M1793" s="9">
        <v>184</v>
      </c>
      <c r="P1793" s="65">
        <f t="shared" si="42"/>
        <v>2464.5999999999995</v>
      </c>
      <c r="R1793" t="s">
        <v>2495</v>
      </c>
      <c r="V1793" s="190"/>
    </row>
    <row r="1794" spans="1:22" ht="15">
      <c r="A1794" s="28" t="s">
        <v>7</v>
      </c>
      <c r="B1794" s="61" t="s">
        <v>33</v>
      </c>
      <c r="E1794" s="184">
        <v>647</v>
      </c>
      <c r="F1794" s="9">
        <v>132.9</v>
      </c>
      <c r="G1794" s="9">
        <v>278.7</v>
      </c>
      <c r="H1794" s="9">
        <v>272.69999999999891</v>
      </c>
      <c r="I1794" s="9">
        <v>0</v>
      </c>
      <c r="J1794" s="9">
        <v>163.90000000000146</v>
      </c>
      <c r="K1794" s="9">
        <v>158.80000000000109</v>
      </c>
      <c r="L1794" s="9">
        <v>445.5</v>
      </c>
      <c r="M1794" s="9">
        <v>309.09999999999997</v>
      </c>
      <c r="P1794" s="65">
        <f t="shared" si="42"/>
        <v>2408.6000000000013</v>
      </c>
      <c r="R1794" t="s">
        <v>282</v>
      </c>
      <c r="V1794" s="61"/>
    </row>
    <row r="1795" spans="1:22" ht="15">
      <c r="A1795" s="28" t="s">
        <v>8</v>
      </c>
      <c r="B1795" s="61" t="s">
        <v>686</v>
      </c>
      <c r="E1795" s="9" t="s">
        <v>278</v>
      </c>
      <c r="F1795" s="9" t="s">
        <v>278</v>
      </c>
      <c r="G1795" s="9" t="s">
        <v>278</v>
      </c>
      <c r="H1795" s="188">
        <v>430.39999999999964</v>
      </c>
      <c r="I1795" s="9">
        <v>0</v>
      </c>
      <c r="J1795" s="185">
        <v>571.59999999999945</v>
      </c>
      <c r="K1795" s="188">
        <v>468.50000000000091</v>
      </c>
      <c r="L1795" s="9">
        <v>464</v>
      </c>
      <c r="M1795" s="9">
        <v>452.40000000000003</v>
      </c>
      <c r="P1795" s="65">
        <f t="shared" si="42"/>
        <v>2386.9</v>
      </c>
      <c r="R1795" t="s">
        <v>1994</v>
      </c>
      <c r="U1795" s="3" t="s">
        <v>2494</v>
      </c>
      <c r="V1795" s="190"/>
    </row>
    <row r="1796" spans="1:22" ht="15">
      <c r="A1796" s="28" t="s">
        <v>10</v>
      </c>
      <c r="B1796" s="61" t="s">
        <v>700</v>
      </c>
      <c r="E1796" s="9" t="s">
        <v>278</v>
      </c>
      <c r="F1796" s="9" t="s">
        <v>278</v>
      </c>
      <c r="G1796" s="9" t="s">
        <v>278</v>
      </c>
      <c r="H1796" s="183">
        <v>490.69999999999891</v>
      </c>
      <c r="I1796" s="9">
        <v>0</v>
      </c>
      <c r="J1796" s="9">
        <v>296.30000000000018</v>
      </c>
      <c r="K1796" s="9">
        <v>376</v>
      </c>
      <c r="L1796" s="188">
        <v>627.00000000000011</v>
      </c>
      <c r="M1796" s="184">
        <v>573.80000000000007</v>
      </c>
      <c r="P1796" s="65">
        <f t="shared" si="42"/>
        <v>2363.7999999999993</v>
      </c>
      <c r="R1796" t="s">
        <v>2016</v>
      </c>
      <c r="V1796" s="61"/>
    </row>
    <row r="1797" spans="1:22" ht="15">
      <c r="A1797" s="28" t="s">
        <v>12</v>
      </c>
      <c r="B1797" s="61" t="s">
        <v>15</v>
      </c>
      <c r="E1797" s="188">
        <v>628.70000000000005</v>
      </c>
      <c r="F1797" s="188">
        <v>219.7</v>
      </c>
      <c r="G1797" s="9">
        <v>193.9</v>
      </c>
      <c r="H1797" s="9">
        <v>81.299999999999727</v>
      </c>
      <c r="I1797" s="9">
        <v>0</v>
      </c>
      <c r="J1797" s="9">
        <v>314</v>
      </c>
      <c r="K1797" s="9">
        <v>252.29999999999745</v>
      </c>
      <c r="L1797" s="9">
        <v>354.7</v>
      </c>
      <c r="M1797" s="9">
        <v>278.39999999999998</v>
      </c>
      <c r="P1797" s="65">
        <f t="shared" si="42"/>
        <v>2322.9999999999973</v>
      </c>
      <c r="R1797" t="s">
        <v>309</v>
      </c>
      <c r="V1797" s="239"/>
    </row>
    <row r="1798" spans="1:22" ht="15">
      <c r="A1798" s="28" t="s">
        <v>14</v>
      </c>
      <c r="B1798" s="61" t="s">
        <v>31</v>
      </c>
      <c r="E1798" s="188">
        <v>590.25</v>
      </c>
      <c r="F1798" s="9">
        <v>55.5</v>
      </c>
      <c r="G1798" s="188">
        <v>320.3</v>
      </c>
      <c r="H1798" s="9">
        <v>228.39999999999873</v>
      </c>
      <c r="I1798" s="9">
        <v>0</v>
      </c>
      <c r="J1798" s="9">
        <v>273.79999999999927</v>
      </c>
      <c r="K1798" s="9">
        <v>230.89999999999964</v>
      </c>
      <c r="L1798" s="9">
        <v>400</v>
      </c>
      <c r="M1798" s="9">
        <v>196.5</v>
      </c>
      <c r="P1798" s="65">
        <f t="shared" si="42"/>
        <v>2295.6499999999978</v>
      </c>
      <c r="R1798" t="s">
        <v>335</v>
      </c>
      <c r="V1798" s="239"/>
    </row>
    <row r="1799" spans="1:22" ht="15">
      <c r="A1799" s="28" t="s">
        <v>16</v>
      </c>
      <c r="B1799" s="61" t="s">
        <v>13</v>
      </c>
      <c r="E1799" s="188">
        <v>623.1</v>
      </c>
      <c r="F1799" s="9">
        <v>114.9</v>
      </c>
      <c r="G1799" s="9">
        <v>177.6</v>
      </c>
      <c r="H1799" s="9">
        <v>173.09999999999673</v>
      </c>
      <c r="I1799" s="9">
        <v>0</v>
      </c>
      <c r="J1799" s="9">
        <v>320.49999999999909</v>
      </c>
      <c r="K1799" s="9">
        <v>355.29999999999836</v>
      </c>
      <c r="L1799" s="9">
        <v>527.9</v>
      </c>
      <c r="M1799" s="9" t="s">
        <v>278</v>
      </c>
      <c r="P1799" s="65">
        <f t="shared" si="42"/>
        <v>2292.3999999999942</v>
      </c>
      <c r="R1799" t="s">
        <v>297</v>
      </c>
      <c r="V1799" s="239"/>
    </row>
    <row r="1800" spans="1:22" ht="15">
      <c r="A1800" s="28" t="s">
        <v>18</v>
      </c>
      <c r="B1800" s="61" t="s">
        <v>27</v>
      </c>
      <c r="E1800" s="188">
        <v>568</v>
      </c>
      <c r="F1800" s="9">
        <v>123.2</v>
      </c>
      <c r="G1800" s="9">
        <v>171.5</v>
      </c>
      <c r="H1800" s="9">
        <v>46.199999999999363</v>
      </c>
      <c r="I1800" s="9">
        <v>0</v>
      </c>
      <c r="J1800" s="9">
        <v>357.39999999999873</v>
      </c>
      <c r="K1800" s="185">
        <v>568.79999999999927</v>
      </c>
      <c r="L1800" s="9">
        <v>429.8</v>
      </c>
      <c r="M1800" s="9" t="s">
        <v>278</v>
      </c>
      <c r="P1800" s="65">
        <f t="shared" si="42"/>
        <v>2264.8999999999974</v>
      </c>
      <c r="R1800" t="s">
        <v>301</v>
      </c>
      <c r="U1800" s="3" t="s">
        <v>2494</v>
      </c>
      <c r="V1800" s="190"/>
    </row>
    <row r="1801" spans="1:22" ht="15">
      <c r="A1801" s="28" t="s">
        <v>20</v>
      </c>
      <c r="B1801" s="61" t="s">
        <v>17</v>
      </c>
      <c r="E1801" s="188">
        <v>595.04999999999995</v>
      </c>
      <c r="F1801" s="9">
        <v>104</v>
      </c>
      <c r="G1801" s="9">
        <v>202.8</v>
      </c>
      <c r="H1801" s="9">
        <v>162.30000000000109</v>
      </c>
      <c r="I1801" s="9">
        <v>0</v>
      </c>
      <c r="J1801" s="9">
        <v>248.80000000000109</v>
      </c>
      <c r="K1801" s="9">
        <v>155.99999999999727</v>
      </c>
      <c r="L1801" s="9">
        <v>499.2</v>
      </c>
      <c r="M1801" s="9">
        <v>279.5</v>
      </c>
      <c r="P1801" s="65">
        <f t="shared" si="42"/>
        <v>2247.6499999999996</v>
      </c>
      <c r="R1801" t="s">
        <v>292</v>
      </c>
      <c r="V1801" s="61"/>
    </row>
    <row r="1802" spans="1:22" ht="15">
      <c r="A1802" s="28" t="s">
        <v>22</v>
      </c>
      <c r="B1802" s="61" t="s">
        <v>142</v>
      </c>
      <c r="E1802" s="9" t="s">
        <v>278</v>
      </c>
      <c r="F1802" s="9">
        <v>36</v>
      </c>
      <c r="G1802" s="188">
        <v>368</v>
      </c>
      <c r="H1802" s="9">
        <v>335.40000000000055</v>
      </c>
      <c r="I1802" s="9">
        <v>0</v>
      </c>
      <c r="J1802" s="9">
        <v>370.10000000000036</v>
      </c>
      <c r="K1802" s="9">
        <v>198.00000000000091</v>
      </c>
      <c r="L1802" s="9">
        <v>575.5</v>
      </c>
      <c r="M1802" s="9">
        <v>338.1</v>
      </c>
      <c r="P1802" s="65">
        <f t="shared" si="42"/>
        <v>2221.1000000000017</v>
      </c>
      <c r="R1802" t="s">
        <v>284</v>
      </c>
      <c r="V1802" s="239"/>
    </row>
    <row r="1803" spans="1:22" ht="15">
      <c r="A1803" s="28" t="s">
        <v>24</v>
      </c>
      <c r="B1803" s="61" t="s">
        <v>9</v>
      </c>
      <c r="E1803" s="9">
        <v>142.4</v>
      </c>
      <c r="F1803" s="188">
        <v>183.7</v>
      </c>
      <c r="G1803" s="188">
        <v>329.4</v>
      </c>
      <c r="H1803" s="9">
        <v>217.99999999999955</v>
      </c>
      <c r="I1803" s="9">
        <v>0</v>
      </c>
      <c r="J1803" s="9">
        <v>183.20000000000027</v>
      </c>
      <c r="K1803" s="9">
        <v>272.40000000000055</v>
      </c>
      <c r="L1803" s="9">
        <v>519</v>
      </c>
      <c r="M1803" s="9">
        <v>344.40000000000003</v>
      </c>
      <c r="P1803" s="65">
        <f t="shared" si="42"/>
        <v>2192.5000000000005</v>
      </c>
      <c r="R1803" t="s">
        <v>334</v>
      </c>
      <c r="V1803" s="61"/>
    </row>
    <row r="1804" spans="1:22" ht="15">
      <c r="A1804" s="28" t="s">
        <v>26</v>
      </c>
      <c r="B1804" s="61" t="s">
        <v>1</v>
      </c>
      <c r="E1804" s="9">
        <v>267.60000000000002</v>
      </c>
      <c r="F1804" s="188">
        <v>197</v>
      </c>
      <c r="G1804" s="188">
        <v>325.3</v>
      </c>
      <c r="H1804" s="9">
        <v>177.599999999999</v>
      </c>
      <c r="I1804" s="9">
        <v>0</v>
      </c>
      <c r="J1804" s="9">
        <v>244.29999999999882</v>
      </c>
      <c r="K1804" s="9">
        <v>162.69999999999936</v>
      </c>
      <c r="L1804" s="9">
        <v>470</v>
      </c>
      <c r="M1804" s="9">
        <v>339</v>
      </c>
      <c r="P1804" s="65">
        <f t="shared" si="42"/>
        <v>2183.4999999999973</v>
      </c>
      <c r="R1804" t="s">
        <v>305</v>
      </c>
      <c r="V1804" s="239" t="s">
        <v>2452</v>
      </c>
    </row>
    <row r="1805" spans="1:22" ht="15">
      <c r="A1805" s="28" t="s">
        <v>28</v>
      </c>
      <c r="B1805" s="61" t="s">
        <v>162</v>
      </c>
      <c r="E1805" s="9" t="s">
        <v>278</v>
      </c>
      <c r="F1805" s="9" t="s">
        <v>278</v>
      </c>
      <c r="G1805" s="188">
        <v>318.3</v>
      </c>
      <c r="H1805" s="9">
        <v>302.09999999999945</v>
      </c>
      <c r="I1805" s="9">
        <v>0</v>
      </c>
      <c r="J1805" s="9">
        <v>280.10000000000036</v>
      </c>
      <c r="K1805" s="9">
        <v>248.39999999999964</v>
      </c>
      <c r="L1805" s="9">
        <v>476.5</v>
      </c>
      <c r="M1805" s="188">
        <v>504.2</v>
      </c>
      <c r="P1805" s="65">
        <f t="shared" si="42"/>
        <v>2129.5999999999995</v>
      </c>
      <c r="R1805" t="s">
        <v>3165</v>
      </c>
      <c r="V1805" s="239"/>
    </row>
    <row r="1806" spans="1:22" ht="15">
      <c r="A1806" s="28" t="s">
        <v>30</v>
      </c>
      <c r="B1806" s="61" t="s">
        <v>141</v>
      </c>
      <c r="E1806" s="9" t="s">
        <v>278</v>
      </c>
      <c r="F1806" s="184">
        <v>238.6</v>
      </c>
      <c r="G1806" s="9">
        <v>126.7</v>
      </c>
      <c r="H1806" s="9">
        <v>251</v>
      </c>
      <c r="I1806" s="9">
        <v>0</v>
      </c>
      <c r="J1806" s="9">
        <v>410.89999999999964</v>
      </c>
      <c r="K1806" s="9">
        <v>302.39999999999964</v>
      </c>
      <c r="L1806" s="9">
        <v>343.5</v>
      </c>
      <c r="M1806" s="9">
        <v>381.4</v>
      </c>
      <c r="P1806" s="65">
        <f t="shared" si="42"/>
        <v>2054.4999999999991</v>
      </c>
      <c r="R1806" t="s">
        <v>318</v>
      </c>
      <c r="V1806" s="239"/>
    </row>
    <row r="1807" spans="1:22" ht="15">
      <c r="A1807" s="28" t="s">
        <v>32</v>
      </c>
      <c r="B1807" s="61" t="s">
        <v>675</v>
      </c>
      <c r="E1807" s="9" t="s">
        <v>278</v>
      </c>
      <c r="F1807" s="9" t="s">
        <v>278</v>
      </c>
      <c r="G1807" s="9" t="s">
        <v>278</v>
      </c>
      <c r="H1807" s="184">
        <v>458.39999999999782</v>
      </c>
      <c r="I1807" s="9">
        <v>0</v>
      </c>
      <c r="J1807" s="9">
        <v>345.29999999999927</v>
      </c>
      <c r="K1807" s="9">
        <v>401.89999999999964</v>
      </c>
      <c r="L1807" s="9">
        <v>427.4</v>
      </c>
      <c r="M1807" s="9">
        <v>412</v>
      </c>
      <c r="P1807" s="65">
        <f t="shared" si="42"/>
        <v>2044.9999999999968</v>
      </c>
      <c r="R1807" t="s">
        <v>282</v>
      </c>
      <c r="V1807" s="61"/>
    </row>
    <row r="1808" spans="1:22" ht="15">
      <c r="A1808" s="28" t="s">
        <v>34</v>
      </c>
      <c r="B1808" s="61" t="s">
        <v>143</v>
      </c>
      <c r="E1808" s="9" t="s">
        <v>278</v>
      </c>
      <c r="F1808" s="183">
        <v>385.1</v>
      </c>
      <c r="G1808" s="188">
        <v>334.8</v>
      </c>
      <c r="H1808" s="9">
        <v>220.69999999999982</v>
      </c>
      <c r="I1808" s="9">
        <v>0</v>
      </c>
      <c r="J1808" s="9">
        <v>222.29999999999927</v>
      </c>
      <c r="K1808" s="9">
        <v>260.80000000000109</v>
      </c>
      <c r="L1808" s="9">
        <v>464.3</v>
      </c>
      <c r="M1808" s="9">
        <v>116.45000000000002</v>
      </c>
      <c r="P1808" s="65">
        <f t="shared" si="42"/>
        <v>2004.4500000000003</v>
      </c>
      <c r="R1808" t="s">
        <v>333</v>
      </c>
      <c r="V1808" s="61"/>
    </row>
    <row r="1809" spans="1:21" ht="15">
      <c r="A1809" s="28" t="s">
        <v>36</v>
      </c>
      <c r="B1809" s="61" t="s">
        <v>37</v>
      </c>
      <c r="E1809" s="9">
        <v>309</v>
      </c>
      <c r="F1809" s="188">
        <v>201.3</v>
      </c>
      <c r="G1809" s="9">
        <v>85.2</v>
      </c>
      <c r="H1809" s="9">
        <v>70.800000000000182</v>
      </c>
      <c r="I1809" s="9">
        <v>0</v>
      </c>
      <c r="J1809" s="9">
        <v>249.40000000000236</v>
      </c>
      <c r="K1809" s="9">
        <v>170.60000000000036</v>
      </c>
      <c r="L1809" s="9">
        <v>526.9</v>
      </c>
      <c r="M1809" s="9">
        <v>373.5</v>
      </c>
      <c r="P1809" s="65">
        <f t="shared" si="42"/>
        <v>1986.700000000003</v>
      </c>
      <c r="R1809" t="s">
        <v>297</v>
      </c>
    </row>
    <row r="1810" spans="1:21" ht="15">
      <c r="A1810" s="28" t="s">
        <v>38</v>
      </c>
      <c r="B1810" s="61" t="s">
        <v>643</v>
      </c>
      <c r="E1810" s="9" t="s">
        <v>278</v>
      </c>
      <c r="F1810" s="9" t="s">
        <v>278</v>
      </c>
      <c r="G1810" s="9" t="s">
        <v>278</v>
      </c>
      <c r="H1810" s="9">
        <v>335.45000000000073</v>
      </c>
      <c r="I1810" s="9">
        <v>0</v>
      </c>
      <c r="J1810" s="9">
        <v>352.90000000000055</v>
      </c>
      <c r="K1810" s="9">
        <v>225.90000000000146</v>
      </c>
      <c r="L1810" s="9">
        <v>500.40000000000003</v>
      </c>
      <c r="M1810" s="188">
        <v>565.40000000000009</v>
      </c>
      <c r="P1810" s="65">
        <f t="shared" si="42"/>
        <v>1980.0500000000029</v>
      </c>
      <c r="R1810" t="s">
        <v>283</v>
      </c>
    </row>
    <row r="1811" spans="1:21" ht="15">
      <c r="A1811" s="28" t="s">
        <v>145</v>
      </c>
      <c r="B1811" s="61" t="s">
        <v>153</v>
      </c>
      <c r="E1811" s="9" t="s">
        <v>278</v>
      </c>
      <c r="F1811" s="9" t="s">
        <v>278</v>
      </c>
      <c r="G1811" s="188">
        <v>389.9</v>
      </c>
      <c r="H1811" s="9">
        <v>203.59999999999854</v>
      </c>
      <c r="I1811" s="9">
        <v>0</v>
      </c>
      <c r="J1811" s="9">
        <v>190.70000000000073</v>
      </c>
      <c r="K1811" s="9">
        <v>237</v>
      </c>
      <c r="L1811" s="9">
        <v>589.9</v>
      </c>
      <c r="M1811" s="9">
        <v>366.20000000000005</v>
      </c>
      <c r="P1811" s="65">
        <f t="shared" si="42"/>
        <v>1977.2999999999993</v>
      </c>
      <c r="R1811" t="s">
        <v>283</v>
      </c>
    </row>
    <row r="1812" spans="1:21" ht="15">
      <c r="A1812" s="28" t="s">
        <v>146</v>
      </c>
      <c r="B1812" s="61" t="s">
        <v>682</v>
      </c>
      <c r="E1812" s="9" t="s">
        <v>278</v>
      </c>
      <c r="F1812" s="9" t="s">
        <v>278</v>
      </c>
      <c r="G1812" s="9" t="s">
        <v>278</v>
      </c>
      <c r="H1812" s="185">
        <v>500.55000000000018</v>
      </c>
      <c r="I1812" s="9">
        <v>0</v>
      </c>
      <c r="J1812" s="9">
        <v>165.50000000000091</v>
      </c>
      <c r="K1812" s="188">
        <v>446.69999999999982</v>
      </c>
      <c r="L1812" s="9">
        <v>420.9</v>
      </c>
      <c r="M1812" s="9">
        <v>416.2</v>
      </c>
      <c r="P1812" s="65">
        <f t="shared" si="42"/>
        <v>1949.850000000001</v>
      </c>
      <c r="R1812" t="s">
        <v>338</v>
      </c>
      <c r="U1812" s="3" t="s">
        <v>2494</v>
      </c>
    </row>
    <row r="1813" spans="1:21" ht="15">
      <c r="A1813" s="28" t="s">
        <v>147</v>
      </c>
      <c r="B1813" s="61" t="s">
        <v>694</v>
      </c>
      <c r="E1813" s="9" t="s">
        <v>278</v>
      </c>
      <c r="F1813" s="9" t="s">
        <v>278</v>
      </c>
      <c r="G1813" s="9" t="s">
        <v>278</v>
      </c>
      <c r="H1813" s="188">
        <v>372.75</v>
      </c>
      <c r="I1813" s="9">
        <v>0</v>
      </c>
      <c r="J1813" s="184">
        <v>436.50000000000091</v>
      </c>
      <c r="K1813" s="9">
        <v>268.89999999999964</v>
      </c>
      <c r="L1813" s="9">
        <v>433.1</v>
      </c>
      <c r="M1813" s="9">
        <v>415.6</v>
      </c>
      <c r="P1813" s="65">
        <f t="shared" si="42"/>
        <v>1926.8500000000004</v>
      </c>
      <c r="R1813" t="s">
        <v>322</v>
      </c>
    </row>
    <row r="1814" spans="1:21" ht="15">
      <c r="A1814" s="28" t="s">
        <v>151</v>
      </c>
      <c r="B1814" s="178" t="s">
        <v>1343</v>
      </c>
      <c r="C1814" s="3"/>
      <c r="D1814" s="3"/>
      <c r="E1814" s="9" t="s">
        <v>278</v>
      </c>
      <c r="F1814" s="9" t="s">
        <v>278</v>
      </c>
      <c r="G1814" s="9" t="s">
        <v>278</v>
      </c>
      <c r="H1814" s="9" t="s">
        <v>278</v>
      </c>
      <c r="I1814" s="9">
        <v>0</v>
      </c>
      <c r="J1814" s="183">
        <v>545.00000000000045</v>
      </c>
      <c r="K1814" s="9">
        <v>309.19999999999982</v>
      </c>
      <c r="L1814" s="9">
        <v>547.40000000000009</v>
      </c>
      <c r="M1814" s="188">
        <v>499.2</v>
      </c>
      <c r="P1814" s="65">
        <f t="shared" si="42"/>
        <v>1900.8000000000004</v>
      </c>
      <c r="R1814" t="s">
        <v>3166</v>
      </c>
    </row>
    <row r="1815" spans="1:21" ht="15">
      <c r="A1815" s="28" t="s">
        <v>157</v>
      </c>
      <c r="B1815" s="61" t="s">
        <v>662</v>
      </c>
      <c r="E1815" s="9" t="s">
        <v>278</v>
      </c>
      <c r="F1815" s="9" t="s">
        <v>278</v>
      </c>
      <c r="G1815" s="9" t="s">
        <v>278</v>
      </c>
      <c r="H1815" s="188">
        <v>416.80000000000018</v>
      </c>
      <c r="I1815" s="9">
        <v>0</v>
      </c>
      <c r="J1815" s="9">
        <v>416.10000000000036</v>
      </c>
      <c r="K1815" s="9">
        <v>295.19999999999982</v>
      </c>
      <c r="L1815" s="9">
        <v>551.20000000000005</v>
      </c>
      <c r="M1815" s="9">
        <v>167.4</v>
      </c>
      <c r="P1815" s="65">
        <f t="shared" si="42"/>
        <v>1846.7000000000005</v>
      </c>
      <c r="R1815" t="s">
        <v>304</v>
      </c>
    </row>
    <row r="1816" spans="1:21" ht="15">
      <c r="A1816" s="28" t="s">
        <v>159</v>
      </c>
      <c r="B1816" s="239" t="s">
        <v>1654</v>
      </c>
      <c r="C1816" s="3"/>
      <c r="D1816" s="3"/>
      <c r="E1816" s="9" t="s">
        <v>278</v>
      </c>
      <c r="F1816" s="9" t="s">
        <v>278</v>
      </c>
      <c r="G1816" s="9" t="s">
        <v>278</v>
      </c>
      <c r="H1816" s="9" t="s">
        <v>278</v>
      </c>
      <c r="I1816" s="9">
        <v>0</v>
      </c>
      <c r="J1816" s="188">
        <v>435.90000000000009</v>
      </c>
      <c r="K1816" s="183">
        <v>567.00000000000091</v>
      </c>
      <c r="L1816" s="9">
        <v>135.5</v>
      </c>
      <c r="M1816" s="185">
        <v>672.8</v>
      </c>
      <c r="P1816" s="65">
        <f t="shared" si="42"/>
        <v>1811.200000000001</v>
      </c>
      <c r="R1816" t="s">
        <v>714</v>
      </c>
      <c r="U1816" s="3" t="s">
        <v>2494</v>
      </c>
    </row>
    <row r="1817" spans="1:21" ht="15">
      <c r="A1817" s="28" t="s">
        <v>160</v>
      </c>
      <c r="B1817" s="61" t="s">
        <v>704</v>
      </c>
      <c r="E1817" s="9" t="s">
        <v>278</v>
      </c>
      <c r="F1817" s="9" t="s">
        <v>278</v>
      </c>
      <c r="G1817" s="9" t="s">
        <v>278</v>
      </c>
      <c r="H1817" s="9">
        <v>109.74999999999909</v>
      </c>
      <c r="I1817" s="9">
        <v>0</v>
      </c>
      <c r="J1817" s="9">
        <v>258.49999999999909</v>
      </c>
      <c r="K1817" s="9">
        <v>353.09999999999854</v>
      </c>
      <c r="L1817" s="9">
        <v>580.55000000000007</v>
      </c>
      <c r="M1817" s="9">
        <v>361.09999999999997</v>
      </c>
      <c r="P1817" s="65">
        <f t="shared" si="42"/>
        <v>1662.9999999999968</v>
      </c>
    </row>
    <row r="1818" spans="1:21" ht="15">
      <c r="A1818" s="28" t="s">
        <v>161</v>
      </c>
      <c r="B1818" s="61" t="s">
        <v>155</v>
      </c>
      <c r="E1818" s="9" t="s">
        <v>278</v>
      </c>
      <c r="F1818" s="9" t="s">
        <v>278</v>
      </c>
      <c r="G1818" s="9">
        <v>310.7</v>
      </c>
      <c r="H1818" s="9">
        <v>73.399999999998727</v>
      </c>
      <c r="I1818" s="9">
        <v>0</v>
      </c>
      <c r="J1818" s="9">
        <v>167.99999999999909</v>
      </c>
      <c r="K1818" s="9">
        <v>316.50000000000091</v>
      </c>
      <c r="L1818" s="9">
        <v>502.09999999999997</v>
      </c>
      <c r="M1818" s="9">
        <v>287</v>
      </c>
      <c r="P1818" s="65">
        <f t="shared" si="42"/>
        <v>1657.6999999999987</v>
      </c>
    </row>
    <row r="1819" spans="1:21" ht="15">
      <c r="A1819" s="28" t="s">
        <v>163</v>
      </c>
      <c r="B1819" s="61" t="s">
        <v>6</v>
      </c>
      <c r="E1819" s="185">
        <v>703.8</v>
      </c>
      <c r="F1819" s="9">
        <v>178.2</v>
      </c>
      <c r="G1819" s="9">
        <v>234.55</v>
      </c>
      <c r="H1819" s="9">
        <v>177.09999999999854</v>
      </c>
      <c r="I1819" s="9">
        <v>0</v>
      </c>
      <c r="J1819" s="9">
        <v>332.5</v>
      </c>
      <c r="K1819" s="9" t="s">
        <v>278</v>
      </c>
      <c r="L1819" s="9" t="s">
        <v>278</v>
      </c>
      <c r="M1819" s="9" t="s">
        <v>278</v>
      </c>
      <c r="P1819" s="65">
        <f t="shared" si="42"/>
        <v>1626.1499999999985</v>
      </c>
      <c r="R1819" t="s">
        <v>281</v>
      </c>
      <c r="U1819" s="3" t="s">
        <v>2494</v>
      </c>
    </row>
    <row r="1820" spans="1:21" ht="15">
      <c r="A1820" s="28" t="s">
        <v>274</v>
      </c>
      <c r="B1820" s="178" t="s">
        <v>1345</v>
      </c>
      <c r="C1820" s="3"/>
      <c r="D1820" s="3"/>
      <c r="E1820" s="9" t="s">
        <v>278</v>
      </c>
      <c r="F1820" s="9" t="s">
        <v>278</v>
      </c>
      <c r="G1820" s="9" t="s">
        <v>278</v>
      </c>
      <c r="H1820" s="9" t="s">
        <v>278</v>
      </c>
      <c r="I1820" s="9">
        <v>0</v>
      </c>
      <c r="J1820" s="9">
        <v>372.89999999999873</v>
      </c>
      <c r="K1820" s="9">
        <v>356.90000000000146</v>
      </c>
      <c r="L1820" s="9">
        <v>613.9</v>
      </c>
      <c r="M1820" s="9">
        <v>282</v>
      </c>
      <c r="P1820" s="65">
        <f t="shared" si="42"/>
        <v>1625.7000000000003</v>
      </c>
      <c r="T1820" t="s">
        <v>2452</v>
      </c>
    </row>
    <row r="1821" spans="1:21" ht="15">
      <c r="A1821" s="28" t="s">
        <v>275</v>
      </c>
      <c r="B1821" s="239" t="s">
        <v>1653</v>
      </c>
      <c r="C1821" s="3"/>
      <c r="D1821" s="3"/>
      <c r="E1821" s="9" t="s">
        <v>278</v>
      </c>
      <c r="F1821" s="9" t="s">
        <v>278</v>
      </c>
      <c r="G1821" s="9" t="s">
        <v>278</v>
      </c>
      <c r="H1821" s="9" t="s">
        <v>278</v>
      </c>
      <c r="I1821" s="9">
        <v>0</v>
      </c>
      <c r="J1821" s="9">
        <v>265.99999999999818</v>
      </c>
      <c r="K1821" s="9">
        <v>344.10000000000218</v>
      </c>
      <c r="L1821" s="9">
        <v>584.6</v>
      </c>
      <c r="M1821" s="9">
        <v>390.4</v>
      </c>
      <c r="P1821" s="65">
        <f t="shared" si="42"/>
        <v>1585.1000000000004</v>
      </c>
    </row>
    <row r="1822" spans="1:21" ht="15">
      <c r="A1822" s="28" t="s">
        <v>276</v>
      </c>
      <c r="B1822" s="61" t="s">
        <v>667</v>
      </c>
      <c r="E1822" s="9" t="s">
        <v>278</v>
      </c>
      <c r="F1822" s="9" t="s">
        <v>278</v>
      </c>
      <c r="G1822" s="9" t="s">
        <v>278</v>
      </c>
      <c r="H1822" s="188">
        <v>374.90000000000146</v>
      </c>
      <c r="I1822" s="9">
        <v>0</v>
      </c>
      <c r="J1822" s="9">
        <v>276.69999999999891</v>
      </c>
      <c r="K1822" s="9">
        <v>162.19999999999891</v>
      </c>
      <c r="L1822" s="9">
        <v>483.2</v>
      </c>
      <c r="M1822" s="9">
        <v>283.5</v>
      </c>
      <c r="P1822" s="65">
        <f t="shared" ref="P1822:P1853" si="43">SUM(E1822:M1822)</f>
        <v>1580.4999999999993</v>
      </c>
      <c r="R1822" t="s">
        <v>287</v>
      </c>
    </row>
    <row r="1823" spans="1:21" ht="15">
      <c r="A1823" s="28" t="s">
        <v>277</v>
      </c>
      <c r="B1823" s="61" t="s">
        <v>658</v>
      </c>
      <c r="E1823" s="9" t="s">
        <v>278</v>
      </c>
      <c r="F1823" s="9" t="s">
        <v>278</v>
      </c>
      <c r="G1823" s="9" t="s">
        <v>278</v>
      </c>
      <c r="H1823" s="9">
        <v>233.20000000000027</v>
      </c>
      <c r="I1823" s="9">
        <v>0</v>
      </c>
      <c r="J1823" s="9">
        <v>247.00000000000091</v>
      </c>
      <c r="K1823" s="9">
        <v>374.39999999999873</v>
      </c>
      <c r="L1823" s="9">
        <v>390.59999999999997</v>
      </c>
      <c r="M1823" s="9">
        <v>328.5</v>
      </c>
      <c r="P1823" s="65">
        <f t="shared" si="43"/>
        <v>1573.6999999999998</v>
      </c>
    </row>
    <row r="1824" spans="1:21" ht="15">
      <c r="A1824" s="28" t="s">
        <v>640</v>
      </c>
      <c r="B1824" s="61" t="s">
        <v>154</v>
      </c>
      <c r="E1824" s="9" t="s">
        <v>278</v>
      </c>
      <c r="F1824" s="9" t="s">
        <v>278</v>
      </c>
      <c r="G1824" s="9">
        <v>197.2</v>
      </c>
      <c r="H1824" s="9">
        <v>205.49999999999909</v>
      </c>
      <c r="I1824" s="9">
        <v>0</v>
      </c>
      <c r="J1824" s="9">
        <v>246.49999999999818</v>
      </c>
      <c r="K1824" s="9">
        <v>164.89999999999964</v>
      </c>
      <c r="L1824" s="9">
        <v>447.8</v>
      </c>
      <c r="M1824" s="9">
        <v>310.7</v>
      </c>
      <c r="P1824" s="65">
        <f t="shared" si="43"/>
        <v>1572.599999999997</v>
      </c>
    </row>
    <row r="1825" spans="1:21" ht="15">
      <c r="A1825" s="28" t="s">
        <v>641</v>
      </c>
      <c r="B1825" s="178" t="s">
        <v>1349</v>
      </c>
      <c r="C1825" s="3"/>
      <c r="D1825" s="3"/>
      <c r="E1825" s="9" t="s">
        <v>278</v>
      </c>
      <c r="F1825" s="9" t="s">
        <v>278</v>
      </c>
      <c r="G1825" s="9" t="s">
        <v>278</v>
      </c>
      <c r="H1825" s="9" t="s">
        <v>278</v>
      </c>
      <c r="I1825" s="9">
        <v>0</v>
      </c>
      <c r="J1825" s="9">
        <v>293.19999999999891</v>
      </c>
      <c r="K1825" s="9">
        <v>242.30000000000109</v>
      </c>
      <c r="L1825" s="9">
        <v>419</v>
      </c>
      <c r="M1825" s="183">
        <v>593.79999999999995</v>
      </c>
      <c r="P1825" s="65">
        <f t="shared" si="43"/>
        <v>1548.3</v>
      </c>
      <c r="R1825" t="s">
        <v>300</v>
      </c>
    </row>
    <row r="1826" spans="1:21" ht="15">
      <c r="A1826" s="28" t="s">
        <v>642</v>
      </c>
      <c r="B1826" s="61" t="s">
        <v>651</v>
      </c>
      <c r="E1826" s="9" t="s">
        <v>278</v>
      </c>
      <c r="F1826" s="9" t="s">
        <v>278</v>
      </c>
      <c r="G1826" s="9" t="s">
        <v>278</v>
      </c>
      <c r="H1826" s="9">
        <v>102.94999999999982</v>
      </c>
      <c r="I1826" s="9">
        <v>0</v>
      </c>
      <c r="J1826" s="9">
        <v>339.99999999999818</v>
      </c>
      <c r="K1826" s="9">
        <v>274.19999999999982</v>
      </c>
      <c r="L1826" s="9">
        <v>545.75</v>
      </c>
      <c r="M1826" s="9">
        <v>262.7</v>
      </c>
      <c r="P1826" s="65">
        <f t="shared" si="43"/>
        <v>1525.5999999999979</v>
      </c>
    </row>
    <row r="1827" spans="1:21" ht="15">
      <c r="A1827" s="28" t="s">
        <v>644</v>
      </c>
      <c r="B1827" s="28" t="s">
        <v>633</v>
      </c>
      <c r="E1827" s="9" t="s">
        <v>278</v>
      </c>
      <c r="F1827" s="9" t="s">
        <v>278</v>
      </c>
      <c r="G1827" s="9" t="s">
        <v>278</v>
      </c>
      <c r="H1827" s="9">
        <v>302.10000000000036</v>
      </c>
      <c r="I1827" s="9">
        <v>0</v>
      </c>
      <c r="J1827" s="9">
        <v>48.900000000000091</v>
      </c>
      <c r="K1827" s="184">
        <v>535.59999999999945</v>
      </c>
      <c r="L1827" s="9">
        <v>404</v>
      </c>
      <c r="M1827" s="9">
        <v>233.10000000000002</v>
      </c>
      <c r="P1827" s="65">
        <f t="shared" si="43"/>
        <v>1523.6999999999998</v>
      </c>
      <c r="R1827" t="s">
        <v>282</v>
      </c>
    </row>
    <row r="1828" spans="1:21" ht="15">
      <c r="A1828" s="28" t="s">
        <v>650</v>
      </c>
      <c r="B1828" s="61" t="s">
        <v>692</v>
      </c>
      <c r="E1828" s="9" t="s">
        <v>278</v>
      </c>
      <c r="F1828" s="9" t="s">
        <v>278</v>
      </c>
      <c r="G1828" s="9" t="s">
        <v>278</v>
      </c>
      <c r="H1828" s="9">
        <v>316.5</v>
      </c>
      <c r="I1828" s="9">
        <v>0</v>
      </c>
      <c r="J1828" s="9">
        <v>254.40000000000055</v>
      </c>
      <c r="K1828" s="188">
        <v>533.60000000000309</v>
      </c>
      <c r="L1828" s="9">
        <v>94.100000000000009</v>
      </c>
      <c r="M1828" s="9">
        <v>299.7</v>
      </c>
      <c r="P1828" s="65">
        <f t="shared" si="43"/>
        <v>1498.3000000000036</v>
      </c>
      <c r="R1828" t="s">
        <v>283</v>
      </c>
    </row>
    <row r="1829" spans="1:21" ht="15">
      <c r="A1829" s="28" t="s">
        <v>652</v>
      </c>
      <c r="B1829" s="239" t="s">
        <v>1664</v>
      </c>
      <c r="C1829" s="3"/>
      <c r="D1829" s="3"/>
      <c r="E1829" s="9" t="s">
        <v>278</v>
      </c>
      <c r="F1829" s="9" t="s">
        <v>278</v>
      </c>
      <c r="G1829" s="9" t="s">
        <v>278</v>
      </c>
      <c r="H1829" s="9" t="s">
        <v>278</v>
      </c>
      <c r="I1829" s="9">
        <v>0</v>
      </c>
      <c r="J1829" s="9" t="s">
        <v>278</v>
      </c>
      <c r="K1829" s="188">
        <v>478.10000000000218</v>
      </c>
      <c r="L1829" s="183">
        <v>723.2</v>
      </c>
      <c r="M1829" s="9">
        <v>294.60000000000002</v>
      </c>
      <c r="P1829" s="65">
        <f t="shared" si="43"/>
        <v>1495.9000000000024</v>
      </c>
      <c r="R1829" t="s">
        <v>307</v>
      </c>
    </row>
    <row r="1830" spans="1:21" ht="15">
      <c r="A1830" s="28" t="s">
        <v>655</v>
      </c>
      <c r="B1830" s="61" t="s">
        <v>144</v>
      </c>
      <c r="E1830" s="9" t="s">
        <v>278</v>
      </c>
      <c r="F1830" s="185">
        <v>399.9</v>
      </c>
      <c r="G1830" s="9">
        <v>243.9</v>
      </c>
      <c r="H1830" s="9">
        <v>237.04999999999927</v>
      </c>
      <c r="I1830" s="9">
        <v>0</v>
      </c>
      <c r="J1830" s="9">
        <v>235</v>
      </c>
      <c r="K1830" s="9">
        <v>365.69999999999936</v>
      </c>
      <c r="L1830" s="9" t="s">
        <v>278</v>
      </c>
      <c r="M1830" s="9" t="s">
        <v>278</v>
      </c>
      <c r="P1830" s="65">
        <f t="shared" si="43"/>
        <v>1481.5499999999986</v>
      </c>
      <c r="R1830" t="s">
        <v>281</v>
      </c>
      <c r="U1830" s="3" t="s">
        <v>2494</v>
      </c>
    </row>
    <row r="1831" spans="1:21" ht="15">
      <c r="A1831" s="28" t="s">
        <v>656</v>
      </c>
      <c r="B1831" s="239" t="s">
        <v>1655</v>
      </c>
      <c r="C1831" s="3"/>
      <c r="D1831" s="3"/>
      <c r="E1831" s="9" t="s">
        <v>278</v>
      </c>
      <c r="F1831" s="9" t="s">
        <v>278</v>
      </c>
      <c r="G1831" s="9" t="s">
        <v>278</v>
      </c>
      <c r="H1831" s="9" t="s">
        <v>278</v>
      </c>
      <c r="I1831" s="9">
        <v>0</v>
      </c>
      <c r="J1831" s="9">
        <v>215.50000000000182</v>
      </c>
      <c r="K1831" s="9">
        <v>158.39999999999873</v>
      </c>
      <c r="L1831" s="188">
        <v>616.45000000000005</v>
      </c>
      <c r="M1831" s="9">
        <v>485.5</v>
      </c>
      <c r="P1831" s="65">
        <f t="shared" si="43"/>
        <v>1475.8500000000006</v>
      </c>
      <c r="R1831" t="s">
        <v>288</v>
      </c>
    </row>
    <row r="1832" spans="1:21" ht="15">
      <c r="A1832" s="28" t="s">
        <v>659</v>
      </c>
      <c r="B1832" s="61" t="s">
        <v>687</v>
      </c>
      <c r="E1832" s="9" t="s">
        <v>278</v>
      </c>
      <c r="F1832" s="9" t="s">
        <v>278</v>
      </c>
      <c r="G1832" s="9" t="s">
        <v>278</v>
      </c>
      <c r="H1832" s="9">
        <v>169.59999999999945</v>
      </c>
      <c r="I1832" s="9">
        <v>0</v>
      </c>
      <c r="J1832" s="9">
        <v>256.90000000000055</v>
      </c>
      <c r="K1832" s="9">
        <v>366.74999999999909</v>
      </c>
      <c r="L1832" s="9">
        <v>438.1</v>
      </c>
      <c r="M1832" s="9">
        <v>231</v>
      </c>
      <c r="P1832" s="65">
        <f t="shared" si="43"/>
        <v>1462.349999999999</v>
      </c>
    </row>
    <row r="1833" spans="1:21" ht="15">
      <c r="A1833" s="28" t="s">
        <v>661</v>
      </c>
      <c r="B1833" s="178" t="s">
        <v>1342</v>
      </c>
      <c r="C1833" s="3"/>
      <c r="D1833" s="3"/>
      <c r="E1833" s="9" t="s">
        <v>278</v>
      </c>
      <c r="F1833" s="9" t="s">
        <v>278</v>
      </c>
      <c r="G1833" s="9" t="s">
        <v>278</v>
      </c>
      <c r="H1833" s="9" t="s">
        <v>278</v>
      </c>
      <c r="I1833" s="9">
        <v>0</v>
      </c>
      <c r="J1833" s="9">
        <v>160.09999999999945</v>
      </c>
      <c r="K1833" s="9">
        <v>299.59999999999945</v>
      </c>
      <c r="L1833" s="9">
        <v>487.05</v>
      </c>
      <c r="M1833" s="9">
        <v>464.65</v>
      </c>
      <c r="P1833" s="65">
        <f t="shared" si="43"/>
        <v>1411.3999999999987</v>
      </c>
    </row>
    <row r="1834" spans="1:21" ht="15">
      <c r="A1834" s="28" t="s">
        <v>666</v>
      </c>
      <c r="B1834" s="190" t="s">
        <v>1351</v>
      </c>
      <c r="C1834" s="3"/>
      <c r="D1834" s="3"/>
      <c r="E1834" s="9" t="s">
        <v>278</v>
      </c>
      <c r="F1834" s="9" t="s">
        <v>278</v>
      </c>
      <c r="G1834" s="9" t="s">
        <v>278</v>
      </c>
      <c r="H1834" s="9" t="s">
        <v>278</v>
      </c>
      <c r="I1834" s="9">
        <v>0</v>
      </c>
      <c r="J1834" s="188">
        <v>435.40000000000146</v>
      </c>
      <c r="K1834" s="9">
        <v>177</v>
      </c>
      <c r="L1834" s="9">
        <v>452.5</v>
      </c>
      <c r="M1834" s="9">
        <v>323.2</v>
      </c>
      <c r="P1834" s="65">
        <f t="shared" si="43"/>
        <v>1388.1000000000015</v>
      </c>
      <c r="R1834" t="s">
        <v>284</v>
      </c>
    </row>
    <row r="1835" spans="1:21" ht="15">
      <c r="A1835" s="28" t="s">
        <v>670</v>
      </c>
      <c r="B1835" s="239" t="s">
        <v>1658</v>
      </c>
      <c r="C1835" s="3"/>
      <c r="D1835" s="3"/>
      <c r="E1835" s="9" t="s">
        <v>278</v>
      </c>
      <c r="F1835" s="9" t="s">
        <v>278</v>
      </c>
      <c r="G1835" s="9" t="s">
        <v>278</v>
      </c>
      <c r="H1835" s="9" t="s">
        <v>278</v>
      </c>
      <c r="I1835" s="9">
        <v>0</v>
      </c>
      <c r="J1835" s="9">
        <v>204</v>
      </c>
      <c r="K1835" s="9">
        <v>200.40000000000009</v>
      </c>
      <c r="L1835" s="9">
        <v>490.15</v>
      </c>
      <c r="M1835" s="188">
        <v>491.70000000000005</v>
      </c>
      <c r="P1835" s="65">
        <f t="shared" si="43"/>
        <v>1386.25</v>
      </c>
      <c r="R1835" t="s">
        <v>287</v>
      </c>
    </row>
    <row r="1836" spans="1:21" ht="15">
      <c r="A1836" s="28" t="s">
        <v>671</v>
      </c>
      <c r="B1836" s="61" t="s">
        <v>156</v>
      </c>
      <c r="E1836" s="9" t="s">
        <v>278</v>
      </c>
      <c r="F1836" s="9" t="s">
        <v>278</v>
      </c>
      <c r="G1836" s="185">
        <v>438.95</v>
      </c>
      <c r="H1836" s="188">
        <v>409.59999999999854</v>
      </c>
      <c r="I1836" s="9">
        <v>0</v>
      </c>
      <c r="J1836" s="9">
        <v>307.50000000000091</v>
      </c>
      <c r="K1836" s="9">
        <v>222.00000000000182</v>
      </c>
      <c r="L1836" s="9" t="s">
        <v>278</v>
      </c>
      <c r="M1836" s="9" t="s">
        <v>278</v>
      </c>
      <c r="P1836" s="65">
        <f t="shared" si="43"/>
        <v>1378.0500000000013</v>
      </c>
      <c r="R1836" t="s">
        <v>355</v>
      </c>
      <c r="U1836" s="3" t="s">
        <v>2494</v>
      </c>
    </row>
    <row r="1837" spans="1:21" ht="15">
      <c r="A1837" s="28" t="s">
        <v>672</v>
      </c>
      <c r="B1837" s="61" t="s">
        <v>660</v>
      </c>
      <c r="E1837" s="9" t="s">
        <v>278</v>
      </c>
      <c r="F1837" s="9" t="s">
        <v>278</v>
      </c>
      <c r="G1837" s="9" t="s">
        <v>278</v>
      </c>
      <c r="H1837" s="9">
        <v>230.40000000000009</v>
      </c>
      <c r="I1837" s="9">
        <v>0</v>
      </c>
      <c r="J1837" s="9">
        <v>169.50000000000091</v>
      </c>
      <c r="K1837" s="188">
        <v>458.90000000000055</v>
      </c>
      <c r="L1837" s="9">
        <v>504.09999999999997</v>
      </c>
      <c r="M1837" s="9" t="s">
        <v>278</v>
      </c>
      <c r="P1837" s="65">
        <f t="shared" si="43"/>
        <v>1362.9000000000015</v>
      </c>
      <c r="R1837" t="s">
        <v>292</v>
      </c>
    </row>
    <row r="1838" spans="1:21" ht="15">
      <c r="A1838" s="28" t="s">
        <v>677</v>
      </c>
      <c r="B1838" s="28" t="s">
        <v>639</v>
      </c>
      <c r="E1838" s="9" t="s">
        <v>278</v>
      </c>
      <c r="F1838" s="9" t="s">
        <v>278</v>
      </c>
      <c r="G1838" s="9" t="s">
        <v>278</v>
      </c>
      <c r="H1838" s="188">
        <v>406.19999999999982</v>
      </c>
      <c r="I1838" s="9">
        <v>0</v>
      </c>
      <c r="J1838" s="9">
        <v>206.70000000000027</v>
      </c>
      <c r="K1838" s="9">
        <v>285.89999999999964</v>
      </c>
      <c r="L1838" s="9">
        <v>443.09999999999997</v>
      </c>
      <c r="M1838" s="9" t="s">
        <v>278</v>
      </c>
      <c r="P1838" s="65">
        <f t="shared" si="43"/>
        <v>1341.8999999999996</v>
      </c>
      <c r="R1838" t="s">
        <v>292</v>
      </c>
    </row>
    <row r="1839" spans="1:21" ht="15">
      <c r="A1839" s="28" t="s">
        <v>685</v>
      </c>
      <c r="B1839" s="61" t="s">
        <v>669</v>
      </c>
      <c r="E1839" s="9" t="s">
        <v>278</v>
      </c>
      <c r="F1839" s="9" t="s">
        <v>278</v>
      </c>
      <c r="G1839" s="9" t="s">
        <v>278</v>
      </c>
      <c r="H1839" s="9">
        <v>98.600000000001273</v>
      </c>
      <c r="I1839" s="9">
        <v>0</v>
      </c>
      <c r="J1839" s="9">
        <v>335.29999999999927</v>
      </c>
      <c r="K1839" s="9">
        <v>262.89999999999964</v>
      </c>
      <c r="L1839" s="9">
        <v>272.60000000000002</v>
      </c>
      <c r="M1839" s="9">
        <v>361.9</v>
      </c>
      <c r="P1839" s="65">
        <f t="shared" si="43"/>
        <v>1331.3000000000002</v>
      </c>
    </row>
    <row r="1840" spans="1:21" ht="15">
      <c r="A1840" s="28" t="s">
        <v>689</v>
      </c>
      <c r="B1840" s="239" t="s">
        <v>1661</v>
      </c>
      <c r="C1840" s="3"/>
      <c r="D1840" s="3"/>
      <c r="E1840" s="9" t="s">
        <v>278</v>
      </c>
      <c r="F1840" s="9" t="s">
        <v>278</v>
      </c>
      <c r="G1840" s="9" t="s">
        <v>278</v>
      </c>
      <c r="H1840" s="9" t="s">
        <v>278</v>
      </c>
      <c r="I1840" s="9">
        <v>0</v>
      </c>
      <c r="J1840" s="9">
        <v>184.5</v>
      </c>
      <c r="K1840" s="9">
        <v>292.5</v>
      </c>
      <c r="L1840" s="9">
        <v>560.20000000000005</v>
      </c>
      <c r="M1840" s="9">
        <v>284.5</v>
      </c>
      <c r="P1840" s="65">
        <f t="shared" si="43"/>
        <v>1321.7</v>
      </c>
    </row>
    <row r="1841" spans="1:21" ht="15">
      <c r="A1841" s="28" t="s">
        <v>690</v>
      </c>
      <c r="B1841" s="61" t="s">
        <v>683</v>
      </c>
      <c r="E1841" s="9" t="s">
        <v>278</v>
      </c>
      <c r="F1841" s="9" t="s">
        <v>278</v>
      </c>
      <c r="G1841" s="9" t="s">
        <v>278</v>
      </c>
      <c r="H1841" s="9">
        <v>183.199999999998</v>
      </c>
      <c r="I1841" s="9">
        <v>0</v>
      </c>
      <c r="J1841" s="9">
        <v>360.40000000000146</v>
      </c>
      <c r="K1841" s="9">
        <v>162.49999999999909</v>
      </c>
      <c r="L1841" s="9">
        <v>284.89999999999998</v>
      </c>
      <c r="M1841" s="9">
        <v>324.8</v>
      </c>
      <c r="P1841" s="65">
        <f t="shared" si="43"/>
        <v>1315.7999999999986</v>
      </c>
    </row>
    <row r="1842" spans="1:21" ht="15">
      <c r="A1842" s="28" t="s">
        <v>691</v>
      </c>
      <c r="B1842" s="178" t="s">
        <v>1348</v>
      </c>
      <c r="C1842" s="3"/>
      <c r="D1842" s="3"/>
      <c r="E1842" s="9" t="s">
        <v>278</v>
      </c>
      <c r="F1842" s="9" t="s">
        <v>278</v>
      </c>
      <c r="G1842" s="9" t="s">
        <v>278</v>
      </c>
      <c r="H1842" s="9" t="s">
        <v>278</v>
      </c>
      <c r="I1842" s="9">
        <v>0</v>
      </c>
      <c r="J1842" s="9">
        <v>159.09999999999945</v>
      </c>
      <c r="K1842" s="9">
        <v>361.59999999999945</v>
      </c>
      <c r="L1842" s="9">
        <v>446.40000000000003</v>
      </c>
      <c r="M1842" s="9">
        <v>326.89999999999998</v>
      </c>
      <c r="P1842" s="65">
        <f t="shared" si="43"/>
        <v>1293.9999999999991</v>
      </c>
    </row>
    <row r="1843" spans="1:21" ht="15">
      <c r="A1843" s="28" t="s">
        <v>697</v>
      </c>
      <c r="B1843" s="178" t="s">
        <v>1333</v>
      </c>
      <c r="C1843" s="3"/>
      <c r="D1843" s="3"/>
      <c r="E1843" s="9" t="s">
        <v>278</v>
      </c>
      <c r="F1843" s="9" t="s">
        <v>278</v>
      </c>
      <c r="G1843" s="9" t="s">
        <v>278</v>
      </c>
      <c r="H1843" s="9" t="s">
        <v>278</v>
      </c>
      <c r="I1843" s="9">
        <v>0</v>
      </c>
      <c r="J1843" s="9">
        <v>238.09999999999991</v>
      </c>
      <c r="K1843" s="9">
        <v>156.39999999999964</v>
      </c>
      <c r="L1843" s="9">
        <v>477.9</v>
      </c>
      <c r="M1843" s="9">
        <v>388.5</v>
      </c>
      <c r="P1843" s="65">
        <f t="shared" si="43"/>
        <v>1260.8999999999996</v>
      </c>
    </row>
    <row r="1844" spans="1:21" ht="15">
      <c r="A1844" s="28" t="s">
        <v>698</v>
      </c>
      <c r="B1844" s="61" t="s">
        <v>653</v>
      </c>
      <c r="E1844" s="9" t="s">
        <v>278</v>
      </c>
      <c r="F1844" s="9" t="s">
        <v>278</v>
      </c>
      <c r="G1844" s="9" t="s">
        <v>278</v>
      </c>
      <c r="H1844" s="9">
        <v>136.04999999999927</v>
      </c>
      <c r="I1844" s="9">
        <v>0</v>
      </c>
      <c r="J1844" s="9">
        <v>132.5</v>
      </c>
      <c r="K1844" s="9">
        <v>146.19999999999891</v>
      </c>
      <c r="L1844" s="9">
        <v>542.30000000000007</v>
      </c>
      <c r="M1844" s="9">
        <v>302.2</v>
      </c>
      <c r="P1844" s="65">
        <f t="shared" si="43"/>
        <v>1259.2499999999982</v>
      </c>
    </row>
    <row r="1845" spans="1:21" ht="15">
      <c r="A1845" s="28" t="s">
        <v>699</v>
      </c>
      <c r="B1845" s="61" t="s">
        <v>654</v>
      </c>
      <c r="E1845" s="9" t="s">
        <v>278</v>
      </c>
      <c r="F1845" s="9" t="s">
        <v>278</v>
      </c>
      <c r="G1845" s="9" t="s">
        <v>278</v>
      </c>
      <c r="H1845" s="9">
        <v>78.600000000000364</v>
      </c>
      <c r="I1845" s="9">
        <v>0</v>
      </c>
      <c r="J1845" s="9">
        <v>133.99999999999909</v>
      </c>
      <c r="K1845" s="9">
        <v>386.5</v>
      </c>
      <c r="L1845" s="9">
        <v>345.1</v>
      </c>
      <c r="M1845" s="9">
        <v>298.59999999999997</v>
      </c>
      <c r="P1845" s="65">
        <f t="shared" si="43"/>
        <v>1242.7999999999995</v>
      </c>
    </row>
    <row r="1846" spans="1:21" ht="15">
      <c r="A1846" s="28" t="s">
        <v>701</v>
      </c>
      <c r="B1846" s="28" t="s">
        <v>638</v>
      </c>
      <c r="E1846" s="9" t="s">
        <v>278</v>
      </c>
      <c r="F1846" s="9" t="s">
        <v>278</v>
      </c>
      <c r="G1846" s="9" t="s">
        <v>278</v>
      </c>
      <c r="H1846" s="9">
        <v>172.09999999999945</v>
      </c>
      <c r="I1846" s="9">
        <v>0</v>
      </c>
      <c r="J1846" s="9">
        <v>253.10000000000082</v>
      </c>
      <c r="K1846" s="9">
        <v>287.5</v>
      </c>
      <c r="L1846" s="9">
        <v>271.89999999999998</v>
      </c>
      <c r="M1846" s="9">
        <v>255.1</v>
      </c>
      <c r="P1846" s="65">
        <f t="shared" si="43"/>
        <v>1239.7000000000003</v>
      </c>
    </row>
    <row r="1847" spans="1:21" ht="15">
      <c r="A1847" s="28" t="s">
        <v>702</v>
      </c>
      <c r="B1847" s="178" t="s">
        <v>1337</v>
      </c>
      <c r="C1847" s="3"/>
      <c r="D1847" s="3"/>
      <c r="E1847" s="9" t="s">
        <v>278</v>
      </c>
      <c r="F1847" s="9" t="s">
        <v>278</v>
      </c>
      <c r="G1847" s="9" t="s">
        <v>278</v>
      </c>
      <c r="H1847" s="9" t="s">
        <v>278</v>
      </c>
      <c r="I1847" s="9">
        <v>0</v>
      </c>
      <c r="J1847" s="9">
        <v>294.89999999999873</v>
      </c>
      <c r="K1847" s="9">
        <v>158.79999999999927</v>
      </c>
      <c r="L1847" s="9">
        <v>503.6</v>
      </c>
      <c r="M1847" s="9">
        <v>275.39999999999998</v>
      </c>
      <c r="P1847" s="65">
        <f t="shared" si="43"/>
        <v>1232.699999999998</v>
      </c>
    </row>
    <row r="1848" spans="1:21" ht="15">
      <c r="A1848" s="28" t="s">
        <v>703</v>
      </c>
      <c r="B1848" s="239" t="s">
        <v>1666</v>
      </c>
      <c r="C1848" s="3"/>
      <c r="D1848" s="3"/>
      <c r="E1848" s="9" t="s">
        <v>278</v>
      </c>
      <c r="F1848" s="9" t="s">
        <v>278</v>
      </c>
      <c r="G1848" s="9" t="s">
        <v>278</v>
      </c>
      <c r="H1848" s="9" t="s">
        <v>278</v>
      </c>
      <c r="I1848" s="9">
        <v>0</v>
      </c>
      <c r="J1848" s="9" t="s">
        <v>278</v>
      </c>
      <c r="K1848" s="9">
        <v>338.19999999999982</v>
      </c>
      <c r="L1848" s="188">
        <v>705.09999999999991</v>
      </c>
      <c r="M1848" s="9">
        <v>181.5</v>
      </c>
      <c r="P1848" s="65">
        <f t="shared" si="43"/>
        <v>1224.7999999999997</v>
      </c>
      <c r="R1848" t="s">
        <v>283</v>
      </c>
    </row>
    <row r="1849" spans="1:21" ht="15">
      <c r="A1849" s="28" t="s">
        <v>706</v>
      </c>
      <c r="B1849" s="239" t="s">
        <v>1749</v>
      </c>
      <c r="C1849" s="3"/>
      <c r="D1849" s="3"/>
      <c r="E1849" s="9" t="s">
        <v>278</v>
      </c>
      <c r="F1849" s="9" t="s">
        <v>278</v>
      </c>
      <c r="G1849" s="9" t="s">
        <v>278</v>
      </c>
      <c r="H1849" s="9" t="s">
        <v>278</v>
      </c>
      <c r="I1849" s="9">
        <v>0</v>
      </c>
      <c r="J1849" s="9" t="s">
        <v>278</v>
      </c>
      <c r="K1849" s="9">
        <v>291.49999999999909</v>
      </c>
      <c r="L1849" s="9">
        <v>483.5</v>
      </c>
      <c r="M1849" s="9">
        <v>425.1</v>
      </c>
      <c r="P1849" s="65">
        <f t="shared" si="43"/>
        <v>1200.099999999999</v>
      </c>
    </row>
    <row r="1850" spans="1:21" ht="15">
      <c r="A1850" s="28" t="s">
        <v>775</v>
      </c>
      <c r="B1850" s="61" t="s">
        <v>2207</v>
      </c>
      <c r="C1850" s="3"/>
      <c r="D1850" s="3"/>
      <c r="E1850" s="9" t="s">
        <v>278</v>
      </c>
      <c r="F1850" s="9" t="s">
        <v>278</v>
      </c>
      <c r="G1850" s="9" t="s">
        <v>278</v>
      </c>
      <c r="H1850" s="9" t="s">
        <v>278</v>
      </c>
      <c r="I1850" s="9">
        <v>0</v>
      </c>
      <c r="J1850" s="9" t="s">
        <v>278</v>
      </c>
      <c r="K1850" s="9" t="s">
        <v>278</v>
      </c>
      <c r="L1850" s="185">
        <v>742.89999999999986</v>
      </c>
      <c r="M1850" s="9">
        <v>449</v>
      </c>
      <c r="N1850" s="65"/>
      <c r="P1850" s="65">
        <f t="shared" si="43"/>
        <v>1191.8999999999999</v>
      </c>
      <c r="R1850" t="s">
        <v>281</v>
      </c>
      <c r="U1850" s="3" t="s">
        <v>2494</v>
      </c>
    </row>
    <row r="1851" spans="1:21" ht="15">
      <c r="A1851" s="28" t="s">
        <v>776</v>
      </c>
      <c r="B1851" s="239" t="s">
        <v>1671</v>
      </c>
      <c r="C1851" s="3"/>
      <c r="D1851" s="3"/>
      <c r="E1851" s="9" t="s">
        <v>278</v>
      </c>
      <c r="F1851" s="9" t="s">
        <v>278</v>
      </c>
      <c r="G1851" s="9" t="s">
        <v>278</v>
      </c>
      <c r="H1851" s="9" t="s">
        <v>278</v>
      </c>
      <c r="I1851" s="9">
        <v>0</v>
      </c>
      <c r="J1851" s="9" t="s">
        <v>278</v>
      </c>
      <c r="K1851" s="188">
        <v>432.40000000000236</v>
      </c>
      <c r="L1851" s="9">
        <v>473</v>
      </c>
      <c r="M1851" s="9">
        <v>269.8</v>
      </c>
      <c r="P1851" s="65">
        <f t="shared" si="43"/>
        <v>1175.2000000000023</v>
      </c>
      <c r="R1851" t="s">
        <v>293</v>
      </c>
    </row>
    <row r="1852" spans="1:21" ht="15">
      <c r="A1852" s="28" t="s">
        <v>777</v>
      </c>
      <c r="B1852" s="61" t="s">
        <v>39</v>
      </c>
      <c r="E1852" s="9">
        <v>501.25</v>
      </c>
      <c r="F1852" s="9">
        <v>63.3</v>
      </c>
      <c r="G1852" s="9">
        <v>92.9</v>
      </c>
      <c r="H1852" s="9">
        <v>166.60000000000036</v>
      </c>
      <c r="I1852" s="9">
        <v>0</v>
      </c>
      <c r="J1852" s="9">
        <v>150.59999999999945</v>
      </c>
      <c r="K1852" s="9">
        <v>198</v>
      </c>
      <c r="L1852" s="9" t="s">
        <v>278</v>
      </c>
      <c r="M1852" s="9" t="s">
        <v>278</v>
      </c>
      <c r="P1852" s="65">
        <f t="shared" si="43"/>
        <v>1172.6499999999996</v>
      </c>
    </row>
    <row r="1853" spans="1:21" ht="15">
      <c r="A1853" s="28" t="s">
        <v>778</v>
      </c>
      <c r="B1853" s="178" t="s">
        <v>1334</v>
      </c>
      <c r="C1853" s="3"/>
      <c r="D1853" s="3"/>
      <c r="E1853" s="9" t="s">
        <v>278</v>
      </c>
      <c r="F1853" s="9" t="s">
        <v>278</v>
      </c>
      <c r="G1853" s="9" t="s">
        <v>278</v>
      </c>
      <c r="H1853" s="9" t="s">
        <v>278</v>
      </c>
      <c r="I1853" s="9">
        <v>0</v>
      </c>
      <c r="J1853" s="9">
        <v>278.90000000000009</v>
      </c>
      <c r="K1853" s="9">
        <v>97.499999999998181</v>
      </c>
      <c r="L1853" s="9">
        <v>428</v>
      </c>
      <c r="M1853" s="9">
        <v>363.5</v>
      </c>
      <c r="P1853" s="65">
        <f t="shared" si="43"/>
        <v>1167.8999999999983</v>
      </c>
    </row>
    <row r="1854" spans="1:21" ht="15">
      <c r="A1854" s="28" t="s">
        <v>779</v>
      </c>
      <c r="B1854" s="239" t="s">
        <v>1657</v>
      </c>
      <c r="C1854" s="3"/>
      <c r="D1854" s="3"/>
      <c r="E1854" s="9" t="s">
        <v>278</v>
      </c>
      <c r="F1854" s="9" t="s">
        <v>278</v>
      </c>
      <c r="G1854" s="9" t="s">
        <v>278</v>
      </c>
      <c r="H1854" s="9" t="s">
        <v>278</v>
      </c>
      <c r="I1854" s="9">
        <v>0</v>
      </c>
      <c r="J1854" s="9">
        <v>157.99999999999955</v>
      </c>
      <c r="K1854" s="9">
        <v>294.49999999999955</v>
      </c>
      <c r="L1854" s="9">
        <v>529.90000000000009</v>
      </c>
      <c r="M1854" s="9">
        <v>171.9</v>
      </c>
      <c r="P1854" s="65">
        <f t="shared" ref="P1854:P1885" si="44">SUM(E1854:M1854)</f>
        <v>1154.2999999999993</v>
      </c>
    </row>
    <row r="1855" spans="1:21" ht="15">
      <c r="A1855" s="28" t="s">
        <v>780</v>
      </c>
      <c r="B1855" s="178" t="s">
        <v>1341</v>
      </c>
      <c r="C1855" s="3"/>
      <c r="D1855" s="3"/>
      <c r="E1855" s="9" t="s">
        <v>278</v>
      </c>
      <c r="F1855" s="9" t="s">
        <v>278</v>
      </c>
      <c r="G1855" s="9" t="s">
        <v>278</v>
      </c>
      <c r="H1855" s="9" t="s">
        <v>278</v>
      </c>
      <c r="I1855" s="9">
        <v>0</v>
      </c>
      <c r="J1855" s="9">
        <v>352.30000000000018</v>
      </c>
      <c r="K1855" s="9">
        <v>306.79999999999836</v>
      </c>
      <c r="L1855" s="9">
        <v>494.25</v>
      </c>
      <c r="M1855" s="9" t="s">
        <v>278</v>
      </c>
      <c r="P1855" s="65">
        <f t="shared" si="44"/>
        <v>1153.3499999999985</v>
      </c>
    </row>
    <row r="1856" spans="1:21" ht="15">
      <c r="A1856" s="28" t="s">
        <v>781</v>
      </c>
      <c r="B1856" s="61" t="s">
        <v>2197</v>
      </c>
      <c r="C1856" s="3"/>
      <c r="D1856" s="3"/>
      <c r="E1856" s="9" t="s">
        <v>278</v>
      </c>
      <c r="F1856" s="9" t="s">
        <v>278</v>
      </c>
      <c r="G1856" s="9" t="s">
        <v>278</v>
      </c>
      <c r="H1856" s="9" t="s">
        <v>278</v>
      </c>
      <c r="I1856" s="9">
        <v>0</v>
      </c>
      <c r="J1856" s="9" t="s">
        <v>278</v>
      </c>
      <c r="K1856" s="9" t="s">
        <v>278</v>
      </c>
      <c r="L1856" s="9">
        <v>595.75</v>
      </c>
      <c r="M1856" s="188">
        <v>549.9</v>
      </c>
      <c r="N1856" s="65"/>
      <c r="P1856" s="65">
        <f t="shared" si="44"/>
        <v>1145.6500000000001</v>
      </c>
      <c r="R1856" t="s">
        <v>284</v>
      </c>
    </row>
    <row r="1857" spans="1:18" ht="15">
      <c r="A1857" s="28" t="s">
        <v>782</v>
      </c>
      <c r="B1857" s="178" t="s">
        <v>1346</v>
      </c>
      <c r="C1857" s="3"/>
      <c r="D1857" s="3"/>
      <c r="E1857" s="9" t="s">
        <v>278</v>
      </c>
      <c r="F1857" s="9" t="s">
        <v>278</v>
      </c>
      <c r="G1857" s="9" t="s">
        <v>278</v>
      </c>
      <c r="H1857" s="9" t="s">
        <v>278</v>
      </c>
      <c r="I1857" s="9">
        <v>0</v>
      </c>
      <c r="J1857" s="9">
        <v>100.40000000000146</v>
      </c>
      <c r="K1857" s="9">
        <v>301.29999999999745</v>
      </c>
      <c r="L1857" s="9">
        <v>392</v>
      </c>
      <c r="M1857" s="9">
        <v>350.1</v>
      </c>
      <c r="P1857" s="65">
        <f t="shared" si="44"/>
        <v>1143.7999999999988</v>
      </c>
    </row>
    <row r="1858" spans="1:18" ht="15">
      <c r="A1858" s="28" t="s">
        <v>783</v>
      </c>
      <c r="B1858" s="239" t="s">
        <v>1649</v>
      </c>
      <c r="C1858" s="3"/>
      <c r="D1858" s="3"/>
      <c r="E1858" s="9" t="s">
        <v>278</v>
      </c>
      <c r="F1858" s="9" t="s">
        <v>278</v>
      </c>
      <c r="G1858" s="9" t="s">
        <v>278</v>
      </c>
      <c r="H1858" s="9" t="s">
        <v>278</v>
      </c>
      <c r="I1858" s="9">
        <v>0</v>
      </c>
      <c r="J1858" s="9">
        <v>161.00000000000091</v>
      </c>
      <c r="K1858" s="9">
        <v>186.89999999999964</v>
      </c>
      <c r="L1858" s="9">
        <v>510.2</v>
      </c>
      <c r="M1858" s="9">
        <v>283.10000000000002</v>
      </c>
      <c r="P1858" s="65">
        <f t="shared" si="44"/>
        <v>1141.2000000000007</v>
      </c>
    </row>
    <row r="1859" spans="1:18" ht="15">
      <c r="A1859" s="28" t="s">
        <v>784</v>
      </c>
      <c r="B1859" s="178" t="s">
        <v>1344</v>
      </c>
      <c r="C1859" s="3"/>
      <c r="D1859" s="3"/>
      <c r="E1859" s="9" t="s">
        <v>278</v>
      </c>
      <c r="F1859" s="9" t="s">
        <v>278</v>
      </c>
      <c r="G1859" s="9" t="s">
        <v>278</v>
      </c>
      <c r="H1859" s="9" t="s">
        <v>278</v>
      </c>
      <c r="I1859" s="9">
        <v>0</v>
      </c>
      <c r="J1859" s="9">
        <v>170.39999999999964</v>
      </c>
      <c r="K1859" s="9">
        <v>171.49999999999818</v>
      </c>
      <c r="L1859" s="9">
        <v>428.6</v>
      </c>
      <c r="M1859" s="9">
        <v>367.70000000000005</v>
      </c>
      <c r="P1859" s="65">
        <f t="shared" si="44"/>
        <v>1138.199999999998</v>
      </c>
    </row>
    <row r="1860" spans="1:18" ht="15">
      <c r="A1860" s="28" t="s">
        <v>785</v>
      </c>
      <c r="B1860" s="239" t="s">
        <v>1690</v>
      </c>
      <c r="C1860" s="3"/>
      <c r="D1860" s="3"/>
      <c r="E1860" s="9" t="s">
        <v>278</v>
      </c>
      <c r="F1860" s="9" t="s">
        <v>278</v>
      </c>
      <c r="G1860" s="9" t="s">
        <v>278</v>
      </c>
      <c r="H1860" s="9" t="s">
        <v>278</v>
      </c>
      <c r="I1860" s="9">
        <v>0</v>
      </c>
      <c r="J1860" s="9" t="s">
        <v>278</v>
      </c>
      <c r="K1860" s="9">
        <v>260.39999999999873</v>
      </c>
      <c r="L1860" s="9">
        <v>605.49999999999989</v>
      </c>
      <c r="M1860" s="9">
        <v>222</v>
      </c>
      <c r="P1860" s="65">
        <f t="shared" si="44"/>
        <v>1087.8999999999987</v>
      </c>
    </row>
    <row r="1861" spans="1:18" ht="15">
      <c r="A1861" s="28" t="s">
        <v>786</v>
      </c>
      <c r="B1861" s="239" t="s">
        <v>2318</v>
      </c>
      <c r="C1861" s="3"/>
      <c r="D1861" s="3"/>
      <c r="E1861" s="9" t="s">
        <v>278</v>
      </c>
      <c r="F1861" s="9" t="s">
        <v>278</v>
      </c>
      <c r="G1861" s="9" t="s">
        <v>278</v>
      </c>
      <c r="H1861" s="9" t="s">
        <v>278</v>
      </c>
      <c r="I1861" s="9">
        <v>0</v>
      </c>
      <c r="J1861" s="9" t="s">
        <v>278</v>
      </c>
      <c r="K1861" s="9">
        <v>322.30000000000109</v>
      </c>
      <c r="L1861" s="9">
        <v>389.8</v>
      </c>
      <c r="M1861" s="9">
        <v>373.85</v>
      </c>
      <c r="P1861" s="65">
        <f t="shared" si="44"/>
        <v>1085.9500000000012</v>
      </c>
    </row>
    <row r="1862" spans="1:18" ht="15">
      <c r="A1862" s="28" t="s">
        <v>787</v>
      </c>
      <c r="B1862" s="61" t="s">
        <v>668</v>
      </c>
      <c r="E1862" s="9" t="s">
        <v>278</v>
      </c>
      <c r="F1862" s="9" t="s">
        <v>278</v>
      </c>
      <c r="G1862" s="9" t="s">
        <v>278</v>
      </c>
      <c r="H1862" s="9">
        <v>28.500000000000909</v>
      </c>
      <c r="I1862" s="9">
        <v>0</v>
      </c>
      <c r="J1862" s="9">
        <v>372.29999999999927</v>
      </c>
      <c r="K1862" s="9">
        <v>144.79999999999836</v>
      </c>
      <c r="L1862" s="9">
        <v>274.89999999999998</v>
      </c>
      <c r="M1862" s="9">
        <v>262</v>
      </c>
      <c r="P1862" s="65">
        <f t="shared" si="44"/>
        <v>1082.4999999999986</v>
      </c>
    </row>
    <row r="1863" spans="1:18" ht="15">
      <c r="A1863" s="28" t="s">
        <v>788</v>
      </c>
      <c r="B1863" s="61" t="s">
        <v>2205</v>
      </c>
      <c r="C1863" s="3"/>
      <c r="D1863" s="3"/>
      <c r="E1863" s="9" t="s">
        <v>278</v>
      </c>
      <c r="F1863" s="9" t="s">
        <v>278</v>
      </c>
      <c r="G1863" s="9" t="s">
        <v>278</v>
      </c>
      <c r="H1863" s="9" t="s">
        <v>278</v>
      </c>
      <c r="I1863" s="9">
        <v>0</v>
      </c>
      <c r="J1863" s="9" t="s">
        <v>278</v>
      </c>
      <c r="K1863" s="9" t="s">
        <v>278</v>
      </c>
      <c r="L1863" s="188">
        <v>690</v>
      </c>
      <c r="M1863" s="9">
        <v>364.5</v>
      </c>
      <c r="N1863" s="65"/>
      <c r="P1863" s="65">
        <f t="shared" si="44"/>
        <v>1054.5</v>
      </c>
      <c r="R1863" t="s">
        <v>284</v>
      </c>
    </row>
    <row r="1864" spans="1:18" ht="15">
      <c r="A1864" s="28" t="s">
        <v>789</v>
      </c>
      <c r="B1864" s="239" t="s">
        <v>1668</v>
      </c>
      <c r="C1864" s="3"/>
      <c r="D1864" s="3"/>
      <c r="E1864" s="9" t="s">
        <v>278</v>
      </c>
      <c r="F1864" s="9" t="s">
        <v>278</v>
      </c>
      <c r="G1864" s="9" t="s">
        <v>278</v>
      </c>
      <c r="H1864" s="9" t="s">
        <v>278</v>
      </c>
      <c r="I1864" s="9">
        <v>0</v>
      </c>
      <c r="J1864" s="9" t="s">
        <v>278</v>
      </c>
      <c r="K1864" s="9">
        <v>294.99999999999727</v>
      </c>
      <c r="L1864" s="9">
        <v>444.6</v>
      </c>
      <c r="M1864" s="9">
        <v>284.39999999999998</v>
      </c>
      <c r="P1864" s="65">
        <f t="shared" si="44"/>
        <v>1023.9999999999973</v>
      </c>
    </row>
    <row r="1865" spans="1:18" ht="15">
      <c r="A1865" s="28" t="s">
        <v>790</v>
      </c>
      <c r="B1865" s="239" t="s">
        <v>1693</v>
      </c>
      <c r="C1865" s="3"/>
      <c r="D1865" s="3"/>
      <c r="E1865" s="9" t="s">
        <v>278</v>
      </c>
      <c r="F1865" s="9" t="s">
        <v>278</v>
      </c>
      <c r="G1865" s="9" t="s">
        <v>278</v>
      </c>
      <c r="H1865" s="9" t="s">
        <v>278</v>
      </c>
      <c r="I1865" s="9">
        <v>0</v>
      </c>
      <c r="J1865" s="9" t="s">
        <v>278</v>
      </c>
      <c r="K1865" s="9">
        <v>326.5</v>
      </c>
      <c r="L1865" s="9">
        <v>446.3</v>
      </c>
      <c r="M1865" s="9">
        <v>244.8</v>
      </c>
      <c r="P1865" s="65">
        <f t="shared" si="44"/>
        <v>1017.5999999999999</v>
      </c>
    </row>
    <row r="1866" spans="1:18" ht="15">
      <c r="A1866" s="28" t="s">
        <v>791</v>
      </c>
      <c r="B1866" s="61" t="s">
        <v>2196</v>
      </c>
      <c r="C1866" s="3"/>
      <c r="D1866" s="3"/>
      <c r="E1866" s="9" t="s">
        <v>278</v>
      </c>
      <c r="F1866" s="9" t="s">
        <v>278</v>
      </c>
      <c r="G1866" s="9" t="s">
        <v>278</v>
      </c>
      <c r="H1866" s="9" t="s">
        <v>278</v>
      </c>
      <c r="I1866" s="9">
        <v>0</v>
      </c>
      <c r="J1866" s="9" t="s">
        <v>278</v>
      </c>
      <c r="K1866" s="9" t="s">
        <v>278</v>
      </c>
      <c r="L1866" s="9">
        <v>600.5</v>
      </c>
      <c r="M1866" s="9">
        <v>412.6</v>
      </c>
      <c r="N1866" s="65"/>
      <c r="P1866" s="65">
        <f t="shared" si="44"/>
        <v>1013.1</v>
      </c>
    </row>
    <row r="1867" spans="1:18" ht="15">
      <c r="A1867" s="28" t="s">
        <v>792</v>
      </c>
      <c r="B1867" s="61" t="s">
        <v>180</v>
      </c>
      <c r="C1867" s="3"/>
      <c r="D1867" s="3"/>
      <c r="E1867" s="9" t="s">
        <v>278</v>
      </c>
      <c r="F1867" s="9" t="s">
        <v>278</v>
      </c>
      <c r="G1867" s="9" t="s">
        <v>278</v>
      </c>
      <c r="H1867" s="9" t="s">
        <v>278</v>
      </c>
      <c r="I1867" s="9">
        <v>0</v>
      </c>
      <c r="J1867" s="9" t="s">
        <v>278</v>
      </c>
      <c r="K1867" s="9" t="s">
        <v>278</v>
      </c>
      <c r="L1867" s="9">
        <v>543.65</v>
      </c>
      <c r="M1867" s="9">
        <v>464.6</v>
      </c>
      <c r="N1867" s="65"/>
      <c r="P1867" s="65">
        <f t="shared" si="44"/>
        <v>1008.25</v>
      </c>
    </row>
    <row r="1868" spans="1:18" ht="15">
      <c r="A1868" s="28" t="s">
        <v>793</v>
      </c>
      <c r="B1868" s="61" t="s">
        <v>19</v>
      </c>
      <c r="E1868" s="9">
        <v>390.8</v>
      </c>
      <c r="F1868" s="9">
        <v>124.7</v>
      </c>
      <c r="G1868" s="9">
        <v>103.1</v>
      </c>
      <c r="H1868" s="9">
        <v>139.50000000000091</v>
      </c>
      <c r="I1868" s="9">
        <v>0</v>
      </c>
      <c r="J1868" s="9">
        <v>222.10000000000036</v>
      </c>
      <c r="K1868" s="9" t="s">
        <v>278</v>
      </c>
      <c r="L1868" s="9" t="s">
        <v>278</v>
      </c>
      <c r="M1868" s="9" t="s">
        <v>278</v>
      </c>
      <c r="P1868" s="65">
        <f t="shared" si="44"/>
        <v>980.2000000000013</v>
      </c>
    </row>
    <row r="1869" spans="1:18" ht="15">
      <c r="A1869" s="28" t="s">
        <v>794</v>
      </c>
      <c r="B1869" s="61" t="s">
        <v>2194</v>
      </c>
      <c r="C1869" s="3"/>
      <c r="D1869" s="3"/>
      <c r="E1869" s="9" t="s">
        <v>278</v>
      </c>
      <c r="F1869" s="9" t="s">
        <v>278</v>
      </c>
      <c r="G1869" s="9" t="s">
        <v>278</v>
      </c>
      <c r="H1869" s="9" t="s">
        <v>278</v>
      </c>
      <c r="I1869" s="9">
        <v>0</v>
      </c>
      <c r="J1869" s="9" t="s">
        <v>278</v>
      </c>
      <c r="K1869" s="9" t="s">
        <v>278</v>
      </c>
      <c r="L1869" s="184">
        <v>707.8</v>
      </c>
      <c r="M1869" s="9">
        <v>263.2</v>
      </c>
      <c r="N1869" s="65"/>
      <c r="P1869" s="65">
        <f t="shared" si="44"/>
        <v>971</v>
      </c>
      <c r="R1869" t="s">
        <v>282</v>
      </c>
    </row>
    <row r="1870" spans="1:18" ht="15">
      <c r="A1870" s="28" t="s">
        <v>795</v>
      </c>
      <c r="B1870" s="61" t="s">
        <v>2213</v>
      </c>
      <c r="C1870" s="3"/>
      <c r="D1870" s="3"/>
      <c r="E1870" s="9" t="s">
        <v>278</v>
      </c>
      <c r="F1870" s="9" t="s">
        <v>278</v>
      </c>
      <c r="G1870" s="9" t="s">
        <v>278</v>
      </c>
      <c r="H1870" s="9" t="s">
        <v>278</v>
      </c>
      <c r="I1870" s="9">
        <v>0</v>
      </c>
      <c r="J1870" s="9" t="s">
        <v>278</v>
      </c>
      <c r="K1870" s="9" t="s">
        <v>278</v>
      </c>
      <c r="L1870" s="9">
        <v>517.29999999999995</v>
      </c>
      <c r="M1870" s="9">
        <v>434.3</v>
      </c>
      <c r="N1870" s="65"/>
      <c r="P1870" s="65">
        <f t="shared" si="44"/>
        <v>951.59999999999991</v>
      </c>
    </row>
    <row r="1871" spans="1:18" ht="15">
      <c r="A1871" s="28" t="s">
        <v>796</v>
      </c>
      <c r="B1871" s="61" t="s">
        <v>2195</v>
      </c>
      <c r="C1871" s="3"/>
      <c r="D1871" s="3"/>
      <c r="E1871" s="9" t="s">
        <v>278</v>
      </c>
      <c r="F1871" s="9" t="s">
        <v>278</v>
      </c>
      <c r="G1871" s="9" t="s">
        <v>278</v>
      </c>
      <c r="H1871" s="9" t="s">
        <v>278</v>
      </c>
      <c r="I1871" s="9">
        <v>0</v>
      </c>
      <c r="J1871" s="9" t="s">
        <v>278</v>
      </c>
      <c r="K1871" s="9" t="s">
        <v>278</v>
      </c>
      <c r="L1871" s="9">
        <v>546.1</v>
      </c>
      <c r="M1871" s="9">
        <v>405</v>
      </c>
      <c r="N1871" s="65"/>
      <c r="P1871" s="65">
        <f t="shared" si="44"/>
        <v>951.1</v>
      </c>
    </row>
    <row r="1872" spans="1:18" ht="15">
      <c r="A1872" s="28" t="s">
        <v>797</v>
      </c>
      <c r="B1872" s="239" t="s">
        <v>1665</v>
      </c>
      <c r="C1872" s="3"/>
      <c r="D1872" s="3"/>
      <c r="E1872" s="9" t="s">
        <v>278</v>
      </c>
      <c r="F1872" s="9" t="s">
        <v>278</v>
      </c>
      <c r="G1872" s="9" t="s">
        <v>278</v>
      </c>
      <c r="H1872" s="9" t="s">
        <v>278</v>
      </c>
      <c r="I1872" s="9">
        <v>0</v>
      </c>
      <c r="J1872" s="9" t="s">
        <v>278</v>
      </c>
      <c r="K1872" s="9">
        <v>148.30000000000018</v>
      </c>
      <c r="L1872" s="9">
        <v>588.9</v>
      </c>
      <c r="M1872" s="9">
        <v>180</v>
      </c>
      <c r="P1872" s="65">
        <f t="shared" si="44"/>
        <v>917.20000000000016</v>
      </c>
    </row>
    <row r="1873" spans="1:18" ht="15">
      <c r="A1873" s="28" t="s">
        <v>798</v>
      </c>
      <c r="B1873" s="61" t="s">
        <v>2198</v>
      </c>
      <c r="C1873" s="3"/>
      <c r="D1873" s="3"/>
      <c r="E1873" s="9" t="s">
        <v>278</v>
      </c>
      <c r="F1873" s="9" t="s">
        <v>278</v>
      </c>
      <c r="G1873" s="9" t="s">
        <v>278</v>
      </c>
      <c r="H1873" s="9" t="s">
        <v>278</v>
      </c>
      <c r="I1873" s="9">
        <v>0</v>
      </c>
      <c r="J1873" s="9" t="s">
        <v>278</v>
      </c>
      <c r="K1873" s="9" t="s">
        <v>278</v>
      </c>
      <c r="L1873" s="9">
        <v>549.1</v>
      </c>
      <c r="M1873" s="9">
        <v>365.05</v>
      </c>
      <c r="N1873" s="65"/>
      <c r="P1873" s="65">
        <f t="shared" si="44"/>
        <v>914.15000000000009</v>
      </c>
    </row>
    <row r="1874" spans="1:18" ht="15">
      <c r="A1874" s="28" t="s">
        <v>799</v>
      </c>
      <c r="B1874" s="61" t="s">
        <v>2210</v>
      </c>
      <c r="C1874" s="3"/>
      <c r="D1874" s="3"/>
      <c r="E1874" s="9" t="s">
        <v>278</v>
      </c>
      <c r="F1874" s="9" t="s">
        <v>278</v>
      </c>
      <c r="G1874" s="9" t="s">
        <v>278</v>
      </c>
      <c r="H1874" s="9" t="s">
        <v>278</v>
      </c>
      <c r="I1874" s="9">
        <v>0</v>
      </c>
      <c r="J1874" s="9" t="s">
        <v>278</v>
      </c>
      <c r="K1874" s="9" t="s">
        <v>278</v>
      </c>
      <c r="L1874" s="9">
        <v>495.4</v>
      </c>
      <c r="M1874" s="9">
        <v>412.6</v>
      </c>
      <c r="N1874" s="65"/>
      <c r="P1874" s="65">
        <f t="shared" si="44"/>
        <v>908</v>
      </c>
    </row>
    <row r="1875" spans="1:18" ht="15">
      <c r="A1875" s="28" t="s">
        <v>800</v>
      </c>
      <c r="B1875" s="61" t="s">
        <v>2211</v>
      </c>
      <c r="C1875" s="3"/>
      <c r="D1875" s="3"/>
      <c r="E1875" s="9" t="s">
        <v>278</v>
      </c>
      <c r="F1875" s="9" t="s">
        <v>278</v>
      </c>
      <c r="G1875" s="9" t="s">
        <v>278</v>
      </c>
      <c r="H1875" s="9" t="s">
        <v>278</v>
      </c>
      <c r="I1875" s="9">
        <v>0</v>
      </c>
      <c r="J1875" s="9" t="s">
        <v>278</v>
      </c>
      <c r="K1875" s="9" t="s">
        <v>278</v>
      </c>
      <c r="L1875" s="9">
        <v>487.5</v>
      </c>
      <c r="M1875" s="9">
        <v>413.8</v>
      </c>
      <c r="N1875" s="65"/>
      <c r="P1875" s="65">
        <f t="shared" si="44"/>
        <v>901.3</v>
      </c>
    </row>
    <row r="1876" spans="1:18" ht="15">
      <c r="A1876" s="28" t="s">
        <v>801</v>
      </c>
      <c r="B1876" s="239" t="s">
        <v>1650</v>
      </c>
      <c r="C1876" s="3"/>
      <c r="D1876" s="3"/>
      <c r="E1876" s="9" t="s">
        <v>278</v>
      </c>
      <c r="F1876" s="9" t="s">
        <v>278</v>
      </c>
      <c r="G1876" s="9" t="s">
        <v>278</v>
      </c>
      <c r="H1876" s="9" t="s">
        <v>278</v>
      </c>
      <c r="I1876" s="9">
        <v>0</v>
      </c>
      <c r="J1876" s="9">
        <v>171.29999999999973</v>
      </c>
      <c r="K1876" s="9">
        <v>181.49999999999955</v>
      </c>
      <c r="L1876" s="9">
        <v>342.2</v>
      </c>
      <c r="M1876" s="9">
        <v>199.6</v>
      </c>
      <c r="P1876" s="65">
        <f t="shared" si="44"/>
        <v>894.59999999999934</v>
      </c>
    </row>
    <row r="1877" spans="1:18" ht="15">
      <c r="A1877" s="28" t="s">
        <v>802</v>
      </c>
      <c r="B1877" s="61" t="s">
        <v>2206</v>
      </c>
      <c r="C1877" s="3"/>
      <c r="D1877" s="3"/>
      <c r="E1877" s="9" t="s">
        <v>278</v>
      </c>
      <c r="F1877" s="9" t="s">
        <v>278</v>
      </c>
      <c r="G1877" s="9" t="s">
        <v>278</v>
      </c>
      <c r="H1877" s="9" t="s">
        <v>278</v>
      </c>
      <c r="I1877" s="9">
        <v>0</v>
      </c>
      <c r="J1877" s="9" t="s">
        <v>278</v>
      </c>
      <c r="K1877" s="9" t="s">
        <v>278</v>
      </c>
      <c r="L1877" s="9">
        <v>551.20000000000005</v>
      </c>
      <c r="M1877" s="9">
        <v>329.20000000000005</v>
      </c>
      <c r="N1877" s="65"/>
      <c r="P1877" s="65">
        <f t="shared" si="44"/>
        <v>880.40000000000009</v>
      </c>
    </row>
    <row r="1878" spans="1:18" ht="15">
      <c r="A1878" s="28" t="s">
        <v>803</v>
      </c>
      <c r="B1878" s="61" t="s">
        <v>2191</v>
      </c>
      <c r="C1878" s="3"/>
      <c r="D1878" s="3"/>
      <c r="E1878" s="9" t="s">
        <v>278</v>
      </c>
      <c r="F1878" s="9" t="s">
        <v>278</v>
      </c>
      <c r="G1878" s="9" t="s">
        <v>278</v>
      </c>
      <c r="H1878" s="9" t="s">
        <v>278</v>
      </c>
      <c r="I1878" s="9">
        <v>0</v>
      </c>
      <c r="J1878" s="9" t="s">
        <v>278</v>
      </c>
      <c r="K1878" s="9" t="s">
        <v>278</v>
      </c>
      <c r="L1878" s="188">
        <v>632.04999999999995</v>
      </c>
      <c r="M1878" s="9">
        <v>241.1</v>
      </c>
      <c r="N1878" s="65"/>
      <c r="P1878" s="65">
        <f t="shared" si="44"/>
        <v>873.15</v>
      </c>
      <c r="R1878" t="s">
        <v>297</v>
      </c>
    </row>
    <row r="1879" spans="1:18" ht="15">
      <c r="A1879" s="28" t="s">
        <v>804</v>
      </c>
      <c r="B1879" s="61" t="s">
        <v>29</v>
      </c>
      <c r="E1879" s="9">
        <v>384</v>
      </c>
      <c r="F1879" s="9">
        <v>121</v>
      </c>
      <c r="G1879" s="9">
        <v>151.19999999999999</v>
      </c>
      <c r="H1879" s="9" t="s">
        <v>278</v>
      </c>
      <c r="I1879" s="9">
        <v>0</v>
      </c>
      <c r="J1879" s="9">
        <v>211.79999999999927</v>
      </c>
      <c r="K1879" s="9" t="s">
        <v>278</v>
      </c>
      <c r="L1879" s="9" t="s">
        <v>278</v>
      </c>
      <c r="M1879" s="9" t="s">
        <v>278</v>
      </c>
      <c r="P1879" s="65">
        <f t="shared" si="44"/>
        <v>867.99999999999932</v>
      </c>
    </row>
    <row r="1880" spans="1:18" ht="15">
      <c r="A1880" s="28" t="s">
        <v>805</v>
      </c>
      <c r="B1880" s="61" t="s">
        <v>2192</v>
      </c>
      <c r="C1880" s="3"/>
      <c r="D1880" s="3"/>
      <c r="E1880" s="9" t="s">
        <v>278</v>
      </c>
      <c r="F1880" s="9" t="s">
        <v>278</v>
      </c>
      <c r="G1880" s="9" t="s">
        <v>278</v>
      </c>
      <c r="H1880" s="9" t="s">
        <v>278</v>
      </c>
      <c r="I1880" s="9">
        <v>0</v>
      </c>
      <c r="J1880" s="9" t="s">
        <v>278</v>
      </c>
      <c r="K1880" s="9" t="s">
        <v>278</v>
      </c>
      <c r="L1880" s="9">
        <v>483.5</v>
      </c>
      <c r="M1880" s="9">
        <v>354.59999999999997</v>
      </c>
      <c r="N1880" s="65"/>
      <c r="P1880" s="65">
        <f t="shared" si="44"/>
        <v>838.09999999999991</v>
      </c>
    </row>
    <row r="1881" spans="1:18" ht="15">
      <c r="A1881" s="28" t="s">
        <v>806</v>
      </c>
      <c r="B1881" s="239" t="s">
        <v>1667</v>
      </c>
      <c r="C1881" s="3"/>
      <c r="D1881" s="3"/>
      <c r="E1881" s="9" t="s">
        <v>278</v>
      </c>
      <c r="F1881" s="9" t="s">
        <v>278</v>
      </c>
      <c r="G1881" s="9" t="s">
        <v>278</v>
      </c>
      <c r="H1881" s="9" t="s">
        <v>278</v>
      </c>
      <c r="I1881" s="9">
        <v>0</v>
      </c>
      <c r="J1881" s="9" t="s">
        <v>278</v>
      </c>
      <c r="K1881" s="9">
        <v>220.00000000000182</v>
      </c>
      <c r="L1881" s="9">
        <v>419</v>
      </c>
      <c r="M1881" s="9">
        <v>198.6</v>
      </c>
      <c r="P1881" s="65">
        <f t="shared" si="44"/>
        <v>837.60000000000184</v>
      </c>
    </row>
    <row r="1882" spans="1:18" ht="15">
      <c r="A1882" s="28" t="s">
        <v>807</v>
      </c>
      <c r="B1882" s="61" t="s">
        <v>2202</v>
      </c>
      <c r="C1882" s="3"/>
      <c r="D1882" s="3"/>
      <c r="E1882" s="9" t="s">
        <v>278</v>
      </c>
      <c r="F1882" s="9" t="s">
        <v>278</v>
      </c>
      <c r="G1882" s="9" t="s">
        <v>278</v>
      </c>
      <c r="H1882" s="9" t="s">
        <v>278</v>
      </c>
      <c r="I1882" s="9">
        <v>0</v>
      </c>
      <c r="J1882" s="9" t="s">
        <v>278</v>
      </c>
      <c r="K1882" s="9" t="s">
        <v>278</v>
      </c>
      <c r="L1882" s="9">
        <v>400.09999999999997</v>
      </c>
      <c r="M1882" s="9">
        <v>429.9</v>
      </c>
      <c r="N1882" s="65"/>
      <c r="P1882" s="65">
        <f t="shared" si="44"/>
        <v>830</v>
      </c>
    </row>
    <row r="1883" spans="1:18" ht="15">
      <c r="A1883" s="28" t="s">
        <v>808</v>
      </c>
      <c r="B1883" s="61" t="s">
        <v>2209</v>
      </c>
      <c r="C1883" s="3"/>
      <c r="D1883" s="3"/>
      <c r="E1883" s="9" t="s">
        <v>278</v>
      </c>
      <c r="F1883" s="9" t="s">
        <v>278</v>
      </c>
      <c r="G1883" s="9" t="s">
        <v>278</v>
      </c>
      <c r="H1883" s="9" t="s">
        <v>278</v>
      </c>
      <c r="I1883" s="9">
        <v>0</v>
      </c>
      <c r="J1883" s="9" t="s">
        <v>278</v>
      </c>
      <c r="K1883" s="9" t="s">
        <v>278</v>
      </c>
      <c r="L1883" s="9">
        <v>399.5</v>
      </c>
      <c r="M1883" s="9">
        <v>427.20000000000005</v>
      </c>
      <c r="N1883" s="65"/>
      <c r="P1883" s="65">
        <f t="shared" si="44"/>
        <v>826.7</v>
      </c>
    </row>
    <row r="1884" spans="1:18" ht="15">
      <c r="A1884" s="28" t="s">
        <v>809</v>
      </c>
      <c r="B1884" s="239" t="s">
        <v>1692</v>
      </c>
      <c r="C1884" s="3"/>
      <c r="D1884" s="3"/>
      <c r="E1884" s="9" t="s">
        <v>278</v>
      </c>
      <c r="F1884" s="9" t="s">
        <v>278</v>
      </c>
      <c r="G1884" s="9" t="s">
        <v>278</v>
      </c>
      <c r="H1884" s="9" t="s">
        <v>278</v>
      </c>
      <c r="I1884" s="9">
        <v>0</v>
      </c>
      <c r="J1884" s="9" t="s">
        <v>278</v>
      </c>
      <c r="K1884" s="9">
        <v>322.50000000000045</v>
      </c>
      <c r="L1884" s="9">
        <v>490</v>
      </c>
      <c r="M1884" s="9" t="s">
        <v>278</v>
      </c>
      <c r="P1884" s="65">
        <f t="shared" si="44"/>
        <v>812.50000000000045</v>
      </c>
    </row>
    <row r="1885" spans="1:18" ht="15">
      <c r="A1885" s="28" t="s">
        <v>810</v>
      </c>
      <c r="B1885" s="61" t="s">
        <v>2208</v>
      </c>
      <c r="C1885" s="3"/>
      <c r="D1885" s="3"/>
      <c r="E1885" s="9" t="s">
        <v>278</v>
      </c>
      <c r="F1885" s="9" t="s">
        <v>278</v>
      </c>
      <c r="G1885" s="9" t="s">
        <v>278</v>
      </c>
      <c r="H1885" s="9" t="s">
        <v>278</v>
      </c>
      <c r="I1885" s="9">
        <v>0</v>
      </c>
      <c r="J1885" s="9" t="s">
        <v>278</v>
      </c>
      <c r="K1885" s="9" t="s">
        <v>278</v>
      </c>
      <c r="L1885" s="9">
        <v>532.20000000000005</v>
      </c>
      <c r="M1885" s="9">
        <v>274.60000000000002</v>
      </c>
      <c r="N1885" s="65"/>
      <c r="P1885" s="65">
        <f t="shared" si="44"/>
        <v>806.80000000000007</v>
      </c>
    </row>
    <row r="1886" spans="1:18" ht="15">
      <c r="A1886" s="28" t="s">
        <v>811</v>
      </c>
      <c r="B1886" s="61" t="s">
        <v>2212</v>
      </c>
      <c r="C1886" s="3"/>
      <c r="D1886" s="3"/>
      <c r="E1886" s="9" t="s">
        <v>278</v>
      </c>
      <c r="F1886" s="9" t="s">
        <v>278</v>
      </c>
      <c r="G1886" s="9" t="s">
        <v>278</v>
      </c>
      <c r="H1886" s="9" t="s">
        <v>278</v>
      </c>
      <c r="I1886" s="9">
        <v>0</v>
      </c>
      <c r="J1886" s="9" t="s">
        <v>278</v>
      </c>
      <c r="K1886" s="9" t="s">
        <v>278</v>
      </c>
      <c r="L1886" s="9">
        <v>479.20000000000005</v>
      </c>
      <c r="M1886" s="9">
        <v>313.89999999999998</v>
      </c>
      <c r="N1886" s="65"/>
      <c r="P1886" s="65">
        <f t="shared" ref="P1886:P1917" si="45">SUM(E1886:M1886)</f>
        <v>793.1</v>
      </c>
    </row>
    <row r="1887" spans="1:18" ht="15">
      <c r="A1887" s="28" t="s">
        <v>812</v>
      </c>
      <c r="B1887" s="61" t="s">
        <v>2199</v>
      </c>
      <c r="C1887" s="3"/>
      <c r="D1887" s="3"/>
      <c r="E1887" s="9" t="s">
        <v>278</v>
      </c>
      <c r="F1887" s="9" t="s">
        <v>278</v>
      </c>
      <c r="G1887" s="9" t="s">
        <v>278</v>
      </c>
      <c r="H1887" s="9" t="s">
        <v>278</v>
      </c>
      <c r="I1887" s="9">
        <v>0</v>
      </c>
      <c r="J1887" s="9" t="s">
        <v>278</v>
      </c>
      <c r="K1887" s="9" t="s">
        <v>278</v>
      </c>
      <c r="L1887" s="9">
        <v>502</v>
      </c>
      <c r="M1887" s="9">
        <v>281</v>
      </c>
      <c r="N1887" s="65"/>
      <c r="P1887" s="65">
        <f t="shared" si="45"/>
        <v>783</v>
      </c>
    </row>
    <row r="1888" spans="1:18" ht="15">
      <c r="A1888" s="28" t="s">
        <v>813</v>
      </c>
      <c r="B1888" s="239" t="s">
        <v>2190</v>
      </c>
      <c r="C1888" s="3"/>
      <c r="D1888" s="3"/>
      <c r="E1888" s="9" t="s">
        <v>278</v>
      </c>
      <c r="F1888" s="9" t="s">
        <v>278</v>
      </c>
      <c r="G1888" s="9" t="s">
        <v>278</v>
      </c>
      <c r="H1888" s="9" t="s">
        <v>278</v>
      </c>
      <c r="I1888" s="9">
        <v>0</v>
      </c>
      <c r="J1888" s="9" t="s">
        <v>278</v>
      </c>
      <c r="K1888" s="9" t="s">
        <v>278</v>
      </c>
      <c r="L1888" s="9">
        <v>496.90000000000003</v>
      </c>
      <c r="M1888" s="9">
        <v>280.5</v>
      </c>
      <c r="N1888" s="65"/>
      <c r="P1888" s="65">
        <f t="shared" si="45"/>
        <v>777.40000000000009</v>
      </c>
    </row>
    <row r="1889" spans="1:18" ht="15">
      <c r="A1889" s="28" t="s">
        <v>814</v>
      </c>
      <c r="B1889" s="61" t="s">
        <v>2201</v>
      </c>
      <c r="C1889" s="3"/>
      <c r="D1889" s="3"/>
      <c r="E1889" s="9" t="s">
        <v>278</v>
      </c>
      <c r="F1889" s="9" t="s">
        <v>278</v>
      </c>
      <c r="G1889" s="9" t="s">
        <v>278</v>
      </c>
      <c r="H1889" s="9" t="s">
        <v>278</v>
      </c>
      <c r="I1889" s="9">
        <v>0</v>
      </c>
      <c r="J1889" s="9" t="s">
        <v>278</v>
      </c>
      <c r="K1889" s="9" t="s">
        <v>278</v>
      </c>
      <c r="L1889" s="9">
        <v>543</v>
      </c>
      <c r="M1889" s="9">
        <v>216.5</v>
      </c>
      <c r="N1889" s="65"/>
      <c r="P1889" s="65">
        <f t="shared" si="45"/>
        <v>759.5</v>
      </c>
    </row>
    <row r="1890" spans="1:18" ht="15">
      <c r="A1890" s="28" t="s">
        <v>1946</v>
      </c>
      <c r="B1890" s="61" t="s">
        <v>2193</v>
      </c>
      <c r="C1890" s="3"/>
      <c r="D1890" s="3"/>
      <c r="E1890" s="9" t="s">
        <v>278</v>
      </c>
      <c r="F1890" s="9" t="s">
        <v>278</v>
      </c>
      <c r="G1890" s="9" t="s">
        <v>278</v>
      </c>
      <c r="H1890" s="9" t="s">
        <v>278</v>
      </c>
      <c r="I1890" s="9">
        <v>0</v>
      </c>
      <c r="J1890" s="9" t="s">
        <v>278</v>
      </c>
      <c r="K1890" s="9" t="s">
        <v>278</v>
      </c>
      <c r="L1890" s="9">
        <v>431.7</v>
      </c>
      <c r="M1890" s="9">
        <v>313.39999999999998</v>
      </c>
      <c r="N1890" s="65"/>
      <c r="P1890" s="65">
        <f t="shared" si="45"/>
        <v>745.09999999999991</v>
      </c>
    </row>
    <row r="1891" spans="1:18" ht="15">
      <c r="A1891" s="28" t="s">
        <v>2165</v>
      </c>
      <c r="B1891" s="61" t="s">
        <v>2200</v>
      </c>
      <c r="C1891" s="3"/>
      <c r="D1891" s="3"/>
      <c r="E1891" s="9" t="s">
        <v>278</v>
      </c>
      <c r="F1891" s="9" t="s">
        <v>278</v>
      </c>
      <c r="G1891" s="9" t="s">
        <v>278</v>
      </c>
      <c r="H1891" s="9" t="s">
        <v>278</v>
      </c>
      <c r="I1891" s="9">
        <v>0</v>
      </c>
      <c r="J1891" s="9" t="s">
        <v>278</v>
      </c>
      <c r="K1891" s="9" t="s">
        <v>278</v>
      </c>
      <c r="L1891" s="9">
        <v>496.5</v>
      </c>
      <c r="M1891" s="9">
        <v>228.4</v>
      </c>
      <c r="N1891" s="65"/>
      <c r="P1891" s="65">
        <f t="shared" si="45"/>
        <v>724.9</v>
      </c>
    </row>
    <row r="1892" spans="1:18" ht="15">
      <c r="A1892" s="28" t="s">
        <v>2166</v>
      </c>
      <c r="B1892" s="239" t="s">
        <v>1656</v>
      </c>
      <c r="C1892" s="3"/>
      <c r="D1892" s="3"/>
      <c r="E1892" s="9" t="s">
        <v>278</v>
      </c>
      <c r="F1892" s="9" t="s">
        <v>278</v>
      </c>
      <c r="G1892" s="9" t="s">
        <v>278</v>
      </c>
      <c r="H1892" s="9" t="s">
        <v>278</v>
      </c>
      <c r="I1892" s="9">
        <v>0</v>
      </c>
      <c r="J1892" s="188">
        <v>425.09999999999945</v>
      </c>
      <c r="K1892" s="9">
        <v>275.59999999999945</v>
      </c>
      <c r="L1892" s="9" t="s">
        <v>278</v>
      </c>
      <c r="M1892" s="9" t="s">
        <v>278</v>
      </c>
      <c r="P1892" s="65">
        <f t="shared" si="45"/>
        <v>700.69999999999891</v>
      </c>
      <c r="R1892" t="s">
        <v>287</v>
      </c>
    </row>
    <row r="1893" spans="1:18" ht="15">
      <c r="A1893" s="28" t="s">
        <v>2167</v>
      </c>
      <c r="B1893" s="178" t="s">
        <v>1350</v>
      </c>
      <c r="C1893" s="3"/>
      <c r="D1893" s="3"/>
      <c r="E1893" s="9" t="s">
        <v>278</v>
      </c>
      <c r="F1893" s="9" t="s">
        <v>278</v>
      </c>
      <c r="G1893" s="9" t="s">
        <v>278</v>
      </c>
      <c r="H1893" s="9" t="s">
        <v>278</v>
      </c>
      <c r="I1893" s="9">
        <v>0</v>
      </c>
      <c r="J1893" s="188">
        <v>429.90000000000236</v>
      </c>
      <c r="K1893" s="9">
        <v>250.09999999999945</v>
      </c>
      <c r="L1893" s="9" t="s">
        <v>278</v>
      </c>
      <c r="M1893" s="9" t="s">
        <v>278</v>
      </c>
      <c r="P1893" s="65">
        <f t="shared" si="45"/>
        <v>680.00000000000182</v>
      </c>
      <c r="R1893" t="s">
        <v>292</v>
      </c>
    </row>
    <row r="1894" spans="1:18" ht="15">
      <c r="A1894" s="28" t="s">
        <v>2168</v>
      </c>
      <c r="B1894" s="61" t="s">
        <v>4</v>
      </c>
      <c r="E1894" s="9">
        <v>210</v>
      </c>
      <c r="F1894" s="9">
        <v>38.6</v>
      </c>
      <c r="G1894" s="9">
        <v>123.2</v>
      </c>
      <c r="H1894" s="9">
        <v>271.60000000000082</v>
      </c>
      <c r="I1894" s="9">
        <v>0</v>
      </c>
      <c r="J1894" s="9" t="s">
        <v>278</v>
      </c>
      <c r="K1894" s="9" t="s">
        <v>278</v>
      </c>
      <c r="L1894" s="9" t="s">
        <v>278</v>
      </c>
      <c r="M1894" s="9" t="s">
        <v>278</v>
      </c>
      <c r="P1894" s="65">
        <f t="shared" si="45"/>
        <v>643.40000000000077</v>
      </c>
    </row>
    <row r="1895" spans="1:18" ht="15">
      <c r="A1895" s="28" t="s">
        <v>2169</v>
      </c>
      <c r="B1895" s="61" t="s">
        <v>2214</v>
      </c>
      <c r="C1895" s="3"/>
      <c r="D1895" s="3"/>
      <c r="E1895" s="9" t="s">
        <v>278</v>
      </c>
      <c r="F1895" s="9" t="s">
        <v>278</v>
      </c>
      <c r="G1895" s="9" t="s">
        <v>278</v>
      </c>
      <c r="H1895" s="9" t="s">
        <v>278</v>
      </c>
      <c r="I1895" s="9">
        <v>0</v>
      </c>
      <c r="J1895" s="9" t="s">
        <v>278</v>
      </c>
      <c r="K1895" s="9" t="s">
        <v>278</v>
      </c>
      <c r="L1895" s="188">
        <v>621.79999999999995</v>
      </c>
      <c r="M1895" s="9" t="s">
        <v>278</v>
      </c>
      <c r="N1895" s="65"/>
      <c r="P1895" s="65">
        <f t="shared" si="45"/>
        <v>621.79999999999995</v>
      </c>
      <c r="R1895" t="s">
        <v>287</v>
      </c>
    </row>
    <row r="1896" spans="1:18" ht="15">
      <c r="A1896" s="28" t="s">
        <v>2170</v>
      </c>
      <c r="B1896" s="61" t="s">
        <v>35</v>
      </c>
      <c r="E1896" s="9">
        <v>29.7</v>
      </c>
      <c r="F1896" s="9">
        <v>162</v>
      </c>
      <c r="G1896" s="9">
        <v>234</v>
      </c>
      <c r="H1896" s="9">
        <v>166.29999999999927</v>
      </c>
      <c r="I1896" s="9">
        <v>0</v>
      </c>
      <c r="J1896" s="9" t="s">
        <v>278</v>
      </c>
      <c r="K1896" s="9" t="s">
        <v>278</v>
      </c>
      <c r="L1896" s="9" t="s">
        <v>278</v>
      </c>
      <c r="M1896" s="9" t="s">
        <v>278</v>
      </c>
      <c r="P1896" s="65">
        <f t="shared" si="45"/>
        <v>591.99999999999932</v>
      </c>
    </row>
    <row r="1897" spans="1:18" ht="15">
      <c r="A1897" s="28" t="s">
        <v>2171</v>
      </c>
      <c r="B1897" s="61" t="s">
        <v>179</v>
      </c>
      <c r="E1897" s="9">
        <v>529.9</v>
      </c>
      <c r="F1897" s="9" t="s">
        <v>278</v>
      </c>
      <c r="G1897" s="9" t="s">
        <v>278</v>
      </c>
      <c r="H1897" s="9" t="s">
        <v>278</v>
      </c>
      <c r="I1897" s="9">
        <v>0</v>
      </c>
      <c r="J1897" s="9" t="s">
        <v>278</v>
      </c>
      <c r="K1897" s="9" t="s">
        <v>278</v>
      </c>
      <c r="L1897" s="9" t="s">
        <v>278</v>
      </c>
      <c r="M1897" s="9" t="s">
        <v>278</v>
      </c>
      <c r="P1897" s="65">
        <f t="shared" si="45"/>
        <v>529.9</v>
      </c>
    </row>
    <row r="1898" spans="1:18" ht="15">
      <c r="A1898" s="28" t="s">
        <v>2172</v>
      </c>
      <c r="B1898" s="61" t="s">
        <v>2203</v>
      </c>
      <c r="C1898" s="3"/>
      <c r="D1898" s="3"/>
      <c r="E1898" s="9" t="s">
        <v>278</v>
      </c>
      <c r="F1898" s="9" t="s">
        <v>278</v>
      </c>
      <c r="G1898" s="9" t="s">
        <v>278</v>
      </c>
      <c r="H1898" s="9" t="s">
        <v>278</v>
      </c>
      <c r="I1898" s="9">
        <v>0</v>
      </c>
      <c r="J1898" s="9" t="s">
        <v>278</v>
      </c>
      <c r="K1898" s="9" t="s">
        <v>278</v>
      </c>
      <c r="L1898" s="9">
        <v>521.5</v>
      </c>
      <c r="M1898" s="9" t="s">
        <v>278</v>
      </c>
      <c r="N1898" s="65"/>
      <c r="P1898" s="65">
        <f t="shared" si="45"/>
        <v>521.5</v>
      </c>
    </row>
    <row r="1899" spans="1:18" ht="15">
      <c r="A1899" s="28" t="s">
        <v>2173</v>
      </c>
      <c r="B1899" s="239" t="s">
        <v>2189</v>
      </c>
      <c r="C1899" s="3"/>
      <c r="D1899" s="3"/>
      <c r="E1899" s="9" t="s">
        <v>278</v>
      </c>
      <c r="F1899" s="9" t="s">
        <v>278</v>
      </c>
      <c r="G1899" s="9" t="s">
        <v>278</v>
      </c>
      <c r="H1899" s="9" t="s">
        <v>278</v>
      </c>
      <c r="I1899" s="9">
        <v>0</v>
      </c>
      <c r="J1899" s="9" t="s">
        <v>278</v>
      </c>
      <c r="K1899" s="9" t="s">
        <v>278</v>
      </c>
      <c r="L1899" s="9">
        <v>512.6</v>
      </c>
      <c r="M1899" s="9" t="s">
        <v>278</v>
      </c>
      <c r="N1899" s="65"/>
      <c r="P1899" s="65">
        <f t="shared" si="45"/>
        <v>512.6</v>
      </c>
    </row>
    <row r="1900" spans="1:18" ht="15">
      <c r="A1900" s="28" t="s">
        <v>2174</v>
      </c>
      <c r="B1900" s="61" t="s">
        <v>2725</v>
      </c>
      <c r="C1900" s="3"/>
      <c r="D1900" s="3"/>
      <c r="E1900" s="9" t="s">
        <v>278</v>
      </c>
      <c r="F1900" s="9" t="s">
        <v>278</v>
      </c>
      <c r="G1900" s="9" t="s">
        <v>278</v>
      </c>
      <c r="H1900" s="9" t="s">
        <v>278</v>
      </c>
      <c r="I1900" s="9" t="s">
        <v>278</v>
      </c>
      <c r="J1900" s="9" t="s">
        <v>278</v>
      </c>
      <c r="K1900" s="9" t="s">
        <v>278</v>
      </c>
      <c r="L1900" s="9" t="s">
        <v>278</v>
      </c>
      <c r="M1900" s="188">
        <v>491.3</v>
      </c>
      <c r="N1900" s="65"/>
      <c r="P1900" s="65">
        <f t="shared" si="45"/>
        <v>491.3</v>
      </c>
      <c r="R1900" t="s">
        <v>293</v>
      </c>
    </row>
    <row r="1901" spans="1:18" ht="15">
      <c r="A1901" s="28" t="s">
        <v>2175</v>
      </c>
      <c r="B1901" s="61" t="s">
        <v>2704</v>
      </c>
      <c r="C1901" s="3"/>
      <c r="D1901" s="3"/>
      <c r="E1901" s="9" t="s">
        <v>278</v>
      </c>
      <c r="F1901" s="9" t="s">
        <v>278</v>
      </c>
      <c r="G1901" s="9" t="s">
        <v>278</v>
      </c>
      <c r="H1901" s="9" t="s">
        <v>278</v>
      </c>
      <c r="I1901" s="9" t="s">
        <v>278</v>
      </c>
      <c r="J1901" s="9" t="s">
        <v>278</v>
      </c>
      <c r="K1901" s="9" t="s">
        <v>278</v>
      </c>
      <c r="L1901" s="9" t="s">
        <v>278</v>
      </c>
      <c r="M1901" s="188">
        <v>491.20000000000005</v>
      </c>
      <c r="N1901" s="65"/>
      <c r="P1901" s="65">
        <f t="shared" si="45"/>
        <v>491.20000000000005</v>
      </c>
      <c r="R1901" t="s">
        <v>288</v>
      </c>
    </row>
    <row r="1902" spans="1:18" ht="15">
      <c r="A1902" s="28" t="s">
        <v>2176</v>
      </c>
      <c r="B1902" s="61" t="s">
        <v>2710</v>
      </c>
      <c r="C1902" s="3"/>
      <c r="D1902" s="3"/>
      <c r="E1902" s="9" t="s">
        <v>278</v>
      </c>
      <c r="F1902" s="9" t="s">
        <v>278</v>
      </c>
      <c r="G1902" s="9" t="s">
        <v>278</v>
      </c>
      <c r="H1902" s="9" t="s">
        <v>278</v>
      </c>
      <c r="I1902" s="9" t="s">
        <v>278</v>
      </c>
      <c r="J1902" s="9" t="s">
        <v>278</v>
      </c>
      <c r="K1902" s="9" t="s">
        <v>278</v>
      </c>
      <c r="L1902" s="9" t="s">
        <v>278</v>
      </c>
      <c r="M1902" s="9">
        <v>484.59999999999997</v>
      </c>
      <c r="N1902" s="65"/>
      <c r="P1902" s="65">
        <f t="shared" si="45"/>
        <v>484.59999999999997</v>
      </c>
    </row>
    <row r="1903" spans="1:18" ht="15">
      <c r="A1903" s="28" t="s">
        <v>2177</v>
      </c>
      <c r="B1903" s="61" t="s">
        <v>2708</v>
      </c>
      <c r="C1903" s="3"/>
      <c r="D1903" s="3"/>
      <c r="E1903" s="9" t="s">
        <v>278</v>
      </c>
      <c r="F1903" s="9" t="s">
        <v>278</v>
      </c>
      <c r="G1903" s="9" t="s">
        <v>278</v>
      </c>
      <c r="H1903" s="9" t="s">
        <v>278</v>
      </c>
      <c r="I1903" s="9" t="s">
        <v>278</v>
      </c>
      <c r="J1903" s="9" t="s">
        <v>278</v>
      </c>
      <c r="K1903" s="9" t="s">
        <v>278</v>
      </c>
      <c r="L1903" s="9" t="s">
        <v>278</v>
      </c>
      <c r="M1903" s="9">
        <v>473.25</v>
      </c>
      <c r="N1903" s="65"/>
      <c r="P1903" s="65">
        <f t="shared" si="45"/>
        <v>473.25</v>
      </c>
    </row>
    <row r="1904" spans="1:18" ht="15">
      <c r="A1904" s="28" t="s">
        <v>2178</v>
      </c>
      <c r="B1904" s="61" t="s">
        <v>158</v>
      </c>
      <c r="E1904" s="9" t="s">
        <v>278</v>
      </c>
      <c r="F1904" s="9" t="s">
        <v>278</v>
      </c>
      <c r="G1904" s="9">
        <v>138</v>
      </c>
      <c r="H1904" s="9">
        <v>290.20000000000073</v>
      </c>
      <c r="I1904" s="9">
        <v>0</v>
      </c>
      <c r="J1904" s="9" t="s">
        <v>278</v>
      </c>
      <c r="K1904" s="9" t="s">
        <v>278</v>
      </c>
      <c r="L1904" s="9" t="s">
        <v>278</v>
      </c>
      <c r="M1904" s="9" t="s">
        <v>278</v>
      </c>
      <c r="P1904" s="65">
        <f t="shared" si="45"/>
        <v>428.20000000000073</v>
      </c>
    </row>
    <row r="1905" spans="1:18" ht="15">
      <c r="A1905" s="28" t="s">
        <v>2179</v>
      </c>
      <c r="B1905" s="61" t="s">
        <v>2700</v>
      </c>
      <c r="C1905" s="3"/>
      <c r="D1905" s="3"/>
      <c r="E1905" s="9" t="s">
        <v>278</v>
      </c>
      <c r="F1905" s="9" t="s">
        <v>278</v>
      </c>
      <c r="G1905" s="9" t="s">
        <v>278</v>
      </c>
      <c r="H1905" s="9" t="s">
        <v>278</v>
      </c>
      <c r="I1905" s="9" t="s">
        <v>278</v>
      </c>
      <c r="J1905" s="9" t="s">
        <v>278</v>
      </c>
      <c r="K1905" s="9" t="s">
        <v>278</v>
      </c>
      <c r="L1905" s="9" t="s">
        <v>278</v>
      </c>
      <c r="M1905" s="9">
        <v>412.90000000000003</v>
      </c>
      <c r="N1905" s="65"/>
      <c r="P1905" s="65">
        <f t="shared" si="45"/>
        <v>412.90000000000003</v>
      </c>
    </row>
    <row r="1906" spans="1:18" ht="15">
      <c r="A1906" s="28" t="s">
        <v>2180</v>
      </c>
      <c r="B1906" s="61" t="s">
        <v>2204</v>
      </c>
      <c r="C1906" s="3"/>
      <c r="D1906" s="3"/>
      <c r="E1906" s="9" t="s">
        <v>278</v>
      </c>
      <c r="F1906" s="9" t="s">
        <v>278</v>
      </c>
      <c r="G1906" s="9" t="s">
        <v>278</v>
      </c>
      <c r="H1906" s="9" t="s">
        <v>278</v>
      </c>
      <c r="I1906" s="9">
        <v>0</v>
      </c>
      <c r="J1906" s="9" t="s">
        <v>278</v>
      </c>
      <c r="K1906" s="9" t="s">
        <v>278</v>
      </c>
      <c r="L1906" s="9">
        <v>396.8</v>
      </c>
      <c r="M1906" s="9" t="s">
        <v>278</v>
      </c>
      <c r="N1906" s="65"/>
      <c r="P1906" s="65">
        <f t="shared" si="45"/>
        <v>396.8</v>
      </c>
    </row>
    <row r="1907" spans="1:18" ht="15">
      <c r="A1907" s="28" t="s">
        <v>2181</v>
      </c>
      <c r="B1907" s="61" t="s">
        <v>178</v>
      </c>
      <c r="E1907" s="9">
        <v>211.2</v>
      </c>
      <c r="F1907" s="188">
        <v>185.2</v>
      </c>
      <c r="G1907" s="9" t="s">
        <v>278</v>
      </c>
      <c r="H1907" s="9" t="s">
        <v>278</v>
      </c>
      <c r="I1907" s="9">
        <v>0</v>
      </c>
      <c r="J1907" s="9" t="s">
        <v>278</v>
      </c>
      <c r="K1907" s="9" t="s">
        <v>278</v>
      </c>
      <c r="L1907" s="9" t="s">
        <v>278</v>
      </c>
      <c r="M1907" s="9" t="s">
        <v>278</v>
      </c>
      <c r="P1907" s="65">
        <f t="shared" si="45"/>
        <v>396.4</v>
      </c>
      <c r="R1907" t="s">
        <v>288</v>
      </c>
    </row>
    <row r="1908" spans="1:18" ht="15">
      <c r="A1908" s="28" t="s">
        <v>2182</v>
      </c>
      <c r="B1908" s="61" t="s">
        <v>2699</v>
      </c>
      <c r="C1908" s="3"/>
      <c r="D1908" s="3"/>
      <c r="E1908" s="9" t="s">
        <v>278</v>
      </c>
      <c r="F1908" s="9" t="s">
        <v>278</v>
      </c>
      <c r="G1908" s="9" t="s">
        <v>278</v>
      </c>
      <c r="H1908" s="9" t="s">
        <v>278</v>
      </c>
      <c r="I1908" s="9" t="s">
        <v>278</v>
      </c>
      <c r="J1908" s="9" t="s">
        <v>278</v>
      </c>
      <c r="K1908" s="9" t="s">
        <v>278</v>
      </c>
      <c r="L1908" s="9" t="s">
        <v>278</v>
      </c>
      <c r="M1908" s="9">
        <v>395</v>
      </c>
      <c r="N1908" s="65"/>
      <c r="P1908" s="65">
        <f t="shared" si="45"/>
        <v>395</v>
      </c>
    </row>
    <row r="1909" spans="1:18" ht="15">
      <c r="A1909" s="28" t="s">
        <v>2183</v>
      </c>
      <c r="B1909" s="61" t="s">
        <v>2726</v>
      </c>
      <c r="C1909" s="3"/>
      <c r="D1909" s="3"/>
      <c r="E1909" s="9" t="s">
        <v>278</v>
      </c>
      <c r="F1909" s="9" t="s">
        <v>278</v>
      </c>
      <c r="G1909" s="9" t="s">
        <v>278</v>
      </c>
      <c r="H1909" s="9" t="s">
        <v>278</v>
      </c>
      <c r="I1909" s="9" t="s">
        <v>278</v>
      </c>
      <c r="J1909" s="9" t="s">
        <v>278</v>
      </c>
      <c r="K1909" s="9" t="s">
        <v>278</v>
      </c>
      <c r="L1909" s="9" t="s">
        <v>278</v>
      </c>
      <c r="M1909" s="9">
        <v>391.9</v>
      </c>
      <c r="N1909" s="65"/>
      <c r="P1909" s="65">
        <f t="shared" si="45"/>
        <v>391.9</v>
      </c>
    </row>
    <row r="1910" spans="1:18" ht="15">
      <c r="A1910" s="28" t="s">
        <v>2184</v>
      </c>
      <c r="B1910" s="61" t="s">
        <v>2713</v>
      </c>
      <c r="C1910" s="3"/>
      <c r="D1910" s="3"/>
      <c r="E1910" s="9" t="s">
        <v>278</v>
      </c>
      <c r="F1910" s="9" t="s">
        <v>278</v>
      </c>
      <c r="G1910" s="9" t="s">
        <v>278</v>
      </c>
      <c r="H1910" s="9" t="s">
        <v>278</v>
      </c>
      <c r="I1910" s="9" t="s">
        <v>278</v>
      </c>
      <c r="J1910" s="9" t="s">
        <v>278</v>
      </c>
      <c r="K1910" s="9" t="s">
        <v>278</v>
      </c>
      <c r="L1910" s="9" t="s">
        <v>278</v>
      </c>
      <c r="M1910" s="9">
        <v>373.40000000000003</v>
      </c>
      <c r="N1910" s="65"/>
      <c r="P1910" s="65">
        <f t="shared" si="45"/>
        <v>373.40000000000003</v>
      </c>
    </row>
    <row r="1911" spans="1:18" ht="15">
      <c r="A1911" s="28" t="s">
        <v>2185</v>
      </c>
      <c r="B1911" s="61" t="s">
        <v>2703</v>
      </c>
      <c r="C1911" s="3"/>
      <c r="D1911" s="3"/>
      <c r="E1911" s="9" t="s">
        <v>278</v>
      </c>
      <c r="F1911" s="9" t="s">
        <v>278</v>
      </c>
      <c r="G1911" s="9" t="s">
        <v>278</v>
      </c>
      <c r="H1911" s="9" t="s">
        <v>278</v>
      </c>
      <c r="I1911" s="9" t="s">
        <v>278</v>
      </c>
      <c r="J1911" s="9" t="s">
        <v>278</v>
      </c>
      <c r="K1911" s="9" t="s">
        <v>278</v>
      </c>
      <c r="L1911" s="9" t="s">
        <v>278</v>
      </c>
      <c r="M1911" s="9">
        <v>371.90000000000003</v>
      </c>
      <c r="N1911" s="65"/>
      <c r="P1911" s="65">
        <f t="shared" si="45"/>
        <v>371.90000000000003</v>
      </c>
    </row>
    <row r="1912" spans="1:18" ht="15">
      <c r="A1912" s="28" t="s">
        <v>2186</v>
      </c>
      <c r="B1912" s="61" t="s">
        <v>674</v>
      </c>
      <c r="E1912" s="9" t="s">
        <v>278</v>
      </c>
      <c r="F1912" s="9" t="s">
        <v>278</v>
      </c>
      <c r="G1912" s="9" t="s">
        <v>278</v>
      </c>
      <c r="H1912" s="9">
        <v>354.90000000000055</v>
      </c>
      <c r="I1912" s="9">
        <v>0</v>
      </c>
      <c r="J1912" s="9" t="s">
        <v>278</v>
      </c>
      <c r="K1912" s="9" t="s">
        <v>278</v>
      </c>
      <c r="L1912" s="9" t="s">
        <v>278</v>
      </c>
      <c r="M1912" s="9" t="s">
        <v>278</v>
      </c>
      <c r="P1912" s="65">
        <f t="shared" si="45"/>
        <v>354.90000000000055</v>
      </c>
    </row>
    <row r="1913" spans="1:18" ht="15">
      <c r="A1913" s="28" t="s">
        <v>2187</v>
      </c>
      <c r="B1913" s="61" t="s">
        <v>2706</v>
      </c>
      <c r="C1913" s="3"/>
      <c r="D1913" s="3"/>
      <c r="E1913" s="9" t="s">
        <v>278</v>
      </c>
      <c r="F1913" s="9" t="s">
        <v>278</v>
      </c>
      <c r="G1913" s="9" t="s">
        <v>278</v>
      </c>
      <c r="H1913" s="9" t="s">
        <v>278</v>
      </c>
      <c r="I1913" s="9" t="s">
        <v>278</v>
      </c>
      <c r="J1913" s="9" t="s">
        <v>278</v>
      </c>
      <c r="K1913" s="9" t="s">
        <v>278</v>
      </c>
      <c r="L1913" s="9" t="s">
        <v>278</v>
      </c>
      <c r="M1913" s="9">
        <v>345.7</v>
      </c>
      <c r="N1913" s="65"/>
      <c r="P1913" s="65">
        <f t="shared" si="45"/>
        <v>345.7</v>
      </c>
    </row>
    <row r="1914" spans="1:18" ht="15">
      <c r="A1914" s="28" t="s">
        <v>2188</v>
      </c>
      <c r="B1914" s="61" t="s">
        <v>2705</v>
      </c>
      <c r="C1914" s="3"/>
      <c r="D1914" s="3"/>
      <c r="E1914" s="9" t="s">
        <v>278</v>
      </c>
      <c r="F1914" s="9" t="s">
        <v>278</v>
      </c>
      <c r="G1914" s="9" t="s">
        <v>278</v>
      </c>
      <c r="H1914" s="9" t="s">
        <v>278</v>
      </c>
      <c r="I1914" s="9" t="s">
        <v>278</v>
      </c>
      <c r="J1914" s="9" t="s">
        <v>278</v>
      </c>
      <c r="K1914" s="9" t="s">
        <v>278</v>
      </c>
      <c r="L1914" s="9" t="s">
        <v>278</v>
      </c>
      <c r="M1914" s="9">
        <v>344.2</v>
      </c>
      <c r="N1914" s="65"/>
      <c r="P1914" s="65">
        <f t="shared" si="45"/>
        <v>344.2</v>
      </c>
    </row>
    <row r="1915" spans="1:18" ht="15">
      <c r="A1915" s="28" t="s">
        <v>2296</v>
      </c>
      <c r="B1915" s="61" t="s">
        <v>2712</v>
      </c>
      <c r="C1915" s="3"/>
      <c r="D1915" s="3"/>
      <c r="E1915" s="9" t="s">
        <v>278</v>
      </c>
      <c r="F1915" s="9" t="s">
        <v>278</v>
      </c>
      <c r="G1915" s="9" t="s">
        <v>278</v>
      </c>
      <c r="H1915" s="9" t="s">
        <v>278</v>
      </c>
      <c r="I1915" s="9" t="s">
        <v>278</v>
      </c>
      <c r="J1915" s="9" t="s">
        <v>278</v>
      </c>
      <c r="K1915" s="9" t="s">
        <v>278</v>
      </c>
      <c r="L1915" s="9" t="s">
        <v>278</v>
      </c>
      <c r="M1915" s="9">
        <v>339.49999999999994</v>
      </c>
      <c r="N1915" s="65"/>
      <c r="P1915" s="65">
        <f t="shared" si="45"/>
        <v>339.49999999999994</v>
      </c>
    </row>
    <row r="1916" spans="1:18" ht="15">
      <c r="A1916" s="28" t="s">
        <v>2297</v>
      </c>
      <c r="B1916" s="61" t="s">
        <v>2701</v>
      </c>
      <c r="C1916" s="3"/>
      <c r="D1916" s="3"/>
      <c r="E1916" s="9" t="s">
        <v>278</v>
      </c>
      <c r="F1916" s="9" t="s">
        <v>278</v>
      </c>
      <c r="G1916" s="9" t="s">
        <v>278</v>
      </c>
      <c r="H1916" s="9" t="s">
        <v>278</v>
      </c>
      <c r="I1916" s="9" t="s">
        <v>278</v>
      </c>
      <c r="J1916" s="9" t="s">
        <v>278</v>
      </c>
      <c r="K1916" s="9" t="s">
        <v>278</v>
      </c>
      <c r="L1916" s="9" t="s">
        <v>278</v>
      </c>
      <c r="M1916" s="9">
        <v>336.5</v>
      </c>
      <c r="N1916" s="65"/>
      <c r="P1916" s="65">
        <f t="shared" si="45"/>
        <v>336.5</v>
      </c>
    </row>
    <row r="1917" spans="1:18" ht="15">
      <c r="A1917" s="28" t="s">
        <v>2298</v>
      </c>
      <c r="B1917" s="61" t="s">
        <v>2702</v>
      </c>
      <c r="C1917" s="3"/>
      <c r="D1917" s="3"/>
      <c r="E1917" s="9" t="s">
        <v>278</v>
      </c>
      <c r="F1917" s="9" t="s">
        <v>278</v>
      </c>
      <c r="G1917" s="9" t="s">
        <v>278</v>
      </c>
      <c r="H1917" s="9" t="s">
        <v>278</v>
      </c>
      <c r="I1917" s="9" t="s">
        <v>278</v>
      </c>
      <c r="J1917" s="9" t="s">
        <v>278</v>
      </c>
      <c r="K1917" s="9" t="s">
        <v>278</v>
      </c>
      <c r="L1917" s="9" t="s">
        <v>278</v>
      </c>
      <c r="M1917" s="9">
        <v>326.3</v>
      </c>
      <c r="N1917" s="65"/>
      <c r="P1917" s="65">
        <f t="shared" si="45"/>
        <v>326.3</v>
      </c>
    </row>
    <row r="1918" spans="1:18" ht="15">
      <c r="A1918" s="253" t="s">
        <v>2676</v>
      </c>
      <c r="B1918" s="61" t="s">
        <v>2724</v>
      </c>
      <c r="C1918" s="3"/>
      <c r="D1918" s="3"/>
      <c r="E1918" s="9" t="s">
        <v>278</v>
      </c>
      <c r="F1918" s="9" t="s">
        <v>278</v>
      </c>
      <c r="G1918" s="9" t="s">
        <v>278</v>
      </c>
      <c r="H1918" s="9" t="s">
        <v>278</v>
      </c>
      <c r="I1918" s="9" t="s">
        <v>278</v>
      </c>
      <c r="J1918" s="9" t="s">
        <v>278</v>
      </c>
      <c r="K1918" s="9" t="s">
        <v>278</v>
      </c>
      <c r="L1918" s="9" t="s">
        <v>278</v>
      </c>
      <c r="M1918" s="9">
        <v>326.10000000000002</v>
      </c>
      <c r="N1918" s="65"/>
      <c r="P1918" s="65">
        <f t="shared" ref="P1918:P1948" si="46">SUM(E1918:M1918)</f>
        <v>326.10000000000002</v>
      </c>
    </row>
    <row r="1919" spans="1:18" ht="15">
      <c r="A1919" s="253" t="s">
        <v>2677</v>
      </c>
      <c r="B1919" s="61" t="s">
        <v>2835</v>
      </c>
      <c r="C1919" s="3"/>
      <c r="D1919" s="3"/>
      <c r="E1919" s="9" t="s">
        <v>278</v>
      </c>
      <c r="F1919" s="9" t="s">
        <v>278</v>
      </c>
      <c r="G1919" s="9" t="s">
        <v>278</v>
      </c>
      <c r="H1919" s="9" t="s">
        <v>278</v>
      </c>
      <c r="I1919" s="9" t="s">
        <v>278</v>
      </c>
      <c r="J1919" s="9" t="s">
        <v>278</v>
      </c>
      <c r="K1919" s="9" t="s">
        <v>278</v>
      </c>
      <c r="L1919" s="9" t="s">
        <v>278</v>
      </c>
      <c r="M1919" s="9">
        <v>320.8</v>
      </c>
      <c r="N1919" s="65"/>
      <c r="P1919" s="65">
        <f t="shared" si="46"/>
        <v>320.8</v>
      </c>
    </row>
    <row r="1920" spans="1:18" ht="15">
      <c r="A1920" s="253" t="s">
        <v>2678</v>
      </c>
      <c r="B1920" s="61" t="s">
        <v>2711</v>
      </c>
      <c r="C1920" s="3"/>
      <c r="D1920" s="3"/>
      <c r="E1920" s="9" t="s">
        <v>278</v>
      </c>
      <c r="F1920" s="9" t="s">
        <v>278</v>
      </c>
      <c r="G1920" s="9" t="s">
        <v>278</v>
      </c>
      <c r="H1920" s="9" t="s">
        <v>278</v>
      </c>
      <c r="I1920" s="9" t="s">
        <v>278</v>
      </c>
      <c r="J1920" s="9" t="s">
        <v>278</v>
      </c>
      <c r="K1920" s="9" t="s">
        <v>278</v>
      </c>
      <c r="L1920" s="9" t="s">
        <v>278</v>
      </c>
      <c r="M1920" s="9">
        <v>308.2</v>
      </c>
      <c r="N1920" s="65"/>
      <c r="P1920" s="65">
        <f t="shared" si="46"/>
        <v>308.2</v>
      </c>
    </row>
    <row r="1921" spans="1:16" ht="15">
      <c r="A1921" s="253" t="s">
        <v>2679</v>
      </c>
      <c r="B1921" s="61" t="s">
        <v>2718</v>
      </c>
      <c r="C1921" s="3"/>
      <c r="D1921" s="3"/>
      <c r="E1921" s="9" t="s">
        <v>278</v>
      </c>
      <c r="F1921" s="9" t="s">
        <v>278</v>
      </c>
      <c r="G1921" s="9" t="s">
        <v>278</v>
      </c>
      <c r="H1921" s="9" t="s">
        <v>278</v>
      </c>
      <c r="I1921" s="9" t="s">
        <v>278</v>
      </c>
      <c r="J1921" s="9" t="s">
        <v>278</v>
      </c>
      <c r="K1921" s="9" t="s">
        <v>278</v>
      </c>
      <c r="L1921" s="9" t="s">
        <v>278</v>
      </c>
      <c r="M1921" s="9">
        <v>306.8</v>
      </c>
      <c r="N1921" s="65"/>
      <c r="P1921" s="65">
        <f t="shared" si="46"/>
        <v>306.8</v>
      </c>
    </row>
    <row r="1922" spans="1:16" ht="15">
      <c r="A1922" s="253" t="s">
        <v>2680</v>
      </c>
      <c r="B1922" s="61" t="s">
        <v>678</v>
      </c>
      <c r="E1922" s="9" t="s">
        <v>278</v>
      </c>
      <c r="F1922" s="9" t="s">
        <v>278</v>
      </c>
      <c r="G1922" s="9" t="s">
        <v>278</v>
      </c>
      <c r="H1922" s="9">
        <v>303.44999999999982</v>
      </c>
      <c r="I1922" s="9">
        <v>0</v>
      </c>
      <c r="J1922" s="9" t="s">
        <v>278</v>
      </c>
      <c r="K1922" s="9" t="s">
        <v>278</v>
      </c>
      <c r="L1922" s="9" t="s">
        <v>278</v>
      </c>
      <c r="M1922" s="9" t="s">
        <v>278</v>
      </c>
      <c r="P1922" s="65">
        <f t="shared" si="46"/>
        <v>303.44999999999982</v>
      </c>
    </row>
    <row r="1923" spans="1:16" ht="15">
      <c r="A1923" s="253" t="s">
        <v>2681</v>
      </c>
      <c r="B1923" s="61" t="s">
        <v>649</v>
      </c>
      <c r="E1923" s="9" t="s">
        <v>278</v>
      </c>
      <c r="F1923" s="9" t="s">
        <v>278</v>
      </c>
      <c r="G1923" s="9" t="s">
        <v>278</v>
      </c>
      <c r="H1923" s="9">
        <v>303.449999999998</v>
      </c>
      <c r="I1923" s="9">
        <v>0</v>
      </c>
      <c r="J1923" s="9" t="s">
        <v>278</v>
      </c>
      <c r="K1923" s="9" t="s">
        <v>278</v>
      </c>
      <c r="L1923" s="9" t="s">
        <v>278</v>
      </c>
      <c r="M1923" s="9" t="s">
        <v>278</v>
      </c>
      <c r="P1923" s="65">
        <f t="shared" si="46"/>
        <v>303.449999999998</v>
      </c>
    </row>
    <row r="1924" spans="1:16" ht="15">
      <c r="A1924" s="253" t="s">
        <v>2682</v>
      </c>
      <c r="B1924" s="61" t="s">
        <v>2719</v>
      </c>
      <c r="C1924" s="3"/>
      <c r="D1924" s="3"/>
      <c r="E1924" s="9" t="s">
        <v>278</v>
      </c>
      <c r="F1924" s="9" t="s">
        <v>278</v>
      </c>
      <c r="G1924" s="9" t="s">
        <v>278</v>
      </c>
      <c r="H1924" s="9" t="s">
        <v>278</v>
      </c>
      <c r="I1924" s="9" t="s">
        <v>278</v>
      </c>
      <c r="J1924" s="9" t="s">
        <v>278</v>
      </c>
      <c r="K1924" s="9" t="s">
        <v>278</v>
      </c>
      <c r="L1924" s="9" t="s">
        <v>278</v>
      </c>
      <c r="M1924" s="9">
        <v>303.39999999999998</v>
      </c>
      <c r="N1924" s="65"/>
      <c r="P1924" s="65">
        <f t="shared" si="46"/>
        <v>303.39999999999998</v>
      </c>
    </row>
    <row r="1925" spans="1:16" ht="15">
      <c r="A1925" s="253" t="s">
        <v>2683</v>
      </c>
      <c r="B1925" s="61" t="s">
        <v>2720</v>
      </c>
      <c r="C1925" s="3"/>
      <c r="D1925" s="3"/>
      <c r="E1925" s="9" t="s">
        <v>278</v>
      </c>
      <c r="F1925" s="9" t="s">
        <v>278</v>
      </c>
      <c r="G1925" s="9" t="s">
        <v>278</v>
      </c>
      <c r="H1925" s="9" t="s">
        <v>278</v>
      </c>
      <c r="I1925" s="9" t="s">
        <v>278</v>
      </c>
      <c r="J1925" s="9" t="s">
        <v>278</v>
      </c>
      <c r="K1925" s="9" t="s">
        <v>278</v>
      </c>
      <c r="L1925" s="9" t="s">
        <v>278</v>
      </c>
      <c r="M1925" s="9">
        <v>292.60000000000002</v>
      </c>
      <c r="N1925" s="65"/>
      <c r="P1925" s="65">
        <f t="shared" si="46"/>
        <v>292.60000000000002</v>
      </c>
    </row>
    <row r="1926" spans="1:16" ht="15">
      <c r="A1926" s="253" t="s">
        <v>2684</v>
      </c>
      <c r="B1926" s="61" t="s">
        <v>2722</v>
      </c>
      <c r="C1926" s="3"/>
      <c r="D1926" s="3"/>
      <c r="E1926" s="9" t="s">
        <v>278</v>
      </c>
      <c r="F1926" s="9" t="s">
        <v>278</v>
      </c>
      <c r="G1926" s="9" t="s">
        <v>278</v>
      </c>
      <c r="H1926" s="9" t="s">
        <v>278</v>
      </c>
      <c r="I1926" s="9" t="s">
        <v>278</v>
      </c>
      <c r="J1926" s="9" t="s">
        <v>278</v>
      </c>
      <c r="K1926" s="9" t="s">
        <v>278</v>
      </c>
      <c r="L1926" s="9" t="s">
        <v>278</v>
      </c>
      <c r="M1926" s="9">
        <v>288.90000000000003</v>
      </c>
      <c r="N1926" s="65"/>
      <c r="P1926" s="65">
        <f t="shared" si="46"/>
        <v>288.90000000000003</v>
      </c>
    </row>
    <row r="1927" spans="1:16" ht="15">
      <c r="A1927" s="253" t="s">
        <v>2685</v>
      </c>
      <c r="B1927" s="61" t="s">
        <v>2728</v>
      </c>
      <c r="C1927" s="3"/>
      <c r="D1927" s="3"/>
      <c r="E1927" s="9" t="s">
        <v>278</v>
      </c>
      <c r="F1927" s="9" t="s">
        <v>278</v>
      </c>
      <c r="G1927" s="9" t="s">
        <v>278</v>
      </c>
      <c r="H1927" s="9" t="s">
        <v>278</v>
      </c>
      <c r="I1927" s="9" t="s">
        <v>278</v>
      </c>
      <c r="J1927" s="9" t="s">
        <v>278</v>
      </c>
      <c r="K1927" s="9" t="s">
        <v>278</v>
      </c>
      <c r="L1927" s="9" t="s">
        <v>278</v>
      </c>
      <c r="M1927" s="9">
        <v>283.5</v>
      </c>
      <c r="N1927" s="65"/>
      <c r="P1927" s="65">
        <f t="shared" si="46"/>
        <v>283.5</v>
      </c>
    </row>
    <row r="1928" spans="1:16" ht="15">
      <c r="A1928" s="253" t="s">
        <v>2686</v>
      </c>
      <c r="B1928" s="178" t="s">
        <v>1335</v>
      </c>
      <c r="C1928" s="3"/>
      <c r="D1928" s="3"/>
      <c r="E1928" s="9" t="s">
        <v>278</v>
      </c>
      <c r="F1928" s="9" t="s">
        <v>278</v>
      </c>
      <c r="G1928" s="9" t="s">
        <v>278</v>
      </c>
      <c r="H1928" s="9" t="s">
        <v>278</v>
      </c>
      <c r="I1928" s="9">
        <v>0</v>
      </c>
      <c r="J1928" s="9">
        <v>283.19999999999982</v>
      </c>
      <c r="K1928" s="9" t="s">
        <v>278</v>
      </c>
      <c r="L1928" s="9" t="s">
        <v>278</v>
      </c>
      <c r="M1928" s="9" t="s">
        <v>278</v>
      </c>
      <c r="P1928" s="65">
        <f t="shared" si="46"/>
        <v>283.19999999999982</v>
      </c>
    </row>
    <row r="1929" spans="1:16" ht="15">
      <c r="A1929" s="253" t="s">
        <v>2687</v>
      </c>
      <c r="B1929" s="61" t="s">
        <v>2819</v>
      </c>
      <c r="C1929" s="3"/>
      <c r="D1929" s="3"/>
      <c r="E1929" s="9" t="s">
        <v>278</v>
      </c>
      <c r="F1929" s="9" t="s">
        <v>278</v>
      </c>
      <c r="G1929" s="9" t="s">
        <v>278</v>
      </c>
      <c r="H1929" s="9" t="s">
        <v>278</v>
      </c>
      <c r="I1929" s="9" t="s">
        <v>278</v>
      </c>
      <c r="J1929" s="9" t="s">
        <v>278</v>
      </c>
      <c r="K1929" s="9" t="s">
        <v>278</v>
      </c>
      <c r="L1929" s="9" t="s">
        <v>278</v>
      </c>
      <c r="M1929" s="9">
        <v>260.89999999999998</v>
      </c>
      <c r="N1929" s="65"/>
      <c r="P1929" s="65">
        <f t="shared" si="46"/>
        <v>260.89999999999998</v>
      </c>
    </row>
    <row r="1930" spans="1:16" ht="15">
      <c r="A1930" s="253" t="s">
        <v>2688</v>
      </c>
      <c r="B1930" s="61" t="s">
        <v>2723</v>
      </c>
      <c r="C1930" s="3"/>
      <c r="D1930" s="3"/>
      <c r="E1930" s="9" t="s">
        <v>278</v>
      </c>
      <c r="F1930" s="9" t="s">
        <v>278</v>
      </c>
      <c r="G1930" s="9" t="s">
        <v>278</v>
      </c>
      <c r="H1930" s="9" t="s">
        <v>278</v>
      </c>
      <c r="I1930" s="9" t="s">
        <v>278</v>
      </c>
      <c r="J1930" s="9" t="s">
        <v>278</v>
      </c>
      <c r="K1930" s="9" t="s">
        <v>278</v>
      </c>
      <c r="L1930" s="9" t="s">
        <v>278</v>
      </c>
      <c r="M1930" s="9">
        <v>253.7</v>
      </c>
      <c r="N1930" s="65"/>
      <c r="P1930" s="65">
        <f t="shared" si="46"/>
        <v>253.7</v>
      </c>
    </row>
    <row r="1931" spans="1:16" ht="15">
      <c r="A1931" s="253" t="s">
        <v>2689</v>
      </c>
      <c r="B1931" s="61" t="s">
        <v>2709</v>
      </c>
      <c r="C1931" s="3"/>
      <c r="D1931" s="3"/>
      <c r="E1931" s="9" t="s">
        <v>278</v>
      </c>
      <c r="F1931" s="9" t="s">
        <v>278</v>
      </c>
      <c r="G1931" s="9" t="s">
        <v>278</v>
      </c>
      <c r="H1931" s="9" t="s">
        <v>278</v>
      </c>
      <c r="I1931" s="9" t="s">
        <v>278</v>
      </c>
      <c r="J1931" s="9" t="s">
        <v>278</v>
      </c>
      <c r="K1931" s="9" t="s">
        <v>278</v>
      </c>
      <c r="L1931" s="9" t="s">
        <v>278</v>
      </c>
      <c r="M1931" s="9">
        <v>235.3</v>
      </c>
      <c r="N1931" s="65"/>
      <c r="P1931" s="65">
        <f t="shared" si="46"/>
        <v>235.3</v>
      </c>
    </row>
    <row r="1932" spans="1:16" ht="15">
      <c r="A1932" s="253" t="s">
        <v>2690</v>
      </c>
      <c r="B1932" s="61" t="s">
        <v>2721</v>
      </c>
      <c r="C1932" s="3"/>
      <c r="D1932" s="3"/>
      <c r="E1932" s="9" t="s">
        <v>278</v>
      </c>
      <c r="F1932" s="9" t="s">
        <v>278</v>
      </c>
      <c r="G1932" s="9" t="s">
        <v>278</v>
      </c>
      <c r="H1932" s="9" t="s">
        <v>278</v>
      </c>
      <c r="I1932" s="9" t="s">
        <v>278</v>
      </c>
      <c r="J1932" s="9" t="s">
        <v>278</v>
      </c>
      <c r="K1932" s="9" t="s">
        <v>278</v>
      </c>
      <c r="L1932" s="9" t="s">
        <v>278</v>
      </c>
      <c r="M1932" s="9">
        <v>228.6</v>
      </c>
      <c r="N1932" s="65"/>
      <c r="P1932" s="65">
        <f t="shared" si="46"/>
        <v>228.6</v>
      </c>
    </row>
    <row r="1933" spans="1:16" ht="15">
      <c r="A1933" s="253" t="s">
        <v>2691</v>
      </c>
      <c r="B1933" s="61" t="s">
        <v>2715</v>
      </c>
      <c r="C1933" s="3"/>
      <c r="D1933" s="3"/>
      <c r="E1933" s="9" t="s">
        <v>278</v>
      </c>
      <c r="F1933" s="9" t="s">
        <v>278</v>
      </c>
      <c r="G1933" s="9" t="s">
        <v>278</v>
      </c>
      <c r="H1933" s="9" t="s">
        <v>278</v>
      </c>
      <c r="I1933" s="9" t="s">
        <v>278</v>
      </c>
      <c r="J1933" s="9" t="s">
        <v>278</v>
      </c>
      <c r="K1933" s="9" t="s">
        <v>278</v>
      </c>
      <c r="L1933" s="9" t="s">
        <v>278</v>
      </c>
      <c r="M1933" s="9">
        <v>211.29999999999998</v>
      </c>
      <c r="N1933" s="65"/>
      <c r="P1933" s="65">
        <f t="shared" si="46"/>
        <v>211.29999999999998</v>
      </c>
    </row>
    <row r="1934" spans="1:16" ht="15">
      <c r="A1934" s="253" t="s">
        <v>2692</v>
      </c>
      <c r="B1934" s="61" t="s">
        <v>2707</v>
      </c>
      <c r="C1934" s="3"/>
      <c r="D1934" s="3"/>
      <c r="E1934" s="9" t="s">
        <v>278</v>
      </c>
      <c r="F1934" s="9" t="s">
        <v>278</v>
      </c>
      <c r="G1934" s="9" t="s">
        <v>278</v>
      </c>
      <c r="H1934" s="9" t="s">
        <v>278</v>
      </c>
      <c r="I1934" s="9" t="s">
        <v>278</v>
      </c>
      <c r="J1934" s="9" t="s">
        <v>278</v>
      </c>
      <c r="K1934" s="9" t="s">
        <v>278</v>
      </c>
      <c r="L1934" s="9" t="s">
        <v>278</v>
      </c>
      <c r="M1934" s="9">
        <v>192.6</v>
      </c>
      <c r="N1934" s="65"/>
      <c r="P1934" s="65">
        <f t="shared" si="46"/>
        <v>192.6</v>
      </c>
    </row>
    <row r="1935" spans="1:16" ht="15">
      <c r="A1935" s="253" t="s">
        <v>2693</v>
      </c>
      <c r="B1935" s="61" t="s">
        <v>2716</v>
      </c>
      <c r="C1935" s="3"/>
      <c r="D1935" s="3"/>
      <c r="E1935" s="9" t="s">
        <v>278</v>
      </c>
      <c r="F1935" s="9" t="s">
        <v>278</v>
      </c>
      <c r="G1935" s="9" t="s">
        <v>278</v>
      </c>
      <c r="H1935" s="9" t="s">
        <v>278</v>
      </c>
      <c r="I1935" s="9" t="s">
        <v>278</v>
      </c>
      <c r="J1935" s="9" t="s">
        <v>278</v>
      </c>
      <c r="K1935" s="9" t="s">
        <v>278</v>
      </c>
      <c r="L1935" s="9" t="s">
        <v>278</v>
      </c>
      <c r="M1935" s="9">
        <v>188.7</v>
      </c>
      <c r="N1935" s="65"/>
      <c r="P1935" s="65">
        <f t="shared" si="46"/>
        <v>188.7</v>
      </c>
    </row>
    <row r="1936" spans="1:16" ht="15">
      <c r="A1936" s="253" t="s">
        <v>2694</v>
      </c>
      <c r="B1936" s="239" t="s">
        <v>1651</v>
      </c>
      <c r="C1936" s="3"/>
      <c r="D1936" s="3"/>
      <c r="E1936" s="9" t="s">
        <v>278</v>
      </c>
      <c r="F1936" s="9" t="s">
        <v>278</v>
      </c>
      <c r="G1936" s="9" t="s">
        <v>278</v>
      </c>
      <c r="H1936" s="9" t="s">
        <v>278</v>
      </c>
      <c r="I1936" s="9">
        <v>0</v>
      </c>
      <c r="J1936" s="9">
        <v>188.69999999999982</v>
      </c>
      <c r="K1936" s="9" t="s">
        <v>278</v>
      </c>
      <c r="L1936" s="9" t="s">
        <v>278</v>
      </c>
      <c r="M1936" s="9" t="s">
        <v>278</v>
      </c>
      <c r="P1936" s="65">
        <f t="shared" si="46"/>
        <v>188.69999999999982</v>
      </c>
    </row>
    <row r="1937" spans="1:16" ht="15">
      <c r="A1937" s="253" t="s">
        <v>2695</v>
      </c>
      <c r="B1937" s="61" t="s">
        <v>164</v>
      </c>
      <c r="E1937" s="9" t="s">
        <v>278</v>
      </c>
      <c r="F1937" s="9" t="s">
        <v>278</v>
      </c>
      <c r="G1937" s="9">
        <v>186.2</v>
      </c>
      <c r="H1937" s="9" t="s">
        <v>278</v>
      </c>
      <c r="I1937" s="9">
        <v>0</v>
      </c>
      <c r="J1937" s="9" t="s">
        <v>278</v>
      </c>
      <c r="K1937" s="9" t="s">
        <v>278</v>
      </c>
      <c r="L1937" s="9" t="s">
        <v>278</v>
      </c>
      <c r="M1937" s="9" t="s">
        <v>278</v>
      </c>
      <c r="P1937" s="65">
        <f t="shared" si="46"/>
        <v>186.2</v>
      </c>
    </row>
    <row r="1938" spans="1:16" ht="15">
      <c r="A1938" s="253" t="s">
        <v>2696</v>
      </c>
      <c r="B1938" s="239" t="s">
        <v>1669</v>
      </c>
      <c r="C1938" s="3"/>
      <c r="D1938" s="3"/>
      <c r="E1938" s="9" t="s">
        <v>278</v>
      </c>
      <c r="F1938" s="9" t="s">
        <v>278</v>
      </c>
      <c r="G1938" s="9" t="s">
        <v>278</v>
      </c>
      <c r="H1938" s="9" t="s">
        <v>278</v>
      </c>
      <c r="I1938" s="9">
        <v>0</v>
      </c>
      <c r="J1938" s="9" t="s">
        <v>278</v>
      </c>
      <c r="K1938" s="9">
        <v>177.60000000000036</v>
      </c>
      <c r="L1938" s="9" t="s">
        <v>278</v>
      </c>
      <c r="M1938" s="9" t="s">
        <v>278</v>
      </c>
      <c r="P1938" s="65">
        <f t="shared" si="46"/>
        <v>177.60000000000036</v>
      </c>
    </row>
    <row r="1939" spans="1:16" ht="15">
      <c r="A1939" s="253" t="s">
        <v>2697</v>
      </c>
      <c r="B1939" s="61" t="s">
        <v>2717</v>
      </c>
      <c r="C1939" s="3"/>
      <c r="D1939" s="3"/>
      <c r="E1939" s="9" t="s">
        <v>278</v>
      </c>
      <c r="F1939" s="9" t="s">
        <v>278</v>
      </c>
      <c r="G1939" s="9" t="s">
        <v>278</v>
      </c>
      <c r="H1939" s="9" t="s">
        <v>278</v>
      </c>
      <c r="I1939" s="9" t="s">
        <v>278</v>
      </c>
      <c r="J1939" s="9" t="s">
        <v>278</v>
      </c>
      <c r="K1939" s="9" t="s">
        <v>278</v>
      </c>
      <c r="L1939" s="9" t="s">
        <v>278</v>
      </c>
      <c r="M1939" s="9">
        <v>155.6</v>
      </c>
      <c r="N1939" s="65"/>
      <c r="P1939" s="65">
        <f t="shared" si="46"/>
        <v>155.6</v>
      </c>
    </row>
    <row r="1940" spans="1:16" ht="15">
      <c r="A1940" s="253" t="s">
        <v>2698</v>
      </c>
      <c r="B1940" s="61" t="s">
        <v>688</v>
      </c>
      <c r="E1940" s="9" t="s">
        <v>278</v>
      </c>
      <c r="F1940" s="9" t="s">
        <v>278</v>
      </c>
      <c r="G1940" s="9" t="s">
        <v>278</v>
      </c>
      <c r="H1940" s="9">
        <v>142.19999999999936</v>
      </c>
      <c r="I1940" s="9">
        <v>0</v>
      </c>
      <c r="J1940" s="9" t="s">
        <v>278</v>
      </c>
      <c r="K1940" s="9" t="s">
        <v>278</v>
      </c>
      <c r="L1940" s="9" t="s">
        <v>278</v>
      </c>
      <c r="M1940" s="9" t="s">
        <v>278</v>
      </c>
      <c r="P1940" s="65">
        <f t="shared" si="46"/>
        <v>142.19999999999936</v>
      </c>
    </row>
    <row r="1941" spans="1:16" ht="15">
      <c r="A1941" s="253" t="s">
        <v>2727</v>
      </c>
      <c r="B1941" s="61" t="s">
        <v>2714</v>
      </c>
      <c r="C1941" s="3"/>
      <c r="D1941" s="3"/>
      <c r="E1941" s="9" t="s">
        <v>278</v>
      </c>
      <c r="F1941" s="9" t="s">
        <v>278</v>
      </c>
      <c r="G1941" s="9" t="s">
        <v>278</v>
      </c>
      <c r="H1941" s="9" t="s">
        <v>278</v>
      </c>
      <c r="I1941" s="9" t="s">
        <v>278</v>
      </c>
      <c r="J1941" s="9" t="s">
        <v>278</v>
      </c>
      <c r="K1941" s="9" t="s">
        <v>278</v>
      </c>
      <c r="L1941" s="9" t="s">
        <v>278</v>
      </c>
      <c r="M1941" s="9">
        <v>43.5</v>
      </c>
      <c r="N1941" s="65"/>
      <c r="P1941" s="65">
        <f t="shared" si="46"/>
        <v>43.5</v>
      </c>
    </row>
    <row r="1942" spans="1:16" ht="15">
      <c r="A1942" s="253" t="s">
        <v>2820</v>
      </c>
      <c r="B1942" s="239" t="s">
        <v>1670</v>
      </c>
      <c r="C1942" s="3"/>
      <c r="D1942" s="3"/>
      <c r="E1942" s="9" t="s">
        <v>278</v>
      </c>
      <c r="F1942" s="9" t="s">
        <v>278</v>
      </c>
      <c r="G1942" s="9" t="s">
        <v>278</v>
      </c>
      <c r="H1942" s="9" t="s">
        <v>278</v>
      </c>
      <c r="I1942" s="9">
        <v>0</v>
      </c>
      <c r="J1942" s="9" t="s">
        <v>278</v>
      </c>
      <c r="K1942" s="9">
        <v>32.399999999998727</v>
      </c>
      <c r="L1942" s="9" t="s">
        <v>278</v>
      </c>
      <c r="M1942" s="9" t="s">
        <v>278</v>
      </c>
      <c r="P1942" s="65">
        <f t="shared" si="46"/>
        <v>32.399999999998727</v>
      </c>
    </row>
    <row r="1943" spans="1:16" ht="15">
      <c r="A1943" s="253" t="s">
        <v>2837</v>
      </c>
      <c r="B1943" s="190" t="s">
        <v>1331</v>
      </c>
      <c r="C1943" s="3"/>
      <c r="D1943" s="3"/>
      <c r="E1943" s="9" t="s">
        <v>278</v>
      </c>
      <c r="F1943" s="9" t="s">
        <v>278</v>
      </c>
      <c r="G1943" s="9" t="s">
        <v>278</v>
      </c>
      <c r="H1943" s="9" t="s">
        <v>278</v>
      </c>
      <c r="I1943" s="9">
        <v>0</v>
      </c>
      <c r="J1943" s="9" t="s">
        <v>278</v>
      </c>
      <c r="K1943" s="9" t="s">
        <v>278</v>
      </c>
      <c r="L1943" s="9" t="s">
        <v>278</v>
      </c>
      <c r="M1943" s="9" t="s">
        <v>278</v>
      </c>
      <c r="P1943" s="65">
        <f t="shared" si="46"/>
        <v>0</v>
      </c>
    </row>
    <row r="1944" spans="1:16" ht="15">
      <c r="A1944" s="253" t="s">
        <v>2887</v>
      </c>
      <c r="B1944" s="178" t="s">
        <v>1340</v>
      </c>
      <c r="C1944" s="3"/>
      <c r="D1944" s="3"/>
      <c r="E1944" s="9" t="s">
        <v>278</v>
      </c>
      <c r="F1944" s="9" t="s">
        <v>278</v>
      </c>
      <c r="G1944" s="9" t="s">
        <v>278</v>
      </c>
      <c r="H1944" s="9" t="s">
        <v>278</v>
      </c>
      <c r="I1944" s="9">
        <v>0</v>
      </c>
      <c r="J1944" s="9" t="s">
        <v>278</v>
      </c>
      <c r="K1944" s="9" t="s">
        <v>278</v>
      </c>
      <c r="L1944" s="9" t="s">
        <v>278</v>
      </c>
      <c r="M1944" s="9" t="s">
        <v>278</v>
      </c>
      <c r="P1944" s="65">
        <f t="shared" si="46"/>
        <v>0</v>
      </c>
    </row>
    <row r="1945" spans="1:16" ht="15">
      <c r="A1945" s="253" t="s">
        <v>2888</v>
      </c>
      <c r="B1945" s="178" t="s">
        <v>1339</v>
      </c>
      <c r="C1945" s="3"/>
      <c r="D1945" s="3"/>
      <c r="E1945" s="9" t="s">
        <v>278</v>
      </c>
      <c r="F1945" s="9" t="s">
        <v>278</v>
      </c>
      <c r="G1945" s="9" t="s">
        <v>278</v>
      </c>
      <c r="H1945" s="9" t="s">
        <v>278</v>
      </c>
      <c r="I1945" s="9">
        <v>0</v>
      </c>
      <c r="J1945" s="9" t="s">
        <v>278</v>
      </c>
      <c r="K1945" s="9" t="s">
        <v>278</v>
      </c>
      <c r="L1945" s="9" t="s">
        <v>278</v>
      </c>
      <c r="M1945" s="9" t="s">
        <v>278</v>
      </c>
      <c r="P1945" s="65">
        <f t="shared" si="46"/>
        <v>0</v>
      </c>
    </row>
    <row r="1946" spans="1:16" ht="15">
      <c r="A1946" s="253" t="s">
        <v>2889</v>
      </c>
      <c r="B1946" s="178" t="s">
        <v>1338</v>
      </c>
      <c r="C1946" s="3"/>
      <c r="D1946" s="3"/>
      <c r="E1946" s="9" t="s">
        <v>278</v>
      </c>
      <c r="F1946" s="9" t="s">
        <v>278</v>
      </c>
      <c r="G1946" s="9" t="s">
        <v>278</v>
      </c>
      <c r="H1946" s="9" t="s">
        <v>278</v>
      </c>
      <c r="I1946" s="9">
        <v>0</v>
      </c>
      <c r="J1946" s="9" t="s">
        <v>278</v>
      </c>
      <c r="K1946" s="9" t="s">
        <v>278</v>
      </c>
      <c r="L1946" s="9" t="s">
        <v>278</v>
      </c>
      <c r="M1946" s="9" t="s">
        <v>278</v>
      </c>
      <c r="P1946" s="65">
        <f t="shared" si="46"/>
        <v>0</v>
      </c>
    </row>
    <row r="1947" spans="1:16" ht="15">
      <c r="A1947" s="253" t="s">
        <v>2890</v>
      </c>
      <c r="B1947" s="178" t="s">
        <v>1361</v>
      </c>
      <c r="C1947" s="3"/>
      <c r="D1947" s="3"/>
      <c r="E1947" s="9" t="s">
        <v>278</v>
      </c>
      <c r="F1947" s="9" t="s">
        <v>278</v>
      </c>
      <c r="G1947" s="9" t="s">
        <v>278</v>
      </c>
      <c r="H1947" s="9" t="s">
        <v>278</v>
      </c>
      <c r="I1947" s="9">
        <v>0</v>
      </c>
      <c r="J1947" s="9" t="s">
        <v>278</v>
      </c>
      <c r="K1947" s="9" t="s">
        <v>278</v>
      </c>
      <c r="L1947" s="9" t="s">
        <v>278</v>
      </c>
      <c r="M1947" s="9" t="s">
        <v>278</v>
      </c>
      <c r="P1947" s="65">
        <f t="shared" si="46"/>
        <v>0</v>
      </c>
    </row>
    <row r="1948" spans="1:16" ht="15">
      <c r="A1948" s="253" t="s">
        <v>2891</v>
      </c>
      <c r="B1948" s="178" t="s">
        <v>1347</v>
      </c>
      <c r="C1948" s="3"/>
      <c r="D1948" s="3"/>
      <c r="E1948" s="9" t="s">
        <v>278</v>
      </c>
      <c r="F1948" s="9" t="s">
        <v>278</v>
      </c>
      <c r="G1948" s="9" t="s">
        <v>278</v>
      </c>
      <c r="H1948" s="9" t="s">
        <v>278</v>
      </c>
      <c r="I1948" s="9">
        <v>0</v>
      </c>
      <c r="J1948" s="9" t="s">
        <v>278</v>
      </c>
      <c r="K1948" s="9" t="s">
        <v>278</v>
      </c>
      <c r="L1948" s="9" t="s">
        <v>278</v>
      </c>
      <c r="M1948" s="9" t="s">
        <v>278</v>
      </c>
      <c r="P1948" s="65">
        <f t="shared" si="46"/>
        <v>0</v>
      </c>
    </row>
    <row r="1949" spans="1:16" ht="15">
      <c r="A1949" s="28"/>
      <c r="B1949" s="61"/>
      <c r="E1949" s="9"/>
      <c r="F1949" s="9"/>
      <c r="G1949" s="9"/>
      <c r="H1949" s="9"/>
      <c r="L1949" s="67"/>
      <c r="M1949" s="67"/>
      <c r="N1949" s="65"/>
    </row>
    <row r="1950" spans="1:16" ht="15">
      <c r="A1950" s="28"/>
      <c r="E1950" s="9"/>
      <c r="F1950" s="9"/>
      <c r="G1950" s="9"/>
      <c r="L1950" s="67"/>
      <c r="M1950" s="67"/>
      <c r="N1950" s="65"/>
    </row>
    <row r="1951" spans="1:16" ht="15">
      <c r="A1951" s="28"/>
      <c r="B1951" s="61"/>
      <c r="E1951" s="9"/>
      <c r="F1951" s="9"/>
      <c r="G1951" s="9"/>
      <c r="L1951" s="67"/>
      <c r="M1951" s="67"/>
      <c r="N1951" s="65"/>
    </row>
    <row r="1952" spans="1:16" ht="25.5">
      <c r="A1952" s="23" t="s">
        <v>190</v>
      </c>
      <c r="L1952" s="67"/>
      <c r="M1952" s="67"/>
    </row>
    <row r="1953" spans="1:21">
      <c r="L1953" s="67"/>
      <c r="M1953" s="67"/>
      <c r="U1953" t="s">
        <v>2452</v>
      </c>
    </row>
    <row r="1954" spans="1:21" ht="15">
      <c r="A1954" s="38"/>
      <c r="B1954" s="38"/>
      <c r="C1954" s="38"/>
      <c r="D1954" s="38"/>
      <c r="E1954" s="59">
        <v>2016</v>
      </c>
      <c r="F1954" s="59">
        <v>2017</v>
      </c>
      <c r="G1954" s="59">
        <v>2018</v>
      </c>
      <c r="H1954" s="59">
        <v>2019</v>
      </c>
      <c r="I1954" s="59">
        <v>2020</v>
      </c>
      <c r="J1954" s="59">
        <v>2021</v>
      </c>
      <c r="K1954" s="59">
        <v>2022</v>
      </c>
      <c r="L1954" s="59">
        <v>2023</v>
      </c>
      <c r="M1954" s="59">
        <v>2024</v>
      </c>
      <c r="P1954" s="68" t="s">
        <v>40</v>
      </c>
    </row>
    <row r="1955" spans="1:21" ht="15">
      <c r="A1955" s="28" t="s">
        <v>0</v>
      </c>
      <c r="B1955" s="61" t="s">
        <v>11</v>
      </c>
      <c r="E1955" s="183">
        <v>477.5</v>
      </c>
      <c r="F1955" s="184">
        <v>507.5</v>
      </c>
      <c r="G1955" s="9">
        <v>360.9</v>
      </c>
      <c r="H1955" s="9">
        <v>323.49999999999909</v>
      </c>
      <c r="I1955" s="9">
        <v>176.50000000000182</v>
      </c>
      <c r="J1955" s="9">
        <v>335.89999999999964</v>
      </c>
      <c r="K1955" s="9">
        <v>279.70000000000073</v>
      </c>
      <c r="L1955" s="9">
        <v>258.60000000000002</v>
      </c>
      <c r="M1955" s="65">
        <v>356.3</v>
      </c>
      <c r="P1955" s="65">
        <f t="shared" ref="P1955:P1986" si="47">SUM(E1955:M1955)</f>
        <v>3076.4000000000015</v>
      </c>
      <c r="R1955" t="s">
        <v>302</v>
      </c>
      <c r="U1955" s="3"/>
    </row>
    <row r="1956" spans="1:21" ht="15">
      <c r="A1956" s="28" t="s">
        <v>2</v>
      </c>
      <c r="B1956" s="61" t="s">
        <v>37</v>
      </c>
      <c r="E1956" s="9">
        <v>251.5</v>
      </c>
      <c r="F1956" s="188">
        <v>439.35</v>
      </c>
      <c r="G1956" s="188">
        <v>436.4</v>
      </c>
      <c r="H1956" s="9">
        <v>354.90000000000146</v>
      </c>
      <c r="I1956" s="9">
        <v>294</v>
      </c>
      <c r="J1956" s="9">
        <v>190.50000000000273</v>
      </c>
      <c r="K1956" s="9">
        <v>168.19999999999982</v>
      </c>
      <c r="L1956" s="9">
        <v>246.6</v>
      </c>
      <c r="M1956" s="65">
        <v>655.4</v>
      </c>
      <c r="P1956" s="65">
        <f t="shared" si="47"/>
        <v>3036.850000000004</v>
      </c>
      <c r="R1956" t="s">
        <v>315</v>
      </c>
    </row>
    <row r="1957" spans="1:21" ht="15">
      <c r="A1957" s="28" t="s">
        <v>3</v>
      </c>
      <c r="B1957" s="61" t="s">
        <v>21</v>
      </c>
      <c r="E1957" s="185">
        <v>518.54999999999995</v>
      </c>
      <c r="F1957" s="188">
        <v>388.6</v>
      </c>
      <c r="G1957" s="9">
        <v>263.5</v>
      </c>
      <c r="H1957" s="9">
        <v>281.80000000000291</v>
      </c>
      <c r="I1957" s="9">
        <v>217</v>
      </c>
      <c r="J1957" s="9">
        <v>273.70000000000164</v>
      </c>
      <c r="K1957" s="183">
        <v>435.79999999999836</v>
      </c>
      <c r="L1957" s="9">
        <v>222.7</v>
      </c>
      <c r="M1957" s="65">
        <v>432.1</v>
      </c>
      <c r="P1957" s="65">
        <f t="shared" si="47"/>
        <v>3033.7500000000027</v>
      </c>
      <c r="R1957" t="s">
        <v>1916</v>
      </c>
      <c r="U1957" s="3" t="s">
        <v>1427</v>
      </c>
    </row>
    <row r="1958" spans="1:21" ht="15">
      <c r="A1958" s="28" t="s">
        <v>5</v>
      </c>
      <c r="B1958" s="61" t="s">
        <v>662</v>
      </c>
      <c r="E1958" s="9" t="s">
        <v>278</v>
      </c>
      <c r="F1958" s="9" t="s">
        <v>278</v>
      </c>
      <c r="G1958" s="9" t="s">
        <v>278</v>
      </c>
      <c r="H1958" s="183">
        <v>544</v>
      </c>
      <c r="I1958" s="185">
        <v>518.99999999999818</v>
      </c>
      <c r="J1958" s="185">
        <v>545.00000000000091</v>
      </c>
      <c r="K1958" s="9">
        <v>209.70000000000073</v>
      </c>
      <c r="L1958" s="188">
        <v>458.4</v>
      </c>
      <c r="M1958" s="65">
        <v>513.20000000000005</v>
      </c>
      <c r="P1958" s="65">
        <f t="shared" si="47"/>
        <v>2789.3</v>
      </c>
      <c r="R1958" t="s">
        <v>2498</v>
      </c>
      <c r="U1958" s="3" t="s">
        <v>1919</v>
      </c>
    </row>
    <row r="1959" spans="1:21" ht="15">
      <c r="A1959" s="28" t="s">
        <v>7</v>
      </c>
      <c r="B1959" s="61" t="s">
        <v>17</v>
      </c>
      <c r="E1959" s="188">
        <v>360.75</v>
      </c>
      <c r="F1959" s="188">
        <v>400.25</v>
      </c>
      <c r="G1959" s="185">
        <v>537.4</v>
      </c>
      <c r="H1959" s="9">
        <v>199.50000000000091</v>
      </c>
      <c r="I1959" s="9">
        <v>110.89999999999964</v>
      </c>
      <c r="J1959" s="9">
        <v>292.70000000000164</v>
      </c>
      <c r="K1959" s="9">
        <v>105.49999999999636</v>
      </c>
      <c r="L1959" s="9">
        <v>216</v>
      </c>
      <c r="M1959" s="65">
        <v>539.5</v>
      </c>
      <c r="P1959" s="65">
        <f t="shared" si="47"/>
        <v>2762.4999999999986</v>
      </c>
      <c r="R1959" t="s">
        <v>329</v>
      </c>
      <c r="U1959" s="3" t="s">
        <v>1427</v>
      </c>
    </row>
    <row r="1960" spans="1:21" ht="15">
      <c r="A1960" s="28" t="s">
        <v>8</v>
      </c>
      <c r="B1960" s="61" t="s">
        <v>15</v>
      </c>
      <c r="E1960" s="9">
        <v>322.60000000000002</v>
      </c>
      <c r="F1960" s="183">
        <v>543.70000000000005</v>
      </c>
      <c r="G1960" s="188">
        <v>407.9</v>
      </c>
      <c r="H1960" s="9">
        <v>258.09999999999854</v>
      </c>
      <c r="I1960" s="9">
        <v>173.99999999999636</v>
      </c>
      <c r="J1960" s="9">
        <v>208.19999999999982</v>
      </c>
      <c r="K1960" s="9">
        <v>131.69999999999891</v>
      </c>
      <c r="L1960" s="188">
        <v>451.00000000000006</v>
      </c>
      <c r="M1960" s="65">
        <v>249</v>
      </c>
      <c r="P1960" s="65">
        <f t="shared" si="47"/>
        <v>2746.1999999999939</v>
      </c>
      <c r="R1960" t="s">
        <v>755</v>
      </c>
    </row>
    <row r="1961" spans="1:21" ht="15">
      <c r="A1961" s="28" t="s">
        <v>10</v>
      </c>
      <c r="B1961" s="61" t="s">
        <v>153</v>
      </c>
      <c r="E1961" s="9" t="s">
        <v>278</v>
      </c>
      <c r="F1961" s="9" t="s">
        <v>278</v>
      </c>
      <c r="G1961" s="183">
        <v>515.9</v>
      </c>
      <c r="H1961" s="9">
        <v>320.39999999999782</v>
      </c>
      <c r="I1961" s="9">
        <v>117.00000000000182</v>
      </c>
      <c r="J1961" s="9">
        <v>168</v>
      </c>
      <c r="K1961" s="9">
        <v>353.29999999999927</v>
      </c>
      <c r="L1961" s="9">
        <v>364.3</v>
      </c>
      <c r="M1961" s="372">
        <v>881.5</v>
      </c>
      <c r="P1961" s="65">
        <f t="shared" si="47"/>
        <v>2720.3999999999987</v>
      </c>
      <c r="R1961" t="s">
        <v>294</v>
      </c>
    </row>
    <row r="1962" spans="1:21" ht="15">
      <c r="A1962" s="28" t="s">
        <v>12</v>
      </c>
      <c r="B1962" s="61" t="s">
        <v>25</v>
      </c>
      <c r="E1962" s="9">
        <v>319.89999999999998</v>
      </c>
      <c r="F1962" s="9">
        <v>237.75</v>
      </c>
      <c r="G1962" s="9">
        <v>347.6</v>
      </c>
      <c r="H1962" s="9">
        <v>47.199999999999818</v>
      </c>
      <c r="I1962" s="9">
        <v>115.49999999999818</v>
      </c>
      <c r="J1962" s="9">
        <v>189.39999999999873</v>
      </c>
      <c r="K1962" s="185">
        <v>457.89999999999964</v>
      </c>
      <c r="L1962" s="9">
        <v>246.6</v>
      </c>
      <c r="M1962" s="90">
        <v>724</v>
      </c>
      <c r="P1962" s="65">
        <f t="shared" si="47"/>
        <v>2685.8499999999963</v>
      </c>
      <c r="R1962" t="s">
        <v>355</v>
      </c>
      <c r="U1962" s="3" t="s">
        <v>1427</v>
      </c>
    </row>
    <row r="1963" spans="1:21" ht="15">
      <c r="A1963" s="28" t="s">
        <v>14</v>
      </c>
      <c r="B1963" s="61" t="s">
        <v>27</v>
      </c>
      <c r="E1963" s="9">
        <v>304.10000000000002</v>
      </c>
      <c r="F1963" s="188">
        <v>355.65</v>
      </c>
      <c r="G1963" s="9">
        <v>249</v>
      </c>
      <c r="H1963" s="9">
        <v>305.69999999999891</v>
      </c>
      <c r="I1963" s="9">
        <v>221.19999999999891</v>
      </c>
      <c r="J1963" s="9">
        <v>293.79999999999836</v>
      </c>
      <c r="K1963" s="188">
        <v>423.69999999999891</v>
      </c>
      <c r="L1963" s="183">
        <v>527</v>
      </c>
      <c r="M1963" s="9" t="s">
        <v>278</v>
      </c>
      <c r="P1963" s="65">
        <f t="shared" si="47"/>
        <v>2680.1499999999951</v>
      </c>
      <c r="R1963" t="s">
        <v>2496</v>
      </c>
    </row>
    <row r="1964" spans="1:21" ht="15">
      <c r="A1964" s="28" t="s">
        <v>16</v>
      </c>
      <c r="B1964" s="61" t="s">
        <v>162</v>
      </c>
      <c r="E1964" s="9" t="s">
        <v>278</v>
      </c>
      <c r="F1964" s="9" t="s">
        <v>278</v>
      </c>
      <c r="G1964" s="9">
        <v>343.8</v>
      </c>
      <c r="H1964" s="184">
        <v>508.29999999999836</v>
      </c>
      <c r="I1964" s="9">
        <v>308.10000000000036</v>
      </c>
      <c r="J1964" s="9">
        <v>265.30000000000064</v>
      </c>
      <c r="K1964" s="9">
        <v>261.59999999999854</v>
      </c>
      <c r="L1964" s="9">
        <v>234.79999999999998</v>
      </c>
      <c r="M1964" s="65">
        <v>593.1</v>
      </c>
      <c r="P1964" s="65">
        <f t="shared" si="47"/>
        <v>2514.9999999999977</v>
      </c>
      <c r="R1964" t="s">
        <v>282</v>
      </c>
    </row>
    <row r="1965" spans="1:21" ht="15">
      <c r="A1965" s="28" t="s">
        <v>18</v>
      </c>
      <c r="B1965" s="61" t="s">
        <v>33</v>
      </c>
      <c r="E1965" s="9">
        <v>302.3</v>
      </c>
      <c r="F1965" s="9">
        <v>272.75</v>
      </c>
      <c r="G1965" s="9">
        <v>374.7</v>
      </c>
      <c r="H1965" s="9">
        <v>278.5</v>
      </c>
      <c r="I1965" s="9">
        <v>181.99999999999636</v>
      </c>
      <c r="J1965" s="9">
        <v>171.40000000000055</v>
      </c>
      <c r="K1965" s="9">
        <v>190.69999999999982</v>
      </c>
      <c r="L1965" s="9">
        <v>285.5</v>
      </c>
      <c r="M1965" s="65">
        <v>369.8</v>
      </c>
      <c r="P1965" s="65">
        <f t="shared" si="47"/>
        <v>2427.6499999999969</v>
      </c>
    </row>
    <row r="1966" spans="1:21" ht="15">
      <c r="A1966" s="28" t="s">
        <v>20</v>
      </c>
      <c r="B1966" s="61" t="s">
        <v>700</v>
      </c>
      <c r="E1966" s="9" t="s">
        <v>278</v>
      </c>
      <c r="F1966" s="9" t="s">
        <v>278</v>
      </c>
      <c r="G1966" s="9" t="s">
        <v>278</v>
      </c>
      <c r="H1966" s="9">
        <v>231.20000000000073</v>
      </c>
      <c r="I1966" s="184">
        <v>479.39999999999964</v>
      </c>
      <c r="J1966" s="183">
        <v>468.29999999999927</v>
      </c>
      <c r="K1966" s="9">
        <v>155.59999999999945</v>
      </c>
      <c r="L1966" s="188">
        <v>455.40000000000003</v>
      </c>
      <c r="M1966" s="65">
        <v>619.29999999999995</v>
      </c>
      <c r="P1966" s="65">
        <f t="shared" si="47"/>
        <v>2409.1999999999989</v>
      </c>
      <c r="R1966" t="s">
        <v>742</v>
      </c>
    </row>
    <row r="1967" spans="1:21" ht="15">
      <c r="A1967" s="28" t="s">
        <v>22</v>
      </c>
      <c r="B1967" s="61" t="s">
        <v>675</v>
      </c>
      <c r="E1967" s="9" t="s">
        <v>278</v>
      </c>
      <c r="F1967" s="9" t="s">
        <v>278</v>
      </c>
      <c r="G1967" s="9" t="s">
        <v>278</v>
      </c>
      <c r="H1967" s="9">
        <v>249.59999999999945</v>
      </c>
      <c r="I1967" s="188">
        <v>458.10000000000036</v>
      </c>
      <c r="J1967" s="188">
        <v>399.09999999999945</v>
      </c>
      <c r="K1967" s="9">
        <v>242.99999999999909</v>
      </c>
      <c r="L1967" s="184">
        <v>509.3</v>
      </c>
      <c r="M1967" s="65">
        <v>545.9</v>
      </c>
      <c r="P1967" s="65">
        <f t="shared" si="47"/>
        <v>2404.9999999999982</v>
      </c>
      <c r="R1967" t="s">
        <v>2497</v>
      </c>
    </row>
    <row r="1968" spans="1:21" ht="15">
      <c r="A1968" s="28" t="s">
        <v>24</v>
      </c>
      <c r="B1968" s="61" t="s">
        <v>143</v>
      </c>
      <c r="E1968" s="9" t="s">
        <v>278</v>
      </c>
      <c r="F1968" s="185">
        <v>603.54999999999995</v>
      </c>
      <c r="G1968" s="188">
        <v>403.4</v>
      </c>
      <c r="H1968" s="9">
        <v>220.00000000000182</v>
      </c>
      <c r="I1968" s="9">
        <v>114.49999999999636</v>
      </c>
      <c r="J1968" s="9">
        <v>247.89999999999964</v>
      </c>
      <c r="K1968" s="9">
        <v>265.80000000000109</v>
      </c>
      <c r="L1968" s="9">
        <v>313.5</v>
      </c>
      <c r="M1968" s="65">
        <v>210</v>
      </c>
      <c r="P1968" s="65">
        <f t="shared" si="47"/>
        <v>2378.6499999999987</v>
      </c>
      <c r="R1968" t="s">
        <v>301</v>
      </c>
      <c r="U1968" s="3" t="s">
        <v>1427</v>
      </c>
    </row>
    <row r="1969" spans="1:21" ht="15">
      <c r="A1969" s="28" t="s">
        <v>26</v>
      </c>
      <c r="B1969" s="61" t="s">
        <v>31</v>
      </c>
      <c r="E1969" s="184">
        <v>476.75</v>
      </c>
      <c r="F1969" s="9">
        <v>317.7</v>
      </c>
      <c r="G1969" s="9">
        <v>360.1</v>
      </c>
      <c r="H1969" s="9">
        <v>142.29999999999836</v>
      </c>
      <c r="I1969" s="9">
        <v>144.00000000000182</v>
      </c>
      <c r="J1969" s="9">
        <v>178.49999999999909</v>
      </c>
      <c r="K1969" s="9">
        <v>251.60000000000036</v>
      </c>
      <c r="L1969" s="9">
        <v>203</v>
      </c>
      <c r="M1969" s="65">
        <v>223.6</v>
      </c>
      <c r="P1969" s="65">
        <f t="shared" si="47"/>
        <v>2297.5499999999997</v>
      </c>
      <c r="R1969" t="s">
        <v>282</v>
      </c>
    </row>
    <row r="1970" spans="1:21" ht="15">
      <c r="A1970" s="28" t="s">
        <v>28</v>
      </c>
      <c r="B1970" s="61" t="s">
        <v>1</v>
      </c>
      <c r="E1970" s="9">
        <v>123</v>
      </c>
      <c r="F1970" s="9">
        <v>333</v>
      </c>
      <c r="G1970" s="9">
        <v>387</v>
      </c>
      <c r="H1970" s="9">
        <v>217.00000000000091</v>
      </c>
      <c r="I1970" s="9">
        <v>148.20000000000255</v>
      </c>
      <c r="J1970" s="9">
        <v>249.50000000000091</v>
      </c>
      <c r="K1970" s="9">
        <v>41.099999999999454</v>
      </c>
      <c r="L1970" s="188">
        <v>485.5</v>
      </c>
      <c r="M1970" s="65">
        <v>285.8</v>
      </c>
      <c r="P1970" s="65">
        <f t="shared" si="47"/>
        <v>2270.100000000004</v>
      </c>
      <c r="R1970" t="s">
        <v>297</v>
      </c>
    </row>
    <row r="1971" spans="1:21" ht="15">
      <c r="A1971" s="28" t="s">
        <v>30</v>
      </c>
      <c r="B1971" s="61" t="s">
        <v>23</v>
      </c>
      <c r="E1971" s="188">
        <v>331.5</v>
      </c>
      <c r="F1971" s="9">
        <v>157.5</v>
      </c>
      <c r="G1971" s="9">
        <v>383.1</v>
      </c>
      <c r="H1971" s="9">
        <v>107.89999999999964</v>
      </c>
      <c r="I1971" s="9">
        <v>185.40000000000146</v>
      </c>
      <c r="J1971" s="9">
        <v>245.39999999999873</v>
      </c>
      <c r="K1971" s="9">
        <v>360.90000000000055</v>
      </c>
      <c r="L1971" s="9">
        <v>301</v>
      </c>
      <c r="M1971" s="65">
        <v>140.69999999999999</v>
      </c>
      <c r="P1971" s="65">
        <f t="shared" si="47"/>
        <v>2213.4</v>
      </c>
      <c r="R1971" t="s">
        <v>288</v>
      </c>
    </row>
    <row r="1972" spans="1:21" ht="15">
      <c r="A1972" s="28" t="s">
        <v>32</v>
      </c>
      <c r="B1972" s="61" t="s">
        <v>686</v>
      </c>
      <c r="E1972" s="9" t="s">
        <v>278</v>
      </c>
      <c r="F1972" s="9" t="s">
        <v>278</v>
      </c>
      <c r="G1972" s="9" t="s">
        <v>278</v>
      </c>
      <c r="H1972" s="9">
        <v>329.49999999999909</v>
      </c>
      <c r="I1972" s="183">
        <v>514.19999999999891</v>
      </c>
      <c r="J1972" s="9">
        <v>226.59999999999945</v>
      </c>
      <c r="K1972" s="9">
        <v>314.29999999999927</v>
      </c>
      <c r="L1972" s="9">
        <v>202.4</v>
      </c>
      <c r="M1972" s="65">
        <v>558.79999999999995</v>
      </c>
      <c r="P1972" s="65">
        <f t="shared" si="47"/>
        <v>2145.7999999999965</v>
      </c>
      <c r="R1972" t="s">
        <v>300</v>
      </c>
    </row>
    <row r="1973" spans="1:21" ht="15">
      <c r="A1973" s="28" t="s">
        <v>34</v>
      </c>
      <c r="B1973" s="61" t="s">
        <v>13</v>
      </c>
      <c r="E1973" s="188">
        <v>327.8</v>
      </c>
      <c r="F1973" s="9">
        <v>289.75</v>
      </c>
      <c r="G1973" s="9">
        <v>313.89999999999998</v>
      </c>
      <c r="H1973" s="188">
        <v>414.49999999999545</v>
      </c>
      <c r="I1973" s="9">
        <v>159.70000000000618</v>
      </c>
      <c r="J1973" s="9">
        <v>329.20000000000073</v>
      </c>
      <c r="K1973" s="9">
        <v>170.54999999999927</v>
      </c>
      <c r="L1973" s="9">
        <v>140</v>
      </c>
      <c r="M1973" s="9" t="s">
        <v>278</v>
      </c>
      <c r="P1973" s="65">
        <f t="shared" si="47"/>
        <v>2145.4000000000015</v>
      </c>
      <c r="R1973" t="s">
        <v>336</v>
      </c>
    </row>
    <row r="1974" spans="1:21" ht="15">
      <c r="A1974" s="28" t="s">
        <v>36</v>
      </c>
      <c r="B1974" s="61" t="s">
        <v>6</v>
      </c>
      <c r="E1974" s="188">
        <v>460.8</v>
      </c>
      <c r="F1974" s="9">
        <v>291.25</v>
      </c>
      <c r="G1974" s="188">
        <v>414.65</v>
      </c>
      <c r="H1974" s="188">
        <v>435.84999999999945</v>
      </c>
      <c r="I1974" s="9">
        <v>321.50000000000182</v>
      </c>
      <c r="J1974" s="9">
        <v>195.30000000000018</v>
      </c>
      <c r="K1974" s="9" t="s">
        <v>278</v>
      </c>
      <c r="L1974" s="9" t="s">
        <v>278</v>
      </c>
      <c r="M1974" s="9" t="s">
        <v>278</v>
      </c>
      <c r="P1974" s="65">
        <f t="shared" si="47"/>
        <v>2119.3500000000013</v>
      </c>
      <c r="R1974" t="s">
        <v>768</v>
      </c>
    </row>
    <row r="1975" spans="1:21" ht="15">
      <c r="A1975" s="28" t="s">
        <v>38</v>
      </c>
      <c r="B1975" s="190" t="s">
        <v>1351</v>
      </c>
      <c r="C1975" s="3"/>
      <c r="D1975" s="3"/>
      <c r="E1975" s="9" t="s">
        <v>278</v>
      </c>
      <c r="F1975" s="9" t="s">
        <v>278</v>
      </c>
      <c r="G1975" s="9" t="s">
        <v>278</v>
      </c>
      <c r="H1975" s="9" t="s">
        <v>278</v>
      </c>
      <c r="I1975" s="188">
        <v>453.99999999999454</v>
      </c>
      <c r="J1975" s="188">
        <v>415.20000000000073</v>
      </c>
      <c r="K1975" s="188">
        <v>372.50000000000091</v>
      </c>
      <c r="L1975" s="9">
        <v>343.1</v>
      </c>
      <c r="M1975" s="65">
        <v>512.09999999999991</v>
      </c>
      <c r="P1975" s="65">
        <f t="shared" si="47"/>
        <v>2096.899999999996</v>
      </c>
      <c r="R1975" t="s">
        <v>1912</v>
      </c>
    </row>
    <row r="1976" spans="1:21" ht="15">
      <c r="A1976" s="28" t="s">
        <v>145</v>
      </c>
      <c r="B1976" s="61" t="s">
        <v>694</v>
      </c>
      <c r="E1976" s="9" t="s">
        <v>278</v>
      </c>
      <c r="F1976" s="9" t="s">
        <v>278</v>
      </c>
      <c r="G1976" s="9" t="s">
        <v>278</v>
      </c>
      <c r="H1976" s="9">
        <v>220.49999999999818</v>
      </c>
      <c r="I1976" s="9">
        <v>286.80000000000291</v>
      </c>
      <c r="J1976" s="9">
        <v>303.89999999999964</v>
      </c>
      <c r="K1976" s="9">
        <v>233.49999999999909</v>
      </c>
      <c r="L1976" s="9">
        <v>259.8</v>
      </c>
      <c r="M1976" s="115">
        <v>755.2</v>
      </c>
      <c r="P1976" s="65">
        <f t="shared" si="47"/>
        <v>2059.6999999999998</v>
      </c>
      <c r="R1976" t="s">
        <v>282</v>
      </c>
    </row>
    <row r="1977" spans="1:21" ht="15">
      <c r="A1977" s="28" t="s">
        <v>146</v>
      </c>
      <c r="B1977" s="61" t="s">
        <v>155</v>
      </c>
      <c r="E1977" s="9" t="s">
        <v>278</v>
      </c>
      <c r="F1977" s="9" t="s">
        <v>278</v>
      </c>
      <c r="G1977" s="184">
        <v>483.3</v>
      </c>
      <c r="H1977" s="9">
        <v>153.59999999999945</v>
      </c>
      <c r="I1977" s="9">
        <v>259</v>
      </c>
      <c r="J1977" s="9">
        <v>155.99999999999818</v>
      </c>
      <c r="K1977" s="9">
        <v>348.69999999999891</v>
      </c>
      <c r="L1977" s="9">
        <v>197.3</v>
      </c>
      <c r="M1977" s="65">
        <v>460.1</v>
      </c>
      <c r="P1977" s="65">
        <f t="shared" si="47"/>
        <v>2057.9999999999964</v>
      </c>
      <c r="R1977" t="s">
        <v>282</v>
      </c>
    </row>
    <row r="1978" spans="1:21" ht="15">
      <c r="A1978" s="28" t="s">
        <v>147</v>
      </c>
      <c r="B1978" s="178" t="s">
        <v>1346</v>
      </c>
      <c r="C1978" s="3"/>
      <c r="D1978" s="3"/>
      <c r="E1978" s="9" t="s">
        <v>278</v>
      </c>
      <c r="F1978" s="9" t="s">
        <v>278</v>
      </c>
      <c r="G1978" s="9" t="s">
        <v>278</v>
      </c>
      <c r="H1978" s="9" t="s">
        <v>278</v>
      </c>
      <c r="I1978" s="9">
        <v>169.39999999999782</v>
      </c>
      <c r="J1978" s="9">
        <v>164.40000000000055</v>
      </c>
      <c r="K1978" s="9">
        <v>317.39999999999873</v>
      </c>
      <c r="L1978" s="9">
        <v>446.19999999999993</v>
      </c>
      <c r="M1978" s="113">
        <v>923.85</v>
      </c>
      <c r="P1978" s="65">
        <f t="shared" si="47"/>
        <v>2021.2499999999968</v>
      </c>
      <c r="U1978" s="3" t="s">
        <v>1427</v>
      </c>
    </row>
    <row r="1979" spans="1:21" ht="15">
      <c r="A1979" s="28" t="s">
        <v>151</v>
      </c>
      <c r="B1979" s="61" t="s">
        <v>141</v>
      </c>
      <c r="E1979" s="9" t="s">
        <v>278</v>
      </c>
      <c r="F1979" s="9">
        <v>328.95</v>
      </c>
      <c r="G1979" s="9">
        <v>312.7</v>
      </c>
      <c r="H1979" s="9">
        <v>171.50000000000273</v>
      </c>
      <c r="I1979" s="9">
        <v>87.299999999995634</v>
      </c>
      <c r="J1979" s="9">
        <v>269.90000000000055</v>
      </c>
      <c r="K1979" s="188">
        <v>363.59999999999945</v>
      </c>
      <c r="L1979" s="9">
        <v>135.29999999999998</v>
      </c>
      <c r="M1979" s="65">
        <v>340.6</v>
      </c>
      <c r="P1979" s="65">
        <f t="shared" si="47"/>
        <v>2009.8499999999985</v>
      </c>
      <c r="R1979" t="s">
        <v>293</v>
      </c>
    </row>
    <row r="1980" spans="1:21" ht="15">
      <c r="A1980" s="28" t="s">
        <v>157</v>
      </c>
      <c r="B1980" s="61" t="s">
        <v>9</v>
      </c>
      <c r="E1980" s="9">
        <v>171.6</v>
      </c>
      <c r="F1980" s="9">
        <v>300.5</v>
      </c>
      <c r="G1980" s="9">
        <v>348.4</v>
      </c>
      <c r="H1980" s="9">
        <v>247.00000000000182</v>
      </c>
      <c r="I1980" s="9">
        <v>134</v>
      </c>
      <c r="J1980" s="9">
        <v>144.00000000000045</v>
      </c>
      <c r="K1980" s="9">
        <v>53.399999999999636</v>
      </c>
      <c r="L1980" s="9">
        <v>239.5</v>
      </c>
      <c r="M1980" s="65">
        <v>343.5</v>
      </c>
      <c r="P1980" s="65">
        <f t="shared" si="47"/>
        <v>1981.9000000000019</v>
      </c>
    </row>
    <row r="1981" spans="1:21" ht="15">
      <c r="A1981" s="28" t="s">
        <v>159</v>
      </c>
      <c r="B1981" s="61" t="s">
        <v>154</v>
      </c>
      <c r="E1981" s="9" t="s">
        <v>278</v>
      </c>
      <c r="F1981" s="9" t="s">
        <v>278</v>
      </c>
      <c r="G1981" s="188">
        <v>427.7</v>
      </c>
      <c r="H1981" s="188">
        <v>407.20000000000073</v>
      </c>
      <c r="I1981" s="9">
        <v>198.70000000000073</v>
      </c>
      <c r="J1981" s="9">
        <v>258.59999999999854</v>
      </c>
      <c r="K1981" s="9">
        <v>189.19999999999982</v>
      </c>
      <c r="L1981" s="9">
        <v>150.69999999999999</v>
      </c>
      <c r="M1981" s="65">
        <v>340.3</v>
      </c>
      <c r="P1981" s="65">
        <f t="shared" si="47"/>
        <v>1972.3999999999999</v>
      </c>
      <c r="R1981" t="s">
        <v>331</v>
      </c>
    </row>
    <row r="1982" spans="1:21" ht="15">
      <c r="A1982" s="28" t="s">
        <v>160</v>
      </c>
      <c r="B1982" s="61" t="s">
        <v>142</v>
      </c>
      <c r="E1982" s="9" t="s">
        <v>278</v>
      </c>
      <c r="F1982" s="9">
        <v>270.5</v>
      </c>
      <c r="G1982" s="188">
        <v>449.2</v>
      </c>
      <c r="H1982" s="9">
        <v>147.25</v>
      </c>
      <c r="I1982" s="9">
        <v>92.299999999999272</v>
      </c>
      <c r="J1982" s="9">
        <v>347.39999999999964</v>
      </c>
      <c r="K1982" s="9">
        <v>165.09999999999945</v>
      </c>
      <c r="L1982" s="9">
        <v>166.79999999999998</v>
      </c>
      <c r="M1982" s="65">
        <v>330</v>
      </c>
      <c r="P1982" s="65">
        <f t="shared" si="47"/>
        <v>1968.5499999999984</v>
      </c>
      <c r="R1982" t="s">
        <v>283</v>
      </c>
    </row>
    <row r="1983" spans="1:21" ht="15">
      <c r="A1983" s="28" t="s">
        <v>161</v>
      </c>
      <c r="B1983" s="178" t="s">
        <v>1342</v>
      </c>
      <c r="C1983" s="3"/>
      <c r="D1983" s="3"/>
      <c r="E1983" s="9" t="s">
        <v>278</v>
      </c>
      <c r="F1983" s="9" t="s">
        <v>278</v>
      </c>
      <c r="G1983" s="9" t="s">
        <v>278</v>
      </c>
      <c r="H1983" s="9" t="s">
        <v>278</v>
      </c>
      <c r="I1983" s="9">
        <v>124.99999999999636</v>
      </c>
      <c r="J1983" s="9">
        <v>179.99999999999909</v>
      </c>
      <c r="K1983" s="9">
        <v>353.29999999999927</v>
      </c>
      <c r="L1983" s="185">
        <v>588.69999999999993</v>
      </c>
      <c r="M1983" s="90">
        <v>697.40000000000009</v>
      </c>
      <c r="P1983" s="65">
        <f t="shared" si="47"/>
        <v>1944.3999999999946</v>
      </c>
      <c r="R1983" t="s">
        <v>369</v>
      </c>
      <c r="U1983" s="3" t="s">
        <v>1427</v>
      </c>
    </row>
    <row r="1984" spans="1:21" ht="15">
      <c r="A1984" s="28" t="s">
        <v>163</v>
      </c>
      <c r="B1984" s="178" t="s">
        <v>1345</v>
      </c>
      <c r="C1984" s="3"/>
      <c r="D1984" s="3"/>
      <c r="E1984" s="9" t="s">
        <v>278</v>
      </c>
      <c r="F1984" s="9" t="s">
        <v>278</v>
      </c>
      <c r="G1984" s="9" t="s">
        <v>278</v>
      </c>
      <c r="H1984" s="9" t="s">
        <v>278</v>
      </c>
      <c r="I1984" s="188">
        <v>337.80000000000109</v>
      </c>
      <c r="J1984" s="9">
        <v>169.29999999999927</v>
      </c>
      <c r="K1984" s="188">
        <v>392.10000000000218</v>
      </c>
      <c r="L1984" s="9">
        <v>416.8</v>
      </c>
      <c r="M1984" s="65">
        <v>444.3</v>
      </c>
      <c r="P1984" s="65">
        <f t="shared" si="47"/>
        <v>1760.3000000000025</v>
      </c>
      <c r="R1984" t="s">
        <v>341</v>
      </c>
    </row>
    <row r="1985" spans="1:18" ht="15">
      <c r="A1985" s="28" t="s">
        <v>274</v>
      </c>
      <c r="B1985" s="61" t="s">
        <v>643</v>
      </c>
      <c r="E1985" s="9" t="s">
        <v>278</v>
      </c>
      <c r="F1985" s="9" t="s">
        <v>278</v>
      </c>
      <c r="G1985" s="9" t="s">
        <v>278</v>
      </c>
      <c r="H1985" s="9">
        <v>290.60000000000309</v>
      </c>
      <c r="I1985" s="9">
        <v>81.600000000004002</v>
      </c>
      <c r="J1985" s="9">
        <v>225.30000000000018</v>
      </c>
      <c r="K1985" s="9">
        <v>216.60000000000127</v>
      </c>
      <c r="L1985" s="9">
        <v>286.39999999999998</v>
      </c>
      <c r="M1985" s="65">
        <v>625</v>
      </c>
      <c r="P1985" s="65">
        <f t="shared" si="47"/>
        <v>1725.5000000000086</v>
      </c>
    </row>
    <row r="1986" spans="1:18" ht="15">
      <c r="A1986" s="28" t="s">
        <v>275</v>
      </c>
      <c r="B1986" s="61" t="s">
        <v>144</v>
      </c>
      <c r="E1986" s="9" t="s">
        <v>278</v>
      </c>
      <c r="F1986" s="188">
        <v>496.15</v>
      </c>
      <c r="G1986" s="9">
        <v>283.2</v>
      </c>
      <c r="H1986" s="9">
        <v>221.30000000000109</v>
      </c>
      <c r="I1986" s="9">
        <v>113.10000000000582</v>
      </c>
      <c r="J1986" s="9">
        <v>290.5</v>
      </c>
      <c r="K1986" s="9">
        <v>266.90000000000055</v>
      </c>
      <c r="L1986" s="9" t="s">
        <v>278</v>
      </c>
      <c r="M1986" s="9" t="s">
        <v>278</v>
      </c>
      <c r="P1986" s="65">
        <f t="shared" si="47"/>
        <v>1671.1500000000074</v>
      </c>
      <c r="R1986" t="s">
        <v>283</v>
      </c>
    </row>
    <row r="1987" spans="1:18" ht="15">
      <c r="A1987" s="28" t="s">
        <v>276</v>
      </c>
      <c r="B1987" s="61" t="s">
        <v>39</v>
      </c>
      <c r="E1987" s="188">
        <v>445.55</v>
      </c>
      <c r="F1987" s="9">
        <v>292.5</v>
      </c>
      <c r="G1987" s="9">
        <v>323.8</v>
      </c>
      <c r="H1987" s="9">
        <v>241.00000000000091</v>
      </c>
      <c r="I1987" s="9">
        <v>52.000000000003638</v>
      </c>
      <c r="J1987" s="9">
        <v>155.99999999999909</v>
      </c>
      <c r="K1987" s="9">
        <v>142.14999999999964</v>
      </c>
      <c r="L1987" s="9" t="s">
        <v>278</v>
      </c>
      <c r="M1987" s="9" t="s">
        <v>278</v>
      </c>
      <c r="P1987" s="65">
        <f t="shared" ref="P1987:P2018" si="48">SUM(E1987:M1987)</f>
        <v>1653.0000000000032</v>
      </c>
      <c r="R1987" t="s">
        <v>284</v>
      </c>
    </row>
    <row r="1988" spans="1:18" ht="15">
      <c r="A1988" s="28" t="s">
        <v>277</v>
      </c>
      <c r="B1988" s="178" t="s">
        <v>1348</v>
      </c>
      <c r="C1988" s="3"/>
      <c r="D1988" s="3"/>
      <c r="E1988" s="9" t="s">
        <v>278</v>
      </c>
      <c r="F1988" s="9" t="s">
        <v>278</v>
      </c>
      <c r="G1988" s="9" t="s">
        <v>278</v>
      </c>
      <c r="H1988" s="9" t="s">
        <v>278</v>
      </c>
      <c r="I1988" s="9">
        <v>204.10000000000036</v>
      </c>
      <c r="J1988" s="9">
        <v>169.19999999999891</v>
      </c>
      <c r="K1988" s="9">
        <v>279.80000000000018</v>
      </c>
      <c r="L1988" s="9">
        <v>383.1</v>
      </c>
      <c r="M1988" s="65">
        <v>606.69999999999993</v>
      </c>
      <c r="P1988" s="65">
        <f t="shared" si="48"/>
        <v>1642.8999999999992</v>
      </c>
    </row>
    <row r="1989" spans="1:18" ht="15">
      <c r="A1989" s="28" t="s">
        <v>640</v>
      </c>
      <c r="B1989" s="61" t="s">
        <v>667</v>
      </c>
      <c r="E1989" s="9" t="s">
        <v>278</v>
      </c>
      <c r="F1989" s="9" t="s">
        <v>278</v>
      </c>
      <c r="G1989" s="9" t="s">
        <v>278</v>
      </c>
      <c r="H1989" s="9">
        <v>228.45000000000164</v>
      </c>
      <c r="I1989" s="9">
        <v>115.10000000000036</v>
      </c>
      <c r="J1989" s="9">
        <v>267.09999999999945</v>
      </c>
      <c r="K1989" s="9">
        <v>350.99999999999818</v>
      </c>
      <c r="L1989" s="9">
        <v>292.39999999999998</v>
      </c>
      <c r="M1989" s="65">
        <v>388.3</v>
      </c>
      <c r="P1989" s="65">
        <f t="shared" si="48"/>
        <v>1642.3499999999997</v>
      </c>
    </row>
    <row r="1990" spans="1:18" ht="15">
      <c r="A1990" s="28" t="s">
        <v>641</v>
      </c>
      <c r="B1990" s="61" t="s">
        <v>654</v>
      </c>
      <c r="E1990" s="9" t="s">
        <v>278</v>
      </c>
      <c r="F1990" s="9" t="s">
        <v>278</v>
      </c>
      <c r="G1990" s="9" t="s">
        <v>278</v>
      </c>
      <c r="H1990" s="9">
        <v>170.80000000000109</v>
      </c>
      <c r="I1990" s="9">
        <v>253.50000000000182</v>
      </c>
      <c r="J1990" s="9">
        <v>171.39999999999873</v>
      </c>
      <c r="K1990" s="9">
        <v>351.99999999999818</v>
      </c>
      <c r="L1990" s="9">
        <v>188.5</v>
      </c>
      <c r="M1990" s="65">
        <v>481.59999999999997</v>
      </c>
      <c r="P1990" s="65">
        <f t="shared" si="48"/>
        <v>1617.7999999999997</v>
      </c>
    </row>
    <row r="1991" spans="1:18" ht="15">
      <c r="A1991" s="28" t="s">
        <v>642</v>
      </c>
      <c r="B1991" s="61" t="s">
        <v>19</v>
      </c>
      <c r="E1991" s="188">
        <v>425.6</v>
      </c>
      <c r="F1991" s="188">
        <v>340.3</v>
      </c>
      <c r="G1991" s="9">
        <v>392.8</v>
      </c>
      <c r="H1991" s="9">
        <v>158.70000000000164</v>
      </c>
      <c r="I1991" s="9">
        <v>52.000000000001819</v>
      </c>
      <c r="J1991" s="9">
        <v>222</v>
      </c>
      <c r="K1991" s="9" t="s">
        <v>278</v>
      </c>
      <c r="L1991" s="9" t="s">
        <v>278</v>
      </c>
      <c r="M1991" s="9" t="s">
        <v>278</v>
      </c>
      <c r="P1991" s="65">
        <f t="shared" si="48"/>
        <v>1591.4000000000035</v>
      </c>
      <c r="R1991" t="s">
        <v>336</v>
      </c>
    </row>
    <row r="1992" spans="1:18" ht="15">
      <c r="A1992" s="28" t="s">
        <v>644</v>
      </c>
      <c r="B1992" s="61" t="s">
        <v>651</v>
      </c>
      <c r="E1992" s="9" t="s">
        <v>278</v>
      </c>
      <c r="F1992" s="9" t="s">
        <v>278</v>
      </c>
      <c r="G1992" s="9" t="s">
        <v>278</v>
      </c>
      <c r="H1992" s="9">
        <v>215.60000000000218</v>
      </c>
      <c r="I1992" s="9">
        <v>140.09999999999673</v>
      </c>
      <c r="J1992" s="188">
        <v>382.79999999999745</v>
      </c>
      <c r="K1992" s="9">
        <v>229.29999999999927</v>
      </c>
      <c r="L1992" s="9">
        <v>280</v>
      </c>
      <c r="M1992" s="65">
        <v>315.5</v>
      </c>
      <c r="P1992" s="65">
        <f t="shared" si="48"/>
        <v>1563.2999999999956</v>
      </c>
      <c r="R1992" t="s">
        <v>287</v>
      </c>
    </row>
    <row r="1993" spans="1:18" ht="15">
      <c r="A1993" s="28" t="s">
        <v>650</v>
      </c>
      <c r="B1993" s="239" t="s">
        <v>1653</v>
      </c>
      <c r="C1993" s="3"/>
      <c r="D1993" s="3"/>
      <c r="E1993" s="9" t="s">
        <v>278</v>
      </c>
      <c r="F1993" s="9" t="s">
        <v>278</v>
      </c>
      <c r="G1993" s="9" t="s">
        <v>278</v>
      </c>
      <c r="H1993" s="9" t="s">
        <v>278</v>
      </c>
      <c r="I1993" s="9" t="s">
        <v>278</v>
      </c>
      <c r="J1993" s="9">
        <v>281.29999999999836</v>
      </c>
      <c r="K1993" s="184">
        <v>432.70000000000255</v>
      </c>
      <c r="L1993" s="9">
        <v>376.4</v>
      </c>
      <c r="M1993" s="65">
        <v>459.79999999999995</v>
      </c>
      <c r="P1993" s="65">
        <f t="shared" si="48"/>
        <v>1550.200000000001</v>
      </c>
      <c r="R1993" t="s">
        <v>282</v>
      </c>
    </row>
    <row r="1994" spans="1:18" ht="15">
      <c r="A1994" s="28" t="s">
        <v>652</v>
      </c>
      <c r="B1994" s="61" t="s">
        <v>653</v>
      </c>
      <c r="E1994" s="9" t="s">
        <v>278</v>
      </c>
      <c r="F1994" s="9" t="s">
        <v>278</v>
      </c>
      <c r="G1994" s="9" t="s">
        <v>278</v>
      </c>
      <c r="H1994" s="9">
        <v>295.60000000000036</v>
      </c>
      <c r="I1994" s="62" t="s">
        <v>279</v>
      </c>
      <c r="J1994" s="9">
        <v>344.60000000000036</v>
      </c>
      <c r="K1994" s="9">
        <v>230.39999999999873</v>
      </c>
      <c r="L1994" s="9">
        <v>352.90000000000003</v>
      </c>
      <c r="M1994" s="65">
        <v>315.8</v>
      </c>
      <c r="P1994" s="65">
        <f t="shared" si="48"/>
        <v>1539.2999999999995</v>
      </c>
    </row>
    <row r="1995" spans="1:18" ht="15">
      <c r="A1995" s="28" t="s">
        <v>655</v>
      </c>
      <c r="B1995" s="61" t="s">
        <v>687</v>
      </c>
      <c r="E1995" s="9" t="s">
        <v>278</v>
      </c>
      <c r="F1995" s="9" t="s">
        <v>278</v>
      </c>
      <c r="G1995" s="9" t="s">
        <v>278</v>
      </c>
      <c r="H1995" s="9">
        <v>193.29999999999927</v>
      </c>
      <c r="I1995" s="9">
        <v>114.29999999999927</v>
      </c>
      <c r="J1995" s="9">
        <v>253.50000000000091</v>
      </c>
      <c r="K1995" s="9">
        <v>350.80000000000018</v>
      </c>
      <c r="L1995" s="9">
        <v>315.20000000000005</v>
      </c>
      <c r="M1995" s="65">
        <v>308.3</v>
      </c>
      <c r="P1995" s="65">
        <f t="shared" si="48"/>
        <v>1535.3999999999996</v>
      </c>
    </row>
    <row r="1996" spans="1:18" ht="15">
      <c r="A1996" s="28" t="s">
        <v>656</v>
      </c>
      <c r="B1996" s="28" t="s">
        <v>633</v>
      </c>
      <c r="E1996" s="9" t="s">
        <v>278</v>
      </c>
      <c r="F1996" s="9" t="s">
        <v>278</v>
      </c>
      <c r="G1996" s="9" t="s">
        <v>278</v>
      </c>
      <c r="H1996" s="9">
        <v>128.5</v>
      </c>
      <c r="I1996" s="9">
        <v>204.30000000000109</v>
      </c>
      <c r="J1996" s="9">
        <v>300.69999999999982</v>
      </c>
      <c r="K1996" s="9">
        <v>306.55000000000018</v>
      </c>
      <c r="L1996" s="9">
        <v>141.69999999999999</v>
      </c>
      <c r="M1996" s="65">
        <v>434.4</v>
      </c>
      <c r="P1996" s="65">
        <f t="shared" si="48"/>
        <v>1516.150000000001</v>
      </c>
    </row>
    <row r="1997" spans="1:18" ht="15">
      <c r="A1997" s="28" t="s">
        <v>659</v>
      </c>
      <c r="B1997" s="61" t="s">
        <v>668</v>
      </c>
      <c r="E1997" s="9" t="s">
        <v>278</v>
      </c>
      <c r="F1997" s="9" t="s">
        <v>278</v>
      </c>
      <c r="G1997" s="9" t="s">
        <v>278</v>
      </c>
      <c r="H1997" s="9">
        <v>259.50000000000182</v>
      </c>
      <c r="I1997" s="9">
        <v>302.49999999999818</v>
      </c>
      <c r="J1997" s="9">
        <v>274.29999999999836</v>
      </c>
      <c r="K1997" s="9">
        <v>261.699999999998</v>
      </c>
      <c r="L1997" s="9">
        <v>218.39999999999998</v>
      </c>
      <c r="M1997" s="65">
        <v>186.8</v>
      </c>
      <c r="P1997" s="65">
        <f t="shared" si="48"/>
        <v>1503.1999999999964</v>
      </c>
    </row>
    <row r="1998" spans="1:18" ht="15">
      <c r="A1998" s="28" t="s">
        <v>661</v>
      </c>
      <c r="B1998" s="61" t="s">
        <v>682</v>
      </c>
      <c r="E1998" s="9" t="s">
        <v>278</v>
      </c>
      <c r="F1998" s="9" t="s">
        <v>278</v>
      </c>
      <c r="G1998" s="9" t="s">
        <v>278</v>
      </c>
      <c r="H1998" s="9">
        <v>294.40000000000055</v>
      </c>
      <c r="I1998" s="9">
        <v>269.49999999999636</v>
      </c>
      <c r="J1998" s="9">
        <v>180.00000000000091</v>
      </c>
      <c r="K1998" s="9">
        <v>257.99999999999909</v>
      </c>
      <c r="L1998" s="9">
        <v>280.8</v>
      </c>
      <c r="M1998" s="65">
        <v>216</v>
      </c>
      <c r="P1998" s="65">
        <f t="shared" si="48"/>
        <v>1498.6999999999969</v>
      </c>
    </row>
    <row r="1999" spans="1:18" ht="15">
      <c r="A1999" s="28" t="s">
        <v>666</v>
      </c>
      <c r="B1999" s="178" t="s">
        <v>1333</v>
      </c>
      <c r="C1999" s="3"/>
      <c r="D1999" s="3"/>
      <c r="E1999" s="9" t="s">
        <v>278</v>
      </c>
      <c r="F1999" s="9" t="s">
        <v>278</v>
      </c>
      <c r="G1999" s="9" t="s">
        <v>278</v>
      </c>
      <c r="H1999" s="9" t="s">
        <v>278</v>
      </c>
      <c r="I1999" s="9">
        <v>188.80000000000291</v>
      </c>
      <c r="J1999" s="9">
        <v>321.59999999999945</v>
      </c>
      <c r="K1999" s="9">
        <v>240.69999999999936</v>
      </c>
      <c r="L1999" s="9">
        <v>238.2</v>
      </c>
      <c r="M1999" s="65">
        <v>471</v>
      </c>
      <c r="P1999" s="65">
        <f t="shared" si="48"/>
        <v>1460.3000000000018</v>
      </c>
    </row>
    <row r="2000" spans="1:18" ht="15">
      <c r="A2000" s="28" t="s">
        <v>670</v>
      </c>
      <c r="B2000" s="178" t="s">
        <v>1343</v>
      </c>
      <c r="C2000" s="3"/>
      <c r="D2000" s="3"/>
      <c r="E2000" s="9" t="s">
        <v>278</v>
      </c>
      <c r="F2000" s="9" t="s">
        <v>278</v>
      </c>
      <c r="G2000" s="9" t="s">
        <v>278</v>
      </c>
      <c r="H2000" s="9" t="s">
        <v>278</v>
      </c>
      <c r="I2000" s="9">
        <v>287.399999999996</v>
      </c>
      <c r="J2000" s="9">
        <v>235.69999999999982</v>
      </c>
      <c r="K2000" s="9">
        <v>178.50000000000091</v>
      </c>
      <c r="L2000" s="9">
        <v>271.8</v>
      </c>
      <c r="M2000" s="65">
        <v>474.5</v>
      </c>
      <c r="P2000" s="65">
        <f t="shared" si="48"/>
        <v>1447.8999999999967</v>
      </c>
    </row>
    <row r="2001" spans="1:18" ht="15">
      <c r="A2001" s="28" t="s">
        <v>671</v>
      </c>
      <c r="B2001" s="61" t="s">
        <v>658</v>
      </c>
      <c r="E2001" s="9" t="s">
        <v>278</v>
      </c>
      <c r="F2001" s="9" t="s">
        <v>278</v>
      </c>
      <c r="G2001" s="9" t="s">
        <v>278</v>
      </c>
      <c r="H2001" s="9">
        <v>223.40000000000055</v>
      </c>
      <c r="I2001" s="9">
        <v>177.30000000000291</v>
      </c>
      <c r="J2001" s="9">
        <v>260.00000000000182</v>
      </c>
      <c r="K2001" s="9">
        <v>295.99999999999909</v>
      </c>
      <c r="L2001" s="9">
        <v>118.5</v>
      </c>
      <c r="M2001" s="65">
        <v>368.8</v>
      </c>
      <c r="P2001" s="65">
        <f t="shared" si="48"/>
        <v>1444.0000000000043</v>
      </c>
    </row>
    <row r="2002" spans="1:18" ht="15">
      <c r="A2002" s="28" t="s">
        <v>672</v>
      </c>
      <c r="B2002" s="61" t="s">
        <v>704</v>
      </c>
      <c r="E2002" s="9" t="s">
        <v>278</v>
      </c>
      <c r="F2002" s="9" t="s">
        <v>278</v>
      </c>
      <c r="G2002" s="9" t="s">
        <v>278</v>
      </c>
      <c r="H2002" s="9">
        <v>273.79999999999836</v>
      </c>
      <c r="I2002" s="9">
        <v>248.00000000000182</v>
      </c>
      <c r="J2002" s="9">
        <v>280.89999999999873</v>
      </c>
      <c r="K2002" s="9">
        <v>179.09999999999854</v>
      </c>
      <c r="L2002" s="9">
        <v>212.8</v>
      </c>
      <c r="M2002" s="65">
        <v>245.9</v>
      </c>
      <c r="P2002" s="65">
        <f t="shared" si="48"/>
        <v>1440.4999999999975</v>
      </c>
    </row>
    <row r="2003" spans="1:18" ht="15">
      <c r="A2003" s="28" t="s">
        <v>677</v>
      </c>
      <c r="B2003" s="178" t="s">
        <v>1349</v>
      </c>
      <c r="C2003" s="3"/>
      <c r="D2003" s="3"/>
      <c r="E2003" s="9" t="s">
        <v>278</v>
      </c>
      <c r="F2003" s="9" t="s">
        <v>278</v>
      </c>
      <c r="G2003" s="9" t="s">
        <v>278</v>
      </c>
      <c r="H2003" s="9" t="s">
        <v>278</v>
      </c>
      <c r="I2003" s="9">
        <v>5.999999999994543</v>
      </c>
      <c r="J2003" s="9">
        <v>226.49999999999909</v>
      </c>
      <c r="K2003" s="9">
        <v>314.80000000000109</v>
      </c>
      <c r="L2003" s="9">
        <v>213.7</v>
      </c>
      <c r="M2003" s="90">
        <v>674.5</v>
      </c>
      <c r="P2003" s="65">
        <f t="shared" si="48"/>
        <v>1435.4999999999948</v>
      </c>
      <c r="R2003" t="s">
        <v>293</v>
      </c>
    </row>
    <row r="2004" spans="1:18" ht="15">
      <c r="A2004" s="28" t="s">
        <v>685</v>
      </c>
      <c r="B2004" s="239" t="s">
        <v>1655</v>
      </c>
      <c r="C2004" s="3"/>
      <c r="D2004" s="3"/>
      <c r="E2004" s="9" t="s">
        <v>278</v>
      </c>
      <c r="F2004" s="9" t="s">
        <v>278</v>
      </c>
      <c r="G2004" s="9" t="s">
        <v>278</v>
      </c>
      <c r="H2004" s="9" t="s">
        <v>278</v>
      </c>
      <c r="I2004" s="9" t="s">
        <v>278</v>
      </c>
      <c r="J2004" s="9">
        <v>282.90000000000146</v>
      </c>
      <c r="K2004" s="9">
        <v>149.99999999999909</v>
      </c>
      <c r="L2004" s="9">
        <v>425.3</v>
      </c>
      <c r="M2004" s="65">
        <v>490.1</v>
      </c>
      <c r="P2004" s="65">
        <f t="shared" si="48"/>
        <v>1348.3000000000006</v>
      </c>
    </row>
    <row r="2005" spans="1:18" ht="15">
      <c r="A2005" s="28" t="s">
        <v>689</v>
      </c>
      <c r="B2005" s="61" t="s">
        <v>683</v>
      </c>
      <c r="E2005" s="9" t="s">
        <v>278</v>
      </c>
      <c r="F2005" s="9" t="s">
        <v>278</v>
      </c>
      <c r="G2005" s="9" t="s">
        <v>278</v>
      </c>
      <c r="H2005" s="9">
        <v>82.499999999998181</v>
      </c>
      <c r="I2005" s="9">
        <v>294.00000000000364</v>
      </c>
      <c r="J2005" s="9">
        <v>176.90000000000055</v>
      </c>
      <c r="K2005" s="9">
        <v>215.59999999999945</v>
      </c>
      <c r="L2005" s="9">
        <v>149.5</v>
      </c>
      <c r="M2005" s="65">
        <v>410.3</v>
      </c>
      <c r="P2005" s="65">
        <f t="shared" si="48"/>
        <v>1328.8000000000018</v>
      </c>
    </row>
    <row r="2006" spans="1:18" ht="15">
      <c r="A2006" s="28" t="s">
        <v>690</v>
      </c>
      <c r="B2006" s="61" t="s">
        <v>156</v>
      </c>
      <c r="E2006" s="9" t="s">
        <v>278</v>
      </c>
      <c r="F2006" s="9" t="s">
        <v>278</v>
      </c>
      <c r="G2006" s="9">
        <v>244.45</v>
      </c>
      <c r="H2006" s="188">
        <v>400.30000000000018</v>
      </c>
      <c r="I2006" s="9">
        <v>51.700000000000728</v>
      </c>
      <c r="J2006" s="188">
        <v>365.69999999999982</v>
      </c>
      <c r="K2006" s="9">
        <v>258.00000000000182</v>
      </c>
      <c r="L2006" s="9" t="s">
        <v>278</v>
      </c>
      <c r="M2006" s="9" t="s">
        <v>278</v>
      </c>
      <c r="P2006" s="65">
        <f t="shared" si="48"/>
        <v>1320.1500000000026</v>
      </c>
      <c r="R2006" t="s">
        <v>317</v>
      </c>
    </row>
    <row r="2007" spans="1:18" ht="15">
      <c r="A2007" s="28" t="s">
        <v>691</v>
      </c>
      <c r="B2007" s="61" t="s">
        <v>692</v>
      </c>
      <c r="E2007" s="9" t="s">
        <v>278</v>
      </c>
      <c r="F2007" s="9" t="s">
        <v>278</v>
      </c>
      <c r="G2007" s="9" t="s">
        <v>278</v>
      </c>
      <c r="H2007" s="9">
        <v>397.30000000000018</v>
      </c>
      <c r="I2007" s="9">
        <v>100</v>
      </c>
      <c r="J2007" s="9">
        <v>305.70000000000073</v>
      </c>
      <c r="K2007" s="9">
        <v>226.50000000000273</v>
      </c>
      <c r="L2007" s="9">
        <v>57.6</v>
      </c>
      <c r="M2007" s="65">
        <v>208.4</v>
      </c>
      <c r="P2007" s="65">
        <f t="shared" si="48"/>
        <v>1295.5000000000036</v>
      </c>
    </row>
    <row r="2008" spans="1:18" ht="15">
      <c r="A2008" s="28" t="s">
        <v>697</v>
      </c>
      <c r="B2008" s="61" t="s">
        <v>29</v>
      </c>
      <c r="E2008" s="9">
        <v>287.39999999999998</v>
      </c>
      <c r="F2008" s="9">
        <v>156.30000000000001</v>
      </c>
      <c r="G2008" s="9">
        <v>396</v>
      </c>
      <c r="H2008" s="9" t="s">
        <v>278</v>
      </c>
      <c r="I2008" s="9" t="s">
        <v>278</v>
      </c>
      <c r="J2008" s="188">
        <v>391.19999999999936</v>
      </c>
      <c r="K2008" s="9" t="s">
        <v>278</v>
      </c>
      <c r="L2008" s="9" t="s">
        <v>278</v>
      </c>
      <c r="M2008" s="9" t="s">
        <v>278</v>
      </c>
      <c r="P2008" s="65">
        <f t="shared" si="48"/>
        <v>1230.8999999999994</v>
      </c>
      <c r="R2008" t="s">
        <v>292</v>
      </c>
    </row>
    <row r="2009" spans="1:18" ht="15">
      <c r="A2009" s="28" t="s">
        <v>698</v>
      </c>
      <c r="B2009" s="28" t="s">
        <v>639</v>
      </c>
      <c r="E2009" s="9" t="s">
        <v>278</v>
      </c>
      <c r="F2009" s="9" t="s">
        <v>278</v>
      </c>
      <c r="G2009" s="9" t="s">
        <v>278</v>
      </c>
      <c r="H2009" s="9">
        <v>238.10000000000127</v>
      </c>
      <c r="I2009" s="9">
        <v>262.50000000000364</v>
      </c>
      <c r="J2009" s="9">
        <v>197.400000000001</v>
      </c>
      <c r="K2009" s="9">
        <v>259.79999999999836</v>
      </c>
      <c r="L2009" s="9">
        <v>270.5</v>
      </c>
      <c r="M2009" s="9" t="s">
        <v>278</v>
      </c>
      <c r="P2009" s="65">
        <f t="shared" si="48"/>
        <v>1228.3000000000043</v>
      </c>
    </row>
    <row r="2010" spans="1:18" ht="15">
      <c r="A2010" s="28" t="s">
        <v>699</v>
      </c>
      <c r="B2010" s="61" t="s">
        <v>35</v>
      </c>
      <c r="E2010" s="62" t="s">
        <v>279</v>
      </c>
      <c r="F2010" s="9">
        <v>243.35</v>
      </c>
      <c r="G2010" s="9">
        <v>277.5</v>
      </c>
      <c r="H2010" s="9">
        <v>237.39999999999964</v>
      </c>
      <c r="I2010" s="188">
        <v>422.30000000000109</v>
      </c>
      <c r="J2010" s="9" t="s">
        <v>278</v>
      </c>
      <c r="K2010" s="9" t="s">
        <v>278</v>
      </c>
      <c r="L2010" s="9" t="s">
        <v>278</v>
      </c>
      <c r="M2010" s="9" t="s">
        <v>278</v>
      </c>
      <c r="P2010" s="65">
        <f t="shared" si="48"/>
        <v>1180.5500000000006</v>
      </c>
      <c r="R2010" t="s">
        <v>287</v>
      </c>
    </row>
    <row r="2011" spans="1:18" ht="15">
      <c r="A2011" s="28" t="s">
        <v>701</v>
      </c>
      <c r="B2011" s="239" t="s">
        <v>1654</v>
      </c>
      <c r="C2011" s="3"/>
      <c r="D2011" s="3"/>
      <c r="E2011" s="9" t="s">
        <v>278</v>
      </c>
      <c r="F2011" s="9" t="s">
        <v>278</v>
      </c>
      <c r="G2011" s="9" t="s">
        <v>278</v>
      </c>
      <c r="H2011" s="9" t="s">
        <v>278</v>
      </c>
      <c r="I2011" s="9" t="s">
        <v>278</v>
      </c>
      <c r="J2011" s="9">
        <v>243.099999999999</v>
      </c>
      <c r="K2011" s="188">
        <v>366.55000000000109</v>
      </c>
      <c r="L2011" s="9">
        <v>26.400000000000002</v>
      </c>
      <c r="M2011" s="65">
        <v>539</v>
      </c>
      <c r="P2011" s="65">
        <f t="shared" si="48"/>
        <v>1175.0500000000002</v>
      </c>
      <c r="R2011" t="s">
        <v>288</v>
      </c>
    </row>
    <row r="2012" spans="1:18" ht="15">
      <c r="A2012" s="28" t="s">
        <v>702</v>
      </c>
      <c r="B2012" s="178" t="s">
        <v>1334</v>
      </c>
      <c r="C2012" s="3"/>
      <c r="D2012" s="3"/>
      <c r="E2012" s="9" t="s">
        <v>278</v>
      </c>
      <c r="F2012" s="9" t="s">
        <v>278</v>
      </c>
      <c r="G2012" s="9" t="s">
        <v>278</v>
      </c>
      <c r="H2012" s="9" t="s">
        <v>278</v>
      </c>
      <c r="I2012" s="9">
        <v>310.29999999999563</v>
      </c>
      <c r="J2012" s="9">
        <v>347.29999999999973</v>
      </c>
      <c r="K2012" s="9">
        <v>101.699999999998</v>
      </c>
      <c r="L2012" s="9">
        <v>207</v>
      </c>
      <c r="M2012" s="65">
        <v>204.89999999999998</v>
      </c>
      <c r="P2012" s="65">
        <f t="shared" si="48"/>
        <v>1171.1999999999935</v>
      </c>
    </row>
    <row r="2013" spans="1:18" ht="15">
      <c r="A2013" s="28" t="s">
        <v>703</v>
      </c>
      <c r="B2013" s="28" t="s">
        <v>638</v>
      </c>
      <c r="E2013" s="9" t="s">
        <v>278</v>
      </c>
      <c r="F2013" s="9" t="s">
        <v>278</v>
      </c>
      <c r="G2013" s="9" t="s">
        <v>278</v>
      </c>
      <c r="H2013" s="9">
        <v>111.50000000000182</v>
      </c>
      <c r="I2013" s="9">
        <v>79.900000000001455</v>
      </c>
      <c r="J2013" s="9">
        <v>236.5</v>
      </c>
      <c r="K2013" s="9">
        <v>176.30000000000018</v>
      </c>
      <c r="L2013" s="9">
        <v>187.5</v>
      </c>
      <c r="M2013" s="65">
        <v>361.4</v>
      </c>
      <c r="P2013" s="65">
        <f t="shared" si="48"/>
        <v>1153.1000000000035</v>
      </c>
    </row>
    <row r="2014" spans="1:18" ht="15">
      <c r="A2014" s="28" t="s">
        <v>706</v>
      </c>
      <c r="B2014" s="61" t="s">
        <v>4</v>
      </c>
      <c r="E2014" s="9">
        <v>90</v>
      </c>
      <c r="F2014" s="9">
        <v>74.2</v>
      </c>
      <c r="G2014" s="9">
        <v>375.2</v>
      </c>
      <c r="H2014" s="188">
        <v>412.5</v>
      </c>
      <c r="I2014" s="9">
        <v>184.5</v>
      </c>
      <c r="J2014" s="9" t="s">
        <v>278</v>
      </c>
      <c r="K2014" s="9" t="s">
        <v>278</v>
      </c>
      <c r="L2014" s="9" t="s">
        <v>278</v>
      </c>
      <c r="M2014" s="9" t="s">
        <v>278</v>
      </c>
      <c r="P2014" s="65">
        <f t="shared" si="48"/>
        <v>1136.4000000000001</v>
      </c>
      <c r="R2014" t="s">
        <v>292</v>
      </c>
    </row>
    <row r="2015" spans="1:18" ht="15">
      <c r="A2015" s="28" t="s">
        <v>775</v>
      </c>
      <c r="B2015" s="239" t="s">
        <v>1650</v>
      </c>
      <c r="C2015" s="3"/>
      <c r="D2015" s="3"/>
      <c r="E2015" s="9" t="s">
        <v>278</v>
      </c>
      <c r="F2015" s="9" t="s">
        <v>278</v>
      </c>
      <c r="G2015" s="9" t="s">
        <v>278</v>
      </c>
      <c r="H2015" s="9" t="s">
        <v>278</v>
      </c>
      <c r="I2015" s="9" t="s">
        <v>278</v>
      </c>
      <c r="J2015" s="9">
        <v>271.99999999999955</v>
      </c>
      <c r="K2015" s="9">
        <v>38.999999999999545</v>
      </c>
      <c r="L2015" s="9">
        <v>351.3</v>
      </c>
      <c r="M2015" s="65">
        <v>468.6</v>
      </c>
      <c r="P2015" s="65">
        <f t="shared" si="48"/>
        <v>1130.8999999999992</v>
      </c>
    </row>
    <row r="2016" spans="1:18" ht="15">
      <c r="A2016" s="28" t="s">
        <v>776</v>
      </c>
      <c r="B2016" s="239" t="s">
        <v>1661</v>
      </c>
      <c r="C2016" s="3"/>
      <c r="D2016" s="3"/>
      <c r="E2016" s="9" t="s">
        <v>278</v>
      </c>
      <c r="F2016" s="9" t="s">
        <v>278</v>
      </c>
      <c r="G2016" s="9" t="s">
        <v>278</v>
      </c>
      <c r="H2016" s="9" t="s">
        <v>278</v>
      </c>
      <c r="I2016" s="9" t="s">
        <v>278</v>
      </c>
      <c r="J2016" s="9">
        <v>156</v>
      </c>
      <c r="K2016" s="9">
        <v>129.29999999999927</v>
      </c>
      <c r="L2016" s="9">
        <v>273.3</v>
      </c>
      <c r="M2016" s="65">
        <v>555.6</v>
      </c>
      <c r="P2016" s="65">
        <f t="shared" si="48"/>
        <v>1114.1999999999994</v>
      </c>
    </row>
    <row r="2017" spans="1:21" ht="15">
      <c r="A2017" s="28" t="s">
        <v>777</v>
      </c>
      <c r="B2017" s="178" t="s">
        <v>1350</v>
      </c>
      <c r="C2017" s="3"/>
      <c r="D2017" s="3"/>
      <c r="E2017" s="9" t="s">
        <v>278</v>
      </c>
      <c r="F2017" s="9" t="s">
        <v>278</v>
      </c>
      <c r="G2017" s="9" t="s">
        <v>278</v>
      </c>
      <c r="H2017" s="9" t="s">
        <v>278</v>
      </c>
      <c r="I2017" s="188">
        <v>465.49999999999818</v>
      </c>
      <c r="J2017" s="188">
        <v>399.30000000000291</v>
      </c>
      <c r="K2017" s="9">
        <v>232.09999999999854</v>
      </c>
      <c r="L2017" s="9" t="s">
        <v>278</v>
      </c>
      <c r="M2017" s="9" t="s">
        <v>278</v>
      </c>
      <c r="P2017" s="65">
        <f t="shared" si="48"/>
        <v>1096.8999999999996</v>
      </c>
      <c r="R2017" t="s">
        <v>303</v>
      </c>
    </row>
    <row r="2018" spans="1:21" ht="15">
      <c r="A2018" s="28" t="s">
        <v>778</v>
      </c>
      <c r="B2018" s="61" t="s">
        <v>669</v>
      </c>
      <c r="E2018" s="9" t="s">
        <v>278</v>
      </c>
      <c r="F2018" s="9" t="s">
        <v>278</v>
      </c>
      <c r="G2018" s="9" t="s">
        <v>278</v>
      </c>
      <c r="H2018" s="9">
        <v>11.700000000001637</v>
      </c>
      <c r="I2018" s="9">
        <v>270.50000000000182</v>
      </c>
      <c r="J2018" s="9">
        <v>198.79999999999836</v>
      </c>
      <c r="K2018" s="9">
        <v>160.79999999999927</v>
      </c>
      <c r="L2018" s="9">
        <v>169.39999999999998</v>
      </c>
      <c r="M2018" s="65">
        <v>283.5</v>
      </c>
      <c r="P2018" s="65">
        <f t="shared" si="48"/>
        <v>1094.7000000000012</v>
      </c>
    </row>
    <row r="2019" spans="1:21" ht="15">
      <c r="A2019" s="28" t="s">
        <v>779</v>
      </c>
      <c r="B2019" s="239" t="s">
        <v>1749</v>
      </c>
      <c r="C2019" s="3"/>
      <c r="D2019" s="3"/>
      <c r="E2019" s="9" t="s">
        <v>278</v>
      </c>
      <c r="F2019" s="9" t="s">
        <v>278</v>
      </c>
      <c r="G2019" s="9" t="s">
        <v>278</v>
      </c>
      <c r="H2019" s="9" t="s">
        <v>278</v>
      </c>
      <c r="I2019" s="9" t="s">
        <v>278</v>
      </c>
      <c r="J2019" s="9" t="s">
        <v>278</v>
      </c>
      <c r="K2019" s="9">
        <v>241.29999999999836</v>
      </c>
      <c r="L2019" s="9">
        <v>183.1</v>
      </c>
      <c r="M2019" s="65">
        <v>655.7</v>
      </c>
      <c r="P2019" s="65">
        <f t="shared" ref="P2019:P2050" si="49">SUM(E2019:M2019)</f>
        <v>1080.0999999999985</v>
      </c>
    </row>
    <row r="2020" spans="1:21" ht="15">
      <c r="A2020" s="28" t="s">
        <v>780</v>
      </c>
      <c r="B2020" s="178" t="s">
        <v>1337</v>
      </c>
      <c r="C2020" s="3"/>
      <c r="D2020" s="3"/>
      <c r="E2020" s="9" t="s">
        <v>278</v>
      </c>
      <c r="F2020" s="9" t="s">
        <v>278</v>
      </c>
      <c r="G2020" s="9" t="s">
        <v>278</v>
      </c>
      <c r="H2020" s="9" t="s">
        <v>278</v>
      </c>
      <c r="I2020" s="9">
        <v>85.700000000002547</v>
      </c>
      <c r="J2020" s="9">
        <v>178.5</v>
      </c>
      <c r="K2020" s="9">
        <v>306.29999999999927</v>
      </c>
      <c r="L2020" s="9">
        <v>140</v>
      </c>
      <c r="M2020" s="65">
        <v>343.29999999999995</v>
      </c>
      <c r="P2020" s="65">
        <f t="shared" si="49"/>
        <v>1053.8000000000018</v>
      </c>
    </row>
    <row r="2021" spans="1:21" ht="15">
      <c r="A2021" s="28" t="s">
        <v>781</v>
      </c>
      <c r="B2021" s="178" t="s">
        <v>1344</v>
      </c>
      <c r="C2021" s="3"/>
      <c r="D2021" s="3"/>
      <c r="E2021" s="9" t="s">
        <v>278</v>
      </c>
      <c r="F2021" s="9" t="s">
        <v>278</v>
      </c>
      <c r="G2021" s="9" t="s">
        <v>278</v>
      </c>
      <c r="H2021" s="9" t="s">
        <v>278</v>
      </c>
      <c r="I2021" s="9">
        <v>110.49999999999818</v>
      </c>
      <c r="J2021" s="9">
        <v>169.20000000000073</v>
      </c>
      <c r="K2021" s="9">
        <v>270.19999999999891</v>
      </c>
      <c r="L2021" s="9">
        <v>208.7</v>
      </c>
      <c r="M2021" s="65">
        <v>294.5</v>
      </c>
      <c r="P2021" s="65">
        <f t="shared" si="49"/>
        <v>1053.0999999999979</v>
      </c>
    </row>
    <row r="2022" spans="1:21" ht="15">
      <c r="A2022" s="28" t="s">
        <v>782</v>
      </c>
      <c r="B2022" s="239" t="s">
        <v>1666</v>
      </c>
      <c r="C2022" s="3"/>
      <c r="D2022" s="3"/>
      <c r="E2022" s="9" t="s">
        <v>278</v>
      </c>
      <c r="F2022" s="9" t="s">
        <v>278</v>
      </c>
      <c r="G2022" s="9" t="s">
        <v>278</v>
      </c>
      <c r="H2022" s="9" t="s">
        <v>278</v>
      </c>
      <c r="I2022" s="9" t="s">
        <v>278</v>
      </c>
      <c r="J2022" s="9" t="s">
        <v>278</v>
      </c>
      <c r="K2022" s="188">
        <v>403.09999999999945</v>
      </c>
      <c r="L2022" s="9">
        <v>319.29999999999995</v>
      </c>
      <c r="M2022" s="65">
        <v>316.7</v>
      </c>
      <c r="P2022" s="65">
        <f t="shared" si="49"/>
        <v>1039.0999999999995</v>
      </c>
      <c r="R2022" t="s">
        <v>284</v>
      </c>
    </row>
    <row r="2023" spans="1:21" ht="15">
      <c r="A2023" s="28" t="s">
        <v>783</v>
      </c>
      <c r="B2023" s="61" t="s">
        <v>660</v>
      </c>
      <c r="E2023" s="9" t="s">
        <v>278</v>
      </c>
      <c r="F2023" s="9" t="s">
        <v>278</v>
      </c>
      <c r="G2023" s="9" t="s">
        <v>278</v>
      </c>
      <c r="H2023" s="188">
        <v>409.60000000000218</v>
      </c>
      <c r="I2023" s="9">
        <v>123.49999999999454</v>
      </c>
      <c r="J2023" s="9">
        <v>171.90000000000055</v>
      </c>
      <c r="K2023" s="9">
        <v>185.79999999999927</v>
      </c>
      <c r="L2023" s="9">
        <v>140</v>
      </c>
      <c r="M2023" s="9" t="s">
        <v>278</v>
      </c>
      <c r="P2023" s="65">
        <f t="shared" si="49"/>
        <v>1030.7999999999965</v>
      </c>
      <c r="R2023" t="s">
        <v>287</v>
      </c>
    </row>
    <row r="2024" spans="1:21" ht="15">
      <c r="A2024" s="28" t="s">
        <v>784</v>
      </c>
      <c r="B2024" s="61" t="s">
        <v>2205</v>
      </c>
      <c r="C2024" s="3"/>
      <c r="D2024" s="3"/>
      <c r="E2024" s="9" t="s">
        <v>278</v>
      </c>
      <c r="F2024" s="9" t="s">
        <v>278</v>
      </c>
      <c r="G2024" s="9" t="s">
        <v>278</v>
      </c>
      <c r="H2024" s="9" t="s">
        <v>278</v>
      </c>
      <c r="I2024" s="9" t="s">
        <v>278</v>
      </c>
      <c r="J2024" s="9" t="s">
        <v>278</v>
      </c>
      <c r="K2024" s="9" t="s">
        <v>278</v>
      </c>
      <c r="L2024" s="188">
        <v>497.40000000000003</v>
      </c>
      <c r="M2024" s="65">
        <v>524.5</v>
      </c>
      <c r="N2024" s="65"/>
      <c r="P2024" s="65">
        <f t="shared" si="49"/>
        <v>1021.9000000000001</v>
      </c>
      <c r="R2024" t="s">
        <v>284</v>
      </c>
    </row>
    <row r="2025" spans="1:21" ht="15">
      <c r="A2025" s="28" t="s">
        <v>785</v>
      </c>
      <c r="B2025" s="61" t="s">
        <v>2198</v>
      </c>
      <c r="C2025" s="3"/>
      <c r="D2025" s="3"/>
      <c r="E2025" s="9" t="s">
        <v>278</v>
      </c>
      <c r="F2025" s="9" t="s">
        <v>278</v>
      </c>
      <c r="G2025" s="9" t="s">
        <v>278</v>
      </c>
      <c r="H2025" s="9" t="s">
        <v>278</v>
      </c>
      <c r="I2025" s="9" t="s">
        <v>278</v>
      </c>
      <c r="J2025" s="9" t="s">
        <v>278</v>
      </c>
      <c r="K2025" s="9" t="s">
        <v>278</v>
      </c>
      <c r="L2025" s="9">
        <v>437.1</v>
      </c>
      <c r="M2025" s="65">
        <v>571.6</v>
      </c>
      <c r="N2025" s="65"/>
      <c r="P2025" s="65">
        <f t="shared" si="49"/>
        <v>1008.7</v>
      </c>
    </row>
    <row r="2026" spans="1:21" ht="15">
      <c r="A2026" s="28" t="s">
        <v>786</v>
      </c>
      <c r="B2026" s="61" t="s">
        <v>649</v>
      </c>
      <c r="E2026" s="9" t="s">
        <v>278</v>
      </c>
      <c r="F2026" s="9" t="s">
        <v>278</v>
      </c>
      <c r="G2026" s="9" t="s">
        <v>278</v>
      </c>
      <c r="H2026" s="185">
        <v>544.199999999998</v>
      </c>
      <c r="I2026" s="188">
        <v>451.10000000000036</v>
      </c>
      <c r="J2026" s="9" t="s">
        <v>278</v>
      </c>
      <c r="K2026" s="9" t="s">
        <v>278</v>
      </c>
      <c r="L2026" s="9" t="s">
        <v>278</v>
      </c>
      <c r="M2026" s="9" t="s">
        <v>278</v>
      </c>
      <c r="P2026" s="65">
        <f t="shared" si="49"/>
        <v>995.29999999999836</v>
      </c>
      <c r="R2026" t="s">
        <v>369</v>
      </c>
      <c r="U2026" s="3" t="s">
        <v>1427</v>
      </c>
    </row>
    <row r="2027" spans="1:21" ht="15">
      <c r="A2027" s="28" t="s">
        <v>787</v>
      </c>
      <c r="B2027" s="61" t="s">
        <v>2199</v>
      </c>
      <c r="C2027" s="3"/>
      <c r="D2027" s="3"/>
      <c r="E2027" s="9" t="s">
        <v>278</v>
      </c>
      <c r="F2027" s="9" t="s">
        <v>278</v>
      </c>
      <c r="G2027" s="9" t="s">
        <v>278</v>
      </c>
      <c r="H2027" s="9" t="s">
        <v>278</v>
      </c>
      <c r="I2027" s="9" t="s">
        <v>278</v>
      </c>
      <c r="J2027" s="9" t="s">
        <v>278</v>
      </c>
      <c r="K2027" s="9" t="s">
        <v>278</v>
      </c>
      <c r="L2027" s="9">
        <v>398.3</v>
      </c>
      <c r="M2027" s="65">
        <v>595.69999999999993</v>
      </c>
      <c r="N2027" s="65"/>
      <c r="P2027" s="65">
        <f t="shared" si="49"/>
        <v>994</v>
      </c>
    </row>
    <row r="2028" spans="1:21" ht="15">
      <c r="A2028" s="28" t="s">
        <v>788</v>
      </c>
      <c r="B2028" s="239" t="s">
        <v>1649</v>
      </c>
      <c r="C2028" s="3"/>
      <c r="D2028" s="3"/>
      <c r="E2028" s="9" t="s">
        <v>278</v>
      </c>
      <c r="F2028" s="9" t="s">
        <v>278</v>
      </c>
      <c r="G2028" s="9" t="s">
        <v>278</v>
      </c>
      <c r="H2028" s="9" t="s">
        <v>278</v>
      </c>
      <c r="I2028" s="9" t="s">
        <v>278</v>
      </c>
      <c r="J2028" s="9">
        <v>168.00000000000091</v>
      </c>
      <c r="K2028" s="9">
        <v>148.60000000000036</v>
      </c>
      <c r="L2028" s="9">
        <v>355.3</v>
      </c>
      <c r="M2028" s="65">
        <v>304.60000000000002</v>
      </c>
      <c r="P2028" s="65">
        <f t="shared" si="49"/>
        <v>976.50000000000125</v>
      </c>
    </row>
    <row r="2029" spans="1:21" ht="15">
      <c r="A2029" s="28" t="s">
        <v>789</v>
      </c>
      <c r="B2029" s="239" t="s">
        <v>1671</v>
      </c>
      <c r="C2029" s="3"/>
      <c r="D2029" s="3"/>
      <c r="E2029" s="9" t="s">
        <v>278</v>
      </c>
      <c r="F2029" s="9" t="s">
        <v>278</v>
      </c>
      <c r="G2029" s="9" t="s">
        <v>278</v>
      </c>
      <c r="H2029" s="9" t="s">
        <v>278</v>
      </c>
      <c r="I2029" s="9" t="s">
        <v>278</v>
      </c>
      <c r="J2029" s="9" t="s">
        <v>278</v>
      </c>
      <c r="K2029" s="9">
        <v>291.300000000002</v>
      </c>
      <c r="L2029" s="9">
        <v>191.7</v>
      </c>
      <c r="M2029" s="65">
        <v>476.5</v>
      </c>
      <c r="P2029" s="65">
        <f t="shared" si="49"/>
        <v>959.50000000000205</v>
      </c>
    </row>
    <row r="2030" spans="1:21" ht="15">
      <c r="A2030" s="28" t="s">
        <v>790</v>
      </c>
      <c r="B2030" s="61" t="s">
        <v>158</v>
      </c>
      <c r="E2030" s="9" t="s">
        <v>278</v>
      </c>
      <c r="F2030" s="9" t="s">
        <v>278</v>
      </c>
      <c r="G2030" s="188">
        <v>437.4</v>
      </c>
      <c r="H2030" s="9">
        <v>233.20000000000073</v>
      </c>
      <c r="I2030" s="9">
        <v>285.70000000000073</v>
      </c>
      <c r="J2030" s="9" t="s">
        <v>278</v>
      </c>
      <c r="K2030" s="9" t="s">
        <v>278</v>
      </c>
      <c r="L2030" s="9" t="s">
        <v>278</v>
      </c>
      <c r="M2030" s="9" t="s">
        <v>278</v>
      </c>
      <c r="P2030" s="65">
        <f t="shared" si="49"/>
        <v>956.30000000000143</v>
      </c>
      <c r="R2030" t="s">
        <v>284</v>
      </c>
    </row>
    <row r="2031" spans="1:21" ht="15">
      <c r="A2031" s="28" t="s">
        <v>791</v>
      </c>
      <c r="B2031" s="178" t="s">
        <v>1341</v>
      </c>
      <c r="C2031" s="3"/>
      <c r="D2031" s="3"/>
      <c r="E2031" s="9" t="s">
        <v>278</v>
      </c>
      <c r="F2031" s="9" t="s">
        <v>278</v>
      </c>
      <c r="G2031" s="9" t="s">
        <v>278</v>
      </c>
      <c r="H2031" s="9" t="s">
        <v>278</v>
      </c>
      <c r="I2031" s="9">
        <v>63.799999999997453</v>
      </c>
      <c r="J2031" s="9">
        <v>265.30000000000018</v>
      </c>
      <c r="K2031" s="188">
        <v>381.39999999999873</v>
      </c>
      <c r="L2031" s="9">
        <v>226.1</v>
      </c>
      <c r="M2031" s="9" t="s">
        <v>278</v>
      </c>
      <c r="P2031" s="65">
        <f t="shared" si="49"/>
        <v>936.59999999999638</v>
      </c>
      <c r="R2031" t="s">
        <v>292</v>
      </c>
    </row>
    <row r="2032" spans="1:21" ht="15">
      <c r="A2032" s="28" t="s">
        <v>792</v>
      </c>
      <c r="B2032" s="239" t="s">
        <v>1664</v>
      </c>
      <c r="C2032" s="3"/>
      <c r="D2032" s="3"/>
      <c r="E2032" s="9" t="s">
        <v>278</v>
      </c>
      <c r="F2032" s="9" t="s">
        <v>278</v>
      </c>
      <c r="G2032" s="9" t="s">
        <v>278</v>
      </c>
      <c r="H2032" s="9" t="s">
        <v>278</v>
      </c>
      <c r="I2032" s="9" t="s">
        <v>278</v>
      </c>
      <c r="J2032" s="9" t="s">
        <v>278</v>
      </c>
      <c r="K2032" s="9">
        <v>317.60000000000309</v>
      </c>
      <c r="L2032" s="9">
        <v>313.2</v>
      </c>
      <c r="M2032" s="65">
        <v>304.5</v>
      </c>
      <c r="P2032" s="65">
        <f t="shared" si="49"/>
        <v>935.30000000000314</v>
      </c>
    </row>
    <row r="2033" spans="1:18" ht="15">
      <c r="A2033" s="28" t="s">
        <v>793</v>
      </c>
      <c r="B2033" s="239" t="s">
        <v>1665</v>
      </c>
      <c r="C2033" s="3"/>
      <c r="D2033" s="3"/>
      <c r="E2033" s="9" t="s">
        <v>278</v>
      </c>
      <c r="F2033" s="9" t="s">
        <v>278</v>
      </c>
      <c r="G2033" s="9" t="s">
        <v>278</v>
      </c>
      <c r="H2033" s="9" t="s">
        <v>278</v>
      </c>
      <c r="I2033" s="9" t="s">
        <v>278</v>
      </c>
      <c r="J2033" s="9" t="s">
        <v>278</v>
      </c>
      <c r="K2033" s="9">
        <v>229.09999999999945</v>
      </c>
      <c r="L2033" s="9">
        <v>272.2</v>
      </c>
      <c r="M2033" s="65">
        <v>417</v>
      </c>
      <c r="P2033" s="65">
        <f t="shared" si="49"/>
        <v>918.2999999999995</v>
      </c>
    </row>
    <row r="2034" spans="1:18" ht="15">
      <c r="A2034" s="28" t="s">
        <v>794</v>
      </c>
      <c r="B2034" s="61" t="s">
        <v>2210</v>
      </c>
      <c r="C2034" s="3"/>
      <c r="D2034" s="3"/>
      <c r="E2034" s="9" t="s">
        <v>278</v>
      </c>
      <c r="F2034" s="9" t="s">
        <v>278</v>
      </c>
      <c r="G2034" s="9" t="s">
        <v>278</v>
      </c>
      <c r="H2034" s="9" t="s">
        <v>278</v>
      </c>
      <c r="I2034" s="9" t="s">
        <v>278</v>
      </c>
      <c r="J2034" s="9" t="s">
        <v>278</v>
      </c>
      <c r="K2034" s="9" t="s">
        <v>278</v>
      </c>
      <c r="L2034" s="9">
        <v>259.7</v>
      </c>
      <c r="M2034" s="65">
        <v>654.9</v>
      </c>
      <c r="N2034" s="65"/>
      <c r="P2034" s="65">
        <f t="shared" si="49"/>
        <v>914.59999999999991</v>
      </c>
    </row>
    <row r="2035" spans="1:18" ht="15">
      <c r="A2035" s="28" t="s">
        <v>795</v>
      </c>
      <c r="B2035" s="61" t="s">
        <v>2202</v>
      </c>
      <c r="C2035" s="3"/>
      <c r="D2035" s="3"/>
      <c r="E2035" s="9" t="s">
        <v>278</v>
      </c>
      <c r="F2035" s="9" t="s">
        <v>278</v>
      </c>
      <c r="G2035" s="9" t="s">
        <v>278</v>
      </c>
      <c r="H2035" s="9" t="s">
        <v>278</v>
      </c>
      <c r="I2035" s="9" t="s">
        <v>278</v>
      </c>
      <c r="J2035" s="9" t="s">
        <v>278</v>
      </c>
      <c r="K2035" s="9" t="s">
        <v>278</v>
      </c>
      <c r="L2035" s="9">
        <v>364.2</v>
      </c>
      <c r="M2035" s="65">
        <v>547.5</v>
      </c>
      <c r="N2035" s="65"/>
      <c r="P2035" s="65">
        <f t="shared" si="49"/>
        <v>911.7</v>
      </c>
    </row>
    <row r="2036" spans="1:18" ht="15">
      <c r="A2036" s="28" t="s">
        <v>796</v>
      </c>
      <c r="B2036" s="239" t="s">
        <v>2318</v>
      </c>
      <c r="C2036" s="3"/>
      <c r="D2036" s="3"/>
      <c r="E2036" s="9" t="s">
        <v>278</v>
      </c>
      <c r="F2036" s="9" t="s">
        <v>278</v>
      </c>
      <c r="G2036" s="9" t="s">
        <v>278</v>
      </c>
      <c r="H2036" s="9" t="s">
        <v>278</v>
      </c>
      <c r="I2036" s="9" t="s">
        <v>278</v>
      </c>
      <c r="J2036" s="9" t="s">
        <v>278</v>
      </c>
      <c r="K2036" s="9">
        <v>213.60000000000127</v>
      </c>
      <c r="L2036" s="9">
        <v>230.29999999999998</v>
      </c>
      <c r="M2036" s="65">
        <v>463.79999999999995</v>
      </c>
      <c r="P2036" s="65">
        <f t="shared" si="49"/>
        <v>907.70000000000118</v>
      </c>
    </row>
    <row r="2037" spans="1:18" ht="15">
      <c r="A2037" s="28" t="s">
        <v>797</v>
      </c>
      <c r="B2037" s="61" t="s">
        <v>2196</v>
      </c>
      <c r="C2037" s="3"/>
      <c r="D2037" s="3"/>
      <c r="E2037" s="9" t="s">
        <v>278</v>
      </c>
      <c r="F2037" s="9" t="s">
        <v>278</v>
      </c>
      <c r="G2037" s="9" t="s">
        <v>278</v>
      </c>
      <c r="H2037" s="9" t="s">
        <v>278</v>
      </c>
      <c r="I2037" s="9" t="s">
        <v>278</v>
      </c>
      <c r="J2037" s="9" t="s">
        <v>278</v>
      </c>
      <c r="K2037" s="9" t="s">
        <v>278</v>
      </c>
      <c r="L2037" s="9">
        <v>304.89999999999998</v>
      </c>
      <c r="M2037" s="65">
        <v>591.5</v>
      </c>
      <c r="N2037" s="65"/>
      <c r="P2037" s="65">
        <f t="shared" si="49"/>
        <v>896.4</v>
      </c>
    </row>
    <row r="2038" spans="1:18" ht="15">
      <c r="A2038" s="28" t="s">
        <v>798</v>
      </c>
      <c r="B2038" s="239" t="s">
        <v>1657</v>
      </c>
      <c r="C2038" s="3"/>
      <c r="D2038" s="3"/>
      <c r="E2038" s="9" t="s">
        <v>278</v>
      </c>
      <c r="F2038" s="9" t="s">
        <v>278</v>
      </c>
      <c r="G2038" s="9" t="s">
        <v>278</v>
      </c>
      <c r="H2038" s="9" t="s">
        <v>278</v>
      </c>
      <c r="I2038" s="9" t="s">
        <v>278</v>
      </c>
      <c r="J2038" s="9">
        <v>156</v>
      </c>
      <c r="K2038" s="9">
        <v>308.699999999998</v>
      </c>
      <c r="L2038" s="9">
        <v>172</v>
      </c>
      <c r="M2038" s="65">
        <v>259.40000000000003</v>
      </c>
      <c r="P2038" s="65">
        <f t="shared" si="49"/>
        <v>896.09999999999809</v>
      </c>
    </row>
    <row r="2039" spans="1:18" ht="15">
      <c r="A2039" s="28" t="s">
        <v>799</v>
      </c>
      <c r="B2039" s="61" t="s">
        <v>2209</v>
      </c>
      <c r="C2039" s="3"/>
      <c r="D2039" s="3"/>
      <c r="E2039" s="9" t="s">
        <v>278</v>
      </c>
      <c r="F2039" s="9" t="s">
        <v>278</v>
      </c>
      <c r="G2039" s="9" t="s">
        <v>278</v>
      </c>
      <c r="H2039" s="9" t="s">
        <v>278</v>
      </c>
      <c r="I2039" s="9" t="s">
        <v>278</v>
      </c>
      <c r="J2039" s="9" t="s">
        <v>278</v>
      </c>
      <c r="K2039" s="9" t="s">
        <v>278</v>
      </c>
      <c r="L2039" s="9">
        <v>274.2</v>
      </c>
      <c r="M2039" s="65">
        <v>617.6</v>
      </c>
      <c r="N2039" s="65"/>
      <c r="P2039" s="65">
        <f t="shared" si="49"/>
        <v>891.8</v>
      </c>
    </row>
    <row r="2040" spans="1:18" ht="15">
      <c r="A2040" s="28" t="s">
        <v>800</v>
      </c>
      <c r="B2040" s="239" t="s">
        <v>1658</v>
      </c>
      <c r="C2040" s="3"/>
      <c r="D2040" s="3"/>
      <c r="E2040" s="9" t="s">
        <v>278</v>
      </c>
      <c r="F2040" s="9" t="s">
        <v>278</v>
      </c>
      <c r="G2040" s="9" t="s">
        <v>278</v>
      </c>
      <c r="H2040" s="9" t="s">
        <v>278</v>
      </c>
      <c r="I2040" s="9" t="s">
        <v>278</v>
      </c>
      <c r="J2040" s="9">
        <v>241.59999999999945</v>
      </c>
      <c r="K2040" s="9">
        <v>45.300000000000182</v>
      </c>
      <c r="L2040" s="9">
        <v>229.9</v>
      </c>
      <c r="M2040" s="65">
        <v>364.70000000000005</v>
      </c>
      <c r="P2040" s="65">
        <f t="shared" si="49"/>
        <v>881.49999999999966</v>
      </c>
    </row>
    <row r="2041" spans="1:18" ht="15">
      <c r="A2041" s="28" t="s">
        <v>801</v>
      </c>
      <c r="B2041" s="61" t="s">
        <v>2194</v>
      </c>
      <c r="C2041" s="3"/>
      <c r="D2041" s="3"/>
      <c r="E2041" s="9" t="s">
        <v>278</v>
      </c>
      <c r="F2041" s="9" t="s">
        <v>278</v>
      </c>
      <c r="G2041" s="9" t="s">
        <v>278</v>
      </c>
      <c r="H2041" s="9" t="s">
        <v>278</v>
      </c>
      <c r="I2041" s="9" t="s">
        <v>278</v>
      </c>
      <c r="J2041" s="9" t="s">
        <v>278</v>
      </c>
      <c r="K2041" s="9" t="s">
        <v>278</v>
      </c>
      <c r="L2041" s="188">
        <v>500.5</v>
      </c>
      <c r="M2041" s="65">
        <v>361.9</v>
      </c>
      <c r="N2041" s="65"/>
      <c r="P2041" s="65">
        <f t="shared" si="49"/>
        <v>862.4</v>
      </c>
      <c r="R2041" t="s">
        <v>283</v>
      </c>
    </row>
    <row r="2042" spans="1:18" ht="15">
      <c r="A2042" s="28" t="s">
        <v>802</v>
      </c>
      <c r="B2042" s="61" t="s">
        <v>2206</v>
      </c>
      <c r="C2042" s="3"/>
      <c r="D2042" s="3"/>
      <c r="E2042" s="9" t="s">
        <v>278</v>
      </c>
      <c r="F2042" s="9" t="s">
        <v>278</v>
      </c>
      <c r="G2042" s="9" t="s">
        <v>278</v>
      </c>
      <c r="H2042" s="9" t="s">
        <v>278</v>
      </c>
      <c r="I2042" s="9" t="s">
        <v>278</v>
      </c>
      <c r="J2042" s="9" t="s">
        <v>278</v>
      </c>
      <c r="K2042" s="9" t="s">
        <v>278</v>
      </c>
      <c r="L2042" s="9">
        <v>385.2</v>
      </c>
      <c r="M2042" s="65">
        <v>458.3</v>
      </c>
      <c r="N2042" s="65"/>
      <c r="P2042" s="65">
        <f t="shared" si="49"/>
        <v>843.5</v>
      </c>
    </row>
    <row r="2043" spans="1:18" ht="15">
      <c r="A2043" s="28" t="s">
        <v>803</v>
      </c>
      <c r="B2043" s="61" t="s">
        <v>2191</v>
      </c>
      <c r="C2043" s="3"/>
      <c r="D2043" s="3"/>
      <c r="E2043" s="9" t="s">
        <v>278</v>
      </c>
      <c r="F2043" s="9" t="s">
        <v>278</v>
      </c>
      <c r="G2043" s="9" t="s">
        <v>278</v>
      </c>
      <c r="H2043" s="9" t="s">
        <v>278</v>
      </c>
      <c r="I2043" s="9" t="s">
        <v>278</v>
      </c>
      <c r="J2043" s="9" t="s">
        <v>278</v>
      </c>
      <c r="K2043" s="9" t="s">
        <v>278</v>
      </c>
      <c r="L2043" s="9">
        <v>183.4</v>
      </c>
      <c r="M2043" s="65">
        <v>641.1</v>
      </c>
      <c r="N2043" s="65"/>
      <c r="P2043" s="65">
        <f t="shared" si="49"/>
        <v>824.5</v>
      </c>
    </row>
    <row r="2044" spans="1:18" ht="15">
      <c r="A2044" s="28" t="s">
        <v>804</v>
      </c>
      <c r="B2044" s="239" t="s">
        <v>1668</v>
      </c>
      <c r="C2044" s="3"/>
      <c r="D2044" s="3"/>
      <c r="E2044" s="9" t="s">
        <v>278</v>
      </c>
      <c r="F2044" s="9" t="s">
        <v>278</v>
      </c>
      <c r="G2044" s="9" t="s">
        <v>278</v>
      </c>
      <c r="H2044" s="9" t="s">
        <v>278</v>
      </c>
      <c r="I2044" s="9" t="s">
        <v>278</v>
      </c>
      <c r="J2044" s="9" t="s">
        <v>278</v>
      </c>
      <c r="K2044" s="9">
        <v>208.59999999999854</v>
      </c>
      <c r="L2044" s="9">
        <v>195.4</v>
      </c>
      <c r="M2044" s="65">
        <v>417.8</v>
      </c>
      <c r="P2044" s="65">
        <f t="shared" si="49"/>
        <v>821.79999999999859</v>
      </c>
    </row>
    <row r="2045" spans="1:18" ht="15">
      <c r="A2045" s="28" t="s">
        <v>805</v>
      </c>
      <c r="B2045" s="61" t="s">
        <v>2201</v>
      </c>
      <c r="C2045" s="3"/>
      <c r="D2045" s="3"/>
      <c r="E2045" s="9" t="s">
        <v>278</v>
      </c>
      <c r="F2045" s="9" t="s">
        <v>278</v>
      </c>
      <c r="G2045" s="9" t="s">
        <v>278</v>
      </c>
      <c r="H2045" s="9" t="s">
        <v>278</v>
      </c>
      <c r="I2045" s="9" t="s">
        <v>278</v>
      </c>
      <c r="J2045" s="9" t="s">
        <v>278</v>
      </c>
      <c r="K2045" s="9" t="s">
        <v>278</v>
      </c>
      <c r="L2045" s="9">
        <v>194.3</v>
      </c>
      <c r="M2045" s="65">
        <v>617.69999999999993</v>
      </c>
      <c r="N2045" s="65"/>
      <c r="P2045" s="65">
        <f t="shared" si="49"/>
        <v>812</v>
      </c>
    </row>
    <row r="2046" spans="1:18" ht="15">
      <c r="A2046" s="28" t="s">
        <v>806</v>
      </c>
      <c r="B2046" s="61" t="s">
        <v>2207</v>
      </c>
      <c r="C2046" s="3"/>
      <c r="D2046" s="3"/>
      <c r="E2046" s="9" t="s">
        <v>278</v>
      </c>
      <c r="F2046" s="9" t="s">
        <v>278</v>
      </c>
      <c r="G2046" s="9" t="s">
        <v>278</v>
      </c>
      <c r="H2046" s="9" t="s">
        <v>278</v>
      </c>
      <c r="I2046" s="9" t="s">
        <v>278</v>
      </c>
      <c r="J2046" s="9" t="s">
        <v>278</v>
      </c>
      <c r="K2046" s="9" t="s">
        <v>278</v>
      </c>
      <c r="L2046" s="9">
        <v>424.90000000000003</v>
      </c>
      <c r="M2046" s="65">
        <v>385.3</v>
      </c>
      <c r="N2046" s="65"/>
      <c r="P2046" s="65">
        <f t="shared" si="49"/>
        <v>810.2</v>
      </c>
    </row>
    <row r="2047" spans="1:18" ht="15">
      <c r="A2047" s="28" t="s">
        <v>807</v>
      </c>
      <c r="B2047" s="61" t="s">
        <v>2208</v>
      </c>
      <c r="C2047" s="3"/>
      <c r="D2047" s="3"/>
      <c r="E2047" s="9" t="s">
        <v>278</v>
      </c>
      <c r="F2047" s="9" t="s">
        <v>278</v>
      </c>
      <c r="G2047" s="9" t="s">
        <v>278</v>
      </c>
      <c r="H2047" s="9" t="s">
        <v>278</v>
      </c>
      <c r="I2047" s="9" t="s">
        <v>278</v>
      </c>
      <c r="J2047" s="9" t="s">
        <v>278</v>
      </c>
      <c r="K2047" s="9" t="s">
        <v>278</v>
      </c>
      <c r="L2047" s="9">
        <v>362.7</v>
      </c>
      <c r="M2047" s="65">
        <v>438.4</v>
      </c>
      <c r="N2047" s="65"/>
      <c r="P2047" s="65">
        <f t="shared" si="49"/>
        <v>801.09999999999991</v>
      </c>
    </row>
    <row r="2048" spans="1:18" ht="15">
      <c r="A2048" s="28" t="s">
        <v>808</v>
      </c>
      <c r="B2048" s="239" t="s">
        <v>1656</v>
      </c>
      <c r="C2048" s="3"/>
      <c r="D2048" s="3"/>
      <c r="E2048" s="9" t="s">
        <v>278</v>
      </c>
      <c r="F2048" s="9" t="s">
        <v>278</v>
      </c>
      <c r="G2048" s="9" t="s">
        <v>278</v>
      </c>
      <c r="H2048" s="9" t="s">
        <v>278</v>
      </c>
      <c r="I2048" s="9" t="s">
        <v>278</v>
      </c>
      <c r="J2048" s="184">
        <v>463.30000000000109</v>
      </c>
      <c r="K2048" s="9">
        <v>337.39999999999873</v>
      </c>
      <c r="L2048" s="9" t="s">
        <v>278</v>
      </c>
      <c r="M2048" s="9" t="s">
        <v>278</v>
      </c>
      <c r="P2048" s="65">
        <f t="shared" si="49"/>
        <v>800.69999999999982</v>
      </c>
      <c r="R2048" t="s">
        <v>282</v>
      </c>
    </row>
    <row r="2049" spans="1:18" ht="15">
      <c r="A2049" s="28" t="s">
        <v>809</v>
      </c>
      <c r="B2049" s="61" t="s">
        <v>674</v>
      </c>
      <c r="E2049" s="9" t="s">
        <v>278</v>
      </c>
      <c r="F2049" s="9" t="s">
        <v>278</v>
      </c>
      <c r="G2049" s="9" t="s">
        <v>278</v>
      </c>
      <c r="H2049" s="188">
        <v>468.10000000000127</v>
      </c>
      <c r="I2049" s="9">
        <v>324.79999999999563</v>
      </c>
      <c r="J2049" s="9" t="s">
        <v>278</v>
      </c>
      <c r="K2049" s="9" t="s">
        <v>278</v>
      </c>
      <c r="L2049" s="9" t="s">
        <v>278</v>
      </c>
      <c r="M2049" s="9" t="s">
        <v>278</v>
      </c>
      <c r="P2049" s="65">
        <f t="shared" si="49"/>
        <v>792.89999999999691</v>
      </c>
      <c r="R2049" t="s">
        <v>283</v>
      </c>
    </row>
    <row r="2050" spans="1:18" ht="15">
      <c r="A2050" s="28" t="s">
        <v>810</v>
      </c>
      <c r="B2050" s="239" t="s">
        <v>1667</v>
      </c>
      <c r="C2050" s="3"/>
      <c r="D2050" s="3"/>
      <c r="E2050" s="9" t="s">
        <v>278</v>
      </c>
      <c r="F2050" s="9" t="s">
        <v>278</v>
      </c>
      <c r="G2050" s="9" t="s">
        <v>278</v>
      </c>
      <c r="H2050" s="9" t="s">
        <v>278</v>
      </c>
      <c r="I2050" s="9" t="s">
        <v>278</v>
      </c>
      <c r="J2050" s="9" t="s">
        <v>278</v>
      </c>
      <c r="K2050" s="9">
        <v>122.50000000000091</v>
      </c>
      <c r="L2050" s="9">
        <v>239.9</v>
      </c>
      <c r="M2050" s="65">
        <v>429.4</v>
      </c>
      <c r="P2050" s="65">
        <f t="shared" si="49"/>
        <v>791.80000000000086</v>
      </c>
    </row>
    <row r="2051" spans="1:18" ht="15">
      <c r="A2051" s="28" t="s">
        <v>811</v>
      </c>
      <c r="B2051" s="61" t="s">
        <v>2212</v>
      </c>
      <c r="C2051" s="3"/>
      <c r="D2051" s="3"/>
      <c r="E2051" s="9" t="s">
        <v>278</v>
      </c>
      <c r="F2051" s="9" t="s">
        <v>278</v>
      </c>
      <c r="G2051" s="9" t="s">
        <v>278</v>
      </c>
      <c r="H2051" s="9" t="s">
        <v>278</v>
      </c>
      <c r="I2051" s="9" t="s">
        <v>278</v>
      </c>
      <c r="J2051" s="9" t="s">
        <v>278</v>
      </c>
      <c r="K2051" s="9" t="s">
        <v>278</v>
      </c>
      <c r="L2051" s="9">
        <v>345.3</v>
      </c>
      <c r="M2051" s="65">
        <v>402.7</v>
      </c>
      <c r="N2051" s="65"/>
      <c r="P2051" s="65">
        <f t="shared" ref="P2051:P2082" si="50">SUM(E2051:M2051)</f>
        <v>748</v>
      </c>
    </row>
    <row r="2052" spans="1:18" ht="15">
      <c r="A2052" s="28" t="s">
        <v>812</v>
      </c>
      <c r="B2052" s="61" t="s">
        <v>2703</v>
      </c>
      <c r="C2052" s="3"/>
      <c r="D2052" s="3"/>
      <c r="E2052" s="9" t="s">
        <v>278</v>
      </c>
      <c r="F2052" s="9" t="s">
        <v>278</v>
      </c>
      <c r="G2052" s="9" t="s">
        <v>278</v>
      </c>
      <c r="H2052" s="9" t="s">
        <v>278</v>
      </c>
      <c r="I2052" s="9" t="s">
        <v>278</v>
      </c>
      <c r="J2052" s="9" t="s">
        <v>278</v>
      </c>
      <c r="K2052" s="9" t="s">
        <v>278</v>
      </c>
      <c r="L2052" s="9" t="s">
        <v>278</v>
      </c>
      <c r="M2052" s="90">
        <v>744</v>
      </c>
      <c r="N2052" s="65" t="s">
        <v>2452</v>
      </c>
      <c r="P2052" s="65">
        <f t="shared" si="50"/>
        <v>744</v>
      </c>
      <c r="R2052" t="s">
        <v>283</v>
      </c>
    </row>
    <row r="2053" spans="1:18" ht="15">
      <c r="A2053" s="28" t="s">
        <v>813</v>
      </c>
      <c r="B2053" s="239" t="s">
        <v>1690</v>
      </c>
      <c r="C2053" s="3"/>
      <c r="D2053" s="3"/>
      <c r="E2053" s="9" t="s">
        <v>278</v>
      </c>
      <c r="F2053" s="9" t="s">
        <v>278</v>
      </c>
      <c r="G2053" s="9" t="s">
        <v>278</v>
      </c>
      <c r="H2053" s="9" t="s">
        <v>278</v>
      </c>
      <c r="I2053" s="9" t="s">
        <v>278</v>
      </c>
      <c r="J2053" s="9" t="s">
        <v>278</v>
      </c>
      <c r="K2053" s="9">
        <v>161.19999999999891</v>
      </c>
      <c r="L2053" s="9">
        <v>145.19999999999999</v>
      </c>
      <c r="M2053" s="65">
        <v>432.9</v>
      </c>
      <c r="P2053" s="65">
        <f t="shared" si="50"/>
        <v>739.29999999999882</v>
      </c>
    </row>
    <row r="2054" spans="1:18" ht="15">
      <c r="A2054" s="28" t="s">
        <v>814</v>
      </c>
      <c r="B2054" s="61" t="s">
        <v>2213</v>
      </c>
      <c r="C2054" s="3"/>
      <c r="D2054" s="3"/>
      <c r="E2054" s="9" t="s">
        <v>278</v>
      </c>
      <c r="F2054" s="9" t="s">
        <v>278</v>
      </c>
      <c r="G2054" s="9" t="s">
        <v>278</v>
      </c>
      <c r="H2054" s="9" t="s">
        <v>278</v>
      </c>
      <c r="I2054" s="9" t="s">
        <v>278</v>
      </c>
      <c r="J2054" s="9" t="s">
        <v>278</v>
      </c>
      <c r="K2054" s="9" t="s">
        <v>278</v>
      </c>
      <c r="L2054" s="9">
        <v>266</v>
      </c>
      <c r="M2054" s="65">
        <v>464.4</v>
      </c>
      <c r="N2054" s="65"/>
      <c r="P2054" s="65">
        <f t="shared" si="50"/>
        <v>730.4</v>
      </c>
    </row>
    <row r="2055" spans="1:18" ht="15">
      <c r="A2055" s="28" t="s">
        <v>1946</v>
      </c>
      <c r="B2055" s="61" t="s">
        <v>2709</v>
      </c>
      <c r="C2055" s="3"/>
      <c r="D2055" s="3"/>
      <c r="E2055" s="9" t="s">
        <v>278</v>
      </c>
      <c r="F2055" s="9" t="s">
        <v>278</v>
      </c>
      <c r="G2055" s="9" t="s">
        <v>278</v>
      </c>
      <c r="H2055" s="9" t="s">
        <v>278</v>
      </c>
      <c r="I2055" s="9" t="s">
        <v>278</v>
      </c>
      <c r="J2055" s="9" t="s">
        <v>278</v>
      </c>
      <c r="K2055" s="9" t="s">
        <v>278</v>
      </c>
      <c r="L2055" s="9" t="s">
        <v>278</v>
      </c>
      <c r="M2055" s="90">
        <v>724.80000000000007</v>
      </c>
      <c r="N2055" s="65"/>
      <c r="P2055" s="65">
        <f t="shared" si="50"/>
        <v>724.80000000000007</v>
      </c>
      <c r="R2055" t="s">
        <v>284</v>
      </c>
    </row>
    <row r="2056" spans="1:18" ht="15">
      <c r="A2056" s="28" t="s">
        <v>2165</v>
      </c>
      <c r="B2056" s="61" t="s">
        <v>178</v>
      </c>
      <c r="E2056" s="9">
        <v>238.6</v>
      </c>
      <c r="F2056" s="188">
        <v>463.65</v>
      </c>
      <c r="G2056" s="9" t="s">
        <v>278</v>
      </c>
      <c r="H2056" s="9" t="s">
        <v>278</v>
      </c>
      <c r="I2056" s="9" t="s">
        <v>278</v>
      </c>
      <c r="J2056" s="9" t="s">
        <v>278</v>
      </c>
      <c r="K2056" s="9" t="s">
        <v>278</v>
      </c>
      <c r="L2056" s="9" t="s">
        <v>278</v>
      </c>
      <c r="M2056" s="9" t="s">
        <v>278</v>
      </c>
      <c r="P2056" s="65">
        <f t="shared" si="50"/>
        <v>702.25</v>
      </c>
      <c r="R2056" t="s">
        <v>284</v>
      </c>
    </row>
    <row r="2057" spans="1:18" ht="15">
      <c r="A2057" s="28" t="s">
        <v>2166</v>
      </c>
      <c r="B2057" s="61" t="s">
        <v>2722</v>
      </c>
      <c r="C2057" s="3"/>
      <c r="D2057" s="3"/>
      <c r="E2057" s="9" t="s">
        <v>278</v>
      </c>
      <c r="F2057" s="9" t="s">
        <v>278</v>
      </c>
      <c r="G2057" s="9" t="s">
        <v>278</v>
      </c>
      <c r="H2057" s="9" t="s">
        <v>278</v>
      </c>
      <c r="I2057" s="9" t="s">
        <v>278</v>
      </c>
      <c r="J2057" s="9" t="s">
        <v>278</v>
      </c>
      <c r="K2057" s="9" t="s">
        <v>278</v>
      </c>
      <c r="L2057" s="9" t="s">
        <v>278</v>
      </c>
      <c r="M2057" s="90">
        <v>695.6</v>
      </c>
      <c r="N2057" s="65"/>
      <c r="P2057" s="65">
        <f t="shared" si="50"/>
        <v>695.6</v>
      </c>
      <c r="R2057" t="s">
        <v>287</v>
      </c>
    </row>
    <row r="2058" spans="1:18" ht="15">
      <c r="A2058" s="28" t="s">
        <v>2167</v>
      </c>
      <c r="B2058" s="61" t="s">
        <v>2725</v>
      </c>
      <c r="C2058" s="3"/>
      <c r="D2058" s="3"/>
      <c r="E2058" s="9" t="s">
        <v>278</v>
      </c>
      <c r="F2058" s="9" t="s">
        <v>278</v>
      </c>
      <c r="G2058" s="9" t="s">
        <v>278</v>
      </c>
      <c r="H2058" s="9" t="s">
        <v>278</v>
      </c>
      <c r="I2058" s="9" t="s">
        <v>278</v>
      </c>
      <c r="J2058" s="9" t="s">
        <v>278</v>
      </c>
      <c r="K2058" s="9" t="s">
        <v>278</v>
      </c>
      <c r="L2058" s="9" t="s">
        <v>278</v>
      </c>
      <c r="M2058" s="90">
        <v>695.5</v>
      </c>
      <c r="N2058" s="65"/>
      <c r="P2058" s="65">
        <f t="shared" si="50"/>
        <v>695.5</v>
      </c>
      <c r="R2058" t="s">
        <v>288</v>
      </c>
    </row>
    <row r="2059" spans="1:18" ht="15">
      <c r="A2059" s="28" t="s">
        <v>2168</v>
      </c>
      <c r="B2059" s="61" t="s">
        <v>2192</v>
      </c>
      <c r="C2059" s="3"/>
      <c r="D2059" s="3"/>
      <c r="E2059" s="9" t="s">
        <v>278</v>
      </c>
      <c r="F2059" s="9" t="s">
        <v>278</v>
      </c>
      <c r="G2059" s="9" t="s">
        <v>278</v>
      </c>
      <c r="H2059" s="9" t="s">
        <v>278</v>
      </c>
      <c r="I2059" s="9" t="s">
        <v>278</v>
      </c>
      <c r="J2059" s="9" t="s">
        <v>278</v>
      </c>
      <c r="K2059" s="9" t="s">
        <v>278</v>
      </c>
      <c r="L2059" s="9">
        <v>179.5</v>
      </c>
      <c r="M2059" s="65">
        <v>493.1</v>
      </c>
      <c r="N2059" s="65"/>
      <c r="P2059" s="65">
        <f t="shared" si="50"/>
        <v>672.6</v>
      </c>
    </row>
    <row r="2060" spans="1:18" ht="15">
      <c r="A2060" s="28" t="s">
        <v>2169</v>
      </c>
      <c r="B2060" s="61" t="s">
        <v>2706</v>
      </c>
      <c r="C2060" s="3"/>
      <c r="D2060" s="3"/>
      <c r="E2060" s="9" t="s">
        <v>278</v>
      </c>
      <c r="F2060" s="9" t="s">
        <v>278</v>
      </c>
      <c r="G2060" s="9" t="s">
        <v>278</v>
      </c>
      <c r="H2060" s="9" t="s">
        <v>278</v>
      </c>
      <c r="I2060" s="9" t="s">
        <v>278</v>
      </c>
      <c r="J2060" s="9" t="s">
        <v>278</v>
      </c>
      <c r="K2060" s="9" t="s">
        <v>278</v>
      </c>
      <c r="L2060" s="9" t="s">
        <v>278</v>
      </c>
      <c r="M2060" s="65">
        <v>660.3</v>
      </c>
      <c r="N2060" s="65"/>
      <c r="P2060" s="65">
        <f t="shared" si="50"/>
        <v>660.3</v>
      </c>
    </row>
    <row r="2061" spans="1:18" ht="15">
      <c r="A2061" s="28" t="s">
        <v>2170</v>
      </c>
      <c r="B2061" s="61" t="s">
        <v>2197</v>
      </c>
      <c r="C2061" s="3"/>
      <c r="D2061" s="3"/>
      <c r="E2061" s="9" t="s">
        <v>278</v>
      </c>
      <c r="F2061" s="9" t="s">
        <v>278</v>
      </c>
      <c r="G2061" s="9" t="s">
        <v>278</v>
      </c>
      <c r="H2061" s="9" t="s">
        <v>278</v>
      </c>
      <c r="I2061" s="9" t="s">
        <v>278</v>
      </c>
      <c r="J2061" s="9" t="s">
        <v>278</v>
      </c>
      <c r="K2061" s="9" t="s">
        <v>278</v>
      </c>
      <c r="L2061" s="9">
        <v>153.69999999999999</v>
      </c>
      <c r="M2061" s="65">
        <v>461.5</v>
      </c>
      <c r="N2061" s="65"/>
      <c r="P2061" s="65">
        <f t="shared" si="50"/>
        <v>615.20000000000005</v>
      </c>
    </row>
    <row r="2062" spans="1:18" ht="15">
      <c r="A2062" s="28" t="s">
        <v>2171</v>
      </c>
      <c r="B2062" s="61" t="s">
        <v>2193</v>
      </c>
      <c r="C2062" s="3"/>
      <c r="D2062" s="3"/>
      <c r="E2062" s="9" t="s">
        <v>278</v>
      </c>
      <c r="F2062" s="9" t="s">
        <v>278</v>
      </c>
      <c r="G2062" s="9" t="s">
        <v>278</v>
      </c>
      <c r="H2062" s="9" t="s">
        <v>278</v>
      </c>
      <c r="I2062" s="9" t="s">
        <v>278</v>
      </c>
      <c r="J2062" s="9" t="s">
        <v>278</v>
      </c>
      <c r="K2062" s="9" t="s">
        <v>278</v>
      </c>
      <c r="L2062" s="9">
        <v>300.8</v>
      </c>
      <c r="M2062" s="65">
        <v>295.5</v>
      </c>
      <c r="N2062" s="65"/>
      <c r="P2062" s="65">
        <f t="shared" si="50"/>
        <v>596.29999999999995</v>
      </c>
    </row>
    <row r="2063" spans="1:18" ht="15">
      <c r="A2063" s="28" t="s">
        <v>2172</v>
      </c>
      <c r="B2063" s="61" t="s">
        <v>2211</v>
      </c>
      <c r="C2063" s="3"/>
      <c r="D2063" s="3"/>
      <c r="E2063" s="9" t="s">
        <v>278</v>
      </c>
      <c r="F2063" s="9" t="s">
        <v>278</v>
      </c>
      <c r="G2063" s="9" t="s">
        <v>278</v>
      </c>
      <c r="H2063" s="9" t="s">
        <v>278</v>
      </c>
      <c r="I2063" s="9" t="s">
        <v>278</v>
      </c>
      <c r="J2063" s="9" t="s">
        <v>278</v>
      </c>
      <c r="K2063" s="9" t="s">
        <v>278</v>
      </c>
      <c r="L2063" s="9">
        <v>168.8</v>
      </c>
      <c r="M2063" s="65">
        <v>423.50000000000006</v>
      </c>
      <c r="N2063" s="65"/>
      <c r="P2063" s="65">
        <f t="shared" si="50"/>
        <v>592.30000000000007</v>
      </c>
    </row>
    <row r="2064" spans="1:18" ht="15">
      <c r="A2064" s="28" t="s">
        <v>2173</v>
      </c>
      <c r="B2064" s="61" t="s">
        <v>2723</v>
      </c>
      <c r="C2064" s="3"/>
      <c r="D2064" s="3"/>
      <c r="E2064" s="9" t="s">
        <v>278</v>
      </c>
      <c r="F2064" s="9" t="s">
        <v>278</v>
      </c>
      <c r="G2064" s="9" t="s">
        <v>278</v>
      </c>
      <c r="H2064" s="9" t="s">
        <v>278</v>
      </c>
      <c r="I2064" s="9" t="s">
        <v>278</v>
      </c>
      <c r="J2064" s="9" t="s">
        <v>278</v>
      </c>
      <c r="K2064" s="9" t="s">
        <v>278</v>
      </c>
      <c r="L2064" s="9" t="s">
        <v>278</v>
      </c>
      <c r="M2064" s="65">
        <v>589.1</v>
      </c>
      <c r="N2064" s="65"/>
      <c r="P2064" s="65">
        <f t="shared" si="50"/>
        <v>589.1</v>
      </c>
    </row>
    <row r="2065" spans="1:18" ht="15">
      <c r="A2065" s="28" t="s">
        <v>2174</v>
      </c>
      <c r="B2065" s="61" t="s">
        <v>2726</v>
      </c>
      <c r="C2065" s="3"/>
      <c r="D2065" s="3"/>
      <c r="E2065" s="9" t="s">
        <v>278</v>
      </c>
      <c r="F2065" s="9" t="s">
        <v>278</v>
      </c>
      <c r="G2065" s="9" t="s">
        <v>278</v>
      </c>
      <c r="H2065" s="9" t="s">
        <v>278</v>
      </c>
      <c r="I2065" s="9" t="s">
        <v>278</v>
      </c>
      <c r="J2065" s="9" t="s">
        <v>278</v>
      </c>
      <c r="K2065" s="9" t="s">
        <v>278</v>
      </c>
      <c r="L2065" s="9" t="s">
        <v>278</v>
      </c>
      <c r="M2065" s="65">
        <v>571.6</v>
      </c>
      <c r="N2065" s="65"/>
      <c r="P2065" s="65">
        <f t="shared" si="50"/>
        <v>571.6</v>
      </c>
    </row>
    <row r="2066" spans="1:18" ht="15">
      <c r="A2066" s="28" t="s">
        <v>2175</v>
      </c>
      <c r="B2066" s="61" t="s">
        <v>180</v>
      </c>
      <c r="C2066" s="3"/>
      <c r="D2066" s="3"/>
      <c r="E2066" s="9" t="s">
        <v>278</v>
      </c>
      <c r="F2066" s="9" t="s">
        <v>278</v>
      </c>
      <c r="G2066" s="9" t="s">
        <v>278</v>
      </c>
      <c r="H2066" s="9" t="s">
        <v>278</v>
      </c>
      <c r="I2066" s="9" t="s">
        <v>278</v>
      </c>
      <c r="J2066" s="9" t="s">
        <v>278</v>
      </c>
      <c r="K2066" s="9" t="s">
        <v>278</v>
      </c>
      <c r="L2066" s="9">
        <v>157.70000000000002</v>
      </c>
      <c r="M2066" s="65">
        <v>412.6</v>
      </c>
      <c r="N2066" s="65"/>
      <c r="P2066" s="65">
        <f t="shared" si="50"/>
        <v>570.30000000000007</v>
      </c>
    </row>
    <row r="2067" spans="1:18" ht="15">
      <c r="A2067" s="28" t="s">
        <v>2176</v>
      </c>
      <c r="B2067" s="61" t="s">
        <v>2712</v>
      </c>
      <c r="C2067" s="3"/>
      <c r="D2067" s="3"/>
      <c r="E2067" s="9" t="s">
        <v>278</v>
      </c>
      <c r="F2067" s="9" t="s">
        <v>278</v>
      </c>
      <c r="G2067" s="9" t="s">
        <v>278</v>
      </c>
      <c r="H2067" s="9" t="s">
        <v>278</v>
      </c>
      <c r="I2067" s="9" t="s">
        <v>278</v>
      </c>
      <c r="J2067" s="9" t="s">
        <v>278</v>
      </c>
      <c r="K2067" s="9" t="s">
        <v>278</v>
      </c>
      <c r="L2067" s="9" t="s">
        <v>278</v>
      </c>
      <c r="M2067" s="65">
        <v>557.70000000000005</v>
      </c>
      <c r="N2067" s="65"/>
      <c r="P2067" s="65">
        <f t="shared" si="50"/>
        <v>557.70000000000005</v>
      </c>
    </row>
    <row r="2068" spans="1:18" ht="15">
      <c r="A2068" s="28" t="s">
        <v>2177</v>
      </c>
      <c r="B2068" s="61" t="s">
        <v>2699</v>
      </c>
      <c r="C2068" s="3"/>
      <c r="D2068" s="3"/>
      <c r="E2068" s="9" t="s">
        <v>278</v>
      </c>
      <c r="F2068" s="9" t="s">
        <v>278</v>
      </c>
      <c r="G2068" s="9" t="s">
        <v>278</v>
      </c>
      <c r="H2068" s="9" t="s">
        <v>278</v>
      </c>
      <c r="I2068" s="9" t="s">
        <v>278</v>
      </c>
      <c r="J2068" s="9" t="s">
        <v>278</v>
      </c>
      <c r="K2068" s="9" t="s">
        <v>278</v>
      </c>
      <c r="L2068" s="9" t="s">
        <v>278</v>
      </c>
      <c r="M2068" s="65">
        <v>551.5</v>
      </c>
      <c r="N2068" s="65"/>
      <c r="P2068" s="65">
        <f t="shared" si="50"/>
        <v>551.5</v>
      </c>
    </row>
    <row r="2069" spans="1:18" ht="15">
      <c r="A2069" s="28" t="s">
        <v>2178</v>
      </c>
      <c r="B2069" s="61" t="s">
        <v>2713</v>
      </c>
      <c r="C2069" s="3"/>
      <c r="D2069" s="3"/>
      <c r="E2069" s="9" t="s">
        <v>278</v>
      </c>
      <c r="F2069" s="9" t="s">
        <v>278</v>
      </c>
      <c r="G2069" s="9" t="s">
        <v>278</v>
      </c>
      <c r="H2069" s="9" t="s">
        <v>278</v>
      </c>
      <c r="I2069" s="9" t="s">
        <v>278</v>
      </c>
      <c r="J2069" s="9" t="s">
        <v>278</v>
      </c>
      <c r="K2069" s="9" t="s">
        <v>278</v>
      </c>
      <c r="L2069" s="9" t="s">
        <v>278</v>
      </c>
      <c r="M2069" s="65">
        <v>544</v>
      </c>
      <c r="N2069" s="65"/>
      <c r="P2069" s="65">
        <f t="shared" si="50"/>
        <v>544</v>
      </c>
    </row>
    <row r="2070" spans="1:18" ht="15">
      <c r="A2070" s="28" t="s">
        <v>2179</v>
      </c>
      <c r="B2070" s="61" t="s">
        <v>2718</v>
      </c>
      <c r="C2070" s="3"/>
      <c r="D2070" s="3"/>
      <c r="E2070" s="9" t="s">
        <v>278</v>
      </c>
      <c r="F2070" s="9" t="s">
        <v>278</v>
      </c>
      <c r="G2070" s="9" t="s">
        <v>278</v>
      </c>
      <c r="H2070" s="9" t="s">
        <v>278</v>
      </c>
      <c r="I2070" s="9" t="s">
        <v>278</v>
      </c>
      <c r="J2070" s="9" t="s">
        <v>278</v>
      </c>
      <c r="K2070" s="9" t="s">
        <v>278</v>
      </c>
      <c r="L2070" s="9" t="s">
        <v>278</v>
      </c>
      <c r="M2070" s="65">
        <v>525.5</v>
      </c>
      <c r="N2070" s="65"/>
      <c r="P2070" s="65">
        <f t="shared" si="50"/>
        <v>525.5</v>
      </c>
    </row>
    <row r="2071" spans="1:18" ht="15">
      <c r="A2071" s="28" t="s">
        <v>2180</v>
      </c>
      <c r="B2071" s="61" t="s">
        <v>2717</v>
      </c>
      <c r="C2071" s="3"/>
      <c r="D2071" s="3"/>
      <c r="E2071" s="9" t="s">
        <v>278</v>
      </c>
      <c r="F2071" s="9" t="s">
        <v>278</v>
      </c>
      <c r="G2071" s="9" t="s">
        <v>278</v>
      </c>
      <c r="H2071" s="9" t="s">
        <v>278</v>
      </c>
      <c r="I2071" s="9" t="s">
        <v>278</v>
      </c>
      <c r="J2071" s="9" t="s">
        <v>278</v>
      </c>
      <c r="K2071" s="9" t="s">
        <v>278</v>
      </c>
      <c r="L2071" s="9" t="s">
        <v>278</v>
      </c>
      <c r="M2071" s="65">
        <v>521.4</v>
      </c>
      <c r="N2071" s="65"/>
      <c r="P2071" s="65">
        <f t="shared" si="50"/>
        <v>521.4</v>
      </c>
    </row>
    <row r="2072" spans="1:18" ht="15">
      <c r="A2072" s="28" t="s">
        <v>2181</v>
      </c>
      <c r="B2072" s="61" t="s">
        <v>2702</v>
      </c>
      <c r="C2072" s="3"/>
      <c r="D2072" s="3"/>
      <c r="E2072" s="9" t="s">
        <v>278</v>
      </c>
      <c r="F2072" s="9" t="s">
        <v>278</v>
      </c>
      <c r="G2072" s="9" t="s">
        <v>278</v>
      </c>
      <c r="H2072" s="9" t="s">
        <v>278</v>
      </c>
      <c r="I2072" s="9" t="s">
        <v>278</v>
      </c>
      <c r="J2072" s="9" t="s">
        <v>278</v>
      </c>
      <c r="K2072" s="9" t="s">
        <v>278</v>
      </c>
      <c r="L2072" s="9" t="s">
        <v>278</v>
      </c>
      <c r="M2072" s="65">
        <v>501</v>
      </c>
      <c r="N2072" s="65"/>
      <c r="P2072" s="65">
        <f t="shared" si="50"/>
        <v>501</v>
      </c>
    </row>
    <row r="2073" spans="1:18" ht="15">
      <c r="A2073" s="28" t="s">
        <v>2182</v>
      </c>
      <c r="B2073" s="61" t="s">
        <v>2701</v>
      </c>
      <c r="C2073" s="3"/>
      <c r="D2073" s="3"/>
      <c r="E2073" s="9" t="s">
        <v>278</v>
      </c>
      <c r="F2073" s="9" t="s">
        <v>278</v>
      </c>
      <c r="G2073" s="9" t="s">
        <v>278</v>
      </c>
      <c r="H2073" s="9" t="s">
        <v>278</v>
      </c>
      <c r="I2073" s="9" t="s">
        <v>278</v>
      </c>
      <c r="J2073" s="9" t="s">
        <v>278</v>
      </c>
      <c r="K2073" s="9" t="s">
        <v>278</v>
      </c>
      <c r="L2073" s="9" t="s">
        <v>278</v>
      </c>
      <c r="M2073" s="65">
        <v>497.4</v>
      </c>
      <c r="N2073" s="65"/>
      <c r="P2073" s="65">
        <f t="shared" si="50"/>
        <v>497.4</v>
      </c>
      <c r="R2073" t="s">
        <v>2452</v>
      </c>
    </row>
    <row r="2074" spans="1:18" ht="15">
      <c r="A2074" s="28" t="s">
        <v>2183</v>
      </c>
      <c r="B2074" s="61" t="s">
        <v>2835</v>
      </c>
      <c r="C2074" s="3"/>
      <c r="D2074" s="3"/>
      <c r="E2074" s="9" t="s">
        <v>278</v>
      </c>
      <c r="F2074" s="9" t="s">
        <v>278</v>
      </c>
      <c r="G2074" s="9" t="s">
        <v>278</v>
      </c>
      <c r="H2074" s="9" t="s">
        <v>278</v>
      </c>
      <c r="I2074" s="9" t="s">
        <v>278</v>
      </c>
      <c r="J2074" s="9" t="s">
        <v>278</v>
      </c>
      <c r="K2074" s="9" t="s">
        <v>278</v>
      </c>
      <c r="L2074" s="9" t="s">
        <v>278</v>
      </c>
      <c r="M2074" s="65">
        <v>490.7</v>
      </c>
      <c r="N2074" s="65"/>
      <c r="P2074" s="65">
        <f t="shared" si="50"/>
        <v>490.7</v>
      </c>
    </row>
    <row r="2075" spans="1:18" ht="15">
      <c r="A2075" s="28" t="s">
        <v>2184</v>
      </c>
      <c r="B2075" s="61" t="s">
        <v>2716</v>
      </c>
      <c r="C2075" s="3"/>
      <c r="D2075" s="3"/>
      <c r="E2075" s="9" t="s">
        <v>278</v>
      </c>
      <c r="F2075" s="9" t="s">
        <v>278</v>
      </c>
      <c r="G2075" s="9" t="s">
        <v>278</v>
      </c>
      <c r="H2075" s="9" t="s">
        <v>278</v>
      </c>
      <c r="I2075" s="9" t="s">
        <v>278</v>
      </c>
      <c r="J2075" s="9" t="s">
        <v>278</v>
      </c>
      <c r="K2075" s="9" t="s">
        <v>278</v>
      </c>
      <c r="L2075" s="9" t="s">
        <v>278</v>
      </c>
      <c r="M2075" s="65">
        <v>487.5</v>
      </c>
      <c r="N2075" s="65"/>
      <c r="P2075" s="65">
        <f t="shared" si="50"/>
        <v>487.5</v>
      </c>
    </row>
    <row r="2076" spans="1:18" ht="15">
      <c r="A2076" s="28" t="s">
        <v>2185</v>
      </c>
      <c r="B2076" s="61" t="s">
        <v>2200</v>
      </c>
      <c r="C2076" s="3"/>
      <c r="D2076" s="3"/>
      <c r="E2076" s="9" t="s">
        <v>278</v>
      </c>
      <c r="F2076" s="9" t="s">
        <v>278</v>
      </c>
      <c r="G2076" s="9" t="s">
        <v>278</v>
      </c>
      <c r="H2076" s="9" t="s">
        <v>278</v>
      </c>
      <c r="I2076" s="9" t="s">
        <v>278</v>
      </c>
      <c r="J2076" s="9" t="s">
        <v>278</v>
      </c>
      <c r="K2076" s="9" t="s">
        <v>278</v>
      </c>
      <c r="L2076" s="9">
        <v>333.8</v>
      </c>
      <c r="M2076" s="65">
        <v>149.80000000000001</v>
      </c>
      <c r="N2076" s="65"/>
      <c r="P2076" s="65">
        <f t="shared" si="50"/>
        <v>483.6</v>
      </c>
    </row>
    <row r="2077" spans="1:18" ht="15">
      <c r="A2077" s="28" t="s">
        <v>2186</v>
      </c>
      <c r="B2077" s="61" t="s">
        <v>2710</v>
      </c>
      <c r="C2077" s="3"/>
      <c r="D2077" s="3"/>
      <c r="E2077" s="9" t="s">
        <v>278</v>
      </c>
      <c r="F2077" s="9" t="s">
        <v>278</v>
      </c>
      <c r="G2077" s="9" t="s">
        <v>278</v>
      </c>
      <c r="H2077" s="9" t="s">
        <v>278</v>
      </c>
      <c r="I2077" s="9" t="s">
        <v>278</v>
      </c>
      <c r="J2077" s="9" t="s">
        <v>278</v>
      </c>
      <c r="K2077" s="9" t="s">
        <v>278</v>
      </c>
      <c r="L2077" s="9" t="s">
        <v>278</v>
      </c>
      <c r="M2077" s="65">
        <v>470.5</v>
      </c>
      <c r="N2077" s="65"/>
      <c r="P2077" s="65">
        <f t="shared" si="50"/>
        <v>470.5</v>
      </c>
    </row>
    <row r="2078" spans="1:18" ht="15">
      <c r="A2078" s="28" t="s">
        <v>2187</v>
      </c>
      <c r="B2078" s="239" t="s">
        <v>2190</v>
      </c>
      <c r="C2078" s="3"/>
      <c r="D2078" s="3"/>
      <c r="E2078" s="9" t="s">
        <v>278</v>
      </c>
      <c r="F2078" s="9" t="s">
        <v>278</v>
      </c>
      <c r="G2078" s="9" t="s">
        <v>278</v>
      </c>
      <c r="H2078" s="9" t="s">
        <v>278</v>
      </c>
      <c r="I2078" s="9" t="s">
        <v>278</v>
      </c>
      <c r="J2078" s="9" t="s">
        <v>278</v>
      </c>
      <c r="K2078" s="9" t="s">
        <v>278</v>
      </c>
      <c r="L2078" s="9">
        <v>325.39999999999998</v>
      </c>
      <c r="M2078" s="65">
        <v>142.4</v>
      </c>
      <c r="N2078" s="65"/>
      <c r="P2078" s="65">
        <f t="shared" si="50"/>
        <v>467.79999999999995</v>
      </c>
    </row>
    <row r="2079" spans="1:18" ht="15">
      <c r="A2079" s="28" t="s">
        <v>2188</v>
      </c>
      <c r="B2079" s="61" t="s">
        <v>2721</v>
      </c>
      <c r="C2079" s="3"/>
      <c r="D2079" s="3"/>
      <c r="E2079" s="9" t="s">
        <v>278</v>
      </c>
      <c r="F2079" s="9" t="s">
        <v>278</v>
      </c>
      <c r="G2079" s="9" t="s">
        <v>278</v>
      </c>
      <c r="H2079" s="9" t="s">
        <v>278</v>
      </c>
      <c r="I2079" s="9" t="s">
        <v>278</v>
      </c>
      <c r="J2079" s="9" t="s">
        <v>278</v>
      </c>
      <c r="K2079" s="9" t="s">
        <v>278</v>
      </c>
      <c r="L2079" s="9" t="s">
        <v>278</v>
      </c>
      <c r="M2079" s="65">
        <v>458.5</v>
      </c>
      <c r="N2079" s="65"/>
      <c r="P2079" s="65">
        <f t="shared" si="50"/>
        <v>458.5</v>
      </c>
    </row>
    <row r="2080" spans="1:18" ht="15">
      <c r="A2080" s="28" t="s">
        <v>2296</v>
      </c>
      <c r="B2080" s="61" t="s">
        <v>2214</v>
      </c>
      <c r="C2080" s="3"/>
      <c r="D2080" s="3"/>
      <c r="E2080" s="9" t="s">
        <v>278</v>
      </c>
      <c r="F2080" s="9" t="s">
        <v>278</v>
      </c>
      <c r="G2080" s="9" t="s">
        <v>278</v>
      </c>
      <c r="H2080" s="9" t="s">
        <v>278</v>
      </c>
      <c r="I2080" s="9" t="s">
        <v>278</v>
      </c>
      <c r="J2080" s="9" t="s">
        <v>278</v>
      </c>
      <c r="K2080" s="9" t="s">
        <v>278</v>
      </c>
      <c r="L2080" s="188">
        <v>454.7</v>
      </c>
      <c r="M2080" s="9" t="s">
        <v>278</v>
      </c>
      <c r="N2080" s="65"/>
      <c r="P2080" s="65">
        <f t="shared" si="50"/>
        <v>454.7</v>
      </c>
      <c r="R2080" t="s">
        <v>288</v>
      </c>
    </row>
    <row r="2081" spans="1:18" ht="15">
      <c r="A2081" s="28" t="s">
        <v>2297</v>
      </c>
      <c r="B2081" s="61" t="s">
        <v>2719</v>
      </c>
      <c r="C2081" s="3"/>
      <c r="D2081" s="3"/>
      <c r="E2081" s="9" t="s">
        <v>278</v>
      </c>
      <c r="F2081" s="9" t="s">
        <v>278</v>
      </c>
      <c r="G2081" s="9" t="s">
        <v>278</v>
      </c>
      <c r="H2081" s="9" t="s">
        <v>278</v>
      </c>
      <c r="I2081" s="9" t="s">
        <v>278</v>
      </c>
      <c r="J2081" s="9" t="s">
        <v>278</v>
      </c>
      <c r="K2081" s="9" t="s">
        <v>278</v>
      </c>
      <c r="L2081" s="9" t="s">
        <v>278</v>
      </c>
      <c r="M2081" s="65">
        <v>449.09999999999997</v>
      </c>
      <c r="N2081" s="65"/>
      <c r="P2081" s="65">
        <f t="shared" si="50"/>
        <v>449.09999999999997</v>
      </c>
    </row>
    <row r="2082" spans="1:18" ht="15">
      <c r="A2082" s="28" t="s">
        <v>2298</v>
      </c>
      <c r="B2082" s="61" t="s">
        <v>2195</v>
      </c>
      <c r="C2082" s="3"/>
      <c r="D2082" s="3"/>
      <c r="E2082" s="9" t="s">
        <v>278</v>
      </c>
      <c r="F2082" s="9" t="s">
        <v>278</v>
      </c>
      <c r="G2082" s="9" t="s">
        <v>278</v>
      </c>
      <c r="H2082" s="9" t="s">
        <v>278</v>
      </c>
      <c r="I2082" s="9" t="s">
        <v>278</v>
      </c>
      <c r="J2082" s="9" t="s">
        <v>278</v>
      </c>
      <c r="K2082" s="9" t="s">
        <v>278</v>
      </c>
      <c r="L2082" s="9">
        <v>170.5</v>
      </c>
      <c r="M2082" s="65">
        <v>265.5</v>
      </c>
      <c r="N2082" s="65"/>
      <c r="P2082" s="65">
        <f t="shared" si="50"/>
        <v>436</v>
      </c>
    </row>
    <row r="2083" spans="1:18" ht="15">
      <c r="A2083" s="253" t="s">
        <v>2676</v>
      </c>
      <c r="B2083" s="239" t="s">
        <v>2189</v>
      </c>
      <c r="C2083" s="3"/>
      <c r="D2083" s="3"/>
      <c r="E2083" s="9" t="s">
        <v>278</v>
      </c>
      <c r="F2083" s="9" t="s">
        <v>278</v>
      </c>
      <c r="G2083" s="9" t="s">
        <v>278</v>
      </c>
      <c r="H2083" s="9" t="s">
        <v>278</v>
      </c>
      <c r="I2083" s="9" t="s">
        <v>278</v>
      </c>
      <c r="J2083" s="9" t="s">
        <v>278</v>
      </c>
      <c r="K2083" s="9" t="s">
        <v>278</v>
      </c>
      <c r="L2083" s="9">
        <v>421.5</v>
      </c>
      <c r="M2083" s="9" t="s">
        <v>278</v>
      </c>
      <c r="N2083" s="65"/>
      <c r="P2083" s="65">
        <f t="shared" ref="P2083:P2113" si="51">SUM(E2083:M2083)</f>
        <v>421.5</v>
      </c>
    </row>
    <row r="2084" spans="1:18" ht="15">
      <c r="A2084" s="253" t="s">
        <v>2677</v>
      </c>
      <c r="B2084" s="61" t="s">
        <v>2707</v>
      </c>
      <c r="C2084" s="3"/>
      <c r="D2084" s="3"/>
      <c r="E2084" s="9" t="s">
        <v>278</v>
      </c>
      <c r="F2084" s="9" t="s">
        <v>278</v>
      </c>
      <c r="G2084" s="9" t="s">
        <v>278</v>
      </c>
      <c r="H2084" s="9" t="s">
        <v>278</v>
      </c>
      <c r="I2084" s="9" t="s">
        <v>278</v>
      </c>
      <c r="J2084" s="9" t="s">
        <v>278</v>
      </c>
      <c r="K2084" s="9" t="s">
        <v>278</v>
      </c>
      <c r="L2084" s="9" t="s">
        <v>278</v>
      </c>
      <c r="M2084" s="65">
        <v>392.8</v>
      </c>
      <c r="N2084" s="65"/>
      <c r="P2084" s="65">
        <f t="shared" si="51"/>
        <v>392.8</v>
      </c>
    </row>
    <row r="2085" spans="1:18" ht="15">
      <c r="A2085" s="253" t="s">
        <v>2678</v>
      </c>
      <c r="B2085" s="61" t="s">
        <v>179</v>
      </c>
      <c r="E2085" s="188">
        <v>386.2</v>
      </c>
      <c r="F2085" s="9" t="s">
        <v>278</v>
      </c>
      <c r="G2085" s="9" t="s">
        <v>278</v>
      </c>
      <c r="H2085" s="9" t="s">
        <v>278</v>
      </c>
      <c r="I2085" s="9" t="s">
        <v>278</v>
      </c>
      <c r="J2085" s="9" t="s">
        <v>278</v>
      </c>
      <c r="K2085" s="9" t="s">
        <v>278</v>
      </c>
      <c r="L2085" s="9" t="s">
        <v>278</v>
      </c>
      <c r="M2085" s="9" t="s">
        <v>278</v>
      </c>
      <c r="P2085" s="65">
        <f t="shared" si="51"/>
        <v>386.2</v>
      </c>
      <c r="R2085" t="s">
        <v>292</v>
      </c>
    </row>
    <row r="2086" spans="1:18" ht="15">
      <c r="A2086" s="253" t="s">
        <v>2679</v>
      </c>
      <c r="B2086" s="239" t="s">
        <v>1651</v>
      </c>
      <c r="C2086" s="3"/>
      <c r="D2086" s="3"/>
      <c r="E2086" s="9" t="s">
        <v>278</v>
      </c>
      <c r="F2086" s="9" t="s">
        <v>278</v>
      </c>
      <c r="G2086" s="9" t="s">
        <v>278</v>
      </c>
      <c r="H2086" s="9" t="s">
        <v>278</v>
      </c>
      <c r="I2086" s="9" t="s">
        <v>278</v>
      </c>
      <c r="J2086" s="188">
        <v>375.00000000000091</v>
      </c>
      <c r="K2086" s="9" t="s">
        <v>278</v>
      </c>
      <c r="L2086" s="9" t="s">
        <v>278</v>
      </c>
      <c r="M2086" s="9" t="s">
        <v>278</v>
      </c>
      <c r="P2086" s="65">
        <f t="shared" si="51"/>
        <v>375.00000000000091</v>
      </c>
      <c r="R2086" t="s">
        <v>288</v>
      </c>
    </row>
    <row r="2087" spans="1:18" ht="15">
      <c r="A2087" s="253" t="s">
        <v>2680</v>
      </c>
      <c r="B2087" s="61" t="s">
        <v>2700</v>
      </c>
      <c r="C2087" s="3"/>
      <c r="D2087" s="3"/>
      <c r="E2087" s="9" t="s">
        <v>278</v>
      </c>
      <c r="F2087" s="9" t="s">
        <v>278</v>
      </c>
      <c r="G2087" s="9" t="s">
        <v>278</v>
      </c>
      <c r="H2087" s="9" t="s">
        <v>278</v>
      </c>
      <c r="I2087" s="9" t="s">
        <v>278</v>
      </c>
      <c r="J2087" s="9" t="s">
        <v>278</v>
      </c>
      <c r="K2087" s="9" t="s">
        <v>278</v>
      </c>
      <c r="L2087" s="9" t="s">
        <v>278</v>
      </c>
      <c r="M2087" s="65">
        <v>372.8</v>
      </c>
      <c r="N2087" s="65"/>
      <c r="P2087" s="65">
        <f t="shared" si="51"/>
        <v>372.8</v>
      </c>
    </row>
    <row r="2088" spans="1:18" ht="15">
      <c r="A2088" s="253" t="s">
        <v>2681</v>
      </c>
      <c r="B2088" s="61" t="s">
        <v>164</v>
      </c>
      <c r="E2088" s="9" t="s">
        <v>278</v>
      </c>
      <c r="F2088" s="9" t="s">
        <v>278</v>
      </c>
      <c r="G2088" s="9">
        <v>372.2</v>
      </c>
      <c r="H2088" s="9" t="s">
        <v>278</v>
      </c>
      <c r="I2088" s="9" t="s">
        <v>278</v>
      </c>
      <c r="J2088" s="9" t="s">
        <v>278</v>
      </c>
      <c r="K2088" s="9" t="s">
        <v>278</v>
      </c>
      <c r="L2088" s="9" t="s">
        <v>278</v>
      </c>
      <c r="M2088" s="9" t="s">
        <v>278</v>
      </c>
      <c r="P2088" s="65">
        <f t="shared" si="51"/>
        <v>372.2</v>
      </c>
    </row>
    <row r="2089" spans="1:18" ht="15">
      <c r="A2089" s="253" t="s">
        <v>2682</v>
      </c>
      <c r="B2089" s="61" t="s">
        <v>2711</v>
      </c>
      <c r="C2089" s="3"/>
      <c r="D2089" s="3"/>
      <c r="E2089" s="9" t="s">
        <v>278</v>
      </c>
      <c r="F2089" s="9" t="s">
        <v>278</v>
      </c>
      <c r="G2089" s="9" t="s">
        <v>278</v>
      </c>
      <c r="H2089" s="9" t="s">
        <v>278</v>
      </c>
      <c r="I2089" s="9" t="s">
        <v>278</v>
      </c>
      <c r="J2089" s="9" t="s">
        <v>278</v>
      </c>
      <c r="K2089" s="9" t="s">
        <v>278</v>
      </c>
      <c r="L2089" s="9" t="s">
        <v>278</v>
      </c>
      <c r="M2089" s="65">
        <v>370.5</v>
      </c>
      <c r="N2089" s="65"/>
      <c r="P2089" s="65">
        <f t="shared" si="51"/>
        <v>370.5</v>
      </c>
    </row>
    <row r="2090" spans="1:18" ht="15">
      <c r="A2090" s="253" t="s">
        <v>2683</v>
      </c>
      <c r="B2090" s="61" t="s">
        <v>2704</v>
      </c>
      <c r="C2090" s="3"/>
      <c r="D2090" s="3"/>
      <c r="E2090" s="9" t="s">
        <v>278</v>
      </c>
      <c r="F2090" s="9" t="s">
        <v>278</v>
      </c>
      <c r="G2090" s="9" t="s">
        <v>278</v>
      </c>
      <c r="H2090" s="9" t="s">
        <v>278</v>
      </c>
      <c r="I2090" s="9" t="s">
        <v>278</v>
      </c>
      <c r="J2090" s="9" t="s">
        <v>278</v>
      </c>
      <c r="K2090" s="9" t="s">
        <v>278</v>
      </c>
      <c r="L2090" s="9" t="s">
        <v>278</v>
      </c>
      <c r="M2090" s="65">
        <v>368.3</v>
      </c>
      <c r="N2090" s="65"/>
      <c r="P2090" s="65">
        <f t="shared" si="51"/>
        <v>368.3</v>
      </c>
    </row>
    <row r="2091" spans="1:18" ht="15">
      <c r="A2091" s="253" t="s">
        <v>2684</v>
      </c>
      <c r="B2091" s="61" t="s">
        <v>2819</v>
      </c>
      <c r="C2091" s="3"/>
      <c r="D2091" s="3"/>
      <c r="E2091" s="9" t="s">
        <v>278</v>
      </c>
      <c r="F2091" s="9" t="s">
        <v>278</v>
      </c>
      <c r="G2091" s="9" t="s">
        <v>278</v>
      </c>
      <c r="H2091" s="9" t="s">
        <v>278</v>
      </c>
      <c r="I2091" s="9" t="s">
        <v>278</v>
      </c>
      <c r="J2091" s="9" t="s">
        <v>278</v>
      </c>
      <c r="K2091" s="9" t="s">
        <v>278</v>
      </c>
      <c r="L2091" s="9" t="s">
        <v>278</v>
      </c>
      <c r="M2091" s="65">
        <v>349.5</v>
      </c>
      <c r="N2091" s="65"/>
      <c r="P2091" s="65">
        <f t="shared" si="51"/>
        <v>349.5</v>
      </c>
    </row>
    <row r="2092" spans="1:18" ht="15">
      <c r="A2092" s="253" t="s">
        <v>2685</v>
      </c>
      <c r="B2092" s="178" t="s">
        <v>1335</v>
      </c>
      <c r="C2092" s="3"/>
      <c r="D2092" s="3"/>
      <c r="E2092" s="9" t="s">
        <v>278</v>
      </c>
      <c r="F2092" s="9" t="s">
        <v>278</v>
      </c>
      <c r="G2092" s="9" t="s">
        <v>278</v>
      </c>
      <c r="H2092" s="9" t="s">
        <v>278</v>
      </c>
      <c r="I2092" s="9">
        <v>154.99999999999818</v>
      </c>
      <c r="J2092" s="9">
        <v>180</v>
      </c>
      <c r="K2092" s="9" t="s">
        <v>278</v>
      </c>
      <c r="L2092" s="9" t="s">
        <v>278</v>
      </c>
      <c r="M2092" s="9" t="s">
        <v>278</v>
      </c>
      <c r="P2092" s="65">
        <f t="shared" si="51"/>
        <v>334.99999999999818</v>
      </c>
    </row>
    <row r="2093" spans="1:18" ht="15">
      <c r="A2093" s="253" t="s">
        <v>2686</v>
      </c>
      <c r="B2093" s="61" t="s">
        <v>2720</v>
      </c>
      <c r="C2093" s="3"/>
      <c r="D2093" s="3"/>
      <c r="E2093" s="9" t="s">
        <v>278</v>
      </c>
      <c r="F2093" s="9" t="s">
        <v>278</v>
      </c>
      <c r="G2093" s="9" t="s">
        <v>278</v>
      </c>
      <c r="H2093" s="9" t="s">
        <v>278</v>
      </c>
      <c r="I2093" s="9" t="s">
        <v>278</v>
      </c>
      <c r="J2093" s="9" t="s">
        <v>278</v>
      </c>
      <c r="K2093" s="9" t="s">
        <v>278</v>
      </c>
      <c r="L2093" s="9" t="s">
        <v>278</v>
      </c>
      <c r="M2093" s="65">
        <v>333.9</v>
      </c>
      <c r="N2093" s="65"/>
      <c r="P2093" s="65">
        <f t="shared" si="51"/>
        <v>333.9</v>
      </c>
    </row>
    <row r="2094" spans="1:18" ht="15">
      <c r="A2094" s="253" t="s">
        <v>2687</v>
      </c>
      <c r="B2094" s="190" t="s">
        <v>1331</v>
      </c>
      <c r="C2094" s="3"/>
      <c r="D2094" s="3"/>
      <c r="E2094" s="9" t="s">
        <v>278</v>
      </c>
      <c r="F2094" s="9" t="s">
        <v>278</v>
      </c>
      <c r="G2094" s="9" t="s">
        <v>278</v>
      </c>
      <c r="H2094" s="9" t="s">
        <v>278</v>
      </c>
      <c r="I2094" s="188">
        <v>330.99999999999454</v>
      </c>
      <c r="J2094" s="9" t="s">
        <v>278</v>
      </c>
      <c r="K2094" s="9" t="s">
        <v>278</v>
      </c>
      <c r="L2094" s="9" t="s">
        <v>278</v>
      </c>
      <c r="M2094" s="9" t="s">
        <v>278</v>
      </c>
      <c r="P2094" s="65">
        <f t="shared" si="51"/>
        <v>330.99999999999454</v>
      </c>
      <c r="R2094" t="s">
        <v>293</v>
      </c>
    </row>
    <row r="2095" spans="1:18" ht="15">
      <c r="A2095" s="253" t="s">
        <v>2688</v>
      </c>
      <c r="B2095" s="61" t="s">
        <v>2705</v>
      </c>
      <c r="C2095" s="3"/>
      <c r="D2095" s="3"/>
      <c r="E2095" s="9" t="s">
        <v>278</v>
      </c>
      <c r="F2095" s="9" t="s">
        <v>278</v>
      </c>
      <c r="G2095" s="9" t="s">
        <v>278</v>
      </c>
      <c r="H2095" s="9" t="s">
        <v>278</v>
      </c>
      <c r="I2095" s="9" t="s">
        <v>278</v>
      </c>
      <c r="J2095" s="9" t="s">
        <v>278</v>
      </c>
      <c r="K2095" s="9" t="s">
        <v>278</v>
      </c>
      <c r="L2095" s="9" t="s">
        <v>278</v>
      </c>
      <c r="M2095" s="65">
        <v>329.09999999999997</v>
      </c>
      <c r="N2095" s="65"/>
      <c r="P2095" s="65">
        <f t="shared" si="51"/>
        <v>329.09999999999997</v>
      </c>
    </row>
    <row r="2096" spans="1:18" ht="15">
      <c r="A2096" s="253" t="s">
        <v>2689</v>
      </c>
      <c r="B2096" s="61" t="s">
        <v>2204</v>
      </c>
      <c r="C2096" s="3"/>
      <c r="D2096" s="3"/>
      <c r="E2096" s="9" t="s">
        <v>278</v>
      </c>
      <c r="F2096" s="9" t="s">
        <v>278</v>
      </c>
      <c r="G2096" s="9" t="s">
        <v>278</v>
      </c>
      <c r="H2096" s="9" t="s">
        <v>278</v>
      </c>
      <c r="I2096" s="9" t="s">
        <v>278</v>
      </c>
      <c r="J2096" s="9" t="s">
        <v>278</v>
      </c>
      <c r="K2096" s="9" t="s">
        <v>278</v>
      </c>
      <c r="L2096" s="9">
        <v>320.5</v>
      </c>
      <c r="M2096" s="9" t="s">
        <v>278</v>
      </c>
      <c r="N2096" s="65"/>
      <c r="P2096" s="65">
        <f t="shared" si="51"/>
        <v>320.5</v>
      </c>
    </row>
    <row r="2097" spans="1:16" ht="15">
      <c r="A2097" s="253" t="s">
        <v>2690</v>
      </c>
      <c r="B2097" s="61" t="s">
        <v>2715</v>
      </c>
      <c r="C2097" s="3"/>
      <c r="D2097" s="3"/>
      <c r="E2097" s="9" t="s">
        <v>278</v>
      </c>
      <c r="F2097" s="9" t="s">
        <v>278</v>
      </c>
      <c r="G2097" s="9" t="s">
        <v>278</v>
      </c>
      <c r="H2097" s="9" t="s">
        <v>278</v>
      </c>
      <c r="I2097" s="9" t="s">
        <v>278</v>
      </c>
      <c r="J2097" s="9" t="s">
        <v>278</v>
      </c>
      <c r="K2097" s="9" t="s">
        <v>278</v>
      </c>
      <c r="L2097" s="9" t="s">
        <v>278</v>
      </c>
      <c r="M2097" s="65">
        <v>302.5</v>
      </c>
      <c r="N2097" s="65"/>
      <c r="P2097" s="65">
        <f t="shared" si="51"/>
        <v>302.5</v>
      </c>
    </row>
    <row r="2098" spans="1:16" ht="15">
      <c r="A2098" s="253" t="s">
        <v>2691</v>
      </c>
      <c r="B2098" s="61" t="s">
        <v>678</v>
      </c>
      <c r="E2098" s="9" t="s">
        <v>278</v>
      </c>
      <c r="F2098" s="9" t="s">
        <v>278</v>
      </c>
      <c r="G2098" s="9" t="s">
        <v>278</v>
      </c>
      <c r="H2098" s="9">
        <v>298.14999999999873</v>
      </c>
      <c r="I2098" s="9" t="s">
        <v>278</v>
      </c>
      <c r="J2098" s="9" t="s">
        <v>278</v>
      </c>
      <c r="K2098" s="9" t="s">
        <v>278</v>
      </c>
      <c r="L2098" s="9" t="s">
        <v>278</v>
      </c>
      <c r="M2098" s="9" t="s">
        <v>278</v>
      </c>
      <c r="P2098" s="65">
        <f t="shared" si="51"/>
        <v>298.14999999999873</v>
      </c>
    </row>
    <row r="2099" spans="1:16" ht="15">
      <c r="A2099" s="253" t="s">
        <v>2692</v>
      </c>
      <c r="B2099" s="61" t="s">
        <v>2714</v>
      </c>
      <c r="C2099" s="3"/>
      <c r="D2099" s="3"/>
      <c r="E2099" s="9" t="s">
        <v>278</v>
      </c>
      <c r="F2099" s="9" t="s">
        <v>278</v>
      </c>
      <c r="G2099" s="9" t="s">
        <v>278</v>
      </c>
      <c r="H2099" s="9" t="s">
        <v>278</v>
      </c>
      <c r="I2099" s="9" t="s">
        <v>278</v>
      </c>
      <c r="J2099" s="9" t="s">
        <v>278</v>
      </c>
      <c r="K2099" s="9" t="s">
        <v>278</v>
      </c>
      <c r="L2099" s="9" t="s">
        <v>278</v>
      </c>
      <c r="M2099" s="65">
        <v>293.5</v>
      </c>
      <c r="N2099" s="65"/>
      <c r="P2099" s="65">
        <f t="shared" si="51"/>
        <v>293.5</v>
      </c>
    </row>
    <row r="2100" spans="1:16" ht="15">
      <c r="A2100" s="253" t="s">
        <v>2693</v>
      </c>
      <c r="B2100" s="239" t="s">
        <v>1692</v>
      </c>
      <c r="C2100" s="3"/>
      <c r="D2100" s="3"/>
      <c r="E2100" s="9" t="s">
        <v>278</v>
      </c>
      <c r="F2100" s="9" t="s">
        <v>278</v>
      </c>
      <c r="G2100" s="9" t="s">
        <v>278</v>
      </c>
      <c r="H2100" s="9" t="s">
        <v>278</v>
      </c>
      <c r="I2100" s="9" t="s">
        <v>278</v>
      </c>
      <c r="J2100" s="9" t="s">
        <v>278</v>
      </c>
      <c r="K2100" s="9">
        <v>129.80000000000064</v>
      </c>
      <c r="L2100" s="9">
        <v>153.6</v>
      </c>
      <c r="M2100" s="9" t="s">
        <v>278</v>
      </c>
      <c r="P2100" s="65">
        <f t="shared" si="51"/>
        <v>283.40000000000066</v>
      </c>
    </row>
    <row r="2101" spans="1:16" ht="15">
      <c r="A2101" s="253" t="s">
        <v>2694</v>
      </c>
      <c r="B2101" s="61" t="s">
        <v>2728</v>
      </c>
      <c r="C2101" s="3"/>
      <c r="D2101" s="3"/>
      <c r="E2101" s="9" t="s">
        <v>278</v>
      </c>
      <c r="F2101" s="9" t="s">
        <v>278</v>
      </c>
      <c r="G2101" s="9" t="s">
        <v>278</v>
      </c>
      <c r="H2101" s="9" t="s">
        <v>278</v>
      </c>
      <c r="I2101" s="9" t="s">
        <v>278</v>
      </c>
      <c r="J2101" s="9" t="s">
        <v>278</v>
      </c>
      <c r="K2101" s="9" t="s">
        <v>278</v>
      </c>
      <c r="L2101" s="9" t="s">
        <v>278</v>
      </c>
      <c r="M2101" s="65">
        <v>282.3</v>
      </c>
      <c r="N2101" s="65"/>
      <c r="P2101" s="65">
        <f t="shared" si="51"/>
        <v>282.3</v>
      </c>
    </row>
    <row r="2102" spans="1:16" ht="15">
      <c r="A2102" s="253" t="s">
        <v>2695</v>
      </c>
      <c r="B2102" s="178" t="s">
        <v>1361</v>
      </c>
      <c r="C2102" s="3"/>
      <c r="D2102" s="3"/>
      <c r="E2102" s="9" t="s">
        <v>278</v>
      </c>
      <c r="F2102" s="9" t="s">
        <v>278</v>
      </c>
      <c r="G2102" s="9" t="s">
        <v>278</v>
      </c>
      <c r="H2102" s="9" t="s">
        <v>278</v>
      </c>
      <c r="I2102" s="9">
        <v>265.60000000000218</v>
      </c>
      <c r="J2102" s="9" t="s">
        <v>278</v>
      </c>
      <c r="K2102" s="9" t="s">
        <v>278</v>
      </c>
      <c r="L2102" s="9" t="s">
        <v>278</v>
      </c>
      <c r="M2102" s="9" t="s">
        <v>278</v>
      </c>
      <c r="P2102" s="65">
        <f t="shared" si="51"/>
        <v>265.60000000000218</v>
      </c>
    </row>
    <row r="2103" spans="1:16" ht="15">
      <c r="A2103" s="253" t="s">
        <v>2696</v>
      </c>
      <c r="B2103" s="239" t="s">
        <v>1693</v>
      </c>
      <c r="C2103" s="3"/>
      <c r="D2103" s="3"/>
      <c r="E2103" s="9" t="s">
        <v>278</v>
      </c>
      <c r="F2103" s="9" t="s">
        <v>278</v>
      </c>
      <c r="G2103" s="9" t="s">
        <v>278</v>
      </c>
      <c r="H2103" s="9" t="s">
        <v>278</v>
      </c>
      <c r="I2103" s="9" t="s">
        <v>278</v>
      </c>
      <c r="J2103" s="9" t="s">
        <v>278</v>
      </c>
      <c r="K2103" s="9">
        <v>94.899999999999636</v>
      </c>
      <c r="L2103" s="62" t="s">
        <v>279</v>
      </c>
      <c r="M2103" s="65">
        <v>158.4</v>
      </c>
      <c r="P2103" s="65">
        <f t="shared" si="51"/>
        <v>253.29999999999964</v>
      </c>
    </row>
    <row r="2104" spans="1:16" ht="15">
      <c r="A2104" s="253" t="s">
        <v>2697</v>
      </c>
      <c r="B2104" s="61" t="s">
        <v>2724</v>
      </c>
      <c r="C2104" s="3"/>
      <c r="D2104" s="3"/>
      <c r="E2104" s="9" t="s">
        <v>278</v>
      </c>
      <c r="F2104" s="9" t="s">
        <v>278</v>
      </c>
      <c r="G2104" s="9" t="s">
        <v>278</v>
      </c>
      <c r="H2104" s="9" t="s">
        <v>278</v>
      </c>
      <c r="I2104" s="9" t="s">
        <v>278</v>
      </c>
      <c r="J2104" s="9" t="s">
        <v>278</v>
      </c>
      <c r="K2104" s="9" t="s">
        <v>278</v>
      </c>
      <c r="L2104" s="9" t="s">
        <v>278</v>
      </c>
      <c r="M2104" s="65">
        <v>225.3</v>
      </c>
      <c r="N2104" s="65"/>
      <c r="P2104" s="65">
        <f t="shared" si="51"/>
        <v>225.3</v>
      </c>
    </row>
    <row r="2105" spans="1:16" ht="15">
      <c r="A2105" s="253" t="s">
        <v>2698</v>
      </c>
      <c r="B2105" s="239" t="s">
        <v>1669</v>
      </c>
      <c r="C2105" s="3"/>
      <c r="D2105" s="3"/>
      <c r="E2105" s="9" t="s">
        <v>278</v>
      </c>
      <c r="F2105" s="9" t="s">
        <v>278</v>
      </c>
      <c r="G2105" s="9" t="s">
        <v>278</v>
      </c>
      <c r="H2105" s="9" t="s">
        <v>278</v>
      </c>
      <c r="I2105" s="9" t="s">
        <v>278</v>
      </c>
      <c r="J2105" s="9" t="s">
        <v>278</v>
      </c>
      <c r="K2105" s="9">
        <v>216.10000000000127</v>
      </c>
      <c r="L2105" s="9" t="s">
        <v>278</v>
      </c>
      <c r="M2105" s="9" t="s">
        <v>278</v>
      </c>
      <c r="P2105" s="65">
        <f t="shared" si="51"/>
        <v>216.10000000000127</v>
      </c>
    </row>
    <row r="2106" spans="1:16" ht="15">
      <c r="A2106" s="253" t="s">
        <v>2727</v>
      </c>
      <c r="B2106" s="61" t="s">
        <v>2203</v>
      </c>
      <c r="C2106" s="3"/>
      <c r="D2106" s="3"/>
      <c r="E2106" s="9" t="s">
        <v>278</v>
      </c>
      <c r="F2106" s="9" t="s">
        <v>278</v>
      </c>
      <c r="G2106" s="9" t="s">
        <v>278</v>
      </c>
      <c r="H2106" s="9" t="s">
        <v>278</v>
      </c>
      <c r="I2106" s="9" t="s">
        <v>278</v>
      </c>
      <c r="J2106" s="9" t="s">
        <v>278</v>
      </c>
      <c r="K2106" s="9" t="s">
        <v>278</v>
      </c>
      <c r="L2106" s="9">
        <v>210.5</v>
      </c>
      <c r="M2106" s="9" t="s">
        <v>278</v>
      </c>
      <c r="N2106" s="65"/>
      <c r="P2106" s="65">
        <f t="shared" si="51"/>
        <v>210.5</v>
      </c>
    </row>
    <row r="2107" spans="1:16" ht="15">
      <c r="A2107" s="253" t="s">
        <v>2820</v>
      </c>
      <c r="B2107" s="178" t="s">
        <v>1340</v>
      </c>
      <c r="C2107" s="3"/>
      <c r="D2107" s="3"/>
      <c r="E2107" s="9" t="s">
        <v>278</v>
      </c>
      <c r="F2107" s="9" t="s">
        <v>278</v>
      </c>
      <c r="G2107" s="9" t="s">
        <v>278</v>
      </c>
      <c r="H2107" s="9" t="s">
        <v>278</v>
      </c>
      <c r="I2107" s="9">
        <v>205</v>
      </c>
      <c r="J2107" s="9" t="s">
        <v>278</v>
      </c>
      <c r="K2107" s="9" t="s">
        <v>278</v>
      </c>
      <c r="L2107" s="9" t="s">
        <v>278</v>
      </c>
      <c r="M2107" s="9" t="s">
        <v>278</v>
      </c>
      <c r="P2107" s="65">
        <f t="shared" si="51"/>
        <v>205</v>
      </c>
    </row>
    <row r="2108" spans="1:16" ht="15">
      <c r="A2108" s="253" t="s">
        <v>2837</v>
      </c>
      <c r="B2108" s="61" t="s">
        <v>2708</v>
      </c>
      <c r="C2108" s="3"/>
      <c r="D2108" s="3"/>
      <c r="E2108" s="9" t="s">
        <v>278</v>
      </c>
      <c r="F2108" s="9" t="s">
        <v>278</v>
      </c>
      <c r="G2108" s="9" t="s">
        <v>278</v>
      </c>
      <c r="H2108" s="9" t="s">
        <v>278</v>
      </c>
      <c r="I2108" s="9" t="s">
        <v>278</v>
      </c>
      <c r="J2108" s="9" t="s">
        <v>278</v>
      </c>
      <c r="K2108" s="9" t="s">
        <v>278</v>
      </c>
      <c r="L2108" s="9" t="s">
        <v>278</v>
      </c>
      <c r="M2108" s="65">
        <v>194.8</v>
      </c>
      <c r="N2108" s="65"/>
      <c r="P2108" s="65">
        <f t="shared" si="51"/>
        <v>194.8</v>
      </c>
    </row>
    <row r="2109" spans="1:16" ht="15">
      <c r="A2109" s="253" t="s">
        <v>2887</v>
      </c>
      <c r="B2109" s="61" t="s">
        <v>688</v>
      </c>
      <c r="E2109" s="9" t="s">
        <v>278</v>
      </c>
      <c r="F2109" s="9" t="s">
        <v>278</v>
      </c>
      <c r="G2109" s="9" t="s">
        <v>278</v>
      </c>
      <c r="H2109" s="9">
        <v>186.70000000000073</v>
      </c>
      <c r="I2109" s="9" t="s">
        <v>278</v>
      </c>
      <c r="J2109" s="9" t="s">
        <v>278</v>
      </c>
      <c r="K2109" s="9" t="s">
        <v>278</v>
      </c>
      <c r="L2109" s="9" t="s">
        <v>278</v>
      </c>
      <c r="M2109" s="9" t="s">
        <v>278</v>
      </c>
      <c r="P2109" s="65">
        <f t="shared" si="51"/>
        <v>186.70000000000073</v>
      </c>
    </row>
    <row r="2110" spans="1:16" ht="15">
      <c r="A2110" s="253" t="s">
        <v>2888</v>
      </c>
      <c r="B2110" s="178" t="s">
        <v>1347</v>
      </c>
      <c r="C2110" s="3"/>
      <c r="D2110" s="3"/>
      <c r="E2110" s="9" t="s">
        <v>278</v>
      </c>
      <c r="F2110" s="9" t="s">
        <v>278</v>
      </c>
      <c r="G2110" s="9" t="s">
        <v>278</v>
      </c>
      <c r="H2110" s="9" t="s">
        <v>278</v>
      </c>
      <c r="I2110" s="9">
        <v>170.40000000000146</v>
      </c>
      <c r="J2110" s="9" t="s">
        <v>278</v>
      </c>
      <c r="K2110" s="9" t="s">
        <v>278</v>
      </c>
      <c r="L2110" s="9" t="s">
        <v>278</v>
      </c>
      <c r="M2110" s="9" t="s">
        <v>278</v>
      </c>
      <c r="P2110" s="65">
        <f t="shared" si="51"/>
        <v>170.40000000000146</v>
      </c>
    </row>
    <row r="2111" spans="1:16" ht="15">
      <c r="A2111" s="253" t="s">
        <v>2889</v>
      </c>
      <c r="B2111" s="178" t="s">
        <v>1339</v>
      </c>
      <c r="C2111" s="3"/>
      <c r="D2111" s="3"/>
      <c r="E2111" s="9" t="s">
        <v>278</v>
      </c>
      <c r="F2111" s="9" t="s">
        <v>278</v>
      </c>
      <c r="G2111" s="9" t="s">
        <v>278</v>
      </c>
      <c r="H2111" s="9" t="s">
        <v>278</v>
      </c>
      <c r="I2111" s="9">
        <v>145.89999999999964</v>
      </c>
      <c r="J2111" s="9" t="s">
        <v>278</v>
      </c>
      <c r="K2111" s="9" t="s">
        <v>278</v>
      </c>
      <c r="L2111" s="9" t="s">
        <v>278</v>
      </c>
      <c r="M2111" s="9" t="s">
        <v>278</v>
      </c>
      <c r="P2111" s="65">
        <f t="shared" si="51"/>
        <v>145.89999999999964</v>
      </c>
    </row>
    <row r="2112" spans="1:16" ht="15">
      <c r="A2112" s="253" t="s">
        <v>2890</v>
      </c>
      <c r="B2112" s="178" t="s">
        <v>1338</v>
      </c>
      <c r="C2112" s="3"/>
      <c r="D2112" s="3"/>
      <c r="E2112" s="9" t="s">
        <v>278</v>
      </c>
      <c r="F2112" s="9" t="s">
        <v>278</v>
      </c>
      <c r="G2112" s="9" t="s">
        <v>278</v>
      </c>
      <c r="H2112" s="9" t="s">
        <v>278</v>
      </c>
      <c r="I2112" s="9">
        <v>100.30000000000291</v>
      </c>
      <c r="J2112" s="9" t="s">
        <v>278</v>
      </c>
      <c r="K2112" s="9" t="s">
        <v>278</v>
      </c>
      <c r="L2112" s="9" t="s">
        <v>278</v>
      </c>
      <c r="M2112" s="9" t="s">
        <v>278</v>
      </c>
      <c r="P2112" s="65">
        <f t="shared" si="51"/>
        <v>100.30000000000291</v>
      </c>
    </row>
    <row r="2113" spans="1:21" ht="15">
      <c r="A2113" s="253" t="s">
        <v>2891</v>
      </c>
      <c r="B2113" s="239" t="s">
        <v>1670</v>
      </c>
      <c r="C2113" s="3"/>
      <c r="D2113" s="3"/>
      <c r="E2113" s="9" t="s">
        <v>278</v>
      </c>
      <c r="F2113" s="9" t="s">
        <v>278</v>
      </c>
      <c r="G2113" s="9" t="s">
        <v>278</v>
      </c>
      <c r="H2113" s="9" t="s">
        <v>278</v>
      </c>
      <c r="I2113" s="9" t="s">
        <v>278</v>
      </c>
      <c r="J2113" s="9" t="s">
        <v>278</v>
      </c>
      <c r="K2113" s="62" t="s">
        <v>279</v>
      </c>
      <c r="L2113" s="9" t="s">
        <v>278</v>
      </c>
      <c r="M2113" s="9" t="s">
        <v>278</v>
      </c>
      <c r="P2113" s="65">
        <f t="shared" si="51"/>
        <v>0</v>
      </c>
    </row>
    <row r="2114" spans="1:21" ht="15">
      <c r="A2114" s="28"/>
      <c r="B2114" s="61"/>
      <c r="E2114" s="9"/>
      <c r="F2114" s="9"/>
      <c r="G2114" s="9"/>
      <c r="H2114" s="9"/>
      <c r="L2114" s="67"/>
      <c r="M2114" s="67"/>
      <c r="N2114" s="65"/>
    </row>
    <row r="2115" spans="1:21" ht="15">
      <c r="A2115" s="28"/>
      <c r="B2115" s="61"/>
      <c r="E2115" s="9"/>
      <c r="L2115" s="67"/>
      <c r="M2115" s="67"/>
    </row>
    <row r="2116" spans="1:21" ht="15">
      <c r="A2116" s="28"/>
      <c r="B2116" s="61"/>
      <c r="E2116" s="9"/>
      <c r="L2116" s="67"/>
      <c r="M2116" s="67"/>
    </row>
    <row r="2117" spans="1:21" ht="25.5">
      <c r="A2117" s="23" t="s">
        <v>191</v>
      </c>
      <c r="L2117" s="67"/>
      <c r="M2117" s="67"/>
    </row>
    <row r="2118" spans="1:21">
      <c r="L2118" s="67"/>
      <c r="M2118" s="67"/>
    </row>
    <row r="2119" spans="1:21" ht="15">
      <c r="A2119" s="38"/>
      <c r="B2119" s="38"/>
      <c r="C2119" s="38"/>
      <c r="D2119" s="38"/>
      <c r="E2119" s="59">
        <v>2016</v>
      </c>
      <c r="F2119" s="59">
        <v>2017</v>
      </c>
      <c r="G2119" s="59">
        <v>2018</v>
      </c>
      <c r="H2119" s="59">
        <v>2019</v>
      </c>
      <c r="I2119" s="59">
        <v>2020</v>
      </c>
      <c r="J2119" s="59">
        <v>2021</v>
      </c>
      <c r="K2119" s="59">
        <v>2022</v>
      </c>
      <c r="L2119" s="59">
        <v>2023</v>
      </c>
      <c r="M2119" s="59">
        <v>2024</v>
      </c>
      <c r="P2119" s="68" t="s">
        <v>40</v>
      </c>
    </row>
    <row r="2120" spans="1:21" ht="15">
      <c r="A2120" s="28" t="s">
        <v>0</v>
      </c>
      <c r="B2120" s="61" t="s">
        <v>1</v>
      </c>
      <c r="E2120" s="183">
        <v>68.5</v>
      </c>
      <c r="F2120" s="183">
        <v>387.3</v>
      </c>
      <c r="G2120" s="188">
        <v>235.5</v>
      </c>
      <c r="H2120" s="9">
        <v>38.800000000001091</v>
      </c>
      <c r="I2120" s="9">
        <v>0</v>
      </c>
      <c r="J2120" s="9">
        <v>186.79999999999927</v>
      </c>
      <c r="K2120" s="183">
        <v>509.49999999999909</v>
      </c>
      <c r="L2120" s="9">
        <v>381.8</v>
      </c>
      <c r="M2120" s="65">
        <v>157.19999999999999</v>
      </c>
      <c r="P2120" s="65">
        <f t="shared" ref="P2120:P2151" si="52">SUM(E2120:M2120)</f>
        <v>1965.3999999999994</v>
      </c>
      <c r="R2120" t="s">
        <v>2004</v>
      </c>
      <c r="U2120" s="3" t="s">
        <v>2005</v>
      </c>
    </row>
    <row r="2121" spans="1:21" ht="15">
      <c r="A2121" s="28" t="s">
        <v>2</v>
      </c>
      <c r="B2121" s="61" t="s">
        <v>141</v>
      </c>
      <c r="E2121" s="9" t="s">
        <v>278</v>
      </c>
      <c r="F2121" s="188">
        <v>270.7</v>
      </c>
      <c r="G2121" s="188">
        <v>291.8</v>
      </c>
      <c r="H2121" s="9">
        <v>215.00000000000273</v>
      </c>
      <c r="I2121" s="9">
        <v>0</v>
      </c>
      <c r="J2121" s="9">
        <v>201.40000000000236</v>
      </c>
      <c r="K2121" s="188">
        <v>432.39999999999873</v>
      </c>
      <c r="L2121" s="9">
        <v>71.7</v>
      </c>
      <c r="M2121" s="65">
        <v>291.8</v>
      </c>
      <c r="P2121" s="65">
        <f t="shared" si="52"/>
        <v>1774.8000000000038</v>
      </c>
      <c r="R2121" t="s">
        <v>1917</v>
      </c>
    </row>
    <row r="2122" spans="1:21" ht="15">
      <c r="A2122" s="28" t="s">
        <v>3</v>
      </c>
      <c r="B2122" s="61" t="s">
        <v>153</v>
      </c>
      <c r="E2122" s="9" t="s">
        <v>278</v>
      </c>
      <c r="F2122" s="9" t="s">
        <v>278</v>
      </c>
      <c r="G2122" s="184">
        <v>357.7</v>
      </c>
      <c r="H2122" s="9">
        <v>213.99999999999727</v>
      </c>
      <c r="I2122" s="9">
        <v>0</v>
      </c>
      <c r="J2122" s="9">
        <v>176.50000000000182</v>
      </c>
      <c r="K2122" s="9">
        <v>352</v>
      </c>
      <c r="L2122" s="9">
        <v>307</v>
      </c>
      <c r="M2122" s="90">
        <v>331.7</v>
      </c>
      <c r="P2122" s="65">
        <f t="shared" si="52"/>
        <v>1738.8999999999992</v>
      </c>
      <c r="R2122" t="s">
        <v>308</v>
      </c>
    </row>
    <row r="2123" spans="1:21" ht="15">
      <c r="A2123" s="28" t="s">
        <v>5</v>
      </c>
      <c r="B2123" s="61" t="s">
        <v>700</v>
      </c>
      <c r="E2123" s="9" t="s">
        <v>278</v>
      </c>
      <c r="F2123" s="9" t="s">
        <v>278</v>
      </c>
      <c r="G2123" s="9" t="s">
        <v>278</v>
      </c>
      <c r="H2123" s="185">
        <v>432.89999999999964</v>
      </c>
      <c r="I2123" s="9">
        <v>0</v>
      </c>
      <c r="J2123" s="9">
        <v>197.39999999999964</v>
      </c>
      <c r="K2123" s="9">
        <v>388.949999999998</v>
      </c>
      <c r="L2123" s="9">
        <v>305.7</v>
      </c>
      <c r="M2123" s="90">
        <v>386.2</v>
      </c>
      <c r="P2123" s="65">
        <f t="shared" si="52"/>
        <v>1711.1499999999974</v>
      </c>
      <c r="R2123" t="s">
        <v>324</v>
      </c>
      <c r="U2123" s="3" t="s">
        <v>1428</v>
      </c>
    </row>
    <row r="2124" spans="1:21" ht="15">
      <c r="A2124" s="28" t="s">
        <v>7</v>
      </c>
      <c r="B2124" s="61" t="s">
        <v>662</v>
      </c>
      <c r="E2124" s="9" t="s">
        <v>278</v>
      </c>
      <c r="F2124" s="9" t="s">
        <v>278</v>
      </c>
      <c r="G2124" s="9" t="s">
        <v>278</v>
      </c>
      <c r="H2124" s="188">
        <v>416.30000000000109</v>
      </c>
      <c r="I2124" s="9">
        <v>0</v>
      </c>
      <c r="J2124" s="188">
        <v>255.20000000000073</v>
      </c>
      <c r="K2124" s="9">
        <v>343.65000000000146</v>
      </c>
      <c r="L2124" s="183">
        <v>516.29999999999995</v>
      </c>
      <c r="M2124" s="65">
        <v>132.6</v>
      </c>
      <c r="P2124" s="65">
        <f t="shared" si="52"/>
        <v>1664.0500000000031</v>
      </c>
      <c r="R2124" t="s">
        <v>2507</v>
      </c>
    </row>
    <row r="2125" spans="1:21" ht="15">
      <c r="A2125" s="28" t="s">
        <v>8</v>
      </c>
      <c r="B2125" s="61" t="s">
        <v>27</v>
      </c>
      <c r="E2125" s="62" t="s">
        <v>279</v>
      </c>
      <c r="F2125" s="9">
        <v>56</v>
      </c>
      <c r="G2125" s="9">
        <v>164</v>
      </c>
      <c r="H2125" s="188">
        <v>412.89999999999964</v>
      </c>
      <c r="I2125" s="9">
        <v>0</v>
      </c>
      <c r="J2125" s="188">
        <v>284.699999999998</v>
      </c>
      <c r="K2125" s="9">
        <v>402.99999999999727</v>
      </c>
      <c r="L2125" s="9">
        <v>314</v>
      </c>
      <c r="M2125" s="9" t="s">
        <v>278</v>
      </c>
      <c r="P2125" s="65">
        <f t="shared" si="52"/>
        <v>1634.5999999999949</v>
      </c>
      <c r="R2125" t="s">
        <v>303</v>
      </c>
    </row>
    <row r="2126" spans="1:21" ht="15">
      <c r="A2126" s="28" t="s">
        <v>10</v>
      </c>
      <c r="B2126" s="61" t="s">
        <v>675</v>
      </c>
      <c r="E2126" s="9" t="s">
        <v>278</v>
      </c>
      <c r="F2126" s="9" t="s">
        <v>278</v>
      </c>
      <c r="G2126" s="9" t="s">
        <v>278</v>
      </c>
      <c r="H2126" s="188">
        <v>334.19999999999891</v>
      </c>
      <c r="I2126" s="9">
        <v>0</v>
      </c>
      <c r="J2126" s="9">
        <v>24.199999999998909</v>
      </c>
      <c r="K2126" s="185">
        <v>513.00000000000091</v>
      </c>
      <c r="L2126" s="188">
        <v>388.4</v>
      </c>
      <c r="M2126" s="90">
        <v>374.6</v>
      </c>
      <c r="P2126" s="65">
        <f t="shared" si="52"/>
        <v>1634.3999999999987</v>
      </c>
      <c r="R2126" t="s">
        <v>3189</v>
      </c>
      <c r="U2126" s="3" t="s">
        <v>3190</v>
      </c>
    </row>
    <row r="2127" spans="1:21" ht="15">
      <c r="A2127" s="28" t="s">
        <v>12</v>
      </c>
      <c r="B2127" s="61" t="s">
        <v>686</v>
      </c>
      <c r="E2127" s="9" t="s">
        <v>278</v>
      </c>
      <c r="F2127" s="9" t="s">
        <v>278</v>
      </c>
      <c r="G2127" s="9" t="s">
        <v>278</v>
      </c>
      <c r="H2127" s="184">
        <v>418.59999999999945</v>
      </c>
      <c r="I2127" s="9">
        <v>0</v>
      </c>
      <c r="J2127" s="188">
        <v>282.30000000000018</v>
      </c>
      <c r="K2127" s="9">
        <v>263.24999999999818</v>
      </c>
      <c r="L2127" s="9">
        <v>128.4</v>
      </c>
      <c r="M2127" s="372">
        <v>491.8</v>
      </c>
      <c r="P2127" s="65">
        <f t="shared" si="52"/>
        <v>1584.3499999999979</v>
      </c>
      <c r="R2127" t="s">
        <v>3191</v>
      </c>
    </row>
    <row r="2128" spans="1:21" ht="15">
      <c r="A2128" s="28" t="s">
        <v>14</v>
      </c>
      <c r="B2128" s="61" t="s">
        <v>21</v>
      </c>
      <c r="E2128" s="9">
        <v>8.4</v>
      </c>
      <c r="F2128" s="9">
        <v>26.6</v>
      </c>
      <c r="G2128" s="183">
        <v>390.1</v>
      </c>
      <c r="H2128" s="9">
        <v>299.20000000000073</v>
      </c>
      <c r="I2128" s="9">
        <v>0</v>
      </c>
      <c r="J2128" s="9">
        <v>109.5</v>
      </c>
      <c r="K2128" s="9">
        <v>251.5</v>
      </c>
      <c r="L2128" s="9">
        <v>116</v>
      </c>
      <c r="M2128" s="65">
        <v>269.7</v>
      </c>
      <c r="P2128" s="65">
        <f t="shared" si="52"/>
        <v>1471.0000000000007</v>
      </c>
      <c r="R2128" t="s">
        <v>300</v>
      </c>
    </row>
    <row r="2129" spans="1:21" ht="15">
      <c r="A2129" s="28" t="s">
        <v>16</v>
      </c>
      <c r="B2129" s="61" t="s">
        <v>17</v>
      </c>
      <c r="E2129" s="62" t="s">
        <v>279</v>
      </c>
      <c r="F2129" s="9">
        <v>123.7</v>
      </c>
      <c r="G2129" s="188">
        <v>348.6</v>
      </c>
      <c r="H2129" s="9">
        <v>137.60000000000127</v>
      </c>
      <c r="I2129" s="9">
        <v>0</v>
      </c>
      <c r="J2129" s="9">
        <v>204.50000000000091</v>
      </c>
      <c r="K2129" s="9">
        <v>191.39999999999873</v>
      </c>
      <c r="L2129" s="9">
        <v>124.1</v>
      </c>
      <c r="M2129" s="65">
        <v>327.7</v>
      </c>
      <c r="P2129" s="65">
        <f t="shared" si="52"/>
        <v>1457.6000000000008</v>
      </c>
      <c r="R2129" t="s">
        <v>283</v>
      </c>
    </row>
    <row r="2130" spans="1:21" ht="15">
      <c r="A2130" s="28" t="s">
        <v>18</v>
      </c>
      <c r="B2130" s="178" t="s">
        <v>1342</v>
      </c>
      <c r="C2130" s="3"/>
      <c r="D2130" s="3"/>
      <c r="E2130" s="9" t="s">
        <v>278</v>
      </c>
      <c r="F2130" s="9" t="s">
        <v>278</v>
      </c>
      <c r="G2130" s="9" t="s">
        <v>278</v>
      </c>
      <c r="H2130" s="9" t="s">
        <v>278</v>
      </c>
      <c r="I2130" s="9">
        <v>0</v>
      </c>
      <c r="J2130" s="9">
        <v>113.99999999999909</v>
      </c>
      <c r="K2130" s="9">
        <v>313.19999999999891</v>
      </c>
      <c r="L2130" s="188">
        <v>430.7</v>
      </c>
      <c r="M2130" s="113">
        <v>584</v>
      </c>
      <c r="P2130" s="65">
        <f t="shared" si="52"/>
        <v>1441.899999999998</v>
      </c>
      <c r="R2130" t="s">
        <v>316</v>
      </c>
      <c r="U2130" s="3" t="s">
        <v>1428</v>
      </c>
    </row>
    <row r="2131" spans="1:21" ht="15">
      <c r="A2131" s="28" t="s">
        <v>20</v>
      </c>
      <c r="B2131" s="61" t="s">
        <v>31</v>
      </c>
      <c r="E2131" s="9">
        <v>4.4000000000000004</v>
      </c>
      <c r="F2131" s="9">
        <v>101.8</v>
      </c>
      <c r="G2131" s="185">
        <v>411.5</v>
      </c>
      <c r="H2131" s="9">
        <v>267.19999999999982</v>
      </c>
      <c r="I2131" s="9">
        <v>0</v>
      </c>
      <c r="J2131" s="9">
        <v>63.999999999998181</v>
      </c>
      <c r="K2131" s="9">
        <v>196.90000000000146</v>
      </c>
      <c r="L2131" s="9">
        <v>195.5</v>
      </c>
      <c r="M2131" s="65">
        <v>170.5</v>
      </c>
      <c r="P2131" s="65">
        <f t="shared" si="52"/>
        <v>1411.7999999999995</v>
      </c>
      <c r="R2131" t="s">
        <v>281</v>
      </c>
      <c r="U2131" s="3" t="s">
        <v>1428</v>
      </c>
    </row>
    <row r="2132" spans="1:21" ht="15">
      <c r="A2132" s="28" t="s">
        <v>22</v>
      </c>
      <c r="B2132" s="61" t="s">
        <v>13</v>
      </c>
      <c r="E2132" s="188">
        <v>22</v>
      </c>
      <c r="F2132" s="185">
        <v>424.5</v>
      </c>
      <c r="G2132" s="9">
        <v>67.5</v>
      </c>
      <c r="H2132" s="9">
        <v>184.69999999999436</v>
      </c>
      <c r="I2132" s="9">
        <v>0</v>
      </c>
      <c r="J2132" s="9">
        <v>77.500000000000909</v>
      </c>
      <c r="K2132" s="188">
        <v>421.20000000000073</v>
      </c>
      <c r="L2132" s="9">
        <v>120.3</v>
      </c>
      <c r="M2132" s="9" t="s">
        <v>278</v>
      </c>
      <c r="P2132" s="65">
        <f t="shared" si="52"/>
        <v>1317.699999999996</v>
      </c>
      <c r="R2132" t="s">
        <v>2006</v>
      </c>
      <c r="U2132" s="3" t="s">
        <v>1428</v>
      </c>
    </row>
    <row r="2133" spans="1:21" ht="15">
      <c r="A2133" s="28" t="s">
        <v>24</v>
      </c>
      <c r="B2133" s="61" t="s">
        <v>658</v>
      </c>
      <c r="E2133" s="9" t="s">
        <v>278</v>
      </c>
      <c r="F2133" s="9" t="s">
        <v>278</v>
      </c>
      <c r="G2133" s="9" t="s">
        <v>278</v>
      </c>
      <c r="H2133" s="188">
        <v>325.00000000000091</v>
      </c>
      <c r="I2133" s="9">
        <v>0</v>
      </c>
      <c r="J2133" s="9">
        <v>47.900000000001455</v>
      </c>
      <c r="K2133" s="188">
        <v>440.49999999999818</v>
      </c>
      <c r="L2133" s="9">
        <v>171.6</v>
      </c>
      <c r="M2133" s="65">
        <v>307.10000000000002</v>
      </c>
      <c r="P2133" s="65">
        <f t="shared" si="52"/>
        <v>1292.1000000000006</v>
      </c>
      <c r="R2133" t="s">
        <v>336</v>
      </c>
    </row>
    <row r="2134" spans="1:21" ht="15">
      <c r="A2134" s="28" t="s">
        <v>26</v>
      </c>
      <c r="B2134" s="61" t="s">
        <v>11</v>
      </c>
      <c r="E2134" s="62" t="s">
        <v>279</v>
      </c>
      <c r="F2134" s="9">
        <v>62.6</v>
      </c>
      <c r="G2134" s="188">
        <v>283.39999999999998</v>
      </c>
      <c r="H2134" s="9">
        <v>278.09999999999945</v>
      </c>
      <c r="I2134" s="9">
        <v>0</v>
      </c>
      <c r="J2134" s="9">
        <v>93.600000000000364</v>
      </c>
      <c r="K2134" s="9">
        <v>249.20000000000073</v>
      </c>
      <c r="L2134" s="9">
        <v>129.30000000000001</v>
      </c>
      <c r="M2134" s="65">
        <v>175</v>
      </c>
      <c r="P2134" s="65">
        <f t="shared" si="52"/>
        <v>1271.2000000000005</v>
      </c>
      <c r="R2134" t="s">
        <v>292</v>
      </c>
    </row>
    <row r="2135" spans="1:21" ht="15">
      <c r="A2135" s="28" t="s">
        <v>28</v>
      </c>
      <c r="B2135" s="61" t="s">
        <v>692</v>
      </c>
      <c r="E2135" s="9" t="s">
        <v>278</v>
      </c>
      <c r="F2135" s="9" t="s">
        <v>278</v>
      </c>
      <c r="G2135" s="9" t="s">
        <v>278</v>
      </c>
      <c r="H2135" s="9">
        <v>142.69999999999982</v>
      </c>
      <c r="I2135" s="9">
        <v>0</v>
      </c>
      <c r="J2135" s="183">
        <v>306.70000000000073</v>
      </c>
      <c r="K2135" s="9">
        <v>356.30000000000109</v>
      </c>
      <c r="L2135" s="9">
        <v>134.80000000000001</v>
      </c>
      <c r="M2135" s="90">
        <v>329.5</v>
      </c>
      <c r="P2135" s="65">
        <f t="shared" si="52"/>
        <v>1270.0000000000016</v>
      </c>
      <c r="R2135" t="s">
        <v>319</v>
      </c>
    </row>
    <row r="2136" spans="1:21" ht="15">
      <c r="A2136" s="28" t="s">
        <v>30</v>
      </c>
      <c r="B2136" s="61" t="s">
        <v>162</v>
      </c>
      <c r="E2136" s="9" t="s">
        <v>278</v>
      </c>
      <c r="F2136" s="9" t="s">
        <v>278</v>
      </c>
      <c r="G2136" s="9">
        <v>177.1</v>
      </c>
      <c r="H2136" s="9">
        <v>240.49999999999818</v>
      </c>
      <c r="I2136" s="9">
        <v>0</v>
      </c>
      <c r="J2136" s="9">
        <v>192</v>
      </c>
      <c r="K2136" s="9">
        <v>163</v>
      </c>
      <c r="L2136" s="9">
        <v>240.3</v>
      </c>
      <c r="M2136" s="65">
        <v>229.9</v>
      </c>
      <c r="P2136" s="65">
        <f t="shared" si="52"/>
        <v>1242.7999999999984</v>
      </c>
    </row>
    <row r="2137" spans="1:21" ht="15">
      <c r="A2137" s="28" t="s">
        <v>32</v>
      </c>
      <c r="B2137" s="61" t="s">
        <v>25</v>
      </c>
      <c r="E2137" s="9">
        <v>1.1000000000000001</v>
      </c>
      <c r="F2137" s="188">
        <v>197</v>
      </c>
      <c r="G2137" s="9">
        <v>135.5</v>
      </c>
      <c r="H2137" s="9">
        <v>116.10000000000036</v>
      </c>
      <c r="I2137" s="9">
        <v>0</v>
      </c>
      <c r="J2137" s="9">
        <v>23.300000000000182</v>
      </c>
      <c r="K2137" s="9">
        <v>230.99999999999909</v>
      </c>
      <c r="L2137" s="9">
        <v>177.3</v>
      </c>
      <c r="M2137" s="65">
        <v>303.3</v>
      </c>
      <c r="P2137" s="65">
        <f t="shared" si="52"/>
        <v>1184.5999999999997</v>
      </c>
      <c r="R2137" t="s">
        <v>288</v>
      </c>
    </row>
    <row r="2138" spans="1:21" ht="15">
      <c r="A2138" s="28" t="s">
        <v>34</v>
      </c>
      <c r="B2138" s="61" t="s">
        <v>142</v>
      </c>
      <c r="E2138" s="9" t="s">
        <v>278</v>
      </c>
      <c r="F2138" s="9">
        <v>91</v>
      </c>
      <c r="G2138" s="188">
        <v>254.4</v>
      </c>
      <c r="H2138" s="9">
        <v>136</v>
      </c>
      <c r="I2138" s="9">
        <v>0</v>
      </c>
      <c r="J2138" s="9">
        <v>133.89999999999964</v>
      </c>
      <c r="K2138" s="9">
        <v>406.79999999999927</v>
      </c>
      <c r="L2138" s="9">
        <v>144.5</v>
      </c>
      <c r="M2138" s="62" t="s">
        <v>279</v>
      </c>
      <c r="P2138" s="65">
        <f t="shared" si="52"/>
        <v>1166.599999999999</v>
      </c>
      <c r="R2138" t="s">
        <v>288</v>
      </c>
    </row>
    <row r="2139" spans="1:21" ht="15">
      <c r="A2139" s="28" t="s">
        <v>36</v>
      </c>
      <c r="B2139" s="178" t="s">
        <v>1346</v>
      </c>
      <c r="C2139" s="3"/>
      <c r="D2139" s="3"/>
      <c r="E2139" s="9" t="s">
        <v>278</v>
      </c>
      <c r="F2139" s="9" t="s">
        <v>278</v>
      </c>
      <c r="G2139" s="9" t="s">
        <v>278</v>
      </c>
      <c r="H2139" s="9" t="s">
        <v>278</v>
      </c>
      <c r="I2139" s="9">
        <v>0</v>
      </c>
      <c r="J2139" s="9">
        <v>177.70000000000073</v>
      </c>
      <c r="K2139" s="9">
        <v>354.29999999999836</v>
      </c>
      <c r="L2139" s="9">
        <v>381.2</v>
      </c>
      <c r="M2139" s="65">
        <v>234.8</v>
      </c>
      <c r="P2139" s="65">
        <f t="shared" si="52"/>
        <v>1147.9999999999991</v>
      </c>
    </row>
    <row r="2140" spans="1:21" ht="15">
      <c r="A2140" s="28" t="s">
        <v>38</v>
      </c>
      <c r="B2140" s="61" t="s">
        <v>23</v>
      </c>
      <c r="E2140" s="188">
        <v>20.100000000000001</v>
      </c>
      <c r="F2140" s="184">
        <v>337.4</v>
      </c>
      <c r="G2140" s="9">
        <v>203.7</v>
      </c>
      <c r="H2140" s="9">
        <v>88.100000000000364</v>
      </c>
      <c r="I2140" s="9">
        <v>0</v>
      </c>
      <c r="J2140" s="9">
        <v>103.79999999999836</v>
      </c>
      <c r="K2140" s="9">
        <v>95.250000000001819</v>
      </c>
      <c r="L2140" s="9">
        <v>154.80000000000001</v>
      </c>
      <c r="M2140" s="65">
        <v>141.4</v>
      </c>
      <c r="P2140" s="65">
        <f t="shared" si="52"/>
        <v>1144.5500000000006</v>
      </c>
      <c r="R2140" t="s">
        <v>318</v>
      </c>
    </row>
    <row r="2141" spans="1:21" ht="15">
      <c r="A2141" s="28" t="s">
        <v>145</v>
      </c>
      <c r="B2141" s="239" t="s">
        <v>1654</v>
      </c>
      <c r="C2141" s="3"/>
      <c r="D2141" s="3"/>
      <c r="E2141" s="9" t="s">
        <v>278</v>
      </c>
      <c r="F2141" s="9" t="s">
        <v>278</v>
      </c>
      <c r="G2141" s="9" t="s">
        <v>278</v>
      </c>
      <c r="H2141" s="9" t="s">
        <v>278</v>
      </c>
      <c r="I2141" s="9">
        <v>0</v>
      </c>
      <c r="J2141" s="9">
        <v>200.99999999999818</v>
      </c>
      <c r="K2141" s="188">
        <v>445.90000000000055</v>
      </c>
      <c r="L2141" s="9">
        <v>112.5</v>
      </c>
      <c r="M2141" s="90">
        <v>369.7</v>
      </c>
      <c r="P2141" s="65">
        <f t="shared" si="52"/>
        <v>1129.0999999999988</v>
      </c>
      <c r="R2141" t="s">
        <v>298</v>
      </c>
    </row>
    <row r="2142" spans="1:21" ht="15">
      <c r="A2142" s="28" t="s">
        <v>146</v>
      </c>
      <c r="B2142" s="61" t="s">
        <v>15</v>
      </c>
      <c r="E2142" s="184">
        <v>40.6</v>
      </c>
      <c r="F2142" s="9">
        <v>18.7</v>
      </c>
      <c r="G2142" s="9">
        <v>193.5</v>
      </c>
      <c r="H2142" s="9">
        <v>137.199999999998</v>
      </c>
      <c r="I2142" s="9">
        <v>0</v>
      </c>
      <c r="J2142" s="188">
        <v>248</v>
      </c>
      <c r="K2142" s="9">
        <v>191.5</v>
      </c>
      <c r="L2142" s="9">
        <v>210</v>
      </c>
      <c r="M2142" s="65">
        <v>85.8</v>
      </c>
      <c r="P2142" s="65">
        <f t="shared" si="52"/>
        <v>1125.2999999999979</v>
      </c>
      <c r="R2142" t="s">
        <v>308</v>
      </c>
    </row>
    <row r="2143" spans="1:21" ht="15">
      <c r="A2143" s="28" t="s">
        <v>147</v>
      </c>
      <c r="B2143" s="61" t="s">
        <v>143</v>
      </c>
      <c r="E2143" s="9" t="s">
        <v>278</v>
      </c>
      <c r="F2143" s="188">
        <v>219.5</v>
      </c>
      <c r="G2143" s="9">
        <v>160.4</v>
      </c>
      <c r="H2143" s="9">
        <v>154.50000000000182</v>
      </c>
      <c r="I2143" s="9">
        <v>0</v>
      </c>
      <c r="J2143" s="9">
        <v>105.49999999999909</v>
      </c>
      <c r="K2143" s="9">
        <v>270.00000000000182</v>
      </c>
      <c r="L2143" s="9">
        <v>138.80000000000001</v>
      </c>
      <c r="M2143" s="65">
        <v>66</v>
      </c>
      <c r="P2143" s="65">
        <f t="shared" si="52"/>
        <v>1114.7000000000028</v>
      </c>
      <c r="R2143" t="s">
        <v>284</v>
      </c>
    </row>
    <row r="2144" spans="1:21" ht="15">
      <c r="A2144" s="28" t="s">
        <v>151</v>
      </c>
      <c r="B2144" s="61" t="s">
        <v>651</v>
      </c>
      <c r="E2144" s="9" t="s">
        <v>278</v>
      </c>
      <c r="F2144" s="9" t="s">
        <v>278</v>
      </c>
      <c r="G2144" s="9" t="s">
        <v>278</v>
      </c>
      <c r="H2144" s="9">
        <v>245.50000000000091</v>
      </c>
      <c r="I2144" s="9">
        <v>0</v>
      </c>
      <c r="J2144" s="9">
        <v>212.29999999999836</v>
      </c>
      <c r="K2144" s="9">
        <v>192.24999999999545</v>
      </c>
      <c r="L2144" s="9">
        <v>323.3</v>
      </c>
      <c r="M2144" s="65">
        <v>134.20000000000002</v>
      </c>
      <c r="P2144" s="65">
        <f t="shared" si="52"/>
        <v>1107.5499999999947</v>
      </c>
    </row>
    <row r="2145" spans="1:18" ht="15">
      <c r="A2145" s="28" t="s">
        <v>157</v>
      </c>
      <c r="B2145" s="239" t="s">
        <v>1650</v>
      </c>
      <c r="C2145" s="3"/>
      <c r="D2145" s="3"/>
      <c r="E2145" s="9" t="s">
        <v>278</v>
      </c>
      <c r="F2145" s="9" t="s">
        <v>278</v>
      </c>
      <c r="G2145" s="9" t="s">
        <v>278</v>
      </c>
      <c r="H2145" s="9" t="s">
        <v>278</v>
      </c>
      <c r="I2145" s="9">
        <v>0</v>
      </c>
      <c r="J2145" s="188">
        <v>223.20000000000073</v>
      </c>
      <c r="K2145" s="9">
        <v>407.09999999999991</v>
      </c>
      <c r="L2145" s="9">
        <v>173.3</v>
      </c>
      <c r="M2145" s="65">
        <v>302.8</v>
      </c>
      <c r="P2145" s="65">
        <f t="shared" si="52"/>
        <v>1106.4000000000005</v>
      </c>
      <c r="R2145" t="s">
        <v>288</v>
      </c>
    </row>
    <row r="2146" spans="1:18" ht="15">
      <c r="A2146" s="28" t="s">
        <v>159</v>
      </c>
      <c r="B2146" s="61" t="s">
        <v>37</v>
      </c>
      <c r="E2146" s="188">
        <v>39.5</v>
      </c>
      <c r="F2146" s="9">
        <v>113.5</v>
      </c>
      <c r="G2146" s="9">
        <v>67.7</v>
      </c>
      <c r="H2146" s="9">
        <v>274.30000000000109</v>
      </c>
      <c r="I2146" s="9">
        <v>0</v>
      </c>
      <c r="J2146" s="9">
        <v>175.90000000000236</v>
      </c>
      <c r="K2146" s="9">
        <v>180</v>
      </c>
      <c r="L2146" s="9">
        <v>141.6</v>
      </c>
      <c r="M2146" s="65">
        <v>91</v>
      </c>
      <c r="P2146" s="65">
        <f t="shared" si="52"/>
        <v>1083.5000000000036</v>
      </c>
      <c r="R2146" t="s">
        <v>283</v>
      </c>
    </row>
    <row r="2147" spans="1:18" ht="15">
      <c r="A2147" s="28" t="s">
        <v>160</v>
      </c>
      <c r="B2147" s="61" t="s">
        <v>682</v>
      </c>
      <c r="E2147" s="9" t="s">
        <v>278</v>
      </c>
      <c r="F2147" s="9" t="s">
        <v>278</v>
      </c>
      <c r="G2147" s="9" t="s">
        <v>278</v>
      </c>
      <c r="H2147" s="188">
        <v>342.70000000000073</v>
      </c>
      <c r="I2147" s="9">
        <v>0</v>
      </c>
      <c r="J2147" s="9">
        <v>6.0000000000009095</v>
      </c>
      <c r="K2147" s="9">
        <v>371.79999999999927</v>
      </c>
      <c r="L2147" s="9">
        <v>157.69999999999999</v>
      </c>
      <c r="M2147" s="65">
        <v>197.3</v>
      </c>
      <c r="P2147" s="65">
        <f t="shared" si="52"/>
        <v>1075.5000000000009</v>
      </c>
      <c r="R2147" t="s">
        <v>297</v>
      </c>
    </row>
    <row r="2148" spans="1:18" ht="15">
      <c r="A2148" s="28" t="s">
        <v>161</v>
      </c>
      <c r="B2148" s="178" t="s">
        <v>1343</v>
      </c>
      <c r="C2148" s="3"/>
      <c r="D2148" s="3"/>
      <c r="E2148" s="9" t="s">
        <v>278</v>
      </c>
      <c r="F2148" s="9" t="s">
        <v>278</v>
      </c>
      <c r="G2148" s="9" t="s">
        <v>278</v>
      </c>
      <c r="H2148" s="9" t="s">
        <v>278</v>
      </c>
      <c r="I2148" s="9">
        <v>0</v>
      </c>
      <c r="J2148" s="9">
        <v>219.59999999999945</v>
      </c>
      <c r="K2148" s="188">
        <v>430</v>
      </c>
      <c r="L2148" s="9">
        <v>249.89999999999998</v>
      </c>
      <c r="M2148" s="65">
        <v>168</v>
      </c>
      <c r="P2148" s="65">
        <f t="shared" si="52"/>
        <v>1067.4999999999995</v>
      </c>
      <c r="R2148" t="s">
        <v>287</v>
      </c>
    </row>
    <row r="2149" spans="1:18" ht="15">
      <c r="A2149" s="28" t="s">
        <v>163</v>
      </c>
      <c r="B2149" s="61" t="s">
        <v>643</v>
      </c>
      <c r="E2149" s="9" t="s">
        <v>278</v>
      </c>
      <c r="F2149" s="9" t="s">
        <v>278</v>
      </c>
      <c r="G2149" s="9" t="s">
        <v>278</v>
      </c>
      <c r="H2149" s="9">
        <v>305.60000000000309</v>
      </c>
      <c r="I2149" s="9">
        <v>0</v>
      </c>
      <c r="J2149" s="9">
        <v>87.699999999999818</v>
      </c>
      <c r="K2149" s="9">
        <v>205.00000000000091</v>
      </c>
      <c r="L2149" s="9">
        <v>170.5</v>
      </c>
      <c r="M2149" s="65">
        <v>269.8</v>
      </c>
      <c r="P2149" s="65">
        <f t="shared" si="52"/>
        <v>1038.6000000000038</v>
      </c>
    </row>
    <row r="2150" spans="1:18" ht="15">
      <c r="A2150" s="28" t="s">
        <v>274</v>
      </c>
      <c r="B2150" s="61" t="s">
        <v>154</v>
      </c>
      <c r="E2150" s="9" t="s">
        <v>278</v>
      </c>
      <c r="F2150" s="9" t="s">
        <v>278</v>
      </c>
      <c r="G2150" s="9">
        <v>137.9</v>
      </c>
      <c r="H2150" s="9">
        <v>290.50000000000091</v>
      </c>
      <c r="I2150" s="9">
        <v>0</v>
      </c>
      <c r="J2150" s="9">
        <v>16.799999999997453</v>
      </c>
      <c r="K2150" s="9">
        <v>247.89999999999873</v>
      </c>
      <c r="L2150" s="9">
        <v>70.2</v>
      </c>
      <c r="M2150" s="65">
        <v>273.39999999999998</v>
      </c>
      <c r="P2150" s="65">
        <f t="shared" si="52"/>
        <v>1036.6999999999971</v>
      </c>
    </row>
    <row r="2151" spans="1:18" ht="15">
      <c r="A2151" s="28" t="s">
        <v>275</v>
      </c>
      <c r="B2151" s="61" t="s">
        <v>704</v>
      </c>
      <c r="E2151" s="9" t="s">
        <v>278</v>
      </c>
      <c r="F2151" s="9" t="s">
        <v>278</v>
      </c>
      <c r="G2151" s="9" t="s">
        <v>278</v>
      </c>
      <c r="H2151" s="183">
        <v>422.29999999999927</v>
      </c>
      <c r="I2151" s="9">
        <v>0</v>
      </c>
      <c r="J2151" s="9">
        <v>17.699999999998909</v>
      </c>
      <c r="K2151" s="9">
        <v>185.49999999999909</v>
      </c>
      <c r="L2151" s="9">
        <v>266</v>
      </c>
      <c r="M2151" s="65">
        <v>131.69999999999999</v>
      </c>
      <c r="P2151" s="65">
        <f t="shared" si="52"/>
        <v>1023.1999999999973</v>
      </c>
      <c r="R2151" t="s">
        <v>300</v>
      </c>
    </row>
    <row r="2152" spans="1:18" ht="15">
      <c r="A2152" s="28" t="s">
        <v>276</v>
      </c>
      <c r="B2152" s="178" t="s">
        <v>1334</v>
      </c>
      <c r="C2152" s="3"/>
      <c r="D2152" s="3"/>
      <c r="E2152" s="9" t="s">
        <v>278</v>
      </c>
      <c r="F2152" s="9" t="s">
        <v>278</v>
      </c>
      <c r="G2152" s="9" t="s">
        <v>278</v>
      </c>
      <c r="H2152" s="9" t="s">
        <v>278</v>
      </c>
      <c r="I2152" s="9">
        <v>0</v>
      </c>
      <c r="J2152" s="184">
        <v>293.69999999999982</v>
      </c>
      <c r="K2152" s="9">
        <v>176.49999999999818</v>
      </c>
      <c r="L2152" s="9">
        <v>104.10000000000001</v>
      </c>
      <c r="M2152" s="115">
        <v>430.15</v>
      </c>
      <c r="P2152" s="65">
        <f t="shared" ref="P2152:P2183" si="53">SUM(E2152:M2152)</f>
        <v>1004.449999999998</v>
      </c>
      <c r="R2152" t="s">
        <v>282</v>
      </c>
    </row>
    <row r="2153" spans="1:18" ht="15">
      <c r="A2153" s="28" t="s">
        <v>277</v>
      </c>
      <c r="B2153" s="61" t="s">
        <v>9</v>
      </c>
      <c r="E2153" s="62" t="s">
        <v>279</v>
      </c>
      <c r="F2153" s="9">
        <v>139.69999999999999</v>
      </c>
      <c r="G2153" s="9">
        <v>145.80000000000001</v>
      </c>
      <c r="H2153" s="9">
        <v>170.10000000000218</v>
      </c>
      <c r="I2153" s="9">
        <v>0</v>
      </c>
      <c r="J2153" s="9">
        <v>5.5999999999994543</v>
      </c>
      <c r="K2153" s="9">
        <v>202.49999999999909</v>
      </c>
      <c r="L2153" s="9">
        <v>102.60000000000001</v>
      </c>
      <c r="M2153" s="65">
        <v>227.5</v>
      </c>
      <c r="P2153" s="65">
        <f t="shared" si="53"/>
        <v>993.80000000000075</v>
      </c>
    </row>
    <row r="2154" spans="1:18" ht="15">
      <c r="A2154" s="28" t="s">
        <v>640</v>
      </c>
      <c r="B2154" s="239" t="s">
        <v>1653</v>
      </c>
      <c r="C2154" s="3"/>
      <c r="D2154" s="3"/>
      <c r="E2154" s="9" t="s">
        <v>278</v>
      </c>
      <c r="F2154" s="9" t="s">
        <v>278</v>
      </c>
      <c r="G2154" s="9" t="s">
        <v>278</v>
      </c>
      <c r="H2154" s="9" t="s">
        <v>278</v>
      </c>
      <c r="I2154" s="9">
        <v>0</v>
      </c>
      <c r="J2154" s="9">
        <v>159.59999999999854</v>
      </c>
      <c r="K2154" s="9">
        <v>344.50000000000182</v>
      </c>
      <c r="L2154" s="9">
        <v>191.5</v>
      </c>
      <c r="M2154" s="65">
        <v>290.8</v>
      </c>
      <c r="P2154" s="65">
        <f t="shared" si="53"/>
        <v>986.40000000000032</v>
      </c>
    </row>
    <row r="2155" spans="1:18" ht="15">
      <c r="A2155" s="28" t="s">
        <v>641</v>
      </c>
      <c r="B2155" s="239" t="s">
        <v>2318</v>
      </c>
      <c r="C2155" s="3"/>
      <c r="D2155" s="3"/>
      <c r="E2155" s="9" t="s">
        <v>278</v>
      </c>
      <c r="F2155" s="9" t="s">
        <v>278</v>
      </c>
      <c r="G2155" s="9" t="s">
        <v>278</v>
      </c>
      <c r="H2155" s="9" t="s">
        <v>278</v>
      </c>
      <c r="I2155" s="9">
        <v>0</v>
      </c>
      <c r="J2155" s="9" t="s">
        <v>278</v>
      </c>
      <c r="K2155" s="9">
        <v>420.25000000000182</v>
      </c>
      <c r="L2155" s="9">
        <v>238.7</v>
      </c>
      <c r="M2155" s="65">
        <v>327</v>
      </c>
      <c r="P2155" s="65">
        <f t="shared" si="53"/>
        <v>985.95000000000186</v>
      </c>
    </row>
    <row r="2156" spans="1:18" ht="15">
      <c r="A2156" s="28" t="s">
        <v>642</v>
      </c>
      <c r="B2156" s="61" t="s">
        <v>156</v>
      </c>
      <c r="E2156" s="9" t="s">
        <v>278</v>
      </c>
      <c r="F2156" s="9" t="s">
        <v>278</v>
      </c>
      <c r="G2156" s="188">
        <v>336.05</v>
      </c>
      <c r="H2156" s="9">
        <v>209.30000000000018</v>
      </c>
      <c r="I2156" s="9">
        <v>0</v>
      </c>
      <c r="J2156" s="9">
        <v>201</v>
      </c>
      <c r="K2156" s="9">
        <v>238.00000000000182</v>
      </c>
      <c r="L2156" s="9" t="s">
        <v>278</v>
      </c>
      <c r="M2156" s="9" t="s">
        <v>278</v>
      </c>
      <c r="P2156" s="65">
        <f t="shared" si="53"/>
        <v>984.35000000000196</v>
      </c>
      <c r="R2156" t="s">
        <v>284</v>
      </c>
    </row>
    <row r="2157" spans="1:18" ht="15">
      <c r="A2157" s="28" t="s">
        <v>644</v>
      </c>
      <c r="B2157" s="61" t="s">
        <v>694</v>
      </c>
      <c r="E2157" s="9" t="s">
        <v>278</v>
      </c>
      <c r="F2157" s="9" t="s">
        <v>278</v>
      </c>
      <c r="G2157" s="9" t="s">
        <v>278</v>
      </c>
      <c r="H2157" s="188">
        <v>333.09999999999764</v>
      </c>
      <c r="I2157" s="9">
        <v>0</v>
      </c>
      <c r="J2157" s="9">
        <v>74.600000000000364</v>
      </c>
      <c r="K2157" s="9">
        <v>209.69999999999891</v>
      </c>
      <c r="L2157" s="9">
        <v>201.5</v>
      </c>
      <c r="M2157" s="65">
        <v>158.5</v>
      </c>
      <c r="P2157" s="65">
        <f t="shared" si="53"/>
        <v>977.39999999999691</v>
      </c>
      <c r="R2157" t="s">
        <v>288</v>
      </c>
    </row>
    <row r="2158" spans="1:18" ht="15">
      <c r="A2158" s="28" t="s">
        <v>650</v>
      </c>
      <c r="B2158" s="61" t="s">
        <v>667</v>
      </c>
      <c r="E2158" s="9" t="s">
        <v>278</v>
      </c>
      <c r="F2158" s="9" t="s">
        <v>278</v>
      </c>
      <c r="G2158" s="9" t="s">
        <v>278</v>
      </c>
      <c r="H2158" s="9">
        <v>287.40000000000146</v>
      </c>
      <c r="I2158" s="9">
        <v>0</v>
      </c>
      <c r="J2158" s="9">
        <v>183.50000000000091</v>
      </c>
      <c r="K2158" s="9">
        <v>199.49999999999909</v>
      </c>
      <c r="L2158" s="9">
        <v>236.1</v>
      </c>
      <c r="M2158" s="65">
        <v>51.6</v>
      </c>
      <c r="P2158" s="65">
        <f t="shared" si="53"/>
        <v>958.1000000000015</v>
      </c>
    </row>
    <row r="2159" spans="1:18" ht="15">
      <c r="A2159" s="28" t="s">
        <v>652</v>
      </c>
      <c r="B2159" s="61" t="s">
        <v>33</v>
      </c>
      <c r="E2159" s="62" t="s">
        <v>279</v>
      </c>
      <c r="F2159" s="9">
        <v>130.30000000000001</v>
      </c>
      <c r="G2159" s="9">
        <v>168.3</v>
      </c>
      <c r="H2159" s="9">
        <v>194.39999999999964</v>
      </c>
      <c r="I2159" s="9">
        <v>0</v>
      </c>
      <c r="J2159" s="9">
        <v>6.0000000000009095</v>
      </c>
      <c r="K2159" s="9">
        <v>179.99999999999909</v>
      </c>
      <c r="L2159" s="9">
        <v>111</v>
      </c>
      <c r="M2159" s="65">
        <v>157.60000000000002</v>
      </c>
      <c r="P2159" s="65">
        <f t="shared" si="53"/>
        <v>947.59999999999968</v>
      </c>
    </row>
    <row r="2160" spans="1:18" ht="15">
      <c r="A2160" s="28" t="s">
        <v>655</v>
      </c>
      <c r="B2160" s="190" t="s">
        <v>1351</v>
      </c>
      <c r="C2160" s="3"/>
      <c r="D2160" s="3"/>
      <c r="E2160" s="9" t="s">
        <v>278</v>
      </c>
      <c r="F2160" s="9" t="s">
        <v>278</v>
      </c>
      <c r="G2160" s="9" t="s">
        <v>278</v>
      </c>
      <c r="H2160" s="9" t="s">
        <v>278</v>
      </c>
      <c r="I2160" s="9">
        <v>0</v>
      </c>
      <c r="J2160" s="9">
        <v>116.20000000000164</v>
      </c>
      <c r="K2160" s="9">
        <v>349.29999999999927</v>
      </c>
      <c r="L2160" s="9">
        <v>150.5</v>
      </c>
      <c r="M2160" s="65">
        <v>316.7</v>
      </c>
      <c r="P2160" s="65">
        <f t="shared" si="53"/>
        <v>932.70000000000095</v>
      </c>
    </row>
    <row r="2161" spans="1:18" ht="15">
      <c r="A2161" s="28" t="s">
        <v>656</v>
      </c>
      <c r="B2161" s="61" t="s">
        <v>155</v>
      </c>
      <c r="E2161" s="9" t="s">
        <v>278</v>
      </c>
      <c r="F2161" s="9" t="s">
        <v>278</v>
      </c>
      <c r="G2161" s="9">
        <v>204.3</v>
      </c>
      <c r="H2161" s="9">
        <v>150</v>
      </c>
      <c r="I2161" s="9">
        <v>0</v>
      </c>
      <c r="J2161" s="9">
        <v>5.5999999999985448</v>
      </c>
      <c r="K2161" s="9">
        <v>330.19999999999891</v>
      </c>
      <c r="L2161" s="9">
        <v>113.5</v>
      </c>
      <c r="M2161" s="65">
        <v>125.5</v>
      </c>
      <c r="P2161" s="65">
        <f t="shared" si="53"/>
        <v>929.09999999999741</v>
      </c>
    </row>
    <row r="2162" spans="1:18" ht="15">
      <c r="A2162" s="28" t="s">
        <v>659</v>
      </c>
      <c r="B2162" s="239" t="s">
        <v>1749</v>
      </c>
      <c r="C2162" s="3"/>
      <c r="D2162" s="3"/>
      <c r="E2162" s="9" t="s">
        <v>278</v>
      </c>
      <c r="F2162" s="9" t="s">
        <v>278</v>
      </c>
      <c r="G2162" s="9" t="s">
        <v>278</v>
      </c>
      <c r="H2162" s="9" t="s">
        <v>278</v>
      </c>
      <c r="I2162" s="9">
        <v>0</v>
      </c>
      <c r="J2162" s="9" t="s">
        <v>278</v>
      </c>
      <c r="K2162" s="9">
        <v>379.49999999999909</v>
      </c>
      <c r="L2162" s="9">
        <v>153.4</v>
      </c>
      <c r="M2162" s="90">
        <v>394.8</v>
      </c>
      <c r="P2162" s="65">
        <f t="shared" si="53"/>
        <v>927.69999999999914</v>
      </c>
      <c r="R2162" t="s">
        <v>3160</v>
      </c>
    </row>
    <row r="2163" spans="1:18" ht="15">
      <c r="A2163" s="28" t="s">
        <v>661</v>
      </c>
      <c r="B2163" s="61" t="s">
        <v>144</v>
      </c>
      <c r="E2163" s="9" t="s">
        <v>278</v>
      </c>
      <c r="F2163" s="188">
        <v>209.3</v>
      </c>
      <c r="G2163" s="9">
        <v>191.4</v>
      </c>
      <c r="H2163" s="9">
        <v>67.400000000000546</v>
      </c>
      <c r="I2163" s="9">
        <v>0</v>
      </c>
      <c r="J2163" s="188">
        <v>263.5</v>
      </c>
      <c r="K2163" s="9">
        <v>176.64999999999964</v>
      </c>
      <c r="L2163" s="9" t="s">
        <v>278</v>
      </c>
      <c r="M2163" s="9" t="s">
        <v>278</v>
      </c>
      <c r="P2163" s="65">
        <f t="shared" si="53"/>
        <v>908.25000000000023</v>
      </c>
      <c r="R2163" t="s">
        <v>316</v>
      </c>
    </row>
    <row r="2164" spans="1:18" ht="15">
      <c r="A2164" s="28" t="s">
        <v>666</v>
      </c>
      <c r="B2164" s="28" t="s">
        <v>639</v>
      </c>
      <c r="E2164" s="9" t="s">
        <v>278</v>
      </c>
      <c r="F2164" s="9" t="s">
        <v>278</v>
      </c>
      <c r="G2164" s="9" t="s">
        <v>278</v>
      </c>
      <c r="H2164" s="9">
        <v>201.50000000000182</v>
      </c>
      <c r="I2164" s="9">
        <v>0</v>
      </c>
      <c r="J2164" s="9">
        <v>151.39999999999964</v>
      </c>
      <c r="K2164" s="9">
        <v>219.29999999999927</v>
      </c>
      <c r="L2164" s="9">
        <v>316.79999999999995</v>
      </c>
      <c r="M2164" s="9" t="s">
        <v>278</v>
      </c>
      <c r="P2164" s="65">
        <f t="shared" si="53"/>
        <v>889.00000000000068</v>
      </c>
    </row>
    <row r="2165" spans="1:18" ht="15">
      <c r="A2165" s="28" t="s">
        <v>670</v>
      </c>
      <c r="B2165" s="178" t="s">
        <v>1345</v>
      </c>
      <c r="C2165" s="3"/>
      <c r="D2165" s="3"/>
      <c r="E2165" s="9" t="s">
        <v>278</v>
      </c>
      <c r="F2165" s="9" t="s">
        <v>278</v>
      </c>
      <c r="G2165" s="9" t="s">
        <v>278</v>
      </c>
      <c r="H2165" s="9" t="s">
        <v>278</v>
      </c>
      <c r="I2165" s="9">
        <v>0</v>
      </c>
      <c r="J2165" s="9">
        <v>13.000000000000909</v>
      </c>
      <c r="K2165" s="9">
        <v>297.05000000000382</v>
      </c>
      <c r="L2165" s="188">
        <v>437</v>
      </c>
      <c r="M2165" s="65">
        <v>102</v>
      </c>
      <c r="P2165" s="65">
        <f t="shared" si="53"/>
        <v>849.05000000000473</v>
      </c>
      <c r="R2165" t="s">
        <v>284</v>
      </c>
    </row>
    <row r="2166" spans="1:18" ht="15">
      <c r="A2166" s="28" t="s">
        <v>671</v>
      </c>
      <c r="B2166" s="178" t="s">
        <v>1348</v>
      </c>
      <c r="C2166" s="3"/>
      <c r="D2166" s="3"/>
      <c r="E2166" s="9" t="s">
        <v>278</v>
      </c>
      <c r="F2166" s="9" t="s">
        <v>278</v>
      </c>
      <c r="G2166" s="9" t="s">
        <v>278</v>
      </c>
      <c r="H2166" s="9" t="s">
        <v>278</v>
      </c>
      <c r="I2166" s="9">
        <v>0</v>
      </c>
      <c r="J2166" s="9">
        <v>131.69999999999982</v>
      </c>
      <c r="K2166" s="9">
        <v>210.5</v>
      </c>
      <c r="L2166" s="9">
        <v>296.8</v>
      </c>
      <c r="M2166" s="65">
        <v>191.9</v>
      </c>
      <c r="P2166" s="65">
        <f t="shared" si="53"/>
        <v>830.89999999999975</v>
      </c>
    </row>
    <row r="2167" spans="1:18" ht="15">
      <c r="A2167" s="28" t="s">
        <v>672</v>
      </c>
      <c r="B2167" s="239" t="s">
        <v>1661</v>
      </c>
      <c r="C2167" s="3"/>
      <c r="D2167" s="3"/>
      <c r="E2167" s="9" t="s">
        <v>278</v>
      </c>
      <c r="F2167" s="9" t="s">
        <v>278</v>
      </c>
      <c r="G2167" s="9" t="s">
        <v>278</v>
      </c>
      <c r="H2167" s="9" t="s">
        <v>278</v>
      </c>
      <c r="I2167" s="9">
        <v>0</v>
      </c>
      <c r="J2167" s="9">
        <v>38.599999999999454</v>
      </c>
      <c r="K2167" s="9">
        <v>196.89999999999964</v>
      </c>
      <c r="L2167" s="9">
        <v>313.59999999999997</v>
      </c>
      <c r="M2167" s="65">
        <v>254.6</v>
      </c>
      <c r="P2167" s="65">
        <f t="shared" si="53"/>
        <v>803.69999999999902</v>
      </c>
    </row>
    <row r="2168" spans="1:18" ht="15">
      <c r="A2168" s="28" t="s">
        <v>677</v>
      </c>
      <c r="B2168" s="28" t="s">
        <v>633</v>
      </c>
      <c r="E2168" s="9" t="s">
        <v>278</v>
      </c>
      <c r="F2168" s="9" t="s">
        <v>278</v>
      </c>
      <c r="G2168" s="9" t="s">
        <v>278</v>
      </c>
      <c r="H2168" s="9">
        <v>190</v>
      </c>
      <c r="I2168" s="9">
        <v>0</v>
      </c>
      <c r="J2168" s="9">
        <v>84.299999999999727</v>
      </c>
      <c r="K2168" s="9">
        <v>225.60000000000036</v>
      </c>
      <c r="L2168" s="9">
        <v>260.8</v>
      </c>
      <c r="M2168" s="65">
        <v>40.6</v>
      </c>
      <c r="P2168" s="65">
        <f t="shared" si="53"/>
        <v>801.30000000000007</v>
      </c>
    </row>
    <row r="2169" spans="1:18" ht="15">
      <c r="A2169" s="28" t="s">
        <v>685</v>
      </c>
      <c r="B2169" s="61" t="s">
        <v>654</v>
      </c>
      <c r="E2169" s="9" t="s">
        <v>278</v>
      </c>
      <c r="F2169" s="9" t="s">
        <v>278</v>
      </c>
      <c r="G2169" s="9" t="s">
        <v>278</v>
      </c>
      <c r="H2169" s="9">
        <v>161.60000000000127</v>
      </c>
      <c r="I2169" s="9">
        <v>0</v>
      </c>
      <c r="J2169" s="9">
        <v>12.999999999999091</v>
      </c>
      <c r="K2169" s="9">
        <v>270.99999999999909</v>
      </c>
      <c r="L2169" s="9">
        <v>174.7</v>
      </c>
      <c r="M2169" s="65">
        <v>179.9</v>
      </c>
      <c r="P2169" s="65">
        <f t="shared" si="53"/>
        <v>800.19999999999948</v>
      </c>
    </row>
    <row r="2170" spans="1:18" ht="15">
      <c r="A2170" s="28" t="s">
        <v>689</v>
      </c>
      <c r="B2170" s="178" t="s">
        <v>1349</v>
      </c>
      <c r="C2170" s="3"/>
      <c r="D2170" s="3"/>
      <c r="E2170" s="9" t="s">
        <v>278</v>
      </c>
      <c r="F2170" s="9" t="s">
        <v>278</v>
      </c>
      <c r="G2170" s="9" t="s">
        <v>278</v>
      </c>
      <c r="H2170" s="9" t="s">
        <v>278</v>
      </c>
      <c r="I2170" s="9">
        <v>0</v>
      </c>
      <c r="J2170" s="9">
        <v>165.39999999999873</v>
      </c>
      <c r="K2170" s="9">
        <v>216.75000000000091</v>
      </c>
      <c r="L2170" s="9">
        <v>204.29999999999998</v>
      </c>
      <c r="M2170" s="65">
        <v>205.3</v>
      </c>
      <c r="P2170" s="65">
        <f t="shared" si="53"/>
        <v>791.74999999999955</v>
      </c>
    </row>
    <row r="2171" spans="1:18" ht="15">
      <c r="A2171" s="28" t="s">
        <v>690</v>
      </c>
      <c r="B2171" s="239" t="s">
        <v>1666</v>
      </c>
      <c r="C2171" s="3"/>
      <c r="D2171" s="3"/>
      <c r="E2171" s="9" t="s">
        <v>278</v>
      </c>
      <c r="F2171" s="9" t="s">
        <v>278</v>
      </c>
      <c r="G2171" s="9" t="s">
        <v>278</v>
      </c>
      <c r="H2171" s="9" t="s">
        <v>278</v>
      </c>
      <c r="I2171" s="9">
        <v>0</v>
      </c>
      <c r="J2171" s="9" t="s">
        <v>278</v>
      </c>
      <c r="K2171" s="188">
        <v>427</v>
      </c>
      <c r="L2171" s="9">
        <v>279.90000000000003</v>
      </c>
      <c r="M2171" s="65">
        <v>84.6</v>
      </c>
      <c r="P2171" s="65">
        <f t="shared" si="53"/>
        <v>791.50000000000011</v>
      </c>
      <c r="R2171" t="s">
        <v>288</v>
      </c>
    </row>
    <row r="2172" spans="1:18" ht="15">
      <c r="A2172" s="28" t="s">
        <v>691</v>
      </c>
      <c r="B2172" s="239" t="s">
        <v>1671</v>
      </c>
      <c r="C2172" s="3"/>
      <c r="D2172" s="3"/>
      <c r="E2172" s="9" t="s">
        <v>278</v>
      </c>
      <c r="F2172" s="9" t="s">
        <v>278</v>
      </c>
      <c r="G2172" s="9" t="s">
        <v>278</v>
      </c>
      <c r="H2172" s="9" t="s">
        <v>278</v>
      </c>
      <c r="I2172" s="9">
        <v>0</v>
      </c>
      <c r="J2172" s="9" t="s">
        <v>278</v>
      </c>
      <c r="K2172" s="184">
        <v>465.70000000000255</v>
      </c>
      <c r="L2172" s="9">
        <v>181</v>
      </c>
      <c r="M2172" s="65">
        <v>143.1</v>
      </c>
      <c r="P2172" s="65">
        <f t="shared" si="53"/>
        <v>789.80000000000257</v>
      </c>
      <c r="R2172" t="s">
        <v>282</v>
      </c>
    </row>
    <row r="2173" spans="1:18" ht="15">
      <c r="A2173" s="28" t="s">
        <v>697</v>
      </c>
      <c r="B2173" s="239" t="s">
        <v>1655</v>
      </c>
      <c r="C2173" s="3"/>
      <c r="D2173" s="3"/>
      <c r="E2173" s="9" t="s">
        <v>278</v>
      </c>
      <c r="F2173" s="9" t="s">
        <v>278</v>
      </c>
      <c r="G2173" s="9" t="s">
        <v>278</v>
      </c>
      <c r="H2173" s="9" t="s">
        <v>278</v>
      </c>
      <c r="I2173" s="9">
        <v>0</v>
      </c>
      <c r="J2173" s="9">
        <v>100.300000000002</v>
      </c>
      <c r="K2173" s="9">
        <v>195.04999999999927</v>
      </c>
      <c r="L2173" s="9">
        <v>211</v>
      </c>
      <c r="M2173" s="65">
        <v>274</v>
      </c>
      <c r="P2173" s="65">
        <f t="shared" si="53"/>
        <v>780.35000000000127</v>
      </c>
    </row>
    <row r="2174" spans="1:18" ht="15">
      <c r="A2174" s="28" t="s">
        <v>698</v>
      </c>
      <c r="B2174" s="28" t="s">
        <v>638</v>
      </c>
      <c r="E2174" s="9" t="s">
        <v>278</v>
      </c>
      <c r="F2174" s="9" t="s">
        <v>278</v>
      </c>
      <c r="G2174" s="9" t="s">
        <v>278</v>
      </c>
      <c r="H2174" s="9">
        <v>192.00000000000182</v>
      </c>
      <c r="I2174" s="9">
        <v>0</v>
      </c>
      <c r="J2174" s="9">
        <v>117.40000000000055</v>
      </c>
      <c r="K2174" s="9">
        <v>142.50000000000091</v>
      </c>
      <c r="L2174" s="9">
        <v>229.8</v>
      </c>
      <c r="M2174" s="65">
        <v>96</v>
      </c>
      <c r="P2174" s="65">
        <f t="shared" si="53"/>
        <v>777.70000000000323</v>
      </c>
    </row>
    <row r="2175" spans="1:18" ht="15">
      <c r="A2175" s="28" t="s">
        <v>699</v>
      </c>
      <c r="B2175" s="61" t="s">
        <v>6</v>
      </c>
      <c r="E2175" s="188">
        <v>25</v>
      </c>
      <c r="F2175" s="188">
        <v>204.1</v>
      </c>
      <c r="G2175" s="9">
        <v>112.75</v>
      </c>
      <c r="H2175" s="9">
        <v>211.79999999999927</v>
      </c>
      <c r="I2175" s="9">
        <v>0</v>
      </c>
      <c r="J2175" s="188">
        <v>222.5</v>
      </c>
      <c r="K2175" s="9" t="s">
        <v>278</v>
      </c>
      <c r="L2175" s="9" t="s">
        <v>278</v>
      </c>
      <c r="M2175" s="9" t="s">
        <v>278</v>
      </c>
      <c r="P2175" s="65">
        <f t="shared" si="53"/>
        <v>776.1499999999993</v>
      </c>
      <c r="R2175" t="s">
        <v>372</v>
      </c>
    </row>
    <row r="2176" spans="1:18" ht="15">
      <c r="A2176" s="28" t="s">
        <v>701</v>
      </c>
      <c r="B2176" s="178" t="s">
        <v>1344</v>
      </c>
      <c r="C2176" s="3"/>
      <c r="D2176" s="3"/>
      <c r="E2176" s="9" t="s">
        <v>278</v>
      </c>
      <c r="F2176" s="9" t="s">
        <v>278</v>
      </c>
      <c r="G2176" s="9" t="s">
        <v>278</v>
      </c>
      <c r="H2176" s="9" t="s">
        <v>278</v>
      </c>
      <c r="I2176" s="9">
        <v>0</v>
      </c>
      <c r="J2176" s="9">
        <v>15.299999999998363</v>
      </c>
      <c r="K2176" s="9">
        <v>192.34999999999854</v>
      </c>
      <c r="L2176" s="9">
        <v>221.6</v>
      </c>
      <c r="M2176" s="65">
        <v>316</v>
      </c>
      <c r="P2176" s="65">
        <f t="shared" si="53"/>
        <v>745.24999999999693</v>
      </c>
    </row>
    <row r="2177" spans="1:21" ht="15">
      <c r="A2177" s="28" t="s">
        <v>702</v>
      </c>
      <c r="B2177" s="61" t="s">
        <v>687</v>
      </c>
      <c r="E2177" s="9" t="s">
        <v>278</v>
      </c>
      <c r="F2177" s="9" t="s">
        <v>278</v>
      </c>
      <c r="G2177" s="9" t="s">
        <v>278</v>
      </c>
      <c r="H2177" s="9">
        <v>262.19999999999982</v>
      </c>
      <c r="I2177" s="9">
        <v>0</v>
      </c>
      <c r="J2177" s="9">
        <v>16.900000000000546</v>
      </c>
      <c r="K2177" s="9">
        <v>180</v>
      </c>
      <c r="L2177" s="9">
        <v>206.8</v>
      </c>
      <c r="M2177" s="65">
        <v>66.800000000000011</v>
      </c>
      <c r="P2177" s="65">
        <f t="shared" si="53"/>
        <v>732.70000000000027</v>
      </c>
    </row>
    <row r="2178" spans="1:21" ht="15">
      <c r="A2178" s="28" t="s">
        <v>703</v>
      </c>
      <c r="B2178" s="239" t="s">
        <v>1658</v>
      </c>
      <c r="C2178" s="3"/>
      <c r="D2178" s="3"/>
      <c r="E2178" s="9" t="s">
        <v>278</v>
      </c>
      <c r="F2178" s="9" t="s">
        <v>278</v>
      </c>
      <c r="G2178" s="9" t="s">
        <v>278</v>
      </c>
      <c r="H2178" s="9" t="s">
        <v>278</v>
      </c>
      <c r="I2178" s="9">
        <v>0</v>
      </c>
      <c r="J2178" s="9">
        <v>83.5</v>
      </c>
      <c r="K2178" s="9">
        <v>171.5</v>
      </c>
      <c r="L2178" s="9">
        <v>144.9</v>
      </c>
      <c r="M2178" s="90">
        <v>328.90000000000003</v>
      </c>
      <c r="N2178" s="373"/>
      <c r="P2178" s="65">
        <f t="shared" si="53"/>
        <v>728.8</v>
      </c>
      <c r="R2178" t="s">
        <v>293</v>
      </c>
    </row>
    <row r="2179" spans="1:21" ht="15">
      <c r="A2179" s="28" t="s">
        <v>706</v>
      </c>
      <c r="B2179" s="239" t="s">
        <v>1693</v>
      </c>
      <c r="C2179" s="3"/>
      <c r="D2179" s="3"/>
      <c r="E2179" s="9" t="s">
        <v>278</v>
      </c>
      <c r="F2179" s="9" t="s">
        <v>278</v>
      </c>
      <c r="G2179" s="9" t="s">
        <v>278</v>
      </c>
      <c r="H2179" s="9" t="s">
        <v>278</v>
      </c>
      <c r="I2179" s="9">
        <v>0</v>
      </c>
      <c r="J2179" s="9" t="s">
        <v>278</v>
      </c>
      <c r="K2179" s="188">
        <v>465</v>
      </c>
      <c r="L2179" s="9">
        <v>81.5</v>
      </c>
      <c r="M2179" s="65">
        <v>149.5</v>
      </c>
      <c r="P2179" s="65">
        <f t="shared" si="53"/>
        <v>696</v>
      </c>
      <c r="R2179" t="s">
        <v>283</v>
      </c>
    </row>
    <row r="2180" spans="1:21" ht="15">
      <c r="A2180" s="28" t="s">
        <v>775</v>
      </c>
      <c r="B2180" s="61" t="s">
        <v>2207</v>
      </c>
      <c r="C2180" s="3"/>
      <c r="D2180" s="3"/>
      <c r="E2180" s="9" t="s">
        <v>278</v>
      </c>
      <c r="F2180" s="9" t="s">
        <v>278</v>
      </c>
      <c r="G2180" s="9" t="s">
        <v>278</v>
      </c>
      <c r="H2180" s="9" t="s">
        <v>278</v>
      </c>
      <c r="I2180" s="9">
        <v>0</v>
      </c>
      <c r="J2180" s="9" t="s">
        <v>278</v>
      </c>
      <c r="K2180" s="9" t="s">
        <v>278</v>
      </c>
      <c r="L2180" s="185">
        <v>538.4</v>
      </c>
      <c r="M2180" s="65">
        <v>143</v>
      </c>
      <c r="N2180" s="65"/>
      <c r="P2180" s="65">
        <f t="shared" si="53"/>
        <v>681.4</v>
      </c>
      <c r="R2180" t="s">
        <v>281</v>
      </c>
      <c r="U2180" s="3" t="s">
        <v>1428</v>
      </c>
    </row>
    <row r="2181" spans="1:21" ht="15">
      <c r="A2181" s="28" t="s">
        <v>776</v>
      </c>
      <c r="B2181" s="178" t="s">
        <v>1341</v>
      </c>
      <c r="C2181" s="3"/>
      <c r="D2181" s="3"/>
      <c r="E2181" s="9" t="s">
        <v>278</v>
      </c>
      <c r="F2181" s="9" t="s">
        <v>278</v>
      </c>
      <c r="G2181" s="9" t="s">
        <v>278</v>
      </c>
      <c r="H2181" s="9" t="s">
        <v>278</v>
      </c>
      <c r="I2181" s="9">
        <v>0</v>
      </c>
      <c r="J2181" s="9">
        <v>124.90000000000055</v>
      </c>
      <c r="K2181" s="9">
        <v>394.199999999998</v>
      </c>
      <c r="L2181" s="9">
        <v>162.30000000000001</v>
      </c>
      <c r="M2181" s="9" t="s">
        <v>278</v>
      </c>
      <c r="P2181" s="65">
        <f t="shared" si="53"/>
        <v>681.3999999999985</v>
      </c>
    </row>
    <row r="2182" spans="1:21" ht="15">
      <c r="A2182" s="28" t="s">
        <v>777</v>
      </c>
      <c r="B2182" s="61" t="s">
        <v>653</v>
      </c>
      <c r="E2182" s="9" t="s">
        <v>278</v>
      </c>
      <c r="F2182" s="9" t="s">
        <v>278</v>
      </c>
      <c r="G2182" s="9" t="s">
        <v>278</v>
      </c>
      <c r="H2182" s="9">
        <v>73.199999999999818</v>
      </c>
      <c r="I2182" s="9">
        <v>0</v>
      </c>
      <c r="J2182" s="9">
        <v>6.0000000000009095</v>
      </c>
      <c r="K2182" s="9">
        <v>176.39999999999873</v>
      </c>
      <c r="L2182" s="9">
        <v>240.6</v>
      </c>
      <c r="M2182" s="65">
        <v>181.4</v>
      </c>
      <c r="P2182" s="65">
        <f t="shared" si="53"/>
        <v>677.59999999999945</v>
      </c>
    </row>
    <row r="2183" spans="1:21" ht="15">
      <c r="A2183" s="28" t="s">
        <v>778</v>
      </c>
      <c r="B2183" s="61" t="s">
        <v>39</v>
      </c>
      <c r="E2183" s="9">
        <v>9.8000000000000007</v>
      </c>
      <c r="F2183" s="9">
        <v>156</v>
      </c>
      <c r="G2183" s="9">
        <v>52.1</v>
      </c>
      <c r="H2183" s="9">
        <v>239.60000000000036</v>
      </c>
      <c r="I2183" s="9">
        <v>0</v>
      </c>
      <c r="J2183" s="9">
        <v>145.99999999999909</v>
      </c>
      <c r="K2183" s="9">
        <v>69.300000000000182</v>
      </c>
      <c r="L2183" s="9" t="s">
        <v>278</v>
      </c>
      <c r="M2183" s="9" t="s">
        <v>278</v>
      </c>
      <c r="P2183" s="65">
        <f t="shared" si="53"/>
        <v>672.79999999999961</v>
      </c>
      <c r="R2183" t="s">
        <v>293</v>
      </c>
    </row>
    <row r="2184" spans="1:21" ht="15">
      <c r="A2184" s="28" t="s">
        <v>779</v>
      </c>
      <c r="B2184" s="178" t="s">
        <v>1337</v>
      </c>
      <c r="C2184" s="3"/>
      <c r="D2184" s="3"/>
      <c r="E2184" s="9" t="s">
        <v>278</v>
      </c>
      <c r="F2184" s="9" t="s">
        <v>278</v>
      </c>
      <c r="G2184" s="9" t="s">
        <v>278</v>
      </c>
      <c r="H2184" s="9" t="s">
        <v>278</v>
      </c>
      <c r="I2184" s="9">
        <v>0</v>
      </c>
      <c r="J2184" s="9">
        <v>197.99999999999909</v>
      </c>
      <c r="K2184" s="9">
        <v>195.59999999999854</v>
      </c>
      <c r="L2184" s="9">
        <v>105.5</v>
      </c>
      <c r="M2184" s="65">
        <v>162.89999999999998</v>
      </c>
      <c r="P2184" s="65">
        <f t="shared" ref="P2184:P2215" si="54">SUM(E2184:M2184)</f>
        <v>661.99999999999761</v>
      </c>
    </row>
    <row r="2185" spans="1:21" ht="15">
      <c r="A2185" s="28" t="s">
        <v>780</v>
      </c>
      <c r="B2185" s="61" t="s">
        <v>2199</v>
      </c>
      <c r="C2185" s="3"/>
      <c r="D2185" s="3"/>
      <c r="E2185" s="9" t="s">
        <v>278</v>
      </c>
      <c r="F2185" s="9" t="s">
        <v>278</v>
      </c>
      <c r="G2185" s="9" t="s">
        <v>278</v>
      </c>
      <c r="H2185" s="9" t="s">
        <v>278</v>
      </c>
      <c r="I2185" s="9">
        <v>0</v>
      </c>
      <c r="J2185" s="9" t="s">
        <v>278</v>
      </c>
      <c r="K2185" s="9" t="s">
        <v>278</v>
      </c>
      <c r="L2185" s="188">
        <v>384.9</v>
      </c>
      <c r="M2185" s="65">
        <v>257.8</v>
      </c>
      <c r="N2185" s="65"/>
      <c r="P2185" s="65">
        <f t="shared" si="54"/>
        <v>642.70000000000005</v>
      </c>
      <c r="R2185" t="s">
        <v>293</v>
      </c>
      <c r="U2185" s="61"/>
    </row>
    <row r="2186" spans="1:21" ht="15">
      <c r="A2186" s="28" t="s">
        <v>781</v>
      </c>
      <c r="B2186" s="61" t="s">
        <v>2206</v>
      </c>
      <c r="C2186" s="3"/>
      <c r="D2186" s="3"/>
      <c r="E2186" s="9" t="s">
        <v>278</v>
      </c>
      <c r="F2186" s="9" t="s">
        <v>278</v>
      </c>
      <c r="G2186" s="9" t="s">
        <v>278</v>
      </c>
      <c r="H2186" s="9" t="s">
        <v>278</v>
      </c>
      <c r="I2186" s="9">
        <v>0</v>
      </c>
      <c r="J2186" s="9" t="s">
        <v>278</v>
      </c>
      <c r="K2186" s="9" t="s">
        <v>278</v>
      </c>
      <c r="L2186" s="9">
        <v>375.5</v>
      </c>
      <c r="M2186" s="65">
        <v>266.8</v>
      </c>
      <c r="N2186" s="65"/>
      <c r="P2186" s="65">
        <f t="shared" si="54"/>
        <v>642.29999999999995</v>
      </c>
      <c r="U2186" s="61"/>
    </row>
    <row r="2187" spans="1:21" ht="15">
      <c r="A2187" s="28" t="s">
        <v>782</v>
      </c>
      <c r="B2187" s="61" t="s">
        <v>2198</v>
      </c>
      <c r="C2187" s="3"/>
      <c r="D2187" s="3"/>
      <c r="E2187" s="9" t="s">
        <v>278</v>
      </c>
      <c r="F2187" s="9" t="s">
        <v>278</v>
      </c>
      <c r="G2187" s="9" t="s">
        <v>278</v>
      </c>
      <c r="H2187" s="9" t="s">
        <v>278</v>
      </c>
      <c r="I2187" s="9">
        <v>0</v>
      </c>
      <c r="J2187" s="9" t="s">
        <v>278</v>
      </c>
      <c r="K2187" s="9" t="s">
        <v>278</v>
      </c>
      <c r="L2187" s="188">
        <v>389.8</v>
      </c>
      <c r="M2187" s="65">
        <v>249.7</v>
      </c>
      <c r="N2187" s="65"/>
      <c r="P2187" s="65">
        <f t="shared" si="54"/>
        <v>639.5</v>
      </c>
      <c r="R2187" t="s">
        <v>287</v>
      </c>
      <c r="U2187" s="61"/>
    </row>
    <row r="2188" spans="1:21" ht="15">
      <c r="A2188" s="28" t="s">
        <v>783</v>
      </c>
      <c r="B2188" s="61" t="s">
        <v>683</v>
      </c>
      <c r="E2188" s="9" t="s">
        <v>278</v>
      </c>
      <c r="F2188" s="9" t="s">
        <v>278</v>
      </c>
      <c r="G2188" s="9" t="s">
        <v>278</v>
      </c>
      <c r="H2188" s="9">
        <v>199.49999999999818</v>
      </c>
      <c r="I2188" s="9">
        <v>0</v>
      </c>
      <c r="J2188" s="9">
        <v>23.200000000000728</v>
      </c>
      <c r="K2188" s="9">
        <v>198.69999999999891</v>
      </c>
      <c r="L2188" s="9">
        <v>102</v>
      </c>
      <c r="M2188" s="65">
        <v>110.5</v>
      </c>
      <c r="P2188" s="65">
        <f t="shared" si="54"/>
        <v>633.89999999999782</v>
      </c>
    </row>
    <row r="2189" spans="1:21" ht="15">
      <c r="A2189" s="28" t="s">
        <v>784</v>
      </c>
      <c r="B2189" s="61" t="s">
        <v>2212</v>
      </c>
      <c r="C2189" s="3"/>
      <c r="D2189" s="3"/>
      <c r="E2189" s="9" t="s">
        <v>278</v>
      </c>
      <c r="F2189" s="9" t="s">
        <v>278</v>
      </c>
      <c r="G2189" s="9" t="s">
        <v>278</v>
      </c>
      <c r="H2189" s="9" t="s">
        <v>278</v>
      </c>
      <c r="I2189" s="9">
        <v>0</v>
      </c>
      <c r="J2189" s="9" t="s">
        <v>278</v>
      </c>
      <c r="K2189" s="9" t="s">
        <v>278</v>
      </c>
      <c r="L2189" s="188">
        <v>440.8</v>
      </c>
      <c r="M2189" s="65">
        <v>181.7</v>
      </c>
      <c r="N2189" s="65"/>
      <c r="P2189" s="65">
        <f t="shared" si="54"/>
        <v>622.5</v>
      </c>
      <c r="R2189" t="s">
        <v>283</v>
      </c>
      <c r="U2189" s="61"/>
    </row>
    <row r="2190" spans="1:21" ht="15">
      <c r="A2190" s="28" t="s">
        <v>785</v>
      </c>
      <c r="B2190" s="61" t="s">
        <v>2202</v>
      </c>
      <c r="C2190" s="3"/>
      <c r="D2190" s="3"/>
      <c r="E2190" s="9" t="s">
        <v>278</v>
      </c>
      <c r="F2190" s="9" t="s">
        <v>278</v>
      </c>
      <c r="G2190" s="9" t="s">
        <v>278</v>
      </c>
      <c r="H2190" s="9" t="s">
        <v>278</v>
      </c>
      <c r="I2190" s="9">
        <v>0</v>
      </c>
      <c r="J2190" s="9" t="s">
        <v>278</v>
      </c>
      <c r="K2190" s="9" t="s">
        <v>278</v>
      </c>
      <c r="L2190" s="9">
        <v>344.2</v>
      </c>
      <c r="M2190" s="65">
        <v>255.7</v>
      </c>
      <c r="N2190" s="65"/>
      <c r="P2190" s="65">
        <f t="shared" si="54"/>
        <v>599.9</v>
      </c>
      <c r="U2190" s="61"/>
    </row>
    <row r="2191" spans="1:21" ht="15">
      <c r="A2191" s="28" t="s">
        <v>786</v>
      </c>
      <c r="B2191" s="61" t="s">
        <v>19</v>
      </c>
      <c r="E2191" s="9">
        <v>9.8000000000000007</v>
      </c>
      <c r="F2191" s="188">
        <v>151.5</v>
      </c>
      <c r="G2191" s="9">
        <v>89.3</v>
      </c>
      <c r="H2191" s="9">
        <v>162.00000000000091</v>
      </c>
      <c r="I2191" s="9">
        <v>0</v>
      </c>
      <c r="J2191" s="9">
        <v>186.79999999999836</v>
      </c>
      <c r="K2191" s="9" t="s">
        <v>278</v>
      </c>
      <c r="L2191" s="9" t="s">
        <v>278</v>
      </c>
      <c r="M2191" s="9" t="s">
        <v>278</v>
      </c>
      <c r="P2191" s="65">
        <f t="shared" si="54"/>
        <v>599.3999999999993</v>
      </c>
    </row>
    <row r="2192" spans="1:21" ht="15">
      <c r="A2192" s="28" t="s">
        <v>787</v>
      </c>
      <c r="B2192" s="239" t="s">
        <v>1665</v>
      </c>
      <c r="C2192" s="3"/>
      <c r="D2192" s="3"/>
      <c r="E2192" s="9" t="s">
        <v>278</v>
      </c>
      <c r="F2192" s="9" t="s">
        <v>278</v>
      </c>
      <c r="G2192" s="9" t="s">
        <v>278</v>
      </c>
      <c r="H2192" s="9" t="s">
        <v>278</v>
      </c>
      <c r="I2192" s="9">
        <v>0</v>
      </c>
      <c r="J2192" s="9" t="s">
        <v>278</v>
      </c>
      <c r="K2192" s="9">
        <v>250.49999999999818</v>
      </c>
      <c r="L2192" s="9">
        <v>206</v>
      </c>
      <c r="M2192" s="65">
        <v>138.1</v>
      </c>
      <c r="P2192" s="65">
        <f t="shared" si="54"/>
        <v>594.5999999999982</v>
      </c>
    </row>
    <row r="2193" spans="1:21" ht="15">
      <c r="A2193" s="28" t="s">
        <v>788</v>
      </c>
      <c r="B2193" s="239" t="s">
        <v>1668</v>
      </c>
      <c r="C2193" s="3"/>
      <c r="D2193" s="3"/>
      <c r="E2193" s="9" t="s">
        <v>278</v>
      </c>
      <c r="F2193" s="9" t="s">
        <v>278</v>
      </c>
      <c r="G2193" s="9" t="s">
        <v>278</v>
      </c>
      <c r="H2193" s="9" t="s">
        <v>278</v>
      </c>
      <c r="I2193" s="9">
        <v>0</v>
      </c>
      <c r="J2193" s="9" t="s">
        <v>278</v>
      </c>
      <c r="K2193" s="9">
        <v>197.69999999999982</v>
      </c>
      <c r="L2193" s="9">
        <v>280.7</v>
      </c>
      <c r="M2193" s="65">
        <v>114.3</v>
      </c>
      <c r="P2193" s="65">
        <f t="shared" si="54"/>
        <v>592.69999999999982</v>
      </c>
    </row>
    <row r="2194" spans="1:21" ht="15">
      <c r="A2194" s="28" t="s">
        <v>789</v>
      </c>
      <c r="B2194" s="61" t="s">
        <v>2208</v>
      </c>
      <c r="C2194" s="3"/>
      <c r="D2194" s="3"/>
      <c r="E2194" s="9" t="s">
        <v>278</v>
      </c>
      <c r="F2194" s="9" t="s">
        <v>278</v>
      </c>
      <c r="G2194" s="9" t="s">
        <v>278</v>
      </c>
      <c r="H2194" s="9" t="s">
        <v>278</v>
      </c>
      <c r="I2194" s="9">
        <v>0</v>
      </c>
      <c r="J2194" s="9" t="s">
        <v>278</v>
      </c>
      <c r="K2194" s="9" t="s">
        <v>278</v>
      </c>
      <c r="L2194" s="9">
        <v>336.1</v>
      </c>
      <c r="M2194" s="65">
        <v>224.70000000000002</v>
      </c>
      <c r="N2194" s="65"/>
      <c r="P2194" s="65">
        <f t="shared" si="54"/>
        <v>560.80000000000007</v>
      </c>
      <c r="U2194" s="61"/>
    </row>
    <row r="2195" spans="1:21" ht="15">
      <c r="A2195" s="28" t="s">
        <v>790</v>
      </c>
      <c r="B2195" s="239" t="s">
        <v>1667</v>
      </c>
      <c r="C2195" s="3"/>
      <c r="D2195" s="3"/>
      <c r="E2195" s="9" t="s">
        <v>278</v>
      </c>
      <c r="F2195" s="9" t="s">
        <v>278</v>
      </c>
      <c r="G2195" s="9" t="s">
        <v>278</v>
      </c>
      <c r="H2195" s="9" t="s">
        <v>278</v>
      </c>
      <c r="I2195" s="9">
        <v>0</v>
      </c>
      <c r="J2195" s="9" t="s">
        <v>278</v>
      </c>
      <c r="K2195" s="9">
        <v>342.00000000000091</v>
      </c>
      <c r="L2195" s="9">
        <v>30.1</v>
      </c>
      <c r="M2195" s="65">
        <v>186</v>
      </c>
      <c r="P2195" s="65">
        <f t="shared" si="54"/>
        <v>558.10000000000093</v>
      </c>
    </row>
    <row r="2196" spans="1:21" ht="15">
      <c r="A2196" s="28" t="s">
        <v>791</v>
      </c>
      <c r="B2196" s="178" t="s">
        <v>1333</v>
      </c>
      <c r="C2196" s="3"/>
      <c r="D2196" s="3"/>
      <c r="E2196" s="9" t="s">
        <v>278</v>
      </c>
      <c r="F2196" s="9" t="s">
        <v>278</v>
      </c>
      <c r="G2196" s="9" t="s">
        <v>278</v>
      </c>
      <c r="H2196" s="9" t="s">
        <v>278</v>
      </c>
      <c r="I2196" s="9">
        <v>0</v>
      </c>
      <c r="J2196" s="185">
        <v>378.80000000000109</v>
      </c>
      <c r="K2196" s="9">
        <v>70</v>
      </c>
      <c r="L2196" s="9">
        <v>85.9</v>
      </c>
      <c r="M2196" s="65">
        <v>22.7</v>
      </c>
      <c r="P2196" s="65">
        <f t="shared" si="54"/>
        <v>557.40000000000111</v>
      </c>
      <c r="R2196" t="s">
        <v>281</v>
      </c>
      <c r="U2196" s="3" t="s">
        <v>1428</v>
      </c>
    </row>
    <row r="2197" spans="1:21" ht="15">
      <c r="A2197" s="28" t="s">
        <v>792</v>
      </c>
      <c r="B2197" s="61" t="s">
        <v>2196</v>
      </c>
      <c r="C2197" s="3"/>
      <c r="D2197" s="3"/>
      <c r="E2197" s="9" t="s">
        <v>278</v>
      </c>
      <c r="F2197" s="9" t="s">
        <v>278</v>
      </c>
      <c r="G2197" s="9" t="s">
        <v>278</v>
      </c>
      <c r="H2197" s="9" t="s">
        <v>278</v>
      </c>
      <c r="I2197" s="9">
        <v>0</v>
      </c>
      <c r="J2197" s="9" t="s">
        <v>278</v>
      </c>
      <c r="K2197" s="9" t="s">
        <v>278</v>
      </c>
      <c r="L2197" s="9">
        <v>291.5</v>
      </c>
      <c r="M2197" s="65">
        <v>257.8</v>
      </c>
      <c r="N2197" s="65"/>
      <c r="P2197" s="65">
        <f t="shared" si="54"/>
        <v>549.29999999999995</v>
      </c>
      <c r="U2197" s="61"/>
    </row>
    <row r="2198" spans="1:21" ht="15">
      <c r="A2198" s="28" t="s">
        <v>793</v>
      </c>
      <c r="B2198" s="61" t="s">
        <v>668</v>
      </c>
      <c r="E2198" s="9" t="s">
        <v>278</v>
      </c>
      <c r="F2198" s="9" t="s">
        <v>278</v>
      </c>
      <c r="G2198" s="9" t="s">
        <v>278</v>
      </c>
      <c r="H2198" s="9">
        <v>35.700000000002547</v>
      </c>
      <c r="I2198" s="9">
        <v>0</v>
      </c>
      <c r="J2198" s="9">
        <v>62.999999999999091</v>
      </c>
      <c r="K2198" s="9">
        <v>81.399999999997817</v>
      </c>
      <c r="L2198" s="9">
        <v>153.5</v>
      </c>
      <c r="M2198" s="65">
        <v>193</v>
      </c>
      <c r="P2198" s="65">
        <f t="shared" si="54"/>
        <v>526.59999999999945</v>
      </c>
    </row>
    <row r="2199" spans="1:21" ht="15">
      <c r="A2199" s="28" t="s">
        <v>794</v>
      </c>
      <c r="B2199" s="61" t="s">
        <v>2197</v>
      </c>
      <c r="C2199" s="3"/>
      <c r="D2199" s="3"/>
      <c r="E2199" s="9" t="s">
        <v>278</v>
      </c>
      <c r="F2199" s="9" t="s">
        <v>278</v>
      </c>
      <c r="G2199" s="9" t="s">
        <v>278</v>
      </c>
      <c r="H2199" s="9" t="s">
        <v>278</v>
      </c>
      <c r="I2199" s="9">
        <v>0</v>
      </c>
      <c r="J2199" s="9" t="s">
        <v>278</v>
      </c>
      <c r="K2199" s="9" t="s">
        <v>278</v>
      </c>
      <c r="L2199" s="9">
        <v>255.8</v>
      </c>
      <c r="M2199" s="65">
        <v>268.8</v>
      </c>
      <c r="N2199" s="65"/>
      <c r="P2199" s="65">
        <f t="shared" si="54"/>
        <v>524.6</v>
      </c>
      <c r="U2199" s="61"/>
    </row>
    <row r="2200" spans="1:21" ht="15">
      <c r="A2200" s="28" t="s">
        <v>795</v>
      </c>
      <c r="B2200" s="61" t="s">
        <v>2209</v>
      </c>
      <c r="C2200" s="3"/>
      <c r="D2200" s="3"/>
      <c r="E2200" s="9" t="s">
        <v>278</v>
      </c>
      <c r="F2200" s="9" t="s">
        <v>278</v>
      </c>
      <c r="G2200" s="9" t="s">
        <v>278</v>
      </c>
      <c r="H2200" s="9" t="s">
        <v>278</v>
      </c>
      <c r="I2200" s="9">
        <v>0</v>
      </c>
      <c r="J2200" s="9" t="s">
        <v>278</v>
      </c>
      <c r="K2200" s="9" t="s">
        <v>278</v>
      </c>
      <c r="L2200" s="9">
        <v>322.2</v>
      </c>
      <c r="M2200" s="65">
        <v>198.9</v>
      </c>
      <c r="N2200" s="65"/>
      <c r="P2200" s="65">
        <f t="shared" si="54"/>
        <v>521.1</v>
      </c>
      <c r="U2200" s="61"/>
    </row>
    <row r="2201" spans="1:21" ht="15">
      <c r="A2201" s="28" t="s">
        <v>796</v>
      </c>
      <c r="B2201" s="239" t="s">
        <v>1649</v>
      </c>
      <c r="C2201" s="3"/>
      <c r="D2201" s="3"/>
      <c r="E2201" s="9" t="s">
        <v>278</v>
      </c>
      <c r="F2201" s="9" t="s">
        <v>278</v>
      </c>
      <c r="G2201" s="9" t="s">
        <v>278</v>
      </c>
      <c r="H2201" s="9" t="s">
        <v>278</v>
      </c>
      <c r="I2201" s="9">
        <v>0</v>
      </c>
      <c r="J2201" s="9">
        <v>11.500000000001819</v>
      </c>
      <c r="K2201" s="9">
        <v>154.50000000000182</v>
      </c>
      <c r="L2201" s="9">
        <v>148.19999999999999</v>
      </c>
      <c r="M2201" s="65">
        <v>181.4</v>
      </c>
      <c r="P2201" s="65">
        <f t="shared" si="54"/>
        <v>495.60000000000366</v>
      </c>
    </row>
    <row r="2202" spans="1:21" ht="15">
      <c r="A2202" s="28" t="s">
        <v>797</v>
      </c>
      <c r="B2202" s="61" t="s">
        <v>2213</v>
      </c>
      <c r="C2202" s="3"/>
      <c r="D2202" s="3"/>
      <c r="E2202" s="9" t="s">
        <v>278</v>
      </c>
      <c r="F2202" s="9" t="s">
        <v>278</v>
      </c>
      <c r="G2202" s="9" t="s">
        <v>278</v>
      </c>
      <c r="H2202" s="9" t="s">
        <v>278</v>
      </c>
      <c r="I2202" s="9">
        <v>0</v>
      </c>
      <c r="J2202" s="9" t="s">
        <v>278</v>
      </c>
      <c r="K2202" s="9" t="s">
        <v>278</v>
      </c>
      <c r="L2202" s="9">
        <v>188.8</v>
      </c>
      <c r="M2202" s="65">
        <v>301.3</v>
      </c>
      <c r="N2202" s="65"/>
      <c r="P2202" s="65">
        <f t="shared" si="54"/>
        <v>490.1</v>
      </c>
      <c r="U2202" s="61"/>
    </row>
    <row r="2203" spans="1:21" ht="15">
      <c r="A2203" s="28" t="s">
        <v>798</v>
      </c>
      <c r="B2203" s="61" t="s">
        <v>660</v>
      </c>
      <c r="E2203" s="9" t="s">
        <v>278</v>
      </c>
      <c r="F2203" s="9" t="s">
        <v>278</v>
      </c>
      <c r="G2203" s="9" t="s">
        <v>278</v>
      </c>
      <c r="H2203" s="9">
        <v>155.20000000000164</v>
      </c>
      <c r="I2203" s="9">
        <v>0</v>
      </c>
      <c r="J2203" s="9">
        <v>11.600000000000364</v>
      </c>
      <c r="K2203" s="9">
        <v>180.15000000000055</v>
      </c>
      <c r="L2203" s="9">
        <v>138.1</v>
      </c>
      <c r="M2203" s="9" t="s">
        <v>278</v>
      </c>
      <c r="P2203" s="65">
        <f t="shared" si="54"/>
        <v>485.05000000000257</v>
      </c>
    </row>
    <row r="2204" spans="1:21" ht="15">
      <c r="A2204" s="28" t="s">
        <v>799</v>
      </c>
      <c r="B2204" s="239" t="s">
        <v>1656</v>
      </c>
      <c r="C2204" s="3"/>
      <c r="D2204" s="3"/>
      <c r="E2204" s="9" t="s">
        <v>278</v>
      </c>
      <c r="F2204" s="9" t="s">
        <v>278</v>
      </c>
      <c r="G2204" s="9" t="s">
        <v>278</v>
      </c>
      <c r="H2204" s="9" t="s">
        <v>278</v>
      </c>
      <c r="I2204" s="9">
        <v>0</v>
      </c>
      <c r="J2204" s="9">
        <v>182.80000000000018</v>
      </c>
      <c r="K2204" s="9">
        <v>301.19999999999982</v>
      </c>
      <c r="L2204" s="9" t="s">
        <v>278</v>
      </c>
      <c r="M2204" s="9" t="s">
        <v>278</v>
      </c>
      <c r="P2204" s="65">
        <f t="shared" si="54"/>
        <v>484</v>
      </c>
    </row>
    <row r="2205" spans="1:21" ht="15">
      <c r="A2205" s="28" t="s">
        <v>800</v>
      </c>
      <c r="B2205" s="61" t="s">
        <v>2214</v>
      </c>
      <c r="C2205" s="3"/>
      <c r="D2205" s="3"/>
      <c r="E2205" s="9" t="s">
        <v>278</v>
      </c>
      <c r="F2205" s="9" t="s">
        <v>278</v>
      </c>
      <c r="G2205" s="9" t="s">
        <v>278</v>
      </c>
      <c r="H2205" s="9" t="s">
        <v>278</v>
      </c>
      <c r="I2205" s="9">
        <v>0</v>
      </c>
      <c r="J2205" s="9" t="s">
        <v>278</v>
      </c>
      <c r="K2205" s="9" t="s">
        <v>278</v>
      </c>
      <c r="L2205" s="184">
        <v>450.6</v>
      </c>
      <c r="M2205" s="9" t="s">
        <v>278</v>
      </c>
      <c r="N2205" s="65"/>
      <c r="P2205" s="65">
        <f t="shared" si="54"/>
        <v>450.6</v>
      </c>
      <c r="R2205" t="s">
        <v>282</v>
      </c>
      <c r="U2205" s="61"/>
    </row>
    <row r="2206" spans="1:21" ht="15">
      <c r="A2206" s="28" t="s">
        <v>801</v>
      </c>
      <c r="B2206" s="61" t="s">
        <v>2205</v>
      </c>
      <c r="C2206" s="3"/>
      <c r="D2206" s="3"/>
      <c r="E2206" s="9" t="s">
        <v>278</v>
      </c>
      <c r="F2206" s="9" t="s">
        <v>278</v>
      </c>
      <c r="G2206" s="9" t="s">
        <v>278</v>
      </c>
      <c r="H2206" s="9" t="s">
        <v>278</v>
      </c>
      <c r="I2206" s="9">
        <v>0</v>
      </c>
      <c r="J2206" s="9" t="s">
        <v>278</v>
      </c>
      <c r="K2206" s="9" t="s">
        <v>278</v>
      </c>
      <c r="L2206" s="188">
        <v>396.9</v>
      </c>
      <c r="M2206" s="65">
        <v>42.3</v>
      </c>
      <c r="N2206" s="65"/>
      <c r="P2206" s="65">
        <f t="shared" si="54"/>
        <v>439.2</v>
      </c>
      <c r="R2206" t="s">
        <v>292</v>
      </c>
      <c r="U2206" s="61"/>
    </row>
    <row r="2207" spans="1:21" ht="15">
      <c r="A2207" s="28" t="s">
        <v>802</v>
      </c>
      <c r="B2207" s="61" t="s">
        <v>2210</v>
      </c>
      <c r="C2207" s="3"/>
      <c r="D2207" s="3"/>
      <c r="E2207" s="9" t="s">
        <v>278</v>
      </c>
      <c r="F2207" s="9" t="s">
        <v>278</v>
      </c>
      <c r="G2207" s="9" t="s">
        <v>278</v>
      </c>
      <c r="H2207" s="9" t="s">
        <v>278</v>
      </c>
      <c r="I2207" s="9">
        <v>0</v>
      </c>
      <c r="J2207" s="9" t="s">
        <v>278</v>
      </c>
      <c r="K2207" s="9" t="s">
        <v>278</v>
      </c>
      <c r="L2207" s="9">
        <v>140.6</v>
      </c>
      <c r="M2207" s="65">
        <v>298.3</v>
      </c>
      <c r="N2207" s="65"/>
      <c r="P2207" s="65">
        <f t="shared" si="54"/>
        <v>438.9</v>
      </c>
      <c r="U2207" s="61"/>
    </row>
    <row r="2208" spans="1:21" ht="15">
      <c r="A2208" s="28" t="s">
        <v>803</v>
      </c>
      <c r="B2208" s="61" t="s">
        <v>4</v>
      </c>
      <c r="E2208" s="188">
        <v>25.4</v>
      </c>
      <c r="F2208" s="62" t="s">
        <v>279</v>
      </c>
      <c r="G2208" s="9">
        <v>69</v>
      </c>
      <c r="H2208" s="188">
        <v>339.89999999999782</v>
      </c>
      <c r="I2208" s="9">
        <v>0</v>
      </c>
      <c r="J2208" s="9" t="s">
        <v>278</v>
      </c>
      <c r="K2208" s="9" t="s">
        <v>278</v>
      </c>
      <c r="L2208" s="9" t="s">
        <v>278</v>
      </c>
      <c r="M2208" s="9" t="s">
        <v>278</v>
      </c>
      <c r="P2208" s="65">
        <f t="shared" si="54"/>
        <v>434.29999999999779</v>
      </c>
      <c r="R2208" t="s">
        <v>316</v>
      </c>
    </row>
    <row r="2209" spans="1:18" ht="15">
      <c r="A2209" s="28" t="s">
        <v>804</v>
      </c>
      <c r="B2209" s="239" t="s">
        <v>1692</v>
      </c>
      <c r="C2209" s="3"/>
      <c r="D2209" s="3"/>
      <c r="E2209" s="9" t="s">
        <v>278</v>
      </c>
      <c r="F2209" s="9" t="s">
        <v>278</v>
      </c>
      <c r="G2209" s="9" t="s">
        <v>278</v>
      </c>
      <c r="H2209" s="9" t="s">
        <v>278</v>
      </c>
      <c r="I2209" s="9">
        <v>0</v>
      </c>
      <c r="J2209" s="9" t="s">
        <v>278</v>
      </c>
      <c r="K2209" s="9">
        <v>312.5</v>
      </c>
      <c r="L2209" s="9">
        <v>119.5</v>
      </c>
      <c r="M2209" s="9" t="s">
        <v>278</v>
      </c>
      <c r="P2209" s="65">
        <f t="shared" si="54"/>
        <v>432</v>
      </c>
    </row>
    <row r="2210" spans="1:18" ht="15">
      <c r="A2210" s="28" t="s">
        <v>805</v>
      </c>
      <c r="B2210" s="61" t="s">
        <v>669</v>
      </c>
      <c r="E2210" s="9" t="s">
        <v>278</v>
      </c>
      <c r="F2210" s="9" t="s">
        <v>278</v>
      </c>
      <c r="G2210" s="9" t="s">
        <v>278</v>
      </c>
      <c r="H2210" s="9">
        <v>72.700000000001637</v>
      </c>
      <c r="I2210" s="9">
        <v>0</v>
      </c>
      <c r="J2210" s="9">
        <v>26.199999999999818</v>
      </c>
      <c r="K2210" s="9">
        <v>45.500000000000909</v>
      </c>
      <c r="L2210" s="9">
        <v>42</v>
      </c>
      <c r="M2210" s="65">
        <v>242.5</v>
      </c>
      <c r="P2210" s="65">
        <f t="shared" si="54"/>
        <v>428.90000000000236</v>
      </c>
    </row>
    <row r="2211" spans="1:18" ht="15">
      <c r="A2211" s="28" t="s">
        <v>806</v>
      </c>
      <c r="B2211" s="61" t="s">
        <v>2194</v>
      </c>
      <c r="C2211" s="3"/>
      <c r="D2211" s="3"/>
      <c r="E2211" s="9" t="s">
        <v>278</v>
      </c>
      <c r="F2211" s="9" t="s">
        <v>278</v>
      </c>
      <c r="G2211" s="9" t="s">
        <v>278</v>
      </c>
      <c r="H2211" s="9" t="s">
        <v>278</v>
      </c>
      <c r="I2211" s="9">
        <v>0</v>
      </c>
      <c r="J2211" s="9" t="s">
        <v>278</v>
      </c>
      <c r="K2211" s="9" t="s">
        <v>278</v>
      </c>
      <c r="L2211" s="9">
        <v>201.3</v>
      </c>
      <c r="M2211" s="65">
        <v>197.6</v>
      </c>
      <c r="N2211" s="65"/>
      <c r="P2211" s="65">
        <f t="shared" si="54"/>
        <v>398.9</v>
      </c>
    </row>
    <row r="2212" spans="1:18" ht="15">
      <c r="A2212" s="28" t="s">
        <v>807</v>
      </c>
      <c r="B2212" s="239" t="s">
        <v>2190</v>
      </c>
      <c r="C2212" s="3"/>
      <c r="D2212" s="3"/>
      <c r="E2212" s="9" t="s">
        <v>278</v>
      </c>
      <c r="F2212" s="9" t="s">
        <v>278</v>
      </c>
      <c r="G2212" s="9" t="s">
        <v>278</v>
      </c>
      <c r="H2212" s="9" t="s">
        <v>278</v>
      </c>
      <c r="I2212" s="9">
        <v>0</v>
      </c>
      <c r="J2212" s="9" t="s">
        <v>278</v>
      </c>
      <c r="K2212" s="9" t="s">
        <v>278</v>
      </c>
      <c r="L2212" s="9">
        <v>317.3</v>
      </c>
      <c r="M2212" s="65">
        <v>76.7</v>
      </c>
      <c r="N2212" s="65"/>
      <c r="P2212" s="65">
        <f t="shared" si="54"/>
        <v>394</v>
      </c>
    </row>
    <row r="2213" spans="1:18" ht="15">
      <c r="A2213" s="28" t="s">
        <v>808</v>
      </c>
      <c r="B2213" s="239" t="s">
        <v>1664</v>
      </c>
      <c r="C2213" s="3"/>
      <c r="D2213" s="3"/>
      <c r="E2213" s="9" t="s">
        <v>278</v>
      </c>
      <c r="F2213" s="9" t="s">
        <v>278</v>
      </c>
      <c r="G2213" s="9" t="s">
        <v>278</v>
      </c>
      <c r="H2213" s="9" t="s">
        <v>278</v>
      </c>
      <c r="I2213" s="9">
        <v>0</v>
      </c>
      <c r="J2213" s="9" t="s">
        <v>278</v>
      </c>
      <c r="K2213" s="9">
        <v>148.50000000000182</v>
      </c>
      <c r="L2213" s="9">
        <v>145.5</v>
      </c>
      <c r="M2213" s="65">
        <v>96.5</v>
      </c>
      <c r="P2213" s="65">
        <f t="shared" si="54"/>
        <v>390.50000000000182</v>
      </c>
    </row>
    <row r="2214" spans="1:18" ht="15">
      <c r="A2214" s="28" t="s">
        <v>809</v>
      </c>
      <c r="B2214" s="61" t="s">
        <v>35</v>
      </c>
      <c r="E2214" s="188">
        <v>33.5</v>
      </c>
      <c r="F2214" s="9">
        <v>77</v>
      </c>
      <c r="G2214" s="9">
        <v>196.5</v>
      </c>
      <c r="H2214" s="9">
        <v>65.699999999998909</v>
      </c>
      <c r="I2214" s="9">
        <v>0</v>
      </c>
      <c r="J2214" s="9" t="s">
        <v>278</v>
      </c>
      <c r="K2214" s="9" t="s">
        <v>278</v>
      </c>
      <c r="L2214" s="9" t="s">
        <v>278</v>
      </c>
      <c r="M2214" s="9" t="s">
        <v>278</v>
      </c>
      <c r="P2214" s="65">
        <f t="shared" si="54"/>
        <v>372.69999999999891</v>
      </c>
      <c r="R2214" t="s">
        <v>284</v>
      </c>
    </row>
    <row r="2215" spans="1:18" ht="15">
      <c r="A2215" s="28" t="s">
        <v>810</v>
      </c>
      <c r="B2215" s="61" t="s">
        <v>649</v>
      </c>
      <c r="E2215" s="9" t="s">
        <v>278</v>
      </c>
      <c r="F2215" s="9" t="s">
        <v>278</v>
      </c>
      <c r="G2215" s="9" t="s">
        <v>278</v>
      </c>
      <c r="H2215" s="9">
        <v>304.79999999999745</v>
      </c>
      <c r="I2215" s="9">
        <v>0</v>
      </c>
      <c r="J2215" s="9" t="s">
        <v>278</v>
      </c>
      <c r="K2215" s="9" t="s">
        <v>278</v>
      </c>
      <c r="L2215" s="9" t="s">
        <v>278</v>
      </c>
      <c r="M2215" s="9" t="s">
        <v>278</v>
      </c>
      <c r="P2215" s="65">
        <f t="shared" si="54"/>
        <v>304.79999999999745</v>
      </c>
    </row>
    <row r="2216" spans="1:18" ht="15">
      <c r="A2216" s="28" t="s">
        <v>811</v>
      </c>
      <c r="B2216" s="61" t="s">
        <v>2835</v>
      </c>
      <c r="C2216" s="3"/>
      <c r="D2216" s="3"/>
      <c r="E2216" s="9" t="s">
        <v>278</v>
      </c>
      <c r="F2216" s="9" t="s">
        <v>278</v>
      </c>
      <c r="G2216" s="9" t="s">
        <v>278</v>
      </c>
      <c r="H2216" s="9" t="s">
        <v>278</v>
      </c>
      <c r="I2216" s="9">
        <v>0</v>
      </c>
      <c r="J2216" s="9" t="s">
        <v>278</v>
      </c>
      <c r="K2216" s="9" t="s">
        <v>278</v>
      </c>
      <c r="L2216" s="9" t="s">
        <v>278</v>
      </c>
      <c r="M2216" s="65">
        <v>299.60000000000002</v>
      </c>
      <c r="P2216" s="65">
        <f t="shared" ref="P2216:P2247" si="55">SUM(E2216:M2216)</f>
        <v>299.60000000000002</v>
      </c>
    </row>
    <row r="2217" spans="1:18" ht="15">
      <c r="A2217" s="28" t="s">
        <v>812</v>
      </c>
      <c r="B2217" s="178" t="s">
        <v>1350</v>
      </c>
      <c r="C2217" s="3"/>
      <c r="D2217" s="3"/>
      <c r="E2217" s="9" t="s">
        <v>278</v>
      </c>
      <c r="F2217" s="9" t="s">
        <v>278</v>
      </c>
      <c r="G2217" s="9" t="s">
        <v>278</v>
      </c>
      <c r="H2217" s="9" t="s">
        <v>278</v>
      </c>
      <c r="I2217" s="9">
        <v>0</v>
      </c>
      <c r="J2217" s="9">
        <v>101.30000000000291</v>
      </c>
      <c r="K2217" s="9">
        <v>195.59999999999945</v>
      </c>
      <c r="L2217" s="9" t="s">
        <v>278</v>
      </c>
      <c r="M2217" s="9" t="s">
        <v>278</v>
      </c>
      <c r="P2217" s="65">
        <f t="shared" si="55"/>
        <v>296.90000000000236</v>
      </c>
    </row>
    <row r="2218" spans="1:18" ht="15">
      <c r="A2218" s="28" t="s">
        <v>813</v>
      </c>
      <c r="B2218" s="61" t="s">
        <v>2709</v>
      </c>
      <c r="C2218" s="3"/>
      <c r="D2218" s="3"/>
      <c r="E2218" s="9" t="s">
        <v>278</v>
      </c>
      <c r="F2218" s="9" t="s">
        <v>278</v>
      </c>
      <c r="G2218" s="9" t="s">
        <v>278</v>
      </c>
      <c r="H2218" s="9" t="s">
        <v>278</v>
      </c>
      <c r="I2218" s="9">
        <v>0</v>
      </c>
      <c r="J2218" s="9" t="s">
        <v>278</v>
      </c>
      <c r="K2218" s="9" t="s">
        <v>278</v>
      </c>
      <c r="L2218" s="9" t="s">
        <v>278</v>
      </c>
      <c r="M2218" s="65">
        <v>288.5</v>
      </c>
      <c r="P2218" s="65">
        <f t="shared" si="55"/>
        <v>288.5</v>
      </c>
    </row>
    <row r="2219" spans="1:18" ht="15">
      <c r="A2219" s="28" t="s">
        <v>814</v>
      </c>
      <c r="B2219" s="239" t="s">
        <v>1690</v>
      </c>
      <c r="C2219" s="3"/>
      <c r="D2219" s="3"/>
      <c r="E2219" s="9" t="s">
        <v>278</v>
      </c>
      <c r="F2219" s="9" t="s">
        <v>278</v>
      </c>
      <c r="G2219" s="9" t="s">
        <v>278</v>
      </c>
      <c r="H2219" s="9" t="s">
        <v>278</v>
      </c>
      <c r="I2219" s="9">
        <v>0</v>
      </c>
      <c r="J2219" s="9" t="s">
        <v>278</v>
      </c>
      <c r="K2219" s="9">
        <v>114.99999999999909</v>
      </c>
      <c r="L2219" s="9">
        <v>137.4</v>
      </c>
      <c r="M2219" s="65">
        <v>35.799999999999997</v>
      </c>
      <c r="P2219" s="65">
        <f t="shared" si="55"/>
        <v>288.19999999999908</v>
      </c>
    </row>
    <row r="2220" spans="1:18" ht="15">
      <c r="A2220" s="28" t="s">
        <v>1946</v>
      </c>
      <c r="B2220" s="61" t="s">
        <v>2200</v>
      </c>
      <c r="C2220" s="3"/>
      <c r="D2220" s="3"/>
      <c r="E2220" s="9" t="s">
        <v>278</v>
      </c>
      <c r="F2220" s="9" t="s">
        <v>278</v>
      </c>
      <c r="G2220" s="9" t="s">
        <v>278</v>
      </c>
      <c r="H2220" s="9" t="s">
        <v>278</v>
      </c>
      <c r="I2220" s="9">
        <v>0</v>
      </c>
      <c r="J2220" s="9" t="s">
        <v>278</v>
      </c>
      <c r="K2220" s="9" t="s">
        <v>278</v>
      </c>
      <c r="L2220" s="9">
        <v>176.9</v>
      </c>
      <c r="M2220" s="65">
        <v>108.30000000000001</v>
      </c>
      <c r="N2220" s="65"/>
      <c r="P2220" s="65">
        <f t="shared" si="55"/>
        <v>285.20000000000005</v>
      </c>
    </row>
    <row r="2221" spans="1:18" ht="15">
      <c r="A2221" s="28" t="s">
        <v>2165</v>
      </c>
      <c r="B2221" s="61" t="s">
        <v>2201</v>
      </c>
      <c r="C2221" s="3"/>
      <c r="D2221" s="3"/>
      <c r="E2221" s="9" t="s">
        <v>278</v>
      </c>
      <c r="F2221" s="9" t="s">
        <v>278</v>
      </c>
      <c r="G2221" s="9" t="s">
        <v>278</v>
      </c>
      <c r="H2221" s="9" t="s">
        <v>278</v>
      </c>
      <c r="I2221" s="9">
        <v>0</v>
      </c>
      <c r="J2221" s="9" t="s">
        <v>278</v>
      </c>
      <c r="K2221" s="9" t="s">
        <v>278</v>
      </c>
      <c r="L2221" s="9">
        <v>65.099999999999994</v>
      </c>
      <c r="M2221" s="65">
        <v>215.69999999999996</v>
      </c>
      <c r="N2221" s="65"/>
      <c r="P2221" s="65">
        <f t="shared" si="55"/>
        <v>280.79999999999995</v>
      </c>
    </row>
    <row r="2222" spans="1:18" ht="15">
      <c r="A2222" s="28" t="s">
        <v>2166</v>
      </c>
      <c r="B2222" s="61" t="s">
        <v>2192</v>
      </c>
      <c r="C2222" s="3"/>
      <c r="D2222" s="3"/>
      <c r="E2222" s="9" t="s">
        <v>278</v>
      </c>
      <c r="F2222" s="9" t="s">
        <v>278</v>
      </c>
      <c r="G2222" s="9" t="s">
        <v>278</v>
      </c>
      <c r="H2222" s="9" t="s">
        <v>278</v>
      </c>
      <c r="I2222" s="9">
        <v>0</v>
      </c>
      <c r="J2222" s="9" t="s">
        <v>278</v>
      </c>
      <c r="K2222" s="9" t="s">
        <v>278</v>
      </c>
      <c r="L2222" s="9">
        <v>105.39999999999999</v>
      </c>
      <c r="M2222" s="65">
        <v>173.3</v>
      </c>
      <c r="N2222" s="65"/>
      <c r="P2222" s="65">
        <f t="shared" si="55"/>
        <v>278.7</v>
      </c>
    </row>
    <row r="2223" spans="1:18" ht="15">
      <c r="A2223" s="28" t="s">
        <v>2167</v>
      </c>
      <c r="B2223" s="61" t="s">
        <v>2719</v>
      </c>
      <c r="C2223" s="3"/>
      <c r="D2223" s="3"/>
      <c r="E2223" s="9" t="s">
        <v>278</v>
      </c>
      <c r="F2223" s="9" t="s">
        <v>278</v>
      </c>
      <c r="G2223" s="9" t="s">
        <v>278</v>
      </c>
      <c r="H2223" s="9" t="s">
        <v>278</v>
      </c>
      <c r="I2223" s="9">
        <v>0</v>
      </c>
      <c r="J2223" s="9" t="s">
        <v>278</v>
      </c>
      <c r="K2223" s="9" t="s">
        <v>278</v>
      </c>
      <c r="L2223" s="9" t="s">
        <v>278</v>
      </c>
      <c r="M2223" s="65">
        <v>276.2</v>
      </c>
      <c r="P2223" s="65">
        <f t="shared" si="55"/>
        <v>276.2</v>
      </c>
    </row>
    <row r="2224" spans="1:18" ht="15">
      <c r="A2224" s="28" t="s">
        <v>2168</v>
      </c>
      <c r="B2224" s="61" t="s">
        <v>2211</v>
      </c>
      <c r="C2224" s="3"/>
      <c r="D2224" s="3"/>
      <c r="E2224" s="9" t="s">
        <v>278</v>
      </c>
      <c r="F2224" s="9" t="s">
        <v>278</v>
      </c>
      <c r="G2224" s="9" t="s">
        <v>278</v>
      </c>
      <c r="H2224" s="9" t="s">
        <v>278</v>
      </c>
      <c r="I2224" s="9">
        <v>0</v>
      </c>
      <c r="J2224" s="9" t="s">
        <v>278</v>
      </c>
      <c r="K2224" s="9" t="s">
        <v>278</v>
      </c>
      <c r="L2224" s="9">
        <v>195.5</v>
      </c>
      <c r="M2224" s="65">
        <v>74.5</v>
      </c>
      <c r="N2224" s="65"/>
      <c r="P2224" s="65">
        <f t="shared" si="55"/>
        <v>270</v>
      </c>
    </row>
    <row r="2225" spans="1:21" ht="15">
      <c r="A2225" s="28" t="s">
        <v>2169</v>
      </c>
      <c r="B2225" s="61" t="s">
        <v>2725</v>
      </c>
      <c r="C2225" s="3"/>
      <c r="D2225" s="3"/>
      <c r="E2225" s="9" t="s">
        <v>278</v>
      </c>
      <c r="F2225" s="9" t="s">
        <v>278</v>
      </c>
      <c r="G2225" s="9" t="s">
        <v>278</v>
      </c>
      <c r="H2225" s="9" t="s">
        <v>278</v>
      </c>
      <c r="I2225" s="9">
        <v>0</v>
      </c>
      <c r="J2225" s="9" t="s">
        <v>278</v>
      </c>
      <c r="K2225" s="9" t="s">
        <v>278</v>
      </c>
      <c r="L2225" s="9" t="s">
        <v>278</v>
      </c>
      <c r="M2225" s="65">
        <v>264.10000000000002</v>
      </c>
      <c r="P2225" s="65">
        <f t="shared" si="55"/>
        <v>264.10000000000002</v>
      </c>
    </row>
    <row r="2226" spans="1:21" ht="15">
      <c r="A2226" s="28" t="s">
        <v>2170</v>
      </c>
      <c r="B2226" s="61" t="s">
        <v>2723</v>
      </c>
      <c r="C2226" s="3"/>
      <c r="D2226" s="3"/>
      <c r="E2226" s="9" t="s">
        <v>278</v>
      </c>
      <c r="F2226" s="9" t="s">
        <v>278</v>
      </c>
      <c r="G2226" s="9" t="s">
        <v>278</v>
      </c>
      <c r="H2226" s="9" t="s">
        <v>278</v>
      </c>
      <c r="I2226" s="9">
        <v>0</v>
      </c>
      <c r="J2226" s="9" t="s">
        <v>278</v>
      </c>
      <c r="K2226" s="9" t="s">
        <v>278</v>
      </c>
      <c r="L2226" s="9" t="s">
        <v>278</v>
      </c>
      <c r="M2226" s="65">
        <v>262</v>
      </c>
      <c r="P2226" s="65">
        <f t="shared" si="55"/>
        <v>262</v>
      </c>
    </row>
    <row r="2227" spans="1:21" ht="15">
      <c r="A2227" s="28" t="s">
        <v>2171</v>
      </c>
      <c r="B2227" s="61" t="s">
        <v>164</v>
      </c>
      <c r="E2227" s="9" t="s">
        <v>278</v>
      </c>
      <c r="F2227" s="9" t="s">
        <v>278</v>
      </c>
      <c r="G2227" s="188">
        <v>261</v>
      </c>
      <c r="H2227" s="9" t="s">
        <v>278</v>
      </c>
      <c r="I2227" s="9">
        <v>0</v>
      </c>
      <c r="J2227" s="9" t="s">
        <v>278</v>
      </c>
      <c r="K2227" s="9" t="s">
        <v>278</v>
      </c>
      <c r="L2227" s="9" t="s">
        <v>278</v>
      </c>
      <c r="M2227" s="9" t="s">
        <v>278</v>
      </c>
      <c r="P2227" s="65">
        <f t="shared" si="55"/>
        <v>261</v>
      </c>
      <c r="R2227" t="s">
        <v>287</v>
      </c>
    </row>
    <row r="2228" spans="1:21" ht="15">
      <c r="A2228" s="28" t="s">
        <v>2172</v>
      </c>
      <c r="B2228" s="61" t="s">
        <v>29</v>
      </c>
      <c r="E2228" s="185">
        <v>69.5</v>
      </c>
      <c r="F2228" s="9">
        <v>13.5</v>
      </c>
      <c r="G2228" s="9">
        <v>47.2</v>
      </c>
      <c r="H2228" s="9" t="s">
        <v>278</v>
      </c>
      <c r="I2228" s="9">
        <v>0</v>
      </c>
      <c r="J2228" s="9">
        <v>120.99999999999909</v>
      </c>
      <c r="K2228" s="9" t="s">
        <v>278</v>
      </c>
      <c r="L2228" s="9" t="s">
        <v>278</v>
      </c>
      <c r="M2228" s="9" t="s">
        <v>278</v>
      </c>
      <c r="P2228" s="65">
        <f t="shared" si="55"/>
        <v>251.19999999999908</v>
      </c>
      <c r="R2228" t="s">
        <v>281</v>
      </c>
      <c r="U2228" s="3" t="s">
        <v>1428</v>
      </c>
    </row>
    <row r="2229" spans="1:21" ht="15">
      <c r="A2229" s="28" t="s">
        <v>2173</v>
      </c>
      <c r="B2229" s="61" t="s">
        <v>2711</v>
      </c>
      <c r="C2229" s="3"/>
      <c r="D2229" s="3"/>
      <c r="E2229" s="9" t="s">
        <v>278</v>
      </c>
      <c r="F2229" s="9" t="s">
        <v>278</v>
      </c>
      <c r="G2229" s="9" t="s">
        <v>278</v>
      </c>
      <c r="H2229" s="9" t="s">
        <v>278</v>
      </c>
      <c r="I2229" s="9">
        <v>0</v>
      </c>
      <c r="J2229" s="9" t="s">
        <v>278</v>
      </c>
      <c r="K2229" s="9" t="s">
        <v>278</v>
      </c>
      <c r="L2229" s="9" t="s">
        <v>278</v>
      </c>
      <c r="M2229" s="65">
        <v>250.5</v>
      </c>
      <c r="P2229" s="65">
        <f t="shared" si="55"/>
        <v>250.5</v>
      </c>
    </row>
    <row r="2230" spans="1:21" ht="15">
      <c r="A2230" s="28" t="s">
        <v>2174</v>
      </c>
      <c r="B2230" s="61" t="s">
        <v>2193</v>
      </c>
      <c r="C2230" s="3"/>
      <c r="D2230" s="3"/>
      <c r="E2230" s="9" t="s">
        <v>278</v>
      </c>
      <c r="F2230" s="9" t="s">
        <v>278</v>
      </c>
      <c r="G2230" s="9" t="s">
        <v>278</v>
      </c>
      <c r="H2230" s="9" t="s">
        <v>278</v>
      </c>
      <c r="I2230" s="9">
        <v>0</v>
      </c>
      <c r="J2230" s="9" t="s">
        <v>278</v>
      </c>
      <c r="K2230" s="9" t="s">
        <v>278</v>
      </c>
      <c r="L2230" s="9">
        <v>183.3</v>
      </c>
      <c r="M2230" s="65">
        <v>60.6</v>
      </c>
      <c r="N2230" s="65"/>
      <c r="P2230" s="65">
        <f t="shared" si="55"/>
        <v>243.9</v>
      </c>
      <c r="U2230" s="61"/>
    </row>
    <row r="2231" spans="1:21" ht="15">
      <c r="A2231" s="28" t="s">
        <v>2175</v>
      </c>
      <c r="B2231" s="61" t="s">
        <v>2718</v>
      </c>
      <c r="C2231" s="3"/>
      <c r="D2231" s="3"/>
      <c r="E2231" s="9" t="s">
        <v>278</v>
      </c>
      <c r="F2231" s="9" t="s">
        <v>278</v>
      </c>
      <c r="G2231" s="9" t="s">
        <v>278</v>
      </c>
      <c r="H2231" s="9" t="s">
        <v>278</v>
      </c>
      <c r="I2231" s="9">
        <v>0</v>
      </c>
      <c r="J2231" s="9" t="s">
        <v>278</v>
      </c>
      <c r="K2231" s="9" t="s">
        <v>278</v>
      </c>
      <c r="L2231" s="9" t="s">
        <v>278</v>
      </c>
      <c r="M2231" s="65">
        <v>241.2</v>
      </c>
      <c r="P2231" s="65">
        <f t="shared" si="55"/>
        <v>241.2</v>
      </c>
    </row>
    <row r="2232" spans="1:21" ht="15">
      <c r="A2232" s="28" t="s">
        <v>2176</v>
      </c>
      <c r="B2232" s="61" t="s">
        <v>2704</v>
      </c>
      <c r="C2232" s="3"/>
      <c r="D2232" s="3"/>
      <c r="E2232" s="9" t="s">
        <v>278</v>
      </c>
      <c r="F2232" s="9" t="s">
        <v>278</v>
      </c>
      <c r="G2232" s="9" t="s">
        <v>278</v>
      </c>
      <c r="H2232" s="9" t="s">
        <v>278</v>
      </c>
      <c r="I2232" s="9">
        <v>0</v>
      </c>
      <c r="J2232" s="9" t="s">
        <v>278</v>
      </c>
      <c r="K2232" s="9" t="s">
        <v>278</v>
      </c>
      <c r="L2232" s="9" t="s">
        <v>278</v>
      </c>
      <c r="M2232" s="65">
        <v>234.4</v>
      </c>
      <c r="P2232" s="65">
        <f t="shared" si="55"/>
        <v>234.4</v>
      </c>
    </row>
    <row r="2233" spans="1:21" ht="15">
      <c r="A2233" s="28" t="s">
        <v>2177</v>
      </c>
      <c r="B2233" s="61" t="s">
        <v>2712</v>
      </c>
      <c r="C2233" s="3"/>
      <c r="D2233" s="3"/>
      <c r="E2233" s="9" t="s">
        <v>278</v>
      </c>
      <c r="F2233" s="9" t="s">
        <v>278</v>
      </c>
      <c r="G2233" s="9" t="s">
        <v>278</v>
      </c>
      <c r="H2233" s="9" t="s">
        <v>278</v>
      </c>
      <c r="I2233" s="9">
        <v>0</v>
      </c>
      <c r="J2233" s="9" t="s">
        <v>278</v>
      </c>
      <c r="K2233" s="9" t="s">
        <v>278</v>
      </c>
      <c r="L2233" s="9" t="s">
        <v>278</v>
      </c>
      <c r="M2233" s="65">
        <v>233.2</v>
      </c>
      <c r="P2233" s="65">
        <f t="shared" si="55"/>
        <v>233.2</v>
      </c>
    </row>
    <row r="2234" spans="1:21" ht="15">
      <c r="A2234" s="28" t="s">
        <v>2178</v>
      </c>
      <c r="B2234" s="61" t="s">
        <v>2717</v>
      </c>
      <c r="C2234" s="3"/>
      <c r="D2234" s="3"/>
      <c r="E2234" s="9" t="s">
        <v>278</v>
      </c>
      <c r="F2234" s="9" t="s">
        <v>278</v>
      </c>
      <c r="G2234" s="9" t="s">
        <v>278</v>
      </c>
      <c r="H2234" s="9" t="s">
        <v>278</v>
      </c>
      <c r="I2234" s="9">
        <v>0</v>
      </c>
      <c r="J2234" s="9" t="s">
        <v>278</v>
      </c>
      <c r="K2234" s="9" t="s">
        <v>278</v>
      </c>
      <c r="L2234" s="9" t="s">
        <v>278</v>
      </c>
      <c r="M2234" s="65">
        <v>231</v>
      </c>
      <c r="P2234" s="65">
        <f t="shared" si="55"/>
        <v>231</v>
      </c>
    </row>
    <row r="2235" spans="1:21" ht="15">
      <c r="A2235" s="28" t="s">
        <v>2179</v>
      </c>
      <c r="B2235" s="61" t="s">
        <v>674</v>
      </c>
      <c r="E2235" s="9" t="s">
        <v>278</v>
      </c>
      <c r="F2235" s="9" t="s">
        <v>278</v>
      </c>
      <c r="G2235" s="9" t="s">
        <v>278</v>
      </c>
      <c r="H2235" s="9">
        <v>225.60000000000127</v>
      </c>
      <c r="I2235" s="9">
        <v>0</v>
      </c>
      <c r="J2235" s="9" t="s">
        <v>278</v>
      </c>
      <c r="K2235" s="9" t="s">
        <v>278</v>
      </c>
      <c r="L2235" s="9" t="s">
        <v>278</v>
      </c>
      <c r="M2235" s="9" t="s">
        <v>278</v>
      </c>
      <c r="P2235" s="65">
        <f t="shared" si="55"/>
        <v>225.60000000000127</v>
      </c>
    </row>
    <row r="2236" spans="1:21" ht="15">
      <c r="A2236" s="28" t="s">
        <v>2180</v>
      </c>
      <c r="B2236" s="61" t="s">
        <v>178</v>
      </c>
      <c r="E2236" s="9">
        <v>5.6</v>
      </c>
      <c r="F2236" s="188">
        <v>211</v>
      </c>
      <c r="G2236" s="9" t="s">
        <v>278</v>
      </c>
      <c r="H2236" s="9" t="s">
        <v>278</v>
      </c>
      <c r="I2236" s="9">
        <v>0</v>
      </c>
      <c r="J2236" s="9" t="s">
        <v>278</v>
      </c>
      <c r="K2236" s="9" t="s">
        <v>278</v>
      </c>
      <c r="L2236" s="9" t="s">
        <v>278</v>
      </c>
      <c r="M2236" s="9" t="s">
        <v>278</v>
      </c>
      <c r="P2236" s="65">
        <f t="shared" si="55"/>
        <v>216.6</v>
      </c>
      <c r="R2236" t="s">
        <v>297</v>
      </c>
    </row>
    <row r="2237" spans="1:21" ht="15">
      <c r="A2237" s="28" t="s">
        <v>2181</v>
      </c>
      <c r="B2237" s="61" t="s">
        <v>2195</v>
      </c>
      <c r="C2237" s="3"/>
      <c r="D2237" s="3"/>
      <c r="E2237" s="9" t="s">
        <v>278</v>
      </c>
      <c r="F2237" s="9" t="s">
        <v>278</v>
      </c>
      <c r="G2237" s="9" t="s">
        <v>278</v>
      </c>
      <c r="H2237" s="9" t="s">
        <v>278</v>
      </c>
      <c r="I2237" s="9">
        <v>0</v>
      </c>
      <c r="J2237" s="9" t="s">
        <v>278</v>
      </c>
      <c r="K2237" s="9" t="s">
        <v>278</v>
      </c>
      <c r="L2237" s="9">
        <v>81.8</v>
      </c>
      <c r="M2237" s="65">
        <v>134</v>
      </c>
      <c r="N2237" s="65"/>
      <c r="P2237" s="65">
        <f t="shared" si="55"/>
        <v>215.8</v>
      </c>
      <c r="U2237" s="61"/>
    </row>
    <row r="2238" spans="1:21" ht="15">
      <c r="A2238" s="28" t="s">
        <v>2182</v>
      </c>
      <c r="B2238" s="61" t="s">
        <v>158</v>
      </c>
      <c r="E2238" s="9" t="s">
        <v>278</v>
      </c>
      <c r="F2238" s="9" t="s">
        <v>278</v>
      </c>
      <c r="G2238" s="9">
        <v>139.5</v>
      </c>
      <c r="H2238" s="9">
        <v>76.000000000000909</v>
      </c>
      <c r="I2238" s="9">
        <v>0</v>
      </c>
      <c r="J2238" s="9" t="s">
        <v>278</v>
      </c>
      <c r="K2238" s="9" t="s">
        <v>278</v>
      </c>
      <c r="L2238" s="9" t="s">
        <v>278</v>
      </c>
      <c r="M2238" s="9" t="s">
        <v>278</v>
      </c>
      <c r="P2238" s="65">
        <f t="shared" si="55"/>
        <v>215.50000000000091</v>
      </c>
    </row>
    <row r="2239" spans="1:21" ht="15">
      <c r="A2239" s="28" t="s">
        <v>2183</v>
      </c>
      <c r="B2239" s="61" t="s">
        <v>2703</v>
      </c>
      <c r="C2239" s="3"/>
      <c r="D2239" s="3"/>
      <c r="E2239" s="9" t="s">
        <v>278</v>
      </c>
      <c r="F2239" s="9" t="s">
        <v>278</v>
      </c>
      <c r="G2239" s="9" t="s">
        <v>278</v>
      </c>
      <c r="H2239" s="9" t="s">
        <v>278</v>
      </c>
      <c r="I2239" s="9">
        <v>0</v>
      </c>
      <c r="J2239" s="9" t="s">
        <v>278</v>
      </c>
      <c r="K2239" s="9" t="s">
        <v>278</v>
      </c>
      <c r="L2239" s="9" t="s">
        <v>278</v>
      </c>
      <c r="M2239" s="65">
        <v>213</v>
      </c>
      <c r="P2239" s="65">
        <f t="shared" si="55"/>
        <v>213</v>
      </c>
    </row>
    <row r="2240" spans="1:21" ht="15">
      <c r="A2240" s="28" t="s">
        <v>2184</v>
      </c>
      <c r="B2240" s="61" t="s">
        <v>180</v>
      </c>
      <c r="C2240" s="3"/>
      <c r="D2240" s="3"/>
      <c r="E2240" s="9" t="s">
        <v>278</v>
      </c>
      <c r="F2240" s="9" t="s">
        <v>278</v>
      </c>
      <c r="G2240" s="9" t="s">
        <v>278</v>
      </c>
      <c r="H2240" s="9" t="s">
        <v>278</v>
      </c>
      <c r="I2240" s="9">
        <v>0</v>
      </c>
      <c r="J2240" s="9" t="s">
        <v>278</v>
      </c>
      <c r="K2240" s="9" t="s">
        <v>278</v>
      </c>
      <c r="L2240" s="9">
        <v>62.400000000000006</v>
      </c>
      <c r="M2240" s="65">
        <v>144</v>
      </c>
      <c r="N2240" s="65"/>
      <c r="P2240" s="65">
        <f t="shared" si="55"/>
        <v>206.4</v>
      </c>
      <c r="U2240" s="61"/>
    </row>
    <row r="2241" spans="1:16" ht="15">
      <c r="A2241" s="28" t="s">
        <v>2185</v>
      </c>
      <c r="B2241" s="61" t="s">
        <v>2706</v>
      </c>
      <c r="C2241" s="3"/>
      <c r="D2241" s="3"/>
      <c r="E2241" s="9" t="s">
        <v>278</v>
      </c>
      <c r="F2241" s="9" t="s">
        <v>278</v>
      </c>
      <c r="G2241" s="9" t="s">
        <v>278</v>
      </c>
      <c r="H2241" s="9" t="s">
        <v>278</v>
      </c>
      <c r="I2241" s="9">
        <v>0</v>
      </c>
      <c r="J2241" s="9" t="s">
        <v>278</v>
      </c>
      <c r="K2241" s="9" t="s">
        <v>278</v>
      </c>
      <c r="L2241" s="9" t="s">
        <v>278</v>
      </c>
      <c r="M2241" s="65">
        <v>199.3</v>
      </c>
      <c r="P2241" s="65">
        <f t="shared" si="55"/>
        <v>199.3</v>
      </c>
    </row>
    <row r="2242" spans="1:16" ht="15">
      <c r="A2242" s="28" t="s">
        <v>2186</v>
      </c>
      <c r="B2242" s="61" t="s">
        <v>2705</v>
      </c>
      <c r="C2242" s="3"/>
      <c r="D2242" s="3"/>
      <c r="E2242" s="9" t="s">
        <v>278</v>
      </c>
      <c r="F2242" s="9" t="s">
        <v>278</v>
      </c>
      <c r="G2242" s="9" t="s">
        <v>278</v>
      </c>
      <c r="H2242" s="9" t="s">
        <v>278</v>
      </c>
      <c r="I2242" s="9">
        <v>0</v>
      </c>
      <c r="J2242" s="9" t="s">
        <v>278</v>
      </c>
      <c r="K2242" s="9" t="s">
        <v>278</v>
      </c>
      <c r="L2242" s="9" t="s">
        <v>278</v>
      </c>
      <c r="M2242" s="65">
        <v>198</v>
      </c>
      <c r="P2242" s="65">
        <f t="shared" si="55"/>
        <v>198</v>
      </c>
    </row>
    <row r="2243" spans="1:16" ht="15">
      <c r="A2243" s="28" t="s">
        <v>2187</v>
      </c>
      <c r="B2243" s="239" t="s">
        <v>1669</v>
      </c>
      <c r="C2243" s="3"/>
      <c r="D2243" s="3"/>
      <c r="E2243" s="9" t="s">
        <v>278</v>
      </c>
      <c r="F2243" s="9" t="s">
        <v>278</v>
      </c>
      <c r="G2243" s="9" t="s">
        <v>278</v>
      </c>
      <c r="H2243" s="9" t="s">
        <v>278</v>
      </c>
      <c r="I2243" s="9">
        <v>0</v>
      </c>
      <c r="J2243" s="9" t="s">
        <v>278</v>
      </c>
      <c r="K2243" s="9">
        <v>194.95000000000073</v>
      </c>
      <c r="L2243" s="9" t="s">
        <v>278</v>
      </c>
      <c r="M2243" s="9" t="s">
        <v>278</v>
      </c>
      <c r="P2243" s="65">
        <f t="shared" si="55"/>
        <v>194.95000000000073</v>
      </c>
    </row>
    <row r="2244" spans="1:16" ht="15">
      <c r="A2244" s="28" t="s">
        <v>2188</v>
      </c>
      <c r="B2244" s="61" t="s">
        <v>2191</v>
      </c>
      <c r="C2244" s="3"/>
      <c r="D2244" s="3"/>
      <c r="E2244" s="9" t="s">
        <v>278</v>
      </c>
      <c r="F2244" s="9" t="s">
        <v>278</v>
      </c>
      <c r="G2244" s="9" t="s">
        <v>278</v>
      </c>
      <c r="H2244" s="9" t="s">
        <v>278</v>
      </c>
      <c r="I2244" s="9">
        <v>0</v>
      </c>
      <c r="J2244" s="9" t="s">
        <v>278</v>
      </c>
      <c r="K2244" s="9" t="s">
        <v>278</v>
      </c>
      <c r="L2244" s="9">
        <v>86.5</v>
      </c>
      <c r="M2244" s="65">
        <v>107.7</v>
      </c>
      <c r="N2244" s="65"/>
      <c r="P2244" s="65">
        <f t="shared" si="55"/>
        <v>194.2</v>
      </c>
    </row>
    <row r="2245" spans="1:16" ht="15">
      <c r="A2245" s="28" t="s">
        <v>2296</v>
      </c>
      <c r="B2245" s="239" t="s">
        <v>2189</v>
      </c>
      <c r="C2245" s="3"/>
      <c r="D2245" s="3"/>
      <c r="E2245" s="9" t="s">
        <v>278</v>
      </c>
      <c r="F2245" s="9" t="s">
        <v>278</v>
      </c>
      <c r="G2245" s="9" t="s">
        <v>278</v>
      </c>
      <c r="H2245" s="9" t="s">
        <v>278</v>
      </c>
      <c r="I2245" s="9">
        <v>0</v>
      </c>
      <c r="J2245" s="9" t="s">
        <v>278</v>
      </c>
      <c r="K2245" s="9" t="s">
        <v>278</v>
      </c>
      <c r="L2245" s="9">
        <v>193.8</v>
      </c>
      <c r="M2245" s="9" t="s">
        <v>278</v>
      </c>
      <c r="N2245" s="65"/>
      <c r="P2245" s="65">
        <f t="shared" si="55"/>
        <v>193.8</v>
      </c>
    </row>
    <row r="2246" spans="1:16" ht="15">
      <c r="A2246" s="28" t="s">
        <v>2297</v>
      </c>
      <c r="B2246" s="61" t="s">
        <v>2699</v>
      </c>
      <c r="C2246" s="3"/>
      <c r="D2246" s="3"/>
      <c r="E2246" s="9" t="s">
        <v>278</v>
      </c>
      <c r="F2246" s="9" t="s">
        <v>278</v>
      </c>
      <c r="G2246" s="9" t="s">
        <v>278</v>
      </c>
      <c r="H2246" s="9" t="s">
        <v>278</v>
      </c>
      <c r="I2246" s="9">
        <v>0</v>
      </c>
      <c r="J2246" s="9" t="s">
        <v>278</v>
      </c>
      <c r="K2246" s="9" t="s">
        <v>278</v>
      </c>
      <c r="L2246" s="9" t="s">
        <v>278</v>
      </c>
      <c r="M2246" s="65">
        <v>192.9</v>
      </c>
      <c r="P2246" s="65">
        <f t="shared" si="55"/>
        <v>192.9</v>
      </c>
    </row>
    <row r="2247" spans="1:16" ht="15">
      <c r="A2247" s="28" t="s">
        <v>2298</v>
      </c>
      <c r="B2247" s="61" t="s">
        <v>2716</v>
      </c>
      <c r="C2247" s="3"/>
      <c r="D2247" s="3"/>
      <c r="E2247" s="9" t="s">
        <v>278</v>
      </c>
      <c r="F2247" s="9" t="s">
        <v>278</v>
      </c>
      <c r="G2247" s="9" t="s">
        <v>278</v>
      </c>
      <c r="H2247" s="9" t="s">
        <v>278</v>
      </c>
      <c r="I2247" s="9">
        <v>0</v>
      </c>
      <c r="J2247" s="9" t="s">
        <v>278</v>
      </c>
      <c r="K2247" s="9" t="s">
        <v>278</v>
      </c>
      <c r="L2247" s="9" t="s">
        <v>278</v>
      </c>
      <c r="M2247" s="65">
        <v>191.4</v>
      </c>
      <c r="P2247" s="65">
        <f t="shared" si="55"/>
        <v>191.4</v>
      </c>
    </row>
    <row r="2248" spans="1:16" ht="15">
      <c r="A2248" s="253" t="s">
        <v>2676</v>
      </c>
      <c r="B2248" s="61" t="s">
        <v>2204</v>
      </c>
      <c r="C2248" s="3"/>
      <c r="D2248" s="3"/>
      <c r="E2248" s="9" t="s">
        <v>278</v>
      </c>
      <c r="F2248" s="9" t="s">
        <v>278</v>
      </c>
      <c r="G2248" s="9" t="s">
        <v>278</v>
      </c>
      <c r="H2248" s="9" t="s">
        <v>278</v>
      </c>
      <c r="I2248" s="9">
        <v>0</v>
      </c>
      <c r="J2248" s="9" t="s">
        <v>278</v>
      </c>
      <c r="K2248" s="9" t="s">
        <v>278</v>
      </c>
      <c r="L2248" s="9">
        <v>190.5</v>
      </c>
      <c r="M2248" s="9" t="s">
        <v>278</v>
      </c>
      <c r="N2248" s="65"/>
      <c r="P2248" s="65">
        <f t="shared" ref="P2248:P2278" si="56">SUM(E2248:M2248)</f>
        <v>190.5</v>
      </c>
    </row>
    <row r="2249" spans="1:16" ht="15">
      <c r="A2249" s="253" t="s">
        <v>2677</v>
      </c>
      <c r="B2249" s="61" t="s">
        <v>2700</v>
      </c>
      <c r="C2249" s="3"/>
      <c r="D2249" s="3"/>
      <c r="E2249" s="9" t="s">
        <v>278</v>
      </c>
      <c r="F2249" s="9" t="s">
        <v>278</v>
      </c>
      <c r="G2249" s="9" t="s">
        <v>278</v>
      </c>
      <c r="H2249" s="9" t="s">
        <v>278</v>
      </c>
      <c r="I2249" s="9">
        <v>0</v>
      </c>
      <c r="J2249" s="9" t="s">
        <v>278</v>
      </c>
      <c r="K2249" s="9" t="s">
        <v>278</v>
      </c>
      <c r="L2249" s="9" t="s">
        <v>278</v>
      </c>
      <c r="M2249" s="65">
        <v>190.20000000000002</v>
      </c>
      <c r="P2249" s="65">
        <f t="shared" si="56"/>
        <v>190.20000000000002</v>
      </c>
    </row>
    <row r="2250" spans="1:16" ht="15">
      <c r="A2250" s="253" t="s">
        <v>2678</v>
      </c>
      <c r="B2250" s="178" t="s">
        <v>1335</v>
      </c>
      <c r="C2250" s="3"/>
      <c r="D2250" s="3"/>
      <c r="E2250" s="9" t="s">
        <v>278</v>
      </c>
      <c r="F2250" s="9" t="s">
        <v>278</v>
      </c>
      <c r="G2250" s="9" t="s">
        <v>278</v>
      </c>
      <c r="H2250" s="9" t="s">
        <v>278</v>
      </c>
      <c r="I2250" s="9">
        <v>0</v>
      </c>
      <c r="J2250" s="9">
        <v>175.10000000000127</v>
      </c>
      <c r="K2250" s="9" t="s">
        <v>278</v>
      </c>
      <c r="L2250" s="9" t="s">
        <v>278</v>
      </c>
      <c r="M2250" s="9" t="s">
        <v>278</v>
      </c>
      <c r="P2250" s="65">
        <f t="shared" si="56"/>
        <v>175.10000000000127</v>
      </c>
    </row>
    <row r="2251" spans="1:16" ht="15">
      <c r="A2251" s="253" t="s">
        <v>2679</v>
      </c>
      <c r="B2251" s="61" t="s">
        <v>2713</v>
      </c>
      <c r="C2251" s="3"/>
      <c r="D2251" s="3"/>
      <c r="E2251" s="9" t="s">
        <v>278</v>
      </c>
      <c r="F2251" s="9" t="s">
        <v>278</v>
      </c>
      <c r="G2251" s="9" t="s">
        <v>278</v>
      </c>
      <c r="H2251" s="9" t="s">
        <v>278</v>
      </c>
      <c r="I2251" s="9">
        <v>0</v>
      </c>
      <c r="J2251" s="9" t="s">
        <v>278</v>
      </c>
      <c r="K2251" s="9" t="s">
        <v>278</v>
      </c>
      <c r="L2251" s="9" t="s">
        <v>278</v>
      </c>
      <c r="M2251" s="65">
        <v>166.7</v>
      </c>
      <c r="P2251" s="65">
        <f t="shared" si="56"/>
        <v>166.7</v>
      </c>
    </row>
    <row r="2252" spans="1:16" ht="15">
      <c r="A2252" s="253" t="s">
        <v>2680</v>
      </c>
      <c r="B2252" s="61" t="s">
        <v>2721</v>
      </c>
      <c r="C2252" s="3"/>
      <c r="D2252" s="3"/>
      <c r="E2252" s="9" t="s">
        <v>278</v>
      </c>
      <c r="F2252" s="9" t="s">
        <v>278</v>
      </c>
      <c r="G2252" s="9" t="s">
        <v>278</v>
      </c>
      <c r="H2252" s="9" t="s">
        <v>278</v>
      </c>
      <c r="I2252" s="9">
        <v>0</v>
      </c>
      <c r="J2252" s="9" t="s">
        <v>278</v>
      </c>
      <c r="K2252" s="9" t="s">
        <v>278</v>
      </c>
      <c r="L2252" s="9" t="s">
        <v>278</v>
      </c>
      <c r="M2252" s="65">
        <v>158.6</v>
      </c>
      <c r="P2252" s="65">
        <f t="shared" si="56"/>
        <v>158.6</v>
      </c>
    </row>
    <row r="2253" spans="1:16" ht="15">
      <c r="A2253" s="253" t="s">
        <v>2681</v>
      </c>
      <c r="B2253" s="239" t="s">
        <v>1670</v>
      </c>
      <c r="C2253" s="3"/>
      <c r="D2253" s="3"/>
      <c r="E2253" s="9" t="s">
        <v>278</v>
      </c>
      <c r="F2253" s="9" t="s">
        <v>278</v>
      </c>
      <c r="G2253" s="9" t="s">
        <v>278</v>
      </c>
      <c r="H2253" s="9" t="s">
        <v>278</v>
      </c>
      <c r="I2253" s="9">
        <v>0</v>
      </c>
      <c r="J2253" s="9" t="s">
        <v>278</v>
      </c>
      <c r="K2253" s="9">
        <v>153.99999999999909</v>
      </c>
      <c r="L2253" s="9" t="s">
        <v>278</v>
      </c>
      <c r="M2253" s="9" t="s">
        <v>278</v>
      </c>
      <c r="P2253" s="65">
        <f t="shared" si="56"/>
        <v>153.99999999999909</v>
      </c>
    </row>
    <row r="2254" spans="1:16" ht="15">
      <c r="A2254" s="253" t="s">
        <v>2682</v>
      </c>
      <c r="B2254" s="61" t="s">
        <v>2708</v>
      </c>
      <c r="C2254" s="3"/>
      <c r="D2254" s="3"/>
      <c r="E2254" s="9" t="s">
        <v>278</v>
      </c>
      <c r="F2254" s="9" t="s">
        <v>278</v>
      </c>
      <c r="G2254" s="9" t="s">
        <v>278</v>
      </c>
      <c r="H2254" s="9" t="s">
        <v>278</v>
      </c>
      <c r="I2254" s="9">
        <v>0</v>
      </c>
      <c r="J2254" s="9" t="s">
        <v>278</v>
      </c>
      <c r="K2254" s="9" t="s">
        <v>278</v>
      </c>
      <c r="L2254" s="9" t="s">
        <v>278</v>
      </c>
      <c r="M2254" s="65">
        <v>141</v>
      </c>
      <c r="P2254" s="65">
        <f t="shared" si="56"/>
        <v>141</v>
      </c>
    </row>
    <row r="2255" spans="1:16" ht="15">
      <c r="A2255" s="253" t="s">
        <v>2683</v>
      </c>
      <c r="B2255" s="61" t="s">
        <v>2819</v>
      </c>
      <c r="C2255" s="3"/>
      <c r="D2255" s="3"/>
      <c r="E2255" s="9" t="s">
        <v>278</v>
      </c>
      <c r="F2255" s="9" t="s">
        <v>278</v>
      </c>
      <c r="G2255" s="9" t="s">
        <v>278</v>
      </c>
      <c r="H2255" s="9" t="s">
        <v>278</v>
      </c>
      <c r="I2255" s="9">
        <v>0</v>
      </c>
      <c r="J2255" s="9" t="s">
        <v>278</v>
      </c>
      <c r="K2255" s="9" t="s">
        <v>278</v>
      </c>
      <c r="L2255" s="9" t="s">
        <v>278</v>
      </c>
      <c r="M2255" s="65">
        <v>134.20000000000002</v>
      </c>
      <c r="P2255" s="65">
        <f t="shared" si="56"/>
        <v>134.20000000000002</v>
      </c>
    </row>
    <row r="2256" spans="1:16" ht="15">
      <c r="A2256" s="253" t="s">
        <v>2684</v>
      </c>
      <c r="B2256" s="61" t="s">
        <v>2714</v>
      </c>
      <c r="C2256" s="3"/>
      <c r="D2256" s="3"/>
      <c r="E2256" s="9" t="s">
        <v>278</v>
      </c>
      <c r="F2256" s="9" t="s">
        <v>278</v>
      </c>
      <c r="G2256" s="9" t="s">
        <v>278</v>
      </c>
      <c r="H2256" s="9" t="s">
        <v>278</v>
      </c>
      <c r="I2256" s="9">
        <v>0</v>
      </c>
      <c r="J2256" s="9" t="s">
        <v>278</v>
      </c>
      <c r="K2256" s="9" t="s">
        <v>278</v>
      </c>
      <c r="L2256" s="9" t="s">
        <v>278</v>
      </c>
      <c r="M2256" s="65">
        <v>127.4</v>
      </c>
      <c r="P2256" s="65">
        <f t="shared" si="56"/>
        <v>127.4</v>
      </c>
    </row>
    <row r="2257" spans="1:18" ht="15">
      <c r="A2257" s="253" t="s">
        <v>2685</v>
      </c>
      <c r="B2257" s="61" t="s">
        <v>2707</v>
      </c>
      <c r="C2257" s="3"/>
      <c r="D2257" s="3"/>
      <c r="E2257" s="9" t="s">
        <v>278</v>
      </c>
      <c r="F2257" s="9" t="s">
        <v>278</v>
      </c>
      <c r="G2257" s="9" t="s">
        <v>278</v>
      </c>
      <c r="H2257" s="9" t="s">
        <v>278</v>
      </c>
      <c r="I2257" s="9">
        <v>0</v>
      </c>
      <c r="J2257" s="9" t="s">
        <v>278</v>
      </c>
      <c r="K2257" s="9" t="s">
        <v>278</v>
      </c>
      <c r="L2257" s="9" t="s">
        <v>278</v>
      </c>
      <c r="M2257" s="65">
        <v>125</v>
      </c>
      <c r="P2257" s="65">
        <f t="shared" si="56"/>
        <v>125</v>
      </c>
    </row>
    <row r="2258" spans="1:18" ht="15">
      <c r="A2258" s="253" t="s">
        <v>2686</v>
      </c>
      <c r="B2258" s="61" t="s">
        <v>2726</v>
      </c>
      <c r="C2258" s="3"/>
      <c r="D2258" s="3"/>
      <c r="E2258" s="9" t="s">
        <v>278</v>
      </c>
      <c r="F2258" s="9" t="s">
        <v>278</v>
      </c>
      <c r="G2258" s="9" t="s">
        <v>278</v>
      </c>
      <c r="H2258" s="9" t="s">
        <v>278</v>
      </c>
      <c r="I2258" s="9">
        <v>0</v>
      </c>
      <c r="J2258" s="9" t="s">
        <v>278</v>
      </c>
      <c r="K2258" s="9" t="s">
        <v>278</v>
      </c>
      <c r="L2258" s="9" t="s">
        <v>278</v>
      </c>
      <c r="M2258" s="65">
        <v>122.2</v>
      </c>
      <c r="P2258" s="65">
        <f t="shared" si="56"/>
        <v>122.2</v>
      </c>
    </row>
    <row r="2259" spans="1:18" ht="15">
      <c r="A2259" s="253" t="s">
        <v>2687</v>
      </c>
      <c r="B2259" s="61" t="s">
        <v>2710</v>
      </c>
      <c r="C2259" s="3"/>
      <c r="D2259" s="3"/>
      <c r="E2259" s="9" t="s">
        <v>278</v>
      </c>
      <c r="F2259" s="9" t="s">
        <v>278</v>
      </c>
      <c r="G2259" s="9" t="s">
        <v>278</v>
      </c>
      <c r="H2259" s="9" t="s">
        <v>278</v>
      </c>
      <c r="I2259" s="9">
        <v>0</v>
      </c>
      <c r="J2259" s="9" t="s">
        <v>278</v>
      </c>
      <c r="K2259" s="9" t="s">
        <v>278</v>
      </c>
      <c r="L2259" s="9" t="s">
        <v>278</v>
      </c>
      <c r="M2259" s="65">
        <v>115.7</v>
      </c>
      <c r="P2259" s="65">
        <f t="shared" si="56"/>
        <v>115.7</v>
      </c>
    </row>
    <row r="2260" spans="1:18" ht="15">
      <c r="A2260" s="253" t="s">
        <v>2688</v>
      </c>
      <c r="B2260" s="61" t="s">
        <v>688</v>
      </c>
      <c r="E2260" s="9" t="s">
        <v>278</v>
      </c>
      <c r="F2260" s="9" t="s">
        <v>278</v>
      </c>
      <c r="G2260" s="9" t="s">
        <v>278</v>
      </c>
      <c r="H2260" s="9">
        <v>115.50000000000091</v>
      </c>
      <c r="I2260" s="9">
        <v>0</v>
      </c>
      <c r="J2260" s="9" t="s">
        <v>278</v>
      </c>
      <c r="K2260" s="9" t="s">
        <v>278</v>
      </c>
      <c r="L2260" s="9" t="s">
        <v>278</v>
      </c>
      <c r="M2260" s="9" t="s">
        <v>278</v>
      </c>
      <c r="P2260" s="65">
        <f t="shared" si="56"/>
        <v>115.50000000000091</v>
      </c>
    </row>
    <row r="2261" spans="1:18" ht="15">
      <c r="A2261" s="253" t="s">
        <v>2689</v>
      </c>
      <c r="B2261" s="61" t="s">
        <v>2722</v>
      </c>
      <c r="C2261" s="3"/>
      <c r="D2261" s="3"/>
      <c r="E2261" s="9" t="s">
        <v>278</v>
      </c>
      <c r="F2261" s="9" t="s">
        <v>278</v>
      </c>
      <c r="G2261" s="9" t="s">
        <v>278</v>
      </c>
      <c r="H2261" s="9" t="s">
        <v>278</v>
      </c>
      <c r="I2261" s="9">
        <v>0</v>
      </c>
      <c r="J2261" s="9" t="s">
        <v>278</v>
      </c>
      <c r="K2261" s="9" t="s">
        <v>278</v>
      </c>
      <c r="L2261" s="9" t="s">
        <v>278</v>
      </c>
      <c r="M2261" s="65">
        <v>100.10000000000001</v>
      </c>
      <c r="P2261" s="65">
        <f t="shared" si="56"/>
        <v>100.10000000000001</v>
      </c>
    </row>
    <row r="2262" spans="1:18" ht="15">
      <c r="A2262" s="253" t="s">
        <v>2690</v>
      </c>
      <c r="B2262" s="61" t="s">
        <v>2728</v>
      </c>
      <c r="C2262" s="3"/>
      <c r="D2262" s="3"/>
      <c r="E2262" s="9" t="s">
        <v>278</v>
      </c>
      <c r="F2262" s="9" t="s">
        <v>278</v>
      </c>
      <c r="G2262" s="9" t="s">
        <v>278</v>
      </c>
      <c r="H2262" s="9" t="s">
        <v>278</v>
      </c>
      <c r="I2262" s="9">
        <v>0</v>
      </c>
      <c r="J2262" s="9" t="s">
        <v>278</v>
      </c>
      <c r="K2262" s="9" t="s">
        <v>278</v>
      </c>
      <c r="L2262" s="9" t="s">
        <v>278</v>
      </c>
      <c r="M2262" s="65">
        <v>90</v>
      </c>
      <c r="P2262" s="65">
        <f t="shared" si="56"/>
        <v>90</v>
      </c>
    </row>
    <row r="2263" spans="1:18" ht="15">
      <c r="A2263" s="253" t="s">
        <v>2691</v>
      </c>
      <c r="B2263" s="61" t="s">
        <v>2203</v>
      </c>
      <c r="C2263" s="3"/>
      <c r="D2263" s="3"/>
      <c r="E2263" s="9" t="s">
        <v>278</v>
      </c>
      <c r="F2263" s="9" t="s">
        <v>278</v>
      </c>
      <c r="G2263" s="9" t="s">
        <v>278</v>
      </c>
      <c r="H2263" s="9" t="s">
        <v>278</v>
      </c>
      <c r="I2263" s="9">
        <v>0</v>
      </c>
      <c r="J2263" s="9" t="s">
        <v>278</v>
      </c>
      <c r="K2263" s="9" t="s">
        <v>278</v>
      </c>
      <c r="L2263" s="9">
        <v>82.5</v>
      </c>
      <c r="M2263" s="9" t="s">
        <v>278</v>
      </c>
      <c r="N2263" s="65"/>
      <c r="P2263" s="65">
        <f t="shared" si="56"/>
        <v>82.5</v>
      </c>
    </row>
    <row r="2264" spans="1:18" ht="15">
      <c r="A2264" s="253" t="s">
        <v>2692</v>
      </c>
      <c r="B2264" s="61" t="s">
        <v>2715</v>
      </c>
      <c r="C2264" s="3"/>
      <c r="D2264" s="3"/>
      <c r="E2264" s="9" t="s">
        <v>278</v>
      </c>
      <c r="F2264" s="9" t="s">
        <v>278</v>
      </c>
      <c r="G2264" s="9" t="s">
        <v>278</v>
      </c>
      <c r="H2264" s="9" t="s">
        <v>278</v>
      </c>
      <c r="I2264" s="9">
        <v>0</v>
      </c>
      <c r="J2264" s="9" t="s">
        <v>278</v>
      </c>
      <c r="K2264" s="9" t="s">
        <v>278</v>
      </c>
      <c r="L2264" s="9" t="s">
        <v>278</v>
      </c>
      <c r="M2264" s="65">
        <v>73.7</v>
      </c>
      <c r="P2264" s="65">
        <f t="shared" si="56"/>
        <v>73.7</v>
      </c>
    </row>
    <row r="2265" spans="1:18" ht="15">
      <c r="A2265" s="253" t="s">
        <v>2693</v>
      </c>
      <c r="B2265" s="61" t="s">
        <v>678</v>
      </c>
      <c r="E2265" s="9" t="s">
        <v>278</v>
      </c>
      <c r="F2265" s="9" t="s">
        <v>278</v>
      </c>
      <c r="G2265" s="9" t="s">
        <v>278</v>
      </c>
      <c r="H2265" s="9">
        <v>68.099999999999454</v>
      </c>
      <c r="I2265" s="9">
        <v>0</v>
      </c>
      <c r="J2265" s="9" t="s">
        <v>278</v>
      </c>
      <c r="K2265" s="9" t="s">
        <v>278</v>
      </c>
      <c r="L2265" s="9" t="s">
        <v>278</v>
      </c>
      <c r="M2265" s="9" t="s">
        <v>278</v>
      </c>
      <c r="P2265" s="65">
        <f t="shared" si="56"/>
        <v>68.099999999999454</v>
      </c>
    </row>
    <row r="2266" spans="1:18" ht="15">
      <c r="A2266" s="253" t="s">
        <v>2694</v>
      </c>
      <c r="B2266" s="239" t="s">
        <v>1657</v>
      </c>
      <c r="C2266" s="3"/>
      <c r="D2266" s="3"/>
      <c r="E2266" s="9" t="s">
        <v>278</v>
      </c>
      <c r="F2266" s="9" t="s">
        <v>278</v>
      </c>
      <c r="G2266" s="9" t="s">
        <v>278</v>
      </c>
      <c r="H2266" s="9" t="s">
        <v>278</v>
      </c>
      <c r="I2266" s="9">
        <v>0</v>
      </c>
      <c r="J2266" s="9">
        <v>5.2000000000025466</v>
      </c>
      <c r="K2266" s="62" t="s">
        <v>279</v>
      </c>
      <c r="L2266" s="62" t="s">
        <v>279</v>
      </c>
      <c r="M2266" s="65">
        <v>33.299999999999997</v>
      </c>
      <c r="P2266" s="65">
        <f t="shared" si="56"/>
        <v>38.500000000002544</v>
      </c>
    </row>
    <row r="2267" spans="1:18" ht="15">
      <c r="A2267" s="253" t="s">
        <v>2695</v>
      </c>
      <c r="B2267" s="61" t="s">
        <v>2701</v>
      </c>
      <c r="C2267" s="3"/>
      <c r="D2267" s="3"/>
      <c r="E2267" s="9" t="s">
        <v>278</v>
      </c>
      <c r="F2267" s="9" t="s">
        <v>278</v>
      </c>
      <c r="G2267" s="9" t="s">
        <v>278</v>
      </c>
      <c r="H2267" s="9" t="s">
        <v>278</v>
      </c>
      <c r="I2267" s="9">
        <v>0</v>
      </c>
      <c r="J2267" s="9" t="s">
        <v>278</v>
      </c>
      <c r="K2267" s="9" t="s">
        <v>278</v>
      </c>
      <c r="L2267" s="9" t="s">
        <v>278</v>
      </c>
      <c r="M2267" s="65">
        <v>32.5</v>
      </c>
      <c r="P2267" s="65">
        <f t="shared" si="56"/>
        <v>32.5</v>
      </c>
    </row>
    <row r="2268" spans="1:18" ht="15">
      <c r="A2268" s="253" t="s">
        <v>2696</v>
      </c>
      <c r="B2268" s="61" t="s">
        <v>2702</v>
      </c>
      <c r="C2268" s="3"/>
      <c r="D2268" s="3"/>
      <c r="E2268" s="9" t="s">
        <v>278</v>
      </c>
      <c r="F2268" s="9" t="s">
        <v>278</v>
      </c>
      <c r="G2268" s="9" t="s">
        <v>278</v>
      </c>
      <c r="H2268" s="9" t="s">
        <v>278</v>
      </c>
      <c r="I2268" s="9">
        <v>0</v>
      </c>
      <c r="J2268" s="9" t="s">
        <v>278</v>
      </c>
      <c r="K2268" s="9" t="s">
        <v>278</v>
      </c>
      <c r="L2268" s="9" t="s">
        <v>278</v>
      </c>
      <c r="M2268" s="65">
        <v>28.1</v>
      </c>
      <c r="P2268" s="65">
        <f t="shared" si="56"/>
        <v>28.1</v>
      </c>
    </row>
    <row r="2269" spans="1:18" ht="15">
      <c r="A2269" s="253" t="s">
        <v>2697</v>
      </c>
      <c r="B2269" s="61" t="s">
        <v>2720</v>
      </c>
      <c r="C2269" s="3"/>
      <c r="D2269" s="3"/>
      <c r="E2269" s="9" t="s">
        <v>278</v>
      </c>
      <c r="F2269" s="9" t="s">
        <v>278</v>
      </c>
      <c r="G2269" s="9" t="s">
        <v>278</v>
      </c>
      <c r="H2269" s="9" t="s">
        <v>278</v>
      </c>
      <c r="I2269" s="9">
        <v>0</v>
      </c>
      <c r="J2269" s="9" t="s">
        <v>278</v>
      </c>
      <c r="K2269" s="9" t="s">
        <v>278</v>
      </c>
      <c r="L2269" s="9" t="s">
        <v>278</v>
      </c>
      <c r="M2269" s="65">
        <v>26.2</v>
      </c>
      <c r="P2269" s="65">
        <f t="shared" si="56"/>
        <v>26.2</v>
      </c>
    </row>
    <row r="2270" spans="1:18" ht="15">
      <c r="A2270" s="253" t="s">
        <v>2698</v>
      </c>
      <c r="B2270" s="61" t="s">
        <v>179</v>
      </c>
      <c r="E2270" s="188">
        <v>24</v>
      </c>
      <c r="F2270" s="9" t="s">
        <v>278</v>
      </c>
      <c r="G2270" s="9" t="s">
        <v>278</v>
      </c>
      <c r="H2270" s="9" t="s">
        <v>278</v>
      </c>
      <c r="I2270" s="9">
        <v>0</v>
      </c>
      <c r="J2270" s="9" t="s">
        <v>278</v>
      </c>
      <c r="K2270" s="9" t="s">
        <v>278</v>
      </c>
      <c r="L2270" s="9" t="s">
        <v>278</v>
      </c>
      <c r="M2270" s="9" t="s">
        <v>278</v>
      </c>
      <c r="P2270" s="65">
        <f t="shared" si="56"/>
        <v>24</v>
      </c>
      <c r="R2270" t="s">
        <v>287</v>
      </c>
    </row>
    <row r="2271" spans="1:18" ht="15">
      <c r="A2271" s="253" t="s">
        <v>2727</v>
      </c>
      <c r="B2271" s="239" t="s">
        <v>1651</v>
      </c>
      <c r="C2271" s="3"/>
      <c r="D2271" s="3"/>
      <c r="E2271" s="9" t="s">
        <v>278</v>
      </c>
      <c r="F2271" s="9" t="s">
        <v>278</v>
      </c>
      <c r="G2271" s="9" t="s">
        <v>278</v>
      </c>
      <c r="H2271" s="9" t="s">
        <v>278</v>
      </c>
      <c r="I2271" s="9">
        <v>0</v>
      </c>
      <c r="J2271" s="9">
        <v>14.000000000000909</v>
      </c>
      <c r="K2271" s="9" t="s">
        <v>278</v>
      </c>
      <c r="L2271" s="9" t="s">
        <v>278</v>
      </c>
      <c r="M2271" s="9" t="s">
        <v>278</v>
      </c>
      <c r="P2271" s="65">
        <f t="shared" si="56"/>
        <v>14.000000000000909</v>
      </c>
    </row>
    <row r="2272" spans="1:18" ht="15">
      <c r="A2272" s="253" t="s">
        <v>2820</v>
      </c>
      <c r="B2272" s="190" t="s">
        <v>1331</v>
      </c>
      <c r="C2272" s="3"/>
      <c r="D2272" s="3"/>
      <c r="E2272" s="9" t="s">
        <v>278</v>
      </c>
      <c r="F2272" s="9" t="s">
        <v>278</v>
      </c>
      <c r="G2272" s="9" t="s">
        <v>278</v>
      </c>
      <c r="H2272" s="9" t="s">
        <v>278</v>
      </c>
      <c r="I2272" s="9">
        <v>0</v>
      </c>
      <c r="J2272" s="9" t="s">
        <v>278</v>
      </c>
      <c r="K2272" s="9" t="s">
        <v>278</v>
      </c>
      <c r="L2272" s="9" t="s">
        <v>278</v>
      </c>
      <c r="M2272" s="9" t="s">
        <v>278</v>
      </c>
      <c r="P2272" s="65">
        <f t="shared" si="56"/>
        <v>0</v>
      </c>
    </row>
    <row r="2273" spans="1:21" ht="15">
      <c r="A2273" s="253" t="s">
        <v>2837</v>
      </c>
      <c r="B2273" s="61" t="s">
        <v>2724</v>
      </c>
      <c r="C2273" s="3"/>
      <c r="D2273" s="3"/>
      <c r="E2273" s="9" t="s">
        <v>278</v>
      </c>
      <c r="F2273" s="9" t="s">
        <v>278</v>
      </c>
      <c r="G2273" s="9" t="s">
        <v>278</v>
      </c>
      <c r="H2273" s="9" t="s">
        <v>278</v>
      </c>
      <c r="I2273" s="9">
        <v>0</v>
      </c>
      <c r="J2273" s="9" t="s">
        <v>278</v>
      </c>
      <c r="K2273" s="9" t="s">
        <v>278</v>
      </c>
      <c r="L2273" s="9" t="s">
        <v>278</v>
      </c>
      <c r="M2273" s="65">
        <v>0</v>
      </c>
      <c r="P2273" s="65">
        <f t="shared" si="56"/>
        <v>0</v>
      </c>
    </row>
    <row r="2274" spans="1:21" ht="15">
      <c r="A2274" s="253" t="s">
        <v>2887</v>
      </c>
      <c r="B2274" s="178" t="s">
        <v>1340</v>
      </c>
      <c r="C2274" s="3"/>
      <c r="D2274" s="3"/>
      <c r="E2274" s="9" t="s">
        <v>278</v>
      </c>
      <c r="F2274" s="9" t="s">
        <v>278</v>
      </c>
      <c r="G2274" s="9" t="s">
        <v>278</v>
      </c>
      <c r="H2274" s="9" t="s">
        <v>278</v>
      </c>
      <c r="I2274" s="9">
        <v>0</v>
      </c>
      <c r="J2274" s="9" t="s">
        <v>278</v>
      </c>
      <c r="K2274" s="9" t="s">
        <v>278</v>
      </c>
      <c r="L2274" s="9" t="s">
        <v>278</v>
      </c>
      <c r="M2274" s="9" t="s">
        <v>278</v>
      </c>
      <c r="P2274" s="65">
        <f t="shared" si="56"/>
        <v>0</v>
      </c>
    </row>
    <row r="2275" spans="1:21" ht="15">
      <c r="A2275" s="253" t="s">
        <v>2888</v>
      </c>
      <c r="B2275" s="178" t="s">
        <v>1339</v>
      </c>
      <c r="C2275" s="3"/>
      <c r="D2275" s="3"/>
      <c r="E2275" s="9" t="s">
        <v>278</v>
      </c>
      <c r="F2275" s="9" t="s">
        <v>278</v>
      </c>
      <c r="G2275" s="9" t="s">
        <v>278</v>
      </c>
      <c r="H2275" s="9" t="s">
        <v>278</v>
      </c>
      <c r="I2275" s="9">
        <v>0</v>
      </c>
      <c r="J2275" s="9" t="s">
        <v>278</v>
      </c>
      <c r="K2275" s="9" t="s">
        <v>278</v>
      </c>
      <c r="L2275" s="9" t="s">
        <v>278</v>
      </c>
      <c r="M2275" s="9" t="s">
        <v>278</v>
      </c>
      <c r="P2275" s="65">
        <f t="shared" si="56"/>
        <v>0</v>
      </c>
    </row>
    <row r="2276" spans="1:21" ht="15">
      <c r="A2276" s="253" t="s">
        <v>2889</v>
      </c>
      <c r="B2276" s="178" t="s">
        <v>1338</v>
      </c>
      <c r="C2276" s="3"/>
      <c r="D2276" s="3"/>
      <c r="E2276" s="9" t="s">
        <v>278</v>
      </c>
      <c r="F2276" s="9" t="s">
        <v>278</v>
      </c>
      <c r="G2276" s="9" t="s">
        <v>278</v>
      </c>
      <c r="H2276" s="9" t="s">
        <v>278</v>
      </c>
      <c r="I2276" s="9">
        <v>0</v>
      </c>
      <c r="J2276" s="9" t="s">
        <v>278</v>
      </c>
      <c r="K2276" s="9" t="s">
        <v>278</v>
      </c>
      <c r="L2276" s="9" t="s">
        <v>278</v>
      </c>
      <c r="M2276" s="9" t="s">
        <v>278</v>
      </c>
      <c r="P2276" s="65">
        <f t="shared" si="56"/>
        <v>0</v>
      </c>
    </row>
    <row r="2277" spans="1:21" ht="15">
      <c r="A2277" s="253" t="s">
        <v>2890</v>
      </c>
      <c r="B2277" s="178" t="s">
        <v>1361</v>
      </c>
      <c r="C2277" s="3"/>
      <c r="D2277" s="3"/>
      <c r="E2277" s="9" t="s">
        <v>278</v>
      </c>
      <c r="F2277" s="9" t="s">
        <v>278</v>
      </c>
      <c r="G2277" s="9" t="s">
        <v>278</v>
      </c>
      <c r="H2277" s="9" t="s">
        <v>278</v>
      </c>
      <c r="I2277" s="9">
        <v>0</v>
      </c>
      <c r="J2277" s="9" t="s">
        <v>278</v>
      </c>
      <c r="K2277" s="9" t="s">
        <v>278</v>
      </c>
      <c r="L2277" s="9" t="s">
        <v>278</v>
      </c>
      <c r="M2277" s="9" t="s">
        <v>278</v>
      </c>
      <c r="P2277" s="65">
        <f t="shared" si="56"/>
        <v>0</v>
      </c>
    </row>
    <row r="2278" spans="1:21" ht="15">
      <c r="A2278" s="253" t="s">
        <v>2891</v>
      </c>
      <c r="B2278" s="178" t="s">
        <v>1347</v>
      </c>
      <c r="C2278" s="3"/>
      <c r="D2278" s="3"/>
      <c r="E2278" s="9" t="s">
        <v>278</v>
      </c>
      <c r="F2278" s="9" t="s">
        <v>278</v>
      </c>
      <c r="G2278" s="9" t="s">
        <v>278</v>
      </c>
      <c r="H2278" s="9" t="s">
        <v>278</v>
      </c>
      <c r="I2278" s="9">
        <v>0</v>
      </c>
      <c r="J2278" s="9" t="s">
        <v>278</v>
      </c>
      <c r="K2278" s="9" t="s">
        <v>278</v>
      </c>
      <c r="L2278" s="9" t="s">
        <v>278</v>
      </c>
      <c r="M2278" s="9" t="s">
        <v>278</v>
      </c>
      <c r="P2278" s="65">
        <f t="shared" si="56"/>
        <v>0</v>
      </c>
    </row>
    <row r="2279" spans="1:21" ht="15">
      <c r="A2279" s="28"/>
      <c r="B2279" s="61"/>
      <c r="E2279" s="9"/>
      <c r="L2279" s="67"/>
      <c r="M2279" s="67"/>
    </row>
    <row r="2280" spans="1:21" ht="15">
      <c r="A2280" s="28"/>
      <c r="B2280" s="61"/>
      <c r="E2280" s="9"/>
      <c r="L2280" s="67"/>
      <c r="M2280" s="67"/>
    </row>
    <row r="2281" spans="1:21" ht="15">
      <c r="A2281" s="28"/>
      <c r="B2281" s="61"/>
      <c r="E2281" s="9"/>
      <c r="L2281" s="67"/>
      <c r="M2281" s="67"/>
    </row>
    <row r="2282" spans="1:21" ht="25.5">
      <c r="A2282" s="23" t="s">
        <v>192</v>
      </c>
      <c r="L2282" s="67"/>
      <c r="M2282" s="67"/>
    </row>
    <row r="2283" spans="1:21">
      <c r="L2283" s="67"/>
      <c r="M2283" s="67"/>
    </row>
    <row r="2284" spans="1:21" ht="15">
      <c r="A2284" s="38"/>
      <c r="B2284" s="38"/>
      <c r="C2284" s="38"/>
      <c r="D2284" s="38"/>
      <c r="E2284" s="59">
        <v>2016</v>
      </c>
      <c r="F2284" s="59">
        <v>2017</v>
      </c>
      <c r="G2284" s="59">
        <v>2018</v>
      </c>
      <c r="H2284" s="59">
        <v>2019</v>
      </c>
      <c r="I2284" s="59">
        <v>2020</v>
      </c>
      <c r="J2284" s="59">
        <v>2021</v>
      </c>
      <c r="K2284" s="59">
        <v>2022</v>
      </c>
      <c r="L2284" s="59">
        <v>2023</v>
      </c>
      <c r="M2284" s="59">
        <v>2024</v>
      </c>
      <c r="P2284" s="68" t="s">
        <v>40</v>
      </c>
    </row>
    <row r="2285" spans="1:21" ht="15">
      <c r="A2285" s="28" t="s">
        <v>0</v>
      </c>
      <c r="B2285" s="61" t="s">
        <v>11</v>
      </c>
      <c r="E2285" s="188">
        <v>508.5</v>
      </c>
      <c r="F2285" s="188">
        <v>338.1</v>
      </c>
      <c r="G2285" s="188">
        <v>346.4</v>
      </c>
      <c r="H2285" s="185">
        <v>631.60000000000036</v>
      </c>
      <c r="I2285" s="9">
        <v>38.100000000002183</v>
      </c>
      <c r="J2285" s="188">
        <v>481.85000000000036</v>
      </c>
      <c r="K2285" s="9">
        <v>156.60000000000036</v>
      </c>
      <c r="L2285" s="9">
        <v>524.10000000000036</v>
      </c>
      <c r="M2285" s="65">
        <v>279.5</v>
      </c>
      <c r="P2285" s="65">
        <f t="shared" ref="P2285:P2316" si="57">SUM(E2285:M2285)</f>
        <v>3304.7500000000036</v>
      </c>
      <c r="R2285" t="s">
        <v>1920</v>
      </c>
      <c r="U2285" s="3" t="s">
        <v>1429</v>
      </c>
    </row>
    <row r="2286" spans="1:21" ht="15">
      <c r="A2286" s="28" t="s">
        <v>2</v>
      </c>
      <c r="B2286" s="61" t="s">
        <v>21</v>
      </c>
      <c r="E2286" s="184">
        <v>635.20000000000005</v>
      </c>
      <c r="F2286" s="9">
        <v>188.3</v>
      </c>
      <c r="G2286" s="188">
        <v>397.6</v>
      </c>
      <c r="H2286" s="9">
        <v>371</v>
      </c>
      <c r="I2286" s="9">
        <v>185.49999999999818</v>
      </c>
      <c r="J2286" s="9">
        <v>413.59999999999945</v>
      </c>
      <c r="K2286" s="9">
        <v>274.99999999999818</v>
      </c>
      <c r="L2286" s="9">
        <v>452.49999999999818</v>
      </c>
      <c r="M2286" s="65">
        <v>192.3</v>
      </c>
      <c r="P2286" s="65">
        <f t="shared" si="57"/>
        <v>3110.9999999999941</v>
      </c>
      <c r="R2286" t="s">
        <v>291</v>
      </c>
    </row>
    <row r="2287" spans="1:21" ht="15">
      <c r="A2287" s="28" t="s">
        <v>3</v>
      </c>
      <c r="B2287" s="61" t="s">
        <v>17</v>
      </c>
      <c r="E2287" s="188">
        <v>542.4</v>
      </c>
      <c r="F2287" s="9">
        <v>195</v>
      </c>
      <c r="G2287" s="9">
        <v>305.7</v>
      </c>
      <c r="H2287" s="9">
        <v>269.30000000000109</v>
      </c>
      <c r="I2287" s="9">
        <v>383.99999999999818</v>
      </c>
      <c r="J2287" s="9">
        <v>372.70000000000164</v>
      </c>
      <c r="K2287" s="9">
        <v>176.99999999999909</v>
      </c>
      <c r="L2287" s="9">
        <v>488.5</v>
      </c>
      <c r="M2287" s="65">
        <v>326.89999999999998</v>
      </c>
      <c r="P2287" s="65">
        <f t="shared" si="57"/>
        <v>3061.5</v>
      </c>
      <c r="R2287" t="s">
        <v>297</v>
      </c>
    </row>
    <row r="2288" spans="1:21" ht="15">
      <c r="A2288" s="28" t="s">
        <v>5</v>
      </c>
      <c r="B2288" s="61" t="s">
        <v>27</v>
      </c>
      <c r="E2288" s="9">
        <v>367.8</v>
      </c>
      <c r="F2288" s="188">
        <v>218.4</v>
      </c>
      <c r="G2288" s="9">
        <v>215.2</v>
      </c>
      <c r="H2288" s="188">
        <v>432.30000000000018</v>
      </c>
      <c r="I2288" s="9">
        <v>181.39999999999964</v>
      </c>
      <c r="J2288" s="9">
        <v>404.09999999999945</v>
      </c>
      <c r="K2288" s="188">
        <v>590.39999999999873</v>
      </c>
      <c r="L2288" s="9">
        <v>500.49999999999909</v>
      </c>
      <c r="M2288" s="9" t="s">
        <v>278</v>
      </c>
      <c r="P2288" s="65">
        <f t="shared" si="57"/>
        <v>2910.0999999999972</v>
      </c>
      <c r="R2288" t="s">
        <v>2009</v>
      </c>
    </row>
    <row r="2289" spans="1:21" ht="15">
      <c r="A2289" s="28" t="s">
        <v>7</v>
      </c>
      <c r="B2289" s="61" t="s">
        <v>153</v>
      </c>
      <c r="E2289" s="9" t="s">
        <v>278</v>
      </c>
      <c r="F2289" s="9" t="s">
        <v>278</v>
      </c>
      <c r="G2289" s="184">
        <v>446.5</v>
      </c>
      <c r="H2289" s="9">
        <v>359.09999999999854</v>
      </c>
      <c r="I2289" s="9">
        <v>397.20000000000437</v>
      </c>
      <c r="J2289" s="9">
        <v>263.70000000000164</v>
      </c>
      <c r="K2289" s="9">
        <v>410.29999999999927</v>
      </c>
      <c r="L2289" s="9">
        <v>615.49999999999909</v>
      </c>
      <c r="M2289" s="65">
        <v>400.20000000000005</v>
      </c>
      <c r="P2289" s="65">
        <f t="shared" si="57"/>
        <v>2892.5000000000027</v>
      </c>
      <c r="R2289" t="s">
        <v>282</v>
      </c>
    </row>
    <row r="2290" spans="1:21" ht="15">
      <c r="A2290" s="28" t="s">
        <v>8</v>
      </c>
      <c r="B2290" s="61" t="s">
        <v>700</v>
      </c>
      <c r="E2290" s="9" t="s">
        <v>278</v>
      </c>
      <c r="F2290" s="9" t="s">
        <v>278</v>
      </c>
      <c r="G2290" s="9" t="s">
        <v>278</v>
      </c>
      <c r="H2290" s="9">
        <v>407.05000000000018</v>
      </c>
      <c r="I2290" s="184">
        <v>457.5</v>
      </c>
      <c r="J2290" s="9">
        <v>405.10000000000036</v>
      </c>
      <c r="K2290" s="185">
        <v>637.54999999999927</v>
      </c>
      <c r="L2290" s="9">
        <v>568.5</v>
      </c>
      <c r="M2290" s="65">
        <v>400.70000000000005</v>
      </c>
      <c r="P2290" s="65">
        <f t="shared" si="57"/>
        <v>2876.3999999999996</v>
      </c>
      <c r="R2290" t="s">
        <v>371</v>
      </c>
      <c r="U2290" s="3" t="s">
        <v>1430</v>
      </c>
    </row>
    <row r="2291" spans="1:21" ht="15">
      <c r="A2291" s="28" t="s">
        <v>10</v>
      </c>
      <c r="B2291" s="61" t="s">
        <v>23</v>
      </c>
      <c r="E2291" s="9">
        <v>322.39999999999998</v>
      </c>
      <c r="F2291" s="9">
        <v>192.6</v>
      </c>
      <c r="G2291" s="188">
        <v>420.8</v>
      </c>
      <c r="H2291" s="9">
        <v>100.40000000000055</v>
      </c>
      <c r="I2291" s="188">
        <v>431.50000000000182</v>
      </c>
      <c r="J2291" s="9">
        <v>385.54999999999927</v>
      </c>
      <c r="K2291" s="9">
        <v>268.15000000000055</v>
      </c>
      <c r="L2291" s="9">
        <v>522.90000000000146</v>
      </c>
      <c r="M2291" s="65">
        <v>229.5</v>
      </c>
      <c r="P2291" s="65">
        <f t="shared" si="57"/>
        <v>2873.8000000000038</v>
      </c>
      <c r="R2291" t="s">
        <v>311</v>
      </c>
    </row>
    <row r="2292" spans="1:21" ht="15">
      <c r="A2292" s="28" t="s">
        <v>12</v>
      </c>
      <c r="B2292" s="61" t="s">
        <v>25</v>
      </c>
      <c r="E2292" s="9">
        <v>392.2</v>
      </c>
      <c r="F2292" s="9">
        <v>75</v>
      </c>
      <c r="G2292" s="9">
        <v>305.8</v>
      </c>
      <c r="H2292" s="9">
        <v>231.69999999999982</v>
      </c>
      <c r="I2292" s="9">
        <v>381.29999999999745</v>
      </c>
      <c r="J2292" s="188">
        <v>476.50000000000091</v>
      </c>
      <c r="K2292" s="9">
        <v>225.59999999999764</v>
      </c>
      <c r="L2292" s="9">
        <v>518.30000000000018</v>
      </c>
      <c r="M2292" s="65">
        <v>261.8</v>
      </c>
      <c r="P2292" s="65">
        <f t="shared" si="57"/>
        <v>2868.1999999999962</v>
      </c>
      <c r="R2292" t="s">
        <v>293</v>
      </c>
    </row>
    <row r="2293" spans="1:21" ht="15">
      <c r="A2293" s="28" t="s">
        <v>14</v>
      </c>
      <c r="B2293" s="61" t="s">
        <v>33</v>
      </c>
      <c r="E2293" s="183">
        <v>644.5</v>
      </c>
      <c r="F2293" s="9">
        <v>143.69999999999999</v>
      </c>
      <c r="G2293" s="9">
        <v>302.3</v>
      </c>
      <c r="H2293" s="9">
        <v>387.29999999999927</v>
      </c>
      <c r="I2293" s="9">
        <v>164.29999999999563</v>
      </c>
      <c r="J2293" s="9">
        <v>333.00000000000091</v>
      </c>
      <c r="K2293" s="9">
        <v>207</v>
      </c>
      <c r="L2293" s="9">
        <v>436.30000000000109</v>
      </c>
      <c r="M2293" s="65">
        <v>229.39999999999998</v>
      </c>
      <c r="P2293" s="65">
        <f t="shared" si="57"/>
        <v>2847.799999999997</v>
      </c>
      <c r="R2293" t="s">
        <v>300</v>
      </c>
    </row>
    <row r="2294" spans="1:21" ht="15">
      <c r="A2294" s="28" t="s">
        <v>16</v>
      </c>
      <c r="B2294" s="61" t="s">
        <v>141</v>
      </c>
      <c r="E2294" s="9" t="s">
        <v>278</v>
      </c>
      <c r="F2294" s="183">
        <v>423.8</v>
      </c>
      <c r="G2294" s="188">
        <v>356.7</v>
      </c>
      <c r="H2294" s="9">
        <v>384.20000000000255</v>
      </c>
      <c r="I2294" s="9">
        <v>298.09999999999309</v>
      </c>
      <c r="J2294" s="188">
        <v>486.20000000000164</v>
      </c>
      <c r="K2294" s="9">
        <v>335.99999999999818</v>
      </c>
      <c r="L2294" s="9">
        <v>395.5</v>
      </c>
      <c r="M2294" s="65">
        <v>148.9</v>
      </c>
      <c r="P2294" s="65">
        <f t="shared" si="57"/>
        <v>2829.3999999999955</v>
      </c>
      <c r="R2294" t="s">
        <v>1922</v>
      </c>
    </row>
    <row r="2295" spans="1:21" ht="15">
      <c r="A2295" s="28" t="s">
        <v>18</v>
      </c>
      <c r="B2295" s="61" t="s">
        <v>1</v>
      </c>
      <c r="E2295" s="9">
        <v>262.5</v>
      </c>
      <c r="F2295" s="188">
        <v>271.7</v>
      </c>
      <c r="G2295" s="9">
        <v>219.3</v>
      </c>
      <c r="H2295" s="9">
        <v>313.50000000000091</v>
      </c>
      <c r="I2295" s="9">
        <v>287.00000000000182</v>
      </c>
      <c r="J2295" s="9">
        <v>345.80000000000018</v>
      </c>
      <c r="K2295" s="188">
        <v>459.39999999999964</v>
      </c>
      <c r="L2295" s="9">
        <v>416</v>
      </c>
      <c r="M2295" s="65">
        <v>242.5</v>
      </c>
      <c r="P2295" s="65">
        <f t="shared" si="57"/>
        <v>2817.7000000000025</v>
      </c>
      <c r="R2295" t="s">
        <v>325</v>
      </c>
    </row>
    <row r="2296" spans="1:21" ht="15">
      <c r="A2296" s="28" t="s">
        <v>20</v>
      </c>
      <c r="B2296" s="61" t="s">
        <v>13</v>
      </c>
      <c r="E2296" s="188">
        <v>483.7</v>
      </c>
      <c r="F2296" s="9">
        <v>170.3</v>
      </c>
      <c r="G2296" s="9">
        <v>210.8</v>
      </c>
      <c r="H2296" s="9">
        <v>278.099999999994</v>
      </c>
      <c r="I2296" s="9">
        <v>315.50000000000546</v>
      </c>
      <c r="J2296" s="9">
        <v>343.25000000000091</v>
      </c>
      <c r="K2296" s="9">
        <v>407.90000000000055</v>
      </c>
      <c r="L2296" s="9">
        <v>565.10000000000127</v>
      </c>
      <c r="M2296" s="9" t="s">
        <v>278</v>
      </c>
      <c r="P2296" s="65">
        <f t="shared" si="57"/>
        <v>2774.6500000000024</v>
      </c>
      <c r="R2296" t="s">
        <v>293</v>
      </c>
    </row>
    <row r="2297" spans="1:21" ht="15">
      <c r="A2297" s="28" t="s">
        <v>22</v>
      </c>
      <c r="B2297" s="61" t="s">
        <v>37</v>
      </c>
      <c r="E2297" s="9">
        <v>280.5</v>
      </c>
      <c r="F2297" s="188">
        <v>232.5</v>
      </c>
      <c r="G2297" s="9">
        <v>165.3</v>
      </c>
      <c r="H2297" s="9">
        <v>326.90000000000055</v>
      </c>
      <c r="I2297" s="9">
        <v>352.40000000000146</v>
      </c>
      <c r="J2297" s="9">
        <v>356.70000000000073</v>
      </c>
      <c r="K2297" s="9">
        <v>202.5</v>
      </c>
      <c r="L2297" s="9">
        <v>495.00000000000182</v>
      </c>
      <c r="M2297" s="65">
        <v>220.9</v>
      </c>
      <c r="P2297" s="65">
        <f t="shared" si="57"/>
        <v>2632.7000000000048</v>
      </c>
      <c r="R2297" t="s">
        <v>288</v>
      </c>
    </row>
    <row r="2298" spans="1:21" ht="15">
      <c r="A2298" s="28" t="s">
        <v>24</v>
      </c>
      <c r="B2298" s="61" t="s">
        <v>686</v>
      </c>
      <c r="E2298" s="9" t="s">
        <v>278</v>
      </c>
      <c r="F2298" s="9" t="s">
        <v>278</v>
      </c>
      <c r="G2298" s="9" t="s">
        <v>278</v>
      </c>
      <c r="H2298" s="188">
        <v>486.20000000000164</v>
      </c>
      <c r="I2298" s="9">
        <v>389.5</v>
      </c>
      <c r="J2298" s="188">
        <v>480.90000000000055</v>
      </c>
      <c r="K2298" s="188">
        <v>434.74999999999909</v>
      </c>
      <c r="L2298" s="9">
        <v>519.69999999999982</v>
      </c>
      <c r="M2298" s="65">
        <v>284.5</v>
      </c>
      <c r="P2298" s="65">
        <f t="shared" si="57"/>
        <v>2595.5500000000011</v>
      </c>
      <c r="R2298" t="s">
        <v>372</v>
      </c>
    </row>
    <row r="2299" spans="1:21" ht="15">
      <c r="A2299" s="28" t="s">
        <v>26</v>
      </c>
      <c r="B2299" s="61" t="s">
        <v>662</v>
      </c>
      <c r="E2299" s="9" t="s">
        <v>278</v>
      </c>
      <c r="F2299" s="9" t="s">
        <v>278</v>
      </c>
      <c r="G2299" s="9" t="s">
        <v>278</v>
      </c>
      <c r="H2299" s="188">
        <v>529.90000000000055</v>
      </c>
      <c r="I2299" s="9">
        <v>227.19999999999891</v>
      </c>
      <c r="J2299" s="185">
        <v>654.40000000000146</v>
      </c>
      <c r="K2299" s="9">
        <v>194.55000000000109</v>
      </c>
      <c r="L2299" s="188">
        <v>665.90000000000146</v>
      </c>
      <c r="M2299" s="65">
        <v>263</v>
      </c>
      <c r="P2299" s="65">
        <f t="shared" si="57"/>
        <v>2534.9500000000035</v>
      </c>
      <c r="R2299" t="s">
        <v>1988</v>
      </c>
      <c r="U2299" s="3" t="s">
        <v>1430</v>
      </c>
    </row>
    <row r="2300" spans="1:21" ht="15">
      <c r="A2300" s="28" t="s">
        <v>28</v>
      </c>
      <c r="B2300" s="61" t="s">
        <v>162</v>
      </c>
      <c r="E2300" s="9" t="s">
        <v>278</v>
      </c>
      <c r="F2300" s="9" t="s">
        <v>278</v>
      </c>
      <c r="G2300" s="188">
        <v>359.4</v>
      </c>
      <c r="H2300" s="9">
        <v>424.49999999999909</v>
      </c>
      <c r="I2300" s="9">
        <v>381.00000000000182</v>
      </c>
      <c r="J2300" s="9">
        <v>372.39999999999873</v>
      </c>
      <c r="K2300" s="9">
        <v>199.80000000000018</v>
      </c>
      <c r="L2300" s="9">
        <v>580.29999999999563</v>
      </c>
      <c r="M2300" s="65">
        <v>215.1</v>
      </c>
      <c r="P2300" s="65">
        <f t="shared" si="57"/>
        <v>2532.4999999999955</v>
      </c>
      <c r="R2300" t="s">
        <v>292</v>
      </c>
    </row>
    <row r="2301" spans="1:21" ht="15">
      <c r="A2301" s="28" t="s">
        <v>30</v>
      </c>
      <c r="B2301" s="61" t="s">
        <v>643</v>
      </c>
      <c r="E2301" s="9" t="s">
        <v>278</v>
      </c>
      <c r="F2301" s="9" t="s">
        <v>278</v>
      </c>
      <c r="G2301" s="9" t="s">
        <v>278</v>
      </c>
      <c r="H2301" s="183">
        <v>607.20000000000255</v>
      </c>
      <c r="I2301" s="9">
        <v>264.00000000000364</v>
      </c>
      <c r="J2301" s="9">
        <v>415.70000000000073</v>
      </c>
      <c r="K2301" s="9">
        <v>313.60000000000218</v>
      </c>
      <c r="L2301" s="9">
        <v>574</v>
      </c>
      <c r="M2301" s="65">
        <v>324</v>
      </c>
      <c r="P2301" s="65">
        <f t="shared" si="57"/>
        <v>2498.5000000000091</v>
      </c>
      <c r="R2301" t="s">
        <v>300</v>
      </c>
    </row>
    <row r="2302" spans="1:21" ht="15">
      <c r="A2302" s="28" t="s">
        <v>32</v>
      </c>
      <c r="B2302" s="61" t="s">
        <v>15</v>
      </c>
      <c r="E2302" s="9">
        <v>437.9</v>
      </c>
      <c r="F2302" s="188">
        <v>304</v>
      </c>
      <c r="G2302" s="9">
        <v>201.1</v>
      </c>
      <c r="H2302" s="9">
        <v>224.49999999999909</v>
      </c>
      <c r="I2302" s="9">
        <v>114.29999999999382</v>
      </c>
      <c r="J2302" s="9">
        <v>334.69999999999982</v>
      </c>
      <c r="K2302" s="9">
        <v>303.89999999999964</v>
      </c>
      <c r="L2302" s="9">
        <v>403.59999999999854</v>
      </c>
      <c r="M2302" s="65">
        <v>168</v>
      </c>
      <c r="P2302" s="65">
        <f t="shared" si="57"/>
        <v>2491.9999999999909</v>
      </c>
      <c r="R2302" t="s">
        <v>297</v>
      </c>
    </row>
    <row r="2303" spans="1:21" ht="15">
      <c r="A2303" s="28" t="s">
        <v>34</v>
      </c>
      <c r="B2303" s="61" t="s">
        <v>31</v>
      </c>
      <c r="E2303" s="185">
        <v>683.3</v>
      </c>
      <c r="F2303" s="9">
        <v>80.5</v>
      </c>
      <c r="G2303" s="183">
        <v>456.2</v>
      </c>
      <c r="H2303" s="9">
        <v>367.59999999999945</v>
      </c>
      <c r="I2303" s="9">
        <v>59.600000000000364</v>
      </c>
      <c r="J2303" s="9">
        <v>218.09999999999764</v>
      </c>
      <c r="K2303" s="9">
        <v>234.00000000000091</v>
      </c>
      <c r="L2303" s="9">
        <v>349.99999999999909</v>
      </c>
      <c r="M2303" s="65">
        <v>18.2</v>
      </c>
      <c r="P2303" s="65">
        <f t="shared" si="57"/>
        <v>2467.4999999999973</v>
      </c>
      <c r="R2303" t="s">
        <v>280</v>
      </c>
      <c r="U2303" s="3" t="s">
        <v>1430</v>
      </c>
    </row>
    <row r="2304" spans="1:21" ht="15">
      <c r="A2304" s="28" t="s">
        <v>36</v>
      </c>
      <c r="B2304" s="61" t="s">
        <v>9</v>
      </c>
      <c r="E2304" s="9">
        <v>295.60000000000002</v>
      </c>
      <c r="F2304" s="9">
        <v>207</v>
      </c>
      <c r="G2304" s="9">
        <v>282.39999999999998</v>
      </c>
      <c r="H2304" s="9">
        <v>284.90000000000146</v>
      </c>
      <c r="I2304" s="9">
        <v>212.50000000000182</v>
      </c>
      <c r="J2304" s="9">
        <v>317.89999999999964</v>
      </c>
      <c r="K2304" s="9">
        <v>156.19999999999891</v>
      </c>
      <c r="L2304" s="9">
        <v>407.5</v>
      </c>
      <c r="M2304" s="65">
        <v>290.3</v>
      </c>
      <c r="P2304" s="65">
        <f t="shared" si="57"/>
        <v>2454.300000000002</v>
      </c>
    </row>
    <row r="2305" spans="1:21" ht="15">
      <c r="A2305" s="28" t="s">
        <v>38</v>
      </c>
      <c r="B2305" s="61" t="s">
        <v>142</v>
      </c>
      <c r="E2305" s="9" t="s">
        <v>278</v>
      </c>
      <c r="F2305" s="9">
        <v>146.5</v>
      </c>
      <c r="G2305" s="188">
        <v>436.7</v>
      </c>
      <c r="H2305" s="9">
        <v>302.19999999999982</v>
      </c>
      <c r="I2305" s="9">
        <v>250.10000000000036</v>
      </c>
      <c r="J2305" s="9">
        <v>379.19999999999982</v>
      </c>
      <c r="K2305" s="9">
        <v>277.5</v>
      </c>
      <c r="L2305" s="9">
        <v>517.59999999999945</v>
      </c>
      <c r="M2305" s="65">
        <v>144</v>
      </c>
      <c r="P2305" s="65">
        <f t="shared" si="57"/>
        <v>2453.7999999999993</v>
      </c>
      <c r="R2305" t="s">
        <v>283</v>
      </c>
    </row>
    <row r="2306" spans="1:21" ht="15">
      <c r="A2306" s="28" t="s">
        <v>145</v>
      </c>
      <c r="B2306" s="61" t="s">
        <v>143</v>
      </c>
      <c r="E2306" s="9" t="s">
        <v>278</v>
      </c>
      <c r="F2306" s="184">
        <v>354.5</v>
      </c>
      <c r="G2306" s="9">
        <v>250</v>
      </c>
      <c r="H2306" s="9">
        <v>360.70000000000255</v>
      </c>
      <c r="I2306" s="9">
        <v>309.19999999999709</v>
      </c>
      <c r="J2306" s="9">
        <v>432.09999999999854</v>
      </c>
      <c r="K2306" s="9">
        <v>213.00000000000091</v>
      </c>
      <c r="L2306" s="9">
        <v>380.29999999999836</v>
      </c>
      <c r="M2306" s="65">
        <v>146.1</v>
      </c>
      <c r="P2306" s="65">
        <f t="shared" si="57"/>
        <v>2445.8999999999974</v>
      </c>
      <c r="R2306" t="s">
        <v>282</v>
      </c>
    </row>
    <row r="2307" spans="1:21" ht="15">
      <c r="A2307" s="28" t="s">
        <v>146</v>
      </c>
      <c r="B2307" s="61" t="s">
        <v>694</v>
      </c>
      <c r="E2307" s="9" t="s">
        <v>278</v>
      </c>
      <c r="F2307" s="9" t="s">
        <v>278</v>
      </c>
      <c r="G2307" s="9" t="s">
        <v>278</v>
      </c>
      <c r="H2307" s="188">
        <v>481.59999999999764</v>
      </c>
      <c r="I2307" s="188">
        <v>399.50000000000182</v>
      </c>
      <c r="J2307" s="184">
        <v>524.29999999999927</v>
      </c>
      <c r="K2307" s="9">
        <v>216.49999999999909</v>
      </c>
      <c r="L2307" s="9">
        <v>345.80000000000109</v>
      </c>
      <c r="M2307" s="372">
        <v>470</v>
      </c>
      <c r="P2307" s="65">
        <f t="shared" si="57"/>
        <v>2437.6999999999989</v>
      </c>
      <c r="R2307" t="s">
        <v>3192</v>
      </c>
      <c r="U2307" s="3" t="s">
        <v>3193</v>
      </c>
    </row>
    <row r="2308" spans="1:21" ht="15">
      <c r="A2308" s="28" t="s">
        <v>147</v>
      </c>
      <c r="B2308" s="61" t="s">
        <v>6</v>
      </c>
      <c r="E2308" s="188">
        <v>596.1</v>
      </c>
      <c r="F2308" s="188">
        <v>293.89999999999998</v>
      </c>
      <c r="G2308" s="9">
        <v>314.55</v>
      </c>
      <c r="H2308" s="9">
        <v>270.69999999999891</v>
      </c>
      <c r="I2308" s="9">
        <v>281.5</v>
      </c>
      <c r="J2308" s="188">
        <v>500.79999999999927</v>
      </c>
      <c r="K2308" s="9" t="s">
        <v>278</v>
      </c>
      <c r="L2308" s="9" t="s">
        <v>278</v>
      </c>
      <c r="M2308" s="9" t="s">
        <v>278</v>
      </c>
      <c r="P2308" s="65">
        <f t="shared" si="57"/>
        <v>2257.5499999999984</v>
      </c>
      <c r="R2308" t="s">
        <v>1921</v>
      </c>
    </row>
    <row r="2309" spans="1:21" ht="15">
      <c r="A2309" s="28" t="s">
        <v>151</v>
      </c>
      <c r="B2309" s="190" t="s">
        <v>1351</v>
      </c>
      <c r="C2309" s="3"/>
      <c r="D2309" s="3"/>
      <c r="E2309" s="9" t="s">
        <v>278</v>
      </c>
      <c r="F2309" s="9" t="s">
        <v>278</v>
      </c>
      <c r="G2309" s="9" t="s">
        <v>278</v>
      </c>
      <c r="H2309" s="9" t="s">
        <v>278</v>
      </c>
      <c r="I2309" s="188">
        <v>398.79999999999563</v>
      </c>
      <c r="J2309" s="188">
        <v>477.80000000000018</v>
      </c>
      <c r="K2309" s="9">
        <v>417.39999999999964</v>
      </c>
      <c r="L2309" s="9">
        <v>522.5</v>
      </c>
      <c r="M2309" s="90">
        <v>415.8</v>
      </c>
      <c r="P2309" s="65">
        <f t="shared" si="57"/>
        <v>2232.2999999999956</v>
      </c>
      <c r="R2309" t="s">
        <v>312</v>
      </c>
    </row>
    <row r="2310" spans="1:21" ht="15">
      <c r="A2310" s="28" t="s">
        <v>157</v>
      </c>
      <c r="B2310" s="61" t="s">
        <v>651</v>
      </c>
      <c r="E2310" s="9" t="s">
        <v>278</v>
      </c>
      <c r="F2310" s="9" t="s">
        <v>278</v>
      </c>
      <c r="G2310" s="9" t="s">
        <v>278</v>
      </c>
      <c r="H2310" s="9">
        <v>345.00000000000091</v>
      </c>
      <c r="I2310" s="9">
        <v>340.399999999996</v>
      </c>
      <c r="J2310" s="9">
        <v>468.99999999999909</v>
      </c>
      <c r="K2310" s="9">
        <v>209.24999999999545</v>
      </c>
      <c r="L2310" s="9">
        <v>556.20000000000073</v>
      </c>
      <c r="M2310" s="65">
        <v>260.3</v>
      </c>
      <c r="P2310" s="65">
        <f t="shared" si="57"/>
        <v>2180.1499999999924</v>
      </c>
    </row>
    <row r="2311" spans="1:21" ht="15">
      <c r="A2311" s="28" t="s">
        <v>159</v>
      </c>
      <c r="B2311" s="61" t="s">
        <v>675</v>
      </c>
      <c r="E2311" s="9" t="s">
        <v>278</v>
      </c>
      <c r="F2311" s="9" t="s">
        <v>278</v>
      </c>
      <c r="G2311" s="9" t="s">
        <v>278</v>
      </c>
      <c r="H2311" s="9">
        <v>425.79999999999927</v>
      </c>
      <c r="I2311" s="9">
        <v>355.59999999999854</v>
      </c>
      <c r="J2311" s="9">
        <v>330.49999999999727</v>
      </c>
      <c r="K2311" s="9">
        <v>370.30000000000109</v>
      </c>
      <c r="L2311" s="9">
        <v>453.40000000000055</v>
      </c>
      <c r="M2311" s="65">
        <v>225.8</v>
      </c>
      <c r="P2311" s="65">
        <f t="shared" si="57"/>
        <v>2161.3999999999969</v>
      </c>
    </row>
    <row r="2312" spans="1:21" ht="15">
      <c r="A2312" s="28" t="s">
        <v>160</v>
      </c>
      <c r="B2312" s="61" t="s">
        <v>704</v>
      </c>
      <c r="E2312" s="9" t="s">
        <v>278</v>
      </c>
      <c r="F2312" s="9" t="s">
        <v>278</v>
      </c>
      <c r="G2312" s="9" t="s">
        <v>278</v>
      </c>
      <c r="H2312" s="188">
        <v>541.59999999999854</v>
      </c>
      <c r="I2312" s="9">
        <v>227.99999999999818</v>
      </c>
      <c r="J2312" s="9">
        <v>349.29999999999745</v>
      </c>
      <c r="K2312" s="9">
        <v>147.29999999999927</v>
      </c>
      <c r="L2312" s="9">
        <v>556.70000000000073</v>
      </c>
      <c r="M2312" s="65">
        <v>277.5</v>
      </c>
      <c r="P2312" s="65">
        <f t="shared" si="57"/>
        <v>2100.3999999999942</v>
      </c>
      <c r="R2312" t="s">
        <v>283</v>
      </c>
    </row>
    <row r="2313" spans="1:21" ht="15">
      <c r="A2313" s="28" t="s">
        <v>161</v>
      </c>
      <c r="B2313" s="61" t="s">
        <v>154</v>
      </c>
      <c r="E2313" s="9" t="s">
        <v>278</v>
      </c>
      <c r="F2313" s="9" t="s">
        <v>278</v>
      </c>
      <c r="G2313" s="9">
        <v>195.2</v>
      </c>
      <c r="H2313" s="184">
        <v>554.00000000000182</v>
      </c>
      <c r="I2313" s="9">
        <v>111.30000000000109</v>
      </c>
      <c r="J2313" s="9">
        <v>341.19999999999891</v>
      </c>
      <c r="K2313" s="9">
        <v>243.59999999999854</v>
      </c>
      <c r="L2313" s="9">
        <v>383.00000000000182</v>
      </c>
      <c r="M2313" s="65">
        <v>255.1</v>
      </c>
      <c r="P2313" s="65">
        <f t="shared" si="57"/>
        <v>2083.4000000000024</v>
      </c>
      <c r="R2313" t="s">
        <v>282</v>
      </c>
    </row>
    <row r="2314" spans="1:21" ht="15">
      <c r="A2314" s="28" t="s">
        <v>163</v>
      </c>
      <c r="B2314" s="61" t="s">
        <v>682</v>
      </c>
      <c r="E2314" s="9" t="s">
        <v>278</v>
      </c>
      <c r="F2314" s="9" t="s">
        <v>278</v>
      </c>
      <c r="G2314" s="9" t="s">
        <v>278</v>
      </c>
      <c r="H2314" s="188">
        <v>515</v>
      </c>
      <c r="I2314" s="9">
        <v>315.99999999999636</v>
      </c>
      <c r="J2314" s="9">
        <v>338.10000000000036</v>
      </c>
      <c r="K2314" s="9">
        <v>226.19999999999891</v>
      </c>
      <c r="L2314" s="9">
        <v>489.19999999999891</v>
      </c>
      <c r="M2314" s="65">
        <v>194.3</v>
      </c>
      <c r="P2314" s="65">
        <f t="shared" si="57"/>
        <v>2078.7999999999947</v>
      </c>
      <c r="R2314" t="s">
        <v>297</v>
      </c>
    </row>
    <row r="2315" spans="1:21" ht="15">
      <c r="A2315" s="28" t="s">
        <v>274</v>
      </c>
      <c r="B2315" s="61" t="s">
        <v>692</v>
      </c>
      <c r="E2315" s="9" t="s">
        <v>278</v>
      </c>
      <c r="F2315" s="9" t="s">
        <v>278</v>
      </c>
      <c r="G2315" s="9" t="s">
        <v>278</v>
      </c>
      <c r="H2315" s="9">
        <v>422.80000000000018</v>
      </c>
      <c r="I2315" s="9">
        <v>203.5</v>
      </c>
      <c r="J2315" s="9">
        <v>421.35000000000127</v>
      </c>
      <c r="K2315" s="184">
        <v>607.80000000000018</v>
      </c>
      <c r="L2315" s="9">
        <v>175.29999999999973</v>
      </c>
      <c r="M2315" s="65">
        <v>194.8</v>
      </c>
      <c r="P2315" s="65">
        <f t="shared" si="57"/>
        <v>2025.5500000000013</v>
      </c>
      <c r="R2315" t="s">
        <v>282</v>
      </c>
    </row>
    <row r="2316" spans="1:21" ht="15">
      <c r="A2316" s="28" t="s">
        <v>275</v>
      </c>
      <c r="B2316" s="178" t="s">
        <v>1343</v>
      </c>
      <c r="C2316" s="3"/>
      <c r="D2316" s="3"/>
      <c r="E2316" s="9" t="s">
        <v>278</v>
      </c>
      <c r="F2316" s="9" t="s">
        <v>278</v>
      </c>
      <c r="G2316" s="9" t="s">
        <v>278</v>
      </c>
      <c r="H2316" s="9" t="s">
        <v>278</v>
      </c>
      <c r="I2316" s="9">
        <v>327.49999999999818</v>
      </c>
      <c r="J2316" s="183">
        <v>557.80000000000018</v>
      </c>
      <c r="K2316" s="9">
        <v>331.20000000000073</v>
      </c>
      <c r="L2316" s="9">
        <v>502.70000000000073</v>
      </c>
      <c r="M2316" s="65">
        <v>297.39999999999998</v>
      </c>
      <c r="P2316" s="65">
        <f t="shared" si="57"/>
        <v>2016.6</v>
      </c>
      <c r="R2316" t="s">
        <v>300</v>
      </c>
    </row>
    <row r="2317" spans="1:21" ht="15">
      <c r="A2317" s="28" t="s">
        <v>276</v>
      </c>
      <c r="B2317" s="61" t="s">
        <v>155</v>
      </c>
      <c r="E2317" s="9" t="s">
        <v>278</v>
      </c>
      <c r="F2317" s="9" t="s">
        <v>278</v>
      </c>
      <c r="G2317" s="9">
        <v>303.5</v>
      </c>
      <c r="H2317" s="9">
        <v>198</v>
      </c>
      <c r="I2317" s="9">
        <v>255.5</v>
      </c>
      <c r="J2317" s="9">
        <v>244.90000000000055</v>
      </c>
      <c r="K2317" s="9">
        <v>275.99999999999909</v>
      </c>
      <c r="L2317" s="9">
        <v>477.70000000000255</v>
      </c>
      <c r="M2317" s="65">
        <v>260.3</v>
      </c>
      <c r="P2317" s="65">
        <f t="shared" ref="P2317:P2348" si="58">SUM(E2317:M2317)</f>
        <v>2015.9000000000021</v>
      </c>
    </row>
    <row r="2318" spans="1:21" ht="15">
      <c r="A2318" s="28" t="s">
        <v>277</v>
      </c>
      <c r="B2318" s="61" t="s">
        <v>144</v>
      </c>
      <c r="E2318" s="9" t="s">
        <v>278</v>
      </c>
      <c r="F2318" s="185">
        <v>570</v>
      </c>
      <c r="G2318" s="9">
        <v>236.05</v>
      </c>
      <c r="H2318" s="9">
        <v>163.40000000000055</v>
      </c>
      <c r="I2318" s="9">
        <v>270.80000000000291</v>
      </c>
      <c r="J2318" s="188">
        <v>492.10000000000036</v>
      </c>
      <c r="K2318" s="9">
        <v>274.64999999999964</v>
      </c>
      <c r="L2318" s="9" t="s">
        <v>278</v>
      </c>
      <c r="M2318" s="9" t="s">
        <v>278</v>
      </c>
      <c r="P2318" s="65">
        <f t="shared" si="58"/>
        <v>2007.0000000000034</v>
      </c>
      <c r="R2318" t="s">
        <v>324</v>
      </c>
      <c r="U2318" s="3" t="s">
        <v>1430</v>
      </c>
    </row>
    <row r="2319" spans="1:21" ht="15">
      <c r="A2319" s="28" t="s">
        <v>640</v>
      </c>
      <c r="B2319" s="61" t="s">
        <v>658</v>
      </c>
      <c r="E2319" s="9" t="s">
        <v>278</v>
      </c>
      <c r="F2319" s="9" t="s">
        <v>278</v>
      </c>
      <c r="G2319" s="9" t="s">
        <v>278</v>
      </c>
      <c r="H2319" s="9">
        <v>358.10000000000127</v>
      </c>
      <c r="I2319" s="9">
        <v>121.40000000000327</v>
      </c>
      <c r="J2319" s="9">
        <v>327.10000000000218</v>
      </c>
      <c r="K2319" s="9">
        <v>363.29999999999836</v>
      </c>
      <c r="L2319" s="9">
        <v>553.80000000000018</v>
      </c>
      <c r="M2319" s="65">
        <v>226.10000000000002</v>
      </c>
      <c r="P2319" s="65">
        <f t="shared" si="58"/>
        <v>1949.8000000000052</v>
      </c>
    </row>
    <row r="2320" spans="1:21" ht="15">
      <c r="A2320" s="28" t="s">
        <v>641</v>
      </c>
      <c r="B2320" s="178" t="s">
        <v>1345</v>
      </c>
      <c r="C2320" s="3"/>
      <c r="D2320" s="3"/>
      <c r="E2320" s="9" t="s">
        <v>278</v>
      </c>
      <c r="F2320" s="9" t="s">
        <v>278</v>
      </c>
      <c r="G2320" s="9" t="s">
        <v>278</v>
      </c>
      <c r="H2320" s="9" t="s">
        <v>278</v>
      </c>
      <c r="I2320" s="9">
        <v>202.80000000000109</v>
      </c>
      <c r="J2320" s="9">
        <v>446.80000000000109</v>
      </c>
      <c r="K2320" s="9">
        <v>301.05000000000291</v>
      </c>
      <c r="L2320" s="9">
        <v>593.69999999999982</v>
      </c>
      <c r="M2320" s="65">
        <v>338</v>
      </c>
      <c r="P2320" s="65">
        <f t="shared" si="58"/>
        <v>1882.3500000000049</v>
      </c>
    </row>
    <row r="2321" spans="1:21" ht="15">
      <c r="A2321" s="28" t="s">
        <v>642</v>
      </c>
      <c r="B2321" s="61" t="s">
        <v>667</v>
      </c>
      <c r="E2321" s="9" t="s">
        <v>278</v>
      </c>
      <c r="F2321" s="9" t="s">
        <v>278</v>
      </c>
      <c r="G2321" s="9" t="s">
        <v>278</v>
      </c>
      <c r="H2321" s="9">
        <v>340.800000000002</v>
      </c>
      <c r="I2321" s="9">
        <v>278.60000000000036</v>
      </c>
      <c r="J2321" s="9">
        <v>377.30000000000109</v>
      </c>
      <c r="K2321" s="9">
        <v>288.49999999999909</v>
      </c>
      <c r="L2321" s="9">
        <v>387.70000000000073</v>
      </c>
      <c r="M2321" s="65">
        <v>184.5</v>
      </c>
      <c r="P2321" s="65">
        <f t="shared" si="58"/>
        <v>1857.4000000000033</v>
      </c>
    </row>
    <row r="2322" spans="1:21" ht="15">
      <c r="A2322" s="28" t="s">
        <v>644</v>
      </c>
      <c r="B2322" s="61" t="s">
        <v>683</v>
      </c>
      <c r="E2322" s="9" t="s">
        <v>278</v>
      </c>
      <c r="F2322" s="9" t="s">
        <v>278</v>
      </c>
      <c r="G2322" s="9" t="s">
        <v>278</v>
      </c>
      <c r="H2322" s="9">
        <v>343.09999999999854</v>
      </c>
      <c r="I2322" s="9">
        <v>177.30000000000655</v>
      </c>
      <c r="J2322" s="9">
        <v>322.00000000000091</v>
      </c>
      <c r="K2322" s="9">
        <v>143.99999999999909</v>
      </c>
      <c r="L2322" s="9">
        <v>376</v>
      </c>
      <c r="M2322" s="90">
        <v>428.5</v>
      </c>
      <c r="P2322" s="65">
        <f t="shared" si="58"/>
        <v>1790.9000000000051</v>
      </c>
      <c r="R2322" t="s">
        <v>292</v>
      </c>
    </row>
    <row r="2323" spans="1:21" ht="15">
      <c r="A2323" s="28" t="s">
        <v>650</v>
      </c>
      <c r="B2323" s="61" t="s">
        <v>668</v>
      </c>
      <c r="E2323" s="9" t="s">
        <v>278</v>
      </c>
      <c r="F2323" s="9" t="s">
        <v>278</v>
      </c>
      <c r="G2323" s="9" t="s">
        <v>278</v>
      </c>
      <c r="H2323" s="9">
        <v>209.75000000000273</v>
      </c>
      <c r="I2323" s="9">
        <v>375.19999999999709</v>
      </c>
      <c r="J2323" s="9">
        <v>361.29999999999836</v>
      </c>
      <c r="K2323" s="9">
        <v>181.59999999999854</v>
      </c>
      <c r="L2323" s="9">
        <v>270.00000000000182</v>
      </c>
      <c r="M2323" s="65">
        <v>337.7</v>
      </c>
      <c r="P2323" s="65">
        <f t="shared" si="58"/>
        <v>1735.5499999999986</v>
      </c>
    </row>
    <row r="2324" spans="1:21" ht="15">
      <c r="A2324" s="28" t="s">
        <v>652</v>
      </c>
      <c r="B2324" s="61" t="s">
        <v>156</v>
      </c>
      <c r="E2324" s="9" t="s">
        <v>278</v>
      </c>
      <c r="F2324" s="9" t="s">
        <v>278</v>
      </c>
      <c r="G2324" s="185">
        <v>613.65</v>
      </c>
      <c r="H2324" s="9">
        <v>350.89999999999964</v>
      </c>
      <c r="I2324" s="9">
        <v>140.70000000000437</v>
      </c>
      <c r="J2324" s="9">
        <v>334.09999999999945</v>
      </c>
      <c r="K2324" s="9">
        <v>287.80000000000109</v>
      </c>
      <c r="L2324" s="9" t="s">
        <v>278</v>
      </c>
      <c r="M2324" s="9" t="s">
        <v>278</v>
      </c>
      <c r="P2324" s="65">
        <f t="shared" si="58"/>
        <v>1727.1500000000046</v>
      </c>
      <c r="R2324" t="s">
        <v>281</v>
      </c>
      <c r="U2324" s="3" t="s">
        <v>1430</v>
      </c>
    </row>
    <row r="2325" spans="1:21" ht="15">
      <c r="A2325" s="28" t="s">
        <v>655</v>
      </c>
      <c r="B2325" s="178" t="s">
        <v>1337</v>
      </c>
      <c r="C2325" s="3"/>
      <c r="D2325" s="3"/>
      <c r="E2325" s="9" t="s">
        <v>278</v>
      </c>
      <c r="F2325" s="9" t="s">
        <v>278</v>
      </c>
      <c r="G2325" s="9" t="s">
        <v>278</v>
      </c>
      <c r="H2325" s="9" t="s">
        <v>278</v>
      </c>
      <c r="I2325" s="9">
        <v>241.30000000000291</v>
      </c>
      <c r="J2325" s="9">
        <v>463.5</v>
      </c>
      <c r="K2325" s="9">
        <v>207</v>
      </c>
      <c r="L2325" s="9">
        <v>504.99999999999909</v>
      </c>
      <c r="M2325" s="65">
        <v>237</v>
      </c>
      <c r="P2325" s="65">
        <f t="shared" si="58"/>
        <v>1653.800000000002</v>
      </c>
    </row>
    <row r="2326" spans="1:21" ht="15">
      <c r="A2326" s="28" t="s">
        <v>656</v>
      </c>
      <c r="B2326" s="61" t="s">
        <v>39</v>
      </c>
      <c r="E2326" s="188">
        <v>487.5</v>
      </c>
      <c r="F2326" s="9">
        <v>75</v>
      </c>
      <c r="G2326" s="9">
        <v>193.6</v>
      </c>
      <c r="H2326" s="9">
        <v>365.70000000000073</v>
      </c>
      <c r="I2326" s="9">
        <v>177.10000000000218</v>
      </c>
      <c r="J2326" s="9">
        <v>249.20000000000073</v>
      </c>
      <c r="K2326" s="9">
        <v>97.700000000000728</v>
      </c>
      <c r="L2326" s="9" t="s">
        <v>278</v>
      </c>
      <c r="M2326" s="9" t="s">
        <v>278</v>
      </c>
      <c r="P2326" s="65">
        <f t="shared" si="58"/>
        <v>1645.8000000000043</v>
      </c>
      <c r="R2326" t="s">
        <v>288</v>
      </c>
    </row>
    <row r="2327" spans="1:21" ht="15">
      <c r="A2327" s="28" t="s">
        <v>659</v>
      </c>
      <c r="B2327" s="178" t="s">
        <v>1334</v>
      </c>
      <c r="C2327" s="3"/>
      <c r="D2327" s="3"/>
      <c r="E2327" s="9" t="s">
        <v>278</v>
      </c>
      <c r="F2327" s="9" t="s">
        <v>278</v>
      </c>
      <c r="G2327" s="9" t="s">
        <v>278</v>
      </c>
      <c r="H2327" s="9" t="s">
        <v>278</v>
      </c>
      <c r="I2327" s="9">
        <v>272.79999999999563</v>
      </c>
      <c r="J2327" s="9">
        <v>321.09999999999945</v>
      </c>
      <c r="K2327" s="9">
        <v>142.99999999999818</v>
      </c>
      <c r="L2327" s="9">
        <v>418.199999999998</v>
      </c>
      <c r="M2327" s="65">
        <v>448.25</v>
      </c>
      <c r="P2327" s="65">
        <f t="shared" si="58"/>
        <v>1603.3499999999913</v>
      </c>
      <c r="R2327" t="s">
        <v>282</v>
      </c>
    </row>
    <row r="2328" spans="1:21" ht="15">
      <c r="A2328" s="28" t="s">
        <v>661</v>
      </c>
      <c r="B2328" s="28" t="s">
        <v>639</v>
      </c>
      <c r="E2328" s="9" t="s">
        <v>278</v>
      </c>
      <c r="F2328" s="9" t="s">
        <v>278</v>
      </c>
      <c r="G2328" s="9" t="s">
        <v>278</v>
      </c>
      <c r="H2328" s="9">
        <v>133.20000000000255</v>
      </c>
      <c r="I2328" s="9">
        <v>309.90000000000327</v>
      </c>
      <c r="J2328" s="9">
        <v>250</v>
      </c>
      <c r="K2328" s="9">
        <v>262.09999999999945</v>
      </c>
      <c r="L2328" s="9">
        <v>630.00000000000182</v>
      </c>
      <c r="M2328" s="9" t="s">
        <v>278</v>
      </c>
      <c r="P2328" s="65">
        <f t="shared" si="58"/>
        <v>1585.2000000000071</v>
      </c>
    </row>
    <row r="2329" spans="1:21" ht="15">
      <c r="A2329" s="28" t="s">
        <v>666</v>
      </c>
      <c r="B2329" s="61" t="s">
        <v>687</v>
      </c>
      <c r="E2329" s="9" t="s">
        <v>278</v>
      </c>
      <c r="F2329" s="9" t="s">
        <v>278</v>
      </c>
      <c r="G2329" s="9" t="s">
        <v>278</v>
      </c>
      <c r="H2329" s="9">
        <v>318.19999999999891</v>
      </c>
      <c r="I2329" s="9">
        <v>65.5</v>
      </c>
      <c r="J2329" s="9">
        <v>346.90000000000055</v>
      </c>
      <c r="K2329" s="9">
        <v>144</v>
      </c>
      <c r="L2329" s="9">
        <v>467.70000000000164</v>
      </c>
      <c r="M2329" s="65">
        <v>230.3</v>
      </c>
      <c r="P2329" s="65">
        <f t="shared" si="58"/>
        <v>1572.600000000001</v>
      </c>
    </row>
    <row r="2330" spans="1:21" ht="15">
      <c r="A2330" s="28" t="s">
        <v>670</v>
      </c>
      <c r="B2330" s="61" t="s">
        <v>660</v>
      </c>
      <c r="E2330" s="9" t="s">
        <v>278</v>
      </c>
      <c r="F2330" s="9" t="s">
        <v>278</v>
      </c>
      <c r="G2330" s="9" t="s">
        <v>278</v>
      </c>
      <c r="H2330" s="9">
        <v>313.20000000000073</v>
      </c>
      <c r="I2330" s="9">
        <v>207.99999999999636</v>
      </c>
      <c r="J2330" s="9">
        <v>246.5</v>
      </c>
      <c r="K2330" s="9">
        <v>369.25000000000091</v>
      </c>
      <c r="L2330" s="9">
        <v>435</v>
      </c>
      <c r="M2330" s="9" t="s">
        <v>278</v>
      </c>
      <c r="P2330" s="65">
        <f t="shared" si="58"/>
        <v>1571.949999999998</v>
      </c>
    </row>
    <row r="2331" spans="1:21" ht="15">
      <c r="A2331" s="28" t="s">
        <v>671</v>
      </c>
      <c r="B2331" s="178" t="s">
        <v>1349</v>
      </c>
      <c r="C2331" s="3"/>
      <c r="D2331" s="3"/>
      <c r="E2331" s="9" t="s">
        <v>278</v>
      </c>
      <c r="F2331" s="9" t="s">
        <v>278</v>
      </c>
      <c r="G2331" s="9" t="s">
        <v>278</v>
      </c>
      <c r="H2331" s="9" t="s">
        <v>278</v>
      </c>
      <c r="I2331" s="9">
        <v>5.499999999996362</v>
      </c>
      <c r="J2331" s="9">
        <v>333.69999999999982</v>
      </c>
      <c r="K2331" s="9">
        <v>282.15000000000146</v>
      </c>
      <c r="L2331" s="9">
        <v>505.69999999999891</v>
      </c>
      <c r="M2331" s="90">
        <v>432.5</v>
      </c>
      <c r="P2331" s="65">
        <f t="shared" si="58"/>
        <v>1559.5499999999965</v>
      </c>
      <c r="R2331" t="s">
        <v>284</v>
      </c>
    </row>
    <row r="2332" spans="1:21" ht="15">
      <c r="A2332" s="28" t="s">
        <v>672</v>
      </c>
      <c r="B2332" s="178" t="s">
        <v>1333</v>
      </c>
      <c r="C2332" s="3"/>
      <c r="D2332" s="3"/>
      <c r="E2332" s="9" t="s">
        <v>278</v>
      </c>
      <c r="F2332" s="9" t="s">
        <v>278</v>
      </c>
      <c r="G2332" s="9" t="s">
        <v>278</v>
      </c>
      <c r="H2332" s="9" t="s">
        <v>278</v>
      </c>
      <c r="I2332" s="9">
        <v>253.80000000000291</v>
      </c>
      <c r="J2332" s="9">
        <v>329.60000000000127</v>
      </c>
      <c r="K2332" s="9">
        <v>281.99999999999909</v>
      </c>
      <c r="L2332" s="9">
        <v>420.49999999999909</v>
      </c>
      <c r="M2332" s="65">
        <v>262.60000000000002</v>
      </c>
      <c r="P2332" s="65">
        <f t="shared" si="58"/>
        <v>1548.5000000000023</v>
      </c>
    </row>
    <row r="2333" spans="1:21" ht="15">
      <c r="A2333" s="28" t="s">
        <v>677</v>
      </c>
      <c r="B2333" s="178" t="s">
        <v>1342</v>
      </c>
      <c r="C2333" s="3"/>
      <c r="D2333" s="3"/>
      <c r="E2333" s="9" t="s">
        <v>278</v>
      </c>
      <c r="F2333" s="9" t="s">
        <v>278</v>
      </c>
      <c r="G2333" s="9" t="s">
        <v>278</v>
      </c>
      <c r="H2333" s="9" t="s">
        <v>278</v>
      </c>
      <c r="I2333" s="9">
        <v>6.999999999996362</v>
      </c>
      <c r="J2333" s="9">
        <v>304.79999999999836</v>
      </c>
      <c r="K2333" s="9">
        <v>271.79999999999927</v>
      </c>
      <c r="L2333" s="183">
        <v>761.30000000000291</v>
      </c>
      <c r="M2333" s="65">
        <v>199.5</v>
      </c>
      <c r="P2333" s="65">
        <f t="shared" si="58"/>
        <v>1544.3999999999969</v>
      </c>
      <c r="R2333" t="s">
        <v>300</v>
      </c>
    </row>
    <row r="2334" spans="1:21" ht="15">
      <c r="A2334" s="28" t="s">
        <v>685</v>
      </c>
      <c r="B2334" s="239" t="s">
        <v>1655</v>
      </c>
      <c r="C2334" s="3"/>
      <c r="D2334" s="3"/>
      <c r="E2334" s="9" t="s">
        <v>278</v>
      </c>
      <c r="F2334" s="9" t="s">
        <v>278</v>
      </c>
      <c r="G2334" s="9" t="s">
        <v>278</v>
      </c>
      <c r="H2334" s="9" t="s">
        <v>278</v>
      </c>
      <c r="I2334" s="9" t="s">
        <v>278</v>
      </c>
      <c r="J2334" s="9">
        <v>319.60000000000218</v>
      </c>
      <c r="K2334" s="9">
        <v>209.24999999999818</v>
      </c>
      <c r="L2334" s="188">
        <v>669.90000000000327</v>
      </c>
      <c r="M2334" s="65">
        <v>345.6</v>
      </c>
      <c r="P2334" s="65">
        <f t="shared" si="58"/>
        <v>1544.3500000000035</v>
      </c>
      <c r="R2334" t="s">
        <v>287</v>
      </c>
    </row>
    <row r="2335" spans="1:21" ht="15">
      <c r="A2335" s="28" t="s">
        <v>689</v>
      </c>
      <c r="B2335" s="61" t="s">
        <v>19</v>
      </c>
      <c r="E2335" s="9">
        <v>387.3</v>
      </c>
      <c r="F2335" s="9">
        <v>82.6</v>
      </c>
      <c r="G2335" s="9">
        <v>234.8</v>
      </c>
      <c r="H2335" s="9">
        <v>367.20000000000073</v>
      </c>
      <c r="I2335" s="9">
        <v>177.10000000000218</v>
      </c>
      <c r="J2335" s="9">
        <v>258.99999999999909</v>
      </c>
      <c r="K2335" s="9" t="s">
        <v>278</v>
      </c>
      <c r="L2335" s="9" t="s">
        <v>278</v>
      </c>
      <c r="M2335" s="9" t="s">
        <v>278</v>
      </c>
      <c r="P2335" s="65">
        <f t="shared" si="58"/>
        <v>1508.000000000002</v>
      </c>
    </row>
    <row r="2336" spans="1:21" ht="15">
      <c r="A2336" s="28" t="s">
        <v>690</v>
      </c>
      <c r="B2336" s="239" t="s">
        <v>1664</v>
      </c>
      <c r="C2336" s="3"/>
      <c r="D2336" s="3"/>
      <c r="E2336" s="9" t="s">
        <v>278</v>
      </c>
      <c r="F2336" s="9" t="s">
        <v>278</v>
      </c>
      <c r="G2336" s="9" t="s">
        <v>278</v>
      </c>
      <c r="H2336" s="9" t="s">
        <v>278</v>
      </c>
      <c r="I2336" s="9" t="s">
        <v>278</v>
      </c>
      <c r="J2336" s="9" t="s">
        <v>278</v>
      </c>
      <c r="K2336" s="9">
        <v>337.50000000000273</v>
      </c>
      <c r="L2336" s="188">
        <v>685.30000000000109</v>
      </c>
      <c r="M2336" s="90">
        <v>445.2</v>
      </c>
      <c r="P2336" s="65">
        <f t="shared" si="58"/>
        <v>1468.0000000000039</v>
      </c>
      <c r="R2336" t="s">
        <v>286</v>
      </c>
    </row>
    <row r="2337" spans="1:21" ht="15">
      <c r="A2337" s="28" t="s">
        <v>691</v>
      </c>
      <c r="B2337" s="178" t="s">
        <v>1348</v>
      </c>
      <c r="C2337" s="3"/>
      <c r="D2337" s="3"/>
      <c r="E2337" s="9" t="s">
        <v>278</v>
      </c>
      <c r="F2337" s="9" t="s">
        <v>278</v>
      </c>
      <c r="G2337" s="9" t="s">
        <v>278</v>
      </c>
      <c r="H2337" s="9" t="s">
        <v>278</v>
      </c>
      <c r="I2337" s="9">
        <v>97.000000000001819</v>
      </c>
      <c r="J2337" s="9">
        <v>353.79999999999927</v>
      </c>
      <c r="K2337" s="9">
        <v>264.00000000000091</v>
      </c>
      <c r="L2337" s="9">
        <v>486.5</v>
      </c>
      <c r="M2337" s="65">
        <v>257.40000000000003</v>
      </c>
      <c r="P2337" s="65">
        <f t="shared" si="58"/>
        <v>1458.7000000000021</v>
      </c>
    </row>
    <row r="2338" spans="1:21" ht="15">
      <c r="A2338" s="28" t="s">
        <v>697</v>
      </c>
      <c r="B2338" s="28" t="s">
        <v>638</v>
      </c>
      <c r="E2338" s="9" t="s">
        <v>278</v>
      </c>
      <c r="F2338" s="9" t="s">
        <v>278</v>
      </c>
      <c r="G2338" s="9" t="s">
        <v>278</v>
      </c>
      <c r="H2338" s="9">
        <v>184.00000000000182</v>
      </c>
      <c r="I2338" s="9">
        <v>263.20000000000255</v>
      </c>
      <c r="J2338" s="9">
        <v>336.5</v>
      </c>
      <c r="K2338" s="9">
        <v>204.90000000000146</v>
      </c>
      <c r="L2338" s="9">
        <v>258.00000000000273</v>
      </c>
      <c r="M2338" s="65">
        <v>209</v>
      </c>
      <c r="P2338" s="65">
        <f t="shared" si="58"/>
        <v>1455.6000000000085</v>
      </c>
    </row>
    <row r="2339" spans="1:21" ht="15">
      <c r="A2339" s="28" t="s">
        <v>698</v>
      </c>
      <c r="B2339" s="61" t="s">
        <v>653</v>
      </c>
      <c r="E2339" s="9" t="s">
        <v>278</v>
      </c>
      <c r="F2339" s="9" t="s">
        <v>278</v>
      </c>
      <c r="G2339" s="9" t="s">
        <v>278</v>
      </c>
      <c r="H2339" s="9">
        <v>150.39999999999964</v>
      </c>
      <c r="I2339" s="9">
        <v>2.1000000000003638</v>
      </c>
      <c r="J2339" s="9">
        <v>291.80000000000109</v>
      </c>
      <c r="K2339" s="9">
        <v>220.79999999999745</v>
      </c>
      <c r="L2339" s="9">
        <v>540.19999999999982</v>
      </c>
      <c r="M2339" s="65">
        <v>198.8</v>
      </c>
      <c r="P2339" s="65">
        <f t="shared" si="58"/>
        <v>1404.0999999999983</v>
      </c>
    </row>
    <row r="2340" spans="1:21" ht="15">
      <c r="A2340" s="28" t="s">
        <v>699</v>
      </c>
      <c r="B2340" s="239" t="s">
        <v>1654</v>
      </c>
      <c r="C2340" s="3"/>
      <c r="D2340" s="3"/>
      <c r="E2340" s="9" t="s">
        <v>278</v>
      </c>
      <c r="F2340" s="9" t="s">
        <v>278</v>
      </c>
      <c r="G2340" s="9" t="s">
        <v>278</v>
      </c>
      <c r="H2340" s="9" t="s">
        <v>278</v>
      </c>
      <c r="I2340" s="9" t="s">
        <v>278</v>
      </c>
      <c r="J2340" s="9">
        <v>305.89999999999873</v>
      </c>
      <c r="K2340" s="188">
        <v>568.10000000000127</v>
      </c>
      <c r="L2340" s="9">
        <v>211.09999999999945</v>
      </c>
      <c r="M2340" s="65">
        <v>313.39999999999998</v>
      </c>
      <c r="P2340" s="65">
        <f t="shared" si="58"/>
        <v>1398.4999999999995</v>
      </c>
      <c r="R2340" t="s">
        <v>284</v>
      </c>
    </row>
    <row r="2341" spans="1:21" ht="15">
      <c r="A2341" s="28" t="s">
        <v>701</v>
      </c>
      <c r="B2341" s="61" t="s">
        <v>654</v>
      </c>
      <c r="E2341" s="9" t="s">
        <v>278</v>
      </c>
      <c r="F2341" s="9" t="s">
        <v>278</v>
      </c>
      <c r="G2341" s="9" t="s">
        <v>278</v>
      </c>
      <c r="H2341" s="9">
        <v>264.70000000000073</v>
      </c>
      <c r="I2341" s="9">
        <v>255.10000000000218</v>
      </c>
      <c r="J2341" s="9">
        <v>185.69999999999982</v>
      </c>
      <c r="K2341" s="9">
        <v>232.09999999999945</v>
      </c>
      <c r="L2341" s="9">
        <v>265.5</v>
      </c>
      <c r="M2341" s="65">
        <v>182.3</v>
      </c>
      <c r="P2341" s="65">
        <f t="shared" si="58"/>
        <v>1385.4000000000021</v>
      </c>
    </row>
    <row r="2342" spans="1:21" ht="15">
      <c r="A2342" s="28" t="s">
        <v>702</v>
      </c>
      <c r="B2342" s="28" t="s">
        <v>633</v>
      </c>
      <c r="E2342" s="9" t="s">
        <v>278</v>
      </c>
      <c r="F2342" s="9" t="s">
        <v>278</v>
      </c>
      <c r="G2342" s="9" t="s">
        <v>278</v>
      </c>
      <c r="H2342" s="9">
        <v>235.09999999999945</v>
      </c>
      <c r="I2342" s="9">
        <v>117.39999999999964</v>
      </c>
      <c r="J2342" s="9">
        <v>133.40000000000009</v>
      </c>
      <c r="K2342" s="9">
        <v>183.30000000000109</v>
      </c>
      <c r="L2342" s="9">
        <v>573.69999999999891</v>
      </c>
      <c r="M2342" s="65">
        <v>140.4</v>
      </c>
      <c r="P2342" s="65">
        <f t="shared" si="58"/>
        <v>1383.2999999999993</v>
      </c>
    </row>
    <row r="2343" spans="1:21" ht="15">
      <c r="A2343" s="28" t="s">
        <v>703</v>
      </c>
      <c r="B2343" s="178" t="s">
        <v>1341</v>
      </c>
      <c r="C2343" s="3"/>
      <c r="D2343" s="3"/>
      <c r="E2343" s="9" t="s">
        <v>278</v>
      </c>
      <c r="F2343" s="9" t="s">
        <v>278</v>
      </c>
      <c r="G2343" s="9" t="s">
        <v>278</v>
      </c>
      <c r="H2343" s="9" t="s">
        <v>278</v>
      </c>
      <c r="I2343" s="9">
        <v>252.79999999999745</v>
      </c>
      <c r="J2343" s="9">
        <v>355.10000000000036</v>
      </c>
      <c r="K2343" s="9">
        <v>239.19999999999891</v>
      </c>
      <c r="L2343" s="9">
        <v>522.99999999999818</v>
      </c>
      <c r="M2343" s="9" t="s">
        <v>278</v>
      </c>
      <c r="P2343" s="65">
        <f t="shared" si="58"/>
        <v>1370.0999999999949</v>
      </c>
    </row>
    <row r="2344" spans="1:21" ht="15">
      <c r="A2344" s="28" t="s">
        <v>706</v>
      </c>
      <c r="B2344" s="239" t="s">
        <v>1661</v>
      </c>
      <c r="C2344" s="3"/>
      <c r="D2344" s="3"/>
      <c r="E2344" s="9" t="s">
        <v>278</v>
      </c>
      <c r="F2344" s="9" t="s">
        <v>278</v>
      </c>
      <c r="G2344" s="9" t="s">
        <v>278</v>
      </c>
      <c r="H2344" s="9" t="s">
        <v>278</v>
      </c>
      <c r="I2344" s="9" t="s">
        <v>278</v>
      </c>
      <c r="J2344" s="9">
        <v>244.89999999999964</v>
      </c>
      <c r="K2344" s="9">
        <v>147.59999999999945</v>
      </c>
      <c r="L2344" s="188">
        <v>720.20000000000073</v>
      </c>
      <c r="M2344" s="65">
        <v>246</v>
      </c>
      <c r="P2344" s="65">
        <f t="shared" si="58"/>
        <v>1358.6999999999998</v>
      </c>
      <c r="R2344" t="s">
        <v>284</v>
      </c>
    </row>
    <row r="2345" spans="1:21" ht="15">
      <c r="A2345" s="28" t="s">
        <v>775</v>
      </c>
      <c r="B2345" s="239" t="s">
        <v>1653</v>
      </c>
      <c r="C2345" s="3"/>
      <c r="D2345" s="3"/>
      <c r="E2345" s="9" t="s">
        <v>278</v>
      </c>
      <c r="F2345" s="9" t="s">
        <v>278</v>
      </c>
      <c r="G2345" s="9" t="s">
        <v>278</v>
      </c>
      <c r="H2345" s="9" t="s">
        <v>278</v>
      </c>
      <c r="I2345" s="9" t="s">
        <v>278</v>
      </c>
      <c r="J2345" s="9">
        <v>353.39999999999873</v>
      </c>
      <c r="K2345" s="9">
        <v>213.60000000000127</v>
      </c>
      <c r="L2345" s="9">
        <v>514.40000000000146</v>
      </c>
      <c r="M2345" s="65">
        <v>258.59999999999997</v>
      </c>
      <c r="P2345" s="65">
        <f t="shared" si="58"/>
        <v>1340.0000000000014</v>
      </c>
    </row>
    <row r="2346" spans="1:21" ht="15">
      <c r="A2346" s="28" t="s">
        <v>776</v>
      </c>
      <c r="B2346" s="178" t="s">
        <v>1344</v>
      </c>
      <c r="C2346" s="3"/>
      <c r="D2346" s="3"/>
      <c r="E2346" s="9" t="s">
        <v>278</v>
      </c>
      <c r="F2346" s="9" t="s">
        <v>278</v>
      </c>
      <c r="G2346" s="9" t="s">
        <v>278</v>
      </c>
      <c r="H2346" s="9" t="s">
        <v>278</v>
      </c>
      <c r="I2346" s="9">
        <v>1.3999999999978172</v>
      </c>
      <c r="J2346" s="9">
        <v>327.09999999999854</v>
      </c>
      <c r="K2346" s="9">
        <v>214.85000000000036</v>
      </c>
      <c r="L2346" s="9">
        <v>503.49999999999909</v>
      </c>
      <c r="M2346" s="65">
        <v>273.10000000000002</v>
      </c>
      <c r="P2346" s="65">
        <f t="shared" si="58"/>
        <v>1319.9499999999957</v>
      </c>
    </row>
    <row r="2347" spans="1:21" ht="15">
      <c r="A2347" s="28" t="s">
        <v>777</v>
      </c>
      <c r="B2347" s="239" t="s">
        <v>1666</v>
      </c>
      <c r="C2347" s="3"/>
      <c r="D2347" s="3"/>
      <c r="E2347" s="9" t="s">
        <v>278</v>
      </c>
      <c r="F2347" s="9" t="s">
        <v>278</v>
      </c>
      <c r="G2347" s="9" t="s">
        <v>278</v>
      </c>
      <c r="H2347" s="9" t="s">
        <v>278</v>
      </c>
      <c r="I2347" s="9" t="s">
        <v>278</v>
      </c>
      <c r="J2347" s="9" t="s">
        <v>278</v>
      </c>
      <c r="K2347" s="188">
        <v>451.70000000000073</v>
      </c>
      <c r="L2347" s="9">
        <v>599.40000000000055</v>
      </c>
      <c r="M2347" s="65">
        <v>265.5</v>
      </c>
      <c r="P2347" s="65">
        <f t="shared" si="58"/>
        <v>1316.6000000000013</v>
      </c>
      <c r="R2347" t="s">
        <v>288</v>
      </c>
    </row>
    <row r="2348" spans="1:21" ht="15">
      <c r="A2348" s="28" t="s">
        <v>778</v>
      </c>
      <c r="B2348" s="239" t="s">
        <v>1665</v>
      </c>
      <c r="C2348" s="3"/>
      <c r="D2348" s="3"/>
      <c r="E2348" s="9" t="s">
        <v>278</v>
      </c>
      <c r="F2348" s="9" t="s">
        <v>278</v>
      </c>
      <c r="G2348" s="9" t="s">
        <v>278</v>
      </c>
      <c r="H2348" s="9" t="s">
        <v>278</v>
      </c>
      <c r="I2348" s="9" t="s">
        <v>278</v>
      </c>
      <c r="J2348" s="9" t="s">
        <v>278</v>
      </c>
      <c r="K2348" s="9">
        <v>414.69999999999618</v>
      </c>
      <c r="L2348" s="9">
        <v>613.79999999999836</v>
      </c>
      <c r="M2348" s="65">
        <v>244.8</v>
      </c>
      <c r="P2348" s="65">
        <f t="shared" si="58"/>
        <v>1273.2999999999945</v>
      </c>
    </row>
    <row r="2349" spans="1:21" ht="15">
      <c r="A2349" s="28" t="s">
        <v>779</v>
      </c>
      <c r="B2349" s="61" t="s">
        <v>35</v>
      </c>
      <c r="E2349" s="9">
        <v>98.7</v>
      </c>
      <c r="F2349" s="9">
        <v>163.69999999999999</v>
      </c>
      <c r="G2349" s="9">
        <v>190.7</v>
      </c>
      <c r="H2349" s="9">
        <v>292.19999999999982</v>
      </c>
      <c r="I2349" s="183">
        <v>489</v>
      </c>
      <c r="J2349" s="9" t="s">
        <v>278</v>
      </c>
      <c r="K2349" s="9" t="s">
        <v>278</v>
      </c>
      <c r="L2349" s="9" t="s">
        <v>278</v>
      </c>
      <c r="M2349" s="9" t="s">
        <v>278</v>
      </c>
      <c r="P2349" s="65">
        <f t="shared" ref="P2349:P2380" si="59">SUM(E2349:M2349)</f>
        <v>1234.2999999999997</v>
      </c>
      <c r="R2349" t="s">
        <v>300</v>
      </c>
    </row>
    <row r="2350" spans="1:21" ht="15">
      <c r="A2350" s="28" t="s">
        <v>780</v>
      </c>
      <c r="B2350" s="61" t="s">
        <v>2207</v>
      </c>
      <c r="C2350" s="3"/>
      <c r="D2350" s="3"/>
      <c r="E2350" s="9" t="s">
        <v>278</v>
      </c>
      <c r="F2350" s="9" t="s">
        <v>278</v>
      </c>
      <c r="G2350" s="9" t="s">
        <v>278</v>
      </c>
      <c r="H2350" s="9" t="s">
        <v>278</v>
      </c>
      <c r="I2350" s="9" t="s">
        <v>278</v>
      </c>
      <c r="J2350" s="9" t="s">
        <v>278</v>
      </c>
      <c r="K2350" s="9" t="s">
        <v>278</v>
      </c>
      <c r="L2350" s="185">
        <v>806.50000000000091</v>
      </c>
      <c r="M2350" s="65">
        <v>382.9</v>
      </c>
      <c r="N2350" s="65"/>
      <c r="P2350" s="65">
        <f t="shared" si="59"/>
        <v>1189.400000000001</v>
      </c>
      <c r="R2350" t="s">
        <v>281</v>
      </c>
      <c r="U2350" s="3" t="s">
        <v>1430</v>
      </c>
    </row>
    <row r="2351" spans="1:21" ht="15">
      <c r="A2351" s="28" t="s">
        <v>781</v>
      </c>
      <c r="B2351" s="61" t="s">
        <v>669</v>
      </c>
      <c r="E2351" s="9" t="s">
        <v>278</v>
      </c>
      <c r="F2351" s="9" t="s">
        <v>278</v>
      </c>
      <c r="G2351" s="9" t="s">
        <v>278</v>
      </c>
      <c r="H2351" s="9">
        <v>120</v>
      </c>
      <c r="I2351" s="9">
        <v>51.000000000001819</v>
      </c>
      <c r="J2351" s="9">
        <v>290.30000000000018</v>
      </c>
      <c r="K2351" s="9">
        <v>157.10000000000127</v>
      </c>
      <c r="L2351" s="9">
        <v>309.09999999999945</v>
      </c>
      <c r="M2351" s="65">
        <v>222</v>
      </c>
      <c r="P2351" s="65">
        <f t="shared" si="59"/>
        <v>1149.5000000000027</v>
      </c>
    </row>
    <row r="2352" spans="1:21" ht="15">
      <c r="A2352" s="28" t="s">
        <v>782</v>
      </c>
      <c r="B2352" s="178" t="s">
        <v>1346</v>
      </c>
      <c r="C2352" s="3"/>
      <c r="D2352" s="3"/>
      <c r="E2352" s="9" t="s">
        <v>278</v>
      </c>
      <c r="F2352" s="9" t="s">
        <v>278</v>
      </c>
      <c r="G2352" s="9" t="s">
        <v>278</v>
      </c>
      <c r="H2352" s="9" t="s">
        <v>278</v>
      </c>
      <c r="I2352" s="9">
        <v>160.29999999999927</v>
      </c>
      <c r="J2352" s="9">
        <v>162.50000000000182</v>
      </c>
      <c r="K2352" s="9">
        <v>205.80000000000018</v>
      </c>
      <c r="L2352" s="9">
        <v>442.60000000000036</v>
      </c>
      <c r="M2352" s="65">
        <v>161.19999999999999</v>
      </c>
      <c r="P2352" s="65">
        <f t="shared" si="59"/>
        <v>1132.4000000000017</v>
      </c>
    </row>
    <row r="2353" spans="1:18" ht="15">
      <c r="A2353" s="28" t="s">
        <v>783</v>
      </c>
      <c r="B2353" s="239" t="s">
        <v>1650</v>
      </c>
      <c r="C2353" s="3"/>
      <c r="D2353" s="3"/>
      <c r="E2353" s="9" t="s">
        <v>278</v>
      </c>
      <c r="F2353" s="9" t="s">
        <v>278</v>
      </c>
      <c r="G2353" s="9" t="s">
        <v>278</v>
      </c>
      <c r="H2353" s="9" t="s">
        <v>278</v>
      </c>
      <c r="I2353" s="9" t="s">
        <v>278</v>
      </c>
      <c r="J2353" s="9">
        <v>259.20000000000073</v>
      </c>
      <c r="K2353" s="188">
        <v>517.39999999999873</v>
      </c>
      <c r="L2353" s="9">
        <v>281.89999999999964</v>
      </c>
      <c r="M2353" s="65">
        <v>67.099999999999994</v>
      </c>
      <c r="P2353" s="65">
        <f t="shared" si="59"/>
        <v>1125.599999999999</v>
      </c>
      <c r="R2353" t="s">
        <v>292</v>
      </c>
    </row>
    <row r="2354" spans="1:18" ht="15">
      <c r="A2354" s="28" t="s">
        <v>784</v>
      </c>
      <c r="B2354" s="239" t="s">
        <v>1658</v>
      </c>
      <c r="C2354" s="3"/>
      <c r="D2354" s="3"/>
      <c r="E2354" s="9" t="s">
        <v>278</v>
      </c>
      <c r="F2354" s="9" t="s">
        <v>278</v>
      </c>
      <c r="G2354" s="9" t="s">
        <v>278</v>
      </c>
      <c r="H2354" s="9" t="s">
        <v>278</v>
      </c>
      <c r="I2354" s="9" t="s">
        <v>278</v>
      </c>
      <c r="J2354" s="9">
        <v>318.5</v>
      </c>
      <c r="K2354" s="9">
        <v>191.70000000000073</v>
      </c>
      <c r="L2354" s="9">
        <v>398.60000000000127</v>
      </c>
      <c r="M2354" s="65">
        <v>213</v>
      </c>
      <c r="P2354" s="65">
        <f t="shared" si="59"/>
        <v>1121.800000000002</v>
      </c>
    </row>
    <row r="2355" spans="1:18" ht="15">
      <c r="A2355" s="28" t="s">
        <v>785</v>
      </c>
      <c r="B2355" s="61" t="s">
        <v>2198</v>
      </c>
      <c r="C2355" s="3"/>
      <c r="D2355" s="3"/>
      <c r="E2355" s="9" t="s">
        <v>278</v>
      </c>
      <c r="F2355" s="9" t="s">
        <v>278</v>
      </c>
      <c r="G2355" s="9" t="s">
        <v>278</v>
      </c>
      <c r="H2355" s="9" t="s">
        <v>278</v>
      </c>
      <c r="I2355" s="9" t="s">
        <v>278</v>
      </c>
      <c r="J2355" s="9" t="s">
        <v>278</v>
      </c>
      <c r="K2355" s="9" t="s">
        <v>278</v>
      </c>
      <c r="L2355" s="188">
        <v>717.79999999999927</v>
      </c>
      <c r="M2355" s="65">
        <v>395.20000000000005</v>
      </c>
      <c r="N2355" s="65"/>
      <c r="P2355" s="65">
        <f t="shared" si="59"/>
        <v>1112.9999999999993</v>
      </c>
      <c r="R2355" t="s">
        <v>297</v>
      </c>
    </row>
    <row r="2356" spans="1:18" ht="15">
      <c r="A2356" s="28" t="s">
        <v>786</v>
      </c>
      <c r="B2356" s="178" t="s">
        <v>1350</v>
      </c>
      <c r="C2356" s="3"/>
      <c r="D2356" s="3"/>
      <c r="E2356" s="9" t="s">
        <v>278</v>
      </c>
      <c r="F2356" s="9" t="s">
        <v>278</v>
      </c>
      <c r="G2356" s="9" t="s">
        <v>278</v>
      </c>
      <c r="H2356" s="9" t="s">
        <v>278</v>
      </c>
      <c r="I2356" s="188">
        <v>419.79999999999927</v>
      </c>
      <c r="J2356" s="9">
        <v>468.00000000000091</v>
      </c>
      <c r="K2356" s="9">
        <v>207</v>
      </c>
      <c r="L2356" s="9" t="s">
        <v>278</v>
      </c>
      <c r="M2356" s="9" t="s">
        <v>278</v>
      </c>
      <c r="P2356" s="65">
        <f t="shared" si="59"/>
        <v>1094.8000000000002</v>
      </c>
      <c r="R2356" t="s">
        <v>292</v>
      </c>
    </row>
    <row r="2357" spans="1:18" ht="15">
      <c r="A2357" s="28" t="s">
        <v>787</v>
      </c>
      <c r="B2357" s="239" t="s">
        <v>1671</v>
      </c>
      <c r="C2357" s="3"/>
      <c r="D2357" s="3"/>
      <c r="E2357" s="9" t="s">
        <v>278</v>
      </c>
      <c r="F2357" s="9" t="s">
        <v>278</v>
      </c>
      <c r="G2357" s="9" t="s">
        <v>278</v>
      </c>
      <c r="H2357" s="9" t="s">
        <v>278</v>
      </c>
      <c r="I2357" s="9" t="s">
        <v>278</v>
      </c>
      <c r="J2357" s="9" t="s">
        <v>278</v>
      </c>
      <c r="K2357" s="9">
        <v>294.70000000000164</v>
      </c>
      <c r="L2357" s="9">
        <v>482.5</v>
      </c>
      <c r="M2357" s="65">
        <v>312.10000000000002</v>
      </c>
      <c r="P2357" s="65">
        <f t="shared" si="59"/>
        <v>1089.3000000000015</v>
      </c>
    </row>
    <row r="2358" spans="1:18" ht="15">
      <c r="A2358" s="28" t="s">
        <v>788</v>
      </c>
      <c r="B2358" s="239" t="s">
        <v>1667</v>
      </c>
      <c r="C2358" s="3"/>
      <c r="D2358" s="3"/>
      <c r="E2358" s="9" t="s">
        <v>278</v>
      </c>
      <c r="F2358" s="9" t="s">
        <v>278</v>
      </c>
      <c r="G2358" s="9" t="s">
        <v>278</v>
      </c>
      <c r="H2358" s="9" t="s">
        <v>278</v>
      </c>
      <c r="I2358" s="9" t="s">
        <v>278</v>
      </c>
      <c r="J2358" s="9" t="s">
        <v>278</v>
      </c>
      <c r="K2358" s="183">
        <v>608.50000000000091</v>
      </c>
      <c r="L2358" s="9">
        <v>400.60000000000127</v>
      </c>
      <c r="M2358" s="65">
        <v>43.699999999999996</v>
      </c>
      <c r="P2358" s="65">
        <f t="shared" si="59"/>
        <v>1052.8000000000022</v>
      </c>
      <c r="R2358" t="s">
        <v>300</v>
      </c>
    </row>
    <row r="2359" spans="1:18" ht="15">
      <c r="A2359" s="28" t="s">
        <v>789</v>
      </c>
      <c r="B2359" s="61" t="s">
        <v>4</v>
      </c>
      <c r="E2359" s="9">
        <v>91.1</v>
      </c>
      <c r="F2359" s="9">
        <v>120.5</v>
      </c>
      <c r="G2359" s="9">
        <v>170.4</v>
      </c>
      <c r="H2359" s="9">
        <v>384.49999999999818</v>
      </c>
      <c r="I2359" s="9">
        <v>285</v>
      </c>
      <c r="J2359" s="9" t="s">
        <v>278</v>
      </c>
      <c r="K2359" s="9" t="s">
        <v>278</v>
      </c>
      <c r="L2359" s="9" t="s">
        <v>278</v>
      </c>
      <c r="M2359" s="9" t="s">
        <v>278</v>
      </c>
      <c r="P2359" s="65">
        <f t="shared" si="59"/>
        <v>1051.4999999999982</v>
      </c>
    </row>
    <row r="2360" spans="1:18" ht="15">
      <c r="A2360" s="28" t="s">
        <v>790</v>
      </c>
      <c r="B2360" s="61" t="s">
        <v>2206</v>
      </c>
      <c r="C2360" s="3"/>
      <c r="D2360" s="3"/>
      <c r="E2360" s="9" t="s">
        <v>278</v>
      </c>
      <c r="F2360" s="9" t="s">
        <v>278</v>
      </c>
      <c r="G2360" s="9" t="s">
        <v>278</v>
      </c>
      <c r="H2360" s="9" t="s">
        <v>278</v>
      </c>
      <c r="I2360" s="9" t="s">
        <v>278</v>
      </c>
      <c r="J2360" s="9" t="s">
        <v>278</v>
      </c>
      <c r="K2360" s="9" t="s">
        <v>278</v>
      </c>
      <c r="L2360" s="188">
        <v>645.19999999999982</v>
      </c>
      <c r="M2360" s="90">
        <v>405.95</v>
      </c>
      <c r="N2360" s="65"/>
      <c r="P2360" s="65">
        <f t="shared" si="59"/>
        <v>1051.1499999999999</v>
      </c>
      <c r="R2360" t="s">
        <v>317</v>
      </c>
    </row>
    <row r="2361" spans="1:18" ht="15">
      <c r="A2361" s="28" t="s">
        <v>791</v>
      </c>
      <c r="B2361" s="239" t="s">
        <v>1693</v>
      </c>
      <c r="C2361" s="3"/>
      <c r="D2361" s="3"/>
      <c r="E2361" s="9" t="s">
        <v>278</v>
      </c>
      <c r="F2361" s="9" t="s">
        <v>278</v>
      </c>
      <c r="G2361" s="9" t="s">
        <v>278</v>
      </c>
      <c r="H2361" s="9" t="s">
        <v>278</v>
      </c>
      <c r="I2361" s="9" t="s">
        <v>278</v>
      </c>
      <c r="J2361" s="9" t="s">
        <v>278</v>
      </c>
      <c r="K2361" s="188">
        <v>564.60000000000036</v>
      </c>
      <c r="L2361" s="9">
        <v>406.49999999999909</v>
      </c>
      <c r="M2361" s="65">
        <v>75.599999999999994</v>
      </c>
      <c r="P2361" s="65">
        <f t="shared" si="59"/>
        <v>1046.6999999999994</v>
      </c>
      <c r="R2361" t="s">
        <v>297</v>
      </c>
    </row>
    <row r="2362" spans="1:18" ht="15">
      <c r="A2362" s="28" t="s">
        <v>792</v>
      </c>
      <c r="B2362" s="61" t="s">
        <v>29</v>
      </c>
      <c r="E2362" s="188">
        <v>511.4</v>
      </c>
      <c r="F2362" s="9">
        <v>121.5</v>
      </c>
      <c r="G2362" s="9">
        <v>115.9</v>
      </c>
      <c r="H2362" s="9" t="s">
        <v>278</v>
      </c>
      <c r="I2362" s="9" t="s">
        <v>278</v>
      </c>
      <c r="J2362" s="9">
        <v>293.19999999999982</v>
      </c>
      <c r="K2362" s="9" t="s">
        <v>278</v>
      </c>
      <c r="L2362" s="9" t="s">
        <v>278</v>
      </c>
      <c r="M2362" s="9" t="s">
        <v>278</v>
      </c>
      <c r="P2362" s="65">
        <f t="shared" si="59"/>
        <v>1041.9999999999998</v>
      </c>
      <c r="R2362" t="s">
        <v>292</v>
      </c>
    </row>
    <row r="2363" spans="1:18" ht="15">
      <c r="A2363" s="28" t="s">
        <v>793</v>
      </c>
      <c r="B2363" s="239" t="s">
        <v>1690</v>
      </c>
      <c r="C2363" s="3"/>
      <c r="D2363" s="3"/>
      <c r="E2363" s="9" t="s">
        <v>278</v>
      </c>
      <c r="F2363" s="9" t="s">
        <v>278</v>
      </c>
      <c r="G2363" s="9" t="s">
        <v>278</v>
      </c>
      <c r="H2363" s="9" t="s">
        <v>278</v>
      </c>
      <c r="I2363" s="9" t="s">
        <v>278</v>
      </c>
      <c r="J2363" s="9" t="s">
        <v>278</v>
      </c>
      <c r="K2363" s="9">
        <v>252.79999999999836</v>
      </c>
      <c r="L2363" s="9">
        <v>535.30000000000018</v>
      </c>
      <c r="M2363" s="65">
        <v>246.1</v>
      </c>
      <c r="P2363" s="65">
        <f t="shared" si="59"/>
        <v>1034.1999999999985</v>
      </c>
    </row>
    <row r="2364" spans="1:18" ht="15">
      <c r="A2364" s="28" t="s">
        <v>794</v>
      </c>
      <c r="B2364" s="239" t="s">
        <v>1649</v>
      </c>
      <c r="C2364" s="3"/>
      <c r="D2364" s="3"/>
      <c r="E2364" s="9" t="s">
        <v>278</v>
      </c>
      <c r="F2364" s="9" t="s">
        <v>278</v>
      </c>
      <c r="G2364" s="9" t="s">
        <v>278</v>
      </c>
      <c r="H2364" s="9" t="s">
        <v>278</v>
      </c>
      <c r="I2364" s="9" t="s">
        <v>278</v>
      </c>
      <c r="J2364" s="9">
        <v>218.5</v>
      </c>
      <c r="K2364" s="9">
        <v>147.60000000000036</v>
      </c>
      <c r="L2364" s="9">
        <v>443.90000000000236</v>
      </c>
      <c r="M2364" s="65">
        <v>213.6</v>
      </c>
      <c r="P2364" s="65">
        <f t="shared" si="59"/>
        <v>1023.6000000000028</v>
      </c>
    </row>
    <row r="2365" spans="1:18" ht="15">
      <c r="A2365" s="28" t="s">
        <v>795</v>
      </c>
      <c r="B2365" s="61" t="s">
        <v>2212</v>
      </c>
      <c r="C2365" s="3"/>
      <c r="D2365" s="3"/>
      <c r="E2365" s="9" t="s">
        <v>278</v>
      </c>
      <c r="F2365" s="9" t="s">
        <v>278</v>
      </c>
      <c r="G2365" s="9" t="s">
        <v>278</v>
      </c>
      <c r="H2365" s="9" t="s">
        <v>278</v>
      </c>
      <c r="I2365" s="9" t="s">
        <v>278</v>
      </c>
      <c r="J2365" s="9" t="s">
        <v>278</v>
      </c>
      <c r="K2365" s="9" t="s">
        <v>278</v>
      </c>
      <c r="L2365" s="9">
        <v>556.30000000000291</v>
      </c>
      <c r="M2365" s="90">
        <v>429.59999999999997</v>
      </c>
      <c r="N2365" s="65"/>
      <c r="P2365" s="65">
        <f t="shared" si="59"/>
        <v>985.90000000000282</v>
      </c>
      <c r="R2365" t="s">
        <v>297</v>
      </c>
    </row>
    <row r="2366" spans="1:18" ht="15">
      <c r="A2366" s="28" t="s">
        <v>796</v>
      </c>
      <c r="B2366" s="239" t="s">
        <v>2318</v>
      </c>
      <c r="C2366" s="3"/>
      <c r="D2366" s="3"/>
      <c r="E2366" s="9" t="s">
        <v>278</v>
      </c>
      <c r="F2366" s="9" t="s">
        <v>278</v>
      </c>
      <c r="G2366" s="9" t="s">
        <v>278</v>
      </c>
      <c r="H2366" s="9" t="s">
        <v>278</v>
      </c>
      <c r="I2366" s="9" t="s">
        <v>278</v>
      </c>
      <c r="J2366" s="9" t="s">
        <v>278</v>
      </c>
      <c r="K2366" s="9">
        <v>235.95000000000255</v>
      </c>
      <c r="L2366" s="9">
        <v>504.29999999999745</v>
      </c>
      <c r="M2366" s="65">
        <v>243.4</v>
      </c>
      <c r="P2366" s="65">
        <f t="shared" si="59"/>
        <v>983.65</v>
      </c>
    </row>
    <row r="2367" spans="1:18" ht="15">
      <c r="A2367" s="28" t="s">
        <v>797</v>
      </c>
      <c r="B2367" s="61" t="s">
        <v>2197</v>
      </c>
      <c r="C2367" s="3"/>
      <c r="D2367" s="3"/>
      <c r="E2367" s="9" t="s">
        <v>278</v>
      </c>
      <c r="F2367" s="9" t="s">
        <v>278</v>
      </c>
      <c r="G2367" s="9" t="s">
        <v>278</v>
      </c>
      <c r="H2367" s="9" t="s">
        <v>278</v>
      </c>
      <c r="I2367" s="9" t="s">
        <v>278</v>
      </c>
      <c r="J2367" s="9" t="s">
        <v>278</v>
      </c>
      <c r="K2367" s="9" t="s">
        <v>278</v>
      </c>
      <c r="L2367" s="9">
        <v>577.300000000002</v>
      </c>
      <c r="M2367" s="65">
        <v>398.6</v>
      </c>
      <c r="N2367" s="65"/>
      <c r="P2367" s="65">
        <f t="shared" si="59"/>
        <v>975.90000000000202</v>
      </c>
    </row>
    <row r="2368" spans="1:18" ht="15">
      <c r="A2368" s="28" t="s">
        <v>798</v>
      </c>
      <c r="B2368" s="61" t="s">
        <v>158</v>
      </c>
      <c r="E2368" s="9" t="s">
        <v>278</v>
      </c>
      <c r="F2368" s="9" t="s">
        <v>278</v>
      </c>
      <c r="G2368" s="188">
        <v>324</v>
      </c>
      <c r="H2368" s="9">
        <v>195.80000000000018</v>
      </c>
      <c r="I2368" s="188">
        <v>450.10000000000218</v>
      </c>
      <c r="J2368" s="9" t="s">
        <v>278</v>
      </c>
      <c r="K2368" s="9" t="s">
        <v>278</v>
      </c>
      <c r="L2368" s="9" t="s">
        <v>278</v>
      </c>
      <c r="M2368" s="9" t="s">
        <v>278</v>
      </c>
      <c r="P2368" s="65">
        <f t="shared" si="59"/>
        <v>969.90000000000236</v>
      </c>
      <c r="R2368" t="s">
        <v>289</v>
      </c>
    </row>
    <row r="2369" spans="1:21" ht="15">
      <c r="A2369" s="28" t="s">
        <v>799</v>
      </c>
      <c r="B2369" s="61" t="s">
        <v>2199</v>
      </c>
      <c r="C2369" s="3"/>
      <c r="D2369" s="3"/>
      <c r="E2369" s="9" t="s">
        <v>278</v>
      </c>
      <c r="F2369" s="9" t="s">
        <v>278</v>
      </c>
      <c r="G2369" s="9" t="s">
        <v>278</v>
      </c>
      <c r="H2369" s="9" t="s">
        <v>278</v>
      </c>
      <c r="I2369" s="9" t="s">
        <v>278</v>
      </c>
      <c r="J2369" s="9" t="s">
        <v>278</v>
      </c>
      <c r="K2369" s="9" t="s">
        <v>278</v>
      </c>
      <c r="L2369" s="9">
        <v>575.99999999999909</v>
      </c>
      <c r="M2369" s="65">
        <v>380.1</v>
      </c>
      <c r="N2369" s="65"/>
      <c r="P2369" s="65">
        <f t="shared" si="59"/>
        <v>956.09999999999911</v>
      </c>
    </row>
    <row r="2370" spans="1:21" ht="15">
      <c r="A2370" s="28" t="s">
        <v>800</v>
      </c>
      <c r="B2370" s="61" t="s">
        <v>674</v>
      </c>
      <c r="E2370" s="9" t="s">
        <v>278</v>
      </c>
      <c r="F2370" s="9" t="s">
        <v>278</v>
      </c>
      <c r="G2370" s="9" t="s">
        <v>278</v>
      </c>
      <c r="H2370" s="188">
        <v>440.70000000000073</v>
      </c>
      <c r="I2370" s="185">
        <v>501.99999999999636</v>
      </c>
      <c r="J2370" s="9" t="s">
        <v>278</v>
      </c>
      <c r="K2370" s="9" t="s">
        <v>278</v>
      </c>
      <c r="L2370" s="9" t="s">
        <v>278</v>
      </c>
      <c r="M2370" s="9" t="s">
        <v>278</v>
      </c>
      <c r="P2370" s="65">
        <f t="shared" si="59"/>
        <v>942.69999999999709</v>
      </c>
      <c r="R2370" t="s">
        <v>338</v>
      </c>
      <c r="U2370" s="3" t="s">
        <v>1430</v>
      </c>
    </row>
    <row r="2371" spans="1:21" ht="15">
      <c r="A2371" s="28" t="s">
        <v>801</v>
      </c>
      <c r="B2371" s="61" t="s">
        <v>2205</v>
      </c>
      <c r="C2371" s="3"/>
      <c r="D2371" s="3"/>
      <c r="E2371" s="9" t="s">
        <v>278</v>
      </c>
      <c r="F2371" s="9" t="s">
        <v>278</v>
      </c>
      <c r="G2371" s="9" t="s">
        <v>278</v>
      </c>
      <c r="H2371" s="9" t="s">
        <v>278</v>
      </c>
      <c r="I2371" s="9" t="s">
        <v>278</v>
      </c>
      <c r="J2371" s="9" t="s">
        <v>278</v>
      </c>
      <c r="K2371" s="9" t="s">
        <v>278</v>
      </c>
      <c r="L2371" s="184">
        <v>745.90000000000055</v>
      </c>
      <c r="M2371" s="65">
        <v>191.7</v>
      </c>
      <c r="N2371" s="65"/>
      <c r="P2371" s="65">
        <f t="shared" si="59"/>
        <v>937.60000000000059</v>
      </c>
      <c r="R2371" t="s">
        <v>282</v>
      </c>
    </row>
    <row r="2372" spans="1:21" ht="15">
      <c r="A2372" s="28" t="s">
        <v>802</v>
      </c>
      <c r="B2372" s="61" t="s">
        <v>180</v>
      </c>
      <c r="C2372" s="3"/>
      <c r="D2372" s="3"/>
      <c r="E2372" s="9" t="s">
        <v>278</v>
      </c>
      <c r="F2372" s="9" t="s">
        <v>278</v>
      </c>
      <c r="G2372" s="9" t="s">
        <v>278</v>
      </c>
      <c r="H2372" s="9" t="s">
        <v>278</v>
      </c>
      <c r="I2372" s="9" t="s">
        <v>278</v>
      </c>
      <c r="J2372" s="9" t="s">
        <v>278</v>
      </c>
      <c r="K2372" s="9" t="s">
        <v>278</v>
      </c>
      <c r="L2372" s="9">
        <v>525.19999999999982</v>
      </c>
      <c r="M2372" s="65">
        <v>400.4</v>
      </c>
      <c r="N2372" s="65"/>
      <c r="P2372" s="65">
        <f t="shared" si="59"/>
        <v>925.5999999999998</v>
      </c>
    </row>
    <row r="2373" spans="1:21" ht="15">
      <c r="A2373" s="28" t="s">
        <v>803</v>
      </c>
      <c r="B2373" s="61" t="s">
        <v>2210</v>
      </c>
      <c r="C2373" s="3"/>
      <c r="D2373" s="3"/>
      <c r="E2373" s="9" t="s">
        <v>278</v>
      </c>
      <c r="F2373" s="9" t="s">
        <v>278</v>
      </c>
      <c r="G2373" s="9" t="s">
        <v>278</v>
      </c>
      <c r="H2373" s="9" t="s">
        <v>278</v>
      </c>
      <c r="I2373" s="9" t="s">
        <v>278</v>
      </c>
      <c r="J2373" s="9" t="s">
        <v>278</v>
      </c>
      <c r="K2373" s="9" t="s">
        <v>278</v>
      </c>
      <c r="L2373" s="9">
        <v>581.49999999999909</v>
      </c>
      <c r="M2373" s="65">
        <v>311</v>
      </c>
      <c r="N2373" s="65"/>
      <c r="P2373" s="65">
        <f t="shared" si="59"/>
        <v>892.49999999999909</v>
      </c>
    </row>
    <row r="2374" spans="1:21" ht="15">
      <c r="A2374" s="28" t="s">
        <v>804</v>
      </c>
      <c r="B2374" s="239" t="s">
        <v>1749</v>
      </c>
      <c r="C2374" s="3"/>
      <c r="D2374" s="3"/>
      <c r="E2374" s="9" t="s">
        <v>278</v>
      </c>
      <c r="F2374" s="9" t="s">
        <v>278</v>
      </c>
      <c r="G2374" s="9" t="s">
        <v>278</v>
      </c>
      <c r="H2374" s="9" t="s">
        <v>278</v>
      </c>
      <c r="I2374" s="9" t="s">
        <v>278</v>
      </c>
      <c r="J2374" s="9" t="s">
        <v>278</v>
      </c>
      <c r="K2374" s="9">
        <v>173.09999999999945</v>
      </c>
      <c r="L2374" s="9">
        <v>471.49999999999818</v>
      </c>
      <c r="M2374" s="65">
        <v>236.6</v>
      </c>
      <c r="P2374" s="65">
        <f t="shared" si="59"/>
        <v>881.19999999999766</v>
      </c>
    </row>
    <row r="2375" spans="1:21" ht="15">
      <c r="A2375" s="28" t="s">
        <v>805</v>
      </c>
      <c r="B2375" s="61" t="s">
        <v>2193</v>
      </c>
      <c r="C2375" s="3"/>
      <c r="D2375" s="3"/>
      <c r="E2375" s="9" t="s">
        <v>278</v>
      </c>
      <c r="F2375" s="9" t="s">
        <v>278</v>
      </c>
      <c r="G2375" s="9" t="s">
        <v>278</v>
      </c>
      <c r="H2375" s="9" t="s">
        <v>278</v>
      </c>
      <c r="I2375" s="9" t="s">
        <v>278</v>
      </c>
      <c r="J2375" s="9" t="s">
        <v>278</v>
      </c>
      <c r="K2375" s="9" t="s">
        <v>278</v>
      </c>
      <c r="L2375" s="9">
        <v>600.10000000000127</v>
      </c>
      <c r="M2375" s="65">
        <v>269.7</v>
      </c>
      <c r="N2375" s="65"/>
      <c r="P2375" s="65">
        <f t="shared" si="59"/>
        <v>869.80000000000132</v>
      </c>
    </row>
    <row r="2376" spans="1:21" ht="15">
      <c r="A2376" s="28" t="s">
        <v>806</v>
      </c>
      <c r="B2376" s="61" t="s">
        <v>649</v>
      </c>
      <c r="E2376" s="9" t="s">
        <v>278</v>
      </c>
      <c r="F2376" s="9" t="s">
        <v>278</v>
      </c>
      <c r="G2376" s="9" t="s">
        <v>278</v>
      </c>
      <c r="H2376" s="9">
        <v>412.29999999999836</v>
      </c>
      <c r="I2376" s="188">
        <v>443.79999999999927</v>
      </c>
      <c r="J2376" s="9" t="s">
        <v>278</v>
      </c>
      <c r="K2376" s="9" t="s">
        <v>278</v>
      </c>
      <c r="L2376" s="9" t="s">
        <v>278</v>
      </c>
      <c r="M2376" s="9" t="s">
        <v>278</v>
      </c>
      <c r="P2376" s="65">
        <f t="shared" si="59"/>
        <v>856.09999999999764</v>
      </c>
      <c r="R2376" t="s">
        <v>284</v>
      </c>
    </row>
    <row r="2377" spans="1:21" ht="15">
      <c r="A2377" s="28" t="s">
        <v>807</v>
      </c>
      <c r="B2377" s="61" t="s">
        <v>2196</v>
      </c>
      <c r="C2377" s="3"/>
      <c r="D2377" s="3"/>
      <c r="E2377" s="9" t="s">
        <v>278</v>
      </c>
      <c r="F2377" s="9" t="s">
        <v>278</v>
      </c>
      <c r="G2377" s="9" t="s">
        <v>278</v>
      </c>
      <c r="H2377" s="9" t="s">
        <v>278</v>
      </c>
      <c r="I2377" s="9" t="s">
        <v>278</v>
      </c>
      <c r="J2377" s="9" t="s">
        <v>278</v>
      </c>
      <c r="K2377" s="9" t="s">
        <v>278</v>
      </c>
      <c r="L2377" s="9">
        <v>613.85000000000127</v>
      </c>
      <c r="M2377" s="65">
        <v>236</v>
      </c>
      <c r="N2377" s="65"/>
      <c r="P2377" s="65">
        <f t="shared" si="59"/>
        <v>849.85000000000127</v>
      </c>
    </row>
    <row r="2378" spans="1:21" ht="15">
      <c r="A2378" s="28" t="s">
        <v>808</v>
      </c>
      <c r="B2378" s="239" t="s">
        <v>1657</v>
      </c>
      <c r="C2378" s="3"/>
      <c r="D2378" s="3"/>
      <c r="E2378" s="9" t="s">
        <v>278</v>
      </c>
      <c r="F2378" s="9" t="s">
        <v>278</v>
      </c>
      <c r="G2378" s="9" t="s">
        <v>278</v>
      </c>
      <c r="H2378" s="9" t="s">
        <v>278</v>
      </c>
      <c r="I2378" s="9" t="s">
        <v>278</v>
      </c>
      <c r="J2378" s="9">
        <v>233.10000000000127</v>
      </c>
      <c r="K2378" s="9">
        <v>61.999999999998181</v>
      </c>
      <c r="L2378" s="9">
        <v>427.49999999999909</v>
      </c>
      <c r="M2378" s="65">
        <v>93.9</v>
      </c>
      <c r="P2378" s="65">
        <f t="shared" si="59"/>
        <v>816.49999999999852</v>
      </c>
    </row>
    <row r="2379" spans="1:21" ht="15">
      <c r="A2379" s="28" t="s">
        <v>809</v>
      </c>
      <c r="B2379" s="61" t="s">
        <v>2213</v>
      </c>
      <c r="C2379" s="3"/>
      <c r="D2379" s="3"/>
      <c r="E2379" s="9" t="s">
        <v>278</v>
      </c>
      <c r="F2379" s="9" t="s">
        <v>278</v>
      </c>
      <c r="G2379" s="9" t="s">
        <v>278</v>
      </c>
      <c r="H2379" s="9" t="s">
        <v>278</v>
      </c>
      <c r="I2379" s="9" t="s">
        <v>278</v>
      </c>
      <c r="J2379" s="9" t="s">
        <v>278</v>
      </c>
      <c r="K2379" s="9" t="s">
        <v>278</v>
      </c>
      <c r="L2379" s="9">
        <v>611.34999999999945</v>
      </c>
      <c r="M2379" s="65">
        <v>194.3</v>
      </c>
      <c r="N2379" s="65"/>
      <c r="P2379" s="65">
        <f t="shared" si="59"/>
        <v>805.64999999999941</v>
      </c>
    </row>
    <row r="2380" spans="1:21" ht="15">
      <c r="A2380" s="28" t="s">
        <v>810</v>
      </c>
      <c r="B2380" s="239" t="s">
        <v>1668</v>
      </c>
      <c r="C2380" s="3"/>
      <c r="D2380" s="3"/>
      <c r="E2380" s="9" t="s">
        <v>278</v>
      </c>
      <c r="F2380" s="9" t="s">
        <v>278</v>
      </c>
      <c r="G2380" s="9" t="s">
        <v>278</v>
      </c>
      <c r="H2380" s="9" t="s">
        <v>278</v>
      </c>
      <c r="I2380" s="9" t="s">
        <v>278</v>
      </c>
      <c r="J2380" s="9" t="s">
        <v>278</v>
      </c>
      <c r="K2380" s="9">
        <v>152.10000000000036</v>
      </c>
      <c r="L2380" s="9">
        <v>470</v>
      </c>
      <c r="M2380" s="65">
        <v>182.4</v>
      </c>
      <c r="P2380" s="65">
        <f t="shared" si="59"/>
        <v>804.50000000000034</v>
      </c>
    </row>
    <row r="2381" spans="1:21" ht="15">
      <c r="A2381" s="28" t="s">
        <v>811</v>
      </c>
      <c r="B2381" s="239" t="s">
        <v>2190</v>
      </c>
      <c r="C2381" s="3"/>
      <c r="D2381" s="3"/>
      <c r="E2381" s="9" t="s">
        <v>278</v>
      </c>
      <c r="F2381" s="9" t="s">
        <v>278</v>
      </c>
      <c r="G2381" s="9" t="s">
        <v>278</v>
      </c>
      <c r="H2381" s="9" t="s">
        <v>278</v>
      </c>
      <c r="I2381" s="9" t="s">
        <v>278</v>
      </c>
      <c r="J2381" s="9" t="s">
        <v>278</v>
      </c>
      <c r="K2381" s="9" t="s">
        <v>278</v>
      </c>
      <c r="L2381" s="9">
        <v>433.94999999999891</v>
      </c>
      <c r="M2381" s="65">
        <v>353.7</v>
      </c>
      <c r="N2381" s="65"/>
      <c r="P2381" s="65">
        <f t="shared" ref="P2381:P2412" si="60">SUM(E2381:M2381)</f>
        <v>787.64999999999895</v>
      </c>
    </row>
    <row r="2382" spans="1:21" ht="15">
      <c r="A2382" s="28" t="s">
        <v>812</v>
      </c>
      <c r="B2382" s="61" t="s">
        <v>2195</v>
      </c>
      <c r="C2382" s="3"/>
      <c r="D2382" s="3"/>
      <c r="E2382" s="9" t="s">
        <v>278</v>
      </c>
      <c r="F2382" s="9" t="s">
        <v>278</v>
      </c>
      <c r="G2382" s="9" t="s">
        <v>278</v>
      </c>
      <c r="H2382" s="9" t="s">
        <v>278</v>
      </c>
      <c r="I2382" s="9" t="s">
        <v>278</v>
      </c>
      <c r="J2382" s="9" t="s">
        <v>278</v>
      </c>
      <c r="K2382" s="9" t="s">
        <v>278</v>
      </c>
      <c r="L2382" s="9">
        <v>426.99999999999909</v>
      </c>
      <c r="M2382" s="65">
        <v>341.09999999999997</v>
      </c>
      <c r="N2382" s="65"/>
      <c r="P2382" s="65">
        <f t="shared" si="60"/>
        <v>768.099999999999</v>
      </c>
    </row>
    <row r="2383" spans="1:21" ht="15">
      <c r="A2383" s="28" t="s">
        <v>813</v>
      </c>
      <c r="B2383" s="61" t="s">
        <v>2214</v>
      </c>
      <c r="C2383" s="3"/>
      <c r="D2383" s="3"/>
      <c r="E2383" s="9" t="s">
        <v>278</v>
      </c>
      <c r="F2383" s="9" t="s">
        <v>278</v>
      </c>
      <c r="G2383" s="9" t="s">
        <v>278</v>
      </c>
      <c r="H2383" s="9" t="s">
        <v>278</v>
      </c>
      <c r="I2383" s="9" t="s">
        <v>278</v>
      </c>
      <c r="J2383" s="9" t="s">
        <v>278</v>
      </c>
      <c r="K2383" s="9" t="s">
        <v>278</v>
      </c>
      <c r="L2383" s="188">
        <v>734.55000000000018</v>
      </c>
      <c r="M2383" s="9" t="s">
        <v>278</v>
      </c>
      <c r="N2383" s="65"/>
      <c r="P2383" s="65">
        <f t="shared" si="60"/>
        <v>734.55000000000018</v>
      </c>
      <c r="R2383" t="s">
        <v>283</v>
      </c>
    </row>
    <row r="2384" spans="1:21" ht="15">
      <c r="A2384" s="28" t="s">
        <v>814</v>
      </c>
      <c r="B2384" s="61" t="s">
        <v>2211</v>
      </c>
      <c r="C2384" s="3"/>
      <c r="D2384" s="3"/>
      <c r="E2384" s="9" t="s">
        <v>278</v>
      </c>
      <c r="F2384" s="9" t="s">
        <v>278</v>
      </c>
      <c r="G2384" s="9" t="s">
        <v>278</v>
      </c>
      <c r="H2384" s="9" t="s">
        <v>278</v>
      </c>
      <c r="I2384" s="9" t="s">
        <v>278</v>
      </c>
      <c r="J2384" s="9" t="s">
        <v>278</v>
      </c>
      <c r="K2384" s="9" t="s">
        <v>278</v>
      </c>
      <c r="L2384" s="9">
        <v>556.19999999999982</v>
      </c>
      <c r="M2384" s="65">
        <v>168</v>
      </c>
      <c r="N2384" s="65"/>
      <c r="P2384" s="65">
        <f t="shared" si="60"/>
        <v>724.19999999999982</v>
      </c>
    </row>
    <row r="2385" spans="1:21" ht="15">
      <c r="A2385" s="28" t="s">
        <v>1946</v>
      </c>
      <c r="B2385" s="239" t="s">
        <v>1656</v>
      </c>
      <c r="C2385" s="3"/>
      <c r="D2385" s="3"/>
      <c r="E2385" s="9" t="s">
        <v>278</v>
      </c>
      <c r="F2385" s="9" t="s">
        <v>278</v>
      </c>
      <c r="G2385" s="9" t="s">
        <v>278</v>
      </c>
      <c r="H2385" s="9" t="s">
        <v>278</v>
      </c>
      <c r="I2385" s="9" t="s">
        <v>278</v>
      </c>
      <c r="J2385" s="9">
        <v>454.30000000000018</v>
      </c>
      <c r="K2385" s="9">
        <v>265.49999999999909</v>
      </c>
      <c r="L2385" s="9" t="s">
        <v>278</v>
      </c>
      <c r="M2385" s="9" t="s">
        <v>278</v>
      </c>
      <c r="P2385" s="65">
        <f t="shared" si="60"/>
        <v>719.79999999999927</v>
      </c>
    </row>
    <row r="2386" spans="1:21" ht="15">
      <c r="A2386" s="28" t="s">
        <v>2165</v>
      </c>
      <c r="B2386" s="61" t="s">
        <v>2202</v>
      </c>
      <c r="C2386" s="3"/>
      <c r="D2386" s="3"/>
      <c r="E2386" s="9" t="s">
        <v>278</v>
      </c>
      <c r="F2386" s="9" t="s">
        <v>278</v>
      </c>
      <c r="G2386" s="9" t="s">
        <v>278</v>
      </c>
      <c r="H2386" s="9" t="s">
        <v>278</v>
      </c>
      <c r="I2386" s="9" t="s">
        <v>278</v>
      </c>
      <c r="J2386" s="9" t="s">
        <v>278</v>
      </c>
      <c r="K2386" s="9" t="s">
        <v>278</v>
      </c>
      <c r="L2386" s="9">
        <v>444.29999999999927</v>
      </c>
      <c r="M2386" s="65">
        <v>274.59999999999997</v>
      </c>
      <c r="N2386" s="65"/>
      <c r="P2386" s="65">
        <f t="shared" si="60"/>
        <v>718.89999999999918</v>
      </c>
    </row>
    <row r="2387" spans="1:21" ht="15">
      <c r="A2387" s="28" t="s">
        <v>2166</v>
      </c>
      <c r="B2387" s="61" t="s">
        <v>2200</v>
      </c>
      <c r="C2387" s="3"/>
      <c r="D2387" s="3"/>
      <c r="E2387" s="9" t="s">
        <v>278</v>
      </c>
      <c r="F2387" s="9" t="s">
        <v>278</v>
      </c>
      <c r="G2387" s="9" t="s">
        <v>278</v>
      </c>
      <c r="H2387" s="9" t="s">
        <v>278</v>
      </c>
      <c r="I2387" s="9" t="s">
        <v>278</v>
      </c>
      <c r="J2387" s="9" t="s">
        <v>278</v>
      </c>
      <c r="K2387" s="9" t="s">
        <v>278</v>
      </c>
      <c r="L2387" s="9">
        <v>496.60000000000309</v>
      </c>
      <c r="M2387" s="65">
        <v>197.20000000000002</v>
      </c>
      <c r="N2387" s="65"/>
      <c r="P2387" s="65">
        <f t="shared" si="60"/>
        <v>693.80000000000314</v>
      </c>
    </row>
    <row r="2388" spans="1:21" ht="15">
      <c r="A2388" s="28" t="s">
        <v>2167</v>
      </c>
      <c r="B2388" s="61" t="s">
        <v>2194</v>
      </c>
      <c r="C2388" s="3"/>
      <c r="D2388" s="3"/>
      <c r="E2388" s="9" t="s">
        <v>278</v>
      </c>
      <c r="F2388" s="9" t="s">
        <v>278</v>
      </c>
      <c r="G2388" s="9" t="s">
        <v>278</v>
      </c>
      <c r="H2388" s="9" t="s">
        <v>278</v>
      </c>
      <c r="I2388" s="9" t="s">
        <v>278</v>
      </c>
      <c r="J2388" s="9" t="s">
        <v>278</v>
      </c>
      <c r="K2388" s="9" t="s">
        <v>278</v>
      </c>
      <c r="L2388" s="9">
        <v>588.85000000000218</v>
      </c>
      <c r="M2388" s="65">
        <v>91.5</v>
      </c>
      <c r="N2388" s="65"/>
      <c r="P2388" s="65">
        <f t="shared" si="60"/>
        <v>680.35000000000218</v>
      </c>
    </row>
    <row r="2389" spans="1:21" ht="15">
      <c r="A2389" s="28" t="s">
        <v>2168</v>
      </c>
      <c r="B2389" s="61" t="s">
        <v>2208</v>
      </c>
      <c r="C2389" s="3"/>
      <c r="D2389" s="3"/>
      <c r="E2389" s="9" t="s">
        <v>278</v>
      </c>
      <c r="F2389" s="9" t="s">
        <v>278</v>
      </c>
      <c r="G2389" s="9" t="s">
        <v>278</v>
      </c>
      <c r="H2389" s="9" t="s">
        <v>278</v>
      </c>
      <c r="I2389" s="9" t="s">
        <v>278</v>
      </c>
      <c r="J2389" s="9" t="s">
        <v>278</v>
      </c>
      <c r="K2389" s="9" t="s">
        <v>278</v>
      </c>
      <c r="L2389" s="9">
        <v>484.600000000004</v>
      </c>
      <c r="M2389" s="65">
        <v>172.5</v>
      </c>
      <c r="N2389" s="65"/>
      <c r="P2389" s="65">
        <f t="shared" si="60"/>
        <v>657.100000000004</v>
      </c>
    </row>
    <row r="2390" spans="1:21" ht="15">
      <c r="A2390" s="28" t="s">
        <v>2169</v>
      </c>
      <c r="B2390" s="61" t="s">
        <v>2192</v>
      </c>
      <c r="C2390" s="3"/>
      <c r="D2390" s="3"/>
      <c r="E2390" s="9" t="s">
        <v>278</v>
      </c>
      <c r="F2390" s="9" t="s">
        <v>278</v>
      </c>
      <c r="G2390" s="9" t="s">
        <v>278</v>
      </c>
      <c r="H2390" s="9" t="s">
        <v>278</v>
      </c>
      <c r="I2390" s="9" t="s">
        <v>278</v>
      </c>
      <c r="J2390" s="9" t="s">
        <v>278</v>
      </c>
      <c r="K2390" s="9" t="s">
        <v>278</v>
      </c>
      <c r="L2390" s="9">
        <v>433.99999999999909</v>
      </c>
      <c r="M2390" s="65">
        <v>216.5</v>
      </c>
      <c r="N2390" s="65"/>
      <c r="P2390" s="65">
        <f t="shared" si="60"/>
        <v>650.49999999999909</v>
      </c>
    </row>
    <row r="2391" spans="1:21" ht="15">
      <c r="A2391" s="28" t="s">
        <v>2170</v>
      </c>
      <c r="B2391" s="61" t="s">
        <v>2191</v>
      </c>
      <c r="C2391" s="3"/>
      <c r="D2391" s="3"/>
      <c r="E2391" s="9" t="s">
        <v>278</v>
      </c>
      <c r="F2391" s="9" t="s">
        <v>278</v>
      </c>
      <c r="G2391" s="9" t="s">
        <v>278</v>
      </c>
      <c r="H2391" s="9" t="s">
        <v>278</v>
      </c>
      <c r="I2391" s="9" t="s">
        <v>278</v>
      </c>
      <c r="J2391" s="9" t="s">
        <v>278</v>
      </c>
      <c r="K2391" s="9" t="s">
        <v>278</v>
      </c>
      <c r="L2391" s="9">
        <v>466.50000000000091</v>
      </c>
      <c r="M2391" s="65">
        <v>183.6</v>
      </c>
      <c r="N2391" s="65"/>
      <c r="P2391" s="65">
        <f t="shared" si="60"/>
        <v>650.10000000000093</v>
      </c>
    </row>
    <row r="2392" spans="1:21" ht="15">
      <c r="A2392" s="28" t="s">
        <v>2171</v>
      </c>
      <c r="B2392" s="61" t="s">
        <v>179</v>
      </c>
      <c r="E2392" s="188">
        <v>593.20000000000005</v>
      </c>
      <c r="F2392" s="9" t="s">
        <v>278</v>
      </c>
      <c r="G2392" s="9" t="s">
        <v>278</v>
      </c>
      <c r="H2392" s="9" t="s">
        <v>278</v>
      </c>
      <c r="I2392" s="9" t="s">
        <v>278</v>
      </c>
      <c r="J2392" s="9" t="s">
        <v>278</v>
      </c>
      <c r="K2392" s="9" t="s">
        <v>278</v>
      </c>
      <c r="L2392" s="9" t="s">
        <v>278</v>
      </c>
      <c r="M2392" s="9" t="s">
        <v>278</v>
      </c>
      <c r="P2392" s="65">
        <f t="shared" si="60"/>
        <v>593.20000000000005</v>
      </c>
      <c r="R2392" t="s">
        <v>284</v>
      </c>
    </row>
    <row r="2393" spans="1:21" ht="15">
      <c r="A2393" s="28" t="s">
        <v>2172</v>
      </c>
      <c r="B2393" s="61" t="s">
        <v>178</v>
      </c>
      <c r="E2393" s="9">
        <v>261.60000000000002</v>
      </c>
      <c r="F2393" s="188">
        <v>316.39999999999998</v>
      </c>
      <c r="G2393" s="9" t="s">
        <v>278</v>
      </c>
      <c r="H2393" s="9" t="s">
        <v>278</v>
      </c>
      <c r="I2393" s="9" t="s">
        <v>278</v>
      </c>
      <c r="J2393" s="9" t="s">
        <v>278</v>
      </c>
      <c r="K2393" s="9" t="s">
        <v>278</v>
      </c>
      <c r="L2393" s="9" t="s">
        <v>278</v>
      </c>
      <c r="M2393" s="9" t="s">
        <v>278</v>
      </c>
      <c r="P2393" s="65">
        <f t="shared" si="60"/>
        <v>578</v>
      </c>
      <c r="R2393" t="s">
        <v>284</v>
      </c>
    </row>
    <row r="2394" spans="1:21" ht="15">
      <c r="A2394" s="28" t="s">
        <v>2173</v>
      </c>
      <c r="B2394" s="239" t="s">
        <v>1692</v>
      </c>
      <c r="C2394" s="3"/>
      <c r="D2394" s="3"/>
      <c r="E2394" s="9" t="s">
        <v>278</v>
      </c>
      <c r="F2394" s="9" t="s">
        <v>278</v>
      </c>
      <c r="G2394" s="9" t="s">
        <v>278</v>
      </c>
      <c r="H2394" s="9" t="s">
        <v>278</v>
      </c>
      <c r="I2394" s="9" t="s">
        <v>278</v>
      </c>
      <c r="J2394" s="9" t="s">
        <v>278</v>
      </c>
      <c r="K2394" s="9">
        <v>245.40000000000009</v>
      </c>
      <c r="L2394" s="9">
        <v>321.90000000000236</v>
      </c>
      <c r="M2394" s="9" t="s">
        <v>278</v>
      </c>
      <c r="P2394" s="65">
        <f t="shared" si="60"/>
        <v>567.30000000000246</v>
      </c>
    </row>
    <row r="2395" spans="1:21" ht="15">
      <c r="A2395" s="28" t="s">
        <v>2174</v>
      </c>
      <c r="B2395" s="178" t="s">
        <v>1335</v>
      </c>
      <c r="C2395" s="3"/>
      <c r="D2395" s="3"/>
      <c r="E2395" s="9" t="s">
        <v>278</v>
      </c>
      <c r="F2395" s="9" t="s">
        <v>278</v>
      </c>
      <c r="G2395" s="9" t="s">
        <v>278</v>
      </c>
      <c r="H2395" s="9" t="s">
        <v>278</v>
      </c>
      <c r="I2395" s="9">
        <v>145.29999999999927</v>
      </c>
      <c r="J2395" s="9">
        <v>393.60000000000036</v>
      </c>
      <c r="K2395" s="9" t="s">
        <v>278</v>
      </c>
      <c r="L2395" s="9" t="s">
        <v>278</v>
      </c>
      <c r="M2395" s="9" t="s">
        <v>278</v>
      </c>
      <c r="P2395" s="65">
        <f t="shared" si="60"/>
        <v>538.89999999999964</v>
      </c>
    </row>
    <row r="2396" spans="1:21" ht="15">
      <c r="A2396" s="28" t="s">
        <v>2175</v>
      </c>
      <c r="B2396" s="61" t="s">
        <v>2209</v>
      </c>
      <c r="C2396" s="3"/>
      <c r="D2396" s="3"/>
      <c r="E2396" s="9" t="s">
        <v>278</v>
      </c>
      <c r="F2396" s="9" t="s">
        <v>278</v>
      </c>
      <c r="G2396" s="9" t="s">
        <v>278</v>
      </c>
      <c r="H2396" s="9" t="s">
        <v>278</v>
      </c>
      <c r="I2396" s="9" t="s">
        <v>278</v>
      </c>
      <c r="J2396" s="9" t="s">
        <v>278</v>
      </c>
      <c r="K2396" s="9" t="s">
        <v>278</v>
      </c>
      <c r="L2396" s="9">
        <v>358.10000000000036</v>
      </c>
      <c r="M2396" s="65">
        <v>180</v>
      </c>
      <c r="N2396" s="65"/>
      <c r="P2396" s="65">
        <f t="shared" si="60"/>
        <v>538.10000000000036</v>
      </c>
    </row>
    <row r="2397" spans="1:21" ht="15">
      <c r="A2397" s="28" t="s">
        <v>2176</v>
      </c>
      <c r="B2397" s="61" t="s">
        <v>2203</v>
      </c>
      <c r="C2397" s="3"/>
      <c r="D2397" s="3"/>
      <c r="E2397" s="9" t="s">
        <v>278</v>
      </c>
      <c r="F2397" s="9" t="s">
        <v>278</v>
      </c>
      <c r="G2397" s="9" t="s">
        <v>278</v>
      </c>
      <c r="H2397" s="9" t="s">
        <v>278</v>
      </c>
      <c r="I2397" s="9" t="s">
        <v>278</v>
      </c>
      <c r="J2397" s="9" t="s">
        <v>278</v>
      </c>
      <c r="K2397" s="9" t="s">
        <v>278</v>
      </c>
      <c r="L2397" s="9">
        <v>531.05000000000018</v>
      </c>
      <c r="M2397" s="9" t="s">
        <v>278</v>
      </c>
      <c r="N2397" s="65"/>
      <c r="P2397" s="65">
        <f t="shared" si="60"/>
        <v>531.05000000000018</v>
      </c>
    </row>
    <row r="2398" spans="1:21" ht="15">
      <c r="A2398" s="28" t="s">
        <v>2177</v>
      </c>
      <c r="B2398" s="239" t="s">
        <v>2189</v>
      </c>
      <c r="C2398" s="3"/>
      <c r="D2398" s="3"/>
      <c r="E2398" s="9" t="s">
        <v>278</v>
      </c>
      <c r="F2398" s="9" t="s">
        <v>278</v>
      </c>
      <c r="G2398" s="9" t="s">
        <v>278</v>
      </c>
      <c r="H2398" s="9" t="s">
        <v>278</v>
      </c>
      <c r="I2398" s="9" t="s">
        <v>278</v>
      </c>
      <c r="J2398" s="9" t="s">
        <v>278</v>
      </c>
      <c r="K2398" s="9" t="s">
        <v>278</v>
      </c>
      <c r="L2398" s="9">
        <v>514.60000000000218</v>
      </c>
      <c r="M2398" s="9" t="s">
        <v>278</v>
      </c>
      <c r="N2398" s="65"/>
      <c r="P2398" s="65">
        <f t="shared" si="60"/>
        <v>514.60000000000218</v>
      </c>
    </row>
    <row r="2399" spans="1:21" ht="15">
      <c r="A2399" s="28" t="s">
        <v>2178</v>
      </c>
      <c r="B2399" s="61" t="s">
        <v>2201</v>
      </c>
      <c r="C2399" s="3"/>
      <c r="D2399" s="3"/>
      <c r="E2399" s="9" t="s">
        <v>278</v>
      </c>
      <c r="F2399" s="9" t="s">
        <v>278</v>
      </c>
      <c r="G2399" s="9" t="s">
        <v>278</v>
      </c>
      <c r="H2399" s="9" t="s">
        <v>278</v>
      </c>
      <c r="I2399" s="9" t="s">
        <v>278</v>
      </c>
      <c r="J2399" s="9" t="s">
        <v>278</v>
      </c>
      <c r="K2399" s="9" t="s">
        <v>278</v>
      </c>
      <c r="L2399" s="9">
        <v>431.39999999999782</v>
      </c>
      <c r="M2399" s="65">
        <v>64.099999999999994</v>
      </c>
      <c r="N2399" s="65"/>
      <c r="P2399" s="65">
        <f t="shared" si="60"/>
        <v>495.49999999999784</v>
      </c>
    </row>
    <row r="2400" spans="1:21" ht="15">
      <c r="A2400" s="28" t="s">
        <v>2179</v>
      </c>
      <c r="B2400" s="61" t="s">
        <v>2719</v>
      </c>
      <c r="C2400" s="3"/>
      <c r="D2400" s="3"/>
      <c r="E2400" s="9" t="s">
        <v>278</v>
      </c>
      <c r="F2400" s="9" t="s">
        <v>278</v>
      </c>
      <c r="G2400" s="9" t="s">
        <v>278</v>
      </c>
      <c r="H2400" s="9" t="s">
        <v>278</v>
      </c>
      <c r="I2400" s="9" t="s">
        <v>278</v>
      </c>
      <c r="J2400" s="9" t="s">
        <v>278</v>
      </c>
      <c r="K2400" s="9" t="s">
        <v>278</v>
      </c>
      <c r="L2400" s="9" t="s">
        <v>278</v>
      </c>
      <c r="M2400" s="113">
        <v>486</v>
      </c>
      <c r="N2400" s="65"/>
      <c r="P2400" s="65">
        <f t="shared" si="60"/>
        <v>486</v>
      </c>
      <c r="R2400" t="s">
        <v>281</v>
      </c>
      <c r="U2400" s="3" t="s">
        <v>1430</v>
      </c>
    </row>
    <row r="2401" spans="1:18" ht="15">
      <c r="A2401" s="28" t="s">
        <v>2180</v>
      </c>
      <c r="B2401" s="61" t="s">
        <v>2204</v>
      </c>
      <c r="C2401" s="3"/>
      <c r="D2401" s="3"/>
      <c r="E2401" s="9" t="s">
        <v>278</v>
      </c>
      <c r="F2401" s="9" t="s">
        <v>278</v>
      </c>
      <c r="G2401" s="9" t="s">
        <v>278</v>
      </c>
      <c r="H2401" s="9" t="s">
        <v>278</v>
      </c>
      <c r="I2401" s="9" t="s">
        <v>278</v>
      </c>
      <c r="J2401" s="9" t="s">
        <v>278</v>
      </c>
      <c r="K2401" s="9" t="s">
        <v>278</v>
      </c>
      <c r="L2401" s="9">
        <v>457.89999999999873</v>
      </c>
      <c r="M2401" s="9" t="s">
        <v>278</v>
      </c>
      <c r="N2401" s="65"/>
      <c r="P2401" s="65">
        <f t="shared" si="60"/>
        <v>457.89999999999873</v>
      </c>
    </row>
    <row r="2402" spans="1:18" ht="15">
      <c r="A2402" s="28" t="s">
        <v>2181</v>
      </c>
      <c r="B2402" s="61" t="s">
        <v>2835</v>
      </c>
      <c r="C2402" s="3"/>
      <c r="D2402" s="3"/>
      <c r="E2402" s="9" t="s">
        <v>278</v>
      </c>
      <c r="F2402" s="9" t="s">
        <v>278</v>
      </c>
      <c r="G2402" s="9" t="s">
        <v>278</v>
      </c>
      <c r="H2402" s="9" t="s">
        <v>278</v>
      </c>
      <c r="I2402" s="9" t="s">
        <v>278</v>
      </c>
      <c r="J2402" s="9" t="s">
        <v>278</v>
      </c>
      <c r="K2402" s="9" t="s">
        <v>278</v>
      </c>
      <c r="L2402" s="9" t="s">
        <v>278</v>
      </c>
      <c r="M2402" s="90">
        <v>419.5</v>
      </c>
      <c r="N2402" s="65"/>
      <c r="P2402" s="65">
        <f t="shared" si="60"/>
        <v>419.5</v>
      </c>
      <c r="R2402" t="s">
        <v>287</v>
      </c>
    </row>
    <row r="2403" spans="1:18" ht="15">
      <c r="A2403" s="28" t="s">
        <v>2182</v>
      </c>
      <c r="B2403" s="178" t="s">
        <v>1361</v>
      </c>
      <c r="C2403" s="3"/>
      <c r="D2403" s="3"/>
      <c r="E2403" s="9" t="s">
        <v>278</v>
      </c>
      <c r="F2403" s="9" t="s">
        <v>278</v>
      </c>
      <c r="G2403" s="9" t="s">
        <v>278</v>
      </c>
      <c r="H2403" s="9" t="s">
        <v>278</v>
      </c>
      <c r="I2403" s="188">
        <v>417.40000000000146</v>
      </c>
      <c r="J2403" s="9" t="s">
        <v>278</v>
      </c>
      <c r="K2403" s="9" t="s">
        <v>278</v>
      </c>
      <c r="L2403" s="9" t="s">
        <v>278</v>
      </c>
      <c r="M2403" s="9" t="s">
        <v>278</v>
      </c>
      <c r="P2403" s="65">
        <f t="shared" si="60"/>
        <v>417.40000000000146</v>
      </c>
      <c r="R2403" t="s">
        <v>287</v>
      </c>
    </row>
    <row r="2404" spans="1:18" ht="15">
      <c r="A2404" s="28" t="s">
        <v>2183</v>
      </c>
      <c r="B2404" s="61" t="s">
        <v>2703</v>
      </c>
      <c r="C2404" s="3"/>
      <c r="D2404" s="3"/>
      <c r="E2404" s="9" t="s">
        <v>278</v>
      </c>
      <c r="F2404" s="9" t="s">
        <v>278</v>
      </c>
      <c r="G2404" s="9" t="s">
        <v>278</v>
      </c>
      <c r="H2404" s="9" t="s">
        <v>278</v>
      </c>
      <c r="I2404" s="9" t="s">
        <v>278</v>
      </c>
      <c r="J2404" s="9" t="s">
        <v>278</v>
      </c>
      <c r="K2404" s="9" t="s">
        <v>278</v>
      </c>
      <c r="L2404" s="9" t="s">
        <v>278</v>
      </c>
      <c r="M2404" s="65">
        <v>396.3</v>
      </c>
      <c r="N2404" s="65"/>
      <c r="P2404" s="65">
        <f t="shared" si="60"/>
        <v>396.3</v>
      </c>
    </row>
    <row r="2405" spans="1:18" ht="15">
      <c r="A2405" s="28" t="s">
        <v>2184</v>
      </c>
      <c r="B2405" s="61" t="s">
        <v>2728</v>
      </c>
      <c r="C2405" s="3"/>
      <c r="D2405" s="3"/>
      <c r="E2405" s="9" t="s">
        <v>278</v>
      </c>
      <c r="F2405" s="9" t="s">
        <v>278</v>
      </c>
      <c r="G2405" s="9" t="s">
        <v>278</v>
      </c>
      <c r="H2405" s="9" t="s">
        <v>278</v>
      </c>
      <c r="I2405" s="9" t="s">
        <v>278</v>
      </c>
      <c r="J2405" s="9" t="s">
        <v>278</v>
      </c>
      <c r="K2405" s="9" t="s">
        <v>278</v>
      </c>
      <c r="L2405" s="9" t="s">
        <v>278</v>
      </c>
      <c r="M2405" s="65">
        <v>393.6</v>
      </c>
      <c r="N2405" s="65"/>
      <c r="P2405" s="65">
        <f t="shared" si="60"/>
        <v>393.6</v>
      </c>
    </row>
    <row r="2406" spans="1:18" ht="15">
      <c r="A2406" s="28" t="s">
        <v>2185</v>
      </c>
      <c r="B2406" s="61" t="s">
        <v>2699</v>
      </c>
      <c r="C2406" s="3"/>
      <c r="D2406" s="3"/>
      <c r="E2406" s="9" t="s">
        <v>278</v>
      </c>
      <c r="F2406" s="9" t="s">
        <v>278</v>
      </c>
      <c r="G2406" s="9" t="s">
        <v>278</v>
      </c>
      <c r="H2406" s="9" t="s">
        <v>278</v>
      </c>
      <c r="I2406" s="9" t="s">
        <v>278</v>
      </c>
      <c r="J2406" s="9" t="s">
        <v>278</v>
      </c>
      <c r="K2406" s="9" t="s">
        <v>278</v>
      </c>
      <c r="L2406" s="9" t="s">
        <v>278</v>
      </c>
      <c r="M2406" s="65">
        <v>366.9</v>
      </c>
      <c r="N2406" s="65"/>
      <c r="P2406" s="65">
        <f t="shared" si="60"/>
        <v>366.9</v>
      </c>
    </row>
    <row r="2407" spans="1:18" ht="15">
      <c r="A2407" s="28" t="s">
        <v>2186</v>
      </c>
      <c r="B2407" s="61" t="s">
        <v>2716</v>
      </c>
      <c r="C2407" s="3"/>
      <c r="D2407" s="3"/>
      <c r="E2407" s="9" t="s">
        <v>278</v>
      </c>
      <c r="F2407" s="9" t="s">
        <v>278</v>
      </c>
      <c r="G2407" s="9" t="s">
        <v>278</v>
      </c>
      <c r="H2407" s="9" t="s">
        <v>278</v>
      </c>
      <c r="I2407" s="9" t="s">
        <v>278</v>
      </c>
      <c r="J2407" s="9" t="s">
        <v>278</v>
      </c>
      <c r="K2407" s="9" t="s">
        <v>278</v>
      </c>
      <c r="L2407" s="9" t="s">
        <v>278</v>
      </c>
      <c r="M2407" s="65">
        <v>357.5</v>
      </c>
      <c r="N2407" s="65"/>
      <c r="P2407" s="65">
        <f t="shared" si="60"/>
        <v>357.5</v>
      </c>
    </row>
    <row r="2408" spans="1:18" ht="15">
      <c r="A2408" s="28" t="s">
        <v>2187</v>
      </c>
      <c r="B2408" s="61" t="s">
        <v>2708</v>
      </c>
      <c r="C2408" s="3"/>
      <c r="D2408" s="3"/>
      <c r="E2408" s="9" t="s">
        <v>278</v>
      </c>
      <c r="F2408" s="9" t="s">
        <v>278</v>
      </c>
      <c r="G2408" s="9" t="s">
        <v>278</v>
      </c>
      <c r="H2408" s="9" t="s">
        <v>278</v>
      </c>
      <c r="I2408" s="9" t="s">
        <v>278</v>
      </c>
      <c r="J2408" s="9" t="s">
        <v>278</v>
      </c>
      <c r="K2408" s="9" t="s">
        <v>278</v>
      </c>
      <c r="L2408" s="9" t="s">
        <v>278</v>
      </c>
      <c r="M2408" s="65">
        <v>348.90000000000003</v>
      </c>
      <c r="N2408" s="65"/>
      <c r="P2408" s="65">
        <f t="shared" si="60"/>
        <v>348.90000000000003</v>
      </c>
    </row>
    <row r="2409" spans="1:18" ht="15">
      <c r="A2409" s="28" t="s">
        <v>2188</v>
      </c>
      <c r="B2409" s="61" t="s">
        <v>2725</v>
      </c>
      <c r="C2409" s="3"/>
      <c r="D2409" s="3"/>
      <c r="E2409" s="9" t="s">
        <v>278</v>
      </c>
      <c r="F2409" s="9" t="s">
        <v>278</v>
      </c>
      <c r="G2409" s="9" t="s">
        <v>278</v>
      </c>
      <c r="H2409" s="9" t="s">
        <v>278</v>
      </c>
      <c r="I2409" s="9" t="s">
        <v>278</v>
      </c>
      <c r="J2409" s="9" t="s">
        <v>278</v>
      </c>
      <c r="K2409" s="9" t="s">
        <v>278</v>
      </c>
      <c r="L2409" s="9" t="s">
        <v>278</v>
      </c>
      <c r="M2409" s="65">
        <v>337.2</v>
      </c>
      <c r="N2409" s="65"/>
      <c r="P2409" s="65">
        <f t="shared" si="60"/>
        <v>337.2</v>
      </c>
    </row>
    <row r="2410" spans="1:18" ht="15">
      <c r="A2410" s="28" t="s">
        <v>2296</v>
      </c>
      <c r="B2410" s="178" t="s">
        <v>1340</v>
      </c>
      <c r="C2410" s="3"/>
      <c r="D2410" s="3"/>
      <c r="E2410" s="9" t="s">
        <v>278</v>
      </c>
      <c r="F2410" s="9" t="s">
        <v>278</v>
      </c>
      <c r="G2410" s="9" t="s">
        <v>278</v>
      </c>
      <c r="H2410" s="9" t="s">
        <v>278</v>
      </c>
      <c r="I2410" s="9">
        <v>336.00000000000182</v>
      </c>
      <c r="J2410" s="9" t="s">
        <v>278</v>
      </c>
      <c r="K2410" s="9" t="s">
        <v>278</v>
      </c>
      <c r="L2410" s="9" t="s">
        <v>278</v>
      </c>
      <c r="M2410" s="9" t="s">
        <v>278</v>
      </c>
      <c r="P2410" s="65">
        <f t="shared" si="60"/>
        <v>336.00000000000182</v>
      </c>
    </row>
    <row r="2411" spans="1:18" ht="15">
      <c r="A2411" s="28" t="s">
        <v>2297</v>
      </c>
      <c r="B2411" s="61" t="s">
        <v>2722</v>
      </c>
      <c r="C2411" s="3"/>
      <c r="D2411" s="3"/>
      <c r="E2411" s="9" t="s">
        <v>278</v>
      </c>
      <c r="F2411" s="9" t="s">
        <v>278</v>
      </c>
      <c r="G2411" s="9" t="s">
        <v>278</v>
      </c>
      <c r="H2411" s="9" t="s">
        <v>278</v>
      </c>
      <c r="I2411" s="9" t="s">
        <v>278</v>
      </c>
      <c r="J2411" s="9" t="s">
        <v>278</v>
      </c>
      <c r="K2411" s="9" t="s">
        <v>278</v>
      </c>
      <c r="L2411" s="9" t="s">
        <v>278</v>
      </c>
      <c r="M2411" s="65">
        <v>318</v>
      </c>
      <c r="N2411" s="65"/>
      <c r="P2411" s="65">
        <f t="shared" si="60"/>
        <v>318</v>
      </c>
    </row>
    <row r="2412" spans="1:18" ht="15">
      <c r="A2412" s="28" t="s">
        <v>2298</v>
      </c>
      <c r="B2412" s="61" t="s">
        <v>678</v>
      </c>
      <c r="E2412" s="9" t="s">
        <v>278</v>
      </c>
      <c r="F2412" s="9" t="s">
        <v>278</v>
      </c>
      <c r="G2412" s="9" t="s">
        <v>278</v>
      </c>
      <c r="H2412" s="9">
        <v>315.54999999999927</v>
      </c>
      <c r="I2412" s="9" t="s">
        <v>278</v>
      </c>
      <c r="J2412" s="9" t="s">
        <v>278</v>
      </c>
      <c r="K2412" s="9" t="s">
        <v>278</v>
      </c>
      <c r="L2412" s="9" t="s">
        <v>278</v>
      </c>
      <c r="M2412" s="9" t="s">
        <v>278</v>
      </c>
      <c r="P2412" s="65">
        <f t="shared" si="60"/>
        <v>315.54999999999927</v>
      </c>
    </row>
    <row r="2413" spans="1:18" ht="15">
      <c r="A2413" s="253" t="s">
        <v>2676</v>
      </c>
      <c r="B2413" s="61" t="s">
        <v>2723</v>
      </c>
      <c r="C2413" s="3"/>
      <c r="D2413" s="3"/>
      <c r="E2413" s="9" t="s">
        <v>278</v>
      </c>
      <c r="F2413" s="9" t="s">
        <v>278</v>
      </c>
      <c r="G2413" s="9" t="s">
        <v>278</v>
      </c>
      <c r="H2413" s="9" t="s">
        <v>278</v>
      </c>
      <c r="I2413" s="9" t="s">
        <v>278</v>
      </c>
      <c r="J2413" s="9" t="s">
        <v>278</v>
      </c>
      <c r="K2413" s="9" t="s">
        <v>278</v>
      </c>
      <c r="L2413" s="9" t="s">
        <v>278</v>
      </c>
      <c r="M2413" s="65">
        <v>306.7</v>
      </c>
      <c r="N2413" s="65"/>
      <c r="P2413" s="65">
        <f t="shared" ref="P2413:P2443" si="61">SUM(E2413:M2413)</f>
        <v>306.7</v>
      </c>
    </row>
    <row r="2414" spans="1:18" ht="15">
      <c r="A2414" s="253" t="s">
        <v>2677</v>
      </c>
      <c r="B2414" s="61" t="s">
        <v>2721</v>
      </c>
      <c r="C2414" s="3"/>
      <c r="D2414" s="3"/>
      <c r="E2414" s="9" t="s">
        <v>278</v>
      </c>
      <c r="F2414" s="9" t="s">
        <v>278</v>
      </c>
      <c r="G2414" s="9" t="s">
        <v>278</v>
      </c>
      <c r="H2414" s="9" t="s">
        <v>278</v>
      </c>
      <c r="I2414" s="9" t="s">
        <v>278</v>
      </c>
      <c r="J2414" s="9" t="s">
        <v>278</v>
      </c>
      <c r="K2414" s="9" t="s">
        <v>278</v>
      </c>
      <c r="L2414" s="9" t="s">
        <v>278</v>
      </c>
      <c r="M2414" s="65">
        <v>305.7</v>
      </c>
      <c r="N2414" s="65"/>
      <c r="P2414" s="65">
        <f t="shared" si="61"/>
        <v>305.7</v>
      </c>
    </row>
    <row r="2415" spans="1:18" ht="15">
      <c r="A2415" s="253" t="s">
        <v>2678</v>
      </c>
      <c r="B2415" s="61" t="s">
        <v>2707</v>
      </c>
      <c r="C2415" s="3"/>
      <c r="D2415" s="3"/>
      <c r="E2415" s="9" t="s">
        <v>278</v>
      </c>
      <c r="F2415" s="9" t="s">
        <v>278</v>
      </c>
      <c r="G2415" s="9" t="s">
        <v>278</v>
      </c>
      <c r="H2415" s="9" t="s">
        <v>278</v>
      </c>
      <c r="I2415" s="9" t="s">
        <v>278</v>
      </c>
      <c r="J2415" s="9" t="s">
        <v>278</v>
      </c>
      <c r="K2415" s="9" t="s">
        <v>278</v>
      </c>
      <c r="L2415" s="9" t="s">
        <v>278</v>
      </c>
      <c r="M2415" s="65">
        <v>305.5</v>
      </c>
      <c r="N2415" s="65"/>
      <c r="P2415" s="65">
        <f t="shared" si="61"/>
        <v>305.5</v>
      </c>
    </row>
    <row r="2416" spans="1:18" ht="15">
      <c r="A2416" s="253" t="s">
        <v>2679</v>
      </c>
      <c r="B2416" s="190" t="s">
        <v>1331</v>
      </c>
      <c r="C2416" s="3"/>
      <c r="D2416" s="3"/>
      <c r="E2416" s="9" t="s">
        <v>278</v>
      </c>
      <c r="F2416" s="9" t="s">
        <v>278</v>
      </c>
      <c r="G2416" s="9" t="s">
        <v>278</v>
      </c>
      <c r="H2416" s="9" t="s">
        <v>278</v>
      </c>
      <c r="I2416" s="9">
        <v>305.49999999999454</v>
      </c>
      <c r="J2416" s="9" t="s">
        <v>278</v>
      </c>
      <c r="K2416" s="9" t="s">
        <v>278</v>
      </c>
      <c r="L2416" s="9" t="s">
        <v>278</v>
      </c>
      <c r="M2416" s="9" t="s">
        <v>278</v>
      </c>
      <c r="P2416" s="65">
        <f t="shared" si="61"/>
        <v>305.49999999999454</v>
      </c>
    </row>
    <row r="2417" spans="1:16" ht="15">
      <c r="A2417" s="253" t="s">
        <v>2680</v>
      </c>
      <c r="B2417" s="61" t="s">
        <v>2726</v>
      </c>
      <c r="C2417" s="3"/>
      <c r="D2417" s="3"/>
      <c r="E2417" s="9" t="s">
        <v>278</v>
      </c>
      <c r="F2417" s="9" t="s">
        <v>278</v>
      </c>
      <c r="G2417" s="9" t="s">
        <v>278</v>
      </c>
      <c r="H2417" s="9" t="s">
        <v>278</v>
      </c>
      <c r="I2417" s="9" t="s">
        <v>278</v>
      </c>
      <c r="J2417" s="9" t="s">
        <v>278</v>
      </c>
      <c r="K2417" s="9" t="s">
        <v>278</v>
      </c>
      <c r="L2417" s="9" t="s">
        <v>278</v>
      </c>
      <c r="M2417" s="65">
        <v>294.5</v>
      </c>
      <c r="N2417" s="65"/>
      <c r="P2417" s="65">
        <f t="shared" si="61"/>
        <v>294.5</v>
      </c>
    </row>
    <row r="2418" spans="1:16" ht="15">
      <c r="A2418" s="253" t="s">
        <v>2681</v>
      </c>
      <c r="B2418" s="61" t="s">
        <v>2718</v>
      </c>
      <c r="C2418" s="3"/>
      <c r="D2418" s="3"/>
      <c r="E2418" s="9" t="s">
        <v>278</v>
      </c>
      <c r="F2418" s="9" t="s">
        <v>278</v>
      </c>
      <c r="G2418" s="9" t="s">
        <v>278</v>
      </c>
      <c r="H2418" s="9" t="s">
        <v>278</v>
      </c>
      <c r="I2418" s="9" t="s">
        <v>278</v>
      </c>
      <c r="J2418" s="9" t="s">
        <v>278</v>
      </c>
      <c r="K2418" s="9" t="s">
        <v>278</v>
      </c>
      <c r="L2418" s="9" t="s">
        <v>278</v>
      </c>
      <c r="M2418" s="65">
        <v>287.7</v>
      </c>
      <c r="N2418" s="65"/>
      <c r="P2418" s="65">
        <f t="shared" si="61"/>
        <v>287.7</v>
      </c>
    </row>
    <row r="2419" spans="1:16" ht="15">
      <c r="A2419" s="253" t="s">
        <v>2682</v>
      </c>
      <c r="B2419" s="61" t="s">
        <v>2710</v>
      </c>
      <c r="C2419" s="3"/>
      <c r="D2419" s="3"/>
      <c r="E2419" s="9" t="s">
        <v>278</v>
      </c>
      <c r="F2419" s="9" t="s">
        <v>278</v>
      </c>
      <c r="G2419" s="9" t="s">
        <v>278</v>
      </c>
      <c r="H2419" s="9" t="s">
        <v>278</v>
      </c>
      <c r="I2419" s="9" t="s">
        <v>278</v>
      </c>
      <c r="J2419" s="9" t="s">
        <v>278</v>
      </c>
      <c r="K2419" s="9" t="s">
        <v>278</v>
      </c>
      <c r="L2419" s="9" t="s">
        <v>278</v>
      </c>
      <c r="M2419" s="65">
        <v>278.3</v>
      </c>
      <c r="N2419" s="65"/>
      <c r="P2419" s="65">
        <f t="shared" si="61"/>
        <v>278.3</v>
      </c>
    </row>
    <row r="2420" spans="1:16" ht="15">
      <c r="A2420" s="253" t="s">
        <v>2683</v>
      </c>
      <c r="B2420" s="61" t="s">
        <v>2713</v>
      </c>
      <c r="C2420" s="3"/>
      <c r="D2420" s="3"/>
      <c r="E2420" s="9" t="s">
        <v>278</v>
      </c>
      <c r="F2420" s="9" t="s">
        <v>278</v>
      </c>
      <c r="G2420" s="9" t="s">
        <v>278</v>
      </c>
      <c r="H2420" s="9" t="s">
        <v>278</v>
      </c>
      <c r="I2420" s="9" t="s">
        <v>278</v>
      </c>
      <c r="J2420" s="9" t="s">
        <v>278</v>
      </c>
      <c r="K2420" s="9" t="s">
        <v>278</v>
      </c>
      <c r="L2420" s="9" t="s">
        <v>278</v>
      </c>
      <c r="M2420" s="65">
        <v>278.29999999999995</v>
      </c>
      <c r="N2420" s="65"/>
      <c r="P2420" s="65">
        <f t="shared" si="61"/>
        <v>278.29999999999995</v>
      </c>
    </row>
    <row r="2421" spans="1:16" ht="15">
      <c r="A2421" s="253" t="s">
        <v>2684</v>
      </c>
      <c r="B2421" s="61" t="s">
        <v>2704</v>
      </c>
      <c r="C2421" s="3"/>
      <c r="D2421" s="3"/>
      <c r="E2421" s="9" t="s">
        <v>278</v>
      </c>
      <c r="F2421" s="9" t="s">
        <v>278</v>
      </c>
      <c r="G2421" s="9" t="s">
        <v>278</v>
      </c>
      <c r="H2421" s="9" t="s">
        <v>278</v>
      </c>
      <c r="I2421" s="9" t="s">
        <v>278</v>
      </c>
      <c r="J2421" s="9" t="s">
        <v>278</v>
      </c>
      <c r="K2421" s="9" t="s">
        <v>278</v>
      </c>
      <c r="L2421" s="9" t="s">
        <v>278</v>
      </c>
      <c r="M2421" s="65">
        <v>273.79999999999995</v>
      </c>
      <c r="N2421" s="65"/>
      <c r="P2421" s="65">
        <f t="shared" si="61"/>
        <v>273.79999999999995</v>
      </c>
    </row>
    <row r="2422" spans="1:16" ht="15">
      <c r="A2422" s="253" t="s">
        <v>2685</v>
      </c>
      <c r="B2422" s="61" t="s">
        <v>2717</v>
      </c>
      <c r="C2422" s="3"/>
      <c r="D2422" s="3"/>
      <c r="E2422" s="9" t="s">
        <v>278</v>
      </c>
      <c r="F2422" s="9" t="s">
        <v>278</v>
      </c>
      <c r="G2422" s="9" t="s">
        <v>278</v>
      </c>
      <c r="H2422" s="9" t="s">
        <v>278</v>
      </c>
      <c r="I2422" s="9" t="s">
        <v>278</v>
      </c>
      <c r="J2422" s="9" t="s">
        <v>278</v>
      </c>
      <c r="K2422" s="9" t="s">
        <v>278</v>
      </c>
      <c r="L2422" s="9" t="s">
        <v>278</v>
      </c>
      <c r="M2422" s="65">
        <v>270.2</v>
      </c>
      <c r="N2422" s="65"/>
      <c r="P2422" s="65">
        <f t="shared" si="61"/>
        <v>270.2</v>
      </c>
    </row>
    <row r="2423" spans="1:16" ht="15">
      <c r="A2423" s="253" t="s">
        <v>2686</v>
      </c>
      <c r="B2423" s="61" t="s">
        <v>2701</v>
      </c>
      <c r="C2423" s="3"/>
      <c r="D2423" s="3"/>
      <c r="E2423" s="9" t="s">
        <v>278</v>
      </c>
      <c r="F2423" s="9" t="s">
        <v>278</v>
      </c>
      <c r="G2423" s="9" t="s">
        <v>278</v>
      </c>
      <c r="H2423" s="9" t="s">
        <v>278</v>
      </c>
      <c r="I2423" s="9" t="s">
        <v>278</v>
      </c>
      <c r="J2423" s="9" t="s">
        <v>278</v>
      </c>
      <c r="K2423" s="9" t="s">
        <v>278</v>
      </c>
      <c r="L2423" s="9" t="s">
        <v>278</v>
      </c>
      <c r="M2423" s="65">
        <v>268</v>
      </c>
      <c r="N2423" s="65"/>
      <c r="P2423" s="65">
        <f t="shared" si="61"/>
        <v>268</v>
      </c>
    </row>
    <row r="2424" spans="1:16" ht="15">
      <c r="A2424" s="253" t="s">
        <v>2687</v>
      </c>
      <c r="B2424" s="61" t="s">
        <v>2712</v>
      </c>
      <c r="C2424" s="3"/>
      <c r="D2424" s="3"/>
      <c r="E2424" s="9" t="s">
        <v>278</v>
      </c>
      <c r="F2424" s="9" t="s">
        <v>278</v>
      </c>
      <c r="G2424" s="9" t="s">
        <v>278</v>
      </c>
      <c r="H2424" s="9" t="s">
        <v>278</v>
      </c>
      <c r="I2424" s="9" t="s">
        <v>278</v>
      </c>
      <c r="J2424" s="9" t="s">
        <v>278</v>
      </c>
      <c r="K2424" s="9" t="s">
        <v>278</v>
      </c>
      <c r="L2424" s="9" t="s">
        <v>278</v>
      </c>
      <c r="M2424" s="65">
        <v>264.3</v>
      </c>
      <c r="N2424" s="65"/>
      <c r="P2424" s="65">
        <f t="shared" si="61"/>
        <v>264.3</v>
      </c>
    </row>
    <row r="2425" spans="1:16" ht="15">
      <c r="A2425" s="253" t="s">
        <v>2688</v>
      </c>
      <c r="B2425" s="61" t="s">
        <v>2819</v>
      </c>
      <c r="C2425" s="3"/>
      <c r="D2425" s="3"/>
      <c r="E2425" s="9" t="s">
        <v>278</v>
      </c>
      <c r="F2425" s="9" t="s">
        <v>278</v>
      </c>
      <c r="G2425" s="9" t="s">
        <v>278</v>
      </c>
      <c r="H2425" s="9" t="s">
        <v>278</v>
      </c>
      <c r="I2425" s="9" t="s">
        <v>278</v>
      </c>
      <c r="J2425" s="9" t="s">
        <v>278</v>
      </c>
      <c r="K2425" s="9" t="s">
        <v>278</v>
      </c>
      <c r="L2425" s="9" t="s">
        <v>278</v>
      </c>
      <c r="M2425" s="65">
        <v>260.3</v>
      </c>
      <c r="N2425" s="65"/>
      <c r="P2425" s="65">
        <f t="shared" si="61"/>
        <v>260.3</v>
      </c>
    </row>
    <row r="2426" spans="1:16" ht="15">
      <c r="A2426" s="253" t="s">
        <v>2689</v>
      </c>
      <c r="B2426" s="239" t="s">
        <v>1651</v>
      </c>
      <c r="C2426" s="3"/>
      <c r="D2426" s="3"/>
      <c r="E2426" s="9" t="s">
        <v>278</v>
      </c>
      <c r="F2426" s="9" t="s">
        <v>278</v>
      </c>
      <c r="G2426" s="9" t="s">
        <v>278</v>
      </c>
      <c r="H2426" s="9" t="s">
        <v>278</v>
      </c>
      <c r="I2426" s="9" t="s">
        <v>278</v>
      </c>
      <c r="J2426" s="9">
        <v>252.29999999999927</v>
      </c>
      <c r="K2426" s="9" t="s">
        <v>278</v>
      </c>
      <c r="L2426" s="9" t="s">
        <v>278</v>
      </c>
      <c r="M2426" s="9" t="s">
        <v>278</v>
      </c>
      <c r="P2426" s="65">
        <f t="shared" si="61"/>
        <v>252.29999999999927</v>
      </c>
    </row>
    <row r="2427" spans="1:16" ht="15">
      <c r="A2427" s="253" t="s">
        <v>2690</v>
      </c>
      <c r="B2427" s="61" t="s">
        <v>2705</v>
      </c>
      <c r="C2427" s="3"/>
      <c r="D2427" s="3"/>
      <c r="E2427" s="9" t="s">
        <v>278</v>
      </c>
      <c r="F2427" s="9" t="s">
        <v>278</v>
      </c>
      <c r="G2427" s="9" t="s">
        <v>278</v>
      </c>
      <c r="H2427" s="9" t="s">
        <v>278</v>
      </c>
      <c r="I2427" s="9" t="s">
        <v>278</v>
      </c>
      <c r="J2427" s="9" t="s">
        <v>278</v>
      </c>
      <c r="K2427" s="9" t="s">
        <v>278</v>
      </c>
      <c r="L2427" s="9" t="s">
        <v>278</v>
      </c>
      <c r="M2427" s="65">
        <v>245</v>
      </c>
      <c r="N2427" s="65"/>
      <c r="P2427" s="65">
        <f t="shared" si="61"/>
        <v>245</v>
      </c>
    </row>
    <row r="2428" spans="1:16" ht="15">
      <c r="A2428" s="253" t="s">
        <v>2691</v>
      </c>
      <c r="B2428" s="61" t="s">
        <v>2724</v>
      </c>
      <c r="C2428" s="3"/>
      <c r="D2428" s="3"/>
      <c r="E2428" s="9" t="s">
        <v>278</v>
      </c>
      <c r="F2428" s="9" t="s">
        <v>278</v>
      </c>
      <c r="G2428" s="9" t="s">
        <v>278</v>
      </c>
      <c r="H2428" s="9" t="s">
        <v>278</v>
      </c>
      <c r="I2428" s="9" t="s">
        <v>278</v>
      </c>
      <c r="J2428" s="9" t="s">
        <v>278</v>
      </c>
      <c r="K2428" s="9" t="s">
        <v>278</v>
      </c>
      <c r="L2428" s="9" t="s">
        <v>278</v>
      </c>
      <c r="M2428" s="65">
        <v>242.7</v>
      </c>
      <c r="N2428" s="65"/>
      <c r="P2428" s="65">
        <f t="shared" si="61"/>
        <v>242.7</v>
      </c>
    </row>
    <row r="2429" spans="1:16" ht="15">
      <c r="A2429" s="253" t="s">
        <v>2692</v>
      </c>
      <c r="B2429" s="61" t="s">
        <v>2715</v>
      </c>
      <c r="C2429" s="3"/>
      <c r="D2429" s="3"/>
      <c r="E2429" s="9" t="s">
        <v>278</v>
      </c>
      <c r="F2429" s="9" t="s">
        <v>278</v>
      </c>
      <c r="G2429" s="9" t="s">
        <v>278</v>
      </c>
      <c r="H2429" s="9" t="s">
        <v>278</v>
      </c>
      <c r="I2429" s="9" t="s">
        <v>278</v>
      </c>
      <c r="J2429" s="9" t="s">
        <v>278</v>
      </c>
      <c r="K2429" s="9" t="s">
        <v>278</v>
      </c>
      <c r="L2429" s="9" t="s">
        <v>278</v>
      </c>
      <c r="M2429" s="65">
        <v>241</v>
      </c>
      <c r="N2429" s="65"/>
      <c r="P2429" s="65">
        <f t="shared" si="61"/>
        <v>241</v>
      </c>
    </row>
    <row r="2430" spans="1:16" ht="15">
      <c r="A2430" s="253" t="s">
        <v>2693</v>
      </c>
      <c r="B2430" s="61" t="s">
        <v>2711</v>
      </c>
      <c r="C2430" s="3"/>
      <c r="D2430" s="3"/>
      <c r="E2430" s="9" t="s">
        <v>278</v>
      </c>
      <c r="F2430" s="9" t="s">
        <v>278</v>
      </c>
      <c r="G2430" s="9" t="s">
        <v>278</v>
      </c>
      <c r="H2430" s="9" t="s">
        <v>278</v>
      </c>
      <c r="I2430" s="9" t="s">
        <v>278</v>
      </c>
      <c r="J2430" s="9" t="s">
        <v>278</v>
      </c>
      <c r="K2430" s="9" t="s">
        <v>278</v>
      </c>
      <c r="L2430" s="9" t="s">
        <v>278</v>
      </c>
      <c r="M2430" s="65">
        <v>234.3</v>
      </c>
      <c r="N2430" s="65"/>
      <c r="P2430" s="65">
        <f t="shared" si="61"/>
        <v>234.3</v>
      </c>
    </row>
    <row r="2431" spans="1:16" ht="15">
      <c r="A2431" s="253" t="s">
        <v>2694</v>
      </c>
      <c r="B2431" s="61" t="s">
        <v>688</v>
      </c>
      <c r="E2431" s="9" t="s">
        <v>278</v>
      </c>
      <c r="F2431" s="9" t="s">
        <v>278</v>
      </c>
      <c r="G2431" s="9" t="s">
        <v>278</v>
      </c>
      <c r="H2431" s="9">
        <v>234.20000000000073</v>
      </c>
      <c r="I2431" s="9" t="s">
        <v>278</v>
      </c>
      <c r="J2431" s="9" t="s">
        <v>278</v>
      </c>
      <c r="K2431" s="9" t="s">
        <v>278</v>
      </c>
      <c r="L2431" s="9" t="s">
        <v>278</v>
      </c>
      <c r="M2431" s="9" t="s">
        <v>278</v>
      </c>
      <c r="P2431" s="65">
        <f t="shared" si="61"/>
        <v>234.20000000000073</v>
      </c>
    </row>
    <row r="2432" spans="1:16" ht="15">
      <c r="A2432" s="253" t="s">
        <v>2695</v>
      </c>
      <c r="B2432" s="61" t="s">
        <v>2720</v>
      </c>
      <c r="C2432" s="3"/>
      <c r="D2432" s="3"/>
      <c r="E2432" s="9" t="s">
        <v>278</v>
      </c>
      <c r="F2432" s="9" t="s">
        <v>278</v>
      </c>
      <c r="G2432" s="9" t="s">
        <v>278</v>
      </c>
      <c r="H2432" s="9" t="s">
        <v>278</v>
      </c>
      <c r="I2432" s="9" t="s">
        <v>278</v>
      </c>
      <c r="J2432" s="9" t="s">
        <v>278</v>
      </c>
      <c r="K2432" s="9" t="s">
        <v>278</v>
      </c>
      <c r="L2432" s="9" t="s">
        <v>278</v>
      </c>
      <c r="M2432" s="65">
        <v>216</v>
      </c>
      <c r="N2432" s="65"/>
      <c r="P2432" s="65">
        <f t="shared" si="61"/>
        <v>216</v>
      </c>
    </row>
    <row r="2433" spans="1:16" ht="15">
      <c r="A2433" s="253" t="s">
        <v>2696</v>
      </c>
      <c r="B2433" s="239" t="s">
        <v>1669</v>
      </c>
      <c r="C2433" s="3"/>
      <c r="D2433" s="3"/>
      <c r="E2433" s="9" t="s">
        <v>278</v>
      </c>
      <c r="F2433" s="9" t="s">
        <v>278</v>
      </c>
      <c r="G2433" s="9" t="s">
        <v>278</v>
      </c>
      <c r="H2433" s="9" t="s">
        <v>278</v>
      </c>
      <c r="I2433" s="9" t="s">
        <v>278</v>
      </c>
      <c r="J2433" s="9" t="s">
        <v>278</v>
      </c>
      <c r="K2433" s="9">
        <v>213.64999999999964</v>
      </c>
      <c r="L2433" s="9" t="s">
        <v>278</v>
      </c>
      <c r="M2433" s="9" t="s">
        <v>278</v>
      </c>
      <c r="P2433" s="65">
        <f t="shared" si="61"/>
        <v>213.64999999999964</v>
      </c>
    </row>
    <row r="2434" spans="1:16" ht="15">
      <c r="A2434" s="253" t="s">
        <v>2697</v>
      </c>
      <c r="B2434" s="61" t="s">
        <v>2700</v>
      </c>
      <c r="C2434" s="3"/>
      <c r="D2434" s="3"/>
      <c r="E2434" s="9" t="s">
        <v>278</v>
      </c>
      <c r="F2434" s="9" t="s">
        <v>278</v>
      </c>
      <c r="G2434" s="9" t="s">
        <v>278</v>
      </c>
      <c r="H2434" s="9" t="s">
        <v>278</v>
      </c>
      <c r="I2434" s="9" t="s">
        <v>278</v>
      </c>
      <c r="J2434" s="9" t="s">
        <v>278</v>
      </c>
      <c r="K2434" s="9" t="s">
        <v>278</v>
      </c>
      <c r="L2434" s="9" t="s">
        <v>278</v>
      </c>
      <c r="M2434" s="65">
        <v>196.5</v>
      </c>
      <c r="N2434" s="65"/>
      <c r="P2434" s="65">
        <f t="shared" si="61"/>
        <v>196.5</v>
      </c>
    </row>
    <row r="2435" spans="1:16" ht="15">
      <c r="A2435" s="253" t="s">
        <v>2698</v>
      </c>
      <c r="B2435" s="61" t="s">
        <v>2706</v>
      </c>
      <c r="C2435" s="3"/>
      <c r="D2435" s="3"/>
      <c r="E2435" s="9" t="s">
        <v>278</v>
      </c>
      <c r="F2435" s="9" t="s">
        <v>278</v>
      </c>
      <c r="G2435" s="9" t="s">
        <v>278</v>
      </c>
      <c r="H2435" s="9" t="s">
        <v>278</v>
      </c>
      <c r="I2435" s="9" t="s">
        <v>278</v>
      </c>
      <c r="J2435" s="9" t="s">
        <v>278</v>
      </c>
      <c r="K2435" s="9" t="s">
        <v>278</v>
      </c>
      <c r="L2435" s="9" t="s">
        <v>278</v>
      </c>
      <c r="M2435" s="65">
        <v>190.8</v>
      </c>
      <c r="N2435" s="65"/>
      <c r="P2435" s="65">
        <f t="shared" si="61"/>
        <v>190.8</v>
      </c>
    </row>
    <row r="2436" spans="1:16" ht="15">
      <c r="A2436" s="253" t="s">
        <v>2727</v>
      </c>
      <c r="B2436" s="178" t="s">
        <v>1338</v>
      </c>
      <c r="C2436" s="3"/>
      <c r="D2436" s="3"/>
      <c r="E2436" s="9" t="s">
        <v>278</v>
      </c>
      <c r="F2436" s="9" t="s">
        <v>278</v>
      </c>
      <c r="G2436" s="9" t="s">
        <v>278</v>
      </c>
      <c r="H2436" s="9" t="s">
        <v>278</v>
      </c>
      <c r="I2436" s="9">
        <v>183.80000000000291</v>
      </c>
      <c r="J2436" s="9" t="s">
        <v>278</v>
      </c>
      <c r="K2436" s="9" t="s">
        <v>278</v>
      </c>
      <c r="L2436" s="9" t="s">
        <v>278</v>
      </c>
      <c r="M2436" s="9" t="s">
        <v>278</v>
      </c>
      <c r="P2436" s="65">
        <f t="shared" si="61"/>
        <v>183.80000000000291</v>
      </c>
    </row>
    <row r="2437" spans="1:16" ht="15">
      <c r="A2437" s="253" t="s">
        <v>2820</v>
      </c>
      <c r="B2437" s="61" t="s">
        <v>2709</v>
      </c>
      <c r="C2437" s="3"/>
      <c r="D2437" s="3"/>
      <c r="E2437" s="9" t="s">
        <v>278</v>
      </c>
      <c r="F2437" s="9" t="s">
        <v>278</v>
      </c>
      <c r="G2437" s="9" t="s">
        <v>278</v>
      </c>
      <c r="H2437" s="9" t="s">
        <v>278</v>
      </c>
      <c r="I2437" s="9" t="s">
        <v>278</v>
      </c>
      <c r="J2437" s="9" t="s">
        <v>278</v>
      </c>
      <c r="K2437" s="9" t="s">
        <v>278</v>
      </c>
      <c r="L2437" s="9" t="s">
        <v>278</v>
      </c>
      <c r="M2437" s="65">
        <v>180</v>
      </c>
      <c r="N2437" s="65"/>
      <c r="P2437" s="65">
        <f t="shared" si="61"/>
        <v>180</v>
      </c>
    </row>
    <row r="2438" spans="1:16" ht="15">
      <c r="A2438" s="253" t="s">
        <v>2837</v>
      </c>
      <c r="B2438" s="61" t="s">
        <v>2702</v>
      </c>
      <c r="C2438" s="3"/>
      <c r="D2438" s="3"/>
      <c r="E2438" s="9" t="s">
        <v>278</v>
      </c>
      <c r="F2438" s="9" t="s">
        <v>278</v>
      </c>
      <c r="G2438" s="9" t="s">
        <v>278</v>
      </c>
      <c r="H2438" s="9" t="s">
        <v>278</v>
      </c>
      <c r="I2438" s="9" t="s">
        <v>278</v>
      </c>
      <c r="J2438" s="9" t="s">
        <v>278</v>
      </c>
      <c r="K2438" s="9" t="s">
        <v>278</v>
      </c>
      <c r="L2438" s="9" t="s">
        <v>278</v>
      </c>
      <c r="M2438" s="65">
        <v>179.4</v>
      </c>
      <c r="N2438" s="65"/>
      <c r="P2438" s="65">
        <f t="shared" si="61"/>
        <v>179.4</v>
      </c>
    </row>
    <row r="2439" spans="1:16" ht="15">
      <c r="A2439" s="253" t="s">
        <v>2887</v>
      </c>
      <c r="B2439" s="61" t="s">
        <v>164</v>
      </c>
      <c r="E2439" s="9" t="s">
        <v>278</v>
      </c>
      <c r="F2439" s="9" t="s">
        <v>278</v>
      </c>
      <c r="G2439" s="9">
        <v>163.9</v>
      </c>
      <c r="H2439" s="9" t="s">
        <v>278</v>
      </c>
      <c r="I2439" s="9" t="s">
        <v>278</v>
      </c>
      <c r="J2439" s="9" t="s">
        <v>278</v>
      </c>
      <c r="K2439" s="9" t="s">
        <v>278</v>
      </c>
      <c r="L2439" s="9" t="s">
        <v>278</v>
      </c>
      <c r="M2439" s="9" t="s">
        <v>278</v>
      </c>
      <c r="P2439" s="65">
        <f t="shared" si="61"/>
        <v>163.9</v>
      </c>
    </row>
    <row r="2440" spans="1:16" ht="15">
      <c r="A2440" s="253" t="s">
        <v>2888</v>
      </c>
      <c r="B2440" s="178" t="s">
        <v>1347</v>
      </c>
      <c r="C2440" s="3"/>
      <c r="D2440" s="3"/>
      <c r="E2440" s="9" t="s">
        <v>278</v>
      </c>
      <c r="F2440" s="9" t="s">
        <v>278</v>
      </c>
      <c r="G2440" s="9" t="s">
        <v>278</v>
      </c>
      <c r="H2440" s="9" t="s">
        <v>278</v>
      </c>
      <c r="I2440" s="9">
        <v>159.39999999999964</v>
      </c>
      <c r="J2440" s="9" t="s">
        <v>278</v>
      </c>
      <c r="K2440" s="9" t="s">
        <v>278</v>
      </c>
      <c r="L2440" s="9" t="s">
        <v>278</v>
      </c>
      <c r="M2440" s="9" t="s">
        <v>278</v>
      </c>
      <c r="P2440" s="65">
        <f t="shared" si="61"/>
        <v>159.39999999999964</v>
      </c>
    </row>
    <row r="2441" spans="1:16" ht="15">
      <c r="A2441" s="253" t="s">
        <v>2889</v>
      </c>
      <c r="B2441" s="239" t="s">
        <v>1670</v>
      </c>
      <c r="C2441" s="3"/>
      <c r="D2441" s="3"/>
      <c r="E2441" s="9" t="s">
        <v>278</v>
      </c>
      <c r="F2441" s="9" t="s">
        <v>278</v>
      </c>
      <c r="G2441" s="9" t="s">
        <v>278</v>
      </c>
      <c r="H2441" s="9" t="s">
        <v>278</v>
      </c>
      <c r="I2441" s="9" t="s">
        <v>278</v>
      </c>
      <c r="J2441" s="9" t="s">
        <v>278</v>
      </c>
      <c r="K2441" s="9">
        <v>133.49999999999909</v>
      </c>
      <c r="L2441" s="9" t="s">
        <v>278</v>
      </c>
      <c r="M2441" s="9" t="s">
        <v>278</v>
      </c>
      <c r="P2441" s="65">
        <f t="shared" si="61"/>
        <v>133.49999999999909</v>
      </c>
    </row>
    <row r="2442" spans="1:16" ht="15">
      <c r="A2442" s="253" t="s">
        <v>2890</v>
      </c>
      <c r="B2442" s="178" t="s">
        <v>1339</v>
      </c>
      <c r="C2442" s="3"/>
      <c r="D2442" s="3"/>
      <c r="E2442" s="9" t="s">
        <v>278</v>
      </c>
      <c r="F2442" s="9" t="s">
        <v>278</v>
      </c>
      <c r="G2442" s="9" t="s">
        <v>278</v>
      </c>
      <c r="H2442" s="9" t="s">
        <v>278</v>
      </c>
      <c r="I2442" s="9">
        <v>111.40000000000327</v>
      </c>
      <c r="J2442" s="9" t="s">
        <v>278</v>
      </c>
      <c r="K2442" s="9" t="s">
        <v>278</v>
      </c>
      <c r="L2442" s="9" t="s">
        <v>278</v>
      </c>
      <c r="M2442" s="9" t="s">
        <v>278</v>
      </c>
      <c r="P2442" s="65">
        <f t="shared" si="61"/>
        <v>111.40000000000327</v>
      </c>
    </row>
    <row r="2443" spans="1:16" ht="15">
      <c r="A2443" s="253" t="s">
        <v>2891</v>
      </c>
      <c r="B2443" s="61" t="s">
        <v>2714</v>
      </c>
      <c r="C2443" s="3"/>
      <c r="D2443" s="3"/>
      <c r="E2443" s="9" t="s">
        <v>278</v>
      </c>
      <c r="F2443" s="9" t="s">
        <v>278</v>
      </c>
      <c r="G2443" s="9" t="s">
        <v>278</v>
      </c>
      <c r="H2443" s="9" t="s">
        <v>278</v>
      </c>
      <c r="I2443" s="9" t="s">
        <v>278</v>
      </c>
      <c r="J2443" s="9" t="s">
        <v>278</v>
      </c>
      <c r="K2443" s="9" t="s">
        <v>278</v>
      </c>
      <c r="L2443" s="9" t="s">
        <v>278</v>
      </c>
      <c r="M2443" s="65">
        <v>43.4</v>
      </c>
      <c r="N2443" s="65"/>
      <c r="P2443" s="65">
        <f t="shared" si="61"/>
        <v>43.4</v>
      </c>
    </row>
    <row r="2444" spans="1:16" ht="15">
      <c r="A2444" s="28"/>
      <c r="B2444" s="61"/>
      <c r="E2444" s="9"/>
      <c r="F2444" s="9"/>
      <c r="G2444" s="9"/>
      <c r="H2444" s="9"/>
      <c r="L2444" s="67"/>
      <c r="M2444" s="67"/>
      <c r="N2444" s="65"/>
    </row>
    <row r="2445" spans="1:16" ht="15">
      <c r="A2445" s="28"/>
      <c r="B2445" s="61"/>
      <c r="E2445" s="9"/>
      <c r="L2445" s="67"/>
      <c r="M2445" s="67"/>
    </row>
    <row r="2446" spans="1:16" ht="15">
      <c r="A2446" s="28"/>
      <c r="B2446" s="61"/>
      <c r="E2446" s="9"/>
      <c r="L2446" s="67"/>
      <c r="M2446" s="67"/>
    </row>
    <row r="2447" spans="1:16" ht="25.5">
      <c r="A2447" s="23" t="s">
        <v>195</v>
      </c>
      <c r="L2447" s="67"/>
      <c r="M2447" s="67"/>
    </row>
    <row r="2449" spans="1:21" ht="15">
      <c r="A2449" s="38"/>
      <c r="B2449" s="38"/>
      <c r="C2449" s="38"/>
      <c r="D2449" s="38"/>
      <c r="E2449" s="59">
        <v>2016</v>
      </c>
      <c r="F2449" s="59">
        <v>2017</v>
      </c>
      <c r="G2449" s="59">
        <v>2018</v>
      </c>
      <c r="H2449" s="59">
        <v>2019</v>
      </c>
      <c r="I2449" s="59">
        <v>2020</v>
      </c>
      <c r="J2449" s="59">
        <v>2021</v>
      </c>
      <c r="K2449" s="59">
        <v>2022</v>
      </c>
      <c r="L2449" s="59">
        <v>2023</v>
      </c>
      <c r="M2449" s="59">
        <v>2024</v>
      </c>
      <c r="P2449" s="68" t="s">
        <v>40</v>
      </c>
    </row>
    <row r="2450" spans="1:21" ht="15">
      <c r="A2450" s="28" t="s">
        <v>0</v>
      </c>
      <c r="B2450" s="61" t="s">
        <v>21</v>
      </c>
      <c r="E2450" s="188">
        <v>470</v>
      </c>
      <c r="F2450" s="184">
        <v>472</v>
      </c>
      <c r="G2450" s="184">
        <v>708.3</v>
      </c>
      <c r="H2450" s="188">
        <v>550.20000000000073</v>
      </c>
      <c r="I2450" s="9">
        <v>0</v>
      </c>
      <c r="J2450" s="188">
        <v>1036.4000000000015</v>
      </c>
      <c r="K2450" s="9">
        <v>603.29999999999927</v>
      </c>
      <c r="L2450" s="9">
        <v>526.29999999999927</v>
      </c>
      <c r="M2450" s="185">
        <v>1028.3</v>
      </c>
      <c r="P2450" s="65">
        <f t="shared" ref="P2450:P2481" si="62">SUM(E2450:M2450)</f>
        <v>5394.8000000000011</v>
      </c>
      <c r="R2450" t="s">
        <v>3195</v>
      </c>
      <c r="U2450" s="3" t="s">
        <v>3196</v>
      </c>
    </row>
    <row r="2451" spans="1:21" ht="15">
      <c r="A2451" s="28" t="s">
        <v>2</v>
      </c>
      <c r="B2451" s="61" t="s">
        <v>17</v>
      </c>
      <c r="E2451" s="9">
        <v>278.5</v>
      </c>
      <c r="F2451" s="188">
        <v>439.5</v>
      </c>
      <c r="G2451" s="9">
        <v>364.4</v>
      </c>
      <c r="H2451" s="188">
        <v>749.60000000000036</v>
      </c>
      <c r="I2451" s="9">
        <v>0</v>
      </c>
      <c r="J2451" s="9">
        <v>803.00000000000273</v>
      </c>
      <c r="K2451" s="183">
        <v>1061.3999999999996</v>
      </c>
      <c r="L2451" s="9">
        <v>450.90000000000055</v>
      </c>
      <c r="M2451" s="9">
        <v>845.7</v>
      </c>
      <c r="P2451" s="65">
        <f t="shared" si="62"/>
        <v>4993.0000000000027</v>
      </c>
      <c r="R2451" t="s">
        <v>863</v>
      </c>
    </row>
    <row r="2452" spans="1:21" ht="15">
      <c r="A2452" s="28" t="s">
        <v>3</v>
      </c>
      <c r="B2452" s="61" t="s">
        <v>31</v>
      </c>
      <c r="E2452" s="9">
        <v>303.3</v>
      </c>
      <c r="F2452" s="9">
        <v>182.8</v>
      </c>
      <c r="G2452" s="185">
        <v>841.2</v>
      </c>
      <c r="H2452" s="183">
        <v>822.80000000000109</v>
      </c>
      <c r="I2452" s="9">
        <v>0</v>
      </c>
      <c r="J2452" s="9">
        <v>841.89999999999873</v>
      </c>
      <c r="K2452" s="9">
        <v>513.40000000000236</v>
      </c>
      <c r="L2452" s="9">
        <v>549.19999999999709</v>
      </c>
      <c r="M2452" s="188">
        <v>913.9000000000002</v>
      </c>
      <c r="P2452" s="65">
        <f t="shared" si="62"/>
        <v>4968.5</v>
      </c>
      <c r="R2452" t="s">
        <v>3197</v>
      </c>
      <c r="U2452" s="3" t="s">
        <v>1431</v>
      </c>
    </row>
    <row r="2453" spans="1:21" ht="15">
      <c r="A2453" s="28" t="s">
        <v>5</v>
      </c>
      <c r="B2453" s="61" t="s">
        <v>37</v>
      </c>
      <c r="E2453" s="188">
        <v>424.4</v>
      </c>
      <c r="F2453" s="9">
        <v>98</v>
      </c>
      <c r="G2453" s="188">
        <v>526.29999999999995</v>
      </c>
      <c r="H2453" s="188">
        <v>731.30000000000018</v>
      </c>
      <c r="I2453" s="9">
        <v>0</v>
      </c>
      <c r="J2453" s="9">
        <v>908.29999999999927</v>
      </c>
      <c r="K2453" s="9">
        <v>633.59999999999945</v>
      </c>
      <c r="L2453" s="9">
        <v>663</v>
      </c>
      <c r="M2453" s="9">
        <v>644.29999999999995</v>
      </c>
      <c r="P2453" s="65">
        <f t="shared" si="62"/>
        <v>4629.1999999999989</v>
      </c>
      <c r="R2453" t="s">
        <v>836</v>
      </c>
    </row>
    <row r="2454" spans="1:21" ht="15">
      <c r="A2454" s="28" t="s">
        <v>7</v>
      </c>
      <c r="B2454" s="61" t="s">
        <v>9</v>
      </c>
      <c r="E2454" s="185">
        <v>532.70000000000005</v>
      </c>
      <c r="F2454" s="9">
        <v>303</v>
      </c>
      <c r="G2454" s="9">
        <v>230.9</v>
      </c>
      <c r="H2454" s="9">
        <v>379.19999999999982</v>
      </c>
      <c r="I2454" s="9">
        <v>0</v>
      </c>
      <c r="J2454" s="188">
        <v>986.30000000000018</v>
      </c>
      <c r="K2454" s="9">
        <v>682.29999999999745</v>
      </c>
      <c r="L2454" s="183">
        <v>765.39999999999964</v>
      </c>
      <c r="M2454" s="9">
        <v>653.1</v>
      </c>
      <c r="P2454" s="65">
        <f t="shared" si="62"/>
        <v>4532.8999999999978</v>
      </c>
      <c r="R2454" t="s">
        <v>1916</v>
      </c>
      <c r="U2454" s="3" t="s">
        <v>1431</v>
      </c>
    </row>
    <row r="2455" spans="1:21" ht="15">
      <c r="A2455" s="28" t="s">
        <v>8</v>
      </c>
      <c r="B2455" s="61" t="s">
        <v>11</v>
      </c>
      <c r="E2455" s="184">
        <v>480.4</v>
      </c>
      <c r="F2455" s="9">
        <v>189.7</v>
      </c>
      <c r="G2455" s="9">
        <v>327.5</v>
      </c>
      <c r="H2455" s="185">
        <v>892.30000000000109</v>
      </c>
      <c r="I2455" s="9">
        <v>0</v>
      </c>
      <c r="J2455" s="188">
        <v>978.99999999999818</v>
      </c>
      <c r="K2455" s="9">
        <v>440.70000000000073</v>
      </c>
      <c r="L2455" s="9">
        <v>260.60000000000036</v>
      </c>
      <c r="M2455" s="9">
        <v>852.4</v>
      </c>
      <c r="P2455" s="65">
        <f t="shared" si="62"/>
        <v>4422.6000000000004</v>
      </c>
      <c r="R2455" t="s">
        <v>1038</v>
      </c>
      <c r="U2455" s="3" t="s">
        <v>1431</v>
      </c>
    </row>
    <row r="2456" spans="1:21" ht="15">
      <c r="A2456" s="28" t="s">
        <v>10</v>
      </c>
      <c r="B2456" s="61" t="s">
        <v>155</v>
      </c>
      <c r="E2456" s="9" t="s">
        <v>278</v>
      </c>
      <c r="F2456" s="9" t="s">
        <v>278</v>
      </c>
      <c r="G2456" s="188">
        <v>599.29999999999995</v>
      </c>
      <c r="H2456" s="9">
        <v>527.39999999999964</v>
      </c>
      <c r="I2456" s="9">
        <v>0</v>
      </c>
      <c r="J2456" s="9">
        <v>898.49999999999909</v>
      </c>
      <c r="K2456" s="9">
        <v>632.09999999999854</v>
      </c>
      <c r="L2456" s="9">
        <v>672.70000000000255</v>
      </c>
      <c r="M2456" s="183">
        <v>1007</v>
      </c>
      <c r="P2456" s="65">
        <f t="shared" si="62"/>
        <v>4337</v>
      </c>
      <c r="R2456" t="s">
        <v>353</v>
      </c>
    </row>
    <row r="2457" spans="1:21" ht="15">
      <c r="A2457" s="28" t="s">
        <v>12</v>
      </c>
      <c r="B2457" s="61" t="s">
        <v>141</v>
      </c>
      <c r="E2457" s="9" t="s">
        <v>278</v>
      </c>
      <c r="F2457" s="9">
        <v>252.6</v>
      </c>
      <c r="G2457" s="9">
        <v>274.7</v>
      </c>
      <c r="H2457" s="184">
        <v>801.30000000000018</v>
      </c>
      <c r="I2457" s="9">
        <v>0</v>
      </c>
      <c r="J2457" s="9">
        <v>752.30000000000291</v>
      </c>
      <c r="K2457" s="9">
        <v>679.20000000000073</v>
      </c>
      <c r="L2457" s="184">
        <v>737.09999999999945</v>
      </c>
      <c r="M2457" s="9">
        <v>831.49999999999977</v>
      </c>
      <c r="P2457" s="65">
        <f t="shared" si="62"/>
        <v>4328.7000000000035</v>
      </c>
      <c r="R2457" t="s">
        <v>357</v>
      </c>
    </row>
    <row r="2458" spans="1:21" ht="15">
      <c r="A2458" s="28" t="s">
        <v>14</v>
      </c>
      <c r="B2458" s="61" t="s">
        <v>143</v>
      </c>
      <c r="E2458" s="9" t="s">
        <v>278</v>
      </c>
      <c r="F2458" s="188">
        <v>316.89999999999998</v>
      </c>
      <c r="G2458" s="9">
        <v>330.6</v>
      </c>
      <c r="H2458" s="188">
        <v>610.90000000000055</v>
      </c>
      <c r="I2458" s="9">
        <v>0</v>
      </c>
      <c r="J2458" s="184">
        <v>1108.0999999999985</v>
      </c>
      <c r="K2458" s="9">
        <v>719.50000000000182</v>
      </c>
      <c r="L2458" s="9">
        <v>392.19999999999891</v>
      </c>
      <c r="M2458" s="9">
        <v>733.5</v>
      </c>
      <c r="P2458" s="65">
        <f t="shared" si="62"/>
        <v>4211.7</v>
      </c>
      <c r="R2458" t="s">
        <v>1923</v>
      </c>
    </row>
    <row r="2459" spans="1:21" ht="15">
      <c r="A2459" s="28" t="s">
        <v>16</v>
      </c>
      <c r="B2459" s="61" t="s">
        <v>25</v>
      </c>
      <c r="E2459" s="188">
        <v>438.1</v>
      </c>
      <c r="F2459" s="188">
        <v>327.9</v>
      </c>
      <c r="G2459" s="188">
        <v>447.7</v>
      </c>
      <c r="H2459" s="9">
        <v>454.69999999999982</v>
      </c>
      <c r="I2459" s="9">
        <v>0</v>
      </c>
      <c r="J2459" s="9">
        <v>822.90000000000146</v>
      </c>
      <c r="K2459" s="9">
        <v>528.19999999999709</v>
      </c>
      <c r="L2459" s="9">
        <v>525.19999999999891</v>
      </c>
      <c r="M2459" s="9">
        <v>558.4</v>
      </c>
      <c r="P2459" s="65">
        <f t="shared" si="62"/>
        <v>4103.0999999999967</v>
      </c>
      <c r="R2459" t="s">
        <v>376</v>
      </c>
    </row>
    <row r="2460" spans="1:21" ht="15">
      <c r="A2460" s="28" t="s">
        <v>18</v>
      </c>
      <c r="B2460" s="61" t="s">
        <v>142</v>
      </c>
      <c r="E2460" s="9" t="s">
        <v>278</v>
      </c>
      <c r="F2460" s="188">
        <v>359.8</v>
      </c>
      <c r="G2460" s="9">
        <v>378.6</v>
      </c>
      <c r="H2460" s="9">
        <v>483.19999999999982</v>
      </c>
      <c r="I2460" s="9">
        <v>0</v>
      </c>
      <c r="J2460" s="9">
        <v>774.59999999999945</v>
      </c>
      <c r="K2460" s="9">
        <v>662.09999999999854</v>
      </c>
      <c r="L2460" s="9">
        <v>662.20000000000073</v>
      </c>
      <c r="M2460" s="9">
        <v>688.9</v>
      </c>
      <c r="P2460" s="65">
        <f t="shared" si="62"/>
        <v>4009.3999999999987</v>
      </c>
      <c r="R2460" t="s">
        <v>287</v>
      </c>
    </row>
    <row r="2461" spans="1:21" ht="15">
      <c r="A2461" s="28" t="s">
        <v>20</v>
      </c>
      <c r="B2461" s="61" t="s">
        <v>33</v>
      </c>
      <c r="E2461" s="9">
        <v>122.5</v>
      </c>
      <c r="F2461" s="9">
        <v>252</v>
      </c>
      <c r="G2461" s="188">
        <v>450.2</v>
      </c>
      <c r="H2461" s="9">
        <v>205.19999999999891</v>
      </c>
      <c r="I2461" s="9">
        <v>0</v>
      </c>
      <c r="J2461" s="9">
        <v>969.50000000000091</v>
      </c>
      <c r="K2461" s="188">
        <v>784.300000000002</v>
      </c>
      <c r="L2461" s="9">
        <v>384.89999999999964</v>
      </c>
      <c r="M2461" s="9">
        <v>731.7</v>
      </c>
      <c r="P2461" s="65">
        <f t="shared" si="62"/>
        <v>3900.3000000000011</v>
      </c>
      <c r="R2461" t="s">
        <v>322</v>
      </c>
    </row>
    <row r="2462" spans="1:21" ht="15">
      <c r="A2462" s="28" t="s">
        <v>22</v>
      </c>
      <c r="B2462" s="61" t="s">
        <v>154</v>
      </c>
      <c r="E2462" s="9" t="s">
        <v>278</v>
      </c>
      <c r="F2462" s="9" t="s">
        <v>278</v>
      </c>
      <c r="G2462" s="9">
        <v>243.7</v>
      </c>
      <c r="H2462" s="188">
        <v>771.89999999999964</v>
      </c>
      <c r="I2462" s="9">
        <v>0</v>
      </c>
      <c r="J2462" s="9">
        <v>943.49999999999818</v>
      </c>
      <c r="K2462" s="9">
        <v>530.79999999999836</v>
      </c>
      <c r="L2462" s="9">
        <v>549.20000000000164</v>
      </c>
      <c r="M2462" s="188">
        <v>856.59999999999991</v>
      </c>
      <c r="P2462" s="65">
        <f t="shared" si="62"/>
        <v>3895.6999999999975</v>
      </c>
      <c r="R2462" t="s">
        <v>283</v>
      </c>
      <c r="U2462" t="s">
        <v>293</v>
      </c>
    </row>
    <row r="2463" spans="1:21" ht="15">
      <c r="A2463" s="28" t="s">
        <v>24</v>
      </c>
      <c r="B2463" s="61" t="s">
        <v>15</v>
      </c>
      <c r="E2463" s="9">
        <v>222.6</v>
      </c>
      <c r="F2463" s="9">
        <v>250.6</v>
      </c>
      <c r="G2463" s="188">
        <v>544.5</v>
      </c>
      <c r="H2463" s="9">
        <v>50.399999999999636</v>
      </c>
      <c r="I2463" s="9">
        <v>0</v>
      </c>
      <c r="J2463" s="9">
        <v>706.10000000000036</v>
      </c>
      <c r="K2463" s="9">
        <v>602.5</v>
      </c>
      <c r="L2463" s="185">
        <v>788.09999999999764</v>
      </c>
      <c r="M2463" s="9">
        <v>668.59999999999991</v>
      </c>
      <c r="P2463" s="65">
        <f t="shared" si="62"/>
        <v>3833.3999999999974</v>
      </c>
      <c r="R2463" t="s">
        <v>355</v>
      </c>
      <c r="U2463" s="3" t="s">
        <v>1431</v>
      </c>
    </row>
    <row r="2464" spans="1:21" ht="15">
      <c r="A2464" s="28" t="s">
        <v>26</v>
      </c>
      <c r="B2464" s="61" t="s">
        <v>1</v>
      </c>
      <c r="E2464" s="188">
        <v>343.3</v>
      </c>
      <c r="F2464" s="183">
        <v>477.3</v>
      </c>
      <c r="G2464" s="9">
        <v>170.7</v>
      </c>
      <c r="H2464" s="9">
        <v>320.00000000000091</v>
      </c>
      <c r="I2464" s="9">
        <v>0</v>
      </c>
      <c r="J2464" s="9">
        <v>612.5</v>
      </c>
      <c r="K2464" s="9">
        <v>383.60000000000127</v>
      </c>
      <c r="L2464" s="9">
        <v>620.30000000000109</v>
      </c>
      <c r="M2464" s="9">
        <v>628.69999999999993</v>
      </c>
      <c r="P2464" s="65">
        <f t="shared" si="62"/>
        <v>3556.4000000000033</v>
      </c>
      <c r="R2464" t="s">
        <v>306</v>
      </c>
    </row>
    <row r="2465" spans="1:21" ht="15">
      <c r="A2465" s="28" t="s">
        <v>28</v>
      </c>
      <c r="B2465" s="61" t="s">
        <v>704</v>
      </c>
      <c r="E2465" s="9" t="s">
        <v>278</v>
      </c>
      <c r="F2465" s="9" t="s">
        <v>278</v>
      </c>
      <c r="G2465" s="9" t="s">
        <v>278</v>
      </c>
      <c r="H2465" s="9">
        <v>495.89999999999873</v>
      </c>
      <c r="I2465" s="9">
        <v>0</v>
      </c>
      <c r="J2465" s="9">
        <v>749.89999999999873</v>
      </c>
      <c r="K2465" s="188">
        <v>841.49999999999818</v>
      </c>
      <c r="L2465" s="9">
        <v>679.20000000000255</v>
      </c>
      <c r="M2465" s="9">
        <v>666.1</v>
      </c>
      <c r="P2465" s="65">
        <f t="shared" si="62"/>
        <v>3432.5999999999981</v>
      </c>
      <c r="R2465" t="s">
        <v>283</v>
      </c>
    </row>
    <row r="2466" spans="1:21" ht="15">
      <c r="A2466" s="28" t="s">
        <v>30</v>
      </c>
      <c r="B2466" s="61" t="s">
        <v>687</v>
      </c>
      <c r="E2466" s="9" t="s">
        <v>278</v>
      </c>
      <c r="F2466" s="9" t="s">
        <v>278</v>
      </c>
      <c r="G2466" s="9" t="s">
        <v>278</v>
      </c>
      <c r="H2466" s="9">
        <v>357.89999999999873</v>
      </c>
      <c r="I2466" s="9">
        <v>0</v>
      </c>
      <c r="J2466" s="9">
        <v>761.70000000000073</v>
      </c>
      <c r="K2466" s="9">
        <v>603.79999999999927</v>
      </c>
      <c r="L2466" s="188">
        <v>691.50000000000182</v>
      </c>
      <c r="M2466" s="188">
        <v>954.69999999999993</v>
      </c>
      <c r="P2466" s="65">
        <f t="shared" si="62"/>
        <v>3369.6000000000004</v>
      </c>
      <c r="R2466" t="s">
        <v>3198</v>
      </c>
    </row>
    <row r="2467" spans="1:21" ht="15">
      <c r="A2467" s="28" t="s">
        <v>32</v>
      </c>
      <c r="B2467" s="28" t="s">
        <v>638</v>
      </c>
      <c r="E2467" s="9" t="s">
        <v>278</v>
      </c>
      <c r="F2467" s="9" t="s">
        <v>278</v>
      </c>
      <c r="G2467" s="9" t="s">
        <v>278</v>
      </c>
      <c r="H2467" s="9">
        <v>340.90000000000146</v>
      </c>
      <c r="I2467" s="9">
        <v>0</v>
      </c>
      <c r="J2467" s="188">
        <v>978.09999999999945</v>
      </c>
      <c r="K2467" s="9">
        <v>757.69999999999982</v>
      </c>
      <c r="L2467" s="9">
        <v>617.90000000000146</v>
      </c>
      <c r="M2467" s="9">
        <v>580.69999999999993</v>
      </c>
      <c r="P2467" s="65">
        <f t="shared" si="62"/>
        <v>3275.300000000002</v>
      </c>
      <c r="R2467" t="s">
        <v>293</v>
      </c>
    </row>
    <row r="2468" spans="1:21" ht="15">
      <c r="A2468" s="28" t="s">
        <v>34</v>
      </c>
      <c r="B2468" s="61" t="s">
        <v>683</v>
      </c>
      <c r="E2468" s="9" t="s">
        <v>278</v>
      </c>
      <c r="F2468" s="9" t="s">
        <v>278</v>
      </c>
      <c r="G2468" s="9" t="s">
        <v>278</v>
      </c>
      <c r="H2468" s="9">
        <v>429.39999999999964</v>
      </c>
      <c r="I2468" s="9">
        <v>0</v>
      </c>
      <c r="J2468" s="9">
        <v>857.20000000000073</v>
      </c>
      <c r="K2468" s="9">
        <v>566.59999999999945</v>
      </c>
      <c r="L2468" s="188">
        <v>717.99999999999909</v>
      </c>
      <c r="M2468" s="9">
        <v>647.20000000000005</v>
      </c>
      <c r="P2468" s="65">
        <f t="shared" si="62"/>
        <v>3218.3999999999987</v>
      </c>
      <c r="R2468" t="s">
        <v>283</v>
      </c>
    </row>
    <row r="2469" spans="1:21" ht="15">
      <c r="A2469" s="28" t="s">
        <v>36</v>
      </c>
      <c r="B2469" s="178" t="s">
        <v>1337</v>
      </c>
      <c r="C2469" s="3"/>
      <c r="D2469" s="3"/>
      <c r="E2469" s="9" t="s">
        <v>278</v>
      </c>
      <c r="F2469" s="9" t="s">
        <v>278</v>
      </c>
      <c r="G2469" s="9" t="s">
        <v>278</v>
      </c>
      <c r="H2469" s="9" t="s">
        <v>278</v>
      </c>
      <c r="I2469" s="9">
        <v>0</v>
      </c>
      <c r="J2469" s="188">
        <v>1061.7000000000016</v>
      </c>
      <c r="K2469" s="9">
        <v>734.80000000000018</v>
      </c>
      <c r="L2469" s="9">
        <v>620.99999999999818</v>
      </c>
      <c r="M2469" s="9">
        <v>796.4</v>
      </c>
      <c r="P2469" s="65">
        <f t="shared" si="62"/>
        <v>3213.9</v>
      </c>
      <c r="R2469" t="s">
        <v>284</v>
      </c>
    </row>
    <row r="2470" spans="1:21" ht="15">
      <c r="A2470" s="28" t="s">
        <v>38</v>
      </c>
      <c r="B2470" s="61" t="s">
        <v>651</v>
      </c>
      <c r="E2470" s="9" t="s">
        <v>278</v>
      </c>
      <c r="F2470" s="9" t="s">
        <v>278</v>
      </c>
      <c r="G2470" s="9" t="s">
        <v>278</v>
      </c>
      <c r="H2470" s="9">
        <v>525.30000000000109</v>
      </c>
      <c r="I2470" s="9">
        <v>0</v>
      </c>
      <c r="J2470" s="9">
        <v>838.699999999998</v>
      </c>
      <c r="K2470" s="9">
        <v>521.49999999999545</v>
      </c>
      <c r="L2470" s="9">
        <v>645.30000000000473</v>
      </c>
      <c r="M2470" s="9">
        <v>622.30000000000018</v>
      </c>
      <c r="P2470" s="65">
        <f t="shared" si="62"/>
        <v>3153.0999999999995</v>
      </c>
    </row>
    <row r="2471" spans="1:21" ht="15">
      <c r="A2471" s="28" t="s">
        <v>145</v>
      </c>
      <c r="B2471" s="239" t="s">
        <v>1649</v>
      </c>
      <c r="C2471" s="3"/>
      <c r="D2471" s="3"/>
      <c r="E2471" s="9" t="s">
        <v>278</v>
      </c>
      <c r="F2471" s="9" t="s">
        <v>278</v>
      </c>
      <c r="G2471" s="9" t="s">
        <v>278</v>
      </c>
      <c r="H2471" s="9" t="s">
        <v>278</v>
      </c>
      <c r="I2471" s="9">
        <v>0</v>
      </c>
      <c r="J2471" s="185">
        <v>1159.0000000000009</v>
      </c>
      <c r="K2471" s="9">
        <v>772.60000000000036</v>
      </c>
      <c r="L2471" s="9">
        <v>496.89999999999873</v>
      </c>
      <c r="M2471" s="9">
        <v>720.69999999999993</v>
      </c>
      <c r="P2471" s="65">
        <f t="shared" si="62"/>
        <v>3149.2</v>
      </c>
      <c r="R2471" t="s">
        <v>281</v>
      </c>
      <c r="U2471" s="3" t="s">
        <v>1431</v>
      </c>
    </row>
    <row r="2472" spans="1:21" ht="15">
      <c r="A2472" s="28" t="s">
        <v>146</v>
      </c>
      <c r="B2472" s="61" t="s">
        <v>669</v>
      </c>
      <c r="E2472" s="9" t="s">
        <v>278</v>
      </c>
      <c r="F2472" s="9" t="s">
        <v>278</v>
      </c>
      <c r="G2472" s="9" t="s">
        <v>278</v>
      </c>
      <c r="H2472" s="9">
        <v>417.70000000000073</v>
      </c>
      <c r="I2472" s="9">
        <v>0</v>
      </c>
      <c r="J2472" s="9">
        <v>792.29999999999927</v>
      </c>
      <c r="K2472" s="188">
        <v>827.30000000000018</v>
      </c>
      <c r="L2472" s="9">
        <v>410.89999999999964</v>
      </c>
      <c r="M2472" s="9">
        <v>699</v>
      </c>
      <c r="P2472" s="65">
        <f t="shared" si="62"/>
        <v>3147.2</v>
      </c>
      <c r="R2472" t="s">
        <v>284</v>
      </c>
    </row>
    <row r="2473" spans="1:21" ht="15">
      <c r="A2473" s="28" t="s">
        <v>147</v>
      </c>
      <c r="B2473" s="61" t="s">
        <v>23</v>
      </c>
      <c r="E2473" s="183">
        <v>515.45000000000005</v>
      </c>
      <c r="F2473" s="9">
        <v>115.6</v>
      </c>
      <c r="G2473" s="9">
        <v>136.44999999999999</v>
      </c>
      <c r="H2473" s="9">
        <v>261.39999999999964</v>
      </c>
      <c r="I2473" s="9">
        <v>0</v>
      </c>
      <c r="J2473" s="9">
        <v>622.99999999999818</v>
      </c>
      <c r="K2473" s="9">
        <v>581.60000000000036</v>
      </c>
      <c r="L2473" s="9">
        <v>489.20000000000073</v>
      </c>
      <c r="M2473" s="9">
        <v>419.2</v>
      </c>
      <c r="P2473" s="65">
        <f t="shared" si="62"/>
        <v>3141.8999999999987</v>
      </c>
      <c r="R2473" t="s">
        <v>300</v>
      </c>
    </row>
    <row r="2474" spans="1:21" ht="15">
      <c r="A2474" s="28" t="s">
        <v>151</v>
      </c>
      <c r="B2474" s="239" t="s">
        <v>1661</v>
      </c>
      <c r="C2474" s="3"/>
      <c r="D2474" s="3"/>
      <c r="E2474" s="9" t="s">
        <v>278</v>
      </c>
      <c r="F2474" s="9" t="s">
        <v>278</v>
      </c>
      <c r="G2474" s="9" t="s">
        <v>278</v>
      </c>
      <c r="H2474" s="9" t="s">
        <v>278</v>
      </c>
      <c r="I2474" s="9">
        <v>0</v>
      </c>
      <c r="J2474" s="9">
        <v>832.70000000000073</v>
      </c>
      <c r="K2474" s="9">
        <v>707.5</v>
      </c>
      <c r="L2474" s="9">
        <v>648.89999999999964</v>
      </c>
      <c r="M2474" s="188">
        <v>938.9</v>
      </c>
      <c r="P2474" s="65">
        <f t="shared" si="62"/>
        <v>3128.0000000000005</v>
      </c>
      <c r="R2474" t="s">
        <v>284</v>
      </c>
    </row>
    <row r="2475" spans="1:21" ht="15">
      <c r="A2475" s="28" t="s">
        <v>157</v>
      </c>
      <c r="B2475" s="61" t="s">
        <v>654</v>
      </c>
      <c r="E2475" s="9" t="s">
        <v>278</v>
      </c>
      <c r="F2475" s="9" t="s">
        <v>278</v>
      </c>
      <c r="G2475" s="9" t="s">
        <v>278</v>
      </c>
      <c r="H2475" s="9">
        <v>253.60000000000036</v>
      </c>
      <c r="I2475" s="9">
        <v>0</v>
      </c>
      <c r="J2475" s="9">
        <v>857.50000000000182</v>
      </c>
      <c r="K2475" s="9">
        <v>573.49999999999909</v>
      </c>
      <c r="L2475" s="188">
        <v>715.80000000000109</v>
      </c>
      <c r="M2475" s="9">
        <v>721.99999999999989</v>
      </c>
      <c r="P2475" s="65">
        <f t="shared" si="62"/>
        <v>3122.4000000000024</v>
      </c>
      <c r="R2475" t="s">
        <v>297</v>
      </c>
    </row>
    <row r="2476" spans="1:21" ht="15">
      <c r="A2476" s="28" t="s">
        <v>159</v>
      </c>
      <c r="B2476" s="61" t="s">
        <v>162</v>
      </c>
      <c r="E2476" s="9" t="s">
        <v>278</v>
      </c>
      <c r="F2476" s="9" t="s">
        <v>278</v>
      </c>
      <c r="G2476" s="188">
        <v>453.2</v>
      </c>
      <c r="H2476" s="9">
        <v>450.19999999999891</v>
      </c>
      <c r="I2476" s="9">
        <v>0</v>
      </c>
      <c r="J2476" s="9">
        <v>554.79999999999927</v>
      </c>
      <c r="K2476" s="9">
        <v>647.70000000000164</v>
      </c>
      <c r="L2476" s="9">
        <v>472.99999999999818</v>
      </c>
      <c r="M2476" s="9">
        <v>446.5</v>
      </c>
      <c r="P2476" s="65">
        <f t="shared" si="62"/>
        <v>3025.3999999999978</v>
      </c>
      <c r="R2476" t="s">
        <v>287</v>
      </c>
    </row>
    <row r="2477" spans="1:21" ht="15">
      <c r="A2477" s="28" t="s">
        <v>160</v>
      </c>
      <c r="B2477" s="61" t="s">
        <v>643</v>
      </c>
      <c r="E2477" s="9" t="s">
        <v>278</v>
      </c>
      <c r="F2477" s="9" t="s">
        <v>278</v>
      </c>
      <c r="G2477" s="9" t="s">
        <v>278</v>
      </c>
      <c r="H2477" s="188">
        <v>541.70000000000255</v>
      </c>
      <c r="I2477" s="9">
        <v>0</v>
      </c>
      <c r="J2477" s="9">
        <v>768.80000000000109</v>
      </c>
      <c r="K2477" s="9">
        <v>717.70000000000073</v>
      </c>
      <c r="L2477" s="9">
        <v>573.00000000000273</v>
      </c>
      <c r="M2477" s="9">
        <v>370.09999999999997</v>
      </c>
      <c r="P2477" s="65">
        <f t="shared" si="62"/>
        <v>2971.300000000007</v>
      </c>
      <c r="R2477" t="s">
        <v>293</v>
      </c>
    </row>
    <row r="2478" spans="1:21" ht="15">
      <c r="A2478" s="28" t="s">
        <v>161</v>
      </c>
      <c r="B2478" s="61" t="s">
        <v>39</v>
      </c>
      <c r="E2478" s="188">
        <v>458</v>
      </c>
      <c r="F2478" s="188">
        <v>407.1</v>
      </c>
      <c r="G2478" s="9">
        <v>257.2</v>
      </c>
      <c r="H2478" s="9">
        <v>352.70000000000073</v>
      </c>
      <c r="I2478" s="9">
        <v>0</v>
      </c>
      <c r="J2478" s="9">
        <v>937.39999999999964</v>
      </c>
      <c r="K2478" s="9">
        <v>516.80000000000109</v>
      </c>
      <c r="L2478" s="9" t="s">
        <v>278</v>
      </c>
      <c r="M2478" s="9" t="s">
        <v>278</v>
      </c>
      <c r="P2478" s="65">
        <f t="shared" si="62"/>
        <v>2929.2000000000016</v>
      </c>
      <c r="R2478" t="s">
        <v>340</v>
      </c>
    </row>
    <row r="2479" spans="1:21" ht="15">
      <c r="A2479" s="28" t="s">
        <v>163</v>
      </c>
      <c r="B2479" s="178" t="s">
        <v>1344</v>
      </c>
      <c r="C2479" s="3"/>
      <c r="D2479" s="3"/>
      <c r="E2479" s="9" t="s">
        <v>278</v>
      </c>
      <c r="F2479" s="9" t="s">
        <v>278</v>
      </c>
      <c r="G2479" s="9" t="s">
        <v>278</v>
      </c>
      <c r="H2479" s="9" t="s">
        <v>278</v>
      </c>
      <c r="I2479" s="9">
        <v>0</v>
      </c>
      <c r="J2479" s="9">
        <v>823.79999999999745</v>
      </c>
      <c r="K2479" s="9">
        <v>511.09999999999945</v>
      </c>
      <c r="L2479" s="188">
        <v>689.39999999999873</v>
      </c>
      <c r="M2479" s="188">
        <v>891.3</v>
      </c>
      <c r="P2479" s="65">
        <f t="shared" si="62"/>
        <v>2915.5999999999958</v>
      </c>
      <c r="R2479" t="s">
        <v>325</v>
      </c>
    </row>
    <row r="2480" spans="1:21" ht="15">
      <c r="A2480" s="28" t="s">
        <v>274</v>
      </c>
      <c r="B2480" s="61" t="s">
        <v>27</v>
      </c>
      <c r="E2480" s="9">
        <v>285.5</v>
      </c>
      <c r="F2480" s="9">
        <v>146.30000000000001</v>
      </c>
      <c r="G2480" s="9">
        <v>387.2</v>
      </c>
      <c r="H2480" s="188">
        <v>543.80000000000109</v>
      </c>
      <c r="I2480" s="9">
        <v>0</v>
      </c>
      <c r="J2480" s="9">
        <v>818.19999999999982</v>
      </c>
      <c r="K2480" s="9">
        <v>423.79999999999654</v>
      </c>
      <c r="L2480" s="9">
        <v>286.39999999999873</v>
      </c>
      <c r="M2480" s="9" t="s">
        <v>278</v>
      </c>
      <c r="P2480" s="65">
        <f t="shared" si="62"/>
        <v>2891.1999999999962</v>
      </c>
      <c r="R2480" t="s">
        <v>288</v>
      </c>
    </row>
    <row r="2481" spans="1:21" ht="15">
      <c r="A2481" s="28" t="s">
        <v>275</v>
      </c>
      <c r="B2481" s="239" t="s">
        <v>1657</v>
      </c>
      <c r="C2481" s="3"/>
      <c r="D2481" s="3"/>
      <c r="E2481" s="9" t="s">
        <v>278</v>
      </c>
      <c r="F2481" s="9" t="s">
        <v>278</v>
      </c>
      <c r="G2481" s="9" t="s">
        <v>278</v>
      </c>
      <c r="H2481" s="9" t="s">
        <v>278</v>
      </c>
      <c r="I2481" s="9">
        <v>0</v>
      </c>
      <c r="J2481" s="188">
        <v>1070.9000000000024</v>
      </c>
      <c r="K2481" s="184">
        <v>950.39999999999782</v>
      </c>
      <c r="L2481" s="9">
        <v>580.89999999999873</v>
      </c>
      <c r="M2481" s="9">
        <v>234.9</v>
      </c>
      <c r="P2481" s="65">
        <f t="shared" si="62"/>
        <v>2837.099999999999</v>
      </c>
      <c r="R2481" t="s">
        <v>296</v>
      </c>
    </row>
    <row r="2482" spans="1:21" ht="15">
      <c r="A2482" s="28" t="s">
        <v>276</v>
      </c>
      <c r="B2482" s="190" t="s">
        <v>1351</v>
      </c>
      <c r="C2482" s="3"/>
      <c r="D2482" s="3"/>
      <c r="E2482" s="9" t="s">
        <v>278</v>
      </c>
      <c r="F2482" s="9" t="s">
        <v>278</v>
      </c>
      <c r="G2482" s="9" t="s">
        <v>278</v>
      </c>
      <c r="H2482" s="9" t="s">
        <v>278</v>
      </c>
      <c r="I2482" s="9">
        <v>0</v>
      </c>
      <c r="J2482" s="9">
        <v>723.10000000000036</v>
      </c>
      <c r="K2482" s="9">
        <v>715.00000000000091</v>
      </c>
      <c r="L2482" s="9">
        <v>578.20000000000255</v>
      </c>
      <c r="M2482" s="9">
        <v>809.89999999999975</v>
      </c>
      <c r="P2482" s="65">
        <f t="shared" ref="P2482:P2513" si="63">SUM(E2482:M2482)</f>
        <v>2826.2000000000035</v>
      </c>
    </row>
    <row r="2483" spans="1:21" ht="15">
      <c r="A2483" s="28" t="s">
        <v>277</v>
      </c>
      <c r="B2483" s="61" t="s">
        <v>668</v>
      </c>
      <c r="E2483" s="9" t="s">
        <v>278</v>
      </c>
      <c r="F2483" s="9" t="s">
        <v>278</v>
      </c>
      <c r="G2483" s="9" t="s">
        <v>278</v>
      </c>
      <c r="H2483" s="9">
        <v>471.40000000000236</v>
      </c>
      <c r="I2483" s="9">
        <v>0</v>
      </c>
      <c r="J2483" s="9">
        <v>719.60000000000036</v>
      </c>
      <c r="K2483" s="9">
        <v>708.39999999999873</v>
      </c>
      <c r="L2483" s="9">
        <v>379.10000000000036</v>
      </c>
      <c r="M2483" s="9">
        <v>531.20000000000005</v>
      </c>
      <c r="P2483" s="65">
        <f t="shared" si="63"/>
        <v>2809.7000000000016</v>
      </c>
    </row>
    <row r="2484" spans="1:21" ht="15">
      <c r="A2484" s="28" t="s">
        <v>640</v>
      </c>
      <c r="B2484" s="61" t="s">
        <v>682</v>
      </c>
      <c r="E2484" s="9" t="s">
        <v>278</v>
      </c>
      <c r="F2484" s="9" t="s">
        <v>278</v>
      </c>
      <c r="G2484" s="9" t="s">
        <v>278</v>
      </c>
      <c r="H2484" s="9">
        <v>269.00000000000182</v>
      </c>
      <c r="I2484" s="9">
        <v>0</v>
      </c>
      <c r="J2484" s="9">
        <v>815.19999999999982</v>
      </c>
      <c r="K2484" s="9">
        <v>531.29999999999836</v>
      </c>
      <c r="L2484" s="9">
        <v>481.80000000000109</v>
      </c>
      <c r="M2484" s="9">
        <v>712.3</v>
      </c>
      <c r="P2484" s="65">
        <f t="shared" si="63"/>
        <v>2809.6000000000013</v>
      </c>
    </row>
    <row r="2485" spans="1:21" ht="15">
      <c r="A2485" s="28" t="s">
        <v>641</v>
      </c>
      <c r="B2485" s="61" t="s">
        <v>653</v>
      </c>
      <c r="E2485" s="9" t="s">
        <v>278</v>
      </c>
      <c r="F2485" s="9" t="s">
        <v>278</v>
      </c>
      <c r="G2485" s="9" t="s">
        <v>278</v>
      </c>
      <c r="H2485" s="9">
        <v>379.49999999999818</v>
      </c>
      <c r="I2485" s="9">
        <v>0</v>
      </c>
      <c r="J2485" s="9">
        <v>794.10000000000127</v>
      </c>
      <c r="K2485" s="9">
        <v>553.89999999999782</v>
      </c>
      <c r="L2485" s="9">
        <v>489.59999999999945</v>
      </c>
      <c r="M2485" s="9">
        <v>581.4</v>
      </c>
      <c r="P2485" s="65">
        <f t="shared" si="63"/>
        <v>2798.4999999999968</v>
      </c>
    </row>
    <row r="2486" spans="1:21" ht="15">
      <c r="A2486" s="28" t="s">
        <v>642</v>
      </c>
      <c r="B2486" s="178" t="s">
        <v>1348</v>
      </c>
      <c r="C2486" s="3"/>
      <c r="D2486" s="3"/>
      <c r="E2486" s="9" t="s">
        <v>278</v>
      </c>
      <c r="F2486" s="9" t="s">
        <v>278</v>
      </c>
      <c r="G2486" s="9" t="s">
        <v>278</v>
      </c>
      <c r="H2486" s="9" t="s">
        <v>278</v>
      </c>
      <c r="I2486" s="9">
        <v>0</v>
      </c>
      <c r="J2486" s="9">
        <v>843.89999999999873</v>
      </c>
      <c r="K2486" s="9">
        <v>641.90000000000055</v>
      </c>
      <c r="L2486" s="188">
        <v>692.89999999999964</v>
      </c>
      <c r="M2486" s="9">
        <v>609.50000000000011</v>
      </c>
      <c r="P2486" s="65">
        <f t="shared" si="63"/>
        <v>2788.1999999999989</v>
      </c>
      <c r="R2486" t="s">
        <v>292</v>
      </c>
    </row>
    <row r="2487" spans="1:21" ht="15">
      <c r="A2487" s="28" t="s">
        <v>644</v>
      </c>
      <c r="B2487" s="61" t="s">
        <v>667</v>
      </c>
      <c r="E2487" s="9" t="s">
        <v>278</v>
      </c>
      <c r="F2487" s="9" t="s">
        <v>278</v>
      </c>
      <c r="G2487" s="9" t="s">
        <v>278</v>
      </c>
      <c r="H2487" s="9">
        <v>232.60000000000127</v>
      </c>
      <c r="I2487" s="9">
        <v>0</v>
      </c>
      <c r="J2487" s="9">
        <v>793.70000000000164</v>
      </c>
      <c r="K2487" s="9">
        <v>611.19999999999891</v>
      </c>
      <c r="L2487" s="9">
        <v>507.50000000000182</v>
      </c>
      <c r="M2487" s="9">
        <v>641.20000000000005</v>
      </c>
      <c r="P2487" s="65">
        <f t="shared" si="63"/>
        <v>2786.2000000000035</v>
      </c>
    </row>
    <row r="2488" spans="1:21" ht="15">
      <c r="A2488" s="28" t="s">
        <v>650</v>
      </c>
      <c r="B2488" s="239" t="s">
        <v>1653</v>
      </c>
      <c r="C2488" s="3"/>
      <c r="D2488" s="3"/>
      <c r="E2488" s="9" t="s">
        <v>278</v>
      </c>
      <c r="F2488" s="9" t="s">
        <v>278</v>
      </c>
      <c r="G2488" s="9" t="s">
        <v>278</v>
      </c>
      <c r="H2488" s="9" t="s">
        <v>278</v>
      </c>
      <c r="I2488" s="9">
        <v>0</v>
      </c>
      <c r="J2488" s="9">
        <v>788.80000000000018</v>
      </c>
      <c r="K2488" s="9">
        <v>647.20000000000164</v>
      </c>
      <c r="L2488" s="9">
        <v>609.10000000000218</v>
      </c>
      <c r="M2488" s="9">
        <v>572.9</v>
      </c>
      <c r="P2488" s="65">
        <f t="shared" si="63"/>
        <v>2618.0000000000041</v>
      </c>
    </row>
    <row r="2489" spans="1:21" ht="15">
      <c r="A2489" s="28" t="s">
        <v>652</v>
      </c>
      <c r="B2489" s="61" t="s">
        <v>13</v>
      </c>
      <c r="E2489" s="9">
        <v>125.2</v>
      </c>
      <c r="F2489" s="185">
        <v>526.9</v>
      </c>
      <c r="G2489" s="9">
        <v>318.10000000000002</v>
      </c>
      <c r="H2489" s="9">
        <v>187.49999999999545</v>
      </c>
      <c r="I2489" s="9">
        <v>0</v>
      </c>
      <c r="J2489" s="9">
        <v>822.80000000000109</v>
      </c>
      <c r="K2489" s="9">
        <v>436.89999999999964</v>
      </c>
      <c r="L2489" s="9">
        <v>164.60000000000127</v>
      </c>
      <c r="M2489" s="9" t="s">
        <v>278</v>
      </c>
      <c r="P2489" s="65">
        <f t="shared" si="63"/>
        <v>2581.9999999999973</v>
      </c>
      <c r="R2489" t="s">
        <v>281</v>
      </c>
      <c r="U2489" s="3" t="s">
        <v>1431</v>
      </c>
    </row>
    <row r="2490" spans="1:21" ht="15">
      <c r="A2490" s="28" t="s">
        <v>655</v>
      </c>
      <c r="B2490" s="178" t="s">
        <v>1346</v>
      </c>
      <c r="C2490" s="3"/>
      <c r="D2490" s="3"/>
      <c r="E2490" s="9" t="s">
        <v>278</v>
      </c>
      <c r="F2490" s="9" t="s">
        <v>278</v>
      </c>
      <c r="G2490" s="9" t="s">
        <v>278</v>
      </c>
      <c r="H2490" s="9" t="s">
        <v>278</v>
      </c>
      <c r="I2490" s="9">
        <v>0</v>
      </c>
      <c r="J2490" s="183">
        <v>1115.2000000000016</v>
      </c>
      <c r="K2490" s="9">
        <v>294.80000000000109</v>
      </c>
      <c r="L2490" s="9">
        <v>530.99999999999818</v>
      </c>
      <c r="M2490" s="9">
        <v>613.59999999999991</v>
      </c>
      <c r="P2490" s="65">
        <f t="shared" si="63"/>
        <v>2554.6000000000008</v>
      </c>
      <c r="R2490" t="s">
        <v>300</v>
      </c>
    </row>
    <row r="2491" spans="1:21" ht="15">
      <c r="A2491" s="28" t="s">
        <v>656</v>
      </c>
      <c r="B2491" s="61" t="s">
        <v>658</v>
      </c>
      <c r="E2491" s="9" t="s">
        <v>278</v>
      </c>
      <c r="F2491" s="9" t="s">
        <v>278</v>
      </c>
      <c r="G2491" s="9" t="s">
        <v>278</v>
      </c>
      <c r="H2491" s="9">
        <v>105.60000000000036</v>
      </c>
      <c r="I2491" s="9">
        <v>0</v>
      </c>
      <c r="J2491" s="9">
        <v>958.90000000000055</v>
      </c>
      <c r="K2491" s="9">
        <v>598.19999999999891</v>
      </c>
      <c r="L2491" s="9">
        <v>499</v>
      </c>
      <c r="M2491" s="9">
        <v>389.8</v>
      </c>
      <c r="P2491" s="65">
        <f t="shared" si="63"/>
        <v>2551.5</v>
      </c>
    </row>
    <row r="2492" spans="1:21" ht="15">
      <c r="A2492" s="28" t="s">
        <v>659</v>
      </c>
      <c r="B2492" s="61" t="s">
        <v>19</v>
      </c>
      <c r="E2492" s="9">
        <v>301.8</v>
      </c>
      <c r="F2492" s="9">
        <v>236.4</v>
      </c>
      <c r="G2492" s="183">
        <v>710.6</v>
      </c>
      <c r="H2492" s="9">
        <v>401.19999999999982</v>
      </c>
      <c r="I2492" s="9">
        <v>0</v>
      </c>
      <c r="J2492" s="9">
        <v>845.04999999999927</v>
      </c>
      <c r="K2492" s="9" t="s">
        <v>278</v>
      </c>
      <c r="L2492" s="9" t="s">
        <v>278</v>
      </c>
      <c r="M2492" s="9" t="s">
        <v>278</v>
      </c>
      <c r="P2492" s="65">
        <f t="shared" si="63"/>
        <v>2495.0499999999993</v>
      </c>
      <c r="R2492" t="s">
        <v>300</v>
      </c>
    </row>
    <row r="2493" spans="1:21" ht="15">
      <c r="A2493" s="28" t="s">
        <v>661</v>
      </c>
      <c r="B2493" s="61" t="s">
        <v>662</v>
      </c>
      <c r="E2493" s="9" t="s">
        <v>278</v>
      </c>
      <c r="F2493" s="9" t="s">
        <v>278</v>
      </c>
      <c r="G2493" s="9" t="s">
        <v>278</v>
      </c>
      <c r="H2493" s="9">
        <v>179.60000000000036</v>
      </c>
      <c r="I2493" s="9">
        <v>0</v>
      </c>
      <c r="J2493" s="9">
        <v>731.40000000000055</v>
      </c>
      <c r="K2493" s="9">
        <v>628.20000000000073</v>
      </c>
      <c r="L2493" s="9">
        <v>446.30000000000109</v>
      </c>
      <c r="M2493" s="9">
        <v>500.09999999999997</v>
      </c>
      <c r="P2493" s="65">
        <f t="shared" si="63"/>
        <v>2485.6000000000026</v>
      </c>
    </row>
    <row r="2494" spans="1:21" ht="15">
      <c r="A2494" s="28" t="s">
        <v>666</v>
      </c>
      <c r="B2494" s="178" t="s">
        <v>1349</v>
      </c>
      <c r="C2494" s="3"/>
      <c r="D2494" s="3"/>
      <c r="E2494" s="9" t="s">
        <v>278</v>
      </c>
      <c r="F2494" s="9" t="s">
        <v>278</v>
      </c>
      <c r="G2494" s="9" t="s">
        <v>278</v>
      </c>
      <c r="H2494" s="9" t="s">
        <v>278</v>
      </c>
      <c r="I2494" s="9">
        <v>0</v>
      </c>
      <c r="J2494" s="9">
        <v>761.49999999999818</v>
      </c>
      <c r="K2494" s="188">
        <v>820.90000000000236</v>
      </c>
      <c r="L2494" s="9">
        <v>621.89999999999964</v>
      </c>
      <c r="M2494" s="9">
        <v>280.60000000000002</v>
      </c>
      <c r="P2494" s="65">
        <f t="shared" si="63"/>
        <v>2484.9</v>
      </c>
      <c r="R2494" t="s">
        <v>297</v>
      </c>
    </row>
    <row r="2495" spans="1:21" ht="15">
      <c r="A2495" s="28" t="s">
        <v>670</v>
      </c>
      <c r="B2495" s="28" t="s">
        <v>639</v>
      </c>
      <c r="E2495" s="9" t="s">
        <v>278</v>
      </c>
      <c r="F2495" s="9" t="s">
        <v>278</v>
      </c>
      <c r="G2495" s="9" t="s">
        <v>278</v>
      </c>
      <c r="H2495" s="9">
        <v>430.90000000000327</v>
      </c>
      <c r="I2495" s="9">
        <v>0</v>
      </c>
      <c r="J2495" s="9">
        <v>936.94999999999891</v>
      </c>
      <c r="K2495" s="9">
        <v>469.29999999999927</v>
      </c>
      <c r="L2495" s="9">
        <v>543.20000000000164</v>
      </c>
      <c r="M2495" s="9" t="s">
        <v>278</v>
      </c>
      <c r="P2495" s="65">
        <f t="shared" si="63"/>
        <v>2380.3500000000031</v>
      </c>
    </row>
    <row r="2496" spans="1:21" ht="15">
      <c r="A2496" s="28" t="s">
        <v>671</v>
      </c>
      <c r="B2496" s="178" t="s">
        <v>1333</v>
      </c>
      <c r="C2496" s="3"/>
      <c r="D2496" s="3"/>
      <c r="E2496" s="9" t="s">
        <v>278</v>
      </c>
      <c r="F2496" s="9" t="s">
        <v>278</v>
      </c>
      <c r="G2496" s="9" t="s">
        <v>278</v>
      </c>
      <c r="H2496" s="9" t="s">
        <v>278</v>
      </c>
      <c r="I2496" s="9">
        <v>0</v>
      </c>
      <c r="J2496" s="9">
        <v>822.75</v>
      </c>
      <c r="K2496" s="9">
        <v>680.30000000000018</v>
      </c>
      <c r="L2496" s="9">
        <v>499.699999999998</v>
      </c>
      <c r="M2496" s="9">
        <v>353.00000000000006</v>
      </c>
      <c r="P2496" s="65">
        <f t="shared" si="63"/>
        <v>2355.7499999999982</v>
      </c>
    </row>
    <row r="2497" spans="1:18" ht="15">
      <c r="A2497" s="28" t="s">
        <v>672</v>
      </c>
      <c r="B2497" s="178" t="s">
        <v>1334</v>
      </c>
      <c r="C2497" s="3"/>
      <c r="D2497" s="3"/>
      <c r="E2497" s="9" t="s">
        <v>278</v>
      </c>
      <c r="F2497" s="9" t="s">
        <v>278</v>
      </c>
      <c r="G2497" s="9" t="s">
        <v>278</v>
      </c>
      <c r="H2497" s="9" t="s">
        <v>278</v>
      </c>
      <c r="I2497" s="9">
        <v>0</v>
      </c>
      <c r="J2497" s="9">
        <v>429.10000000000036</v>
      </c>
      <c r="K2497" s="188">
        <v>793.99999999999636</v>
      </c>
      <c r="L2497" s="9">
        <v>469.99999999999909</v>
      </c>
      <c r="M2497" s="9">
        <v>661.7</v>
      </c>
      <c r="P2497" s="65">
        <f t="shared" si="63"/>
        <v>2354.7999999999956</v>
      </c>
      <c r="R2497" t="s">
        <v>287</v>
      </c>
    </row>
    <row r="2498" spans="1:18" ht="15">
      <c r="A2498" s="28" t="s">
        <v>677</v>
      </c>
      <c r="B2498" s="61" t="s">
        <v>694</v>
      </c>
      <c r="E2498" s="9" t="s">
        <v>278</v>
      </c>
      <c r="F2498" s="9" t="s">
        <v>278</v>
      </c>
      <c r="G2498" s="9" t="s">
        <v>278</v>
      </c>
      <c r="H2498" s="9">
        <v>351.89999999999691</v>
      </c>
      <c r="I2498" s="9">
        <v>0</v>
      </c>
      <c r="J2498" s="9">
        <v>691.49999999999909</v>
      </c>
      <c r="K2498" s="188">
        <v>815</v>
      </c>
      <c r="L2498" s="9">
        <v>299.79999999999927</v>
      </c>
      <c r="M2498" s="9">
        <v>88.499999999999986</v>
      </c>
      <c r="P2498" s="65">
        <f t="shared" si="63"/>
        <v>2246.6999999999953</v>
      </c>
      <c r="R2498" t="s">
        <v>292</v>
      </c>
    </row>
    <row r="2499" spans="1:18" ht="15">
      <c r="A2499" s="28" t="s">
        <v>685</v>
      </c>
      <c r="B2499" s="178" t="s">
        <v>1343</v>
      </c>
      <c r="C2499" s="3"/>
      <c r="D2499" s="3"/>
      <c r="E2499" s="9" t="s">
        <v>278</v>
      </c>
      <c r="F2499" s="9" t="s">
        <v>278</v>
      </c>
      <c r="G2499" s="9" t="s">
        <v>278</v>
      </c>
      <c r="H2499" s="9" t="s">
        <v>278</v>
      </c>
      <c r="I2499" s="9">
        <v>0</v>
      </c>
      <c r="J2499" s="9">
        <v>603.49999999999909</v>
      </c>
      <c r="K2499" s="9">
        <v>533.99999999999909</v>
      </c>
      <c r="L2499" s="9">
        <v>601.300000000002</v>
      </c>
      <c r="M2499" s="9">
        <v>481</v>
      </c>
      <c r="P2499" s="65">
        <f t="shared" si="63"/>
        <v>2219.8000000000002</v>
      </c>
    </row>
    <row r="2500" spans="1:18" ht="15">
      <c r="A2500" s="28" t="s">
        <v>689</v>
      </c>
      <c r="B2500" s="61" t="s">
        <v>153</v>
      </c>
      <c r="E2500" s="9" t="s">
        <v>278</v>
      </c>
      <c r="F2500" s="9" t="s">
        <v>278</v>
      </c>
      <c r="G2500" s="9">
        <v>446.4</v>
      </c>
      <c r="H2500" s="9">
        <v>283.699999999998</v>
      </c>
      <c r="I2500" s="9">
        <v>0</v>
      </c>
      <c r="J2500" s="9">
        <v>725.40000000000055</v>
      </c>
      <c r="K2500" s="9">
        <v>378.89999999999873</v>
      </c>
      <c r="L2500" s="9">
        <v>315.199999999998</v>
      </c>
      <c r="M2500" s="9">
        <v>51.1</v>
      </c>
      <c r="P2500" s="65">
        <f t="shared" si="63"/>
        <v>2200.6999999999953</v>
      </c>
    </row>
    <row r="2501" spans="1:18" ht="15">
      <c r="A2501" s="28" t="s">
        <v>690</v>
      </c>
      <c r="B2501" s="28" t="s">
        <v>633</v>
      </c>
      <c r="E2501" s="9" t="s">
        <v>278</v>
      </c>
      <c r="F2501" s="9" t="s">
        <v>278</v>
      </c>
      <c r="G2501" s="9" t="s">
        <v>278</v>
      </c>
      <c r="H2501" s="9">
        <v>504.60000000000127</v>
      </c>
      <c r="I2501" s="9">
        <v>0</v>
      </c>
      <c r="J2501" s="9">
        <v>701.30000000000109</v>
      </c>
      <c r="K2501" s="9">
        <v>416.80000000000109</v>
      </c>
      <c r="L2501" s="9">
        <v>97.499999999998181</v>
      </c>
      <c r="M2501" s="9">
        <v>424.7</v>
      </c>
      <c r="P2501" s="65">
        <f t="shared" si="63"/>
        <v>2144.9000000000015</v>
      </c>
    </row>
    <row r="2502" spans="1:18" ht="15">
      <c r="A2502" s="28" t="s">
        <v>691</v>
      </c>
      <c r="B2502" s="178" t="s">
        <v>1342</v>
      </c>
      <c r="C2502" s="3"/>
      <c r="D2502" s="3"/>
      <c r="E2502" s="9" t="s">
        <v>278</v>
      </c>
      <c r="F2502" s="9" t="s">
        <v>278</v>
      </c>
      <c r="G2502" s="9" t="s">
        <v>278</v>
      </c>
      <c r="H2502" s="9" t="s">
        <v>278</v>
      </c>
      <c r="I2502" s="9">
        <v>0</v>
      </c>
      <c r="J2502" s="9">
        <v>924.29999999999927</v>
      </c>
      <c r="K2502" s="9">
        <v>714.49999999999727</v>
      </c>
      <c r="L2502" s="9">
        <v>291.50000000000546</v>
      </c>
      <c r="M2502" s="9">
        <v>188.6</v>
      </c>
      <c r="P2502" s="65">
        <f t="shared" si="63"/>
        <v>2118.9000000000019</v>
      </c>
    </row>
    <row r="2503" spans="1:18" ht="15">
      <c r="A2503" s="28" t="s">
        <v>697</v>
      </c>
      <c r="B2503" s="239" t="s">
        <v>1655</v>
      </c>
      <c r="C2503" s="3"/>
      <c r="D2503" s="3"/>
      <c r="E2503" s="9" t="s">
        <v>278</v>
      </c>
      <c r="F2503" s="9" t="s">
        <v>278</v>
      </c>
      <c r="G2503" s="9" t="s">
        <v>278</v>
      </c>
      <c r="H2503" s="9" t="s">
        <v>278</v>
      </c>
      <c r="I2503" s="9">
        <v>0</v>
      </c>
      <c r="J2503" s="9">
        <v>721.70000000000164</v>
      </c>
      <c r="K2503" s="9">
        <v>601.49999999999909</v>
      </c>
      <c r="L2503" s="9">
        <v>588.50000000000546</v>
      </c>
      <c r="M2503" s="9">
        <v>166.9</v>
      </c>
      <c r="P2503" s="65">
        <f t="shared" si="63"/>
        <v>2078.6000000000063</v>
      </c>
    </row>
    <row r="2504" spans="1:18" ht="15">
      <c r="A2504" s="28" t="s">
        <v>698</v>
      </c>
      <c r="B2504" s="239" t="s">
        <v>1658</v>
      </c>
      <c r="C2504" s="3"/>
      <c r="D2504" s="3"/>
      <c r="E2504" s="9" t="s">
        <v>278</v>
      </c>
      <c r="F2504" s="9" t="s">
        <v>278</v>
      </c>
      <c r="G2504" s="9" t="s">
        <v>278</v>
      </c>
      <c r="H2504" s="9" t="s">
        <v>278</v>
      </c>
      <c r="I2504" s="9">
        <v>0</v>
      </c>
      <c r="J2504" s="9">
        <v>842.39999999999964</v>
      </c>
      <c r="K2504" s="9">
        <v>504.90000000000055</v>
      </c>
      <c r="L2504" s="9">
        <v>519.40000000000327</v>
      </c>
      <c r="M2504" s="9">
        <v>178.5</v>
      </c>
      <c r="P2504" s="65">
        <f t="shared" si="63"/>
        <v>2045.2000000000035</v>
      </c>
    </row>
    <row r="2505" spans="1:18" ht="15">
      <c r="A2505" s="28" t="s">
        <v>699</v>
      </c>
      <c r="B2505" s="61" t="s">
        <v>144</v>
      </c>
      <c r="E2505" s="9" t="s">
        <v>278</v>
      </c>
      <c r="F2505" s="9">
        <v>313.10000000000002</v>
      </c>
      <c r="G2505" s="9">
        <v>290.3</v>
      </c>
      <c r="H2505" s="9">
        <v>291.00000000000091</v>
      </c>
      <c r="I2505" s="9">
        <v>0</v>
      </c>
      <c r="J2505" s="9">
        <v>695.30000000000109</v>
      </c>
      <c r="K2505" s="9">
        <v>447.69999999999891</v>
      </c>
      <c r="L2505" s="9" t="s">
        <v>278</v>
      </c>
      <c r="M2505" s="9" t="s">
        <v>278</v>
      </c>
      <c r="P2505" s="65">
        <f t="shared" si="63"/>
        <v>2037.400000000001</v>
      </c>
    </row>
    <row r="2506" spans="1:18" ht="15">
      <c r="A2506" s="28" t="s">
        <v>701</v>
      </c>
      <c r="B2506" s="239" t="s">
        <v>1668</v>
      </c>
      <c r="C2506" s="3"/>
      <c r="D2506" s="3"/>
      <c r="E2506" s="9" t="s">
        <v>278</v>
      </c>
      <c r="F2506" s="9" t="s">
        <v>278</v>
      </c>
      <c r="G2506" s="9" t="s">
        <v>278</v>
      </c>
      <c r="H2506" s="9" t="s">
        <v>278</v>
      </c>
      <c r="I2506" s="9">
        <v>0</v>
      </c>
      <c r="J2506" s="9" t="s">
        <v>278</v>
      </c>
      <c r="K2506" s="9">
        <v>535.90000000000055</v>
      </c>
      <c r="L2506" s="188">
        <v>716.29999999999927</v>
      </c>
      <c r="M2506" s="9">
        <v>761.89999999999986</v>
      </c>
      <c r="P2506" s="65">
        <f t="shared" si="63"/>
        <v>2014.0999999999997</v>
      </c>
      <c r="R2506" t="s">
        <v>284</v>
      </c>
    </row>
    <row r="2507" spans="1:18" ht="15">
      <c r="A2507" s="28" t="s">
        <v>702</v>
      </c>
      <c r="B2507" s="61" t="s">
        <v>692</v>
      </c>
      <c r="E2507" s="9" t="s">
        <v>278</v>
      </c>
      <c r="F2507" s="9" t="s">
        <v>278</v>
      </c>
      <c r="G2507" s="9" t="s">
        <v>278</v>
      </c>
      <c r="H2507" s="9">
        <v>344.29999999999927</v>
      </c>
      <c r="I2507" s="9">
        <v>0</v>
      </c>
      <c r="J2507" s="9">
        <v>714.80000000000109</v>
      </c>
      <c r="K2507" s="9">
        <v>477.30000000000109</v>
      </c>
      <c r="L2507" s="9">
        <v>295.59999999999991</v>
      </c>
      <c r="M2507" s="9">
        <v>160.39999999999998</v>
      </c>
      <c r="P2507" s="65">
        <f t="shared" si="63"/>
        <v>1992.4000000000015</v>
      </c>
    </row>
    <row r="2508" spans="1:18" ht="15">
      <c r="A2508" s="28" t="s">
        <v>703</v>
      </c>
      <c r="B2508" s="61" t="s">
        <v>6</v>
      </c>
      <c r="E2508" s="9">
        <v>307.60000000000002</v>
      </c>
      <c r="F2508" s="9">
        <v>154.69999999999999</v>
      </c>
      <c r="G2508" s="9">
        <v>268.5</v>
      </c>
      <c r="H2508" s="9">
        <v>347.90000000000055</v>
      </c>
      <c r="I2508" s="9">
        <v>0</v>
      </c>
      <c r="J2508" s="9">
        <v>907.84999999999854</v>
      </c>
      <c r="K2508" s="9" t="s">
        <v>278</v>
      </c>
      <c r="L2508" s="9" t="s">
        <v>278</v>
      </c>
      <c r="M2508" s="9" t="s">
        <v>278</v>
      </c>
      <c r="P2508" s="65">
        <f t="shared" si="63"/>
        <v>1986.549999999999</v>
      </c>
    </row>
    <row r="2509" spans="1:18" ht="15">
      <c r="A2509" s="28" t="s">
        <v>706</v>
      </c>
      <c r="B2509" s="61" t="s">
        <v>660</v>
      </c>
      <c r="E2509" s="9" t="s">
        <v>278</v>
      </c>
      <c r="F2509" s="9" t="s">
        <v>278</v>
      </c>
      <c r="G2509" s="9" t="s">
        <v>278</v>
      </c>
      <c r="H2509" s="9">
        <v>248.50000000000091</v>
      </c>
      <c r="I2509" s="9">
        <v>0</v>
      </c>
      <c r="J2509" s="9">
        <v>833.05000000000018</v>
      </c>
      <c r="K2509" s="9">
        <v>456.699999999998</v>
      </c>
      <c r="L2509" s="9">
        <v>359.30000000000018</v>
      </c>
      <c r="M2509" s="9" t="s">
        <v>278</v>
      </c>
      <c r="P2509" s="65">
        <f t="shared" si="63"/>
        <v>1897.5499999999993</v>
      </c>
    </row>
    <row r="2510" spans="1:18" ht="15">
      <c r="A2510" s="28" t="s">
        <v>775</v>
      </c>
      <c r="B2510" s="61" t="s">
        <v>675</v>
      </c>
      <c r="E2510" s="9" t="s">
        <v>278</v>
      </c>
      <c r="F2510" s="9" t="s">
        <v>278</v>
      </c>
      <c r="G2510" s="9" t="s">
        <v>278</v>
      </c>
      <c r="H2510" s="9">
        <v>201.89999999999873</v>
      </c>
      <c r="I2510" s="9">
        <v>0</v>
      </c>
      <c r="J2510" s="9">
        <v>696.39999999999782</v>
      </c>
      <c r="K2510" s="9">
        <v>227.90000000000055</v>
      </c>
      <c r="L2510" s="9">
        <v>356.79999999999927</v>
      </c>
      <c r="M2510" s="9">
        <v>397.39999999999992</v>
      </c>
      <c r="P2510" s="65">
        <f t="shared" si="63"/>
        <v>1880.3999999999962</v>
      </c>
    </row>
    <row r="2511" spans="1:18" ht="15">
      <c r="A2511" s="28" t="s">
        <v>776</v>
      </c>
      <c r="B2511" s="239" t="s">
        <v>1664</v>
      </c>
      <c r="C2511" s="3"/>
      <c r="D2511" s="3"/>
      <c r="E2511" s="9" t="s">
        <v>278</v>
      </c>
      <c r="F2511" s="9" t="s">
        <v>278</v>
      </c>
      <c r="G2511" s="9" t="s">
        <v>278</v>
      </c>
      <c r="H2511" s="9" t="s">
        <v>278</v>
      </c>
      <c r="I2511" s="9">
        <v>0</v>
      </c>
      <c r="J2511" s="9" t="s">
        <v>278</v>
      </c>
      <c r="K2511" s="188">
        <v>789.40000000000236</v>
      </c>
      <c r="L2511" s="9">
        <v>280.99999999999818</v>
      </c>
      <c r="M2511" s="9">
        <v>808.1</v>
      </c>
      <c r="P2511" s="65">
        <f t="shared" si="63"/>
        <v>1878.5000000000005</v>
      </c>
      <c r="R2511" t="s">
        <v>288</v>
      </c>
    </row>
    <row r="2512" spans="1:18" ht="15">
      <c r="A2512" s="28" t="s">
        <v>777</v>
      </c>
      <c r="B2512" s="178" t="s">
        <v>1345</v>
      </c>
      <c r="C2512" s="3"/>
      <c r="D2512" s="3"/>
      <c r="E2512" s="9" t="s">
        <v>278</v>
      </c>
      <c r="F2512" s="9" t="s">
        <v>278</v>
      </c>
      <c r="G2512" s="9" t="s">
        <v>278</v>
      </c>
      <c r="H2512" s="9" t="s">
        <v>278</v>
      </c>
      <c r="I2512" s="9">
        <v>0</v>
      </c>
      <c r="J2512" s="9">
        <v>618.60000000000036</v>
      </c>
      <c r="K2512" s="9">
        <v>455.40000000000146</v>
      </c>
      <c r="L2512" s="9">
        <v>292.19999999999891</v>
      </c>
      <c r="M2512" s="9">
        <v>508.9</v>
      </c>
      <c r="P2512" s="65">
        <f t="shared" si="63"/>
        <v>1875.1000000000008</v>
      </c>
    </row>
    <row r="2513" spans="1:18" ht="15">
      <c r="A2513" s="28" t="s">
        <v>778</v>
      </c>
      <c r="B2513" s="61" t="s">
        <v>686</v>
      </c>
      <c r="E2513" s="9" t="s">
        <v>278</v>
      </c>
      <c r="F2513" s="9" t="s">
        <v>278</v>
      </c>
      <c r="G2513" s="9" t="s">
        <v>278</v>
      </c>
      <c r="H2513" s="9">
        <v>93.200000000000728</v>
      </c>
      <c r="I2513" s="9">
        <v>0</v>
      </c>
      <c r="J2513" s="9">
        <v>601.60000000000127</v>
      </c>
      <c r="K2513" s="9">
        <v>472.99999999999818</v>
      </c>
      <c r="L2513" s="9">
        <v>278.59999999999945</v>
      </c>
      <c r="M2513" s="9">
        <v>411.90000000000009</v>
      </c>
      <c r="P2513" s="65">
        <f t="shared" si="63"/>
        <v>1858.2999999999997</v>
      </c>
    </row>
    <row r="2514" spans="1:18" ht="15">
      <c r="A2514" s="28" t="s">
        <v>779</v>
      </c>
      <c r="B2514" s="61" t="s">
        <v>29</v>
      </c>
      <c r="E2514" s="188">
        <v>389.3</v>
      </c>
      <c r="F2514" s="188">
        <v>368.5</v>
      </c>
      <c r="G2514" s="9">
        <v>195</v>
      </c>
      <c r="H2514" s="9" t="s">
        <v>278</v>
      </c>
      <c r="I2514" s="9">
        <v>0</v>
      </c>
      <c r="J2514" s="9">
        <v>891.69999999999982</v>
      </c>
      <c r="K2514" s="9" t="s">
        <v>278</v>
      </c>
      <c r="L2514" s="9" t="s">
        <v>278</v>
      </c>
      <c r="M2514" s="9" t="s">
        <v>278</v>
      </c>
      <c r="P2514" s="65">
        <f t="shared" ref="P2514:P2545" si="64">SUM(E2514:M2514)</f>
        <v>1844.4999999999998</v>
      </c>
      <c r="R2514" t="s">
        <v>331</v>
      </c>
    </row>
    <row r="2515" spans="1:18" ht="15">
      <c r="A2515" s="28" t="s">
        <v>780</v>
      </c>
      <c r="B2515" s="61" t="s">
        <v>700</v>
      </c>
      <c r="E2515" s="9" t="s">
        <v>278</v>
      </c>
      <c r="F2515" s="9" t="s">
        <v>278</v>
      </c>
      <c r="G2515" s="9" t="s">
        <v>278</v>
      </c>
      <c r="H2515" s="9">
        <v>227.39999999999964</v>
      </c>
      <c r="I2515" s="9">
        <v>0</v>
      </c>
      <c r="J2515" s="9">
        <v>686.30000000000109</v>
      </c>
      <c r="K2515" s="9">
        <v>351.99999999999909</v>
      </c>
      <c r="L2515" s="9">
        <v>278.79999999999836</v>
      </c>
      <c r="M2515" s="9">
        <v>272.89999999999998</v>
      </c>
      <c r="P2515" s="65">
        <f t="shared" si="64"/>
        <v>1817.3999999999983</v>
      </c>
    </row>
    <row r="2516" spans="1:18" ht="15">
      <c r="A2516" s="28" t="s">
        <v>781</v>
      </c>
      <c r="B2516" s="239" t="s">
        <v>1650</v>
      </c>
      <c r="C2516" s="3"/>
      <c r="D2516" s="3"/>
      <c r="E2516" s="9" t="s">
        <v>278</v>
      </c>
      <c r="F2516" s="9" t="s">
        <v>278</v>
      </c>
      <c r="G2516" s="9" t="s">
        <v>278</v>
      </c>
      <c r="H2516" s="9" t="s">
        <v>278</v>
      </c>
      <c r="I2516" s="9">
        <v>0</v>
      </c>
      <c r="J2516" s="9">
        <v>157.20000000000073</v>
      </c>
      <c r="K2516" s="9">
        <v>696.99999999999909</v>
      </c>
      <c r="L2516" s="9">
        <v>597.10000000000036</v>
      </c>
      <c r="M2516" s="9">
        <v>344.3</v>
      </c>
      <c r="P2516" s="65">
        <f t="shared" si="64"/>
        <v>1795.6000000000001</v>
      </c>
    </row>
    <row r="2517" spans="1:18" ht="15">
      <c r="A2517" s="28" t="s">
        <v>782</v>
      </c>
      <c r="B2517" s="178" t="s">
        <v>1341</v>
      </c>
      <c r="C2517" s="3"/>
      <c r="D2517" s="3"/>
      <c r="E2517" s="9" t="s">
        <v>278</v>
      </c>
      <c r="F2517" s="9" t="s">
        <v>278</v>
      </c>
      <c r="G2517" s="9" t="s">
        <v>278</v>
      </c>
      <c r="H2517" s="9" t="s">
        <v>278</v>
      </c>
      <c r="I2517" s="9">
        <v>0</v>
      </c>
      <c r="J2517" s="9">
        <v>815.24999999999909</v>
      </c>
      <c r="K2517" s="9">
        <v>546.199999999998</v>
      </c>
      <c r="L2517" s="9">
        <v>419.29999999999836</v>
      </c>
      <c r="M2517" s="9" t="s">
        <v>278</v>
      </c>
      <c r="P2517" s="65">
        <f t="shared" si="64"/>
        <v>1780.7499999999955</v>
      </c>
    </row>
    <row r="2518" spans="1:18" ht="15">
      <c r="A2518" s="28" t="s">
        <v>783</v>
      </c>
      <c r="B2518" s="239" t="s">
        <v>1654</v>
      </c>
      <c r="C2518" s="3"/>
      <c r="D2518" s="3"/>
      <c r="E2518" s="9" t="s">
        <v>278</v>
      </c>
      <c r="F2518" s="9" t="s">
        <v>278</v>
      </c>
      <c r="G2518" s="9" t="s">
        <v>278</v>
      </c>
      <c r="H2518" s="9" t="s">
        <v>278</v>
      </c>
      <c r="I2518" s="9">
        <v>0</v>
      </c>
      <c r="J2518" s="188">
        <v>1036.7999999999993</v>
      </c>
      <c r="K2518" s="9">
        <v>287.59999999999854</v>
      </c>
      <c r="L2518" s="9">
        <v>347.80000000000018</v>
      </c>
      <c r="M2518" s="9">
        <v>102.3</v>
      </c>
      <c r="P2518" s="65">
        <f t="shared" si="64"/>
        <v>1774.499999999998</v>
      </c>
      <c r="R2518" t="s">
        <v>297</v>
      </c>
    </row>
    <row r="2519" spans="1:18" ht="15">
      <c r="A2519" s="28" t="s">
        <v>784</v>
      </c>
      <c r="B2519" s="239" t="s">
        <v>2318</v>
      </c>
      <c r="C2519" s="3"/>
      <c r="D2519" s="3"/>
      <c r="E2519" s="9" t="s">
        <v>278</v>
      </c>
      <c r="F2519" s="9" t="s">
        <v>278</v>
      </c>
      <c r="G2519" s="9" t="s">
        <v>278</v>
      </c>
      <c r="H2519" s="9" t="s">
        <v>278</v>
      </c>
      <c r="I2519" s="9">
        <v>0</v>
      </c>
      <c r="J2519" s="9" t="s">
        <v>278</v>
      </c>
      <c r="K2519" s="9">
        <v>697.30000000000109</v>
      </c>
      <c r="L2519" s="9">
        <v>360.19999999999982</v>
      </c>
      <c r="M2519" s="9">
        <v>652.5</v>
      </c>
      <c r="P2519" s="65">
        <f t="shared" si="64"/>
        <v>1710.0000000000009</v>
      </c>
    </row>
    <row r="2520" spans="1:18" ht="15">
      <c r="A2520" s="28" t="s">
        <v>785</v>
      </c>
      <c r="B2520" s="239" t="s">
        <v>1665</v>
      </c>
      <c r="C2520" s="3"/>
      <c r="D2520" s="3"/>
      <c r="E2520" s="9" t="s">
        <v>278</v>
      </c>
      <c r="F2520" s="9" t="s">
        <v>278</v>
      </c>
      <c r="G2520" s="9" t="s">
        <v>278</v>
      </c>
      <c r="H2520" s="9" t="s">
        <v>278</v>
      </c>
      <c r="I2520" s="9">
        <v>0</v>
      </c>
      <c r="J2520" s="9" t="s">
        <v>278</v>
      </c>
      <c r="K2520" s="9">
        <v>555.69999999999618</v>
      </c>
      <c r="L2520" s="9">
        <v>536.99999999999818</v>
      </c>
      <c r="M2520" s="9">
        <v>553.40000000000009</v>
      </c>
      <c r="P2520" s="65">
        <f t="shared" si="64"/>
        <v>1646.0999999999945</v>
      </c>
    </row>
    <row r="2521" spans="1:18" ht="15">
      <c r="A2521" s="28" t="s">
        <v>786</v>
      </c>
      <c r="B2521" s="239" t="s">
        <v>1666</v>
      </c>
      <c r="C2521" s="3"/>
      <c r="D2521" s="3"/>
      <c r="E2521" s="9" t="s">
        <v>278</v>
      </c>
      <c r="F2521" s="9" t="s">
        <v>278</v>
      </c>
      <c r="G2521" s="9" t="s">
        <v>278</v>
      </c>
      <c r="H2521" s="9" t="s">
        <v>278</v>
      </c>
      <c r="I2521" s="9">
        <v>0</v>
      </c>
      <c r="J2521" s="9" t="s">
        <v>278</v>
      </c>
      <c r="K2521" s="9">
        <v>723.80000000000018</v>
      </c>
      <c r="L2521" s="9">
        <v>375.29999999999927</v>
      </c>
      <c r="M2521" s="9">
        <v>492.59999999999997</v>
      </c>
      <c r="P2521" s="65">
        <f t="shared" si="64"/>
        <v>1591.6999999999994</v>
      </c>
    </row>
    <row r="2522" spans="1:18" ht="15">
      <c r="A2522" s="28" t="s">
        <v>787</v>
      </c>
      <c r="B2522" s="239" t="s">
        <v>1667</v>
      </c>
      <c r="C2522" s="3"/>
      <c r="D2522" s="3"/>
      <c r="E2522" s="9" t="s">
        <v>278</v>
      </c>
      <c r="F2522" s="9" t="s">
        <v>278</v>
      </c>
      <c r="G2522" s="9" t="s">
        <v>278</v>
      </c>
      <c r="H2522" s="9" t="s">
        <v>278</v>
      </c>
      <c r="I2522" s="9">
        <v>0</v>
      </c>
      <c r="J2522" s="9" t="s">
        <v>278</v>
      </c>
      <c r="K2522" s="9">
        <v>381.30000000000018</v>
      </c>
      <c r="L2522" s="188">
        <v>687.800000000002</v>
      </c>
      <c r="M2522" s="9">
        <v>457.89999999999992</v>
      </c>
      <c r="P2522" s="65">
        <f t="shared" si="64"/>
        <v>1527.000000000002</v>
      </c>
      <c r="R2522" t="s">
        <v>293</v>
      </c>
    </row>
    <row r="2523" spans="1:18" ht="15">
      <c r="A2523" s="28" t="s">
        <v>788</v>
      </c>
      <c r="B2523" s="61" t="s">
        <v>2200</v>
      </c>
      <c r="C2523" s="3"/>
      <c r="D2523" s="3"/>
      <c r="E2523" s="9" t="s">
        <v>278</v>
      </c>
      <c r="F2523" s="9" t="s">
        <v>278</v>
      </c>
      <c r="G2523" s="9" t="s">
        <v>278</v>
      </c>
      <c r="H2523" s="9" t="s">
        <v>278</v>
      </c>
      <c r="I2523" s="9">
        <v>0</v>
      </c>
      <c r="J2523" s="9" t="s">
        <v>278</v>
      </c>
      <c r="K2523" s="9" t="s">
        <v>278</v>
      </c>
      <c r="L2523" s="9">
        <v>644.50000000000091</v>
      </c>
      <c r="M2523" s="188">
        <v>881.90000000000009</v>
      </c>
      <c r="N2523" s="65"/>
      <c r="P2523" s="65">
        <f t="shared" si="64"/>
        <v>1526.400000000001</v>
      </c>
      <c r="R2523" t="s">
        <v>288</v>
      </c>
    </row>
    <row r="2524" spans="1:18" ht="15">
      <c r="A2524" s="28" t="s">
        <v>789</v>
      </c>
      <c r="B2524" s="61" t="s">
        <v>156</v>
      </c>
      <c r="E2524" s="9" t="s">
        <v>278</v>
      </c>
      <c r="F2524" s="9" t="s">
        <v>278</v>
      </c>
      <c r="G2524" s="9">
        <v>224.3</v>
      </c>
      <c r="H2524" s="9">
        <v>31.500000000000909</v>
      </c>
      <c r="I2524" s="9">
        <v>0</v>
      </c>
      <c r="J2524" s="9">
        <v>716.90000000000055</v>
      </c>
      <c r="K2524" s="9">
        <v>546.04999999999927</v>
      </c>
      <c r="L2524" s="9" t="s">
        <v>278</v>
      </c>
      <c r="M2524" s="9" t="s">
        <v>278</v>
      </c>
      <c r="P2524" s="65">
        <f t="shared" si="64"/>
        <v>1518.7500000000007</v>
      </c>
    </row>
    <row r="2525" spans="1:18" ht="15">
      <c r="A2525" s="28" t="s">
        <v>790</v>
      </c>
      <c r="B2525" s="239" t="s">
        <v>1749</v>
      </c>
      <c r="C2525" s="3"/>
      <c r="D2525" s="3"/>
      <c r="E2525" s="9" t="s">
        <v>278</v>
      </c>
      <c r="F2525" s="9" t="s">
        <v>278</v>
      </c>
      <c r="G2525" s="9" t="s">
        <v>278</v>
      </c>
      <c r="H2525" s="9" t="s">
        <v>278</v>
      </c>
      <c r="I2525" s="9">
        <v>0</v>
      </c>
      <c r="J2525" s="9" t="s">
        <v>278</v>
      </c>
      <c r="K2525" s="9">
        <v>592.09999999999854</v>
      </c>
      <c r="L2525" s="9">
        <v>151.49999999999909</v>
      </c>
      <c r="M2525" s="9">
        <v>742</v>
      </c>
      <c r="P2525" s="65">
        <f t="shared" si="64"/>
        <v>1485.5999999999976</v>
      </c>
    </row>
    <row r="2526" spans="1:18" ht="15">
      <c r="A2526" s="28" t="s">
        <v>791</v>
      </c>
      <c r="B2526" s="178" t="s">
        <v>1350</v>
      </c>
      <c r="C2526" s="3"/>
      <c r="D2526" s="3"/>
      <c r="E2526" s="9" t="s">
        <v>278</v>
      </c>
      <c r="F2526" s="9" t="s">
        <v>278</v>
      </c>
      <c r="G2526" s="9" t="s">
        <v>278</v>
      </c>
      <c r="H2526" s="9" t="s">
        <v>278</v>
      </c>
      <c r="I2526" s="9">
        <v>0</v>
      </c>
      <c r="J2526" s="9">
        <v>743.5</v>
      </c>
      <c r="K2526" s="9">
        <v>680.39999999999782</v>
      </c>
      <c r="L2526" s="9" t="s">
        <v>278</v>
      </c>
      <c r="M2526" s="9" t="s">
        <v>278</v>
      </c>
      <c r="P2526" s="65">
        <f t="shared" si="64"/>
        <v>1423.8999999999978</v>
      </c>
    </row>
    <row r="2527" spans="1:18" ht="15">
      <c r="A2527" s="28" t="s">
        <v>792</v>
      </c>
      <c r="B2527" s="61" t="s">
        <v>2192</v>
      </c>
      <c r="C2527" s="3"/>
      <c r="D2527" s="3"/>
      <c r="E2527" s="9" t="s">
        <v>278</v>
      </c>
      <c r="F2527" s="9" t="s">
        <v>278</v>
      </c>
      <c r="G2527" s="9" t="s">
        <v>278</v>
      </c>
      <c r="H2527" s="9" t="s">
        <v>278</v>
      </c>
      <c r="I2527" s="9">
        <v>0</v>
      </c>
      <c r="J2527" s="9" t="s">
        <v>278</v>
      </c>
      <c r="K2527" s="9" t="s">
        <v>278</v>
      </c>
      <c r="L2527" s="9">
        <v>425.80000000000018</v>
      </c>
      <c r="M2527" s="188">
        <v>901.59999999999991</v>
      </c>
      <c r="N2527" s="65"/>
      <c r="P2527" s="65">
        <f t="shared" si="64"/>
        <v>1327.4</v>
      </c>
      <c r="R2527" t="s">
        <v>292</v>
      </c>
    </row>
    <row r="2528" spans="1:18" ht="15">
      <c r="A2528" s="28" t="s">
        <v>793</v>
      </c>
      <c r="B2528" s="61" t="s">
        <v>2198</v>
      </c>
      <c r="C2528" s="3"/>
      <c r="D2528" s="3"/>
      <c r="E2528" s="9" t="s">
        <v>278</v>
      </c>
      <c r="F2528" s="9" t="s">
        <v>278</v>
      </c>
      <c r="G2528" s="9" t="s">
        <v>278</v>
      </c>
      <c r="H2528" s="9" t="s">
        <v>278</v>
      </c>
      <c r="I2528" s="9">
        <v>0</v>
      </c>
      <c r="J2528" s="9" t="s">
        <v>278</v>
      </c>
      <c r="K2528" s="9" t="s">
        <v>278</v>
      </c>
      <c r="L2528" s="9">
        <v>481.39999999999691</v>
      </c>
      <c r="M2528" s="9">
        <v>824.59999999999991</v>
      </c>
      <c r="N2528" s="65"/>
      <c r="P2528" s="65">
        <f t="shared" si="64"/>
        <v>1305.9999999999968</v>
      </c>
    </row>
    <row r="2529" spans="1:21" ht="15">
      <c r="A2529" s="28" t="s">
        <v>794</v>
      </c>
      <c r="B2529" s="239" t="s">
        <v>1671</v>
      </c>
      <c r="C2529" s="3"/>
      <c r="D2529" s="3"/>
      <c r="E2529" s="9" t="s">
        <v>278</v>
      </c>
      <c r="F2529" s="9" t="s">
        <v>278</v>
      </c>
      <c r="G2529" s="9" t="s">
        <v>278</v>
      </c>
      <c r="H2529" s="9" t="s">
        <v>278</v>
      </c>
      <c r="I2529" s="9">
        <v>0</v>
      </c>
      <c r="J2529" s="9" t="s">
        <v>278</v>
      </c>
      <c r="K2529" s="9">
        <v>554.40000000000236</v>
      </c>
      <c r="L2529" s="9">
        <v>385.10000000000036</v>
      </c>
      <c r="M2529" s="9">
        <v>337.20000000000005</v>
      </c>
      <c r="P2529" s="65">
        <f t="shared" si="64"/>
        <v>1276.7000000000028</v>
      </c>
    </row>
    <row r="2530" spans="1:21" ht="15">
      <c r="A2530" s="28" t="s">
        <v>795</v>
      </c>
      <c r="B2530" s="61" t="s">
        <v>35</v>
      </c>
      <c r="E2530" s="188">
        <v>447</v>
      </c>
      <c r="F2530" s="9">
        <v>133.80000000000001</v>
      </c>
      <c r="G2530" s="9">
        <v>270</v>
      </c>
      <c r="H2530" s="9">
        <v>419</v>
      </c>
      <c r="I2530" s="9">
        <v>0</v>
      </c>
      <c r="J2530" s="9" t="s">
        <v>278</v>
      </c>
      <c r="K2530" s="9" t="s">
        <v>278</v>
      </c>
      <c r="L2530" s="9" t="s">
        <v>278</v>
      </c>
      <c r="M2530" s="9" t="s">
        <v>278</v>
      </c>
      <c r="P2530" s="65">
        <f t="shared" si="64"/>
        <v>1269.8</v>
      </c>
      <c r="R2530" t="s">
        <v>297</v>
      </c>
    </row>
    <row r="2531" spans="1:21" ht="15">
      <c r="A2531" s="28" t="s">
        <v>796</v>
      </c>
      <c r="B2531" s="61" t="s">
        <v>4</v>
      </c>
      <c r="E2531" s="9">
        <v>248.05</v>
      </c>
      <c r="F2531" s="9">
        <v>225.6</v>
      </c>
      <c r="G2531" s="188">
        <v>550</v>
      </c>
      <c r="H2531" s="9">
        <v>244.99999999999818</v>
      </c>
      <c r="I2531" s="9">
        <v>0</v>
      </c>
      <c r="J2531" s="9" t="s">
        <v>278</v>
      </c>
      <c r="K2531" s="9" t="s">
        <v>278</v>
      </c>
      <c r="L2531" s="9" t="s">
        <v>278</v>
      </c>
      <c r="M2531" s="9" t="s">
        <v>278</v>
      </c>
      <c r="P2531" s="65">
        <f t="shared" si="64"/>
        <v>1268.6499999999983</v>
      </c>
      <c r="R2531" t="s">
        <v>284</v>
      </c>
    </row>
    <row r="2532" spans="1:21" ht="15">
      <c r="A2532" s="28" t="s">
        <v>797</v>
      </c>
      <c r="B2532" s="239" t="s">
        <v>1690</v>
      </c>
      <c r="C2532" s="3"/>
      <c r="D2532" s="3"/>
      <c r="E2532" s="9" t="s">
        <v>278</v>
      </c>
      <c r="F2532" s="9" t="s">
        <v>278</v>
      </c>
      <c r="G2532" s="9" t="s">
        <v>278</v>
      </c>
      <c r="H2532" s="9" t="s">
        <v>278</v>
      </c>
      <c r="I2532" s="9">
        <v>0</v>
      </c>
      <c r="J2532" s="9" t="s">
        <v>278</v>
      </c>
      <c r="K2532" s="9">
        <v>528.49999999999909</v>
      </c>
      <c r="L2532" s="9">
        <v>338.800000000002</v>
      </c>
      <c r="M2532" s="9">
        <v>351.20000000000005</v>
      </c>
      <c r="P2532" s="65">
        <f t="shared" si="64"/>
        <v>1218.5000000000011</v>
      </c>
    </row>
    <row r="2533" spans="1:21" ht="15">
      <c r="A2533" s="28" t="s">
        <v>798</v>
      </c>
      <c r="B2533" s="239" t="s">
        <v>1656</v>
      </c>
      <c r="C2533" s="3"/>
      <c r="D2533" s="3"/>
      <c r="E2533" s="9" t="s">
        <v>278</v>
      </c>
      <c r="F2533" s="9" t="s">
        <v>278</v>
      </c>
      <c r="G2533" s="9" t="s">
        <v>278</v>
      </c>
      <c r="H2533" s="9" t="s">
        <v>278</v>
      </c>
      <c r="I2533" s="9">
        <v>0</v>
      </c>
      <c r="J2533" s="9">
        <v>624.50000000000091</v>
      </c>
      <c r="K2533" s="9">
        <v>565.89999999999873</v>
      </c>
      <c r="L2533" s="9" t="s">
        <v>278</v>
      </c>
      <c r="M2533" s="9" t="s">
        <v>278</v>
      </c>
      <c r="P2533" s="65">
        <f t="shared" si="64"/>
        <v>1190.3999999999996</v>
      </c>
    </row>
    <row r="2534" spans="1:21" ht="15">
      <c r="A2534" s="28" t="s">
        <v>799</v>
      </c>
      <c r="B2534" s="61" t="s">
        <v>2199</v>
      </c>
      <c r="C2534" s="3"/>
      <c r="D2534" s="3"/>
      <c r="E2534" s="9" t="s">
        <v>278</v>
      </c>
      <c r="F2534" s="9" t="s">
        <v>278</v>
      </c>
      <c r="G2534" s="9" t="s">
        <v>278</v>
      </c>
      <c r="H2534" s="9" t="s">
        <v>278</v>
      </c>
      <c r="I2534" s="9">
        <v>0</v>
      </c>
      <c r="J2534" s="9" t="s">
        <v>278</v>
      </c>
      <c r="K2534" s="9" t="s">
        <v>278</v>
      </c>
      <c r="L2534" s="9">
        <v>319.60000000000218</v>
      </c>
      <c r="M2534" s="9">
        <v>841.8</v>
      </c>
      <c r="N2534" s="65"/>
      <c r="P2534" s="65">
        <f t="shared" si="64"/>
        <v>1161.4000000000021</v>
      </c>
    </row>
    <row r="2535" spans="1:21" ht="15">
      <c r="A2535" s="28" t="s">
        <v>800</v>
      </c>
      <c r="B2535" s="239" t="s">
        <v>1693</v>
      </c>
      <c r="C2535" s="3"/>
      <c r="D2535" s="3"/>
      <c r="E2535" s="9" t="s">
        <v>278</v>
      </c>
      <c r="F2535" s="9" t="s">
        <v>278</v>
      </c>
      <c r="G2535" s="9" t="s">
        <v>278</v>
      </c>
      <c r="H2535" s="9" t="s">
        <v>278</v>
      </c>
      <c r="I2535" s="9">
        <v>0</v>
      </c>
      <c r="J2535" s="9" t="s">
        <v>278</v>
      </c>
      <c r="K2535" s="9">
        <v>482.49999999999909</v>
      </c>
      <c r="L2535" s="9">
        <v>491.40000000000055</v>
      </c>
      <c r="M2535" s="9">
        <v>158</v>
      </c>
      <c r="P2535" s="65">
        <f t="shared" si="64"/>
        <v>1131.8999999999996</v>
      </c>
    </row>
    <row r="2536" spans="1:21" ht="15">
      <c r="A2536" s="28" t="s">
        <v>801</v>
      </c>
      <c r="B2536" s="61" t="s">
        <v>2210</v>
      </c>
      <c r="C2536" s="3"/>
      <c r="D2536" s="3"/>
      <c r="E2536" s="9" t="s">
        <v>278</v>
      </c>
      <c r="F2536" s="9" t="s">
        <v>278</v>
      </c>
      <c r="G2536" s="9" t="s">
        <v>278</v>
      </c>
      <c r="H2536" s="9" t="s">
        <v>278</v>
      </c>
      <c r="I2536" s="9">
        <v>0</v>
      </c>
      <c r="J2536" s="9" t="s">
        <v>278</v>
      </c>
      <c r="K2536" s="9" t="s">
        <v>278</v>
      </c>
      <c r="L2536" s="9">
        <v>546.19999999999618</v>
      </c>
      <c r="M2536" s="9">
        <v>581.9</v>
      </c>
      <c r="N2536" s="65"/>
      <c r="P2536" s="65">
        <f t="shared" si="64"/>
        <v>1128.0999999999963</v>
      </c>
    </row>
    <row r="2537" spans="1:21" ht="15">
      <c r="A2537" s="28" t="s">
        <v>802</v>
      </c>
      <c r="B2537" s="239" t="s">
        <v>1670</v>
      </c>
      <c r="C2537" s="3"/>
      <c r="D2537" s="3"/>
      <c r="E2537" s="9" t="s">
        <v>278</v>
      </c>
      <c r="F2537" s="9" t="s">
        <v>278</v>
      </c>
      <c r="G2537" s="9" t="s">
        <v>278</v>
      </c>
      <c r="H2537" s="9" t="s">
        <v>278</v>
      </c>
      <c r="I2537" s="9">
        <v>0</v>
      </c>
      <c r="J2537" s="9" t="s">
        <v>278</v>
      </c>
      <c r="K2537" s="185">
        <v>1094.3499999999976</v>
      </c>
      <c r="L2537" s="9" t="s">
        <v>278</v>
      </c>
      <c r="M2537" s="9" t="s">
        <v>278</v>
      </c>
      <c r="P2537" s="65">
        <f t="shared" si="64"/>
        <v>1094.3499999999976</v>
      </c>
      <c r="R2537" t="s">
        <v>281</v>
      </c>
      <c r="U2537" s="3" t="s">
        <v>1431</v>
      </c>
    </row>
    <row r="2538" spans="1:21" ht="15">
      <c r="A2538" s="28" t="s">
        <v>803</v>
      </c>
      <c r="B2538" s="61" t="s">
        <v>2705</v>
      </c>
      <c r="C2538" s="3"/>
      <c r="D2538" s="3"/>
      <c r="E2538" s="9" t="s">
        <v>278</v>
      </c>
      <c r="F2538" s="9" t="s">
        <v>278</v>
      </c>
      <c r="G2538" s="9" t="s">
        <v>278</v>
      </c>
      <c r="H2538" s="9" t="s">
        <v>278</v>
      </c>
      <c r="I2538" s="9">
        <v>0</v>
      </c>
      <c r="J2538" s="9" t="s">
        <v>278</v>
      </c>
      <c r="K2538" s="9" t="s">
        <v>278</v>
      </c>
      <c r="L2538" s="9" t="s">
        <v>278</v>
      </c>
      <c r="M2538" s="184">
        <v>1003.5999999999999</v>
      </c>
      <c r="P2538" s="65">
        <f t="shared" si="64"/>
        <v>1003.5999999999999</v>
      </c>
    </row>
    <row r="2539" spans="1:21" ht="15">
      <c r="A2539" s="28" t="s">
        <v>804</v>
      </c>
      <c r="B2539" s="61" t="s">
        <v>2213</v>
      </c>
      <c r="C2539" s="3"/>
      <c r="D2539" s="3"/>
      <c r="E2539" s="9" t="s">
        <v>278</v>
      </c>
      <c r="F2539" s="9" t="s">
        <v>278</v>
      </c>
      <c r="G2539" s="9" t="s">
        <v>278</v>
      </c>
      <c r="H2539" s="9" t="s">
        <v>278</v>
      </c>
      <c r="I2539" s="9">
        <v>0</v>
      </c>
      <c r="J2539" s="9" t="s">
        <v>278</v>
      </c>
      <c r="K2539" s="9" t="s">
        <v>278</v>
      </c>
      <c r="L2539" s="9">
        <v>578.50000000000091</v>
      </c>
      <c r="M2539" s="9">
        <v>401.2</v>
      </c>
      <c r="N2539" s="65"/>
      <c r="P2539" s="65">
        <f t="shared" si="64"/>
        <v>979.70000000000095</v>
      </c>
    </row>
    <row r="2540" spans="1:21" ht="15">
      <c r="A2540" s="28" t="s">
        <v>805</v>
      </c>
      <c r="B2540" s="239" t="s">
        <v>1692</v>
      </c>
      <c r="C2540" s="3"/>
      <c r="D2540" s="3"/>
      <c r="E2540" s="9" t="s">
        <v>278</v>
      </c>
      <c r="F2540" s="9" t="s">
        <v>278</v>
      </c>
      <c r="G2540" s="9" t="s">
        <v>278</v>
      </c>
      <c r="H2540" s="9" t="s">
        <v>278</v>
      </c>
      <c r="I2540" s="9">
        <v>0</v>
      </c>
      <c r="J2540" s="9" t="s">
        <v>278</v>
      </c>
      <c r="K2540" s="9">
        <v>430.09999999999945</v>
      </c>
      <c r="L2540" s="9">
        <v>549.00000000000364</v>
      </c>
      <c r="M2540" s="9" t="s">
        <v>278</v>
      </c>
      <c r="P2540" s="65">
        <f t="shared" si="64"/>
        <v>979.10000000000309</v>
      </c>
    </row>
    <row r="2541" spans="1:21" ht="15">
      <c r="A2541" s="28" t="s">
        <v>806</v>
      </c>
      <c r="B2541" s="61" t="s">
        <v>2206</v>
      </c>
      <c r="C2541" s="3"/>
      <c r="D2541" s="3"/>
      <c r="E2541" s="9" t="s">
        <v>278</v>
      </c>
      <c r="F2541" s="9" t="s">
        <v>278</v>
      </c>
      <c r="G2541" s="9" t="s">
        <v>278</v>
      </c>
      <c r="H2541" s="9" t="s">
        <v>278</v>
      </c>
      <c r="I2541" s="9">
        <v>0</v>
      </c>
      <c r="J2541" s="9" t="s">
        <v>278</v>
      </c>
      <c r="K2541" s="9" t="s">
        <v>278</v>
      </c>
      <c r="L2541" s="9">
        <v>394.09999999999854</v>
      </c>
      <c r="M2541" s="9">
        <v>576.19999999999993</v>
      </c>
      <c r="N2541" s="65"/>
      <c r="P2541" s="65">
        <f t="shared" si="64"/>
        <v>970.29999999999848</v>
      </c>
    </row>
    <row r="2542" spans="1:21" ht="15">
      <c r="A2542" s="28" t="s">
        <v>807</v>
      </c>
      <c r="B2542" s="61" t="s">
        <v>2191</v>
      </c>
      <c r="C2542" s="3"/>
      <c r="D2542" s="3"/>
      <c r="E2542" s="9" t="s">
        <v>278</v>
      </c>
      <c r="F2542" s="9" t="s">
        <v>278</v>
      </c>
      <c r="G2542" s="9" t="s">
        <v>278</v>
      </c>
      <c r="H2542" s="9" t="s">
        <v>278</v>
      </c>
      <c r="I2542" s="9">
        <v>0</v>
      </c>
      <c r="J2542" s="9" t="s">
        <v>278</v>
      </c>
      <c r="K2542" s="9" t="s">
        <v>278</v>
      </c>
      <c r="L2542" s="9">
        <v>379.30000000000018</v>
      </c>
      <c r="M2542" s="9">
        <v>525.80000000000007</v>
      </c>
      <c r="N2542" s="65"/>
      <c r="P2542" s="65">
        <f t="shared" si="64"/>
        <v>905.10000000000025</v>
      </c>
    </row>
    <row r="2543" spans="1:21" ht="15">
      <c r="A2543" s="28" t="s">
        <v>808</v>
      </c>
      <c r="B2543" s="61" t="s">
        <v>2209</v>
      </c>
      <c r="C2543" s="3"/>
      <c r="D2543" s="3"/>
      <c r="E2543" s="9" t="s">
        <v>278</v>
      </c>
      <c r="F2543" s="9" t="s">
        <v>278</v>
      </c>
      <c r="G2543" s="9" t="s">
        <v>278</v>
      </c>
      <c r="H2543" s="9" t="s">
        <v>278</v>
      </c>
      <c r="I2543" s="9">
        <v>0</v>
      </c>
      <c r="J2543" s="9" t="s">
        <v>278</v>
      </c>
      <c r="K2543" s="9" t="s">
        <v>278</v>
      </c>
      <c r="L2543" s="9">
        <v>527.20000000000073</v>
      </c>
      <c r="M2543" s="9">
        <v>368.7</v>
      </c>
      <c r="N2543" s="65"/>
      <c r="P2543" s="65">
        <f t="shared" si="64"/>
        <v>895.90000000000077</v>
      </c>
    </row>
    <row r="2544" spans="1:21" ht="15">
      <c r="A2544" s="28" t="s">
        <v>809</v>
      </c>
      <c r="B2544" s="61" t="s">
        <v>2212</v>
      </c>
      <c r="C2544" s="3"/>
      <c r="D2544" s="3"/>
      <c r="E2544" s="9" t="s">
        <v>278</v>
      </c>
      <c r="F2544" s="9" t="s">
        <v>278</v>
      </c>
      <c r="G2544" s="9" t="s">
        <v>278</v>
      </c>
      <c r="H2544" s="9" t="s">
        <v>278</v>
      </c>
      <c r="I2544" s="9">
        <v>0</v>
      </c>
      <c r="J2544" s="9" t="s">
        <v>278</v>
      </c>
      <c r="K2544" s="9" t="s">
        <v>278</v>
      </c>
      <c r="L2544" s="9">
        <v>668.30000000000109</v>
      </c>
      <c r="M2544" s="9">
        <v>216</v>
      </c>
      <c r="N2544" s="65"/>
      <c r="P2544" s="65">
        <f t="shared" si="64"/>
        <v>884.30000000000109</v>
      </c>
    </row>
    <row r="2545" spans="1:18" ht="15">
      <c r="A2545" s="28" t="s">
        <v>810</v>
      </c>
      <c r="B2545" s="239" t="s">
        <v>2190</v>
      </c>
      <c r="C2545" s="3"/>
      <c r="D2545" s="3"/>
      <c r="E2545" s="9" t="s">
        <v>278</v>
      </c>
      <c r="F2545" s="9" t="s">
        <v>278</v>
      </c>
      <c r="G2545" s="9" t="s">
        <v>278</v>
      </c>
      <c r="H2545" s="9" t="s">
        <v>278</v>
      </c>
      <c r="I2545" s="9">
        <v>0</v>
      </c>
      <c r="J2545" s="9" t="s">
        <v>278</v>
      </c>
      <c r="K2545" s="9" t="s">
        <v>278</v>
      </c>
      <c r="L2545" s="9">
        <v>269.39999999999964</v>
      </c>
      <c r="M2545" s="9">
        <v>613.39999999999986</v>
      </c>
      <c r="N2545" s="65"/>
      <c r="P2545" s="65">
        <f t="shared" si="64"/>
        <v>882.7999999999995</v>
      </c>
    </row>
    <row r="2546" spans="1:18" ht="15">
      <c r="A2546" s="28" t="s">
        <v>811</v>
      </c>
      <c r="B2546" s="61" t="s">
        <v>2211</v>
      </c>
      <c r="C2546" s="3"/>
      <c r="D2546" s="3"/>
      <c r="E2546" s="9" t="s">
        <v>278</v>
      </c>
      <c r="F2546" s="9" t="s">
        <v>278</v>
      </c>
      <c r="G2546" s="9" t="s">
        <v>278</v>
      </c>
      <c r="H2546" s="9" t="s">
        <v>278</v>
      </c>
      <c r="I2546" s="9">
        <v>0</v>
      </c>
      <c r="J2546" s="9" t="s">
        <v>278</v>
      </c>
      <c r="K2546" s="9" t="s">
        <v>278</v>
      </c>
      <c r="L2546" s="9">
        <v>443.29999999999745</v>
      </c>
      <c r="M2546" s="9">
        <v>415.3</v>
      </c>
      <c r="N2546" s="65"/>
      <c r="P2546" s="65">
        <f t="shared" ref="P2546:P2577" si="65">SUM(E2546:M2546)</f>
        <v>858.59999999999741</v>
      </c>
    </row>
    <row r="2547" spans="1:18" ht="15">
      <c r="A2547" s="28" t="s">
        <v>812</v>
      </c>
      <c r="B2547" s="61" t="s">
        <v>180</v>
      </c>
      <c r="C2547" s="3"/>
      <c r="D2547" s="3"/>
      <c r="E2547" s="9" t="s">
        <v>278</v>
      </c>
      <c r="F2547" s="9" t="s">
        <v>278</v>
      </c>
      <c r="G2547" s="9" t="s">
        <v>278</v>
      </c>
      <c r="H2547" s="9" t="s">
        <v>278</v>
      </c>
      <c r="I2547" s="9">
        <v>0</v>
      </c>
      <c r="J2547" s="9" t="s">
        <v>278</v>
      </c>
      <c r="K2547" s="9" t="s">
        <v>278</v>
      </c>
      <c r="L2547" s="9">
        <v>530.60000000000127</v>
      </c>
      <c r="M2547" s="9">
        <v>324.00000000000006</v>
      </c>
      <c r="N2547" s="65"/>
      <c r="P2547" s="65">
        <f t="shared" si="65"/>
        <v>854.60000000000127</v>
      </c>
    </row>
    <row r="2548" spans="1:18" ht="15">
      <c r="A2548" s="28" t="s">
        <v>813</v>
      </c>
      <c r="B2548" s="61" t="s">
        <v>2720</v>
      </c>
      <c r="C2548" s="3"/>
      <c r="D2548" s="3"/>
      <c r="E2548" s="9" t="s">
        <v>278</v>
      </c>
      <c r="F2548" s="9" t="s">
        <v>278</v>
      </c>
      <c r="G2548" s="9" t="s">
        <v>278</v>
      </c>
      <c r="H2548" s="9" t="s">
        <v>278</v>
      </c>
      <c r="I2548" s="9">
        <v>0</v>
      </c>
      <c r="J2548" s="9" t="s">
        <v>278</v>
      </c>
      <c r="K2548" s="9" t="s">
        <v>278</v>
      </c>
      <c r="L2548" s="9" t="s">
        <v>278</v>
      </c>
      <c r="M2548" s="9">
        <v>845.40000000000009</v>
      </c>
      <c r="P2548" s="65">
        <f t="shared" si="65"/>
        <v>845.40000000000009</v>
      </c>
    </row>
    <row r="2549" spans="1:18" ht="15">
      <c r="A2549" s="28" t="s">
        <v>814</v>
      </c>
      <c r="B2549" s="61" t="s">
        <v>2700</v>
      </c>
      <c r="C2549" s="3"/>
      <c r="D2549" s="3"/>
      <c r="E2549" s="9" t="s">
        <v>278</v>
      </c>
      <c r="F2549" s="9" t="s">
        <v>278</v>
      </c>
      <c r="G2549" s="9" t="s">
        <v>278</v>
      </c>
      <c r="H2549" s="9" t="s">
        <v>278</v>
      </c>
      <c r="I2549" s="9">
        <v>0</v>
      </c>
      <c r="J2549" s="9" t="s">
        <v>278</v>
      </c>
      <c r="K2549" s="9" t="s">
        <v>278</v>
      </c>
      <c r="L2549" s="9" t="s">
        <v>278</v>
      </c>
      <c r="M2549" s="9">
        <v>841.2</v>
      </c>
      <c r="P2549" s="65">
        <f t="shared" si="65"/>
        <v>841.2</v>
      </c>
    </row>
    <row r="2550" spans="1:18" ht="15">
      <c r="A2550" s="28" t="s">
        <v>1946</v>
      </c>
      <c r="B2550" s="61" t="s">
        <v>2193</v>
      </c>
      <c r="C2550" s="3"/>
      <c r="D2550" s="3"/>
      <c r="E2550" s="9" t="s">
        <v>278</v>
      </c>
      <c r="F2550" s="9" t="s">
        <v>278</v>
      </c>
      <c r="G2550" s="9" t="s">
        <v>278</v>
      </c>
      <c r="H2550" s="9" t="s">
        <v>278</v>
      </c>
      <c r="I2550" s="9">
        <v>0</v>
      </c>
      <c r="J2550" s="9" t="s">
        <v>278</v>
      </c>
      <c r="K2550" s="9" t="s">
        <v>278</v>
      </c>
      <c r="L2550" s="9">
        <v>482.20000000000164</v>
      </c>
      <c r="M2550" s="9">
        <v>339.40000000000003</v>
      </c>
      <c r="N2550" s="65"/>
      <c r="P2550" s="65">
        <f t="shared" si="65"/>
        <v>821.60000000000173</v>
      </c>
    </row>
    <row r="2551" spans="1:18" ht="15">
      <c r="A2551" s="28" t="s">
        <v>2165</v>
      </c>
      <c r="B2551" s="61" t="s">
        <v>2208</v>
      </c>
      <c r="C2551" s="3"/>
      <c r="D2551" s="3"/>
      <c r="E2551" s="9" t="s">
        <v>278</v>
      </c>
      <c r="F2551" s="9" t="s">
        <v>278</v>
      </c>
      <c r="G2551" s="9" t="s">
        <v>278</v>
      </c>
      <c r="H2551" s="9" t="s">
        <v>278</v>
      </c>
      <c r="I2551" s="9">
        <v>0</v>
      </c>
      <c r="J2551" s="9" t="s">
        <v>278</v>
      </c>
      <c r="K2551" s="9" t="s">
        <v>278</v>
      </c>
      <c r="L2551" s="9">
        <v>566.20000000000073</v>
      </c>
      <c r="M2551" s="9">
        <v>245</v>
      </c>
      <c r="N2551" s="65"/>
      <c r="P2551" s="65">
        <f t="shared" si="65"/>
        <v>811.20000000000073</v>
      </c>
    </row>
    <row r="2552" spans="1:18" ht="15">
      <c r="A2552" s="28" t="s">
        <v>2166</v>
      </c>
      <c r="B2552" s="61" t="s">
        <v>2707</v>
      </c>
      <c r="C2552" s="3"/>
      <c r="D2552" s="3"/>
      <c r="E2552" s="9" t="s">
        <v>278</v>
      </c>
      <c r="F2552" s="9" t="s">
        <v>278</v>
      </c>
      <c r="G2552" s="9" t="s">
        <v>278</v>
      </c>
      <c r="H2552" s="9" t="s">
        <v>278</v>
      </c>
      <c r="I2552" s="9">
        <v>0</v>
      </c>
      <c r="J2552" s="9" t="s">
        <v>278</v>
      </c>
      <c r="K2552" s="9" t="s">
        <v>278</v>
      </c>
      <c r="L2552" s="9" t="s">
        <v>278</v>
      </c>
      <c r="M2552" s="9">
        <v>804.7</v>
      </c>
      <c r="P2552" s="65">
        <f t="shared" si="65"/>
        <v>804.7</v>
      </c>
    </row>
    <row r="2553" spans="1:18" ht="15">
      <c r="A2553" s="28" t="s">
        <v>2167</v>
      </c>
      <c r="B2553" s="61" t="s">
        <v>2702</v>
      </c>
      <c r="C2553" s="3"/>
      <c r="D2553" s="3"/>
      <c r="E2553" s="9" t="s">
        <v>278</v>
      </c>
      <c r="F2553" s="9" t="s">
        <v>278</v>
      </c>
      <c r="G2553" s="9" t="s">
        <v>278</v>
      </c>
      <c r="H2553" s="9" t="s">
        <v>278</v>
      </c>
      <c r="I2553" s="9">
        <v>0</v>
      </c>
      <c r="J2553" s="9" t="s">
        <v>278</v>
      </c>
      <c r="K2553" s="9" t="s">
        <v>278</v>
      </c>
      <c r="L2553" s="9" t="s">
        <v>278</v>
      </c>
      <c r="M2553" s="9">
        <v>804.2</v>
      </c>
      <c r="P2553" s="65">
        <f t="shared" si="65"/>
        <v>804.2</v>
      </c>
    </row>
    <row r="2554" spans="1:18" ht="15">
      <c r="A2554" s="28" t="s">
        <v>2168</v>
      </c>
      <c r="B2554" s="61" t="s">
        <v>2195</v>
      </c>
      <c r="C2554" s="3"/>
      <c r="D2554" s="3"/>
      <c r="E2554" s="9" t="s">
        <v>278</v>
      </c>
      <c r="F2554" s="9" t="s">
        <v>278</v>
      </c>
      <c r="G2554" s="9" t="s">
        <v>278</v>
      </c>
      <c r="H2554" s="9" t="s">
        <v>278</v>
      </c>
      <c r="I2554" s="9">
        <v>0</v>
      </c>
      <c r="J2554" s="9" t="s">
        <v>278</v>
      </c>
      <c r="K2554" s="9" t="s">
        <v>278</v>
      </c>
      <c r="L2554" s="9">
        <v>459.69999999999982</v>
      </c>
      <c r="M2554" s="9">
        <v>300.70000000000005</v>
      </c>
      <c r="N2554" s="65"/>
      <c r="P2554" s="65">
        <f t="shared" si="65"/>
        <v>760.39999999999986</v>
      </c>
    </row>
    <row r="2555" spans="1:18" ht="15">
      <c r="A2555" s="28" t="s">
        <v>2169</v>
      </c>
      <c r="B2555" s="61" t="s">
        <v>2197</v>
      </c>
      <c r="C2555" s="3"/>
      <c r="D2555" s="3"/>
      <c r="E2555" s="9" t="s">
        <v>278</v>
      </c>
      <c r="F2555" s="9" t="s">
        <v>278</v>
      </c>
      <c r="G2555" s="9" t="s">
        <v>278</v>
      </c>
      <c r="H2555" s="9" t="s">
        <v>278</v>
      </c>
      <c r="I2555" s="9">
        <v>0</v>
      </c>
      <c r="J2555" s="9" t="s">
        <v>278</v>
      </c>
      <c r="K2555" s="9" t="s">
        <v>278</v>
      </c>
      <c r="L2555" s="9">
        <v>505.90000000000236</v>
      </c>
      <c r="M2555" s="9">
        <v>250.5</v>
      </c>
      <c r="N2555" s="65"/>
      <c r="P2555" s="65">
        <f t="shared" si="65"/>
        <v>756.40000000000236</v>
      </c>
    </row>
    <row r="2556" spans="1:18" ht="15">
      <c r="A2556" s="28" t="s">
        <v>2170</v>
      </c>
      <c r="B2556" s="178" t="s">
        <v>1335</v>
      </c>
      <c r="C2556" s="3"/>
      <c r="D2556" s="3"/>
      <c r="E2556" s="9" t="s">
        <v>278</v>
      </c>
      <c r="F2556" s="9" t="s">
        <v>278</v>
      </c>
      <c r="G2556" s="9" t="s">
        <v>278</v>
      </c>
      <c r="H2556" s="9" t="s">
        <v>278</v>
      </c>
      <c r="I2556" s="9">
        <v>0</v>
      </c>
      <c r="J2556" s="9">
        <v>748.70000000000073</v>
      </c>
      <c r="K2556" s="9" t="s">
        <v>278</v>
      </c>
      <c r="L2556" s="9" t="s">
        <v>278</v>
      </c>
      <c r="M2556" s="9" t="s">
        <v>278</v>
      </c>
      <c r="P2556" s="65">
        <f t="shared" si="65"/>
        <v>748.70000000000073</v>
      </c>
    </row>
    <row r="2557" spans="1:18" ht="15">
      <c r="A2557" s="28" t="s">
        <v>2171</v>
      </c>
      <c r="B2557" s="239" t="s">
        <v>1669</v>
      </c>
      <c r="C2557" s="3"/>
      <c r="D2557" s="3"/>
      <c r="E2557" s="9" t="s">
        <v>278</v>
      </c>
      <c r="F2557" s="9" t="s">
        <v>278</v>
      </c>
      <c r="G2557" s="9" t="s">
        <v>278</v>
      </c>
      <c r="H2557" s="9" t="s">
        <v>278</v>
      </c>
      <c r="I2557" s="9">
        <v>0</v>
      </c>
      <c r="J2557" s="9" t="s">
        <v>278</v>
      </c>
      <c r="K2557" s="9">
        <v>743.09999999999945</v>
      </c>
      <c r="L2557" s="9" t="s">
        <v>278</v>
      </c>
      <c r="M2557" s="9" t="s">
        <v>278</v>
      </c>
      <c r="P2557" s="65">
        <f t="shared" si="65"/>
        <v>743.09999999999945</v>
      </c>
    </row>
    <row r="2558" spans="1:18" ht="15">
      <c r="A2558" s="28" t="s">
        <v>2172</v>
      </c>
      <c r="B2558" s="61" t="s">
        <v>2205</v>
      </c>
      <c r="C2558" s="3"/>
      <c r="D2558" s="3"/>
      <c r="E2558" s="9" t="s">
        <v>278</v>
      </c>
      <c r="F2558" s="9" t="s">
        <v>278</v>
      </c>
      <c r="G2558" s="9" t="s">
        <v>278</v>
      </c>
      <c r="H2558" s="9" t="s">
        <v>278</v>
      </c>
      <c r="I2558" s="9">
        <v>0</v>
      </c>
      <c r="J2558" s="9" t="s">
        <v>278</v>
      </c>
      <c r="K2558" s="9" t="s">
        <v>278</v>
      </c>
      <c r="L2558" s="9">
        <v>415.40000000000055</v>
      </c>
      <c r="M2558" s="9">
        <v>311.8</v>
      </c>
      <c r="N2558" s="65"/>
      <c r="P2558" s="65">
        <f t="shared" si="65"/>
        <v>727.2000000000005</v>
      </c>
    </row>
    <row r="2559" spans="1:18" ht="15">
      <c r="A2559" s="28" t="s">
        <v>2173</v>
      </c>
      <c r="B2559" s="61" t="s">
        <v>178</v>
      </c>
      <c r="E2559" s="9">
        <v>339.2</v>
      </c>
      <c r="F2559" s="188">
        <v>377.3</v>
      </c>
      <c r="G2559" s="9" t="s">
        <v>278</v>
      </c>
      <c r="H2559" s="9" t="s">
        <v>278</v>
      </c>
      <c r="I2559" s="9">
        <v>0</v>
      </c>
      <c r="J2559" s="9" t="s">
        <v>278</v>
      </c>
      <c r="K2559" s="9" t="s">
        <v>278</v>
      </c>
      <c r="L2559" s="9" t="s">
        <v>278</v>
      </c>
      <c r="M2559" s="9" t="s">
        <v>278</v>
      </c>
      <c r="P2559" s="65">
        <f t="shared" si="65"/>
        <v>716.5</v>
      </c>
      <c r="R2559" t="s">
        <v>297</v>
      </c>
    </row>
    <row r="2560" spans="1:18" ht="15">
      <c r="A2560" s="28" t="s">
        <v>2174</v>
      </c>
      <c r="B2560" s="61" t="s">
        <v>2718</v>
      </c>
      <c r="C2560" s="3"/>
      <c r="D2560" s="3"/>
      <c r="E2560" s="9" t="s">
        <v>278</v>
      </c>
      <c r="F2560" s="9" t="s">
        <v>278</v>
      </c>
      <c r="G2560" s="9" t="s">
        <v>278</v>
      </c>
      <c r="H2560" s="9" t="s">
        <v>278</v>
      </c>
      <c r="I2560" s="9">
        <v>0</v>
      </c>
      <c r="J2560" s="9" t="s">
        <v>278</v>
      </c>
      <c r="K2560" s="9" t="s">
        <v>278</v>
      </c>
      <c r="L2560" s="9" t="s">
        <v>278</v>
      </c>
      <c r="M2560" s="9">
        <v>709.7</v>
      </c>
      <c r="P2560" s="65">
        <f t="shared" si="65"/>
        <v>709.7</v>
      </c>
    </row>
    <row r="2561" spans="1:16" ht="15">
      <c r="A2561" s="28" t="s">
        <v>2175</v>
      </c>
      <c r="B2561" s="61" t="s">
        <v>2704</v>
      </c>
      <c r="C2561" s="3"/>
      <c r="D2561" s="3"/>
      <c r="E2561" s="9" t="s">
        <v>278</v>
      </c>
      <c r="F2561" s="9" t="s">
        <v>278</v>
      </c>
      <c r="G2561" s="9" t="s">
        <v>278</v>
      </c>
      <c r="H2561" s="9" t="s">
        <v>278</v>
      </c>
      <c r="I2561" s="9">
        <v>0</v>
      </c>
      <c r="J2561" s="9" t="s">
        <v>278</v>
      </c>
      <c r="K2561" s="9" t="s">
        <v>278</v>
      </c>
      <c r="L2561" s="9" t="s">
        <v>278</v>
      </c>
      <c r="M2561" s="9">
        <v>702.2</v>
      </c>
      <c r="P2561" s="65">
        <f t="shared" si="65"/>
        <v>702.2</v>
      </c>
    </row>
    <row r="2562" spans="1:16" ht="15">
      <c r="A2562" s="28" t="s">
        <v>2176</v>
      </c>
      <c r="B2562" s="61" t="s">
        <v>2819</v>
      </c>
      <c r="C2562" s="3"/>
      <c r="D2562" s="3"/>
      <c r="E2562" s="9" t="s">
        <v>278</v>
      </c>
      <c r="F2562" s="9" t="s">
        <v>278</v>
      </c>
      <c r="G2562" s="9" t="s">
        <v>278</v>
      </c>
      <c r="H2562" s="9" t="s">
        <v>278</v>
      </c>
      <c r="I2562" s="9">
        <v>0</v>
      </c>
      <c r="J2562" s="9" t="s">
        <v>278</v>
      </c>
      <c r="K2562" s="9" t="s">
        <v>278</v>
      </c>
      <c r="L2562" s="9" t="s">
        <v>278</v>
      </c>
      <c r="M2562" s="9">
        <v>698.70000000000016</v>
      </c>
      <c r="P2562" s="65">
        <f t="shared" si="65"/>
        <v>698.70000000000016</v>
      </c>
    </row>
    <row r="2563" spans="1:16" ht="15">
      <c r="A2563" s="28" t="s">
        <v>2177</v>
      </c>
      <c r="B2563" s="61" t="s">
        <v>2194</v>
      </c>
      <c r="C2563" s="3"/>
      <c r="D2563" s="3"/>
      <c r="E2563" s="9" t="s">
        <v>278</v>
      </c>
      <c r="F2563" s="9" t="s">
        <v>278</v>
      </c>
      <c r="G2563" s="9" t="s">
        <v>278</v>
      </c>
      <c r="H2563" s="9" t="s">
        <v>278</v>
      </c>
      <c r="I2563" s="9">
        <v>0</v>
      </c>
      <c r="J2563" s="9" t="s">
        <v>278</v>
      </c>
      <c r="K2563" s="9" t="s">
        <v>278</v>
      </c>
      <c r="L2563" s="9">
        <v>149.300000000002</v>
      </c>
      <c r="M2563" s="9">
        <v>533.90000000000009</v>
      </c>
      <c r="N2563" s="65"/>
      <c r="P2563" s="65">
        <f t="shared" si="65"/>
        <v>683.20000000000209</v>
      </c>
    </row>
    <row r="2564" spans="1:16" ht="15">
      <c r="A2564" s="28" t="s">
        <v>2178</v>
      </c>
      <c r="B2564" s="61" t="s">
        <v>2204</v>
      </c>
      <c r="C2564" s="3"/>
      <c r="D2564" s="3"/>
      <c r="E2564" s="9" t="s">
        <v>278</v>
      </c>
      <c r="F2564" s="9" t="s">
        <v>278</v>
      </c>
      <c r="G2564" s="9" t="s">
        <v>278</v>
      </c>
      <c r="H2564" s="9" t="s">
        <v>278</v>
      </c>
      <c r="I2564" s="9">
        <v>0</v>
      </c>
      <c r="J2564" s="9" t="s">
        <v>278</v>
      </c>
      <c r="K2564" s="9" t="s">
        <v>278</v>
      </c>
      <c r="L2564" s="9">
        <v>674.09999999999945</v>
      </c>
      <c r="M2564" s="9" t="s">
        <v>278</v>
      </c>
      <c r="N2564" s="65"/>
      <c r="P2564" s="65">
        <f t="shared" si="65"/>
        <v>674.09999999999945</v>
      </c>
    </row>
    <row r="2565" spans="1:16" ht="15">
      <c r="A2565" s="28" t="s">
        <v>2179</v>
      </c>
      <c r="B2565" s="61" t="s">
        <v>2714</v>
      </c>
      <c r="C2565" s="3"/>
      <c r="D2565" s="3"/>
      <c r="E2565" s="9" t="s">
        <v>278</v>
      </c>
      <c r="F2565" s="9" t="s">
        <v>278</v>
      </c>
      <c r="G2565" s="9" t="s">
        <v>278</v>
      </c>
      <c r="H2565" s="9" t="s">
        <v>278</v>
      </c>
      <c r="I2565" s="9">
        <v>0</v>
      </c>
      <c r="J2565" s="9" t="s">
        <v>278</v>
      </c>
      <c r="K2565" s="9" t="s">
        <v>278</v>
      </c>
      <c r="L2565" s="9" t="s">
        <v>278</v>
      </c>
      <c r="M2565" s="9">
        <v>655.50000000000011</v>
      </c>
      <c r="P2565" s="65">
        <f t="shared" si="65"/>
        <v>655.50000000000011</v>
      </c>
    </row>
    <row r="2566" spans="1:16" ht="15">
      <c r="A2566" s="28" t="s">
        <v>2180</v>
      </c>
      <c r="B2566" s="61" t="s">
        <v>2203</v>
      </c>
      <c r="C2566" s="3"/>
      <c r="D2566" s="3"/>
      <c r="E2566" s="9" t="s">
        <v>278</v>
      </c>
      <c r="F2566" s="9" t="s">
        <v>278</v>
      </c>
      <c r="G2566" s="9" t="s">
        <v>278</v>
      </c>
      <c r="H2566" s="9" t="s">
        <v>278</v>
      </c>
      <c r="I2566" s="9">
        <v>0</v>
      </c>
      <c r="J2566" s="9" t="s">
        <v>278</v>
      </c>
      <c r="K2566" s="9" t="s">
        <v>278</v>
      </c>
      <c r="L2566" s="9">
        <v>654.30000000000018</v>
      </c>
      <c r="M2566" s="9" t="s">
        <v>278</v>
      </c>
      <c r="N2566" s="65"/>
      <c r="P2566" s="65">
        <f t="shared" si="65"/>
        <v>654.30000000000018</v>
      </c>
    </row>
    <row r="2567" spans="1:16" ht="15">
      <c r="A2567" s="28" t="s">
        <v>2181</v>
      </c>
      <c r="B2567" s="61" t="s">
        <v>2207</v>
      </c>
      <c r="C2567" s="3"/>
      <c r="D2567" s="3"/>
      <c r="E2567" s="9" t="s">
        <v>278</v>
      </c>
      <c r="F2567" s="9" t="s">
        <v>278</v>
      </c>
      <c r="G2567" s="9" t="s">
        <v>278</v>
      </c>
      <c r="H2567" s="9" t="s">
        <v>278</v>
      </c>
      <c r="I2567" s="9">
        <v>0</v>
      </c>
      <c r="J2567" s="9" t="s">
        <v>278</v>
      </c>
      <c r="K2567" s="9" t="s">
        <v>278</v>
      </c>
      <c r="L2567" s="9">
        <v>44.800000000000182</v>
      </c>
      <c r="M2567" s="9">
        <v>591.19999999999993</v>
      </c>
      <c r="N2567" s="65"/>
      <c r="P2567" s="65">
        <f t="shared" si="65"/>
        <v>636.00000000000011</v>
      </c>
    </row>
    <row r="2568" spans="1:16" ht="15">
      <c r="A2568" s="28" t="s">
        <v>2182</v>
      </c>
      <c r="B2568" s="61" t="s">
        <v>2722</v>
      </c>
      <c r="C2568" s="3"/>
      <c r="D2568" s="3"/>
      <c r="E2568" s="9" t="s">
        <v>278</v>
      </c>
      <c r="F2568" s="9" t="s">
        <v>278</v>
      </c>
      <c r="G2568" s="9" t="s">
        <v>278</v>
      </c>
      <c r="H2568" s="9" t="s">
        <v>278</v>
      </c>
      <c r="I2568" s="9">
        <v>0</v>
      </c>
      <c r="J2568" s="9" t="s">
        <v>278</v>
      </c>
      <c r="K2568" s="9" t="s">
        <v>278</v>
      </c>
      <c r="L2568" s="9" t="s">
        <v>278</v>
      </c>
      <c r="M2568" s="9">
        <v>628.5</v>
      </c>
      <c r="P2568" s="65">
        <f t="shared" si="65"/>
        <v>628.5</v>
      </c>
    </row>
    <row r="2569" spans="1:16" ht="15">
      <c r="A2569" s="28" t="s">
        <v>2183</v>
      </c>
      <c r="B2569" s="61" t="s">
        <v>2710</v>
      </c>
      <c r="C2569" s="3"/>
      <c r="D2569" s="3"/>
      <c r="E2569" s="9" t="s">
        <v>278</v>
      </c>
      <c r="F2569" s="9" t="s">
        <v>278</v>
      </c>
      <c r="G2569" s="9" t="s">
        <v>278</v>
      </c>
      <c r="H2569" s="9" t="s">
        <v>278</v>
      </c>
      <c r="I2569" s="9">
        <v>0</v>
      </c>
      <c r="J2569" s="9" t="s">
        <v>278</v>
      </c>
      <c r="K2569" s="9" t="s">
        <v>278</v>
      </c>
      <c r="L2569" s="9" t="s">
        <v>278</v>
      </c>
      <c r="M2569" s="9">
        <v>610.40000000000009</v>
      </c>
      <c r="P2569" s="65">
        <f t="shared" si="65"/>
        <v>610.40000000000009</v>
      </c>
    </row>
    <row r="2570" spans="1:16" ht="15">
      <c r="A2570" s="28" t="s">
        <v>2184</v>
      </c>
      <c r="B2570" s="61" t="s">
        <v>2713</v>
      </c>
      <c r="C2570" s="3"/>
      <c r="D2570" s="3"/>
      <c r="E2570" s="9" t="s">
        <v>278</v>
      </c>
      <c r="F2570" s="9" t="s">
        <v>278</v>
      </c>
      <c r="G2570" s="9" t="s">
        <v>278</v>
      </c>
      <c r="H2570" s="9" t="s">
        <v>278</v>
      </c>
      <c r="I2570" s="9">
        <v>0</v>
      </c>
      <c r="J2570" s="9" t="s">
        <v>278</v>
      </c>
      <c r="K2570" s="9" t="s">
        <v>278</v>
      </c>
      <c r="L2570" s="9" t="s">
        <v>278</v>
      </c>
      <c r="M2570" s="9">
        <v>607.5</v>
      </c>
      <c r="P2570" s="65">
        <f t="shared" si="65"/>
        <v>607.5</v>
      </c>
    </row>
    <row r="2571" spans="1:16" ht="15">
      <c r="A2571" s="28" t="s">
        <v>2185</v>
      </c>
      <c r="B2571" s="239" t="s">
        <v>2189</v>
      </c>
      <c r="C2571" s="3"/>
      <c r="D2571" s="3"/>
      <c r="E2571" s="9" t="s">
        <v>278</v>
      </c>
      <c r="F2571" s="9" t="s">
        <v>278</v>
      </c>
      <c r="G2571" s="9" t="s">
        <v>278</v>
      </c>
      <c r="H2571" s="9" t="s">
        <v>278</v>
      </c>
      <c r="I2571" s="9">
        <v>0</v>
      </c>
      <c r="J2571" s="9" t="s">
        <v>278</v>
      </c>
      <c r="K2571" s="9" t="s">
        <v>278</v>
      </c>
      <c r="L2571" s="9">
        <v>602.90000000000055</v>
      </c>
      <c r="M2571" s="9" t="s">
        <v>278</v>
      </c>
      <c r="N2571" s="65"/>
      <c r="P2571" s="65">
        <f t="shared" si="65"/>
        <v>602.90000000000055</v>
      </c>
    </row>
    <row r="2572" spans="1:16" ht="15">
      <c r="A2572" s="28" t="s">
        <v>2186</v>
      </c>
      <c r="B2572" s="61" t="s">
        <v>2717</v>
      </c>
      <c r="C2572" s="3"/>
      <c r="D2572" s="3"/>
      <c r="E2572" s="9" t="s">
        <v>278</v>
      </c>
      <c r="F2572" s="9" t="s">
        <v>278</v>
      </c>
      <c r="G2572" s="9" t="s">
        <v>278</v>
      </c>
      <c r="H2572" s="9" t="s">
        <v>278</v>
      </c>
      <c r="I2572" s="9">
        <v>0</v>
      </c>
      <c r="J2572" s="9" t="s">
        <v>278</v>
      </c>
      <c r="K2572" s="9" t="s">
        <v>278</v>
      </c>
      <c r="L2572" s="9" t="s">
        <v>278</v>
      </c>
      <c r="M2572" s="9">
        <v>596.70000000000005</v>
      </c>
      <c r="P2572" s="65">
        <f t="shared" si="65"/>
        <v>596.70000000000005</v>
      </c>
    </row>
    <row r="2573" spans="1:16" ht="15">
      <c r="A2573" s="28" t="s">
        <v>2187</v>
      </c>
      <c r="B2573" s="61" t="s">
        <v>2724</v>
      </c>
      <c r="C2573" s="3"/>
      <c r="D2573" s="3"/>
      <c r="E2573" s="9" t="s">
        <v>278</v>
      </c>
      <c r="F2573" s="9" t="s">
        <v>278</v>
      </c>
      <c r="G2573" s="9" t="s">
        <v>278</v>
      </c>
      <c r="H2573" s="9" t="s">
        <v>278</v>
      </c>
      <c r="I2573" s="9">
        <v>0</v>
      </c>
      <c r="J2573" s="9" t="s">
        <v>278</v>
      </c>
      <c r="K2573" s="9" t="s">
        <v>278</v>
      </c>
      <c r="L2573" s="9" t="s">
        <v>278</v>
      </c>
      <c r="M2573" s="9">
        <v>581.4</v>
      </c>
      <c r="P2573" s="65">
        <f t="shared" si="65"/>
        <v>581.4</v>
      </c>
    </row>
    <row r="2574" spans="1:16" ht="15">
      <c r="A2574" s="28" t="s">
        <v>2188</v>
      </c>
      <c r="B2574" s="61" t="s">
        <v>2712</v>
      </c>
      <c r="C2574" s="3"/>
      <c r="D2574" s="3"/>
      <c r="E2574" s="9" t="s">
        <v>278</v>
      </c>
      <c r="F2574" s="9" t="s">
        <v>278</v>
      </c>
      <c r="G2574" s="9" t="s">
        <v>278</v>
      </c>
      <c r="H2574" s="9" t="s">
        <v>278</v>
      </c>
      <c r="I2574" s="9">
        <v>0</v>
      </c>
      <c r="J2574" s="9" t="s">
        <v>278</v>
      </c>
      <c r="K2574" s="9" t="s">
        <v>278</v>
      </c>
      <c r="L2574" s="9" t="s">
        <v>278</v>
      </c>
      <c r="M2574" s="9">
        <v>576.29999999999995</v>
      </c>
      <c r="P2574" s="65">
        <f t="shared" si="65"/>
        <v>576.29999999999995</v>
      </c>
    </row>
    <row r="2575" spans="1:16" ht="15">
      <c r="A2575" s="28" t="s">
        <v>2296</v>
      </c>
      <c r="B2575" s="61" t="s">
        <v>2699</v>
      </c>
      <c r="C2575" s="3"/>
      <c r="D2575" s="3"/>
      <c r="E2575" s="9" t="s">
        <v>278</v>
      </c>
      <c r="F2575" s="9" t="s">
        <v>278</v>
      </c>
      <c r="G2575" s="9" t="s">
        <v>278</v>
      </c>
      <c r="H2575" s="9" t="s">
        <v>278</v>
      </c>
      <c r="I2575" s="9">
        <v>0</v>
      </c>
      <c r="J2575" s="9" t="s">
        <v>278</v>
      </c>
      <c r="K2575" s="9" t="s">
        <v>278</v>
      </c>
      <c r="L2575" s="9" t="s">
        <v>278</v>
      </c>
      <c r="M2575" s="9">
        <v>544.40000000000009</v>
      </c>
      <c r="P2575" s="65">
        <f t="shared" si="65"/>
        <v>544.40000000000009</v>
      </c>
    </row>
    <row r="2576" spans="1:16" ht="15">
      <c r="A2576" s="28" t="s">
        <v>2297</v>
      </c>
      <c r="B2576" s="61" t="s">
        <v>2201</v>
      </c>
      <c r="C2576" s="3"/>
      <c r="D2576" s="3"/>
      <c r="E2576" s="9" t="s">
        <v>278</v>
      </c>
      <c r="F2576" s="9" t="s">
        <v>278</v>
      </c>
      <c r="G2576" s="9" t="s">
        <v>278</v>
      </c>
      <c r="H2576" s="9" t="s">
        <v>278</v>
      </c>
      <c r="I2576" s="9">
        <v>0</v>
      </c>
      <c r="J2576" s="9" t="s">
        <v>278</v>
      </c>
      <c r="K2576" s="9" t="s">
        <v>278</v>
      </c>
      <c r="L2576" s="9">
        <v>508.699999999998</v>
      </c>
      <c r="M2576" s="9">
        <v>31.2</v>
      </c>
      <c r="N2576" s="65"/>
      <c r="P2576" s="65">
        <f t="shared" si="65"/>
        <v>539.89999999999804</v>
      </c>
    </row>
    <row r="2577" spans="1:16" ht="15">
      <c r="A2577" s="28" t="s">
        <v>2298</v>
      </c>
      <c r="B2577" s="61" t="s">
        <v>2721</v>
      </c>
      <c r="C2577" s="3"/>
      <c r="D2577" s="3"/>
      <c r="E2577" s="9" t="s">
        <v>278</v>
      </c>
      <c r="F2577" s="9" t="s">
        <v>278</v>
      </c>
      <c r="G2577" s="9" t="s">
        <v>278</v>
      </c>
      <c r="H2577" s="9" t="s">
        <v>278</v>
      </c>
      <c r="I2577" s="9">
        <v>0</v>
      </c>
      <c r="J2577" s="9" t="s">
        <v>278</v>
      </c>
      <c r="K2577" s="9" t="s">
        <v>278</v>
      </c>
      <c r="L2577" s="9" t="s">
        <v>278</v>
      </c>
      <c r="M2577" s="9">
        <v>516.79999999999995</v>
      </c>
      <c r="P2577" s="65">
        <f t="shared" si="65"/>
        <v>516.79999999999995</v>
      </c>
    </row>
    <row r="2578" spans="1:16" ht="15">
      <c r="A2578" s="253" t="s">
        <v>2676</v>
      </c>
      <c r="B2578" s="239" t="s">
        <v>1651</v>
      </c>
      <c r="C2578" s="3"/>
      <c r="D2578" s="3"/>
      <c r="E2578" s="9" t="s">
        <v>278</v>
      </c>
      <c r="F2578" s="9" t="s">
        <v>278</v>
      </c>
      <c r="G2578" s="9" t="s">
        <v>278</v>
      </c>
      <c r="H2578" s="9" t="s">
        <v>278</v>
      </c>
      <c r="I2578" s="9">
        <v>0</v>
      </c>
      <c r="J2578" s="9">
        <v>506</v>
      </c>
      <c r="K2578" s="9" t="s">
        <v>278</v>
      </c>
      <c r="L2578" s="9" t="s">
        <v>278</v>
      </c>
      <c r="M2578" s="9" t="s">
        <v>278</v>
      </c>
      <c r="P2578" s="65">
        <f t="shared" ref="P2578:P2608" si="66">SUM(E2578:M2578)</f>
        <v>506</v>
      </c>
    </row>
    <row r="2579" spans="1:16" ht="15">
      <c r="A2579" s="253" t="s">
        <v>2677</v>
      </c>
      <c r="B2579" s="61" t="s">
        <v>674</v>
      </c>
      <c r="E2579" s="9" t="s">
        <v>278</v>
      </c>
      <c r="F2579" s="9" t="s">
        <v>278</v>
      </c>
      <c r="G2579" s="9" t="s">
        <v>278</v>
      </c>
      <c r="H2579" s="9">
        <v>482.050000000002</v>
      </c>
      <c r="I2579" s="9">
        <v>0</v>
      </c>
      <c r="J2579" s="9" t="s">
        <v>278</v>
      </c>
      <c r="K2579" s="9" t="s">
        <v>278</v>
      </c>
      <c r="L2579" s="9" t="s">
        <v>278</v>
      </c>
      <c r="M2579" s="9" t="s">
        <v>278</v>
      </c>
      <c r="P2579" s="65">
        <f t="shared" si="66"/>
        <v>482.050000000002</v>
      </c>
    </row>
    <row r="2580" spans="1:16" ht="15">
      <c r="A2580" s="253" t="s">
        <v>2678</v>
      </c>
      <c r="B2580" s="61" t="s">
        <v>2202</v>
      </c>
      <c r="C2580" s="3"/>
      <c r="D2580" s="3"/>
      <c r="E2580" s="9" t="s">
        <v>278</v>
      </c>
      <c r="F2580" s="9" t="s">
        <v>278</v>
      </c>
      <c r="G2580" s="9" t="s">
        <v>278</v>
      </c>
      <c r="H2580" s="9" t="s">
        <v>278</v>
      </c>
      <c r="I2580" s="9">
        <v>0</v>
      </c>
      <c r="J2580" s="9" t="s">
        <v>278</v>
      </c>
      <c r="K2580" s="9" t="s">
        <v>278</v>
      </c>
      <c r="L2580" s="9">
        <v>450.699999999998</v>
      </c>
      <c r="M2580" s="9">
        <v>26.9</v>
      </c>
      <c r="N2580" s="65"/>
      <c r="P2580" s="65">
        <f t="shared" si="66"/>
        <v>477.59999999999798</v>
      </c>
    </row>
    <row r="2581" spans="1:16" ht="15">
      <c r="A2581" s="253" t="s">
        <v>2679</v>
      </c>
      <c r="B2581" s="61" t="s">
        <v>2196</v>
      </c>
      <c r="C2581" s="3"/>
      <c r="D2581" s="3"/>
      <c r="E2581" s="9" t="s">
        <v>278</v>
      </c>
      <c r="F2581" s="9" t="s">
        <v>278</v>
      </c>
      <c r="G2581" s="9" t="s">
        <v>278</v>
      </c>
      <c r="H2581" s="9" t="s">
        <v>278</v>
      </c>
      <c r="I2581" s="9">
        <v>0</v>
      </c>
      <c r="J2581" s="9" t="s">
        <v>278</v>
      </c>
      <c r="K2581" s="9" t="s">
        <v>278</v>
      </c>
      <c r="L2581" s="9">
        <v>303.70000000000164</v>
      </c>
      <c r="M2581" s="9">
        <v>154.60000000000002</v>
      </c>
      <c r="N2581" s="65"/>
      <c r="P2581" s="65">
        <f t="shared" si="66"/>
        <v>458.30000000000166</v>
      </c>
    </row>
    <row r="2582" spans="1:16" ht="15">
      <c r="A2582" s="253" t="s">
        <v>2680</v>
      </c>
      <c r="B2582" s="61" t="s">
        <v>2708</v>
      </c>
      <c r="C2582" s="3"/>
      <c r="D2582" s="3"/>
      <c r="E2582" s="9" t="s">
        <v>278</v>
      </c>
      <c r="F2582" s="9" t="s">
        <v>278</v>
      </c>
      <c r="G2582" s="9" t="s">
        <v>278</v>
      </c>
      <c r="H2582" s="9" t="s">
        <v>278</v>
      </c>
      <c r="I2582" s="9">
        <v>0</v>
      </c>
      <c r="J2582" s="9" t="s">
        <v>278</v>
      </c>
      <c r="K2582" s="9" t="s">
        <v>278</v>
      </c>
      <c r="L2582" s="9" t="s">
        <v>278</v>
      </c>
      <c r="M2582" s="9">
        <v>440.3</v>
      </c>
      <c r="P2582" s="65">
        <f t="shared" si="66"/>
        <v>440.3</v>
      </c>
    </row>
    <row r="2583" spans="1:16" ht="15">
      <c r="A2583" s="253" t="s">
        <v>2681</v>
      </c>
      <c r="B2583" s="61" t="s">
        <v>2701</v>
      </c>
      <c r="C2583" s="3"/>
      <c r="D2583" s="3"/>
      <c r="E2583" s="9" t="s">
        <v>278</v>
      </c>
      <c r="F2583" s="9" t="s">
        <v>278</v>
      </c>
      <c r="G2583" s="9" t="s">
        <v>278</v>
      </c>
      <c r="H2583" s="9" t="s">
        <v>278</v>
      </c>
      <c r="I2583" s="9">
        <v>0</v>
      </c>
      <c r="J2583" s="9" t="s">
        <v>278</v>
      </c>
      <c r="K2583" s="9" t="s">
        <v>278</v>
      </c>
      <c r="L2583" s="9" t="s">
        <v>278</v>
      </c>
      <c r="M2583" s="9">
        <v>416.39999999999992</v>
      </c>
      <c r="P2583" s="65">
        <f t="shared" si="66"/>
        <v>416.39999999999992</v>
      </c>
    </row>
    <row r="2584" spans="1:16" ht="15">
      <c r="A2584" s="253" t="s">
        <v>2682</v>
      </c>
      <c r="B2584" s="61" t="s">
        <v>158</v>
      </c>
      <c r="E2584" s="9" t="s">
        <v>278</v>
      </c>
      <c r="F2584" s="9" t="s">
        <v>278</v>
      </c>
      <c r="G2584" s="9">
        <v>214.9</v>
      </c>
      <c r="H2584" s="9">
        <v>178.39999999999964</v>
      </c>
      <c r="I2584" s="9">
        <v>0</v>
      </c>
      <c r="J2584" s="9" t="s">
        <v>278</v>
      </c>
      <c r="K2584" s="9" t="s">
        <v>278</v>
      </c>
      <c r="L2584" s="9" t="s">
        <v>278</v>
      </c>
      <c r="M2584" s="9" t="s">
        <v>278</v>
      </c>
      <c r="P2584" s="65">
        <f t="shared" si="66"/>
        <v>393.29999999999961</v>
      </c>
    </row>
    <row r="2585" spans="1:16" ht="15">
      <c r="A2585" s="253" t="s">
        <v>2683</v>
      </c>
      <c r="B2585" s="61" t="s">
        <v>164</v>
      </c>
      <c r="E2585" s="9" t="s">
        <v>278</v>
      </c>
      <c r="F2585" s="9" t="s">
        <v>278</v>
      </c>
      <c r="G2585" s="9">
        <v>391.9</v>
      </c>
      <c r="H2585" s="9" t="s">
        <v>278</v>
      </c>
      <c r="I2585" s="9">
        <v>0</v>
      </c>
      <c r="J2585" s="9" t="s">
        <v>278</v>
      </c>
      <c r="K2585" s="9" t="s">
        <v>278</v>
      </c>
      <c r="L2585" s="9" t="s">
        <v>278</v>
      </c>
      <c r="M2585" s="9" t="s">
        <v>278</v>
      </c>
      <c r="P2585" s="65">
        <f t="shared" si="66"/>
        <v>391.9</v>
      </c>
    </row>
    <row r="2586" spans="1:16" ht="15">
      <c r="A2586" s="253" t="s">
        <v>2684</v>
      </c>
      <c r="B2586" s="61" t="s">
        <v>688</v>
      </c>
      <c r="E2586" s="9" t="s">
        <v>278</v>
      </c>
      <c r="F2586" s="9" t="s">
        <v>278</v>
      </c>
      <c r="G2586" s="9" t="s">
        <v>278</v>
      </c>
      <c r="H2586" s="9">
        <v>389.10000000000036</v>
      </c>
      <c r="I2586" s="9">
        <v>0</v>
      </c>
      <c r="J2586" s="9" t="s">
        <v>278</v>
      </c>
      <c r="K2586" s="9" t="s">
        <v>278</v>
      </c>
      <c r="L2586" s="9" t="s">
        <v>278</v>
      </c>
      <c r="M2586" s="9" t="s">
        <v>278</v>
      </c>
      <c r="P2586" s="65">
        <f t="shared" si="66"/>
        <v>389.10000000000036</v>
      </c>
    </row>
    <row r="2587" spans="1:16" ht="15">
      <c r="A2587" s="253" t="s">
        <v>2685</v>
      </c>
      <c r="B2587" s="61" t="s">
        <v>2703</v>
      </c>
      <c r="C2587" s="3"/>
      <c r="D2587" s="3"/>
      <c r="E2587" s="9" t="s">
        <v>278</v>
      </c>
      <c r="F2587" s="9" t="s">
        <v>278</v>
      </c>
      <c r="G2587" s="9" t="s">
        <v>278</v>
      </c>
      <c r="H2587" s="9" t="s">
        <v>278</v>
      </c>
      <c r="I2587" s="9">
        <v>0</v>
      </c>
      <c r="J2587" s="9" t="s">
        <v>278</v>
      </c>
      <c r="K2587" s="9" t="s">
        <v>278</v>
      </c>
      <c r="L2587" s="9" t="s">
        <v>278</v>
      </c>
      <c r="M2587" s="9">
        <v>380.90000000000003</v>
      </c>
      <c r="P2587" s="65">
        <f t="shared" si="66"/>
        <v>380.90000000000003</v>
      </c>
    </row>
    <row r="2588" spans="1:16" ht="15">
      <c r="A2588" s="253" t="s">
        <v>2686</v>
      </c>
      <c r="B2588" s="61" t="s">
        <v>2715</v>
      </c>
      <c r="C2588" s="3"/>
      <c r="D2588" s="3"/>
      <c r="E2588" s="9" t="s">
        <v>278</v>
      </c>
      <c r="F2588" s="9" t="s">
        <v>278</v>
      </c>
      <c r="G2588" s="9" t="s">
        <v>278</v>
      </c>
      <c r="H2588" s="9" t="s">
        <v>278</v>
      </c>
      <c r="I2588" s="9">
        <v>0</v>
      </c>
      <c r="J2588" s="9" t="s">
        <v>278</v>
      </c>
      <c r="K2588" s="9" t="s">
        <v>278</v>
      </c>
      <c r="L2588" s="9" t="s">
        <v>278</v>
      </c>
      <c r="M2588" s="9">
        <v>377.70000000000005</v>
      </c>
      <c r="P2588" s="65">
        <f t="shared" si="66"/>
        <v>377.70000000000005</v>
      </c>
    </row>
    <row r="2589" spans="1:16" ht="15">
      <c r="A2589" s="253" t="s">
        <v>2687</v>
      </c>
      <c r="B2589" s="61" t="s">
        <v>2835</v>
      </c>
      <c r="C2589" s="3"/>
      <c r="D2589" s="3"/>
      <c r="E2589" s="9" t="s">
        <v>278</v>
      </c>
      <c r="F2589" s="9" t="s">
        <v>278</v>
      </c>
      <c r="G2589" s="9" t="s">
        <v>278</v>
      </c>
      <c r="H2589" s="9" t="s">
        <v>278</v>
      </c>
      <c r="I2589" s="9">
        <v>0</v>
      </c>
      <c r="J2589" s="9" t="s">
        <v>278</v>
      </c>
      <c r="K2589" s="9" t="s">
        <v>278</v>
      </c>
      <c r="L2589" s="9" t="s">
        <v>278</v>
      </c>
      <c r="M2589" s="9">
        <v>361</v>
      </c>
      <c r="P2589" s="65">
        <f t="shared" si="66"/>
        <v>361</v>
      </c>
    </row>
    <row r="2590" spans="1:16" ht="15">
      <c r="A2590" s="253" t="s">
        <v>2688</v>
      </c>
      <c r="B2590" s="61" t="s">
        <v>2716</v>
      </c>
      <c r="C2590" s="3"/>
      <c r="D2590" s="3"/>
      <c r="E2590" s="9" t="s">
        <v>278</v>
      </c>
      <c r="F2590" s="9" t="s">
        <v>278</v>
      </c>
      <c r="G2590" s="9" t="s">
        <v>278</v>
      </c>
      <c r="H2590" s="9" t="s">
        <v>278</v>
      </c>
      <c r="I2590" s="9">
        <v>0</v>
      </c>
      <c r="J2590" s="9" t="s">
        <v>278</v>
      </c>
      <c r="K2590" s="9" t="s">
        <v>278</v>
      </c>
      <c r="L2590" s="9" t="s">
        <v>278</v>
      </c>
      <c r="M2590" s="9">
        <v>338.1</v>
      </c>
      <c r="P2590" s="65">
        <f t="shared" si="66"/>
        <v>338.1</v>
      </c>
    </row>
    <row r="2591" spans="1:16" ht="15">
      <c r="A2591" s="253" t="s">
        <v>2689</v>
      </c>
      <c r="B2591" s="61" t="s">
        <v>2719</v>
      </c>
      <c r="C2591" s="3"/>
      <c r="D2591" s="3"/>
      <c r="E2591" s="9" t="s">
        <v>278</v>
      </c>
      <c r="F2591" s="9" t="s">
        <v>278</v>
      </c>
      <c r="G2591" s="9" t="s">
        <v>278</v>
      </c>
      <c r="H2591" s="9" t="s">
        <v>278</v>
      </c>
      <c r="I2591" s="9">
        <v>0</v>
      </c>
      <c r="J2591" s="9" t="s">
        <v>278</v>
      </c>
      <c r="K2591" s="9" t="s">
        <v>278</v>
      </c>
      <c r="L2591" s="9" t="s">
        <v>278</v>
      </c>
      <c r="M2591" s="9">
        <v>302</v>
      </c>
      <c r="P2591" s="65">
        <f t="shared" si="66"/>
        <v>302</v>
      </c>
    </row>
    <row r="2592" spans="1:16" ht="15">
      <c r="A2592" s="253" t="s">
        <v>2690</v>
      </c>
      <c r="B2592" s="61" t="s">
        <v>2723</v>
      </c>
      <c r="C2592" s="3"/>
      <c r="D2592" s="3"/>
      <c r="E2592" s="9" t="s">
        <v>278</v>
      </c>
      <c r="F2592" s="9" t="s">
        <v>278</v>
      </c>
      <c r="G2592" s="9" t="s">
        <v>278</v>
      </c>
      <c r="H2592" s="9" t="s">
        <v>278</v>
      </c>
      <c r="I2592" s="9">
        <v>0</v>
      </c>
      <c r="J2592" s="9" t="s">
        <v>278</v>
      </c>
      <c r="K2592" s="9" t="s">
        <v>278</v>
      </c>
      <c r="L2592" s="9" t="s">
        <v>278</v>
      </c>
      <c r="M2592" s="9">
        <v>285.59999999999997</v>
      </c>
      <c r="P2592" s="65">
        <f t="shared" si="66"/>
        <v>285.59999999999997</v>
      </c>
    </row>
    <row r="2593" spans="1:16" ht="15">
      <c r="A2593" s="253" t="s">
        <v>2691</v>
      </c>
      <c r="B2593" s="61" t="s">
        <v>2711</v>
      </c>
      <c r="C2593" s="3"/>
      <c r="D2593" s="3"/>
      <c r="E2593" s="9" t="s">
        <v>278</v>
      </c>
      <c r="F2593" s="9" t="s">
        <v>278</v>
      </c>
      <c r="G2593" s="9" t="s">
        <v>278</v>
      </c>
      <c r="H2593" s="9" t="s">
        <v>278</v>
      </c>
      <c r="I2593" s="9">
        <v>0</v>
      </c>
      <c r="J2593" s="9" t="s">
        <v>278</v>
      </c>
      <c r="K2593" s="9" t="s">
        <v>278</v>
      </c>
      <c r="L2593" s="9" t="s">
        <v>278</v>
      </c>
      <c r="M2593" s="9">
        <v>281.8</v>
      </c>
      <c r="P2593" s="65">
        <f t="shared" si="66"/>
        <v>281.8</v>
      </c>
    </row>
    <row r="2594" spans="1:16" ht="15">
      <c r="A2594" s="253" t="s">
        <v>2692</v>
      </c>
      <c r="B2594" s="61" t="s">
        <v>2214</v>
      </c>
      <c r="C2594" s="3"/>
      <c r="D2594" s="3"/>
      <c r="E2594" s="9" t="s">
        <v>278</v>
      </c>
      <c r="F2594" s="9" t="s">
        <v>278</v>
      </c>
      <c r="G2594" s="9" t="s">
        <v>278</v>
      </c>
      <c r="H2594" s="9" t="s">
        <v>278</v>
      </c>
      <c r="I2594" s="9">
        <v>0</v>
      </c>
      <c r="J2594" s="9" t="s">
        <v>278</v>
      </c>
      <c r="K2594" s="9" t="s">
        <v>278</v>
      </c>
      <c r="L2594" s="9">
        <v>276.69999999999891</v>
      </c>
      <c r="M2594" s="9" t="s">
        <v>278</v>
      </c>
      <c r="N2594" s="65"/>
      <c r="P2594" s="65">
        <f t="shared" si="66"/>
        <v>276.69999999999891</v>
      </c>
    </row>
    <row r="2595" spans="1:16" ht="15">
      <c r="A2595" s="253" t="s">
        <v>2693</v>
      </c>
      <c r="B2595" s="61" t="s">
        <v>2728</v>
      </c>
      <c r="C2595" s="3"/>
      <c r="D2595" s="3"/>
      <c r="E2595" s="9" t="s">
        <v>278</v>
      </c>
      <c r="F2595" s="9" t="s">
        <v>278</v>
      </c>
      <c r="G2595" s="9" t="s">
        <v>278</v>
      </c>
      <c r="H2595" s="9" t="s">
        <v>278</v>
      </c>
      <c r="I2595" s="9">
        <v>0</v>
      </c>
      <c r="J2595" s="9" t="s">
        <v>278</v>
      </c>
      <c r="K2595" s="9" t="s">
        <v>278</v>
      </c>
      <c r="L2595" s="9" t="s">
        <v>278</v>
      </c>
      <c r="M2595" s="9">
        <v>239.7</v>
      </c>
      <c r="P2595" s="65">
        <f t="shared" si="66"/>
        <v>239.7</v>
      </c>
    </row>
    <row r="2596" spans="1:16" ht="15">
      <c r="A2596" s="253" t="s">
        <v>2694</v>
      </c>
      <c r="B2596" s="61" t="s">
        <v>179</v>
      </c>
      <c r="E2596" s="9">
        <v>238.5</v>
      </c>
      <c r="F2596" s="9" t="s">
        <v>278</v>
      </c>
      <c r="G2596" s="9" t="s">
        <v>278</v>
      </c>
      <c r="H2596" s="9" t="s">
        <v>278</v>
      </c>
      <c r="I2596" s="9">
        <v>0</v>
      </c>
      <c r="J2596" s="9" t="s">
        <v>278</v>
      </c>
      <c r="K2596" s="9" t="s">
        <v>278</v>
      </c>
      <c r="L2596" s="9" t="s">
        <v>278</v>
      </c>
      <c r="M2596" s="9" t="s">
        <v>278</v>
      </c>
      <c r="P2596" s="65">
        <f t="shared" si="66"/>
        <v>238.5</v>
      </c>
    </row>
    <row r="2597" spans="1:16" ht="15">
      <c r="A2597" s="253" t="s">
        <v>2695</v>
      </c>
      <c r="B2597" s="61" t="s">
        <v>2726</v>
      </c>
      <c r="C2597" s="3"/>
      <c r="D2597" s="3"/>
      <c r="E2597" s="9" t="s">
        <v>278</v>
      </c>
      <c r="F2597" s="9" t="s">
        <v>278</v>
      </c>
      <c r="G2597" s="9" t="s">
        <v>278</v>
      </c>
      <c r="H2597" s="9" t="s">
        <v>278</v>
      </c>
      <c r="I2597" s="9">
        <v>0</v>
      </c>
      <c r="J2597" s="9" t="s">
        <v>278</v>
      </c>
      <c r="K2597" s="9" t="s">
        <v>278</v>
      </c>
      <c r="L2597" s="9" t="s">
        <v>278</v>
      </c>
      <c r="M2597" s="9">
        <v>219.3</v>
      </c>
      <c r="P2597" s="65">
        <f t="shared" si="66"/>
        <v>219.3</v>
      </c>
    </row>
    <row r="2598" spans="1:16" ht="15">
      <c r="A2598" s="253" t="s">
        <v>2696</v>
      </c>
      <c r="B2598" s="61" t="s">
        <v>2706</v>
      </c>
      <c r="C2598" s="3"/>
      <c r="D2598" s="3"/>
      <c r="E2598" s="9" t="s">
        <v>278</v>
      </c>
      <c r="F2598" s="9" t="s">
        <v>278</v>
      </c>
      <c r="G2598" s="9" t="s">
        <v>278</v>
      </c>
      <c r="H2598" s="9" t="s">
        <v>278</v>
      </c>
      <c r="I2598" s="9">
        <v>0</v>
      </c>
      <c r="J2598" s="9" t="s">
        <v>278</v>
      </c>
      <c r="K2598" s="9" t="s">
        <v>278</v>
      </c>
      <c r="L2598" s="9" t="s">
        <v>278</v>
      </c>
      <c r="M2598" s="9">
        <v>170.9</v>
      </c>
      <c r="P2598" s="65">
        <f t="shared" si="66"/>
        <v>170.9</v>
      </c>
    </row>
    <row r="2599" spans="1:16" ht="15">
      <c r="A2599" s="253" t="s">
        <v>2697</v>
      </c>
      <c r="B2599" s="61" t="s">
        <v>2725</v>
      </c>
      <c r="C2599" s="3"/>
      <c r="D2599" s="3"/>
      <c r="E2599" s="9" t="s">
        <v>278</v>
      </c>
      <c r="F2599" s="9" t="s">
        <v>278</v>
      </c>
      <c r="G2599" s="9" t="s">
        <v>278</v>
      </c>
      <c r="H2599" s="9" t="s">
        <v>278</v>
      </c>
      <c r="I2599" s="9">
        <v>0</v>
      </c>
      <c r="J2599" s="9" t="s">
        <v>278</v>
      </c>
      <c r="K2599" s="9" t="s">
        <v>278</v>
      </c>
      <c r="L2599" s="9" t="s">
        <v>278</v>
      </c>
      <c r="M2599" s="9">
        <v>163.6</v>
      </c>
      <c r="P2599" s="65">
        <f t="shared" si="66"/>
        <v>163.6</v>
      </c>
    </row>
    <row r="2600" spans="1:16" ht="15">
      <c r="A2600" s="253" t="s">
        <v>2698</v>
      </c>
      <c r="B2600" s="61" t="s">
        <v>678</v>
      </c>
      <c r="E2600" s="9" t="s">
        <v>278</v>
      </c>
      <c r="F2600" s="9" t="s">
        <v>278</v>
      </c>
      <c r="G2600" s="9" t="s">
        <v>278</v>
      </c>
      <c r="H2600" s="9">
        <v>112.29999999999927</v>
      </c>
      <c r="I2600" s="9">
        <v>0</v>
      </c>
      <c r="J2600" s="9" t="s">
        <v>278</v>
      </c>
      <c r="K2600" s="9" t="s">
        <v>278</v>
      </c>
      <c r="L2600" s="9" t="s">
        <v>278</v>
      </c>
      <c r="M2600" s="9" t="s">
        <v>278</v>
      </c>
      <c r="P2600" s="65">
        <f t="shared" si="66"/>
        <v>112.29999999999927</v>
      </c>
    </row>
    <row r="2601" spans="1:16" ht="15">
      <c r="A2601" s="253" t="s">
        <v>2727</v>
      </c>
      <c r="B2601" s="61" t="s">
        <v>649</v>
      </c>
      <c r="E2601" s="9" t="s">
        <v>278</v>
      </c>
      <c r="F2601" s="9" t="s">
        <v>278</v>
      </c>
      <c r="G2601" s="9" t="s">
        <v>278</v>
      </c>
      <c r="H2601" s="9">
        <v>105.09999999999764</v>
      </c>
      <c r="I2601" s="9">
        <v>0</v>
      </c>
      <c r="J2601" s="9" t="s">
        <v>278</v>
      </c>
      <c r="K2601" s="9" t="s">
        <v>278</v>
      </c>
      <c r="L2601" s="9" t="s">
        <v>278</v>
      </c>
      <c r="M2601" s="9" t="s">
        <v>278</v>
      </c>
      <c r="P2601" s="65">
        <f t="shared" si="66"/>
        <v>105.09999999999764</v>
      </c>
    </row>
    <row r="2602" spans="1:16" ht="15">
      <c r="A2602" s="253" t="s">
        <v>2820</v>
      </c>
      <c r="B2602" s="61" t="s">
        <v>2709</v>
      </c>
      <c r="C2602" s="3"/>
      <c r="D2602" s="3"/>
      <c r="E2602" s="9" t="s">
        <v>278</v>
      </c>
      <c r="F2602" s="9" t="s">
        <v>278</v>
      </c>
      <c r="G2602" s="9" t="s">
        <v>278</v>
      </c>
      <c r="H2602" s="9" t="s">
        <v>278</v>
      </c>
      <c r="I2602" s="9">
        <v>0</v>
      </c>
      <c r="J2602" s="9" t="s">
        <v>278</v>
      </c>
      <c r="K2602" s="9" t="s">
        <v>278</v>
      </c>
      <c r="L2602" s="9" t="s">
        <v>278</v>
      </c>
      <c r="M2602" s="9">
        <v>94.3</v>
      </c>
      <c r="P2602" s="65">
        <f t="shared" si="66"/>
        <v>94.3</v>
      </c>
    </row>
    <row r="2603" spans="1:16" ht="15">
      <c r="A2603" s="253" t="s">
        <v>2837</v>
      </c>
      <c r="B2603" s="190" t="s">
        <v>1331</v>
      </c>
      <c r="C2603" s="3"/>
      <c r="D2603" s="3"/>
      <c r="E2603" s="9" t="s">
        <v>278</v>
      </c>
      <c r="F2603" s="9" t="s">
        <v>278</v>
      </c>
      <c r="G2603" s="9" t="s">
        <v>278</v>
      </c>
      <c r="H2603" s="9" t="s">
        <v>278</v>
      </c>
      <c r="I2603" s="9">
        <v>0</v>
      </c>
      <c r="J2603" s="9" t="s">
        <v>278</v>
      </c>
      <c r="K2603" s="9" t="s">
        <v>278</v>
      </c>
      <c r="L2603" s="9" t="s">
        <v>278</v>
      </c>
      <c r="M2603" s="9" t="s">
        <v>278</v>
      </c>
      <c r="P2603" s="65">
        <f t="shared" si="66"/>
        <v>0</v>
      </c>
    </row>
    <row r="2604" spans="1:16" ht="15">
      <c r="A2604" s="253" t="s">
        <v>2887</v>
      </c>
      <c r="B2604" s="178" t="s">
        <v>1340</v>
      </c>
      <c r="C2604" s="3"/>
      <c r="D2604" s="3"/>
      <c r="E2604" s="9" t="s">
        <v>278</v>
      </c>
      <c r="F2604" s="9" t="s">
        <v>278</v>
      </c>
      <c r="G2604" s="9" t="s">
        <v>278</v>
      </c>
      <c r="H2604" s="9" t="s">
        <v>278</v>
      </c>
      <c r="I2604" s="9">
        <v>0</v>
      </c>
      <c r="J2604" s="9" t="s">
        <v>278</v>
      </c>
      <c r="K2604" s="9" t="s">
        <v>278</v>
      </c>
      <c r="L2604" s="9" t="s">
        <v>278</v>
      </c>
      <c r="M2604" s="9" t="s">
        <v>278</v>
      </c>
      <c r="P2604" s="65">
        <f t="shared" si="66"/>
        <v>0</v>
      </c>
    </row>
    <row r="2605" spans="1:16" ht="15">
      <c r="A2605" s="253" t="s">
        <v>2888</v>
      </c>
      <c r="B2605" s="178" t="s">
        <v>1339</v>
      </c>
      <c r="C2605" s="3"/>
      <c r="D2605" s="3"/>
      <c r="E2605" s="9" t="s">
        <v>278</v>
      </c>
      <c r="F2605" s="9" t="s">
        <v>278</v>
      </c>
      <c r="G2605" s="9" t="s">
        <v>278</v>
      </c>
      <c r="H2605" s="9" t="s">
        <v>278</v>
      </c>
      <c r="I2605" s="9">
        <v>0</v>
      </c>
      <c r="J2605" s="9" t="s">
        <v>278</v>
      </c>
      <c r="K2605" s="9" t="s">
        <v>278</v>
      </c>
      <c r="L2605" s="9" t="s">
        <v>278</v>
      </c>
      <c r="M2605" s="9" t="s">
        <v>278</v>
      </c>
      <c r="P2605" s="65">
        <f t="shared" si="66"/>
        <v>0</v>
      </c>
    </row>
    <row r="2606" spans="1:16" ht="15">
      <c r="A2606" s="253" t="s">
        <v>2889</v>
      </c>
      <c r="B2606" s="178" t="s">
        <v>1338</v>
      </c>
      <c r="C2606" s="3"/>
      <c r="D2606" s="3"/>
      <c r="E2606" s="9" t="s">
        <v>278</v>
      </c>
      <c r="F2606" s="9" t="s">
        <v>278</v>
      </c>
      <c r="G2606" s="9" t="s">
        <v>278</v>
      </c>
      <c r="H2606" s="9" t="s">
        <v>278</v>
      </c>
      <c r="I2606" s="9">
        <v>0</v>
      </c>
      <c r="J2606" s="9" t="s">
        <v>278</v>
      </c>
      <c r="K2606" s="9" t="s">
        <v>278</v>
      </c>
      <c r="L2606" s="9" t="s">
        <v>278</v>
      </c>
      <c r="M2606" s="9" t="s">
        <v>278</v>
      </c>
      <c r="P2606" s="65">
        <f t="shared" si="66"/>
        <v>0</v>
      </c>
    </row>
    <row r="2607" spans="1:16" ht="15">
      <c r="A2607" s="253" t="s">
        <v>2890</v>
      </c>
      <c r="B2607" s="178" t="s">
        <v>1361</v>
      </c>
      <c r="C2607" s="3"/>
      <c r="D2607" s="3"/>
      <c r="E2607" s="9" t="s">
        <v>278</v>
      </c>
      <c r="F2607" s="9" t="s">
        <v>278</v>
      </c>
      <c r="G2607" s="9" t="s">
        <v>278</v>
      </c>
      <c r="H2607" s="9" t="s">
        <v>278</v>
      </c>
      <c r="I2607" s="9">
        <v>0</v>
      </c>
      <c r="J2607" s="9" t="s">
        <v>278</v>
      </c>
      <c r="K2607" s="9" t="s">
        <v>278</v>
      </c>
      <c r="L2607" s="9" t="s">
        <v>278</v>
      </c>
      <c r="M2607" s="9" t="s">
        <v>278</v>
      </c>
      <c r="P2607" s="65">
        <f t="shared" si="66"/>
        <v>0</v>
      </c>
    </row>
    <row r="2608" spans="1:16" ht="15">
      <c r="A2608" s="253" t="s">
        <v>2891</v>
      </c>
      <c r="B2608" s="178" t="s">
        <v>1347</v>
      </c>
      <c r="C2608" s="3"/>
      <c r="D2608" s="3"/>
      <c r="E2608" s="9" t="s">
        <v>278</v>
      </c>
      <c r="F2608" s="9" t="s">
        <v>278</v>
      </c>
      <c r="G2608" s="9" t="s">
        <v>278</v>
      </c>
      <c r="H2608" s="9" t="s">
        <v>278</v>
      </c>
      <c r="I2608" s="9">
        <v>0</v>
      </c>
      <c r="J2608" s="9" t="s">
        <v>278</v>
      </c>
      <c r="K2608" s="9" t="s">
        <v>278</v>
      </c>
      <c r="L2608" s="9" t="s">
        <v>278</v>
      </c>
      <c r="M2608" s="9" t="s">
        <v>278</v>
      </c>
      <c r="P2608" s="65">
        <f t="shared" si="66"/>
        <v>0</v>
      </c>
    </row>
    <row r="2612" spans="1:21" ht="25.5">
      <c r="A2612" s="23" t="s">
        <v>193</v>
      </c>
      <c r="L2612" s="67"/>
      <c r="M2612" s="67"/>
    </row>
    <row r="2613" spans="1:21">
      <c r="L2613" s="67"/>
      <c r="M2613" s="67"/>
    </row>
    <row r="2614" spans="1:21" ht="15">
      <c r="A2614" s="38"/>
      <c r="B2614" s="38"/>
      <c r="C2614" s="38"/>
      <c r="D2614" s="38"/>
      <c r="E2614" s="59">
        <v>2016</v>
      </c>
      <c r="F2614" s="59">
        <v>2017</v>
      </c>
      <c r="G2614" s="59">
        <v>2018</v>
      </c>
      <c r="H2614" s="59">
        <v>2019</v>
      </c>
      <c r="I2614" s="59">
        <v>2020</v>
      </c>
      <c r="J2614" s="59">
        <v>2021</v>
      </c>
      <c r="K2614" s="59">
        <v>2022</v>
      </c>
      <c r="L2614" s="59">
        <v>2023</v>
      </c>
      <c r="M2614" s="59">
        <v>2024</v>
      </c>
      <c r="P2614" s="68" t="s">
        <v>40</v>
      </c>
    </row>
    <row r="2615" spans="1:21" ht="15">
      <c r="A2615" s="28" t="s">
        <v>0</v>
      </c>
      <c r="B2615" s="61" t="s">
        <v>153</v>
      </c>
      <c r="E2615" s="9" t="s">
        <v>278</v>
      </c>
      <c r="F2615" s="9" t="s">
        <v>278</v>
      </c>
      <c r="G2615" s="183">
        <v>566.6</v>
      </c>
      <c r="H2615" s="9">
        <v>187.49999999999727</v>
      </c>
      <c r="I2615" s="9">
        <v>0</v>
      </c>
      <c r="J2615" s="9">
        <v>197.5</v>
      </c>
      <c r="K2615" s="9">
        <v>281.19999999999891</v>
      </c>
      <c r="L2615" s="188">
        <v>637.89999999999964</v>
      </c>
      <c r="M2615" s="183">
        <v>606.5</v>
      </c>
      <c r="P2615" s="65">
        <f t="shared" ref="P2615:P2646" si="67">SUM(E2615:M2615)</f>
        <v>2477.1999999999957</v>
      </c>
      <c r="R2615" t="s">
        <v>1967</v>
      </c>
    </row>
    <row r="2616" spans="1:21" ht="15">
      <c r="A2616" s="28" t="s">
        <v>2</v>
      </c>
      <c r="B2616" s="61" t="s">
        <v>700</v>
      </c>
      <c r="E2616" s="9" t="s">
        <v>278</v>
      </c>
      <c r="F2616" s="9" t="s">
        <v>278</v>
      </c>
      <c r="G2616" s="9" t="s">
        <v>278</v>
      </c>
      <c r="H2616" s="184">
        <v>382.39999999999782</v>
      </c>
      <c r="I2616" s="9">
        <v>0</v>
      </c>
      <c r="J2616" s="188">
        <v>443.29999999999927</v>
      </c>
      <c r="K2616" s="188">
        <v>455.99999999999818</v>
      </c>
      <c r="L2616" s="188">
        <v>652.89999999999964</v>
      </c>
      <c r="M2616" s="9">
        <v>463.79999999999995</v>
      </c>
      <c r="P2616" s="65">
        <f t="shared" si="67"/>
        <v>2398.3999999999951</v>
      </c>
      <c r="R2616" t="s">
        <v>2510</v>
      </c>
      <c r="U2616" t="s">
        <v>363</v>
      </c>
    </row>
    <row r="2617" spans="1:21" ht="15">
      <c r="A2617" s="28" t="s">
        <v>3</v>
      </c>
      <c r="B2617" s="61" t="s">
        <v>15</v>
      </c>
      <c r="E2617" s="185">
        <v>331.5</v>
      </c>
      <c r="F2617" s="185">
        <v>533.75</v>
      </c>
      <c r="G2617" s="9">
        <v>310.5</v>
      </c>
      <c r="H2617" s="9">
        <v>117.29999999999927</v>
      </c>
      <c r="I2617" s="9">
        <v>0</v>
      </c>
      <c r="J2617" s="9">
        <v>273.99999999999272</v>
      </c>
      <c r="K2617" s="9">
        <v>269.69999999999982</v>
      </c>
      <c r="L2617" s="9">
        <v>243.19999999999891</v>
      </c>
      <c r="M2617" s="9">
        <v>228</v>
      </c>
      <c r="P2617" s="65">
        <f t="shared" si="67"/>
        <v>2307.9499999999907</v>
      </c>
      <c r="R2617" t="s">
        <v>313</v>
      </c>
      <c r="U2617" t="s">
        <v>363</v>
      </c>
    </row>
    <row r="2618" spans="1:21" ht="15">
      <c r="A2618" s="28" t="s">
        <v>5</v>
      </c>
      <c r="B2618" s="61" t="s">
        <v>27</v>
      </c>
      <c r="E2618" s="9">
        <v>56.5</v>
      </c>
      <c r="F2618" s="188">
        <v>300.95</v>
      </c>
      <c r="G2618" s="9">
        <v>324.5</v>
      </c>
      <c r="H2618" s="9">
        <v>232.70000000000164</v>
      </c>
      <c r="I2618" s="9">
        <v>0</v>
      </c>
      <c r="J2618" s="9">
        <v>286.69999999999345</v>
      </c>
      <c r="K2618" s="185">
        <v>635.79999999999563</v>
      </c>
      <c r="L2618" s="9">
        <v>340.59999999999945</v>
      </c>
      <c r="M2618" s="9" t="s">
        <v>278</v>
      </c>
      <c r="P2618" s="65">
        <f t="shared" si="67"/>
        <v>2177.74999999999</v>
      </c>
      <c r="R2618" t="s">
        <v>324</v>
      </c>
      <c r="U2618" t="s">
        <v>1432</v>
      </c>
    </row>
    <row r="2619" spans="1:21" ht="15">
      <c r="A2619" s="28" t="s">
        <v>7</v>
      </c>
      <c r="B2619" s="61" t="s">
        <v>25</v>
      </c>
      <c r="E2619" s="9">
        <v>66</v>
      </c>
      <c r="F2619" s="9">
        <v>52.5</v>
      </c>
      <c r="G2619" s="188">
        <v>414.5</v>
      </c>
      <c r="H2619" s="9">
        <v>130.35000000000036</v>
      </c>
      <c r="I2619" s="9">
        <v>0</v>
      </c>
      <c r="J2619" s="9">
        <v>297.30000000001019</v>
      </c>
      <c r="K2619" s="9">
        <v>207.99999999999636</v>
      </c>
      <c r="L2619" s="9">
        <v>469.80000000000018</v>
      </c>
      <c r="M2619" s="188">
        <v>517.1</v>
      </c>
      <c r="P2619" s="65">
        <f t="shared" si="67"/>
        <v>2155.550000000007</v>
      </c>
      <c r="R2619" t="s">
        <v>3199</v>
      </c>
    </row>
    <row r="2620" spans="1:21" ht="15">
      <c r="A2620" s="28" t="s">
        <v>8</v>
      </c>
      <c r="B2620" s="61" t="s">
        <v>1</v>
      </c>
      <c r="E2620" s="188">
        <v>192</v>
      </c>
      <c r="F2620" s="9">
        <v>239</v>
      </c>
      <c r="G2620" s="9">
        <v>303.89999999999998</v>
      </c>
      <c r="H2620" s="9">
        <v>131.5</v>
      </c>
      <c r="I2620" s="9">
        <v>0</v>
      </c>
      <c r="J2620" s="9">
        <v>177.90000000000873</v>
      </c>
      <c r="K2620" s="9">
        <v>163.800000000002</v>
      </c>
      <c r="L2620" s="188">
        <v>637.50000000000182</v>
      </c>
      <c r="M2620" s="9">
        <v>308.3</v>
      </c>
      <c r="P2620" s="65">
        <f t="shared" si="67"/>
        <v>2153.9000000000128</v>
      </c>
      <c r="R2620" t="s">
        <v>335</v>
      </c>
    </row>
    <row r="2621" spans="1:21" ht="15">
      <c r="A2621" s="28" t="s">
        <v>10</v>
      </c>
      <c r="B2621" s="61" t="s">
        <v>23</v>
      </c>
      <c r="E2621" s="9">
        <v>39</v>
      </c>
      <c r="F2621" s="62" t="s">
        <v>279</v>
      </c>
      <c r="G2621" s="185">
        <v>631.79999999999995</v>
      </c>
      <c r="H2621" s="9">
        <v>132.60000000000036</v>
      </c>
      <c r="I2621" s="9">
        <v>0</v>
      </c>
      <c r="J2621" s="9">
        <v>202.89999999999782</v>
      </c>
      <c r="K2621" s="9">
        <v>229.89999999999873</v>
      </c>
      <c r="L2621" s="9">
        <v>595.5</v>
      </c>
      <c r="M2621" s="9">
        <v>268</v>
      </c>
      <c r="P2621" s="65">
        <f t="shared" si="67"/>
        <v>2099.6999999999971</v>
      </c>
      <c r="R2621" t="s">
        <v>281</v>
      </c>
      <c r="U2621" t="s">
        <v>1432</v>
      </c>
    </row>
    <row r="2622" spans="1:21" ht="15">
      <c r="A2622" s="28" t="s">
        <v>12</v>
      </c>
      <c r="B2622" s="61" t="s">
        <v>21</v>
      </c>
      <c r="E2622" s="183">
        <v>288.8</v>
      </c>
      <c r="F2622" s="188">
        <v>280.5</v>
      </c>
      <c r="G2622" s="9">
        <v>390.6</v>
      </c>
      <c r="H2622" s="9">
        <v>140.50000000000091</v>
      </c>
      <c r="I2622" s="9">
        <v>0</v>
      </c>
      <c r="J2622" s="9">
        <v>195.79999999998836</v>
      </c>
      <c r="K2622" s="9">
        <v>144.39999999999964</v>
      </c>
      <c r="L2622" s="9">
        <v>365.09999999999854</v>
      </c>
      <c r="M2622" s="9">
        <v>254</v>
      </c>
      <c r="P2622" s="65">
        <f t="shared" si="67"/>
        <v>2059.6999999999875</v>
      </c>
      <c r="R2622" t="s">
        <v>339</v>
      </c>
    </row>
    <row r="2623" spans="1:21" ht="15">
      <c r="A2623" s="28" t="s">
        <v>14</v>
      </c>
      <c r="B2623" s="61" t="s">
        <v>11</v>
      </c>
      <c r="E2623" s="9">
        <v>45</v>
      </c>
      <c r="F2623" s="184">
        <v>427</v>
      </c>
      <c r="G2623" s="188">
        <v>509.7</v>
      </c>
      <c r="H2623" s="9">
        <v>170.30000000000109</v>
      </c>
      <c r="I2623" s="9">
        <v>0</v>
      </c>
      <c r="J2623" s="9">
        <v>193.5</v>
      </c>
      <c r="K2623" s="9">
        <v>129.99999999999909</v>
      </c>
      <c r="L2623" s="9">
        <v>313.80000000000109</v>
      </c>
      <c r="M2623" s="9">
        <v>269</v>
      </c>
      <c r="P2623" s="65">
        <f t="shared" si="67"/>
        <v>2058.3000000000011</v>
      </c>
      <c r="R2623" t="s">
        <v>296</v>
      </c>
    </row>
    <row r="2624" spans="1:21" ht="15">
      <c r="A2624" s="28" t="s">
        <v>16</v>
      </c>
      <c r="B2624" s="61" t="s">
        <v>17</v>
      </c>
      <c r="E2624" s="9">
        <v>54</v>
      </c>
      <c r="F2624" s="9">
        <v>86.45</v>
      </c>
      <c r="G2624" s="188">
        <v>483.5</v>
      </c>
      <c r="H2624" s="9">
        <v>102.69999999999982</v>
      </c>
      <c r="I2624" s="9">
        <v>0</v>
      </c>
      <c r="J2624" s="183">
        <v>492</v>
      </c>
      <c r="K2624" s="9">
        <v>130.00000000000091</v>
      </c>
      <c r="L2624" s="9">
        <v>333.29999999999927</v>
      </c>
      <c r="M2624" s="9">
        <v>345.6</v>
      </c>
      <c r="P2624" s="65">
        <f t="shared" si="67"/>
        <v>2027.5500000000002</v>
      </c>
      <c r="R2624" t="s">
        <v>307</v>
      </c>
    </row>
    <row r="2625" spans="1:18" ht="15">
      <c r="A2625" s="28" t="s">
        <v>18</v>
      </c>
      <c r="B2625" s="61" t="s">
        <v>162</v>
      </c>
      <c r="E2625" s="9" t="s">
        <v>278</v>
      </c>
      <c r="F2625" s="9" t="s">
        <v>278</v>
      </c>
      <c r="G2625" s="9">
        <v>394.6</v>
      </c>
      <c r="H2625" s="188">
        <v>304.5</v>
      </c>
      <c r="I2625" s="9">
        <v>0</v>
      </c>
      <c r="J2625" s="9">
        <v>284.99999999999636</v>
      </c>
      <c r="K2625" s="9">
        <v>208</v>
      </c>
      <c r="L2625" s="9">
        <v>486.29999999999745</v>
      </c>
      <c r="M2625" s="9">
        <v>302.7</v>
      </c>
      <c r="P2625" s="65">
        <f t="shared" si="67"/>
        <v>1981.0999999999938</v>
      </c>
      <c r="R2625" t="s">
        <v>293</v>
      </c>
    </row>
    <row r="2626" spans="1:18" ht="15">
      <c r="A2626" s="28" t="s">
        <v>20</v>
      </c>
      <c r="B2626" s="61" t="s">
        <v>662</v>
      </c>
      <c r="E2626" s="9" t="s">
        <v>278</v>
      </c>
      <c r="F2626" s="9" t="s">
        <v>278</v>
      </c>
      <c r="G2626" s="9" t="s">
        <v>278</v>
      </c>
      <c r="H2626" s="9">
        <v>172.30000000000018</v>
      </c>
      <c r="I2626" s="9">
        <v>0</v>
      </c>
      <c r="J2626" s="188">
        <v>447.79999999999927</v>
      </c>
      <c r="K2626" s="9">
        <v>166.39999999999964</v>
      </c>
      <c r="L2626" s="183">
        <v>743.60000000000036</v>
      </c>
      <c r="M2626" s="9">
        <v>406.8</v>
      </c>
      <c r="P2626" s="65">
        <f t="shared" si="67"/>
        <v>1936.8999999999994</v>
      </c>
      <c r="R2626" t="s">
        <v>353</v>
      </c>
    </row>
    <row r="2627" spans="1:18" ht="15">
      <c r="A2627" s="28" t="s">
        <v>22</v>
      </c>
      <c r="B2627" s="61" t="s">
        <v>142</v>
      </c>
      <c r="E2627" s="9" t="s">
        <v>278</v>
      </c>
      <c r="F2627" s="9">
        <v>125.4</v>
      </c>
      <c r="G2627" s="184">
        <v>531.1</v>
      </c>
      <c r="H2627" s="9">
        <v>102.69999999999982</v>
      </c>
      <c r="I2627" s="9">
        <v>0</v>
      </c>
      <c r="J2627" s="9">
        <v>339.69999999999709</v>
      </c>
      <c r="K2627" s="9">
        <v>178.79999999999927</v>
      </c>
      <c r="L2627" s="9">
        <v>405.00000000000182</v>
      </c>
      <c r="M2627" s="9">
        <v>207.3</v>
      </c>
      <c r="P2627" s="65">
        <f t="shared" si="67"/>
        <v>1889.999999999998</v>
      </c>
      <c r="R2627" t="s">
        <v>282</v>
      </c>
    </row>
    <row r="2628" spans="1:18" ht="15">
      <c r="A2628" s="28" t="s">
        <v>24</v>
      </c>
      <c r="B2628" s="61" t="s">
        <v>37</v>
      </c>
      <c r="E2628" s="9">
        <v>58.5</v>
      </c>
      <c r="F2628" s="188">
        <v>294.25</v>
      </c>
      <c r="G2628" s="9">
        <v>189.9</v>
      </c>
      <c r="H2628" s="9">
        <v>119.09999999999945</v>
      </c>
      <c r="I2628" s="9">
        <v>0</v>
      </c>
      <c r="J2628" s="9">
        <v>259.09999999999491</v>
      </c>
      <c r="K2628" s="9">
        <v>163.09999999999854</v>
      </c>
      <c r="L2628" s="9">
        <v>353.69999999999891</v>
      </c>
      <c r="M2628" s="9">
        <v>394.8</v>
      </c>
      <c r="P2628" s="65">
        <f t="shared" si="67"/>
        <v>1832.4499999999919</v>
      </c>
      <c r="R2628" t="s">
        <v>292</v>
      </c>
    </row>
    <row r="2629" spans="1:18" ht="15">
      <c r="A2629" s="28" t="s">
        <v>26</v>
      </c>
      <c r="B2629" s="61" t="s">
        <v>33</v>
      </c>
      <c r="E2629" s="188">
        <v>209.7</v>
      </c>
      <c r="F2629" s="188">
        <v>245.7</v>
      </c>
      <c r="G2629" s="9">
        <v>346</v>
      </c>
      <c r="H2629" s="9">
        <v>102.69999999999982</v>
      </c>
      <c r="I2629" s="9">
        <v>0</v>
      </c>
      <c r="J2629" s="9">
        <v>188.5</v>
      </c>
      <c r="K2629" s="9">
        <v>155.20000000000073</v>
      </c>
      <c r="L2629" s="9">
        <v>302.89999999999873</v>
      </c>
      <c r="M2629" s="9">
        <v>229.3</v>
      </c>
      <c r="P2629" s="65">
        <f t="shared" si="67"/>
        <v>1779.9999999999993</v>
      </c>
      <c r="R2629" t="s">
        <v>341</v>
      </c>
    </row>
    <row r="2630" spans="1:18" ht="15">
      <c r="A2630" s="28" t="s">
        <v>28</v>
      </c>
      <c r="B2630" s="61" t="s">
        <v>9</v>
      </c>
      <c r="E2630" s="9">
        <v>96.3</v>
      </c>
      <c r="F2630" s="9">
        <v>188.2</v>
      </c>
      <c r="G2630" s="188">
        <v>409.5</v>
      </c>
      <c r="H2630" s="9">
        <v>134.30000000000109</v>
      </c>
      <c r="I2630" s="9">
        <v>0</v>
      </c>
      <c r="J2630" s="9">
        <v>191.99999999999272</v>
      </c>
      <c r="K2630" s="9">
        <v>160.09999999999673</v>
      </c>
      <c r="L2630" s="9">
        <v>357.49999999999636</v>
      </c>
      <c r="M2630" s="9">
        <v>235</v>
      </c>
      <c r="P2630" s="65">
        <f t="shared" si="67"/>
        <v>1772.8999999999869</v>
      </c>
      <c r="R2630" t="s">
        <v>288</v>
      </c>
    </row>
    <row r="2631" spans="1:18" ht="15">
      <c r="A2631" s="28" t="s">
        <v>30</v>
      </c>
      <c r="B2631" s="61" t="s">
        <v>143</v>
      </c>
      <c r="E2631" s="9" t="s">
        <v>278</v>
      </c>
      <c r="F2631" s="183">
        <v>477.85</v>
      </c>
      <c r="G2631" s="9">
        <v>389.7</v>
      </c>
      <c r="H2631" s="9">
        <v>96.200000000000728</v>
      </c>
      <c r="I2631" s="9">
        <v>0</v>
      </c>
      <c r="J2631" s="9">
        <v>183.5</v>
      </c>
      <c r="K2631" s="9">
        <v>223.19999999999891</v>
      </c>
      <c r="L2631" s="9">
        <v>381.69999999999982</v>
      </c>
      <c r="M2631" s="9">
        <v>15.6</v>
      </c>
      <c r="P2631" s="65">
        <f t="shared" si="67"/>
        <v>1767.7499999999993</v>
      </c>
      <c r="R2631" t="s">
        <v>300</v>
      </c>
    </row>
    <row r="2632" spans="1:18" ht="15">
      <c r="A2632" s="28" t="s">
        <v>32</v>
      </c>
      <c r="B2632" s="61" t="s">
        <v>675</v>
      </c>
      <c r="E2632" s="9" t="s">
        <v>278</v>
      </c>
      <c r="F2632" s="9" t="s">
        <v>278</v>
      </c>
      <c r="G2632" s="9" t="s">
        <v>278</v>
      </c>
      <c r="H2632" s="9">
        <v>161.69999999999891</v>
      </c>
      <c r="I2632" s="9">
        <v>0</v>
      </c>
      <c r="J2632" s="9">
        <v>206.70000000000073</v>
      </c>
      <c r="K2632" s="188">
        <v>391</v>
      </c>
      <c r="L2632" s="188">
        <v>666.79999999999745</v>
      </c>
      <c r="M2632" s="9">
        <v>329.5</v>
      </c>
      <c r="P2632" s="65">
        <f t="shared" si="67"/>
        <v>1755.6999999999971</v>
      </c>
      <c r="R2632" t="s">
        <v>337</v>
      </c>
    </row>
    <row r="2633" spans="1:18" ht="15">
      <c r="A2633" s="28" t="s">
        <v>34</v>
      </c>
      <c r="B2633" s="61" t="s">
        <v>13</v>
      </c>
      <c r="E2633" s="9">
        <v>42</v>
      </c>
      <c r="F2633" s="9">
        <v>52.5</v>
      </c>
      <c r="G2633" s="9">
        <v>280.5</v>
      </c>
      <c r="H2633" s="188">
        <v>355.29999999999563</v>
      </c>
      <c r="I2633" s="9">
        <v>0</v>
      </c>
      <c r="J2633" s="9">
        <v>332</v>
      </c>
      <c r="K2633" s="9">
        <v>319</v>
      </c>
      <c r="L2633" s="9">
        <v>366.30000000000109</v>
      </c>
      <c r="M2633" s="9" t="s">
        <v>278</v>
      </c>
      <c r="P2633" s="65">
        <f t="shared" si="67"/>
        <v>1747.5999999999967</v>
      </c>
      <c r="R2633" t="s">
        <v>283</v>
      </c>
    </row>
    <row r="2634" spans="1:18" ht="15">
      <c r="A2634" s="28" t="s">
        <v>36</v>
      </c>
      <c r="B2634" s="61" t="s">
        <v>686</v>
      </c>
      <c r="E2634" s="9" t="s">
        <v>278</v>
      </c>
      <c r="F2634" s="9" t="s">
        <v>278</v>
      </c>
      <c r="G2634" s="9" t="s">
        <v>278</v>
      </c>
      <c r="H2634" s="188">
        <v>344.90000000000055</v>
      </c>
      <c r="I2634" s="9">
        <v>0</v>
      </c>
      <c r="J2634" s="9">
        <v>209.39999999999782</v>
      </c>
      <c r="K2634" s="188">
        <v>436.79999999999836</v>
      </c>
      <c r="L2634" s="9">
        <v>448.09999999999854</v>
      </c>
      <c r="M2634" s="9">
        <v>265.5</v>
      </c>
      <c r="P2634" s="65">
        <f t="shared" si="67"/>
        <v>1704.6999999999953</v>
      </c>
      <c r="R2634" t="s">
        <v>316</v>
      </c>
    </row>
    <row r="2635" spans="1:18" ht="15">
      <c r="A2635" s="28" t="s">
        <v>38</v>
      </c>
      <c r="B2635" s="61" t="s">
        <v>31</v>
      </c>
      <c r="E2635" s="188">
        <v>193.9</v>
      </c>
      <c r="F2635" s="9">
        <v>221.5</v>
      </c>
      <c r="G2635" s="188">
        <v>400.5</v>
      </c>
      <c r="H2635" s="9">
        <v>95.800000000001091</v>
      </c>
      <c r="I2635" s="9">
        <v>0</v>
      </c>
      <c r="J2635" s="9">
        <v>183.99999999999636</v>
      </c>
      <c r="K2635" s="9">
        <v>177.50000000000273</v>
      </c>
      <c r="L2635" s="9">
        <v>304.99999999999818</v>
      </c>
      <c r="M2635" s="9">
        <v>113.5</v>
      </c>
      <c r="P2635" s="65">
        <f t="shared" si="67"/>
        <v>1691.6999999999985</v>
      </c>
      <c r="R2635" t="s">
        <v>334</v>
      </c>
    </row>
    <row r="2636" spans="1:18" ht="15">
      <c r="A2636" s="28" t="s">
        <v>145</v>
      </c>
      <c r="B2636" s="61" t="s">
        <v>694</v>
      </c>
      <c r="E2636" s="9" t="s">
        <v>278</v>
      </c>
      <c r="F2636" s="9" t="s">
        <v>278</v>
      </c>
      <c r="G2636" s="9" t="s">
        <v>278</v>
      </c>
      <c r="H2636" s="188">
        <v>342.24999999999727</v>
      </c>
      <c r="I2636" s="9">
        <v>0</v>
      </c>
      <c r="J2636" s="9">
        <v>213.79999999999563</v>
      </c>
      <c r="K2636" s="9">
        <v>213.39999999999964</v>
      </c>
      <c r="L2636" s="9">
        <v>379.29999999999836</v>
      </c>
      <c r="M2636" s="188">
        <v>512.70000000000005</v>
      </c>
      <c r="P2636" s="65">
        <f t="shared" si="67"/>
        <v>1661.449999999991</v>
      </c>
      <c r="R2636" t="s">
        <v>325</v>
      </c>
    </row>
    <row r="2637" spans="1:18" ht="15">
      <c r="A2637" s="28" t="s">
        <v>146</v>
      </c>
      <c r="B2637" s="61" t="s">
        <v>643</v>
      </c>
      <c r="E2637" s="9" t="s">
        <v>278</v>
      </c>
      <c r="F2637" s="9" t="s">
        <v>278</v>
      </c>
      <c r="G2637" s="9" t="s">
        <v>278</v>
      </c>
      <c r="H2637" s="188">
        <v>305.25000000000364</v>
      </c>
      <c r="I2637" s="9">
        <v>0</v>
      </c>
      <c r="J2637" s="9">
        <v>316.99999999998909</v>
      </c>
      <c r="K2637" s="9">
        <v>141.00000000000091</v>
      </c>
      <c r="L2637" s="9">
        <v>406.60000000000036</v>
      </c>
      <c r="M2637" s="9">
        <v>386.9</v>
      </c>
      <c r="P2637" s="65">
        <f t="shared" si="67"/>
        <v>1556.7499999999941</v>
      </c>
      <c r="R2637" t="s">
        <v>288</v>
      </c>
    </row>
    <row r="2638" spans="1:18" ht="15">
      <c r="A2638" s="28" t="s">
        <v>147</v>
      </c>
      <c r="B2638" s="61" t="s">
        <v>155</v>
      </c>
      <c r="E2638" s="9" t="s">
        <v>278</v>
      </c>
      <c r="F2638" s="9" t="s">
        <v>278</v>
      </c>
      <c r="G2638" s="188">
        <v>464.5</v>
      </c>
      <c r="H2638" s="9">
        <v>97.499999999999091</v>
      </c>
      <c r="I2638" s="9">
        <v>0</v>
      </c>
      <c r="J2638" s="9">
        <v>192.49999999998545</v>
      </c>
      <c r="K2638" s="9">
        <v>220.39999999999782</v>
      </c>
      <c r="L2638" s="9">
        <v>303.30000000000109</v>
      </c>
      <c r="M2638" s="9">
        <v>195.6</v>
      </c>
      <c r="P2638" s="65">
        <f t="shared" si="67"/>
        <v>1473.7999999999834</v>
      </c>
      <c r="R2638" t="s">
        <v>297</v>
      </c>
    </row>
    <row r="2639" spans="1:18" ht="15">
      <c r="A2639" s="28" t="s">
        <v>151</v>
      </c>
      <c r="B2639" s="61" t="s">
        <v>141</v>
      </c>
      <c r="E2639" s="9" t="s">
        <v>278</v>
      </c>
      <c r="F2639" s="9">
        <v>118.9</v>
      </c>
      <c r="G2639" s="9">
        <v>299.3</v>
      </c>
      <c r="H2639" s="9">
        <v>222.30000000000018</v>
      </c>
      <c r="I2639" s="9">
        <v>0</v>
      </c>
      <c r="J2639" s="9">
        <v>257.69999999999709</v>
      </c>
      <c r="K2639" s="9">
        <v>273.70000000000255</v>
      </c>
      <c r="L2639" s="9">
        <v>114.89999999999964</v>
      </c>
      <c r="M2639" s="9">
        <v>164.4</v>
      </c>
      <c r="P2639" s="65">
        <f t="shared" si="67"/>
        <v>1451.1999999999996</v>
      </c>
    </row>
    <row r="2640" spans="1:18" ht="15">
      <c r="A2640" s="28" t="s">
        <v>157</v>
      </c>
      <c r="B2640" s="28" t="s">
        <v>639</v>
      </c>
      <c r="E2640" s="9" t="s">
        <v>278</v>
      </c>
      <c r="F2640" s="9" t="s">
        <v>278</v>
      </c>
      <c r="G2640" s="9" t="s">
        <v>278</v>
      </c>
      <c r="H2640" s="9">
        <v>288.40000000000327</v>
      </c>
      <c r="I2640" s="9">
        <v>0</v>
      </c>
      <c r="J2640" s="9">
        <v>290.90000000000146</v>
      </c>
      <c r="K2640" s="9">
        <v>367.79999999999927</v>
      </c>
      <c r="L2640" s="9">
        <v>495.90000000000055</v>
      </c>
      <c r="M2640" s="9" t="s">
        <v>278</v>
      </c>
      <c r="P2640" s="65">
        <f t="shared" si="67"/>
        <v>1443.0000000000045</v>
      </c>
    </row>
    <row r="2641" spans="1:21" ht="15">
      <c r="A2641" s="28" t="s">
        <v>159</v>
      </c>
      <c r="B2641" s="178" t="s">
        <v>1348</v>
      </c>
      <c r="C2641" s="3"/>
      <c r="D2641" s="3"/>
      <c r="E2641" s="9" t="s">
        <v>278</v>
      </c>
      <c r="F2641" s="9" t="s">
        <v>278</v>
      </c>
      <c r="G2641" s="9" t="s">
        <v>278</v>
      </c>
      <c r="H2641" s="9" t="s">
        <v>278</v>
      </c>
      <c r="I2641" s="9">
        <v>0</v>
      </c>
      <c r="J2641" s="9">
        <v>251.49999999999636</v>
      </c>
      <c r="K2641" s="9">
        <v>252.00000000000182</v>
      </c>
      <c r="L2641" s="9">
        <v>557.90000000000146</v>
      </c>
      <c r="M2641" s="9">
        <v>366.1</v>
      </c>
      <c r="P2641" s="65">
        <f t="shared" si="67"/>
        <v>1427.4999999999995</v>
      </c>
    </row>
    <row r="2642" spans="1:21" ht="15">
      <c r="A2642" s="28" t="s">
        <v>160</v>
      </c>
      <c r="B2642" s="61" t="s">
        <v>651</v>
      </c>
      <c r="E2642" s="9" t="s">
        <v>278</v>
      </c>
      <c r="F2642" s="9" t="s">
        <v>278</v>
      </c>
      <c r="G2642" s="9" t="s">
        <v>278</v>
      </c>
      <c r="H2642" s="9">
        <v>107.25000000000182</v>
      </c>
      <c r="I2642" s="9">
        <v>0</v>
      </c>
      <c r="J2642" s="184">
        <v>460.90000000000873</v>
      </c>
      <c r="K2642" s="9">
        <v>194.99999999999727</v>
      </c>
      <c r="L2642" s="9">
        <v>476.40000000000509</v>
      </c>
      <c r="M2642" s="9">
        <v>186.9</v>
      </c>
      <c r="P2642" s="65">
        <f t="shared" si="67"/>
        <v>1426.450000000013</v>
      </c>
      <c r="R2642" t="s">
        <v>282</v>
      </c>
    </row>
    <row r="2643" spans="1:21" ht="15">
      <c r="A2643" s="28" t="s">
        <v>161</v>
      </c>
      <c r="B2643" s="61" t="s">
        <v>653</v>
      </c>
      <c r="E2643" s="9" t="s">
        <v>278</v>
      </c>
      <c r="F2643" s="9" t="s">
        <v>278</v>
      </c>
      <c r="G2643" s="9" t="s">
        <v>278</v>
      </c>
      <c r="H2643" s="9">
        <v>130.64999999999873</v>
      </c>
      <c r="I2643" s="9">
        <v>0</v>
      </c>
      <c r="J2643" s="9">
        <v>329.80000000000655</v>
      </c>
      <c r="K2643" s="9">
        <v>119.99999999999818</v>
      </c>
      <c r="L2643" s="188">
        <v>650.40000000000146</v>
      </c>
      <c r="M2643" s="9">
        <v>161.69999999999999</v>
      </c>
      <c r="P2643" s="65">
        <f t="shared" si="67"/>
        <v>1392.550000000005</v>
      </c>
      <c r="R2643" t="s">
        <v>297</v>
      </c>
    </row>
    <row r="2644" spans="1:21" ht="15">
      <c r="A2644" s="28" t="s">
        <v>163</v>
      </c>
      <c r="B2644" s="61" t="s">
        <v>667</v>
      </c>
      <c r="E2644" s="9" t="s">
        <v>278</v>
      </c>
      <c r="F2644" s="9" t="s">
        <v>278</v>
      </c>
      <c r="G2644" s="9" t="s">
        <v>278</v>
      </c>
      <c r="H2644" s="9">
        <v>242.50000000000273</v>
      </c>
      <c r="I2644" s="9">
        <v>0</v>
      </c>
      <c r="J2644" s="188">
        <v>374.59999999999491</v>
      </c>
      <c r="K2644" s="9">
        <v>120</v>
      </c>
      <c r="L2644" s="9">
        <v>281.10000000000218</v>
      </c>
      <c r="M2644" s="9">
        <v>364</v>
      </c>
      <c r="P2644" s="65">
        <f t="shared" si="67"/>
        <v>1382.1999999999998</v>
      </c>
      <c r="R2644" t="s">
        <v>293</v>
      </c>
    </row>
    <row r="2645" spans="1:21" ht="15">
      <c r="A2645" s="28" t="s">
        <v>274</v>
      </c>
      <c r="B2645" s="178" t="s">
        <v>1342</v>
      </c>
      <c r="C2645" s="3"/>
      <c r="D2645" s="3"/>
      <c r="E2645" s="9" t="s">
        <v>278</v>
      </c>
      <c r="F2645" s="9" t="s">
        <v>278</v>
      </c>
      <c r="G2645" s="9" t="s">
        <v>278</v>
      </c>
      <c r="H2645" s="9" t="s">
        <v>278</v>
      </c>
      <c r="I2645" s="9">
        <v>0</v>
      </c>
      <c r="J2645" s="9">
        <v>189.69999999999709</v>
      </c>
      <c r="K2645" s="9">
        <v>319.49999999999727</v>
      </c>
      <c r="L2645" s="9">
        <v>467.00000000000546</v>
      </c>
      <c r="M2645" s="9">
        <v>402.4</v>
      </c>
      <c r="P2645" s="65">
        <f t="shared" si="67"/>
        <v>1378.6</v>
      </c>
    </row>
    <row r="2646" spans="1:21" ht="15">
      <c r="A2646" s="28" t="s">
        <v>275</v>
      </c>
      <c r="B2646" s="61" t="s">
        <v>658</v>
      </c>
      <c r="E2646" s="9" t="s">
        <v>278</v>
      </c>
      <c r="F2646" s="9" t="s">
        <v>278</v>
      </c>
      <c r="G2646" s="9" t="s">
        <v>278</v>
      </c>
      <c r="H2646" s="9">
        <v>257</v>
      </c>
      <c r="I2646" s="9">
        <v>0</v>
      </c>
      <c r="J2646" s="9">
        <v>188.39999999999418</v>
      </c>
      <c r="K2646" s="9">
        <v>227.39999999999964</v>
      </c>
      <c r="L2646" s="9">
        <v>356.40000000000055</v>
      </c>
      <c r="M2646" s="9">
        <v>341.90000000000003</v>
      </c>
      <c r="P2646" s="65">
        <f t="shared" si="67"/>
        <v>1371.0999999999945</v>
      </c>
    </row>
    <row r="2647" spans="1:21" ht="15">
      <c r="A2647" s="28" t="s">
        <v>276</v>
      </c>
      <c r="B2647" s="61" t="s">
        <v>144</v>
      </c>
      <c r="E2647" s="9" t="s">
        <v>278</v>
      </c>
      <c r="F2647" s="188">
        <v>325.60000000000002</v>
      </c>
      <c r="G2647" s="9">
        <v>369</v>
      </c>
      <c r="H2647" s="9">
        <v>231.05000000000109</v>
      </c>
      <c r="I2647" s="9">
        <v>0</v>
      </c>
      <c r="J2647" s="9">
        <v>275.20000000000073</v>
      </c>
      <c r="K2647" s="9">
        <v>140.89999999999873</v>
      </c>
      <c r="L2647" s="9" t="s">
        <v>278</v>
      </c>
      <c r="M2647" s="9" t="s">
        <v>278</v>
      </c>
      <c r="P2647" s="65">
        <f t="shared" ref="P2647:P2678" si="68">SUM(E2647:M2647)</f>
        <v>1341.7500000000005</v>
      </c>
      <c r="R2647" t="s">
        <v>283</v>
      </c>
    </row>
    <row r="2648" spans="1:21" ht="15">
      <c r="A2648" s="28" t="s">
        <v>277</v>
      </c>
      <c r="B2648" s="239" t="s">
        <v>1671</v>
      </c>
      <c r="C2648" s="261"/>
      <c r="D2648" s="3"/>
      <c r="E2648" s="9" t="s">
        <v>278</v>
      </c>
      <c r="F2648" s="9" t="s">
        <v>278</v>
      </c>
      <c r="G2648" s="9" t="s">
        <v>278</v>
      </c>
      <c r="H2648" s="9" t="s">
        <v>278</v>
      </c>
      <c r="I2648" s="9">
        <v>0</v>
      </c>
      <c r="J2648" s="9" t="s">
        <v>278</v>
      </c>
      <c r="K2648" s="188">
        <v>368.20000000000073</v>
      </c>
      <c r="L2648" s="9">
        <v>461.5</v>
      </c>
      <c r="M2648" s="188">
        <v>505</v>
      </c>
      <c r="P2648" s="65">
        <f t="shared" si="68"/>
        <v>1334.7000000000007</v>
      </c>
      <c r="R2648" t="s">
        <v>3200</v>
      </c>
    </row>
    <row r="2649" spans="1:21" ht="15">
      <c r="A2649" s="28" t="s">
        <v>640</v>
      </c>
      <c r="B2649" s="190" t="s">
        <v>1351</v>
      </c>
      <c r="C2649" s="3"/>
      <c r="D2649" s="3"/>
      <c r="E2649" s="9" t="s">
        <v>278</v>
      </c>
      <c r="F2649" s="9" t="s">
        <v>278</v>
      </c>
      <c r="G2649" s="9" t="s">
        <v>278</v>
      </c>
      <c r="H2649" s="9" t="s">
        <v>278</v>
      </c>
      <c r="I2649" s="9">
        <v>0</v>
      </c>
      <c r="J2649" s="188">
        <v>406.99999999999636</v>
      </c>
      <c r="K2649" s="9">
        <v>273.5</v>
      </c>
      <c r="L2649" s="9">
        <v>355.80000000000109</v>
      </c>
      <c r="M2649" s="9">
        <v>292.10000000000002</v>
      </c>
      <c r="P2649" s="65">
        <f t="shared" si="68"/>
        <v>1328.3999999999974</v>
      </c>
      <c r="R2649" t="s">
        <v>292</v>
      </c>
    </row>
    <row r="2650" spans="1:21" ht="15">
      <c r="A2650" s="28" t="s">
        <v>641</v>
      </c>
      <c r="B2650" s="178" t="s">
        <v>1343</v>
      </c>
      <c r="C2650" s="3"/>
      <c r="D2650" s="3"/>
      <c r="E2650" s="9" t="s">
        <v>278</v>
      </c>
      <c r="F2650" s="9" t="s">
        <v>278</v>
      </c>
      <c r="G2650" s="9" t="s">
        <v>278</v>
      </c>
      <c r="H2650" s="9" t="s">
        <v>278</v>
      </c>
      <c r="I2650" s="9">
        <v>0</v>
      </c>
      <c r="J2650" s="9">
        <v>217.79999999999927</v>
      </c>
      <c r="K2650" s="9">
        <v>247.99999999999909</v>
      </c>
      <c r="L2650" s="9">
        <v>610.10000000000218</v>
      </c>
      <c r="M2650" s="9">
        <v>251.9</v>
      </c>
      <c r="P2650" s="65">
        <f t="shared" si="68"/>
        <v>1327.8000000000006</v>
      </c>
    </row>
    <row r="2651" spans="1:21" ht="15">
      <c r="A2651" s="28" t="s">
        <v>642</v>
      </c>
      <c r="B2651" s="61" t="s">
        <v>6</v>
      </c>
      <c r="E2651" s="9">
        <v>67.2</v>
      </c>
      <c r="F2651" s="188">
        <v>299.5</v>
      </c>
      <c r="G2651" s="9">
        <v>389.65</v>
      </c>
      <c r="H2651" s="9">
        <v>219.30000000000018</v>
      </c>
      <c r="I2651" s="9">
        <v>0</v>
      </c>
      <c r="J2651" s="9">
        <v>331.5</v>
      </c>
      <c r="K2651" s="9" t="s">
        <v>278</v>
      </c>
      <c r="L2651" s="9" t="s">
        <v>278</v>
      </c>
      <c r="M2651" s="9" t="s">
        <v>278</v>
      </c>
      <c r="P2651" s="65">
        <f t="shared" si="68"/>
        <v>1307.1500000000001</v>
      </c>
      <c r="R2651" t="s">
        <v>297</v>
      </c>
    </row>
    <row r="2652" spans="1:21" ht="15">
      <c r="A2652" s="28" t="s">
        <v>644</v>
      </c>
      <c r="B2652" s="61" t="s">
        <v>29</v>
      </c>
      <c r="E2652" s="188">
        <v>246.6</v>
      </c>
      <c r="F2652" s="9">
        <v>197.5</v>
      </c>
      <c r="G2652" s="9">
        <v>269.10000000000002</v>
      </c>
      <c r="H2652" s="9" t="s">
        <v>278</v>
      </c>
      <c r="I2652" s="9">
        <v>0</v>
      </c>
      <c r="J2652" s="185">
        <v>587.69999999999709</v>
      </c>
      <c r="K2652" s="9" t="s">
        <v>278</v>
      </c>
      <c r="L2652" s="9" t="s">
        <v>278</v>
      </c>
      <c r="M2652" s="9" t="s">
        <v>278</v>
      </c>
      <c r="P2652" s="65">
        <f t="shared" si="68"/>
        <v>1300.8999999999971</v>
      </c>
      <c r="R2652" t="s">
        <v>295</v>
      </c>
      <c r="U2652" t="s">
        <v>1432</v>
      </c>
    </row>
    <row r="2653" spans="1:21" ht="15">
      <c r="A2653" s="28" t="s">
        <v>650</v>
      </c>
      <c r="B2653" s="61" t="s">
        <v>687</v>
      </c>
      <c r="E2653" s="9" t="s">
        <v>278</v>
      </c>
      <c r="F2653" s="9" t="s">
        <v>278</v>
      </c>
      <c r="G2653" s="9" t="s">
        <v>278</v>
      </c>
      <c r="H2653" s="9">
        <v>267.19999999999982</v>
      </c>
      <c r="I2653" s="9">
        <v>0</v>
      </c>
      <c r="J2653" s="9">
        <v>237.69999999999345</v>
      </c>
      <c r="K2653" s="9">
        <v>163.10000000000127</v>
      </c>
      <c r="L2653" s="9">
        <v>397.100000000004</v>
      </c>
      <c r="M2653" s="9">
        <v>228</v>
      </c>
      <c r="P2653" s="65">
        <f t="shared" si="68"/>
        <v>1293.0999999999985</v>
      </c>
    </row>
    <row r="2654" spans="1:21" ht="15">
      <c r="A2654" s="28" t="s">
        <v>652</v>
      </c>
      <c r="B2654" s="178" t="s">
        <v>1349</v>
      </c>
      <c r="C2654" s="3"/>
      <c r="D2654" s="3"/>
      <c r="E2654" s="9" t="s">
        <v>278</v>
      </c>
      <c r="F2654" s="9" t="s">
        <v>278</v>
      </c>
      <c r="G2654" s="9" t="s">
        <v>278</v>
      </c>
      <c r="H2654" s="9" t="s">
        <v>278</v>
      </c>
      <c r="I2654" s="9">
        <v>0</v>
      </c>
      <c r="J2654" s="9">
        <v>181.59999999999491</v>
      </c>
      <c r="K2654" s="9">
        <v>140</v>
      </c>
      <c r="L2654" s="9">
        <v>467.39999999999964</v>
      </c>
      <c r="M2654" s="9">
        <v>496.1</v>
      </c>
      <c r="P2654" s="65">
        <f t="shared" si="68"/>
        <v>1285.0999999999945</v>
      </c>
    </row>
    <row r="2655" spans="1:21" ht="15">
      <c r="A2655" s="28" t="s">
        <v>655</v>
      </c>
      <c r="B2655" s="239" t="s">
        <v>1665</v>
      </c>
      <c r="C2655" s="261"/>
      <c r="D2655" s="3"/>
      <c r="E2655" s="9" t="s">
        <v>278</v>
      </c>
      <c r="F2655" s="9" t="s">
        <v>278</v>
      </c>
      <c r="G2655" s="9" t="s">
        <v>278</v>
      </c>
      <c r="H2655" s="9" t="s">
        <v>278</v>
      </c>
      <c r="I2655" s="9">
        <v>0</v>
      </c>
      <c r="J2655" s="9" t="s">
        <v>278</v>
      </c>
      <c r="K2655" s="9">
        <v>345.49999999999545</v>
      </c>
      <c r="L2655" s="9">
        <v>503.29999999999745</v>
      </c>
      <c r="M2655" s="9">
        <v>435.7</v>
      </c>
      <c r="P2655" s="65">
        <f t="shared" si="68"/>
        <v>1284.499999999993</v>
      </c>
    </row>
    <row r="2656" spans="1:21" ht="15">
      <c r="A2656" s="28" t="s">
        <v>656</v>
      </c>
      <c r="B2656" s="239" t="s">
        <v>1654</v>
      </c>
      <c r="C2656" s="3"/>
      <c r="D2656" s="3"/>
      <c r="E2656" s="9" t="s">
        <v>278</v>
      </c>
      <c r="F2656" s="9" t="s">
        <v>278</v>
      </c>
      <c r="G2656" s="9" t="s">
        <v>278</v>
      </c>
      <c r="H2656" s="9" t="s">
        <v>278</v>
      </c>
      <c r="I2656" s="9">
        <v>0</v>
      </c>
      <c r="J2656" s="9">
        <v>164.00000000000364</v>
      </c>
      <c r="K2656" s="183">
        <v>584.89999999999964</v>
      </c>
      <c r="L2656" s="9">
        <v>66.000000000000909</v>
      </c>
      <c r="M2656" s="9">
        <v>465.5</v>
      </c>
      <c r="P2656" s="65">
        <f t="shared" si="68"/>
        <v>1280.4000000000042</v>
      </c>
      <c r="R2656" t="s">
        <v>300</v>
      </c>
    </row>
    <row r="2657" spans="1:21" ht="15">
      <c r="A2657" s="28" t="s">
        <v>659</v>
      </c>
      <c r="B2657" s="61" t="s">
        <v>682</v>
      </c>
      <c r="E2657" s="9" t="s">
        <v>278</v>
      </c>
      <c r="F2657" s="9" t="s">
        <v>278</v>
      </c>
      <c r="G2657" s="9" t="s">
        <v>278</v>
      </c>
      <c r="H2657" s="9">
        <v>185.05000000000109</v>
      </c>
      <c r="I2657" s="9">
        <v>0</v>
      </c>
      <c r="J2657" s="9">
        <v>198.19999999999345</v>
      </c>
      <c r="K2657" s="9">
        <v>260.99999999999727</v>
      </c>
      <c r="L2657" s="9">
        <v>291.39999999999964</v>
      </c>
      <c r="M2657" s="9">
        <v>339.4</v>
      </c>
      <c r="P2657" s="65">
        <f t="shared" si="68"/>
        <v>1275.0499999999915</v>
      </c>
    </row>
    <row r="2658" spans="1:21" ht="15">
      <c r="A2658" s="28" t="s">
        <v>661</v>
      </c>
      <c r="B2658" s="61" t="s">
        <v>154</v>
      </c>
      <c r="E2658" s="9" t="s">
        <v>278</v>
      </c>
      <c r="F2658" s="9" t="s">
        <v>278</v>
      </c>
      <c r="G2658" s="9">
        <v>274.60000000000002</v>
      </c>
      <c r="H2658" s="9">
        <v>131.10000000000036</v>
      </c>
      <c r="I2658" s="9">
        <v>0</v>
      </c>
      <c r="J2658" s="9">
        <v>183.50000000000364</v>
      </c>
      <c r="K2658" s="9">
        <v>136.49999999999909</v>
      </c>
      <c r="L2658" s="9">
        <v>246.00000000000182</v>
      </c>
      <c r="M2658" s="9">
        <v>297.8</v>
      </c>
      <c r="P2658" s="65">
        <f t="shared" si="68"/>
        <v>1269.500000000005</v>
      </c>
    </row>
    <row r="2659" spans="1:21" ht="15">
      <c r="A2659" s="28" t="s">
        <v>666</v>
      </c>
      <c r="B2659" s="61" t="s">
        <v>654</v>
      </c>
      <c r="E2659" s="9" t="s">
        <v>278</v>
      </c>
      <c r="F2659" s="9" t="s">
        <v>278</v>
      </c>
      <c r="G2659" s="9" t="s">
        <v>278</v>
      </c>
      <c r="H2659" s="9">
        <v>140.90000000000055</v>
      </c>
      <c r="I2659" s="9">
        <v>0</v>
      </c>
      <c r="J2659" s="9">
        <v>161.10000000000218</v>
      </c>
      <c r="K2659" s="9">
        <v>273.19999999999709</v>
      </c>
      <c r="L2659" s="9">
        <v>314.70000000000437</v>
      </c>
      <c r="M2659" s="9">
        <v>372.9</v>
      </c>
      <c r="P2659" s="65">
        <f t="shared" si="68"/>
        <v>1262.8000000000043</v>
      </c>
    </row>
    <row r="2660" spans="1:21" ht="15">
      <c r="A2660" s="28" t="s">
        <v>670</v>
      </c>
      <c r="B2660" s="61" t="s">
        <v>692</v>
      </c>
      <c r="E2660" s="9" t="s">
        <v>278</v>
      </c>
      <c r="F2660" s="9" t="s">
        <v>278</v>
      </c>
      <c r="G2660" s="9" t="s">
        <v>278</v>
      </c>
      <c r="H2660" s="9">
        <v>171.39999999999964</v>
      </c>
      <c r="I2660" s="9">
        <v>0</v>
      </c>
      <c r="J2660" s="9">
        <v>313</v>
      </c>
      <c r="K2660" s="184">
        <v>532</v>
      </c>
      <c r="L2660" s="9">
        <v>72.899999999999636</v>
      </c>
      <c r="M2660" s="9">
        <v>163.9</v>
      </c>
      <c r="P2660" s="65">
        <f t="shared" si="68"/>
        <v>1253.1999999999994</v>
      </c>
      <c r="R2660" t="s">
        <v>282</v>
      </c>
    </row>
    <row r="2661" spans="1:21" ht="15">
      <c r="A2661" s="28" t="s">
        <v>671</v>
      </c>
      <c r="B2661" s="239" t="s">
        <v>1666</v>
      </c>
      <c r="C2661" s="262"/>
      <c r="D2661" s="3"/>
      <c r="E2661" s="9" t="s">
        <v>278</v>
      </c>
      <c r="F2661" s="9" t="s">
        <v>278</v>
      </c>
      <c r="G2661" s="9" t="s">
        <v>278</v>
      </c>
      <c r="H2661" s="9" t="s">
        <v>278</v>
      </c>
      <c r="I2661" s="9">
        <v>0</v>
      </c>
      <c r="J2661" s="9" t="s">
        <v>278</v>
      </c>
      <c r="K2661" s="9">
        <v>366.00000000000091</v>
      </c>
      <c r="L2661" s="9">
        <v>555.29999999999927</v>
      </c>
      <c r="M2661" s="9">
        <v>307.5</v>
      </c>
      <c r="P2661" s="65">
        <f t="shared" si="68"/>
        <v>1228.8000000000002</v>
      </c>
    </row>
    <row r="2662" spans="1:21" ht="15">
      <c r="A2662" s="28" t="s">
        <v>672</v>
      </c>
      <c r="B2662" s="61" t="s">
        <v>704</v>
      </c>
      <c r="E2662" s="9" t="s">
        <v>278</v>
      </c>
      <c r="F2662" s="9" t="s">
        <v>278</v>
      </c>
      <c r="G2662" s="9" t="s">
        <v>278</v>
      </c>
      <c r="H2662" s="9">
        <v>200.74999999999909</v>
      </c>
      <c r="I2662" s="9">
        <v>0</v>
      </c>
      <c r="J2662" s="9">
        <v>275.99999999999272</v>
      </c>
      <c r="K2662" s="9">
        <v>130</v>
      </c>
      <c r="L2662" s="9">
        <v>401.80000000000109</v>
      </c>
      <c r="M2662" s="9">
        <v>201.3</v>
      </c>
      <c r="P2662" s="65">
        <f t="shared" si="68"/>
        <v>1209.8499999999929</v>
      </c>
    </row>
    <row r="2663" spans="1:21" ht="15">
      <c r="A2663" s="28" t="s">
        <v>677</v>
      </c>
      <c r="B2663" s="239" t="s">
        <v>1661</v>
      </c>
      <c r="C2663" s="3"/>
      <c r="D2663" s="3"/>
      <c r="E2663" s="9" t="s">
        <v>278</v>
      </c>
      <c r="F2663" s="9" t="s">
        <v>278</v>
      </c>
      <c r="G2663" s="9" t="s">
        <v>278</v>
      </c>
      <c r="H2663" s="9" t="s">
        <v>278</v>
      </c>
      <c r="I2663" s="9">
        <v>0</v>
      </c>
      <c r="J2663" s="9">
        <v>302.49999999999272</v>
      </c>
      <c r="K2663" s="9">
        <v>174.89999999999964</v>
      </c>
      <c r="L2663" s="9">
        <v>414.59999999999673</v>
      </c>
      <c r="M2663" s="9">
        <v>315.60000000000002</v>
      </c>
      <c r="P2663" s="65">
        <f t="shared" si="68"/>
        <v>1207.599999999989</v>
      </c>
    </row>
    <row r="2664" spans="1:21" ht="15">
      <c r="A2664" s="28" t="s">
        <v>685</v>
      </c>
      <c r="B2664" s="61" t="s">
        <v>156</v>
      </c>
      <c r="E2664" s="9" t="s">
        <v>278</v>
      </c>
      <c r="F2664" s="9" t="s">
        <v>278</v>
      </c>
      <c r="G2664" s="188">
        <v>435.85</v>
      </c>
      <c r="H2664" s="188">
        <v>347.20000000000164</v>
      </c>
      <c r="I2664" s="9">
        <v>0</v>
      </c>
      <c r="J2664" s="9">
        <v>209.90000000000146</v>
      </c>
      <c r="K2664" s="9">
        <v>210.30000000000018</v>
      </c>
      <c r="L2664" s="9" t="s">
        <v>278</v>
      </c>
      <c r="M2664" s="9" t="s">
        <v>278</v>
      </c>
      <c r="P2664" s="65">
        <f t="shared" si="68"/>
        <v>1203.2500000000032</v>
      </c>
      <c r="R2664" t="s">
        <v>316</v>
      </c>
    </row>
    <row r="2665" spans="1:21" ht="15">
      <c r="A2665" s="28" t="s">
        <v>689</v>
      </c>
      <c r="B2665" s="178" t="s">
        <v>1346</v>
      </c>
      <c r="C2665" s="3"/>
      <c r="D2665" s="3"/>
      <c r="E2665" s="9" t="s">
        <v>278</v>
      </c>
      <c r="F2665" s="9" t="s">
        <v>278</v>
      </c>
      <c r="G2665" s="9" t="s">
        <v>278</v>
      </c>
      <c r="H2665" s="9" t="s">
        <v>278</v>
      </c>
      <c r="I2665" s="9">
        <v>0</v>
      </c>
      <c r="J2665" s="9">
        <v>92.799999999991996</v>
      </c>
      <c r="K2665" s="9">
        <v>130.00000000000182</v>
      </c>
      <c r="L2665" s="9">
        <v>495.79999999999927</v>
      </c>
      <c r="M2665" s="9">
        <v>477.75</v>
      </c>
      <c r="P2665" s="65">
        <f t="shared" si="68"/>
        <v>1196.3499999999931</v>
      </c>
    </row>
    <row r="2666" spans="1:21" ht="15">
      <c r="A2666" s="28" t="s">
        <v>690</v>
      </c>
      <c r="B2666" s="178" t="s">
        <v>1345</v>
      </c>
      <c r="C2666" s="3"/>
      <c r="D2666" s="3"/>
      <c r="E2666" s="9" t="s">
        <v>278</v>
      </c>
      <c r="F2666" s="9" t="s">
        <v>278</v>
      </c>
      <c r="G2666" s="9" t="s">
        <v>278</v>
      </c>
      <c r="H2666" s="9" t="s">
        <v>278</v>
      </c>
      <c r="I2666" s="9">
        <v>0</v>
      </c>
      <c r="J2666" s="9">
        <v>186.99999999999272</v>
      </c>
      <c r="K2666" s="9">
        <v>240.49999999999909</v>
      </c>
      <c r="L2666" s="9">
        <v>531.89999999999782</v>
      </c>
      <c r="M2666" s="9">
        <v>234</v>
      </c>
      <c r="P2666" s="65">
        <f t="shared" si="68"/>
        <v>1193.3999999999896</v>
      </c>
    </row>
    <row r="2667" spans="1:21" ht="15">
      <c r="A2667" s="28" t="s">
        <v>691</v>
      </c>
      <c r="B2667" s="61" t="s">
        <v>2205</v>
      </c>
      <c r="C2667" s="3"/>
      <c r="D2667" s="3"/>
      <c r="E2667" s="9" t="s">
        <v>278</v>
      </c>
      <c r="F2667" s="9" t="s">
        <v>278</v>
      </c>
      <c r="G2667" s="9" t="s">
        <v>278</v>
      </c>
      <c r="H2667" s="9" t="s">
        <v>278</v>
      </c>
      <c r="I2667" s="9">
        <v>0</v>
      </c>
      <c r="J2667" s="9" t="s">
        <v>278</v>
      </c>
      <c r="K2667" s="9" t="s">
        <v>278</v>
      </c>
      <c r="L2667" s="185">
        <v>809.29999999999927</v>
      </c>
      <c r="M2667" s="9">
        <v>354.1</v>
      </c>
      <c r="N2667" s="65"/>
      <c r="P2667" s="65">
        <f t="shared" si="68"/>
        <v>1163.3999999999992</v>
      </c>
      <c r="R2667" t="s">
        <v>281</v>
      </c>
      <c r="U2667" t="s">
        <v>1432</v>
      </c>
    </row>
    <row r="2668" spans="1:21" ht="15">
      <c r="A2668" s="28" t="s">
        <v>697</v>
      </c>
      <c r="B2668" s="239" t="s">
        <v>1653</v>
      </c>
      <c r="C2668" s="3"/>
      <c r="D2668" s="3"/>
      <c r="E2668" s="9" t="s">
        <v>278</v>
      </c>
      <c r="F2668" s="9" t="s">
        <v>278</v>
      </c>
      <c r="G2668" s="9" t="s">
        <v>278</v>
      </c>
      <c r="H2668" s="9" t="s">
        <v>278</v>
      </c>
      <c r="I2668" s="9">
        <v>0</v>
      </c>
      <c r="J2668" s="9">
        <v>193.50000000000364</v>
      </c>
      <c r="K2668" s="9">
        <v>263.10000000000036</v>
      </c>
      <c r="L2668" s="9">
        <v>460.69999999999891</v>
      </c>
      <c r="M2668" s="9">
        <v>229.3</v>
      </c>
      <c r="P2668" s="65">
        <f t="shared" si="68"/>
        <v>1146.6000000000029</v>
      </c>
    </row>
    <row r="2669" spans="1:21" ht="15">
      <c r="A2669" s="28" t="s">
        <v>698</v>
      </c>
      <c r="B2669" s="61" t="s">
        <v>669</v>
      </c>
      <c r="E2669" s="9" t="s">
        <v>278</v>
      </c>
      <c r="F2669" s="9" t="s">
        <v>278</v>
      </c>
      <c r="G2669" s="9" t="s">
        <v>278</v>
      </c>
      <c r="H2669" s="188">
        <v>355.00000000000091</v>
      </c>
      <c r="I2669" s="9">
        <v>0</v>
      </c>
      <c r="J2669" s="9">
        <v>197.50000000000364</v>
      </c>
      <c r="K2669" s="9">
        <v>141.40000000000055</v>
      </c>
      <c r="L2669" s="9">
        <v>139.80000000000018</v>
      </c>
      <c r="M2669" s="9">
        <v>282.7</v>
      </c>
      <c r="P2669" s="65">
        <f t="shared" si="68"/>
        <v>1116.4000000000053</v>
      </c>
      <c r="R2669" t="s">
        <v>284</v>
      </c>
    </row>
    <row r="2670" spans="1:21" ht="15">
      <c r="A2670" s="28" t="s">
        <v>699</v>
      </c>
      <c r="B2670" s="61" t="s">
        <v>2198</v>
      </c>
      <c r="C2670" s="3"/>
      <c r="D2670" s="3"/>
      <c r="E2670" s="9" t="s">
        <v>278</v>
      </c>
      <c r="F2670" s="9" t="s">
        <v>278</v>
      </c>
      <c r="G2670" s="9" t="s">
        <v>278</v>
      </c>
      <c r="H2670" s="9" t="s">
        <v>278</v>
      </c>
      <c r="I2670" s="9">
        <v>0</v>
      </c>
      <c r="J2670" s="9" t="s">
        <v>278</v>
      </c>
      <c r="K2670" s="9" t="s">
        <v>278</v>
      </c>
      <c r="L2670" s="184">
        <v>687.49999999999454</v>
      </c>
      <c r="M2670" s="9">
        <v>420.90000000000003</v>
      </c>
      <c r="N2670" s="65"/>
      <c r="P2670" s="65">
        <f t="shared" si="68"/>
        <v>1108.3999999999946</v>
      </c>
      <c r="R2670" t="s">
        <v>282</v>
      </c>
    </row>
    <row r="2671" spans="1:21" ht="15">
      <c r="A2671" s="28" t="s">
        <v>701</v>
      </c>
      <c r="B2671" s="239" t="s">
        <v>1667</v>
      </c>
      <c r="C2671" s="261"/>
      <c r="D2671" s="3"/>
      <c r="E2671" s="9" t="s">
        <v>278</v>
      </c>
      <c r="F2671" s="9" t="s">
        <v>278</v>
      </c>
      <c r="G2671" s="9" t="s">
        <v>278</v>
      </c>
      <c r="H2671" s="9" t="s">
        <v>278</v>
      </c>
      <c r="I2671" s="9">
        <v>0</v>
      </c>
      <c r="J2671" s="9" t="s">
        <v>278</v>
      </c>
      <c r="K2671" s="188">
        <v>412.69999999999982</v>
      </c>
      <c r="L2671" s="9">
        <v>273.90000000000146</v>
      </c>
      <c r="M2671" s="9">
        <v>406.5</v>
      </c>
      <c r="P2671" s="65">
        <f t="shared" si="68"/>
        <v>1093.1000000000013</v>
      </c>
      <c r="R2671" t="s">
        <v>292</v>
      </c>
    </row>
    <row r="2672" spans="1:21" ht="15">
      <c r="A2672" s="28" t="s">
        <v>702</v>
      </c>
      <c r="B2672" s="178" t="s">
        <v>1333</v>
      </c>
      <c r="C2672" s="3"/>
      <c r="D2672" s="3"/>
      <c r="E2672" s="9" t="s">
        <v>278</v>
      </c>
      <c r="F2672" s="9" t="s">
        <v>278</v>
      </c>
      <c r="G2672" s="9" t="s">
        <v>278</v>
      </c>
      <c r="H2672" s="9" t="s">
        <v>278</v>
      </c>
      <c r="I2672" s="9">
        <v>0</v>
      </c>
      <c r="J2672" s="9">
        <v>369.40000000000146</v>
      </c>
      <c r="K2672" s="9">
        <v>23.300000000001091</v>
      </c>
      <c r="L2672" s="9">
        <v>335.09999999999764</v>
      </c>
      <c r="M2672" s="9">
        <v>361.5</v>
      </c>
      <c r="P2672" s="65">
        <f t="shared" si="68"/>
        <v>1089.3000000000002</v>
      </c>
    </row>
    <row r="2673" spans="1:18" ht="15">
      <c r="A2673" s="28" t="s">
        <v>703</v>
      </c>
      <c r="B2673" s="28" t="s">
        <v>633</v>
      </c>
      <c r="E2673" s="9" t="s">
        <v>278</v>
      </c>
      <c r="F2673" s="9" t="s">
        <v>278</v>
      </c>
      <c r="G2673" s="9" t="s">
        <v>278</v>
      </c>
      <c r="H2673" s="9">
        <v>112.60000000000036</v>
      </c>
      <c r="I2673" s="9">
        <v>0</v>
      </c>
      <c r="J2673" s="9">
        <v>43.700000000000728</v>
      </c>
      <c r="K2673" s="9">
        <v>309.50000000000273</v>
      </c>
      <c r="L2673" s="9">
        <v>361.29999999999836</v>
      </c>
      <c r="M2673" s="9">
        <v>261.40000000000003</v>
      </c>
      <c r="P2673" s="65">
        <f t="shared" si="68"/>
        <v>1088.5000000000023</v>
      </c>
    </row>
    <row r="2674" spans="1:18" ht="15">
      <c r="A2674" s="28" t="s">
        <v>706</v>
      </c>
      <c r="B2674" s="178" t="s">
        <v>1337</v>
      </c>
      <c r="C2674" s="3"/>
      <c r="D2674" s="3"/>
      <c r="E2674" s="9" t="s">
        <v>278</v>
      </c>
      <c r="F2674" s="9" t="s">
        <v>278</v>
      </c>
      <c r="G2674" s="9" t="s">
        <v>278</v>
      </c>
      <c r="H2674" s="9" t="s">
        <v>278</v>
      </c>
      <c r="I2674" s="9">
        <v>0</v>
      </c>
      <c r="J2674" s="9">
        <v>266.59999999999127</v>
      </c>
      <c r="K2674" s="9">
        <v>129.99999999999818</v>
      </c>
      <c r="L2674" s="9">
        <v>415.59999999999673</v>
      </c>
      <c r="M2674" s="9">
        <v>263.5</v>
      </c>
      <c r="P2674" s="65">
        <f t="shared" si="68"/>
        <v>1075.6999999999862</v>
      </c>
    </row>
    <row r="2675" spans="1:18" ht="15">
      <c r="A2675" s="28" t="s">
        <v>775</v>
      </c>
      <c r="B2675" s="178" t="s">
        <v>1341</v>
      </c>
      <c r="C2675" s="3"/>
      <c r="D2675" s="3"/>
      <c r="E2675" s="9" t="s">
        <v>278</v>
      </c>
      <c r="F2675" s="9" t="s">
        <v>278</v>
      </c>
      <c r="G2675" s="9" t="s">
        <v>278</v>
      </c>
      <c r="H2675" s="9" t="s">
        <v>278</v>
      </c>
      <c r="I2675" s="9">
        <v>0</v>
      </c>
      <c r="J2675" s="188">
        <v>388.29999999999563</v>
      </c>
      <c r="K2675" s="9">
        <v>241.899999999996</v>
      </c>
      <c r="L2675" s="9">
        <v>436.49999999999909</v>
      </c>
      <c r="M2675" s="9" t="s">
        <v>278</v>
      </c>
      <c r="P2675" s="65">
        <f t="shared" si="68"/>
        <v>1066.6999999999907</v>
      </c>
      <c r="R2675" t="s">
        <v>288</v>
      </c>
    </row>
    <row r="2676" spans="1:18" ht="15">
      <c r="A2676" s="28" t="s">
        <v>776</v>
      </c>
      <c r="B2676" s="239" t="s">
        <v>1655</v>
      </c>
      <c r="C2676" s="3"/>
      <c r="D2676" s="3"/>
      <c r="E2676" s="9" t="s">
        <v>278</v>
      </c>
      <c r="F2676" s="9" t="s">
        <v>278</v>
      </c>
      <c r="G2676" s="9" t="s">
        <v>278</v>
      </c>
      <c r="H2676" s="9" t="s">
        <v>278</v>
      </c>
      <c r="I2676" s="9">
        <v>0</v>
      </c>
      <c r="J2676" s="9">
        <v>175.50000000000728</v>
      </c>
      <c r="K2676" s="9">
        <v>130.00000000000091</v>
      </c>
      <c r="L2676" s="9">
        <v>544.100000000004</v>
      </c>
      <c r="M2676" s="9">
        <v>203.9</v>
      </c>
      <c r="P2676" s="65">
        <f t="shared" si="68"/>
        <v>1053.5000000000123</v>
      </c>
    </row>
    <row r="2677" spans="1:18" ht="15">
      <c r="A2677" s="28" t="s">
        <v>777</v>
      </c>
      <c r="B2677" s="239" t="s">
        <v>1658</v>
      </c>
      <c r="C2677" s="3"/>
      <c r="D2677" s="3"/>
      <c r="E2677" s="9" t="s">
        <v>278</v>
      </c>
      <c r="F2677" s="9" t="s">
        <v>278</v>
      </c>
      <c r="G2677" s="9" t="s">
        <v>278</v>
      </c>
      <c r="H2677" s="9" t="s">
        <v>278</v>
      </c>
      <c r="I2677" s="9">
        <v>0</v>
      </c>
      <c r="J2677" s="9">
        <v>192.40000000000873</v>
      </c>
      <c r="K2677" s="9">
        <v>148.40000000000055</v>
      </c>
      <c r="L2677" s="9">
        <v>270.65000000000146</v>
      </c>
      <c r="M2677" s="9">
        <v>415.5</v>
      </c>
      <c r="P2677" s="65">
        <f t="shared" si="68"/>
        <v>1026.9500000000107</v>
      </c>
    </row>
    <row r="2678" spans="1:18" ht="15">
      <c r="A2678" s="28" t="s">
        <v>778</v>
      </c>
      <c r="B2678" s="239" t="s">
        <v>1690</v>
      </c>
      <c r="C2678" s="261"/>
      <c r="D2678" s="3"/>
      <c r="E2678" s="9" t="s">
        <v>278</v>
      </c>
      <c r="F2678" s="9" t="s">
        <v>278</v>
      </c>
      <c r="G2678" s="9" t="s">
        <v>278</v>
      </c>
      <c r="H2678" s="9" t="s">
        <v>278</v>
      </c>
      <c r="I2678" s="9">
        <v>0</v>
      </c>
      <c r="J2678" s="9" t="s">
        <v>278</v>
      </c>
      <c r="K2678" s="9">
        <v>102.00000000000182</v>
      </c>
      <c r="L2678" s="9">
        <v>360.40000000000146</v>
      </c>
      <c r="M2678" s="188">
        <v>544.9</v>
      </c>
      <c r="P2678" s="65">
        <f t="shared" si="68"/>
        <v>1007.3000000000033</v>
      </c>
      <c r="R2678" t="s">
        <v>283</v>
      </c>
    </row>
    <row r="2679" spans="1:18" ht="15">
      <c r="A2679" s="28" t="s">
        <v>779</v>
      </c>
      <c r="B2679" s="239" t="s">
        <v>1650</v>
      </c>
      <c r="C2679" s="3"/>
      <c r="D2679" s="3"/>
      <c r="E2679" s="9" t="s">
        <v>278</v>
      </c>
      <c r="F2679" s="9" t="s">
        <v>278</v>
      </c>
      <c r="G2679" s="9" t="s">
        <v>278</v>
      </c>
      <c r="H2679" s="9" t="s">
        <v>278</v>
      </c>
      <c r="I2679" s="9">
        <v>0</v>
      </c>
      <c r="J2679" s="9">
        <v>219.79999999999563</v>
      </c>
      <c r="K2679" s="188">
        <v>379.10000000000036</v>
      </c>
      <c r="L2679" s="9">
        <v>177.5</v>
      </c>
      <c r="M2679" s="9">
        <v>227.4</v>
      </c>
      <c r="P2679" s="65">
        <f t="shared" ref="P2679:P2710" si="69">SUM(E2679:M2679)</f>
        <v>1003.799999999996</v>
      </c>
      <c r="R2679" t="s">
        <v>288</v>
      </c>
    </row>
    <row r="2680" spans="1:18" ht="15">
      <c r="A2680" s="28" t="s">
        <v>780</v>
      </c>
      <c r="B2680" s="61" t="s">
        <v>39</v>
      </c>
      <c r="E2680" s="188">
        <v>172.5</v>
      </c>
      <c r="F2680" s="9">
        <v>108.5</v>
      </c>
      <c r="G2680" s="9">
        <v>200.7</v>
      </c>
      <c r="H2680" s="9">
        <v>102.30000000000018</v>
      </c>
      <c r="I2680" s="9">
        <v>0</v>
      </c>
      <c r="J2680" s="9">
        <v>252.50000000000364</v>
      </c>
      <c r="K2680" s="9">
        <v>165.00000000000091</v>
      </c>
      <c r="L2680" s="9" t="s">
        <v>278</v>
      </c>
      <c r="M2680" s="9" t="s">
        <v>278</v>
      </c>
      <c r="P2680" s="65">
        <f t="shared" si="69"/>
        <v>1001.5000000000048</v>
      </c>
      <c r="R2680" t="s">
        <v>288</v>
      </c>
    </row>
    <row r="2681" spans="1:18" ht="15">
      <c r="A2681" s="28" t="s">
        <v>781</v>
      </c>
      <c r="B2681" s="28" t="s">
        <v>638</v>
      </c>
      <c r="E2681" s="9" t="s">
        <v>278</v>
      </c>
      <c r="F2681" s="9" t="s">
        <v>278</v>
      </c>
      <c r="G2681" s="9" t="s">
        <v>278</v>
      </c>
      <c r="H2681" s="9">
        <v>163.5</v>
      </c>
      <c r="I2681" s="9">
        <v>0</v>
      </c>
      <c r="J2681" s="9">
        <v>198.89999999999418</v>
      </c>
      <c r="K2681" s="9">
        <v>236.79999999999927</v>
      </c>
      <c r="L2681" s="9">
        <v>262.50000000000182</v>
      </c>
      <c r="M2681" s="9">
        <v>132</v>
      </c>
      <c r="P2681" s="65">
        <f t="shared" si="69"/>
        <v>993.69999999999527</v>
      </c>
    </row>
    <row r="2682" spans="1:18" ht="15">
      <c r="A2682" s="28" t="s">
        <v>782</v>
      </c>
      <c r="B2682" s="239" t="s">
        <v>1668</v>
      </c>
      <c r="C2682" s="261"/>
      <c r="D2682" s="3"/>
      <c r="E2682" s="9" t="s">
        <v>278</v>
      </c>
      <c r="F2682" s="9" t="s">
        <v>278</v>
      </c>
      <c r="G2682" s="9" t="s">
        <v>278</v>
      </c>
      <c r="H2682" s="9" t="s">
        <v>278</v>
      </c>
      <c r="I2682" s="9">
        <v>0</v>
      </c>
      <c r="J2682" s="9" t="s">
        <v>278</v>
      </c>
      <c r="K2682" s="9">
        <v>215.00000000000182</v>
      </c>
      <c r="L2682" s="9">
        <v>381.49999999999818</v>
      </c>
      <c r="M2682" s="9">
        <v>392.5</v>
      </c>
      <c r="P2682" s="65">
        <f t="shared" si="69"/>
        <v>989</v>
      </c>
    </row>
    <row r="2683" spans="1:18" ht="15">
      <c r="A2683" s="28" t="s">
        <v>783</v>
      </c>
      <c r="B2683" s="61" t="s">
        <v>2206</v>
      </c>
      <c r="C2683" s="3"/>
      <c r="D2683" s="3"/>
      <c r="E2683" s="9" t="s">
        <v>278</v>
      </c>
      <c r="F2683" s="9" t="s">
        <v>278</v>
      </c>
      <c r="G2683" s="9" t="s">
        <v>278</v>
      </c>
      <c r="H2683" s="9" t="s">
        <v>278</v>
      </c>
      <c r="I2683" s="9">
        <v>0</v>
      </c>
      <c r="J2683" s="9" t="s">
        <v>278</v>
      </c>
      <c r="K2683" s="9" t="s">
        <v>278</v>
      </c>
      <c r="L2683" s="9">
        <v>618.39999999999782</v>
      </c>
      <c r="M2683" s="9">
        <v>368.1</v>
      </c>
      <c r="N2683" s="65"/>
      <c r="P2683" s="65">
        <f t="shared" si="69"/>
        <v>986.49999999999784</v>
      </c>
    </row>
    <row r="2684" spans="1:18" ht="15">
      <c r="A2684" s="28" t="s">
        <v>784</v>
      </c>
      <c r="B2684" s="239" t="s">
        <v>1664</v>
      </c>
      <c r="C2684" s="261"/>
      <c r="D2684" s="3"/>
      <c r="E2684" s="9" t="s">
        <v>278</v>
      </c>
      <c r="F2684" s="9" t="s">
        <v>278</v>
      </c>
      <c r="G2684" s="9" t="s">
        <v>278</v>
      </c>
      <c r="H2684" s="9" t="s">
        <v>278</v>
      </c>
      <c r="I2684" s="9">
        <v>0</v>
      </c>
      <c r="J2684" s="9" t="s">
        <v>278</v>
      </c>
      <c r="K2684" s="9">
        <v>268.50000000000182</v>
      </c>
      <c r="L2684" s="9">
        <v>537.899999999996</v>
      </c>
      <c r="M2684" s="9">
        <v>180</v>
      </c>
      <c r="P2684" s="65">
        <f t="shared" si="69"/>
        <v>986.39999999999782</v>
      </c>
    </row>
    <row r="2685" spans="1:18" ht="15">
      <c r="A2685" s="28" t="s">
        <v>785</v>
      </c>
      <c r="B2685" s="61" t="s">
        <v>2197</v>
      </c>
      <c r="C2685" s="3"/>
      <c r="D2685" s="3"/>
      <c r="E2685" s="9" t="s">
        <v>278</v>
      </c>
      <c r="F2685" s="9" t="s">
        <v>278</v>
      </c>
      <c r="G2685" s="9" t="s">
        <v>278</v>
      </c>
      <c r="H2685" s="9" t="s">
        <v>278</v>
      </c>
      <c r="I2685" s="9">
        <v>0</v>
      </c>
      <c r="J2685" s="9" t="s">
        <v>278</v>
      </c>
      <c r="K2685" s="9" t="s">
        <v>278</v>
      </c>
      <c r="L2685" s="9">
        <v>538.10000000000309</v>
      </c>
      <c r="M2685" s="9">
        <v>446.9</v>
      </c>
      <c r="N2685" s="65"/>
      <c r="P2685" s="65">
        <f t="shared" si="69"/>
        <v>985.00000000000307</v>
      </c>
    </row>
    <row r="2686" spans="1:18" ht="15">
      <c r="A2686" s="28" t="s">
        <v>786</v>
      </c>
      <c r="B2686" s="61" t="s">
        <v>683</v>
      </c>
      <c r="E2686" s="9" t="s">
        <v>278</v>
      </c>
      <c r="F2686" s="9" t="s">
        <v>278</v>
      </c>
      <c r="G2686" s="9" t="s">
        <v>278</v>
      </c>
      <c r="H2686" s="9">
        <v>222.89999999999964</v>
      </c>
      <c r="I2686" s="9">
        <v>0</v>
      </c>
      <c r="J2686" s="9">
        <v>179.99999999999272</v>
      </c>
      <c r="K2686" s="9">
        <v>129.99999999999909</v>
      </c>
      <c r="L2686" s="9">
        <v>164.20000000000255</v>
      </c>
      <c r="M2686" s="9">
        <v>282.70000000000005</v>
      </c>
      <c r="P2686" s="65">
        <f t="shared" si="69"/>
        <v>979.79999999999404</v>
      </c>
    </row>
    <row r="2687" spans="1:18" ht="15">
      <c r="A2687" s="28" t="s">
        <v>787</v>
      </c>
      <c r="B2687" s="61" t="s">
        <v>19</v>
      </c>
      <c r="E2687" s="184">
        <v>259</v>
      </c>
      <c r="F2687" s="9">
        <v>147</v>
      </c>
      <c r="G2687" s="9">
        <v>271.5</v>
      </c>
      <c r="H2687" s="9">
        <v>102.30000000000018</v>
      </c>
      <c r="I2687" s="9">
        <v>0</v>
      </c>
      <c r="J2687" s="9">
        <v>188.99999999999636</v>
      </c>
      <c r="K2687" s="9" t="s">
        <v>278</v>
      </c>
      <c r="L2687" s="9" t="s">
        <v>278</v>
      </c>
      <c r="M2687" s="9" t="s">
        <v>278</v>
      </c>
      <c r="P2687" s="65">
        <f t="shared" si="69"/>
        <v>968.79999999999654</v>
      </c>
      <c r="R2687" t="s">
        <v>282</v>
      </c>
    </row>
    <row r="2688" spans="1:18" ht="15">
      <c r="A2688" s="28" t="s">
        <v>788</v>
      </c>
      <c r="B2688" s="178" t="s">
        <v>1334</v>
      </c>
      <c r="C2688" s="3"/>
      <c r="D2688" s="3"/>
      <c r="E2688" s="9" t="s">
        <v>278</v>
      </c>
      <c r="F2688" s="9" t="s">
        <v>278</v>
      </c>
      <c r="G2688" s="9" t="s">
        <v>278</v>
      </c>
      <c r="H2688" s="9" t="s">
        <v>278</v>
      </c>
      <c r="I2688" s="9">
        <v>0</v>
      </c>
      <c r="J2688" s="9">
        <v>367.20000000000437</v>
      </c>
      <c r="K2688" s="9">
        <v>91.499999999997272</v>
      </c>
      <c r="L2688" s="9">
        <v>267.29999999999836</v>
      </c>
      <c r="M2688" s="9">
        <v>241.5</v>
      </c>
      <c r="P2688" s="65">
        <f t="shared" si="69"/>
        <v>967.5</v>
      </c>
    </row>
    <row r="2689" spans="1:18" ht="15">
      <c r="A2689" s="28" t="s">
        <v>789</v>
      </c>
      <c r="B2689" s="61" t="s">
        <v>2196</v>
      </c>
      <c r="C2689" s="3"/>
      <c r="D2689" s="3"/>
      <c r="E2689" s="9" t="s">
        <v>278</v>
      </c>
      <c r="F2689" s="9" t="s">
        <v>278</v>
      </c>
      <c r="G2689" s="9" t="s">
        <v>278</v>
      </c>
      <c r="H2689" s="9" t="s">
        <v>278</v>
      </c>
      <c r="I2689" s="9">
        <v>0</v>
      </c>
      <c r="J2689" s="9" t="s">
        <v>278</v>
      </c>
      <c r="K2689" s="9" t="s">
        <v>278</v>
      </c>
      <c r="L2689" s="188">
        <v>621.15000000000327</v>
      </c>
      <c r="M2689" s="9">
        <v>339.5</v>
      </c>
      <c r="N2689" s="65"/>
      <c r="P2689" s="65">
        <f t="shared" si="69"/>
        <v>960.65000000000327</v>
      </c>
      <c r="R2689" t="s">
        <v>293</v>
      </c>
    </row>
    <row r="2690" spans="1:18" ht="15">
      <c r="A2690" s="28" t="s">
        <v>790</v>
      </c>
      <c r="B2690" s="178" t="s">
        <v>1344</v>
      </c>
      <c r="C2690" s="3"/>
      <c r="D2690" s="3"/>
      <c r="E2690" s="9" t="s">
        <v>278</v>
      </c>
      <c r="F2690" s="9" t="s">
        <v>278</v>
      </c>
      <c r="G2690" s="9" t="s">
        <v>278</v>
      </c>
      <c r="H2690" s="9" t="s">
        <v>278</v>
      </c>
      <c r="I2690" s="9">
        <v>0</v>
      </c>
      <c r="J2690" s="9">
        <v>181.79999999999927</v>
      </c>
      <c r="K2690" s="9">
        <v>140.00000000000091</v>
      </c>
      <c r="L2690" s="9">
        <v>323.89999999999691</v>
      </c>
      <c r="M2690" s="9">
        <v>309.2</v>
      </c>
      <c r="P2690" s="65">
        <f t="shared" si="69"/>
        <v>954.89999999999714</v>
      </c>
    </row>
    <row r="2691" spans="1:18" ht="15">
      <c r="A2691" s="28" t="s">
        <v>791</v>
      </c>
      <c r="B2691" s="61" t="s">
        <v>2207</v>
      </c>
      <c r="C2691" s="3"/>
      <c r="D2691" s="3"/>
      <c r="E2691" s="9" t="s">
        <v>278</v>
      </c>
      <c r="F2691" s="9" t="s">
        <v>278</v>
      </c>
      <c r="G2691" s="9" t="s">
        <v>278</v>
      </c>
      <c r="H2691" s="9" t="s">
        <v>278</v>
      </c>
      <c r="I2691" s="9">
        <v>0</v>
      </c>
      <c r="J2691" s="9" t="s">
        <v>278</v>
      </c>
      <c r="K2691" s="9" t="s">
        <v>278</v>
      </c>
      <c r="L2691" s="9">
        <v>600.50000000000182</v>
      </c>
      <c r="M2691" s="9">
        <v>350</v>
      </c>
      <c r="N2691" s="65"/>
      <c r="P2691" s="65">
        <f t="shared" si="69"/>
        <v>950.50000000000182</v>
      </c>
    </row>
    <row r="2692" spans="1:18" ht="15">
      <c r="A2692" s="28" t="s">
        <v>792</v>
      </c>
      <c r="B2692" s="239" t="s">
        <v>1749</v>
      </c>
      <c r="C2692" s="261"/>
      <c r="D2692" s="3"/>
      <c r="E2692" s="9" t="s">
        <v>278</v>
      </c>
      <c r="F2692" s="9" t="s">
        <v>278</v>
      </c>
      <c r="G2692" s="9" t="s">
        <v>278</v>
      </c>
      <c r="H2692" s="9" t="s">
        <v>278</v>
      </c>
      <c r="I2692" s="9">
        <v>0</v>
      </c>
      <c r="J2692" s="9" t="s">
        <v>278</v>
      </c>
      <c r="K2692" s="9">
        <v>152.29999999999927</v>
      </c>
      <c r="L2692" s="9">
        <v>335.20000000000073</v>
      </c>
      <c r="M2692" s="9">
        <v>446.5</v>
      </c>
      <c r="P2692" s="65">
        <f t="shared" si="69"/>
        <v>934</v>
      </c>
    </row>
    <row r="2693" spans="1:18" ht="15">
      <c r="A2693" s="28" t="s">
        <v>793</v>
      </c>
      <c r="B2693" s="61" t="s">
        <v>660</v>
      </c>
      <c r="E2693" s="9" t="s">
        <v>278</v>
      </c>
      <c r="F2693" s="9" t="s">
        <v>278</v>
      </c>
      <c r="G2693" s="9" t="s">
        <v>278</v>
      </c>
      <c r="H2693" s="9">
        <v>46.100000000001273</v>
      </c>
      <c r="I2693" s="9">
        <v>0</v>
      </c>
      <c r="J2693" s="9">
        <v>197.49999999999636</v>
      </c>
      <c r="K2693" s="9">
        <v>345.09999999999854</v>
      </c>
      <c r="L2693" s="9">
        <v>337.39999999999964</v>
      </c>
      <c r="M2693" s="9" t="s">
        <v>278</v>
      </c>
      <c r="P2693" s="65">
        <f t="shared" si="69"/>
        <v>926.09999999999582</v>
      </c>
    </row>
    <row r="2694" spans="1:18" ht="15">
      <c r="A2694" s="28" t="s">
        <v>794</v>
      </c>
      <c r="B2694" s="61" t="s">
        <v>2202</v>
      </c>
      <c r="C2694" s="3"/>
      <c r="D2694" s="3"/>
      <c r="E2694" s="9" t="s">
        <v>278</v>
      </c>
      <c r="F2694" s="9" t="s">
        <v>278</v>
      </c>
      <c r="G2694" s="9" t="s">
        <v>278</v>
      </c>
      <c r="H2694" s="9" t="s">
        <v>278</v>
      </c>
      <c r="I2694" s="9">
        <v>0</v>
      </c>
      <c r="J2694" s="9" t="s">
        <v>278</v>
      </c>
      <c r="K2694" s="9" t="s">
        <v>278</v>
      </c>
      <c r="L2694" s="9">
        <v>499.59999999999945</v>
      </c>
      <c r="M2694" s="9">
        <v>426</v>
      </c>
      <c r="N2694" s="65"/>
      <c r="P2694" s="65">
        <f t="shared" si="69"/>
        <v>925.59999999999945</v>
      </c>
    </row>
    <row r="2695" spans="1:18" ht="15">
      <c r="A2695" s="28" t="s">
        <v>795</v>
      </c>
      <c r="B2695" s="61" t="s">
        <v>2212</v>
      </c>
      <c r="C2695" s="3"/>
      <c r="D2695" s="3"/>
      <c r="E2695" s="9" t="s">
        <v>278</v>
      </c>
      <c r="F2695" s="9" t="s">
        <v>278</v>
      </c>
      <c r="G2695" s="9" t="s">
        <v>278</v>
      </c>
      <c r="H2695" s="9" t="s">
        <v>278</v>
      </c>
      <c r="I2695" s="9">
        <v>0</v>
      </c>
      <c r="J2695" s="9" t="s">
        <v>278</v>
      </c>
      <c r="K2695" s="9" t="s">
        <v>278</v>
      </c>
      <c r="L2695" s="9">
        <v>527.10000000000218</v>
      </c>
      <c r="M2695" s="9">
        <v>386</v>
      </c>
      <c r="N2695" s="65"/>
      <c r="P2695" s="65">
        <f t="shared" si="69"/>
        <v>913.10000000000218</v>
      </c>
    </row>
    <row r="2696" spans="1:18" ht="15">
      <c r="A2696" s="28" t="s">
        <v>796</v>
      </c>
      <c r="B2696" s="61" t="s">
        <v>2201</v>
      </c>
      <c r="C2696" s="3"/>
      <c r="D2696" s="3"/>
      <c r="E2696" s="9" t="s">
        <v>278</v>
      </c>
      <c r="F2696" s="9" t="s">
        <v>278</v>
      </c>
      <c r="G2696" s="9" t="s">
        <v>278</v>
      </c>
      <c r="H2696" s="9" t="s">
        <v>278</v>
      </c>
      <c r="I2696" s="9">
        <v>0</v>
      </c>
      <c r="J2696" s="9" t="s">
        <v>278</v>
      </c>
      <c r="K2696" s="9" t="s">
        <v>278</v>
      </c>
      <c r="L2696" s="9">
        <v>488.49999999999909</v>
      </c>
      <c r="M2696" s="9">
        <v>407.59999999999997</v>
      </c>
      <c r="N2696" s="65"/>
      <c r="P2696" s="65">
        <f t="shared" si="69"/>
        <v>896.099999999999</v>
      </c>
    </row>
    <row r="2697" spans="1:18" ht="15">
      <c r="A2697" s="28" t="s">
        <v>797</v>
      </c>
      <c r="B2697" s="61" t="s">
        <v>2209</v>
      </c>
      <c r="C2697" s="3"/>
      <c r="D2697" s="3"/>
      <c r="E2697" s="9" t="s">
        <v>278</v>
      </c>
      <c r="F2697" s="9" t="s">
        <v>278</v>
      </c>
      <c r="G2697" s="9" t="s">
        <v>278</v>
      </c>
      <c r="H2697" s="9" t="s">
        <v>278</v>
      </c>
      <c r="I2697" s="9">
        <v>0</v>
      </c>
      <c r="J2697" s="9" t="s">
        <v>278</v>
      </c>
      <c r="K2697" s="9" t="s">
        <v>278</v>
      </c>
      <c r="L2697" s="9">
        <v>445.39999999999964</v>
      </c>
      <c r="M2697" s="9">
        <v>448.5</v>
      </c>
      <c r="N2697" s="65"/>
      <c r="P2697" s="65">
        <f t="shared" si="69"/>
        <v>893.89999999999964</v>
      </c>
    </row>
    <row r="2698" spans="1:18" ht="15">
      <c r="A2698" s="28" t="s">
        <v>798</v>
      </c>
      <c r="B2698" s="239" t="s">
        <v>2318</v>
      </c>
      <c r="C2698" s="261"/>
      <c r="D2698" s="3"/>
      <c r="E2698" s="9" t="s">
        <v>278</v>
      </c>
      <c r="F2698" s="9" t="s">
        <v>278</v>
      </c>
      <c r="G2698" s="9" t="s">
        <v>278</v>
      </c>
      <c r="H2698" s="9" t="s">
        <v>278</v>
      </c>
      <c r="I2698" s="9">
        <v>0</v>
      </c>
      <c r="J2698" s="9" t="s">
        <v>278</v>
      </c>
      <c r="K2698" s="9">
        <v>142.20000000000073</v>
      </c>
      <c r="L2698" s="9">
        <v>276.59999999999854</v>
      </c>
      <c r="M2698" s="9">
        <v>464.70000000000005</v>
      </c>
      <c r="P2698" s="65">
        <f t="shared" si="69"/>
        <v>883.49999999999932</v>
      </c>
    </row>
    <row r="2699" spans="1:18" ht="15">
      <c r="A2699" s="28" t="s">
        <v>799</v>
      </c>
      <c r="B2699" s="61" t="s">
        <v>2199</v>
      </c>
      <c r="C2699" s="3"/>
      <c r="D2699" s="3"/>
      <c r="E2699" s="9" t="s">
        <v>278</v>
      </c>
      <c r="F2699" s="9" t="s">
        <v>278</v>
      </c>
      <c r="G2699" s="9" t="s">
        <v>278</v>
      </c>
      <c r="H2699" s="9" t="s">
        <v>278</v>
      </c>
      <c r="I2699" s="9">
        <v>0</v>
      </c>
      <c r="J2699" s="9" t="s">
        <v>278</v>
      </c>
      <c r="K2699" s="9" t="s">
        <v>278</v>
      </c>
      <c r="L2699" s="9">
        <v>523.70000000000073</v>
      </c>
      <c r="M2699" s="9">
        <v>336</v>
      </c>
      <c r="N2699" s="65"/>
      <c r="P2699" s="65">
        <f t="shared" si="69"/>
        <v>859.70000000000073</v>
      </c>
    </row>
    <row r="2700" spans="1:18" ht="15">
      <c r="A2700" s="28" t="s">
        <v>800</v>
      </c>
      <c r="B2700" s="61" t="s">
        <v>2210</v>
      </c>
      <c r="C2700" s="3"/>
      <c r="D2700" s="3"/>
      <c r="E2700" s="9" t="s">
        <v>278</v>
      </c>
      <c r="F2700" s="9" t="s">
        <v>278</v>
      </c>
      <c r="G2700" s="9" t="s">
        <v>278</v>
      </c>
      <c r="H2700" s="9" t="s">
        <v>278</v>
      </c>
      <c r="I2700" s="9">
        <v>0</v>
      </c>
      <c r="J2700" s="9" t="s">
        <v>278</v>
      </c>
      <c r="K2700" s="9" t="s">
        <v>278</v>
      </c>
      <c r="L2700" s="9">
        <v>418.49999999999818</v>
      </c>
      <c r="M2700" s="9">
        <v>402.6</v>
      </c>
      <c r="N2700" s="65"/>
      <c r="P2700" s="65">
        <f t="shared" si="69"/>
        <v>821.0999999999982</v>
      </c>
    </row>
    <row r="2701" spans="1:18" ht="15">
      <c r="A2701" s="28" t="s">
        <v>801</v>
      </c>
      <c r="B2701" s="239" t="s">
        <v>1649</v>
      </c>
      <c r="C2701" s="3"/>
      <c r="D2701" s="3"/>
      <c r="E2701" s="9" t="s">
        <v>278</v>
      </c>
      <c r="F2701" s="9" t="s">
        <v>278</v>
      </c>
      <c r="G2701" s="9" t="s">
        <v>278</v>
      </c>
      <c r="H2701" s="9" t="s">
        <v>278</v>
      </c>
      <c r="I2701" s="9">
        <v>0</v>
      </c>
      <c r="J2701" s="9">
        <v>191.59999999999854</v>
      </c>
      <c r="K2701" s="9">
        <v>137.70000000000073</v>
      </c>
      <c r="L2701" s="9">
        <v>309.79999999999745</v>
      </c>
      <c r="M2701" s="9">
        <v>181.3</v>
      </c>
      <c r="P2701" s="65">
        <f t="shared" si="69"/>
        <v>820.39999999999668</v>
      </c>
    </row>
    <row r="2702" spans="1:18" ht="15">
      <c r="A2702" s="28" t="s">
        <v>802</v>
      </c>
      <c r="B2702" s="239" t="s">
        <v>1693</v>
      </c>
      <c r="C2702" s="261"/>
      <c r="D2702" s="3"/>
      <c r="E2702" s="9" t="s">
        <v>278</v>
      </c>
      <c r="F2702" s="9" t="s">
        <v>278</v>
      </c>
      <c r="G2702" s="9" t="s">
        <v>278</v>
      </c>
      <c r="H2702" s="9" t="s">
        <v>278</v>
      </c>
      <c r="I2702" s="9">
        <v>0</v>
      </c>
      <c r="J2702" s="9" t="s">
        <v>278</v>
      </c>
      <c r="K2702" s="188">
        <v>442.89999999999964</v>
      </c>
      <c r="L2702" s="9">
        <v>243</v>
      </c>
      <c r="M2702" s="9">
        <v>132.00000000000003</v>
      </c>
      <c r="P2702" s="65">
        <f t="shared" si="69"/>
        <v>817.89999999999964</v>
      </c>
      <c r="R2702" t="s">
        <v>284</v>
      </c>
    </row>
    <row r="2703" spans="1:18" ht="15">
      <c r="A2703" s="28" t="s">
        <v>803</v>
      </c>
      <c r="B2703" s="239" t="s">
        <v>1657</v>
      </c>
      <c r="C2703" s="3"/>
      <c r="D2703" s="3"/>
      <c r="E2703" s="9" t="s">
        <v>278</v>
      </c>
      <c r="F2703" s="9" t="s">
        <v>278</v>
      </c>
      <c r="G2703" s="9" t="s">
        <v>278</v>
      </c>
      <c r="H2703" s="9" t="s">
        <v>278</v>
      </c>
      <c r="I2703" s="9">
        <v>0</v>
      </c>
      <c r="J2703" s="9">
        <v>183.99999999998909</v>
      </c>
      <c r="K2703" s="9">
        <v>137.89999999999691</v>
      </c>
      <c r="L2703" s="9">
        <v>335.69999999999709</v>
      </c>
      <c r="M2703" s="9">
        <v>138.5</v>
      </c>
      <c r="P2703" s="65">
        <f t="shared" si="69"/>
        <v>796.09999999998308</v>
      </c>
    </row>
    <row r="2704" spans="1:18" ht="15">
      <c r="A2704" s="28" t="s">
        <v>804</v>
      </c>
      <c r="B2704" s="61" t="s">
        <v>668</v>
      </c>
      <c r="E2704" s="9" t="s">
        <v>278</v>
      </c>
      <c r="F2704" s="9" t="s">
        <v>278</v>
      </c>
      <c r="G2704" s="9" t="s">
        <v>278</v>
      </c>
      <c r="H2704" s="9">
        <v>91.000000000001819</v>
      </c>
      <c r="I2704" s="9">
        <v>0</v>
      </c>
      <c r="J2704" s="9">
        <v>186.69999999999709</v>
      </c>
      <c r="K2704" s="9">
        <v>154.39999999999964</v>
      </c>
      <c r="L2704" s="9">
        <v>111.60000000000127</v>
      </c>
      <c r="M2704" s="9">
        <v>221.4</v>
      </c>
      <c r="P2704" s="65">
        <f t="shared" si="69"/>
        <v>765.0999999999998</v>
      </c>
    </row>
    <row r="2705" spans="1:21" ht="15">
      <c r="A2705" s="28" t="s">
        <v>805</v>
      </c>
      <c r="B2705" s="61" t="s">
        <v>2208</v>
      </c>
      <c r="C2705" s="3"/>
      <c r="D2705" s="3"/>
      <c r="E2705" s="9" t="s">
        <v>278</v>
      </c>
      <c r="F2705" s="9" t="s">
        <v>278</v>
      </c>
      <c r="G2705" s="9" t="s">
        <v>278</v>
      </c>
      <c r="H2705" s="9" t="s">
        <v>278</v>
      </c>
      <c r="I2705" s="9">
        <v>0</v>
      </c>
      <c r="J2705" s="9" t="s">
        <v>278</v>
      </c>
      <c r="K2705" s="9" t="s">
        <v>278</v>
      </c>
      <c r="L2705" s="9">
        <v>481.20000000000255</v>
      </c>
      <c r="M2705" s="9">
        <v>266</v>
      </c>
      <c r="N2705" s="65"/>
      <c r="P2705" s="65">
        <f t="shared" si="69"/>
        <v>747.20000000000255</v>
      </c>
    </row>
    <row r="2706" spans="1:21" ht="15">
      <c r="A2706" s="28" t="s">
        <v>806</v>
      </c>
      <c r="B2706" s="61" t="s">
        <v>2211</v>
      </c>
      <c r="C2706" s="3"/>
      <c r="D2706" s="3"/>
      <c r="E2706" s="9" t="s">
        <v>278</v>
      </c>
      <c r="F2706" s="9" t="s">
        <v>278</v>
      </c>
      <c r="G2706" s="9" t="s">
        <v>278</v>
      </c>
      <c r="H2706" s="9" t="s">
        <v>278</v>
      </c>
      <c r="I2706" s="9">
        <v>0</v>
      </c>
      <c r="J2706" s="9" t="s">
        <v>278</v>
      </c>
      <c r="K2706" s="9" t="s">
        <v>278</v>
      </c>
      <c r="L2706" s="9">
        <v>513.80000000000109</v>
      </c>
      <c r="M2706" s="9">
        <v>217</v>
      </c>
      <c r="N2706" s="65"/>
      <c r="P2706" s="65">
        <f t="shared" si="69"/>
        <v>730.80000000000109</v>
      </c>
    </row>
    <row r="2707" spans="1:21" ht="15">
      <c r="A2707" s="28" t="s">
        <v>807</v>
      </c>
      <c r="B2707" s="61" t="s">
        <v>2213</v>
      </c>
      <c r="C2707" s="3"/>
      <c r="D2707" s="3"/>
      <c r="E2707" s="9" t="s">
        <v>278</v>
      </c>
      <c r="F2707" s="9" t="s">
        <v>278</v>
      </c>
      <c r="G2707" s="9" t="s">
        <v>278</v>
      </c>
      <c r="H2707" s="9" t="s">
        <v>278</v>
      </c>
      <c r="I2707" s="9">
        <v>0</v>
      </c>
      <c r="J2707" s="9" t="s">
        <v>278</v>
      </c>
      <c r="K2707" s="9" t="s">
        <v>278</v>
      </c>
      <c r="L2707" s="9">
        <v>404.75000000000182</v>
      </c>
      <c r="M2707" s="9">
        <v>290</v>
      </c>
      <c r="N2707" s="65"/>
      <c r="P2707" s="65">
        <f t="shared" si="69"/>
        <v>694.75000000000182</v>
      </c>
    </row>
    <row r="2708" spans="1:21" ht="15">
      <c r="A2708" s="28" t="s">
        <v>808</v>
      </c>
      <c r="B2708" s="61" t="s">
        <v>2194</v>
      </c>
      <c r="C2708" s="3"/>
      <c r="D2708" s="3"/>
      <c r="E2708" s="9" t="s">
        <v>278</v>
      </c>
      <c r="F2708" s="9" t="s">
        <v>278</v>
      </c>
      <c r="G2708" s="9" t="s">
        <v>278</v>
      </c>
      <c r="H2708" s="9" t="s">
        <v>278</v>
      </c>
      <c r="I2708" s="9">
        <v>0</v>
      </c>
      <c r="J2708" s="9" t="s">
        <v>278</v>
      </c>
      <c r="K2708" s="9" t="s">
        <v>278</v>
      </c>
      <c r="L2708" s="9">
        <v>533.25000000000182</v>
      </c>
      <c r="M2708" s="9">
        <v>160.80000000000001</v>
      </c>
      <c r="N2708" s="65"/>
      <c r="P2708" s="65">
        <f t="shared" si="69"/>
        <v>694.05000000000177</v>
      </c>
    </row>
    <row r="2709" spans="1:21" ht="15">
      <c r="A2709" s="28" t="s">
        <v>809</v>
      </c>
      <c r="B2709" s="61" t="s">
        <v>2192</v>
      </c>
      <c r="C2709" s="3"/>
      <c r="D2709" s="3"/>
      <c r="E2709" s="9" t="s">
        <v>278</v>
      </c>
      <c r="F2709" s="9" t="s">
        <v>278</v>
      </c>
      <c r="G2709" s="9" t="s">
        <v>278</v>
      </c>
      <c r="H2709" s="9" t="s">
        <v>278</v>
      </c>
      <c r="I2709" s="9">
        <v>0</v>
      </c>
      <c r="J2709" s="9" t="s">
        <v>278</v>
      </c>
      <c r="K2709" s="9" t="s">
        <v>278</v>
      </c>
      <c r="L2709" s="9">
        <v>434</v>
      </c>
      <c r="M2709" s="9">
        <v>259.89999999999998</v>
      </c>
      <c r="N2709" s="65"/>
      <c r="P2709" s="65">
        <f t="shared" si="69"/>
        <v>693.9</v>
      </c>
    </row>
    <row r="2710" spans="1:21" ht="15">
      <c r="A2710" s="28" t="s">
        <v>810</v>
      </c>
      <c r="B2710" s="61" t="s">
        <v>2191</v>
      </c>
      <c r="C2710" s="3"/>
      <c r="D2710" s="3"/>
      <c r="E2710" s="9" t="s">
        <v>278</v>
      </c>
      <c r="F2710" s="9" t="s">
        <v>278</v>
      </c>
      <c r="G2710" s="9" t="s">
        <v>278</v>
      </c>
      <c r="H2710" s="9" t="s">
        <v>278</v>
      </c>
      <c r="I2710" s="9">
        <v>0</v>
      </c>
      <c r="J2710" s="9" t="s">
        <v>278</v>
      </c>
      <c r="K2710" s="9" t="s">
        <v>278</v>
      </c>
      <c r="L2710" s="9">
        <v>264.50000000000182</v>
      </c>
      <c r="M2710" s="9">
        <v>415</v>
      </c>
      <c r="N2710" s="65"/>
      <c r="P2710" s="65">
        <f t="shared" si="69"/>
        <v>679.50000000000182</v>
      </c>
    </row>
    <row r="2711" spans="1:21" ht="15">
      <c r="A2711" s="28" t="s">
        <v>811</v>
      </c>
      <c r="B2711" s="61" t="s">
        <v>2193</v>
      </c>
      <c r="C2711" s="3"/>
      <c r="D2711" s="3"/>
      <c r="E2711" s="9" t="s">
        <v>278</v>
      </c>
      <c r="F2711" s="9" t="s">
        <v>278</v>
      </c>
      <c r="G2711" s="9" t="s">
        <v>278</v>
      </c>
      <c r="H2711" s="9" t="s">
        <v>278</v>
      </c>
      <c r="I2711" s="9">
        <v>0</v>
      </c>
      <c r="J2711" s="9" t="s">
        <v>278</v>
      </c>
      <c r="K2711" s="9" t="s">
        <v>278</v>
      </c>
      <c r="L2711" s="9">
        <v>374.20000000000073</v>
      </c>
      <c r="M2711" s="9">
        <v>292.3</v>
      </c>
      <c r="N2711" s="65"/>
      <c r="P2711" s="65">
        <f t="shared" ref="P2711:P2742" si="70">SUM(E2711:M2711)</f>
        <v>666.50000000000068</v>
      </c>
    </row>
    <row r="2712" spans="1:21" ht="15">
      <c r="A2712" s="28" t="s">
        <v>812</v>
      </c>
      <c r="B2712" s="239" t="s">
        <v>1656</v>
      </c>
      <c r="C2712" s="3"/>
      <c r="D2712" s="3"/>
      <c r="E2712" s="9" t="s">
        <v>278</v>
      </c>
      <c r="F2712" s="9" t="s">
        <v>278</v>
      </c>
      <c r="G2712" s="9" t="s">
        <v>278</v>
      </c>
      <c r="H2712" s="9" t="s">
        <v>278</v>
      </c>
      <c r="I2712" s="9">
        <v>0</v>
      </c>
      <c r="J2712" s="188">
        <v>432.39999999999782</v>
      </c>
      <c r="K2712" s="9">
        <v>223.99999999999909</v>
      </c>
      <c r="L2712" s="9" t="s">
        <v>278</v>
      </c>
      <c r="M2712" s="9" t="s">
        <v>278</v>
      </c>
      <c r="P2712" s="65">
        <f t="shared" si="70"/>
        <v>656.39999999999691</v>
      </c>
      <c r="R2712" t="s">
        <v>297</v>
      </c>
    </row>
    <row r="2713" spans="1:21" ht="15">
      <c r="A2713" s="28" t="s">
        <v>813</v>
      </c>
      <c r="B2713" s="61" t="s">
        <v>2214</v>
      </c>
      <c r="C2713" s="3"/>
      <c r="D2713" s="3"/>
      <c r="E2713" s="9" t="s">
        <v>278</v>
      </c>
      <c r="F2713" s="9" t="s">
        <v>278</v>
      </c>
      <c r="G2713" s="9" t="s">
        <v>278</v>
      </c>
      <c r="H2713" s="9" t="s">
        <v>278</v>
      </c>
      <c r="I2713" s="9">
        <v>0</v>
      </c>
      <c r="J2713" s="9" t="s">
        <v>278</v>
      </c>
      <c r="K2713" s="9" t="s">
        <v>278</v>
      </c>
      <c r="L2713" s="188">
        <v>646.449999999998</v>
      </c>
      <c r="M2713" s="9" t="s">
        <v>278</v>
      </c>
      <c r="N2713" s="65"/>
      <c r="P2713" s="65">
        <f t="shared" si="70"/>
        <v>646.449999999998</v>
      </c>
      <c r="R2713" t="s">
        <v>292</v>
      </c>
    </row>
    <row r="2714" spans="1:21" ht="15">
      <c r="A2714" s="28" t="s">
        <v>814</v>
      </c>
      <c r="B2714" s="61" t="s">
        <v>2719</v>
      </c>
      <c r="C2714" s="3"/>
      <c r="D2714" s="3"/>
      <c r="E2714" s="9" t="s">
        <v>278</v>
      </c>
      <c r="F2714" s="9" t="s">
        <v>278</v>
      </c>
      <c r="G2714" s="9" t="s">
        <v>278</v>
      </c>
      <c r="H2714" s="9" t="s">
        <v>278</v>
      </c>
      <c r="I2714" s="9">
        <v>0</v>
      </c>
      <c r="J2714" s="9" t="s">
        <v>278</v>
      </c>
      <c r="K2714" s="9" t="s">
        <v>278</v>
      </c>
      <c r="L2714" s="9" t="s">
        <v>278</v>
      </c>
      <c r="M2714" s="185">
        <v>646</v>
      </c>
      <c r="P2714" s="65">
        <f t="shared" si="70"/>
        <v>646</v>
      </c>
      <c r="R2714" t="s">
        <v>281</v>
      </c>
      <c r="U2714" t="s">
        <v>1432</v>
      </c>
    </row>
    <row r="2715" spans="1:21" ht="15">
      <c r="A2715" s="28" t="s">
        <v>1946</v>
      </c>
      <c r="B2715" s="61" t="s">
        <v>2195</v>
      </c>
      <c r="C2715" s="3"/>
      <c r="D2715" s="3"/>
      <c r="E2715" s="9" t="s">
        <v>278</v>
      </c>
      <c r="F2715" s="9" t="s">
        <v>278</v>
      </c>
      <c r="G2715" s="9" t="s">
        <v>278</v>
      </c>
      <c r="H2715" s="9" t="s">
        <v>278</v>
      </c>
      <c r="I2715" s="9">
        <v>0</v>
      </c>
      <c r="J2715" s="9" t="s">
        <v>278</v>
      </c>
      <c r="K2715" s="9" t="s">
        <v>278</v>
      </c>
      <c r="L2715" s="9">
        <v>418.5</v>
      </c>
      <c r="M2715" s="9">
        <v>218.90000000000003</v>
      </c>
      <c r="N2715" s="65"/>
      <c r="P2715" s="65">
        <f t="shared" si="70"/>
        <v>637.40000000000009</v>
      </c>
    </row>
    <row r="2716" spans="1:21" ht="15">
      <c r="A2716" s="28" t="s">
        <v>2165</v>
      </c>
      <c r="B2716" s="239" t="s">
        <v>2190</v>
      </c>
      <c r="C2716" s="3"/>
      <c r="D2716" s="3"/>
      <c r="E2716" s="9" t="s">
        <v>278</v>
      </c>
      <c r="F2716" s="9" t="s">
        <v>278</v>
      </c>
      <c r="G2716" s="9" t="s">
        <v>278</v>
      </c>
      <c r="H2716" s="9" t="s">
        <v>278</v>
      </c>
      <c r="I2716" s="9">
        <v>0</v>
      </c>
      <c r="J2716" s="9" t="s">
        <v>278</v>
      </c>
      <c r="K2716" s="9" t="s">
        <v>278</v>
      </c>
      <c r="L2716" s="9">
        <v>397.45000000000073</v>
      </c>
      <c r="M2716" s="9">
        <v>231.4</v>
      </c>
      <c r="N2716" s="65"/>
      <c r="P2716" s="65">
        <f t="shared" si="70"/>
        <v>628.8500000000007</v>
      </c>
    </row>
    <row r="2717" spans="1:21" ht="15">
      <c r="A2717" s="28" t="s">
        <v>2166</v>
      </c>
      <c r="B2717" s="61" t="s">
        <v>180</v>
      </c>
      <c r="C2717" s="3"/>
      <c r="D2717" s="3"/>
      <c r="E2717" s="9" t="s">
        <v>278</v>
      </c>
      <c r="F2717" s="9" t="s">
        <v>278</v>
      </c>
      <c r="G2717" s="9" t="s">
        <v>278</v>
      </c>
      <c r="H2717" s="9" t="s">
        <v>278</v>
      </c>
      <c r="I2717" s="9">
        <v>0</v>
      </c>
      <c r="J2717" s="9" t="s">
        <v>278</v>
      </c>
      <c r="K2717" s="9" t="s">
        <v>278</v>
      </c>
      <c r="L2717" s="9">
        <v>335.60000000000127</v>
      </c>
      <c r="M2717" s="9">
        <v>263.40000000000003</v>
      </c>
      <c r="N2717" s="65"/>
      <c r="P2717" s="65">
        <f t="shared" si="70"/>
        <v>599.00000000000136</v>
      </c>
    </row>
    <row r="2718" spans="1:21" ht="15">
      <c r="A2718" s="28" t="s">
        <v>2167</v>
      </c>
      <c r="B2718" s="61" t="s">
        <v>2725</v>
      </c>
      <c r="C2718" s="3"/>
      <c r="D2718" s="3"/>
      <c r="E2718" s="9" t="s">
        <v>278</v>
      </c>
      <c r="F2718" s="9" t="s">
        <v>278</v>
      </c>
      <c r="G2718" s="9" t="s">
        <v>278</v>
      </c>
      <c r="H2718" s="9" t="s">
        <v>278</v>
      </c>
      <c r="I2718" s="9">
        <v>0</v>
      </c>
      <c r="J2718" s="9" t="s">
        <v>278</v>
      </c>
      <c r="K2718" s="9" t="s">
        <v>278</v>
      </c>
      <c r="L2718" s="9" t="s">
        <v>278</v>
      </c>
      <c r="M2718" s="184">
        <v>575.69999999999993</v>
      </c>
      <c r="P2718" s="65">
        <f t="shared" si="70"/>
        <v>575.69999999999993</v>
      </c>
      <c r="R2718" t="s">
        <v>282</v>
      </c>
    </row>
    <row r="2719" spans="1:21" ht="15">
      <c r="A2719" s="28" t="s">
        <v>2168</v>
      </c>
      <c r="B2719" s="61" t="s">
        <v>2200</v>
      </c>
      <c r="C2719" s="3"/>
      <c r="D2719" s="3"/>
      <c r="E2719" s="9" t="s">
        <v>278</v>
      </c>
      <c r="F2719" s="9" t="s">
        <v>278</v>
      </c>
      <c r="G2719" s="9" t="s">
        <v>278</v>
      </c>
      <c r="H2719" s="9" t="s">
        <v>278</v>
      </c>
      <c r="I2719" s="9">
        <v>0</v>
      </c>
      <c r="J2719" s="9" t="s">
        <v>278</v>
      </c>
      <c r="K2719" s="9" t="s">
        <v>278</v>
      </c>
      <c r="L2719" s="9">
        <v>544.19999999999982</v>
      </c>
      <c r="M2719" s="9">
        <v>14.3</v>
      </c>
      <c r="N2719" s="65"/>
      <c r="P2719" s="65">
        <f t="shared" si="70"/>
        <v>558.49999999999977</v>
      </c>
    </row>
    <row r="2720" spans="1:21" ht="15">
      <c r="A2720" s="28" t="s">
        <v>2169</v>
      </c>
      <c r="B2720" s="61" t="s">
        <v>2703</v>
      </c>
      <c r="C2720" s="3"/>
      <c r="D2720" s="3"/>
      <c r="E2720" s="9" t="s">
        <v>278</v>
      </c>
      <c r="F2720" s="9" t="s">
        <v>278</v>
      </c>
      <c r="G2720" s="9" t="s">
        <v>278</v>
      </c>
      <c r="H2720" s="9" t="s">
        <v>278</v>
      </c>
      <c r="I2720" s="9">
        <v>0</v>
      </c>
      <c r="J2720" s="9" t="s">
        <v>278</v>
      </c>
      <c r="K2720" s="9" t="s">
        <v>278</v>
      </c>
      <c r="L2720" s="9" t="s">
        <v>278</v>
      </c>
      <c r="M2720" s="188">
        <v>536.4</v>
      </c>
      <c r="P2720" s="65">
        <f t="shared" si="70"/>
        <v>536.4</v>
      </c>
      <c r="R2720" t="s">
        <v>284</v>
      </c>
    </row>
    <row r="2721" spans="1:21" ht="15">
      <c r="A2721" s="28" t="s">
        <v>2170</v>
      </c>
      <c r="B2721" s="61" t="s">
        <v>35</v>
      </c>
      <c r="E2721" s="9">
        <v>60.2</v>
      </c>
      <c r="F2721" s="9">
        <v>52.5</v>
      </c>
      <c r="G2721" s="9">
        <v>261</v>
      </c>
      <c r="H2721" s="9">
        <v>162.5</v>
      </c>
      <c r="I2721" s="9">
        <v>0</v>
      </c>
      <c r="J2721" s="9" t="s">
        <v>278</v>
      </c>
      <c r="K2721" s="9" t="s">
        <v>278</v>
      </c>
      <c r="L2721" s="9" t="s">
        <v>278</v>
      </c>
      <c r="M2721" s="9" t="s">
        <v>278</v>
      </c>
      <c r="P2721" s="65">
        <f t="shared" si="70"/>
        <v>536.20000000000005</v>
      </c>
    </row>
    <row r="2722" spans="1:21" ht="15">
      <c r="A2722" s="28" t="s">
        <v>2171</v>
      </c>
      <c r="B2722" s="178" t="s">
        <v>1350</v>
      </c>
      <c r="C2722" s="3"/>
      <c r="D2722" s="3"/>
      <c r="E2722" s="9" t="s">
        <v>278</v>
      </c>
      <c r="F2722" s="9" t="s">
        <v>278</v>
      </c>
      <c r="G2722" s="9" t="s">
        <v>278</v>
      </c>
      <c r="H2722" s="9" t="s">
        <v>278</v>
      </c>
      <c r="I2722" s="9">
        <v>0</v>
      </c>
      <c r="J2722" s="188">
        <v>402.49999999999272</v>
      </c>
      <c r="K2722" s="9">
        <v>129.99999999999818</v>
      </c>
      <c r="L2722" s="9" t="s">
        <v>278</v>
      </c>
      <c r="M2722" s="9" t="s">
        <v>278</v>
      </c>
      <c r="P2722" s="65">
        <f t="shared" si="70"/>
        <v>532.49999999999091</v>
      </c>
      <c r="R2722" t="s">
        <v>287</v>
      </c>
    </row>
    <row r="2723" spans="1:21" ht="15">
      <c r="A2723" s="28" t="s">
        <v>2172</v>
      </c>
      <c r="B2723" s="61" t="s">
        <v>2709</v>
      </c>
      <c r="C2723" s="3"/>
      <c r="D2723" s="3"/>
      <c r="E2723" s="9" t="s">
        <v>278</v>
      </c>
      <c r="F2723" s="9" t="s">
        <v>278</v>
      </c>
      <c r="G2723" s="9" t="s">
        <v>278</v>
      </c>
      <c r="H2723" s="9" t="s">
        <v>278</v>
      </c>
      <c r="I2723" s="9">
        <v>0</v>
      </c>
      <c r="J2723" s="9" t="s">
        <v>278</v>
      </c>
      <c r="K2723" s="9" t="s">
        <v>278</v>
      </c>
      <c r="L2723" s="9" t="s">
        <v>278</v>
      </c>
      <c r="M2723" s="188">
        <v>513.6</v>
      </c>
      <c r="P2723" s="65">
        <f t="shared" si="70"/>
        <v>513.6</v>
      </c>
      <c r="R2723" t="s">
        <v>292</v>
      </c>
    </row>
    <row r="2724" spans="1:21" ht="15">
      <c r="A2724" s="28" t="s">
        <v>2173</v>
      </c>
      <c r="B2724" s="61" t="s">
        <v>2712</v>
      </c>
      <c r="C2724" s="3"/>
      <c r="D2724" s="3"/>
      <c r="E2724" s="9" t="s">
        <v>278</v>
      </c>
      <c r="F2724" s="9" t="s">
        <v>278</v>
      </c>
      <c r="G2724" s="9" t="s">
        <v>278</v>
      </c>
      <c r="H2724" s="9" t="s">
        <v>278</v>
      </c>
      <c r="I2724" s="9">
        <v>0</v>
      </c>
      <c r="J2724" s="9" t="s">
        <v>278</v>
      </c>
      <c r="K2724" s="9" t="s">
        <v>278</v>
      </c>
      <c r="L2724" s="9" t="s">
        <v>278</v>
      </c>
      <c r="M2724" s="188">
        <v>503.3</v>
      </c>
      <c r="P2724" s="65">
        <f t="shared" si="70"/>
        <v>503.3</v>
      </c>
      <c r="R2724" t="s">
        <v>293</v>
      </c>
    </row>
    <row r="2725" spans="1:21" ht="15">
      <c r="A2725" s="28" t="s">
        <v>2174</v>
      </c>
      <c r="B2725" s="61" t="s">
        <v>4</v>
      </c>
      <c r="E2725" s="9">
        <v>48.3</v>
      </c>
      <c r="F2725" s="9">
        <v>82.2</v>
      </c>
      <c r="G2725" s="9">
        <v>255.3</v>
      </c>
      <c r="H2725" s="9">
        <v>116.89999999999964</v>
      </c>
      <c r="I2725" s="9">
        <v>0</v>
      </c>
      <c r="J2725" s="9" t="s">
        <v>278</v>
      </c>
      <c r="K2725" s="9" t="s">
        <v>278</v>
      </c>
      <c r="L2725" s="9" t="s">
        <v>278</v>
      </c>
      <c r="M2725" s="9" t="s">
        <v>278</v>
      </c>
      <c r="P2725" s="65">
        <f t="shared" si="70"/>
        <v>502.69999999999965</v>
      </c>
    </row>
    <row r="2726" spans="1:21" ht="15">
      <c r="A2726" s="28" t="s">
        <v>2175</v>
      </c>
      <c r="B2726" s="61" t="s">
        <v>2204</v>
      </c>
      <c r="C2726" s="3"/>
      <c r="D2726" s="3"/>
      <c r="E2726" s="9" t="s">
        <v>278</v>
      </c>
      <c r="F2726" s="9" t="s">
        <v>278</v>
      </c>
      <c r="G2726" s="9" t="s">
        <v>278</v>
      </c>
      <c r="H2726" s="9" t="s">
        <v>278</v>
      </c>
      <c r="I2726" s="9">
        <v>0</v>
      </c>
      <c r="J2726" s="9" t="s">
        <v>278</v>
      </c>
      <c r="K2726" s="9" t="s">
        <v>278</v>
      </c>
      <c r="L2726" s="9">
        <v>492.29999999999927</v>
      </c>
      <c r="M2726" s="9" t="s">
        <v>278</v>
      </c>
      <c r="N2726" s="65"/>
      <c r="P2726" s="65">
        <f t="shared" si="70"/>
        <v>492.29999999999927</v>
      </c>
    </row>
    <row r="2727" spans="1:21" ht="15">
      <c r="A2727" s="28" t="s">
        <v>2176</v>
      </c>
      <c r="B2727" s="61" t="s">
        <v>2718</v>
      </c>
      <c r="C2727" s="3"/>
      <c r="D2727" s="3"/>
      <c r="E2727" s="9" t="s">
        <v>278</v>
      </c>
      <c r="F2727" s="9" t="s">
        <v>278</v>
      </c>
      <c r="G2727" s="9" t="s">
        <v>278</v>
      </c>
      <c r="H2727" s="9" t="s">
        <v>278</v>
      </c>
      <c r="I2727" s="9">
        <v>0</v>
      </c>
      <c r="J2727" s="9" t="s">
        <v>278</v>
      </c>
      <c r="K2727" s="9" t="s">
        <v>278</v>
      </c>
      <c r="L2727" s="9" t="s">
        <v>278</v>
      </c>
      <c r="M2727" s="9">
        <v>471.90000000000003</v>
      </c>
      <c r="P2727" s="65">
        <f t="shared" si="70"/>
        <v>471.90000000000003</v>
      </c>
    </row>
    <row r="2728" spans="1:21" ht="15">
      <c r="A2728" s="28" t="s">
        <v>2177</v>
      </c>
      <c r="B2728" s="61" t="s">
        <v>178</v>
      </c>
      <c r="E2728" s="188">
        <v>224.5</v>
      </c>
      <c r="F2728" s="188">
        <v>244.5</v>
      </c>
      <c r="G2728" s="9" t="s">
        <v>278</v>
      </c>
      <c r="H2728" s="9" t="s">
        <v>278</v>
      </c>
      <c r="I2728" s="9">
        <v>0</v>
      </c>
      <c r="J2728" s="9" t="s">
        <v>278</v>
      </c>
      <c r="K2728" s="9" t="s">
        <v>278</v>
      </c>
      <c r="L2728" s="9" t="s">
        <v>278</v>
      </c>
      <c r="M2728" s="9" t="s">
        <v>278</v>
      </c>
      <c r="P2728" s="65">
        <f t="shared" si="70"/>
        <v>469</v>
      </c>
      <c r="R2728" t="s">
        <v>342</v>
      </c>
    </row>
    <row r="2729" spans="1:21" ht="15">
      <c r="A2729" s="28" t="s">
        <v>2178</v>
      </c>
      <c r="B2729" s="61" t="s">
        <v>2726</v>
      </c>
      <c r="C2729" s="3"/>
      <c r="D2729" s="3"/>
      <c r="E2729" s="9" t="s">
        <v>278</v>
      </c>
      <c r="F2729" s="9" t="s">
        <v>278</v>
      </c>
      <c r="G2729" s="9" t="s">
        <v>278</v>
      </c>
      <c r="H2729" s="9" t="s">
        <v>278</v>
      </c>
      <c r="I2729" s="9">
        <v>0</v>
      </c>
      <c r="J2729" s="9" t="s">
        <v>278</v>
      </c>
      <c r="K2729" s="9" t="s">
        <v>278</v>
      </c>
      <c r="L2729" s="9" t="s">
        <v>278</v>
      </c>
      <c r="M2729" s="9">
        <v>458.7</v>
      </c>
      <c r="P2729" s="65">
        <f t="shared" si="70"/>
        <v>458.7</v>
      </c>
    </row>
    <row r="2730" spans="1:21" ht="15">
      <c r="A2730" s="28" t="s">
        <v>2179</v>
      </c>
      <c r="B2730" s="61" t="s">
        <v>158</v>
      </c>
      <c r="E2730" s="9" t="s">
        <v>278</v>
      </c>
      <c r="F2730" s="9" t="s">
        <v>278</v>
      </c>
      <c r="G2730" s="9">
        <v>319.10000000000002</v>
      </c>
      <c r="H2730" s="9">
        <v>134.49999999999909</v>
      </c>
      <c r="I2730" s="9">
        <v>0</v>
      </c>
      <c r="J2730" s="9" t="s">
        <v>278</v>
      </c>
      <c r="K2730" s="9" t="s">
        <v>278</v>
      </c>
      <c r="L2730" s="9" t="s">
        <v>278</v>
      </c>
      <c r="M2730" s="9" t="s">
        <v>278</v>
      </c>
      <c r="P2730" s="65">
        <f t="shared" si="70"/>
        <v>453.59999999999911</v>
      </c>
    </row>
    <row r="2731" spans="1:21" ht="15">
      <c r="A2731" s="28" t="s">
        <v>2180</v>
      </c>
      <c r="B2731" s="239" t="s">
        <v>2189</v>
      </c>
      <c r="C2731" s="3"/>
      <c r="D2731" s="3"/>
      <c r="E2731" s="9" t="s">
        <v>278</v>
      </c>
      <c r="F2731" s="9" t="s">
        <v>278</v>
      </c>
      <c r="G2731" s="9" t="s">
        <v>278</v>
      </c>
      <c r="H2731" s="9" t="s">
        <v>278</v>
      </c>
      <c r="I2731" s="9">
        <v>0</v>
      </c>
      <c r="J2731" s="9" t="s">
        <v>278</v>
      </c>
      <c r="K2731" s="9" t="s">
        <v>278</v>
      </c>
      <c r="L2731" s="9">
        <v>444.70000000000164</v>
      </c>
      <c r="M2731" s="9" t="s">
        <v>278</v>
      </c>
      <c r="N2731" s="65"/>
      <c r="P2731" s="65">
        <f t="shared" si="70"/>
        <v>444.70000000000164</v>
      </c>
    </row>
    <row r="2732" spans="1:21" ht="15">
      <c r="A2732" s="28" t="s">
        <v>2181</v>
      </c>
      <c r="B2732" s="61" t="s">
        <v>2710</v>
      </c>
      <c r="C2732" s="3"/>
      <c r="D2732" s="3"/>
      <c r="E2732" s="9" t="s">
        <v>278</v>
      </c>
      <c r="F2732" s="9" t="s">
        <v>278</v>
      </c>
      <c r="G2732" s="9" t="s">
        <v>278</v>
      </c>
      <c r="H2732" s="9" t="s">
        <v>278</v>
      </c>
      <c r="I2732" s="9">
        <v>0</v>
      </c>
      <c r="J2732" s="9" t="s">
        <v>278</v>
      </c>
      <c r="K2732" s="9" t="s">
        <v>278</v>
      </c>
      <c r="L2732" s="9" t="s">
        <v>278</v>
      </c>
      <c r="M2732" s="9">
        <v>437.79999999999995</v>
      </c>
      <c r="P2732" s="65">
        <f t="shared" si="70"/>
        <v>437.79999999999995</v>
      </c>
    </row>
    <row r="2733" spans="1:21" ht="15">
      <c r="A2733" s="28" t="s">
        <v>2182</v>
      </c>
      <c r="B2733" s="61" t="s">
        <v>674</v>
      </c>
      <c r="E2733" s="9" t="s">
        <v>278</v>
      </c>
      <c r="F2733" s="9" t="s">
        <v>278</v>
      </c>
      <c r="G2733" s="9" t="s">
        <v>278</v>
      </c>
      <c r="H2733" s="185">
        <v>428.50000000000273</v>
      </c>
      <c r="I2733" s="9">
        <v>0</v>
      </c>
      <c r="J2733" s="9" t="s">
        <v>278</v>
      </c>
      <c r="K2733" s="9" t="s">
        <v>278</v>
      </c>
      <c r="L2733" s="9" t="s">
        <v>278</v>
      </c>
      <c r="M2733" s="9" t="s">
        <v>278</v>
      </c>
      <c r="P2733" s="65">
        <f t="shared" si="70"/>
        <v>428.50000000000273</v>
      </c>
      <c r="R2733" t="s">
        <v>281</v>
      </c>
      <c r="U2733" t="s">
        <v>1432</v>
      </c>
    </row>
    <row r="2734" spans="1:21" ht="15">
      <c r="A2734" s="28" t="s">
        <v>2183</v>
      </c>
      <c r="B2734" s="61" t="s">
        <v>2699</v>
      </c>
      <c r="C2734" s="3"/>
      <c r="D2734" s="3"/>
      <c r="E2734" s="9" t="s">
        <v>278</v>
      </c>
      <c r="F2734" s="9" t="s">
        <v>278</v>
      </c>
      <c r="G2734" s="9" t="s">
        <v>278</v>
      </c>
      <c r="H2734" s="9" t="s">
        <v>278</v>
      </c>
      <c r="I2734" s="9">
        <v>0</v>
      </c>
      <c r="J2734" s="9" t="s">
        <v>278</v>
      </c>
      <c r="K2734" s="9" t="s">
        <v>278</v>
      </c>
      <c r="L2734" s="9" t="s">
        <v>278</v>
      </c>
      <c r="M2734" s="9">
        <v>423.90000000000003</v>
      </c>
      <c r="P2734" s="65">
        <f t="shared" si="70"/>
        <v>423.90000000000003</v>
      </c>
    </row>
    <row r="2735" spans="1:21" ht="15">
      <c r="A2735" s="28" t="s">
        <v>2184</v>
      </c>
      <c r="B2735" s="61" t="s">
        <v>2716</v>
      </c>
      <c r="C2735" s="3"/>
      <c r="D2735" s="3"/>
      <c r="E2735" s="9" t="s">
        <v>278</v>
      </c>
      <c r="F2735" s="9" t="s">
        <v>278</v>
      </c>
      <c r="G2735" s="9" t="s">
        <v>278</v>
      </c>
      <c r="H2735" s="9" t="s">
        <v>278</v>
      </c>
      <c r="I2735" s="9">
        <v>0</v>
      </c>
      <c r="J2735" s="9" t="s">
        <v>278</v>
      </c>
      <c r="K2735" s="9" t="s">
        <v>278</v>
      </c>
      <c r="L2735" s="9" t="s">
        <v>278</v>
      </c>
      <c r="M2735" s="9">
        <v>423.7</v>
      </c>
      <c r="P2735" s="65">
        <f t="shared" si="70"/>
        <v>423.7</v>
      </c>
    </row>
    <row r="2736" spans="1:21" ht="15">
      <c r="A2736" s="28" t="s">
        <v>2185</v>
      </c>
      <c r="B2736" s="61" t="s">
        <v>2721</v>
      </c>
      <c r="C2736" s="3"/>
      <c r="D2736" s="3"/>
      <c r="E2736" s="9" t="s">
        <v>278</v>
      </c>
      <c r="F2736" s="9" t="s">
        <v>278</v>
      </c>
      <c r="G2736" s="9" t="s">
        <v>278</v>
      </c>
      <c r="H2736" s="9" t="s">
        <v>278</v>
      </c>
      <c r="I2736" s="9">
        <v>0</v>
      </c>
      <c r="J2736" s="9" t="s">
        <v>278</v>
      </c>
      <c r="K2736" s="9" t="s">
        <v>278</v>
      </c>
      <c r="L2736" s="9" t="s">
        <v>278</v>
      </c>
      <c r="M2736" s="9">
        <v>414.2</v>
      </c>
      <c r="P2736" s="65">
        <f t="shared" si="70"/>
        <v>414.2</v>
      </c>
    </row>
    <row r="2737" spans="1:18" ht="15">
      <c r="A2737" s="28" t="s">
        <v>2186</v>
      </c>
      <c r="B2737" s="61" t="s">
        <v>2722</v>
      </c>
      <c r="C2737" s="3"/>
      <c r="D2737" s="3"/>
      <c r="E2737" s="9" t="s">
        <v>278</v>
      </c>
      <c r="F2737" s="9" t="s">
        <v>278</v>
      </c>
      <c r="G2737" s="9" t="s">
        <v>278</v>
      </c>
      <c r="H2737" s="9" t="s">
        <v>278</v>
      </c>
      <c r="I2737" s="9">
        <v>0</v>
      </c>
      <c r="J2737" s="9" t="s">
        <v>278</v>
      </c>
      <c r="K2737" s="9" t="s">
        <v>278</v>
      </c>
      <c r="L2737" s="9" t="s">
        <v>278</v>
      </c>
      <c r="M2737" s="9">
        <v>402.70000000000005</v>
      </c>
      <c r="P2737" s="65">
        <f t="shared" si="70"/>
        <v>402.70000000000005</v>
      </c>
    </row>
    <row r="2738" spans="1:18" ht="15">
      <c r="A2738" s="28" t="s">
        <v>2187</v>
      </c>
      <c r="B2738" s="61" t="s">
        <v>678</v>
      </c>
      <c r="E2738" s="9" t="s">
        <v>278</v>
      </c>
      <c r="F2738" s="9" t="s">
        <v>278</v>
      </c>
      <c r="G2738" s="9" t="s">
        <v>278</v>
      </c>
      <c r="H2738" s="183">
        <v>400.14999999999964</v>
      </c>
      <c r="I2738" s="9">
        <v>0</v>
      </c>
      <c r="J2738" s="9" t="s">
        <v>278</v>
      </c>
      <c r="K2738" s="9" t="s">
        <v>278</v>
      </c>
      <c r="L2738" s="9" t="s">
        <v>278</v>
      </c>
      <c r="M2738" s="9" t="s">
        <v>278</v>
      </c>
      <c r="P2738" s="65">
        <f t="shared" si="70"/>
        <v>400.14999999999964</v>
      </c>
      <c r="R2738" t="s">
        <v>300</v>
      </c>
    </row>
    <row r="2739" spans="1:18" ht="15">
      <c r="A2739" s="28" t="s">
        <v>2188</v>
      </c>
      <c r="B2739" s="61" t="s">
        <v>2723</v>
      </c>
      <c r="C2739" s="3"/>
      <c r="D2739" s="3"/>
      <c r="E2739" s="9" t="s">
        <v>278</v>
      </c>
      <c r="F2739" s="9" t="s">
        <v>278</v>
      </c>
      <c r="G2739" s="9" t="s">
        <v>278</v>
      </c>
      <c r="H2739" s="9" t="s">
        <v>278</v>
      </c>
      <c r="I2739" s="9">
        <v>0</v>
      </c>
      <c r="J2739" s="9" t="s">
        <v>278</v>
      </c>
      <c r="K2739" s="9" t="s">
        <v>278</v>
      </c>
      <c r="L2739" s="9" t="s">
        <v>278</v>
      </c>
      <c r="M2739" s="9">
        <v>383</v>
      </c>
      <c r="P2739" s="65">
        <f t="shared" si="70"/>
        <v>383</v>
      </c>
    </row>
    <row r="2740" spans="1:18" ht="15">
      <c r="A2740" s="28" t="s">
        <v>2296</v>
      </c>
      <c r="B2740" s="61" t="s">
        <v>2706</v>
      </c>
      <c r="C2740" s="3"/>
      <c r="D2740" s="3"/>
      <c r="E2740" s="9" t="s">
        <v>278</v>
      </c>
      <c r="F2740" s="9" t="s">
        <v>278</v>
      </c>
      <c r="G2740" s="9" t="s">
        <v>278</v>
      </c>
      <c r="H2740" s="9" t="s">
        <v>278</v>
      </c>
      <c r="I2740" s="9">
        <v>0</v>
      </c>
      <c r="J2740" s="9" t="s">
        <v>278</v>
      </c>
      <c r="K2740" s="9" t="s">
        <v>278</v>
      </c>
      <c r="L2740" s="9" t="s">
        <v>278</v>
      </c>
      <c r="M2740" s="9">
        <v>377.20000000000005</v>
      </c>
      <c r="P2740" s="65">
        <f t="shared" si="70"/>
        <v>377.20000000000005</v>
      </c>
    </row>
    <row r="2741" spans="1:18" ht="15">
      <c r="A2741" s="28" t="s">
        <v>2297</v>
      </c>
      <c r="B2741" s="61" t="s">
        <v>2835</v>
      </c>
      <c r="C2741" s="3"/>
      <c r="D2741" s="3"/>
      <c r="E2741" s="9" t="s">
        <v>278</v>
      </c>
      <c r="F2741" s="9" t="s">
        <v>278</v>
      </c>
      <c r="G2741" s="9" t="s">
        <v>278</v>
      </c>
      <c r="H2741" s="9" t="s">
        <v>278</v>
      </c>
      <c r="I2741" s="9">
        <v>0</v>
      </c>
      <c r="J2741" s="9" t="s">
        <v>278</v>
      </c>
      <c r="K2741" s="9" t="s">
        <v>278</v>
      </c>
      <c r="L2741" s="9" t="s">
        <v>278</v>
      </c>
      <c r="M2741" s="9">
        <v>375</v>
      </c>
      <c r="P2741" s="65">
        <f t="shared" si="70"/>
        <v>375</v>
      </c>
    </row>
    <row r="2742" spans="1:18" ht="15">
      <c r="A2742" s="28" t="s">
        <v>2298</v>
      </c>
      <c r="B2742" s="239" t="s">
        <v>1651</v>
      </c>
      <c r="C2742" s="3"/>
      <c r="D2742" s="3"/>
      <c r="E2742" s="9" t="s">
        <v>278</v>
      </c>
      <c r="F2742" s="9" t="s">
        <v>278</v>
      </c>
      <c r="G2742" s="9" t="s">
        <v>278</v>
      </c>
      <c r="H2742" s="9" t="s">
        <v>278</v>
      </c>
      <c r="I2742" s="9">
        <v>0</v>
      </c>
      <c r="J2742" s="9">
        <v>365.50000000000364</v>
      </c>
      <c r="K2742" s="9" t="s">
        <v>278</v>
      </c>
      <c r="L2742" s="9" t="s">
        <v>278</v>
      </c>
      <c r="M2742" s="9" t="s">
        <v>278</v>
      </c>
      <c r="P2742" s="65">
        <f t="shared" si="70"/>
        <v>365.50000000000364</v>
      </c>
    </row>
    <row r="2743" spans="1:18" ht="15">
      <c r="A2743" s="253" t="s">
        <v>2676</v>
      </c>
      <c r="B2743" s="61" t="s">
        <v>2203</v>
      </c>
      <c r="C2743" s="3"/>
      <c r="D2743" s="3"/>
      <c r="E2743" s="9" t="s">
        <v>278</v>
      </c>
      <c r="F2743" s="9" t="s">
        <v>278</v>
      </c>
      <c r="G2743" s="9" t="s">
        <v>278</v>
      </c>
      <c r="H2743" s="9" t="s">
        <v>278</v>
      </c>
      <c r="I2743" s="9">
        <v>0</v>
      </c>
      <c r="J2743" s="9" t="s">
        <v>278</v>
      </c>
      <c r="K2743" s="9" t="s">
        <v>278</v>
      </c>
      <c r="L2743" s="9">
        <v>361.95000000000073</v>
      </c>
      <c r="M2743" s="9" t="s">
        <v>278</v>
      </c>
      <c r="N2743" s="65"/>
      <c r="P2743" s="65">
        <f t="shared" ref="P2743:P2773" si="71">SUM(E2743:M2743)</f>
        <v>361.95000000000073</v>
      </c>
    </row>
    <row r="2744" spans="1:18" ht="15">
      <c r="A2744" s="253" t="s">
        <v>2677</v>
      </c>
      <c r="B2744" s="61" t="s">
        <v>2702</v>
      </c>
      <c r="C2744" s="3"/>
      <c r="D2744" s="3"/>
      <c r="E2744" s="9" t="s">
        <v>278</v>
      </c>
      <c r="F2744" s="9" t="s">
        <v>278</v>
      </c>
      <c r="G2744" s="9" t="s">
        <v>278</v>
      </c>
      <c r="H2744" s="9" t="s">
        <v>278</v>
      </c>
      <c r="I2744" s="9">
        <v>0</v>
      </c>
      <c r="J2744" s="9" t="s">
        <v>278</v>
      </c>
      <c r="K2744" s="9" t="s">
        <v>278</v>
      </c>
      <c r="L2744" s="9" t="s">
        <v>278</v>
      </c>
      <c r="M2744" s="9">
        <v>359.3</v>
      </c>
      <c r="P2744" s="65">
        <f t="shared" si="71"/>
        <v>359.3</v>
      </c>
    </row>
    <row r="2745" spans="1:18" ht="15">
      <c r="A2745" s="253" t="s">
        <v>2678</v>
      </c>
      <c r="B2745" s="61" t="s">
        <v>2700</v>
      </c>
      <c r="C2745" s="3"/>
      <c r="D2745" s="3"/>
      <c r="E2745" s="9" t="s">
        <v>278</v>
      </c>
      <c r="F2745" s="9" t="s">
        <v>278</v>
      </c>
      <c r="G2745" s="9" t="s">
        <v>278</v>
      </c>
      <c r="H2745" s="9" t="s">
        <v>278</v>
      </c>
      <c r="I2745" s="9">
        <v>0</v>
      </c>
      <c r="J2745" s="9" t="s">
        <v>278</v>
      </c>
      <c r="K2745" s="9" t="s">
        <v>278</v>
      </c>
      <c r="L2745" s="9" t="s">
        <v>278</v>
      </c>
      <c r="M2745" s="9">
        <v>338</v>
      </c>
      <c r="P2745" s="65">
        <f t="shared" si="71"/>
        <v>338</v>
      </c>
    </row>
    <row r="2746" spans="1:18" ht="15">
      <c r="A2746" s="253" t="s">
        <v>2679</v>
      </c>
      <c r="B2746" s="178" t="s">
        <v>1335</v>
      </c>
      <c r="C2746" s="3"/>
      <c r="D2746" s="3"/>
      <c r="E2746" s="9" t="s">
        <v>278</v>
      </c>
      <c r="F2746" s="9" t="s">
        <v>278</v>
      </c>
      <c r="G2746" s="9" t="s">
        <v>278</v>
      </c>
      <c r="H2746" s="9" t="s">
        <v>278</v>
      </c>
      <c r="I2746" s="9">
        <v>0</v>
      </c>
      <c r="J2746" s="9">
        <v>286.200000000008</v>
      </c>
      <c r="K2746" s="9" t="s">
        <v>278</v>
      </c>
      <c r="L2746" s="9" t="s">
        <v>278</v>
      </c>
      <c r="M2746" s="9" t="s">
        <v>278</v>
      </c>
      <c r="P2746" s="65">
        <f t="shared" si="71"/>
        <v>286.200000000008</v>
      </c>
    </row>
    <row r="2747" spans="1:18" ht="15">
      <c r="A2747" s="253" t="s">
        <v>2680</v>
      </c>
      <c r="B2747" s="61" t="s">
        <v>2717</v>
      </c>
      <c r="C2747" s="3"/>
      <c r="D2747" s="3"/>
      <c r="E2747" s="9" t="s">
        <v>278</v>
      </c>
      <c r="F2747" s="9" t="s">
        <v>278</v>
      </c>
      <c r="G2747" s="9" t="s">
        <v>278</v>
      </c>
      <c r="H2747" s="9" t="s">
        <v>278</v>
      </c>
      <c r="I2747" s="9">
        <v>0</v>
      </c>
      <c r="J2747" s="9" t="s">
        <v>278</v>
      </c>
      <c r="K2747" s="9" t="s">
        <v>278</v>
      </c>
      <c r="L2747" s="9" t="s">
        <v>278</v>
      </c>
      <c r="M2747" s="9">
        <v>281.7</v>
      </c>
      <c r="P2747" s="65">
        <f t="shared" si="71"/>
        <v>281.7</v>
      </c>
    </row>
    <row r="2748" spans="1:18" ht="15">
      <c r="A2748" s="253" t="s">
        <v>2681</v>
      </c>
      <c r="B2748" s="61" t="s">
        <v>2701</v>
      </c>
      <c r="C2748" s="3"/>
      <c r="D2748" s="3"/>
      <c r="E2748" s="9" t="s">
        <v>278</v>
      </c>
      <c r="F2748" s="9" t="s">
        <v>278</v>
      </c>
      <c r="G2748" s="9" t="s">
        <v>278</v>
      </c>
      <c r="H2748" s="9" t="s">
        <v>278</v>
      </c>
      <c r="I2748" s="9">
        <v>0</v>
      </c>
      <c r="J2748" s="9" t="s">
        <v>278</v>
      </c>
      <c r="K2748" s="9" t="s">
        <v>278</v>
      </c>
      <c r="L2748" s="9" t="s">
        <v>278</v>
      </c>
      <c r="M2748" s="9">
        <v>279.89999999999998</v>
      </c>
      <c r="P2748" s="65">
        <f t="shared" si="71"/>
        <v>279.89999999999998</v>
      </c>
    </row>
    <row r="2749" spans="1:18" ht="15">
      <c r="A2749" s="253" t="s">
        <v>2682</v>
      </c>
      <c r="B2749" s="61" t="s">
        <v>2713</v>
      </c>
      <c r="C2749" s="3"/>
      <c r="D2749" s="3"/>
      <c r="E2749" s="9" t="s">
        <v>278</v>
      </c>
      <c r="F2749" s="9" t="s">
        <v>278</v>
      </c>
      <c r="G2749" s="9" t="s">
        <v>278</v>
      </c>
      <c r="H2749" s="9" t="s">
        <v>278</v>
      </c>
      <c r="I2749" s="9">
        <v>0</v>
      </c>
      <c r="J2749" s="9" t="s">
        <v>278</v>
      </c>
      <c r="K2749" s="9" t="s">
        <v>278</v>
      </c>
      <c r="L2749" s="9" t="s">
        <v>278</v>
      </c>
      <c r="M2749" s="9">
        <v>273.5</v>
      </c>
      <c r="P2749" s="65">
        <f t="shared" si="71"/>
        <v>273.5</v>
      </c>
    </row>
    <row r="2750" spans="1:18" ht="15">
      <c r="A2750" s="253" t="s">
        <v>2683</v>
      </c>
      <c r="B2750" s="61" t="s">
        <v>2728</v>
      </c>
      <c r="C2750" s="3"/>
      <c r="D2750" s="3"/>
      <c r="E2750" s="9" t="s">
        <v>278</v>
      </c>
      <c r="F2750" s="9" t="s">
        <v>278</v>
      </c>
      <c r="G2750" s="9" t="s">
        <v>278</v>
      </c>
      <c r="H2750" s="9" t="s">
        <v>278</v>
      </c>
      <c r="I2750" s="9">
        <v>0</v>
      </c>
      <c r="J2750" s="9" t="s">
        <v>278</v>
      </c>
      <c r="K2750" s="9" t="s">
        <v>278</v>
      </c>
      <c r="L2750" s="9" t="s">
        <v>278</v>
      </c>
      <c r="M2750" s="9">
        <v>264.5</v>
      </c>
      <c r="P2750" s="65">
        <f t="shared" si="71"/>
        <v>264.5</v>
      </c>
    </row>
    <row r="2751" spans="1:18" ht="15">
      <c r="A2751" s="253" t="s">
        <v>2684</v>
      </c>
      <c r="B2751" s="61" t="s">
        <v>2708</v>
      </c>
      <c r="C2751" s="3"/>
      <c r="D2751" s="3"/>
      <c r="E2751" s="9" t="s">
        <v>278</v>
      </c>
      <c r="F2751" s="9" t="s">
        <v>278</v>
      </c>
      <c r="G2751" s="9" t="s">
        <v>278</v>
      </c>
      <c r="H2751" s="9" t="s">
        <v>278</v>
      </c>
      <c r="I2751" s="9">
        <v>0</v>
      </c>
      <c r="J2751" s="9" t="s">
        <v>278</v>
      </c>
      <c r="K2751" s="9" t="s">
        <v>278</v>
      </c>
      <c r="L2751" s="9" t="s">
        <v>278</v>
      </c>
      <c r="M2751" s="9">
        <v>256.39999999999998</v>
      </c>
      <c r="P2751" s="65">
        <f t="shared" si="71"/>
        <v>256.39999999999998</v>
      </c>
    </row>
    <row r="2752" spans="1:18" ht="15">
      <c r="A2752" s="253" t="s">
        <v>2685</v>
      </c>
      <c r="B2752" s="61" t="s">
        <v>649</v>
      </c>
      <c r="E2752" s="9" t="s">
        <v>278</v>
      </c>
      <c r="F2752" s="9" t="s">
        <v>278</v>
      </c>
      <c r="G2752" s="9" t="s">
        <v>278</v>
      </c>
      <c r="H2752" s="9">
        <v>251.74999999999727</v>
      </c>
      <c r="I2752" s="9">
        <v>0</v>
      </c>
      <c r="J2752" s="9" t="s">
        <v>278</v>
      </c>
      <c r="K2752" s="9" t="s">
        <v>278</v>
      </c>
      <c r="L2752" s="9" t="s">
        <v>278</v>
      </c>
      <c r="M2752" s="9" t="s">
        <v>278</v>
      </c>
      <c r="P2752" s="65">
        <f t="shared" si="71"/>
        <v>251.74999999999727</v>
      </c>
    </row>
    <row r="2753" spans="1:18" ht="15">
      <c r="A2753" s="253" t="s">
        <v>2686</v>
      </c>
      <c r="B2753" s="61" t="s">
        <v>2705</v>
      </c>
      <c r="C2753" s="3"/>
      <c r="D2753" s="3"/>
      <c r="E2753" s="9" t="s">
        <v>278</v>
      </c>
      <c r="F2753" s="9" t="s">
        <v>278</v>
      </c>
      <c r="G2753" s="9" t="s">
        <v>278</v>
      </c>
      <c r="H2753" s="9" t="s">
        <v>278</v>
      </c>
      <c r="I2753" s="9">
        <v>0</v>
      </c>
      <c r="J2753" s="9" t="s">
        <v>278</v>
      </c>
      <c r="K2753" s="9" t="s">
        <v>278</v>
      </c>
      <c r="L2753" s="9" t="s">
        <v>278</v>
      </c>
      <c r="M2753" s="9">
        <v>246</v>
      </c>
      <c r="P2753" s="65">
        <f t="shared" si="71"/>
        <v>246</v>
      </c>
    </row>
    <row r="2754" spans="1:18" ht="15">
      <c r="A2754" s="253" t="s">
        <v>2687</v>
      </c>
      <c r="B2754" s="61" t="s">
        <v>164</v>
      </c>
      <c r="E2754" s="9" t="s">
        <v>278</v>
      </c>
      <c r="F2754" s="9" t="s">
        <v>278</v>
      </c>
      <c r="G2754" s="9">
        <v>238.5</v>
      </c>
      <c r="H2754" s="9" t="s">
        <v>278</v>
      </c>
      <c r="I2754" s="9">
        <v>0</v>
      </c>
      <c r="J2754" s="9" t="s">
        <v>278</v>
      </c>
      <c r="K2754" s="9" t="s">
        <v>278</v>
      </c>
      <c r="L2754" s="9" t="s">
        <v>278</v>
      </c>
      <c r="M2754" s="9" t="s">
        <v>278</v>
      </c>
      <c r="P2754" s="65">
        <f t="shared" si="71"/>
        <v>238.5</v>
      </c>
    </row>
    <row r="2755" spans="1:18" ht="15">
      <c r="A2755" s="253" t="s">
        <v>2688</v>
      </c>
      <c r="B2755" s="239" t="s">
        <v>1669</v>
      </c>
      <c r="C2755" s="261"/>
      <c r="D2755" s="3"/>
      <c r="E2755" s="9" t="s">
        <v>278</v>
      </c>
      <c r="F2755" s="9" t="s">
        <v>278</v>
      </c>
      <c r="G2755" s="9" t="s">
        <v>278</v>
      </c>
      <c r="H2755" s="9" t="s">
        <v>278</v>
      </c>
      <c r="I2755" s="9">
        <v>0</v>
      </c>
      <c r="J2755" s="9" t="s">
        <v>278</v>
      </c>
      <c r="K2755" s="9">
        <v>232</v>
      </c>
      <c r="L2755" s="9" t="s">
        <v>278</v>
      </c>
      <c r="M2755" s="9" t="s">
        <v>278</v>
      </c>
      <c r="P2755" s="65">
        <f t="shared" si="71"/>
        <v>232</v>
      </c>
    </row>
    <row r="2756" spans="1:18" ht="15">
      <c r="A2756" s="253" t="s">
        <v>2689</v>
      </c>
      <c r="B2756" s="61" t="s">
        <v>2720</v>
      </c>
      <c r="C2756" s="3"/>
      <c r="D2756" s="3"/>
      <c r="E2756" s="9" t="s">
        <v>278</v>
      </c>
      <c r="F2756" s="9" t="s">
        <v>278</v>
      </c>
      <c r="G2756" s="9" t="s">
        <v>278</v>
      </c>
      <c r="H2756" s="9" t="s">
        <v>278</v>
      </c>
      <c r="I2756" s="9">
        <v>0</v>
      </c>
      <c r="J2756" s="9" t="s">
        <v>278</v>
      </c>
      <c r="K2756" s="9" t="s">
        <v>278</v>
      </c>
      <c r="L2756" s="9" t="s">
        <v>278</v>
      </c>
      <c r="M2756" s="9">
        <v>217.4</v>
      </c>
      <c r="P2756" s="65">
        <f t="shared" si="71"/>
        <v>217.4</v>
      </c>
    </row>
    <row r="2757" spans="1:18" ht="15">
      <c r="A2757" s="253" t="s">
        <v>2690</v>
      </c>
      <c r="B2757" s="61" t="s">
        <v>2704</v>
      </c>
      <c r="C2757" s="3"/>
      <c r="D2757" s="3"/>
      <c r="E2757" s="9" t="s">
        <v>278</v>
      </c>
      <c r="F2757" s="9" t="s">
        <v>278</v>
      </c>
      <c r="G2757" s="9" t="s">
        <v>278</v>
      </c>
      <c r="H2757" s="9" t="s">
        <v>278</v>
      </c>
      <c r="I2757" s="9">
        <v>0</v>
      </c>
      <c r="J2757" s="9" t="s">
        <v>278</v>
      </c>
      <c r="K2757" s="9" t="s">
        <v>278</v>
      </c>
      <c r="L2757" s="9" t="s">
        <v>278</v>
      </c>
      <c r="M2757" s="9">
        <v>205.5</v>
      </c>
      <c r="P2757" s="65">
        <f t="shared" si="71"/>
        <v>205.5</v>
      </c>
    </row>
    <row r="2758" spans="1:18" ht="15">
      <c r="A2758" s="253" t="s">
        <v>2691</v>
      </c>
      <c r="B2758" s="239" t="s">
        <v>1692</v>
      </c>
      <c r="C2758" s="61"/>
      <c r="D2758" s="3"/>
      <c r="E2758" s="9" t="s">
        <v>278</v>
      </c>
      <c r="F2758" s="9" t="s">
        <v>278</v>
      </c>
      <c r="G2758" s="9" t="s">
        <v>278</v>
      </c>
      <c r="H2758" s="9" t="s">
        <v>278</v>
      </c>
      <c r="I2758" s="9">
        <v>0</v>
      </c>
      <c r="J2758" s="9" t="s">
        <v>278</v>
      </c>
      <c r="K2758" s="9">
        <v>93.499999999999091</v>
      </c>
      <c r="L2758" s="9">
        <v>102.00000000000364</v>
      </c>
      <c r="M2758" s="9" t="s">
        <v>278</v>
      </c>
      <c r="P2758" s="65">
        <f t="shared" si="71"/>
        <v>195.50000000000273</v>
      </c>
    </row>
    <row r="2759" spans="1:18" ht="15">
      <c r="A2759" s="253" t="s">
        <v>2692</v>
      </c>
      <c r="B2759" s="61" t="s">
        <v>2724</v>
      </c>
      <c r="C2759" s="3"/>
      <c r="D2759" s="3"/>
      <c r="E2759" s="9" t="s">
        <v>278</v>
      </c>
      <c r="F2759" s="9" t="s">
        <v>278</v>
      </c>
      <c r="G2759" s="9" t="s">
        <v>278</v>
      </c>
      <c r="H2759" s="9" t="s">
        <v>278</v>
      </c>
      <c r="I2759" s="9">
        <v>0</v>
      </c>
      <c r="J2759" s="9" t="s">
        <v>278</v>
      </c>
      <c r="K2759" s="9" t="s">
        <v>278</v>
      </c>
      <c r="L2759" s="9" t="s">
        <v>278</v>
      </c>
      <c r="M2759" s="9">
        <v>187.8</v>
      </c>
      <c r="P2759" s="65">
        <f t="shared" si="71"/>
        <v>187.8</v>
      </c>
    </row>
    <row r="2760" spans="1:18" ht="15">
      <c r="A2760" s="253" t="s">
        <v>2693</v>
      </c>
      <c r="B2760" s="61" t="s">
        <v>2819</v>
      </c>
      <c r="C2760" s="3"/>
      <c r="D2760" s="3"/>
      <c r="E2760" s="9" t="s">
        <v>278</v>
      </c>
      <c r="F2760" s="9" t="s">
        <v>278</v>
      </c>
      <c r="G2760" s="9" t="s">
        <v>278</v>
      </c>
      <c r="H2760" s="9" t="s">
        <v>278</v>
      </c>
      <c r="I2760" s="9">
        <v>0</v>
      </c>
      <c r="J2760" s="9" t="s">
        <v>278</v>
      </c>
      <c r="K2760" s="9" t="s">
        <v>278</v>
      </c>
      <c r="L2760" s="9" t="s">
        <v>278</v>
      </c>
      <c r="M2760" s="9">
        <v>186.9</v>
      </c>
      <c r="P2760" s="65">
        <f t="shared" si="71"/>
        <v>186.9</v>
      </c>
    </row>
    <row r="2761" spans="1:18" ht="15">
      <c r="A2761" s="253" t="s">
        <v>2694</v>
      </c>
      <c r="B2761" s="61" t="s">
        <v>2715</v>
      </c>
      <c r="C2761" s="3"/>
      <c r="D2761" s="3"/>
      <c r="E2761" s="9" t="s">
        <v>278</v>
      </c>
      <c r="F2761" s="9" t="s">
        <v>278</v>
      </c>
      <c r="G2761" s="9" t="s">
        <v>278</v>
      </c>
      <c r="H2761" s="9" t="s">
        <v>278</v>
      </c>
      <c r="I2761" s="9">
        <v>0</v>
      </c>
      <c r="J2761" s="9" t="s">
        <v>278</v>
      </c>
      <c r="K2761" s="9" t="s">
        <v>278</v>
      </c>
      <c r="L2761" s="9" t="s">
        <v>278</v>
      </c>
      <c r="M2761" s="9">
        <v>186.7</v>
      </c>
      <c r="P2761" s="65">
        <f t="shared" si="71"/>
        <v>186.7</v>
      </c>
    </row>
    <row r="2762" spans="1:18" ht="15">
      <c r="A2762" s="253" t="s">
        <v>2695</v>
      </c>
      <c r="B2762" s="61" t="s">
        <v>2711</v>
      </c>
      <c r="C2762" s="3"/>
      <c r="D2762" s="3"/>
      <c r="E2762" s="9" t="s">
        <v>278</v>
      </c>
      <c r="F2762" s="9" t="s">
        <v>278</v>
      </c>
      <c r="G2762" s="9" t="s">
        <v>278</v>
      </c>
      <c r="H2762" s="9" t="s">
        <v>278</v>
      </c>
      <c r="I2762" s="9">
        <v>0</v>
      </c>
      <c r="J2762" s="9" t="s">
        <v>278</v>
      </c>
      <c r="K2762" s="9" t="s">
        <v>278</v>
      </c>
      <c r="L2762" s="9" t="s">
        <v>278</v>
      </c>
      <c r="M2762" s="9">
        <v>184.9</v>
      </c>
      <c r="P2762" s="65">
        <f t="shared" si="71"/>
        <v>184.9</v>
      </c>
    </row>
    <row r="2763" spans="1:18" ht="15">
      <c r="A2763" s="253" t="s">
        <v>2696</v>
      </c>
      <c r="B2763" s="61" t="s">
        <v>2707</v>
      </c>
      <c r="C2763" s="3"/>
      <c r="D2763" s="3"/>
      <c r="E2763" s="9" t="s">
        <v>278</v>
      </c>
      <c r="F2763" s="9" t="s">
        <v>278</v>
      </c>
      <c r="G2763" s="9" t="s">
        <v>278</v>
      </c>
      <c r="H2763" s="9" t="s">
        <v>278</v>
      </c>
      <c r="I2763" s="9">
        <v>0</v>
      </c>
      <c r="J2763" s="9" t="s">
        <v>278</v>
      </c>
      <c r="K2763" s="9" t="s">
        <v>278</v>
      </c>
      <c r="L2763" s="9" t="s">
        <v>278</v>
      </c>
      <c r="M2763" s="9">
        <v>180</v>
      </c>
      <c r="P2763" s="65">
        <f t="shared" si="71"/>
        <v>180</v>
      </c>
    </row>
    <row r="2764" spans="1:18" ht="15">
      <c r="A2764" s="253" t="s">
        <v>2697</v>
      </c>
      <c r="B2764" s="61" t="s">
        <v>179</v>
      </c>
      <c r="E2764" s="188">
        <v>154.5</v>
      </c>
      <c r="F2764" s="9" t="s">
        <v>278</v>
      </c>
      <c r="G2764" s="9" t="s">
        <v>278</v>
      </c>
      <c r="H2764" s="9" t="s">
        <v>278</v>
      </c>
      <c r="I2764" s="9">
        <v>0</v>
      </c>
      <c r="J2764" s="9" t="s">
        <v>278</v>
      </c>
      <c r="K2764" s="9" t="s">
        <v>278</v>
      </c>
      <c r="L2764" s="9" t="s">
        <v>278</v>
      </c>
      <c r="M2764" s="9" t="s">
        <v>278</v>
      </c>
      <c r="P2764" s="65">
        <f t="shared" si="71"/>
        <v>154.5</v>
      </c>
      <c r="R2764" t="s">
        <v>293</v>
      </c>
    </row>
    <row r="2765" spans="1:18" ht="15">
      <c r="A2765" s="253" t="s">
        <v>2698</v>
      </c>
      <c r="B2765" s="61" t="s">
        <v>688</v>
      </c>
      <c r="E2765" s="9" t="s">
        <v>278</v>
      </c>
      <c r="F2765" s="9" t="s">
        <v>278</v>
      </c>
      <c r="G2765" s="9" t="s">
        <v>278</v>
      </c>
      <c r="H2765" s="9">
        <v>141.50000000000091</v>
      </c>
      <c r="I2765" s="9">
        <v>0</v>
      </c>
      <c r="J2765" s="9" t="s">
        <v>278</v>
      </c>
      <c r="K2765" s="9" t="s">
        <v>278</v>
      </c>
      <c r="L2765" s="9" t="s">
        <v>278</v>
      </c>
      <c r="M2765" s="9" t="s">
        <v>278</v>
      </c>
      <c r="P2765" s="65">
        <f t="shared" si="71"/>
        <v>141.50000000000091</v>
      </c>
    </row>
    <row r="2766" spans="1:18" ht="15">
      <c r="A2766" s="253" t="s">
        <v>2727</v>
      </c>
      <c r="B2766" s="61" t="s">
        <v>2714</v>
      </c>
      <c r="C2766" s="3"/>
      <c r="D2766" s="3"/>
      <c r="E2766" s="9" t="s">
        <v>278</v>
      </c>
      <c r="F2766" s="9" t="s">
        <v>278</v>
      </c>
      <c r="G2766" s="9" t="s">
        <v>278</v>
      </c>
      <c r="H2766" s="9" t="s">
        <v>278</v>
      </c>
      <c r="I2766" s="9">
        <v>0</v>
      </c>
      <c r="J2766" s="9" t="s">
        <v>278</v>
      </c>
      <c r="K2766" s="9" t="s">
        <v>278</v>
      </c>
      <c r="L2766" s="9" t="s">
        <v>278</v>
      </c>
      <c r="M2766" s="9">
        <v>135.20000000000002</v>
      </c>
      <c r="P2766" s="65">
        <f t="shared" si="71"/>
        <v>135.20000000000002</v>
      </c>
    </row>
    <row r="2767" spans="1:18" ht="15">
      <c r="A2767" s="253" t="s">
        <v>2820</v>
      </c>
      <c r="B2767" s="239" t="s">
        <v>1670</v>
      </c>
      <c r="C2767" s="262"/>
      <c r="D2767" s="3"/>
      <c r="E2767" s="9" t="s">
        <v>278</v>
      </c>
      <c r="F2767" s="9" t="s">
        <v>278</v>
      </c>
      <c r="G2767" s="9" t="s">
        <v>278</v>
      </c>
      <c r="H2767" s="9" t="s">
        <v>278</v>
      </c>
      <c r="I2767" s="9">
        <v>0</v>
      </c>
      <c r="J2767" s="9" t="s">
        <v>278</v>
      </c>
      <c r="K2767" s="9">
        <v>27.899999999999636</v>
      </c>
      <c r="L2767" s="9" t="s">
        <v>278</v>
      </c>
      <c r="M2767" s="9" t="s">
        <v>278</v>
      </c>
      <c r="P2767" s="65">
        <f t="shared" si="71"/>
        <v>27.899999999999636</v>
      </c>
    </row>
    <row r="2768" spans="1:18" ht="15">
      <c r="A2768" s="253" t="s">
        <v>2837</v>
      </c>
      <c r="B2768" s="190" t="s">
        <v>1331</v>
      </c>
      <c r="C2768" s="3"/>
      <c r="D2768" s="3"/>
      <c r="E2768" s="9" t="s">
        <v>278</v>
      </c>
      <c r="F2768" s="9" t="s">
        <v>278</v>
      </c>
      <c r="G2768" s="9" t="s">
        <v>278</v>
      </c>
      <c r="H2768" s="9" t="s">
        <v>278</v>
      </c>
      <c r="I2768" s="9">
        <v>0</v>
      </c>
      <c r="J2768" s="9" t="s">
        <v>278</v>
      </c>
      <c r="K2768" s="9" t="s">
        <v>278</v>
      </c>
      <c r="L2768" s="9" t="s">
        <v>278</v>
      </c>
      <c r="M2768" s="9" t="s">
        <v>278</v>
      </c>
      <c r="P2768" s="65">
        <f t="shared" si="71"/>
        <v>0</v>
      </c>
    </row>
    <row r="2769" spans="1:21" ht="15">
      <c r="A2769" s="253" t="s">
        <v>2887</v>
      </c>
      <c r="B2769" s="178" t="s">
        <v>1340</v>
      </c>
      <c r="C2769" s="3"/>
      <c r="D2769" s="3"/>
      <c r="E2769" s="9" t="s">
        <v>278</v>
      </c>
      <c r="F2769" s="9" t="s">
        <v>278</v>
      </c>
      <c r="G2769" s="9" t="s">
        <v>278</v>
      </c>
      <c r="H2769" s="9" t="s">
        <v>278</v>
      </c>
      <c r="I2769" s="9">
        <v>0</v>
      </c>
      <c r="J2769" s="9" t="s">
        <v>278</v>
      </c>
      <c r="K2769" s="9" t="s">
        <v>278</v>
      </c>
      <c r="L2769" s="9" t="s">
        <v>278</v>
      </c>
      <c r="M2769" s="9" t="s">
        <v>278</v>
      </c>
      <c r="P2769" s="65">
        <f t="shared" si="71"/>
        <v>0</v>
      </c>
    </row>
    <row r="2770" spans="1:21" ht="15">
      <c r="A2770" s="253" t="s">
        <v>2888</v>
      </c>
      <c r="B2770" s="178" t="s">
        <v>1339</v>
      </c>
      <c r="C2770" s="3"/>
      <c r="D2770" s="3"/>
      <c r="E2770" s="9" t="s">
        <v>278</v>
      </c>
      <c r="F2770" s="9" t="s">
        <v>278</v>
      </c>
      <c r="G2770" s="9" t="s">
        <v>278</v>
      </c>
      <c r="H2770" s="9" t="s">
        <v>278</v>
      </c>
      <c r="I2770" s="9">
        <v>0</v>
      </c>
      <c r="J2770" s="9" t="s">
        <v>278</v>
      </c>
      <c r="K2770" s="9" t="s">
        <v>278</v>
      </c>
      <c r="L2770" s="9" t="s">
        <v>278</v>
      </c>
      <c r="M2770" s="9" t="s">
        <v>278</v>
      </c>
      <c r="P2770" s="65">
        <f t="shared" si="71"/>
        <v>0</v>
      </c>
    </row>
    <row r="2771" spans="1:21" ht="15">
      <c r="A2771" s="253" t="s">
        <v>2889</v>
      </c>
      <c r="B2771" s="178" t="s">
        <v>1338</v>
      </c>
      <c r="C2771" s="3"/>
      <c r="D2771" s="3"/>
      <c r="E2771" s="9" t="s">
        <v>278</v>
      </c>
      <c r="F2771" s="9" t="s">
        <v>278</v>
      </c>
      <c r="G2771" s="9" t="s">
        <v>278</v>
      </c>
      <c r="H2771" s="9" t="s">
        <v>278</v>
      </c>
      <c r="I2771" s="9">
        <v>0</v>
      </c>
      <c r="J2771" s="9" t="s">
        <v>278</v>
      </c>
      <c r="K2771" s="9" t="s">
        <v>278</v>
      </c>
      <c r="L2771" s="9" t="s">
        <v>278</v>
      </c>
      <c r="M2771" s="9" t="s">
        <v>278</v>
      </c>
      <c r="P2771" s="65">
        <f t="shared" si="71"/>
        <v>0</v>
      </c>
    </row>
    <row r="2772" spans="1:21" ht="15">
      <c r="A2772" s="253" t="s">
        <v>2890</v>
      </c>
      <c r="B2772" s="178" t="s">
        <v>1361</v>
      </c>
      <c r="C2772" s="3"/>
      <c r="D2772" s="3"/>
      <c r="E2772" s="9" t="s">
        <v>278</v>
      </c>
      <c r="F2772" s="9" t="s">
        <v>278</v>
      </c>
      <c r="G2772" s="9" t="s">
        <v>278</v>
      </c>
      <c r="H2772" s="9" t="s">
        <v>278</v>
      </c>
      <c r="I2772" s="9">
        <v>0</v>
      </c>
      <c r="J2772" s="9" t="s">
        <v>278</v>
      </c>
      <c r="K2772" s="9" t="s">
        <v>278</v>
      </c>
      <c r="L2772" s="9" t="s">
        <v>278</v>
      </c>
      <c r="M2772" s="9" t="s">
        <v>278</v>
      </c>
      <c r="P2772" s="65">
        <f t="shared" si="71"/>
        <v>0</v>
      </c>
    </row>
    <row r="2773" spans="1:21" ht="15">
      <c r="A2773" s="253" t="s">
        <v>2891</v>
      </c>
      <c r="B2773" s="178" t="s">
        <v>1347</v>
      </c>
      <c r="C2773" s="3"/>
      <c r="D2773" s="3"/>
      <c r="E2773" s="9" t="s">
        <v>278</v>
      </c>
      <c r="F2773" s="9" t="s">
        <v>278</v>
      </c>
      <c r="G2773" s="9" t="s">
        <v>278</v>
      </c>
      <c r="H2773" s="9" t="s">
        <v>278</v>
      </c>
      <c r="I2773" s="9">
        <v>0</v>
      </c>
      <c r="J2773" s="9" t="s">
        <v>278</v>
      </c>
      <c r="K2773" s="9" t="s">
        <v>278</v>
      </c>
      <c r="L2773" s="9" t="s">
        <v>278</v>
      </c>
      <c r="M2773" s="9" t="s">
        <v>278</v>
      </c>
      <c r="P2773" s="65">
        <f t="shared" si="71"/>
        <v>0</v>
      </c>
    </row>
    <row r="2774" spans="1:21" ht="15">
      <c r="A2774" s="28"/>
      <c r="B2774" s="61"/>
      <c r="E2774" s="9"/>
      <c r="F2774" s="9"/>
      <c r="G2774" s="9"/>
      <c r="H2774" s="9"/>
      <c r="L2774" s="67"/>
      <c r="M2774" s="67"/>
      <c r="N2774" s="65"/>
    </row>
    <row r="2775" spans="1:21" ht="15">
      <c r="A2775" s="28"/>
      <c r="B2775" s="61"/>
      <c r="E2775" s="9"/>
      <c r="L2775" s="67"/>
      <c r="M2775" s="67"/>
    </row>
    <row r="2776" spans="1:21" ht="15">
      <c r="A2776" s="28"/>
      <c r="B2776" s="61"/>
      <c r="E2776" s="9"/>
      <c r="L2776" s="67"/>
      <c r="M2776" s="67"/>
    </row>
    <row r="2777" spans="1:21" ht="25.5">
      <c r="A2777" s="23" t="s">
        <v>194</v>
      </c>
      <c r="L2777" s="67"/>
      <c r="M2777" s="67"/>
    </row>
    <row r="2778" spans="1:21">
      <c r="L2778" s="67"/>
      <c r="M2778" s="67"/>
    </row>
    <row r="2779" spans="1:21" ht="15">
      <c r="A2779" s="38"/>
      <c r="B2779" s="38"/>
      <c r="C2779" s="38"/>
      <c r="D2779" s="38"/>
      <c r="E2779" s="59">
        <v>2016</v>
      </c>
      <c r="F2779" s="59">
        <v>2017</v>
      </c>
      <c r="G2779" s="59">
        <v>2018</v>
      </c>
      <c r="H2779" s="59">
        <v>2019</v>
      </c>
      <c r="I2779" s="59">
        <v>2020</v>
      </c>
      <c r="J2779" s="59">
        <v>2021</v>
      </c>
      <c r="K2779" s="59">
        <v>2022</v>
      </c>
      <c r="L2779" s="59">
        <v>2023</v>
      </c>
      <c r="M2779" s="59">
        <v>2024</v>
      </c>
      <c r="P2779" s="68" t="s">
        <v>40</v>
      </c>
    </row>
    <row r="2780" spans="1:21" ht="15">
      <c r="A2780" s="28" t="s">
        <v>0</v>
      </c>
      <c r="B2780" s="61" t="s">
        <v>17</v>
      </c>
      <c r="E2780" s="185">
        <v>279.89999999999998</v>
      </c>
      <c r="F2780" s="188">
        <v>293.2</v>
      </c>
      <c r="G2780" s="188">
        <v>342.65</v>
      </c>
      <c r="H2780" s="9">
        <v>353.60000000000036</v>
      </c>
      <c r="I2780" s="9">
        <v>0</v>
      </c>
      <c r="J2780" s="9">
        <v>432.70000000000255</v>
      </c>
      <c r="K2780" s="9">
        <v>143.99999999999909</v>
      </c>
      <c r="L2780" s="188">
        <v>473.5</v>
      </c>
      <c r="M2780" s="9">
        <v>243.6</v>
      </c>
      <c r="P2780" s="65">
        <f t="shared" ref="P2780:P2811" si="72">SUM(E2780:M2780)</f>
        <v>2563.1500000000019</v>
      </c>
      <c r="R2780" t="s">
        <v>2514</v>
      </c>
      <c r="U2780" t="s">
        <v>2966</v>
      </c>
    </row>
    <row r="2781" spans="1:21" ht="15">
      <c r="A2781" s="28" t="s">
        <v>2</v>
      </c>
      <c r="B2781" s="61" t="s">
        <v>9</v>
      </c>
      <c r="E2781" s="9">
        <v>170.3</v>
      </c>
      <c r="F2781" s="9">
        <v>220.4</v>
      </c>
      <c r="G2781" s="185">
        <v>659.3</v>
      </c>
      <c r="H2781" s="9">
        <v>284.10000000000218</v>
      </c>
      <c r="I2781" s="9">
        <v>0</v>
      </c>
      <c r="J2781" s="9">
        <v>371</v>
      </c>
      <c r="K2781" s="9">
        <v>137.39999999999964</v>
      </c>
      <c r="L2781" s="9">
        <v>315.899999999996</v>
      </c>
      <c r="M2781" s="9">
        <v>306.60000000000002</v>
      </c>
      <c r="P2781" s="65">
        <f t="shared" si="72"/>
        <v>2464.9999999999977</v>
      </c>
      <c r="R2781" t="s">
        <v>281</v>
      </c>
      <c r="U2781" t="s">
        <v>1433</v>
      </c>
    </row>
    <row r="2782" spans="1:21" ht="15">
      <c r="A2782" s="28" t="s">
        <v>3</v>
      </c>
      <c r="B2782" s="61" t="s">
        <v>23</v>
      </c>
      <c r="E2782" s="188">
        <v>214.4</v>
      </c>
      <c r="F2782" s="9">
        <v>165.6</v>
      </c>
      <c r="G2782" s="9">
        <v>196.4</v>
      </c>
      <c r="H2782" s="9">
        <v>293.30000000000109</v>
      </c>
      <c r="I2782" s="9">
        <v>0</v>
      </c>
      <c r="J2782" s="9">
        <v>470.59999999999854</v>
      </c>
      <c r="K2782" s="9">
        <v>253.19999999999982</v>
      </c>
      <c r="L2782" s="9">
        <v>314.19999999999891</v>
      </c>
      <c r="M2782" s="9">
        <v>376.1</v>
      </c>
      <c r="P2782" s="65">
        <f t="shared" si="72"/>
        <v>2283.7999999999984</v>
      </c>
      <c r="R2782" t="s">
        <v>283</v>
      </c>
    </row>
    <row r="2783" spans="1:21" ht="15">
      <c r="A2783" s="28" t="s">
        <v>5</v>
      </c>
      <c r="B2783" s="61" t="s">
        <v>11</v>
      </c>
      <c r="E2783" s="184">
        <v>219</v>
      </c>
      <c r="F2783" s="188">
        <v>262.39999999999998</v>
      </c>
      <c r="G2783" s="188">
        <v>355.9</v>
      </c>
      <c r="H2783" s="9">
        <v>343.20000000000073</v>
      </c>
      <c r="I2783" s="9">
        <v>0</v>
      </c>
      <c r="J2783" s="9">
        <v>538.79999999999927</v>
      </c>
      <c r="K2783" s="9">
        <v>85.000000000000909</v>
      </c>
      <c r="L2783" s="9">
        <v>417.90000000000146</v>
      </c>
      <c r="M2783" s="9">
        <v>53.7</v>
      </c>
      <c r="P2783" s="65">
        <f t="shared" si="72"/>
        <v>2275.9000000000024</v>
      </c>
      <c r="R2783" t="s">
        <v>343</v>
      </c>
    </row>
    <row r="2784" spans="1:21" ht="15">
      <c r="A2784" s="28" t="s">
        <v>7</v>
      </c>
      <c r="B2784" s="61" t="s">
        <v>143</v>
      </c>
      <c r="E2784" s="9" t="s">
        <v>278</v>
      </c>
      <c r="F2784" s="188">
        <v>264</v>
      </c>
      <c r="G2784" s="9">
        <v>193.7</v>
      </c>
      <c r="H2784" s="9">
        <v>351.00000000000091</v>
      </c>
      <c r="I2784" s="9">
        <v>0</v>
      </c>
      <c r="J2784" s="9">
        <v>482.99999999999909</v>
      </c>
      <c r="K2784" s="9">
        <v>222.20000000000164</v>
      </c>
      <c r="L2784" s="9">
        <v>389.30000000000109</v>
      </c>
      <c r="M2784" s="9">
        <v>369.1</v>
      </c>
      <c r="P2784" s="65">
        <f t="shared" si="72"/>
        <v>2272.3000000000029</v>
      </c>
      <c r="R2784" t="s">
        <v>292</v>
      </c>
    </row>
    <row r="2785" spans="1:21" ht="15">
      <c r="A2785" s="28" t="s">
        <v>8</v>
      </c>
      <c r="B2785" s="61" t="s">
        <v>31</v>
      </c>
      <c r="E2785" s="9">
        <v>164.7</v>
      </c>
      <c r="F2785" s="9">
        <v>81.5</v>
      </c>
      <c r="G2785" s="188">
        <v>354.7</v>
      </c>
      <c r="H2785" s="9">
        <v>380.39999999999964</v>
      </c>
      <c r="I2785" s="9">
        <v>0</v>
      </c>
      <c r="J2785" s="183">
        <v>672.90000000000146</v>
      </c>
      <c r="K2785" s="9">
        <v>105.00000000000273</v>
      </c>
      <c r="L2785" s="9">
        <v>307.49999999999818</v>
      </c>
      <c r="M2785" s="9">
        <v>168</v>
      </c>
      <c r="P2785" s="65">
        <f t="shared" si="72"/>
        <v>2234.7000000000021</v>
      </c>
      <c r="R2785" t="s">
        <v>310</v>
      </c>
    </row>
    <row r="2786" spans="1:21" ht="15">
      <c r="A2786" s="28" t="s">
        <v>10</v>
      </c>
      <c r="B2786" s="61" t="s">
        <v>37</v>
      </c>
      <c r="E2786" s="188">
        <v>211.8</v>
      </c>
      <c r="F2786" s="9">
        <v>51.9</v>
      </c>
      <c r="G2786" s="9">
        <v>286.5</v>
      </c>
      <c r="H2786" s="188">
        <v>424.49999999999909</v>
      </c>
      <c r="I2786" s="9">
        <v>0</v>
      </c>
      <c r="J2786" s="9">
        <v>380.69999999999891</v>
      </c>
      <c r="K2786" s="9">
        <v>154.99999999999818</v>
      </c>
      <c r="L2786" s="9">
        <v>369.49999999999636</v>
      </c>
      <c r="M2786" s="9">
        <v>330.7</v>
      </c>
      <c r="P2786" s="65">
        <f t="shared" si="72"/>
        <v>2210.5999999999926</v>
      </c>
      <c r="R2786" t="s">
        <v>342</v>
      </c>
    </row>
    <row r="2787" spans="1:21" ht="15">
      <c r="A2787" s="28" t="s">
        <v>12</v>
      </c>
      <c r="B2787" s="61" t="s">
        <v>33</v>
      </c>
      <c r="E2787" s="188">
        <v>205</v>
      </c>
      <c r="F2787" s="9">
        <v>25.5</v>
      </c>
      <c r="G2787" s="188">
        <v>405.9</v>
      </c>
      <c r="H2787" s="9">
        <v>352.80000000000018</v>
      </c>
      <c r="I2787" s="9">
        <v>0</v>
      </c>
      <c r="J2787" s="9">
        <v>437.49999999999909</v>
      </c>
      <c r="K2787" s="9">
        <v>48.300000000000182</v>
      </c>
      <c r="L2787" s="188">
        <v>458.5</v>
      </c>
      <c r="M2787" s="9">
        <v>268.7</v>
      </c>
      <c r="P2787" s="65">
        <f t="shared" si="72"/>
        <v>2202.1999999999994</v>
      </c>
      <c r="R2787" t="s">
        <v>1938</v>
      </c>
    </row>
    <row r="2788" spans="1:21" ht="15">
      <c r="A2788" s="28" t="s">
        <v>14</v>
      </c>
      <c r="B2788" s="61" t="s">
        <v>13</v>
      </c>
      <c r="E2788" s="9">
        <v>61.2</v>
      </c>
      <c r="F2788" s="188">
        <v>267.89999999999998</v>
      </c>
      <c r="G2788" s="9">
        <v>136.5</v>
      </c>
      <c r="H2788" s="9">
        <v>365.29999999999563</v>
      </c>
      <c r="I2788" s="9">
        <v>0</v>
      </c>
      <c r="J2788" s="9">
        <v>419.19999999999891</v>
      </c>
      <c r="K2788" s="185">
        <v>576.20000000000164</v>
      </c>
      <c r="L2788" s="9">
        <v>356</v>
      </c>
      <c r="M2788" s="9" t="s">
        <v>278</v>
      </c>
      <c r="P2788" s="65">
        <f t="shared" si="72"/>
        <v>2182.2999999999961</v>
      </c>
      <c r="R2788" t="s">
        <v>355</v>
      </c>
      <c r="U2788" t="s">
        <v>1433</v>
      </c>
    </row>
    <row r="2789" spans="1:21" ht="15">
      <c r="A2789" s="28" t="s">
        <v>16</v>
      </c>
      <c r="B2789" s="61" t="s">
        <v>25</v>
      </c>
      <c r="E2789" s="188">
        <v>189.4</v>
      </c>
      <c r="F2789" s="9">
        <v>151.69999999999999</v>
      </c>
      <c r="G2789" s="188">
        <v>348.1</v>
      </c>
      <c r="H2789" s="9">
        <v>116.90000000000327</v>
      </c>
      <c r="I2789" s="9">
        <v>0</v>
      </c>
      <c r="J2789" s="9">
        <v>511.70000000000073</v>
      </c>
      <c r="K2789" s="9">
        <v>91.799999999997453</v>
      </c>
      <c r="L2789" s="188">
        <v>480.40000000000146</v>
      </c>
      <c r="M2789" s="9">
        <v>283</v>
      </c>
      <c r="P2789" s="65">
        <f t="shared" si="72"/>
        <v>2173.0000000000027</v>
      </c>
      <c r="R2789" t="s">
        <v>1937</v>
      </c>
    </row>
    <row r="2790" spans="1:21" ht="15">
      <c r="A2790" s="28" t="s">
        <v>18</v>
      </c>
      <c r="B2790" s="61" t="s">
        <v>142</v>
      </c>
      <c r="E2790" s="9" t="s">
        <v>278</v>
      </c>
      <c r="F2790" s="9">
        <v>120.8</v>
      </c>
      <c r="G2790" s="184">
        <v>461.1</v>
      </c>
      <c r="H2790" s="9">
        <v>168.59999999999854</v>
      </c>
      <c r="I2790" s="9">
        <v>0</v>
      </c>
      <c r="J2790" s="9">
        <v>512.30000000000109</v>
      </c>
      <c r="K2790" s="9">
        <v>190.5</v>
      </c>
      <c r="L2790" s="9">
        <v>442.50000000000364</v>
      </c>
      <c r="M2790" s="9">
        <v>249.3</v>
      </c>
      <c r="P2790" s="65">
        <f t="shared" si="72"/>
        <v>2145.1000000000035</v>
      </c>
      <c r="R2790" t="s">
        <v>282</v>
      </c>
    </row>
    <row r="2791" spans="1:21" ht="15">
      <c r="A2791" s="28" t="s">
        <v>20</v>
      </c>
      <c r="B2791" s="61" t="s">
        <v>154</v>
      </c>
      <c r="E2791" s="9" t="s">
        <v>278</v>
      </c>
      <c r="F2791" s="9" t="s">
        <v>278</v>
      </c>
      <c r="G2791" s="9">
        <v>214.4</v>
      </c>
      <c r="H2791" s="9">
        <v>300.49999999999818</v>
      </c>
      <c r="I2791" s="9">
        <v>0</v>
      </c>
      <c r="J2791" s="188">
        <v>570.10000000000036</v>
      </c>
      <c r="K2791" s="9">
        <v>235.69999999999891</v>
      </c>
      <c r="L2791" s="9">
        <v>449.89999999999964</v>
      </c>
      <c r="M2791" s="9">
        <v>319.39999999999998</v>
      </c>
      <c r="P2791" s="65">
        <f t="shared" si="72"/>
        <v>2089.9999999999973</v>
      </c>
      <c r="R2791" t="s">
        <v>287</v>
      </c>
    </row>
    <row r="2792" spans="1:21" ht="15">
      <c r="A2792" s="28" t="s">
        <v>22</v>
      </c>
      <c r="B2792" s="61" t="s">
        <v>675</v>
      </c>
      <c r="E2792" s="9" t="s">
        <v>278</v>
      </c>
      <c r="F2792" s="9" t="s">
        <v>278</v>
      </c>
      <c r="G2792" s="9" t="s">
        <v>278</v>
      </c>
      <c r="H2792" s="183">
        <v>495.79999999999836</v>
      </c>
      <c r="I2792" s="9">
        <v>0</v>
      </c>
      <c r="J2792" s="184">
        <v>635.09999999999854</v>
      </c>
      <c r="K2792" s="188">
        <v>391.20000000000073</v>
      </c>
      <c r="L2792" s="9">
        <v>149.10000000000036</v>
      </c>
      <c r="M2792" s="188">
        <v>414.5</v>
      </c>
      <c r="P2792" s="65">
        <f t="shared" si="72"/>
        <v>2085.699999999998</v>
      </c>
      <c r="R2792" t="s">
        <v>3207</v>
      </c>
      <c r="U2792" t="s">
        <v>3208</v>
      </c>
    </row>
    <row r="2793" spans="1:21" ht="15">
      <c r="A2793" s="28" t="s">
        <v>24</v>
      </c>
      <c r="B2793" s="61" t="s">
        <v>21</v>
      </c>
      <c r="E2793" s="188">
        <v>201.4</v>
      </c>
      <c r="F2793" s="9">
        <v>216.3</v>
      </c>
      <c r="G2793" s="9">
        <v>279.7</v>
      </c>
      <c r="H2793" s="9">
        <v>287.60000000000036</v>
      </c>
      <c r="I2793" s="9">
        <v>0</v>
      </c>
      <c r="J2793" s="188">
        <v>561.79999999999927</v>
      </c>
      <c r="K2793" s="9">
        <v>100</v>
      </c>
      <c r="L2793" s="9">
        <v>375</v>
      </c>
      <c r="M2793" s="9">
        <v>63</v>
      </c>
      <c r="P2793" s="65">
        <f t="shared" si="72"/>
        <v>2084.7999999999997</v>
      </c>
      <c r="R2793" t="s">
        <v>335</v>
      </c>
    </row>
    <row r="2794" spans="1:21" ht="15">
      <c r="A2794" s="28" t="s">
        <v>26</v>
      </c>
      <c r="B2794" s="61" t="s">
        <v>162</v>
      </c>
      <c r="E2794" s="9" t="s">
        <v>278</v>
      </c>
      <c r="F2794" s="9" t="s">
        <v>278</v>
      </c>
      <c r="G2794" s="9">
        <v>274.3</v>
      </c>
      <c r="H2794" s="9">
        <v>382.19999999999709</v>
      </c>
      <c r="I2794" s="9">
        <v>0</v>
      </c>
      <c r="J2794" s="9">
        <v>374</v>
      </c>
      <c r="K2794" s="9">
        <v>119.80000000000018</v>
      </c>
      <c r="L2794" s="9">
        <v>396.799999999997</v>
      </c>
      <c r="M2794" s="184">
        <v>528.5</v>
      </c>
      <c r="P2794" s="65">
        <f t="shared" si="72"/>
        <v>2075.599999999994</v>
      </c>
      <c r="R2794" t="s">
        <v>282</v>
      </c>
    </row>
    <row r="2795" spans="1:21" ht="15">
      <c r="A2795" s="28" t="s">
        <v>28</v>
      </c>
      <c r="B2795" s="61" t="s">
        <v>700</v>
      </c>
      <c r="E2795" s="9" t="s">
        <v>278</v>
      </c>
      <c r="F2795" s="9" t="s">
        <v>278</v>
      </c>
      <c r="G2795" s="9" t="s">
        <v>278</v>
      </c>
      <c r="H2795" s="9">
        <v>403.39999999999964</v>
      </c>
      <c r="I2795" s="9">
        <v>0</v>
      </c>
      <c r="J2795" s="9">
        <v>397.40000000000055</v>
      </c>
      <c r="K2795" s="188">
        <v>386.49999999999818</v>
      </c>
      <c r="L2795" s="9">
        <v>282.10000000000036</v>
      </c>
      <c r="M2795" s="185">
        <v>582.30000000000007</v>
      </c>
      <c r="P2795" s="65">
        <f t="shared" si="72"/>
        <v>2051.6999999999989</v>
      </c>
      <c r="R2795" t="s">
        <v>321</v>
      </c>
      <c r="U2795" t="s">
        <v>1433</v>
      </c>
    </row>
    <row r="2796" spans="1:21" ht="15">
      <c r="A2796" s="28" t="s">
        <v>30</v>
      </c>
      <c r="B2796" s="61" t="s">
        <v>155</v>
      </c>
      <c r="E2796" s="9" t="s">
        <v>278</v>
      </c>
      <c r="F2796" s="9" t="s">
        <v>278</v>
      </c>
      <c r="G2796" s="188">
        <v>370</v>
      </c>
      <c r="H2796" s="9">
        <v>341.79999999999836</v>
      </c>
      <c r="I2796" s="9">
        <v>0</v>
      </c>
      <c r="J2796" s="9">
        <v>487.19999999999982</v>
      </c>
      <c r="K2796" s="9">
        <v>171.49999999999818</v>
      </c>
      <c r="L2796" s="188">
        <v>472.60000000000218</v>
      </c>
      <c r="M2796" s="9">
        <v>194.29999999999998</v>
      </c>
      <c r="P2796" s="65">
        <f t="shared" si="72"/>
        <v>2037.3999999999985</v>
      </c>
      <c r="R2796" t="s">
        <v>311</v>
      </c>
    </row>
    <row r="2797" spans="1:21" ht="15">
      <c r="A2797" s="28" t="s">
        <v>32</v>
      </c>
      <c r="B2797" s="61" t="s">
        <v>687</v>
      </c>
      <c r="E2797" s="9" t="s">
        <v>278</v>
      </c>
      <c r="F2797" s="9" t="s">
        <v>278</v>
      </c>
      <c r="G2797" s="9" t="s">
        <v>278</v>
      </c>
      <c r="H2797" s="184">
        <v>467</v>
      </c>
      <c r="I2797" s="9">
        <v>0</v>
      </c>
      <c r="J2797" s="9">
        <v>494.10000000000036</v>
      </c>
      <c r="K2797" s="9">
        <v>45</v>
      </c>
      <c r="L2797" s="188">
        <v>460.60000000000218</v>
      </c>
      <c r="M2797" s="188">
        <v>510.50000000000006</v>
      </c>
      <c r="P2797" s="65">
        <f t="shared" si="72"/>
        <v>1977.2000000000025</v>
      </c>
      <c r="R2797" t="s">
        <v>3209</v>
      </c>
    </row>
    <row r="2798" spans="1:21" ht="15">
      <c r="A2798" s="28" t="s">
        <v>34</v>
      </c>
      <c r="B2798" s="61" t="s">
        <v>141</v>
      </c>
      <c r="E2798" s="9" t="s">
        <v>278</v>
      </c>
      <c r="F2798" s="188">
        <v>235.7</v>
      </c>
      <c r="G2798" s="9">
        <v>295.89999999999998</v>
      </c>
      <c r="H2798" s="9">
        <v>313.00000000000091</v>
      </c>
      <c r="I2798" s="9">
        <v>0</v>
      </c>
      <c r="J2798" s="9">
        <v>539.80000000000473</v>
      </c>
      <c r="K2798" s="9">
        <v>208.29999999999927</v>
      </c>
      <c r="L2798" s="9">
        <v>282</v>
      </c>
      <c r="M2798" s="9">
        <v>65.3</v>
      </c>
      <c r="P2798" s="65">
        <f t="shared" si="72"/>
        <v>1940.0000000000048</v>
      </c>
      <c r="R2798" t="s">
        <v>293</v>
      </c>
    </row>
    <row r="2799" spans="1:21" ht="15">
      <c r="A2799" s="28" t="s">
        <v>36</v>
      </c>
      <c r="B2799" s="61" t="s">
        <v>15</v>
      </c>
      <c r="E2799" s="9">
        <v>148.4</v>
      </c>
      <c r="F2799" s="188">
        <v>346.9</v>
      </c>
      <c r="G2799" s="9">
        <v>119.9</v>
      </c>
      <c r="H2799" s="9">
        <v>64.5</v>
      </c>
      <c r="I2799" s="9">
        <v>0</v>
      </c>
      <c r="J2799" s="9">
        <v>343.5</v>
      </c>
      <c r="K2799" s="9">
        <v>137.49999999999909</v>
      </c>
      <c r="L2799" s="9">
        <v>451.89999999999964</v>
      </c>
      <c r="M2799" s="9">
        <v>308.60000000000002</v>
      </c>
      <c r="P2799" s="65">
        <f t="shared" si="72"/>
        <v>1921.1999999999985</v>
      </c>
      <c r="R2799" t="s">
        <v>283</v>
      </c>
    </row>
    <row r="2800" spans="1:21" ht="15">
      <c r="A2800" s="28" t="s">
        <v>38</v>
      </c>
      <c r="B2800" s="61" t="s">
        <v>27</v>
      </c>
      <c r="E2800" s="9">
        <v>105.3</v>
      </c>
      <c r="F2800" s="9">
        <v>211.5</v>
      </c>
      <c r="G2800" s="183">
        <v>505.3</v>
      </c>
      <c r="H2800" s="9">
        <v>162.00000000000182</v>
      </c>
      <c r="I2800" s="9">
        <v>0</v>
      </c>
      <c r="J2800" s="9">
        <v>399.89999999999964</v>
      </c>
      <c r="K2800" s="9">
        <v>319.39999999999782</v>
      </c>
      <c r="L2800" s="9">
        <v>212.19999999999982</v>
      </c>
      <c r="M2800" s="9" t="s">
        <v>278</v>
      </c>
      <c r="P2800" s="65">
        <f t="shared" si="72"/>
        <v>1915.599999999999</v>
      </c>
      <c r="R2800" t="s">
        <v>300</v>
      </c>
    </row>
    <row r="2801" spans="1:21" ht="15">
      <c r="A2801" s="28" t="s">
        <v>145</v>
      </c>
      <c r="B2801" s="61" t="s">
        <v>683</v>
      </c>
      <c r="E2801" s="9" t="s">
        <v>278</v>
      </c>
      <c r="F2801" s="9" t="s">
        <v>278</v>
      </c>
      <c r="G2801" s="9" t="s">
        <v>278</v>
      </c>
      <c r="H2801" s="188">
        <v>453.5</v>
      </c>
      <c r="I2801" s="9">
        <v>0</v>
      </c>
      <c r="J2801" s="9">
        <v>506.5</v>
      </c>
      <c r="K2801" s="9">
        <v>95.999999999999091</v>
      </c>
      <c r="L2801" s="9">
        <v>384.20000000000255</v>
      </c>
      <c r="M2801" s="9">
        <v>372.4</v>
      </c>
      <c r="P2801" s="65">
        <f t="shared" si="72"/>
        <v>1812.6000000000017</v>
      </c>
      <c r="R2801" t="s">
        <v>297</v>
      </c>
    </row>
    <row r="2802" spans="1:21" ht="15">
      <c r="A2802" s="28" t="s">
        <v>146</v>
      </c>
      <c r="B2802" s="61" t="s">
        <v>704</v>
      </c>
      <c r="E2802" s="9" t="s">
        <v>278</v>
      </c>
      <c r="F2802" s="9" t="s">
        <v>278</v>
      </c>
      <c r="G2802" s="9" t="s">
        <v>278</v>
      </c>
      <c r="H2802" s="9">
        <v>289</v>
      </c>
      <c r="I2802" s="9">
        <v>0</v>
      </c>
      <c r="J2802" s="9">
        <v>366.89999999999782</v>
      </c>
      <c r="K2802" s="9">
        <v>128.89999999999873</v>
      </c>
      <c r="L2802" s="185">
        <v>609.90000000000146</v>
      </c>
      <c r="M2802" s="188">
        <v>405.2</v>
      </c>
      <c r="P2802" s="65">
        <f t="shared" si="72"/>
        <v>1799.899999999998</v>
      </c>
      <c r="R2802" t="s">
        <v>321</v>
      </c>
      <c r="U2802" t="s">
        <v>1433</v>
      </c>
    </row>
    <row r="2803" spans="1:21" ht="15">
      <c r="A2803" s="28" t="s">
        <v>147</v>
      </c>
      <c r="B2803" s="61" t="s">
        <v>662</v>
      </c>
      <c r="E2803" s="9" t="s">
        <v>278</v>
      </c>
      <c r="F2803" s="9" t="s">
        <v>278</v>
      </c>
      <c r="G2803" s="9" t="s">
        <v>278</v>
      </c>
      <c r="H2803" s="188">
        <v>465.19999999999891</v>
      </c>
      <c r="I2803" s="9">
        <v>0</v>
      </c>
      <c r="J2803" s="188">
        <v>546.30000000000018</v>
      </c>
      <c r="K2803" s="9">
        <v>335.50000000000182</v>
      </c>
      <c r="L2803" s="9">
        <v>315.39999999999799</v>
      </c>
      <c r="M2803" s="9">
        <v>56.7</v>
      </c>
      <c r="P2803" s="65">
        <f t="shared" si="72"/>
        <v>1719.099999999999</v>
      </c>
      <c r="R2803" t="s">
        <v>289</v>
      </c>
    </row>
    <row r="2804" spans="1:21" ht="15">
      <c r="A2804" s="28" t="s">
        <v>151</v>
      </c>
      <c r="B2804" s="61" t="s">
        <v>153</v>
      </c>
      <c r="E2804" s="9" t="s">
        <v>278</v>
      </c>
      <c r="F2804" s="9" t="s">
        <v>278</v>
      </c>
      <c r="G2804" s="9">
        <v>136.19999999999999</v>
      </c>
      <c r="H2804" s="9">
        <v>288.29999999999836</v>
      </c>
      <c r="I2804" s="9">
        <v>0</v>
      </c>
      <c r="J2804" s="9">
        <v>512.80000000000109</v>
      </c>
      <c r="K2804" s="9">
        <v>221.99999999999909</v>
      </c>
      <c r="L2804" s="9">
        <v>275.00000000000182</v>
      </c>
      <c r="M2804" s="9">
        <v>268.3</v>
      </c>
      <c r="P2804" s="65">
        <f t="shared" si="72"/>
        <v>1702.6000000000004</v>
      </c>
    </row>
    <row r="2805" spans="1:21" ht="15">
      <c r="A2805" s="28" t="s">
        <v>157</v>
      </c>
      <c r="B2805" s="61" t="s">
        <v>651</v>
      </c>
      <c r="E2805" s="9" t="s">
        <v>278</v>
      </c>
      <c r="F2805" s="9" t="s">
        <v>278</v>
      </c>
      <c r="G2805" s="9" t="s">
        <v>278</v>
      </c>
      <c r="H2805" s="9">
        <v>409.70000000000164</v>
      </c>
      <c r="I2805" s="9">
        <v>0</v>
      </c>
      <c r="J2805" s="9">
        <v>495.49999999999909</v>
      </c>
      <c r="K2805" s="9">
        <v>121.29999999999654</v>
      </c>
      <c r="L2805" s="9">
        <v>300.00000000000364</v>
      </c>
      <c r="M2805" s="9">
        <v>320.89999999999998</v>
      </c>
      <c r="P2805" s="65">
        <f t="shared" si="72"/>
        <v>1647.400000000001</v>
      </c>
    </row>
    <row r="2806" spans="1:21" ht="15">
      <c r="A2806" s="28" t="s">
        <v>159</v>
      </c>
      <c r="B2806" s="61" t="s">
        <v>643</v>
      </c>
      <c r="E2806" s="9" t="s">
        <v>278</v>
      </c>
      <c r="F2806" s="9" t="s">
        <v>278</v>
      </c>
      <c r="G2806" s="9" t="s">
        <v>278</v>
      </c>
      <c r="H2806" s="188">
        <v>442.09999999999854</v>
      </c>
      <c r="I2806" s="9">
        <v>0</v>
      </c>
      <c r="J2806" s="188">
        <v>574.70000000000073</v>
      </c>
      <c r="K2806" s="9">
        <v>88.900000000001455</v>
      </c>
      <c r="L2806" s="9">
        <v>367.70000000000073</v>
      </c>
      <c r="M2806" s="9">
        <v>101.2</v>
      </c>
      <c r="P2806" s="65">
        <f t="shared" si="72"/>
        <v>1574.6000000000015</v>
      </c>
      <c r="R2806" t="s">
        <v>341</v>
      </c>
    </row>
    <row r="2807" spans="1:21" ht="15">
      <c r="A2807" s="28" t="s">
        <v>160</v>
      </c>
      <c r="B2807" s="61" t="s">
        <v>668</v>
      </c>
      <c r="E2807" s="9" t="s">
        <v>278</v>
      </c>
      <c r="F2807" s="9" t="s">
        <v>278</v>
      </c>
      <c r="G2807" s="9" t="s">
        <v>278</v>
      </c>
      <c r="H2807" s="9">
        <v>346.00000000000182</v>
      </c>
      <c r="I2807" s="9">
        <v>0</v>
      </c>
      <c r="J2807" s="188">
        <v>614.5</v>
      </c>
      <c r="K2807" s="9">
        <v>36.899999999998727</v>
      </c>
      <c r="L2807" s="184">
        <v>487.10000000000099</v>
      </c>
      <c r="M2807" s="9">
        <v>76.400000000000006</v>
      </c>
      <c r="P2807" s="65">
        <f t="shared" si="72"/>
        <v>1560.9000000000017</v>
      </c>
      <c r="R2807" t="s">
        <v>296</v>
      </c>
    </row>
    <row r="2808" spans="1:21" ht="15">
      <c r="A2808" s="28" t="s">
        <v>161</v>
      </c>
      <c r="B2808" s="61" t="s">
        <v>6</v>
      </c>
      <c r="E2808" s="9">
        <v>136.30000000000001</v>
      </c>
      <c r="F2808" s="185">
        <v>480.5</v>
      </c>
      <c r="G2808" s="9">
        <v>279.64999999999998</v>
      </c>
      <c r="H2808" s="9">
        <v>392.29999999999927</v>
      </c>
      <c r="I2808" s="9">
        <v>0</v>
      </c>
      <c r="J2808" s="9">
        <v>240.70000000000073</v>
      </c>
      <c r="K2808" s="9" t="s">
        <v>278</v>
      </c>
      <c r="L2808" s="9" t="s">
        <v>278</v>
      </c>
      <c r="M2808" s="9" t="s">
        <v>278</v>
      </c>
      <c r="P2808" s="65">
        <f t="shared" si="72"/>
        <v>1529.4499999999998</v>
      </c>
      <c r="R2808" t="s">
        <v>281</v>
      </c>
      <c r="U2808" t="s">
        <v>1433</v>
      </c>
    </row>
    <row r="2809" spans="1:21" ht="15">
      <c r="A2809" s="28" t="s">
        <v>163</v>
      </c>
      <c r="B2809" s="61" t="s">
        <v>1</v>
      </c>
      <c r="E2809" s="9">
        <v>112.2</v>
      </c>
      <c r="F2809" s="9">
        <v>155.69999999999999</v>
      </c>
      <c r="G2809" s="9">
        <v>128.1</v>
      </c>
      <c r="H2809" s="9">
        <v>101</v>
      </c>
      <c r="I2809" s="9">
        <v>0</v>
      </c>
      <c r="J2809" s="9">
        <v>338.09999999999945</v>
      </c>
      <c r="K2809" s="188">
        <v>346.19999999999982</v>
      </c>
      <c r="L2809" s="9">
        <v>64.700000000000728</v>
      </c>
      <c r="M2809" s="9">
        <v>279.39999999999998</v>
      </c>
      <c r="P2809" s="65">
        <f t="shared" si="72"/>
        <v>1525.4</v>
      </c>
      <c r="R2809" t="s">
        <v>293</v>
      </c>
    </row>
    <row r="2810" spans="1:21" ht="15">
      <c r="A2810" s="28" t="s">
        <v>274</v>
      </c>
      <c r="B2810" s="61" t="s">
        <v>682</v>
      </c>
      <c r="E2810" s="9" t="s">
        <v>278</v>
      </c>
      <c r="F2810" s="9" t="s">
        <v>278</v>
      </c>
      <c r="G2810" s="9" t="s">
        <v>278</v>
      </c>
      <c r="H2810" s="9">
        <v>330.80000000000291</v>
      </c>
      <c r="I2810" s="9">
        <v>0</v>
      </c>
      <c r="J2810" s="9">
        <v>441.09999999999945</v>
      </c>
      <c r="K2810" s="9">
        <v>229.39999999999873</v>
      </c>
      <c r="L2810" s="9">
        <v>364.20000000000073</v>
      </c>
      <c r="M2810" s="9">
        <v>158.9</v>
      </c>
      <c r="P2810" s="65">
        <f t="shared" si="72"/>
        <v>1524.4000000000019</v>
      </c>
    </row>
    <row r="2811" spans="1:21" ht="15">
      <c r="A2811" s="28" t="s">
        <v>275</v>
      </c>
      <c r="B2811" s="178" t="s">
        <v>1345</v>
      </c>
      <c r="C2811" s="3"/>
      <c r="D2811" s="3"/>
      <c r="E2811" s="9" t="s">
        <v>278</v>
      </c>
      <c r="F2811" s="9" t="s">
        <v>278</v>
      </c>
      <c r="G2811" s="9" t="s">
        <v>278</v>
      </c>
      <c r="H2811" s="9" t="s">
        <v>278</v>
      </c>
      <c r="I2811" s="9">
        <v>0</v>
      </c>
      <c r="J2811" s="9">
        <v>514.5</v>
      </c>
      <c r="K2811" s="188">
        <v>444.40000000000146</v>
      </c>
      <c r="L2811" s="9">
        <v>308.09999999999854</v>
      </c>
      <c r="M2811" s="9">
        <v>238.2</v>
      </c>
      <c r="P2811" s="65">
        <f t="shared" si="72"/>
        <v>1505.2</v>
      </c>
      <c r="R2811" t="s">
        <v>283</v>
      </c>
    </row>
    <row r="2812" spans="1:21" ht="15">
      <c r="A2812" s="28" t="s">
        <v>276</v>
      </c>
      <c r="B2812" s="61" t="s">
        <v>694</v>
      </c>
      <c r="E2812" s="9" t="s">
        <v>278</v>
      </c>
      <c r="F2812" s="9" t="s">
        <v>278</v>
      </c>
      <c r="G2812" s="9" t="s">
        <v>278</v>
      </c>
      <c r="H2812" s="9">
        <v>399.80000000000109</v>
      </c>
      <c r="I2812" s="9">
        <v>0</v>
      </c>
      <c r="J2812" s="9">
        <v>355.89999999999873</v>
      </c>
      <c r="K2812" s="9">
        <v>152</v>
      </c>
      <c r="L2812" s="9">
        <v>256.89999999999873</v>
      </c>
      <c r="M2812" s="9">
        <v>328.09999999999997</v>
      </c>
      <c r="P2812" s="65">
        <f t="shared" ref="P2812:P2843" si="73">SUM(E2812:M2812)</f>
        <v>1492.6999999999985</v>
      </c>
    </row>
    <row r="2813" spans="1:21" ht="15">
      <c r="A2813" s="28" t="s">
        <v>277</v>
      </c>
      <c r="B2813" s="61" t="s">
        <v>692</v>
      </c>
      <c r="E2813" s="9" t="s">
        <v>278</v>
      </c>
      <c r="F2813" s="9" t="s">
        <v>278</v>
      </c>
      <c r="G2813" s="9" t="s">
        <v>278</v>
      </c>
      <c r="H2813" s="9">
        <v>301.69999999999982</v>
      </c>
      <c r="I2813" s="9">
        <v>0</v>
      </c>
      <c r="J2813" s="188">
        <v>571.19999999999982</v>
      </c>
      <c r="K2813" s="188">
        <v>398.90000000000055</v>
      </c>
      <c r="L2813" s="9">
        <v>100.10000000000036</v>
      </c>
      <c r="M2813" s="9">
        <v>115.7</v>
      </c>
      <c r="P2813" s="65">
        <f t="shared" si="73"/>
        <v>1487.6000000000006</v>
      </c>
      <c r="R2813" t="s">
        <v>316</v>
      </c>
    </row>
    <row r="2814" spans="1:21" ht="15">
      <c r="A2814" s="28" t="s">
        <v>640</v>
      </c>
      <c r="B2814" s="61" t="s">
        <v>144</v>
      </c>
      <c r="E2814" s="9" t="s">
        <v>278</v>
      </c>
      <c r="F2814" s="184">
        <v>356.3</v>
      </c>
      <c r="G2814" s="188">
        <v>347.85</v>
      </c>
      <c r="H2814" s="9">
        <v>218.80000000000109</v>
      </c>
      <c r="I2814" s="9">
        <v>0</v>
      </c>
      <c r="J2814" s="9">
        <v>354</v>
      </c>
      <c r="K2814" s="9">
        <v>174</v>
      </c>
      <c r="L2814" s="9" t="s">
        <v>278</v>
      </c>
      <c r="M2814" s="9" t="s">
        <v>278</v>
      </c>
      <c r="P2814" s="65">
        <f t="shared" si="73"/>
        <v>1450.9500000000012</v>
      </c>
      <c r="R2814" t="s">
        <v>332</v>
      </c>
    </row>
    <row r="2815" spans="1:21" ht="15">
      <c r="A2815" s="28" t="s">
        <v>641</v>
      </c>
      <c r="B2815" s="61" t="s">
        <v>658</v>
      </c>
      <c r="E2815" s="9" t="s">
        <v>278</v>
      </c>
      <c r="F2815" s="9" t="s">
        <v>278</v>
      </c>
      <c r="G2815" s="9" t="s">
        <v>278</v>
      </c>
      <c r="H2815" s="9">
        <v>200.60000000000036</v>
      </c>
      <c r="I2815" s="9">
        <v>0</v>
      </c>
      <c r="J2815" s="9">
        <v>426.40000000000055</v>
      </c>
      <c r="K2815" s="188">
        <v>346.99999999999909</v>
      </c>
      <c r="L2815" s="9">
        <v>277.900000000001</v>
      </c>
      <c r="M2815" s="9">
        <v>156.70000000000002</v>
      </c>
      <c r="P2815" s="65">
        <f t="shared" si="73"/>
        <v>1408.600000000001</v>
      </c>
      <c r="R2815" t="s">
        <v>288</v>
      </c>
    </row>
    <row r="2816" spans="1:21" ht="15">
      <c r="A2816" s="28" t="s">
        <v>642</v>
      </c>
      <c r="B2816" s="239" t="s">
        <v>1650</v>
      </c>
      <c r="C2816" s="3"/>
      <c r="D2816" s="3"/>
      <c r="E2816" s="9" t="s">
        <v>278</v>
      </c>
      <c r="F2816" s="9" t="s">
        <v>278</v>
      </c>
      <c r="G2816" s="9" t="s">
        <v>278</v>
      </c>
      <c r="H2816" s="9" t="s">
        <v>278</v>
      </c>
      <c r="I2816" s="9">
        <v>0</v>
      </c>
      <c r="J2816" s="9">
        <v>367.5</v>
      </c>
      <c r="K2816" s="9">
        <v>269.70000000000073</v>
      </c>
      <c r="L2816" s="9">
        <v>352.50000000000091</v>
      </c>
      <c r="M2816" s="188">
        <v>413</v>
      </c>
      <c r="P2816" s="65">
        <f t="shared" si="73"/>
        <v>1402.7000000000016</v>
      </c>
      <c r="R2816" t="s">
        <v>292</v>
      </c>
    </row>
    <row r="2817" spans="1:18" ht="15">
      <c r="A2817" s="28" t="s">
        <v>644</v>
      </c>
      <c r="B2817" s="61" t="s">
        <v>654</v>
      </c>
      <c r="E2817" s="9" t="s">
        <v>278</v>
      </c>
      <c r="F2817" s="9" t="s">
        <v>278</v>
      </c>
      <c r="G2817" s="9" t="s">
        <v>278</v>
      </c>
      <c r="H2817" s="188">
        <v>442.80000000000018</v>
      </c>
      <c r="I2817" s="9">
        <v>0</v>
      </c>
      <c r="J2817" s="9">
        <v>388.50000000000182</v>
      </c>
      <c r="K2817" s="9">
        <v>169.49999999999909</v>
      </c>
      <c r="L2817" s="9">
        <v>366.30000000000473</v>
      </c>
      <c r="M2817" s="9">
        <v>13.1</v>
      </c>
      <c r="P2817" s="65">
        <f t="shared" si="73"/>
        <v>1380.2000000000057</v>
      </c>
      <c r="R2817" t="s">
        <v>287</v>
      </c>
    </row>
    <row r="2818" spans="1:18" ht="15">
      <c r="A2818" s="28" t="s">
        <v>650</v>
      </c>
      <c r="B2818" s="61" t="s">
        <v>39</v>
      </c>
      <c r="E2818" s="183">
        <v>253.2</v>
      </c>
      <c r="F2818" s="188">
        <v>254.3</v>
      </c>
      <c r="G2818" s="9">
        <v>167.4</v>
      </c>
      <c r="H2818" s="9">
        <v>318.39999999999964</v>
      </c>
      <c r="I2818" s="9">
        <v>0</v>
      </c>
      <c r="J2818" s="9">
        <v>374.90000000000146</v>
      </c>
      <c r="K2818" s="9">
        <v>9.9000000000005457</v>
      </c>
      <c r="L2818" s="9" t="s">
        <v>278</v>
      </c>
      <c r="M2818" s="9" t="s">
        <v>278</v>
      </c>
      <c r="P2818" s="65">
        <f t="shared" si="73"/>
        <v>1378.1000000000017</v>
      </c>
      <c r="R2818" t="s">
        <v>319</v>
      </c>
    </row>
    <row r="2819" spans="1:18" ht="15">
      <c r="A2819" s="28" t="s">
        <v>652</v>
      </c>
      <c r="B2819" s="28" t="s">
        <v>638</v>
      </c>
      <c r="E2819" s="9" t="s">
        <v>278</v>
      </c>
      <c r="F2819" s="9" t="s">
        <v>278</v>
      </c>
      <c r="G2819" s="9" t="s">
        <v>278</v>
      </c>
      <c r="H2819" s="9">
        <v>421.89999999999964</v>
      </c>
      <c r="I2819" s="9">
        <v>0</v>
      </c>
      <c r="J2819" s="9">
        <v>294.5</v>
      </c>
      <c r="K2819" s="9">
        <v>242.30000000000109</v>
      </c>
      <c r="L2819" s="9">
        <v>354.69999999999891</v>
      </c>
      <c r="M2819" s="9">
        <v>51.4</v>
      </c>
      <c r="P2819" s="65">
        <f t="shared" si="73"/>
        <v>1364.7999999999997</v>
      </c>
    </row>
    <row r="2820" spans="1:18" ht="15">
      <c r="A2820" s="28" t="s">
        <v>655</v>
      </c>
      <c r="B2820" s="178" t="s">
        <v>1337</v>
      </c>
      <c r="C2820" s="3"/>
      <c r="D2820" s="3"/>
      <c r="E2820" s="9" t="s">
        <v>278</v>
      </c>
      <c r="F2820" s="9" t="s">
        <v>278</v>
      </c>
      <c r="G2820" s="9" t="s">
        <v>278</v>
      </c>
      <c r="H2820" s="9" t="s">
        <v>278</v>
      </c>
      <c r="I2820" s="9">
        <v>0</v>
      </c>
      <c r="J2820" s="9">
        <v>462.00000000000182</v>
      </c>
      <c r="K2820" s="9">
        <v>264.19999999999891</v>
      </c>
      <c r="L2820" s="183">
        <v>503.5</v>
      </c>
      <c r="M2820" s="9">
        <v>132.4</v>
      </c>
      <c r="P2820" s="65">
        <f t="shared" si="73"/>
        <v>1362.1000000000008</v>
      </c>
      <c r="R2820" t="s">
        <v>300</v>
      </c>
    </row>
    <row r="2821" spans="1:18" ht="15">
      <c r="A2821" s="28" t="s">
        <v>656</v>
      </c>
      <c r="B2821" s="61" t="s">
        <v>667</v>
      </c>
      <c r="E2821" s="9" t="s">
        <v>278</v>
      </c>
      <c r="F2821" s="9" t="s">
        <v>278</v>
      </c>
      <c r="G2821" s="9" t="s">
        <v>278</v>
      </c>
      <c r="H2821" s="9">
        <v>391.20000000000164</v>
      </c>
      <c r="I2821" s="9">
        <v>0</v>
      </c>
      <c r="J2821" s="9">
        <v>296.90000000000055</v>
      </c>
      <c r="K2821" s="9">
        <v>130.69999999999891</v>
      </c>
      <c r="L2821" s="9">
        <v>316.80000000000109</v>
      </c>
      <c r="M2821" s="9">
        <v>205.4</v>
      </c>
      <c r="P2821" s="65">
        <f t="shared" si="73"/>
        <v>1341.0000000000023</v>
      </c>
    </row>
    <row r="2822" spans="1:18" ht="15">
      <c r="A2822" s="28" t="s">
        <v>659</v>
      </c>
      <c r="B2822" s="28" t="s">
        <v>633</v>
      </c>
      <c r="E2822" s="9" t="s">
        <v>278</v>
      </c>
      <c r="F2822" s="9" t="s">
        <v>278</v>
      </c>
      <c r="G2822" s="9" t="s">
        <v>278</v>
      </c>
      <c r="H2822" s="9">
        <v>276.29999999999927</v>
      </c>
      <c r="I2822" s="9">
        <v>0</v>
      </c>
      <c r="J2822" s="9">
        <v>46.500000000000909</v>
      </c>
      <c r="K2822" s="9">
        <v>338.90000000000146</v>
      </c>
      <c r="L2822" s="9">
        <v>357.5</v>
      </c>
      <c r="M2822" s="9">
        <v>316.60000000000002</v>
      </c>
      <c r="P2822" s="65">
        <f t="shared" si="73"/>
        <v>1335.8000000000015</v>
      </c>
    </row>
    <row r="2823" spans="1:18" ht="15">
      <c r="A2823" s="28" t="s">
        <v>661</v>
      </c>
      <c r="B2823" s="61" t="s">
        <v>669</v>
      </c>
      <c r="E2823" s="9" t="s">
        <v>278</v>
      </c>
      <c r="F2823" s="9" t="s">
        <v>278</v>
      </c>
      <c r="G2823" s="9" t="s">
        <v>278</v>
      </c>
      <c r="H2823" s="9">
        <v>145.50000000000091</v>
      </c>
      <c r="I2823" s="9">
        <v>0</v>
      </c>
      <c r="J2823" s="9">
        <v>526.70000000000073</v>
      </c>
      <c r="K2823" s="62" t="s">
        <v>279</v>
      </c>
      <c r="L2823" s="9">
        <v>373.99999999999909</v>
      </c>
      <c r="M2823" s="9">
        <v>287.60000000000002</v>
      </c>
      <c r="P2823" s="65">
        <f t="shared" si="73"/>
        <v>1333.8000000000006</v>
      </c>
    </row>
    <row r="2824" spans="1:18" ht="15">
      <c r="A2824" s="28" t="s">
        <v>666</v>
      </c>
      <c r="B2824" s="239" t="s">
        <v>1654</v>
      </c>
      <c r="C2824" s="3"/>
      <c r="D2824" s="3"/>
      <c r="E2824" s="9" t="s">
        <v>278</v>
      </c>
      <c r="F2824" s="9" t="s">
        <v>278</v>
      </c>
      <c r="G2824" s="9" t="s">
        <v>278</v>
      </c>
      <c r="H2824" s="9" t="s">
        <v>278</v>
      </c>
      <c r="I2824" s="9">
        <v>0</v>
      </c>
      <c r="J2824" s="9">
        <v>348.99999999999818</v>
      </c>
      <c r="K2824" s="183">
        <v>550.79999999999927</v>
      </c>
      <c r="L2824" s="9">
        <v>174.89999999999964</v>
      </c>
      <c r="M2824" s="9">
        <v>211.5</v>
      </c>
      <c r="P2824" s="65">
        <f t="shared" si="73"/>
        <v>1286.1999999999971</v>
      </c>
      <c r="R2824" t="s">
        <v>300</v>
      </c>
    </row>
    <row r="2825" spans="1:18" ht="15">
      <c r="A2825" s="28" t="s">
        <v>670</v>
      </c>
      <c r="B2825" s="178" t="s">
        <v>1344</v>
      </c>
      <c r="C2825" s="3"/>
      <c r="D2825" s="3"/>
      <c r="E2825" s="9" t="s">
        <v>278</v>
      </c>
      <c r="F2825" s="9" t="s">
        <v>278</v>
      </c>
      <c r="G2825" s="9" t="s">
        <v>278</v>
      </c>
      <c r="H2825" s="9" t="s">
        <v>278</v>
      </c>
      <c r="I2825" s="9">
        <v>0</v>
      </c>
      <c r="J2825" s="9">
        <v>461.79999999999836</v>
      </c>
      <c r="K2825" s="9">
        <v>62.400000000000546</v>
      </c>
      <c r="L2825" s="9">
        <v>389</v>
      </c>
      <c r="M2825" s="9">
        <v>317.60000000000002</v>
      </c>
      <c r="P2825" s="65">
        <f t="shared" si="73"/>
        <v>1230.7999999999988</v>
      </c>
    </row>
    <row r="2826" spans="1:18" ht="15">
      <c r="A2826" s="28" t="s">
        <v>671</v>
      </c>
      <c r="B2826" s="190" t="s">
        <v>1351</v>
      </c>
      <c r="C2826" s="3"/>
      <c r="D2826" s="3"/>
      <c r="E2826" s="9" t="s">
        <v>278</v>
      </c>
      <c r="F2826" s="9" t="s">
        <v>278</v>
      </c>
      <c r="G2826" s="9" t="s">
        <v>278</v>
      </c>
      <c r="H2826" s="9" t="s">
        <v>278</v>
      </c>
      <c r="I2826" s="9">
        <v>0</v>
      </c>
      <c r="J2826" s="188">
        <v>580.00000000000273</v>
      </c>
      <c r="K2826" s="9">
        <v>129.69999999999982</v>
      </c>
      <c r="L2826" s="9">
        <v>357</v>
      </c>
      <c r="M2826" s="9">
        <v>148.80000000000001</v>
      </c>
      <c r="P2826" s="65">
        <f t="shared" si="73"/>
        <v>1215.5000000000025</v>
      </c>
      <c r="R2826" t="s">
        <v>342</v>
      </c>
    </row>
    <row r="2827" spans="1:18" ht="15">
      <c r="A2827" s="28" t="s">
        <v>672</v>
      </c>
      <c r="B2827" s="178" t="s">
        <v>1346</v>
      </c>
      <c r="C2827" s="3"/>
      <c r="D2827" s="3"/>
      <c r="E2827" s="9" t="s">
        <v>278</v>
      </c>
      <c r="F2827" s="9" t="s">
        <v>278</v>
      </c>
      <c r="G2827" s="9" t="s">
        <v>278</v>
      </c>
      <c r="H2827" s="9" t="s">
        <v>278</v>
      </c>
      <c r="I2827" s="9">
        <v>0</v>
      </c>
      <c r="J2827" s="9">
        <v>487.30000000000109</v>
      </c>
      <c r="K2827" s="9">
        <v>190.39999999999964</v>
      </c>
      <c r="L2827" s="9">
        <v>407.69999999999891</v>
      </c>
      <c r="M2827" s="9">
        <v>122.5</v>
      </c>
      <c r="P2827" s="65">
        <f t="shared" si="73"/>
        <v>1207.8999999999996</v>
      </c>
    </row>
    <row r="2828" spans="1:18" ht="15">
      <c r="A2828" s="28" t="s">
        <v>677</v>
      </c>
      <c r="B2828" s="61" t="s">
        <v>19</v>
      </c>
      <c r="E2828" s="9">
        <v>130.6</v>
      </c>
      <c r="F2828" s="9">
        <v>164.4</v>
      </c>
      <c r="G2828" s="9">
        <v>197.7</v>
      </c>
      <c r="H2828" s="9">
        <v>285.80000000000018</v>
      </c>
      <c r="I2828" s="9">
        <v>0</v>
      </c>
      <c r="J2828" s="9">
        <v>416.30000000000109</v>
      </c>
      <c r="K2828" s="9" t="s">
        <v>278</v>
      </c>
      <c r="L2828" s="9" t="s">
        <v>278</v>
      </c>
      <c r="M2828" s="9" t="s">
        <v>278</v>
      </c>
      <c r="P2828" s="65">
        <f t="shared" si="73"/>
        <v>1194.8000000000013</v>
      </c>
    </row>
    <row r="2829" spans="1:18" ht="15">
      <c r="A2829" s="28" t="s">
        <v>685</v>
      </c>
      <c r="B2829" s="178" t="s">
        <v>1349</v>
      </c>
      <c r="C2829" s="3"/>
      <c r="D2829" s="3"/>
      <c r="E2829" s="9" t="s">
        <v>278</v>
      </c>
      <c r="F2829" s="9" t="s">
        <v>278</v>
      </c>
      <c r="G2829" s="9" t="s">
        <v>278</v>
      </c>
      <c r="H2829" s="9" t="s">
        <v>278</v>
      </c>
      <c r="I2829" s="9">
        <v>0</v>
      </c>
      <c r="J2829" s="9">
        <v>422.59999999999945</v>
      </c>
      <c r="K2829" s="9">
        <v>164.60000000000127</v>
      </c>
      <c r="L2829" s="9">
        <v>265.49999999999818</v>
      </c>
      <c r="M2829" s="9">
        <v>341.2</v>
      </c>
      <c r="P2829" s="65">
        <f t="shared" si="73"/>
        <v>1193.899999999999</v>
      </c>
    </row>
    <row r="2830" spans="1:18" ht="15">
      <c r="A2830" s="28" t="s">
        <v>689</v>
      </c>
      <c r="B2830" s="239" t="s">
        <v>1658</v>
      </c>
      <c r="C2830" s="3"/>
      <c r="D2830" s="3"/>
      <c r="E2830" s="9" t="s">
        <v>278</v>
      </c>
      <c r="F2830" s="9" t="s">
        <v>278</v>
      </c>
      <c r="G2830" s="9" t="s">
        <v>278</v>
      </c>
      <c r="H2830" s="9" t="s">
        <v>278</v>
      </c>
      <c r="I2830" s="9">
        <v>0</v>
      </c>
      <c r="J2830" s="9">
        <v>335.99999999999909</v>
      </c>
      <c r="K2830" s="9">
        <v>263.19999999999982</v>
      </c>
      <c r="L2830" s="9">
        <v>434.40000000000055</v>
      </c>
      <c r="M2830" s="9">
        <v>156.9</v>
      </c>
      <c r="P2830" s="65">
        <f t="shared" si="73"/>
        <v>1190.4999999999995</v>
      </c>
    </row>
    <row r="2831" spans="1:18" ht="15">
      <c r="A2831" s="28" t="s">
        <v>690</v>
      </c>
      <c r="B2831" s="61" t="s">
        <v>686</v>
      </c>
      <c r="E2831" s="9" t="s">
        <v>278</v>
      </c>
      <c r="F2831" s="9" t="s">
        <v>278</v>
      </c>
      <c r="G2831" s="9" t="s">
        <v>278</v>
      </c>
      <c r="H2831" s="9">
        <v>202.10000000000127</v>
      </c>
      <c r="I2831" s="9">
        <v>0</v>
      </c>
      <c r="J2831" s="9">
        <v>245.00000000000182</v>
      </c>
      <c r="K2831" s="9">
        <v>290.79999999999836</v>
      </c>
      <c r="L2831" s="9">
        <v>355.49999999999909</v>
      </c>
      <c r="M2831" s="9">
        <v>96.5</v>
      </c>
      <c r="P2831" s="65">
        <f t="shared" si="73"/>
        <v>1189.9000000000005</v>
      </c>
    </row>
    <row r="2832" spans="1:18" ht="15">
      <c r="A2832" s="28" t="s">
        <v>691</v>
      </c>
      <c r="B2832" s="239" t="s">
        <v>1693</v>
      </c>
      <c r="C2832" s="3"/>
      <c r="D2832" s="3"/>
      <c r="E2832" s="9" t="s">
        <v>278</v>
      </c>
      <c r="F2832" s="9" t="s">
        <v>278</v>
      </c>
      <c r="G2832" s="9" t="s">
        <v>278</v>
      </c>
      <c r="H2832" s="9" t="s">
        <v>278</v>
      </c>
      <c r="I2832" s="9">
        <v>0</v>
      </c>
      <c r="J2832" s="9" t="s">
        <v>278</v>
      </c>
      <c r="K2832" s="184">
        <v>489.45000000000073</v>
      </c>
      <c r="L2832" s="9">
        <v>302.50000000000091</v>
      </c>
      <c r="M2832" s="188">
        <v>391</v>
      </c>
      <c r="P2832" s="65">
        <f t="shared" si="73"/>
        <v>1182.9500000000016</v>
      </c>
      <c r="R2832" t="s">
        <v>318</v>
      </c>
    </row>
    <row r="2833" spans="1:18" ht="15">
      <c r="A2833" s="28" t="s">
        <v>697</v>
      </c>
      <c r="B2833" s="239" t="s">
        <v>1655</v>
      </c>
      <c r="C2833" s="3"/>
      <c r="D2833" s="3"/>
      <c r="E2833" s="9" t="s">
        <v>278</v>
      </c>
      <c r="F2833" s="9" t="s">
        <v>278</v>
      </c>
      <c r="G2833" s="9" t="s">
        <v>278</v>
      </c>
      <c r="H2833" s="9" t="s">
        <v>278</v>
      </c>
      <c r="I2833" s="9">
        <v>0</v>
      </c>
      <c r="J2833" s="9">
        <v>424.89999999999964</v>
      </c>
      <c r="K2833" s="9">
        <v>212.99999999999818</v>
      </c>
      <c r="L2833" s="9">
        <v>410.90000000000146</v>
      </c>
      <c r="M2833" s="9">
        <v>124.5</v>
      </c>
      <c r="P2833" s="65">
        <f t="shared" si="73"/>
        <v>1173.2999999999993</v>
      </c>
    </row>
    <row r="2834" spans="1:18" ht="15">
      <c r="A2834" s="28" t="s">
        <v>698</v>
      </c>
      <c r="B2834" s="239" t="s">
        <v>1661</v>
      </c>
      <c r="C2834" s="3"/>
      <c r="D2834" s="3"/>
      <c r="E2834" s="9" t="s">
        <v>278</v>
      </c>
      <c r="F2834" s="9" t="s">
        <v>278</v>
      </c>
      <c r="G2834" s="9" t="s">
        <v>278</v>
      </c>
      <c r="H2834" s="9" t="s">
        <v>278</v>
      </c>
      <c r="I2834" s="9">
        <v>0</v>
      </c>
      <c r="J2834" s="9">
        <v>416.00000000000091</v>
      </c>
      <c r="K2834" s="9">
        <v>110.99999999999909</v>
      </c>
      <c r="L2834" s="9">
        <v>404.69999999999527</v>
      </c>
      <c r="M2834" s="9">
        <v>206.4</v>
      </c>
      <c r="P2834" s="65">
        <f t="shared" si="73"/>
        <v>1138.0999999999954</v>
      </c>
    </row>
    <row r="2835" spans="1:18" ht="15">
      <c r="A2835" s="28" t="s">
        <v>699</v>
      </c>
      <c r="B2835" s="178" t="s">
        <v>1348</v>
      </c>
      <c r="C2835" s="3"/>
      <c r="D2835" s="3"/>
      <c r="E2835" s="9" t="s">
        <v>278</v>
      </c>
      <c r="F2835" s="9" t="s">
        <v>278</v>
      </c>
      <c r="G2835" s="9" t="s">
        <v>278</v>
      </c>
      <c r="H2835" s="9" t="s">
        <v>278</v>
      </c>
      <c r="I2835" s="9">
        <v>0</v>
      </c>
      <c r="J2835" s="9">
        <v>448.39999999999873</v>
      </c>
      <c r="K2835" s="9">
        <v>217.800000000002</v>
      </c>
      <c r="L2835" s="9">
        <v>272.80000000000109</v>
      </c>
      <c r="M2835" s="9">
        <v>156.5</v>
      </c>
      <c r="P2835" s="65">
        <f t="shared" si="73"/>
        <v>1095.5000000000018</v>
      </c>
    </row>
    <row r="2836" spans="1:18" ht="15">
      <c r="A2836" s="28" t="s">
        <v>701</v>
      </c>
      <c r="B2836" s="239" t="s">
        <v>1653</v>
      </c>
      <c r="C2836" s="3"/>
      <c r="D2836" s="3"/>
      <c r="E2836" s="9" t="s">
        <v>278</v>
      </c>
      <c r="F2836" s="9" t="s">
        <v>278</v>
      </c>
      <c r="G2836" s="9" t="s">
        <v>278</v>
      </c>
      <c r="H2836" s="9" t="s">
        <v>278</v>
      </c>
      <c r="I2836" s="9">
        <v>0</v>
      </c>
      <c r="J2836" s="9">
        <v>345.29999999999927</v>
      </c>
      <c r="K2836" s="9">
        <v>91.799999999999272</v>
      </c>
      <c r="L2836" s="9">
        <v>294.10000000000036</v>
      </c>
      <c r="M2836" s="9">
        <v>342.9</v>
      </c>
      <c r="P2836" s="65">
        <f t="shared" si="73"/>
        <v>1074.099999999999</v>
      </c>
    </row>
    <row r="2837" spans="1:18" ht="15">
      <c r="A2837" s="28" t="s">
        <v>702</v>
      </c>
      <c r="B2837" s="61" t="s">
        <v>29</v>
      </c>
      <c r="E2837" s="188">
        <v>204.7</v>
      </c>
      <c r="F2837" s="9">
        <v>209.4</v>
      </c>
      <c r="G2837" s="9">
        <v>263.7</v>
      </c>
      <c r="H2837" s="9" t="s">
        <v>278</v>
      </c>
      <c r="I2837" s="9">
        <v>0</v>
      </c>
      <c r="J2837" s="9">
        <v>378.5</v>
      </c>
      <c r="K2837" s="9" t="s">
        <v>278</v>
      </c>
      <c r="L2837" s="9" t="s">
        <v>278</v>
      </c>
      <c r="M2837" s="9" t="s">
        <v>278</v>
      </c>
      <c r="P2837" s="65">
        <f t="shared" si="73"/>
        <v>1056.3</v>
      </c>
      <c r="R2837" t="s">
        <v>292</v>
      </c>
    </row>
    <row r="2838" spans="1:18" ht="15">
      <c r="A2838" s="28" t="s">
        <v>703</v>
      </c>
      <c r="B2838" s="239" t="s">
        <v>1671</v>
      </c>
      <c r="C2838" s="3"/>
      <c r="D2838" s="3"/>
      <c r="E2838" s="9" t="s">
        <v>278</v>
      </c>
      <c r="F2838" s="9" t="s">
        <v>278</v>
      </c>
      <c r="G2838" s="9" t="s">
        <v>278</v>
      </c>
      <c r="H2838" s="9" t="s">
        <v>278</v>
      </c>
      <c r="I2838" s="9">
        <v>0</v>
      </c>
      <c r="J2838" s="9" t="s">
        <v>278</v>
      </c>
      <c r="K2838" s="9">
        <v>324.70000000000073</v>
      </c>
      <c r="L2838" s="9">
        <v>435.00000000000182</v>
      </c>
      <c r="M2838" s="9">
        <v>285.89999999999998</v>
      </c>
      <c r="P2838" s="65">
        <f t="shared" si="73"/>
        <v>1045.6000000000026</v>
      </c>
    </row>
    <row r="2839" spans="1:18" ht="15">
      <c r="A2839" s="28" t="s">
        <v>706</v>
      </c>
      <c r="B2839" s="28" t="s">
        <v>639</v>
      </c>
      <c r="E2839" s="9" t="s">
        <v>278</v>
      </c>
      <c r="F2839" s="9" t="s">
        <v>278</v>
      </c>
      <c r="G2839" s="9" t="s">
        <v>278</v>
      </c>
      <c r="H2839" s="9">
        <v>256.300000000002</v>
      </c>
      <c r="I2839" s="9">
        <v>0</v>
      </c>
      <c r="J2839" s="9">
        <v>254.89999999999782</v>
      </c>
      <c r="K2839" s="9">
        <v>114.30000000000018</v>
      </c>
      <c r="L2839" s="9">
        <v>398.100000000004</v>
      </c>
      <c r="M2839" s="9" t="s">
        <v>278</v>
      </c>
      <c r="P2839" s="65">
        <f t="shared" si="73"/>
        <v>1023.600000000004</v>
      </c>
    </row>
    <row r="2840" spans="1:18" ht="15">
      <c r="A2840" s="28" t="s">
        <v>775</v>
      </c>
      <c r="B2840" s="61" t="s">
        <v>653</v>
      </c>
      <c r="E2840" s="9" t="s">
        <v>278</v>
      </c>
      <c r="F2840" s="9" t="s">
        <v>278</v>
      </c>
      <c r="G2840" s="9" t="s">
        <v>278</v>
      </c>
      <c r="H2840" s="9">
        <v>232.39999999999873</v>
      </c>
      <c r="I2840" s="9">
        <v>0</v>
      </c>
      <c r="J2840" s="9">
        <v>365</v>
      </c>
      <c r="K2840" s="9">
        <v>109.99999999999818</v>
      </c>
      <c r="L2840" s="9">
        <v>180</v>
      </c>
      <c r="M2840" s="9">
        <v>114.4</v>
      </c>
      <c r="P2840" s="65">
        <f t="shared" si="73"/>
        <v>1001.7999999999969</v>
      </c>
    </row>
    <row r="2841" spans="1:18" ht="15">
      <c r="A2841" s="28" t="s">
        <v>776</v>
      </c>
      <c r="B2841" s="239" t="s">
        <v>1666</v>
      </c>
      <c r="C2841" s="3"/>
      <c r="D2841" s="3"/>
      <c r="E2841" s="9" t="s">
        <v>278</v>
      </c>
      <c r="F2841" s="9" t="s">
        <v>278</v>
      </c>
      <c r="G2841" s="9" t="s">
        <v>278</v>
      </c>
      <c r="H2841" s="9" t="s">
        <v>278</v>
      </c>
      <c r="I2841" s="9">
        <v>0</v>
      </c>
      <c r="J2841" s="9" t="s">
        <v>278</v>
      </c>
      <c r="K2841" s="9">
        <v>322.59999999999945</v>
      </c>
      <c r="L2841" s="9">
        <v>448.79999999999927</v>
      </c>
      <c r="M2841" s="9">
        <v>217.6</v>
      </c>
      <c r="P2841" s="65">
        <f t="shared" si="73"/>
        <v>988.99999999999875</v>
      </c>
    </row>
    <row r="2842" spans="1:18" ht="15">
      <c r="A2842" s="28" t="s">
        <v>777</v>
      </c>
      <c r="B2842" s="61" t="s">
        <v>660</v>
      </c>
      <c r="E2842" s="9" t="s">
        <v>278</v>
      </c>
      <c r="F2842" s="9" t="s">
        <v>278</v>
      </c>
      <c r="G2842" s="9" t="s">
        <v>278</v>
      </c>
      <c r="H2842" s="9">
        <v>232.65000000000146</v>
      </c>
      <c r="I2842" s="9">
        <v>0</v>
      </c>
      <c r="J2842" s="9">
        <v>245.00000000000091</v>
      </c>
      <c r="K2842" s="9">
        <v>132.60000000000036</v>
      </c>
      <c r="L2842" s="9">
        <v>349.79999999999836</v>
      </c>
      <c r="M2842" s="9" t="s">
        <v>278</v>
      </c>
      <c r="P2842" s="65">
        <f t="shared" si="73"/>
        <v>960.05000000000109</v>
      </c>
    </row>
    <row r="2843" spans="1:18" ht="15">
      <c r="A2843" s="28" t="s">
        <v>778</v>
      </c>
      <c r="B2843" s="178" t="s">
        <v>1334</v>
      </c>
      <c r="C2843" s="3"/>
      <c r="D2843" s="3"/>
      <c r="E2843" s="9" t="s">
        <v>278</v>
      </c>
      <c r="F2843" s="9" t="s">
        <v>278</v>
      </c>
      <c r="G2843" s="9" t="s">
        <v>278</v>
      </c>
      <c r="H2843" s="9" t="s">
        <v>278</v>
      </c>
      <c r="I2843" s="9">
        <v>0</v>
      </c>
      <c r="J2843" s="9">
        <v>430</v>
      </c>
      <c r="K2843" s="9">
        <v>76.19999999999709</v>
      </c>
      <c r="L2843" s="9">
        <v>339.14999999999873</v>
      </c>
      <c r="M2843" s="9">
        <v>101.3</v>
      </c>
      <c r="P2843" s="65">
        <f t="shared" si="73"/>
        <v>946.64999999999577</v>
      </c>
    </row>
    <row r="2844" spans="1:18" ht="15">
      <c r="A2844" s="28" t="s">
        <v>779</v>
      </c>
      <c r="B2844" s="178" t="s">
        <v>1342</v>
      </c>
      <c r="C2844" s="3"/>
      <c r="D2844" s="3"/>
      <c r="E2844" s="9" t="s">
        <v>278</v>
      </c>
      <c r="F2844" s="9" t="s">
        <v>278</v>
      </c>
      <c r="G2844" s="9" t="s">
        <v>278</v>
      </c>
      <c r="H2844" s="9" t="s">
        <v>278</v>
      </c>
      <c r="I2844" s="9">
        <v>0</v>
      </c>
      <c r="J2844" s="9">
        <v>392.49999999999818</v>
      </c>
      <c r="K2844" s="9">
        <v>178.59999999999764</v>
      </c>
      <c r="L2844" s="9">
        <v>325.50000000000546</v>
      </c>
      <c r="M2844" s="9">
        <v>42</v>
      </c>
      <c r="P2844" s="65">
        <f t="shared" ref="P2844:P2875" si="74">SUM(E2844:M2844)</f>
        <v>938.60000000000127</v>
      </c>
    </row>
    <row r="2845" spans="1:18" ht="15">
      <c r="A2845" s="28" t="s">
        <v>780</v>
      </c>
      <c r="B2845" s="239" t="s">
        <v>1657</v>
      </c>
      <c r="C2845" s="3"/>
      <c r="D2845" s="3"/>
      <c r="E2845" s="9" t="s">
        <v>278</v>
      </c>
      <c r="F2845" s="9" t="s">
        <v>278</v>
      </c>
      <c r="G2845" s="9" t="s">
        <v>278</v>
      </c>
      <c r="H2845" s="9" t="s">
        <v>278</v>
      </c>
      <c r="I2845" s="9">
        <v>0</v>
      </c>
      <c r="J2845" s="9">
        <v>357.30000000000109</v>
      </c>
      <c r="K2845" s="9">
        <v>7.6999999999989086</v>
      </c>
      <c r="L2845" s="9">
        <v>333.89999999999691</v>
      </c>
      <c r="M2845" s="9">
        <v>222.9</v>
      </c>
      <c r="P2845" s="65">
        <f t="shared" si="74"/>
        <v>921.79999999999688</v>
      </c>
    </row>
    <row r="2846" spans="1:18" ht="15">
      <c r="A2846" s="28" t="s">
        <v>781</v>
      </c>
      <c r="B2846" s="178" t="s">
        <v>1343</v>
      </c>
      <c r="C2846" s="3"/>
      <c r="D2846" s="3"/>
      <c r="E2846" s="9" t="s">
        <v>278</v>
      </c>
      <c r="F2846" s="9" t="s">
        <v>278</v>
      </c>
      <c r="G2846" s="9" t="s">
        <v>278</v>
      </c>
      <c r="H2846" s="9" t="s">
        <v>278</v>
      </c>
      <c r="I2846" s="9">
        <v>0</v>
      </c>
      <c r="J2846" s="9">
        <v>279.29999999999927</v>
      </c>
      <c r="K2846" s="9">
        <v>219.50000000000091</v>
      </c>
      <c r="L2846" s="9">
        <v>295.50000000000182</v>
      </c>
      <c r="M2846" s="9">
        <v>82.7</v>
      </c>
      <c r="P2846" s="65">
        <f t="shared" si="74"/>
        <v>877.00000000000205</v>
      </c>
    </row>
    <row r="2847" spans="1:18" ht="15">
      <c r="A2847" s="28" t="s">
        <v>782</v>
      </c>
      <c r="B2847" s="61" t="s">
        <v>156</v>
      </c>
      <c r="E2847" s="9" t="s">
        <v>278</v>
      </c>
      <c r="F2847" s="9" t="s">
        <v>278</v>
      </c>
      <c r="G2847" s="9">
        <v>223.25</v>
      </c>
      <c r="H2847" s="9">
        <v>185.09999999999854</v>
      </c>
      <c r="I2847" s="9">
        <v>0</v>
      </c>
      <c r="J2847" s="9">
        <v>318.50000000000091</v>
      </c>
      <c r="K2847" s="9">
        <v>141.80000000000018</v>
      </c>
      <c r="L2847" s="9" t="s">
        <v>278</v>
      </c>
      <c r="M2847" s="9" t="s">
        <v>278</v>
      </c>
      <c r="P2847" s="65">
        <f t="shared" si="74"/>
        <v>868.64999999999964</v>
      </c>
    </row>
    <row r="2848" spans="1:18" ht="15">
      <c r="A2848" s="28" t="s">
        <v>783</v>
      </c>
      <c r="B2848" s="61" t="s">
        <v>2202</v>
      </c>
      <c r="C2848" s="3"/>
      <c r="D2848" s="3"/>
      <c r="E2848" s="9" t="s">
        <v>278</v>
      </c>
      <c r="F2848" s="9" t="s">
        <v>278</v>
      </c>
      <c r="G2848" s="9" t="s">
        <v>278</v>
      </c>
      <c r="H2848" s="9" t="s">
        <v>278</v>
      </c>
      <c r="I2848" s="9">
        <v>0</v>
      </c>
      <c r="J2848" s="9" t="s">
        <v>278</v>
      </c>
      <c r="K2848" s="9" t="s">
        <v>278</v>
      </c>
      <c r="L2848" s="9">
        <v>312.69999999999982</v>
      </c>
      <c r="M2848" s="183">
        <v>549.75</v>
      </c>
      <c r="N2848" s="65"/>
      <c r="P2848" s="65">
        <f t="shared" si="74"/>
        <v>862.44999999999982</v>
      </c>
      <c r="R2848" t="s">
        <v>300</v>
      </c>
    </row>
    <row r="2849" spans="1:21" ht="15">
      <c r="A2849" s="28" t="s">
        <v>784</v>
      </c>
      <c r="B2849" s="61" t="s">
        <v>4</v>
      </c>
      <c r="E2849" s="9">
        <v>49.5</v>
      </c>
      <c r="F2849" s="9">
        <v>49.5</v>
      </c>
      <c r="G2849" s="9">
        <v>256.3</v>
      </c>
      <c r="H2849" s="188">
        <v>446.79999999999836</v>
      </c>
      <c r="I2849" s="9">
        <v>0</v>
      </c>
      <c r="J2849" s="9" t="s">
        <v>278</v>
      </c>
      <c r="K2849" s="9" t="s">
        <v>278</v>
      </c>
      <c r="L2849" s="9" t="s">
        <v>278</v>
      </c>
      <c r="M2849" s="9" t="s">
        <v>278</v>
      </c>
      <c r="P2849" s="65">
        <f t="shared" si="74"/>
        <v>802.09999999999832</v>
      </c>
      <c r="R2849" t="s">
        <v>292</v>
      </c>
    </row>
    <row r="2850" spans="1:21" ht="15">
      <c r="A2850" s="28" t="s">
        <v>785</v>
      </c>
      <c r="B2850" s="178" t="s">
        <v>1341</v>
      </c>
      <c r="C2850" s="3"/>
      <c r="D2850" s="3"/>
      <c r="E2850" s="9" t="s">
        <v>278</v>
      </c>
      <c r="F2850" s="9" t="s">
        <v>278</v>
      </c>
      <c r="G2850" s="9" t="s">
        <v>278</v>
      </c>
      <c r="H2850" s="9" t="s">
        <v>278</v>
      </c>
      <c r="I2850" s="9">
        <v>0</v>
      </c>
      <c r="J2850" s="9">
        <v>341.10000000000036</v>
      </c>
      <c r="K2850" s="9">
        <v>178.09999999999854</v>
      </c>
      <c r="L2850" s="9">
        <v>276</v>
      </c>
      <c r="M2850" s="9" t="s">
        <v>278</v>
      </c>
      <c r="P2850" s="65">
        <f t="shared" si="74"/>
        <v>795.19999999999891</v>
      </c>
    </row>
    <row r="2851" spans="1:21" ht="15">
      <c r="A2851" s="28" t="s">
        <v>786</v>
      </c>
      <c r="B2851" s="61" t="s">
        <v>2207</v>
      </c>
      <c r="C2851" s="3"/>
      <c r="D2851" s="3"/>
      <c r="E2851" s="9" t="s">
        <v>278</v>
      </c>
      <c r="F2851" s="9" t="s">
        <v>278</v>
      </c>
      <c r="G2851" s="9" t="s">
        <v>278</v>
      </c>
      <c r="H2851" s="9" t="s">
        <v>278</v>
      </c>
      <c r="I2851" s="9">
        <v>0</v>
      </c>
      <c r="J2851" s="9" t="s">
        <v>278</v>
      </c>
      <c r="K2851" s="9" t="s">
        <v>278</v>
      </c>
      <c r="L2851" s="9">
        <v>421.50000000000182</v>
      </c>
      <c r="M2851" s="9">
        <v>355</v>
      </c>
      <c r="N2851" s="65"/>
      <c r="P2851" s="65">
        <f t="shared" si="74"/>
        <v>776.50000000000182</v>
      </c>
    </row>
    <row r="2852" spans="1:21" ht="15">
      <c r="A2852" s="28" t="s">
        <v>787</v>
      </c>
      <c r="B2852" s="239" t="s">
        <v>1668</v>
      </c>
      <c r="C2852" s="3"/>
      <c r="D2852" s="3"/>
      <c r="E2852" s="9" t="s">
        <v>278</v>
      </c>
      <c r="F2852" s="9" t="s">
        <v>278</v>
      </c>
      <c r="G2852" s="9" t="s">
        <v>278</v>
      </c>
      <c r="H2852" s="9" t="s">
        <v>278</v>
      </c>
      <c r="I2852" s="9">
        <v>0</v>
      </c>
      <c r="J2852" s="9" t="s">
        <v>278</v>
      </c>
      <c r="K2852" s="9">
        <v>292.50000000000091</v>
      </c>
      <c r="L2852" s="188">
        <v>465.99999999999602</v>
      </c>
      <c r="M2852" s="9">
        <v>15.5</v>
      </c>
      <c r="P2852" s="65">
        <f t="shared" si="74"/>
        <v>773.99999999999693</v>
      </c>
      <c r="R2852" t="s">
        <v>292</v>
      </c>
    </row>
    <row r="2853" spans="1:21" ht="15">
      <c r="A2853" s="28" t="s">
        <v>788</v>
      </c>
      <c r="B2853" s="239" t="s">
        <v>1649</v>
      </c>
      <c r="C2853" s="3"/>
      <c r="D2853" s="3"/>
      <c r="E2853" s="9" t="s">
        <v>278</v>
      </c>
      <c r="F2853" s="9" t="s">
        <v>278</v>
      </c>
      <c r="G2853" s="9" t="s">
        <v>278</v>
      </c>
      <c r="H2853" s="9" t="s">
        <v>278</v>
      </c>
      <c r="I2853" s="9">
        <v>0</v>
      </c>
      <c r="J2853" s="9">
        <v>250.50000000000091</v>
      </c>
      <c r="K2853" s="9">
        <v>80.000000000000909</v>
      </c>
      <c r="L2853" s="9">
        <v>300.19999999999527</v>
      </c>
      <c r="M2853" s="9">
        <v>143.19999999999999</v>
      </c>
      <c r="P2853" s="65">
        <f t="shared" si="74"/>
        <v>773.89999999999714</v>
      </c>
    </row>
    <row r="2854" spans="1:21" ht="15">
      <c r="A2854" s="28" t="s">
        <v>789</v>
      </c>
      <c r="B2854" s="178" t="s">
        <v>1350</v>
      </c>
      <c r="C2854" s="3"/>
      <c r="D2854" s="3"/>
      <c r="E2854" s="9" t="s">
        <v>278</v>
      </c>
      <c r="F2854" s="9" t="s">
        <v>278</v>
      </c>
      <c r="G2854" s="9" t="s">
        <v>278</v>
      </c>
      <c r="H2854" s="9" t="s">
        <v>278</v>
      </c>
      <c r="I2854" s="9">
        <v>0</v>
      </c>
      <c r="J2854" s="185">
        <v>680.29999999999927</v>
      </c>
      <c r="K2854" s="9">
        <v>71.400000000000546</v>
      </c>
      <c r="L2854" s="9" t="s">
        <v>278</v>
      </c>
      <c r="M2854" s="9" t="s">
        <v>278</v>
      </c>
      <c r="P2854" s="65">
        <f t="shared" si="74"/>
        <v>751.69999999999982</v>
      </c>
      <c r="R2854" t="s">
        <v>281</v>
      </c>
      <c r="U2854" t="s">
        <v>1433</v>
      </c>
    </row>
    <row r="2855" spans="1:21" ht="15">
      <c r="A2855" s="28" t="s">
        <v>790</v>
      </c>
      <c r="B2855" s="239" t="s">
        <v>1665</v>
      </c>
      <c r="C2855" s="3"/>
      <c r="D2855" s="3"/>
      <c r="E2855" s="9" t="s">
        <v>278</v>
      </c>
      <c r="F2855" s="9" t="s">
        <v>278</v>
      </c>
      <c r="G2855" s="9" t="s">
        <v>278</v>
      </c>
      <c r="H2855" s="9" t="s">
        <v>278</v>
      </c>
      <c r="I2855" s="9">
        <v>0</v>
      </c>
      <c r="J2855" s="9" t="s">
        <v>278</v>
      </c>
      <c r="K2855" s="9">
        <v>134.19999999999618</v>
      </c>
      <c r="L2855" s="9">
        <v>396.59999999999854</v>
      </c>
      <c r="M2855" s="9">
        <v>204</v>
      </c>
      <c r="P2855" s="65">
        <f t="shared" si="74"/>
        <v>734.79999999999472</v>
      </c>
    </row>
    <row r="2856" spans="1:21" ht="15">
      <c r="A2856" s="28" t="s">
        <v>791</v>
      </c>
      <c r="B2856" s="178" t="s">
        <v>1333</v>
      </c>
      <c r="C2856" s="3"/>
      <c r="D2856" s="3"/>
      <c r="E2856" s="9" t="s">
        <v>278</v>
      </c>
      <c r="F2856" s="9" t="s">
        <v>278</v>
      </c>
      <c r="G2856" s="9" t="s">
        <v>278</v>
      </c>
      <c r="H2856" s="9" t="s">
        <v>278</v>
      </c>
      <c r="I2856" s="9">
        <v>0</v>
      </c>
      <c r="J2856" s="9">
        <v>303.69999999999982</v>
      </c>
      <c r="K2856" s="9">
        <v>92.899999999998727</v>
      </c>
      <c r="L2856" s="9">
        <v>227.99999999999801</v>
      </c>
      <c r="M2856" s="9">
        <v>104.60000000000001</v>
      </c>
      <c r="P2856" s="65">
        <f t="shared" si="74"/>
        <v>729.19999999999652</v>
      </c>
    </row>
    <row r="2857" spans="1:21" ht="15">
      <c r="A2857" s="28" t="s">
        <v>792</v>
      </c>
      <c r="B2857" s="61" t="s">
        <v>2205</v>
      </c>
      <c r="C2857" s="3"/>
      <c r="D2857" s="3"/>
      <c r="E2857" s="9" t="s">
        <v>278</v>
      </c>
      <c r="F2857" s="9" t="s">
        <v>278</v>
      </c>
      <c r="G2857" s="9" t="s">
        <v>278</v>
      </c>
      <c r="H2857" s="9" t="s">
        <v>278</v>
      </c>
      <c r="I2857" s="9">
        <v>0</v>
      </c>
      <c r="J2857" s="9" t="s">
        <v>278</v>
      </c>
      <c r="K2857" s="9" t="s">
        <v>278</v>
      </c>
      <c r="L2857" s="188">
        <v>455.44999999999709</v>
      </c>
      <c r="M2857" s="9">
        <v>252.1</v>
      </c>
      <c r="N2857" s="65"/>
      <c r="P2857" s="65">
        <f t="shared" si="74"/>
        <v>707.54999999999711</v>
      </c>
      <c r="R2857" t="s">
        <v>293</v>
      </c>
    </row>
    <row r="2858" spans="1:21" ht="15">
      <c r="A2858" s="28" t="s">
        <v>793</v>
      </c>
      <c r="B2858" s="239" t="s">
        <v>1667</v>
      </c>
      <c r="C2858" s="3"/>
      <c r="D2858" s="3"/>
      <c r="E2858" s="9" t="s">
        <v>278</v>
      </c>
      <c r="F2858" s="9" t="s">
        <v>278</v>
      </c>
      <c r="G2858" s="9" t="s">
        <v>278</v>
      </c>
      <c r="H2858" s="9" t="s">
        <v>278</v>
      </c>
      <c r="I2858" s="9">
        <v>0</v>
      </c>
      <c r="J2858" s="9" t="s">
        <v>278</v>
      </c>
      <c r="K2858" s="9">
        <v>225.10000000000036</v>
      </c>
      <c r="L2858" s="9">
        <v>258.00000000000091</v>
      </c>
      <c r="M2858" s="9">
        <v>214</v>
      </c>
      <c r="P2858" s="65">
        <f t="shared" si="74"/>
        <v>697.10000000000127</v>
      </c>
    </row>
    <row r="2859" spans="1:21" ht="15">
      <c r="A2859" s="28" t="s">
        <v>794</v>
      </c>
      <c r="B2859" s="61" t="s">
        <v>180</v>
      </c>
      <c r="C2859" s="3"/>
      <c r="D2859" s="3"/>
      <c r="E2859" s="9" t="s">
        <v>278</v>
      </c>
      <c r="F2859" s="9" t="s">
        <v>278</v>
      </c>
      <c r="G2859" s="9" t="s">
        <v>278</v>
      </c>
      <c r="H2859" s="9" t="s">
        <v>278</v>
      </c>
      <c r="I2859" s="9">
        <v>0</v>
      </c>
      <c r="J2859" s="9" t="s">
        <v>278</v>
      </c>
      <c r="K2859" s="9" t="s">
        <v>278</v>
      </c>
      <c r="L2859" s="9">
        <v>420.10000000000218</v>
      </c>
      <c r="M2859" s="9">
        <v>267</v>
      </c>
      <c r="N2859" s="65"/>
      <c r="P2859" s="65">
        <f t="shared" si="74"/>
        <v>687.10000000000218</v>
      </c>
    </row>
    <row r="2860" spans="1:21" ht="15">
      <c r="A2860" s="28" t="s">
        <v>795</v>
      </c>
      <c r="B2860" s="61" t="s">
        <v>2201</v>
      </c>
      <c r="C2860" s="3"/>
      <c r="D2860" s="3"/>
      <c r="E2860" s="9" t="s">
        <v>278</v>
      </c>
      <c r="F2860" s="9" t="s">
        <v>278</v>
      </c>
      <c r="G2860" s="9" t="s">
        <v>278</v>
      </c>
      <c r="H2860" s="9" t="s">
        <v>278</v>
      </c>
      <c r="I2860" s="9">
        <v>0</v>
      </c>
      <c r="J2860" s="9" t="s">
        <v>278</v>
      </c>
      <c r="K2860" s="9" t="s">
        <v>278</v>
      </c>
      <c r="L2860" s="9">
        <v>285.49999999999727</v>
      </c>
      <c r="M2860" s="9">
        <v>383</v>
      </c>
      <c r="N2860" s="65"/>
      <c r="P2860" s="65">
        <f t="shared" si="74"/>
        <v>668.49999999999727</v>
      </c>
    </row>
    <row r="2861" spans="1:21" ht="15">
      <c r="A2861" s="28" t="s">
        <v>796</v>
      </c>
      <c r="B2861" s="61" t="s">
        <v>2195</v>
      </c>
      <c r="C2861" s="3"/>
      <c r="D2861" s="3"/>
      <c r="E2861" s="9" t="s">
        <v>278</v>
      </c>
      <c r="F2861" s="9" t="s">
        <v>278</v>
      </c>
      <c r="G2861" s="9" t="s">
        <v>278</v>
      </c>
      <c r="H2861" s="9" t="s">
        <v>278</v>
      </c>
      <c r="I2861" s="9">
        <v>0</v>
      </c>
      <c r="J2861" s="9" t="s">
        <v>278</v>
      </c>
      <c r="K2861" s="9" t="s">
        <v>278</v>
      </c>
      <c r="L2861" s="9">
        <v>307.50000000000182</v>
      </c>
      <c r="M2861" s="9">
        <v>333.8</v>
      </c>
      <c r="N2861" s="65"/>
      <c r="P2861" s="65">
        <f t="shared" si="74"/>
        <v>641.30000000000177</v>
      </c>
    </row>
    <row r="2862" spans="1:21" ht="15">
      <c r="A2862" s="28" t="s">
        <v>797</v>
      </c>
      <c r="B2862" s="239" t="s">
        <v>1664</v>
      </c>
      <c r="C2862" s="3"/>
      <c r="D2862" s="3"/>
      <c r="E2862" s="9" t="s">
        <v>278</v>
      </c>
      <c r="F2862" s="9" t="s">
        <v>278</v>
      </c>
      <c r="G2862" s="9" t="s">
        <v>278</v>
      </c>
      <c r="H2862" s="9" t="s">
        <v>278</v>
      </c>
      <c r="I2862" s="9">
        <v>0</v>
      </c>
      <c r="J2862" s="9" t="s">
        <v>278</v>
      </c>
      <c r="K2862" s="9">
        <v>130.40000000000055</v>
      </c>
      <c r="L2862" s="9">
        <v>414.69999999999891</v>
      </c>
      <c r="M2862" s="9">
        <v>68.8</v>
      </c>
      <c r="P2862" s="65">
        <f t="shared" si="74"/>
        <v>613.89999999999941</v>
      </c>
    </row>
    <row r="2863" spans="1:21" ht="15">
      <c r="A2863" s="28" t="s">
        <v>798</v>
      </c>
      <c r="B2863" s="61" t="s">
        <v>178</v>
      </c>
      <c r="E2863" s="188">
        <v>191.6</v>
      </c>
      <c r="F2863" s="183">
        <v>410.6</v>
      </c>
      <c r="G2863" s="9" t="s">
        <v>278</v>
      </c>
      <c r="H2863" s="9" t="s">
        <v>278</v>
      </c>
      <c r="I2863" s="9">
        <v>0</v>
      </c>
      <c r="J2863" s="9" t="s">
        <v>278</v>
      </c>
      <c r="K2863" s="9" t="s">
        <v>278</v>
      </c>
      <c r="L2863" s="9" t="s">
        <v>278</v>
      </c>
      <c r="M2863" s="9" t="s">
        <v>278</v>
      </c>
      <c r="P2863" s="65">
        <f t="shared" si="74"/>
        <v>602.20000000000005</v>
      </c>
      <c r="R2863" t="s">
        <v>319</v>
      </c>
    </row>
    <row r="2864" spans="1:21" ht="15">
      <c r="A2864" s="28" t="s">
        <v>799</v>
      </c>
      <c r="B2864" s="61" t="s">
        <v>674</v>
      </c>
      <c r="E2864" s="9" t="s">
        <v>278</v>
      </c>
      <c r="F2864" s="9" t="s">
        <v>278</v>
      </c>
      <c r="G2864" s="9" t="s">
        <v>278</v>
      </c>
      <c r="H2864" s="185">
        <v>600.350000000004</v>
      </c>
      <c r="I2864" s="9">
        <v>0</v>
      </c>
      <c r="J2864" s="9" t="s">
        <v>278</v>
      </c>
      <c r="K2864" s="9" t="s">
        <v>278</v>
      </c>
      <c r="L2864" s="9" t="s">
        <v>278</v>
      </c>
      <c r="M2864" s="9" t="s">
        <v>278</v>
      </c>
      <c r="P2864" s="65">
        <f t="shared" si="74"/>
        <v>600.350000000004</v>
      </c>
      <c r="R2864" t="s">
        <v>281</v>
      </c>
      <c r="U2864" t="s">
        <v>1433</v>
      </c>
    </row>
    <row r="2865" spans="1:18" ht="15">
      <c r="A2865" s="28" t="s">
        <v>800</v>
      </c>
      <c r="B2865" s="239" t="s">
        <v>1692</v>
      </c>
      <c r="C2865" s="3"/>
      <c r="D2865" s="3"/>
      <c r="E2865" s="9" t="s">
        <v>278</v>
      </c>
      <c r="F2865" s="9" t="s">
        <v>278</v>
      </c>
      <c r="G2865" s="9" t="s">
        <v>278</v>
      </c>
      <c r="H2865" s="9" t="s">
        <v>278</v>
      </c>
      <c r="I2865" s="9">
        <v>0</v>
      </c>
      <c r="J2865" s="9" t="s">
        <v>278</v>
      </c>
      <c r="K2865" s="188">
        <v>438.5</v>
      </c>
      <c r="L2865" s="9">
        <v>161.50000000000364</v>
      </c>
      <c r="M2865" s="9" t="s">
        <v>278</v>
      </c>
      <c r="P2865" s="65">
        <f t="shared" si="74"/>
        <v>600.00000000000364</v>
      </c>
      <c r="R2865" t="s">
        <v>284</v>
      </c>
    </row>
    <row r="2866" spans="1:18" ht="15">
      <c r="A2866" s="28" t="s">
        <v>801</v>
      </c>
      <c r="B2866" s="239" t="s">
        <v>2190</v>
      </c>
      <c r="C2866" s="3"/>
      <c r="D2866" s="3"/>
      <c r="E2866" s="9" t="s">
        <v>278</v>
      </c>
      <c r="F2866" s="9" t="s">
        <v>278</v>
      </c>
      <c r="G2866" s="9" t="s">
        <v>278</v>
      </c>
      <c r="H2866" s="9" t="s">
        <v>278</v>
      </c>
      <c r="I2866" s="9">
        <v>0</v>
      </c>
      <c r="J2866" s="9" t="s">
        <v>278</v>
      </c>
      <c r="K2866" s="9" t="s">
        <v>278</v>
      </c>
      <c r="L2866" s="9">
        <v>295.89999999999964</v>
      </c>
      <c r="M2866" s="9">
        <v>302.39999999999998</v>
      </c>
      <c r="N2866" s="65"/>
      <c r="P2866" s="65">
        <f t="shared" si="74"/>
        <v>598.29999999999961</v>
      </c>
    </row>
    <row r="2867" spans="1:18" ht="15">
      <c r="A2867" s="28" t="s">
        <v>802</v>
      </c>
      <c r="B2867" s="61" t="s">
        <v>35</v>
      </c>
      <c r="E2867" s="9">
        <v>70.099999999999994</v>
      </c>
      <c r="F2867" s="9">
        <v>171.6</v>
      </c>
      <c r="G2867" s="9">
        <v>218.7</v>
      </c>
      <c r="H2867" s="9">
        <v>121.5</v>
      </c>
      <c r="I2867" s="9">
        <v>0</v>
      </c>
      <c r="J2867" s="9" t="s">
        <v>278</v>
      </c>
      <c r="K2867" s="9" t="s">
        <v>278</v>
      </c>
      <c r="L2867" s="9" t="s">
        <v>278</v>
      </c>
      <c r="M2867" s="9" t="s">
        <v>278</v>
      </c>
      <c r="P2867" s="65">
        <f t="shared" si="74"/>
        <v>581.9</v>
      </c>
    </row>
    <row r="2868" spans="1:18" ht="15">
      <c r="A2868" s="28" t="s">
        <v>803</v>
      </c>
      <c r="B2868" s="239" t="s">
        <v>1656</v>
      </c>
      <c r="C2868" s="3"/>
      <c r="D2868" s="3"/>
      <c r="E2868" s="9" t="s">
        <v>278</v>
      </c>
      <c r="F2868" s="9" t="s">
        <v>278</v>
      </c>
      <c r="G2868" s="9" t="s">
        <v>278</v>
      </c>
      <c r="H2868" s="9" t="s">
        <v>278</v>
      </c>
      <c r="I2868" s="9">
        <v>0</v>
      </c>
      <c r="J2868" s="9">
        <v>391.70000000000073</v>
      </c>
      <c r="K2868" s="9">
        <v>186.69999999999891</v>
      </c>
      <c r="L2868" s="9" t="s">
        <v>278</v>
      </c>
      <c r="M2868" s="9" t="s">
        <v>278</v>
      </c>
      <c r="P2868" s="65">
        <f t="shared" si="74"/>
        <v>578.39999999999964</v>
      </c>
    </row>
    <row r="2869" spans="1:18" ht="15">
      <c r="A2869" s="28" t="s">
        <v>804</v>
      </c>
      <c r="B2869" s="239" t="s">
        <v>1690</v>
      </c>
      <c r="C2869" s="3"/>
      <c r="D2869" s="3"/>
      <c r="E2869" s="9" t="s">
        <v>278</v>
      </c>
      <c r="F2869" s="9" t="s">
        <v>278</v>
      </c>
      <c r="G2869" s="9" t="s">
        <v>278</v>
      </c>
      <c r="H2869" s="9" t="s">
        <v>278</v>
      </c>
      <c r="I2869" s="9">
        <v>0</v>
      </c>
      <c r="J2869" s="9" t="s">
        <v>278</v>
      </c>
      <c r="K2869" s="9">
        <v>97.999999999998181</v>
      </c>
      <c r="L2869" s="9">
        <v>268.50000000000091</v>
      </c>
      <c r="M2869" s="9">
        <v>209.5</v>
      </c>
      <c r="P2869" s="65">
        <f t="shared" si="74"/>
        <v>575.99999999999909</v>
      </c>
    </row>
    <row r="2870" spans="1:18" ht="15">
      <c r="A2870" s="28" t="s">
        <v>805</v>
      </c>
      <c r="B2870" s="61" t="s">
        <v>2200</v>
      </c>
      <c r="C2870" s="3"/>
      <c r="D2870" s="3"/>
      <c r="E2870" s="9" t="s">
        <v>278</v>
      </c>
      <c r="F2870" s="9" t="s">
        <v>278</v>
      </c>
      <c r="G2870" s="9" t="s">
        <v>278</v>
      </c>
      <c r="H2870" s="9" t="s">
        <v>278</v>
      </c>
      <c r="I2870" s="9">
        <v>0</v>
      </c>
      <c r="J2870" s="9" t="s">
        <v>278</v>
      </c>
      <c r="K2870" s="9" t="s">
        <v>278</v>
      </c>
      <c r="L2870" s="9">
        <v>258.90000000000055</v>
      </c>
      <c r="M2870" s="9">
        <v>298.39999999999998</v>
      </c>
      <c r="N2870" s="65"/>
      <c r="P2870" s="65">
        <f t="shared" si="74"/>
        <v>557.30000000000052</v>
      </c>
    </row>
    <row r="2871" spans="1:18" ht="15">
      <c r="A2871" s="28" t="s">
        <v>806</v>
      </c>
      <c r="B2871" s="239" t="s">
        <v>2318</v>
      </c>
      <c r="C2871" s="3"/>
      <c r="D2871" s="3"/>
      <c r="E2871" s="9" t="s">
        <v>278</v>
      </c>
      <c r="F2871" s="9" t="s">
        <v>278</v>
      </c>
      <c r="G2871" s="9" t="s">
        <v>278</v>
      </c>
      <c r="H2871" s="9" t="s">
        <v>278</v>
      </c>
      <c r="I2871" s="9">
        <v>0</v>
      </c>
      <c r="J2871" s="9" t="s">
        <v>278</v>
      </c>
      <c r="K2871" s="9">
        <v>211.50000000000182</v>
      </c>
      <c r="L2871" s="9">
        <v>301.49999999999818</v>
      </c>
      <c r="M2871" s="9">
        <v>42</v>
      </c>
      <c r="P2871" s="65">
        <f t="shared" si="74"/>
        <v>555</v>
      </c>
    </row>
    <row r="2872" spans="1:18" ht="15">
      <c r="A2872" s="28" t="s">
        <v>807</v>
      </c>
      <c r="B2872" s="61" t="s">
        <v>2197</v>
      </c>
      <c r="C2872" s="3"/>
      <c r="D2872" s="3"/>
      <c r="E2872" s="9" t="s">
        <v>278</v>
      </c>
      <c r="F2872" s="9" t="s">
        <v>278</v>
      </c>
      <c r="G2872" s="9" t="s">
        <v>278</v>
      </c>
      <c r="H2872" s="9" t="s">
        <v>278</v>
      </c>
      <c r="I2872" s="9">
        <v>0</v>
      </c>
      <c r="J2872" s="9" t="s">
        <v>278</v>
      </c>
      <c r="K2872" s="9" t="s">
        <v>278</v>
      </c>
      <c r="L2872" s="9">
        <v>378.80000000000291</v>
      </c>
      <c r="M2872" s="9">
        <v>162</v>
      </c>
      <c r="N2872" s="65"/>
      <c r="P2872" s="65">
        <f t="shared" si="74"/>
        <v>540.80000000000291</v>
      </c>
    </row>
    <row r="2873" spans="1:18" ht="15">
      <c r="A2873" s="28" t="s">
        <v>808</v>
      </c>
      <c r="B2873" s="61" t="s">
        <v>2212</v>
      </c>
      <c r="C2873" s="3"/>
      <c r="D2873" s="3"/>
      <c r="E2873" s="9" t="s">
        <v>278</v>
      </c>
      <c r="F2873" s="9" t="s">
        <v>278</v>
      </c>
      <c r="G2873" s="9" t="s">
        <v>278</v>
      </c>
      <c r="H2873" s="9" t="s">
        <v>278</v>
      </c>
      <c r="I2873" s="9">
        <v>0</v>
      </c>
      <c r="J2873" s="9" t="s">
        <v>278</v>
      </c>
      <c r="K2873" s="9" t="s">
        <v>278</v>
      </c>
      <c r="L2873" s="9">
        <v>276.79999999999927</v>
      </c>
      <c r="M2873" s="9">
        <v>253.1</v>
      </c>
      <c r="N2873" s="65"/>
      <c r="P2873" s="65">
        <f t="shared" si="74"/>
        <v>529.8999999999993</v>
      </c>
    </row>
    <row r="2874" spans="1:18" ht="15">
      <c r="A2874" s="28" t="s">
        <v>809</v>
      </c>
      <c r="B2874" s="61" t="s">
        <v>2193</v>
      </c>
      <c r="C2874" s="3"/>
      <c r="D2874" s="3"/>
      <c r="E2874" s="9" t="s">
        <v>278</v>
      </c>
      <c r="F2874" s="9" t="s">
        <v>278</v>
      </c>
      <c r="G2874" s="9" t="s">
        <v>278</v>
      </c>
      <c r="H2874" s="9" t="s">
        <v>278</v>
      </c>
      <c r="I2874" s="9">
        <v>0</v>
      </c>
      <c r="J2874" s="9" t="s">
        <v>278</v>
      </c>
      <c r="K2874" s="9" t="s">
        <v>278</v>
      </c>
      <c r="L2874" s="9">
        <v>300.00000000000091</v>
      </c>
      <c r="M2874" s="9">
        <v>229.2</v>
      </c>
      <c r="N2874" s="65"/>
      <c r="P2874" s="65">
        <f t="shared" si="74"/>
        <v>529.20000000000095</v>
      </c>
    </row>
    <row r="2875" spans="1:18" ht="15">
      <c r="A2875" s="28" t="s">
        <v>810</v>
      </c>
      <c r="B2875" s="61" t="s">
        <v>158</v>
      </c>
      <c r="E2875" s="9" t="s">
        <v>278</v>
      </c>
      <c r="F2875" s="9" t="s">
        <v>278</v>
      </c>
      <c r="G2875" s="9">
        <v>303.5</v>
      </c>
      <c r="H2875" s="9">
        <v>212.19999999999891</v>
      </c>
      <c r="I2875" s="9">
        <v>0</v>
      </c>
      <c r="J2875" s="9" t="s">
        <v>278</v>
      </c>
      <c r="K2875" s="9" t="s">
        <v>278</v>
      </c>
      <c r="L2875" s="9" t="s">
        <v>278</v>
      </c>
      <c r="M2875" s="9" t="s">
        <v>278</v>
      </c>
      <c r="P2875" s="65">
        <f t="shared" si="74"/>
        <v>515.69999999999891</v>
      </c>
    </row>
    <row r="2876" spans="1:18" ht="15">
      <c r="A2876" s="28" t="s">
        <v>811</v>
      </c>
      <c r="B2876" s="178" t="s">
        <v>1335</v>
      </c>
      <c r="C2876" s="3"/>
      <c r="D2876" s="3"/>
      <c r="E2876" s="9" t="s">
        <v>278</v>
      </c>
      <c r="F2876" s="9" t="s">
        <v>278</v>
      </c>
      <c r="G2876" s="9" t="s">
        <v>278</v>
      </c>
      <c r="H2876" s="9" t="s">
        <v>278</v>
      </c>
      <c r="I2876" s="9">
        <v>0</v>
      </c>
      <c r="J2876" s="9">
        <v>502.39999999999964</v>
      </c>
      <c r="K2876" s="9" t="s">
        <v>278</v>
      </c>
      <c r="L2876" s="9" t="s">
        <v>278</v>
      </c>
      <c r="M2876" s="9" t="s">
        <v>278</v>
      </c>
      <c r="P2876" s="65">
        <f t="shared" ref="P2876:P2907" si="75">SUM(E2876:M2876)</f>
        <v>502.39999999999964</v>
      </c>
    </row>
    <row r="2877" spans="1:18" ht="15">
      <c r="A2877" s="28" t="s">
        <v>812</v>
      </c>
      <c r="B2877" s="61" t="s">
        <v>2196</v>
      </c>
      <c r="C2877" s="3"/>
      <c r="D2877" s="3"/>
      <c r="E2877" s="9" t="s">
        <v>278</v>
      </c>
      <c r="F2877" s="9" t="s">
        <v>278</v>
      </c>
      <c r="G2877" s="9" t="s">
        <v>278</v>
      </c>
      <c r="H2877" s="9" t="s">
        <v>278</v>
      </c>
      <c r="I2877" s="9">
        <v>0</v>
      </c>
      <c r="J2877" s="9" t="s">
        <v>278</v>
      </c>
      <c r="K2877" s="9" t="s">
        <v>278</v>
      </c>
      <c r="L2877" s="9">
        <v>358.80000000000109</v>
      </c>
      <c r="M2877" s="9">
        <v>129</v>
      </c>
      <c r="N2877" s="65"/>
      <c r="P2877" s="65">
        <f t="shared" si="75"/>
        <v>487.80000000000109</v>
      </c>
    </row>
    <row r="2878" spans="1:18" ht="15">
      <c r="A2878" s="28" t="s">
        <v>813</v>
      </c>
      <c r="B2878" s="239" t="s">
        <v>1749</v>
      </c>
      <c r="C2878" s="3"/>
      <c r="D2878" s="3"/>
      <c r="E2878" s="9" t="s">
        <v>278</v>
      </c>
      <c r="F2878" s="9" t="s">
        <v>278</v>
      </c>
      <c r="G2878" s="9" t="s">
        <v>278</v>
      </c>
      <c r="H2878" s="9" t="s">
        <v>278</v>
      </c>
      <c r="I2878" s="9">
        <v>0</v>
      </c>
      <c r="J2878" s="9" t="s">
        <v>278</v>
      </c>
      <c r="K2878" s="9">
        <v>152.49999999999818</v>
      </c>
      <c r="L2878" s="9">
        <v>179.99999999999901</v>
      </c>
      <c r="M2878" s="9">
        <v>152.4</v>
      </c>
      <c r="P2878" s="65">
        <f t="shared" si="75"/>
        <v>484.89999999999714</v>
      </c>
    </row>
    <row r="2879" spans="1:18" ht="15">
      <c r="A2879" s="28" t="s">
        <v>814</v>
      </c>
      <c r="B2879" s="61" t="s">
        <v>649</v>
      </c>
      <c r="E2879" s="9" t="s">
        <v>278</v>
      </c>
      <c r="F2879" s="9" t="s">
        <v>278</v>
      </c>
      <c r="G2879" s="9" t="s">
        <v>278</v>
      </c>
      <c r="H2879" s="188">
        <v>459.49999999999909</v>
      </c>
      <c r="I2879" s="9">
        <v>0</v>
      </c>
      <c r="J2879" s="9" t="s">
        <v>278</v>
      </c>
      <c r="K2879" s="9" t="s">
        <v>278</v>
      </c>
      <c r="L2879" s="9" t="s">
        <v>278</v>
      </c>
      <c r="M2879" s="9" t="s">
        <v>278</v>
      </c>
      <c r="P2879" s="65">
        <f t="shared" si="75"/>
        <v>459.49999999999909</v>
      </c>
      <c r="R2879" t="s">
        <v>284</v>
      </c>
    </row>
    <row r="2880" spans="1:18" ht="15">
      <c r="A2880" s="28" t="s">
        <v>1946</v>
      </c>
      <c r="B2880" s="61" t="s">
        <v>2208</v>
      </c>
      <c r="C2880" s="3"/>
      <c r="D2880" s="3"/>
      <c r="E2880" s="9" t="s">
        <v>278</v>
      </c>
      <c r="F2880" s="9" t="s">
        <v>278</v>
      </c>
      <c r="G2880" s="9" t="s">
        <v>278</v>
      </c>
      <c r="H2880" s="9" t="s">
        <v>278</v>
      </c>
      <c r="I2880" s="9">
        <v>0</v>
      </c>
      <c r="J2880" s="9" t="s">
        <v>278</v>
      </c>
      <c r="K2880" s="9" t="s">
        <v>278</v>
      </c>
      <c r="L2880" s="9">
        <v>390.30000000000291</v>
      </c>
      <c r="M2880" s="9">
        <v>67.900000000000006</v>
      </c>
      <c r="N2880" s="65"/>
      <c r="P2880" s="65">
        <f t="shared" si="75"/>
        <v>458.20000000000289</v>
      </c>
    </row>
    <row r="2881" spans="1:20" ht="15">
      <c r="A2881" s="28" t="s">
        <v>2165</v>
      </c>
      <c r="B2881" s="61" t="s">
        <v>2213</v>
      </c>
      <c r="C2881" s="3"/>
      <c r="D2881" s="3"/>
      <c r="E2881" s="9" t="s">
        <v>278</v>
      </c>
      <c r="F2881" s="9" t="s">
        <v>278</v>
      </c>
      <c r="G2881" s="9" t="s">
        <v>278</v>
      </c>
      <c r="H2881" s="9" t="s">
        <v>278</v>
      </c>
      <c r="I2881" s="9">
        <v>0</v>
      </c>
      <c r="J2881" s="9" t="s">
        <v>278</v>
      </c>
      <c r="K2881" s="9" t="s">
        <v>278</v>
      </c>
      <c r="L2881" s="9">
        <v>312.80000000000109</v>
      </c>
      <c r="M2881" s="9">
        <v>142.19999999999999</v>
      </c>
      <c r="N2881" s="65"/>
      <c r="P2881" s="65">
        <f t="shared" si="75"/>
        <v>455.00000000000108</v>
      </c>
    </row>
    <row r="2882" spans="1:20" ht="15">
      <c r="A2882" s="28" t="s">
        <v>2166</v>
      </c>
      <c r="B2882" s="61" t="s">
        <v>2819</v>
      </c>
      <c r="C2882" s="3"/>
      <c r="D2882" s="3"/>
      <c r="E2882" s="9" t="s">
        <v>278</v>
      </c>
      <c r="F2882" s="9" t="s">
        <v>278</v>
      </c>
      <c r="G2882" s="9" t="s">
        <v>278</v>
      </c>
      <c r="H2882" s="9" t="s">
        <v>278</v>
      </c>
      <c r="I2882" s="9">
        <v>0</v>
      </c>
      <c r="J2882" s="9" t="s">
        <v>278</v>
      </c>
      <c r="K2882" s="9" t="s">
        <v>278</v>
      </c>
      <c r="L2882" s="9" t="s">
        <v>278</v>
      </c>
      <c r="M2882" s="188">
        <v>451.8</v>
      </c>
      <c r="P2882" s="65">
        <f t="shared" si="75"/>
        <v>451.8</v>
      </c>
      <c r="R2882" t="s">
        <v>284</v>
      </c>
    </row>
    <row r="2883" spans="1:20" ht="15">
      <c r="A2883" s="28" t="s">
        <v>2167</v>
      </c>
      <c r="B2883" s="61" t="s">
        <v>2206</v>
      </c>
      <c r="C2883" s="3"/>
      <c r="D2883" s="3"/>
      <c r="E2883" s="9" t="s">
        <v>278</v>
      </c>
      <c r="F2883" s="9" t="s">
        <v>278</v>
      </c>
      <c r="G2883" s="9" t="s">
        <v>278</v>
      </c>
      <c r="H2883" s="9" t="s">
        <v>278</v>
      </c>
      <c r="I2883" s="9">
        <v>0</v>
      </c>
      <c r="J2883" s="9" t="s">
        <v>278</v>
      </c>
      <c r="K2883" s="9" t="s">
        <v>278</v>
      </c>
      <c r="L2883" s="9">
        <v>340.40000000000146</v>
      </c>
      <c r="M2883" s="9">
        <v>105.50000000000001</v>
      </c>
      <c r="N2883" s="65"/>
      <c r="P2883" s="65">
        <f t="shared" si="75"/>
        <v>445.90000000000146</v>
      </c>
    </row>
    <row r="2884" spans="1:20" ht="15">
      <c r="A2884" s="28" t="s">
        <v>2168</v>
      </c>
      <c r="B2884" s="61" t="s">
        <v>2191</v>
      </c>
      <c r="C2884" s="3"/>
      <c r="D2884" s="3"/>
      <c r="E2884" s="9" t="s">
        <v>278</v>
      </c>
      <c r="F2884" s="9" t="s">
        <v>278</v>
      </c>
      <c r="G2884" s="9" t="s">
        <v>278</v>
      </c>
      <c r="H2884" s="9" t="s">
        <v>278</v>
      </c>
      <c r="I2884" s="9">
        <v>0</v>
      </c>
      <c r="J2884" s="9" t="s">
        <v>278</v>
      </c>
      <c r="K2884" s="9" t="s">
        <v>278</v>
      </c>
      <c r="L2884" s="9">
        <v>381.49999999999818</v>
      </c>
      <c r="M2884" s="9">
        <v>47.1</v>
      </c>
      <c r="N2884" s="65"/>
      <c r="P2884" s="65">
        <f t="shared" si="75"/>
        <v>428.5999999999982</v>
      </c>
    </row>
    <row r="2885" spans="1:20" ht="15">
      <c r="A2885" s="28" t="s">
        <v>2169</v>
      </c>
      <c r="B2885" s="239" t="s">
        <v>1651</v>
      </c>
      <c r="C2885" s="3"/>
      <c r="D2885" s="3"/>
      <c r="E2885" s="9" t="s">
        <v>278</v>
      </c>
      <c r="F2885" s="9" t="s">
        <v>278</v>
      </c>
      <c r="G2885" s="9" t="s">
        <v>278</v>
      </c>
      <c r="H2885" s="9" t="s">
        <v>278</v>
      </c>
      <c r="I2885" s="9">
        <v>0</v>
      </c>
      <c r="J2885" s="9">
        <v>397.29999999999927</v>
      </c>
      <c r="K2885" s="9" t="s">
        <v>278</v>
      </c>
      <c r="L2885" s="9" t="s">
        <v>278</v>
      </c>
      <c r="M2885" s="9" t="s">
        <v>278</v>
      </c>
      <c r="P2885" s="65">
        <f t="shared" si="75"/>
        <v>397.29999999999927</v>
      </c>
    </row>
    <row r="2886" spans="1:20" ht="15">
      <c r="A2886" s="28" t="s">
        <v>2170</v>
      </c>
      <c r="B2886" s="61" t="s">
        <v>2192</v>
      </c>
      <c r="C2886" s="3"/>
      <c r="D2886" s="3"/>
      <c r="E2886" s="9" t="s">
        <v>278</v>
      </c>
      <c r="F2886" s="9" t="s">
        <v>278</v>
      </c>
      <c r="G2886" s="9" t="s">
        <v>278</v>
      </c>
      <c r="H2886" s="9" t="s">
        <v>278</v>
      </c>
      <c r="I2886" s="9">
        <v>0</v>
      </c>
      <c r="J2886" s="9" t="s">
        <v>278</v>
      </c>
      <c r="K2886" s="9" t="s">
        <v>278</v>
      </c>
      <c r="L2886" s="9">
        <v>185.5</v>
      </c>
      <c r="M2886" s="9">
        <v>211.7</v>
      </c>
      <c r="N2886" s="65"/>
      <c r="P2886" s="65">
        <f t="shared" si="75"/>
        <v>397.2</v>
      </c>
    </row>
    <row r="2887" spans="1:20" ht="15">
      <c r="A2887" s="28" t="s">
        <v>2171</v>
      </c>
      <c r="B2887" s="61" t="s">
        <v>2716</v>
      </c>
      <c r="C2887" s="3"/>
      <c r="D2887" s="3"/>
      <c r="E2887" s="9" t="s">
        <v>278</v>
      </c>
      <c r="F2887" s="9" t="s">
        <v>278</v>
      </c>
      <c r="G2887" s="9" t="s">
        <v>278</v>
      </c>
      <c r="H2887" s="9" t="s">
        <v>278</v>
      </c>
      <c r="I2887" s="9">
        <v>0</v>
      </c>
      <c r="J2887" s="9" t="s">
        <v>278</v>
      </c>
      <c r="K2887" s="9" t="s">
        <v>278</v>
      </c>
      <c r="L2887" s="9" t="s">
        <v>278</v>
      </c>
      <c r="M2887" s="188">
        <v>394.90000000000003</v>
      </c>
      <c r="P2887" s="65">
        <f t="shared" si="75"/>
        <v>394.90000000000003</v>
      </c>
      <c r="R2887" t="s">
        <v>3210</v>
      </c>
    </row>
    <row r="2888" spans="1:20" ht="15">
      <c r="A2888" s="28" t="s">
        <v>2172</v>
      </c>
      <c r="B2888" s="61" t="s">
        <v>2211</v>
      </c>
      <c r="C2888" s="3"/>
      <c r="D2888" s="3"/>
      <c r="E2888" s="9" t="s">
        <v>278</v>
      </c>
      <c r="F2888" s="9" t="s">
        <v>278</v>
      </c>
      <c r="G2888" s="9" t="s">
        <v>278</v>
      </c>
      <c r="H2888" s="9" t="s">
        <v>278</v>
      </c>
      <c r="I2888" s="9">
        <v>0</v>
      </c>
      <c r="J2888" s="9" t="s">
        <v>278</v>
      </c>
      <c r="K2888" s="9" t="s">
        <v>278</v>
      </c>
      <c r="L2888" s="9">
        <v>348.59999999999673</v>
      </c>
      <c r="M2888" s="9">
        <v>42.9</v>
      </c>
      <c r="N2888" s="65"/>
      <c r="P2888" s="65">
        <f t="shared" si="75"/>
        <v>391.4999999999967</v>
      </c>
    </row>
    <row r="2889" spans="1:20" ht="15">
      <c r="A2889" s="28" t="s">
        <v>2173</v>
      </c>
      <c r="B2889" s="61" t="s">
        <v>2210</v>
      </c>
      <c r="C2889" s="3"/>
      <c r="D2889" s="3"/>
      <c r="E2889" s="9" t="s">
        <v>278</v>
      </c>
      <c r="F2889" s="9" t="s">
        <v>278</v>
      </c>
      <c r="G2889" s="9" t="s">
        <v>278</v>
      </c>
      <c r="H2889" s="9" t="s">
        <v>278</v>
      </c>
      <c r="I2889" s="9">
        <v>0</v>
      </c>
      <c r="J2889" s="9" t="s">
        <v>278</v>
      </c>
      <c r="K2889" s="9" t="s">
        <v>278</v>
      </c>
      <c r="L2889" s="9">
        <v>307.49999999999818</v>
      </c>
      <c r="M2889" s="9">
        <v>75.5</v>
      </c>
      <c r="N2889" s="65"/>
      <c r="P2889" s="65">
        <f t="shared" si="75"/>
        <v>382.99999999999818</v>
      </c>
    </row>
    <row r="2890" spans="1:20" ht="15">
      <c r="A2890" s="28" t="s">
        <v>2174</v>
      </c>
      <c r="B2890" s="61" t="s">
        <v>2198</v>
      </c>
      <c r="C2890" s="3"/>
      <c r="D2890" s="3"/>
      <c r="E2890" s="9" t="s">
        <v>278</v>
      </c>
      <c r="F2890" s="9" t="s">
        <v>278</v>
      </c>
      <c r="G2890" s="9" t="s">
        <v>278</v>
      </c>
      <c r="H2890" s="9" t="s">
        <v>278</v>
      </c>
      <c r="I2890" s="9">
        <v>0</v>
      </c>
      <c r="J2890" s="9" t="s">
        <v>278</v>
      </c>
      <c r="K2890" s="9" t="s">
        <v>278</v>
      </c>
      <c r="L2890" s="9">
        <v>289.29999999999927</v>
      </c>
      <c r="M2890" s="9">
        <v>91.4</v>
      </c>
      <c r="N2890" s="65"/>
      <c r="P2890" s="65">
        <f t="shared" si="75"/>
        <v>380.69999999999925</v>
      </c>
    </row>
    <row r="2891" spans="1:20" ht="15">
      <c r="A2891" s="28" t="s">
        <v>2175</v>
      </c>
      <c r="B2891" s="61" t="s">
        <v>2723</v>
      </c>
      <c r="C2891" s="3"/>
      <c r="D2891" s="3"/>
      <c r="E2891" s="9" t="s">
        <v>278</v>
      </c>
      <c r="F2891" s="9" t="s">
        <v>278</v>
      </c>
      <c r="G2891" s="9" t="s">
        <v>278</v>
      </c>
      <c r="H2891" s="9" t="s">
        <v>278</v>
      </c>
      <c r="I2891" s="9">
        <v>0</v>
      </c>
      <c r="J2891" s="9" t="s">
        <v>278</v>
      </c>
      <c r="K2891" s="9" t="s">
        <v>278</v>
      </c>
      <c r="L2891" s="9" t="s">
        <v>278</v>
      </c>
      <c r="M2891" s="9">
        <v>371.8</v>
      </c>
      <c r="P2891" s="65">
        <f t="shared" si="75"/>
        <v>371.8</v>
      </c>
    </row>
    <row r="2892" spans="1:20" ht="15">
      <c r="A2892" s="28" t="s">
        <v>2176</v>
      </c>
      <c r="B2892" s="61" t="s">
        <v>2199</v>
      </c>
      <c r="C2892" s="3"/>
      <c r="D2892" s="3"/>
      <c r="E2892" s="9" t="s">
        <v>278</v>
      </c>
      <c r="F2892" s="9" t="s">
        <v>278</v>
      </c>
      <c r="G2892" s="9" t="s">
        <v>278</v>
      </c>
      <c r="H2892" s="9" t="s">
        <v>278</v>
      </c>
      <c r="I2892" s="9">
        <v>0</v>
      </c>
      <c r="J2892" s="9" t="s">
        <v>278</v>
      </c>
      <c r="K2892" s="9" t="s">
        <v>278</v>
      </c>
      <c r="L2892" s="9">
        <v>287.00000000000182</v>
      </c>
      <c r="M2892" s="9">
        <v>56.2</v>
      </c>
      <c r="N2892" s="65"/>
      <c r="P2892" s="65">
        <f t="shared" si="75"/>
        <v>343.20000000000181</v>
      </c>
    </row>
    <row r="2893" spans="1:20" ht="15">
      <c r="A2893" s="28" t="s">
        <v>2177</v>
      </c>
      <c r="B2893" s="61" t="s">
        <v>2728</v>
      </c>
      <c r="C2893" s="3"/>
      <c r="D2893" s="3"/>
      <c r="E2893" s="9" t="s">
        <v>278</v>
      </c>
      <c r="F2893" s="9" t="s">
        <v>278</v>
      </c>
      <c r="G2893" s="9" t="s">
        <v>278</v>
      </c>
      <c r="H2893" s="9" t="s">
        <v>278</v>
      </c>
      <c r="I2893" s="9">
        <v>0</v>
      </c>
      <c r="J2893" s="9" t="s">
        <v>278</v>
      </c>
      <c r="K2893" s="9" t="s">
        <v>278</v>
      </c>
      <c r="L2893" s="9" t="s">
        <v>278</v>
      </c>
      <c r="M2893" s="9">
        <v>342.6</v>
      </c>
      <c r="P2893" s="65">
        <f t="shared" si="75"/>
        <v>342.6</v>
      </c>
    </row>
    <row r="2894" spans="1:20" ht="15">
      <c r="A2894" s="28" t="s">
        <v>2178</v>
      </c>
      <c r="B2894" s="61" t="s">
        <v>2209</v>
      </c>
      <c r="C2894" s="3"/>
      <c r="D2894" s="3"/>
      <c r="E2894" s="9" t="s">
        <v>278</v>
      </c>
      <c r="F2894" s="9" t="s">
        <v>278</v>
      </c>
      <c r="G2894" s="9" t="s">
        <v>278</v>
      </c>
      <c r="H2894" s="9" t="s">
        <v>278</v>
      </c>
      <c r="I2894" s="9">
        <v>0</v>
      </c>
      <c r="J2894" s="9" t="s">
        <v>278</v>
      </c>
      <c r="K2894" s="9" t="s">
        <v>278</v>
      </c>
      <c r="L2894" s="9">
        <v>292.59999999999854</v>
      </c>
      <c r="M2894" s="9">
        <v>50</v>
      </c>
      <c r="N2894" s="65"/>
      <c r="P2894" s="65">
        <f t="shared" si="75"/>
        <v>342.59999999999854</v>
      </c>
    </row>
    <row r="2895" spans="1:20" ht="15">
      <c r="A2895" s="28" t="s">
        <v>2179</v>
      </c>
      <c r="B2895" s="61" t="s">
        <v>2703</v>
      </c>
      <c r="C2895" s="3"/>
      <c r="D2895" s="3"/>
      <c r="E2895" s="9" t="s">
        <v>278</v>
      </c>
      <c r="F2895" s="9" t="s">
        <v>278</v>
      </c>
      <c r="G2895" s="9" t="s">
        <v>278</v>
      </c>
      <c r="H2895" s="9" t="s">
        <v>278</v>
      </c>
      <c r="I2895" s="9">
        <v>0</v>
      </c>
      <c r="J2895" s="9" t="s">
        <v>278</v>
      </c>
      <c r="K2895" s="9" t="s">
        <v>278</v>
      </c>
      <c r="L2895" s="9" t="s">
        <v>278</v>
      </c>
      <c r="M2895" s="9">
        <v>329.29999999999995</v>
      </c>
      <c r="P2895" s="65">
        <f t="shared" si="75"/>
        <v>329.29999999999995</v>
      </c>
      <c r="T2895" t="s">
        <v>2452</v>
      </c>
    </row>
    <row r="2896" spans="1:20" ht="15">
      <c r="A2896" s="28" t="s">
        <v>2180</v>
      </c>
      <c r="B2896" s="61" t="s">
        <v>2721</v>
      </c>
      <c r="C2896" s="3"/>
      <c r="D2896" s="3"/>
      <c r="E2896" s="9" t="s">
        <v>278</v>
      </c>
      <c r="F2896" s="9" t="s">
        <v>278</v>
      </c>
      <c r="G2896" s="9" t="s">
        <v>278</v>
      </c>
      <c r="H2896" s="9" t="s">
        <v>278</v>
      </c>
      <c r="I2896" s="9">
        <v>0</v>
      </c>
      <c r="J2896" s="9" t="s">
        <v>278</v>
      </c>
      <c r="K2896" s="9" t="s">
        <v>278</v>
      </c>
      <c r="L2896" s="9" t="s">
        <v>278</v>
      </c>
      <c r="M2896" s="9">
        <v>327.2</v>
      </c>
      <c r="P2896" s="65">
        <f t="shared" si="75"/>
        <v>327.2</v>
      </c>
    </row>
    <row r="2897" spans="1:16" ht="15">
      <c r="A2897" s="28" t="s">
        <v>2181</v>
      </c>
      <c r="B2897" s="61" t="s">
        <v>2214</v>
      </c>
      <c r="C2897" s="3"/>
      <c r="D2897" s="3"/>
      <c r="E2897" s="9" t="s">
        <v>278</v>
      </c>
      <c r="F2897" s="9" t="s">
        <v>278</v>
      </c>
      <c r="G2897" s="9" t="s">
        <v>278</v>
      </c>
      <c r="H2897" s="9" t="s">
        <v>278</v>
      </c>
      <c r="I2897" s="9">
        <v>0</v>
      </c>
      <c r="J2897" s="9" t="s">
        <v>278</v>
      </c>
      <c r="K2897" s="9" t="s">
        <v>278</v>
      </c>
      <c r="L2897" s="9">
        <v>304.59999999999854</v>
      </c>
      <c r="M2897" s="9" t="s">
        <v>278</v>
      </c>
      <c r="N2897" s="65"/>
      <c r="P2897" s="65">
        <f t="shared" si="75"/>
        <v>304.59999999999854</v>
      </c>
    </row>
    <row r="2898" spans="1:16" ht="15">
      <c r="A2898" s="28" t="s">
        <v>2182</v>
      </c>
      <c r="B2898" s="61" t="s">
        <v>2715</v>
      </c>
      <c r="C2898" s="3"/>
      <c r="D2898" s="3"/>
      <c r="E2898" s="9" t="s">
        <v>278</v>
      </c>
      <c r="F2898" s="9" t="s">
        <v>278</v>
      </c>
      <c r="G2898" s="9" t="s">
        <v>278</v>
      </c>
      <c r="H2898" s="9" t="s">
        <v>278</v>
      </c>
      <c r="I2898" s="9">
        <v>0</v>
      </c>
      <c r="J2898" s="9" t="s">
        <v>278</v>
      </c>
      <c r="K2898" s="9" t="s">
        <v>278</v>
      </c>
      <c r="L2898" s="9" t="s">
        <v>278</v>
      </c>
      <c r="M2898" s="9">
        <v>303.3</v>
      </c>
      <c r="P2898" s="65">
        <f t="shared" si="75"/>
        <v>303.3</v>
      </c>
    </row>
    <row r="2899" spans="1:16" ht="15">
      <c r="A2899" s="28" t="s">
        <v>2183</v>
      </c>
      <c r="B2899" s="61" t="s">
        <v>2704</v>
      </c>
      <c r="C2899" s="3"/>
      <c r="D2899" s="3"/>
      <c r="E2899" s="9" t="s">
        <v>278</v>
      </c>
      <c r="F2899" s="9" t="s">
        <v>278</v>
      </c>
      <c r="G2899" s="9" t="s">
        <v>278</v>
      </c>
      <c r="H2899" s="9" t="s">
        <v>278</v>
      </c>
      <c r="I2899" s="9">
        <v>0</v>
      </c>
      <c r="J2899" s="9" t="s">
        <v>278</v>
      </c>
      <c r="K2899" s="9" t="s">
        <v>278</v>
      </c>
      <c r="L2899" s="9" t="s">
        <v>278</v>
      </c>
      <c r="M2899" s="9">
        <v>286.2</v>
      </c>
      <c r="P2899" s="65">
        <f t="shared" si="75"/>
        <v>286.2</v>
      </c>
    </row>
    <row r="2900" spans="1:16" ht="15">
      <c r="A2900" s="28" t="s">
        <v>2184</v>
      </c>
      <c r="B2900" s="239" t="s">
        <v>2189</v>
      </c>
      <c r="C2900" s="3"/>
      <c r="D2900" s="3"/>
      <c r="E2900" s="9" t="s">
        <v>278</v>
      </c>
      <c r="F2900" s="9" t="s">
        <v>278</v>
      </c>
      <c r="G2900" s="9" t="s">
        <v>278</v>
      </c>
      <c r="H2900" s="9" t="s">
        <v>278</v>
      </c>
      <c r="I2900" s="9">
        <v>0</v>
      </c>
      <c r="J2900" s="9" t="s">
        <v>278</v>
      </c>
      <c r="K2900" s="9" t="s">
        <v>278</v>
      </c>
      <c r="L2900" s="9">
        <v>283.70000000000164</v>
      </c>
      <c r="M2900" s="9" t="s">
        <v>278</v>
      </c>
      <c r="N2900" s="65"/>
      <c r="P2900" s="65">
        <f t="shared" si="75"/>
        <v>283.70000000000164</v>
      </c>
    </row>
    <row r="2901" spans="1:16" ht="15">
      <c r="A2901" s="28" t="s">
        <v>2185</v>
      </c>
      <c r="B2901" s="61" t="s">
        <v>2835</v>
      </c>
      <c r="C2901" s="3"/>
      <c r="D2901" s="3"/>
      <c r="E2901" s="9" t="s">
        <v>278</v>
      </c>
      <c r="F2901" s="9" t="s">
        <v>278</v>
      </c>
      <c r="G2901" s="9" t="s">
        <v>278</v>
      </c>
      <c r="H2901" s="9" t="s">
        <v>278</v>
      </c>
      <c r="I2901" s="9">
        <v>0</v>
      </c>
      <c r="J2901" s="9" t="s">
        <v>278</v>
      </c>
      <c r="K2901" s="9" t="s">
        <v>278</v>
      </c>
      <c r="L2901" s="9" t="s">
        <v>278</v>
      </c>
      <c r="M2901" s="9">
        <v>283.7</v>
      </c>
      <c r="P2901" s="65">
        <f t="shared" si="75"/>
        <v>283.7</v>
      </c>
    </row>
    <row r="2902" spans="1:16" ht="15">
      <c r="A2902" s="28" t="s">
        <v>2186</v>
      </c>
      <c r="B2902" s="61" t="s">
        <v>2719</v>
      </c>
      <c r="C2902" s="3"/>
      <c r="D2902" s="3"/>
      <c r="E2902" s="9" t="s">
        <v>278</v>
      </c>
      <c r="F2902" s="9" t="s">
        <v>278</v>
      </c>
      <c r="G2902" s="9" t="s">
        <v>278</v>
      </c>
      <c r="H2902" s="9" t="s">
        <v>278</v>
      </c>
      <c r="I2902" s="9">
        <v>0</v>
      </c>
      <c r="J2902" s="9" t="s">
        <v>278</v>
      </c>
      <c r="K2902" s="9" t="s">
        <v>278</v>
      </c>
      <c r="L2902" s="9" t="s">
        <v>278</v>
      </c>
      <c r="M2902" s="9">
        <v>268.7</v>
      </c>
      <c r="P2902" s="65">
        <f t="shared" si="75"/>
        <v>268.7</v>
      </c>
    </row>
    <row r="2903" spans="1:16" ht="15">
      <c r="A2903" s="28" t="s">
        <v>2187</v>
      </c>
      <c r="B2903" s="61" t="s">
        <v>2709</v>
      </c>
      <c r="C2903" s="3"/>
      <c r="D2903" s="3"/>
      <c r="E2903" s="9" t="s">
        <v>278</v>
      </c>
      <c r="F2903" s="9" t="s">
        <v>278</v>
      </c>
      <c r="G2903" s="9" t="s">
        <v>278</v>
      </c>
      <c r="H2903" s="9" t="s">
        <v>278</v>
      </c>
      <c r="I2903" s="9">
        <v>0</v>
      </c>
      <c r="J2903" s="9" t="s">
        <v>278</v>
      </c>
      <c r="K2903" s="9" t="s">
        <v>278</v>
      </c>
      <c r="L2903" s="9" t="s">
        <v>278</v>
      </c>
      <c r="M2903" s="9">
        <v>252.8</v>
      </c>
      <c r="P2903" s="65">
        <f t="shared" si="75"/>
        <v>252.8</v>
      </c>
    </row>
    <row r="2904" spans="1:16" ht="15">
      <c r="A2904" s="28" t="s">
        <v>2188</v>
      </c>
      <c r="B2904" s="61" t="s">
        <v>2204</v>
      </c>
      <c r="C2904" s="3"/>
      <c r="D2904" s="3"/>
      <c r="E2904" s="9" t="s">
        <v>278</v>
      </c>
      <c r="F2904" s="9" t="s">
        <v>278</v>
      </c>
      <c r="G2904" s="9" t="s">
        <v>278</v>
      </c>
      <c r="H2904" s="9" t="s">
        <v>278</v>
      </c>
      <c r="I2904" s="9">
        <v>0</v>
      </c>
      <c r="J2904" s="9" t="s">
        <v>278</v>
      </c>
      <c r="K2904" s="9" t="s">
        <v>278</v>
      </c>
      <c r="L2904" s="9">
        <v>250.699999999997</v>
      </c>
      <c r="M2904" s="9" t="s">
        <v>278</v>
      </c>
      <c r="N2904" s="65"/>
      <c r="P2904" s="65">
        <f t="shared" si="75"/>
        <v>250.699999999997</v>
      </c>
    </row>
    <row r="2905" spans="1:16" ht="15">
      <c r="A2905" s="28" t="s">
        <v>2296</v>
      </c>
      <c r="B2905" s="61" t="s">
        <v>2706</v>
      </c>
      <c r="C2905" s="3"/>
      <c r="D2905" s="3"/>
      <c r="E2905" s="9" t="s">
        <v>278</v>
      </c>
      <c r="F2905" s="9" t="s">
        <v>278</v>
      </c>
      <c r="G2905" s="9" t="s">
        <v>278</v>
      </c>
      <c r="H2905" s="9" t="s">
        <v>278</v>
      </c>
      <c r="I2905" s="9">
        <v>0</v>
      </c>
      <c r="J2905" s="9" t="s">
        <v>278</v>
      </c>
      <c r="K2905" s="9" t="s">
        <v>278</v>
      </c>
      <c r="L2905" s="9" t="s">
        <v>278</v>
      </c>
      <c r="M2905" s="9">
        <v>238.1</v>
      </c>
      <c r="P2905" s="65">
        <f t="shared" si="75"/>
        <v>238.1</v>
      </c>
    </row>
    <row r="2906" spans="1:16" ht="15">
      <c r="A2906" s="28" t="s">
        <v>2297</v>
      </c>
      <c r="B2906" s="61" t="s">
        <v>688</v>
      </c>
      <c r="E2906" s="9" t="s">
        <v>278</v>
      </c>
      <c r="F2906" s="9" t="s">
        <v>278</v>
      </c>
      <c r="G2906" s="9" t="s">
        <v>278</v>
      </c>
      <c r="H2906" s="9">
        <v>236.90000000000055</v>
      </c>
      <c r="I2906" s="9">
        <v>0</v>
      </c>
      <c r="J2906" s="9" t="s">
        <v>278</v>
      </c>
      <c r="K2906" s="9" t="s">
        <v>278</v>
      </c>
      <c r="L2906" s="9" t="s">
        <v>278</v>
      </c>
      <c r="M2906" s="9" t="s">
        <v>278</v>
      </c>
      <c r="P2906" s="65">
        <f t="shared" si="75"/>
        <v>236.90000000000055</v>
      </c>
    </row>
    <row r="2907" spans="1:16" ht="15">
      <c r="A2907" s="28" t="s">
        <v>2298</v>
      </c>
      <c r="B2907" s="61" t="s">
        <v>2700</v>
      </c>
      <c r="C2907" s="3"/>
      <c r="D2907" s="3"/>
      <c r="E2907" s="9" t="s">
        <v>278</v>
      </c>
      <c r="F2907" s="9" t="s">
        <v>278</v>
      </c>
      <c r="G2907" s="9" t="s">
        <v>278</v>
      </c>
      <c r="H2907" s="9" t="s">
        <v>278</v>
      </c>
      <c r="I2907" s="9">
        <v>0</v>
      </c>
      <c r="J2907" s="9" t="s">
        <v>278</v>
      </c>
      <c r="K2907" s="9" t="s">
        <v>278</v>
      </c>
      <c r="L2907" s="9" t="s">
        <v>278</v>
      </c>
      <c r="M2907" s="9">
        <v>236.8</v>
      </c>
      <c r="P2907" s="65">
        <f t="shared" si="75"/>
        <v>236.8</v>
      </c>
    </row>
    <row r="2908" spans="1:16" ht="15">
      <c r="A2908" s="253" t="s">
        <v>2676</v>
      </c>
      <c r="B2908" s="61" t="s">
        <v>2726</v>
      </c>
      <c r="C2908" s="3"/>
      <c r="D2908" s="3"/>
      <c r="E2908" s="9" t="s">
        <v>278</v>
      </c>
      <c r="F2908" s="9" t="s">
        <v>278</v>
      </c>
      <c r="G2908" s="9" t="s">
        <v>278</v>
      </c>
      <c r="H2908" s="9" t="s">
        <v>278</v>
      </c>
      <c r="I2908" s="9">
        <v>0</v>
      </c>
      <c r="J2908" s="9" t="s">
        <v>278</v>
      </c>
      <c r="K2908" s="9" t="s">
        <v>278</v>
      </c>
      <c r="L2908" s="9" t="s">
        <v>278</v>
      </c>
      <c r="M2908" s="9">
        <v>235</v>
      </c>
      <c r="P2908" s="65">
        <f t="shared" ref="P2908:P2938" si="76">SUM(E2908:M2908)</f>
        <v>235</v>
      </c>
    </row>
    <row r="2909" spans="1:16" ht="15">
      <c r="A2909" s="253" t="s">
        <v>2677</v>
      </c>
      <c r="B2909" s="61" t="s">
        <v>2203</v>
      </c>
      <c r="C2909" s="3"/>
      <c r="D2909" s="3"/>
      <c r="E2909" s="9" t="s">
        <v>278</v>
      </c>
      <c r="F2909" s="9" t="s">
        <v>278</v>
      </c>
      <c r="G2909" s="9" t="s">
        <v>278</v>
      </c>
      <c r="H2909" s="9" t="s">
        <v>278</v>
      </c>
      <c r="I2909" s="9">
        <v>0</v>
      </c>
      <c r="J2909" s="9" t="s">
        <v>278</v>
      </c>
      <c r="K2909" s="9" t="s">
        <v>278</v>
      </c>
      <c r="L2909" s="9">
        <v>222.00000000000182</v>
      </c>
      <c r="M2909" s="9" t="s">
        <v>278</v>
      </c>
      <c r="N2909" s="65"/>
      <c r="P2909" s="65">
        <f t="shared" si="76"/>
        <v>222.00000000000182</v>
      </c>
    </row>
    <row r="2910" spans="1:16" ht="15">
      <c r="A2910" s="253" t="s">
        <v>2678</v>
      </c>
      <c r="B2910" s="61" t="s">
        <v>2707</v>
      </c>
      <c r="C2910" s="3"/>
      <c r="D2910" s="3"/>
      <c r="E2910" s="9" t="s">
        <v>278</v>
      </c>
      <c r="F2910" s="9" t="s">
        <v>278</v>
      </c>
      <c r="G2910" s="9" t="s">
        <v>278</v>
      </c>
      <c r="H2910" s="9" t="s">
        <v>278</v>
      </c>
      <c r="I2910" s="9">
        <v>0</v>
      </c>
      <c r="J2910" s="9" t="s">
        <v>278</v>
      </c>
      <c r="K2910" s="9" t="s">
        <v>278</v>
      </c>
      <c r="L2910" s="9" t="s">
        <v>278</v>
      </c>
      <c r="M2910" s="9">
        <v>215.9</v>
      </c>
      <c r="P2910" s="65">
        <f t="shared" si="76"/>
        <v>215.9</v>
      </c>
    </row>
    <row r="2911" spans="1:16" ht="15">
      <c r="A2911" s="253" t="s">
        <v>2679</v>
      </c>
      <c r="B2911" s="61" t="s">
        <v>2194</v>
      </c>
      <c r="C2911" s="3"/>
      <c r="D2911" s="3"/>
      <c r="E2911" s="9" t="s">
        <v>278</v>
      </c>
      <c r="F2911" s="9" t="s">
        <v>278</v>
      </c>
      <c r="G2911" s="9" t="s">
        <v>278</v>
      </c>
      <c r="H2911" s="9" t="s">
        <v>278</v>
      </c>
      <c r="I2911" s="9">
        <v>0</v>
      </c>
      <c r="J2911" s="9" t="s">
        <v>278</v>
      </c>
      <c r="K2911" s="9" t="s">
        <v>278</v>
      </c>
      <c r="L2911" s="9">
        <v>144</v>
      </c>
      <c r="M2911" s="9">
        <v>68</v>
      </c>
      <c r="N2911" s="65"/>
      <c r="P2911" s="65">
        <f t="shared" si="76"/>
        <v>212</v>
      </c>
    </row>
    <row r="2912" spans="1:16" ht="15">
      <c r="A2912" s="253" t="s">
        <v>2680</v>
      </c>
      <c r="B2912" s="61" t="s">
        <v>2710</v>
      </c>
      <c r="C2912" s="3"/>
      <c r="D2912" s="3"/>
      <c r="E2912" s="9" t="s">
        <v>278</v>
      </c>
      <c r="F2912" s="9" t="s">
        <v>278</v>
      </c>
      <c r="G2912" s="9" t="s">
        <v>278</v>
      </c>
      <c r="H2912" s="9" t="s">
        <v>278</v>
      </c>
      <c r="I2912" s="9">
        <v>0</v>
      </c>
      <c r="J2912" s="9" t="s">
        <v>278</v>
      </c>
      <c r="K2912" s="9" t="s">
        <v>278</v>
      </c>
      <c r="L2912" s="9" t="s">
        <v>278</v>
      </c>
      <c r="M2912" s="9">
        <v>205.2</v>
      </c>
      <c r="P2912" s="65">
        <f t="shared" si="76"/>
        <v>205.2</v>
      </c>
    </row>
    <row r="2913" spans="1:16" ht="15">
      <c r="A2913" s="253" t="s">
        <v>2681</v>
      </c>
      <c r="B2913" s="61" t="s">
        <v>2708</v>
      </c>
      <c r="C2913" s="3"/>
      <c r="D2913" s="3"/>
      <c r="E2913" s="9" t="s">
        <v>278</v>
      </c>
      <c r="F2913" s="9" t="s">
        <v>278</v>
      </c>
      <c r="G2913" s="9" t="s">
        <v>278</v>
      </c>
      <c r="H2913" s="9" t="s">
        <v>278</v>
      </c>
      <c r="I2913" s="9">
        <v>0</v>
      </c>
      <c r="J2913" s="9" t="s">
        <v>278</v>
      </c>
      <c r="K2913" s="9" t="s">
        <v>278</v>
      </c>
      <c r="L2913" s="9" t="s">
        <v>278</v>
      </c>
      <c r="M2913" s="9">
        <v>196.6</v>
      </c>
      <c r="P2913" s="65">
        <f t="shared" si="76"/>
        <v>196.6</v>
      </c>
    </row>
    <row r="2914" spans="1:16" ht="15">
      <c r="A2914" s="253" t="s">
        <v>2682</v>
      </c>
      <c r="B2914" s="61" t="s">
        <v>164</v>
      </c>
      <c r="E2914" s="9" t="s">
        <v>278</v>
      </c>
      <c r="F2914" s="9" t="s">
        <v>278</v>
      </c>
      <c r="G2914" s="9">
        <v>195.1</v>
      </c>
      <c r="H2914" s="9" t="s">
        <v>278</v>
      </c>
      <c r="I2914" s="9">
        <v>0</v>
      </c>
      <c r="J2914" s="9" t="s">
        <v>278</v>
      </c>
      <c r="K2914" s="9" t="s">
        <v>278</v>
      </c>
      <c r="L2914" s="9" t="s">
        <v>278</v>
      </c>
      <c r="M2914" s="9" t="s">
        <v>278</v>
      </c>
      <c r="P2914" s="65">
        <f t="shared" si="76"/>
        <v>195.1</v>
      </c>
    </row>
    <row r="2915" spans="1:16" ht="15">
      <c r="A2915" s="253" t="s">
        <v>2683</v>
      </c>
      <c r="B2915" s="61" t="s">
        <v>2722</v>
      </c>
      <c r="C2915" s="3"/>
      <c r="D2915" s="3"/>
      <c r="E2915" s="9" t="s">
        <v>278</v>
      </c>
      <c r="F2915" s="9" t="s">
        <v>278</v>
      </c>
      <c r="G2915" s="9" t="s">
        <v>278</v>
      </c>
      <c r="H2915" s="9" t="s">
        <v>278</v>
      </c>
      <c r="I2915" s="9">
        <v>0</v>
      </c>
      <c r="J2915" s="9" t="s">
        <v>278</v>
      </c>
      <c r="K2915" s="9" t="s">
        <v>278</v>
      </c>
      <c r="L2915" s="9" t="s">
        <v>278</v>
      </c>
      <c r="M2915" s="9">
        <v>190</v>
      </c>
      <c r="P2915" s="65">
        <f t="shared" si="76"/>
        <v>190</v>
      </c>
    </row>
    <row r="2916" spans="1:16" ht="15">
      <c r="A2916" s="253" t="s">
        <v>2684</v>
      </c>
      <c r="B2916" s="61" t="s">
        <v>2718</v>
      </c>
      <c r="C2916" s="3"/>
      <c r="D2916" s="3"/>
      <c r="E2916" s="9" t="s">
        <v>278</v>
      </c>
      <c r="F2916" s="9" t="s">
        <v>278</v>
      </c>
      <c r="G2916" s="9" t="s">
        <v>278</v>
      </c>
      <c r="H2916" s="9" t="s">
        <v>278</v>
      </c>
      <c r="I2916" s="9">
        <v>0</v>
      </c>
      <c r="J2916" s="9" t="s">
        <v>278</v>
      </c>
      <c r="K2916" s="9" t="s">
        <v>278</v>
      </c>
      <c r="L2916" s="9" t="s">
        <v>278</v>
      </c>
      <c r="M2916" s="9">
        <v>188.20000000000002</v>
      </c>
      <c r="P2916" s="65">
        <f t="shared" si="76"/>
        <v>188.20000000000002</v>
      </c>
    </row>
    <row r="2917" spans="1:16" ht="15">
      <c r="A2917" s="253" t="s">
        <v>2685</v>
      </c>
      <c r="B2917" s="61" t="s">
        <v>2711</v>
      </c>
      <c r="C2917" s="3"/>
      <c r="D2917" s="3"/>
      <c r="E2917" s="9" t="s">
        <v>278</v>
      </c>
      <c r="F2917" s="9" t="s">
        <v>278</v>
      </c>
      <c r="G2917" s="9" t="s">
        <v>278</v>
      </c>
      <c r="H2917" s="9" t="s">
        <v>278</v>
      </c>
      <c r="I2917" s="9">
        <v>0</v>
      </c>
      <c r="J2917" s="9" t="s">
        <v>278</v>
      </c>
      <c r="K2917" s="9" t="s">
        <v>278</v>
      </c>
      <c r="L2917" s="9" t="s">
        <v>278</v>
      </c>
      <c r="M2917" s="9">
        <v>171.4</v>
      </c>
      <c r="P2917" s="65">
        <f t="shared" si="76"/>
        <v>171.4</v>
      </c>
    </row>
    <row r="2918" spans="1:16" ht="15">
      <c r="A2918" s="253" t="s">
        <v>2686</v>
      </c>
      <c r="B2918" s="61" t="s">
        <v>2699</v>
      </c>
      <c r="C2918" s="3"/>
      <c r="D2918" s="3"/>
      <c r="E2918" s="9" t="s">
        <v>278</v>
      </c>
      <c r="F2918" s="9" t="s">
        <v>278</v>
      </c>
      <c r="G2918" s="9" t="s">
        <v>278</v>
      </c>
      <c r="H2918" s="9" t="s">
        <v>278</v>
      </c>
      <c r="I2918" s="9">
        <v>0</v>
      </c>
      <c r="J2918" s="9" t="s">
        <v>278</v>
      </c>
      <c r="K2918" s="9" t="s">
        <v>278</v>
      </c>
      <c r="L2918" s="9" t="s">
        <v>278</v>
      </c>
      <c r="M2918" s="9">
        <v>154.6</v>
      </c>
      <c r="P2918" s="65">
        <f t="shared" si="76"/>
        <v>154.6</v>
      </c>
    </row>
    <row r="2919" spans="1:16" ht="15">
      <c r="A2919" s="253" t="s">
        <v>2687</v>
      </c>
      <c r="B2919" s="61" t="s">
        <v>2714</v>
      </c>
      <c r="C2919" s="3"/>
      <c r="D2919" s="3"/>
      <c r="E2919" s="9" t="s">
        <v>278</v>
      </c>
      <c r="F2919" s="9" t="s">
        <v>278</v>
      </c>
      <c r="G2919" s="9" t="s">
        <v>278</v>
      </c>
      <c r="H2919" s="9" t="s">
        <v>278</v>
      </c>
      <c r="I2919" s="9">
        <v>0</v>
      </c>
      <c r="J2919" s="9" t="s">
        <v>278</v>
      </c>
      <c r="K2919" s="9" t="s">
        <v>278</v>
      </c>
      <c r="L2919" s="9" t="s">
        <v>278</v>
      </c>
      <c r="M2919" s="9">
        <v>153.1</v>
      </c>
      <c r="P2919" s="65">
        <f t="shared" si="76"/>
        <v>153.1</v>
      </c>
    </row>
    <row r="2920" spans="1:16" ht="15">
      <c r="A2920" s="253" t="s">
        <v>2688</v>
      </c>
      <c r="B2920" s="61" t="s">
        <v>2720</v>
      </c>
      <c r="C2920" s="3"/>
      <c r="D2920" s="3"/>
      <c r="E2920" s="9" t="s">
        <v>278</v>
      </c>
      <c r="F2920" s="9" t="s">
        <v>278</v>
      </c>
      <c r="G2920" s="9" t="s">
        <v>278</v>
      </c>
      <c r="H2920" s="9" t="s">
        <v>278</v>
      </c>
      <c r="I2920" s="9">
        <v>0</v>
      </c>
      <c r="J2920" s="9" t="s">
        <v>278</v>
      </c>
      <c r="K2920" s="9" t="s">
        <v>278</v>
      </c>
      <c r="L2920" s="9" t="s">
        <v>278</v>
      </c>
      <c r="M2920" s="9">
        <v>145.1</v>
      </c>
      <c r="P2920" s="65">
        <f t="shared" si="76"/>
        <v>145.1</v>
      </c>
    </row>
    <row r="2921" spans="1:16" ht="15">
      <c r="A2921" s="253" t="s">
        <v>2689</v>
      </c>
      <c r="B2921" s="61" t="s">
        <v>678</v>
      </c>
      <c r="E2921" s="9" t="s">
        <v>278</v>
      </c>
      <c r="F2921" s="9" t="s">
        <v>278</v>
      </c>
      <c r="G2921" s="9" t="s">
        <v>278</v>
      </c>
      <c r="H2921" s="9">
        <v>143.44999999999982</v>
      </c>
      <c r="I2921" s="9">
        <v>0</v>
      </c>
      <c r="J2921" s="9" t="s">
        <v>278</v>
      </c>
      <c r="K2921" s="9" t="s">
        <v>278</v>
      </c>
      <c r="L2921" s="9" t="s">
        <v>278</v>
      </c>
      <c r="M2921" s="9" t="s">
        <v>278</v>
      </c>
      <c r="P2921" s="65">
        <f t="shared" si="76"/>
        <v>143.44999999999982</v>
      </c>
    </row>
    <row r="2922" spans="1:16" ht="15">
      <c r="A2922" s="253" t="s">
        <v>2690</v>
      </c>
      <c r="B2922" s="239" t="s">
        <v>1669</v>
      </c>
      <c r="C2922" s="3"/>
      <c r="D2922" s="3"/>
      <c r="E2922" s="9" t="s">
        <v>278</v>
      </c>
      <c r="F2922" s="9" t="s">
        <v>278</v>
      </c>
      <c r="G2922" s="9" t="s">
        <v>278</v>
      </c>
      <c r="H2922" s="9" t="s">
        <v>278</v>
      </c>
      <c r="I2922" s="9">
        <v>0</v>
      </c>
      <c r="J2922" s="9" t="s">
        <v>278</v>
      </c>
      <c r="K2922" s="9">
        <v>136.5</v>
      </c>
      <c r="L2922" s="9" t="s">
        <v>278</v>
      </c>
      <c r="M2922" s="9" t="s">
        <v>278</v>
      </c>
      <c r="P2922" s="65">
        <f t="shared" si="76"/>
        <v>136.5</v>
      </c>
    </row>
    <row r="2923" spans="1:16" ht="15">
      <c r="A2923" s="253" t="s">
        <v>2691</v>
      </c>
      <c r="B2923" s="61" t="s">
        <v>2712</v>
      </c>
      <c r="C2923" s="3"/>
      <c r="D2923" s="3"/>
      <c r="E2923" s="9" t="s">
        <v>278</v>
      </c>
      <c r="F2923" s="9" t="s">
        <v>278</v>
      </c>
      <c r="G2923" s="9" t="s">
        <v>278</v>
      </c>
      <c r="H2923" s="9" t="s">
        <v>278</v>
      </c>
      <c r="I2923" s="9">
        <v>0</v>
      </c>
      <c r="J2923" s="9" t="s">
        <v>278</v>
      </c>
      <c r="K2923" s="9" t="s">
        <v>278</v>
      </c>
      <c r="L2923" s="9" t="s">
        <v>278</v>
      </c>
      <c r="M2923" s="9">
        <v>127.9</v>
      </c>
      <c r="P2923" s="65">
        <f t="shared" si="76"/>
        <v>127.9</v>
      </c>
    </row>
    <row r="2924" spans="1:16" ht="15">
      <c r="A2924" s="253" t="s">
        <v>2692</v>
      </c>
      <c r="B2924" s="61" t="s">
        <v>2717</v>
      </c>
      <c r="C2924" s="3"/>
      <c r="D2924" s="3"/>
      <c r="E2924" s="9" t="s">
        <v>278</v>
      </c>
      <c r="F2924" s="9" t="s">
        <v>278</v>
      </c>
      <c r="G2924" s="9" t="s">
        <v>278</v>
      </c>
      <c r="H2924" s="9" t="s">
        <v>278</v>
      </c>
      <c r="I2924" s="9">
        <v>0</v>
      </c>
      <c r="J2924" s="9" t="s">
        <v>278</v>
      </c>
      <c r="K2924" s="9" t="s">
        <v>278</v>
      </c>
      <c r="L2924" s="9" t="s">
        <v>278</v>
      </c>
      <c r="M2924" s="9">
        <v>109.4</v>
      </c>
      <c r="P2924" s="65">
        <f t="shared" si="76"/>
        <v>109.4</v>
      </c>
    </row>
    <row r="2925" spans="1:16" ht="15">
      <c r="A2925" s="253" t="s">
        <v>2693</v>
      </c>
      <c r="B2925" s="61" t="s">
        <v>2702</v>
      </c>
      <c r="C2925" s="3"/>
      <c r="D2925" s="3"/>
      <c r="E2925" s="9" t="s">
        <v>278</v>
      </c>
      <c r="F2925" s="9" t="s">
        <v>278</v>
      </c>
      <c r="G2925" s="9" t="s">
        <v>278</v>
      </c>
      <c r="H2925" s="9" t="s">
        <v>278</v>
      </c>
      <c r="I2925" s="9">
        <v>0</v>
      </c>
      <c r="J2925" s="9" t="s">
        <v>278</v>
      </c>
      <c r="K2925" s="9" t="s">
        <v>278</v>
      </c>
      <c r="L2925" s="9" t="s">
        <v>278</v>
      </c>
      <c r="M2925" s="9">
        <v>104.4</v>
      </c>
      <c r="P2925" s="65">
        <f t="shared" si="76"/>
        <v>104.4</v>
      </c>
    </row>
    <row r="2926" spans="1:16" ht="15">
      <c r="A2926" s="253" t="s">
        <v>2694</v>
      </c>
      <c r="B2926" s="61" t="s">
        <v>2713</v>
      </c>
      <c r="C2926" s="3"/>
      <c r="D2926" s="3"/>
      <c r="E2926" s="9" t="s">
        <v>278</v>
      </c>
      <c r="F2926" s="9" t="s">
        <v>278</v>
      </c>
      <c r="G2926" s="9" t="s">
        <v>278</v>
      </c>
      <c r="H2926" s="9" t="s">
        <v>278</v>
      </c>
      <c r="I2926" s="9">
        <v>0</v>
      </c>
      <c r="J2926" s="9" t="s">
        <v>278</v>
      </c>
      <c r="K2926" s="9" t="s">
        <v>278</v>
      </c>
      <c r="L2926" s="9" t="s">
        <v>278</v>
      </c>
      <c r="M2926" s="9">
        <v>82</v>
      </c>
      <c r="P2926" s="65">
        <f t="shared" si="76"/>
        <v>82</v>
      </c>
    </row>
    <row r="2927" spans="1:16" ht="15">
      <c r="A2927" s="253" t="s">
        <v>2695</v>
      </c>
      <c r="B2927" s="61" t="s">
        <v>179</v>
      </c>
      <c r="E2927" s="9">
        <v>79.5</v>
      </c>
      <c r="F2927" s="9" t="s">
        <v>278</v>
      </c>
      <c r="G2927" s="9" t="s">
        <v>278</v>
      </c>
      <c r="H2927" s="9" t="s">
        <v>278</v>
      </c>
      <c r="I2927" s="9">
        <v>0</v>
      </c>
      <c r="J2927" s="9" t="s">
        <v>278</v>
      </c>
      <c r="K2927" s="9" t="s">
        <v>278</v>
      </c>
      <c r="L2927" s="9" t="s">
        <v>278</v>
      </c>
      <c r="M2927" s="9" t="s">
        <v>278</v>
      </c>
      <c r="P2927" s="65">
        <f t="shared" si="76"/>
        <v>79.5</v>
      </c>
    </row>
    <row r="2928" spans="1:16" ht="15">
      <c r="A2928" s="253" t="s">
        <v>2696</v>
      </c>
      <c r="B2928" s="61" t="s">
        <v>2701</v>
      </c>
      <c r="C2928" s="3"/>
      <c r="D2928" s="3"/>
      <c r="E2928" s="9" t="s">
        <v>278</v>
      </c>
      <c r="F2928" s="9" t="s">
        <v>278</v>
      </c>
      <c r="G2928" s="9" t="s">
        <v>278</v>
      </c>
      <c r="H2928" s="9" t="s">
        <v>278</v>
      </c>
      <c r="I2928" s="9">
        <v>0</v>
      </c>
      <c r="J2928" s="9" t="s">
        <v>278</v>
      </c>
      <c r="K2928" s="9" t="s">
        <v>278</v>
      </c>
      <c r="L2928" s="9" t="s">
        <v>278</v>
      </c>
      <c r="M2928" s="9">
        <v>65.300000000000011</v>
      </c>
      <c r="P2928" s="65">
        <f t="shared" si="76"/>
        <v>65.300000000000011</v>
      </c>
    </row>
    <row r="2929" spans="1:16" ht="15">
      <c r="A2929" s="253" t="s">
        <v>2697</v>
      </c>
      <c r="B2929" s="61" t="s">
        <v>2705</v>
      </c>
      <c r="C2929" s="3"/>
      <c r="D2929" s="3"/>
      <c r="E2929" s="9" t="s">
        <v>278</v>
      </c>
      <c r="F2929" s="9" t="s">
        <v>278</v>
      </c>
      <c r="G2929" s="9" t="s">
        <v>278</v>
      </c>
      <c r="H2929" s="9" t="s">
        <v>278</v>
      </c>
      <c r="I2929" s="9">
        <v>0</v>
      </c>
      <c r="J2929" s="9" t="s">
        <v>278</v>
      </c>
      <c r="K2929" s="9" t="s">
        <v>278</v>
      </c>
      <c r="L2929" s="9" t="s">
        <v>278</v>
      </c>
      <c r="M2929" s="9">
        <v>62.300000000000004</v>
      </c>
      <c r="P2929" s="65">
        <f t="shared" si="76"/>
        <v>62.300000000000004</v>
      </c>
    </row>
    <row r="2930" spans="1:16" ht="15">
      <c r="A2930" s="253" t="s">
        <v>2698</v>
      </c>
      <c r="B2930" s="239" t="s">
        <v>1670</v>
      </c>
      <c r="C2930" s="3"/>
      <c r="D2930" s="3"/>
      <c r="E2930" s="9" t="s">
        <v>278</v>
      </c>
      <c r="F2930" s="9" t="s">
        <v>278</v>
      </c>
      <c r="G2930" s="9" t="s">
        <v>278</v>
      </c>
      <c r="H2930" s="9" t="s">
        <v>278</v>
      </c>
      <c r="I2930" s="9">
        <v>0</v>
      </c>
      <c r="J2930" s="9" t="s">
        <v>278</v>
      </c>
      <c r="K2930" s="9">
        <v>37.099999999998545</v>
      </c>
      <c r="L2930" s="9" t="s">
        <v>278</v>
      </c>
      <c r="M2930" s="9" t="s">
        <v>278</v>
      </c>
      <c r="P2930" s="65">
        <f t="shared" si="76"/>
        <v>37.099999999998545</v>
      </c>
    </row>
    <row r="2931" spans="1:16" ht="15">
      <c r="A2931" s="253" t="s">
        <v>2727</v>
      </c>
      <c r="B2931" s="61" t="s">
        <v>2724</v>
      </c>
      <c r="C2931" s="3"/>
      <c r="D2931" s="3"/>
      <c r="E2931" s="9" t="s">
        <v>278</v>
      </c>
      <c r="F2931" s="9" t="s">
        <v>278</v>
      </c>
      <c r="G2931" s="9" t="s">
        <v>278</v>
      </c>
      <c r="H2931" s="9" t="s">
        <v>278</v>
      </c>
      <c r="I2931" s="9">
        <v>0</v>
      </c>
      <c r="J2931" s="9" t="s">
        <v>278</v>
      </c>
      <c r="K2931" s="9" t="s">
        <v>278</v>
      </c>
      <c r="L2931" s="9" t="s">
        <v>278</v>
      </c>
      <c r="M2931" s="9">
        <v>28.599999999999998</v>
      </c>
      <c r="P2931" s="65">
        <f t="shared" si="76"/>
        <v>28.599999999999998</v>
      </c>
    </row>
    <row r="2932" spans="1:16" ht="15">
      <c r="A2932" s="253" t="s">
        <v>2820</v>
      </c>
      <c r="B2932" s="61" t="s">
        <v>2725</v>
      </c>
      <c r="C2932" s="3"/>
      <c r="D2932" s="3"/>
      <c r="E2932" s="9" t="s">
        <v>278</v>
      </c>
      <c r="F2932" s="9" t="s">
        <v>278</v>
      </c>
      <c r="G2932" s="9" t="s">
        <v>278</v>
      </c>
      <c r="H2932" s="9" t="s">
        <v>278</v>
      </c>
      <c r="I2932" s="9">
        <v>0</v>
      </c>
      <c r="J2932" s="9" t="s">
        <v>278</v>
      </c>
      <c r="K2932" s="9" t="s">
        <v>278</v>
      </c>
      <c r="L2932" s="9" t="s">
        <v>278</v>
      </c>
      <c r="M2932" s="9">
        <v>7.1999999999999993</v>
      </c>
      <c r="P2932" s="65">
        <f t="shared" si="76"/>
        <v>7.1999999999999993</v>
      </c>
    </row>
    <row r="2933" spans="1:16" ht="15">
      <c r="A2933" s="253" t="s">
        <v>2837</v>
      </c>
      <c r="B2933" s="190" t="s">
        <v>1331</v>
      </c>
      <c r="C2933" s="3"/>
      <c r="D2933" s="3"/>
      <c r="E2933" s="9" t="s">
        <v>278</v>
      </c>
      <c r="F2933" s="9" t="s">
        <v>278</v>
      </c>
      <c r="G2933" s="9" t="s">
        <v>278</v>
      </c>
      <c r="H2933" s="9" t="s">
        <v>278</v>
      </c>
      <c r="I2933" s="9">
        <v>0</v>
      </c>
      <c r="J2933" s="9" t="s">
        <v>278</v>
      </c>
      <c r="K2933" s="9" t="s">
        <v>278</v>
      </c>
      <c r="L2933" s="9" t="s">
        <v>278</v>
      </c>
      <c r="M2933" s="9" t="s">
        <v>278</v>
      </c>
      <c r="P2933" s="65">
        <f t="shared" si="76"/>
        <v>0</v>
      </c>
    </row>
    <row r="2934" spans="1:16" ht="15">
      <c r="A2934" s="253" t="s">
        <v>2887</v>
      </c>
      <c r="B2934" s="178" t="s">
        <v>1340</v>
      </c>
      <c r="C2934" s="3"/>
      <c r="D2934" s="3"/>
      <c r="E2934" s="9" t="s">
        <v>278</v>
      </c>
      <c r="F2934" s="9" t="s">
        <v>278</v>
      </c>
      <c r="G2934" s="9" t="s">
        <v>278</v>
      </c>
      <c r="H2934" s="9" t="s">
        <v>278</v>
      </c>
      <c r="I2934" s="9">
        <v>0</v>
      </c>
      <c r="J2934" s="9" t="s">
        <v>278</v>
      </c>
      <c r="K2934" s="9" t="s">
        <v>278</v>
      </c>
      <c r="L2934" s="9" t="s">
        <v>278</v>
      </c>
      <c r="M2934" s="9" t="s">
        <v>278</v>
      </c>
      <c r="P2934" s="65">
        <f t="shared" si="76"/>
        <v>0</v>
      </c>
    </row>
    <row r="2935" spans="1:16" ht="15">
      <c r="A2935" s="253" t="s">
        <v>2888</v>
      </c>
      <c r="B2935" s="178" t="s">
        <v>1339</v>
      </c>
      <c r="C2935" s="3"/>
      <c r="D2935" s="3"/>
      <c r="E2935" s="9" t="s">
        <v>278</v>
      </c>
      <c r="F2935" s="9" t="s">
        <v>278</v>
      </c>
      <c r="G2935" s="9" t="s">
        <v>278</v>
      </c>
      <c r="H2935" s="9" t="s">
        <v>278</v>
      </c>
      <c r="I2935" s="9">
        <v>0</v>
      </c>
      <c r="J2935" s="9" t="s">
        <v>278</v>
      </c>
      <c r="K2935" s="9" t="s">
        <v>278</v>
      </c>
      <c r="L2935" s="9" t="s">
        <v>278</v>
      </c>
      <c r="M2935" s="9" t="s">
        <v>278</v>
      </c>
      <c r="P2935" s="65">
        <f t="shared" si="76"/>
        <v>0</v>
      </c>
    </row>
    <row r="2936" spans="1:16" ht="15">
      <c r="A2936" s="253" t="s">
        <v>2889</v>
      </c>
      <c r="B2936" s="178" t="s">
        <v>1338</v>
      </c>
      <c r="C2936" s="3"/>
      <c r="D2936" s="3"/>
      <c r="E2936" s="9" t="s">
        <v>278</v>
      </c>
      <c r="F2936" s="9" t="s">
        <v>278</v>
      </c>
      <c r="G2936" s="9" t="s">
        <v>278</v>
      </c>
      <c r="H2936" s="9" t="s">
        <v>278</v>
      </c>
      <c r="I2936" s="9">
        <v>0</v>
      </c>
      <c r="J2936" s="9" t="s">
        <v>278</v>
      </c>
      <c r="K2936" s="9" t="s">
        <v>278</v>
      </c>
      <c r="L2936" s="9" t="s">
        <v>278</v>
      </c>
      <c r="M2936" s="9" t="s">
        <v>278</v>
      </c>
      <c r="P2936" s="65">
        <f t="shared" si="76"/>
        <v>0</v>
      </c>
    </row>
    <row r="2937" spans="1:16" ht="15">
      <c r="A2937" s="253" t="s">
        <v>2890</v>
      </c>
      <c r="B2937" s="178" t="s">
        <v>1361</v>
      </c>
      <c r="C2937" s="3"/>
      <c r="D2937" s="3"/>
      <c r="E2937" s="9" t="s">
        <v>278</v>
      </c>
      <c r="F2937" s="9" t="s">
        <v>278</v>
      </c>
      <c r="G2937" s="9" t="s">
        <v>278</v>
      </c>
      <c r="H2937" s="9" t="s">
        <v>278</v>
      </c>
      <c r="I2937" s="9">
        <v>0</v>
      </c>
      <c r="J2937" s="9" t="s">
        <v>278</v>
      </c>
      <c r="K2937" s="9" t="s">
        <v>278</v>
      </c>
      <c r="L2937" s="9" t="s">
        <v>278</v>
      </c>
      <c r="M2937" s="9" t="s">
        <v>278</v>
      </c>
      <c r="P2937" s="65">
        <f t="shared" si="76"/>
        <v>0</v>
      </c>
    </row>
    <row r="2938" spans="1:16" ht="15">
      <c r="A2938" s="253" t="s">
        <v>2891</v>
      </c>
      <c r="B2938" s="178" t="s">
        <v>1347</v>
      </c>
      <c r="C2938" s="3"/>
      <c r="D2938" s="3"/>
      <c r="E2938" s="9" t="s">
        <v>278</v>
      </c>
      <c r="F2938" s="9" t="s">
        <v>278</v>
      </c>
      <c r="G2938" s="9" t="s">
        <v>278</v>
      </c>
      <c r="H2938" s="9" t="s">
        <v>278</v>
      </c>
      <c r="I2938" s="9">
        <v>0</v>
      </c>
      <c r="J2938" s="9" t="s">
        <v>278</v>
      </c>
      <c r="K2938" s="9" t="s">
        <v>278</v>
      </c>
      <c r="L2938" s="9" t="s">
        <v>278</v>
      </c>
      <c r="M2938" s="9" t="s">
        <v>278</v>
      </c>
      <c r="P2938" s="65">
        <f t="shared" si="76"/>
        <v>0</v>
      </c>
    </row>
    <row r="2939" spans="1:16" ht="15">
      <c r="A2939" s="28"/>
      <c r="B2939" s="61"/>
      <c r="E2939" s="9"/>
      <c r="F2939" s="9"/>
      <c r="G2939" s="9"/>
      <c r="H2939" s="9"/>
      <c r="L2939" s="67"/>
      <c r="M2939" s="67"/>
      <c r="N2939" s="65"/>
    </row>
    <row r="2940" spans="1:16" ht="15">
      <c r="A2940" s="28"/>
      <c r="B2940" s="61"/>
      <c r="E2940" s="9"/>
      <c r="L2940" s="67"/>
      <c r="M2940" s="67"/>
    </row>
    <row r="2941" spans="1:16" ht="15">
      <c r="A2941" s="28"/>
      <c r="B2941" s="61"/>
      <c r="E2941" s="9"/>
      <c r="L2941" s="67"/>
      <c r="M2941" s="67"/>
    </row>
    <row r="2942" spans="1:16" ht="25.5">
      <c r="A2942" s="23" t="s">
        <v>176</v>
      </c>
      <c r="L2942" s="67"/>
      <c r="M2942" s="67"/>
    </row>
    <row r="2943" spans="1:16">
      <c r="L2943" s="67"/>
      <c r="M2943" s="67"/>
    </row>
    <row r="2944" spans="1:16" ht="15">
      <c r="A2944" s="38"/>
      <c r="B2944" s="38"/>
      <c r="C2944" s="38"/>
      <c r="D2944" s="38"/>
      <c r="E2944" s="59">
        <v>2016</v>
      </c>
      <c r="F2944" s="59">
        <v>2017</v>
      </c>
      <c r="G2944" s="59">
        <v>2018</v>
      </c>
      <c r="H2944" s="59">
        <v>2019</v>
      </c>
      <c r="I2944" s="59">
        <v>2020</v>
      </c>
      <c r="J2944" s="59">
        <v>2021</v>
      </c>
      <c r="K2944" s="59">
        <v>2022</v>
      </c>
      <c r="L2944" s="59">
        <v>2023</v>
      </c>
      <c r="M2944" s="59">
        <v>2024</v>
      </c>
      <c r="P2944" s="68" t="s">
        <v>40</v>
      </c>
    </row>
    <row r="2945" spans="1:21" ht="15">
      <c r="A2945" s="28" t="s">
        <v>0</v>
      </c>
      <c r="B2945" s="61" t="s">
        <v>25</v>
      </c>
      <c r="E2945" s="185">
        <v>474.7</v>
      </c>
      <c r="F2945" s="183">
        <v>389.8</v>
      </c>
      <c r="G2945" s="188">
        <v>417.4</v>
      </c>
      <c r="H2945" s="9">
        <v>344.00000000000182</v>
      </c>
      <c r="I2945" s="185">
        <v>378.70000000000073</v>
      </c>
      <c r="J2945" s="9">
        <v>559.70000000000164</v>
      </c>
      <c r="K2945" s="9">
        <v>138.19999999999709</v>
      </c>
      <c r="L2945" s="9">
        <v>376.50000000000006</v>
      </c>
      <c r="M2945" s="65">
        <v>299.10000000000002</v>
      </c>
      <c r="P2945" s="65">
        <f t="shared" ref="P2945:P2976" si="77">SUM(E2945:M2945)</f>
        <v>3378.1000000000013</v>
      </c>
      <c r="R2945" t="s">
        <v>1482</v>
      </c>
      <c r="U2945" t="s">
        <v>2967</v>
      </c>
    </row>
    <row r="2946" spans="1:21" ht="15">
      <c r="A2946" s="28" t="s">
        <v>2</v>
      </c>
      <c r="B2946" s="61" t="s">
        <v>17</v>
      </c>
      <c r="E2946" s="183">
        <v>442.1</v>
      </c>
      <c r="F2946" s="188">
        <v>347.5</v>
      </c>
      <c r="G2946" s="9">
        <v>241.75</v>
      </c>
      <c r="H2946" s="9">
        <v>322.30000000000018</v>
      </c>
      <c r="I2946" s="9">
        <v>111.80000000000109</v>
      </c>
      <c r="J2946" s="9">
        <v>477.60000000000582</v>
      </c>
      <c r="K2946" s="9">
        <v>332.30000000000109</v>
      </c>
      <c r="L2946" s="9">
        <v>384.90000000000003</v>
      </c>
      <c r="M2946" s="90">
        <v>479.2</v>
      </c>
      <c r="P2946" s="65">
        <f t="shared" si="77"/>
        <v>3139.450000000008</v>
      </c>
      <c r="R2946" t="s">
        <v>3213</v>
      </c>
      <c r="U2946" s="239"/>
    </row>
    <row r="2947" spans="1:21" ht="15">
      <c r="A2947" s="28" t="s">
        <v>3</v>
      </c>
      <c r="B2947" s="61" t="s">
        <v>11</v>
      </c>
      <c r="E2947" s="188">
        <v>340.8</v>
      </c>
      <c r="F2947" s="184">
        <v>354.8</v>
      </c>
      <c r="G2947" s="188">
        <v>350.1</v>
      </c>
      <c r="H2947" s="9">
        <v>210.90000000000327</v>
      </c>
      <c r="I2947" s="9">
        <v>78.000000000003638</v>
      </c>
      <c r="J2947" s="9">
        <v>537.59999999999854</v>
      </c>
      <c r="K2947" s="9">
        <v>222.19999999999982</v>
      </c>
      <c r="L2947" s="9">
        <v>423.3</v>
      </c>
      <c r="M2947" s="375">
        <v>490.6</v>
      </c>
      <c r="P2947" s="65">
        <f t="shared" si="77"/>
        <v>3008.3000000000052</v>
      </c>
      <c r="R2947" t="s">
        <v>3214</v>
      </c>
      <c r="U2947" t="s">
        <v>1924</v>
      </c>
    </row>
    <row r="2948" spans="1:21" ht="15">
      <c r="A2948" s="28" t="s">
        <v>5</v>
      </c>
      <c r="B2948" s="61" t="s">
        <v>9</v>
      </c>
      <c r="E2948" s="9">
        <v>291.39999999999998</v>
      </c>
      <c r="F2948" s="9">
        <v>220.2</v>
      </c>
      <c r="G2948" s="185">
        <v>586.75</v>
      </c>
      <c r="H2948" s="9">
        <v>146.50000000000273</v>
      </c>
      <c r="I2948" s="9">
        <v>258.00000000000182</v>
      </c>
      <c r="J2948" s="9">
        <v>563.50000000000091</v>
      </c>
      <c r="K2948" s="9">
        <v>269.99999999999727</v>
      </c>
      <c r="L2948" s="9">
        <v>417.1</v>
      </c>
      <c r="M2948" s="65">
        <v>194.2</v>
      </c>
      <c r="P2948" s="65">
        <f t="shared" si="77"/>
        <v>2947.6500000000024</v>
      </c>
      <c r="R2948" t="s">
        <v>281</v>
      </c>
      <c r="U2948" t="s">
        <v>1434</v>
      </c>
    </row>
    <row r="2949" spans="1:21" ht="15">
      <c r="A2949" s="28" t="s">
        <v>7</v>
      </c>
      <c r="B2949" s="61" t="s">
        <v>31</v>
      </c>
      <c r="E2949" s="9">
        <v>250</v>
      </c>
      <c r="F2949" s="9">
        <v>67.900000000000006</v>
      </c>
      <c r="G2949" s="188">
        <v>306</v>
      </c>
      <c r="H2949" s="188">
        <v>417.5</v>
      </c>
      <c r="I2949" s="188">
        <v>332.90000000000146</v>
      </c>
      <c r="J2949" s="183">
        <v>647.50000000000364</v>
      </c>
      <c r="K2949" s="9">
        <v>148.50000000000364</v>
      </c>
      <c r="L2949" s="9">
        <v>271.5</v>
      </c>
      <c r="M2949" s="90">
        <v>450</v>
      </c>
      <c r="P2949" s="65">
        <f t="shared" si="77"/>
        <v>2891.8000000000088</v>
      </c>
      <c r="R2949" t="s">
        <v>3215</v>
      </c>
      <c r="U2949" t="s">
        <v>1924</v>
      </c>
    </row>
    <row r="2950" spans="1:21" ht="15">
      <c r="A2950" s="28" t="s">
        <v>8</v>
      </c>
      <c r="B2950" s="61" t="s">
        <v>37</v>
      </c>
      <c r="E2950" s="188">
        <v>328.8</v>
      </c>
      <c r="F2950" s="9">
        <v>164.4</v>
      </c>
      <c r="G2950" s="188">
        <v>382.5</v>
      </c>
      <c r="H2950" s="188">
        <v>438.19999999999709</v>
      </c>
      <c r="I2950" s="9">
        <v>218.5</v>
      </c>
      <c r="J2950" s="9">
        <v>461.99999999999818</v>
      </c>
      <c r="K2950" s="9">
        <v>66.899999999997817</v>
      </c>
      <c r="L2950" s="9">
        <v>333.8</v>
      </c>
      <c r="M2950" s="65">
        <v>238.7</v>
      </c>
      <c r="P2950" s="65">
        <f t="shared" si="77"/>
        <v>2633.7999999999929</v>
      </c>
      <c r="R2950" t="s">
        <v>849</v>
      </c>
    </row>
    <row r="2951" spans="1:21" ht="15">
      <c r="A2951" s="28" t="s">
        <v>10</v>
      </c>
      <c r="B2951" s="61" t="s">
        <v>162</v>
      </c>
      <c r="E2951" s="9" t="s">
        <v>278</v>
      </c>
      <c r="F2951" s="9" t="s">
        <v>278</v>
      </c>
      <c r="G2951" s="188">
        <v>438</v>
      </c>
      <c r="H2951" s="188">
        <v>444.39999999999782</v>
      </c>
      <c r="I2951" s="9">
        <v>154.10000000000036</v>
      </c>
      <c r="J2951" s="9">
        <v>478.70000000000073</v>
      </c>
      <c r="K2951" s="9">
        <v>294.50000000000182</v>
      </c>
      <c r="L2951" s="184">
        <v>549.1</v>
      </c>
      <c r="M2951" s="65">
        <v>231</v>
      </c>
      <c r="P2951" s="65">
        <f t="shared" si="77"/>
        <v>2589.8000000000006</v>
      </c>
      <c r="R2951" t="s">
        <v>2521</v>
      </c>
      <c r="U2951" s="61"/>
    </row>
    <row r="2952" spans="1:21" ht="15">
      <c r="A2952" s="28" t="s">
        <v>12</v>
      </c>
      <c r="B2952" s="61" t="s">
        <v>21</v>
      </c>
      <c r="E2952" s="188">
        <v>409.4</v>
      </c>
      <c r="F2952" s="188">
        <v>332.5</v>
      </c>
      <c r="G2952" s="9">
        <v>225.5</v>
      </c>
      <c r="H2952" s="9">
        <v>220.69999999999891</v>
      </c>
      <c r="I2952" s="9">
        <v>116.99999999999818</v>
      </c>
      <c r="J2952" s="9">
        <v>536.99999999999818</v>
      </c>
      <c r="K2952" s="9">
        <v>48.900000000001455</v>
      </c>
      <c r="L2952" s="9">
        <v>272.3</v>
      </c>
      <c r="M2952" s="65">
        <v>395.7</v>
      </c>
      <c r="P2952" s="65">
        <f t="shared" si="77"/>
        <v>2558.9999999999968</v>
      </c>
      <c r="R2952" t="s">
        <v>303</v>
      </c>
      <c r="U2952" s="190"/>
    </row>
    <row r="2953" spans="1:21" ht="15">
      <c r="A2953" s="28" t="s">
        <v>14</v>
      </c>
      <c r="B2953" s="61" t="s">
        <v>23</v>
      </c>
      <c r="E2953" s="9">
        <v>215.3</v>
      </c>
      <c r="F2953" s="9">
        <v>84.3</v>
      </c>
      <c r="G2953" s="9">
        <v>151.30000000000001</v>
      </c>
      <c r="H2953" s="9">
        <v>341.90000000000146</v>
      </c>
      <c r="I2953" s="188">
        <v>268.80000000000291</v>
      </c>
      <c r="J2953" s="9">
        <v>547</v>
      </c>
      <c r="K2953" s="9">
        <v>330.84999999999854</v>
      </c>
      <c r="L2953" s="9">
        <v>362.29999999999995</v>
      </c>
      <c r="M2953" s="65">
        <v>228.5</v>
      </c>
      <c r="P2953" s="65">
        <f t="shared" si="77"/>
        <v>2530.2500000000027</v>
      </c>
      <c r="R2953" t="s">
        <v>293</v>
      </c>
      <c r="U2953" s="61"/>
    </row>
    <row r="2954" spans="1:21" ht="15">
      <c r="A2954" s="28" t="s">
        <v>16</v>
      </c>
      <c r="B2954" s="61" t="s">
        <v>27</v>
      </c>
      <c r="E2954" s="9">
        <v>246.3</v>
      </c>
      <c r="F2954" s="188">
        <v>282.60000000000002</v>
      </c>
      <c r="G2954" s="184">
        <v>514.20000000000005</v>
      </c>
      <c r="H2954" s="9">
        <v>99.000000000001819</v>
      </c>
      <c r="I2954" s="188">
        <v>332.29999999999927</v>
      </c>
      <c r="J2954" s="9">
        <v>557.49999999999818</v>
      </c>
      <c r="K2954" s="9">
        <v>129.899999999996</v>
      </c>
      <c r="L2954" s="9">
        <v>346.6</v>
      </c>
      <c r="M2954" s="9" t="s">
        <v>278</v>
      </c>
      <c r="P2954" s="65">
        <f t="shared" si="77"/>
        <v>2508.3999999999955</v>
      </c>
      <c r="R2954" t="s">
        <v>1483</v>
      </c>
      <c r="U2954" s="61"/>
    </row>
    <row r="2955" spans="1:21" ht="15">
      <c r="A2955" s="28" t="s">
        <v>18</v>
      </c>
      <c r="B2955" s="61" t="s">
        <v>33</v>
      </c>
      <c r="E2955" s="188">
        <v>327.60000000000002</v>
      </c>
      <c r="F2955" s="9">
        <v>189.9</v>
      </c>
      <c r="G2955" s="9">
        <v>263</v>
      </c>
      <c r="H2955" s="9">
        <v>260.70000000000073</v>
      </c>
      <c r="I2955" s="9">
        <v>164.19999999999709</v>
      </c>
      <c r="J2955" s="9">
        <v>484.09999999999945</v>
      </c>
      <c r="K2955" s="188">
        <v>338.50000000000091</v>
      </c>
      <c r="L2955" s="9">
        <v>289.8</v>
      </c>
      <c r="M2955" s="65">
        <v>120.7</v>
      </c>
      <c r="P2955" s="65">
        <f t="shared" si="77"/>
        <v>2438.4999999999982</v>
      </c>
      <c r="R2955" t="s">
        <v>322</v>
      </c>
    </row>
    <row r="2956" spans="1:21" ht="15">
      <c r="A2956" s="28" t="s">
        <v>20</v>
      </c>
      <c r="B2956" s="61" t="s">
        <v>155</v>
      </c>
      <c r="E2956" s="9" t="s">
        <v>278</v>
      </c>
      <c r="F2956" s="9" t="s">
        <v>278</v>
      </c>
      <c r="G2956" s="183">
        <v>526.79999999999995</v>
      </c>
      <c r="H2956" s="9">
        <v>263.39999999999873</v>
      </c>
      <c r="I2956" s="188">
        <v>312.79999999999927</v>
      </c>
      <c r="J2956" s="9">
        <v>545.49999999999909</v>
      </c>
      <c r="K2956" s="9">
        <v>154.5</v>
      </c>
      <c r="L2956" s="9">
        <v>373.8</v>
      </c>
      <c r="M2956" s="65">
        <v>256.5</v>
      </c>
      <c r="P2956" s="65">
        <f t="shared" si="77"/>
        <v>2433.299999999997</v>
      </c>
      <c r="R2956" t="s">
        <v>339</v>
      </c>
    </row>
    <row r="2957" spans="1:21" ht="15">
      <c r="A2957" s="28" t="s">
        <v>22</v>
      </c>
      <c r="B2957" s="61" t="s">
        <v>13</v>
      </c>
      <c r="E2957" s="9">
        <v>263.60000000000002</v>
      </c>
      <c r="F2957" s="185">
        <v>464.3</v>
      </c>
      <c r="G2957" s="9">
        <v>9.9</v>
      </c>
      <c r="H2957" s="9">
        <v>343.19999999999618</v>
      </c>
      <c r="I2957" s="9">
        <v>175.5</v>
      </c>
      <c r="J2957" s="9">
        <v>576.20000000000164</v>
      </c>
      <c r="K2957" s="9">
        <v>239.19999999999709</v>
      </c>
      <c r="L2957" s="9">
        <v>343.9</v>
      </c>
      <c r="M2957" s="9" t="s">
        <v>278</v>
      </c>
      <c r="P2957" s="65">
        <f t="shared" si="77"/>
        <v>2415.7999999999952</v>
      </c>
      <c r="R2957" t="s">
        <v>281</v>
      </c>
      <c r="U2957" t="s">
        <v>1434</v>
      </c>
    </row>
    <row r="2958" spans="1:21" ht="15">
      <c r="A2958" s="28" t="s">
        <v>24</v>
      </c>
      <c r="B2958" s="61" t="s">
        <v>687</v>
      </c>
      <c r="E2958" s="9" t="s">
        <v>278</v>
      </c>
      <c r="F2958" s="9" t="s">
        <v>278</v>
      </c>
      <c r="G2958" s="9" t="s">
        <v>278</v>
      </c>
      <c r="H2958" s="188">
        <v>430.80000000000018</v>
      </c>
      <c r="I2958" s="184">
        <v>367.79999999999563</v>
      </c>
      <c r="J2958" s="9">
        <v>525.50000000000091</v>
      </c>
      <c r="K2958" s="9">
        <v>145.10000000000036</v>
      </c>
      <c r="L2958" s="188">
        <v>495.39999999999992</v>
      </c>
      <c r="M2958" s="90">
        <v>442.5</v>
      </c>
      <c r="P2958" s="65">
        <f t="shared" si="77"/>
        <v>2407.0999999999967</v>
      </c>
      <c r="R2958" t="s">
        <v>3216</v>
      </c>
      <c r="U2958" t="s">
        <v>1924</v>
      </c>
    </row>
    <row r="2959" spans="1:21" ht="15">
      <c r="A2959" s="28" t="s">
        <v>26</v>
      </c>
      <c r="B2959" s="61" t="s">
        <v>143</v>
      </c>
      <c r="E2959" s="9" t="s">
        <v>278</v>
      </c>
      <c r="F2959" s="9">
        <v>202</v>
      </c>
      <c r="G2959" s="9">
        <v>203.5</v>
      </c>
      <c r="H2959" s="9">
        <v>320</v>
      </c>
      <c r="I2959" s="9">
        <v>65.299999999997453</v>
      </c>
      <c r="J2959" s="9">
        <v>504</v>
      </c>
      <c r="K2959" s="9">
        <v>175.20000000000073</v>
      </c>
      <c r="L2959" s="9">
        <v>364.6</v>
      </c>
      <c r="M2959" s="65">
        <v>346</v>
      </c>
      <c r="P2959" s="65">
        <f t="shared" si="77"/>
        <v>2180.5999999999981</v>
      </c>
    </row>
    <row r="2960" spans="1:21" ht="15">
      <c r="A2960" s="28" t="s">
        <v>28</v>
      </c>
      <c r="B2960" s="61" t="s">
        <v>15</v>
      </c>
      <c r="E2960" s="188">
        <v>331.7</v>
      </c>
      <c r="F2960" s="9">
        <v>91.6</v>
      </c>
      <c r="G2960" s="9">
        <v>91.3</v>
      </c>
      <c r="H2960" s="9">
        <v>147.30000000000018</v>
      </c>
      <c r="I2960" s="9">
        <v>239.49999999999636</v>
      </c>
      <c r="J2960" s="9">
        <v>453.00000000000182</v>
      </c>
      <c r="K2960" s="9">
        <v>134.19999999999982</v>
      </c>
      <c r="L2960" s="9">
        <v>268.3</v>
      </c>
      <c r="M2960" s="65">
        <v>411.3</v>
      </c>
      <c r="P2960" s="65">
        <f t="shared" si="77"/>
        <v>2168.199999999998</v>
      </c>
      <c r="R2960" t="s">
        <v>297</v>
      </c>
      <c r="T2960" t="s">
        <v>2452</v>
      </c>
      <c r="U2960" s="190"/>
    </row>
    <row r="2961" spans="1:24" ht="15">
      <c r="A2961" s="28" t="s">
        <v>30</v>
      </c>
      <c r="B2961" s="61" t="s">
        <v>142</v>
      </c>
      <c r="E2961" s="9" t="s">
        <v>278</v>
      </c>
      <c r="F2961" s="188">
        <v>265</v>
      </c>
      <c r="G2961" s="9">
        <v>280.8</v>
      </c>
      <c r="H2961" s="9">
        <v>206.99999999999818</v>
      </c>
      <c r="I2961" s="9">
        <v>2.5999999999985448</v>
      </c>
      <c r="J2961" s="9">
        <v>472.79999999999745</v>
      </c>
      <c r="K2961" s="9">
        <v>249.50000000000182</v>
      </c>
      <c r="L2961" s="188">
        <v>491.1</v>
      </c>
      <c r="M2961" s="65">
        <v>94.1</v>
      </c>
      <c r="P2961" s="65">
        <f t="shared" si="77"/>
        <v>2062.899999999996</v>
      </c>
      <c r="R2961" t="s">
        <v>331</v>
      </c>
      <c r="U2961" s="61"/>
      <c r="V2961" s="61"/>
    </row>
    <row r="2962" spans="1:24" ht="15">
      <c r="A2962" s="28" t="s">
        <v>32</v>
      </c>
      <c r="B2962" s="61" t="s">
        <v>141</v>
      </c>
      <c r="E2962" s="9" t="s">
        <v>278</v>
      </c>
      <c r="F2962" s="9">
        <v>208.5</v>
      </c>
      <c r="G2962" s="9">
        <v>177.9</v>
      </c>
      <c r="H2962" s="9">
        <v>208.80000000000109</v>
      </c>
      <c r="I2962" s="9">
        <v>214.79999999999563</v>
      </c>
      <c r="J2962" s="9">
        <v>530.00000000000364</v>
      </c>
      <c r="K2962" s="9">
        <v>121.10000000000036</v>
      </c>
      <c r="L2962" s="9">
        <v>323.5</v>
      </c>
      <c r="M2962" s="65">
        <v>267</v>
      </c>
      <c r="P2962" s="65">
        <f t="shared" si="77"/>
        <v>2051.6000000000008</v>
      </c>
      <c r="U2962" s="190"/>
      <c r="V2962" s="61"/>
      <c r="W2962" s="248"/>
    </row>
    <row r="2963" spans="1:24" ht="15">
      <c r="A2963" s="28" t="s">
        <v>34</v>
      </c>
      <c r="B2963" s="61" t="s">
        <v>669</v>
      </c>
      <c r="E2963" s="9" t="s">
        <v>278</v>
      </c>
      <c r="F2963" s="9" t="s">
        <v>278</v>
      </c>
      <c r="G2963" s="9" t="s">
        <v>278</v>
      </c>
      <c r="H2963" s="9">
        <v>232.60000000000127</v>
      </c>
      <c r="I2963" s="9">
        <v>164.600000000004</v>
      </c>
      <c r="J2963" s="9">
        <v>533.70000000000073</v>
      </c>
      <c r="K2963" s="188">
        <v>395.99999999999909</v>
      </c>
      <c r="L2963" s="188">
        <v>449.4</v>
      </c>
      <c r="M2963" s="65">
        <v>219.4</v>
      </c>
      <c r="P2963" s="65">
        <f t="shared" si="77"/>
        <v>1995.7000000000053</v>
      </c>
      <c r="R2963" t="s">
        <v>341</v>
      </c>
      <c r="U2963" s="61"/>
      <c r="V2963" s="61"/>
    </row>
    <row r="2964" spans="1:24" ht="15">
      <c r="A2964" s="28" t="s">
        <v>36</v>
      </c>
      <c r="B2964" s="61" t="s">
        <v>154</v>
      </c>
      <c r="E2964" s="9" t="s">
        <v>278</v>
      </c>
      <c r="F2964" s="9" t="s">
        <v>278</v>
      </c>
      <c r="G2964" s="9">
        <v>217.5</v>
      </c>
      <c r="H2964" s="9">
        <v>240.59999999999673</v>
      </c>
      <c r="I2964" s="9">
        <v>225.40000000000509</v>
      </c>
      <c r="J2964" s="188">
        <v>597.50000000000364</v>
      </c>
      <c r="K2964" s="9">
        <v>170.69999999999891</v>
      </c>
      <c r="L2964" s="9">
        <v>270.3</v>
      </c>
      <c r="M2964" s="65">
        <v>264</v>
      </c>
      <c r="P2964" s="65">
        <f t="shared" si="77"/>
        <v>1986.0000000000043</v>
      </c>
      <c r="R2964" t="s">
        <v>284</v>
      </c>
      <c r="U2964" s="61"/>
      <c r="V2964" s="61"/>
    </row>
    <row r="2965" spans="1:24" ht="15">
      <c r="A2965" s="28" t="s">
        <v>38</v>
      </c>
      <c r="B2965" s="61" t="s">
        <v>682</v>
      </c>
      <c r="E2965" s="9" t="s">
        <v>278</v>
      </c>
      <c r="F2965" s="9" t="s">
        <v>278</v>
      </c>
      <c r="G2965" s="9" t="s">
        <v>278</v>
      </c>
      <c r="H2965" s="9">
        <v>337.30000000000291</v>
      </c>
      <c r="I2965" s="9">
        <v>116.90000000000146</v>
      </c>
      <c r="J2965" s="9">
        <v>454</v>
      </c>
      <c r="K2965" s="9">
        <v>208.99999999999818</v>
      </c>
      <c r="L2965" s="188">
        <v>539.30000000000007</v>
      </c>
      <c r="M2965" s="65">
        <v>293.70000000000005</v>
      </c>
      <c r="P2965" s="65">
        <f t="shared" si="77"/>
        <v>1950.2000000000028</v>
      </c>
      <c r="R2965" t="s">
        <v>283</v>
      </c>
      <c r="U2965" s="239"/>
      <c r="V2965" s="61"/>
      <c r="W2965" s="248"/>
    </row>
    <row r="2966" spans="1:24" ht="15">
      <c r="A2966" s="28" t="s">
        <v>145</v>
      </c>
      <c r="B2966" s="61" t="s">
        <v>692</v>
      </c>
      <c r="E2966" s="9" t="s">
        <v>278</v>
      </c>
      <c r="F2966" s="9" t="s">
        <v>278</v>
      </c>
      <c r="G2966" s="9" t="s">
        <v>278</v>
      </c>
      <c r="H2966" s="183">
        <v>484.49999999999909</v>
      </c>
      <c r="I2966" s="9">
        <v>139.29999999999927</v>
      </c>
      <c r="J2966" s="9">
        <v>529.59999999999764</v>
      </c>
      <c r="K2966" s="9">
        <v>209.60000000000036</v>
      </c>
      <c r="L2966" s="9">
        <v>246.6</v>
      </c>
      <c r="M2966" s="65">
        <v>280.5</v>
      </c>
      <c r="P2966" s="65">
        <f t="shared" si="77"/>
        <v>1890.0999999999963</v>
      </c>
      <c r="R2966" t="s">
        <v>300</v>
      </c>
      <c r="U2966" s="61"/>
      <c r="V2966" s="61"/>
      <c r="W2966" s="248"/>
    </row>
    <row r="2967" spans="1:24" ht="15">
      <c r="A2967" s="28" t="s">
        <v>146</v>
      </c>
      <c r="B2967" s="61" t="s">
        <v>694</v>
      </c>
      <c r="E2967" s="9" t="s">
        <v>278</v>
      </c>
      <c r="F2967" s="9" t="s">
        <v>278</v>
      </c>
      <c r="G2967" s="9" t="s">
        <v>278</v>
      </c>
      <c r="H2967" s="9">
        <v>343.40000000000146</v>
      </c>
      <c r="I2967" s="9">
        <v>202.00000000000182</v>
      </c>
      <c r="J2967" s="9">
        <v>399.199999999998</v>
      </c>
      <c r="K2967" s="9">
        <v>255</v>
      </c>
      <c r="L2967" s="9">
        <v>394.8</v>
      </c>
      <c r="M2967" s="65">
        <v>273</v>
      </c>
      <c r="P2967" s="65">
        <f t="shared" si="77"/>
        <v>1867.4000000000012</v>
      </c>
      <c r="V2967" s="61"/>
    </row>
    <row r="2968" spans="1:24" ht="15">
      <c r="A2968" s="28" t="s">
        <v>147</v>
      </c>
      <c r="B2968" s="61" t="s">
        <v>651</v>
      </c>
      <c r="E2968" s="9" t="s">
        <v>278</v>
      </c>
      <c r="F2968" s="9" t="s">
        <v>278</v>
      </c>
      <c r="G2968" s="9" t="s">
        <v>278</v>
      </c>
      <c r="H2968" s="9">
        <v>155.10000000000036</v>
      </c>
      <c r="I2968" s="9">
        <v>212.80000000000109</v>
      </c>
      <c r="J2968" s="9">
        <v>562.59999999999854</v>
      </c>
      <c r="K2968" s="9">
        <v>310.74999999999818</v>
      </c>
      <c r="L2968" s="9">
        <v>275.10000000000002</v>
      </c>
      <c r="M2968" s="65">
        <v>339.1</v>
      </c>
      <c r="P2968" s="65">
        <f t="shared" si="77"/>
        <v>1855.449999999998</v>
      </c>
      <c r="U2968" s="239"/>
      <c r="V2968" s="61"/>
      <c r="W2968" s="248"/>
    </row>
    <row r="2969" spans="1:24" ht="15">
      <c r="A2969" s="28" t="s">
        <v>151</v>
      </c>
      <c r="B2969" s="61" t="s">
        <v>667</v>
      </c>
      <c r="E2969" s="9" t="s">
        <v>278</v>
      </c>
      <c r="F2969" s="9" t="s">
        <v>278</v>
      </c>
      <c r="G2969" s="9" t="s">
        <v>278</v>
      </c>
      <c r="H2969" s="9">
        <v>243.00000000000182</v>
      </c>
      <c r="I2969" s="188">
        <v>276.20000000000255</v>
      </c>
      <c r="J2969" s="9">
        <v>378.40000000000055</v>
      </c>
      <c r="K2969" s="9">
        <v>320.30000000000109</v>
      </c>
      <c r="L2969" s="9">
        <v>352.5</v>
      </c>
      <c r="M2969" s="65">
        <v>280.60000000000002</v>
      </c>
      <c r="P2969" s="65">
        <f t="shared" si="77"/>
        <v>1851.0000000000059</v>
      </c>
      <c r="R2969" t="s">
        <v>288</v>
      </c>
      <c r="U2969" s="61"/>
      <c r="V2969" s="61"/>
      <c r="W2969" s="248"/>
    </row>
    <row r="2970" spans="1:24" ht="15">
      <c r="A2970" s="28" t="s">
        <v>157</v>
      </c>
      <c r="B2970" s="61" t="s">
        <v>704</v>
      </c>
      <c r="E2970" s="9" t="s">
        <v>278</v>
      </c>
      <c r="F2970" s="9" t="s">
        <v>278</v>
      </c>
      <c r="G2970" s="9" t="s">
        <v>278</v>
      </c>
      <c r="H2970" s="9">
        <v>188.79999999999927</v>
      </c>
      <c r="I2970" s="9">
        <v>122</v>
      </c>
      <c r="J2970" s="9">
        <v>442.59999999999764</v>
      </c>
      <c r="K2970" s="9">
        <v>224.99999999999818</v>
      </c>
      <c r="L2970" s="9">
        <v>395.80000000000007</v>
      </c>
      <c r="M2970" s="90">
        <v>448.4</v>
      </c>
      <c r="P2970" s="65">
        <f t="shared" si="77"/>
        <v>1822.5999999999954</v>
      </c>
      <c r="R2970" t="s">
        <v>292</v>
      </c>
      <c r="U2970" s="61"/>
      <c r="V2970" s="61"/>
      <c r="W2970" s="247"/>
    </row>
    <row r="2971" spans="1:24" ht="15">
      <c r="A2971" s="28" t="s">
        <v>159</v>
      </c>
      <c r="B2971" s="178" t="s">
        <v>1344</v>
      </c>
      <c r="C2971" s="3"/>
      <c r="D2971" s="3"/>
      <c r="E2971" s="9" t="s">
        <v>278</v>
      </c>
      <c r="F2971" s="9" t="s">
        <v>278</v>
      </c>
      <c r="G2971" s="9" t="s">
        <v>278</v>
      </c>
      <c r="H2971" s="9" t="s">
        <v>278</v>
      </c>
      <c r="I2971" s="9">
        <v>233.09999999999854</v>
      </c>
      <c r="J2971" s="9">
        <v>499.89999999999782</v>
      </c>
      <c r="K2971" s="9">
        <v>269.55000000000109</v>
      </c>
      <c r="L2971" s="9">
        <v>397.1</v>
      </c>
      <c r="M2971" s="65">
        <v>408.5</v>
      </c>
      <c r="P2971" s="65">
        <f t="shared" si="77"/>
        <v>1808.1499999999974</v>
      </c>
      <c r="U2971" s="61"/>
      <c r="V2971" s="61"/>
      <c r="W2971" s="231"/>
    </row>
    <row r="2972" spans="1:24" ht="15">
      <c r="A2972" s="28" t="s">
        <v>160</v>
      </c>
      <c r="B2972" s="61" t="s">
        <v>668</v>
      </c>
      <c r="E2972" s="9" t="s">
        <v>278</v>
      </c>
      <c r="F2972" s="9" t="s">
        <v>278</v>
      </c>
      <c r="G2972" s="9" t="s">
        <v>278</v>
      </c>
      <c r="H2972" s="185">
        <v>505.60000000000127</v>
      </c>
      <c r="I2972" s="9">
        <v>195.40000000000146</v>
      </c>
      <c r="J2972" s="9">
        <v>489.49999999999818</v>
      </c>
      <c r="K2972" s="9">
        <v>314.49999999999909</v>
      </c>
      <c r="L2972" s="9">
        <v>269.3</v>
      </c>
      <c r="M2972" s="65">
        <v>18</v>
      </c>
      <c r="P2972" s="65">
        <f t="shared" si="77"/>
        <v>1792.3</v>
      </c>
      <c r="R2972" t="s">
        <v>281</v>
      </c>
      <c r="U2972" t="s">
        <v>1434</v>
      </c>
      <c r="V2972" s="61"/>
      <c r="W2972" s="248"/>
    </row>
    <row r="2973" spans="1:24" ht="15">
      <c r="A2973" s="28" t="s">
        <v>161</v>
      </c>
      <c r="B2973" s="61" t="s">
        <v>683</v>
      </c>
      <c r="E2973" s="9" t="s">
        <v>278</v>
      </c>
      <c r="F2973" s="9" t="s">
        <v>278</v>
      </c>
      <c r="G2973" s="9" t="s">
        <v>278</v>
      </c>
      <c r="H2973" s="188">
        <v>364.19999999999891</v>
      </c>
      <c r="I2973" s="9">
        <v>112.60000000000582</v>
      </c>
      <c r="J2973" s="188">
        <v>587.39999999999691</v>
      </c>
      <c r="K2973" s="9">
        <v>106.29999999999836</v>
      </c>
      <c r="L2973" s="9">
        <v>405.9</v>
      </c>
      <c r="M2973" s="65">
        <v>212.9</v>
      </c>
      <c r="P2973" s="65">
        <f t="shared" si="77"/>
        <v>1789.3000000000002</v>
      </c>
      <c r="R2973" t="s">
        <v>335</v>
      </c>
      <c r="U2973" s="239"/>
      <c r="V2973" s="61"/>
      <c r="X2973" t="s">
        <v>2452</v>
      </c>
    </row>
    <row r="2974" spans="1:24" ht="15">
      <c r="A2974" s="28" t="s">
        <v>163</v>
      </c>
      <c r="B2974" s="178" t="s">
        <v>1333</v>
      </c>
      <c r="C2974" s="3"/>
      <c r="D2974" s="3"/>
      <c r="E2974" s="9" t="s">
        <v>278</v>
      </c>
      <c r="F2974" s="9" t="s">
        <v>278</v>
      </c>
      <c r="G2974" s="9" t="s">
        <v>278</v>
      </c>
      <c r="H2974" s="9" t="s">
        <v>278</v>
      </c>
      <c r="I2974" s="9">
        <v>167.00000000000182</v>
      </c>
      <c r="J2974" s="185">
        <v>649</v>
      </c>
      <c r="K2974" s="183">
        <v>487.300000000002</v>
      </c>
      <c r="L2974" s="9">
        <v>258.70000000000005</v>
      </c>
      <c r="M2974" s="65">
        <v>203.49999999999997</v>
      </c>
      <c r="P2974" s="65">
        <f t="shared" si="77"/>
        <v>1765.5000000000039</v>
      </c>
      <c r="R2974" t="s">
        <v>280</v>
      </c>
      <c r="U2974" t="s">
        <v>1434</v>
      </c>
      <c r="V2974" s="61"/>
      <c r="W2974" s="248"/>
    </row>
    <row r="2975" spans="1:24" ht="15">
      <c r="A2975" s="28" t="s">
        <v>274</v>
      </c>
      <c r="B2975" s="61" t="s">
        <v>1</v>
      </c>
      <c r="E2975" s="9">
        <v>232.6</v>
      </c>
      <c r="F2975" s="188">
        <v>222</v>
      </c>
      <c r="G2975" s="9">
        <v>102.3</v>
      </c>
      <c r="H2975" s="9">
        <v>181.39999999999964</v>
      </c>
      <c r="I2975" s="62" t="s">
        <v>279</v>
      </c>
      <c r="J2975" s="9">
        <v>330.10000000000036</v>
      </c>
      <c r="K2975" s="9">
        <v>273.70000000000164</v>
      </c>
      <c r="L2975" s="9">
        <v>197.8</v>
      </c>
      <c r="M2975" s="65">
        <v>223</v>
      </c>
      <c r="P2975" s="65">
        <f t="shared" si="77"/>
        <v>1762.9000000000017</v>
      </c>
      <c r="R2975" t="s">
        <v>293</v>
      </c>
      <c r="U2975" s="239"/>
      <c r="V2975" s="61"/>
      <c r="W2975" s="231"/>
    </row>
    <row r="2976" spans="1:24" ht="15">
      <c r="A2976" s="28" t="s">
        <v>275</v>
      </c>
      <c r="B2976" s="61" t="s">
        <v>643</v>
      </c>
      <c r="E2976" s="9" t="s">
        <v>278</v>
      </c>
      <c r="F2976" s="9" t="s">
        <v>278</v>
      </c>
      <c r="G2976" s="9" t="s">
        <v>278</v>
      </c>
      <c r="H2976" s="9">
        <v>233.19999999999709</v>
      </c>
      <c r="I2976" s="9">
        <v>162.10000000000036</v>
      </c>
      <c r="J2976" s="9">
        <v>529.10000000000036</v>
      </c>
      <c r="K2976" s="9">
        <v>319.60000000000036</v>
      </c>
      <c r="L2976" s="9">
        <v>295</v>
      </c>
      <c r="M2976" s="65">
        <v>193</v>
      </c>
      <c r="P2976" s="65">
        <f t="shared" si="77"/>
        <v>1731.9999999999982</v>
      </c>
      <c r="U2976" s="28"/>
      <c r="V2976" s="61"/>
    </row>
    <row r="2977" spans="1:20" ht="15">
      <c r="A2977" s="28" t="s">
        <v>276</v>
      </c>
      <c r="B2977" s="178" t="s">
        <v>1348</v>
      </c>
      <c r="C2977" s="3"/>
      <c r="D2977" s="3"/>
      <c r="E2977" s="9" t="s">
        <v>278</v>
      </c>
      <c r="F2977" s="9" t="s">
        <v>278</v>
      </c>
      <c r="G2977" s="9" t="s">
        <v>278</v>
      </c>
      <c r="H2977" s="9" t="s">
        <v>278</v>
      </c>
      <c r="I2977" s="9">
        <v>234.70000000000073</v>
      </c>
      <c r="J2977" s="9">
        <v>542.89999999999964</v>
      </c>
      <c r="K2977" s="188">
        <v>440.00000000000182</v>
      </c>
      <c r="L2977" s="9">
        <v>410.80000000000007</v>
      </c>
      <c r="M2977" s="65">
        <v>97.5</v>
      </c>
      <c r="P2977" s="65">
        <f t="shared" ref="P2977:P3008" si="78">SUM(E2977:M2977)</f>
        <v>1725.9000000000024</v>
      </c>
      <c r="R2977" t="s">
        <v>283</v>
      </c>
    </row>
    <row r="2978" spans="1:20" ht="15">
      <c r="A2978" s="28" t="s">
        <v>277</v>
      </c>
      <c r="B2978" s="61" t="s">
        <v>700</v>
      </c>
      <c r="E2978" s="9" t="s">
        <v>278</v>
      </c>
      <c r="F2978" s="9" t="s">
        <v>278</v>
      </c>
      <c r="G2978" s="9" t="s">
        <v>278</v>
      </c>
      <c r="H2978" s="188">
        <v>375.99999999999818</v>
      </c>
      <c r="I2978" s="9">
        <v>93.5</v>
      </c>
      <c r="J2978" s="188">
        <v>597.20000000000073</v>
      </c>
      <c r="K2978" s="9">
        <v>257.84999999999764</v>
      </c>
      <c r="L2978" s="9">
        <v>297</v>
      </c>
      <c r="M2978" s="65">
        <v>101</v>
      </c>
      <c r="P2978" s="65">
        <f t="shared" si="78"/>
        <v>1722.5499999999965</v>
      </c>
      <c r="R2978" t="s">
        <v>328</v>
      </c>
    </row>
    <row r="2979" spans="1:20" ht="15">
      <c r="A2979" s="28" t="s">
        <v>640</v>
      </c>
      <c r="B2979" s="28" t="s">
        <v>638</v>
      </c>
      <c r="E2979" s="9" t="s">
        <v>278</v>
      </c>
      <c r="F2979" s="9" t="s">
        <v>278</v>
      </c>
      <c r="G2979" s="9" t="s">
        <v>278</v>
      </c>
      <c r="H2979" s="9">
        <v>209.19999999999982</v>
      </c>
      <c r="I2979" s="9">
        <v>80.999999999996362</v>
      </c>
      <c r="J2979" s="9">
        <v>456.19999999999982</v>
      </c>
      <c r="K2979" s="9">
        <v>210.70000000000073</v>
      </c>
      <c r="L2979" s="9">
        <v>447.59999999999997</v>
      </c>
      <c r="M2979" s="65">
        <v>279</v>
      </c>
      <c r="P2979" s="65">
        <f t="shared" si="78"/>
        <v>1683.6999999999966</v>
      </c>
      <c r="T2979" t="s">
        <v>2452</v>
      </c>
    </row>
    <row r="2980" spans="1:20" ht="15">
      <c r="A2980" s="28" t="s">
        <v>641</v>
      </c>
      <c r="B2980" s="61" t="s">
        <v>675</v>
      </c>
      <c r="E2980" s="9" t="s">
        <v>278</v>
      </c>
      <c r="F2980" s="9" t="s">
        <v>278</v>
      </c>
      <c r="G2980" s="9" t="s">
        <v>278</v>
      </c>
      <c r="H2980" s="188">
        <v>355.09999999999945</v>
      </c>
      <c r="I2980" s="9">
        <v>256.50000000000182</v>
      </c>
      <c r="J2980" s="9">
        <v>501</v>
      </c>
      <c r="K2980" s="9">
        <v>174.60000000000036</v>
      </c>
      <c r="L2980" s="9">
        <v>268.10000000000002</v>
      </c>
      <c r="M2980" s="65">
        <v>114.9</v>
      </c>
      <c r="P2980" s="65">
        <f t="shared" si="78"/>
        <v>1670.2000000000016</v>
      </c>
      <c r="R2980" t="s">
        <v>293</v>
      </c>
    </row>
    <row r="2981" spans="1:20" ht="15">
      <c r="A2981" s="28" t="s">
        <v>642</v>
      </c>
      <c r="B2981" s="178" t="s">
        <v>1337</v>
      </c>
      <c r="C2981" s="3"/>
      <c r="D2981" s="3"/>
      <c r="E2981" s="9" t="s">
        <v>278</v>
      </c>
      <c r="F2981" s="9" t="s">
        <v>278</v>
      </c>
      <c r="G2981" s="9" t="s">
        <v>278</v>
      </c>
      <c r="H2981" s="9" t="s">
        <v>278</v>
      </c>
      <c r="I2981" s="9">
        <v>168.70000000000073</v>
      </c>
      <c r="J2981" s="184">
        <v>623.70000000000255</v>
      </c>
      <c r="K2981" s="9">
        <v>205.89999999999964</v>
      </c>
      <c r="L2981" s="9">
        <v>385.8</v>
      </c>
      <c r="M2981" s="65">
        <v>228</v>
      </c>
      <c r="P2981" s="65">
        <f t="shared" si="78"/>
        <v>1612.1000000000029</v>
      </c>
      <c r="R2981" t="s">
        <v>282</v>
      </c>
    </row>
    <row r="2982" spans="1:20" ht="15">
      <c r="A2982" s="28" t="s">
        <v>644</v>
      </c>
      <c r="B2982" s="239" t="s">
        <v>1657</v>
      </c>
      <c r="C2982" s="3"/>
      <c r="D2982" s="3"/>
      <c r="E2982" s="9" t="s">
        <v>278</v>
      </c>
      <c r="F2982" s="9" t="s">
        <v>278</v>
      </c>
      <c r="G2982" s="9" t="s">
        <v>278</v>
      </c>
      <c r="H2982" s="9" t="s">
        <v>278</v>
      </c>
      <c r="I2982" s="9" t="s">
        <v>278</v>
      </c>
      <c r="J2982" s="9">
        <v>559.70000000000255</v>
      </c>
      <c r="K2982" s="188">
        <v>391.79999999999654</v>
      </c>
      <c r="L2982" s="9">
        <v>422.5</v>
      </c>
      <c r="M2982" s="65">
        <v>213.9</v>
      </c>
      <c r="P2982" s="65">
        <f t="shared" si="78"/>
        <v>1587.8999999999992</v>
      </c>
      <c r="R2982" t="s">
        <v>292</v>
      </c>
    </row>
    <row r="2983" spans="1:20" ht="15">
      <c r="A2983" s="28" t="s">
        <v>650</v>
      </c>
      <c r="B2983" s="61" t="s">
        <v>654</v>
      </c>
      <c r="E2983" s="9" t="s">
        <v>278</v>
      </c>
      <c r="F2983" s="9" t="s">
        <v>278</v>
      </c>
      <c r="G2983" s="9" t="s">
        <v>278</v>
      </c>
      <c r="H2983" s="9">
        <v>204.30000000000018</v>
      </c>
      <c r="I2983" s="9">
        <v>223.60000000000218</v>
      </c>
      <c r="J2983" s="188">
        <v>602.00000000000091</v>
      </c>
      <c r="K2983" s="9">
        <v>40.499999999998181</v>
      </c>
      <c r="L2983" s="9">
        <v>353.2</v>
      </c>
      <c r="M2983" s="65">
        <v>141.69999999999999</v>
      </c>
      <c r="P2983" s="65">
        <f t="shared" si="78"/>
        <v>1565.3000000000015</v>
      </c>
      <c r="R2983" t="s">
        <v>283</v>
      </c>
    </row>
    <row r="2984" spans="1:20" ht="15">
      <c r="A2984" s="28" t="s">
        <v>652</v>
      </c>
      <c r="B2984" s="61" t="s">
        <v>6</v>
      </c>
      <c r="E2984" s="9">
        <v>247.5</v>
      </c>
      <c r="F2984" s="9">
        <v>93.8</v>
      </c>
      <c r="G2984" s="9">
        <v>195.9</v>
      </c>
      <c r="H2984" s="9">
        <v>286.699999999998</v>
      </c>
      <c r="I2984" s="9">
        <v>171.60000000000218</v>
      </c>
      <c r="J2984" s="9">
        <v>516.5</v>
      </c>
      <c r="K2984" s="9" t="s">
        <v>278</v>
      </c>
      <c r="L2984" s="9" t="s">
        <v>278</v>
      </c>
      <c r="M2984" s="9" t="s">
        <v>278</v>
      </c>
      <c r="P2984" s="65">
        <f t="shared" si="78"/>
        <v>1512.0000000000002</v>
      </c>
    </row>
    <row r="2985" spans="1:20" ht="15">
      <c r="A2985" s="28" t="s">
        <v>655</v>
      </c>
      <c r="B2985" s="61" t="s">
        <v>653</v>
      </c>
      <c r="E2985" s="9" t="s">
        <v>278</v>
      </c>
      <c r="F2985" s="9" t="s">
        <v>278</v>
      </c>
      <c r="G2985" s="9" t="s">
        <v>278</v>
      </c>
      <c r="H2985" s="9">
        <v>197.49999999999818</v>
      </c>
      <c r="I2985" s="9">
        <v>116.20000000000073</v>
      </c>
      <c r="J2985" s="9">
        <v>419.30000000000018</v>
      </c>
      <c r="K2985" s="188">
        <v>346.79999999999836</v>
      </c>
      <c r="L2985" s="9">
        <v>368.09999999999997</v>
      </c>
      <c r="M2985" s="65">
        <v>55.8</v>
      </c>
      <c r="P2985" s="65">
        <f t="shared" si="78"/>
        <v>1503.6999999999973</v>
      </c>
      <c r="R2985" t="s">
        <v>288</v>
      </c>
    </row>
    <row r="2986" spans="1:20" ht="15">
      <c r="A2986" s="28" t="s">
        <v>656</v>
      </c>
      <c r="B2986" s="61" t="s">
        <v>658</v>
      </c>
      <c r="E2986" s="9" t="s">
        <v>278</v>
      </c>
      <c r="F2986" s="9" t="s">
        <v>278</v>
      </c>
      <c r="G2986" s="9" t="s">
        <v>278</v>
      </c>
      <c r="H2986" s="9">
        <v>211.20000000000073</v>
      </c>
      <c r="I2986" s="9">
        <v>111.20000000000073</v>
      </c>
      <c r="J2986" s="9">
        <v>480.00000000000091</v>
      </c>
      <c r="K2986" s="9">
        <v>197.69999999999891</v>
      </c>
      <c r="L2986" s="9">
        <v>355.2</v>
      </c>
      <c r="M2986" s="65">
        <v>135.5</v>
      </c>
      <c r="P2986" s="65">
        <f t="shared" si="78"/>
        <v>1490.8000000000013</v>
      </c>
    </row>
    <row r="2987" spans="1:20" ht="15">
      <c r="A2987" s="28" t="s">
        <v>659</v>
      </c>
      <c r="B2987" s="178" t="s">
        <v>1345</v>
      </c>
      <c r="C2987" s="3"/>
      <c r="D2987" s="3"/>
      <c r="E2987" s="9" t="s">
        <v>278</v>
      </c>
      <c r="F2987" s="9" t="s">
        <v>278</v>
      </c>
      <c r="G2987" s="9" t="s">
        <v>278</v>
      </c>
      <c r="H2987" s="9" t="s">
        <v>278</v>
      </c>
      <c r="I2987" s="9">
        <v>60.999999999998181</v>
      </c>
      <c r="J2987" s="9">
        <v>480.5</v>
      </c>
      <c r="K2987" s="184">
        <v>453.74999999999636</v>
      </c>
      <c r="L2987" s="9">
        <v>261.40000000000003</v>
      </c>
      <c r="M2987" s="65">
        <v>226.1</v>
      </c>
      <c r="P2987" s="65">
        <f t="shared" si="78"/>
        <v>1482.7499999999945</v>
      </c>
      <c r="R2987" t="s">
        <v>282</v>
      </c>
    </row>
    <row r="2988" spans="1:20" ht="15">
      <c r="A2988" s="28" t="s">
        <v>661</v>
      </c>
      <c r="B2988" s="190" t="s">
        <v>1351</v>
      </c>
      <c r="C2988" s="3"/>
      <c r="D2988" s="3"/>
      <c r="E2988" s="9" t="s">
        <v>278</v>
      </c>
      <c r="F2988" s="9" t="s">
        <v>278</v>
      </c>
      <c r="G2988" s="9" t="s">
        <v>278</v>
      </c>
      <c r="H2988" s="9" t="s">
        <v>278</v>
      </c>
      <c r="I2988" s="9">
        <v>76.599999999998545</v>
      </c>
      <c r="J2988" s="9">
        <v>543.39999999999964</v>
      </c>
      <c r="K2988" s="9">
        <v>224.00000000000182</v>
      </c>
      <c r="L2988" s="9">
        <v>368.10000000000008</v>
      </c>
      <c r="M2988" s="65">
        <v>264.3</v>
      </c>
      <c r="P2988" s="65">
        <f t="shared" si="78"/>
        <v>1476.4</v>
      </c>
    </row>
    <row r="2989" spans="1:20" ht="15">
      <c r="A2989" s="28" t="s">
        <v>666</v>
      </c>
      <c r="B2989" s="61" t="s">
        <v>153</v>
      </c>
      <c r="E2989" s="9" t="s">
        <v>278</v>
      </c>
      <c r="F2989" s="9" t="s">
        <v>278</v>
      </c>
      <c r="G2989" s="9">
        <v>224.8</v>
      </c>
      <c r="H2989" s="9">
        <v>174.199999999998</v>
      </c>
      <c r="I2989" s="9">
        <v>188.29999999999927</v>
      </c>
      <c r="J2989" s="9">
        <v>485.50000000000182</v>
      </c>
      <c r="K2989" s="9">
        <v>140.39999999999873</v>
      </c>
      <c r="L2989" s="9">
        <v>187.9</v>
      </c>
      <c r="M2989" s="65">
        <v>73.599999999999994</v>
      </c>
      <c r="P2989" s="65">
        <f t="shared" si="78"/>
        <v>1474.6999999999978</v>
      </c>
    </row>
    <row r="2990" spans="1:20" ht="15">
      <c r="A2990" s="28" t="s">
        <v>670</v>
      </c>
      <c r="B2990" s="178" t="s">
        <v>1349</v>
      </c>
      <c r="C2990" s="3"/>
      <c r="D2990" s="3"/>
      <c r="E2990" s="9" t="s">
        <v>278</v>
      </c>
      <c r="F2990" s="9" t="s">
        <v>278</v>
      </c>
      <c r="G2990" s="9" t="s">
        <v>278</v>
      </c>
      <c r="H2990" s="9" t="s">
        <v>278</v>
      </c>
      <c r="I2990" s="9">
        <v>218.49999999999636</v>
      </c>
      <c r="J2990" s="9">
        <v>488.99999999999818</v>
      </c>
      <c r="K2990" s="9">
        <v>327.55000000000109</v>
      </c>
      <c r="L2990" s="9">
        <v>286.89999999999998</v>
      </c>
      <c r="M2990" s="65">
        <v>151</v>
      </c>
      <c r="P2990" s="65">
        <f t="shared" si="78"/>
        <v>1472.9499999999957</v>
      </c>
    </row>
    <row r="2991" spans="1:20" ht="15">
      <c r="A2991" s="28" t="s">
        <v>671</v>
      </c>
      <c r="B2991" s="61" t="s">
        <v>39</v>
      </c>
      <c r="E2991" s="9">
        <v>63.6</v>
      </c>
      <c r="F2991" s="188">
        <v>265.5</v>
      </c>
      <c r="G2991" s="9">
        <v>165</v>
      </c>
      <c r="H2991" s="9">
        <v>292.70000000000073</v>
      </c>
      <c r="I2991" s="9">
        <v>67.500000000003638</v>
      </c>
      <c r="J2991" s="9">
        <v>451.60000000000127</v>
      </c>
      <c r="K2991" s="9">
        <v>137.40000000000055</v>
      </c>
      <c r="L2991" s="9" t="s">
        <v>278</v>
      </c>
      <c r="M2991" s="9" t="s">
        <v>278</v>
      </c>
      <c r="P2991" s="65">
        <f t="shared" si="78"/>
        <v>1443.3000000000061</v>
      </c>
      <c r="R2991" t="s">
        <v>287</v>
      </c>
    </row>
    <row r="2992" spans="1:20" ht="15">
      <c r="A2992" s="28" t="s">
        <v>672</v>
      </c>
      <c r="B2992" s="61" t="s">
        <v>660</v>
      </c>
      <c r="E2992" s="9" t="s">
        <v>278</v>
      </c>
      <c r="F2992" s="9" t="s">
        <v>278</v>
      </c>
      <c r="G2992" s="9" t="s">
        <v>278</v>
      </c>
      <c r="H2992" s="9">
        <v>309.75000000000091</v>
      </c>
      <c r="I2992" s="9">
        <v>178.79999999999745</v>
      </c>
      <c r="J2992" s="9">
        <v>423.40000000000146</v>
      </c>
      <c r="K2992" s="9">
        <v>242.94999999999891</v>
      </c>
      <c r="L2992" s="9">
        <v>257.89999999999998</v>
      </c>
      <c r="M2992" s="9" t="s">
        <v>278</v>
      </c>
      <c r="P2992" s="65">
        <f t="shared" si="78"/>
        <v>1412.7999999999988</v>
      </c>
    </row>
    <row r="2993" spans="1:23" ht="15">
      <c r="A2993" s="28" t="s">
        <v>677</v>
      </c>
      <c r="B2993" s="61" t="s">
        <v>662</v>
      </c>
      <c r="E2993" s="9" t="s">
        <v>278</v>
      </c>
      <c r="F2993" s="9" t="s">
        <v>278</v>
      </c>
      <c r="G2993" s="9" t="s">
        <v>278</v>
      </c>
      <c r="H2993" s="9">
        <v>253.49999999999818</v>
      </c>
      <c r="I2993" s="9">
        <v>53.999999999998181</v>
      </c>
      <c r="J2993" s="188">
        <v>585.19999999999891</v>
      </c>
      <c r="K2993" s="9">
        <v>181.94999999999982</v>
      </c>
      <c r="L2993" s="9">
        <v>187.8</v>
      </c>
      <c r="M2993" s="65">
        <v>135</v>
      </c>
      <c r="P2993" s="65">
        <f t="shared" si="78"/>
        <v>1397.449999999995</v>
      </c>
      <c r="R2993" t="s">
        <v>288</v>
      </c>
      <c r="U2993" s="61"/>
      <c r="V2993" s="61"/>
      <c r="W2993" s="248"/>
    </row>
    <row r="2994" spans="1:23" ht="15">
      <c r="A2994" s="28" t="s">
        <v>685</v>
      </c>
      <c r="B2994" s="61" t="s">
        <v>686</v>
      </c>
      <c r="E2994" s="9" t="s">
        <v>278</v>
      </c>
      <c r="F2994" s="9" t="s">
        <v>278</v>
      </c>
      <c r="G2994" s="9" t="s">
        <v>278</v>
      </c>
      <c r="H2994" s="9">
        <v>159.10000000000036</v>
      </c>
      <c r="I2994" s="9">
        <v>84.500000000003638</v>
      </c>
      <c r="J2994" s="9">
        <v>415.40000000000236</v>
      </c>
      <c r="K2994" s="9">
        <v>220.54999999999836</v>
      </c>
      <c r="L2994" s="9">
        <v>364.5</v>
      </c>
      <c r="M2994" s="65">
        <v>150.6</v>
      </c>
      <c r="P2994" s="65">
        <f t="shared" si="78"/>
        <v>1394.6500000000046</v>
      </c>
      <c r="V2994" s="61"/>
    </row>
    <row r="2995" spans="1:23" ht="15">
      <c r="A2995" s="28" t="s">
        <v>689</v>
      </c>
      <c r="B2995" s="239" t="s">
        <v>1661</v>
      </c>
      <c r="C2995" s="3"/>
      <c r="D2995" s="3"/>
      <c r="E2995" s="9" t="s">
        <v>278</v>
      </c>
      <c r="F2995" s="9" t="s">
        <v>278</v>
      </c>
      <c r="G2995" s="9" t="s">
        <v>278</v>
      </c>
      <c r="H2995" s="9" t="s">
        <v>278</v>
      </c>
      <c r="I2995" s="9" t="s">
        <v>278</v>
      </c>
      <c r="J2995" s="9">
        <v>524.10000000000036</v>
      </c>
      <c r="K2995" s="9">
        <v>224.89999999999964</v>
      </c>
      <c r="L2995" s="9">
        <v>409.7</v>
      </c>
      <c r="M2995" s="65">
        <v>167</v>
      </c>
      <c r="P2995" s="65">
        <f t="shared" si="78"/>
        <v>1325.7</v>
      </c>
      <c r="U2995" s="239"/>
      <c r="V2995" s="61"/>
      <c r="W2995" s="247"/>
    </row>
    <row r="2996" spans="1:23" ht="15">
      <c r="A2996" s="28" t="s">
        <v>690</v>
      </c>
      <c r="B2996" s="61" t="s">
        <v>19</v>
      </c>
      <c r="E2996" s="188">
        <v>328.9</v>
      </c>
      <c r="F2996" s="9">
        <v>160.80000000000001</v>
      </c>
      <c r="G2996" s="9">
        <v>34.200000000000003</v>
      </c>
      <c r="H2996" s="9">
        <v>247.10000000000036</v>
      </c>
      <c r="I2996" s="9">
        <v>22.000000000001819</v>
      </c>
      <c r="J2996" s="9">
        <v>521.10000000000127</v>
      </c>
      <c r="K2996" s="9" t="s">
        <v>278</v>
      </c>
      <c r="L2996" s="9" t="s">
        <v>278</v>
      </c>
      <c r="M2996" s="9" t="s">
        <v>278</v>
      </c>
      <c r="P2996" s="65">
        <f t="shared" si="78"/>
        <v>1314.1000000000035</v>
      </c>
      <c r="R2996" t="s">
        <v>292</v>
      </c>
      <c r="U2996" s="190"/>
      <c r="V2996" s="61"/>
      <c r="W2996" s="247"/>
    </row>
    <row r="2997" spans="1:23" ht="15">
      <c r="A2997" s="28" t="s">
        <v>691</v>
      </c>
      <c r="B2997" s="28" t="s">
        <v>639</v>
      </c>
      <c r="E2997" s="9" t="s">
        <v>278</v>
      </c>
      <c r="F2997" s="9" t="s">
        <v>278</v>
      </c>
      <c r="G2997" s="9" t="s">
        <v>278</v>
      </c>
      <c r="H2997" s="9">
        <v>245.50000000000273</v>
      </c>
      <c r="I2997" s="183">
        <v>370.600000000004</v>
      </c>
      <c r="J2997" s="9">
        <v>304.69999999999891</v>
      </c>
      <c r="K2997" s="9">
        <v>53.399999999998727</v>
      </c>
      <c r="L2997" s="9">
        <v>302</v>
      </c>
      <c r="M2997" s="9" t="s">
        <v>278</v>
      </c>
      <c r="P2997" s="65">
        <f t="shared" si="78"/>
        <v>1276.2000000000044</v>
      </c>
      <c r="R2997" t="s">
        <v>300</v>
      </c>
      <c r="U2997" s="61"/>
      <c r="V2997" s="61"/>
      <c r="W2997" s="248"/>
    </row>
    <row r="2998" spans="1:23" ht="15">
      <c r="A2998" s="28" t="s">
        <v>697</v>
      </c>
      <c r="B2998" s="239" t="s">
        <v>1650</v>
      </c>
      <c r="C2998" s="3"/>
      <c r="D2998" s="3"/>
      <c r="E2998" s="9" t="s">
        <v>278</v>
      </c>
      <c r="F2998" s="9" t="s">
        <v>278</v>
      </c>
      <c r="G2998" s="9" t="s">
        <v>278</v>
      </c>
      <c r="H2998" s="9" t="s">
        <v>278</v>
      </c>
      <c r="I2998" s="9" t="s">
        <v>278</v>
      </c>
      <c r="J2998" s="9">
        <v>302.59999999999945</v>
      </c>
      <c r="K2998" s="9">
        <v>336.5</v>
      </c>
      <c r="L2998" s="9">
        <v>375.90000000000003</v>
      </c>
      <c r="M2998" s="65">
        <v>253</v>
      </c>
      <c r="P2998" s="65">
        <f t="shared" si="78"/>
        <v>1267.9999999999995</v>
      </c>
      <c r="U2998" s="190"/>
      <c r="V2998" s="61"/>
      <c r="W2998" s="248" t="s">
        <v>2452</v>
      </c>
    </row>
    <row r="2999" spans="1:23" ht="15">
      <c r="A2999" s="28" t="s">
        <v>698</v>
      </c>
      <c r="B2999" s="28" t="s">
        <v>633</v>
      </c>
      <c r="E2999" s="9" t="s">
        <v>278</v>
      </c>
      <c r="F2999" s="9" t="s">
        <v>278</v>
      </c>
      <c r="G2999" s="9" t="s">
        <v>278</v>
      </c>
      <c r="H2999" s="9">
        <v>167.99999999999909</v>
      </c>
      <c r="I2999" s="9">
        <v>187.79999999999927</v>
      </c>
      <c r="J2999" s="9">
        <v>184.40000000000055</v>
      </c>
      <c r="K2999" s="9">
        <v>230.40000000000146</v>
      </c>
      <c r="L2999" s="9">
        <v>447.6</v>
      </c>
      <c r="M2999" s="65">
        <v>36</v>
      </c>
      <c r="P2999" s="65">
        <f t="shared" si="78"/>
        <v>1254.2000000000003</v>
      </c>
      <c r="U2999" s="239"/>
      <c r="V2999" s="61"/>
      <c r="W2999" s="231"/>
    </row>
    <row r="3000" spans="1:23" ht="15">
      <c r="A3000" s="28" t="s">
        <v>699</v>
      </c>
      <c r="B3000" s="239" t="s">
        <v>1667</v>
      </c>
      <c r="C3000" s="3"/>
      <c r="D3000" s="3"/>
      <c r="E3000" s="9" t="s">
        <v>278</v>
      </c>
      <c r="F3000" s="9" t="s">
        <v>278</v>
      </c>
      <c r="G3000" s="9" t="s">
        <v>278</v>
      </c>
      <c r="H3000" s="9" t="s">
        <v>278</v>
      </c>
      <c r="I3000" s="9" t="s">
        <v>278</v>
      </c>
      <c r="J3000" s="9" t="s">
        <v>278</v>
      </c>
      <c r="K3000" s="188">
        <v>399.69999999999982</v>
      </c>
      <c r="L3000" s="185">
        <v>636.70000000000005</v>
      </c>
      <c r="M3000" s="65">
        <v>206.5</v>
      </c>
      <c r="P3000" s="65">
        <f t="shared" si="78"/>
        <v>1242.8999999999999</v>
      </c>
      <c r="R3000" t="s">
        <v>324</v>
      </c>
      <c r="U3000" t="s">
        <v>1434</v>
      </c>
      <c r="V3000" s="61"/>
      <c r="W3000" s="248"/>
    </row>
    <row r="3001" spans="1:23" ht="15">
      <c r="A3001" s="28" t="s">
        <v>701</v>
      </c>
      <c r="B3001" s="61" t="s">
        <v>156</v>
      </c>
      <c r="E3001" s="9" t="s">
        <v>278</v>
      </c>
      <c r="F3001" s="9" t="s">
        <v>278</v>
      </c>
      <c r="G3001" s="9">
        <v>173.2</v>
      </c>
      <c r="H3001" s="9">
        <v>276.99999999999818</v>
      </c>
      <c r="I3001" s="9">
        <v>117</v>
      </c>
      <c r="J3001" s="9">
        <v>407.00000000000091</v>
      </c>
      <c r="K3001" s="9">
        <v>248.60000000000036</v>
      </c>
      <c r="L3001" s="9" t="s">
        <v>278</v>
      </c>
      <c r="M3001" s="9" t="s">
        <v>278</v>
      </c>
      <c r="P3001" s="65">
        <f t="shared" si="78"/>
        <v>1222.7999999999995</v>
      </c>
      <c r="U3001" s="239"/>
      <c r="V3001" s="61"/>
      <c r="W3001" s="248"/>
    </row>
    <row r="3002" spans="1:23" ht="15">
      <c r="A3002" s="28" t="s">
        <v>702</v>
      </c>
      <c r="B3002" s="178" t="s">
        <v>1334</v>
      </c>
      <c r="C3002" s="3"/>
      <c r="D3002" s="3"/>
      <c r="E3002" s="9" t="s">
        <v>278</v>
      </c>
      <c r="F3002" s="9" t="s">
        <v>278</v>
      </c>
      <c r="G3002" s="9" t="s">
        <v>278</v>
      </c>
      <c r="H3002" s="9" t="s">
        <v>278</v>
      </c>
      <c r="I3002" s="9">
        <v>160.19999999999891</v>
      </c>
      <c r="J3002" s="9">
        <v>415.30000000000109</v>
      </c>
      <c r="K3002" s="9">
        <v>236.69999999999709</v>
      </c>
      <c r="L3002" s="9">
        <v>361.3</v>
      </c>
      <c r="M3002" s="65">
        <v>34.799999999999997</v>
      </c>
      <c r="P3002" s="65">
        <f t="shared" si="78"/>
        <v>1208.299999999997</v>
      </c>
      <c r="U3002" s="61"/>
      <c r="V3002" s="61"/>
      <c r="W3002" s="231"/>
    </row>
    <row r="3003" spans="1:23" ht="15">
      <c r="A3003" s="28" t="s">
        <v>703</v>
      </c>
      <c r="B3003" s="61" t="s">
        <v>144</v>
      </c>
      <c r="E3003" s="9" t="s">
        <v>278</v>
      </c>
      <c r="F3003" s="9">
        <v>19.8</v>
      </c>
      <c r="G3003" s="9">
        <v>223.2</v>
      </c>
      <c r="H3003" s="9">
        <v>155.30000000000018</v>
      </c>
      <c r="I3003" s="9">
        <v>163.50000000000546</v>
      </c>
      <c r="J3003" s="9">
        <v>400.5</v>
      </c>
      <c r="K3003" s="9">
        <v>232.44999999999891</v>
      </c>
      <c r="L3003" s="9" t="s">
        <v>278</v>
      </c>
      <c r="M3003" s="9" t="s">
        <v>278</v>
      </c>
      <c r="P3003" s="65">
        <f t="shared" si="78"/>
        <v>1194.7500000000045</v>
      </c>
      <c r="V3003" s="61"/>
    </row>
    <row r="3004" spans="1:23" ht="15">
      <c r="A3004" s="28" t="s">
        <v>706</v>
      </c>
      <c r="B3004" s="239" t="s">
        <v>1653</v>
      </c>
      <c r="C3004" s="3"/>
      <c r="D3004" s="3"/>
      <c r="E3004" s="9" t="s">
        <v>278</v>
      </c>
      <c r="F3004" s="9" t="s">
        <v>278</v>
      </c>
      <c r="G3004" s="9" t="s">
        <v>278</v>
      </c>
      <c r="H3004" s="9" t="s">
        <v>278</v>
      </c>
      <c r="I3004" s="9" t="s">
        <v>278</v>
      </c>
      <c r="J3004" s="9">
        <v>446.19999999999709</v>
      </c>
      <c r="K3004" s="9">
        <v>198.79999999999927</v>
      </c>
      <c r="L3004" s="9">
        <v>302.5</v>
      </c>
      <c r="M3004" s="65">
        <v>203.5</v>
      </c>
      <c r="P3004" s="65">
        <f t="shared" si="78"/>
        <v>1150.9999999999964</v>
      </c>
      <c r="U3004" s="239"/>
      <c r="V3004" s="61"/>
      <c r="W3004" s="248"/>
    </row>
    <row r="3005" spans="1:23" ht="15">
      <c r="A3005" s="28" t="s">
        <v>775</v>
      </c>
      <c r="B3005" s="239" t="s">
        <v>1658</v>
      </c>
      <c r="C3005" s="3"/>
      <c r="D3005" s="3"/>
      <c r="E3005" s="9" t="s">
        <v>278</v>
      </c>
      <c r="F3005" s="9" t="s">
        <v>278</v>
      </c>
      <c r="G3005" s="9" t="s">
        <v>278</v>
      </c>
      <c r="H3005" s="9" t="s">
        <v>278</v>
      </c>
      <c r="I3005" s="9" t="s">
        <v>278</v>
      </c>
      <c r="J3005" s="9">
        <v>453.29999999999927</v>
      </c>
      <c r="K3005" s="9">
        <v>200.89999999999964</v>
      </c>
      <c r="L3005" s="188">
        <v>456.5</v>
      </c>
      <c r="M3005" s="65">
        <v>36.599999999999994</v>
      </c>
      <c r="P3005" s="65">
        <f t="shared" si="78"/>
        <v>1147.2999999999988</v>
      </c>
      <c r="R3005" t="s">
        <v>287</v>
      </c>
      <c r="T3005" t="s">
        <v>2452</v>
      </c>
      <c r="U3005" s="239"/>
      <c r="V3005" s="61"/>
      <c r="W3005" s="231" t="s">
        <v>2452</v>
      </c>
    </row>
    <row r="3006" spans="1:23" ht="15">
      <c r="A3006" s="28" t="s">
        <v>776</v>
      </c>
      <c r="B3006" s="61" t="s">
        <v>29</v>
      </c>
      <c r="E3006" s="188">
        <v>291.5</v>
      </c>
      <c r="F3006" s="188">
        <v>307.5</v>
      </c>
      <c r="G3006" s="9">
        <v>192</v>
      </c>
      <c r="H3006" s="9" t="s">
        <v>278</v>
      </c>
      <c r="I3006" s="9" t="s">
        <v>278</v>
      </c>
      <c r="J3006" s="9">
        <v>343.300000000002</v>
      </c>
      <c r="K3006" s="9" t="s">
        <v>278</v>
      </c>
      <c r="L3006" s="9" t="s">
        <v>278</v>
      </c>
      <c r="M3006" s="9" t="s">
        <v>278</v>
      </c>
      <c r="P3006" s="65">
        <f t="shared" si="78"/>
        <v>1134.300000000002</v>
      </c>
      <c r="R3006" t="s">
        <v>336</v>
      </c>
      <c r="U3006" s="61"/>
      <c r="V3006" s="61"/>
    </row>
    <row r="3007" spans="1:23" ht="15">
      <c r="A3007" s="28" t="s">
        <v>777</v>
      </c>
      <c r="B3007" s="178" t="s">
        <v>1346</v>
      </c>
      <c r="C3007" s="3"/>
      <c r="D3007" s="3"/>
      <c r="E3007" s="9" t="s">
        <v>278</v>
      </c>
      <c r="F3007" s="9" t="s">
        <v>278</v>
      </c>
      <c r="G3007" s="9" t="s">
        <v>278</v>
      </c>
      <c r="H3007" s="9" t="s">
        <v>278</v>
      </c>
      <c r="I3007" s="9">
        <v>102.99999999999818</v>
      </c>
      <c r="J3007" s="188">
        <v>577.70000000000073</v>
      </c>
      <c r="K3007" s="9">
        <v>269.80000000000109</v>
      </c>
      <c r="L3007" s="9">
        <v>172.5</v>
      </c>
      <c r="M3007" s="9" t="s">
        <v>279</v>
      </c>
      <c r="P3007" s="65">
        <f t="shared" si="78"/>
        <v>1123</v>
      </c>
      <c r="R3007" t="s">
        <v>293</v>
      </c>
      <c r="U3007" s="190"/>
      <c r="V3007" s="61"/>
      <c r="W3007" s="248"/>
    </row>
    <row r="3008" spans="1:23" ht="15">
      <c r="A3008" s="28" t="s">
        <v>778</v>
      </c>
      <c r="B3008" s="239" t="s">
        <v>1654</v>
      </c>
      <c r="C3008" s="3"/>
      <c r="D3008" s="3"/>
      <c r="E3008" s="9" t="s">
        <v>278</v>
      </c>
      <c r="F3008" s="9" t="s">
        <v>278</v>
      </c>
      <c r="G3008" s="9" t="s">
        <v>278</v>
      </c>
      <c r="H3008" s="9" t="s">
        <v>278</v>
      </c>
      <c r="I3008" s="9" t="s">
        <v>278</v>
      </c>
      <c r="J3008" s="9">
        <v>375.49999999999818</v>
      </c>
      <c r="K3008" s="185">
        <v>518.59999999999673</v>
      </c>
      <c r="L3008" s="9">
        <v>142.5</v>
      </c>
      <c r="M3008" s="65">
        <v>79.5</v>
      </c>
      <c r="P3008" s="65">
        <f t="shared" si="78"/>
        <v>1116.0999999999949</v>
      </c>
      <c r="R3008" t="s">
        <v>281</v>
      </c>
      <c r="U3008" t="s">
        <v>1434</v>
      </c>
      <c r="V3008" s="61"/>
      <c r="W3008" s="231"/>
    </row>
    <row r="3009" spans="1:21" ht="15">
      <c r="A3009" s="28" t="s">
        <v>779</v>
      </c>
      <c r="B3009" s="239" t="s">
        <v>1693</v>
      </c>
      <c r="C3009" s="3"/>
      <c r="D3009" s="3"/>
      <c r="E3009" s="9" t="s">
        <v>278</v>
      </c>
      <c r="F3009" s="9" t="s">
        <v>278</v>
      </c>
      <c r="G3009" s="9" t="s">
        <v>278</v>
      </c>
      <c r="H3009" s="9" t="s">
        <v>278</v>
      </c>
      <c r="I3009" s="9" t="s">
        <v>278</v>
      </c>
      <c r="J3009" s="9" t="s">
        <v>278</v>
      </c>
      <c r="K3009" s="188">
        <v>362.10000000000036</v>
      </c>
      <c r="L3009" s="9">
        <v>423.19999999999993</v>
      </c>
      <c r="M3009" s="65">
        <v>284.5</v>
      </c>
      <c r="P3009" s="65">
        <f t="shared" ref="P3009:P3040" si="79">SUM(E3009:M3009)</f>
        <v>1069.8000000000002</v>
      </c>
      <c r="R3009" t="s">
        <v>287</v>
      </c>
      <c r="U3009" s="239"/>
    </row>
    <row r="3010" spans="1:21" ht="15">
      <c r="A3010" s="28" t="s">
        <v>780</v>
      </c>
      <c r="B3010" s="178" t="s">
        <v>1350</v>
      </c>
      <c r="C3010" s="3"/>
      <c r="D3010" s="3"/>
      <c r="E3010" s="9" t="s">
        <v>278</v>
      </c>
      <c r="F3010" s="9" t="s">
        <v>278</v>
      </c>
      <c r="G3010" s="9" t="s">
        <v>278</v>
      </c>
      <c r="H3010" s="9" t="s">
        <v>278</v>
      </c>
      <c r="I3010" s="188">
        <v>324.00000000000182</v>
      </c>
      <c r="J3010" s="188">
        <v>588.10000000000036</v>
      </c>
      <c r="K3010" s="9">
        <v>137.59999999999854</v>
      </c>
      <c r="L3010" s="9" t="s">
        <v>278</v>
      </c>
      <c r="M3010" s="9" t="s">
        <v>278</v>
      </c>
      <c r="P3010" s="65">
        <f t="shared" si="79"/>
        <v>1049.7000000000007</v>
      </c>
      <c r="R3010" t="s">
        <v>356</v>
      </c>
      <c r="U3010" s="61"/>
    </row>
    <row r="3011" spans="1:21" ht="15">
      <c r="A3011" s="28" t="s">
        <v>781</v>
      </c>
      <c r="B3011" s="178" t="s">
        <v>1343</v>
      </c>
      <c r="C3011" s="3"/>
      <c r="D3011" s="3"/>
      <c r="E3011" s="9" t="s">
        <v>278</v>
      </c>
      <c r="F3011" s="9" t="s">
        <v>278</v>
      </c>
      <c r="G3011" s="9" t="s">
        <v>278</v>
      </c>
      <c r="H3011" s="9" t="s">
        <v>278</v>
      </c>
      <c r="I3011" s="9">
        <v>61.499999999996362</v>
      </c>
      <c r="J3011" s="9">
        <v>375.49999999999909</v>
      </c>
      <c r="K3011" s="9">
        <v>32.399999999998727</v>
      </c>
      <c r="L3011" s="9">
        <v>351.9</v>
      </c>
      <c r="M3011" s="65">
        <v>212.6</v>
      </c>
      <c r="P3011" s="65">
        <f t="shared" si="79"/>
        <v>1033.8999999999942</v>
      </c>
      <c r="U3011" s="61"/>
    </row>
    <row r="3012" spans="1:21" ht="15">
      <c r="A3012" s="28" t="s">
        <v>782</v>
      </c>
      <c r="B3012" s="239" t="s">
        <v>1649</v>
      </c>
      <c r="C3012" s="3"/>
      <c r="D3012" s="3"/>
      <c r="E3012" s="9" t="s">
        <v>278</v>
      </c>
      <c r="F3012" s="9" t="s">
        <v>278</v>
      </c>
      <c r="G3012" s="9" t="s">
        <v>278</v>
      </c>
      <c r="H3012" s="9" t="s">
        <v>278</v>
      </c>
      <c r="I3012" s="9" t="s">
        <v>278</v>
      </c>
      <c r="J3012" s="9">
        <v>498.80000000000018</v>
      </c>
      <c r="K3012" s="9">
        <v>151.00000000000091</v>
      </c>
      <c r="L3012" s="9">
        <v>197.7</v>
      </c>
      <c r="M3012" s="65">
        <v>148.5</v>
      </c>
      <c r="P3012" s="65">
        <f t="shared" si="79"/>
        <v>996.00000000000114</v>
      </c>
    </row>
    <row r="3013" spans="1:21" ht="15">
      <c r="A3013" s="28" t="s">
        <v>783</v>
      </c>
      <c r="B3013" s="239" t="s">
        <v>1655</v>
      </c>
      <c r="C3013" s="3"/>
      <c r="D3013" s="3"/>
      <c r="E3013" s="9" t="s">
        <v>278</v>
      </c>
      <c r="F3013" s="9" t="s">
        <v>278</v>
      </c>
      <c r="G3013" s="9" t="s">
        <v>278</v>
      </c>
      <c r="H3013" s="9" t="s">
        <v>278</v>
      </c>
      <c r="I3013" s="9" t="s">
        <v>278</v>
      </c>
      <c r="J3013" s="9">
        <v>381.39999999999964</v>
      </c>
      <c r="K3013" s="9">
        <v>237.75000000000091</v>
      </c>
      <c r="L3013" s="9">
        <v>229.00000000000003</v>
      </c>
      <c r="M3013" s="65">
        <v>141</v>
      </c>
      <c r="P3013" s="65">
        <f t="shared" si="79"/>
        <v>989.15000000000055</v>
      </c>
    </row>
    <row r="3014" spans="1:21" ht="15">
      <c r="A3014" s="28" t="s">
        <v>784</v>
      </c>
      <c r="B3014" s="239" t="s">
        <v>1690</v>
      </c>
      <c r="C3014" s="3"/>
      <c r="D3014" s="3"/>
      <c r="E3014" s="9" t="s">
        <v>278</v>
      </c>
      <c r="F3014" s="9" t="s">
        <v>278</v>
      </c>
      <c r="G3014" s="9" t="s">
        <v>278</v>
      </c>
      <c r="H3014" s="9" t="s">
        <v>278</v>
      </c>
      <c r="I3014" s="9" t="s">
        <v>278</v>
      </c>
      <c r="J3014" s="9" t="s">
        <v>278</v>
      </c>
      <c r="K3014" s="9">
        <v>288.50000000000091</v>
      </c>
      <c r="L3014" s="9">
        <v>198.79999999999998</v>
      </c>
      <c r="M3014" s="113">
        <v>498.5</v>
      </c>
      <c r="P3014" s="65">
        <f t="shared" si="79"/>
        <v>985.80000000000086</v>
      </c>
      <c r="R3014" t="s">
        <v>281</v>
      </c>
      <c r="U3014" t="s">
        <v>1434</v>
      </c>
    </row>
    <row r="3015" spans="1:21" ht="15">
      <c r="A3015" s="28" t="s">
        <v>785</v>
      </c>
      <c r="B3015" s="178" t="s">
        <v>1341</v>
      </c>
      <c r="C3015" s="3"/>
      <c r="D3015" s="3"/>
      <c r="E3015" s="9" t="s">
        <v>278</v>
      </c>
      <c r="F3015" s="9" t="s">
        <v>278</v>
      </c>
      <c r="G3015" s="9" t="s">
        <v>278</v>
      </c>
      <c r="H3015" s="9" t="s">
        <v>278</v>
      </c>
      <c r="I3015" s="62" t="s">
        <v>279</v>
      </c>
      <c r="J3015" s="9">
        <v>511.60000000000127</v>
      </c>
      <c r="K3015" s="9">
        <v>162.29999999999745</v>
      </c>
      <c r="L3015" s="9">
        <v>266.90000000000003</v>
      </c>
      <c r="M3015" s="9" t="s">
        <v>278</v>
      </c>
      <c r="P3015" s="65">
        <f t="shared" si="79"/>
        <v>940.79999999999882</v>
      </c>
      <c r="U3015" s="190"/>
    </row>
    <row r="3016" spans="1:21" ht="15">
      <c r="A3016" s="28" t="s">
        <v>786</v>
      </c>
      <c r="B3016" s="61" t="s">
        <v>4</v>
      </c>
      <c r="E3016" s="62" t="s">
        <v>279</v>
      </c>
      <c r="F3016" s="9">
        <v>154.6</v>
      </c>
      <c r="G3016" s="9">
        <v>233.5</v>
      </c>
      <c r="H3016" s="9">
        <v>340.99999999999727</v>
      </c>
      <c r="I3016" s="9">
        <v>148.100000000004</v>
      </c>
      <c r="J3016" s="9" t="s">
        <v>278</v>
      </c>
      <c r="K3016" s="9" t="s">
        <v>278</v>
      </c>
      <c r="L3016" s="9" t="s">
        <v>278</v>
      </c>
      <c r="M3016" s="9" t="s">
        <v>278</v>
      </c>
      <c r="P3016" s="65">
        <f t="shared" si="79"/>
        <v>877.2000000000013</v>
      </c>
      <c r="U3016" s="61"/>
    </row>
    <row r="3017" spans="1:21" ht="15">
      <c r="A3017" s="28" t="s">
        <v>787</v>
      </c>
      <c r="B3017" s="178" t="s">
        <v>1342</v>
      </c>
      <c r="C3017" s="3"/>
      <c r="D3017" s="3"/>
      <c r="E3017" s="9" t="s">
        <v>278</v>
      </c>
      <c r="F3017" s="9" t="s">
        <v>278</v>
      </c>
      <c r="G3017" s="9" t="s">
        <v>278</v>
      </c>
      <c r="H3017" s="9" t="s">
        <v>278</v>
      </c>
      <c r="I3017" s="62" t="s">
        <v>279</v>
      </c>
      <c r="J3017" s="9">
        <v>483.60000000000036</v>
      </c>
      <c r="K3017" s="9">
        <v>134.39999999999782</v>
      </c>
      <c r="L3017" s="9">
        <v>214.50000000000003</v>
      </c>
      <c r="M3017" s="65">
        <v>33.599999999999994</v>
      </c>
      <c r="P3017" s="65">
        <f t="shared" si="79"/>
        <v>866.0999999999982</v>
      </c>
      <c r="U3017" s="239"/>
    </row>
    <row r="3018" spans="1:21" ht="15">
      <c r="A3018" s="28" t="s">
        <v>788</v>
      </c>
      <c r="B3018" s="239" t="s">
        <v>1668</v>
      </c>
      <c r="C3018" s="3"/>
      <c r="D3018" s="3"/>
      <c r="E3018" s="9" t="s">
        <v>278</v>
      </c>
      <c r="F3018" s="9" t="s">
        <v>278</v>
      </c>
      <c r="G3018" s="9" t="s">
        <v>278</v>
      </c>
      <c r="H3018" s="9" t="s">
        <v>278</v>
      </c>
      <c r="I3018" s="9" t="s">
        <v>278</v>
      </c>
      <c r="J3018" s="9" t="s">
        <v>278</v>
      </c>
      <c r="K3018" s="9">
        <v>211.30000000000109</v>
      </c>
      <c r="L3018" s="9">
        <v>366</v>
      </c>
      <c r="M3018" s="65">
        <v>216.5</v>
      </c>
      <c r="P3018" s="65">
        <f t="shared" si="79"/>
        <v>793.80000000000109</v>
      </c>
      <c r="U3018" s="239"/>
    </row>
    <row r="3019" spans="1:21" ht="15">
      <c r="A3019" s="28" t="s">
        <v>789</v>
      </c>
      <c r="B3019" s="61" t="s">
        <v>35</v>
      </c>
      <c r="E3019" s="9">
        <v>27.8</v>
      </c>
      <c r="F3019" s="9">
        <v>71.099999999999994</v>
      </c>
      <c r="G3019" s="9">
        <v>227.4</v>
      </c>
      <c r="H3019" s="9">
        <v>224.30000000000018</v>
      </c>
      <c r="I3019" s="9">
        <v>210</v>
      </c>
      <c r="J3019" s="9" t="s">
        <v>278</v>
      </c>
      <c r="K3019" s="9" t="s">
        <v>278</v>
      </c>
      <c r="L3019" s="9" t="s">
        <v>278</v>
      </c>
      <c r="M3019" s="9" t="s">
        <v>278</v>
      </c>
      <c r="P3019" s="65">
        <f t="shared" si="79"/>
        <v>760.60000000000014</v>
      </c>
    </row>
    <row r="3020" spans="1:21" ht="15">
      <c r="A3020" s="28" t="s">
        <v>790</v>
      </c>
      <c r="B3020" s="61" t="s">
        <v>674</v>
      </c>
      <c r="E3020" s="9" t="s">
        <v>278</v>
      </c>
      <c r="F3020" s="9" t="s">
        <v>278</v>
      </c>
      <c r="G3020" s="9" t="s">
        <v>278</v>
      </c>
      <c r="H3020" s="184">
        <v>459.50000000000182</v>
      </c>
      <c r="I3020" s="9">
        <v>250.49999999999818</v>
      </c>
      <c r="J3020" s="9" t="s">
        <v>278</v>
      </c>
      <c r="K3020" s="9" t="s">
        <v>278</v>
      </c>
      <c r="L3020" s="9" t="s">
        <v>278</v>
      </c>
      <c r="M3020" s="9" t="s">
        <v>278</v>
      </c>
      <c r="P3020" s="65">
        <f t="shared" si="79"/>
        <v>710</v>
      </c>
      <c r="R3020" t="s">
        <v>282</v>
      </c>
      <c r="U3020" s="61"/>
    </row>
    <row r="3021" spans="1:21" ht="15">
      <c r="A3021" s="28" t="s">
        <v>791</v>
      </c>
      <c r="B3021" s="61" t="s">
        <v>158</v>
      </c>
      <c r="E3021" s="9" t="s">
        <v>278</v>
      </c>
      <c r="F3021" s="9" t="s">
        <v>278</v>
      </c>
      <c r="G3021" s="188">
        <v>386.4</v>
      </c>
      <c r="H3021" s="9">
        <v>136.5</v>
      </c>
      <c r="I3021" s="9">
        <v>181.5</v>
      </c>
      <c r="J3021" s="9" t="s">
        <v>278</v>
      </c>
      <c r="K3021" s="9" t="s">
        <v>278</v>
      </c>
      <c r="L3021" s="9" t="s">
        <v>278</v>
      </c>
      <c r="M3021" s="9" t="s">
        <v>278</v>
      </c>
      <c r="P3021" s="65">
        <f t="shared" si="79"/>
        <v>704.4</v>
      </c>
      <c r="R3021" t="s">
        <v>297</v>
      </c>
      <c r="U3021" s="239"/>
    </row>
    <row r="3022" spans="1:21" ht="15">
      <c r="A3022" s="28" t="s">
        <v>792</v>
      </c>
      <c r="B3022" s="178" t="s">
        <v>1335</v>
      </c>
      <c r="C3022" s="3"/>
      <c r="D3022" s="3"/>
      <c r="E3022" s="9" t="s">
        <v>278</v>
      </c>
      <c r="F3022" s="9" t="s">
        <v>278</v>
      </c>
      <c r="G3022" s="9" t="s">
        <v>278</v>
      </c>
      <c r="H3022" s="9" t="s">
        <v>278</v>
      </c>
      <c r="I3022" s="9">
        <v>245.79999999999745</v>
      </c>
      <c r="J3022" s="9">
        <v>435.80000000000291</v>
      </c>
      <c r="K3022" s="9" t="s">
        <v>278</v>
      </c>
      <c r="L3022" s="9" t="s">
        <v>278</v>
      </c>
      <c r="M3022" s="9" t="s">
        <v>278</v>
      </c>
      <c r="P3022" s="65">
        <f t="shared" si="79"/>
        <v>681.60000000000036</v>
      </c>
      <c r="U3022" s="239"/>
    </row>
    <row r="3023" spans="1:21" ht="15">
      <c r="A3023" s="28" t="s">
        <v>793</v>
      </c>
      <c r="B3023" s="239" t="s">
        <v>1692</v>
      </c>
      <c r="C3023" s="3"/>
      <c r="D3023" s="3"/>
      <c r="E3023" s="9" t="s">
        <v>278</v>
      </c>
      <c r="F3023" s="9" t="s">
        <v>278</v>
      </c>
      <c r="G3023" s="9" t="s">
        <v>278</v>
      </c>
      <c r="H3023" s="9" t="s">
        <v>278</v>
      </c>
      <c r="I3023" s="9" t="s">
        <v>278</v>
      </c>
      <c r="J3023" s="9" t="s">
        <v>278</v>
      </c>
      <c r="K3023" s="9">
        <v>334.59999999999854</v>
      </c>
      <c r="L3023" s="9">
        <v>342.20000000000005</v>
      </c>
      <c r="M3023" s="9" t="s">
        <v>278</v>
      </c>
      <c r="P3023" s="65">
        <f t="shared" si="79"/>
        <v>676.79999999999859</v>
      </c>
      <c r="U3023" s="28"/>
    </row>
    <row r="3024" spans="1:21" ht="15">
      <c r="A3024" s="28" t="s">
        <v>794</v>
      </c>
      <c r="B3024" s="61" t="s">
        <v>2208</v>
      </c>
      <c r="C3024" s="3"/>
      <c r="D3024" s="3"/>
      <c r="E3024" s="9" t="s">
        <v>278</v>
      </c>
      <c r="F3024" s="9" t="s">
        <v>278</v>
      </c>
      <c r="G3024" s="9" t="s">
        <v>278</v>
      </c>
      <c r="H3024" s="9" t="s">
        <v>278</v>
      </c>
      <c r="I3024" s="9" t="s">
        <v>278</v>
      </c>
      <c r="J3024" s="9" t="s">
        <v>278</v>
      </c>
      <c r="K3024" s="9" t="s">
        <v>278</v>
      </c>
      <c r="L3024" s="183">
        <v>624.29999999999995</v>
      </c>
      <c r="M3024" s="65">
        <v>46.2</v>
      </c>
      <c r="P3024" s="65">
        <f t="shared" si="79"/>
        <v>670.5</v>
      </c>
      <c r="R3024" t="s">
        <v>300</v>
      </c>
      <c r="U3024" s="190"/>
    </row>
    <row r="3025" spans="1:23" ht="15">
      <c r="A3025" s="28" t="s">
        <v>795</v>
      </c>
      <c r="B3025" s="239" t="s">
        <v>1664</v>
      </c>
      <c r="C3025" s="3"/>
      <c r="D3025" s="3"/>
      <c r="E3025" s="9" t="s">
        <v>278</v>
      </c>
      <c r="F3025" s="9" t="s">
        <v>278</v>
      </c>
      <c r="G3025" s="9" t="s">
        <v>278</v>
      </c>
      <c r="H3025" s="9" t="s">
        <v>278</v>
      </c>
      <c r="I3025" s="9" t="s">
        <v>278</v>
      </c>
      <c r="J3025" s="9" t="s">
        <v>278</v>
      </c>
      <c r="K3025" s="9">
        <v>264.40000000000146</v>
      </c>
      <c r="L3025" s="9">
        <v>242.7</v>
      </c>
      <c r="M3025" s="65">
        <v>159.6</v>
      </c>
      <c r="P3025" s="65">
        <f t="shared" si="79"/>
        <v>666.70000000000141</v>
      </c>
      <c r="U3025" s="190"/>
      <c r="V3025" s="61" t="s">
        <v>2452</v>
      </c>
      <c r="W3025" s="248"/>
    </row>
    <row r="3026" spans="1:23" ht="15">
      <c r="A3026" s="28" t="s">
        <v>796</v>
      </c>
      <c r="B3026" s="239" t="s">
        <v>1666</v>
      </c>
      <c r="C3026" s="3"/>
      <c r="D3026" s="3"/>
      <c r="E3026" s="9" t="s">
        <v>278</v>
      </c>
      <c r="F3026" s="9" t="s">
        <v>278</v>
      </c>
      <c r="G3026" s="9" t="s">
        <v>278</v>
      </c>
      <c r="H3026" s="9" t="s">
        <v>278</v>
      </c>
      <c r="I3026" s="9" t="s">
        <v>278</v>
      </c>
      <c r="J3026" s="9" t="s">
        <v>278</v>
      </c>
      <c r="K3026" s="9">
        <v>296.29999999999927</v>
      </c>
      <c r="L3026" s="9">
        <v>200.4</v>
      </c>
      <c r="M3026" s="65">
        <v>143.19999999999999</v>
      </c>
      <c r="P3026" s="65">
        <f t="shared" si="79"/>
        <v>639.89999999999918</v>
      </c>
      <c r="U3026" s="239"/>
      <c r="V3026" s="61"/>
      <c r="W3026" s="248" t="s">
        <v>2452</v>
      </c>
    </row>
    <row r="3027" spans="1:23" ht="15">
      <c r="A3027" s="28" t="s">
        <v>797</v>
      </c>
      <c r="B3027" s="239" t="s">
        <v>2318</v>
      </c>
      <c r="C3027" s="3"/>
      <c r="D3027" s="3"/>
      <c r="E3027" s="9" t="s">
        <v>278</v>
      </c>
      <c r="F3027" s="9" t="s">
        <v>278</v>
      </c>
      <c r="G3027" s="9" t="s">
        <v>278</v>
      </c>
      <c r="H3027" s="9" t="s">
        <v>278</v>
      </c>
      <c r="I3027" s="9" t="s">
        <v>278</v>
      </c>
      <c r="J3027" s="9" t="s">
        <v>278</v>
      </c>
      <c r="K3027" s="9">
        <v>300.05000000000018</v>
      </c>
      <c r="L3027" s="9">
        <v>246.39999999999998</v>
      </c>
      <c r="M3027" s="65">
        <v>85.6</v>
      </c>
      <c r="P3027" s="65">
        <f t="shared" si="79"/>
        <v>632.05000000000018</v>
      </c>
      <c r="U3027" s="239"/>
      <c r="V3027" s="61"/>
      <c r="W3027" s="248"/>
    </row>
    <row r="3028" spans="1:23" ht="15">
      <c r="A3028" s="28" t="s">
        <v>798</v>
      </c>
      <c r="B3028" s="61" t="s">
        <v>178</v>
      </c>
      <c r="E3028" s="184">
        <v>438</v>
      </c>
      <c r="F3028" s="9">
        <v>181.9</v>
      </c>
      <c r="G3028" s="9" t="s">
        <v>278</v>
      </c>
      <c r="H3028" s="9" t="s">
        <v>278</v>
      </c>
      <c r="I3028" s="9" t="s">
        <v>278</v>
      </c>
      <c r="J3028" s="9" t="s">
        <v>278</v>
      </c>
      <c r="K3028" s="9" t="s">
        <v>278</v>
      </c>
      <c r="L3028" s="9" t="s">
        <v>278</v>
      </c>
      <c r="M3028" s="9" t="s">
        <v>278</v>
      </c>
      <c r="P3028" s="65">
        <f t="shared" si="79"/>
        <v>619.9</v>
      </c>
      <c r="R3028" t="s">
        <v>282</v>
      </c>
      <c r="U3028" s="239"/>
      <c r="V3028" s="61"/>
      <c r="W3028" s="248"/>
    </row>
    <row r="3029" spans="1:23" ht="15">
      <c r="A3029" s="28" t="s">
        <v>799</v>
      </c>
      <c r="B3029" s="239" t="s">
        <v>1656</v>
      </c>
      <c r="C3029" s="3"/>
      <c r="D3029" s="3"/>
      <c r="E3029" s="9" t="s">
        <v>278</v>
      </c>
      <c r="F3029" s="9" t="s">
        <v>278</v>
      </c>
      <c r="G3029" s="9" t="s">
        <v>278</v>
      </c>
      <c r="H3029" s="9" t="s">
        <v>278</v>
      </c>
      <c r="I3029" s="9" t="s">
        <v>278</v>
      </c>
      <c r="J3029" s="9">
        <v>459.00000000000091</v>
      </c>
      <c r="K3029" s="9">
        <v>152.79999999999836</v>
      </c>
      <c r="L3029" s="9" t="s">
        <v>278</v>
      </c>
      <c r="M3029" s="9" t="s">
        <v>278</v>
      </c>
      <c r="P3029" s="65">
        <f t="shared" si="79"/>
        <v>611.79999999999927</v>
      </c>
      <c r="U3029" s="61"/>
      <c r="V3029" s="61" t="s">
        <v>2452</v>
      </c>
      <c r="W3029" s="248"/>
    </row>
    <row r="3030" spans="1:23" ht="15">
      <c r="A3030" s="28" t="s">
        <v>800</v>
      </c>
      <c r="B3030" s="61" t="s">
        <v>2206</v>
      </c>
      <c r="C3030" s="3"/>
      <c r="D3030" s="3"/>
      <c r="E3030" s="9" t="s">
        <v>278</v>
      </c>
      <c r="F3030" s="9" t="s">
        <v>278</v>
      </c>
      <c r="G3030" s="9" t="s">
        <v>278</v>
      </c>
      <c r="H3030" s="9" t="s">
        <v>278</v>
      </c>
      <c r="I3030" s="9" t="s">
        <v>278</v>
      </c>
      <c r="J3030" s="9" t="s">
        <v>278</v>
      </c>
      <c r="K3030" s="9" t="s">
        <v>278</v>
      </c>
      <c r="L3030" s="9">
        <v>333.7</v>
      </c>
      <c r="M3030" s="65">
        <v>240.9</v>
      </c>
      <c r="P3030" s="65">
        <f t="shared" si="79"/>
        <v>574.6</v>
      </c>
      <c r="U3030" s="61"/>
      <c r="V3030" s="61"/>
    </row>
    <row r="3031" spans="1:23" ht="15">
      <c r="A3031" s="28" t="s">
        <v>801</v>
      </c>
      <c r="B3031" s="61" t="s">
        <v>2202</v>
      </c>
      <c r="C3031" s="3"/>
      <c r="D3031" s="3"/>
      <c r="E3031" s="9" t="s">
        <v>278</v>
      </c>
      <c r="F3031" s="9" t="s">
        <v>278</v>
      </c>
      <c r="G3031" s="9" t="s">
        <v>278</v>
      </c>
      <c r="H3031" s="9" t="s">
        <v>278</v>
      </c>
      <c r="I3031" s="9" t="s">
        <v>278</v>
      </c>
      <c r="J3031" s="9" t="s">
        <v>278</v>
      </c>
      <c r="K3031" s="9" t="s">
        <v>278</v>
      </c>
      <c r="L3031" s="9">
        <v>373.2</v>
      </c>
      <c r="M3031" s="65">
        <v>194.60000000000002</v>
      </c>
      <c r="P3031" s="65">
        <f t="shared" si="79"/>
        <v>567.79999999999995</v>
      </c>
      <c r="U3031" s="61"/>
      <c r="V3031" s="61"/>
      <c r="W3031" s="231"/>
    </row>
    <row r="3032" spans="1:23" ht="15">
      <c r="A3032" s="28" t="s">
        <v>802</v>
      </c>
      <c r="B3032" s="61" t="s">
        <v>180</v>
      </c>
      <c r="C3032" s="3"/>
      <c r="D3032" s="3"/>
      <c r="E3032" s="9" t="s">
        <v>278</v>
      </c>
      <c r="F3032" s="9" t="s">
        <v>278</v>
      </c>
      <c r="G3032" s="9" t="s">
        <v>278</v>
      </c>
      <c r="H3032" s="9" t="s">
        <v>278</v>
      </c>
      <c r="I3032" s="9" t="s">
        <v>278</v>
      </c>
      <c r="J3032" s="9" t="s">
        <v>278</v>
      </c>
      <c r="K3032" s="9" t="s">
        <v>278</v>
      </c>
      <c r="L3032" s="9">
        <v>353.90000000000003</v>
      </c>
      <c r="M3032" s="65">
        <v>200</v>
      </c>
      <c r="P3032" s="65">
        <f t="shared" si="79"/>
        <v>553.90000000000009</v>
      </c>
      <c r="V3032" s="61"/>
    </row>
    <row r="3033" spans="1:23" ht="15">
      <c r="A3033" s="28" t="s">
        <v>803</v>
      </c>
      <c r="B3033" s="61" t="s">
        <v>2212</v>
      </c>
      <c r="C3033" s="3"/>
      <c r="D3033" s="3"/>
      <c r="E3033" s="9" t="s">
        <v>278</v>
      </c>
      <c r="F3033" s="9" t="s">
        <v>278</v>
      </c>
      <c r="G3033" s="9" t="s">
        <v>278</v>
      </c>
      <c r="H3033" s="9" t="s">
        <v>278</v>
      </c>
      <c r="I3033" s="9" t="s">
        <v>278</v>
      </c>
      <c r="J3033" s="9" t="s">
        <v>278</v>
      </c>
      <c r="K3033" s="9" t="s">
        <v>278</v>
      </c>
      <c r="L3033" s="188">
        <v>491.9</v>
      </c>
      <c r="M3033" s="65">
        <v>60</v>
      </c>
      <c r="P3033" s="65">
        <f t="shared" si="79"/>
        <v>551.9</v>
      </c>
      <c r="R3033" t="s">
        <v>297</v>
      </c>
      <c r="U3033" s="190"/>
      <c r="V3033" s="61"/>
    </row>
    <row r="3034" spans="1:23" ht="15">
      <c r="A3034" s="28" t="s">
        <v>804</v>
      </c>
      <c r="B3034" s="61" t="s">
        <v>2194</v>
      </c>
      <c r="C3034" s="3"/>
      <c r="D3034" s="3"/>
      <c r="E3034" s="9" t="s">
        <v>278</v>
      </c>
      <c r="F3034" s="9" t="s">
        <v>278</v>
      </c>
      <c r="G3034" s="9" t="s">
        <v>278</v>
      </c>
      <c r="H3034" s="9" t="s">
        <v>278</v>
      </c>
      <c r="I3034" s="9" t="s">
        <v>278</v>
      </c>
      <c r="J3034" s="9" t="s">
        <v>278</v>
      </c>
      <c r="K3034" s="9" t="s">
        <v>278</v>
      </c>
      <c r="L3034" s="9">
        <v>293.39999999999998</v>
      </c>
      <c r="M3034" s="65">
        <v>258.3</v>
      </c>
      <c r="P3034" s="65">
        <f t="shared" si="79"/>
        <v>551.70000000000005</v>
      </c>
      <c r="U3034" s="61"/>
      <c r="W3034" s="248"/>
    </row>
    <row r="3035" spans="1:23" ht="15">
      <c r="A3035" s="28" t="s">
        <v>805</v>
      </c>
      <c r="B3035" s="61" t="s">
        <v>2191</v>
      </c>
      <c r="C3035" s="3"/>
      <c r="D3035" s="3"/>
      <c r="E3035" s="9" t="s">
        <v>278</v>
      </c>
      <c r="F3035" s="9" t="s">
        <v>278</v>
      </c>
      <c r="G3035" s="9" t="s">
        <v>278</v>
      </c>
      <c r="H3035" s="9" t="s">
        <v>278</v>
      </c>
      <c r="I3035" s="9" t="s">
        <v>278</v>
      </c>
      <c r="J3035" s="9" t="s">
        <v>278</v>
      </c>
      <c r="K3035" s="9" t="s">
        <v>278</v>
      </c>
      <c r="L3035" s="9">
        <v>432.9</v>
      </c>
      <c r="M3035" s="65">
        <v>110.00000000000001</v>
      </c>
      <c r="P3035" s="65">
        <f t="shared" si="79"/>
        <v>542.9</v>
      </c>
      <c r="U3035" s="239"/>
      <c r="V3035" s="61"/>
      <c r="W3035" s="248"/>
    </row>
    <row r="3036" spans="1:23" ht="15">
      <c r="A3036" s="28" t="s">
        <v>806</v>
      </c>
      <c r="B3036" s="239" t="s">
        <v>1749</v>
      </c>
      <c r="C3036" s="3"/>
      <c r="D3036" s="3"/>
      <c r="E3036" s="9" t="s">
        <v>278</v>
      </c>
      <c r="F3036" s="9" t="s">
        <v>278</v>
      </c>
      <c r="G3036" s="9" t="s">
        <v>278</v>
      </c>
      <c r="H3036" s="9" t="s">
        <v>278</v>
      </c>
      <c r="I3036" s="9" t="s">
        <v>278</v>
      </c>
      <c r="J3036" s="9" t="s">
        <v>278</v>
      </c>
      <c r="K3036" s="9">
        <v>225.99999999999909</v>
      </c>
      <c r="L3036" s="9">
        <v>210.5</v>
      </c>
      <c r="M3036" s="65">
        <v>98.6</v>
      </c>
      <c r="P3036" s="65">
        <f t="shared" si="79"/>
        <v>535.09999999999911</v>
      </c>
      <c r="U3036" s="239"/>
      <c r="V3036" s="61"/>
    </row>
    <row r="3037" spans="1:23" ht="15">
      <c r="A3037" s="28" t="s">
        <v>807</v>
      </c>
      <c r="B3037" s="239" t="s">
        <v>1671</v>
      </c>
      <c r="C3037" s="3"/>
      <c r="D3037" s="3"/>
      <c r="E3037" s="9" t="s">
        <v>278</v>
      </c>
      <c r="F3037" s="9" t="s">
        <v>278</v>
      </c>
      <c r="G3037" s="9" t="s">
        <v>278</v>
      </c>
      <c r="H3037" s="9" t="s">
        <v>278</v>
      </c>
      <c r="I3037" s="9" t="s">
        <v>278</v>
      </c>
      <c r="J3037" s="9" t="s">
        <v>278</v>
      </c>
      <c r="K3037" s="9">
        <v>189.60000000000036</v>
      </c>
      <c r="L3037" s="9">
        <v>262.5</v>
      </c>
      <c r="M3037" s="65">
        <v>56</v>
      </c>
      <c r="P3037" s="65">
        <f t="shared" si="79"/>
        <v>508.10000000000036</v>
      </c>
      <c r="V3037" s="61"/>
    </row>
    <row r="3038" spans="1:23" ht="15">
      <c r="A3038" s="28" t="s">
        <v>808</v>
      </c>
      <c r="B3038" s="61" t="s">
        <v>2210</v>
      </c>
      <c r="C3038" s="3"/>
      <c r="D3038" s="3"/>
      <c r="E3038" s="9" t="s">
        <v>278</v>
      </c>
      <c r="F3038" s="9" t="s">
        <v>278</v>
      </c>
      <c r="G3038" s="9" t="s">
        <v>278</v>
      </c>
      <c r="H3038" s="9" t="s">
        <v>278</v>
      </c>
      <c r="I3038" s="9" t="s">
        <v>278</v>
      </c>
      <c r="J3038" s="9" t="s">
        <v>278</v>
      </c>
      <c r="K3038" s="9" t="s">
        <v>278</v>
      </c>
      <c r="L3038" s="9">
        <v>235</v>
      </c>
      <c r="M3038" s="65">
        <v>272.7</v>
      </c>
      <c r="P3038" s="65">
        <f t="shared" si="79"/>
        <v>507.7</v>
      </c>
      <c r="U3038" s="61"/>
      <c r="W3038" s="248"/>
    </row>
    <row r="3039" spans="1:23" ht="15">
      <c r="A3039" s="28" t="s">
        <v>809</v>
      </c>
      <c r="B3039" s="239" t="s">
        <v>1665</v>
      </c>
      <c r="C3039" s="3"/>
      <c r="D3039" s="3"/>
      <c r="E3039" s="9" t="s">
        <v>278</v>
      </c>
      <c r="F3039" s="9" t="s">
        <v>278</v>
      </c>
      <c r="G3039" s="9" t="s">
        <v>278</v>
      </c>
      <c r="H3039" s="9" t="s">
        <v>278</v>
      </c>
      <c r="I3039" s="9" t="s">
        <v>278</v>
      </c>
      <c r="J3039" s="9" t="s">
        <v>278</v>
      </c>
      <c r="K3039" s="9">
        <v>149.99999999999454</v>
      </c>
      <c r="L3039" s="9">
        <v>292.60000000000002</v>
      </c>
      <c r="M3039" s="65">
        <v>44</v>
      </c>
      <c r="P3039" s="65">
        <f t="shared" si="79"/>
        <v>486.59999999999457</v>
      </c>
      <c r="U3039" s="61"/>
      <c r="V3039" s="61"/>
      <c r="W3039" s="248"/>
    </row>
    <row r="3040" spans="1:23" ht="15">
      <c r="A3040" s="28" t="s">
        <v>810</v>
      </c>
      <c r="B3040" s="61" t="s">
        <v>2700</v>
      </c>
      <c r="C3040" s="3"/>
      <c r="D3040" s="3"/>
      <c r="E3040" s="9" t="s">
        <v>278</v>
      </c>
      <c r="F3040" s="9" t="s">
        <v>278</v>
      </c>
      <c r="G3040" s="9" t="s">
        <v>278</v>
      </c>
      <c r="H3040" s="9" t="s">
        <v>278</v>
      </c>
      <c r="I3040" s="9" t="s">
        <v>278</v>
      </c>
      <c r="J3040" s="9" t="s">
        <v>278</v>
      </c>
      <c r="K3040" s="9" t="s">
        <v>278</v>
      </c>
      <c r="L3040" s="9" t="s">
        <v>278</v>
      </c>
      <c r="M3040" s="115">
        <v>479.9</v>
      </c>
      <c r="P3040" s="65">
        <f t="shared" si="79"/>
        <v>479.9</v>
      </c>
      <c r="R3040" t="s">
        <v>282</v>
      </c>
    </row>
    <row r="3041" spans="1:18" ht="15">
      <c r="A3041" s="28" t="s">
        <v>811</v>
      </c>
      <c r="B3041" s="61" t="s">
        <v>2702</v>
      </c>
      <c r="C3041" s="3"/>
      <c r="D3041" s="3"/>
      <c r="E3041" s="9" t="s">
        <v>278</v>
      </c>
      <c r="F3041" s="9" t="s">
        <v>278</v>
      </c>
      <c r="G3041" s="9" t="s">
        <v>278</v>
      </c>
      <c r="H3041" s="9" t="s">
        <v>278</v>
      </c>
      <c r="I3041" s="9" t="s">
        <v>278</v>
      </c>
      <c r="J3041" s="9" t="s">
        <v>278</v>
      </c>
      <c r="K3041" s="9" t="s">
        <v>278</v>
      </c>
      <c r="L3041" s="9" t="s">
        <v>278</v>
      </c>
      <c r="M3041" s="90">
        <v>459.5</v>
      </c>
      <c r="P3041" s="65">
        <f t="shared" ref="P3041:P3072" si="80">SUM(E3041:M3041)</f>
        <v>459.5</v>
      </c>
      <c r="R3041" t="s">
        <v>284</v>
      </c>
    </row>
    <row r="3042" spans="1:18" ht="15">
      <c r="A3042" s="28" t="s">
        <v>812</v>
      </c>
      <c r="B3042" s="239" t="s">
        <v>2189</v>
      </c>
      <c r="C3042" s="3"/>
      <c r="D3042" s="3"/>
      <c r="E3042" s="9" t="s">
        <v>278</v>
      </c>
      <c r="F3042" s="9" t="s">
        <v>278</v>
      </c>
      <c r="G3042" s="9" t="s">
        <v>278</v>
      </c>
      <c r="H3042" s="9" t="s">
        <v>278</v>
      </c>
      <c r="I3042" s="9" t="s">
        <v>278</v>
      </c>
      <c r="J3042" s="9" t="s">
        <v>278</v>
      </c>
      <c r="K3042" s="9" t="s">
        <v>278</v>
      </c>
      <c r="L3042" s="188">
        <v>448.5</v>
      </c>
      <c r="M3042" s="9" t="s">
        <v>278</v>
      </c>
      <c r="P3042" s="65">
        <f t="shared" si="80"/>
        <v>448.5</v>
      </c>
      <c r="R3042" t="s">
        <v>293</v>
      </c>
    </row>
    <row r="3043" spans="1:18" ht="15">
      <c r="A3043" s="28" t="s">
        <v>813</v>
      </c>
      <c r="B3043" s="61" t="s">
        <v>2705</v>
      </c>
      <c r="C3043" s="3"/>
      <c r="D3043" s="3"/>
      <c r="E3043" s="9" t="s">
        <v>278</v>
      </c>
      <c r="F3043" s="9" t="s">
        <v>278</v>
      </c>
      <c r="G3043" s="9" t="s">
        <v>278</v>
      </c>
      <c r="H3043" s="9" t="s">
        <v>278</v>
      </c>
      <c r="I3043" s="9" t="s">
        <v>278</v>
      </c>
      <c r="J3043" s="9" t="s">
        <v>278</v>
      </c>
      <c r="K3043" s="9" t="s">
        <v>278</v>
      </c>
      <c r="L3043" s="9" t="s">
        <v>278</v>
      </c>
      <c r="M3043" s="90">
        <v>444.8</v>
      </c>
      <c r="P3043" s="65">
        <f t="shared" si="80"/>
        <v>444.8</v>
      </c>
      <c r="R3043" t="s">
        <v>287</v>
      </c>
    </row>
    <row r="3044" spans="1:18" ht="15">
      <c r="A3044" s="28" t="s">
        <v>814</v>
      </c>
      <c r="B3044" s="61" t="s">
        <v>2715</v>
      </c>
      <c r="C3044" s="3"/>
      <c r="D3044" s="3"/>
      <c r="E3044" s="9" t="s">
        <v>278</v>
      </c>
      <c r="F3044" s="9" t="s">
        <v>278</v>
      </c>
      <c r="G3044" s="9" t="s">
        <v>278</v>
      </c>
      <c r="H3044" s="9" t="s">
        <v>278</v>
      </c>
      <c r="I3044" s="9" t="s">
        <v>278</v>
      </c>
      <c r="J3044" s="9" t="s">
        <v>278</v>
      </c>
      <c r="K3044" s="9" t="s">
        <v>278</v>
      </c>
      <c r="L3044" s="9" t="s">
        <v>278</v>
      </c>
      <c r="M3044" s="90">
        <v>435.6</v>
      </c>
      <c r="P3044" s="65">
        <f t="shared" si="80"/>
        <v>435.6</v>
      </c>
      <c r="R3044" t="s">
        <v>293</v>
      </c>
    </row>
    <row r="3045" spans="1:18" ht="15">
      <c r="A3045" s="28" t="s">
        <v>1946</v>
      </c>
      <c r="B3045" s="61" t="s">
        <v>2718</v>
      </c>
      <c r="C3045" s="3"/>
      <c r="D3045" s="3"/>
      <c r="E3045" s="9" t="s">
        <v>278</v>
      </c>
      <c r="F3045" s="9" t="s">
        <v>278</v>
      </c>
      <c r="G3045" s="9" t="s">
        <v>278</v>
      </c>
      <c r="H3045" s="9" t="s">
        <v>278</v>
      </c>
      <c r="I3045" s="9" t="s">
        <v>278</v>
      </c>
      <c r="J3045" s="9" t="s">
        <v>278</v>
      </c>
      <c r="K3045" s="9" t="s">
        <v>278</v>
      </c>
      <c r="L3045" s="9" t="s">
        <v>278</v>
      </c>
      <c r="M3045" s="65">
        <v>425.6</v>
      </c>
      <c r="P3045" s="65">
        <f t="shared" si="80"/>
        <v>425.6</v>
      </c>
    </row>
    <row r="3046" spans="1:18" ht="15">
      <c r="A3046" s="28" t="s">
        <v>2165</v>
      </c>
      <c r="B3046" s="61" t="s">
        <v>2200</v>
      </c>
      <c r="C3046" s="3"/>
      <c r="D3046" s="3"/>
      <c r="E3046" s="9" t="s">
        <v>278</v>
      </c>
      <c r="F3046" s="9" t="s">
        <v>278</v>
      </c>
      <c r="G3046" s="9" t="s">
        <v>278</v>
      </c>
      <c r="H3046" s="9" t="s">
        <v>278</v>
      </c>
      <c r="I3046" s="9" t="s">
        <v>278</v>
      </c>
      <c r="J3046" s="9" t="s">
        <v>278</v>
      </c>
      <c r="K3046" s="9" t="s">
        <v>278</v>
      </c>
      <c r="L3046" s="9">
        <v>384.3</v>
      </c>
      <c r="M3046" s="65">
        <v>23.400000000000002</v>
      </c>
      <c r="P3046" s="65">
        <f t="shared" si="80"/>
        <v>407.7</v>
      </c>
    </row>
    <row r="3047" spans="1:18" ht="15">
      <c r="A3047" s="28" t="s">
        <v>2166</v>
      </c>
      <c r="B3047" s="61" t="s">
        <v>2207</v>
      </c>
      <c r="C3047" s="3"/>
      <c r="D3047" s="3"/>
      <c r="E3047" s="9" t="s">
        <v>278</v>
      </c>
      <c r="F3047" s="9" t="s">
        <v>278</v>
      </c>
      <c r="G3047" s="9" t="s">
        <v>278</v>
      </c>
      <c r="H3047" s="9" t="s">
        <v>278</v>
      </c>
      <c r="I3047" s="9" t="s">
        <v>278</v>
      </c>
      <c r="J3047" s="9" t="s">
        <v>278</v>
      </c>
      <c r="K3047" s="9" t="s">
        <v>278</v>
      </c>
      <c r="L3047" s="9">
        <v>237.2</v>
      </c>
      <c r="M3047" s="65">
        <v>166</v>
      </c>
      <c r="P3047" s="65">
        <f t="shared" si="80"/>
        <v>403.2</v>
      </c>
    </row>
    <row r="3048" spans="1:18" ht="15">
      <c r="A3048" s="28" t="s">
        <v>2167</v>
      </c>
      <c r="B3048" s="239" t="s">
        <v>1651</v>
      </c>
      <c r="C3048" s="3"/>
      <c r="D3048" s="3"/>
      <c r="E3048" s="9" t="s">
        <v>278</v>
      </c>
      <c r="F3048" s="9" t="s">
        <v>278</v>
      </c>
      <c r="G3048" s="9" t="s">
        <v>278</v>
      </c>
      <c r="H3048" s="9" t="s">
        <v>278</v>
      </c>
      <c r="I3048" s="9" t="s">
        <v>278</v>
      </c>
      <c r="J3048" s="9">
        <v>401.5</v>
      </c>
      <c r="K3048" s="9" t="s">
        <v>278</v>
      </c>
      <c r="L3048" s="9" t="s">
        <v>278</v>
      </c>
      <c r="M3048" s="9" t="s">
        <v>278</v>
      </c>
      <c r="P3048" s="65">
        <f t="shared" si="80"/>
        <v>401.5</v>
      </c>
    </row>
    <row r="3049" spans="1:18" ht="15">
      <c r="A3049" s="28" t="s">
        <v>2168</v>
      </c>
      <c r="B3049" s="239" t="s">
        <v>2190</v>
      </c>
      <c r="C3049" s="3"/>
      <c r="D3049" s="3"/>
      <c r="E3049" s="9" t="s">
        <v>278</v>
      </c>
      <c r="F3049" s="9" t="s">
        <v>278</v>
      </c>
      <c r="G3049" s="9" t="s">
        <v>278</v>
      </c>
      <c r="H3049" s="9" t="s">
        <v>278</v>
      </c>
      <c r="I3049" s="9" t="s">
        <v>278</v>
      </c>
      <c r="J3049" s="9" t="s">
        <v>278</v>
      </c>
      <c r="K3049" s="9" t="s">
        <v>278</v>
      </c>
      <c r="L3049" s="9">
        <v>230.79999999999998</v>
      </c>
      <c r="M3049" s="65">
        <v>162.6</v>
      </c>
      <c r="P3049" s="65">
        <f t="shared" si="80"/>
        <v>393.4</v>
      </c>
    </row>
    <row r="3050" spans="1:18" ht="15">
      <c r="A3050" s="28" t="s">
        <v>2169</v>
      </c>
      <c r="B3050" s="61" t="s">
        <v>2198</v>
      </c>
      <c r="C3050" s="3"/>
      <c r="D3050" s="3"/>
      <c r="E3050" s="9" t="s">
        <v>278</v>
      </c>
      <c r="F3050" s="9" t="s">
        <v>278</v>
      </c>
      <c r="G3050" s="9" t="s">
        <v>278</v>
      </c>
      <c r="H3050" s="9" t="s">
        <v>278</v>
      </c>
      <c r="I3050" s="9" t="s">
        <v>278</v>
      </c>
      <c r="J3050" s="9" t="s">
        <v>278</v>
      </c>
      <c r="K3050" s="9" t="s">
        <v>278</v>
      </c>
      <c r="L3050" s="9">
        <v>196.70000000000002</v>
      </c>
      <c r="M3050" s="65">
        <v>196.5</v>
      </c>
      <c r="P3050" s="65">
        <f t="shared" si="80"/>
        <v>393.20000000000005</v>
      </c>
    </row>
    <row r="3051" spans="1:18" ht="15">
      <c r="A3051" s="28" t="s">
        <v>2170</v>
      </c>
      <c r="B3051" s="61" t="s">
        <v>2213</v>
      </c>
      <c r="C3051" s="3"/>
      <c r="D3051" s="3"/>
      <c r="E3051" s="9" t="s">
        <v>278</v>
      </c>
      <c r="F3051" s="9" t="s">
        <v>278</v>
      </c>
      <c r="G3051" s="9" t="s">
        <v>278</v>
      </c>
      <c r="H3051" s="9" t="s">
        <v>278</v>
      </c>
      <c r="I3051" s="9" t="s">
        <v>278</v>
      </c>
      <c r="J3051" s="9" t="s">
        <v>278</v>
      </c>
      <c r="K3051" s="9" t="s">
        <v>278</v>
      </c>
      <c r="L3051" s="9">
        <v>229</v>
      </c>
      <c r="M3051" s="65">
        <v>162.6</v>
      </c>
      <c r="P3051" s="65">
        <f t="shared" si="80"/>
        <v>391.6</v>
      </c>
    </row>
    <row r="3052" spans="1:18" ht="15">
      <c r="A3052" s="28" t="s">
        <v>2171</v>
      </c>
      <c r="B3052" s="61" t="s">
        <v>2209</v>
      </c>
      <c r="C3052" s="3"/>
      <c r="D3052" s="3"/>
      <c r="E3052" s="9" t="s">
        <v>278</v>
      </c>
      <c r="F3052" s="9" t="s">
        <v>278</v>
      </c>
      <c r="G3052" s="9" t="s">
        <v>278</v>
      </c>
      <c r="H3052" s="9" t="s">
        <v>278</v>
      </c>
      <c r="I3052" s="9" t="s">
        <v>278</v>
      </c>
      <c r="J3052" s="9" t="s">
        <v>278</v>
      </c>
      <c r="K3052" s="9" t="s">
        <v>278</v>
      </c>
      <c r="L3052" s="9">
        <v>352.1</v>
      </c>
      <c r="M3052" s="65">
        <v>26.400000000000002</v>
      </c>
      <c r="P3052" s="65">
        <f t="shared" si="80"/>
        <v>378.5</v>
      </c>
    </row>
    <row r="3053" spans="1:18" ht="15">
      <c r="A3053" s="28" t="s">
        <v>2172</v>
      </c>
      <c r="B3053" s="61" t="s">
        <v>2197</v>
      </c>
      <c r="C3053" s="3"/>
      <c r="D3053" s="3"/>
      <c r="E3053" s="9" t="s">
        <v>278</v>
      </c>
      <c r="F3053" s="9" t="s">
        <v>278</v>
      </c>
      <c r="G3053" s="9" t="s">
        <v>278</v>
      </c>
      <c r="H3053" s="9" t="s">
        <v>278</v>
      </c>
      <c r="I3053" s="9" t="s">
        <v>278</v>
      </c>
      <c r="J3053" s="9" t="s">
        <v>278</v>
      </c>
      <c r="K3053" s="9" t="s">
        <v>278</v>
      </c>
      <c r="L3053" s="9">
        <v>248.90000000000003</v>
      </c>
      <c r="M3053" s="65">
        <v>120</v>
      </c>
      <c r="P3053" s="65">
        <f t="shared" si="80"/>
        <v>368.90000000000003</v>
      </c>
    </row>
    <row r="3054" spans="1:18" ht="15">
      <c r="A3054" s="28" t="s">
        <v>2173</v>
      </c>
      <c r="B3054" s="61" t="s">
        <v>2723</v>
      </c>
      <c r="C3054" s="3"/>
      <c r="D3054" s="3"/>
      <c r="E3054" s="9" t="s">
        <v>278</v>
      </c>
      <c r="F3054" s="9" t="s">
        <v>278</v>
      </c>
      <c r="G3054" s="9" t="s">
        <v>278</v>
      </c>
      <c r="H3054" s="9" t="s">
        <v>278</v>
      </c>
      <c r="I3054" s="9" t="s">
        <v>278</v>
      </c>
      <c r="J3054" s="9" t="s">
        <v>278</v>
      </c>
      <c r="K3054" s="9" t="s">
        <v>278</v>
      </c>
      <c r="L3054" s="9" t="s">
        <v>278</v>
      </c>
      <c r="M3054" s="65">
        <v>366.7</v>
      </c>
      <c r="P3054" s="65">
        <f t="shared" si="80"/>
        <v>366.7</v>
      </c>
    </row>
    <row r="3055" spans="1:18" ht="15">
      <c r="A3055" s="28" t="s">
        <v>2174</v>
      </c>
      <c r="B3055" s="61" t="s">
        <v>2211</v>
      </c>
      <c r="C3055" s="3"/>
      <c r="D3055" s="3"/>
      <c r="E3055" s="9" t="s">
        <v>278</v>
      </c>
      <c r="F3055" s="9" t="s">
        <v>278</v>
      </c>
      <c r="G3055" s="9" t="s">
        <v>278</v>
      </c>
      <c r="H3055" s="9" t="s">
        <v>278</v>
      </c>
      <c r="I3055" s="9" t="s">
        <v>278</v>
      </c>
      <c r="J3055" s="9" t="s">
        <v>278</v>
      </c>
      <c r="K3055" s="9" t="s">
        <v>278</v>
      </c>
      <c r="L3055" s="9">
        <v>219.9</v>
      </c>
      <c r="M3055" s="65">
        <v>140.1</v>
      </c>
      <c r="P3055" s="65">
        <f t="shared" si="80"/>
        <v>360</v>
      </c>
    </row>
    <row r="3056" spans="1:18" ht="15">
      <c r="A3056" s="28" t="s">
        <v>2175</v>
      </c>
      <c r="B3056" s="61" t="s">
        <v>2193</v>
      </c>
      <c r="C3056" s="3"/>
      <c r="D3056" s="3"/>
      <c r="E3056" s="9" t="s">
        <v>278</v>
      </c>
      <c r="F3056" s="9" t="s">
        <v>278</v>
      </c>
      <c r="G3056" s="9" t="s">
        <v>278</v>
      </c>
      <c r="H3056" s="9" t="s">
        <v>278</v>
      </c>
      <c r="I3056" s="9" t="s">
        <v>278</v>
      </c>
      <c r="J3056" s="9" t="s">
        <v>278</v>
      </c>
      <c r="K3056" s="9" t="s">
        <v>278</v>
      </c>
      <c r="L3056" s="9">
        <v>318</v>
      </c>
      <c r="M3056" s="65">
        <v>36</v>
      </c>
      <c r="P3056" s="65">
        <f t="shared" si="80"/>
        <v>354</v>
      </c>
    </row>
    <row r="3057" spans="1:21" ht="15">
      <c r="A3057" s="28" t="s">
        <v>2176</v>
      </c>
      <c r="B3057" s="61" t="s">
        <v>2203</v>
      </c>
      <c r="C3057" s="3"/>
      <c r="D3057" s="3"/>
      <c r="E3057" s="9" t="s">
        <v>278</v>
      </c>
      <c r="F3057" s="9" t="s">
        <v>278</v>
      </c>
      <c r="G3057" s="9" t="s">
        <v>278</v>
      </c>
      <c r="H3057" s="9" t="s">
        <v>278</v>
      </c>
      <c r="I3057" s="9" t="s">
        <v>278</v>
      </c>
      <c r="J3057" s="9" t="s">
        <v>278</v>
      </c>
      <c r="K3057" s="9" t="s">
        <v>278</v>
      </c>
      <c r="L3057" s="9">
        <v>344.6</v>
      </c>
      <c r="M3057" s="9" t="s">
        <v>278</v>
      </c>
      <c r="P3057" s="65">
        <f t="shared" si="80"/>
        <v>344.6</v>
      </c>
      <c r="U3057" s="61"/>
    </row>
    <row r="3058" spans="1:21" ht="15">
      <c r="A3058" s="28" t="s">
        <v>2177</v>
      </c>
      <c r="B3058" s="61" t="s">
        <v>2716</v>
      </c>
      <c r="C3058" s="3"/>
      <c r="D3058" s="3"/>
      <c r="E3058" s="9" t="s">
        <v>278</v>
      </c>
      <c r="F3058" s="9" t="s">
        <v>278</v>
      </c>
      <c r="G3058" s="9" t="s">
        <v>278</v>
      </c>
      <c r="H3058" s="9" t="s">
        <v>278</v>
      </c>
      <c r="I3058" s="9" t="s">
        <v>278</v>
      </c>
      <c r="J3058" s="9" t="s">
        <v>278</v>
      </c>
      <c r="K3058" s="9" t="s">
        <v>278</v>
      </c>
      <c r="L3058" s="9" t="s">
        <v>278</v>
      </c>
      <c r="M3058" s="65">
        <v>343.3</v>
      </c>
      <c r="P3058" s="65">
        <f t="shared" si="80"/>
        <v>343.3</v>
      </c>
    </row>
    <row r="3059" spans="1:21" ht="15">
      <c r="A3059" s="28" t="s">
        <v>2178</v>
      </c>
      <c r="B3059" s="61" t="s">
        <v>2195</v>
      </c>
      <c r="C3059" s="3"/>
      <c r="D3059" s="3"/>
      <c r="E3059" s="9" t="s">
        <v>278</v>
      </c>
      <c r="F3059" s="9" t="s">
        <v>278</v>
      </c>
      <c r="G3059" s="9" t="s">
        <v>278</v>
      </c>
      <c r="H3059" s="9" t="s">
        <v>278</v>
      </c>
      <c r="I3059" s="9" t="s">
        <v>278</v>
      </c>
      <c r="J3059" s="9" t="s">
        <v>278</v>
      </c>
      <c r="K3059" s="9" t="s">
        <v>278</v>
      </c>
      <c r="L3059" s="9">
        <v>204.9</v>
      </c>
      <c r="M3059" s="65">
        <v>134</v>
      </c>
      <c r="P3059" s="65">
        <f t="shared" si="80"/>
        <v>338.9</v>
      </c>
      <c r="U3059" s="239"/>
    </row>
    <row r="3060" spans="1:21" ht="15">
      <c r="A3060" s="28" t="s">
        <v>2179</v>
      </c>
      <c r="B3060" s="178" t="s">
        <v>1339</v>
      </c>
      <c r="C3060" s="3"/>
      <c r="D3060" s="3"/>
      <c r="E3060" s="9" t="s">
        <v>278</v>
      </c>
      <c r="F3060" s="9" t="s">
        <v>278</v>
      </c>
      <c r="G3060" s="9" t="s">
        <v>278</v>
      </c>
      <c r="H3060" s="9" t="s">
        <v>278</v>
      </c>
      <c r="I3060" s="188">
        <v>337.79999999999745</v>
      </c>
      <c r="J3060" s="9" t="s">
        <v>278</v>
      </c>
      <c r="K3060" s="9" t="s">
        <v>278</v>
      </c>
      <c r="L3060" s="9" t="s">
        <v>278</v>
      </c>
      <c r="M3060" s="9" t="s">
        <v>278</v>
      </c>
      <c r="P3060" s="65">
        <f t="shared" si="80"/>
        <v>337.79999999999745</v>
      </c>
      <c r="R3060" t="s">
        <v>283</v>
      </c>
      <c r="U3060" s="61"/>
    </row>
    <row r="3061" spans="1:21" ht="15">
      <c r="A3061" s="28" t="s">
        <v>2180</v>
      </c>
      <c r="B3061" s="61" t="s">
        <v>2192</v>
      </c>
      <c r="C3061" s="3"/>
      <c r="D3061" s="3"/>
      <c r="E3061" s="9" t="s">
        <v>278</v>
      </c>
      <c r="F3061" s="9" t="s">
        <v>278</v>
      </c>
      <c r="G3061" s="9" t="s">
        <v>278</v>
      </c>
      <c r="H3061" s="9" t="s">
        <v>278</v>
      </c>
      <c r="I3061" s="9" t="s">
        <v>278</v>
      </c>
      <c r="J3061" s="9" t="s">
        <v>278</v>
      </c>
      <c r="K3061" s="9" t="s">
        <v>278</v>
      </c>
      <c r="L3061" s="9">
        <v>214</v>
      </c>
      <c r="M3061" s="65">
        <v>113.6</v>
      </c>
      <c r="P3061" s="65">
        <f t="shared" si="80"/>
        <v>327.60000000000002</v>
      </c>
      <c r="U3061" s="239"/>
    </row>
    <row r="3062" spans="1:21" ht="15">
      <c r="A3062" s="28" t="s">
        <v>2181</v>
      </c>
      <c r="B3062" s="61" t="s">
        <v>2196</v>
      </c>
      <c r="C3062" s="3"/>
      <c r="D3062" s="3"/>
      <c r="E3062" s="9" t="s">
        <v>278</v>
      </c>
      <c r="F3062" s="9" t="s">
        <v>278</v>
      </c>
      <c r="G3062" s="9" t="s">
        <v>278</v>
      </c>
      <c r="H3062" s="9" t="s">
        <v>278</v>
      </c>
      <c r="I3062" s="9" t="s">
        <v>278</v>
      </c>
      <c r="J3062" s="9" t="s">
        <v>278</v>
      </c>
      <c r="K3062" s="9" t="s">
        <v>278</v>
      </c>
      <c r="L3062" s="9">
        <v>190.70000000000002</v>
      </c>
      <c r="M3062" s="65">
        <v>135.29999999999998</v>
      </c>
      <c r="P3062" s="65">
        <f t="shared" si="80"/>
        <v>326</v>
      </c>
      <c r="U3062" s="61"/>
    </row>
    <row r="3063" spans="1:21" ht="15">
      <c r="A3063" s="28" t="s">
        <v>2182</v>
      </c>
      <c r="B3063" s="239" t="s">
        <v>1670</v>
      </c>
      <c r="C3063" s="3"/>
      <c r="D3063" s="3"/>
      <c r="E3063" s="9" t="s">
        <v>278</v>
      </c>
      <c r="F3063" s="9" t="s">
        <v>278</v>
      </c>
      <c r="G3063" s="9" t="s">
        <v>278</v>
      </c>
      <c r="H3063" s="9" t="s">
        <v>278</v>
      </c>
      <c r="I3063" s="9" t="s">
        <v>278</v>
      </c>
      <c r="J3063" s="9" t="s">
        <v>278</v>
      </c>
      <c r="K3063" s="9">
        <v>323.29999999999836</v>
      </c>
      <c r="L3063" s="9" t="s">
        <v>278</v>
      </c>
      <c r="M3063" s="9" t="s">
        <v>278</v>
      </c>
      <c r="P3063" s="65">
        <f t="shared" si="80"/>
        <v>323.29999999999836</v>
      </c>
    </row>
    <row r="3064" spans="1:21" ht="15">
      <c r="A3064" s="28" t="s">
        <v>2183</v>
      </c>
      <c r="B3064" s="61" t="s">
        <v>164</v>
      </c>
      <c r="E3064" s="9" t="s">
        <v>278</v>
      </c>
      <c r="F3064" s="9" t="s">
        <v>278</v>
      </c>
      <c r="G3064" s="188">
        <v>321.85000000000002</v>
      </c>
      <c r="H3064" s="9" t="s">
        <v>278</v>
      </c>
      <c r="I3064" s="9" t="s">
        <v>278</v>
      </c>
      <c r="J3064" s="9" t="s">
        <v>278</v>
      </c>
      <c r="K3064" s="9" t="s">
        <v>278</v>
      </c>
      <c r="L3064" s="9" t="s">
        <v>278</v>
      </c>
      <c r="M3064" s="9" t="s">
        <v>278</v>
      </c>
      <c r="P3064" s="65">
        <f t="shared" si="80"/>
        <v>321.85000000000002</v>
      </c>
      <c r="R3064" t="s">
        <v>288</v>
      </c>
      <c r="U3064" s="61"/>
    </row>
    <row r="3065" spans="1:21" ht="15">
      <c r="A3065" s="28" t="s">
        <v>2184</v>
      </c>
      <c r="B3065" s="61" t="s">
        <v>2204</v>
      </c>
      <c r="C3065" s="3"/>
      <c r="D3065" s="3"/>
      <c r="E3065" s="9" t="s">
        <v>278</v>
      </c>
      <c r="F3065" s="9" t="s">
        <v>278</v>
      </c>
      <c r="G3065" s="9" t="s">
        <v>278</v>
      </c>
      <c r="H3065" s="9" t="s">
        <v>278</v>
      </c>
      <c r="I3065" s="9" t="s">
        <v>278</v>
      </c>
      <c r="J3065" s="9" t="s">
        <v>278</v>
      </c>
      <c r="K3065" s="9" t="s">
        <v>278</v>
      </c>
      <c r="L3065" s="9">
        <v>319.3</v>
      </c>
      <c r="M3065" s="9" t="s">
        <v>278</v>
      </c>
      <c r="P3065" s="65">
        <f t="shared" si="80"/>
        <v>319.3</v>
      </c>
    </row>
    <row r="3066" spans="1:21" ht="15">
      <c r="A3066" s="28" t="s">
        <v>2185</v>
      </c>
      <c r="B3066" s="239" t="s">
        <v>1669</v>
      </c>
      <c r="C3066" s="3"/>
      <c r="D3066" s="3"/>
      <c r="E3066" s="9" t="s">
        <v>278</v>
      </c>
      <c r="F3066" s="9" t="s">
        <v>278</v>
      </c>
      <c r="G3066" s="9" t="s">
        <v>278</v>
      </c>
      <c r="H3066" s="9" t="s">
        <v>278</v>
      </c>
      <c r="I3066" s="9" t="s">
        <v>278</v>
      </c>
      <c r="J3066" s="9" t="s">
        <v>278</v>
      </c>
      <c r="K3066" s="9">
        <v>315.54999999999927</v>
      </c>
      <c r="L3066" s="9" t="s">
        <v>278</v>
      </c>
      <c r="M3066" s="9" t="s">
        <v>278</v>
      </c>
      <c r="P3066" s="65">
        <f t="shared" si="80"/>
        <v>315.54999999999927</v>
      </c>
      <c r="U3066" s="61"/>
    </row>
    <row r="3067" spans="1:21" ht="15">
      <c r="A3067" s="28" t="s">
        <v>2186</v>
      </c>
      <c r="B3067" s="61" t="s">
        <v>2205</v>
      </c>
      <c r="C3067" s="3"/>
      <c r="D3067" s="3"/>
      <c r="E3067" s="9" t="s">
        <v>278</v>
      </c>
      <c r="F3067" s="9" t="s">
        <v>278</v>
      </c>
      <c r="G3067" s="9" t="s">
        <v>278</v>
      </c>
      <c r="H3067" s="9" t="s">
        <v>278</v>
      </c>
      <c r="I3067" s="9" t="s">
        <v>278</v>
      </c>
      <c r="J3067" s="9" t="s">
        <v>278</v>
      </c>
      <c r="K3067" s="9" t="s">
        <v>278</v>
      </c>
      <c r="L3067" s="9">
        <v>264.25</v>
      </c>
      <c r="M3067" s="65">
        <v>45.5</v>
      </c>
      <c r="P3067" s="65">
        <f t="shared" si="80"/>
        <v>309.75</v>
      </c>
      <c r="U3067" s="61"/>
    </row>
    <row r="3068" spans="1:21" ht="15">
      <c r="A3068" s="28" t="s">
        <v>2187</v>
      </c>
      <c r="B3068" s="61" t="s">
        <v>2714</v>
      </c>
      <c r="C3068" s="3"/>
      <c r="D3068" s="3"/>
      <c r="E3068" s="9" t="s">
        <v>278</v>
      </c>
      <c r="F3068" s="9" t="s">
        <v>278</v>
      </c>
      <c r="G3068" s="9" t="s">
        <v>278</v>
      </c>
      <c r="H3068" s="9" t="s">
        <v>278</v>
      </c>
      <c r="I3068" s="9" t="s">
        <v>278</v>
      </c>
      <c r="J3068" s="9" t="s">
        <v>278</v>
      </c>
      <c r="K3068" s="9" t="s">
        <v>278</v>
      </c>
      <c r="L3068" s="9" t="s">
        <v>278</v>
      </c>
      <c r="M3068" s="65">
        <v>307.10000000000002</v>
      </c>
      <c r="P3068" s="65">
        <f t="shared" si="80"/>
        <v>307.10000000000002</v>
      </c>
    </row>
    <row r="3069" spans="1:21" ht="15">
      <c r="A3069" s="28" t="s">
        <v>2188</v>
      </c>
      <c r="B3069" s="61" t="s">
        <v>2201</v>
      </c>
      <c r="C3069" s="3"/>
      <c r="D3069" s="3"/>
      <c r="E3069" s="9" t="s">
        <v>278</v>
      </c>
      <c r="F3069" s="9" t="s">
        <v>278</v>
      </c>
      <c r="G3069" s="9" t="s">
        <v>278</v>
      </c>
      <c r="H3069" s="9" t="s">
        <v>278</v>
      </c>
      <c r="I3069" s="9" t="s">
        <v>278</v>
      </c>
      <c r="J3069" s="9" t="s">
        <v>278</v>
      </c>
      <c r="K3069" s="9" t="s">
        <v>278</v>
      </c>
      <c r="L3069" s="9">
        <v>197.60000000000002</v>
      </c>
      <c r="M3069" s="65">
        <v>104.10000000000002</v>
      </c>
      <c r="P3069" s="65">
        <f t="shared" si="80"/>
        <v>301.70000000000005</v>
      </c>
    </row>
    <row r="3070" spans="1:21" ht="15">
      <c r="A3070" s="28" t="s">
        <v>2296</v>
      </c>
      <c r="B3070" s="61" t="s">
        <v>649</v>
      </c>
      <c r="E3070" s="9" t="s">
        <v>278</v>
      </c>
      <c r="F3070" s="9" t="s">
        <v>278</v>
      </c>
      <c r="G3070" s="9" t="s">
        <v>278</v>
      </c>
      <c r="H3070" s="9">
        <v>121.00000000000182</v>
      </c>
      <c r="I3070" s="9">
        <v>176.69999999999709</v>
      </c>
      <c r="J3070" s="9" t="s">
        <v>278</v>
      </c>
      <c r="K3070" s="9" t="s">
        <v>278</v>
      </c>
      <c r="L3070" s="9" t="s">
        <v>278</v>
      </c>
      <c r="M3070" s="9" t="s">
        <v>278</v>
      </c>
      <c r="P3070" s="65">
        <f t="shared" si="80"/>
        <v>297.69999999999891</v>
      </c>
      <c r="U3070" s="61"/>
    </row>
    <row r="3071" spans="1:21" ht="15">
      <c r="A3071" s="28" t="s">
        <v>2297</v>
      </c>
      <c r="B3071" s="61" t="s">
        <v>2199</v>
      </c>
      <c r="C3071" s="3"/>
      <c r="D3071" s="3"/>
      <c r="E3071" s="9" t="s">
        <v>278</v>
      </c>
      <c r="F3071" s="9" t="s">
        <v>278</v>
      </c>
      <c r="G3071" s="9" t="s">
        <v>278</v>
      </c>
      <c r="H3071" s="9" t="s">
        <v>278</v>
      </c>
      <c r="I3071" s="9" t="s">
        <v>278</v>
      </c>
      <c r="J3071" s="9" t="s">
        <v>278</v>
      </c>
      <c r="K3071" s="9" t="s">
        <v>278</v>
      </c>
      <c r="L3071" s="9">
        <v>206.4</v>
      </c>
      <c r="M3071" s="65">
        <v>91</v>
      </c>
      <c r="P3071" s="65">
        <f t="shared" si="80"/>
        <v>297.39999999999998</v>
      </c>
      <c r="U3071" s="61" t="s">
        <v>2452</v>
      </c>
    </row>
    <row r="3072" spans="1:21" ht="15">
      <c r="A3072" s="28" t="s">
        <v>2298</v>
      </c>
      <c r="B3072" s="61" t="s">
        <v>2699</v>
      </c>
      <c r="C3072" s="3"/>
      <c r="D3072" s="3"/>
      <c r="E3072" s="9" t="s">
        <v>278</v>
      </c>
      <c r="F3072" s="9" t="s">
        <v>278</v>
      </c>
      <c r="G3072" s="9" t="s">
        <v>278</v>
      </c>
      <c r="H3072" s="9" t="s">
        <v>278</v>
      </c>
      <c r="I3072" s="9" t="s">
        <v>278</v>
      </c>
      <c r="J3072" s="9" t="s">
        <v>278</v>
      </c>
      <c r="K3072" s="9" t="s">
        <v>278</v>
      </c>
      <c r="L3072" s="9" t="s">
        <v>278</v>
      </c>
      <c r="M3072" s="65">
        <v>258.5</v>
      </c>
      <c r="P3072" s="65">
        <f t="shared" si="80"/>
        <v>258.5</v>
      </c>
    </row>
    <row r="3073" spans="1:16" ht="15">
      <c r="A3073" s="253" t="s">
        <v>2676</v>
      </c>
      <c r="B3073" s="61" t="s">
        <v>2713</v>
      </c>
      <c r="C3073" s="3"/>
      <c r="D3073" s="3"/>
      <c r="E3073" s="9" t="s">
        <v>278</v>
      </c>
      <c r="F3073" s="9" t="s">
        <v>278</v>
      </c>
      <c r="G3073" s="9" t="s">
        <v>278</v>
      </c>
      <c r="H3073" s="9" t="s">
        <v>278</v>
      </c>
      <c r="I3073" s="9" t="s">
        <v>278</v>
      </c>
      <c r="J3073" s="9" t="s">
        <v>278</v>
      </c>
      <c r="K3073" s="9" t="s">
        <v>278</v>
      </c>
      <c r="L3073" s="9" t="s">
        <v>278</v>
      </c>
      <c r="M3073" s="65">
        <v>254.5</v>
      </c>
      <c r="P3073" s="65">
        <f t="shared" ref="P3073:P3103" si="81">SUM(E3073:M3073)</f>
        <v>254.5</v>
      </c>
    </row>
    <row r="3074" spans="1:16" ht="15">
      <c r="A3074" s="253" t="s">
        <v>2677</v>
      </c>
      <c r="B3074" s="61" t="s">
        <v>179</v>
      </c>
      <c r="E3074" s="9">
        <v>246.6</v>
      </c>
      <c r="F3074" s="9" t="s">
        <v>278</v>
      </c>
      <c r="G3074" s="9" t="s">
        <v>278</v>
      </c>
      <c r="H3074" s="9" t="s">
        <v>278</v>
      </c>
      <c r="I3074" s="9" t="s">
        <v>278</v>
      </c>
      <c r="J3074" s="9" t="s">
        <v>278</v>
      </c>
      <c r="K3074" s="9" t="s">
        <v>278</v>
      </c>
      <c r="L3074" s="9" t="s">
        <v>278</v>
      </c>
      <c r="M3074" s="9" t="s">
        <v>278</v>
      </c>
      <c r="P3074" s="65">
        <f t="shared" si="81"/>
        <v>246.6</v>
      </c>
    </row>
    <row r="3075" spans="1:16" ht="15">
      <c r="A3075" s="253" t="s">
        <v>2678</v>
      </c>
      <c r="B3075" s="61" t="s">
        <v>688</v>
      </c>
      <c r="E3075" s="9" t="s">
        <v>278</v>
      </c>
      <c r="F3075" s="9" t="s">
        <v>278</v>
      </c>
      <c r="G3075" s="9" t="s">
        <v>278</v>
      </c>
      <c r="H3075" s="9">
        <v>235.19999999999891</v>
      </c>
      <c r="I3075" s="9" t="s">
        <v>278</v>
      </c>
      <c r="J3075" s="9" t="s">
        <v>278</v>
      </c>
      <c r="K3075" s="9" t="s">
        <v>278</v>
      </c>
      <c r="L3075" s="9" t="s">
        <v>278</v>
      </c>
      <c r="M3075" s="9" t="s">
        <v>278</v>
      </c>
      <c r="P3075" s="65">
        <f t="shared" si="81"/>
        <v>235.19999999999891</v>
      </c>
    </row>
    <row r="3076" spans="1:16" ht="15">
      <c r="A3076" s="253" t="s">
        <v>2679</v>
      </c>
      <c r="B3076" s="61" t="s">
        <v>2710</v>
      </c>
      <c r="C3076" s="3"/>
      <c r="D3076" s="3"/>
      <c r="E3076" s="9" t="s">
        <v>278</v>
      </c>
      <c r="F3076" s="9" t="s">
        <v>278</v>
      </c>
      <c r="G3076" s="9" t="s">
        <v>278</v>
      </c>
      <c r="H3076" s="9" t="s">
        <v>278</v>
      </c>
      <c r="I3076" s="9" t="s">
        <v>278</v>
      </c>
      <c r="J3076" s="9" t="s">
        <v>278</v>
      </c>
      <c r="K3076" s="9" t="s">
        <v>278</v>
      </c>
      <c r="L3076" s="9" t="s">
        <v>278</v>
      </c>
      <c r="M3076" s="65">
        <v>226.5</v>
      </c>
      <c r="P3076" s="65">
        <f t="shared" si="81"/>
        <v>226.5</v>
      </c>
    </row>
    <row r="3077" spans="1:16" ht="15">
      <c r="A3077" s="253" t="s">
        <v>2680</v>
      </c>
      <c r="B3077" s="61" t="s">
        <v>2721</v>
      </c>
      <c r="C3077" s="3"/>
      <c r="D3077" s="3"/>
      <c r="E3077" s="9" t="s">
        <v>278</v>
      </c>
      <c r="F3077" s="9" t="s">
        <v>278</v>
      </c>
      <c r="G3077" s="9" t="s">
        <v>278</v>
      </c>
      <c r="H3077" s="9" t="s">
        <v>278</v>
      </c>
      <c r="I3077" s="9" t="s">
        <v>278</v>
      </c>
      <c r="J3077" s="9" t="s">
        <v>278</v>
      </c>
      <c r="K3077" s="9" t="s">
        <v>278</v>
      </c>
      <c r="L3077" s="9" t="s">
        <v>278</v>
      </c>
      <c r="M3077" s="65">
        <v>224.79999999999998</v>
      </c>
      <c r="P3077" s="65">
        <f t="shared" si="81"/>
        <v>224.79999999999998</v>
      </c>
    </row>
    <row r="3078" spans="1:16" ht="15">
      <c r="A3078" s="253" t="s">
        <v>2681</v>
      </c>
      <c r="B3078" s="61" t="s">
        <v>2707</v>
      </c>
      <c r="C3078" s="3"/>
      <c r="D3078" s="3"/>
      <c r="E3078" s="9" t="s">
        <v>278</v>
      </c>
      <c r="F3078" s="9" t="s">
        <v>278</v>
      </c>
      <c r="G3078" s="9" t="s">
        <v>278</v>
      </c>
      <c r="H3078" s="9" t="s">
        <v>278</v>
      </c>
      <c r="I3078" s="9" t="s">
        <v>278</v>
      </c>
      <c r="J3078" s="9" t="s">
        <v>278</v>
      </c>
      <c r="K3078" s="9" t="s">
        <v>278</v>
      </c>
      <c r="L3078" s="9" t="s">
        <v>278</v>
      </c>
      <c r="M3078" s="65">
        <v>224.3</v>
      </c>
      <c r="P3078" s="65">
        <f t="shared" si="81"/>
        <v>224.3</v>
      </c>
    </row>
    <row r="3079" spans="1:16" ht="15">
      <c r="A3079" s="253" t="s">
        <v>2682</v>
      </c>
      <c r="B3079" s="190" t="s">
        <v>1331</v>
      </c>
      <c r="C3079" s="3"/>
      <c r="D3079" s="3"/>
      <c r="E3079" s="9" t="s">
        <v>278</v>
      </c>
      <c r="F3079" s="9" t="s">
        <v>278</v>
      </c>
      <c r="G3079" s="9" t="s">
        <v>278</v>
      </c>
      <c r="H3079" s="9" t="s">
        <v>278</v>
      </c>
      <c r="I3079" s="9">
        <v>217.10000000000218</v>
      </c>
      <c r="J3079" s="9" t="s">
        <v>278</v>
      </c>
      <c r="K3079" s="9" t="s">
        <v>278</v>
      </c>
      <c r="L3079" s="9" t="s">
        <v>278</v>
      </c>
      <c r="M3079" s="9" t="s">
        <v>278</v>
      </c>
      <c r="P3079" s="65">
        <f t="shared" si="81"/>
        <v>217.10000000000218</v>
      </c>
    </row>
    <row r="3080" spans="1:16" ht="15">
      <c r="A3080" s="253" t="s">
        <v>2683</v>
      </c>
      <c r="B3080" s="178" t="s">
        <v>1338</v>
      </c>
      <c r="C3080" s="3"/>
      <c r="D3080" s="3"/>
      <c r="E3080" s="9" t="s">
        <v>278</v>
      </c>
      <c r="F3080" s="9" t="s">
        <v>278</v>
      </c>
      <c r="G3080" s="9" t="s">
        <v>278</v>
      </c>
      <c r="H3080" s="9" t="s">
        <v>278</v>
      </c>
      <c r="I3080" s="9">
        <v>207.20000000000437</v>
      </c>
      <c r="J3080" s="9" t="s">
        <v>278</v>
      </c>
      <c r="K3080" s="9" t="s">
        <v>278</v>
      </c>
      <c r="L3080" s="9" t="s">
        <v>278</v>
      </c>
      <c r="M3080" s="9" t="s">
        <v>278</v>
      </c>
      <c r="P3080" s="65">
        <f t="shared" si="81"/>
        <v>207.20000000000437</v>
      </c>
    </row>
    <row r="3081" spans="1:16" ht="15">
      <c r="A3081" s="253" t="s">
        <v>2684</v>
      </c>
      <c r="B3081" s="61" t="s">
        <v>2728</v>
      </c>
      <c r="C3081" s="3"/>
      <c r="D3081" s="3"/>
      <c r="E3081" s="9" t="s">
        <v>278</v>
      </c>
      <c r="F3081" s="9" t="s">
        <v>278</v>
      </c>
      <c r="G3081" s="9" t="s">
        <v>278</v>
      </c>
      <c r="H3081" s="9" t="s">
        <v>278</v>
      </c>
      <c r="I3081" s="9" t="s">
        <v>278</v>
      </c>
      <c r="J3081" s="9" t="s">
        <v>278</v>
      </c>
      <c r="K3081" s="9" t="s">
        <v>278</v>
      </c>
      <c r="L3081" s="9" t="s">
        <v>278</v>
      </c>
      <c r="M3081" s="65">
        <v>205.5</v>
      </c>
      <c r="P3081" s="65">
        <f t="shared" si="81"/>
        <v>205.5</v>
      </c>
    </row>
    <row r="3082" spans="1:16" ht="15">
      <c r="A3082" s="253" t="s">
        <v>2685</v>
      </c>
      <c r="B3082" s="61" t="s">
        <v>2819</v>
      </c>
      <c r="C3082" s="3"/>
      <c r="D3082" s="3"/>
      <c r="E3082" s="9" t="s">
        <v>278</v>
      </c>
      <c r="F3082" s="9" t="s">
        <v>278</v>
      </c>
      <c r="G3082" s="9" t="s">
        <v>278</v>
      </c>
      <c r="H3082" s="9" t="s">
        <v>278</v>
      </c>
      <c r="I3082" s="9" t="s">
        <v>278</v>
      </c>
      <c r="J3082" s="9" t="s">
        <v>278</v>
      </c>
      <c r="K3082" s="9" t="s">
        <v>278</v>
      </c>
      <c r="L3082" s="9" t="s">
        <v>278</v>
      </c>
      <c r="M3082" s="65">
        <v>200.6</v>
      </c>
      <c r="P3082" s="65">
        <f t="shared" si="81"/>
        <v>200.6</v>
      </c>
    </row>
    <row r="3083" spans="1:16" ht="15">
      <c r="A3083" s="253" t="s">
        <v>2686</v>
      </c>
      <c r="B3083" s="61" t="s">
        <v>2835</v>
      </c>
      <c r="C3083" s="3"/>
      <c r="D3083" s="3"/>
      <c r="E3083" s="9" t="s">
        <v>278</v>
      </c>
      <c r="F3083" s="9" t="s">
        <v>278</v>
      </c>
      <c r="G3083" s="9" t="s">
        <v>278</v>
      </c>
      <c r="H3083" s="9" t="s">
        <v>278</v>
      </c>
      <c r="I3083" s="9" t="s">
        <v>278</v>
      </c>
      <c r="J3083" s="9" t="s">
        <v>278</v>
      </c>
      <c r="K3083" s="9" t="s">
        <v>278</v>
      </c>
      <c r="L3083" s="9" t="s">
        <v>278</v>
      </c>
      <c r="M3083" s="65">
        <v>189.60000000000002</v>
      </c>
      <c r="P3083" s="65">
        <f t="shared" si="81"/>
        <v>189.60000000000002</v>
      </c>
    </row>
    <row r="3084" spans="1:16" ht="15">
      <c r="A3084" s="253" t="s">
        <v>2687</v>
      </c>
      <c r="B3084" s="61" t="s">
        <v>2214</v>
      </c>
      <c r="C3084" s="3"/>
      <c r="D3084" s="3"/>
      <c r="E3084" s="9" t="s">
        <v>278</v>
      </c>
      <c r="F3084" s="9" t="s">
        <v>278</v>
      </c>
      <c r="G3084" s="9" t="s">
        <v>278</v>
      </c>
      <c r="H3084" s="9" t="s">
        <v>278</v>
      </c>
      <c r="I3084" s="9" t="s">
        <v>278</v>
      </c>
      <c r="J3084" s="9" t="s">
        <v>278</v>
      </c>
      <c r="K3084" s="9" t="s">
        <v>278</v>
      </c>
      <c r="L3084" s="9">
        <v>184.5</v>
      </c>
      <c r="M3084" s="9" t="s">
        <v>278</v>
      </c>
      <c r="P3084" s="65">
        <f t="shared" si="81"/>
        <v>184.5</v>
      </c>
    </row>
    <row r="3085" spans="1:16" ht="15">
      <c r="A3085" s="253" t="s">
        <v>2688</v>
      </c>
      <c r="B3085" s="61" t="s">
        <v>2726</v>
      </c>
      <c r="C3085" s="3"/>
      <c r="D3085" s="3"/>
      <c r="E3085" s="9" t="s">
        <v>278</v>
      </c>
      <c r="F3085" s="9" t="s">
        <v>278</v>
      </c>
      <c r="G3085" s="9" t="s">
        <v>278</v>
      </c>
      <c r="H3085" s="9" t="s">
        <v>278</v>
      </c>
      <c r="I3085" s="9" t="s">
        <v>278</v>
      </c>
      <c r="J3085" s="9" t="s">
        <v>278</v>
      </c>
      <c r="K3085" s="9" t="s">
        <v>278</v>
      </c>
      <c r="L3085" s="9" t="s">
        <v>278</v>
      </c>
      <c r="M3085" s="65">
        <v>181.79999999999998</v>
      </c>
      <c r="P3085" s="65">
        <f t="shared" si="81"/>
        <v>181.79999999999998</v>
      </c>
    </row>
    <row r="3086" spans="1:16" ht="15">
      <c r="A3086" s="253" t="s">
        <v>2689</v>
      </c>
      <c r="B3086" s="61" t="s">
        <v>2711</v>
      </c>
      <c r="C3086" s="3"/>
      <c r="D3086" s="3"/>
      <c r="E3086" s="9" t="s">
        <v>278</v>
      </c>
      <c r="F3086" s="9" t="s">
        <v>278</v>
      </c>
      <c r="G3086" s="9" t="s">
        <v>278</v>
      </c>
      <c r="H3086" s="9" t="s">
        <v>278</v>
      </c>
      <c r="I3086" s="9" t="s">
        <v>278</v>
      </c>
      <c r="J3086" s="9" t="s">
        <v>278</v>
      </c>
      <c r="K3086" s="9" t="s">
        <v>278</v>
      </c>
      <c r="L3086" s="9" t="s">
        <v>278</v>
      </c>
      <c r="M3086" s="65">
        <v>180.79999999999998</v>
      </c>
      <c r="P3086" s="65">
        <f t="shared" si="81"/>
        <v>180.79999999999998</v>
      </c>
    </row>
    <row r="3087" spans="1:16" ht="15">
      <c r="A3087" s="253" t="s">
        <v>2690</v>
      </c>
      <c r="B3087" s="61" t="s">
        <v>2709</v>
      </c>
      <c r="C3087" s="3"/>
      <c r="D3087" s="3"/>
      <c r="E3087" s="9" t="s">
        <v>278</v>
      </c>
      <c r="F3087" s="9" t="s">
        <v>278</v>
      </c>
      <c r="G3087" s="9" t="s">
        <v>278</v>
      </c>
      <c r="H3087" s="9" t="s">
        <v>278</v>
      </c>
      <c r="I3087" s="9" t="s">
        <v>278</v>
      </c>
      <c r="J3087" s="9" t="s">
        <v>278</v>
      </c>
      <c r="K3087" s="9" t="s">
        <v>278</v>
      </c>
      <c r="L3087" s="9" t="s">
        <v>278</v>
      </c>
      <c r="M3087" s="65">
        <v>179.1</v>
      </c>
      <c r="P3087" s="65">
        <f t="shared" si="81"/>
        <v>179.1</v>
      </c>
    </row>
    <row r="3088" spans="1:16" ht="15">
      <c r="A3088" s="253" t="s">
        <v>2691</v>
      </c>
      <c r="B3088" s="61" t="s">
        <v>2706</v>
      </c>
      <c r="C3088" s="3"/>
      <c r="D3088" s="3"/>
      <c r="E3088" s="9" t="s">
        <v>278</v>
      </c>
      <c r="F3088" s="9" t="s">
        <v>278</v>
      </c>
      <c r="G3088" s="9" t="s">
        <v>278</v>
      </c>
      <c r="H3088" s="9" t="s">
        <v>278</v>
      </c>
      <c r="I3088" s="9" t="s">
        <v>278</v>
      </c>
      <c r="J3088" s="9" t="s">
        <v>278</v>
      </c>
      <c r="K3088" s="9" t="s">
        <v>278</v>
      </c>
      <c r="L3088" s="9" t="s">
        <v>278</v>
      </c>
      <c r="M3088" s="65">
        <v>172.2</v>
      </c>
      <c r="P3088" s="65">
        <f t="shared" si="81"/>
        <v>172.2</v>
      </c>
    </row>
    <row r="3089" spans="1:16" ht="15">
      <c r="A3089" s="253" t="s">
        <v>2692</v>
      </c>
      <c r="B3089" s="61" t="s">
        <v>2701</v>
      </c>
      <c r="C3089" s="3"/>
      <c r="D3089" s="3"/>
      <c r="E3089" s="9" t="s">
        <v>278</v>
      </c>
      <c r="F3089" s="9" t="s">
        <v>278</v>
      </c>
      <c r="G3089" s="9" t="s">
        <v>278</v>
      </c>
      <c r="H3089" s="9" t="s">
        <v>278</v>
      </c>
      <c r="I3089" s="9" t="s">
        <v>278</v>
      </c>
      <c r="J3089" s="9" t="s">
        <v>278</v>
      </c>
      <c r="K3089" s="9" t="s">
        <v>278</v>
      </c>
      <c r="L3089" s="9" t="s">
        <v>278</v>
      </c>
      <c r="M3089" s="65">
        <v>138.30000000000001</v>
      </c>
      <c r="P3089" s="65">
        <f t="shared" si="81"/>
        <v>138.30000000000001</v>
      </c>
    </row>
    <row r="3090" spans="1:16" ht="15">
      <c r="A3090" s="253" t="s">
        <v>2693</v>
      </c>
      <c r="B3090" s="61" t="s">
        <v>2703</v>
      </c>
      <c r="C3090" s="3"/>
      <c r="D3090" s="3"/>
      <c r="E3090" s="9" t="s">
        <v>278</v>
      </c>
      <c r="F3090" s="9" t="s">
        <v>278</v>
      </c>
      <c r="G3090" s="9" t="s">
        <v>278</v>
      </c>
      <c r="H3090" s="9" t="s">
        <v>278</v>
      </c>
      <c r="I3090" s="9" t="s">
        <v>278</v>
      </c>
      <c r="J3090" s="9" t="s">
        <v>278</v>
      </c>
      <c r="K3090" s="9" t="s">
        <v>278</v>
      </c>
      <c r="L3090" s="9" t="s">
        <v>278</v>
      </c>
      <c r="M3090" s="65">
        <v>135.29999999999998</v>
      </c>
      <c r="P3090" s="65">
        <f t="shared" si="81"/>
        <v>135.29999999999998</v>
      </c>
    </row>
    <row r="3091" spans="1:16" ht="15">
      <c r="A3091" s="253" t="s">
        <v>2694</v>
      </c>
      <c r="B3091" s="178" t="s">
        <v>1361</v>
      </c>
      <c r="C3091" s="3"/>
      <c r="D3091" s="3"/>
      <c r="E3091" s="9" t="s">
        <v>278</v>
      </c>
      <c r="F3091" s="9" t="s">
        <v>278</v>
      </c>
      <c r="G3091" s="9" t="s">
        <v>278</v>
      </c>
      <c r="H3091" s="9" t="s">
        <v>278</v>
      </c>
      <c r="I3091" s="9">
        <v>129.60000000000218</v>
      </c>
      <c r="J3091" s="9" t="s">
        <v>278</v>
      </c>
      <c r="K3091" s="9" t="s">
        <v>278</v>
      </c>
      <c r="L3091" s="9" t="s">
        <v>278</v>
      </c>
      <c r="M3091" s="9" t="s">
        <v>278</v>
      </c>
      <c r="P3091" s="65">
        <f t="shared" si="81"/>
        <v>129.60000000000218</v>
      </c>
    </row>
    <row r="3092" spans="1:16" ht="15">
      <c r="A3092" s="253" t="s">
        <v>2695</v>
      </c>
      <c r="B3092" s="61" t="s">
        <v>2704</v>
      </c>
      <c r="C3092" s="3"/>
      <c r="D3092" s="3"/>
      <c r="E3092" s="9" t="s">
        <v>278</v>
      </c>
      <c r="F3092" s="9" t="s">
        <v>278</v>
      </c>
      <c r="G3092" s="9" t="s">
        <v>278</v>
      </c>
      <c r="H3092" s="9" t="s">
        <v>278</v>
      </c>
      <c r="I3092" s="9" t="s">
        <v>278</v>
      </c>
      <c r="J3092" s="9" t="s">
        <v>278</v>
      </c>
      <c r="K3092" s="9" t="s">
        <v>278</v>
      </c>
      <c r="L3092" s="9" t="s">
        <v>278</v>
      </c>
      <c r="M3092" s="65">
        <v>122.9</v>
      </c>
      <c r="P3092" s="65">
        <f t="shared" si="81"/>
        <v>122.9</v>
      </c>
    </row>
    <row r="3093" spans="1:16" ht="15">
      <c r="A3093" s="253" t="s">
        <v>2696</v>
      </c>
      <c r="B3093" s="61" t="s">
        <v>678</v>
      </c>
      <c r="E3093" s="9" t="s">
        <v>278</v>
      </c>
      <c r="F3093" s="9" t="s">
        <v>278</v>
      </c>
      <c r="G3093" s="9" t="s">
        <v>278</v>
      </c>
      <c r="H3093" s="9">
        <v>113.5</v>
      </c>
      <c r="I3093" s="9" t="s">
        <v>278</v>
      </c>
      <c r="J3093" s="9" t="s">
        <v>278</v>
      </c>
      <c r="K3093" s="9" t="s">
        <v>278</v>
      </c>
      <c r="L3093" s="9" t="s">
        <v>278</v>
      </c>
      <c r="M3093" s="9" t="s">
        <v>278</v>
      </c>
      <c r="P3093" s="65">
        <f t="shared" si="81"/>
        <v>113.5</v>
      </c>
    </row>
    <row r="3094" spans="1:16" ht="15">
      <c r="A3094" s="253" t="s">
        <v>2697</v>
      </c>
      <c r="B3094" s="61" t="s">
        <v>2717</v>
      </c>
      <c r="C3094" s="3"/>
      <c r="D3094" s="3"/>
      <c r="E3094" s="9" t="s">
        <v>278</v>
      </c>
      <c r="F3094" s="9" t="s">
        <v>278</v>
      </c>
      <c r="G3094" s="9" t="s">
        <v>278</v>
      </c>
      <c r="H3094" s="9" t="s">
        <v>278</v>
      </c>
      <c r="I3094" s="9" t="s">
        <v>278</v>
      </c>
      <c r="J3094" s="9" t="s">
        <v>278</v>
      </c>
      <c r="K3094" s="9" t="s">
        <v>278</v>
      </c>
      <c r="L3094" s="9" t="s">
        <v>278</v>
      </c>
      <c r="M3094" s="65">
        <v>110.69999999999999</v>
      </c>
      <c r="P3094" s="65">
        <f t="shared" si="81"/>
        <v>110.69999999999999</v>
      </c>
    </row>
    <row r="3095" spans="1:16" ht="15">
      <c r="A3095" s="253" t="s">
        <v>2698</v>
      </c>
      <c r="B3095" s="61" t="s">
        <v>2719</v>
      </c>
      <c r="C3095" s="3"/>
      <c r="D3095" s="3"/>
      <c r="E3095" s="9" t="s">
        <v>278</v>
      </c>
      <c r="F3095" s="9" t="s">
        <v>278</v>
      </c>
      <c r="G3095" s="9" t="s">
        <v>278</v>
      </c>
      <c r="H3095" s="9" t="s">
        <v>278</v>
      </c>
      <c r="I3095" s="9" t="s">
        <v>278</v>
      </c>
      <c r="J3095" s="9" t="s">
        <v>278</v>
      </c>
      <c r="K3095" s="9" t="s">
        <v>278</v>
      </c>
      <c r="L3095" s="9" t="s">
        <v>278</v>
      </c>
      <c r="M3095" s="65">
        <v>90.600000000000009</v>
      </c>
      <c r="P3095" s="65">
        <f t="shared" si="81"/>
        <v>90.600000000000009</v>
      </c>
    </row>
    <row r="3096" spans="1:16" ht="15">
      <c r="A3096" s="253" t="s">
        <v>2727</v>
      </c>
      <c r="B3096" s="61" t="s">
        <v>2722</v>
      </c>
      <c r="C3096" s="3"/>
      <c r="D3096" s="3"/>
      <c r="E3096" s="9" t="s">
        <v>278</v>
      </c>
      <c r="F3096" s="9" t="s">
        <v>278</v>
      </c>
      <c r="G3096" s="9" t="s">
        <v>278</v>
      </c>
      <c r="H3096" s="9" t="s">
        <v>278</v>
      </c>
      <c r="I3096" s="9" t="s">
        <v>278</v>
      </c>
      <c r="J3096" s="9" t="s">
        <v>278</v>
      </c>
      <c r="K3096" s="9" t="s">
        <v>278</v>
      </c>
      <c r="L3096" s="9" t="s">
        <v>278</v>
      </c>
      <c r="M3096" s="65">
        <v>81.400000000000006</v>
      </c>
      <c r="P3096" s="65">
        <f t="shared" si="81"/>
        <v>81.400000000000006</v>
      </c>
    </row>
    <row r="3097" spans="1:16" ht="15">
      <c r="A3097" s="253" t="s">
        <v>2820</v>
      </c>
      <c r="B3097" s="178" t="s">
        <v>1340</v>
      </c>
      <c r="C3097" s="3"/>
      <c r="D3097" s="3"/>
      <c r="E3097" s="9" t="s">
        <v>278</v>
      </c>
      <c r="F3097" s="9" t="s">
        <v>278</v>
      </c>
      <c r="G3097" s="9" t="s">
        <v>278</v>
      </c>
      <c r="H3097" s="9" t="s">
        <v>278</v>
      </c>
      <c r="I3097" s="9">
        <v>69.799999999999272</v>
      </c>
      <c r="J3097" s="9" t="s">
        <v>278</v>
      </c>
      <c r="K3097" s="9" t="s">
        <v>278</v>
      </c>
      <c r="L3097" s="9" t="s">
        <v>278</v>
      </c>
      <c r="M3097" s="9" t="s">
        <v>278</v>
      </c>
      <c r="P3097" s="65">
        <f t="shared" si="81"/>
        <v>69.799999999999272</v>
      </c>
    </row>
    <row r="3098" spans="1:16" ht="15">
      <c r="A3098" s="253" t="s">
        <v>2837</v>
      </c>
      <c r="B3098" s="61" t="s">
        <v>2712</v>
      </c>
      <c r="C3098" s="3"/>
      <c r="D3098" s="3"/>
      <c r="E3098" s="9" t="s">
        <v>278</v>
      </c>
      <c r="F3098" s="9" t="s">
        <v>278</v>
      </c>
      <c r="G3098" s="9" t="s">
        <v>278</v>
      </c>
      <c r="H3098" s="9" t="s">
        <v>278</v>
      </c>
      <c r="I3098" s="9" t="s">
        <v>278</v>
      </c>
      <c r="J3098" s="9" t="s">
        <v>278</v>
      </c>
      <c r="K3098" s="9" t="s">
        <v>278</v>
      </c>
      <c r="L3098" s="9" t="s">
        <v>278</v>
      </c>
      <c r="M3098" s="65">
        <v>69</v>
      </c>
      <c r="P3098" s="65">
        <f t="shared" si="81"/>
        <v>69</v>
      </c>
    </row>
    <row r="3099" spans="1:16" ht="15">
      <c r="A3099" s="253" t="s">
        <v>2887</v>
      </c>
      <c r="B3099" s="61" t="s">
        <v>2724</v>
      </c>
      <c r="C3099" s="3"/>
      <c r="D3099" s="3"/>
      <c r="E3099" s="9" t="s">
        <v>278</v>
      </c>
      <c r="F3099" s="9" t="s">
        <v>278</v>
      </c>
      <c r="G3099" s="9" t="s">
        <v>278</v>
      </c>
      <c r="H3099" s="9" t="s">
        <v>278</v>
      </c>
      <c r="I3099" s="9" t="s">
        <v>278</v>
      </c>
      <c r="J3099" s="9" t="s">
        <v>278</v>
      </c>
      <c r="K3099" s="9" t="s">
        <v>278</v>
      </c>
      <c r="L3099" s="9" t="s">
        <v>278</v>
      </c>
      <c r="M3099" s="65">
        <v>66</v>
      </c>
      <c r="P3099" s="65">
        <f t="shared" si="81"/>
        <v>66</v>
      </c>
    </row>
    <row r="3100" spans="1:16" ht="15">
      <c r="A3100" s="253" t="s">
        <v>2888</v>
      </c>
      <c r="B3100" s="178" t="s">
        <v>1347</v>
      </c>
      <c r="C3100" s="3"/>
      <c r="D3100" s="3"/>
      <c r="E3100" s="9" t="s">
        <v>278</v>
      </c>
      <c r="F3100" s="9" t="s">
        <v>278</v>
      </c>
      <c r="G3100" s="9" t="s">
        <v>278</v>
      </c>
      <c r="H3100" s="9" t="s">
        <v>278</v>
      </c>
      <c r="I3100" s="9">
        <v>44</v>
      </c>
      <c r="J3100" s="9" t="s">
        <v>278</v>
      </c>
      <c r="K3100" s="9" t="s">
        <v>278</v>
      </c>
      <c r="L3100" s="9" t="s">
        <v>278</v>
      </c>
      <c r="M3100" s="9" t="s">
        <v>278</v>
      </c>
      <c r="P3100" s="65">
        <f t="shared" si="81"/>
        <v>44</v>
      </c>
    </row>
    <row r="3101" spans="1:16" ht="15">
      <c r="A3101" s="253" t="s">
        <v>2889</v>
      </c>
      <c r="B3101" s="61" t="s">
        <v>2725</v>
      </c>
      <c r="C3101" s="3"/>
      <c r="D3101" s="3"/>
      <c r="E3101" s="9" t="s">
        <v>278</v>
      </c>
      <c r="F3101" s="9" t="s">
        <v>278</v>
      </c>
      <c r="G3101" s="9" t="s">
        <v>278</v>
      </c>
      <c r="H3101" s="9" t="s">
        <v>278</v>
      </c>
      <c r="I3101" s="9" t="s">
        <v>278</v>
      </c>
      <c r="J3101" s="9" t="s">
        <v>278</v>
      </c>
      <c r="K3101" s="9" t="s">
        <v>278</v>
      </c>
      <c r="L3101" s="9" t="s">
        <v>278</v>
      </c>
      <c r="M3101" s="65">
        <v>36</v>
      </c>
      <c r="P3101" s="65">
        <f t="shared" si="81"/>
        <v>36</v>
      </c>
    </row>
    <row r="3102" spans="1:16" ht="15">
      <c r="A3102" s="253" t="s">
        <v>2890</v>
      </c>
      <c r="B3102" s="61" t="s">
        <v>2720</v>
      </c>
      <c r="C3102" s="3"/>
      <c r="D3102" s="3"/>
      <c r="E3102" s="9" t="s">
        <v>278</v>
      </c>
      <c r="F3102" s="9" t="s">
        <v>278</v>
      </c>
      <c r="G3102" s="9" t="s">
        <v>278</v>
      </c>
      <c r="H3102" s="9" t="s">
        <v>278</v>
      </c>
      <c r="I3102" s="9" t="s">
        <v>278</v>
      </c>
      <c r="J3102" s="9" t="s">
        <v>278</v>
      </c>
      <c r="K3102" s="9" t="s">
        <v>278</v>
      </c>
      <c r="L3102" s="9" t="s">
        <v>278</v>
      </c>
      <c r="M3102" s="65">
        <v>36</v>
      </c>
      <c r="P3102" s="65">
        <f t="shared" si="81"/>
        <v>36</v>
      </c>
    </row>
    <row r="3103" spans="1:16" ht="15">
      <c r="A3103" s="253" t="s">
        <v>2891</v>
      </c>
      <c r="B3103" s="61" t="s">
        <v>2708</v>
      </c>
      <c r="C3103" s="3"/>
      <c r="D3103" s="3"/>
      <c r="E3103" s="9" t="s">
        <v>278</v>
      </c>
      <c r="F3103" s="9" t="s">
        <v>278</v>
      </c>
      <c r="G3103" s="9" t="s">
        <v>278</v>
      </c>
      <c r="H3103" s="9" t="s">
        <v>278</v>
      </c>
      <c r="I3103" s="9" t="s">
        <v>278</v>
      </c>
      <c r="J3103" s="9" t="s">
        <v>278</v>
      </c>
      <c r="K3103" s="9" t="s">
        <v>278</v>
      </c>
      <c r="L3103" s="9" t="s">
        <v>278</v>
      </c>
      <c r="M3103" s="9" t="s">
        <v>279</v>
      </c>
      <c r="N3103" s="67" t="s">
        <v>2452</v>
      </c>
      <c r="P3103" s="65">
        <f t="shared" si="81"/>
        <v>0</v>
      </c>
    </row>
    <row r="3105" spans="1:21" ht="15">
      <c r="A3105" s="28"/>
      <c r="B3105" s="61"/>
      <c r="E3105" s="9"/>
      <c r="L3105" s="67" t="s">
        <v>2452</v>
      </c>
      <c r="M3105" s="67"/>
      <c r="P3105" s="67"/>
    </row>
    <row r="3106" spans="1:21" ht="15">
      <c r="A3106" s="28"/>
      <c r="B3106" s="61"/>
      <c r="E3106" s="9"/>
      <c r="L3106" s="67"/>
      <c r="M3106" s="67"/>
      <c r="P3106" s="67"/>
    </row>
    <row r="3107" spans="1:21" ht="25.5">
      <c r="A3107" s="23" t="s">
        <v>196</v>
      </c>
      <c r="L3107" s="67"/>
      <c r="M3107" s="67"/>
      <c r="P3107" s="67"/>
    </row>
    <row r="3108" spans="1:21">
      <c r="L3108" s="67"/>
      <c r="M3108" s="67"/>
      <c r="P3108" s="67"/>
    </row>
    <row r="3109" spans="1:21" ht="15">
      <c r="A3109" s="38"/>
      <c r="B3109" s="38"/>
      <c r="C3109" s="38"/>
      <c r="D3109" s="38"/>
      <c r="E3109" s="59">
        <v>2016</v>
      </c>
      <c r="F3109" s="59">
        <v>2017</v>
      </c>
      <c r="G3109" s="59">
        <v>2018</v>
      </c>
      <c r="H3109" s="59">
        <v>2019</v>
      </c>
      <c r="I3109" s="59">
        <v>2020</v>
      </c>
      <c r="J3109" s="59">
        <v>2021</v>
      </c>
      <c r="K3109" s="59">
        <v>2022</v>
      </c>
      <c r="L3109" s="59">
        <v>2023</v>
      </c>
      <c r="M3109" s="59">
        <v>2024</v>
      </c>
      <c r="P3109" s="68" t="s">
        <v>40</v>
      </c>
    </row>
    <row r="3110" spans="1:21" ht="15">
      <c r="A3110" s="28" t="s">
        <v>0</v>
      </c>
      <c r="B3110" s="61" t="s">
        <v>17</v>
      </c>
      <c r="E3110" s="9">
        <v>91.8</v>
      </c>
      <c r="F3110" s="183">
        <v>415.6</v>
      </c>
      <c r="G3110" s="188">
        <v>349.65</v>
      </c>
      <c r="H3110" s="188">
        <v>359.40000000000146</v>
      </c>
      <c r="I3110" s="9">
        <v>543.39999999999964</v>
      </c>
      <c r="J3110" s="9">
        <v>570.60000000000218</v>
      </c>
      <c r="K3110" s="185">
        <v>637.59999999999854</v>
      </c>
      <c r="L3110" s="9">
        <v>431.89999999999782</v>
      </c>
      <c r="M3110" s="65">
        <v>360.1</v>
      </c>
      <c r="P3110" s="65">
        <f t="shared" ref="P3110:P3141" si="82">SUM(E3110:M3110)</f>
        <v>3760.0499999999997</v>
      </c>
      <c r="R3110" t="s">
        <v>2026</v>
      </c>
      <c r="U3110" t="s">
        <v>2027</v>
      </c>
    </row>
    <row r="3111" spans="1:21" ht="15">
      <c r="A3111" s="28" t="s">
        <v>2</v>
      </c>
      <c r="B3111" s="61" t="s">
        <v>9</v>
      </c>
      <c r="E3111" s="188">
        <v>244</v>
      </c>
      <c r="F3111" s="9">
        <v>286.39999999999998</v>
      </c>
      <c r="G3111" s="185">
        <v>582.65</v>
      </c>
      <c r="H3111" s="9">
        <v>256.70000000000346</v>
      </c>
      <c r="I3111" s="9">
        <v>616</v>
      </c>
      <c r="J3111" s="9">
        <v>577.00000000000091</v>
      </c>
      <c r="K3111" s="9">
        <v>404.89999999999782</v>
      </c>
      <c r="L3111" s="9">
        <v>341.89999999999964</v>
      </c>
      <c r="M3111" s="65">
        <v>422</v>
      </c>
      <c r="P3111" s="65">
        <f t="shared" si="82"/>
        <v>3731.550000000002</v>
      </c>
      <c r="R3111" t="s">
        <v>295</v>
      </c>
      <c r="U3111" t="s">
        <v>1435</v>
      </c>
    </row>
    <row r="3112" spans="1:21" ht="15">
      <c r="A3112" s="28" t="s">
        <v>3</v>
      </c>
      <c r="B3112" s="61" t="s">
        <v>37</v>
      </c>
      <c r="E3112" s="184">
        <v>254.5</v>
      </c>
      <c r="F3112" s="9">
        <v>121.5</v>
      </c>
      <c r="G3112" s="184">
        <v>488.2</v>
      </c>
      <c r="H3112" s="9">
        <v>284.30000000000109</v>
      </c>
      <c r="I3112" s="9">
        <v>537.29999999999927</v>
      </c>
      <c r="J3112" s="9">
        <v>548.19999999999527</v>
      </c>
      <c r="K3112" s="9">
        <v>381</v>
      </c>
      <c r="L3112" s="9">
        <v>400.69999999999709</v>
      </c>
      <c r="M3112" s="65">
        <v>429.4</v>
      </c>
      <c r="P3112" s="65">
        <f t="shared" si="82"/>
        <v>3445.0999999999926</v>
      </c>
      <c r="R3112" t="s">
        <v>357</v>
      </c>
    </row>
    <row r="3113" spans="1:21" ht="15">
      <c r="A3113" s="28" t="s">
        <v>5</v>
      </c>
      <c r="B3113" s="61" t="s">
        <v>23</v>
      </c>
      <c r="E3113" s="188">
        <v>203.5</v>
      </c>
      <c r="F3113" s="9">
        <v>285.89999999999998</v>
      </c>
      <c r="G3113" s="9">
        <v>62.4</v>
      </c>
      <c r="H3113" s="9">
        <v>271.10000000000218</v>
      </c>
      <c r="I3113" s="183">
        <v>731.80000000000291</v>
      </c>
      <c r="J3113" s="9">
        <v>509.10000000000036</v>
      </c>
      <c r="K3113" s="9">
        <v>429.09999999999854</v>
      </c>
      <c r="L3113" s="9">
        <v>397.99999999999818</v>
      </c>
      <c r="M3113" s="90">
        <v>551.4</v>
      </c>
      <c r="P3113" s="65">
        <f t="shared" si="82"/>
        <v>3442.3000000000025</v>
      </c>
      <c r="R3113" t="s">
        <v>3217</v>
      </c>
      <c r="U3113" s="190"/>
    </row>
    <row r="3114" spans="1:21" ht="15">
      <c r="A3114" s="28" t="s">
        <v>7</v>
      </c>
      <c r="B3114" s="61" t="s">
        <v>25</v>
      </c>
      <c r="E3114" s="9">
        <v>45.6</v>
      </c>
      <c r="F3114" s="188">
        <v>332</v>
      </c>
      <c r="G3114" s="188">
        <v>388.3</v>
      </c>
      <c r="H3114" s="9">
        <v>249.20000000000164</v>
      </c>
      <c r="I3114" s="9">
        <v>650.69999999999891</v>
      </c>
      <c r="J3114" s="9">
        <v>495.90000000000146</v>
      </c>
      <c r="K3114" s="9">
        <v>263.99999999999818</v>
      </c>
      <c r="L3114" s="185">
        <v>614.70000000000073</v>
      </c>
      <c r="M3114" s="65">
        <v>385.5</v>
      </c>
      <c r="P3114" s="65">
        <f t="shared" si="82"/>
        <v>3425.900000000001</v>
      </c>
      <c r="R3114" t="s">
        <v>329</v>
      </c>
      <c r="U3114" t="s">
        <v>1435</v>
      </c>
    </row>
    <row r="3115" spans="1:21" ht="15">
      <c r="A3115" s="28" t="s">
        <v>8</v>
      </c>
      <c r="B3115" s="61" t="s">
        <v>33</v>
      </c>
      <c r="E3115" s="9">
        <v>26.1</v>
      </c>
      <c r="F3115" s="9">
        <v>200</v>
      </c>
      <c r="G3115" s="188">
        <v>487.8</v>
      </c>
      <c r="H3115" s="188">
        <v>426.95000000000255</v>
      </c>
      <c r="I3115" s="9">
        <v>473.39999999999782</v>
      </c>
      <c r="J3115" s="9">
        <v>453.10000000000218</v>
      </c>
      <c r="K3115" s="9">
        <v>449.70000000000073</v>
      </c>
      <c r="L3115" s="9">
        <v>495.10000000000036</v>
      </c>
      <c r="M3115" s="65">
        <v>406.1</v>
      </c>
      <c r="P3115" s="65">
        <f t="shared" si="82"/>
        <v>3418.2500000000036</v>
      </c>
      <c r="R3115" t="s">
        <v>309</v>
      </c>
      <c r="U3115" s="190"/>
    </row>
    <row r="3116" spans="1:21" ht="15">
      <c r="A3116" s="28" t="s">
        <v>10</v>
      </c>
      <c r="B3116" s="61" t="s">
        <v>21</v>
      </c>
      <c r="E3116" s="188">
        <v>145.30000000000001</v>
      </c>
      <c r="F3116" s="184">
        <v>396.1</v>
      </c>
      <c r="G3116" s="9">
        <v>339.8</v>
      </c>
      <c r="H3116" s="188">
        <v>360.19999999999709</v>
      </c>
      <c r="I3116" s="9">
        <v>567.79999999999745</v>
      </c>
      <c r="J3116" s="9">
        <v>601.09999999999673</v>
      </c>
      <c r="K3116" s="9">
        <v>394.20000000000073</v>
      </c>
      <c r="L3116" s="9">
        <v>317.29999999999927</v>
      </c>
      <c r="M3116" s="65">
        <v>289.8</v>
      </c>
      <c r="P3116" s="65">
        <f t="shared" si="82"/>
        <v>3411.5999999999913</v>
      </c>
      <c r="R3116" t="s">
        <v>378</v>
      </c>
      <c r="U3116" s="190"/>
    </row>
    <row r="3117" spans="1:21" ht="15">
      <c r="A3117" s="28" t="s">
        <v>12</v>
      </c>
      <c r="B3117" s="61" t="s">
        <v>11</v>
      </c>
      <c r="E3117" s="9">
        <v>115.2</v>
      </c>
      <c r="F3117" s="188">
        <v>357.8</v>
      </c>
      <c r="G3117" s="9">
        <v>291.39999999999998</v>
      </c>
      <c r="H3117" s="188">
        <v>418.45000000000073</v>
      </c>
      <c r="I3117" s="9">
        <v>258.40000000000146</v>
      </c>
      <c r="J3117" s="188">
        <v>628.89999999999964</v>
      </c>
      <c r="K3117" s="9">
        <v>432.79999999999654</v>
      </c>
      <c r="L3117" s="188">
        <v>517.10000000000036</v>
      </c>
      <c r="M3117" s="65">
        <v>352.09999999999997</v>
      </c>
      <c r="P3117" s="65">
        <f t="shared" si="82"/>
        <v>3372.1499999999987</v>
      </c>
      <c r="R3117" t="s">
        <v>2522</v>
      </c>
      <c r="U3117" t="s">
        <v>2523</v>
      </c>
    </row>
    <row r="3118" spans="1:21" ht="15">
      <c r="A3118" s="28" t="s">
        <v>14</v>
      </c>
      <c r="B3118" s="61" t="s">
        <v>31</v>
      </c>
      <c r="E3118" s="9">
        <v>97.7</v>
      </c>
      <c r="F3118" s="9">
        <v>261.60000000000002</v>
      </c>
      <c r="G3118" s="9">
        <v>285.5</v>
      </c>
      <c r="H3118" s="184">
        <v>429.24999999999818</v>
      </c>
      <c r="I3118" s="9">
        <v>640.59999999999854</v>
      </c>
      <c r="J3118" s="9">
        <v>558.19999999999709</v>
      </c>
      <c r="K3118" s="9">
        <v>424.100000000004</v>
      </c>
      <c r="L3118" s="9">
        <v>385.90000000000146</v>
      </c>
      <c r="M3118" s="65">
        <v>286.8</v>
      </c>
      <c r="P3118" s="65">
        <f t="shared" si="82"/>
        <v>3369.6499999999996</v>
      </c>
      <c r="R3118" t="s">
        <v>282</v>
      </c>
      <c r="U3118" s="190"/>
    </row>
    <row r="3119" spans="1:21" ht="15">
      <c r="A3119" s="28" t="s">
        <v>16</v>
      </c>
      <c r="B3119" s="61" t="s">
        <v>142</v>
      </c>
      <c r="E3119" s="9" t="s">
        <v>278</v>
      </c>
      <c r="F3119" s="188">
        <v>293</v>
      </c>
      <c r="G3119" s="188">
        <v>476.1</v>
      </c>
      <c r="H3119" s="9">
        <v>237.09999999999854</v>
      </c>
      <c r="I3119" s="9">
        <v>355.09999999999854</v>
      </c>
      <c r="J3119" s="9">
        <v>482.59999999999673</v>
      </c>
      <c r="K3119" s="9">
        <v>467.70000000000437</v>
      </c>
      <c r="L3119" s="9">
        <v>478.70000000000255</v>
      </c>
      <c r="M3119" s="65">
        <v>416.6</v>
      </c>
      <c r="P3119" s="65">
        <f t="shared" si="82"/>
        <v>3206.9000000000005</v>
      </c>
      <c r="R3119" t="s">
        <v>342</v>
      </c>
      <c r="U3119" s="190"/>
    </row>
    <row r="3120" spans="1:21" ht="15">
      <c r="A3120" s="28" t="s">
        <v>18</v>
      </c>
      <c r="B3120" s="61" t="s">
        <v>143</v>
      </c>
      <c r="E3120" s="9" t="s">
        <v>278</v>
      </c>
      <c r="F3120" s="9">
        <v>275.89999999999998</v>
      </c>
      <c r="G3120" s="9">
        <v>227.5</v>
      </c>
      <c r="H3120" s="185">
        <v>437.19999999999982</v>
      </c>
      <c r="I3120" s="9">
        <v>486.899999999996</v>
      </c>
      <c r="J3120" s="188">
        <v>609.09999999999854</v>
      </c>
      <c r="K3120" s="9">
        <v>377.49999999999636</v>
      </c>
      <c r="L3120" s="9">
        <v>417.90000000000146</v>
      </c>
      <c r="M3120" s="65">
        <v>355.8</v>
      </c>
      <c r="P3120" s="65">
        <f t="shared" si="82"/>
        <v>3187.7999999999925</v>
      </c>
      <c r="R3120" t="s">
        <v>301</v>
      </c>
      <c r="U3120" t="s">
        <v>1435</v>
      </c>
    </row>
    <row r="3121" spans="1:21" ht="15">
      <c r="A3121" s="28" t="s">
        <v>20</v>
      </c>
      <c r="B3121" s="61" t="s">
        <v>643</v>
      </c>
      <c r="E3121" s="9" t="s">
        <v>278</v>
      </c>
      <c r="F3121" s="9" t="s">
        <v>278</v>
      </c>
      <c r="G3121" s="9" t="s">
        <v>278</v>
      </c>
      <c r="H3121" s="188">
        <v>354.99999999999818</v>
      </c>
      <c r="I3121" s="9">
        <v>622.00000000000364</v>
      </c>
      <c r="J3121" s="9">
        <v>549.70000000000255</v>
      </c>
      <c r="K3121" s="9">
        <v>495.70000000000073</v>
      </c>
      <c r="L3121" s="184">
        <v>542.29999999999745</v>
      </c>
      <c r="M3121" s="90">
        <v>590.10000000000014</v>
      </c>
      <c r="P3121" s="65">
        <f t="shared" si="82"/>
        <v>3154.8000000000029</v>
      </c>
      <c r="R3121" t="s">
        <v>3218</v>
      </c>
      <c r="U3121" s="190"/>
    </row>
    <row r="3122" spans="1:21" ht="15">
      <c r="A3122" s="28" t="s">
        <v>22</v>
      </c>
      <c r="B3122" s="61" t="s">
        <v>154</v>
      </c>
      <c r="E3122" s="9" t="s">
        <v>278</v>
      </c>
      <c r="F3122" s="9" t="s">
        <v>278</v>
      </c>
      <c r="G3122" s="9">
        <v>237.8</v>
      </c>
      <c r="H3122" s="183">
        <v>436.649999999996</v>
      </c>
      <c r="I3122" s="9">
        <v>556.00000000000182</v>
      </c>
      <c r="J3122" s="188">
        <v>666.00000000000364</v>
      </c>
      <c r="K3122" s="9">
        <v>389.00000000000091</v>
      </c>
      <c r="L3122" s="9">
        <v>404</v>
      </c>
      <c r="M3122" s="65">
        <v>448.5</v>
      </c>
      <c r="P3122" s="65">
        <f t="shared" si="82"/>
        <v>3137.9500000000025</v>
      </c>
      <c r="R3122" t="s">
        <v>353</v>
      </c>
      <c r="U3122" s="190"/>
    </row>
    <row r="3123" spans="1:21" ht="15">
      <c r="A3123" s="28" t="s">
        <v>24</v>
      </c>
      <c r="B3123" s="61" t="s">
        <v>13</v>
      </c>
      <c r="E3123" s="9">
        <v>133.25</v>
      </c>
      <c r="F3123" s="185">
        <v>416.3</v>
      </c>
      <c r="G3123" s="9">
        <v>262.2</v>
      </c>
      <c r="H3123" s="9">
        <v>298.79999999999563</v>
      </c>
      <c r="I3123" s="9">
        <v>420.80000000000109</v>
      </c>
      <c r="J3123" s="183">
        <v>673.90000000000146</v>
      </c>
      <c r="K3123" s="9">
        <v>422.64999999999964</v>
      </c>
      <c r="L3123" s="9">
        <v>492.89999999999964</v>
      </c>
      <c r="M3123" s="9" t="s">
        <v>278</v>
      </c>
      <c r="P3123" s="65">
        <f t="shared" si="82"/>
        <v>3120.7999999999975</v>
      </c>
      <c r="R3123" t="s">
        <v>280</v>
      </c>
      <c r="U3123" t="s">
        <v>1435</v>
      </c>
    </row>
    <row r="3124" spans="1:21" ht="15">
      <c r="A3124" s="28" t="s">
        <v>26</v>
      </c>
      <c r="B3124" s="61" t="s">
        <v>155</v>
      </c>
      <c r="E3124" s="9" t="s">
        <v>278</v>
      </c>
      <c r="F3124" s="9" t="s">
        <v>278</v>
      </c>
      <c r="G3124" s="188">
        <v>459.8</v>
      </c>
      <c r="H3124" s="9">
        <v>184.09999999999945</v>
      </c>
      <c r="I3124" s="188">
        <v>670.30000000000109</v>
      </c>
      <c r="J3124" s="9">
        <v>485.49999999999909</v>
      </c>
      <c r="K3124" s="9">
        <v>403.79999999999927</v>
      </c>
      <c r="L3124" s="188">
        <v>504.60000000000036</v>
      </c>
      <c r="M3124" s="65">
        <v>363.6</v>
      </c>
      <c r="P3124" s="65">
        <f t="shared" si="82"/>
        <v>3071.6999999999994</v>
      </c>
      <c r="R3124" t="s">
        <v>2525</v>
      </c>
      <c r="U3124" s="190"/>
    </row>
    <row r="3125" spans="1:21" ht="15">
      <c r="A3125" s="28" t="s">
        <v>28</v>
      </c>
      <c r="B3125" s="61" t="s">
        <v>15</v>
      </c>
      <c r="E3125" s="188">
        <v>180.1</v>
      </c>
      <c r="F3125" s="188">
        <v>339.3</v>
      </c>
      <c r="G3125" s="9">
        <v>71.7</v>
      </c>
      <c r="H3125" s="9">
        <v>126.75000000000091</v>
      </c>
      <c r="I3125" s="9">
        <v>433.99999999999636</v>
      </c>
      <c r="J3125" s="9">
        <v>531.29999999999836</v>
      </c>
      <c r="K3125" s="9">
        <v>414.50000000000091</v>
      </c>
      <c r="L3125" s="9">
        <v>358.89999999999964</v>
      </c>
      <c r="M3125" s="90">
        <v>576.4</v>
      </c>
      <c r="P3125" s="65">
        <f t="shared" si="82"/>
        <v>3032.9499999999962</v>
      </c>
      <c r="R3125" t="s">
        <v>3219</v>
      </c>
      <c r="U3125" s="190"/>
    </row>
    <row r="3126" spans="1:21" ht="15">
      <c r="A3126" s="28" t="s">
        <v>30</v>
      </c>
      <c r="B3126" s="61" t="s">
        <v>141</v>
      </c>
      <c r="E3126" s="9" t="s">
        <v>278</v>
      </c>
      <c r="F3126" s="9">
        <v>161.19999999999999</v>
      </c>
      <c r="G3126" s="9">
        <v>117.4</v>
      </c>
      <c r="H3126" s="188">
        <v>370.75</v>
      </c>
      <c r="I3126" s="188">
        <v>704.99999999999454</v>
      </c>
      <c r="J3126" s="9">
        <v>545.60000000000218</v>
      </c>
      <c r="K3126" s="9">
        <v>421.30000000000109</v>
      </c>
      <c r="L3126" s="9">
        <v>395.70000000000073</v>
      </c>
      <c r="M3126" s="65">
        <v>314.7</v>
      </c>
      <c r="P3126" s="65">
        <f t="shared" si="82"/>
        <v>3031.6499999999983</v>
      </c>
      <c r="R3126" t="s">
        <v>298</v>
      </c>
      <c r="U3126" s="190"/>
    </row>
    <row r="3127" spans="1:21" ht="15">
      <c r="A3127" s="28" t="s">
        <v>32</v>
      </c>
      <c r="B3127" s="61" t="s">
        <v>27</v>
      </c>
      <c r="E3127" s="188">
        <v>136</v>
      </c>
      <c r="F3127" s="9">
        <v>230.1</v>
      </c>
      <c r="G3127" s="183">
        <v>556.29999999999995</v>
      </c>
      <c r="H3127" s="9">
        <v>228.60000000000127</v>
      </c>
      <c r="I3127" s="9">
        <v>595.10000000000218</v>
      </c>
      <c r="J3127" s="188">
        <v>618.09999999999854</v>
      </c>
      <c r="K3127" s="9">
        <v>357.10000000000036</v>
      </c>
      <c r="L3127" s="9">
        <v>236.80000000000291</v>
      </c>
      <c r="M3127" s="9" t="s">
        <v>278</v>
      </c>
      <c r="P3127" s="65">
        <f t="shared" si="82"/>
        <v>2958.1000000000054</v>
      </c>
      <c r="R3127" t="s">
        <v>1925</v>
      </c>
      <c r="U3127" s="190"/>
    </row>
    <row r="3128" spans="1:21" ht="15">
      <c r="A3128" s="28" t="s">
        <v>34</v>
      </c>
      <c r="B3128" s="61" t="s">
        <v>162</v>
      </c>
      <c r="E3128" s="9" t="s">
        <v>278</v>
      </c>
      <c r="F3128" s="9" t="s">
        <v>278</v>
      </c>
      <c r="G3128" s="188">
        <v>376.1</v>
      </c>
      <c r="H3128" s="9">
        <v>217.70000000000073</v>
      </c>
      <c r="I3128" s="9">
        <v>556.80000000000109</v>
      </c>
      <c r="J3128" s="9">
        <v>369.50000000000091</v>
      </c>
      <c r="K3128" s="9">
        <v>453.30000000000109</v>
      </c>
      <c r="L3128" s="9">
        <v>482.59999999999673</v>
      </c>
      <c r="M3128" s="65">
        <v>488.5</v>
      </c>
      <c r="P3128" s="65">
        <f t="shared" si="82"/>
        <v>2944.5000000000005</v>
      </c>
      <c r="R3128" t="s">
        <v>287</v>
      </c>
      <c r="U3128" s="190"/>
    </row>
    <row r="3129" spans="1:21" ht="15">
      <c r="A3129" s="28" t="s">
        <v>36</v>
      </c>
      <c r="B3129" s="61" t="s">
        <v>669</v>
      </c>
      <c r="E3129" s="9" t="s">
        <v>278</v>
      </c>
      <c r="F3129" s="9" t="s">
        <v>278</v>
      </c>
      <c r="G3129" s="9" t="s">
        <v>278</v>
      </c>
      <c r="H3129" s="9">
        <v>326.89999999999873</v>
      </c>
      <c r="I3129" s="9">
        <v>289.15000000000146</v>
      </c>
      <c r="J3129" s="9">
        <v>506.70000000000073</v>
      </c>
      <c r="K3129" s="183">
        <v>623</v>
      </c>
      <c r="L3129" s="188">
        <v>511.89999999999964</v>
      </c>
      <c r="M3129" s="90">
        <v>563.4</v>
      </c>
      <c r="P3129" s="65">
        <f t="shared" si="82"/>
        <v>2821.0500000000006</v>
      </c>
      <c r="R3129" t="s">
        <v>991</v>
      </c>
      <c r="U3129" s="190"/>
    </row>
    <row r="3130" spans="1:21" ht="15">
      <c r="A3130" s="28" t="s">
        <v>38</v>
      </c>
      <c r="B3130" s="61" t="s">
        <v>683</v>
      </c>
      <c r="E3130" s="9" t="s">
        <v>278</v>
      </c>
      <c r="F3130" s="9" t="s">
        <v>278</v>
      </c>
      <c r="G3130" s="9" t="s">
        <v>278</v>
      </c>
      <c r="H3130" s="9">
        <v>311.99999999999727</v>
      </c>
      <c r="I3130" s="9">
        <v>447.30000000000473</v>
      </c>
      <c r="J3130" s="9">
        <v>584.69999999999891</v>
      </c>
      <c r="K3130" s="9">
        <v>486.5</v>
      </c>
      <c r="L3130" s="9">
        <v>441.70000000000073</v>
      </c>
      <c r="M3130" s="65">
        <v>540.9</v>
      </c>
      <c r="P3130" s="65">
        <f t="shared" si="82"/>
        <v>2813.1000000000017</v>
      </c>
      <c r="U3130" s="190"/>
    </row>
    <row r="3131" spans="1:21" ht="15">
      <c r="A3131" s="28" t="s">
        <v>145</v>
      </c>
      <c r="B3131" s="61" t="s">
        <v>667</v>
      </c>
      <c r="E3131" s="9" t="s">
        <v>278</v>
      </c>
      <c r="F3131" s="9" t="s">
        <v>278</v>
      </c>
      <c r="G3131" s="9" t="s">
        <v>278</v>
      </c>
      <c r="H3131" s="9">
        <v>124.30000000000109</v>
      </c>
      <c r="I3131" s="185">
        <v>753.69999999999709</v>
      </c>
      <c r="J3131" s="9">
        <v>513.80000000000018</v>
      </c>
      <c r="K3131" s="188">
        <v>497.40000000000327</v>
      </c>
      <c r="L3131" s="9">
        <v>325.600000000004</v>
      </c>
      <c r="M3131" s="65">
        <v>525.5</v>
      </c>
      <c r="P3131" s="65">
        <f t="shared" si="82"/>
        <v>2740.3000000000056</v>
      </c>
      <c r="R3131" t="s">
        <v>301</v>
      </c>
      <c r="U3131" t="s">
        <v>2027</v>
      </c>
    </row>
    <row r="3132" spans="1:21" ht="15">
      <c r="A3132" s="28" t="s">
        <v>146</v>
      </c>
      <c r="B3132" s="178" t="s">
        <v>1337</v>
      </c>
      <c r="C3132" s="3"/>
      <c r="D3132" s="3"/>
      <c r="E3132" s="9" t="s">
        <v>278</v>
      </c>
      <c r="F3132" s="9" t="s">
        <v>278</v>
      </c>
      <c r="G3132" s="9" t="s">
        <v>278</v>
      </c>
      <c r="H3132" s="9" t="s">
        <v>278</v>
      </c>
      <c r="I3132" s="188">
        <v>668.45000000000255</v>
      </c>
      <c r="J3132" s="185">
        <v>700.00000000000182</v>
      </c>
      <c r="K3132" s="188">
        <v>515.20000000000437</v>
      </c>
      <c r="L3132" s="188">
        <v>509.49999999999454</v>
      </c>
      <c r="M3132" s="65">
        <v>342.7</v>
      </c>
      <c r="P3132" s="65">
        <f t="shared" si="82"/>
        <v>2735.8500000000031</v>
      </c>
      <c r="R3132" t="s">
        <v>2524</v>
      </c>
      <c r="U3132" t="s">
        <v>2027</v>
      </c>
    </row>
    <row r="3133" spans="1:21" ht="15">
      <c r="A3133" s="28" t="s">
        <v>147</v>
      </c>
      <c r="B3133" s="61" t="s">
        <v>687</v>
      </c>
      <c r="E3133" s="9" t="s">
        <v>278</v>
      </c>
      <c r="F3133" s="9" t="s">
        <v>278</v>
      </c>
      <c r="G3133" s="9" t="s">
        <v>278</v>
      </c>
      <c r="H3133" s="9">
        <v>158.89999999999964</v>
      </c>
      <c r="I3133" s="9">
        <v>641.29999999999745</v>
      </c>
      <c r="J3133" s="9">
        <v>521.80000000000291</v>
      </c>
      <c r="K3133" s="9">
        <v>395.20000000000073</v>
      </c>
      <c r="L3133" s="9">
        <v>400.89999999999964</v>
      </c>
      <c r="M3133" s="115">
        <v>608</v>
      </c>
      <c r="P3133" s="65">
        <f t="shared" si="82"/>
        <v>2726.1000000000004</v>
      </c>
      <c r="R3133" t="s">
        <v>282</v>
      </c>
      <c r="U3133" s="190"/>
    </row>
    <row r="3134" spans="1:21" ht="15">
      <c r="A3134" s="28" t="s">
        <v>151</v>
      </c>
      <c r="B3134" s="61" t="s">
        <v>651</v>
      </c>
      <c r="E3134" s="9" t="s">
        <v>278</v>
      </c>
      <c r="F3134" s="9" t="s">
        <v>278</v>
      </c>
      <c r="G3134" s="9" t="s">
        <v>278</v>
      </c>
      <c r="H3134" s="9">
        <v>180.30000000000291</v>
      </c>
      <c r="I3134" s="188">
        <v>660.59999999999854</v>
      </c>
      <c r="J3134" s="9">
        <v>586.00000000000182</v>
      </c>
      <c r="K3134" s="188">
        <v>518.4</v>
      </c>
      <c r="L3134" s="9">
        <v>314.10000000000218</v>
      </c>
      <c r="M3134" s="65">
        <v>425.70000000000005</v>
      </c>
      <c r="P3134" s="65">
        <f t="shared" si="82"/>
        <v>2685.1000000000058</v>
      </c>
      <c r="R3134" t="s">
        <v>314</v>
      </c>
      <c r="U3134" s="190"/>
    </row>
    <row r="3135" spans="1:21" ht="15">
      <c r="A3135" s="28" t="s">
        <v>157</v>
      </c>
      <c r="B3135" s="61" t="s">
        <v>704</v>
      </c>
      <c r="E3135" s="9" t="s">
        <v>278</v>
      </c>
      <c r="F3135" s="9" t="s">
        <v>278</v>
      </c>
      <c r="G3135" s="9" t="s">
        <v>278</v>
      </c>
      <c r="H3135" s="9">
        <v>279.5</v>
      </c>
      <c r="I3135" s="9">
        <v>542.30000000000109</v>
      </c>
      <c r="J3135" s="9">
        <v>534.60000000000036</v>
      </c>
      <c r="K3135" s="9">
        <v>371.49999999999636</v>
      </c>
      <c r="L3135" s="9">
        <v>431.80000000000473</v>
      </c>
      <c r="M3135" s="65">
        <v>489.3</v>
      </c>
      <c r="P3135" s="65">
        <f t="shared" si="82"/>
        <v>2649.0000000000027</v>
      </c>
      <c r="U3135" s="190"/>
    </row>
    <row r="3136" spans="1:21" ht="15">
      <c r="A3136" s="28" t="s">
        <v>159</v>
      </c>
      <c r="B3136" s="61" t="s">
        <v>153</v>
      </c>
      <c r="E3136" s="9" t="s">
        <v>278</v>
      </c>
      <c r="F3136" s="9" t="s">
        <v>278</v>
      </c>
      <c r="G3136" s="9">
        <v>167.3</v>
      </c>
      <c r="H3136" s="9">
        <v>253.49999999999818</v>
      </c>
      <c r="I3136" s="188">
        <v>685.19999999999891</v>
      </c>
      <c r="J3136" s="9">
        <v>566.29999999999927</v>
      </c>
      <c r="K3136" s="9">
        <v>277.19999999999891</v>
      </c>
      <c r="L3136" s="9">
        <v>284.00000000000182</v>
      </c>
      <c r="M3136" s="65">
        <v>341.1</v>
      </c>
      <c r="P3136" s="65">
        <f t="shared" si="82"/>
        <v>2574.5999999999972</v>
      </c>
      <c r="R3136" t="s">
        <v>297</v>
      </c>
      <c r="U3136" s="190"/>
    </row>
    <row r="3137" spans="1:18" ht="15">
      <c r="A3137" s="28" t="s">
        <v>160</v>
      </c>
      <c r="B3137" s="61" t="s">
        <v>39</v>
      </c>
      <c r="E3137" s="9">
        <v>84.3</v>
      </c>
      <c r="F3137" s="188">
        <v>322.39999999999998</v>
      </c>
      <c r="G3137" s="9">
        <v>331.4</v>
      </c>
      <c r="H3137" s="188">
        <v>406.55000000000109</v>
      </c>
      <c r="I3137" s="9">
        <v>423.30000000000291</v>
      </c>
      <c r="J3137" s="9">
        <v>501.10000000000218</v>
      </c>
      <c r="K3137" s="9">
        <v>494.55000000000018</v>
      </c>
      <c r="L3137" s="9" t="s">
        <v>278</v>
      </c>
      <c r="M3137" s="9" t="s">
        <v>278</v>
      </c>
      <c r="P3137" s="65">
        <f t="shared" si="82"/>
        <v>2563.6000000000063</v>
      </c>
      <c r="R3137" t="s">
        <v>341</v>
      </c>
    </row>
    <row r="3138" spans="1:18" ht="15">
      <c r="A3138" s="28" t="s">
        <v>161</v>
      </c>
      <c r="B3138" s="61" t="s">
        <v>658</v>
      </c>
      <c r="E3138" s="9" t="s">
        <v>278</v>
      </c>
      <c r="F3138" s="9" t="s">
        <v>278</v>
      </c>
      <c r="G3138" s="9" t="s">
        <v>278</v>
      </c>
      <c r="H3138" s="9">
        <v>122.70000000000073</v>
      </c>
      <c r="I3138" s="9">
        <v>561.30000000000109</v>
      </c>
      <c r="J3138" s="188">
        <v>628.800000000002</v>
      </c>
      <c r="K3138" s="9">
        <v>343.29999999999745</v>
      </c>
      <c r="L3138" s="9">
        <v>289.40000000000146</v>
      </c>
      <c r="M3138" s="90">
        <v>571</v>
      </c>
      <c r="P3138" s="65">
        <f t="shared" si="82"/>
        <v>2516.5000000000027</v>
      </c>
      <c r="R3138" t="s">
        <v>316</v>
      </c>
    </row>
    <row r="3139" spans="1:18" ht="15">
      <c r="A3139" s="28" t="s">
        <v>163</v>
      </c>
      <c r="B3139" s="61" t="s">
        <v>654</v>
      </c>
      <c r="E3139" s="9" t="s">
        <v>278</v>
      </c>
      <c r="F3139" s="9" t="s">
        <v>278</v>
      </c>
      <c r="G3139" s="9" t="s">
        <v>278</v>
      </c>
      <c r="H3139" s="9">
        <v>209</v>
      </c>
      <c r="I3139" s="9">
        <v>635.29999999999927</v>
      </c>
      <c r="J3139" s="188">
        <v>610.09999999999945</v>
      </c>
      <c r="K3139" s="9">
        <v>392</v>
      </c>
      <c r="L3139" s="9">
        <v>334.00000000000364</v>
      </c>
      <c r="M3139" s="65">
        <v>310.8</v>
      </c>
      <c r="P3139" s="65">
        <f t="shared" si="82"/>
        <v>2491.2000000000025</v>
      </c>
      <c r="R3139" t="s">
        <v>288</v>
      </c>
    </row>
    <row r="3140" spans="1:18" ht="15">
      <c r="A3140" s="28" t="s">
        <v>274</v>
      </c>
      <c r="B3140" s="61" t="s">
        <v>682</v>
      </c>
      <c r="E3140" s="9" t="s">
        <v>278</v>
      </c>
      <c r="F3140" s="9" t="s">
        <v>278</v>
      </c>
      <c r="G3140" s="9" t="s">
        <v>278</v>
      </c>
      <c r="H3140" s="9">
        <v>213.40000000000146</v>
      </c>
      <c r="I3140" s="9">
        <v>496.29999999999563</v>
      </c>
      <c r="J3140" s="9">
        <v>431.89999999999782</v>
      </c>
      <c r="K3140" s="9">
        <v>350.49999999999818</v>
      </c>
      <c r="L3140" s="183">
        <v>550.50000000000182</v>
      </c>
      <c r="M3140" s="65">
        <v>432.3</v>
      </c>
      <c r="P3140" s="65">
        <f t="shared" si="82"/>
        <v>2474.8999999999951</v>
      </c>
      <c r="R3140" t="s">
        <v>300</v>
      </c>
    </row>
    <row r="3141" spans="1:18" ht="15">
      <c r="A3141" s="28" t="s">
        <v>275</v>
      </c>
      <c r="B3141" s="61" t="s">
        <v>700</v>
      </c>
      <c r="E3141" s="9" t="s">
        <v>278</v>
      </c>
      <c r="F3141" s="9" t="s">
        <v>278</v>
      </c>
      <c r="G3141" s="9" t="s">
        <v>278</v>
      </c>
      <c r="H3141" s="9">
        <v>233.59999999999854</v>
      </c>
      <c r="I3141" s="9">
        <v>407.5</v>
      </c>
      <c r="J3141" s="9">
        <v>556.5</v>
      </c>
      <c r="K3141" s="9">
        <v>427.5</v>
      </c>
      <c r="L3141" s="9">
        <v>308.30000000000291</v>
      </c>
      <c r="M3141" s="65">
        <v>539.79999999999995</v>
      </c>
      <c r="P3141" s="65">
        <f t="shared" si="82"/>
        <v>2473.2000000000016</v>
      </c>
    </row>
    <row r="3142" spans="1:18" ht="15">
      <c r="A3142" s="28" t="s">
        <v>276</v>
      </c>
      <c r="B3142" s="28" t="s">
        <v>638</v>
      </c>
      <c r="E3142" s="9" t="s">
        <v>278</v>
      </c>
      <c r="F3142" s="9" t="s">
        <v>278</v>
      </c>
      <c r="G3142" s="9" t="s">
        <v>278</v>
      </c>
      <c r="H3142" s="9">
        <v>344.10000000000036</v>
      </c>
      <c r="I3142" s="9">
        <v>505.60000000000036</v>
      </c>
      <c r="J3142" s="9">
        <v>557</v>
      </c>
      <c r="K3142" s="9">
        <v>392.40000000000055</v>
      </c>
      <c r="L3142" s="9">
        <v>432.29999999999927</v>
      </c>
      <c r="M3142" s="65">
        <v>241.8</v>
      </c>
      <c r="P3142" s="65">
        <f t="shared" ref="P3142:P3173" si="83">SUM(E3142:M3142)</f>
        <v>2473.2000000000007</v>
      </c>
    </row>
    <row r="3143" spans="1:18" ht="15">
      <c r="A3143" s="28" t="s">
        <v>277</v>
      </c>
      <c r="B3143" s="178" t="s">
        <v>1349</v>
      </c>
      <c r="C3143" s="3"/>
      <c r="D3143" s="3"/>
      <c r="E3143" s="9" t="s">
        <v>278</v>
      </c>
      <c r="F3143" s="9" t="s">
        <v>278</v>
      </c>
      <c r="G3143" s="9" t="s">
        <v>278</v>
      </c>
      <c r="H3143" s="9" t="s">
        <v>278</v>
      </c>
      <c r="I3143" s="9">
        <v>582.59999999999491</v>
      </c>
      <c r="J3143" s="9">
        <v>538.89999999999964</v>
      </c>
      <c r="K3143" s="184">
        <v>520.69999999999709</v>
      </c>
      <c r="L3143" s="9">
        <v>329.19999999999345</v>
      </c>
      <c r="M3143" s="65">
        <v>455.6</v>
      </c>
      <c r="P3143" s="65">
        <f t="shared" si="83"/>
        <v>2426.999999999985</v>
      </c>
      <c r="R3143" t="s">
        <v>282</v>
      </c>
    </row>
    <row r="3144" spans="1:18" ht="15">
      <c r="A3144" s="28" t="s">
        <v>640</v>
      </c>
      <c r="B3144" s="61" t="s">
        <v>675</v>
      </c>
      <c r="E3144" s="9" t="s">
        <v>278</v>
      </c>
      <c r="F3144" s="9" t="s">
        <v>278</v>
      </c>
      <c r="G3144" s="9" t="s">
        <v>278</v>
      </c>
      <c r="H3144" s="9">
        <v>251.59999999999945</v>
      </c>
      <c r="I3144" s="9">
        <v>496.80000000000109</v>
      </c>
      <c r="J3144" s="9">
        <v>543.79999999999927</v>
      </c>
      <c r="K3144" s="9">
        <v>150.19999999999982</v>
      </c>
      <c r="L3144" s="9">
        <v>478.10000000000218</v>
      </c>
      <c r="M3144" s="65">
        <v>462.7</v>
      </c>
      <c r="P3144" s="65">
        <f t="shared" si="83"/>
        <v>2383.2000000000016</v>
      </c>
    </row>
    <row r="3145" spans="1:18" ht="15">
      <c r="A3145" s="28" t="s">
        <v>641</v>
      </c>
      <c r="B3145" s="61" t="s">
        <v>668</v>
      </c>
      <c r="E3145" s="9" t="s">
        <v>278</v>
      </c>
      <c r="F3145" s="9" t="s">
        <v>278</v>
      </c>
      <c r="G3145" s="9" t="s">
        <v>278</v>
      </c>
      <c r="H3145" s="9">
        <v>314.50000000000091</v>
      </c>
      <c r="I3145" s="9">
        <v>402.49999999999818</v>
      </c>
      <c r="J3145" s="9">
        <v>511.99999999999818</v>
      </c>
      <c r="K3145" s="9">
        <v>375</v>
      </c>
      <c r="L3145" s="9">
        <v>382.20000000000164</v>
      </c>
      <c r="M3145" s="65">
        <v>345.80000000000007</v>
      </c>
      <c r="P3145" s="65">
        <f t="shared" si="83"/>
        <v>2331.9999999999991</v>
      </c>
    </row>
    <row r="3146" spans="1:18" ht="15">
      <c r="A3146" s="28" t="s">
        <v>642</v>
      </c>
      <c r="B3146" s="178" t="s">
        <v>1344</v>
      </c>
      <c r="C3146" s="3"/>
      <c r="D3146" s="3"/>
      <c r="E3146" s="9" t="s">
        <v>278</v>
      </c>
      <c r="F3146" s="9" t="s">
        <v>278</v>
      </c>
      <c r="G3146" s="9" t="s">
        <v>278</v>
      </c>
      <c r="H3146" s="9" t="s">
        <v>278</v>
      </c>
      <c r="I3146" s="9">
        <v>512.59999999999854</v>
      </c>
      <c r="J3146" s="9">
        <v>545.59999999999854</v>
      </c>
      <c r="K3146" s="9">
        <v>412.40000000000146</v>
      </c>
      <c r="L3146" s="9">
        <v>434</v>
      </c>
      <c r="M3146" s="65">
        <v>426.4</v>
      </c>
      <c r="P3146" s="65">
        <f t="shared" si="83"/>
        <v>2330.9999999999986</v>
      </c>
    </row>
    <row r="3147" spans="1:18" ht="15">
      <c r="A3147" s="28" t="s">
        <v>644</v>
      </c>
      <c r="B3147" s="190" t="s">
        <v>1351</v>
      </c>
      <c r="C3147" s="3"/>
      <c r="D3147" s="3"/>
      <c r="E3147" s="9" t="s">
        <v>278</v>
      </c>
      <c r="F3147" s="9" t="s">
        <v>278</v>
      </c>
      <c r="G3147" s="9" t="s">
        <v>278</v>
      </c>
      <c r="H3147" s="9" t="s">
        <v>278</v>
      </c>
      <c r="I3147" s="9">
        <v>504.89999999999236</v>
      </c>
      <c r="J3147" s="9">
        <v>588.59999999999854</v>
      </c>
      <c r="K3147" s="9">
        <v>372.70000000000073</v>
      </c>
      <c r="L3147" s="9">
        <v>407.30000000000109</v>
      </c>
      <c r="M3147" s="65">
        <v>389.8</v>
      </c>
      <c r="P3147" s="65">
        <f t="shared" si="83"/>
        <v>2263.2999999999929</v>
      </c>
    </row>
    <row r="3148" spans="1:18" ht="15">
      <c r="A3148" s="28" t="s">
        <v>650</v>
      </c>
      <c r="B3148" s="61" t="s">
        <v>662</v>
      </c>
      <c r="E3148" s="9" t="s">
        <v>278</v>
      </c>
      <c r="F3148" s="9" t="s">
        <v>278</v>
      </c>
      <c r="G3148" s="9" t="s">
        <v>278</v>
      </c>
      <c r="H3148" s="9">
        <v>207.89999999999782</v>
      </c>
      <c r="I3148" s="9">
        <v>443.19999999999891</v>
      </c>
      <c r="J3148" s="9">
        <v>429.899999999996</v>
      </c>
      <c r="K3148" s="9">
        <v>458.80000000000018</v>
      </c>
      <c r="L3148" s="9">
        <v>349.39999999999964</v>
      </c>
      <c r="M3148" s="65">
        <v>339.9</v>
      </c>
      <c r="P3148" s="65">
        <f t="shared" si="83"/>
        <v>2229.0999999999926</v>
      </c>
    </row>
    <row r="3149" spans="1:18" ht="15">
      <c r="A3149" s="28" t="s">
        <v>652</v>
      </c>
      <c r="B3149" s="178" t="s">
        <v>1345</v>
      </c>
      <c r="C3149" s="3"/>
      <c r="D3149" s="3"/>
      <c r="E3149" s="9" t="s">
        <v>278</v>
      </c>
      <c r="F3149" s="9" t="s">
        <v>278</v>
      </c>
      <c r="G3149" s="9" t="s">
        <v>278</v>
      </c>
      <c r="H3149" s="9" t="s">
        <v>278</v>
      </c>
      <c r="I3149" s="9">
        <v>611</v>
      </c>
      <c r="J3149" s="9">
        <v>437.70000000000073</v>
      </c>
      <c r="K3149" s="9">
        <v>441.19999999999709</v>
      </c>
      <c r="L3149" s="9">
        <v>337.60000000000036</v>
      </c>
      <c r="M3149" s="65">
        <v>396.90000000000009</v>
      </c>
      <c r="P3149" s="65">
        <f t="shared" si="83"/>
        <v>2224.3999999999983</v>
      </c>
    </row>
    <row r="3150" spans="1:18" ht="15">
      <c r="A3150" s="28" t="s">
        <v>655</v>
      </c>
      <c r="B3150" s="61" t="s">
        <v>694</v>
      </c>
      <c r="E3150" s="9" t="s">
        <v>278</v>
      </c>
      <c r="F3150" s="9" t="s">
        <v>278</v>
      </c>
      <c r="G3150" s="9" t="s">
        <v>278</v>
      </c>
      <c r="H3150" s="9">
        <v>225</v>
      </c>
      <c r="I3150" s="9">
        <v>481.50000000000182</v>
      </c>
      <c r="J3150" s="9">
        <v>395.29999999999654</v>
      </c>
      <c r="K3150" s="9">
        <v>344.00000000000364</v>
      </c>
      <c r="L3150" s="9">
        <v>336.10000000000036</v>
      </c>
      <c r="M3150" s="65">
        <v>392.59999999999997</v>
      </c>
      <c r="P3150" s="65">
        <f t="shared" si="83"/>
        <v>2174.5000000000023</v>
      </c>
    </row>
    <row r="3151" spans="1:18" ht="15">
      <c r="A3151" s="28" t="s">
        <v>656</v>
      </c>
      <c r="B3151" s="61" t="s">
        <v>653</v>
      </c>
      <c r="E3151" s="9" t="s">
        <v>278</v>
      </c>
      <c r="F3151" s="9" t="s">
        <v>278</v>
      </c>
      <c r="G3151" s="9" t="s">
        <v>278</v>
      </c>
      <c r="H3151" s="9">
        <v>262.89999999999873</v>
      </c>
      <c r="I3151" s="9">
        <v>359.70000000000073</v>
      </c>
      <c r="J3151" s="9">
        <v>486.09999999999764</v>
      </c>
      <c r="K3151" s="9">
        <v>442.19999999999982</v>
      </c>
      <c r="L3151" s="9">
        <v>276</v>
      </c>
      <c r="M3151" s="65">
        <v>333.8</v>
      </c>
      <c r="P3151" s="65">
        <f t="shared" si="83"/>
        <v>2160.6999999999971</v>
      </c>
    </row>
    <row r="3152" spans="1:18" ht="15">
      <c r="A3152" s="28" t="s">
        <v>659</v>
      </c>
      <c r="B3152" s="178" t="s">
        <v>1348</v>
      </c>
      <c r="C3152" s="3"/>
      <c r="D3152" s="3"/>
      <c r="E3152" s="9" t="s">
        <v>278</v>
      </c>
      <c r="F3152" s="9" t="s">
        <v>278</v>
      </c>
      <c r="G3152" s="9" t="s">
        <v>278</v>
      </c>
      <c r="H3152" s="9" t="s">
        <v>278</v>
      </c>
      <c r="I3152" s="9">
        <v>571.60000000000036</v>
      </c>
      <c r="J3152" s="9">
        <v>494.50000000000364</v>
      </c>
      <c r="K3152" s="188">
        <v>499.50000000000182</v>
      </c>
      <c r="L3152" s="9">
        <v>214.79999999999927</v>
      </c>
      <c r="M3152" s="65">
        <v>367.5</v>
      </c>
      <c r="P3152" s="65">
        <f t="shared" si="83"/>
        <v>2147.9000000000051</v>
      </c>
      <c r="R3152" t="s">
        <v>288</v>
      </c>
    </row>
    <row r="3153" spans="1:18" ht="15">
      <c r="A3153" s="28" t="s">
        <v>661</v>
      </c>
      <c r="B3153" s="61" t="s">
        <v>686</v>
      </c>
      <c r="E3153" s="9" t="s">
        <v>278</v>
      </c>
      <c r="F3153" s="9" t="s">
        <v>278</v>
      </c>
      <c r="G3153" s="9" t="s">
        <v>278</v>
      </c>
      <c r="H3153" s="9">
        <v>49.000000000001819</v>
      </c>
      <c r="I3153" s="9">
        <v>520.20000000000255</v>
      </c>
      <c r="J3153" s="9">
        <v>464.80000000000109</v>
      </c>
      <c r="K3153" s="9">
        <v>317.89999999999873</v>
      </c>
      <c r="L3153" s="9">
        <v>369.5</v>
      </c>
      <c r="M3153" s="65">
        <v>368</v>
      </c>
      <c r="P3153" s="65">
        <f t="shared" si="83"/>
        <v>2089.4000000000042</v>
      </c>
    </row>
    <row r="3154" spans="1:18" ht="15">
      <c r="A3154" s="28" t="s">
        <v>666</v>
      </c>
      <c r="B3154" s="178" t="s">
        <v>1333</v>
      </c>
      <c r="C3154" s="3"/>
      <c r="D3154" s="3"/>
      <c r="E3154" s="9" t="s">
        <v>278</v>
      </c>
      <c r="F3154" s="9" t="s">
        <v>278</v>
      </c>
      <c r="G3154" s="9" t="s">
        <v>278</v>
      </c>
      <c r="H3154" s="9" t="s">
        <v>278</v>
      </c>
      <c r="I3154" s="9">
        <v>525.20000000000255</v>
      </c>
      <c r="J3154" s="9">
        <v>577.29999999999927</v>
      </c>
      <c r="K3154" s="9">
        <v>351.80000000000018</v>
      </c>
      <c r="L3154" s="9">
        <v>280.30000000000291</v>
      </c>
      <c r="M3154" s="65">
        <v>326.5</v>
      </c>
      <c r="P3154" s="65">
        <f t="shared" si="83"/>
        <v>2061.1000000000049</v>
      </c>
    </row>
    <row r="3155" spans="1:18" ht="15">
      <c r="A3155" s="28" t="s">
        <v>670</v>
      </c>
      <c r="B3155" s="61" t="s">
        <v>692</v>
      </c>
      <c r="E3155" s="9" t="s">
        <v>278</v>
      </c>
      <c r="F3155" s="9" t="s">
        <v>278</v>
      </c>
      <c r="G3155" s="9" t="s">
        <v>278</v>
      </c>
      <c r="H3155" s="332">
        <v>291.09599999999955</v>
      </c>
      <c r="I3155" s="9">
        <v>180.99999999999818</v>
      </c>
      <c r="J3155" s="9">
        <v>583.39999999999782</v>
      </c>
      <c r="K3155" s="9">
        <v>343.89999999999964</v>
      </c>
      <c r="L3155" s="9">
        <v>324.50000000000182</v>
      </c>
      <c r="M3155" s="65">
        <v>324.10000000000002</v>
      </c>
      <c r="P3155" s="65">
        <f t="shared" si="83"/>
        <v>2047.9959999999969</v>
      </c>
    </row>
    <row r="3156" spans="1:18" ht="15">
      <c r="A3156" s="28" t="s">
        <v>671</v>
      </c>
      <c r="B3156" s="61" t="s">
        <v>6</v>
      </c>
      <c r="E3156" s="9">
        <v>85.25</v>
      </c>
      <c r="F3156" s="9">
        <v>214.5</v>
      </c>
      <c r="G3156" s="9">
        <v>191.4</v>
      </c>
      <c r="H3156" s="9">
        <v>275.99999999999818</v>
      </c>
      <c r="I3156" s="188">
        <v>710.70000000000073</v>
      </c>
      <c r="J3156" s="9">
        <v>563.600000000004</v>
      </c>
      <c r="K3156" s="9" t="s">
        <v>278</v>
      </c>
      <c r="L3156" s="9" t="s">
        <v>278</v>
      </c>
      <c r="M3156" s="9" t="s">
        <v>278</v>
      </c>
      <c r="P3156" s="65">
        <f t="shared" si="83"/>
        <v>2041.450000000003</v>
      </c>
      <c r="R3156" t="s">
        <v>283</v>
      </c>
    </row>
    <row r="3157" spans="1:18" ht="15">
      <c r="A3157" s="28" t="s">
        <v>672</v>
      </c>
      <c r="B3157" s="28" t="s">
        <v>639</v>
      </c>
      <c r="E3157" s="9" t="s">
        <v>278</v>
      </c>
      <c r="F3157" s="9" t="s">
        <v>278</v>
      </c>
      <c r="G3157" s="9" t="s">
        <v>278</v>
      </c>
      <c r="H3157" s="9">
        <v>192.10000000000309</v>
      </c>
      <c r="I3157" s="9">
        <v>620.100000000004</v>
      </c>
      <c r="J3157" s="9">
        <v>403.19999999999891</v>
      </c>
      <c r="K3157" s="9">
        <v>342.80000000000291</v>
      </c>
      <c r="L3157" s="9">
        <v>476.69999999999891</v>
      </c>
      <c r="M3157" s="9" t="s">
        <v>278</v>
      </c>
      <c r="P3157" s="65">
        <f t="shared" si="83"/>
        <v>2034.9000000000078</v>
      </c>
    </row>
    <row r="3158" spans="1:18" ht="15">
      <c r="A3158" s="28" t="s">
        <v>677</v>
      </c>
      <c r="B3158" s="178" t="s">
        <v>1343</v>
      </c>
      <c r="C3158" s="3"/>
      <c r="D3158" s="3"/>
      <c r="E3158" s="9" t="s">
        <v>278</v>
      </c>
      <c r="F3158" s="9" t="s">
        <v>278</v>
      </c>
      <c r="G3158" s="9" t="s">
        <v>278</v>
      </c>
      <c r="H3158" s="9" t="s">
        <v>278</v>
      </c>
      <c r="I3158" s="9">
        <v>516.09999999999854</v>
      </c>
      <c r="J3158" s="9">
        <v>334.19999999999891</v>
      </c>
      <c r="K3158" s="9">
        <v>382.19999999999982</v>
      </c>
      <c r="L3158" s="9">
        <v>463.899999999996</v>
      </c>
      <c r="M3158" s="65">
        <v>325.39999999999998</v>
      </c>
      <c r="P3158" s="65">
        <f t="shared" si="83"/>
        <v>2021.7999999999934</v>
      </c>
    </row>
    <row r="3159" spans="1:18" ht="15">
      <c r="A3159" s="28" t="s">
        <v>685</v>
      </c>
      <c r="B3159" s="61" t="s">
        <v>1</v>
      </c>
      <c r="E3159" s="188">
        <v>146.5</v>
      </c>
      <c r="F3159" s="9">
        <v>190.1</v>
      </c>
      <c r="G3159" s="9">
        <v>50.8</v>
      </c>
      <c r="H3159" s="9">
        <v>182.10000000000036</v>
      </c>
      <c r="I3159" s="9">
        <v>274.50000000000182</v>
      </c>
      <c r="J3159" s="9">
        <v>590.19999999999982</v>
      </c>
      <c r="K3159" s="9">
        <v>64.500000000001819</v>
      </c>
      <c r="L3159" s="9">
        <v>196.10000000000127</v>
      </c>
      <c r="M3159" s="65">
        <v>326.7</v>
      </c>
      <c r="P3159" s="65">
        <f t="shared" si="83"/>
        <v>2021.5000000000052</v>
      </c>
      <c r="R3159" t="s">
        <v>287</v>
      </c>
    </row>
    <row r="3160" spans="1:18" ht="15">
      <c r="A3160" s="28" t="s">
        <v>689</v>
      </c>
      <c r="B3160" s="61" t="s">
        <v>144</v>
      </c>
      <c r="E3160" s="9" t="s">
        <v>278</v>
      </c>
      <c r="F3160" s="9">
        <v>194.5</v>
      </c>
      <c r="G3160" s="9">
        <v>296.7</v>
      </c>
      <c r="H3160" s="9">
        <v>81</v>
      </c>
      <c r="I3160" s="9">
        <v>588.10000000000582</v>
      </c>
      <c r="J3160" s="9">
        <v>452.49999999999818</v>
      </c>
      <c r="K3160" s="9">
        <v>329.5</v>
      </c>
      <c r="L3160" s="9" t="s">
        <v>278</v>
      </c>
      <c r="M3160" s="9" t="s">
        <v>278</v>
      </c>
      <c r="P3160" s="65">
        <f t="shared" si="83"/>
        <v>1942.300000000004</v>
      </c>
    </row>
    <row r="3161" spans="1:18" ht="15">
      <c r="A3161" s="28" t="s">
        <v>690</v>
      </c>
      <c r="B3161" s="239" t="s">
        <v>1649</v>
      </c>
      <c r="C3161" s="3"/>
      <c r="D3161" s="3"/>
      <c r="E3161" s="9" t="s">
        <v>278</v>
      </c>
      <c r="F3161" s="9" t="s">
        <v>278</v>
      </c>
      <c r="G3161" s="9" t="s">
        <v>278</v>
      </c>
      <c r="H3161" s="9" t="s">
        <v>278</v>
      </c>
      <c r="I3161" s="9" t="s">
        <v>278</v>
      </c>
      <c r="J3161" s="188">
        <v>653.70000000000255</v>
      </c>
      <c r="K3161" s="9">
        <v>350.40000000000146</v>
      </c>
      <c r="L3161" s="9">
        <v>360.99999999999818</v>
      </c>
      <c r="M3161" s="90">
        <v>549</v>
      </c>
      <c r="P3161" s="65">
        <f t="shared" si="83"/>
        <v>1914.1000000000022</v>
      </c>
      <c r="R3161" t="s">
        <v>304</v>
      </c>
    </row>
    <row r="3162" spans="1:18" ht="15">
      <c r="A3162" s="28" t="s">
        <v>691</v>
      </c>
      <c r="B3162" s="61" t="s">
        <v>19</v>
      </c>
      <c r="E3162" s="188">
        <v>181</v>
      </c>
      <c r="F3162" s="9">
        <v>245</v>
      </c>
      <c r="G3162" s="9">
        <v>320.3</v>
      </c>
      <c r="H3162" s="9">
        <v>317.09999999999854</v>
      </c>
      <c r="I3162" s="9">
        <v>427.10000000000036</v>
      </c>
      <c r="J3162" s="9">
        <v>395.50000000000182</v>
      </c>
      <c r="K3162" s="9" t="s">
        <v>278</v>
      </c>
      <c r="L3162" s="9" t="s">
        <v>278</v>
      </c>
      <c r="M3162" s="9" t="s">
        <v>278</v>
      </c>
      <c r="P3162" s="65">
        <f t="shared" si="83"/>
        <v>1886.0000000000007</v>
      </c>
      <c r="R3162" t="s">
        <v>297</v>
      </c>
    </row>
    <row r="3163" spans="1:18" ht="15">
      <c r="A3163" s="28" t="s">
        <v>697</v>
      </c>
      <c r="B3163" s="178" t="s">
        <v>1341</v>
      </c>
      <c r="C3163" s="3"/>
      <c r="D3163" s="3"/>
      <c r="E3163" s="9" t="s">
        <v>278</v>
      </c>
      <c r="F3163" s="9" t="s">
        <v>278</v>
      </c>
      <c r="G3163" s="9" t="s">
        <v>278</v>
      </c>
      <c r="H3163" s="9" t="s">
        <v>278</v>
      </c>
      <c r="I3163" s="9">
        <v>487.19999999999891</v>
      </c>
      <c r="J3163" s="184">
        <v>671.79999999999927</v>
      </c>
      <c r="K3163" s="9">
        <v>430.29999999999927</v>
      </c>
      <c r="L3163" s="9">
        <v>281.89999999999964</v>
      </c>
      <c r="M3163" s="9" t="s">
        <v>278</v>
      </c>
      <c r="P3163" s="65">
        <f t="shared" si="83"/>
        <v>1871.1999999999971</v>
      </c>
      <c r="R3163" t="s">
        <v>282</v>
      </c>
    </row>
    <row r="3164" spans="1:18" ht="15">
      <c r="A3164" s="28" t="s">
        <v>698</v>
      </c>
      <c r="B3164" s="178" t="s">
        <v>1342</v>
      </c>
      <c r="C3164" s="3"/>
      <c r="D3164" s="3"/>
      <c r="E3164" s="9" t="s">
        <v>278</v>
      </c>
      <c r="F3164" s="9" t="s">
        <v>278</v>
      </c>
      <c r="G3164" s="9" t="s">
        <v>278</v>
      </c>
      <c r="H3164" s="9" t="s">
        <v>278</v>
      </c>
      <c r="I3164" s="9">
        <v>327.59999999999673</v>
      </c>
      <c r="J3164" s="9">
        <v>491.80000000000109</v>
      </c>
      <c r="K3164" s="9">
        <v>429.29999999999654</v>
      </c>
      <c r="L3164" s="9">
        <v>307.100000000004</v>
      </c>
      <c r="M3164" s="65">
        <v>307.5</v>
      </c>
      <c r="P3164" s="65">
        <f t="shared" si="83"/>
        <v>1863.2999999999984</v>
      </c>
    </row>
    <row r="3165" spans="1:18" ht="15">
      <c r="A3165" s="28" t="s">
        <v>699</v>
      </c>
      <c r="B3165" s="61" t="s">
        <v>660</v>
      </c>
      <c r="E3165" s="9" t="s">
        <v>278</v>
      </c>
      <c r="F3165" s="9" t="s">
        <v>278</v>
      </c>
      <c r="G3165" s="9" t="s">
        <v>278</v>
      </c>
      <c r="H3165" s="9">
        <v>167.69999999999982</v>
      </c>
      <c r="I3165" s="9">
        <v>405.399999999996</v>
      </c>
      <c r="J3165" s="9">
        <v>496.60000000000309</v>
      </c>
      <c r="K3165" s="188">
        <v>501.99999999999909</v>
      </c>
      <c r="L3165" s="9">
        <v>279.199999999998</v>
      </c>
      <c r="M3165" s="9" t="s">
        <v>278</v>
      </c>
      <c r="P3165" s="65">
        <f t="shared" si="83"/>
        <v>1850.899999999996</v>
      </c>
      <c r="R3165" t="s">
        <v>292</v>
      </c>
    </row>
    <row r="3166" spans="1:18" ht="15">
      <c r="A3166" s="28" t="s">
        <v>701</v>
      </c>
      <c r="B3166" s="178" t="s">
        <v>1334</v>
      </c>
      <c r="C3166" s="3"/>
      <c r="D3166" s="3"/>
      <c r="E3166" s="9" t="s">
        <v>278</v>
      </c>
      <c r="F3166" s="9" t="s">
        <v>278</v>
      </c>
      <c r="G3166" s="9" t="s">
        <v>278</v>
      </c>
      <c r="H3166" s="9" t="s">
        <v>278</v>
      </c>
      <c r="I3166" s="9">
        <v>468.49999999999636</v>
      </c>
      <c r="J3166" s="9">
        <v>266.20000000000073</v>
      </c>
      <c r="K3166" s="9">
        <v>351.59999999999673</v>
      </c>
      <c r="L3166" s="9">
        <v>340.89999999999873</v>
      </c>
      <c r="M3166" s="65">
        <v>320.5</v>
      </c>
      <c r="P3166" s="65">
        <f t="shared" si="83"/>
        <v>1747.6999999999925</v>
      </c>
    </row>
    <row r="3167" spans="1:18" ht="15">
      <c r="A3167" s="28" t="s">
        <v>702</v>
      </c>
      <c r="B3167" s="239" t="s">
        <v>1653</v>
      </c>
      <c r="C3167" s="3"/>
      <c r="D3167" s="3"/>
      <c r="E3167" s="9" t="s">
        <v>278</v>
      </c>
      <c r="F3167" s="9" t="s">
        <v>278</v>
      </c>
      <c r="G3167" s="9" t="s">
        <v>278</v>
      </c>
      <c r="H3167" s="9" t="s">
        <v>278</v>
      </c>
      <c r="I3167" s="9" t="s">
        <v>278</v>
      </c>
      <c r="J3167" s="9">
        <v>458.19999999999709</v>
      </c>
      <c r="K3167" s="9">
        <v>405.89999999999964</v>
      </c>
      <c r="L3167" s="9">
        <v>382.80000000000291</v>
      </c>
      <c r="M3167" s="65">
        <v>491.9</v>
      </c>
      <c r="P3167" s="65">
        <f t="shared" si="83"/>
        <v>1738.7999999999997</v>
      </c>
    </row>
    <row r="3168" spans="1:18" ht="15">
      <c r="A3168" s="28" t="s">
        <v>703</v>
      </c>
      <c r="B3168" s="239" t="s">
        <v>1658</v>
      </c>
      <c r="C3168" s="3"/>
      <c r="D3168" s="3"/>
      <c r="E3168" s="9" t="s">
        <v>278</v>
      </c>
      <c r="F3168" s="9" t="s">
        <v>278</v>
      </c>
      <c r="G3168" s="9" t="s">
        <v>278</v>
      </c>
      <c r="H3168" s="9" t="s">
        <v>278</v>
      </c>
      <c r="I3168" s="9" t="s">
        <v>278</v>
      </c>
      <c r="J3168" s="9">
        <v>602.5</v>
      </c>
      <c r="K3168" s="9">
        <v>321.00000000000091</v>
      </c>
      <c r="L3168" s="9">
        <v>482.90000000000146</v>
      </c>
      <c r="M3168" s="65">
        <v>325.40000000000003</v>
      </c>
      <c r="P3168" s="65">
        <f t="shared" si="83"/>
        <v>1731.8000000000025</v>
      </c>
    </row>
    <row r="3169" spans="1:18" ht="15">
      <c r="A3169" s="28" t="s">
        <v>706</v>
      </c>
      <c r="B3169" s="178" t="s">
        <v>1346</v>
      </c>
      <c r="C3169" s="3"/>
      <c r="D3169" s="3"/>
      <c r="E3169" s="9" t="s">
        <v>278</v>
      </c>
      <c r="F3169" s="9" t="s">
        <v>278</v>
      </c>
      <c r="G3169" s="9" t="s">
        <v>278</v>
      </c>
      <c r="H3169" s="9" t="s">
        <v>278</v>
      </c>
      <c r="I3169" s="9">
        <v>293.19999999999709</v>
      </c>
      <c r="J3169" s="9">
        <v>497.5</v>
      </c>
      <c r="K3169" s="9">
        <v>233.80000000000109</v>
      </c>
      <c r="L3169" s="9">
        <v>348</v>
      </c>
      <c r="M3169" s="65">
        <v>332</v>
      </c>
      <c r="P3169" s="65">
        <f t="shared" si="83"/>
        <v>1704.4999999999982</v>
      </c>
    </row>
    <row r="3170" spans="1:18" ht="15">
      <c r="A3170" s="28" t="s">
        <v>775</v>
      </c>
      <c r="B3170" s="239" t="s">
        <v>1657</v>
      </c>
      <c r="C3170" s="3"/>
      <c r="D3170" s="3"/>
      <c r="E3170" s="9" t="s">
        <v>278</v>
      </c>
      <c r="F3170" s="9" t="s">
        <v>278</v>
      </c>
      <c r="G3170" s="9" t="s">
        <v>278</v>
      </c>
      <c r="H3170" s="9" t="s">
        <v>278</v>
      </c>
      <c r="I3170" s="9" t="s">
        <v>278</v>
      </c>
      <c r="J3170" s="9">
        <v>507.00000000000182</v>
      </c>
      <c r="K3170" s="188">
        <v>500.79999999999836</v>
      </c>
      <c r="L3170" s="9">
        <v>337.49999999999636</v>
      </c>
      <c r="M3170" s="65">
        <v>337.4</v>
      </c>
      <c r="P3170" s="65">
        <f t="shared" si="83"/>
        <v>1682.6999999999966</v>
      </c>
      <c r="R3170" t="s">
        <v>287</v>
      </c>
    </row>
    <row r="3171" spans="1:18" ht="15">
      <c r="A3171" s="28" t="s">
        <v>776</v>
      </c>
      <c r="B3171" s="239" t="s">
        <v>1655</v>
      </c>
      <c r="C3171" s="3"/>
      <c r="D3171" s="3"/>
      <c r="E3171" s="9" t="s">
        <v>278</v>
      </c>
      <c r="F3171" s="9" t="s">
        <v>278</v>
      </c>
      <c r="G3171" s="9" t="s">
        <v>278</v>
      </c>
      <c r="H3171" s="9" t="s">
        <v>278</v>
      </c>
      <c r="I3171" s="9" t="s">
        <v>278</v>
      </c>
      <c r="J3171" s="9">
        <v>430.80000000000018</v>
      </c>
      <c r="K3171" s="9">
        <v>434.39999999999964</v>
      </c>
      <c r="L3171" s="9">
        <v>362.10000000000036</v>
      </c>
      <c r="M3171" s="65">
        <v>435.3</v>
      </c>
      <c r="P3171" s="65">
        <f t="shared" si="83"/>
        <v>1662.6000000000001</v>
      </c>
    </row>
    <row r="3172" spans="1:18" ht="15">
      <c r="A3172" s="28" t="s">
        <v>777</v>
      </c>
      <c r="B3172" s="239" t="s">
        <v>1661</v>
      </c>
      <c r="C3172" s="3"/>
      <c r="D3172" s="3"/>
      <c r="E3172" s="9" t="s">
        <v>278</v>
      </c>
      <c r="F3172" s="9" t="s">
        <v>278</v>
      </c>
      <c r="G3172" s="9" t="s">
        <v>278</v>
      </c>
      <c r="H3172" s="9" t="s">
        <v>278</v>
      </c>
      <c r="I3172" s="9" t="s">
        <v>278</v>
      </c>
      <c r="J3172" s="9">
        <v>469.5</v>
      </c>
      <c r="K3172" s="9">
        <v>327.30000000000109</v>
      </c>
      <c r="L3172" s="9">
        <v>480.69999999999527</v>
      </c>
      <c r="M3172" s="65">
        <v>365.2</v>
      </c>
      <c r="P3172" s="65">
        <f t="shared" si="83"/>
        <v>1642.6999999999964</v>
      </c>
    </row>
    <row r="3173" spans="1:18" ht="15">
      <c r="A3173" s="28" t="s">
        <v>778</v>
      </c>
      <c r="B3173" s="28" t="s">
        <v>633</v>
      </c>
      <c r="E3173" s="9" t="s">
        <v>278</v>
      </c>
      <c r="F3173" s="9" t="s">
        <v>278</v>
      </c>
      <c r="G3173" s="9" t="s">
        <v>278</v>
      </c>
      <c r="H3173" s="9">
        <v>253.39999999999964</v>
      </c>
      <c r="I3173" s="9">
        <v>424.59999999999854</v>
      </c>
      <c r="J3173" s="9">
        <v>261.30000000000018</v>
      </c>
      <c r="K3173" s="9">
        <v>165.75000000000091</v>
      </c>
      <c r="L3173" s="9">
        <v>419.19999999999891</v>
      </c>
      <c r="M3173" s="65">
        <v>114.6</v>
      </c>
      <c r="P3173" s="65">
        <f t="shared" si="83"/>
        <v>1638.8499999999981</v>
      </c>
    </row>
    <row r="3174" spans="1:18" ht="15">
      <c r="A3174" s="28" t="s">
        <v>779</v>
      </c>
      <c r="B3174" s="178" t="s">
        <v>1350</v>
      </c>
      <c r="C3174" s="3"/>
      <c r="D3174" s="3"/>
      <c r="E3174" s="9" t="s">
        <v>278</v>
      </c>
      <c r="F3174" s="9" t="s">
        <v>278</v>
      </c>
      <c r="G3174" s="9" t="s">
        <v>278</v>
      </c>
      <c r="H3174" s="9" t="s">
        <v>278</v>
      </c>
      <c r="I3174" s="9">
        <v>515.39999999999964</v>
      </c>
      <c r="J3174" s="9">
        <v>599.59999999999854</v>
      </c>
      <c r="K3174" s="9">
        <v>473.70000000000073</v>
      </c>
      <c r="L3174" s="9" t="s">
        <v>278</v>
      </c>
      <c r="M3174" s="9" t="s">
        <v>278</v>
      </c>
      <c r="P3174" s="65">
        <f t="shared" ref="P3174:P3205" si="84">SUM(E3174:M3174)</f>
        <v>1588.6999999999989</v>
      </c>
    </row>
    <row r="3175" spans="1:18" ht="15">
      <c r="A3175" s="28" t="s">
        <v>780</v>
      </c>
      <c r="B3175" s="61" t="s">
        <v>29</v>
      </c>
      <c r="E3175" s="183">
        <v>263.8</v>
      </c>
      <c r="F3175" s="188">
        <v>353.7</v>
      </c>
      <c r="G3175" s="9">
        <v>278.2</v>
      </c>
      <c r="H3175" s="9" t="s">
        <v>278</v>
      </c>
      <c r="I3175" s="9" t="s">
        <v>278</v>
      </c>
      <c r="J3175" s="9">
        <v>591.40000000000146</v>
      </c>
      <c r="K3175" s="9" t="s">
        <v>278</v>
      </c>
      <c r="L3175" s="9" t="s">
        <v>278</v>
      </c>
      <c r="M3175" s="9" t="s">
        <v>278</v>
      </c>
      <c r="P3175" s="65">
        <f t="shared" si="84"/>
        <v>1487.1000000000015</v>
      </c>
      <c r="R3175" t="s">
        <v>307</v>
      </c>
    </row>
    <row r="3176" spans="1:18" ht="15">
      <c r="A3176" s="28" t="s">
        <v>781</v>
      </c>
      <c r="B3176" s="61" t="s">
        <v>156</v>
      </c>
      <c r="E3176" s="9" t="s">
        <v>278</v>
      </c>
      <c r="F3176" s="9" t="s">
        <v>278</v>
      </c>
      <c r="G3176" s="9">
        <v>187.5</v>
      </c>
      <c r="H3176" s="9">
        <v>75.599999999998545</v>
      </c>
      <c r="I3176" s="9">
        <v>409.40000000000146</v>
      </c>
      <c r="J3176" s="9">
        <v>510.60000000000036</v>
      </c>
      <c r="K3176" s="9">
        <v>222.80000000000109</v>
      </c>
      <c r="L3176" s="9" t="s">
        <v>278</v>
      </c>
      <c r="M3176" s="9" t="s">
        <v>278</v>
      </c>
      <c r="P3176" s="65">
        <f t="shared" si="84"/>
        <v>1405.9000000000015</v>
      </c>
    </row>
    <row r="3177" spans="1:18" ht="15">
      <c r="A3177" s="28" t="s">
        <v>782</v>
      </c>
      <c r="B3177" s="239" t="s">
        <v>1654</v>
      </c>
      <c r="C3177" s="3"/>
      <c r="D3177" s="3"/>
      <c r="E3177" s="9" t="s">
        <v>278</v>
      </c>
      <c r="F3177" s="9" t="s">
        <v>278</v>
      </c>
      <c r="G3177" s="9" t="s">
        <v>278</v>
      </c>
      <c r="H3177" s="9" t="s">
        <v>278</v>
      </c>
      <c r="I3177" s="9" t="s">
        <v>278</v>
      </c>
      <c r="J3177" s="9">
        <v>482.99999999999818</v>
      </c>
      <c r="K3177" s="9">
        <v>415.34999999999854</v>
      </c>
      <c r="L3177" s="9">
        <v>206.09999999999945</v>
      </c>
      <c r="M3177" s="65">
        <v>209.3</v>
      </c>
      <c r="P3177" s="65">
        <f t="shared" si="84"/>
        <v>1313.7499999999961</v>
      </c>
    </row>
    <row r="3178" spans="1:18" ht="15">
      <c r="A3178" s="28" t="s">
        <v>783</v>
      </c>
      <c r="B3178" s="239" t="s">
        <v>1650</v>
      </c>
      <c r="C3178" s="3"/>
      <c r="D3178" s="3"/>
      <c r="E3178" s="9" t="s">
        <v>278</v>
      </c>
      <c r="F3178" s="9" t="s">
        <v>278</v>
      </c>
      <c r="G3178" s="9" t="s">
        <v>278</v>
      </c>
      <c r="H3178" s="9" t="s">
        <v>278</v>
      </c>
      <c r="I3178" s="9" t="s">
        <v>278</v>
      </c>
      <c r="J3178" s="9">
        <v>261.59999999999945</v>
      </c>
      <c r="K3178" s="188">
        <v>516.99999999999818</v>
      </c>
      <c r="L3178" s="9">
        <v>175.70000000000164</v>
      </c>
      <c r="M3178" s="65">
        <v>325.89999999999998</v>
      </c>
      <c r="P3178" s="65">
        <f t="shared" si="84"/>
        <v>1280.1999999999994</v>
      </c>
      <c r="R3178" t="s">
        <v>284</v>
      </c>
    </row>
    <row r="3179" spans="1:18" ht="15">
      <c r="A3179" s="28" t="s">
        <v>784</v>
      </c>
      <c r="B3179" s="239" t="s">
        <v>1671</v>
      </c>
      <c r="E3179" s="9" t="s">
        <v>278</v>
      </c>
      <c r="F3179" s="9" t="s">
        <v>278</v>
      </c>
      <c r="G3179" s="9" t="s">
        <v>278</v>
      </c>
      <c r="H3179" s="9" t="s">
        <v>278</v>
      </c>
      <c r="I3179" s="9" t="s">
        <v>278</v>
      </c>
      <c r="J3179" s="9" t="s">
        <v>278</v>
      </c>
      <c r="K3179" s="9">
        <v>452.80000000000109</v>
      </c>
      <c r="L3179" s="9">
        <v>476.10000000000036</v>
      </c>
      <c r="M3179" s="65">
        <v>347.7</v>
      </c>
      <c r="P3179" s="65">
        <f t="shared" si="84"/>
        <v>1276.6000000000015</v>
      </c>
    </row>
    <row r="3180" spans="1:18" ht="15">
      <c r="A3180" s="28" t="s">
        <v>785</v>
      </c>
      <c r="B3180" s="61" t="s">
        <v>4</v>
      </c>
      <c r="E3180" s="9">
        <v>1.1000000000000001</v>
      </c>
      <c r="F3180" s="9">
        <v>209.8</v>
      </c>
      <c r="G3180" s="188">
        <v>373.4</v>
      </c>
      <c r="H3180" s="9">
        <v>234.59999999999854</v>
      </c>
      <c r="I3180" s="9">
        <v>448.60000000000036</v>
      </c>
      <c r="J3180" s="9" t="s">
        <v>278</v>
      </c>
      <c r="K3180" s="9" t="s">
        <v>278</v>
      </c>
      <c r="L3180" s="9" t="s">
        <v>278</v>
      </c>
      <c r="M3180" s="9" t="s">
        <v>278</v>
      </c>
      <c r="P3180" s="65">
        <f t="shared" si="84"/>
        <v>1267.4999999999989</v>
      </c>
      <c r="R3180" t="s">
        <v>288</v>
      </c>
    </row>
    <row r="3181" spans="1:18" ht="15">
      <c r="A3181" s="28" t="s">
        <v>786</v>
      </c>
      <c r="B3181" s="239" t="s">
        <v>2318</v>
      </c>
      <c r="E3181" s="9" t="s">
        <v>278</v>
      </c>
      <c r="F3181" s="9" t="s">
        <v>278</v>
      </c>
      <c r="G3181" s="9" t="s">
        <v>278</v>
      </c>
      <c r="H3181" s="9" t="s">
        <v>278</v>
      </c>
      <c r="I3181" s="9" t="s">
        <v>278</v>
      </c>
      <c r="J3181" s="9" t="s">
        <v>278</v>
      </c>
      <c r="K3181" s="9">
        <v>433.30000000000018</v>
      </c>
      <c r="L3181" s="9">
        <v>441.99999999999818</v>
      </c>
      <c r="M3181" s="65">
        <v>289.8</v>
      </c>
      <c r="P3181" s="65">
        <f t="shared" si="84"/>
        <v>1165.0999999999983</v>
      </c>
    </row>
    <row r="3182" spans="1:18" ht="15">
      <c r="A3182" s="28" t="s">
        <v>787</v>
      </c>
      <c r="B3182" s="239" t="s">
        <v>1664</v>
      </c>
      <c r="E3182" s="9" t="s">
        <v>278</v>
      </c>
      <c r="F3182" s="9" t="s">
        <v>278</v>
      </c>
      <c r="G3182" s="9" t="s">
        <v>278</v>
      </c>
      <c r="H3182" s="9" t="s">
        <v>278</v>
      </c>
      <c r="I3182" s="9" t="s">
        <v>278</v>
      </c>
      <c r="J3182" s="9" t="s">
        <v>278</v>
      </c>
      <c r="K3182" s="9">
        <v>423.29999999999745</v>
      </c>
      <c r="L3182" s="9">
        <v>383.19999999999709</v>
      </c>
      <c r="M3182" s="65">
        <v>339.99999999999994</v>
      </c>
      <c r="P3182" s="65">
        <f t="shared" si="84"/>
        <v>1146.4999999999945</v>
      </c>
    </row>
    <row r="3183" spans="1:18" ht="15">
      <c r="A3183" s="28" t="s">
        <v>788</v>
      </c>
      <c r="B3183" s="239" t="s">
        <v>1668</v>
      </c>
      <c r="E3183" s="9" t="s">
        <v>278</v>
      </c>
      <c r="F3183" s="9" t="s">
        <v>278</v>
      </c>
      <c r="G3183" s="9" t="s">
        <v>278</v>
      </c>
      <c r="H3183" s="9" t="s">
        <v>278</v>
      </c>
      <c r="I3183" s="9" t="s">
        <v>278</v>
      </c>
      <c r="J3183" s="9" t="s">
        <v>278</v>
      </c>
      <c r="K3183" s="9">
        <v>317.5</v>
      </c>
      <c r="L3183" s="188">
        <v>500.19999999999527</v>
      </c>
      <c r="M3183" s="65">
        <v>309.3</v>
      </c>
      <c r="P3183" s="65">
        <f t="shared" si="84"/>
        <v>1126.9999999999952</v>
      </c>
      <c r="R3183" t="s">
        <v>288</v>
      </c>
    </row>
    <row r="3184" spans="1:18" ht="15">
      <c r="A3184" s="28" t="s">
        <v>789</v>
      </c>
      <c r="B3184" s="61" t="s">
        <v>35</v>
      </c>
      <c r="E3184" s="9">
        <v>55.5</v>
      </c>
      <c r="F3184" s="9">
        <v>64.099999999999994</v>
      </c>
      <c r="G3184" s="9">
        <v>239.3</v>
      </c>
      <c r="H3184" s="9">
        <v>237.30000000000109</v>
      </c>
      <c r="I3184" s="9">
        <v>525.35000000000036</v>
      </c>
      <c r="J3184" s="9" t="s">
        <v>278</v>
      </c>
      <c r="K3184" s="9" t="s">
        <v>278</v>
      </c>
      <c r="L3184" s="9" t="s">
        <v>278</v>
      </c>
      <c r="M3184" s="9" t="s">
        <v>278</v>
      </c>
      <c r="P3184" s="65">
        <f t="shared" si="84"/>
        <v>1121.5500000000015</v>
      </c>
    </row>
    <row r="3185" spans="1:21" ht="15">
      <c r="A3185" s="28" t="s">
        <v>790</v>
      </c>
      <c r="B3185" s="239" t="s">
        <v>1666</v>
      </c>
      <c r="E3185" s="9" t="s">
        <v>278</v>
      </c>
      <c r="F3185" s="9" t="s">
        <v>278</v>
      </c>
      <c r="G3185" s="9" t="s">
        <v>278</v>
      </c>
      <c r="H3185" s="9" t="s">
        <v>278</v>
      </c>
      <c r="I3185" s="9" t="s">
        <v>278</v>
      </c>
      <c r="J3185" s="9" t="s">
        <v>278</v>
      </c>
      <c r="K3185" s="9">
        <v>303.10000000000127</v>
      </c>
      <c r="L3185" s="9">
        <v>337.5</v>
      </c>
      <c r="M3185" s="65">
        <v>440</v>
      </c>
      <c r="P3185" s="65">
        <f t="shared" si="84"/>
        <v>1080.6000000000013</v>
      </c>
    </row>
    <row r="3186" spans="1:21" ht="15">
      <c r="A3186" s="28" t="s">
        <v>791</v>
      </c>
      <c r="B3186" s="178" t="s">
        <v>1335</v>
      </c>
      <c r="C3186" s="3"/>
      <c r="D3186" s="3"/>
      <c r="E3186" s="9" t="s">
        <v>278</v>
      </c>
      <c r="F3186" s="9" t="s">
        <v>278</v>
      </c>
      <c r="G3186" s="9" t="s">
        <v>278</v>
      </c>
      <c r="H3186" s="9" t="s">
        <v>278</v>
      </c>
      <c r="I3186" s="188">
        <v>652.89999999999964</v>
      </c>
      <c r="J3186" s="9">
        <v>422.90000000000327</v>
      </c>
      <c r="K3186" s="9" t="s">
        <v>278</v>
      </c>
      <c r="L3186" s="9" t="s">
        <v>278</v>
      </c>
      <c r="M3186" s="9" t="s">
        <v>278</v>
      </c>
      <c r="P3186" s="65">
        <f t="shared" si="84"/>
        <v>1075.8000000000029</v>
      </c>
      <c r="R3186" t="s">
        <v>293</v>
      </c>
    </row>
    <row r="3187" spans="1:21" ht="15">
      <c r="A3187" s="28" t="s">
        <v>792</v>
      </c>
      <c r="B3187" s="239" t="s">
        <v>1667</v>
      </c>
      <c r="E3187" s="9" t="s">
        <v>278</v>
      </c>
      <c r="F3187" s="9" t="s">
        <v>278</v>
      </c>
      <c r="G3187" s="9" t="s">
        <v>278</v>
      </c>
      <c r="H3187" s="9" t="s">
        <v>278</v>
      </c>
      <c r="I3187" s="9" t="s">
        <v>278</v>
      </c>
      <c r="J3187" s="9" t="s">
        <v>278</v>
      </c>
      <c r="K3187" s="9">
        <v>238.00000000000091</v>
      </c>
      <c r="L3187" s="9">
        <v>391.60000000000036</v>
      </c>
      <c r="M3187" s="65">
        <v>413.6</v>
      </c>
      <c r="P3187" s="65">
        <f t="shared" si="84"/>
        <v>1043.2000000000012</v>
      </c>
    </row>
    <row r="3188" spans="1:21" ht="15">
      <c r="A3188" s="28" t="s">
        <v>793</v>
      </c>
      <c r="B3188" s="239" t="s">
        <v>1749</v>
      </c>
      <c r="E3188" s="9" t="s">
        <v>278</v>
      </c>
      <c r="F3188" s="9" t="s">
        <v>278</v>
      </c>
      <c r="G3188" s="9" t="s">
        <v>278</v>
      </c>
      <c r="H3188" s="9" t="s">
        <v>278</v>
      </c>
      <c r="I3188" s="9" t="s">
        <v>278</v>
      </c>
      <c r="J3188" s="9" t="s">
        <v>278</v>
      </c>
      <c r="K3188" s="9">
        <v>488.60000000000127</v>
      </c>
      <c r="L3188" s="9">
        <v>171.29999999999836</v>
      </c>
      <c r="M3188" s="65">
        <v>368.6</v>
      </c>
      <c r="P3188" s="65">
        <f t="shared" si="84"/>
        <v>1028.4999999999995</v>
      </c>
    </row>
    <row r="3189" spans="1:21" ht="15">
      <c r="A3189" s="28" t="s">
        <v>794</v>
      </c>
      <c r="B3189" s="239" t="s">
        <v>1693</v>
      </c>
      <c r="E3189" s="9" t="s">
        <v>278</v>
      </c>
      <c r="F3189" s="9" t="s">
        <v>278</v>
      </c>
      <c r="G3189" s="9" t="s">
        <v>278</v>
      </c>
      <c r="H3189" s="9" t="s">
        <v>278</v>
      </c>
      <c r="I3189" s="9" t="s">
        <v>278</v>
      </c>
      <c r="J3189" s="9" t="s">
        <v>278</v>
      </c>
      <c r="K3189" s="9">
        <v>122.50000000000091</v>
      </c>
      <c r="L3189" s="188">
        <v>496.10000000000127</v>
      </c>
      <c r="M3189" s="65">
        <v>319.09999999999997</v>
      </c>
      <c r="P3189" s="65">
        <f t="shared" si="84"/>
        <v>937.70000000000209</v>
      </c>
      <c r="R3189" t="s">
        <v>293</v>
      </c>
    </row>
    <row r="3190" spans="1:21" ht="15">
      <c r="A3190" s="28" t="s">
        <v>795</v>
      </c>
      <c r="B3190" s="61" t="s">
        <v>180</v>
      </c>
      <c r="E3190" s="9" t="s">
        <v>278</v>
      </c>
      <c r="F3190" s="9" t="s">
        <v>278</v>
      </c>
      <c r="G3190" s="9" t="s">
        <v>278</v>
      </c>
      <c r="H3190" s="9" t="s">
        <v>278</v>
      </c>
      <c r="I3190" s="9" t="s">
        <v>278</v>
      </c>
      <c r="J3190" s="9" t="s">
        <v>278</v>
      </c>
      <c r="K3190" s="9" t="s">
        <v>278</v>
      </c>
      <c r="L3190" s="9">
        <v>458.39999999999964</v>
      </c>
      <c r="M3190" s="65">
        <v>467.1</v>
      </c>
      <c r="P3190" s="65">
        <f t="shared" si="84"/>
        <v>925.49999999999966</v>
      </c>
    </row>
    <row r="3191" spans="1:21" ht="15">
      <c r="A3191" s="28" t="s">
        <v>796</v>
      </c>
      <c r="B3191" s="239" t="s">
        <v>1665</v>
      </c>
      <c r="E3191" s="9" t="s">
        <v>278</v>
      </c>
      <c r="F3191" s="9" t="s">
        <v>278</v>
      </c>
      <c r="G3191" s="9" t="s">
        <v>278</v>
      </c>
      <c r="H3191" s="9" t="s">
        <v>278</v>
      </c>
      <c r="I3191" s="9" t="s">
        <v>278</v>
      </c>
      <c r="J3191" s="9" t="s">
        <v>278</v>
      </c>
      <c r="K3191" s="9">
        <v>263.39999999999509</v>
      </c>
      <c r="L3191" s="9">
        <v>128.5</v>
      </c>
      <c r="M3191" s="65">
        <v>515.20000000000005</v>
      </c>
      <c r="P3191" s="65">
        <f t="shared" si="84"/>
        <v>907.09999999999513</v>
      </c>
    </row>
    <row r="3192" spans="1:21" ht="15">
      <c r="A3192" s="28" t="s">
        <v>797</v>
      </c>
      <c r="B3192" s="61" t="s">
        <v>2208</v>
      </c>
      <c r="E3192" s="9" t="s">
        <v>278</v>
      </c>
      <c r="F3192" s="9" t="s">
        <v>278</v>
      </c>
      <c r="G3192" s="9" t="s">
        <v>278</v>
      </c>
      <c r="H3192" s="9" t="s">
        <v>278</v>
      </c>
      <c r="I3192" s="9" t="s">
        <v>278</v>
      </c>
      <c r="J3192" s="9" t="s">
        <v>278</v>
      </c>
      <c r="K3192" s="9" t="s">
        <v>278</v>
      </c>
      <c r="L3192" s="9">
        <v>487.80000000000109</v>
      </c>
      <c r="M3192" s="65">
        <v>415.7</v>
      </c>
      <c r="P3192" s="65">
        <f t="shared" si="84"/>
        <v>903.50000000000114</v>
      </c>
    </row>
    <row r="3193" spans="1:21" ht="15">
      <c r="A3193" s="28" t="s">
        <v>798</v>
      </c>
      <c r="B3193" s="239" t="s">
        <v>1690</v>
      </c>
      <c r="E3193" s="9" t="s">
        <v>278</v>
      </c>
      <c r="F3193" s="9" t="s">
        <v>278</v>
      </c>
      <c r="G3193" s="9" t="s">
        <v>278</v>
      </c>
      <c r="H3193" s="9" t="s">
        <v>278</v>
      </c>
      <c r="I3193" s="9" t="s">
        <v>278</v>
      </c>
      <c r="J3193" s="9" t="s">
        <v>278</v>
      </c>
      <c r="K3193" s="9">
        <v>274.29999999999927</v>
      </c>
      <c r="L3193" s="9">
        <v>84.5</v>
      </c>
      <c r="M3193" s="90">
        <v>541.9</v>
      </c>
      <c r="P3193" s="65">
        <f t="shared" si="84"/>
        <v>900.69999999999925</v>
      </c>
      <c r="R3193" t="s">
        <v>293</v>
      </c>
    </row>
    <row r="3194" spans="1:21" ht="15">
      <c r="A3194" s="28" t="s">
        <v>799</v>
      </c>
      <c r="B3194" s="61" t="s">
        <v>2212</v>
      </c>
      <c r="E3194" s="9" t="s">
        <v>278</v>
      </c>
      <c r="F3194" s="9" t="s">
        <v>278</v>
      </c>
      <c r="G3194" s="9" t="s">
        <v>278</v>
      </c>
      <c r="H3194" s="9" t="s">
        <v>278</v>
      </c>
      <c r="I3194" s="9" t="s">
        <v>278</v>
      </c>
      <c r="J3194" s="9" t="s">
        <v>278</v>
      </c>
      <c r="K3194" s="9" t="s">
        <v>278</v>
      </c>
      <c r="L3194" s="9">
        <v>443.80000000000109</v>
      </c>
      <c r="M3194" s="65">
        <v>453.1</v>
      </c>
      <c r="N3194" s="65"/>
      <c r="P3194" s="65">
        <f t="shared" si="84"/>
        <v>896.90000000000111</v>
      </c>
    </row>
    <row r="3195" spans="1:21" ht="15">
      <c r="A3195" s="28" t="s">
        <v>800</v>
      </c>
      <c r="B3195" s="61" t="s">
        <v>2206</v>
      </c>
      <c r="E3195" s="9" t="s">
        <v>278</v>
      </c>
      <c r="F3195" s="9" t="s">
        <v>278</v>
      </c>
      <c r="G3195" s="9" t="s">
        <v>278</v>
      </c>
      <c r="H3195" s="9" t="s">
        <v>278</v>
      </c>
      <c r="I3195" s="9" t="s">
        <v>278</v>
      </c>
      <c r="J3195" s="9" t="s">
        <v>278</v>
      </c>
      <c r="K3195" s="9" t="s">
        <v>278</v>
      </c>
      <c r="L3195" s="188">
        <v>531.20000000000437</v>
      </c>
      <c r="M3195" s="65">
        <v>344.2</v>
      </c>
      <c r="P3195" s="65">
        <f t="shared" si="84"/>
        <v>875.40000000000441</v>
      </c>
      <c r="R3195" t="s">
        <v>283</v>
      </c>
    </row>
    <row r="3196" spans="1:21" ht="15">
      <c r="A3196" s="28" t="s">
        <v>801</v>
      </c>
      <c r="B3196" s="239" t="s">
        <v>1656</v>
      </c>
      <c r="C3196" s="3"/>
      <c r="D3196" s="3"/>
      <c r="E3196" s="9" t="s">
        <v>278</v>
      </c>
      <c r="F3196" s="9" t="s">
        <v>278</v>
      </c>
      <c r="G3196" s="9" t="s">
        <v>278</v>
      </c>
      <c r="H3196" s="9" t="s">
        <v>278</v>
      </c>
      <c r="I3196" s="9" t="s">
        <v>278</v>
      </c>
      <c r="J3196" s="9">
        <v>467.70000000000164</v>
      </c>
      <c r="K3196" s="9">
        <v>402.79999999999745</v>
      </c>
      <c r="L3196" s="9" t="s">
        <v>278</v>
      </c>
      <c r="M3196" s="9" t="s">
        <v>278</v>
      </c>
      <c r="P3196" s="65">
        <f t="shared" si="84"/>
        <v>870.49999999999909</v>
      </c>
    </row>
    <row r="3197" spans="1:21" ht="15">
      <c r="A3197" s="28" t="s">
        <v>802</v>
      </c>
      <c r="B3197" s="61" t="s">
        <v>2205</v>
      </c>
      <c r="E3197" s="9" t="s">
        <v>278</v>
      </c>
      <c r="F3197" s="9" t="s">
        <v>278</v>
      </c>
      <c r="G3197" s="9" t="s">
        <v>278</v>
      </c>
      <c r="H3197" s="9" t="s">
        <v>278</v>
      </c>
      <c r="I3197" s="9" t="s">
        <v>278</v>
      </c>
      <c r="J3197" s="9" t="s">
        <v>278</v>
      </c>
      <c r="K3197" s="9" t="s">
        <v>278</v>
      </c>
      <c r="L3197" s="9">
        <v>435.399999999996</v>
      </c>
      <c r="M3197" s="65">
        <v>402.8</v>
      </c>
      <c r="N3197" s="65"/>
      <c r="P3197" s="65">
        <f t="shared" si="84"/>
        <v>838.19999999999595</v>
      </c>
    </row>
    <row r="3198" spans="1:21" ht="15">
      <c r="A3198" s="28" t="s">
        <v>803</v>
      </c>
      <c r="B3198" s="61" t="s">
        <v>674</v>
      </c>
      <c r="E3198" s="9" t="s">
        <v>278</v>
      </c>
      <c r="F3198" s="9" t="s">
        <v>278</v>
      </c>
      <c r="G3198" s="9" t="s">
        <v>278</v>
      </c>
      <c r="H3198" s="9">
        <v>276.25000000000364</v>
      </c>
      <c r="I3198" s="9">
        <v>521.79999999999563</v>
      </c>
      <c r="J3198" s="9" t="s">
        <v>278</v>
      </c>
      <c r="K3198" s="9" t="s">
        <v>278</v>
      </c>
      <c r="L3198" s="9" t="s">
        <v>278</v>
      </c>
      <c r="M3198" s="9" t="s">
        <v>278</v>
      </c>
      <c r="P3198" s="65">
        <f t="shared" si="84"/>
        <v>798.04999999999927</v>
      </c>
      <c r="U3198" s="190"/>
    </row>
    <row r="3199" spans="1:21" ht="15">
      <c r="A3199" s="28" t="s">
        <v>804</v>
      </c>
      <c r="B3199" s="61" t="s">
        <v>178</v>
      </c>
      <c r="E3199" s="185">
        <v>448.75</v>
      </c>
      <c r="F3199" s="188">
        <v>345.9</v>
      </c>
      <c r="G3199" s="9" t="s">
        <v>278</v>
      </c>
      <c r="H3199" s="9" t="s">
        <v>278</v>
      </c>
      <c r="I3199" s="9" t="s">
        <v>278</v>
      </c>
      <c r="J3199" s="9" t="s">
        <v>278</v>
      </c>
      <c r="K3199" s="9" t="s">
        <v>278</v>
      </c>
      <c r="L3199" s="9" t="s">
        <v>278</v>
      </c>
      <c r="M3199" s="9" t="s">
        <v>278</v>
      </c>
      <c r="P3199" s="65">
        <f t="shared" si="84"/>
        <v>794.65</v>
      </c>
      <c r="R3199" t="s">
        <v>355</v>
      </c>
      <c r="U3199" t="s">
        <v>1435</v>
      </c>
    </row>
    <row r="3200" spans="1:21" ht="15">
      <c r="A3200" s="28" t="s">
        <v>805</v>
      </c>
      <c r="B3200" s="61" t="s">
        <v>2195</v>
      </c>
      <c r="E3200" s="9" t="s">
        <v>278</v>
      </c>
      <c r="F3200" s="9" t="s">
        <v>278</v>
      </c>
      <c r="G3200" s="9" t="s">
        <v>278</v>
      </c>
      <c r="H3200" s="9" t="s">
        <v>278</v>
      </c>
      <c r="I3200" s="9" t="s">
        <v>278</v>
      </c>
      <c r="J3200" s="9" t="s">
        <v>278</v>
      </c>
      <c r="K3200" s="9" t="s">
        <v>278</v>
      </c>
      <c r="L3200" s="9">
        <v>367</v>
      </c>
      <c r="M3200" s="65">
        <v>427.59999999999997</v>
      </c>
      <c r="P3200" s="65">
        <f t="shared" si="84"/>
        <v>794.59999999999991</v>
      </c>
    </row>
    <row r="3201" spans="1:23" ht="15">
      <c r="A3201" s="28" t="s">
        <v>806</v>
      </c>
      <c r="B3201" s="61" t="s">
        <v>2202</v>
      </c>
      <c r="E3201" s="9" t="s">
        <v>278</v>
      </c>
      <c r="F3201" s="9" t="s">
        <v>278</v>
      </c>
      <c r="G3201" s="9" t="s">
        <v>278</v>
      </c>
      <c r="H3201" s="9" t="s">
        <v>278</v>
      </c>
      <c r="I3201" s="9" t="s">
        <v>278</v>
      </c>
      <c r="J3201" s="9" t="s">
        <v>278</v>
      </c>
      <c r="K3201" s="9" t="s">
        <v>278</v>
      </c>
      <c r="L3201" s="9">
        <v>135.60000000000036</v>
      </c>
      <c r="M3201" s="114">
        <v>651.85</v>
      </c>
      <c r="P3201" s="65">
        <f t="shared" si="84"/>
        <v>787.45000000000039</v>
      </c>
      <c r="R3201" t="s">
        <v>300</v>
      </c>
      <c r="V3201" s="61"/>
      <c r="W3201" s="61" t="s">
        <v>2452</v>
      </c>
    </row>
    <row r="3202" spans="1:23" ht="15">
      <c r="A3202" s="28" t="s">
        <v>807</v>
      </c>
      <c r="B3202" s="61" t="s">
        <v>2196</v>
      </c>
      <c r="E3202" s="9" t="s">
        <v>278</v>
      </c>
      <c r="F3202" s="9" t="s">
        <v>278</v>
      </c>
      <c r="G3202" s="9" t="s">
        <v>278</v>
      </c>
      <c r="H3202" s="9" t="s">
        <v>278</v>
      </c>
      <c r="I3202" s="9" t="s">
        <v>278</v>
      </c>
      <c r="J3202" s="9" t="s">
        <v>278</v>
      </c>
      <c r="K3202" s="9" t="s">
        <v>278</v>
      </c>
      <c r="L3202" s="9">
        <v>377.60000000000036</v>
      </c>
      <c r="M3202" s="65">
        <v>402.5</v>
      </c>
      <c r="P3202" s="65">
        <f t="shared" si="84"/>
        <v>780.10000000000036</v>
      </c>
      <c r="V3202" s="61"/>
      <c r="W3202" s="61"/>
    </row>
    <row r="3203" spans="1:23" ht="15">
      <c r="A3203" s="28" t="s">
        <v>808</v>
      </c>
      <c r="B3203" s="61" t="s">
        <v>2207</v>
      </c>
      <c r="E3203" s="9" t="s">
        <v>278</v>
      </c>
      <c r="F3203" s="9" t="s">
        <v>278</v>
      </c>
      <c r="G3203" s="9" t="s">
        <v>278</v>
      </c>
      <c r="H3203" s="9" t="s">
        <v>278</v>
      </c>
      <c r="I3203" s="9" t="s">
        <v>278</v>
      </c>
      <c r="J3203" s="9" t="s">
        <v>278</v>
      </c>
      <c r="K3203" s="9" t="s">
        <v>278</v>
      </c>
      <c r="L3203" s="9">
        <v>389.60000000000218</v>
      </c>
      <c r="M3203" s="65">
        <v>370.90000000000003</v>
      </c>
      <c r="P3203" s="65">
        <f t="shared" si="84"/>
        <v>760.50000000000227</v>
      </c>
    </row>
    <row r="3204" spans="1:23" ht="15">
      <c r="A3204" s="28" t="s">
        <v>809</v>
      </c>
      <c r="B3204" s="61" t="s">
        <v>2191</v>
      </c>
      <c r="E3204" s="9" t="s">
        <v>278</v>
      </c>
      <c r="F3204" s="9" t="s">
        <v>278</v>
      </c>
      <c r="G3204" s="9" t="s">
        <v>278</v>
      </c>
      <c r="H3204" s="9" t="s">
        <v>278</v>
      </c>
      <c r="I3204" s="9" t="s">
        <v>278</v>
      </c>
      <c r="J3204" s="9" t="s">
        <v>278</v>
      </c>
      <c r="K3204" s="9" t="s">
        <v>278</v>
      </c>
      <c r="L3204" s="9">
        <v>364.09999999999673</v>
      </c>
      <c r="M3204" s="65">
        <v>384.5</v>
      </c>
      <c r="P3204" s="65">
        <f t="shared" si="84"/>
        <v>748.59999999999673</v>
      </c>
      <c r="V3204" s="239"/>
      <c r="W3204" s="61"/>
    </row>
    <row r="3205" spans="1:23" ht="15">
      <c r="A3205" s="28" t="s">
        <v>810</v>
      </c>
      <c r="B3205" s="61" t="s">
        <v>2209</v>
      </c>
      <c r="E3205" s="9" t="s">
        <v>278</v>
      </c>
      <c r="F3205" s="9" t="s">
        <v>278</v>
      </c>
      <c r="G3205" s="9" t="s">
        <v>278</v>
      </c>
      <c r="H3205" s="9" t="s">
        <v>278</v>
      </c>
      <c r="I3205" s="9" t="s">
        <v>278</v>
      </c>
      <c r="J3205" s="9" t="s">
        <v>278</v>
      </c>
      <c r="K3205" s="9" t="s">
        <v>278</v>
      </c>
      <c r="L3205" s="9">
        <v>365.70000000000255</v>
      </c>
      <c r="M3205" s="65">
        <v>375</v>
      </c>
      <c r="P3205" s="65">
        <f t="shared" si="84"/>
        <v>740.70000000000255</v>
      </c>
      <c r="V3205" s="239"/>
      <c r="W3205" s="61"/>
    </row>
    <row r="3206" spans="1:23" ht="15">
      <c r="A3206" s="28" t="s">
        <v>811</v>
      </c>
      <c r="B3206" s="61" t="s">
        <v>158</v>
      </c>
      <c r="E3206" s="9" t="s">
        <v>278</v>
      </c>
      <c r="F3206" s="9" t="s">
        <v>278</v>
      </c>
      <c r="G3206" s="9">
        <v>136.4</v>
      </c>
      <c r="H3206" s="9">
        <v>123.80000000000109</v>
      </c>
      <c r="I3206" s="9">
        <v>470.80000000000109</v>
      </c>
      <c r="J3206" s="9" t="s">
        <v>278</v>
      </c>
      <c r="K3206" s="9" t="s">
        <v>278</v>
      </c>
      <c r="L3206" s="9" t="s">
        <v>278</v>
      </c>
      <c r="M3206" s="9" t="s">
        <v>278</v>
      </c>
      <c r="P3206" s="65">
        <f t="shared" ref="P3206:P3237" si="85">SUM(E3206:M3206)</f>
        <v>731.00000000000216</v>
      </c>
      <c r="U3206" s="190"/>
    </row>
    <row r="3207" spans="1:23" ht="15">
      <c r="A3207" s="28" t="s">
        <v>812</v>
      </c>
      <c r="B3207" s="61" t="s">
        <v>2193</v>
      </c>
      <c r="E3207" s="9" t="s">
        <v>278</v>
      </c>
      <c r="F3207" s="9" t="s">
        <v>278</v>
      </c>
      <c r="G3207" s="9" t="s">
        <v>278</v>
      </c>
      <c r="H3207" s="9" t="s">
        <v>278</v>
      </c>
      <c r="I3207" s="9" t="s">
        <v>278</v>
      </c>
      <c r="J3207" s="9" t="s">
        <v>278</v>
      </c>
      <c r="K3207" s="9" t="s">
        <v>278</v>
      </c>
      <c r="L3207" s="9">
        <v>459.49999999999818</v>
      </c>
      <c r="M3207" s="65">
        <v>263.5</v>
      </c>
      <c r="N3207" s="65"/>
      <c r="P3207" s="65">
        <f t="shared" si="85"/>
        <v>722.99999999999818</v>
      </c>
      <c r="V3207" s="61"/>
      <c r="W3207" s="61"/>
    </row>
    <row r="3208" spans="1:23" ht="15">
      <c r="A3208" s="28" t="s">
        <v>813</v>
      </c>
      <c r="B3208" s="61" t="s">
        <v>2213</v>
      </c>
      <c r="E3208" s="9" t="s">
        <v>278</v>
      </c>
      <c r="F3208" s="9" t="s">
        <v>278</v>
      </c>
      <c r="G3208" s="9" t="s">
        <v>278</v>
      </c>
      <c r="H3208" s="9" t="s">
        <v>278</v>
      </c>
      <c r="I3208" s="9" t="s">
        <v>278</v>
      </c>
      <c r="J3208" s="9" t="s">
        <v>278</v>
      </c>
      <c r="K3208" s="9" t="s">
        <v>278</v>
      </c>
      <c r="L3208" s="9">
        <v>304.49999999999818</v>
      </c>
      <c r="M3208" s="65">
        <v>413</v>
      </c>
      <c r="P3208" s="65">
        <f t="shared" si="85"/>
        <v>717.49999999999818</v>
      </c>
      <c r="V3208" s="61"/>
      <c r="W3208" s="61"/>
    </row>
    <row r="3209" spans="1:23" ht="15">
      <c r="A3209" s="28" t="s">
        <v>814</v>
      </c>
      <c r="B3209" s="190" t="s">
        <v>1331</v>
      </c>
      <c r="C3209" s="3"/>
      <c r="D3209" s="3"/>
      <c r="E3209" s="9" t="s">
        <v>278</v>
      </c>
      <c r="F3209" s="9" t="s">
        <v>278</v>
      </c>
      <c r="G3209" s="9" t="s">
        <v>278</v>
      </c>
      <c r="H3209" s="9" t="s">
        <v>278</v>
      </c>
      <c r="I3209" s="184">
        <v>713.49999999999818</v>
      </c>
      <c r="J3209" s="9" t="s">
        <v>278</v>
      </c>
      <c r="K3209" s="9" t="s">
        <v>278</v>
      </c>
      <c r="L3209" s="9" t="s">
        <v>278</v>
      </c>
      <c r="M3209" s="9" t="s">
        <v>278</v>
      </c>
      <c r="P3209" s="65">
        <f t="shared" si="85"/>
        <v>713.49999999999818</v>
      </c>
      <c r="R3209" t="s">
        <v>282</v>
      </c>
      <c r="V3209" s="61"/>
      <c r="W3209" s="61"/>
    </row>
    <row r="3210" spans="1:23" ht="15">
      <c r="A3210" s="28" t="s">
        <v>1946</v>
      </c>
      <c r="B3210" s="61" t="s">
        <v>2197</v>
      </c>
      <c r="E3210" s="9" t="s">
        <v>278</v>
      </c>
      <c r="F3210" s="9" t="s">
        <v>278</v>
      </c>
      <c r="G3210" s="9" t="s">
        <v>278</v>
      </c>
      <c r="H3210" s="9" t="s">
        <v>278</v>
      </c>
      <c r="I3210" s="9" t="s">
        <v>278</v>
      </c>
      <c r="J3210" s="9" t="s">
        <v>278</v>
      </c>
      <c r="K3210" s="9" t="s">
        <v>278</v>
      </c>
      <c r="L3210" s="9">
        <v>298.00000000000546</v>
      </c>
      <c r="M3210" s="65">
        <v>408.5</v>
      </c>
      <c r="P3210" s="65">
        <f t="shared" si="85"/>
        <v>706.50000000000546</v>
      </c>
      <c r="V3210" s="61"/>
      <c r="W3210" s="61"/>
    </row>
    <row r="3211" spans="1:23" ht="15">
      <c r="A3211" s="28" t="s">
        <v>2165</v>
      </c>
      <c r="B3211" s="61" t="s">
        <v>2198</v>
      </c>
      <c r="E3211" s="9" t="s">
        <v>278</v>
      </c>
      <c r="F3211" s="9" t="s">
        <v>278</v>
      </c>
      <c r="G3211" s="9" t="s">
        <v>278</v>
      </c>
      <c r="H3211" s="9" t="s">
        <v>278</v>
      </c>
      <c r="I3211" s="9" t="s">
        <v>278</v>
      </c>
      <c r="J3211" s="9" t="s">
        <v>278</v>
      </c>
      <c r="K3211" s="9" t="s">
        <v>278</v>
      </c>
      <c r="L3211" s="9">
        <v>350.60000000000218</v>
      </c>
      <c r="M3211" s="65">
        <v>337.7</v>
      </c>
      <c r="P3211" s="65">
        <f t="shared" si="85"/>
        <v>688.30000000000223</v>
      </c>
      <c r="V3211" s="61"/>
      <c r="W3211" s="61"/>
    </row>
    <row r="3212" spans="1:23" ht="15">
      <c r="A3212" s="28" t="s">
        <v>2166</v>
      </c>
      <c r="B3212" s="61" t="s">
        <v>2210</v>
      </c>
      <c r="E3212" s="9" t="s">
        <v>278</v>
      </c>
      <c r="F3212" s="9" t="s">
        <v>278</v>
      </c>
      <c r="G3212" s="9" t="s">
        <v>278</v>
      </c>
      <c r="H3212" s="9" t="s">
        <v>278</v>
      </c>
      <c r="I3212" s="9" t="s">
        <v>278</v>
      </c>
      <c r="J3212" s="9" t="s">
        <v>278</v>
      </c>
      <c r="K3212" s="9" t="s">
        <v>278</v>
      </c>
      <c r="L3212" s="9">
        <v>333.60000000000036</v>
      </c>
      <c r="M3212" s="65">
        <v>342</v>
      </c>
      <c r="P3212" s="65">
        <f t="shared" si="85"/>
        <v>675.60000000000036</v>
      </c>
      <c r="V3212" s="239"/>
      <c r="W3212" s="61"/>
    </row>
    <row r="3213" spans="1:23" ht="15">
      <c r="A3213" s="28" t="s">
        <v>2167</v>
      </c>
      <c r="B3213" s="61" t="s">
        <v>2723</v>
      </c>
      <c r="C3213" s="3"/>
      <c r="D3213" s="3"/>
      <c r="E3213" s="9" t="s">
        <v>278</v>
      </c>
      <c r="F3213" s="9" t="s">
        <v>278</v>
      </c>
      <c r="G3213" s="9" t="s">
        <v>278</v>
      </c>
      <c r="H3213" s="9" t="s">
        <v>278</v>
      </c>
      <c r="I3213" s="9" t="s">
        <v>278</v>
      </c>
      <c r="J3213" s="9" t="s">
        <v>278</v>
      </c>
      <c r="K3213" s="9" t="s">
        <v>278</v>
      </c>
      <c r="L3213" s="9" t="s">
        <v>278</v>
      </c>
      <c r="M3213" s="113">
        <v>655.7</v>
      </c>
      <c r="N3213" s="65"/>
      <c r="P3213" s="65">
        <f t="shared" si="85"/>
        <v>655.7</v>
      </c>
      <c r="R3213" t="s">
        <v>281</v>
      </c>
      <c r="U3213" t="s">
        <v>1435</v>
      </c>
      <c r="V3213" s="61"/>
      <c r="W3213" s="61"/>
    </row>
    <row r="3214" spans="1:23" ht="15">
      <c r="A3214" s="28" t="s">
        <v>2168</v>
      </c>
      <c r="B3214" s="61" t="s">
        <v>2199</v>
      </c>
      <c r="E3214" s="9" t="s">
        <v>278</v>
      </c>
      <c r="F3214" s="9" t="s">
        <v>278</v>
      </c>
      <c r="G3214" s="9" t="s">
        <v>278</v>
      </c>
      <c r="H3214" s="9" t="s">
        <v>278</v>
      </c>
      <c r="I3214" s="9" t="s">
        <v>278</v>
      </c>
      <c r="J3214" s="9" t="s">
        <v>278</v>
      </c>
      <c r="K3214" s="9" t="s">
        <v>278</v>
      </c>
      <c r="L3214" s="9">
        <v>329.50000000000364</v>
      </c>
      <c r="M3214" s="65">
        <v>308.8</v>
      </c>
      <c r="P3214" s="65">
        <f t="shared" si="85"/>
        <v>638.30000000000359</v>
      </c>
      <c r="V3214" s="61"/>
      <c r="W3214" s="61"/>
    </row>
    <row r="3215" spans="1:23" ht="15">
      <c r="A3215" s="28" t="s">
        <v>2169</v>
      </c>
      <c r="B3215" s="61" t="s">
        <v>649</v>
      </c>
      <c r="E3215" s="9" t="s">
        <v>278</v>
      </c>
      <c r="F3215" s="9" t="s">
        <v>278</v>
      </c>
      <c r="G3215" s="9" t="s">
        <v>278</v>
      </c>
      <c r="H3215" s="9">
        <v>118.50000000000182</v>
      </c>
      <c r="I3215" s="9">
        <v>510.59999999999854</v>
      </c>
      <c r="J3215" s="9" t="s">
        <v>278</v>
      </c>
      <c r="K3215" s="9" t="s">
        <v>278</v>
      </c>
      <c r="L3215" s="9" t="s">
        <v>278</v>
      </c>
      <c r="M3215" s="9" t="s">
        <v>278</v>
      </c>
      <c r="P3215" s="65">
        <f t="shared" si="85"/>
        <v>629.10000000000036</v>
      </c>
      <c r="V3215" s="190"/>
      <c r="W3215" s="61"/>
    </row>
    <row r="3216" spans="1:23" ht="15">
      <c r="A3216" s="28" t="s">
        <v>2170</v>
      </c>
      <c r="B3216" s="178" t="s">
        <v>1339</v>
      </c>
      <c r="C3216" s="3"/>
      <c r="D3216" s="3"/>
      <c r="E3216" s="9" t="s">
        <v>278</v>
      </c>
      <c r="F3216" s="9" t="s">
        <v>278</v>
      </c>
      <c r="G3216" s="9" t="s">
        <v>278</v>
      </c>
      <c r="H3216" s="9" t="s">
        <v>278</v>
      </c>
      <c r="I3216" s="9">
        <v>618.39999999999964</v>
      </c>
      <c r="J3216" s="9" t="s">
        <v>278</v>
      </c>
      <c r="K3216" s="9" t="s">
        <v>278</v>
      </c>
      <c r="L3216" s="9" t="s">
        <v>278</v>
      </c>
      <c r="M3216" s="9" t="s">
        <v>278</v>
      </c>
      <c r="P3216" s="65">
        <f t="shared" si="85"/>
        <v>618.39999999999964</v>
      </c>
      <c r="V3216" s="190"/>
      <c r="W3216" s="61"/>
    </row>
    <row r="3217" spans="1:16" ht="15">
      <c r="A3217" s="28" t="s">
        <v>2171</v>
      </c>
      <c r="B3217" s="61" t="s">
        <v>2211</v>
      </c>
      <c r="E3217" s="9" t="s">
        <v>278</v>
      </c>
      <c r="F3217" s="9" t="s">
        <v>278</v>
      </c>
      <c r="G3217" s="9" t="s">
        <v>278</v>
      </c>
      <c r="H3217" s="9" t="s">
        <v>278</v>
      </c>
      <c r="I3217" s="9" t="s">
        <v>278</v>
      </c>
      <c r="J3217" s="9" t="s">
        <v>278</v>
      </c>
      <c r="K3217" s="9" t="s">
        <v>278</v>
      </c>
      <c r="L3217" s="9">
        <v>285.69999999999527</v>
      </c>
      <c r="M3217" s="65">
        <v>320.8</v>
      </c>
      <c r="P3217" s="65">
        <f t="shared" si="85"/>
        <v>606.49999999999523</v>
      </c>
    </row>
    <row r="3218" spans="1:16" ht="15">
      <c r="A3218" s="28" t="s">
        <v>2172</v>
      </c>
      <c r="B3218" s="61" t="s">
        <v>2194</v>
      </c>
      <c r="E3218" s="9" t="s">
        <v>278</v>
      </c>
      <c r="F3218" s="9" t="s">
        <v>278</v>
      </c>
      <c r="G3218" s="9" t="s">
        <v>278</v>
      </c>
      <c r="H3218" s="9" t="s">
        <v>278</v>
      </c>
      <c r="I3218" s="9" t="s">
        <v>278</v>
      </c>
      <c r="J3218" s="9" t="s">
        <v>278</v>
      </c>
      <c r="K3218" s="9" t="s">
        <v>278</v>
      </c>
      <c r="L3218" s="9">
        <v>254.39999999999964</v>
      </c>
      <c r="M3218" s="65">
        <v>333.20000000000005</v>
      </c>
      <c r="P3218" s="65">
        <f t="shared" si="85"/>
        <v>587.59999999999968</v>
      </c>
    </row>
    <row r="3219" spans="1:16" ht="15">
      <c r="A3219" s="28" t="s">
        <v>2173</v>
      </c>
      <c r="B3219" s="61" t="s">
        <v>2192</v>
      </c>
      <c r="E3219" s="9" t="s">
        <v>278</v>
      </c>
      <c r="F3219" s="9" t="s">
        <v>278</v>
      </c>
      <c r="G3219" s="9" t="s">
        <v>278</v>
      </c>
      <c r="H3219" s="9" t="s">
        <v>278</v>
      </c>
      <c r="I3219" s="9" t="s">
        <v>278</v>
      </c>
      <c r="J3219" s="9" t="s">
        <v>278</v>
      </c>
      <c r="K3219" s="9" t="s">
        <v>278</v>
      </c>
      <c r="L3219" s="9">
        <v>168.00000000000091</v>
      </c>
      <c r="M3219" s="65">
        <v>392.3</v>
      </c>
      <c r="P3219" s="65">
        <f t="shared" si="85"/>
        <v>560.30000000000086</v>
      </c>
    </row>
    <row r="3220" spans="1:16" ht="15">
      <c r="A3220" s="28" t="s">
        <v>2174</v>
      </c>
      <c r="B3220" s="61" t="s">
        <v>2200</v>
      </c>
      <c r="E3220" s="9" t="s">
        <v>278</v>
      </c>
      <c r="F3220" s="9" t="s">
        <v>278</v>
      </c>
      <c r="G3220" s="9" t="s">
        <v>278</v>
      </c>
      <c r="H3220" s="9" t="s">
        <v>278</v>
      </c>
      <c r="I3220" s="9" t="s">
        <v>278</v>
      </c>
      <c r="J3220" s="9" t="s">
        <v>278</v>
      </c>
      <c r="K3220" s="9" t="s">
        <v>278</v>
      </c>
      <c r="L3220" s="9">
        <v>66.300000000000182</v>
      </c>
      <c r="M3220" s="65">
        <v>491.20000000000005</v>
      </c>
      <c r="N3220" s="65"/>
      <c r="P3220" s="65">
        <f t="shared" si="85"/>
        <v>557.50000000000023</v>
      </c>
    </row>
    <row r="3221" spans="1:16" ht="15">
      <c r="A3221" s="28" t="s">
        <v>2175</v>
      </c>
      <c r="B3221" s="61" t="s">
        <v>2201</v>
      </c>
      <c r="E3221" s="9" t="s">
        <v>278</v>
      </c>
      <c r="F3221" s="9" t="s">
        <v>278</v>
      </c>
      <c r="G3221" s="9" t="s">
        <v>278</v>
      </c>
      <c r="H3221" s="9" t="s">
        <v>278</v>
      </c>
      <c r="I3221" s="9" t="s">
        <v>278</v>
      </c>
      <c r="J3221" s="9" t="s">
        <v>278</v>
      </c>
      <c r="K3221" s="9" t="s">
        <v>278</v>
      </c>
      <c r="L3221" s="9">
        <v>231.19999999999891</v>
      </c>
      <c r="M3221" s="65">
        <v>312.5</v>
      </c>
      <c r="P3221" s="65">
        <f t="shared" si="85"/>
        <v>543.69999999999891</v>
      </c>
    </row>
    <row r="3222" spans="1:16" ht="15">
      <c r="A3222" s="28" t="s">
        <v>2176</v>
      </c>
      <c r="B3222" s="61" t="s">
        <v>2700</v>
      </c>
      <c r="C3222" s="3"/>
      <c r="D3222" s="3"/>
      <c r="E3222" s="9" t="s">
        <v>278</v>
      </c>
      <c r="F3222" s="9" t="s">
        <v>278</v>
      </c>
      <c r="G3222" s="9" t="s">
        <v>278</v>
      </c>
      <c r="H3222" s="9" t="s">
        <v>278</v>
      </c>
      <c r="I3222" s="9" t="s">
        <v>278</v>
      </c>
      <c r="J3222" s="9" t="s">
        <v>278</v>
      </c>
      <c r="K3222" s="9" t="s">
        <v>278</v>
      </c>
      <c r="L3222" s="9" t="s">
        <v>278</v>
      </c>
      <c r="M3222" s="65">
        <v>535.79999999999995</v>
      </c>
      <c r="N3222" s="65"/>
      <c r="P3222" s="65">
        <f t="shared" si="85"/>
        <v>535.79999999999995</v>
      </c>
    </row>
    <row r="3223" spans="1:16" ht="15">
      <c r="A3223" s="28" t="s">
        <v>2177</v>
      </c>
      <c r="B3223" s="61" t="s">
        <v>2706</v>
      </c>
      <c r="C3223" s="3"/>
      <c r="D3223" s="3"/>
      <c r="E3223" s="9" t="s">
        <v>278</v>
      </c>
      <c r="F3223" s="9" t="s">
        <v>278</v>
      </c>
      <c r="G3223" s="9" t="s">
        <v>278</v>
      </c>
      <c r="H3223" s="9" t="s">
        <v>278</v>
      </c>
      <c r="I3223" s="9" t="s">
        <v>278</v>
      </c>
      <c r="J3223" s="9" t="s">
        <v>278</v>
      </c>
      <c r="K3223" s="9" t="s">
        <v>278</v>
      </c>
      <c r="L3223" s="9" t="s">
        <v>278</v>
      </c>
      <c r="M3223" s="65">
        <v>527.29999999999995</v>
      </c>
      <c r="N3223" s="65"/>
      <c r="P3223" s="65">
        <f t="shared" si="85"/>
        <v>527.29999999999995</v>
      </c>
    </row>
    <row r="3224" spans="1:16" ht="15">
      <c r="A3224" s="28" t="s">
        <v>2178</v>
      </c>
      <c r="B3224" s="61" t="s">
        <v>2703</v>
      </c>
      <c r="C3224" s="3"/>
      <c r="D3224" s="3"/>
      <c r="E3224" s="9" t="s">
        <v>278</v>
      </c>
      <c r="F3224" s="9" t="s">
        <v>278</v>
      </c>
      <c r="G3224" s="9" t="s">
        <v>278</v>
      </c>
      <c r="H3224" s="9" t="s">
        <v>278</v>
      </c>
      <c r="I3224" s="9" t="s">
        <v>278</v>
      </c>
      <c r="J3224" s="9" t="s">
        <v>278</v>
      </c>
      <c r="K3224" s="9" t="s">
        <v>278</v>
      </c>
      <c r="L3224" s="9" t="s">
        <v>278</v>
      </c>
      <c r="M3224" s="65">
        <v>524.5</v>
      </c>
      <c r="N3224" s="65"/>
      <c r="P3224" s="65">
        <f t="shared" si="85"/>
        <v>524.5</v>
      </c>
    </row>
    <row r="3225" spans="1:16" ht="15">
      <c r="A3225" s="28" t="s">
        <v>2179</v>
      </c>
      <c r="B3225" s="61" t="s">
        <v>2716</v>
      </c>
      <c r="C3225" s="3"/>
      <c r="D3225" s="3"/>
      <c r="E3225" s="9" t="s">
        <v>278</v>
      </c>
      <c r="F3225" s="9" t="s">
        <v>278</v>
      </c>
      <c r="G3225" s="9" t="s">
        <v>278</v>
      </c>
      <c r="H3225" s="9" t="s">
        <v>278</v>
      </c>
      <c r="I3225" s="9" t="s">
        <v>278</v>
      </c>
      <c r="J3225" s="9" t="s">
        <v>278</v>
      </c>
      <c r="K3225" s="9" t="s">
        <v>278</v>
      </c>
      <c r="L3225" s="9" t="s">
        <v>278</v>
      </c>
      <c r="M3225" s="65">
        <v>517.70000000000005</v>
      </c>
      <c r="N3225" s="65"/>
      <c r="P3225" s="65">
        <f t="shared" si="85"/>
        <v>517.70000000000005</v>
      </c>
    </row>
    <row r="3226" spans="1:16" ht="15">
      <c r="A3226" s="28" t="s">
        <v>2180</v>
      </c>
      <c r="B3226" s="61" t="s">
        <v>2721</v>
      </c>
      <c r="C3226" s="3"/>
      <c r="D3226" s="3"/>
      <c r="E3226" s="9" t="s">
        <v>278</v>
      </c>
      <c r="F3226" s="9" t="s">
        <v>278</v>
      </c>
      <c r="G3226" s="9" t="s">
        <v>278</v>
      </c>
      <c r="H3226" s="9" t="s">
        <v>278</v>
      </c>
      <c r="I3226" s="9" t="s">
        <v>278</v>
      </c>
      <c r="J3226" s="9" t="s">
        <v>278</v>
      </c>
      <c r="K3226" s="9" t="s">
        <v>278</v>
      </c>
      <c r="L3226" s="9" t="s">
        <v>278</v>
      </c>
      <c r="M3226" s="65">
        <v>495.79999999999995</v>
      </c>
      <c r="N3226" s="65"/>
      <c r="P3226" s="65">
        <f t="shared" si="85"/>
        <v>495.79999999999995</v>
      </c>
    </row>
    <row r="3227" spans="1:16" ht="15">
      <c r="A3227" s="28" t="s">
        <v>2181</v>
      </c>
      <c r="B3227" s="239" t="s">
        <v>2190</v>
      </c>
      <c r="E3227" s="9" t="s">
        <v>278</v>
      </c>
      <c r="F3227" s="9" t="s">
        <v>278</v>
      </c>
      <c r="G3227" s="9" t="s">
        <v>278</v>
      </c>
      <c r="H3227" s="9" t="s">
        <v>278</v>
      </c>
      <c r="I3227" s="9" t="s">
        <v>278</v>
      </c>
      <c r="J3227" s="9" t="s">
        <v>278</v>
      </c>
      <c r="K3227" s="9" t="s">
        <v>278</v>
      </c>
      <c r="L3227" s="9">
        <v>93.099999999998545</v>
      </c>
      <c r="M3227" s="65">
        <v>400</v>
      </c>
      <c r="P3227" s="65">
        <f t="shared" si="85"/>
        <v>493.09999999999854</v>
      </c>
    </row>
    <row r="3228" spans="1:16" ht="15">
      <c r="A3228" s="28" t="s">
        <v>2182</v>
      </c>
      <c r="B3228" s="61" t="s">
        <v>2835</v>
      </c>
      <c r="C3228" s="3"/>
      <c r="D3228" s="3"/>
      <c r="E3228" s="9" t="s">
        <v>278</v>
      </c>
      <c r="F3228" s="9" t="s">
        <v>278</v>
      </c>
      <c r="G3228" s="9" t="s">
        <v>278</v>
      </c>
      <c r="H3228" s="9" t="s">
        <v>278</v>
      </c>
      <c r="I3228" s="9" t="s">
        <v>278</v>
      </c>
      <c r="J3228" s="9" t="s">
        <v>278</v>
      </c>
      <c r="K3228" s="9" t="s">
        <v>278</v>
      </c>
      <c r="L3228" s="9" t="s">
        <v>278</v>
      </c>
      <c r="M3228" s="65">
        <v>492.5</v>
      </c>
      <c r="N3228" s="65"/>
      <c r="P3228" s="65">
        <f t="shared" si="85"/>
        <v>492.5</v>
      </c>
    </row>
    <row r="3229" spans="1:16" ht="15">
      <c r="A3229" s="28" t="s">
        <v>2183</v>
      </c>
      <c r="B3229" s="61" t="s">
        <v>2711</v>
      </c>
      <c r="C3229" s="3"/>
      <c r="D3229" s="3"/>
      <c r="E3229" s="9" t="s">
        <v>278</v>
      </c>
      <c r="F3229" s="9" t="s">
        <v>278</v>
      </c>
      <c r="G3229" s="9" t="s">
        <v>278</v>
      </c>
      <c r="H3229" s="9" t="s">
        <v>278</v>
      </c>
      <c r="I3229" s="9" t="s">
        <v>278</v>
      </c>
      <c r="J3229" s="9" t="s">
        <v>278</v>
      </c>
      <c r="K3229" s="9" t="s">
        <v>278</v>
      </c>
      <c r="L3229" s="9" t="s">
        <v>278</v>
      </c>
      <c r="M3229" s="65">
        <v>490.2</v>
      </c>
      <c r="N3229" s="65"/>
      <c r="P3229" s="65">
        <f t="shared" si="85"/>
        <v>490.2</v>
      </c>
    </row>
    <row r="3230" spans="1:16" ht="15">
      <c r="A3230" s="28" t="s">
        <v>2184</v>
      </c>
      <c r="B3230" s="239" t="s">
        <v>1669</v>
      </c>
      <c r="E3230" s="9" t="s">
        <v>278</v>
      </c>
      <c r="F3230" s="9" t="s">
        <v>278</v>
      </c>
      <c r="G3230" s="9" t="s">
        <v>278</v>
      </c>
      <c r="H3230" s="9" t="s">
        <v>278</v>
      </c>
      <c r="I3230" s="9" t="s">
        <v>278</v>
      </c>
      <c r="J3230" s="9" t="s">
        <v>278</v>
      </c>
      <c r="K3230" s="9">
        <v>481.09999999999945</v>
      </c>
      <c r="L3230" s="9" t="s">
        <v>278</v>
      </c>
      <c r="M3230" s="9" t="s">
        <v>278</v>
      </c>
      <c r="P3230" s="65">
        <f t="shared" si="85"/>
        <v>481.09999999999945</v>
      </c>
    </row>
    <row r="3231" spans="1:16" ht="15">
      <c r="A3231" s="28" t="s">
        <v>2185</v>
      </c>
      <c r="B3231" s="61" t="s">
        <v>2715</v>
      </c>
      <c r="C3231" s="3"/>
      <c r="D3231" s="3"/>
      <c r="E3231" s="9" t="s">
        <v>278</v>
      </c>
      <c r="F3231" s="9" t="s">
        <v>278</v>
      </c>
      <c r="G3231" s="9" t="s">
        <v>278</v>
      </c>
      <c r="H3231" s="9" t="s">
        <v>278</v>
      </c>
      <c r="I3231" s="9" t="s">
        <v>278</v>
      </c>
      <c r="J3231" s="9" t="s">
        <v>278</v>
      </c>
      <c r="K3231" s="9" t="s">
        <v>278</v>
      </c>
      <c r="L3231" s="9" t="s">
        <v>278</v>
      </c>
      <c r="M3231" s="65">
        <v>469.6</v>
      </c>
      <c r="N3231" s="65"/>
      <c r="P3231" s="65">
        <f t="shared" si="85"/>
        <v>469.6</v>
      </c>
    </row>
    <row r="3232" spans="1:16" ht="15">
      <c r="A3232" s="28" t="s">
        <v>2186</v>
      </c>
      <c r="B3232" s="61" t="s">
        <v>2728</v>
      </c>
      <c r="C3232" s="3"/>
      <c r="D3232" s="3"/>
      <c r="E3232" s="9" t="s">
        <v>278</v>
      </c>
      <c r="F3232" s="9" t="s">
        <v>278</v>
      </c>
      <c r="G3232" s="9" t="s">
        <v>278</v>
      </c>
      <c r="H3232" s="9" t="s">
        <v>278</v>
      </c>
      <c r="I3232" s="9" t="s">
        <v>278</v>
      </c>
      <c r="J3232" s="9" t="s">
        <v>278</v>
      </c>
      <c r="K3232" s="9" t="s">
        <v>278</v>
      </c>
      <c r="L3232" s="9" t="s">
        <v>278</v>
      </c>
      <c r="M3232" s="65">
        <v>467.8</v>
      </c>
      <c r="N3232" s="65"/>
      <c r="P3232" s="65">
        <f t="shared" si="85"/>
        <v>467.8</v>
      </c>
    </row>
    <row r="3233" spans="1:16" ht="15">
      <c r="A3233" s="28" t="s">
        <v>2187</v>
      </c>
      <c r="B3233" s="178" t="s">
        <v>1361</v>
      </c>
      <c r="C3233" s="3"/>
      <c r="D3233" s="3"/>
      <c r="E3233" s="9" t="s">
        <v>278</v>
      </c>
      <c r="F3233" s="9" t="s">
        <v>278</v>
      </c>
      <c r="G3233" s="9" t="s">
        <v>278</v>
      </c>
      <c r="H3233" s="9" t="s">
        <v>278</v>
      </c>
      <c r="I3233" s="9">
        <v>452.80000000000109</v>
      </c>
      <c r="J3233" s="9" t="s">
        <v>278</v>
      </c>
      <c r="K3233" s="9" t="s">
        <v>278</v>
      </c>
      <c r="L3233" s="9" t="s">
        <v>278</v>
      </c>
      <c r="M3233" s="9" t="s">
        <v>278</v>
      </c>
      <c r="P3233" s="65">
        <f t="shared" si="85"/>
        <v>452.80000000000109</v>
      </c>
    </row>
    <row r="3234" spans="1:16" ht="15">
      <c r="A3234" s="28" t="s">
        <v>2188</v>
      </c>
      <c r="B3234" s="61" t="s">
        <v>2819</v>
      </c>
      <c r="C3234" s="3"/>
      <c r="D3234" s="3"/>
      <c r="E3234" s="9" t="s">
        <v>278</v>
      </c>
      <c r="F3234" s="9" t="s">
        <v>278</v>
      </c>
      <c r="G3234" s="9" t="s">
        <v>278</v>
      </c>
      <c r="H3234" s="9" t="s">
        <v>278</v>
      </c>
      <c r="I3234" s="9" t="s">
        <v>278</v>
      </c>
      <c r="J3234" s="9" t="s">
        <v>278</v>
      </c>
      <c r="K3234" s="9" t="s">
        <v>278</v>
      </c>
      <c r="L3234" s="9" t="s">
        <v>278</v>
      </c>
      <c r="M3234" s="65">
        <v>451.2</v>
      </c>
      <c r="N3234" s="65"/>
      <c r="P3234" s="65">
        <f t="shared" si="85"/>
        <v>451.2</v>
      </c>
    </row>
    <row r="3235" spans="1:16" ht="15">
      <c r="A3235" s="28" t="s">
        <v>2296</v>
      </c>
      <c r="B3235" s="178" t="s">
        <v>1338</v>
      </c>
      <c r="C3235" s="3"/>
      <c r="D3235" s="3"/>
      <c r="E3235" s="9" t="s">
        <v>278</v>
      </c>
      <c r="F3235" s="9" t="s">
        <v>278</v>
      </c>
      <c r="G3235" s="9" t="s">
        <v>278</v>
      </c>
      <c r="H3235" s="9" t="s">
        <v>278</v>
      </c>
      <c r="I3235" s="9">
        <v>447.80000000000109</v>
      </c>
      <c r="J3235" s="9" t="s">
        <v>278</v>
      </c>
      <c r="K3235" s="9" t="s">
        <v>278</v>
      </c>
      <c r="L3235" s="9" t="s">
        <v>278</v>
      </c>
      <c r="M3235" s="9" t="s">
        <v>278</v>
      </c>
      <c r="P3235" s="65">
        <f t="shared" si="85"/>
        <v>447.80000000000109</v>
      </c>
    </row>
    <row r="3236" spans="1:16" ht="15">
      <c r="A3236" s="28" t="s">
        <v>2297</v>
      </c>
      <c r="B3236" s="61" t="s">
        <v>2719</v>
      </c>
      <c r="C3236" s="3"/>
      <c r="D3236" s="3"/>
      <c r="E3236" s="9" t="s">
        <v>278</v>
      </c>
      <c r="F3236" s="9" t="s">
        <v>278</v>
      </c>
      <c r="G3236" s="9" t="s">
        <v>278</v>
      </c>
      <c r="H3236" s="9" t="s">
        <v>278</v>
      </c>
      <c r="I3236" s="9" t="s">
        <v>278</v>
      </c>
      <c r="J3236" s="9" t="s">
        <v>278</v>
      </c>
      <c r="K3236" s="9" t="s">
        <v>278</v>
      </c>
      <c r="L3236" s="9" t="s">
        <v>278</v>
      </c>
      <c r="M3236" s="65">
        <v>430.9</v>
      </c>
      <c r="N3236" s="65"/>
      <c r="P3236" s="65">
        <f t="shared" si="85"/>
        <v>430.9</v>
      </c>
    </row>
    <row r="3237" spans="1:16" ht="15">
      <c r="A3237" s="28" t="s">
        <v>2298</v>
      </c>
      <c r="B3237" s="61" t="s">
        <v>2713</v>
      </c>
      <c r="C3237" s="3"/>
      <c r="D3237" s="3"/>
      <c r="E3237" s="9" t="s">
        <v>278</v>
      </c>
      <c r="F3237" s="9" t="s">
        <v>278</v>
      </c>
      <c r="G3237" s="9" t="s">
        <v>278</v>
      </c>
      <c r="H3237" s="9" t="s">
        <v>278</v>
      </c>
      <c r="I3237" s="9" t="s">
        <v>278</v>
      </c>
      <c r="J3237" s="9" t="s">
        <v>278</v>
      </c>
      <c r="K3237" s="9" t="s">
        <v>278</v>
      </c>
      <c r="L3237" s="9" t="s">
        <v>278</v>
      </c>
      <c r="M3237" s="65">
        <v>424.2</v>
      </c>
      <c r="N3237" s="65"/>
      <c r="P3237" s="65">
        <f t="shared" si="85"/>
        <v>424.2</v>
      </c>
    </row>
    <row r="3238" spans="1:16" ht="15">
      <c r="A3238" s="253" t="s">
        <v>2676</v>
      </c>
      <c r="B3238" s="239" t="s">
        <v>1692</v>
      </c>
      <c r="E3238" s="9" t="s">
        <v>278</v>
      </c>
      <c r="F3238" s="9" t="s">
        <v>278</v>
      </c>
      <c r="G3238" s="9" t="s">
        <v>278</v>
      </c>
      <c r="H3238" s="9" t="s">
        <v>278</v>
      </c>
      <c r="I3238" s="9" t="s">
        <v>278</v>
      </c>
      <c r="J3238" s="9" t="s">
        <v>278</v>
      </c>
      <c r="K3238" s="9">
        <v>239.699999999998</v>
      </c>
      <c r="L3238" s="9">
        <v>184.00000000000273</v>
      </c>
      <c r="M3238" s="9" t="s">
        <v>278</v>
      </c>
      <c r="P3238" s="65">
        <f t="shared" ref="P3238:P3268" si="86">SUM(E3238:M3238)</f>
        <v>423.70000000000073</v>
      </c>
    </row>
    <row r="3239" spans="1:16" ht="15">
      <c r="A3239" s="253" t="s">
        <v>2677</v>
      </c>
      <c r="B3239" s="61" t="s">
        <v>2712</v>
      </c>
      <c r="C3239" s="3"/>
      <c r="D3239" s="3"/>
      <c r="E3239" s="9" t="s">
        <v>278</v>
      </c>
      <c r="F3239" s="9" t="s">
        <v>278</v>
      </c>
      <c r="G3239" s="9" t="s">
        <v>278</v>
      </c>
      <c r="H3239" s="9" t="s">
        <v>278</v>
      </c>
      <c r="I3239" s="9" t="s">
        <v>278</v>
      </c>
      <c r="J3239" s="9" t="s">
        <v>278</v>
      </c>
      <c r="K3239" s="9" t="s">
        <v>278</v>
      </c>
      <c r="L3239" s="9" t="s">
        <v>278</v>
      </c>
      <c r="M3239" s="65">
        <v>422.1</v>
      </c>
      <c r="N3239" s="65"/>
      <c r="P3239" s="65">
        <f t="shared" si="86"/>
        <v>422.1</v>
      </c>
    </row>
    <row r="3240" spans="1:16" ht="15">
      <c r="A3240" s="253" t="s">
        <v>2678</v>
      </c>
      <c r="B3240" s="61" t="s">
        <v>2704</v>
      </c>
      <c r="C3240" s="3"/>
      <c r="D3240" s="3"/>
      <c r="E3240" s="9" t="s">
        <v>278</v>
      </c>
      <c r="F3240" s="9" t="s">
        <v>278</v>
      </c>
      <c r="G3240" s="9" t="s">
        <v>278</v>
      </c>
      <c r="H3240" s="9" t="s">
        <v>278</v>
      </c>
      <c r="I3240" s="9" t="s">
        <v>278</v>
      </c>
      <c r="J3240" s="9" t="s">
        <v>278</v>
      </c>
      <c r="K3240" s="9" t="s">
        <v>278</v>
      </c>
      <c r="L3240" s="9" t="s">
        <v>278</v>
      </c>
      <c r="M3240" s="65">
        <v>413.50000000000006</v>
      </c>
      <c r="N3240" s="65"/>
      <c r="P3240" s="65">
        <f t="shared" si="86"/>
        <v>413.50000000000006</v>
      </c>
    </row>
    <row r="3241" spans="1:16" ht="15">
      <c r="A3241" s="253" t="s">
        <v>2679</v>
      </c>
      <c r="B3241" s="61" t="s">
        <v>2710</v>
      </c>
      <c r="C3241" s="3"/>
      <c r="D3241" s="3"/>
      <c r="E3241" s="9" t="s">
        <v>278</v>
      </c>
      <c r="F3241" s="9" t="s">
        <v>278</v>
      </c>
      <c r="G3241" s="9" t="s">
        <v>278</v>
      </c>
      <c r="H3241" s="9" t="s">
        <v>278</v>
      </c>
      <c r="I3241" s="9" t="s">
        <v>278</v>
      </c>
      <c r="J3241" s="9" t="s">
        <v>278</v>
      </c>
      <c r="K3241" s="9" t="s">
        <v>278</v>
      </c>
      <c r="L3241" s="9" t="s">
        <v>278</v>
      </c>
      <c r="M3241" s="65">
        <v>400.3</v>
      </c>
      <c r="N3241" s="65"/>
      <c r="P3241" s="65">
        <f t="shared" si="86"/>
        <v>400.3</v>
      </c>
    </row>
    <row r="3242" spans="1:16" ht="15">
      <c r="A3242" s="253" t="s">
        <v>2680</v>
      </c>
      <c r="B3242" s="178" t="s">
        <v>1340</v>
      </c>
      <c r="C3242" s="3"/>
      <c r="D3242" s="3"/>
      <c r="E3242" s="9" t="s">
        <v>278</v>
      </c>
      <c r="F3242" s="9" t="s">
        <v>278</v>
      </c>
      <c r="G3242" s="9" t="s">
        <v>278</v>
      </c>
      <c r="H3242" s="9" t="s">
        <v>278</v>
      </c>
      <c r="I3242" s="9">
        <v>399.79999999999927</v>
      </c>
      <c r="J3242" s="9" t="s">
        <v>278</v>
      </c>
      <c r="K3242" s="9" t="s">
        <v>278</v>
      </c>
      <c r="L3242" s="9" t="s">
        <v>278</v>
      </c>
      <c r="M3242" s="9" t="s">
        <v>278</v>
      </c>
      <c r="P3242" s="65">
        <f t="shared" si="86"/>
        <v>399.79999999999927</v>
      </c>
    </row>
    <row r="3243" spans="1:16" ht="15">
      <c r="A3243" s="253" t="s">
        <v>2681</v>
      </c>
      <c r="B3243" s="61" t="s">
        <v>2707</v>
      </c>
      <c r="C3243" s="3"/>
      <c r="D3243" s="3"/>
      <c r="E3243" s="9" t="s">
        <v>278</v>
      </c>
      <c r="F3243" s="9" t="s">
        <v>278</v>
      </c>
      <c r="G3243" s="9" t="s">
        <v>278</v>
      </c>
      <c r="H3243" s="9" t="s">
        <v>278</v>
      </c>
      <c r="I3243" s="9" t="s">
        <v>278</v>
      </c>
      <c r="J3243" s="9" t="s">
        <v>278</v>
      </c>
      <c r="K3243" s="9" t="s">
        <v>278</v>
      </c>
      <c r="L3243" s="9" t="s">
        <v>278</v>
      </c>
      <c r="M3243" s="65">
        <v>392.8</v>
      </c>
      <c r="N3243" s="65"/>
      <c r="P3243" s="65">
        <f t="shared" si="86"/>
        <v>392.8</v>
      </c>
    </row>
    <row r="3244" spans="1:16" ht="15">
      <c r="A3244" s="253" t="s">
        <v>2682</v>
      </c>
      <c r="B3244" s="61" t="s">
        <v>2702</v>
      </c>
      <c r="C3244" s="3"/>
      <c r="D3244" s="3"/>
      <c r="E3244" s="9" t="s">
        <v>278</v>
      </c>
      <c r="F3244" s="9" t="s">
        <v>278</v>
      </c>
      <c r="G3244" s="9" t="s">
        <v>278</v>
      </c>
      <c r="H3244" s="9" t="s">
        <v>278</v>
      </c>
      <c r="I3244" s="9" t="s">
        <v>278</v>
      </c>
      <c r="J3244" s="9" t="s">
        <v>278</v>
      </c>
      <c r="K3244" s="9" t="s">
        <v>278</v>
      </c>
      <c r="L3244" s="9" t="s">
        <v>278</v>
      </c>
      <c r="M3244" s="65">
        <v>392.8</v>
      </c>
      <c r="N3244" s="65"/>
      <c r="P3244" s="65">
        <f t="shared" si="86"/>
        <v>392.8</v>
      </c>
    </row>
    <row r="3245" spans="1:16" ht="15">
      <c r="A3245" s="253" t="s">
        <v>2683</v>
      </c>
      <c r="B3245" s="61" t="s">
        <v>2724</v>
      </c>
      <c r="C3245" s="3"/>
      <c r="D3245" s="3"/>
      <c r="E3245" s="9" t="s">
        <v>278</v>
      </c>
      <c r="F3245" s="9" t="s">
        <v>278</v>
      </c>
      <c r="G3245" s="9" t="s">
        <v>278</v>
      </c>
      <c r="H3245" s="9" t="s">
        <v>278</v>
      </c>
      <c r="I3245" s="9" t="s">
        <v>278</v>
      </c>
      <c r="J3245" s="9" t="s">
        <v>278</v>
      </c>
      <c r="K3245" s="9" t="s">
        <v>278</v>
      </c>
      <c r="L3245" s="9" t="s">
        <v>278</v>
      </c>
      <c r="M3245" s="65">
        <v>388</v>
      </c>
      <c r="N3245" s="65"/>
      <c r="P3245" s="65">
        <f t="shared" si="86"/>
        <v>388</v>
      </c>
    </row>
    <row r="3246" spans="1:16" ht="15">
      <c r="A3246" s="253" t="s">
        <v>2684</v>
      </c>
      <c r="B3246" s="239" t="s">
        <v>1651</v>
      </c>
      <c r="C3246" s="3"/>
      <c r="D3246" s="3"/>
      <c r="E3246" s="9" t="s">
        <v>278</v>
      </c>
      <c r="F3246" s="9" t="s">
        <v>278</v>
      </c>
      <c r="G3246" s="9" t="s">
        <v>278</v>
      </c>
      <c r="H3246" s="9" t="s">
        <v>278</v>
      </c>
      <c r="I3246" s="9" t="s">
        <v>278</v>
      </c>
      <c r="J3246" s="9">
        <v>387.70000000000255</v>
      </c>
      <c r="K3246" s="9" t="s">
        <v>278</v>
      </c>
      <c r="L3246" s="9" t="s">
        <v>278</v>
      </c>
      <c r="M3246" s="9" t="s">
        <v>278</v>
      </c>
      <c r="P3246" s="65">
        <f t="shared" si="86"/>
        <v>387.70000000000255</v>
      </c>
    </row>
    <row r="3247" spans="1:16" ht="15">
      <c r="A3247" s="253" t="s">
        <v>2685</v>
      </c>
      <c r="B3247" s="61" t="s">
        <v>2708</v>
      </c>
      <c r="C3247" s="3"/>
      <c r="D3247" s="3"/>
      <c r="E3247" s="9" t="s">
        <v>278</v>
      </c>
      <c r="F3247" s="9" t="s">
        <v>278</v>
      </c>
      <c r="G3247" s="9" t="s">
        <v>278</v>
      </c>
      <c r="H3247" s="9" t="s">
        <v>278</v>
      </c>
      <c r="I3247" s="9" t="s">
        <v>278</v>
      </c>
      <c r="J3247" s="9" t="s">
        <v>278</v>
      </c>
      <c r="K3247" s="9" t="s">
        <v>278</v>
      </c>
      <c r="L3247" s="9" t="s">
        <v>278</v>
      </c>
      <c r="M3247" s="65">
        <v>382.70000000000005</v>
      </c>
      <c r="N3247" s="65"/>
      <c r="P3247" s="65">
        <f t="shared" si="86"/>
        <v>382.70000000000005</v>
      </c>
    </row>
    <row r="3248" spans="1:16" ht="15">
      <c r="A3248" s="253" t="s">
        <v>2686</v>
      </c>
      <c r="B3248" s="61" t="s">
        <v>2699</v>
      </c>
      <c r="C3248" s="3"/>
      <c r="D3248" s="3"/>
      <c r="E3248" s="9" t="s">
        <v>278</v>
      </c>
      <c r="F3248" s="9" t="s">
        <v>278</v>
      </c>
      <c r="G3248" s="9" t="s">
        <v>278</v>
      </c>
      <c r="H3248" s="9" t="s">
        <v>278</v>
      </c>
      <c r="I3248" s="9" t="s">
        <v>278</v>
      </c>
      <c r="J3248" s="9" t="s">
        <v>278</v>
      </c>
      <c r="K3248" s="9" t="s">
        <v>278</v>
      </c>
      <c r="L3248" s="9" t="s">
        <v>278</v>
      </c>
      <c r="M3248" s="65">
        <v>382.4</v>
      </c>
      <c r="N3248" s="65"/>
      <c r="P3248" s="65">
        <f t="shared" si="86"/>
        <v>382.4</v>
      </c>
    </row>
    <row r="3249" spans="1:16" ht="15">
      <c r="A3249" s="253" t="s">
        <v>2687</v>
      </c>
      <c r="B3249" s="61" t="s">
        <v>2726</v>
      </c>
      <c r="C3249" s="3"/>
      <c r="D3249" s="3"/>
      <c r="E3249" s="9" t="s">
        <v>278</v>
      </c>
      <c r="F3249" s="9" t="s">
        <v>278</v>
      </c>
      <c r="G3249" s="9" t="s">
        <v>278</v>
      </c>
      <c r="H3249" s="9" t="s">
        <v>278</v>
      </c>
      <c r="I3249" s="9" t="s">
        <v>278</v>
      </c>
      <c r="J3249" s="9" t="s">
        <v>278</v>
      </c>
      <c r="K3249" s="9" t="s">
        <v>278</v>
      </c>
      <c r="L3249" s="9" t="s">
        <v>278</v>
      </c>
      <c r="M3249" s="65">
        <v>379</v>
      </c>
      <c r="N3249" s="65"/>
      <c r="P3249" s="65">
        <f t="shared" si="86"/>
        <v>379</v>
      </c>
    </row>
    <row r="3250" spans="1:16" ht="15">
      <c r="A3250" s="253" t="s">
        <v>2688</v>
      </c>
      <c r="B3250" s="61" t="s">
        <v>2717</v>
      </c>
      <c r="C3250" s="3"/>
      <c r="D3250" s="3"/>
      <c r="E3250" s="9" t="s">
        <v>278</v>
      </c>
      <c r="F3250" s="9" t="s">
        <v>278</v>
      </c>
      <c r="G3250" s="9" t="s">
        <v>278</v>
      </c>
      <c r="H3250" s="9" t="s">
        <v>278</v>
      </c>
      <c r="I3250" s="9" t="s">
        <v>278</v>
      </c>
      <c r="J3250" s="9" t="s">
        <v>278</v>
      </c>
      <c r="K3250" s="9" t="s">
        <v>278</v>
      </c>
      <c r="L3250" s="9" t="s">
        <v>278</v>
      </c>
      <c r="M3250" s="65">
        <v>370.70000000000005</v>
      </c>
      <c r="N3250" s="65"/>
      <c r="P3250" s="65">
        <f t="shared" si="86"/>
        <v>370.70000000000005</v>
      </c>
    </row>
    <row r="3251" spans="1:16" ht="15">
      <c r="A3251" s="253" t="s">
        <v>2689</v>
      </c>
      <c r="B3251" s="61" t="s">
        <v>2718</v>
      </c>
      <c r="C3251" s="3"/>
      <c r="D3251" s="3"/>
      <c r="E3251" s="9" t="s">
        <v>278</v>
      </c>
      <c r="F3251" s="9" t="s">
        <v>278</v>
      </c>
      <c r="G3251" s="9" t="s">
        <v>278</v>
      </c>
      <c r="H3251" s="9" t="s">
        <v>278</v>
      </c>
      <c r="I3251" s="9" t="s">
        <v>278</v>
      </c>
      <c r="J3251" s="9" t="s">
        <v>278</v>
      </c>
      <c r="K3251" s="9" t="s">
        <v>278</v>
      </c>
      <c r="L3251" s="9" t="s">
        <v>278</v>
      </c>
      <c r="M3251" s="65">
        <v>365.6</v>
      </c>
      <c r="N3251" s="65"/>
      <c r="P3251" s="65">
        <f t="shared" si="86"/>
        <v>365.6</v>
      </c>
    </row>
    <row r="3252" spans="1:16" ht="15">
      <c r="A3252" s="253" t="s">
        <v>2690</v>
      </c>
      <c r="B3252" s="61" t="s">
        <v>2722</v>
      </c>
      <c r="C3252" s="3"/>
      <c r="D3252" s="3"/>
      <c r="E3252" s="9" t="s">
        <v>278</v>
      </c>
      <c r="F3252" s="9" t="s">
        <v>278</v>
      </c>
      <c r="G3252" s="9" t="s">
        <v>278</v>
      </c>
      <c r="H3252" s="9" t="s">
        <v>278</v>
      </c>
      <c r="I3252" s="9" t="s">
        <v>278</v>
      </c>
      <c r="J3252" s="9" t="s">
        <v>278</v>
      </c>
      <c r="K3252" s="9" t="s">
        <v>278</v>
      </c>
      <c r="L3252" s="9" t="s">
        <v>278</v>
      </c>
      <c r="M3252" s="65">
        <v>361.2</v>
      </c>
      <c r="N3252" s="65"/>
      <c r="P3252" s="65">
        <f t="shared" si="86"/>
        <v>361.2</v>
      </c>
    </row>
    <row r="3253" spans="1:16" ht="15">
      <c r="A3253" s="253" t="s">
        <v>2691</v>
      </c>
      <c r="B3253" s="61" t="s">
        <v>2709</v>
      </c>
      <c r="C3253" s="3"/>
      <c r="D3253" s="3"/>
      <c r="E3253" s="9" t="s">
        <v>278</v>
      </c>
      <c r="F3253" s="9" t="s">
        <v>278</v>
      </c>
      <c r="G3253" s="9" t="s">
        <v>278</v>
      </c>
      <c r="H3253" s="9" t="s">
        <v>278</v>
      </c>
      <c r="I3253" s="9" t="s">
        <v>278</v>
      </c>
      <c r="J3253" s="9" t="s">
        <v>278</v>
      </c>
      <c r="K3253" s="9" t="s">
        <v>278</v>
      </c>
      <c r="L3253" s="9" t="s">
        <v>278</v>
      </c>
      <c r="M3253" s="65">
        <v>356.09999999999997</v>
      </c>
      <c r="N3253" s="65"/>
      <c r="P3253" s="65">
        <f t="shared" si="86"/>
        <v>356.09999999999997</v>
      </c>
    </row>
    <row r="3254" spans="1:16" ht="15">
      <c r="A3254" s="253" t="s">
        <v>2692</v>
      </c>
      <c r="B3254" s="61" t="s">
        <v>2714</v>
      </c>
      <c r="C3254" s="3"/>
      <c r="D3254" s="3"/>
      <c r="E3254" s="9" t="s">
        <v>278</v>
      </c>
      <c r="F3254" s="9" t="s">
        <v>278</v>
      </c>
      <c r="G3254" s="9" t="s">
        <v>278</v>
      </c>
      <c r="H3254" s="9" t="s">
        <v>278</v>
      </c>
      <c r="I3254" s="9" t="s">
        <v>278</v>
      </c>
      <c r="J3254" s="9" t="s">
        <v>278</v>
      </c>
      <c r="K3254" s="9" t="s">
        <v>278</v>
      </c>
      <c r="L3254" s="9" t="s">
        <v>278</v>
      </c>
      <c r="M3254" s="65">
        <v>353.9</v>
      </c>
      <c r="N3254" s="65"/>
      <c r="P3254" s="65">
        <f t="shared" si="86"/>
        <v>353.9</v>
      </c>
    </row>
    <row r="3255" spans="1:16" ht="15">
      <c r="A3255" s="253" t="s">
        <v>2693</v>
      </c>
      <c r="B3255" s="61" t="s">
        <v>2720</v>
      </c>
      <c r="C3255" s="3"/>
      <c r="D3255" s="3"/>
      <c r="E3255" s="9" t="s">
        <v>278</v>
      </c>
      <c r="F3255" s="9" t="s">
        <v>278</v>
      </c>
      <c r="G3255" s="9" t="s">
        <v>278</v>
      </c>
      <c r="H3255" s="9" t="s">
        <v>278</v>
      </c>
      <c r="I3255" s="9" t="s">
        <v>278</v>
      </c>
      <c r="J3255" s="9" t="s">
        <v>278</v>
      </c>
      <c r="K3255" s="9" t="s">
        <v>278</v>
      </c>
      <c r="L3255" s="9" t="s">
        <v>278</v>
      </c>
      <c r="M3255" s="65">
        <v>352.9</v>
      </c>
      <c r="N3255" s="65"/>
      <c r="P3255" s="65">
        <f t="shared" si="86"/>
        <v>352.9</v>
      </c>
    </row>
    <row r="3256" spans="1:16" ht="15">
      <c r="A3256" s="253" t="s">
        <v>2694</v>
      </c>
      <c r="B3256" s="61" t="s">
        <v>2701</v>
      </c>
      <c r="C3256" s="3"/>
      <c r="D3256" s="3"/>
      <c r="E3256" s="9" t="s">
        <v>278</v>
      </c>
      <c r="F3256" s="9" t="s">
        <v>278</v>
      </c>
      <c r="G3256" s="9" t="s">
        <v>278</v>
      </c>
      <c r="H3256" s="9" t="s">
        <v>278</v>
      </c>
      <c r="I3256" s="9" t="s">
        <v>278</v>
      </c>
      <c r="J3256" s="9" t="s">
        <v>278</v>
      </c>
      <c r="K3256" s="9" t="s">
        <v>278</v>
      </c>
      <c r="L3256" s="9" t="s">
        <v>278</v>
      </c>
      <c r="M3256" s="65">
        <v>346</v>
      </c>
      <c r="N3256" s="65"/>
      <c r="P3256" s="65">
        <f t="shared" si="86"/>
        <v>346</v>
      </c>
    </row>
    <row r="3257" spans="1:16" ht="15">
      <c r="A3257" s="253" t="s">
        <v>2695</v>
      </c>
      <c r="B3257" s="239" t="s">
        <v>1670</v>
      </c>
      <c r="E3257" s="9" t="s">
        <v>278</v>
      </c>
      <c r="F3257" s="9" t="s">
        <v>278</v>
      </c>
      <c r="G3257" s="9" t="s">
        <v>278</v>
      </c>
      <c r="H3257" s="9" t="s">
        <v>278</v>
      </c>
      <c r="I3257" s="9" t="s">
        <v>278</v>
      </c>
      <c r="J3257" s="9" t="s">
        <v>278</v>
      </c>
      <c r="K3257" s="9">
        <v>344.39999999999873</v>
      </c>
      <c r="L3257" s="9" t="s">
        <v>278</v>
      </c>
      <c r="M3257" s="9" t="s">
        <v>278</v>
      </c>
      <c r="P3257" s="65">
        <f t="shared" si="86"/>
        <v>344.39999999999873</v>
      </c>
    </row>
    <row r="3258" spans="1:16" ht="15">
      <c r="A3258" s="253" t="s">
        <v>2696</v>
      </c>
      <c r="B3258" s="178" t="s">
        <v>1347</v>
      </c>
      <c r="C3258" s="3"/>
      <c r="D3258" s="3"/>
      <c r="E3258" s="9" t="s">
        <v>278</v>
      </c>
      <c r="F3258" s="9" t="s">
        <v>278</v>
      </c>
      <c r="G3258" s="9" t="s">
        <v>278</v>
      </c>
      <c r="H3258" s="9" t="s">
        <v>278</v>
      </c>
      <c r="I3258" s="9">
        <v>344</v>
      </c>
      <c r="J3258" s="9" t="s">
        <v>278</v>
      </c>
      <c r="K3258" s="9" t="s">
        <v>278</v>
      </c>
      <c r="L3258" s="9" t="s">
        <v>278</v>
      </c>
      <c r="M3258" s="9" t="s">
        <v>278</v>
      </c>
      <c r="P3258" s="65">
        <f t="shared" si="86"/>
        <v>344</v>
      </c>
    </row>
    <row r="3259" spans="1:16" ht="15">
      <c r="A3259" s="253" t="s">
        <v>2697</v>
      </c>
      <c r="B3259" s="61" t="s">
        <v>2725</v>
      </c>
      <c r="C3259" s="3"/>
      <c r="D3259" s="3"/>
      <c r="E3259" s="9" t="s">
        <v>278</v>
      </c>
      <c r="F3259" s="9" t="s">
        <v>278</v>
      </c>
      <c r="G3259" s="9" t="s">
        <v>278</v>
      </c>
      <c r="H3259" s="9" t="s">
        <v>278</v>
      </c>
      <c r="I3259" s="9" t="s">
        <v>278</v>
      </c>
      <c r="J3259" s="9" t="s">
        <v>278</v>
      </c>
      <c r="K3259" s="9" t="s">
        <v>278</v>
      </c>
      <c r="L3259" s="9" t="s">
        <v>278</v>
      </c>
      <c r="M3259" s="65">
        <v>338.5</v>
      </c>
      <c r="N3259" s="65"/>
      <c r="P3259" s="65">
        <f t="shared" si="86"/>
        <v>338.5</v>
      </c>
    </row>
    <row r="3260" spans="1:16" ht="15">
      <c r="A3260" s="253" t="s">
        <v>2698</v>
      </c>
      <c r="B3260" s="61" t="s">
        <v>688</v>
      </c>
      <c r="E3260" s="9" t="s">
        <v>278</v>
      </c>
      <c r="F3260" s="9" t="s">
        <v>278</v>
      </c>
      <c r="G3260" s="9" t="s">
        <v>278</v>
      </c>
      <c r="H3260" s="9">
        <v>331.29999999999927</v>
      </c>
      <c r="I3260" s="9" t="s">
        <v>278</v>
      </c>
      <c r="J3260" s="9" t="s">
        <v>278</v>
      </c>
      <c r="K3260" s="9" t="s">
        <v>278</v>
      </c>
      <c r="L3260" s="9" t="s">
        <v>278</v>
      </c>
      <c r="M3260" s="9" t="s">
        <v>278</v>
      </c>
      <c r="P3260" s="65">
        <f t="shared" si="86"/>
        <v>331.29999999999927</v>
      </c>
    </row>
    <row r="3261" spans="1:16" ht="15">
      <c r="A3261" s="253" t="s">
        <v>2727</v>
      </c>
      <c r="B3261" s="61" t="s">
        <v>2705</v>
      </c>
      <c r="C3261" s="3"/>
      <c r="D3261" s="3"/>
      <c r="E3261" s="9" t="s">
        <v>278</v>
      </c>
      <c r="F3261" s="9" t="s">
        <v>278</v>
      </c>
      <c r="G3261" s="9" t="s">
        <v>278</v>
      </c>
      <c r="H3261" s="9" t="s">
        <v>278</v>
      </c>
      <c r="I3261" s="9" t="s">
        <v>278</v>
      </c>
      <c r="J3261" s="9" t="s">
        <v>278</v>
      </c>
      <c r="K3261" s="9" t="s">
        <v>278</v>
      </c>
      <c r="L3261" s="9" t="s">
        <v>278</v>
      </c>
      <c r="M3261" s="65">
        <v>302.7</v>
      </c>
      <c r="N3261" s="65"/>
      <c r="P3261" s="65">
        <f t="shared" si="86"/>
        <v>302.7</v>
      </c>
    </row>
    <row r="3262" spans="1:16" ht="15">
      <c r="A3262" s="253" t="s">
        <v>2820</v>
      </c>
      <c r="B3262" s="61" t="s">
        <v>2203</v>
      </c>
      <c r="E3262" s="9" t="s">
        <v>278</v>
      </c>
      <c r="F3262" s="9" t="s">
        <v>278</v>
      </c>
      <c r="G3262" s="9" t="s">
        <v>278</v>
      </c>
      <c r="H3262" s="9" t="s">
        <v>278</v>
      </c>
      <c r="I3262" s="9" t="s">
        <v>278</v>
      </c>
      <c r="J3262" s="9" t="s">
        <v>278</v>
      </c>
      <c r="K3262" s="9" t="s">
        <v>278</v>
      </c>
      <c r="L3262" s="9">
        <v>253.30000000000473</v>
      </c>
      <c r="M3262" s="9" t="s">
        <v>278</v>
      </c>
      <c r="P3262" s="65">
        <f t="shared" si="86"/>
        <v>253.30000000000473</v>
      </c>
    </row>
    <row r="3263" spans="1:16" ht="15">
      <c r="A3263" s="253" t="s">
        <v>2837</v>
      </c>
      <c r="B3263" s="61" t="s">
        <v>2204</v>
      </c>
      <c r="E3263" s="9" t="s">
        <v>278</v>
      </c>
      <c r="F3263" s="9" t="s">
        <v>278</v>
      </c>
      <c r="G3263" s="9" t="s">
        <v>278</v>
      </c>
      <c r="H3263" s="9" t="s">
        <v>278</v>
      </c>
      <c r="I3263" s="9" t="s">
        <v>278</v>
      </c>
      <c r="J3263" s="9" t="s">
        <v>278</v>
      </c>
      <c r="K3263" s="9" t="s">
        <v>278</v>
      </c>
      <c r="L3263" s="9">
        <v>224</v>
      </c>
      <c r="M3263" s="9" t="s">
        <v>278</v>
      </c>
      <c r="N3263" s="65"/>
      <c r="P3263" s="65">
        <f t="shared" si="86"/>
        <v>224</v>
      </c>
    </row>
    <row r="3264" spans="1:16" ht="15">
      <c r="A3264" s="253" t="s">
        <v>2887</v>
      </c>
      <c r="B3264" s="239" t="s">
        <v>2189</v>
      </c>
      <c r="E3264" s="9" t="s">
        <v>278</v>
      </c>
      <c r="F3264" s="9" t="s">
        <v>278</v>
      </c>
      <c r="G3264" s="9" t="s">
        <v>278</v>
      </c>
      <c r="H3264" s="9" t="s">
        <v>278</v>
      </c>
      <c r="I3264" s="9" t="s">
        <v>278</v>
      </c>
      <c r="J3264" s="9" t="s">
        <v>278</v>
      </c>
      <c r="K3264" s="9" t="s">
        <v>278</v>
      </c>
      <c r="L3264" s="9">
        <v>209.00000000000182</v>
      </c>
      <c r="M3264" s="9" t="s">
        <v>278</v>
      </c>
      <c r="P3264" s="65">
        <f t="shared" si="86"/>
        <v>209.00000000000182</v>
      </c>
    </row>
    <row r="3265" spans="1:21" ht="15">
      <c r="A3265" s="253" t="s">
        <v>2888</v>
      </c>
      <c r="B3265" s="61" t="s">
        <v>164</v>
      </c>
      <c r="E3265" s="9" t="s">
        <v>278</v>
      </c>
      <c r="F3265" s="9" t="s">
        <v>278</v>
      </c>
      <c r="G3265" s="9">
        <v>182.3</v>
      </c>
      <c r="H3265" s="9" t="s">
        <v>278</v>
      </c>
      <c r="I3265" s="9" t="s">
        <v>278</v>
      </c>
      <c r="J3265" s="9" t="s">
        <v>278</v>
      </c>
      <c r="K3265" s="9" t="s">
        <v>278</v>
      </c>
      <c r="L3265" s="9" t="s">
        <v>278</v>
      </c>
      <c r="M3265" s="9" t="s">
        <v>278</v>
      </c>
      <c r="P3265" s="65">
        <f t="shared" si="86"/>
        <v>182.3</v>
      </c>
      <c r="U3265" s="190"/>
    </row>
    <row r="3266" spans="1:21" ht="15">
      <c r="A3266" s="253" t="s">
        <v>2889</v>
      </c>
      <c r="B3266" s="61" t="s">
        <v>678</v>
      </c>
      <c r="E3266" s="9" t="s">
        <v>278</v>
      </c>
      <c r="F3266" s="9" t="s">
        <v>278</v>
      </c>
      <c r="G3266" s="9" t="s">
        <v>278</v>
      </c>
      <c r="H3266" s="9">
        <v>175.50000000000091</v>
      </c>
      <c r="I3266" s="9" t="s">
        <v>278</v>
      </c>
      <c r="J3266" s="9" t="s">
        <v>278</v>
      </c>
      <c r="K3266" s="9" t="s">
        <v>278</v>
      </c>
      <c r="L3266" s="9" t="s">
        <v>278</v>
      </c>
      <c r="M3266" s="9" t="s">
        <v>278</v>
      </c>
      <c r="P3266" s="65">
        <f t="shared" si="86"/>
        <v>175.50000000000091</v>
      </c>
      <c r="U3266" s="190"/>
    </row>
    <row r="3267" spans="1:21" ht="15">
      <c r="A3267" s="253" t="s">
        <v>2890</v>
      </c>
      <c r="B3267" s="61" t="s">
        <v>2214</v>
      </c>
      <c r="E3267" s="9" t="s">
        <v>278</v>
      </c>
      <c r="F3267" s="9" t="s">
        <v>278</v>
      </c>
      <c r="G3267" s="9" t="s">
        <v>278</v>
      </c>
      <c r="H3267" s="9" t="s">
        <v>278</v>
      </c>
      <c r="I3267" s="9" t="s">
        <v>278</v>
      </c>
      <c r="J3267" s="9" t="s">
        <v>278</v>
      </c>
      <c r="K3267" s="9" t="s">
        <v>278</v>
      </c>
      <c r="L3267" s="9">
        <v>166.49999999999818</v>
      </c>
      <c r="M3267" s="9" t="s">
        <v>278</v>
      </c>
      <c r="N3267" s="65"/>
      <c r="P3267" s="65">
        <f t="shared" si="86"/>
        <v>166.49999999999818</v>
      </c>
    </row>
    <row r="3268" spans="1:21" ht="15">
      <c r="A3268" s="253" t="s">
        <v>2891</v>
      </c>
      <c r="B3268" s="61" t="s">
        <v>179</v>
      </c>
      <c r="E3268" s="9">
        <v>82.5</v>
      </c>
      <c r="F3268" s="9" t="s">
        <v>278</v>
      </c>
      <c r="G3268" s="9" t="s">
        <v>278</v>
      </c>
      <c r="H3268" s="9" t="s">
        <v>278</v>
      </c>
      <c r="I3268" s="9" t="s">
        <v>278</v>
      </c>
      <c r="J3268" s="9" t="s">
        <v>278</v>
      </c>
      <c r="K3268" s="9" t="s">
        <v>278</v>
      </c>
      <c r="L3268" s="9" t="s">
        <v>278</v>
      </c>
      <c r="M3268" s="9" t="s">
        <v>278</v>
      </c>
      <c r="P3268" s="65">
        <f t="shared" si="86"/>
        <v>82.5</v>
      </c>
    </row>
    <row r="3269" spans="1:21" ht="15">
      <c r="A3269" s="28"/>
      <c r="B3269" s="61"/>
      <c r="E3269" s="9"/>
      <c r="F3269" s="9"/>
      <c r="G3269" s="9"/>
      <c r="H3269" s="9"/>
      <c r="L3269" s="67"/>
      <c r="M3269" s="67"/>
      <c r="N3269" s="65"/>
    </row>
    <row r="3270" spans="1:21" ht="15">
      <c r="A3270" s="28"/>
      <c r="B3270" s="61"/>
      <c r="E3270" s="9"/>
      <c r="L3270" s="67"/>
      <c r="M3270" s="67"/>
    </row>
    <row r="3271" spans="1:21" ht="15">
      <c r="A3271" s="28"/>
      <c r="B3271" s="61"/>
      <c r="E3271" s="9"/>
      <c r="L3271" s="67"/>
      <c r="M3271" s="67"/>
    </row>
    <row r="3272" spans="1:21" ht="25.5">
      <c r="A3272" s="23" t="s">
        <v>197</v>
      </c>
      <c r="L3272" s="67"/>
      <c r="M3272" s="67"/>
    </row>
    <row r="3273" spans="1:21">
      <c r="L3273" s="67"/>
      <c r="M3273" s="67"/>
    </row>
    <row r="3274" spans="1:21" ht="15">
      <c r="A3274" s="38"/>
      <c r="B3274" s="38"/>
      <c r="C3274" s="38"/>
      <c r="D3274" s="38"/>
      <c r="E3274" s="59">
        <v>2016</v>
      </c>
      <c r="F3274" s="59">
        <v>2017</v>
      </c>
      <c r="G3274" s="59">
        <v>2018</v>
      </c>
      <c r="H3274" s="59">
        <v>2019</v>
      </c>
      <c r="I3274" s="59">
        <v>2020</v>
      </c>
      <c r="J3274" s="59">
        <v>2021</v>
      </c>
      <c r="K3274" s="59">
        <v>2022</v>
      </c>
      <c r="L3274" s="59">
        <v>2023</v>
      </c>
      <c r="M3274" s="59">
        <v>2024</v>
      </c>
      <c r="P3274" s="68" t="s">
        <v>40</v>
      </c>
    </row>
    <row r="3275" spans="1:21" ht="15">
      <c r="A3275" s="28" t="s">
        <v>0</v>
      </c>
      <c r="B3275" s="61" t="s">
        <v>21</v>
      </c>
      <c r="E3275" s="188">
        <v>627.4</v>
      </c>
      <c r="F3275" s="188">
        <v>545.79999999999995</v>
      </c>
      <c r="G3275" s="185">
        <v>1048.8</v>
      </c>
      <c r="H3275" s="188">
        <v>614.09999999999673</v>
      </c>
      <c r="I3275" s="9">
        <v>0</v>
      </c>
      <c r="J3275" s="9">
        <v>436.10000000000218</v>
      </c>
      <c r="K3275" s="188">
        <v>662.64999999999964</v>
      </c>
      <c r="L3275" s="9">
        <v>637.00000000000182</v>
      </c>
      <c r="M3275" s="113">
        <v>1127.5999999999999</v>
      </c>
      <c r="P3275" s="65">
        <f t="shared" ref="P3275:P3306" si="87">SUM(E3275:M3275)</f>
        <v>5699.4500000000007</v>
      </c>
      <c r="R3275" t="s">
        <v>3231</v>
      </c>
      <c r="U3275" t="s">
        <v>1436</v>
      </c>
    </row>
    <row r="3276" spans="1:21" ht="15">
      <c r="A3276" s="28" t="s">
        <v>2</v>
      </c>
      <c r="B3276" s="61" t="s">
        <v>31</v>
      </c>
      <c r="E3276" s="188">
        <v>571.9</v>
      </c>
      <c r="F3276" s="188">
        <v>628.9</v>
      </c>
      <c r="G3276" s="184">
        <v>936.7</v>
      </c>
      <c r="H3276" s="188">
        <v>592.29999999999745</v>
      </c>
      <c r="I3276" s="9">
        <v>0</v>
      </c>
      <c r="J3276" s="9">
        <v>215.99999999999818</v>
      </c>
      <c r="K3276" s="188">
        <v>627.850000000004</v>
      </c>
      <c r="L3276" s="188">
        <v>716.84999999999854</v>
      </c>
      <c r="M3276" s="90">
        <v>1019.4999999999999</v>
      </c>
      <c r="P3276" s="65">
        <f t="shared" si="87"/>
        <v>5309.9999999999982</v>
      </c>
      <c r="R3276" t="s">
        <v>3232</v>
      </c>
      <c r="U3276" t="s">
        <v>3233</v>
      </c>
    </row>
    <row r="3277" spans="1:21" ht="15">
      <c r="A3277" s="28" t="s">
        <v>3</v>
      </c>
      <c r="B3277" s="61" t="s">
        <v>17</v>
      </c>
      <c r="E3277" s="188">
        <v>574.20000000000005</v>
      </c>
      <c r="F3277" s="183">
        <v>654.29999999999995</v>
      </c>
      <c r="G3277" s="188">
        <v>809.65</v>
      </c>
      <c r="H3277" s="9">
        <v>346.30000000000109</v>
      </c>
      <c r="I3277" s="9">
        <v>0</v>
      </c>
      <c r="J3277" s="9">
        <v>316.5</v>
      </c>
      <c r="K3277" s="9">
        <v>299.49999999999636</v>
      </c>
      <c r="L3277" s="9">
        <v>646</v>
      </c>
      <c r="M3277" s="65">
        <v>831.9</v>
      </c>
      <c r="P3277" s="65">
        <f t="shared" si="87"/>
        <v>4478.3499999999976</v>
      </c>
      <c r="R3277" t="s">
        <v>358</v>
      </c>
    </row>
    <row r="3278" spans="1:21" ht="15">
      <c r="A3278" s="28" t="s">
        <v>5</v>
      </c>
      <c r="B3278" s="61" t="s">
        <v>9</v>
      </c>
      <c r="E3278" s="9">
        <v>503.4</v>
      </c>
      <c r="F3278" s="184">
        <v>647.79999999999995</v>
      </c>
      <c r="G3278" s="9">
        <v>177.4</v>
      </c>
      <c r="H3278" s="9">
        <v>515.800000000002</v>
      </c>
      <c r="I3278" s="9">
        <v>0</v>
      </c>
      <c r="J3278" s="188">
        <v>586.65000000000146</v>
      </c>
      <c r="K3278" s="9">
        <v>325.59999999999854</v>
      </c>
      <c r="L3278" s="9">
        <v>584.69999999999891</v>
      </c>
      <c r="M3278" s="65">
        <v>851.49999999999977</v>
      </c>
      <c r="P3278" s="65">
        <f t="shared" si="87"/>
        <v>4192.8500000000004</v>
      </c>
      <c r="R3278" t="s">
        <v>308</v>
      </c>
    </row>
    <row r="3279" spans="1:21" ht="15">
      <c r="A3279" s="28" t="s">
        <v>7</v>
      </c>
      <c r="B3279" s="61" t="s">
        <v>142</v>
      </c>
      <c r="E3279" s="9" t="s">
        <v>278</v>
      </c>
      <c r="F3279" s="9">
        <v>196.8</v>
      </c>
      <c r="G3279" s="9">
        <v>555.9</v>
      </c>
      <c r="H3279" s="188">
        <v>615.49999999999636</v>
      </c>
      <c r="I3279" s="9">
        <v>0</v>
      </c>
      <c r="J3279" s="188">
        <v>588.14999999999964</v>
      </c>
      <c r="K3279" s="185">
        <v>817.35000000000218</v>
      </c>
      <c r="L3279" s="9">
        <v>358.70000000000618</v>
      </c>
      <c r="M3279" s="90">
        <v>1004.1000000000001</v>
      </c>
      <c r="P3279" s="65">
        <f t="shared" si="87"/>
        <v>4136.5000000000045</v>
      </c>
      <c r="R3279" t="s">
        <v>3234</v>
      </c>
      <c r="U3279" t="s">
        <v>1436</v>
      </c>
    </row>
    <row r="3280" spans="1:21" ht="15">
      <c r="A3280" s="28" t="s">
        <v>8</v>
      </c>
      <c r="B3280" s="61" t="s">
        <v>37</v>
      </c>
      <c r="E3280" s="9">
        <v>432.3</v>
      </c>
      <c r="F3280" s="9">
        <v>388.8</v>
      </c>
      <c r="G3280" s="9">
        <v>450.8</v>
      </c>
      <c r="H3280" s="9">
        <v>367.10000000000218</v>
      </c>
      <c r="I3280" s="9">
        <v>0</v>
      </c>
      <c r="J3280" s="9">
        <v>246.89999999999964</v>
      </c>
      <c r="K3280" s="9">
        <v>409.30000000000018</v>
      </c>
      <c r="L3280" s="183">
        <v>824.19999999999709</v>
      </c>
      <c r="M3280" s="90">
        <v>1016.6999999999999</v>
      </c>
      <c r="P3280" s="65">
        <f t="shared" si="87"/>
        <v>4136.0999999999995</v>
      </c>
      <c r="R3280" t="s">
        <v>333</v>
      </c>
    </row>
    <row r="3281" spans="1:21" ht="15">
      <c r="A3281" s="28" t="s">
        <v>10</v>
      </c>
      <c r="B3281" s="61" t="s">
        <v>33</v>
      </c>
      <c r="E3281" s="9">
        <v>301.2</v>
      </c>
      <c r="F3281" s="188">
        <v>477.4</v>
      </c>
      <c r="G3281" s="9">
        <v>433.2</v>
      </c>
      <c r="H3281" s="9">
        <v>286.90000000000146</v>
      </c>
      <c r="I3281" s="9">
        <v>0</v>
      </c>
      <c r="J3281" s="9">
        <v>304.55000000000109</v>
      </c>
      <c r="K3281" s="9">
        <v>570.44999999999709</v>
      </c>
      <c r="L3281" s="9">
        <v>664.20000000000073</v>
      </c>
      <c r="M3281" s="114">
        <v>1096.1000000000001</v>
      </c>
      <c r="P3281" s="65">
        <f t="shared" si="87"/>
        <v>4134.0000000000009</v>
      </c>
      <c r="R3281" t="s">
        <v>319</v>
      </c>
    </row>
    <row r="3282" spans="1:21" ht="15">
      <c r="A3282" s="28" t="s">
        <v>12</v>
      </c>
      <c r="B3282" s="61" t="s">
        <v>11</v>
      </c>
      <c r="E3282" s="9">
        <v>410.5</v>
      </c>
      <c r="F3282" s="185">
        <v>672</v>
      </c>
      <c r="G3282" s="9">
        <v>264.7</v>
      </c>
      <c r="H3282" s="9">
        <v>369</v>
      </c>
      <c r="I3282" s="9">
        <v>0</v>
      </c>
      <c r="J3282" s="9">
        <v>318.10000000000036</v>
      </c>
      <c r="K3282" s="9">
        <v>477.49999999999818</v>
      </c>
      <c r="L3282" s="188">
        <v>698</v>
      </c>
      <c r="M3282" s="65">
        <v>825.7</v>
      </c>
      <c r="P3282" s="65">
        <f t="shared" si="87"/>
        <v>4035.4999999999982</v>
      </c>
      <c r="R3282" t="s">
        <v>338</v>
      </c>
      <c r="U3282" t="s">
        <v>1437</v>
      </c>
    </row>
    <row r="3283" spans="1:21" ht="15">
      <c r="A3283" s="28" t="s">
        <v>14</v>
      </c>
      <c r="B3283" s="61" t="s">
        <v>143</v>
      </c>
      <c r="E3283" s="9" t="s">
        <v>278</v>
      </c>
      <c r="F3283" s="9">
        <v>381.2</v>
      </c>
      <c r="G3283" s="9">
        <v>550.29999999999995</v>
      </c>
      <c r="H3283" s="9">
        <v>120.50000000000182</v>
      </c>
      <c r="I3283" s="9">
        <v>0</v>
      </c>
      <c r="J3283" s="9">
        <v>439.40000000000146</v>
      </c>
      <c r="K3283" s="9">
        <v>548.04999999999927</v>
      </c>
      <c r="L3283" s="185">
        <v>946.100000000004</v>
      </c>
      <c r="M3283" s="90">
        <v>1019.9</v>
      </c>
      <c r="P3283" s="65">
        <f t="shared" si="87"/>
        <v>4005.4500000000066</v>
      </c>
      <c r="R3283" t="s">
        <v>3235</v>
      </c>
      <c r="U3283" t="s">
        <v>1437</v>
      </c>
    </row>
    <row r="3284" spans="1:21" ht="15">
      <c r="A3284" s="28" t="s">
        <v>16</v>
      </c>
      <c r="B3284" s="61" t="s">
        <v>141</v>
      </c>
      <c r="E3284" s="9" t="s">
        <v>278</v>
      </c>
      <c r="F3284" s="9">
        <v>295</v>
      </c>
      <c r="G3284" s="188">
        <v>753.95</v>
      </c>
      <c r="H3284" s="188">
        <v>578.19999999999891</v>
      </c>
      <c r="I3284" s="9">
        <v>0</v>
      </c>
      <c r="J3284" s="9">
        <v>353.10000000000218</v>
      </c>
      <c r="K3284" s="9">
        <v>229.30000000000109</v>
      </c>
      <c r="L3284" s="188">
        <v>743.49999999999818</v>
      </c>
      <c r="M3284" s="90">
        <v>959.4</v>
      </c>
      <c r="P3284" s="65">
        <f t="shared" si="87"/>
        <v>3912.4500000000003</v>
      </c>
      <c r="R3284" t="s">
        <v>3236</v>
      </c>
      <c r="U3284" t="s">
        <v>855</v>
      </c>
    </row>
    <row r="3285" spans="1:21" ht="15">
      <c r="A3285" s="28" t="s">
        <v>18</v>
      </c>
      <c r="B3285" s="61" t="s">
        <v>155</v>
      </c>
      <c r="E3285" s="9" t="s">
        <v>278</v>
      </c>
      <c r="F3285" s="9" t="s">
        <v>278</v>
      </c>
      <c r="G3285" s="188">
        <v>609</v>
      </c>
      <c r="H3285" s="9">
        <v>393.80000000000018</v>
      </c>
      <c r="I3285" s="9">
        <v>0</v>
      </c>
      <c r="J3285" s="9">
        <v>364.89999999999964</v>
      </c>
      <c r="K3285" s="188">
        <v>661.20000000000073</v>
      </c>
      <c r="L3285" s="188">
        <v>689.6</v>
      </c>
      <c r="M3285" s="115">
        <v>1051.7999999999997</v>
      </c>
      <c r="P3285" s="65">
        <f t="shared" si="87"/>
        <v>3770.3</v>
      </c>
      <c r="R3285" t="s">
        <v>3237</v>
      </c>
      <c r="U3285" t="s">
        <v>855</v>
      </c>
    </row>
    <row r="3286" spans="1:21" ht="15">
      <c r="A3286" s="28" t="s">
        <v>20</v>
      </c>
      <c r="B3286" s="61" t="s">
        <v>15</v>
      </c>
      <c r="E3286" s="183">
        <v>713.8</v>
      </c>
      <c r="F3286" s="9">
        <v>210.3</v>
      </c>
      <c r="G3286" s="9">
        <v>549.1</v>
      </c>
      <c r="H3286" s="9">
        <v>329.89999999999873</v>
      </c>
      <c r="I3286" s="9">
        <v>0</v>
      </c>
      <c r="J3286" s="9">
        <v>181.55000000000109</v>
      </c>
      <c r="K3286" s="9">
        <v>589.74999999999818</v>
      </c>
      <c r="L3286" s="9">
        <v>310.09999999999854</v>
      </c>
      <c r="M3286" s="65">
        <v>775.1</v>
      </c>
      <c r="P3286" s="65">
        <f t="shared" si="87"/>
        <v>3659.5999999999963</v>
      </c>
      <c r="R3286" t="s">
        <v>300</v>
      </c>
    </row>
    <row r="3287" spans="1:21" ht="15">
      <c r="A3287" s="28" t="s">
        <v>22</v>
      </c>
      <c r="B3287" s="61" t="s">
        <v>25</v>
      </c>
      <c r="E3287" s="9">
        <v>427</v>
      </c>
      <c r="F3287" s="9">
        <v>370.1</v>
      </c>
      <c r="G3287" s="9">
        <v>448.1</v>
      </c>
      <c r="H3287" s="9">
        <v>474.90000000000146</v>
      </c>
      <c r="I3287" s="9">
        <v>0</v>
      </c>
      <c r="J3287" s="9">
        <v>244.69999999999891</v>
      </c>
      <c r="K3287" s="9">
        <v>428.29999999999927</v>
      </c>
      <c r="L3287" s="9">
        <v>402.29999999999563</v>
      </c>
      <c r="M3287" s="65">
        <v>704.09999999999991</v>
      </c>
      <c r="P3287" s="65">
        <f t="shared" si="87"/>
        <v>3499.499999999995</v>
      </c>
    </row>
    <row r="3288" spans="1:21" ht="15">
      <c r="A3288" s="28" t="s">
        <v>24</v>
      </c>
      <c r="B3288" s="61" t="s">
        <v>154</v>
      </c>
      <c r="E3288" s="9" t="s">
        <v>278</v>
      </c>
      <c r="F3288" s="9" t="s">
        <v>278</v>
      </c>
      <c r="G3288" s="9">
        <v>348.95</v>
      </c>
      <c r="H3288" s="185">
        <v>719.69999999999891</v>
      </c>
      <c r="I3288" s="9">
        <v>0</v>
      </c>
      <c r="J3288" s="9">
        <v>495.29999999999927</v>
      </c>
      <c r="K3288" s="9">
        <v>457.90000000000327</v>
      </c>
      <c r="L3288" s="9">
        <v>512.09999999999854</v>
      </c>
      <c r="M3288" s="65">
        <v>878.89999999999986</v>
      </c>
      <c r="P3288" s="65">
        <f t="shared" si="87"/>
        <v>3412.8499999999995</v>
      </c>
      <c r="R3288" t="s">
        <v>281</v>
      </c>
      <c r="U3288" t="s">
        <v>1437</v>
      </c>
    </row>
    <row r="3289" spans="1:21" ht="15">
      <c r="A3289" s="28" t="s">
        <v>26</v>
      </c>
      <c r="B3289" s="61" t="s">
        <v>23</v>
      </c>
      <c r="E3289" s="188">
        <v>635.29999999999995</v>
      </c>
      <c r="F3289" s="9">
        <v>358.8</v>
      </c>
      <c r="G3289" s="9">
        <v>293.39999999999998</v>
      </c>
      <c r="H3289" s="188">
        <v>577.5</v>
      </c>
      <c r="I3289" s="9">
        <v>0</v>
      </c>
      <c r="J3289" s="9">
        <v>295.699999999998</v>
      </c>
      <c r="K3289" s="9">
        <v>301.59999999999854</v>
      </c>
      <c r="L3289" s="9">
        <v>370.79999999999745</v>
      </c>
      <c r="M3289" s="65">
        <v>450.69999999999993</v>
      </c>
      <c r="P3289" s="65">
        <f t="shared" si="87"/>
        <v>3283.7999999999938</v>
      </c>
      <c r="R3289" t="s">
        <v>337</v>
      </c>
    </row>
    <row r="3290" spans="1:21" ht="15">
      <c r="A3290" s="28" t="s">
        <v>28</v>
      </c>
      <c r="B3290" s="61" t="s">
        <v>19</v>
      </c>
      <c r="E3290" s="188">
        <v>627.79999999999995</v>
      </c>
      <c r="F3290" s="9">
        <v>458</v>
      </c>
      <c r="G3290" s="183">
        <v>996.8</v>
      </c>
      <c r="H3290" s="9">
        <v>426.10000000000036</v>
      </c>
      <c r="I3290" s="9">
        <v>0</v>
      </c>
      <c r="J3290" s="185">
        <v>658.69999999999891</v>
      </c>
      <c r="K3290" s="9" t="s">
        <v>278</v>
      </c>
      <c r="L3290" s="9" t="s">
        <v>278</v>
      </c>
      <c r="M3290" s="9" t="s">
        <v>278</v>
      </c>
      <c r="P3290" s="65">
        <f t="shared" si="87"/>
        <v>3167.3999999999992</v>
      </c>
      <c r="R3290" t="s">
        <v>326</v>
      </c>
      <c r="U3290" t="s">
        <v>1437</v>
      </c>
    </row>
    <row r="3291" spans="1:21" ht="15">
      <c r="A3291" s="28" t="s">
        <v>30</v>
      </c>
      <c r="B3291" s="61" t="s">
        <v>39</v>
      </c>
      <c r="E3291" s="9">
        <v>514.79999999999995</v>
      </c>
      <c r="F3291" s="188">
        <v>535.6</v>
      </c>
      <c r="G3291" s="188">
        <v>822</v>
      </c>
      <c r="H3291" s="9">
        <v>414.99999999999818</v>
      </c>
      <c r="I3291" s="9">
        <v>0</v>
      </c>
      <c r="J3291" s="9">
        <v>475.15000000000327</v>
      </c>
      <c r="K3291" s="9">
        <v>317.09999999999854</v>
      </c>
      <c r="L3291" s="9" t="s">
        <v>278</v>
      </c>
      <c r="M3291" s="9" t="s">
        <v>278</v>
      </c>
      <c r="P3291" s="65">
        <f t="shared" si="87"/>
        <v>3079.65</v>
      </c>
      <c r="R3291" t="s">
        <v>337</v>
      </c>
    </row>
    <row r="3292" spans="1:21" ht="15">
      <c r="A3292" s="28" t="s">
        <v>32</v>
      </c>
      <c r="B3292" s="61" t="s">
        <v>1</v>
      </c>
      <c r="E3292" s="9">
        <v>454.3</v>
      </c>
      <c r="F3292" s="9">
        <v>335.3</v>
      </c>
      <c r="G3292" s="188">
        <v>610.20000000000005</v>
      </c>
      <c r="H3292" s="188">
        <v>549.50000000000091</v>
      </c>
      <c r="I3292" s="9">
        <v>0</v>
      </c>
      <c r="J3292" s="9">
        <v>54.899999999999636</v>
      </c>
      <c r="K3292" s="9">
        <v>418.50000000000182</v>
      </c>
      <c r="L3292" s="9">
        <v>360.90000000000236</v>
      </c>
      <c r="M3292" s="65">
        <v>248.89999999999998</v>
      </c>
      <c r="P3292" s="65">
        <f t="shared" si="87"/>
        <v>3032.500000000005</v>
      </c>
      <c r="R3292" t="s">
        <v>322</v>
      </c>
    </row>
    <row r="3293" spans="1:21" ht="15">
      <c r="A3293" s="28" t="s">
        <v>34</v>
      </c>
      <c r="B3293" s="61" t="s">
        <v>27</v>
      </c>
      <c r="E3293" s="184">
        <v>661.1</v>
      </c>
      <c r="F3293" s="9">
        <v>379.3</v>
      </c>
      <c r="G3293" s="188">
        <v>748.3</v>
      </c>
      <c r="H3293" s="9">
        <v>396.69999999999982</v>
      </c>
      <c r="I3293" s="9">
        <v>0</v>
      </c>
      <c r="J3293" s="9">
        <v>133.29999999999745</v>
      </c>
      <c r="K3293" s="9">
        <v>204.89999999999964</v>
      </c>
      <c r="L3293" s="9">
        <v>495.50000000000182</v>
      </c>
      <c r="M3293" s="9" t="s">
        <v>278</v>
      </c>
      <c r="P3293" s="65">
        <f t="shared" si="87"/>
        <v>3019.0999999999985</v>
      </c>
      <c r="R3293" t="s">
        <v>299</v>
      </c>
    </row>
    <row r="3294" spans="1:21" ht="15">
      <c r="A3294" s="28" t="s">
        <v>36</v>
      </c>
      <c r="B3294" s="61" t="s">
        <v>704</v>
      </c>
      <c r="E3294" s="9" t="s">
        <v>278</v>
      </c>
      <c r="F3294" s="9" t="s">
        <v>278</v>
      </c>
      <c r="G3294" s="9" t="s">
        <v>278</v>
      </c>
      <c r="H3294" s="9">
        <v>390.70000000000437</v>
      </c>
      <c r="I3294" s="9">
        <v>0</v>
      </c>
      <c r="J3294" s="9">
        <v>481</v>
      </c>
      <c r="K3294" s="9">
        <v>586.40000000000146</v>
      </c>
      <c r="L3294" s="9">
        <v>689.100000000004</v>
      </c>
      <c r="M3294" s="65">
        <v>809.30000000000007</v>
      </c>
      <c r="P3294" s="65">
        <f t="shared" si="87"/>
        <v>2956.50000000001</v>
      </c>
    </row>
    <row r="3295" spans="1:21" ht="15">
      <c r="A3295" s="28" t="s">
        <v>38</v>
      </c>
      <c r="B3295" s="61" t="s">
        <v>654</v>
      </c>
      <c r="E3295" s="9" t="s">
        <v>278</v>
      </c>
      <c r="F3295" s="9" t="s">
        <v>278</v>
      </c>
      <c r="G3295" s="9" t="s">
        <v>278</v>
      </c>
      <c r="H3295" s="184">
        <v>623.5</v>
      </c>
      <c r="I3295" s="9">
        <v>0</v>
      </c>
      <c r="J3295" s="9">
        <v>431.44999999999618</v>
      </c>
      <c r="K3295" s="9">
        <v>411.50000000000364</v>
      </c>
      <c r="L3295" s="9">
        <v>596.15000000000509</v>
      </c>
      <c r="M3295" s="65">
        <v>866.3</v>
      </c>
      <c r="P3295" s="65">
        <f t="shared" si="87"/>
        <v>2928.9000000000051</v>
      </c>
      <c r="R3295" t="s">
        <v>282</v>
      </c>
    </row>
    <row r="3296" spans="1:21" ht="15">
      <c r="A3296" s="28" t="s">
        <v>145</v>
      </c>
      <c r="B3296" s="61" t="s">
        <v>658</v>
      </c>
      <c r="E3296" s="9" t="s">
        <v>278</v>
      </c>
      <c r="F3296" s="9" t="s">
        <v>278</v>
      </c>
      <c r="G3296" s="9" t="s">
        <v>278</v>
      </c>
      <c r="H3296" s="9">
        <v>462.00000000000091</v>
      </c>
      <c r="I3296" s="9">
        <v>0</v>
      </c>
      <c r="J3296" s="9">
        <v>364.99999999999818</v>
      </c>
      <c r="K3296" s="184">
        <v>735.45000000000073</v>
      </c>
      <c r="L3296" s="188">
        <v>736.80000000000109</v>
      </c>
      <c r="M3296" s="65">
        <v>576.4</v>
      </c>
      <c r="P3296" s="65">
        <f t="shared" si="87"/>
        <v>2875.650000000001</v>
      </c>
      <c r="R3296" t="s">
        <v>352</v>
      </c>
    </row>
    <row r="3297" spans="1:18" ht="15">
      <c r="A3297" s="28" t="s">
        <v>146</v>
      </c>
      <c r="B3297" s="61" t="s">
        <v>687</v>
      </c>
      <c r="E3297" s="9" t="s">
        <v>278</v>
      </c>
      <c r="F3297" s="9" t="s">
        <v>278</v>
      </c>
      <c r="G3297" s="9" t="s">
        <v>278</v>
      </c>
      <c r="H3297" s="9">
        <v>364.79999999999563</v>
      </c>
      <c r="I3297" s="9">
        <v>0</v>
      </c>
      <c r="J3297" s="184">
        <v>637.59999999999673</v>
      </c>
      <c r="K3297" s="9">
        <v>536.10000000000218</v>
      </c>
      <c r="L3297" s="9">
        <v>663.20000000000073</v>
      </c>
      <c r="M3297" s="65">
        <v>569.29999999999995</v>
      </c>
      <c r="P3297" s="65">
        <f t="shared" si="87"/>
        <v>2770.9999999999955</v>
      </c>
      <c r="R3297" t="s">
        <v>282</v>
      </c>
    </row>
    <row r="3298" spans="1:18" ht="15">
      <c r="A3298" s="28" t="s">
        <v>147</v>
      </c>
      <c r="B3298" s="190" t="s">
        <v>1351</v>
      </c>
      <c r="C3298" s="3"/>
      <c r="D3298" s="3"/>
      <c r="E3298" s="9" t="s">
        <v>278</v>
      </c>
      <c r="F3298" s="9" t="s">
        <v>278</v>
      </c>
      <c r="G3298" s="9" t="s">
        <v>278</v>
      </c>
      <c r="H3298" s="9" t="s">
        <v>278</v>
      </c>
      <c r="I3298" s="9">
        <v>0</v>
      </c>
      <c r="J3298" s="183">
        <v>642.95000000000255</v>
      </c>
      <c r="K3298" s="188">
        <v>607.90000000000327</v>
      </c>
      <c r="L3298" s="9">
        <v>484.00000000000182</v>
      </c>
      <c r="M3298" s="90">
        <v>1001.6000000000001</v>
      </c>
      <c r="P3298" s="65">
        <f t="shared" si="87"/>
        <v>2736.450000000008</v>
      </c>
      <c r="R3298" t="s">
        <v>1925</v>
      </c>
    </row>
    <row r="3299" spans="1:18" ht="15">
      <c r="A3299" s="28" t="s">
        <v>151</v>
      </c>
      <c r="B3299" s="61" t="s">
        <v>162</v>
      </c>
      <c r="E3299" s="9" t="s">
        <v>278</v>
      </c>
      <c r="F3299" s="9" t="s">
        <v>278</v>
      </c>
      <c r="G3299" s="9">
        <v>332.2</v>
      </c>
      <c r="H3299" s="9">
        <v>496.29999999999745</v>
      </c>
      <c r="I3299" s="9">
        <v>0</v>
      </c>
      <c r="J3299" s="9">
        <v>141.35000000000036</v>
      </c>
      <c r="K3299" s="9">
        <v>482.90000000000146</v>
      </c>
      <c r="L3299" s="9">
        <v>376.79999999999927</v>
      </c>
      <c r="M3299" s="65">
        <v>865.9</v>
      </c>
      <c r="P3299" s="65">
        <f t="shared" si="87"/>
        <v>2695.4499999999985</v>
      </c>
    </row>
    <row r="3300" spans="1:18" ht="15">
      <c r="A3300" s="28" t="s">
        <v>157</v>
      </c>
      <c r="B3300" s="61" t="s">
        <v>651</v>
      </c>
      <c r="E3300" s="9" t="s">
        <v>278</v>
      </c>
      <c r="F3300" s="9" t="s">
        <v>278</v>
      </c>
      <c r="G3300" s="9" t="s">
        <v>278</v>
      </c>
      <c r="H3300" s="9">
        <v>329.70000000000437</v>
      </c>
      <c r="I3300" s="9">
        <v>0</v>
      </c>
      <c r="J3300" s="9">
        <v>423.89999999999964</v>
      </c>
      <c r="K3300" s="9">
        <v>254.89999999999964</v>
      </c>
      <c r="L3300" s="188">
        <v>728.20000000000073</v>
      </c>
      <c r="M3300" s="65">
        <v>938.30000000000007</v>
      </c>
      <c r="P3300" s="65">
        <f t="shared" si="87"/>
        <v>2675.0000000000045</v>
      </c>
      <c r="R3300" t="s">
        <v>297</v>
      </c>
    </row>
    <row r="3301" spans="1:18" ht="15">
      <c r="A3301" s="28" t="s">
        <v>159</v>
      </c>
      <c r="B3301" s="178" t="s">
        <v>1337</v>
      </c>
      <c r="C3301" s="3"/>
      <c r="D3301" s="3"/>
      <c r="E3301" s="9" t="s">
        <v>278</v>
      </c>
      <c r="F3301" s="9" t="s">
        <v>278</v>
      </c>
      <c r="G3301" s="9" t="s">
        <v>278</v>
      </c>
      <c r="H3301" s="9" t="s">
        <v>278</v>
      </c>
      <c r="I3301" s="9">
        <v>0</v>
      </c>
      <c r="J3301" s="188">
        <v>599.45000000000255</v>
      </c>
      <c r="K3301" s="188">
        <v>623.45000000000437</v>
      </c>
      <c r="L3301" s="9">
        <v>470.19999999999527</v>
      </c>
      <c r="M3301" s="65">
        <v>946.59999999999991</v>
      </c>
      <c r="P3301" s="65">
        <f t="shared" si="87"/>
        <v>2639.7000000000021</v>
      </c>
      <c r="R3301" t="s">
        <v>320</v>
      </c>
    </row>
    <row r="3302" spans="1:18" ht="15">
      <c r="A3302" s="28" t="s">
        <v>160</v>
      </c>
      <c r="B3302" s="61" t="s">
        <v>683</v>
      </c>
      <c r="E3302" s="9" t="s">
        <v>278</v>
      </c>
      <c r="F3302" s="9" t="s">
        <v>278</v>
      </c>
      <c r="G3302" s="9" t="s">
        <v>278</v>
      </c>
      <c r="H3302" s="9">
        <v>396.80000000000109</v>
      </c>
      <c r="I3302" s="9">
        <v>0</v>
      </c>
      <c r="J3302" s="9">
        <v>483.54999999999745</v>
      </c>
      <c r="K3302" s="9">
        <v>233.49999999999818</v>
      </c>
      <c r="L3302" s="9">
        <v>508.5</v>
      </c>
      <c r="M3302" s="65">
        <v>832.69999999999982</v>
      </c>
      <c r="P3302" s="65">
        <f t="shared" si="87"/>
        <v>2455.0499999999965</v>
      </c>
    </row>
    <row r="3303" spans="1:18" ht="15">
      <c r="A3303" s="28" t="s">
        <v>161</v>
      </c>
      <c r="B3303" s="239" t="s">
        <v>1661</v>
      </c>
      <c r="C3303" s="3"/>
      <c r="D3303" s="3"/>
      <c r="E3303" s="9" t="s">
        <v>278</v>
      </c>
      <c r="F3303" s="9" t="s">
        <v>278</v>
      </c>
      <c r="G3303" s="9" t="s">
        <v>278</v>
      </c>
      <c r="H3303" s="9" t="s">
        <v>278</v>
      </c>
      <c r="I3303" s="9">
        <v>0</v>
      </c>
      <c r="J3303" s="9">
        <v>401.94999999999982</v>
      </c>
      <c r="K3303" s="9">
        <v>438.90000000000509</v>
      </c>
      <c r="L3303" s="9">
        <v>611.89999999999782</v>
      </c>
      <c r="M3303" s="65">
        <v>941.5</v>
      </c>
      <c r="P3303" s="65">
        <f t="shared" si="87"/>
        <v>2394.2500000000027</v>
      </c>
    </row>
    <row r="3304" spans="1:18" ht="15">
      <c r="A3304" s="28" t="s">
        <v>163</v>
      </c>
      <c r="B3304" s="61" t="s">
        <v>653</v>
      </c>
      <c r="E3304" s="9" t="s">
        <v>278</v>
      </c>
      <c r="F3304" s="9" t="s">
        <v>278</v>
      </c>
      <c r="G3304" s="9" t="s">
        <v>278</v>
      </c>
      <c r="H3304" s="9">
        <v>326.30000000000018</v>
      </c>
      <c r="I3304" s="9">
        <v>0</v>
      </c>
      <c r="J3304" s="9">
        <v>381.39999999999782</v>
      </c>
      <c r="K3304" s="9">
        <v>238.80000000000109</v>
      </c>
      <c r="L3304" s="9">
        <v>639.10000000000036</v>
      </c>
      <c r="M3304" s="65">
        <v>770.89999999999986</v>
      </c>
      <c r="P3304" s="65">
        <f t="shared" si="87"/>
        <v>2356.4999999999991</v>
      </c>
    </row>
    <row r="3305" spans="1:18" ht="15">
      <c r="A3305" s="28" t="s">
        <v>274</v>
      </c>
      <c r="B3305" s="61" t="s">
        <v>682</v>
      </c>
      <c r="E3305" s="9" t="s">
        <v>278</v>
      </c>
      <c r="F3305" s="9" t="s">
        <v>278</v>
      </c>
      <c r="G3305" s="9" t="s">
        <v>278</v>
      </c>
      <c r="H3305" s="9">
        <v>509.70000000000073</v>
      </c>
      <c r="I3305" s="9">
        <v>0</v>
      </c>
      <c r="J3305" s="9">
        <v>218.29999999999927</v>
      </c>
      <c r="K3305" s="9">
        <v>478.39999999999964</v>
      </c>
      <c r="L3305" s="9">
        <v>479.70000000000073</v>
      </c>
      <c r="M3305" s="65">
        <v>632.00000000000011</v>
      </c>
      <c r="P3305" s="65">
        <f t="shared" si="87"/>
        <v>2318.1000000000004</v>
      </c>
    </row>
    <row r="3306" spans="1:18" ht="15">
      <c r="A3306" s="28" t="s">
        <v>275</v>
      </c>
      <c r="B3306" s="61" t="s">
        <v>669</v>
      </c>
      <c r="E3306" s="9" t="s">
        <v>278</v>
      </c>
      <c r="F3306" s="9" t="s">
        <v>278</v>
      </c>
      <c r="G3306" s="9" t="s">
        <v>278</v>
      </c>
      <c r="H3306" s="9">
        <v>411.50000000000091</v>
      </c>
      <c r="I3306" s="9">
        <v>0</v>
      </c>
      <c r="J3306" s="9">
        <v>337.75</v>
      </c>
      <c r="K3306" s="183">
        <v>759.70000000000073</v>
      </c>
      <c r="L3306" s="9">
        <v>390.50000000000182</v>
      </c>
      <c r="M3306" s="65">
        <v>413</v>
      </c>
      <c r="P3306" s="65">
        <f t="shared" si="87"/>
        <v>2312.4500000000035</v>
      </c>
      <c r="R3306" t="s">
        <v>300</v>
      </c>
    </row>
    <row r="3307" spans="1:18" ht="15">
      <c r="A3307" s="28" t="s">
        <v>276</v>
      </c>
      <c r="B3307" s="178" t="s">
        <v>1344</v>
      </c>
      <c r="C3307" s="3"/>
      <c r="D3307" s="3"/>
      <c r="E3307" s="9" t="s">
        <v>278</v>
      </c>
      <c r="F3307" s="9" t="s">
        <v>278</v>
      </c>
      <c r="G3307" s="9" t="s">
        <v>278</v>
      </c>
      <c r="H3307" s="9" t="s">
        <v>278</v>
      </c>
      <c r="I3307" s="9">
        <v>0</v>
      </c>
      <c r="J3307" s="188">
        <v>554.79999999999927</v>
      </c>
      <c r="K3307" s="9">
        <v>303.40000000000146</v>
      </c>
      <c r="L3307" s="188">
        <v>704.89999999999964</v>
      </c>
      <c r="M3307" s="65">
        <v>658.2</v>
      </c>
      <c r="P3307" s="65">
        <f t="shared" ref="P3307:P3338" si="88">SUM(E3307:M3307)</f>
        <v>2221.3000000000002</v>
      </c>
      <c r="R3307" t="s">
        <v>344</v>
      </c>
    </row>
    <row r="3308" spans="1:18" ht="15">
      <c r="A3308" s="28" t="s">
        <v>277</v>
      </c>
      <c r="B3308" s="178" t="s">
        <v>1334</v>
      </c>
      <c r="C3308" s="3"/>
      <c r="D3308" s="3"/>
      <c r="E3308" s="9" t="s">
        <v>278</v>
      </c>
      <c r="F3308" s="9" t="s">
        <v>278</v>
      </c>
      <c r="G3308" s="9" t="s">
        <v>278</v>
      </c>
      <c r="H3308" s="9" t="s">
        <v>278</v>
      </c>
      <c r="I3308" s="9">
        <v>0</v>
      </c>
      <c r="J3308" s="9">
        <v>331.10000000000218</v>
      </c>
      <c r="K3308" s="188">
        <v>629.99999999999818</v>
      </c>
      <c r="L3308" s="9">
        <v>611.24999999999818</v>
      </c>
      <c r="M3308" s="65">
        <v>644.70000000000005</v>
      </c>
      <c r="P3308" s="65">
        <f t="shared" si="88"/>
        <v>2217.0499999999984</v>
      </c>
      <c r="R3308" t="s">
        <v>297</v>
      </c>
    </row>
    <row r="3309" spans="1:18" ht="15">
      <c r="A3309" s="28" t="s">
        <v>640</v>
      </c>
      <c r="B3309" s="239" t="s">
        <v>1655</v>
      </c>
      <c r="C3309" s="3"/>
      <c r="D3309" s="3"/>
      <c r="E3309" s="9" t="s">
        <v>278</v>
      </c>
      <c r="F3309" s="9" t="s">
        <v>278</v>
      </c>
      <c r="G3309" s="9" t="s">
        <v>278</v>
      </c>
      <c r="H3309" s="9" t="s">
        <v>278</v>
      </c>
      <c r="I3309" s="9">
        <v>0</v>
      </c>
      <c r="J3309" s="9">
        <v>388.79999999999745</v>
      </c>
      <c r="K3309" s="9">
        <v>411.59999999999673</v>
      </c>
      <c r="L3309" s="184">
        <v>758.09999999999854</v>
      </c>
      <c r="M3309" s="65">
        <v>591.5</v>
      </c>
      <c r="P3309" s="65">
        <f t="shared" si="88"/>
        <v>2149.9999999999927</v>
      </c>
      <c r="R3309" t="s">
        <v>282</v>
      </c>
    </row>
    <row r="3310" spans="1:18" ht="15">
      <c r="A3310" s="28" t="s">
        <v>641</v>
      </c>
      <c r="B3310" s="61" t="s">
        <v>29</v>
      </c>
      <c r="E3310" s="9">
        <v>452.1</v>
      </c>
      <c r="F3310" s="9">
        <v>459.2</v>
      </c>
      <c r="G3310" s="188">
        <v>653.1</v>
      </c>
      <c r="H3310" s="9" t="s">
        <v>278</v>
      </c>
      <c r="I3310" s="9">
        <v>0</v>
      </c>
      <c r="J3310" s="9">
        <v>514.15000000000146</v>
      </c>
      <c r="K3310" s="9" t="s">
        <v>278</v>
      </c>
      <c r="L3310" s="9" t="s">
        <v>278</v>
      </c>
      <c r="M3310" s="9" t="s">
        <v>278</v>
      </c>
      <c r="P3310" s="65">
        <f t="shared" si="88"/>
        <v>2078.5500000000015</v>
      </c>
      <c r="R3310" t="s">
        <v>287</v>
      </c>
    </row>
    <row r="3311" spans="1:18" ht="15">
      <c r="A3311" s="28" t="s">
        <v>642</v>
      </c>
      <c r="B3311" s="61" t="s">
        <v>643</v>
      </c>
      <c r="E3311" s="9" t="s">
        <v>278</v>
      </c>
      <c r="F3311" s="9" t="s">
        <v>278</v>
      </c>
      <c r="G3311" s="9" t="s">
        <v>278</v>
      </c>
      <c r="H3311" s="9">
        <v>365</v>
      </c>
      <c r="I3311" s="9">
        <v>0</v>
      </c>
      <c r="J3311" s="9">
        <v>107.19999999999891</v>
      </c>
      <c r="K3311" s="9">
        <v>577.800000000002</v>
      </c>
      <c r="L3311" s="9">
        <v>465.39999999999964</v>
      </c>
      <c r="M3311" s="65">
        <v>515.19999999999993</v>
      </c>
      <c r="P3311" s="65">
        <f t="shared" si="88"/>
        <v>2030.6000000000004</v>
      </c>
    </row>
    <row r="3312" spans="1:18" ht="15">
      <c r="A3312" s="28" t="s">
        <v>644</v>
      </c>
      <c r="B3312" s="61" t="s">
        <v>13</v>
      </c>
      <c r="E3312" s="9">
        <v>439.6</v>
      </c>
      <c r="F3312" s="188">
        <v>610.4</v>
      </c>
      <c r="G3312" s="9">
        <v>315.2</v>
      </c>
      <c r="H3312" s="9">
        <v>50.399999999997817</v>
      </c>
      <c r="I3312" s="9">
        <v>0</v>
      </c>
      <c r="J3312" s="9">
        <v>226.60000000000218</v>
      </c>
      <c r="K3312" s="9">
        <v>325.59999999999673</v>
      </c>
      <c r="L3312" s="9">
        <v>48.699999999998909</v>
      </c>
      <c r="M3312" s="9" t="s">
        <v>278</v>
      </c>
      <c r="P3312" s="65">
        <f t="shared" si="88"/>
        <v>2016.4999999999957</v>
      </c>
      <c r="R3312" t="s">
        <v>297</v>
      </c>
    </row>
    <row r="3313" spans="1:18" ht="15">
      <c r="A3313" s="28" t="s">
        <v>650</v>
      </c>
      <c r="B3313" s="61" t="s">
        <v>667</v>
      </c>
      <c r="E3313" s="9" t="s">
        <v>278</v>
      </c>
      <c r="F3313" s="9" t="s">
        <v>278</v>
      </c>
      <c r="G3313" s="9" t="s">
        <v>278</v>
      </c>
      <c r="H3313" s="9">
        <v>487.30000000000109</v>
      </c>
      <c r="I3313" s="9">
        <v>0</v>
      </c>
      <c r="J3313" s="9">
        <v>290.09999999999945</v>
      </c>
      <c r="K3313" s="9">
        <v>325.30000000000473</v>
      </c>
      <c r="L3313" s="9">
        <v>233.90000000000691</v>
      </c>
      <c r="M3313" s="65">
        <v>676.69999999999993</v>
      </c>
      <c r="P3313" s="65">
        <f t="shared" si="88"/>
        <v>2013.300000000012</v>
      </c>
    </row>
    <row r="3314" spans="1:18" ht="15">
      <c r="A3314" s="28" t="s">
        <v>652</v>
      </c>
      <c r="B3314" s="239" t="s">
        <v>1749</v>
      </c>
      <c r="C3314" s="3"/>
      <c r="D3314" s="3"/>
      <c r="E3314" s="9" t="s">
        <v>278</v>
      </c>
      <c r="F3314" s="9" t="s">
        <v>278</v>
      </c>
      <c r="G3314" s="9" t="s">
        <v>278</v>
      </c>
      <c r="H3314" s="9" t="s">
        <v>278</v>
      </c>
      <c r="I3314" s="9">
        <v>0</v>
      </c>
      <c r="J3314" s="9" t="s">
        <v>278</v>
      </c>
      <c r="K3314" s="9">
        <v>521</v>
      </c>
      <c r="L3314" s="9">
        <v>674.19999999999709</v>
      </c>
      <c r="M3314" s="65">
        <v>749.69999999999993</v>
      </c>
      <c r="P3314" s="65">
        <f t="shared" si="88"/>
        <v>1944.8999999999969</v>
      </c>
    </row>
    <row r="3315" spans="1:18" ht="15">
      <c r="A3315" s="28" t="s">
        <v>655</v>
      </c>
      <c r="B3315" s="239" t="s">
        <v>1653</v>
      </c>
      <c r="C3315" s="3"/>
      <c r="D3315" s="3"/>
      <c r="E3315" s="9" t="s">
        <v>278</v>
      </c>
      <c r="F3315" s="9" t="s">
        <v>278</v>
      </c>
      <c r="G3315" s="9" t="s">
        <v>278</v>
      </c>
      <c r="H3315" s="9" t="s">
        <v>278</v>
      </c>
      <c r="I3315" s="9">
        <v>0</v>
      </c>
      <c r="J3315" s="9">
        <v>328.49999999999636</v>
      </c>
      <c r="K3315" s="9">
        <v>314.99999999999636</v>
      </c>
      <c r="L3315" s="9">
        <v>583.80000000000109</v>
      </c>
      <c r="M3315" s="65">
        <v>653.4</v>
      </c>
      <c r="P3315" s="65">
        <f t="shared" si="88"/>
        <v>1880.6999999999939</v>
      </c>
    </row>
    <row r="3316" spans="1:18" ht="15">
      <c r="A3316" s="28" t="s">
        <v>656</v>
      </c>
      <c r="B3316" s="239" t="s">
        <v>1668</v>
      </c>
      <c r="C3316" s="3"/>
      <c r="D3316" s="3"/>
      <c r="E3316" s="9" t="s">
        <v>278</v>
      </c>
      <c r="F3316" s="9" t="s">
        <v>278</v>
      </c>
      <c r="G3316" s="9" t="s">
        <v>278</v>
      </c>
      <c r="H3316" s="9" t="s">
        <v>278</v>
      </c>
      <c r="I3316" s="9">
        <v>0</v>
      </c>
      <c r="J3316" s="9" t="s">
        <v>278</v>
      </c>
      <c r="K3316" s="9">
        <v>422.80000000000018</v>
      </c>
      <c r="L3316" s="9">
        <v>616.399999999996</v>
      </c>
      <c r="M3316" s="65">
        <v>839.3</v>
      </c>
      <c r="P3316" s="65">
        <f t="shared" si="88"/>
        <v>1878.4999999999961</v>
      </c>
    </row>
    <row r="3317" spans="1:18" ht="15">
      <c r="A3317" s="28" t="s">
        <v>659</v>
      </c>
      <c r="B3317" s="28" t="s">
        <v>638</v>
      </c>
      <c r="E3317" s="9" t="s">
        <v>278</v>
      </c>
      <c r="F3317" s="9" t="s">
        <v>278</v>
      </c>
      <c r="G3317" s="9" t="s">
        <v>278</v>
      </c>
      <c r="H3317" s="9">
        <v>172.89999999999964</v>
      </c>
      <c r="I3317" s="9">
        <v>0</v>
      </c>
      <c r="J3317" s="9">
        <v>305.69999999999982</v>
      </c>
      <c r="K3317" s="9">
        <v>363.699999999998</v>
      </c>
      <c r="L3317" s="9">
        <v>428.60000000000036</v>
      </c>
      <c r="M3317" s="65">
        <v>577.50000000000023</v>
      </c>
      <c r="P3317" s="65">
        <f t="shared" si="88"/>
        <v>1848.399999999998</v>
      </c>
    </row>
    <row r="3318" spans="1:18" ht="15">
      <c r="A3318" s="28" t="s">
        <v>661</v>
      </c>
      <c r="B3318" s="178" t="s">
        <v>1343</v>
      </c>
      <c r="C3318" s="3"/>
      <c r="D3318" s="3"/>
      <c r="E3318" s="9" t="s">
        <v>278</v>
      </c>
      <c r="F3318" s="9" t="s">
        <v>278</v>
      </c>
      <c r="G3318" s="9" t="s">
        <v>278</v>
      </c>
      <c r="H3318" s="9" t="s">
        <v>278</v>
      </c>
      <c r="I3318" s="9">
        <v>0</v>
      </c>
      <c r="J3318" s="9">
        <v>238.09999999999854</v>
      </c>
      <c r="K3318" s="9">
        <v>273.20000000000164</v>
      </c>
      <c r="L3318" s="9">
        <v>465.39999999999782</v>
      </c>
      <c r="M3318" s="65">
        <v>869.50000000000011</v>
      </c>
      <c r="P3318" s="65">
        <f t="shared" si="88"/>
        <v>1846.199999999998</v>
      </c>
    </row>
    <row r="3319" spans="1:18" ht="15">
      <c r="A3319" s="28" t="s">
        <v>666</v>
      </c>
      <c r="B3319" s="61" t="s">
        <v>144</v>
      </c>
      <c r="E3319" s="9" t="s">
        <v>278</v>
      </c>
      <c r="F3319" s="9">
        <v>295</v>
      </c>
      <c r="G3319" s="9">
        <v>422.3</v>
      </c>
      <c r="H3319" s="9">
        <v>494.69999999999982</v>
      </c>
      <c r="I3319" s="9">
        <v>0</v>
      </c>
      <c r="J3319" s="9">
        <v>328.10000000000036</v>
      </c>
      <c r="K3319" s="9">
        <v>291.00000000000091</v>
      </c>
      <c r="L3319" s="9" t="s">
        <v>278</v>
      </c>
      <c r="M3319" s="9" t="s">
        <v>278</v>
      </c>
      <c r="P3319" s="65">
        <f t="shared" si="88"/>
        <v>1831.100000000001</v>
      </c>
    </row>
    <row r="3320" spans="1:18" ht="15">
      <c r="A3320" s="28" t="s">
        <v>670</v>
      </c>
      <c r="B3320" s="61" t="s">
        <v>675</v>
      </c>
      <c r="E3320" s="9" t="s">
        <v>278</v>
      </c>
      <c r="F3320" s="9" t="s">
        <v>278</v>
      </c>
      <c r="G3320" s="9" t="s">
        <v>278</v>
      </c>
      <c r="H3320" s="9">
        <v>383.20000000000164</v>
      </c>
      <c r="I3320" s="9">
        <v>0</v>
      </c>
      <c r="J3320" s="188">
        <v>597.35000000000036</v>
      </c>
      <c r="K3320" s="9">
        <v>163.50000000000091</v>
      </c>
      <c r="L3320" s="9">
        <v>301.80000000000291</v>
      </c>
      <c r="M3320" s="65">
        <v>369.09999999999997</v>
      </c>
      <c r="P3320" s="65">
        <f t="shared" si="88"/>
        <v>1814.9500000000057</v>
      </c>
      <c r="R3320" t="s">
        <v>297</v>
      </c>
    </row>
    <row r="3321" spans="1:18" ht="15">
      <c r="A3321" s="28" t="s">
        <v>671</v>
      </c>
      <c r="B3321" s="239" t="s">
        <v>1664</v>
      </c>
      <c r="C3321" s="3"/>
      <c r="D3321" s="3"/>
      <c r="E3321" s="9" t="s">
        <v>278</v>
      </c>
      <c r="F3321" s="9" t="s">
        <v>278</v>
      </c>
      <c r="G3321" s="9" t="s">
        <v>278</v>
      </c>
      <c r="H3321" s="9" t="s">
        <v>278</v>
      </c>
      <c r="I3321" s="9">
        <v>0</v>
      </c>
      <c r="J3321" s="9" t="s">
        <v>278</v>
      </c>
      <c r="K3321" s="9">
        <v>537.49999999999818</v>
      </c>
      <c r="L3321" s="9">
        <v>477.59999999999673</v>
      </c>
      <c r="M3321" s="65">
        <v>774.89999999999986</v>
      </c>
      <c r="P3321" s="65">
        <f t="shared" si="88"/>
        <v>1789.9999999999948</v>
      </c>
    </row>
    <row r="3322" spans="1:18" ht="15">
      <c r="A3322" s="28" t="s">
        <v>672</v>
      </c>
      <c r="B3322" s="28" t="s">
        <v>633</v>
      </c>
      <c r="E3322" s="9" t="s">
        <v>278</v>
      </c>
      <c r="F3322" s="9" t="s">
        <v>278</v>
      </c>
      <c r="G3322" s="9" t="s">
        <v>278</v>
      </c>
      <c r="H3322" s="9">
        <v>412.60000000000036</v>
      </c>
      <c r="I3322" s="9">
        <v>0</v>
      </c>
      <c r="J3322" s="9">
        <v>97.800000000000182</v>
      </c>
      <c r="K3322" s="9">
        <v>288.60000000000036</v>
      </c>
      <c r="L3322" s="9">
        <v>456.99999999999818</v>
      </c>
      <c r="M3322" s="65">
        <v>467.59999999999997</v>
      </c>
      <c r="P3322" s="65">
        <f t="shared" si="88"/>
        <v>1723.599999999999</v>
      </c>
    </row>
    <row r="3323" spans="1:18" ht="15">
      <c r="A3323" s="28" t="s">
        <v>677</v>
      </c>
      <c r="B3323" s="61" t="s">
        <v>4</v>
      </c>
      <c r="E3323" s="188">
        <v>559.4</v>
      </c>
      <c r="F3323" s="188">
        <v>638.75</v>
      </c>
      <c r="G3323" s="9">
        <v>245.2</v>
      </c>
      <c r="H3323" s="9">
        <v>237.29999999999654</v>
      </c>
      <c r="I3323" s="9">
        <v>0</v>
      </c>
      <c r="J3323" s="9" t="s">
        <v>278</v>
      </c>
      <c r="K3323" s="9" t="s">
        <v>278</v>
      </c>
      <c r="L3323" s="9" t="s">
        <v>278</v>
      </c>
      <c r="M3323" s="9" t="s">
        <v>278</v>
      </c>
      <c r="P3323" s="65">
        <f t="shared" si="88"/>
        <v>1680.6499999999967</v>
      </c>
      <c r="R3323" t="s">
        <v>314</v>
      </c>
    </row>
    <row r="3324" spans="1:18" ht="15">
      <c r="A3324" s="28" t="s">
        <v>685</v>
      </c>
      <c r="B3324" s="239" t="s">
        <v>2318</v>
      </c>
      <c r="C3324" s="3"/>
      <c r="D3324" s="3"/>
      <c r="E3324" s="9" t="s">
        <v>278</v>
      </c>
      <c r="F3324" s="9" t="s">
        <v>278</v>
      </c>
      <c r="G3324" s="9" t="s">
        <v>278</v>
      </c>
      <c r="H3324" s="9" t="s">
        <v>278</v>
      </c>
      <c r="I3324" s="9">
        <v>0</v>
      </c>
      <c r="J3324" s="9" t="s">
        <v>278</v>
      </c>
      <c r="K3324" s="9">
        <v>550.20000000000437</v>
      </c>
      <c r="L3324" s="9">
        <v>454.69999999999709</v>
      </c>
      <c r="M3324" s="65">
        <v>653.6</v>
      </c>
      <c r="P3324" s="65">
        <f t="shared" si="88"/>
        <v>1658.5000000000014</v>
      </c>
    </row>
    <row r="3325" spans="1:18" ht="15">
      <c r="A3325" s="28" t="s">
        <v>689</v>
      </c>
      <c r="B3325" s="28" t="s">
        <v>639</v>
      </c>
      <c r="E3325" s="9" t="s">
        <v>278</v>
      </c>
      <c r="F3325" s="9" t="s">
        <v>278</v>
      </c>
      <c r="G3325" s="9" t="s">
        <v>278</v>
      </c>
      <c r="H3325" s="9">
        <v>365.60000000000036</v>
      </c>
      <c r="I3325" s="9">
        <v>0</v>
      </c>
      <c r="J3325" s="9">
        <v>462.39999999999873</v>
      </c>
      <c r="K3325" s="9">
        <v>501.00000000000182</v>
      </c>
      <c r="L3325" s="9">
        <v>322</v>
      </c>
      <c r="M3325" s="9" t="s">
        <v>278</v>
      </c>
      <c r="P3325" s="65">
        <f t="shared" si="88"/>
        <v>1651.0000000000009</v>
      </c>
    </row>
    <row r="3326" spans="1:18" ht="15">
      <c r="A3326" s="28" t="s">
        <v>690</v>
      </c>
      <c r="B3326" s="61" t="s">
        <v>668</v>
      </c>
      <c r="E3326" s="9" t="s">
        <v>278</v>
      </c>
      <c r="F3326" s="9" t="s">
        <v>278</v>
      </c>
      <c r="G3326" s="9" t="s">
        <v>278</v>
      </c>
      <c r="H3326" s="9">
        <v>407.5</v>
      </c>
      <c r="I3326" s="9">
        <v>0</v>
      </c>
      <c r="J3326" s="9">
        <v>62.499999999998181</v>
      </c>
      <c r="K3326" s="9">
        <v>408.19999999999709</v>
      </c>
      <c r="L3326" s="9">
        <v>227.40000000000146</v>
      </c>
      <c r="M3326" s="65">
        <v>526.6</v>
      </c>
      <c r="P3326" s="65">
        <f t="shared" si="88"/>
        <v>1632.1999999999966</v>
      </c>
    </row>
    <row r="3327" spans="1:18" ht="15">
      <c r="A3327" s="28" t="s">
        <v>691</v>
      </c>
      <c r="B3327" s="178" t="s">
        <v>1342</v>
      </c>
      <c r="C3327" s="3"/>
      <c r="D3327" s="3"/>
      <c r="E3327" s="9" t="s">
        <v>278</v>
      </c>
      <c r="F3327" s="9" t="s">
        <v>278</v>
      </c>
      <c r="G3327" s="9" t="s">
        <v>278</v>
      </c>
      <c r="H3327" s="9" t="s">
        <v>278</v>
      </c>
      <c r="I3327" s="9">
        <v>0</v>
      </c>
      <c r="J3327" s="9">
        <v>392.80000000000291</v>
      </c>
      <c r="K3327" s="9">
        <v>250.19999999999891</v>
      </c>
      <c r="L3327" s="9">
        <v>541.20000000000437</v>
      </c>
      <c r="M3327" s="65">
        <v>440.29999999999995</v>
      </c>
      <c r="P3327" s="65">
        <f t="shared" si="88"/>
        <v>1624.5000000000061</v>
      </c>
    </row>
    <row r="3328" spans="1:18" ht="15">
      <c r="A3328" s="28" t="s">
        <v>697</v>
      </c>
      <c r="B3328" s="178" t="s">
        <v>1348</v>
      </c>
      <c r="C3328" s="3"/>
      <c r="D3328" s="3"/>
      <c r="E3328" s="9" t="s">
        <v>278</v>
      </c>
      <c r="F3328" s="9" t="s">
        <v>278</v>
      </c>
      <c r="G3328" s="9" t="s">
        <v>278</v>
      </c>
      <c r="H3328" s="9" t="s">
        <v>278</v>
      </c>
      <c r="I3328" s="9">
        <v>0</v>
      </c>
      <c r="J3328" s="9">
        <v>278.30000000000109</v>
      </c>
      <c r="K3328" s="9">
        <v>561.29999999999927</v>
      </c>
      <c r="L3328" s="9">
        <v>277.60000000000036</v>
      </c>
      <c r="M3328" s="65">
        <v>474.20000000000005</v>
      </c>
      <c r="P3328" s="65">
        <f t="shared" si="88"/>
        <v>1591.4000000000008</v>
      </c>
    </row>
    <row r="3329" spans="1:18" ht="15">
      <c r="A3329" s="28" t="s">
        <v>698</v>
      </c>
      <c r="B3329" s="61" t="s">
        <v>35</v>
      </c>
      <c r="E3329" s="188">
        <v>542.15</v>
      </c>
      <c r="F3329" s="188">
        <v>469.2</v>
      </c>
      <c r="G3329" s="9">
        <v>358.2</v>
      </c>
      <c r="H3329" s="9">
        <v>207.90000000000055</v>
      </c>
      <c r="I3329" s="9">
        <v>0</v>
      </c>
      <c r="J3329" s="9" t="s">
        <v>278</v>
      </c>
      <c r="K3329" s="9" t="s">
        <v>278</v>
      </c>
      <c r="L3329" s="9" t="s">
        <v>278</v>
      </c>
      <c r="M3329" s="9" t="s">
        <v>278</v>
      </c>
      <c r="P3329" s="65">
        <f t="shared" si="88"/>
        <v>1577.4500000000005</v>
      </c>
      <c r="R3329" t="s">
        <v>317</v>
      </c>
    </row>
    <row r="3330" spans="1:18" ht="15">
      <c r="A3330" s="28" t="s">
        <v>699</v>
      </c>
      <c r="B3330" s="61" t="s">
        <v>692</v>
      </c>
      <c r="E3330" s="9" t="s">
        <v>278</v>
      </c>
      <c r="F3330" s="9" t="s">
        <v>278</v>
      </c>
      <c r="G3330" s="9" t="s">
        <v>278</v>
      </c>
      <c r="H3330" s="9">
        <v>491.60000000000218</v>
      </c>
      <c r="I3330" s="9">
        <v>0</v>
      </c>
      <c r="J3330" s="9">
        <v>293.29999999999745</v>
      </c>
      <c r="K3330" s="9">
        <v>190.59999999999854</v>
      </c>
      <c r="L3330" s="9">
        <v>316.60000000000127</v>
      </c>
      <c r="M3330" s="65">
        <v>272.34999999999997</v>
      </c>
      <c r="P3330" s="65">
        <f t="shared" si="88"/>
        <v>1564.4499999999994</v>
      </c>
    </row>
    <row r="3331" spans="1:18" ht="15">
      <c r="A3331" s="28" t="s">
        <v>701</v>
      </c>
      <c r="B3331" s="61" t="s">
        <v>156</v>
      </c>
      <c r="E3331" s="9" t="s">
        <v>278</v>
      </c>
      <c r="F3331" s="9" t="s">
        <v>278</v>
      </c>
      <c r="G3331" s="9">
        <v>217.1</v>
      </c>
      <c r="H3331" s="183">
        <v>690.60000000000036</v>
      </c>
      <c r="I3331" s="9">
        <v>0</v>
      </c>
      <c r="J3331" s="9">
        <v>153.69999999999891</v>
      </c>
      <c r="K3331" s="9">
        <v>467.10000000000127</v>
      </c>
      <c r="L3331" s="9" t="s">
        <v>278</v>
      </c>
      <c r="M3331" s="9" t="s">
        <v>278</v>
      </c>
      <c r="P3331" s="65">
        <f t="shared" si="88"/>
        <v>1528.5000000000005</v>
      </c>
      <c r="R3331" t="s">
        <v>300</v>
      </c>
    </row>
    <row r="3332" spans="1:18" ht="15">
      <c r="A3332" s="28" t="s">
        <v>702</v>
      </c>
      <c r="B3332" s="178" t="s">
        <v>1341</v>
      </c>
      <c r="C3332" s="3"/>
      <c r="D3332" s="3"/>
      <c r="E3332" s="9" t="s">
        <v>278</v>
      </c>
      <c r="F3332" s="9" t="s">
        <v>278</v>
      </c>
      <c r="G3332" s="9" t="s">
        <v>278</v>
      </c>
      <c r="H3332" s="9" t="s">
        <v>278</v>
      </c>
      <c r="I3332" s="9">
        <v>0</v>
      </c>
      <c r="J3332" s="9">
        <v>428.5</v>
      </c>
      <c r="K3332" s="9">
        <v>393.20000000000073</v>
      </c>
      <c r="L3332" s="9">
        <v>683.39999999999782</v>
      </c>
      <c r="M3332" s="9" t="s">
        <v>278</v>
      </c>
      <c r="P3332" s="65">
        <f t="shared" si="88"/>
        <v>1505.0999999999985</v>
      </c>
    </row>
    <row r="3333" spans="1:18" ht="15">
      <c r="A3333" s="28" t="s">
        <v>703</v>
      </c>
      <c r="B3333" s="61" t="s">
        <v>2210</v>
      </c>
      <c r="C3333" s="3"/>
      <c r="D3333" s="3"/>
      <c r="E3333" s="9" t="s">
        <v>278</v>
      </c>
      <c r="F3333" s="9" t="s">
        <v>278</v>
      </c>
      <c r="G3333" s="9" t="s">
        <v>278</v>
      </c>
      <c r="H3333" s="9" t="s">
        <v>278</v>
      </c>
      <c r="I3333" s="9">
        <v>0</v>
      </c>
      <c r="J3333" s="9" t="s">
        <v>278</v>
      </c>
      <c r="K3333" s="9" t="s">
        <v>278</v>
      </c>
      <c r="L3333" s="9">
        <v>668.09999999999854</v>
      </c>
      <c r="M3333" s="65">
        <v>833.6</v>
      </c>
      <c r="N3333" s="65"/>
      <c r="P3333" s="65">
        <f t="shared" si="88"/>
        <v>1501.6999999999985</v>
      </c>
    </row>
    <row r="3334" spans="1:18" ht="15">
      <c r="A3334" s="28" t="s">
        <v>706</v>
      </c>
      <c r="B3334" s="61" t="s">
        <v>6</v>
      </c>
      <c r="E3334" s="9">
        <v>210.7</v>
      </c>
      <c r="F3334" s="9">
        <v>237.9</v>
      </c>
      <c r="G3334" s="9">
        <v>415.2</v>
      </c>
      <c r="H3334" s="188">
        <v>553.69999999999709</v>
      </c>
      <c r="I3334" s="9">
        <v>0</v>
      </c>
      <c r="J3334" s="9">
        <v>80.30000000000291</v>
      </c>
      <c r="K3334" s="9" t="s">
        <v>278</v>
      </c>
      <c r="L3334" s="9" t="s">
        <v>278</v>
      </c>
      <c r="M3334" s="9" t="s">
        <v>278</v>
      </c>
      <c r="P3334" s="65">
        <f t="shared" si="88"/>
        <v>1497.8</v>
      </c>
      <c r="R3334" t="s">
        <v>288</v>
      </c>
    </row>
    <row r="3335" spans="1:18" ht="15">
      <c r="A3335" s="28" t="s">
        <v>775</v>
      </c>
      <c r="B3335" s="61" t="s">
        <v>700</v>
      </c>
      <c r="E3335" s="9" t="s">
        <v>278</v>
      </c>
      <c r="F3335" s="9" t="s">
        <v>278</v>
      </c>
      <c r="G3335" s="9" t="s">
        <v>278</v>
      </c>
      <c r="H3335" s="9">
        <v>309.19999999999891</v>
      </c>
      <c r="I3335" s="9">
        <v>0</v>
      </c>
      <c r="J3335" s="9">
        <v>274.30000000000291</v>
      </c>
      <c r="K3335" s="9">
        <v>167.50000000000182</v>
      </c>
      <c r="L3335" s="9">
        <v>461.5</v>
      </c>
      <c r="M3335" s="65">
        <v>263.3</v>
      </c>
      <c r="P3335" s="65">
        <f t="shared" si="88"/>
        <v>1475.8000000000036</v>
      </c>
    </row>
    <row r="3336" spans="1:18" ht="15">
      <c r="A3336" s="28" t="s">
        <v>776</v>
      </c>
      <c r="B3336" s="178" t="s">
        <v>1345</v>
      </c>
      <c r="C3336" s="3"/>
      <c r="D3336" s="3"/>
      <c r="E3336" s="9" t="s">
        <v>278</v>
      </c>
      <c r="F3336" s="9" t="s">
        <v>278</v>
      </c>
      <c r="G3336" s="9" t="s">
        <v>278</v>
      </c>
      <c r="H3336" s="9" t="s">
        <v>278</v>
      </c>
      <c r="I3336" s="9">
        <v>0</v>
      </c>
      <c r="J3336" s="9">
        <v>267.20000000000073</v>
      </c>
      <c r="K3336" s="9">
        <v>120.19999999999891</v>
      </c>
      <c r="L3336" s="9">
        <v>494.85000000000036</v>
      </c>
      <c r="M3336" s="65">
        <v>585.1</v>
      </c>
      <c r="P3336" s="65">
        <f t="shared" si="88"/>
        <v>1467.35</v>
      </c>
    </row>
    <row r="3337" spans="1:18" ht="15">
      <c r="A3337" s="28" t="s">
        <v>777</v>
      </c>
      <c r="B3337" s="178" t="s">
        <v>1349</v>
      </c>
      <c r="C3337" s="3"/>
      <c r="D3337" s="3"/>
      <c r="E3337" s="9" t="s">
        <v>278</v>
      </c>
      <c r="F3337" s="9" t="s">
        <v>278</v>
      </c>
      <c r="G3337" s="9" t="s">
        <v>278</v>
      </c>
      <c r="H3337" s="9" t="s">
        <v>278</v>
      </c>
      <c r="I3337" s="9">
        <v>0</v>
      </c>
      <c r="J3337" s="9">
        <v>302.29999999999927</v>
      </c>
      <c r="K3337" s="9">
        <v>201.79999999999745</v>
      </c>
      <c r="L3337" s="9">
        <v>609.49999999999636</v>
      </c>
      <c r="M3337" s="65">
        <v>353.6</v>
      </c>
      <c r="P3337" s="65">
        <f t="shared" si="88"/>
        <v>1467.199999999993</v>
      </c>
    </row>
    <row r="3338" spans="1:18" ht="15">
      <c r="A3338" s="28" t="s">
        <v>778</v>
      </c>
      <c r="B3338" s="239" t="s">
        <v>1649</v>
      </c>
      <c r="C3338" s="3"/>
      <c r="D3338" s="3"/>
      <c r="E3338" s="9" t="s">
        <v>278</v>
      </c>
      <c r="F3338" s="9" t="s">
        <v>278</v>
      </c>
      <c r="G3338" s="9" t="s">
        <v>278</v>
      </c>
      <c r="H3338" s="9" t="s">
        <v>278</v>
      </c>
      <c r="I3338" s="9">
        <v>0</v>
      </c>
      <c r="J3338" s="9">
        <v>152.80000000000473</v>
      </c>
      <c r="K3338" s="9">
        <v>411.10000000000036</v>
      </c>
      <c r="L3338" s="9">
        <v>433.30000000000109</v>
      </c>
      <c r="M3338" s="65">
        <v>449.2</v>
      </c>
      <c r="P3338" s="65">
        <f t="shared" si="88"/>
        <v>1446.4000000000062</v>
      </c>
    </row>
    <row r="3339" spans="1:18" ht="15">
      <c r="A3339" s="28" t="s">
        <v>779</v>
      </c>
      <c r="B3339" s="239" t="s">
        <v>1658</v>
      </c>
      <c r="C3339" s="3"/>
      <c r="D3339" s="3"/>
      <c r="E3339" s="9" t="s">
        <v>278</v>
      </c>
      <c r="F3339" s="9" t="s">
        <v>278</v>
      </c>
      <c r="G3339" s="9" t="s">
        <v>278</v>
      </c>
      <c r="H3339" s="9" t="s">
        <v>278</v>
      </c>
      <c r="I3339" s="9">
        <v>0</v>
      </c>
      <c r="J3339" s="9">
        <v>454.29999999999745</v>
      </c>
      <c r="K3339" s="9">
        <v>217.10000000000127</v>
      </c>
      <c r="L3339" s="9">
        <v>445.45000000000255</v>
      </c>
      <c r="M3339" s="65">
        <v>321.29999999999995</v>
      </c>
      <c r="P3339" s="65">
        <f t="shared" ref="P3339:P3370" si="89">SUM(E3339:M3339)</f>
        <v>1438.1500000000012</v>
      </c>
    </row>
    <row r="3340" spans="1:18" ht="15">
      <c r="A3340" s="28" t="s">
        <v>780</v>
      </c>
      <c r="B3340" s="61" t="s">
        <v>662</v>
      </c>
      <c r="E3340" s="9" t="s">
        <v>278</v>
      </c>
      <c r="F3340" s="9" t="s">
        <v>278</v>
      </c>
      <c r="G3340" s="9" t="s">
        <v>278</v>
      </c>
      <c r="H3340" s="9">
        <v>472.69999999999891</v>
      </c>
      <c r="I3340" s="9">
        <v>0</v>
      </c>
      <c r="J3340" s="9">
        <v>205.69999999999527</v>
      </c>
      <c r="K3340" s="9">
        <v>67.299999999998363</v>
      </c>
      <c r="L3340" s="9">
        <v>188.40000000000146</v>
      </c>
      <c r="M3340" s="65">
        <v>497.09999999999997</v>
      </c>
      <c r="P3340" s="65">
        <f t="shared" si="89"/>
        <v>1431.1999999999939</v>
      </c>
    </row>
    <row r="3341" spans="1:18" ht="15">
      <c r="A3341" s="28" t="s">
        <v>781</v>
      </c>
      <c r="B3341" s="178" t="s">
        <v>1333</v>
      </c>
      <c r="C3341" s="3"/>
      <c r="D3341" s="3"/>
      <c r="E3341" s="9" t="s">
        <v>278</v>
      </c>
      <c r="F3341" s="9" t="s">
        <v>278</v>
      </c>
      <c r="G3341" s="9" t="s">
        <v>278</v>
      </c>
      <c r="H3341" s="9" t="s">
        <v>278</v>
      </c>
      <c r="I3341" s="9">
        <v>0</v>
      </c>
      <c r="J3341" s="9">
        <v>257.70000000000073</v>
      </c>
      <c r="K3341" s="9">
        <v>348.40000000000055</v>
      </c>
      <c r="L3341" s="9">
        <v>224.50000000000182</v>
      </c>
      <c r="M3341" s="65">
        <v>596.6</v>
      </c>
      <c r="P3341" s="65">
        <f t="shared" si="89"/>
        <v>1427.200000000003</v>
      </c>
    </row>
    <row r="3342" spans="1:18" ht="15">
      <c r="A3342" s="28" t="s">
        <v>782</v>
      </c>
      <c r="B3342" s="61" t="s">
        <v>153</v>
      </c>
      <c r="E3342" s="9" t="s">
        <v>278</v>
      </c>
      <c r="F3342" s="9" t="s">
        <v>278</v>
      </c>
      <c r="G3342" s="9">
        <v>207.35</v>
      </c>
      <c r="H3342" s="9">
        <v>253.29999999999745</v>
      </c>
      <c r="I3342" s="9">
        <v>0</v>
      </c>
      <c r="J3342" s="9">
        <v>364.19999999999891</v>
      </c>
      <c r="K3342" s="9">
        <v>405.10000000000036</v>
      </c>
      <c r="L3342" s="9">
        <v>163.90000000000146</v>
      </c>
      <c r="M3342" s="65">
        <v>22.8</v>
      </c>
      <c r="P3342" s="65">
        <f t="shared" si="89"/>
        <v>1416.649999999998</v>
      </c>
    </row>
    <row r="3343" spans="1:18" ht="15">
      <c r="A3343" s="28" t="s">
        <v>783</v>
      </c>
      <c r="B3343" s="239" t="s">
        <v>1666</v>
      </c>
      <c r="C3343" s="3"/>
      <c r="D3343" s="3"/>
      <c r="E3343" s="9" t="s">
        <v>278</v>
      </c>
      <c r="F3343" s="9" t="s">
        <v>278</v>
      </c>
      <c r="G3343" s="9" t="s">
        <v>278</v>
      </c>
      <c r="H3343" s="9" t="s">
        <v>278</v>
      </c>
      <c r="I3343" s="9">
        <v>0</v>
      </c>
      <c r="J3343" s="9" t="s">
        <v>278</v>
      </c>
      <c r="K3343" s="9">
        <v>441.600000000004</v>
      </c>
      <c r="L3343" s="9">
        <v>265.99999999999818</v>
      </c>
      <c r="M3343" s="65">
        <v>695.00000000000011</v>
      </c>
      <c r="P3343" s="65">
        <f t="shared" si="89"/>
        <v>1402.6000000000022</v>
      </c>
    </row>
    <row r="3344" spans="1:18" ht="15">
      <c r="A3344" s="28" t="s">
        <v>784</v>
      </c>
      <c r="B3344" s="61" t="s">
        <v>686</v>
      </c>
      <c r="E3344" s="9" t="s">
        <v>278</v>
      </c>
      <c r="F3344" s="9" t="s">
        <v>278</v>
      </c>
      <c r="G3344" s="9" t="s">
        <v>278</v>
      </c>
      <c r="H3344" s="9">
        <v>421.20000000000073</v>
      </c>
      <c r="I3344" s="9">
        <v>0</v>
      </c>
      <c r="J3344" s="9">
        <v>236.5</v>
      </c>
      <c r="K3344" s="9">
        <v>142.19999999999982</v>
      </c>
      <c r="L3344" s="9">
        <v>230.59999999999854</v>
      </c>
      <c r="M3344" s="65">
        <v>355.2</v>
      </c>
      <c r="P3344" s="65">
        <f t="shared" si="89"/>
        <v>1385.6999999999991</v>
      </c>
    </row>
    <row r="3345" spans="1:21" ht="15">
      <c r="A3345" s="28" t="s">
        <v>785</v>
      </c>
      <c r="B3345" s="61" t="s">
        <v>2199</v>
      </c>
      <c r="C3345" s="3"/>
      <c r="D3345" s="3"/>
      <c r="E3345" s="9" t="s">
        <v>278</v>
      </c>
      <c r="F3345" s="9" t="s">
        <v>278</v>
      </c>
      <c r="G3345" s="9" t="s">
        <v>278</v>
      </c>
      <c r="H3345" s="9" t="s">
        <v>278</v>
      </c>
      <c r="I3345" s="9">
        <v>0</v>
      </c>
      <c r="J3345" s="9" t="s">
        <v>278</v>
      </c>
      <c r="K3345" s="9" t="s">
        <v>278</v>
      </c>
      <c r="L3345" s="9">
        <v>360.90000000000691</v>
      </c>
      <c r="M3345" s="90">
        <v>976.05</v>
      </c>
      <c r="N3345" s="65"/>
      <c r="P3345" s="65">
        <f t="shared" si="89"/>
        <v>1336.9500000000069</v>
      </c>
      <c r="R3345" t="s">
        <v>288</v>
      </c>
    </row>
    <row r="3346" spans="1:21" ht="15">
      <c r="A3346" s="28" t="s">
        <v>786</v>
      </c>
      <c r="B3346" s="239" t="s">
        <v>1667</v>
      </c>
      <c r="C3346" s="3"/>
      <c r="D3346" s="3"/>
      <c r="E3346" s="9" t="s">
        <v>278</v>
      </c>
      <c r="F3346" s="9" t="s">
        <v>278</v>
      </c>
      <c r="G3346" s="9" t="s">
        <v>278</v>
      </c>
      <c r="H3346" s="9" t="s">
        <v>278</v>
      </c>
      <c r="I3346" s="9">
        <v>0</v>
      </c>
      <c r="J3346" s="9" t="s">
        <v>278</v>
      </c>
      <c r="K3346" s="9">
        <v>439.60000000000127</v>
      </c>
      <c r="L3346" s="9">
        <v>573.10000000000218</v>
      </c>
      <c r="M3346" s="65">
        <v>308.3</v>
      </c>
      <c r="P3346" s="65">
        <f t="shared" si="89"/>
        <v>1321.0000000000034</v>
      </c>
    </row>
    <row r="3347" spans="1:21" ht="15">
      <c r="A3347" s="28" t="s">
        <v>787</v>
      </c>
      <c r="B3347" s="239" t="s">
        <v>1657</v>
      </c>
      <c r="C3347" s="3"/>
      <c r="D3347" s="3"/>
      <c r="E3347" s="9" t="s">
        <v>278</v>
      </c>
      <c r="F3347" s="9" t="s">
        <v>278</v>
      </c>
      <c r="G3347" s="9" t="s">
        <v>278</v>
      </c>
      <c r="H3347" s="9" t="s">
        <v>278</v>
      </c>
      <c r="I3347" s="9">
        <v>0</v>
      </c>
      <c r="J3347" s="9">
        <v>275.20000000000073</v>
      </c>
      <c r="K3347" s="9">
        <v>409.90000000000146</v>
      </c>
      <c r="L3347" s="9">
        <v>513.99999999999818</v>
      </c>
      <c r="M3347" s="65">
        <v>103.7</v>
      </c>
      <c r="P3347" s="65">
        <f t="shared" si="89"/>
        <v>1302.8000000000004</v>
      </c>
    </row>
    <row r="3348" spans="1:21" ht="15">
      <c r="A3348" s="28" t="s">
        <v>788</v>
      </c>
      <c r="B3348" s="239" t="s">
        <v>1693</v>
      </c>
      <c r="C3348" s="3"/>
      <c r="D3348" s="3"/>
      <c r="E3348" s="9" t="s">
        <v>278</v>
      </c>
      <c r="F3348" s="9" t="s">
        <v>278</v>
      </c>
      <c r="G3348" s="9" t="s">
        <v>278</v>
      </c>
      <c r="H3348" s="9" t="s">
        <v>278</v>
      </c>
      <c r="I3348" s="9">
        <v>0</v>
      </c>
      <c r="J3348" s="9" t="s">
        <v>278</v>
      </c>
      <c r="K3348" s="9">
        <v>534.39999999999873</v>
      </c>
      <c r="L3348" s="9">
        <v>208.70000000000201</v>
      </c>
      <c r="M3348" s="65">
        <v>546.4</v>
      </c>
      <c r="P3348" s="65">
        <f t="shared" si="89"/>
        <v>1289.5000000000007</v>
      </c>
    </row>
    <row r="3349" spans="1:21" ht="15">
      <c r="A3349" s="28" t="s">
        <v>789</v>
      </c>
      <c r="B3349" s="61" t="s">
        <v>694</v>
      </c>
      <c r="E3349" s="9" t="s">
        <v>278</v>
      </c>
      <c r="F3349" s="9" t="s">
        <v>278</v>
      </c>
      <c r="G3349" s="9" t="s">
        <v>278</v>
      </c>
      <c r="H3349" s="9">
        <v>264.59999999999854</v>
      </c>
      <c r="I3349" s="9">
        <v>0</v>
      </c>
      <c r="J3349" s="9">
        <v>55.899999999996908</v>
      </c>
      <c r="K3349" s="9">
        <v>184.90000000000327</v>
      </c>
      <c r="L3349" s="9">
        <v>264.69999999999891</v>
      </c>
      <c r="M3349" s="65">
        <v>517.30000000000007</v>
      </c>
      <c r="P3349" s="65">
        <f t="shared" si="89"/>
        <v>1287.3999999999978</v>
      </c>
    </row>
    <row r="3350" spans="1:21" ht="15">
      <c r="A3350" s="28" t="s">
        <v>790</v>
      </c>
      <c r="B3350" s="178" t="s">
        <v>1346</v>
      </c>
      <c r="C3350" s="3"/>
      <c r="D3350" s="3"/>
      <c r="E3350" s="9" t="s">
        <v>278</v>
      </c>
      <c r="F3350" s="9" t="s">
        <v>278</v>
      </c>
      <c r="G3350" s="9" t="s">
        <v>278</v>
      </c>
      <c r="H3350" s="9" t="s">
        <v>278</v>
      </c>
      <c r="I3350" s="9">
        <v>0</v>
      </c>
      <c r="J3350" s="9">
        <v>337.10000000000036</v>
      </c>
      <c r="K3350" s="9">
        <v>328.50000000000273</v>
      </c>
      <c r="L3350" s="9">
        <v>84.299999999999272</v>
      </c>
      <c r="M3350" s="65">
        <v>511.5</v>
      </c>
      <c r="P3350" s="65">
        <f t="shared" si="89"/>
        <v>1261.4000000000024</v>
      </c>
    </row>
    <row r="3351" spans="1:21" ht="15">
      <c r="A3351" s="28" t="s">
        <v>791</v>
      </c>
      <c r="B3351" s="178" t="s">
        <v>1350</v>
      </c>
      <c r="C3351" s="3"/>
      <c r="D3351" s="3"/>
      <c r="E3351" s="9" t="s">
        <v>278</v>
      </c>
      <c r="F3351" s="9" t="s">
        <v>278</v>
      </c>
      <c r="G3351" s="9" t="s">
        <v>278</v>
      </c>
      <c r="H3351" s="9" t="s">
        <v>278</v>
      </c>
      <c r="I3351" s="9">
        <v>0</v>
      </c>
      <c r="J3351" s="188">
        <v>626.60000000000036</v>
      </c>
      <c r="K3351" s="188">
        <v>623.29999999999745</v>
      </c>
      <c r="L3351" s="9" t="s">
        <v>278</v>
      </c>
      <c r="M3351" s="9" t="s">
        <v>278</v>
      </c>
      <c r="P3351" s="65">
        <f t="shared" si="89"/>
        <v>1249.8999999999978</v>
      </c>
      <c r="R3351" t="s">
        <v>314</v>
      </c>
    </row>
    <row r="3352" spans="1:21" ht="15">
      <c r="A3352" s="28" t="s">
        <v>792</v>
      </c>
      <c r="B3352" s="61" t="s">
        <v>2192</v>
      </c>
      <c r="C3352" s="3"/>
      <c r="D3352" s="3"/>
      <c r="E3352" s="9" t="s">
        <v>278</v>
      </c>
      <c r="F3352" s="9" t="s">
        <v>278</v>
      </c>
      <c r="G3352" s="9" t="s">
        <v>278</v>
      </c>
      <c r="H3352" s="9" t="s">
        <v>278</v>
      </c>
      <c r="I3352" s="9">
        <v>0</v>
      </c>
      <c r="J3352" s="9" t="s">
        <v>278</v>
      </c>
      <c r="K3352" s="9" t="s">
        <v>278</v>
      </c>
      <c r="L3352" s="9">
        <v>450.50000000000091</v>
      </c>
      <c r="M3352" s="65">
        <v>770.99999999999977</v>
      </c>
      <c r="N3352" s="65"/>
      <c r="P3352" s="65">
        <f t="shared" si="89"/>
        <v>1221.5000000000007</v>
      </c>
    </row>
    <row r="3353" spans="1:21" ht="15">
      <c r="A3353" s="28" t="s">
        <v>793</v>
      </c>
      <c r="B3353" s="61" t="s">
        <v>178</v>
      </c>
      <c r="E3353" s="185">
        <v>873</v>
      </c>
      <c r="F3353" s="9">
        <v>274.8</v>
      </c>
      <c r="G3353" s="9" t="s">
        <v>278</v>
      </c>
      <c r="H3353" s="9" t="s">
        <v>278</v>
      </c>
      <c r="I3353" s="9">
        <v>0</v>
      </c>
      <c r="J3353" s="9" t="s">
        <v>278</v>
      </c>
      <c r="K3353" s="9" t="s">
        <v>278</v>
      </c>
      <c r="L3353" s="9" t="s">
        <v>278</v>
      </c>
      <c r="M3353" s="9" t="s">
        <v>278</v>
      </c>
      <c r="P3353" s="65">
        <f t="shared" si="89"/>
        <v>1147.8</v>
      </c>
      <c r="R3353" t="s">
        <v>281</v>
      </c>
      <c r="U3353" t="s">
        <v>1437</v>
      </c>
    </row>
    <row r="3354" spans="1:21" ht="15">
      <c r="A3354" s="28" t="s">
        <v>794</v>
      </c>
      <c r="B3354" s="239" t="s">
        <v>1690</v>
      </c>
      <c r="C3354" s="3"/>
      <c r="D3354" s="3"/>
      <c r="E3354" s="9" t="s">
        <v>278</v>
      </c>
      <c r="F3354" s="9" t="s">
        <v>278</v>
      </c>
      <c r="G3354" s="9" t="s">
        <v>278</v>
      </c>
      <c r="H3354" s="9" t="s">
        <v>278</v>
      </c>
      <c r="I3354" s="9">
        <v>0</v>
      </c>
      <c r="J3354" s="9" t="s">
        <v>278</v>
      </c>
      <c r="K3354" s="9">
        <v>365.70000000000073</v>
      </c>
      <c r="L3354" s="9">
        <v>339.79999999999927</v>
      </c>
      <c r="M3354" s="65">
        <v>398.20000000000005</v>
      </c>
      <c r="P3354" s="65">
        <f t="shared" si="89"/>
        <v>1103.7</v>
      </c>
    </row>
    <row r="3355" spans="1:21" ht="15">
      <c r="A3355" s="28" t="s">
        <v>795</v>
      </c>
      <c r="B3355" s="61" t="s">
        <v>2209</v>
      </c>
      <c r="C3355" s="3"/>
      <c r="D3355" s="3"/>
      <c r="E3355" s="9" t="s">
        <v>278</v>
      </c>
      <c r="F3355" s="9" t="s">
        <v>278</v>
      </c>
      <c r="G3355" s="9" t="s">
        <v>278</v>
      </c>
      <c r="H3355" s="9" t="s">
        <v>278</v>
      </c>
      <c r="I3355" s="9">
        <v>0</v>
      </c>
      <c r="J3355" s="9" t="s">
        <v>278</v>
      </c>
      <c r="K3355" s="9" t="s">
        <v>278</v>
      </c>
      <c r="L3355" s="9">
        <v>533</v>
      </c>
      <c r="M3355" s="65">
        <v>535.70000000000005</v>
      </c>
      <c r="N3355" s="65"/>
      <c r="P3355" s="65">
        <f t="shared" si="89"/>
        <v>1068.7</v>
      </c>
    </row>
    <row r="3356" spans="1:21" ht="15">
      <c r="A3356" s="28" t="s">
        <v>796</v>
      </c>
      <c r="B3356" s="61" t="s">
        <v>158</v>
      </c>
      <c r="E3356" s="9" t="s">
        <v>278</v>
      </c>
      <c r="F3356" s="9" t="s">
        <v>278</v>
      </c>
      <c r="G3356" s="9">
        <v>557.70000000000005</v>
      </c>
      <c r="H3356" s="9">
        <v>504.60000000000036</v>
      </c>
      <c r="I3356" s="9">
        <v>0</v>
      </c>
      <c r="J3356" s="9" t="s">
        <v>278</v>
      </c>
      <c r="K3356" s="9" t="s">
        <v>278</v>
      </c>
      <c r="L3356" s="9" t="s">
        <v>278</v>
      </c>
      <c r="M3356" s="9" t="s">
        <v>278</v>
      </c>
      <c r="P3356" s="65">
        <f t="shared" si="89"/>
        <v>1062.3000000000004</v>
      </c>
    </row>
    <row r="3357" spans="1:21" ht="15">
      <c r="A3357" s="28" t="s">
        <v>797</v>
      </c>
      <c r="B3357" s="61" t="s">
        <v>2191</v>
      </c>
      <c r="C3357" s="3"/>
      <c r="D3357" s="3"/>
      <c r="E3357" s="9" t="s">
        <v>278</v>
      </c>
      <c r="F3357" s="9" t="s">
        <v>278</v>
      </c>
      <c r="G3357" s="9" t="s">
        <v>278</v>
      </c>
      <c r="H3357" s="9" t="s">
        <v>278</v>
      </c>
      <c r="I3357" s="9">
        <v>0</v>
      </c>
      <c r="J3357" s="9" t="s">
        <v>278</v>
      </c>
      <c r="K3357" s="9" t="s">
        <v>278</v>
      </c>
      <c r="L3357" s="9">
        <v>568.79999999999563</v>
      </c>
      <c r="M3357" s="65">
        <v>476.00000000000006</v>
      </c>
      <c r="N3357" s="65"/>
      <c r="P3357" s="65">
        <f t="shared" si="89"/>
        <v>1044.7999999999956</v>
      </c>
    </row>
    <row r="3358" spans="1:21" ht="15">
      <c r="A3358" s="28" t="s">
        <v>798</v>
      </c>
      <c r="B3358" s="239" t="s">
        <v>1665</v>
      </c>
      <c r="C3358" s="3"/>
      <c r="D3358" s="3"/>
      <c r="E3358" s="9" t="s">
        <v>278</v>
      </c>
      <c r="F3358" s="9" t="s">
        <v>278</v>
      </c>
      <c r="G3358" s="9" t="s">
        <v>278</v>
      </c>
      <c r="H3358" s="9" t="s">
        <v>278</v>
      </c>
      <c r="I3358" s="9">
        <v>0</v>
      </c>
      <c r="J3358" s="9" t="s">
        <v>278</v>
      </c>
      <c r="K3358" s="9">
        <v>297.49999999999636</v>
      </c>
      <c r="L3358" s="9">
        <v>318.40000000000146</v>
      </c>
      <c r="M3358" s="65">
        <v>375</v>
      </c>
      <c r="P3358" s="65">
        <f t="shared" si="89"/>
        <v>990.89999999999782</v>
      </c>
    </row>
    <row r="3359" spans="1:21" ht="15">
      <c r="A3359" s="28" t="s">
        <v>799</v>
      </c>
      <c r="B3359" s="61" t="s">
        <v>2720</v>
      </c>
      <c r="C3359" s="3"/>
      <c r="D3359" s="3"/>
      <c r="E3359" s="9" t="s">
        <v>278</v>
      </c>
      <c r="F3359" s="9" t="s">
        <v>278</v>
      </c>
      <c r="G3359" s="9" t="s">
        <v>278</v>
      </c>
      <c r="H3359" s="9" t="s">
        <v>278</v>
      </c>
      <c r="I3359" s="9">
        <v>0</v>
      </c>
      <c r="J3359" s="9" t="s">
        <v>278</v>
      </c>
      <c r="K3359" s="9" t="s">
        <v>278</v>
      </c>
      <c r="L3359" s="9" t="s">
        <v>278</v>
      </c>
      <c r="M3359" s="65">
        <v>955.19999999999993</v>
      </c>
      <c r="P3359" s="65">
        <f t="shared" si="89"/>
        <v>955.19999999999993</v>
      </c>
    </row>
    <row r="3360" spans="1:21" ht="15">
      <c r="A3360" s="28" t="s">
        <v>800</v>
      </c>
      <c r="B3360" s="61" t="s">
        <v>2713</v>
      </c>
      <c r="C3360" s="3"/>
      <c r="D3360" s="3"/>
      <c r="E3360" s="9" t="s">
        <v>278</v>
      </c>
      <c r="F3360" s="9" t="s">
        <v>278</v>
      </c>
      <c r="G3360" s="9" t="s">
        <v>278</v>
      </c>
      <c r="H3360" s="9" t="s">
        <v>278</v>
      </c>
      <c r="I3360" s="9">
        <v>0</v>
      </c>
      <c r="J3360" s="9" t="s">
        <v>278</v>
      </c>
      <c r="K3360" s="9" t="s">
        <v>278</v>
      </c>
      <c r="L3360" s="9" t="s">
        <v>278</v>
      </c>
      <c r="M3360" s="65">
        <v>955.09999999999991</v>
      </c>
      <c r="P3360" s="65">
        <f t="shared" si="89"/>
        <v>955.09999999999991</v>
      </c>
    </row>
    <row r="3361" spans="1:18" ht="15">
      <c r="A3361" s="28" t="s">
        <v>801</v>
      </c>
      <c r="B3361" s="61" t="s">
        <v>2211</v>
      </c>
      <c r="C3361" s="3"/>
      <c r="D3361" s="3"/>
      <c r="E3361" s="9" t="s">
        <v>278</v>
      </c>
      <c r="F3361" s="9" t="s">
        <v>278</v>
      </c>
      <c r="G3361" s="9" t="s">
        <v>278</v>
      </c>
      <c r="H3361" s="9" t="s">
        <v>278</v>
      </c>
      <c r="I3361" s="9">
        <v>0</v>
      </c>
      <c r="J3361" s="9" t="s">
        <v>278</v>
      </c>
      <c r="K3361" s="9" t="s">
        <v>278</v>
      </c>
      <c r="L3361" s="9">
        <v>325.09999999999491</v>
      </c>
      <c r="M3361" s="65">
        <v>628.29999999999995</v>
      </c>
      <c r="N3361" s="65"/>
      <c r="P3361" s="65">
        <f t="shared" si="89"/>
        <v>953.39999999999486</v>
      </c>
    </row>
    <row r="3362" spans="1:18" ht="15">
      <c r="A3362" s="28" t="s">
        <v>802</v>
      </c>
      <c r="B3362" s="61" t="s">
        <v>2198</v>
      </c>
      <c r="C3362" s="3"/>
      <c r="D3362" s="3"/>
      <c r="E3362" s="9" t="s">
        <v>278</v>
      </c>
      <c r="F3362" s="9" t="s">
        <v>278</v>
      </c>
      <c r="G3362" s="9" t="s">
        <v>278</v>
      </c>
      <c r="H3362" s="9" t="s">
        <v>278</v>
      </c>
      <c r="I3362" s="9">
        <v>0</v>
      </c>
      <c r="J3362" s="9" t="s">
        <v>278</v>
      </c>
      <c r="K3362" s="9" t="s">
        <v>278</v>
      </c>
      <c r="L3362" s="9">
        <v>200.69999999999891</v>
      </c>
      <c r="M3362" s="65">
        <v>742.49999999999989</v>
      </c>
      <c r="N3362" s="65"/>
      <c r="P3362" s="65">
        <f t="shared" si="89"/>
        <v>943.19999999999879</v>
      </c>
    </row>
    <row r="3363" spans="1:18" ht="15">
      <c r="A3363" s="28" t="s">
        <v>803</v>
      </c>
      <c r="B3363" s="61" t="s">
        <v>2704</v>
      </c>
      <c r="C3363" s="3"/>
      <c r="D3363" s="3"/>
      <c r="E3363" s="9" t="s">
        <v>278</v>
      </c>
      <c r="F3363" s="9" t="s">
        <v>278</v>
      </c>
      <c r="G3363" s="9" t="s">
        <v>278</v>
      </c>
      <c r="H3363" s="9" t="s">
        <v>278</v>
      </c>
      <c r="I3363" s="9">
        <v>0</v>
      </c>
      <c r="J3363" s="9" t="s">
        <v>278</v>
      </c>
      <c r="K3363" s="9" t="s">
        <v>278</v>
      </c>
      <c r="L3363" s="9" t="s">
        <v>278</v>
      </c>
      <c r="M3363" s="65">
        <v>940.3</v>
      </c>
      <c r="P3363" s="65">
        <f t="shared" si="89"/>
        <v>940.3</v>
      </c>
    </row>
    <row r="3364" spans="1:18" ht="15">
      <c r="A3364" s="28" t="s">
        <v>804</v>
      </c>
      <c r="B3364" s="239" t="s">
        <v>2190</v>
      </c>
      <c r="C3364" s="3"/>
      <c r="D3364" s="3"/>
      <c r="E3364" s="9" t="s">
        <v>278</v>
      </c>
      <c r="F3364" s="9" t="s">
        <v>278</v>
      </c>
      <c r="G3364" s="9" t="s">
        <v>278</v>
      </c>
      <c r="H3364" s="9" t="s">
        <v>278</v>
      </c>
      <c r="I3364" s="9">
        <v>0</v>
      </c>
      <c r="J3364" s="9" t="s">
        <v>278</v>
      </c>
      <c r="K3364" s="9" t="s">
        <v>278</v>
      </c>
      <c r="L3364" s="9">
        <v>289.09999999999945</v>
      </c>
      <c r="M3364" s="65">
        <v>650.49999999999989</v>
      </c>
      <c r="N3364" s="65"/>
      <c r="P3364" s="65">
        <f t="shared" si="89"/>
        <v>939.59999999999934</v>
      </c>
    </row>
    <row r="3365" spans="1:18" ht="15">
      <c r="A3365" s="28" t="s">
        <v>805</v>
      </c>
      <c r="B3365" s="61" t="s">
        <v>2718</v>
      </c>
      <c r="C3365" s="3"/>
      <c r="D3365" s="3"/>
      <c r="E3365" s="9" t="s">
        <v>278</v>
      </c>
      <c r="F3365" s="9" t="s">
        <v>278</v>
      </c>
      <c r="G3365" s="9" t="s">
        <v>278</v>
      </c>
      <c r="H3365" s="9" t="s">
        <v>278</v>
      </c>
      <c r="I3365" s="9">
        <v>0</v>
      </c>
      <c r="J3365" s="9" t="s">
        <v>278</v>
      </c>
      <c r="K3365" s="9" t="s">
        <v>278</v>
      </c>
      <c r="L3365" s="9" t="s">
        <v>278</v>
      </c>
      <c r="M3365" s="65">
        <v>938.30000000000007</v>
      </c>
      <c r="P3365" s="65">
        <f t="shared" si="89"/>
        <v>938.30000000000007</v>
      </c>
    </row>
    <row r="3366" spans="1:18" ht="15">
      <c r="A3366" s="28" t="s">
        <v>806</v>
      </c>
      <c r="B3366" s="61" t="s">
        <v>2206</v>
      </c>
      <c r="C3366" s="3"/>
      <c r="D3366" s="3"/>
      <c r="E3366" s="9" t="s">
        <v>278</v>
      </c>
      <c r="F3366" s="9" t="s">
        <v>278</v>
      </c>
      <c r="G3366" s="9" t="s">
        <v>278</v>
      </c>
      <c r="H3366" s="9" t="s">
        <v>278</v>
      </c>
      <c r="I3366" s="9">
        <v>0</v>
      </c>
      <c r="J3366" s="9" t="s">
        <v>278</v>
      </c>
      <c r="K3366" s="9" t="s">
        <v>278</v>
      </c>
      <c r="L3366" s="9">
        <v>229.50000000000364</v>
      </c>
      <c r="M3366" s="65">
        <v>694.3</v>
      </c>
      <c r="N3366" s="65"/>
      <c r="P3366" s="65">
        <f t="shared" si="89"/>
        <v>923.80000000000359</v>
      </c>
    </row>
    <row r="3367" spans="1:18" ht="15">
      <c r="A3367" s="28" t="s">
        <v>807</v>
      </c>
      <c r="B3367" s="239" t="s">
        <v>1692</v>
      </c>
      <c r="C3367" s="3"/>
      <c r="D3367" s="3"/>
      <c r="E3367" s="9" t="s">
        <v>278</v>
      </c>
      <c r="F3367" s="9" t="s">
        <v>278</v>
      </c>
      <c r="G3367" s="9" t="s">
        <v>278</v>
      </c>
      <c r="H3367" s="9" t="s">
        <v>278</v>
      </c>
      <c r="I3367" s="9">
        <v>0</v>
      </c>
      <c r="J3367" s="9" t="s">
        <v>278</v>
      </c>
      <c r="K3367" s="9">
        <v>379.199999999998</v>
      </c>
      <c r="L3367" s="9">
        <v>532.70000000000164</v>
      </c>
      <c r="M3367" s="9" t="s">
        <v>278</v>
      </c>
      <c r="P3367" s="65">
        <f t="shared" si="89"/>
        <v>911.89999999999964</v>
      </c>
    </row>
    <row r="3368" spans="1:18" ht="15">
      <c r="A3368" s="28" t="s">
        <v>808</v>
      </c>
      <c r="B3368" s="239" t="s">
        <v>1650</v>
      </c>
      <c r="C3368" s="3"/>
      <c r="D3368" s="3"/>
      <c r="E3368" s="9" t="s">
        <v>278</v>
      </c>
      <c r="F3368" s="9" t="s">
        <v>278</v>
      </c>
      <c r="G3368" s="9" t="s">
        <v>278</v>
      </c>
      <c r="H3368" s="9" t="s">
        <v>278</v>
      </c>
      <c r="I3368" s="9">
        <v>0</v>
      </c>
      <c r="J3368" s="188">
        <v>565.80000000000018</v>
      </c>
      <c r="K3368" s="9">
        <v>91.799999999999272</v>
      </c>
      <c r="L3368" s="9">
        <v>153.50000000000182</v>
      </c>
      <c r="M3368" s="65">
        <v>68.899999999999991</v>
      </c>
      <c r="P3368" s="65">
        <f t="shared" si="89"/>
        <v>880.00000000000125</v>
      </c>
      <c r="R3368" t="s">
        <v>288</v>
      </c>
    </row>
    <row r="3369" spans="1:18" ht="15">
      <c r="A3369" s="28" t="s">
        <v>809</v>
      </c>
      <c r="B3369" s="61" t="s">
        <v>660</v>
      </c>
      <c r="E3369" s="188" t="s">
        <v>278</v>
      </c>
      <c r="F3369" s="9" t="s">
        <v>278</v>
      </c>
      <c r="G3369" s="9" t="s">
        <v>278</v>
      </c>
      <c r="H3369" s="9">
        <v>195.60000000000127</v>
      </c>
      <c r="I3369" s="9">
        <v>0</v>
      </c>
      <c r="J3369" s="9">
        <v>207.90000000000327</v>
      </c>
      <c r="K3369" s="9">
        <v>157.39999999999964</v>
      </c>
      <c r="L3369" s="9">
        <v>316.89999999999782</v>
      </c>
      <c r="M3369" s="9" t="s">
        <v>278</v>
      </c>
      <c r="P3369" s="65">
        <f t="shared" si="89"/>
        <v>877.800000000002</v>
      </c>
    </row>
    <row r="3370" spans="1:18" ht="15">
      <c r="A3370" s="28" t="s">
        <v>810</v>
      </c>
      <c r="B3370" s="61" t="s">
        <v>2715</v>
      </c>
      <c r="C3370" s="3"/>
      <c r="D3370" s="3"/>
      <c r="E3370" s="9" t="s">
        <v>278</v>
      </c>
      <c r="F3370" s="9" t="s">
        <v>278</v>
      </c>
      <c r="G3370" s="9" t="s">
        <v>278</v>
      </c>
      <c r="H3370" s="9" t="s">
        <v>278</v>
      </c>
      <c r="I3370" s="9">
        <v>0</v>
      </c>
      <c r="J3370" s="9" t="s">
        <v>278</v>
      </c>
      <c r="K3370" s="9" t="s">
        <v>278</v>
      </c>
      <c r="L3370" s="9" t="s">
        <v>278</v>
      </c>
      <c r="M3370" s="65">
        <v>876.89999999999986</v>
      </c>
      <c r="P3370" s="65">
        <f t="shared" si="89"/>
        <v>876.89999999999986</v>
      </c>
    </row>
    <row r="3371" spans="1:18" ht="15">
      <c r="A3371" s="28" t="s">
        <v>811</v>
      </c>
      <c r="B3371" s="61" t="s">
        <v>2717</v>
      </c>
      <c r="C3371" s="3"/>
      <c r="D3371" s="3"/>
      <c r="E3371" s="9" t="s">
        <v>278</v>
      </c>
      <c r="F3371" s="9" t="s">
        <v>278</v>
      </c>
      <c r="G3371" s="9" t="s">
        <v>278</v>
      </c>
      <c r="H3371" s="9" t="s">
        <v>278</v>
      </c>
      <c r="I3371" s="9">
        <v>0</v>
      </c>
      <c r="J3371" s="9" t="s">
        <v>278</v>
      </c>
      <c r="K3371" s="9" t="s">
        <v>278</v>
      </c>
      <c r="L3371" s="9" t="s">
        <v>278</v>
      </c>
      <c r="M3371" s="65">
        <v>868.69999999999993</v>
      </c>
      <c r="P3371" s="65">
        <f t="shared" ref="P3371:P3402" si="90">SUM(E3371:M3371)</f>
        <v>868.69999999999993</v>
      </c>
    </row>
    <row r="3372" spans="1:18" ht="15">
      <c r="A3372" s="28" t="s">
        <v>812</v>
      </c>
      <c r="B3372" s="61" t="s">
        <v>2195</v>
      </c>
      <c r="C3372" s="3"/>
      <c r="D3372" s="3"/>
      <c r="E3372" s="9" t="s">
        <v>278</v>
      </c>
      <c r="F3372" s="9" t="s">
        <v>278</v>
      </c>
      <c r="G3372" s="9" t="s">
        <v>278</v>
      </c>
      <c r="H3372" s="9" t="s">
        <v>278</v>
      </c>
      <c r="I3372" s="9">
        <v>0</v>
      </c>
      <c r="J3372" s="9" t="s">
        <v>278</v>
      </c>
      <c r="K3372" s="9" t="s">
        <v>278</v>
      </c>
      <c r="L3372" s="9">
        <v>448.40000000000146</v>
      </c>
      <c r="M3372" s="65">
        <v>403.8</v>
      </c>
      <c r="N3372" s="65"/>
      <c r="P3372" s="65">
        <f t="shared" si="90"/>
        <v>852.20000000000141</v>
      </c>
    </row>
    <row r="3373" spans="1:18" ht="15">
      <c r="A3373" s="28" t="s">
        <v>813</v>
      </c>
      <c r="B3373" s="61" t="s">
        <v>2702</v>
      </c>
      <c r="C3373" s="3"/>
      <c r="D3373" s="3"/>
      <c r="E3373" s="9" t="s">
        <v>278</v>
      </c>
      <c r="F3373" s="9" t="s">
        <v>278</v>
      </c>
      <c r="G3373" s="9" t="s">
        <v>278</v>
      </c>
      <c r="H3373" s="9" t="s">
        <v>278</v>
      </c>
      <c r="I3373" s="9">
        <v>0</v>
      </c>
      <c r="J3373" s="9" t="s">
        <v>278</v>
      </c>
      <c r="K3373" s="9" t="s">
        <v>278</v>
      </c>
      <c r="L3373" s="9" t="s">
        <v>278</v>
      </c>
      <c r="M3373" s="65">
        <v>850.40000000000009</v>
      </c>
      <c r="P3373" s="65">
        <f t="shared" si="90"/>
        <v>850.40000000000009</v>
      </c>
    </row>
    <row r="3374" spans="1:18" ht="15">
      <c r="A3374" s="28" t="s">
        <v>814</v>
      </c>
      <c r="B3374" s="239" t="s">
        <v>1671</v>
      </c>
      <c r="C3374" s="3"/>
      <c r="D3374" s="3"/>
      <c r="E3374" s="9" t="s">
        <v>278</v>
      </c>
      <c r="F3374" s="9" t="s">
        <v>278</v>
      </c>
      <c r="G3374" s="9" t="s">
        <v>278</v>
      </c>
      <c r="H3374" s="9" t="s">
        <v>278</v>
      </c>
      <c r="I3374" s="9">
        <v>0</v>
      </c>
      <c r="J3374" s="9" t="s">
        <v>278</v>
      </c>
      <c r="K3374" s="9">
        <v>124.09999999999854</v>
      </c>
      <c r="L3374" s="9">
        <v>490</v>
      </c>
      <c r="M3374" s="65">
        <v>230.99999999999994</v>
      </c>
      <c r="P3374" s="65">
        <f t="shared" si="90"/>
        <v>845.09999999999854</v>
      </c>
    </row>
    <row r="3375" spans="1:18" ht="15">
      <c r="A3375" s="28" t="s">
        <v>1946</v>
      </c>
      <c r="B3375" s="61" t="s">
        <v>2714</v>
      </c>
      <c r="C3375" s="3"/>
      <c r="D3375" s="3"/>
      <c r="E3375" s="9" t="s">
        <v>278</v>
      </c>
      <c r="F3375" s="9" t="s">
        <v>278</v>
      </c>
      <c r="G3375" s="9" t="s">
        <v>278</v>
      </c>
      <c r="H3375" s="9" t="s">
        <v>278</v>
      </c>
      <c r="I3375" s="9">
        <v>0</v>
      </c>
      <c r="J3375" s="9" t="s">
        <v>278</v>
      </c>
      <c r="K3375" s="9" t="s">
        <v>278</v>
      </c>
      <c r="L3375" s="9" t="s">
        <v>278</v>
      </c>
      <c r="M3375" s="65">
        <v>813.59999999999991</v>
      </c>
      <c r="P3375" s="65">
        <f t="shared" si="90"/>
        <v>813.59999999999991</v>
      </c>
    </row>
    <row r="3376" spans="1:18" ht="15">
      <c r="A3376" s="28" t="s">
        <v>2165</v>
      </c>
      <c r="B3376" s="61" t="s">
        <v>2712</v>
      </c>
      <c r="C3376" s="3"/>
      <c r="D3376" s="3"/>
      <c r="E3376" s="9" t="s">
        <v>278</v>
      </c>
      <c r="F3376" s="9" t="s">
        <v>278</v>
      </c>
      <c r="G3376" s="9" t="s">
        <v>278</v>
      </c>
      <c r="H3376" s="9" t="s">
        <v>278</v>
      </c>
      <c r="I3376" s="9">
        <v>0</v>
      </c>
      <c r="J3376" s="9" t="s">
        <v>278</v>
      </c>
      <c r="K3376" s="9" t="s">
        <v>278</v>
      </c>
      <c r="L3376" s="9" t="s">
        <v>278</v>
      </c>
      <c r="M3376" s="65">
        <v>800.1</v>
      </c>
      <c r="P3376" s="65">
        <f t="shared" si="90"/>
        <v>800.1</v>
      </c>
    </row>
    <row r="3377" spans="1:16" ht="15">
      <c r="A3377" s="28" t="s">
        <v>2166</v>
      </c>
      <c r="B3377" s="61" t="s">
        <v>2213</v>
      </c>
      <c r="C3377" s="3"/>
      <c r="D3377" s="3"/>
      <c r="E3377" s="9" t="s">
        <v>278</v>
      </c>
      <c r="F3377" s="9" t="s">
        <v>278</v>
      </c>
      <c r="G3377" s="9" t="s">
        <v>278</v>
      </c>
      <c r="H3377" s="9" t="s">
        <v>278</v>
      </c>
      <c r="I3377" s="9">
        <v>0</v>
      </c>
      <c r="J3377" s="9" t="s">
        <v>278</v>
      </c>
      <c r="K3377" s="9" t="s">
        <v>278</v>
      </c>
      <c r="L3377" s="9">
        <v>231.19999999999891</v>
      </c>
      <c r="M3377" s="65">
        <v>565.6</v>
      </c>
      <c r="N3377" s="65"/>
      <c r="P3377" s="65">
        <f t="shared" si="90"/>
        <v>796.79999999999893</v>
      </c>
    </row>
    <row r="3378" spans="1:16" ht="15">
      <c r="A3378" s="28" t="s">
        <v>2167</v>
      </c>
      <c r="B3378" s="239" t="s">
        <v>1654</v>
      </c>
      <c r="C3378" s="3"/>
      <c r="D3378" s="3"/>
      <c r="E3378" s="9" t="s">
        <v>278</v>
      </c>
      <c r="F3378" s="9" t="s">
        <v>278</v>
      </c>
      <c r="G3378" s="9" t="s">
        <v>278</v>
      </c>
      <c r="H3378" s="9" t="s">
        <v>278</v>
      </c>
      <c r="I3378" s="9">
        <v>0</v>
      </c>
      <c r="J3378" s="9">
        <v>255.89999999999873</v>
      </c>
      <c r="K3378" s="9">
        <v>111.89999999999964</v>
      </c>
      <c r="L3378" s="9">
        <v>187.69999999999891</v>
      </c>
      <c r="M3378" s="65">
        <v>239.80000000000004</v>
      </c>
      <c r="P3378" s="65">
        <f t="shared" si="90"/>
        <v>795.29999999999734</v>
      </c>
    </row>
    <row r="3379" spans="1:16" ht="15">
      <c r="A3379" s="28" t="s">
        <v>2168</v>
      </c>
      <c r="B3379" s="61" t="s">
        <v>2724</v>
      </c>
      <c r="C3379" s="3"/>
      <c r="D3379" s="3"/>
      <c r="E3379" s="9" t="s">
        <v>278</v>
      </c>
      <c r="F3379" s="9" t="s">
        <v>278</v>
      </c>
      <c r="G3379" s="9" t="s">
        <v>278</v>
      </c>
      <c r="H3379" s="9" t="s">
        <v>278</v>
      </c>
      <c r="I3379" s="9">
        <v>0</v>
      </c>
      <c r="J3379" s="9" t="s">
        <v>278</v>
      </c>
      <c r="K3379" s="9" t="s">
        <v>278</v>
      </c>
      <c r="L3379" s="9" t="s">
        <v>278</v>
      </c>
      <c r="M3379" s="65">
        <v>784.19999999999982</v>
      </c>
      <c r="P3379" s="65">
        <f t="shared" si="90"/>
        <v>784.19999999999982</v>
      </c>
    </row>
    <row r="3380" spans="1:16" ht="15">
      <c r="A3380" s="28" t="s">
        <v>2169</v>
      </c>
      <c r="B3380" s="61" t="s">
        <v>2194</v>
      </c>
      <c r="C3380" s="3"/>
      <c r="D3380" s="3"/>
      <c r="E3380" s="9" t="s">
        <v>278</v>
      </c>
      <c r="F3380" s="9" t="s">
        <v>278</v>
      </c>
      <c r="G3380" s="9" t="s">
        <v>278</v>
      </c>
      <c r="H3380" s="9" t="s">
        <v>278</v>
      </c>
      <c r="I3380" s="9">
        <v>0</v>
      </c>
      <c r="J3380" s="9" t="s">
        <v>278</v>
      </c>
      <c r="K3380" s="9" t="s">
        <v>278</v>
      </c>
      <c r="L3380" s="9">
        <v>417.39999999999782</v>
      </c>
      <c r="M3380" s="65">
        <v>346.5</v>
      </c>
      <c r="N3380" s="65"/>
      <c r="P3380" s="65">
        <f t="shared" si="90"/>
        <v>763.89999999999782</v>
      </c>
    </row>
    <row r="3381" spans="1:16" ht="15">
      <c r="A3381" s="28" t="s">
        <v>2170</v>
      </c>
      <c r="B3381" s="61" t="s">
        <v>2819</v>
      </c>
      <c r="C3381" s="3"/>
      <c r="D3381" s="3"/>
      <c r="E3381" s="9" t="s">
        <v>278</v>
      </c>
      <c r="F3381" s="9" t="s">
        <v>278</v>
      </c>
      <c r="G3381" s="9" t="s">
        <v>278</v>
      </c>
      <c r="H3381" s="9" t="s">
        <v>278</v>
      </c>
      <c r="I3381" s="9">
        <v>0</v>
      </c>
      <c r="J3381" s="9" t="s">
        <v>278</v>
      </c>
      <c r="K3381" s="9" t="s">
        <v>278</v>
      </c>
      <c r="L3381" s="9" t="s">
        <v>278</v>
      </c>
      <c r="M3381" s="65">
        <v>759.19999999999993</v>
      </c>
      <c r="P3381" s="65">
        <f t="shared" si="90"/>
        <v>759.19999999999993</v>
      </c>
    </row>
    <row r="3382" spans="1:16" ht="15">
      <c r="A3382" s="28" t="s">
        <v>2171</v>
      </c>
      <c r="B3382" s="61" t="s">
        <v>180</v>
      </c>
      <c r="C3382" s="3"/>
      <c r="D3382" s="3"/>
      <c r="E3382" s="9" t="s">
        <v>278</v>
      </c>
      <c r="F3382" s="9" t="s">
        <v>278</v>
      </c>
      <c r="G3382" s="9" t="s">
        <v>278</v>
      </c>
      <c r="H3382" s="9" t="s">
        <v>278</v>
      </c>
      <c r="I3382" s="9">
        <v>0</v>
      </c>
      <c r="J3382" s="9" t="s">
        <v>278</v>
      </c>
      <c r="K3382" s="9" t="s">
        <v>278</v>
      </c>
      <c r="L3382" s="9">
        <v>276.39999999999964</v>
      </c>
      <c r="M3382" s="65">
        <v>480.7</v>
      </c>
      <c r="N3382" s="65"/>
      <c r="P3382" s="65">
        <f t="shared" si="90"/>
        <v>757.09999999999968</v>
      </c>
    </row>
    <row r="3383" spans="1:16" ht="15">
      <c r="A3383" s="28" t="s">
        <v>2172</v>
      </c>
      <c r="B3383" s="61" t="s">
        <v>2711</v>
      </c>
      <c r="C3383" s="3"/>
      <c r="D3383" s="3"/>
      <c r="E3383" s="9" t="s">
        <v>278</v>
      </c>
      <c r="F3383" s="9" t="s">
        <v>278</v>
      </c>
      <c r="G3383" s="9" t="s">
        <v>278</v>
      </c>
      <c r="H3383" s="9" t="s">
        <v>278</v>
      </c>
      <c r="I3383" s="9">
        <v>0</v>
      </c>
      <c r="J3383" s="9" t="s">
        <v>278</v>
      </c>
      <c r="K3383" s="9" t="s">
        <v>278</v>
      </c>
      <c r="L3383" s="9" t="s">
        <v>278</v>
      </c>
      <c r="M3383" s="65">
        <v>752.29999999999984</v>
      </c>
      <c r="P3383" s="65">
        <f t="shared" si="90"/>
        <v>752.29999999999984</v>
      </c>
    </row>
    <row r="3384" spans="1:16" ht="15">
      <c r="A3384" s="28" t="s">
        <v>2173</v>
      </c>
      <c r="B3384" s="239" t="s">
        <v>1656</v>
      </c>
      <c r="C3384" s="3"/>
      <c r="D3384" s="3"/>
      <c r="E3384" s="9" t="s">
        <v>278</v>
      </c>
      <c r="F3384" s="9" t="s">
        <v>278</v>
      </c>
      <c r="G3384" s="9" t="s">
        <v>278</v>
      </c>
      <c r="H3384" s="9" t="s">
        <v>278</v>
      </c>
      <c r="I3384" s="9">
        <v>0</v>
      </c>
      <c r="J3384" s="9">
        <v>385.25000000000182</v>
      </c>
      <c r="K3384" s="9">
        <v>345.19999999999709</v>
      </c>
      <c r="L3384" s="9" t="s">
        <v>278</v>
      </c>
      <c r="M3384" s="9" t="s">
        <v>278</v>
      </c>
      <c r="P3384" s="65">
        <f t="shared" si="90"/>
        <v>730.44999999999891</v>
      </c>
    </row>
    <row r="3385" spans="1:16" ht="15">
      <c r="A3385" s="28" t="s">
        <v>2174</v>
      </c>
      <c r="B3385" s="61" t="s">
        <v>2707</v>
      </c>
      <c r="C3385" s="3"/>
      <c r="D3385" s="3"/>
      <c r="E3385" s="9" t="s">
        <v>278</v>
      </c>
      <c r="F3385" s="9" t="s">
        <v>278</v>
      </c>
      <c r="G3385" s="9" t="s">
        <v>278</v>
      </c>
      <c r="H3385" s="9" t="s">
        <v>278</v>
      </c>
      <c r="I3385" s="9">
        <v>0</v>
      </c>
      <c r="J3385" s="9" t="s">
        <v>278</v>
      </c>
      <c r="K3385" s="9" t="s">
        <v>278</v>
      </c>
      <c r="L3385" s="9" t="s">
        <v>278</v>
      </c>
      <c r="M3385" s="65">
        <v>730.4</v>
      </c>
      <c r="P3385" s="65">
        <f t="shared" si="90"/>
        <v>730.4</v>
      </c>
    </row>
    <row r="3386" spans="1:16" ht="15">
      <c r="A3386" s="28" t="s">
        <v>2175</v>
      </c>
      <c r="B3386" s="61" t="s">
        <v>2705</v>
      </c>
      <c r="C3386" s="3"/>
      <c r="D3386" s="3"/>
      <c r="E3386" s="9" t="s">
        <v>278</v>
      </c>
      <c r="F3386" s="9" t="s">
        <v>278</v>
      </c>
      <c r="G3386" s="9" t="s">
        <v>278</v>
      </c>
      <c r="H3386" s="9" t="s">
        <v>278</v>
      </c>
      <c r="I3386" s="9">
        <v>0</v>
      </c>
      <c r="J3386" s="9" t="s">
        <v>278</v>
      </c>
      <c r="K3386" s="9" t="s">
        <v>278</v>
      </c>
      <c r="L3386" s="9" t="s">
        <v>278</v>
      </c>
      <c r="M3386" s="65">
        <v>730</v>
      </c>
      <c r="P3386" s="65">
        <f t="shared" si="90"/>
        <v>730</v>
      </c>
    </row>
    <row r="3387" spans="1:16" ht="15">
      <c r="A3387" s="28" t="s">
        <v>2176</v>
      </c>
      <c r="B3387" s="61" t="s">
        <v>2208</v>
      </c>
      <c r="C3387" s="3"/>
      <c r="D3387" s="3"/>
      <c r="E3387" s="9" t="s">
        <v>278</v>
      </c>
      <c r="F3387" s="9" t="s">
        <v>278</v>
      </c>
      <c r="G3387" s="9" t="s">
        <v>278</v>
      </c>
      <c r="H3387" s="9" t="s">
        <v>278</v>
      </c>
      <c r="I3387" s="9">
        <v>0</v>
      </c>
      <c r="J3387" s="9" t="s">
        <v>278</v>
      </c>
      <c r="K3387" s="9" t="s">
        <v>278</v>
      </c>
      <c r="L3387" s="9">
        <v>298.10000000000218</v>
      </c>
      <c r="M3387" s="65">
        <v>414.4</v>
      </c>
      <c r="N3387" s="65"/>
      <c r="P3387" s="65">
        <f t="shared" si="90"/>
        <v>712.50000000000216</v>
      </c>
    </row>
    <row r="3388" spans="1:16" ht="15">
      <c r="A3388" s="28" t="s">
        <v>2177</v>
      </c>
      <c r="B3388" s="61" t="s">
        <v>2699</v>
      </c>
      <c r="C3388" s="3"/>
      <c r="D3388" s="3"/>
      <c r="E3388" s="9" t="s">
        <v>278</v>
      </c>
      <c r="F3388" s="9" t="s">
        <v>278</v>
      </c>
      <c r="G3388" s="9" t="s">
        <v>278</v>
      </c>
      <c r="H3388" s="9" t="s">
        <v>278</v>
      </c>
      <c r="I3388" s="9">
        <v>0</v>
      </c>
      <c r="J3388" s="9" t="s">
        <v>278</v>
      </c>
      <c r="K3388" s="9" t="s">
        <v>278</v>
      </c>
      <c r="L3388" s="9" t="s">
        <v>278</v>
      </c>
      <c r="M3388" s="65">
        <v>707.1</v>
      </c>
      <c r="P3388" s="65">
        <f t="shared" si="90"/>
        <v>707.1</v>
      </c>
    </row>
    <row r="3389" spans="1:16" ht="15">
      <c r="A3389" s="28" t="s">
        <v>2178</v>
      </c>
      <c r="B3389" s="61" t="s">
        <v>2701</v>
      </c>
      <c r="C3389" s="3"/>
      <c r="D3389" s="3"/>
      <c r="E3389" s="9" t="s">
        <v>278</v>
      </c>
      <c r="F3389" s="9" t="s">
        <v>278</v>
      </c>
      <c r="G3389" s="9" t="s">
        <v>278</v>
      </c>
      <c r="H3389" s="9" t="s">
        <v>278</v>
      </c>
      <c r="I3389" s="9">
        <v>0</v>
      </c>
      <c r="J3389" s="9" t="s">
        <v>278</v>
      </c>
      <c r="K3389" s="9" t="s">
        <v>278</v>
      </c>
      <c r="L3389" s="9" t="s">
        <v>278</v>
      </c>
      <c r="M3389" s="65">
        <v>685.35</v>
      </c>
      <c r="P3389" s="65">
        <f t="shared" si="90"/>
        <v>685.35</v>
      </c>
    </row>
    <row r="3390" spans="1:16" ht="15">
      <c r="A3390" s="28" t="s">
        <v>2179</v>
      </c>
      <c r="B3390" s="61" t="s">
        <v>2721</v>
      </c>
      <c r="C3390" s="3"/>
      <c r="D3390" s="3"/>
      <c r="E3390" s="9" t="s">
        <v>278</v>
      </c>
      <c r="F3390" s="9" t="s">
        <v>278</v>
      </c>
      <c r="G3390" s="9" t="s">
        <v>278</v>
      </c>
      <c r="H3390" s="9" t="s">
        <v>278</v>
      </c>
      <c r="I3390" s="9">
        <v>0</v>
      </c>
      <c r="J3390" s="9" t="s">
        <v>278</v>
      </c>
      <c r="K3390" s="9" t="s">
        <v>278</v>
      </c>
      <c r="L3390" s="9" t="s">
        <v>278</v>
      </c>
      <c r="M3390" s="65">
        <v>676.69999999999993</v>
      </c>
      <c r="P3390" s="65">
        <f t="shared" si="90"/>
        <v>676.69999999999993</v>
      </c>
    </row>
    <row r="3391" spans="1:16" ht="15">
      <c r="A3391" s="28" t="s">
        <v>2180</v>
      </c>
      <c r="B3391" s="61" t="s">
        <v>2700</v>
      </c>
      <c r="C3391" s="3"/>
      <c r="D3391" s="3"/>
      <c r="E3391" s="9" t="s">
        <v>278</v>
      </c>
      <c r="F3391" s="9" t="s">
        <v>278</v>
      </c>
      <c r="G3391" s="9" t="s">
        <v>278</v>
      </c>
      <c r="H3391" s="9" t="s">
        <v>278</v>
      </c>
      <c r="I3391" s="9">
        <v>0</v>
      </c>
      <c r="J3391" s="9" t="s">
        <v>278</v>
      </c>
      <c r="K3391" s="9" t="s">
        <v>278</v>
      </c>
      <c r="L3391" s="9" t="s">
        <v>278</v>
      </c>
      <c r="M3391" s="65">
        <v>671.49999999999989</v>
      </c>
      <c r="P3391" s="65">
        <f t="shared" si="90"/>
        <v>671.49999999999989</v>
      </c>
    </row>
    <row r="3392" spans="1:16" ht="15">
      <c r="A3392" s="28" t="s">
        <v>2181</v>
      </c>
      <c r="B3392" s="61" t="s">
        <v>2703</v>
      </c>
      <c r="C3392" s="3"/>
      <c r="D3392" s="3"/>
      <c r="E3392" s="9" t="s">
        <v>278</v>
      </c>
      <c r="F3392" s="9" t="s">
        <v>278</v>
      </c>
      <c r="G3392" s="9" t="s">
        <v>278</v>
      </c>
      <c r="H3392" s="9" t="s">
        <v>278</v>
      </c>
      <c r="I3392" s="9">
        <v>0</v>
      </c>
      <c r="J3392" s="9" t="s">
        <v>278</v>
      </c>
      <c r="K3392" s="9" t="s">
        <v>278</v>
      </c>
      <c r="L3392" s="9" t="s">
        <v>278</v>
      </c>
      <c r="M3392" s="65">
        <v>668.30000000000007</v>
      </c>
      <c r="P3392" s="65">
        <f t="shared" si="90"/>
        <v>668.30000000000007</v>
      </c>
    </row>
    <row r="3393" spans="1:16" ht="15">
      <c r="A3393" s="28" t="s">
        <v>2182</v>
      </c>
      <c r="B3393" s="61" t="s">
        <v>2197</v>
      </c>
      <c r="C3393" s="3"/>
      <c r="D3393" s="3"/>
      <c r="E3393" s="9" t="s">
        <v>278</v>
      </c>
      <c r="F3393" s="9" t="s">
        <v>278</v>
      </c>
      <c r="G3393" s="9" t="s">
        <v>278</v>
      </c>
      <c r="H3393" s="9" t="s">
        <v>278</v>
      </c>
      <c r="I3393" s="9">
        <v>0</v>
      </c>
      <c r="J3393" s="9" t="s">
        <v>278</v>
      </c>
      <c r="K3393" s="9" t="s">
        <v>278</v>
      </c>
      <c r="L3393" s="9">
        <v>338.50000000000364</v>
      </c>
      <c r="M3393" s="65">
        <v>311.3</v>
      </c>
      <c r="N3393" s="65"/>
      <c r="P3393" s="65">
        <f t="shared" si="90"/>
        <v>649.80000000000359</v>
      </c>
    </row>
    <row r="3394" spans="1:16" ht="15">
      <c r="A3394" s="28" t="s">
        <v>2183</v>
      </c>
      <c r="B3394" s="61" t="s">
        <v>2196</v>
      </c>
      <c r="C3394" s="3"/>
      <c r="D3394" s="3"/>
      <c r="E3394" s="9" t="s">
        <v>278</v>
      </c>
      <c r="F3394" s="9" t="s">
        <v>278</v>
      </c>
      <c r="G3394" s="9" t="s">
        <v>278</v>
      </c>
      <c r="H3394" s="9" t="s">
        <v>278</v>
      </c>
      <c r="I3394" s="9">
        <v>0</v>
      </c>
      <c r="J3394" s="9" t="s">
        <v>278</v>
      </c>
      <c r="K3394" s="9" t="s">
        <v>278</v>
      </c>
      <c r="L3394" s="9">
        <v>338.00000000000546</v>
      </c>
      <c r="M3394" s="65">
        <v>307.05</v>
      </c>
      <c r="N3394" s="65"/>
      <c r="P3394" s="65">
        <f t="shared" si="90"/>
        <v>645.05000000000541</v>
      </c>
    </row>
    <row r="3395" spans="1:16" ht="15">
      <c r="A3395" s="28" t="s">
        <v>2184</v>
      </c>
      <c r="B3395" s="61" t="s">
        <v>2835</v>
      </c>
      <c r="C3395" s="3"/>
      <c r="D3395" s="3"/>
      <c r="E3395" s="9" t="s">
        <v>278</v>
      </c>
      <c r="F3395" s="9" t="s">
        <v>278</v>
      </c>
      <c r="G3395" s="9" t="s">
        <v>278</v>
      </c>
      <c r="H3395" s="9" t="s">
        <v>278</v>
      </c>
      <c r="I3395" s="9">
        <v>0</v>
      </c>
      <c r="J3395" s="9" t="s">
        <v>278</v>
      </c>
      <c r="K3395" s="9" t="s">
        <v>278</v>
      </c>
      <c r="L3395" s="9" t="s">
        <v>278</v>
      </c>
      <c r="M3395" s="65">
        <v>614.9</v>
      </c>
      <c r="P3395" s="65">
        <f t="shared" si="90"/>
        <v>614.9</v>
      </c>
    </row>
    <row r="3396" spans="1:16" ht="15">
      <c r="A3396" s="28" t="s">
        <v>2185</v>
      </c>
      <c r="B3396" s="61" t="s">
        <v>2726</v>
      </c>
      <c r="C3396" s="3"/>
      <c r="D3396" s="3"/>
      <c r="E3396" s="9" t="s">
        <v>278</v>
      </c>
      <c r="F3396" s="9" t="s">
        <v>278</v>
      </c>
      <c r="G3396" s="9" t="s">
        <v>278</v>
      </c>
      <c r="H3396" s="9" t="s">
        <v>278</v>
      </c>
      <c r="I3396" s="9">
        <v>0</v>
      </c>
      <c r="J3396" s="9" t="s">
        <v>278</v>
      </c>
      <c r="K3396" s="9" t="s">
        <v>278</v>
      </c>
      <c r="L3396" s="9" t="s">
        <v>278</v>
      </c>
      <c r="M3396" s="65">
        <v>587.69999999999993</v>
      </c>
      <c r="P3396" s="65">
        <f t="shared" si="90"/>
        <v>587.69999999999993</v>
      </c>
    </row>
    <row r="3397" spans="1:16" ht="15">
      <c r="A3397" s="28" t="s">
        <v>2186</v>
      </c>
      <c r="B3397" s="61" t="s">
        <v>2201</v>
      </c>
      <c r="C3397" s="3"/>
      <c r="D3397" s="3"/>
      <c r="E3397" s="9" t="s">
        <v>278</v>
      </c>
      <c r="F3397" s="9" t="s">
        <v>278</v>
      </c>
      <c r="G3397" s="9" t="s">
        <v>278</v>
      </c>
      <c r="H3397" s="9" t="s">
        <v>278</v>
      </c>
      <c r="I3397" s="9">
        <v>0</v>
      </c>
      <c r="J3397" s="9" t="s">
        <v>278</v>
      </c>
      <c r="K3397" s="9" t="s">
        <v>278</v>
      </c>
      <c r="L3397" s="9">
        <v>264.90000000000146</v>
      </c>
      <c r="M3397" s="65">
        <v>300.49999999999994</v>
      </c>
      <c r="N3397" s="65"/>
      <c r="P3397" s="65">
        <f t="shared" si="90"/>
        <v>565.40000000000146</v>
      </c>
    </row>
    <row r="3398" spans="1:16" ht="15">
      <c r="A3398" s="28" t="s">
        <v>2187</v>
      </c>
      <c r="B3398" s="61" t="s">
        <v>164</v>
      </c>
      <c r="E3398" s="9" t="s">
        <v>278</v>
      </c>
      <c r="F3398" s="9" t="s">
        <v>278</v>
      </c>
      <c r="G3398" s="9">
        <v>559.20000000000005</v>
      </c>
      <c r="H3398" s="9" t="s">
        <v>278</v>
      </c>
      <c r="I3398" s="9">
        <v>0</v>
      </c>
      <c r="J3398" s="9" t="s">
        <v>278</v>
      </c>
      <c r="K3398" s="9" t="s">
        <v>278</v>
      </c>
      <c r="L3398" s="9" t="s">
        <v>278</v>
      </c>
      <c r="M3398" s="9" t="s">
        <v>278</v>
      </c>
      <c r="P3398" s="65">
        <f t="shared" si="90"/>
        <v>559.20000000000005</v>
      </c>
    </row>
    <row r="3399" spans="1:16" ht="15">
      <c r="A3399" s="28" t="s">
        <v>2188</v>
      </c>
      <c r="B3399" s="239" t="s">
        <v>1670</v>
      </c>
      <c r="C3399" s="3"/>
      <c r="D3399" s="3"/>
      <c r="E3399" s="9" t="s">
        <v>278</v>
      </c>
      <c r="F3399" s="9" t="s">
        <v>278</v>
      </c>
      <c r="G3399" s="9" t="s">
        <v>278</v>
      </c>
      <c r="H3399" s="9" t="s">
        <v>278</v>
      </c>
      <c r="I3399" s="9">
        <v>0</v>
      </c>
      <c r="J3399" s="9" t="s">
        <v>278</v>
      </c>
      <c r="K3399" s="9">
        <v>557.39999999999782</v>
      </c>
      <c r="L3399" s="9" t="s">
        <v>278</v>
      </c>
      <c r="M3399" s="9" t="s">
        <v>278</v>
      </c>
      <c r="P3399" s="65">
        <f t="shared" si="90"/>
        <v>557.39999999999782</v>
      </c>
    </row>
    <row r="3400" spans="1:16" ht="15">
      <c r="A3400" s="28" t="s">
        <v>2296</v>
      </c>
      <c r="B3400" s="61" t="s">
        <v>2200</v>
      </c>
      <c r="C3400" s="3"/>
      <c r="D3400" s="3"/>
      <c r="E3400" s="9" t="s">
        <v>278</v>
      </c>
      <c r="F3400" s="9" t="s">
        <v>278</v>
      </c>
      <c r="G3400" s="9" t="s">
        <v>278</v>
      </c>
      <c r="H3400" s="9" t="s">
        <v>278</v>
      </c>
      <c r="I3400" s="9">
        <v>0</v>
      </c>
      <c r="J3400" s="9" t="s">
        <v>278</v>
      </c>
      <c r="K3400" s="9" t="s">
        <v>278</v>
      </c>
      <c r="L3400" s="9">
        <v>37.400000000000546</v>
      </c>
      <c r="M3400" s="65">
        <v>510.29999999999995</v>
      </c>
      <c r="N3400" s="65"/>
      <c r="P3400" s="65">
        <f t="shared" si="90"/>
        <v>547.7000000000005</v>
      </c>
    </row>
    <row r="3401" spans="1:16" ht="15">
      <c r="A3401" s="28" t="s">
        <v>2297</v>
      </c>
      <c r="B3401" s="61" t="s">
        <v>2205</v>
      </c>
      <c r="C3401" s="3"/>
      <c r="D3401" s="3"/>
      <c r="E3401" s="9" t="s">
        <v>278</v>
      </c>
      <c r="F3401" s="9" t="s">
        <v>278</v>
      </c>
      <c r="G3401" s="9" t="s">
        <v>278</v>
      </c>
      <c r="H3401" s="9" t="s">
        <v>278</v>
      </c>
      <c r="I3401" s="9">
        <v>0</v>
      </c>
      <c r="J3401" s="9" t="s">
        <v>278</v>
      </c>
      <c r="K3401" s="9" t="s">
        <v>278</v>
      </c>
      <c r="L3401" s="9">
        <v>236.59999999999491</v>
      </c>
      <c r="M3401" s="65">
        <v>303</v>
      </c>
      <c r="N3401" s="65"/>
      <c r="P3401" s="65">
        <f t="shared" si="90"/>
        <v>539.59999999999491</v>
      </c>
    </row>
    <row r="3402" spans="1:16" ht="15">
      <c r="A3402" s="28" t="s">
        <v>2298</v>
      </c>
      <c r="B3402" s="61" t="s">
        <v>2722</v>
      </c>
      <c r="C3402" s="3"/>
      <c r="D3402" s="3"/>
      <c r="E3402" s="9" t="s">
        <v>278</v>
      </c>
      <c r="F3402" s="9" t="s">
        <v>278</v>
      </c>
      <c r="G3402" s="9" t="s">
        <v>278</v>
      </c>
      <c r="H3402" s="9" t="s">
        <v>278</v>
      </c>
      <c r="I3402" s="9">
        <v>0</v>
      </c>
      <c r="J3402" s="9" t="s">
        <v>278</v>
      </c>
      <c r="K3402" s="9" t="s">
        <v>278</v>
      </c>
      <c r="L3402" s="9" t="s">
        <v>278</v>
      </c>
      <c r="M3402" s="65">
        <v>530.80000000000007</v>
      </c>
      <c r="P3402" s="65">
        <f t="shared" si="90"/>
        <v>530.80000000000007</v>
      </c>
    </row>
    <row r="3403" spans="1:16" ht="15">
      <c r="A3403" s="253" t="s">
        <v>2676</v>
      </c>
      <c r="B3403" s="61" t="s">
        <v>2709</v>
      </c>
      <c r="C3403" s="3"/>
      <c r="D3403" s="3"/>
      <c r="E3403" s="9" t="s">
        <v>278</v>
      </c>
      <c r="F3403" s="9" t="s">
        <v>278</v>
      </c>
      <c r="G3403" s="9" t="s">
        <v>278</v>
      </c>
      <c r="H3403" s="9" t="s">
        <v>278</v>
      </c>
      <c r="I3403" s="9">
        <v>0</v>
      </c>
      <c r="J3403" s="9" t="s">
        <v>278</v>
      </c>
      <c r="K3403" s="9" t="s">
        <v>278</v>
      </c>
      <c r="L3403" s="9" t="s">
        <v>278</v>
      </c>
      <c r="M3403" s="65">
        <v>513.9</v>
      </c>
      <c r="P3403" s="65">
        <f t="shared" ref="P3403:P3433" si="91">SUM(E3403:M3403)</f>
        <v>513.9</v>
      </c>
    </row>
    <row r="3404" spans="1:16" ht="15">
      <c r="A3404" s="253" t="s">
        <v>2677</v>
      </c>
      <c r="B3404" s="61" t="s">
        <v>2716</v>
      </c>
      <c r="C3404" s="3"/>
      <c r="D3404" s="3"/>
      <c r="E3404" s="9" t="s">
        <v>278</v>
      </c>
      <c r="F3404" s="9" t="s">
        <v>278</v>
      </c>
      <c r="G3404" s="9" t="s">
        <v>278</v>
      </c>
      <c r="H3404" s="9" t="s">
        <v>278</v>
      </c>
      <c r="I3404" s="9">
        <v>0</v>
      </c>
      <c r="J3404" s="9" t="s">
        <v>278</v>
      </c>
      <c r="K3404" s="9" t="s">
        <v>278</v>
      </c>
      <c r="L3404" s="9" t="s">
        <v>278</v>
      </c>
      <c r="M3404" s="65">
        <v>502.70000000000005</v>
      </c>
      <c r="P3404" s="65">
        <f t="shared" si="91"/>
        <v>502.70000000000005</v>
      </c>
    </row>
    <row r="3405" spans="1:16" ht="15">
      <c r="A3405" s="253" t="s">
        <v>2678</v>
      </c>
      <c r="B3405" s="61" t="s">
        <v>2202</v>
      </c>
      <c r="C3405" s="3"/>
      <c r="D3405" s="3"/>
      <c r="E3405" s="9" t="s">
        <v>278</v>
      </c>
      <c r="F3405" s="9" t="s">
        <v>278</v>
      </c>
      <c r="G3405" s="9" t="s">
        <v>278</v>
      </c>
      <c r="H3405" s="9" t="s">
        <v>278</v>
      </c>
      <c r="I3405" s="9">
        <v>0</v>
      </c>
      <c r="J3405" s="9" t="s">
        <v>278</v>
      </c>
      <c r="K3405" s="9" t="s">
        <v>278</v>
      </c>
      <c r="L3405" s="9">
        <v>251.10000000000036</v>
      </c>
      <c r="M3405" s="65">
        <v>248.5</v>
      </c>
      <c r="N3405" s="65"/>
      <c r="P3405" s="65">
        <f t="shared" si="91"/>
        <v>499.60000000000036</v>
      </c>
    </row>
    <row r="3406" spans="1:16" ht="15">
      <c r="A3406" s="253" t="s">
        <v>2679</v>
      </c>
      <c r="B3406" s="239" t="s">
        <v>1669</v>
      </c>
      <c r="C3406" s="3"/>
      <c r="D3406" s="3"/>
      <c r="E3406" s="9" t="s">
        <v>278</v>
      </c>
      <c r="F3406" s="9" t="s">
        <v>278</v>
      </c>
      <c r="G3406" s="9" t="s">
        <v>278</v>
      </c>
      <c r="H3406" s="9" t="s">
        <v>278</v>
      </c>
      <c r="I3406" s="9">
        <v>0</v>
      </c>
      <c r="J3406" s="9" t="s">
        <v>278</v>
      </c>
      <c r="K3406" s="9">
        <v>499.60000000000036</v>
      </c>
      <c r="L3406" s="9" t="s">
        <v>278</v>
      </c>
      <c r="M3406" s="9" t="s">
        <v>278</v>
      </c>
      <c r="P3406" s="65">
        <f t="shared" si="91"/>
        <v>499.60000000000036</v>
      </c>
    </row>
    <row r="3407" spans="1:16" ht="15">
      <c r="A3407" s="253" t="s">
        <v>2680</v>
      </c>
      <c r="B3407" s="61" t="s">
        <v>2203</v>
      </c>
      <c r="C3407" s="3"/>
      <c r="D3407" s="3"/>
      <c r="E3407" s="9" t="s">
        <v>278</v>
      </c>
      <c r="F3407" s="9" t="s">
        <v>278</v>
      </c>
      <c r="G3407" s="9" t="s">
        <v>278</v>
      </c>
      <c r="H3407" s="9" t="s">
        <v>278</v>
      </c>
      <c r="I3407" s="9">
        <v>0</v>
      </c>
      <c r="J3407" s="9" t="s">
        <v>278</v>
      </c>
      <c r="K3407" s="9" t="s">
        <v>278</v>
      </c>
      <c r="L3407" s="9">
        <v>475.600000000004</v>
      </c>
      <c r="M3407" s="9" t="s">
        <v>278</v>
      </c>
      <c r="N3407" s="65"/>
      <c r="P3407" s="65">
        <f t="shared" si="91"/>
        <v>475.600000000004</v>
      </c>
    </row>
    <row r="3408" spans="1:16" ht="15">
      <c r="A3408" s="253" t="s">
        <v>2681</v>
      </c>
      <c r="B3408" s="61" t="s">
        <v>2710</v>
      </c>
      <c r="C3408" s="3"/>
      <c r="D3408" s="3"/>
      <c r="E3408" s="9" t="s">
        <v>278</v>
      </c>
      <c r="F3408" s="9" t="s">
        <v>278</v>
      </c>
      <c r="G3408" s="9" t="s">
        <v>278</v>
      </c>
      <c r="H3408" s="9" t="s">
        <v>278</v>
      </c>
      <c r="I3408" s="9">
        <v>0</v>
      </c>
      <c r="J3408" s="9" t="s">
        <v>278</v>
      </c>
      <c r="K3408" s="9" t="s">
        <v>278</v>
      </c>
      <c r="L3408" s="9" t="s">
        <v>278</v>
      </c>
      <c r="M3408" s="65">
        <v>455.6</v>
      </c>
      <c r="P3408" s="65">
        <f t="shared" si="91"/>
        <v>455.6</v>
      </c>
    </row>
    <row r="3409" spans="1:16" ht="15">
      <c r="A3409" s="253" t="s">
        <v>2682</v>
      </c>
      <c r="B3409" s="61" t="s">
        <v>2193</v>
      </c>
      <c r="C3409" s="3"/>
      <c r="D3409" s="3"/>
      <c r="E3409" s="9" t="s">
        <v>278</v>
      </c>
      <c r="F3409" s="9" t="s">
        <v>278</v>
      </c>
      <c r="G3409" s="9" t="s">
        <v>278</v>
      </c>
      <c r="H3409" s="9" t="s">
        <v>278</v>
      </c>
      <c r="I3409" s="9">
        <v>0</v>
      </c>
      <c r="J3409" s="9" t="s">
        <v>278</v>
      </c>
      <c r="K3409" s="9" t="s">
        <v>278</v>
      </c>
      <c r="L3409" s="9">
        <v>51.999999999998181</v>
      </c>
      <c r="M3409" s="65">
        <v>397.09999999999997</v>
      </c>
      <c r="N3409" s="65"/>
      <c r="P3409" s="65">
        <f t="shared" si="91"/>
        <v>449.09999999999815</v>
      </c>
    </row>
    <row r="3410" spans="1:16" ht="15">
      <c r="A3410" s="253" t="s">
        <v>2683</v>
      </c>
      <c r="B3410" s="61" t="s">
        <v>2212</v>
      </c>
      <c r="C3410" s="3"/>
      <c r="D3410" s="3"/>
      <c r="E3410" s="9" t="s">
        <v>278</v>
      </c>
      <c r="F3410" s="9" t="s">
        <v>278</v>
      </c>
      <c r="G3410" s="9" t="s">
        <v>278</v>
      </c>
      <c r="H3410" s="9" t="s">
        <v>278</v>
      </c>
      <c r="I3410" s="9">
        <v>0</v>
      </c>
      <c r="J3410" s="9" t="s">
        <v>278</v>
      </c>
      <c r="K3410" s="9" t="s">
        <v>278</v>
      </c>
      <c r="L3410" s="9">
        <v>322.10000000000036</v>
      </c>
      <c r="M3410" s="65">
        <v>108.4</v>
      </c>
      <c r="N3410" s="65"/>
      <c r="P3410" s="65">
        <f t="shared" si="91"/>
        <v>430.50000000000034</v>
      </c>
    </row>
    <row r="3411" spans="1:16" ht="15">
      <c r="A3411" s="253" t="s">
        <v>2684</v>
      </c>
      <c r="B3411" s="61" t="s">
        <v>678</v>
      </c>
      <c r="E3411" s="9" t="s">
        <v>278</v>
      </c>
      <c r="F3411" s="9" t="s">
        <v>278</v>
      </c>
      <c r="G3411" s="9" t="s">
        <v>278</v>
      </c>
      <c r="H3411" s="9">
        <v>399.30000000000018</v>
      </c>
      <c r="I3411" s="9">
        <v>0</v>
      </c>
      <c r="J3411" s="9" t="s">
        <v>278</v>
      </c>
      <c r="K3411" s="9" t="s">
        <v>278</v>
      </c>
      <c r="L3411" s="9" t="s">
        <v>278</v>
      </c>
      <c r="M3411" s="9" t="s">
        <v>278</v>
      </c>
      <c r="P3411" s="65">
        <f t="shared" si="91"/>
        <v>399.30000000000018</v>
      </c>
    </row>
    <row r="3412" spans="1:16" ht="15">
      <c r="A3412" s="253" t="s">
        <v>2685</v>
      </c>
      <c r="B3412" s="61" t="s">
        <v>2725</v>
      </c>
      <c r="C3412" s="3"/>
      <c r="D3412" s="3"/>
      <c r="E3412" s="9" t="s">
        <v>278</v>
      </c>
      <c r="F3412" s="9" t="s">
        <v>278</v>
      </c>
      <c r="G3412" s="9" t="s">
        <v>278</v>
      </c>
      <c r="H3412" s="9" t="s">
        <v>278</v>
      </c>
      <c r="I3412" s="9">
        <v>0</v>
      </c>
      <c r="J3412" s="9" t="s">
        <v>278</v>
      </c>
      <c r="K3412" s="9" t="s">
        <v>278</v>
      </c>
      <c r="L3412" s="9" t="s">
        <v>278</v>
      </c>
      <c r="M3412" s="65">
        <v>382.19999999999993</v>
      </c>
      <c r="P3412" s="65">
        <f t="shared" si="91"/>
        <v>382.19999999999993</v>
      </c>
    </row>
    <row r="3413" spans="1:16" ht="15">
      <c r="A3413" s="253" t="s">
        <v>2686</v>
      </c>
      <c r="B3413" s="61" t="s">
        <v>2207</v>
      </c>
      <c r="C3413" s="3"/>
      <c r="D3413" s="3"/>
      <c r="E3413" s="9" t="s">
        <v>278</v>
      </c>
      <c r="F3413" s="9" t="s">
        <v>278</v>
      </c>
      <c r="G3413" s="9" t="s">
        <v>278</v>
      </c>
      <c r="H3413" s="9" t="s">
        <v>278</v>
      </c>
      <c r="I3413" s="9">
        <v>0</v>
      </c>
      <c r="J3413" s="9" t="s">
        <v>278</v>
      </c>
      <c r="K3413" s="9" t="s">
        <v>278</v>
      </c>
      <c r="L3413" s="9">
        <v>35.80000000000291</v>
      </c>
      <c r="M3413" s="65">
        <v>334</v>
      </c>
      <c r="N3413" s="65"/>
      <c r="P3413" s="65">
        <f t="shared" si="91"/>
        <v>369.80000000000291</v>
      </c>
    </row>
    <row r="3414" spans="1:16" ht="15">
      <c r="A3414" s="253" t="s">
        <v>2687</v>
      </c>
      <c r="B3414" s="61" t="s">
        <v>2728</v>
      </c>
      <c r="C3414" s="3"/>
      <c r="D3414" s="3"/>
      <c r="E3414" s="9" t="s">
        <v>278</v>
      </c>
      <c r="F3414" s="9" t="s">
        <v>278</v>
      </c>
      <c r="G3414" s="9" t="s">
        <v>278</v>
      </c>
      <c r="H3414" s="9" t="s">
        <v>278</v>
      </c>
      <c r="I3414" s="9">
        <v>0</v>
      </c>
      <c r="J3414" s="9" t="s">
        <v>278</v>
      </c>
      <c r="K3414" s="9" t="s">
        <v>278</v>
      </c>
      <c r="L3414" s="9" t="s">
        <v>278</v>
      </c>
      <c r="M3414" s="65">
        <v>368.9</v>
      </c>
      <c r="P3414" s="65">
        <f t="shared" si="91"/>
        <v>368.9</v>
      </c>
    </row>
    <row r="3415" spans="1:16" ht="15">
      <c r="A3415" s="253" t="s">
        <v>2688</v>
      </c>
      <c r="B3415" s="178" t="s">
        <v>1335</v>
      </c>
      <c r="C3415" s="3"/>
      <c r="D3415" s="3"/>
      <c r="E3415" s="9" t="s">
        <v>278</v>
      </c>
      <c r="F3415" s="9" t="s">
        <v>278</v>
      </c>
      <c r="G3415" s="9" t="s">
        <v>278</v>
      </c>
      <c r="H3415" s="9" t="s">
        <v>278</v>
      </c>
      <c r="I3415" s="9">
        <v>0</v>
      </c>
      <c r="J3415" s="9">
        <v>356.70000000000073</v>
      </c>
      <c r="K3415" s="9" t="s">
        <v>278</v>
      </c>
      <c r="L3415" s="9" t="s">
        <v>278</v>
      </c>
      <c r="M3415" s="9" t="s">
        <v>278</v>
      </c>
      <c r="P3415" s="65">
        <f t="shared" si="91"/>
        <v>356.70000000000073</v>
      </c>
    </row>
    <row r="3416" spans="1:16" ht="15">
      <c r="A3416" s="253" t="s">
        <v>2689</v>
      </c>
      <c r="B3416" s="61" t="s">
        <v>179</v>
      </c>
      <c r="E3416" s="9">
        <v>345.2</v>
      </c>
      <c r="F3416" s="9" t="s">
        <v>278</v>
      </c>
      <c r="G3416" s="9" t="s">
        <v>278</v>
      </c>
      <c r="H3416" s="9" t="s">
        <v>278</v>
      </c>
      <c r="I3416" s="9">
        <v>0</v>
      </c>
      <c r="J3416" s="9" t="s">
        <v>278</v>
      </c>
      <c r="K3416" s="9" t="s">
        <v>278</v>
      </c>
      <c r="L3416" s="9" t="s">
        <v>278</v>
      </c>
      <c r="M3416" s="9" t="s">
        <v>278</v>
      </c>
      <c r="P3416" s="65">
        <f t="shared" si="91"/>
        <v>345.2</v>
      </c>
    </row>
    <row r="3417" spans="1:16" ht="15">
      <c r="A3417" s="253" t="s">
        <v>2690</v>
      </c>
      <c r="B3417" s="61" t="s">
        <v>649</v>
      </c>
      <c r="E3417" s="9" t="s">
        <v>278</v>
      </c>
      <c r="F3417" s="9" t="s">
        <v>278</v>
      </c>
      <c r="G3417" s="9" t="s">
        <v>278</v>
      </c>
      <c r="H3417" s="9">
        <v>327.60000000000218</v>
      </c>
      <c r="I3417" s="9">
        <v>0</v>
      </c>
      <c r="J3417" s="9" t="s">
        <v>278</v>
      </c>
      <c r="K3417" s="9" t="s">
        <v>278</v>
      </c>
      <c r="L3417" s="9" t="s">
        <v>278</v>
      </c>
      <c r="M3417" s="9" t="s">
        <v>278</v>
      </c>
      <c r="P3417" s="65">
        <f t="shared" si="91"/>
        <v>327.60000000000218</v>
      </c>
    </row>
    <row r="3418" spans="1:16" ht="15">
      <c r="A3418" s="253" t="s">
        <v>2691</v>
      </c>
      <c r="B3418" s="61" t="s">
        <v>2719</v>
      </c>
      <c r="C3418" s="3"/>
      <c r="D3418" s="3"/>
      <c r="E3418" s="9" t="s">
        <v>278</v>
      </c>
      <c r="F3418" s="9" t="s">
        <v>278</v>
      </c>
      <c r="G3418" s="9" t="s">
        <v>278</v>
      </c>
      <c r="H3418" s="9" t="s">
        <v>278</v>
      </c>
      <c r="I3418" s="9">
        <v>0</v>
      </c>
      <c r="J3418" s="9" t="s">
        <v>278</v>
      </c>
      <c r="K3418" s="9" t="s">
        <v>278</v>
      </c>
      <c r="L3418" s="9" t="s">
        <v>278</v>
      </c>
      <c r="M3418" s="65">
        <v>313.7</v>
      </c>
      <c r="P3418" s="65">
        <f t="shared" si="91"/>
        <v>313.7</v>
      </c>
    </row>
    <row r="3419" spans="1:16" ht="15">
      <c r="A3419" s="253" t="s">
        <v>2692</v>
      </c>
      <c r="B3419" s="61" t="s">
        <v>2708</v>
      </c>
      <c r="C3419" s="3"/>
      <c r="D3419" s="3"/>
      <c r="E3419" s="9" t="s">
        <v>278</v>
      </c>
      <c r="F3419" s="9" t="s">
        <v>278</v>
      </c>
      <c r="G3419" s="9" t="s">
        <v>278</v>
      </c>
      <c r="H3419" s="9" t="s">
        <v>278</v>
      </c>
      <c r="I3419" s="9">
        <v>0</v>
      </c>
      <c r="J3419" s="9" t="s">
        <v>278</v>
      </c>
      <c r="K3419" s="9" t="s">
        <v>278</v>
      </c>
      <c r="L3419" s="9" t="s">
        <v>278</v>
      </c>
      <c r="M3419" s="65">
        <v>288.09999999999997</v>
      </c>
      <c r="P3419" s="65">
        <f t="shared" si="91"/>
        <v>288.09999999999997</v>
      </c>
    </row>
    <row r="3420" spans="1:16" ht="15">
      <c r="A3420" s="253" t="s">
        <v>2693</v>
      </c>
      <c r="B3420" s="61" t="s">
        <v>674</v>
      </c>
      <c r="E3420" s="9" t="s">
        <v>278</v>
      </c>
      <c r="F3420" s="9" t="s">
        <v>278</v>
      </c>
      <c r="G3420" s="9" t="s">
        <v>278</v>
      </c>
      <c r="H3420" s="9">
        <v>283.00000000000364</v>
      </c>
      <c r="I3420" s="9">
        <v>0</v>
      </c>
      <c r="J3420" s="9" t="s">
        <v>278</v>
      </c>
      <c r="K3420" s="9" t="s">
        <v>278</v>
      </c>
      <c r="L3420" s="9" t="s">
        <v>278</v>
      </c>
      <c r="M3420" s="9" t="s">
        <v>278</v>
      </c>
      <c r="P3420" s="65">
        <f t="shared" si="91"/>
        <v>283.00000000000364</v>
      </c>
    </row>
    <row r="3421" spans="1:16" ht="15">
      <c r="A3421" s="253" t="s">
        <v>2694</v>
      </c>
      <c r="B3421" s="239" t="s">
        <v>1651</v>
      </c>
      <c r="C3421" s="3"/>
      <c r="D3421" s="3"/>
      <c r="E3421" s="9" t="s">
        <v>278</v>
      </c>
      <c r="F3421" s="9" t="s">
        <v>278</v>
      </c>
      <c r="G3421" s="9" t="s">
        <v>278</v>
      </c>
      <c r="H3421" s="9" t="s">
        <v>278</v>
      </c>
      <c r="I3421" s="9">
        <v>0</v>
      </c>
      <c r="J3421" s="9">
        <v>279.30000000000109</v>
      </c>
      <c r="K3421" s="9" t="s">
        <v>278</v>
      </c>
      <c r="L3421" s="9" t="s">
        <v>278</v>
      </c>
      <c r="M3421" s="9" t="s">
        <v>278</v>
      </c>
      <c r="P3421" s="65">
        <f t="shared" si="91"/>
        <v>279.30000000000109</v>
      </c>
    </row>
    <row r="3422" spans="1:16" ht="15">
      <c r="A3422" s="253" t="s">
        <v>2695</v>
      </c>
      <c r="B3422" s="61" t="s">
        <v>2204</v>
      </c>
      <c r="C3422" s="3"/>
      <c r="D3422" s="3"/>
      <c r="E3422" s="9" t="s">
        <v>278</v>
      </c>
      <c r="F3422" s="9" t="s">
        <v>278</v>
      </c>
      <c r="G3422" s="9" t="s">
        <v>278</v>
      </c>
      <c r="H3422" s="9" t="s">
        <v>278</v>
      </c>
      <c r="I3422" s="9">
        <v>0</v>
      </c>
      <c r="J3422" s="9" t="s">
        <v>278</v>
      </c>
      <c r="K3422" s="9" t="s">
        <v>278</v>
      </c>
      <c r="L3422" s="9">
        <v>257</v>
      </c>
      <c r="M3422" s="9" t="s">
        <v>278</v>
      </c>
      <c r="N3422" s="65"/>
      <c r="P3422" s="65">
        <f t="shared" si="91"/>
        <v>257</v>
      </c>
    </row>
    <row r="3423" spans="1:16" ht="15">
      <c r="A3423" s="253" t="s">
        <v>2696</v>
      </c>
      <c r="B3423" s="61" t="s">
        <v>2723</v>
      </c>
      <c r="C3423" s="3"/>
      <c r="D3423" s="3"/>
      <c r="E3423" s="9" t="s">
        <v>278</v>
      </c>
      <c r="F3423" s="9" t="s">
        <v>278</v>
      </c>
      <c r="G3423" s="9" t="s">
        <v>278</v>
      </c>
      <c r="H3423" s="9" t="s">
        <v>278</v>
      </c>
      <c r="I3423" s="9">
        <v>0</v>
      </c>
      <c r="J3423" s="9" t="s">
        <v>278</v>
      </c>
      <c r="K3423" s="9" t="s">
        <v>278</v>
      </c>
      <c r="L3423" s="9" t="s">
        <v>278</v>
      </c>
      <c r="M3423" s="65">
        <v>218.3</v>
      </c>
      <c r="P3423" s="65">
        <f t="shared" si="91"/>
        <v>218.3</v>
      </c>
    </row>
    <row r="3424" spans="1:16" ht="15">
      <c r="A3424" s="253" t="s">
        <v>2697</v>
      </c>
      <c r="B3424" s="61" t="s">
        <v>688</v>
      </c>
      <c r="E3424" s="9" t="s">
        <v>278</v>
      </c>
      <c r="F3424" s="9" t="s">
        <v>278</v>
      </c>
      <c r="G3424" s="9" t="s">
        <v>278</v>
      </c>
      <c r="H3424" s="9">
        <v>147.59999999999854</v>
      </c>
      <c r="I3424" s="9">
        <v>0</v>
      </c>
      <c r="J3424" s="9" t="s">
        <v>278</v>
      </c>
      <c r="K3424" s="9" t="s">
        <v>278</v>
      </c>
      <c r="L3424" s="9" t="s">
        <v>278</v>
      </c>
      <c r="M3424" s="9" t="s">
        <v>278</v>
      </c>
      <c r="P3424" s="65">
        <f t="shared" si="91"/>
        <v>147.59999999999854</v>
      </c>
    </row>
    <row r="3425" spans="1:21" ht="15">
      <c r="A3425" s="253" t="s">
        <v>2698</v>
      </c>
      <c r="B3425" s="239" t="s">
        <v>2189</v>
      </c>
      <c r="C3425" s="3"/>
      <c r="D3425" s="3"/>
      <c r="E3425" s="9" t="s">
        <v>278</v>
      </c>
      <c r="F3425" s="9" t="s">
        <v>278</v>
      </c>
      <c r="G3425" s="9" t="s">
        <v>278</v>
      </c>
      <c r="H3425" s="9" t="s">
        <v>278</v>
      </c>
      <c r="I3425" s="9">
        <v>0</v>
      </c>
      <c r="J3425" s="9" t="s">
        <v>278</v>
      </c>
      <c r="K3425" s="9" t="s">
        <v>278</v>
      </c>
      <c r="L3425" s="9">
        <v>126.50000000000182</v>
      </c>
      <c r="M3425" s="9" t="s">
        <v>278</v>
      </c>
      <c r="N3425" s="65"/>
      <c r="P3425" s="65">
        <f t="shared" si="91"/>
        <v>126.50000000000182</v>
      </c>
    </row>
    <row r="3426" spans="1:21" ht="15">
      <c r="A3426" s="253" t="s">
        <v>2727</v>
      </c>
      <c r="B3426" s="61" t="s">
        <v>2706</v>
      </c>
      <c r="C3426" s="3"/>
      <c r="D3426" s="3"/>
      <c r="E3426" s="9" t="s">
        <v>278</v>
      </c>
      <c r="F3426" s="9" t="s">
        <v>278</v>
      </c>
      <c r="G3426" s="9" t="s">
        <v>278</v>
      </c>
      <c r="H3426" s="9" t="s">
        <v>278</v>
      </c>
      <c r="I3426" s="9">
        <v>0</v>
      </c>
      <c r="J3426" s="9" t="s">
        <v>278</v>
      </c>
      <c r="K3426" s="9" t="s">
        <v>278</v>
      </c>
      <c r="L3426" s="9" t="s">
        <v>278</v>
      </c>
      <c r="M3426" s="65">
        <v>115.60000000000001</v>
      </c>
      <c r="P3426" s="65">
        <f t="shared" si="91"/>
        <v>115.60000000000001</v>
      </c>
    </row>
    <row r="3427" spans="1:21" ht="15">
      <c r="A3427" s="253" t="s">
        <v>2820</v>
      </c>
      <c r="B3427" s="61" t="s">
        <v>2214</v>
      </c>
      <c r="C3427" s="3"/>
      <c r="D3427" s="3"/>
      <c r="E3427" s="9" t="s">
        <v>278</v>
      </c>
      <c r="F3427" s="9" t="s">
        <v>278</v>
      </c>
      <c r="G3427" s="9" t="s">
        <v>278</v>
      </c>
      <c r="H3427" s="9" t="s">
        <v>278</v>
      </c>
      <c r="I3427" s="9">
        <v>0</v>
      </c>
      <c r="J3427" s="9" t="s">
        <v>278</v>
      </c>
      <c r="K3427" s="9" t="s">
        <v>278</v>
      </c>
      <c r="L3427" s="9">
        <v>49.899999999999636</v>
      </c>
      <c r="M3427" s="9" t="s">
        <v>278</v>
      </c>
      <c r="N3427" s="65"/>
      <c r="P3427" s="65">
        <f t="shared" si="91"/>
        <v>49.899999999999636</v>
      </c>
    </row>
    <row r="3428" spans="1:21" ht="15">
      <c r="A3428" s="253" t="s">
        <v>2837</v>
      </c>
      <c r="B3428" s="190" t="s">
        <v>1331</v>
      </c>
      <c r="C3428" s="3"/>
      <c r="D3428" s="3"/>
      <c r="E3428" s="9" t="s">
        <v>278</v>
      </c>
      <c r="F3428" s="9" t="s">
        <v>278</v>
      </c>
      <c r="G3428" s="9" t="s">
        <v>278</v>
      </c>
      <c r="H3428" s="9" t="s">
        <v>278</v>
      </c>
      <c r="I3428" s="9">
        <v>0</v>
      </c>
      <c r="J3428" s="9" t="s">
        <v>278</v>
      </c>
      <c r="K3428" s="9" t="s">
        <v>278</v>
      </c>
      <c r="L3428" s="9" t="s">
        <v>278</v>
      </c>
      <c r="M3428" s="9" t="s">
        <v>278</v>
      </c>
      <c r="P3428" s="65">
        <f t="shared" si="91"/>
        <v>0</v>
      </c>
    </row>
    <row r="3429" spans="1:21" ht="15">
      <c r="A3429" s="253" t="s">
        <v>2887</v>
      </c>
      <c r="B3429" s="178" t="s">
        <v>1340</v>
      </c>
      <c r="C3429" s="3"/>
      <c r="D3429" s="3"/>
      <c r="E3429" s="9" t="s">
        <v>278</v>
      </c>
      <c r="F3429" s="9" t="s">
        <v>278</v>
      </c>
      <c r="G3429" s="9" t="s">
        <v>278</v>
      </c>
      <c r="H3429" s="9" t="s">
        <v>278</v>
      </c>
      <c r="I3429" s="9">
        <v>0</v>
      </c>
      <c r="J3429" s="9" t="s">
        <v>278</v>
      </c>
      <c r="K3429" s="9" t="s">
        <v>278</v>
      </c>
      <c r="L3429" s="9" t="s">
        <v>278</v>
      </c>
      <c r="M3429" s="9" t="s">
        <v>278</v>
      </c>
      <c r="P3429" s="65">
        <f t="shared" si="91"/>
        <v>0</v>
      </c>
    </row>
    <row r="3430" spans="1:21" ht="15">
      <c r="A3430" s="253" t="s">
        <v>2888</v>
      </c>
      <c r="B3430" s="178" t="s">
        <v>1339</v>
      </c>
      <c r="C3430" s="3"/>
      <c r="D3430" s="3"/>
      <c r="E3430" s="9" t="s">
        <v>278</v>
      </c>
      <c r="F3430" s="9" t="s">
        <v>278</v>
      </c>
      <c r="G3430" s="9" t="s">
        <v>278</v>
      </c>
      <c r="H3430" s="9" t="s">
        <v>278</v>
      </c>
      <c r="I3430" s="9">
        <v>0</v>
      </c>
      <c r="J3430" s="9" t="s">
        <v>278</v>
      </c>
      <c r="K3430" s="9" t="s">
        <v>278</v>
      </c>
      <c r="L3430" s="9" t="s">
        <v>278</v>
      </c>
      <c r="M3430" s="9" t="s">
        <v>278</v>
      </c>
      <c r="P3430" s="65">
        <f t="shared" si="91"/>
        <v>0</v>
      </c>
    </row>
    <row r="3431" spans="1:21" ht="15">
      <c r="A3431" s="253" t="s">
        <v>2889</v>
      </c>
      <c r="B3431" s="178" t="s">
        <v>1338</v>
      </c>
      <c r="C3431" s="3"/>
      <c r="D3431" s="3"/>
      <c r="E3431" s="9" t="s">
        <v>278</v>
      </c>
      <c r="F3431" s="9" t="s">
        <v>278</v>
      </c>
      <c r="G3431" s="9" t="s">
        <v>278</v>
      </c>
      <c r="H3431" s="9" t="s">
        <v>278</v>
      </c>
      <c r="I3431" s="9">
        <v>0</v>
      </c>
      <c r="J3431" s="9" t="s">
        <v>278</v>
      </c>
      <c r="K3431" s="9" t="s">
        <v>278</v>
      </c>
      <c r="L3431" s="9" t="s">
        <v>278</v>
      </c>
      <c r="M3431" s="9" t="s">
        <v>278</v>
      </c>
      <c r="P3431" s="65">
        <f t="shared" si="91"/>
        <v>0</v>
      </c>
    </row>
    <row r="3432" spans="1:21" ht="15">
      <c r="A3432" s="253" t="s">
        <v>2890</v>
      </c>
      <c r="B3432" s="178" t="s">
        <v>1361</v>
      </c>
      <c r="C3432" s="3"/>
      <c r="D3432" s="3"/>
      <c r="E3432" s="9" t="s">
        <v>278</v>
      </c>
      <c r="F3432" s="9" t="s">
        <v>278</v>
      </c>
      <c r="G3432" s="9" t="s">
        <v>278</v>
      </c>
      <c r="H3432" s="9" t="s">
        <v>278</v>
      </c>
      <c r="I3432" s="9">
        <v>0</v>
      </c>
      <c r="J3432" s="9" t="s">
        <v>278</v>
      </c>
      <c r="K3432" s="9" t="s">
        <v>278</v>
      </c>
      <c r="L3432" s="9" t="s">
        <v>278</v>
      </c>
      <c r="M3432" s="9" t="s">
        <v>278</v>
      </c>
      <c r="P3432" s="65">
        <f t="shared" si="91"/>
        <v>0</v>
      </c>
    </row>
    <row r="3433" spans="1:21" ht="15">
      <c r="A3433" s="253" t="s">
        <v>2891</v>
      </c>
      <c r="B3433" s="178" t="s">
        <v>1347</v>
      </c>
      <c r="C3433" s="3"/>
      <c r="D3433" s="3"/>
      <c r="E3433" s="9" t="s">
        <v>278</v>
      </c>
      <c r="F3433" s="9" t="s">
        <v>278</v>
      </c>
      <c r="G3433" s="9" t="s">
        <v>278</v>
      </c>
      <c r="H3433" s="9" t="s">
        <v>278</v>
      </c>
      <c r="I3433" s="9">
        <v>0</v>
      </c>
      <c r="J3433" s="9" t="s">
        <v>278</v>
      </c>
      <c r="K3433" s="9" t="s">
        <v>278</v>
      </c>
      <c r="L3433" s="9" t="s">
        <v>278</v>
      </c>
      <c r="M3433" s="9" t="s">
        <v>278</v>
      </c>
      <c r="P3433" s="65">
        <f t="shared" si="91"/>
        <v>0</v>
      </c>
    </row>
    <row r="3434" spans="1:21" ht="15">
      <c r="A3434" s="28"/>
      <c r="B3434" s="61"/>
      <c r="E3434" s="9"/>
      <c r="F3434" s="9"/>
      <c r="G3434" s="9"/>
      <c r="H3434" s="9"/>
      <c r="L3434" s="67"/>
      <c r="M3434" s="67"/>
      <c r="N3434" s="65"/>
    </row>
    <row r="3435" spans="1:21" ht="15">
      <c r="A3435" s="28"/>
      <c r="B3435" s="61"/>
      <c r="E3435" s="9"/>
      <c r="L3435" s="67"/>
      <c r="M3435" s="67"/>
    </row>
    <row r="3436" spans="1:21" ht="15">
      <c r="A3436" s="28"/>
      <c r="B3436" s="61"/>
      <c r="E3436" s="9"/>
      <c r="L3436" s="67"/>
      <c r="M3436" s="67"/>
    </row>
    <row r="3437" spans="1:21" ht="25.5">
      <c r="A3437" s="23" t="s">
        <v>198</v>
      </c>
      <c r="L3437" s="67"/>
      <c r="M3437" s="67"/>
    </row>
    <row r="3438" spans="1:21">
      <c r="L3438" s="67"/>
      <c r="M3438" s="67"/>
    </row>
    <row r="3439" spans="1:21" ht="15">
      <c r="A3439" s="38"/>
      <c r="B3439" s="38"/>
      <c r="C3439" s="38"/>
      <c r="D3439" s="38"/>
      <c r="E3439" s="59">
        <v>2016</v>
      </c>
      <c r="F3439" s="59">
        <v>2017</v>
      </c>
      <c r="G3439" s="59">
        <v>2018</v>
      </c>
      <c r="H3439" s="59">
        <v>2019</v>
      </c>
      <c r="I3439" s="59">
        <v>2020</v>
      </c>
      <c r="J3439" s="59">
        <v>2021</v>
      </c>
      <c r="K3439" s="59">
        <v>2022</v>
      </c>
      <c r="L3439" s="59">
        <v>2023</v>
      </c>
      <c r="M3439" s="59">
        <v>2024</v>
      </c>
      <c r="P3439" s="68" t="s">
        <v>40</v>
      </c>
    </row>
    <row r="3440" spans="1:21" ht="15">
      <c r="A3440" s="28" t="s">
        <v>0</v>
      </c>
      <c r="B3440" s="61" t="s">
        <v>1</v>
      </c>
      <c r="E3440" s="188">
        <v>60</v>
      </c>
      <c r="F3440" s="9">
        <v>164.5</v>
      </c>
      <c r="G3440" s="183">
        <v>347.4</v>
      </c>
      <c r="H3440" s="9">
        <v>125</v>
      </c>
      <c r="I3440" s="9">
        <v>0</v>
      </c>
      <c r="J3440" s="113">
        <v>406.25</v>
      </c>
      <c r="K3440" s="188">
        <v>332.40000000000146</v>
      </c>
      <c r="L3440" s="9">
        <v>153</v>
      </c>
      <c r="M3440" s="65">
        <v>189.1</v>
      </c>
      <c r="P3440" s="65">
        <f t="shared" ref="P3440:P3471" si="92">SUM(E3440:M3440)</f>
        <v>1777.6500000000015</v>
      </c>
      <c r="R3440" t="s">
        <v>2037</v>
      </c>
      <c r="U3440" t="s">
        <v>1438</v>
      </c>
    </row>
    <row r="3441" spans="1:21" ht="15">
      <c r="A3441" s="28" t="s">
        <v>2</v>
      </c>
      <c r="B3441" s="61" t="s">
        <v>141</v>
      </c>
      <c r="E3441" s="9" t="s">
        <v>278</v>
      </c>
      <c r="F3441" s="188">
        <v>381</v>
      </c>
      <c r="G3441" s="188">
        <v>205.5</v>
      </c>
      <c r="H3441" s="9">
        <v>39</v>
      </c>
      <c r="I3441" s="9">
        <v>0</v>
      </c>
      <c r="J3441" s="65">
        <v>258.299999999992</v>
      </c>
      <c r="K3441" s="9">
        <v>247.89999999999964</v>
      </c>
      <c r="L3441" s="188">
        <v>277.5</v>
      </c>
      <c r="M3441" s="376" t="s">
        <v>279</v>
      </c>
      <c r="P3441" s="65">
        <f t="shared" si="92"/>
        <v>1409.1999999999916</v>
      </c>
      <c r="R3441" t="s">
        <v>1937</v>
      </c>
    </row>
    <row r="3442" spans="1:21" ht="15">
      <c r="A3442" s="28" t="s">
        <v>3</v>
      </c>
      <c r="B3442" s="61" t="s">
        <v>17</v>
      </c>
      <c r="E3442" s="184">
        <v>91</v>
      </c>
      <c r="F3442" s="188">
        <v>331.95</v>
      </c>
      <c r="G3442" s="9">
        <v>120</v>
      </c>
      <c r="H3442" s="188">
        <v>293.5</v>
      </c>
      <c r="I3442" s="9">
        <v>0</v>
      </c>
      <c r="J3442" s="65">
        <v>133.00000000000728</v>
      </c>
      <c r="K3442" s="62" t="s">
        <v>279</v>
      </c>
      <c r="L3442" s="188">
        <v>302.7</v>
      </c>
      <c r="M3442" s="65">
        <v>48</v>
      </c>
      <c r="P3442" s="65">
        <f t="shared" si="92"/>
        <v>1320.1500000000074</v>
      </c>
      <c r="R3442" t="s">
        <v>2510</v>
      </c>
      <c r="U3442" t="s">
        <v>1439</v>
      </c>
    </row>
    <row r="3443" spans="1:21" ht="15">
      <c r="A3443" s="28" t="s">
        <v>5</v>
      </c>
      <c r="B3443" s="61" t="s">
        <v>15</v>
      </c>
      <c r="E3443" s="9">
        <v>4.2</v>
      </c>
      <c r="F3443" s="188">
        <v>301.95</v>
      </c>
      <c r="G3443" s="188">
        <v>254</v>
      </c>
      <c r="H3443" s="9">
        <v>171.20000000000073</v>
      </c>
      <c r="I3443" s="9">
        <v>0</v>
      </c>
      <c r="J3443" s="65">
        <v>204.19999999999345</v>
      </c>
      <c r="K3443" s="9">
        <v>262.89999999999964</v>
      </c>
      <c r="L3443" s="9">
        <v>97.5</v>
      </c>
      <c r="M3443" s="65">
        <v>3.3000000000000003</v>
      </c>
      <c r="P3443" s="65">
        <f t="shared" si="92"/>
        <v>1299.2499999999939</v>
      </c>
      <c r="R3443" t="s">
        <v>316</v>
      </c>
    </row>
    <row r="3444" spans="1:21" ht="15">
      <c r="A3444" s="28" t="s">
        <v>7</v>
      </c>
      <c r="B3444" s="61" t="s">
        <v>23</v>
      </c>
      <c r="E3444" s="9">
        <v>39</v>
      </c>
      <c r="F3444" s="9">
        <v>155.1</v>
      </c>
      <c r="G3444" s="9">
        <v>14.2</v>
      </c>
      <c r="H3444" s="9">
        <v>19.500000000001819</v>
      </c>
      <c r="I3444" s="9">
        <v>0</v>
      </c>
      <c r="J3444" s="90">
        <v>292.59999999999491</v>
      </c>
      <c r="K3444" s="9">
        <v>201.69999999999891</v>
      </c>
      <c r="L3444" s="9">
        <v>106.5</v>
      </c>
      <c r="M3444" s="113">
        <v>456</v>
      </c>
      <c r="P3444" s="65">
        <f t="shared" si="92"/>
        <v>1284.5999999999956</v>
      </c>
      <c r="R3444" t="s">
        <v>369</v>
      </c>
      <c r="U3444" t="s">
        <v>1439</v>
      </c>
    </row>
    <row r="3445" spans="1:21" ht="15">
      <c r="A3445" s="28" t="s">
        <v>8</v>
      </c>
      <c r="B3445" s="61" t="s">
        <v>156</v>
      </c>
      <c r="E3445" s="9" t="s">
        <v>278</v>
      </c>
      <c r="F3445" s="9" t="s">
        <v>278</v>
      </c>
      <c r="G3445" s="188">
        <v>228.6</v>
      </c>
      <c r="H3445" s="185">
        <v>382.99999999999909</v>
      </c>
      <c r="I3445" s="9">
        <v>0</v>
      </c>
      <c r="J3445" s="115">
        <v>387.80000000000291</v>
      </c>
      <c r="K3445" s="9">
        <v>244.70000000000164</v>
      </c>
      <c r="L3445" s="9" t="s">
        <v>278</v>
      </c>
      <c r="M3445" s="9" t="s">
        <v>278</v>
      </c>
      <c r="P3445" s="65">
        <f t="shared" si="92"/>
        <v>1244.1000000000035</v>
      </c>
      <c r="R3445" t="s">
        <v>1038</v>
      </c>
      <c r="U3445" t="s">
        <v>1439</v>
      </c>
    </row>
    <row r="3446" spans="1:21" ht="15">
      <c r="A3446" s="28" t="s">
        <v>10</v>
      </c>
      <c r="B3446" s="61" t="s">
        <v>13</v>
      </c>
      <c r="E3446" s="9">
        <v>52</v>
      </c>
      <c r="F3446" s="184">
        <v>403.5</v>
      </c>
      <c r="G3446" s="9">
        <v>133.5</v>
      </c>
      <c r="H3446" s="188">
        <v>243.399999999996</v>
      </c>
      <c r="I3446" s="9">
        <v>0</v>
      </c>
      <c r="J3446" s="65">
        <v>133.19999999999709</v>
      </c>
      <c r="K3446" s="9">
        <v>125.49999999999636</v>
      </c>
      <c r="L3446" s="9">
        <v>134.69999999999999</v>
      </c>
      <c r="M3446" s="9" t="s">
        <v>278</v>
      </c>
      <c r="P3446" s="65">
        <f t="shared" si="92"/>
        <v>1225.7999999999895</v>
      </c>
      <c r="R3446" t="s">
        <v>318</v>
      </c>
    </row>
    <row r="3447" spans="1:21" ht="15">
      <c r="A3447" s="28" t="s">
        <v>12</v>
      </c>
      <c r="B3447" s="61" t="s">
        <v>11</v>
      </c>
      <c r="E3447" s="9">
        <v>44</v>
      </c>
      <c r="F3447" s="188">
        <v>282.5</v>
      </c>
      <c r="G3447" s="185">
        <v>366.3</v>
      </c>
      <c r="H3447" s="9">
        <v>22.5</v>
      </c>
      <c r="I3447" s="9">
        <v>0</v>
      </c>
      <c r="J3447" s="65">
        <v>149.50000000000364</v>
      </c>
      <c r="K3447" s="9">
        <v>244</v>
      </c>
      <c r="L3447" s="9">
        <v>97.5</v>
      </c>
      <c r="M3447" s="65">
        <v>4.4000000000000004</v>
      </c>
      <c r="P3447" s="65">
        <f t="shared" si="92"/>
        <v>1210.7000000000037</v>
      </c>
      <c r="R3447" t="s">
        <v>301</v>
      </c>
      <c r="U3447" t="s">
        <v>1439</v>
      </c>
    </row>
    <row r="3448" spans="1:21" ht="15">
      <c r="A3448" s="28" t="s">
        <v>14</v>
      </c>
      <c r="B3448" s="61" t="s">
        <v>33</v>
      </c>
      <c r="E3448" s="188">
        <v>56</v>
      </c>
      <c r="F3448" s="9">
        <v>251.25</v>
      </c>
      <c r="G3448" s="9">
        <v>1.2</v>
      </c>
      <c r="H3448" s="9">
        <v>63.700000000002547</v>
      </c>
      <c r="I3448" s="9">
        <v>0</v>
      </c>
      <c r="J3448" s="90">
        <v>287.00000000000728</v>
      </c>
      <c r="K3448" s="9">
        <v>214.19999999999891</v>
      </c>
      <c r="L3448" s="9">
        <v>126</v>
      </c>
      <c r="M3448" s="65">
        <v>136.9</v>
      </c>
      <c r="P3448" s="65">
        <f t="shared" si="92"/>
        <v>1136.2500000000089</v>
      </c>
      <c r="R3448" t="s">
        <v>344</v>
      </c>
    </row>
    <row r="3449" spans="1:21" ht="15">
      <c r="A3449" s="28" t="s">
        <v>16</v>
      </c>
      <c r="B3449" s="61" t="s">
        <v>660</v>
      </c>
      <c r="E3449" s="9" t="s">
        <v>278</v>
      </c>
      <c r="F3449" s="9" t="s">
        <v>278</v>
      </c>
      <c r="G3449" s="9" t="s">
        <v>278</v>
      </c>
      <c r="H3449" s="184">
        <v>334.5</v>
      </c>
      <c r="I3449" s="9">
        <v>0</v>
      </c>
      <c r="J3449" s="90">
        <v>286.5</v>
      </c>
      <c r="K3449" s="188">
        <v>350.19999999999891</v>
      </c>
      <c r="L3449" s="9">
        <v>149.5</v>
      </c>
      <c r="M3449" s="9" t="s">
        <v>278</v>
      </c>
      <c r="P3449" s="65">
        <f t="shared" si="92"/>
        <v>1120.6999999999989</v>
      </c>
      <c r="R3449" t="s">
        <v>754</v>
      </c>
    </row>
    <row r="3450" spans="1:21" ht="15">
      <c r="A3450" s="28" t="s">
        <v>18</v>
      </c>
      <c r="B3450" s="61" t="s">
        <v>37</v>
      </c>
      <c r="E3450" s="188">
        <v>56.2</v>
      </c>
      <c r="F3450" s="9">
        <v>191.25</v>
      </c>
      <c r="G3450" s="188">
        <v>278.7</v>
      </c>
      <c r="H3450" s="9">
        <v>150.00000000000364</v>
      </c>
      <c r="I3450" s="9">
        <v>0</v>
      </c>
      <c r="J3450" s="65">
        <v>284.99999999999636</v>
      </c>
      <c r="K3450" s="9">
        <v>39</v>
      </c>
      <c r="L3450" s="9">
        <v>36</v>
      </c>
      <c r="M3450" s="65">
        <v>37.199999999999996</v>
      </c>
      <c r="P3450" s="65">
        <f t="shared" si="92"/>
        <v>1073.3500000000001</v>
      </c>
      <c r="R3450" t="s">
        <v>304</v>
      </c>
    </row>
    <row r="3451" spans="1:21" ht="15">
      <c r="A3451" s="28" t="s">
        <v>20</v>
      </c>
      <c r="B3451" s="61" t="s">
        <v>9</v>
      </c>
      <c r="E3451" s="183">
        <v>94</v>
      </c>
      <c r="F3451" s="9">
        <v>199.5</v>
      </c>
      <c r="G3451" s="188">
        <v>242.5</v>
      </c>
      <c r="H3451" s="9">
        <v>69.80000000000382</v>
      </c>
      <c r="I3451" s="9">
        <v>0</v>
      </c>
      <c r="J3451" s="65">
        <v>215.49999999999636</v>
      </c>
      <c r="K3451" s="9">
        <v>34.399999999997817</v>
      </c>
      <c r="L3451" s="9">
        <v>180</v>
      </c>
      <c r="M3451" s="65">
        <v>32.9</v>
      </c>
      <c r="P3451" s="65">
        <f t="shared" si="92"/>
        <v>1068.5999999999981</v>
      </c>
      <c r="R3451" t="s">
        <v>339</v>
      </c>
    </row>
    <row r="3452" spans="1:21" ht="15">
      <c r="A3452" s="28" t="s">
        <v>22</v>
      </c>
      <c r="B3452" s="61" t="s">
        <v>31</v>
      </c>
      <c r="E3452" s="188">
        <v>60.1</v>
      </c>
      <c r="F3452" s="9">
        <v>214.1</v>
      </c>
      <c r="G3452" s="9">
        <v>144</v>
      </c>
      <c r="H3452" s="62" t="s">
        <v>279</v>
      </c>
      <c r="I3452" s="9">
        <v>0</v>
      </c>
      <c r="J3452" s="65">
        <v>77.999999999996362</v>
      </c>
      <c r="K3452" s="9">
        <v>230.70000000000073</v>
      </c>
      <c r="L3452" s="188">
        <v>294</v>
      </c>
      <c r="M3452" s="65">
        <v>33.599999999999994</v>
      </c>
      <c r="P3452" s="65">
        <f t="shared" si="92"/>
        <v>1054.499999999997</v>
      </c>
      <c r="R3452" t="s">
        <v>315</v>
      </c>
    </row>
    <row r="3453" spans="1:21" ht="15">
      <c r="A3453" s="28" t="s">
        <v>24</v>
      </c>
      <c r="B3453" s="61" t="s">
        <v>144</v>
      </c>
      <c r="E3453" s="9" t="s">
        <v>278</v>
      </c>
      <c r="F3453" s="9">
        <v>42.9</v>
      </c>
      <c r="G3453" s="9">
        <v>111.5</v>
      </c>
      <c r="H3453" s="9">
        <v>225.80000000000018</v>
      </c>
      <c r="I3453" s="9">
        <v>0</v>
      </c>
      <c r="J3453" s="65">
        <v>281.40000000000146</v>
      </c>
      <c r="K3453" s="183">
        <v>386.30000000000109</v>
      </c>
      <c r="L3453" s="9" t="s">
        <v>278</v>
      </c>
      <c r="M3453" s="9" t="s">
        <v>278</v>
      </c>
      <c r="P3453" s="65">
        <f t="shared" si="92"/>
        <v>1047.9000000000028</v>
      </c>
      <c r="R3453" t="s">
        <v>300</v>
      </c>
    </row>
    <row r="3454" spans="1:21" ht="15">
      <c r="A3454" s="28" t="s">
        <v>26</v>
      </c>
      <c r="B3454" s="61" t="s">
        <v>143</v>
      </c>
      <c r="E3454" s="9" t="s">
        <v>278</v>
      </c>
      <c r="F3454" s="188">
        <v>289.85000000000002</v>
      </c>
      <c r="G3454" s="9">
        <v>203.5</v>
      </c>
      <c r="H3454" s="9">
        <v>131.30000000000109</v>
      </c>
      <c r="I3454" s="9">
        <v>0</v>
      </c>
      <c r="J3454" s="65">
        <v>154.70000000000073</v>
      </c>
      <c r="K3454" s="9">
        <v>32.999999999998181</v>
      </c>
      <c r="L3454" s="9">
        <v>126.9</v>
      </c>
      <c r="M3454" s="65">
        <v>94.199999999999989</v>
      </c>
      <c r="P3454" s="65">
        <f t="shared" si="92"/>
        <v>1033.45</v>
      </c>
      <c r="R3454" t="s">
        <v>287</v>
      </c>
    </row>
    <row r="3455" spans="1:21" ht="15">
      <c r="A3455" s="28" t="s">
        <v>28</v>
      </c>
      <c r="B3455" s="61" t="s">
        <v>153</v>
      </c>
      <c r="E3455" s="9" t="s">
        <v>278</v>
      </c>
      <c r="F3455" s="9" t="s">
        <v>278</v>
      </c>
      <c r="G3455" s="9">
        <v>176.2</v>
      </c>
      <c r="H3455" s="9">
        <v>19.499999999998181</v>
      </c>
      <c r="I3455" s="9">
        <v>0</v>
      </c>
      <c r="J3455" s="65">
        <v>184.90000000000146</v>
      </c>
      <c r="K3455" s="184">
        <v>352.5</v>
      </c>
      <c r="L3455" s="9">
        <v>142.19999999999999</v>
      </c>
      <c r="M3455" s="65">
        <v>118.99999999999999</v>
      </c>
      <c r="P3455" s="65">
        <f t="shared" si="92"/>
        <v>994.29999999999973</v>
      </c>
      <c r="R3455" t="s">
        <v>282</v>
      </c>
    </row>
    <row r="3456" spans="1:21" ht="15">
      <c r="A3456" s="28" t="s">
        <v>30</v>
      </c>
      <c r="B3456" s="61" t="s">
        <v>35</v>
      </c>
      <c r="E3456" s="185">
        <v>100.3</v>
      </c>
      <c r="F3456" s="183">
        <v>415.5</v>
      </c>
      <c r="G3456" s="184">
        <v>340.5</v>
      </c>
      <c r="H3456" s="9">
        <v>113.00000000000091</v>
      </c>
      <c r="I3456" s="9">
        <v>0</v>
      </c>
      <c r="J3456" s="9" t="s">
        <v>278</v>
      </c>
      <c r="K3456" s="9" t="s">
        <v>278</v>
      </c>
      <c r="L3456" s="9" t="s">
        <v>278</v>
      </c>
      <c r="M3456" s="9" t="s">
        <v>278</v>
      </c>
      <c r="P3456" s="65">
        <f t="shared" si="92"/>
        <v>969.30000000000086</v>
      </c>
      <c r="R3456" t="s">
        <v>359</v>
      </c>
      <c r="U3456" t="s">
        <v>1438</v>
      </c>
    </row>
    <row r="3457" spans="1:21" ht="15">
      <c r="A3457" s="28" t="s">
        <v>32</v>
      </c>
      <c r="B3457" s="61" t="s">
        <v>142</v>
      </c>
      <c r="E3457" s="9" t="s">
        <v>278</v>
      </c>
      <c r="F3457" s="9">
        <v>127.5</v>
      </c>
      <c r="G3457" s="9">
        <v>144</v>
      </c>
      <c r="H3457" s="62" t="s">
        <v>279</v>
      </c>
      <c r="I3457" s="9">
        <v>0</v>
      </c>
      <c r="J3457" s="65">
        <v>190</v>
      </c>
      <c r="K3457" s="9">
        <v>180.00000000000182</v>
      </c>
      <c r="L3457" s="188">
        <v>279.2</v>
      </c>
      <c r="M3457" s="65">
        <v>46.8</v>
      </c>
      <c r="P3457" s="65">
        <f t="shared" si="92"/>
        <v>967.50000000000182</v>
      </c>
      <c r="R3457" t="s">
        <v>292</v>
      </c>
    </row>
    <row r="3458" spans="1:21" ht="15">
      <c r="A3458" s="28" t="s">
        <v>34</v>
      </c>
      <c r="B3458" s="61" t="s">
        <v>25</v>
      </c>
      <c r="E3458" s="62" t="s">
        <v>279</v>
      </c>
      <c r="F3458" s="9">
        <v>160.5</v>
      </c>
      <c r="G3458" s="9">
        <v>138.30000000000001</v>
      </c>
      <c r="H3458" s="9">
        <v>90.000000000001819</v>
      </c>
      <c r="I3458" s="9">
        <v>0</v>
      </c>
      <c r="J3458" s="65">
        <v>155.00000000000364</v>
      </c>
      <c r="K3458" s="9">
        <v>221.39999999999782</v>
      </c>
      <c r="L3458" s="9">
        <v>105</v>
      </c>
      <c r="M3458" s="65">
        <v>72.8</v>
      </c>
      <c r="P3458" s="65">
        <f t="shared" si="92"/>
        <v>943.00000000000318</v>
      </c>
    </row>
    <row r="3459" spans="1:21" ht="15">
      <c r="A3459" s="28" t="s">
        <v>36</v>
      </c>
      <c r="B3459" s="61" t="s">
        <v>687</v>
      </c>
      <c r="E3459" s="9" t="s">
        <v>278</v>
      </c>
      <c r="F3459" s="9" t="s">
        <v>278</v>
      </c>
      <c r="G3459" s="9" t="s">
        <v>278</v>
      </c>
      <c r="H3459" s="9">
        <v>212.30000000000109</v>
      </c>
      <c r="I3459" s="9">
        <v>0</v>
      </c>
      <c r="J3459" s="65">
        <v>101.99999999999272</v>
      </c>
      <c r="K3459" s="9">
        <v>56.300000000001091</v>
      </c>
      <c r="L3459" s="9">
        <v>241.5</v>
      </c>
      <c r="M3459" s="115">
        <v>327.5</v>
      </c>
      <c r="P3459" s="65">
        <f t="shared" si="92"/>
        <v>939.59999999999491</v>
      </c>
      <c r="R3459" t="s">
        <v>282</v>
      </c>
    </row>
    <row r="3460" spans="1:21" ht="15">
      <c r="A3460" s="28" t="s">
        <v>38</v>
      </c>
      <c r="B3460" s="61" t="s">
        <v>692</v>
      </c>
      <c r="E3460" s="9" t="s">
        <v>278</v>
      </c>
      <c r="F3460" s="9" t="s">
        <v>278</v>
      </c>
      <c r="G3460" s="9" t="s">
        <v>278</v>
      </c>
      <c r="H3460" s="188">
        <v>253.99999999999909</v>
      </c>
      <c r="I3460" s="9">
        <v>0</v>
      </c>
      <c r="J3460" s="90">
        <v>302.10000000000582</v>
      </c>
      <c r="K3460" s="188">
        <v>281.99999999999909</v>
      </c>
      <c r="L3460" s="9">
        <v>39</v>
      </c>
      <c r="M3460" s="65">
        <v>27.900000000000002</v>
      </c>
      <c r="P3460" s="65">
        <f t="shared" si="92"/>
        <v>905.00000000000398</v>
      </c>
      <c r="R3460" t="s">
        <v>2038</v>
      </c>
    </row>
    <row r="3461" spans="1:21" ht="15">
      <c r="A3461" s="28" t="s">
        <v>145</v>
      </c>
      <c r="B3461" s="61" t="s">
        <v>39</v>
      </c>
      <c r="E3461" s="9">
        <v>44</v>
      </c>
      <c r="F3461" s="188">
        <v>322.5</v>
      </c>
      <c r="G3461" s="9">
        <v>128</v>
      </c>
      <c r="H3461" s="9">
        <v>33.800000000001091</v>
      </c>
      <c r="I3461" s="9">
        <v>0</v>
      </c>
      <c r="J3461" s="65">
        <v>141.50000000000364</v>
      </c>
      <c r="K3461" s="9">
        <v>229.49999999999818</v>
      </c>
      <c r="L3461" s="9" t="s">
        <v>278</v>
      </c>
      <c r="M3461" s="9" t="s">
        <v>278</v>
      </c>
      <c r="P3461" s="65">
        <f t="shared" si="92"/>
        <v>899.30000000000291</v>
      </c>
      <c r="R3461" t="s">
        <v>297</v>
      </c>
    </row>
    <row r="3462" spans="1:21" ht="15">
      <c r="A3462" s="28" t="s">
        <v>146</v>
      </c>
      <c r="B3462" s="61" t="s">
        <v>667</v>
      </c>
      <c r="E3462" s="9" t="s">
        <v>278</v>
      </c>
      <c r="F3462" s="9" t="s">
        <v>278</v>
      </c>
      <c r="G3462" s="9" t="s">
        <v>278</v>
      </c>
      <c r="H3462" s="62" t="s">
        <v>279</v>
      </c>
      <c r="I3462" s="9">
        <v>0</v>
      </c>
      <c r="J3462" s="65">
        <v>217.99999999999272</v>
      </c>
      <c r="K3462" s="9">
        <v>240.50000000000182</v>
      </c>
      <c r="L3462" s="9">
        <v>182.4</v>
      </c>
      <c r="M3462" s="90">
        <v>247</v>
      </c>
      <c r="P3462" s="65">
        <f t="shared" si="92"/>
        <v>887.89999999999452</v>
      </c>
      <c r="R3462" t="s">
        <v>297</v>
      </c>
    </row>
    <row r="3463" spans="1:21" ht="15">
      <c r="A3463" s="28" t="s">
        <v>147</v>
      </c>
      <c r="B3463" s="61" t="s">
        <v>653</v>
      </c>
      <c r="E3463" s="9" t="s">
        <v>278</v>
      </c>
      <c r="F3463" s="9" t="s">
        <v>278</v>
      </c>
      <c r="G3463" s="9" t="s">
        <v>278</v>
      </c>
      <c r="H3463" s="188">
        <v>295.99999999999909</v>
      </c>
      <c r="I3463" s="9">
        <v>0</v>
      </c>
      <c r="J3463" s="65">
        <v>189.00000000000364</v>
      </c>
      <c r="K3463" s="9">
        <v>218.29999999999927</v>
      </c>
      <c r="L3463" s="9">
        <v>147.20000000000002</v>
      </c>
      <c r="M3463" s="376" t="s">
        <v>279</v>
      </c>
      <c r="P3463" s="65">
        <f t="shared" si="92"/>
        <v>850.50000000000205</v>
      </c>
      <c r="R3463" t="s">
        <v>283</v>
      </c>
    </row>
    <row r="3464" spans="1:21" ht="15">
      <c r="A3464" s="28" t="s">
        <v>151</v>
      </c>
      <c r="B3464" s="28" t="s">
        <v>638</v>
      </c>
      <c r="E3464" s="9" t="s">
        <v>278</v>
      </c>
      <c r="F3464" s="9" t="s">
        <v>278</v>
      </c>
      <c r="G3464" s="9" t="s">
        <v>278</v>
      </c>
      <c r="H3464" s="9">
        <v>242.5</v>
      </c>
      <c r="I3464" s="9">
        <v>0</v>
      </c>
      <c r="J3464" s="65">
        <v>251.49999999998909</v>
      </c>
      <c r="K3464" s="9">
        <v>218.99999999999818</v>
      </c>
      <c r="L3464" s="9">
        <v>105</v>
      </c>
      <c r="M3464" s="65">
        <v>7.7000000000000011</v>
      </c>
      <c r="P3464" s="65">
        <f t="shared" si="92"/>
        <v>825.69999999998731</v>
      </c>
    </row>
    <row r="3465" spans="1:21" ht="15.75" customHeight="1">
      <c r="A3465" s="28" t="s">
        <v>157</v>
      </c>
      <c r="B3465" s="239" t="s">
        <v>1655</v>
      </c>
      <c r="C3465" s="3"/>
      <c r="D3465" s="3"/>
      <c r="E3465" s="9" t="s">
        <v>278</v>
      </c>
      <c r="F3465" s="9" t="s">
        <v>278</v>
      </c>
      <c r="G3465" s="9" t="s">
        <v>278</v>
      </c>
      <c r="H3465" s="9" t="s">
        <v>278</v>
      </c>
      <c r="I3465" s="9">
        <v>0</v>
      </c>
      <c r="J3465" s="90">
        <v>325.20000000000437</v>
      </c>
      <c r="K3465" s="9">
        <v>188.40000000000146</v>
      </c>
      <c r="L3465" s="9">
        <v>222</v>
      </c>
      <c r="M3465" s="65">
        <v>82.5</v>
      </c>
      <c r="P3465" s="65">
        <f t="shared" si="92"/>
        <v>818.10000000000582</v>
      </c>
      <c r="R3465" t="s">
        <v>283</v>
      </c>
    </row>
    <row r="3466" spans="1:21" ht="15.75" customHeight="1">
      <c r="A3466" s="28" t="s">
        <v>159</v>
      </c>
      <c r="B3466" s="61" t="s">
        <v>6</v>
      </c>
      <c r="E3466" s="188">
        <v>56</v>
      </c>
      <c r="F3466" s="185">
        <v>490.7</v>
      </c>
      <c r="G3466" s="9">
        <v>14.9</v>
      </c>
      <c r="H3466" s="9">
        <v>156.19999999999982</v>
      </c>
      <c r="I3466" s="9">
        <v>0</v>
      </c>
      <c r="J3466" s="65">
        <v>88.69999999999709</v>
      </c>
      <c r="K3466" s="9" t="s">
        <v>278</v>
      </c>
      <c r="L3466" s="9" t="s">
        <v>278</v>
      </c>
      <c r="M3466" s="9" t="s">
        <v>278</v>
      </c>
      <c r="P3466" s="65">
        <f t="shared" si="92"/>
        <v>806.49999999999693</v>
      </c>
      <c r="R3466" t="s">
        <v>301</v>
      </c>
      <c r="U3466" t="s">
        <v>1439</v>
      </c>
    </row>
    <row r="3467" spans="1:21" ht="15.75" customHeight="1">
      <c r="A3467" s="28" t="s">
        <v>160</v>
      </c>
      <c r="B3467" s="61" t="s">
        <v>694</v>
      </c>
      <c r="E3467" s="9" t="s">
        <v>278</v>
      </c>
      <c r="F3467" s="9" t="s">
        <v>278</v>
      </c>
      <c r="G3467" s="9" t="s">
        <v>278</v>
      </c>
      <c r="H3467" s="9">
        <v>105</v>
      </c>
      <c r="I3467" s="9">
        <v>0</v>
      </c>
      <c r="J3467" s="65">
        <v>212.49999999999272</v>
      </c>
      <c r="K3467" s="9">
        <v>140.40000000000327</v>
      </c>
      <c r="L3467" s="9">
        <v>190</v>
      </c>
      <c r="M3467" s="65">
        <v>153.5</v>
      </c>
      <c r="P3467" s="65">
        <f t="shared" si="92"/>
        <v>801.399999999996</v>
      </c>
    </row>
    <row r="3468" spans="1:21" ht="15.75" customHeight="1">
      <c r="A3468" s="28" t="s">
        <v>161</v>
      </c>
      <c r="B3468" s="61" t="s">
        <v>651</v>
      </c>
      <c r="E3468" s="9" t="s">
        <v>278</v>
      </c>
      <c r="F3468" s="9" t="s">
        <v>278</v>
      </c>
      <c r="G3468" s="9" t="s">
        <v>278</v>
      </c>
      <c r="H3468" s="9">
        <v>186.20000000000255</v>
      </c>
      <c r="I3468" s="9">
        <v>0</v>
      </c>
      <c r="J3468" s="114">
        <v>401.90000000000873</v>
      </c>
      <c r="K3468" s="9">
        <v>131.99999999999636</v>
      </c>
      <c r="L3468" s="9">
        <v>53.3</v>
      </c>
      <c r="M3468" s="65">
        <v>21.599999999999998</v>
      </c>
      <c r="P3468" s="65">
        <f t="shared" si="92"/>
        <v>795.00000000000762</v>
      </c>
      <c r="R3468" t="s">
        <v>300</v>
      </c>
    </row>
    <row r="3469" spans="1:21" ht="15.75" customHeight="1">
      <c r="A3469" s="28" t="s">
        <v>163</v>
      </c>
      <c r="B3469" s="61" t="s">
        <v>155</v>
      </c>
      <c r="E3469" s="9" t="s">
        <v>278</v>
      </c>
      <c r="F3469" s="9" t="s">
        <v>278</v>
      </c>
      <c r="G3469" s="9">
        <v>186.8</v>
      </c>
      <c r="H3469" s="9">
        <v>32.899999999999636</v>
      </c>
      <c r="I3469" s="9">
        <v>0</v>
      </c>
      <c r="J3469" s="65">
        <v>239.59999999998763</v>
      </c>
      <c r="K3469" s="9">
        <v>197.40000000000327</v>
      </c>
      <c r="L3469" s="9">
        <v>39</v>
      </c>
      <c r="M3469" s="65">
        <v>80.2</v>
      </c>
      <c r="P3469" s="65">
        <f t="shared" si="92"/>
        <v>775.89999999999054</v>
      </c>
    </row>
    <row r="3470" spans="1:21" ht="15.75" customHeight="1">
      <c r="A3470" s="28" t="s">
        <v>274</v>
      </c>
      <c r="B3470" s="61" t="s">
        <v>162</v>
      </c>
      <c r="E3470" s="9" t="s">
        <v>278</v>
      </c>
      <c r="F3470" s="9" t="s">
        <v>278</v>
      </c>
      <c r="G3470" s="9">
        <v>124.5</v>
      </c>
      <c r="H3470" s="188">
        <v>274.5</v>
      </c>
      <c r="I3470" s="9">
        <v>0</v>
      </c>
      <c r="J3470" s="65">
        <v>93.5</v>
      </c>
      <c r="K3470" s="9">
        <v>48.600000000002183</v>
      </c>
      <c r="L3470" s="9">
        <v>141</v>
      </c>
      <c r="M3470" s="65">
        <v>89.2</v>
      </c>
      <c r="P3470" s="65">
        <f t="shared" si="92"/>
        <v>771.30000000000223</v>
      </c>
      <c r="R3470" t="s">
        <v>292</v>
      </c>
    </row>
    <row r="3471" spans="1:21" ht="15.75" customHeight="1">
      <c r="A3471" s="28" t="s">
        <v>275</v>
      </c>
      <c r="B3471" s="239" t="s">
        <v>1650</v>
      </c>
      <c r="C3471" s="3"/>
      <c r="D3471" s="3"/>
      <c r="E3471" s="9" t="s">
        <v>278</v>
      </c>
      <c r="F3471" s="9" t="s">
        <v>278</v>
      </c>
      <c r="G3471" s="9" t="s">
        <v>278</v>
      </c>
      <c r="H3471" s="9" t="s">
        <v>278</v>
      </c>
      <c r="I3471" s="9">
        <v>0</v>
      </c>
      <c r="J3471" s="65">
        <v>253.5</v>
      </c>
      <c r="K3471" s="188">
        <v>285.99999999999909</v>
      </c>
      <c r="L3471" s="9">
        <v>53.4</v>
      </c>
      <c r="M3471" s="65">
        <v>110.5</v>
      </c>
      <c r="P3471" s="65">
        <f t="shared" si="92"/>
        <v>703.39999999999907</v>
      </c>
      <c r="R3471" t="s">
        <v>288</v>
      </c>
    </row>
    <row r="3472" spans="1:21" ht="15.75" customHeight="1">
      <c r="A3472" s="28" t="s">
        <v>276</v>
      </c>
      <c r="B3472" s="61" t="s">
        <v>21</v>
      </c>
      <c r="E3472" s="9">
        <v>52</v>
      </c>
      <c r="F3472" s="9">
        <v>172.8</v>
      </c>
      <c r="G3472" s="9">
        <v>150</v>
      </c>
      <c r="H3472" s="9">
        <v>34.299999999995634</v>
      </c>
      <c r="I3472" s="9">
        <v>0</v>
      </c>
      <c r="J3472" s="65">
        <v>105.59999999999854</v>
      </c>
      <c r="K3472" s="9">
        <v>36</v>
      </c>
      <c r="L3472" s="9">
        <v>42</v>
      </c>
      <c r="M3472" s="65">
        <v>102</v>
      </c>
      <c r="P3472" s="65">
        <f t="shared" ref="P3472:P3503" si="93">SUM(E3472:M3472)</f>
        <v>694.69999999999413</v>
      </c>
    </row>
    <row r="3473" spans="1:21" ht="15.75" customHeight="1">
      <c r="A3473" s="28" t="s">
        <v>277</v>
      </c>
      <c r="B3473" s="239" t="s">
        <v>1666</v>
      </c>
      <c r="C3473" s="3"/>
      <c r="D3473" s="3"/>
      <c r="E3473" s="9" t="s">
        <v>278</v>
      </c>
      <c r="F3473" s="9" t="s">
        <v>278</v>
      </c>
      <c r="G3473" s="9" t="s">
        <v>278</v>
      </c>
      <c r="H3473" s="9" t="s">
        <v>278</v>
      </c>
      <c r="I3473" s="9">
        <v>0</v>
      </c>
      <c r="J3473" s="9" t="s">
        <v>278</v>
      </c>
      <c r="K3473" s="185">
        <v>416.10000000000036</v>
      </c>
      <c r="L3473" s="9">
        <v>219</v>
      </c>
      <c r="M3473" s="65">
        <v>53.100000000000009</v>
      </c>
      <c r="P3473" s="65">
        <f t="shared" si="93"/>
        <v>688.20000000000039</v>
      </c>
      <c r="R3473" t="s">
        <v>281</v>
      </c>
      <c r="U3473" t="s">
        <v>1439</v>
      </c>
    </row>
    <row r="3474" spans="1:21" ht="15.75" customHeight="1">
      <c r="A3474" s="28" t="s">
        <v>640</v>
      </c>
      <c r="B3474" s="61" t="s">
        <v>4</v>
      </c>
      <c r="E3474" s="188">
        <v>87</v>
      </c>
      <c r="F3474" s="9">
        <v>140</v>
      </c>
      <c r="G3474" s="9">
        <v>160.5</v>
      </c>
      <c r="H3474" s="188">
        <v>288.49999999999818</v>
      </c>
      <c r="I3474" s="9">
        <v>0</v>
      </c>
      <c r="J3474" s="9" t="s">
        <v>278</v>
      </c>
      <c r="K3474" s="9" t="s">
        <v>278</v>
      </c>
      <c r="L3474" s="9" t="s">
        <v>278</v>
      </c>
      <c r="M3474" s="9" t="s">
        <v>278</v>
      </c>
      <c r="P3474" s="65">
        <f t="shared" si="93"/>
        <v>675.99999999999818</v>
      </c>
      <c r="R3474" t="s">
        <v>285</v>
      </c>
    </row>
    <row r="3475" spans="1:21" ht="15.75" customHeight="1">
      <c r="A3475" s="28" t="s">
        <v>641</v>
      </c>
      <c r="B3475" s="178" t="s">
        <v>1345</v>
      </c>
      <c r="C3475" s="3"/>
      <c r="D3475" s="3"/>
      <c r="E3475" s="9" t="s">
        <v>278</v>
      </c>
      <c r="F3475" s="9" t="s">
        <v>278</v>
      </c>
      <c r="G3475" s="9" t="s">
        <v>278</v>
      </c>
      <c r="H3475" s="9" t="s">
        <v>278</v>
      </c>
      <c r="I3475" s="9">
        <v>0</v>
      </c>
      <c r="J3475" s="65">
        <v>186</v>
      </c>
      <c r="K3475" s="9">
        <v>245.29999999999927</v>
      </c>
      <c r="L3475" s="9">
        <v>183.9</v>
      </c>
      <c r="M3475" s="65">
        <v>48</v>
      </c>
      <c r="P3475" s="65">
        <f t="shared" si="93"/>
        <v>663.19999999999925</v>
      </c>
    </row>
    <row r="3476" spans="1:21" ht="15.75" customHeight="1">
      <c r="A3476" s="28" t="s">
        <v>642</v>
      </c>
      <c r="B3476" s="190" t="s">
        <v>1351</v>
      </c>
      <c r="C3476" s="3"/>
      <c r="D3476" s="3"/>
      <c r="E3476" s="9" t="s">
        <v>278</v>
      </c>
      <c r="F3476" s="9" t="s">
        <v>278</v>
      </c>
      <c r="G3476" s="9" t="s">
        <v>278</v>
      </c>
      <c r="H3476" s="9" t="s">
        <v>278</v>
      </c>
      <c r="I3476" s="9">
        <v>0</v>
      </c>
      <c r="J3476" s="65">
        <v>207.79999999999927</v>
      </c>
      <c r="K3476" s="9">
        <v>277.80000000000473</v>
      </c>
      <c r="L3476" s="9">
        <v>109.8</v>
      </c>
      <c r="M3476" s="65">
        <v>67.3</v>
      </c>
      <c r="P3476" s="65">
        <f t="shared" si="93"/>
        <v>662.70000000000391</v>
      </c>
    </row>
    <row r="3477" spans="1:21" ht="15.75" customHeight="1">
      <c r="A3477" s="28" t="s">
        <v>644</v>
      </c>
      <c r="B3477" s="239" t="s">
        <v>1658</v>
      </c>
      <c r="C3477" s="3"/>
      <c r="D3477" s="3"/>
      <c r="E3477" s="9" t="s">
        <v>278</v>
      </c>
      <c r="F3477" s="9" t="s">
        <v>278</v>
      </c>
      <c r="G3477" s="9" t="s">
        <v>278</v>
      </c>
      <c r="H3477" s="9" t="s">
        <v>278</v>
      </c>
      <c r="I3477" s="9">
        <v>0</v>
      </c>
      <c r="J3477" s="90">
        <v>303.700000000008</v>
      </c>
      <c r="K3477" s="9">
        <v>91.200000000000728</v>
      </c>
      <c r="L3477" s="9">
        <v>91.2</v>
      </c>
      <c r="M3477" s="65">
        <v>175.5</v>
      </c>
      <c r="P3477" s="65">
        <f t="shared" si="93"/>
        <v>661.60000000000878</v>
      </c>
      <c r="R3477" t="s">
        <v>284</v>
      </c>
    </row>
    <row r="3478" spans="1:21" ht="15.75" customHeight="1">
      <c r="A3478" s="28" t="s">
        <v>650</v>
      </c>
      <c r="B3478" s="61" t="s">
        <v>154</v>
      </c>
      <c r="E3478" s="9" t="s">
        <v>278</v>
      </c>
      <c r="F3478" s="9" t="s">
        <v>278</v>
      </c>
      <c r="G3478" s="188">
        <v>248.6</v>
      </c>
      <c r="H3478" s="9">
        <v>55.19999999999709</v>
      </c>
      <c r="I3478" s="9">
        <v>0</v>
      </c>
      <c r="J3478" s="65">
        <v>112.5</v>
      </c>
      <c r="K3478" s="9">
        <v>213.70000000000255</v>
      </c>
      <c r="L3478" s="62" t="s">
        <v>279</v>
      </c>
      <c r="M3478" s="65">
        <v>28.799999999999997</v>
      </c>
      <c r="P3478" s="65">
        <f t="shared" si="93"/>
        <v>658.79999999999961</v>
      </c>
      <c r="R3478" t="s">
        <v>292</v>
      </c>
    </row>
    <row r="3479" spans="1:21" ht="15.75" customHeight="1">
      <c r="A3479" s="28" t="s">
        <v>652</v>
      </c>
      <c r="B3479" s="61" t="s">
        <v>27</v>
      </c>
      <c r="E3479" s="62" t="s">
        <v>279</v>
      </c>
      <c r="F3479" s="9">
        <v>191.25</v>
      </c>
      <c r="G3479" s="62" t="s">
        <v>279</v>
      </c>
      <c r="H3479" s="9">
        <v>93.500000000000909</v>
      </c>
      <c r="I3479" s="9">
        <v>0</v>
      </c>
      <c r="J3479" s="65">
        <v>136.49999999999636</v>
      </c>
      <c r="K3479" s="9">
        <v>197.69999999999891</v>
      </c>
      <c r="L3479" s="9">
        <v>31.5</v>
      </c>
      <c r="M3479" s="9" t="s">
        <v>278</v>
      </c>
      <c r="P3479" s="65">
        <f t="shared" si="93"/>
        <v>650.44999999999618</v>
      </c>
    </row>
    <row r="3480" spans="1:21" ht="15.75" customHeight="1">
      <c r="A3480" s="28" t="s">
        <v>655</v>
      </c>
      <c r="B3480" s="61" t="s">
        <v>704</v>
      </c>
      <c r="E3480" s="9" t="s">
        <v>278</v>
      </c>
      <c r="F3480" s="9" t="s">
        <v>278</v>
      </c>
      <c r="G3480" s="9" t="s">
        <v>278</v>
      </c>
      <c r="H3480" s="9">
        <v>189</v>
      </c>
      <c r="I3480" s="9">
        <v>0</v>
      </c>
      <c r="J3480" s="65">
        <v>196.49999999999636</v>
      </c>
      <c r="K3480" s="9">
        <v>26.400000000001455</v>
      </c>
      <c r="L3480" s="9">
        <v>192</v>
      </c>
      <c r="M3480" s="65">
        <v>5.6</v>
      </c>
      <c r="P3480" s="65">
        <f t="shared" si="93"/>
        <v>609.49999999999784</v>
      </c>
    </row>
    <row r="3481" spans="1:21" ht="15.75" customHeight="1">
      <c r="A3481" s="28" t="s">
        <v>656</v>
      </c>
      <c r="B3481" s="239" t="s">
        <v>1653</v>
      </c>
      <c r="C3481" s="3"/>
      <c r="D3481" s="3"/>
      <c r="E3481" s="9" t="s">
        <v>278</v>
      </c>
      <c r="F3481" s="9" t="s">
        <v>278</v>
      </c>
      <c r="G3481" s="9" t="s">
        <v>278</v>
      </c>
      <c r="H3481" s="9" t="s">
        <v>278</v>
      </c>
      <c r="I3481" s="9">
        <v>0</v>
      </c>
      <c r="J3481" s="65">
        <v>119.5</v>
      </c>
      <c r="K3481" s="9">
        <v>208.19999999999709</v>
      </c>
      <c r="L3481" s="188">
        <v>273</v>
      </c>
      <c r="M3481" s="65">
        <v>7.7000000000000011</v>
      </c>
      <c r="P3481" s="65">
        <f t="shared" si="93"/>
        <v>608.39999999999714</v>
      </c>
      <c r="R3481" t="s">
        <v>293</v>
      </c>
    </row>
    <row r="3482" spans="1:21" ht="15.75" customHeight="1">
      <c r="A3482" s="28" t="s">
        <v>659</v>
      </c>
      <c r="B3482" s="178" t="s">
        <v>1341</v>
      </c>
      <c r="C3482" s="3"/>
      <c r="D3482" s="3"/>
      <c r="E3482" s="9" t="s">
        <v>278</v>
      </c>
      <c r="F3482" s="9" t="s">
        <v>278</v>
      </c>
      <c r="G3482" s="9" t="s">
        <v>278</v>
      </c>
      <c r="H3482" s="9" t="s">
        <v>278</v>
      </c>
      <c r="I3482" s="9">
        <v>0</v>
      </c>
      <c r="J3482" s="65">
        <v>250.5</v>
      </c>
      <c r="K3482" s="9">
        <v>238.00000000000182</v>
      </c>
      <c r="L3482" s="9">
        <v>119.4</v>
      </c>
      <c r="M3482" s="9" t="s">
        <v>278</v>
      </c>
      <c r="P3482" s="65">
        <f t="shared" si="93"/>
        <v>607.9000000000018</v>
      </c>
    </row>
    <row r="3483" spans="1:21" ht="15.75" customHeight="1">
      <c r="A3483" s="28" t="s">
        <v>661</v>
      </c>
      <c r="B3483" s="61" t="s">
        <v>668</v>
      </c>
      <c r="E3483" s="9" t="s">
        <v>278</v>
      </c>
      <c r="F3483" s="9" t="s">
        <v>278</v>
      </c>
      <c r="G3483" s="9" t="s">
        <v>278</v>
      </c>
      <c r="H3483" s="9">
        <v>240.10000000000127</v>
      </c>
      <c r="I3483" s="9">
        <v>0</v>
      </c>
      <c r="J3483" s="65">
        <v>142.99999999999636</v>
      </c>
      <c r="K3483" s="9">
        <v>128.49999999999727</v>
      </c>
      <c r="L3483" s="9">
        <v>42</v>
      </c>
      <c r="M3483" s="65">
        <v>54</v>
      </c>
      <c r="P3483" s="65">
        <f t="shared" si="93"/>
        <v>607.59999999999491</v>
      </c>
    </row>
    <row r="3484" spans="1:21" ht="15.75" customHeight="1">
      <c r="A3484" s="28" t="s">
        <v>666</v>
      </c>
      <c r="B3484" s="178" t="s">
        <v>1333</v>
      </c>
      <c r="C3484" s="3"/>
      <c r="D3484" s="3"/>
      <c r="E3484" s="9" t="s">
        <v>278</v>
      </c>
      <c r="F3484" s="9" t="s">
        <v>278</v>
      </c>
      <c r="G3484" s="9" t="s">
        <v>278</v>
      </c>
      <c r="H3484" s="9" t="s">
        <v>278</v>
      </c>
      <c r="I3484" s="9">
        <v>0</v>
      </c>
      <c r="J3484" s="65">
        <v>177.10000000000582</v>
      </c>
      <c r="K3484" s="9">
        <v>258</v>
      </c>
      <c r="L3484" s="9">
        <v>65.099999999999994</v>
      </c>
      <c r="M3484" s="65">
        <v>90.9</v>
      </c>
      <c r="P3484" s="65">
        <f t="shared" si="93"/>
        <v>591.10000000000582</v>
      </c>
    </row>
    <row r="3485" spans="1:21" ht="15.75" customHeight="1">
      <c r="A3485" s="28" t="s">
        <v>670</v>
      </c>
      <c r="B3485" s="239" t="s">
        <v>1649</v>
      </c>
      <c r="C3485" s="3"/>
      <c r="D3485" s="3"/>
      <c r="E3485" s="9" t="s">
        <v>278</v>
      </c>
      <c r="F3485" s="9" t="s">
        <v>278</v>
      </c>
      <c r="G3485" s="9" t="s">
        <v>278</v>
      </c>
      <c r="H3485" s="9" t="s">
        <v>278</v>
      </c>
      <c r="I3485" s="9">
        <v>0</v>
      </c>
      <c r="J3485" s="65">
        <v>84.499999999992724</v>
      </c>
      <c r="K3485" s="9">
        <v>31.600000000000364</v>
      </c>
      <c r="L3485" s="9">
        <v>229.5</v>
      </c>
      <c r="M3485" s="90">
        <v>220.2</v>
      </c>
      <c r="P3485" s="65">
        <f t="shared" si="93"/>
        <v>565.79999999999313</v>
      </c>
      <c r="R3485" t="s">
        <v>288</v>
      </c>
    </row>
    <row r="3486" spans="1:21" ht="15.75" customHeight="1">
      <c r="A3486" s="28" t="s">
        <v>671</v>
      </c>
      <c r="B3486" s="178" t="s">
        <v>1337</v>
      </c>
      <c r="C3486" s="3"/>
      <c r="D3486" s="3"/>
      <c r="E3486" s="9" t="s">
        <v>278</v>
      </c>
      <c r="F3486" s="9" t="s">
        <v>278</v>
      </c>
      <c r="G3486" s="9" t="s">
        <v>278</v>
      </c>
      <c r="H3486" s="9" t="s">
        <v>278</v>
      </c>
      <c r="I3486" s="9">
        <v>0</v>
      </c>
      <c r="J3486" s="65">
        <v>141.49999999999636</v>
      </c>
      <c r="K3486" s="9">
        <v>244.30000000000837</v>
      </c>
      <c r="L3486" s="9">
        <v>130.5</v>
      </c>
      <c r="M3486" s="65">
        <v>33.599999999999994</v>
      </c>
      <c r="P3486" s="65">
        <f t="shared" si="93"/>
        <v>549.90000000000475</v>
      </c>
    </row>
    <row r="3487" spans="1:21" ht="15">
      <c r="A3487" s="28" t="s">
        <v>672</v>
      </c>
      <c r="B3487" s="61" t="s">
        <v>29</v>
      </c>
      <c r="E3487" s="188">
        <v>73.099999999999994</v>
      </c>
      <c r="F3487" s="9">
        <v>194.2</v>
      </c>
      <c r="G3487" s="9">
        <v>120.3</v>
      </c>
      <c r="H3487" s="9" t="s">
        <v>278</v>
      </c>
      <c r="I3487" s="9">
        <v>0</v>
      </c>
      <c r="J3487" s="65">
        <v>159.30000000000291</v>
      </c>
      <c r="K3487" s="9" t="s">
        <v>278</v>
      </c>
      <c r="L3487" s="9" t="s">
        <v>278</v>
      </c>
      <c r="M3487" s="9" t="s">
        <v>278</v>
      </c>
      <c r="P3487" s="65">
        <f t="shared" si="93"/>
        <v>546.90000000000282</v>
      </c>
      <c r="R3487" t="s">
        <v>284</v>
      </c>
    </row>
    <row r="3488" spans="1:21" ht="15">
      <c r="A3488" s="28" t="s">
        <v>677</v>
      </c>
      <c r="B3488" s="239" t="s">
        <v>1690</v>
      </c>
      <c r="C3488" s="3"/>
      <c r="D3488" s="3"/>
      <c r="E3488" s="9" t="s">
        <v>278</v>
      </c>
      <c r="F3488" s="9" t="s">
        <v>278</v>
      </c>
      <c r="G3488" s="9" t="s">
        <v>278</v>
      </c>
      <c r="H3488" s="9" t="s">
        <v>278</v>
      </c>
      <c r="I3488" s="9">
        <v>0</v>
      </c>
      <c r="J3488" s="9" t="s">
        <v>278</v>
      </c>
      <c r="K3488" s="188">
        <v>307.50000000000091</v>
      </c>
      <c r="L3488" s="9">
        <v>84.600000000000009</v>
      </c>
      <c r="M3488" s="65">
        <v>140</v>
      </c>
      <c r="P3488" s="65">
        <f t="shared" si="93"/>
        <v>532.10000000000093</v>
      </c>
      <c r="R3488" t="s">
        <v>287</v>
      </c>
    </row>
    <row r="3489" spans="1:21" ht="15">
      <c r="A3489" s="28" t="s">
        <v>685</v>
      </c>
      <c r="B3489" s="61" t="s">
        <v>700</v>
      </c>
      <c r="E3489" s="9" t="s">
        <v>278</v>
      </c>
      <c r="F3489" s="9" t="s">
        <v>278</v>
      </c>
      <c r="G3489" s="9" t="s">
        <v>278</v>
      </c>
      <c r="H3489" s="9">
        <v>16.899999999997817</v>
      </c>
      <c r="I3489" s="9">
        <v>0</v>
      </c>
      <c r="J3489" s="65">
        <v>97.499999999996362</v>
      </c>
      <c r="K3489" s="9">
        <v>84.000000000001819</v>
      </c>
      <c r="L3489" s="9">
        <v>244.70000000000002</v>
      </c>
      <c r="M3489" s="65">
        <v>88.4</v>
      </c>
      <c r="P3489" s="65">
        <f t="shared" si="93"/>
        <v>531.49999999999602</v>
      </c>
    </row>
    <row r="3490" spans="1:21" ht="15">
      <c r="A3490" s="28" t="s">
        <v>689</v>
      </c>
      <c r="B3490" s="178" t="s">
        <v>1343</v>
      </c>
      <c r="C3490" s="3"/>
      <c r="D3490" s="3"/>
      <c r="E3490" s="9" t="s">
        <v>278</v>
      </c>
      <c r="F3490" s="9" t="s">
        <v>278</v>
      </c>
      <c r="G3490" s="9" t="s">
        <v>278</v>
      </c>
      <c r="H3490" s="9" t="s">
        <v>278</v>
      </c>
      <c r="I3490" s="9">
        <v>0</v>
      </c>
      <c r="J3490" s="65">
        <v>140.79999999999563</v>
      </c>
      <c r="K3490" s="9">
        <v>192.00000000000182</v>
      </c>
      <c r="L3490" s="9">
        <v>156.4</v>
      </c>
      <c r="M3490" s="65">
        <v>35.6</v>
      </c>
      <c r="P3490" s="65">
        <f t="shared" si="93"/>
        <v>524.79999999999745</v>
      </c>
    </row>
    <row r="3491" spans="1:21" ht="15">
      <c r="A3491" s="28" t="s">
        <v>690</v>
      </c>
      <c r="B3491" s="178" t="s">
        <v>1334</v>
      </c>
      <c r="C3491" s="3"/>
      <c r="D3491" s="3"/>
      <c r="E3491" s="9" t="s">
        <v>278</v>
      </c>
      <c r="F3491" s="9" t="s">
        <v>278</v>
      </c>
      <c r="G3491" s="9" t="s">
        <v>278</v>
      </c>
      <c r="H3491" s="9" t="s">
        <v>278</v>
      </c>
      <c r="I3491" s="9">
        <v>0</v>
      </c>
      <c r="J3491" s="65">
        <v>282.10000000000582</v>
      </c>
      <c r="K3491" s="9">
        <v>157.19999999999891</v>
      </c>
      <c r="L3491" s="9">
        <v>29.4</v>
      </c>
      <c r="M3491" s="65">
        <v>49.500000000000007</v>
      </c>
      <c r="P3491" s="65">
        <f t="shared" si="93"/>
        <v>518.20000000000471</v>
      </c>
    </row>
    <row r="3492" spans="1:21" ht="15">
      <c r="A3492" s="28" t="s">
        <v>691</v>
      </c>
      <c r="B3492" s="61" t="s">
        <v>669</v>
      </c>
      <c r="E3492" s="9" t="s">
        <v>278</v>
      </c>
      <c r="F3492" s="9" t="s">
        <v>278</v>
      </c>
      <c r="G3492" s="9" t="s">
        <v>278</v>
      </c>
      <c r="H3492" s="62" t="s">
        <v>279</v>
      </c>
      <c r="I3492" s="9">
        <v>0</v>
      </c>
      <c r="J3492" s="90">
        <v>285.40000000000873</v>
      </c>
      <c r="K3492" s="9">
        <v>119.99999999999818</v>
      </c>
      <c r="L3492" s="9">
        <v>97.5</v>
      </c>
      <c r="M3492" s="376" t="s">
        <v>279</v>
      </c>
      <c r="P3492" s="65">
        <f t="shared" si="93"/>
        <v>502.90000000000691</v>
      </c>
      <c r="R3492" t="s">
        <v>293</v>
      </c>
    </row>
    <row r="3493" spans="1:21" ht="15">
      <c r="A3493" s="28" t="s">
        <v>697</v>
      </c>
      <c r="B3493" s="61" t="s">
        <v>675</v>
      </c>
      <c r="E3493" s="9" t="s">
        <v>278</v>
      </c>
      <c r="F3493" s="9" t="s">
        <v>278</v>
      </c>
      <c r="G3493" s="9" t="s">
        <v>278</v>
      </c>
      <c r="H3493" s="9">
        <v>39</v>
      </c>
      <c r="I3493" s="9">
        <v>0</v>
      </c>
      <c r="J3493" s="65">
        <v>111.50000000000728</v>
      </c>
      <c r="K3493" s="9">
        <v>36.000000000000909</v>
      </c>
      <c r="L3493" s="184">
        <v>306.60000000000002</v>
      </c>
      <c r="M3493" s="376" t="s">
        <v>279</v>
      </c>
      <c r="P3493" s="65">
        <f t="shared" si="93"/>
        <v>493.10000000000821</v>
      </c>
      <c r="R3493" t="s">
        <v>282</v>
      </c>
    </row>
    <row r="3494" spans="1:21" ht="15">
      <c r="A3494" s="28" t="s">
        <v>698</v>
      </c>
      <c r="B3494" s="61" t="s">
        <v>19</v>
      </c>
      <c r="E3494" s="62" t="s">
        <v>279</v>
      </c>
      <c r="F3494" s="9">
        <v>177</v>
      </c>
      <c r="G3494" s="9">
        <v>139.80000000000001</v>
      </c>
      <c r="H3494" s="9">
        <v>175.49999999999818</v>
      </c>
      <c r="I3494" s="9">
        <v>0</v>
      </c>
      <c r="J3494" s="62" t="s">
        <v>279</v>
      </c>
      <c r="K3494" s="9" t="s">
        <v>278</v>
      </c>
      <c r="L3494" s="9" t="s">
        <v>278</v>
      </c>
      <c r="M3494" s="9" t="s">
        <v>278</v>
      </c>
      <c r="P3494" s="65">
        <f t="shared" si="93"/>
        <v>492.29999999999819</v>
      </c>
    </row>
    <row r="3495" spans="1:21" ht="15">
      <c r="A3495" s="28" t="s">
        <v>699</v>
      </c>
      <c r="B3495" s="178" t="s">
        <v>1344</v>
      </c>
      <c r="C3495" s="3"/>
      <c r="D3495" s="3"/>
      <c r="E3495" s="9" t="s">
        <v>278</v>
      </c>
      <c r="F3495" s="9" t="s">
        <v>278</v>
      </c>
      <c r="G3495" s="9" t="s">
        <v>278</v>
      </c>
      <c r="H3495" s="9" t="s">
        <v>278</v>
      </c>
      <c r="I3495" s="9">
        <v>0</v>
      </c>
      <c r="J3495" s="65">
        <v>143.99999999999272</v>
      </c>
      <c r="K3495" s="9">
        <v>238.70000000000073</v>
      </c>
      <c r="L3495" s="9">
        <v>66</v>
      </c>
      <c r="M3495" s="65">
        <v>36</v>
      </c>
      <c r="P3495" s="65">
        <f t="shared" si="93"/>
        <v>484.69999999999345</v>
      </c>
    </row>
    <row r="3496" spans="1:21" ht="15">
      <c r="A3496" s="28" t="s">
        <v>701</v>
      </c>
      <c r="B3496" s="239" t="s">
        <v>1665</v>
      </c>
      <c r="C3496" s="3"/>
      <c r="D3496" s="3"/>
      <c r="E3496" s="9" t="s">
        <v>278</v>
      </c>
      <c r="F3496" s="9" t="s">
        <v>278</v>
      </c>
      <c r="G3496" s="9" t="s">
        <v>278</v>
      </c>
      <c r="H3496" s="9" t="s">
        <v>278</v>
      </c>
      <c r="I3496" s="9">
        <v>0</v>
      </c>
      <c r="J3496" s="9" t="s">
        <v>278</v>
      </c>
      <c r="K3496" s="188">
        <v>316.99999999999636</v>
      </c>
      <c r="L3496" s="9">
        <v>107.6</v>
      </c>
      <c r="M3496" s="65">
        <v>44.4</v>
      </c>
      <c r="P3496" s="65">
        <f t="shared" si="93"/>
        <v>468.99999999999636</v>
      </c>
      <c r="R3496" t="s">
        <v>292</v>
      </c>
    </row>
    <row r="3497" spans="1:21" ht="15">
      <c r="A3497" s="28" t="s">
        <v>702</v>
      </c>
      <c r="B3497" s="61" t="s">
        <v>2197</v>
      </c>
      <c r="C3497" s="3"/>
      <c r="D3497" s="3"/>
      <c r="E3497" s="9" t="s">
        <v>278</v>
      </c>
      <c r="F3497" s="9" t="s">
        <v>278</v>
      </c>
      <c r="G3497" s="9" t="s">
        <v>278</v>
      </c>
      <c r="H3497" s="9" t="s">
        <v>278</v>
      </c>
      <c r="I3497" s="9">
        <v>0</v>
      </c>
      <c r="J3497" s="9" t="s">
        <v>278</v>
      </c>
      <c r="K3497" s="9" t="s">
        <v>278</v>
      </c>
      <c r="L3497" s="185">
        <v>379.2</v>
      </c>
      <c r="M3497" s="65">
        <v>88</v>
      </c>
      <c r="P3497" s="65">
        <f t="shared" si="93"/>
        <v>467.2</v>
      </c>
      <c r="R3497" t="s">
        <v>281</v>
      </c>
      <c r="U3497" t="s">
        <v>1439</v>
      </c>
    </row>
    <row r="3498" spans="1:21" ht="15">
      <c r="A3498" s="28" t="s">
        <v>703</v>
      </c>
      <c r="B3498" s="178" t="s">
        <v>1348</v>
      </c>
      <c r="C3498" s="3"/>
      <c r="D3498" s="3"/>
      <c r="E3498" s="9" t="s">
        <v>278</v>
      </c>
      <c r="F3498" s="9" t="s">
        <v>278</v>
      </c>
      <c r="G3498" s="9" t="s">
        <v>278</v>
      </c>
      <c r="H3498" s="9" t="s">
        <v>278</v>
      </c>
      <c r="I3498" s="9">
        <v>0</v>
      </c>
      <c r="J3498" s="65">
        <v>149.19999999999709</v>
      </c>
      <c r="K3498" s="9">
        <v>49.199999999998909</v>
      </c>
      <c r="L3498" s="9">
        <v>241.5</v>
      </c>
      <c r="M3498" s="65">
        <v>21.599999999999998</v>
      </c>
      <c r="P3498" s="65">
        <f t="shared" si="93"/>
        <v>461.49999999999602</v>
      </c>
    </row>
    <row r="3499" spans="1:21" ht="15">
      <c r="A3499" s="28" t="s">
        <v>706</v>
      </c>
      <c r="B3499" s="178" t="s">
        <v>1349</v>
      </c>
      <c r="C3499" s="3"/>
      <c r="D3499" s="3"/>
      <c r="E3499" s="9" t="s">
        <v>278</v>
      </c>
      <c r="F3499" s="9" t="s">
        <v>278</v>
      </c>
      <c r="G3499" s="9" t="s">
        <v>278</v>
      </c>
      <c r="H3499" s="9" t="s">
        <v>278</v>
      </c>
      <c r="I3499" s="9">
        <v>0</v>
      </c>
      <c r="J3499" s="65">
        <v>84.499999999989086</v>
      </c>
      <c r="K3499" s="9">
        <v>51.199999999993452</v>
      </c>
      <c r="L3499" s="9">
        <v>194.60000000000002</v>
      </c>
      <c r="M3499" s="65">
        <v>119</v>
      </c>
      <c r="P3499" s="65">
        <f t="shared" si="93"/>
        <v>449.29999999998256</v>
      </c>
    </row>
    <row r="3500" spans="1:21" ht="15">
      <c r="A3500" s="28" t="s">
        <v>775</v>
      </c>
      <c r="B3500" s="239" t="s">
        <v>1692</v>
      </c>
      <c r="C3500" s="3"/>
      <c r="D3500" s="3"/>
      <c r="E3500" s="9" t="s">
        <v>278</v>
      </c>
      <c r="F3500" s="9" t="s">
        <v>278</v>
      </c>
      <c r="G3500" s="9" t="s">
        <v>278</v>
      </c>
      <c r="H3500" s="9" t="s">
        <v>278</v>
      </c>
      <c r="I3500" s="9">
        <v>0</v>
      </c>
      <c r="J3500" s="9" t="s">
        <v>278</v>
      </c>
      <c r="K3500" s="188">
        <v>328.99999999999818</v>
      </c>
      <c r="L3500" s="9">
        <v>120</v>
      </c>
      <c r="M3500" s="9" t="s">
        <v>278</v>
      </c>
      <c r="P3500" s="65">
        <f t="shared" si="93"/>
        <v>448.99999999999818</v>
      </c>
      <c r="R3500" t="s">
        <v>297</v>
      </c>
    </row>
    <row r="3501" spans="1:21" ht="15">
      <c r="A3501" s="28" t="s">
        <v>776</v>
      </c>
      <c r="B3501" s="61" t="s">
        <v>2199</v>
      </c>
      <c r="C3501" s="3"/>
      <c r="D3501" s="3"/>
      <c r="E3501" s="9" t="s">
        <v>278</v>
      </c>
      <c r="F3501" s="9" t="s">
        <v>278</v>
      </c>
      <c r="G3501" s="9" t="s">
        <v>278</v>
      </c>
      <c r="H3501" s="9" t="s">
        <v>278</v>
      </c>
      <c r="I3501" s="9">
        <v>0</v>
      </c>
      <c r="J3501" s="9" t="s">
        <v>278</v>
      </c>
      <c r="K3501" s="9" t="s">
        <v>278</v>
      </c>
      <c r="L3501" s="188">
        <v>299.7</v>
      </c>
      <c r="M3501" s="65">
        <v>129.5</v>
      </c>
      <c r="P3501" s="65">
        <f t="shared" si="93"/>
        <v>429.2</v>
      </c>
      <c r="R3501" t="s">
        <v>284</v>
      </c>
    </row>
    <row r="3502" spans="1:21" ht="15">
      <c r="A3502" s="28" t="s">
        <v>777</v>
      </c>
      <c r="B3502" s="61" t="s">
        <v>643</v>
      </c>
      <c r="E3502" s="9" t="s">
        <v>278</v>
      </c>
      <c r="F3502" s="9" t="s">
        <v>278</v>
      </c>
      <c r="G3502" s="9" t="s">
        <v>278</v>
      </c>
      <c r="H3502" s="9">
        <v>41.899999999999636</v>
      </c>
      <c r="I3502" s="9">
        <v>0</v>
      </c>
      <c r="J3502" s="65">
        <v>126.299999999992</v>
      </c>
      <c r="K3502" s="9">
        <v>161.50000000000182</v>
      </c>
      <c r="L3502" s="9">
        <v>82.5</v>
      </c>
      <c r="M3502" s="65">
        <v>15.200000000000001</v>
      </c>
      <c r="P3502" s="65">
        <f t="shared" si="93"/>
        <v>427.39999999999344</v>
      </c>
    </row>
    <row r="3503" spans="1:21" ht="15">
      <c r="A3503" s="28" t="s">
        <v>778</v>
      </c>
      <c r="B3503" s="239" t="s">
        <v>1656</v>
      </c>
      <c r="C3503" s="3"/>
      <c r="D3503" s="3"/>
      <c r="E3503" s="9" t="s">
        <v>278</v>
      </c>
      <c r="F3503" s="9" t="s">
        <v>278</v>
      </c>
      <c r="G3503" s="9" t="s">
        <v>278</v>
      </c>
      <c r="H3503" s="9" t="s">
        <v>278</v>
      </c>
      <c r="I3503" s="9">
        <v>0</v>
      </c>
      <c r="J3503" s="65">
        <v>241</v>
      </c>
      <c r="K3503" s="9">
        <v>179.99999999999636</v>
      </c>
      <c r="L3503" s="9" t="s">
        <v>278</v>
      </c>
      <c r="M3503" s="9" t="s">
        <v>278</v>
      </c>
      <c r="P3503" s="65">
        <f t="shared" si="93"/>
        <v>420.99999999999636</v>
      </c>
    </row>
    <row r="3504" spans="1:21" ht="15">
      <c r="A3504" s="28" t="s">
        <v>779</v>
      </c>
      <c r="B3504" s="61" t="s">
        <v>682</v>
      </c>
      <c r="E3504" s="9" t="s">
        <v>278</v>
      </c>
      <c r="F3504" s="9" t="s">
        <v>278</v>
      </c>
      <c r="G3504" s="9" t="s">
        <v>278</v>
      </c>
      <c r="H3504" s="9">
        <v>22.500000000001819</v>
      </c>
      <c r="I3504" s="9">
        <v>0</v>
      </c>
      <c r="J3504" s="65">
        <v>71.499999999996362</v>
      </c>
      <c r="K3504" s="9">
        <v>21.599999999996726</v>
      </c>
      <c r="L3504" s="9">
        <v>42</v>
      </c>
      <c r="M3504" s="90">
        <v>251</v>
      </c>
      <c r="P3504" s="65">
        <f t="shared" ref="P3504:P3535" si="94">SUM(E3504:M3504)</f>
        <v>408.59999999999491</v>
      </c>
      <c r="R3504" t="s">
        <v>283</v>
      </c>
    </row>
    <row r="3505" spans="1:18" ht="15">
      <c r="A3505" s="28" t="s">
        <v>780</v>
      </c>
      <c r="B3505" s="239" t="s">
        <v>1671</v>
      </c>
      <c r="C3505" s="3"/>
      <c r="D3505" s="3"/>
      <c r="E3505" s="9" t="s">
        <v>278</v>
      </c>
      <c r="F3505" s="9" t="s">
        <v>278</v>
      </c>
      <c r="G3505" s="9" t="s">
        <v>278</v>
      </c>
      <c r="H3505" s="9" t="s">
        <v>278</v>
      </c>
      <c r="I3505" s="9">
        <v>0</v>
      </c>
      <c r="J3505" s="9" t="s">
        <v>278</v>
      </c>
      <c r="K3505" s="9">
        <v>6.499999999998181</v>
      </c>
      <c r="L3505" s="9">
        <v>179.7</v>
      </c>
      <c r="M3505" s="65">
        <v>216.8</v>
      </c>
      <c r="P3505" s="65">
        <f t="shared" si="94"/>
        <v>402.99999999999818</v>
      </c>
    </row>
    <row r="3506" spans="1:18" ht="15">
      <c r="A3506" s="28" t="s">
        <v>781</v>
      </c>
      <c r="B3506" s="61" t="s">
        <v>2196</v>
      </c>
      <c r="C3506" s="3"/>
      <c r="D3506" s="3"/>
      <c r="E3506" s="9" t="s">
        <v>278</v>
      </c>
      <c r="F3506" s="9" t="s">
        <v>278</v>
      </c>
      <c r="G3506" s="9" t="s">
        <v>278</v>
      </c>
      <c r="H3506" s="9" t="s">
        <v>278</v>
      </c>
      <c r="I3506" s="9">
        <v>0</v>
      </c>
      <c r="J3506" s="9" t="s">
        <v>278</v>
      </c>
      <c r="K3506" s="9" t="s">
        <v>278</v>
      </c>
      <c r="L3506" s="183">
        <v>327</v>
      </c>
      <c r="M3506" s="65">
        <v>75</v>
      </c>
      <c r="P3506" s="65">
        <f t="shared" si="94"/>
        <v>402</v>
      </c>
      <c r="R3506" t="s">
        <v>300</v>
      </c>
    </row>
    <row r="3507" spans="1:18" ht="15">
      <c r="A3507" s="28" t="s">
        <v>782</v>
      </c>
      <c r="B3507" s="61" t="s">
        <v>683</v>
      </c>
      <c r="E3507" s="9" t="s">
        <v>278</v>
      </c>
      <c r="F3507" s="9" t="s">
        <v>278</v>
      </c>
      <c r="G3507" s="9" t="s">
        <v>278</v>
      </c>
      <c r="H3507" s="9">
        <v>25.19999999999709</v>
      </c>
      <c r="I3507" s="9">
        <v>0</v>
      </c>
      <c r="J3507" s="65">
        <v>91.000000000003638</v>
      </c>
      <c r="K3507" s="9">
        <v>194.99999999999818</v>
      </c>
      <c r="L3507" s="9">
        <v>90</v>
      </c>
      <c r="M3507" s="376" t="s">
        <v>279</v>
      </c>
      <c r="P3507" s="65">
        <f t="shared" si="94"/>
        <v>401.19999999999891</v>
      </c>
    </row>
    <row r="3508" spans="1:18" ht="15">
      <c r="A3508" s="28" t="s">
        <v>783</v>
      </c>
      <c r="B3508" s="61" t="s">
        <v>2723</v>
      </c>
      <c r="C3508" s="3"/>
      <c r="D3508" s="3"/>
      <c r="E3508" s="9" t="s">
        <v>278</v>
      </c>
      <c r="F3508" s="9" t="s">
        <v>278</v>
      </c>
      <c r="G3508" s="9" t="s">
        <v>278</v>
      </c>
      <c r="H3508" s="9" t="s">
        <v>278</v>
      </c>
      <c r="I3508" s="9">
        <v>0</v>
      </c>
      <c r="J3508" s="9" t="s">
        <v>278</v>
      </c>
      <c r="K3508" s="9" t="s">
        <v>278</v>
      </c>
      <c r="L3508" s="9" t="s">
        <v>278</v>
      </c>
      <c r="M3508" s="114">
        <v>392.8</v>
      </c>
      <c r="P3508" s="65">
        <f t="shared" si="94"/>
        <v>392.8</v>
      </c>
      <c r="R3508" t="s">
        <v>300</v>
      </c>
    </row>
    <row r="3509" spans="1:18" ht="15">
      <c r="A3509" s="28" t="s">
        <v>784</v>
      </c>
      <c r="B3509" s="239" t="s">
        <v>1654</v>
      </c>
      <c r="C3509" s="3"/>
      <c r="D3509" s="3"/>
      <c r="E3509" s="9" t="s">
        <v>278</v>
      </c>
      <c r="F3509" s="9" t="s">
        <v>278</v>
      </c>
      <c r="G3509" s="9" t="s">
        <v>278</v>
      </c>
      <c r="H3509" s="9" t="s">
        <v>278</v>
      </c>
      <c r="I3509" s="9">
        <v>0</v>
      </c>
      <c r="J3509" s="65">
        <v>156.50000000000364</v>
      </c>
      <c r="K3509" s="9">
        <v>122.99999999999818</v>
      </c>
      <c r="L3509" s="9">
        <v>31.5</v>
      </c>
      <c r="M3509" s="65">
        <v>80.700000000000017</v>
      </c>
      <c r="P3509" s="65">
        <f t="shared" si="94"/>
        <v>391.70000000000186</v>
      </c>
    </row>
    <row r="3510" spans="1:18" ht="15">
      <c r="A3510" s="28" t="s">
        <v>785</v>
      </c>
      <c r="B3510" s="239" t="s">
        <v>1657</v>
      </c>
      <c r="C3510" s="3"/>
      <c r="D3510" s="3"/>
      <c r="E3510" s="9" t="s">
        <v>278</v>
      </c>
      <c r="F3510" s="9" t="s">
        <v>278</v>
      </c>
      <c r="G3510" s="9" t="s">
        <v>278</v>
      </c>
      <c r="H3510" s="9" t="s">
        <v>278</v>
      </c>
      <c r="I3510" s="9">
        <v>0</v>
      </c>
      <c r="J3510" s="62" t="s">
        <v>279</v>
      </c>
      <c r="K3510" s="9">
        <v>183.00000000000182</v>
      </c>
      <c r="L3510" s="9">
        <v>144</v>
      </c>
      <c r="M3510" s="65">
        <v>60.4</v>
      </c>
      <c r="P3510" s="65">
        <f t="shared" si="94"/>
        <v>387.4000000000018</v>
      </c>
    </row>
    <row r="3511" spans="1:18" ht="15">
      <c r="A3511" s="28" t="s">
        <v>786</v>
      </c>
      <c r="B3511" s="178" t="s">
        <v>1342</v>
      </c>
      <c r="C3511" s="3"/>
      <c r="D3511" s="3"/>
      <c r="E3511" s="9" t="s">
        <v>278</v>
      </c>
      <c r="F3511" s="9" t="s">
        <v>278</v>
      </c>
      <c r="G3511" s="9" t="s">
        <v>278</v>
      </c>
      <c r="H3511" s="9" t="s">
        <v>278</v>
      </c>
      <c r="I3511" s="9">
        <v>0</v>
      </c>
      <c r="J3511" s="65">
        <v>78.000000000007276</v>
      </c>
      <c r="K3511" s="9">
        <v>206.99999999999818</v>
      </c>
      <c r="L3511" s="9">
        <v>42</v>
      </c>
      <c r="M3511" s="65">
        <v>45.1</v>
      </c>
      <c r="P3511" s="65">
        <f t="shared" si="94"/>
        <v>372.10000000000548</v>
      </c>
    </row>
    <row r="3512" spans="1:18" ht="15">
      <c r="A3512" s="28" t="s">
        <v>787</v>
      </c>
      <c r="B3512" s="28" t="s">
        <v>633</v>
      </c>
      <c r="E3512" s="9" t="s">
        <v>278</v>
      </c>
      <c r="F3512" s="9" t="s">
        <v>278</v>
      </c>
      <c r="G3512" s="9" t="s">
        <v>278</v>
      </c>
      <c r="H3512" s="9">
        <v>15.600000000000364</v>
      </c>
      <c r="I3512" s="9">
        <v>0</v>
      </c>
      <c r="J3512" s="62" t="s">
        <v>279</v>
      </c>
      <c r="K3512" s="9">
        <v>14.300000000000182</v>
      </c>
      <c r="L3512" s="9">
        <v>111</v>
      </c>
      <c r="M3512" s="90">
        <v>221.2</v>
      </c>
      <c r="P3512" s="65">
        <f t="shared" si="94"/>
        <v>362.10000000000053</v>
      </c>
      <c r="R3512" t="s">
        <v>287</v>
      </c>
    </row>
    <row r="3513" spans="1:18" ht="15">
      <c r="A3513" s="28" t="s">
        <v>788</v>
      </c>
      <c r="B3513" s="61" t="s">
        <v>649</v>
      </c>
      <c r="E3513" s="9" t="s">
        <v>278</v>
      </c>
      <c r="F3513" s="9" t="s">
        <v>278</v>
      </c>
      <c r="G3513" s="9" t="s">
        <v>278</v>
      </c>
      <c r="H3513" s="183">
        <v>359.5</v>
      </c>
      <c r="I3513" s="9">
        <v>0</v>
      </c>
      <c r="J3513" s="9" t="s">
        <v>278</v>
      </c>
      <c r="K3513" s="9" t="s">
        <v>278</v>
      </c>
      <c r="L3513" s="9" t="s">
        <v>278</v>
      </c>
      <c r="M3513" s="9" t="s">
        <v>278</v>
      </c>
      <c r="P3513" s="65">
        <f t="shared" si="94"/>
        <v>359.5</v>
      </c>
      <c r="R3513" t="s">
        <v>300</v>
      </c>
    </row>
    <row r="3514" spans="1:18" ht="15">
      <c r="A3514" s="28" t="s">
        <v>789</v>
      </c>
      <c r="B3514" s="61" t="s">
        <v>180</v>
      </c>
      <c r="C3514" s="3"/>
      <c r="D3514" s="3"/>
      <c r="E3514" s="9" t="s">
        <v>278</v>
      </c>
      <c r="F3514" s="9" t="s">
        <v>278</v>
      </c>
      <c r="G3514" s="9" t="s">
        <v>278</v>
      </c>
      <c r="H3514" s="9" t="s">
        <v>278</v>
      </c>
      <c r="I3514" s="9">
        <v>0</v>
      </c>
      <c r="J3514" s="9" t="s">
        <v>278</v>
      </c>
      <c r="K3514" s="9" t="s">
        <v>278</v>
      </c>
      <c r="L3514" s="188">
        <v>275.3</v>
      </c>
      <c r="M3514" s="65">
        <v>73.2</v>
      </c>
      <c r="P3514" s="65">
        <f t="shared" si="94"/>
        <v>348.5</v>
      </c>
      <c r="R3514" t="s">
        <v>288</v>
      </c>
    </row>
    <row r="3515" spans="1:18" ht="15">
      <c r="A3515" s="28" t="s">
        <v>790</v>
      </c>
      <c r="B3515" s="61" t="s">
        <v>2208</v>
      </c>
      <c r="C3515" s="3"/>
      <c r="D3515" s="3"/>
      <c r="E3515" s="9" t="s">
        <v>278</v>
      </c>
      <c r="F3515" s="9" t="s">
        <v>278</v>
      </c>
      <c r="G3515" s="9" t="s">
        <v>278</v>
      </c>
      <c r="H3515" s="9" t="s">
        <v>278</v>
      </c>
      <c r="I3515" s="9">
        <v>0</v>
      </c>
      <c r="J3515" s="9" t="s">
        <v>278</v>
      </c>
      <c r="K3515" s="9" t="s">
        <v>278</v>
      </c>
      <c r="L3515" s="9">
        <v>228.3</v>
      </c>
      <c r="M3515" s="65">
        <v>113.8</v>
      </c>
      <c r="P3515" s="65">
        <f t="shared" si="94"/>
        <v>342.1</v>
      </c>
    </row>
    <row r="3516" spans="1:18" ht="15">
      <c r="A3516" s="28" t="s">
        <v>791</v>
      </c>
      <c r="B3516" s="61" t="s">
        <v>164</v>
      </c>
      <c r="E3516" s="9" t="s">
        <v>278</v>
      </c>
      <c r="F3516" s="9" t="s">
        <v>278</v>
      </c>
      <c r="G3516" s="188">
        <v>330.5</v>
      </c>
      <c r="H3516" s="9" t="s">
        <v>278</v>
      </c>
      <c r="I3516" s="9">
        <v>0</v>
      </c>
      <c r="J3516" s="9" t="s">
        <v>278</v>
      </c>
      <c r="K3516" s="9" t="s">
        <v>278</v>
      </c>
      <c r="L3516" s="9" t="s">
        <v>278</v>
      </c>
      <c r="M3516" s="9" t="s">
        <v>278</v>
      </c>
      <c r="P3516" s="65">
        <f t="shared" si="94"/>
        <v>330.5</v>
      </c>
      <c r="R3516" t="s">
        <v>283</v>
      </c>
    </row>
    <row r="3517" spans="1:18" ht="15">
      <c r="A3517" s="28" t="s">
        <v>792</v>
      </c>
      <c r="B3517" s="61" t="s">
        <v>658</v>
      </c>
      <c r="E3517" s="9" t="s">
        <v>278</v>
      </c>
      <c r="F3517" s="9" t="s">
        <v>278</v>
      </c>
      <c r="G3517" s="9" t="s">
        <v>278</v>
      </c>
      <c r="H3517" s="62" t="s">
        <v>279</v>
      </c>
      <c r="I3517" s="9">
        <v>0</v>
      </c>
      <c r="J3517" s="65">
        <v>207.99999999999636</v>
      </c>
      <c r="K3517" s="9">
        <v>36</v>
      </c>
      <c r="L3517" s="9">
        <v>51.6</v>
      </c>
      <c r="M3517" s="65">
        <v>31.200000000000003</v>
      </c>
      <c r="P3517" s="65">
        <f t="shared" si="94"/>
        <v>326.79999999999637</v>
      </c>
    </row>
    <row r="3518" spans="1:18" ht="15">
      <c r="A3518" s="28" t="s">
        <v>793</v>
      </c>
      <c r="B3518" s="239" t="s">
        <v>1667</v>
      </c>
      <c r="C3518" s="3"/>
      <c r="D3518" s="3"/>
      <c r="E3518" s="9" t="s">
        <v>278</v>
      </c>
      <c r="F3518" s="9" t="s">
        <v>278</v>
      </c>
      <c r="G3518" s="9" t="s">
        <v>278</v>
      </c>
      <c r="H3518" s="9" t="s">
        <v>278</v>
      </c>
      <c r="I3518" s="9">
        <v>0</v>
      </c>
      <c r="J3518" s="9" t="s">
        <v>278</v>
      </c>
      <c r="K3518" s="9">
        <v>168.10000000000127</v>
      </c>
      <c r="L3518" s="9">
        <v>48.3</v>
      </c>
      <c r="M3518" s="65">
        <v>109.2</v>
      </c>
      <c r="P3518" s="65">
        <f t="shared" si="94"/>
        <v>325.60000000000127</v>
      </c>
    </row>
    <row r="3519" spans="1:18" ht="15">
      <c r="A3519" s="28" t="s">
        <v>794</v>
      </c>
      <c r="B3519" s="61" t="s">
        <v>2194</v>
      </c>
      <c r="C3519" s="3"/>
      <c r="D3519" s="3"/>
      <c r="E3519" s="9" t="s">
        <v>278</v>
      </c>
      <c r="F3519" s="9" t="s">
        <v>278</v>
      </c>
      <c r="G3519" s="9" t="s">
        <v>278</v>
      </c>
      <c r="H3519" s="9" t="s">
        <v>278</v>
      </c>
      <c r="I3519" s="9">
        <v>0</v>
      </c>
      <c r="J3519" s="9" t="s">
        <v>278</v>
      </c>
      <c r="K3519" s="9" t="s">
        <v>278</v>
      </c>
      <c r="L3519" s="9">
        <v>270</v>
      </c>
      <c r="M3519" s="65">
        <v>55.000000000000007</v>
      </c>
      <c r="P3519" s="65">
        <f t="shared" si="94"/>
        <v>325</v>
      </c>
    </row>
    <row r="3520" spans="1:18" ht="15">
      <c r="A3520" s="28" t="s">
        <v>795</v>
      </c>
      <c r="B3520" s="28" t="s">
        <v>639</v>
      </c>
      <c r="E3520" s="9" t="s">
        <v>278</v>
      </c>
      <c r="F3520" s="9" t="s">
        <v>278</v>
      </c>
      <c r="G3520" s="9" t="s">
        <v>278</v>
      </c>
      <c r="H3520" s="9">
        <v>64.800000000004729</v>
      </c>
      <c r="I3520" s="9">
        <v>0</v>
      </c>
      <c r="J3520" s="62" t="s">
        <v>279</v>
      </c>
      <c r="K3520" s="9">
        <v>210.00000000000182</v>
      </c>
      <c r="L3520" s="9">
        <v>39</v>
      </c>
      <c r="M3520" s="9" t="s">
        <v>278</v>
      </c>
      <c r="P3520" s="65">
        <f t="shared" si="94"/>
        <v>313.80000000000655</v>
      </c>
    </row>
    <row r="3521" spans="1:18" ht="15">
      <c r="A3521" s="28" t="s">
        <v>796</v>
      </c>
      <c r="B3521" s="239" t="s">
        <v>1668</v>
      </c>
      <c r="C3521" s="3"/>
      <c r="D3521" s="3"/>
      <c r="E3521" s="9" t="s">
        <v>278</v>
      </c>
      <c r="F3521" s="9" t="s">
        <v>278</v>
      </c>
      <c r="G3521" s="9" t="s">
        <v>278</v>
      </c>
      <c r="H3521" s="9" t="s">
        <v>278</v>
      </c>
      <c r="I3521" s="9">
        <v>0</v>
      </c>
      <c r="J3521" s="9" t="s">
        <v>278</v>
      </c>
      <c r="K3521" s="9">
        <v>45.099999999998545</v>
      </c>
      <c r="L3521" s="9">
        <v>39</v>
      </c>
      <c r="M3521" s="90">
        <v>229.5</v>
      </c>
      <c r="P3521" s="65">
        <f t="shared" si="94"/>
        <v>313.59999999999854</v>
      </c>
      <c r="R3521" t="s">
        <v>292</v>
      </c>
    </row>
    <row r="3522" spans="1:18" ht="15">
      <c r="A3522" s="28" t="s">
        <v>797</v>
      </c>
      <c r="B3522" s="61" t="s">
        <v>2191</v>
      </c>
      <c r="C3522" s="3"/>
      <c r="D3522" s="3"/>
      <c r="E3522" s="9" t="s">
        <v>278</v>
      </c>
      <c r="F3522" s="9" t="s">
        <v>278</v>
      </c>
      <c r="G3522" s="9" t="s">
        <v>278</v>
      </c>
      <c r="H3522" s="9" t="s">
        <v>278</v>
      </c>
      <c r="I3522" s="9">
        <v>0</v>
      </c>
      <c r="J3522" s="9" t="s">
        <v>278</v>
      </c>
      <c r="K3522" s="9" t="s">
        <v>278</v>
      </c>
      <c r="L3522" s="188">
        <v>273</v>
      </c>
      <c r="M3522" s="65">
        <v>36.5</v>
      </c>
      <c r="P3522" s="65">
        <f t="shared" si="94"/>
        <v>309.5</v>
      </c>
      <c r="R3522" t="s">
        <v>293</v>
      </c>
    </row>
    <row r="3523" spans="1:18" ht="15">
      <c r="A3523" s="28" t="s">
        <v>798</v>
      </c>
      <c r="B3523" s="61" t="s">
        <v>654</v>
      </c>
      <c r="E3523" s="9" t="s">
        <v>278</v>
      </c>
      <c r="F3523" s="9" t="s">
        <v>278</v>
      </c>
      <c r="G3523" s="9" t="s">
        <v>278</v>
      </c>
      <c r="H3523" s="9">
        <v>13.200000000000728</v>
      </c>
      <c r="I3523" s="9">
        <v>0</v>
      </c>
      <c r="J3523" s="65">
        <v>77.000000000003638</v>
      </c>
      <c r="K3523" s="9">
        <v>56.400000000003274</v>
      </c>
      <c r="L3523" s="9">
        <v>65.099999999999994</v>
      </c>
      <c r="M3523" s="65">
        <v>90.2</v>
      </c>
      <c r="P3523" s="65">
        <f t="shared" si="94"/>
        <v>301.90000000000765</v>
      </c>
    </row>
    <row r="3524" spans="1:18" ht="15">
      <c r="A3524" s="28" t="s">
        <v>799</v>
      </c>
      <c r="B3524" s="239" t="s">
        <v>1749</v>
      </c>
      <c r="C3524" s="3"/>
      <c r="D3524" s="3"/>
      <c r="E3524" s="9" t="s">
        <v>278</v>
      </c>
      <c r="F3524" s="9" t="s">
        <v>278</v>
      </c>
      <c r="G3524" s="9" t="s">
        <v>278</v>
      </c>
      <c r="H3524" s="9" t="s">
        <v>278</v>
      </c>
      <c r="I3524" s="9">
        <v>0</v>
      </c>
      <c r="J3524" s="9" t="s">
        <v>278</v>
      </c>
      <c r="K3524" s="9">
        <v>222</v>
      </c>
      <c r="L3524" s="9">
        <v>70.5</v>
      </c>
      <c r="M3524" s="376" t="s">
        <v>279</v>
      </c>
      <c r="P3524" s="65">
        <f t="shared" si="94"/>
        <v>292.5</v>
      </c>
    </row>
    <row r="3525" spans="1:18" ht="15">
      <c r="A3525" s="28" t="s">
        <v>800</v>
      </c>
      <c r="B3525" s="61" t="s">
        <v>662</v>
      </c>
      <c r="E3525" s="9" t="s">
        <v>278</v>
      </c>
      <c r="F3525" s="9" t="s">
        <v>278</v>
      </c>
      <c r="G3525" s="9" t="s">
        <v>278</v>
      </c>
      <c r="H3525" s="9">
        <v>19.499999999998181</v>
      </c>
      <c r="I3525" s="9">
        <v>0</v>
      </c>
      <c r="J3525" s="65">
        <v>166.40000000000146</v>
      </c>
      <c r="K3525" s="9">
        <v>35.999999999998181</v>
      </c>
      <c r="L3525" s="9">
        <v>49.7</v>
      </c>
      <c r="M3525" s="65">
        <v>19.5</v>
      </c>
      <c r="P3525" s="65">
        <f t="shared" si="94"/>
        <v>291.09999999999781</v>
      </c>
    </row>
    <row r="3526" spans="1:18" ht="15">
      <c r="A3526" s="28" t="s">
        <v>801</v>
      </c>
      <c r="B3526" s="61" t="s">
        <v>178</v>
      </c>
      <c r="E3526" s="9">
        <v>2.6</v>
      </c>
      <c r="F3526" s="188">
        <v>285.89999999999998</v>
      </c>
      <c r="G3526" s="9" t="s">
        <v>278</v>
      </c>
      <c r="H3526" s="9" t="s">
        <v>278</v>
      </c>
      <c r="I3526" s="9">
        <v>0</v>
      </c>
      <c r="J3526" s="9" t="s">
        <v>278</v>
      </c>
      <c r="K3526" s="9" t="s">
        <v>278</v>
      </c>
      <c r="L3526" s="9" t="s">
        <v>278</v>
      </c>
      <c r="M3526" s="9" t="s">
        <v>278</v>
      </c>
      <c r="P3526" s="65">
        <f t="shared" si="94"/>
        <v>288.5</v>
      </c>
      <c r="R3526" t="s">
        <v>288</v>
      </c>
    </row>
    <row r="3527" spans="1:18" ht="15">
      <c r="A3527" s="28" t="s">
        <v>802</v>
      </c>
      <c r="B3527" s="239" t="s">
        <v>1693</v>
      </c>
      <c r="C3527" s="3"/>
      <c r="D3527" s="3"/>
      <c r="E3527" s="9" t="s">
        <v>278</v>
      </c>
      <c r="F3527" s="9" t="s">
        <v>278</v>
      </c>
      <c r="G3527" s="9" t="s">
        <v>278</v>
      </c>
      <c r="H3527" s="9" t="s">
        <v>278</v>
      </c>
      <c r="I3527" s="9">
        <v>0</v>
      </c>
      <c r="J3527" s="9" t="s">
        <v>278</v>
      </c>
      <c r="K3527" s="9">
        <v>79.199999999997999</v>
      </c>
      <c r="L3527" s="9">
        <v>42</v>
      </c>
      <c r="M3527" s="65">
        <v>148.1</v>
      </c>
      <c r="P3527" s="65">
        <f t="shared" si="94"/>
        <v>269.29999999999802</v>
      </c>
    </row>
    <row r="3528" spans="1:18" ht="15">
      <c r="A3528" s="28" t="s">
        <v>803</v>
      </c>
      <c r="B3528" s="61" t="s">
        <v>2201</v>
      </c>
      <c r="C3528" s="3"/>
      <c r="D3528" s="3"/>
      <c r="E3528" s="9" t="s">
        <v>278</v>
      </c>
      <c r="F3528" s="9" t="s">
        <v>278</v>
      </c>
      <c r="G3528" s="9" t="s">
        <v>278</v>
      </c>
      <c r="H3528" s="9" t="s">
        <v>278</v>
      </c>
      <c r="I3528" s="9">
        <v>0</v>
      </c>
      <c r="J3528" s="9" t="s">
        <v>278</v>
      </c>
      <c r="K3528" s="9" t="s">
        <v>278</v>
      </c>
      <c r="L3528" s="9">
        <v>223.4</v>
      </c>
      <c r="M3528" s="65">
        <v>44</v>
      </c>
      <c r="P3528" s="65">
        <f t="shared" si="94"/>
        <v>267.39999999999998</v>
      </c>
    </row>
    <row r="3529" spans="1:18" ht="15">
      <c r="A3529" s="28" t="s">
        <v>804</v>
      </c>
      <c r="B3529" s="61" t="s">
        <v>2206</v>
      </c>
      <c r="C3529" s="3"/>
      <c r="D3529" s="3"/>
      <c r="E3529" s="9" t="s">
        <v>278</v>
      </c>
      <c r="F3529" s="9" t="s">
        <v>278</v>
      </c>
      <c r="G3529" s="9" t="s">
        <v>278</v>
      </c>
      <c r="H3529" s="9" t="s">
        <v>278</v>
      </c>
      <c r="I3529" s="9">
        <v>0</v>
      </c>
      <c r="J3529" s="9" t="s">
        <v>278</v>
      </c>
      <c r="K3529" s="9" t="s">
        <v>278</v>
      </c>
      <c r="L3529" s="9">
        <v>219</v>
      </c>
      <c r="M3529" s="65">
        <v>42.5</v>
      </c>
      <c r="P3529" s="65">
        <f t="shared" si="94"/>
        <v>261.5</v>
      </c>
    </row>
    <row r="3530" spans="1:18" ht="15">
      <c r="A3530" s="28" t="s">
        <v>805</v>
      </c>
      <c r="B3530" s="61" t="s">
        <v>2715</v>
      </c>
      <c r="C3530" s="3"/>
      <c r="D3530" s="3"/>
      <c r="E3530" s="9" t="s">
        <v>278</v>
      </c>
      <c r="F3530" s="9" t="s">
        <v>278</v>
      </c>
      <c r="G3530" s="9" t="s">
        <v>278</v>
      </c>
      <c r="H3530" s="9" t="s">
        <v>278</v>
      </c>
      <c r="I3530" s="9">
        <v>0</v>
      </c>
      <c r="J3530" s="9" t="s">
        <v>278</v>
      </c>
      <c r="K3530" s="9" t="s">
        <v>278</v>
      </c>
      <c r="L3530" s="9" t="s">
        <v>278</v>
      </c>
      <c r="M3530" s="90">
        <v>248.79999999999998</v>
      </c>
      <c r="P3530" s="65">
        <f t="shared" si="94"/>
        <v>248.79999999999998</v>
      </c>
      <c r="R3530" t="s">
        <v>284</v>
      </c>
    </row>
    <row r="3531" spans="1:18" ht="15">
      <c r="A3531" s="28" t="s">
        <v>806</v>
      </c>
      <c r="B3531" s="61" t="s">
        <v>2193</v>
      </c>
      <c r="C3531" s="3"/>
      <c r="D3531" s="3"/>
      <c r="E3531" s="9" t="s">
        <v>278</v>
      </c>
      <c r="F3531" s="9" t="s">
        <v>278</v>
      </c>
      <c r="G3531" s="9" t="s">
        <v>278</v>
      </c>
      <c r="H3531" s="9" t="s">
        <v>278</v>
      </c>
      <c r="I3531" s="9">
        <v>0</v>
      </c>
      <c r="J3531" s="9" t="s">
        <v>278</v>
      </c>
      <c r="K3531" s="9" t="s">
        <v>278</v>
      </c>
      <c r="L3531" s="9">
        <v>188.7</v>
      </c>
      <c r="M3531" s="65">
        <v>58.70000000000001</v>
      </c>
      <c r="P3531" s="65">
        <f t="shared" si="94"/>
        <v>247.4</v>
      </c>
    </row>
    <row r="3532" spans="1:18" ht="15">
      <c r="A3532" s="28" t="s">
        <v>807</v>
      </c>
      <c r="B3532" s="61" t="s">
        <v>678</v>
      </c>
      <c r="E3532" s="9" t="s">
        <v>278</v>
      </c>
      <c r="F3532" s="9" t="s">
        <v>278</v>
      </c>
      <c r="G3532" s="9" t="s">
        <v>278</v>
      </c>
      <c r="H3532" s="188">
        <v>246.80000000000109</v>
      </c>
      <c r="I3532" s="9">
        <v>0</v>
      </c>
      <c r="J3532" s="9" t="s">
        <v>278</v>
      </c>
      <c r="K3532" s="9" t="s">
        <v>278</v>
      </c>
      <c r="L3532" s="9" t="s">
        <v>278</v>
      </c>
      <c r="M3532" s="9" t="s">
        <v>278</v>
      </c>
      <c r="P3532" s="65">
        <f t="shared" si="94"/>
        <v>246.80000000000109</v>
      </c>
      <c r="R3532" t="s">
        <v>288</v>
      </c>
    </row>
    <row r="3533" spans="1:18" ht="15">
      <c r="A3533" s="28" t="s">
        <v>808</v>
      </c>
      <c r="B3533" s="178" t="s">
        <v>1350</v>
      </c>
      <c r="C3533" s="3"/>
      <c r="D3533" s="3"/>
      <c r="E3533" s="9" t="s">
        <v>278</v>
      </c>
      <c r="F3533" s="9" t="s">
        <v>278</v>
      </c>
      <c r="G3533" s="9" t="s">
        <v>278</v>
      </c>
      <c r="H3533" s="9" t="s">
        <v>278</v>
      </c>
      <c r="I3533" s="9">
        <v>0</v>
      </c>
      <c r="J3533" s="65">
        <v>69.199999999993452</v>
      </c>
      <c r="K3533" s="9">
        <v>172.89999999999782</v>
      </c>
      <c r="L3533" s="9" t="s">
        <v>278</v>
      </c>
      <c r="M3533" s="9" t="s">
        <v>278</v>
      </c>
      <c r="P3533" s="65">
        <f t="shared" si="94"/>
        <v>242.09999999999127</v>
      </c>
    </row>
    <row r="3534" spans="1:18" ht="15">
      <c r="A3534" s="28" t="s">
        <v>809</v>
      </c>
      <c r="B3534" s="178" t="s">
        <v>1335</v>
      </c>
      <c r="C3534" s="3"/>
      <c r="D3534" s="3"/>
      <c r="E3534" s="9" t="s">
        <v>278</v>
      </c>
      <c r="F3534" s="9" t="s">
        <v>278</v>
      </c>
      <c r="G3534" s="9" t="s">
        <v>278</v>
      </c>
      <c r="H3534" s="9" t="s">
        <v>278</v>
      </c>
      <c r="I3534" s="9">
        <v>0</v>
      </c>
      <c r="J3534" s="65">
        <v>241.50000000000364</v>
      </c>
      <c r="K3534" s="9" t="s">
        <v>278</v>
      </c>
      <c r="L3534" s="9" t="s">
        <v>278</v>
      </c>
      <c r="M3534" s="9" t="s">
        <v>278</v>
      </c>
      <c r="P3534" s="65">
        <f t="shared" si="94"/>
        <v>241.50000000000364</v>
      </c>
    </row>
    <row r="3535" spans="1:18" ht="15">
      <c r="A3535" s="28" t="s">
        <v>810</v>
      </c>
      <c r="B3535" s="61" t="s">
        <v>2202</v>
      </c>
      <c r="C3535" s="3"/>
      <c r="D3535" s="3"/>
      <c r="E3535" s="9" t="s">
        <v>278</v>
      </c>
      <c r="F3535" s="9" t="s">
        <v>278</v>
      </c>
      <c r="G3535" s="9" t="s">
        <v>278</v>
      </c>
      <c r="H3535" s="9" t="s">
        <v>278</v>
      </c>
      <c r="I3535" s="9">
        <v>0</v>
      </c>
      <c r="J3535" s="9" t="s">
        <v>278</v>
      </c>
      <c r="K3535" s="9" t="s">
        <v>278</v>
      </c>
      <c r="L3535" s="9">
        <v>51.6</v>
      </c>
      <c r="M3535" s="65">
        <v>173.3</v>
      </c>
      <c r="P3535" s="65">
        <f t="shared" si="94"/>
        <v>224.9</v>
      </c>
    </row>
    <row r="3536" spans="1:18" ht="15">
      <c r="A3536" s="28" t="s">
        <v>811</v>
      </c>
      <c r="B3536" s="61" t="s">
        <v>2198</v>
      </c>
      <c r="C3536" s="3"/>
      <c r="D3536" s="3"/>
      <c r="E3536" s="9" t="s">
        <v>278</v>
      </c>
      <c r="F3536" s="9" t="s">
        <v>278</v>
      </c>
      <c r="G3536" s="9" t="s">
        <v>278</v>
      </c>
      <c r="H3536" s="9" t="s">
        <v>278</v>
      </c>
      <c r="I3536" s="9">
        <v>0</v>
      </c>
      <c r="J3536" s="9" t="s">
        <v>278</v>
      </c>
      <c r="K3536" s="9" t="s">
        <v>278</v>
      </c>
      <c r="L3536" s="9">
        <v>166.5</v>
      </c>
      <c r="M3536" s="65">
        <v>58.2</v>
      </c>
      <c r="P3536" s="65">
        <f t="shared" ref="P3536:P3567" si="95">SUM(E3536:M3536)</f>
        <v>224.7</v>
      </c>
    </row>
    <row r="3537" spans="1:18" ht="15">
      <c r="A3537" s="28" t="s">
        <v>812</v>
      </c>
      <c r="B3537" s="61" t="s">
        <v>2711</v>
      </c>
      <c r="C3537" s="3"/>
      <c r="D3537" s="3"/>
      <c r="E3537" s="9" t="s">
        <v>278</v>
      </c>
      <c r="F3537" s="9" t="s">
        <v>278</v>
      </c>
      <c r="G3537" s="9" t="s">
        <v>278</v>
      </c>
      <c r="H3537" s="9" t="s">
        <v>278</v>
      </c>
      <c r="I3537" s="9">
        <v>0</v>
      </c>
      <c r="J3537" s="9" t="s">
        <v>278</v>
      </c>
      <c r="K3537" s="9" t="s">
        <v>278</v>
      </c>
      <c r="L3537" s="9" t="s">
        <v>278</v>
      </c>
      <c r="M3537" s="90">
        <v>219.6</v>
      </c>
      <c r="P3537" s="65">
        <f t="shared" si="95"/>
        <v>219.6</v>
      </c>
      <c r="R3537" t="s">
        <v>293</v>
      </c>
    </row>
    <row r="3538" spans="1:18" ht="15">
      <c r="A3538" s="28" t="s">
        <v>813</v>
      </c>
      <c r="B3538" s="61" t="s">
        <v>2195</v>
      </c>
      <c r="C3538" s="3"/>
      <c r="D3538" s="3"/>
      <c r="E3538" s="9" t="s">
        <v>278</v>
      </c>
      <c r="F3538" s="9" t="s">
        <v>278</v>
      </c>
      <c r="G3538" s="9" t="s">
        <v>278</v>
      </c>
      <c r="H3538" s="9" t="s">
        <v>278</v>
      </c>
      <c r="I3538" s="9">
        <v>0</v>
      </c>
      <c r="J3538" s="9" t="s">
        <v>278</v>
      </c>
      <c r="K3538" s="9" t="s">
        <v>278</v>
      </c>
      <c r="L3538" s="9">
        <v>150.9</v>
      </c>
      <c r="M3538" s="65">
        <v>65</v>
      </c>
      <c r="P3538" s="65">
        <f t="shared" si="95"/>
        <v>215.9</v>
      </c>
    </row>
    <row r="3539" spans="1:18" ht="15">
      <c r="A3539" s="28" t="s">
        <v>814</v>
      </c>
      <c r="B3539" s="61" t="s">
        <v>674</v>
      </c>
      <c r="E3539" s="9" t="s">
        <v>278</v>
      </c>
      <c r="F3539" s="9" t="s">
        <v>278</v>
      </c>
      <c r="G3539" s="9" t="s">
        <v>278</v>
      </c>
      <c r="H3539" s="9">
        <v>211.90000000000509</v>
      </c>
      <c r="I3539" s="9">
        <v>0</v>
      </c>
      <c r="J3539" s="9" t="s">
        <v>278</v>
      </c>
      <c r="K3539" s="9" t="s">
        <v>278</v>
      </c>
      <c r="L3539" s="9" t="s">
        <v>278</v>
      </c>
      <c r="M3539" s="9" t="s">
        <v>278</v>
      </c>
      <c r="P3539" s="65">
        <f t="shared" si="95"/>
        <v>211.90000000000509</v>
      </c>
    </row>
    <row r="3540" spans="1:18" ht="15">
      <c r="A3540" s="28" t="s">
        <v>1946</v>
      </c>
      <c r="B3540" s="61" t="s">
        <v>2207</v>
      </c>
      <c r="C3540" s="3"/>
      <c r="D3540" s="3"/>
      <c r="E3540" s="9" t="s">
        <v>278</v>
      </c>
      <c r="F3540" s="9" t="s">
        <v>278</v>
      </c>
      <c r="G3540" s="9" t="s">
        <v>278</v>
      </c>
      <c r="H3540" s="9" t="s">
        <v>278</v>
      </c>
      <c r="I3540" s="9">
        <v>0</v>
      </c>
      <c r="J3540" s="9" t="s">
        <v>278</v>
      </c>
      <c r="K3540" s="9" t="s">
        <v>278</v>
      </c>
      <c r="L3540" s="9">
        <v>155.4</v>
      </c>
      <c r="M3540" s="65">
        <v>44</v>
      </c>
      <c r="P3540" s="65">
        <f t="shared" si="95"/>
        <v>199.4</v>
      </c>
    </row>
    <row r="3541" spans="1:18" ht="15">
      <c r="A3541" s="28" t="s">
        <v>2165</v>
      </c>
      <c r="B3541" s="61" t="s">
        <v>2721</v>
      </c>
      <c r="C3541" s="3"/>
      <c r="D3541" s="3"/>
      <c r="E3541" s="9" t="s">
        <v>278</v>
      </c>
      <c r="F3541" s="9" t="s">
        <v>278</v>
      </c>
      <c r="G3541" s="9" t="s">
        <v>278</v>
      </c>
      <c r="H3541" s="9" t="s">
        <v>278</v>
      </c>
      <c r="I3541" s="9">
        <v>0</v>
      </c>
      <c r="J3541" s="9" t="s">
        <v>278</v>
      </c>
      <c r="K3541" s="9" t="s">
        <v>278</v>
      </c>
      <c r="L3541" s="9" t="s">
        <v>278</v>
      </c>
      <c r="M3541" s="65">
        <v>188.8</v>
      </c>
      <c r="P3541" s="65">
        <f t="shared" si="95"/>
        <v>188.8</v>
      </c>
    </row>
    <row r="3542" spans="1:18" ht="15">
      <c r="A3542" s="28" t="s">
        <v>2166</v>
      </c>
      <c r="B3542" s="178" t="s">
        <v>1346</v>
      </c>
      <c r="C3542" s="3"/>
      <c r="D3542" s="3"/>
      <c r="E3542" s="9" t="s">
        <v>278</v>
      </c>
      <c r="F3542" s="9" t="s">
        <v>278</v>
      </c>
      <c r="G3542" s="9" t="s">
        <v>278</v>
      </c>
      <c r="H3542" s="9" t="s">
        <v>278</v>
      </c>
      <c r="I3542" s="9">
        <v>0</v>
      </c>
      <c r="J3542" s="65">
        <v>122.3999999999869</v>
      </c>
      <c r="K3542" s="9">
        <v>33.000000000002728</v>
      </c>
      <c r="L3542" s="9">
        <v>33</v>
      </c>
      <c r="M3542" s="376" t="s">
        <v>279</v>
      </c>
      <c r="P3542" s="65">
        <f t="shared" si="95"/>
        <v>188.39999999998963</v>
      </c>
    </row>
    <row r="3543" spans="1:18" ht="15">
      <c r="A3543" s="28" t="s">
        <v>2167</v>
      </c>
      <c r="B3543" s="61" t="s">
        <v>2706</v>
      </c>
      <c r="C3543" s="3"/>
      <c r="D3543" s="3"/>
      <c r="E3543" s="9" t="s">
        <v>278</v>
      </c>
      <c r="F3543" s="9" t="s">
        <v>278</v>
      </c>
      <c r="G3543" s="9" t="s">
        <v>278</v>
      </c>
      <c r="H3543" s="9" t="s">
        <v>278</v>
      </c>
      <c r="I3543" s="9">
        <v>0</v>
      </c>
      <c r="J3543" s="9" t="s">
        <v>278</v>
      </c>
      <c r="K3543" s="9" t="s">
        <v>278</v>
      </c>
      <c r="L3543" s="9" t="s">
        <v>278</v>
      </c>
      <c r="M3543" s="65">
        <v>179.5</v>
      </c>
      <c r="P3543" s="65">
        <f t="shared" si="95"/>
        <v>179.5</v>
      </c>
    </row>
    <row r="3544" spans="1:18" ht="15">
      <c r="A3544" s="28" t="s">
        <v>2168</v>
      </c>
      <c r="B3544" s="61" t="s">
        <v>2704</v>
      </c>
      <c r="C3544" s="3"/>
      <c r="D3544" s="3"/>
      <c r="E3544" s="9" t="s">
        <v>278</v>
      </c>
      <c r="F3544" s="9" t="s">
        <v>278</v>
      </c>
      <c r="G3544" s="9" t="s">
        <v>278</v>
      </c>
      <c r="H3544" s="9" t="s">
        <v>278</v>
      </c>
      <c r="I3544" s="9">
        <v>0</v>
      </c>
      <c r="J3544" s="9" t="s">
        <v>278</v>
      </c>
      <c r="K3544" s="9" t="s">
        <v>278</v>
      </c>
      <c r="L3544" s="9" t="s">
        <v>278</v>
      </c>
      <c r="M3544" s="65">
        <v>175</v>
      </c>
      <c r="P3544" s="65">
        <f t="shared" si="95"/>
        <v>175</v>
      </c>
    </row>
    <row r="3545" spans="1:18" ht="15">
      <c r="A3545" s="28" t="s">
        <v>2169</v>
      </c>
      <c r="B3545" s="239" t="s">
        <v>2189</v>
      </c>
      <c r="C3545" s="3"/>
      <c r="D3545" s="3"/>
      <c r="E3545" s="9" t="s">
        <v>278</v>
      </c>
      <c r="F3545" s="9" t="s">
        <v>278</v>
      </c>
      <c r="G3545" s="9" t="s">
        <v>278</v>
      </c>
      <c r="H3545" s="9" t="s">
        <v>278</v>
      </c>
      <c r="I3545" s="9">
        <v>0</v>
      </c>
      <c r="J3545" s="9" t="s">
        <v>278</v>
      </c>
      <c r="K3545" s="9" t="s">
        <v>278</v>
      </c>
      <c r="L3545" s="9">
        <v>174.3</v>
      </c>
      <c r="M3545" s="9" t="s">
        <v>278</v>
      </c>
      <c r="P3545" s="65">
        <f t="shared" si="95"/>
        <v>174.3</v>
      </c>
    </row>
    <row r="3546" spans="1:18" ht="15">
      <c r="A3546" s="28" t="s">
        <v>2170</v>
      </c>
      <c r="B3546" s="239" t="s">
        <v>1669</v>
      </c>
      <c r="C3546" s="3"/>
      <c r="D3546" s="3"/>
      <c r="E3546" s="9" t="s">
        <v>278</v>
      </c>
      <c r="F3546" s="9" t="s">
        <v>278</v>
      </c>
      <c r="G3546" s="9" t="s">
        <v>278</v>
      </c>
      <c r="H3546" s="9" t="s">
        <v>278</v>
      </c>
      <c r="I3546" s="9">
        <v>0</v>
      </c>
      <c r="J3546" s="9" t="s">
        <v>278</v>
      </c>
      <c r="K3546" s="9">
        <v>170.49999999999909</v>
      </c>
      <c r="L3546" s="9" t="s">
        <v>278</v>
      </c>
      <c r="M3546" s="9" t="s">
        <v>278</v>
      </c>
      <c r="P3546" s="65">
        <f t="shared" si="95"/>
        <v>170.49999999999909</v>
      </c>
    </row>
    <row r="3547" spans="1:18" ht="15">
      <c r="A3547" s="28" t="s">
        <v>2171</v>
      </c>
      <c r="B3547" s="61" t="s">
        <v>2214</v>
      </c>
      <c r="C3547" s="3"/>
      <c r="D3547" s="3"/>
      <c r="E3547" s="9" t="s">
        <v>278</v>
      </c>
      <c r="F3547" s="9" t="s">
        <v>278</v>
      </c>
      <c r="G3547" s="9" t="s">
        <v>278</v>
      </c>
      <c r="H3547" s="9" t="s">
        <v>278</v>
      </c>
      <c r="I3547" s="9">
        <v>0</v>
      </c>
      <c r="J3547" s="9" t="s">
        <v>278</v>
      </c>
      <c r="K3547" s="9" t="s">
        <v>278</v>
      </c>
      <c r="L3547" s="9">
        <v>164.89999999999998</v>
      </c>
      <c r="M3547" s="9" t="s">
        <v>278</v>
      </c>
      <c r="P3547" s="65">
        <f t="shared" si="95"/>
        <v>164.89999999999998</v>
      </c>
    </row>
    <row r="3548" spans="1:18" ht="15">
      <c r="A3548" s="28" t="s">
        <v>2172</v>
      </c>
      <c r="B3548" s="239" t="s">
        <v>2190</v>
      </c>
      <c r="C3548" s="3"/>
      <c r="D3548" s="3"/>
      <c r="E3548" s="9" t="s">
        <v>278</v>
      </c>
      <c r="F3548" s="9" t="s">
        <v>278</v>
      </c>
      <c r="G3548" s="9" t="s">
        <v>278</v>
      </c>
      <c r="H3548" s="9" t="s">
        <v>278</v>
      </c>
      <c r="I3548" s="9">
        <v>0</v>
      </c>
      <c r="J3548" s="9" t="s">
        <v>278</v>
      </c>
      <c r="K3548" s="9" t="s">
        <v>278</v>
      </c>
      <c r="L3548" s="9">
        <v>149.5</v>
      </c>
      <c r="M3548" s="65">
        <v>11.700000000000001</v>
      </c>
      <c r="P3548" s="65">
        <f t="shared" si="95"/>
        <v>161.19999999999999</v>
      </c>
    </row>
    <row r="3549" spans="1:18" ht="15">
      <c r="A3549" s="28" t="s">
        <v>2173</v>
      </c>
      <c r="B3549" s="61" t="s">
        <v>2701</v>
      </c>
      <c r="C3549" s="3"/>
      <c r="D3549" s="3"/>
      <c r="E3549" s="9" t="s">
        <v>278</v>
      </c>
      <c r="F3549" s="9" t="s">
        <v>278</v>
      </c>
      <c r="G3549" s="9" t="s">
        <v>278</v>
      </c>
      <c r="H3549" s="9" t="s">
        <v>278</v>
      </c>
      <c r="I3549" s="9">
        <v>0</v>
      </c>
      <c r="J3549" s="9" t="s">
        <v>278</v>
      </c>
      <c r="K3549" s="9" t="s">
        <v>278</v>
      </c>
      <c r="L3549" s="9" t="s">
        <v>278</v>
      </c>
      <c r="M3549" s="65">
        <v>159.5</v>
      </c>
      <c r="P3549" s="65">
        <f t="shared" si="95"/>
        <v>159.5</v>
      </c>
    </row>
    <row r="3550" spans="1:18" ht="15">
      <c r="A3550" s="28" t="s">
        <v>2174</v>
      </c>
      <c r="B3550" s="61" t="s">
        <v>158</v>
      </c>
      <c r="E3550" s="9" t="s">
        <v>278</v>
      </c>
      <c r="F3550" s="9" t="s">
        <v>278</v>
      </c>
      <c r="G3550" s="9">
        <v>5.5</v>
      </c>
      <c r="H3550" s="9">
        <v>151.30000000000109</v>
      </c>
      <c r="I3550" s="9">
        <v>0</v>
      </c>
      <c r="J3550" s="9" t="s">
        <v>278</v>
      </c>
      <c r="K3550" s="9" t="s">
        <v>278</v>
      </c>
      <c r="L3550" s="9" t="s">
        <v>278</v>
      </c>
      <c r="M3550" s="9" t="s">
        <v>278</v>
      </c>
      <c r="P3550" s="65">
        <f t="shared" si="95"/>
        <v>156.80000000000109</v>
      </c>
    </row>
    <row r="3551" spans="1:18" ht="15">
      <c r="A3551" s="28" t="s">
        <v>2175</v>
      </c>
      <c r="B3551" s="61" t="s">
        <v>2714</v>
      </c>
      <c r="C3551" s="3"/>
      <c r="D3551" s="3"/>
      <c r="E3551" s="9" t="s">
        <v>278</v>
      </c>
      <c r="F3551" s="9" t="s">
        <v>278</v>
      </c>
      <c r="G3551" s="9" t="s">
        <v>278</v>
      </c>
      <c r="H3551" s="9" t="s">
        <v>278</v>
      </c>
      <c r="I3551" s="9">
        <v>0</v>
      </c>
      <c r="J3551" s="9" t="s">
        <v>278</v>
      </c>
      <c r="K3551" s="9" t="s">
        <v>278</v>
      </c>
      <c r="L3551" s="9" t="s">
        <v>278</v>
      </c>
      <c r="M3551" s="65">
        <v>156</v>
      </c>
      <c r="P3551" s="65">
        <f t="shared" si="95"/>
        <v>156</v>
      </c>
    </row>
    <row r="3552" spans="1:18" ht="15">
      <c r="A3552" s="28" t="s">
        <v>2176</v>
      </c>
      <c r="B3552" s="61" t="s">
        <v>2702</v>
      </c>
      <c r="C3552" s="3"/>
      <c r="D3552" s="3"/>
      <c r="E3552" s="9" t="s">
        <v>278</v>
      </c>
      <c r="F3552" s="9" t="s">
        <v>278</v>
      </c>
      <c r="G3552" s="9" t="s">
        <v>278</v>
      </c>
      <c r="H3552" s="9" t="s">
        <v>278</v>
      </c>
      <c r="I3552" s="9">
        <v>0</v>
      </c>
      <c r="J3552" s="9" t="s">
        <v>278</v>
      </c>
      <c r="K3552" s="9" t="s">
        <v>278</v>
      </c>
      <c r="L3552" s="9" t="s">
        <v>278</v>
      </c>
      <c r="M3552" s="65">
        <v>152.60000000000002</v>
      </c>
      <c r="P3552" s="65">
        <f t="shared" si="95"/>
        <v>152.60000000000002</v>
      </c>
    </row>
    <row r="3553" spans="1:16" ht="15">
      <c r="A3553" s="28" t="s">
        <v>2177</v>
      </c>
      <c r="B3553" s="61" t="s">
        <v>2203</v>
      </c>
      <c r="C3553" s="3"/>
      <c r="D3553" s="3"/>
      <c r="E3553" s="9" t="s">
        <v>278</v>
      </c>
      <c r="F3553" s="9" t="s">
        <v>278</v>
      </c>
      <c r="G3553" s="9" t="s">
        <v>278</v>
      </c>
      <c r="H3553" s="9" t="s">
        <v>278</v>
      </c>
      <c r="I3553" s="9">
        <v>0</v>
      </c>
      <c r="J3553" s="9" t="s">
        <v>278</v>
      </c>
      <c r="K3553" s="9" t="s">
        <v>278</v>
      </c>
      <c r="L3553" s="9">
        <v>150</v>
      </c>
      <c r="M3553" s="9" t="s">
        <v>278</v>
      </c>
      <c r="P3553" s="65">
        <f t="shared" si="95"/>
        <v>150</v>
      </c>
    </row>
    <row r="3554" spans="1:16" ht="15">
      <c r="A3554" s="28" t="s">
        <v>2178</v>
      </c>
      <c r="B3554" s="239" t="s">
        <v>2318</v>
      </c>
      <c r="C3554" s="3"/>
      <c r="D3554" s="3"/>
      <c r="E3554" s="9" t="s">
        <v>278</v>
      </c>
      <c r="F3554" s="9" t="s">
        <v>278</v>
      </c>
      <c r="G3554" s="9" t="s">
        <v>278</v>
      </c>
      <c r="H3554" s="9" t="s">
        <v>278</v>
      </c>
      <c r="I3554" s="9">
        <v>0</v>
      </c>
      <c r="J3554" s="9" t="s">
        <v>278</v>
      </c>
      <c r="K3554" s="9">
        <v>18.200000000004366</v>
      </c>
      <c r="L3554" s="9">
        <v>124.5</v>
      </c>
      <c r="M3554" s="376" t="s">
        <v>279</v>
      </c>
      <c r="P3554" s="65">
        <f t="shared" si="95"/>
        <v>142.70000000000437</v>
      </c>
    </row>
    <row r="3555" spans="1:16" ht="15">
      <c r="A3555" s="28" t="s">
        <v>2179</v>
      </c>
      <c r="B3555" s="61" t="s">
        <v>2710</v>
      </c>
      <c r="C3555" s="3"/>
      <c r="D3555" s="3"/>
      <c r="E3555" s="9" t="s">
        <v>278</v>
      </c>
      <c r="F3555" s="9" t="s">
        <v>278</v>
      </c>
      <c r="G3555" s="9" t="s">
        <v>278</v>
      </c>
      <c r="H3555" s="9" t="s">
        <v>278</v>
      </c>
      <c r="I3555" s="9">
        <v>0</v>
      </c>
      <c r="J3555" s="9" t="s">
        <v>278</v>
      </c>
      <c r="K3555" s="9" t="s">
        <v>278</v>
      </c>
      <c r="L3555" s="9" t="s">
        <v>278</v>
      </c>
      <c r="M3555" s="65">
        <v>130.9</v>
      </c>
      <c r="P3555" s="65">
        <f t="shared" si="95"/>
        <v>130.9</v>
      </c>
    </row>
    <row r="3556" spans="1:16" ht="15">
      <c r="A3556" s="28" t="s">
        <v>2180</v>
      </c>
      <c r="B3556" s="239" t="s">
        <v>1664</v>
      </c>
      <c r="C3556" s="3"/>
      <c r="D3556" s="3"/>
      <c r="E3556" s="9" t="s">
        <v>278</v>
      </c>
      <c r="F3556" s="9" t="s">
        <v>278</v>
      </c>
      <c r="G3556" s="9" t="s">
        <v>278</v>
      </c>
      <c r="H3556" s="9" t="s">
        <v>278</v>
      </c>
      <c r="I3556" s="9">
        <v>0</v>
      </c>
      <c r="J3556" s="9" t="s">
        <v>278</v>
      </c>
      <c r="K3556" s="9">
        <v>115.49999999999818</v>
      </c>
      <c r="L3556" s="9">
        <v>13.2</v>
      </c>
      <c r="M3556" s="376" t="s">
        <v>279</v>
      </c>
      <c r="P3556" s="65">
        <f t="shared" si="95"/>
        <v>128.69999999999817</v>
      </c>
    </row>
    <row r="3557" spans="1:16" ht="15">
      <c r="A3557" s="28" t="s">
        <v>2181</v>
      </c>
      <c r="B3557" s="61" t="s">
        <v>2212</v>
      </c>
      <c r="C3557" s="3"/>
      <c r="D3557" s="3"/>
      <c r="E3557" s="9" t="s">
        <v>278</v>
      </c>
      <c r="F3557" s="9" t="s">
        <v>278</v>
      </c>
      <c r="G3557" s="9" t="s">
        <v>278</v>
      </c>
      <c r="H3557" s="9" t="s">
        <v>278</v>
      </c>
      <c r="I3557" s="9">
        <v>0</v>
      </c>
      <c r="J3557" s="9" t="s">
        <v>278</v>
      </c>
      <c r="K3557" s="9" t="s">
        <v>278</v>
      </c>
      <c r="L3557" s="9">
        <v>70</v>
      </c>
      <c r="M3557" s="65">
        <v>48</v>
      </c>
      <c r="P3557" s="65">
        <f t="shared" si="95"/>
        <v>118</v>
      </c>
    </row>
    <row r="3558" spans="1:16" ht="15">
      <c r="A3558" s="28" t="s">
        <v>2182</v>
      </c>
      <c r="B3558" s="239" t="s">
        <v>1661</v>
      </c>
      <c r="C3558" s="3"/>
      <c r="D3558" s="3"/>
      <c r="E3558" s="9" t="s">
        <v>278</v>
      </c>
      <c r="F3558" s="9" t="s">
        <v>278</v>
      </c>
      <c r="G3558" s="9" t="s">
        <v>278</v>
      </c>
      <c r="H3558" s="9" t="s">
        <v>278</v>
      </c>
      <c r="I3558" s="9">
        <v>0</v>
      </c>
      <c r="J3558" s="65">
        <v>5.5999999999912689</v>
      </c>
      <c r="K3558" s="9">
        <v>42.000000000005457</v>
      </c>
      <c r="L3558" s="9">
        <v>39</v>
      </c>
      <c r="M3558" s="65">
        <v>25.2</v>
      </c>
      <c r="P3558" s="65">
        <f t="shared" si="95"/>
        <v>111.79999999999673</v>
      </c>
    </row>
    <row r="3559" spans="1:16" ht="15">
      <c r="A3559" s="28" t="s">
        <v>2183</v>
      </c>
      <c r="B3559" s="61" t="s">
        <v>688</v>
      </c>
      <c r="E3559" s="9" t="s">
        <v>278</v>
      </c>
      <c r="F3559" s="9" t="s">
        <v>278</v>
      </c>
      <c r="G3559" s="9" t="s">
        <v>278</v>
      </c>
      <c r="H3559" s="9">
        <v>111.19999999999891</v>
      </c>
      <c r="I3559" s="9">
        <v>0</v>
      </c>
      <c r="J3559" s="9" t="s">
        <v>278</v>
      </c>
      <c r="K3559" s="9" t="s">
        <v>278</v>
      </c>
      <c r="L3559" s="9" t="s">
        <v>278</v>
      </c>
      <c r="M3559" s="9" t="s">
        <v>278</v>
      </c>
      <c r="P3559" s="65">
        <f t="shared" si="95"/>
        <v>111.19999999999891</v>
      </c>
    </row>
    <row r="3560" spans="1:16" ht="15">
      <c r="A3560" s="28" t="s">
        <v>2184</v>
      </c>
      <c r="B3560" s="61" t="s">
        <v>686</v>
      </c>
      <c r="E3560" s="9" t="s">
        <v>278</v>
      </c>
      <c r="F3560" s="9" t="s">
        <v>278</v>
      </c>
      <c r="G3560" s="9" t="s">
        <v>278</v>
      </c>
      <c r="H3560" s="9">
        <v>22.500000000001819</v>
      </c>
      <c r="I3560" s="9">
        <v>0</v>
      </c>
      <c r="J3560" s="65">
        <v>15.399999999997817</v>
      </c>
      <c r="K3560" s="9">
        <v>4.3999999999996362</v>
      </c>
      <c r="L3560" s="9">
        <v>14.3</v>
      </c>
      <c r="M3560" s="65">
        <v>45.5</v>
      </c>
      <c r="P3560" s="65">
        <f t="shared" si="95"/>
        <v>102.09999999999927</v>
      </c>
    </row>
    <row r="3561" spans="1:16" ht="15">
      <c r="A3561" s="28" t="s">
        <v>2185</v>
      </c>
      <c r="B3561" s="239" t="s">
        <v>1651</v>
      </c>
      <c r="C3561" s="3"/>
      <c r="D3561" s="3"/>
      <c r="E3561" s="9" t="s">
        <v>278</v>
      </c>
      <c r="F3561" s="9" t="s">
        <v>278</v>
      </c>
      <c r="G3561" s="9" t="s">
        <v>278</v>
      </c>
      <c r="H3561" s="9" t="s">
        <v>278</v>
      </c>
      <c r="I3561" s="9">
        <v>0</v>
      </c>
      <c r="J3561" s="65">
        <v>90.999999999996362</v>
      </c>
      <c r="K3561" s="9" t="s">
        <v>278</v>
      </c>
      <c r="L3561" s="9" t="s">
        <v>278</v>
      </c>
      <c r="M3561" s="9" t="s">
        <v>278</v>
      </c>
      <c r="P3561" s="65">
        <f t="shared" si="95"/>
        <v>90.999999999996362</v>
      </c>
    </row>
    <row r="3562" spans="1:16" ht="15">
      <c r="A3562" s="28" t="s">
        <v>2186</v>
      </c>
      <c r="B3562" s="61" t="s">
        <v>2726</v>
      </c>
      <c r="C3562" s="3"/>
      <c r="D3562" s="3"/>
      <c r="E3562" s="9" t="s">
        <v>278</v>
      </c>
      <c r="F3562" s="9" t="s">
        <v>278</v>
      </c>
      <c r="G3562" s="9" t="s">
        <v>278</v>
      </c>
      <c r="H3562" s="9" t="s">
        <v>278</v>
      </c>
      <c r="I3562" s="9">
        <v>0</v>
      </c>
      <c r="J3562" s="9" t="s">
        <v>278</v>
      </c>
      <c r="K3562" s="9" t="s">
        <v>278</v>
      </c>
      <c r="L3562" s="9" t="s">
        <v>278</v>
      </c>
      <c r="M3562" s="65">
        <v>89.1</v>
      </c>
      <c r="P3562" s="65">
        <f t="shared" si="95"/>
        <v>89.1</v>
      </c>
    </row>
    <row r="3563" spans="1:16" ht="15">
      <c r="A3563" s="28" t="s">
        <v>2187</v>
      </c>
      <c r="B3563" s="61" t="s">
        <v>2709</v>
      </c>
      <c r="C3563" s="3"/>
      <c r="D3563" s="3"/>
      <c r="E3563" s="9" t="s">
        <v>278</v>
      </c>
      <c r="F3563" s="9" t="s">
        <v>278</v>
      </c>
      <c r="G3563" s="9" t="s">
        <v>278</v>
      </c>
      <c r="H3563" s="9" t="s">
        <v>278</v>
      </c>
      <c r="I3563" s="9">
        <v>0</v>
      </c>
      <c r="J3563" s="9" t="s">
        <v>278</v>
      </c>
      <c r="K3563" s="9" t="s">
        <v>278</v>
      </c>
      <c r="L3563" s="9" t="s">
        <v>278</v>
      </c>
      <c r="M3563" s="65">
        <v>83.2</v>
      </c>
      <c r="P3563" s="65">
        <f t="shared" si="95"/>
        <v>83.2</v>
      </c>
    </row>
    <row r="3564" spans="1:16" ht="15">
      <c r="A3564" s="28" t="s">
        <v>2188</v>
      </c>
      <c r="B3564" s="61" t="s">
        <v>2703</v>
      </c>
      <c r="C3564" s="3"/>
      <c r="D3564" s="3"/>
      <c r="E3564" s="9" t="s">
        <v>278</v>
      </c>
      <c r="F3564" s="9" t="s">
        <v>278</v>
      </c>
      <c r="G3564" s="9" t="s">
        <v>278</v>
      </c>
      <c r="H3564" s="9" t="s">
        <v>278</v>
      </c>
      <c r="I3564" s="9">
        <v>0</v>
      </c>
      <c r="J3564" s="9" t="s">
        <v>278</v>
      </c>
      <c r="K3564" s="9" t="s">
        <v>278</v>
      </c>
      <c r="L3564" s="9" t="s">
        <v>278</v>
      </c>
      <c r="M3564" s="65">
        <v>81.5</v>
      </c>
      <c r="P3564" s="65">
        <f t="shared" si="95"/>
        <v>81.5</v>
      </c>
    </row>
    <row r="3565" spans="1:16" ht="15">
      <c r="A3565" s="28" t="s">
        <v>2296</v>
      </c>
      <c r="B3565" s="61" t="s">
        <v>2724</v>
      </c>
      <c r="C3565" s="3"/>
      <c r="D3565" s="3"/>
      <c r="E3565" s="9" t="s">
        <v>278</v>
      </c>
      <c r="F3565" s="9" t="s">
        <v>278</v>
      </c>
      <c r="G3565" s="9" t="s">
        <v>278</v>
      </c>
      <c r="H3565" s="9" t="s">
        <v>278</v>
      </c>
      <c r="I3565" s="9">
        <v>0</v>
      </c>
      <c r="J3565" s="9" t="s">
        <v>278</v>
      </c>
      <c r="K3565" s="9" t="s">
        <v>278</v>
      </c>
      <c r="L3565" s="9" t="s">
        <v>278</v>
      </c>
      <c r="M3565" s="65">
        <v>81.400000000000006</v>
      </c>
      <c r="P3565" s="65">
        <f t="shared" si="95"/>
        <v>81.400000000000006</v>
      </c>
    </row>
    <row r="3566" spans="1:16" ht="15">
      <c r="A3566" s="28" t="s">
        <v>2297</v>
      </c>
      <c r="B3566" s="61" t="s">
        <v>2210</v>
      </c>
      <c r="C3566" s="3"/>
      <c r="D3566" s="3"/>
      <c r="E3566" s="9" t="s">
        <v>278</v>
      </c>
      <c r="F3566" s="9" t="s">
        <v>278</v>
      </c>
      <c r="G3566" s="9" t="s">
        <v>278</v>
      </c>
      <c r="H3566" s="9" t="s">
        <v>278</v>
      </c>
      <c r="I3566" s="9">
        <v>0</v>
      </c>
      <c r="J3566" s="9" t="s">
        <v>278</v>
      </c>
      <c r="K3566" s="9" t="s">
        <v>278</v>
      </c>
      <c r="L3566" s="9">
        <v>29.4</v>
      </c>
      <c r="M3566" s="65">
        <v>48.599999999999994</v>
      </c>
      <c r="P3566" s="65">
        <f t="shared" si="95"/>
        <v>78</v>
      </c>
    </row>
    <row r="3567" spans="1:16" ht="15">
      <c r="A3567" s="28" t="s">
        <v>2298</v>
      </c>
      <c r="B3567" s="61" t="s">
        <v>2705</v>
      </c>
      <c r="C3567" s="3"/>
      <c r="D3567" s="3"/>
      <c r="E3567" s="9" t="s">
        <v>278</v>
      </c>
      <c r="F3567" s="9" t="s">
        <v>278</v>
      </c>
      <c r="G3567" s="9" t="s">
        <v>278</v>
      </c>
      <c r="H3567" s="9" t="s">
        <v>278</v>
      </c>
      <c r="I3567" s="9">
        <v>0</v>
      </c>
      <c r="J3567" s="9" t="s">
        <v>278</v>
      </c>
      <c r="K3567" s="9" t="s">
        <v>278</v>
      </c>
      <c r="L3567" s="9" t="s">
        <v>278</v>
      </c>
      <c r="M3567" s="65">
        <v>60.8</v>
      </c>
      <c r="P3567" s="65">
        <f t="shared" si="95"/>
        <v>60.8</v>
      </c>
    </row>
    <row r="3568" spans="1:16" ht="15">
      <c r="A3568" s="253" t="s">
        <v>2676</v>
      </c>
      <c r="B3568" s="61" t="s">
        <v>2209</v>
      </c>
      <c r="C3568" s="3"/>
      <c r="D3568" s="3"/>
      <c r="E3568" s="9" t="s">
        <v>278</v>
      </c>
      <c r="F3568" s="9" t="s">
        <v>278</v>
      </c>
      <c r="G3568" s="9" t="s">
        <v>278</v>
      </c>
      <c r="H3568" s="9" t="s">
        <v>278</v>
      </c>
      <c r="I3568" s="9">
        <v>0</v>
      </c>
      <c r="J3568" s="9" t="s">
        <v>278</v>
      </c>
      <c r="K3568" s="9" t="s">
        <v>278</v>
      </c>
      <c r="L3568" s="9">
        <v>60.4</v>
      </c>
      <c r="M3568" s="376" t="s">
        <v>279</v>
      </c>
      <c r="P3568" s="65">
        <f t="shared" ref="P3568:P3598" si="96">SUM(E3568:M3568)</f>
        <v>60.4</v>
      </c>
    </row>
    <row r="3569" spans="1:18" ht="15">
      <c r="A3569" s="253" t="s">
        <v>2677</v>
      </c>
      <c r="B3569" s="61" t="s">
        <v>179</v>
      </c>
      <c r="E3569" s="188">
        <v>60</v>
      </c>
      <c r="F3569" s="9" t="s">
        <v>278</v>
      </c>
      <c r="G3569" s="9" t="s">
        <v>278</v>
      </c>
      <c r="H3569" s="9" t="s">
        <v>278</v>
      </c>
      <c r="I3569" s="9">
        <v>0</v>
      </c>
      <c r="J3569" s="9" t="s">
        <v>278</v>
      </c>
      <c r="K3569" s="9" t="s">
        <v>278</v>
      </c>
      <c r="L3569" s="9" t="s">
        <v>278</v>
      </c>
      <c r="M3569" s="9" t="s">
        <v>278</v>
      </c>
      <c r="P3569" s="65">
        <f t="shared" si="96"/>
        <v>60</v>
      </c>
      <c r="R3569" t="s">
        <v>292</v>
      </c>
    </row>
    <row r="3570" spans="1:18" ht="15">
      <c r="A3570" s="253" t="s">
        <v>2678</v>
      </c>
      <c r="B3570" s="61" t="s">
        <v>2712</v>
      </c>
      <c r="C3570" s="3"/>
      <c r="D3570" s="3"/>
      <c r="E3570" s="9" t="s">
        <v>278</v>
      </c>
      <c r="F3570" s="9" t="s">
        <v>278</v>
      </c>
      <c r="G3570" s="9" t="s">
        <v>278</v>
      </c>
      <c r="H3570" s="9" t="s">
        <v>278</v>
      </c>
      <c r="I3570" s="9">
        <v>0</v>
      </c>
      <c r="J3570" s="9" t="s">
        <v>278</v>
      </c>
      <c r="K3570" s="9" t="s">
        <v>278</v>
      </c>
      <c r="L3570" s="9" t="s">
        <v>278</v>
      </c>
      <c r="M3570" s="65">
        <v>60</v>
      </c>
      <c r="P3570" s="65">
        <f t="shared" si="96"/>
        <v>60</v>
      </c>
    </row>
    <row r="3571" spans="1:18" ht="15">
      <c r="A3571" s="253" t="s">
        <v>2679</v>
      </c>
      <c r="B3571" s="61" t="s">
        <v>2200</v>
      </c>
      <c r="C3571" s="3"/>
      <c r="D3571" s="3"/>
      <c r="E3571" s="9" t="s">
        <v>278</v>
      </c>
      <c r="F3571" s="9" t="s">
        <v>278</v>
      </c>
      <c r="G3571" s="9" t="s">
        <v>278</v>
      </c>
      <c r="H3571" s="9" t="s">
        <v>278</v>
      </c>
      <c r="I3571" s="9">
        <v>0</v>
      </c>
      <c r="J3571" s="9" t="s">
        <v>278</v>
      </c>
      <c r="K3571" s="9" t="s">
        <v>278</v>
      </c>
      <c r="L3571" s="9">
        <v>29.700000000000003</v>
      </c>
      <c r="M3571" s="65">
        <v>29.700000000000003</v>
      </c>
      <c r="P3571" s="65">
        <f t="shared" si="96"/>
        <v>59.400000000000006</v>
      </c>
    </row>
    <row r="3572" spans="1:18" ht="15">
      <c r="A3572" s="253" t="s">
        <v>2680</v>
      </c>
      <c r="B3572" s="61" t="s">
        <v>2213</v>
      </c>
      <c r="C3572" s="3"/>
      <c r="D3572" s="3"/>
      <c r="E3572" s="9" t="s">
        <v>278</v>
      </c>
      <c r="F3572" s="9" t="s">
        <v>278</v>
      </c>
      <c r="G3572" s="9" t="s">
        <v>278</v>
      </c>
      <c r="H3572" s="9" t="s">
        <v>278</v>
      </c>
      <c r="I3572" s="9">
        <v>0</v>
      </c>
      <c r="J3572" s="9" t="s">
        <v>278</v>
      </c>
      <c r="K3572" s="9" t="s">
        <v>278</v>
      </c>
      <c r="L3572" s="9">
        <v>9.1</v>
      </c>
      <c r="M3572" s="65">
        <v>45.5</v>
      </c>
      <c r="P3572" s="65">
        <f t="shared" si="96"/>
        <v>54.6</v>
      </c>
    </row>
    <row r="3573" spans="1:18" ht="15">
      <c r="A3573" s="253" t="s">
        <v>2681</v>
      </c>
      <c r="B3573" s="61" t="s">
        <v>2708</v>
      </c>
      <c r="C3573" s="3"/>
      <c r="D3573" s="3"/>
      <c r="E3573" s="9" t="s">
        <v>278</v>
      </c>
      <c r="F3573" s="9" t="s">
        <v>278</v>
      </c>
      <c r="G3573" s="9" t="s">
        <v>278</v>
      </c>
      <c r="H3573" s="9" t="s">
        <v>278</v>
      </c>
      <c r="I3573" s="9">
        <v>0</v>
      </c>
      <c r="J3573" s="9" t="s">
        <v>278</v>
      </c>
      <c r="K3573" s="9" t="s">
        <v>278</v>
      </c>
      <c r="L3573" s="9" t="s">
        <v>278</v>
      </c>
      <c r="M3573" s="65">
        <v>53.2</v>
      </c>
      <c r="P3573" s="65">
        <f t="shared" si="96"/>
        <v>53.2</v>
      </c>
    </row>
    <row r="3574" spans="1:18" ht="15">
      <c r="A3574" s="253" t="s">
        <v>2682</v>
      </c>
      <c r="B3574" s="61" t="s">
        <v>2719</v>
      </c>
      <c r="C3574" s="3"/>
      <c r="D3574" s="3"/>
      <c r="E3574" s="9" t="s">
        <v>278</v>
      </c>
      <c r="F3574" s="9" t="s">
        <v>278</v>
      </c>
      <c r="G3574" s="9" t="s">
        <v>278</v>
      </c>
      <c r="H3574" s="9" t="s">
        <v>278</v>
      </c>
      <c r="I3574" s="9">
        <v>0</v>
      </c>
      <c r="J3574" s="9" t="s">
        <v>278</v>
      </c>
      <c r="K3574" s="9" t="s">
        <v>278</v>
      </c>
      <c r="L3574" s="9" t="s">
        <v>278</v>
      </c>
      <c r="M3574" s="65">
        <v>52.800000000000004</v>
      </c>
      <c r="P3574" s="65">
        <f t="shared" si="96"/>
        <v>52.800000000000004</v>
      </c>
    </row>
    <row r="3575" spans="1:18" ht="15">
      <c r="A3575" s="253" t="s">
        <v>2683</v>
      </c>
      <c r="B3575" s="61" t="s">
        <v>2819</v>
      </c>
      <c r="C3575" s="3"/>
      <c r="D3575" s="3"/>
      <c r="E3575" s="9" t="s">
        <v>278</v>
      </c>
      <c r="F3575" s="9" t="s">
        <v>278</v>
      </c>
      <c r="G3575" s="9" t="s">
        <v>278</v>
      </c>
      <c r="H3575" s="9" t="s">
        <v>278</v>
      </c>
      <c r="I3575" s="9">
        <v>0</v>
      </c>
      <c r="J3575" s="9" t="s">
        <v>278</v>
      </c>
      <c r="K3575" s="9" t="s">
        <v>278</v>
      </c>
      <c r="L3575" s="9" t="s">
        <v>278</v>
      </c>
      <c r="M3575" s="65">
        <v>52</v>
      </c>
      <c r="P3575" s="65">
        <f t="shared" si="96"/>
        <v>52</v>
      </c>
    </row>
    <row r="3576" spans="1:18" ht="15">
      <c r="A3576" s="253" t="s">
        <v>2684</v>
      </c>
      <c r="B3576" s="61" t="s">
        <v>2707</v>
      </c>
      <c r="C3576" s="3"/>
      <c r="D3576" s="3"/>
      <c r="E3576" s="9" t="s">
        <v>278</v>
      </c>
      <c r="F3576" s="9" t="s">
        <v>278</v>
      </c>
      <c r="G3576" s="9" t="s">
        <v>278</v>
      </c>
      <c r="H3576" s="9" t="s">
        <v>278</v>
      </c>
      <c r="I3576" s="9">
        <v>0</v>
      </c>
      <c r="J3576" s="9" t="s">
        <v>278</v>
      </c>
      <c r="K3576" s="9" t="s">
        <v>278</v>
      </c>
      <c r="L3576" s="9" t="s">
        <v>278</v>
      </c>
      <c r="M3576" s="65">
        <v>44</v>
      </c>
      <c r="P3576" s="65">
        <f t="shared" si="96"/>
        <v>44</v>
      </c>
    </row>
    <row r="3577" spans="1:18" ht="15">
      <c r="A3577" s="253" t="s">
        <v>2685</v>
      </c>
      <c r="B3577" s="61" t="s">
        <v>2205</v>
      </c>
      <c r="C3577" s="3"/>
      <c r="D3577" s="3"/>
      <c r="E3577" s="9" t="s">
        <v>278</v>
      </c>
      <c r="F3577" s="9" t="s">
        <v>278</v>
      </c>
      <c r="G3577" s="9" t="s">
        <v>278</v>
      </c>
      <c r="H3577" s="9" t="s">
        <v>278</v>
      </c>
      <c r="I3577" s="9">
        <v>0</v>
      </c>
      <c r="J3577" s="9" t="s">
        <v>278</v>
      </c>
      <c r="K3577" s="9" t="s">
        <v>278</v>
      </c>
      <c r="L3577" s="9">
        <v>14.3</v>
      </c>
      <c r="M3577" s="65">
        <v>26.400000000000002</v>
      </c>
      <c r="P3577" s="65">
        <f t="shared" si="96"/>
        <v>40.700000000000003</v>
      </c>
    </row>
    <row r="3578" spans="1:18" ht="15">
      <c r="A3578" s="253" t="s">
        <v>2686</v>
      </c>
      <c r="B3578" s="61" t="s">
        <v>2211</v>
      </c>
      <c r="C3578" s="3"/>
      <c r="D3578" s="3"/>
      <c r="E3578" s="9" t="s">
        <v>278</v>
      </c>
      <c r="F3578" s="9" t="s">
        <v>278</v>
      </c>
      <c r="G3578" s="9" t="s">
        <v>278</v>
      </c>
      <c r="H3578" s="9" t="s">
        <v>278</v>
      </c>
      <c r="I3578" s="9">
        <v>0</v>
      </c>
      <c r="J3578" s="9" t="s">
        <v>278</v>
      </c>
      <c r="K3578" s="9" t="s">
        <v>278</v>
      </c>
      <c r="L3578" s="9">
        <v>33</v>
      </c>
      <c r="M3578" s="376" t="s">
        <v>279</v>
      </c>
      <c r="P3578" s="65">
        <f t="shared" si="96"/>
        <v>33</v>
      </c>
    </row>
    <row r="3579" spans="1:18" ht="15">
      <c r="A3579" s="253" t="s">
        <v>2687</v>
      </c>
      <c r="B3579" s="61" t="s">
        <v>2835</v>
      </c>
      <c r="C3579" s="3"/>
      <c r="D3579" s="3"/>
      <c r="E3579" s="9" t="s">
        <v>278</v>
      </c>
      <c r="F3579" s="9" t="s">
        <v>278</v>
      </c>
      <c r="G3579" s="9" t="s">
        <v>278</v>
      </c>
      <c r="H3579" s="9" t="s">
        <v>278</v>
      </c>
      <c r="I3579" s="9">
        <v>0</v>
      </c>
      <c r="J3579" s="9" t="s">
        <v>278</v>
      </c>
      <c r="K3579" s="9" t="s">
        <v>278</v>
      </c>
      <c r="L3579" s="9" t="s">
        <v>278</v>
      </c>
      <c r="M3579" s="65">
        <v>31.200000000000003</v>
      </c>
      <c r="P3579" s="65">
        <f t="shared" si="96"/>
        <v>31.200000000000003</v>
      </c>
    </row>
    <row r="3580" spans="1:18" ht="15">
      <c r="A3580" s="253" t="s">
        <v>2688</v>
      </c>
      <c r="B3580" s="61" t="s">
        <v>2725</v>
      </c>
      <c r="C3580" s="3"/>
      <c r="D3580" s="3"/>
      <c r="E3580" s="9" t="s">
        <v>278</v>
      </c>
      <c r="F3580" s="9" t="s">
        <v>278</v>
      </c>
      <c r="G3580" s="9" t="s">
        <v>278</v>
      </c>
      <c r="H3580" s="9" t="s">
        <v>278</v>
      </c>
      <c r="I3580" s="9">
        <v>0</v>
      </c>
      <c r="J3580" s="9" t="s">
        <v>278</v>
      </c>
      <c r="K3580" s="9" t="s">
        <v>278</v>
      </c>
      <c r="L3580" s="9" t="s">
        <v>278</v>
      </c>
      <c r="M3580" s="65">
        <v>31.200000000000003</v>
      </c>
      <c r="P3580" s="65">
        <f t="shared" si="96"/>
        <v>31.200000000000003</v>
      </c>
    </row>
    <row r="3581" spans="1:18" ht="15">
      <c r="A3581" s="253" t="s">
        <v>2689</v>
      </c>
      <c r="B3581" s="61" t="s">
        <v>2718</v>
      </c>
      <c r="C3581" s="3"/>
      <c r="D3581" s="3"/>
      <c r="E3581" s="9" t="s">
        <v>278</v>
      </c>
      <c r="F3581" s="9" t="s">
        <v>278</v>
      </c>
      <c r="G3581" s="9" t="s">
        <v>278</v>
      </c>
      <c r="H3581" s="9" t="s">
        <v>278</v>
      </c>
      <c r="I3581" s="9">
        <v>0</v>
      </c>
      <c r="J3581" s="9" t="s">
        <v>278</v>
      </c>
      <c r="K3581" s="9" t="s">
        <v>278</v>
      </c>
      <c r="L3581" s="9" t="s">
        <v>278</v>
      </c>
      <c r="M3581" s="65">
        <v>31.200000000000003</v>
      </c>
      <c r="P3581" s="65">
        <f t="shared" si="96"/>
        <v>31.200000000000003</v>
      </c>
    </row>
    <row r="3582" spans="1:18" ht="15">
      <c r="A3582" s="253" t="s">
        <v>2690</v>
      </c>
      <c r="B3582" s="61" t="s">
        <v>2192</v>
      </c>
      <c r="C3582" s="3"/>
      <c r="D3582" s="3"/>
      <c r="E3582" s="9" t="s">
        <v>278</v>
      </c>
      <c r="F3582" s="9" t="s">
        <v>278</v>
      </c>
      <c r="G3582" s="9" t="s">
        <v>278</v>
      </c>
      <c r="H3582" s="9" t="s">
        <v>278</v>
      </c>
      <c r="I3582" s="9">
        <v>0</v>
      </c>
      <c r="J3582" s="9" t="s">
        <v>278</v>
      </c>
      <c r="K3582" s="9" t="s">
        <v>278</v>
      </c>
      <c r="L3582" s="9">
        <v>29.4</v>
      </c>
      <c r="M3582" s="376" t="s">
        <v>279</v>
      </c>
      <c r="P3582" s="65">
        <f t="shared" si="96"/>
        <v>29.4</v>
      </c>
    </row>
    <row r="3583" spans="1:18" ht="15">
      <c r="A3583" s="253" t="s">
        <v>2691</v>
      </c>
      <c r="B3583" s="61" t="s">
        <v>2713</v>
      </c>
      <c r="C3583" s="3"/>
      <c r="D3583" s="3"/>
      <c r="E3583" s="9" t="s">
        <v>278</v>
      </c>
      <c r="F3583" s="9" t="s">
        <v>278</v>
      </c>
      <c r="G3583" s="9" t="s">
        <v>278</v>
      </c>
      <c r="H3583" s="9" t="s">
        <v>278</v>
      </c>
      <c r="I3583" s="9">
        <v>0</v>
      </c>
      <c r="J3583" s="9" t="s">
        <v>278</v>
      </c>
      <c r="K3583" s="9" t="s">
        <v>278</v>
      </c>
      <c r="L3583" s="9" t="s">
        <v>278</v>
      </c>
      <c r="M3583" s="65">
        <v>26.400000000000002</v>
      </c>
      <c r="P3583" s="65">
        <f t="shared" si="96"/>
        <v>26.400000000000002</v>
      </c>
    </row>
    <row r="3584" spans="1:18" ht="15">
      <c r="A3584" s="253" t="s">
        <v>2692</v>
      </c>
      <c r="B3584" s="239" t="s">
        <v>1670</v>
      </c>
      <c r="C3584" s="3"/>
      <c r="D3584" s="3"/>
      <c r="E3584" s="9" t="s">
        <v>278</v>
      </c>
      <c r="F3584" s="9" t="s">
        <v>278</v>
      </c>
      <c r="G3584" s="9" t="s">
        <v>278</v>
      </c>
      <c r="H3584" s="9" t="s">
        <v>278</v>
      </c>
      <c r="I3584" s="9">
        <v>0</v>
      </c>
      <c r="J3584" s="9" t="s">
        <v>278</v>
      </c>
      <c r="K3584" s="9">
        <v>5.999999999998181</v>
      </c>
      <c r="L3584" s="9" t="s">
        <v>278</v>
      </c>
      <c r="M3584" s="9" t="s">
        <v>278</v>
      </c>
      <c r="P3584" s="65">
        <f t="shared" si="96"/>
        <v>5.999999999998181</v>
      </c>
    </row>
    <row r="3585" spans="1:16" ht="15">
      <c r="A3585" s="253" t="s">
        <v>2693</v>
      </c>
      <c r="B3585" s="61" t="s">
        <v>2728</v>
      </c>
      <c r="C3585" s="3"/>
      <c r="D3585" s="3"/>
      <c r="E3585" s="9" t="s">
        <v>278</v>
      </c>
      <c r="F3585" s="9" t="s">
        <v>278</v>
      </c>
      <c r="G3585" s="9" t="s">
        <v>278</v>
      </c>
      <c r="H3585" s="9" t="s">
        <v>278</v>
      </c>
      <c r="I3585" s="9">
        <v>0</v>
      </c>
      <c r="J3585" s="9" t="s">
        <v>278</v>
      </c>
      <c r="K3585" s="9" t="s">
        <v>278</v>
      </c>
      <c r="L3585" s="9" t="s">
        <v>278</v>
      </c>
      <c r="M3585" s="376" t="s">
        <v>279</v>
      </c>
      <c r="P3585" s="65">
        <f t="shared" si="96"/>
        <v>0</v>
      </c>
    </row>
    <row r="3586" spans="1:16" ht="15">
      <c r="A3586" s="253" t="s">
        <v>2694</v>
      </c>
      <c r="B3586" s="61" t="s">
        <v>2699</v>
      </c>
      <c r="C3586" s="3"/>
      <c r="D3586" s="3"/>
      <c r="E3586" s="9" t="s">
        <v>278</v>
      </c>
      <c r="F3586" s="9" t="s">
        <v>278</v>
      </c>
      <c r="G3586" s="9" t="s">
        <v>278</v>
      </c>
      <c r="H3586" s="9" t="s">
        <v>278</v>
      </c>
      <c r="I3586" s="9">
        <v>0</v>
      </c>
      <c r="J3586" s="9" t="s">
        <v>278</v>
      </c>
      <c r="K3586" s="9" t="s">
        <v>278</v>
      </c>
      <c r="L3586" s="9" t="s">
        <v>278</v>
      </c>
      <c r="M3586" s="376" t="s">
        <v>279</v>
      </c>
      <c r="P3586" s="65">
        <f t="shared" si="96"/>
        <v>0</v>
      </c>
    </row>
    <row r="3587" spans="1:16" ht="15">
      <c r="A3587" s="253" t="s">
        <v>2695</v>
      </c>
      <c r="B3587" s="61" t="s">
        <v>2717</v>
      </c>
      <c r="C3587" s="3"/>
      <c r="D3587" s="3"/>
      <c r="E3587" s="9" t="s">
        <v>278</v>
      </c>
      <c r="F3587" s="9" t="s">
        <v>278</v>
      </c>
      <c r="G3587" s="9" t="s">
        <v>278</v>
      </c>
      <c r="H3587" s="9" t="s">
        <v>278</v>
      </c>
      <c r="I3587" s="9">
        <v>0</v>
      </c>
      <c r="J3587" s="9" t="s">
        <v>278</v>
      </c>
      <c r="K3587" s="9" t="s">
        <v>278</v>
      </c>
      <c r="L3587" s="9" t="s">
        <v>278</v>
      </c>
      <c r="M3587" s="376" t="s">
        <v>279</v>
      </c>
      <c r="P3587" s="65">
        <f t="shared" si="96"/>
        <v>0</v>
      </c>
    </row>
    <row r="3588" spans="1:16" ht="15">
      <c r="A3588" s="253" t="s">
        <v>2696</v>
      </c>
      <c r="B3588" s="190" t="s">
        <v>1331</v>
      </c>
      <c r="C3588" s="3"/>
      <c r="D3588" s="3"/>
      <c r="E3588" s="9" t="s">
        <v>278</v>
      </c>
      <c r="F3588" s="9" t="s">
        <v>278</v>
      </c>
      <c r="G3588" s="9" t="s">
        <v>278</v>
      </c>
      <c r="H3588" s="9" t="s">
        <v>278</v>
      </c>
      <c r="I3588" s="9">
        <v>0</v>
      </c>
      <c r="J3588" s="9" t="s">
        <v>278</v>
      </c>
      <c r="K3588" s="9" t="s">
        <v>278</v>
      </c>
      <c r="L3588" s="9" t="s">
        <v>278</v>
      </c>
      <c r="M3588" s="9" t="s">
        <v>278</v>
      </c>
      <c r="P3588" s="65">
        <f t="shared" si="96"/>
        <v>0</v>
      </c>
    </row>
    <row r="3589" spans="1:16" ht="15">
      <c r="A3589" s="253" t="s">
        <v>2697</v>
      </c>
      <c r="B3589" s="178" t="s">
        <v>1340</v>
      </c>
      <c r="C3589" s="3"/>
      <c r="D3589" s="3"/>
      <c r="E3589" s="9" t="s">
        <v>278</v>
      </c>
      <c r="F3589" s="9" t="s">
        <v>278</v>
      </c>
      <c r="G3589" s="9" t="s">
        <v>278</v>
      </c>
      <c r="H3589" s="9" t="s">
        <v>278</v>
      </c>
      <c r="I3589" s="9">
        <v>0</v>
      </c>
      <c r="J3589" s="9" t="s">
        <v>278</v>
      </c>
      <c r="K3589" s="9" t="s">
        <v>278</v>
      </c>
      <c r="L3589" s="9" t="s">
        <v>278</v>
      </c>
      <c r="M3589" s="9" t="s">
        <v>278</v>
      </c>
      <c r="P3589" s="65">
        <f t="shared" si="96"/>
        <v>0</v>
      </c>
    </row>
    <row r="3590" spans="1:16" ht="15">
      <c r="A3590" s="253" t="s">
        <v>2698</v>
      </c>
      <c r="B3590" s="178" t="s">
        <v>1339</v>
      </c>
      <c r="C3590" s="3"/>
      <c r="D3590" s="3"/>
      <c r="E3590" s="9" t="s">
        <v>278</v>
      </c>
      <c r="F3590" s="9" t="s">
        <v>278</v>
      </c>
      <c r="G3590" s="9" t="s">
        <v>278</v>
      </c>
      <c r="H3590" s="9" t="s">
        <v>278</v>
      </c>
      <c r="I3590" s="9">
        <v>0</v>
      </c>
      <c r="J3590" s="9" t="s">
        <v>278</v>
      </c>
      <c r="K3590" s="9" t="s">
        <v>278</v>
      </c>
      <c r="L3590" s="9" t="s">
        <v>278</v>
      </c>
      <c r="M3590" s="9" t="s">
        <v>278</v>
      </c>
      <c r="P3590" s="65">
        <f t="shared" si="96"/>
        <v>0</v>
      </c>
    </row>
    <row r="3591" spans="1:16" ht="15">
      <c r="A3591" s="253" t="s">
        <v>2727</v>
      </c>
      <c r="B3591" s="61" t="s">
        <v>2700</v>
      </c>
      <c r="C3591" s="3"/>
      <c r="D3591" s="3"/>
      <c r="E3591" s="9" t="s">
        <v>278</v>
      </c>
      <c r="F3591" s="9" t="s">
        <v>278</v>
      </c>
      <c r="G3591" s="9" t="s">
        <v>278</v>
      </c>
      <c r="H3591" s="9" t="s">
        <v>278</v>
      </c>
      <c r="I3591" s="9">
        <v>0</v>
      </c>
      <c r="J3591" s="9" t="s">
        <v>278</v>
      </c>
      <c r="K3591" s="9" t="s">
        <v>278</v>
      </c>
      <c r="L3591" s="9" t="s">
        <v>278</v>
      </c>
      <c r="M3591" s="376" t="s">
        <v>279</v>
      </c>
      <c r="P3591" s="65">
        <f t="shared" si="96"/>
        <v>0</v>
      </c>
    </row>
    <row r="3592" spans="1:16" ht="15">
      <c r="A3592" s="253" t="s">
        <v>2820</v>
      </c>
      <c r="B3592" s="61" t="s">
        <v>2716</v>
      </c>
      <c r="C3592" s="3"/>
      <c r="D3592" s="3"/>
      <c r="E3592" s="9" t="s">
        <v>278</v>
      </c>
      <c r="F3592" s="9" t="s">
        <v>278</v>
      </c>
      <c r="G3592" s="9" t="s">
        <v>278</v>
      </c>
      <c r="H3592" s="9" t="s">
        <v>278</v>
      </c>
      <c r="I3592" s="9">
        <v>0</v>
      </c>
      <c r="J3592" s="9" t="s">
        <v>278</v>
      </c>
      <c r="K3592" s="9" t="s">
        <v>278</v>
      </c>
      <c r="L3592" s="9" t="s">
        <v>278</v>
      </c>
      <c r="M3592" s="376" t="s">
        <v>279</v>
      </c>
      <c r="P3592" s="65">
        <f t="shared" si="96"/>
        <v>0</v>
      </c>
    </row>
    <row r="3593" spans="1:16" ht="15">
      <c r="A3593" s="253" t="s">
        <v>2837</v>
      </c>
      <c r="B3593" s="178" t="s">
        <v>1338</v>
      </c>
      <c r="C3593" s="3"/>
      <c r="D3593" s="3"/>
      <c r="E3593" s="9" t="s">
        <v>278</v>
      </c>
      <c r="F3593" s="9" t="s">
        <v>278</v>
      </c>
      <c r="G3593" s="9" t="s">
        <v>278</v>
      </c>
      <c r="H3593" s="9" t="s">
        <v>278</v>
      </c>
      <c r="I3593" s="9">
        <v>0</v>
      </c>
      <c r="J3593" s="9" t="s">
        <v>278</v>
      </c>
      <c r="K3593" s="9" t="s">
        <v>278</v>
      </c>
      <c r="L3593" s="9" t="s">
        <v>278</v>
      </c>
      <c r="M3593" s="9" t="s">
        <v>278</v>
      </c>
      <c r="P3593" s="65">
        <f t="shared" si="96"/>
        <v>0</v>
      </c>
    </row>
    <row r="3594" spans="1:16" ht="15">
      <c r="A3594" s="253" t="s">
        <v>2887</v>
      </c>
      <c r="B3594" s="61" t="s">
        <v>2204</v>
      </c>
      <c r="C3594" s="3"/>
      <c r="D3594" s="3"/>
      <c r="E3594" s="9" t="s">
        <v>278</v>
      </c>
      <c r="F3594" s="9" t="s">
        <v>278</v>
      </c>
      <c r="G3594" s="9" t="s">
        <v>278</v>
      </c>
      <c r="H3594" s="9" t="s">
        <v>278</v>
      </c>
      <c r="I3594" s="9">
        <v>0</v>
      </c>
      <c r="J3594" s="9" t="s">
        <v>278</v>
      </c>
      <c r="K3594" s="9" t="s">
        <v>278</v>
      </c>
      <c r="L3594" s="62" t="s">
        <v>279</v>
      </c>
      <c r="M3594" s="9" t="s">
        <v>278</v>
      </c>
      <c r="P3594" s="65">
        <f t="shared" si="96"/>
        <v>0</v>
      </c>
    </row>
    <row r="3595" spans="1:16" ht="15">
      <c r="A3595" s="253" t="s">
        <v>2888</v>
      </c>
      <c r="B3595" s="178" t="s">
        <v>1361</v>
      </c>
      <c r="C3595" s="3"/>
      <c r="D3595" s="3"/>
      <c r="E3595" s="9" t="s">
        <v>278</v>
      </c>
      <c r="F3595" s="9" t="s">
        <v>278</v>
      </c>
      <c r="G3595" s="9" t="s">
        <v>278</v>
      </c>
      <c r="H3595" s="9" t="s">
        <v>278</v>
      </c>
      <c r="I3595" s="9">
        <v>0</v>
      </c>
      <c r="J3595" s="9" t="s">
        <v>278</v>
      </c>
      <c r="K3595" s="9" t="s">
        <v>278</v>
      </c>
      <c r="L3595" s="9" t="s">
        <v>278</v>
      </c>
      <c r="M3595" s="9" t="s">
        <v>278</v>
      </c>
      <c r="P3595" s="65">
        <f t="shared" si="96"/>
        <v>0</v>
      </c>
    </row>
    <row r="3596" spans="1:16" ht="15">
      <c r="A3596" s="253" t="s">
        <v>2889</v>
      </c>
      <c r="B3596" s="61" t="s">
        <v>2722</v>
      </c>
      <c r="C3596" s="3"/>
      <c r="D3596" s="3"/>
      <c r="E3596" s="9" t="s">
        <v>278</v>
      </c>
      <c r="F3596" s="9" t="s">
        <v>278</v>
      </c>
      <c r="G3596" s="9" t="s">
        <v>278</v>
      </c>
      <c r="H3596" s="9" t="s">
        <v>278</v>
      </c>
      <c r="I3596" s="9">
        <v>0</v>
      </c>
      <c r="J3596" s="9" t="s">
        <v>278</v>
      </c>
      <c r="K3596" s="9" t="s">
        <v>278</v>
      </c>
      <c r="L3596" s="9" t="s">
        <v>278</v>
      </c>
      <c r="M3596" s="376" t="s">
        <v>279</v>
      </c>
      <c r="P3596" s="65">
        <f t="shared" si="96"/>
        <v>0</v>
      </c>
    </row>
    <row r="3597" spans="1:16" ht="15">
      <c r="A3597" s="253" t="s">
        <v>2890</v>
      </c>
      <c r="B3597" s="61" t="s">
        <v>2720</v>
      </c>
      <c r="C3597" s="3"/>
      <c r="D3597" s="3"/>
      <c r="E3597" s="9" t="s">
        <v>278</v>
      </c>
      <c r="F3597" s="9" t="s">
        <v>278</v>
      </c>
      <c r="G3597" s="9" t="s">
        <v>278</v>
      </c>
      <c r="H3597" s="9" t="s">
        <v>278</v>
      </c>
      <c r="I3597" s="9">
        <v>0</v>
      </c>
      <c r="J3597" s="9" t="s">
        <v>278</v>
      </c>
      <c r="K3597" s="9" t="s">
        <v>278</v>
      </c>
      <c r="L3597" s="9" t="s">
        <v>278</v>
      </c>
      <c r="M3597" s="376" t="s">
        <v>279</v>
      </c>
      <c r="P3597" s="65">
        <f t="shared" si="96"/>
        <v>0</v>
      </c>
    </row>
    <row r="3598" spans="1:16" ht="15">
      <c r="A3598" s="253" t="s">
        <v>2891</v>
      </c>
      <c r="B3598" s="178" t="s">
        <v>1347</v>
      </c>
      <c r="C3598" s="3"/>
      <c r="D3598" s="3"/>
      <c r="E3598" s="9" t="s">
        <v>278</v>
      </c>
      <c r="F3598" s="9" t="s">
        <v>278</v>
      </c>
      <c r="G3598" s="9" t="s">
        <v>278</v>
      </c>
      <c r="H3598" s="9" t="s">
        <v>278</v>
      </c>
      <c r="I3598" s="9">
        <v>0</v>
      </c>
      <c r="J3598" s="9" t="s">
        <v>278</v>
      </c>
      <c r="K3598" s="9" t="s">
        <v>278</v>
      </c>
      <c r="L3598" s="9" t="s">
        <v>278</v>
      </c>
      <c r="M3598" s="9" t="s">
        <v>278</v>
      </c>
      <c r="P3598" s="65">
        <f t="shared" si="96"/>
        <v>0</v>
      </c>
    </row>
    <row r="3602" spans="1:21" ht="25.5">
      <c r="A3602" s="23" t="s">
        <v>199</v>
      </c>
      <c r="L3602" s="67"/>
      <c r="M3602" s="67"/>
    </row>
    <row r="3603" spans="1:21">
      <c r="L3603" s="67"/>
      <c r="M3603" s="67"/>
    </row>
    <row r="3604" spans="1:21" ht="15">
      <c r="A3604" s="38"/>
      <c r="B3604" s="38"/>
      <c r="C3604" s="38"/>
      <c r="D3604" s="38"/>
      <c r="E3604" s="59">
        <v>2016</v>
      </c>
      <c r="F3604" s="59">
        <v>2017</v>
      </c>
      <c r="G3604" s="59">
        <v>2018</v>
      </c>
      <c r="H3604" s="59">
        <v>2019</v>
      </c>
      <c r="I3604" s="59">
        <v>2020</v>
      </c>
      <c r="J3604" s="59">
        <v>2021</v>
      </c>
      <c r="K3604" s="59">
        <v>2022</v>
      </c>
      <c r="L3604" s="59">
        <v>2023</v>
      </c>
      <c r="M3604" s="59">
        <v>2024</v>
      </c>
      <c r="P3604" s="68" t="s">
        <v>40</v>
      </c>
    </row>
    <row r="3605" spans="1:21" ht="15">
      <c r="A3605" s="28" t="s">
        <v>0</v>
      </c>
      <c r="B3605" s="61" t="s">
        <v>33</v>
      </c>
      <c r="E3605" s="184">
        <v>3128.6</v>
      </c>
      <c r="F3605" s="183">
        <v>4632.7</v>
      </c>
      <c r="G3605" s="183">
        <v>3191.5</v>
      </c>
      <c r="H3605" s="188">
        <v>3499.4499999999989</v>
      </c>
      <c r="I3605" s="9">
        <v>1405.399999999996</v>
      </c>
      <c r="J3605" s="9">
        <v>3070.7000000000007</v>
      </c>
      <c r="K3605" s="9">
        <v>2754.3000000000011</v>
      </c>
      <c r="L3605" s="9">
        <v>2308.3000000000011</v>
      </c>
      <c r="M3605" s="90">
        <v>3900.5000000000005</v>
      </c>
      <c r="P3605" s="65">
        <f t="shared" ref="P3605:P3636" si="97">SUM(E3605:M3605)</f>
        <v>27891.449999999997</v>
      </c>
      <c r="R3605" t="s">
        <v>3288</v>
      </c>
      <c r="U3605" t="s">
        <v>364</v>
      </c>
    </row>
    <row r="3606" spans="1:21" ht="15">
      <c r="A3606" s="28" t="s">
        <v>2</v>
      </c>
      <c r="B3606" s="61" t="s">
        <v>21</v>
      </c>
      <c r="E3606" s="188">
        <v>2784.9</v>
      </c>
      <c r="F3606" s="185">
        <v>4680.8</v>
      </c>
      <c r="G3606" s="188">
        <v>2716.4</v>
      </c>
      <c r="H3606" s="9">
        <v>2523.5000000000018</v>
      </c>
      <c r="I3606" s="188">
        <v>1965.8000000000029</v>
      </c>
      <c r="J3606" s="185">
        <v>4063.7000000000062</v>
      </c>
      <c r="K3606" s="188">
        <v>3208.8999999999978</v>
      </c>
      <c r="L3606" s="9">
        <v>2034.5999999999985</v>
      </c>
      <c r="M3606" s="65">
        <v>2969.9</v>
      </c>
      <c r="P3606" s="65">
        <f t="shared" si="97"/>
        <v>26948.500000000011</v>
      </c>
      <c r="R3606" t="s">
        <v>2057</v>
      </c>
      <c r="U3606" t="s">
        <v>2968</v>
      </c>
    </row>
    <row r="3607" spans="1:21" ht="15">
      <c r="A3607" s="28" t="s">
        <v>3</v>
      </c>
      <c r="B3607" s="61" t="s">
        <v>11</v>
      </c>
      <c r="E3607" s="188">
        <v>2361.1999999999998</v>
      </c>
      <c r="F3607" s="188">
        <v>3554.8</v>
      </c>
      <c r="G3607" s="188">
        <v>2715.7</v>
      </c>
      <c r="H3607" s="188">
        <v>3009.0499999999956</v>
      </c>
      <c r="I3607" s="188">
        <v>1961.1000000000004</v>
      </c>
      <c r="J3607" s="9">
        <v>2611.6000000000058</v>
      </c>
      <c r="K3607" s="9">
        <v>2427.8000000000011</v>
      </c>
      <c r="L3607" s="188">
        <v>2706.399999999996</v>
      </c>
      <c r="M3607" s="90">
        <v>3860.4</v>
      </c>
      <c r="P3607" s="65">
        <f t="shared" si="97"/>
        <v>25208.050000000003</v>
      </c>
      <c r="R3607" t="s">
        <v>3289</v>
      </c>
      <c r="U3607" t="s">
        <v>3290</v>
      </c>
    </row>
    <row r="3608" spans="1:21" ht="15">
      <c r="A3608" s="28" t="s">
        <v>5</v>
      </c>
      <c r="B3608" s="61" t="s">
        <v>31</v>
      </c>
      <c r="E3608" s="188">
        <v>2741</v>
      </c>
      <c r="F3608" s="188">
        <v>4043.3</v>
      </c>
      <c r="G3608" s="9">
        <v>2313.1</v>
      </c>
      <c r="H3608" s="185">
        <v>3774.549999999992</v>
      </c>
      <c r="I3608" s="9">
        <v>1175.3000000000011</v>
      </c>
      <c r="J3608" s="188">
        <v>3370.6000000000022</v>
      </c>
      <c r="K3608" s="9">
        <v>1898.5</v>
      </c>
      <c r="L3608" s="9">
        <v>2310.8999999999978</v>
      </c>
      <c r="M3608" s="65">
        <v>2806.8000000000006</v>
      </c>
      <c r="P3608" s="65">
        <f t="shared" si="97"/>
        <v>24434.049999999992</v>
      </c>
      <c r="R3608" t="s">
        <v>1927</v>
      </c>
      <c r="U3608" t="s">
        <v>2968</v>
      </c>
    </row>
    <row r="3609" spans="1:21" ht="15">
      <c r="A3609" s="28" t="s">
        <v>7</v>
      </c>
      <c r="B3609" s="61" t="s">
        <v>25</v>
      </c>
      <c r="E3609" s="9">
        <v>2200.4</v>
      </c>
      <c r="F3609" s="9">
        <v>3475.9</v>
      </c>
      <c r="G3609" s="185">
        <v>3261.2</v>
      </c>
      <c r="H3609" s="9">
        <v>2531.5999999999985</v>
      </c>
      <c r="I3609" s="9">
        <v>985.89999999999782</v>
      </c>
      <c r="J3609" s="9">
        <v>2460.8000000000029</v>
      </c>
      <c r="K3609" s="184">
        <v>3245.3000000000047</v>
      </c>
      <c r="L3609" s="9">
        <v>2535.2999999999975</v>
      </c>
      <c r="M3609" s="65">
        <v>3724.4</v>
      </c>
      <c r="P3609" s="65">
        <f t="shared" si="97"/>
        <v>24420.800000000003</v>
      </c>
      <c r="R3609" t="s">
        <v>371</v>
      </c>
      <c r="U3609" t="s">
        <v>1440</v>
      </c>
    </row>
    <row r="3610" spans="1:21" ht="15">
      <c r="A3610" s="28" t="s">
        <v>8</v>
      </c>
      <c r="B3610" s="61" t="s">
        <v>37</v>
      </c>
      <c r="E3610" s="9">
        <v>1723</v>
      </c>
      <c r="F3610" s="9">
        <v>3335.7</v>
      </c>
      <c r="G3610" s="9">
        <v>2188.8000000000002</v>
      </c>
      <c r="H3610" s="9">
        <v>2463.600000000004</v>
      </c>
      <c r="I3610" s="9">
        <v>890.30000000000109</v>
      </c>
      <c r="J3610" s="183">
        <v>3793.4499999999989</v>
      </c>
      <c r="K3610" s="183">
        <v>3273.1000000000004</v>
      </c>
      <c r="L3610" s="9">
        <v>2375.6999999999989</v>
      </c>
      <c r="M3610" s="65">
        <v>3005.6999999999994</v>
      </c>
      <c r="P3610" s="65">
        <f t="shared" si="97"/>
        <v>23049.350000000002</v>
      </c>
      <c r="R3610" t="s">
        <v>294</v>
      </c>
    </row>
    <row r="3611" spans="1:21" ht="15">
      <c r="A3611" s="28" t="s">
        <v>10</v>
      </c>
      <c r="B3611" s="61" t="s">
        <v>15</v>
      </c>
      <c r="E3611" s="188">
        <v>2789.7</v>
      </c>
      <c r="F3611" s="9">
        <v>2182.9</v>
      </c>
      <c r="G3611" s="9">
        <v>2282.4</v>
      </c>
      <c r="H3611" s="9">
        <v>2671.6499999999969</v>
      </c>
      <c r="I3611" s="9">
        <v>1705.4999999999945</v>
      </c>
      <c r="J3611" s="9">
        <v>3220.2999999999993</v>
      </c>
      <c r="K3611" s="9">
        <v>2982.3000000000029</v>
      </c>
      <c r="L3611" s="9">
        <v>1315.6999999999989</v>
      </c>
      <c r="M3611" s="65">
        <v>3427.1</v>
      </c>
      <c r="P3611" s="65">
        <f t="shared" si="97"/>
        <v>22577.549999999988</v>
      </c>
      <c r="R3611" t="s">
        <v>283</v>
      </c>
    </row>
    <row r="3612" spans="1:21" ht="15">
      <c r="A3612" s="28" t="s">
        <v>12</v>
      </c>
      <c r="B3612" s="61" t="s">
        <v>9</v>
      </c>
      <c r="E3612" s="185">
        <v>3270.2</v>
      </c>
      <c r="F3612" s="188">
        <v>3620</v>
      </c>
      <c r="G3612" s="9">
        <v>2231.1</v>
      </c>
      <c r="H3612" s="188">
        <v>3127</v>
      </c>
      <c r="I3612" s="9">
        <v>373.80000000000109</v>
      </c>
      <c r="J3612" s="9">
        <v>1922.7999999999975</v>
      </c>
      <c r="K3612" s="9">
        <v>1749.0999999999985</v>
      </c>
      <c r="L3612" s="9">
        <v>2328.7000000000007</v>
      </c>
      <c r="M3612" s="65">
        <v>3501.0000000000005</v>
      </c>
      <c r="P3612" s="65">
        <f t="shared" si="97"/>
        <v>22123.699999999997</v>
      </c>
      <c r="R3612" t="s">
        <v>967</v>
      </c>
      <c r="U3612" t="s">
        <v>1440</v>
      </c>
    </row>
    <row r="3613" spans="1:21" ht="15">
      <c r="A3613" s="28" t="s">
        <v>14</v>
      </c>
      <c r="B3613" s="61" t="s">
        <v>17</v>
      </c>
      <c r="E3613" s="9">
        <v>1707</v>
      </c>
      <c r="F3613" s="188">
        <v>4126.3</v>
      </c>
      <c r="G3613" s="188">
        <v>2526.1</v>
      </c>
      <c r="H3613" s="184">
        <v>3670.8999999999978</v>
      </c>
      <c r="I3613" s="9">
        <v>438.89999999999782</v>
      </c>
      <c r="J3613" s="9">
        <v>2658.25</v>
      </c>
      <c r="K3613" s="9">
        <v>1625.9999999999982</v>
      </c>
      <c r="L3613" s="9">
        <v>2482.3000000000011</v>
      </c>
      <c r="M3613" s="65">
        <v>2722.5000000000005</v>
      </c>
      <c r="P3613" s="65">
        <f t="shared" si="97"/>
        <v>21958.249999999993</v>
      </c>
      <c r="R3613" t="s">
        <v>966</v>
      </c>
    </row>
    <row r="3614" spans="1:21" ht="15">
      <c r="A3614" s="28" t="s">
        <v>16</v>
      </c>
      <c r="B3614" s="61" t="s">
        <v>141</v>
      </c>
      <c r="E3614" s="9" t="s">
        <v>278</v>
      </c>
      <c r="F3614" s="9">
        <v>2255.3000000000002</v>
      </c>
      <c r="G3614" s="188">
        <v>2481.3000000000002</v>
      </c>
      <c r="H3614" s="183">
        <v>3672.8500000000004</v>
      </c>
      <c r="I3614" s="9">
        <v>1422.6999999999953</v>
      </c>
      <c r="J3614" s="188">
        <v>3511.3500000000022</v>
      </c>
      <c r="K3614" s="9">
        <v>2359.0000000000018</v>
      </c>
      <c r="L3614" s="9">
        <v>2060.6999999999935</v>
      </c>
      <c r="M3614" s="65">
        <v>3787.1000000000004</v>
      </c>
      <c r="P3614" s="65">
        <f t="shared" si="97"/>
        <v>21550.299999999996</v>
      </c>
      <c r="R3614" t="s">
        <v>1928</v>
      </c>
    </row>
    <row r="3615" spans="1:21" ht="15">
      <c r="A3615" s="28" t="s">
        <v>18</v>
      </c>
      <c r="B3615" s="61" t="s">
        <v>143</v>
      </c>
      <c r="E3615" s="9" t="s">
        <v>278</v>
      </c>
      <c r="F3615" s="184">
        <v>4200.5</v>
      </c>
      <c r="G3615" s="184">
        <v>3037.1</v>
      </c>
      <c r="H3615" s="9">
        <v>2455.4000000000033</v>
      </c>
      <c r="I3615" s="9">
        <v>1191.2999999999975</v>
      </c>
      <c r="J3615" s="9">
        <v>1836.4500000000062</v>
      </c>
      <c r="K3615" s="9">
        <v>2463.3999999999924</v>
      </c>
      <c r="L3615" s="9">
        <v>2183.1999999999989</v>
      </c>
      <c r="M3615" s="65">
        <v>2820.8</v>
      </c>
      <c r="P3615" s="65">
        <f t="shared" si="97"/>
        <v>20188.149999999998</v>
      </c>
      <c r="R3615" t="s">
        <v>357</v>
      </c>
    </row>
    <row r="3616" spans="1:21" ht="15">
      <c r="A3616" s="28" t="s">
        <v>20</v>
      </c>
      <c r="B3616" s="61" t="s">
        <v>154</v>
      </c>
      <c r="E3616" s="9" t="s">
        <v>278</v>
      </c>
      <c r="F3616" s="9" t="s">
        <v>278</v>
      </c>
      <c r="G3616" s="9">
        <v>2210.1999999999998</v>
      </c>
      <c r="H3616" s="188">
        <v>3390.7500000000018</v>
      </c>
      <c r="I3616" s="9">
        <v>1625.7999999999956</v>
      </c>
      <c r="J3616" s="9">
        <v>3206.1499999999942</v>
      </c>
      <c r="K3616" s="9">
        <v>2070.4999999999964</v>
      </c>
      <c r="L3616" s="184">
        <v>3437.600000000004</v>
      </c>
      <c r="M3616" s="90">
        <v>3970.0000000000005</v>
      </c>
      <c r="P3616" s="65">
        <f t="shared" si="97"/>
        <v>19910.999999999993</v>
      </c>
      <c r="R3616" t="s">
        <v>1483</v>
      </c>
    </row>
    <row r="3617" spans="1:21" ht="15">
      <c r="A3617" s="28" t="s">
        <v>22</v>
      </c>
      <c r="B3617" s="61" t="s">
        <v>683</v>
      </c>
      <c r="E3617" s="9" t="s">
        <v>278</v>
      </c>
      <c r="F3617" s="9" t="s">
        <v>278</v>
      </c>
      <c r="G3617" s="9" t="s">
        <v>278</v>
      </c>
      <c r="H3617" s="188">
        <v>3522.0999999999985</v>
      </c>
      <c r="I3617" s="9">
        <v>1702.4000000000051</v>
      </c>
      <c r="J3617" s="9">
        <v>2804.2999999999993</v>
      </c>
      <c r="K3617" s="9">
        <v>3089.3999999999996</v>
      </c>
      <c r="L3617" s="183">
        <v>3714.6999999999989</v>
      </c>
      <c r="M3617" s="113">
        <v>4810.9999999999991</v>
      </c>
      <c r="P3617" s="65">
        <f t="shared" si="97"/>
        <v>19643.900000000001</v>
      </c>
      <c r="R3617" t="s">
        <v>714</v>
      </c>
      <c r="U3617" t="s">
        <v>1440</v>
      </c>
    </row>
    <row r="3618" spans="1:21" ht="15">
      <c r="A3618" s="28" t="s">
        <v>24</v>
      </c>
      <c r="B3618" s="61" t="s">
        <v>142</v>
      </c>
      <c r="E3618" s="9" t="s">
        <v>278</v>
      </c>
      <c r="F3618" s="9">
        <v>2850.7</v>
      </c>
      <c r="G3618" s="9">
        <v>1905.5</v>
      </c>
      <c r="H3618" s="9">
        <v>2631.8499999999985</v>
      </c>
      <c r="I3618" s="9">
        <v>1678.9999999999982</v>
      </c>
      <c r="J3618" s="9">
        <v>2828.4999999999982</v>
      </c>
      <c r="K3618" s="9">
        <v>2251.6000000000004</v>
      </c>
      <c r="L3618" s="9">
        <v>1670.2000000000025</v>
      </c>
      <c r="M3618" s="65">
        <v>3715.5000000000005</v>
      </c>
      <c r="P3618" s="65">
        <f t="shared" si="97"/>
        <v>19532.849999999999</v>
      </c>
    </row>
    <row r="3619" spans="1:21" ht="15">
      <c r="A3619" s="28" t="s">
        <v>26</v>
      </c>
      <c r="B3619" s="61" t="s">
        <v>39</v>
      </c>
      <c r="E3619" s="9">
        <v>2095.1</v>
      </c>
      <c r="F3619" s="9">
        <v>3448.9</v>
      </c>
      <c r="G3619" s="188">
        <v>2846</v>
      </c>
      <c r="H3619" s="188">
        <v>3475.6499999999996</v>
      </c>
      <c r="I3619" s="184">
        <v>2176.7999999999975</v>
      </c>
      <c r="J3619" s="9">
        <v>2791.3999999999996</v>
      </c>
      <c r="K3619" s="9">
        <v>2354.7000000000062</v>
      </c>
      <c r="L3619" s="9" t="s">
        <v>278</v>
      </c>
      <c r="M3619" s="9" t="s">
        <v>278</v>
      </c>
      <c r="P3619" s="65">
        <f t="shared" si="97"/>
        <v>19188.550000000003</v>
      </c>
      <c r="R3619" t="s">
        <v>1489</v>
      </c>
    </row>
    <row r="3620" spans="1:21" ht="15">
      <c r="A3620" s="28" t="s">
        <v>28</v>
      </c>
      <c r="B3620" s="61" t="s">
        <v>23</v>
      </c>
      <c r="E3620" s="9">
        <v>1845.3</v>
      </c>
      <c r="F3620" s="188">
        <v>3803.7</v>
      </c>
      <c r="G3620" s="9">
        <v>1573.6</v>
      </c>
      <c r="H3620" s="9">
        <v>2844.9999999999982</v>
      </c>
      <c r="I3620" s="9">
        <v>1799.6000000000004</v>
      </c>
      <c r="J3620" s="9">
        <v>2446.5000000000036</v>
      </c>
      <c r="K3620" s="9">
        <v>1845.7999999999956</v>
      </c>
      <c r="L3620" s="9">
        <v>1254.3000000000011</v>
      </c>
      <c r="M3620" s="65">
        <v>1367.3</v>
      </c>
      <c r="P3620" s="65">
        <f t="shared" si="97"/>
        <v>18781.099999999999</v>
      </c>
      <c r="R3620" t="s">
        <v>292</v>
      </c>
    </row>
    <row r="3621" spans="1:21" ht="15">
      <c r="A3621" s="28" t="s">
        <v>30</v>
      </c>
      <c r="B3621" s="61" t="s">
        <v>155</v>
      </c>
      <c r="E3621" s="9" t="s">
        <v>278</v>
      </c>
      <c r="F3621" s="9" t="s">
        <v>278</v>
      </c>
      <c r="G3621" s="9">
        <v>1780.9</v>
      </c>
      <c r="H3621" s="9">
        <v>1976.4000000000051</v>
      </c>
      <c r="I3621" s="9">
        <v>1912.9999999999927</v>
      </c>
      <c r="J3621" s="188">
        <v>3635.4499999999971</v>
      </c>
      <c r="K3621" s="9">
        <v>2671.9999999999964</v>
      </c>
      <c r="L3621" s="9">
        <v>2491.6</v>
      </c>
      <c r="M3621" s="65">
        <v>3651.5</v>
      </c>
      <c r="P3621" s="65">
        <f t="shared" si="97"/>
        <v>18120.849999999991</v>
      </c>
      <c r="R3621" t="s">
        <v>283</v>
      </c>
    </row>
    <row r="3622" spans="1:21" ht="15">
      <c r="A3622" s="28" t="s">
        <v>32</v>
      </c>
      <c r="B3622" s="61" t="s">
        <v>27</v>
      </c>
      <c r="E3622" s="183">
        <v>3161.8</v>
      </c>
      <c r="F3622" s="9">
        <v>2983.9</v>
      </c>
      <c r="G3622" s="9">
        <v>1768.4</v>
      </c>
      <c r="H3622" s="9">
        <v>2788.6999999999989</v>
      </c>
      <c r="I3622" s="188">
        <v>2058.2999999999993</v>
      </c>
      <c r="J3622" s="9">
        <v>2426.0999999999985</v>
      </c>
      <c r="K3622" s="9">
        <v>1096.8999999999996</v>
      </c>
      <c r="L3622" s="9">
        <v>1562.7000000000062</v>
      </c>
      <c r="M3622" s="9" t="s">
        <v>278</v>
      </c>
      <c r="P3622" s="65">
        <f t="shared" si="97"/>
        <v>17846.800000000003</v>
      </c>
      <c r="R3622" t="s">
        <v>333</v>
      </c>
    </row>
    <row r="3623" spans="1:21" ht="15">
      <c r="A3623" s="28" t="s">
        <v>34</v>
      </c>
      <c r="B3623" s="61" t="s">
        <v>1</v>
      </c>
      <c r="E3623" s="9">
        <v>2068.9</v>
      </c>
      <c r="F3623" s="9">
        <v>3056.9</v>
      </c>
      <c r="G3623" s="188">
        <v>2425.1</v>
      </c>
      <c r="H3623" s="9">
        <v>2296.2999999999956</v>
      </c>
      <c r="I3623" s="9">
        <v>994.09999999999854</v>
      </c>
      <c r="J3623" s="9">
        <v>1865.3000000000011</v>
      </c>
      <c r="K3623" s="9">
        <v>1183.5999999999967</v>
      </c>
      <c r="L3623" s="9">
        <v>1649.2000000000025</v>
      </c>
      <c r="M3623" s="65">
        <v>1705.7</v>
      </c>
      <c r="P3623" s="65">
        <f t="shared" si="97"/>
        <v>17245.099999999995</v>
      </c>
      <c r="R3623" t="s">
        <v>293</v>
      </c>
    </row>
    <row r="3624" spans="1:21" ht="15">
      <c r="A3624" s="28" t="s">
        <v>36</v>
      </c>
      <c r="B3624" s="61" t="s">
        <v>162</v>
      </c>
      <c r="E3624" s="9" t="s">
        <v>278</v>
      </c>
      <c r="F3624" s="9" t="s">
        <v>278</v>
      </c>
      <c r="G3624" s="9">
        <v>2099.6</v>
      </c>
      <c r="H3624" s="9">
        <v>2368.2000000000025</v>
      </c>
      <c r="I3624" s="9">
        <v>1108.7999999999975</v>
      </c>
      <c r="J3624" s="9">
        <v>2405</v>
      </c>
      <c r="K3624" s="188">
        <v>3193.2000000000025</v>
      </c>
      <c r="L3624" s="9">
        <v>1877.0000000000055</v>
      </c>
      <c r="M3624" s="65">
        <v>3165.1</v>
      </c>
      <c r="P3624" s="65">
        <f t="shared" si="97"/>
        <v>16216.900000000009</v>
      </c>
      <c r="R3624" t="s">
        <v>297</v>
      </c>
    </row>
    <row r="3625" spans="1:21" ht="15">
      <c r="A3625" s="28" t="s">
        <v>38</v>
      </c>
      <c r="B3625" s="28" t="s">
        <v>638</v>
      </c>
      <c r="E3625" s="9" t="s">
        <v>278</v>
      </c>
      <c r="F3625" s="9" t="s">
        <v>278</v>
      </c>
      <c r="G3625" s="9" t="s">
        <v>278</v>
      </c>
      <c r="H3625" s="9">
        <v>1733.1000000000058</v>
      </c>
      <c r="I3625" s="9">
        <v>1662.0000000000055</v>
      </c>
      <c r="J3625" s="9">
        <v>2455.2499999999982</v>
      </c>
      <c r="K3625" s="9">
        <v>2947.5999999999985</v>
      </c>
      <c r="L3625" s="188">
        <v>2995.5500000000047</v>
      </c>
      <c r="M3625" s="65">
        <v>3763.7999999999993</v>
      </c>
      <c r="P3625" s="65">
        <f t="shared" si="97"/>
        <v>15557.300000000012</v>
      </c>
      <c r="R3625" t="s">
        <v>297</v>
      </c>
    </row>
    <row r="3626" spans="1:21" ht="15">
      <c r="A3626" s="28" t="s">
        <v>145</v>
      </c>
      <c r="B3626" s="61" t="s">
        <v>13</v>
      </c>
      <c r="E3626" s="188">
        <v>2300.3000000000002</v>
      </c>
      <c r="F3626" s="9">
        <v>2159.1999999999998</v>
      </c>
      <c r="G3626" s="9">
        <v>2222.1999999999998</v>
      </c>
      <c r="H3626" s="9">
        <v>1811.9999999999945</v>
      </c>
      <c r="I3626" s="9">
        <v>1359.9000000000033</v>
      </c>
      <c r="J3626" s="9">
        <v>1106.899999999996</v>
      </c>
      <c r="K3626" s="9">
        <v>2231.4999999999964</v>
      </c>
      <c r="L3626" s="9">
        <v>1771.5000000000036</v>
      </c>
      <c r="M3626" s="9" t="s">
        <v>278</v>
      </c>
      <c r="P3626" s="65">
        <f t="shared" si="97"/>
        <v>14963.499999999993</v>
      </c>
      <c r="R3626" t="s">
        <v>293</v>
      </c>
    </row>
    <row r="3627" spans="1:21" ht="15">
      <c r="A3627" s="28" t="s">
        <v>146</v>
      </c>
      <c r="B3627" s="61" t="s">
        <v>653</v>
      </c>
      <c r="E3627" s="9" t="s">
        <v>278</v>
      </c>
      <c r="F3627" s="9" t="s">
        <v>278</v>
      </c>
      <c r="G3627" s="9" t="s">
        <v>278</v>
      </c>
      <c r="H3627" s="9">
        <v>2595.7999999999993</v>
      </c>
      <c r="I3627" s="9">
        <v>1126.3999999999996</v>
      </c>
      <c r="J3627" s="9">
        <v>3202.0500000000011</v>
      </c>
      <c r="K3627" s="9">
        <v>2894.4999999999982</v>
      </c>
      <c r="L3627" s="9">
        <v>2126.7999999999993</v>
      </c>
      <c r="M3627" s="65">
        <v>2984.6000000000004</v>
      </c>
      <c r="P3627" s="65">
        <f t="shared" si="97"/>
        <v>14930.149999999998</v>
      </c>
    </row>
    <row r="3628" spans="1:21" ht="15">
      <c r="A3628" s="28" t="s">
        <v>147</v>
      </c>
      <c r="B3628" s="61" t="s">
        <v>654</v>
      </c>
      <c r="E3628" s="9" t="s">
        <v>278</v>
      </c>
      <c r="F3628" s="9" t="s">
        <v>278</v>
      </c>
      <c r="G3628" s="9" t="s">
        <v>278</v>
      </c>
      <c r="H3628" s="9">
        <v>1971.3000000000029</v>
      </c>
      <c r="I3628" s="9">
        <v>1932.0000000000036</v>
      </c>
      <c r="J3628" s="9">
        <v>3156.0999999999985</v>
      </c>
      <c r="K3628" s="9">
        <v>2156.600000000004</v>
      </c>
      <c r="L3628" s="9">
        <v>2570.4999999999982</v>
      </c>
      <c r="M3628" s="65">
        <v>3089.0000000000005</v>
      </c>
      <c r="P3628" s="65">
        <f t="shared" si="97"/>
        <v>14875.500000000007</v>
      </c>
    </row>
    <row r="3629" spans="1:21" ht="15">
      <c r="A3629" s="28" t="s">
        <v>151</v>
      </c>
      <c r="B3629" s="61" t="s">
        <v>704</v>
      </c>
      <c r="E3629" s="9" t="s">
        <v>278</v>
      </c>
      <c r="F3629" s="9" t="s">
        <v>278</v>
      </c>
      <c r="G3629" s="9" t="s">
        <v>278</v>
      </c>
      <c r="H3629" s="9">
        <v>2436.0999999999985</v>
      </c>
      <c r="I3629" s="9">
        <v>875.40000000000327</v>
      </c>
      <c r="J3629" s="188">
        <v>3284.5999999999985</v>
      </c>
      <c r="K3629" s="9">
        <v>2692.6000000000004</v>
      </c>
      <c r="L3629" s="9">
        <v>2190.0000000000055</v>
      </c>
      <c r="M3629" s="65">
        <v>3383.4</v>
      </c>
      <c r="P3629" s="65">
        <f t="shared" si="97"/>
        <v>14862.100000000006</v>
      </c>
      <c r="R3629" t="s">
        <v>293</v>
      </c>
    </row>
    <row r="3630" spans="1:21" ht="15">
      <c r="A3630" s="28" t="s">
        <v>157</v>
      </c>
      <c r="B3630" s="61" t="s">
        <v>687</v>
      </c>
      <c r="E3630" s="9" t="s">
        <v>278</v>
      </c>
      <c r="F3630" s="9" t="s">
        <v>278</v>
      </c>
      <c r="G3630" s="9" t="s">
        <v>278</v>
      </c>
      <c r="H3630" s="9">
        <v>2214.6999999999953</v>
      </c>
      <c r="I3630" s="9">
        <v>1393.0000000000018</v>
      </c>
      <c r="J3630" s="188">
        <v>3333.4000000000015</v>
      </c>
      <c r="K3630" s="9">
        <v>3046.2500000000073</v>
      </c>
      <c r="L3630" s="9">
        <v>1705.9999999999964</v>
      </c>
      <c r="M3630" s="65">
        <v>2852.2000000000007</v>
      </c>
      <c r="P3630" s="65">
        <f t="shared" si="97"/>
        <v>14545.550000000003</v>
      </c>
      <c r="R3630" t="s">
        <v>288</v>
      </c>
    </row>
    <row r="3631" spans="1:21" ht="15">
      <c r="A3631" s="28" t="s">
        <v>159</v>
      </c>
      <c r="B3631" s="61" t="s">
        <v>6</v>
      </c>
      <c r="E3631" s="9">
        <v>2155.1</v>
      </c>
      <c r="F3631" s="188">
        <v>3844.1</v>
      </c>
      <c r="G3631" s="9">
        <v>2400.8000000000002</v>
      </c>
      <c r="H3631" s="9">
        <v>2078.2499999999964</v>
      </c>
      <c r="I3631" s="9">
        <v>787.40000000000146</v>
      </c>
      <c r="J3631" s="9">
        <v>2795.8999999999996</v>
      </c>
      <c r="K3631" s="9" t="s">
        <v>278</v>
      </c>
      <c r="L3631" s="9" t="s">
        <v>278</v>
      </c>
      <c r="M3631" s="9" t="s">
        <v>278</v>
      </c>
      <c r="P3631" s="65">
        <f t="shared" si="97"/>
        <v>14061.549999999997</v>
      </c>
      <c r="R3631" t="s">
        <v>297</v>
      </c>
    </row>
    <row r="3632" spans="1:21" ht="15">
      <c r="A3632" s="28" t="s">
        <v>160</v>
      </c>
      <c r="B3632" s="61" t="s">
        <v>675</v>
      </c>
      <c r="E3632" s="9" t="s">
        <v>278</v>
      </c>
      <c r="F3632" s="9" t="s">
        <v>278</v>
      </c>
      <c r="G3632" s="9" t="s">
        <v>278</v>
      </c>
      <c r="H3632" s="9">
        <v>2774.0999999999985</v>
      </c>
      <c r="I3632" s="9">
        <v>1190.2000000000007</v>
      </c>
      <c r="J3632" s="9">
        <v>2125.6999999999971</v>
      </c>
      <c r="K3632" s="188">
        <v>3166.7000000000016</v>
      </c>
      <c r="L3632" s="9">
        <v>2126.6000000000022</v>
      </c>
      <c r="M3632" s="65">
        <v>2612.400000000001</v>
      </c>
      <c r="P3632" s="65">
        <f t="shared" si="97"/>
        <v>13995.7</v>
      </c>
      <c r="R3632" t="s">
        <v>287</v>
      </c>
    </row>
    <row r="3633" spans="1:21" ht="15">
      <c r="A3633" s="28" t="s">
        <v>161</v>
      </c>
      <c r="B3633" s="61" t="s">
        <v>19</v>
      </c>
      <c r="E3633" s="9">
        <v>2144.4</v>
      </c>
      <c r="F3633" s="9">
        <v>3293.4</v>
      </c>
      <c r="G3633" s="9">
        <v>1736.9</v>
      </c>
      <c r="H3633" s="9">
        <v>2386.3999999999996</v>
      </c>
      <c r="I3633" s="185">
        <v>2558.2000000000007</v>
      </c>
      <c r="J3633" s="9">
        <v>1677.6999999999989</v>
      </c>
      <c r="K3633" s="9" t="s">
        <v>278</v>
      </c>
      <c r="L3633" s="9" t="s">
        <v>278</v>
      </c>
      <c r="M3633" s="9" t="s">
        <v>278</v>
      </c>
      <c r="P3633" s="65">
        <f t="shared" si="97"/>
        <v>13797</v>
      </c>
      <c r="R3633" t="s">
        <v>281</v>
      </c>
      <c r="U3633" t="s">
        <v>1440</v>
      </c>
    </row>
    <row r="3634" spans="1:21" ht="15">
      <c r="A3634" s="28" t="s">
        <v>163</v>
      </c>
      <c r="B3634" s="61" t="s">
        <v>153</v>
      </c>
      <c r="E3634" s="9" t="s">
        <v>278</v>
      </c>
      <c r="F3634" s="9" t="s">
        <v>278</v>
      </c>
      <c r="G3634" s="9">
        <v>2291.6</v>
      </c>
      <c r="H3634" s="9">
        <v>2488.7000000000025</v>
      </c>
      <c r="I3634" s="9">
        <v>750.600000000004</v>
      </c>
      <c r="J3634" s="9">
        <v>2925.6000000000004</v>
      </c>
      <c r="K3634" s="9">
        <v>1332.9000000000015</v>
      </c>
      <c r="L3634" s="9">
        <v>1886.1999999999989</v>
      </c>
      <c r="M3634" s="65">
        <v>1927.6</v>
      </c>
      <c r="P3634" s="65">
        <f t="shared" si="97"/>
        <v>13603.200000000008</v>
      </c>
    </row>
    <row r="3635" spans="1:21" ht="15">
      <c r="A3635" s="28" t="s">
        <v>274</v>
      </c>
      <c r="B3635" s="61" t="s">
        <v>682</v>
      </c>
      <c r="E3635" s="9" t="s">
        <v>278</v>
      </c>
      <c r="F3635" s="9" t="s">
        <v>278</v>
      </c>
      <c r="G3635" s="9" t="s">
        <v>278</v>
      </c>
      <c r="H3635" s="9">
        <v>2320.4000000000033</v>
      </c>
      <c r="I3635" s="9">
        <v>1711.1999999999971</v>
      </c>
      <c r="J3635" s="9">
        <v>2348.8999999999996</v>
      </c>
      <c r="K3635" s="9">
        <v>1918.4999999999945</v>
      </c>
      <c r="L3635" s="9">
        <v>2487.6999999999989</v>
      </c>
      <c r="M3635" s="65">
        <v>2801</v>
      </c>
      <c r="P3635" s="65">
        <f t="shared" si="97"/>
        <v>13587.699999999993</v>
      </c>
    </row>
    <row r="3636" spans="1:21" ht="15">
      <c r="A3636" s="28" t="s">
        <v>275</v>
      </c>
      <c r="B3636" s="178" t="s">
        <v>1337</v>
      </c>
      <c r="C3636" s="3"/>
      <c r="D3636" s="3"/>
      <c r="E3636" s="9" t="s">
        <v>278</v>
      </c>
      <c r="F3636" s="9" t="s">
        <v>278</v>
      </c>
      <c r="G3636" s="9" t="s">
        <v>278</v>
      </c>
      <c r="H3636" s="9" t="s">
        <v>278</v>
      </c>
      <c r="I3636" s="188">
        <v>1934.600000000004</v>
      </c>
      <c r="J3636" s="9">
        <v>2607.4999999999982</v>
      </c>
      <c r="K3636" s="9">
        <v>2496.6000000000022</v>
      </c>
      <c r="L3636" s="188">
        <v>2660.0999999999949</v>
      </c>
      <c r="M3636" s="65">
        <v>3593.3000000000006</v>
      </c>
      <c r="P3636" s="65">
        <f t="shared" si="97"/>
        <v>13292.1</v>
      </c>
      <c r="R3636" t="s">
        <v>322</v>
      </c>
    </row>
    <row r="3637" spans="1:21" ht="15">
      <c r="A3637" s="28" t="s">
        <v>276</v>
      </c>
      <c r="B3637" s="61" t="s">
        <v>658</v>
      </c>
      <c r="E3637" s="9" t="s">
        <v>278</v>
      </c>
      <c r="F3637" s="9" t="s">
        <v>278</v>
      </c>
      <c r="G3637" s="9" t="s">
        <v>278</v>
      </c>
      <c r="H3637" s="9">
        <v>2153.0999999999967</v>
      </c>
      <c r="I3637" s="9">
        <v>647.00000000000182</v>
      </c>
      <c r="J3637" s="9">
        <v>2761.600000000004</v>
      </c>
      <c r="K3637" s="9">
        <v>2824.3999999999978</v>
      </c>
      <c r="L3637" s="9">
        <v>1777.6999999999989</v>
      </c>
      <c r="M3637" s="65">
        <v>2893.5499999999997</v>
      </c>
      <c r="P3637" s="65">
        <f t="shared" ref="P3637:P3668" si="98">SUM(E3637:M3637)</f>
        <v>13057.349999999999</v>
      </c>
    </row>
    <row r="3638" spans="1:21" ht="15">
      <c r="A3638" s="28" t="s">
        <v>277</v>
      </c>
      <c r="B3638" s="61" t="s">
        <v>669</v>
      </c>
      <c r="E3638" s="9" t="s">
        <v>278</v>
      </c>
      <c r="F3638" s="9" t="s">
        <v>278</v>
      </c>
      <c r="G3638" s="9" t="s">
        <v>278</v>
      </c>
      <c r="H3638" s="9">
        <v>2722.2999999999984</v>
      </c>
      <c r="I3638" s="9">
        <v>1743.5000000000018</v>
      </c>
      <c r="J3638" s="9">
        <v>2851</v>
      </c>
      <c r="K3638" s="9">
        <v>1748.1000000000022</v>
      </c>
      <c r="L3638" s="9">
        <v>1187.4000000000051</v>
      </c>
      <c r="M3638" s="65">
        <v>2571.5</v>
      </c>
      <c r="P3638" s="65">
        <f t="shared" si="98"/>
        <v>12823.800000000007</v>
      </c>
    </row>
    <row r="3639" spans="1:21" ht="15">
      <c r="A3639" s="28" t="s">
        <v>640</v>
      </c>
      <c r="B3639" s="61" t="s">
        <v>651</v>
      </c>
      <c r="E3639" s="9" t="s">
        <v>278</v>
      </c>
      <c r="F3639" s="9" t="s">
        <v>278</v>
      </c>
      <c r="G3639" s="9" t="s">
        <v>278</v>
      </c>
      <c r="H3639" s="9">
        <v>2794.4000000000087</v>
      </c>
      <c r="I3639" s="9">
        <v>414.29999999999563</v>
      </c>
      <c r="J3639" s="9">
        <v>1392</v>
      </c>
      <c r="K3639" s="188">
        <v>3093.7999999999993</v>
      </c>
      <c r="L3639" s="9">
        <v>1836.5999999999985</v>
      </c>
      <c r="M3639" s="65">
        <v>3285.9999999999995</v>
      </c>
      <c r="P3639" s="65">
        <f t="shared" si="98"/>
        <v>12817.100000000002</v>
      </c>
      <c r="R3639" t="s">
        <v>293</v>
      </c>
      <c r="U3639" t="s">
        <v>2452</v>
      </c>
    </row>
    <row r="3640" spans="1:21" ht="15">
      <c r="A3640" s="28" t="s">
        <v>641</v>
      </c>
      <c r="B3640" s="190" t="s">
        <v>1351</v>
      </c>
      <c r="C3640" s="3"/>
      <c r="D3640" s="3"/>
      <c r="E3640" s="9" t="s">
        <v>278</v>
      </c>
      <c r="F3640" s="9" t="s">
        <v>278</v>
      </c>
      <c r="G3640" s="9" t="s">
        <v>278</v>
      </c>
      <c r="H3640" s="9" t="s">
        <v>278</v>
      </c>
      <c r="I3640" s="9">
        <v>1144.8999999999996</v>
      </c>
      <c r="J3640" s="9">
        <v>2427.8000000000011</v>
      </c>
      <c r="K3640" s="9">
        <v>2392.5</v>
      </c>
      <c r="L3640" s="188">
        <v>3232.6000000000022</v>
      </c>
      <c r="M3640" s="65">
        <v>3538.9000000000005</v>
      </c>
      <c r="P3640" s="65">
        <f t="shared" si="98"/>
        <v>12736.700000000004</v>
      </c>
      <c r="R3640" t="s">
        <v>283</v>
      </c>
    </row>
    <row r="3641" spans="1:21" ht="15">
      <c r="A3641" s="28" t="s">
        <v>642</v>
      </c>
      <c r="B3641" s="239" t="s">
        <v>1661</v>
      </c>
      <c r="C3641" s="3"/>
      <c r="D3641" s="3"/>
      <c r="E3641" s="9" t="s">
        <v>278</v>
      </c>
      <c r="F3641" s="9" t="s">
        <v>278</v>
      </c>
      <c r="G3641" s="9" t="s">
        <v>278</v>
      </c>
      <c r="H3641" s="9" t="s">
        <v>278</v>
      </c>
      <c r="I3641" s="9" t="s">
        <v>278</v>
      </c>
      <c r="J3641" s="188">
        <v>3506.1999999999989</v>
      </c>
      <c r="K3641" s="9">
        <v>2941.7000000000025</v>
      </c>
      <c r="L3641" s="9">
        <v>1530.5</v>
      </c>
      <c r="M3641" s="114">
        <v>4535.0999999999985</v>
      </c>
      <c r="P3641" s="65">
        <f t="shared" si="98"/>
        <v>12513.5</v>
      </c>
      <c r="R3641" t="s">
        <v>310</v>
      </c>
    </row>
    <row r="3642" spans="1:21" ht="15">
      <c r="A3642" s="28" t="s">
        <v>644</v>
      </c>
      <c r="B3642" s="239" t="s">
        <v>1655</v>
      </c>
      <c r="C3642" s="3"/>
      <c r="D3642" s="3"/>
      <c r="E3642" s="9" t="s">
        <v>278</v>
      </c>
      <c r="F3642" s="9" t="s">
        <v>278</v>
      </c>
      <c r="G3642" s="9" t="s">
        <v>278</v>
      </c>
      <c r="H3642" s="9" t="s">
        <v>278</v>
      </c>
      <c r="I3642" s="9" t="s">
        <v>278</v>
      </c>
      <c r="J3642" s="184">
        <v>3792.9999999999982</v>
      </c>
      <c r="K3642" s="9">
        <v>2403.1999999999989</v>
      </c>
      <c r="L3642" s="9">
        <v>2576.2000000000007</v>
      </c>
      <c r="M3642" s="65">
        <v>3740.7</v>
      </c>
      <c r="P3642" s="65">
        <f t="shared" si="98"/>
        <v>12513.099999999999</v>
      </c>
      <c r="R3642" t="s">
        <v>282</v>
      </c>
    </row>
    <row r="3643" spans="1:21" ht="15">
      <c r="A3643" s="28" t="s">
        <v>650</v>
      </c>
      <c r="B3643" s="178" t="s">
        <v>1342</v>
      </c>
      <c r="C3643" s="3"/>
      <c r="D3643" s="3"/>
      <c r="E3643" s="9" t="s">
        <v>278</v>
      </c>
      <c r="F3643" s="9" t="s">
        <v>278</v>
      </c>
      <c r="G3643" s="9" t="s">
        <v>278</v>
      </c>
      <c r="H3643" s="9" t="s">
        <v>278</v>
      </c>
      <c r="I3643" s="188">
        <v>1936.2999999999975</v>
      </c>
      <c r="J3643" s="9">
        <v>3066.2000000000007</v>
      </c>
      <c r="K3643" s="9">
        <v>1569.600000000004</v>
      </c>
      <c r="L3643" s="9">
        <v>2312.6000000000095</v>
      </c>
      <c r="M3643" s="65">
        <v>3589.9</v>
      </c>
      <c r="P3643" s="65">
        <f t="shared" si="98"/>
        <v>12474.600000000011</v>
      </c>
      <c r="R3643" t="s">
        <v>288</v>
      </c>
    </row>
    <row r="3644" spans="1:21" ht="15">
      <c r="A3644" s="28" t="s">
        <v>652</v>
      </c>
      <c r="B3644" s="178" t="s">
        <v>1344</v>
      </c>
      <c r="C3644" s="3"/>
      <c r="D3644" s="3"/>
      <c r="E3644" s="9" t="s">
        <v>278</v>
      </c>
      <c r="F3644" s="9" t="s">
        <v>278</v>
      </c>
      <c r="G3644" s="9" t="s">
        <v>278</v>
      </c>
      <c r="H3644" s="9" t="s">
        <v>278</v>
      </c>
      <c r="I3644" s="188">
        <v>2156.2000000000007</v>
      </c>
      <c r="J3644" s="9">
        <v>2476.6499999999996</v>
      </c>
      <c r="K3644" s="9">
        <v>2382.100000000004</v>
      </c>
      <c r="L3644" s="9">
        <v>2341.6000000000022</v>
      </c>
      <c r="M3644" s="65">
        <v>3018.3</v>
      </c>
      <c r="P3644" s="65">
        <f t="shared" si="98"/>
        <v>12374.850000000006</v>
      </c>
      <c r="R3644" t="s">
        <v>283</v>
      </c>
    </row>
    <row r="3645" spans="1:21" ht="15">
      <c r="A3645" s="28" t="s">
        <v>655</v>
      </c>
      <c r="B3645" s="61" t="s">
        <v>35</v>
      </c>
      <c r="E3645" s="188">
        <v>2634.9</v>
      </c>
      <c r="F3645" s="188">
        <v>3488.9</v>
      </c>
      <c r="G3645" s="9">
        <v>1874.7</v>
      </c>
      <c r="H3645" s="9">
        <v>2279.4999999999982</v>
      </c>
      <c r="I3645" s="9">
        <v>1413.4000000000033</v>
      </c>
      <c r="J3645" s="9" t="s">
        <v>278</v>
      </c>
      <c r="K3645" s="9" t="s">
        <v>278</v>
      </c>
      <c r="L3645" s="9" t="s">
        <v>278</v>
      </c>
      <c r="M3645" s="9" t="s">
        <v>278</v>
      </c>
      <c r="P3645" s="65">
        <f t="shared" si="98"/>
        <v>11691.400000000001</v>
      </c>
      <c r="R3645" t="s">
        <v>334</v>
      </c>
    </row>
    <row r="3646" spans="1:21" ht="15">
      <c r="A3646" s="28" t="s">
        <v>656</v>
      </c>
      <c r="B3646" s="239" t="s">
        <v>1649</v>
      </c>
      <c r="C3646" s="3"/>
      <c r="D3646" s="3"/>
      <c r="E3646" s="9" t="s">
        <v>278</v>
      </c>
      <c r="F3646" s="9" t="s">
        <v>278</v>
      </c>
      <c r="G3646" s="9" t="s">
        <v>278</v>
      </c>
      <c r="H3646" s="9" t="s">
        <v>278</v>
      </c>
      <c r="I3646" s="9" t="s">
        <v>278</v>
      </c>
      <c r="J3646" s="9">
        <v>3077.2500000000018</v>
      </c>
      <c r="K3646" s="188">
        <v>3107.399999999996</v>
      </c>
      <c r="L3646" s="9">
        <v>2094.7999999999956</v>
      </c>
      <c r="M3646" s="65">
        <v>3260.7000000000007</v>
      </c>
      <c r="P3646" s="65">
        <f t="shared" si="98"/>
        <v>11540.149999999994</v>
      </c>
      <c r="R3646" t="s">
        <v>288</v>
      </c>
    </row>
    <row r="3647" spans="1:21" ht="15">
      <c r="A3647" s="28" t="s">
        <v>659</v>
      </c>
      <c r="B3647" s="239" t="s">
        <v>1653</v>
      </c>
      <c r="C3647" s="3"/>
      <c r="D3647" s="3"/>
      <c r="E3647" s="9" t="s">
        <v>278</v>
      </c>
      <c r="F3647" s="9" t="s">
        <v>278</v>
      </c>
      <c r="G3647" s="9" t="s">
        <v>278</v>
      </c>
      <c r="H3647" s="9" t="s">
        <v>278</v>
      </c>
      <c r="I3647" s="9" t="s">
        <v>278</v>
      </c>
      <c r="J3647" s="9">
        <v>3281.8000000000011</v>
      </c>
      <c r="K3647" s="9">
        <v>2432.1999999999935</v>
      </c>
      <c r="L3647" s="9">
        <v>2220.7999999999993</v>
      </c>
      <c r="M3647" s="65">
        <v>3572.9999999999995</v>
      </c>
      <c r="P3647" s="65">
        <f t="shared" si="98"/>
        <v>11507.799999999994</v>
      </c>
    </row>
    <row r="3648" spans="1:21" ht="15">
      <c r="A3648" s="28" t="s">
        <v>661</v>
      </c>
      <c r="B3648" s="178" t="s">
        <v>1348</v>
      </c>
      <c r="C3648" s="3"/>
      <c r="D3648" s="3"/>
      <c r="E3648" s="9" t="s">
        <v>278</v>
      </c>
      <c r="F3648" s="9" t="s">
        <v>278</v>
      </c>
      <c r="G3648" s="9" t="s">
        <v>278</v>
      </c>
      <c r="H3648" s="9" t="s">
        <v>278</v>
      </c>
      <c r="I3648" s="9">
        <v>1576.600000000004</v>
      </c>
      <c r="J3648" s="9">
        <v>2980.3000000000029</v>
      </c>
      <c r="K3648" s="9">
        <v>1509.6999999999971</v>
      </c>
      <c r="L3648" s="9">
        <v>1746.3000000000065</v>
      </c>
      <c r="M3648" s="65">
        <v>3652.1000000000004</v>
      </c>
      <c r="P3648" s="65">
        <f t="shared" si="98"/>
        <v>11465.000000000011</v>
      </c>
    </row>
    <row r="3649" spans="1:21" ht="15">
      <c r="A3649" s="28" t="s">
        <v>666</v>
      </c>
      <c r="B3649" s="61" t="s">
        <v>667</v>
      </c>
      <c r="E3649" s="9" t="s">
        <v>278</v>
      </c>
      <c r="F3649" s="9" t="s">
        <v>278</v>
      </c>
      <c r="G3649" s="9" t="s">
        <v>278</v>
      </c>
      <c r="H3649" s="9">
        <v>1784.7500000000018</v>
      </c>
      <c r="I3649" s="9">
        <v>490.90000000000327</v>
      </c>
      <c r="J3649" s="9">
        <v>3058.7999999999993</v>
      </c>
      <c r="K3649" s="9">
        <v>2725.8000000000011</v>
      </c>
      <c r="L3649" s="9">
        <v>475.19999999999709</v>
      </c>
      <c r="M3649" s="65">
        <v>2818.1000000000008</v>
      </c>
      <c r="P3649" s="65">
        <f t="shared" si="98"/>
        <v>11353.550000000003</v>
      </c>
    </row>
    <row r="3650" spans="1:21" ht="15">
      <c r="A3650" s="28" t="s">
        <v>670</v>
      </c>
      <c r="B3650" s="61" t="s">
        <v>668</v>
      </c>
      <c r="E3650" s="9" t="s">
        <v>278</v>
      </c>
      <c r="F3650" s="9" t="s">
        <v>278</v>
      </c>
      <c r="G3650" s="9" t="s">
        <v>278</v>
      </c>
      <c r="H3650" s="9">
        <v>1745.7999999999975</v>
      </c>
      <c r="I3650" s="183">
        <v>2219.1999999999935</v>
      </c>
      <c r="J3650" s="9">
        <v>2954.5499999999938</v>
      </c>
      <c r="K3650" s="9">
        <v>615.09999999999854</v>
      </c>
      <c r="L3650" s="9">
        <v>1199.7000000000025</v>
      </c>
      <c r="M3650" s="65">
        <v>2218.0000000000005</v>
      </c>
      <c r="P3650" s="65">
        <f t="shared" si="98"/>
        <v>10952.349999999986</v>
      </c>
      <c r="R3650" t="s">
        <v>300</v>
      </c>
    </row>
    <row r="3651" spans="1:21" ht="15">
      <c r="A3651" s="28" t="s">
        <v>671</v>
      </c>
      <c r="B3651" s="28" t="s">
        <v>633</v>
      </c>
      <c r="E3651" s="9" t="s">
        <v>278</v>
      </c>
      <c r="F3651" s="9" t="s">
        <v>278</v>
      </c>
      <c r="G3651" s="9" t="s">
        <v>278</v>
      </c>
      <c r="H3651" s="9">
        <v>2643.0000000000036</v>
      </c>
      <c r="I3651" s="9">
        <v>942.19999999999891</v>
      </c>
      <c r="J3651" s="9">
        <v>1842.4999999999973</v>
      </c>
      <c r="K3651" s="9">
        <v>1803.699999999998</v>
      </c>
      <c r="L3651" s="9">
        <v>1287.4000000000015</v>
      </c>
      <c r="M3651" s="65">
        <v>2318.0000000000005</v>
      </c>
      <c r="P3651" s="65">
        <f t="shared" si="98"/>
        <v>10836.8</v>
      </c>
    </row>
    <row r="3652" spans="1:21" ht="15">
      <c r="A3652" s="28" t="s">
        <v>672</v>
      </c>
      <c r="B3652" s="61" t="s">
        <v>692</v>
      </c>
      <c r="E3652" s="9" t="s">
        <v>278</v>
      </c>
      <c r="F3652" s="9" t="s">
        <v>278</v>
      </c>
      <c r="G3652" s="9" t="s">
        <v>278</v>
      </c>
      <c r="H3652" s="9">
        <v>1344.5500000000047</v>
      </c>
      <c r="I3652" s="9">
        <v>1247.2000000000007</v>
      </c>
      <c r="J3652" s="9">
        <v>2439.8000000000011</v>
      </c>
      <c r="K3652" s="9">
        <v>1360.7999999999956</v>
      </c>
      <c r="L3652" s="9">
        <v>2225.7000000000007</v>
      </c>
      <c r="M3652" s="65">
        <v>2139</v>
      </c>
      <c r="P3652" s="65">
        <f t="shared" si="98"/>
        <v>10757.050000000003</v>
      </c>
    </row>
    <row r="3653" spans="1:21" ht="15">
      <c r="A3653" s="28" t="s">
        <v>677</v>
      </c>
      <c r="B3653" s="61" t="s">
        <v>700</v>
      </c>
      <c r="E3653" s="9" t="s">
        <v>278</v>
      </c>
      <c r="F3653" s="9" t="s">
        <v>278</v>
      </c>
      <c r="G3653" s="9" t="s">
        <v>278</v>
      </c>
      <c r="H3653" s="9">
        <v>1178.2000000000007</v>
      </c>
      <c r="I3653" s="9">
        <v>1697.0999999999967</v>
      </c>
      <c r="J3653" s="9">
        <v>3150.8999999999996</v>
      </c>
      <c r="K3653" s="9">
        <v>1531.2999999999975</v>
      </c>
      <c r="L3653" s="9">
        <v>686.70000000000073</v>
      </c>
      <c r="M3653" s="65">
        <v>2500.8000000000006</v>
      </c>
      <c r="P3653" s="65">
        <f t="shared" si="98"/>
        <v>10744.999999999996</v>
      </c>
    </row>
    <row r="3654" spans="1:21" ht="15">
      <c r="A3654" s="28" t="s">
        <v>685</v>
      </c>
      <c r="B3654" s="178" t="s">
        <v>1346</v>
      </c>
      <c r="C3654" s="3"/>
      <c r="D3654" s="3"/>
      <c r="E3654" s="9" t="s">
        <v>278</v>
      </c>
      <c r="F3654" s="9" t="s">
        <v>278</v>
      </c>
      <c r="G3654" s="9" t="s">
        <v>278</v>
      </c>
      <c r="H3654" s="9" t="s">
        <v>278</v>
      </c>
      <c r="I3654" s="9">
        <v>1547.2000000000025</v>
      </c>
      <c r="J3654" s="9">
        <v>2246.4999999999982</v>
      </c>
      <c r="K3654" s="9">
        <v>2548.5999999999985</v>
      </c>
      <c r="L3654" s="9">
        <v>1202.5500000000011</v>
      </c>
      <c r="M3654" s="65">
        <v>3172.9999999999995</v>
      </c>
      <c r="P3654" s="65">
        <f t="shared" si="98"/>
        <v>10717.85</v>
      </c>
    </row>
    <row r="3655" spans="1:21" ht="15">
      <c r="A3655" s="28" t="s">
        <v>689</v>
      </c>
      <c r="B3655" s="178" t="s">
        <v>1349</v>
      </c>
      <c r="C3655" s="3"/>
      <c r="D3655" s="3"/>
      <c r="E3655" s="9" t="s">
        <v>278</v>
      </c>
      <c r="F3655" s="9" t="s">
        <v>278</v>
      </c>
      <c r="G3655" s="9" t="s">
        <v>278</v>
      </c>
      <c r="H3655" s="9" t="s">
        <v>278</v>
      </c>
      <c r="I3655" s="9">
        <v>801.69999999999709</v>
      </c>
      <c r="J3655" s="9">
        <v>2440.0500000000011</v>
      </c>
      <c r="K3655" s="188">
        <v>3176.3999999999942</v>
      </c>
      <c r="L3655" s="9">
        <v>1909.0999999999985</v>
      </c>
      <c r="M3655" s="65">
        <v>2249.8000000000002</v>
      </c>
      <c r="P3655" s="65">
        <f t="shared" si="98"/>
        <v>10577.049999999992</v>
      </c>
      <c r="R3655" t="s">
        <v>292</v>
      </c>
    </row>
    <row r="3656" spans="1:21" ht="15">
      <c r="A3656" s="28" t="s">
        <v>690</v>
      </c>
      <c r="B3656" s="28" t="s">
        <v>639</v>
      </c>
      <c r="E3656" s="9" t="s">
        <v>278</v>
      </c>
      <c r="F3656" s="9" t="s">
        <v>278</v>
      </c>
      <c r="G3656" s="9" t="s">
        <v>278</v>
      </c>
      <c r="H3656" s="9">
        <v>2245.4000000000015</v>
      </c>
      <c r="I3656" s="9">
        <v>1437.7000000000007</v>
      </c>
      <c r="J3656" s="9">
        <v>2011.1999999999953</v>
      </c>
      <c r="K3656" s="9">
        <v>2894.2000000000025</v>
      </c>
      <c r="L3656" s="9">
        <v>1966.2999999999993</v>
      </c>
      <c r="M3656" s="9" t="s">
        <v>278</v>
      </c>
      <c r="P3656" s="65">
        <f t="shared" si="98"/>
        <v>10554.8</v>
      </c>
    </row>
    <row r="3657" spans="1:21" ht="15">
      <c r="A3657" s="28" t="s">
        <v>691</v>
      </c>
      <c r="B3657" s="61" t="s">
        <v>643</v>
      </c>
      <c r="E3657" s="9" t="s">
        <v>278</v>
      </c>
      <c r="F3657" s="9" t="s">
        <v>278</v>
      </c>
      <c r="G3657" s="9" t="s">
        <v>278</v>
      </c>
      <c r="H3657" s="9">
        <v>1880.4999999999964</v>
      </c>
      <c r="I3657" s="9">
        <v>1331.4000000000015</v>
      </c>
      <c r="J3657" s="9">
        <v>2515.1000000000022</v>
      </c>
      <c r="K3657" s="9">
        <v>1068.2999999999975</v>
      </c>
      <c r="L3657" s="9">
        <v>1088.7999999999993</v>
      </c>
      <c r="M3657" s="65">
        <v>2532.9</v>
      </c>
      <c r="P3657" s="65">
        <f t="shared" si="98"/>
        <v>10416.999999999996</v>
      </c>
    </row>
    <row r="3658" spans="1:21" ht="15">
      <c r="A3658" s="28" t="s">
        <v>697</v>
      </c>
      <c r="B3658" s="61" t="s">
        <v>144</v>
      </c>
      <c r="E3658" s="9" t="s">
        <v>278</v>
      </c>
      <c r="F3658" s="9">
        <v>2386.1999999999998</v>
      </c>
      <c r="G3658" s="9">
        <v>1715.9</v>
      </c>
      <c r="H3658" s="9">
        <v>1977.9999999999973</v>
      </c>
      <c r="I3658" s="9">
        <v>890.40000000000146</v>
      </c>
      <c r="J3658" s="9">
        <v>1346.6999999999989</v>
      </c>
      <c r="K3658" s="9">
        <v>1945.7999999999975</v>
      </c>
      <c r="L3658" s="9" t="s">
        <v>278</v>
      </c>
      <c r="M3658" s="9" t="s">
        <v>278</v>
      </c>
      <c r="P3658" s="65">
        <f t="shared" si="98"/>
        <v>10262.999999999995</v>
      </c>
    </row>
    <row r="3659" spans="1:21" ht="15">
      <c r="A3659" s="28" t="s">
        <v>698</v>
      </c>
      <c r="B3659" s="61" t="s">
        <v>662</v>
      </c>
      <c r="E3659" s="9" t="s">
        <v>278</v>
      </c>
      <c r="F3659" s="9" t="s">
        <v>278</v>
      </c>
      <c r="G3659" s="9" t="s">
        <v>278</v>
      </c>
      <c r="H3659" s="9">
        <v>1567.9000000000015</v>
      </c>
      <c r="I3659" s="9">
        <v>1453.7000000000044</v>
      </c>
      <c r="J3659" s="9">
        <v>2139.3999999999978</v>
      </c>
      <c r="K3659" s="9">
        <v>895.39999999999964</v>
      </c>
      <c r="L3659" s="9">
        <v>1443</v>
      </c>
      <c r="M3659" s="65">
        <v>2578.7000000000007</v>
      </c>
      <c r="P3659" s="65">
        <f t="shared" si="98"/>
        <v>10078.100000000004</v>
      </c>
    </row>
    <row r="3660" spans="1:21" ht="15">
      <c r="A3660" s="28" t="s">
        <v>699</v>
      </c>
      <c r="B3660" s="61" t="s">
        <v>686</v>
      </c>
      <c r="E3660" s="9" t="s">
        <v>278</v>
      </c>
      <c r="F3660" s="9" t="s">
        <v>278</v>
      </c>
      <c r="G3660" s="9" t="s">
        <v>278</v>
      </c>
      <c r="H3660" s="9">
        <v>1646.9999999999982</v>
      </c>
      <c r="I3660" s="9">
        <v>1114.2000000000007</v>
      </c>
      <c r="J3660" s="9">
        <v>1888.6000000000004</v>
      </c>
      <c r="K3660" s="9">
        <v>1846.100000000004</v>
      </c>
      <c r="L3660" s="9">
        <v>1097.1999999999989</v>
      </c>
      <c r="M3660" s="65">
        <v>2360.9000000000005</v>
      </c>
      <c r="P3660" s="65">
        <f t="shared" si="98"/>
        <v>9954.0000000000036</v>
      </c>
    </row>
    <row r="3661" spans="1:21" ht="15">
      <c r="A3661" s="28" t="s">
        <v>701</v>
      </c>
      <c r="B3661" s="178" t="s">
        <v>1343</v>
      </c>
      <c r="C3661" s="3"/>
      <c r="D3661" s="3"/>
      <c r="E3661" s="9" t="s">
        <v>278</v>
      </c>
      <c r="F3661" s="9" t="s">
        <v>278</v>
      </c>
      <c r="G3661" s="9" t="s">
        <v>278</v>
      </c>
      <c r="H3661" s="9" t="s">
        <v>278</v>
      </c>
      <c r="I3661" s="9">
        <v>631.69999999999709</v>
      </c>
      <c r="J3661" s="9">
        <v>1910.8999999999978</v>
      </c>
      <c r="K3661" s="9">
        <v>2331.5000000000055</v>
      </c>
      <c r="L3661" s="9">
        <v>1588.9000000000033</v>
      </c>
      <c r="M3661" s="65">
        <v>3282.3</v>
      </c>
      <c r="P3661" s="65">
        <f t="shared" si="98"/>
        <v>9745.3000000000029</v>
      </c>
    </row>
    <row r="3662" spans="1:21" ht="15">
      <c r="A3662" s="28" t="s">
        <v>702</v>
      </c>
      <c r="B3662" s="61" t="s">
        <v>694</v>
      </c>
      <c r="E3662" s="9" t="s">
        <v>278</v>
      </c>
      <c r="F3662" s="9" t="s">
        <v>278</v>
      </c>
      <c r="G3662" s="9" t="s">
        <v>278</v>
      </c>
      <c r="H3662" s="9">
        <v>1368.2999999999938</v>
      </c>
      <c r="I3662" s="9">
        <v>1908.7999999999993</v>
      </c>
      <c r="J3662" s="9">
        <v>2200.5999999999967</v>
      </c>
      <c r="K3662" s="9">
        <v>1588.6000000000004</v>
      </c>
      <c r="L3662" s="9">
        <v>892.70000000000073</v>
      </c>
      <c r="M3662" s="65">
        <v>1671.4000000000003</v>
      </c>
      <c r="P3662" s="65">
        <f t="shared" si="98"/>
        <v>9630.3999999999905</v>
      </c>
    </row>
    <row r="3663" spans="1:21" ht="15">
      <c r="A3663" s="28" t="s">
        <v>703</v>
      </c>
      <c r="B3663" s="178" t="s">
        <v>1334</v>
      </c>
      <c r="C3663" s="3"/>
      <c r="D3663" s="3"/>
      <c r="E3663" s="9" t="s">
        <v>278</v>
      </c>
      <c r="F3663" s="9" t="s">
        <v>278</v>
      </c>
      <c r="G3663" s="9" t="s">
        <v>278</v>
      </c>
      <c r="H3663" s="9" t="s">
        <v>278</v>
      </c>
      <c r="I3663" s="9">
        <v>1342.4999999999964</v>
      </c>
      <c r="J3663" s="9">
        <v>996.300000000002</v>
      </c>
      <c r="K3663" s="9">
        <v>1366.5000000000027</v>
      </c>
      <c r="L3663" s="185">
        <v>3737.5999999999967</v>
      </c>
      <c r="M3663" s="65">
        <v>2167.6999999999998</v>
      </c>
      <c r="P3663" s="65">
        <f t="shared" si="98"/>
        <v>9610.5999999999985</v>
      </c>
      <c r="R3663" t="s">
        <v>281</v>
      </c>
      <c r="U3663" t="s">
        <v>1440</v>
      </c>
    </row>
    <row r="3664" spans="1:21" ht="15">
      <c r="A3664" s="28" t="s">
        <v>706</v>
      </c>
      <c r="B3664" s="61" t="s">
        <v>4</v>
      </c>
      <c r="E3664" s="9">
        <v>2106.6999999999998</v>
      </c>
      <c r="F3664" s="9">
        <v>2734.2</v>
      </c>
      <c r="G3664" s="9">
        <v>1989.2</v>
      </c>
      <c r="H3664" s="9">
        <v>1501.5499999999956</v>
      </c>
      <c r="I3664" s="9">
        <v>1209.1000000000004</v>
      </c>
      <c r="J3664" s="9" t="s">
        <v>278</v>
      </c>
      <c r="K3664" s="9" t="s">
        <v>278</v>
      </c>
      <c r="L3664" s="9" t="s">
        <v>278</v>
      </c>
      <c r="M3664" s="9" t="s">
        <v>278</v>
      </c>
      <c r="P3664" s="65">
        <f t="shared" si="98"/>
        <v>9540.7499999999945</v>
      </c>
    </row>
    <row r="3665" spans="1:21" ht="15">
      <c r="A3665" s="28" t="s">
        <v>775</v>
      </c>
      <c r="B3665" s="239" t="s">
        <v>1657</v>
      </c>
      <c r="C3665" s="3"/>
      <c r="D3665" s="3"/>
      <c r="E3665" s="9" t="s">
        <v>278</v>
      </c>
      <c r="F3665" s="9" t="s">
        <v>278</v>
      </c>
      <c r="G3665" s="9" t="s">
        <v>278</v>
      </c>
      <c r="H3665" s="9" t="s">
        <v>278</v>
      </c>
      <c r="I3665" s="9" t="s">
        <v>278</v>
      </c>
      <c r="J3665" s="9">
        <v>3248.1999999999989</v>
      </c>
      <c r="K3665" s="9">
        <v>3025.1000000000022</v>
      </c>
      <c r="L3665" s="9">
        <v>1844.0000000000018</v>
      </c>
      <c r="M3665" s="65">
        <v>1421.6999999999998</v>
      </c>
      <c r="P3665" s="65">
        <f t="shared" si="98"/>
        <v>9539.0000000000036</v>
      </c>
    </row>
    <row r="3666" spans="1:21" ht="15">
      <c r="A3666" s="28" t="s">
        <v>776</v>
      </c>
      <c r="B3666" s="61" t="s">
        <v>29</v>
      </c>
      <c r="E3666" s="188">
        <v>2480.3000000000002</v>
      </c>
      <c r="F3666" s="9">
        <v>3422</v>
      </c>
      <c r="G3666" s="188">
        <v>2560.9</v>
      </c>
      <c r="H3666" s="9" t="s">
        <v>278</v>
      </c>
      <c r="I3666" s="9" t="s">
        <v>278</v>
      </c>
      <c r="J3666" s="9">
        <v>827.20000000000255</v>
      </c>
      <c r="K3666" s="9" t="s">
        <v>278</v>
      </c>
      <c r="L3666" s="9" t="s">
        <v>278</v>
      </c>
      <c r="M3666" s="9" t="s">
        <v>278</v>
      </c>
      <c r="P3666" s="65">
        <f t="shared" si="98"/>
        <v>9290.4000000000033</v>
      </c>
      <c r="R3666" t="s">
        <v>305</v>
      </c>
    </row>
    <row r="3667" spans="1:21" ht="15">
      <c r="A3667" s="28" t="s">
        <v>777</v>
      </c>
      <c r="B3667" s="61" t="s">
        <v>660</v>
      </c>
      <c r="E3667" s="9" t="s">
        <v>278</v>
      </c>
      <c r="F3667" s="9" t="s">
        <v>278</v>
      </c>
      <c r="G3667" s="9" t="s">
        <v>278</v>
      </c>
      <c r="H3667" s="9">
        <v>2068.8999999999996</v>
      </c>
      <c r="I3667" s="9">
        <v>1541.3499999999985</v>
      </c>
      <c r="J3667" s="9">
        <v>2566.9000000000051</v>
      </c>
      <c r="K3667" s="9">
        <v>1974.1999999999971</v>
      </c>
      <c r="L3667" s="9">
        <v>643.49999999999636</v>
      </c>
      <c r="M3667" s="9" t="s">
        <v>278</v>
      </c>
      <c r="P3667" s="65">
        <f t="shared" si="98"/>
        <v>8794.8499999999967</v>
      </c>
    </row>
    <row r="3668" spans="1:21" ht="15">
      <c r="A3668" s="28" t="s">
        <v>778</v>
      </c>
      <c r="B3668" s="178" t="s">
        <v>1345</v>
      </c>
      <c r="C3668" s="3"/>
      <c r="D3668" s="3"/>
      <c r="E3668" s="9" t="s">
        <v>278</v>
      </c>
      <c r="F3668" s="9" t="s">
        <v>278</v>
      </c>
      <c r="G3668" s="9" t="s">
        <v>278</v>
      </c>
      <c r="H3668" s="9" t="s">
        <v>278</v>
      </c>
      <c r="I3668" s="9">
        <v>1037.5000000000018</v>
      </c>
      <c r="J3668" s="9">
        <v>2673.5</v>
      </c>
      <c r="K3668" s="9">
        <v>1780.399999999996</v>
      </c>
      <c r="L3668" s="9">
        <v>759.29999999999745</v>
      </c>
      <c r="M3668" s="65">
        <v>2341.3000000000002</v>
      </c>
      <c r="P3668" s="65">
        <f t="shared" si="98"/>
        <v>8591.9999999999964</v>
      </c>
    </row>
    <row r="3669" spans="1:21" ht="15">
      <c r="A3669" s="28" t="s">
        <v>779</v>
      </c>
      <c r="B3669" s="61" t="s">
        <v>156</v>
      </c>
      <c r="E3669" s="9" t="s">
        <v>278</v>
      </c>
      <c r="F3669" s="9" t="s">
        <v>278</v>
      </c>
      <c r="G3669" s="9">
        <v>1507.8</v>
      </c>
      <c r="H3669" s="9">
        <v>1530.1999999999989</v>
      </c>
      <c r="I3669" s="9">
        <v>1432.2000000000044</v>
      </c>
      <c r="J3669" s="9">
        <v>1630.100000000004</v>
      </c>
      <c r="K3669" s="9">
        <v>2411.2000000000007</v>
      </c>
      <c r="L3669" s="9" t="s">
        <v>278</v>
      </c>
      <c r="M3669" s="9" t="s">
        <v>278</v>
      </c>
      <c r="P3669" s="65">
        <f t="shared" ref="P3669:P3700" si="99">SUM(E3669:M3669)</f>
        <v>8511.5000000000073</v>
      </c>
    </row>
    <row r="3670" spans="1:21" ht="15">
      <c r="A3670" s="28" t="s">
        <v>780</v>
      </c>
      <c r="B3670" s="239" t="s">
        <v>1650</v>
      </c>
      <c r="C3670" s="3"/>
      <c r="D3670" s="3"/>
      <c r="E3670" s="9" t="s">
        <v>278</v>
      </c>
      <c r="F3670" s="9" t="s">
        <v>278</v>
      </c>
      <c r="G3670" s="9" t="s">
        <v>278</v>
      </c>
      <c r="H3670" s="9" t="s">
        <v>278</v>
      </c>
      <c r="I3670" s="9" t="s">
        <v>278</v>
      </c>
      <c r="J3670" s="9">
        <v>2803.3999999999996</v>
      </c>
      <c r="K3670" s="9">
        <v>1724.399999999996</v>
      </c>
      <c r="L3670" s="9">
        <v>1794.7000000000035</v>
      </c>
      <c r="M3670" s="65">
        <v>2181.6</v>
      </c>
      <c r="P3670" s="65">
        <f t="shared" si="99"/>
        <v>8504.0999999999985</v>
      </c>
    </row>
    <row r="3671" spans="1:21" ht="15">
      <c r="A3671" s="28" t="s">
        <v>781</v>
      </c>
      <c r="B3671" s="239" t="s">
        <v>1749</v>
      </c>
      <c r="C3671" s="3"/>
      <c r="D3671" s="3"/>
      <c r="E3671" s="9" t="s">
        <v>278</v>
      </c>
      <c r="F3671" s="9" t="s">
        <v>278</v>
      </c>
      <c r="G3671" s="9" t="s">
        <v>278</v>
      </c>
      <c r="H3671" s="9" t="s">
        <v>278</v>
      </c>
      <c r="I3671" s="9" t="s">
        <v>278</v>
      </c>
      <c r="J3671" s="9" t="s">
        <v>278</v>
      </c>
      <c r="K3671" s="9">
        <v>2762.5</v>
      </c>
      <c r="L3671" s="9">
        <v>1811.8999999999978</v>
      </c>
      <c r="M3671" s="65">
        <v>3783.6</v>
      </c>
      <c r="P3671" s="65">
        <f t="shared" si="99"/>
        <v>8357.9999999999982</v>
      </c>
    </row>
    <row r="3672" spans="1:21" ht="15">
      <c r="A3672" s="28" t="s">
        <v>782</v>
      </c>
      <c r="B3672" s="239" t="s">
        <v>1664</v>
      </c>
      <c r="C3672" s="3"/>
      <c r="D3672" s="3"/>
      <c r="E3672" s="9" t="s">
        <v>278</v>
      </c>
      <c r="F3672" s="9" t="s">
        <v>278</v>
      </c>
      <c r="G3672" s="9" t="s">
        <v>278</v>
      </c>
      <c r="H3672" s="9" t="s">
        <v>278</v>
      </c>
      <c r="I3672" s="9" t="s">
        <v>278</v>
      </c>
      <c r="J3672" s="9" t="s">
        <v>278</v>
      </c>
      <c r="K3672" s="9">
        <v>1856.8999999999996</v>
      </c>
      <c r="L3672" s="188">
        <v>3101.1999999999989</v>
      </c>
      <c r="M3672" s="65">
        <v>3194.5</v>
      </c>
      <c r="P3672" s="65">
        <f t="shared" si="99"/>
        <v>8152.5999999999985</v>
      </c>
      <c r="R3672" t="s">
        <v>284</v>
      </c>
    </row>
    <row r="3673" spans="1:21" ht="15">
      <c r="A3673" s="28" t="s">
        <v>783</v>
      </c>
      <c r="B3673" s="239" t="s">
        <v>2318</v>
      </c>
      <c r="C3673" s="3"/>
      <c r="D3673" s="3"/>
      <c r="E3673" s="9" t="s">
        <v>278</v>
      </c>
      <c r="F3673" s="9" t="s">
        <v>278</v>
      </c>
      <c r="G3673" s="9" t="s">
        <v>278</v>
      </c>
      <c r="H3673" s="9" t="s">
        <v>278</v>
      </c>
      <c r="I3673" s="9" t="s">
        <v>278</v>
      </c>
      <c r="J3673" s="9" t="s">
        <v>278</v>
      </c>
      <c r="K3673" s="9">
        <v>2194.9000000000033</v>
      </c>
      <c r="L3673" s="9">
        <v>2262.0999999999967</v>
      </c>
      <c r="M3673" s="65">
        <v>3522.9999999999995</v>
      </c>
      <c r="P3673" s="65">
        <f t="shared" si="99"/>
        <v>7980</v>
      </c>
    </row>
    <row r="3674" spans="1:21" ht="15">
      <c r="A3674" s="28" t="s">
        <v>784</v>
      </c>
      <c r="B3674" s="178" t="s">
        <v>1350</v>
      </c>
      <c r="C3674" s="3"/>
      <c r="D3674" s="3"/>
      <c r="E3674" s="9" t="s">
        <v>278</v>
      </c>
      <c r="F3674" s="9" t="s">
        <v>278</v>
      </c>
      <c r="G3674" s="9" t="s">
        <v>278</v>
      </c>
      <c r="H3674" s="9" t="s">
        <v>278</v>
      </c>
      <c r="I3674" s="9">
        <v>839.40000000000146</v>
      </c>
      <c r="J3674" s="188">
        <v>3513.9999999999964</v>
      </c>
      <c r="K3674" s="185">
        <v>3580.8999999999996</v>
      </c>
      <c r="L3674" s="9" t="s">
        <v>278</v>
      </c>
      <c r="M3674" s="9" t="s">
        <v>278</v>
      </c>
      <c r="P3674" s="65">
        <f t="shared" si="99"/>
        <v>7934.2999999999975</v>
      </c>
      <c r="R3674" t="s">
        <v>324</v>
      </c>
      <c r="U3674" t="s">
        <v>1440</v>
      </c>
    </row>
    <row r="3675" spans="1:21" ht="15">
      <c r="A3675" s="28" t="s">
        <v>785</v>
      </c>
      <c r="B3675" s="239" t="s">
        <v>1658</v>
      </c>
      <c r="C3675" s="3"/>
      <c r="D3675" s="3"/>
      <c r="E3675" s="9" t="s">
        <v>278</v>
      </c>
      <c r="F3675" s="9" t="s">
        <v>278</v>
      </c>
      <c r="G3675" s="9" t="s">
        <v>278</v>
      </c>
      <c r="H3675" s="9" t="s">
        <v>278</v>
      </c>
      <c r="I3675" s="9" t="s">
        <v>278</v>
      </c>
      <c r="J3675" s="9">
        <v>2793.6999999999989</v>
      </c>
      <c r="K3675" s="9">
        <v>1254.8999999999987</v>
      </c>
      <c r="L3675" s="9">
        <v>1608.2000000000025</v>
      </c>
      <c r="M3675" s="65">
        <v>2274.4999999999995</v>
      </c>
      <c r="P3675" s="65">
        <f t="shared" si="99"/>
        <v>7931.2999999999993</v>
      </c>
    </row>
    <row r="3676" spans="1:21" ht="15">
      <c r="A3676" s="28" t="s">
        <v>786</v>
      </c>
      <c r="B3676" s="239" t="s">
        <v>1666</v>
      </c>
      <c r="C3676" s="3"/>
      <c r="D3676" s="3"/>
      <c r="E3676" s="9" t="s">
        <v>278</v>
      </c>
      <c r="F3676" s="9" t="s">
        <v>278</v>
      </c>
      <c r="G3676" s="9" t="s">
        <v>278</v>
      </c>
      <c r="H3676" s="9" t="s">
        <v>278</v>
      </c>
      <c r="I3676" s="9" t="s">
        <v>278</v>
      </c>
      <c r="J3676" s="9" t="s">
        <v>278</v>
      </c>
      <c r="K3676" s="9">
        <v>1997.7999999999993</v>
      </c>
      <c r="L3676" s="188">
        <v>2603.9999999999982</v>
      </c>
      <c r="M3676" s="65">
        <v>3236.9</v>
      </c>
      <c r="P3676" s="65">
        <f t="shared" si="99"/>
        <v>7838.6999999999971</v>
      </c>
      <c r="R3676" t="s">
        <v>293</v>
      </c>
    </row>
    <row r="3677" spans="1:21" ht="15">
      <c r="A3677" s="28" t="s">
        <v>787</v>
      </c>
      <c r="B3677" s="178" t="s">
        <v>1333</v>
      </c>
      <c r="C3677" s="3"/>
      <c r="D3677" s="3"/>
      <c r="E3677" s="9" t="s">
        <v>278</v>
      </c>
      <c r="F3677" s="9" t="s">
        <v>278</v>
      </c>
      <c r="G3677" s="9" t="s">
        <v>278</v>
      </c>
      <c r="H3677" s="9" t="s">
        <v>278</v>
      </c>
      <c r="I3677" s="9">
        <v>645.70000000000437</v>
      </c>
      <c r="J3677" s="9">
        <v>1448.4000000000015</v>
      </c>
      <c r="K3677" s="9">
        <v>1917.9000000000042</v>
      </c>
      <c r="L3677" s="9">
        <v>1840.5000000000036</v>
      </c>
      <c r="M3677" s="65">
        <v>1967.8999999999999</v>
      </c>
      <c r="P3677" s="65">
        <f t="shared" si="99"/>
        <v>7820.4000000000133</v>
      </c>
    </row>
    <row r="3678" spans="1:21" ht="15">
      <c r="A3678" s="28" t="s">
        <v>788</v>
      </c>
      <c r="B3678" s="239" t="s">
        <v>1668</v>
      </c>
      <c r="C3678" s="3"/>
      <c r="D3678" s="3"/>
      <c r="E3678" s="9" t="s">
        <v>278</v>
      </c>
      <c r="F3678" s="9" t="s">
        <v>278</v>
      </c>
      <c r="G3678" s="9" t="s">
        <v>278</v>
      </c>
      <c r="H3678" s="9" t="s">
        <v>278</v>
      </c>
      <c r="I3678" s="9" t="s">
        <v>278</v>
      </c>
      <c r="J3678" s="9" t="s">
        <v>278</v>
      </c>
      <c r="K3678" s="9">
        <v>2150.8000000000011</v>
      </c>
      <c r="L3678" s="9">
        <v>2064.9000000000015</v>
      </c>
      <c r="M3678" s="65">
        <v>3119.8999999999996</v>
      </c>
      <c r="P3678" s="65">
        <f t="shared" si="99"/>
        <v>7335.6000000000022</v>
      </c>
    </row>
    <row r="3679" spans="1:21" ht="15">
      <c r="A3679" s="28" t="s">
        <v>789</v>
      </c>
      <c r="B3679" s="239" t="s">
        <v>1667</v>
      </c>
      <c r="C3679" s="3"/>
      <c r="D3679" s="3"/>
      <c r="E3679" s="9" t="s">
        <v>278</v>
      </c>
      <c r="F3679" s="9" t="s">
        <v>278</v>
      </c>
      <c r="G3679" s="9" t="s">
        <v>278</v>
      </c>
      <c r="H3679" s="9" t="s">
        <v>278</v>
      </c>
      <c r="I3679" s="9" t="s">
        <v>278</v>
      </c>
      <c r="J3679" s="9" t="s">
        <v>278</v>
      </c>
      <c r="K3679" s="9">
        <v>2092.5</v>
      </c>
      <c r="L3679" s="188">
        <v>2966.8000000000011</v>
      </c>
      <c r="M3679" s="65">
        <v>2186.1999999999998</v>
      </c>
      <c r="P3679" s="65">
        <f t="shared" si="99"/>
        <v>7245.5000000000009</v>
      </c>
      <c r="R3679" t="s">
        <v>292</v>
      </c>
    </row>
    <row r="3680" spans="1:21" ht="15">
      <c r="A3680" s="28" t="s">
        <v>790</v>
      </c>
      <c r="B3680" s="178" t="s">
        <v>1341</v>
      </c>
      <c r="C3680" s="3"/>
      <c r="D3680" s="3"/>
      <c r="E3680" s="9" t="s">
        <v>278</v>
      </c>
      <c r="F3680" s="9" t="s">
        <v>278</v>
      </c>
      <c r="G3680" s="9" t="s">
        <v>278</v>
      </c>
      <c r="H3680" s="9" t="s">
        <v>278</v>
      </c>
      <c r="I3680" s="9">
        <v>1368.8999999999978</v>
      </c>
      <c r="J3680" s="9">
        <v>1600.7999999999938</v>
      </c>
      <c r="K3680" s="9">
        <v>1816.8000000000029</v>
      </c>
      <c r="L3680" s="9">
        <v>2370.3999999999996</v>
      </c>
      <c r="M3680" s="9" t="s">
        <v>278</v>
      </c>
      <c r="P3680" s="65">
        <f t="shared" si="99"/>
        <v>7156.8999999999942</v>
      </c>
    </row>
    <row r="3681" spans="1:18" ht="15">
      <c r="A3681" s="28" t="s">
        <v>791</v>
      </c>
      <c r="B3681" s="61" t="s">
        <v>158</v>
      </c>
      <c r="E3681" s="9" t="s">
        <v>278</v>
      </c>
      <c r="F3681" s="9" t="s">
        <v>278</v>
      </c>
      <c r="G3681" s="9">
        <v>2414.9</v>
      </c>
      <c r="H3681" s="9">
        <v>2070.3500000000022</v>
      </c>
      <c r="I3681" s="188">
        <v>2130.4999999999982</v>
      </c>
      <c r="J3681" s="9" t="s">
        <v>278</v>
      </c>
      <c r="K3681" s="9" t="s">
        <v>278</v>
      </c>
      <c r="L3681" s="9" t="s">
        <v>278</v>
      </c>
      <c r="M3681" s="9" t="s">
        <v>278</v>
      </c>
      <c r="P3681" s="65">
        <f t="shared" si="99"/>
        <v>6615.75</v>
      </c>
      <c r="R3681" t="s">
        <v>284</v>
      </c>
    </row>
    <row r="3682" spans="1:18" ht="15">
      <c r="A3682" s="28" t="s">
        <v>792</v>
      </c>
      <c r="B3682" s="61" t="s">
        <v>2210</v>
      </c>
      <c r="C3682" s="3"/>
      <c r="D3682" s="3"/>
      <c r="E3682" s="9" t="s">
        <v>278</v>
      </c>
      <c r="F3682" s="9" t="s">
        <v>278</v>
      </c>
      <c r="G3682" s="9" t="s">
        <v>278</v>
      </c>
      <c r="H3682" s="9" t="s">
        <v>278</v>
      </c>
      <c r="I3682" s="9" t="s">
        <v>278</v>
      </c>
      <c r="J3682" s="9" t="s">
        <v>278</v>
      </c>
      <c r="K3682" s="9" t="s">
        <v>278</v>
      </c>
      <c r="L3682" s="9">
        <v>2397.4000000000015</v>
      </c>
      <c r="M3682" s="90">
        <v>3934.7000000000003</v>
      </c>
      <c r="N3682" s="65"/>
      <c r="P3682" s="65">
        <f t="shared" si="99"/>
        <v>6332.1000000000022</v>
      </c>
      <c r="R3682" t="s">
        <v>287</v>
      </c>
    </row>
    <row r="3683" spans="1:18" ht="15">
      <c r="A3683" s="28" t="s">
        <v>793</v>
      </c>
      <c r="B3683" s="239" t="s">
        <v>1671</v>
      </c>
      <c r="C3683" s="3"/>
      <c r="D3683" s="3"/>
      <c r="E3683" s="9" t="s">
        <v>278</v>
      </c>
      <c r="F3683" s="9" t="s">
        <v>278</v>
      </c>
      <c r="G3683" s="9" t="s">
        <v>278</v>
      </c>
      <c r="H3683" s="9" t="s">
        <v>278</v>
      </c>
      <c r="I3683" s="9" t="s">
        <v>278</v>
      </c>
      <c r="J3683" s="9" t="s">
        <v>278</v>
      </c>
      <c r="K3683" s="9">
        <v>1449.1000000000004</v>
      </c>
      <c r="L3683" s="9">
        <v>1834.2000000000007</v>
      </c>
      <c r="M3683" s="65">
        <v>2424.8000000000002</v>
      </c>
      <c r="P3683" s="65">
        <f t="shared" si="99"/>
        <v>5708.1000000000013</v>
      </c>
    </row>
    <row r="3684" spans="1:18" ht="15">
      <c r="A3684" s="28" t="s">
        <v>794</v>
      </c>
      <c r="B3684" s="239" t="s">
        <v>1654</v>
      </c>
      <c r="C3684" s="3"/>
      <c r="D3684" s="3"/>
      <c r="E3684" s="9" t="s">
        <v>278</v>
      </c>
      <c r="F3684" s="9" t="s">
        <v>278</v>
      </c>
      <c r="G3684" s="9" t="s">
        <v>278</v>
      </c>
      <c r="H3684" s="9" t="s">
        <v>278</v>
      </c>
      <c r="I3684" s="9" t="s">
        <v>278</v>
      </c>
      <c r="J3684" s="9">
        <v>1775.6000000000013</v>
      </c>
      <c r="K3684" s="9">
        <v>1289.5999999999985</v>
      </c>
      <c r="L3684" s="9">
        <v>1546.8999999999969</v>
      </c>
      <c r="M3684" s="65">
        <v>1016.5</v>
      </c>
      <c r="P3684" s="65">
        <f t="shared" si="99"/>
        <v>5628.5999999999967</v>
      </c>
    </row>
    <row r="3685" spans="1:18" ht="15">
      <c r="A3685" s="28" t="s">
        <v>795</v>
      </c>
      <c r="B3685" s="61" t="s">
        <v>2192</v>
      </c>
      <c r="C3685" s="3"/>
      <c r="D3685" s="3"/>
      <c r="E3685" s="9" t="s">
        <v>278</v>
      </c>
      <c r="F3685" s="9" t="s">
        <v>278</v>
      </c>
      <c r="G3685" s="9" t="s">
        <v>278</v>
      </c>
      <c r="H3685" s="9" t="s">
        <v>278</v>
      </c>
      <c r="I3685" s="9" t="s">
        <v>278</v>
      </c>
      <c r="J3685" s="9" t="s">
        <v>278</v>
      </c>
      <c r="K3685" s="9" t="s">
        <v>278</v>
      </c>
      <c r="L3685" s="9">
        <v>1574.8000000000047</v>
      </c>
      <c r="M3685" s="90">
        <v>4038.2000000000003</v>
      </c>
      <c r="N3685" s="65"/>
      <c r="P3685" s="65">
        <f t="shared" si="99"/>
        <v>5613.0000000000055</v>
      </c>
      <c r="R3685" t="s">
        <v>284</v>
      </c>
    </row>
    <row r="3686" spans="1:18" ht="15">
      <c r="A3686" s="28" t="s">
        <v>796</v>
      </c>
      <c r="B3686" s="61" t="s">
        <v>2191</v>
      </c>
      <c r="C3686" s="3"/>
      <c r="D3686" s="3"/>
      <c r="E3686" s="9" t="s">
        <v>278</v>
      </c>
      <c r="F3686" s="9" t="s">
        <v>278</v>
      </c>
      <c r="G3686" s="9" t="s">
        <v>278</v>
      </c>
      <c r="H3686" s="9" t="s">
        <v>278</v>
      </c>
      <c r="I3686" s="9" t="s">
        <v>278</v>
      </c>
      <c r="J3686" s="9" t="s">
        <v>278</v>
      </c>
      <c r="K3686" s="9" t="s">
        <v>278</v>
      </c>
      <c r="L3686" s="9">
        <v>2513.6000000000022</v>
      </c>
      <c r="M3686" s="65">
        <v>2786.4999999999995</v>
      </c>
      <c r="N3686" s="65"/>
      <c r="P3686" s="65">
        <f t="shared" si="99"/>
        <v>5300.1000000000022</v>
      </c>
    </row>
    <row r="3687" spans="1:18" ht="15">
      <c r="A3687" s="28" t="s">
        <v>797</v>
      </c>
      <c r="B3687" s="61" t="s">
        <v>2209</v>
      </c>
      <c r="C3687" s="3"/>
      <c r="D3687" s="3"/>
      <c r="E3687" s="9" t="s">
        <v>278</v>
      </c>
      <c r="F3687" s="9" t="s">
        <v>278</v>
      </c>
      <c r="G3687" s="9" t="s">
        <v>278</v>
      </c>
      <c r="H3687" s="9" t="s">
        <v>278</v>
      </c>
      <c r="I3687" s="9" t="s">
        <v>278</v>
      </c>
      <c r="J3687" s="9" t="s">
        <v>278</v>
      </c>
      <c r="K3687" s="9" t="s">
        <v>278</v>
      </c>
      <c r="L3687" s="9">
        <v>1967.5999999999985</v>
      </c>
      <c r="M3687" s="65">
        <v>3298.2000000000003</v>
      </c>
      <c r="N3687" s="65"/>
      <c r="P3687" s="65">
        <f t="shared" si="99"/>
        <v>5265.7999999999993</v>
      </c>
    </row>
    <row r="3688" spans="1:18" ht="15">
      <c r="A3688" s="28" t="s">
        <v>798</v>
      </c>
      <c r="B3688" s="61" t="s">
        <v>2198</v>
      </c>
      <c r="C3688" s="3"/>
      <c r="D3688" s="3"/>
      <c r="E3688" s="9" t="s">
        <v>278</v>
      </c>
      <c r="F3688" s="9" t="s">
        <v>278</v>
      </c>
      <c r="G3688" s="9" t="s">
        <v>278</v>
      </c>
      <c r="H3688" s="9" t="s">
        <v>278</v>
      </c>
      <c r="I3688" s="9" t="s">
        <v>278</v>
      </c>
      <c r="J3688" s="9" t="s">
        <v>278</v>
      </c>
      <c r="K3688" s="9" t="s">
        <v>278</v>
      </c>
      <c r="L3688" s="9">
        <v>1973.0999999999967</v>
      </c>
      <c r="M3688" s="65">
        <v>3172.5</v>
      </c>
      <c r="N3688" s="65"/>
      <c r="P3688" s="65">
        <f t="shared" si="99"/>
        <v>5145.5999999999967</v>
      </c>
    </row>
    <row r="3689" spans="1:18" ht="15">
      <c r="A3689" s="28" t="s">
        <v>799</v>
      </c>
      <c r="B3689" s="239" t="s">
        <v>1690</v>
      </c>
      <c r="C3689" s="3"/>
      <c r="D3689" s="3"/>
      <c r="E3689" s="9" t="s">
        <v>278</v>
      </c>
      <c r="F3689" s="9" t="s">
        <v>278</v>
      </c>
      <c r="G3689" s="9" t="s">
        <v>278</v>
      </c>
      <c r="H3689" s="9" t="s">
        <v>278</v>
      </c>
      <c r="I3689" s="9" t="s">
        <v>278</v>
      </c>
      <c r="J3689" s="9" t="s">
        <v>278</v>
      </c>
      <c r="K3689" s="9">
        <v>2671.7000000000007</v>
      </c>
      <c r="L3689" s="9">
        <v>695.50000000000182</v>
      </c>
      <c r="M3689" s="65">
        <v>1737.1000000000001</v>
      </c>
      <c r="P3689" s="65">
        <f t="shared" si="99"/>
        <v>5104.3000000000029</v>
      </c>
    </row>
    <row r="3690" spans="1:18" ht="15">
      <c r="A3690" s="28" t="s">
        <v>800</v>
      </c>
      <c r="B3690" s="239" t="s">
        <v>2190</v>
      </c>
      <c r="C3690" s="3"/>
      <c r="D3690" s="3"/>
      <c r="E3690" s="9" t="s">
        <v>278</v>
      </c>
      <c r="F3690" s="9" t="s">
        <v>278</v>
      </c>
      <c r="G3690" s="9" t="s">
        <v>278</v>
      </c>
      <c r="H3690" s="9" t="s">
        <v>278</v>
      </c>
      <c r="I3690" s="9" t="s">
        <v>278</v>
      </c>
      <c r="J3690" s="9" t="s">
        <v>278</v>
      </c>
      <c r="K3690" s="9" t="s">
        <v>278</v>
      </c>
      <c r="L3690" s="9">
        <v>1046.7999999999984</v>
      </c>
      <c r="M3690" s="65">
        <v>4045.2000000000003</v>
      </c>
      <c r="N3690" s="65"/>
      <c r="P3690" s="65">
        <f t="shared" si="99"/>
        <v>5091.9999999999982</v>
      </c>
      <c r="R3690" t="s">
        <v>283</v>
      </c>
    </row>
    <row r="3691" spans="1:18" ht="15">
      <c r="A3691" s="28" t="s">
        <v>801</v>
      </c>
      <c r="B3691" s="61" t="s">
        <v>2201</v>
      </c>
      <c r="C3691" s="3"/>
      <c r="D3691" s="3"/>
      <c r="E3691" s="9" t="s">
        <v>278</v>
      </c>
      <c r="F3691" s="9" t="s">
        <v>278</v>
      </c>
      <c r="G3691" s="9" t="s">
        <v>278</v>
      </c>
      <c r="H3691" s="9" t="s">
        <v>278</v>
      </c>
      <c r="I3691" s="9" t="s">
        <v>278</v>
      </c>
      <c r="J3691" s="9" t="s">
        <v>278</v>
      </c>
      <c r="K3691" s="9" t="s">
        <v>278</v>
      </c>
      <c r="L3691" s="9">
        <v>2547.6999999999989</v>
      </c>
      <c r="M3691" s="65">
        <v>2523.7999999999993</v>
      </c>
      <c r="N3691" s="65"/>
      <c r="P3691" s="65">
        <f t="shared" si="99"/>
        <v>5071.4999999999982</v>
      </c>
    </row>
    <row r="3692" spans="1:18" ht="15">
      <c r="A3692" s="28" t="s">
        <v>802</v>
      </c>
      <c r="B3692" s="61" t="s">
        <v>2196</v>
      </c>
      <c r="C3692" s="3"/>
      <c r="D3692" s="3"/>
      <c r="E3692" s="9" t="s">
        <v>278</v>
      </c>
      <c r="F3692" s="9" t="s">
        <v>278</v>
      </c>
      <c r="G3692" s="9" t="s">
        <v>278</v>
      </c>
      <c r="H3692" s="9" t="s">
        <v>278</v>
      </c>
      <c r="I3692" s="9" t="s">
        <v>278</v>
      </c>
      <c r="J3692" s="9" t="s">
        <v>278</v>
      </c>
      <c r="K3692" s="9" t="s">
        <v>278</v>
      </c>
      <c r="L3692" s="9">
        <v>1787.2000000000044</v>
      </c>
      <c r="M3692" s="65">
        <v>3245.6999999999994</v>
      </c>
      <c r="N3692" s="65"/>
      <c r="P3692" s="65">
        <f t="shared" si="99"/>
        <v>5032.9000000000033</v>
      </c>
    </row>
    <row r="3693" spans="1:18" ht="15">
      <c r="A3693" s="28" t="s">
        <v>803</v>
      </c>
      <c r="B3693" s="61" t="s">
        <v>2213</v>
      </c>
      <c r="C3693" s="3"/>
      <c r="D3693" s="3"/>
      <c r="E3693" s="9" t="s">
        <v>278</v>
      </c>
      <c r="F3693" s="9" t="s">
        <v>278</v>
      </c>
      <c r="G3693" s="9" t="s">
        <v>278</v>
      </c>
      <c r="H3693" s="9" t="s">
        <v>278</v>
      </c>
      <c r="I3693" s="9" t="s">
        <v>278</v>
      </c>
      <c r="J3693" s="9" t="s">
        <v>278</v>
      </c>
      <c r="K3693" s="9" t="s">
        <v>278</v>
      </c>
      <c r="L3693" s="9">
        <v>1450.2999999999993</v>
      </c>
      <c r="M3693" s="65">
        <v>3362.8999999999996</v>
      </c>
      <c r="N3693" s="65"/>
      <c r="P3693" s="65">
        <f t="shared" si="99"/>
        <v>4813.1999999999989</v>
      </c>
    </row>
    <row r="3694" spans="1:18" ht="15">
      <c r="A3694" s="28" t="s">
        <v>804</v>
      </c>
      <c r="B3694" s="61" t="s">
        <v>178</v>
      </c>
      <c r="E3694" s="9">
        <v>2055</v>
      </c>
      <c r="F3694" s="9">
        <v>2642.9</v>
      </c>
      <c r="G3694" s="9" t="s">
        <v>278</v>
      </c>
      <c r="H3694" s="9" t="s">
        <v>278</v>
      </c>
      <c r="I3694" s="9" t="s">
        <v>278</v>
      </c>
      <c r="J3694" s="9" t="s">
        <v>278</v>
      </c>
      <c r="K3694" s="9" t="s">
        <v>278</v>
      </c>
      <c r="L3694" s="9" t="s">
        <v>278</v>
      </c>
      <c r="M3694" s="9" t="s">
        <v>278</v>
      </c>
      <c r="P3694" s="65">
        <f t="shared" si="99"/>
        <v>4697.8999999999996</v>
      </c>
    </row>
    <row r="3695" spans="1:18" ht="15">
      <c r="A3695" s="28" t="s">
        <v>805</v>
      </c>
      <c r="B3695" s="239" t="s">
        <v>1656</v>
      </c>
      <c r="C3695" s="3"/>
      <c r="D3695" s="3"/>
      <c r="E3695" s="9" t="s">
        <v>278</v>
      </c>
      <c r="F3695" s="9" t="s">
        <v>278</v>
      </c>
      <c r="G3695" s="9" t="s">
        <v>278</v>
      </c>
      <c r="H3695" s="9" t="s">
        <v>278</v>
      </c>
      <c r="I3695" s="9" t="s">
        <v>278</v>
      </c>
      <c r="J3695" s="9">
        <v>2042.4000000000051</v>
      </c>
      <c r="K3695" s="9">
        <v>2609.399999999996</v>
      </c>
      <c r="L3695" s="9" t="s">
        <v>278</v>
      </c>
      <c r="M3695" s="9" t="s">
        <v>278</v>
      </c>
      <c r="P3695" s="65">
        <f t="shared" si="99"/>
        <v>4651.8000000000011</v>
      </c>
    </row>
    <row r="3696" spans="1:18" ht="15">
      <c r="A3696" s="28" t="s">
        <v>806</v>
      </c>
      <c r="B3696" s="61" t="s">
        <v>2195</v>
      </c>
      <c r="C3696" s="3"/>
      <c r="D3696" s="3"/>
      <c r="E3696" s="9" t="s">
        <v>278</v>
      </c>
      <c r="F3696" s="9" t="s">
        <v>278</v>
      </c>
      <c r="G3696" s="9" t="s">
        <v>278</v>
      </c>
      <c r="H3696" s="9" t="s">
        <v>278</v>
      </c>
      <c r="I3696" s="9" t="s">
        <v>278</v>
      </c>
      <c r="J3696" s="9" t="s">
        <v>278</v>
      </c>
      <c r="K3696" s="9" t="s">
        <v>278</v>
      </c>
      <c r="L3696" s="9">
        <v>1659.1999999999953</v>
      </c>
      <c r="M3696" s="65">
        <v>2947.3999999999996</v>
      </c>
      <c r="N3696" s="65"/>
      <c r="P3696" s="65">
        <f t="shared" si="99"/>
        <v>4606.5999999999949</v>
      </c>
    </row>
    <row r="3697" spans="1:18" ht="15">
      <c r="A3697" s="28" t="s">
        <v>807</v>
      </c>
      <c r="B3697" s="61" t="s">
        <v>2199</v>
      </c>
      <c r="C3697" s="3"/>
      <c r="D3697" s="3"/>
      <c r="E3697" s="9" t="s">
        <v>278</v>
      </c>
      <c r="F3697" s="9" t="s">
        <v>278</v>
      </c>
      <c r="G3697" s="9" t="s">
        <v>278</v>
      </c>
      <c r="H3697" s="9" t="s">
        <v>278</v>
      </c>
      <c r="I3697" s="9" t="s">
        <v>278</v>
      </c>
      <c r="J3697" s="9" t="s">
        <v>278</v>
      </c>
      <c r="K3697" s="9" t="s">
        <v>278</v>
      </c>
      <c r="L3697" s="9">
        <v>2282.5999999999985</v>
      </c>
      <c r="M3697" s="65">
        <v>2256.6000000000004</v>
      </c>
      <c r="N3697" s="65"/>
      <c r="P3697" s="65">
        <f t="shared" si="99"/>
        <v>4539.1999999999989</v>
      </c>
    </row>
    <row r="3698" spans="1:18" ht="15">
      <c r="A3698" s="28" t="s">
        <v>808</v>
      </c>
      <c r="B3698" s="61" t="s">
        <v>2194</v>
      </c>
      <c r="C3698" s="3"/>
      <c r="D3698" s="3"/>
      <c r="E3698" s="9" t="s">
        <v>278</v>
      </c>
      <c r="F3698" s="9" t="s">
        <v>278</v>
      </c>
      <c r="G3698" s="9" t="s">
        <v>278</v>
      </c>
      <c r="H3698" s="9" t="s">
        <v>278</v>
      </c>
      <c r="I3698" s="9" t="s">
        <v>278</v>
      </c>
      <c r="J3698" s="9" t="s">
        <v>278</v>
      </c>
      <c r="K3698" s="9" t="s">
        <v>278</v>
      </c>
      <c r="L3698" s="9">
        <v>1668.2999999999993</v>
      </c>
      <c r="M3698" s="65">
        <v>2818.2000000000003</v>
      </c>
      <c r="N3698" s="65"/>
      <c r="P3698" s="65">
        <f t="shared" si="99"/>
        <v>4486.5</v>
      </c>
    </row>
    <row r="3699" spans="1:18" ht="15">
      <c r="A3699" s="28" t="s">
        <v>809</v>
      </c>
      <c r="B3699" s="61" t="s">
        <v>649</v>
      </c>
      <c r="E3699" s="9" t="s">
        <v>278</v>
      </c>
      <c r="F3699" s="9" t="s">
        <v>278</v>
      </c>
      <c r="G3699" s="9" t="s">
        <v>278</v>
      </c>
      <c r="H3699" s="188">
        <v>3079.8000000000011</v>
      </c>
      <c r="I3699" s="9">
        <v>1272.2000000000007</v>
      </c>
      <c r="J3699" s="9" t="s">
        <v>278</v>
      </c>
      <c r="K3699" s="9" t="s">
        <v>278</v>
      </c>
      <c r="L3699" s="9" t="s">
        <v>278</v>
      </c>
      <c r="M3699" s="9" t="s">
        <v>278</v>
      </c>
      <c r="P3699" s="65">
        <f t="shared" si="99"/>
        <v>4352.0000000000018</v>
      </c>
      <c r="R3699" t="s">
        <v>288</v>
      </c>
    </row>
    <row r="3700" spans="1:18" ht="15">
      <c r="A3700" s="28" t="s">
        <v>810</v>
      </c>
      <c r="B3700" s="61" t="s">
        <v>2707</v>
      </c>
      <c r="C3700" s="3"/>
      <c r="D3700" s="3"/>
      <c r="E3700" s="9" t="s">
        <v>278</v>
      </c>
      <c r="F3700" s="9" t="s">
        <v>278</v>
      </c>
      <c r="G3700" s="9" t="s">
        <v>278</v>
      </c>
      <c r="H3700" s="9" t="s">
        <v>278</v>
      </c>
      <c r="I3700" s="9" t="s">
        <v>278</v>
      </c>
      <c r="J3700" s="9" t="s">
        <v>278</v>
      </c>
      <c r="K3700" s="9" t="s">
        <v>278</v>
      </c>
      <c r="L3700" s="9" t="s">
        <v>278</v>
      </c>
      <c r="M3700" s="115">
        <v>4323</v>
      </c>
      <c r="N3700" s="65"/>
      <c r="P3700" s="65">
        <f t="shared" si="99"/>
        <v>4323</v>
      </c>
      <c r="R3700" t="s">
        <v>282</v>
      </c>
    </row>
    <row r="3701" spans="1:18" ht="15">
      <c r="A3701" s="28" t="s">
        <v>811</v>
      </c>
      <c r="B3701" s="61" t="s">
        <v>2208</v>
      </c>
      <c r="C3701" s="3"/>
      <c r="D3701" s="3"/>
      <c r="E3701" s="9" t="s">
        <v>278</v>
      </c>
      <c r="F3701" s="9" t="s">
        <v>278</v>
      </c>
      <c r="G3701" s="9" t="s">
        <v>278</v>
      </c>
      <c r="H3701" s="9" t="s">
        <v>278</v>
      </c>
      <c r="I3701" s="9" t="s">
        <v>278</v>
      </c>
      <c r="J3701" s="9" t="s">
        <v>278</v>
      </c>
      <c r="K3701" s="9" t="s">
        <v>278</v>
      </c>
      <c r="L3701" s="9">
        <v>1227.3000000000011</v>
      </c>
      <c r="M3701" s="65">
        <v>3085.9</v>
      </c>
      <c r="N3701" s="65"/>
      <c r="P3701" s="65">
        <f t="shared" ref="P3701:P3732" si="100">SUM(E3701:M3701)</f>
        <v>4313.2000000000007</v>
      </c>
    </row>
    <row r="3702" spans="1:18" ht="15">
      <c r="A3702" s="28" t="s">
        <v>812</v>
      </c>
      <c r="B3702" s="239" t="s">
        <v>1693</v>
      </c>
      <c r="C3702" s="3"/>
      <c r="D3702" s="3"/>
      <c r="E3702" s="9" t="s">
        <v>278</v>
      </c>
      <c r="F3702" s="9" t="s">
        <v>278</v>
      </c>
      <c r="G3702" s="9" t="s">
        <v>278</v>
      </c>
      <c r="H3702" s="9" t="s">
        <v>278</v>
      </c>
      <c r="I3702" s="9" t="s">
        <v>278</v>
      </c>
      <c r="J3702" s="9" t="s">
        <v>278</v>
      </c>
      <c r="K3702" s="9">
        <v>1187.2000000000025</v>
      </c>
      <c r="L3702" s="9">
        <v>1496.2999999999975</v>
      </c>
      <c r="M3702" s="65">
        <v>1608.5</v>
      </c>
      <c r="P3702" s="65">
        <f t="shared" si="100"/>
        <v>4292</v>
      </c>
    </row>
    <row r="3703" spans="1:18" ht="15">
      <c r="A3703" s="28" t="s">
        <v>813</v>
      </c>
      <c r="B3703" s="61" t="s">
        <v>2206</v>
      </c>
      <c r="C3703" s="3"/>
      <c r="D3703" s="3"/>
      <c r="E3703" s="9" t="s">
        <v>278</v>
      </c>
      <c r="F3703" s="9" t="s">
        <v>278</v>
      </c>
      <c r="G3703" s="9" t="s">
        <v>278</v>
      </c>
      <c r="H3703" s="9" t="s">
        <v>278</v>
      </c>
      <c r="I3703" s="9" t="s">
        <v>278</v>
      </c>
      <c r="J3703" s="9" t="s">
        <v>278</v>
      </c>
      <c r="K3703" s="9" t="s">
        <v>278</v>
      </c>
      <c r="L3703" s="9">
        <v>1239.7999999999993</v>
      </c>
      <c r="M3703" s="65">
        <v>2876.7499999999991</v>
      </c>
      <c r="N3703" s="65"/>
      <c r="P3703" s="65">
        <f t="shared" si="100"/>
        <v>4116.5499999999984</v>
      </c>
    </row>
    <row r="3704" spans="1:18" ht="15">
      <c r="A3704" s="28" t="s">
        <v>814</v>
      </c>
      <c r="B3704" s="178" t="s">
        <v>1335</v>
      </c>
      <c r="C3704" s="3"/>
      <c r="D3704" s="3"/>
      <c r="E3704" s="9" t="s">
        <v>278</v>
      </c>
      <c r="F3704" s="9" t="s">
        <v>278</v>
      </c>
      <c r="G3704" s="9" t="s">
        <v>278</v>
      </c>
      <c r="H3704" s="9" t="s">
        <v>278</v>
      </c>
      <c r="I3704" s="9">
        <v>1249.9999999999982</v>
      </c>
      <c r="J3704" s="9">
        <v>2719.7999999999938</v>
      </c>
      <c r="K3704" s="9" t="s">
        <v>278</v>
      </c>
      <c r="L3704" s="9" t="s">
        <v>278</v>
      </c>
      <c r="M3704" s="9" t="s">
        <v>278</v>
      </c>
      <c r="P3704" s="65">
        <f t="shared" si="100"/>
        <v>3969.799999999992</v>
      </c>
    </row>
    <row r="3705" spans="1:18" ht="15">
      <c r="A3705" s="28" t="s">
        <v>1946</v>
      </c>
      <c r="B3705" s="61" t="s">
        <v>2714</v>
      </c>
      <c r="C3705" s="3"/>
      <c r="D3705" s="3"/>
      <c r="E3705" s="9" t="s">
        <v>278</v>
      </c>
      <c r="F3705" s="9" t="s">
        <v>278</v>
      </c>
      <c r="G3705" s="9" t="s">
        <v>278</v>
      </c>
      <c r="H3705" s="9" t="s">
        <v>278</v>
      </c>
      <c r="I3705" s="9" t="s">
        <v>278</v>
      </c>
      <c r="J3705" s="9" t="s">
        <v>278</v>
      </c>
      <c r="K3705" s="9" t="s">
        <v>278</v>
      </c>
      <c r="L3705" s="9" t="s">
        <v>278</v>
      </c>
      <c r="M3705" s="90">
        <v>3965.9</v>
      </c>
      <c r="N3705" s="65"/>
      <c r="P3705" s="65">
        <f t="shared" si="100"/>
        <v>3965.9</v>
      </c>
      <c r="R3705" t="s">
        <v>292</v>
      </c>
    </row>
    <row r="3706" spans="1:18" ht="15">
      <c r="A3706" s="28" t="s">
        <v>2165</v>
      </c>
      <c r="B3706" s="61" t="s">
        <v>2211</v>
      </c>
      <c r="C3706" s="3"/>
      <c r="D3706" s="3"/>
      <c r="E3706" s="9" t="s">
        <v>278</v>
      </c>
      <c r="F3706" s="9" t="s">
        <v>278</v>
      </c>
      <c r="G3706" s="9" t="s">
        <v>278</v>
      </c>
      <c r="H3706" s="9" t="s">
        <v>278</v>
      </c>
      <c r="I3706" s="9" t="s">
        <v>278</v>
      </c>
      <c r="J3706" s="9" t="s">
        <v>278</v>
      </c>
      <c r="K3706" s="9" t="s">
        <v>278</v>
      </c>
      <c r="L3706" s="9">
        <v>974.69999999999891</v>
      </c>
      <c r="M3706" s="65">
        <v>2925.8</v>
      </c>
      <c r="N3706" s="65"/>
      <c r="P3706" s="65">
        <f t="shared" si="100"/>
        <v>3900.4999999999991</v>
      </c>
    </row>
    <row r="3707" spans="1:18" ht="15">
      <c r="A3707" s="28" t="s">
        <v>2166</v>
      </c>
      <c r="B3707" s="61" t="s">
        <v>2205</v>
      </c>
      <c r="C3707" s="3"/>
      <c r="D3707" s="3"/>
      <c r="E3707" s="9" t="s">
        <v>278</v>
      </c>
      <c r="F3707" s="9" t="s">
        <v>278</v>
      </c>
      <c r="G3707" s="9" t="s">
        <v>278</v>
      </c>
      <c r="H3707" s="9" t="s">
        <v>278</v>
      </c>
      <c r="I3707" s="9" t="s">
        <v>278</v>
      </c>
      <c r="J3707" s="9" t="s">
        <v>278</v>
      </c>
      <c r="K3707" s="9" t="s">
        <v>278</v>
      </c>
      <c r="L3707" s="9">
        <v>1100.7999999999975</v>
      </c>
      <c r="M3707" s="65">
        <v>2777.6</v>
      </c>
      <c r="N3707" s="65"/>
      <c r="P3707" s="65">
        <f t="shared" si="100"/>
        <v>3878.3999999999974</v>
      </c>
    </row>
    <row r="3708" spans="1:18" ht="15">
      <c r="A3708" s="28" t="s">
        <v>2167</v>
      </c>
      <c r="B3708" s="61" t="s">
        <v>2197</v>
      </c>
      <c r="C3708" s="3"/>
      <c r="D3708" s="3"/>
      <c r="E3708" s="9" t="s">
        <v>278</v>
      </c>
      <c r="F3708" s="9" t="s">
        <v>278</v>
      </c>
      <c r="G3708" s="9" t="s">
        <v>278</v>
      </c>
      <c r="H3708" s="9" t="s">
        <v>278</v>
      </c>
      <c r="I3708" s="9" t="s">
        <v>278</v>
      </c>
      <c r="J3708" s="9" t="s">
        <v>278</v>
      </c>
      <c r="K3708" s="9" t="s">
        <v>278</v>
      </c>
      <c r="L3708" s="9">
        <v>658.10000000000218</v>
      </c>
      <c r="M3708" s="65">
        <v>3219.9999999999995</v>
      </c>
      <c r="N3708" s="65"/>
      <c r="P3708" s="65">
        <f t="shared" si="100"/>
        <v>3878.1000000000017</v>
      </c>
    </row>
    <row r="3709" spans="1:18" ht="15">
      <c r="A3709" s="28" t="s">
        <v>2168</v>
      </c>
      <c r="B3709" s="61" t="s">
        <v>2717</v>
      </c>
      <c r="C3709" s="3"/>
      <c r="D3709" s="3"/>
      <c r="E3709" s="9" t="s">
        <v>278</v>
      </c>
      <c r="F3709" s="9" t="s">
        <v>278</v>
      </c>
      <c r="G3709" s="9" t="s">
        <v>278</v>
      </c>
      <c r="H3709" s="9" t="s">
        <v>278</v>
      </c>
      <c r="I3709" s="9" t="s">
        <v>278</v>
      </c>
      <c r="J3709" s="9" t="s">
        <v>278</v>
      </c>
      <c r="K3709" s="9" t="s">
        <v>278</v>
      </c>
      <c r="L3709" s="9" t="s">
        <v>278</v>
      </c>
      <c r="M3709" s="65">
        <v>3805.3</v>
      </c>
      <c r="N3709" s="65"/>
      <c r="P3709" s="65">
        <f t="shared" si="100"/>
        <v>3805.3</v>
      </c>
    </row>
    <row r="3710" spans="1:18" ht="15">
      <c r="A3710" s="28" t="s">
        <v>2169</v>
      </c>
      <c r="B3710" s="239" t="s">
        <v>1665</v>
      </c>
      <c r="C3710" s="3"/>
      <c r="D3710" s="3"/>
      <c r="E3710" s="9" t="s">
        <v>278</v>
      </c>
      <c r="F3710" s="9" t="s">
        <v>278</v>
      </c>
      <c r="G3710" s="9" t="s">
        <v>278</v>
      </c>
      <c r="H3710" s="9" t="s">
        <v>278</v>
      </c>
      <c r="I3710" s="9" t="s">
        <v>278</v>
      </c>
      <c r="J3710" s="9" t="s">
        <v>278</v>
      </c>
      <c r="K3710" s="9">
        <v>1455.9000000000033</v>
      </c>
      <c r="L3710" s="9">
        <v>1028.1000000000004</v>
      </c>
      <c r="M3710" s="65">
        <v>1318.2</v>
      </c>
      <c r="P3710" s="65">
        <f t="shared" si="100"/>
        <v>3802.2000000000035</v>
      </c>
    </row>
    <row r="3711" spans="1:18" ht="15">
      <c r="A3711" s="28" t="s">
        <v>2170</v>
      </c>
      <c r="B3711" s="61" t="s">
        <v>2720</v>
      </c>
      <c r="C3711" s="3"/>
      <c r="D3711" s="3"/>
      <c r="E3711" s="9" t="s">
        <v>278</v>
      </c>
      <c r="F3711" s="9" t="s">
        <v>278</v>
      </c>
      <c r="G3711" s="9" t="s">
        <v>278</v>
      </c>
      <c r="H3711" s="9" t="s">
        <v>278</v>
      </c>
      <c r="I3711" s="9" t="s">
        <v>278</v>
      </c>
      <c r="J3711" s="9" t="s">
        <v>278</v>
      </c>
      <c r="K3711" s="9" t="s">
        <v>278</v>
      </c>
      <c r="L3711" s="9" t="s">
        <v>278</v>
      </c>
      <c r="M3711" s="65">
        <v>3745.6</v>
      </c>
      <c r="N3711" s="65"/>
      <c r="P3711" s="65">
        <f t="shared" si="100"/>
        <v>3745.6</v>
      </c>
    </row>
    <row r="3712" spans="1:18" ht="15">
      <c r="A3712" s="28" t="s">
        <v>2171</v>
      </c>
      <c r="B3712" s="61" t="s">
        <v>2718</v>
      </c>
      <c r="C3712" s="3"/>
      <c r="D3712" s="3"/>
      <c r="E3712" s="9" t="s">
        <v>278</v>
      </c>
      <c r="F3712" s="9" t="s">
        <v>278</v>
      </c>
      <c r="G3712" s="9" t="s">
        <v>278</v>
      </c>
      <c r="H3712" s="9" t="s">
        <v>278</v>
      </c>
      <c r="I3712" s="9" t="s">
        <v>278</v>
      </c>
      <c r="J3712" s="9" t="s">
        <v>278</v>
      </c>
      <c r="K3712" s="9" t="s">
        <v>278</v>
      </c>
      <c r="L3712" s="9" t="s">
        <v>278</v>
      </c>
      <c r="M3712" s="65">
        <v>3732.2999999999993</v>
      </c>
      <c r="N3712" s="65"/>
      <c r="P3712" s="65">
        <f t="shared" si="100"/>
        <v>3732.2999999999993</v>
      </c>
    </row>
    <row r="3713" spans="1:18" ht="15">
      <c r="A3713" s="28" t="s">
        <v>2172</v>
      </c>
      <c r="B3713" s="61" t="s">
        <v>2711</v>
      </c>
      <c r="C3713" s="3"/>
      <c r="D3713" s="3"/>
      <c r="E3713" s="9" t="s">
        <v>278</v>
      </c>
      <c r="F3713" s="9" t="s">
        <v>278</v>
      </c>
      <c r="G3713" s="9" t="s">
        <v>278</v>
      </c>
      <c r="H3713" s="9" t="s">
        <v>278</v>
      </c>
      <c r="I3713" s="9" t="s">
        <v>278</v>
      </c>
      <c r="J3713" s="9" t="s">
        <v>278</v>
      </c>
      <c r="K3713" s="9" t="s">
        <v>278</v>
      </c>
      <c r="L3713" s="9" t="s">
        <v>278</v>
      </c>
      <c r="M3713" s="65">
        <v>3601.2000000000003</v>
      </c>
      <c r="N3713" s="65"/>
      <c r="P3713" s="65">
        <f t="shared" si="100"/>
        <v>3601.2000000000003</v>
      </c>
    </row>
    <row r="3714" spans="1:18" ht="15">
      <c r="A3714" s="28" t="s">
        <v>2173</v>
      </c>
      <c r="B3714" s="61" t="s">
        <v>2207</v>
      </c>
      <c r="C3714" s="3"/>
      <c r="D3714" s="3"/>
      <c r="E3714" s="9" t="s">
        <v>278</v>
      </c>
      <c r="F3714" s="9" t="s">
        <v>278</v>
      </c>
      <c r="G3714" s="9" t="s">
        <v>278</v>
      </c>
      <c r="H3714" s="9" t="s">
        <v>278</v>
      </c>
      <c r="I3714" s="9" t="s">
        <v>278</v>
      </c>
      <c r="J3714" s="9" t="s">
        <v>278</v>
      </c>
      <c r="K3714" s="9" t="s">
        <v>278</v>
      </c>
      <c r="L3714" s="9">
        <v>1878.0499999999956</v>
      </c>
      <c r="M3714" s="65">
        <v>1699.1999999999998</v>
      </c>
      <c r="N3714" s="65"/>
      <c r="P3714" s="65">
        <f t="shared" si="100"/>
        <v>3577.2499999999955</v>
      </c>
    </row>
    <row r="3715" spans="1:18" ht="15">
      <c r="A3715" s="28" t="s">
        <v>2174</v>
      </c>
      <c r="B3715" s="61" t="s">
        <v>2715</v>
      </c>
      <c r="C3715" s="3"/>
      <c r="D3715" s="3"/>
      <c r="E3715" s="9" t="s">
        <v>278</v>
      </c>
      <c r="F3715" s="9" t="s">
        <v>278</v>
      </c>
      <c r="G3715" s="9" t="s">
        <v>278</v>
      </c>
      <c r="H3715" s="9" t="s">
        <v>278</v>
      </c>
      <c r="I3715" s="9" t="s">
        <v>278</v>
      </c>
      <c r="J3715" s="9" t="s">
        <v>278</v>
      </c>
      <c r="K3715" s="9" t="s">
        <v>278</v>
      </c>
      <c r="L3715" s="9" t="s">
        <v>278</v>
      </c>
      <c r="M3715" s="65">
        <v>3537.0999999999995</v>
      </c>
      <c r="N3715" s="65"/>
      <c r="P3715" s="65">
        <f t="shared" si="100"/>
        <v>3537.0999999999995</v>
      </c>
    </row>
    <row r="3716" spans="1:18" ht="15">
      <c r="A3716" s="28" t="s">
        <v>2175</v>
      </c>
      <c r="B3716" s="61" t="s">
        <v>180</v>
      </c>
      <c r="C3716" s="3"/>
      <c r="D3716" s="3"/>
      <c r="E3716" s="9" t="s">
        <v>278</v>
      </c>
      <c r="F3716" s="9" t="s">
        <v>278</v>
      </c>
      <c r="G3716" s="9" t="s">
        <v>278</v>
      </c>
      <c r="H3716" s="9" t="s">
        <v>278</v>
      </c>
      <c r="I3716" s="9" t="s">
        <v>278</v>
      </c>
      <c r="J3716" s="9" t="s">
        <v>278</v>
      </c>
      <c r="K3716" s="9" t="s">
        <v>278</v>
      </c>
      <c r="L3716" s="9">
        <v>1298.3000000000011</v>
      </c>
      <c r="M3716" s="65">
        <v>2199.1999999999998</v>
      </c>
      <c r="N3716" s="65"/>
      <c r="P3716" s="65">
        <f t="shared" si="100"/>
        <v>3497.5000000000009</v>
      </c>
    </row>
    <row r="3717" spans="1:18" ht="15">
      <c r="A3717" s="28" t="s">
        <v>2176</v>
      </c>
      <c r="B3717" s="61" t="s">
        <v>2699</v>
      </c>
      <c r="C3717" s="3"/>
      <c r="D3717" s="3"/>
      <c r="E3717" s="9" t="s">
        <v>278</v>
      </c>
      <c r="F3717" s="9" t="s">
        <v>278</v>
      </c>
      <c r="G3717" s="9" t="s">
        <v>278</v>
      </c>
      <c r="H3717" s="9" t="s">
        <v>278</v>
      </c>
      <c r="I3717" s="9" t="s">
        <v>278</v>
      </c>
      <c r="J3717" s="9" t="s">
        <v>278</v>
      </c>
      <c r="K3717" s="9" t="s">
        <v>278</v>
      </c>
      <c r="L3717" s="9" t="s">
        <v>278</v>
      </c>
      <c r="M3717" s="65">
        <v>3495.9</v>
      </c>
      <c r="N3717" s="65"/>
      <c r="P3717" s="65">
        <f t="shared" si="100"/>
        <v>3495.9</v>
      </c>
    </row>
    <row r="3718" spans="1:18" ht="15">
      <c r="A3718" s="28" t="s">
        <v>2177</v>
      </c>
      <c r="B3718" s="61" t="s">
        <v>2200</v>
      </c>
      <c r="C3718" s="3"/>
      <c r="D3718" s="3"/>
      <c r="E3718" s="9" t="s">
        <v>278</v>
      </c>
      <c r="F3718" s="9" t="s">
        <v>278</v>
      </c>
      <c r="G3718" s="9" t="s">
        <v>278</v>
      </c>
      <c r="H3718" s="9" t="s">
        <v>278</v>
      </c>
      <c r="I3718" s="9" t="s">
        <v>278</v>
      </c>
      <c r="J3718" s="9" t="s">
        <v>278</v>
      </c>
      <c r="K3718" s="9" t="s">
        <v>278</v>
      </c>
      <c r="L3718" s="9">
        <v>701.40000000000146</v>
      </c>
      <c r="M3718" s="65">
        <v>2710.3999999999996</v>
      </c>
      <c r="N3718" s="65"/>
      <c r="P3718" s="65">
        <f t="shared" si="100"/>
        <v>3411.8000000000011</v>
      </c>
    </row>
    <row r="3719" spans="1:18" ht="15">
      <c r="A3719" s="28" t="s">
        <v>2178</v>
      </c>
      <c r="B3719" s="61" t="s">
        <v>2725</v>
      </c>
      <c r="C3719" s="3"/>
      <c r="D3719" s="3"/>
      <c r="E3719" s="9" t="s">
        <v>278</v>
      </c>
      <c r="F3719" s="9" t="s">
        <v>278</v>
      </c>
      <c r="G3719" s="9" t="s">
        <v>278</v>
      </c>
      <c r="H3719" s="9" t="s">
        <v>278</v>
      </c>
      <c r="I3719" s="9" t="s">
        <v>278</v>
      </c>
      <c r="J3719" s="9" t="s">
        <v>278</v>
      </c>
      <c r="K3719" s="9" t="s">
        <v>278</v>
      </c>
      <c r="L3719" s="9" t="s">
        <v>278</v>
      </c>
      <c r="M3719" s="65">
        <v>3392.5</v>
      </c>
      <c r="N3719" s="65"/>
      <c r="P3719" s="65">
        <f t="shared" si="100"/>
        <v>3392.5</v>
      </c>
    </row>
    <row r="3720" spans="1:18" ht="15">
      <c r="A3720" s="28" t="s">
        <v>2179</v>
      </c>
      <c r="B3720" s="61" t="s">
        <v>2709</v>
      </c>
      <c r="C3720" s="3"/>
      <c r="D3720" s="3"/>
      <c r="E3720" s="9" t="s">
        <v>278</v>
      </c>
      <c r="F3720" s="9" t="s">
        <v>278</v>
      </c>
      <c r="G3720" s="9" t="s">
        <v>278</v>
      </c>
      <c r="H3720" s="9" t="s">
        <v>278</v>
      </c>
      <c r="I3720" s="9" t="s">
        <v>278</v>
      </c>
      <c r="J3720" s="9" t="s">
        <v>278</v>
      </c>
      <c r="K3720" s="9" t="s">
        <v>278</v>
      </c>
      <c r="L3720" s="9" t="s">
        <v>278</v>
      </c>
      <c r="M3720" s="65">
        <v>3331.9999999999986</v>
      </c>
      <c r="N3720" s="65"/>
      <c r="P3720" s="65">
        <f t="shared" si="100"/>
        <v>3331.9999999999986</v>
      </c>
    </row>
    <row r="3721" spans="1:18" ht="15">
      <c r="A3721" s="28" t="s">
        <v>2180</v>
      </c>
      <c r="B3721" s="61" t="s">
        <v>2212</v>
      </c>
      <c r="C3721" s="3"/>
      <c r="D3721" s="3"/>
      <c r="E3721" s="9" t="s">
        <v>278</v>
      </c>
      <c r="F3721" s="9" t="s">
        <v>278</v>
      </c>
      <c r="G3721" s="9" t="s">
        <v>278</v>
      </c>
      <c r="H3721" s="9" t="s">
        <v>278</v>
      </c>
      <c r="I3721" s="9" t="s">
        <v>278</v>
      </c>
      <c r="J3721" s="9" t="s">
        <v>278</v>
      </c>
      <c r="K3721" s="9" t="s">
        <v>278</v>
      </c>
      <c r="L3721" s="9">
        <v>1244.9500000000007</v>
      </c>
      <c r="M3721" s="65">
        <v>2063.7000000000003</v>
      </c>
      <c r="N3721" s="65"/>
      <c r="P3721" s="65">
        <f t="shared" si="100"/>
        <v>3308.650000000001</v>
      </c>
    </row>
    <row r="3722" spans="1:18" ht="15">
      <c r="A3722" s="28" t="s">
        <v>2181</v>
      </c>
      <c r="B3722" s="61" t="s">
        <v>2712</v>
      </c>
      <c r="C3722" s="3"/>
      <c r="D3722" s="3"/>
      <c r="E3722" s="9" t="s">
        <v>278</v>
      </c>
      <c r="F3722" s="9" t="s">
        <v>278</v>
      </c>
      <c r="G3722" s="9" t="s">
        <v>278</v>
      </c>
      <c r="H3722" s="9" t="s">
        <v>278</v>
      </c>
      <c r="I3722" s="9" t="s">
        <v>278</v>
      </c>
      <c r="J3722" s="9" t="s">
        <v>278</v>
      </c>
      <c r="K3722" s="9" t="s">
        <v>278</v>
      </c>
      <c r="L3722" s="9" t="s">
        <v>278</v>
      </c>
      <c r="M3722" s="65">
        <v>3287.7999999999997</v>
      </c>
      <c r="N3722" s="65"/>
      <c r="P3722" s="65">
        <f t="shared" si="100"/>
        <v>3287.7999999999997</v>
      </c>
    </row>
    <row r="3723" spans="1:18" ht="15">
      <c r="A3723" s="28" t="s">
        <v>2182</v>
      </c>
      <c r="B3723" s="61" t="s">
        <v>2722</v>
      </c>
      <c r="C3723" s="3"/>
      <c r="D3723" s="3"/>
      <c r="E3723" s="9" t="s">
        <v>278</v>
      </c>
      <c r="F3723" s="9" t="s">
        <v>278</v>
      </c>
      <c r="G3723" s="9" t="s">
        <v>278</v>
      </c>
      <c r="H3723" s="9" t="s">
        <v>278</v>
      </c>
      <c r="I3723" s="9" t="s">
        <v>278</v>
      </c>
      <c r="J3723" s="9" t="s">
        <v>278</v>
      </c>
      <c r="K3723" s="9" t="s">
        <v>278</v>
      </c>
      <c r="L3723" s="9" t="s">
        <v>278</v>
      </c>
      <c r="M3723" s="65">
        <v>3263.5</v>
      </c>
      <c r="N3723" s="65"/>
      <c r="P3723" s="65">
        <f t="shared" si="100"/>
        <v>3263.5</v>
      </c>
    </row>
    <row r="3724" spans="1:18" ht="15">
      <c r="A3724" s="28" t="s">
        <v>2183</v>
      </c>
      <c r="B3724" s="61" t="s">
        <v>2726</v>
      </c>
      <c r="C3724" s="3"/>
      <c r="D3724" s="3"/>
      <c r="E3724" s="9" t="s">
        <v>278</v>
      </c>
      <c r="F3724" s="9" t="s">
        <v>278</v>
      </c>
      <c r="G3724" s="9" t="s">
        <v>278</v>
      </c>
      <c r="H3724" s="9" t="s">
        <v>278</v>
      </c>
      <c r="I3724" s="9" t="s">
        <v>278</v>
      </c>
      <c r="J3724" s="9" t="s">
        <v>278</v>
      </c>
      <c r="K3724" s="9" t="s">
        <v>278</v>
      </c>
      <c r="L3724" s="9" t="s">
        <v>278</v>
      </c>
      <c r="M3724" s="65">
        <v>3250.9999999999995</v>
      </c>
      <c r="N3724" s="65"/>
      <c r="P3724" s="65">
        <f t="shared" si="100"/>
        <v>3250.9999999999995</v>
      </c>
    </row>
    <row r="3725" spans="1:18" ht="15">
      <c r="A3725" s="28" t="s">
        <v>2184</v>
      </c>
      <c r="B3725" s="239" t="s">
        <v>1670</v>
      </c>
      <c r="C3725" s="3"/>
      <c r="D3725" s="3"/>
      <c r="E3725" s="9" t="s">
        <v>278</v>
      </c>
      <c r="F3725" s="9" t="s">
        <v>278</v>
      </c>
      <c r="G3725" s="9" t="s">
        <v>278</v>
      </c>
      <c r="H3725" s="9" t="s">
        <v>278</v>
      </c>
      <c r="I3725" s="9" t="s">
        <v>278</v>
      </c>
      <c r="J3725" s="9" t="s">
        <v>278</v>
      </c>
      <c r="K3725" s="188">
        <v>3241.7000000000007</v>
      </c>
      <c r="L3725" s="9" t="s">
        <v>278</v>
      </c>
      <c r="M3725" s="9" t="s">
        <v>278</v>
      </c>
      <c r="P3725" s="65">
        <f t="shared" si="100"/>
        <v>3241.7000000000007</v>
      </c>
      <c r="R3725" t="s">
        <v>283</v>
      </c>
    </row>
    <row r="3726" spans="1:18" ht="15">
      <c r="A3726" s="28" t="s">
        <v>2185</v>
      </c>
      <c r="B3726" s="61" t="s">
        <v>2713</v>
      </c>
      <c r="C3726" s="3"/>
      <c r="D3726" s="3"/>
      <c r="E3726" s="9" t="s">
        <v>278</v>
      </c>
      <c r="F3726" s="9" t="s">
        <v>278</v>
      </c>
      <c r="G3726" s="9" t="s">
        <v>278</v>
      </c>
      <c r="H3726" s="9" t="s">
        <v>278</v>
      </c>
      <c r="I3726" s="9" t="s">
        <v>278</v>
      </c>
      <c r="J3726" s="9" t="s">
        <v>278</v>
      </c>
      <c r="K3726" s="9" t="s">
        <v>278</v>
      </c>
      <c r="L3726" s="9" t="s">
        <v>278</v>
      </c>
      <c r="M3726" s="65">
        <v>3208.9</v>
      </c>
      <c r="N3726" s="65"/>
      <c r="P3726" s="65">
        <f t="shared" si="100"/>
        <v>3208.9</v>
      </c>
    </row>
    <row r="3727" spans="1:18" ht="15">
      <c r="A3727" s="28" t="s">
        <v>2186</v>
      </c>
      <c r="B3727" s="61" t="s">
        <v>2710</v>
      </c>
      <c r="C3727" s="3"/>
      <c r="D3727" s="3"/>
      <c r="E3727" s="9" t="s">
        <v>278</v>
      </c>
      <c r="F3727" s="9" t="s">
        <v>278</v>
      </c>
      <c r="G3727" s="9" t="s">
        <v>278</v>
      </c>
      <c r="H3727" s="9" t="s">
        <v>278</v>
      </c>
      <c r="I3727" s="9" t="s">
        <v>278</v>
      </c>
      <c r="J3727" s="9" t="s">
        <v>278</v>
      </c>
      <c r="K3727" s="9" t="s">
        <v>278</v>
      </c>
      <c r="L3727" s="9" t="s">
        <v>278</v>
      </c>
      <c r="M3727" s="65">
        <v>3155.8</v>
      </c>
      <c r="N3727" s="65"/>
      <c r="P3727" s="65">
        <f t="shared" si="100"/>
        <v>3155.8</v>
      </c>
    </row>
    <row r="3728" spans="1:18" ht="15">
      <c r="A3728" s="28" t="s">
        <v>2187</v>
      </c>
      <c r="B3728" s="239" t="s">
        <v>1692</v>
      </c>
      <c r="C3728" s="3"/>
      <c r="D3728" s="3"/>
      <c r="E3728" s="9" t="s">
        <v>278</v>
      </c>
      <c r="F3728" s="9" t="s">
        <v>278</v>
      </c>
      <c r="G3728" s="9" t="s">
        <v>278</v>
      </c>
      <c r="H3728" s="9" t="s">
        <v>278</v>
      </c>
      <c r="I3728" s="9" t="s">
        <v>278</v>
      </c>
      <c r="J3728" s="9" t="s">
        <v>278</v>
      </c>
      <c r="K3728" s="9">
        <v>1540.6000000000013</v>
      </c>
      <c r="L3728" s="9">
        <v>1586.4999999999973</v>
      </c>
      <c r="M3728" s="9" t="s">
        <v>278</v>
      </c>
      <c r="P3728" s="65">
        <f t="shared" si="100"/>
        <v>3127.0999999999985</v>
      </c>
    </row>
    <row r="3729" spans="1:16" ht="15">
      <c r="A3729" s="28" t="s">
        <v>2188</v>
      </c>
      <c r="B3729" s="61" t="s">
        <v>2835</v>
      </c>
      <c r="C3729" s="3"/>
      <c r="D3729" s="3"/>
      <c r="E3729" s="9" t="s">
        <v>278</v>
      </c>
      <c r="F3729" s="9" t="s">
        <v>278</v>
      </c>
      <c r="G3729" s="9" t="s">
        <v>278</v>
      </c>
      <c r="H3729" s="9" t="s">
        <v>278</v>
      </c>
      <c r="I3729" s="9" t="s">
        <v>278</v>
      </c>
      <c r="J3729" s="9" t="s">
        <v>278</v>
      </c>
      <c r="K3729" s="9" t="s">
        <v>278</v>
      </c>
      <c r="L3729" s="9" t="s">
        <v>278</v>
      </c>
      <c r="M3729" s="65">
        <v>3123.7999999999997</v>
      </c>
      <c r="N3729" s="65"/>
      <c r="P3729" s="65">
        <f t="shared" si="100"/>
        <v>3123.7999999999997</v>
      </c>
    </row>
    <row r="3730" spans="1:16" ht="15">
      <c r="A3730" s="28" t="s">
        <v>2296</v>
      </c>
      <c r="B3730" s="61" t="s">
        <v>2721</v>
      </c>
      <c r="C3730" s="3"/>
      <c r="D3730" s="3"/>
      <c r="E3730" s="9" t="s">
        <v>278</v>
      </c>
      <c r="F3730" s="9" t="s">
        <v>278</v>
      </c>
      <c r="G3730" s="9" t="s">
        <v>278</v>
      </c>
      <c r="H3730" s="9" t="s">
        <v>278</v>
      </c>
      <c r="I3730" s="9" t="s">
        <v>278</v>
      </c>
      <c r="J3730" s="9" t="s">
        <v>278</v>
      </c>
      <c r="K3730" s="9" t="s">
        <v>278</v>
      </c>
      <c r="L3730" s="9" t="s">
        <v>278</v>
      </c>
      <c r="M3730" s="65">
        <v>3108.2000000000003</v>
      </c>
      <c r="N3730" s="65"/>
      <c r="P3730" s="65">
        <f t="shared" si="100"/>
        <v>3108.2000000000003</v>
      </c>
    </row>
    <row r="3731" spans="1:16" ht="15">
      <c r="A3731" s="28" t="s">
        <v>2297</v>
      </c>
      <c r="B3731" s="61" t="s">
        <v>2819</v>
      </c>
      <c r="C3731" s="3"/>
      <c r="D3731" s="3"/>
      <c r="E3731" s="9" t="s">
        <v>278</v>
      </c>
      <c r="F3731" s="9" t="s">
        <v>278</v>
      </c>
      <c r="G3731" s="9" t="s">
        <v>278</v>
      </c>
      <c r="H3731" s="9" t="s">
        <v>278</v>
      </c>
      <c r="I3731" s="9" t="s">
        <v>278</v>
      </c>
      <c r="J3731" s="9" t="s">
        <v>278</v>
      </c>
      <c r="K3731" s="9" t="s">
        <v>278</v>
      </c>
      <c r="L3731" s="9" t="s">
        <v>278</v>
      </c>
      <c r="M3731" s="65">
        <v>3037.7000000000003</v>
      </c>
      <c r="N3731" s="65"/>
      <c r="P3731" s="65">
        <f t="shared" si="100"/>
        <v>3037.7000000000003</v>
      </c>
    </row>
    <row r="3732" spans="1:16" ht="15">
      <c r="A3732" s="28" t="s">
        <v>2298</v>
      </c>
      <c r="B3732" s="61" t="s">
        <v>2705</v>
      </c>
      <c r="C3732" s="3"/>
      <c r="D3732" s="3"/>
      <c r="E3732" s="9" t="s">
        <v>278</v>
      </c>
      <c r="F3732" s="9" t="s">
        <v>278</v>
      </c>
      <c r="G3732" s="9" t="s">
        <v>278</v>
      </c>
      <c r="H3732" s="9" t="s">
        <v>278</v>
      </c>
      <c r="I3732" s="9" t="s">
        <v>278</v>
      </c>
      <c r="J3732" s="9" t="s">
        <v>278</v>
      </c>
      <c r="K3732" s="9" t="s">
        <v>278</v>
      </c>
      <c r="L3732" s="9" t="s">
        <v>278</v>
      </c>
      <c r="M3732" s="65">
        <v>2992.1</v>
      </c>
      <c r="N3732" s="65"/>
      <c r="P3732" s="65">
        <f t="shared" si="100"/>
        <v>2992.1</v>
      </c>
    </row>
    <row r="3733" spans="1:16" ht="15">
      <c r="A3733" s="253" t="s">
        <v>2676</v>
      </c>
      <c r="B3733" s="61" t="s">
        <v>2723</v>
      </c>
      <c r="C3733" s="3"/>
      <c r="D3733" s="3"/>
      <c r="E3733" s="9" t="s">
        <v>278</v>
      </c>
      <c r="F3733" s="9" t="s">
        <v>278</v>
      </c>
      <c r="G3733" s="9" t="s">
        <v>278</v>
      </c>
      <c r="H3733" s="9" t="s">
        <v>278</v>
      </c>
      <c r="I3733" s="9" t="s">
        <v>278</v>
      </c>
      <c r="J3733" s="9" t="s">
        <v>278</v>
      </c>
      <c r="K3733" s="9" t="s">
        <v>278</v>
      </c>
      <c r="L3733" s="9" t="s">
        <v>278</v>
      </c>
      <c r="M3733" s="65">
        <v>2952.6</v>
      </c>
      <c r="N3733" s="65"/>
      <c r="P3733" s="65">
        <f t="shared" ref="P3733:P3763" si="101">SUM(E3733:M3733)</f>
        <v>2952.6</v>
      </c>
    </row>
    <row r="3734" spans="1:16" ht="15">
      <c r="A3734" s="253" t="s">
        <v>2677</v>
      </c>
      <c r="B3734" s="61" t="s">
        <v>2202</v>
      </c>
      <c r="C3734" s="3"/>
      <c r="D3734" s="3"/>
      <c r="E3734" s="9" t="s">
        <v>278</v>
      </c>
      <c r="F3734" s="9" t="s">
        <v>278</v>
      </c>
      <c r="G3734" s="9" t="s">
        <v>278</v>
      </c>
      <c r="H3734" s="9" t="s">
        <v>278</v>
      </c>
      <c r="I3734" s="9" t="s">
        <v>278</v>
      </c>
      <c r="J3734" s="9" t="s">
        <v>278</v>
      </c>
      <c r="K3734" s="9" t="s">
        <v>278</v>
      </c>
      <c r="L3734" s="9">
        <v>1026.4000000000015</v>
      </c>
      <c r="M3734" s="65">
        <v>1923.85</v>
      </c>
      <c r="N3734" s="65"/>
      <c r="P3734" s="65">
        <f t="shared" si="101"/>
        <v>2950.2500000000014</v>
      </c>
    </row>
    <row r="3735" spans="1:16" ht="15">
      <c r="A3735" s="253" t="s">
        <v>2678</v>
      </c>
      <c r="B3735" s="61" t="s">
        <v>2706</v>
      </c>
      <c r="C3735" s="3"/>
      <c r="D3735" s="3"/>
      <c r="E3735" s="9" t="s">
        <v>278</v>
      </c>
      <c r="F3735" s="9" t="s">
        <v>278</v>
      </c>
      <c r="G3735" s="9" t="s">
        <v>278</v>
      </c>
      <c r="H3735" s="9" t="s">
        <v>278</v>
      </c>
      <c r="I3735" s="9" t="s">
        <v>278</v>
      </c>
      <c r="J3735" s="9" t="s">
        <v>278</v>
      </c>
      <c r="K3735" s="9" t="s">
        <v>278</v>
      </c>
      <c r="L3735" s="9" t="s">
        <v>278</v>
      </c>
      <c r="M3735" s="65">
        <v>2936.1000000000004</v>
      </c>
      <c r="N3735" s="65"/>
      <c r="P3735" s="65">
        <f t="shared" si="101"/>
        <v>2936.1000000000004</v>
      </c>
    </row>
    <row r="3736" spans="1:16" ht="15">
      <c r="A3736" s="253" t="s">
        <v>2679</v>
      </c>
      <c r="B3736" s="61" t="s">
        <v>2701</v>
      </c>
      <c r="C3736" s="3"/>
      <c r="D3736" s="3"/>
      <c r="E3736" s="9" t="s">
        <v>278</v>
      </c>
      <c r="F3736" s="9" t="s">
        <v>278</v>
      </c>
      <c r="G3736" s="9" t="s">
        <v>278</v>
      </c>
      <c r="H3736" s="9" t="s">
        <v>278</v>
      </c>
      <c r="I3736" s="9" t="s">
        <v>278</v>
      </c>
      <c r="J3736" s="9" t="s">
        <v>278</v>
      </c>
      <c r="K3736" s="9" t="s">
        <v>278</v>
      </c>
      <c r="L3736" s="9" t="s">
        <v>278</v>
      </c>
      <c r="M3736" s="65">
        <v>2926.8</v>
      </c>
      <c r="N3736" s="65"/>
      <c r="P3736" s="65">
        <f t="shared" si="101"/>
        <v>2926.8</v>
      </c>
    </row>
    <row r="3737" spans="1:16" ht="15">
      <c r="A3737" s="253" t="s">
        <v>2680</v>
      </c>
      <c r="B3737" s="61" t="s">
        <v>2193</v>
      </c>
      <c r="C3737" s="3"/>
      <c r="D3737" s="3"/>
      <c r="E3737" s="9" t="s">
        <v>278</v>
      </c>
      <c r="F3737" s="9" t="s">
        <v>278</v>
      </c>
      <c r="G3737" s="9" t="s">
        <v>278</v>
      </c>
      <c r="H3737" s="9" t="s">
        <v>278</v>
      </c>
      <c r="I3737" s="9" t="s">
        <v>278</v>
      </c>
      <c r="J3737" s="9" t="s">
        <v>278</v>
      </c>
      <c r="K3737" s="9" t="s">
        <v>278</v>
      </c>
      <c r="L3737" s="9">
        <v>2077.6499999999996</v>
      </c>
      <c r="M3737" s="65">
        <v>673.2</v>
      </c>
      <c r="N3737" s="65"/>
      <c r="P3737" s="65">
        <f t="shared" si="101"/>
        <v>2750.8499999999995</v>
      </c>
    </row>
    <row r="3738" spans="1:16" ht="15">
      <c r="A3738" s="253" t="s">
        <v>2681</v>
      </c>
      <c r="B3738" s="239" t="s">
        <v>1651</v>
      </c>
      <c r="C3738" s="3"/>
      <c r="D3738" s="3"/>
      <c r="E3738" s="9" t="s">
        <v>278</v>
      </c>
      <c r="F3738" s="9" t="s">
        <v>278</v>
      </c>
      <c r="G3738" s="9" t="s">
        <v>278</v>
      </c>
      <c r="H3738" s="9" t="s">
        <v>278</v>
      </c>
      <c r="I3738" s="9" t="s">
        <v>278</v>
      </c>
      <c r="J3738" s="9">
        <v>2621.7999999999947</v>
      </c>
      <c r="K3738" s="9" t="s">
        <v>278</v>
      </c>
      <c r="L3738" s="9" t="s">
        <v>278</v>
      </c>
      <c r="M3738" s="9" t="s">
        <v>278</v>
      </c>
      <c r="P3738" s="65">
        <f t="shared" si="101"/>
        <v>2621.7999999999947</v>
      </c>
    </row>
    <row r="3739" spans="1:16" ht="15">
      <c r="A3739" s="253" t="s">
        <v>2682</v>
      </c>
      <c r="B3739" s="61" t="s">
        <v>2716</v>
      </c>
      <c r="C3739" s="3"/>
      <c r="D3739" s="3"/>
      <c r="E3739" s="9" t="s">
        <v>278</v>
      </c>
      <c r="F3739" s="9" t="s">
        <v>278</v>
      </c>
      <c r="G3739" s="9" t="s">
        <v>278</v>
      </c>
      <c r="H3739" s="9" t="s">
        <v>278</v>
      </c>
      <c r="I3739" s="9" t="s">
        <v>278</v>
      </c>
      <c r="J3739" s="9" t="s">
        <v>278</v>
      </c>
      <c r="K3739" s="9" t="s">
        <v>278</v>
      </c>
      <c r="L3739" s="9" t="s">
        <v>278</v>
      </c>
      <c r="M3739" s="65">
        <v>2558.6</v>
      </c>
      <c r="N3739" s="65"/>
      <c r="P3739" s="65">
        <f t="shared" si="101"/>
        <v>2558.6</v>
      </c>
    </row>
    <row r="3740" spans="1:16" ht="15">
      <c r="A3740" s="253" t="s">
        <v>2683</v>
      </c>
      <c r="B3740" s="61" t="s">
        <v>2704</v>
      </c>
      <c r="C3740" s="3"/>
      <c r="D3740" s="3"/>
      <c r="E3740" s="9" t="s">
        <v>278</v>
      </c>
      <c r="F3740" s="9" t="s">
        <v>278</v>
      </c>
      <c r="G3740" s="9" t="s">
        <v>278</v>
      </c>
      <c r="H3740" s="9" t="s">
        <v>278</v>
      </c>
      <c r="I3740" s="9" t="s">
        <v>278</v>
      </c>
      <c r="J3740" s="9" t="s">
        <v>278</v>
      </c>
      <c r="K3740" s="9" t="s">
        <v>278</v>
      </c>
      <c r="L3740" s="9" t="s">
        <v>278</v>
      </c>
      <c r="M3740" s="65">
        <v>2517</v>
      </c>
      <c r="N3740" s="65"/>
      <c r="P3740" s="65">
        <f t="shared" si="101"/>
        <v>2517</v>
      </c>
    </row>
    <row r="3741" spans="1:16" ht="15">
      <c r="A3741" s="253" t="s">
        <v>2684</v>
      </c>
      <c r="B3741" s="61" t="s">
        <v>674</v>
      </c>
      <c r="E3741" s="9" t="s">
        <v>278</v>
      </c>
      <c r="F3741" s="9" t="s">
        <v>278</v>
      </c>
      <c r="G3741" s="9" t="s">
        <v>278</v>
      </c>
      <c r="H3741" s="9">
        <v>1440.2000000000044</v>
      </c>
      <c r="I3741" s="9">
        <v>893.89999999999964</v>
      </c>
      <c r="J3741" s="9" t="s">
        <v>278</v>
      </c>
      <c r="K3741" s="9" t="s">
        <v>278</v>
      </c>
      <c r="L3741" s="9" t="s">
        <v>278</v>
      </c>
      <c r="M3741" s="9" t="s">
        <v>278</v>
      </c>
      <c r="P3741" s="65">
        <f t="shared" si="101"/>
        <v>2334.100000000004</v>
      </c>
    </row>
    <row r="3742" spans="1:16" ht="15">
      <c r="A3742" s="253" t="s">
        <v>2685</v>
      </c>
      <c r="B3742" s="61" t="s">
        <v>2703</v>
      </c>
      <c r="C3742" s="3"/>
      <c r="D3742" s="3"/>
      <c r="E3742" s="9" t="s">
        <v>278</v>
      </c>
      <c r="F3742" s="9" t="s">
        <v>278</v>
      </c>
      <c r="G3742" s="9" t="s">
        <v>278</v>
      </c>
      <c r="H3742" s="9" t="s">
        <v>278</v>
      </c>
      <c r="I3742" s="9" t="s">
        <v>278</v>
      </c>
      <c r="J3742" s="9" t="s">
        <v>278</v>
      </c>
      <c r="K3742" s="9" t="s">
        <v>278</v>
      </c>
      <c r="L3742" s="9" t="s">
        <v>278</v>
      </c>
      <c r="M3742" s="65">
        <v>2324.2000000000007</v>
      </c>
      <c r="N3742" s="65"/>
      <c r="P3742" s="65">
        <f t="shared" si="101"/>
        <v>2324.2000000000007</v>
      </c>
    </row>
    <row r="3743" spans="1:16" ht="15">
      <c r="A3743" s="253" t="s">
        <v>2686</v>
      </c>
      <c r="B3743" s="61" t="s">
        <v>2708</v>
      </c>
      <c r="C3743" s="3"/>
      <c r="D3743" s="3"/>
      <c r="E3743" s="9" t="s">
        <v>278</v>
      </c>
      <c r="F3743" s="9" t="s">
        <v>278</v>
      </c>
      <c r="G3743" s="9" t="s">
        <v>278</v>
      </c>
      <c r="H3743" s="9" t="s">
        <v>278</v>
      </c>
      <c r="I3743" s="9" t="s">
        <v>278</v>
      </c>
      <c r="J3743" s="9" t="s">
        <v>278</v>
      </c>
      <c r="K3743" s="9" t="s">
        <v>278</v>
      </c>
      <c r="L3743" s="9" t="s">
        <v>278</v>
      </c>
      <c r="M3743" s="65">
        <v>2278</v>
      </c>
      <c r="N3743" s="65"/>
      <c r="P3743" s="65">
        <f t="shared" si="101"/>
        <v>2278</v>
      </c>
    </row>
    <row r="3744" spans="1:16" ht="15">
      <c r="A3744" s="253" t="s">
        <v>2687</v>
      </c>
      <c r="B3744" s="61" t="s">
        <v>2702</v>
      </c>
      <c r="C3744" s="3"/>
      <c r="D3744" s="3"/>
      <c r="E3744" s="9" t="s">
        <v>278</v>
      </c>
      <c r="F3744" s="9" t="s">
        <v>278</v>
      </c>
      <c r="G3744" s="9" t="s">
        <v>278</v>
      </c>
      <c r="H3744" s="9" t="s">
        <v>278</v>
      </c>
      <c r="I3744" s="9" t="s">
        <v>278</v>
      </c>
      <c r="J3744" s="9" t="s">
        <v>278</v>
      </c>
      <c r="K3744" s="9" t="s">
        <v>278</v>
      </c>
      <c r="L3744" s="9" t="s">
        <v>278</v>
      </c>
      <c r="M3744" s="65">
        <v>2177</v>
      </c>
      <c r="N3744" s="65"/>
      <c r="P3744" s="65">
        <f t="shared" si="101"/>
        <v>2177</v>
      </c>
    </row>
    <row r="3745" spans="1:16" ht="15">
      <c r="A3745" s="253" t="s">
        <v>2688</v>
      </c>
      <c r="B3745" s="61" t="s">
        <v>2728</v>
      </c>
      <c r="C3745" s="3"/>
      <c r="D3745" s="3"/>
      <c r="E3745" s="9" t="s">
        <v>278</v>
      </c>
      <c r="F3745" s="9" t="s">
        <v>278</v>
      </c>
      <c r="G3745" s="9" t="s">
        <v>278</v>
      </c>
      <c r="H3745" s="9" t="s">
        <v>278</v>
      </c>
      <c r="I3745" s="9" t="s">
        <v>278</v>
      </c>
      <c r="J3745" s="9" t="s">
        <v>278</v>
      </c>
      <c r="K3745" s="9" t="s">
        <v>278</v>
      </c>
      <c r="L3745" s="9" t="s">
        <v>278</v>
      </c>
      <c r="M3745" s="65">
        <v>2153.8000000000002</v>
      </c>
      <c r="N3745" s="65"/>
      <c r="P3745" s="65">
        <f t="shared" si="101"/>
        <v>2153.8000000000002</v>
      </c>
    </row>
    <row r="3746" spans="1:16" ht="15">
      <c r="A3746" s="253" t="s">
        <v>2689</v>
      </c>
      <c r="B3746" s="61" t="s">
        <v>678</v>
      </c>
      <c r="E3746" s="9" t="s">
        <v>278</v>
      </c>
      <c r="F3746" s="9" t="s">
        <v>278</v>
      </c>
      <c r="G3746" s="9" t="s">
        <v>278</v>
      </c>
      <c r="H3746" s="9">
        <v>2107.8999999999951</v>
      </c>
      <c r="I3746" s="9" t="s">
        <v>278</v>
      </c>
      <c r="J3746" s="9" t="s">
        <v>278</v>
      </c>
      <c r="K3746" s="9" t="s">
        <v>278</v>
      </c>
      <c r="L3746" s="9" t="s">
        <v>278</v>
      </c>
      <c r="M3746" s="9" t="s">
        <v>278</v>
      </c>
      <c r="P3746" s="65">
        <f t="shared" si="101"/>
        <v>2107.8999999999951</v>
      </c>
    </row>
    <row r="3747" spans="1:16" ht="15">
      <c r="A3747" s="253" t="s">
        <v>2690</v>
      </c>
      <c r="B3747" s="239" t="s">
        <v>2189</v>
      </c>
      <c r="C3747" s="3"/>
      <c r="D3747" s="3"/>
      <c r="E3747" s="9" t="s">
        <v>278</v>
      </c>
      <c r="F3747" s="9" t="s">
        <v>278</v>
      </c>
      <c r="G3747" s="9" t="s">
        <v>278</v>
      </c>
      <c r="H3747" s="9" t="s">
        <v>278</v>
      </c>
      <c r="I3747" s="9" t="s">
        <v>278</v>
      </c>
      <c r="J3747" s="9" t="s">
        <v>278</v>
      </c>
      <c r="K3747" s="9" t="s">
        <v>278</v>
      </c>
      <c r="L3747" s="9">
        <v>2094.0999999999985</v>
      </c>
      <c r="M3747" s="9" t="s">
        <v>278</v>
      </c>
      <c r="N3747" s="65"/>
      <c r="P3747" s="65">
        <f t="shared" si="101"/>
        <v>2094.0999999999985</v>
      </c>
    </row>
    <row r="3748" spans="1:16" ht="15">
      <c r="A3748" s="253" t="s">
        <v>2691</v>
      </c>
      <c r="B3748" s="61" t="s">
        <v>2724</v>
      </c>
      <c r="C3748" s="3"/>
      <c r="D3748" s="3"/>
      <c r="E3748" s="9" t="s">
        <v>278</v>
      </c>
      <c r="F3748" s="9" t="s">
        <v>278</v>
      </c>
      <c r="G3748" s="9" t="s">
        <v>278</v>
      </c>
      <c r="H3748" s="9" t="s">
        <v>278</v>
      </c>
      <c r="I3748" s="9" t="s">
        <v>278</v>
      </c>
      <c r="J3748" s="9" t="s">
        <v>278</v>
      </c>
      <c r="K3748" s="9" t="s">
        <v>278</v>
      </c>
      <c r="L3748" s="9" t="s">
        <v>278</v>
      </c>
      <c r="M3748" s="65">
        <v>2058.7000000000003</v>
      </c>
      <c r="N3748" s="65"/>
      <c r="P3748" s="65">
        <f t="shared" si="101"/>
        <v>2058.7000000000003</v>
      </c>
    </row>
    <row r="3749" spans="1:16" ht="15">
      <c r="A3749" s="253" t="s">
        <v>2692</v>
      </c>
      <c r="B3749" s="61" t="s">
        <v>688</v>
      </c>
      <c r="E3749" s="9" t="s">
        <v>278</v>
      </c>
      <c r="F3749" s="9" t="s">
        <v>278</v>
      </c>
      <c r="G3749" s="9" t="s">
        <v>278</v>
      </c>
      <c r="H3749" s="9">
        <v>2037.1500000000005</v>
      </c>
      <c r="I3749" s="9" t="s">
        <v>278</v>
      </c>
      <c r="J3749" s="9" t="s">
        <v>278</v>
      </c>
      <c r="K3749" s="9" t="s">
        <v>278</v>
      </c>
      <c r="L3749" s="9" t="s">
        <v>278</v>
      </c>
      <c r="M3749" s="9" t="s">
        <v>278</v>
      </c>
      <c r="P3749" s="65">
        <f t="shared" si="101"/>
        <v>2037.1500000000005</v>
      </c>
    </row>
    <row r="3750" spans="1:16" ht="15">
      <c r="A3750" s="253" t="s">
        <v>2693</v>
      </c>
      <c r="B3750" s="178" t="s">
        <v>1347</v>
      </c>
      <c r="C3750" s="3"/>
      <c r="D3750" s="3"/>
      <c r="E3750" s="9" t="s">
        <v>278</v>
      </c>
      <c r="F3750" s="9" t="s">
        <v>278</v>
      </c>
      <c r="G3750" s="9" t="s">
        <v>278</v>
      </c>
      <c r="H3750" s="9" t="s">
        <v>278</v>
      </c>
      <c r="I3750" s="9">
        <v>1932.7999999999956</v>
      </c>
      <c r="J3750" s="9" t="s">
        <v>278</v>
      </c>
      <c r="K3750" s="9" t="s">
        <v>278</v>
      </c>
      <c r="L3750" s="9" t="s">
        <v>278</v>
      </c>
      <c r="M3750" s="9" t="s">
        <v>278</v>
      </c>
      <c r="P3750" s="65">
        <f t="shared" si="101"/>
        <v>1932.7999999999956</v>
      </c>
    </row>
    <row r="3751" spans="1:16" ht="15">
      <c r="A3751" s="253" t="s">
        <v>2694</v>
      </c>
      <c r="B3751" s="61" t="s">
        <v>2700</v>
      </c>
      <c r="C3751" s="3"/>
      <c r="D3751" s="3"/>
      <c r="E3751" s="9" t="s">
        <v>278</v>
      </c>
      <c r="F3751" s="9" t="s">
        <v>278</v>
      </c>
      <c r="G3751" s="9" t="s">
        <v>278</v>
      </c>
      <c r="H3751" s="9" t="s">
        <v>278</v>
      </c>
      <c r="I3751" s="9" t="s">
        <v>278</v>
      </c>
      <c r="J3751" s="9" t="s">
        <v>278</v>
      </c>
      <c r="K3751" s="9" t="s">
        <v>278</v>
      </c>
      <c r="L3751" s="9" t="s">
        <v>278</v>
      </c>
      <c r="M3751" s="65">
        <v>1902.5000000000002</v>
      </c>
      <c r="N3751" s="65"/>
      <c r="P3751" s="65">
        <f t="shared" si="101"/>
        <v>1902.5000000000002</v>
      </c>
    </row>
    <row r="3752" spans="1:16" ht="15">
      <c r="A3752" s="253" t="s">
        <v>2695</v>
      </c>
      <c r="B3752" s="61" t="s">
        <v>2204</v>
      </c>
      <c r="C3752" s="3"/>
      <c r="D3752" s="3"/>
      <c r="E3752" s="9" t="s">
        <v>278</v>
      </c>
      <c r="F3752" s="9" t="s">
        <v>278</v>
      </c>
      <c r="G3752" s="9" t="s">
        <v>278</v>
      </c>
      <c r="H3752" s="9" t="s">
        <v>278</v>
      </c>
      <c r="I3752" s="9" t="s">
        <v>278</v>
      </c>
      <c r="J3752" s="9" t="s">
        <v>278</v>
      </c>
      <c r="K3752" s="9" t="s">
        <v>278</v>
      </c>
      <c r="L3752" s="9">
        <v>1847.4000000000015</v>
      </c>
      <c r="M3752" s="9" t="s">
        <v>278</v>
      </c>
      <c r="N3752" s="65"/>
      <c r="P3752" s="65">
        <f t="shared" si="101"/>
        <v>1847.4000000000015</v>
      </c>
    </row>
    <row r="3753" spans="1:16" ht="15">
      <c r="A3753" s="253" t="s">
        <v>2696</v>
      </c>
      <c r="B3753" s="239" t="s">
        <v>1669</v>
      </c>
      <c r="C3753" s="3"/>
      <c r="D3753" s="3"/>
      <c r="E3753" s="9" t="s">
        <v>278</v>
      </c>
      <c r="F3753" s="9" t="s">
        <v>278</v>
      </c>
      <c r="G3753" s="9" t="s">
        <v>278</v>
      </c>
      <c r="H3753" s="9" t="s">
        <v>278</v>
      </c>
      <c r="I3753" s="9" t="s">
        <v>278</v>
      </c>
      <c r="J3753" s="9" t="s">
        <v>278</v>
      </c>
      <c r="K3753" s="9">
        <v>1802.4999999999982</v>
      </c>
      <c r="L3753" s="9" t="s">
        <v>278</v>
      </c>
      <c r="M3753" s="9" t="s">
        <v>278</v>
      </c>
      <c r="P3753" s="65">
        <f t="shared" si="101"/>
        <v>1802.4999999999982</v>
      </c>
    </row>
    <row r="3754" spans="1:16" ht="15">
      <c r="A3754" s="253" t="s">
        <v>2697</v>
      </c>
      <c r="B3754" s="61" t="s">
        <v>2214</v>
      </c>
      <c r="C3754" s="3"/>
      <c r="D3754" s="3"/>
      <c r="E3754" s="9" t="s">
        <v>278</v>
      </c>
      <c r="F3754" s="9" t="s">
        <v>278</v>
      </c>
      <c r="G3754" s="9" t="s">
        <v>278</v>
      </c>
      <c r="H3754" s="9" t="s">
        <v>278</v>
      </c>
      <c r="I3754" s="9" t="s">
        <v>278</v>
      </c>
      <c r="J3754" s="9" t="s">
        <v>278</v>
      </c>
      <c r="K3754" s="9" t="s">
        <v>278</v>
      </c>
      <c r="L3754" s="9">
        <v>1689.5999999999985</v>
      </c>
      <c r="M3754" s="9" t="s">
        <v>278</v>
      </c>
      <c r="N3754" s="65"/>
      <c r="P3754" s="65">
        <f t="shared" si="101"/>
        <v>1689.5999999999985</v>
      </c>
    </row>
    <row r="3755" spans="1:16" ht="15">
      <c r="A3755" s="253" t="s">
        <v>2698</v>
      </c>
      <c r="B3755" s="61" t="s">
        <v>179</v>
      </c>
      <c r="E3755" s="9">
        <v>1663.8</v>
      </c>
      <c r="F3755" s="9" t="s">
        <v>278</v>
      </c>
      <c r="G3755" s="9" t="s">
        <v>278</v>
      </c>
      <c r="H3755" s="9" t="s">
        <v>278</v>
      </c>
      <c r="I3755" s="9" t="s">
        <v>278</v>
      </c>
      <c r="J3755" s="9" t="s">
        <v>278</v>
      </c>
      <c r="K3755" s="9" t="s">
        <v>278</v>
      </c>
      <c r="L3755" s="9" t="s">
        <v>278</v>
      </c>
      <c r="M3755" s="9" t="s">
        <v>278</v>
      </c>
      <c r="P3755" s="65">
        <f t="shared" si="101"/>
        <v>1663.8</v>
      </c>
    </row>
    <row r="3756" spans="1:16" ht="15">
      <c r="A3756" s="253" t="s">
        <v>2727</v>
      </c>
      <c r="B3756" s="178" t="s">
        <v>1340</v>
      </c>
      <c r="C3756" s="3"/>
      <c r="D3756" s="3"/>
      <c r="E3756" s="9" t="s">
        <v>278</v>
      </c>
      <c r="F3756" s="9" t="s">
        <v>278</v>
      </c>
      <c r="G3756" s="9" t="s">
        <v>278</v>
      </c>
      <c r="H3756" s="9" t="s">
        <v>278</v>
      </c>
      <c r="I3756" s="9">
        <v>1607.3999999999996</v>
      </c>
      <c r="J3756" s="9" t="s">
        <v>278</v>
      </c>
      <c r="K3756" s="9" t="s">
        <v>278</v>
      </c>
      <c r="L3756" s="9" t="s">
        <v>278</v>
      </c>
      <c r="M3756" s="9" t="s">
        <v>278</v>
      </c>
      <c r="P3756" s="65">
        <f t="shared" si="101"/>
        <v>1607.3999999999996</v>
      </c>
    </row>
    <row r="3757" spans="1:16" ht="15">
      <c r="A3757" s="253" t="s">
        <v>2820</v>
      </c>
      <c r="B3757" s="61" t="s">
        <v>2203</v>
      </c>
      <c r="C3757" s="3"/>
      <c r="D3757" s="3"/>
      <c r="E3757" s="9" t="s">
        <v>278</v>
      </c>
      <c r="F3757" s="9" t="s">
        <v>278</v>
      </c>
      <c r="G3757" s="9" t="s">
        <v>278</v>
      </c>
      <c r="H3757" s="9" t="s">
        <v>278</v>
      </c>
      <c r="I3757" s="9" t="s">
        <v>278</v>
      </c>
      <c r="J3757" s="9" t="s">
        <v>278</v>
      </c>
      <c r="K3757" s="9" t="s">
        <v>278</v>
      </c>
      <c r="L3757" s="9">
        <v>1543.4000000000015</v>
      </c>
      <c r="M3757" s="9" t="s">
        <v>278</v>
      </c>
      <c r="N3757" s="65"/>
      <c r="P3757" s="65">
        <f t="shared" si="101"/>
        <v>1543.4000000000015</v>
      </c>
    </row>
    <row r="3758" spans="1:16" ht="15">
      <c r="A3758" s="253" t="s">
        <v>2837</v>
      </c>
      <c r="B3758" s="61" t="s">
        <v>2719</v>
      </c>
      <c r="C3758" s="3"/>
      <c r="D3758" s="3"/>
      <c r="E3758" s="9" t="s">
        <v>278</v>
      </c>
      <c r="F3758" s="9" t="s">
        <v>278</v>
      </c>
      <c r="G3758" s="9" t="s">
        <v>278</v>
      </c>
      <c r="H3758" s="9" t="s">
        <v>278</v>
      </c>
      <c r="I3758" s="9" t="s">
        <v>278</v>
      </c>
      <c r="J3758" s="9" t="s">
        <v>278</v>
      </c>
      <c r="K3758" s="9" t="s">
        <v>278</v>
      </c>
      <c r="L3758" s="9" t="s">
        <v>278</v>
      </c>
      <c r="M3758" s="65">
        <v>1488.9</v>
      </c>
      <c r="N3758" s="65"/>
      <c r="P3758" s="65">
        <f t="shared" si="101"/>
        <v>1488.9</v>
      </c>
    </row>
    <row r="3759" spans="1:16" ht="15">
      <c r="A3759" s="253" t="s">
        <v>2887</v>
      </c>
      <c r="B3759" s="178" t="s">
        <v>1361</v>
      </c>
      <c r="C3759" s="3"/>
      <c r="D3759" s="3"/>
      <c r="E3759" s="9" t="s">
        <v>278</v>
      </c>
      <c r="F3759" s="9" t="s">
        <v>278</v>
      </c>
      <c r="G3759" s="9" t="s">
        <v>278</v>
      </c>
      <c r="H3759" s="9" t="s">
        <v>278</v>
      </c>
      <c r="I3759" s="9">
        <v>1447.0000000000018</v>
      </c>
      <c r="J3759" s="9" t="s">
        <v>278</v>
      </c>
      <c r="K3759" s="9" t="s">
        <v>278</v>
      </c>
      <c r="L3759" s="9" t="s">
        <v>278</v>
      </c>
      <c r="M3759" s="9" t="s">
        <v>278</v>
      </c>
      <c r="P3759" s="65">
        <f t="shared" si="101"/>
        <v>1447.0000000000018</v>
      </c>
    </row>
    <row r="3760" spans="1:16" ht="15">
      <c r="A3760" s="253" t="s">
        <v>2888</v>
      </c>
      <c r="B3760" s="61" t="s">
        <v>164</v>
      </c>
      <c r="E3760" s="9" t="s">
        <v>278</v>
      </c>
      <c r="F3760" s="9" t="s">
        <v>278</v>
      </c>
      <c r="G3760" s="9">
        <v>1249.2</v>
      </c>
      <c r="H3760" s="9" t="s">
        <v>278</v>
      </c>
      <c r="I3760" s="9" t="s">
        <v>278</v>
      </c>
      <c r="J3760" s="9" t="s">
        <v>278</v>
      </c>
      <c r="K3760" s="9" t="s">
        <v>278</v>
      </c>
      <c r="L3760" s="9" t="s">
        <v>278</v>
      </c>
      <c r="M3760" s="9" t="s">
        <v>278</v>
      </c>
      <c r="P3760" s="65">
        <f t="shared" si="101"/>
        <v>1249.2</v>
      </c>
    </row>
    <row r="3761" spans="1:21" ht="15">
      <c r="A3761" s="253" t="s">
        <v>2889</v>
      </c>
      <c r="B3761" s="178" t="s">
        <v>1338</v>
      </c>
      <c r="C3761" s="3"/>
      <c r="D3761" s="3"/>
      <c r="E3761" s="9" t="s">
        <v>278</v>
      </c>
      <c r="F3761" s="9" t="s">
        <v>278</v>
      </c>
      <c r="G3761" s="9" t="s">
        <v>278</v>
      </c>
      <c r="H3761" s="9" t="s">
        <v>278</v>
      </c>
      <c r="I3761" s="9">
        <v>934.40000000000327</v>
      </c>
      <c r="J3761" s="9" t="s">
        <v>278</v>
      </c>
      <c r="K3761" s="9" t="s">
        <v>278</v>
      </c>
      <c r="L3761" s="9" t="s">
        <v>278</v>
      </c>
      <c r="M3761" s="9" t="s">
        <v>278</v>
      </c>
      <c r="P3761" s="65">
        <f t="shared" si="101"/>
        <v>934.40000000000327</v>
      </c>
    </row>
    <row r="3762" spans="1:21" ht="15">
      <c r="A3762" s="253" t="s">
        <v>2890</v>
      </c>
      <c r="B3762" s="190" t="s">
        <v>1331</v>
      </c>
      <c r="C3762" s="3"/>
      <c r="D3762" s="3"/>
      <c r="E3762" s="9" t="s">
        <v>278</v>
      </c>
      <c r="F3762" s="9" t="s">
        <v>278</v>
      </c>
      <c r="G3762" s="9" t="s">
        <v>278</v>
      </c>
      <c r="H3762" s="9" t="s">
        <v>278</v>
      </c>
      <c r="I3762" s="9">
        <v>529.19999999999527</v>
      </c>
      <c r="J3762" s="9" t="s">
        <v>278</v>
      </c>
      <c r="K3762" s="9" t="s">
        <v>278</v>
      </c>
      <c r="L3762" s="9" t="s">
        <v>278</v>
      </c>
      <c r="M3762" s="9" t="s">
        <v>278</v>
      </c>
      <c r="P3762" s="65">
        <f t="shared" si="101"/>
        <v>529.19999999999527</v>
      </c>
    </row>
    <row r="3763" spans="1:21" ht="15">
      <c r="A3763" s="253" t="s">
        <v>2891</v>
      </c>
      <c r="B3763" s="178" t="s">
        <v>1339</v>
      </c>
      <c r="C3763" s="3"/>
      <c r="D3763" s="3"/>
      <c r="E3763" s="9" t="s">
        <v>278</v>
      </c>
      <c r="F3763" s="9" t="s">
        <v>278</v>
      </c>
      <c r="G3763" s="9" t="s">
        <v>278</v>
      </c>
      <c r="H3763" s="9" t="s">
        <v>278</v>
      </c>
      <c r="I3763" s="9">
        <v>263.90000000000509</v>
      </c>
      <c r="J3763" s="9" t="s">
        <v>278</v>
      </c>
      <c r="K3763" s="9" t="s">
        <v>278</v>
      </c>
      <c r="L3763" s="9" t="s">
        <v>278</v>
      </c>
      <c r="M3763" s="9" t="s">
        <v>278</v>
      </c>
      <c r="P3763" s="65">
        <f t="shared" si="101"/>
        <v>263.90000000000509</v>
      </c>
    </row>
    <row r="3764" spans="1:21" ht="15">
      <c r="A3764" s="28"/>
      <c r="B3764" s="61"/>
      <c r="E3764" s="9"/>
      <c r="F3764" s="9"/>
      <c r="G3764" s="9"/>
      <c r="H3764" s="9"/>
      <c r="L3764" s="67"/>
      <c r="M3764" s="67"/>
      <c r="N3764" s="65"/>
    </row>
    <row r="3765" spans="1:21" ht="15">
      <c r="A3765" s="28"/>
      <c r="B3765" s="61"/>
      <c r="E3765" s="9"/>
      <c r="L3765" s="67"/>
      <c r="M3765" s="67"/>
    </row>
    <row r="3766" spans="1:21" ht="15">
      <c r="A3766" s="28"/>
      <c r="B3766" s="61"/>
      <c r="E3766" s="9"/>
      <c r="L3766" s="67"/>
      <c r="M3766" s="67"/>
    </row>
    <row r="3767" spans="1:21" ht="25.5">
      <c r="A3767" s="23" t="s">
        <v>200</v>
      </c>
      <c r="L3767" s="67"/>
      <c r="M3767" s="67"/>
    </row>
    <row r="3768" spans="1:21">
      <c r="L3768" s="67"/>
      <c r="M3768" s="67"/>
    </row>
    <row r="3769" spans="1:21" ht="15">
      <c r="A3769" s="38"/>
      <c r="B3769" s="38"/>
      <c r="C3769" s="38"/>
      <c r="D3769" s="38"/>
      <c r="E3769" s="59">
        <v>2016</v>
      </c>
      <c r="F3769" s="59">
        <v>2017</v>
      </c>
      <c r="G3769" s="59">
        <v>2018</v>
      </c>
      <c r="H3769" s="59">
        <v>2019</v>
      </c>
      <c r="I3769" s="59">
        <v>2020</v>
      </c>
      <c r="J3769" s="59">
        <v>2021</v>
      </c>
      <c r="K3769" s="59">
        <v>2022</v>
      </c>
      <c r="L3769" s="59">
        <v>2023</v>
      </c>
      <c r="M3769" s="59">
        <v>2024</v>
      </c>
      <c r="P3769" s="68" t="s">
        <v>40</v>
      </c>
    </row>
    <row r="3770" spans="1:21" ht="15">
      <c r="A3770" s="28" t="s">
        <v>0</v>
      </c>
      <c r="B3770" s="61" t="s">
        <v>31</v>
      </c>
      <c r="E3770" s="188">
        <v>152</v>
      </c>
      <c r="F3770" s="185">
        <v>551.4</v>
      </c>
      <c r="G3770" s="188">
        <v>673.5</v>
      </c>
      <c r="H3770" s="9">
        <v>523.59999999999309</v>
      </c>
      <c r="I3770" s="9" t="s">
        <v>183</v>
      </c>
      <c r="J3770" s="9" t="s">
        <v>183</v>
      </c>
      <c r="K3770" s="9" t="s">
        <v>183</v>
      </c>
      <c r="L3770" s="9" t="s">
        <v>183</v>
      </c>
      <c r="M3770" s="9" t="s">
        <v>183</v>
      </c>
      <c r="P3770" s="65">
        <f t="shared" ref="P3770:P3801" si="102">SUM(E3770:M3770)</f>
        <v>1900.4999999999932</v>
      </c>
      <c r="R3770" t="s">
        <v>368</v>
      </c>
      <c r="U3770" t="s">
        <v>1441</v>
      </c>
    </row>
    <row r="3771" spans="1:21" ht="15">
      <c r="A3771" s="28" t="s">
        <v>2</v>
      </c>
      <c r="B3771" s="61" t="s">
        <v>19</v>
      </c>
      <c r="E3771" s="188">
        <v>178.5</v>
      </c>
      <c r="F3771" s="188">
        <v>466</v>
      </c>
      <c r="G3771" s="188">
        <v>603.20000000000005</v>
      </c>
      <c r="H3771" s="188">
        <v>567.69999999999709</v>
      </c>
      <c r="I3771" s="9" t="s">
        <v>183</v>
      </c>
      <c r="J3771" s="9" t="s">
        <v>183</v>
      </c>
      <c r="K3771" s="9" t="s">
        <v>183</v>
      </c>
      <c r="L3771" s="9" t="s">
        <v>183</v>
      </c>
      <c r="M3771" s="9" t="s">
        <v>183</v>
      </c>
      <c r="P3771" s="65">
        <f t="shared" si="102"/>
        <v>1815.3999999999971</v>
      </c>
      <c r="R3771" t="s">
        <v>865</v>
      </c>
      <c r="U3771" t="s">
        <v>866</v>
      </c>
    </row>
    <row r="3772" spans="1:21" ht="15">
      <c r="A3772" s="28" t="s">
        <v>3</v>
      </c>
      <c r="B3772" s="61" t="s">
        <v>17</v>
      </c>
      <c r="E3772" s="183">
        <v>219.4</v>
      </c>
      <c r="F3772" s="9">
        <v>268.60000000000002</v>
      </c>
      <c r="G3772" s="188">
        <v>629.9</v>
      </c>
      <c r="H3772" s="188">
        <v>635.79999999999927</v>
      </c>
      <c r="I3772" s="9" t="s">
        <v>183</v>
      </c>
      <c r="J3772" s="9" t="s">
        <v>183</v>
      </c>
      <c r="K3772" s="9" t="s">
        <v>183</v>
      </c>
      <c r="L3772" s="9" t="s">
        <v>183</v>
      </c>
      <c r="M3772" s="9" t="s">
        <v>183</v>
      </c>
      <c r="P3772" s="65">
        <f t="shared" si="102"/>
        <v>1753.6999999999994</v>
      </c>
      <c r="R3772" t="s">
        <v>863</v>
      </c>
    </row>
    <row r="3773" spans="1:21" ht="15">
      <c r="A3773" s="28" t="s">
        <v>5</v>
      </c>
      <c r="B3773" s="61" t="s">
        <v>143</v>
      </c>
      <c r="E3773" s="9" t="s">
        <v>278</v>
      </c>
      <c r="F3773" s="9">
        <v>280.8</v>
      </c>
      <c r="G3773" s="188">
        <v>581.29999999999995</v>
      </c>
      <c r="H3773" s="185">
        <v>800.10000000000036</v>
      </c>
      <c r="I3773" s="9" t="s">
        <v>183</v>
      </c>
      <c r="J3773" s="9" t="s">
        <v>183</v>
      </c>
      <c r="K3773" s="9" t="s">
        <v>183</v>
      </c>
      <c r="L3773" s="9" t="s">
        <v>183</v>
      </c>
      <c r="M3773" s="9" t="s">
        <v>183</v>
      </c>
      <c r="P3773" s="65">
        <f t="shared" si="102"/>
        <v>1662.2000000000003</v>
      </c>
      <c r="R3773" t="s">
        <v>321</v>
      </c>
      <c r="U3773" t="s">
        <v>1441</v>
      </c>
    </row>
    <row r="3774" spans="1:21" ht="15">
      <c r="A3774" s="28" t="s">
        <v>7</v>
      </c>
      <c r="B3774" s="61" t="s">
        <v>11</v>
      </c>
      <c r="E3774" s="184">
        <v>216.1</v>
      </c>
      <c r="F3774" s="188">
        <v>443.6</v>
      </c>
      <c r="G3774" s="9">
        <v>270.2</v>
      </c>
      <c r="H3774" s="184">
        <v>719.19999999999891</v>
      </c>
      <c r="I3774" s="9" t="s">
        <v>183</v>
      </c>
      <c r="J3774" s="9" t="s">
        <v>183</v>
      </c>
      <c r="K3774" s="9" t="s">
        <v>183</v>
      </c>
      <c r="L3774" s="9" t="s">
        <v>183</v>
      </c>
      <c r="M3774" s="9" t="s">
        <v>183</v>
      </c>
      <c r="P3774" s="65">
        <f t="shared" si="102"/>
        <v>1649.099999999999</v>
      </c>
      <c r="R3774" t="s">
        <v>862</v>
      </c>
    </row>
    <row r="3775" spans="1:21" ht="15">
      <c r="A3775" s="28" t="s">
        <v>8</v>
      </c>
      <c r="B3775" s="61" t="s">
        <v>33</v>
      </c>
      <c r="E3775" s="188">
        <v>210.1</v>
      </c>
      <c r="F3775" s="9">
        <v>314.3</v>
      </c>
      <c r="G3775" s="183">
        <v>717.7</v>
      </c>
      <c r="H3775" s="9">
        <v>357.30000000000291</v>
      </c>
      <c r="I3775" s="9" t="s">
        <v>183</v>
      </c>
      <c r="J3775" s="9" t="s">
        <v>183</v>
      </c>
      <c r="K3775" s="9" t="s">
        <v>183</v>
      </c>
      <c r="L3775" s="9" t="s">
        <v>183</v>
      </c>
      <c r="M3775" s="9" t="s">
        <v>183</v>
      </c>
      <c r="P3775" s="65">
        <f t="shared" si="102"/>
        <v>1599.4000000000028</v>
      </c>
      <c r="R3775" t="s">
        <v>353</v>
      </c>
    </row>
    <row r="3776" spans="1:21" ht="15">
      <c r="A3776" s="28" t="s">
        <v>10</v>
      </c>
      <c r="B3776" s="61" t="s">
        <v>25</v>
      </c>
      <c r="E3776" s="185">
        <v>237.4</v>
      </c>
      <c r="F3776" s="9">
        <v>302.95</v>
      </c>
      <c r="G3776" s="188">
        <v>592.20000000000005</v>
      </c>
      <c r="H3776" s="9">
        <v>442.65000000000327</v>
      </c>
      <c r="I3776" s="9" t="s">
        <v>183</v>
      </c>
      <c r="J3776" s="9" t="s">
        <v>183</v>
      </c>
      <c r="K3776" s="9" t="s">
        <v>183</v>
      </c>
      <c r="L3776" s="9" t="s">
        <v>183</v>
      </c>
      <c r="M3776" s="9" t="s">
        <v>183</v>
      </c>
      <c r="P3776" s="65">
        <f t="shared" si="102"/>
        <v>1575.2000000000035</v>
      </c>
      <c r="R3776" t="s">
        <v>369</v>
      </c>
      <c r="U3776" t="s">
        <v>1441</v>
      </c>
    </row>
    <row r="3777" spans="1:21" ht="15">
      <c r="A3777" s="28" t="s">
        <v>12</v>
      </c>
      <c r="B3777" s="61" t="s">
        <v>21</v>
      </c>
      <c r="E3777" s="9">
        <v>150.69999999999999</v>
      </c>
      <c r="F3777" s="9">
        <v>367.4</v>
      </c>
      <c r="G3777" s="9">
        <v>482.4</v>
      </c>
      <c r="H3777" s="9">
        <v>511.99999999999818</v>
      </c>
      <c r="I3777" s="9" t="s">
        <v>183</v>
      </c>
      <c r="J3777" s="9" t="s">
        <v>183</v>
      </c>
      <c r="K3777" s="9" t="s">
        <v>183</v>
      </c>
      <c r="L3777" s="9" t="s">
        <v>183</v>
      </c>
      <c r="M3777" s="9" t="s">
        <v>183</v>
      </c>
      <c r="P3777" s="65">
        <f t="shared" si="102"/>
        <v>1512.4999999999982</v>
      </c>
    </row>
    <row r="3778" spans="1:21" ht="15">
      <c r="A3778" s="28" t="s">
        <v>14</v>
      </c>
      <c r="B3778" s="61" t="s">
        <v>141</v>
      </c>
      <c r="E3778" s="9" t="s">
        <v>278</v>
      </c>
      <c r="F3778" s="188">
        <v>433.65</v>
      </c>
      <c r="G3778" s="188">
        <v>501</v>
      </c>
      <c r="H3778" s="188">
        <v>574.80000000000291</v>
      </c>
      <c r="I3778" s="9" t="s">
        <v>183</v>
      </c>
      <c r="J3778" s="9" t="s">
        <v>183</v>
      </c>
      <c r="K3778" s="9" t="s">
        <v>183</v>
      </c>
      <c r="L3778" s="9" t="s">
        <v>183</v>
      </c>
      <c r="M3778" s="9" t="s">
        <v>183</v>
      </c>
      <c r="P3778" s="65">
        <f t="shared" si="102"/>
        <v>1509.450000000003</v>
      </c>
      <c r="R3778" t="s">
        <v>864</v>
      </c>
    </row>
    <row r="3779" spans="1:21" ht="15">
      <c r="A3779" s="28" t="s">
        <v>16</v>
      </c>
      <c r="B3779" s="61" t="s">
        <v>39</v>
      </c>
      <c r="E3779" s="188">
        <v>192</v>
      </c>
      <c r="F3779" s="9">
        <v>295.89999999999998</v>
      </c>
      <c r="G3779" s="9">
        <v>485.3</v>
      </c>
      <c r="H3779" s="9">
        <v>443.89999999999782</v>
      </c>
      <c r="I3779" s="9" t="s">
        <v>183</v>
      </c>
      <c r="J3779" s="9" t="s">
        <v>183</v>
      </c>
      <c r="K3779" s="9" t="s">
        <v>183</v>
      </c>
      <c r="L3779" s="9" t="s">
        <v>183</v>
      </c>
      <c r="M3779" s="9" t="s">
        <v>183</v>
      </c>
      <c r="P3779" s="65">
        <f t="shared" si="102"/>
        <v>1417.0999999999979</v>
      </c>
      <c r="R3779" t="s">
        <v>297</v>
      </c>
    </row>
    <row r="3780" spans="1:21" ht="15">
      <c r="A3780" s="28" t="s">
        <v>18</v>
      </c>
      <c r="B3780" s="61" t="s">
        <v>9</v>
      </c>
      <c r="E3780" s="188">
        <v>169</v>
      </c>
      <c r="F3780" s="188">
        <v>454</v>
      </c>
      <c r="G3780" s="9">
        <v>467.8</v>
      </c>
      <c r="H3780" s="9">
        <v>223.90000000000236</v>
      </c>
      <c r="I3780" s="9" t="s">
        <v>183</v>
      </c>
      <c r="J3780" s="9" t="s">
        <v>183</v>
      </c>
      <c r="K3780" s="9" t="s">
        <v>183</v>
      </c>
      <c r="L3780" s="9" t="s">
        <v>183</v>
      </c>
      <c r="M3780" s="9" t="s">
        <v>183</v>
      </c>
      <c r="P3780" s="65">
        <f t="shared" si="102"/>
        <v>1314.7000000000023</v>
      </c>
      <c r="R3780" t="s">
        <v>325</v>
      </c>
    </row>
    <row r="3781" spans="1:21" ht="15">
      <c r="A3781" s="28" t="s">
        <v>20</v>
      </c>
      <c r="B3781" s="61" t="s">
        <v>158</v>
      </c>
      <c r="E3781" s="9" t="s">
        <v>278</v>
      </c>
      <c r="F3781" s="9" t="s">
        <v>278</v>
      </c>
      <c r="G3781" s="188">
        <v>515.9</v>
      </c>
      <c r="H3781" s="183">
        <v>727.80000000000291</v>
      </c>
      <c r="I3781" s="9" t="s">
        <v>183</v>
      </c>
      <c r="J3781" s="9" t="s">
        <v>183</v>
      </c>
      <c r="K3781" s="9" t="s">
        <v>183</v>
      </c>
      <c r="L3781" s="9" t="s">
        <v>183</v>
      </c>
      <c r="M3781" s="9" t="s">
        <v>183</v>
      </c>
      <c r="P3781" s="65">
        <f t="shared" si="102"/>
        <v>1243.700000000003</v>
      </c>
      <c r="R3781" t="s">
        <v>319</v>
      </c>
    </row>
    <row r="3782" spans="1:21" ht="15">
      <c r="A3782" s="28" t="s">
        <v>22</v>
      </c>
      <c r="B3782" s="61" t="s">
        <v>23</v>
      </c>
      <c r="E3782" s="9">
        <v>75.900000000000006</v>
      </c>
      <c r="F3782" s="183">
        <v>543.4</v>
      </c>
      <c r="G3782" s="9">
        <v>313.8</v>
      </c>
      <c r="H3782" s="9">
        <v>282.00000000000091</v>
      </c>
      <c r="I3782" s="9" t="s">
        <v>183</v>
      </c>
      <c r="J3782" s="9" t="s">
        <v>183</v>
      </c>
      <c r="K3782" s="9" t="s">
        <v>183</v>
      </c>
      <c r="L3782" s="9" t="s">
        <v>183</v>
      </c>
      <c r="M3782" s="9" t="s">
        <v>183</v>
      </c>
      <c r="P3782" s="65">
        <f t="shared" si="102"/>
        <v>1215.1000000000008</v>
      </c>
      <c r="R3782" t="s">
        <v>300</v>
      </c>
    </row>
    <row r="3783" spans="1:21" ht="15">
      <c r="A3783" s="28" t="s">
        <v>24</v>
      </c>
      <c r="B3783" s="61" t="s">
        <v>1</v>
      </c>
      <c r="E3783" s="9">
        <v>15.9</v>
      </c>
      <c r="F3783" s="9">
        <v>183.6</v>
      </c>
      <c r="G3783" s="184">
        <v>684.8</v>
      </c>
      <c r="H3783" s="9">
        <v>307.79999999999927</v>
      </c>
      <c r="I3783" s="9" t="s">
        <v>183</v>
      </c>
      <c r="J3783" s="9" t="s">
        <v>183</v>
      </c>
      <c r="K3783" s="9" t="s">
        <v>183</v>
      </c>
      <c r="L3783" s="9" t="s">
        <v>183</v>
      </c>
      <c r="M3783" s="9" t="s">
        <v>183</v>
      </c>
      <c r="P3783" s="65">
        <f t="shared" si="102"/>
        <v>1192.0999999999992</v>
      </c>
      <c r="R3783" t="s">
        <v>282</v>
      </c>
    </row>
    <row r="3784" spans="1:21" ht="15">
      <c r="A3784" s="28" t="s">
        <v>26</v>
      </c>
      <c r="B3784" s="61" t="s">
        <v>15</v>
      </c>
      <c r="E3784" s="9">
        <v>149.6</v>
      </c>
      <c r="F3784" s="188">
        <v>463.85</v>
      </c>
      <c r="G3784" s="9">
        <v>156.19999999999999</v>
      </c>
      <c r="H3784" s="9">
        <v>391</v>
      </c>
      <c r="I3784" s="9" t="s">
        <v>183</v>
      </c>
      <c r="J3784" s="9" t="s">
        <v>183</v>
      </c>
      <c r="K3784" s="9" t="s">
        <v>183</v>
      </c>
      <c r="L3784" s="9" t="s">
        <v>183</v>
      </c>
      <c r="M3784" s="9" t="s">
        <v>183</v>
      </c>
      <c r="P3784" s="65">
        <f t="shared" si="102"/>
        <v>1160.6500000000001</v>
      </c>
      <c r="R3784" t="s">
        <v>292</v>
      </c>
    </row>
    <row r="3785" spans="1:21" ht="15">
      <c r="A3785" s="28" t="s">
        <v>28</v>
      </c>
      <c r="B3785" s="61" t="s">
        <v>27</v>
      </c>
      <c r="E3785" s="9">
        <v>129.30000000000001</v>
      </c>
      <c r="F3785" s="9">
        <v>293.7</v>
      </c>
      <c r="G3785" s="9">
        <v>217</v>
      </c>
      <c r="H3785" s="9">
        <v>495.59999999999491</v>
      </c>
      <c r="I3785" s="9" t="s">
        <v>183</v>
      </c>
      <c r="J3785" s="9" t="s">
        <v>183</v>
      </c>
      <c r="K3785" s="9" t="s">
        <v>183</v>
      </c>
      <c r="L3785" s="9" t="s">
        <v>183</v>
      </c>
      <c r="M3785" s="9" t="s">
        <v>183</v>
      </c>
      <c r="P3785" s="65">
        <f t="shared" si="102"/>
        <v>1135.5999999999949</v>
      </c>
    </row>
    <row r="3786" spans="1:21" ht="15">
      <c r="A3786" s="28" t="s">
        <v>30</v>
      </c>
      <c r="B3786" s="61" t="s">
        <v>29</v>
      </c>
      <c r="E3786" s="9">
        <v>125.5</v>
      </c>
      <c r="F3786" s="9">
        <v>254.15</v>
      </c>
      <c r="G3786" s="185">
        <v>726.7</v>
      </c>
      <c r="H3786" s="9" t="s">
        <v>278</v>
      </c>
      <c r="I3786" s="9" t="s">
        <v>183</v>
      </c>
      <c r="J3786" s="9" t="s">
        <v>183</v>
      </c>
      <c r="K3786" s="9" t="s">
        <v>183</v>
      </c>
      <c r="L3786" s="9" t="s">
        <v>183</v>
      </c>
      <c r="M3786" s="9" t="s">
        <v>183</v>
      </c>
      <c r="P3786" s="65">
        <f t="shared" si="102"/>
        <v>1106.3499999999999</v>
      </c>
      <c r="R3786" t="s">
        <v>281</v>
      </c>
      <c r="U3786" t="s">
        <v>1441</v>
      </c>
    </row>
    <row r="3787" spans="1:21" ht="15">
      <c r="A3787" s="28" t="s">
        <v>32</v>
      </c>
      <c r="B3787" s="61" t="s">
        <v>142</v>
      </c>
      <c r="E3787" s="9" t="s">
        <v>278</v>
      </c>
      <c r="F3787" s="188">
        <v>508</v>
      </c>
      <c r="G3787" s="9">
        <v>266</v>
      </c>
      <c r="H3787" s="9">
        <v>325.29999999999745</v>
      </c>
      <c r="I3787" s="9" t="s">
        <v>183</v>
      </c>
      <c r="J3787" s="9" t="s">
        <v>183</v>
      </c>
      <c r="K3787" s="9" t="s">
        <v>183</v>
      </c>
      <c r="L3787" s="9" t="s">
        <v>183</v>
      </c>
      <c r="M3787" s="9" t="s">
        <v>183</v>
      </c>
      <c r="P3787" s="65">
        <f t="shared" si="102"/>
        <v>1099.2999999999975</v>
      </c>
      <c r="R3787" t="s">
        <v>283</v>
      </c>
    </row>
    <row r="3788" spans="1:21" ht="15">
      <c r="A3788" s="28" t="s">
        <v>34</v>
      </c>
      <c r="B3788" s="61" t="s">
        <v>144</v>
      </c>
      <c r="E3788" s="9" t="s">
        <v>278</v>
      </c>
      <c r="F3788" s="184">
        <v>508.05</v>
      </c>
      <c r="G3788" s="9">
        <v>251.65</v>
      </c>
      <c r="H3788" s="9">
        <v>249.15000000000055</v>
      </c>
      <c r="I3788" s="9" t="s">
        <v>183</v>
      </c>
      <c r="J3788" s="9" t="s">
        <v>183</v>
      </c>
      <c r="K3788" s="9" t="s">
        <v>183</v>
      </c>
      <c r="L3788" s="9" t="s">
        <v>183</v>
      </c>
      <c r="M3788" s="9" t="s">
        <v>183</v>
      </c>
      <c r="P3788" s="65">
        <f t="shared" si="102"/>
        <v>1008.8500000000006</v>
      </c>
      <c r="R3788" t="s">
        <v>282</v>
      </c>
    </row>
    <row r="3789" spans="1:21" ht="15">
      <c r="A3789" s="28" t="s">
        <v>36</v>
      </c>
      <c r="B3789" s="61" t="s">
        <v>6</v>
      </c>
      <c r="E3789" s="9">
        <v>128.30000000000001</v>
      </c>
      <c r="F3789" s="9">
        <v>195.25</v>
      </c>
      <c r="G3789" s="9">
        <v>317.3</v>
      </c>
      <c r="H3789" s="9">
        <v>357.79999999999563</v>
      </c>
      <c r="I3789" s="9" t="s">
        <v>183</v>
      </c>
      <c r="J3789" s="9" t="s">
        <v>183</v>
      </c>
      <c r="K3789" s="9" t="s">
        <v>183</v>
      </c>
      <c r="L3789" s="9" t="s">
        <v>183</v>
      </c>
      <c r="M3789" s="9" t="s">
        <v>183</v>
      </c>
      <c r="P3789" s="65">
        <f t="shared" si="102"/>
        <v>998.64999999999566</v>
      </c>
    </row>
    <row r="3790" spans="1:21" ht="15">
      <c r="A3790" s="28" t="s">
        <v>38</v>
      </c>
      <c r="B3790" s="61" t="s">
        <v>37</v>
      </c>
      <c r="E3790" s="188">
        <v>162.6</v>
      </c>
      <c r="F3790" s="9">
        <v>241.7</v>
      </c>
      <c r="G3790" s="9">
        <v>236.2</v>
      </c>
      <c r="H3790" s="9">
        <v>338.80000000000291</v>
      </c>
      <c r="I3790" s="9" t="s">
        <v>183</v>
      </c>
      <c r="J3790" s="9" t="s">
        <v>183</v>
      </c>
      <c r="K3790" s="9" t="s">
        <v>183</v>
      </c>
      <c r="L3790" s="9" t="s">
        <v>183</v>
      </c>
      <c r="M3790" s="9" t="s">
        <v>183</v>
      </c>
      <c r="P3790" s="65">
        <f t="shared" si="102"/>
        <v>979.30000000000291</v>
      </c>
      <c r="R3790" t="s">
        <v>288</v>
      </c>
    </row>
    <row r="3791" spans="1:21" ht="15">
      <c r="A3791" s="28" t="s">
        <v>145</v>
      </c>
      <c r="B3791" s="61" t="s">
        <v>13</v>
      </c>
      <c r="E3791" s="9">
        <v>123.3</v>
      </c>
      <c r="F3791" s="188">
        <v>505.45</v>
      </c>
      <c r="G3791" s="9">
        <v>229.8</v>
      </c>
      <c r="H3791" s="9">
        <v>83.799999999995634</v>
      </c>
      <c r="I3791" s="9" t="s">
        <v>183</v>
      </c>
      <c r="J3791" s="9" t="s">
        <v>183</v>
      </c>
      <c r="K3791" s="9" t="s">
        <v>183</v>
      </c>
      <c r="L3791" s="9" t="s">
        <v>183</v>
      </c>
      <c r="M3791" s="9" t="s">
        <v>183</v>
      </c>
      <c r="P3791" s="65">
        <f t="shared" si="102"/>
        <v>942.34999999999559</v>
      </c>
      <c r="R3791" t="s">
        <v>284</v>
      </c>
    </row>
    <row r="3792" spans="1:21" ht="15">
      <c r="A3792" s="28" t="s">
        <v>146</v>
      </c>
      <c r="B3792" s="61" t="s">
        <v>4</v>
      </c>
      <c r="E3792" s="9">
        <v>71.2</v>
      </c>
      <c r="F3792" s="9">
        <v>230.8</v>
      </c>
      <c r="G3792" s="9">
        <v>328.5</v>
      </c>
      <c r="H3792" s="9">
        <v>277.29999999999745</v>
      </c>
      <c r="I3792" s="9" t="s">
        <v>183</v>
      </c>
      <c r="J3792" s="9" t="s">
        <v>183</v>
      </c>
      <c r="K3792" s="9" t="s">
        <v>183</v>
      </c>
      <c r="L3792" s="9" t="s">
        <v>183</v>
      </c>
      <c r="M3792" s="9" t="s">
        <v>183</v>
      </c>
      <c r="P3792" s="65">
        <f t="shared" si="102"/>
        <v>907.79999999999745</v>
      </c>
    </row>
    <row r="3793" spans="1:18" ht="15">
      <c r="A3793" s="28" t="s">
        <v>147</v>
      </c>
      <c r="B3793" s="61" t="s">
        <v>155</v>
      </c>
      <c r="E3793" s="9" t="s">
        <v>278</v>
      </c>
      <c r="F3793" s="9" t="s">
        <v>278</v>
      </c>
      <c r="G3793" s="9">
        <v>305.39999999999998</v>
      </c>
      <c r="H3793" s="188">
        <v>595.600000000004</v>
      </c>
      <c r="I3793" s="9" t="s">
        <v>183</v>
      </c>
      <c r="J3793" s="9" t="s">
        <v>183</v>
      </c>
      <c r="K3793" s="9" t="s">
        <v>183</v>
      </c>
      <c r="L3793" s="9" t="s">
        <v>183</v>
      </c>
      <c r="M3793" s="9" t="s">
        <v>183</v>
      </c>
      <c r="P3793" s="65">
        <f t="shared" si="102"/>
        <v>901.00000000000398</v>
      </c>
      <c r="R3793" t="s">
        <v>297</v>
      </c>
    </row>
    <row r="3794" spans="1:18" ht="15">
      <c r="A3794" s="28" t="s">
        <v>151</v>
      </c>
      <c r="B3794" s="61" t="s">
        <v>154</v>
      </c>
      <c r="E3794" s="9" t="s">
        <v>278</v>
      </c>
      <c r="F3794" s="9" t="s">
        <v>278</v>
      </c>
      <c r="G3794" s="9">
        <v>146.9</v>
      </c>
      <c r="H3794" s="188">
        <v>586.50000000000182</v>
      </c>
      <c r="I3794" s="9" t="s">
        <v>183</v>
      </c>
      <c r="J3794" s="9" t="s">
        <v>183</v>
      </c>
      <c r="K3794" s="9" t="s">
        <v>183</v>
      </c>
      <c r="L3794" s="9" t="s">
        <v>183</v>
      </c>
      <c r="M3794" s="9" t="s">
        <v>183</v>
      </c>
      <c r="P3794" s="65">
        <f t="shared" si="102"/>
        <v>733.4000000000018</v>
      </c>
      <c r="R3794" t="s">
        <v>292</v>
      </c>
    </row>
    <row r="3795" spans="1:18" ht="15">
      <c r="A3795" s="28" t="s">
        <v>157</v>
      </c>
      <c r="B3795" s="61" t="s">
        <v>683</v>
      </c>
      <c r="E3795" s="9" t="s">
        <v>278</v>
      </c>
      <c r="F3795" s="9" t="s">
        <v>278</v>
      </c>
      <c r="G3795" s="9" t="s">
        <v>278</v>
      </c>
      <c r="H3795" s="188">
        <v>631.399999999996</v>
      </c>
      <c r="I3795" s="9" t="s">
        <v>183</v>
      </c>
      <c r="J3795" s="9" t="s">
        <v>183</v>
      </c>
      <c r="K3795" s="9" t="s">
        <v>183</v>
      </c>
      <c r="L3795" s="9" t="s">
        <v>183</v>
      </c>
      <c r="M3795" s="9" t="s">
        <v>183</v>
      </c>
      <c r="P3795" s="65">
        <f t="shared" si="102"/>
        <v>631.399999999996</v>
      </c>
      <c r="R3795" t="s">
        <v>284</v>
      </c>
    </row>
    <row r="3796" spans="1:18" ht="15">
      <c r="A3796" s="28" t="s">
        <v>159</v>
      </c>
      <c r="B3796" s="61" t="s">
        <v>694</v>
      </c>
      <c r="E3796" s="9" t="s">
        <v>278</v>
      </c>
      <c r="F3796" s="9" t="s">
        <v>278</v>
      </c>
      <c r="G3796" s="9" t="s">
        <v>278</v>
      </c>
      <c r="H3796" s="188">
        <v>541.54999999999382</v>
      </c>
      <c r="I3796" s="9" t="s">
        <v>183</v>
      </c>
      <c r="J3796" s="9" t="s">
        <v>183</v>
      </c>
      <c r="K3796" s="9" t="s">
        <v>183</v>
      </c>
      <c r="L3796" s="9" t="s">
        <v>183</v>
      </c>
      <c r="M3796" s="9" t="s">
        <v>183</v>
      </c>
      <c r="P3796" s="65">
        <f t="shared" si="102"/>
        <v>541.54999999999382</v>
      </c>
      <c r="R3796" t="s">
        <v>293</v>
      </c>
    </row>
    <row r="3797" spans="1:18" ht="15">
      <c r="A3797" s="28" t="s">
        <v>160</v>
      </c>
      <c r="B3797" s="61" t="s">
        <v>162</v>
      </c>
      <c r="E3797" s="9" t="s">
        <v>278</v>
      </c>
      <c r="F3797" s="9" t="s">
        <v>278</v>
      </c>
      <c r="G3797" s="9">
        <v>328.1</v>
      </c>
      <c r="H3797" s="9">
        <v>184.899999999996</v>
      </c>
      <c r="I3797" s="9" t="s">
        <v>183</v>
      </c>
      <c r="J3797" s="9" t="s">
        <v>183</v>
      </c>
      <c r="K3797" s="9" t="s">
        <v>183</v>
      </c>
      <c r="L3797" s="9" t="s">
        <v>183</v>
      </c>
      <c r="M3797" s="9" t="s">
        <v>183</v>
      </c>
      <c r="P3797" s="65">
        <f t="shared" si="102"/>
        <v>512.99999999999602</v>
      </c>
    </row>
    <row r="3798" spans="1:18" ht="15">
      <c r="A3798" s="28" t="s">
        <v>161</v>
      </c>
      <c r="B3798" s="61" t="s">
        <v>35</v>
      </c>
      <c r="E3798" s="9">
        <v>46.5</v>
      </c>
      <c r="F3798" s="9">
        <v>230.05</v>
      </c>
      <c r="G3798" s="9">
        <v>149.6</v>
      </c>
      <c r="H3798" s="9">
        <v>81.000000000000909</v>
      </c>
      <c r="I3798" s="9" t="s">
        <v>183</v>
      </c>
      <c r="J3798" s="9" t="s">
        <v>183</v>
      </c>
      <c r="K3798" s="9" t="s">
        <v>183</v>
      </c>
      <c r="L3798" s="9" t="s">
        <v>183</v>
      </c>
      <c r="M3798" s="9" t="s">
        <v>183</v>
      </c>
      <c r="P3798" s="65">
        <f t="shared" si="102"/>
        <v>507.15000000000089</v>
      </c>
    </row>
    <row r="3799" spans="1:18" ht="15">
      <c r="A3799" s="28" t="s">
        <v>163</v>
      </c>
      <c r="B3799" s="61" t="s">
        <v>704</v>
      </c>
      <c r="E3799" s="9" t="s">
        <v>278</v>
      </c>
      <c r="F3799" s="9" t="s">
        <v>278</v>
      </c>
      <c r="G3799" s="9" t="s">
        <v>278</v>
      </c>
      <c r="H3799" s="9">
        <v>497.350000000004</v>
      </c>
      <c r="I3799" s="9" t="s">
        <v>183</v>
      </c>
      <c r="J3799" s="9" t="s">
        <v>183</v>
      </c>
      <c r="K3799" s="9" t="s">
        <v>183</v>
      </c>
      <c r="L3799" s="9" t="s">
        <v>183</v>
      </c>
      <c r="M3799" s="9" t="s">
        <v>183</v>
      </c>
      <c r="P3799" s="65">
        <f t="shared" si="102"/>
        <v>497.350000000004</v>
      </c>
    </row>
    <row r="3800" spans="1:18" ht="15">
      <c r="A3800" s="28" t="s">
        <v>274</v>
      </c>
      <c r="B3800" s="61" t="s">
        <v>164</v>
      </c>
      <c r="E3800" s="9" t="s">
        <v>278</v>
      </c>
      <c r="F3800" s="9" t="s">
        <v>278</v>
      </c>
      <c r="G3800" s="9">
        <v>484.2</v>
      </c>
      <c r="H3800" s="9" t="s">
        <v>278</v>
      </c>
      <c r="I3800" s="9" t="s">
        <v>183</v>
      </c>
      <c r="J3800" s="9" t="s">
        <v>183</v>
      </c>
      <c r="K3800" s="9" t="s">
        <v>183</v>
      </c>
      <c r="L3800" s="9" t="s">
        <v>183</v>
      </c>
      <c r="M3800" s="9" t="s">
        <v>183</v>
      </c>
      <c r="P3800" s="65">
        <f t="shared" si="102"/>
        <v>484.2</v>
      </c>
    </row>
    <row r="3801" spans="1:18" ht="15">
      <c r="A3801" s="28" t="s">
        <v>275</v>
      </c>
      <c r="B3801" s="61" t="s">
        <v>178</v>
      </c>
      <c r="E3801" s="9">
        <v>144.6</v>
      </c>
      <c r="F3801" s="9">
        <v>336.95</v>
      </c>
      <c r="G3801" s="9" t="s">
        <v>278</v>
      </c>
      <c r="H3801" s="9" t="s">
        <v>278</v>
      </c>
      <c r="I3801" s="9" t="s">
        <v>183</v>
      </c>
      <c r="J3801" s="9" t="s">
        <v>183</v>
      </c>
      <c r="K3801" s="9" t="s">
        <v>183</v>
      </c>
      <c r="L3801" s="9" t="s">
        <v>183</v>
      </c>
      <c r="M3801" s="9" t="s">
        <v>183</v>
      </c>
      <c r="P3801" s="65">
        <f t="shared" si="102"/>
        <v>481.54999999999995</v>
      </c>
    </row>
    <row r="3802" spans="1:18" ht="15">
      <c r="A3802" s="28" t="s">
        <v>276</v>
      </c>
      <c r="B3802" s="61" t="s">
        <v>156</v>
      </c>
      <c r="E3802" s="9" t="s">
        <v>278</v>
      </c>
      <c r="F3802" s="9" t="s">
        <v>278</v>
      </c>
      <c r="G3802" s="9">
        <v>166.7</v>
      </c>
      <c r="H3802" s="9">
        <v>311.60000000000218</v>
      </c>
      <c r="I3802" s="9" t="s">
        <v>183</v>
      </c>
      <c r="J3802" s="9" t="s">
        <v>183</v>
      </c>
      <c r="K3802" s="9" t="s">
        <v>183</v>
      </c>
      <c r="L3802" s="9" t="s">
        <v>183</v>
      </c>
      <c r="M3802" s="9" t="s">
        <v>183</v>
      </c>
      <c r="P3802" s="65">
        <f t="shared" ref="P3802:P3833" si="103">SUM(E3802:M3802)</f>
        <v>478.30000000000217</v>
      </c>
    </row>
    <row r="3803" spans="1:18" ht="15">
      <c r="A3803" s="28" t="s">
        <v>277</v>
      </c>
      <c r="B3803" s="61" t="s">
        <v>643</v>
      </c>
      <c r="E3803" s="9" t="s">
        <v>278</v>
      </c>
      <c r="F3803" s="9" t="s">
        <v>278</v>
      </c>
      <c r="G3803" s="9" t="s">
        <v>278</v>
      </c>
      <c r="H3803" s="9">
        <v>467.85000000000036</v>
      </c>
      <c r="I3803" s="9" t="s">
        <v>183</v>
      </c>
      <c r="J3803" s="9" t="s">
        <v>183</v>
      </c>
      <c r="K3803" s="9" t="s">
        <v>183</v>
      </c>
      <c r="L3803" s="9" t="s">
        <v>183</v>
      </c>
      <c r="M3803" s="9" t="s">
        <v>183</v>
      </c>
      <c r="P3803" s="65">
        <f t="shared" si="103"/>
        <v>467.85000000000036</v>
      </c>
    </row>
    <row r="3804" spans="1:18" ht="15">
      <c r="A3804" s="28" t="s">
        <v>640</v>
      </c>
      <c r="B3804" s="28" t="s">
        <v>633</v>
      </c>
      <c r="E3804" s="9" t="s">
        <v>278</v>
      </c>
      <c r="F3804" s="9" t="s">
        <v>278</v>
      </c>
      <c r="G3804" s="9" t="s">
        <v>278</v>
      </c>
      <c r="H3804" s="9">
        <v>438.80000000000291</v>
      </c>
      <c r="I3804" s="9" t="s">
        <v>183</v>
      </c>
      <c r="J3804" s="9" t="s">
        <v>183</v>
      </c>
      <c r="K3804" s="9" t="s">
        <v>183</v>
      </c>
      <c r="L3804" s="9" t="s">
        <v>183</v>
      </c>
      <c r="M3804" s="9" t="s">
        <v>183</v>
      </c>
      <c r="P3804" s="65">
        <f t="shared" si="103"/>
        <v>438.80000000000291</v>
      </c>
    </row>
    <row r="3805" spans="1:18" ht="15">
      <c r="A3805" s="28" t="s">
        <v>641</v>
      </c>
      <c r="B3805" s="61" t="s">
        <v>654</v>
      </c>
      <c r="E3805" s="9" t="s">
        <v>278</v>
      </c>
      <c r="F3805" s="9" t="s">
        <v>278</v>
      </c>
      <c r="G3805" s="9" t="s">
        <v>278</v>
      </c>
      <c r="H3805" s="9">
        <v>399.79999999999927</v>
      </c>
      <c r="I3805" s="9" t="s">
        <v>183</v>
      </c>
      <c r="J3805" s="9" t="s">
        <v>183</v>
      </c>
      <c r="K3805" s="9" t="s">
        <v>183</v>
      </c>
      <c r="L3805" s="9" t="s">
        <v>183</v>
      </c>
      <c r="M3805" s="9" t="s">
        <v>183</v>
      </c>
      <c r="P3805" s="65">
        <f t="shared" si="103"/>
        <v>399.79999999999927</v>
      </c>
    </row>
    <row r="3806" spans="1:18" ht="15">
      <c r="A3806" s="28" t="s">
        <v>642</v>
      </c>
      <c r="B3806" s="61" t="s">
        <v>675</v>
      </c>
      <c r="E3806" s="9" t="s">
        <v>278</v>
      </c>
      <c r="F3806" s="9" t="s">
        <v>278</v>
      </c>
      <c r="G3806" s="9" t="s">
        <v>278</v>
      </c>
      <c r="H3806" s="9">
        <v>387.80000000000109</v>
      </c>
      <c r="I3806" s="9" t="s">
        <v>183</v>
      </c>
      <c r="J3806" s="9" t="s">
        <v>183</v>
      </c>
      <c r="K3806" s="9" t="s">
        <v>183</v>
      </c>
      <c r="L3806" s="9" t="s">
        <v>183</v>
      </c>
      <c r="M3806" s="9" t="s">
        <v>183</v>
      </c>
      <c r="P3806" s="65">
        <f t="shared" si="103"/>
        <v>387.80000000000109</v>
      </c>
    </row>
    <row r="3807" spans="1:18" ht="15">
      <c r="A3807" s="28" t="s">
        <v>644</v>
      </c>
      <c r="B3807" s="61" t="s">
        <v>653</v>
      </c>
      <c r="E3807" s="9" t="s">
        <v>278</v>
      </c>
      <c r="F3807" s="9" t="s">
        <v>278</v>
      </c>
      <c r="G3807" s="9" t="s">
        <v>278</v>
      </c>
      <c r="H3807" s="9">
        <v>355.65000000000146</v>
      </c>
      <c r="I3807" s="9" t="s">
        <v>183</v>
      </c>
      <c r="J3807" s="9" t="s">
        <v>183</v>
      </c>
      <c r="K3807" s="9" t="s">
        <v>183</v>
      </c>
      <c r="L3807" s="9" t="s">
        <v>183</v>
      </c>
      <c r="M3807" s="9" t="s">
        <v>183</v>
      </c>
      <c r="P3807" s="65">
        <f t="shared" si="103"/>
        <v>355.65000000000146</v>
      </c>
    </row>
    <row r="3808" spans="1:18" ht="15">
      <c r="A3808" s="28" t="s">
        <v>650</v>
      </c>
      <c r="B3808" s="61" t="s">
        <v>651</v>
      </c>
      <c r="E3808" s="9" t="s">
        <v>278</v>
      </c>
      <c r="F3808" s="9" t="s">
        <v>278</v>
      </c>
      <c r="G3808" s="9" t="s">
        <v>278</v>
      </c>
      <c r="H3808" s="9">
        <v>313.85000000000218</v>
      </c>
      <c r="I3808" s="9" t="s">
        <v>183</v>
      </c>
      <c r="J3808" s="9" t="s">
        <v>183</v>
      </c>
      <c r="K3808" s="9" t="s">
        <v>183</v>
      </c>
      <c r="L3808" s="9" t="s">
        <v>183</v>
      </c>
      <c r="M3808" s="9" t="s">
        <v>183</v>
      </c>
      <c r="P3808" s="65">
        <f t="shared" si="103"/>
        <v>313.85000000000218</v>
      </c>
    </row>
    <row r="3809" spans="1:18" ht="15">
      <c r="A3809" s="28" t="s">
        <v>652</v>
      </c>
      <c r="B3809" s="61" t="s">
        <v>153</v>
      </c>
      <c r="E3809" s="9" t="s">
        <v>278</v>
      </c>
      <c r="F3809" s="9" t="s">
        <v>278</v>
      </c>
      <c r="G3809" s="9">
        <v>138.19999999999999</v>
      </c>
      <c r="H3809" s="9">
        <v>174.29999999999745</v>
      </c>
      <c r="I3809" s="9" t="s">
        <v>183</v>
      </c>
      <c r="J3809" s="9" t="s">
        <v>183</v>
      </c>
      <c r="K3809" s="9" t="s">
        <v>183</v>
      </c>
      <c r="L3809" s="9" t="s">
        <v>183</v>
      </c>
      <c r="M3809" s="9" t="s">
        <v>183</v>
      </c>
      <c r="P3809" s="65">
        <f t="shared" si="103"/>
        <v>312.49999999999744</v>
      </c>
    </row>
    <row r="3810" spans="1:18" ht="15">
      <c r="A3810" s="28" t="s">
        <v>655</v>
      </c>
      <c r="B3810" s="61" t="s">
        <v>692</v>
      </c>
      <c r="E3810" s="9" t="s">
        <v>278</v>
      </c>
      <c r="F3810" s="9" t="s">
        <v>278</v>
      </c>
      <c r="G3810" s="9" t="s">
        <v>278</v>
      </c>
      <c r="H3810" s="9">
        <v>303.80000000000291</v>
      </c>
      <c r="I3810" s="9" t="s">
        <v>183</v>
      </c>
      <c r="J3810" s="9" t="s">
        <v>183</v>
      </c>
      <c r="K3810" s="9" t="s">
        <v>183</v>
      </c>
      <c r="L3810" s="9" t="s">
        <v>183</v>
      </c>
      <c r="M3810" s="9" t="s">
        <v>183</v>
      </c>
      <c r="P3810" s="65">
        <f t="shared" si="103"/>
        <v>303.80000000000291</v>
      </c>
    </row>
    <row r="3811" spans="1:18" ht="15">
      <c r="A3811" s="28" t="s">
        <v>656</v>
      </c>
      <c r="B3811" s="28" t="s">
        <v>638</v>
      </c>
      <c r="E3811" s="9" t="s">
        <v>278</v>
      </c>
      <c r="F3811" s="9" t="s">
        <v>278</v>
      </c>
      <c r="G3811" s="9" t="s">
        <v>278</v>
      </c>
      <c r="H3811" s="9">
        <v>299.90000000000146</v>
      </c>
      <c r="I3811" s="9" t="s">
        <v>183</v>
      </c>
      <c r="J3811" s="9" t="s">
        <v>183</v>
      </c>
      <c r="K3811" s="9" t="s">
        <v>183</v>
      </c>
      <c r="L3811" s="9" t="s">
        <v>183</v>
      </c>
      <c r="M3811" s="9" t="s">
        <v>183</v>
      </c>
      <c r="P3811" s="65">
        <f t="shared" si="103"/>
        <v>299.90000000000146</v>
      </c>
    </row>
    <row r="3812" spans="1:18" ht="15">
      <c r="A3812" s="28" t="s">
        <v>659</v>
      </c>
      <c r="B3812" s="61" t="s">
        <v>682</v>
      </c>
      <c r="E3812" s="9" t="s">
        <v>278</v>
      </c>
      <c r="F3812" s="9" t="s">
        <v>278</v>
      </c>
      <c r="G3812" s="9" t="s">
        <v>278</v>
      </c>
      <c r="H3812" s="9">
        <v>283.35000000000218</v>
      </c>
      <c r="I3812" s="9" t="s">
        <v>183</v>
      </c>
      <c r="J3812" s="9" t="s">
        <v>183</v>
      </c>
      <c r="K3812" s="9" t="s">
        <v>183</v>
      </c>
      <c r="L3812" s="9" t="s">
        <v>183</v>
      </c>
      <c r="M3812" s="9" t="s">
        <v>183</v>
      </c>
      <c r="P3812" s="65">
        <f t="shared" si="103"/>
        <v>283.35000000000218</v>
      </c>
    </row>
    <row r="3813" spans="1:18" ht="15">
      <c r="A3813" s="28" t="s">
        <v>661</v>
      </c>
      <c r="B3813" s="61" t="s">
        <v>688</v>
      </c>
      <c r="E3813" s="9" t="s">
        <v>278</v>
      </c>
      <c r="F3813" s="9" t="s">
        <v>278</v>
      </c>
      <c r="G3813" s="9" t="s">
        <v>278</v>
      </c>
      <c r="H3813" s="9">
        <v>273.39999999999873</v>
      </c>
      <c r="I3813" s="9" t="s">
        <v>183</v>
      </c>
      <c r="J3813" s="9" t="s">
        <v>183</v>
      </c>
      <c r="K3813" s="9" t="s">
        <v>183</v>
      </c>
      <c r="L3813" s="9" t="s">
        <v>183</v>
      </c>
      <c r="M3813" s="9" t="s">
        <v>183</v>
      </c>
      <c r="P3813" s="65">
        <f t="shared" si="103"/>
        <v>273.39999999999873</v>
      </c>
    </row>
    <row r="3814" spans="1:18" ht="15">
      <c r="A3814" s="28" t="s">
        <v>666</v>
      </c>
      <c r="B3814" s="61" t="s">
        <v>658</v>
      </c>
      <c r="E3814" s="9" t="s">
        <v>278</v>
      </c>
      <c r="F3814" s="9" t="s">
        <v>278</v>
      </c>
      <c r="G3814" s="9" t="s">
        <v>278</v>
      </c>
      <c r="H3814" s="9">
        <v>235.50000000000091</v>
      </c>
      <c r="I3814" s="9" t="s">
        <v>183</v>
      </c>
      <c r="J3814" s="9" t="s">
        <v>183</v>
      </c>
      <c r="K3814" s="9" t="s">
        <v>183</v>
      </c>
      <c r="L3814" s="9" t="s">
        <v>183</v>
      </c>
      <c r="M3814" s="9" t="s">
        <v>183</v>
      </c>
      <c r="P3814" s="65">
        <f t="shared" si="103"/>
        <v>235.50000000000091</v>
      </c>
    </row>
    <row r="3815" spans="1:18" ht="15">
      <c r="A3815" s="28" t="s">
        <v>670</v>
      </c>
      <c r="B3815" s="61" t="s">
        <v>669</v>
      </c>
      <c r="E3815" s="9" t="s">
        <v>278</v>
      </c>
      <c r="F3815" s="9" t="s">
        <v>278</v>
      </c>
      <c r="G3815" s="9" t="s">
        <v>278</v>
      </c>
      <c r="H3815" s="9">
        <v>226.70000000000073</v>
      </c>
      <c r="I3815" s="9" t="s">
        <v>183</v>
      </c>
      <c r="J3815" s="9" t="s">
        <v>183</v>
      </c>
      <c r="K3815" s="9" t="s">
        <v>183</v>
      </c>
      <c r="L3815" s="9" t="s">
        <v>183</v>
      </c>
      <c r="M3815" s="9" t="s">
        <v>183</v>
      </c>
      <c r="P3815" s="65">
        <f t="shared" si="103"/>
        <v>226.70000000000073</v>
      </c>
    </row>
    <row r="3816" spans="1:18" ht="15">
      <c r="A3816" s="28" t="s">
        <v>671</v>
      </c>
      <c r="B3816" s="61" t="s">
        <v>662</v>
      </c>
      <c r="E3816" s="9" t="s">
        <v>278</v>
      </c>
      <c r="F3816" s="9" t="s">
        <v>278</v>
      </c>
      <c r="G3816" s="9" t="s">
        <v>278</v>
      </c>
      <c r="H3816" s="9">
        <v>221.89999999999782</v>
      </c>
      <c r="I3816" s="9" t="s">
        <v>183</v>
      </c>
      <c r="J3816" s="9" t="s">
        <v>183</v>
      </c>
      <c r="K3816" s="9" t="s">
        <v>183</v>
      </c>
      <c r="L3816" s="9" t="s">
        <v>183</v>
      </c>
      <c r="M3816" s="9" t="s">
        <v>183</v>
      </c>
      <c r="P3816" s="65">
        <f t="shared" si="103"/>
        <v>221.89999999999782</v>
      </c>
    </row>
    <row r="3817" spans="1:18" ht="15">
      <c r="A3817" s="28" t="s">
        <v>672</v>
      </c>
      <c r="B3817" s="61" t="s">
        <v>700</v>
      </c>
      <c r="E3817" s="9" t="s">
        <v>278</v>
      </c>
      <c r="F3817" s="9" t="s">
        <v>278</v>
      </c>
      <c r="G3817" s="9" t="s">
        <v>278</v>
      </c>
      <c r="H3817" s="9">
        <v>221.20000000000073</v>
      </c>
      <c r="I3817" s="9" t="s">
        <v>183</v>
      </c>
      <c r="J3817" s="9" t="s">
        <v>183</v>
      </c>
      <c r="K3817" s="9" t="s">
        <v>183</v>
      </c>
      <c r="L3817" s="9" t="s">
        <v>183</v>
      </c>
      <c r="M3817" s="9" t="s">
        <v>183</v>
      </c>
      <c r="P3817" s="65">
        <f t="shared" si="103"/>
        <v>221.20000000000073</v>
      </c>
    </row>
    <row r="3818" spans="1:18" ht="15">
      <c r="A3818" s="28" t="s">
        <v>677</v>
      </c>
      <c r="B3818" s="61" t="s">
        <v>687</v>
      </c>
      <c r="E3818" s="9" t="s">
        <v>278</v>
      </c>
      <c r="F3818" s="9" t="s">
        <v>278</v>
      </c>
      <c r="G3818" s="9" t="s">
        <v>278</v>
      </c>
      <c r="H3818" s="9">
        <v>210.59999999999673</v>
      </c>
      <c r="I3818" s="9" t="s">
        <v>183</v>
      </c>
      <c r="J3818" s="9" t="s">
        <v>183</v>
      </c>
      <c r="K3818" s="9" t="s">
        <v>183</v>
      </c>
      <c r="L3818" s="9" t="s">
        <v>183</v>
      </c>
      <c r="M3818" s="9" t="s">
        <v>183</v>
      </c>
      <c r="P3818" s="65">
        <f t="shared" si="103"/>
        <v>210.59999999999673</v>
      </c>
    </row>
    <row r="3819" spans="1:18" ht="15">
      <c r="A3819" s="28" t="s">
        <v>685</v>
      </c>
      <c r="B3819" s="28" t="s">
        <v>639</v>
      </c>
      <c r="E3819" s="9" t="s">
        <v>278</v>
      </c>
      <c r="F3819" s="9" t="s">
        <v>278</v>
      </c>
      <c r="G3819" s="9" t="s">
        <v>278</v>
      </c>
      <c r="H3819" s="9">
        <v>209.79999999999927</v>
      </c>
      <c r="I3819" s="9" t="s">
        <v>183</v>
      </c>
      <c r="J3819" s="9" t="s">
        <v>183</v>
      </c>
      <c r="K3819" s="9" t="s">
        <v>183</v>
      </c>
      <c r="L3819" s="9" t="s">
        <v>183</v>
      </c>
      <c r="M3819" s="9" t="s">
        <v>183</v>
      </c>
      <c r="P3819" s="65">
        <f t="shared" si="103"/>
        <v>209.79999999999927</v>
      </c>
    </row>
    <row r="3820" spans="1:18" ht="15">
      <c r="A3820" s="28" t="s">
        <v>689</v>
      </c>
      <c r="B3820" s="61" t="s">
        <v>179</v>
      </c>
      <c r="E3820" s="188">
        <v>204</v>
      </c>
      <c r="F3820" s="9" t="s">
        <v>278</v>
      </c>
      <c r="G3820" s="9" t="s">
        <v>278</v>
      </c>
      <c r="H3820" s="9" t="s">
        <v>278</v>
      </c>
      <c r="I3820" s="9" t="s">
        <v>183</v>
      </c>
      <c r="J3820" s="9" t="s">
        <v>183</v>
      </c>
      <c r="K3820" s="9" t="s">
        <v>183</v>
      </c>
      <c r="L3820" s="9" t="s">
        <v>183</v>
      </c>
      <c r="M3820" s="9" t="s">
        <v>183</v>
      </c>
      <c r="P3820" s="65">
        <f t="shared" si="103"/>
        <v>204</v>
      </c>
      <c r="R3820" t="s">
        <v>284</v>
      </c>
    </row>
    <row r="3821" spans="1:18" ht="15">
      <c r="A3821" s="28" t="s">
        <v>690</v>
      </c>
      <c r="B3821" s="61" t="s">
        <v>678</v>
      </c>
      <c r="E3821" s="9" t="s">
        <v>278</v>
      </c>
      <c r="F3821" s="9" t="s">
        <v>278</v>
      </c>
      <c r="G3821" s="9" t="s">
        <v>278</v>
      </c>
      <c r="H3821" s="9">
        <v>184.29999999999927</v>
      </c>
      <c r="I3821" s="9" t="s">
        <v>183</v>
      </c>
      <c r="J3821" s="9" t="s">
        <v>183</v>
      </c>
      <c r="K3821" s="9" t="s">
        <v>183</v>
      </c>
      <c r="L3821" s="9" t="s">
        <v>183</v>
      </c>
      <c r="M3821" s="9" t="s">
        <v>183</v>
      </c>
      <c r="P3821" s="65">
        <f t="shared" si="103"/>
        <v>184.29999999999927</v>
      </c>
    </row>
    <row r="3822" spans="1:18" ht="15">
      <c r="A3822" s="28" t="s">
        <v>691</v>
      </c>
      <c r="B3822" s="61" t="s">
        <v>674</v>
      </c>
      <c r="E3822" s="9" t="s">
        <v>278</v>
      </c>
      <c r="F3822" s="9" t="s">
        <v>278</v>
      </c>
      <c r="G3822" s="9" t="s">
        <v>278</v>
      </c>
      <c r="H3822" s="9">
        <v>181.80000000000473</v>
      </c>
      <c r="I3822" s="9" t="s">
        <v>183</v>
      </c>
      <c r="J3822" s="9" t="s">
        <v>183</v>
      </c>
      <c r="K3822" s="9" t="s">
        <v>183</v>
      </c>
      <c r="L3822" s="9" t="s">
        <v>183</v>
      </c>
      <c r="M3822" s="9" t="s">
        <v>183</v>
      </c>
      <c r="P3822" s="65">
        <f t="shared" si="103"/>
        <v>181.80000000000473</v>
      </c>
    </row>
    <row r="3823" spans="1:18" ht="15">
      <c r="A3823" s="28" t="s">
        <v>697</v>
      </c>
      <c r="B3823" s="61" t="s">
        <v>649</v>
      </c>
      <c r="E3823" s="9" t="s">
        <v>278</v>
      </c>
      <c r="F3823" s="9" t="s">
        <v>278</v>
      </c>
      <c r="G3823" s="9" t="s">
        <v>278</v>
      </c>
      <c r="H3823" s="9">
        <v>174.85000000000218</v>
      </c>
      <c r="I3823" s="9" t="s">
        <v>183</v>
      </c>
      <c r="J3823" s="9" t="s">
        <v>183</v>
      </c>
      <c r="K3823" s="9" t="s">
        <v>183</v>
      </c>
      <c r="L3823" s="9" t="s">
        <v>183</v>
      </c>
      <c r="M3823" s="9" t="s">
        <v>183</v>
      </c>
      <c r="P3823" s="65">
        <f t="shared" si="103"/>
        <v>174.85000000000218</v>
      </c>
    </row>
    <row r="3824" spans="1:18" ht="15">
      <c r="A3824" s="28" t="s">
        <v>698</v>
      </c>
      <c r="B3824" s="61" t="s">
        <v>668</v>
      </c>
      <c r="E3824" s="9" t="s">
        <v>278</v>
      </c>
      <c r="F3824" s="9" t="s">
        <v>278</v>
      </c>
      <c r="G3824" s="9" t="s">
        <v>278</v>
      </c>
      <c r="H3824" s="9">
        <v>164.29999999999745</v>
      </c>
      <c r="I3824" s="9" t="s">
        <v>183</v>
      </c>
      <c r="J3824" s="9" t="s">
        <v>183</v>
      </c>
      <c r="K3824" s="9" t="s">
        <v>183</v>
      </c>
      <c r="L3824" s="9" t="s">
        <v>183</v>
      </c>
      <c r="M3824" s="9" t="s">
        <v>183</v>
      </c>
      <c r="P3824" s="65">
        <f t="shared" si="103"/>
        <v>164.29999999999745</v>
      </c>
    </row>
    <row r="3825" spans="1:16" ht="15">
      <c r="A3825" s="28" t="s">
        <v>699</v>
      </c>
      <c r="B3825" s="61" t="s">
        <v>667</v>
      </c>
      <c r="E3825" s="9" t="s">
        <v>278</v>
      </c>
      <c r="F3825" s="9" t="s">
        <v>278</v>
      </c>
      <c r="G3825" s="9" t="s">
        <v>278</v>
      </c>
      <c r="H3825" s="9">
        <v>146.79999999999927</v>
      </c>
      <c r="I3825" s="9" t="s">
        <v>183</v>
      </c>
      <c r="J3825" s="9" t="s">
        <v>183</v>
      </c>
      <c r="K3825" s="9" t="s">
        <v>183</v>
      </c>
      <c r="L3825" s="9" t="s">
        <v>183</v>
      </c>
      <c r="M3825" s="9" t="s">
        <v>183</v>
      </c>
      <c r="P3825" s="65">
        <f t="shared" si="103"/>
        <v>146.79999999999927</v>
      </c>
    </row>
    <row r="3826" spans="1:16" ht="15">
      <c r="A3826" s="28" t="s">
        <v>701</v>
      </c>
      <c r="B3826" s="61" t="s">
        <v>686</v>
      </c>
      <c r="E3826" s="9" t="s">
        <v>278</v>
      </c>
      <c r="F3826" s="9" t="s">
        <v>278</v>
      </c>
      <c r="G3826" s="9" t="s">
        <v>278</v>
      </c>
      <c r="H3826" s="9">
        <v>104.89999999999964</v>
      </c>
      <c r="I3826" s="9" t="s">
        <v>183</v>
      </c>
      <c r="J3826" s="9" t="s">
        <v>183</v>
      </c>
      <c r="K3826" s="9" t="s">
        <v>183</v>
      </c>
      <c r="L3826" s="9" t="s">
        <v>183</v>
      </c>
      <c r="M3826" s="9" t="s">
        <v>183</v>
      </c>
      <c r="P3826" s="65">
        <f t="shared" si="103"/>
        <v>104.89999999999964</v>
      </c>
    </row>
    <row r="3827" spans="1:16" ht="15">
      <c r="A3827" s="28" t="s">
        <v>702</v>
      </c>
      <c r="B3827" s="61" t="s">
        <v>660</v>
      </c>
      <c r="E3827" s="9" t="s">
        <v>278</v>
      </c>
      <c r="F3827" s="9" t="s">
        <v>278</v>
      </c>
      <c r="G3827" s="9" t="s">
        <v>278</v>
      </c>
      <c r="H3827" s="9">
        <v>96.300000000002001</v>
      </c>
      <c r="I3827" s="9" t="s">
        <v>183</v>
      </c>
      <c r="J3827" s="9" t="s">
        <v>183</v>
      </c>
      <c r="K3827" s="9" t="s">
        <v>183</v>
      </c>
      <c r="L3827" s="9" t="s">
        <v>183</v>
      </c>
      <c r="M3827" s="9" t="s">
        <v>183</v>
      </c>
      <c r="P3827" s="65">
        <f t="shared" si="103"/>
        <v>96.300000000002001</v>
      </c>
    </row>
    <row r="3828" spans="1:16" ht="15">
      <c r="A3828" s="28" t="s">
        <v>703</v>
      </c>
      <c r="B3828" s="61" t="s">
        <v>2202</v>
      </c>
      <c r="C3828" s="3"/>
      <c r="D3828" s="3"/>
      <c r="E3828" s="9" t="s">
        <v>278</v>
      </c>
      <c r="F3828" s="9" t="s">
        <v>278</v>
      </c>
      <c r="G3828" s="9" t="s">
        <v>278</v>
      </c>
      <c r="H3828" s="9" t="s">
        <v>278</v>
      </c>
      <c r="I3828" s="9" t="s">
        <v>183</v>
      </c>
      <c r="J3828" s="9" t="s">
        <v>183</v>
      </c>
      <c r="K3828" s="9" t="s">
        <v>183</v>
      </c>
      <c r="L3828" s="9" t="s">
        <v>183</v>
      </c>
      <c r="M3828" s="9" t="s">
        <v>183</v>
      </c>
      <c r="N3828" s="65"/>
      <c r="P3828" s="65">
        <f t="shared" si="103"/>
        <v>0</v>
      </c>
    </row>
    <row r="3829" spans="1:16" ht="15">
      <c r="A3829" s="28" t="s">
        <v>706</v>
      </c>
      <c r="B3829" s="239" t="s">
        <v>1657</v>
      </c>
      <c r="C3829" s="3"/>
      <c r="D3829" s="3"/>
      <c r="E3829" s="9" t="s">
        <v>278</v>
      </c>
      <c r="F3829" s="9" t="s">
        <v>278</v>
      </c>
      <c r="G3829" s="9" t="s">
        <v>278</v>
      </c>
      <c r="H3829" s="9" t="s">
        <v>278</v>
      </c>
      <c r="I3829" s="9" t="s">
        <v>183</v>
      </c>
      <c r="J3829" s="9" t="s">
        <v>183</v>
      </c>
      <c r="K3829" s="9" t="s">
        <v>183</v>
      </c>
      <c r="L3829" s="9" t="s">
        <v>183</v>
      </c>
      <c r="M3829" s="9" t="s">
        <v>183</v>
      </c>
      <c r="P3829" s="65">
        <f t="shared" si="103"/>
        <v>0</v>
      </c>
    </row>
    <row r="3830" spans="1:16" ht="15">
      <c r="A3830" s="28" t="s">
        <v>775</v>
      </c>
      <c r="B3830" s="178" t="s">
        <v>1346</v>
      </c>
      <c r="C3830" s="3"/>
      <c r="D3830" s="3"/>
      <c r="E3830" s="9" t="s">
        <v>278</v>
      </c>
      <c r="F3830" s="9" t="s">
        <v>278</v>
      </c>
      <c r="G3830" s="9" t="s">
        <v>278</v>
      </c>
      <c r="H3830" s="9" t="s">
        <v>278</v>
      </c>
      <c r="I3830" s="9" t="s">
        <v>183</v>
      </c>
      <c r="J3830" s="9" t="s">
        <v>183</v>
      </c>
      <c r="K3830" s="9" t="s">
        <v>183</v>
      </c>
      <c r="L3830" s="9" t="s">
        <v>183</v>
      </c>
      <c r="M3830" s="9" t="s">
        <v>183</v>
      </c>
      <c r="P3830" s="65">
        <f t="shared" si="103"/>
        <v>0</v>
      </c>
    </row>
    <row r="3831" spans="1:16" ht="15">
      <c r="A3831" s="28" t="s">
        <v>776</v>
      </c>
      <c r="B3831" s="239" t="s">
        <v>1650</v>
      </c>
      <c r="C3831" s="3"/>
      <c r="D3831" s="3"/>
      <c r="E3831" s="9" t="s">
        <v>278</v>
      </c>
      <c r="F3831" s="9" t="s">
        <v>278</v>
      </c>
      <c r="G3831" s="9" t="s">
        <v>278</v>
      </c>
      <c r="H3831" s="9" t="s">
        <v>278</v>
      </c>
      <c r="I3831" s="9" t="s">
        <v>183</v>
      </c>
      <c r="J3831" s="9" t="s">
        <v>183</v>
      </c>
      <c r="K3831" s="9" t="s">
        <v>183</v>
      </c>
      <c r="L3831" s="9" t="s">
        <v>183</v>
      </c>
      <c r="M3831" s="9" t="s">
        <v>183</v>
      </c>
      <c r="P3831" s="65">
        <f t="shared" si="103"/>
        <v>0</v>
      </c>
    </row>
    <row r="3832" spans="1:16" ht="15">
      <c r="A3832" s="28" t="s">
        <v>777</v>
      </c>
      <c r="B3832" s="61" t="s">
        <v>2728</v>
      </c>
      <c r="C3832" s="3"/>
      <c r="D3832" s="3"/>
      <c r="E3832" s="9" t="s">
        <v>278</v>
      </c>
      <c r="F3832" s="9" t="s">
        <v>278</v>
      </c>
      <c r="G3832" s="9" t="s">
        <v>278</v>
      </c>
      <c r="H3832" s="9" t="s">
        <v>278</v>
      </c>
      <c r="I3832" s="9" t="s">
        <v>183</v>
      </c>
      <c r="J3832" s="9" t="s">
        <v>183</v>
      </c>
      <c r="K3832" s="9" t="s">
        <v>183</v>
      </c>
      <c r="L3832" s="9" t="s">
        <v>183</v>
      </c>
      <c r="M3832" s="9" t="s">
        <v>183</v>
      </c>
      <c r="N3832" s="65"/>
      <c r="P3832" s="65">
        <f t="shared" si="103"/>
        <v>0</v>
      </c>
    </row>
    <row r="3833" spans="1:16" ht="15">
      <c r="A3833" s="28" t="s">
        <v>778</v>
      </c>
      <c r="B3833" s="178" t="s">
        <v>1341</v>
      </c>
      <c r="C3833" s="3"/>
      <c r="D3833" s="3"/>
      <c r="E3833" s="9" t="s">
        <v>278</v>
      </c>
      <c r="F3833" s="9" t="s">
        <v>278</v>
      </c>
      <c r="G3833" s="9" t="s">
        <v>278</v>
      </c>
      <c r="H3833" s="9" t="s">
        <v>278</v>
      </c>
      <c r="I3833" s="9" t="s">
        <v>183</v>
      </c>
      <c r="J3833" s="9" t="s">
        <v>183</v>
      </c>
      <c r="K3833" s="9" t="s">
        <v>183</v>
      </c>
      <c r="L3833" s="9" t="s">
        <v>183</v>
      </c>
      <c r="M3833" s="9" t="s">
        <v>183</v>
      </c>
      <c r="P3833" s="65">
        <f t="shared" si="103"/>
        <v>0</v>
      </c>
    </row>
    <row r="3834" spans="1:16" ht="15">
      <c r="A3834" s="28" t="s">
        <v>779</v>
      </c>
      <c r="B3834" s="178" t="s">
        <v>1337</v>
      </c>
      <c r="C3834" s="3"/>
      <c r="D3834" s="3"/>
      <c r="E3834" s="9" t="s">
        <v>278</v>
      </c>
      <c r="F3834" s="9" t="s">
        <v>278</v>
      </c>
      <c r="G3834" s="9" t="s">
        <v>278</v>
      </c>
      <c r="H3834" s="9" t="s">
        <v>278</v>
      </c>
      <c r="I3834" s="9" t="s">
        <v>183</v>
      </c>
      <c r="J3834" s="9" t="s">
        <v>183</v>
      </c>
      <c r="K3834" s="9" t="s">
        <v>183</v>
      </c>
      <c r="L3834" s="9" t="s">
        <v>183</v>
      </c>
      <c r="M3834" s="9" t="s">
        <v>183</v>
      </c>
      <c r="P3834" s="65">
        <f t="shared" ref="P3834:P3865" si="104">SUM(E3834:M3834)</f>
        <v>0</v>
      </c>
    </row>
    <row r="3835" spans="1:16" ht="15">
      <c r="A3835" s="28" t="s">
        <v>780</v>
      </c>
      <c r="B3835" s="61" t="s">
        <v>2191</v>
      </c>
      <c r="C3835" s="3"/>
      <c r="D3835" s="3"/>
      <c r="E3835" s="9" t="s">
        <v>278</v>
      </c>
      <c r="F3835" s="9" t="s">
        <v>278</v>
      </c>
      <c r="G3835" s="9" t="s">
        <v>278</v>
      </c>
      <c r="H3835" s="9" t="s">
        <v>278</v>
      </c>
      <c r="I3835" s="9" t="s">
        <v>183</v>
      </c>
      <c r="J3835" s="9" t="s">
        <v>183</v>
      </c>
      <c r="K3835" s="9" t="s">
        <v>183</v>
      </c>
      <c r="L3835" s="9" t="s">
        <v>183</v>
      </c>
      <c r="M3835" s="9" t="s">
        <v>183</v>
      </c>
      <c r="N3835" s="65"/>
      <c r="P3835" s="65">
        <f t="shared" si="104"/>
        <v>0</v>
      </c>
    </row>
    <row r="3836" spans="1:16" ht="15">
      <c r="A3836" s="28" t="s">
        <v>781</v>
      </c>
      <c r="B3836" s="239" t="s">
        <v>1656</v>
      </c>
      <c r="C3836" s="3"/>
      <c r="D3836" s="3"/>
      <c r="E3836" s="9" t="s">
        <v>278</v>
      </c>
      <c r="F3836" s="9" t="s">
        <v>278</v>
      </c>
      <c r="G3836" s="9" t="s">
        <v>278</v>
      </c>
      <c r="H3836" s="9" t="s">
        <v>278</v>
      </c>
      <c r="I3836" s="9" t="s">
        <v>183</v>
      </c>
      <c r="J3836" s="9" t="s">
        <v>183</v>
      </c>
      <c r="K3836" s="9" t="s">
        <v>183</v>
      </c>
      <c r="L3836" s="9" t="s">
        <v>183</v>
      </c>
      <c r="M3836" s="9" t="s">
        <v>183</v>
      </c>
      <c r="P3836" s="65">
        <f t="shared" si="104"/>
        <v>0</v>
      </c>
    </row>
    <row r="3837" spans="1:16" ht="15">
      <c r="A3837" s="28" t="s">
        <v>782</v>
      </c>
      <c r="B3837" s="239" t="s">
        <v>1664</v>
      </c>
      <c r="C3837" s="3"/>
      <c r="D3837" s="3"/>
      <c r="E3837" s="9" t="s">
        <v>278</v>
      </c>
      <c r="F3837" s="9" t="s">
        <v>278</v>
      </c>
      <c r="G3837" s="9" t="s">
        <v>278</v>
      </c>
      <c r="H3837" s="9" t="s">
        <v>278</v>
      </c>
      <c r="I3837" s="9" t="s">
        <v>183</v>
      </c>
      <c r="J3837" s="9" t="s">
        <v>183</v>
      </c>
      <c r="K3837" s="9" t="s">
        <v>183</v>
      </c>
      <c r="L3837" s="9" t="s">
        <v>183</v>
      </c>
      <c r="M3837" s="9" t="s">
        <v>183</v>
      </c>
      <c r="P3837" s="65">
        <f t="shared" si="104"/>
        <v>0</v>
      </c>
    </row>
    <row r="3838" spans="1:16" ht="15">
      <c r="A3838" s="28" t="s">
        <v>783</v>
      </c>
      <c r="B3838" s="61" t="s">
        <v>2209</v>
      </c>
      <c r="C3838" s="3"/>
      <c r="D3838" s="3"/>
      <c r="E3838" s="9" t="s">
        <v>278</v>
      </c>
      <c r="F3838" s="9" t="s">
        <v>278</v>
      </c>
      <c r="G3838" s="9" t="s">
        <v>278</v>
      </c>
      <c r="H3838" s="9" t="s">
        <v>278</v>
      </c>
      <c r="I3838" s="9" t="s">
        <v>183</v>
      </c>
      <c r="J3838" s="9" t="s">
        <v>183</v>
      </c>
      <c r="K3838" s="9" t="s">
        <v>183</v>
      </c>
      <c r="L3838" s="9" t="s">
        <v>183</v>
      </c>
      <c r="M3838" s="9" t="s">
        <v>183</v>
      </c>
      <c r="N3838" s="65"/>
      <c r="P3838" s="65">
        <f t="shared" si="104"/>
        <v>0</v>
      </c>
    </row>
    <row r="3839" spans="1:16" ht="15">
      <c r="A3839" s="28" t="s">
        <v>784</v>
      </c>
      <c r="B3839" s="61" t="s">
        <v>2709</v>
      </c>
      <c r="C3839" s="3"/>
      <c r="D3839" s="3"/>
      <c r="E3839" s="9" t="s">
        <v>278</v>
      </c>
      <c r="F3839" s="9" t="s">
        <v>278</v>
      </c>
      <c r="G3839" s="9" t="s">
        <v>278</v>
      </c>
      <c r="H3839" s="9" t="s">
        <v>278</v>
      </c>
      <c r="I3839" s="9" t="s">
        <v>183</v>
      </c>
      <c r="J3839" s="9" t="s">
        <v>183</v>
      </c>
      <c r="K3839" s="9" t="s">
        <v>183</v>
      </c>
      <c r="L3839" s="9" t="s">
        <v>183</v>
      </c>
      <c r="M3839" s="9" t="s">
        <v>183</v>
      </c>
      <c r="N3839" s="65"/>
      <c r="P3839" s="65">
        <f t="shared" si="104"/>
        <v>0</v>
      </c>
    </row>
    <row r="3840" spans="1:16" ht="15">
      <c r="A3840" s="28" t="s">
        <v>785</v>
      </c>
      <c r="B3840" s="178" t="s">
        <v>1342</v>
      </c>
      <c r="C3840" s="3"/>
      <c r="D3840" s="3"/>
      <c r="E3840" s="9" t="s">
        <v>278</v>
      </c>
      <c r="F3840" s="9" t="s">
        <v>278</v>
      </c>
      <c r="G3840" s="9" t="s">
        <v>278</v>
      </c>
      <c r="H3840" s="9" t="s">
        <v>278</v>
      </c>
      <c r="I3840" s="9" t="s">
        <v>183</v>
      </c>
      <c r="J3840" s="9" t="s">
        <v>183</v>
      </c>
      <c r="K3840" s="9" t="s">
        <v>183</v>
      </c>
      <c r="L3840" s="9" t="s">
        <v>183</v>
      </c>
      <c r="M3840" s="9" t="s">
        <v>183</v>
      </c>
      <c r="P3840" s="65">
        <f t="shared" si="104"/>
        <v>0</v>
      </c>
    </row>
    <row r="3841" spans="1:16" ht="15">
      <c r="A3841" s="28" t="s">
        <v>786</v>
      </c>
      <c r="B3841" s="61" t="s">
        <v>2835</v>
      </c>
      <c r="C3841" s="3"/>
      <c r="D3841" s="3"/>
      <c r="E3841" s="9" t="s">
        <v>278</v>
      </c>
      <c r="F3841" s="9" t="s">
        <v>278</v>
      </c>
      <c r="G3841" s="9" t="s">
        <v>278</v>
      </c>
      <c r="H3841" s="9" t="s">
        <v>278</v>
      </c>
      <c r="I3841" s="9" t="s">
        <v>183</v>
      </c>
      <c r="J3841" s="9" t="s">
        <v>183</v>
      </c>
      <c r="K3841" s="9" t="s">
        <v>183</v>
      </c>
      <c r="L3841" s="9" t="s">
        <v>183</v>
      </c>
      <c r="M3841" s="9" t="s">
        <v>183</v>
      </c>
      <c r="N3841" s="65"/>
      <c r="P3841" s="65">
        <f t="shared" si="104"/>
        <v>0</v>
      </c>
    </row>
    <row r="3842" spans="1:16" ht="15">
      <c r="A3842" s="28" t="s">
        <v>787</v>
      </c>
      <c r="B3842" s="61" t="s">
        <v>2699</v>
      </c>
      <c r="C3842" s="3"/>
      <c r="D3842" s="3"/>
      <c r="E3842" s="9" t="s">
        <v>278</v>
      </c>
      <c r="F3842" s="9" t="s">
        <v>278</v>
      </c>
      <c r="G3842" s="9" t="s">
        <v>278</v>
      </c>
      <c r="H3842" s="9" t="s">
        <v>278</v>
      </c>
      <c r="I3842" s="9" t="s">
        <v>183</v>
      </c>
      <c r="J3842" s="9" t="s">
        <v>183</v>
      </c>
      <c r="K3842" s="9" t="s">
        <v>183</v>
      </c>
      <c r="L3842" s="9" t="s">
        <v>183</v>
      </c>
      <c r="M3842" s="9" t="s">
        <v>183</v>
      </c>
      <c r="N3842" s="65"/>
      <c r="P3842" s="65">
        <f t="shared" si="104"/>
        <v>0</v>
      </c>
    </row>
    <row r="3843" spans="1:16" ht="15">
      <c r="A3843" s="28" t="s">
        <v>788</v>
      </c>
      <c r="B3843" s="239" t="s">
        <v>1693</v>
      </c>
      <c r="C3843" s="3"/>
      <c r="D3843" s="3"/>
      <c r="E3843" s="9" t="s">
        <v>278</v>
      </c>
      <c r="F3843" s="9" t="s">
        <v>278</v>
      </c>
      <c r="G3843" s="9" t="s">
        <v>278</v>
      </c>
      <c r="H3843" s="9" t="s">
        <v>278</v>
      </c>
      <c r="I3843" s="9" t="s">
        <v>183</v>
      </c>
      <c r="J3843" s="9" t="s">
        <v>183</v>
      </c>
      <c r="K3843" s="9" t="s">
        <v>183</v>
      </c>
      <c r="L3843" s="9" t="s">
        <v>183</v>
      </c>
      <c r="M3843" s="9" t="s">
        <v>183</v>
      </c>
      <c r="P3843" s="65">
        <f t="shared" si="104"/>
        <v>0</v>
      </c>
    </row>
    <row r="3844" spans="1:16" ht="15">
      <c r="A3844" s="28" t="s">
        <v>789</v>
      </c>
      <c r="B3844" s="239" t="s">
        <v>1653</v>
      </c>
      <c r="C3844" s="3"/>
      <c r="D3844" s="3"/>
      <c r="E3844" s="9" t="s">
        <v>278</v>
      </c>
      <c r="F3844" s="9" t="s">
        <v>278</v>
      </c>
      <c r="G3844" s="9" t="s">
        <v>278</v>
      </c>
      <c r="H3844" s="9" t="s">
        <v>278</v>
      </c>
      <c r="I3844" s="9" t="s">
        <v>183</v>
      </c>
      <c r="J3844" s="9" t="s">
        <v>183</v>
      </c>
      <c r="K3844" s="9" t="s">
        <v>183</v>
      </c>
      <c r="L3844" s="9" t="s">
        <v>183</v>
      </c>
      <c r="M3844" s="9" t="s">
        <v>183</v>
      </c>
      <c r="P3844" s="65">
        <f t="shared" si="104"/>
        <v>0</v>
      </c>
    </row>
    <row r="3845" spans="1:16" ht="15">
      <c r="A3845" s="28" t="s">
        <v>790</v>
      </c>
      <c r="B3845" s="61" t="s">
        <v>2192</v>
      </c>
      <c r="C3845" s="3"/>
      <c r="D3845" s="3"/>
      <c r="E3845" s="9" t="s">
        <v>278</v>
      </c>
      <c r="F3845" s="9" t="s">
        <v>278</v>
      </c>
      <c r="G3845" s="9" t="s">
        <v>278</v>
      </c>
      <c r="H3845" s="9" t="s">
        <v>278</v>
      </c>
      <c r="I3845" s="9" t="s">
        <v>183</v>
      </c>
      <c r="J3845" s="9" t="s">
        <v>183</v>
      </c>
      <c r="K3845" s="9" t="s">
        <v>183</v>
      </c>
      <c r="L3845" s="9" t="s">
        <v>183</v>
      </c>
      <c r="M3845" s="9" t="s">
        <v>183</v>
      </c>
      <c r="N3845" s="65"/>
      <c r="P3845" s="65">
        <f t="shared" si="104"/>
        <v>0</v>
      </c>
    </row>
    <row r="3846" spans="1:16" ht="15">
      <c r="A3846" s="28" t="s">
        <v>791</v>
      </c>
      <c r="B3846" s="239" t="s">
        <v>1665</v>
      </c>
      <c r="C3846" s="3"/>
      <c r="D3846" s="3"/>
      <c r="E3846" s="9" t="s">
        <v>278</v>
      </c>
      <c r="F3846" s="9" t="s">
        <v>278</v>
      </c>
      <c r="G3846" s="9" t="s">
        <v>278</v>
      </c>
      <c r="H3846" s="9" t="s">
        <v>278</v>
      </c>
      <c r="I3846" s="9" t="s">
        <v>183</v>
      </c>
      <c r="J3846" s="9" t="s">
        <v>183</v>
      </c>
      <c r="K3846" s="9" t="s">
        <v>183</v>
      </c>
      <c r="L3846" s="9" t="s">
        <v>183</v>
      </c>
      <c r="M3846" s="9" t="s">
        <v>183</v>
      </c>
      <c r="P3846" s="65">
        <f t="shared" si="104"/>
        <v>0</v>
      </c>
    </row>
    <row r="3847" spans="1:16" ht="15">
      <c r="A3847" s="28" t="s">
        <v>792</v>
      </c>
      <c r="B3847" s="61" t="s">
        <v>2195</v>
      </c>
      <c r="C3847" s="3"/>
      <c r="D3847" s="3"/>
      <c r="E3847" s="9" t="s">
        <v>278</v>
      </c>
      <c r="F3847" s="9" t="s">
        <v>278</v>
      </c>
      <c r="G3847" s="9" t="s">
        <v>278</v>
      </c>
      <c r="H3847" s="9" t="s">
        <v>278</v>
      </c>
      <c r="I3847" s="9" t="s">
        <v>183</v>
      </c>
      <c r="J3847" s="9" t="s">
        <v>183</v>
      </c>
      <c r="K3847" s="9" t="s">
        <v>183</v>
      </c>
      <c r="L3847" s="9" t="s">
        <v>183</v>
      </c>
      <c r="M3847" s="9" t="s">
        <v>183</v>
      </c>
      <c r="N3847" s="65"/>
      <c r="P3847" s="65">
        <f t="shared" si="104"/>
        <v>0</v>
      </c>
    </row>
    <row r="3848" spans="1:16" ht="15">
      <c r="A3848" s="28" t="s">
        <v>793</v>
      </c>
      <c r="B3848" s="61" t="s">
        <v>2208</v>
      </c>
      <c r="C3848" s="3"/>
      <c r="D3848" s="3"/>
      <c r="E3848" s="9" t="s">
        <v>278</v>
      </c>
      <c r="F3848" s="9" t="s">
        <v>278</v>
      </c>
      <c r="G3848" s="9" t="s">
        <v>278</v>
      </c>
      <c r="H3848" s="9" t="s">
        <v>278</v>
      </c>
      <c r="I3848" s="9" t="s">
        <v>183</v>
      </c>
      <c r="J3848" s="9" t="s">
        <v>183</v>
      </c>
      <c r="K3848" s="9" t="s">
        <v>183</v>
      </c>
      <c r="L3848" s="9" t="s">
        <v>183</v>
      </c>
      <c r="M3848" s="9" t="s">
        <v>183</v>
      </c>
      <c r="N3848" s="65"/>
      <c r="P3848" s="65">
        <f t="shared" si="104"/>
        <v>0</v>
      </c>
    </row>
    <row r="3849" spans="1:16" ht="15">
      <c r="A3849" s="28" t="s">
        <v>794</v>
      </c>
      <c r="B3849" s="239" t="s">
        <v>1651</v>
      </c>
      <c r="C3849" s="3"/>
      <c r="D3849" s="3"/>
      <c r="E3849" s="9" t="s">
        <v>278</v>
      </c>
      <c r="F3849" s="9" t="s">
        <v>278</v>
      </c>
      <c r="G3849" s="9" t="s">
        <v>278</v>
      </c>
      <c r="H3849" s="9" t="s">
        <v>278</v>
      </c>
      <c r="I3849" s="9" t="s">
        <v>183</v>
      </c>
      <c r="J3849" s="9" t="s">
        <v>183</v>
      </c>
      <c r="K3849" s="9" t="s">
        <v>183</v>
      </c>
      <c r="L3849" s="9" t="s">
        <v>183</v>
      </c>
      <c r="M3849" s="9" t="s">
        <v>183</v>
      </c>
      <c r="P3849" s="65">
        <f t="shared" si="104"/>
        <v>0</v>
      </c>
    </row>
    <row r="3850" spans="1:16" ht="15">
      <c r="A3850" s="28" t="s">
        <v>795</v>
      </c>
      <c r="B3850" s="61" t="s">
        <v>2712</v>
      </c>
      <c r="C3850" s="3"/>
      <c r="D3850" s="3"/>
      <c r="E3850" s="9" t="s">
        <v>278</v>
      </c>
      <c r="F3850" s="9" t="s">
        <v>278</v>
      </c>
      <c r="G3850" s="9" t="s">
        <v>278</v>
      </c>
      <c r="H3850" s="9" t="s">
        <v>278</v>
      </c>
      <c r="I3850" s="9" t="s">
        <v>183</v>
      </c>
      <c r="J3850" s="9" t="s">
        <v>183</v>
      </c>
      <c r="K3850" s="9" t="s">
        <v>183</v>
      </c>
      <c r="L3850" s="9" t="s">
        <v>183</v>
      </c>
      <c r="M3850" s="9" t="s">
        <v>183</v>
      </c>
      <c r="N3850" s="65"/>
      <c r="P3850" s="65">
        <f t="shared" si="104"/>
        <v>0</v>
      </c>
    </row>
    <row r="3851" spans="1:16" ht="15">
      <c r="A3851" s="28" t="s">
        <v>796</v>
      </c>
      <c r="B3851" s="239" t="s">
        <v>1661</v>
      </c>
      <c r="C3851" s="3"/>
      <c r="D3851" s="3"/>
      <c r="E3851" s="9" t="s">
        <v>278</v>
      </c>
      <c r="F3851" s="9" t="s">
        <v>278</v>
      </c>
      <c r="G3851" s="9" t="s">
        <v>278</v>
      </c>
      <c r="H3851" s="9" t="s">
        <v>278</v>
      </c>
      <c r="I3851" s="9" t="s">
        <v>183</v>
      </c>
      <c r="J3851" s="9" t="s">
        <v>183</v>
      </c>
      <c r="K3851" s="9" t="s">
        <v>183</v>
      </c>
      <c r="L3851" s="9" t="s">
        <v>183</v>
      </c>
      <c r="M3851" s="9" t="s">
        <v>183</v>
      </c>
      <c r="P3851" s="65">
        <f t="shared" si="104"/>
        <v>0</v>
      </c>
    </row>
    <row r="3852" spans="1:16" ht="15">
      <c r="A3852" s="28" t="s">
        <v>797</v>
      </c>
      <c r="B3852" s="61" t="s">
        <v>2193</v>
      </c>
      <c r="C3852" s="3"/>
      <c r="D3852" s="3"/>
      <c r="E3852" s="9" t="s">
        <v>278</v>
      </c>
      <c r="F3852" s="9" t="s">
        <v>278</v>
      </c>
      <c r="G3852" s="9" t="s">
        <v>278</v>
      </c>
      <c r="H3852" s="9" t="s">
        <v>278</v>
      </c>
      <c r="I3852" s="9" t="s">
        <v>183</v>
      </c>
      <c r="J3852" s="9" t="s">
        <v>183</v>
      </c>
      <c r="K3852" s="9" t="s">
        <v>183</v>
      </c>
      <c r="L3852" s="9" t="s">
        <v>183</v>
      </c>
      <c r="M3852" s="9" t="s">
        <v>183</v>
      </c>
      <c r="N3852" s="65"/>
      <c r="P3852" s="65">
        <f t="shared" si="104"/>
        <v>0</v>
      </c>
    </row>
    <row r="3853" spans="1:16" ht="15">
      <c r="A3853" s="28" t="s">
        <v>798</v>
      </c>
      <c r="B3853" s="239" t="s">
        <v>1666</v>
      </c>
      <c r="C3853" s="3"/>
      <c r="D3853" s="3"/>
      <c r="E3853" s="9" t="s">
        <v>278</v>
      </c>
      <c r="F3853" s="9" t="s">
        <v>278</v>
      </c>
      <c r="G3853" s="9" t="s">
        <v>278</v>
      </c>
      <c r="H3853" s="9" t="s">
        <v>278</v>
      </c>
      <c r="I3853" s="9" t="s">
        <v>183</v>
      </c>
      <c r="J3853" s="9" t="s">
        <v>183</v>
      </c>
      <c r="K3853" s="9" t="s">
        <v>183</v>
      </c>
      <c r="L3853" s="9" t="s">
        <v>183</v>
      </c>
      <c r="M3853" s="9" t="s">
        <v>183</v>
      </c>
      <c r="P3853" s="65">
        <f t="shared" si="104"/>
        <v>0</v>
      </c>
    </row>
    <row r="3854" spans="1:16" ht="15">
      <c r="A3854" s="28" t="s">
        <v>799</v>
      </c>
      <c r="B3854" s="178" t="s">
        <v>1344</v>
      </c>
      <c r="C3854" s="3"/>
      <c r="D3854" s="3"/>
      <c r="E3854" s="9" t="s">
        <v>278</v>
      </c>
      <c r="F3854" s="9" t="s">
        <v>278</v>
      </c>
      <c r="G3854" s="9" t="s">
        <v>278</v>
      </c>
      <c r="H3854" s="9" t="s">
        <v>278</v>
      </c>
      <c r="I3854" s="9" t="s">
        <v>183</v>
      </c>
      <c r="J3854" s="9" t="s">
        <v>183</v>
      </c>
      <c r="K3854" s="9" t="s">
        <v>183</v>
      </c>
      <c r="L3854" s="9" t="s">
        <v>183</v>
      </c>
      <c r="M3854" s="9" t="s">
        <v>183</v>
      </c>
      <c r="P3854" s="65">
        <f t="shared" si="104"/>
        <v>0</v>
      </c>
    </row>
    <row r="3855" spans="1:16" ht="15">
      <c r="A3855" s="28" t="s">
        <v>800</v>
      </c>
      <c r="B3855" s="239" t="s">
        <v>1658</v>
      </c>
      <c r="C3855" s="3"/>
      <c r="D3855" s="3"/>
      <c r="E3855" s="9" t="s">
        <v>278</v>
      </c>
      <c r="F3855" s="9" t="s">
        <v>278</v>
      </c>
      <c r="G3855" s="9" t="s">
        <v>278</v>
      </c>
      <c r="H3855" s="9" t="s">
        <v>278</v>
      </c>
      <c r="I3855" s="9" t="s">
        <v>183</v>
      </c>
      <c r="J3855" s="9" t="s">
        <v>183</v>
      </c>
      <c r="K3855" s="9" t="s">
        <v>183</v>
      </c>
      <c r="L3855" s="9" t="s">
        <v>183</v>
      </c>
      <c r="M3855" s="9" t="s">
        <v>183</v>
      </c>
      <c r="P3855" s="65">
        <f t="shared" si="104"/>
        <v>0</v>
      </c>
    </row>
    <row r="3856" spans="1:16" ht="15">
      <c r="A3856" s="28" t="s">
        <v>801</v>
      </c>
      <c r="B3856" s="61" t="s">
        <v>2708</v>
      </c>
      <c r="C3856" s="3"/>
      <c r="D3856" s="3"/>
      <c r="E3856" s="9" t="s">
        <v>278</v>
      </c>
      <c r="F3856" s="9" t="s">
        <v>278</v>
      </c>
      <c r="G3856" s="9" t="s">
        <v>278</v>
      </c>
      <c r="H3856" s="9" t="s">
        <v>278</v>
      </c>
      <c r="I3856" s="9" t="s">
        <v>183</v>
      </c>
      <c r="J3856" s="9" t="s">
        <v>183</v>
      </c>
      <c r="K3856" s="9" t="s">
        <v>183</v>
      </c>
      <c r="L3856" s="9" t="s">
        <v>183</v>
      </c>
      <c r="M3856" s="9" t="s">
        <v>183</v>
      </c>
      <c r="N3856" s="65"/>
      <c r="P3856" s="65">
        <f t="shared" si="104"/>
        <v>0</v>
      </c>
    </row>
    <row r="3857" spans="1:16" ht="15">
      <c r="A3857" s="28" t="s">
        <v>802</v>
      </c>
      <c r="B3857" s="61" t="s">
        <v>2203</v>
      </c>
      <c r="C3857" s="3"/>
      <c r="D3857" s="3"/>
      <c r="E3857" s="9" t="s">
        <v>278</v>
      </c>
      <c r="F3857" s="9" t="s">
        <v>278</v>
      </c>
      <c r="G3857" s="9" t="s">
        <v>278</v>
      </c>
      <c r="H3857" s="9" t="s">
        <v>278</v>
      </c>
      <c r="I3857" s="9" t="s">
        <v>183</v>
      </c>
      <c r="J3857" s="9" t="s">
        <v>183</v>
      </c>
      <c r="K3857" s="9" t="s">
        <v>183</v>
      </c>
      <c r="L3857" s="9" t="s">
        <v>183</v>
      </c>
      <c r="M3857" s="9" t="s">
        <v>183</v>
      </c>
      <c r="N3857" s="65"/>
      <c r="P3857" s="65">
        <f t="shared" si="104"/>
        <v>0</v>
      </c>
    </row>
    <row r="3858" spans="1:16" ht="15">
      <c r="A3858" s="28" t="s">
        <v>803</v>
      </c>
      <c r="B3858" s="61" t="s">
        <v>2717</v>
      </c>
      <c r="C3858" s="3"/>
      <c r="D3858" s="3"/>
      <c r="E3858" s="9" t="s">
        <v>278</v>
      </c>
      <c r="F3858" s="9" t="s">
        <v>278</v>
      </c>
      <c r="G3858" s="9" t="s">
        <v>278</v>
      </c>
      <c r="H3858" s="9" t="s">
        <v>278</v>
      </c>
      <c r="I3858" s="9" t="s">
        <v>183</v>
      </c>
      <c r="J3858" s="9" t="s">
        <v>183</v>
      </c>
      <c r="K3858" s="9" t="s">
        <v>183</v>
      </c>
      <c r="L3858" s="9" t="s">
        <v>183</v>
      </c>
      <c r="M3858" s="9" t="s">
        <v>183</v>
      </c>
      <c r="N3858" s="65"/>
      <c r="P3858" s="65">
        <f t="shared" si="104"/>
        <v>0</v>
      </c>
    </row>
    <row r="3859" spans="1:16" ht="15">
      <c r="A3859" s="28" t="s">
        <v>804</v>
      </c>
      <c r="B3859" s="61" t="s">
        <v>2210</v>
      </c>
      <c r="C3859" s="3"/>
      <c r="D3859" s="3"/>
      <c r="E3859" s="9" t="s">
        <v>278</v>
      </c>
      <c r="F3859" s="9" t="s">
        <v>278</v>
      </c>
      <c r="G3859" s="9" t="s">
        <v>278</v>
      </c>
      <c r="H3859" s="9" t="s">
        <v>278</v>
      </c>
      <c r="I3859" s="9" t="s">
        <v>183</v>
      </c>
      <c r="J3859" s="9" t="s">
        <v>183</v>
      </c>
      <c r="K3859" s="9" t="s">
        <v>183</v>
      </c>
      <c r="L3859" s="9" t="s">
        <v>183</v>
      </c>
      <c r="M3859" s="9" t="s">
        <v>183</v>
      </c>
      <c r="N3859" s="65"/>
      <c r="P3859" s="65">
        <f t="shared" si="104"/>
        <v>0</v>
      </c>
    </row>
    <row r="3860" spans="1:16" ht="15">
      <c r="A3860" s="28" t="s">
        <v>805</v>
      </c>
      <c r="B3860" s="239" t="s">
        <v>1654</v>
      </c>
      <c r="C3860" s="3"/>
      <c r="D3860" s="3"/>
      <c r="E3860" s="9" t="s">
        <v>278</v>
      </c>
      <c r="F3860" s="9" t="s">
        <v>278</v>
      </c>
      <c r="G3860" s="9" t="s">
        <v>278</v>
      </c>
      <c r="H3860" s="9" t="s">
        <v>278</v>
      </c>
      <c r="I3860" s="9" t="s">
        <v>183</v>
      </c>
      <c r="J3860" s="9" t="s">
        <v>183</v>
      </c>
      <c r="K3860" s="9" t="s">
        <v>183</v>
      </c>
      <c r="L3860" s="9" t="s">
        <v>183</v>
      </c>
      <c r="M3860" s="9" t="s">
        <v>183</v>
      </c>
      <c r="P3860" s="65">
        <f t="shared" si="104"/>
        <v>0</v>
      </c>
    </row>
    <row r="3861" spans="1:16" ht="15">
      <c r="A3861" s="28" t="s">
        <v>806</v>
      </c>
      <c r="B3861" s="61" t="s">
        <v>2197</v>
      </c>
      <c r="C3861" s="3"/>
      <c r="D3861" s="3"/>
      <c r="E3861" s="9" t="s">
        <v>278</v>
      </c>
      <c r="F3861" s="9" t="s">
        <v>278</v>
      </c>
      <c r="G3861" s="9" t="s">
        <v>278</v>
      </c>
      <c r="H3861" s="9" t="s">
        <v>278</v>
      </c>
      <c r="I3861" s="9" t="s">
        <v>183</v>
      </c>
      <c r="J3861" s="9" t="s">
        <v>183</v>
      </c>
      <c r="K3861" s="9" t="s">
        <v>183</v>
      </c>
      <c r="L3861" s="9" t="s">
        <v>183</v>
      </c>
      <c r="M3861" s="9" t="s">
        <v>183</v>
      </c>
      <c r="N3861" s="65"/>
      <c r="P3861" s="65">
        <f t="shared" si="104"/>
        <v>0</v>
      </c>
    </row>
    <row r="3862" spans="1:16" ht="15">
      <c r="A3862" s="28" t="s">
        <v>807</v>
      </c>
      <c r="B3862" s="61" t="s">
        <v>2711</v>
      </c>
      <c r="C3862" s="3"/>
      <c r="D3862" s="3"/>
      <c r="E3862" s="9" t="s">
        <v>278</v>
      </c>
      <c r="F3862" s="9" t="s">
        <v>278</v>
      </c>
      <c r="G3862" s="9" t="s">
        <v>278</v>
      </c>
      <c r="H3862" s="9" t="s">
        <v>278</v>
      </c>
      <c r="I3862" s="9" t="s">
        <v>183</v>
      </c>
      <c r="J3862" s="9" t="s">
        <v>183</v>
      </c>
      <c r="K3862" s="9" t="s">
        <v>183</v>
      </c>
      <c r="L3862" s="9" t="s">
        <v>183</v>
      </c>
      <c r="M3862" s="9" t="s">
        <v>183</v>
      </c>
      <c r="N3862" s="65"/>
      <c r="P3862" s="65">
        <f t="shared" si="104"/>
        <v>0</v>
      </c>
    </row>
    <row r="3863" spans="1:16" ht="15">
      <c r="A3863" s="28" t="s">
        <v>808</v>
      </c>
      <c r="B3863" s="61" t="s">
        <v>2213</v>
      </c>
      <c r="C3863" s="3"/>
      <c r="D3863" s="3"/>
      <c r="E3863" s="9" t="s">
        <v>278</v>
      </c>
      <c r="F3863" s="9" t="s">
        <v>278</v>
      </c>
      <c r="G3863" s="9" t="s">
        <v>278</v>
      </c>
      <c r="H3863" s="9" t="s">
        <v>278</v>
      </c>
      <c r="I3863" s="9" t="s">
        <v>183</v>
      </c>
      <c r="J3863" s="9" t="s">
        <v>183</v>
      </c>
      <c r="K3863" s="9" t="s">
        <v>183</v>
      </c>
      <c r="L3863" s="9" t="s">
        <v>183</v>
      </c>
      <c r="M3863" s="9" t="s">
        <v>183</v>
      </c>
      <c r="N3863" s="65"/>
      <c r="P3863" s="65">
        <f t="shared" si="104"/>
        <v>0</v>
      </c>
    </row>
    <row r="3864" spans="1:16" ht="15">
      <c r="A3864" s="28" t="s">
        <v>809</v>
      </c>
      <c r="B3864" s="61" t="s">
        <v>2200</v>
      </c>
      <c r="C3864" s="3"/>
      <c r="D3864" s="3"/>
      <c r="E3864" s="9" t="s">
        <v>278</v>
      </c>
      <c r="F3864" s="9" t="s">
        <v>278</v>
      </c>
      <c r="G3864" s="9" t="s">
        <v>278</v>
      </c>
      <c r="H3864" s="9" t="s">
        <v>278</v>
      </c>
      <c r="I3864" s="9" t="s">
        <v>183</v>
      </c>
      <c r="J3864" s="9" t="s">
        <v>183</v>
      </c>
      <c r="K3864" s="9" t="s">
        <v>183</v>
      </c>
      <c r="L3864" s="9" t="s">
        <v>183</v>
      </c>
      <c r="M3864" s="9" t="s">
        <v>183</v>
      </c>
      <c r="N3864" s="65"/>
      <c r="P3864" s="65">
        <f t="shared" si="104"/>
        <v>0</v>
      </c>
    </row>
    <row r="3865" spans="1:16" ht="15">
      <c r="A3865" s="28" t="s">
        <v>810</v>
      </c>
      <c r="B3865" s="190" t="s">
        <v>1331</v>
      </c>
      <c r="C3865" s="3"/>
      <c r="D3865" s="3"/>
      <c r="E3865" s="9" t="s">
        <v>278</v>
      </c>
      <c r="F3865" s="9" t="s">
        <v>278</v>
      </c>
      <c r="G3865" s="9" t="s">
        <v>278</v>
      </c>
      <c r="H3865" s="9" t="s">
        <v>278</v>
      </c>
      <c r="I3865" s="9" t="s">
        <v>183</v>
      </c>
      <c r="J3865" s="9" t="s">
        <v>183</v>
      </c>
      <c r="K3865" s="9" t="s">
        <v>183</v>
      </c>
      <c r="L3865" s="9" t="s">
        <v>183</v>
      </c>
      <c r="M3865" s="9" t="s">
        <v>183</v>
      </c>
      <c r="P3865" s="65">
        <f t="shared" si="104"/>
        <v>0</v>
      </c>
    </row>
    <row r="3866" spans="1:16" ht="15">
      <c r="A3866" s="28" t="s">
        <v>811</v>
      </c>
      <c r="B3866" s="178" t="s">
        <v>1333</v>
      </c>
      <c r="C3866" s="3"/>
      <c r="D3866" s="3"/>
      <c r="E3866" s="9" t="s">
        <v>278</v>
      </c>
      <c r="F3866" s="9" t="s">
        <v>278</v>
      </c>
      <c r="G3866" s="9" t="s">
        <v>278</v>
      </c>
      <c r="H3866" s="9" t="s">
        <v>278</v>
      </c>
      <c r="I3866" s="9" t="s">
        <v>183</v>
      </c>
      <c r="J3866" s="9" t="s">
        <v>183</v>
      </c>
      <c r="K3866" s="9" t="s">
        <v>183</v>
      </c>
      <c r="L3866" s="9" t="s">
        <v>183</v>
      </c>
      <c r="M3866" s="9" t="s">
        <v>183</v>
      </c>
      <c r="P3866" s="65">
        <f t="shared" ref="P3866:P3897" si="105">SUM(E3866:M3866)</f>
        <v>0</v>
      </c>
    </row>
    <row r="3867" spans="1:16" ht="15">
      <c r="A3867" s="28" t="s">
        <v>812</v>
      </c>
      <c r="B3867" s="61" t="s">
        <v>2703</v>
      </c>
      <c r="C3867" s="3"/>
      <c r="D3867" s="3"/>
      <c r="E3867" s="9" t="s">
        <v>278</v>
      </c>
      <c r="F3867" s="9" t="s">
        <v>278</v>
      </c>
      <c r="G3867" s="9" t="s">
        <v>278</v>
      </c>
      <c r="H3867" s="9" t="s">
        <v>278</v>
      </c>
      <c r="I3867" s="9" t="s">
        <v>183</v>
      </c>
      <c r="J3867" s="9" t="s">
        <v>183</v>
      </c>
      <c r="K3867" s="9" t="s">
        <v>183</v>
      </c>
      <c r="L3867" s="9" t="s">
        <v>183</v>
      </c>
      <c r="M3867" s="9" t="s">
        <v>183</v>
      </c>
      <c r="N3867" s="65"/>
      <c r="P3867" s="65">
        <f t="shared" si="105"/>
        <v>0</v>
      </c>
    </row>
    <row r="3868" spans="1:16" ht="15">
      <c r="A3868" s="28" t="s">
        <v>813</v>
      </c>
      <c r="B3868" s="61" t="s">
        <v>2196</v>
      </c>
      <c r="C3868" s="3"/>
      <c r="D3868" s="3"/>
      <c r="E3868" s="9" t="s">
        <v>278</v>
      </c>
      <c r="F3868" s="9" t="s">
        <v>278</v>
      </c>
      <c r="G3868" s="9" t="s">
        <v>278</v>
      </c>
      <c r="H3868" s="9" t="s">
        <v>278</v>
      </c>
      <c r="I3868" s="9" t="s">
        <v>183</v>
      </c>
      <c r="J3868" s="9" t="s">
        <v>183</v>
      </c>
      <c r="K3868" s="9" t="s">
        <v>183</v>
      </c>
      <c r="L3868" s="9" t="s">
        <v>183</v>
      </c>
      <c r="M3868" s="9" t="s">
        <v>183</v>
      </c>
      <c r="N3868" s="65"/>
      <c r="P3868" s="65">
        <f t="shared" si="105"/>
        <v>0</v>
      </c>
    </row>
    <row r="3869" spans="1:16" ht="15">
      <c r="A3869" s="28" t="s">
        <v>814</v>
      </c>
      <c r="B3869" s="61" t="s">
        <v>2723</v>
      </c>
      <c r="C3869" s="3"/>
      <c r="D3869" s="3"/>
      <c r="E3869" s="9" t="s">
        <v>278</v>
      </c>
      <c r="F3869" s="9" t="s">
        <v>278</v>
      </c>
      <c r="G3869" s="9" t="s">
        <v>278</v>
      </c>
      <c r="H3869" s="9" t="s">
        <v>278</v>
      </c>
      <c r="I3869" s="9" t="s">
        <v>183</v>
      </c>
      <c r="J3869" s="9" t="s">
        <v>183</v>
      </c>
      <c r="K3869" s="9" t="s">
        <v>183</v>
      </c>
      <c r="L3869" s="9" t="s">
        <v>183</v>
      </c>
      <c r="M3869" s="9" t="s">
        <v>183</v>
      </c>
      <c r="N3869" s="65"/>
      <c r="P3869" s="65">
        <f t="shared" si="105"/>
        <v>0</v>
      </c>
    </row>
    <row r="3870" spans="1:16" ht="15">
      <c r="A3870" s="28" t="s">
        <v>1946</v>
      </c>
      <c r="B3870" s="61" t="s">
        <v>2725</v>
      </c>
      <c r="C3870" s="3"/>
      <c r="D3870" s="3"/>
      <c r="E3870" s="9" t="s">
        <v>278</v>
      </c>
      <c r="F3870" s="9" t="s">
        <v>278</v>
      </c>
      <c r="G3870" s="9" t="s">
        <v>278</v>
      </c>
      <c r="H3870" s="9" t="s">
        <v>278</v>
      </c>
      <c r="I3870" s="9" t="s">
        <v>183</v>
      </c>
      <c r="J3870" s="9" t="s">
        <v>183</v>
      </c>
      <c r="K3870" s="9" t="s">
        <v>183</v>
      </c>
      <c r="L3870" s="9" t="s">
        <v>183</v>
      </c>
      <c r="M3870" s="9" t="s">
        <v>183</v>
      </c>
      <c r="N3870" s="65"/>
      <c r="P3870" s="65">
        <f t="shared" si="105"/>
        <v>0</v>
      </c>
    </row>
    <row r="3871" spans="1:16" ht="15">
      <c r="A3871" s="28" t="s">
        <v>2165</v>
      </c>
      <c r="B3871" s="61" t="s">
        <v>2724</v>
      </c>
      <c r="C3871" s="3"/>
      <c r="D3871" s="3"/>
      <c r="E3871" s="9" t="s">
        <v>278</v>
      </c>
      <c r="F3871" s="9" t="s">
        <v>278</v>
      </c>
      <c r="G3871" s="9" t="s">
        <v>278</v>
      </c>
      <c r="H3871" s="9" t="s">
        <v>278</v>
      </c>
      <c r="I3871" s="9" t="s">
        <v>183</v>
      </c>
      <c r="J3871" s="9" t="s">
        <v>183</v>
      </c>
      <c r="K3871" s="9" t="s">
        <v>183</v>
      </c>
      <c r="L3871" s="9" t="s">
        <v>183</v>
      </c>
      <c r="M3871" s="9" t="s">
        <v>183</v>
      </c>
      <c r="N3871" s="65"/>
      <c r="P3871" s="65">
        <f t="shared" si="105"/>
        <v>0</v>
      </c>
    </row>
    <row r="3872" spans="1:16" ht="15">
      <c r="A3872" s="28" t="s">
        <v>2166</v>
      </c>
      <c r="B3872" s="239" t="s">
        <v>2318</v>
      </c>
      <c r="C3872" s="3"/>
      <c r="D3872" s="3"/>
      <c r="E3872" s="9" t="s">
        <v>278</v>
      </c>
      <c r="F3872" s="9" t="s">
        <v>278</v>
      </c>
      <c r="G3872" s="9" t="s">
        <v>278</v>
      </c>
      <c r="H3872" s="9" t="s">
        <v>278</v>
      </c>
      <c r="I3872" s="9" t="s">
        <v>183</v>
      </c>
      <c r="J3872" s="9" t="s">
        <v>183</v>
      </c>
      <c r="K3872" s="9" t="s">
        <v>183</v>
      </c>
      <c r="L3872" s="9" t="s">
        <v>183</v>
      </c>
      <c r="M3872" s="9" t="s">
        <v>183</v>
      </c>
      <c r="P3872" s="65">
        <f t="shared" si="105"/>
        <v>0</v>
      </c>
    </row>
    <row r="3873" spans="1:16" ht="15">
      <c r="A3873" s="28" t="s">
        <v>2167</v>
      </c>
      <c r="B3873" s="61" t="s">
        <v>2707</v>
      </c>
      <c r="C3873" s="3"/>
      <c r="D3873" s="3"/>
      <c r="E3873" s="9" t="s">
        <v>278</v>
      </c>
      <c r="F3873" s="9" t="s">
        <v>278</v>
      </c>
      <c r="G3873" s="9" t="s">
        <v>278</v>
      </c>
      <c r="H3873" s="9" t="s">
        <v>278</v>
      </c>
      <c r="I3873" s="9" t="s">
        <v>183</v>
      </c>
      <c r="J3873" s="9" t="s">
        <v>183</v>
      </c>
      <c r="K3873" s="9" t="s">
        <v>183</v>
      </c>
      <c r="L3873" s="9" t="s">
        <v>183</v>
      </c>
      <c r="M3873" s="9" t="s">
        <v>183</v>
      </c>
      <c r="N3873" s="65"/>
      <c r="P3873" s="65">
        <f t="shared" si="105"/>
        <v>0</v>
      </c>
    </row>
    <row r="3874" spans="1:16" ht="15">
      <c r="A3874" s="28" t="s">
        <v>2168</v>
      </c>
      <c r="B3874" s="239" t="s">
        <v>2189</v>
      </c>
      <c r="C3874" s="3"/>
      <c r="D3874" s="3"/>
      <c r="E3874" s="9" t="s">
        <v>278</v>
      </c>
      <c r="F3874" s="9" t="s">
        <v>278</v>
      </c>
      <c r="G3874" s="9" t="s">
        <v>278</v>
      </c>
      <c r="H3874" s="9" t="s">
        <v>278</v>
      </c>
      <c r="I3874" s="9" t="s">
        <v>183</v>
      </c>
      <c r="J3874" s="9" t="s">
        <v>183</v>
      </c>
      <c r="K3874" s="9" t="s">
        <v>183</v>
      </c>
      <c r="L3874" s="9" t="s">
        <v>183</v>
      </c>
      <c r="M3874" s="9" t="s">
        <v>183</v>
      </c>
      <c r="N3874" s="65"/>
      <c r="P3874" s="65">
        <f t="shared" si="105"/>
        <v>0</v>
      </c>
    </row>
    <row r="3875" spans="1:16" ht="15">
      <c r="A3875" s="28" t="s">
        <v>2169</v>
      </c>
      <c r="B3875" s="239" t="s">
        <v>1667</v>
      </c>
      <c r="C3875" s="3"/>
      <c r="D3875" s="3"/>
      <c r="E3875" s="9" t="s">
        <v>278</v>
      </c>
      <c r="F3875" s="9" t="s">
        <v>278</v>
      </c>
      <c r="G3875" s="9" t="s">
        <v>278</v>
      </c>
      <c r="H3875" s="9" t="s">
        <v>278</v>
      </c>
      <c r="I3875" s="9" t="s">
        <v>183</v>
      </c>
      <c r="J3875" s="9" t="s">
        <v>183</v>
      </c>
      <c r="K3875" s="9" t="s">
        <v>183</v>
      </c>
      <c r="L3875" s="9" t="s">
        <v>183</v>
      </c>
      <c r="M3875" s="9" t="s">
        <v>183</v>
      </c>
      <c r="P3875" s="65">
        <f t="shared" si="105"/>
        <v>0</v>
      </c>
    </row>
    <row r="3876" spans="1:16" ht="15">
      <c r="A3876" s="28" t="s">
        <v>2170</v>
      </c>
      <c r="B3876" s="61" t="s">
        <v>2718</v>
      </c>
      <c r="C3876" s="3"/>
      <c r="D3876" s="3"/>
      <c r="E3876" s="9" t="s">
        <v>278</v>
      </c>
      <c r="F3876" s="9" t="s">
        <v>278</v>
      </c>
      <c r="G3876" s="9" t="s">
        <v>278</v>
      </c>
      <c r="H3876" s="9" t="s">
        <v>278</v>
      </c>
      <c r="I3876" s="9" t="s">
        <v>183</v>
      </c>
      <c r="J3876" s="9" t="s">
        <v>183</v>
      </c>
      <c r="K3876" s="9" t="s">
        <v>183</v>
      </c>
      <c r="L3876" s="9" t="s">
        <v>183</v>
      </c>
      <c r="M3876" s="9" t="s">
        <v>183</v>
      </c>
      <c r="N3876" s="65"/>
      <c r="P3876" s="65">
        <f t="shared" si="105"/>
        <v>0</v>
      </c>
    </row>
    <row r="3877" spans="1:16" ht="15">
      <c r="A3877" s="28" t="s">
        <v>2171</v>
      </c>
      <c r="B3877" s="178" t="s">
        <v>1335</v>
      </c>
      <c r="C3877" s="3"/>
      <c r="D3877" s="3"/>
      <c r="E3877" s="9" t="s">
        <v>278</v>
      </c>
      <c r="F3877" s="9" t="s">
        <v>278</v>
      </c>
      <c r="G3877" s="9" t="s">
        <v>278</v>
      </c>
      <c r="H3877" s="9" t="s">
        <v>278</v>
      </c>
      <c r="I3877" s="9" t="s">
        <v>183</v>
      </c>
      <c r="J3877" s="9" t="s">
        <v>183</v>
      </c>
      <c r="K3877" s="9" t="s">
        <v>183</v>
      </c>
      <c r="L3877" s="9" t="s">
        <v>183</v>
      </c>
      <c r="M3877" s="9" t="s">
        <v>183</v>
      </c>
      <c r="P3877" s="65">
        <f t="shared" si="105"/>
        <v>0</v>
      </c>
    </row>
    <row r="3878" spans="1:16" ht="15">
      <c r="A3878" s="28" t="s">
        <v>2172</v>
      </c>
      <c r="B3878" s="61" t="s">
        <v>2199</v>
      </c>
      <c r="C3878" s="3"/>
      <c r="D3878" s="3"/>
      <c r="E3878" s="9" t="s">
        <v>278</v>
      </c>
      <c r="F3878" s="9" t="s">
        <v>278</v>
      </c>
      <c r="G3878" s="9" t="s">
        <v>278</v>
      </c>
      <c r="H3878" s="9" t="s">
        <v>278</v>
      </c>
      <c r="I3878" s="9" t="s">
        <v>183</v>
      </c>
      <c r="J3878" s="9" t="s">
        <v>183</v>
      </c>
      <c r="K3878" s="9" t="s">
        <v>183</v>
      </c>
      <c r="L3878" s="9" t="s">
        <v>183</v>
      </c>
      <c r="M3878" s="9" t="s">
        <v>183</v>
      </c>
      <c r="N3878" s="65"/>
      <c r="P3878" s="65">
        <f t="shared" si="105"/>
        <v>0</v>
      </c>
    </row>
    <row r="3879" spans="1:16" ht="15">
      <c r="A3879" s="28" t="s">
        <v>2173</v>
      </c>
      <c r="B3879" s="239" t="s">
        <v>1668</v>
      </c>
      <c r="C3879" s="3"/>
      <c r="D3879" s="3"/>
      <c r="E3879" s="9" t="s">
        <v>278</v>
      </c>
      <c r="F3879" s="9" t="s">
        <v>278</v>
      </c>
      <c r="G3879" s="9" t="s">
        <v>278</v>
      </c>
      <c r="H3879" s="9" t="s">
        <v>278</v>
      </c>
      <c r="I3879" s="9" t="s">
        <v>183</v>
      </c>
      <c r="J3879" s="9" t="s">
        <v>183</v>
      </c>
      <c r="K3879" s="9" t="s">
        <v>183</v>
      </c>
      <c r="L3879" s="9" t="s">
        <v>183</v>
      </c>
      <c r="M3879" s="9" t="s">
        <v>183</v>
      </c>
      <c r="P3879" s="65">
        <f t="shared" si="105"/>
        <v>0</v>
      </c>
    </row>
    <row r="3880" spans="1:16" ht="15">
      <c r="A3880" s="28" t="s">
        <v>2174</v>
      </c>
      <c r="B3880" s="178" t="s">
        <v>1334</v>
      </c>
      <c r="C3880" s="3"/>
      <c r="D3880" s="3"/>
      <c r="E3880" s="9" t="s">
        <v>278</v>
      </c>
      <c r="F3880" s="9" t="s">
        <v>278</v>
      </c>
      <c r="G3880" s="9" t="s">
        <v>278</v>
      </c>
      <c r="H3880" s="9" t="s">
        <v>278</v>
      </c>
      <c r="I3880" s="9" t="s">
        <v>183</v>
      </c>
      <c r="J3880" s="9" t="s">
        <v>183</v>
      </c>
      <c r="K3880" s="9" t="s">
        <v>183</v>
      </c>
      <c r="L3880" s="9" t="s">
        <v>183</v>
      </c>
      <c r="M3880" s="9" t="s">
        <v>183</v>
      </c>
      <c r="P3880" s="65">
        <f t="shared" si="105"/>
        <v>0</v>
      </c>
    </row>
    <row r="3881" spans="1:16" ht="15">
      <c r="A3881" s="28" t="s">
        <v>2175</v>
      </c>
      <c r="B3881" s="61" t="s">
        <v>2198</v>
      </c>
      <c r="C3881" s="3"/>
      <c r="D3881" s="3"/>
      <c r="E3881" s="9" t="s">
        <v>278</v>
      </c>
      <c r="F3881" s="9" t="s">
        <v>278</v>
      </c>
      <c r="G3881" s="9" t="s">
        <v>278</v>
      </c>
      <c r="H3881" s="9" t="s">
        <v>278</v>
      </c>
      <c r="I3881" s="9" t="s">
        <v>183</v>
      </c>
      <c r="J3881" s="9" t="s">
        <v>183</v>
      </c>
      <c r="K3881" s="9" t="s">
        <v>183</v>
      </c>
      <c r="L3881" s="9" t="s">
        <v>183</v>
      </c>
      <c r="M3881" s="9" t="s">
        <v>183</v>
      </c>
      <c r="N3881" s="65"/>
      <c r="P3881" s="65">
        <f t="shared" si="105"/>
        <v>0</v>
      </c>
    </row>
    <row r="3882" spans="1:16" ht="15">
      <c r="A3882" s="28" t="s">
        <v>2176</v>
      </c>
      <c r="B3882" s="61" t="s">
        <v>2205</v>
      </c>
      <c r="C3882" s="3"/>
      <c r="D3882" s="3"/>
      <c r="E3882" s="9" t="s">
        <v>278</v>
      </c>
      <c r="F3882" s="9" t="s">
        <v>278</v>
      </c>
      <c r="G3882" s="9" t="s">
        <v>278</v>
      </c>
      <c r="H3882" s="9" t="s">
        <v>278</v>
      </c>
      <c r="I3882" s="9" t="s">
        <v>183</v>
      </c>
      <c r="J3882" s="9" t="s">
        <v>183</v>
      </c>
      <c r="K3882" s="9" t="s">
        <v>183</v>
      </c>
      <c r="L3882" s="9" t="s">
        <v>183</v>
      </c>
      <c r="M3882" s="9" t="s">
        <v>183</v>
      </c>
      <c r="N3882" s="65"/>
      <c r="P3882" s="65">
        <f t="shared" si="105"/>
        <v>0</v>
      </c>
    </row>
    <row r="3883" spans="1:16" ht="15">
      <c r="A3883" s="28" t="s">
        <v>2177</v>
      </c>
      <c r="B3883" s="61" t="s">
        <v>2704</v>
      </c>
      <c r="C3883" s="3"/>
      <c r="D3883" s="3"/>
      <c r="E3883" s="9" t="s">
        <v>278</v>
      </c>
      <c r="F3883" s="9" t="s">
        <v>278</v>
      </c>
      <c r="G3883" s="9" t="s">
        <v>278</v>
      </c>
      <c r="H3883" s="9" t="s">
        <v>278</v>
      </c>
      <c r="I3883" s="9" t="s">
        <v>183</v>
      </c>
      <c r="J3883" s="9" t="s">
        <v>183</v>
      </c>
      <c r="K3883" s="9" t="s">
        <v>183</v>
      </c>
      <c r="L3883" s="9" t="s">
        <v>183</v>
      </c>
      <c r="M3883" s="9" t="s">
        <v>183</v>
      </c>
      <c r="N3883" s="65"/>
      <c r="P3883" s="65">
        <f t="shared" si="105"/>
        <v>0</v>
      </c>
    </row>
    <row r="3884" spans="1:16" ht="15">
      <c r="A3884" s="28" t="s">
        <v>2178</v>
      </c>
      <c r="B3884" s="178" t="s">
        <v>1343</v>
      </c>
      <c r="C3884" s="3"/>
      <c r="D3884" s="3"/>
      <c r="E3884" s="9" t="s">
        <v>278</v>
      </c>
      <c r="F3884" s="9" t="s">
        <v>278</v>
      </c>
      <c r="G3884" s="9" t="s">
        <v>278</v>
      </c>
      <c r="H3884" s="9" t="s">
        <v>278</v>
      </c>
      <c r="I3884" s="9" t="s">
        <v>183</v>
      </c>
      <c r="J3884" s="9" t="s">
        <v>183</v>
      </c>
      <c r="K3884" s="9" t="s">
        <v>183</v>
      </c>
      <c r="L3884" s="9" t="s">
        <v>183</v>
      </c>
      <c r="M3884" s="9" t="s">
        <v>183</v>
      </c>
      <c r="P3884" s="65">
        <f t="shared" si="105"/>
        <v>0</v>
      </c>
    </row>
    <row r="3885" spans="1:16" ht="15">
      <c r="A3885" s="28" t="s">
        <v>2179</v>
      </c>
      <c r="B3885" s="178" t="s">
        <v>1350</v>
      </c>
      <c r="C3885" s="3"/>
      <c r="D3885" s="3"/>
      <c r="E3885" s="9" t="s">
        <v>278</v>
      </c>
      <c r="F3885" s="9" t="s">
        <v>278</v>
      </c>
      <c r="G3885" s="9" t="s">
        <v>278</v>
      </c>
      <c r="H3885" s="9" t="s">
        <v>278</v>
      </c>
      <c r="I3885" s="9" t="s">
        <v>183</v>
      </c>
      <c r="J3885" s="9" t="s">
        <v>183</v>
      </c>
      <c r="K3885" s="9" t="s">
        <v>183</v>
      </c>
      <c r="L3885" s="9" t="s">
        <v>183</v>
      </c>
      <c r="M3885" s="9" t="s">
        <v>183</v>
      </c>
      <c r="P3885" s="65">
        <f t="shared" si="105"/>
        <v>0</v>
      </c>
    </row>
    <row r="3886" spans="1:16" ht="15">
      <c r="A3886" s="28" t="s">
        <v>2180</v>
      </c>
      <c r="B3886" s="178" t="s">
        <v>1340</v>
      </c>
      <c r="C3886" s="3"/>
      <c r="D3886" s="3"/>
      <c r="E3886" s="9" t="s">
        <v>278</v>
      </c>
      <c r="F3886" s="9" t="s">
        <v>278</v>
      </c>
      <c r="G3886" s="9" t="s">
        <v>278</v>
      </c>
      <c r="H3886" s="9" t="s">
        <v>278</v>
      </c>
      <c r="I3886" s="9" t="s">
        <v>183</v>
      </c>
      <c r="J3886" s="9" t="s">
        <v>183</v>
      </c>
      <c r="K3886" s="9" t="s">
        <v>183</v>
      </c>
      <c r="L3886" s="9" t="s">
        <v>183</v>
      </c>
      <c r="M3886" s="9" t="s">
        <v>183</v>
      </c>
      <c r="P3886" s="65">
        <f t="shared" si="105"/>
        <v>0</v>
      </c>
    </row>
    <row r="3887" spans="1:16" ht="15">
      <c r="A3887" s="28" t="s">
        <v>2181</v>
      </c>
      <c r="B3887" s="178" t="s">
        <v>1345</v>
      </c>
      <c r="C3887" s="3"/>
      <c r="D3887" s="3"/>
      <c r="E3887" s="9" t="s">
        <v>278</v>
      </c>
      <c r="F3887" s="9" t="s">
        <v>278</v>
      </c>
      <c r="G3887" s="9" t="s">
        <v>278</v>
      </c>
      <c r="H3887" s="9" t="s">
        <v>278</v>
      </c>
      <c r="I3887" s="9" t="s">
        <v>183</v>
      </c>
      <c r="J3887" s="9" t="s">
        <v>183</v>
      </c>
      <c r="K3887" s="9" t="s">
        <v>183</v>
      </c>
      <c r="L3887" s="9" t="s">
        <v>183</v>
      </c>
      <c r="M3887" s="9" t="s">
        <v>183</v>
      </c>
      <c r="P3887" s="65">
        <f t="shared" si="105"/>
        <v>0</v>
      </c>
    </row>
    <row r="3888" spans="1:16" ht="15">
      <c r="A3888" s="28" t="s">
        <v>2182</v>
      </c>
      <c r="B3888" s="239" t="s">
        <v>1669</v>
      </c>
      <c r="C3888" s="3"/>
      <c r="D3888" s="3"/>
      <c r="E3888" s="9" t="s">
        <v>278</v>
      </c>
      <c r="F3888" s="9" t="s">
        <v>278</v>
      </c>
      <c r="G3888" s="9" t="s">
        <v>278</v>
      </c>
      <c r="H3888" s="9" t="s">
        <v>278</v>
      </c>
      <c r="I3888" s="9" t="s">
        <v>183</v>
      </c>
      <c r="J3888" s="9" t="s">
        <v>183</v>
      </c>
      <c r="K3888" s="9" t="s">
        <v>183</v>
      </c>
      <c r="L3888" s="9" t="s">
        <v>183</v>
      </c>
      <c r="M3888" s="9" t="s">
        <v>183</v>
      </c>
      <c r="P3888" s="65">
        <f t="shared" si="105"/>
        <v>0</v>
      </c>
    </row>
    <row r="3889" spans="1:16" ht="15">
      <c r="A3889" s="28" t="s">
        <v>2183</v>
      </c>
      <c r="B3889" s="61" t="s">
        <v>2705</v>
      </c>
      <c r="C3889" s="3"/>
      <c r="D3889" s="3"/>
      <c r="E3889" s="9" t="s">
        <v>278</v>
      </c>
      <c r="F3889" s="9" t="s">
        <v>278</v>
      </c>
      <c r="G3889" s="9" t="s">
        <v>278</v>
      </c>
      <c r="H3889" s="9" t="s">
        <v>278</v>
      </c>
      <c r="I3889" s="9" t="s">
        <v>183</v>
      </c>
      <c r="J3889" s="9" t="s">
        <v>183</v>
      </c>
      <c r="K3889" s="9" t="s">
        <v>183</v>
      </c>
      <c r="L3889" s="9" t="s">
        <v>183</v>
      </c>
      <c r="M3889" s="9" t="s">
        <v>183</v>
      </c>
      <c r="N3889" s="65"/>
      <c r="P3889" s="65">
        <f t="shared" si="105"/>
        <v>0</v>
      </c>
    </row>
    <row r="3890" spans="1:16" ht="15">
      <c r="A3890" s="28" t="s">
        <v>2184</v>
      </c>
      <c r="B3890" s="178" t="s">
        <v>1339</v>
      </c>
      <c r="C3890" s="3"/>
      <c r="D3890" s="3"/>
      <c r="E3890" s="9" t="s">
        <v>278</v>
      </c>
      <c r="F3890" s="9" t="s">
        <v>278</v>
      </c>
      <c r="G3890" s="9" t="s">
        <v>278</v>
      </c>
      <c r="H3890" s="9" t="s">
        <v>278</v>
      </c>
      <c r="I3890" s="9" t="s">
        <v>183</v>
      </c>
      <c r="J3890" s="9" t="s">
        <v>183</v>
      </c>
      <c r="K3890" s="9" t="s">
        <v>183</v>
      </c>
      <c r="L3890" s="9" t="s">
        <v>183</v>
      </c>
      <c r="M3890" s="9" t="s">
        <v>183</v>
      </c>
      <c r="P3890" s="65">
        <f t="shared" si="105"/>
        <v>0</v>
      </c>
    </row>
    <row r="3891" spans="1:16" ht="15">
      <c r="A3891" s="28" t="s">
        <v>2185</v>
      </c>
      <c r="B3891" s="61" t="s">
        <v>2194</v>
      </c>
      <c r="C3891" s="3"/>
      <c r="D3891" s="3"/>
      <c r="E3891" s="9" t="s">
        <v>278</v>
      </c>
      <c r="F3891" s="9" t="s">
        <v>278</v>
      </c>
      <c r="G3891" s="9" t="s">
        <v>278</v>
      </c>
      <c r="H3891" s="9" t="s">
        <v>278</v>
      </c>
      <c r="I3891" s="9" t="s">
        <v>183</v>
      </c>
      <c r="J3891" s="9" t="s">
        <v>183</v>
      </c>
      <c r="K3891" s="9" t="s">
        <v>183</v>
      </c>
      <c r="L3891" s="9" t="s">
        <v>183</v>
      </c>
      <c r="M3891" s="9" t="s">
        <v>183</v>
      </c>
      <c r="N3891" s="65"/>
      <c r="P3891" s="65">
        <f t="shared" si="105"/>
        <v>0</v>
      </c>
    </row>
    <row r="3892" spans="1:16" ht="15">
      <c r="A3892" s="28" t="s">
        <v>2186</v>
      </c>
      <c r="B3892" s="61" t="s">
        <v>2700</v>
      </c>
      <c r="C3892" s="3"/>
      <c r="D3892" s="3"/>
      <c r="E3892" s="9" t="s">
        <v>278</v>
      </c>
      <c r="F3892" s="9" t="s">
        <v>278</v>
      </c>
      <c r="G3892" s="9" t="s">
        <v>278</v>
      </c>
      <c r="H3892" s="9" t="s">
        <v>278</v>
      </c>
      <c r="I3892" s="9" t="s">
        <v>183</v>
      </c>
      <c r="J3892" s="9" t="s">
        <v>183</v>
      </c>
      <c r="K3892" s="9" t="s">
        <v>183</v>
      </c>
      <c r="L3892" s="9" t="s">
        <v>183</v>
      </c>
      <c r="M3892" s="9" t="s">
        <v>183</v>
      </c>
      <c r="N3892" s="65"/>
      <c r="P3892" s="65">
        <f t="shared" si="105"/>
        <v>0</v>
      </c>
    </row>
    <row r="3893" spans="1:16" ht="15">
      <c r="A3893" s="28" t="s">
        <v>2187</v>
      </c>
      <c r="B3893" s="61" t="s">
        <v>2726</v>
      </c>
      <c r="C3893" s="3"/>
      <c r="D3893" s="3"/>
      <c r="E3893" s="9" t="s">
        <v>278</v>
      </c>
      <c r="F3893" s="9" t="s">
        <v>278</v>
      </c>
      <c r="G3893" s="9" t="s">
        <v>278</v>
      </c>
      <c r="H3893" s="9" t="s">
        <v>278</v>
      </c>
      <c r="I3893" s="9" t="s">
        <v>183</v>
      </c>
      <c r="J3893" s="9" t="s">
        <v>183</v>
      </c>
      <c r="K3893" s="9" t="s">
        <v>183</v>
      </c>
      <c r="L3893" s="9" t="s">
        <v>183</v>
      </c>
      <c r="M3893" s="9" t="s">
        <v>183</v>
      </c>
      <c r="N3893" s="65"/>
      <c r="P3893" s="65">
        <f t="shared" si="105"/>
        <v>0</v>
      </c>
    </row>
    <row r="3894" spans="1:16" ht="15">
      <c r="A3894" s="28" t="s">
        <v>2188</v>
      </c>
      <c r="B3894" s="61" t="s">
        <v>2206</v>
      </c>
      <c r="C3894" s="3"/>
      <c r="D3894" s="3"/>
      <c r="E3894" s="9" t="s">
        <v>278</v>
      </c>
      <c r="F3894" s="9" t="s">
        <v>278</v>
      </c>
      <c r="G3894" s="9" t="s">
        <v>278</v>
      </c>
      <c r="H3894" s="9" t="s">
        <v>278</v>
      </c>
      <c r="I3894" s="9" t="s">
        <v>183</v>
      </c>
      <c r="J3894" s="9" t="s">
        <v>183</v>
      </c>
      <c r="K3894" s="9" t="s">
        <v>183</v>
      </c>
      <c r="L3894" s="9" t="s">
        <v>183</v>
      </c>
      <c r="M3894" s="9" t="s">
        <v>183</v>
      </c>
      <c r="N3894" s="65"/>
      <c r="P3894" s="65">
        <f t="shared" si="105"/>
        <v>0</v>
      </c>
    </row>
    <row r="3895" spans="1:16" ht="15">
      <c r="A3895" s="28" t="s">
        <v>2296</v>
      </c>
      <c r="B3895" s="61" t="s">
        <v>2715</v>
      </c>
      <c r="C3895" s="3"/>
      <c r="D3895" s="3"/>
      <c r="E3895" s="9" t="s">
        <v>278</v>
      </c>
      <c r="F3895" s="9" t="s">
        <v>278</v>
      </c>
      <c r="G3895" s="9" t="s">
        <v>278</v>
      </c>
      <c r="H3895" s="9" t="s">
        <v>278</v>
      </c>
      <c r="I3895" s="9" t="s">
        <v>183</v>
      </c>
      <c r="J3895" s="9" t="s">
        <v>183</v>
      </c>
      <c r="K3895" s="9" t="s">
        <v>183</v>
      </c>
      <c r="L3895" s="9" t="s">
        <v>183</v>
      </c>
      <c r="M3895" s="9" t="s">
        <v>183</v>
      </c>
      <c r="N3895" s="65"/>
      <c r="P3895" s="65">
        <f t="shared" si="105"/>
        <v>0</v>
      </c>
    </row>
    <row r="3896" spans="1:16" ht="15">
      <c r="A3896" s="28" t="s">
        <v>2297</v>
      </c>
      <c r="B3896" s="178" t="s">
        <v>1349</v>
      </c>
      <c r="C3896" s="3"/>
      <c r="D3896" s="3"/>
      <c r="E3896" s="9" t="s">
        <v>278</v>
      </c>
      <c r="F3896" s="9" t="s">
        <v>278</v>
      </c>
      <c r="G3896" s="9" t="s">
        <v>278</v>
      </c>
      <c r="H3896" s="9" t="s">
        <v>278</v>
      </c>
      <c r="I3896" s="9" t="s">
        <v>183</v>
      </c>
      <c r="J3896" s="9" t="s">
        <v>183</v>
      </c>
      <c r="K3896" s="9" t="s">
        <v>183</v>
      </c>
      <c r="L3896" s="9" t="s">
        <v>183</v>
      </c>
      <c r="M3896" s="9" t="s">
        <v>183</v>
      </c>
      <c r="P3896" s="65">
        <f t="shared" si="105"/>
        <v>0</v>
      </c>
    </row>
    <row r="3897" spans="1:16" ht="15">
      <c r="A3897" s="28" t="s">
        <v>2298</v>
      </c>
      <c r="B3897" s="61" t="s">
        <v>2212</v>
      </c>
      <c r="C3897" s="3"/>
      <c r="D3897" s="3"/>
      <c r="E3897" s="9" t="s">
        <v>278</v>
      </c>
      <c r="F3897" s="9" t="s">
        <v>278</v>
      </c>
      <c r="G3897" s="9" t="s">
        <v>278</v>
      </c>
      <c r="H3897" s="9" t="s">
        <v>278</v>
      </c>
      <c r="I3897" s="9" t="s">
        <v>183</v>
      </c>
      <c r="J3897" s="9" t="s">
        <v>183</v>
      </c>
      <c r="K3897" s="9" t="s">
        <v>183</v>
      </c>
      <c r="L3897" s="9" t="s">
        <v>183</v>
      </c>
      <c r="M3897" s="9" t="s">
        <v>183</v>
      </c>
      <c r="N3897" s="65"/>
      <c r="P3897" s="65">
        <f t="shared" si="105"/>
        <v>0</v>
      </c>
    </row>
    <row r="3898" spans="1:16" ht="15">
      <c r="A3898" s="253" t="s">
        <v>2676</v>
      </c>
      <c r="B3898" s="61" t="s">
        <v>2716</v>
      </c>
      <c r="C3898" s="3"/>
      <c r="D3898" s="3"/>
      <c r="E3898" s="9" t="s">
        <v>278</v>
      </c>
      <c r="F3898" s="9" t="s">
        <v>278</v>
      </c>
      <c r="G3898" s="9" t="s">
        <v>278</v>
      </c>
      <c r="H3898" s="9" t="s">
        <v>278</v>
      </c>
      <c r="I3898" s="9" t="s">
        <v>183</v>
      </c>
      <c r="J3898" s="9" t="s">
        <v>183</v>
      </c>
      <c r="K3898" s="9" t="s">
        <v>183</v>
      </c>
      <c r="L3898" s="9" t="s">
        <v>183</v>
      </c>
      <c r="M3898" s="9" t="s">
        <v>183</v>
      </c>
      <c r="N3898" s="65"/>
      <c r="P3898" s="65">
        <f t="shared" ref="P3898:P3928" si="106">SUM(E3898:M3898)</f>
        <v>0</v>
      </c>
    </row>
    <row r="3899" spans="1:16" ht="15">
      <c r="A3899" s="253" t="s">
        <v>2677</v>
      </c>
      <c r="B3899" s="239" t="s">
        <v>1690</v>
      </c>
      <c r="C3899" s="3"/>
      <c r="D3899" s="3"/>
      <c r="E3899" s="9" t="s">
        <v>278</v>
      </c>
      <c r="F3899" s="9" t="s">
        <v>278</v>
      </c>
      <c r="G3899" s="9" t="s">
        <v>278</v>
      </c>
      <c r="H3899" s="9" t="s">
        <v>278</v>
      </c>
      <c r="I3899" s="9" t="s">
        <v>183</v>
      </c>
      <c r="J3899" s="9" t="s">
        <v>183</v>
      </c>
      <c r="K3899" s="9" t="s">
        <v>183</v>
      </c>
      <c r="L3899" s="9" t="s">
        <v>183</v>
      </c>
      <c r="M3899" s="9" t="s">
        <v>183</v>
      </c>
      <c r="P3899" s="65">
        <f t="shared" si="106"/>
        <v>0</v>
      </c>
    </row>
    <row r="3900" spans="1:16" ht="15">
      <c r="A3900" s="253" t="s">
        <v>2678</v>
      </c>
      <c r="B3900" s="239" t="s">
        <v>1692</v>
      </c>
      <c r="C3900" s="3"/>
      <c r="D3900" s="3"/>
      <c r="E3900" s="9" t="s">
        <v>278</v>
      </c>
      <c r="F3900" s="9" t="s">
        <v>278</v>
      </c>
      <c r="G3900" s="9" t="s">
        <v>278</v>
      </c>
      <c r="H3900" s="9" t="s">
        <v>278</v>
      </c>
      <c r="I3900" s="9" t="s">
        <v>183</v>
      </c>
      <c r="J3900" s="9" t="s">
        <v>183</v>
      </c>
      <c r="K3900" s="9" t="s">
        <v>183</v>
      </c>
      <c r="L3900" s="9" t="s">
        <v>183</v>
      </c>
      <c r="M3900" s="9" t="s">
        <v>183</v>
      </c>
      <c r="P3900" s="65">
        <f t="shared" si="106"/>
        <v>0</v>
      </c>
    </row>
    <row r="3901" spans="1:16" ht="15">
      <c r="A3901" s="253" t="s">
        <v>2679</v>
      </c>
      <c r="B3901" s="178" t="s">
        <v>1338</v>
      </c>
      <c r="C3901" s="3"/>
      <c r="D3901" s="3"/>
      <c r="E3901" s="9" t="s">
        <v>278</v>
      </c>
      <c r="F3901" s="9" t="s">
        <v>278</v>
      </c>
      <c r="G3901" s="9" t="s">
        <v>278</v>
      </c>
      <c r="H3901" s="9" t="s">
        <v>278</v>
      </c>
      <c r="I3901" s="9" t="s">
        <v>183</v>
      </c>
      <c r="J3901" s="9" t="s">
        <v>183</v>
      </c>
      <c r="K3901" s="9" t="s">
        <v>183</v>
      </c>
      <c r="L3901" s="9" t="s">
        <v>183</v>
      </c>
      <c r="M3901" s="9" t="s">
        <v>183</v>
      </c>
      <c r="P3901" s="65">
        <f t="shared" si="106"/>
        <v>0</v>
      </c>
    </row>
    <row r="3902" spans="1:16" ht="15">
      <c r="A3902" s="253" t="s">
        <v>2680</v>
      </c>
      <c r="B3902" s="239" t="s">
        <v>1749</v>
      </c>
      <c r="C3902" s="3"/>
      <c r="D3902" s="3"/>
      <c r="E3902" s="9" t="s">
        <v>278</v>
      </c>
      <c r="F3902" s="9" t="s">
        <v>278</v>
      </c>
      <c r="G3902" s="9" t="s">
        <v>278</v>
      </c>
      <c r="H3902" s="9" t="s">
        <v>278</v>
      </c>
      <c r="I3902" s="9" t="s">
        <v>183</v>
      </c>
      <c r="J3902" s="9" t="s">
        <v>183</v>
      </c>
      <c r="K3902" s="9" t="s">
        <v>183</v>
      </c>
      <c r="L3902" s="9" t="s">
        <v>183</v>
      </c>
      <c r="M3902" s="9" t="s">
        <v>183</v>
      </c>
      <c r="P3902" s="65">
        <f t="shared" si="106"/>
        <v>0</v>
      </c>
    </row>
    <row r="3903" spans="1:16" ht="15">
      <c r="A3903" s="253" t="s">
        <v>2681</v>
      </c>
      <c r="B3903" s="61" t="s">
        <v>2201</v>
      </c>
      <c r="C3903" s="3"/>
      <c r="D3903" s="3"/>
      <c r="E3903" s="9" t="s">
        <v>278</v>
      </c>
      <c r="F3903" s="9" t="s">
        <v>278</v>
      </c>
      <c r="G3903" s="9" t="s">
        <v>278</v>
      </c>
      <c r="H3903" s="9" t="s">
        <v>278</v>
      </c>
      <c r="I3903" s="9" t="s">
        <v>183</v>
      </c>
      <c r="J3903" s="9" t="s">
        <v>183</v>
      </c>
      <c r="K3903" s="9" t="s">
        <v>183</v>
      </c>
      <c r="L3903" s="9" t="s">
        <v>183</v>
      </c>
      <c r="M3903" s="9" t="s">
        <v>183</v>
      </c>
      <c r="N3903" s="65"/>
      <c r="P3903" s="65">
        <f t="shared" si="106"/>
        <v>0</v>
      </c>
    </row>
    <row r="3904" spans="1:16" ht="15">
      <c r="A3904" s="253" t="s">
        <v>2682</v>
      </c>
      <c r="B3904" s="239" t="s">
        <v>1670</v>
      </c>
      <c r="C3904" s="3"/>
      <c r="D3904" s="3"/>
      <c r="E3904" s="9" t="s">
        <v>278</v>
      </c>
      <c r="F3904" s="9" t="s">
        <v>278</v>
      </c>
      <c r="G3904" s="9" t="s">
        <v>278</v>
      </c>
      <c r="H3904" s="9" t="s">
        <v>278</v>
      </c>
      <c r="I3904" s="9" t="s">
        <v>183</v>
      </c>
      <c r="J3904" s="9" t="s">
        <v>183</v>
      </c>
      <c r="K3904" s="9" t="s">
        <v>183</v>
      </c>
      <c r="L3904" s="9" t="s">
        <v>183</v>
      </c>
      <c r="M3904" s="9" t="s">
        <v>183</v>
      </c>
      <c r="P3904" s="65">
        <f t="shared" si="106"/>
        <v>0</v>
      </c>
    </row>
    <row r="3905" spans="1:16" ht="15">
      <c r="A3905" s="253" t="s">
        <v>2683</v>
      </c>
      <c r="B3905" s="61" t="s">
        <v>2204</v>
      </c>
      <c r="C3905" s="3"/>
      <c r="D3905" s="3"/>
      <c r="E3905" s="9" t="s">
        <v>278</v>
      </c>
      <c r="F3905" s="9" t="s">
        <v>278</v>
      </c>
      <c r="G3905" s="9" t="s">
        <v>278</v>
      </c>
      <c r="H3905" s="9" t="s">
        <v>278</v>
      </c>
      <c r="I3905" s="9" t="s">
        <v>183</v>
      </c>
      <c r="J3905" s="9" t="s">
        <v>183</v>
      </c>
      <c r="K3905" s="9" t="s">
        <v>183</v>
      </c>
      <c r="L3905" s="9" t="s">
        <v>183</v>
      </c>
      <c r="M3905" s="9" t="s">
        <v>183</v>
      </c>
      <c r="N3905" s="65"/>
      <c r="P3905" s="65">
        <f t="shared" si="106"/>
        <v>0</v>
      </c>
    </row>
    <row r="3906" spans="1:16" ht="15">
      <c r="A3906" s="253" t="s">
        <v>2684</v>
      </c>
      <c r="B3906" s="239" t="s">
        <v>1649</v>
      </c>
      <c r="C3906" s="3"/>
      <c r="D3906" s="3"/>
      <c r="E3906" s="9" t="s">
        <v>278</v>
      </c>
      <c r="F3906" s="9" t="s">
        <v>278</v>
      </c>
      <c r="G3906" s="9" t="s">
        <v>278</v>
      </c>
      <c r="H3906" s="9" t="s">
        <v>278</v>
      </c>
      <c r="I3906" s="9" t="s">
        <v>183</v>
      </c>
      <c r="J3906" s="9" t="s">
        <v>183</v>
      </c>
      <c r="K3906" s="9" t="s">
        <v>183</v>
      </c>
      <c r="L3906" s="9" t="s">
        <v>183</v>
      </c>
      <c r="M3906" s="9" t="s">
        <v>183</v>
      </c>
      <c r="P3906" s="65">
        <f t="shared" si="106"/>
        <v>0</v>
      </c>
    </row>
    <row r="3907" spans="1:16" ht="15">
      <c r="A3907" s="253" t="s">
        <v>2685</v>
      </c>
      <c r="B3907" s="61" t="s">
        <v>2706</v>
      </c>
      <c r="C3907" s="3"/>
      <c r="D3907" s="3"/>
      <c r="E3907" s="9" t="s">
        <v>278</v>
      </c>
      <c r="F3907" s="9" t="s">
        <v>278</v>
      </c>
      <c r="G3907" s="9" t="s">
        <v>278</v>
      </c>
      <c r="H3907" s="9" t="s">
        <v>278</v>
      </c>
      <c r="I3907" s="9" t="s">
        <v>183</v>
      </c>
      <c r="J3907" s="9" t="s">
        <v>183</v>
      </c>
      <c r="K3907" s="9" t="s">
        <v>183</v>
      </c>
      <c r="L3907" s="9" t="s">
        <v>183</v>
      </c>
      <c r="M3907" s="9" t="s">
        <v>183</v>
      </c>
      <c r="N3907" s="65"/>
      <c r="P3907" s="65">
        <f t="shared" si="106"/>
        <v>0</v>
      </c>
    </row>
    <row r="3908" spans="1:16" ht="15">
      <c r="A3908" s="253" t="s">
        <v>2686</v>
      </c>
      <c r="B3908" s="61" t="s">
        <v>2819</v>
      </c>
      <c r="C3908" s="3"/>
      <c r="D3908" s="3"/>
      <c r="E3908" s="9" t="s">
        <v>278</v>
      </c>
      <c r="F3908" s="9" t="s">
        <v>278</v>
      </c>
      <c r="G3908" s="9" t="s">
        <v>278</v>
      </c>
      <c r="H3908" s="9" t="s">
        <v>278</v>
      </c>
      <c r="I3908" s="9" t="s">
        <v>183</v>
      </c>
      <c r="J3908" s="9" t="s">
        <v>183</v>
      </c>
      <c r="K3908" s="9" t="s">
        <v>183</v>
      </c>
      <c r="L3908" s="9" t="s">
        <v>183</v>
      </c>
      <c r="M3908" s="9" t="s">
        <v>183</v>
      </c>
      <c r="N3908" s="65"/>
      <c r="P3908" s="65">
        <f t="shared" si="106"/>
        <v>0</v>
      </c>
    </row>
    <row r="3909" spans="1:16" ht="15">
      <c r="A3909" s="253" t="s">
        <v>2687</v>
      </c>
      <c r="B3909" s="61" t="s">
        <v>2214</v>
      </c>
      <c r="C3909" s="3"/>
      <c r="D3909" s="3"/>
      <c r="E3909" s="9" t="s">
        <v>278</v>
      </c>
      <c r="F3909" s="9" t="s">
        <v>278</v>
      </c>
      <c r="G3909" s="9" t="s">
        <v>278</v>
      </c>
      <c r="H3909" s="9" t="s">
        <v>278</v>
      </c>
      <c r="I3909" s="9" t="s">
        <v>183</v>
      </c>
      <c r="J3909" s="9" t="s">
        <v>183</v>
      </c>
      <c r="K3909" s="9" t="s">
        <v>183</v>
      </c>
      <c r="L3909" s="9" t="s">
        <v>183</v>
      </c>
      <c r="M3909" s="9" t="s">
        <v>183</v>
      </c>
      <c r="N3909" s="65"/>
      <c r="P3909" s="65">
        <f t="shared" si="106"/>
        <v>0</v>
      </c>
    </row>
    <row r="3910" spans="1:16" ht="15">
      <c r="A3910" s="253" t="s">
        <v>2688</v>
      </c>
      <c r="B3910" s="61" t="s">
        <v>2710</v>
      </c>
      <c r="C3910" s="3"/>
      <c r="D3910" s="3"/>
      <c r="E3910" s="9" t="s">
        <v>278</v>
      </c>
      <c r="F3910" s="9" t="s">
        <v>278</v>
      </c>
      <c r="G3910" s="9" t="s">
        <v>278</v>
      </c>
      <c r="H3910" s="9" t="s">
        <v>278</v>
      </c>
      <c r="I3910" s="9" t="s">
        <v>183</v>
      </c>
      <c r="J3910" s="9" t="s">
        <v>183</v>
      </c>
      <c r="K3910" s="9" t="s">
        <v>183</v>
      </c>
      <c r="L3910" s="9" t="s">
        <v>183</v>
      </c>
      <c r="M3910" s="9" t="s">
        <v>183</v>
      </c>
      <c r="N3910" s="65"/>
      <c r="P3910" s="65">
        <f t="shared" si="106"/>
        <v>0</v>
      </c>
    </row>
    <row r="3911" spans="1:16" ht="15">
      <c r="A3911" s="253" t="s">
        <v>2689</v>
      </c>
      <c r="B3911" s="61" t="s">
        <v>2207</v>
      </c>
      <c r="C3911" s="3"/>
      <c r="D3911" s="3"/>
      <c r="E3911" s="9" t="s">
        <v>278</v>
      </c>
      <c r="F3911" s="9" t="s">
        <v>278</v>
      </c>
      <c r="G3911" s="9" t="s">
        <v>278</v>
      </c>
      <c r="H3911" s="9" t="s">
        <v>278</v>
      </c>
      <c r="I3911" s="9" t="s">
        <v>183</v>
      </c>
      <c r="J3911" s="9" t="s">
        <v>183</v>
      </c>
      <c r="K3911" s="9" t="s">
        <v>183</v>
      </c>
      <c r="L3911" s="9" t="s">
        <v>183</v>
      </c>
      <c r="M3911" s="9" t="s">
        <v>183</v>
      </c>
      <c r="N3911" s="65"/>
      <c r="P3911" s="65">
        <f t="shared" si="106"/>
        <v>0</v>
      </c>
    </row>
    <row r="3912" spans="1:16" ht="15">
      <c r="A3912" s="253" t="s">
        <v>2690</v>
      </c>
      <c r="B3912" s="178" t="s">
        <v>1361</v>
      </c>
      <c r="C3912" s="3"/>
      <c r="D3912" s="3"/>
      <c r="E3912" s="9" t="s">
        <v>278</v>
      </c>
      <c r="F3912" s="9" t="s">
        <v>278</v>
      </c>
      <c r="G3912" s="9" t="s">
        <v>278</v>
      </c>
      <c r="H3912" s="9" t="s">
        <v>278</v>
      </c>
      <c r="I3912" s="9" t="s">
        <v>183</v>
      </c>
      <c r="J3912" s="9" t="s">
        <v>183</v>
      </c>
      <c r="K3912" s="9" t="s">
        <v>183</v>
      </c>
      <c r="L3912" s="9" t="s">
        <v>183</v>
      </c>
      <c r="M3912" s="9" t="s">
        <v>183</v>
      </c>
      <c r="P3912" s="65">
        <f t="shared" si="106"/>
        <v>0</v>
      </c>
    </row>
    <row r="3913" spans="1:16" ht="15">
      <c r="A3913" s="253" t="s">
        <v>2691</v>
      </c>
      <c r="B3913" s="61" t="s">
        <v>2713</v>
      </c>
      <c r="C3913" s="3"/>
      <c r="D3913" s="3"/>
      <c r="E3913" s="9" t="s">
        <v>278</v>
      </c>
      <c r="F3913" s="9" t="s">
        <v>278</v>
      </c>
      <c r="G3913" s="9" t="s">
        <v>278</v>
      </c>
      <c r="H3913" s="9" t="s">
        <v>278</v>
      </c>
      <c r="I3913" s="9" t="s">
        <v>183</v>
      </c>
      <c r="J3913" s="9" t="s">
        <v>183</v>
      </c>
      <c r="K3913" s="9" t="s">
        <v>183</v>
      </c>
      <c r="L3913" s="9" t="s">
        <v>183</v>
      </c>
      <c r="M3913" s="9" t="s">
        <v>183</v>
      </c>
      <c r="N3913" s="65"/>
      <c r="P3913" s="65">
        <f t="shared" si="106"/>
        <v>0</v>
      </c>
    </row>
    <row r="3914" spans="1:16" ht="15">
      <c r="A3914" s="253" t="s">
        <v>2692</v>
      </c>
      <c r="B3914" s="190" t="s">
        <v>1351</v>
      </c>
      <c r="C3914" s="3"/>
      <c r="D3914" s="3"/>
      <c r="E3914" s="9" t="s">
        <v>278</v>
      </c>
      <c r="F3914" s="9" t="s">
        <v>278</v>
      </c>
      <c r="G3914" s="9" t="s">
        <v>278</v>
      </c>
      <c r="H3914" s="9" t="s">
        <v>278</v>
      </c>
      <c r="I3914" s="9" t="s">
        <v>183</v>
      </c>
      <c r="J3914" s="9" t="s">
        <v>183</v>
      </c>
      <c r="K3914" s="9" t="s">
        <v>183</v>
      </c>
      <c r="L3914" s="9" t="s">
        <v>183</v>
      </c>
      <c r="M3914" s="9" t="s">
        <v>183</v>
      </c>
      <c r="P3914" s="65">
        <f t="shared" si="106"/>
        <v>0</v>
      </c>
    </row>
    <row r="3915" spans="1:16" ht="15">
      <c r="A3915" s="253" t="s">
        <v>2693</v>
      </c>
      <c r="B3915" s="61" t="s">
        <v>2714</v>
      </c>
      <c r="C3915" s="3"/>
      <c r="D3915" s="3"/>
      <c r="E3915" s="9" t="s">
        <v>278</v>
      </c>
      <c r="F3915" s="9" t="s">
        <v>278</v>
      </c>
      <c r="G3915" s="9" t="s">
        <v>278</v>
      </c>
      <c r="H3915" s="9" t="s">
        <v>278</v>
      </c>
      <c r="I3915" s="9" t="s">
        <v>183</v>
      </c>
      <c r="J3915" s="9" t="s">
        <v>183</v>
      </c>
      <c r="K3915" s="9" t="s">
        <v>183</v>
      </c>
      <c r="L3915" s="9" t="s">
        <v>183</v>
      </c>
      <c r="M3915" s="9" t="s">
        <v>183</v>
      </c>
      <c r="N3915" s="65"/>
      <c r="P3915" s="65">
        <f t="shared" si="106"/>
        <v>0</v>
      </c>
    </row>
    <row r="3916" spans="1:16" ht="15">
      <c r="A3916" s="253" t="s">
        <v>2694</v>
      </c>
      <c r="B3916" s="61" t="s">
        <v>2719</v>
      </c>
      <c r="C3916" s="3"/>
      <c r="D3916" s="3"/>
      <c r="E3916" s="9" t="s">
        <v>278</v>
      </c>
      <c r="F3916" s="9" t="s">
        <v>278</v>
      </c>
      <c r="G3916" s="9" t="s">
        <v>278</v>
      </c>
      <c r="H3916" s="9" t="s">
        <v>278</v>
      </c>
      <c r="I3916" s="9" t="s">
        <v>183</v>
      </c>
      <c r="J3916" s="9" t="s">
        <v>183</v>
      </c>
      <c r="K3916" s="9" t="s">
        <v>183</v>
      </c>
      <c r="L3916" s="9" t="s">
        <v>183</v>
      </c>
      <c r="M3916" s="9" t="s">
        <v>183</v>
      </c>
      <c r="N3916" s="65"/>
      <c r="P3916" s="65">
        <f t="shared" si="106"/>
        <v>0</v>
      </c>
    </row>
    <row r="3917" spans="1:16" ht="15">
      <c r="A3917" s="253" t="s">
        <v>2695</v>
      </c>
      <c r="B3917" s="239" t="s">
        <v>1671</v>
      </c>
      <c r="C3917" s="3"/>
      <c r="D3917" s="3"/>
      <c r="E3917" s="9" t="s">
        <v>278</v>
      </c>
      <c r="F3917" s="9" t="s">
        <v>278</v>
      </c>
      <c r="G3917" s="9" t="s">
        <v>278</v>
      </c>
      <c r="H3917" s="9" t="s">
        <v>278</v>
      </c>
      <c r="I3917" s="9" t="s">
        <v>183</v>
      </c>
      <c r="J3917" s="9" t="s">
        <v>183</v>
      </c>
      <c r="K3917" s="9" t="s">
        <v>183</v>
      </c>
      <c r="L3917" s="9" t="s">
        <v>183</v>
      </c>
      <c r="M3917" s="9" t="s">
        <v>183</v>
      </c>
      <c r="P3917" s="65">
        <f t="shared" si="106"/>
        <v>0</v>
      </c>
    </row>
    <row r="3918" spans="1:16" ht="15">
      <c r="A3918" s="253" t="s">
        <v>2696</v>
      </c>
      <c r="B3918" s="61" t="s">
        <v>180</v>
      </c>
      <c r="C3918" s="3"/>
      <c r="D3918" s="3"/>
      <c r="E3918" s="9" t="s">
        <v>278</v>
      </c>
      <c r="F3918" s="9" t="s">
        <v>278</v>
      </c>
      <c r="G3918" s="9" t="s">
        <v>278</v>
      </c>
      <c r="H3918" s="9" t="s">
        <v>278</v>
      </c>
      <c r="I3918" s="9" t="s">
        <v>183</v>
      </c>
      <c r="J3918" s="9" t="s">
        <v>183</v>
      </c>
      <c r="K3918" s="9" t="s">
        <v>183</v>
      </c>
      <c r="L3918" s="9" t="s">
        <v>183</v>
      </c>
      <c r="M3918" s="9" t="s">
        <v>183</v>
      </c>
      <c r="N3918" s="65"/>
      <c r="P3918" s="65">
        <f t="shared" si="106"/>
        <v>0</v>
      </c>
    </row>
    <row r="3919" spans="1:16" ht="15">
      <c r="A3919" s="253" t="s">
        <v>2697</v>
      </c>
      <c r="B3919" s="61" t="s">
        <v>2702</v>
      </c>
      <c r="C3919" s="3"/>
      <c r="D3919" s="3"/>
      <c r="E3919" s="9" t="s">
        <v>278</v>
      </c>
      <c r="F3919" s="9" t="s">
        <v>278</v>
      </c>
      <c r="G3919" s="9" t="s">
        <v>278</v>
      </c>
      <c r="H3919" s="9" t="s">
        <v>278</v>
      </c>
      <c r="I3919" s="9" t="s">
        <v>183</v>
      </c>
      <c r="J3919" s="9" t="s">
        <v>183</v>
      </c>
      <c r="K3919" s="9" t="s">
        <v>183</v>
      </c>
      <c r="L3919" s="9" t="s">
        <v>183</v>
      </c>
      <c r="M3919" s="9" t="s">
        <v>183</v>
      </c>
      <c r="N3919" s="65"/>
      <c r="P3919" s="65">
        <f t="shared" si="106"/>
        <v>0</v>
      </c>
    </row>
    <row r="3920" spans="1:16" ht="15">
      <c r="A3920" s="253" t="s">
        <v>2698</v>
      </c>
      <c r="B3920" s="61" t="s">
        <v>2211</v>
      </c>
      <c r="C3920" s="3"/>
      <c r="D3920" s="3"/>
      <c r="E3920" s="9" t="s">
        <v>278</v>
      </c>
      <c r="F3920" s="9" t="s">
        <v>278</v>
      </c>
      <c r="G3920" s="9" t="s">
        <v>278</v>
      </c>
      <c r="H3920" s="9" t="s">
        <v>278</v>
      </c>
      <c r="I3920" s="9" t="s">
        <v>183</v>
      </c>
      <c r="J3920" s="9" t="s">
        <v>183</v>
      </c>
      <c r="K3920" s="9" t="s">
        <v>183</v>
      </c>
      <c r="L3920" s="9" t="s">
        <v>183</v>
      </c>
      <c r="M3920" s="9" t="s">
        <v>183</v>
      </c>
      <c r="N3920" s="65"/>
      <c r="P3920" s="65">
        <f t="shared" si="106"/>
        <v>0</v>
      </c>
    </row>
    <row r="3921" spans="1:16" ht="15">
      <c r="A3921" s="253" t="s">
        <v>2727</v>
      </c>
      <c r="B3921" s="178" t="s">
        <v>1348</v>
      </c>
      <c r="C3921" s="3"/>
      <c r="D3921" s="3"/>
      <c r="E3921" s="9" t="s">
        <v>278</v>
      </c>
      <c r="F3921" s="9" t="s">
        <v>278</v>
      </c>
      <c r="G3921" s="9" t="s">
        <v>278</v>
      </c>
      <c r="H3921" s="9" t="s">
        <v>278</v>
      </c>
      <c r="I3921" s="9" t="s">
        <v>183</v>
      </c>
      <c r="J3921" s="9" t="s">
        <v>183</v>
      </c>
      <c r="K3921" s="9" t="s">
        <v>183</v>
      </c>
      <c r="L3921" s="9" t="s">
        <v>183</v>
      </c>
      <c r="M3921" s="9" t="s">
        <v>183</v>
      </c>
      <c r="P3921" s="65">
        <f t="shared" si="106"/>
        <v>0</v>
      </c>
    </row>
    <row r="3922" spans="1:16" ht="15">
      <c r="A3922" s="253" t="s">
        <v>2820</v>
      </c>
      <c r="B3922" s="61" t="s">
        <v>2721</v>
      </c>
      <c r="C3922" s="3"/>
      <c r="D3922" s="3"/>
      <c r="E3922" s="9" t="s">
        <v>278</v>
      </c>
      <c r="F3922" s="9" t="s">
        <v>278</v>
      </c>
      <c r="G3922" s="9" t="s">
        <v>278</v>
      </c>
      <c r="H3922" s="9" t="s">
        <v>278</v>
      </c>
      <c r="I3922" s="9" t="s">
        <v>183</v>
      </c>
      <c r="J3922" s="9" t="s">
        <v>183</v>
      </c>
      <c r="K3922" s="9" t="s">
        <v>183</v>
      </c>
      <c r="L3922" s="9" t="s">
        <v>183</v>
      </c>
      <c r="M3922" s="9" t="s">
        <v>183</v>
      </c>
      <c r="N3922" s="65"/>
      <c r="P3922" s="65">
        <f t="shared" si="106"/>
        <v>0</v>
      </c>
    </row>
    <row r="3923" spans="1:16" ht="15">
      <c r="A3923" s="253" t="s">
        <v>2837</v>
      </c>
      <c r="B3923" s="61" t="s">
        <v>2722</v>
      </c>
      <c r="C3923" s="3"/>
      <c r="D3923" s="3"/>
      <c r="E3923" s="9" t="s">
        <v>278</v>
      </c>
      <c r="F3923" s="9" t="s">
        <v>278</v>
      </c>
      <c r="G3923" s="9" t="s">
        <v>278</v>
      </c>
      <c r="H3923" s="9" t="s">
        <v>278</v>
      </c>
      <c r="I3923" s="9" t="s">
        <v>183</v>
      </c>
      <c r="J3923" s="9" t="s">
        <v>183</v>
      </c>
      <c r="K3923" s="9" t="s">
        <v>183</v>
      </c>
      <c r="L3923" s="9" t="s">
        <v>183</v>
      </c>
      <c r="M3923" s="9" t="s">
        <v>183</v>
      </c>
      <c r="N3923" s="65"/>
      <c r="P3923" s="65">
        <f t="shared" si="106"/>
        <v>0</v>
      </c>
    </row>
    <row r="3924" spans="1:16" ht="15">
      <c r="A3924" s="253" t="s">
        <v>2887</v>
      </c>
      <c r="B3924" s="61" t="s">
        <v>2720</v>
      </c>
      <c r="C3924" s="3"/>
      <c r="D3924" s="3"/>
      <c r="E3924" s="9" t="s">
        <v>278</v>
      </c>
      <c r="F3924" s="9" t="s">
        <v>278</v>
      </c>
      <c r="G3924" s="9" t="s">
        <v>278</v>
      </c>
      <c r="H3924" s="9" t="s">
        <v>278</v>
      </c>
      <c r="I3924" s="9" t="s">
        <v>183</v>
      </c>
      <c r="J3924" s="9" t="s">
        <v>183</v>
      </c>
      <c r="K3924" s="9" t="s">
        <v>183</v>
      </c>
      <c r="L3924" s="9" t="s">
        <v>183</v>
      </c>
      <c r="M3924" s="9" t="s">
        <v>183</v>
      </c>
      <c r="N3924" s="65"/>
      <c r="P3924" s="65">
        <f t="shared" si="106"/>
        <v>0</v>
      </c>
    </row>
    <row r="3925" spans="1:16" ht="15">
      <c r="A3925" s="253" t="s">
        <v>2888</v>
      </c>
      <c r="B3925" s="178" t="s">
        <v>1347</v>
      </c>
      <c r="C3925" s="3"/>
      <c r="D3925" s="3"/>
      <c r="E3925" s="9" t="s">
        <v>278</v>
      </c>
      <c r="F3925" s="9" t="s">
        <v>278</v>
      </c>
      <c r="G3925" s="9" t="s">
        <v>278</v>
      </c>
      <c r="H3925" s="9" t="s">
        <v>278</v>
      </c>
      <c r="I3925" s="9" t="s">
        <v>183</v>
      </c>
      <c r="J3925" s="9" t="s">
        <v>183</v>
      </c>
      <c r="K3925" s="9" t="s">
        <v>183</v>
      </c>
      <c r="L3925" s="9" t="s">
        <v>183</v>
      </c>
      <c r="M3925" s="9" t="s">
        <v>183</v>
      </c>
      <c r="P3925" s="65">
        <f t="shared" si="106"/>
        <v>0</v>
      </c>
    </row>
    <row r="3926" spans="1:16" ht="15">
      <c r="A3926" s="253" t="s">
        <v>2889</v>
      </c>
      <c r="B3926" s="61" t="s">
        <v>2701</v>
      </c>
      <c r="C3926" s="3"/>
      <c r="D3926" s="3"/>
      <c r="E3926" s="9" t="s">
        <v>278</v>
      </c>
      <c r="F3926" s="9" t="s">
        <v>278</v>
      </c>
      <c r="G3926" s="9" t="s">
        <v>278</v>
      </c>
      <c r="H3926" s="9" t="s">
        <v>278</v>
      </c>
      <c r="I3926" s="9" t="s">
        <v>183</v>
      </c>
      <c r="J3926" s="9" t="s">
        <v>183</v>
      </c>
      <c r="K3926" s="9" t="s">
        <v>183</v>
      </c>
      <c r="L3926" s="9" t="s">
        <v>183</v>
      </c>
      <c r="M3926" s="9" t="s">
        <v>183</v>
      </c>
      <c r="N3926" s="65"/>
      <c r="P3926" s="65">
        <f t="shared" si="106"/>
        <v>0</v>
      </c>
    </row>
    <row r="3927" spans="1:16" ht="15">
      <c r="A3927" s="253" t="s">
        <v>2890</v>
      </c>
      <c r="B3927" s="239" t="s">
        <v>2190</v>
      </c>
      <c r="C3927" s="3"/>
      <c r="D3927" s="3"/>
      <c r="E3927" s="9" t="s">
        <v>278</v>
      </c>
      <c r="F3927" s="9" t="s">
        <v>278</v>
      </c>
      <c r="G3927" s="9" t="s">
        <v>278</v>
      </c>
      <c r="H3927" s="9" t="s">
        <v>278</v>
      </c>
      <c r="I3927" s="9" t="s">
        <v>183</v>
      </c>
      <c r="J3927" s="9" t="s">
        <v>183</v>
      </c>
      <c r="K3927" s="9" t="s">
        <v>183</v>
      </c>
      <c r="L3927" s="9" t="s">
        <v>183</v>
      </c>
      <c r="M3927" s="9" t="s">
        <v>183</v>
      </c>
      <c r="N3927" s="65"/>
      <c r="P3927" s="65">
        <f t="shared" si="106"/>
        <v>0</v>
      </c>
    </row>
    <row r="3928" spans="1:16" ht="15">
      <c r="A3928" s="253" t="s">
        <v>2891</v>
      </c>
      <c r="B3928" s="239" t="s">
        <v>1655</v>
      </c>
      <c r="C3928" s="3"/>
      <c r="D3928" s="3"/>
      <c r="E3928" s="9" t="s">
        <v>278</v>
      </c>
      <c r="F3928" s="9" t="s">
        <v>278</v>
      </c>
      <c r="G3928" s="9" t="s">
        <v>278</v>
      </c>
      <c r="H3928" s="9" t="s">
        <v>278</v>
      </c>
      <c r="I3928" s="9" t="s">
        <v>183</v>
      </c>
      <c r="J3928" s="9" t="s">
        <v>183</v>
      </c>
      <c r="K3928" s="9" t="s">
        <v>183</v>
      </c>
      <c r="L3928" s="9" t="s">
        <v>183</v>
      </c>
      <c r="M3928" s="9" t="s">
        <v>183</v>
      </c>
      <c r="P3928" s="65">
        <f t="shared" si="106"/>
        <v>0</v>
      </c>
    </row>
    <row r="3929" spans="1:16" ht="15">
      <c r="A3929" s="28"/>
      <c r="B3929" s="61"/>
      <c r="C3929" s="3"/>
      <c r="D3929" s="3"/>
      <c r="E3929" s="9"/>
      <c r="F3929" s="9"/>
      <c r="G3929" s="9"/>
      <c r="H3929" s="9"/>
      <c r="I3929" s="9"/>
      <c r="J3929" s="9"/>
      <c r="K3929" s="9"/>
      <c r="L3929" s="9"/>
      <c r="M3929" s="9"/>
      <c r="N3929" s="65"/>
      <c r="P3929" s="65"/>
    </row>
    <row r="3930" spans="1:16" ht="15">
      <c r="A3930" s="28"/>
      <c r="B3930" s="61"/>
      <c r="C3930" s="3"/>
      <c r="D3930" s="3"/>
      <c r="E3930" s="9"/>
      <c r="F3930" s="9"/>
      <c r="G3930" s="9"/>
      <c r="H3930" s="9"/>
      <c r="I3930" s="9"/>
      <c r="J3930" s="9"/>
      <c r="K3930" s="9"/>
      <c r="L3930" s="9"/>
      <c r="M3930" s="9"/>
      <c r="N3930" s="65"/>
      <c r="P3930" s="65"/>
    </row>
    <row r="3931" spans="1:16" ht="15">
      <c r="A3931" s="28"/>
      <c r="B3931" s="61"/>
      <c r="E3931" s="9"/>
      <c r="F3931" s="9"/>
      <c r="G3931" s="9"/>
      <c r="H3931" s="9"/>
      <c r="L3931" s="67"/>
      <c r="M3931" s="67"/>
      <c r="N3931" s="65"/>
    </row>
    <row r="3932" spans="1:16" ht="15">
      <c r="A3932" s="28"/>
      <c r="B3932" s="61"/>
      <c r="E3932" s="9"/>
      <c r="L3932" s="67"/>
      <c r="M3932" s="67"/>
    </row>
    <row r="3933" spans="1:16" ht="15">
      <c r="A3933" s="28"/>
      <c r="B3933" s="61"/>
      <c r="E3933" s="9"/>
      <c r="L3933" s="67"/>
      <c r="M3933" s="67"/>
    </row>
    <row r="3934" spans="1:16" ht="25.5">
      <c r="A3934" s="23" t="s">
        <v>201</v>
      </c>
      <c r="L3934" s="67"/>
      <c r="M3934" s="67"/>
    </row>
    <row r="3935" spans="1:16">
      <c r="L3935" s="67"/>
      <c r="M3935" s="67"/>
    </row>
    <row r="3936" spans="1:16" ht="15">
      <c r="A3936" s="38"/>
      <c r="B3936" s="38"/>
      <c r="C3936" s="38"/>
      <c r="D3936" s="38"/>
      <c r="E3936" s="59">
        <v>2016</v>
      </c>
      <c r="F3936" s="59">
        <v>2017</v>
      </c>
      <c r="G3936" s="59">
        <v>2018</v>
      </c>
      <c r="H3936" s="59">
        <v>2019</v>
      </c>
      <c r="I3936" s="59">
        <v>2020</v>
      </c>
      <c r="J3936" s="59">
        <v>2021</v>
      </c>
      <c r="K3936" s="59">
        <v>2022</v>
      </c>
      <c r="L3936" s="59">
        <v>2023</v>
      </c>
      <c r="M3936" s="59">
        <v>2024</v>
      </c>
      <c r="P3936" s="68" t="s">
        <v>40</v>
      </c>
    </row>
    <row r="3937" spans="1:21" ht="15">
      <c r="A3937" s="28" t="s">
        <v>0</v>
      </c>
      <c r="B3937" s="61" t="s">
        <v>17</v>
      </c>
      <c r="E3937" s="188">
        <v>539.4</v>
      </c>
      <c r="F3937" s="184">
        <v>767.2</v>
      </c>
      <c r="G3937" s="188">
        <v>519.70000000000005</v>
      </c>
      <c r="H3937" s="188">
        <v>589.99999999999818</v>
      </c>
      <c r="I3937" s="188">
        <v>1037.1000000000004</v>
      </c>
      <c r="J3937" s="9">
        <v>386.80000000000109</v>
      </c>
      <c r="K3937" s="9">
        <v>790.59999999999854</v>
      </c>
      <c r="L3937" s="188">
        <v>932.10000000000036</v>
      </c>
      <c r="M3937" s="90">
        <v>916.30000000000007</v>
      </c>
      <c r="P3937" s="65">
        <f t="shared" ref="P3937:P3968" si="107">SUM(E3937:M3937)</f>
        <v>6479.1999999999989</v>
      </c>
      <c r="R3937" t="s">
        <v>3341</v>
      </c>
      <c r="U3937" t="s">
        <v>3342</v>
      </c>
    </row>
    <row r="3938" spans="1:21" ht="15">
      <c r="A3938" s="28" t="s">
        <v>2</v>
      </c>
      <c r="B3938" s="61" t="s">
        <v>9</v>
      </c>
      <c r="E3938" s="9">
        <v>395.3</v>
      </c>
      <c r="F3938" s="183">
        <v>779</v>
      </c>
      <c r="G3938" s="184">
        <v>641.9</v>
      </c>
      <c r="H3938" s="9">
        <v>515.10000000000036</v>
      </c>
      <c r="I3938" s="9">
        <v>939.30000000000018</v>
      </c>
      <c r="J3938" s="9">
        <v>552.10000000000218</v>
      </c>
      <c r="K3938" s="9">
        <v>752.34999999999673</v>
      </c>
      <c r="L3938" s="188">
        <v>917.60000000000036</v>
      </c>
      <c r="M3938" s="65">
        <v>667.4</v>
      </c>
      <c r="P3938" s="65">
        <f t="shared" si="107"/>
        <v>6160.0499999999993</v>
      </c>
      <c r="R3938" t="s">
        <v>1399</v>
      </c>
    </row>
    <row r="3939" spans="1:21" ht="15">
      <c r="A3939" s="28" t="s">
        <v>3</v>
      </c>
      <c r="B3939" s="61" t="s">
        <v>25</v>
      </c>
      <c r="E3939" s="183">
        <v>963.6</v>
      </c>
      <c r="F3939" s="9">
        <v>566</v>
      </c>
      <c r="G3939" s="9">
        <v>434.2</v>
      </c>
      <c r="H3939" s="9">
        <v>236.60000000000036</v>
      </c>
      <c r="I3939" s="9">
        <v>931.34999999999945</v>
      </c>
      <c r="J3939" s="9">
        <v>303.50000000000182</v>
      </c>
      <c r="K3939" s="183">
        <v>992.60000000000764</v>
      </c>
      <c r="L3939" s="9">
        <v>706.59999999999854</v>
      </c>
      <c r="M3939" s="65">
        <v>732.59999999999991</v>
      </c>
      <c r="P3939" s="65">
        <f t="shared" si="107"/>
        <v>5867.0500000000084</v>
      </c>
      <c r="R3939" t="s">
        <v>294</v>
      </c>
    </row>
    <row r="3940" spans="1:21" ht="15">
      <c r="A3940" s="28" t="s">
        <v>5</v>
      </c>
      <c r="B3940" s="61" t="s">
        <v>11</v>
      </c>
      <c r="E3940" s="185">
        <v>983.1</v>
      </c>
      <c r="F3940" s="188">
        <v>701.1</v>
      </c>
      <c r="G3940" s="9">
        <v>294.89999999999998</v>
      </c>
      <c r="H3940" s="9">
        <v>276.29999999999927</v>
      </c>
      <c r="I3940" s="9">
        <v>914.39999999999964</v>
      </c>
      <c r="J3940" s="9">
        <v>466.30000000000655</v>
      </c>
      <c r="K3940" s="9">
        <v>625.90000000000146</v>
      </c>
      <c r="L3940" s="9">
        <v>745.30000000000291</v>
      </c>
      <c r="M3940" s="65">
        <v>830</v>
      </c>
      <c r="P3940" s="65">
        <f t="shared" si="107"/>
        <v>5837.3000000000102</v>
      </c>
      <c r="R3940" t="s">
        <v>355</v>
      </c>
      <c r="U3940" t="s">
        <v>1442</v>
      </c>
    </row>
    <row r="3941" spans="1:21" ht="15">
      <c r="A3941" s="28" t="s">
        <v>7</v>
      </c>
      <c r="B3941" s="61" t="s">
        <v>33</v>
      </c>
      <c r="E3941" s="9">
        <v>292.89999999999998</v>
      </c>
      <c r="F3941" s="9">
        <v>593.9</v>
      </c>
      <c r="G3941" s="9">
        <v>278.2</v>
      </c>
      <c r="H3941" s="9">
        <v>431.89999999999964</v>
      </c>
      <c r="I3941" s="9">
        <v>903.10000000000036</v>
      </c>
      <c r="J3941" s="9">
        <v>543.39999999999964</v>
      </c>
      <c r="K3941" s="188">
        <v>845.40000000000327</v>
      </c>
      <c r="L3941" s="9">
        <v>780.20000000000255</v>
      </c>
      <c r="M3941" s="65">
        <v>659.80000000000007</v>
      </c>
      <c r="P3941" s="65">
        <f t="shared" si="107"/>
        <v>5328.8000000000056</v>
      </c>
      <c r="R3941" t="s">
        <v>288</v>
      </c>
    </row>
    <row r="3942" spans="1:21" ht="15">
      <c r="A3942" s="28" t="s">
        <v>8</v>
      </c>
      <c r="B3942" s="61" t="s">
        <v>31</v>
      </c>
      <c r="E3942" s="9">
        <v>219.8</v>
      </c>
      <c r="F3942" s="9">
        <v>521</v>
      </c>
      <c r="G3942" s="9">
        <v>477.8</v>
      </c>
      <c r="H3942" s="9">
        <v>503.19999999999709</v>
      </c>
      <c r="I3942" s="188">
        <v>993.80000000000109</v>
      </c>
      <c r="J3942" s="9">
        <v>430.69999999999891</v>
      </c>
      <c r="K3942" s="9">
        <v>685.70000000000437</v>
      </c>
      <c r="L3942" s="9">
        <v>799.89999999999964</v>
      </c>
      <c r="M3942" s="65">
        <v>662.90000000000009</v>
      </c>
      <c r="P3942" s="65">
        <f t="shared" si="107"/>
        <v>5294.8000000000011</v>
      </c>
      <c r="R3942" t="s">
        <v>287</v>
      </c>
    </row>
    <row r="3943" spans="1:21" ht="15">
      <c r="A3943" s="28" t="s">
        <v>10</v>
      </c>
      <c r="B3943" s="61" t="s">
        <v>23</v>
      </c>
      <c r="E3943" s="188">
        <v>620.79999999999995</v>
      </c>
      <c r="F3943" s="9">
        <v>383</v>
      </c>
      <c r="G3943" s="9">
        <v>201.65</v>
      </c>
      <c r="H3943" s="9">
        <v>570.09999999999673</v>
      </c>
      <c r="I3943" s="9">
        <v>777.550000000002</v>
      </c>
      <c r="J3943" s="9">
        <v>422.80000000000109</v>
      </c>
      <c r="K3943" s="9">
        <v>623.49999999999636</v>
      </c>
      <c r="L3943" s="9">
        <v>682.29999999999927</v>
      </c>
      <c r="M3943" s="115">
        <v>989.7</v>
      </c>
      <c r="P3943" s="65">
        <f t="shared" si="107"/>
        <v>5271.3999999999951</v>
      </c>
      <c r="R3943" t="s">
        <v>333</v>
      </c>
    </row>
    <row r="3944" spans="1:21" ht="15">
      <c r="A3944" s="28" t="s">
        <v>12</v>
      </c>
      <c r="B3944" s="61" t="s">
        <v>141</v>
      </c>
      <c r="E3944" s="9" t="s">
        <v>278</v>
      </c>
      <c r="F3944" s="9">
        <v>507.3</v>
      </c>
      <c r="G3944" s="188">
        <v>499.2</v>
      </c>
      <c r="H3944" s="9">
        <v>455.5</v>
      </c>
      <c r="I3944" s="185">
        <v>1219.1999999999998</v>
      </c>
      <c r="J3944" s="9">
        <v>114.80000000000109</v>
      </c>
      <c r="K3944" s="9">
        <v>584.54999999999927</v>
      </c>
      <c r="L3944" s="188">
        <v>915.19999999999527</v>
      </c>
      <c r="M3944" s="90">
        <v>939.1</v>
      </c>
      <c r="P3944" s="65">
        <f t="shared" si="107"/>
        <v>5234.8499999999958</v>
      </c>
      <c r="R3944" t="s">
        <v>3343</v>
      </c>
      <c r="U3944" t="s">
        <v>1930</v>
      </c>
    </row>
    <row r="3945" spans="1:21" ht="15">
      <c r="A3945" s="28" t="s">
        <v>14</v>
      </c>
      <c r="B3945" s="61" t="s">
        <v>15</v>
      </c>
      <c r="E3945" s="188">
        <v>635.29999999999995</v>
      </c>
      <c r="F3945" s="188">
        <v>675.9</v>
      </c>
      <c r="G3945" s="9">
        <v>193.6</v>
      </c>
      <c r="H3945" s="9">
        <v>405.69999999999709</v>
      </c>
      <c r="I3945" s="9">
        <v>877.29999999999927</v>
      </c>
      <c r="J3945" s="9">
        <v>236.39999999999782</v>
      </c>
      <c r="K3945" s="9">
        <v>666.600000000004</v>
      </c>
      <c r="L3945" s="188">
        <v>927.29999999999927</v>
      </c>
      <c r="M3945" s="65">
        <v>559.1</v>
      </c>
      <c r="P3945" s="65">
        <f t="shared" si="107"/>
        <v>5177.1999999999971</v>
      </c>
      <c r="R3945" t="s">
        <v>2560</v>
      </c>
    </row>
    <row r="3946" spans="1:21" ht="15">
      <c r="A3946" s="28" t="s">
        <v>16</v>
      </c>
      <c r="B3946" s="61" t="s">
        <v>37</v>
      </c>
      <c r="E3946" s="9">
        <v>332.5</v>
      </c>
      <c r="F3946" s="9">
        <v>505.1</v>
      </c>
      <c r="G3946" s="188">
        <v>490.1</v>
      </c>
      <c r="H3946" s="9">
        <v>455.00000000000182</v>
      </c>
      <c r="I3946" s="9">
        <v>834.19999999999982</v>
      </c>
      <c r="J3946" s="9">
        <v>426.89999999999782</v>
      </c>
      <c r="K3946" s="188">
        <v>893.70000000000255</v>
      </c>
      <c r="L3946" s="9">
        <v>680.30000000000109</v>
      </c>
      <c r="M3946" s="65">
        <v>455.9</v>
      </c>
      <c r="P3946" s="65">
        <f t="shared" si="107"/>
        <v>5073.7000000000025</v>
      </c>
      <c r="R3946" t="s">
        <v>314</v>
      </c>
    </row>
    <row r="3947" spans="1:21" ht="15">
      <c r="A3947" s="28" t="s">
        <v>18</v>
      </c>
      <c r="B3947" s="61" t="s">
        <v>21</v>
      </c>
      <c r="E3947" s="9">
        <v>439.2</v>
      </c>
      <c r="F3947" s="9">
        <v>553</v>
      </c>
      <c r="G3947" s="9">
        <v>438.7</v>
      </c>
      <c r="H3947" s="9">
        <v>508.69999999999891</v>
      </c>
      <c r="I3947" s="9">
        <v>808.29999999999836</v>
      </c>
      <c r="J3947" s="9">
        <v>226.60000000000218</v>
      </c>
      <c r="K3947" s="9">
        <v>820.19999999999527</v>
      </c>
      <c r="L3947" s="9">
        <v>808.69999999999891</v>
      </c>
      <c r="M3947" s="65">
        <v>454.29999999999995</v>
      </c>
      <c r="P3947" s="65">
        <f t="shared" si="107"/>
        <v>5057.6999999999944</v>
      </c>
    </row>
    <row r="3948" spans="1:21" ht="15">
      <c r="A3948" s="28" t="s">
        <v>20</v>
      </c>
      <c r="B3948" s="61" t="s">
        <v>154</v>
      </c>
      <c r="E3948" s="9" t="s">
        <v>278</v>
      </c>
      <c r="F3948" s="9" t="s">
        <v>278</v>
      </c>
      <c r="G3948" s="188">
        <v>636</v>
      </c>
      <c r="H3948" s="9">
        <v>509.30000000000109</v>
      </c>
      <c r="I3948" s="183">
        <v>1132.4000000000005</v>
      </c>
      <c r="J3948" s="9">
        <v>527.69999999999527</v>
      </c>
      <c r="K3948" s="9">
        <v>739.60000000000218</v>
      </c>
      <c r="L3948" s="9">
        <v>700.40000000000327</v>
      </c>
      <c r="M3948" s="65">
        <v>688.70000000000016</v>
      </c>
      <c r="P3948" s="65">
        <f t="shared" si="107"/>
        <v>4934.1000000000022</v>
      </c>
      <c r="R3948" t="s">
        <v>353</v>
      </c>
    </row>
    <row r="3949" spans="1:21" ht="15">
      <c r="A3949" s="28" t="s">
        <v>22</v>
      </c>
      <c r="B3949" s="61" t="s">
        <v>142</v>
      </c>
      <c r="E3949" s="9" t="s">
        <v>278</v>
      </c>
      <c r="F3949" s="188">
        <v>636.4</v>
      </c>
      <c r="G3949" s="188">
        <v>523.20000000000005</v>
      </c>
      <c r="H3949" s="9">
        <v>390.29999999999745</v>
      </c>
      <c r="I3949" s="9">
        <v>846.30000000000018</v>
      </c>
      <c r="J3949" s="9">
        <v>278.79999999999563</v>
      </c>
      <c r="K3949" s="9">
        <v>800.80000000000109</v>
      </c>
      <c r="L3949" s="9">
        <v>547.20000000000255</v>
      </c>
      <c r="M3949" s="65">
        <v>890.40000000000009</v>
      </c>
      <c r="P3949" s="65">
        <f t="shared" si="107"/>
        <v>4913.3999999999969</v>
      </c>
      <c r="R3949" t="s">
        <v>341</v>
      </c>
    </row>
    <row r="3950" spans="1:21" ht="15">
      <c r="A3950" s="28" t="s">
        <v>24</v>
      </c>
      <c r="B3950" s="61" t="s">
        <v>143</v>
      </c>
      <c r="E3950" s="9" t="s">
        <v>278</v>
      </c>
      <c r="F3950" s="9">
        <v>459.2</v>
      </c>
      <c r="G3950" s="188">
        <v>488.6</v>
      </c>
      <c r="H3950" s="188">
        <v>697.00000000000182</v>
      </c>
      <c r="I3950" s="9">
        <v>865.39999999999964</v>
      </c>
      <c r="J3950" s="9">
        <v>458.100000000004</v>
      </c>
      <c r="K3950" s="9">
        <v>595.29999999999382</v>
      </c>
      <c r="L3950" s="9">
        <v>737.29999999999745</v>
      </c>
      <c r="M3950" s="65">
        <v>608.79999999999995</v>
      </c>
      <c r="P3950" s="65">
        <f t="shared" si="107"/>
        <v>4909.6999999999971</v>
      </c>
      <c r="R3950" t="s">
        <v>289</v>
      </c>
    </row>
    <row r="3951" spans="1:21" ht="15">
      <c r="A3951" s="28" t="s">
        <v>26</v>
      </c>
      <c r="B3951" s="61" t="s">
        <v>39</v>
      </c>
      <c r="E3951" s="188">
        <v>439.7</v>
      </c>
      <c r="F3951" s="188">
        <v>744.9</v>
      </c>
      <c r="G3951" s="9">
        <v>327.8</v>
      </c>
      <c r="H3951" s="183">
        <v>702.5</v>
      </c>
      <c r="I3951" s="9">
        <v>690.89999999999964</v>
      </c>
      <c r="J3951" s="185">
        <v>829.00000000000364</v>
      </c>
      <c r="K3951" s="9">
        <v>659.90000000000327</v>
      </c>
      <c r="L3951" s="9" t="s">
        <v>278</v>
      </c>
      <c r="M3951" s="9" t="s">
        <v>278</v>
      </c>
      <c r="P3951" s="65">
        <f t="shared" si="107"/>
        <v>4394.7000000000062</v>
      </c>
      <c r="R3951" t="s">
        <v>1929</v>
      </c>
      <c r="U3951" t="s">
        <v>1930</v>
      </c>
    </row>
    <row r="3952" spans="1:21" ht="15">
      <c r="A3952" s="28" t="s">
        <v>28</v>
      </c>
      <c r="B3952" s="61" t="s">
        <v>683</v>
      </c>
      <c r="E3952" s="9" t="s">
        <v>278</v>
      </c>
      <c r="F3952" s="9" t="s">
        <v>278</v>
      </c>
      <c r="G3952" s="9" t="s">
        <v>278</v>
      </c>
      <c r="H3952" s="185">
        <v>753.99999999999818</v>
      </c>
      <c r="I3952" s="9">
        <v>767.800000000002</v>
      </c>
      <c r="J3952" s="188">
        <v>556.30000000000291</v>
      </c>
      <c r="K3952" s="188">
        <v>840.89999999999964</v>
      </c>
      <c r="L3952" s="9">
        <v>785.5</v>
      </c>
      <c r="M3952" s="65">
        <v>643.6</v>
      </c>
      <c r="P3952" s="65">
        <f t="shared" si="107"/>
        <v>4348.1000000000031</v>
      </c>
      <c r="R3952" t="s">
        <v>1933</v>
      </c>
      <c r="U3952" t="s">
        <v>1442</v>
      </c>
    </row>
    <row r="3953" spans="1:21" ht="15">
      <c r="A3953" s="28" t="s">
        <v>30</v>
      </c>
      <c r="B3953" s="61" t="s">
        <v>651</v>
      </c>
      <c r="E3953" s="9" t="s">
        <v>278</v>
      </c>
      <c r="F3953" s="9" t="s">
        <v>278</v>
      </c>
      <c r="G3953" s="9" t="s">
        <v>278</v>
      </c>
      <c r="H3953" s="9">
        <v>451.70000000000073</v>
      </c>
      <c r="I3953" s="188">
        <v>954.85000000000218</v>
      </c>
      <c r="J3953" s="184">
        <v>633.19999999999891</v>
      </c>
      <c r="K3953" s="9">
        <v>570.89999999999782</v>
      </c>
      <c r="L3953" s="188">
        <v>859.70000000000255</v>
      </c>
      <c r="M3953" s="65">
        <v>733.6</v>
      </c>
      <c r="P3953" s="65">
        <f t="shared" si="107"/>
        <v>4203.9500000000025</v>
      </c>
      <c r="R3953" t="s">
        <v>1490</v>
      </c>
    </row>
    <row r="3954" spans="1:21" ht="15">
      <c r="A3954" s="28" t="s">
        <v>32</v>
      </c>
      <c r="B3954" s="61" t="s">
        <v>162</v>
      </c>
      <c r="E3954" s="9" t="s">
        <v>278</v>
      </c>
      <c r="F3954" s="9" t="s">
        <v>278</v>
      </c>
      <c r="G3954" s="9">
        <v>172.3</v>
      </c>
      <c r="H3954" s="9">
        <v>191.89999999999964</v>
      </c>
      <c r="I3954" s="9">
        <v>776.30000000000155</v>
      </c>
      <c r="J3954" s="9">
        <v>285.5</v>
      </c>
      <c r="K3954" s="9">
        <v>791.40000000000146</v>
      </c>
      <c r="L3954" s="185">
        <v>996.40000000000691</v>
      </c>
      <c r="M3954" s="90">
        <v>922.40000000000009</v>
      </c>
      <c r="P3954" s="65">
        <f t="shared" si="107"/>
        <v>4136.2000000000098</v>
      </c>
      <c r="R3954" t="s">
        <v>338</v>
      </c>
      <c r="U3954" t="s">
        <v>1442</v>
      </c>
    </row>
    <row r="3955" spans="1:21" ht="15">
      <c r="A3955" s="28" t="s">
        <v>34</v>
      </c>
      <c r="B3955" s="61" t="s">
        <v>1</v>
      </c>
      <c r="E3955" s="188">
        <v>440.1</v>
      </c>
      <c r="F3955" s="9">
        <v>583</v>
      </c>
      <c r="G3955" s="9">
        <v>306.5</v>
      </c>
      <c r="H3955" s="9">
        <v>482.10000000000036</v>
      </c>
      <c r="I3955" s="9">
        <v>304.10000000000036</v>
      </c>
      <c r="J3955" s="9">
        <v>287.10000000000036</v>
      </c>
      <c r="K3955" s="9">
        <v>402.89999999999782</v>
      </c>
      <c r="L3955" s="9">
        <v>644.40000000000327</v>
      </c>
      <c r="M3955" s="65">
        <v>651.6</v>
      </c>
      <c r="P3955" s="65">
        <f t="shared" si="107"/>
        <v>4101.800000000002</v>
      </c>
      <c r="R3955" t="s">
        <v>288</v>
      </c>
    </row>
    <row r="3956" spans="1:21" ht="15">
      <c r="A3956" s="28" t="s">
        <v>36</v>
      </c>
      <c r="B3956" s="61" t="s">
        <v>667</v>
      </c>
      <c r="E3956" s="9" t="s">
        <v>278</v>
      </c>
      <c r="F3956" s="9" t="s">
        <v>278</v>
      </c>
      <c r="G3956" s="9" t="s">
        <v>278</v>
      </c>
      <c r="H3956" s="9">
        <v>564.09999999999854</v>
      </c>
      <c r="I3956" s="9">
        <v>862.29999999999836</v>
      </c>
      <c r="J3956" s="9">
        <v>551.19999999999709</v>
      </c>
      <c r="K3956" s="9">
        <v>809.00000000000182</v>
      </c>
      <c r="L3956" s="9">
        <v>777.29999999999382</v>
      </c>
      <c r="M3956" s="65">
        <v>488.7</v>
      </c>
      <c r="P3956" s="65">
        <f t="shared" si="107"/>
        <v>4052.5999999999894</v>
      </c>
    </row>
    <row r="3957" spans="1:21" ht="15">
      <c r="A3957" s="28" t="s">
        <v>38</v>
      </c>
      <c r="B3957" s="61" t="s">
        <v>155</v>
      </c>
      <c r="E3957" s="9" t="s">
        <v>278</v>
      </c>
      <c r="F3957" s="9" t="s">
        <v>278</v>
      </c>
      <c r="G3957" s="9">
        <v>277.2</v>
      </c>
      <c r="H3957" s="9">
        <v>404.30000000000655</v>
      </c>
      <c r="I3957" s="184">
        <v>1126.1999999999989</v>
      </c>
      <c r="J3957" s="9">
        <v>241.79999999999563</v>
      </c>
      <c r="K3957" s="9">
        <v>718.649999999996</v>
      </c>
      <c r="L3957" s="9">
        <v>722.29999999999927</v>
      </c>
      <c r="M3957" s="65">
        <v>407.1</v>
      </c>
      <c r="P3957" s="65">
        <f t="shared" si="107"/>
        <v>3897.5499999999961</v>
      </c>
      <c r="R3957" t="s">
        <v>282</v>
      </c>
    </row>
    <row r="3958" spans="1:21" ht="15">
      <c r="A3958" s="28" t="s">
        <v>145</v>
      </c>
      <c r="B3958" s="61" t="s">
        <v>654</v>
      </c>
      <c r="E3958" s="9" t="s">
        <v>278</v>
      </c>
      <c r="F3958" s="9" t="s">
        <v>278</v>
      </c>
      <c r="G3958" s="9" t="s">
        <v>278</v>
      </c>
      <c r="H3958" s="188">
        <v>589.40000000000327</v>
      </c>
      <c r="I3958" s="188">
        <v>1088.6000000000013</v>
      </c>
      <c r="J3958" s="9">
        <v>405.20000000000255</v>
      </c>
      <c r="K3958" s="9">
        <v>733.80000000000109</v>
      </c>
      <c r="L3958" s="9">
        <v>674.19999999999709</v>
      </c>
      <c r="M3958" s="65">
        <v>397.9</v>
      </c>
      <c r="P3958" s="65">
        <f t="shared" si="107"/>
        <v>3889.1000000000054</v>
      </c>
      <c r="R3958" t="s">
        <v>314</v>
      </c>
    </row>
    <row r="3959" spans="1:21" ht="15">
      <c r="A3959" s="28" t="s">
        <v>146</v>
      </c>
      <c r="B3959" s="61" t="s">
        <v>653</v>
      </c>
      <c r="E3959" s="9" t="s">
        <v>278</v>
      </c>
      <c r="F3959" s="9" t="s">
        <v>278</v>
      </c>
      <c r="G3959" s="9" t="s">
        <v>278</v>
      </c>
      <c r="H3959" s="9">
        <v>411.19999999999891</v>
      </c>
      <c r="I3959" s="9">
        <v>707.59999999999945</v>
      </c>
      <c r="J3959" s="188">
        <v>595.50000000000182</v>
      </c>
      <c r="K3959" s="9">
        <v>566.79999999999927</v>
      </c>
      <c r="L3959" s="9">
        <v>737</v>
      </c>
      <c r="M3959" s="65">
        <v>851.69999999999993</v>
      </c>
      <c r="P3959" s="65">
        <f t="shared" si="107"/>
        <v>3869.7999999999993</v>
      </c>
      <c r="R3959" t="s">
        <v>284</v>
      </c>
    </row>
    <row r="3960" spans="1:21" ht="15">
      <c r="A3960" s="28" t="s">
        <v>147</v>
      </c>
      <c r="B3960" s="61" t="s">
        <v>687</v>
      </c>
      <c r="E3960" s="9" t="s">
        <v>278</v>
      </c>
      <c r="F3960" s="9" t="s">
        <v>278</v>
      </c>
      <c r="G3960" s="9" t="s">
        <v>278</v>
      </c>
      <c r="H3960" s="9">
        <v>409.59999999999491</v>
      </c>
      <c r="I3960" s="9">
        <v>766.99999999999909</v>
      </c>
      <c r="J3960" s="9">
        <v>323.10000000000036</v>
      </c>
      <c r="K3960" s="188">
        <v>877.30000000000291</v>
      </c>
      <c r="L3960" s="9">
        <v>732.39999999999964</v>
      </c>
      <c r="M3960" s="65">
        <v>752.5</v>
      </c>
      <c r="P3960" s="65">
        <f t="shared" si="107"/>
        <v>3861.8999999999969</v>
      </c>
      <c r="R3960" t="s">
        <v>284</v>
      </c>
    </row>
    <row r="3961" spans="1:21" ht="15">
      <c r="A3961" s="28" t="s">
        <v>151</v>
      </c>
      <c r="B3961" s="61" t="s">
        <v>668</v>
      </c>
      <c r="E3961" s="9" t="s">
        <v>278</v>
      </c>
      <c r="F3961" s="9" t="s">
        <v>278</v>
      </c>
      <c r="G3961" s="9" t="s">
        <v>278</v>
      </c>
      <c r="H3961" s="184">
        <v>699.5</v>
      </c>
      <c r="I3961" s="9">
        <v>895.60000000000036</v>
      </c>
      <c r="J3961" s="9">
        <v>482.39999999999054</v>
      </c>
      <c r="K3961" s="9">
        <v>516.70000000000073</v>
      </c>
      <c r="L3961" s="9">
        <v>736.20000000000255</v>
      </c>
      <c r="M3961" s="65">
        <v>467.1</v>
      </c>
      <c r="P3961" s="65">
        <f t="shared" si="107"/>
        <v>3797.4999999999941</v>
      </c>
      <c r="R3961" t="s">
        <v>282</v>
      </c>
    </row>
    <row r="3962" spans="1:21" ht="15">
      <c r="A3962" s="28" t="s">
        <v>157</v>
      </c>
      <c r="B3962" s="28" t="s">
        <v>638</v>
      </c>
      <c r="E3962" s="9" t="s">
        <v>278</v>
      </c>
      <c r="F3962" s="9" t="s">
        <v>278</v>
      </c>
      <c r="G3962" s="9" t="s">
        <v>278</v>
      </c>
      <c r="H3962" s="9">
        <v>466.40000000000509</v>
      </c>
      <c r="I3962" s="188">
        <v>1012.8000000000011</v>
      </c>
      <c r="J3962" s="9">
        <v>282.89999999999964</v>
      </c>
      <c r="K3962" s="9">
        <v>687.89999999999782</v>
      </c>
      <c r="L3962" s="9">
        <v>786.20000000000437</v>
      </c>
      <c r="M3962" s="65">
        <v>533.90000000000009</v>
      </c>
      <c r="P3962" s="65">
        <f t="shared" si="107"/>
        <v>3770.1000000000081</v>
      </c>
      <c r="R3962" t="s">
        <v>292</v>
      </c>
    </row>
    <row r="3963" spans="1:21" ht="15">
      <c r="A3963" s="28" t="s">
        <v>159</v>
      </c>
      <c r="B3963" s="61" t="s">
        <v>658</v>
      </c>
      <c r="E3963" s="9" t="s">
        <v>278</v>
      </c>
      <c r="F3963" s="9" t="s">
        <v>278</v>
      </c>
      <c r="G3963" s="9" t="s">
        <v>278</v>
      </c>
      <c r="H3963" s="9">
        <v>427.69999999999709</v>
      </c>
      <c r="I3963" s="9">
        <v>780.60000000000036</v>
      </c>
      <c r="J3963" s="9">
        <v>316.50000000000364</v>
      </c>
      <c r="K3963" s="9">
        <v>799.80000000000109</v>
      </c>
      <c r="L3963" s="9">
        <v>741.70000000000255</v>
      </c>
      <c r="M3963" s="65">
        <v>633.70000000000005</v>
      </c>
      <c r="P3963" s="65">
        <f t="shared" si="107"/>
        <v>3700.0000000000045</v>
      </c>
    </row>
    <row r="3964" spans="1:21" ht="15">
      <c r="A3964" s="28" t="s">
        <v>160</v>
      </c>
      <c r="B3964" s="61" t="s">
        <v>19</v>
      </c>
      <c r="E3964" s="9">
        <v>430.8</v>
      </c>
      <c r="F3964" s="185">
        <v>790.4</v>
      </c>
      <c r="G3964" s="183">
        <v>647.70000000000005</v>
      </c>
      <c r="H3964" s="188">
        <v>587.79999999999927</v>
      </c>
      <c r="I3964" s="9">
        <v>562.60000000000036</v>
      </c>
      <c r="J3964" s="183">
        <v>635.19999999999891</v>
      </c>
      <c r="K3964" s="9" t="s">
        <v>278</v>
      </c>
      <c r="L3964" s="9" t="s">
        <v>278</v>
      </c>
      <c r="M3964" s="9" t="s">
        <v>278</v>
      </c>
      <c r="P3964" s="65">
        <f t="shared" si="107"/>
        <v>3654.4999999999986</v>
      </c>
      <c r="R3964" t="s">
        <v>1931</v>
      </c>
      <c r="U3964" t="s">
        <v>1930</v>
      </c>
    </row>
    <row r="3965" spans="1:21" ht="15">
      <c r="A3965" s="28" t="s">
        <v>161</v>
      </c>
      <c r="B3965" s="178" t="s">
        <v>1337</v>
      </c>
      <c r="C3965" s="3"/>
      <c r="D3965" s="3"/>
      <c r="E3965" s="9" t="s">
        <v>278</v>
      </c>
      <c r="F3965" s="9" t="s">
        <v>278</v>
      </c>
      <c r="G3965" s="9" t="s">
        <v>278</v>
      </c>
      <c r="H3965" s="9" t="s">
        <v>278</v>
      </c>
      <c r="I3965" s="9">
        <v>507</v>
      </c>
      <c r="J3965" s="188">
        <v>566.99999999999636</v>
      </c>
      <c r="K3965" s="184">
        <v>960.30000000000291</v>
      </c>
      <c r="L3965" s="188">
        <v>866.49999999999454</v>
      </c>
      <c r="M3965" s="65">
        <v>655.8</v>
      </c>
      <c r="P3965" s="65">
        <f t="shared" si="107"/>
        <v>3556.599999999994</v>
      </c>
      <c r="R3965" t="s">
        <v>2561</v>
      </c>
    </row>
    <row r="3966" spans="1:21" ht="15">
      <c r="A3966" s="28" t="s">
        <v>163</v>
      </c>
      <c r="B3966" s="178" t="s">
        <v>1343</v>
      </c>
      <c r="C3966" s="3"/>
      <c r="D3966" s="3"/>
      <c r="E3966" s="9" t="s">
        <v>278</v>
      </c>
      <c r="F3966" s="9" t="s">
        <v>278</v>
      </c>
      <c r="G3966" s="9" t="s">
        <v>278</v>
      </c>
      <c r="H3966" s="9" t="s">
        <v>278</v>
      </c>
      <c r="I3966" s="9">
        <v>707.99999999999909</v>
      </c>
      <c r="J3966" s="9">
        <v>477.60000000000218</v>
      </c>
      <c r="K3966" s="9">
        <v>823.30000000000473</v>
      </c>
      <c r="L3966" s="9">
        <v>762.00000000000182</v>
      </c>
      <c r="M3966" s="65">
        <v>784.19999999999993</v>
      </c>
      <c r="P3966" s="65">
        <f t="shared" si="107"/>
        <v>3555.1000000000076</v>
      </c>
    </row>
    <row r="3967" spans="1:21" ht="15">
      <c r="A3967" s="28" t="s">
        <v>274</v>
      </c>
      <c r="B3967" s="61" t="s">
        <v>675</v>
      </c>
      <c r="E3967" s="9" t="s">
        <v>278</v>
      </c>
      <c r="F3967" s="9" t="s">
        <v>278</v>
      </c>
      <c r="G3967" s="9" t="s">
        <v>278</v>
      </c>
      <c r="H3967" s="9">
        <v>473.79999999999927</v>
      </c>
      <c r="I3967" s="9">
        <v>512.60000000000036</v>
      </c>
      <c r="J3967" s="9">
        <v>225.39999999999964</v>
      </c>
      <c r="K3967" s="9">
        <v>575.00000000000364</v>
      </c>
      <c r="L3967" s="9">
        <v>825.29999999999927</v>
      </c>
      <c r="M3967" s="90">
        <v>928.90000000000009</v>
      </c>
      <c r="P3967" s="65">
        <f t="shared" si="107"/>
        <v>3541.0000000000023</v>
      </c>
      <c r="R3967" t="s">
        <v>287</v>
      </c>
    </row>
    <row r="3968" spans="1:21" ht="15">
      <c r="A3968" s="28" t="s">
        <v>275</v>
      </c>
      <c r="B3968" s="61" t="s">
        <v>682</v>
      </c>
      <c r="E3968" s="9" t="s">
        <v>278</v>
      </c>
      <c r="F3968" s="9" t="s">
        <v>278</v>
      </c>
      <c r="G3968" s="9" t="s">
        <v>278</v>
      </c>
      <c r="H3968" s="9">
        <v>566.5</v>
      </c>
      <c r="I3968" s="9">
        <v>610.70000000000255</v>
      </c>
      <c r="J3968" s="9">
        <v>187.600000000004</v>
      </c>
      <c r="K3968" s="9">
        <v>711.09999999999673</v>
      </c>
      <c r="L3968" s="9">
        <v>607.10000000000036</v>
      </c>
      <c r="M3968" s="65">
        <v>810.8</v>
      </c>
      <c r="P3968" s="65">
        <f t="shared" si="107"/>
        <v>3493.8000000000038</v>
      </c>
    </row>
    <row r="3969" spans="1:21" ht="15">
      <c r="A3969" s="28" t="s">
        <v>276</v>
      </c>
      <c r="B3969" s="61" t="s">
        <v>643</v>
      </c>
      <c r="E3969" s="9" t="s">
        <v>278</v>
      </c>
      <c r="F3969" s="9" t="s">
        <v>278</v>
      </c>
      <c r="G3969" s="9" t="s">
        <v>278</v>
      </c>
      <c r="H3969" s="9">
        <v>275.5</v>
      </c>
      <c r="I3969" s="9">
        <v>770.39999999999873</v>
      </c>
      <c r="J3969" s="9">
        <v>464.10000000000218</v>
      </c>
      <c r="K3969" s="9">
        <v>567.10000000000036</v>
      </c>
      <c r="L3969" s="9">
        <v>821.79999999999745</v>
      </c>
      <c r="M3969" s="65">
        <v>566.59999999999991</v>
      </c>
      <c r="P3969" s="65">
        <f t="shared" ref="P3969:P4000" si="108">SUM(E3969:M3969)</f>
        <v>3465.4999999999986</v>
      </c>
    </row>
    <row r="3970" spans="1:21" ht="15">
      <c r="A3970" s="28" t="s">
        <v>277</v>
      </c>
      <c r="B3970" s="61" t="s">
        <v>669</v>
      </c>
      <c r="E3970" s="9" t="s">
        <v>278</v>
      </c>
      <c r="F3970" s="9" t="s">
        <v>278</v>
      </c>
      <c r="G3970" s="9" t="s">
        <v>278</v>
      </c>
      <c r="H3970" s="9">
        <v>350.79999999999745</v>
      </c>
      <c r="I3970" s="9">
        <v>547.85000000000036</v>
      </c>
      <c r="J3970" s="9">
        <v>285.90000000000327</v>
      </c>
      <c r="K3970" s="185">
        <v>994.89999999999964</v>
      </c>
      <c r="L3970" s="9">
        <v>479.60000000000582</v>
      </c>
      <c r="M3970" s="65">
        <v>768.2</v>
      </c>
      <c r="P3970" s="65">
        <f t="shared" si="108"/>
        <v>3427.2500000000064</v>
      </c>
      <c r="R3970" t="s">
        <v>281</v>
      </c>
      <c r="U3970" t="s">
        <v>1442</v>
      </c>
    </row>
    <row r="3971" spans="1:21" ht="15">
      <c r="A3971" s="28" t="s">
        <v>640</v>
      </c>
      <c r="B3971" s="190" t="s">
        <v>1351</v>
      </c>
      <c r="C3971" s="3"/>
      <c r="D3971" s="3"/>
      <c r="E3971" s="9" t="s">
        <v>278</v>
      </c>
      <c r="F3971" s="9" t="s">
        <v>278</v>
      </c>
      <c r="G3971" s="9" t="s">
        <v>278</v>
      </c>
      <c r="H3971" s="9" t="s">
        <v>278</v>
      </c>
      <c r="I3971" s="188">
        <v>987.30000000000018</v>
      </c>
      <c r="J3971" s="9">
        <v>373.10000000000036</v>
      </c>
      <c r="K3971" s="9">
        <v>800.00000000000182</v>
      </c>
      <c r="L3971" s="9">
        <v>586.50000000000364</v>
      </c>
      <c r="M3971" s="65">
        <v>678.9</v>
      </c>
      <c r="P3971" s="65">
        <f t="shared" si="108"/>
        <v>3425.8000000000061</v>
      </c>
      <c r="R3971" t="s">
        <v>288</v>
      </c>
    </row>
    <row r="3972" spans="1:21" ht="15">
      <c r="A3972" s="28" t="s">
        <v>641</v>
      </c>
      <c r="B3972" s="61" t="s">
        <v>27</v>
      </c>
      <c r="E3972" s="188">
        <v>463.9</v>
      </c>
      <c r="F3972" s="9">
        <v>431.9</v>
      </c>
      <c r="G3972" s="9">
        <v>464.9</v>
      </c>
      <c r="H3972" s="9">
        <v>230.29999999999382</v>
      </c>
      <c r="I3972" s="9">
        <v>437.79999999999836</v>
      </c>
      <c r="J3972" s="9">
        <v>286.49999999999818</v>
      </c>
      <c r="K3972" s="9">
        <v>377.89999999999964</v>
      </c>
      <c r="L3972" s="9">
        <v>572.00000000000546</v>
      </c>
      <c r="M3972" s="9" t="s">
        <v>278</v>
      </c>
      <c r="P3972" s="65">
        <f t="shared" si="108"/>
        <v>3265.1999999999953</v>
      </c>
      <c r="R3972" t="s">
        <v>287</v>
      </c>
    </row>
    <row r="3973" spans="1:21" ht="15">
      <c r="A3973" s="28" t="s">
        <v>642</v>
      </c>
      <c r="B3973" s="61" t="s">
        <v>144</v>
      </c>
      <c r="E3973" s="9" t="s">
        <v>278</v>
      </c>
      <c r="F3973" s="9">
        <v>420.5</v>
      </c>
      <c r="G3973" s="188">
        <v>593.9</v>
      </c>
      <c r="H3973" s="9">
        <v>462.20000000000073</v>
      </c>
      <c r="I3973" s="9">
        <v>803.59999999999945</v>
      </c>
      <c r="J3973" s="9">
        <v>404.10000000000036</v>
      </c>
      <c r="K3973" s="9">
        <v>549.39999999999964</v>
      </c>
      <c r="L3973" s="9" t="s">
        <v>278</v>
      </c>
      <c r="M3973" s="9" t="s">
        <v>278</v>
      </c>
      <c r="P3973" s="65">
        <f t="shared" si="108"/>
        <v>3233.7000000000003</v>
      </c>
      <c r="R3973" t="s">
        <v>284</v>
      </c>
    </row>
    <row r="3974" spans="1:21" ht="15">
      <c r="A3974" s="28" t="s">
        <v>644</v>
      </c>
      <c r="B3974" s="178" t="s">
        <v>1342</v>
      </c>
      <c r="C3974" s="3"/>
      <c r="D3974" s="3"/>
      <c r="E3974" s="9" t="s">
        <v>278</v>
      </c>
      <c r="F3974" s="9" t="s">
        <v>278</v>
      </c>
      <c r="G3974" s="9" t="s">
        <v>278</v>
      </c>
      <c r="H3974" s="9" t="s">
        <v>278</v>
      </c>
      <c r="I3974" s="9">
        <v>595.19999999999891</v>
      </c>
      <c r="J3974" s="188">
        <v>561.00000000000182</v>
      </c>
      <c r="K3974" s="188">
        <v>865.35000000000218</v>
      </c>
      <c r="L3974" s="9">
        <v>632.20000000000982</v>
      </c>
      <c r="M3974" s="65">
        <v>545.1</v>
      </c>
      <c r="P3974" s="65">
        <f t="shared" si="108"/>
        <v>3198.8500000000126</v>
      </c>
      <c r="R3974" t="s">
        <v>341</v>
      </c>
    </row>
    <row r="3975" spans="1:21" ht="15">
      <c r="A3975" s="28" t="s">
        <v>650</v>
      </c>
      <c r="B3975" s="61" t="s">
        <v>694</v>
      </c>
      <c r="E3975" s="9" t="s">
        <v>278</v>
      </c>
      <c r="F3975" s="9" t="s">
        <v>278</v>
      </c>
      <c r="G3975" s="9" t="s">
        <v>278</v>
      </c>
      <c r="H3975" s="9">
        <v>458.69999999999891</v>
      </c>
      <c r="I3975" s="9">
        <v>705.5</v>
      </c>
      <c r="J3975" s="9">
        <v>373.29999999999927</v>
      </c>
      <c r="K3975" s="9">
        <v>805.70000000000437</v>
      </c>
      <c r="L3975" s="9">
        <v>540.70000000000073</v>
      </c>
      <c r="M3975" s="65">
        <v>283.89999999999998</v>
      </c>
      <c r="P3975" s="65">
        <f t="shared" si="108"/>
        <v>3167.8000000000034</v>
      </c>
    </row>
    <row r="3976" spans="1:21" ht="15">
      <c r="A3976" s="28" t="s">
        <v>652</v>
      </c>
      <c r="B3976" s="178" t="s">
        <v>1349</v>
      </c>
      <c r="C3976" s="3"/>
      <c r="D3976" s="3"/>
      <c r="E3976" s="9" t="s">
        <v>278</v>
      </c>
      <c r="F3976" s="9" t="s">
        <v>278</v>
      </c>
      <c r="G3976" s="9" t="s">
        <v>278</v>
      </c>
      <c r="H3976" s="9" t="s">
        <v>278</v>
      </c>
      <c r="I3976" s="9">
        <v>825.29999999999836</v>
      </c>
      <c r="J3976" s="9">
        <v>429.89999999999964</v>
      </c>
      <c r="K3976" s="9">
        <v>755.79999999999927</v>
      </c>
      <c r="L3976" s="9">
        <v>847.19999999999709</v>
      </c>
      <c r="M3976" s="65">
        <v>304</v>
      </c>
      <c r="P3976" s="65">
        <f t="shared" si="108"/>
        <v>3162.1999999999944</v>
      </c>
    </row>
    <row r="3977" spans="1:21" ht="15">
      <c r="A3977" s="28" t="s">
        <v>655</v>
      </c>
      <c r="B3977" s="61" t="s">
        <v>704</v>
      </c>
      <c r="E3977" s="9" t="s">
        <v>278</v>
      </c>
      <c r="F3977" s="9" t="s">
        <v>278</v>
      </c>
      <c r="G3977" s="9" t="s">
        <v>278</v>
      </c>
      <c r="H3977" s="9">
        <v>206.79999999999745</v>
      </c>
      <c r="I3977" s="9">
        <v>687.19999999999982</v>
      </c>
      <c r="J3977" s="9">
        <v>331.49999999999818</v>
      </c>
      <c r="K3977" s="188">
        <v>848.10000000000036</v>
      </c>
      <c r="L3977" s="9">
        <v>591.50000000000364</v>
      </c>
      <c r="M3977" s="65">
        <v>477.50000000000006</v>
      </c>
      <c r="P3977" s="65">
        <f t="shared" si="108"/>
        <v>3142.5999999999995</v>
      </c>
      <c r="R3977" t="s">
        <v>287</v>
      </c>
    </row>
    <row r="3978" spans="1:21" ht="15">
      <c r="A3978" s="28" t="s">
        <v>656</v>
      </c>
      <c r="B3978" s="61" t="s">
        <v>686</v>
      </c>
      <c r="E3978" s="9" t="s">
        <v>278</v>
      </c>
      <c r="F3978" s="9" t="s">
        <v>278</v>
      </c>
      <c r="G3978" s="9" t="s">
        <v>278</v>
      </c>
      <c r="H3978" s="9">
        <v>412</v>
      </c>
      <c r="I3978" s="9">
        <v>664.30000000000018</v>
      </c>
      <c r="J3978" s="9">
        <v>220.60000000000036</v>
      </c>
      <c r="K3978" s="9">
        <v>342.10000000000218</v>
      </c>
      <c r="L3978" s="9">
        <v>797.29999999999745</v>
      </c>
      <c r="M3978" s="65">
        <v>691.2</v>
      </c>
      <c r="P3978" s="65">
        <f t="shared" si="108"/>
        <v>3127.5</v>
      </c>
    </row>
    <row r="3979" spans="1:21" ht="15">
      <c r="A3979" s="28" t="s">
        <v>659</v>
      </c>
      <c r="B3979" s="178" t="s">
        <v>1344</v>
      </c>
      <c r="C3979" s="3"/>
      <c r="D3979" s="3"/>
      <c r="E3979" s="9" t="s">
        <v>278</v>
      </c>
      <c r="F3979" s="9" t="s">
        <v>278</v>
      </c>
      <c r="G3979" s="9" t="s">
        <v>278</v>
      </c>
      <c r="H3979" s="9" t="s">
        <v>278</v>
      </c>
      <c r="I3979" s="9">
        <v>576.40000000000055</v>
      </c>
      <c r="J3979" s="9">
        <v>518.899999999996</v>
      </c>
      <c r="K3979" s="9">
        <v>571.89999999999964</v>
      </c>
      <c r="L3979" s="9">
        <v>483.20000000000073</v>
      </c>
      <c r="M3979" s="65">
        <v>900.29999999999984</v>
      </c>
      <c r="P3979" s="65">
        <f t="shared" si="108"/>
        <v>3050.6999999999966</v>
      </c>
    </row>
    <row r="3980" spans="1:21" ht="15">
      <c r="A3980" s="28" t="s">
        <v>661</v>
      </c>
      <c r="B3980" s="28" t="s">
        <v>639</v>
      </c>
      <c r="E3980" s="9" t="s">
        <v>278</v>
      </c>
      <c r="F3980" s="9" t="s">
        <v>278</v>
      </c>
      <c r="G3980" s="9" t="s">
        <v>278</v>
      </c>
      <c r="H3980" s="9">
        <v>450.10000000000218</v>
      </c>
      <c r="I3980" s="9">
        <v>510.00000000000273</v>
      </c>
      <c r="J3980" s="9">
        <v>438.39999999999782</v>
      </c>
      <c r="K3980" s="9">
        <v>839.99999999999636</v>
      </c>
      <c r="L3980" s="9">
        <v>790.80000000000109</v>
      </c>
      <c r="M3980" s="9" t="s">
        <v>278</v>
      </c>
      <c r="P3980" s="65">
        <f t="shared" si="108"/>
        <v>3029.3</v>
      </c>
    </row>
    <row r="3981" spans="1:21" ht="15">
      <c r="A3981" s="28" t="s">
        <v>666</v>
      </c>
      <c r="B3981" s="61" t="s">
        <v>662</v>
      </c>
      <c r="E3981" s="9" t="s">
        <v>278</v>
      </c>
      <c r="F3981" s="9" t="s">
        <v>278</v>
      </c>
      <c r="G3981" s="9" t="s">
        <v>278</v>
      </c>
      <c r="H3981" s="9">
        <v>360.59999999999854</v>
      </c>
      <c r="I3981" s="9">
        <v>600.35000000000127</v>
      </c>
      <c r="J3981" s="9">
        <v>448.899999999996</v>
      </c>
      <c r="K3981" s="9">
        <v>591.39999999999964</v>
      </c>
      <c r="L3981" s="9">
        <v>551.70000000000073</v>
      </c>
      <c r="M3981" s="65">
        <v>450</v>
      </c>
      <c r="P3981" s="65">
        <f t="shared" si="108"/>
        <v>3002.9499999999962</v>
      </c>
    </row>
    <row r="3982" spans="1:21" ht="15">
      <c r="A3982" s="28" t="s">
        <v>670</v>
      </c>
      <c r="B3982" s="61" t="s">
        <v>692</v>
      </c>
      <c r="E3982" s="9" t="s">
        <v>278</v>
      </c>
      <c r="F3982" s="9" t="s">
        <v>278</v>
      </c>
      <c r="G3982" s="9" t="s">
        <v>278</v>
      </c>
      <c r="H3982" s="9">
        <v>414.40000000000146</v>
      </c>
      <c r="I3982" s="9">
        <v>644.19999999999982</v>
      </c>
      <c r="J3982" s="9">
        <v>270.59999999999673</v>
      </c>
      <c r="K3982" s="9">
        <v>328.29999999999927</v>
      </c>
      <c r="L3982" s="9">
        <v>217.30000000000109</v>
      </c>
      <c r="M3982" s="113">
        <v>1099.8000000000002</v>
      </c>
      <c r="P3982" s="65">
        <f t="shared" si="108"/>
        <v>2974.5999999999985</v>
      </c>
      <c r="R3982" t="s">
        <v>281</v>
      </c>
      <c r="U3982" t="s">
        <v>1442</v>
      </c>
    </row>
    <row r="3983" spans="1:21" ht="15">
      <c r="A3983" s="28" t="s">
        <v>671</v>
      </c>
      <c r="B3983" s="61" t="s">
        <v>4</v>
      </c>
      <c r="E3983" s="184">
        <v>792.6</v>
      </c>
      <c r="F3983" s="9">
        <v>567.5</v>
      </c>
      <c r="G3983" s="9">
        <v>215.2</v>
      </c>
      <c r="H3983" s="9">
        <v>537.29999999999745</v>
      </c>
      <c r="I3983" s="9">
        <v>848.20000000000073</v>
      </c>
      <c r="J3983" s="9" t="s">
        <v>278</v>
      </c>
      <c r="K3983" s="9" t="s">
        <v>278</v>
      </c>
      <c r="L3983" s="9" t="s">
        <v>278</v>
      </c>
      <c r="M3983" s="9" t="s">
        <v>278</v>
      </c>
      <c r="P3983" s="65">
        <f t="shared" si="108"/>
        <v>2960.7999999999984</v>
      </c>
      <c r="R3983" t="s">
        <v>282</v>
      </c>
    </row>
    <row r="3984" spans="1:21" ht="15">
      <c r="A3984" s="28" t="s">
        <v>672</v>
      </c>
      <c r="B3984" s="178" t="s">
        <v>1334</v>
      </c>
      <c r="C3984" s="3"/>
      <c r="D3984" s="3"/>
      <c r="E3984" s="9" t="s">
        <v>278</v>
      </c>
      <c r="F3984" s="9" t="s">
        <v>278</v>
      </c>
      <c r="G3984" s="9" t="s">
        <v>278</v>
      </c>
      <c r="H3984" s="9" t="s">
        <v>278</v>
      </c>
      <c r="I3984" s="9">
        <v>562.29999999999973</v>
      </c>
      <c r="J3984" s="9">
        <v>401.5</v>
      </c>
      <c r="K3984" s="9">
        <v>717.39999999999964</v>
      </c>
      <c r="L3984" s="9">
        <v>374.89999999999418</v>
      </c>
      <c r="M3984" s="65">
        <v>860.80000000000007</v>
      </c>
      <c r="P3984" s="65">
        <f t="shared" si="108"/>
        <v>2916.8999999999937</v>
      </c>
    </row>
    <row r="3985" spans="1:21" ht="15">
      <c r="A3985" s="28" t="s">
        <v>677</v>
      </c>
      <c r="B3985" s="178" t="s">
        <v>1333</v>
      </c>
      <c r="C3985" s="3"/>
      <c r="D3985" s="3"/>
      <c r="E3985" s="9" t="s">
        <v>278</v>
      </c>
      <c r="F3985" s="9" t="s">
        <v>278</v>
      </c>
      <c r="G3985" s="9" t="s">
        <v>278</v>
      </c>
      <c r="H3985" s="9" t="s">
        <v>278</v>
      </c>
      <c r="I3985" s="9">
        <v>666.80000000000109</v>
      </c>
      <c r="J3985" s="9">
        <v>491.90000000000146</v>
      </c>
      <c r="K3985" s="9">
        <v>383.40000000000146</v>
      </c>
      <c r="L3985" s="9">
        <v>765.39999999999964</v>
      </c>
      <c r="M3985" s="65">
        <v>587.9</v>
      </c>
      <c r="P3985" s="65">
        <f t="shared" si="108"/>
        <v>2895.4000000000037</v>
      </c>
    </row>
    <row r="3986" spans="1:21" ht="15">
      <c r="A3986" s="28" t="s">
        <v>685</v>
      </c>
      <c r="B3986" s="61" t="s">
        <v>6</v>
      </c>
      <c r="E3986" s="9">
        <v>297.89999999999998</v>
      </c>
      <c r="F3986" s="188">
        <v>606.9</v>
      </c>
      <c r="G3986" s="185">
        <v>758.4</v>
      </c>
      <c r="H3986" s="9">
        <v>383.29999999999927</v>
      </c>
      <c r="I3986" s="9">
        <v>665.99999999999909</v>
      </c>
      <c r="J3986" s="9">
        <v>124.59999999999854</v>
      </c>
      <c r="K3986" s="9" t="s">
        <v>278</v>
      </c>
      <c r="L3986" s="9" t="s">
        <v>278</v>
      </c>
      <c r="M3986" s="9" t="s">
        <v>278</v>
      </c>
      <c r="P3986" s="65">
        <f t="shared" si="108"/>
        <v>2837.0999999999967</v>
      </c>
      <c r="R3986" t="s">
        <v>301</v>
      </c>
      <c r="U3986" t="s">
        <v>1442</v>
      </c>
    </row>
    <row r="3987" spans="1:21" ht="15">
      <c r="A3987" s="28" t="s">
        <v>689</v>
      </c>
      <c r="B3987" s="61" t="s">
        <v>700</v>
      </c>
      <c r="E3987" s="9" t="s">
        <v>278</v>
      </c>
      <c r="F3987" s="9" t="s">
        <v>278</v>
      </c>
      <c r="G3987" s="9" t="s">
        <v>278</v>
      </c>
      <c r="H3987" s="188">
        <v>590.70000000000073</v>
      </c>
      <c r="I3987" s="9">
        <v>238</v>
      </c>
      <c r="J3987" s="9">
        <v>227.40000000000146</v>
      </c>
      <c r="K3987" s="9">
        <v>432.50000000000182</v>
      </c>
      <c r="L3987" s="9">
        <v>676.69999999999527</v>
      </c>
      <c r="M3987" s="65">
        <v>645.59999999999991</v>
      </c>
      <c r="P3987" s="65">
        <f t="shared" si="108"/>
        <v>2810.8999999999992</v>
      </c>
      <c r="R3987" t="s">
        <v>292</v>
      </c>
    </row>
    <row r="3988" spans="1:21" ht="15">
      <c r="A3988" s="28" t="s">
        <v>690</v>
      </c>
      <c r="B3988" s="178" t="s">
        <v>1348</v>
      </c>
      <c r="C3988" s="3"/>
      <c r="D3988" s="3"/>
      <c r="E3988" s="9" t="s">
        <v>278</v>
      </c>
      <c r="F3988" s="9" t="s">
        <v>278</v>
      </c>
      <c r="G3988" s="9" t="s">
        <v>278</v>
      </c>
      <c r="H3988" s="9" t="s">
        <v>278</v>
      </c>
      <c r="I3988" s="9">
        <v>740.65000000000009</v>
      </c>
      <c r="J3988" s="9">
        <v>372.60000000000218</v>
      </c>
      <c r="K3988" s="9">
        <v>581.69999999999709</v>
      </c>
      <c r="L3988" s="9">
        <v>686.00000000000728</v>
      </c>
      <c r="M3988" s="65">
        <v>354.3</v>
      </c>
      <c r="P3988" s="65">
        <f t="shared" si="108"/>
        <v>2735.2500000000068</v>
      </c>
    </row>
    <row r="3989" spans="1:21" ht="15">
      <c r="A3989" s="28" t="s">
        <v>691</v>
      </c>
      <c r="B3989" s="61" t="s">
        <v>13</v>
      </c>
      <c r="E3989" s="9">
        <v>65.8</v>
      </c>
      <c r="F3989" s="188">
        <v>687.8</v>
      </c>
      <c r="G3989" s="9">
        <v>185</v>
      </c>
      <c r="H3989" s="9">
        <v>295.49999999999272</v>
      </c>
      <c r="I3989" s="9">
        <v>408.69999999999891</v>
      </c>
      <c r="J3989" s="9">
        <v>232.89999999999964</v>
      </c>
      <c r="K3989" s="9">
        <v>378.5</v>
      </c>
      <c r="L3989" s="9">
        <v>477.100000000004</v>
      </c>
      <c r="M3989" s="9" t="s">
        <v>278</v>
      </c>
      <c r="P3989" s="65">
        <f t="shared" si="108"/>
        <v>2731.2999999999952</v>
      </c>
      <c r="R3989" t="s">
        <v>292</v>
      </c>
    </row>
    <row r="3990" spans="1:21" ht="15">
      <c r="A3990" s="28" t="s">
        <v>697</v>
      </c>
      <c r="B3990" s="28" t="s">
        <v>633</v>
      </c>
      <c r="E3990" s="9" t="s">
        <v>278</v>
      </c>
      <c r="F3990" s="9" t="s">
        <v>278</v>
      </c>
      <c r="G3990" s="9" t="s">
        <v>278</v>
      </c>
      <c r="H3990" s="9">
        <v>386.50000000000364</v>
      </c>
      <c r="I3990" s="9">
        <v>876.00000000000136</v>
      </c>
      <c r="J3990" s="9">
        <v>105.09999999999673</v>
      </c>
      <c r="K3990" s="9">
        <v>630.99999999999636</v>
      </c>
      <c r="L3990" s="9">
        <v>378.10000000000218</v>
      </c>
      <c r="M3990" s="65">
        <v>322.10000000000002</v>
      </c>
      <c r="P3990" s="65">
        <f t="shared" si="108"/>
        <v>2698.8</v>
      </c>
    </row>
    <row r="3991" spans="1:21" ht="15">
      <c r="A3991" s="28" t="s">
        <v>698</v>
      </c>
      <c r="B3991" s="239" t="s">
        <v>1655</v>
      </c>
      <c r="C3991" s="3"/>
      <c r="D3991" s="3"/>
      <c r="E3991" s="9" t="s">
        <v>278</v>
      </c>
      <c r="F3991" s="9" t="s">
        <v>278</v>
      </c>
      <c r="G3991" s="9" t="s">
        <v>278</v>
      </c>
      <c r="H3991" s="9" t="s">
        <v>278</v>
      </c>
      <c r="I3991" s="9" t="s">
        <v>278</v>
      </c>
      <c r="J3991" s="9">
        <v>383.90000000000146</v>
      </c>
      <c r="K3991" s="9">
        <v>774.60000000000036</v>
      </c>
      <c r="L3991" s="9">
        <v>531.20000000000255</v>
      </c>
      <c r="M3991" s="90">
        <v>979.29999999999984</v>
      </c>
      <c r="P3991" s="65">
        <f t="shared" si="108"/>
        <v>2669.0000000000041</v>
      </c>
      <c r="R3991" t="s">
        <v>284</v>
      </c>
    </row>
    <row r="3992" spans="1:21" ht="15">
      <c r="A3992" s="28" t="s">
        <v>699</v>
      </c>
      <c r="B3992" s="178" t="s">
        <v>1345</v>
      </c>
      <c r="C3992" s="3"/>
      <c r="D3992" s="3"/>
      <c r="E3992" s="9" t="s">
        <v>278</v>
      </c>
      <c r="F3992" s="9" t="s">
        <v>278</v>
      </c>
      <c r="G3992" s="9" t="s">
        <v>278</v>
      </c>
      <c r="H3992" s="9" t="s">
        <v>278</v>
      </c>
      <c r="I3992" s="9">
        <v>730.45000000000073</v>
      </c>
      <c r="J3992" s="9">
        <v>313.09999999999854</v>
      </c>
      <c r="K3992" s="9">
        <v>345.39999999999418</v>
      </c>
      <c r="L3992" s="9">
        <v>520</v>
      </c>
      <c r="M3992" s="65">
        <v>699.90000000000009</v>
      </c>
      <c r="P3992" s="65">
        <f t="shared" si="108"/>
        <v>2608.8499999999935</v>
      </c>
    </row>
    <row r="3993" spans="1:21" ht="15">
      <c r="A3993" s="28" t="s">
        <v>701</v>
      </c>
      <c r="B3993" s="178" t="s">
        <v>1341</v>
      </c>
      <c r="C3993" s="3"/>
      <c r="D3993" s="3"/>
      <c r="E3993" s="9" t="s">
        <v>278</v>
      </c>
      <c r="F3993" s="9" t="s">
        <v>278</v>
      </c>
      <c r="G3993" s="9" t="s">
        <v>278</v>
      </c>
      <c r="H3993" s="9" t="s">
        <v>278</v>
      </c>
      <c r="I3993" s="9">
        <v>556.5</v>
      </c>
      <c r="J3993" s="188">
        <v>613.79999999999563</v>
      </c>
      <c r="K3993" s="9">
        <v>609.89999999999782</v>
      </c>
      <c r="L3993" s="9">
        <v>783</v>
      </c>
      <c r="M3993" s="9" t="s">
        <v>278</v>
      </c>
      <c r="P3993" s="65">
        <f t="shared" si="108"/>
        <v>2563.1999999999935</v>
      </c>
      <c r="R3993" t="s">
        <v>283</v>
      </c>
    </row>
    <row r="3994" spans="1:21" ht="15">
      <c r="A3994" s="28" t="s">
        <v>702</v>
      </c>
      <c r="B3994" s="61" t="s">
        <v>153</v>
      </c>
      <c r="E3994" s="9" t="s">
        <v>278</v>
      </c>
      <c r="F3994" s="9" t="s">
        <v>278</v>
      </c>
      <c r="G3994" s="9">
        <v>130.5</v>
      </c>
      <c r="H3994" s="9">
        <v>81.299999999997453</v>
      </c>
      <c r="I3994" s="9">
        <v>742.79999999999836</v>
      </c>
      <c r="J3994" s="9">
        <v>150.80000000000291</v>
      </c>
      <c r="K3994" s="9">
        <v>717.10000000000218</v>
      </c>
      <c r="L3994" s="9">
        <v>356.89999999999964</v>
      </c>
      <c r="M3994" s="65">
        <v>263.10000000000002</v>
      </c>
      <c r="P3994" s="65">
        <f t="shared" si="108"/>
        <v>2442.5000000000005</v>
      </c>
    </row>
    <row r="3995" spans="1:21" ht="15">
      <c r="A3995" s="28" t="s">
        <v>703</v>
      </c>
      <c r="B3995" s="239" t="s">
        <v>1653</v>
      </c>
      <c r="C3995" s="3"/>
      <c r="D3995" s="3"/>
      <c r="E3995" s="9" t="s">
        <v>278</v>
      </c>
      <c r="F3995" s="9" t="s">
        <v>278</v>
      </c>
      <c r="G3995" s="9" t="s">
        <v>278</v>
      </c>
      <c r="H3995" s="9" t="s">
        <v>278</v>
      </c>
      <c r="I3995" s="9" t="s">
        <v>278</v>
      </c>
      <c r="J3995" s="9">
        <v>130.90000000000146</v>
      </c>
      <c r="K3995" s="9">
        <v>660.89999999999418</v>
      </c>
      <c r="L3995" s="9">
        <v>600.60000000000036</v>
      </c>
      <c r="M3995" s="90">
        <v>987.4</v>
      </c>
      <c r="P3995" s="65">
        <f t="shared" si="108"/>
        <v>2379.7999999999961</v>
      </c>
      <c r="R3995" t="s">
        <v>283</v>
      </c>
    </row>
    <row r="3996" spans="1:21" ht="15">
      <c r="A3996" s="28" t="s">
        <v>706</v>
      </c>
      <c r="B3996" s="178" t="s">
        <v>1346</v>
      </c>
      <c r="C3996" s="3"/>
      <c r="D3996" s="3"/>
      <c r="E3996" s="9" t="s">
        <v>278</v>
      </c>
      <c r="F3996" s="9" t="s">
        <v>278</v>
      </c>
      <c r="G3996" s="9" t="s">
        <v>278</v>
      </c>
      <c r="H3996" s="9" t="s">
        <v>278</v>
      </c>
      <c r="I3996" s="9">
        <v>653.10000000000036</v>
      </c>
      <c r="J3996" s="9">
        <v>408.19999999999891</v>
      </c>
      <c r="K3996" s="9">
        <v>402.90000000000327</v>
      </c>
      <c r="L3996" s="9">
        <v>529.79999999999927</v>
      </c>
      <c r="M3996" s="65">
        <v>257</v>
      </c>
      <c r="P3996" s="65">
        <f t="shared" si="108"/>
        <v>2251.0000000000018</v>
      </c>
    </row>
    <row r="3997" spans="1:21" ht="15">
      <c r="A3997" s="28" t="s">
        <v>775</v>
      </c>
      <c r="B3997" s="239" t="s">
        <v>1649</v>
      </c>
      <c r="C3997" s="3"/>
      <c r="D3997" s="3"/>
      <c r="E3997" s="9" t="s">
        <v>278</v>
      </c>
      <c r="F3997" s="9" t="s">
        <v>278</v>
      </c>
      <c r="G3997" s="9" t="s">
        <v>278</v>
      </c>
      <c r="H3997" s="9" t="s">
        <v>278</v>
      </c>
      <c r="I3997" s="9" t="s">
        <v>278</v>
      </c>
      <c r="J3997" s="9">
        <v>248.10000000000218</v>
      </c>
      <c r="K3997" s="9">
        <v>632.399999999996</v>
      </c>
      <c r="L3997" s="9">
        <v>620.09999999999854</v>
      </c>
      <c r="M3997" s="65">
        <v>746.69999999999993</v>
      </c>
      <c r="P3997" s="65">
        <f t="shared" si="108"/>
        <v>2247.2999999999965</v>
      </c>
    </row>
    <row r="3998" spans="1:21" ht="15">
      <c r="A3998" s="28" t="s">
        <v>776</v>
      </c>
      <c r="B3998" s="61" t="s">
        <v>35</v>
      </c>
      <c r="E3998" s="188">
        <v>765.25</v>
      </c>
      <c r="F3998" s="9">
        <v>241.2</v>
      </c>
      <c r="G3998" s="9">
        <v>338.9</v>
      </c>
      <c r="H3998" s="9">
        <v>484.99999999999636</v>
      </c>
      <c r="I3998" s="9">
        <v>416.5</v>
      </c>
      <c r="J3998" s="9" t="s">
        <v>278</v>
      </c>
      <c r="K3998" s="9" t="s">
        <v>278</v>
      </c>
      <c r="L3998" s="9" t="s">
        <v>278</v>
      </c>
      <c r="M3998" s="9" t="s">
        <v>278</v>
      </c>
      <c r="P3998" s="65">
        <f t="shared" si="108"/>
        <v>2246.8499999999963</v>
      </c>
      <c r="R3998" t="s">
        <v>283</v>
      </c>
    </row>
    <row r="3999" spans="1:21" ht="15">
      <c r="A3999" s="28" t="s">
        <v>777</v>
      </c>
      <c r="B3999" s="239" t="s">
        <v>1658</v>
      </c>
      <c r="C3999" s="3"/>
      <c r="D3999" s="3"/>
      <c r="E3999" s="9" t="s">
        <v>278</v>
      </c>
      <c r="F3999" s="9" t="s">
        <v>278</v>
      </c>
      <c r="G3999" s="9" t="s">
        <v>278</v>
      </c>
      <c r="H3999" s="9" t="s">
        <v>278</v>
      </c>
      <c r="I3999" s="9" t="s">
        <v>278</v>
      </c>
      <c r="J3999" s="9">
        <v>289.40000000000146</v>
      </c>
      <c r="K3999" s="9">
        <v>610.90000000000146</v>
      </c>
      <c r="L3999" s="9">
        <v>720.60000000000218</v>
      </c>
      <c r="M3999" s="65">
        <v>620.70000000000005</v>
      </c>
      <c r="P3999" s="65">
        <f t="shared" si="108"/>
        <v>2241.6000000000049</v>
      </c>
    </row>
    <row r="4000" spans="1:21" ht="15">
      <c r="A4000" s="28" t="s">
        <v>778</v>
      </c>
      <c r="B4000" s="239" t="s">
        <v>1661</v>
      </c>
      <c r="C4000" s="3"/>
      <c r="D4000" s="3"/>
      <c r="E4000" s="9" t="s">
        <v>278</v>
      </c>
      <c r="F4000" s="9" t="s">
        <v>278</v>
      </c>
      <c r="G4000" s="9" t="s">
        <v>278</v>
      </c>
      <c r="H4000" s="9" t="s">
        <v>278</v>
      </c>
      <c r="I4000" s="9" t="s">
        <v>278</v>
      </c>
      <c r="J4000" s="9">
        <v>190.89999999999964</v>
      </c>
      <c r="K4000" s="9">
        <v>628.30000000000109</v>
      </c>
      <c r="L4000" s="9">
        <v>708.90000000000146</v>
      </c>
      <c r="M4000" s="65">
        <v>618</v>
      </c>
      <c r="P4000" s="65">
        <f t="shared" si="108"/>
        <v>2146.1000000000022</v>
      </c>
    </row>
    <row r="4001" spans="1:18" ht="15">
      <c r="A4001" s="28" t="s">
        <v>779</v>
      </c>
      <c r="B4001" s="178" t="s">
        <v>1350</v>
      </c>
      <c r="C4001" s="3"/>
      <c r="D4001" s="3"/>
      <c r="E4001" s="9" t="s">
        <v>278</v>
      </c>
      <c r="F4001" s="9" t="s">
        <v>278</v>
      </c>
      <c r="G4001" s="9" t="s">
        <v>278</v>
      </c>
      <c r="H4001" s="9" t="s">
        <v>278</v>
      </c>
      <c r="I4001" s="9">
        <v>800.79999999999927</v>
      </c>
      <c r="J4001" s="188">
        <v>564.99999999999636</v>
      </c>
      <c r="K4001" s="9">
        <v>715.69999999999891</v>
      </c>
      <c r="L4001" s="9" t="s">
        <v>278</v>
      </c>
      <c r="M4001" s="9" t="s">
        <v>278</v>
      </c>
      <c r="P4001" s="65">
        <f t="shared" ref="P4001:P4032" si="109">SUM(E4001:M4001)</f>
        <v>2081.4999999999945</v>
      </c>
      <c r="R4001" t="s">
        <v>287</v>
      </c>
    </row>
    <row r="4002" spans="1:18" ht="15">
      <c r="A4002" s="28" t="s">
        <v>780</v>
      </c>
      <c r="B4002" s="239" t="s">
        <v>2318</v>
      </c>
      <c r="E4002" s="9" t="s">
        <v>278</v>
      </c>
      <c r="F4002" s="9" t="s">
        <v>278</v>
      </c>
      <c r="G4002" s="9" t="s">
        <v>278</v>
      </c>
      <c r="H4002" s="9" t="s">
        <v>278</v>
      </c>
      <c r="I4002" s="9" t="s">
        <v>278</v>
      </c>
      <c r="J4002" s="9" t="s">
        <v>278</v>
      </c>
      <c r="K4002" s="188">
        <v>858.70000000000073</v>
      </c>
      <c r="L4002" s="9">
        <v>747.49999999999818</v>
      </c>
      <c r="M4002" s="65">
        <v>444.9</v>
      </c>
      <c r="P4002" s="65">
        <f t="shared" si="109"/>
        <v>2051.099999999999</v>
      </c>
      <c r="R4002" t="s">
        <v>292</v>
      </c>
    </row>
    <row r="4003" spans="1:18" ht="15">
      <c r="A4003" s="28" t="s">
        <v>781</v>
      </c>
      <c r="B4003" s="239" t="s">
        <v>1650</v>
      </c>
      <c r="C4003" s="3"/>
      <c r="D4003" s="3"/>
      <c r="E4003" s="9" t="s">
        <v>278</v>
      </c>
      <c r="F4003" s="9" t="s">
        <v>278</v>
      </c>
      <c r="G4003" s="9" t="s">
        <v>278</v>
      </c>
      <c r="H4003" s="9" t="s">
        <v>278</v>
      </c>
      <c r="I4003" s="9" t="s">
        <v>278</v>
      </c>
      <c r="J4003" s="9">
        <v>545.59999999999854</v>
      </c>
      <c r="K4003" s="9">
        <v>249.59999999999673</v>
      </c>
      <c r="L4003" s="9">
        <v>288.100000000004</v>
      </c>
      <c r="M4003" s="90">
        <v>948</v>
      </c>
      <c r="P4003" s="65">
        <f t="shared" si="109"/>
        <v>2031.2999999999993</v>
      </c>
      <c r="R4003" t="s">
        <v>297</v>
      </c>
    </row>
    <row r="4004" spans="1:18" ht="15">
      <c r="A4004" s="28" t="s">
        <v>782</v>
      </c>
      <c r="B4004" s="61" t="s">
        <v>660</v>
      </c>
      <c r="E4004" s="9" t="s">
        <v>278</v>
      </c>
      <c r="F4004" s="9" t="s">
        <v>278</v>
      </c>
      <c r="G4004" s="9" t="s">
        <v>278</v>
      </c>
      <c r="H4004" s="9">
        <v>417.70000000000073</v>
      </c>
      <c r="I4004" s="9">
        <v>585.94999999999982</v>
      </c>
      <c r="J4004" s="9">
        <v>298.40000000000327</v>
      </c>
      <c r="K4004" s="9">
        <v>153.39999999999782</v>
      </c>
      <c r="L4004" s="9">
        <v>575.09999999999491</v>
      </c>
      <c r="M4004" s="9" t="s">
        <v>278</v>
      </c>
      <c r="P4004" s="65">
        <f t="shared" si="109"/>
        <v>2030.5499999999965</v>
      </c>
    </row>
    <row r="4005" spans="1:18" ht="15">
      <c r="A4005" s="28" t="s">
        <v>783</v>
      </c>
      <c r="B4005" s="61" t="s">
        <v>29</v>
      </c>
      <c r="E4005" s="9">
        <v>343.6</v>
      </c>
      <c r="F4005" s="188">
        <v>765.5</v>
      </c>
      <c r="G4005" s="9">
        <v>290.10000000000002</v>
      </c>
      <c r="H4005" s="9" t="s">
        <v>278</v>
      </c>
      <c r="I4005" s="9" t="s">
        <v>278</v>
      </c>
      <c r="J4005" s="188">
        <v>585.90000000000146</v>
      </c>
      <c r="K4005" s="9" t="s">
        <v>278</v>
      </c>
      <c r="L4005" s="9" t="s">
        <v>278</v>
      </c>
      <c r="M4005" s="9" t="s">
        <v>278</v>
      </c>
      <c r="P4005" s="65">
        <f t="shared" si="109"/>
        <v>1985.1000000000013</v>
      </c>
      <c r="R4005" t="s">
        <v>285</v>
      </c>
    </row>
    <row r="4006" spans="1:18" ht="15">
      <c r="A4006" s="28" t="s">
        <v>784</v>
      </c>
      <c r="B4006" s="239" t="s">
        <v>1665</v>
      </c>
      <c r="E4006" s="9" t="s">
        <v>278</v>
      </c>
      <c r="F4006" s="9" t="s">
        <v>278</v>
      </c>
      <c r="G4006" s="9" t="s">
        <v>278</v>
      </c>
      <c r="H4006" s="9" t="s">
        <v>278</v>
      </c>
      <c r="I4006" s="9" t="s">
        <v>278</v>
      </c>
      <c r="J4006" s="9" t="s">
        <v>278</v>
      </c>
      <c r="K4006" s="9">
        <v>749.70000000000073</v>
      </c>
      <c r="L4006" s="9">
        <v>694.20000000000073</v>
      </c>
      <c r="M4006" s="65">
        <v>466.30000000000007</v>
      </c>
      <c r="P4006" s="65">
        <f t="shared" si="109"/>
        <v>1910.2000000000016</v>
      </c>
    </row>
    <row r="4007" spans="1:18" ht="15">
      <c r="A4007" s="28" t="s">
        <v>785</v>
      </c>
      <c r="B4007" s="239" t="s">
        <v>1671</v>
      </c>
      <c r="E4007" s="9" t="s">
        <v>278</v>
      </c>
      <c r="F4007" s="9" t="s">
        <v>278</v>
      </c>
      <c r="G4007" s="9" t="s">
        <v>278</v>
      </c>
      <c r="H4007" s="9" t="s">
        <v>278</v>
      </c>
      <c r="I4007" s="9" t="s">
        <v>278</v>
      </c>
      <c r="J4007" s="9" t="s">
        <v>278</v>
      </c>
      <c r="K4007" s="9">
        <v>563.30000000000109</v>
      </c>
      <c r="L4007" s="184">
        <v>933.60000000000036</v>
      </c>
      <c r="M4007" s="65">
        <v>366.7</v>
      </c>
      <c r="P4007" s="65">
        <f t="shared" si="109"/>
        <v>1863.6000000000015</v>
      </c>
      <c r="R4007" t="s">
        <v>282</v>
      </c>
    </row>
    <row r="4008" spans="1:18" ht="15">
      <c r="A4008" s="28" t="s">
        <v>786</v>
      </c>
      <c r="B4008" s="61" t="s">
        <v>156</v>
      </c>
      <c r="E4008" s="9" t="s">
        <v>278</v>
      </c>
      <c r="F4008" s="9" t="s">
        <v>278</v>
      </c>
      <c r="G4008" s="9">
        <v>423.4</v>
      </c>
      <c r="H4008" s="9">
        <v>366.49999999999818</v>
      </c>
      <c r="I4008" s="9">
        <v>228.39999999999964</v>
      </c>
      <c r="J4008" s="9">
        <v>202.70000000000255</v>
      </c>
      <c r="K4008" s="9">
        <v>585.84999999999854</v>
      </c>
      <c r="L4008" s="9" t="s">
        <v>278</v>
      </c>
      <c r="M4008" s="9" t="s">
        <v>278</v>
      </c>
      <c r="P4008" s="65">
        <f t="shared" si="109"/>
        <v>1806.849999999999</v>
      </c>
    </row>
    <row r="4009" spans="1:18" ht="15">
      <c r="A4009" s="28" t="s">
        <v>787</v>
      </c>
      <c r="B4009" s="239" t="s">
        <v>1666</v>
      </c>
      <c r="E4009" s="9" t="s">
        <v>278</v>
      </c>
      <c r="F4009" s="9" t="s">
        <v>278</v>
      </c>
      <c r="G4009" s="9" t="s">
        <v>278</v>
      </c>
      <c r="H4009" s="9" t="s">
        <v>278</v>
      </c>
      <c r="I4009" s="9" t="s">
        <v>278</v>
      </c>
      <c r="J4009" s="9" t="s">
        <v>278</v>
      </c>
      <c r="K4009" s="9">
        <v>479.70000000000073</v>
      </c>
      <c r="L4009" s="9">
        <v>519.79999999999927</v>
      </c>
      <c r="M4009" s="65">
        <v>722</v>
      </c>
      <c r="P4009" s="65">
        <f t="shared" si="109"/>
        <v>1721.5</v>
      </c>
    </row>
    <row r="4010" spans="1:18" ht="15">
      <c r="A4010" s="28" t="s">
        <v>788</v>
      </c>
      <c r="B4010" s="239" t="s">
        <v>1664</v>
      </c>
      <c r="E4010" s="9" t="s">
        <v>278</v>
      </c>
      <c r="F4010" s="9" t="s">
        <v>278</v>
      </c>
      <c r="G4010" s="9" t="s">
        <v>278</v>
      </c>
      <c r="H4010" s="9" t="s">
        <v>278</v>
      </c>
      <c r="I4010" s="9" t="s">
        <v>278</v>
      </c>
      <c r="J4010" s="9" t="s">
        <v>278</v>
      </c>
      <c r="K4010" s="9">
        <v>463.70000000000073</v>
      </c>
      <c r="L4010" s="9">
        <v>418.60000000000036</v>
      </c>
      <c r="M4010" s="65">
        <v>832.10000000000014</v>
      </c>
      <c r="P4010" s="65">
        <f t="shared" si="109"/>
        <v>1714.4000000000012</v>
      </c>
    </row>
    <row r="4011" spans="1:18" ht="15">
      <c r="A4011" s="28" t="s">
        <v>789</v>
      </c>
      <c r="B4011" s="61" t="s">
        <v>158</v>
      </c>
      <c r="E4011" s="9" t="s">
        <v>278</v>
      </c>
      <c r="F4011" s="9" t="s">
        <v>278</v>
      </c>
      <c r="G4011" s="9">
        <v>394.1</v>
      </c>
      <c r="H4011" s="188">
        <v>657.30000000000109</v>
      </c>
      <c r="I4011" s="9">
        <v>661.39999999999964</v>
      </c>
      <c r="J4011" s="9" t="s">
        <v>278</v>
      </c>
      <c r="K4011" s="9" t="s">
        <v>278</v>
      </c>
      <c r="L4011" s="9" t="s">
        <v>278</v>
      </c>
      <c r="M4011" s="9" t="s">
        <v>278</v>
      </c>
      <c r="P4011" s="65">
        <f t="shared" si="109"/>
        <v>1712.8000000000006</v>
      </c>
      <c r="R4011" t="s">
        <v>297</v>
      </c>
    </row>
    <row r="4012" spans="1:18" ht="15">
      <c r="A4012" s="28" t="s">
        <v>790</v>
      </c>
      <c r="B4012" s="239" t="s">
        <v>1668</v>
      </c>
      <c r="E4012" s="9" t="s">
        <v>278</v>
      </c>
      <c r="F4012" s="9" t="s">
        <v>278</v>
      </c>
      <c r="G4012" s="9" t="s">
        <v>278</v>
      </c>
      <c r="H4012" s="9" t="s">
        <v>278</v>
      </c>
      <c r="I4012" s="9" t="s">
        <v>278</v>
      </c>
      <c r="J4012" s="9" t="s">
        <v>278</v>
      </c>
      <c r="K4012" s="9">
        <v>394.80000000000109</v>
      </c>
      <c r="L4012" s="9">
        <v>644.90000000000146</v>
      </c>
      <c r="M4012" s="65">
        <v>582.1</v>
      </c>
      <c r="P4012" s="65">
        <f t="shared" si="109"/>
        <v>1621.8000000000025</v>
      </c>
    </row>
    <row r="4013" spans="1:18" ht="15">
      <c r="A4013" s="28" t="s">
        <v>791</v>
      </c>
      <c r="B4013" s="239" t="s">
        <v>1654</v>
      </c>
      <c r="C4013" s="3"/>
      <c r="D4013" s="3"/>
      <c r="E4013" s="9" t="s">
        <v>278</v>
      </c>
      <c r="F4013" s="9" t="s">
        <v>278</v>
      </c>
      <c r="G4013" s="9" t="s">
        <v>278</v>
      </c>
      <c r="H4013" s="9" t="s">
        <v>278</v>
      </c>
      <c r="I4013" s="9" t="s">
        <v>278</v>
      </c>
      <c r="J4013" s="9">
        <v>166.40000000000327</v>
      </c>
      <c r="K4013" s="9">
        <v>218.89999999999964</v>
      </c>
      <c r="L4013" s="9">
        <v>590.59999999999673</v>
      </c>
      <c r="M4013" s="65">
        <v>608</v>
      </c>
      <c r="P4013" s="65">
        <f t="shared" si="109"/>
        <v>1583.8999999999996</v>
      </c>
    </row>
    <row r="4014" spans="1:18" ht="15">
      <c r="A4014" s="28" t="s">
        <v>792</v>
      </c>
      <c r="B4014" s="61" t="s">
        <v>2208</v>
      </c>
      <c r="E4014" s="9" t="s">
        <v>278</v>
      </c>
      <c r="F4014" s="9" t="s">
        <v>278</v>
      </c>
      <c r="G4014" s="9" t="s">
        <v>278</v>
      </c>
      <c r="H4014" s="9" t="s">
        <v>278</v>
      </c>
      <c r="I4014" s="9" t="s">
        <v>278</v>
      </c>
      <c r="J4014" s="9" t="s">
        <v>278</v>
      </c>
      <c r="K4014" s="9" t="s">
        <v>278</v>
      </c>
      <c r="L4014" s="9">
        <v>821.70000000000073</v>
      </c>
      <c r="M4014" s="65">
        <v>741.09999999999991</v>
      </c>
      <c r="N4014" s="65"/>
      <c r="P4014" s="65">
        <f t="shared" si="109"/>
        <v>1562.8000000000006</v>
      </c>
    </row>
    <row r="4015" spans="1:18" ht="15">
      <c r="A4015" s="28" t="s">
        <v>793</v>
      </c>
      <c r="B4015" s="239" t="s">
        <v>1657</v>
      </c>
      <c r="C4015" s="3"/>
      <c r="D4015" s="3"/>
      <c r="E4015" s="9" t="s">
        <v>278</v>
      </c>
      <c r="F4015" s="9" t="s">
        <v>278</v>
      </c>
      <c r="G4015" s="9" t="s">
        <v>278</v>
      </c>
      <c r="H4015" s="9" t="s">
        <v>278</v>
      </c>
      <c r="I4015" s="9" t="s">
        <v>278</v>
      </c>
      <c r="J4015" s="9">
        <v>352.19999999999891</v>
      </c>
      <c r="K4015" s="9">
        <v>302.40000000000327</v>
      </c>
      <c r="L4015" s="9">
        <v>626.00000000000182</v>
      </c>
      <c r="M4015" s="65">
        <v>226.79999999999998</v>
      </c>
      <c r="P4015" s="65">
        <f t="shared" si="109"/>
        <v>1507.400000000004</v>
      </c>
    </row>
    <row r="4016" spans="1:18" ht="15">
      <c r="A4016" s="28" t="s">
        <v>794</v>
      </c>
      <c r="B4016" s="61" t="s">
        <v>180</v>
      </c>
      <c r="E4016" s="9" t="s">
        <v>278</v>
      </c>
      <c r="F4016" s="9" t="s">
        <v>278</v>
      </c>
      <c r="G4016" s="9" t="s">
        <v>278</v>
      </c>
      <c r="H4016" s="9" t="s">
        <v>278</v>
      </c>
      <c r="I4016" s="9" t="s">
        <v>278</v>
      </c>
      <c r="J4016" s="9" t="s">
        <v>278</v>
      </c>
      <c r="K4016" s="9" t="s">
        <v>278</v>
      </c>
      <c r="L4016" s="9">
        <v>664.99999999999818</v>
      </c>
      <c r="M4016" s="65">
        <v>802.2</v>
      </c>
      <c r="N4016" s="65"/>
      <c r="P4016" s="65">
        <f t="shared" si="109"/>
        <v>1467.1999999999982</v>
      </c>
    </row>
    <row r="4017" spans="1:21" ht="15">
      <c r="A4017" s="28" t="s">
        <v>795</v>
      </c>
      <c r="B4017" s="61" t="s">
        <v>2200</v>
      </c>
      <c r="E4017" s="9" t="s">
        <v>278</v>
      </c>
      <c r="F4017" s="9" t="s">
        <v>278</v>
      </c>
      <c r="G4017" s="9" t="s">
        <v>278</v>
      </c>
      <c r="H4017" s="9" t="s">
        <v>278</v>
      </c>
      <c r="I4017" s="9" t="s">
        <v>278</v>
      </c>
      <c r="J4017" s="9" t="s">
        <v>278</v>
      </c>
      <c r="K4017" s="9" t="s">
        <v>278</v>
      </c>
      <c r="L4017" s="9">
        <v>566.50000000000364</v>
      </c>
      <c r="M4017" s="65">
        <v>897.60000000000014</v>
      </c>
      <c r="N4017" s="65"/>
      <c r="P4017" s="65">
        <f t="shared" si="109"/>
        <v>1464.1000000000038</v>
      </c>
    </row>
    <row r="4018" spans="1:21" ht="15">
      <c r="A4018" s="28" t="s">
        <v>796</v>
      </c>
      <c r="B4018" s="239" t="s">
        <v>1749</v>
      </c>
      <c r="E4018" s="9" t="s">
        <v>278</v>
      </c>
      <c r="F4018" s="9" t="s">
        <v>278</v>
      </c>
      <c r="G4018" s="9" t="s">
        <v>278</v>
      </c>
      <c r="H4018" s="9" t="s">
        <v>278</v>
      </c>
      <c r="I4018" s="9" t="s">
        <v>278</v>
      </c>
      <c r="J4018" s="9" t="s">
        <v>278</v>
      </c>
      <c r="K4018" s="9">
        <v>489.79999999999745</v>
      </c>
      <c r="L4018" s="9">
        <v>354.59999999999854</v>
      </c>
      <c r="M4018" s="65">
        <v>573.29999999999995</v>
      </c>
      <c r="P4018" s="65">
        <f t="shared" si="109"/>
        <v>1417.699999999996</v>
      </c>
    </row>
    <row r="4019" spans="1:21" ht="15">
      <c r="A4019" s="28" t="s">
        <v>797</v>
      </c>
      <c r="B4019" s="61" t="s">
        <v>2197</v>
      </c>
      <c r="E4019" s="9" t="s">
        <v>278</v>
      </c>
      <c r="F4019" s="9" t="s">
        <v>278</v>
      </c>
      <c r="G4019" s="9" t="s">
        <v>278</v>
      </c>
      <c r="H4019" s="9" t="s">
        <v>278</v>
      </c>
      <c r="I4019" s="9" t="s">
        <v>278</v>
      </c>
      <c r="J4019" s="9" t="s">
        <v>278</v>
      </c>
      <c r="K4019" s="9" t="s">
        <v>278</v>
      </c>
      <c r="L4019" s="9">
        <v>610.10000000000036</v>
      </c>
      <c r="M4019" s="65">
        <v>780.2</v>
      </c>
      <c r="N4019" s="65"/>
      <c r="P4019" s="65">
        <f t="shared" si="109"/>
        <v>1390.3000000000004</v>
      </c>
    </row>
    <row r="4020" spans="1:21" ht="15">
      <c r="A4020" s="28" t="s">
        <v>798</v>
      </c>
      <c r="B4020" s="239" t="s">
        <v>1690</v>
      </c>
      <c r="E4020" s="9" t="s">
        <v>278</v>
      </c>
      <c r="F4020" s="9" t="s">
        <v>278</v>
      </c>
      <c r="G4020" s="9" t="s">
        <v>278</v>
      </c>
      <c r="H4020" s="9" t="s">
        <v>278</v>
      </c>
      <c r="I4020" s="9" t="s">
        <v>278</v>
      </c>
      <c r="J4020" s="9" t="s">
        <v>278</v>
      </c>
      <c r="K4020" s="9">
        <v>204.69999999999891</v>
      </c>
      <c r="L4020" s="9">
        <v>730.09999999999491</v>
      </c>
      <c r="M4020" s="65">
        <v>407.19999999999993</v>
      </c>
      <c r="P4020" s="65">
        <f t="shared" si="109"/>
        <v>1341.9999999999936</v>
      </c>
    </row>
    <row r="4021" spans="1:21" ht="15">
      <c r="A4021" s="28" t="s">
        <v>799</v>
      </c>
      <c r="B4021" s="239" t="s">
        <v>1693</v>
      </c>
      <c r="E4021" s="9" t="s">
        <v>278</v>
      </c>
      <c r="F4021" s="9" t="s">
        <v>278</v>
      </c>
      <c r="G4021" s="9" t="s">
        <v>278</v>
      </c>
      <c r="H4021" s="9" t="s">
        <v>278</v>
      </c>
      <c r="I4021" s="9" t="s">
        <v>278</v>
      </c>
      <c r="J4021" s="9" t="s">
        <v>278</v>
      </c>
      <c r="K4021" s="9">
        <v>440.80000000000291</v>
      </c>
      <c r="L4021" s="9">
        <v>356.49999999999636</v>
      </c>
      <c r="M4021" s="65">
        <v>531.79999999999995</v>
      </c>
      <c r="P4021" s="65">
        <f t="shared" si="109"/>
        <v>1329.0999999999992</v>
      </c>
    </row>
    <row r="4022" spans="1:21" ht="15">
      <c r="A4022" s="28" t="s">
        <v>800</v>
      </c>
      <c r="B4022" s="61" t="s">
        <v>2212</v>
      </c>
      <c r="E4022" s="9" t="s">
        <v>278</v>
      </c>
      <c r="F4022" s="9" t="s">
        <v>278</v>
      </c>
      <c r="G4022" s="9" t="s">
        <v>278</v>
      </c>
      <c r="H4022" s="9" t="s">
        <v>278</v>
      </c>
      <c r="I4022" s="9" t="s">
        <v>278</v>
      </c>
      <c r="J4022" s="9" t="s">
        <v>278</v>
      </c>
      <c r="K4022" s="9" t="s">
        <v>278</v>
      </c>
      <c r="L4022" s="183">
        <v>934</v>
      </c>
      <c r="M4022" s="65">
        <v>386</v>
      </c>
      <c r="N4022" s="65"/>
      <c r="P4022" s="65">
        <f t="shared" si="109"/>
        <v>1320</v>
      </c>
      <c r="R4022" t="s">
        <v>300</v>
      </c>
    </row>
    <row r="4023" spans="1:21" ht="15">
      <c r="A4023" s="28" t="s">
        <v>801</v>
      </c>
      <c r="B4023" s="61" t="s">
        <v>2213</v>
      </c>
      <c r="E4023" s="9" t="s">
        <v>278</v>
      </c>
      <c r="F4023" s="9" t="s">
        <v>278</v>
      </c>
      <c r="G4023" s="9" t="s">
        <v>278</v>
      </c>
      <c r="H4023" s="9" t="s">
        <v>278</v>
      </c>
      <c r="I4023" s="9" t="s">
        <v>278</v>
      </c>
      <c r="J4023" s="9" t="s">
        <v>278</v>
      </c>
      <c r="K4023" s="9" t="s">
        <v>278</v>
      </c>
      <c r="L4023" s="9">
        <v>617.09999999999491</v>
      </c>
      <c r="M4023" s="65">
        <v>701.3</v>
      </c>
      <c r="N4023" s="65"/>
      <c r="P4023" s="65">
        <f t="shared" si="109"/>
        <v>1318.3999999999949</v>
      </c>
    </row>
    <row r="4024" spans="1:21" ht="15">
      <c r="A4024" s="28" t="s">
        <v>802</v>
      </c>
      <c r="B4024" s="61" t="s">
        <v>2194</v>
      </c>
      <c r="E4024" s="9" t="s">
        <v>278</v>
      </c>
      <c r="F4024" s="9" t="s">
        <v>278</v>
      </c>
      <c r="G4024" s="9" t="s">
        <v>278</v>
      </c>
      <c r="H4024" s="9" t="s">
        <v>278</v>
      </c>
      <c r="I4024" s="9" t="s">
        <v>278</v>
      </c>
      <c r="J4024" s="9" t="s">
        <v>278</v>
      </c>
      <c r="K4024" s="9" t="s">
        <v>278</v>
      </c>
      <c r="L4024" s="9">
        <v>547.69999999999698</v>
      </c>
      <c r="M4024" s="65">
        <v>722.89999999999986</v>
      </c>
      <c r="N4024" s="65"/>
      <c r="P4024" s="65">
        <f t="shared" si="109"/>
        <v>1270.5999999999967</v>
      </c>
    </row>
    <row r="4025" spans="1:21" ht="15">
      <c r="A4025" s="28" t="s">
        <v>803</v>
      </c>
      <c r="B4025" s="239" t="s">
        <v>1667</v>
      </c>
      <c r="E4025" s="9" t="s">
        <v>278</v>
      </c>
      <c r="F4025" s="9" t="s">
        <v>278</v>
      </c>
      <c r="G4025" s="9" t="s">
        <v>278</v>
      </c>
      <c r="H4025" s="9" t="s">
        <v>278</v>
      </c>
      <c r="I4025" s="9" t="s">
        <v>278</v>
      </c>
      <c r="J4025" s="9" t="s">
        <v>278</v>
      </c>
      <c r="K4025" s="9">
        <v>245.79999999999927</v>
      </c>
      <c r="L4025" s="9">
        <v>620.90000000000146</v>
      </c>
      <c r="M4025" s="65">
        <v>391.90000000000003</v>
      </c>
      <c r="P4025" s="65">
        <f t="shared" si="109"/>
        <v>1258.6000000000008</v>
      </c>
    </row>
    <row r="4026" spans="1:21" ht="15">
      <c r="A4026" s="28" t="s">
        <v>804</v>
      </c>
      <c r="B4026" s="61" t="s">
        <v>2209</v>
      </c>
      <c r="E4026" s="9" t="s">
        <v>278</v>
      </c>
      <c r="F4026" s="9" t="s">
        <v>278</v>
      </c>
      <c r="G4026" s="9" t="s">
        <v>278</v>
      </c>
      <c r="H4026" s="9" t="s">
        <v>278</v>
      </c>
      <c r="I4026" s="9" t="s">
        <v>278</v>
      </c>
      <c r="J4026" s="9" t="s">
        <v>278</v>
      </c>
      <c r="K4026" s="9" t="s">
        <v>278</v>
      </c>
      <c r="L4026" s="188">
        <v>854.99999999999636</v>
      </c>
      <c r="M4026" s="65">
        <v>397.1</v>
      </c>
      <c r="N4026" s="65"/>
      <c r="P4026" s="65">
        <f t="shared" si="109"/>
        <v>1252.0999999999963</v>
      </c>
      <c r="R4026" t="s">
        <v>293</v>
      </c>
    </row>
    <row r="4027" spans="1:21" ht="15">
      <c r="A4027" s="28" t="s">
        <v>805</v>
      </c>
      <c r="B4027" s="61" t="s">
        <v>2193</v>
      </c>
      <c r="E4027" s="9" t="s">
        <v>278</v>
      </c>
      <c r="F4027" s="9" t="s">
        <v>278</v>
      </c>
      <c r="G4027" s="9" t="s">
        <v>278</v>
      </c>
      <c r="H4027" s="9" t="s">
        <v>278</v>
      </c>
      <c r="I4027" s="9" t="s">
        <v>278</v>
      </c>
      <c r="J4027" s="9" t="s">
        <v>278</v>
      </c>
      <c r="K4027" s="9" t="s">
        <v>278</v>
      </c>
      <c r="L4027" s="9">
        <v>505.59999999999673</v>
      </c>
      <c r="M4027" s="65">
        <v>745.99999999999989</v>
      </c>
      <c r="N4027" s="65"/>
      <c r="P4027" s="65">
        <f t="shared" si="109"/>
        <v>1251.5999999999967</v>
      </c>
    </row>
    <row r="4028" spans="1:21" ht="15">
      <c r="A4028" s="28" t="s">
        <v>806</v>
      </c>
      <c r="B4028" s="61" t="s">
        <v>2206</v>
      </c>
      <c r="E4028" s="9" t="s">
        <v>278</v>
      </c>
      <c r="F4028" s="9" t="s">
        <v>278</v>
      </c>
      <c r="G4028" s="9" t="s">
        <v>278</v>
      </c>
      <c r="H4028" s="9" t="s">
        <v>278</v>
      </c>
      <c r="I4028" s="9" t="s">
        <v>278</v>
      </c>
      <c r="J4028" s="9" t="s">
        <v>278</v>
      </c>
      <c r="K4028" s="9" t="s">
        <v>278</v>
      </c>
      <c r="L4028" s="9">
        <v>747.20000000000073</v>
      </c>
      <c r="M4028" s="65">
        <v>483.2</v>
      </c>
      <c r="N4028" s="65"/>
      <c r="P4028" s="65">
        <f t="shared" si="109"/>
        <v>1230.4000000000008</v>
      </c>
    </row>
    <row r="4029" spans="1:21" ht="15">
      <c r="A4029" s="28" t="s">
        <v>807</v>
      </c>
      <c r="B4029" s="61" t="s">
        <v>649</v>
      </c>
      <c r="E4029" s="9" t="s">
        <v>278</v>
      </c>
      <c r="F4029" s="9" t="s">
        <v>278</v>
      </c>
      <c r="G4029" s="9" t="s">
        <v>278</v>
      </c>
      <c r="H4029" s="9">
        <v>189.40000000000327</v>
      </c>
      <c r="I4029" s="188">
        <v>1020.4999999999982</v>
      </c>
      <c r="J4029" s="9" t="s">
        <v>278</v>
      </c>
      <c r="K4029" s="9" t="s">
        <v>278</v>
      </c>
      <c r="L4029" s="9" t="s">
        <v>278</v>
      </c>
      <c r="M4029" s="9" t="s">
        <v>278</v>
      </c>
      <c r="P4029" s="65">
        <f t="shared" si="109"/>
        <v>1209.9000000000015</v>
      </c>
      <c r="R4029" t="s">
        <v>297</v>
      </c>
    </row>
    <row r="4030" spans="1:21" ht="15">
      <c r="A4030" s="28" t="s">
        <v>808</v>
      </c>
      <c r="B4030" s="61" t="s">
        <v>2210</v>
      </c>
      <c r="E4030" s="9" t="s">
        <v>278</v>
      </c>
      <c r="F4030" s="9" t="s">
        <v>278</v>
      </c>
      <c r="G4030" s="9" t="s">
        <v>278</v>
      </c>
      <c r="H4030" s="9" t="s">
        <v>278</v>
      </c>
      <c r="I4030" s="9" t="s">
        <v>278</v>
      </c>
      <c r="J4030" s="9" t="s">
        <v>278</v>
      </c>
      <c r="K4030" s="9" t="s">
        <v>278</v>
      </c>
      <c r="L4030" s="9">
        <v>824.90000000000146</v>
      </c>
      <c r="M4030" s="65">
        <v>355.50000000000011</v>
      </c>
      <c r="N4030" s="65"/>
      <c r="P4030" s="65">
        <f t="shared" si="109"/>
        <v>1180.4000000000015</v>
      </c>
    </row>
    <row r="4031" spans="1:21" ht="15">
      <c r="A4031" s="28" t="s">
        <v>809</v>
      </c>
      <c r="B4031" s="61" t="s">
        <v>2195</v>
      </c>
      <c r="E4031" s="9" t="s">
        <v>278</v>
      </c>
      <c r="F4031" s="9" t="s">
        <v>278</v>
      </c>
      <c r="G4031" s="9" t="s">
        <v>278</v>
      </c>
      <c r="H4031" s="9" t="s">
        <v>278</v>
      </c>
      <c r="I4031" s="9" t="s">
        <v>278</v>
      </c>
      <c r="J4031" s="9" t="s">
        <v>278</v>
      </c>
      <c r="K4031" s="9" t="s">
        <v>278</v>
      </c>
      <c r="L4031" s="9">
        <v>590.59999999999673</v>
      </c>
      <c r="M4031" s="65">
        <v>580.1</v>
      </c>
      <c r="N4031" s="65"/>
      <c r="P4031" s="65">
        <f t="shared" si="109"/>
        <v>1170.6999999999966</v>
      </c>
      <c r="U4031" t="s">
        <v>2452</v>
      </c>
    </row>
    <row r="4032" spans="1:21" ht="15">
      <c r="A4032" s="28" t="s">
        <v>810</v>
      </c>
      <c r="B4032" s="61" t="s">
        <v>674</v>
      </c>
      <c r="E4032" s="9" t="s">
        <v>278</v>
      </c>
      <c r="F4032" s="9" t="s">
        <v>278</v>
      </c>
      <c r="G4032" s="9" t="s">
        <v>278</v>
      </c>
      <c r="H4032" s="188">
        <v>680.05000000000473</v>
      </c>
      <c r="I4032" s="9">
        <v>482.84999999999945</v>
      </c>
      <c r="J4032" s="9" t="s">
        <v>278</v>
      </c>
      <c r="K4032" s="9" t="s">
        <v>278</v>
      </c>
      <c r="L4032" s="9" t="s">
        <v>278</v>
      </c>
      <c r="M4032" s="9" t="s">
        <v>278</v>
      </c>
      <c r="P4032" s="65">
        <f t="shared" si="109"/>
        <v>1162.9000000000042</v>
      </c>
      <c r="R4032" t="s">
        <v>284</v>
      </c>
    </row>
    <row r="4033" spans="1:18" ht="15">
      <c r="A4033" s="28" t="s">
        <v>811</v>
      </c>
      <c r="B4033" s="61" t="s">
        <v>2196</v>
      </c>
      <c r="E4033" s="9" t="s">
        <v>278</v>
      </c>
      <c r="F4033" s="9" t="s">
        <v>278</v>
      </c>
      <c r="G4033" s="9" t="s">
        <v>278</v>
      </c>
      <c r="H4033" s="9" t="s">
        <v>278</v>
      </c>
      <c r="I4033" s="9" t="s">
        <v>278</v>
      </c>
      <c r="J4033" s="9" t="s">
        <v>278</v>
      </c>
      <c r="K4033" s="9" t="s">
        <v>278</v>
      </c>
      <c r="L4033" s="9">
        <v>519.50000000000364</v>
      </c>
      <c r="M4033" s="65">
        <v>636.80000000000007</v>
      </c>
      <c r="N4033" s="65"/>
      <c r="P4033" s="65">
        <f t="shared" ref="P4033:P4064" si="110">SUM(E4033:M4033)</f>
        <v>1156.3000000000038</v>
      </c>
    </row>
    <row r="4034" spans="1:18" ht="15">
      <c r="A4034" s="28" t="s">
        <v>812</v>
      </c>
      <c r="B4034" s="239" t="s">
        <v>1656</v>
      </c>
      <c r="C4034" s="3"/>
      <c r="D4034" s="3"/>
      <c r="E4034" s="9" t="s">
        <v>278</v>
      </c>
      <c r="F4034" s="9" t="s">
        <v>278</v>
      </c>
      <c r="G4034" s="9" t="s">
        <v>278</v>
      </c>
      <c r="H4034" s="9" t="s">
        <v>278</v>
      </c>
      <c r="I4034" s="9" t="s">
        <v>278</v>
      </c>
      <c r="J4034" s="9">
        <v>509.80000000000291</v>
      </c>
      <c r="K4034" s="9">
        <v>621.09999999999309</v>
      </c>
      <c r="L4034" s="9" t="s">
        <v>278</v>
      </c>
      <c r="M4034" s="9" t="s">
        <v>278</v>
      </c>
      <c r="P4034" s="65">
        <f t="shared" si="110"/>
        <v>1130.899999999996</v>
      </c>
    </row>
    <row r="4035" spans="1:18" ht="15">
      <c r="A4035" s="28" t="s">
        <v>813</v>
      </c>
      <c r="B4035" s="61" t="s">
        <v>2199</v>
      </c>
      <c r="E4035" s="9" t="s">
        <v>278</v>
      </c>
      <c r="F4035" s="9" t="s">
        <v>278</v>
      </c>
      <c r="G4035" s="9" t="s">
        <v>278</v>
      </c>
      <c r="H4035" s="9" t="s">
        <v>278</v>
      </c>
      <c r="I4035" s="9" t="s">
        <v>278</v>
      </c>
      <c r="J4035" s="9" t="s">
        <v>278</v>
      </c>
      <c r="K4035" s="9" t="s">
        <v>278</v>
      </c>
      <c r="L4035" s="9">
        <v>413.89999999999964</v>
      </c>
      <c r="M4035" s="65">
        <v>699.30000000000007</v>
      </c>
      <c r="N4035" s="65"/>
      <c r="P4035" s="65">
        <f t="shared" si="110"/>
        <v>1113.1999999999998</v>
      </c>
    </row>
    <row r="4036" spans="1:18" ht="15">
      <c r="A4036" s="28" t="s">
        <v>814</v>
      </c>
      <c r="B4036" s="61" t="s">
        <v>2211</v>
      </c>
      <c r="E4036" s="9" t="s">
        <v>278</v>
      </c>
      <c r="F4036" s="9" t="s">
        <v>278</v>
      </c>
      <c r="G4036" s="9" t="s">
        <v>278</v>
      </c>
      <c r="H4036" s="9" t="s">
        <v>278</v>
      </c>
      <c r="I4036" s="9" t="s">
        <v>278</v>
      </c>
      <c r="J4036" s="9" t="s">
        <v>278</v>
      </c>
      <c r="K4036" s="9" t="s">
        <v>278</v>
      </c>
      <c r="L4036" s="9">
        <v>776.39999999999782</v>
      </c>
      <c r="M4036" s="65">
        <v>302.2</v>
      </c>
      <c r="N4036" s="65"/>
      <c r="P4036" s="65">
        <f t="shared" si="110"/>
        <v>1078.5999999999979</v>
      </c>
    </row>
    <row r="4037" spans="1:18" ht="15">
      <c r="A4037" s="28" t="s">
        <v>1946</v>
      </c>
      <c r="B4037" s="239" t="s">
        <v>2190</v>
      </c>
      <c r="E4037" s="9" t="s">
        <v>278</v>
      </c>
      <c r="F4037" s="9" t="s">
        <v>278</v>
      </c>
      <c r="G4037" s="9" t="s">
        <v>278</v>
      </c>
      <c r="H4037" s="9" t="s">
        <v>278</v>
      </c>
      <c r="I4037" s="9" t="s">
        <v>278</v>
      </c>
      <c r="J4037" s="9" t="s">
        <v>278</v>
      </c>
      <c r="K4037" s="9" t="s">
        <v>278</v>
      </c>
      <c r="L4037" s="9">
        <v>361.39999999999964</v>
      </c>
      <c r="M4037" s="65">
        <v>691.8</v>
      </c>
      <c r="N4037" s="65"/>
      <c r="P4037" s="65">
        <f t="shared" si="110"/>
        <v>1053.1999999999996</v>
      </c>
    </row>
    <row r="4038" spans="1:18" ht="15">
      <c r="A4038" s="28" t="s">
        <v>2165</v>
      </c>
      <c r="B4038" s="61" t="s">
        <v>2205</v>
      </c>
      <c r="E4038" s="9" t="s">
        <v>278</v>
      </c>
      <c r="F4038" s="9" t="s">
        <v>278</v>
      </c>
      <c r="G4038" s="9" t="s">
        <v>278</v>
      </c>
      <c r="H4038" s="9" t="s">
        <v>278</v>
      </c>
      <c r="I4038" s="9" t="s">
        <v>278</v>
      </c>
      <c r="J4038" s="9" t="s">
        <v>278</v>
      </c>
      <c r="K4038" s="9" t="s">
        <v>278</v>
      </c>
      <c r="L4038" s="9">
        <v>676.59999999999673</v>
      </c>
      <c r="M4038" s="65">
        <v>345.2</v>
      </c>
      <c r="N4038" s="65"/>
      <c r="P4038" s="65">
        <f t="shared" si="110"/>
        <v>1021.7999999999968</v>
      </c>
    </row>
    <row r="4039" spans="1:18" ht="15">
      <c r="A4039" s="28" t="s">
        <v>2166</v>
      </c>
      <c r="B4039" s="61" t="s">
        <v>2704</v>
      </c>
      <c r="C4039" s="3"/>
      <c r="D4039" s="3"/>
      <c r="E4039" s="9" t="s">
        <v>278</v>
      </c>
      <c r="F4039" s="9" t="s">
        <v>278</v>
      </c>
      <c r="G4039" s="9" t="s">
        <v>278</v>
      </c>
      <c r="H4039" s="9" t="s">
        <v>278</v>
      </c>
      <c r="I4039" s="9" t="s">
        <v>278</v>
      </c>
      <c r="J4039" s="9" t="s">
        <v>278</v>
      </c>
      <c r="K4039" s="9" t="s">
        <v>278</v>
      </c>
      <c r="L4039" s="9" t="s">
        <v>278</v>
      </c>
      <c r="M4039" s="65">
        <v>991.1</v>
      </c>
      <c r="N4039" s="65"/>
      <c r="P4039" s="65">
        <f t="shared" si="110"/>
        <v>991.1</v>
      </c>
      <c r="R4039" t="s">
        <v>300</v>
      </c>
    </row>
    <row r="4040" spans="1:18" ht="15">
      <c r="A4040" s="28" t="s">
        <v>2167</v>
      </c>
      <c r="B4040" s="61" t="s">
        <v>2191</v>
      </c>
      <c r="E4040" s="9" t="s">
        <v>278</v>
      </c>
      <c r="F4040" s="9" t="s">
        <v>278</v>
      </c>
      <c r="G4040" s="9" t="s">
        <v>278</v>
      </c>
      <c r="H4040" s="9" t="s">
        <v>278</v>
      </c>
      <c r="I4040" s="9" t="s">
        <v>278</v>
      </c>
      <c r="J4040" s="9" t="s">
        <v>278</v>
      </c>
      <c r="K4040" s="9" t="s">
        <v>278</v>
      </c>
      <c r="L4040" s="9">
        <v>395.29999999999927</v>
      </c>
      <c r="M4040" s="65">
        <v>549.90000000000009</v>
      </c>
      <c r="N4040" s="65"/>
      <c r="P4040" s="65">
        <f t="shared" si="110"/>
        <v>945.19999999999936</v>
      </c>
    </row>
    <row r="4041" spans="1:18" ht="15">
      <c r="A4041" s="28" t="s">
        <v>2168</v>
      </c>
      <c r="B4041" s="239" t="s">
        <v>1692</v>
      </c>
      <c r="E4041" s="9" t="s">
        <v>278</v>
      </c>
      <c r="F4041" s="9" t="s">
        <v>278</v>
      </c>
      <c r="G4041" s="9" t="s">
        <v>278</v>
      </c>
      <c r="H4041" s="9" t="s">
        <v>278</v>
      </c>
      <c r="I4041" s="9" t="s">
        <v>278</v>
      </c>
      <c r="J4041" s="9" t="s">
        <v>278</v>
      </c>
      <c r="K4041" s="9">
        <v>498.90000000000509</v>
      </c>
      <c r="L4041" s="9">
        <v>420.09999999999854</v>
      </c>
      <c r="M4041" s="9" t="s">
        <v>278</v>
      </c>
      <c r="P4041" s="65">
        <f t="shared" si="110"/>
        <v>919.00000000000364</v>
      </c>
    </row>
    <row r="4042" spans="1:18" ht="15">
      <c r="A4042" s="28" t="s">
        <v>2169</v>
      </c>
      <c r="B4042" s="61" t="s">
        <v>2192</v>
      </c>
      <c r="E4042" s="9" t="s">
        <v>278</v>
      </c>
      <c r="F4042" s="9" t="s">
        <v>278</v>
      </c>
      <c r="G4042" s="9" t="s">
        <v>278</v>
      </c>
      <c r="H4042" s="9" t="s">
        <v>278</v>
      </c>
      <c r="I4042" s="9" t="s">
        <v>278</v>
      </c>
      <c r="J4042" s="9" t="s">
        <v>278</v>
      </c>
      <c r="K4042" s="9" t="s">
        <v>278</v>
      </c>
      <c r="L4042" s="9">
        <v>576.40000000000327</v>
      </c>
      <c r="M4042" s="65">
        <v>309.60000000000002</v>
      </c>
      <c r="N4042" s="65"/>
      <c r="P4042" s="65">
        <f t="shared" si="110"/>
        <v>886.0000000000033</v>
      </c>
    </row>
    <row r="4043" spans="1:18" ht="15">
      <c r="A4043" s="28" t="s">
        <v>2170</v>
      </c>
      <c r="B4043" s="61" t="s">
        <v>2835</v>
      </c>
      <c r="C4043" s="3"/>
      <c r="D4043" s="3"/>
      <c r="E4043" s="9" t="s">
        <v>278</v>
      </c>
      <c r="F4043" s="9" t="s">
        <v>278</v>
      </c>
      <c r="G4043" s="9" t="s">
        <v>278</v>
      </c>
      <c r="H4043" s="9" t="s">
        <v>278</v>
      </c>
      <c r="I4043" s="9" t="s">
        <v>278</v>
      </c>
      <c r="J4043" s="9" t="s">
        <v>278</v>
      </c>
      <c r="K4043" s="9" t="s">
        <v>278</v>
      </c>
      <c r="L4043" s="9" t="s">
        <v>278</v>
      </c>
      <c r="M4043" s="65">
        <v>869.30000000000007</v>
      </c>
      <c r="N4043" s="65"/>
      <c r="P4043" s="65">
        <f t="shared" si="110"/>
        <v>869.30000000000007</v>
      </c>
    </row>
    <row r="4044" spans="1:18" ht="15">
      <c r="A4044" s="28" t="s">
        <v>2171</v>
      </c>
      <c r="B4044" s="61" t="s">
        <v>2715</v>
      </c>
      <c r="C4044" s="3"/>
      <c r="D4044" s="3"/>
      <c r="E4044" s="9" t="s">
        <v>278</v>
      </c>
      <c r="F4044" s="9" t="s">
        <v>278</v>
      </c>
      <c r="G4044" s="9" t="s">
        <v>278</v>
      </c>
      <c r="H4044" s="9" t="s">
        <v>278</v>
      </c>
      <c r="I4044" s="9" t="s">
        <v>278</v>
      </c>
      <c r="J4044" s="9" t="s">
        <v>278</v>
      </c>
      <c r="K4044" s="9" t="s">
        <v>278</v>
      </c>
      <c r="L4044" s="9" t="s">
        <v>278</v>
      </c>
      <c r="M4044" s="65">
        <v>860.8</v>
      </c>
      <c r="N4044" s="65"/>
      <c r="P4044" s="65">
        <f t="shared" si="110"/>
        <v>860.8</v>
      </c>
    </row>
    <row r="4045" spans="1:18" ht="15">
      <c r="A4045" s="28" t="s">
        <v>2172</v>
      </c>
      <c r="B4045" s="190" t="s">
        <v>1331</v>
      </c>
      <c r="C4045" s="3"/>
      <c r="D4045" s="3"/>
      <c r="E4045" s="9" t="s">
        <v>278</v>
      </c>
      <c r="F4045" s="9" t="s">
        <v>278</v>
      </c>
      <c r="G4045" s="9" t="s">
        <v>278</v>
      </c>
      <c r="H4045" s="9" t="s">
        <v>278</v>
      </c>
      <c r="I4045" s="9">
        <v>858.80000000000018</v>
      </c>
      <c r="J4045" s="9" t="s">
        <v>278</v>
      </c>
      <c r="K4045" s="9" t="s">
        <v>278</v>
      </c>
      <c r="L4045" s="9" t="s">
        <v>278</v>
      </c>
      <c r="M4045" s="9" t="s">
        <v>278</v>
      </c>
      <c r="P4045" s="65">
        <f t="shared" si="110"/>
        <v>858.80000000000018</v>
      </c>
    </row>
    <row r="4046" spans="1:18" ht="15">
      <c r="A4046" s="28" t="s">
        <v>2173</v>
      </c>
      <c r="B4046" s="239" t="s">
        <v>1669</v>
      </c>
      <c r="E4046" s="9" t="s">
        <v>278</v>
      </c>
      <c r="F4046" s="9" t="s">
        <v>278</v>
      </c>
      <c r="G4046" s="9" t="s">
        <v>278</v>
      </c>
      <c r="H4046" s="9" t="s">
        <v>278</v>
      </c>
      <c r="I4046" s="9" t="s">
        <v>278</v>
      </c>
      <c r="J4046" s="9" t="s">
        <v>278</v>
      </c>
      <c r="K4046" s="9">
        <v>803.79999999999927</v>
      </c>
      <c r="L4046" s="9" t="s">
        <v>278</v>
      </c>
      <c r="M4046" s="9" t="s">
        <v>278</v>
      </c>
      <c r="P4046" s="65">
        <f t="shared" si="110"/>
        <v>803.79999999999927</v>
      </c>
    </row>
    <row r="4047" spans="1:18" ht="15">
      <c r="A4047" s="28" t="s">
        <v>2174</v>
      </c>
      <c r="B4047" s="61" t="s">
        <v>2711</v>
      </c>
      <c r="C4047" s="3"/>
      <c r="D4047" s="3"/>
      <c r="E4047" s="9" t="s">
        <v>278</v>
      </c>
      <c r="F4047" s="9" t="s">
        <v>278</v>
      </c>
      <c r="G4047" s="9" t="s">
        <v>278</v>
      </c>
      <c r="H4047" s="9" t="s">
        <v>278</v>
      </c>
      <c r="I4047" s="9" t="s">
        <v>278</v>
      </c>
      <c r="J4047" s="9" t="s">
        <v>278</v>
      </c>
      <c r="K4047" s="9" t="s">
        <v>278</v>
      </c>
      <c r="L4047" s="9" t="s">
        <v>278</v>
      </c>
      <c r="M4047" s="65">
        <v>794.49999999999989</v>
      </c>
      <c r="N4047" s="65"/>
      <c r="P4047" s="65">
        <f t="shared" si="110"/>
        <v>794.49999999999989</v>
      </c>
    </row>
    <row r="4048" spans="1:18" ht="15">
      <c r="A4048" s="28" t="s">
        <v>2175</v>
      </c>
      <c r="B4048" s="61" t="s">
        <v>2717</v>
      </c>
      <c r="C4048" s="3"/>
      <c r="D4048" s="3"/>
      <c r="E4048" s="9" t="s">
        <v>278</v>
      </c>
      <c r="F4048" s="9" t="s">
        <v>278</v>
      </c>
      <c r="G4048" s="9" t="s">
        <v>278</v>
      </c>
      <c r="H4048" s="9" t="s">
        <v>278</v>
      </c>
      <c r="I4048" s="9" t="s">
        <v>278</v>
      </c>
      <c r="J4048" s="9" t="s">
        <v>278</v>
      </c>
      <c r="K4048" s="9" t="s">
        <v>278</v>
      </c>
      <c r="L4048" s="9" t="s">
        <v>278</v>
      </c>
      <c r="M4048" s="65">
        <v>781.7</v>
      </c>
      <c r="N4048" s="65"/>
      <c r="P4048" s="65">
        <f t="shared" si="110"/>
        <v>781.7</v>
      </c>
    </row>
    <row r="4049" spans="1:16" ht="15">
      <c r="A4049" s="28" t="s">
        <v>2176</v>
      </c>
      <c r="B4049" s="61" t="s">
        <v>2198</v>
      </c>
      <c r="E4049" s="9" t="s">
        <v>278</v>
      </c>
      <c r="F4049" s="9" t="s">
        <v>278</v>
      </c>
      <c r="G4049" s="9" t="s">
        <v>278</v>
      </c>
      <c r="H4049" s="9" t="s">
        <v>278</v>
      </c>
      <c r="I4049" s="9" t="s">
        <v>278</v>
      </c>
      <c r="J4049" s="9" t="s">
        <v>278</v>
      </c>
      <c r="K4049" s="9" t="s">
        <v>278</v>
      </c>
      <c r="L4049" s="9">
        <v>479.09999999999854</v>
      </c>
      <c r="M4049" s="65">
        <v>290.89999999999998</v>
      </c>
      <c r="N4049" s="65"/>
      <c r="P4049" s="65">
        <f t="shared" si="110"/>
        <v>769.99999999999852</v>
      </c>
    </row>
    <row r="4050" spans="1:16" ht="15">
      <c r="A4050" s="28" t="s">
        <v>2177</v>
      </c>
      <c r="B4050" s="239" t="s">
        <v>1670</v>
      </c>
      <c r="E4050" s="9" t="s">
        <v>278</v>
      </c>
      <c r="F4050" s="9" t="s">
        <v>278</v>
      </c>
      <c r="G4050" s="9" t="s">
        <v>278</v>
      </c>
      <c r="H4050" s="9" t="s">
        <v>278</v>
      </c>
      <c r="I4050" s="9" t="s">
        <v>278</v>
      </c>
      <c r="J4050" s="9" t="s">
        <v>278</v>
      </c>
      <c r="K4050" s="9">
        <v>769.15000000000327</v>
      </c>
      <c r="L4050" s="9" t="s">
        <v>278</v>
      </c>
      <c r="M4050" s="9" t="s">
        <v>278</v>
      </c>
      <c r="P4050" s="65">
        <f t="shared" si="110"/>
        <v>769.15000000000327</v>
      </c>
    </row>
    <row r="4051" spans="1:16" ht="15">
      <c r="A4051" s="28" t="s">
        <v>2178</v>
      </c>
      <c r="B4051" s="61" t="s">
        <v>2201</v>
      </c>
      <c r="E4051" s="9" t="s">
        <v>278</v>
      </c>
      <c r="F4051" s="9" t="s">
        <v>278</v>
      </c>
      <c r="G4051" s="9" t="s">
        <v>278</v>
      </c>
      <c r="H4051" s="9" t="s">
        <v>278</v>
      </c>
      <c r="I4051" s="9" t="s">
        <v>278</v>
      </c>
      <c r="J4051" s="9" t="s">
        <v>278</v>
      </c>
      <c r="K4051" s="9" t="s">
        <v>278</v>
      </c>
      <c r="L4051" s="9">
        <v>479</v>
      </c>
      <c r="M4051" s="65">
        <v>286.09999999999997</v>
      </c>
      <c r="N4051" s="65"/>
      <c r="P4051" s="65">
        <f t="shared" si="110"/>
        <v>765.09999999999991</v>
      </c>
    </row>
    <row r="4052" spans="1:16" ht="15">
      <c r="A4052" s="28" t="s">
        <v>2179</v>
      </c>
      <c r="B4052" s="61" t="s">
        <v>2707</v>
      </c>
      <c r="C4052" s="3"/>
      <c r="D4052" s="3"/>
      <c r="E4052" s="9" t="s">
        <v>278</v>
      </c>
      <c r="F4052" s="9" t="s">
        <v>278</v>
      </c>
      <c r="G4052" s="9" t="s">
        <v>278</v>
      </c>
      <c r="H4052" s="9" t="s">
        <v>278</v>
      </c>
      <c r="I4052" s="9" t="s">
        <v>278</v>
      </c>
      <c r="J4052" s="9" t="s">
        <v>278</v>
      </c>
      <c r="K4052" s="9" t="s">
        <v>278</v>
      </c>
      <c r="L4052" s="9" t="s">
        <v>278</v>
      </c>
      <c r="M4052" s="65">
        <v>759.6</v>
      </c>
      <c r="N4052" s="65"/>
      <c r="P4052" s="65">
        <f t="shared" si="110"/>
        <v>759.6</v>
      </c>
    </row>
    <row r="4053" spans="1:16" ht="15">
      <c r="A4053" s="28" t="s">
        <v>2180</v>
      </c>
      <c r="B4053" s="178" t="s">
        <v>1339</v>
      </c>
      <c r="C4053" s="3"/>
      <c r="D4053" s="3"/>
      <c r="E4053" s="9" t="s">
        <v>278</v>
      </c>
      <c r="F4053" s="9" t="s">
        <v>278</v>
      </c>
      <c r="G4053" s="9" t="s">
        <v>278</v>
      </c>
      <c r="H4053" s="9" t="s">
        <v>278</v>
      </c>
      <c r="I4053" s="9">
        <v>758.80000000000018</v>
      </c>
      <c r="J4053" s="9" t="s">
        <v>278</v>
      </c>
      <c r="K4053" s="9" t="s">
        <v>278</v>
      </c>
      <c r="L4053" s="9" t="s">
        <v>278</v>
      </c>
      <c r="M4053" s="9" t="s">
        <v>278</v>
      </c>
      <c r="P4053" s="65">
        <f t="shared" si="110"/>
        <v>758.80000000000018</v>
      </c>
    </row>
    <row r="4054" spans="1:16" ht="15">
      <c r="A4054" s="28" t="s">
        <v>2181</v>
      </c>
      <c r="B4054" s="61" t="s">
        <v>2710</v>
      </c>
      <c r="C4054" s="3"/>
      <c r="D4054" s="3"/>
      <c r="E4054" s="9" t="s">
        <v>278</v>
      </c>
      <c r="F4054" s="9" t="s">
        <v>278</v>
      </c>
      <c r="G4054" s="9" t="s">
        <v>278</v>
      </c>
      <c r="H4054" s="9" t="s">
        <v>278</v>
      </c>
      <c r="I4054" s="9" t="s">
        <v>278</v>
      </c>
      <c r="J4054" s="9" t="s">
        <v>278</v>
      </c>
      <c r="K4054" s="9" t="s">
        <v>278</v>
      </c>
      <c r="L4054" s="9" t="s">
        <v>278</v>
      </c>
      <c r="M4054" s="65">
        <v>753.20000000000016</v>
      </c>
      <c r="N4054" s="65"/>
      <c r="P4054" s="65">
        <f t="shared" si="110"/>
        <v>753.20000000000016</v>
      </c>
    </row>
    <row r="4055" spans="1:16" ht="15">
      <c r="A4055" s="28" t="s">
        <v>2182</v>
      </c>
      <c r="B4055" s="61" t="s">
        <v>2700</v>
      </c>
      <c r="C4055" s="3"/>
      <c r="D4055" s="3"/>
      <c r="E4055" s="9" t="s">
        <v>278</v>
      </c>
      <c r="F4055" s="9" t="s">
        <v>278</v>
      </c>
      <c r="G4055" s="9" t="s">
        <v>278</v>
      </c>
      <c r="H4055" s="9" t="s">
        <v>278</v>
      </c>
      <c r="I4055" s="9" t="s">
        <v>278</v>
      </c>
      <c r="J4055" s="9" t="s">
        <v>278</v>
      </c>
      <c r="K4055" s="9" t="s">
        <v>278</v>
      </c>
      <c r="L4055" s="9" t="s">
        <v>278</v>
      </c>
      <c r="M4055" s="65">
        <v>737.4</v>
      </c>
      <c r="N4055" s="65"/>
      <c r="P4055" s="65">
        <f t="shared" si="110"/>
        <v>737.4</v>
      </c>
    </row>
    <row r="4056" spans="1:16" ht="15">
      <c r="A4056" s="28" t="s">
        <v>2183</v>
      </c>
      <c r="B4056" s="61" t="s">
        <v>2713</v>
      </c>
      <c r="C4056" s="3"/>
      <c r="D4056" s="3"/>
      <c r="E4056" s="9" t="s">
        <v>278</v>
      </c>
      <c r="F4056" s="9" t="s">
        <v>278</v>
      </c>
      <c r="G4056" s="9" t="s">
        <v>278</v>
      </c>
      <c r="H4056" s="9" t="s">
        <v>278</v>
      </c>
      <c r="I4056" s="9" t="s">
        <v>278</v>
      </c>
      <c r="J4056" s="9" t="s">
        <v>278</v>
      </c>
      <c r="K4056" s="9" t="s">
        <v>278</v>
      </c>
      <c r="L4056" s="9" t="s">
        <v>278</v>
      </c>
      <c r="M4056" s="65">
        <v>724.3</v>
      </c>
      <c r="N4056" s="65"/>
      <c r="P4056" s="65">
        <f t="shared" si="110"/>
        <v>724.3</v>
      </c>
    </row>
    <row r="4057" spans="1:16" ht="15">
      <c r="A4057" s="28" t="s">
        <v>2184</v>
      </c>
      <c r="B4057" s="61" t="s">
        <v>2720</v>
      </c>
      <c r="C4057" s="3"/>
      <c r="D4057" s="3"/>
      <c r="E4057" s="9" t="s">
        <v>278</v>
      </c>
      <c r="F4057" s="9" t="s">
        <v>278</v>
      </c>
      <c r="G4057" s="9" t="s">
        <v>278</v>
      </c>
      <c r="H4057" s="9" t="s">
        <v>278</v>
      </c>
      <c r="I4057" s="9" t="s">
        <v>278</v>
      </c>
      <c r="J4057" s="9" t="s">
        <v>278</v>
      </c>
      <c r="K4057" s="9" t="s">
        <v>278</v>
      </c>
      <c r="L4057" s="9" t="s">
        <v>278</v>
      </c>
      <c r="M4057" s="65">
        <v>676.1</v>
      </c>
      <c r="N4057" s="65"/>
      <c r="P4057" s="65">
        <f t="shared" si="110"/>
        <v>676.1</v>
      </c>
    </row>
    <row r="4058" spans="1:16" ht="15">
      <c r="A4058" s="28" t="s">
        <v>2185</v>
      </c>
      <c r="B4058" s="61" t="s">
        <v>2202</v>
      </c>
      <c r="E4058" s="9" t="s">
        <v>278</v>
      </c>
      <c r="F4058" s="9" t="s">
        <v>278</v>
      </c>
      <c r="G4058" s="9" t="s">
        <v>278</v>
      </c>
      <c r="H4058" s="9" t="s">
        <v>278</v>
      </c>
      <c r="I4058" s="9" t="s">
        <v>278</v>
      </c>
      <c r="J4058" s="9" t="s">
        <v>278</v>
      </c>
      <c r="K4058" s="9" t="s">
        <v>278</v>
      </c>
      <c r="L4058" s="9">
        <v>465.00000000000182</v>
      </c>
      <c r="M4058" s="65">
        <v>209.20000000000002</v>
      </c>
      <c r="N4058" s="65"/>
      <c r="P4058" s="65">
        <f t="shared" si="110"/>
        <v>674.20000000000186</v>
      </c>
    </row>
    <row r="4059" spans="1:16" ht="15">
      <c r="A4059" s="28" t="s">
        <v>2186</v>
      </c>
      <c r="B4059" s="61" t="s">
        <v>2699</v>
      </c>
      <c r="C4059" s="3"/>
      <c r="D4059" s="3"/>
      <c r="E4059" s="9" t="s">
        <v>278</v>
      </c>
      <c r="F4059" s="9" t="s">
        <v>278</v>
      </c>
      <c r="G4059" s="9" t="s">
        <v>278</v>
      </c>
      <c r="H4059" s="9" t="s">
        <v>278</v>
      </c>
      <c r="I4059" s="9" t="s">
        <v>278</v>
      </c>
      <c r="J4059" s="9" t="s">
        <v>278</v>
      </c>
      <c r="K4059" s="9" t="s">
        <v>278</v>
      </c>
      <c r="L4059" s="9" t="s">
        <v>278</v>
      </c>
      <c r="M4059" s="65">
        <v>674</v>
      </c>
      <c r="N4059" s="65"/>
      <c r="P4059" s="65">
        <f t="shared" si="110"/>
        <v>674</v>
      </c>
    </row>
    <row r="4060" spans="1:16" ht="15">
      <c r="A4060" s="28" t="s">
        <v>2187</v>
      </c>
      <c r="B4060" s="61" t="s">
        <v>2705</v>
      </c>
      <c r="C4060" s="3"/>
      <c r="D4060" s="3"/>
      <c r="E4060" s="9" t="s">
        <v>278</v>
      </c>
      <c r="F4060" s="9" t="s">
        <v>278</v>
      </c>
      <c r="G4060" s="9" t="s">
        <v>278</v>
      </c>
      <c r="H4060" s="9" t="s">
        <v>278</v>
      </c>
      <c r="I4060" s="9" t="s">
        <v>278</v>
      </c>
      <c r="J4060" s="9" t="s">
        <v>278</v>
      </c>
      <c r="K4060" s="9" t="s">
        <v>278</v>
      </c>
      <c r="L4060" s="9" t="s">
        <v>278</v>
      </c>
      <c r="M4060" s="65">
        <v>665.39999999999986</v>
      </c>
      <c r="N4060" s="65"/>
      <c r="P4060" s="65">
        <f t="shared" si="110"/>
        <v>665.39999999999986</v>
      </c>
    </row>
    <row r="4061" spans="1:16" ht="15">
      <c r="A4061" s="28" t="s">
        <v>2188</v>
      </c>
      <c r="B4061" s="178" t="s">
        <v>1335</v>
      </c>
      <c r="C4061" s="3"/>
      <c r="D4061" s="3"/>
      <c r="E4061" s="9" t="s">
        <v>278</v>
      </c>
      <c r="F4061" s="9" t="s">
        <v>278</v>
      </c>
      <c r="G4061" s="9" t="s">
        <v>278</v>
      </c>
      <c r="H4061" s="9" t="s">
        <v>278</v>
      </c>
      <c r="I4061" s="9">
        <v>475.79999999999927</v>
      </c>
      <c r="J4061" s="9">
        <v>182.49999999999454</v>
      </c>
      <c r="K4061" s="9" t="s">
        <v>278</v>
      </c>
      <c r="L4061" s="9" t="s">
        <v>278</v>
      </c>
      <c r="M4061" s="9" t="s">
        <v>278</v>
      </c>
      <c r="P4061" s="65">
        <f t="shared" si="110"/>
        <v>658.29999999999382</v>
      </c>
    </row>
    <row r="4062" spans="1:16" ht="15">
      <c r="A4062" s="28" t="s">
        <v>2296</v>
      </c>
      <c r="B4062" s="61" t="s">
        <v>2203</v>
      </c>
      <c r="E4062" s="9" t="s">
        <v>278</v>
      </c>
      <c r="F4062" s="9" t="s">
        <v>278</v>
      </c>
      <c r="G4062" s="9" t="s">
        <v>278</v>
      </c>
      <c r="H4062" s="9" t="s">
        <v>278</v>
      </c>
      <c r="I4062" s="9" t="s">
        <v>278</v>
      </c>
      <c r="J4062" s="9" t="s">
        <v>278</v>
      </c>
      <c r="K4062" s="9" t="s">
        <v>278</v>
      </c>
      <c r="L4062" s="9">
        <v>658.19999999999709</v>
      </c>
      <c r="M4062" s="9" t="s">
        <v>278</v>
      </c>
      <c r="N4062" s="65"/>
      <c r="P4062" s="65">
        <f t="shared" si="110"/>
        <v>658.19999999999709</v>
      </c>
    </row>
    <row r="4063" spans="1:16" ht="15">
      <c r="A4063" s="28" t="s">
        <v>2297</v>
      </c>
      <c r="B4063" s="178" t="s">
        <v>1340</v>
      </c>
      <c r="C4063" s="3"/>
      <c r="D4063" s="3"/>
      <c r="E4063" s="9" t="s">
        <v>278</v>
      </c>
      <c r="F4063" s="9" t="s">
        <v>278</v>
      </c>
      <c r="G4063" s="9" t="s">
        <v>278</v>
      </c>
      <c r="H4063" s="9" t="s">
        <v>278</v>
      </c>
      <c r="I4063" s="9">
        <v>648.90000000000055</v>
      </c>
      <c r="J4063" s="9" t="s">
        <v>278</v>
      </c>
      <c r="K4063" s="9" t="s">
        <v>278</v>
      </c>
      <c r="L4063" s="9" t="s">
        <v>278</v>
      </c>
      <c r="M4063" s="9" t="s">
        <v>278</v>
      </c>
      <c r="P4063" s="65">
        <f t="shared" si="110"/>
        <v>648.90000000000055</v>
      </c>
    </row>
    <row r="4064" spans="1:16" ht="15">
      <c r="A4064" s="28" t="s">
        <v>2298</v>
      </c>
      <c r="B4064" s="178" t="s">
        <v>1361</v>
      </c>
      <c r="C4064" s="3"/>
      <c r="D4064" s="3"/>
      <c r="E4064" s="9" t="s">
        <v>278</v>
      </c>
      <c r="F4064" s="9" t="s">
        <v>278</v>
      </c>
      <c r="G4064" s="9" t="s">
        <v>278</v>
      </c>
      <c r="H4064" s="9" t="s">
        <v>278</v>
      </c>
      <c r="I4064" s="9">
        <v>644.70000000000164</v>
      </c>
      <c r="J4064" s="9" t="s">
        <v>278</v>
      </c>
      <c r="K4064" s="9" t="s">
        <v>278</v>
      </c>
      <c r="L4064" s="9" t="s">
        <v>278</v>
      </c>
      <c r="M4064" s="9" t="s">
        <v>278</v>
      </c>
      <c r="P4064" s="65">
        <f t="shared" si="110"/>
        <v>644.70000000000164</v>
      </c>
    </row>
    <row r="4065" spans="1:16" ht="15">
      <c r="A4065" s="253" t="s">
        <v>2676</v>
      </c>
      <c r="B4065" s="61" t="s">
        <v>2708</v>
      </c>
      <c r="C4065" s="3"/>
      <c r="D4065" s="3"/>
      <c r="E4065" s="9" t="s">
        <v>278</v>
      </c>
      <c r="F4065" s="9" t="s">
        <v>278</v>
      </c>
      <c r="G4065" s="9" t="s">
        <v>278</v>
      </c>
      <c r="H4065" s="9" t="s">
        <v>278</v>
      </c>
      <c r="I4065" s="9" t="s">
        <v>278</v>
      </c>
      <c r="J4065" s="9" t="s">
        <v>278</v>
      </c>
      <c r="K4065" s="9" t="s">
        <v>278</v>
      </c>
      <c r="L4065" s="9" t="s">
        <v>278</v>
      </c>
      <c r="M4065" s="65">
        <v>640</v>
      </c>
      <c r="N4065" s="65"/>
      <c r="P4065" s="65">
        <f t="shared" ref="P4065:P4095" si="111">SUM(E4065:M4065)</f>
        <v>640</v>
      </c>
    </row>
    <row r="4066" spans="1:16" ht="15">
      <c r="A4066" s="253" t="s">
        <v>2677</v>
      </c>
      <c r="B4066" s="61" t="s">
        <v>2214</v>
      </c>
      <c r="E4066" s="9" t="s">
        <v>278</v>
      </c>
      <c r="F4066" s="9" t="s">
        <v>278</v>
      </c>
      <c r="G4066" s="9" t="s">
        <v>278</v>
      </c>
      <c r="H4066" s="9" t="s">
        <v>278</v>
      </c>
      <c r="I4066" s="9" t="s">
        <v>278</v>
      </c>
      <c r="J4066" s="9" t="s">
        <v>278</v>
      </c>
      <c r="K4066" s="9" t="s">
        <v>278</v>
      </c>
      <c r="L4066" s="9">
        <v>627.49999999999818</v>
      </c>
      <c r="M4066" s="9" t="s">
        <v>278</v>
      </c>
      <c r="N4066" s="65"/>
      <c r="P4066" s="65">
        <f t="shared" si="111"/>
        <v>627.49999999999818</v>
      </c>
    </row>
    <row r="4067" spans="1:16" ht="15">
      <c r="A4067" s="253" t="s">
        <v>2678</v>
      </c>
      <c r="B4067" s="61" t="s">
        <v>2207</v>
      </c>
      <c r="E4067" s="9" t="s">
        <v>278</v>
      </c>
      <c r="F4067" s="9" t="s">
        <v>278</v>
      </c>
      <c r="G4067" s="9" t="s">
        <v>278</v>
      </c>
      <c r="H4067" s="9" t="s">
        <v>278</v>
      </c>
      <c r="I4067" s="9" t="s">
        <v>278</v>
      </c>
      <c r="J4067" s="9" t="s">
        <v>278</v>
      </c>
      <c r="K4067" s="9" t="s">
        <v>278</v>
      </c>
      <c r="L4067" s="9">
        <v>321.89999999999782</v>
      </c>
      <c r="M4067" s="65">
        <v>300.59999999999997</v>
      </c>
      <c r="N4067" s="65"/>
      <c r="P4067" s="65">
        <f t="shared" si="111"/>
        <v>622.49999999999773</v>
      </c>
    </row>
    <row r="4068" spans="1:16" ht="15">
      <c r="A4068" s="253" t="s">
        <v>2679</v>
      </c>
      <c r="B4068" s="61" t="s">
        <v>2819</v>
      </c>
      <c r="C4068" s="3"/>
      <c r="D4068" s="3"/>
      <c r="E4068" s="9" t="s">
        <v>278</v>
      </c>
      <c r="F4068" s="9" t="s">
        <v>278</v>
      </c>
      <c r="G4068" s="9" t="s">
        <v>278</v>
      </c>
      <c r="H4068" s="9" t="s">
        <v>278</v>
      </c>
      <c r="I4068" s="9" t="s">
        <v>278</v>
      </c>
      <c r="J4068" s="9" t="s">
        <v>278</v>
      </c>
      <c r="K4068" s="9" t="s">
        <v>278</v>
      </c>
      <c r="L4068" s="9" t="s">
        <v>278</v>
      </c>
      <c r="M4068" s="65">
        <v>622.29999999999995</v>
      </c>
      <c r="N4068" s="65"/>
      <c r="P4068" s="65">
        <f t="shared" si="111"/>
        <v>622.29999999999995</v>
      </c>
    </row>
    <row r="4069" spans="1:16" ht="15">
      <c r="A4069" s="253" t="s">
        <v>2680</v>
      </c>
      <c r="B4069" s="61" t="s">
        <v>2719</v>
      </c>
      <c r="C4069" s="3"/>
      <c r="D4069" s="3"/>
      <c r="E4069" s="9" t="s">
        <v>278</v>
      </c>
      <c r="F4069" s="9" t="s">
        <v>278</v>
      </c>
      <c r="G4069" s="9" t="s">
        <v>278</v>
      </c>
      <c r="H4069" s="9" t="s">
        <v>278</v>
      </c>
      <c r="I4069" s="9" t="s">
        <v>278</v>
      </c>
      <c r="J4069" s="9" t="s">
        <v>278</v>
      </c>
      <c r="K4069" s="9" t="s">
        <v>278</v>
      </c>
      <c r="L4069" s="9" t="s">
        <v>278</v>
      </c>
      <c r="M4069" s="65">
        <v>616.70000000000005</v>
      </c>
      <c r="N4069" s="65"/>
      <c r="P4069" s="65">
        <f t="shared" si="111"/>
        <v>616.70000000000005</v>
      </c>
    </row>
    <row r="4070" spans="1:16" ht="15">
      <c r="A4070" s="253" t="s">
        <v>2681</v>
      </c>
      <c r="B4070" s="61" t="s">
        <v>2714</v>
      </c>
      <c r="C4070" s="3"/>
      <c r="D4070" s="3"/>
      <c r="E4070" s="9" t="s">
        <v>278</v>
      </c>
      <c r="F4070" s="9" t="s">
        <v>278</v>
      </c>
      <c r="G4070" s="9" t="s">
        <v>278</v>
      </c>
      <c r="H4070" s="9" t="s">
        <v>278</v>
      </c>
      <c r="I4070" s="9" t="s">
        <v>278</v>
      </c>
      <c r="J4070" s="9" t="s">
        <v>278</v>
      </c>
      <c r="K4070" s="9" t="s">
        <v>278</v>
      </c>
      <c r="L4070" s="9" t="s">
        <v>278</v>
      </c>
      <c r="M4070" s="65">
        <v>616.09999999999991</v>
      </c>
      <c r="N4070" s="65"/>
      <c r="P4070" s="65">
        <f t="shared" si="111"/>
        <v>616.09999999999991</v>
      </c>
    </row>
    <row r="4071" spans="1:16" ht="15">
      <c r="A4071" s="253" t="s">
        <v>2682</v>
      </c>
      <c r="B4071" s="61" t="s">
        <v>2718</v>
      </c>
      <c r="C4071" s="3"/>
      <c r="D4071" s="3"/>
      <c r="E4071" s="9" t="s">
        <v>278</v>
      </c>
      <c r="F4071" s="9" t="s">
        <v>278</v>
      </c>
      <c r="G4071" s="9" t="s">
        <v>278</v>
      </c>
      <c r="H4071" s="9" t="s">
        <v>278</v>
      </c>
      <c r="I4071" s="9" t="s">
        <v>278</v>
      </c>
      <c r="J4071" s="9" t="s">
        <v>278</v>
      </c>
      <c r="K4071" s="9" t="s">
        <v>278</v>
      </c>
      <c r="L4071" s="9" t="s">
        <v>278</v>
      </c>
      <c r="M4071" s="65">
        <v>604.99999999999989</v>
      </c>
      <c r="N4071" s="65"/>
      <c r="P4071" s="65">
        <f t="shared" si="111"/>
        <v>604.99999999999989</v>
      </c>
    </row>
    <row r="4072" spans="1:16" ht="15">
      <c r="A4072" s="253" t="s">
        <v>2683</v>
      </c>
      <c r="B4072" s="239" t="s">
        <v>2189</v>
      </c>
      <c r="E4072" s="9" t="s">
        <v>278</v>
      </c>
      <c r="F4072" s="9" t="s">
        <v>278</v>
      </c>
      <c r="G4072" s="9" t="s">
        <v>278</v>
      </c>
      <c r="H4072" s="9" t="s">
        <v>278</v>
      </c>
      <c r="I4072" s="9" t="s">
        <v>278</v>
      </c>
      <c r="J4072" s="9" t="s">
        <v>278</v>
      </c>
      <c r="K4072" s="9" t="s">
        <v>278</v>
      </c>
      <c r="L4072" s="9">
        <v>603.40000000000146</v>
      </c>
      <c r="M4072" s="9" t="s">
        <v>278</v>
      </c>
      <c r="N4072" s="65"/>
      <c r="P4072" s="65">
        <f t="shared" si="111"/>
        <v>603.40000000000146</v>
      </c>
    </row>
    <row r="4073" spans="1:16" ht="15">
      <c r="A4073" s="253" t="s">
        <v>2684</v>
      </c>
      <c r="B4073" s="61" t="s">
        <v>2722</v>
      </c>
      <c r="C4073" s="3"/>
      <c r="D4073" s="3"/>
      <c r="E4073" s="9" t="s">
        <v>278</v>
      </c>
      <c r="F4073" s="9" t="s">
        <v>278</v>
      </c>
      <c r="G4073" s="9" t="s">
        <v>278</v>
      </c>
      <c r="H4073" s="9" t="s">
        <v>278</v>
      </c>
      <c r="I4073" s="9" t="s">
        <v>278</v>
      </c>
      <c r="J4073" s="9" t="s">
        <v>278</v>
      </c>
      <c r="K4073" s="9" t="s">
        <v>278</v>
      </c>
      <c r="L4073" s="9" t="s">
        <v>278</v>
      </c>
      <c r="M4073" s="65">
        <v>596</v>
      </c>
      <c r="N4073" s="65"/>
      <c r="P4073" s="65">
        <f t="shared" si="111"/>
        <v>596</v>
      </c>
    </row>
    <row r="4074" spans="1:16" ht="15">
      <c r="A4074" s="253" t="s">
        <v>2685</v>
      </c>
      <c r="B4074" s="178" t="s">
        <v>1338</v>
      </c>
      <c r="C4074" s="3"/>
      <c r="D4074" s="3"/>
      <c r="E4074" s="9" t="s">
        <v>278</v>
      </c>
      <c r="F4074" s="9" t="s">
        <v>278</v>
      </c>
      <c r="G4074" s="9" t="s">
        <v>278</v>
      </c>
      <c r="H4074" s="9" t="s">
        <v>278</v>
      </c>
      <c r="I4074" s="9">
        <v>589.30000000000018</v>
      </c>
      <c r="J4074" s="9" t="s">
        <v>278</v>
      </c>
      <c r="K4074" s="9" t="s">
        <v>278</v>
      </c>
      <c r="L4074" s="9" t="s">
        <v>278</v>
      </c>
      <c r="M4074" s="9" t="s">
        <v>278</v>
      </c>
      <c r="P4074" s="65">
        <f t="shared" si="111"/>
        <v>589.30000000000018</v>
      </c>
    </row>
    <row r="4075" spans="1:16" ht="15">
      <c r="A4075" s="253" t="s">
        <v>2686</v>
      </c>
      <c r="B4075" s="61" t="s">
        <v>688</v>
      </c>
      <c r="E4075" s="9" t="s">
        <v>278</v>
      </c>
      <c r="F4075" s="9" t="s">
        <v>278</v>
      </c>
      <c r="G4075" s="9" t="s">
        <v>278</v>
      </c>
      <c r="H4075" s="9">
        <v>575.79999999999927</v>
      </c>
      <c r="I4075" s="9" t="s">
        <v>278</v>
      </c>
      <c r="J4075" s="9" t="s">
        <v>278</v>
      </c>
      <c r="K4075" s="9" t="s">
        <v>278</v>
      </c>
      <c r="L4075" s="9" t="s">
        <v>278</v>
      </c>
      <c r="M4075" s="9" t="s">
        <v>278</v>
      </c>
      <c r="P4075" s="65">
        <f t="shared" si="111"/>
        <v>575.79999999999927</v>
      </c>
    </row>
    <row r="4076" spans="1:16" ht="15">
      <c r="A4076" s="253" t="s">
        <v>2687</v>
      </c>
      <c r="B4076" s="61" t="s">
        <v>178</v>
      </c>
      <c r="E4076" s="9">
        <v>250.6</v>
      </c>
      <c r="F4076" s="9">
        <v>255.2</v>
      </c>
      <c r="G4076" s="9" t="s">
        <v>278</v>
      </c>
      <c r="H4076" s="9" t="s">
        <v>278</v>
      </c>
      <c r="I4076" s="9" t="s">
        <v>278</v>
      </c>
      <c r="J4076" s="9" t="s">
        <v>278</v>
      </c>
      <c r="K4076" s="9" t="s">
        <v>278</v>
      </c>
      <c r="L4076" s="9" t="s">
        <v>278</v>
      </c>
      <c r="M4076" s="9" t="s">
        <v>278</v>
      </c>
      <c r="P4076" s="65">
        <f t="shared" si="111"/>
        <v>505.79999999999995</v>
      </c>
    </row>
    <row r="4077" spans="1:16" ht="15">
      <c r="A4077" s="253" t="s">
        <v>2688</v>
      </c>
      <c r="B4077" s="61" t="s">
        <v>2716</v>
      </c>
      <c r="C4077" s="3"/>
      <c r="D4077" s="3"/>
      <c r="E4077" s="9" t="s">
        <v>278</v>
      </c>
      <c r="F4077" s="9" t="s">
        <v>278</v>
      </c>
      <c r="G4077" s="9" t="s">
        <v>278</v>
      </c>
      <c r="H4077" s="9" t="s">
        <v>278</v>
      </c>
      <c r="I4077" s="9" t="s">
        <v>278</v>
      </c>
      <c r="J4077" s="9" t="s">
        <v>278</v>
      </c>
      <c r="K4077" s="9" t="s">
        <v>278</v>
      </c>
      <c r="L4077" s="9" t="s">
        <v>278</v>
      </c>
      <c r="M4077" s="65">
        <v>482.5</v>
      </c>
      <c r="N4077" s="65"/>
      <c r="P4077" s="65">
        <f t="shared" si="111"/>
        <v>482.5</v>
      </c>
    </row>
    <row r="4078" spans="1:16" ht="15">
      <c r="A4078" s="253" t="s">
        <v>2689</v>
      </c>
      <c r="B4078" s="239" t="s">
        <v>1651</v>
      </c>
      <c r="C4078" s="3"/>
      <c r="D4078" s="3"/>
      <c r="E4078" s="9" t="s">
        <v>278</v>
      </c>
      <c r="F4078" s="9" t="s">
        <v>278</v>
      </c>
      <c r="G4078" s="9" t="s">
        <v>278</v>
      </c>
      <c r="H4078" s="9" t="s">
        <v>278</v>
      </c>
      <c r="I4078" s="9" t="s">
        <v>278</v>
      </c>
      <c r="J4078" s="9">
        <v>482.49999999999454</v>
      </c>
      <c r="K4078" s="9" t="s">
        <v>278</v>
      </c>
      <c r="L4078" s="9" t="s">
        <v>278</v>
      </c>
      <c r="M4078" s="9" t="s">
        <v>278</v>
      </c>
      <c r="P4078" s="65">
        <f t="shared" si="111"/>
        <v>482.49999999999454</v>
      </c>
    </row>
    <row r="4079" spans="1:16" ht="15">
      <c r="A4079" s="253" t="s">
        <v>2690</v>
      </c>
      <c r="B4079" s="61" t="s">
        <v>2709</v>
      </c>
      <c r="C4079" s="3"/>
      <c r="D4079" s="3"/>
      <c r="E4079" s="9" t="s">
        <v>278</v>
      </c>
      <c r="F4079" s="9" t="s">
        <v>278</v>
      </c>
      <c r="G4079" s="9" t="s">
        <v>278</v>
      </c>
      <c r="H4079" s="9" t="s">
        <v>278</v>
      </c>
      <c r="I4079" s="9" t="s">
        <v>278</v>
      </c>
      <c r="J4079" s="9" t="s">
        <v>278</v>
      </c>
      <c r="K4079" s="9" t="s">
        <v>278</v>
      </c>
      <c r="L4079" s="9" t="s">
        <v>278</v>
      </c>
      <c r="M4079" s="65">
        <v>478.10000000000008</v>
      </c>
      <c r="N4079" s="65"/>
      <c r="P4079" s="65">
        <f t="shared" si="111"/>
        <v>478.10000000000008</v>
      </c>
    </row>
    <row r="4080" spans="1:16" ht="15">
      <c r="A4080" s="253" t="s">
        <v>2691</v>
      </c>
      <c r="B4080" s="61" t="s">
        <v>2712</v>
      </c>
      <c r="C4080" s="3"/>
      <c r="D4080" s="3"/>
      <c r="E4080" s="9" t="s">
        <v>278</v>
      </c>
      <c r="F4080" s="9" t="s">
        <v>278</v>
      </c>
      <c r="G4080" s="9" t="s">
        <v>278</v>
      </c>
      <c r="H4080" s="9" t="s">
        <v>278</v>
      </c>
      <c r="I4080" s="9" t="s">
        <v>278</v>
      </c>
      <c r="J4080" s="9" t="s">
        <v>278</v>
      </c>
      <c r="K4080" s="9" t="s">
        <v>278</v>
      </c>
      <c r="L4080" s="9" t="s">
        <v>278</v>
      </c>
      <c r="M4080" s="65">
        <v>473.5</v>
      </c>
      <c r="N4080" s="65"/>
      <c r="P4080" s="65">
        <f t="shared" si="111"/>
        <v>473.5</v>
      </c>
    </row>
    <row r="4081" spans="1:16" ht="15">
      <c r="A4081" s="253" t="s">
        <v>2692</v>
      </c>
      <c r="B4081" s="61" t="s">
        <v>678</v>
      </c>
      <c r="E4081" s="9" t="s">
        <v>278</v>
      </c>
      <c r="F4081" s="9" t="s">
        <v>278</v>
      </c>
      <c r="G4081" s="9" t="s">
        <v>278</v>
      </c>
      <c r="H4081" s="9">
        <v>464.09999999999309</v>
      </c>
      <c r="I4081" s="9" t="s">
        <v>278</v>
      </c>
      <c r="J4081" s="9" t="s">
        <v>278</v>
      </c>
      <c r="K4081" s="9" t="s">
        <v>278</v>
      </c>
      <c r="L4081" s="9" t="s">
        <v>278</v>
      </c>
      <c r="M4081" s="9" t="s">
        <v>278</v>
      </c>
      <c r="P4081" s="65">
        <f t="shared" si="111"/>
        <v>464.09999999999309</v>
      </c>
    </row>
    <row r="4082" spans="1:16" ht="15">
      <c r="A4082" s="253" t="s">
        <v>2693</v>
      </c>
      <c r="B4082" s="61" t="s">
        <v>2706</v>
      </c>
      <c r="C4082" s="3"/>
      <c r="D4082" s="3"/>
      <c r="E4082" s="9" t="s">
        <v>278</v>
      </c>
      <c r="F4082" s="9" t="s">
        <v>278</v>
      </c>
      <c r="G4082" s="9" t="s">
        <v>278</v>
      </c>
      <c r="H4082" s="9" t="s">
        <v>278</v>
      </c>
      <c r="I4082" s="9" t="s">
        <v>278</v>
      </c>
      <c r="J4082" s="9" t="s">
        <v>278</v>
      </c>
      <c r="K4082" s="9" t="s">
        <v>278</v>
      </c>
      <c r="L4082" s="9" t="s">
        <v>278</v>
      </c>
      <c r="M4082" s="65">
        <v>444.1</v>
      </c>
      <c r="N4082" s="65"/>
      <c r="P4082" s="65">
        <f t="shared" si="111"/>
        <v>444.1</v>
      </c>
    </row>
    <row r="4083" spans="1:16" ht="15">
      <c r="A4083" s="253" t="s">
        <v>2694</v>
      </c>
      <c r="B4083" s="61" t="s">
        <v>2204</v>
      </c>
      <c r="E4083" s="9" t="s">
        <v>278</v>
      </c>
      <c r="F4083" s="9" t="s">
        <v>278</v>
      </c>
      <c r="G4083" s="9" t="s">
        <v>278</v>
      </c>
      <c r="H4083" s="9" t="s">
        <v>278</v>
      </c>
      <c r="I4083" s="9" t="s">
        <v>278</v>
      </c>
      <c r="J4083" s="9" t="s">
        <v>278</v>
      </c>
      <c r="K4083" s="9" t="s">
        <v>278</v>
      </c>
      <c r="L4083" s="9">
        <v>436.60000000000582</v>
      </c>
      <c r="M4083" s="9" t="s">
        <v>278</v>
      </c>
      <c r="N4083" s="65"/>
      <c r="P4083" s="65">
        <f t="shared" si="111"/>
        <v>436.60000000000582</v>
      </c>
    </row>
    <row r="4084" spans="1:16" ht="15">
      <c r="A4084" s="253" t="s">
        <v>2695</v>
      </c>
      <c r="B4084" s="61" t="s">
        <v>2724</v>
      </c>
      <c r="C4084" s="3"/>
      <c r="D4084" s="3"/>
      <c r="E4084" s="9" t="s">
        <v>278</v>
      </c>
      <c r="F4084" s="9" t="s">
        <v>278</v>
      </c>
      <c r="G4084" s="9" t="s">
        <v>278</v>
      </c>
      <c r="H4084" s="9" t="s">
        <v>278</v>
      </c>
      <c r="I4084" s="9" t="s">
        <v>278</v>
      </c>
      <c r="J4084" s="9" t="s">
        <v>278</v>
      </c>
      <c r="K4084" s="9" t="s">
        <v>278</v>
      </c>
      <c r="L4084" s="9" t="s">
        <v>278</v>
      </c>
      <c r="M4084" s="65">
        <v>421.45</v>
      </c>
      <c r="N4084" s="65"/>
      <c r="P4084" s="65">
        <f t="shared" si="111"/>
        <v>421.45</v>
      </c>
    </row>
    <row r="4085" spans="1:16" ht="15">
      <c r="A4085" s="253" t="s">
        <v>2696</v>
      </c>
      <c r="B4085" s="61" t="s">
        <v>2703</v>
      </c>
      <c r="C4085" s="3"/>
      <c r="D4085" s="3"/>
      <c r="E4085" s="9" t="s">
        <v>278</v>
      </c>
      <c r="F4085" s="9" t="s">
        <v>278</v>
      </c>
      <c r="G4085" s="9" t="s">
        <v>278</v>
      </c>
      <c r="H4085" s="9" t="s">
        <v>278</v>
      </c>
      <c r="I4085" s="9" t="s">
        <v>278</v>
      </c>
      <c r="J4085" s="9" t="s">
        <v>278</v>
      </c>
      <c r="K4085" s="9" t="s">
        <v>278</v>
      </c>
      <c r="L4085" s="9" t="s">
        <v>278</v>
      </c>
      <c r="M4085" s="65">
        <v>407.5</v>
      </c>
      <c r="N4085" s="65"/>
      <c r="P4085" s="65">
        <f t="shared" si="111"/>
        <v>407.5</v>
      </c>
    </row>
    <row r="4086" spans="1:16" ht="15">
      <c r="A4086" s="253" t="s">
        <v>2697</v>
      </c>
      <c r="B4086" s="61" t="s">
        <v>2726</v>
      </c>
      <c r="C4086" s="3"/>
      <c r="D4086" s="3"/>
      <c r="E4086" s="9" t="s">
        <v>278</v>
      </c>
      <c r="F4086" s="9" t="s">
        <v>278</v>
      </c>
      <c r="G4086" s="9" t="s">
        <v>278</v>
      </c>
      <c r="H4086" s="9" t="s">
        <v>278</v>
      </c>
      <c r="I4086" s="9" t="s">
        <v>278</v>
      </c>
      <c r="J4086" s="9" t="s">
        <v>278</v>
      </c>
      <c r="K4086" s="9" t="s">
        <v>278</v>
      </c>
      <c r="L4086" s="9" t="s">
        <v>278</v>
      </c>
      <c r="M4086" s="65">
        <v>405.20000000000005</v>
      </c>
      <c r="N4086" s="65"/>
      <c r="P4086" s="65">
        <f t="shared" si="111"/>
        <v>405.20000000000005</v>
      </c>
    </row>
    <row r="4087" spans="1:16" ht="15">
      <c r="A4087" s="253" t="s">
        <v>2698</v>
      </c>
      <c r="B4087" s="61" t="s">
        <v>2728</v>
      </c>
      <c r="C4087" s="3"/>
      <c r="D4087" s="3"/>
      <c r="E4087" s="9" t="s">
        <v>278</v>
      </c>
      <c r="F4087" s="9" t="s">
        <v>278</v>
      </c>
      <c r="G4087" s="9" t="s">
        <v>278</v>
      </c>
      <c r="H4087" s="9" t="s">
        <v>278</v>
      </c>
      <c r="I4087" s="9" t="s">
        <v>278</v>
      </c>
      <c r="J4087" s="9" t="s">
        <v>278</v>
      </c>
      <c r="K4087" s="9" t="s">
        <v>278</v>
      </c>
      <c r="L4087" s="9" t="s">
        <v>278</v>
      </c>
      <c r="M4087" s="65">
        <v>400.10000000000008</v>
      </c>
      <c r="N4087" s="65"/>
      <c r="P4087" s="65">
        <f t="shared" si="111"/>
        <v>400.10000000000008</v>
      </c>
    </row>
    <row r="4088" spans="1:16" ht="15">
      <c r="A4088" s="253" t="s">
        <v>2727</v>
      </c>
      <c r="B4088" s="178" t="s">
        <v>1347</v>
      </c>
      <c r="C4088" s="3"/>
      <c r="D4088" s="3"/>
      <c r="E4088" s="9" t="s">
        <v>278</v>
      </c>
      <c r="F4088" s="9" t="s">
        <v>278</v>
      </c>
      <c r="G4088" s="9" t="s">
        <v>278</v>
      </c>
      <c r="H4088" s="9" t="s">
        <v>278</v>
      </c>
      <c r="I4088" s="9">
        <v>380.09999999999945</v>
      </c>
      <c r="J4088" s="9" t="s">
        <v>278</v>
      </c>
      <c r="K4088" s="9" t="s">
        <v>278</v>
      </c>
      <c r="L4088" s="9" t="s">
        <v>278</v>
      </c>
      <c r="M4088" s="9" t="s">
        <v>278</v>
      </c>
      <c r="P4088" s="65">
        <f t="shared" si="111"/>
        <v>380.09999999999945</v>
      </c>
    </row>
    <row r="4089" spans="1:16" ht="15">
      <c r="A4089" s="253" t="s">
        <v>2820</v>
      </c>
      <c r="B4089" s="61" t="s">
        <v>2702</v>
      </c>
      <c r="C4089" s="3"/>
      <c r="D4089" s="3"/>
      <c r="E4089" s="9" t="s">
        <v>278</v>
      </c>
      <c r="F4089" s="9" t="s">
        <v>278</v>
      </c>
      <c r="G4089" s="9" t="s">
        <v>278</v>
      </c>
      <c r="H4089" s="9" t="s">
        <v>278</v>
      </c>
      <c r="I4089" s="9" t="s">
        <v>278</v>
      </c>
      <c r="J4089" s="9" t="s">
        <v>278</v>
      </c>
      <c r="K4089" s="9" t="s">
        <v>278</v>
      </c>
      <c r="L4089" s="9" t="s">
        <v>278</v>
      </c>
      <c r="M4089" s="65">
        <v>370.7</v>
      </c>
      <c r="N4089" s="65"/>
      <c r="P4089" s="65">
        <f t="shared" si="111"/>
        <v>370.7</v>
      </c>
    </row>
    <row r="4090" spans="1:16" ht="15">
      <c r="A4090" s="253" t="s">
        <v>2837</v>
      </c>
      <c r="B4090" s="61" t="s">
        <v>2701</v>
      </c>
      <c r="C4090" s="3"/>
      <c r="D4090" s="3"/>
      <c r="E4090" s="9" t="s">
        <v>278</v>
      </c>
      <c r="F4090" s="9" t="s">
        <v>278</v>
      </c>
      <c r="G4090" s="9" t="s">
        <v>278</v>
      </c>
      <c r="H4090" s="9" t="s">
        <v>278</v>
      </c>
      <c r="I4090" s="9" t="s">
        <v>278</v>
      </c>
      <c r="J4090" s="9" t="s">
        <v>278</v>
      </c>
      <c r="K4090" s="9" t="s">
        <v>278</v>
      </c>
      <c r="L4090" s="9" t="s">
        <v>278</v>
      </c>
      <c r="M4090" s="65">
        <v>333.20000000000005</v>
      </c>
      <c r="N4090" s="65"/>
      <c r="P4090" s="65">
        <f t="shared" si="111"/>
        <v>333.20000000000005</v>
      </c>
    </row>
    <row r="4091" spans="1:16" ht="15">
      <c r="A4091" s="253" t="s">
        <v>2887</v>
      </c>
      <c r="B4091" s="61" t="s">
        <v>2721</v>
      </c>
      <c r="C4091" s="3"/>
      <c r="D4091" s="3"/>
      <c r="E4091" s="9" t="s">
        <v>278</v>
      </c>
      <c r="F4091" s="9" t="s">
        <v>278</v>
      </c>
      <c r="G4091" s="9" t="s">
        <v>278</v>
      </c>
      <c r="H4091" s="9" t="s">
        <v>278</v>
      </c>
      <c r="I4091" s="9" t="s">
        <v>278</v>
      </c>
      <c r="J4091" s="9" t="s">
        <v>278</v>
      </c>
      <c r="K4091" s="9" t="s">
        <v>278</v>
      </c>
      <c r="L4091" s="9" t="s">
        <v>278</v>
      </c>
      <c r="M4091" s="65">
        <v>290.29999999999995</v>
      </c>
      <c r="N4091" s="65"/>
      <c r="P4091" s="65">
        <f t="shared" si="111"/>
        <v>290.29999999999995</v>
      </c>
    </row>
    <row r="4092" spans="1:16" ht="15">
      <c r="A4092" s="253" t="s">
        <v>2888</v>
      </c>
      <c r="B4092" s="61" t="s">
        <v>164</v>
      </c>
      <c r="E4092" s="9" t="s">
        <v>278</v>
      </c>
      <c r="F4092" s="9" t="s">
        <v>278</v>
      </c>
      <c r="G4092" s="9">
        <v>280.8</v>
      </c>
      <c r="H4092" s="9" t="s">
        <v>278</v>
      </c>
      <c r="I4092" s="9" t="s">
        <v>278</v>
      </c>
      <c r="J4092" s="9" t="s">
        <v>278</v>
      </c>
      <c r="K4092" s="9" t="s">
        <v>278</v>
      </c>
      <c r="L4092" s="9" t="s">
        <v>278</v>
      </c>
      <c r="M4092" s="9" t="s">
        <v>278</v>
      </c>
      <c r="P4092" s="65">
        <f t="shared" si="111"/>
        <v>280.8</v>
      </c>
    </row>
    <row r="4093" spans="1:16" ht="15">
      <c r="A4093" s="253" t="s">
        <v>2889</v>
      </c>
      <c r="B4093" s="61" t="s">
        <v>2723</v>
      </c>
      <c r="C4093" s="3"/>
      <c r="D4093" s="3"/>
      <c r="E4093" s="9" t="s">
        <v>278</v>
      </c>
      <c r="F4093" s="9" t="s">
        <v>278</v>
      </c>
      <c r="G4093" s="9" t="s">
        <v>278</v>
      </c>
      <c r="H4093" s="9" t="s">
        <v>278</v>
      </c>
      <c r="I4093" s="9" t="s">
        <v>278</v>
      </c>
      <c r="J4093" s="9" t="s">
        <v>278</v>
      </c>
      <c r="K4093" s="9" t="s">
        <v>278</v>
      </c>
      <c r="L4093" s="9" t="s">
        <v>278</v>
      </c>
      <c r="M4093" s="65">
        <v>244.9</v>
      </c>
      <c r="N4093" s="65"/>
      <c r="P4093" s="65">
        <f t="shared" si="111"/>
        <v>244.9</v>
      </c>
    </row>
    <row r="4094" spans="1:16" ht="15">
      <c r="A4094" s="253" t="s">
        <v>2890</v>
      </c>
      <c r="B4094" s="61" t="s">
        <v>2725</v>
      </c>
      <c r="C4094" s="3"/>
      <c r="D4094" s="3"/>
      <c r="E4094" s="9" t="s">
        <v>278</v>
      </c>
      <c r="F4094" s="9" t="s">
        <v>278</v>
      </c>
      <c r="G4094" s="9" t="s">
        <v>278</v>
      </c>
      <c r="H4094" s="9" t="s">
        <v>278</v>
      </c>
      <c r="I4094" s="9" t="s">
        <v>278</v>
      </c>
      <c r="J4094" s="9" t="s">
        <v>278</v>
      </c>
      <c r="K4094" s="9" t="s">
        <v>278</v>
      </c>
      <c r="L4094" s="9" t="s">
        <v>278</v>
      </c>
      <c r="M4094" s="65">
        <v>123.1</v>
      </c>
      <c r="N4094" s="65"/>
      <c r="P4094" s="65">
        <f t="shared" si="111"/>
        <v>123.1</v>
      </c>
    </row>
    <row r="4095" spans="1:16" ht="15">
      <c r="A4095" s="253" t="s">
        <v>2891</v>
      </c>
      <c r="B4095" s="61" t="s">
        <v>179</v>
      </c>
      <c r="E4095" s="9">
        <v>56.4</v>
      </c>
      <c r="F4095" s="9" t="s">
        <v>278</v>
      </c>
      <c r="G4095" s="9" t="s">
        <v>278</v>
      </c>
      <c r="H4095" s="9" t="s">
        <v>278</v>
      </c>
      <c r="I4095" s="9" t="s">
        <v>278</v>
      </c>
      <c r="J4095" s="9" t="s">
        <v>278</v>
      </c>
      <c r="K4095" s="9" t="s">
        <v>278</v>
      </c>
      <c r="L4095" s="9" t="s">
        <v>278</v>
      </c>
      <c r="M4095" s="9" t="s">
        <v>278</v>
      </c>
      <c r="P4095" s="65">
        <f t="shared" si="111"/>
        <v>56.4</v>
      </c>
    </row>
    <row r="4099" spans="1:21" ht="25.5">
      <c r="A4099" s="23" t="s">
        <v>202</v>
      </c>
      <c r="L4099" s="67"/>
      <c r="M4099" s="67"/>
    </row>
    <row r="4100" spans="1:21">
      <c r="L4100" s="67"/>
      <c r="M4100" s="67"/>
    </row>
    <row r="4101" spans="1:21" ht="15">
      <c r="A4101" s="38"/>
      <c r="B4101" s="38"/>
      <c r="C4101" s="38"/>
      <c r="D4101" s="38"/>
      <c r="E4101" s="59">
        <v>2016</v>
      </c>
      <c r="F4101" s="59">
        <v>2017</v>
      </c>
      <c r="G4101" s="59">
        <v>2018</v>
      </c>
      <c r="H4101" s="59">
        <v>2019</v>
      </c>
      <c r="I4101" s="59">
        <v>2020</v>
      </c>
      <c r="J4101" s="59">
        <v>2021</v>
      </c>
      <c r="K4101" s="59">
        <v>2022</v>
      </c>
      <c r="L4101" s="59">
        <v>2023</v>
      </c>
      <c r="M4101" s="59">
        <v>2024</v>
      </c>
      <c r="P4101" s="68" t="s">
        <v>40</v>
      </c>
    </row>
    <row r="4102" spans="1:21" ht="15">
      <c r="A4102" s="28" t="s">
        <v>0</v>
      </c>
      <c r="B4102" s="61" t="s">
        <v>17</v>
      </c>
      <c r="E4102" s="184">
        <v>807.15</v>
      </c>
      <c r="F4102" s="9">
        <v>347.6</v>
      </c>
      <c r="G4102" s="183">
        <v>1033.4000000000001</v>
      </c>
      <c r="H4102" s="65">
        <v>652.39999999999782</v>
      </c>
      <c r="I4102" s="9">
        <v>0</v>
      </c>
      <c r="J4102" s="65">
        <v>364.50000000000182</v>
      </c>
      <c r="K4102" s="185">
        <v>1180.5000000000018</v>
      </c>
      <c r="L4102" s="183">
        <v>1366.8000000000011</v>
      </c>
      <c r="M4102" s="65">
        <v>472</v>
      </c>
      <c r="P4102" s="65">
        <f t="shared" ref="P4102:P4133" si="112">SUM(E4102:M4102)</f>
        <v>6224.3500000000022</v>
      </c>
      <c r="R4102" t="s">
        <v>2569</v>
      </c>
      <c r="U4102" t="s">
        <v>2064</v>
      </c>
    </row>
    <row r="4103" spans="1:21" ht="15">
      <c r="A4103" s="28" t="s">
        <v>2</v>
      </c>
      <c r="B4103" s="61" t="s">
        <v>21</v>
      </c>
      <c r="E4103" s="183">
        <v>836.15</v>
      </c>
      <c r="F4103" s="9">
        <v>319.10000000000002</v>
      </c>
      <c r="G4103" s="188">
        <v>961</v>
      </c>
      <c r="H4103" s="65">
        <v>779.30000000000109</v>
      </c>
      <c r="I4103" s="9">
        <v>0</v>
      </c>
      <c r="J4103" s="65">
        <v>480.70000000000255</v>
      </c>
      <c r="K4103" s="188">
        <v>766.99999999999636</v>
      </c>
      <c r="L4103" s="9">
        <v>926.50000000000182</v>
      </c>
      <c r="M4103" s="65">
        <v>688.9</v>
      </c>
      <c r="P4103" s="65">
        <f t="shared" si="112"/>
        <v>5758.6500000000015</v>
      </c>
      <c r="R4103" t="s">
        <v>2065</v>
      </c>
    </row>
    <row r="4104" spans="1:21" ht="15">
      <c r="A4104" s="28" t="s">
        <v>3</v>
      </c>
      <c r="B4104" s="61" t="s">
        <v>31</v>
      </c>
      <c r="E4104" s="188">
        <v>690.35</v>
      </c>
      <c r="F4104" s="9">
        <v>340.5</v>
      </c>
      <c r="G4104" s="185">
        <v>1184.7</v>
      </c>
      <c r="H4104" s="65">
        <v>815.79999999999927</v>
      </c>
      <c r="I4104" s="9">
        <v>0</v>
      </c>
      <c r="J4104" s="65">
        <v>379.39999999999782</v>
      </c>
      <c r="K4104" s="188">
        <v>708.90000000000509</v>
      </c>
      <c r="L4104" s="9">
        <v>811.79999999999927</v>
      </c>
      <c r="M4104" s="65">
        <v>358</v>
      </c>
      <c r="P4104" s="65">
        <f t="shared" si="112"/>
        <v>5289.4500000000016</v>
      </c>
      <c r="R4104" t="s">
        <v>2066</v>
      </c>
      <c r="U4104" t="s">
        <v>1443</v>
      </c>
    </row>
    <row r="4105" spans="1:21" ht="15">
      <c r="A4105" s="28" t="s">
        <v>5</v>
      </c>
      <c r="B4105" s="61" t="s">
        <v>9</v>
      </c>
      <c r="E4105" s="9">
        <v>470.6</v>
      </c>
      <c r="F4105" s="185">
        <v>720.6</v>
      </c>
      <c r="G4105" s="9">
        <v>678.1</v>
      </c>
      <c r="H4105" s="65">
        <v>727.59999999999854</v>
      </c>
      <c r="I4105" s="9">
        <v>0</v>
      </c>
      <c r="J4105" s="65">
        <v>584.10000000000582</v>
      </c>
      <c r="K4105" s="9">
        <v>477.60000000000036</v>
      </c>
      <c r="L4105" s="9">
        <v>828.60000000000036</v>
      </c>
      <c r="M4105" s="65">
        <v>733.5</v>
      </c>
      <c r="P4105" s="65">
        <f t="shared" si="112"/>
        <v>5220.7000000000053</v>
      </c>
      <c r="R4105" t="s">
        <v>281</v>
      </c>
      <c r="U4105" t="s">
        <v>1443</v>
      </c>
    </row>
    <row r="4106" spans="1:21" ht="15">
      <c r="A4106" s="28" t="s">
        <v>7</v>
      </c>
      <c r="B4106" s="61" t="s">
        <v>142</v>
      </c>
      <c r="E4106" s="9" t="s">
        <v>278</v>
      </c>
      <c r="F4106" s="9">
        <v>369.6</v>
      </c>
      <c r="G4106" s="9">
        <v>743.8</v>
      </c>
      <c r="H4106" s="114">
        <v>1068.3999999999996</v>
      </c>
      <c r="I4106" s="9">
        <v>0</v>
      </c>
      <c r="J4106" s="65">
        <v>520.09999999999854</v>
      </c>
      <c r="K4106" s="9">
        <v>550.80000000000473</v>
      </c>
      <c r="L4106" s="9">
        <v>1209.5999999999967</v>
      </c>
      <c r="M4106" s="65">
        <v>629.59999999999991</v>
      </c>
      <c r="P4106" s="65">
        <f t="shared" si="112"/>
        <v>5091.8999999999996</v>
      </c>
      <c r="R4106" t="s">
        <v>300</v>
      </c>
    </row>
    <row r="4107" spans="1:21" ht="15">
      <c r="A4107" s="28" t="s">
        <v>8</v>
      </c>
      <c r="B4107" s="61" t="s">
        <v>25</v>
      </c>
      <c r="E4107" s="9">
        <v>205.1</v>
      </c>
      <c r="F4107" s="188">
        <v>525.6</v>
      </c>
      <c r="G4107" s="188">
        <v>887.1</v>
      </c>
      <c r="H4107" s="65">
        <v>698.70000000000255</v>
      </c>
      <c r="I4107" s="9">
        <v>0</v>
      </c>
      <c r="J4107" s="90">
        <v>655.89999999999964</v>
      </c>
      <c r="K4107" s="9">
        <v>539.50000000000546</v>
      </c>
      <c r="L4107" s="9">
        <v>1014.0000000000036</v>
      </c>
      <c r="M4107" s="65">
        <v>386.40000000000003</v>
      </c>
      <c r="P4107" s="65">
        <f t="shared" si="112"/>
        <v>4912.3000000000111</v>
      </c>
      <c r="R4107" t="s">
        <v>375</v>
      </c>
    </row>
    <row r="4108" spans="1:21" ht="15">
      <c r="A4108" s="28" t="s">
        <v>10</v>
      </c>
      <c r="B4108" s="61" t="s">
        <v>33</v>
      </c>
      <c r="E4108" s="9">
        <v>371.7</v>
      </c>
      <c r="F4108" s="9">
        <v>185.1</v>
      </c>
      <c r="G4108" s="188">
        <v>805.9</v>
      </c>
      <c r="H4108" s="65">
        <v>688.10000000000764</v>
      </c>
      <c r="I4108" s="9">
        <v>0</v>
      </c>
      <c r="J4108" s="65">
        <v>534.99999999999818</v>
      </c>
      <c r="K4108" s="188">
        <v>710.30000000000473</v>
      </c>
      <c r="L4108" s="9">
        <v>771.20000000000255</v>
      </c>
      <c r="M4108" s="65">
        <v>658.09999999999991</v>
      </c>
      <c r="P4108" s="65">
        <f t="shared" si="112"/>
        <v>4725.4000000000124</v>
      </c>
      <c r="R4108" t="s">
        <v>335</v>
      </c>
    </row>
    <row r="4109" spans="1:21" ht="15">
      <c r="A4109" s="28" t="s">
        <v>12</v>
      </c>
      <c r="B4109" s="61" t="s">
        <v>155</v>
      </c>
      <c r="E4109" s="9" t="s">
        <v>278</v>
      </c>
      <c r="F4109" s="9" t="s">
        <v>278</v>
      </c>
      <c r="G4109" s="9">
        <v>640.5</v>
      </c>
      <c r="H4109" s="65">
        <v>703.90000000000509</v>
      </c>
      <c r="I4109" s="9">
        <v>0</v>
      </c>
      <c r="J4109" s="65">
        <v>589.5</v>
      </c>
      <c r="K4109" s="9">
        <v>313.399999999996</v>
      </c>
      <c r="L4109" s="188">
        <v>1288.0000000000018</v>
      </c>
      <c r="M4109" s="113">
        <v>1090.6999999999998</v>
      </c>
      <c r="P4109" s="65">
        <f t="shared" si="112"/>
        <v>4626.0000000000027</v>
      </c>
      <c r="R4109" t="s">
        <v>355</v>
      </c>
      <c r="U4109" t="s">
        <v>1443</v>
      </c>
    </row>
    <row r="4110" spans="1:21" ht="15">
      <c r="A4110" s="28" t="s">
        <v>14</v>
      </c>
      <c r="B4110" s="61" t="s">
        <v>141</v>
      </c>
      <c r="E4110" s="9" t="s">
        <v>278</v>
      </c>
      <c r="F4110" s="9">
        <v>336.2</v>
      </c>
      <c r="G4110" s="9">
        <v>757.6</v>
      </c>
      <c r="H4110" s="65">
        <v>761.69999999999891</v>
      </c>
      <c r="I4110" s="9">
        <v>0</v>
      </c>
      <c r="J4110" s="114">
        <v>745.79999999999927</v>
      </c>
      <c r="K4110" s="9">
        <v>322.89999999999964</v>
      </c>
      <c r="L4110" s="9">
        <v>1096.1999999999989</v>
      </c>
      <c r="M4110" s="65">
        <v>471.19999999999993</v>
      </c>
      <c r="P4110" s="65">
        <f t="shared" si="112"/>
        <v>4491.5999999999967</v>
      </c>
      <c r="R4110" t="s">
        <v>300</v>
      </c>
    </row>
    <row r="4111" spans="1:21" ht="15">
      <c r="A4111" s="28" t="s">
        <v>16</v>
      </c>
      <c r="B4111" s="61" t="s">
        <v>23</v>
      </c>
      <c r="E4111" s="188">
        <v>650.6</v>
      </c>
      <c r="F4111" s="9">
        <v>366.3</v>
      </c>
      <c r="G4111" s="9">
        <v>510.8</v>
      </c>
      <c r="H4111" s="65">
        <v>769.40000000000327</v>
      </c>
      <c r="I4111" s="9">
        <v>0</v>
      </c>
      <c r="J4111" s="65">
        <v>542.40000000000327</v>
      </c>
      <c r="K4111" s="9">
        <v>310.89999999999782</v>
      </c>
      <c r="L4111" s="9">
        <v>903.19999999999709</v>
      </c>
      <c r="M4111" s="65">
        <v>387.59999999999997</v>
      </c>
      <c r="P4111" s="65">
        <f t="shared" si="112"/>
        <v>4441.2000000000016</v>
      </c>
      <c r="R4111" t="s">
        <v>297</v>
      </c>
    </row>
    <row r="4112" spans="1:21" ht="15">
      <c r="A4112" s="28" t="s">
        <v>18</v>
      </c>
      <c r="B4112" s="61" t="s">
        <v>11</v>
      </c>
      <c r="E4112" s="9">
        <v>435.9</v>
      </c>
      <c r="F4112" s="9">
        <v>318.3</v>
      </c>
      <c r="G4112" s="9">
        <v>484.9</v>
      </c>
      <c r="H4112" s="65">
        <v>776.39999999999782</v>
      </c>
      <c r="I4112" s="9">
        <v>0</v>
      </c>
      <c r="J4112" s="65">
        <v>619.20000000000437</v>
      </c>
      <c r="K4112" s="9">
        <v>651.30000000000291</v>
      </c>
      <c r="L4112" s="9">
        <v>931.30000000000109</v>
      </c>
      <c r="M4112" s="65">
        <v>196.5</v>
      </c>
      <c r="P4112" s="65">
        <f t="shared" si="112"/>
        <v>4413.8000000000065</v>
      </c>
    </row>
    <row r="4113" spans="1:21" ht="15">
      <c r="A4113" s="28" t="s">
        <v>20</v>
      </c>
      <c r="B4113" s="61" t="s">
        <v>37</v>
      </c>
      <c r="E4113" s="188">
        <v>529.4</v>
      </c>
      <c r="F4113" s="188">
        <v>438.8</v>
      </c>
      <c r="G4113" s="188">
        <v>827.4</v>
      </c>
      <c r="H4113" s="65">
        <v>779.90000000000327</v>
      </c>
      <c r="I4113" s="9">
        <v>0</v>
      </c>
      <c r="J4113" s="65">
        <v>234.10500000000138</v>
      </c>
      <c r="K4113" s="9">
        <v>274.49999999999818</v>
      </c>
      <c r="L4113" s="9">
        <v>887.09999999999854</v>
      </c>
      <c r="M4113" s="65">
        <v>421.7</v>
      </c>
      <c r="P4113" s="65">
        <f t="shared" si="112"/>
        <v>4392.9050000000016</v>
      </c>
      <c r="R4113" t="s">
        <v>370</v>
      </c>
    </row>
    <row r="4114" spans="1:21" ht="15">
      <c r="A4114" s="28" t="s">
        <v>22</v>
      </c>
      <c r="B4114" s="61" t="s">
        <v>654</v>
      </c>
      <c r="E4114" s="9" t="s">
        <v>278</v>
      </c>
      <c r="F4114" s="9" t="s">
        <v>278</v>
      </c>
      <c r="G4114" s="9" t="s">
        <v>278</v>
      </c>
      <c r="H4114" s="113">
        <v>1202.0000000000018</v>
      </c>
      <c r="I4114" s="9">
        <v>0</v>
      </c>
      <c r="J4114" s="65">
        <v>450.69999999999527</v>
      </c>
      <c r="K4114" s="9">
        <v>560.30000000000109</v>
      </c>
      <c r="L4114" s="188">
        <v>1249.4999999999945</v>
      </c>
      <c r="M4114" s="90">
        <v>814.4</v>
      </c>
      <c r="P4114" s="65">
        <f t="shared" si="112"/>
        <v>4276.8999999999924</v>
      </c>
      <c r="R4114" t="s">
        <v>3344</v>
      </c>
      <c r="U4114" t="s">
        <v>1443</v>
      </c>
    </row>
    <row r="4115" spans="1:21" ht="15">
      <c r="A4115" s="28" t="s">
        <v>24</v>
      </c>
      <c r="B4115" s="61" t="s">
        <v>27</v>
      </c>
      <c r="E4115" s="188">
        <v>560.1</v>
      </c>
      <c r="F4115" s="9">
        <v>232.7</v>
      </c>
      <c r="G4115" s="188">
        <v>761</v>
      </c>
      <c r="H4115" s="90">
        <v>930.49999999999636</v>
      </c>
      <c r="I4115" s="9">
        <v>0</v>
      </c>
      <c r="J4115" s="65">
        <v>423.899999999996</v>
      </c>
      <c r="K4115" s="9">
        <v>461.54999999999745</v>
      </c>
      <c r="L4115" s="9">
        <v>852.60000000000582</v>
      </c>
      <c r="M4115" s="9" t="s">
        <v>278</v>
      </c>
      <c r="P4115" s="65">
        <f t="shared" si="112"/>
        <v>4222.3499999999958</v>
      </c>
      <c r="R4115" t="s">
        <v>978</v>
      </c>
    </row>
    <row r="4116" spans="1:21" ht="15">
      <c r="A4116" s="28" t="s">
        <v>26</v>
      </c>
      <c r="B4116" s="61" t="s">
        <v>687</v>
      </c>
      <c r="E4116" s="9" t="s">
        <v>278</v>
      </c>
      <c r="F4116" s="9" t="s">
        <v>278</v>
      </c>
      <c r="G4116" s="9" t="s">
        <v>278</v>
      </c>
      <c r="H4116" s="65">
        <v>824.79999999999927</v>
      </c>
      <c r="I4116" s="9">
        <v>0</v>
      </c>
      <c r="J4116" s="65">
        <v>426.59999999999854</v>
      </c>
      <c r="K4116" s="188">
        <v>724.50000000000182</v>
      </c>
      <c r="L4116" s="9">
        <v>1226.1999999999971</v>
      </c>
      <c r="M4116" s="90">
        <v>1014.1</v>
      </c>
      <c r="P4116" s="65">
        <f t="shared" si="112"/>
        <v>4216.1999999999971</v>
      </c>
      <c r="R4116" t="s">
        <v>3345</v>
      </c>
    </row>
    <row r="4117" spans="1:21" ht="15">
      <c r="A4117" s="28" t="s">
        <v>28</v>
      </c>
      <c r="B4117" s="61" t="s">
        <v>154</v>
      </c>
      <c r="E4117" s="9" t="s">
        <v>278</v>
      </c>
      <c r="F4117" s="9" t="s">
        <v>278</v>
      </c>
      <c r="G4117" s="9">
        <v>367.25</v>
      </c>
      <c r="H4117" s="65">
        <v>864.10000000000036</v>
      </c>
      <c r="I4117" s="9">
        <v>0</v>
      </c>
      <c r="J4117" s="65">
        <v>604.29999999999563</v>
      </c>
      <c r="K4117" s="188">
        <v>769.90000000000146</v>
      </c>
      <c r="L4117" s="9">
        <v>927.89999999999964</v>
      </c>
      <c r="M4117" s="65">
        <v>672.49999999999989</v>
      </c>
      <c r="P4117" s="65">
        <f t="shared" si="112"/>
        <v>4205.9499999999971</v>
      </c>
      <c r="R4117" t="s">
        <v>284</v>
      </c>
    </row>
    <row r="4118" spans="1:21" ht="15">
      <c r="A4118" s="28" t="s">
        <v>30</v>
      </c>
      <c r="B4118" s="61" t="s">
        <v>143</v>
      </c>
      <c r="E4118" s="9" t="s">
        <v>278</v>
      </c>
      <c r="F4118" s="9">
        <v>235.9</v>
      </c>
      <c r="G4118" s="9">
        <v>738.8</v>
      </c>
      <c r="H4118" s="65">
        <v>639.30000000000291</v>
      </c>
      <c r="I4118" s="9">
        <v>0</v>
      </c>
      <c r="J4118" s="65">
        <v>242.50000000000182</v>
      </c>
      <c r="K4118" s="188">
        <v>777.60000000000036</v>
      </c>
      <c r="L4118" s="9">
        <v>907.59999999999854</v>
      </c>
      <c r="M4118" s="65">
        <v>645.9</v>
      </c>
      <c r="P4118" s="65">
        <f t="shared" si="112"/>
        <v>4187.6000000000031</v>
      </c>
      <c r="R4118" t="s">
        <v>283</v>
      </c>
    </row>
    <row r="4119" spans="1:21" ht="15">
      <c r="A4119" s="28" t="s">
        <v>32</v>
      </c>
      <c r="B4119" s="61" t="s">
        <v>704</v>
      </c>
      <c r="E4119" s="9" t="s">
        <v>278</v>
      </c>
      <c r="F4119" s="9" t="s">
        <v>278</v>
      </c>
      <c r="G4119" s="9" t="s">
        <v>278</v>
      </c>
      <c r="H4119" s="90">
        <v>956.29999999999382</v>
      </c>
      <c r="I4119" s="9">
        <v>0</v>
      </c>
      <c r="J4119" s="65">
        <v>465.09999999999673</v>
      </c>
      <c r="K4119" s="9">
        <v>498.5</v>
      </c>
      <c r="L4119" s="188">
        <v>1341.1000000000004</v>
      </c>
      <c r="M4119" s="90">
        <v>775.3</v>
      </c>
      <c r="P4119" s="65">
        <f t="shared" si="112"/>
        <v>4036.2999999999911</v>
      </c>
      <c r="R4119" t="s">
        <v>3346</v>
      </c>
    </row>
    <row r="4120" spans="1:21" ht="15">
      <c r="A4120" s="28" t="s">
        <v>34</v>
      </c>
      <c r="B4120" s="61" t="s">
        <v>162</v>
      </c>
      <c r="E4120" s="9" t="s">
        <v>278</v>
      </c>
      <c r="F4120" s="9" t="s">
        <v>278</v>
      </c>
      <c r="G4120" s="9">
        <v>591.6</v>
      </c>
      <c r="H4120" s="90">
        <v>921.80000000000291</v>
      </c>
      <c r="I4120" s="9">
        <v>0</v>
      </c>
      <c r="J4120" s="65">
        <v>512.60000000000218</v>
      </c>
      <c r="K4120" s="9">
        <v>391.90000000000146</v>
      </c>
      <c r="L4120" s="9">
        <v>1012.6000000000095</v>
      </c>
      <c r="M4120" s="65">
        <v>547.70000000000016</v>
      </c>
      <c r="P4120" s="65">
        <f t="shared" si="112"/>
        <v>3978.2000000000162</v>
      </c>
      <c r="R4120" t="s">
        <v>293</v>
      </c>
    </row>
    <row r="4121" spans="1:21" ht="15">
      <c r="A4121" s="28" t="s">
        <v>36</v>
      </c>
      <c r="B4121" s="61" t="s">
        <v>15</v>
      </c>
      <c r="E4121" s="9">
        <v>274.5</v>
      </c>
      <c r="F4121" s="188">
        <v>540.70000000000005</v>
      </c>
      <c r="G4121" s="188">
        <v>836.15</v>
      </c>
      <c r="H4121" s="65">
        <v>425.80000000000109</v>
      </c>
      <c r="I4121" s="9">
        <v>0</v>
      </c>
      <c r="J4121" s="65">
        <v>339.39999999999418</v>
      </c>
      <c r="K4121" s="9">
        <v>424.00000000000182</v>
      </c>
      <c r="L4121" s="9">
        <v>452.79999999999563</v>
      </c>
      <c r="M4121" s="65">
        <v>651.6</v>
      </c>
      <c r="P4121" s="65">
        <f t="shared" si="112"/>
        <v>3944.9499999999925</v>
      </c>
      <c r="R4121" t="s">
        <v>286</v>
      </c>
    </row>
    <row r="4122" spans="1:21" ht="15">
      <c r="A4122" s="28" t="s">
        <v>38</v>
      </c>
      <c r="B4122" s="61" t="s">
        <v>13</v>
      </c>
      <c r="E4122" s="9">
        <v>459.2</v>
      </c>
      <c r="F4122" s="188">
        <v>497.3</v>
      </c>
      <c r="G4122" s="9">
        <v>535.70000000000005</v>
      </c>
      <c r="H4122" s="65">
        <v>787.799999999992</v>
      </c>
      <c r="I4122" s="9">
        <v>0</v>
      </c>
      <c r="J4122" s="65">
        <v>597.5</v>
      </c>
      <c r="K4122" s="9">
        <v>588.30000000000291</v>
      </c>
      <c r="L4122" s="9">
        <v>469.00000000000182</v>
      </c>
      <c r="M4122" s="9" t="s">
        <v>278</v>
      </c>
      <c r="P4122" s="65">
        <f t="shared" si="112"/>
        <v>3934.7999999999965</v>
      </c>
      <c r="R4122" t="s">
        <v>292</v>
      </c>
    </row>
    <row r="4123" spans="1:21" ht="15">
      <c r="A4123" s="28" t="s">
        <v>145</v>
      </c>
      <c r="B4123" s="61" t="s">
        <v>669</v>
      </c>
      <c r="E4123" s="9" t="s">
        <v>278</v>
      </c>
      <c r="F4123" s="9" t="s">
        <v>278</v>
      </c>
      <c r="G4123" s="9" t="s">
        <v>278</v>
      </c>
      <c r="H4123" s="65">
        <v>566.09999999999673</v>
      </c>
      <c r="I4123" s="9">
        <v>0</v>
      </c>
      <c r="J4123" s="90">
        <v>720.30000000000291</v>
      </c>
      <c r="K4123" s="9">
        <v>543.5</v>
      </c>
      <c r="L4123" s="9">
        <v>1240.2999999999993</v>
      </c>
      <c r="M4123" s="90">
        <v>833.59999999999991</v>
      </c>
      <c r="P4123" s="65">
        <f t="shared" si="112"/>
        <v>3903.7999999999988</v>
      </c>
      <c r="R4123" t="s">
        <v>285</v>
      </c>
    </row>
    <row r="4124" spans="1:21" ht="15">
      <c r="A4124" s="28" t="s">
        <v>146</v>
      </c>
      <c r="B4124" s="61" t="s">
        <v>682</v>
      </c>
      <c r="E4124" s="9" t="s">
        <v>278</v>
      </c>
      <c r="F4124" s="9" t="s">
        <v>278</v>
      </c>
      <c r="G4124" s="9" t="s">
        <v>278</v>
      </c>
      <c r="H4124" s="65">
        <v>831.90000000000146</v>
      </c>
      <c r="I4124" s="9">
        <v>0</v>
      </c>
      <c r="J4124" s="65">
        <v>586.70000000000255</v>
      </c>
      <c r="K4124" s="9">
        <v>494.99999999999636</v>
      </c>
      <c r="L4124" s="188">
        <v>1321.2999999999993</v>
      </c>
      <c r="M4124" s="65">
        <v>643</v>
      </c>
      <c r="P4124" s="65">
        <f t="shared" si="112"/>
        <v>3877.8999999999996</v>
      </c>
      <c r="R4124" t="s">
        <v>284</v>
      </c>
    </row>
    <row r="4125" spans="1:21" ht="15">
      <c r="A4125" s="28" t="s">
        <v>147</v>
      </c>
      <c r="B4125" s="61" t="s">
        <v>1</v>
      </c>
      <c r="E4125" s="9">
        <v>489.5</v>
      </c>
      <c r="F4125" s="9">
        <v>302</v>
      </c>
      <c r="G4125" s="9">
        <v>486.8</v>
      </c>
      <c r="H4125" s="65">
        <v>403.29999999999927</v>
      </c>
      <c r="I4125" s="9">
        <v>0</v>
      </c>
      <c r="J4125" s="65">
        <v>633.09999999999491</v>
      </c>
      <c r="K4125" s="9">
        <v>312.89999999999782</v>
      </c>
      <c r="L4125" s="9">
        <v>617.90000000000509</v>
      </c>
      <c r="M4125" s="65">
        <v>624.70000000000005</v>
      </c>
      <c r="P4125" s="65">
        <f t="shared" si="112"/>
        <v>3870.1999999999971</v>
      </c>
    </row>
    <row r="4126" spans="1:21" ht="15">
      <c r="A4126" s="28" t="s">
        <v>151</v>
      </c>
      <c r="B4126" s="61" t="s">
        <v>651</v>
      </c>
      <c r="E4126" s="9" t="s">
        <v>278</v>
      </c>
      <c r="F4126" s="9" t="s">
        <v>278</v>
      </c>
      <c r="G4126" s="9" t="s">
        <v>278</v>
      </c>
      <c r="H4126" s="90">
        <v>968.39999999999964</v>
      </c>
      <c r="I4126" s="9">
        <v>0</v>
      </c>
      <c r="J4126" s="65">
        <v>551.50000000000546</v>
      </c>
      <c r="K4126" s="184">
        <v>830.40000000000327</v>
      </c>
      <c r="L4126" s="9">
        <v>990.20000000000618</v>
      </c>
      <c r="M4126" s="65">
        <v>401.9</v>
      </c>
      <c r="P4126" s="65">
        <f t="shared" si="112"/>
        <v>3742.4000000000146</v>
      </c>
      <c r="R4126" t="s">
        <v>291</v>
      </c>
    </row>
    <row r="4127" spans="1:21" ht="15">
      <c r="A4127" s="28" t="s">
        <v>157</v>
      </c>
      <c r="B4127" s="61" t="s">
        <v>683</v>
      </c>
      <c r="E4127" s="9" t="s">
        <v>278</v>
      </c>
      <c r="F4127" s="9" t="s">
        <v>278</v>
      </c>
      <c r="G4127" s="9" t="s">
        <v>278</v>
      </c>
      <c r="H4127" s="65">
        <v>691.69999999999527</v>
      </c>
      <c r="I4127" s="9">
        <v>0</v>
      </c>
      <c r="J4127" s="65">
        <v>471.50000000000182</v>
      </c>
      <c r="K4127" s="188">
        <v>698.600000000004</v>
      </c>
      <c r="L4127" s="188">
        <v>1274</v>
      </c>
      <c r="M4127" s="65">
        <v>582.79999999999995</v>
      </c>
      <c r="P4127" s="65">
        <f t="shared" si="112"/>
        <v>3718.6000000000013</v>
      </c>
      <c r="R4127" t="s">
        <v>322</v>
      </c>
    </row>
    <row r="4128" spans="1:21" ht="15">
      <c r="A4128" s="28" t="s">
        <v>159</v>
      </c>
      <c r="B4128" s="61" t="s">
        <v>39</v>
      </c>
      <c r="E4128" s="188">
        <v>520.65</v>
      </c>
      <c r="F4128" s="184">
        <v>581.9</v>
      </c>
      <c r="G4128" s="9">
        <v>745.55</v>
      </c>
      <c r="H4128" s="65">
        <v>845.29999999999927</v>
      </c>
      <c r="I4128" s="9">
        <v>0</v>
      </c>
      <c r="J4128" s="65">
        <v>396.00000000000182</v>
      </c>
      <c r="K4128" s="9">
        <v>225.60000000000582</v>
      </c>
      <c r="L4128" s="9" t="s">
        <v>278</v>
      </c>
      <c r="M4128" s="9" t="s">
        <v>278</v>
      </c>
      <c r="P4128" s="65">
        <f t="shared" si="112"/>
        <v>3315.0000000000068</v>
      </c>
      <c r="R4128" t="s">
        <v>318</v>
      </c>
    </row>
    <row r="4129" spans="1:21" ht="15">
      <c r="A4129" s="28" t="s">
        <v>160</v>
      </c>
      <c r="B4129" s="28" t="s">
        <v>638</v>
      </c>
      <c r="E4129" s="9" t="s">
        <v>278</v>
      </c>
      <c r="F4129" s="9" t="s">
        <v>278</v>
      </c>
      <c r="G4129" s="9" t="s">
        <v>278</v>
      </c>
      <c r="H4129" s="65">
        <v>743.70000000000255</v>
      </c>
      <c r="I4129" s="9">
        <v>0</v>
      </c>
      <c r="J4129" s="65">
        <v>347.399999999996</v>
      </c>
      <c r="K4129" s="9">
        <v>577.49999999999272</v>
      </c>
      <c r="L4129" s="188">
        <v>1283.600000000004</v>
      </c>
      <c r="M4129" s="65">
        <v>359.50000000000006</v>
      </c>
      <c r="P4129" s="65">
        <f t="shared" si="112"/>
        <v>3311.6999999999953</v>
      </c>
      <c r="R4129" t="s">
        <v>292</v>
      </c>
    </row>
    <row r="4130" spans="1:21" ht="15">
      <c r="A4130" s="28" t="s">
        <v>161</v>
      </c>
      <c r="B4130" s="61" t="s">
        <v>667</v>
      </c>
      <c r="E4130" s="9" t="s">
        <v>278</v>
      </c>
      <c r="F4130" s="9" t="s">
        <v>278</v>
      </c>
      <c r="G4130" s="9" t="s">
        <v>278</v>
      </c>
      <c r="H4130" s="65">
        <v>799.29999999999745</v>
      </c>
      <c r="I4130" s="9">
        <v>0</v>
      </c>
      <c r="J4130" s="65">
        <v>504.09999999999673</v>
      </c>
      <c r="K4130" s="9">
        <v>489.20000000000255</v>
      </c>
      <c r="L4130" s="9">
        <v>952.39999999999418</v>
      </c>
      <c r="M4130" s="65">
        <v>516.20000000000005</v>
      </c>
      <c r="P4130" s="65">
        <f t="shared" si="112"/>
        <v>3261.1999999999907</v>
      </c>
    </row>
    <row r="4131" spans="1:21" ht="15">
      <c r="A4131" s="28" t="s">
        <v>163</v>
      </c>
      <c r="B4131" s="239" t="s">
        <v>1661</v>
      </c>
      <c r="C4131" s="3"/>
      <c r="D4131" s="3"/>
      <c r="E4131" s="9" t="s">
        <v>278</v>
      </c>
      <c r="F4131" s="9" t="s">
        <v>278</v>
      </c>
      <c r="G4131" s="9" t="s">
        <v>278</v>
      </c>
      <c r="H4131" s="9" t="s">
        <v>278</v>
      </c>
      <c r="I4131" s="9">
        <v>0</v>
      </c>
      <c r="J4131" s="65">
        <v>461.20000000000073</v>
      </c>
      <c r="K4131" s="9">
        <v>374.30000000000291</v>
      </c>
      <c r="L4131" s="184">
        <v>1363.5000000000055</v>
      </c>
      <c r="M4131" s="115">
        <v>1032.3000000000002</v>
      </c>
      <c r="P4131" s="65">
        <f t="shared" si="112"/>
        <v>3231.3000000000093</v>
      </c>
      <c r="R4131" t="s">
        <v>357</v>
      </c>
    </row>
    <row r="4132" spans="1:21" ht="15">
      <c r="A4132" s="28" t="s">
        <v>274</v>
      </c>
      <c r="B4132" s="178" t="s">
        <v>1337</v>
      </c>
      <c r="C4132" s="3"/>
      <c r="D4132" s="3"/>
      <c r="E4132" s="9" t="s">
        <v>278</v>
      </c>
      <c r="F4132" s="9" t="s">
        <v>278</v>
      </c>
      <c r="G4132" s="9" t="s">
        <v>278</v>
      </c>
      <c r="H4132" s="9" t="s">
        <v>278</v>
      </c>
      <c r="I4132" s="9">
        <v>0</v>
      </c>
      <c r="J4132" s="113">
        <v>821.10000000000036</v>
      </c>
      <c r="K4132" s="9">
        <v>619.90000000000509</v>
      </c>
      <c r="L4132" s="9">
        <v>1160.1000000000004</v>
      </c>
      <c r="M4132" s="65">
        <v>525.70000000000005</v>
      </c>
      <c r="P4132" s="65">
        <f t="shared" si="112"/>
        <v>3126.8000000000056</v>
      </c>
      <c r="R4132" t="s">
        <v>281</v>
      </c>
      <c r="U4132" t="s">
        <v>1443</v>
      </c>
    </row>
    <row r="4133" spans="1:21" ht="15">
      <c r="A4133" s="28" t="s">
        <v>275</v>
      </c>
      <c r="B4133" s="61" t="s">
        <v>662</v>
      </c>
      <c r="E4133" s="9" t="s">
        <v>278</v>
      </c>
      <c r="F4133" s="9" t="s">
        <v>278</v>
      </c>
      <c r="G4133" s="9" t="s">
        <v>278</v>
      </c>
      <c r="H4133" s="90">
        <v>989.19999999999709</v>
      </c>
      <c r="I4133" s="9">
        <v>0</v>
      </c>
      <c r="J4133" s="115">
        <v>726.89999999999782</v>
      </c>
      <c r="K4133" s="9">
        <v>415</v>
      </c>
      <c r="L4133" s="9">
        <v>741.59999999999491</v>
      </c>
      <c r="M4133" s="65">
        <v>158.4</v>
      </c>
      <c r="P4133" s="65">
        <f t="shared" si="112"/>
        <v>3031.0999999999899</v>
      </c>
      <c r="R4133" t="s">
        <v>352</v>
      </c>
    </row>
    <row r="4134" spans="1:21" ht="15">
      <c r="A4134" s="28" t="s">
        <v>276</v>
      </c>
      <c r="B4134" s="61" t="s">
        <v>19</v>
      </c>
      <c r="E4134" s="9">
        <v>484.3</v>
      </c>
      <c r="F4134" s="9">
        <v>158.19999999999999</v>
      </c>
      <c r="G4134" s="188">
        <v>859.6</v>
      </c>
      <c r="H4134" s="65">
        <v>900.10000000000218</v>
      </c>
      <c r="I4134" s="9">
        <v>0</v>
      </c>
      <c r="J4134" s="65">
        <v>610.80000000000109</v>
      </c>
      <c r="K4134" s="9" t="s">
        <v>278</v>
      </c>
      <c r="L4134" s="9" t="s">
        <v>278</v>
      </c>
      <c r="M4134" s="9" t="s">
        <v>278</v>
      </c>
      <c r="P4134" s="65">
        <f t="shared" ref="P4134:P4165" si="113">SUM(E4134:M4134)</f>
        <v>3013.0000000000032</v>
      </c>
      <c r="R4134" t="s">
        <v>297</v>
      </c>
    </row>
    <row r="4135" spans="1:21" ht="15">
      <c r="A4135" s="28" t="s">
        <v>277</v>
      </c>
      <c r="B4135" s="61" t="s">
        <v>653</v>
      </c>
      <c r="E4135" s="9" t="s">
        <v>278</v>
      </c>
      <c r="F4135" s="9" t="s">
        <v>278</v>
      </c>
      <c r="G4135" s="9" t="s">
        <v>278</v>
      </c>
      <c r="H4135" s="65">
        <v>685.10000000000036</v>
      </c>
      <c r="I4135" s="9">
        <v>0</v>
      </c>
      <c r="J4135" s="90">
        <v>667.59999999999854</v>
      </c>
      <c r="K4135" s="9">
        <v>364.99999999999818</v>
      </c>
      <c r="L4135" s="9">
        <v>726.39999999999782</v>
      </c>
      <c r="M4135" s="65">
        <v>564</v>
      </c>
      <c r="P4135" s="65">
        <f t="shared" si="113"/>
        <v>3008.0999999999949</v>
      </c>
      <c r="R4135" t="s">
        <v>287</v>
      </c>
    </row>
    <row r="4136" spans="1:21" ht="15">
      <c r="A4136" s="28" t="s">
        <v>640</v>
      </c>
      <c r="B4136" s="61" t="s">
        <v>6</v>
      </c>
      <c r="E4136" s="9">
        <v>510.5</v>
      </c>
      <c r="F4136" s="183">
        <v>664.1</v>
      </c>
      <c r="G4136" s="9">
        <v>587.1</v>
      </c>
      <c r="H4136" s="65">
        <v>768.04999999999563</v>
      </c>
      <c r="I4136" s="9">
        <v>0</v>
      </c>
      <c r="J4136" s="65">
        <v>475.59999999999673</v>
      </c>
      <c r="K4136" s="9" t="s">
        <v>278</v>
      </c>
      <c r="L4136" s="9" t="s">
        <v>278</v>
      </c>
      <c r="M4136" s="9" t="s">
        <v>278</v>
      </c>
      <c r="P4136" s="65">
        <f t="shared" si="113"/>
        <v>3005.3499999999922</v>
      </c>
      <c r="R4136" t="s">
        <v>300</v>
      </c>
    </row>
    <row r="4137" spans="1:21" ht="15">
      <c r="A4137" s="28" t="s">
        <v>641</v>
      </c>
      <c r="B4137" s="61" t="s">
        <v>700</v>
      </c>
      <c r="E4137" s="9" t="s">
        <v>278</v>
      </c>
      <c r="F4137" s="9" t="s">
        <v>278</v>
      </c>
      <c r="G4137" s="9" t="s">
        <v>278</v>
      </c>
      <c r="H4137" s="90">
        <v>961.49999999999818</v>
      </c>
      <c r="I4137" s="9">
        <v>0</v>
      </c>
      <c r="J4137" s="90">
        <v>660.99999999999818</v>
      </c>
      <c r="K4137" s="9">
        <v>254.80000000000109</v>
      </c>
      <c r="L4137" s="9">
        <v>765.39999999999964</v>
      </c>
      <c r="M4137" s="65">
        <v>311.60000000000002</v>
      </c>
      <c r="P4137" s="65">
        <f t="shared" si="113"/>
        <v>2954.299999999997</v>
      </c>
      <c r="R4137" t="s">
        <v>331</v>
      </c>
    </row>
    <row r="4138" spans="1:21" ht="15">
      <c r="A4138" s="28" t="s">
        <v>642</v>
      </c>
      <c r="B4138" s="61" t="s">
        <v>643</v>
      </c>
      <c r="E4138" s="9" t="s">
        <v>278</v>
      </c>
      <c r="F4138" s="9" t="s">
        <v>278</v>
      </c>
      <c r="G4138" s="9" t="s">
        <v>278</v>
      </c>
      <c r="H4138" s="65">
        <v>842.20000000000437</v>
      </c>
      <c r="I4138" s="9">
        <v>0</v>
      </c>
      <c r="J4138" s="65">
        <v>443.00000000000182</v>
      </c>
      <c r="K4138" s="9">
        <v>590.09999999999854</v>
      </c>
      <c r="L4138" s="9">
        <v>745.09999999999854</v>
      </c>
      <c r="M4138" s="65">
        <v>231.19999999999996</v>
      </c>
      <c r="P4138" s="65">
        <f t="shared" si="113"/>
        <v>2851.6000000000031</v>
      </c>
    </row>
    <row r="4139" spans="1:21" ht="15">
      <c r="A4139" s="28" t="s">
        <v>644</v>
      </c>
      <c r="B4139" s="190" t="s">
        <v>1351</v>
      </c>
      <c r="C4139" s="3"/>
      <c r="D4139" s="3"/>
      <c r="E4139" s="9" t="s">
        <v>278</v>
      </c>
      <c r="F4139" s="9" t="s">
        <v>278</v>
      </c>
      <c r="G4139" s="9" t="s">
        <v>278</v>
      </c>
      <c r="H4139" s="9" t="s">
        <v>278</v>
      </c>
      <c r="I4139" s="9">
        <v>0</v>
      </c>
      <c r="J4139" s="90">
        <v>720.29999999999927</v>
      </c>
      <c r="K4139" s="9">
        <v>456.69999999999891</v>
      </c>
      <c r="L4139" s="9">
        <v>1174.8999999999996</v>
      </c>
      <c r="M4139" s="65">
        <v>415</v>
      </c>
      <c r="P4139" s="65">
        <f t="shared" si="113"/>
        <v>2766.8999999999978</v>
      </c>
      <c r="R4139" t="s">
        <v>284</v>
      </c>
    </row>
    <row r="4140" spans="1:21" ht="15">
      <c r="A4140" s="28" t="s">
        <v>650</v>
      </c>
      <c r="B4140" s="61" t="s">
        <v>144</v>
      </c>
      <c r="E4140" s="9" t="s">
        <v>278</v>
      </c>
      <c r="F4140" s="188">
        <v>437</v>
      </c>
      <c r="G4140" s="184">
        <v>974.1</v>
      </c>
      <c r="H4140" s="65">
        <v>642.50000000000182</v>
      </c>
      <c r="I4140" s="9">
        <v>0</v>
      </c>
      <c r="J4140" s="65">
        <v>315.29999999999927</v>
      </c>
      <c r="K4140" s="9">
        <v>341.80000000000291</v>
      </c>
      <c r="L4140" s="9" t="s">
        <v>278</v>
      </c>
      <c r="M4140" s="9" t="s">
        <v>278</v>
      </c>
      <c r="P4140" s="65">
        <f t="shared" si="113"/>
        <v>2710.7000000000039</v>
      </c>
      <c r="R4140" t="s">
        <v>332</v>
      </c>
    </row>
    <row r="4141" spans="1:21" ht="15">
      <c r="A4141" s="28" t="s">
        <v>652</v>
      </c>
      <c r="B4141" s="61" t="s">
        <v>694</v>
      </c>
      <c r="E4141" s="9" t="s">
        <v>278</v>
      </c>
      <c r="F4141" s="9" t="s">
        <v>278</v>
      </c>
      <c r="G4141" s="9" t="s">
        <v>278</v>
      </c>
      <c r="H4141" s="115">
        <v>1023.7000000000007</v>
      </c>
      <c r="I4141" s="9">
        <v>0</v>
      </c>
      <c r="J4141" s="65">
        <v>454.60000000000036</v>
      </c>
      <c r="K4141" s="9">
        <v>179.99999999999818</v>
      </c>
      <c r="L4141" s="9">
        <v>923.899999999996</v>
      </c>
      <c r="M4141" s="65">
        <v>57.4</v>
      </c>
      <c r="P4141" s="65">
        <f t="shared" si="113"/>
        <v>2639.5999999999954</v>
      </c>
      <c r="R4141" t="s">
        <v>282</v>
      </c>
    </row>
    <row r="4142" spans="1:21" ht="15">
      <c r="A4142" s="28" t="s">
        <v>655</v>
      </c>
      <c r="B4142" s="178" t="s">
        <v>1344</v>
      </c>
      <c r="C4142" s="3"/>
      <c r="D4142" s="3"/>
      <c r="E4142" s="9" t="s">
        <v>278</v>
      </c>
      <c r="F4142" s="9" t="s">
        <v>278</v>
      </c>
      <c r="G4142" s="9" t="s">
        <v>278</v>
      </c>
      <c r="H4142" s="9" t="s">
        <v>278</v>
      </c>
      <c r="I4142" s="9">
        <v>0</v>
      </c>
      <c r="J4142" s="65">
        <v>558.39999999999236</v>
      </c>
      <c r="K4142" s="9">
        <v>316.30000000000291</v>
      </c>
      <c r="L4142" s="188">
        <v>1276.4000000000033</v>
      </c>
      <c r="M4142" s="65">
        <v>471.19999999999993</v>
      </c>
      <c r="P4142" s="65">
        <f t="shared" si="113"/>
        <v>2622.2999999999984</v>
      </c>
      <c r="R4142" t="s">
        <v>287</v>
      </c>
    </row>
    <row r="4143" spans="1:21" ht="15">
      <c r="A4143" s="28" t="s">
        <v>656</v>
      </c>
      <c r="B4143" s="61" t="s">
        <v>658</v>
      </c>
      <c r="E4143" s="9" t="s">
        <v>278</v>
      </c>
      <c r="F4143" s="9" t="s">
        <v>278</v>
      </c>
      <c r="G4143" s="9" t="s">
        <v>278</v>
      </c>
      <c r="H4143" s="65">
        <v>383.29999999999927</v>
      </c>
      <c r="I4143" s="9">
        <v>0</v>
      </c>
      <c r="J4143" s="65">
        <v>310.20000000000255</v>
      </c>
      <c r="K4143" s="9">
        <v>553.79999999999927</v>
      </c>
      <c r="L4143" s="9">
        <v>744.09999999999854</v>
      </c>
      <c r="M4143" s="65">
        <v>614.70000000000005</v>
      </c>
      <c r="P4143" s="65">
        <f t="shared" si="113"/>
        <v>2606.0999999999995</v>
      </c>
    </row>
    <row r="4144" spans="1:21" ht="15">
      <c r="A4144" s="28" t="s">
        <v>659</v>
      </c>
      <c r="B4144" s="61" t="s">
        <v>153</v>
      </c>
      <c r="E4144" s="9" t="s">
        <v>278</v>
      </c>
      <c r="F4144" s="9" t="s">
        <v>278</v>
      </c>
      <c r="G4144" s="9">
        <v>658.85</v>
      </c>
      <c r="H4144" s="65">
        <v>650.89999999999964</v>
      </c>
      <c r="I4144" s="9">
        <v>0</v>
      </c>
      <c r="J4144" s="65">
        <v>516.29999999999927</v>
      </c>
      <c r="K4144" s="9">
        <v>287.49999999999818</v>
      </c>
      <c r="L4144" s="9">
        <v>375.29999999999927</v>
      </c>
      <c r="M4144" s="65">
        <v>64.599999999999994</v>
      </c>
      <c r="P4144" s="65">
        <f t="shared" si="113"/>
        <v>2553.4499999999962</v>
      </c>
    </row>
    <row r="4145" spans="1:18" ht="15">
      <c r="A4145" s="28" t="s">
        <v>661</v>
      </c>
      <c r="B4145" s="61" t="s">
        <v>668</v>
      </c>
      <c r="E4145" s="9" t="s">
        <v>278</v>
      </c>
      <c r="F4145" s="9" t="s">
        <v>278</v>
      </c>
      <c r="G4145" s="9" t="s">
        <v>278</v>
      </c>
      <c r="H4145" s="65">
        <v>682.70000000000073</v>
      </c>
      <c r="I4145" s="9">
        <v>0</v>
      </c>
      <c r="J4145" s="65">
        <v>540.69999999999527</v>
      </c>
      <c r="K4145" s="9">
        <v>281.10000000000218</v>
      </c>
      <c r="L4145" s="9">
        <v>698.39999999999964</v>
      </c>
      <c r="M4145" s="65">
        <v>287.7</v>
      </c>
      <c r="P4145" s="65">
        <f t="shared" si="113"/>
        <v>2490.5999999999976</v>
      </c>
    </row>
    <row r="4146" spans="1:18" ht="15">
      <c r="A4146" s="28" t="s">
        <v>666</v>
      </c>
      <c r="B4146" s="61" t="s">
        <v>692</v>
      </c>
      <c r="E4146" s="9" t="s">
        <v>278</v>
      </c>
      <c r="F4146" s="9" t="s">
        <v>278</v>
      </c>
      <c r="G4146" s="9" t="s">
        <v>278</v>
      </c>
      <c r="H4146" s="65">
        <v>283.5</v>
      </c>
      <c r="I4146" s="9">
        <v>0</v>
      </c>
      <c r="J4146" s="65">
        <v>508.69999999999163</v>
      </c>
      <c r="K4146" s="9">
        <v>452.90000000000146</v>
      </c>
      <c r="L4146" s="9">
        <v>660.70000000000073</v>
      </c>
      <c r="M4146" s="65">
        <v>548.4</v>
      </c>
      <c r="P4146" s="65">
        <f t="shared" si="113"/>
        <v>2454.1999999999939</v>
      </c>
    </row>
    <row r="4147" spans="1:18" ht="15">
      <c r="A4147" s="28" t="s">
        <v>670</v>
      </c>
      <c r="B4147" s="61" t="s">
        <v>675</v>
      </c>
      <c r="E4147" s="9" t="s">
        <v>278</v>
      </c>
      <c r="F4147" s="9" t="s">
        <v>278</v>
      </c>
      <c r="G4147" s="9" t="s">
        <v>278</v>
      </c>
      <c r="H4147" s="65">
        <v>588.99999999999818</v>
      </c>
      <c r="I4147" s="9">
        <v>0</v>
      </c>
      <c r="J4147" s="65">
        <v>487.5</v>
      </c>
      <c r="K4147" s="9">
        <v>416.10000000000218</v>
      </c>
      <c r="L4147" s="9">
        <v>572.29999999999927</v>
      </c>
      <c r="M4147" s="65">
        <v>388.09999999999997</v>
      </c>
      <c r="P4147" s="65">
        <f t="shared" si="113"/>
        <v>2452.9999999999995</v>
      </c>
    </row>
    <row r="4148" spans="1:18" ht="15">
      <c r="A4148" s="28" t="s">
        <v>671</v>
      </c>
      <c r="B4148" s="239" t="s">
        <v>1657</v>
      </c>
      <c r="C4148" s="3"/>
      <c r="D4148" s="3"/>
      <c r="E4148" s="9" t="s">
        <v>278</v>
      </c>
      <c r="F4148" s="9" t="s">
        <v>278</v>
      </c>
      <c r="G4148" s="9" t="s">
        <v>278</v>
      </c>
      <c r="H4148" s="9" t="s">
        <v>278</v>
      </c>
      <c r="I4148" s="9">
        <v>0</v>
      </c>
      <c r="J4148" s="65">
        <v>612.899999999996</v>
      </c>
      <c r="K4148" s="9">
        <v>350.19999999999891</v>
      </c>
      <c r="L4148" s="9">
        <v>818.99999999999636</v>
      </c>
      <c r="M4148" s="65">
        <v>545.90000000000009</v>
      </c>
      <c r="P4148" s="65">
        <f t="shared" si="113"/>
        <v>2327.9999999999914</v>
      </c>
    </row>
    <row r="4149" spans="1:18" ht="15">
      <c r="A4149" s="28" t="s">
        <v>672</v>
      </c>
      <c r="B4149" s="28" t="s">
        <v>633</v>
      </c>
      <c r="E4149" s="9" t="s">
        <v>278</v>
      </c>
      <c r="F4149" s="9" t="s">
        <v>278</v>
      </c>
      <c r="G4149" s="9" t="s">
        <v>278</v>
      </c>
      <c r="H4149" s="65">
        <v>823.60000000000218</v>
      </c>
      <c r="I4149" s="9">
        <v>0</v>
      </c>
      <c r="J4149" s="65">
        <v>346.89999999999782</v>
      </c>
      <c r="K4149" s="9">
        <v>36.599999999996726</v>
      </c>
      <c r="L4149" s="9">
        <v>799.80000000000109</v>
      </c>
      <c r="M4149" s="65">
        <v>310.5</v>
      </c>
      <c r="P4149" s="65">
        <f t="shared" si="113"/>
        <v>2317.3999999999978</v>
      </c>
    </row>
    <row r="4150" spans="1:18" ht="15">
      <c r="A4150" s="28" t="s">
        <v>677</v>
      </c>
      <c r="B4150" s="61" t="s">
        <v>660</v>
      </c>
      <c r="E4150" s="9" t="s">
        <v>278</v>
      </c>
      <c r="F4150" s="9" t="s">
        <v>278</v>
      </c>
      <c r="G4150" s="9" t="s">
        <v>278</v>
      </c>
      <c r="H4150" s="65">
        <v>765.70000000000073</v>
      </c>
      <c r="I4150" s="9">
        <v>0</v>
      </c>
      <c r="J4150" s="65">
        <v>334.80000000000109</v>
      </c>
      <c r="K4150" s="9">
        <v>331.79999999999745</v>
      </c>
      <c r="L4150" s="9">
        <v>881.99999999999636</v>
      </c>
      <c r="M4150" s="9" t="s">
        <v>278</v>
      </c>
      <c r="P4150" s="65">
        <f t="shared" si="113"/>
        <v>2314.2999999999956</v>
      </c>
    </row>
    <row r="4151" spans="1:18" ht="15">
      <c r="A4151" s="28" t="s">
        <v>685</v>
      </c>
      <c r="B4151" s="178" t="s">
        <v>1348</v>
      </c>
      <c r="C4151" s="3"/>
      <c r="D4151" s="3"/>
      <c r="E4151" s="9" t="s">
        <v>278</v>
      </c>
      <c r="F4151" s="9" t="s">
        <v>278</v>
      </c>
      <c r="G4151" s="9" t="s">
        <v>278</v>
      </c>
      <c r="H4151" s="9" t="s">
        <v>278</v>
      </c>
      <c r="I4151" s="9">
        <v>0</v>
      </c>
      <c r="J4151" s="65">
        <v>413.60000000000218</v>
      </c>
      <c r="K4151" s="9">
        <v>539.59999999999673</v>
      </c>
      <c r="L4151" s="9">
        <v>1048.4000000000087</v>
      </c>
      <c r="M4151" s="65">
        <v>302.09999999999997</v>
      </c>
      <c r="P4151" s="65">
        <f t="shared" si="113"/>
        <v>2303.7000000000075</v>
      </c>
    </row>
    <row r="4152" spans="1:18" ht="15">
      <c r="A4152" s="28" t="s">
        <v>689</v>
      </c>
      <c r="B4152" s="61" t="s">
        <v>686</v>
      </c>
      <c r="E4152" s="9" t="s">
        <v>278</v>
      </c>
      <c r="F4152" s="9" t="s">
        <v>278</v>
      </c>
      <c r="G4152" s="9" t="s">
        <v>278</v>
      </c>
      <c r="H4152" s="65">
        <v>346.59999999999673</v>
      </c>
      <c r="I4152" s="9">
        <v>0</v>
      </c>
      <c r="J4152" s="65">
        <v>553.79999999999927</v>
      </c>
      <c r="K4152" s="9">
        <v>387.10000000000036</v>
      </c>
      <c r="L4152" s="9">
        <v>548.60000000000036</v>
      </c>
      <c r="M4152" s="65">
        <v>462.4</v>
      </c>
      <c r="P4152" s="65">
        <f t="shared" si="113"/>
        <v>2298.4999999999968</v>
      </c>
    </row>
    <row r="4153" spans="1:18" ht="15">
      <c r="A4153" s="28" t="s">
        <v>690</v>
      </c>
      <c r="B4153" s="239" t="s">
        <v>1658</v>
      </c>
      <c r="C4153" s="3"/>
      <c r="D4153" s="3"/>
      <c r="E4153" s="9" t="s">
        <v>278</v>
      </c>
      <c r="F4153" s="9" t="s">
        <v>278</v>
      </c>
      <c r="G4153" s="9" t="s">
        <v>278</v>
      </c>
      <c r="H4153" s="9" t="s">
        <v>278</v>
      </c>
      <c r="I4153" s="9">
        <v>0</v>
      </c>
      <c r="J4153" s="65">
        <v>597.70000000000255</v>
      </c>
      <c r="K4153" s="9">
        <v>380.90000000000146</v>
      </c>
      <c r="L4153" s="9">
        <v>1115.4000000000033</v>
      </c>
      <c r="M4153" s="65">
        <v>129.30000000000001</v>
      </c>
      <c r="P4153" s="65">
        <f t="shared" si="113"/>
        <v>2223.3000000000075</v>
      </c>
    </row>
    <row r="4154" spans="1:18" ht="15">
      <c r="A4154" s="28" t="s">
        <v>691</v>
      </c>
      <c r="B4154" s="61" t="s">
        <v>29</v>
      </c>
      <c r="E4154" s="188">
        <v>654.79999999999995</v>
      </c>
      <c r="F4154" s="9">
        <v>317.89999999999998</v>
      </c>
      <c r="G4154" s="9">
        <v>649.1</v>
      </c>
      <c r="H4154" s="9" t="s">
        <v>278</v>
      </c>
      <c r="I4154" s="9">
        <v>0</v>
      </c>
      <c r="J4154" s="65">
        <v>592.70000000000073</v>
      </c>
      <c r="K4154" s="9" t="s">
        <v>278</v>
      </c>
      <c r="L4154" s="9" t="s">
        <v>278</v>
      </c>
      <c r="M4154" s="9" t="s">
        <v>278</v>
      </c>
      <c r="P4154" s="65">
        <f t="shared" si="113"/>
        <v>2214.5000000000009</v>
      </c>
      <c r="R4154" t="s">
        <v>284</v>
      </c>
    </row>
    <row r="4155" spans="1:18" ht="15">
      <c r="A4155" s="28" t="s">
        <v>697</v>
      </c>
      <c r="B4155" s="239" t="s">
        <v>1653</v>
      </c>
      <c r="C4155" s="3"/>
      <c r="D4155" s="3"/>
      <c r="E4155" s="9" t="s">
        <v>278</v>
      </c>
      <c r="F4155" s="9" t="s">
        <v>278</v>
      </c>
      <c r="G4155" s="9" t="s">
        <v>278</v>
      </c>
      <c r="H4155" s="9" t="s">
        <v>278</v>
      </c>
      <c r="I4155" s="9">
        <v>0</v>
      </c>
      <c r="J4155" s="90">
        <v>706.80000000000109</v>
      </c>
      <c r="K4155" s="9">
        <v>435.59999999999491</v>
      </c>
      <c r="L4155" s="9">
        <v>572.10000000000036</v>
      </c>
      <c r="M4155" s="65">
        <v>489.09999999999997</v>
      </c>
      <c r="P4155" s="65">
        <f t="shared" si="113"/>
        <v>2203.5999999999963</v>
      </c>
      <c r="R4155" t="s">
        <v>297</v>
      </c>
    </row>
    <row r="4156" spans="1:18" ht="15">
      <c r="A4156" s="28" t="s">
        <v>698</v>
      </c>
      <c r="B4156" s="239" t="s">
        <v>1655</v>
      </c>
      <c r="C4156" s="3"/>
      <c r="D4156" s="3"/>
      <c r="E4156" s="9" t="s">
        <v>278</v>
      </c>
      <c r="F4156" s="9" t="s">
        <v>278</v>
      </c>
      <c r="G4156" s="9" t="s">
        <v>278</v>
      </c>
      <c r="H4156" s="9" t="s">
        <v>278</v>
      </c>
      <c r="I4156" s="9">
        <v>0</v>
      </c>
      <c r="J4156" s="65">
        <v>540.30000000000291</v>
      </c>
      <c r="K4156" s="9">
        <v>587.29999999999745</v>
      </c>
      <c r="L4156" s="9">
        <v>535.40000000000509</v>
      </c>
      <c r="M4156" s="65">
        <v>530.4</v>
      </c>
      <c r="P4156" s="65">
        <f t="shared" si="113"/>
        <v>2193.4000000000055</v>
      </c>
    </row>
    <row r="4157" spans="1:18" ht="15">
      <c r="A4157" s="28" t="s">
        <v>699</v>
      </c>
      <c r="B4157" s="178" t="s">
        <v>1334</v>
      </c>
      <c r="C4157" s="3"/>
      <c r="D4157" s="3"/>
      <c r="E4157" s="9" t="s">
        <v>278</v>
      </c>
      <c r="F4157" s="9" t="s">
        <v>278</v>
      </c>
      <c r="G4157" s="9" t="s">
        <v>278</v>
      </c>
      <c r="H4157" s="9" t="s">
        <v>278</v>
      </c>
      <c r="I4157" s="9">
        <v>0</v>
      </c>
      <c r="J4157" s="65">
        <v>411.09999999999764</v>
      </c>
      <c r="K4157" s="9">
        <v>379.09999999999854</v>
      </c>
      <c r="L4157" s="9">
        <v>982.79999999999745</v>
      </c>
      <c r="M4157" s="65">
        <v>415.99999999999994</v>
      </c>
      <c r="P4157" s="65">
        <f t="shared" si="113"/>
        <v>2188.9999999999936</v>
      </c>
    </row>
    <row r="4158" spans="1:18" ht="15">
      <c r="A4158" s="28" t="s">
        <v>701</v>
      </c>
      <c r="B4158" s="239" t="s">
        <v>1649</v>
      </c>
      <c r="C4158" s="3"/>
      <c r="D4158" s="3"/>
      <c r="E4158" s="9" t="s">
        <v>278</v>
      </c>
      <c r="F4158" s="9" t="s">
        <v>278</v>
      </c>
      <c r="G4158" s="9" t="s">
        <v>278</v>
      </c>
      <c r="H4158" s="9" t="s">
        <v>278</v>
      </c>
      <c r="I4158" s="9">
        <v>0</v>
      </c>
      <c r="J4158" s="65">
        <v>590.10000000000036</v>
      </c>
      <c r="K4158" s="9">
        <v>486.39999999999964</v>
      </c>
      <c r="L4158" s="9">
        <v>660.79999999999927</v>
      </c>
      <c r="M4158" s="65">
        <v>438.30000000000007</v>
      </c>
      <c r="P4158" s="65">
        <f t="shared" si="113"/>
        <v>2175.5999999999995</v>
      </c>
    </row>
    <row r="4159" spans="1:18" ht="15">
      <c r="A4159" s="28" t="s">
        <v>702</v>
      </c>
      <c r="B4159" s="178" t="s">
        <v>1343</v>
      </c>
      <c r="C4159" s="3"/>
      <c r="D4159" s="3"/>
      <c r="E4159" s="9" t="s">
        <v>278</v>
      </c>
      <c r="F4159" s="9" t="s">
        <v>278</v>
      </c>
      <c r="G4159" s="9" t="s">
        <v>278</v>
      </c>
      <c r="H4159" s="9" t="s">
        <v>278</v>
      </c>
      <c r="I4159" s="9">
        <v>0</v>
      </c>
      <c r="J4159" s="65">
        <v>319.70000000000073</v>
      </c>
      <c r="K4159" s="9">
        <v>449.50000000000182</v>
      </c>
      <c r="L4159" s="9">
        <v>919.19999999999891</v>
      </c>
      <c r="M4159" s="65">
        <v>342.2</v>
      </c>
      <c r="P4159" s="65">
        <f t="shared" si="113"/>
        <v>2030.6000000000015</v>
      </c>
    </row>
    <row r="4160" spans="1:18" ht="15">
      <c r="A4160" s="28" t="s">
        <v>703</v>
      </c>
      <c r="B4160" s="178" t="s">
        <v>1333</v>
      </c>
      <c r="C4160" s="3"/>
      <c r="D4160" s="3"/>
      <c r="E4160" s="9" t="s">
        <v>278</v>
      </c>
      <c r="F4160" s="9" t="s">
        <v>278</v>
      </c>
      <c r="G4160" s="9" t="s">
        <v>278</v>
      </c>
      <c r="H4160" s="9" t="s">
        <v>278</v>
      </c>
      <c r="I4160" s="9">
        <v>0</v>
      </c>
      <c r="J4160" s="65">
        <v>289.30000000000109</v>
      </c>
      <c r="K4160" s="9">
        <v>342.50000000000182</v>
      </c>
      <c r="L4160" s="9">
        <v>771.69999999999709</v>
      </c>
      <c r="M4160" s="65">
        <v>604.79999999999984</v>
      </c>
      <c r="P4160" s="65">
        <f t="shared" si="113"/>
        <v>2008.2999999999997</v>
      </c>
    </row>
    <row r="4161" spans="1:21" ht="15">
      <c r="A4161" s="28" t="s">
        <v>706</v>
      </c>
      <c r="B4161" s="178" t="s">
        <v>1342</v>
      </c>
      <c r="C4161" s="3"/>
      <c r="D4161" s="3"/>
      <c r="E4161" s="9" t="s">
        <v>278</v>
      </c>
      <c r="F4161" s="9" t="s">
        <v>278</v>
      </c>
      <c r="G4161" s="9" t="s">
        <v>278</v>
      </c>
      <c r="H4161" s="9" t="s">
        <v>278</v>
      </c>
      <c r="I4161" s="9">
        <v>0</v>
      </c>
      <c r="J4161" s="65">
        <v>574.19999999999709</v>
      </c>
      <c r="K4161" s="9">
        <v>549</v>
      </c>
      <c r="L4161" s="9">
        <v>705.100000000004</v>
      </c>
      <c r="M4161" s="65">
        <v>165.9</v>
      </c>
      <c r="P4161" s="65">
        <f t="shared" si="113"/>
        <v>1994.2000000000012</v>
      </c>
    </row>
    <row r="4162" spans="1:21" ht="15">
      <c r="A4162" s="28" t="s">
        <v>775</v>
      </c>
      <c r="B4162" s="239" t="s">
        <v>1668</v>
      </c>
      <c r="C4162" s="3"/>
      <c r="D4162" s="3"/>
      <c r="E4162" s="9" t="s">
        <v>278</v>
      </c>
      <c r="F4162" s="9" t="s">
        <v>278</v>
      </c>
      <c r="G4162" s="9" t="s">
        <v>278</v>
      </c>
      <c r="H4162" s="9" t="s">
        <v>278</v>
      </c>
      <c r="I4162" s="9">
        <v>0</v>
      </c>
      <c r="J4162" s="9" t="s">
        <v>278</v>
      </c>
      <c r="K4162" s="9">
        <v>481.19999999999891</v>
      </c>
      <c r="L4162" s="9">
        <v>764.90000000000327</v>
      </c>
      <c r="M4162" s="65">
        <v>741.6</v>
      </c>
      <c r="P4162" s="65">
        <f t="shared" si="113"/>
        <v>1987.7000000000021</v>
      </c>
    </row>
    <row r="4163" spans="1:21" ht="15">
      <c r="A4163" s="28" t="s">
        <v>776</v>
      </c>
      <c r="B4163" s="61" t="s">
        <v>156</v>
      </c>
      <c r="E4163" s="9" t="s">
        <v>278</v>
      </c>
      <c r="F4163" s="9" t="s">
        <v>278</v>
      </c>
      <c r="G4163" s="9">
        <v>437.5</v>
      </c>
      <c r="H4163" s="65">
        <v>480.19999999999891</v>
      </c>
      <c r="I4163" s="9">
        <v>0</v>
      </c>
      <c r="J4163" s="90">
        <v>668.50000000000728</v>
      </c>
      <c r="K4163" s="9">
        <v>227.49999999999454</v>
      </c>
      <c r="L4163" s="9" t="s">
        <v>278</v>
      </c>
      <c r="M4163" s="9" t="s">
        <v>278</v>
      </c>
      <c r="P4163" s="65">
        <f t="shared" si="113"/>
        <v>1813.7000000000007</v>
      </c>
      <c r="R4163" t="s">
        <v>292</v>
      </c>
    </row>
    <row r="4164" spans="1:21" ht="15">
      <c r="A4164" s="28" t="s">
        <v>777</v>
      </c>
      <c r="B4164" s="178" t="s">
        <v>1345</v>
      </c>
      <c r="C4164" s="3"/>
      <c r="D4164" s="3"/>
      <c r="E4164" s="9" t="s">
        <v>278</v>
      </c>
      <c r="F4164" s="9" t="s">
        <v>278</v>
      </c>
      <c r="G4164" s="9" t="s">
        <v>278</v>
      </c>
      <c r="H4164" s="9" t="s">
        <v>278</v>
      </c>
      <c r="I4164" s="9">
        <v>0</v>
      </c>
      <c r="J4164" s="65">
        <v>433.49999999999818</v>
      </c>
      <c r="K4164" s="9">
        <v>340.59999999999854</v>
      </c>
      <c r="L4164" s="9">
        <v>819.00000000000182</v>
      </c>
      <c r="M4164" s="65">
        <v>215.5</v>
      </c>
      <c r="P4164" s="65">
        <f t="shared" si="113"/>
        <v>1808.5999999999985</v>
      </c>
    </row>
    <row r="4165" spans="1:21" ht="15">
      <c r="A4165" s="28" t="s">
        <v>778</v>
      </c>
      <c r="B4165" s="178" t="s">
        <v>1346</v>
      </c>
      <c r="C4165" s="3"/>
      <c r="D4165" s="3"/>
      <c r="E4165" s="9" t="s">
        <v>278</v>
      </c>
      <c r="F4165" s="9" t="s">
        <v>278</v>
      </c>
      <c r="G4165" s="9" t="s">
        <v>278</v>
      </c>
      <c r="H4165" s="9" t="s">
        <v>278</v>
      </c>
      <c r="I4165" s="9">
        <v>0</v>
      </c>
      <c r="J4165" s="65">
        <v>517.50000000000182</v>
      </c>
      <c r="K4165" s="9">
        <v>284.59999999999854</v>
      </c>
      <c r="L4165" s="9">
        <v>647.10000000000218</v>
      </c>
      <c r="M4165" s="65">
        <v>342.9</v>
      </c>
      <c r="P4165" s="65">
        <f t="shared" si="113"/>
        <v>1792.1000000000026</v>
      </c>
    </row>
    <row r="4166" spans="1:21" ht="15">
      <c r="A4166" s="28" t="s">
        <v>779</v>
      </c>
      <c r="B4166" s="178" t="s">
        <v>1349</v>
      </c>
      <c r="C4166" s="3"/>
      <c r="D4166" s="3"/>
      <c r="E4166" s="9" t="s">
        <v>278</v>
      </c>
      <c r="F4166" s="9" t="s">
        <v>278</v>
      </c>
      <c r="G4166" s="9" t="s">
        <v>278</v>
      </c>
      <c r="H4166" s="9" t="s">
        <v>278</v>
      </c>
      <c r="I4166" s="9">
        <v>0</v>
      </c>
      <c r="J4166" s="65">
        <v>328.09999999999673</v>
      </c>
      <c r="K4166" s="9">
        <v>440.70000000000255</v>
      </c>
      <c r="L4166" s="9">
        <v>811.09999999999309</v>
      </c>
      <c r="M4166" s="65">
        <v>128.10000000000002</v>
      </c>
      <c r="P4166" s="65">
        <f t="shared" ref="P4166:P4197" si="114">SUM(E4166:M4166)</f>
        <v>1707.9999999999923</v>
      </c>
    </row>
    <row r="4167" spans="1:21" ht="15">
      <c r="A4167" s="28" t="s">
        <v>780</v>
      </c>
      <c r="B4167" s="61" t="s">
        <v>2191</v>
      </c>
      <c r="C4167" s="3"/>
      <c r="D4167" s="3"/>
      <c r="E4167" s="9" t="s">
        <v>278</v>
      </c>
      <c r="F4167" s="9" t="s">
        <v>278</v>
      </c>
      <c r="G4167" s="9" t="s">
        <v>278</v>
      </c>
      <c r="H4167" s="9" t="s">
        <v>278</v>
      </c>
      <c r="I4167" s="9">
        <v>0</v>
      </c>
      <c r="J4167" s="9" t="s">
        <v>278</v>
      </c>
      <c r="K4167" s="9" t="s">
        <v>278</v>
      </c>
      <c r="L4167" s="185">
        <v>1446.5999999999967</v>
      </c>
      <c r="M4167" s="65">
        <v>202.90000000000003</v>
      </c>
      <c r="N4167" s="65"/>
      <c r="P4167" s="65">
        <f t="shared" si="114"/>
        <v>1649.4999999999968</v>
      </c>
      <c r="R4167" t="s">
        <v>281</v>
      </c>
      <c r="U4167" t="s">
        <v>1443</v>
      </c>
    </row>
    <row r="4168" spans="1:21" ht="15">
      <c r="A4168" s="28" t="s">
        <v>781</v>
      </c>
      <c r="B4168" s="239" t="s">
        <v>1749</v>
      </c>
      <c r="C4168" s="3"/>
      <c r="D4168" s="3"/>
      <c r="E4168" s="9" t="s">
        <v>278</v>
      </c>
      <c r="F4168" s="9" t="s">
        <v>278</v>
      </c>
      <c r="G4168" s="9" t="s">
        <v>278</v>
      </c>
      <c r="H4168" s="9" t="s">
        <v>278</v>
      </c>
      <c r="I4168" s="9">
        <v>0</v>
      </c>
      <c r="J4168" s="9" t="s">
        <v>278</v>
      </c>
      <c r="K4168" s="9">
        <v>372.69999999999891</v>
      </c>
      <c r="L4168" s="9">
        <v>904.09999999999491</v>
      </c>
      <c r="M4168" s="65">
        <v>350.49999999999994</v>
      </c>
      <c r="P4168" s="65">
        <f t="shared" si="114"/>
        <v>1627.2999999999938</v>
      </c>
    </row>
    <row r="4169" spans="1:21" ht="15">
      <c r="A4169" s="28" t="s">
        <v>782</v>
      </c>
      <c r="B4169" s="239" t="s">
        <v>1666</v>
      </c>
      <c r="C4169" s="3"/>
      <c r="D4169" s="3"/>
      <c r="E4169" s="9" t="s">
        <v>278</v>
      </c>
      <c r="F4169" s="9" t="s">
        <v>278</v>
      </c>
      <c r="G4169" s="9" t="s">
        <v>278</v>
      </c>
      <c r="H4169" s="9" t="s">
        <v>278</v>
      </c>
      <c r="I4169" s="9">
        <v>0</v>
      </c>
      <c r="J4169" s="9" t="s">
        <v>278</v>
      </c>
      <c r="K4169" s="9">
        <v>560.40000000000146</v>
      </c>
      <c r="L4169" s="9">
        <v>434.69999999999709</v>
      </c>
      <c r="M4169" s="65">
        <v>594.40000000000009</v>
      </c>
      <c r="P4169" s="65">
        <f t="shared" si="114"/>
        <v>1589.4999999999986</v>
      </c>
    </row>
    <row r="4170" spans="1:21" ht="15">
      <c r="A4170" s="28" t="s">
        <v>783</v>
      </c>
      <c r="B4170" s="28" t="s">
        <v>639</v>
      </c>
      <c r="E4170" s="9" t="s">
        <v>278</v>
      </c>
      <c r="F4170" s="9" t="s">
        <v>278</v>
      </c>
      <c r="G4170" s="9" t="s">
        <v>278</v>
      </c>
      <c r="H4170" s="65">
        <v>259.40000000000327</v>
      </c>
      <c r="I4170" s="9">
        <v>0</v>
      </c>
      <c r="J4170" s="65">
        <v>288.69999999999709</v>
      </c>
      <c r="K4170" s="9">
        <v>313.09999999999854</v>
      </c>
      <c r="L4170" s="9">
        <v>699.80000000000291</v>
      </c>
      <c r="M4170" s="9" t="s">
        <v>278</v>
      </c>
      <c r="P4170" s="65">
        <f t="shared" si="114"/>
        <v>1561.0000000000018</v>
      </c>
    </row>
    <row r="4171" spans="1:21" ht="15">
      <c r="A4171" s="28" t="s">
        <v>784</v>
      </c>
      <c r="B4171" s="61" t="s">
        <v>35</v>
      </c>
      <c r="E4171" s="9">
        <v>351.2</v>
      </c>
      <c r="F4171" s="188">
        <v>379.6</v>
      </c>
      <c r="G4171" s="9">
        <v>647.20000000000005</v>
      </c>
      <c r="H4171" s="65">
        <v>181.69999999999527</v>
      </c>
      <c r="I4171" s="9">
        <v>0</v>
      </c>
      <c r="J4171" s="9" t="s">
        <v>278</v>
      </c>
      <c r="K4171" s="9" t="s">
        <v>278</v>
      </c>
      <c r="L4171" s="9" t="s">
        <v>278</v>
      </c>
      <c r="M4171" s="9" t="s">
        <v>278</v>
      </c>
      <c r="P4171" s="65">
        <f t="shared" si="114"/>
        <v>1559.6999999999953</v>
      </c>
      <c r="R4171" t="s">
        <v>293</v>
      </c>
    </row>
    <row r="4172" spans="1:21" ht="15">
      <c r="A4172" s="28" t="s">
        <v>785</v>
      </c>
      <c r="B4172" s="239" t="s">
        <v>1665</v>
      </c>
      <c r="C4172" s="3"/>
      <c r="D4172" s="3"/>
      <c r="E4172" s="9" t="s">
        <v>278</v>
      </c>
      <c r="F4172" s="9" t="s">
        <v>278</v>
      </c>
      <c r="G4172" s="9" t="s">
        <v>278</v>
      </c>
      <c r="H4172" s="9" t="s">
        <v>278</v>
      </c>
      <c r="I4172" s="9">
        <v>0</v>
      </c>
      <c r="J4172" s="9" t="s">
        <v>278</v>
      </c>
      <c r="K4172" s="9">
        <v>289.30000000000291</v>
      </c>
      <c r="L4172" s="9">
        <v>515.00000000000182</v>
      </c>
      <c r="M4172" s="90">
        <v>754.70000000000016</v>
      </c>
      <c r="P4172" s="65">
        <f t="shared" si="114"/>
        <v>1559.000000000005</v>
      </c>
      <c r="R4172" t="s">
        <v>293</v>
      </c>
    </row>
    <row r="4173" spans="1:21" ht="15">
      <c r="A4173" s="28" t="s">
        <v>786</v>
      </c>
      <c r="B4173" s="61" t="s">
        <v>2192</v>
      </c>
      <c r="C4173" s="3"/>
      <c r="D4173" s="3"/>
      <c r="E4173" s="9" t="s">
        <v>278</v>
      </c>
      <c r="F4173" s="9" t="s">
        <v>278</v>
      </c>
      <c r="G4173" s="9" t="s">
        <v>278</v>
      </c>
      <c r="H4173" s="9" t="s">
        <v>278</v>
      </c>
      <c r="I4173" s="9">
        <v>0</v>
      </c>
      <c r="J4173" s="9" t="s">
        <v>278</v>
      </c>
      <c r="K4173" s="9" t="s">
        <v>278</v>
      </c>
      <c r="L4173" s="9">
        <v>945.69999999999891</v>
      </c>
      <c r="M4173" s="65">
        <v>608.70000000000005</v>
      </c>
      <c r="N4173" s="65"/>
      <c r="P4173" s="65">
        <f t="shared" si="114"/>
        <v>1554.399999999999</v>
      </c>
    </row>
    <row r="4174" spans="1:21" ht="15">
      <c r="A4174" s="28" t="s">
        <v>787</v>
      </c>
      <c r="B4174" s="61" t="s">
        <v>178</v>
      </c>
      <c r="E4174" s="185">
        <v>993.9</v>
      </c>
      <c r="F4174" s="188">
        <v>516.79999999999995</v>
      </c>
      <c r="G4174" s="9" t="s">
        <v>278</v>
      </c>
      <c r="H4174" s="9" t="s">
        <v>278</v>
      </c>
      <c r="I4174" s="9">
        <v>0</v>
      </c>
      <c r="J4174" s="9" t="s">
        <v>278</v>
      </c>
      <c r="K4174" s="9" t="s">
        <v>278</v>
      </c>
      <c r="L4174" s="9" t="s">
        <v>278</v>
      </c>
      <c r="M4174" s="9" t="s">
        <v>278</v>
      </c>
      <c r="P4174" s="65">
        <f t="shared" si="114"/>
        <v>1510.6999999999998</v>
      </c>
      <c r="R4174" t="s">
        <v>355</v>
      </c>
      <c r="U4174" t="s">
        <v>1443</v>
      </c>
    </row>
    <row r="4175" spans="1:21" ht="15">
      <c r="A4175" s="28" t="s">
        <v>788</v>
      </c>
      <c r="B4175" s="239" t="s">
        <v>1667</v>
      </c>
      <c r="C4175" s="3"/>
      <c r="D4175" s="3"/>
      <c r="E4175" s="9" t="s">
        <v>278</v>
      </c>
      <c r="F4175" s="9" t="s">
        <v>278</v>
      </c>
      <c r="G4175" s="9" t="s">
        <v>278</v>
      </c>
      <c r="H4175" s="9" t="s">
        <v>278</v>
      </c>
      <c r="I4175" s="9">
        <v>0</v>
      </c>
      <c r="J4175" s="9" t="s">
        <v>278</v>
      </c>
      <c r="K4175" s="9">
        <v>219.50000000000364</v>
      </c>
      <c r="L4175" s="9">
        <v>1123.8000000000011</v>
      </c>
      <c r="M4175" s="65">
        <v>86.399999999999991</v>
      </c>
      <c r="P4175" s="65">
        <f t="shared" si="114"/>
        <v>1429.7000000000048</v>
      </c>
    </row>
    <row r="4176" spans="1:21" ht="15">
      <c r="A4176" s="28" t="s">
        <v>789</v>
      </c>
      <c r="B4176" s="178" t="s">
        <v>1341</v>
      </c>
      <c r="C4176" s="3"/>
      <c r="D4176" s="3"/>
      <c r="E4176" s="9" t="s">
        <v>278</v>
      </c>
      <c r="F4176" s="9" t="s">
        <v>278</v>
      </c>
      <c r="G4176" s="9" t="s">
        <v>278</v>
      </c>
      <c r="H4176" s="9" t="s">
        <v>278</v>
      </c>
      <c r="I4176" s="9">
        <v>0</v>
      </c>
      <c r="J4176" s="65">
        <v>427.89999999999964</v>
      </c>
      <c r="K4176" s="9">
        <v>315.79999999999563</v>
      </c>
      <c r="L4176" s="9">
        <v>673.60000000000036</v>
      </c>
      <c r="M4176" s="9" t="s">
        <v>278</v>
      </c>
      <c r="P4176" s="65">
        <f t="shared" si="114"/>
        <v>1417.2999999999956</v>
      </c>
    </row>
    <row r="4177" spans="1:18" ht="15">
      <c r="A4177" s="28" t="s">
        <v>790</v>
      </c>
      <c r="B4177" s="239" t="s">
        <v>1664</v>
      </c>
      <c r="C4177" s="3"/>
      <c r="D4177" s="3"/>
      <c r="E4177" s="9" t="s">
        <v>278</v>
      </c>
      <c r="F4177" s="9" t="s">
        <v>278</v>
      </c>
      <c r="G4177" s="9" t="s">
        <v>278</v>
      </c>
      <c r="H4177" s="9" t="s">
        <v>278</v>
      </c>
      <c r="I4177" s="9">
        <v>0</v>
      </c>
      <c r="J4177" s="9" t="s">
        <v>278</v>
      </c>
      <c r="K4177" s="9">
        <v>462.79999999999927</v>
      </c>
      <c r="L4177" s="9">
        <v>571.29999999999927</v>
      </c>
      <c r="M4177" s="65">
        <v>377.7</v>
      </c>
      <c r="P4177" s="65">
        <f t="shared" si="114"/>
        <v>1411.7999999999986</v>
      </c>
    </row>
    <row r="4178" spans="1:18" ht="15">
      <c r="A4178" s="28" t="s">
        <v>791</v>
      </c>
      <c r="B4178" s="178" t="s">
        <v>1350</v>
      </c>
      <c r="C4178" s="3"/>
      <c r="D4178" s="3"/>
      <c r="E4178" s="9" t="s">
        <v>278</v>
      </c>
      <c r="F4178" s="9" t="s">
        <v>278</v>
      </c>
      <c r="G4178" s="9" t="s">
        <v>278</v>
      </c>
      <c r="H4178" s="9" t="s">
        <v>278</v>
      </c>
      <c r="I4178" s="9">
        <v>0</v>
      </c>
      <c r="J4178" s="65">
        <v>486.89999999999964</v>
      </c>
      <c r="K4178" s="183">
        <v>904.89999999999964</v>
      </c>
      <c r="L4178" s="9" t="s">
        <v>278</v>
      </c>
      <c r="M4178" s="9" t="s">
        <v>278</v>
      </c>
      <c r="P4178" s="65">
        <f t="shared" si="114"/>
        <v>1391.7999999999993</v>
      </c>
      <c r="R4178" t="s">
        <v>300</v>
      </c>
    </row>
    <row r="4179" spans="1:18" ht="15">
      <c r="A4179" s="28" t="s">
        <v>792</v>
      </c>
      <c r="B4179" s="61" t="s">
        <v>2210</v>
      </c>
      <c r="C4179" s="3"/>
      <c r="D4179" s="3"/>
      <c r="E4179" s="9" t="s">
        <v>278</v>
      </c>
      <c r="F4179" s="9" t="s">
        <v>278</v>
      </c>
      <c r="G4179" s="9" t="s">
        <v>278</v>
      </c>
      <c r="H4179" s="9" t="s">
        <v>278</v>
      </c>
      <c r="I4179" s="9">
        <v>0</v>
      </c>
      <c r="J4179" s="9" t="s">
        <v>278</v>
      </c>
      <c r="K4179" s="9" t="s">
        <v>278</v>
      </c>
      <c r="L4179" s="9">
        <v>834.60000000000036</v>
      </c>
      <c r="M4179" s="65">
        <v>511.40000000000003</v>
      </c>
      <c r="N4179" s="65"/>
      <c r="P4179" s="65">
        <f t="shared" si="114"/>
        <v>1346.0000000000005</v>
      </c>
    </row>
    <row r="4180" spans="1:18" ht="15">
      <c r="A4180" s="28" t="s">
        <v>793</v>
      </c>
      <c r="B4180" s="239" t="s">
        <v>1671</v>
      </c>
      <c r="C4180" s="3"/>
      <c r="D4180" s="3"/>
      <c r="E4180" s="9" t="s">
        <v>278</v>
      </c>
      <c r="F4180" s="9" t="s">
        <v>278</v>
      </c>
      <c r="G4180" s="9" t="s">
        <v>278</v>
      </c>
      <c r="H4180" s="9" t="s">
        <v>278</v>
      </c>
      <c r="I4180" s="9">
        <v>0</v>
      </c>
      <c r="J4180" s="9" t="s">
        <v>278</v>
      </c>
      <c r="K4180" s="9">
        <v>301.69999999999709</v>
      </c>
      <c r="L4180" s="9">
        <v>624.79999999999382</v>
      </c>
      <c r="M4180" s="65">
        <v>413.6</v>
      </c>
      <c r="P4180" s="65">
        <f t="shared" si="114"/>
        <v>1340.0999999999908</v>
      </c>
    </row>
    <row r="4181" spans="1:18" ht="15">
      <c r="A4181" s="28" t="s">
        <v>794</v>
      </c>
      <c r="B4181" s="61" t="s">
        <v>2195</v>
      </c>
      <c r="C4181" s="3"/>
      <c r="D4181" s="3"/>
      <c r="E4181" s="9" t="s">
        <v>278</v>
      </c>
      <c r="F4181" s="9" t="s">
        <v>278</v>
      </c>
      <c r="G4181" s="9" t="s">
        <v>278</v>
      </c>
      <c r="H4181" s="9" t="s">
        <v>278</v>
      </c>
      <c r="I4181" s="9">
        <v>0</v>
      </c>
      <c r="J4181" s="9" t="s">
        <v>278</v>
      </c>
      <c r="K4181" s="9" t="s">
        <v>278</v>
      </c>
      <c r="L4181" s="9">
        <v>768.19999999999891</v>
      </c>
      <c r="M4181" s="65">
        <v>557.29999999999995</v>
      </c>
      <c r="N4181" s="65"/>
      <c r="P4181" s="65">
        <f t="shared" si="114"/>
        <v>1325.4999999999989</v>
      </c>
    </row>
    <row r="4182" spans="1:18" ht="15">
      <c r="A4182" s="28" t="s">
        <v>795</v>
      </c>
      <c r="B4182" s="61" t="s">
        <v>4</v>
      </c>
      <c r="E4182" s="9">
        <v>81</v>
      </c>
      <c r="F4182" s="9">
        <v>101.1</v>
      </c>
      <c r="G4182" s="9">
        <v>536.20000000000005</v>
      </c>
      <c r="H4182" s="65">
        <v>600.30000000000109</v>
      </c>
      <c r="I4182" s="9">
        <v>0</v>
      </c>
      <c r="J4182" s="9" t="s">
        <v>278</v>
      </c>
      <c r="K4182" s="9" t="s">
        <v>278</v>
      </c>
      <c r="L4182" s="9" t="s">
        <v>278</v>
      </c>
      <c r="M4182" s="9" t="s">
        <v>278</v>
      </c>
      <c r="P4182" s="65">
        <f t="shared" si="114"/>
        <v>1318.6000000000013</v>
      </c>
    </row>
    <row r="4183" spans="1:18" ht="15">
      <c r="A4183" s="28" t="s">
        <v>796</v>
      </c>
      <c r="B4183" s="239" t="s">
        <v>1650</v>
      </c>
      <c r="C4183" s="3"/>
      <c r="D4183" s="3"/>
      <c r="E4183" s="9" t="s">
        <v>278</v>
      </c>
      <c r="F4183" s="9" t="s">
        <v>278</v>
      </c>
      <c r="G4183" s="9" t="s">
        <v>278</v>
      </c>
      <c r="H4183" s="9" t="s">
        <v>278</v>
      </c>
      <c r="I4183" s="9">
        <v>0</v>
      </c>
      <c r="J4183" s="65">
        <v>156.5</v>
      </c>
      <c r="K4183" s="9">
        <v>579.30000000000109</v>
      </c>
      <c r="L4183" s="9">
        <v>229.50000000000364</v>
      </c>
      <c r="M4183" s="65">
        <v>344.9</v>
      </c>
      <c r="P4183" s="65">
        <f t="shared" si="114"/>
        <v>1310.2000000000048</v>
      </c>
    </row>
    <row r="4184" spans="1:18" ht="15">
      <c r="A4184" s="28" t="s">
        <v>797</v>
      </c>
      <c r="B4184" s="239" t="s">
        <v>2318</v>
      </c>
      <c r="C4184" s="3"/>
      <c r="D4184" s="3"/>
      <c r="E4184" s="9" t="s">
        <v>278</v>
      </c>
      <c r="F4184" s="9" t="s">
        <v>278</v>
      </c>
      <c r="G4184" s="9" t="s">
        <v>278</v>
      </c>
      <c r="H4184" s="9" t="s">
        <v>278</v>
      </c>
      <c r="I4184" s="9">
        <v>0</v>
      </c>
      <c r="J4184" s="9" t="s">
        <v>278</v>
      </c>
      <c r="K4184" s="9">
        <v>296.20000000000073</v>
      </c>
      <c r="L4184" s="9">
        <v>701.99999999999454</v>
      </c>
      <c r="M4184" s="65">
        <v>306.7</v>
      </c>
      <c r="P4184" s="65">
        <f t="shared" si="114"/>
        <v>1304.8999999999953</v>
      </c>
    </row>
    <row r="4185" spans="1:18" ht="15">
      <c r="A4185" s="28" t="s">
        <v>798</v>
      </c>
      <c r="B4185" s="61" t="s">
        <v>158</v>
      </c>
      <c r="E4185" s="9" t="s">
        <v>278</v>
      </c>
      <c r="F4185" s="9" t="s">
        <v>278</v>
      </c>
      <c r="G4185" s="9">
        <v>639.20000000000005</v>
      </c>
      <c r="H4185" s="65">
        <v>628.79999999999745</v>
      </c>
      <c r="I4185" s="9">
        <v>0</v>
      </c>
      <c r="J4185" s="9" t="s">
        <v>278</v>
      </c>
      <c r="K4185" s="9" t="s">
        <v>278</v>
      </c>
      <c r="L4185" s="9" t="s">
        <v>278</v>
      </c>
      <c r="M4185" s="9" t="s">
        <v>278</v>
      </c>
      <c r="P4185" s="65">
        <f t="shared" si="114"/>
        <v>1267.9999999999975</v>
      </c>
    </row>
    <row r="4186" spans="1:18" ht="15">
      <c r="A4186" s="28" t="s">
        <v>799</v>
      </c>
      <c r="B4186" s="239" t="s">
        <v>1690</v>
      </c>
      <c r="C4186" s="3"/>
      <c r="D4186" s="3"/>
      <c r="E4186" s="9" t="s">
        <v>278</v>
      </c>
      <c r="F4186" s="9" t="s">
        <v>278</v>
      </c>
      <c r="G4186" s="9" t="s">
        <v>278</v>
      </c>
      <c r="H4186" s="9" t="s">
        <v>278</v>
      </c>
      <c r="I4186" s="9">
        <v>0</v>
      </c>
      <c r="J4186" s="9" t="s">
        <v>278</v>
      </c>
      <c r="K4186" s="9">
        <v>438</v>
      </c>
      <c r="L4186" s="9">
        <v>227.29999999999382</v>
      </c>
      <c r="M4186" s="65">
        <v>547.39999999999986</v>
      </c>
      <c r="P4186" s="65">
        <f t="shared" si="114"/>
        <v>1212.6999999999937</v>
      </c>
    </row>
    <row r="4187" spans="1:18" ht="15">
      <c r="A4187" s="28" t="s">
        <v>800</v>
      </c>
      <c r="B4187" s="61" t="s">
        <v>2199</v>
      </c>
      <c r="C4187" s="3"/>
      <c r="D4187" s="3"/>
      <c r="E4187" s="9" t="s">
        <v>278</v>
      </c>
      <c r="F4187" s="9" t="s">
        <v>278</v>
      </c>
      <c r="G4187" s="9" t="s">
        <v>278</v>
      </c>
      <c r="H4187" s="9" t="s">
        <v>278</v>
      </c>
      <c r="I4187" s="9">
        <v>0</v>
      </c>
      <c r="J4187" s="9" t="s">
        <v>278</v>
      </c>
      <c r="K4187" s="9" t="s">
        <v>278</v>
      </c>
      <c r="L4187" s="9">
        <v>563.19999999999527</v>
      </c>
      <c r="M4187" s="65">
        <v>648</v>
      </c>
      <c r="N4187" s="65"/>
      <c r="P4187" s="65">
        <f t="shared" si="114"/>
        <v>1211.1999999999953</v>
      </c>
    </row>
    <row r="4188" spans="1:18" ht="15">
      <c r="A4188" s="28" t="s">
        <v>801</v>
      </c>
      <c r="B4188" s="61" t="s">
        <v>2198</v>
      </c>
      <c r="C4188" s="3"/>
      <c r="D4188" s="3"/>
      <c r="E4188" s="9" t="s">
        <v>278</v>
      </c>
      <c r="F4188" s="9" t="s">
        <v>278</v>
      </c>
      <c r="G4188" s="9" t="s">
        <v>278</v>
      </c>
      <c r="H4188" s="9" t="s">
        <v>278</v>
      </c>
      <c r="I4188" s="9">
        <v>0</v>
      </c>
      <c r="J4188" s="9" t="s">
        <v>278</v>
      </c>
      <c r="K4188" s="9" t="s">
        <v>278</v>
      </c>
      <c r="L4188" s="9">
        <v>656.40000000000146</v>
      </c>
      <c r="M4188" s="65">
        <v>533.6</v>
      </c>
      <c r="N4188" s="65"/>
      <c r="P4188" s="65">
        <f t="shared" si="114"/>
        <v>1190.0000000000014</v>
      </c>
    </row>
    <row r="4189" spans="1:18" ht="15">
      <c r="A4189" s="28" t="s">
        <v>802</v>
      </c>
      <c r="B4189" s="239" t="s">
        <v>1693</v>
      </c>
      <c r="C4189" s="3"/>
      <c r="D4189" s="3"/>
      <c r="E4189" s="9" t="s">
        <v>278</v>
      </c>
      <c r="F4189" s="9" t="s">
        <v>278</v>
      </c>
      <c r="G4189" s="9" t="s">
        <v>278</v>
      </c>
      <c r="H4189" s="9" t="s">
        <v>278</v>
      </c>
      <c r="I4189" s="9">
        <v>0</v>
      </c>
      <c r="J4189" s="9" t="s">
        <v>278</v>
      </c>
      <c r="K4189" s="9">
        <v>334.80000000000291</v>
      </c>
      <c r="L4189" s="9">
        <v>482.49999999999818</v>
      </c>
      <c r="M4189" s="65">
        <v>370.29999999999995</v>
      </c>
      <c r="P4189" s="65">
        <f t="shared" si="114"/>
        <v>1187.600000000001</v>
      </c>
    </row>
    <row r="4190" spans="1:18" ht="15">
      <c r="A4190" s="28" t="s">
        <v>803</v>
      </c>
      <c r="B4190" s="239" t="s">
        <v>1656</v>
      </c>
      <c r="C4190" s="3"/>
      <c r="D4190" s="3"/>
      <c r="E4190" s="9" t="s">
        <v>278</v>
      </c>
      <c r="F4190" s="9" t="s">
        <v>278</v>
      </c>
      <c r="G4190" s="9" t="s">
        <v>278</v>
      </c>
      <c r="H4190" s="9" t="s">
        <v>278</v>
      </c>
      <c r="I4190" s="9">
        <v>0</v>
      </c>
      <c r="J4190" s="65">
        <v>645.90000000000146</v>
      </c>
      <c r="K4190" s="9">
        <v>498.89999999999236</v>
      </c>
      <c r="L4190" s="9" t="s">
        <v>278</v>
      </c>
      <c r="M4190" s="9" t="s">
        <v>278</v>
      </c>
      <c r="P4190" s="65">
        <f t="shared" si="114"/>
        <v>1144.7999999999938</v>
      </c>
    </row>
    <row r="4191" spans="1:18" ht="15">
      <c r="A4191" s="28" t="s">
        <v>804</v>
      </c>
      <c r="B4191" s="61" t="s">
        <v>2209</v>
      </c>
      <c r="C4191" s="3"/>
      <c r="D4191" s="3"/>
      <c r="E4191" s="9" t="s">
        <v>278</v>
      </c>
      <c r="F4191" s="9" t="s">
        <v>278</v>
      </c>
      <c r="G4191" s="9" t="s">
        <v>278</v>
      </c>
      <c r="H4191" s="9" t="s">
        <v>278</v>
      </c>
      <c r="I4191" s="9">
        <v>0</v>
      </c>
      <c r="J4191" s="9" t="s">
        <v>278</v>
      </c>
      <c r="K4191" s="9" t="s">
        <v>278</v>
      </c>
      <c r="L4191" s="9">
        <v>749</v>
      </c>
      <c r="M4191" s="65">
        <v>341.70000000000005</v>
      </c>
      <c r="N4191" s="65"/>
      <c r="P4191" s="65">
        <f t="shared" si="114"/>
        <v>1090.7</v>
      </c>
    </row>
    <row r="4192" spans="1:18" ht="15">
      <c r="A4192" s="28" t="s">
        <v>805</v>
      </c>
      <c r="B4192" s="61" t="s">
        <v>2207</v>
      </c>
      <c r="C4192" s="3"/>
      <c r="D4192" s="3"/>
      <c r="E4192" s="9" t="s">
        <v>278</v>
      </c>
      <c r="F4192" s="9" t="s">
        <v>278</v>
      </c>
      <c r="G4192" s="9" t="s">
        <v>278</v>
      </c>
      <c r="H4192" s="9" t="s">
        <v>278</v>
      </c>
      <c r="I4192" s="9">
        <v>0</v>
      </c>
      <c r="J4192" s="9" t="s">
        <v>278</v>
      </c>
      <c r="K4192" s="9" t="s">
        <v>278</v>
      </c>
      <c r="L4192" s="9">
        <v>443.20000000000255</v>
      </c>
      <c r="M4192" s="65">
        <v>641</v>
      </c>
      <c r="N4192" s="65"/>
      <c r="P4192" s="65">
        <f t="shared" si="114"/>
        <v>1084.2000000000025</v>
      </c>
    </row>
    <row r="4193" spans="1:18" ht="15">
      <c r="A4193" s="28" t="s">
        <v>806</v>
      </c>
      <c r="B4193" s="61" t="s">
        <v>2724</v>
      </c>
      <c r="C4193" s="3"/>
      <c r="D4193" s="3"/>
      <c r="E4193" s="9" t="s">
        <v>278</v>
      </c>
      <c r="F4193" s="9" t="s">
        <v>278</v>
      </c>
      <c r="G4193" s="9" t="s">
        <v>278</v>
      </c>
      <c r="H4193" s="9" t="s">
        <v>278</v>
      </c>
      <c r="I4193" s="9">
        <v>0</v>
      </c>
      <c r="J4193" s="9" t="s">
        <v>278</v>
      </c>
      <c r="K4193" s="9" t="s">
        <v>278</v>
      </c>
      <c r="L4193" s="9" t="s">
        <v>278</v>
      </c>
      <c r="M4193" s="375">
        <v>1073.2</v>
      </c>
      <c r="P4193" s="65">
        <f t="shared" si="114"/>
        <v>1073.2</v>
      </c>
      <c r="R4193" t="s">
        <v>300</v>
      </c>
    </row>
    <row r="4194" spans="1:18" ht="15">
      <c r="A4194" s="28" t="s">
        <v>807</v>
      </c>
      <c r="B4194" s="239" t="s">
        <v>1654</v>
      </c>
      <c r="C4194" s="3"/>
      <c r="D4194" s="3"/>
      <c r="E4194" s="9" t="s">
        <v>278</v>
      </c>
      <c r="F4194" s="9" t="s">
        <v>278</v>
      </c>
      <c r="G4194" s="9" t="s">
        <v>278</v>
      </c>
      <c r="H4194" s="9" t="s">
        <v>278</v>
      </c>
      <c r="I4194" s="9">
        <v>0</v>
      </c>
      <c r="J4194" s="65">
        <v>386.20000000000437</v>
      </c>
      <c r="K4194" s="9">
        <v>42.799999999997453</v>
      </c>
      <c r="L4194" s="9">
        <v>507.99999999999636</v>
      </c>
      <c r="M4194" s="65">
        <v>85.600000000000009</v>
      </c>
      <c r="P4194" s="65">
        <f t="shared" si="114"/>
        <v>1022.5999999999982</v>
      </c>
    </row>
    <row r="4195" spans="1:18" ht="15">
      <c r="A4195" s="28" t="s">
        <v>808</v>
      </c>
      <c r="B4195" s="61" t="s">
        <v>649</v>
      </c>
      <c r="E4195" s="9" t="s">
        <v>278</v>
      </c>
      <c r="F4195" s="9" t="s">
        <v>278</v>
      </c>
      <c r="G4195" s="9" t="s">
        <v>278</v>
      </c>
      <c r="H4195" s="90">
        <v>1016.0000000000018</v>
      </c>
      <c r="I4195" s="9">
        <v>0</v>
      </c>
      <c r="J4195" s="9" t="s">
        <v>278</v>
      </c>
      <c r="K4195" s="9" t="s">
        <v>278</v>
      </c>
      <c r="L4195" s="9" t="s">
        <v>278</v>
      </c>
      <c r="M4195" s="9" t="s">
        <v>278</v>
      </c>
      <c r="P4195" s="65">
        <f t="shared" si="114"/>
        <v>1016.0000000000018</v>
      </c>
      <c r="R4195" t="s">
        <v>283</v>
      </c>
    </row>
    <row r="4196" spans="1:18" ht="15">
      <c r="A4196" s="28" t="s">
        <v>809</v>
      </c>
      <c r="B4196" s="61" t="s">
        <v>2204</v>
      </c>
      <c r="C4196" s="3"/>
      <c r="D4196" s="3"/>
      <c r="E4196" s="9" t="s">
        <v>278</v>
      </c>
      <c r="F4196" s="9" t="s">
        <v>278</v>
      </c>
      <c r="G4196" s="9" t="s">
        <v>278</v>
      </c>
      <c r="H4196" s="9" t="s">
        <v>278</v>
      </c>
      <c r="I4196" s="9">
        <v>0</v>
      </c>
      <c r="J4196" s="9" t="s">
        <v>278</v>
      </c>
      <c r="K4196" s="9" t="s">
        <v>278</v>
      </c>
      <c r="L4196" s="9">
        <v>994.00000000000182</v>
      </c>
      <c r="M4196" s="9" t="s">
        <v>278</v>
      </c>
      <c r="N4196" s="65"/>
      <c r="P4196" s="65">
        <f t="shared" si="114"/>
        <v>994.00000000000182</v>
      </c>
    </row>
    <row r="4197" spans="1:18" ht="15">
      <c r="A4197" s="28" t="s">
        <v>810</v>
      </c>
      <c r="B4197" s="61" t="s">
        <v>2206</v>
      </c>
      <c r="C4197" s="3"/>
      <c r="D4197" s="3"/>
      <c r="E4197" s="9" t="s">
        <v>278</v>
      </c>
      <c r="F4197" s="9" t="s">
        <v>278</v>
      </c>
      <c r="G4197" s="9" t="s">
        <v>278</v>
      </c>
      <c r="H4197" s="9" t="s">
        <v>278</v>
      </c>
      <c r="I4197" s="9">
        <v>0</v>
      </c>
      <c r="J4197" s="9" t="s">
        <v>278</v>
      </c>
      <c r="K4197" s="9" t="s">
        <v>278</v>
      </c>
      <c r="L4197" s="9">
        <v>699.30000000000109</v>
      </c>
      <c r="M4197" s="65">
        <v>288.7</v>
      </c>
      <c r="N4197" s="65"/>
      <c r="P4197" s="65">
        <f t="shared" si="114"/>
        <v>988.00000000000114</v>
      </c>
    </row>
    <row r="4198" spans="1:18" ht="15">
      <c r="A4198" s="28" t="s">
        <v>811</v>
      </c>
      <c r="B4198" s="61" t="s">
        <v>2211</v>
      </c>
      <c r="C4198" s="3"/>
      <c r="D4198" s="3"/>
      <c r="E4198" s="9" t="s">
        <v>278</v>
      </c>
      <c r="F4198" s="9" t="s">
        <v>278</v>
      </c>
      <c r="G4198" s="9" t="s">
        <v>278</v>
      </c>
      <c r="H4198" s="9" t="s">
        <v>278</v>
      </c>
      <c r="I4198" s="9">
        <v>0</v>
      </c>
      <c r="J4198" s="9" t="s">
        <v>278</v>
      </c>
      <c r="K4198" s="9" t="s">
        <v>278</v>
      </c>
      <c r="L4198" s="9">
        <v>620.09999999999673</v>
      </c>
      <c r="M4198" s="65">
        <v>356.2</v>
      </c>
      <c r="N4198" s="65"/>
      <c r="P4198" s="65">
        <f t="shared" ref="P4198:P4229" si="115">SUM(E4198:M4198)</f>
        <v>976.29999999999677</v>
      </c>
    </row>
    <row r="4199" spans="1:18" ht="15">
      <c r="A4199" s="28" t="s">
        <v>812</v>
      </c>
      <c r="B4199" s="61" t="s">
        <v>2208</v>
      </c>
      <c r="C4199" s="3"/>
      <c r="D4199" s="3"/>
      <c r="E4199" s="9" t="s">
        <v>278</v>
      </c>
      <c r="F4199" s="9" t="s">
        <v>278</v>
      </c>
      <c r="G4199" s="9" t="s">
        <v>278</v>
      </c>
      <c r="H4199" s="9" t="s">
        <v>278</v>
      </c>
      <c r="I4199" s="9">
        <v>0</v>
      </c>
      <c r="J4199" s="9" t="s">
        <v>278</v>
      </c>
      <c r="K4199" s="9" t="s">
        <v>278</v>
      </c>
      <c r="L4199" s="9">
        <v>804.39999999999964</v>
      </c>
      <c r="M4199" s="65">
        <v>143.80000000000001</v>
      </c>
      <c r="N4199" s="65"/>
      <c r="P4199" s="65">
        <f t="shared" si="115"/>
        <v>948.19999999999959</v>
      </c>
    </row>
    <row r="4200" spans="1:18" ht="15">
      <c r="A4200" s="28" t="s">
        <v>813</v>
      </c>
      <c r="B4200" s="61" t="s">
        <v>2193</v>
      </c>
      <c r="C4200" s="3"/>
      <c r="D4200" s="3"/>
      <c r="E4200" s="9" t="s">
        <v>278</v>
      </c>
      <c r="F4200" s="9" t="s">
        <v>278</v>
      </c>
      <c r="G4200" s="9" t="s">
        <v>278</v>
      </c>
      <c r="H4200" s="9" t="s">
        <v>278</v>
      </c>
      <c r="I4200" s="9">
        <v>0</v>
      </c>
      <c r="J4200" s="9" t="s">
        <v>278</v>
      </c>
      <c r="K4200" s="9" t="s">
        <v>278</v>
      </c>
      <c r="L4200" s="9">
        <v>473.50000000000182</v>
      </c>
      <c r="M4200" s="65">
        <v>450</v>
      </c>
      <c r="N4200" s="65"/>
      <c r="P4200" s="65">
        <f t="shared" si="115"/>
        <v>923.50000000000182</v>
      </c>
    </row>
    <row r="4201" spans="1:18" ht="15">
      <c r="A4201" s="28" t="s">
        <v>814</v>
      </c>
      <c r="B4201" s="61" t="s">
        <v>2212</v>
      </c>
      <c r="C4201" s="3"/>
      <c r="D4201" s="3"/>
      <c r="E4201" s="9" t="s">
        <v>278</v>
      </c>
      <c r="F4201" s="9" t="s">
        <v>278</v>
      </c>
      <c r="G4201" s="9" t="s">
        <v>278</v>
      </c>
      <c r="H4201" s="9" t="s">
        <v>278</v>
      </c>
      <c r="I4201" s="9">
        <v>0</v>
      </c>
      <c r="J4201" s="9" t="s">
        <v>278</v>
      </c>
      <c r="K4201" s="9" t="s">
        <v>278</v>
      </c>
      <c r="L4201" s="9">
        <v>765.70000000000255</v>
      </c>
      <c r="M4201" s="65">
        <v>153</v>
      </c>
      <c r="N4201" s="65"/>
      <c r="P4201" s="65">
        <f t="shared" si="115"/>
        <v>918.70000000000255</v>
      </c>
    </row>
    <row r="4202" spans="1:18" ht="15">
      <c r="A4202" s="28" t="s">
        <v>1946</v>
      </c>
      <c r="B4202" s="61" t="s">
        <v>2213</v>
      </c>
      <c r="C4202" s="3"/>
      <c r="D4202" s="3"/>
      <c r="E4202" s="9" t="s">
        <v>278</v>
      </c>
      <c r="F4202" s="9" t="s">
        <v>278</v>
      </c>
      <c r="G4202" s="9" t="s">
        <v>278</v>
      </c>
      <c r="H4202" s="9" t="s">
        <v>278</v>
      </c>
      <c r="I4202" s="9">
        <v>0</v>
      </c>
      <c r="J4202" s="9" t="s">
        <v>278</v>
      </c>
      <c r="K4202" s="9" t="s">
        <v>278</v>
      </c>
      <c r="L4202" s="9">
        <v>636.09999999999491</v>
      </c>
      <c r="M4202" s="65">
        <v>277.3</v>
      </c>
      <c r="N4202" s="65"/>
      <c r="P4202" s="65">
        <f t="shared" si="115"/>
        <v>913.39999999999486</v>
      </c>
    </row>
    <row r="4203" spans="1:18" ht="15">
      <c r="A4203" s="28" t="s">
        <v>2165</v>
      </c>
      <c r="B4203" s="61" t="s">
        <v>2200</v>
      </c>
      <c r="C4203" s="3"/>
      <c r="D4203" s="3"/>
      <c r="E4203" s="9" t="s">
        <v>278</v>
      </c>
      <c r="F4203" s="9" t="s">
        <v>278</v>
      </c>
      <c r="G4203" s="9" t="s">
        <v>278</v>
      </c>
      <c r="H4203" s="9" t="s">
        <v>278</v>
      </c>
      <c r="I4203" s="9">
        <v>0</v>
      </c>
      <c r="J4203" s="9" t="s">
        <v>278</v>
      </c>
      <c r="K4203" s="9" t="s">
        <v>278</v>
      </c>
      <c r="L4203" s="9">
        <v>359.40000000000509</v>
      </c>
      <c r="M4203" s="65">
        <v>525</v>
      </c>
      <c r="N4203" s="65"/>
      <c r="P4203" s="65">
        <f t="shared" si="115"/>
        <v>884.40000000000509</v>
      </c>
    </row>
    <row r="4204" spans="1:18" ht="15">
      <c r="A4204" s="28" t="s">
        <v>2166</v>
      </c>
      <c r="B4204" s="61" t="s">
        <v>2721</v>
      </c>
      <c r="C4204" s="3"/>
      <c r="D4204" s="3"/>
      <c r="E4204" s="9" t="s">
        <v>278</v>
      </c>
      <c r="F4204" s="9" t="s">
        <v>278</v>
      </c>
      <c r="G4204" s="9" t="s">
        <v>278</v>
      </c>
      <c r="H4204" s="9" t="s">
        <v>278</v>
      </c>
      <c r="I4204" s="9">
        <v>0</v>
      </c>
      <c r="J4204" s="9" t="s">
        <v>278</v>
      </c>
      <c r="K4204" s="9" t="s">
        <v>278</v>
      </c>
      <c r="L4204" s="9" t="s">
        <v>278</v>
      </c>
      <c r="M4204" s="90">
        <v>871.9</v>
      </c>
      <c r="P4204" s="65">
        <f t="shared" si="115"/>
        <v>871.9</v>
      </c>
      <c r="R4204" t="s">
        <v>284</v>
      </c>
    </row>
    <row r="4205" spans="1:18" ht="15">
      <c r="A4205" s="28" t="s">
        <v>2167</v>
      </c>
      <c r="B4205" s="239" t="s">
        <v>2190</v>
      </c>
      <c r="C4205" s="3"/>
      <c r="D4205" s="3"/>
      <c r="E4205" s="9" t="s">
        <v>278</v>
      </c>
      <c r="F4205" s="9" t="s">
        <v>278</v>
      </c>
      <c r="G4205" s="9" t="s">
        <v>278</v>
      </c>
      <c r="H4205" s="9" t="s">
        <v>278</v>
      </c>
      <c r="I4205" s="9">
        <v>0</v>
      </c>
      <c r="J4205" s="9" t="s">
        <v>278</v>
      </c>
      <c r="K4205" s="9" t="s">
        <v>278</v>
      </c>
      <c r="L4205" s="9">
        <v>370.899999999996</v>
      </c>
      <c r="M4205" s="65">
        <v>497.40000000000009</v>
      </c>
      <c r="N4205" s="65"/>
      <c r="P4205" s="65">
        <f t="shared" si="115"/>
        <v>868.29999999999609</v>
      </c>
    </row>
    <row r="4206" spans="1:18" ht="15">
      <c r="A4206" s="28" t="s">
        <v>2168</v>
      </c>
      <c r="B4206" s="61" t="s">
        <v>2202</v>
      </c>
      <c r="C4206" s="3"/>
      <c r="D4206" s="3"/>
      <c r="E4206" s="9" t="s">
        <v>278</v>
      </c>
      <c r="F4206" s="9" t="s">
        <v>278</v>
      </c>
      <c r="G4206" s="9" t="s">
        <v>278</v>
      </c>
      <c r="H4206" s="9" t="s">
        <v>278</v>
      </c>
      <c r="I4206" s="9">
        <v>0</v>
      </c>
      <c r="J4206" s="9" t="s">
        <v>278</v>
      </c>
      <c r="K4206" s="9" t="s">
        <v>278</v>
      </c>
      <c r="L4206" s="9">
        <v>455.20000000000073</v>
      </c>
      <c r="M4206" s="65">
        <v>373.1</v>
      </c>
      <c r="N4206" s="65"/>
      <c r="P4206" s="65">
        <f t="shared" si="115"/>
        <v>828.30000000000075</v>
      </c>
    </row>
    <row r="4207" spans="1:18" ht="15">
      <c r="A4207" s="28" t="s">
        <v>2169</v>
      </c>
      <c r="B4207" s="61" t="s">
        <v>2705</v>
      </c>
      <c r="C4207" s="3"/>
      <c r="D4207" s="3"/>
      <c r="E4207" s="9" t="s">
        <v>278</v>
      </c>
      <c r="F4207" s="9" t="s">
        <v>278</v>
      </c>
      <c r="G4207" s="9" t="s">
        <v>278</v>
      </c>
      <c r="H4207" s="9" t="s">
        <v>278</v>
      </c>
      <c r="I4207" s="9">
        <v>0</v>
      </c>
      <c r="J4207" s="9" t="s">
        <v>278</v>
      </c>
      <c r="K4207" s="9" t="s">
        <v>278</v>
      </c>
      <c r="L4207" s="9" t="s">
        <v>278</v>
      </c>
      <c r="M4207" s="90">
        <v>811</v>
      </c>
      <c r="P4207" s="65">
        <f t="shared" si="115"/>
        <v>811</v>
      </c>
      <c r="R4207" t="s">
        <v>287</v>
      </c>
    </row>
    <row r="4208" spans="1:18" ht="15">
      <c r="A4208" s="28" t="s">
        <v>2170</v>
      </c>
      <c r="B4208" s="61" t="s">
        <v>180</v>
      </c>
      <c r="C4208" s="3"/>
      <c r="D4208" s="3"/>
      <c r="E4208" s="9" t="s">
        <v>278</v>
      </c>
      <c r="F4208" s="9" t="s">
        <v>278</v>
      </c>
      <c r="G4208" s="9" t="s">
        <v>278</v>
      </c>
      <c r="H4208" s="9" t="s">
        <v>278</v>
      </c>
      <c r="I4208" s="9">
        <v>0</v>
      </c>
      <c r="J4208" s="9" t="s">
        <v>278</v>
      </c>
      <c r="K4208" s="9" t="s">
        <v>278</v>
      </c>
      <c r="L4208" s="9">
        <v>443.19999999999527</v>
      </c>
      <c r="M4208" s="65">
        <v>358.79999999999995</v>
      </c>
      <c r="N4208" s="65"/>
      <c r="P4208" s="65">
        <f t="shared" si="115"/>
        <v>801.99999999999523</v>
      </c>
    </row>
    <row r="4209" spans="1:18" ht="15">
      <c r="A4209" s="28" t="s">
        <v>2171</v>
      </c>
      <c r="B4209" s="239" t="s">
        <v>1692</v>
      </c>
      <c r="C4209" s="3"/>
      <c r="D4209" s="3"/>
      <c r="E4209" s="9" t="s">
        <v>278</v>
      </c>
      <c r="F4209" s="9" t="s">
        <v>278</v>
      </c>
      <c r="G4209" s="9" t="s">
        <v>278</v>
      </c>
      <c r="H4209" s="9" t="s">
        <v>278</v>
      </c>
      <c r="I4209" s="9">
        <v>0</v>
      </c>
      <c r="J4209" s="9" t="s">
        <v>278</v>
      </c>
      <c r="K4209" s="9">
        <v>229.60000000000582</v>
      </c>
      <c r="L4209" s="9">
        <v>549.39999999999782</v>
      </c>
      <c r="M4209" s="9" t="s">
        <v>278</v>
      </c>
      <c r="P4209" s="65">
        <f t="shared" si="115"/>
        <v>779.00000000000364</v>
      </c>
    </row>
    <row r="4210" spans="1:18" ht="15">
      <c r="A4210" s="28" t="s">
        <v>2172</v>
      </c>
      <c r="B4210" s="61" t="s">
        <v>2194</v>
      </c>
      <c r="C4210" s="3"/>
      <c r="D4210" s="3"/>
      <c r="E4210" s="9" t="s">
        <v>278</v>
      </c>
      <c r="F4210" s="9" t="s">
        <v>278</v>
      </c>
      <c r="G4210" s="9" t="s">
        <v>278</v>
      </c>
      <c r="H4210" s="9" t="s">
        <v>278</v>
      </c>
      <c r="I4210" s="9">
        <v>0</v>
      </c>
      <c r="J4210" s="9" t="s">
        <v>278</v>
      </c>
      <c r="K4210" s="9" t="s">
        <v>278</v>
      </c>
      <c r="L4210" s="9">
        <v>544.89999999999782</v>
      </c>
      <c r="M4210" s="65">
        <v>214.79999999999998</v>
      </c>
      <c r="N4210" s="65"/>
      <c r="P4210" s="65">
        <f t="shared" si="115"/>
        <v>759.69999999999777</v>
      </c>
    </row>
    <row r="4211" spans="1:18" ht="15">
      <c r="A4211" s="28" t="s">
        <v>2173</v>
      </c>
      <c r="B4211" s="61" t="s">
        <v>2201</v>
      </c>
      <c r="C4211" s="3"/>
      <c r="D4211" s="3"/>
      <c r="E4211" s="9" t="s">
        <v>278</v>
      </c>
      <c r="F4211" s="9" t="s">
        <v>278</v>
      </c>
      <c r="G4211" s="9" t="s">
        <v>278</v>
      </c>
      <c r="H4211" s="9" t="s">
        <v>278</v>
      </c>
      <c r="I4211" s="9">
        <v>0</v>
      </c>
      <c r="J4211" s="9" t="s">
        <v>278</v>
      </c>
      <c r="K4211" s="9" t="s">
        <v>278</v>
      </c>
      <c r="L4211" s="9">
        <v>520.50000000000364</v>
      </c>
      <c r="M4211" s="65">
        <v>176.20000000000002</v>
      </c>
      <c r="N4211" s="65"/>
      <c r="P4211" s="65">
        <f t="shared" si="115"/>
        <v>696.70000000000368</v>
      </c>
    </row>
    <row r="4212" spans="1:18" ht="15">
      <c r="A4212" s="28" t="s">
        <v>2174</v>
      </c>
      <c r="B4212" s="61" t="s">
        <v>2205</v>
      </c>
      <c r="C4212" s="3"/>
      <c r="D4212" s="3"/>
      <c r="E4212" s="9" t="s">
        <v>278</v>
      </c>
      <c r="F4212" s="9" t="s">
        <v>278</v>
      </c>
      <c r="G4212" s="9" t="s">
        <v>278</v>
      </c>
      <c r="H4212" s="9" t="s">
        <v>278</v>
      </c>
      <c r="I4212" s="9">
        <v>0</v>
      </c>
      <c r="J4212" s="9" t="s">
        <v>278</v>
      </c>
      <c r="K4212" s="9" t="s">
        <v>278</v>
      </c>
      <c r="L4212" s="9">
        <v>465.84999999999309</v>
      </c>
      <c r="M4212" s="65">
        <v>226.99999999999997</v>
      </c>
      <c r="N4212" s="65"/>
      <c r="P4212" s="65">
        <f t="shared" si="115"/>
        <v>692.84999999999309</v>
      </c>
    </row>
    <row r="4213" spans="1:18" ht="15">
      <c r="A4213" s="28" t="s">
        <v>2175</v>
      </c>
      <c r="B4213" s="61" t="s">
        <v>2196</v>
      </c>
      <c r="C4213" s="3"/>
      <c r="D4213" s="3"/>
      <c r="E4213" s="9" t="s">
        <v>278</v>
      </c>
      <c r="F4213" s="9" t="s">
        <v>278</v>
      </c>
      <c r="G4213" s="9" t="s">
        <v>278</v>
      </c>
      <c r="H4213" s="9" t="s">
        <v>278</v>
      </c>
      <c r="I4213" s="9">
        <v>0</v>
      </c>
      <c r="J4213" s="9" t="s">
        <v>278</v>
      </c>
      <c r="K4213" s="9" t="s">
        <v>278</v>
      </c>
      <c r="L4213" s="9">
        <v>553.50000000000364</v>
      </c>
      <c r="M4213" s="65">
        <v>132.6</v>
      </c>
      <c r="N4213" s="65"/>
      <c r="P4213" s="65">
        <f t="shared" si="115"/>
        <v>686.10000000000366</v>
      </c>
    </row>
    <row r="4214" spans="1:18" ht="15">
      <c r="A4214" s="28" t="s">
        <v>2176</v>
      </c>
      <c r="B4214" s="61" t="s">
        <v>688</v>
      </c>
      <c r="E4214" s="9" t="s">
        <v>278</v>
      </c>
      <c r="F4214" s="9" t="s">
        <v>278</v>
      </c>
      <c r="G4214" s="9" t="s">
        <v>278</v>
      </c>
      <c r="H4214" s="65">
        <v>684.29999999999745</v>
      </c>
      <c r="I4214" s="9">
        <v>0</v>
      </c>
      <c r="J4214" s="9" t="s">
        <v>278</v>
      </c>
      <c r="K4214" s="9" t="s">
        <v>278</v>
      </c>
      <c r="L4214" s="9" t="s">
        <v>278</v>
      </c>
      <c r="M4214" s="9" t="s">
        <v>278</v>
      </c>
      <c r="P4214" s="65">
        <f t="shared" si="115"/>
        <v>684.29999999999745</v>
      </c>
    </row>
    <row r="4215" spans="1:18" ht="15">
      <c r="A4215" s="28" t="s">
        <v>2177</v>
      </c>
      <c r="B4215" s="61" t="s">
        <v>2720</v>
      </c>
      <c r="C4215" s="3"/>
      <c r="D4215" s="3"/>
      <c r="E4215" s="9" t="s">
        <v>278</v>
      </c>
      <c r="F4215" s="9" t="s">
        <v>278</v>
      </c>
      <c r="G4215" s="9" t="s">
        <v>278</v>
      </c>
      <c r="H4215" s="9" t="s">
        <v>278</v>
      </c>
      <c r="I4215" s="9">
        <v>0</v>
      </c>
      <c r="J4215" s="9" t="s">
        <v>278</v>
      </c>
      <c r="K4215" s="9" t="s">
        <v>278</v>
      </c>
      <c r="L4215" s="9" t="s">
        <v>278</v>
      </c>
      <c r="M4215" s="65">
        <v>676.9</v>
      </c>
      <c r="P4215" s="65">
        <f t="shared" si="115"/>
        <v>676.9</v>
      </c>
    </row>
    <row r="4216" spans="1:18" ht="15">
      <c r="A4216" s="28" t="s">
        <v>2178</v>
      </c>
      <c r="B4216" s="61" t="s">
        <v>179</v>
      </c>
      <c r="E4216" s="188">
        <v>636.9</v>
      </c>
      <c r="F4216" s="9" t="s">
        <v>278</v>
      </c>
      <c r="G4216" s="9" t="s">
        <v>278</v>
      </c>
      <c r="H4216" s="9" t="s">
        <v>278</v>
      </c>
      <c r="I4216" s="9">
        <v>0</v>
      </c>
      <c r="J4216" s="9" t="s">
        <v>278</v>
      </c>
      <c r="K4216" s="9" t="s">
        <v>278</v>
      </c>
      <c r="L4216" s="9" t="s">
        <v>278</v>
      </c>
      <c r="M4216" s="9" t="s">
        <v>278</v>
      </c>
      <c r="P4216" s="65">
        <f t="shared" si="115"/>
        <v>636.9</v>
      </c>
      <c r="R4216" t="s">
        <v>292</v>
      </c>
    </row>
    <row r="4217" spans="1:18" ht="15">
      <c r="A4217" s="28" t="s">
        <v>2179</v>
      </c>
      <c r="B4217" s="61" t="s">
        <v>2707</v>
      </c>
      <c r="C4217" s="3"/>
      <c r="D4217" s="3"/>
      <c r="E4217" s="9" t="s">
        <v>278</v>
      </c>
      <c r="F4217" s="9" t="s">
        <v>278</v>
      </c>
      <c r="G4217" s="9" t="s">
        <v>278</v>
      </c>
      <c r="H4217" s="9" t="s">
        <v>278</v>
      </c>
      <c r="I4217" s="9">
        <v>0</v>
      </c>
      <c r="J4217" s="9" t="s">
        <v>278</v>
      </c>
      <c r="K4217" s="9" t="s">
        <v>278</v>
      </c>
      <c r="L4217" s="9" t="s">
        <v>278</v>
      </c>
      <c r="M4217" s="65">
        <v>605.20000000000005</v>
      </c>
      <c r="P4217" s="65">
        <f t="shared" si="115"/>
        <v>605.20000000000005</v>
      </c>
    </row>
    <row r="4218" spans="1:18" ht="15">
      <c r="A4218" s="28" t="s">
        <v>2180</v>
      </c>
      <c r="B4218" s="61" t="s">
        <v>2718</v>
      </c>
      <c r="C4218" s="3"/>
      <c r="D4218" s="3"/>
      <c r="E4218" s="9" t="s">
        <v>278</v>
      </c>
      <c r="F4218" s="9" t="s">
        <v>278</v>
      </c>
      <c r="G4218" s="9" t="s">
        <v>278</v>
      </c>
      <c r="H4218" s="9" t="s">
        <v>278</v>
      </c>
      <c r="I4218" s="9">
        <v>0</v>
      </c>
      <c r="J4218" s="9" t="s">
        <v>278</v>
      </c>
      <c r="K4218" s="9" t="s">
        <v>278</v>
      </c>
      <c r="L4218" s="9" t="s">
        <v>278</v>
      </c>
      <c r="M4218" s="65">
        <v>600.30000000000007</v>
      </c>
      <c r="P4218" s="65">
        <f t="shared" si="115"/>
        <v>600.30000000000007</v>
      </c>
    </row>
    <row r="4219" spans="1:18" ht="15">
      <c r="A4219" s="28" t="s">
        <v>2181</v>
      </c>
      <c r="B4219" s="61" t="s">
        <v>2715</v>
      </c>
      <c r="C4219" s="3"/>
      <c r="D4219" s="3"/>
      <c r="E4219" s="9" t="s">
        <v>278</v>
      </c>
      <c r="F4219" s="9" t="s">
        <v>278</v>
      </c>
      <c r="G4219" s="9" t="s">
        <v>278</v>
      </c>
      <c r="H4219" s="9" t="s">
        <v>278</v>
      </c>
      <c r="I4219" s="9">
        <v>0</v>
      </c>
      <c r="J4219" s="9" t="s">
        <v>278</v>
      </c>
      <c r="K4219" s="9" t="s">
        <v>278</v>
      </c>
      <c r="L4219" s="9" t="s">
        <v>278</v>
      </c>
      <c r="M4219" s="65">
        <v>598.6</v>
      </c>
      <c r="P4219" s="65">
        <f t="shared" si="115"/>
        <v>598.6</v>
      </c>
    </row>
    <row r="4220" spans="1:18" ht="15">
      <c r="A4220" s="28" t="s">
        <v>2182</v>
      </c>
      <c r="B4220" s="61" t="s">
        <v>2203</v>
      </c>
      <c r="C4220" s="3"/>
      <c r="D4220" s="3"/>
      <c r="E4220" s="9" t="s">
        <v>278</v>
      </c>
      <c r="F4220" s="9" t="s">
        <v>278</v>
      </c>
      <c r="G4220" s="9" t="s">
        <v>278</v>
      </c>
      <c r="H4220" s="9" t="s">
        <v>278</v>
      </c>
      <c r="I4220" s="9">
        <v>0</v>
      </c>
      <c r="J4220" s="9" t="s">
        <v>278</v>
      </c>
      <c r="K4220" s="9" t="s">
        <v>278</v>
      </c>
      <c r="L4220" s="9">
        <v>562.10000000000036</v>
      </c>
      <c r="M4220" s="9" t="s">
        <v>278</v>
      </c>
      <c r="N4220" s="65"/>
      <c r="P4220" s="65">
        <f t="shared" si="115"/>
        <v>562.10000000000036</v>
      </c>
    </row>
    <row r="4221" spans="1:18" ht="15">
      <c r="A4221" s="28" t="s">
        <v>2183</v>
      </c>
      <c r="B4221" s="61" t="s">
        <v>164</v>
      </c>
      <c r="E4221" s="9" t="s">
        <v>278</v>
      </c>
      <c r="F4221" s="9" t="s">
        <v>278</v>
      </c>
      <c r="G4221" s="9">
        <v>556.54999999999995</v>
      </c>
      <c r="H4221" s="9" t="s">
        <v>278</v>
      </c>
      <c r="I4221" s="9">
        <v>0</v>
      </c>
      <c r="J4221" s="9" t="s">
        <v>278</v>
      </c>
      <c r="K4221" s="9" t="s">
        <v>278</v>
      </c>
      <c r="L4221" s="9" t="s">
        <v>278</v>
      </c>
      <c r="M4221" s="9" t="s">
        <v>278</v>
      </c>
      <c r="P4221" s="65">
        <f t="shared" si="115"/>
        <v>556.54999999999995</v>
      </c>
    </row>
    <row r="4222" spans="1:18" ht="15">
      <c r="A4222" s="28" t="s">
        <v>2184</v>
      </c>
      <c r="B4222" s="61" t="s">
        <v>2197</v>
      </c>
      <c r="C4222" s="3"/>
      <c r="D4222" s="3"/>
      <c r="E4222" s="9" t="s">
        <v>278</v>
      </c>
      <c r="F4222" s="9" t="s">
        <v>278</v>
      </c>
      <c r="G4222" s="9" t="s">
        <v>278</v>
      </c>
      <c r="H4222" s="9" t="s">
        <v>278</v>
      </c>
      <c r="I4222" s="9">
        <v>0</v>
      </c>
      <c r="J4222" s="9" t="s">
        <v>278</v>
      </c>
      <c r="K4222" s="9" t="s">
        <v>278</v>
      </c>
      <c r="L4222" s="9">
        <v>387.29999999999927</v>
      </c>
      <c r="M4222" s="65">
        <v>151.5</v>
      </c>
      <c r="N4222" s="65"/>
      <c r="P4222" s="65">
        <f t="shared" si="115"/>
        <v>538.79999999999927</v>
      </c>
    </row>
    <row r="4223" spans="1:18" ht="15">
      <c r="A4223" s="28" t="s">
        <v>2185</v>
      </c>
      <c r="B4223" s="61" t="s">
        <v>2714</v>
      </c>
      <c r="C4223" s="3"/>
      <c r="D4223" s="3"/>
      <c r="E4223" s="9" t="s">
        <v>278</v>
      </c>
      <c r="F4223" s="9" t="s">
        <v>278</v>
      </c>
      <c r="G4223" s="9" t="s">
        <v>278</v>
      </c>
      <c r="H4223" s="9" t="s">
        <v>278</v>
      </c>
      <c r="I4223" s="9">
        <v>0</v>
      </c>
      <c r="J4223" s="9" t="s">
        <v>278</v>
      </c>
      <c r="K4223" s="9" t="s">
        <v>278</v>
      </c>
      <c r="L4223" s="9" t="s">
        <v>278</v>
      </c>
      <c r="M4223" s="65">
        <v>529</v>
      </c>
      <c r="P4223" s="65">
        <f t="shared" si="115"/>
        <v>529</v>
      </c>
    </row>
    <row r="4224" spans="1:18" ht="15">
      <c r="A4224" s="28" t="s">
        <v>2186</v>
      </c>
      <c r="B4224" s="61" t="s">
        <v>2702</v>
      </c>
      <c r="C4224" s="3"/>
      <c r="D4224" s="3"/>
      <c r="E4224" s="9" t="s">
        <v>278</v>
      </c>
      <c r="F4224" s="9" t="s">
        <v>278</v>
      </c>
      <c r="G4224" s="9" t="s">
        <v>278</v>
      </c>
      <c r="H4224" s="9" t="s">
        <v>278</v>
      </c>
      <c r="I4224" s="9">
        <v>0</v>
      </c>
      <c r="J4224" s="9" t="s">
        <v>278</v>
      </c>
      <c r="K4224" s="9" t="s">
        <v>278</v>
      </c>
      <c r="L4224" s="9" t="s">
        <v>278</v>
      </c>
      <c r="M4224" s="65">
        <v>523.5</v>
      </c>
      <c r="P4224" s="65">
        <f t="shared" si="115"/>
        <v>523.5</v>
      </c>
    </row>
    <row r="4225" spans="1:16" ht="15">
      <c r="A4225" s="28" t="s">
        <v>2187</v>
      </c>
      <c r="B4225" s="61" t="s">
        <v>678</v>
      </c>
      <c r="E4225" s="9" t="s">
        <v>278</v>
      </c>
      <c r="F4225" s="9" t="s">
        <v>278</v>
      </c>
      <c r="G4225" s="9" t="s">
        <v>278</v>
      </c>
      <c r="H4225" s="65">
        <v>499.59999999999491</v>
      </c>
      <c r="I4225" s="9">
        <v>0</v>
      </c>
      <c r="J4225" s="9" t="s">
        <v>278</v>
      </c>
      <c r="K4225" s="9" t="s">
        <v>278</v>
      </c>
      <c r="L4225" s="9" t="s">
        <v>278</v>
      </c>
      <c r="M4225" s="9" t="s">
        <v>278</v>
      </c>
      <c r="P4225" s="65">
        <f t="shared" si="115"/>
        <v>499.59999999999491</v>
      </c>
    </row>
    <row r="4226" spans="1:16" ht="15">
      <c r="A4226" s="28" t="s">
        <v>2188</v>
      </c>
      <c r="B4226" s="61" t="s">
        <v>2712</v>
      </c>
      <c r="C4226" s="3"/>
      <c r="D4226" s="3"/>
      <c r="E4226" s="9" t="s">
        <v>278</v>
      </c>
      <c r="F4226" s="9" t="s">
        <v>278</v>
      </c>
      <c r="G4226" s="9" t="s">
        <v>278</v>
      </c>
      <c r="H4226" s="9" t="s">
        <v>278</v>
      </c>
      <c r="I4226" s="9">
        <v>0</v>
      </c>
      <c r="J4226" s="9" t="s">
        <v>278</v>
      </c>
      <c r="K4226" s="9" t="s">
        <v>278</v>
      </c>
      <c r="L4226" s="9" t="s">
        <v>278</v>
      </c>
      <c r="M4226" s="65">
        <v>489.6</v>
      </c>
      <c r="P4226" s="65">
        <f t="shared" si="115"/>
        <v>489.6</v>
      </c>
    </row>
    <row r="4227" spans="1:16" ht="15">
      <c r="A4227" s="28" t="s">
        <v>2296</v>
      </c>
      <c r="B4227" s="61" t="s">
        <v>2711</v>
      </c>
      <c r="C4227" s="3"/>
      <c r="D4227" s="3"/>
      <c r="E4227" s="9" t="s">
        <v>278</v>
      </c>
      <c r="F4227" s="9" t="s">
        <v>278</v>
      </c>
      <c r="G4227" s="9" t="s">
        <v>278</v>
      </c>
      <c r="H4227" s="9" t="s">
        <v>278</v>
      </c>
      <c r="I4227" s="9">
        <v>0</v>
      </c>
      <c r="J4227" s="9" t="s">
        <v>278</v>
      </c>
      <c r="K4227" s="9" t="s">
        <v>278</v>
      </c>
      <c r="L4227" s="9" t="s">
        <v>278</v>
      </c>
      <c r="M4227" s="65">
        <v>464.6</v>
      </c>
      <c r="P4227" s="65">
        <f t="shared" si="115"/>
        <v>464.6</v>
      </c>
    </row>
    <row r="4228" spans="1:16" ht="15">
      <c r="A4228" s="28" t="s">
        <v>2297</v>
      </c>
      <c r="B4228" s="61" t="s">
        <v>2835</v>
      </c>
      <c r="C4228" s="3"/>
      <c r="D4228" s="3"/>
      <c r="E4228" s="9" t="s">
        <v>278</v>
      </c>
      <c r="F4228" s="9" t="s">
        <v>278</v>
      </c>
      <c r="G4228" s="9" t="s">
        <v>278</v>
      </c>
      <c r="H4228" s="9" t="s">
        <v>278</v>
      </c>
      <c r="I4228" s="9">
        <v>0</v>
      </c>
      <c r="J4228" s="9" t="s">
        <v>278</v>
      </c>
      <c r="K4228" s="9" t="s">
        <v>278</v>
      </c>
      <c r="L4228" s="9" t="s">
        <v>278</v>
      </c>
      <c r="M4228" s="65">
        <v>442.2</v>
      </c>
      <c r="P4228" s="65">
        <f t="shared" si="115"/>
        <v>442.2</v>
      </c>
    </row>
    <row r="4229" spans="1:16" ht="15">
      <c r="A4229" s="28" t="s">
        <v>2298</v>
      </c>
      <c r="B4229" s="61" t="s">
        <v>2700</v>
      </c>
      <c r="C4229" s="3"/>
      <c r="D4229" s="3"/>
      <c r="E4229" s="9" t="s">
        <v>278</v>
      </c>
      <c r="F4229" s="9" t="s">
        <v>278</v>
      </c>
      <c r="G4229" s="9" t="s">
        <v>278</v>
      </c>
      <c r="H4229" s="9" t="s">
        <v>278</v>
      </c>
      <c r="I4229" s="9">
        <v>0</v>
      </c>
      <c r="J4229" s="9" t="s">
        <v>278</v>
      </c>
      <c r="K4229" s="9" t="s">
        <v>278</v>
      </c>
      <c r="L4229" s="9" t="s">
        <v>278</v>
      </c>
      <c r="M4229" s="65">
        <v>436.40000000000003</v>
      </c>
      <c r="P4229" s="65">
        <f t="shared" si="115"/>
        <v>436.40000000000003</v>
      </c>
    </row>
    <row r="4230" spans="1:16" ht="15">
      <c r="A4230" s="253" t="s">
        <v>2676</v>
      </c>
      <c r="B4230" s="61" t="s">
        <v>2701</v>
      </c>
      <c r="C4230" s="3"/>
      <c r="D4230" s="3"/>
      <c r="E4230" s="9" t="s">
        <v>278</v>
      </c>
      <c r="F4230" s="9" t="s">
        <v>278</v>
      </c>
      <c r="G4230" s="9" t="s">
        <v>278</v>
      </c>
      <c r="H4230" s="9" t="s">
        <v>278</v>
      </c>
      <c r="I4230" s="9">
        <v>0</v>
      </c>
      <c r="J4230" s="9" t="s">
        <v>278</v>
      </c>
      <c r="K4230" s="9" t="s">
        <v>278</v>
      </c>
      <c r="L4230" s="9" t="s">
        <v>278</v>
      </c>
      <c r="M4230" s="65">
        <v>435.99999999999994</v>
      </c>
      <c r="P4230" s="65">
        <f t="shared" ref="P4230:P4260" si="116">SUM(E4230:M4230)</f>
        <v>435.99999999999994</v>
      </c>
    </row>
    <row r="4231" spans="1:16" ht="15">
      <c r="A4231" s="253" t="s">
        <v>2677</v>
      </c>
      <c r="B4231" s="239" t="s">
        <v>1669</v>
      </c>
      <c r="C4231" s="3"/>
      <c r="D4231" s="3"/>
      <c r="E4231" s="9" t="s">
        <v>278</v>
      </c>
      <c r="F4231" s="9" t="s">
        <v>278</v>
      </c>
      <c r="G4231" s="9" t="s">
        <v>278</v>
      </c>
      <c r="H4231" s="9" t="s">
        <v>278</v>
      </c>
      <c r="I4231" s="9">
        <v>0</v>
      </c>
      <c r="J4231" s="9" t="s">
        <v>278</v>
      </c>
      <c r="K4231" s="9">
        <v>419.49999999999818</v>
      </c>
      <c r="L4231" s="9" t="s">
        <v>278</v>
      </c>
      <c r="M4231" s="9" t="s">
        <v>278</v>
      </c>
      <c r="P4231" s="65">
        <f t="shared" si="116"/>
        <v>419.49999999999818</v>
      </c>
    </row>
    <row r="4232" spans="1:16" ht="15">
      <c r="A4232" s="253" t="s">
        <v>2678</v>
      </c>
      <c r="B4232" s="61" t="s">
        <v>2819</v>
      </c>
      <c r="C4232" s="3"/>
      <c r="D4232" s="3"/>
      <c r="E4232" s="9" t="s">
        <v>278</v>
      </c>
      <c r="F4232" s="9" t="s">
        <v>278</v>
      </c>
      <c r="G4232" s="9" t="s">
        <v>278</v>
      </c>
      <c r="H4232" s="9" t="s">
        <v>278</v>
      </c>
      <c r="I4232" s="9">
        <v>0</v>
      </c>
      <c r="J4232" s="9" t="s">
        <v>278</v>
      </c>
      <c r="K4232" s="9" t="s">
        <v>278</v>
      </c>
      <c r="L4232" s="9" t="s">
        <v>278</v>
      </c>
      <c r="M4232" s="65">
        <v>412.00000000000006</v>
      </c>
      <c r="P4232" s="65">
        <f t="shared" si="116"/>
        <v>412.00000000000006</v>
      </c>
    </row>
    <row r="4233" spans="1:16" ht="15">
      <c r="A4233" s="253" t="s">
        <v>2679</v>
      </c>
      <c r="B4233" s="61" t="s">
        <v>2713</v>
      </c>
      <c r="C4233" s="3"/>
      <c r="D4233" s="3"/>
      <c r="E4233" s="9" t="s">
        <v>278</v>
      </c>
      <c r="F4233" s="9" t="s">
        <v>278</v>
      </c>
      <c r="G4233" s="9" t="s">
        <v>278</v>
      </c>
      <c r="H4233" s="9" t="s">
        <v>278</v>
      </c>
      <c r="I4233" s="9">
        <v>0</v>
      </c>
      <c r="J4233" s="9" t="s">
        <v>278</v>
      </c>
      <c r="K4233" s="9" t="s">
        <v>278</v>
      </c>
      <c r="L4233" s="9" t="s">
        <v>278</v>
      </c>
      <c r="M4233" s="65">
        <v>411.90000000000003</v>
      </c>
      <c r="P4233" s="65">
        <f t="shared" si="116"/>
        <v>411.90000000000003</v>
      </c>
    </row>
    <row r="4234" spans="1:16" ht="15">
      <c r="A4234" s="253" t="s">
        <v>2680</v>
      </c>
      <c r="B4234" s="61" t="s">
        <v>674</v>
      </c>
      <c r="E4234" s="9" t="s">
        <v>278</v>
      </c>
      <c r="F4234" s="9" t="s">
        <v>278</v>
      </c>
      <c r="G4234" s="9" t="s">
        <v>278</v>
      </c>
      <c r="H4234" s="65">
        <v>410.10000000000764</v>
      </c>
      <c r="I4234" s="9">
        <v>0</v>
      </c>
      <c r="J4234" s="9" t="s">
        <v>278</v>
      </c>
      <c r="K4234" s="9" t="s">
        <v>278</v>
      </c>
      <c r="L4234" s="9" t="s">
        <v>278</v>
      </c>
      <c r="M4234" s="9" t="s">
        <v>278</v>
      </c>
      <c r="P4234" s="65">
        <f t="shared" si="116"/>
        <v>410.10000000000764</v>
      </c>
    </row>
    <row r="4235" spans="1:16" ht="15">
      <c r="A4235" s="253" t="s">
        <v>2681</v>
      </c>
      <c r="B4235" s="61" t="s">
        <v>2703</v>
      </c>
      <c r="C4235" s="3"/>
      <c r="D4235" s="3"/>
      <c r="E4235" s="9" t="s">
        <v>278</v>
      </c>
      <c r="F4235" s="9" t="s">
        <v>278</v>
      </c>
      <c r="G4235" s="9" t="s">
        <v>278</v>
      </c>
      <c r="H4235" s="9" t="s">
        <v>278</v>
      </c>
      <c r="I4235" s="9">
        <v>0</v>
      </c>
      <c r="J4235" s="9" t="s">
        <v>278</v>
      </c>
      <c r="K4235" s="9" t="s">
        <v>278</v>
      </c>
      <c r="L4235" s="9" t="s">
        <v>278</v>
      </c>
      <c r="M4235" s="65">
        <v>394.70000000000005</v>
      </c>
      <c r="P4235" s="65">
        <f t="shared" si="116"/>
        <v>394.70000000000005</v>
      </c>
    </row>
    <row r="4236" spans="1:16" ht="15">
      <c r="A4236" s="253" t="s">
        <v>2682</v>
      </c>
      <c r="B4236" s="239" t="s">
        <v>1651</v>
      </c>
      <c r="C4236" s="3"/>
      <c r="D4236" s="3"/>
      <c r="E4236" s="9" t="s">
        <v>278</v>
      </c>
      <c r="F4236" s="9" t="s">
        <v>278</v>
      </c>
      <c r="G4236" s="9" t="s">
        <v>278</v>
      </c>
      <c r="H4236" s="9" t="s">
        <v>278</v>
      </c>
      <c r="I4236" s="9">
        <v>0</v>
      </c>
      <c r="J4236" s="65">
        <v>381.79999999999382</v>
      </c>
      <c r="K4236" s="9" t="s">
        <v>278</v>
      </c>
      <c r="L4236" s="9" t="s">
        <v>278</v>
      </c>
      <c r="M4236" s="9" t="s">
        <v>278</v>
      </c>
      <c r="P4236" s="65">
        <f t="shared" si="116"/>
        <v>381.79999999999382</v>
      </c>
    </row>
    <row r="4237" spans="1:16" ht="15">
      <c r="A4237" s="253" t="s">
        <v>2683</v>
      </c>
      <c r="B4237" s="61" t="s">
        <v>2719</v>
      </c>
      <c r="C4237" s="3"/>
      <c r="D4237" s="3"/>
      <c r="E4237" s="9" t="s">
        <v>278</v>
      </c>
      <c r="F4237" s="9" t="s">
        <v>278</v>
      </c>
      <c r="G4237" s="9" t="s">
        <v>278</v>
      </c>
      <c r="H4237" s="9" t="s">
        <v>278</v>
      </c>
      <c r="I4237" s="9">
        <v>0</v>
      </c>
      <c r="J4237" s="9" t="s">
        <v>278</v>
      </c>
      <c r="K4237" s="9" t="s">
        <v>278</v>
      </c>
      <c r="L4237" s="9" t="s">
        <v>278</v>
      </c>
      <c r="M4237" s="65">
        <v>381.20000000000005</v>
      </c>
      <c r="P4237" s="65">
        <f t="shared" si="116"/>
        <v>381.20000000000005</v>
      </c>
    </row>
    <row r="4238" spans="1:16" ht="15">
      <c r="A4238" s="253" t="s">
        <v>2684</v>
      </c>
      <c r="B4238" s="61" t="s">
        <v>2725</v>
      </c>
      <c r="C4238" s="3"/>
      <c r="D4238" s="3"/>
      <c r="E4238" s="9" t="s">
        <v>278</v>
      </c>
      <c r="F4238" s="9" t="s">
        <v>278</v>
      </c>
      <c r="G4238" s="9" t="s">
        <v>278</v>
      </c>
      <c r="H4238" s="9" t="s">
        <v>278</v>
      </c>
      <c r="I4238" s="9">
        <v>0</v>
      </c>
      <c r="J4238" s="9" t="s">
        <v>278</v>
      </c>
      <c r="K4238" s="9" t="s">
        <v>278</v>
      </c>
      <c r="L4238" s="9" t="s">
        <v>278</v>
      </c>
      <c r="M4238" s="65">
        <v>369.50000000000006</v>
      </c>
      <c r="P4238" s="65">
        <f t="shared" si="116"/>
        <v>369.50000000000006</v>
      </c>
    </row>
    <row r="4239" spans="1:16" ht="15">
      <c r="A4239" s="253" t="s">
        <v>2685</v>
      </c>
      <c r="B4239" s="239" t="s">
        <v>1670</v>
      </c>
      <c r="C4239" s="3"/>
      <c r="D4239" s="3"/>
      <c r="E4239" s="9" t="s">
        <v>278</v>
      </c>
      <c r="F4239" s="9" t="s">
        <v>278</v>
      </c>
      <c r="G4239" s="9" t="s">
        <v>278</v>
      </c>
      <c r="H4239" s="9" t="s">
        <v>278</v>
      </c>
      <c r="I4239" s="9">
        <v>0</v>
      </c>
      <c r="J4239" s="9" t="s">
        <v>278</v>
      </c>
      <c r="K4239" s="9">
        <v>330.90000000000146</v>
      </c>
      <c r="L4239" s="9" t="s">
        <v>278</v>
      </c>
      <c r="M4239" s="9" t="s">
        <v>278</v>
      </c>
      <c r="P4239" s="65">
        <f t="shared" si="116"/>
        <v>330.90000000000146</v>
      </c>
    </row>
    <row r="4240" spans="1:16" ht="15">
      <c r="A4240" s="253" t="s">
        <v>2686</v>
      </c>
      <c r="B4240" s="61" t="s">
        <v>2704</v>
      </c>
      <c r="C4240" s="3"/>
      <c r="D4240" s="3"/>
      <c r="E4240" s="9" t="s">
        <v>278</v>
      </c>
      <c r="F4240" s="9" t="s">
        <v>278</v>
      </c>
      <c r="G4240" s="9" t="s">
        <v>278</v>
      </c>
      <c r="H4240" s="9" t="s">
        <v>278</v>
      </c>
      <c r="I4240" s="9">
        <v>0</v>
      </c>
      <c r="J4240" s="9" t="s">
        <v>278</v>
      </c>
      <c r="K4240" s="9" t="s">
        <v>278</v>
      </c>
      <c r="L4240" s="9" t="s">
        <v>278</v>
      </c>
      <c r="M4240" s="65">
        <v>291.5</v>
      </c>
      <c r="P4240" s="65">
        <f t="shared" si="116"/>
        <v>291.5</v>
      </c>
    </row>
    <row r="4241" spans="1:16" ht="15">
      <c r="A4241" s="253" t="s">
        <v>2687</v>
      </c>
      <c r="B4241" s="61" t="s">
        <v>2722</v>
      </c>
      <c r="C4241" s="3"/>
      <c r="D4241" s="3"/>
      <c r="E4241" s="9" t="s">
        <v>278</v>
      </c>
      <c r="F4241" s="9" t="s">
        <v>278</v>
      </c>
      <c r="G4241" s="9" t="s">
        <v>278</v>
      </c>
      <c r="H4241" s="9" t="s">
        <v>278</v>
      </c>
      <c r="I4241" s="9">
        <v>0</v>
      </c>
      <c r="J4241" s="9" t="s">
        <v>278</v>
      </c>
      <c r="K4241" s="9" t="s">
        <v>278</v>
      </c>
      <c r="L4241" s="9" t="s">
        <v>278</v>
      </c>
      <c r="M4241" s="65">
        <v>281.2</v>
      </c>
      <c r="P4241" s="65">
        <f t="shared" si="116"/>
        <v>281.2</v>
      </c>
    </row>
    <row r="4242" spans="1:16" ht="15">
      <c r="A4242" s="253" t="s">
        <v>2688</v>
      </c>
      <c r="B4242" s="61" t="s">
        <v>2728</v>
      </c>
      <c r="C4242" s="3"/>
      <c r="D4242" s="3"/>
      <c r="E4242" s="9" t="s">
        <v>278</v>
      </c>
      <c r="F4242" s="9" t="s">
        <v>278</v>
      </c>
      <c r="G4242" s="9" t="s">
        <v>278</v>
      </c>
      <c r="H4242" s="9" t="s">
        <v>278</v>
      </c>
      <c r="I4242" s="9">
        <v>0</v>
      </c>
      <c r="J4242" s="9" t="s">
        <v>278</v>
      </c>
      <c r="K4242" s="9" t="s">
        <v>278</v>
      </c>
      <c r="L4242" s="9" t="s">
        <v>278</v>
      </c>
      <c r="M4242" s="65">
        <v>262.7</v>
      </c>
      <c r="P4242" s="65">
        <f t="shared" si="116"/>
        <v>262.7</v>
      </c>
    </row>
    <row r="4243" spans="1:16" ht="15">
      <c r="A4243" s="253" t="s">
        <v>2689</v>
      </c>
      <c r="B4243" s="61" t="s">
        <v>2717</v>
      </c>
      <c r="C4243" s="3"/>
      <c r="D4243" s="3"/>
      <c r="E4243" s="9" t="s">
        <v>278</v>
      </c>
      <c r="F4243" s="9" t="s">
        <v>278</v>
      </c>
      <c r="G4243" s="9" t="s">
        <v>278</v>
      </c>
      <c r="H4243" s="9" t="s">
        <v>278</v>
      </c>
      <c r="I4243" s="9">
        <v>0</v>
      </c>
      <c r="J4243" s="9" t="s">
        <v>278</v>
      </c>
      <c r="K4243" s="9" t="s">
        <v>278</v>
      </c>
      <c r="L4243" s="9" t="s">
        <v>278</v>
      </c>
      <c r="M4243" s="65">
        <v>258.7</v>
      </c>
      <c r="P4243" s="65">
        <f t="shared" si="116"/>
        <v>258.7</v>
      </c>
    </row>
    <row r="4244" spans="1:16" ht="15">
      <c r="A4244" s="253" t="s">
        <v>2690</v>
      </c>
      <c r="B4244" s="61" t="s">
        <v>2723</v>
      </c>
      <c r="C4244" s="3"/>
      <c r="D4244" s="3"/>
      <c r="E4244" s="9" t="s">
        <v>278</v>
      </c>
      <c r="F4244" s="9" t="s">
        <v>278</v>
      </c>
      <c r="G4244" s="9" t="s">
        <v>278</v>
      </c>
      <c r="H4244" s="9" t="s">
        <v>278</v>
      </c>
      <c r="I4244" s="9">
        <v>0</v>
      </c>
      <c r="J4244" s="9" t="s">
        <v>278</v>
      </c>
      <c r="K4244" s="9" t="s">
        <v>278</v>
      </c>
      <c r="L4244" s="9" t="s">
        <v>278</v>
      </c>
      <c r="M4244" s="65">
        <v>251.99999999999994</v>
      </c>
      <c r="P4244" s="65">
        <f t="shared" si="116"/>
        <v>251.99999999999994</v>
      </c>
    </row>
    <row r="4245" spans="1:16" ht="15">
      <c r="A4245" s="253" t="s">
        <v>2691</v>
      </c>
      <c r="B4245" s="61" t="s">
        <v>2716</v>
      </c>
      <c r="C4245" s="3"/>
      <c r="D4245" s="3"/>
      <c r="E4245" s="9" t="s">
        <v>278</v>
      </c>
      <c r="F4245" s="9" t="s">
        <v>278</v>
      </c>
      <c r="G4245" s="9" t="s">
        <v>278</v>
      </c>
      <c r="H4245" s="9" t="s">
        <v>278</v>
      </c>
      <c r="I4245" s="9">
        <v>0</v>
      </c>
      <c r="J4245" s="9" t="s">
        <v>278</v>
      </c>
      <c r="K4245" s="9" t="s">
        <v>278</v>
      </c>
      <c r="L4245" s="9" t="s">
        <v>278</v>
      </c>
      <c r="M4245" s="65">
        <v>251.79999999999998</v>
      </c>
      <c r="P4245" s="65">
        <f t="shared" si="116"/>
        <v>251.79999999999998</v>
      </c>
    </row>
    <row r="4246" spans="1:16" ht="15">
      <c r="A4246" s="253" t="s">
        <v>2692</v>
      </c>
      <c r="B4246" s="239" t="s">
        <v>2189</v>
      </c>
      <c r="C4246" s="3"/>
      <c r="D4246" s="3"/>
      <c r="E4246" s="9" t="s">
        <v>278</v>
      </c>
      <c r="F4246" s="9" t="s">
        <v>278</v>
      </c>
      <c r="G4246" s="9" t="s">
        <v>278</v>
      </c>
      <c r="H4246" s="9" t="s">
        <v>278</v>
      </c>
      <c r="I4246" s="9">
        <v>0</v>
      </c>
      <c r="J4246" s="9" t="s">
        <v>278</v>
      </c>
      <c r="K4246" s="9" t="s">
        <v>278</v>
      </c>
      <c r="L4246" s="9">
        <v>240.80000000000473</v>
      </c>
      <c r="M4246" s="9" t="s">
        <v>278</v>
      </c>
      <c r="N4246" s="65"/>
      <c r="P4246" s="65">
        <f t="shared" si="116"/>
        <v>240.80000000000473</v>
      </c>
    </row>
    <row r="4247" spans="1:16" ht="15">
      <c r="A4247" s="253" t="s">
        <v>2693</v>
      </c>
      <c r="B4247" s="61" t="s">
        <v>2726</v>
      </c>
      <c r="C4247" s="3"/>
      <c r="D4247" s="3"/>
      <c r="E4247" s="9" t="s">
        <v>278</v>
      </c>
      <c r="F4247" s="9" t="s">
        <v>278</v>
      </c>
      <c r="G4247" s="9" t="s">
        <v>278</v>
      </c>
      <c r="H4247" s="9" t="s">
        <v>278</v>
      </c>
      <c r="I4247" s="9">
        <v>0</v>
      </c>
      <c r="J4247" s="9" t="s">
        <v>278</v>
      </c>
      <c r="K4247" s="9" t="s">
        <v>278</v>
      </c>
      <c r="L4247" s="9" t="s">
        <v>278</v>
      </c>
      <c r="M4247" s="65">
        <v>231.4</v>
      </c>
      <c r="P4247" s="65">
        <f t="shared" si="116"/>
        <v>231.4</v>
      </c>
    </row>
    <row r="4248" spans="1:16" ht="15">
      <c r="A4248" s="253" t="s">
        <v>2694</v>
      </c>
      <c r="B4248" s="61" t="s">
        <v>2710</v>
      </c>
      <c r="C4248" s="3"/>
      <c r="D4248" s="3"/>
      <c r="E4248" s="9" t="s">
        <v>278</v>
      </c>
      <c r="F4248" s="9" t="s">
        <v>278</v>
      </c>
      <c r="G4248" s="9" t="s">
        <v>278</v>
      </c>
      <c r="H4248" s="9" t="s">
        <v>278</v>
      </c>
      <c r="I4248" s="9">
        <v>0</v>
      </c>
      <c r="J4248" s="9" t="s">
        <v>278</v>
      </c>
      <c r="K4248" s="9" t="s">
        <v>278</v>
      </c>
      <c r="L4248" s="9" t="s">
        <v>278</v>
      </c>
      <c r="M4248" s="65">
        <v>225.2</v>
      </c>
      <c r="P4248" s="65">
        <f t="shared" si="116"/>
        <v>225.2</v>
      </c>
    </row>
    <row r="4249" spans="1:16" ht="15">
      <c r="A4249" s="253" t="s">
        <v>2695</v>
      </c>
      <c r="B4249" s="61" t="s">
        <v>2214</v>
      </c>
      <c r="C4249" s="3"/>
      <c r="D4249" s="3"/>
      <c r="E4249" s="9" t="s">
        <v>278</v>
      </c>
      <c r="F4249" s="9" t="s">
        <v>278</v>
      </c>
      <c r="G4249" s="9" t="s">
        <v>278</v>
      </c>
      <c r="H4249" s="9" t="s">
        <v>278</v>
      </c>
      <c r="I4249" s="9">
        <v>0</v>
      </c>
      <c r="J4249" s="9" t="s">
        <v>278</v>
      </c>
      <c r="K4249" s="9" t="s">
        <v>278</v>
      </c>
      <c r="L4249" s="9">
        <v>215.40000000000327</v>
      </c>
      <c r="M4249" s="9" t="s">
        <v>278</v>
      </c>
      <c r="N4249" s="65"/>
      <c r="P4249" s="65">
        <f t="shared" si="116"/>
        <v>215.40000000000327</v>
      </c>
    </row>
    <row r="4250" spans="1:16" ht="15">
      <c r="A4250" s="253" t="s">
        <v>2696</v>
      </c>
      <c r="B4250" s="61" t="s">
        <v>2708</v>
      </c>
      <c r="C4250" s="3"/>
      <c r="D4250" s="3"/>
      <c r="E4250" s="9" t="s">
        <v>278</v>
      </c>
      <c r="F4250" s="9" t="s">
        <v>278</v>
      </c>
      <c r="G4250" s="9" t="s">
        <v>278</v>
      </c>
      <c r="H4250" s="9" t="s">
        <v>278</v>
      </c>
      <c r="I4250" s="9">
        <v>0</v>
      </c>
      <c r="J4250" s="9" t="s">
        <v>278</v>
      </c>
      <c r="K4250" s="9" t="s">
        <v>278</v>
      </c>
      <c r="L4250" s="9" t="s">
        <v>278</v>
      </c>
      <c r="M4250" s="65">
        <v>199.6</v>
      </c>
      <c r="P4250" s="65">
        <f t="shared" si="116"/>
        <v>199.6</v>
      </c>
    </row>
    <row r="4251" spans="1:16" ht="15">
      <c r="A4251" s="253" t="s">
        <v>2697</v>
      </c>
      <c r="B4251" s="61" t="s">
        <v>2699</v>
      </c>
      <c r="C4251" s="3"/>
      <c r="D4251" s="3"/>
      <c r="E4251" s="9" t="s">
        <v>278</v>
      </c>
      <c r="F4251" s="9" t="s">
        <v>278</v>
      </c>
      <c r="G4251" s="9" t="s">
        <v>278</v>
      </c>
      <c r="H4251" s="9" t="s">
        <v>278</v>
      </c>
      <c r="I4251" s="9">
        <v>0</v>
      </c>
      <c r="J4251" s="9" t="s">
        <v>278</v>
      </c>
      <c r="K4251" s="9" t="s">
        <v>278</v>
      </c>
      <c r="L4251" s="9" t="s">
        <v>278</v>
      </c>
      <c r="M4251" s="65">
        <v>173.89999999999998</v>
      </c>
      <c r="P4251" s="65">
        <f t="shared" si="116"/>
        <v>173.89999999999998</v>
      </c>
    </row>
    <row r="4252" spans="1:16" ht="15">
      <c r="A4252" s="253" t="s">
        <v>2698</v>
      </c>
      <c r="B4252" s="61" t="s">
        <v>2706</v>
      </c>
      <c r="C4252" s="3"/>
      <c r="D4252" s="3"/>
      <c r="E4252" s="9" t="s">
        <v>278</v>
      </c>
      <c r="F4252" s="9" t="s">
        <v>278</v>
      </c>
      <c r="G4252" s="9" t="s">
        <v>278</v>
      </c>
      <c r="H4252" s="9" t="s">
        <v>278</v>
      </c>
      <c r="I4252" s="9">
        <v>0</v>
      </c>
      <c r="J4252" s="9" t="s">
        <v>278</v>
      </c>
      <c r="K4252" s="9" t="s">
        <v>278</v>
      </c>
      <c r="L4252" s="9" t="s">
        <v>278</v>
      </c>
      <c r="M4252" s="65">
        <v>169.4</v>
      </c>
      <c r="P4252" s="65">
        <f t="shared" si="116"/>
        <v>169.4</v>
      </c>
    </row>
    <row r="4253" spans="1:16" ht="15">
      <c r="A4253" s="253" t="s">
        <v>2727</v>
      </c>
      <c r="B4253" s="178" t="s">
        <v>1335</v>
      </c>
      <c r="C4253" s="3"/>
      <c r="D4253" s="3"/>
      <c r="E4253" s="9" t="s">
        <v>278</v>
      </c>
      <c r="F4253" s="9" t="s">
        <v>278</v>
      </c>
      <c r="G4253" s="9" t="s">
        <v>278</v>
      </c>
      <c r="H4253" s="9" t="s">
        <v>278</v>
      </c>
      <c r="I4253" s="9">
        <v>0</v>
      </c>
      <c r="J4253" s="65">
        <v>160.59999999999491</v>
      </c>
      <c r="K4253" s="9" t="s">
        <v>278</v>
      </c>
      <c r="L4253" s="9" t="s">
        <v>278</v>
      </c>
      <c r="M4253" s="9" t="s">
        <v>278</v>
      </c>
      <c r="P4253" s="65">
        <f t="shared" si="116"/>
        <v>160.59999999999491</v>
      </c>
    </row>
    <row r="4254" spans="1:16" ht="15">
      <c r="A4254" s="253" t="s">
        <v>2820</v>
      </c>
      <c r="B4254" s="61" t="s">
        <v>2709</v>
      </c>
      <c r="C4254" s="3"/>
      <c r="D4254" s="3"/>
      <c r="E4254" s="9" t="s">
        <v>278</v>
      </c>
      <c r="F4254" s="9" t="s">
        <v>278</v>
      </c>
      <c r="G4254" s="9" t="s">
        <v>278</v>
      </c>
      <c r="H4254" s="9" t="s">
        <v>278</v>
      </c>
      <c r="I4254" s="9">
        <v>0</v>
      </c>
      <c r="J4254" s="9" t="s">
        <v>278</v>
      </c>
      <c r="K4254" s="9" t="s">
        <v>278</v>
      </c>
      <c r="L4254" s="9" t="s">
        <v>278</v>
      </c>
      <c r="M4254" s="65">
        <v>100.1</v>
      </c>
      <c r="P4254" s="65">
        <f t="shared" si="116"/>
        <v>100.1</v>
      </c>
    </row>
    <row r="4255" spans="1:16" ht="15">
      <c r="A4255" s="253" t="s">
        <v>2837</v>
      </c>
      <c r="B4255" s="190" t="s">
        <v>1331</v>
      </c>
      <c r="C4255" s="3"/>
      <c r="D4255" s="3"/>
      <c r="E4255" s="9" t="s">
        <v>278</v>
      </c>
      <c r="F4255" s="9" t="s">
        <v>278</v>
      </c>
      <c r="G4255" s="9" t="s">
        <v>278</v>
      </c>
      <c r="H4255" s="9" t="s">
        <v>278</v>
      </c>
      <c r="I4255" s="9">
        <v>0</v>
      </c>
      <c r="J4255" s="9" t="s">
        <v>278</v>
      </c>
      <c r="K4255" s="9" t="s">
        <v>278</v>
      </c>
      <c r="L4255" s="9" t="s">
        <v>278</v>
      </c>
      <c r="M4255" s="9" t="s">
        <v>278</v>
      </c>
      <c r="P4255" s="65">
        <f t="shared" si="116"/>
        <v>0</v>
      </c>
    </row>
    <row r="4256" spans="1:16" ht="15">
      <c r="A4256" s="253" t="s">
        <v>2887</v>
      </c>
      <c r="B4256" s="178" t="s">
        <v>1340</v>
      </c>
      <c r="C4256" s="3"/>
      <c r="D4256" s="3"/>
      <c r="E4256" s="9" t="s">
        <v>278</v>
      </c>
      <c r="F4256" s="9" t="s">
        <v>278</v>
      </c>
      <c r="G4256" s="9" t="s">
        <v>278</v>
      </c>
      <c r="H4256" s="9" t="s">
        <v>278</v>
      </c>
      <c r="I4256" s="9">
        <v>0</v>
      </c>
      <c r="J4256" s="9" t="s">
        <v>278</v>
      </c>
      <c r="K4256" s="9" t="s">
        <v>278</v>
      </c>
      <c r="L4256" s="9" t="s">
        <v>278</v>
      </c>
      <c r="M4256" s="9" t="s">
        <v>278</v>
      </c>
      <c r="P4256" s="65">
        <f t="shared" si="116"/>
        <v>0</v>
      </c>
    </row>
    <row r="4257" spans="1:21" ht="15">
      <c r="A4257" s="253" t="s">
        <v>2888</v>
      </c>
      <c r="B4257" s="178" t="s">
        <v>1339</v>
      </c>
      <c r="C4257" s="3"/>
      <c r="D4257" s="3"/>
      <c r="E4257" s="9" t="s">
        <v>278</v>
      </c>
      <c r="F4257" s="9" t="s">
        <v>278</v>
      </c>
      <c r="G4257" s="9" t="s">
        <v>278</v>
      </c>
      <c r="H4257" s="9" t="s">
        <v>278</v>
      </c>
      <c r="I4257" s="9">
        <v>0</v>
      </c>
      <c r="J4257" s="9" t="s">
        <v>278</v>
      </c>
      <c r="K4257" s="9" t="s">
        <v>278</v>
      </c>
      <c r="L4257" s="9" t="s">
        <v>278</v>
      </c>
      <c r="M4257" s="9" t="s">
        <v>278</v>
      </c>
      <c r="P4257" s="65">
        <f t="shared" si="116"/>
        <v>0</v>
      </c>
    </row>
    <row r="4258" spans="1:21" ht="15">
      <c r="A4258" s="253" t="s">
        <v>2889</v>
      </c>
      <c r="B4258" s="178" t="s">
        <v>1338</v>
      </c>
      <c r="C4258" s="3"/>
      <c r="D4258" s="3"/>
      <c r="E4258" s="9" t="s">
        <v>278</v>
      </c>
      <c r="F4258" s="9" t="s">
        <v>278</v>
      </c>
      <c r="G4258" s="9" t="s">
        <v>278</v>
      </c>
      <c r="H4258" s="9" t="s">
        <v>278</v>
      </c>
      <c r="I4258" s="9">
        <v>0</v>
      </c>
      <c r="J4258" s="9" t="s">
        <v>278</v>
      </c>
      <c r="K4258" s="9" t="s">
        <v>278</v>
      </c>
      <c r="L4258" s="9" t="s">
        <v>278</v>
      </c>
      <c r="M4258" s="9" t="s">
        <v>278</v>
      </c>
      <c r="P4258" s="65">
        <f t="shared" si="116"/>
        <v>0</v>
      </c>
    </row>
    <row r="4259" spans="1:21" ht="15">
      <c r="A4259" s="253" t="s">
        <v>2890</v>
      </c>
      <c r="B4259" s="178" t="s">
        <v>1361</v>
      </c>
      <c r="C4259" s="3"/>
      <c r="D4259" s="3"/>
      <c r="E4259" s="9" t="s">
        <v>278</v>
      </c>
      <c r="F4259" s="9" t="s">
        <v>278</v>
      </c>
      <c r="G4259" s="9" t="s">
        <v>278</v>
      </c>
      <c r="H4259" s="9" t="s">
        <v>278</v>
      </c>
      <c r="I4259" s="9">
        <v>0</v>
      </c>
      <c r="J4259" s="9" t="s">
        <v>278</v>
      </c>
      <c r="K4259" s="9" t="s">
        <v>278</v>
      </c>
      <c r="L4259" s="9" t="s">
        <v>278</v>
      </c>
      <c r="M4259" s="9" t="s">
        <v>278</v>
      </c>
      <c r="P4259" s="65">
        <f t="shared" si="116"/>
        <v>0</v>
      </c>
    </row>
    <row r="4260" spans="1:21" ht="15">
      <c r="A4260" s="253" t="s">
        <v>2891</v>
      </c>
      <c r="B4260" s="178" t="s">
        <v>1347</v>
      </c>
      <c r="C4260" s="3"/>
      <c r="D4260" s="3"/>
      <c r="E4260" s="9" t="s">
        <v>278</v>
      </c>
      <c r="F4260" s="9" t="s">
        <v>278</v>
      </c>
      <c r="G4260" s="9" t="s">
        <v>278</v>
      </c>
      <c r="H4260" s="9" t="s">
        <v>278</v>
      </c>
      <c r="I4260" s="9">
        <v>0</v>
      </c>
      <c r="J4260" s="9" t="s">
        <v>278</v>
      </c>
      <c r="K4260" s="9" t="s">
        <v>278</v>
      </c>
      <c r="L4260" s="9" t="s">
        <v>278</v>
      </c>
      <c r="M4260" s="9" t="s">
        <v>278</v>
      </c>
      <c r="P4260" s="65">
        <f t="shared" si="116"/>
        <v>0</v>
      </c>
    </row>
    <row r="4261" spans="1:21" ht="15">
      <c r="A4261" s="28"/>
      <c r="B4261" s="28"/>
      <c r="E4261" s="9"/>
      <c r="F4261" s="9"/>
      <c r="G4261" s="9"/>
      <c r="H4261" s="65"/>
      <c r="L4261" s="67"/>
      <c r="M4261" s="67"/>
      <c r="N4261" s="65"/>
    </row>
    <row r="4262" spans="1:21" ht="15">
      <c r="A4262" s="28"/>
      <c r="B4262" s="61"/>
      <c r="E4262" s="9"/>
      <c r="L4262" s="67"/>
      <c r="M4262" s="67"/>
    </row>
    <row r="4263" spans="1:21" ht="15">
      <c r="A4263" s="28"/>
      <c r="B4263" s="61"/>
      <c r="E4263" s="9"/>
      <c r="L4263" s="67"/>
      <c r="M4263" s="67"/>
    </row>
    <row r="4264" spans="1:21" ht="25.5">
      <c r="A4264" s="23" t="s">
        <v>203</v>
      </c>
      <c r="L4264" s="67"/>
      <c r="M4264" s="67"/>
    </row>
    <row r="4265" spans="1:21">
      <c r="L4265" s="67"/>
      <c r="M4265" s="67"/>
    </row>
    <row r="4266" spans="1:21" ht="15">
      <c r="A4266" s="38"/>
      <c r="B4266" s="38"/>
      <c r="C4266" s="38"/>
      <c r="D4266" s="38"/>
      <c r="E4266" s="59">
        <v>2016</v>
      </c>
      <c r="F4266" s="59">
        <v>2017</v>
      </c>
      <c r="G4266" s="59">
        <v>2018</v>
      </c>
      <c r="H4266" s="59">
        <v>2019</v>
      </c>
      <c r="I4266" s="59">
        <v>2020</v>
      </c>
      <c r="J4266" s="59">
        <v>2021</v>
      </c>
      <c r="K4266" s="59">
        <v>2022</v>
      </c>
      <c r="L4266" s="59">
        <v>2023</v>
      </c>
      <c r="M4266" s="59">
        <v>2024</v>
      </c>
      <c r="P4266" s="68" t="s">
        <v>40</v>
      </c>
    </row>
    <row r="4267" spans="1:21" ht="15">
      <c r="A4267" s="28" t="s">
        <v>0</v>
      </c>
      <c r="B4267" s="61" t="s">
        <v>31</v>
      </c>
      <c r="E4267" s="188">
        <v>3417.5</v>
      </c>
      <c r="F4267" s="183">
        <v>3795.9</v>
      </c>
      <c r="G4267" s="184">
        <v>4469.3</v>
      </c>
      <c r="H4267" s="188">
        <v>4053.3999999999942</v>
      </c>
      <c r="I4267" s="184">
        <v>4773.100000000004</v>
      </c>
      <c r="J4267" s="9">
        <v>3091.0999999999931</v>
      </c>
      <c r="K4267" s="9">
        <v>4218.3000000000593</v>
      </c>
      <c r="L4267" s="188">
        <v>4563.4000000000015</v>
      </c>
      <c r="M4267" s="65">
        <v>4760.4000000000005</v>
      </c>
      <c r="P4267" s="65">
        <f t="shared" ref="P4267:P4298" si="117">SUM(E4267:M4267)</f>
        <v>37142.400000000052</v>
      </c>
      <c r="R4267" t="s">
        <v>2585</v>
      </c>
      <c r="U4267" t="s">
        <v>989</v>
      </c>
    </row>
    <row r="4268" spans="1:21" ht="15">
      <c r="A4268" s="28" t="s">
        <v>2</v>
      </c>
      <c r="B4268" s="61" t="s">
        <v>17</v>
      </c>
      <c r="E4268" s="9">
        <v>3291.3</v>
      </c>
      <c r="F4268" s="188">
        <v>3596.1</v>
      </c>
      <c r="G4268" s="188">
        <v>4383.2</v>
      </c>
      <c r="H4268" s="9">
        <v>3079.700000000008</v>
      </c>
      <c r="I4268" s="9">
        <v>4041.8999999999978</v>
      </c>
      <c r="J4268" s="9">
        <v>3310.4000000000324</v>
      </c>
      <c r="K4268" s="185">
        <v>4962.6000000000167</v>
      </c>
      <c r="L4268" s="9">
        <v>3729.7500000000036</v>
      </c>
      <c r="M4268" s="90">
        <v>5254.0000000000009</v>
      </c>
      <c r="P4268" s="65">
        <f t="shared" si="117"/>
        <v>35648.950000000055</v>
      </c>
      <c r="R4268" t="s">
        <v>3436</v>
      </c>
      <c r="U4268" t="s">
        <v>3437</v>
      </c>
    </row>
    <row r="4269" spans="1:21" ht="15">
      <c r="A4269" s="28" t="s">
        <v>3</v>
      </c>
      <c r="B4269" s="61" t="s">
        <v>21</v>
      </c>
      <c r="E4269" s="188">
        <v>3493.2</v>
      </c>
      <c r="F4269" s="188">
        <v>3272.4</v>
      </c>
      <c r="G4269" s="188">
        <v>4117.7</v>
      </c>
      <c r="H4269" s="9">
        <v>3242.4000000000069</v>
      </c>
      <c r="I4269" s="9">
        <v>4198.3999999999996</v>
      </c>
      <c r="J4269" s="188">
        <v>3903.5000000000346</v>
      </c>
      <c r="K4269" s="188">
        <v>4574.4999999999527</v>
      </c>
      <c r="L4269" s="9">
        <v>4223.6499999999978</v>
      </c>
      <c r="M4269" s="65">
        <v>4576.6000000000004</v>
      </c>
      <c r="P4269" s="65">
        <f t="shared" si="117"/>
        <v>35602.349999999991</v>
      </c>
      <c r="R4269" t="s">
        <v>2085</v>
      </c>
      <c r="U4269" t="s">
        <v>989</v>
      </c>
    </row>
    <row r="4270" spans="1:21" ht="15">
      <c r="A4270" s="28" t="s">
        <v>5</v>
      </c>
      <c r="B4270" s="61" t="s">
        <v>9</v>
      </c>
      <c r="E4270" s="9">
        <v>3276.6</v>
      </c>
      <c r="F4270" s="185">
        <v>3841.4</v>
      </c>
      <c r="G4270" s="9">
        <v>3640.6</v>
      </c>
      <c r="H4270" s="9">
        <v>3157.399999999996</v>
      </c>
      <c r="I4270" s="9">
        <v>4076.2999999999993</v>
      </c>
      <c r="J4270" s="188">
        <v>3678.8000000001521</v>
      </c>
      <c r="K4270" s="9">
        <v>3467.4999999999509</v>
      </c>
      <c r="L4270" s="9">
        <v>4214.3499999999949</v>
      </c>
      <c r="M4270" s="90">
        <v>5305.2</v>
      </c>
      <c r="P4270" s="65">
        <f t="shared" si="117"/>
        <v>34658.150000000096</v>
      </c>
      <c r="R4270" t="s">
        <v>368</v>
      </c>
      <c r="U4270" t="s">
        <v>1444</v>
      </c>
    </row>
    <row r="4271" spans="1:21" ht="15">
      <c r="A4271" s="28" t="s">
        <v>7</v>
      </c>
      <c r="B4271" s="61" t="s">
        <v>25</v>
      </c>
      <c r="E4271" s="183">
        <v>4141.1000000000004</v>
      </c>
      <c r="F4271" s="9">
        <v>2665.75</v>
      </c>
      <c r="G4271" s="9">
        <v>3838.3</v>
      </c>
      <c r="H4271" s="9">
        <v>3405.7999999999993</v>
      </c>
      <c r="I4271" s="188">
        <v>4429.449999999998</v>
      </c>
      <c r="J4271" s="9">
        <v>2688.9000000000015</v>
      </c>
      <c r="K4271" s="9">
        <v>4559.7000000001171</v>
      </c>
      <c r="L4271" s="9">
        <v>3398.4999999999927</v>
      </c>
      <c r="M4271" s="90">
        <v>5222.8999999999996</v>
      </c>
      <c r="P4271" s="65">
        <f t="shared" si="117"/>
        <v>34350.400000000111</v>
      </c>
      <c r="R4271" t="s">
        <v>1922</v>
      </c>
    </row>
    <row r="4272" spans="1:21" ht="15">
      <c r="A4272" s="28" t="s">
        <v>8</v>
      </c>
      <c r="B4272" s="61" t="s">
        <v>11</v>
      </c>
      <c r="E4272" s="185">
        <v>4519.8</v>
      </c>
      <c r="F4272" s="188">
        <v>3699.8</v>
      </c>
      <c r="G4272" s="9">
        <v>3339.2</v>
      </c>
      <c r="H4272" s="9">
        <v>3439.5000000000055</v>
      </c>
      <c r="I4272" s="9">
        <v>3255.3000000000038</v>
      </c>
      <c r="J4272" s="188">
        <v>3790.8000000000629</v>
      </c>
      <c r="K4272" s="9">
        <v>3688.0000000000273</v>
      </c>
      <c r="L4272" s="9">
        <v>3130.7499999999982</v>
      </c>
      <c r="M4272" s="65">
        <v>4950.0999999999995</v>
      </c>
      <c r="P4272" s="65">
        <f t="shared" si="117"/>
        <v>33813.250000000102</v>
      </c>
      <c r="R4272" t="s">
        <v>1932</v>
      </c>
      <c r="U4272" t="s">
        <v>1444</v>
      </c>
    </row>
    <row r="4273" spans="1:21" ht="15">
      <c r="A4273" s="28" t="s">
        <v>10</v>
      </c>
      <c r="B4273" s="61" t="s">
        <v>37</v>
      </c>
      <c r="E4273" s="188">
        <v>3453.2</v>
      </c>
      <c r="F4273" s="9">
        <v>2382.5</v>
      </c>
      <c r="G4273" s="188">
        <v>4128.8</v>
      </c>
      <c r="H4273" s="188">
        <v>3955.0000000000055</v>
      </c>
      <c r="I4273" s="9">
        <v>3362.1000000000004</v>
      </c>
      <c r="J4273" s="9">
        <v>3132.4000000000106</v>
      </c>
      <c r="K4273" s="9">
        <v>3815.3999999999378</v>
      </c>
      <c r="L4273" s="188">
        <v>4378.6999999999898</v>
      </c>
      <c r="M4273" s="65">
        <v>4751.2</v>
      </c>
      <c r="P4273" s="65">
        <f t="shared" si="117"/>
        <v>33359.299999999937</v>
      </c>
      <c r="R4273" t="s">
        <v>2586</v>
      </c>
      <c r="U4273" t="s">
        <v>989</v>
      </c>
    </row>
    <row r="4274" spans="1:21" ht="15">
      <c r="A4274" s="28" t="s">
        <v>12</v>
      </c>
      <c r="B4274" s="61" t="s">
        <v>33</v>
      </c>
      <c r="E4274" s="9">
        <v>2950.4</v>
      </c>
      <c r="F4274" s="9">
        <v>3183.1</v>
      </c>
      <c r="G4274" s="9">
        <v>3171.5</v>
      </c>
      <c r="H4274" s="9">
        <v>3137.4999999999982</v>
      </c>
      <c r="I4274" s="9">
        <v>3674.5999999999949</v>
      </c>
      <c r="J4274" s="183">
        <v>4163.2999999999975</v>
      </c>
      <c r="K4274" s="188">
        <v>4629.5999999999967</v>
      </c>
      <c r="L4274" s="9">
        <v>3534.7999999999975</v>
      </c>
      <c r="M4274" s="65">
        <v>4681</v>
      </c>
      <c r="P4274" s="65">
        <f t="shared" si="117"/>
        <v>33125.799999999981</v>
      </c>
      <c r="R4274" t="s">
        <v>333</v>
      </c>
    </row>
    <row r="4275" spans="1:21" ht="15">
      <c r="A4275" s="28" t="s">
        <v>14</v>
      </c>
      <c r="B4275" s="61" t="s">
        <v>15</v>
      </c>
      <c r="E4275" s="188">
        <v>3643.5</v>
      </c>
      <c r="F4275" s="9">
        <v>3065.75</v>
      </c>
      <c r="G4275" s="9">
        <v>3017.6</v>
      </c>
      <c r="H4275" s="9">
        <v>2976.7999999999975</v>
      </c>
      <c r="I4275" s="188">
        <v>4530.5999999999976</v>
      </c>
      <c r="J4275" s="9">
        <v>2938.3999999999596</v>
      </c>
      <c r="K4275" s="9">
        <v>2816.5999999999985</v>
      </c>
      <c r="L4275" s="9">
        <v>4113.9999999999927</v>
      </c>
      <c r="M4275" s="65">
        <v>4816.5</v>
      </c>
      <c r="P4275" s="65">
        <f t="shared" si="117"/>
        <v>31919.749999999949</v>
      </c>
      <c r="R4275" t="s">
        <v>340</v>
      </c>
    </row>
    <row r="4276" spans="1:21" ht="15">
      <c r="A4276" s="28" t="s">
        <v>16</v>
      </c>
      <c r="B4276" s="61" t="s">
        <v>143</v>
      </c>
      <c r="E4276" s="9" t="s">
        <v>278</v>
      </c>
      <c r="F4276" s="9">
        <v>3172.4</v>
      </c>
      <c r="G4276" s="9">
        <v>3867</v>
      </c>
      <c r="H4276" s="9">
        <v>3457.3000000000011</v>
      </c>
      <c r="I4276" s="9">
        <v>3427.4999999999982</v>
      </c>
      <c r="J4276" s="185">
        <v>4336.9000000000487</v>
      </c>
      <c r="K4276" s="184">
        <v>4798.4000000000378</v>
      </c>
      <c r="L4276" s="9">
        <v>3781.7000000000007</v>
      </c>
      <c r="M4276" s="65">
        <v>5023.2000000000007</v>
      </c>
      <c r="P4276" s="65">
        <f t="shared" si="117"/>
        <v>31864.400000000089</v>
      </c>
      <c r="R4276" t="s">
        <v>371</v>
      </c>
      <c r="U4276" t="s">
        <v>1444</v>
      </c>
    </row>
    <row r="4277" spans="1:21" ht="15">
      <c r="A4277" s="28" t="s">
        <v>18</v>
      </c>
      <c r="B4277" s="61" t="s">
        <v>23</v>
      </c>
      <c r="E4277" s="188">
        <v>3586.35</v>
      </c>
      <c r="F4277" s="9">
        <v>2035.8</v>
      </c>
      <c r="G4277" s="9">
        <v>2828.4</v>
      </c>
      <c r="H4277" s="188">
        <v>4044.6999999999989</v>
      </c>
      <c r="I4277" s="9">
        <v>3986.8500000000049</v>
      </c>
      <c r="J4277" s="9">
        <v>2993.1500000000415</v>
      </c>
      <c r="K4277" s="9">
        <v>3651.8499999999622</v>
      </c>
      <c r="L4277" s="9">
        <v>3653.4999999999964</v>
      </c>
      <c r="M4277" s="65">
        <v>4752</v>
      </c>
      <c r="P4277" s="65">
        <f t="shared" si="117"/>
        <v>31532.600000000002</v>
      </c>
      <c r="R4277" t="s">
        <v>311</v>
      </c>
    </row>
    <row r="4278" spans="1:21" ht="15">
      <c r="A4278" s="28" t="s">
        <v>20</v>
      </c>
      <c r="B4278" s="61" t="s">
        <v>142</v>
      </c>
      <c r="E4278" s="9" t="s">
        <v>278</v>
      </c>
      <c r="F4278" s="188">
        <v>3265.4</v>
      </c>
      <c r="G4278" s="188">
        <v>4294.7</v>
      </c>
      <c r="H4278" s="188">
        <v>3906.6999999999971</v>
      </c>
      <c r="I4278" s="9">
        <v>3890.9999999999973</v>
      </c>
      <c r="J4278" s="9">
        <v>3253.0999999999713</v>
      </c>
      <c r="K4278" s="9">
        <v>3792.9000000000306</v>
      </c>
      <c r="L4278" s="9">
        <v>3804.5999999999913</v>
      </c>
      <c r="M4278" s="65">
        <v>4740.8</v>
      </c>
      <c r="P4278" s="65">
        <f t="shared" si="117"/>
        <v>30949.199999999986</v>
      </c>
      <c r="R4278" t="s">
        <v>990</v>
      </c>
    </row>
    <row r="4279" spans="1:21" ht="15">
      <c r="A4279" s="28" t="s">
        <v>22</v>
      </c>
      <c r="B4279" s="61" t="s">
        <v>141</v>
      </c>
      <c r="E4279" s="9" t="s">
        <v>278</v>
      </c>
      <c r="F4279" s="9">
        <v>2312.75</v>
      </c>
      <c r="G4279" s="183">
        <v>4571.5</v>
      </c>
      <c r="H4279" s="9">
        <v>3344.9000000000033</v>
      </c>
      <c r="I4279" s="9">
        <v>4076.2999999999965</v>
      </c>
      <c r="J4279" s="9">
        <v>3370.0999999999713</v>
      </c>
      <c r="K4279" s="9">
        <v>3786.1999999999935</v>
      </c>
      <c r="L4279" s="188">
        <v>4493.9500000000007</v>
      </c>
      <c r="M4279" s="65">
        <v>4860.2</v>
      </c>
      <c r="P4279" s="65">
        <f t="shared" si="117"/>
        <v>30815.899999999969</v>
      </c>
      <c r="R4279" t="s">
        <v>333</v>
      </c>
    </row>
    <row r="4280" spans="1:21" ht="15">
      <c r="A4280" s="28" t="s">
        <v>24</v>
      </c>
      <c r="B4280" s="61" t="s">
        <v>154</v>
      </c>
      <c r="E4280" s="9" t="s">
        <v>278</v>
      </c>
      <c r="F4280" s="9" t="s">
        <v>278</v>
      </c>
      <c r="G4280" s="9">
        <v>3606.3</v>
      </c>
      <c r="H4280" s="184">
        <v>4080.2000000000007</v>
      </c>
      <c r="I4280" s="183">
        <v>4964.800000000002</v>
      </c>
      <c r="J4280" s="188">
        <v>3850.0999999999312</v>
      </c>
      <c r="K4280" s="9">
        <v>3890.899999999976</v>
      </c>
      <c r="L4280" s="9">
        <v>3687.0500000000029</v>
      </c>
      <c r="M4280" s="65">
        <v>4615</v>
      </c>
      <c r="P4280" s="65">
        <f t="shared" si="117"/>
        <v>28694.349999999915</v>
      </c>
      <c r="R4280" t="s">
        <v>1399</v>
      </c>
    </row>
    <row r="4281" spans="1:21" ht="15">
      <c r="A4281" s="28" t="s">
        <v>26</v>
      </c>
      <c r="B4281" s="61" t="s">
        <v>155</v>
      </c>
      <c r="E4281" s="9" t="s">
        <v>278</v>
      </c>
      <c r="F4281" s="9" t="s">
        <v>278</v>
      </c>
      <c r="G4281" s="9">
        <v>3559.1</v>
      </c>
      <c r="H4281" s="9">
        <v>2935.700000000008</v>
      </c>
      <c r="I4281" s="185">
        <v>5145.1999999999971</v>
      </c>
      <c r="J4281" s="9">
        <v>3172.0000000000273</v>
      </c>
      <c r="K4281" s="9">
        <v>3415.5999999999294</v>
      </c>
      <c r="L4281" s="9">
        <v>3840.8000000000065</v>
      </c>
      <c r="M4281" s="90">
        <v>5171.8999999999996</v>
      </c>
      <c r="P4281" s="65">
        <f t="shared" si="117"/>
        <v>27240.299999999967</v>
      </c>
      <c r="R4281" t="s">
        <v>301</v>
      </c>
      <c r="U4281" t="s">
        <v>1444</v>
      </c>
    </row>
    <row r="4282" spans="1:21" ht="15">
      <c r="A4282" s="28" t="s">
        <v>28</v>
      </c>
      <c r="B4282" s="61" t="s">
        <v>1</v>
      </c>
      <c r="E4282" s="9">
        <v>3316.9</v>
      </c>
      <c r="F4282" s="188">
        <v>3207.5</v>
      </c>
      <c r="G4282" s="9">
        <v>2588</v>
      </c>
      <c r="H4282" s="9">
        <v>2560.3999999999942</v>
      </c>
      <c r="I4282" s="9">
        <v>2527.8999999999996</v>
      </c>
      <c r="J4282" s="9">
        <v>2744.5999999999003</v>
      </c>
      <c r="K4282" s="9">
        <v>3823.9999999999727</v>
      </c>
      <c r="L4282" s="9">
        <v>2788.8000000000047</v>
      </c>
      <c r="M4282" s="65">
        <v>3297.5000000000005</v>
      </c>
      <c r="P4282" s="65">
        <f t="shared" si="117"/>
        <v>26855.599999999868</v>
      </c>
      <c r="R4282" t="s">
        <v>293</v>
      </c>
    </row>
    <row r="4283" spans="1:21" ht="15">
      <c r="A4283" s="28" t="s">
        <v>30</v>
      </c>
      <c r="B4283" s="61" t="s">
        <v>13</v>
      </c>
      <c r="E4283" s="9">
        <v>2906.8</v>
      </c>
      <c r="F4283" s="9">
        <v>2911.55</v>
      </c>
      <c r="G4283" s="9">
        <v>3733</v>
      </c>
      <c r="H4283" s="9">
        <v>3368.7999999999956</v>
      </c>
      <c r="I4283" s="9">
        <v>3312.3000000000038</v>
      </c>
      <c r="J4283" s="9">
        <v>2971.2499999999545</v>
      </c>
      <c r="K4283" s="9">
        <v>3513.8000000000466</v>
      </c>
      <c r="L4283" s="9">
        <v>3520.8500000000004</v>
      </c>
      <c r="M4283" s="9" t="s">
        <v>278</v>
      </c>
      <c r="P4283" s="65">
        <f t="shared" si="117"/>
        <v>26238.35</v>
      </c>
    </row>
    <row r="4284" spans="1:21" ht="15">
      <c r="A4284" s="28" t="s">
        <v>32</v>
      </c>
      <c r="B4284" s="61" t="s">
        <v>651</v>
      </c>
      <c r="E4284" s="9" t="s">
        <v>278</v>
      </c>
      <c r="F4284" s="9" t="s">
        <v>278</v>
      </c>
      <c r="G4284" s="9" t="s">
        <v>278</v>
      </c>
      <c r="H4284" s="188">
        <v>3901.4999999999964</v>
      </c>
      <c r="I4284" s="188">
        <v>4325.7499999999991</v>
      </c>
      <c r="J4284" s="9">
        <v>3407.6000000001131</v>
      </c>
      <c r="K4284" s="9">
        <v>4163.3500000000131</v>
      </c>
      <c r="L4284" s="185">
        <v>5032.3499999999985</v>
      </c>
      <c r="M4284" s="90">
        <v>5250.6999999999989</v>
      </c>
      <c r="P4284" s="65">
        <f t="shared" si="117"/>
        <v>26081.250000000116</v>
      </c>
      <c r="R4284" t="s">
        <v>3438</v>
      </c>
      <c r="U4284" t="s">
        <v>3437</v>
      </c>
    </row>
    <row r="4285" spans="1:21" ht="15">
      <c r="A4285" s="28" t="s">
        <v>34</v>
      </c>
      <c r="B4285" s="61" t="s">
        <v>27</v>
      </c>
      <c r="E4285" s="184">
        <v>4024.7</v>
      </c>
      <c r="F4285" s="9">
        <v>2880.8</v>
      </c>
      <c r="G4285" s="9">
        <v>3461.4</v>
      </c>
      <c r="H4285" s="9">
        <v>2908.299999999992</v>
      </c>
      <c r="I4285" s="9">
        <v>3232.7999999999993</v>
      </c>
      <c r="J4285" s="9">
        <v>2913.4999999999563</v>
      </c>
      <c r="K4285" s="9">
        <v>2843.0500000000338</v>
      </c>
      <c r="L4285" s="9">
        <v>2925.4000000000051</v>
      </c>
      <c r="M4285" s="9" t="s">
        <v>278</v>
      </c>
      <c r="P4285" s="65">
        <f t="shared" si="117"/>
        <v>25189.949999999986</v>
      </c>
      <c r="R4285" t="s">
        <v>282</v>
      </c>
    </row>
    <row r="4286" spans="1:21" ht="15">
      <c r="A4286" s="28" t="s">
        <v>36</v>
      </c>
      <c r="B4286" s="61" t="s">
        <v>162</v>
      </c>
      <c r="E4286" s="9" t="s">
        <v>278</v>
      </c>
      <c r="F4286" s="9" t="s">
        <v>278</v>
      </c>
      <c r="G4286" s="9">
        <v>3223</v>
      </c>
      <c r="H4286" s="9">
        <v>2948.3999999999996</v>
      </c>
      <c r="I4286" s="9">
        <v>3473.5999999999967</v>
      </c>
      <c r="J4286" s="9">
        <v>2225.8000000000338</v>
      </c>
      <c r="K4286" s="9">
        <v>3358.3999999999887</v>
      </c>
      <c r="L4286" s="188">
        <v>4401.7499999999945</v>
      </c>
      <c r="M4286" s="65">
        <v>4814.5</v>
      </c>
      <c r="P4286" s="65">
        <f t="shared" si="117"/>
        <v>24445.450000000012</v>
      </c>
      <c r="R4286" t="s">
        <v>287</v>
      </c>
    </row>
    <row r="4287" spans="1:21" ht="15">
      <c r="A4287" s="28" t="s">
        <v>38</v>
      </c>
      <c r="B4287" s="28" t="s">
        <v>638</v>
      </c>
      <c r="E4287" s="9" t="s">
        <v>278</v>
      </c>
      <c r="F4287" s="9" t="s">
        <v>278</v>
      </c>
      <c r="G4287" s="9" t="s">
        <v>278</v>
      </c>
      <c r="H4287" s="188">
        <v>3982.0999999999985</v>
      </c>
      <c r="I4287" s="188">
        <v>4282.4999999999973</v>
      </c>
      <c r="J4287" s="9">
        <v>3591.0999999999258</v>
      </c>
      <c r="K4287" s="9">
        <v>3762.499999999889</v>
      </c>
      <c r="L4287" s="9">
        <v>4291.9000000000087</v>
      </c>
      <c r="M4287" s="65">
        <v>4395.9000000000005</v>
      </c>
      <c r="P4287" s="65">
        <f t="shared" si="117"/>
        <v>24305.999999999818</v>
      </c>
      <c r="R4287" t="s">
        <v>331</v>
      </c>
    </row>
    <row r="4288" spans="1:21" ht="15">
      <c r="A4288" s="28" t="s">
        <v>145</v>
      </c>
      <c r="B4288" s="61" t="s">
        <v>667</v>
      </c>
      <c r="E4288" s="9" t="s">
        <v>278</v>
      </c>
      <c r="F4288" s="9" t="s">
        <v>278</v>
      </c>
      <c r="G4288" s="9" t="s">
        <v>278</v>
      </c>
      <c r="H4288" s="188">
        <v>3987.6000000000022</v>
      </c>
      <c r="I4288" s="9">
        <v>3683.3000000000011</v>
      </c>
      <c r="J4288" s="9">
        <v>3168.3999999999669</v>
      </c>
      <c r="K4288" s="188">
        <v>4624.7999999999683</v>
      </c>
      <c r="L4288" s="9">
        <v>4250.8500000000004</v>
      </c>
      <c r="M4288" s="65">
        <v>4203.6500000000005</v>
      </c>
      <c r="P4288" s="65">
        <f t="shared" si="117"/>
        <v>23918.59999999994</v>
      </c>
      <c r="R4288" t="s">
        <v>316</v>
      </c>
    </row>
    <row r="4289" spans="1:23" ht="15">
      <c r="A4289" s="28" t="s">
        <v>146</v>
      </c>
      <c r="B4289" s="61" t="s">
        <v>704</v>
      </c>
      <c r="E4289" s="9" t="s">
        <v>278</v>
      </c>
      <c r="F4289" s="9" t="s">
        <v>278</v>
      </c>
      <c r="G4289" s="9" t="s">
        <v>278</v>
      </c>
      <c r="H4289" s="9">
        <v>3274.1999999999953</v>
      </c>
      <c r="I4289" s="188">
        <v>4280.3999999999969</v>
      </c>
      <c r="J4289" s="9">
        <v>2858.9999999999509</v>
      </c>
      <c r="K4289" s="9">
        <v>4293.0999999999985</v>
      </c>
      <c r="L4289" s="188">
        <v>4383.1499999999978</v>
      </c>
      <c r="M4289" s="65">
        <v>4792.9000000000005</v>
      </c>
      <c r="P4289" s="65">
        <f t="shared" si="117"/>
        <v>23882.749999999942</v>
      </c>
      <c r="R4289" t="s">
        <v>322</v>
      </c>
      <c r="V4289" s="61"/>
      <c r="W4289" s="61"/>
    </row>
    <row r="4290" spans="1:23" ht="15">
      <c r="A4290" s="28" t="s">
        <v>147</v>
      </c>
      <c r="B4290" s="61" t="s">
        <v>39</v>
      </c>
      <c r="E4290" s="188">
        <v>3409.5</v>
      </c>
      <c r="F4290" s="9">
        <v>3179</v>
      </c>
      <c r="G4290" s="9">
        <v>3442.9</v>
      </c>
      <c r="H4290" s="183">
        <v>4083.7999999999975</v>
      </c>
      <c r="I4290" s="9">
        <v>3365.6000000000022</v>
      </c>
      <c r="J4290" s="9">
        <v>3585.8999999999924</v>
      </c>
      <c r="K4290" s="9">
        <v>2672.700000000139</v>
      </c>
      <c r="L4290" s="9" t="s">
        <v>278</v>
      </c>
      <c r="M4290" s="9" t="s">
        <v>278</v>
      </c>
      <c r="P4290" s="65">
        <f t="shared" si="117"/>
        <v>23739.400000000129</v>
      </c>
      <c r="R4290" t="s">
        <v>306</v>
      </c>
      <c r="V4290" s="61"/>
      <c r="W4290" s="61"/>
    </row>
    <row r="4291" spans="1:23" ht="15">
      <c r="A4291" s="28" t="s">
        <v>151</v>
      </c>
      <c r="B4291" s="61" t="s">
        <v>658</v>
      </c>
      <c r="E4291" s="9" t="s">
        <v>278</v>
      </c>
      <c r="F4291" s="9" t="s">
        <v>278</v>
      </c>
      <c r="G4291" s="9" t="s">
        <v>278</v>
      </c>
      <c r="H4291" s="9">
        <v>2923.8999999999978</v>
      </c>
      <c r="I4291" s="9">
        <v>3818.9999999999991</v>
      </c>
      <c r="J4291" s="184">
        <v>4028.1000000000622</v>
      </c>
      <c r="K4291" s="183">
        <v>4841.3999999999651</v>
      </c>
      <c r="L4291" s="9">
        <v>4167.850000000004</v>
      </c>
      <c r="M4291" s="65">
        <v>3898.2000000000003</v>
      </c>
      <c r="P4291" s="65">
        <f t="shared" si="117"/>
        <v>23678.45000000003</v>
      </c>
      <c r="R4291" t="s">
        <v>302</v>
      </c>
      <c r="V4291" s="190"/>
      <c r="W4291" s="61"/>
    </row>
    <row r="4292" spans="1:23" ht="15">
      <c r="A4292" s="28" t="s">
        <v>157</v>
      </c>
      <c r="B4292" s="61" t="s">
        <v>683</v>
      </c>
      <c r="E4292" s="9" t="s">
        <v>278</v>
      </c>
      <c r="F4292" s="9" t="s">
        <v>278</v>
      </c>
      <c r="G4292" s="9" t="s">
        <v>278</v>
      </c>
      <c r="H4292" s="9">
        <v>3523.3999999999942</v>
      </c>
      <c r="I4292" s="9">
        <v>3866.8000000000029</v>
      </c>
      <c r="J4292" s="188">
        <v>3709.7000000000007</v>
      </c>
      <c r="K4292" s="9">
        <v>4194.4000000001415</v>
      </c>
      <c r="L4292" s="9">
        <v>3741.4500000000044</v>
      </c>
      <c r="M4292" s="65">
        <v>4519.2000000000007</v>
      </c>
      <c r="P4292" s="65">
        <f t="shared" si="117"/>
        <v>23554.950000000146</v>
      </c>
      <c r="R4292" t="s">
        <v>287</v>
      </c>
      <c r="V4292" s="239"/>
      <c r="W4292" s="61"/>
    </row>
    <row r="4293" spans="1:23" ht="15">
      <c r="A4293" s="28" t="s">
        <v>159</v>
      </c>
      <c r="B4293" s="61" t="s">
        <v>687</v>
      </c>
      <c r="E4293" s="9" t="s">
        <v>278</v>
      </c>
      <c r="F4293" s="9" t="s">
        <v>278</v>
      </c>
      <c r="G4293" s="9" t="s">
        <v>278</v>
      </c>
      <c r="H4293" s="9">
        <v>3159.399999999996</v>
      </c>
      <c r="I4293" s="9">
        <v>3845.4999999999964</v>
      </c>
      <c r="J4293" s="9">
        <v>3333.2000000000189</v>
      </c>
      <c r="K4293" s="9">
        <v>4175.0999999999585</v>
      </c>
      <c r="L4293" s="188">
        <v>4498.8999999999942</v>
      </c>
      <c r="M4293" s="65">
        <v>4541.7</v>
      </c>
      <c r="P4293" s="65">
        <f t="shared" si="117"/>
        <v>23553.799999999963</v>
      </c>
      <c r="R4293" t="s">
        <v>284</v>
      </c>
      <c r="V4293" s="239"/>
      <c r="W4293" s="61"/>
    </row>
    <row r="4294" spans="1:23" ht="15">
      <c r="A4294" s="28" t="s">
        <v>160</v>
      </c>
      <c r="B4294" s="61" t="s">
        <v>643</v>
      </c>
      <c r="E4294" s="9" t="s">
        <v>278</v>
      </c>
      <c r="F4294" s="9" t="s">
        <v>278</v>
      </c>
      <c r="G4294" s="9" t="s">
        <v>278</v>
      </c>
      <c r="H4294" s="9">
        <v>3310.5999999999967</v>
      </c>
      <c r="I4294" s="9">
        <v>3805.1000000000022</v>
      </c>
      <c r="J4294" s="9">
        <v>3104.100000000044</v>
      </c>
      <c r="K4294" s="9">
        <v>3760.6000000000004</v>
      </c>
      <c r="L4294" s="188">
        <v>4444.6499999999978</v>
      </c>
      <c r="M4294" s="65">
        <v>4909.4000000000015</v>
      </c>
      <c r="P4294" s="65">
        <f t="shared" si="117"/>
        <v>23334.450000000041</v>
      </c>
      <c r="R4294" t="s">
        <v>292</v>
      </c>
      <c r="V4294" s="239" t="s">
        <v>2452</v>
      </c>
      <c r="W4294" s="61"/>
    </row>
    <row r="4295" spans="1:23" ht="15">
      <c r="A4295" s="28" t="s">
        <v>161</v>
      </c>
      <c r="B4295" s="61" t="s">
        <v>153</v>
      </c>
      <c r="E4295" s="9" t="s">
        <v>278</v>
      </c>
      <c r="F4295" s="9" t="s">
        <v>278</v>
      </c>
      <c r="G4295" s="9">
        <v>2759</v>
      </c>
      <c r="H4295" s="185">
        <v>4199.1000000000004</v>
      </c>
      <c r="I4295" s="9">
        <v>4205.9999999999982</v>
      </c>
      <c r="J4295" s="9">
        <v>2726.4999999999745</v>
      </c>
      <c r="K4295" s="9">
        <v>3975.5000000000327</v>
      </c>
      <c r="L4295" s="9">
        <v>2941.399999999996</v>
      </c>
      <c r="M4295" s="65">
        <v>2457.3999999999996</v>
      </c>
      <c r="P4295" s="65">
        <f t="shared" si="117"/>
        <v>23264.9</v>
      </c>
      <c r="R4295" t="s">
        <v>281</v>
      </c>
      <c r="U4295" t="s">
        <v>1444</v>
      </c>
      <c r="V4295" s="239"/>
      <c r="W4295" s="61"/>
    </row>
    <row r="4296" spans="1:23" ht="15">
      <c r="A4296" s="28" t="s">
        <v>163</v>
      </c>
      <c r="B4296" s="61" t="s">
        <v>654</v>
      </c>
      <c r="E4296" s="9" t="s">
        <v>278</v>
      </c>
      <c r="F4296" s="9" t="s">
        <v>278</v>
      </c>
      <c r="G4296" s="9" t="s">
        <v>278</v>
      </c>
      <c r="H4296" s="9">
        <v>3634.399999999996</v>
      </c>
      <c r="I4296" s="188">
        <v>4564.4000000000015</v>
      </c>
      <c r="J4296" s="9">
        <v>3195.3999999999996</v>
      </c>
      <c r="K4296" s="9">
        <v>3605.2000000000207</v>
      </c>
      <c r="L4296" s="9">
        <v>3302.4000000000015</v>
      </c>
      <c r="M4296" s="65">
        <v>4867.1000000000013</v>
      </c>
      <c r="P4296" s="65">
        <f t="shared" si="117"/>
        <v>23168.90000000002</v>
      </c>
      <c r="R4296" t="s">
        <v>283</v>
      </c>
      <c r="V4296" s="61"/>
      <c r="W4296" s="61"/>
    </row>
    <row r="4297" spans="1:23" ht="15">
      <c r="A4297" s="28" t="s">
        <v>274</v>
      </c>
      <c r="B4297" s="61" t="s">
        <v>694</v>
      </c>
      <c r="E4297" s="9" t="s">
        <v>278</v>
      </c>
      <c r="F4297" s="9" t="s">
        <v>278</v>
      </c>
      <c r="G4297" s="9" t="s">
        <v>278</v>
      </c>
      <c r="H4297" s="9">
        <v>3377.1999999999953</v>
      </c>
      <c r="I4297" s="9">
        <v>4006.7500000000018</v>
      </c>
      <c r="J4297" s="9">
        <v>3146.1999999999971</v>
      </c>
      <c r="K4297" s="9">
        <v>4338.2999999999192</v>
      </c>
      <c r="L4297" s="9">
        <v>3687.7999999999956</v>
      </c>
      <c r="M4297" s="65">
        <v>3730.5999999999995</v>
      </c>
      <c r="P4297" s="65">
        <f t="shared" si="117"/>
        <v>22286.849999999908</v>
      </c>
      <c r="V4297" s="61"/>
      <c r="W4297" s="61"/>
    </row>
    <row r="4298" spans="1:23" ht="15">
      <c r="A4298" s="28" t="s">
        <v>275</v>
      </c>
      <c r="B4298" s="61" t="s">
        <v>653</v>
      </c>
      <c r="E4298" s="9" t="s">
        <v>278</v>
      </c>
      <c r="F4298" s="9" t="s">
        <v>278</v>
      </c>
      <c r="G4298" s="9" t="s">
        <v>278</v>
      </c>
      <c r="H4298" s="9">
        <v>3835.2999999999938</v>
      </c>
      <c r="I4298" s="9">
        <v>2993.6000000000031</v>
      </c>
      <c r="J4298" s="9">
        <v>3464.1999999999553</v>
      </c>
      <c r="K4298" s="9">
        <v>3431.099999999984</v>
      </c>
      <c r="L4298" s="9">
        <v>3394.8500000000058</v>
      </c>
      <c r="M4298" s="65">
        <v>4765.8</v>
      </c>
      <c r="P4298" s="65">
        <f t="shared" si="117"/>
        <v>21884.84999999994</v>
      </c>
      <c r="V4298" s="239"/>
      <c r="W4298" s="61" t="s">
        <v>2452</v>
      </c>
    </row>
    <row r="4299" spans="1:23" ht="15">
      <c r="A4299" s="28" t="s">
        <v>276</v>
      </c>
      <c r="B4299" s="178" t="s">
        <v>1342</v>
      </c>
      <c r="C4299" s="3"/>
      <c r="D4299" s="3"/>
      <c r="E4299" s="9" t="s">
        <v>278</v>
      </c>
      <c r="F4299" s="9" t="s">
        <v>278</v>
      </c>
      <c r="G4299" s="9" t="s">
        <v>278</v>
      </c>
      <c r="H4299" s="9" t="s">
        <v>278</v>
      </c>
      <c r="I4299" s="9">
        <v>3687.1999999999989</v>
      </c>
      <c r="J4299" s="188">
        <v>3938.8999999999542</v>
      </c>
      <c r="K4299" s="188">
        <v>4750.8999999999651</v>
      </c>
      <c r="L4299" s="9">
        <v>3665.7500000000055</v>
      </c>
      <c r="M4299" s="113">
        <v>5395.9</v>
      </c>
      <c r="P4299" s="65">
        <f t="shared" ref="P4299:P4330" si="118">SUM(E4299:M4299)</f>
        <v>21438.649999999921</v>
      </c>
      <c r="R4299" t="s">
        <v>3439</v>
      </c>
      <c r="U4299" t="s">
        <v>1444</v>
      </c>
      <c r="V4299" s="239"/>
      <c r="W4299" s="61"/>
    </row>
    <row r="4300" spans="1:23" ht="15">
      <c r="A4300" s="28" t="s">
        <v>277</v>
      </c>
      <c r="B4300" s="61" t="s">
        <v>662</v>
      </c>
      <c r="E4300" s="9" t="s">
        <v>278</v>
      </c>
      <c r="F4300" s="9" t="s">
        <v>278</v>
      </c>
      <c r="G4300" s="9" t="s">
        <v>278</v>
      </c>
      <c r="H4300" s="9">
        <v>2623.0999999999949</v>
      </c>
      <c r="I4300" s="9">
        <v>3766.0500000000011</v>
      </c>
      <c r="J4300" s="9">
        <v>3006.5000000000182</v>
      </c>
      <c r="K4300" s="9">
        <v>4141.9499999999716</v>
      </c>
      <c r="L4300" s="9">
        <v>3837.6</v>
      </c>
      <c r="M4300" s="65">
        <v>4057.2500000000005</v>
      </c>
      <c r="P4300" s="65">
        <f t="shared" si="118"/>
        <v>21432.449999999986</v>
      </c>
      <c r="V4300" s="239"/>
      <c r="W4300" s="61"/>
    </row>
    <row r="4301" spans="1:23" ht="15">
      <c r="A4301" s="28" t="s">
        <v>640</v>
      </c>
      <c r="B4301" s="61" t="s">
        <v>19</v>
      </c>
      <c r="E4301" s="9">
        <v>3214.4</v>
      </c>
      <c r="F4301" s="184">
        <v>3783.9</v>
      </c>
      <c r="G4301" s="185">
        <v>4923.3999999999996</v>
      </c>
      <c r="H4301" s="9">
        <v>3475.3000000000011</v>
      </c>
      <c r="I4301" s="9">
        <v>2871.9000000000005</v>
      </c>
      <c r="J4301" s="9">
        <v>3142.3999999999887</v>
      </c>
      <c r="K4301" s="9" t="s">
        <v>278</v>
      </c>
      <c r="L4301" s="9" t="s">
        <v>278</v>
      </c>
      <c r="M4301" s="9" t="s">
        <v>278</v>
      </c>
      <c r="P4301" s="65">
        <f t="shared" si="118"/>
        <v>21411.299999999988</v>
      </c>
      <c r="R4301" t="s">
        <v>371</v>
      </c>
      <c r="U4301" t="s">
        <v>1444</v>
      </c>
      <c r="V4301" s="61"/>
      <c r="W4301" s="61"/>
    </row>
    <row r="4302" spans="1:23" ht="15">
      <c r="A4302" s="28" t="s">
        <v>641</v>
      </c>
      <c r="B4302" s="61" t="s">
        <v>686</v>
      </c>
      <c r="E4302" s="9" t="s">
        <v>278</v>
      </c>
      <c r="F4302" s="9" t="s">
        <v>278</v>
      </c>
      <c r="G4302" s="9" t="s">
        <v>278</v>
      </c>
      <c r="H4302" s="9">
        <v>2374.6999999999971</v>
      </c>
      <c r="I4302" s="9">
        <v>3816.300000000002</v>
      </c>
      <c r="J4302" s="9">
        <v>3547.8999999999905</v>
      </c>
      <c r="K4302" s="9">
        <v>2873.8500000000458</v>
      </c>
      <c r="L4302" s="9">
        <v>3949.3000000000047</v>
      </c>
      <c r="M4302" s="65">
        <v>4813.6000000000013</v>
      </c>
      <c r="P4302" s="65">
        <f t="shared" si="118"/>
        <v>21375.650000000041</v>
      </c>
      <c r="V4302" s="61"/>
      <c r="W4302" s="61"/>
    </row>
    <row r="4303" spans="1:23" ht="15">
      <c r="A4303" s="28" t="s">
        <v>642</v>
      </c>
      <c r="B4303" s="61" t="s">
        <v>682</v>
      </c>
      <c r="E4303" s="9" t="s">
        <v>278</v>
      </c>
      <c r="F4303" s="9" t="s">
        <v>278</v>
      </c>
      <c r="G4303" s="9" t="s">
        <v>278</v>
      </c>
      <c r="H4303" s="9">
        <v>3171.6000000000004</v>
      </c>
      <c r="I4303" s="9">
        <v>4187.7000000000053</v>
      </c>
      <c r="J4303" s="9">
        <v>2847.9000000000815</v>
      </c>
      <c r="K4303" s="9">
        <v>2997.4999999999163</v>
      </c>
      <c r="L4303" s="9">
        <v>2817.8000000000011</v>
      </c>
      <c r="M4303" s="65">
        <v>4761.2</v>
      </c>
      <c r="P4303" s="65">
        <f t="shared" si="118"/>
        <v>20783.700000000004</v>
      </c>
      <c r="V4303" s="61"/>
      <c r="W4303" s="61"/>
    </row>
    <row r="4304" spans="1:23" ht="15">
      <c r="A4304" s="28" t="s">
        <v>644</v>
      </c>
      <c r="B4304" s="61" t="s">
        <v>6</v>
      </c>
      <c r="E4304" s="9">
        <v>3051.6</v>
      </c>
      <c r="F4304" s="188">
        <v>3446.35</v>
      </c>
      <c r="G4304" s="9">
        <v>4045.1</v>
      </c>
      <c r="H4304" s="9">
        <v>3370.3500000000004</v>
      </c>
      <c r="I4304" s="9">
        <v>3683.7999999999993</v>
      </c>
      <c r="J4304" s="9">
        <v>3003.2999999999738</v>
      </c>
      <c r="K4304" s="9" t="s">
        <v>278</v>
      </c>
      <c r="L4304" s="9" t="s">
        <v>278</v>
      </c>
      <c r="M4304" s="9" t="s">
        <v>278</v>
      </c>
      <c r="P4304" s="65">
        <f t="shared" si="118"/>
        <v>20600.499999999971</v>
      </c>
      <c r="R4304" t="s">
        <v>292</v>
      </c>
      <c r="V4304" s="239"/>
      <c r="W4304" s="61"/>
    </row>
    <row r="4305" spans="1:21" ht="15">
      <c r="A4305" s="28" t="s">
        <v>650</v>
      </c>
      <c r="B4305" s="61" t="s">
        <v>144</v>
      </c>
      <c r="E4305" s="9" t="s">
        <v>278</v>
      </c>
      <c r="F4305" s="9">
        <v>3075.25</v>
      </c>
      <c r="G4305" s="188">
        <v>4156.2</v>
      </c>
      <c r="H4305" s="9">
        <v>2883.1000000000022</v>
      </c>
      <c r="I4305" s="9">
        <v>3701.2000000000025</v>
      </c>
      <c r="J4305" s="9">
        <v>3614.7999999999683</v>
      </c>
      <c r="K4305" s="9">
        <v>3081.2500000000273</v>
      </c>
      <c r="L4305" s="9" t="s">
        <v>278</v>
      </c>
      <c r="M4305" s="9" t="s">
        <v>278</v>
      </c>
      <c r="P4305" s="65">
        <f t="shared" si="118"/>
        <v>20511.800000000003</v>
      </c>
      <c r="R4305" t="s">
        <v>287</v>
      </c>
    </row>
    <row r="4306" spans="1:21" ht="15">
      <c r="A4306" s="28" t="s">
        <v>652</v>
      </c>
      <c r="B4306" s="190" t="s">
        <v>1351</v>
      </c>
      <c r="C4306" s="3"/>
      <c r="D4306" s="3"/>
      <c r="E4306" s="9" t="s">
        <v>278</v>
      </c>
      <c r="F4306" s="9" t="s">
        <v>278</v>
      </c>
      <c r="G4306" s="9" t="s">
        <v>278</v>
      </c>
      <c r="H4306" s="9" t="s">
        <v>278</v>
      </c>
      <c r="I4306" s="9">
        <v>3655.3999999999969</v>
      </c>
      <c r="J4306" s="9">
        <v>3642.600000000024</v>
      </c>
      <c r="K4306" s="9">
        <v>4478.3000000000975</v>
      </c>
      <c r="L4306" s="9">
        <v>3571.1000000000058</v>
      </c>
      <c r="M4306" s="65">
        <v>4962.5999999999985</v>
      </c>
      <c r="P4306" s="65">
        <f t="shared" si="118"/>
        <v>20310.000000000124</v>
      </c>
    </row>
    <row r="4307" spans="1:21" ht="15">
      <c r="A4307" s="28" t="s">
        <v>655</v>
      </c>
      <c r="B4307" s="61" t="s">
        <v>675</v>
      </c>
      <c r="E4307" s="9" t="s">
        <v>278</v>
      </c>
      <c r="F4307" s="9" t="s">
        <v>278</v>
      </c>
      <c r="G4307" s="9" t="s">
        <v>278</v>
      </c>
      <c r="H4307" s="9">
        <v>3372.2999999999975</v>
      </c>
      <c r="I4307" s="9">
        <v>3507.2999999999993</v>
      </c>
      <c r="J4307" s="9">
        <v>2915.1999999999425</v>
      </c>
      <c r="K4307" s="9">
        <v>3283.7000000000553</v>
      </c>
      <c r="L4307" s="9">
        <v>2754.2000000000062</v>
      </c>
      <c r="M4307" s="65">
        <v>4476.9000000000005</v>
      </c>
      <c r="P4307" s="65">
        <f t="shared" si="118"/>
        <v>20309.600000000002</v>
      </c>
    </row>
    <row r="4308" spans="1:21" ht="15">
      <c r="A4308" s="28" t="s">
        <v>656</v>
      </c>
      <c r="B4308" s="178" t="s">
        <v>1343</v>
      </c>
      <c r="C4308" s="3"/>
      <c r="D4308" s="3"/>
      <c r="E4308" s="9" t="s">
        <v>278</v>
      </c>
      <c r="F4308" s="9" t="s">
        <v>278</v>
      </c>
      <c r="G4308" s="9" t="s">
        <v>278</v>
      </c>
      <c r="H4308" s="9" t="s">
        <v>278</v>
      </c>
      <c r="I4308" s="9">
        <v>3453.5999999999985</v>
      </c>
      <c r="J4308" s="9">
        <v>3668.9000000000124</v>
      </c>
      <c r="K4308" s="9">
        <v>4346.9000000000542</v>
      </c>
      <c r="L4308" s="9">
        <v>3509.0499999999938</v>
      </c>
      <c r="M4308" s="115">
        <v>5327.3</v>
      </c>
      <c r="P4308" s="65">
        <f t="shared" si="118"/>
        <v>20305.750000000058</v>
      </c>
      <c r="R4308" t="s">
        <v>282</v>
      </c>
    </row>
    <row r="4309" spans="1:21" ht="15">
      <c r="A4309" s="28" t="s">
        <v>659</v>
      </c>
      <c r="B4309" s="178" t="s">
        <v>1337</v>
      </c>
      <c r="C4309" s="3"/>
      <c r="D4309" s="3"/>
      <c r="E4309" s="9" t="s">
        <v>278</v>
      </c>
      <c r="F4309" s="9" t="s">
        <v>278</v>
      </c>
      <c r="G4309" s="9" t="s">
        <v>278</v>
      </c>
      <c r="H4309" s="9" t="s">
        <v>278</v>
      </c>
      <c r="I4309" s="9">
        <v>3955.699999999998</v>
      </c>
      <c r="J4309" s="188">
        <v>3700.7999999999702</v>
      </c>
      <c r="K4309" s="9">
        <v>3990.9000000000015</v>
      </c>
      <c r="L4309" s="9">
        <v>3675.9500000000044</v>
      </c>
      <c r="M4309" s="65">
        <v>4675.2</v>
      </c>
      <c r="P4309" s="65">
        <f t="shared" si="118"/>
        <v>19998.549999999974</v>
      </c>
      <c r="R4309" t="s">
        <v>288</v>
      </c>
      <c r="U4309" t="s">
        <v>2452</v>
      </c>
    </row>
    <row r="4310" spans="1:21" ht="15">
      <c r="A4310" s="28" t="s">
        <v>661</v>
      </c>
      <c r="B4310" s="178" t="s">
        <v>1349</v>
      </c>
      <c r="C4310" s="3"/>
      <c r="D4310" s="3"/>
      <c r="E4310" s="9" t="s">
        <v>278</v>
      </c>
      <c r="F4310" s="9" t="s">
        <v>278</v>
      </c>
      <c r="G4310" s="9" t="s">
        <v>278</v>
      </c>
      <c r="H4310" s="9" t="s">
        <v>278</v>
      </c>
      <c r="I4310" s="188">
        <v>4340.899999999996</v>
      </c>
      <c r="J4310" s="9">
        <v>3361.1000000000004</v>
      </c>
      <c r="K4310" s="9">
        <v>4291.6499999999342</v>
      </c>
      <c r="L4310" s="9">
        <v>3989.3999999999942</v>
      </c>
      <c r="M4310" s="65">
        <v>3843.8</v>
      </c>
      <c r="P4310" s="65">
        <f t="shared" si="118"/>
        <v>19826.849999999926</v>
      </c>
      <c r="R4310" t="s">
        <v>292</v>
      </c>
    </row>
    <row r="4311" spans="1:21" ht="15">
      <c r="A4311" s="28" t="s">
        <v>666</v>
      </c>
      <c r="B4311" s="61" t="s">
        <v>669</v>
      </c>
      <c r="E4311" s="9" t="s">
        <v>278</v>
      </c>
      <c r="F4311" s="9" t="s">
        <v>278</v>
      </c>
      <c r="G4311" s="9" t="s">
        <v>278</v>
      </c>
      <c r="H4311" s="9">
        <v>3278.2999999999975</v>
      </c>
      <c r="I4311" s="9">
        <v>2459.1000000000031</v>
      </c>
      <c r="J4311" s="9">
        <v>3278.200000000099</v>
      </c>
      <c r="K4311" s="9">
        <v>2990.6000000000149</v>
      </c>
      <c r="L4311" s="9">
        <v>3510.9500000000025</v>
      </c>
      <c r="M4311" s="65">
        <v>4190.8</v>
      </c>
      <c r="P4311" s="65">
        <f t="shared" si="118"/>
        <v>19707.950000000117</v>
      </c>
    </row>
    <row r="4312" spans="1:21" ht="15">
      <c r="A4312" s="28" t="s">
        <v>670</v>
      </c>
      <c r="B4312" s="61" t="s">
        <v>700</v>
      </c>
      <c r="E4312" s="9" t="s">
        <v>278</v>
      </c>
      <c r="F4312" s="9" t="s">
        <v>278</v>
      </c>
      <c r="G4312" s="9" t="s">
        <v>278</v>
      </c>
      <c r="H4312" s="9">
        <v>3349.5499999999938</v>
      </c>
      <c r="I4312" s="9">
        <v>2532.4999999999991</v>
      </c>
      <c r="J4312" s="9">
        <v>3392.9000000000378</v>
      </c>
      <c r="K4312" s="9">
        <v>3373.5499999999829</v>
      </c>
      <c r="L4312" s="9">
        <v>3957.6999999999971</v>
      </c>
      <c r="M4312" s="65">
        <v>2854.8999999999996</v>
      </c>
      <c r="P4312" s="65">
        <f t="shared" si="118"/>
        <v>19461.100000000013</v>
      </c>
    </row>
    <row r="4313" spans="1:21" ht="15">
      <c r="A4313" s="28" t="s">
        <v>671</v>
      </c>
      <c r="B4313" s="178" t="s">
        <v>1346</v>
      </c>
      <c r="C4313" s="3"/>
      <c r="D4313" s="3"/>
      <c r="E4313" s="9" t="s">
        <v>278</v>
      </c>
      <c r="F4313" s="9" t="s">
        <v>278</v>
      </c>
      <c r="G4313" s="9" t="s">
        <v>278</v>
      </c>
      <c r="H4313" s="9" t="s">
        <v>278</v>
      </c>
      <c r="I4313" s="9">
        <v>4121.7500000000009</v>
      </c>
      <c r="J4313" s="9">
        <v>3254.5000000000709</v>
      </c>
      <c r="K4313" s="188">
        <v>4700.1999999999807</v>
      </c>
      <c r="L4313" s="9">
        <v>3343.6000000000022</v>
      </c>
      <c r="M4313" s="65">
        <v>3992.0999999999995</v>
      </c>
      <c r="P4313" s="65">
        <f t="shared" si="118"/>
        <v>19412.150000000052</v>
      </c>
      <c r="R4313" t="s">
        <v>284</v>
      </c>
    </row>
    <row r="4314" spans="1:21" ht="15">
      <c r="A4314" s="28" t="s">
        <v>672</v>
      </c>
      <c r="B4314" s="61" t="s">
        <v>668</v>
      </c>
      <c r="E4314" s="9" t="s">
        <v>278</v>
      </c>
      <c r="F4314" s="9" t="s">
        <v>278</v>
      </c>
      <c r="G4314" s="9" t="s">
        <v>278</v>
      </c>
      <c r="H4314" s="9">
        <v>2683.3499999999967</v>
      </c>
      <c r="I4314" s="9">
        <v>3296.1000000000022</v>
      </c>
      <c r="J4314" s="9">
        <v>3130.8999999999542</v>
      </c>
      <c r="K4314" s="9">
        <v>3566.4000000000597</v>
      </c>
      <c r="L4314" s="9">
        <v>3308.6499999999978</v>
      </c>
      <c r="M4314" s="65">
        <v>3344.5500000000006</v>
      </c>
      <c r="P4314" s="65">
        <f t="shared" si="118"/>
        <v>19329.950000000012</v>
      </c>
    </row>
    <row r="4315" spans="1:21" ht="15">
      <c r="A4315" s="28" t="s">
        <v>677</v>
      </c>
      <c r="B4315" s="178" t="s">
        <v>1344</v>
      </c>
      <c r="C4315" s="3"/>
      <c r="D4315" s="3"/>
      <c r="E4315" s="9" t="s">
        <v>278</v>
      </c>
      <c r="F4315" s="9" t="s">
        <v>278</v>
      </c>
      <c r="G4315" s="9" t="s">
        <v>278</v>
      </c>
      <c r="H4315" s="9" t="s">
        <v>278</v>
      </c>
      <c r="I4315" s="9">
        <v>3617.1000000000004</v>
      </c>
      <c r="J4315" s="9">
        <v>2825.2999999998319</v>
      </c>
      <c r="K4315" s="9">
        <v>3403.3500000000768</v>
      </c>
      <c r="L4315" s="9">
        <v>3654.7999999999993</v>
      </c>
      <c r="M4315" s="90">
        <v>5274.8999999999978</v>
      </c>
      <c r="P4315" s="65">
        <f t="shared" si="118"/>
        <v>18775.449999999906</v>
      </c>
      <c r="R4315" t="s">
        <v>284</v>
      </c>
    </row>
    <row r="4316" spans="1:21" ht="15">
      <c r="A4316" s="28" t="s">
        <v>685</v>
      </c>
      <c r="B4316" s="178" t="s">
        <v>1348</v>
      </c>
      <c r="C4316" s="3"/>
      <c r="D4316" s="3"/>
      <c r="E4316" s="9" t="s">
        <v>278</v>
      </c>
      <c r="F4316" s="9" t="s">
        <v>278</v>
      </c>
      <c r="G4316" s="9" t="s">
        <v>278</v>
      </c>
      <c r="H4316" s="9" t="s">
        <v>278</v>
      </c>
      <c r="I4316" s="9">
        <v>4088.9500000000007</v>
      </c>
      <c r="J4316" s="9">
        <v>3314.300000000112</v>
      </c>
      <c r="K4316" s="9">
        <v>3136.2999999999483</v>
      </c>
      <c r="L4316" s="9">
        <v>3290.6500000000051</v>
      </c>
      <c r="M4316" s="65">
        <v>4702.5500000000011</v>
      </c>
      <c r="P4316" s="65">
        <f t="shared" si="118"/>
        <v>18532.750000000065</v>
      </c>
    </row>
    <row r="4317" spans="1:21" ht="15">
      <c r="A4317" s="28" t="s">
        <v>689</v>
      </c>
      <c r="B4317" s="178" t="s">
        <v>1345</v>
      </c>
      <c r="C4317" s="3"/>
      <c r="D4317" s="3"/>
      <c r="E4317" s="9" t="s">
        <v>278</v>
      </c>
      <c r="F4317" s="9" t="s">
        <v>278</v>
      </c>
      <c r="G4317" s="9" t="s">
        <v>278</v>
      </c>
      <c r="H4317" s="9" t="s">
        <v>278</v>
      </c>
      <c r="I4317" s="9">
        <v>3643.0499999999984</v>
      </c>
      <c r="J4317" s="9">
        <v>3067.1999999999989</v>
      </c>
      <c r="K4317" s="9">
        <v>3128.549999999972</v>
      </c>
      <c r="L4317" s="9">
        <v>3250.2</v>
      </c>
      <c r="M4317" s="65">
        <v>4243.8499999999995</v>
      </c>
      <c r="P4317" s="65">
        <f t="shared" si="118"/>
        <v>17332.849999999969</v>
      </c>
    </row>
    <row r="4318" spans="1:21" ht="15">
      <c r="A4318" s="28" t="s">
        <v>690</v>
      </c>
      <c r="B4318" s="28" t="s">
        <v>633</v>
      </c>
      <c r="E4318" s="9" t="s">
        <v>278</v>
      </c>
      <c r="F4318" s="9" t="s">
        <v>278</v>
      </c>
      <c r="G4318" s="9" t="s">
        <v>278</v>
      </c>
      <c r="H4318" s="9">
        <v>3400.8999999999996</v>
      </c>
      <c r="I4318" s="9">
        <v>3074.7</v>
      </c>
      <c r="J4318" s="9">
        <v>1916.3000000000147</v>
      </c>
      <c r="K4318" s="9">
        <v>3108.6999999999334</v>
      </c>
      <c r="L4318" s="9">
        <v>3261.4999999999982</v>
      </c>
      <c r="M4318" s="65">
        <v>2555.9</v>
      </c>
      <c r="P4318" s="65">
        <f t="shared" si="118"/>
        <v>17317.999999999945</v>
      </c>
      <c r="U4318" t="s">
        <v>2452</v>
      </c>
    </row>
    <row r="4319" spans="1:21" ht="15">
      <c r="A4319" s="28" t="s">
        <v>691</v>
      </c>
      <c r="B4319" s="61" t="s">
        <v>692</v>
      </c>
      <c r="E4319" s="9" t="s">
        <v>278</v>
      </c>
      <c r="F4319" s="9" t="s">
        <v>278</v>
      </c>
      <c r="G4319" s="9" t="s">
        <v>278</v>
      </c>
      <c r="H4319" s="9">
        <v>2233</v>
      </c>
      <c r="I4319" s="9">
        <v>2159</v>
      </c>
      <c r="J4319" s="9">
        <v>3597.5499999998574</v>
      </c>
      <c r="K4319" s="9">
        <v>3516.1000000000786</v>
      </c>
      <c r="L4319" s="9">
        <v>976.40000000000498</v>
      </c>
      <c r="M4319" s="65">
        <v>4413.2999999999993</v>
      </c>
      <c r="P4319" s="65">
        <f t="shared" si="118"/>
        <v>16895.34999999994</v>
      </c>
    </row>
    <row r="4320" spans="1:21" ht="15">
      <c r="A4320" s="28" t="s">
        <v>697</v>
      </c>
      <c r="B4320" s="239" t="s">
        <v>1655</v>
      </c>
      <c r="C4320" s="3"/>
      <c r="D4320" s="3"/>
      <c r="E4320" s="9" t="s">
        <v>278</v>
      </c>
      <c r="F4320" s="9" t="s">
        <v>278</v>
      </c>
      <c r="G4320" s="9" t="s">
        <v>278</v>
      </c>
      <c r="H4320" s="9" t="s">
        <v>278</v>
      </c>
      <c r="I4320" s="9" t="s">
        <v>278</v>
      </c>
      <c r="J4320" s="9">
        <v>3358.1000000000004</v>
      </c>
      <c r="K4320" s="188">
        <v>4603.8499999999767</v>
      </c>
      <c r="L4320" s="9">
        <v>4136.2499999999891</v>
      </c>
      <c r="M4320" s="65">
        <v>4753.6500000000015</v>
      </c>
      <c r="P4320" s="65">
        <f t="shared" si="118"/>
        <v>16851.849999999969</v>
      </c>
      <c r="R4320" t="s">
        <v>287</v>
      </c>
    </row>
    <row r="4321" spans="1:21" ht="15">
      <c r="A4321" s="28" t="s">
        <v>698</v>
      </c>
      <c r="B4321" s="178" t="s">
        <v>1333</v>
      </c>
      <c r="C4321" s="3"/>
      <c r="D4321" s="3"/>
      <c r="E4321" s="9" t="s">
        <v>278</v>
      </c>
      <c r="F4321" s="9" t="s">
        <v>278</v>
      </c>
      <c r="G4321" s="9" t="s">
        <v>278</v>
      </c>
      <c r="H4321" s="9" t="s">
        <v>278</v>
      </c>
      <c r="I4321" s="9">
        <v>3270.3000000000011</v>
      </c>
      <c r="J4321" s="9">
        <v>3175.3000000000229</v>
      </c>
      <c r="K4321" s="9">
        <v>2600.8000000000502</v>
      </c>
      <c r="L4321" s="9">
        <v>3009.399999999996</v>
      </c>
      <c r="M4321" s="65">
        <v>3788.3</v>
      </c>
      <c r="P4321" s="65">
        <f t="shared" si="118"/>
        <v>15844.100000000071</v>
      </c>
    </row>
    <row r="4322" spans="1:21" ht="15">
      <c r="A4322" s="28" t="s">
        <v>699</v>
      </c>
      <c r="B4322" s="178" t="s">
        <v>1334</v>
      </c>
      <c r="C4322" s="3"/>
      <c r="D4322" s="3"/>
      <c r="E4322" s="9" t="s">
        <v>278</v>
      </c>
      <c r="F4322" s="9" t="s">
        <v>278</v>
      </c>
      <c r="G4322" s="9" t="s">
        <v>278</v>
      </c>
      <c r="H4322" s="9" t="s">
        <v>278</v>
      </c>
      <c r="I4322" s="9">
        <v>3992.5999999999985</v>
      </c>
      <c r="J4322" s="9">
        <v>2332.0999999999949</v>
      </c>
      <c r="K4322" s="9">
        <v>3280.8000000000084</v>
      </c>
      <c r="L4322" s="9">
        <v>2271.8000000000029</v>
      </c>
      <c r="M4322" s="65">
        <v>3795.7</v>
      </c>
      <c r="P4322" s="65">
        <f t="shared" si="118"/>
        <v>15673.000000000004</v>
      </c>
    </row>
    <row r="4323" spans="1:21" ht="15">
      <c r="A4323" s="28" t="s">
        <v>701</v>
      </c>
      <c r="B4323" s="61" t="s">
        <v>35</v>
      </c>
      <c r="E4323" s="188">
        <v>3762.8</v>
      </c>
      <c r="F4323" s="9">
        <v>2518.5500000000002</v>
      </c>
      <c r="G4323" s="9">
        <v>2911.1</v>
      </c>
      <c r="H4323" s="9">
        <v>3110.8000000000011</v>
      </c>
      <c r="I4323" s="9">
        <v>3317.7000000000007</v>
      </c>
      <c r="J4323" s="9" t="s">
        <v>278</v>
      </c>
      <c r="K4323" s="9" t="s">
        <v>278</v>
      </c>
      <c r="L4323" s="9" t="s">
        <v>278</v>
      </c>
      <c r="M4323" s="9" t="s">
        <v>278</v>
      </c>
      <c r="P4323" s="65">
        <f t="shared" si="118"/>
        <v>15620.950000000003</v>
      </c>
      <c r="R4323" t="s">
        <v>283</v>
      </c>
    </row>
    <row r="4324" spans="1:21" ht="15">
      <c r="A4324" s="28" t="s">
        <v>702</v>
      </c>
      <c r="B4324" s="61" t="s">
        <v>156</v>
      </c>
      <c r="E4324" s="9" t="s">
        <v>278</v>
      </c>
      <c r="F4324" s="9" t="s">
        <v>278</v>
      </c>
      <c r="G4324" s="188">
        <v>4156.3</v>
      </c>
      <c r="H4324" s="9">
        <v>2364.5999999999949</v>
      </c>
      <c r="I4324" s="9">
        <v>2804.1000000000013</v>
      </c>
      <c r="J4324" s="9">
        <v>3401.9000000001452</v>
      </c>
      <c r="K4324" s="9">
        <v>2872.2499999999782</v>
      </c>
      <c r="L4324" s="9" t="s">
        <v>278</v>
      </c>
      <c r="M4324" s="9" t="s">
        <v>278</v>
      </c>
      <c r="P4324" s="65">
        <f t="shared" si="118"/>
        <v>15599.15000000012</v>
      </c>
      <c r="R4324" t="s">
        <v>292</v>
      </c>
    </row>
    <row r="4325" spans="1:21" ht="15">
      <c r="A4325" s="28" t="s">
        <v>703</v>
      </c>
      <c r="B4325" s="239" t="s">
        <v>1661</v>
      </c>
      <c r="C4325" s="3"/>
      <c r="D4325" s="3"/>
      <c r="E4325" s="9" t="s">
        <v>278</v>
      </c>
      <c r="F4325" s="9" t="s">
        <v>278</v>
      </c>
      <c r="G4325" s="9" t="s">
        <v>278</v>
      </c>
      <c r="H4325" s="9" t="s">
        <v>278</v>
      </c>
      <c r="I4325" s="9" t="s">
        <v>278</v>
      </c>
      <c r="J4325" s="9">
        <v>2618.300000000032</v>
      </c>
      <c r="K4325" s="9">
        <v>3875.8000000000429</v>
      </c>
      <c r="L4325" s="9">
        <v>3993.0000000000073</v>
      </c>
      <c r="M4325" s="65">
        <v>4959.3</v>
      </c>
      <c r="P4325" s="65">
        <f t="shared" si="118"/>
        <v>15446.400000000081</v>
      </c>
    </row>
    <row r="4326" spans="1:21" ht="15">
      <c r="A4326" s="28" t="s">
        <v>706</v>
      </c>
      <c r="B4326" s="239" t="s">
        <v>1649</v>
      </c>
      <c r="C4326" s="3"/>
      <c r="D4326" s="3"/>
      <c r="E4326" s="9" t="s">
        <v>278</v>
      </c>
      <c r="F4326" s="9" t="s">
        <v>278</v>
      </c>
      <c r="G4326" s="9" t="s">
        <v>278</v>
      </c>
      <c r="H4326" s="9" t="s">
        <v>278</v>
      </c>
      <c r="I4326" s="9" t="s">
        <v>278</v>
      </c>
      <c r="J4326" s="9">
        <v>3209.2999999999938</v>
      </c>
      <c r="K4326" s="9">
        <v>4352.8999999999705</v>
      </c>
      <c r="L4326" s="9">
        <v>3547.9999999999909</v>
      </c>
      <c r="M4326" s="65">
        <v>4312.3499999999995</v>
      </c>
      <c r="P4326" s="65">
        <f t="shared" si="118"/>
        <v>15422.549999999956</v>
      </c>
    </row>
    <row r="4327" spans="1:21" ht="15">
      <c r="A4327" s="28" t="s">
        <v>775</v>
      </c>
      <c r="B4327" s="239" t="s">
        <v>1658</v>
      </c>
      <c r="C4327" s="3"/>
      <c r="D4327" s="3"/>
      <c r="E4327" s="9" t="s">
        <v>278</v>
      </c>
      <c r="F4327" s="9" t="s">
        <v>278</v>
      </c>
      <c r="G4327" s="9" t="s">
        <v>278</v>
      </c>
      <c r="H4327" s="9" t="s">
        <v>278</v>
      </c>
      <c r="I4327" s="9" t="s">
        <v>278</v>
      </c>
      <c r="J4327" s="9">
        <v>3563.6000000000586</v>
      </c>
      <c r="K4327" s="9">
        <v>3990.3999999999851</v>
      </c>
      <c r="L4327" s="9">
        <v>3380.8000000000011</v>
      </c>
      <c r="M4327" s="65">
        <v>4294.8999999999996</v>
      </c>
      <c r="P4327" s="65">
        <f t="shared" si="118"/>
        <v>15229.700000000044</v>
      </c>
    </row>
    <row r="4328" spans="1:21" ht="15">
      <c r="A4328" s="28" t="s">
        <v>776</v>
      </c>
      <c r="B4328" s="239" t="s">
        <v>1653</v>
      </c>
      <c r="C4328" s="3"/>
      <c r="D4328" s="3"/>
      <c r="E4328" s="9" t="s">
        <v>278</v>
      </c>
      <c r="F4328" s="9" t="s">
        <v>278</v>
      </c>
      <c r="G4328" s="9" t="s">
        <v>278</v>
      </c>
      <c r="H4328" s="9" t="s">
        <v>278</v>
      </c>
      <c r="I4328" s="9" t="s">
        <v>278</v>
      </c>
      <c r="J4328" s="9">
        <v>3208.8000000000357</v>
      </c>
      <c r="K4328" s="9">
        <v>3752.7999999999047</v>
      </c>
      <c r="L4328" s="9">
        <v>3763.4500000000007</v>
      </c>
      <c r="M4328" s="65">
        <v>4436.2000000000016</v>
      </c>
      <c r="P4328" s="65">
        <f t="shared" si="118"/>
        <v>15161.249999999942</v>
      </c>
    </row>
    <row r="4329" spans="1:21" ht="15">
      <c r="A4329" s="28" t="s">
        <v>777</v>
      </c>
      <c r="B4329" s="61" t="s">
        <v>660</v>
      </c>
      <c r="E4329" s="9" t="s">
        <v>278</v>
      </c>
      <c r="F4329" s="9" t="s">
        <v>278</v>
      </c>
      <c r="G4329" s="9" t="s">
        <v>278</v>
      </c>
      <c r="H4329" s="9">
        <v>2792.6499999999978</v>
      </c>
      <c r="I4329" s="9">
        <v>2565.3999999999996</v>
      </c>
      <c r="J4329" s="9">
        <v>2931.7000000000153</v>
      </c>
      <c r="K4329" s="9">
        <v>3455.0499999999593</v>
      </c>
      <c r="L4329" s="9">
        <v>3284.7999999999975</v>
      </c>
      <c r="M4329" s="9" t="s">
        <v>278</v>
      </c>
      <c r="P4329" s="65">
        <f t="shared" si="118"/>
        <v>15029.599999999969</v>
      </c>
      <c r="U4329" t="s">
        <v>2452</v>
      </c>
    </row>
    <row r="4330" spans="1:21" ht="15">
      <c r="A4330" s="28" t="s">
        <v>778</v>
      </c>
      <c r="B4330" s="178" t="s">
        <v>1341</v>
      </c>
      <c r="C4330" s="3"/>
      <c r="D4330" s="3"/>
      <c r="E4330" s="9" t="s">
        <v>278</v>
      </c>
      <c r="F4330" s="9" t="s">
        <v>278</v>
      </c>
      <c r="G4330" s="9" t="s">
        <v>278</v>
      </c>
      <c r="H4330" s="9" t="s">
        <v>278</v>
      </c>
      <c r="I4330" s="9">
        <v>3791.9999999999982</v>
      </c>
      <c r="J4330" s="9">
        <v>3530.5999999999894</v>
      </c>
      <c r="K4330" s="9">
        <v>3442.7999999999029</v>
      </c>
      <c r="L4330" s="9">
        <v>4080.25</v>
      </c>
      <c r="M4330" s="9" t="s">
        <v>278</v>
      </c>
      <c r="P4330" s="65">
        <f t="shared" si="118"/>
        <v>14845.64999999989</v>
      </c>
    </row>
    <row r="4331" spans="1:21" ht="15">
      <c r="A4331" s="28" t="s">
        <v>779</v>
      </c>
      <c r="B4331" s="28" t="s">
        <v>639</v>
      </c>
      <c r="E4331" s="9" t="s">
        <v>278</v>
      </c>
      <c r="F4331" s="9" t="s">
        <v>278</v>
      </c>
      <c r="G4331" s="9" t="s">
        <v>278</v>
      </c>
      <c r="H4331" s="9">
        <v>2731.8000000000029</v>
      </c>
      <c r="I4331" s="9">
        <v>3042.3000000000011</v>
      </c>
      <c r="J4331" s="9">
        <v>2177.5999999999458</v>
      </c>
      <c r="K4331" s="9">
        <v>3004.4000000000178</v>
      </c>
      <c r="L4331" s="9">
        <v>3813.5500000000065</v>
      </c>
      <c r="M4331" s="9" t="s">
        <v>278</v>
      </c>
      <c r="P4331" s="65">
        <f t="shared" ref="P4331:P4362" si="119">SUM(E4331:M4331)</f>
        <v>14769.649999999974</v>
      </c>
    </row>
    <row r="4332" spans="1:21" ht="15">
      <c r="A4332" s="28" t="s">
        <v>780</v>
      </c>
      <c r="B4332" s="61" t="s">
        <v>4</v>
      </c>
      <c r="E4332" s="9">
        <v>2980.85</v>
      </c>
      <c r="F4332" s="9">
        <v>3106.3</v>
      </c>
      <c r="G4332" s="9">
        <v>3544.8</v>
      </c>
      <c r="H4332" s="9">
        <v>1872.5</v>
      </c>
      <c r="I4332" s="9">
        <v>2572.8000000000011</v>
      </c>
      <c r="J4332" s="9" t="s">
        <v>278</v>
      </c>
      <c r="K4332" s="9" t="s">
        <v>278</v>
      </c>
      <c r="L4332" s="9" t="s">
        <v>278</v>
      </c>
      <c r="M4332" s="9" t="s">
        <v>278</v>
      </c>
      <c r="P4332" s="65">
        <f t="shared" si="119"/>
        <v>14077.250000000002</v>
      </c>
    </row>
    <row r="4333" spans="1:21" ht="15">
      <c r="A4333" s="28" t="s">
        <v>781</v>
      </c>
      <c r="B4333" s="61" t="s">
        <v>29</v>
      </c>
      <c r="E4333" s="9">
        <v>3274.5</v>
      </c>
      <c r="F4333" s="188">
        <v>3693.8</v>
      </c>
      <c r="G4333" s="9">
        <v>3151.4</v>
      </c>
      <c r="H4333" s="9" t="s">
        <v>278</v>
      </c>
      <c r="I4333" s="9" t="s">
        <v>278</v>
      </c>
      <c r="J4333" s="9">
        <v>3179.3000000000575</v>
      </c>
      <c r="K4333" s="9" t="s">
        <v>278</v>
      </c>
      <c r="L4333" s="9" t="s">
        <v>278</v>
      </c>
      <c r="M4333" s="9" t="s">
        <v>278</v>
      </c>
      <c r="P4333" s="65">
        <f t="shared" si="119"/>
        <v>13299.000000000058</v>
      </c>
      <c r="R4333" t="s">
        <v>284</v>
      </c>
    </row>
    <row r="4334" spans="1:21" ht="15">
      <c r="A4334" s="28" t="s">
        <v>782</v>
      </c>
      <c r="B4334" s="239" t="s">
        <v>1666</v>
      </c>
      <c r="E4334" s="9" t="s">
        <v>278</v>
      </c>
      <c r="F4334" s="9" t="s">
        <v>278</v>
      </c>
      <c r="G4334" s="9" t="s">
        <v>278</v>
      </c>
      <c r="H4334" s="9" t="s">
        <v>278</v>
      </c>
      <c r="I4334" s="9" t="s">
        <v>278</v>
      </c>
      <c r="J4334" s="9" t="s">
        <v>278</v>
      </c>
      <c r="K4334" s="9">
        <v>3644.5000000000418</v>
      </c>
      <c r="L4334" s="9">
        <v>4213.5</v>
      </c>
      <c r="M4334" s="65">
        <v>4839.5</v>
      </c>
      <c r="P4334" s="65">
        <f t="shared" si="119"/>
        <v>12697.500000000042</v>
      </c>
    </row>
    <row r="4335" spans="1:21" ht="15">
      <c r="A4335" s="28" t="s">
        <v>783</v>
      </c>
      <c r="B4335" s="239" t="s">
        <v>2318</v>
      </c>
      <c r="E4335" s="9" t="s">
        <v>278</v>
      </c>
      <c r="F4335" s="9" t="s">
        <v>278</v>
      </c>
      <c r="G4335" s="9" t="s">
        <v>278</v>
      </c>
      <c r="H4335" s="9" t="s">
        <v>278</v>
      </c>
      <c r="I4335" s="9" t="s">
        <v>278</v>
      </c>
      <c r="J4335" s="9" t="s">
        <v>278</v>
      </c>
      <c r="K4335" s="9">
        <v>4109.350000000044</v>
      </c>
      <c r="L4335" s="9">
        <v>3682.3999999999905</v>
      </c>
      <c r="M4335" s="65">
        <v>4777.3</v>
      </c>
      <c r="P4335" s="65">
        <f t="shared" si="119"/>
        <v>12569.050000000036</v>
      </c>
    </row>
    <row r="4336" spans="1:21" ht="15">
      <c r="A4336" s="28" t="s">
        <v>784</v>
      </c>
      <c r="B4336" s="239" t="s">
        <v>1668</v>
      </c>
      <c r="E4336" s="9" t="s">
        <v>278</v>
      </c>
      <c r="F4336" s="9" t="s">
        <v>278</v>
      </c>
      <c r="G4336" s="9" t="s">
        <v>278</v>
      </c>
      <c r="H4336" s="9" t="s">
        <v>278</v>
      </c>
      <c r="I4336" s="9" t="s">
        <v>278</v>
      </c>
      <c r="J4336" s="9" t="s">
        <v>278</v>
      </c>
      <c r="K4336" s="9">
        <v>3739.400000000016</v>
      </c>
      <c r="L4336" s="9">
        <v>3629.2999999999993</v>
      </c>
      <c r="M4336" s="65">
        <v>4381.5000000000009</v>
      </c>
      <c r="P4336" s="65">
        <f t="shared" si="119"/>
        <v>11750.200000000015</v>
      </c>
    </row>
    <row r="4337" spans="1:18" ht="15">
      <c r="A4337" s="28" t="s">
        <v>785</v>
      </c>
      <c r="B4337" s="239" t="s">
        <v>1657</v>
      </c>
      <c r="C4337" s="3"/>
      <c r="D4337" s="3"/>
      <c r="E4337" s="9" t="s">
        <v>278</v>
      </c>
      <c r="F4337" s="9" t="s">
        <v>278</v>
      </c>
      <c r="G4337" s="9" t="s">
        <v>278</v>
      </c>
      <c r="H4337" s="9" t="s">
        <v>278</v>
      </c>
      <c r="I4337" s="9" t="s">
        <v>278</v>
      </c>
      <c r="J4337" s="9">
        <v>3514.1999999998643</v>
      </c>
      <c r="K4337" s="9">
        <v>1715.49999999998</v>
      </c>
      <c r="L4337" s="9">
        <v>3794.200000000008</v>
      </c>
      <c r="M4337" s="65">
        <v>2517.1999999999994</v>
      </c>
      <c r="P4337" s="65">
        <f t="shared" si="119"/>
        <v>11541.099999999851</v>
      </c>
    </row>
    <row r="4338" spans="1:18" ht="15">
      <c r="A4338" s="28" t="s">
        <v>786</v>
      </c>
      <c r="B4338" s="239" t="s">
        <v>1654</v>
      </c>
      <c r="C4338" s="3"/>
      <c r="D4338" s="3"/>
      <c r="E4338" s="9" t="s">
        <v>278</v>
      </c>
      <c r="F4338" s="9" t="s">
        <v>278</v>
      </c>
      <c r="G4338" s="9" t="s">
        <v>278</v>
      </c>
      <c r="H4338" s="9" t="s">
        <v>278</v>
      </c>
      <c r="I4338" s="9" t="s">
        <v>278</v>
      </c>
      <c r="J4338" s="9">
        <v>3296.0000000000746</v>
      </c>
      <c r="K4338" s="9">
        <v>2904.2999999999683</v>
      </c>
      <c r="L4338" s="9">
        <v>2167.9000000000015</v>
      </c>
      <c r="M4338" s="65">
        <v>2847.0000000000005</v>
      </c>
      <c r="P4338" s="65">
        <f t="shared" si="119"/>
        <v>11215.200000000044</v>
      </c>
    </row>
    <row r="4339" spans="1:18" ht="15">
      <c r="A4339" s="28" t="s">
        <v>787</v>
      </c>
      <c r="B4339" s="239" t="s">
        <v>1749</v>
      </c>
      <c r="E4339" s="9" t="s">
        <v>278</v>
      </c>
      <c r="F4339" s="9" t="s">
        <v>278</v>
      </c>
      <c r="G4339" s="9" t="s">
        <v>278</v>
      </c>
      <c r="H4339" s="9" t="s">
        <v>278</v>
      </c>
      <c r="I4339" s="9" t="s">
        <v>278</v>
      </c>
      <c r="J4339" s="9" t="s">
        <v>278</v>
      </c>
      <c r="K4339" s="9">
        <v>3893.1000000000804</v>
      </c>
      <c r="L4339" s="9">
        <v>2115.3999999999901</v>
      </c>
      <c r="M4339" s="65">
        <v>5136.5999999999995</v>
      </c>
      <c r="P4339" s="65">
        <f t="shared" si="119"/>
        <v>11145.100000000071</v>
      </c>
    </row>
    <row r="4340" spans="1:18" ht="15">
      <c r="A4340" s="28" t="s">
        <v>788</v>
      </c>
      <c r="B4340" s="178" t="s">
        <v>1350</v>
      </c>
      <c r="C4340" s="3"/>
      <c r="D4340" s="3"/>
      <c r="E4340" s="9" t="s">
        <v>278</v>
      </c>
      <c r="F4340" s="9" t="s">
        <v>278</v>
      </c>
      <c r="G4340" s="9" t="s">
        <v>278</v>
      </c>
      <c r="H4340" s="9" t="s">
        <v>278</v>
      </c>
      <c r="I4340" s="9">
        <v>3449.0999999999985</v>
      </c>
      <c r="J4340" s="9">
        <v>3047.1999999999371</v>
      </c>
      <c r="K4340" s="188">
        <v>4598.7000000000335</v>
      </c>
      <c r="L4340" s="9" t="s">
        <v>278</v>
      </c>
      <c r="M4340" s="9" t="s">
        <v>278</v>
      </c>
      <c r="P4340" s="65">
        <f t="shared" si="119"/>
        <v>11094.999999999969</v>
      </c>
      <c r="R4340" t="s">
        <v>288</v>
      </c>
    </row>
    <row r="4341" spans="1:18" ht="15">
      <c r="A4341" s="28" t="s">
        <v>789</v>
      </c>
      <c r="B4341" s="239" t="s">
        <v>1664</v>
      </c>
      <c r="E4341" s="9" t="s">
        <v>278</v>
      </c>
      <c r="F4341" s="9" t="s">
        <v>278</v>
      </c>
      <c r="G4341" s="9" t="s">
        <v>278</v>
      </c>
      <c r="H4341" s="9" t="s">
        <v>278</v>
      </c>
      <c r="I4341" s="9" t="s">
        <v>278</v>
      </c>
      <c r="J4341" s="9" t="s">
        <v>278</v>
      </c>
      <c r="K4341" s="9">
        <v>3417.6999999999989</v>
      </c>
      <c r="L4341" s="9">
        <v>2539.600000000004</v>
      </c>
      <c r="M4341" s="65">
        <v>4912.7999999999993</v>
      </c>
      <c r="P4341" s="65">
        <f t="shared" si="119"/>
        <v>10870.100000000002</v>
      </c>
    </row>
    <row r="4342" spans="1:18" ht="15">
      <c r="A4342" s="28" t="s">
        <v>790</v>
      </c>
      <c r="B4342" s="239" t="s">
        <v>1690</v>
      </c>
      <c r="E4342" s="9" t="s">
        <v>278</v>
      </c>
      <c r="F4342" s="9" t="s">
        <v>278</v>
      </c>
      <c r="G4342" s="9" t="s">
        <v>278</v>
      </c>
      <c r="H4342" s="9" t="s">
        <v>278</v>
      </c>
      <c r="I4342" s="9" t="s">
        <v>278</v>
      </c>
      <c r="J4342" s="9" t="s">
        <v>278</v>
      </c>
      <c r="K4342" s="9">
        <v>2856.4999999999836</v>
      </c>
      <c r="L4342" s="9">
        <v>4128.1999999999971</v>
      </c>
      <c r="M4342" s="65">
        <v>3800.7</v>
      </c>
      <c r="P4342" s="65">
        <f t="shared" si="119"/>
        <v>10785.39999999998</v>
      </c>
    </row>
    <row r="4343" spans="1:18" ht="15">
      <c r="A4343" s="28" t="s">
        <v>791</v>
      </c>
      <c r="B4343" s="61" t="s">
        <v>158</v>
      </c>
      <c r="E4343" s="9" t="s">
        <v>278</v>
      </c>
      <c r="F4343" s="9" t="s">
        <v>278</v>
      </c>
      <c r="G4343" s="188">
        <v>4391.2</v>
      </c>
      <c r="H4343" s="9">
        <v>3036.2999999999993</v>
      </c>
      <c r="I4343" s="9">
        <v>3354.2</v>
      </c>
      <c r="J4343" s="9" t="s">
        <v>278</v>
      </c>
      <c r="K4343" s="9" t="s">
        <v>278</v>
      </c>
      <c r="L4343" s="9" t="s">
        <v>278</v>
      </c>
      <c r="M4343" s="9" t="s">
        <v>278</v>
      </c>
      <c r="P4343" s="65">
        <f t="shared" si="119"/>
        <v>10781.699999999999</v>
      </c>
      <c r="R4343" t="s">
        <v>283</v>
      </c>
    </row>
    <row r="4344" spans="1:18" ht="15">
      <c r="A4344" s="28" t="s">
        <v>792</v>
      </c>
      <c r="B4344" s="239" t="s">
        <v>1671</v>
      </c>
      <c r="E4344" s="9" t="s">
        <v>278</v>
      </c>
      <c r="F4344" s="9" t="s">
        <v>278</v>
      </c>
      <c r="G4344" s="9" t="s">
        <v>278</v>
      </c>
      <c r="H4344" s="9" t="s">
        <v>278</v>
      </c>
      <c r="I4344" s="9" t="s">
        <v>278</v>
      </c>
      <c r="J4344" s="9" t="s">
        <v>278</v>
      </c>
      <c r="K4344" s="9">
        <v>3044.6999999999643</v>
      </c>
      <c r="L4344" s="9">
        <v>3832.9000000000051</v>
      </c>
      <c r="M4344" s="65">
        <v>3641.3</v>
      </c>
      <c r="P4344" s="65">
        <f t="shared" si="119"/>
        <v>10518.899999999969</v>
      </c>
    </row>
    <row r="4345" spans="1:18" ht="15">
      <c r="A4345" s="28" t="s">
        <v>793</v>
      </c>
      <c r="B4345" s="239" t="s">
        <v>1665</v>
      </c>
      <c r="E4345" s="9" t="s">
        <v>278</v>
      </c>
      <c r="F4345" s="9" t="s">
        <v>278</v>
      </c>
      <c r="G4345" s="9" t="s">
        <v>278</v>
      </c>
      <c r="H4345" s="9" t="s">
        <v>278</v>
      </c>
      <c r="I4345" s="9" t="s">
        <v>278</v>
      </c>
      <c r="J4345" s="9" t="s">
        <v>278</v>
      </c>
      <c r="K4345" s="9">
        <v>1607.9000000000251</v>
      </c>
      <c r="L4345" s="184">
        <v>4702.7000000000007</v>
      </c>
      <c r="M4345" s="65">
        <v>3707.1</v>
      </c>
      <c r="P4345" s="65">
        <f t="shared" si="119"/>
        <v>10017.700000000026</v>
      </c>
      <c r="R4345" t="s">
        <v>282</v>
      </c>
    </row>
    <row r="4346" spans="1:18" ht="15">
      <c r="A4346" s="28" t="s">
        <v>794</v>
      </c>
      <c r="B4346" s="239" t="s">
        <v>1650</v>
      </c>
      <c r="C4346" s="3"/>
      <c r="D4346" s="3"/>
      <c r="E4346" s="9" t="s">
        <v>278</v>
      </c>
      <c r="F4346" s="9" t="s">
        <v>278</v>
      </c>
      <c r="G4346" s="9" t="s">
        <v>278</v>
      </c>
      <c r="H4346" s="9" t="s">
        <v>278</v>
      </c>
      <c r="I4346" s="9" t="s">
        <v>278</v>
      </c>
      <c r="J4346" s="9">
        <v>2290.4000000000124</v>
      </c>
      <c r="K4346" s="9">
        <v>1439.8999999999869</v>
      </c>
      <c r="L4346" s="9">
        <v>2394.7999999999993</v>
      </c>
      <c r="M4346" s="65">
        <v>3629.3</v>
      </c>
      <c r="P4346" s="65">
        <f t="shared" si="119"/>
        <v>9754.3999999999978</v>
      </c>
    </row>
    <row r="4347" spans="1:18" ht="15">
      <c r="A4347" s="28" t="s">
        <v>795</v>
      </c>
      <c r="B4347" s="61" t="s">
        <v>2211</v>
      </c>
      <c r="E4347" s="9" t="s">
        <v>278</v>
      </c>
      <c r="F4347" s="9" t="s">
        <v>278</v>
      </c>
      <c r="G4347" s="9" t="s">
        <v>278</v>
      </c>
      <c r="H4347" s="9" t="s">
        <v>278</v>
      </c>
      <c r="I4347" s="9" t="s">
        <v>278</v>
      </c>
      <c r="J4347" s="9" t="s">
        <v>278</v>
      </c>
      <c r="K4347" s="9" t="s">
        <v>278</v>
      </c>
      <c r="L4347" s="183">
        <v>4934.399999999996</v>
      </c>
      <c r="M4347" s="65">
        <v>4342.3</v>
      </c>
      <c r="N4347" s="65"/>
      <c r="P4347" s="65">
        <f t="shared" si="119"/>
        <v>9276.6999999999971</v>
      </c>
      <c r="R4347" t="s">
        <v>300</v>
      </c>
    </row>
    <row r="4348" spans="1:18" ht="15">
      <c r="A4348" s="28" t="s">
        <v>796</v>
      </c>
      <c r="B4348" s="239" t="s">
        <v>1667</v>
      </c>
      <c r="E4348" s="9" t="s">
        <v>278</v>
      </c>
      <c r="F4348" s="9" t="s">
        <v>278</v>
      </c>
      <c r="G4348" s="9" t="s">
        <v>278</v>
      </c>
      <c r="H4348" s="9" t="s">
        <v>278</v>
      </c>
      <c r="I4348" s="9" t="s">
        <v>278</v>
      </c>
      <c r="J4348" s="9" t="s">
        <v>278</v>
      </c>
      <c r="K4348" s="9">
        <v>2373.4000000000597</v>
      </c>
      <c r="L4348" s="9">
        <v>3388.7000000000007</v>
      </c>
      <c r="M4348" s="65">
        <v>3289.6999999999994</v>
      </c>
      <c r="P4348" s="65">
        <f t="shared" si="119"/>
        <v>9051.8000000000593</v>
      </c>
    </row>
    <row r="4349" spans="1:18" ht="15">
      <c r="A4349" s="28" t="s">
        <v>797</v>
      </c>
      <c r="B4349" s="61" t="s">
        <v>2206</v>
      </c>
      <c r="E4349" s="9" t="s">
        <v>278</v>
      </c>
      <c r="F4349" s="9" t="s">
        <v>278</v>
      </c>
      <c r="G4349" s="9" t="s">
        <v>278</v>
      </c>
      <c r="H4349" s="9" t="s">
        <v>278</v>
      </c>
      <c r="I4349" s="9" t="s">
        <v>278</v>
      </c>
      <c r="J4349" s="9" t="s">
        <v>278</v>
      </c>
      <c r="K4349" s="9" t="s">
        <v>278</v>
      </c>
      <c r="L4349" s="9">
        <v>4246.5500000000084</v>
      </c>
      <c r="M4349" s="65">
        <v>4676.1999999999989</v>
      </c>
      <c r="N4349" s="65"/>
      <c r="P4349" s="65">
        <f t="shared" si="119"/>
        <v>8922.7500000000073</v>
      </c>
    </row>
    <row r="4350" spans="1:18" ht="15">
      <c r="A4350" s="28" t="s">
        <v>798</v>
      </c>
      <c r="B4350" s="61" t="s">
        <v>180</v>
      </c>
      <c r="E4350" s="9" t="s">
        <v>278</v>
      </c>
      <c r="F4350" s="9" t="s">
        <v>278</v>
      </c>
      <c r="G4350" s="9" t="s">
        <v>278</v>
      </c>
      <c r="H4350" s="9" t="s">
        <v>278</v>
      </c>
      <c r="I4350" s="9" t="s">
        <v>278</v>
      </c>
      <c r="J4350" s="9" t="s">
        <v>278</v>
      </c>
      <c r="K4350" s="9" t="s">
        <v>278</v>
      </c>
      <c r="L4350" s="9">
        <v>4105.9499999999935</v>
      </c>
      <c r="M4350" s="65">
        <v>4796.2500000000009</v>
      </c>
      <c r="N4350" s="65"/>
      <c r="P4350" s="65">
        <f t="shared" si="119"/>
        <v>8902.1999999999935</v>
      </c>
    </row>
    <row r="4351" spans="1:18" ht="15">
      <c r="A4351" s="28" t="s">
        <v>799</v>
      </c>
      <c r="B4351" s="61" t="s">
        <v>2210</v>
      </c>
      <c r="E4351" s="9" t="s">
        <v>278</v>
      </c>
      <c r="F4351" s="9" t="s">
        <v>278</v>
      </c>
      <c r="G4351" s="9" t="s">
        <v>278</v>
      </c>
      <c r="H4351" s="9" t="s">
        <v>278</v>
      </c>
      <c r="I4351" s="9" t="s">
        <v>278</v>
      </c>
      <c r="J4351" s="9" t="s">
        <v>278</v>
      </c>
      <c r="K4351" s="9" t="s">
        <v>278</v>
      </c>
      <c r="L4351" s="9">
        <v>4181.8000000000029</v>
      </c>
      <c r="M4351" s="65">
        <v>4707.4999999999991</v>
      </c>
      <c r="N4351" s="65"/>
      <c r="P4351" s="65">
        <f t="shared" si="119"/>
        <v>8889.3000000000029</v>
      </c>
    </row>
    <row r="4352" spans="1:18" ht="15">
      <c r="A4352" s="28" t="s">
        <v>800</v>
      </c>
      <c r="B4352" s="61" t="s">
        <v>2209</v>
      </c>
      <c r="E4352" s="9" t="s">
        <v>278</v>
      </c>
      <c r="F4352" s="9" t="s">
        <v>278</v>
      </c>
      <c r="G4352" s="9" t="s">
        <v>278</v>
      </c>
      <c r="H4352" s="9" t="s">
        <v>278</v>
      </c>
      <c r="I4352" s="9" t="s">
        <v>278</v>
      </c>
      <c r="J4352" s="9" t="s">
        <v>278</v>
      </c>
      <c r="K4352" s="9" t="s">
        <v>278</v>
      </c>
      <c r="L4352" s="9">
        <v>4034.2499999999982</v>
      </c>
      <c r="M4352" s="65">
        <v>4810.45</v>
      </c>
      <c r="N4352" s="65"/>
      <c r="P4352" s="65">
        <f t="shared" si="119"/>
        <v>8844.6999999999971</v>
      </c>
    </row>
    <row r="4353" spans="1:21" ht="15">
      <c r="A4353" s="28" t="s">
        <v>801</v>
      </c>
      <c r="B4353" s="239" t="s">
        <v>1693</v>
      </c>
      <c r="E4353" s="9" t="s">
        <v>278</v>
      </c>
      <c r="F4353" s="9" t="s">
        <v>278</v>
      </c>
      <c r="G4353" s="9" t="s">
        <v>278</v>
      </c>
      <c r="H4353" s="9" t="s">
        <v>278</v>
      </c>
      <c r="I4353" s="9" t="s">
        <v>278</v>
      </c>
      <c r="J4353" s="9" t="s">
        <v>278</v>
      </c>
      <c r="K4353" s="9">
        <v>2291.9000000000815</v>
      </c>
      <c r="L4353" s="9">
        <v>2066.399999999996</v>
      </c>
      <c r="M4353" s="65">
        <v>4284.5999999999995</v>
      </c>
      <c r="P4353" s="65">
        <f t="shared" si="119"/>
        <v>8642.9000000000779</v>
      </c>
    </row>
    <row r="4354" spans="1:21" ht="15">
      <c r="A4354" s="28" t="s">
        <v>802</v>
      </c>
      <c r="B4354" s="61" t="s">
        <v>2214</v>
      </c>
      <c r="E4354" s="9" t="s">
        <v>278</v>
      </c>
      <c r="F4354" s="9" t="s">
        <v>278</v>
      </c>
      <c r="G4354" s="9" t="s">
        <v>278</v>
      </c>
      <c r="H4354" s="9" t="s">
        <v>278</v>
      </c>
      <c r="I4354" s="9" t="s">
        <v>278</v>
      </c>
      <c r="J4354" s="9" t="s">
        <v>278</v>
      </c>
      <c r="K4354" s="9" t="s">
        <v>278</v>
      </c>
      <c r="L4354" s="9">
        <v>3228.2000000000007</v>
      </c>
      <c r="M4354" s="65">
        <v>5107.6000000000004</v>
      </c>
      <c r="N4354" s="65"/>
      <c r="P4354" s="65">
        <f t="shared" si="119"/>
        <v>8335.8000000000011</v>
      </c>
    </row>
    <row r="4355" spans="1:21" ht="15">
      <c r="A4355" s="28" t="s">
        <v>803</v>
      </c>
      <c r="B4355" s="61" t="s">
        <v>2208</v>
      </c>
      <c r="E4355" s="9" t="s">
        <v>278</v>
      </c>
      <c r="F4355" s="9" t="s">
        <v>278</v>
      </c>
      <c r="G4355" s="9" t="s">
        <v>278</v>
      </c>
      <c r="H4355" s="9" t="s">
        <v>278</v>
      </c>
      <c r="I4355" s="9" t="s">
        <v>278</v>
      </c>
      <c r="J4355" s="9" t="s">
        <v>278</v>
      </c>
      <c r="K4355" s="9" t="s">
        <v>278</v>
      </c>
      <c r="L4355" s="9">
        <v>4073.6000000000004</v>
      </c>
      <c r="M4355" s="65">
        <v>4027.1</v>
      </c>
      <c r="N4355" s="65"/>
      <c r="P4355" s="65">
        <f t="shared" si="119"/>
        <v>8100.7000000000007</v>
      </c>
    </row>
    <row r="4356" spans="1:21" ht="15">
      <c r="A4356" s="28" t="s">
        <v>804</v>
      </c>
      <c r="B4356" s="61" t="s">
        <v>2197</v>
      </c>
      <c r="E4356" s="9" t="s">
        <v>278</v>
      </c>
      <c r="F4356" s="9" t="s">
        <v>278</v>
      </c>
      <c r="G4356" s="9" t="s">
        <v>278</v>
      </c>
      <c r="H4356" s="9" t="s">
        <v>278</v>
      </c>
      <c r="I4356" s="9" t="s">
        <v>278</v>
      </c>
      <c r="J4356" s="9" t="s">
        <v>278</v>
      </c>
      <c r="K4356" s="9" t="s">
        <v>278</v>
      </c>
      <c r="L4356" s="9">
        <v>3744.9499999999971</v>
      </c>
      <c r="M4356" s="65">
        <v>4300.2</v>
      </c>
      <c r="N4356" s="65"/>
      <c r="P4356" s="65">
        <f t="shared" si="119"/>
        <v>8045.1499999999969</v>
      </c>
    </row>
    <row r="4357" spans="1:21" ht="15">
      <c r="A4357" s="28" t="s">
        <v>805</v>
      </c>
      <c r="B4357" s="61" t="s">
        <v>2205</v>
      </c>
      <c r="E4357" s="9" t="s">
        <v>278</v>
      </c>
      <c r="F4357" s="9" t="s">
        <v>278</v>
      </c>
      <c r="G4357" s="9" t="s">
        <v>278</v>
      </c>
      <c r="H4357" s="9" t="s">
        <v>278</v>
      </c>
      <c r="I4357" s="9" t="s">
        <v>278</v>
      </c>
      <c r="J4357" s="9" t="s">
        <v>278</v>
      </c>
      <c r="K4357" s="9" t="s">
        <v>278</v>
      </c>
      <c r="L4357" s="9">
        <v>3736.4499999999971</v>
      </c>
      <c r="M4357" s="65">
        <v>4247.5000000000009</v>
      </c>
      <c r="N4357" s="65"/>
      <c r="P4357" s="65">
        <f t="shared" si="119"/>
        <v>7983.949999999998</v>
      </c>
    </row>
    <row r="4358" spans="1:21" ht="15">
      <c r="A4358" s="28" t="s">
        <v>806</v>
      </c>
      <c r="B4358" s="61" t="s">
        <v>2213</v>
      </c>
      <c r="E4358" s="9" t="s">
        <v>278</v>
      </c>
      <c r="F4358" s="9" t="s">
        <v>278</v>
      </c>
      <c r="G4358" s="9" t="s">
        <v>278</v>
      </c>
      <c r="H4358" s="9" t="s">
        <v>278</v>
      </c>
      <c r="I4358" s="9" t="s">
        <v>278</v>
      </c>
      <c r="J4358" s="9" t="s">
        <v>278</v>
      </c>
      <c r="K4358" s="9" t="s">
        <v>278</v>
      </c>
      <c r="L4358" s="9">
        <v>3714.2</v>
      </c>
      <c r="M4358" s="65">
        <v>4102.8999999999996</v>
      </c>
      <c r="N4358" s="65"/>
      <c r="P4358" s="65">
        <f t="shared" si="119"/>
        <v>7817.0999999999995</v>
      </c>
    </row>
    <row r="4359" spans="1:21" ht="15">
      <c r="A4359" s="28" t="s">
        <v>807</v>
      </c>
      <c r="B4359" s="61" t="s">
        <v>2192</v>
      </c>
      <c r="E4359" s="9" t="s">
        <v>278</v>
      </c>
      <c r="F4359" s="9" t="s">
        <v>278</v>
      </c>
      <c r="G4359" s="9" t="s">
        <v>278</v>
      </c>
      <c r="H4359" s="9" t="s">
        <v>278</v>
      </c>
      <c r="I4359" s="9" t="s">
        <v>278</v>
      </c>
      <c r="J4359" s="9" t="s">
        <v>278</v>
      </c>
      <c r="K4359" s="9" t="s">
        <v>278</v>
      </c>
      <c r="L4359" s="9">
        <v>3224.4000000000015</v>
      </c>
      <c r="M4359" s="65">
        <v>4511.7000000000007</v>
      </c>
      <c r="N4359" s="65"/>
      <c r="P4359" s="65">
        <f t="shared" si="119"/>
        <v>7736.1000000000022</v>
      </c>
    </row>
    <row r="4360" spans="1:21" ht="15">
      <c r="A4360" s="28" t="s">
        <v>808</v>
      </c>
      <c r="B4360" s="61" t="s">
        <v>2212</v>
      </c>
      <c r="E4360" s="9" t="s">
        <v>278</v>
      </c>
      <c r="F4360" s="9" t="s">
        <v>278</v>
      </c>
      <c r="G4360" s="9" t="s">
        <v>278</v>
      </c>
      <c r="H4360" s="9" t="s">
        <v>278</v>
      </c>
      <c r="I4360" s="9" t="s">
        <v>278</v>
      </c>
      <c r="J4360" s="9" t="s">
        <v>278</v>
      </c>
      <c r="K4360" s="9" t="s">
        <v>278</v>
      </c>
      <c r="L4360" s="9">
        <v>3925.1999999999935</v>
      </c>
      <c r="M4360" s="65">
        <v>3788.8999999999996</v>
      </c>
      <c r="N4360" s="65"/>
      <c r="P4360" s="65">
        <f t="shared" si="119"/>
        <v>7714.0999999999931</v>
      </c>
      <c r="U4360" t="s">
        <v>2452</v>
      </c>
    </row>
    <row r="4361" spans="1:21" ht="15">
      <c r="A4361" s="28" t="s">
        <v>809</v>
      </c>
      <c r="B4361" s="61" t="s">
        <v>2198</v>
      </c>
      <c r="E4361" s="9" t="s">
        <v>278</v>
      </c>
      <c r="F4361" s="9" t="s">
        <v>278</v>
      </c>
      <c r="G4361" s="9" t="s">
        <v>278</v>
      </c>
      <c r="H4361" s="9" t="s">
        <v>278</v>
      </c>
      <c r="I4361" s="9" t="s">
        <v>278</v>
      </c>
      <c r="J4361" s="9" t="s">
        <v>278</v>
      </c>
      <c r="K4361" s="9" t="s">
        <v>278</v>
      </c>
      <c r="L4361" s="9">
        <v>3524.1499999999996</v>
      </c>
      <c r="M4361" s="65">
        <v>4174</v>
      </c>
      <c r="N4361" s="65"/>
      <c r="P4361" s="65">
        <f t="shared" si="119"/>
        <v>7698.15</v>
      </c>
    </row>
    <row r="4362" spans="1:21" ht="15">
      <c r="A4362" s="28" t="s">
        <v>810</v>
      </c>
      <c r="B4362" s="61" t="s">
        <v>2196</v>
      </c>
      <c r="E4362" s="9" t="s">
        <v>278</v>
      </c>
      <c r="F4362" s="9" t="s">
        <v>278</v>
      </c>
      <c r="G4362" s="9" t="s">
        <v>278</v>
      </c>
      <c r="H4362" s="9" t="s">
        <v>278</v>
      </c>
      <c r="I4362" s="9" t="s">
        <v>278</v>
      </c>
      <c r="J4362" s="9" t="s">
        <v>278</v>
      </c>
      <c r="K4362" s="9" t="s">
        <v>278</v>
      </c>
      <c r="L4362" s="9">
        <v>3641.5</v>
      </c>
      <c r="M4362" s="65">
        <v>3960.1</v>
      </c>
      <c r="N4362" s="65"/>
      <c r="P4362" s="65">
        <f t="shared" si="119"/>
        <v>7601.6</v>
      </c>
    </row>
    <row r="4363" spans="1:21" ht="15">
      <c r="A4363" s="28" t="s">
        <v>811</v>
      </c>
      <c r="B4363" s="61" t="s">
        <v>2194</v>
      </c>
      <c r="E4363" s="9" t="s">
        <v>278</v>
      </c>
      <c r="F4363" s="9" t="s">
        <v>278</v>
      </c>
      <c r="G4363" s="9" t="s">
        <v>278</v>
      </c>
      <c r="H4363" s="9" t="s">
        <v>278</v>
      </c>
      <c r="I4363" s="9" t="s">
        <v>278</v>
      </c>
      <c r="J4363" s="9" t="s">
        <v>278</v>
      </c>
      <c r="K4363" s="9" t="s">
        <v>278</v>
      </c>
      <c r="L4363" s="9">
        <v>2811.5</v>
      </c>
      <c r="M4363" s="65">
        <v>4508.7500000000009</v>
      </c>
      <c r="N4363" s="65"/>
      <c r="P4363" s="65">
        <f t="shared" ref="P4363:P4394" si="120">SUM(E4363:M4363)</f>
        <v>7320.2500000000009</v>
      </c>
    </row>
    <row r="4364" spans="1:21" ht="15">
      <c r="A4364" s="28" t="s">
        <v>812</v>
      </c>
      <c r="B4364" s="61" t="s">
        <v>2191</v>
      </c>
      <c r="E4364" s="9" t="s">
        <v>278</v>
      </c>
      <c r="F4364" s="9" t="s">
        <v>278</v>
      </c>
      <c r="G4364" s="9" t="s">
        <v>278</v>
      </c>
      <c r="H4364" s="9" t="s">
        <v>278</v>
      </c>
      <c r="I4364" s="9" t="s">
        <v>278</v>
      </c>
      <c r="J4364" s="9" t="s">
        <v>278</v>
      </c>
      <c r="K4364" s="9" t="s">
        <v>278</v>
      </c>
      <c r="L4364" s="9">
        <v>2864.9499999999971</v>
      </c>
      <c r="M4364" s="65">
        <v>4399.7500000000009</v>
      </c>
      <c r="N4364" s="65"/>
      <c r="P4364" s="65">
        <f t="shared" si="120"/>
        <v>7264.699999999998</v>
      </c>
    </row>
    <row r="4365" spans="1:21" ht="15">
      <c r="A4365" s="28" t="s">
        <v>813</v>
      </c>
      <c r="B4365" s="61" t="s">
        <v>649</v>
      </c>
      <c r="E4365" s="9" t="s">
        <v>278</v>
      </c>
      <c r="F4365" s="9" t="s">
        <v>278</v>
      </c>
      <c r="G4365" s="9" t="s">
        <v>278</v>
      </c>
      <c r="H4365" s="9">
        <v>3231.6000000000004</v>
      </c>
      <c r="I4365" s="9">
        <v>3900.8999999999969</v>
      </c>
      <c r="J4365" s="9" t="s">
        <v>278</v>
      </c>
      <c r="K4365" s="9" t="s">
        <v>278</v>
      </c>
      <c r="L4365" s="9" t="s">
        <v>278</v>
      </c>
      <c r="M4365" s="9" t="s">
        <v>278</v>
      </c>
      <c r="P4365" s="65">
        <f t="shared" si="120"/>
        <v>7132.4999999999973</v>
      </c>
    </row>
    <row r="4366" spans="1:21" ht="15">
      <c r="A4366" s="28" t="s">
        <v>814</v>
      </c>
      <c r="B4366" s="61" t="s">
        <v>2195</v>
      </c>
      <c r="E4366" s="9" t="s">
        <v>278</v>
      </c>
      <c r="F4366" s="9" t="s">
        <v>278</v>
      </c>
      <c r="G4366" s="9" t="s">
        <v>278</v>
      </c>
      <c r="H4366" s="9" t="s">
        <v>278</v>
      </c>
      <c r="I4366" s="9" t="s">
        <v>278</v>
      </c>
      <c r="J4366" s="9" t="s">
        <v>278</v>
      </c>
      <c r="K4366" s="9" t="s">
        <v>278</v>
      </c>
      <c r="L4366" s="9">
        <v>3270.8999999999996</v>
      </c>
      <c r="M4366" s="65">
        <v>3713.2</v>
      </c>
      <c r="N4366" s="65"/>
      <c r="P4366" s="65">
        <f t="shared" si="120"/>
        <v>6984.0999999999995</v>
      </c>
    </row>
    <row r="4367" spans="1:21" ht="15">
      <c r="A4367" s="28" t="s">
        <v>1946</v>
      </c>
      <c r="B4367" s="61" t="s">
        <v>2199</v>
      </c>
      <c r="E4367" s="9" t="s">
        <v>278</v>
      </c>
      <c r="F4367" s="9" t="s">
        <v>278</v>
      </c>
      <c r="G4367" s="9" t="s">
        <v>278</v>
      </c>
      <c r="H4367" s="9" t="s">
        <v>278</v>
      </c>
      <c r="I4367" s="9" t="s">
        <v>278</v>
      </c>
      <c r="J4367" s="9" t="s">
        <v>278</v>
      </c>
      <c r="K4367" s="9" t="s">
        <v>278</v>
      </c>
      <c r="L4367" s="9">
        <v>3083.1000000000022</v>
      </c>
      <c r="M4367" s="65">
        <v>3789.9000000000005</v>
      </c>
      <c r="N4367" s="65"/>
      <c r="P4367" s="65">
        <f t="shared" si="120"/>
        <v>6873.0000000000027</v>
      </c>
    </row>
    <row r="4368" spans="1:21" ht="15">
      <c r="A4368" s="28" t="s">
        <v>2165</v>
      </c>
      <c r="B4368" s="239" t="s">
        <v>1656</v>
      </c>
      <c r="C4368" s="3"/>
      <c r="D4368" s="3"/>
      <c r="E4368" s="9" t="s">
        <v>278</v>
      </c>
      <c r="F4368" s="9" t="s">
        <v>278</v>
      </c>
      <c r="G4368" s="9" t="s">
        <v>278</v>
      </c>
      <c r="H4368" s="9" t="s">
        <v>278</v>
      </c>
      <c r="I4368" s="9" t="s">
        <v>278</v>
      </c>
      <c r="J4368" s="9">
        <v>3656.7000000000953</v>
      </c>
      <c r="K4368" s="9">
        <v>2995.0999999998912</v>
      </c>
      <c r="L4368" s="9" t="s">
        <v>278</v>
      </c>
      <c r="M4368" s="9" t="s">
        <v>278</v>
      </c>
      <c r="P4368" s="65">
        <f t="shared" si="120"/>
        <v>6651.7999999999865</v>
      </c>
    </row>
    <row r="4369" spans="1:18" ht="15">
      <c r="A4369" s="28" t="s">
        <v>2166</v>
      </c>
      <c r="B4369" s="61" t="s">
        <v>2200</v>
      </c>
      <c r="E4369" s="9" t="s">
        <v>278</v>
      </c>
      <c r="F4369" s="9" t="s">
        <v>278</v>
      </c>
      <c r="G4369" s="9" t="s">
        <v>278</v>
      </c>
      <c r="H4369" s="9" t="s">
        <v>278</v>
      </c>
      <c r="I4369" s="9" t="s">
        <v>278</v>
      </c>
      <c r="J4369" s="9" t="s">
        <v>278</v>
      </c>
      <c r="K4369" s="9" t="s">
        <v>278</v>
      </c>
      <c r="L4369" s="9">
        <v>3343.600000000004</v>
      </c>
      <c r="M4369" s="65">
        <v>3235.4000000000005</v>
      </c>
      <c r="N4369" s="65"/>
      <c r="P4369" s="65">
        <f t="shared" si="120"/>
        <v>6579.0000000000045</v>
      </c>
    </row>
    <row r="4370" spans="1:18" ht="15">
      <c r="A4370" s="28" t="s">
        <v>2167</v>
      </c>
      <c r="B4370" s="61" t="s">
        <v>2193</v>
      </c>
      <c r="E4370" s="9" t="s">
        <v>278</v>
      </c>
      <c r="F4370" s="9" t="s">
        <v>278</v>
      </c>
      <c r="G4370" s="9" t="s">
        <v>278</v>
      </c>
      <c r="H4370" s="9" t="s">
        <v>278</v>
      </c>
      <c r="I4370" s="9" t="s">
        <v>278</v>
      </c>
      <c r="J4370" s="9" t="s">
        <v>278</v>
      </c>
      <c r="K4370" s="9" t="s">
        <v>278</v>
      </c>
      <c r="L4370" s="9">
        <v>3046.5000000000018</v>
      </c>
      <c r="M4370" s="65">
        <v>3424.1999999999994</v>
      </c>
      <c r="N4370" s="65"/>
      <c r="P4370" s="65">
        <f t="shared" si="120"/>
        <v>6470.7000000000007</v>
      </c>
    </row>
    <row r="4371" spans="1:18" ht="15">
      <c r="A4371" s="28" t="s">
        <v>2168</v>
      </c>
      <c r="B4371" s="61" t="s">
        <v>2202</v>
      </c>
      <c r="E4371" s="9" t="s">
        <v>278</v>
      </c>
      <c r="F4371" s="9" t="s">
        <v>278</v>
      </c>
      <c r="G4371" s="9" t="s">
        <v>278</v>
      </c>
      <c r="H4371" s="9" t="s">
        <v>278</v>
      </c>
      <c r="I4371" s="9" t="s">
        <v>278</v>
      </c>
      <c r="J4371" s="9" t="s">
        <v>278</v>
      </c>
      <c r="K4371" s="9" t="s">
        <v>278</v>
      </c>
      <c r="L4371" s="9">
        <v>2976.35</v>
      </c>
      <c r="M4371" s="65">
        <v>3470.4999999999995</v>
      </c>
      <c r="N4371" s="65"/>
      <c r="P4371" s="65">
        <f t="shared" si="120"/>
        <v>6446.8499999999995</v>
      </c>
    </row>
    <row r="4372" spans="1:18" ht="15">
      <c r="A4372" s="28" t="s">
        <v>2169</v>
      </c>
      <c r="B4372" s="239" t="s">
        <v>2190</v>
      </c>
      <c r="E4372" s="9" t="s">
        <v>278</v>
      </c>
      <c r="F4372" s="9" t="s">
        <v>278</v>
      </c>
      <c r="G4372" s="9" t="s">
        <v>278</v>
      </c>
      <c r="H4372" s="9" t="s">
        <v>278</v>
      </c>
      <c r="I4372" s="9" t="s">
        <v>278</v>
      </c>
      <c r="J4372" s="9" t="s">
        <v>278</v>
      </c>
      <c r="K4372" s="9" t="s">
        <v>278</v>
      </c>
      <c r="L4372" s="9">
        <v>2075.3999999999924</v>
      </c>
      <c r="M4372" s="65">
        <v>4359</v>
      </c>
      <c r="N4372" s="65"/>
      <c r="P4372" s="65">
        <f t="shared" si="120"/>
        <v>6434.3999999999924</v>
      </c>
    </row>
    <row r="4373" spans="1:18" ht="15">
      <c r="A4373" s="28" t="s">
        <v>2170</v>
      </c>
      <c r="B4373" s="178" t="s">
        <v>1335</v>
      </c>
      <c r="C4373" s="3"/>
      <c r="D4373" s="3"/>
      <c r="E4373" s="9" t="s">
        <v>278</v>
      </c>
      <c r="F4373" s="9" t="s">
        <v>278</v>
      </c>
      <c r="G4373" s="9" t="s">
        <v>278</v>
      </c>
      <c r="H4373" s="9" t="s">
        <v>278</v>
      </c>
      <c r="I4373" s="9">
        <v>3666.3999999999996</v>
      </c>
      <c r="J4373" s="9">
        <v>2711.8999999999014</v>
      </c>
      <c r="K4373" s="9" t="s">
        <v>278</v>
      </c>
      <c r="L4373" s="9" t="s">
        <v>278</v>
      </c>
      <c r="M4373" s="9" t="s">
        <v>278</v>
      </c>
      <c r="P4373" s="65">
        <f t="shared" si="120"/>
        <v>6378.299999999901</v>
      </c>
    </row>
    <row r="4374" spans="1:18" ht="15">
      <c r="A4374" s="28" t="s">
        <v>2171</v>
      </c>
      <c r="B4374" s="61" t="s">
        <v>674</v>
      </c>
      <c r="E4374" s="9" t="s">
        <v>278</v>
      </c>
      <c r="F4374" s="9" t="s">
        <v>278</v>
      </c>
      <c r="G4374" s="9" t="s">
        <v>278</v>
      </c>
      <c r="H4374" s="9">
        <v>2866.7500000000036</v>
      </c>
      <c r="I4374" s="9">
        <v>3367.25</v>
      </c>
      <c r="J4374" s="9" t="s">
        <v>278</v>
      </c>
      <c r="K4374" s="9" t="s">
        <v>278</v>
      </c>
      <c r="L4374" s="9" t="s">
        <v>278</v>
      </c>
      <c r="M4374" s="9" t="s">
        <v>278</v>
      </c>
      <c r="P4374" s="65">
        <f t="shared" si="120"/>
        <v>6234.0000000000036</v>
      </c>
    </row>
    <row r="4375" spans="1:18" ht="15">
      <c r="A4375" s="28" t="s">
        <v>2172</v>
      </c>
      <c r="B4375" s="61" t="s">
        <v>2201</v>
      </c>
      <c r="E4375" s="9" t="s">
        <v>278</v>
      </c>
      <c r="F4375" s="9" t="s">
        <v>278</v>
      </c>
      <c r="G4375" s="9" t="s">
        <v>278</v>
      </c>
      <c r="H4375" s="9" t="s">
        <v>278</v>
      </c>
      <c r="I4375" s="9" t="s">
        <v>278</v>
      </c>
      <c r="J4375" s="9" t="s">
        <v>278</v>
      </c>
      <c r="K4375" s="9" t="s">
        <v>278</v>
      </c>
      <c r="L4375" s="9">
        <v>2882</v>
      </c>
      <c r="M4375" s="65">
        <v>3349.6999999999989</v>
      </c>
      <c r="N4375" s="65"/>
      <c r="P4375" s="65">
        <f t="shared" si="120"/>
        <v>6231.6999999999989</v>
      </c>
    </row>
    <row r="4376" spans="1:18" ht="15">
      <c r="A4376" s="28" t="s">
        <v>2173</v>
      </c>
      <c r="B4376" s="61" t="s">
        <v>178</v>
      </c>
      <c r="E4376" s="9">
        <v>3402.3</v>
      </c>
      <c r="F4376" s="9">
        <v>2716.45</v>
      </c>
      <c r="G4376" s="9" t="s">
        <v>278</v>
      </c>
      <c r="H4376" s="9" t="s">
        <v>278</v>
      </c>
      <c r="I4376" s="9" t="s">
        <v>278</v>
      </c>
      <c r="J4376" s="9" t="s">
        <v>278</v>
      </c>
      <c r="K4376" s="9" t="s">
        <v>278</v>
      </c>
      <c r="L4376" s="9" t="s">
        <v>278</v>
      </c>
      <c r="M4376" s="9" t="s">
        <v>278</v>
      </c>
      <c r="P4376" s="65">
        <f t="shared" si="120"/>
        <v>6118.75</v>
      </c>
    </row>
    <row r="4377" spans="1:18" ht="15">
      <c r="A4377" s="28" t="s">
        <v>2174</v>
      </c>
      <c r="B4377" s="61" t="s">
        <v>2704</v>
      </c>
      <c r="C4377" s="3"/>
      <c r="D4377" s="3"/>
      <c r="E4377" s="9" t="s">
        <v>278</v>
      </c>
      <c r="F4377" s="9" t="s">
        <v>278</v>
      </c>
      <c r="G4377" s="9" t="s">
        <v>278</v>
      </c>
      <c r="H4377" s="9" t="s">
        <v>278</v>
      </c>
      <c r="I4377" s="9" t="s">
        <v>278</v>
      </c>
      <c r="J4377" s="9" t="s">
        <v>278</v>
      </c>
      <c r="K4377" s="9" t="s">
        <v>278</v>
      </c>
      <c r="L4377" s="9" t="s">
        <v>278</v>
      </c>
      <c r="M4377" s="372">
        <v>5329.5499999999975</v>
      </c>
      <c r="N4377" s="65"/>
      <c r="P4377" s="65">
        <f t="shared" si="120"/>
        <v>5329.5499999999975</v>
      </c>
      <c r="R4377" t="s">
        <v>300</v>
      </c>
    </row>
    <row r="4378" spans="1:18" ht="15">
      <c r="A4378" s="28" t="s">
        <v>2175</v>
      </c>
      <c r="B4378" s="61" t="s">
        <v>2700</v>
      </c>
      <c r="C4378" s="3"/>
      <c r="D4378" s="3"/>
      <c r="E4378" s="9" t="s">
        <v>278</v>
      </c>
      <c r="F4378" s="9" t="s">
        <v>278</v>
      </c>
      <c r="G4378" s="9" t="s">
        <v>278</v>
      </c>
      <c r="H4378" s="9" t="s">
        <v>278</v>
      </c>
      <c r="I4378" s="9" t="s">
        <v>278</v>
      </c>
      <c r="J4378" s="9" t="s">
        <v>278</v>
      </c>
      <c r="K4378" s="9" t="s">
        <v>278</v>
      </c>
      <c r="L4378" s="9" t="s">
        <v>278</v>
      </c>
      <c r="M4378" s="90">
        <v>5199.0999999999995</v>
      </c>
      <c r="N4378" s="65"/>
      <c r="P4378" s="65">
        <f t="shared" si="120"/>
        <v>5199.0999999999995</v>
      </c>
      <c r="R4378" t="s">
        <v>288</v>
      </c>
    </row>
    <row r="4379" spans="1:18" ht="15">
      <c r="A4379" s="28" t="s">
        <v>2176</v>
      </c>
      <c r="B4379" s="61" t="s">
        <v>2715</v>
      </c>
      <c r="C4379" s="3"/>
      <c r="D4379" s="3"/>
      <c r="E4379" s="9" t="s">
        <v>278</v>
      </c>
      <c r="F4379" s="9" t="s">
        <v>278</v>
      </c>
      <c r="G4379" s="9" t="s">
        <v>278</v>
      </c>
      <c r="H4379" s="9" t="s">
        <v>278</v>
      </c>
      <c r="I4379" s="9" t="s">
        <v>278</v>
      </c>
      <c r="J4379" s="9" t="s">
        <v>278</v>
      </c>
      <c r="K4379" s="9" t="s">
        <v>278</v>
      </c>
      <c r="L4379" s="9" t="s">
        <v>278</v>
      </c>
      <c r="M4379" s="65">
        <v>5116.3000000000011</v>
      </c>
      <c r="N4379" s="65"/>
      <c r="P4379" s="65">
        <f t="shared" si="120"/>
        <v>5116.3000000000011</v>
      </c>
    </row>
    <row r="4380" spans="1:18" ht="15">
      <c r="A4380" s="28" t="s">
        <v>2177</v>
      </c>
      <c r="B4380" s="61" t="s">
        <v>2207</v>
      </c>
      <c r="E4380" s="9" t="s">
        <v>278</v>
      </c>
      <c r="F4380" s="9" t="s">
        <v>278</v>
      </c>
      <c r="G4380" s="9" t="s">
        <v>278</v>
      </c>
      <c r="H4380" s="9" t="s">
        <v>278</v>
      </c>
      <c r="I4380" s="9" t="s">
        <v>278</v>
      </c>
      <c r="J4380" s="9" t="s">
        <v>278</v>
      </c>
      <c r="K4380" s="9" t="s">
        <v>278</v>
      </c>
      <c r="L4380" s="9">
        <v>1962.100000000004</v>
      </c>
      <c r="M4380" s="65">
        <v>3092.9000000000005</v>
      </c>
      <c r="N4380" s="65"/>
      <c r="P4380" s="65">
        <f t="shared" si="120"/>
        <v>5055.0000000000045</v>
      </c>
    </row>
    <row r="4381" spans="1:18" ht="15">
      <c r="A4381" s="28" t="s">
        <v>2178</v>
      </c>
      <c r="B4381" s="61" t="s">
        <v>2720</v>
      </c>
      <c r="C4381" s="3"/>
      <c r="D4381" s="3"/>
      <c r="E4381" s="9" t="s">
        <v>278</v>
      </c>
      <c r="F4381" s="9" t="s">
        <v>278</v>
      </c>
      <c r="G4381" s="9" t="s">
        <v>278</v>
      </c>
      <c r="H4381" s="9" t="s">
        <v>278</v>
      </c>
      <c r="I4381" s="9" t="s">
        <v>278</v>
      </c>
      <c r="J4381" s="9" t="s">
        <v>278</v>
      </c>
      <c r="K4381" s="9" t="s">
        <v>278</v>
      </c>
      <c r="L4381" s="9" t="s">
        <v>278</v>
      </c>
      <c r="M4381" s="65">
        <v>5021.8000000000011</v>
      </c>
      <c r="N4381" s="65"/>
      <c r="P4381" s="65">
        <f t="shared" si="120"/>
        <v>5021.8000000000011</v>
      </c>
    </row>
    <row r="4382" spans="1:18" ht="15">
      <c r="A4382" s="28" t="s">
        <v>2179</v>
      </c>
      <c r="B4382" s="61" t="s">
        <v>2702</v>
      </c>
      <c r="C4382" s="3"/>
      <c r="D4382" s="3"/>
      <c r="E4382" s="9" t="s">
        <v>278</v>
      </c>
      <c r="F4382" s="9" t="s">
        <v>278</v>
      </c>
      <c r="G4382" s="9" t="s">
        <v>278</v>
      </c>
      <c r="H4382" s="9" t="s">
        <v>278</v>
      </c>
      <c r="I4382" s="9" t="s">
        <v>278</v>
      </c>
      <c r="J4382" s="9" t="s">
        <v>278</v>
      </c>
      <c r="K4382" s="9" t="s">
        <v>278</v>
      </c>
      <c r="L4382" s="9" t="s">
        <v>278</v>
      </c>
      <c r="M4382" s="65">
        <v>4994.8999999999996</v>
      </c>
      <c r="N4382" s="65"/>
      <c r="P4382" s="65">
        <f t="shared" si="120"/>
        <v>4994.8999999999996</v>
      </c>
    </row>
    <row r="4383" spans="1:18" ht="15">
      <c r="A4383" s="28" t="s">
        <v>2180</v>
      </c>
      <c r="B4383" s="61" t="s">
        <v>2712</v>
      </c>
      <c r="C4383" s="3"/>
      <c r="D4383" s="3"/>
      <c r="E4383" s="9" t="s">
        <v>278</v>
      </c>
      <c r="F4383" s="9" t="s">
        <v>278</v>
      </c>
      <c r="G4383" s="9" t="s">
        <v>278</v>
      </c>
      <c r="H4383" s="9" t="s">
        <v>278</v>
      </c>
      <c r="I4383" s="9" t="s">
        <v>278</v>
      </c>
      <c r="J4383" s="9" t="s">
        <v>278</v>
      </c>
      <c r="K4383" s="9" t="s">
        <v>278</v>
      </c>
      <c r="L4383" s="9" t="s">
        <v>278</v>
      </c>
      <c r="M4383" s="65">
        <v>4962.5499999999993</v>
      </c>
      <c r="N4383" s="65"/>
      <c r="P4383" s="65">
        <f t="shared" si="120"/>
        <v>4962.5499999999993</v>
      </c>
    </row>
    <row r="4384" spans="1:18" ht="15">
      <c r="A4384" s="28" t="s">
        <v>2181</v>
      </c>
      <c r="B4384" s="61" t="s">
        <v>2711</v>
      </c>
      <c r="C4384" s="3"/>
      <c r="D4384" s="3"/>
      <c r="E4384" s="9" t="s">
        <v>278</v>
      </c>
      <c r="F4384" s="9" t="s">
        <v>278</v>
      </c>
      <c r="G4384" s="9" t="s">
        <v>278</v>
      </c>
      <c r="H4384" s="9" t="s">
        <v>278</v>
      </c>
      <c r="I4384" s="9" t="s">
        <v>278</v>
      </c>
      <c r="J4384" s="9" t="s">
        <v>278</v>
      </c>
      <c r="K4384" s="9" t="s">
        <v>278</v>
      </c>
      <c r="L4384" s="9" t="s">
        <v>278</v>
      </c>
      <c r="M4384" s="65">
        <v>4946.449999999998</v>
      </c>
      <c r="N4384" s="65"/>
      <c r="P4384" s="65">
        <f t="shared" si="120"/>
        <v>4946.449999999998</v>
      </c>
    </row>
    <row r="4385" spans="1:16" ht="15">
      <c r="A4385" s="28" t="s">
        <v>2182</v>
      </c>
      <c r="B4385" s="61" t="s">
        <v>2717</v>
      </c>
      <c r="C4385" s="3"/>
      <c r="D4385" s="3"/>
      <c r="E4385" s="9" t="s">
        <v>278</v>
      </c>
      <c r="F4385" s="9" t="s">
        <v>278</v>
      </c>
      <c r="G4385" s="9" t="s">
        <v>278</v>
      </c>
      <c r="H4385" s="9" t="s">
        <v>278</v>
      </c>
      <c r="I4385" s="9" t="s">
        <v>278</v>
      </c>
      <c r="J4385" s="9" t="s">
        <v>278</v>
      </c>
      <c r="K4385" s="9" t="s">
        <v>278</v>
      </c>
      <c r="L4385" s="9" t="s">
        <v>278</v>
      </c>
      <c r="M4385" s="65">
        <v>4896.0499999999993</v>
      </c>
      <c r="N4385" s="65"/>
      <c r="P4385" s="65">
        <f t="shared" si="120"/>
        <v>4896.0499999999993</v>
      </c>
    </row>
    <row r="4386" spans="1:16" ht="15">
      <c r="A4386" s="28" t="s">
        <v>2183</v>
      </c>
      <c r="B4386" s="61" t="s">
        <v>2726</v>
      </c>
      <c r="C4386" s="3"/>
      <c r="D4386" s="3"/>
      <c r="E4386" s="9" t="s">
        <v>278</v>
      </c>
      <c r="F4386" s="9" t="s">
        <v>278</v>
      </c>
      <c r="G4386" s="9" t="s">
        <v>278</v>
      </c>
      <c r="H4386" s="9" t="s">
        <v>278</v>
      </c>
      <c r="I4386" s="9" t="s">
        <v>278</v>
      </c>
      <c r="J4386" s="9" t="s">
        <v>278</v>
      </c>
      <c r="K4386" s="9" t="s">
        <v>278</v>
      </c>
      <c r="L4386" s="9" t="s">
        <v>278</v>
      </c>
      <c r="M4386" s="65">
        <v>4789.4000000000005</v>
      </c>
      <c r="N4386" s="65"/>
      <c r="P4386" s="65">
        <f t="shared" si="120"/>
        <v>4789.4000000000005</v>
      </c>
    </row>
    <row r="4387" spans="1:16" ht="15">
      <c r="A4387" s="28" t="s">
        <v>2184</v>
      </c>
      <c r="B4387" s="61" t="s">
        <v>2714</v>
      </c>
      <c r="C4387" s="3"/>
      <c r="D4387" s="3"/>
      <c r="E4387" s="9" t="s">
        <v>278</v>
      </c>
      <c r="F4387" s="9" t="s">
        <v>278</v>
      </c>
      <c r="G4387" s="9" t="s">
        <v>278</v>
      </c>
      <c r="H4387" s="9" t="s">
        <v>278</v>
      </c>
      <c r="I4387" s="9" t="s">
        <v>278</v>
      </c>
      <c r="J4387" s="9" t="s">
        <v>278</v>
      </c>
      <c r="K4387" s="9" t="s">
        <v>278</v>
      </c>
      <c r="L4387" s="9" t="s">
        <v>278</v>
      </c>
      <c r="M4387" s="65">
        <v>4781.2999999999993</v>
      </c>
      <c r="N4387" s="65"/>
      <c r="P4387" s="65">
        <f t="shared" si="120"/>
        <v>4781.2999999999993</v>
      </c>
    </row>
    <row r="4388" spans="1:16" ht="15">
      <c r="A4388" s="28" t="s">
        <v>2185</v>
      </c>
      <c r="B4388" s="61" t="s">
        <v>2835</v>
      </c>
      <c r="C4388" s="3"/>
      <c r="D4388" s="3"/>
      <c r="E4388" s="9" t="s">
        <v>278</v>
      </c>
      <c r="F4388" s="9" t="s">
        <v>278</v>
      </c>
      <c r="G4388" s="9" t="s">
        <v>278</v>
      </c>
      <c r="H4388" s="9" t="s">
        <v>278</v>
      </c>
      <c r="I4388" s="9" t="s">
        <v>278</v>
      </c>
      <c r="J4388" s="9" t="s">
        <v>278</v>
      </c>
      <c r="K4388" s="9" t="s">
        <v>278</v>
      </c>
      <c r="L4388" s="9" t="s">
        <v>278</v>
      </c>
      <c r="M4388" s="65">
        <v>4730.8999999999996</v>
      </c>
      <c r="N4388" s="65"/>
      <c r="P4388" s="65">
        <f t="shared" si="120"/>
        <v>4730.8999999999996</v>
      </c>
    </row>
    <row r="4389" spans="1:16" ht="15">
      <c r="A4389" s="28" t="s">
        <v>2186</v>
      </c>
      <c r="B4389" s="61" t="s">
        <v>2707</v>
      </c>
      <c r="C4389" s="3"/>
      <c r="D4389" s="3"/>
      <c r="E4389" s="9" t="s">
        <v>278</v>
      </c>
      <c r="F4389" s="9" t="s">
        <v>278</v>
      </c>
      <c r="G4389" s="9" t="s">
        <v>278</v>
      </c>
      <c r="H4389" s="9" t="s">
        <v>278</v>
      </c>
      <c r="I4389" s="9" t="s">
        <v>278</v>
      </c>
      <c r="J4389" s="9" t="s">
        <v>278</v>
      </c>
      <c r="K4389" s="9" t="s">
        <v>278</v>
      </c>
      <c r="L4389" s="9" t="s">
        <v>278</v>
      </c>
      <c r="M4389" s="65">
        <v>4662.6499999999996</v>
      </c>
      <c r="N4389" s="65"/>
      <c r="P4389" s="65">
        <f t="shared" si="120"/>
        <v>4662.6499999999996</v>
      </c>
    </row>
    <row r="4390" spans="1:16" ht="15">
      <c r="A4390" s="28" t="s">
        <v>2187</v>
      </c>
      <c r="B4390" s="61" t="s">
        <v>2701</v>
      </c>
      <c r="C4390" s="3"/>
      <c r="D4390" s="3"/>
      <c r="E4390" s="9" t="s">
        <v>278</v>
      </c>
      <c r="F4390" s="9" t="s">
        <v>278</v>
      </c>
      <c r="G4390" s="9" t="s">
        <v>278</v>
      </c>
      <c r="H4390" s="9" t="s">
        <v>278</v>
      </c>
      <c r="I4390" s="9" t="s">
        <v>278</v>
      </c>
      <c r="J4390" s="9" t="s">
        <v>278</v>
      </c>
      <c r="K4390" s="9" t="s">
        <v>278</v>
      </c>
      <c r="L4390" s="9" t="s">
        <v>278</v>
      </c>
      <c r="M4390" s="65">
        <v>4506.2999999999993</v>
      </c>
      <c r="N4390" s="65"/>
      <c r="P4390" s="65">
        <f t="shared" si="120"/>
        <v>4506.2999999999993</v>
      </c>
    </row>
    <row r="4391" spans="1:16" ht="15">
      <c r="A4391" s="28" t="s">
        <v>2188</v>
      </c>
      <c r="B4391" s="61" t="s">
        <v>2703</v>
      </c>
      <c r="C4391" s="3"/>
      <c r="D4391" s="3"/>
      <c r="E4391" s="9" t="s">
        <v>278</v>
      </c>
      <c r="F4391" s="9" t="s">
        <v>278</v>
      </c>
      <c r="G4391" s="9" t="s">
        <v>278</v>
      </c>
      <c r="H4391" s="9" t="s">
        <v>278</v>
      </c>
      <c r="I4391" s="9" t="s">
        <v>278</v>
      </c>
      <c r="J4391" s="9" t="s">
        <v>278</v>
      </c>
      <c r="K4391" s="9" t="s">
        <v>278</v>
      </c>
      <c r="L4391" s="9" t="s">
        <v>278</v>
      </c>
      <c r="M4391" s="65">
        <v>4487</v>
      </c>
      <c r="N4391" s="65"/>
      <c r="P4391" s="65">
        <f t="shared" si="120"/>
        <v>4487</v>
      </c>
    </row>
    <row r="4392" spans="1:16" ht="15">
      <c r="A4392" s="28" t="s">
        <v>2296</v>
      </c>
      <c r="B4392" s="61" t="s">
        <v>2722</v>
      </c>
      <c r="C4392" s="3"/>
      <c r="D4392" s="3"/>
      <c r="E4392" s="9" t="s">
        <v>278</v>
      </c>
      <c r="F4392" s="9" t="s">
        <v>278</v>
      </c>
      <c r="G4392" s="9" t="s">
        <v>278</v>
      </c>
      <c r="H4392" s="9" t="s">
        <v>278</v>
      </c>
      <c r="I4392" s="9" t="s">
        <v>278</v>
      </c>
      <c r="J4392" s="9" t="s">
        <v>278</v>
      </c>
      <c r="K4392" s="9" t="s">
        <v>278</v>
      </c>
      <c r="L4392" s="9" t="s">
        <v>278</v>
      </c>
      <c r="M4392" s="65">
        <v>4455.1499999999996</v>
      </c>
      <c r="N4392" s="65"/>
      <c r="P4392" s="65">
        <f t="shared" si="120"/>
        <v>4455.1499999999996</v>
      </c>
    </row>
    <row r="4393" spans="1:16" ht="15">
      <c r="A4393" s="28" t="s">
        <v>2297</v>
      </c>
      <c r="B4393" s="61" t="s">
        <v>2710</v>
      </c>
      <c r="C4393" s="3"/>
      <c r="D4393" s="3"/>
      <c r="E4393" s="9" t="s">
        <v>278</v>
      </c>
      <c r="F4393" s="9" t="s">
        <v>278</v>
      </c>
      <c r="G4393" s="9" t="s">
        <v>278</v>
      </c>
      <c r="H4393" s="9" t="s">
        <v>278</v>
      </c>
      <c r="I4393" s="9" t="s">
        <v>278</v>
      </c>
      <c r="J4393" s="9" t="s">
        <v>278</v>
      </c>
      <c r="K4393" s="9" t="s">
        <v>278</v>
      </c>
      <c r="L4393" s="9" t="s">
        <v>278</v>
      </c>
      <c r="M4393" s="65">
        <v>4438.6500000000005</v>
      </c>
      <c r="N4393" s="65"/>
      <c r="P4393" s="65">
        <f t="shared" si="120"/>
        <v>4438.6500000000005</v>
      </c>
    </row>
    <row r="4394" spans="1:16" ht="15">
      <c r="A4394" s="28" t="s">
        <v>2298</v>
      </c>
      <c r="B4394" s="239" t="s">
        <v>1669</v>
      </c>
      <c r="E4394" s="9" t="s">
        <v>278</v>
      </c>
      <c r="F4394" s="9" t="s">
        <v>278</v>
      </c>
      <c r="G4394" s="9" t="s">
        <v>278</v>
      </c>
      <c r="H4394" s="9" t="s">
        <v>278</v>
      </c>
      <c r="I4394" s="9" t="s">
        <v>278</v>
      </c>
      <c r="J4394" s="9" t="s">
        <v>278</v>
      </c>
      <c r="K4394" s="9">
        <v>4384.2499999999764</v>
      </c>
      <c r="L4394" s="9" t="s">
        <v>278</v>
      </c>
      <c r="M4394" s="9" t="s">
        <v>278</v>
      </c>
      <c r="P4394" s="65">
        <f t="shared" si="120"/>
        <v>4384.2499999999764</v>
      </c>
    </row>
    <row r="4395" spans="1:16" ht="15">
      <c r="A4395" s="253" t="s">
        <v>2676</v>
      </c>
      <c r="B4395" s="61" t="s">
        <v>2709</v>
      </c>
      <c r="C4395" s="3"/>
      <c r="D4395" s="3"/>
      <c r="E4395" s="9" t="s">
        <v>278</v>
      </c>
      <c r="F4395" s="9" t="s">
        <v>278</v>
      </c>
      <c r="G4395" s="9" t="s">
        <v>278</v>
      </c>
      <c r="H4395" s="9" t="s">
        <v>278</v>
      </c>
      <c r="I4395" s="9" t="s">
        <v>278</v>
      </c>
      <c r="J4395" s="9" t="s">
        <v>278</v>
      </c>
      <c r="K4395" s="9" t="s">
        <v>278</v>
      </c>
      <c r="L4395" s="9" t="s">
        <v>278</v>
      </c>
      <c r="M4395" s="65">
        <v>4363.8</v>
      </c>
      <c r="N4395" s="65"/>
      <c r="P4395" s="65">
        <f t="shared" ref="P4395:P4425" si="121">SUM(E4395:M4395)</f>
        <v>4363.8</v>
      </c>
    </row>
    <row r="4396" spans="1:16" ht="15">
      <c r="A4396" s="253" t="s">
        <v>2677</v>
      </c>
      <c r="B4396" s="61" t="s">
        <v>2699</v>
      </c>
      <c r="C4396" s="3"/>
      <c r="D4396" s="3"/>
      <c r="E4396" s="9" t="s">
        <v>278</v>
      </c>
      <c r="F4396" s="9" t="s">
        <v>278</v>
      </c>
      <c r="G4396" s="9" t="s">
        <v>278</v>
      </c>
      <c r="H4396" s="9" t="s">
        <v>278</v>
      </c>
      <c r="I4396" s="9" t="s">
        <v>278</v>
      </c>
      <c r="J4396" s="9" t="s">
        <v>278</v>
      </c>
      <c r="K4396" s="9" t="s">
        <v>278</v>
      </c>
      <c r="L4396" s="9" t="s">
        <v>278</v>
      </c>
      <c r="M4396" s="65">
        <v>4289.8</v>
      </c>
      <c r="N4396" s="65"/>
      <c r="P4396" s="65">
        <f t="shared" si="121"/>
        <v>4289.8</v>
      </c>
    </row>
    <row r="4397" spans="1:16" ht="15">
      <c r="A4397" s="253" t="s">
        <v>2678</v>
      </c>
      <c r="B4397" s="61" t="s">
        <v>2718</v>
      </c>
      <c r="C4397" s="3"/>
      <c r="D4397" s="3"/>
      <c r="E4397" s="9" t="s">
        <v>278</v>
      </c>
      <c r="F4397" s="9" t="s">
        <v>278</v>
      </c>
      <c r="G4397" s="9" t="s">
        <v>278</v>
      </c>
      <c r="H4397" s="9" t="s">
        <v>278</v>
      </c>
      <c r="I4397" s="9" t="s">
        <v>278</v>
      </c>
      <c r="J4397" s="9" t="s">
        <v>278</v>
      </c>
      <c r="K4397" s="9" t="s">
        <v>278</v>
      </c>
      <c r="L4397" s="9" t="s">
        <v>278</v>
      </c>
      <c r="M4397" s="65">
        <v>4236.3999999999996</v>
      </c>
      <c r="N4397" s="65"/>
      <c r="P4397" s="65">
        <f t="shared" si="121"/>
        <v>4236.3999999999996</v>
      </c>
    </row>
    <row r="4398" spans="1:16" ht="15">
      <c r="A4398" s="253" t="s">
        <v>2679</v>
      </c>
      <c r="B4398" s="190" t="s">
        <v>1331</v>
      </c>
      <c r="C4398" s="3"/>
      <c r="D4398" s="3"/>
      <c r="E4398" s="9" t="s">
        <v>278</v>
      </c>
      <c r="F4398" s="9" t="s">
        <v>278</v>
      </c>
      <c r="G4398" s="9" t="s">
        <v>278</v>
      </c>
      <c r="H4398" s="9" t="s">
        <v>278</v>
      </c>
      <c r="I4398" s="9">
        <v>4226.1000000000022</v>
      </c>
      <c r="J4398" s="9" t="s">
        <v>278</v>
      </c>
      <c r="K4398" s="9" t="s">
        <v>278</v>
      </c>
      <c r="L4398" s="9" t="s">
        <v>278</v>
      </c>
      <c r="M4398" s="9" t="s">
        <v>278</v>
      </c>
      <c r="P4398" s="65">
        <f t="shared" si="121"/>
        <v>4226.1000000000022</v>
      </c>
    </row>
    <row r="4399" spans="1:16" ht="15">
      <c r="A4399" s="253" t="s">
        <v>2680</v>
      </c>
      <c r="B4399" s="61" t="s">
        <v>2721</v>
      </c>
      <c r="C4399" s="3"/>
      <c r="D4399" s="3"/>
      <c r="E4399" s="9" t="s">
        <v>278</v>
      </c>
      <c r="F4399" s="9" t="s">
        <v>278</v>
      </c>
      <c r="G4399" s="9" t="s">
        <v>278</v>
      </c>
      <c r="H4399" s="9" t="s">
        <v>278</v>
      </c>
      <c r="I4399" s="9" t="s">
        <v>278</v>
      </c>
      <c r="J4399" s="9" t="s">
        <v>278</v>
      </c>
      <c r="K4399" s="9" t="s">
        <v>278</v>
      </c>
      <c r="L4399" s="9" t="s">
        <v>278</v>
      </c>
      <c r="M4399" s="65">
        <v>4145.8</v>
      </c>
      <c r="N4399" s="65"/>
      <c r="P4399" s="65">
        <f t="shared" si="121"/>
        <v>4145.8</v>
      </c>
    </row>
    <row r="4400" spans="1:16" ht="15">
      <c r="A4400" s="253" t="s">
        <v>2681</v>
      </c>
      <c r="B4400" s="61" t="s">
        <v>2705</v>
      </c>
      <c r="C4400" s="3"/>
      <c r="D4400" s="3"/>
      <c r="E4400" s="9" t="s">
        <v>278</v>
      </c>
      <c r="F4400" s="9" t="s">
        <v>278</v>
      </c>
      <c r="G4400" s="9" t="s">
        <v>278</v>
      </c>
      <c r="H4400" s="9" t="s">
        <v>278</v>
      </c>
      <c r="I4400" s="9" t="s">
        <v>278</v>
      </c>
      <c r="J4400" s="9" t="s">
        <v>278</v>
      </c>
      <c r="K4400" s="9" t="s">
        <v>278</v>
      </c>
      <c r="L4400" s="9" t="s">
        <v>278</v>
      </c>
      <c r="M4400" s="65">
        <v>4110.95</v>
      </c>
      <c r="N4400" s="65"/>
      <c r="P4400" s="65">
        <f t="shared" si="121"/>
        <v>4110.95</v>
      </c>
    </row>
    <row r="4401" spans="1:16" ht="15">
      <c r="A4401" s="253" t="s">
        <v>2682</v>
      </c>
      <c r="B4401" s="61" t="s">
        <v>2713</v>
      </c>
      <c r="C4401" s="3"/>
      <c r="D4401" s="3"/>
      <c r="E4401" s="9" t="s">
        <v>278</v>
      </c>
      <c r="F4401" s="9" t="s">
        <v>278</v>
      </c>
      <c r="G4401" s="9" t="s">
        <v>278</v>
      </c>
      <c r="H4401" s="9" t="s">
        <v>278</v>
      </c>
      <c r="I4401" s="9" t="s">
        <v>278</v>
      </c>
      <c r="J4401" s="9" t="s">
        <v>278</v>
      </c>
      <c r="K4401" s="9" t="s">
        <v>278</v>
      </c>
      <c r="L4401" s="9" t="s">
        <v>278</v>
      </c>
      <c r="M4401" s="65">
        <v>4102.7499999999991</v>
      </c>
      <c r="N4401" s="65"/>
      <c r="P4401" s="65">
        <f t="shared" si="121"/>
        <v>4102.7499999999991</v>
      </c>
    </row>
    <row r="4402" spans="1:16" ht="15">
      <c r="A4402" s="253" t="s">
        <v>2683</v>
      </c>
      <c r="B4402" s="61" t="s">
        <v>2728</v>
      </c>
      <c r="C4402" s="3"/>
      <c r="D4402" s="3"/>
      <c r="E4402" s="9" t="s">
        <v>278</v>
      </c>
      <c r="F4402" s="9" t="s">
        <v>278</v>
      </c>
      <c r="G4402" s="9" t="s">
        <v>278</v>
      </c>
      <c r="H4402" s="9" t="s">
        <v>278</v>
      </c>
      <c r="I4402" s="9" t="s">
        <v>278</v>
      </c>
      <c r="J4402" s="9" t="s">
        <v>278</v>
      </c>
      <c r="K4402" s="9" t="s">
        <v>278</v>
      </c>
      <c r="L4402" s="9" t="s">
        <v>278</v>
      </c>
      <c r="M4402" s="65">
        <v>4077.55</v>
      </c>
      <c r="N4402" s="65"/>
      <c r="P4402" s="65">
        <f t="shared" si="121"/>
        <v>4077.55</v>
      </c>
    </row>
    <row r="4403" spans="1:16" ht="15">
      <c r="A4403" s="253" t="s">
        <v>2684</v>
      </c>
      <c r="B4403" s="239" t="s">
        <v>1692</v>
      </c>
      <c r="E4403" s="9" t="s">
        <v>278</v>
      </c>
      <c r="F4403" s="9" t="s">
        <v>278</v>
      </c>
      <c r="G4403" s="9" t="s">
        <v>278</v>
      </c>
      <c r="H4403" s="9" t="s">
        <v>278</v>
      </c>
      <c r="I4403" s="9" t="s">
        <v>278</v>
      </c>
      <c r="J4403" s="9" t="s">
        <v>278</v>
      </c>
      <c r="K4403" s="9">
        <v>1494.6000000000931</v>
      </c>
      <c r="L4403" s="9">
        <v>2460.2000000000007</v>
      </c>
      <c r="M4403" s="9" t="s">
        <v>278</v>
      </c>
      <c r="P4403" s="65">
        <f t="shared" si="121"/>
        <v>3954.8000000000939</v>
      </c>
    </row>
    <row r="4404" spans="1:16" ht="15">
      <c r="A4404" s="253" t="s">
        <v>2685</v>
      </c>
      <c r="B4404" s="178" t="s">
        <v>1339</v>
      </c>
      <c r="C4404" s="3"/>
      <c r="D4404" s="3"/>
      <c r="E4404" s="9" t="s">
        <v>278</v>
      </c>
      <c r="F4404" s="9" t="s">
        <v>278</v>
      </c>
      <c r="G4404" s="9" t="s">
        <v>278</v>
      </c>
      <c r="H4404" s="9" t="s">
        <v>278</v>
      </c>
      <c r="I4404" s="9">
        <v>3940.0999999999985</v>
      </c>
      <c r="J4404" s="9" t="s">
        <v>278</v>
      </c>
      <c r="K4404" s="9" t="s">
        <v>278</v>
      </c>
      <c r="L4404" s="9" t="s">
        <v>278</v>
      </c>
      <c r="M4404" s="9" t="s">
        <v>278</v>
      </c>
      <c r="P4404" s="65">
        <f t="shared" si="121"/>
        <v>3940.0999999999985</v>
      </c>
    </row>
    <row r="4405" spans="1:16" ht="15">
      <c r="A4405" s="253" t="s">
        <v>2686</v>
      </c>
      <c r="B4405" s="61" t="s">
        <v>2719</v>
      </c>
      <c r="C4405" s="3"/>
      <c r="D4405" s="3"/>
      <c r="E4405" s="9" t="s">
        <v>278</v>
      </c>
      <c r="F4405" s="9" t="s">
        <v>278</v>
      </c>
      <c r="G4405" s="9" t="s">
        <v>278</v>
      </c>
      <c r="H4405" s="9" t="s">
        <v>278</v>
      </c>
      <c r="I4405" s="9" t="s">
        <v>278</v>
      </c>
      <c r="J4405" s="9" t="s">
        <v>278</v>
      </c>
      <c r="K4405" s="9" t="s">
        <v>278</v>
      </c>
      <c r="L4405" s="9" t="s">
        <v>278</v>
      </c>
      <c r="M4405" s="65">
        <v>3922.9000000000005</v>
      </c>
      <c r="N4405" s="65"/>
      <c r="P4405" s="65">
        <f t="shared" si="121"/>
        <v>3922.9000000000005</v>
      </c>
    </row>
    <row r="4406" spans="1:16" ht="15">
      <c r="A4406" s="253" t="s">
        <v>2687</v>
      </c>
      <c r="B4406" s="61" t="s">
        <v>2724</v>
      </c>
      <c r="C4406" s="3"/>
      <c r="D4406" s="3"/>
      <c r="E4406" s="9" t="s">
        <v>278</v>
      </c>
      <c r="F4406" s="9" t="s">
        <v>278</v>
      </c>
      <c r="G4406" s="9" t="s">
        <v>278</v>
      </c>
      <c r="H4406" s="9" t="s">
        <v>278</v>
      </c>
      <c r="I4406" s="9" t="s">
        <v>278</v>
      </c>
      <c r="J4406" s="9" t="s">
        <v>278</v>
      </c>
      <c r="K4406" s="9" t="s">
        <v>278</v>
      </c>
      <c r="L4406" s="9" t="s">
        <v>278</v>
      </c>
      <c r="M4406" s="65">
        <v>3880.4</v>
      </c>
      <c r="N4406" s="65"/>
      <c r="P4406" s="65">
        <f t="shared" si="121"/>
        <v>3880.4</v>
      </c>
    </row>
    <row r="4407" spans="1:16" ht="15">
      <c r="A4407" s="253" t="s">
        <v>2688</v>
      </c>
      <c r="B4407" s="61" t="s">
        <v>2723</v>
      </c>
      <c r="C4407" s="3"/>
      <c r="D4407" s="3"/>
      <c r="E4407" s="9" t="s">
        <v>278</v>
      </c>
      <c r="F4407" s="9" t="s">
        <v>278</v>
      </c>
      <c r="G4407" s="9" t="s">
        <v>278</v>
      </c>
      <c r="H4407" s="9" t="s">
        <v>278</v>
      </c>
      <c r="I4407" s="9" t="s">
        <v>278</v>
      </c>
      <c r="J4407" s="9" t="s">
        <v>278</v>
      </c>
      <c r="K4407" s="9" t="s">
        <v>278</v>
      </c>
      <c r="L4407" s="9" t="s">
        <v>278</v>
      </c>
      <c r="M4407" s="65">
        <v>3751.5</v>
      </c>
      <c r="N4407" s="65"/>
      <c r="P4407" s="65">
        <f t="shared" si="121"/>
        <v>3751.5</v>
      </c>
    </row>
    <row r="4408" spans="1:16" ht="15">
      <c r="A4408" s="253" t="s">
        <v>2689</v>
      </c>
      <c r="B4408" s="178" t="s">
        <v>1338</v>
      </c>
      <c r="C4408" s="3"/>
      <c r="D4408" s="3"/>
      <c r="E4408" s="9" t="s">
        <v>278</v>
      </c>
      <c r="F4408" s="9" t="s">
        <v>278</v>
      </c>
      <c r="G4408" s="9" t="s">
        <v>278</v>
      </c>
      <c r="H4408" s="9" t="s">
        <v>278</v>
      </c>
      <c r="I4408" s="9">
        <v>3695.1000000000022</v>
      </c>
      <c r="J4408" s="9" t="s">
        <v>278</v>
      </c>
      <c r="K4408" s="9" t="s">
        <v>278</v>
      </c>
      <c r="L4408" s="9" t="s">
        <v>278</v>
      </c>
      <c r="M4408" s="9" t="s">
        <v>278</v>
      </c>
      <c r="P4408" s="65">
        <f t="shared" si="121"/>
        <v>3695.1000000000022</v>
      </c>
    </row>
    <row r="4409" spans="1:16" ht="15">
      <c r="A4409" s="253" t="s">
        <v>2690</v>
      </c>
      <c r="B4409" s="61" t="s">
        <v>2819</v>
      </c>
      <c r="C4409" s="3"/>
      <c r="D4409" s="3"/>
      <c r="E4409" s="9" t="s">
        <v>278</v>
      </c>
      <c r="F4409" s="9" t="s">
        <v>278</v>
      </c>
      <c r="G4409" s="9" t="s">
        <v>278</v>
      </c>
      <c r="H4409" s="9" t="s">
        <v>278</v>
      </c>
      <c r="I4409" s="9" t="s">
        <v>278</v>
      </c>
      <c r="J4409" s="9" t="s">
        <v>278</v>
      </c>
      <c r="K4409" s="9" t="s">
        <v>278</v>
      </c>
      <c r="L4409" s="9" t="s">
        <v>278</v>
      </c>
      <c r="M4409" s="65">
        <v>3649.0499999999993</v>
      </c>
      <c r="N4409" s="65"/>
      <c r="P4409" s="65">
        <f t="shared" si="121"/>
        <v>3649.0499999999993</v>
      </c>
    </row>
    <row r="4410" spans="1:16" ht="15">
      <c r="A4410" s="253" t="s">
        <v>2691</v>
      </c>
      <c r="B4410" s="61" t="s">
        <v>2708</v>
      </c>
      <c r="C4410" s="3"/>
      <c r="D4410" s="3"/>
      <c r="E4410" s="9" t="s">
        <v>278</v>
      </c>
      <c r="F4410" s="9" t="s">
        <v>278</v>
      </c>
      <c r="G4410" s="9" t="s">
        <v>278</v>
      </c>
      <c r="H4410" s="9" t="s">
        <v>278</v>
      </c>
      <c r="I4410" s="9" t="s">
        <v>278</v>
      </c>
      <c r="J4410" s="9" t="s">
        <v>278</v>
      </c>
      <c r="K4410" s="9" t="s">
        <v>278</v>
      </c>
      <c r="L4410" s="9" t="s">
        <v>278</v>
      </c>
      <c r="M4410" s="65">
        <v>3608.900000000001</v>
      </c>
      <c r="N4410" s="65"/>
      <c r="P4410" s="65">
        <f t="shared" si="121"/>
        <v>3608.900000000001</v>
      </c>
    </row>
    <row r="4411" spans="1:16" ht="15">
      <c r="A4411" s="253" t="s">
        <v>2692</v>
      </c>
      <c r="B4411" s="61" t="s">
        <v>2725</v>
      </c>
      <c r="C4411" s="3"/>
      <c r="D4411" s="3"/>
      <c r="E4411" s="9" t="s">
        <v>278</v>
      </c>
      <c r="F4411" s="9" t="s">
        <v>278</v>
      </c>
      <c r="G4411" s="9" t="s">
        <v>278</v>
      </c>
      <c r="H4411" s="9" t="s">
        <v>278</v>
      </c>
      <c r="I4411" s="9" t="s">
        <v>278</v>
      </c>
      <c r="J4411" s="9" t="s">
        <v>278</v>
      </c>
      <c r="K4411" s="9" t="s">
        <v>278</v>
      </c>
      <c r="L4411" s="9" t="s">
        <v>278</v>
      </c>
      <c r="M4411" s="65">
        <v>3560.6</v>
      </c>
      <c r="N4411" s="65"/>
      <c r="P4411" s="65">
        <f t="shared" si="121"/>
        <v>3560.6</v>
      </c>
    </row>
    <row r="4412" spans="1:16" ht="15">
      <c r="A4412" s="253" t="s">
        <v>2693</v>
      </c>
      <c r="B4412" s="178" t="s">
        <v>1340</v>
      </c>
      <c r="C4412" s="3"/>
      <c r="D4412" s="3"/>
      <c r="E4412" s="9" t="s">
        <v>278</v>
      </c>
      <c r="F4412" s="9" t="s">
        <v>278</v>
      </c>
      <c r="G4412" s="9" t="s">
        <v>278</v>
      </c>
      <c r="H4412" s="9" t="s">
        <v>278</v>
      </c>
      <c r="I4412" s="9">
        <v>3525.3500000000022</v>
      </c>
      <c r="J4412" s="9" t="s">
        <v>278</v>
      </c>
      <c r="K4412" s="9" t="s">
        <v>278</v>
      </c>
      <c r="L4412" s="9" t="s">
        <v>278</v>
      </c>
      <c r="M4412" s="9" t="s">
        <v>278</v>
      </c>
      <c r="P4412" s="65">
        <f t="shared" si="121"/>
        <v>3525.3500000000022</v>
      </c>
    </row>
    <row r="4413" spans="1:16" ht="15">
      <c r="A4413" s="253" t="s">
        <v>2694</v>
      </c>
      <c r="B4413" s="61" t="s">
        <v>2716</v>
      </c>
      <c r="C4413" s="3"/>
      <c r="D4413" s="3"/>
      <c r="E4413" s="9" t="s">
        <v>278</v>
      </c>
      <c r="F4413" s="9" t="s">
        <v>278</v>
      </c>
      <c r="G4413" s="9" t="s">
        <v>278</v>
      </c>
      <c r="H4413" s="9" t="s">
        <v>278</v>
      </c>
      <c r="I4413" s="9" t="s">
        <v>278</v>
      </c>
      <c r="J4413" s="9" t="s">
        <v>278</v>
      </c>
      <c r="K4413" s="9" t="s">
        <v>278</v>
      </c>
      <c r="L4413" s="9" t="s">
        <v>278</v>
      </c>
      <c r="M4413" s="65">
        <v>3521.3999999999992</v>
      </c>
      <c r="N4413" s="65"/>
      <c r="P4413" s="65">
        <f t="shared" si="121"/>
        <v>3521.3999999999992</v>
      </c>
    </row>
    <row r="4414" spans="1:16" ht="15">
      <c r="A4414" s="253" t="s">
        <v>2695</v>
      </c>
      <c r="B4414" s="239" t="s">
        <v>2189</v>
      </c>
      <c r="E4414" s="9" t="s">
        <v>278</v>
      </c>
      <c r="F4414" s="9" t="s">
        <v>278</v>
      </c>
      <c r="G4414" s="9" t="s">
        <v>278</v>
      </c>
      <c r="H4414" s="9" t="s">
        <v>278</v>
      </c>
      <c r="I4414" s="9" t="s">
        <v>278</v>
      </c>
      <c r="J4414" s="9" t="s">
        <v>278</v>
      </c>
      <c r="K4414" s="9" t="s">
        <v>278</v>
      </c>
      <c r="L4414" s="9">
        <v>3341.0000000000018</v>
      </c>
      <c r="M4414" s="9" t="s">
        <v>278</v>
      </c>
      <c r="N4414" s="65"/>
      <c r="P4414" s="65">
        <f t="shared" si="121"/>
        <v>3341.0000000000018</v>
      </c>
    </row>
    <row r="4415" spans="1:16" ht="15">
      <c r="A4415" s="253" t="s">
        <v>2696</v>
      </c>
      <c r="B4415" s="61" t="s">
        <v>2203</v>
      </c>
      <c r="E4415" s="9" t="s">
        <v>278</v>
      </c>
      <c r="F4415" s="9" t="s">
        <v>278</v>
      </c>
      <c r="G4415" s="9" t="s">
        <v>278</v>
      </c>
      <c r="H4415" s="9" t="s">
        <v>278</v>
      </c>
      <c r="I4415" s="9" t="s">
        <v>278</v>
      </c>
      <c r="J4415" s="9" t="s">
        <v>278</v>
      </c>
      <c r="K4415" s="9" t="s">
        <v>278</v>
      </c>
      <c r="L4415" s="9">
        <v>3227.5999999999949</v>
      </c>
      <c r="M4415" s="9" t="s">
        <v>278</v>
      </c>
      <c r="N4415" s="65"/>
      <c r="P4415" s="65">
        <f t="shared" si="121"/>
        <v>3227.5999999999949</v>
      </c>
    </row>
    <row r="4416" spans="1:16" ht="15">
      <c r="A4416" s="253" t="s">
        <v>2697</v>
      </c>
      <c r="B4416" s="61" t="s">
        <v>2204</v>
      </c>
      <c r="E4416" s="9" t="s">
        <v>278</v>
      </c>
      <c r="F4416" s="9" t="s">
        <v>278</v>
      </c>
      <c r="G4416" s="9" t="s">
        <v>278</v>
      </c>
      <c r="H4416" s="9" t="s">
        <v>278</v>
      </c>
      <c r="I4416" s="9" t="s">
        <v>278</v>
      </c>
      <c r="J4416" s="9" t="s">
        <v>278</v>
      </c>
      <c r="K4416" s="9" t="s">
        <v>278</v>
      </c>
      <c r="L4416" s="9">
        <v>3099.7000000000007</v>
      </c>
      <c r="M4416" s="9" t="s">
        <v>278</v>
      </c>
      <c r="N4416" s="65"/>
      <c r="P4416" s="65">
        <f t="shared" si="121"/>
        <v>3099.7000000000007</v>
      </c>
    </row>
    <row r="4417" spans="1:21" ht="15">
      <c r="A4417" s="253" t="s">
        <v>2698</v>
      </c>
      <c r="B4417" s="61" t="s">
        <v>164</v>
      </c>
      <c r="E4417" s="9" t="s">
        <v>278</v>
      </c>
      <c r="F4417" s="9" t="s">
        <v>278</v>
      </c>
      <c r="G4417" s="9">
        <v>2971</v>
      </c>
      <c r="H4417" s="9" t="s">
        <v>278</v>
      </c>
      <c r="I4417" s="9" t="s">
        <v>278</v>
      </c>
      <c r="J4417" s="9" t="s">
        <v>278</v>
      </c>
      <c r="K4417" s="9" t="s">
        <v>278</v>
      </c>
      <c r="L4417" s="9" t="s">
        <v>278</v>
      </c>
      <c r="M4417" s="9" t="s">
        <v>278</v>
      </c>
      <c r="P4417" s="65">
        <f t="shared" si="121"/>
        <v>2971</v>
      </c>
    </row>
    <row r="4418" spans="1:21" ht="15">
      <c r="A4418" s="253" t="s">
        <v>2727</v>
      </c>
      <c r="B4418" s="178" t="s">
        <v>1361</v>
      </c>
      <c r="C4418" s="3"/>
      <c r="D4418" s="3"/>
      <c r="E4418" s="9" t="s">
        <v>278</v>
      </c>
      <c r="F4418" s="9" t="s">
        <v>278</v>
      </c>
      <c r="G4418" s="9" t="s">
        <v>278</v>
      </c>
      <c r="H4418" s="9" t="s">
        <v>278</v>
      </c>
      <c r="I4418" s="9">
        <v>2970.8000000000011</v>
      </c>
      <c r="J4418" s="9" t="s">
        <v>278</v>
      </c>
      <c r="K4418" s="9" t="s">
        <v>278</v>
      </c>
      <c r="L4418" s="9" t="s">
        <v>278</v>
      </c>
      <c r="M4418" s="9" t="s">
        <v>278</v>
      </c>
      <c r="P4418" s="65">
        <f t="shared" si="121"/>
        <v>2970.8000000000011</v>
      </c>
    </row>
    <row r="4419" spans="1:21" ht="15">
      <c r="A4419" s="253" t="s">
        <v>2820</v>
      </c>
      <c r="B4419" s="239" t="s">
        <v>1670</v>
      </c>
      <c r="E4419" s="9" t="s">
        <v>278</v>
      </c>
      <c r="F4419" s="9" t="s">
        <v>278</v>
      </c>
      <c r="G4419" s="9" t="s">
        <v>278</v>
      </c>
      <c r="H4419" s="9" t="s">
        <v>278</v>
      </c>
      <c r="I4419" s="9" t="s">
        <v>278</v>
      </c>
      <c r="J4419" s="9" t="s">
        <v>278</v>
      </c>
      <c r="K4419" s="9">
        <v>2961.6499999999996</v>
      </c>
      <c r="L4419" s="9" t="s">
        <v>278</v>
      </c>
      <c r="M4419" s="9" t="s">
        <v>278</v>
      </c>
      <c r="P4419" s="65">
        <f t="shared" si="121"/>
        <v>2961.6499999999996</v>
      </c>
    </row>
    <row r="4420" spans="1:21" ht="15">
      <c r="A4420" s="253" t="s">
        <v>2837</v>
      </c>
      <c r="B4420" s="178" t="s">
        <v>1347</v>
      </c>
      <c r="C4420" s="3"/>
      <c r="D4420" s="3"/>
      <c r="E4420" s="9" t="s">
        <v>278</v>
      </c>
      <c r="F4420" s="9" t="s">
        <v>278</v>
      </c>
      <c r="G4420" s="9" t="s">
        <v>278</v>
      </c>
      <c r="H4420" s="9" t="s">
        <v>278</v>
      </c>
      <c r="I4420" s="9">
        <v>2958</v>
      </c>
      <c r="J4420" s="9" t="s">
        <v>278</v>
      </c>
      <c r="K4420" s="9" t="s">
        <v>278</v>
      </c>
      <c r="L4420" s="9" t="s">
        <v>278</v>
      </c>
      <c r="M4420" s="9" t="s">
        <v>278</v>
      </c>
      <c r="P4420" s="65">
        <f t="shared" si="121"/>
        <v>2958</v>
      </c>
    </row>
    <row r="4421" spans="1:21" ht="15">
      <c r="A4421" s="253" t="s">
        <v>2887</v>
      </c>
      <c r="B4421" s="61" t="s">
        <v>179</v>
      </c>
      <c r="E4421" s="9">
        <v>2735.75</v>
      </c>
      <c r="F4421" s="9" t="s">
        <v>278</v>
      </c>
      <c r="G4421" s="9" t="s">
        <v>278</v>
      </c>
      <c r="H4421" s="9" t="s">
        <v>278</v>
      </c>
      <c r="I4421" s="9" t="s">
        <v>278</v>
      </c>
      <c r="J4421" s="9" t="s">
        <v>278</v>
      </c>
      <c r="K4421" s="9" t="s">
        <v>278</v>
      </c>
      <c r="L4421" s="9" t="s">
        <v>278</v>
      </c>
      <c r="M4421" s="9" t="s">
        <v>278</v>
      </c>
      <c r="P4421" s="65">
        <f t="shared" si="121"/>
        <v>2735.75</v>
      </c>
    </row>
    <row r="4422" spans="1:21" ht="15">
      <c r="A4422" s="253" t="s">
        <v>2888</v>
      </c>
      <c r="B4422" s="61" t="s">
        <v>688</v>
      </c>
      <c r="E4422" s="9" t="s">
        <v>278</v>
      </c>
      <c r="F4422" s="9" t="s">
        <v>278</v>
      </c>
      <c r="G4422" s="9" t="s">
        <v>278</v>
      </c>
      <c r="H4422" s="9">
        <v>2604.0499999999993</v>
      </c>
      <c r="I4422" s="9" t="s">
        <v>278</v>
      </c>
      <c r="J4422" s="9" t="s">
        <v>278</v>
      </c>
      <c r="K4422" s="9" t="s">
        <v>278</v>
      </c>
      <c r="L4422" s="9" t="s">
        <v>278</v>
      </c>
      <c r="M4422" s="9" t="s">
        <v>278</v>
      </c>
      <c r="P4422" s="65">
        <f t="shared" si="121"/>
        <v>2604.0499999999993</v>
      </c>
    </row>
    <row r="4423" spans="1:21" ht="15">
      <c r="A4423" s="253" t="s">
        <v>2889</v>
      </c>
      <c r="B4423" s="239" t="s">
        <v>1651</v>
      </c>
      <c r="C4423" s="3"/>
      <c r="D4423" s="3"/>
      <c r="E4423" s="9" t="s">
        <v>278</v>
      </c>
      <c r="F4423" s="9" t="s">
        <v>278</v>
      </c>
      <c r="G4423" s="9" t="s">
        <v>278</v>
      </c>
      <c r="H4423" s="9" t="s">
        <v>278</v>
      </c>
      <c r="I4423" s="9" t="s">
        <v>278</v>
      </c>
      <c r="J4423" s="9">
        <v>2458.3999999998978</v>
      </c>
      <c r="K4423" s="9" t="s">
        <v>278</v>
      </c>
      <c r="L4423" s="9" t="s">
        <v>278</v>
      </c>
      <c r="M4423" s="9" t="s">
        <v>278</v>
      </c>
      <c r="P4423" s="65">
        <f t="shared" si="121"/>
        <v>2458.3999999998978</v>
      </c>
    </row>
    <row r="4424" spans="1:21" ht="15">
      <c r="A4424" s="253" t="s">
        <v>2890</v>
      </c>
      <c r="B4424" s="61" t="s">
        <v>678</v>
      </c>
      <c r="E4424" s="9" t="s">
        <v>278</v>
      </c>
      <c r="F4424" s="9" t="s">
        <v>278</v>
      </c>
      <c r="G4424" s="9" t="s">
        <v>278</v>
      </c>
      <c r="H4424" s="9">
        <v>2154.899999999996</v>
      </c>
      <c r="I4424" s="9" t="s">
        <v>278</v>
      </c>
      <c r="J4424" s="9" t="s">
        <v>278</v>
      </c>
      <c r="K4424" s="9" t="s">
        <v>278</v>
      </c>
      <c r="L4424" s="9" t="s">
        <v>278</v>
      </c>
      <c r="M4424" s="9" t="s">
        <v>278</v>
      </c>
      <c r="P4424" s="65">
        <f t="shared" si="121"/>
        <v>2154.899999999996</v>
      </c>
    </row>
    <row r="4425" spans="1:21" ht="15">
      <c r="A4425" s="253" t="s">
        <v>2891</v>
      </c>
      <c r="B4425" s="61" t="s">
        <v>2706</v>
      </c>
      <c r="C4425" s="3"/>
      <c r="D4425" s="3"/>
      <c r="E4425" s="9" t="s">
        <v>278</v>
      </c>
      <c r="F4425" s="9" t="s">
        <v>278</v>
      </c>
      <c r="G4425" s="9" t="s">
        <v>278</v>
      </c>
      <c r="H4425" s="9" t="s">
        <v>278</v>
      </c>
      <c r="I4425" s="9" t="s">
        <v>278</v>
      </c>
      <c r="J4425" s="9" t="s">
        <v>278</v>
      </c>
      <c r="K4425" s="9" t="s">
        <v>278</v>
      </c>
      <c r="L4425" s="9" t="s">
        <v>278</v>
      </c>
      <c r="M4425" s="9" t="s">
        <v>278</v>
      </c>
      <c r="N4425" s="65"/>
      <c r="P4425" s="65">
        <f t="shared" si="121"/>
        <v>0</v>
      </c>
    </row>
    <row r="4426" spans="1:21" ht="15">
      <c r="A4426" s="28"/>
      <c r="B4426" s="61"/>
      <c r="E4426" s="9"/>
      <c r="F4426" s="9"/>
      <c r="G4426" s="9"/>
      <c r="H4426" s="9"/>
      <c r="L4426" s="67"/>
      <c r="M4426" s="67"/>
      <c r="N4426" s="65"/>
    </row>
    <row r="4427" spans="1:21" ht="15">
      <c r="A4427" s="28"/>
      <c r="B4427" s="61"/>
      <c r="E4427" s="9"/>
      <c r="L4427" s="67"/>
      <c r="M4427" s="67"/>
    </row>
    <row r="4428" spans="1:21" ht="15">
      <c r="A4428" s="28"/>
      <c r="B4428" s="61"/>
      <c r="E4428" s="9"/>
      <c r="L4428" s="67"/>
      <c r="M4428" s="67"/>
    </row>
    <row r="4429" spans="1:21" ht="25.5">
      <c r="A4429" s="23" t="s">
        <v>204</v>
      </c>
      <c r="L4429" s="67"/>
      <c r="M4429" s="67"/>
    </row>
    <row r="4430" spans="1:21">
      <c r="L4430" s="67"/>
      <c r="M4430" s="67"/>
    </row>
    <row r="4431" spans="1:21" ht="15">
      <c r="A4431" s="38"/>
      <c r="B4431" s="38"/>
      <c r="C4431" s="38"/>
      <c r="D4431" s="38"/>
      <c r="E4431" s="59">
        <v>2016</v>
      </c>
      <c r="F4431" s="59">
        <v>2017</v>
      </c>
      <c r="G4431" s="59">
        <v>2018</v>
      </c>
      <c r="H4431" s="59">
        <v>2019</v>
      </c>
      <c r="I4431" s="59">
        <v>2020</v>
      </c>
      <c r="J4431" s="59">
        <v>2021</v>
      </c>
      <c r="K4431" s="59">
        <v>2022</v>
      </c>
      <c r="L4431" s="59">
        <v>2023</v>
      </c>
      <c r="M4431" s="59">
        <v>2024</v>
      </c>
      <c r="P4431" s="68" t="s">
        <v>40</v>
      </c>
    </row>
    <row r="4432" spans="1:21" ht="15">
      <c r="A4432" s="28" t="s">
        <v>0</v>
      </c>
      <c r="B4432" s="61" t="s">
        <v>6</v>
      </c>
      <c r="E4432" s="9">
        <v>33</v>
      </c>
      <c r="F4432" s="185">
        <v>351.6</v>
      </c>
      <c r="G4432" s="9">
        <v>172.8</v>
      </c>
      <c r="H4432" s="184">
        <v>407.20000000000618</v>
      </c>
      <c r="I4432" s="9">
        <v>0</v>
      </c>
      <c r="J4432" s="9" t="s">
        <v>183</v>
      </c>
      <c r="K4432" s="9" t="s">
        <v>183</v>
      </c>
      <c r="L4432" s="9" t="s">
        <v>183</v>
      </c>
      <c r="M4432" s="9" t="s">
        <v>183</v>
      </c>
      <c r="P4432" s="65">
        <f t="shared" ref="P4432:P4463" si="122">SUM(E4432:M4432)</f>
        <v>964.60000000000628</v>
      </c>
      <c r="R4432" t="s">
        <v>371</v>
      </c>
      <c r="U4432" t="s">
        <v>1462</v>
      </c>
    </row>
    <row r="4433" spans="1:21" ht="15">
      <c r="A4433" s="28" t="s">
        <v>2</v>
      </c>
      <c r="B4433" s="61" t="s">
        <v>13</v>
      </c>
      <c r="E4433" s="9">
        <v>4.8</v>
      </c>
      <c r="F4433" s="188">
        <v>261.7</v>
      </c>
      <c r="G4433" s="9">
        <v>139.80000000000001</v>
      </c>
      <c r="H4433" s="185">
        <v>450.49999999999636</v>
      </c>
      <c r="I4433" s="9">
        <v>0</v>
      </c>
      <c r="J4433" s="9" t="s">
        <v>183</v>
      </c>
      <c r="K4433" s="9" t="s">
        <v>183</v>
      </c>
      <c r="L4433" s="9" t="s">
        <v>183</v>
      </c>
      <c r="M4433" s="9" t="s">
        <v>183</v>
      </c>
      <c r="P4433" s="65">
        <f t="shared" si="122"/>
        <v>856.79999999999632</v>
      </c>
      <c r="R4433" t="s">
        <v>355</v>
      </c>
      <c r="U4433" t="s">
        <v>1462</v>
      </c>
    </row>
    <row r="4434" spans="1:21" ht="15">
      <c r="A4434" s="28" t="s">
        <v>3</v>
      </c>
      <c r="B4434" s="61" t="s">
        <v>15</v>
      </c>
      <c r="E4434" s="188">
        <v>54.8</v>
      </c>
      <c r="F4434" s="188">
        <v>266.5</v>
      </c>
      <c r="G4434" s="184">
        <v>315.89999999999998</v>
      </c>
      <c r="H4434" s="9">
        <v>102.09999999999491</v>
      </c>
      <c r="I4434" s="9">
        <v>0</v>
      </c>
      <c r="J4434" s="9" t="s">
        <v>183</v>
      </c>
      <c r="K4434" s="9" t="s">
        <v>183</v>
      </c>
      <c r="L4434" s="9" t="s">
        <v>183</v>
      </c>
      <c r="M4434" s="9" t="s">
        <v>183</v>
      </c>
      <c r="P4434" s="65">
        <f t="shared" si="122"/>
        <v>739.29999999999495</v>
      </c>
      <c r="R4434" t="s">
        <v>373</v>
      </c>
    </row>
    <row r="4435" spans="1:21" ht="15">
      <c r="A4435" s="28" t="s">
        <v>5</v>
      </c>
      <c r="B4435" s="61" t="s">
        <v>153</v>
      </c>
      <c r="E4435" s="9" t="s">
        <v>278</v>
      </c>
      <c r="F4435" s="9" t="s">
        <v>278</v>
      </c>
      <c r="G4435" s="183">
        <v>357.9</v>
      </c>
      <c r="H4435" s="188">
        <v>315.00000000000364</v>
      </c>
      <c r="I4435" s="9">
        <v>0</v>
      </c>
      <c r="J4435" s="9" t="s">
        <v>183</v>
      </c>
      <c r="K4435" s="9" t="s">
        <v>183</v>
      </c>
      <c r="L4435" s="9" t="s">
        <v>183</v>
      </c>
      <c r="M4435" s="9" t="s">
        <v>183</v>
      </c>
      <c r="P4435" s="65">
        <f t="shared" si="122"/>
        <v>672.90000000000362</v>
      </c>
      <c r="R4435" t="s">
        <v>339</v>
      </c>
    </row>
    <row r="4436" spans="1:21" ht="15">
      <c r="A4436" s="28" t="s">
        <v>7</v>
      </c>
      <c r="B4436" s="61" t="s">
        <v>1</v>
      </c>
      <c r="E4436" s="185">
        <v>94.7</v>
      </c>
      <c r="F4436" s="9">
        <v>31.2</v>
      </c>
      <c r="G4436" s="188">
        <v>212.6</v>
      </c>
      <c r="H4436" s="9">
        <v>224.79999999999563</v>
      </c>
      <c r="I4436" s="9">
        <v>0</v>
      </c>
      <c r="J4436" s="9" t="s">
        <v>183</v>
      </c>
      <c r="K4436" s="9" t="s">
        <v>183</v>
      </c>
      <c r="L4436" s="9" t="s">
        <v>183</v>
      </c>
      <c r="M4436" s="9" t="s">
        <v>183</v>
      </c>
      <c r="P4436" s="65">
        <f t="shared" si="122"/>
        <v>563.29999999999563</v>
      </c>
      <c r="R4436" t="s">
        <v>369</v>
      </c>
      <c r="U4436" t="s">
        <v>1462</v>
      </c>
    </row>
    <row r="4437" spans="1:21" ht="15">
      <c r="A4437" s="28" t="s">
        <v>8</v>
      </c>
      <c r="B4437" s="61" t="s">
        <v>29</v>
      </c>
      <c r="E4437" s="62" t="s">
        <v>279</v>
      </c>
      <c r="F4437" s="9">
        <v>110.4</v>
      </c>
      <c r="G4437" s="185">
        <v>425.5</v>
      </c>
      <c r="H4437" s="9" t="s">
        <v>278</v>
      </c>
      <c r="I4437" s="9">
        <v>0</v>
      </c>
      <c r="J4437" s="9" t="s">
        <v>183</v>
      </c>
      <c r="K4437" s="9" t="s">
        <v>183</v>
      </c>
      <c r="L4437" s="9" t="s">
        <v>183</v>
      </c>
      <c r="M4437" s="9" t="s">
        <v>183</v>
      </c>
      <c r="P4437" s="65">
        <f t="shared" si="122"/>
        <v>535.9</v>
      </c>
      <c r="R4437" t="s">
        <v>281</v>
      </c>
      <c r="U4437" t="s">
        <v>1462</v>
      </c>
    </row>
    <row r="4438" spans="1:21" ht="15">
      <c r="A4438" s="28" t="s">
        <v>10</v>
      </c>
      <c r="B4438" s="61" t="s">
        <v>39</v>
      </c>
      <c r="E4438" s="188">
        <v>50.3</v>
      </c>
      <c r="F4438" s="9">
        <v>109.5</v>
      </c>
      <c r="G4438" s="188">
        <v>185.5</v>
      </c>
      <c r="H4438" s="9">
        <v>172.50000000000364</v>
      </c>
      <c r="I4438" s="9">
        <v>0</v>
      </c>
      <c r="J4438" s="9" t="s">
        <v>183</v>
      </c>
      <c r="K4438" s="9" t="s">
        <v>183</v>
      </c>
      <c r="L4438" s="9" t="s">
        <v>183</v>
      </c>
      <c r="M4438" s="9" t="s">
        <v>183</v>
      </c>
      <c r="P4438" s="65">
        <f t="shared" si="122"/>
        <v>517.80000000000359</v>
      </c>
      <c r="R4438" t="s">
        <v>336</v>
      </c>
    </row>
    <row r="4439" spans="1:21" ht="15">
      <c r="A4439" s="28" t="s">
        <v>12</v>
      </c>
      <c r="B4439" s="61" t="s">
        <v>23</v>
      </c>
      <c r="E4439" s="183">
        <v>81.5</v>
      </c>
      <c r="F4439" s="188">
        <v>222</v>
      </c>
      <c r="G4439" s="9">
        <v>125</v>
      </c>
      <c r="H4439" s="9">
        <v>82.5</v>
      </c>
      <c r="I4439" s="9">
        <v>0</v>
      </c>
      <c r="J4439" s="9" t="s">
        <v>183</v>
      </c>
      <c r="K4439" s="9" t="s">
        <v>183</v>
      </c>
      <c r="L4439" s="9" t="s">
        <v>183</v>
      </c>
      <c r="M4439" s="9" t="s">
        <v>183</v>
      </c>
      <c r="P4439" s="65">
        <f t="shared" si="122"/>
        <v>511</v>
      </c>
      <c r="R4439" t="s">
        <v>319</v>
      </c>
    </row>
    <row r="4440" spans="1:21" ht="15">
      <c r="A4440" s="28" t="s">
        <v>14</v>
      </c>
      <c r="B4440" s="61" t="s">
        <v>144</v>
      </c>
      <c r="E4440" s="9" t="s">
        <v>278</v>
      </c>
      <c r="F4440" s="188">
        <v>274</v>
      </c>
      <c r="G4440" s="9">
        <v>88.4</v>
      </c>
      <c r="H4440" s="9">
        <v>144.00000000000364</v>
      </c>
      <c r="I4440" s="9">
        <v>0</v>
      </c>
      <c r="J4440" s="9" t="s">
        <v>183</v>
      </c>
      <c r="K4440" s="9" t="s">
        <v>183</v>
      </c>
      <c r="L4440" s="9" t="s">
        <v>183</v>
      </c>
      <c r="M4440" s="9" t="s">
        <v>183</v>
      </c>
      <c r="P4440" s="65">
        <f t="shared" si="122"/>
        <v>506.40000000000362</v>
      </c>
      <c r="R4440" t="s">
        <v>283</v>
      </c>
    </row>
    <row r="4441" spans="1:21" ht="15">
      <c r="A4441" s="28" t="s">
        <v>16</v>
      </c>
      <c r="B4441" s="61" t="s">
        <v>27</v>
      </c>
      <c r="E4441" s="188">
        <v>42</v>
      </c>
      <c r="F4441" s="9">
        <v>84.5</v>
      </c>
      <c r="G4441" s="188">
        <v>296.8</v>
      </c>
      <c r="H4441" s="9">
        <v>77.499999999992724</v>
      </c>
      <c r="I4441" s="9">
        <v>0</v>
      </c>
      <c r="J4441" s="9" t="s">
        <v>183</v>
      </c>
      <c r="K4441" s="9" t="s">
        <v>183</v>
      </c>
      <c r="L4441" s="9" t="s">
        <v>183</v>
      </c>
      <c r="M4441" s="9" t="s">
        <v>183</v>
      </c>
      <c r="P4441" s="65">
        <f t="shared" si="122"/>
        <v>500.79999999999274</v>
      </c>
      <c r="R4441" t="s">
        <v>289</v>
      </c>
    </row>
    <row r="4442" spans="1:21" ht="15">
      <c r="A4442" s="28" t="s">
        <v>18</v>
      </c>
      <c r="B4442" s="61" t="s">
        <v>31</v>
      </c>
      <c r="E4442" s="9">
        <v>38.6</v>
      </c>
      <c r="F4442" s="188">
        <v>166.5</v>
      </c>
      <c r="G4442" s="188">
        <v>292.8</v>
      </c>
      <c r="H4442" s="62" t="s">
        <v>279</v>
      </c>
      <c r="I4442" s="9">
        <v>0</v>
      </c>
      <c r="J4442" s="9" t="s">
        <v>183</v>
      </c>
      <c r="K4442" s="9" t="s">
        <v>183</v>
      </c>
      <c r="L4442" s="9" t="s">
        <v>183</v>
      </c>
      <c r="M4442" s="9" t="s">
        <v>183</v>
      </c>
      <c r="P4442" s="65">
        <f t="shared" si="122"/>
        <v>497.9</v>
      </c>
      <c r="R4442" t="s">
        <v>342</v>
      </c>
    </row>
    <row r="4443" spans="1:21" ht="15">
      <c r="A4443" s="28" t="s">
        <v>20</v>
      </c>
      <c r="B4443" s="61" t="s">
        <v>143</v>
      </c>
      <c r="E4443" s="9" t="s">
        <v>278</v>
      </c>
      <c r="F4443" s="188">
        <v>252</v>
      </c>
      <c r="G4443" s="188">
        <v>193.6</v>
      </c>
      <c r="H4443" s="9">
        <v>42.599999999998545</v>
      </c>
      <c r="I4443" s="9">
        <v>0</v>
      </c>
      <c r="J4443" s="9" t="s">
        <v>183</v>
      </c>
      <c r="K4443" s="9" t="s">
        <v>183</v>
      </c>
      <c r="L4443" s="9" t="s">
        <v>183</v>
      </c>
      <c r="M4443" s="9" t="s">
        <v>183</v>
      </c>
      <c r="P4443" s="65">
        <f t="shared" si="122"/>
        <v>488.19999999999857</v>
      </c>
      <c r="R4443" t="s">
        <v>331</v>
      </c>
    </row>
    <row r="4444" spans="1:21" ht="15">
      <c r="A4444" s="28" t="s">
        <v>22</v>
      </c>
      <c r="B4444" s="61" t="s">
        <v>19</v>
      </c>
      <c r="E4444" s="9">
        <v>4.4000000000000004</v>
      </c>
      <c r="F4444" s="9">
        <v>164.5</v>
      </c>
      <c r="G4444" s="9">
        <v>144.69999999999999</v>
      </c>
      <c r="H4444" s="9">
        <v>155.99999999999636</v>
      </c>
      <c r="I4444" s="9">
        <v>0</v>
      </c>
      <c r="J4444" s="9" t="s">
        <v>183</v>
      </c>
      <c r="K4444" s="9" t="s">
        <v>183</v>
      </c>
      <c r="L4444" s="9" t="s">
        <v>183</v>
      </c>
      <c r="M4444" s="9" t="s">
        <v>183</v>
      </c>
      <c r="P4444" s="65">
        <f t="shared" si="122"/>
        <v>469.59999999999638</v>
      </c>
    </row>
    <row r="4445" spans="1:21" ht="15">
      <c r="A4445" s="28" t="s">
        <v>24</v>
      </c>
      <c r="B4445" s="61" t="s">
        <v>17</v>
      </c>
      <c r="E4445" s="188">
        <v>49.4</v>
      </c>
      <c r="F4445" s="9">
        <v>97.4</v>
      </c>
      <c r="G4445" s="188">
        <v>276.3</v>
      </c>
      <c r="H4445" s="9">
        <v>21.000000000007276</v>
      </c>
      <c r="I4445" s="9">
        <v>0</v>
      </c>
      <c r="J4445" s="9" t="s">
        <v>183</v>
      </c>
      <c r="K4445" s="9" t="s">
        <v>183</v>
      </c>
      <c r="L4445" s="9" t="s">
        <v>183</v>
      </c>
      <c r="M4445" s="9" t="s">
        <v>183</v>
      </c>
      <c r="P4445" s="65">
        <f t="shared" si="122"/>
        <v>444.1000000000073</v>
      </c>
      <c r="R4445" t="s">
        <v>316</v>
      </c>
    </row>
    <row r="4446" spans="1:21" ht="15">
      <c r="A4446" s="28" t="s">
        <v>26</v>
      </c>
      <c r="B4446" s="61" t="s">
        <v>155</v>
      </c>
      <c r="E4446" s="9" t="s">
        <v>278</v>
      </c>
      <c r="F4446" s="9" t="s">
        <v>278</v>
      </c>
      <c r="G4446" s="9">
        <v>177.8</v>
      </c>
      <c r="H4446" s="9">
        <v>252.00000000000546</v>
      </c>
      <c r="I4446" s="9">
        <v>0</v>
      </c>
      <c r="J4446" s="9" t="s">
        <v>183</v>
      </c>
      <c r="K4446" s="9" t="s">
        <v>183</v>
      </c>
      <c r="L4446" s="9" t="s">
        <v>183</v>
      </c>
      <c r="M4446" s="9" t="s">
        <v>183</v>
      </c>
      <c r="P4446" s="65">
        <f t="shared" si="122"/>
        <v>429.80000000000547</v>
      </c>
    </row>
    <row r="4447" spans="1:21" ht="15">
      <c r="A4447" s="28" t="s">
        <v>28</v>
      </c>
      <c r="B4447" s="61" t="s">
        <v>694</v>
      </c>
      <c r="E4447" s="9" t="s">
        <v>278</v>
      </c>
      <c r="F4447" s="9" t="s">
        <v>278</v>
      </c>
      <c r="G4447" s="9" t="s">
        <v>278</v>
      </c>
      <c r="H4447" s="183">
        <v>417.99999999999636</v>
      </c>
      <c r="I4447" s="9">
        <v>0</v>
      </c>
      <c r="J4447" s="9" t="s">
        <v>183</v>
      </c>
      <c r="K4447" s="9" t="s">
        <v>183</v>
      </c>
      <c r="L4447" s="9" t="s">
        <v>183</v>
      </c>
      <c r="M4447" s="9" t="s">
        <v>183</v>
      </c>
      <c r="P4447" s="65">
        <f t="shared" si="122"/>
        <v>417.99999999999636</v>
      </c>
      <c r="R4447" t="s">
        <v>300</v>
      </c>
    </row>
    <row r="4448" spans="1:21" ht="15">
      <c r="A4448" s="28" t="s">
        <v>30</v>
      </c>
      <c r="B4448" s="61" t="s">
        <v>162</v>
      </c>
      <c r="E4448" s="9" t="s">
        <v>278</v>
      </c>
      <c r="F4448" s="9" t="s">
        <v>278</v>
      </c>
      <c r="G4448" s="9">
        <v>138.9</v>
      </c>
      <c r="H4448" s="9">
        <v>261.79999999999927</v>
      </c>
      <c r="I4448" s="9">
        <v>0</v>
      </c>
      <c r="J4448" s="9" t="s">
        <v>183</v>
      </c>
      <c r="K4448" s="9" t="s">
        <v>183</v>
      </c>
      <c r="L4448" s="9" t="s">
        <v>183</v>
      </c>
      <c r="M4448" s="9" t="s">
        <v>183</v>
      </c>
      <c r="P4448" s="65">
        <f t="shared" si="122"/>
        <v>400.69999999999925</v>
      </c>
    </row>
    <row r="4449" spans="1:18" ht="15">
      <c r="A4449" s="28" t="s">
        <v>32</v>
      </c>
      <c r="B4449" s="61" t="s">
        <v>643</v>
      </c>
      <c r="E4449" s="9" t="s">
        <v>278</v>
      </c>
      <c r="F4449" s="9" t="s">
        <v>278</v>
      </c>
      <c r="G4449" s="9" t="s">
        <v>278</v>
      </c>
      <c r="H4449" s="188">
        <v>397</v>
      </c>
      <c r="I4449" s="9">
        <v>0</v>
      </c>
      <c r="J4449" s="9" t="s">
        <v>183</v>
      </c>
      <c r="K4449" s="9" t="s">
        <v>183</v>
      </c>
      <c r="L4449" s="9" t="s">
        <v>183</v>
      </c>
      <c r="M4449" s="9" t="s">
        <v>183</v>
      </c>
      <c r="P4449" s="65">
        <f t="shared" si="122"/>
        <v>397</v>
      </c>
      <c r="R4449" t="s">
        <v>283</v>
      </c>
    </row>
    <row r="4450" spans="1:18" ht="15">
      <c r="A4450" s="28" t="s">
        <v>34</v>
      </c>
      <c r="B4450" s="61" t="s">
        <v>37</v>
      </c>
      <c r="E4450" s="188">
        <v>45</v>
      </c>
      <c r="F4450" s="9">
        <v>129.69999999999999</v>
      </c>
      <c r="G4450" s="9">
        <v>156.80000000000001</v>
      </c>
      <c r="H4450" s="9">
        <v>57.299999999999272</v>
      </c>
      <c r="I4450" s="9">
        <v>0</v>
      </c>
      <c r="J4450" s="9" t="s">
        <v>183</v>
      </c>
      <c r="K4450" s="9" t="s">
        <v>183</v>
      </c>
      <c r="L4450" s="9" t="s">
        <v>183</v>
      </c>
      <c r="M4450" s="9" t="s">
        <v>183</v>
      </c>
      <c r="P4450" s="65">
        <f t="shared" si="122"/>
        <v>388.79999999999927</v>
      </c>
      <c r="R4450" t="s">
        <v>288</v>
      </c>
    </row>
    <row r="4451" spans="1:18" ht="15">
      <c r="A4451" s="28" t="s">
        <v>36</v>
      </c>
      <c r="B4451" s="61" t="s">
        <v>21</v>
      </c>
      <c r="E4451" s="188">
        <v>56</v>
      </c>
      <c r="F4451" s="9">
        <v>156.6</v>
      </c>
      <c r="G4451" s="9">
        <v>173.2</v>
      </c>
      <c r="H4451" s="62" t="s">
        <v>279</v>
      </c>
      <c r="I4451" s="9">
        <v>0</v>
      </c>
      <c r="J4451" s="9" t="s">
        <v>183</v>
      </c>
      <c r="K4451" s="9" t="s">
        <v>183</v>
      </c>
      <c r="L4451" s="9" t="s">
        <v>183</v>
      </c>
      <c r="M4451" s="9" t="s">
        <v>183</v>
      </c>
      <c r="P4451" s="65">
        <f t="shared" si="122"/>
        <v>385.79999999999995</v>
      </c>
      <c r="R4451" t="s">
        <v>283</v>
      </c>
    </row>
    <row r="4452" spans="1:18" ht="15">
      <c r="A4452" s="28" t="s">
        <v>38</v>
      </c>
      <c r="B4452" s="61" t="s">
        <v>649</v>
      </c>
      <c r="E4452" s="9" t="s">
        <v>278</v>
      </c>
      <c r="F4452" s="9" t="s">
        <v>278</v>
      </c>
      <c r="G4452" s="9" t="s">
        <v>278</v>
      </c>
      <c r="H4452" s="188">
        <v>383.49999999999636</v>
      </c>
      <c r="I4452" s="9">
        <v>0</v>
      </c>
      <c r="J4452" s="9" t="s">
        <v>183</v>
      </c>
      <c r="K4452" s="9" t="s">
        <v>183</v>
      </c>
      <c r="L4452" s="9" t="s">
        <v>183</v>
      </c>
      <c r="M4452" s="9" t="s">
        <v>183</v>
      </c>
      <c r="P4452" s="65">
        <f t="shared" si="122"/>
        <v>383.49999999999636</v>
      </c>
      <c r="R4452" t="s">
        <v>284</v>
      </c>
    </row>
    <row r="4453" spans="1:18" ht="15">
      <c r="A4453" s="28" t="s">
        <v>145</v>
      </c>
      <c r="B4453" s="61" t="s">
        <v>9</v>
      </c>
      <c r="E4453" s="62" t="s">
        <v>279</v>
      </c>
      <c r="F4453" s="9">
        <v>107.9</v>
      </c>
      <c r="G4453" s="188">
        <v>206.2</v>
      </c>
      <c r="H4453" s="9">
        <v>58.5</v>
      </c>
      <c r="I4453" s="9">
        <v>0</v>
      </c>
      <c r="J4453" s="9" t="s">
        <v>183</v>
      </c>
      <c r="K4453" s="9" t="s">
        <v>183</v>
      </c>
      <c r="L4453" s="9" t="s">
        <v>183</v>
      </c>
      <c r="M4453" s="9" t="s">
        <v>183</v>
      </c>
      <c r="P4453" s="65">
        <f t="shared" si="122"/>
        <v>372.6</v>
      </c>
      <c r="R4453" t="s">
        <v>287</v>
      </c>
    </row>
    <row r="4454" spans="1:18" ht="15">
      <c r="A4454" s="28" t="s">
        <v>146</v>
      </c>
      <c r="B4454" s="61" t="s">
        <v>678</v>
      </c>
      <c r="E4454" s="9" t="s">
        <v>278</v>
      </c>
      <c r="F4454" s="9" t="s">
        <v>278</v>
      </c>
      <c r="G4454" s="9" t="s">
        <v>278</v>
      </c>
      <c r="H4454" s="188">
        <v>356.99999999999454</v>
      </c>
      <c r="I4454" s="9">
        <v>0</v>
      </c>
      <c r="J4454" s="9" t="s">
        <v>183</v>
      </c>
      <c r="K4454" s="9" t="s">
        <v>183</v>
      </c>
      <c r="L4454" s="9" t="s">
        <v>183</v>
      </c>
      <c r="M4454" s="9" t="s">
        <v>183</v>
      </c>
      <c r="P4454" s="65">
        <f t="shared" si="122"/>
        <v>356.99999999999454</v>
      </c>
      <c r="R4454" t="s">
        <v>297</v>
      </c>
    </row>
    <row r="4455" spans="1:18" ht="15">
      <c r="A4455" s="28" t="s">
        <v>147</v>
      </c>
      <c r="B4455" s="61" t="s">
        <v>141</v>
      </c>
      <c r="E4455" s="9" t="s">
        <v>278</v>
      </c>
      <c r="F4455" s="183">
        <v>314</v>
      </c>
      <c r="G4455" s="9">
        <v>40.5</v>
      </c>
      <c r="H4455" s="62" t="s">
        <v>279</v>
      </c>
      <c r="I4455" s="9">
        <v>0</v>
      </c>
      <c r="J4455" s="9" t="s">
        <v>183</v>
      </c>
      <c r="K4455" s="9" t="s">
        <v>183</v>
      </c>
      <c r="L4455" s="9" t="s">
        <v>183</v>
      </c>
      <c r="M4455" s="9" t="s">
        <v>183</v>
      </c>
      <c r="P4455" s="65">
        <f t="shared" si="122"/>
        <v>354.5</v>
      </c>
      <c r="R4455" t="s">
        <v>300</v>
      </c>
    </row>
    <row r="4456" spans="1:18" ht="15">
      <c r="A4456" s="28" t="s">
        <v>151</v>
      </c>
      <c r="B4456" s="61" t="s">
        <v>178</v>
      </c>
      <c r="E4456" s="188">
        <v>48</v>
      </c>
      <c r="F4456" s="184">
        <v>292</v>
      </c>
      <c r="G4456" s="9" t="s">
        <v>278</v>
      </c>
      <c r="H4456" s="9" t="s">
        <v>278</v>
      </c>
      <c r="I4456" s="9">
        <v>0</v>
      </c>
      <c r="J4456" s="9" t="s">
        <v>183</v>
      </c>
      <c r="K4456" s="9" t="s">
        <v>183</v>
      </c>
      <c r="L4456" s="9" t="s">
        <v>183</v>
      </c>
      <c r="M4456" s="9" t="s">
        <v>183</v>
      </c>
      <c r="P4456" s="65">
        <f t="shared" si="122"/>
        <v>340</v>
      </c>
      <c r="R4456" t="s">
        <v>308</v>
      </c>
    </row>
    <row r="4457" spans="1:18" ht="15">
      <c r="A4457" s="28" t="s">
        <v>157</v>
      </c>
      <c r="B4457" s="61" t="s">
        <v>667</v>
      </c>
      <c r="E4457" s="9" t="s">
        <v>278</v>
      </c>
      <c r="F4457" s="9" t="s">
        <v>278</v>
      </c>
      <c r="G4457" s="9" t="s">
        <v>278</v>
      </c>
      <c r="H4457" s="188">
        <v>332.30000000000655</v>
      </c>
      <c r="I4457" s="9">
        <v>0</v>
      </c>
      <c r="J4457" s="9" t="s">
        <v>183</v>
      </c>
      <c r="K4457" s="9" t="s">
        <v>183</v>
      </c>
      <c r="L4457" s="9" t="s">
        <v>183</v>
      </c>
      <c r="M4457" s="9" t="s">
        <v>183</v>
      </c>
      <c r="P4457" s="65">
        <f t="shared" si="122"/>
        <v>332.30000000000655</v>
      </c>
      <c r="R4457" t="s">
        <v>292</v>
      </c>
    </row>
    <row r="4458" spans="1:18" ht="15">
      <c r="A4458" s="28" t="s">
        <v>159</v>
      </c>
      <c r="B4458" s="61" t="s">
        <v>11</v>
      </c>
      <c r="E4458" s="184">
        <v>79.099999999999994</v>
      </c>
      <c r="F4458" s="9">
        <v>4.5</v>
      </c>
      <c r="G4458" s="9">
        <v>168</v>
      </c>
      <c r="H4458" s="9">
        <v>67.500000000007276</v>
      </c>
      <c r="I4458" s="9">
        <v>0</v>
      </c>
      <c r="J4458" s="9" t="s">
        <v>183</v>
      </c>
      <c r="K4458" s="9" t="s">
        <v>183</v>
      </c>
      <c r="L4458" s="9" t="s">
        <v>183</v>
      </c>
      <c r="M4458" s="9" t="s">
        <v>183</v>
      </c>
      <c r="P4458" s="65">
        <f t="shared" si="122"/>
        <v>319.1000000000073</v>
      </c>
      <c r="R4458" t="s">
        <v>282</v>
      </c>
    </row>
    <row r="4459" spans="1:18" ht="15">
      <c r="A4459" s="28" t="s">
        <v>160</v>
      </c>
      <c r="B4459" s="61" t="s">
        <v>142</v>
      </c>
      <c r="E4459" s="9" t="s">
        <v>278</v>
      </c>
      <c r="F4459" s="62" t="s">
        <v>279</v>
      </c>
      <c r="G4459" s="9">
        <v>127.5</v>
      </c>
      <c r="H4459" s="9">
        <v>186.89999999999418</v>
      </c>
      <c r="I4459" s="9">
        <v>0</v>
      </c>
      <c r="J4459" s="9" t="s">
        <v>183</v>
      </c>
      <c r="K4459" s="9" t="s">
        <v>183</v>
      </c>
      <c r="L4459" s="9" t="s">
        <v>183</v>
      </c>
      <c r="M4459" s="9" t="s">
        <v>183</v>
      </c>
      <c r="P4459" s="65">
        <f t="shared" si="122"/>
        <v>314.39999999999418</v>
      </c>
    </row>
    <row r="4460" spans="1:18" ht="15">
      <c r="A4460" s="28" t="s">
        <v>161</v>
      </c>
      <c r="B4460" s="61" t="s">
        <v>662</v>
      </c>
      <c r="E4460" s="9" t="s">
        <v>278</v>
      </c>
      <c r="F4460" s="9" t="s">
        <v>278</v>
      </c>
      <c r="G4460" s="9" t="s">
        <v>278</v>
      </c>
      <c r="H4460" s="188">
        <v>310.50000000000728</v>
      </c>
      <c r="I4460" s="9">
        <v>0</v>
      </c>
      <c r="J4460" s="9" t="s">
        <v>183</v>
      </c>
      <c r="K4460" s="9" t="s">
        <v>183</v>
      </c>
      <c r="L4460" s="9" t="s">
        <v>183</v>
      </c>
      <c r="M4460" s="9" t="s">
        <v>183</v>
      </c>
      <c r="P4460" s="65">
        <f t="shared" si="122"/>
        <v>310.50000000000728</v>
      </c>
      <c r="R4460" t="s">
        <v>288</v>
      </c>
    </row>
    <row r="4461" spans="1:18" ht="15">
      <c r="A4461" s="28" t="s">
        <v>163</v>
      </c>
      <c r="B4461" s="61" t="s">
        <v>35</v>
      </c>
      <c r="E4461" s="62" t="s">
        <v>279</v>
      </c>
      <c r="F4461" s="188">
        <v>247</v>
      </c>
      <c r="G4461" s="9">
        <v>5.9</v>
      </c>
      <c r="H4461" s="9">
        <v>55.000000000003638</v>
      </c>
      <c r="I4461" s="9">
        <v>0</v>
      </c>
      <c r="J4461" s="9" t="s">
        <v>183</v>
      </c>
      <c r="K4461" s="9" t="s">
        <v>183</v>
      </c>
      <c r="L4461" s="9" t="s">
        <v>183</v>
      </c>
      <c r="M4461" s="9" t="s">
        <v>183</v>
      </c>
      <c r="P4461" s="65">
        <f t="shared" si="122"/>
        <v>307.90000000000362</v>
      </c>
      <c r="R4461" t="s">
        <v>287</v>
      </c>
    </row>
    <row r="4462" spans="1:18" ht="15">
      <c r="A4462" s="28" t="s">
        <v>274</v>
      </c>
      <c r="B4462" s="61" t="s">
        <v>4</v>
      </c>
      <c r="E4462" s="62" t="s">
        <v>279</v>
      </c>
      <c r="F4462" s="9">
        <v>2.4</v>
      </c>
      <c r="G4462" s="9">
        <v>135.80000000000001</v>
      </c>
      <c r="H4462" s="9">
        <v>166.69999999999891</v>
      </c>
      <c r="I4462" s="9">
        <v>0</v>
      </c>
      <c r="J4462" s="9" t="s">
        <v>183</v>
      </c>
      <c r="K4462" s="9" t="s">
        <v>183</v>
      </c>
      <c r="L4462" s="9" t="s">
        <v>183</v>
      </c>
      <c r="M4462" s="9" t="s">
        <v>183</v>
      </c>
      <c r="P4462" s="65">
        <f t="shared" si="122"/>
        <v>304.89999999999895</v>
      </c>
    </row>
    <row r="4463" spans="1:18" ht="15">
      <c r="A4463" s="28" t="s">
        <v>275</v>
      </c>
      <c r="B4463" s="61" t="s">
        <v>674</v>
      </c>
      <c r="E4463" s="9" t="s">
        <v>278</v>
      </c>
      <c r="F4463" s="9" t="s">
        <v>278</v>
      </c>
      <c r="G4463" s="9" t="s">
        <v>278</v>
      </c>
      <c r="H4463" s="188">
        <v>300.50000000000364</v>
      </c>
      <c r="I4463" s="9">
        <v>0</v>
      </c>
      <c r="J4463" s="9" t="s">
        <v>183</v>
      </c>
      <c r="K4463" s="9" t="s">
        <v>183</v>
      </c>
      <c r="L4463" s="9" t="s">
        <v>183</v>
      </c>
      <c r="M4463" s="9" t="s">
        <v>183</v>
      </c>
      <c r="P4463" s="65">
        <f t="shared" si="122"/>
        <v>300.50000000000364</v>
      </c>
      <c r="R4463" t="s">
        <v>293</v>
      </c>
    </row>
    <row r="4464" spans="1:18" ht="15">
      <c r="A4464" s="28" t="s">
        <v>276</v>
      </c>
      <c r="B4464" s="61" t="s">
        <v>669</v>
      </c>
      <c r="E4464" s="9" t="s">
        <v>278</v>
      </c>
      <c r="F4464" s="9" t="s">
        <v>278</v>
      </c>
      <c r="G4464" s="9" t="s">
        <v>278</v>
      </c>
      <c r="H4464" s="9">
        <v>299.09999999999854</v>
      </c>
      <c r="I4464" s="9">
        <v>0</v>
      </c>
      <c r="J4464" s="9" t="s">
        <v>183</v>
      </c>
      <c r="K4464" s="9" t="s">
        <v>183</v>
      </c>
      <c r="L4464" s="9" t="s">
        <v>183</v>
      </c>
      <c r="M4464" s="9" t="s">
        <v>183</v>
      </c>
      <c r="P4464" s="65">
        <f t="shared" ref="P4464:P4495" si="123">SUM(E4464:M4464)</f>
        <v>299.09999999999854</v>
      </c>
    </row>
    <row r="4465" spans="1:16" ht="15">
      <c r="A4465" s="28" t="s">
        <v>277</v>
      </c>
      <c r="B4465" s="61" t="s">
        <v>154</v>
      </c>
      <c r="E4465" s="9" t="s">
        <v>278</v>
      </c>
      <c r="F4465" s="9" t="s">
        <v>278</v>
      </c>
      <c r="G4465" s="9">
        <v>151.4</v>
      </c>
      <c r="H4465" s="9">
        <v>133.50000000000364</v>
      </c>
      <c r="I4465" s="9">
        <v>0</v>
      </c>
      <c r="J4465" s="9" t="s">
        <v>183</v>
      </c>
      <c r="K4465" s="9" t="s">
        <v>183</v>
      </c>
      <c r="L4465" s="9" t="s">
        <v>183</v>
      </c>
      <c r="M4465" s="9" t="s">
        <v>183</v>
      </c>
      <c r="P4465" s="65">
        <f t="shared" si="123"/>
        <v>284.90000000000362</v>
      </c>
    </row>
    <row r="4466" spans="1:16" ht="15">
      <c r="A4466" s="28" t="s">
        <v>640</v>
      </c>
      <c r="B4466" s="61" t="s">
        <v>660</v>
      </c>
      <c r="E4466" s="9" t="s">
        <v>278</v>
      </c>
      <c r="F4466" s="9" t="s">
        <v>278</v>
      </c>
      <c r="G4466" s="9" t="s">
        <v>278</v>
      </c>
      <c r="H4466" s="9">
        <v>264.00000000000182</v>
      </c>
      <c r="I4466" s="9">
        <v>0</v>
      </c>
      <c r="J4466" s="9" t="s">
        <v>183</v>
      </c>
      <c r="K4466" s="9" t="s">
        <v>183</v>
      </c>
      <c r="L4466" s="9" t="s">
        <v>183</v>
      </c>
      <c r="M4466" s="9" t="s">
        <v>183</v>
      </c>
      <c r="P4466" s="65">
        <f t="shared" si="123"/>
        <v>264.00000000000182</v>
      </c>
    </row>
    <row r="4467" spans="1:16" ht="15">
      <c r="A4467" s="28" t="s">
        <v>641</v>
      </c>
      <c r="B4467" s="61" t="s">
        <v>654</v>
      </c>
      <c r="E4467" s="9" t="s">
        <v>278</v>
      </c>
      <c r="F4467" s="9" t="s">
        <v>278</v>
      </c>
      <c r="G4467" s="9" t="s">
        <v>278</v>
      </c>
      <c r="H4467" s="9">
        <v>263.99999999999636</v>
      </c>
      <c r="I4467" s="9">
        <v>0</v>
      </c>
      <c r="J4467" s="9" t="s">
        <v>183</v>
      </c>
      <c r="K4467" s="9" t="s">
        <v>183</v>
      </c>
      <c r="L4467" s="9" t="s">
        <v>183</v>
      </c>
      <c r="M4467" s="9" t="s">
        <v>183</v>
      </c>
      <c r="P4467" s="65">
        <f t="shared" si="123"/>
        <v>263.99999999999636</v>
      </c>
    </row>
    <row r="4468" spans="1:16" ht="15">
      <c r="A4468" s="28" t="s">
        <v>642</v>
      </c>
      <c r="B4468" s="61" t="s">
        <v>682</v>
      </c>
      <c r="E4468" s="9" t="s">
        <v>278</v>
      </c>
      <c r="F4468" s="9" t="s">
        <v>278</v>
      </c>
      <c r="G4468" s="9" t="s">
        <v>278</v>
      </c>
      <c r="H4468" s="9">
        <v>234.00000000000364</v>
      </c>
      <c r="I4468" s="9">
        <v>0</v>
      </c>
      <c r="J4468" s="9" t="s">
        <v>183</v>
      </c>
      <c r="K4468" s="9" t="s">
        <v>183</v>
      </c>
      <c r="L4468" s="9" t="s">
        <v>183</v>
      </c>
      <c r="M4468" s="9" t="s">
        <v>183</v>
      </c>
      <c r="P4468" s="65">
        <f t="shared" si="123"/>
        <v>234.00000000000364</v>
      </c>
    </row>
    <row r="4469" spans="1:16" ht="15">
      <c r="A4469" s="28" t="s">
        <v>644</v>
      </c>
      <c r="B4469" s="61" t="s">
        <v>25</v>
      </c>
      <c r="E4469" s="9">
        <v>7.4</v>
      </c>
      <c r="F4469" s="9">
        <v>115.5</v>
      </c>
      <c r="G4469" s="9">
        <v>54.8</v>
      </c>
      <c r="H4469" s="9">
        <v>36.599999999998545</v>
      </c>
      <c r="I4469" s="9">
        <v>0</v>
      </c>
      <c r="J4469" s="9" t="s">
        <v>183</v>
      </c>
      <c r="K4469" s="9" t="s">
        <v>183</v>
      </c>
      <c r="L4469" s="9" t="s">
        <v>183</v>
      </c>
      <c r="M4469" s="9" t="s">
        <v>183</v>
      </c>
      <c r="P4469" s="65">
        <f t="shared" si="123"/>
        <v>214.29999999999853</v>
      </c>
    </row>
    <row r="4470" spans="1:16" ht="15">
      <c r="A4470" s="28" t="s">
        <v>650</v>
      </c>
      <c r="B4470" s="61" t="s">
        <v>686</v>
      </c>
      <c r="E4470" s="9" t="s">
        <v>278</v>
      </c>
      <c r="F4470" s="9" t="s">
        <v>278</v>
      </c>
      <c r="G4470" s="9" t="s">
        <v>278</v>
      </c>
      <c r="H4470" s="9">
        <v>210.899999999996</v>
      </c>
      <c r="I4470" s="9">
        <v>0</v>
      </c>
      <c r="J4470" s="9" t="s">
        <v>183</v>
      </c>
      <c r="K4470" s="9" t="s">
        <v>183</v>
      </c>
      <c r="L4470" s="9" t="s">
        <v>183</v>
      </c>
      <c r="M4470" s="9" t="s">
        <v>183</v>
      </c>
      <c r="P4470" s="65">
        <f t="shared" si="123"/>
        <v>210.899999999996</v>
      </c>
    </row>
    <row r="4471" spans="1:16" ht="15">
      <c r="A4471" s="28" t="s">
        <v>652</v>
      </c>
      <c r="B4471" s="61" t="s">
        <v>668</v>
      </c>
      <c r="E4471" s="9" t="s">
        <v>278</v>
      </c>
      <c r="F4471" s="9" t="s">
        <v>278</v>
      </c>
      <c r="G4471" s="9" t="s">
        <v>278</v>
      </c>
      <c r="H4471" s="9">
        <v>204.99999999999818</v>
      </c>
      <c r="I4471" s="9">
        <v>0</v>
      </c>
      <c r="J4471" s="9" t="s">
        <v>183</v>
      </c>
      <c r="K4471" s="9" t="s">
        <v>183</v>
      </c>
      <c r="L4471" s="9" t="s">
        <v>183</v>
      </c>
      <c r="M4471" s="9" t="s">
        <v>183</v>
      </c>
      <c r="P4471" s="65">
        <f t="shared" si="123"/>
        <v>204.99999999999818</v>
      </c>
    </row>
    <row r="4472" spans="1:16" ht="15">
      <c r="A4472" s="28" t="s">
        <v>655</v>
      </c>
      <c r="B4472" s="61" t="s">
        <v>692</v>
      </c>
      <c r="E4472" s="9" t="s">
        <v>278</v>
      </c>
      <c r="F4472" s="9" t="s">
        <v>278</v>
      </c>
      <c r="G4472" s="9" t="s">
        <v>278</v>
      </c>
      <c r="H4472" s="9">
        <v>196.00000000000182</v>
      </c>
      <c r="I4472" s="9">
        <v>0</v>
      </c>
      <c r="J4472" s="9" t="s">
        <v>183</v>
      </c>
      <c r="K4472" s="9" t="s">
        <v>183</v>
      </c>
      <c r="L4472" s="9" t="s">
        <v>183</v>
      </c>
      <c r="M4472" s="9" t="s">
        <v>183</v>
      </c>
      <c r="P4472" s="65">
        <f t="shared" si="123"/>
        <v>196.00000000000182</v>
      </c>
    </row>
    <row r="4473" spans="1:16" ht="15">
      <c r="A4473" s="28" t="s">
        <v>656</v>
      </c>
      <c r="B4473" s="61" t="s">
        <v>658</v>
      </c>
      <c r="E4473" s="9" t="s">
        <v>278</v>
      </c>
      <c r="F4473" s="9" t="s">
        <v>278</v>
      </c>
      <c r="G4473" s="9" t="s">
        <v>278</v>
      </c>
      <c r="H4473" s="9">
        <v>193.19999999999527</v>
      </c>
      <c r="I4473" s="9">
        <v>0</v>
      </c>
      <c r="J4473" s="9" t="s">
        <v>183</v>
      </c>
      <c r="K4473" s="9" t="s">
        <v>183</v>
      </c>
      <c r="L4473" s="9" t="s">
        <v>183</v>
      </c>
      <c r="M4473" s="9" t="s">
        <v>183</v>
      </c>
      <c r="P4473" s="65">
        <f t="shared" si="123"/>
        <v>193.19999999999527</v>
      </c>
    </row>
    <row r="4474" spans="1:16" ht="15">
      <c r="A4474" s="28" t="s">
        <v>659</v>
      </c>
      <c r="B4474" s="61" t="s">
        <v>704</v>
      </c>
      <c r="E4474" s="9" t="s">
        <v>278</v>
      </c>
      <c r="F4474" s="9" t="s">
        <v>278</v>
      </c>
      <c r="G4474" s="9" t="s">
        <v>278</v>
      </c>
      <c r="H4474" s="9">
        <v>187.79999999999563</v>
      </c>
      <c r="I4474" s="9">
        <v>0</v>
      </c>
      <c r="J4474" s="9" t="s">
        <v>183</v>
      </c>
      <c r="K4474" s="9" t="s">
        <v>183</v>
      </c>
      <c r="L4474" s="9" t="s">
        <v>183</v>
      </c>
      <c r="M4474" s="9" t="s">
        <v>183</v>
      </c>
      <c r="P4474" s="65">
        <f t="shared" si="123"/>
        <v>187.79999999999563</v>
      </c>
    </row>
    <row r="4475" spans="1:16" ht="15">
      <c r="A4475" s="28" t="s">
        <v>661</v>
      </c>
      <c r="B4475" s="61" t="s">
        <v>156</v>
      </c>
      <c r="E4475" s="9" t="s">
        <v>278</v>
      </c>
      <c r="F4475" s="9" t="s">
        <v>278</v>
      </c>
      <c r="G4475" s="9">
        <v>58.5</v>
      </c>
      <c r="H4475" s="9">
        <v>125.49999999999636</v>
      </c>
      <c r="I4475" s="9">
        <v>0</v>
      </c>
      <c r="J4475" s="9" t="s">
        <v>183</v>
      </c>
      <c r="K4475" s="9" t="s">
        <v>183</v>
      </c>
      <c r="L4475" s="9" t="s">
        <v>183</v>
      </c>
      <c r="M4475" s="9" t="s">
        <v>183</v>
      </c>
      <c r="P4475" s="65">
        <f t="shared" si="123"/>
        <v>183.99999999999636</v>
      </c>
    </row>
    <row r="4476" spans="1:16" ht="15">
      <c r="A4476" s="28" t="s">
        <v>666</v>
      </c>
      <c r="B4476" s="61" t="s">
        <v>33</v>
      </c>
      <c r="E4476" s="9">
        <v>2.2000000000000002</v>
      </c>
      <c r="F4476" s="9">
        <v>110</v>
      </c>
      <c r="G4476" s="9">
        <v>71.7</v>
      </c>
      <c r="H4476" s="62" t="s">
        <v>279</v>
      </c>
      <c r="I4476" s="9">
        <v>0</v>
      </c>
      <c r="J4476" s="9" t="s">
        <v>183</v>
      </c>
      <c r="K4476" s="9" t="s">
        <v>183</v>
      </c>
      <c r="L4476" s="9" t="s">
        <v>183</v>
      </c>
      <c r="M4476" s="9" t="s">
        <v>183</v>
      </c>
      <c r="P4476" s="65">
        <f t="shared" si="123"/>
        <v>183.9</v>
      </c>
    </row>
    <row r="4477" spans="1:16" ht="15">
      <c r="A4477" s="28" t="s">
        <v>670</v>
      </c>
      <c r="B4477" s="28" t="s">
        <v>638</v>
      </c>
      <c r="E4477" s="9" t="s">
        <v>278</v>
      </c>
      <c r="F4477" s="9" t="s">
        <v>278</v>
      </c>
      <c r="G4477" s="9" t="s">
        <v>278</v>
      </c>
      <c r="H4477" s="9">
        <v>181.20000000000073</v>
      </c>
      <c r="I4477" s="9">
        <v>0</v>
      </c>
      <c r="J4477" s="9" t="s">
        <v>183</v>
      </c>
      <c r="K4477" s="9" t="s">
        <v>183</v>
      </c>
      <c r="L4477" s="9" t="s">
        <v>183</v>
      </c>
      <c r="M4477" s="9" t="s">
        <v>183</v>
      </c>
      <c r="P4477" s="65">
        <f t="shared" si="123"/>
        <v>181.20000000000073</v>
      </c>
    </row>
    <row r="4478" spans="1:16" ht="15">
      <c r="A4478" s="28" t="s">
        <v>671</v>
      </c>
      <c r="B4478" s="61" t="s">
        <v>675</v>
      </c>
      <c r="E4478" s="9" t="s">
        <v>278</v>
      </c>
      <c r="F4478" s="9" t="s">
        <v>278</v>
      </c>
      <c r="G4478" s="9" t="s">
        <v>278</v>
      </c>
      <c r="H4478" s="9">
        <v>157.99999999999636</v>
      </c>
      <c r="I4478" s="9">
        <v>0</v>
      </c>
      <c r="J4478" s="9" t="s">
        <v>183</v>
      </c>
      <c r="K4478" s="9" t="s">
        <v>183</v>
      </c>
      <c r="L4478" s="9" t="s">
        <v>183</v>
      </c>
      <c r="M4478" s="9" t="s">
        <v>183</v>
      </c>
      <c r="P4478" s="65">
        <f t="shared" si="123"/>
        <v>157.99999999999636</v>
      </c>
    </row>
    <row r="4479" spans="1:16" ht="15">
      <c r="A4479" s="28" t="s">
        <v>672</v>
      </c>
      <c r="B4479" s="61" t="s">
        <v>651</v>
      </c>
      <c r="E4479" s="9" t="s">
        <v>278</v>
      </c>
      <c r="F4479" s="9" t="s">
        <v>278</v>
      </c>
      <c r="G4479" s="9" t="s">
        <v>278</v>
      </c>
      <c r="H4479" s="9">
        <v>155.99999999999636</v>
      </c>
      <c r="I4479" s="9">
        <v>0</v>
      </c>
      <c r="J4479" s="9" t="s">
        <v>183</v>
      </c>
      <c r="K4479" s="9" t="s">
        <v>183</v>
      </c>
      <c r="L4479" s="9" t="s">
        <v>183</v>
      </c>
      <c r="M4479" s="9" t="s">
        <v>183</v>
      </c>
      <c r="P4479" s="65">
        <f t="shared" si="123"/>
        <v>155.99999999999636</v>
      </c>
    </row>
    <row r="4480" spans="1:16" ht="15">
      <c r="A4480" s="28" t="s">
        <v>677</v>
      </c>
      <c r="B4480" s="28" t="s">
        <v>633</v>
      </c>
      <c r="E4480" s="9" t="s">
        <v>278</v>
      </c>
      <c r="F4480" s="9" t="s">
        <v>278</v>
      </c>
      <c r="G4480" s="9" t="s">
        <v>278</v>
      </c>
      <c r="H4480" s="9">
        <v>150</v>
      </c>
      <c r="I4480" s="9">
        <v>0</v>
      </c>
      <c r="J4480" s="9" t="s">
        <v>183</v>
      </c>
      <c r="K4480" s="9" t="s">
        <v>183</v>
      </c>
      <c r="L4480" s="9" t="s">
        <v>183</v>
      </c>
      <c r="M4480" s="9" t="s">
        <v>183</v>
      </c>
      <c r="P4480" s="65">
        <f t="shared" si="123"/>
        <v>150</v>
      </c>
    </row>
    <row r="4481" spans="1:16" ht="15">
      <c r="A4481" s="28" t="s">
        <v>685</v>
      </c>
      <c r="B4481" s="61" t="s">
        <v>688</v>
      </c>
      <c r="E4481" s="9" t="s">
        <v>278</v>
      </c>
      <c r="F4481" s="9" t="s">
        <v>278</v>
      </c>
      <c r="G4481" s="9" t="s">
        <v>278</v>
      </c>
      <c r="H4481" s="9">
        <v>149.99999999999636</v>
      </c>
      <c r="I4481" s="9">
        <v>0</v>
      </c>
      <c r="J4481" s="9" t="s">
        <v>183</v>
      </c>
      <c r="K4481" s="9" t="s">
        <v>183</v>
      </c>
      <c r="L4481" s="9" t="s">
        <v>183</v>
      </c>
      <c r="M4481" s="9" t="s">
        <v>183</v>
      </c>
      <c r="P4481" s="65">
        <f t="shared" si="123"/>
        <v>149.99999999999636</v>
      </c>
    </row>
    <row r="4482" spans="1:16" ht="15">
      <c r="A4482" s="28" t="s">
        <v>689</v>
      </c>
      <c r="B4482" s="61" t="s">
        <v>683</v>
      </c>
      <c r="E4482" s="9" t="s">
        <v>278</v>
      </c>
      <c r="F4482" s="9" t="s">
        <v>278</v>
      </c>
      <c r="G4482" s="9" t="s">
        <v>278</v>
      </c>
      <c r="H4482" s="9">
        <v>129.99999999999636</v>
      </c>
      <c r="I4482" s="9">
        <v>0</v>
      </c>
      <c r="J4482" s="9" t="s">
        <v>183</v>
      </c>
      <c r="K4482" s="9" t="s">
        <v>183</v>
      </c>
      <c r="L4482" s="9" t="s">
        <v>183</v>
      </c>
      <c r="M4482" s="9" t="s">
        <v>183</v>
      </c>
      <c r="P4482" s="65">
        <f t="shared" si="123"/>
        <v>129.99999999999636</v>
      </c>
    </row>
    <row r="4483" spans="1:16" ht="15">
      <c r="A4483" s="28" t="s">
        <v>690</v>
      </c>
      <c r="B4483" s="61" t="s">
        <v>158</v>
      </c>
      <c r="E4483" s="9" t="s">
        <v>278</v>
      </c>
      <c r="F4483" s="9" t="s">
        <v>278</v>
      </c>
      <c r="G4483" s="9">
        <v>79.2</v>
      </c>
      <c r="H4483" s="62" t="s">
        <v>279</v>
      </c>
      <c r="I4483" s="9">
        <v>0</v>
      </c>
      <c r="J4483" s="9" t="s">
        <v>183</v>
      </c>
      <c r="K4483" s="9" t="s">
        <v>183</v>
      </c>
      <c r="L4483" s="9" t="s">
        <v>183</v>
      </c>
      <c r="M4483" s="9" t="s">
        <v>183</v>
      </c>
      <c r="P4483" s="65">
        <f t="shared" si="123"/>
        <v>79.2</v>
      </c>
    </row>
    <row r="4484" spans="1:16" ht="15">
      <c r="A4484" s="28" t="s">
        <v>691</v>
      </c>
      <c r="B4484" s="28" t="s">
        <v>639</v>
      </c>
      <c r="E4484" s="9" t="s">
        <v>278</v>
      </c>
      <c r="F4484" s="9" t="s">
        <v>278</v>
      </c>
      <c r="G4484" s="9" t="s">
        <v>278</v>
      </c>
      <c r="H4484" s="9">
        <v>49.500000000003638</v>
      </c>
      <c r="I4484" s="9">
        <v>0</v>
      </c>
      <c r="J4484" s="9" t="s">
        <v>183</v>
      </c>
      <c r="K4484" s="9" t="s">
        <v>183</v>
      </c>
      <c r="L4484" s="9" t="s">
        <v>183</v>
      </c>
      <c r="M4484" s="9" t="s">
        <v>183</v>
      </c>
      <c r="P4484" s="65">
        <f t="shared" si="123"/>
        <v>49.500000000003638</v>
      </c>
    </row>
    <row r="4485" spans="1:16" ht="15">
      <c r="A4485" s="28" t="s">
        <v>697</v>
      </c>
      <c r="B4485" s="61" t="s">
        <v>653</v>
      </c>
      <c r="E4485" s="9" t="s">
        <v>278</v>
      </c>
      <c r="F4485" s="9" t="s">
        <v>278</v>
      </c>
      <c r="G4485" s="9" t="s">
        <v>278</v>
      </c>
      <c r="H4485" s="9">
        <v>38.099999999994907</v>
      </c>
      <c r="I4485" s="9">
        <v>0</v>
      </c>
      <c r="J4485" s="9" t="s">
        <v>183</v>
      </c>
      <c r="K4485" s="9" t="s">
        <v>183</v>
      </c>
      <c r="L4485" s="9" t="s">
        <v>183</v>
      </c>
      <c r="M4485" s="9" t="s">
        <v>183</v>
      </c>
      <c r="P4485" s="65">
        <f t="shared" si="123"/>
        <v>38.099999999994907</v>
      </c>
    </row>
    <row r="4486" spans="1:16" ht="15">
      <c r="A4486" s="28" t="s">
        <v>698</v>
      </c>
      <c r="B4486" s="61" t="s">
        <v>164</v>
      </c>
      <c r="E4486" s="9" t="s">
        <v>278</v>
      </c>
      <c r="F4486" s="9" t="s">
        <v>278</v>
      </c>
      <c r="G4486" s="9">
        <v>37.25</v>
      </c>
      <c r="H4486" s="9" t="s">
        <v>278</v>
      </c>
      <c r="I4486" s="9">
        <v>0</v>
      </c>
      <c r="J4486" s="9" t="s">
        <v>183</v>
      </c>
      <c r="K4486" s="9" t="s">
        <v>183</v>
      </c>
      <c r="L4486" s="9" t="s">
        <v>183</v>
      </c>
      <c r="M4486" s="9" t="s">
        <v>183</v>
      </c>
      <c r="P4486" s="65">
        <f t="shared" si="123"/>
        <v>37.25</v>
      </c>
    </row>
    <row r="4487" spans="1:16" ht="15">
      <c r="A4487" s="28" t="s">
        <v>699</v>
      </c>
      <c r="B4487" s="61" t="s">
        <v>687</v>
      </c>
      <c r="E4487" s="9" t="s">
        <v>278</v>
      </c>
      <c r="F4487" s="9" t="s">
        <v>278</v>
      </c>
      <c r="G4487" s="9" t="s">
        <v>278</v>
      </c>
      <c r="H4487" s="9">
        <v>19.799999999999272</v>
      </c>
      <c r="I4487" s="9">
        <v>0</v>
      </c>
      <c r="J4487" s="9" t="s">
        <v>183</v>
      </c>
      <c r="K4487" s="9" t="s">
        <v>183</v>
      </c>
      <c r="L4487" s="9" t="s">
        <v>183</v>
      </c>
      <c r="M4487" s="9" t="s">
        <v>183</v>
      </c>
      <c r="P4487" s="65">
        <f t="shared" si="123"/>
        <v>19.799999999999272</v>
      </c>
    </row>
    <row r="4488" spans="1:16" ht="15">
      <c r="A4488" s="28" t="s">
        <v>701</v>
      </c>
      <c r="B4488" s="61" t="s">
        <v>179</v>
      </c>
      <c r="E4488" s="9">
        <v>2.4</v>
      </c>
      <c r="F4488" s="9" t="s">
        <v>278</v>
      </c>
      <c r="G4488" s="9" t="s">
        <v>278</v>
      </c>
      <c r="H4488" s="9" t="s">
        <v>278</v>
      </c>
      <c r="I4488" s="9">
        <v>0</v>
      </c>
      <c r="J4488" s="9" t="s">
        <v>183</v>
      </c>
      <c r="K4488" s="9" t="s">
        <v>183</v>
      </c>
      <c r="L4488" s="9" t="s">
        <v>183</v>
      </c>
      <c r="M4488" s="9" t="s">
        <v>183</v>
      </c>
      <c r="P4488" s="65">
        <f t="shared" si="123"/>
        <v>2.4</v>
      </c>
    </row>
    <row r="4489" spans="1:16" ht="15">
      <c r="A4489" s="28" t="s">
        <v>702</v>
      </c>
      <c r="B4489" s="239" t="s">
        <v>1657</v>
      </c>
      <c r="C4489" s="3"/>
      <c r="D4489" s="3"/>
      <c r="E4489" s="9" t="s">
        <v>278</v>
      </c>
      <c r="F4489" s="9" t="s">
        <v>278</v>
      </c>
      <c r="G4489" s="9" t="s">
        <v>278</v>
      </c>
      <c r="H4489" s="9" t="s">
        <v>278</v>
      </c>
      <c r="I4489" s="9">
        <v>0</v>
      </c>
      <c r="J4489" s="9" t="s">
        <v>183</v>
      </c>
      <c r="K4489" s="9" t="s">
        <v>183</v>
      </c>
      <c r="L4489" s="9" t="s">
        <v>183</v>
      </c>
      <c r="M4489" s="9" t="s">
        <v>183</v>
      </c>
      <c r="P4489" s="65">
        <f t="shared" si="123"/>
        <v>0</v>
      </c>
    </row>
    <row r="4490" spans="1:16" ht="15">
      <c r="A4490" s="28" t="s">
        <v>703</v>
      </c>
      <c r="B4490" s="178" t="s">
        <v>1346</v>
      </c>
      <c r="C4490" s="3"/>
      <c r="D4490" s="3"/>
      <c r="E4490" s="9" t="s">
        <v>278</v>
      </c>
      <c r="F4490" s="9" t="s">
        <v>278</v>
      </c>
      <c r="G4490" s="9" t="s">
        <v>278</v>
      </c>
      <c r="H4490" s="9" t="s">
        <v>278</v>
      </c>
      <c r="I4490" s="9">
        <v>0</v>
      </c>
      <c r="J4490" s="9" t="s">
        <v>183</v>
      </c>
      <c r="K4490" s="9" t="s">
        <v>183</v>
      </c>
      <c r="L4490" s="9" t="s">
        <v>183</v>
      </c>
      <c r="M4490" s="9" t="s">
        <v>183</v>
      </c>
      <c r="P4490" s="65">
        <f t="shared" si="123"/>
        <v>0</v>
      </c>
    </row>
    <row r="4491" spans="1:16" ht="15">
      <c r="A4491" s="28" t="s">
        <v>706</v>
      </c>
      <c r="B4491" s="239" t="s">
        <v>1650</v>
      </c>
      <c r="C4491" s="3"/>
      <c r="D4491" s="3"/>
      <c r="E4491" s="9" t="s">
        <v>278</v>
      </c>
      <c r="F4491" s="9" t="s">
        <v>278</v>
      </c>
      <c r="G4491" s="9" t="s">
        <v>278</v>
      </c>
      <c r="H4491" s="9" t="s">
        <v>278</v>
      </c>
      <c r="I4491" s="9">
        <v>0</v>
      </c>
      <c r="J4491" s="9" t="s">
        <v>183</v>
      </c>
      <c r="K4491" s="9" t="s">
        <v>183</v>
      </c>
      <c r="L4491" s="9" t="s">
        <v>183</v>
      </c>
      <c r="M4491" s="9" t="s">
        <v>183</v>
      </c>
      <c r="P4491" s="65">
        <f t="shared" si="123"/>
        <v>0</v>
      </c>
    </row>
    <row r="4492" spans="1:16" ht="15">
      <c r="A4492" s="28" t="s">
        <v>775</v>
      </c>
      <c r="B4492" s="178" t="s">
        <v>1341</v>
      </c>
      <c r="C4492" s="3"/>
      <c r="D4492" s="3"/>
      <c r="E4492" s="9" t="s">
        <v>278</v>
      </c>
      <c r="F4492" s="9" t="s">
        <v>278</v>
      </c>
      <c r="G4492" s="9" t="s">
        <v>278</v>
      </c>
      <c r="H4492" s="9" t="s">
        <v>278</v>
      </c>
      <c r="I4492" s="9">
        <v>0</v>
      </c>
      <c r="J4492" s="9" t="s">
        <v>183</v>
      </c>
      <c r="K4492" s="9" t="s">
        <v>183</v>
      </c>
      <c r="L4492" s="9" t="s">
        <v>183</v>
      </c>
      <c r="M4492" s="9" t="s">
        <v>183</v>
      </c>
      <c r="P4492" s="65">
        <f t="shared" si="123"/>
        <v>0</v>
      </c>
    </row>
    <row r="4493" spans="1:16" ht="15">
      <c r="A4493" s="28" t="s">
        <v>776</v>
      </c>
      <c r="B4493" s="178" t="s">
        <v>1337</v>
      </c>
      <c r="C4493" s="3"/>
      <c r="D4493" s="3"/>
      <c r="E4493" s="9" t="s">
        <v>278</v>
      </c>
      <c r="F4493" s="9" t="s">
        <v>278</v>
      </c>
      <c r="G4493" s="9" t="s">
        <v>278</v>
      </c>
      <c r="H4493" s="9" t="s">
        <v>278</v>
      </c>
      <c r="I4493" s="9">
        <v>0</v>
      </c>
      <c r="J4493" s="9" t="s">
        <v>183</v>
      </c>
      <c r="K4493" s="9" t="s">
        <v>183</v>
      </c>
      <c r="L4493" s="9" t="s">
        <v>183</v>
      </c>
      <c r="M4493" s="9" t="s">
        <v>183</v>
      </c>
      <c r="P4493" s="65">
        <f t="shared" si="123"/>
        <v>0</v>
      </c>
    </row>
    <row r="4494" spans="1:16" ht="15">
      <c r="A4494" s="28" t="s">
        <v>777</v>
      </c>
      <c r="B4494" s="239" t="s">
        <v>1656</v>
      </c>
      <c r="C4494" s="3"/>
      <c r="D4494" s="3"/>
      <c r="E4494" s="9" t="s">
        <v>278</v>
      </c>
      <c r="F4494" s="9" t="s">
        <v>278</v>
      </c>
      <c r="G4494" s="9" t="s">
        <v>278</v>
      </c>
      <c r="H4494" s="9" t="s">
        <v>278</v>
      </c>
      <c r="I4494" s="9">
        <v>0</v>
      </c>
      <c r="J4494" s="9" t="s">
        <v>183</v>
      </c>
      <c r="K4494" s="9" t="s">
        <v>183</v>
      </c>
      <c r="L4494" s="9" t="s">
        <v>183</v>
      </c>
      <c r="M4494" s="9" t="s">
        <v>183</v>
      </c>
      <c r="P4494" s="65">
        <f t="shared" si="123"/>
        <v>0</v>
      </c>
    </row>
    <row r="4495" spans="1:16" ht="15">
      <c r="A4495" s="28" t="s">
        <v>778</v>
      </c>
      <c r="B4495" s="239" t="s">
        <v>1664</v>
      </c>
      <c r="C4495" s="3"/>
      <c r="D4495" s="3"/>
      <c r="E4495" s="9" t="s">
        <v>278</v>
      </c>
      <c r="F4495" s="9" t="s">
        <v>278</v>
      </c>
      <c r="G4495" s="9" t="s">
        <v>278</v>
      </c>
      <c r="H4495" s="9" t="s">
        <v>278</v>
      </c>
      <c r="I4495" s="9">
        <v>0</v>
      </c>
      <c r="J4495" s="9" t="s">
        <v>183</v>
      </c>
      <c r="K4495" s="9" t="s">
        <v>183</v>
      </c>
      <c r="L4495" s="9" t="s">
        <v>183</v>
      </c>
      <c r="M4495" s="9" t="s">
        <v>183</v>
      </c>
      <c r="P4495" s="65">
        <f t="shared" si="123"/>
        <v>0</v>
      </c>
    </row>
    <row r="4496" spans="1:16" ht="15">
      <c r="A4496" s="28" t="s">
        <v>779</v>
      </c>
      <c r="B4496" s="178" t="s">
        <v>1342</v>
      </c>
      <c r="C4496" s="3"/>
      <c r="D4496" s="3"/>
      <c r="E4496" s="9" t="s">
        <v>278</v>
      </c>
      <c r="F4496" s="9" t="s">
        <v>278</v>
      </c>
      <c r="G4496" s="9" t="s">
        <v>278</v>
      </c>
      <c r="H4496" s="9" t="s">
        <v>278</v>
      </c>
      <c r="I4496" s="9">
        <v>0</v>
      </c>
      <c r="J4496" s="9" t="s">
        <v>183</v>
      </c>
      <c r="K4496" s="9" t="s">
        <v>183</v>
      </c>
      <c r="L4496" s="9" t="s">
        <v>183</v>
      </c>
      <c r="M4496" s="9" t="s">
        <v>183</v>
      </c>
      <c r="P4496" s="65">
        <f t="shared" ref="P4496:P4527" si="124">SUM(E4496:M4496)</f>
        <v>0</v>
      </c>
    </row>
    <row r="4497" spans="1:16" ht="15">
      <c r="A4497" s="28" t="s">
        <v>780</v>
      </c>
      <c r="B4497" s="239" t="s">
        <v>1693</v>
      </c>
      <c r="C4497" s="3"/>
      <c r="D4497" s="3"/>
      <c r="E4497" s="9" t="s">
        <v>278</v>
      </c>
      <c r="F4497" s="9" t="s">
        <v>278</v>
      </c>
      <c r="G4497" s="9" t="s">
        <v>278</v>
      </c>
      <c r="H4497" s="9" t="s">
        <v>278</v>
      </c>
      <c r="I4497" s="9">
        <v>0</v>
      </c>
      <c r="J4497" s="9" t="s">
        <v>183</v>
      </c>
      <c r="K4497" s="9" t="s">
        <v>183</v>
      </c>
      <c r="L4497" s="9" t="s">
        <v>183</v>
      </c>
      <c r="M4497" s="9" t="s">
        <v>183</v>
      </c>
      <c r="P4497" s="65">
        <f t="shared" si="124"/>
        <v>0</v>
      </c>
    </row>
    <row r="4498" spans="1:16" ht="15">
      <c r="A4498" s="28" t="s">
        <v>781</v>
      </c>
      <c r="B4498" s="239" t="s">
        <v>1653</v>
      </c>
      <c r="C4498" s="3"/>
      <c r="D4498" s="3"/>
      <c r="E4498" s="9" t="s">
        <v>278</v>
      </c>
      <c r="F4498" s="9" t="s">
        <v>278</v>
      </c>
      <c r="G4498" s="9" t="s">
        <v>278</v>
      </c>
      <c r="H4498" s="9" t="s">
        <v>278</v>
      </c>
      <c r="I4498" s="9">
        <v>0</v>
      </c>
      <c r="J4498" s="9" t="s">
        <v>183</v>
      </c>
      <c r="K4498" s="9" t="s">
        <v>183</v>
      </c>
      <c r="L4498" s="9" t="s">
        <v>183</v>
      </c>
      <c r="M4498" s="9" t="s">
        <v>183</v>
      </c>
      <c r="P4498" s="65">
        <f t="shared" si="124"/>
        <v>0</v>
      </c>
    </row>
    <row r="4499" spans="1:16" ht="15">
      <c r="A4499" s="28" t="s">
        <v>782</v>
      </c>
      <c r="B4499" s="239" t="s">
        <v>1665</v>
      </c>
      <c r="C4499" s="3"/>
      <c r="D4499" s="3"/>
      <c r="E4499" s="9" t="s">
        <v>278</v>
      </c>
      <c r="F4499" s="9" t="s">
        <v>278</v>
      </c>
      <c r="G4499" s="9" t="s">
        <v>278</v>
      </c>
      <c r="H4499" s="9" t="s">
        <v>278</v>
      </c>
      <c r="I4499" s="9">
        <v>0</v>
      </c>
      <c r="J4499" s="9" t="s">
        <v>183</v>
      </c>
      <c r="K4499" s="9" t="s">
        <v>183</v>
      </c>
      <c r="L4499" s="9" t="s">
        <v>183</v>
      </c>
      <c r="M4499" s="9" t="s">
        <v>183</v>
      </c>
      <c r="P4499" s="65">
        <f t="shared" si="124"/>
        <v>0</v>
      </c>
    </row>
    <row r="4500" spans="1:16" ht="15">
      <c r="A4500" s="28" t="s">
        <v>783</v>
      </c>
      <c r="B4500" s="239" t="s">
        <v>1651</v>
      </c>
      <c r="C4500" s="3"/>
      <c r="D4500" s="3"/>
      <c r="E4500" s="9" t="s">
        <v>278</v>
      </c>
      <c r="F4500" s="9" t="s">
        <v>278</v>
      </c>
      <c r="G4500" s="9" t="s">
        <v>278</v>
      </c>
      <c r="H4500" s="9" t="s">
        <v>278</v>
      </c>
      <c r="I4500" s="9">
        <v>0</v>
      </c>
      <c r="J4500" s="9" t="s">
        <v>183</v>
      </c>
      <c r="K4500" s="9" t="s">
        <v>183</v>
      </c>
      <c r="L4500" s="9" t="s">
        <v>183</v>
      </c>
      <c r="M4500" s="9" t="s">
        <v>183</v>
      </c>
      <c r="P4500" s="65">
        <f t="shared" si="124"/>
        <v>0</v>
      </c>
    </row>
    <row r="4501" spans="1:16" ht="15">
      <c r="A4501" s="28" t="s">
        <v>784</v>
      </c>
      <c r="B4501" s="239" t="s">
        <v>1661</v>
      </c>
      <c r="C4501" s="3"/>
      <c r="D4501" s="3"/>
      <c r="E4501" s="9" t="s">
        <v>278</v>
      </c>
      <c r="F4501" s="9" t="s">
        <v>278</v>
      </c>
      <c r="G4501" s="9" t="s">
        <v>278</v>
      </c>
      <c r="H4501" s="9" t="s">
        <v>278</v>
      </c>
      <c r="I4501" s="9">
        <v>0</v>
      </c>
      <c r="J4501" s="9" t="s">
        <v>183</v>
      </c>
      <c r="K4501" s="9" t="s">
        <v>183</v>
      </c>
      <c r="L4501" s="9" t="s">
        <v>183</v>
      </c>
      <c r="M4501" s="9" t="s">
        <v>183</v>
      </c>
      <c r="P4501" s="65">
        <f t="shared" si="124"/>
        <v>0</v>
      </c>
    </row>
    <row r="4502" spans="1:16" ht="15">
      <c r="A4502" s="28" t="s">
        <v>785</v>
      </c>
      <c r="B4502" s="239" t="s">
        <v>1666</v>
      </c>
      <c r="C4502" s="3"/>
      <c r="D4502" s="3"/>
      <c r="E4502" s="9" t="s">
        <v>278</v>
      </c>
      <c r="F4502" s="9" t="s">
        <v>278</v>
      </c>
      <c r="G4502" s="9" t="s">
        <v>278</v>
      </c>
      <c r="H4502" s="9" t="s">
        <v>278</v>
      </c>
      <c r="I4502" s="9">
        <v>0</v>
      </c>
      <c r="J4502" s="9" t="s">
        <v>183</v>
      </c>
      <c r="K4502" s="9" t="s">
        <v>183</v>
      </c>
      <c r="L4502" s="9" t="s">
        <v>183</v>
      </c>
      <c r="M4502" s="9" t="s">
        <v>183</v>
      </c>
      <c r="P4502" s="65">
        <f t="shared" si="124"/>
        <v>0</v>
      </c>
    </row>
    <row r="4503" spans="1:16" ht="15">
      <c r="A4503" s="28" t="s">
        <v>786</v>
      </c>
      <c r="B4503" s="178" t="s">
        <v>1344</v>
      </c>
      <c r="C4503" s="3"/>
      <c r="D4503" s="3"/>
      <c r="E4503" s="9" t="s">
        <v>278</v>
      </c>
      <c r="F4503" s="9" t="s">
        <v>278</v>
      </c>
      <c r="G4503" s="9" t="s">
        <v>278</v>
      </c>
      <c r="H4503" s="9" t="s">
        <v>278</v>
      </c>
      <c r="I4503" s="9">
        <v>0</v>
      </c>
      <c r="J4503" s="9" t="s">
        <v>183</v>
      </c>
      <c r="K4503" s="9" t="s">
        <v>183</v>
      </c>
      <c r="L4503" s="9" t="s">
        <v>183</v>
      </c>
      <c r="M4503" s="9" t="s">
        <v>183</v>
      </c>
      <c r="P4503" s="65">
        <f t="shared" si="124"/>
        <v>0</v>
      </c>
    </row>
    <row r="4504" spans="1:16" ht="15">
      <c r="A4504" s="28" t="s">
        <v>787</v>
      </c>
      <c r="B4504" s="239" t="s">
        <v>1658</v>
      </c>
      <c r="C4504" s="3"/>
      <c r="D4504" s="3"/>
      <c r="E4504" s="9" t="s">
        <v>278</v>
      </c>
      <c r="F4504" s="9" t="s">
        <v>278</v>
      </c>
      <c r="G4504" s="9" t="s">
        <v>278</v>
      </c>
      <c r="H4504" s="9" t="s">
        <v>278</v>
      </c>
      <c r="I4504" s="9">
        <v>0</v>
      </c>
      <c r="J4504" s="9" t="s">
        <v>183</v>
      </c>
      <c r="K4504" s="9" t="s">
        <v>183</v>
      </c>
      <c r="L4504" s="9" t="s">
        <v>183</v>
      </c>
      <c r="M4504" s="9" t="s">
        <v>183</v>
      </c>
      <c r="P4504" s="65">
        <f t="shared" si="124"/>
        <v>0</v>
      </c>
    </row>
    <row r="4505" spans="1:16" ht="15">
      <c r="A4505" s="28" t="s">
        <v>788</v>
      </c>
      <c r="B4505" s="239" t="s">
        <v>1654</v>
      </c>
      <c r="C4505" s="3"/>
      <c r="D4505" s="3"/>
      <c r="E4505" s="9" t="s">
        <v>278</v>
      </c>
      <c r="F4505" s="9" t="s">
        <v>278</v>
      </c>
      <c r="G4505" s="9" t="s">
        <v>278</v>
      </c>
      <c r="H4505" s="9" t="s">
        <v>278</v>
      </c>
      <c r="I4505" s="9">
        <v>0</v>
      </c>
      <c r="J4505" s="9" t="s">
        <v>183</v>
      </c>
      <c r="K4505" s="9" t="s">
        <v>183</v>
      </c>
      <c r="L4505" s="9" t="s">
        <v>183</v>
      </c>
      <c r="M4505" s="9" t="s">
        <v>183</v>
      </c>
      <c r="P4505" s="65">
        <f t="shared" si="124"/>
        <v>0</v>
      </c>
    </row>
    <row r="4506" spans="1:16" ht="15">
      <c r="A4506" s="28" t="s">
        <v>789</v>
      </c>
      <c r="B4506" s="190" t="s">
        <v>1331</v>
      </c>
      <c r="C4506" s="3"/>
      <c r="D4506" s="3"/>
      <c r="E4506" s="9" t="s">
        <v>278</v>
      </c>
      <c r="F4506" s="9" t="s">
        <v>278</v>
      </c>
      <c r="G4506" s="9" t="s">
        <v>278</v>
      </c>
      <c r="H4506" s="9" t="s">
        <v>278</v>
      </c>
      <c r="I4506" s="9">
        <v>0</v>
      </c>
      <c r="J4506" s="9" t="s">
        <v>183</v>
      </c>
      <c r="K4506" s="9" t="s">
        <v>183</v>
      </c>
      <c r="L4506" s="9" t="s">
        <v>183</v>
      </c>
      <c r="M4506" s="9" t="s">
        <v>183</v>
      </c>
      <c r="P4506" s="65">
        <f t="shared" si="124"/>
        <v>0</v>
      </c>
    </row>
    <row r="4507" spans="1:16" ht="15">
      <c r="A4507" s="28" t="s">
        <v>790</v>
      </c>
      <c r="B4507" s="178" t="s">
        <v>1333</v>
      </c>
      <c r="C4507" s="3"/>
      <c r="D4507" s="3"/>
      <c r="E4507" s="9" t="s">
        <v>278</v>
      </c>
      <c r="F4507" s="9" t="s">
        <v>278</v>
      </c>
      <c r="G4507" s="9" t="s">
        <v>278</v>
      </c>
      <c r="H4507" s="9" t="s">
        <v>278</v>
      </c>
      <c r="I4507" s="9">
        <v>0</v>
      </c>
      <c r="J4507" s="9" t="s">
        <v>183</v>
      </c>
      <c r="K4507" s="9" t="s">
        <v>183</v>
      </c>
      <c r="L4507" s="9" t="s">
        <v>183</v>
      </c>
      <c r="M4507" s="9" t="s">
        <v>183</v>
      </c>
      <c r="P4507" s="65">
        <f t="shared" si="124"/>
        <v>0</v>
      </c>
    </row>
    <row r="4508" spans="1:16" ht="15">
      <c r="A4508" s="28" t="s">
        <v>791</v>
      </c>
      <c r="B4508" s="239" t="s">
        <v>2318</v>
      </c>
      <c r="C4508" s="3"/>
      <c r="D4508" s="3"/>
      <c r="E4508" s="9" t="s">
        <v>278</v>
      </c>
      <c r="F4508" s="9" t="s">
        <v>278</v>
      </c>
      <c r="G4508" s="9" t="s">
        <v>278</v>
      </c>
      <c r="H4508" s="9" t="s">
        <v>278</v>
      </c>
      <c r="I4508" s="9">
        <v>0</v>
      </c>
      <c r="J4508" s="9" t="s">
        <v>183</v>
      </c>
      <c r="K4508" s="9" t="s">
        <v>183</v>
      </c>
      <c r="L4508" s="9" t="s">
        <v>183</v>
      </c>
      <c r="M4508" s="9" t="s">
        <v>183</v>
      </c>
      <c r="P4508" s="65">
        <f t="shared" si="124"/>
        <v>0</v>
      </c>
    </row>
    <row r="4509" spans="1:16" ht="15">
      <c r="A4509" s="28" t="s">
        <v>792</v>
      </c>
      <c r="B4509" s="61" t="s">
        <v>700</v>
      </c>
      <c r="E4509" s="9" t="s">
        <v>278</v>
      </c>
      <c r="F4509" s="9" t="s">
        <v>278</v>
      </c>
      <c r="G4509" s="9" t="s">
        <v>278</v>
      </c>
      <c r="H4509" s="62" t="s">
        <v>279</v>
      </c>
      <c r="I4509" s="9">
        <v>0</v>
      </c>
      <c r="J4509" s="9" t="s">
        <v>183</v>
      </c>
      <c r="K4509" s="9" t="s">
        <v>183</v>
      </c>
      <c r="L4509" s="9" t="s">
        <v>183</v>
      </c>
      <c r="M4509" s="9" t="s">
        <v>183</v>
      </c>
      <c r="P4509" s="65">
        <f t="shared" si="124"/>
        <v>0</v>
      </c>
    </row>
    <row r="4510" spans="1:16" ht="15">
      <c r="A4510" s="28" t="s">
        <v>793</v>
      </c>
      <c r="B4510" s="239" t="s">
        <v>1667</v>
      </c>
      <c r="C4510" s="3"/>
      <c r="D4510" s="3"/>
      <c r="E4510" s="9" t="s">
        <v>278</v>
      </c>
      <c r="F4510" s="9" t="s">
        <v>278</v>
      </c>
      <c r="G4510" s="9" t="s">
        <v>278</v>
      </c>
      <c r="H4510" s="9" t="s">
        <v>278</v>
      </c>
      <c r="I4510" s="9">
        <v>0</v>
      </c>
      <c r="J4510" s="9" t="s">
        <v>183</v>
      </c>
      <c r="K4510" s="9" t="s">
        <v>183</v>
      </c>
      <c r="L4510" s="9" t="s">
        <v>183</v>
      </c>
      <c r="M4510" s="9" t="s">
        <v>183</v>
      </c>
      <c r="P4510" s="65">
        <f t="shared" si="124"/>
        <v>0</v>
      </c>
    </row>
    <row r="4511" spans="1:16" ht="15">
      <c r="A4511" s="28" t="s">
        <v>794</v>
      </c>
      <c r="B4511" s="178" t="s">
        <v>1335</v>
      </c>
      <c r="C4511" s="3"/>
      <c r="D4511" s="3"/>
      <c r="E4511" s="9" t="s">
        <v>278</v>
      </c>
      <c r="F4511" s="9" t="s">
        <v>278</v>
      </c>
      <c r="G4511" s="9" t="s">
        <v>278</v>
      </c>
      <c r="H4511" s="9" t="s">
        <v>278</v>
      </c>
      <c r="I4511" s="9">
        <v>0</v>
      </c>
      <c r="J4511" s="9" t="s">
        <v>183</v>
      </c>
      <c r="K4511" s="9" t="s">
        <v>183</v>
      </c>
      <c r="L4511" s="9" t="s">
        <v>183</v>
      </c>
      <c r="M4511" s="9" t="s">
        <v>183</v>
      </c>
      <c r="P4511" s="65">
        <f t="shared" si="124"/>
        <v>0</v>
      </c>
    </row>
    <row r="4512" spans="1:16" ht="15">
      <c r="A4512" s="28" t="s">
        <v>795</v>
      </c>
      <c r="B4512" s="239" t="s">
        <v>1668</v>
      </c>
      <c r="C4512" s="3"/>
      <c r="D4512" s="3"/>
      <c r="E4512" s="9" t="s">
        <v>278</v>
      </c>
      <c r="F4512" s="9" t="s">
        <v>278</v>
      </c>
      <c r="G4512" s="9" t="s">
        <v>278</v>
      </c>
      <c r="H4512" s="9" t="s">
        <v>278</v>
      </c>
      <c r="I4512" s="9">
        <v>0</v>
      </c>
      <c r="J4512" s="9" t="s">
        <v>183</v>
      </c>
      <c r="K4512" s="9" t="s">
        <v>183</v>
      </c>
      <c r="L4512" s="9" t="s">
        <v>183</v>
      </c>
      <c r="M4512" s="9" t="s">
        <v>183</v>
      </c>
      <c r="P4512" s="65">
        <f t="shared" si="124"/>
        <v>0</v>
      </c>
    </row>
    <row r="4513" spans="1:16" ht="15">
      <c r="A4513" s="28" t="s">
        <v>796</v>
      </c>
      <c r="B4513" s="178" t="s">
        <v>1334</v>
      </c>
      <c r="C4513" s="3"/>
      <c r="D4513" s="3"/>
      <c r="E4513" s="9" t="s">
        <v>278</v>
      </c>
      <c r="F4513" s="9" t="s">
        <v>278</v>
      </c>
      <c r="G4513" s="9" t="s">
        <v>278</v>
      </c>
      <c r="H4513" s="9" t="s">
        <v>278</v>
      </c>
      <c r="I4513" s="9">
        <v>0</v>
      </c>
      <c r="J4513" s="9" t="s">
        <v>183</v>
      </c>
      <c r="K4513" s="9" t="s">
        <v>183</v>
      </c>
      <c r="L4513" s="9" t="s">
        <v>183</v>
      </c>
      <c r="M4513" s="9" t="s">
        <v>183</v>
      </c>
      <c r="P4513" s="65">
        <f t="shared" si="124"/>
        <v>0</v>
      </c>
    </row>
    <row r="4514" spans="1:16" ht="15">
      <c r="A4514" s="28" t="s">
        <v>797</v>
      </c>
      <c r="B4514" s="178" t="s">
        <v>1343</v>
      </c>
      <c r="C4514" s="3"/>
      <c r="D4514" s="3"/>
      <c r="E4514" s="9" t="s">
        <v>278</v>
      </c>
      <c r="F4514" s="9" t="s">
        <v>278</v>
      </c>
      <c r="G4514" s="9" t="s">
        <v>278</v>
      </c>
      <c r="H4514" s="9" t="s">
        <v>278</v>
      </c>
      <c r="I4514" s="9">
        <v>0</v>
      </c>
      <c r="J4514" s="9" t="s">
        <v>183</v>
      </c>
      <c r="K4514" s="9" t="s">
        <v>183</v>
      </c>
      <c r="L4514" s="9" t="s">
        <v>183</v>
      </c>
      <c r="M4514" s="9" t="s">
        <v>183</v>
      </c>
      <c r="P4514" s="65">
        <f t="shared" si="124"/>
        <v>0</v>
      </c>
    </row>
    <row r="4515" spans="1:16" ht="15">
      <c r="A4515" s="28" t="s">
        <v>798</v>
      </c>
      <c r="B4515" s="178" t="s">
        <v>1350</v>
      </c>
      <c r="C4515" s="3"/>
      <c r="D4515" s="3"/>
      <c r="E4515" s="9" t="s">
        <v>278</v>
      </c>
      <c r="F4515" s="9" t="s">
        <v>278</v>
      </c>
      <c r="G4515" s="9" t="s">
        <v>278</v>
      </c>
      <c r="H4515" s="9" t="s">
        <v>278</v>
      </c>
      <c r="I4515" s="9">
        <v>0</v>
      </c>
      <c r="J4515" s="9" t="s">
        <v>183</v>
      </c>
      <c r="K4515" s="9" t="s">
        <v>183</v>
      </c>
      <c r="L4515" s="9" t="s">
        <v>183</v>
      </c>
      <c r="M4515" s="9" t="s">
        <v>183</v>
      </c>
      <c r="P4515" s="65">
        <f t="shared" si="124"/>
        <v>0</v>
      </c>
    </row>
    <row r="4516" spans="1:16" ht="15">
      <c r="A4516" s="28" t="s">
        <v>799</v>
      </c>
      <c r="B4516" s="178" t="s">
        <v>1340</v>
      </c>
      <c r="C4516" s="3"/>
      <c r="D4516" s="3"/>
      <c r="E4516" s="9" t="s">
        <v>278</v>
      </c>
      <c r="F4516" s="9" t="s">
        <v>278</v>
      </c>
      <c r="G4516" s="9" t="s">
        <v>278</v>
      </c>
      <c r="H4516" s="9" t="s">
        <v>278</v>
      </c>
      <c r="I4516" s="9">
        <v>0</v>
      </c>
      <c r="J4516" s="9" t="s">
        <v>183</v>
      </c>
      <c r="K4516" s="9" t="s">
        <v>183</v>
      </c>
      <c r="L4516" s="9" t="s">
        <v>183</v>
      </c>
      <c r="M4516" s="9" t="s">
        <v>183</v>
      </c>
      <c r="P4516" s="65">
        <f t="shared" si="124"/>
        <v>0</v>
      </c>
    </row>
    <row r="4517" spans="1:16" ht="15">
      <c r="A4517" s="28" t="s">
        <v>800</v>
      </c>
      <c r="B4517" s="178" t="s">
        <v>1345</v>
      </c>
      <c r="C4517" s="3"/>
      <c r="D4517" s="3"/>
      <c r="E4517" s="9" t="s">
        <v>278</v>
      </c>
      <c r="F4517" s="9" t="s">
        <v>278</v>
      </c>
      <c r="G4517" s="9" t="s">
        <v>278</v>
      </c>
      <c r="H4517" s="9" t="s">
        <v>278</v>
      </c>
      <c r="I4517" s="9">
        <v>0</v>
      </c>
      <c r="J4517" s="9" t="s">
        <v>183</v>
      </c>
      <c r="K4517" s="9" t="s">
        <v>183</v>
      </c>
      <c r="L4517" s="9" t="s">
        <v>183</v>
      </c>
      <c r="M4517" s="9" t="s">
        <v>183</v>
      </c>
      <c r="P4517" s="65">
        <f t="shared" si="124"/>
        <v>0</v>
      </c>
    </row>
    <row r="4518" spans="1:16" ht="15">
      <c r="A4518" s="28" t="s">
        <v>801</v>
      </c>
      <c r="B4518" s="239" t="s">
        <v>1669</v>
      </c>
      <c r="C4518" s="3"/>
      <c r="D4518" s="3"/>
      <c r="E4518" s="9" t="s">
        <v>278</v>
      </c>
      <c r="F4518" s="9" t="s">
        <v>278</v>
      </c>
      <c r="G4518" s="9" t="s">
        <v>278</v>
      </c>
      <c r="H4518" s="9" t="s">
        <v>278</v>
      </c>
      <c r="I4518" s="9">
        <v>0</v>
      </c>
      <c r="J4518" s="9" t="s">
        <v>183</v>
      </c>
      <c r="K4518" s="9" t="s">
        <v>183</v>
      </c>
      <c r="L4518" s="9" t="s">
        <v>183</v>
      </c>
      <c r="M4518" s="9" t="s">
        <v>183</v>
      </c>
      <c r="P4518" s="65">
        <f t="shared" si="124"/>
        <v>0</v>
      </c>
    </row>
    <row r="4519" spans="1:16" ht="15">
      <c r="A4519" s="28" t="s">
        <v>802</v>
      </c>
      <c r="B4519" s="178" t="s">
        <v>1339</v>
      </c>
      <c r="C4519" s="3"/>
      <c r="D4519" s="3"/>
      <c r="E4519" s="9" t="s">
        <v>278</v>
      </c>
      <c r="F4519" s="9" t="s">
        <v>278</v>
      </c>
      <c r="G4519" s="9" t="s">
        <v>278</v>
      </c>
      <c r="H4519" s="9" t="s">
        <v>278</v>
      </c>
      <c r="I4519" s="9">
        <v>0</v>
      </c>
      <c r="J4519" s="9" t="s">
        <v>183</v>
      </c>
      <c r="K4519" s="9" t="s">
        <v>183</v>
      </c>
      <c r="L4519" s="9" t="s">
        <v>183</v>
      </c>
      <c r="M4519" s="9" t="s">
        <v>183</v>
      </c>
      <c r="P4519" s="65">
        <f t="shared" si="124"/>
        <v>0</v>
      </c>
    </row>
    <row r="4520" spans="1:16" ht="15">
      <c r="A4520" s="28" t="s">
        <v>803</v>
      </c>
      <c r="B4520" s="178" t="s">
        <v>1349</v>
      </c>
      <c r="C4520" s="3"/>
      <c r="D4520" s="3"/>
      <c r="E4520" s="9" t="s">
        <v>278</v>
      </c>
      <c r="F4520" s="9" t="s">
        <v>278</v>
      </c>
      <c r="G4520" s="9" t="s">
        <v>278</v>
      </c>
      <c r="H4520" s="9" t="s">
        <v>278</v>
      </c>
      <c r="I4520" s="9">
        <v>0</v>
      </c>
      <c r="J4520" s="9" t="s">
        <v>183</v>
      </c>
      <c r="K4520" s="9" t="s">
        <v>183</v>
      </c>
      <c r="L4520" s="9" t="s">
        <v>183</v>
      </c>
      <c r="M4520" s="9" t="s">
        <v>183</v>
      </c>
      <c r="P4520" s="65">
        <f t="shared" si="124"/>
        <v>0</v>
      </c>
    </row>
    <row r="4521" spans="1:16" ht="15">
      <c r="A4521" s="28" t="s">
        <v>804</v>
      </c>
      <c r="B4521" s="239" t="s">
        <v>1690</v>
      </c>
      <c r="C4521" s="3"/>
      <c r="D4521" s="3"/>
      <c r="E4521" s="9" t="s">
        <v>278</v>
      </c>
      <c r="F4521" s="9" t="s">
        <v>278</v>
      </c>
      <c r="G4521" s="9" t="s">
        <v>278</v>
      </c>
      <c r="H4521" s="9" t="s">
        <v>278</v>
      </c>
      <c r="I4521" s="9">
        <v>0</v>
      </c>
      <c r="J4521" s="9" t="s">
        <v>183</v>
      </c>
      <c r="K4521" s="9" t="s">
        <v>183</v>
      </c>
      <c r="L4521" s="9" t="s">
        <v>183</v>
      </c>
      <c r="M4521" s="9" t="s">
        <v>183</v>
      </c>
      <c r="P4521" s="65">
        <f t="shared" si="124"/>
        <v>0</v>
      </c>
    </row>
    <row r="4522" spans="1:16" ht="15">
      <c r="A4522" s="28" t="s">
        <v>805</v>
      </c>
      <c r="B4522" s="239" t="s">
        <v>1692</v>
      </c>
      <c r="C4522" s="3"/>
      <c r="D4522" s="3"/>
      <c r="E4522" s="9" t="s">
        <v>278</v>
      </c>
      <c r="F4522" s="9" t="s">
        <v>278</v>
      </c>
      <c r="G4522" s="9" t="s">
        <v>278</v>
      </c>
      <c r="H4522" s="9" t="s">
        <v>278</v>
      </c>
      <c r="I4522" s="9">
        <v>0</v>
      </c>
      <c r="J4522" s="9" t="s">
        <v>183</v>
      </c>
      <c r="K4522" s="9" t="s">
        <v>183</v>
      </c>
      <c r="L4522" s="9" t="s">
        <v>183</v>
      </c>
      <c r="M4522" s="9" t="s">
        <v>183</v>
      </c>
      <c r="P4522" s="65">
        <f t="shared" si="124"/>
        <v>0</v>
      </c>
    </row>
    <row r="4523" spans="1:16" ht="15">
      <c r="A4523" s="28" t="s">
        <v>806</v>
      </c>
      <c r="B4523" s="178" t="s">
        <v>1338</v>
      </c>
      <c r="C4523" s="3"/>
      <c r="D4523" s="3"/>
      <c r="E4523" s="9" t="s">
        <v>278</v>
      </c>
      <c r="F4523" s="9" t="s">
        <v>278</v>
      </c>
      <c r="G4523" s="9" t="s">
        <v>278</v>
      </c>
      <c r="H4523" s="9" t="s">
        <v>278</v>
      </c>
      <c r="I4523" s="9">
        <v>0</v>
      </c>
      <c r="J4523" s="9" t="s">
        <v>183</v>
      </c>
      <c r="K4523" s="9" t="s">
        <v>183</v>
      </c>
      <c r="L4523" s="9" t="s">
        <v>183</v>
      </c>
      <c r="M4523" s="9" t="s">
        <v>183</v>
      </c>
      <c r="P4523" s="65">
        <f t="shared" si="124"/>
        <v>0</v>
      </c>
    </row>
    <row r="4524" spans="1:16" ht="15">
      <c r="A4524" s="28" t="s">
        <v>807</v>
      </c>
      <c r="B4524" s="239" t="s">
        <v>1749</v>
      </c>
      <c r="C4524" s="3"/>
      <c r="D4524" s="3"/>
      <c r="E4524" s="9" t="s">
        <v>278</v>
      </c>
      <c r="F4524" s="9" t="s">
        <v>278</v>
      </c>
      <c r="G4524" s="9" t="s">
        <v>278</v>
      </c>
      <c r="H4524" s="9" t="s">
        <v>278</v>
      </c>
      <c r="I4524" s="9">
        <v>0</v>
      </c>
      <c r="J4524" s="9" t="s">
        <v>183</v>
      </c>
      <c r="K4524" s="9" t="s">
        <v>183</v>
      </c>
      <c r="L4524" s="9" t="s">
        <v>183</v>
      </c>
      <c r="M4524" s="9" t="s">
        <v>183</v>
      </c>
      <c r="P4524" s="65">
        <f t="shared" si="124"/>
        <v>0</v>
      </c>
    </row>
    <row r="4525" spans="1:16" ht="15">
      <c r="A4525" s="28" t="s">
        <v>808</v>
      </c>
      <c r="B4525" s="239" t="s">
        <v>1670</v>
      </c>
      <c r="C4525" s="3"/>
      <c r="D4525" s="3"/>
      <c r="E4525" s="9" t="s">
        <v>278</v>
      </c>
      <c r="F4525" s="9" t="s">
        <v>278</v>
      </c>
      <c r="G4525" s="9" t="s">
        <v>278</v>
      </c>
      <c r="H4525" s="9" t="s">
        <v>278</v>
      </c>
      <c r="I4525" s="9">
        <v>0</v>
      </c>
      <c r="J4525" s="9" t="s">
        <v>183</v>
      </c>
      <c r="K4525" s="9" t="s">
        <v>183</v>
      </c>
      <c r="L4525" s="9" t="s">
        <v>183</v>
      </c>
      <c r="M4525" s="9" t="s">
        <v>183</v>
      </c>
      <c r="P4525" s="65">
        <f t="shared" si="124"/>
        <v>0</v>
      </c>
    </row>
    <row r="4526" spans="1:16" ht="15">
      <c r="A4526" s="28" t="s">
        <v>809</v>
      </c>
      <c r="B4526" s="239" t="s">
        <v>1649</v>
      </c>
      <c r="C4526" s="3"/>
      <c r="D4526" s="3"/>
      <c r="E4526" s="9" t="s">
        <v>278</v>
      </c>
      <c r="F4526" s="9" t="s">
        <v>278</v>
      </c>
      <c r="G4526" s="9" t="s">
        <v>278</v>
      </c>
      <c r="H4526" s="9" t="s">
        <v>278</v>
      </c>
      <c r="I4526" s="9">
        <v>0</v>
      </c>
      <c r="J4526" s="9" t="s">
        <v>183</v>
      </c>
      <c r="K4526" s="9" t="s">
        <v>183</v>
      </c>
      <c r="L4526" s="9" t="s">
        <v>183</v>
      </c>
      <c r="M4526" s="9" t="s">
        <v>183</v>
      </c>
      <c r="P4526" s="65">
        <f t="shared" si="124"/>
        <v>0</v>
      </c>
    </row>
    <row r="4527" spans="1:16" ht="15">
      <c r="A4527" s="28" t="s">
        <v>810</v>
      </c>
      <c r="B4527" s="178" t="s">
        <v>1361</v>
      </c>
      <c r="C4527" s="3"/>
      <c r="D4527" s="3"/>
      <c r="E4527" s="9" t="s">
        <v>278</v>
      </c>
      <c r="F4527" s="9" t="s">
        <v>278</v>
      </c>
      <c r="G4527" s="9" t="s">
        <v>278</v>
      </c>
      <c r="H4527" s="9" t="s">
        <v>278</v>
      </c>
      <c r="I4527" s="9">
        <v>0</v>
      </c>
      <c r="J4527" s="9" t="s">
        <v>183</v>
      </c>
      <c r="K4527" s="9" t="s">
        <v>183</v>
      </c>
      <c r="L4527" s="9" t="s">
        <v>183</v>
      </c>
      <c r="M4527" s="9" t="s">
        <v>183</v>
      </c>
      <c r="P4527" s="65">
        <f t="shared" si="124"/>
        <v>0</v>
      </c>
    </row>
    <row r="4528" spans="1:16" ht="15">
      <c r="A4528" s="28" t="s">
        <v>811</v>
      </c>
      <c r="B4528" s="190" t="s">
        <v>1351</v>
      </c>
      <c r="C4528" s="3"/>
      <c r="D4528" s="3"/>
      <c r="E4528" s="9" t="s">
        <v>278</v>
      </c>
      <c r="F4528" s="9" t="s">
        <v>278</v>
      </c>
      <c r="G4528" s="9" t="s">
        <v>278</v>
      </c>
      <c r="H4528" s="9" t="s">
        <v>278</v>
      </c>
      <c r="I4528" s="9">
        <v>0</v>
      </c>
      <c r="J4528" s="9" t="s">
        <v>183</v>
      </c>
      <c r="K4528" s="9" t="s">
        <v>183</v>
      </c>
      <c r="L4528" s="9" t="s">
        <v>183</v>
      </c>
      <c r="M4528" s="9" t="s">
        <v>183</v>
      </c>
      <c r="P4528" s="65">
        <f t="shared" ref="P4528:P4559" si="125">SUM(E4528:M4528)</f>
        <v>0</v>
      </c>
    </row>
    <row r="4529" spans="1:16" ht="15">
      <c r="A4529" s="28" t="s">
        <v>812</v>
      </c>
      <c r="B4529" s="239" t="s">
        <v>1671</v>
      </c>
      <c r="C4529" s="3"/>
      <c r="D4529" s="3"/>
      <c r="E4529" s="9" t="s">
        <v>278</v>
      </c>
      <c r="F4529" s="9" t="s">
        <v>278</v>
      </c>
      <c r="G4529" s="9" t="s">
        <v>278</v>
      </c>
      <c r="H4529" s="9" t="s">
        <v>278</v>
      </c>
      <c r="I4529" s="9">
        <v>0</v>
      </c>
      <c r="J4529" s="9" t="s">
        <v>183</v>
      </c>
      <c r="K4529" s="9" t="s">
        <v>183</v>
      </c>
      <c r="L4529" s="9" t="s">
        <v>183</v>
      </c>
      <c r="M4529" s="9" t="s">
        <v>183</v>
      </c>
      <c r="P4529" s="65">
        <f t="shared" si="125"/>
        <v>0</v>
      </c>
    </row>
    <row r="4530" spans="1:16" ht="15">
      <c r="A4530" s="28" t="s">
        <v>813</v>
      </c>
      <c r="B4530" s="178" t="s">
        <v>1348</v>
      </c>
      <c r="C4530" s="3"/>
      <c r="D4530" s="3"/>
      <c r="E4530" s="9" t="s">
        <v>278</v>
      </c>
      <c r="F4530" s="9" t="s">
        <v>278</v>
      </c>
      <c r="G4530" s="9" t="s">
        <v>278</v>
      </c>
      <c r="H4530" s="9" t="s">
        <v>278</v>
      </c>
      <c r="I4530" s="9">
        <v>0</v>
      </c>
      <c r="J4530" s="9" t="s">
        <v>183</v>
      </c>
      <c r="K4530" s="9" t="s">
        <v>183</v>
      </c>
      <c r="L4530" s="9" t="s">
        <v>183</v>
      </c>
      <c r="M4530" s="9" t="s">
        <v>183</v>
      </c>
      <c r="P4530" s="65">
        <f t="shared" si="125"/>
        <v>0</v>
      </c>
    </row>
    <row r="4531" spans="1:16" ht="15">
      <c r="A4531" s="28" t="s">
        <v>814</v>
      </c>
      <c r="B4531" s="178" t="s">
        <v>1347</v>
      </c>
      <c r="C4531" s="3"/>
      <c r="D4531" s="3"/>
      <c r="E4531" s="9" t="s">
        <v>278</v>
      </c>
      <c r="F4531" s="9" t="s">
        <v>278</v>
      </c>
      <c r="G4531" s="9" t="s">
        <v>278</v>
      </c>
      <c r="H4531" s="9" t="s">
        <v>278</v>
      </c>
      <c r="I4531" s="9">
        <v>0</v>
      </c>
      <c r="J4531" s="9" t="s">
        <v>183</v>
      </c>
      <c r="K4531" s="9" t="s">
        <v>183</v>
      </c>
      <c r="L4531" s="9" t="s">
        <v>183</v>
      </c>
      <c r="M4531" s="9" t="s">
        <v>183</v>
      </c>
      <c r="P4531" s="65">
        <f t="shared" si="125"/>
        <v>0</v>
      </c>
    </row>
    <row r="4532" spans="1:16" ht="15">
      <c r="A4532" s="28" t="s">
        <v>1946</v>
      </c>
      <c r="B4532" s="239" t="s">
        <v>1655</v>
      </c>
      <c r="C4532" s="3"/>
      <c r="D4532" s="3"/>
      <c r="E4532" s="9" t="s">
        <v>278</v>
      </c>
      <c r="F4532" s="9" t="s">
        <v>278</v>
      </c>
      <c r="G4532" s="9" t="s">
        <v>278</v>
      </c>
      <c r="H4532" s="9" t="s">
        <v>278</v>
      </c>
      <c r="I4532" s="9">
        <v>0</v>
      </c>
      <c r="J4532" s="9" t="s">
        <v>183</v>
      </c>
      <c r="K4532" s="9" t="s">
        <v>183</v>
      </c>
      <c r="L4532" s="9" t="s">
        <v>183</v>
      </c>
      <c r="M4532" s="9" t="s">
        <v>183</v>
      </c>
      <c r="P4532" s="65">
        <f t="shared" si="125"/>
        <v>0</v>
      </c>
    </row>
    <row r="4533" spans="1:16" ht="15">
      <c r="A4533" s="28" t="s">
        <v>2165</v>
      </c>
      <c r="B4533" s="61" t="s">
        <v>2201</v>
      </c>
      <c r="C4533" s="3"/>
      <c r="D4533" s="3"/>
      <c r="E4533" s="9" t="s">
        <v>278</v>
      </c>
      <c r="F4533" s="9" t="s">
        <v>278</v>
      </c>
      <c r="G4533" s="9" t="s">
        <v>278</v>
      </c>
      <c r="H4533" s="9" t="s">
        <v>278</v>
      </c>
      <c r="I4533" s="9">
        <v>0</v>
      </c>
      <c r="J4533" s="9" t="s">
        <v>183</v>
      </c>
      <c r="K4533" s="9" t="s">
        <v>183</v>
      </c>
      <c r="L4533" s="9" t="s">
        <v>183</v>
      </c>
      <c r="M4533" s="9" t="s">
        <v>183</v>
      </c>
      <c r="N4533" s="65"/>
      <c r="P4533" s="65">
        <f t="shared" si="125"/>
        <v>0</v>
      </c>
    </row>
    <row r="4534" spans="1:16" ht="15">
      <c r="A4534" s="28" t="s">
        <v>2166</v>
      </c>
      <c r="B4534" s="61" t="s">
        <v>2195</v>
      </c>
      <c r="C4534" s="3"/>
      <c r="D4534" s="3"/>
      <c r="E4534" s="9" t="s">
        <v>278</v>
      </c>
      <c r="F4534" s="9" t="s">
        <v>278</v>
      </c>
      <c r="G4534" s="9" t="s">
        <v>278</v>
      </c>
      <c r="H4534" s="9" t="s">
        <v>278</v>
      </c>
      <c r="I4534" s="9">
        <v>0</v>
      </c>
      <c r="J4534" s="9" t="s">
        <v>183</v>
      </c>
      <c r="K4534" s="9" t="s">
        <v>183</v>
      </c>
      <c r="L4534" s="9" t="s">
        <v>183</v>
      </c>
      <c r="M4534" s="9" t="s">
        <v>183</v>
      </c>
      <c r="N4534" s="65"/>
      <c r="P4534" s="65">
        <f t="shared" si="125"/>
        <v>0</v>
      </c>
    </row>
    <row r="4535" spans="1:16" ht="15">
      <c r="A4535" s="28" t="s">
        <v>2167</v>
      </c>
      <c r="B4535" s="61" t="s">
        <v>2194</v>
      </c>
      <c r="C4535" s="3"/>
      <c r="D4535" s="3"/>
      <c r="E4535" s="9" t="s">
        <v>278</v>
      </c>
      <c r="F4535" s="9" t="s">
        <v>278</v>
      </c>
      <c r="G4535" s="9" t="s">
        <v>278</v>
      </c>
      <c r="H4535" s="9" t="s">
        <v>278</v>
      </c>
      <c r="I4535" s="9">
        <v>0</v>
      </c>
      <c r="J4535" s="9" t="s">
        <v>183</v>
      </c>
      <c r="K4535" s="9" t="s">
        <v>183</v>
      </c>
      <c r="L4535" s="9" t="s">
        <v>183</v>
      </c>
      <c r="M4535" s="9" t="s">
        <v>183</v>
      </c>
      <c r="N4535" s="65"/>
      <c r="P4535" s="65">
        <f t="shared" si="125"/>
        <v>0</v>
      </c>
    </row>
    <row r="4536" spans="1:16" ht="15">
      <c r="A4536" s="28" t="s">
        <v>2168</v>
      </c>
      <c r="B4536" s="61" t="s">
        <v>2209</v>
      </c>
      <c r="C4536" s="3"/>
      <c r="D4536" s="3"/>
      <c r="E4536" s="9" t="s">
        <v>278</v>
      </c>
      <c r="F4536" s="9" t="s">
        <v>278</v>
      </c>
      <c r="G4536" s="9" t="s">
        <v>278</v>
      </c>
      <c r="H4536" s="9" t="s">
        <v>278</v>
      </c>
      <c r="I4536" s="9">
        <v>0</v>
      </c>
      <c r="J4536" s="9" t="s">
        <v>183</v>
      </c>
      <c r="K4536" s="9" t="s">
        <v>183</v>
      </c>
      <c r="L4536" s="9" t="s">
        <v>183</v>
      </c>
      <c r="M4536" s="9" t="s">
        <v>183</v>
      </c>
      <c r="N4536" s="65"/>
      <c r="P4536" s="65">
        <f t="shared" si="125"/>
        <v>0</v>
      </c>
    </row>
    <row r="4537" spans="1:16" ht="15">
      <c r="A4537" s="28" t="s">
        <v>2169</v>
      </c>
      <c r="B4537" s="61" t="s">
        <v>2208</v>
      </c>
      <c r="C4537" s="3"/>
      <c r="D4537" s="3"/>
      <c r="E4537" s="9" t="s">
        <v>278</v>
      </c>
      <c r="F4537" s="9" t="s">
        <v>278</v>
      </c>
      <c r="G4537" s="9" t="s">
        <v>278</v>
      </c>
      <c r="H4537" s="9" t="s">
        <v>278</v>
      </c>
      <c r="I4537" s="9">
        <v>0</v>
      </c>
      <c r="J4537" s="9" t="s">
        <v>183</v>
      </c>
      <c r="K4537" s="9" t="s">
        <v>183</v>
      </c>
      <c r="L4537" s="9" t="s">
        <v>183</v>
      </c>
      <c r="M4537" s="9" t="s">
        <v>183</v>
      </c>
      <c r="N4537" s="65"/>
      <c r="P4537" s="65">
        <f t="shared" si="125"/>
        <v>0</v>
      </c>
    </row>
    <row r="4538" spans="1:16" ht="15">
      <c r="A4538" s="28" t="s">
        <v>2170</v>
      </c>
      <c r="B4538" s="61" t="s">
        <v>2197</v>
      </c>
      <c r="C4538" s="3"/>
      <c r="D4538" s="3"/>
      <c r="E4538" s="9" t="s">
        <v>278</v>
      </c>
      <c r="F4538" s="9" t="s">
        <v>278</v>
      </c>
      <c r="G4538" s="9" t="s">
        <v>278</v>
      </c>
      <c r="H4538" s="9" t="s">
        <v>278</v>
      </c>
      <c r="I4538" s="9">
        <v>0</v>
      </c>
      <c r="J4538" s="9" t="s">
        <v>183</v>
      </c>
      <c r="K4538" s="9" t="s">
        <v>183</v>
      </c>
      <c r="L4538" s="9" t="s">
        <v>183</v>
      </c>
      <c r="M4538" s="9" t="s">
        <v>183</v>
      </c>
      <c r="N4538" s="65"/>
      <c r="P4538" s="65">
        <f t="shared" si="125"/>
        <v>0</v>
      </c>
    </row>
    <row r="4539" spans="1:16" ht="15">
      <c r="A4539" s="28" t="s">
        <v>2171</v>
      </c>
      <c r="B4539" s="61" t="s">
        <v>2191</v>
      </c>
      <c r="C4539" s="3"/>
      <c r="D4539" s="3"/>
      <c r="E4539" s="9" t="s">
        <v>278</v>
      </c>
      <c r="F4539" s="9" t="s">
        <v>278</v>
      </c>
      <c r="G4539" s="9" t="s">
        <v>278</v>
      </c>
      <c r="H4539" s="9" t="s">
        <v>278</v>
      </c>
      <c r="I4539" s="9">
        <v>0</v>
      </c>
      <c r="J4539" s="9" t="s">
        <v>183</v>
      </c>
      <c r="K4539" s="9" t="s">
        <v>183</v>
      </c>
      <c r="L4539" s="9" t="s">
        <v>183</v>
      </c>
      <c r="M4539" s="9" t="s">
        <v>183</v>
      </c>
      <c r="N4539" s="65"/>
      <c r="P4539" s="65">
        <f t="shared" si="125"/>
        <v>0</v>
      </c>
    </row>
    <row r="4540" spans="1:16" ht="15">
      <c r="A4540" s="28" t="s">
        <v>2172</v>
      </c>
      <c r="B4540" s="61" t="s">
        <v>2213</v>
      </c>
      <c r="C4540" s="3"/>
      <c r="D4540" s="3"/>
      <c r="E4540" s="9" t="s">
        <v>278</v>
      </c>
      <c r="F4540" s="9" t="s">
        <v>278</v>
      </c>
      <c r="G4540" s="9" t="s">
        <v>278</v>
      </c>
      <c r="H4540" s="9" t="s">
        <v>278</v>
      </c>
      <c r="I4540" s="9">
        <v>0</v>
      </c>
      <c r="J4540" s="9" t="s">
        <v>183</v>
      </c>
      <c r="K4540" s="9" t="s">
        <v>183</v>
      </c>
      <c r="L4540" s="9" t="s">
        <v>183</v>
      </c>
      <c r="M4540" s="9" t="s">
        <v>183</v>
      </c>
      <c r="N4540" s="65"/>
      <c r="P4540" s="65">
        <f t="shared" si="125"/>
        <v>0</v>
      </c>
    </row>
    <row r="4541" spans="1:16" ht="15">
      <c r="A4541" s="28" t="s">
        <v>2173</v>
      </c>
      <c r="B4541" s="239" t="s">
        <v>2190</v>
      </c>
      <c r="C4541" s="3"/>
      <c r="D4541" s="3"/>
      <c r="E4541" s="9" t="s">
        <v>278</v>
      </c>
      <c r="F4541" s="9" t="s">
        <v>278</v>
      </c>
      <c r="G4541" s="9" t="s">
        <v>278</v>
      </c>
      <c r="H4541" s="9" t="s">
        <v>278</v>
      </c>
      <c r="I4541" s="9">
        <v>0</v>
      </c>
      <c r="J4541" s="9" t="s">
        <v>183</v>
      </c>
      <c r="K4541" s="9" t="s">
        <v>183</v>
      </c>
      <c r="L4541" s="9" t="s">
        <v>183</v>
      </c>
      <c r="M4541" s="9" t="s">
        <v>183</v>
      </c>
      <c r="N4541" s="65"/>
      <c r="P4541" s="65">
        <f t="shared" si="125"/>
        <v>0</v>
      </c>
    </row>
    <row r="4542" spans="1:16" ht="15">
      <c r="A4542" s="28" t="s">
        <v>2174</v>
      </c>
      <c r="B4542" s="61" t="s">
        <v>2206</v>
      </c>
      <c r="C4542" s="3"/>
      <c r="D4542" s="3"/>
      <c r="E4542" s="9" t="s">
        <v>278</v>
      </c>
      <c r="F4542" s="9" t="s">
        <v>278</v>
      </c>
      <c r="G4542" s="9" t="s">
        <v>278</v>
      </c>
      <c r="H4542" s="9" t="s">
        <v>278</v>
      </c>
      <c r="I4542" s="9">
        <v>0</v>
      </c>
      <c r="J4542" s="9" t="s">
        <v>183</v>
      </c>
      <c r="K4542" s="9" t="s">
        <v>183</v>
      </c>
      <c r="L4542" s="9" t="s">
        <v>183</v>
      </c>
      <c r="M4542" s="9" t="s">
        <v>183</v>
      </c>
      <c r="N4542" s="65"/>
      <c r="P4542" s="65">
        <f t="shared" si="125"/>
        <v>0</v>
      </c>
    </row>
    <row r="4543" spans="1:16" ht="15">
      <c r="A4543" s="28" t="s">
        <v>2175</v>
      </c>
      <c r="B4543" s="61" t="s">
        <v>2203</v>
      </c>
      <c r="C4543" s="3"/>
      <c r="D4543" s="3"/>
      <c r="E4543" s="9" t="s">
        <v>278</v>
      </c>
      <c r="F4543" s="9" t="s">
        <v>278</v>
      </c>
      <c r="G4543" s="9" t="s">
        <v>278</v>
      </c>
      <c r="H4543" s="9" t="s">
        <v>278</v>
      </c>
      <c r="I4543" s="9">
        <v>0</v>
      </c>
      <c r="J4543" s="9" t="s">
        <v>183</v>
      </c>
      <c r="K4543" s="9" t="s">
        <v>183</v>
      </c>
      <c r="L4543" s="9" t="s">
        <v>183</v>
      </c>
      <c r="M4543" s="9" t="s">
        <v>183</v>
      </c>
      <c r="N4543" s="65"/>
      <c r="P4543" s="65">
        <f t="shared" si="125"/>
        <v>0</v>
      </c>
    </row>
    <row r="4544" spans="1:16" ht="15">
      <c r="A4544" s="28" t="s">
        <v>2176</v>
      </c>
      <c r="B4544" s="61" t="s">
        <v>2210</v>
      </c>
      <c r="C4544" s="3"/>
      <c r="D4544" s="3"/>
      <c r="E4544" s="9" t="s">
        <v>278</v>
      </c>
      <c r="F4544" s="9" t="s">
        <v>278</v>
      </c>
      <c r="G4544" s="9" t="s">
        <v>278</v>
      </c>
      <c r="H4544" s="9" t="s">
        <v>278</v>
      </c>
      <c r="I4544" s="9">
        <v>0</v>
      </c>
      <c r="J4544" s="9" t="s">
        <v>183</v>
      </c>
      <c r="K4544" s="9" t="s">
        <v>183</v>
      </c>
      <c r="L4544" s="9" t="s">
        <v>183</v>
      </c>
      <c r="M4544" s="9" t="s">
        <v>183</v>
      </c>
      <c r="N4544" s="65"/>
      <c r="P4544" s="65">
        <f t="shared" si="125"/>
        <v>0</v>
      </c>
    </row>
    <row r="4545" spans="1:16" ht="15">
      <c r="A4545" s="28" t="s">
        <v>2177</v>
      </c>
      <c r="B4545" s="61" t="s">
        <v>180</v>
      </c>
      <c r="C4545" s="3"/>
      <c r="D4545" s="3"/>
      <c r="E4545" s="9" t="s">
        <v>278</v>
      </c>
      <c r="F4545" s="9" t="s">
        <v>278</v>
      </c>
      <c r="G4545" s="9" t="s">
        <v>278</v>
      </c>
      <c r="H4545" s="9" t="s">
        <v>278</v>
      </c>
      <c r="I4545" s="9">
        <v>0</v>
      </c>
      <c r="J4545" s="9" t="s">
        <v>183</v>
      </c>
      <c r="K4545" s="9" t="s">
        <v>183</v>
      </c>
      <c r="L4545" s="9" t="s">
        <v>183</v>
      </c>
      <c r="M4545" s="9" t="s">
        <v>183</v>
      </c>
      <c r="N4545" s="65"/>
      <c r="P4545" s="65">
        <f t="shared" si="125"/>
        <v>0</v>
      </c>
    </row>
    <row r="4546" spans="1:16" ht="15">
      <c r="A4546" s="28" t="s">
        <v>2178</v>
      </c>
      <c r="B4546" s="61" t="s">
        <v>2211</v>
      </c>
      <c r="C4546" s="3"/>
      <c r="D4546" s="3"/>
      <c r="E4546" s="9" t="s">
        <v>278</v>
      </c>
      <c r="F4546" s="9" t="s">
        <v>278</v>
      </c>
      <c r="G4546" s="9" t="s">
        <v>278</v>
      </c>
      <c r="H4546" s="9" t="s">
        <v>278</v>
      </c>
      <c r="I4546" s="9">
        <v>0</v>
      </c>
      <c r="J4546" s="9" t="s">
        <v>183</v>
      </c>
      <c r="K4546" s="9" t="s">
        <v>183</v>
      </c>
      <c r="L4546" s="9" t="s">
        <v>183</v>
      </c>
      <c r="M4546" s="9" t="s">
        <v>183</v>
      </c>
      <c r="N4546" s="65"/>
      <c r="P4546" s="65">
        <f t="shared" si="125"/>
        <v>0</v>
      </c>
    </row>
    <row r="4547" spans="1:16" ht="15">
      <c r="A4547" s="28" t="s">
        <v>2179</v>
      </c>
      <c r="B4547" s="61" t="s">
        <v>2198</v>
      </c>
      <c r="C4547" s="3"/>
      <c r="D4547" s="3"/>
      <c r="E4547" s="9" t="s">
        <v>278</v>
      </c>
      <c r="F4547" s="9" t="s">
        <v>278</v>
      </c>
      <c r="G4547" s="9" t="s">
        <v>278</v>
      </c>
      <c r="H4547" s="9" t="s">
        <v>278</v>
      </c>
      <c r="I4547" s="9">
        <v>0</v>
      </c>
      <c r="J4547" s="9" t="s">
        <v>183</v>
      </c>
      <c r="K4547" s="9" t="s">
        <v>183</v>
      </c>
      <c r="L4547" s="9" t="s">
        <v>183</v>
      </c>
      <c r="M4547" s="9" t="s">
        <v>183</v>
      </c>
      <c r="N4547" s="65"/>
      <c r="P4547" s="65">
        <f t="shared" si="125"/>
        <v>0</v>
      </c>
    </row>
    <row r="4548" spans="1:16" ht="15">
      <c r="A4548" s="28" t="s">
        <v>2180</v>
      </c>
      <c r="B4548" s="61" t="s">
        <v>2192</v>
      </c>
      <c r="C4548" s="3"/>
      <c r="D4548" s="3"/>
      <c r="E4548" s="9" t="s">
        <v>278</v>
      </c>
      <c r="F4548" s="9" t="s">
        <v>278</v>
      </c>
      <c r="G4548" s="9" t="s">
        <v>278</v>
      </c>
      <c r="H4548" s="9" t="s">
        <v>278</v>
      </c>
      <c r="I4548" s="9">
        <v>0</v>
      </c>
      <c r="J4548" s="9" t="s">
        <v>183</v>
      </c>
      <c r="K4548" s="9" t="s">
        <v>183</v>
      </c>
      <c r="L4548" s="9" t="s">
        <v>183</v>
      </c>
      <c r="M4548" s="9" t="s">
        <v>183</v>
      </c>
      <c r="N4548" s="65"/>
      <c r="P4548" s="65">
        <f t="shared" si="125"/>
        <v>0</v>
      </c>
    </row>
    <row r="4549" spans="1:16" ht="15">
      <c r="A4549" s="28" t="s">
        <v>2181</v>
      </c>
      <c r="B4549" s="61" t="s">
        <v>2199</v>
      </c>
      <c r="C4549" s="3"/>
      <c r="D4549" s="3"/>
      <c r="E4549" s="9" t="s">
        <v>278</v>
      </c>
      <c r="F4549" s="9" t="s">
        <v>278</v>
      </c>
      <c r="G4549" s="9" t="s">
        <v>278</v>
      </c>
      <c r="H4549" s="9" t="s">
        <v>278</v>
      </c>
      <c r="I4549" s="9">
        <v>0</v>
      </c>
      <c r="J4549" s="9" t="s">
        <v>183</v>
      </c>
      <c r="K4549" s="9" t="s">
        <v>183</v>
      </c>
      <c r="L4549" s="9" t="s">
        <v>183</v>
      </c>
      <c r="M4549" s="9" t="s">
        <v>183</v>
      </c>
      <c r="N4549" s="65"/>
      <c r="P4549" s="65">
        <f t="shared" si="125"/>
        <v>0</v>
      </c>
    </row>
    <row r="4550" spans="1:16" ht="15">
      <c r="A4550" s="28" t="s">
        <v>2182</v>
      </c>
      <c r="B4550" s="61" t="s">
        <v>2196</v>
      </c>
      <c r="C4550" s="3"/>
      <c r="D4550" s="3"/>
      <c r="E4550" s="9" t="s">
        <v>278</v>
      </c>
      <c r="F4550" s="9" t="s">
        <v>278</v>
      </c>
      <c r="G4550" s="9" t="s">
        <v>278</v>
      </c>
      <c r="H4550" s="9" t="s">
        <v>278</v>
      </c>
      <c r="I4550" s="9">
        <v>0</v>
      </c>
      <c r="J4550" s="9" t="s">
        <v>183</v>
      </c>
      <c r="K4550" s="9" t="s">
        <v>183</v>
      </c>
      <c r="L4550" s="9" t="s">
        <v>183</v>
      </c>
      <c r="M4550" s="9" t="s">
        <v>183</v>
      </c>
      <c r="N4550" s="65"/>
      <c r="P4550" s="65">
        <f t="shared" si="125"/>
        <v>0</v>
      </c>
    </row>
    <row r="4551" spans="1:16" ht="15">
      <c r="A4551" s="28" t="s">
        <v>2183</v>
      </c>
      <c r="B4551" s="61" t="s">
        <v>2207</v>
      </c>
      <c r="C4551" s="3"/>
      <c r="D4551" s="3"/>
      <c r="E4551" s="9" t="s">
        <v>278</v>
      </c>
      <c r="F4551" s="9" t="s">
        <v>278</v>
      </c>
      <c r="G4551" s="9" t="s">
        <v>278</v>
      </c>
      <c r="H4551" s="9" t="s">
        <v>278</v>
      </c>
      <c r="I4551" s="9">
        <v>0</v>
      </c>
      <c r="J4551" s="9" t="s">
        <v>183</v>
      </c>
      <c r="K4551" s="9" t="s">
        <v>183</v>
      </c>
      <c r="L4551" s="9" t="s">
        <v>183</v>
      </c>
      <c r="M4551" s="9" t="s">
        <v>183</v>
      </c>
      <c r="N4551" s="65"/>
      <c r="P4551" s="65">
        <f t="shared" si="125"/>
        <v>0</v>
      </c>
    </row>
    <row r="4552" spans="1:16" ht="15">
      <c r="A4552" s="28" t="s">
        <v>2184</v>
      </c>
      <c r="B4552" s="61" t="s">
        <v>2202</v>
      </c>
      <c r="C4552" s="3"/>
      <c r="D4552" s="3"/>
      <c r="E4552" s="9" t="s">
        <v>278</v>
      </c>
      <c r="F4552" s="9" t="s">
        <v>278</v>
      </c>
      <c r="G4552" s="9" t="s">
        <v>278</v>
      </c>
      <c r="H4552" s="9" t="s">
        <v>278</v>
      </c>
      <c r="I4552" s="9">
        <v>0</v>
      </c>
      <c r="J4552" s="9" t="s">
        <v>183</v>
      </c>
      <c r="K4552" s="9" t="s">
        <v>183</v>
      </c>
      <c r="L4552" s="9" t="s">
        <v>183</v>
      </c>
      <c r="M4552" s="9" t="s">
        <v>183</v>
      </c>
      <c r="N4552" s="65"/>
      <c r="P4552" s="65">
        <f t="shared" si="125"/>
        <v>0</v>
      </c>
    </row>
    <row r="4553" spans="1:16" ht="15">
      <c r="A4553" s="28" t="s">
        <v>2185</v>
      </c>
      <c r="B4553" s="239" t="s">
        <v>2189</v>
      </c>
      <c r="C4553" s="3"/>
      <c r="D4553" s="3"/>
      <c r="E4553" s="9" t="s">
        <v>278</v>
      </c>
      <c r="F4553" s="9" t="s">
        <v>278</v>
      </c>
      <c r="G4553" s="9" t="s">
        <v>278</v>
      </c>
      <c r="H4553" s="9" t="s">
        <v>278</v>
      </c>
      <c r="I4553" s="9">
        <v>0</v>
      </c>
      <c r="J4553" s="9" t="s">
        <v>183</v>
      </c>
      <c r="K4553" s="9" t="s">
        <v>183</v>
      </c>
      <c r="L4553" s="9" t="s">
        <v>183</v>
      </c>
      <c r="M4553" s="9" t="s">
        <v>183</v>
      </c>
      <c r="N4553" s="65"/>
      <c r="P4553" s="65">
        <f t="shared" si="125"/>
        <v>0</v>
      </c>
    </row>
    <row r="4554" spans="1:16" ht="15">
      <c r="A4554" s="28" t="s">
        <v>2186</v>
      </c>
      <c r="B4554" s="61" t="s">
        <v>2204</v>
      </c>
      <c r="C4554" s="3"/>
      <c r="D4554" s="3"/>
      <c r="E4554" s="9" t="s">
        <v>278</v>
      </c>
      <c r="F4554" s="9" t="s">
        <v>278</v>
      </c>
      <c r="G4554" s="9" t="s">
        <v>278</v>
      </c>
      <c r="H4554" s="9" t="s">
        <v>278</v>
      </c>
      <c r="I4554" s="9">
        <v>0</v>
      </c>
      <c r="J4554" s="9" t="s">
        <v>183</v>
      </c>
      <c r="K4554" s="9" t="s">
        <v>183</v>
      </c>
      <c r="L4554" s="9" t="s">
        <v>183</v>
      </c>
      <c r="M4554" s="9" t="s">
        <v>183</v>
      </c>
      <c r="N4554" s="65"/>
      <c r="P4554" s="65">
        <f t="shared" si="125"/>
        <v>0</v>
      </c>
    </row>
    <row r="4555" spans="1:16" ht="15">
      <c r="A4555" s="28" t="s">
        <v>2187</v>
      </c>
      <c r="B4555" s="61" t="s">
        <v>2214</v>
      </c>
      <c r="C4555" s="3"/>
      <c r="D4555" s="3"/>
      <c r="E4555" s="9" t="s">
        <v>278</v>
      </c>
      <c r="F4555" s="9" t="s">
        <v>278</v>
      </c>
      <c r="G4555" s="9" t="s">
        <v>278</v>
      </c>
      <c r="H4555" s="9" t="s">
        <v>278</v>
      </c>
      <c r="I4555" s="9">
        <v>0</v>
      </c>
      <c r="J4555" s="9" t="s">
        <v>183</v>
      </c>
      <c r="K4555" s="9" t="s">
        <v>183</v>
      </c>
      <c r="L4555" s="9" t="s">
        <v>183</v>
      </c>
      <c r="M4555" s="9" t="s">
        <v>183</v>
      </c>
      <c r="N4555" s="65"/>
      <c r="P4555" s="65">
        <f t="shared" si="125"/>
        <v>0</v>
      </c>
    </row>
    <row r="4556" spans="1:16" ht="15">
      <c r="A4556" s="28" t="s">
        <v>2188</v>
      </c>
      <c r="B4556" s="61" t="s">
        <v>2193</v>
      </c>
      <c r="C4556" s="3"/>
      <c r="D4556" s="3"/>
      <c r="E4556" s="9" t="s">
        <v>278</v>
      </c>
      <c r="F4556" s="9" t="s">
        <v>278</v>
      </c>
      <c r="G4556" s="9" t="s">
        <v>278</v>
      </c>
      <c r="H4556" s="9" t="s">
        <v>278</v>
      </c>
      <c r="I4556" s="9">
        <v>0</v>
      </c>
      <c r="J4556" s="9" t="s">
        <v>183</v>
      </c>
      <c r="K4556" s="9" t="s">
        <v>183</v>
      </c>
      <c r="L4556" s="9" t="s">
        <v>183</v>
      </c>
      <c r="M4556" s="9" t="s">
        <v>183</v>
      </c>
      <c r="N4556" s="65"/>
      <c r="P4556" s="65">
        <f t="shared" si="125"/>
        <v>0</v>
      </c>
    </row>
    <row r="4557" spans="1:16" ht="15">
      <c r="A4557" s="28" t="s">
        <v>2296</v>
      </c>
      <c r="B4557" s="61" t="s">
        <v>2200</v>
      </c>
      <c r="C4557" s="3"/>
      <c r="D4557" s="3"/>
      <c r="E4557" s="9" t="s">
        <v>278</v>
      </c>
      <c r="F4557" s="9" t="s">
        <v>278</v>
      </c>
      <c r="G4557" s="9" t="s">
        <v>278</v>
      </c>
      <c r="H4557" s="9" t="s">
        <v>278</v>
      </c>
      <c r="I4557" s="9">
        <v>0</v>
      </c>
      <c r="J4557" s="9" t="s">
        <v>183</v>
      </c>
      <c r="K4557" s="9" t="s">
        <v>183</v>
      </c>
      <c r="L4557" s="9" t="s">
        <v>183</v>
      </c>
      <c r="M4557" s="9" t="s">
        <v>183</v>
      </c>
      <c r="N4557" s="65"/>
      <c r="P4557" s="65">
        <f t="shared" si="125"/>
        <v>0</v>
      </c>
    </row>
    <row r="4558" spans="1:16" ht="15">
      <c r="A4558" s="28" t="s">
        <v>2297</v>
      </c>
      <c r="B4558" s="61" t="s">
        <v>2212</v>
      </c>
      <c r="C4558" s="3"/>
      <c r="D4558" s="3"/>
      <c r="E4558" s="9" t="s">
        <v>278</v>
      </c>
      <c r="F4558" s="9" t="s">
        <v>278</v>
      </c>
      <c r="G4558" s="9" t="s">
        <v>278</v>
      </c>
      <c r="H4558" s="9" t="s">
        <v>278</v>
      </c>
      <c r="I4558" s="9">
        <v>0</v>
      </c>
      <c r="J4558" s="9" t="s">
        <v>183</v>
      </c>
      <c r="K4558" s="9" t="s">
        <v>183</v>
      </c>
      <c r="L4558" s="9" t="s">
        <v>183</v>
      </c>
      <c r="M4558" s="9" t="s">
        <v>183</v>
      </c>
      <c r="N4558" s="65"/>
      <c r="P4558" s="65">
        <f t="shared" si="125"/>
        <v>0</v>
      </c>
    </row>
    <row r="4559" spans="1:16" ht="15">
      <c r="A4559" s="28" t="s">
        <v>2298</v>
      </c>
      <c r="B4559" s="61" t="s">
        <v>2205</v>
      </c>
      <c r="C4559" s="3"/>
      <c r="D4559" s="3"/>
      <c r="E4559" s="9" t="s">
        <v>278</v>
      </c>
      <c r="F4559" s="9" t="s">
        <v>278</v>
      </c>
      <c r="G4559" s="9" t="s">
        <v>278</v>
      </c>
      <c r="H4559" s="9" t="s">
        <v>278</v>
      </c>
      <c r="I4559" s="9">
        <v>0</v>
      </c>
      <c r="J4559" s="9" t="s">
        <v>183</v>
      </c>
      <c r="K4559" s="9" t="s">
        <v>183</v>
      </c>
      <c r="L4559" s="9" t="s">
        <v>183</v>
      </c>
      <c r="M4559" s="9" t="s">
        <v>183</v>
      </c>
      <c r="N4559" s="65"/>
      <c r="P4559" s="65">
        <f t="shared" si="125"/>
        <v>0</v>
      </c>
    </row>
    <row r="4563" spans="1:21" ht="25.5">
      <c r="A4563" s="23" t="s">
        <v>205</v>
      </c>
      <c r="L4563" s="67"/>
      <c r="M4563" s="67"/>
    </row>
    <row r="4564" spans="1:21">
      <c r="L4564" s="67"/>
      <c r="M4564" s="67"/>
    </row>
    <row r="4565" spans="1:21" ht="15">
      <c r="A4565" s="38"/>
      <c r="B4565" s="38"/>
      <c r="C4565" s="38"/>
      <c r="D4565" s="38"/>
      <c r="E4565" s="59">
        <v>2016</v>
      </c>
      <c r="F4565" s="59">
        <v>2017</v>
      </c>
      <c r="G4565" s="59">
        <v>2018</v>
      </c>
      <c r="H4565" s="59">
        <v>2019</v>
      </c>
      <c r="I4565" s="59">
        <v>2020</v>
      </c>
      <c r="J4565" s="59">
        <v>2021</v>
      </c>
      <c r="K4565" s="59">
        <v>2022</v>
      </c>
      <c r="L4565" s="59">
        <v>2023</v>
      </c>
      <c r="M4565" s="59">
        <v>2024</v>
      </c>
      <c r="P4565" s="68" t="s">
        <v>40</v>
      </c>
    </row>
    <row r="4566" spans="1:21" ht="15">
      <c r="A4566" s="28" t="s">
        <v>0</v>
      </c>
      <c r="B4566" s="61" t="s">
        <v>11</v>
      </c>
      <c r="E4566" s="9">
        <v>231.2</v>
      </c>
      <c r="F4566" s="188">
        <v>420.3</v>
      </c>
      <c r="G4566" s="183">
        <v>499.7</v>
      </c>
      <c r="H4566" s="188">
        <v>353.30000000000655</v>
      </c>
      <c r="I4566" s="9">
        <v>0</v>
      </c>
      <c r="J4566" s="9">
        <v>261.00000000000364</v>
      </c>
      <c r="K4566" s="9">
        <v>382.5</v>
      </c>
      <c r="L4566" s="9">
        <v>374.49999999999636</v>
      </c>
      <c r="M4566" s="65">
        <v>266.40000000000003</v>
      </c>
      <c r="P4566" s="65">
        <f t="shared" ref="P4566:P4597" si="126">SUM(E4566:M4566)</f>
        <v>2788.9000000000065</v>
      </c>
      <c r="R4566" t="s">
        <v>991</v>
      </c>
    </row>
    <row r="4567" spans="1:21" ht="15">
      <c r="A4567" s="28" t="s">
        <v>2</v>
      </c>
      <c r="B4567" s="61" t="s">
        <v>21</v>
      </c>
      <c r="E4567" s="188">
        <v>343.8</v>
      </c>
      <c r="F4567" s="184">
        <v>500</v>
      </c>
      <c r="G4567" s="9">
        <v>290.89999999999998</v>
      </c>
      <c r="H4567" s="185">
        <v>391.60000000000946</v>
      </c>
      <c r="I4567" s="9">
        <v>0</v>
      </c>
      <c r="J4567" s="9">
        <v>210.29999999999927</v>
      </c>
      <c r="K4567" s="184">
        <v>479.5</v>
      </c>
      <c r="L4567" s="9">
        <v>331.69999999999709</v>
      </c>
      <c r="M4567" s="65">
        <v>122.6</v>
      </c>
      <c r="P4567" s="65">
        <f t="shared" si="126"/>
        <v>2670.4000000000055</v>
      </c>
      <c r="R4567" t="s">
        <v>2087</v>
      </c>
      <c r="U4567" t="s">
        <v>2969</v>
      </c>
    </row>
    <row r="4568" spans="1:21" ht="15">
      <c r="A4568" s="28" t="s">
        <v>3</v>
      </c>
      <c r="B4568" s="61" t="s">
        <v>23</v>
      </c>
      <c r="E4568" s="188">
        <v>509.4</v>
      </c>
      <c r="F4568" s="188">
        <v>384.8</v>
      </c>
      <c r="G4568" s="9">
        <v>308.5</v>
      </c>
      <c r="H4568" s="9">
        <v>293.5</v>
      </c>
      <c r="I4568" s="9">
        <v>0</v>
      </c>
      <c r="J4568" s="9">
        <v>184.80000000000291</v>
      </c>
      <c r="K4568" s="9">
        <v>224.89999999999418</v>
      </c>
      <c r="L4568" s="9">
        <v>314.19999999999709</v>
      </c>
      <c r="M4568" s="65">
        <v>252.5</v>
      </c>
      <c r="P4568" s="65">
        <f t="shared" si="126"/>
        <v>2472.599999999994</v>
      </c>
      <c r="R4568" t="s">
        <v>314</v>
      </c>
    </row>
    <row r="4569" spans="1:21" ht="15">
      <c r="A4569" s="28" t="s">
        <v>5</v>
      </c>
      <c r="B4569" s="61" t="s">
        <v>17</v>
      </c>
      <c r="E4569" s="185">
        <v>656</v>
      </c>
      <c r="F4569" s="188">
        <v>381.4</v>
      </c>
      <c r="G4569" s="9">
        <v>215.5</v>
      </c>
      <c r="H4569" s="9">
        <v>149.50000000000728</v>
      </c>
      <c r="I4569" s="9">
        <v>0</v>
      </c>
      <c r="J4569" s="188">
        <v>291.80000000000655</v>
      </c>
      <c r="K4569" s="9">
        <v>342.80000000000291</v>
      </c>
      <c r="L4569" s="9">
        <v>279.200000000008</v>
      </c>
      <c r="M4569" s="65">
        <v>146.80000000000001</v>
      </c>
      <c r="P4569" s="65">
        <f t="shared" si="126"/>
        <v>2463.000000000025</v>
      </c>
      <c r="R4569" t="s">
        <v>1933</v>
      </c>
      <c r="U4569" t="s">
        <v>1463</v>
      </c>
    </row>
    <row r="4570" spans="1:21" ht="15">
      <c r="A4570" s="28" t="s">
        <v>7</v>
      </c>
      <c r="B4570" s="61" t="s">
        <v>1</v>
      </c>
      <c r="E4570" s="9">
        <v>308.60000000000002</v>
      </c>
      <c r="F4570" s="188">
        <v>480.8</v>
      </c>
      <c r="G4570" s="9">
        <v>213.7</v>
      </c>
      <c r="H4570" s="188">
        <v>368.69999999999345</v>
      </c>
      <c r="I4570" s="9">
        <v>0</v>
      </c>
      <c r="J4570" s="9">
        <v>203</v>
      </c>
      <c r="K4570" s="9">
        <v>273.30000000000109</v>
      </c>
      <c r="L4570" s="9">
        <v>251.30000000000655</v>
      </c>
      <c r="M4570" s="65">
        <v>361.3</v>
      </c>
      <c r="P4570" s="65">
        <f t="shared" si="126"/>
        <v>2460.7000000000016</v>
      </c>
      <c r="R4570" t="s">
        <v>309</v>
      </c>
    </row>
    <row r="4571" spans="1:21" ht="15">
      <c r="A4571" s="28" t="s">
        <v>8</v>
      </c>
      <c r="B4571" s="61" t="s">
        <v>25</v>
      </c>
      <c r="E4571" s="188">
        <v>347.2</v>
      </c>
      <c r="F4571" s="188">
        <v>416.2</v>
      </c>
      <c r="G4571" s="188">
        <v>405.8</v>
      </c>
      <c r="H4571" s="9">
        <v>192.99999999999636</v>
      </c>
      <c r="I4571" s="9">
        <v>0</v>
      </c>
      <c r="J4571" s="188">
        <v>292.19999999999709</v>
      </c>
      <c r="K4571" s="9">
        <v>203.50000000000728</v>
      </c>
      <c r="L4571" s="9">
        <v>331.09999999999491</v>
      </c>
      <c r="M4571" s="65">
        <v>270</v>
      </c>
      <c r="P4571" s="65">
        <f t="shared" si="126"/>
        <v>2458.9999999999955</v>
      </c>
      <c r="R4571" t="s">
        <v>1934</v>
      </c>
      <c r="U4571" t="s">
        <v>1935</v>
      </c>
    </row>
    <row r="4572" spans="1:21" ht="15">
      <c r="A4572" s="28" t="s">
        <v>10</v>
      </c>
      <c r="B4572" s="61" t="s">
        <v>31</v>
      </c>
      <c r="E4572" s="188">
        <v>419</v>
      </c>
      <c r="F4572" s="9">
        <v>233.1</v>
      </c>
      <c r="G4572" s="188">
        <v>368.1</v>
      </c>
      <c r="H4572" s="188">
        <v>346.99999999999636</v>
      </c>
      <c r="I4572" s="9">
        <v>0</v>
      </c>
      <c r="J4572" s="9">
        <v>156.09999999999127</v>
      </c>
      <c r="K4572" s="9">
        <v>387.00000000000364</v>
      </c>
      <c r="L4572" s="9">
        <v>255</v>
      </c>
      <c r="M4572" s="65">
        <v>267.40000000000003</v>
      </c>
      <c r="P4572" s="65">
        <f t="shared" si="126"/>
        <v>2432.6999999999912</v>
      </c>
      <c r="R4572" t="s">
        <v>992</v>
      </c>
    </row>
    <row r="4573" spans="1:21" ht="15">
      <c r="A4573" s="28" t="s">
        <v>12</v>
      </c>
      <c r="B4573" s="61" t="s">
        <v>27</v>
      </c>
      <c r="E4573" s="184">
        <v>527.79999999999995</v>
      </c>
      <c r="F4573" s="185">
        <v>533.4</v>
      </c>
      <c r="G4573" s="188">
        <v>463.2</v>
      </c>
      <c r="H4573" s="9">
        <v>110.99999999999636</v>
      </c>
      <c r="I4573" s="9">
        <v>0</v>
      </c>
      <c r="J4573" s="9">
        <v>121.49999999999636</v>
      </c>
      <c r="K4573" s="9">
        <v>221.99999999999818</v>
      </c>
      <c r="L4573" s="9">
        <v>371.100000000004</v>
      </c>
      <c r="M4573" s="9" t="s">
        <v>278</v>
      </c>
      <c r="P4573" s="65">
        <f t="shared" si="126"/>
        <v>2349.9999999999945</v>
      </c>
      <c r="R4573" t="s">
        <v>374</v>
      </c>
      <c r="U4573" t="s">
        <v>1463</v>
      </c>
    </row>
    <row r="4574" spans="1:21" ht="15">
      <c r="A4574" s="28" t="s">
        <v>14</v>
      </c>
      <c r="B4574" s="61" t="s">
        <v>142</v>
      </c>
      <c r="E4574" s="9" t="s">
        <v>278</v>
      </c>
      <c r="F4574" s="183">
        <v>531.29999999999995</v>
      </c>
      <c r="G4574" s="9">
        <v>236.3</v>
      </c>
      <c r="H4574" s="9">
        <v>209.99999999999636</v>
      </c>
      <c r="I4574" s="9">
        <v>0</v>
      </c>
      <c r="J4574" s="9">
        <v>223.30000000000291</v>
      </c>
      <c r="K4574" s="9">
        <v>254.09999999999854</v>
      </c>
      <c r="L4574" s="9">
        <v>254.99999999999636</v>
      </c>
      <c r="M4574" s="65">
        <v>225.1</v>
      </c>
      <c r="P4574" s="65">
        <f t="shared" si="126"/>
        <v>1935.099999999994</v>
      </c>
      <c r="R4574" t="s">
        <v>300</v>
      </c>
    </row>
    <row r="4575" spans="1:21" ht="15">
      <c r="A4575" s="28" t="s">
        <v>16</v>
      </c>
      <c r="B4575" s="61" t="s">
        <v>143</v>
      </c>
      <c r="E4575" s="9" t="s">
        <v>278</v>
      </c>
      <c r="F4575" s="9">
        <v>374.5</v>
      </c>
      <c r="G4575" s="9">
        <v>333</v>
      </c>
      <c r="H4575" s="9">
        <v>247.70000000000073</v>
      </c>
      <c r="I4575" s="9">
        <v>0</v>
      </c>
      <c r="J4575" s="188">
        <v>307.09999999999854</v>
      </c>
      <c r="K4575" s="9">
        <v>361.50000000000364</v>
      </c>
      <c r="L4575" s="9">
        <v>270.70000000000073</v>
      </c>
      <c r="M4575" s="65">
        <v>36.4</v>
      </c>
      <c r="P4575" s="65">
        <f t="shared" si="126"/>
        <v>1930.9000000000037</v>
      </c>
      <c r="R4575" t="s">
        <v>292</v>
      </c>
    </row>
    <row r="4576" spans="1:21" ht="15">
      <c r="A4576" s="28" t="s">
        <v>18</v>
      </c>
      <c r="B4576" s="61" t="s">
        <v>9</v>
      </c>
      <c r="E4576" s="9">
        <v>266.5</v>
      </c>
      <c r="F4576" s="9">
        <v>167.2</v>
      </c>
      <c r="G4576" s="9">
        <v>275.60000000000002</v>
      </c>
      <c r="H4576" s="9">
        <v>197.29999999999927</v>
      </c>
      <c r="I4576" s="9">
        <v>0</v>
      </c>
      <c r="J4576" s="9">
        <v>157.19999999999709</v>
      </c>
      <c r="K4576" s="9">
        <v>404.29999999999745</v>
      </c>
      <c r="L4576" s="9">
        <v>294.89999999999418</v>
      </c>
      <c r="M4576" s="65">
        <v>110.80000000000001</v>
      </c>
      <c r="P4576" s="65">
        <f t="shared" si="126"/>
        <v>1873.7999999999879</v>
      </c>
    </row>
    <row r="4577" spans="1:21" ht="15">
      <c r="A4577" s="28" t="s">
        <v>20</v>
      </c>
      <c r="B4577" s="61" t="s">
        <v>13</v>
      </c>
      <c r="E4577" s="188">
        <v>424.45</v>
      </c>
      <c r="F4577" s="9">
        <v>380.3</v>
      </c>
      <c r="G4577" s="9">
        <v>264.39999999999998</v>
      </c>
      <c r="H4577" s="9">
        <v>136.49999999999636</v>
      </c>
      <c r="I4577" s="9">
        <v>0</v>
      </c>
      <c r="J4577" s="9">
        <v>121.00000000000364</v>
      </c>
      <c r="K4577" s="9">
        <v>171.89999999999782</v>
      </c>
      <c r="L4577" s="9">
        <v>372.00000000000364</v>
      </c>
      <c r="M4577" s="9" t="s">
        <v>278</v>
      </c>
      <c r="P4577" s="65">
        <f t="shared" si="126"/>
        <v>1870.5500000000015</v>
      </c>
      <c r="R4577" t="s">
        <v>297</v>
      </c>
    </row>
    <row r="4578" spans="1:21" ht="15">
      <c r="A4578" s="28" t="s">
        <v>22</v>
      </c>
      <c r="B4578" s="61" t="s">
        <v>155</v>
      </c>
      <c r="E4578" s="9" t="s">
        <v>278</v>
      </c>
      <c r="F4578" s="9" t="s">
        <v>278</v>
      </c>
      <c r="G4578" s="188">
        <v>392.9</v>
      </c>
      <c r="H4578" s="9">
        <v>270.70000000000437</v>
      </c>
      <c r="I4578" s="9">
        <v>0</v>
      </c>
      <c r="J4578" s="9">
        <v>121.80000000000291</v>
      </c>
      <c r="K4578" s="185">
        <v>525.59999999999127</v>
      </c>
      <c r="L4578" s="9">
        <v>288.79999999999927</v>
      </c>
      <c r="M4578" s="65">
        <v>266.3</v>
      </c>
      <c r="P4578" s="65">
        <f t="shared" si="126"/>
        <v>1866.0999999999979</v>
      </c>
      <c r="R4578" t="s">
        <v>321</v>
      </c>
      <c r="U4578" t="s">
        <v>1463</v>
      </c>
    </row>
    <row r="4579" spans="1:21" ht="15">
      <c r="A4579" s="28" t="s">
        <v>24</v>
      </c>
      <c r="B4579" s="61" t="s">
        <v>33</v>
      </c>
      <c r="E4579" s="9">
        <v>321.2</v>
      </c>
      <c r="F4579" s="9">
        <v>299.5</v>
      </c>
      <c r="G4579" s="62" t="s">
        <v>279</v>
      </c>
      <c r="H4579" s="9">
        <v>228.29999999999927</v>
      </c>
      <c r="I4579" s="9">
        <v>0</v>
      </c>
      <c r="J4579" s="9">
        <v>199.20000000000437</v>
      </c>
      <c r="K4579" s="9">
        <v>280.09999999999854</v>
      </c>
      <c r="L4579" s="9">
        <v>246.59999999999491</v>
      </c>
      <c r="M4579" s="65">
        <v>269.5</v>
      </c>
      <c r="P4579" s="65">
        <f t="shared" si="126"/>
        <v>1844.3999999999971</v>
      </c>
    </row>
    <row r="4580" spans="1:21" ht="15">
      <c r="A4580" s="28" t="s">
        <v>26</v>
      </c>
      <c r="B4580" s="61" t="s">
        <v>37</v>
      </c>
      <c r="E4580" s="9">
        <v>120.1</v>
      </c>
      <c r="F4580" s="9">
        <v>287.2</v>
      </c>
      <c r="G4580" s="188">
        <v>366.7</v>
      </c>
      <c r="H4580" s="9">
        <v>199.30000000000291</v>
      </c>
      <c r="I4580" s="9">
        <v>0</v>
      </c>
      <c r="J4580" s="9">
        <v>141.70000000000073</v>
      </c>
      <c r="K4580" s="9">
        <v>250.50000000000728</v>
      </c>
      <c r="L4580" s="9">
        <v>362.69999999998981</v>
      </c>
      <c r="M4580" s="65">
        <v>92.8</v>
      </c>
      <c r="P4580" s="65">
        <f t="shared" si="126"/>
        <v>1821.0000000000007</v>
      </c>
      <c r="R4580" t="s">
        <v>293</v>
      </c>
    </row>
    <row r="4581" spans="1:21" ht="15">
      <c r="A4581" s="28" t="s">
        <v>28</v>
      </c>
      <c r="B4581" s="61" t="s">
        <v>692</v>
      </c>
      <c r="E4581" s="9" t="s">
        <v>278</v>
      </c>
      <c r="F4581" s="9" t="s">
        <v>278</v>
      </c>
      <c r="G4581" s="9" t="s">
        <v>278</v>
      </c>
      <c r="H4581" s="184">
        <v>381.50000000000182</v>
      </c>
      <c r="I4581" s="9">
        <v>0</v>
      </c>
      <c r="J4581" s="9">
        <v>172.79999999999927</v>
      </c>
      <c r="K4581" s="9">
        <v>331.50000000000364</v>
      </c>
      <c r="L4581" s="183">
        <v>531.100000000004</v>
      </c>
      <c r="M4581" s="90">
        <v>401.5</v>
      </c>
      <c r="P4581" s="65">
        <f t="shared" si="126"/>
        <v>1818.4000000000087</v>
      </c>
      <c r="R4581" t="s">
        <v>2016</v>
      </c>
    </row>
    <row r="4582" spans="1:21" ht="15">
      <c r="A4582" s="28" t="s">
        <v>30</v>
      </c>
      <c r="B4582" s="61" t="s">
        <v>15</v>
      </c>
      <c r="E4582" s="9">
        <v>279</v>
      </c>
      <c r="F4582" s="9">
        <v>367.1</v>
      </c>
      <c r="G4582" s="9">
        <v>92.4</v>
      </c>
      <c r="H4582" s="9">
        <v>53.399999999995998</v>
      </c>
      <c r="I4582" s="9">
        <v>0</v>
      </c>
      <c r="J4582" s="9">
        <v>214.19999999999345</v>
      </c>
      <c r="K4582" s="188">
        <v>456</v>
      </c>
      <c r="L4582" s="9">
        <v>300.20000000000073</v>
      </c>
      <c r="M4582" s="65">
        <v>4.2</v>
      </c>
      <c r="P4582" s="65">
        <f t="shared" si="126"/>
        <v>1766.4999999999902</v>
      </c>
      <c r="R4582" t="s">
        <v>287</v>
      </c>
    </row>
    <row r="4583" spans="1:21" ht="15">
      <c r="A4583" s="28" t="s">
        <v>32</v>
      </c>
      <c r="B4583" s="61" t="s">
        <v>687</v>
      </c>
      <c r="E4583" s="9" t="s">
        <v>278</v>
      </c>
      <c r="F4583" s="9" t="s">
        <v>278</v>
      </c>
      <c r="G4583" s="9" t="s">
        <v>278</v>
      </c>
      <c r="H4583" s="188">
        <v>334.90000000000146</v>
      </c>
      <c r="I4583" s="9">
        <v>0</v>
      </c>
      <c r="J4583" s="9">
        <v>290.90000000000146</v>
      </c>
      <c r="K4583" s="9">
        <v>328.5</v>
      </c>
      <c r="L4583" s="9">
        <v>355.79999999998472</v>
      </c>
      <c r="M4583" s="65">
        <v>319.59999999999997</v>
      </c>
      <c r="P4583" s="65">
        <f t="shared" si="126"/>
        <v>1629.6999999999875</v>
      </c>
      <c r="R4583" t="s">
        <v>287</v>
      </c>
    </row>
    <row r="4584" spans="1:21" ht="15">
      <c r="A4584" s="28" t="s">
        <v>34</v>
      </c>
      <c r="B4584" s="61" t="s">
        <v>162</v>
      </c>
      <c r="E4584" s="9" t="s">
        <v>278</v>
      </c>
      <c r="F4584" s="9" t="s">
        <v>278</v>
      </c>
      <c r="G4584" s="185">
        <v>545</v>
      </c>
      <c r="H4584" s="188">
        <v>354.89999999999782</v>
      </c>
      <c r="I4584" s="9">
        <v>0</v>
      </c>
      <c r="J4584" s="9">
        <v>144.79999999999927</v>
      </c>
      <c r="K4584" s="9">
        <v>179.99999999998909</v>
      </c>
      <c r="L4584" s="9">
        <v>243.69999999999345</v>
      </c>
      <c r="M4584" s="65">
        <v>157.4</v>
      </c>
      <c r="P4584" s="65">
        <f t="shared" si="126"/>
        <v>1625.7999999999797</v>
      </c>
      <c r="R4584" t="s">
        <v>324</v>
      </c>
      <c r="U4584" t="s">
        <v>1463</v>
      </c>
    </row>
    <row r="4585" spans="1:21" ht="15">
      <c r="A4585" s="28" t="s">
        <v>36</v>
      </c>
      <c r="B4585" s="61" t="s">
        <v>682</v>
      </c>
      <c r="E4585" s="9" t="s">
        <v>278</v>
      </c>
      <c r="F4585" s="9" t="s">
        <v>278</v>
      </c>
      <c r="G4585" s="9" t="s">
        <v>278</v>
      </c>
      <c r="H4585" s="183">
        <v>384.50000000000364</v>
      </c>
      <c r="I4585" s="9">
        <v>0</v>
      </c>
      <c r="J4585" s="9">
        <v>226.50000000000728</v>
      </c>
      <c r="K4585" s="9">
        <v>254.29999999999563</v>
      </c>
      <c r="L4585" s="9">
        <v>224.99999999999636</v>
      </c>
      <c r="M4585" s="113">
        <v>510.2</v>
      </c>
      <c r="P4585" s="65">
        <f t="shared" si="126"/>
        <v>1600.500000000003</v>
      </c>
      <c r="R4585" t="s">
        <v>280</v>
      </c>
      <c r="U4585" t="s">
        <v>1463</v>
      </c>
    </row>
    <row r="4586" spans="1:21" ht="15">
      <c r="A4586" s="28" t="s">
        <v>38</v>
      </c>
      <c r="B4586" s="61" t="s">
        <v>658</v>
      </c>
      <c r="E4586" s="9" t="s">
        <v>278</v>
      </c>
      <c r="F4586" s="9" t="s">
        <v>278</v>
      </c>
      <c r="G4586" s="9" t="s">
        <v>278</v>
      </c>
      <c r="H4586" s="9">
        <v>276.19999999999527</v>
      </c>
      <c r="I4586" s="9">
        <v>0</v>
      </c>
      <c r="J4586" s="9">
        <v>236.89999999999418</v>
      </c>
      <c r="K4586" s="183">
        <v>494.49999999999636</v>
      </c>
      <c r="L4586" s="9">
        <v>240.00000000000364</v>
      </c>
      <c r="M4586" s="65">
        <v>200.4</v>
      </c>
      <c r="P4586" s="65">
        <f t="shared" si="126"/>
        <v>1447.9999999999895</v>
      </c>
      <c r="R4586" t="s">
        <v>300</v>
      </c>
    </row>
    <row r="4587" spans="1:21" ht="15">
      <c r="A4587" s="28" t="s">
        <v>145</v>
      </c>
      <c r="B4587" s="61" t="s">
        <v>141</v>
      </c>
      <c r="E4587" s="9" t="s">
        <v>278</v>
      </c>
      <c r="F4587" s="9">
        <v>97.5</v>
      </c>
      <c r="G4587" s="9">
        <v>263.14999999999998</v>
      </c>
      <c r="H4587" s="188">
        <v>304.40000000000146</v>
      </c>
      <c r="I4587" s="9">
        <v>0</v>
      </c>
      <c r="J4587" s="9">
        <v>144.99999999999272</v>
      </c>
      <c r="K4587" s="9">
        <v>266.90000000000509</v>
      </c>
      <c r="L4587" s="9">
        <v>361</v>
      </c>
      <c r="M4587" s="65">
        <v>2.4</v>
      </c>
      <c r="P4587" s="65">
        <f t="shared" si="126"/>
        <v>1440.3499999999995</v>
      </c>
      <c r="R4587" t="s">
        <v>293</v>
      </c>
    </row>
    <row r="4588" spans="1:21" ht="15">
      <c r="A4588" s="28" t="s">
        <v>146</v>
      </c>
      <c r="B4588" s="239" t="s">
        <v>1658</v>
      </c>
      <c r="C4588" s="3"/>
      <c r="D4588" s="3"/>
      <c r="E4588" s="9" t="s">
        <v>278</v>
      </c>
      <c r="F4588" s="9" t="s">
        <v>278</v>
      </c>
      <c r="G4588" s="9" t="s">
        <v>278</v>
      </c>
      <c r="H4588" s="9" t="s">
        <v>278</v>
      </c>
      <c r="I4588" s="9">
        <v>0</v>
      </c>
      <c r="J4588" s="188">
        <v>319.59999999999127</v>
      </c>
      <c r="K4588" s="9">
        <v>398.79999999999563</v>
      </c>
      <c r="L4588" s="9">
        <v>204.00000000000728</v>
      </c>
      <c r="M4588" s="114">
        <v>484</v>
      </c>
      <c r="P4588" s="65">
        <f t="shared" si="126"/>
        <v>1406.3999999999942</v>
      </c>
      <c r="R4588" t="s">
        <v>353</v>
      </c>
    </row>
    <row r="4589" spans="1:21" ht="15">
      <c r="A4589" s="28" t="s">
        <v>147</v>
      </c>
      <c r="B4589" s="61" t="s">
        <v>704</v>
      </c>
      <c r="E4589" s="9" t="s">
        <v>278</v>
      </c>
      <c r="F4589" s="9" t="s">
        <v>278</v>
      </c>
      <c r="G4589" s="9" t="s">
        <v>278</v>
      </c>
      <c r="H4589" s="9">
        <v>129.49999999999636</v>
      </c>
      <c r="I4589" s="9">
        <v>0</v>
      </c>
      <c r="J4589" s="9">
        <v>218.89999999999782</v>
      </c>
      <c r="K4589" s="188">
        <v>432.49999999999636</v>
      </c>
      <c r="L4589" s="9">
        <v>326.30000000000291</v>
      </c>
      <c r="M4589" s="65">
        <v>274.10000000000002</v>
      </c>
      <c r="P4589" s="65">
        <f t="shared" si="126"/>
        <v>1381.2999999999934</v>
      </c>
      <c r="R4589" t="s">
        <v>293</v>
      </c>
    </row>
    <row r="4590" spans="1:21" ht="15">
      <c r="A4590" s="28" t="s">
        <v>151</v>
      </c>
      <c r="B4590" s="61" t="s">
        <v>154</v>
      </c>
      <c r="E4590" s="9" t="s">
        <v>278</v>
      </c>
      <c r="F4590" s="9" t="s">
        <v>278</v>
      </c>
      <c r="G4590" s="9">
        <v>305.10000000000002</v>
      </c>
      <c r="H4590" s="9">
        <v>223.10000000000218</v>
      </c>
      <c r="I4590" s="9">
        <v>0</v>
      </c>
      <c r="J4590" s="9">
        <v>201.29999999999563</v>
      </c>
      <c r="K4590" s="9">
        <v>376</v>
      </c>
      <c r="L4590" s="9">
        <v>233.10000000000946</v>
      </c>
      <c r="M4590" s="65">
        <v>3.6</v>
      </c>
      <c r="P4590" s="65">
        <f t="shared" si="126"/>
        <v>1342.2000000000071</v>
      </c>
    </row>
    <row r="4591" spans="1:21" ht="15">
      <c r="A4591" s="28" t="s">
        <v>157</v>
      </c>
      <c r="B4591" s="61" t="s">
        <v>19</v>
      </c>
      <c r="E4591" s="183">
        <v>573.79999999999995</v>
      </c>
      <c r="F4591" s="9">
        <v>141</v>
      </c>
      <c r="G4591" s="9">
        <v>247.4</v>
      </c>
      <c r="H4591" s="9">
        <v>211.69999999999709</v>
      </c>
      <c r="I4591" s="9">
        <v>0</v>
      </c>
      <c r="J4591" s="9">
        <v>144.20000000000073</v>
      </c>
      <c r="K4591" s="9" t="s">
        <v>278</v>
      </c>
      <c r="L4591" s="9" t="s">
        <v>278</v>
      </c>
      <c r="M4591" s="9" t="s">
        <v>278</v>
      </c>
      <c r="P4591" s="65">
        <f t="shared" si="126"/>
        <v>1318.0999999999976</v>
      </c>
      <c r="R4591" t="s">
        <v>300</v>
      </c>
    </row>
    <row r="4592" spans="1:21" ht="15">
      <c r="A4592" s="28" t="s">
        <v>159</v>
      </c>
      <c r="B4592" s="61" t="s">
        <v>144</v>
      </c>
      <c r="E4592" s="9" t="s">
        <v>278</v>
      </c>
      <c r="F4592" s="9">
        <v>302.39999999999998</v>
      </c>
      <c r="G4592" s="9">
        <v>310.8</v>
      </c>
      <c r="H4592" s="9">
        <v>143.30000000000291</v>
      </c>
      <c r="I4592" s="9">
        <v>0</v>
      </c>
      <c r="J4592" s="9">
        <v>249.59999999999491</v>
      </c>
      <c r="K4592" s="9">
        <v>292.60000000000218</v>
      </c>
      <c r="L4592" s="9" t="s">
        <v>278</v>
      </c>
      <c r="M4592" s="9" t="s">
        <v>278</v>
      </c>
      <c r="P4592" s="65">
        <f t="shared" si="126"/>
        <v>1298.7</v>
      </c>
    </row>
    <row r="4593" spans="1:18" ht="15">
      <c r="A4593" s="28" t="s">
        <v>160</v>
      </c>
      <c r="B4593" s="28" t="s">
        <v>638</v>
      </c>
      <c r="E4593" s="9" t="s">
        <v>278</v>
      </c>
      <c r="F4593" s="9" t="s">
        <v>278</v>
      </c>
      <c r="G4593" s="9" t="s">
        <v>278</v>
      </c>
      <c r="H4593" s="9">
        <v>199.50000000000364</v>
      </c>
      <c r="I4593" s="9">
        <v>0</v>
      </c>
      <c r="J4593" s="9">
        <v>240.19999999999345</v>
      </c>
      <c r="K4593" s="188">
        <v>466.09999999999854</v>
      </c>
      <c r="L4593" s="9">
        <v>240.00000000000728</v>
      </c>
      <c r="M4593" s="65">
        <v>138.1</v>
      </c>
      <c r="P4593" s="65">
        <f t="shared" si="126"/>
        <v>1283.9000000000028</v>
      </c>
      <c r="R4593" t="s">
        <v>297</v>
      </c>
    </row>
    <row r="4594" spans="1:18" ht="15">
      <c r="A4594" s="28" t="s">
        <v>161</v>
      </c>
      <c r="B4594" s="61" t="s">
        <v>643</v>
      </c>
      <c r="E4594" s="9" t="s">
        <v>278</v>
      </c>
      <c r="F4594" s="9" t="s">
        <v>278</v>
      </c>
      <c r="G4594" s="9" t="s">
        <v>278</v>
      </c>
      <c r="H4594" s="9">
        <v>251.00000000000364</v>
      </c>
      <c r="I4594" s="9">
        <v>0</v>
      </c>
      <c r="J4594" s="9">
        <v>262.49999999999272</v>
      </c>
      <c r="K4594" s="9">
        <v>243.00000000000182</v>
      </c>
      <c r="L4594" s="9">
        <v>301.79999999999563</v>
      </c>
      <c r="M4594" s="65">
        <v>210.5</v>
      </c>
      <c r="P4594" s="65">
        <f t="shared" si="126"/>
        <v>1268.7999999999938</v>
      </c>
    </row>
    <row r="4595" spans="1:18" ht="15">
      <c r="A4595" s="28" t="s">
        <v>163</v>
      </c>
      <c r="B4595" s="28" t="s">
        <v>633</v>
      </c>
      <c r="E4595" s="9" t="s">
        <v>278</v>
      </c>
      <c r="F4595" s="9" t="s">
        <v>278</v>
      </c>
      <c r="G4595" s="9" t="s">
        <v>278</v>
      </c>
      <c r="H4595" s="9">
        <v>184</v>
      </c>
      <c r="I4595" s="9">
        <v>0</v>
      </c>
      <c r="J4595" s="9">
        <v>25.299999999997453</v>
      </c>
      <c r="K4595" s="9">
        <v>303.49999999999818</v>
      </c>
      <c r="L4595" s="9">
        <v>356.59999999999854</v>
      </c>
      <c r="M4595" s="90">
        <v>379</v>
      </c>
      <c r="P4595" s="65">
        <f t="shared" si="126"/>
        <v>1248.3999999999942</v>
      </c>
      <c r="R4595" t="s">
        <v>287</v>
      </c>
    </row>
    <row r="4596" spans="1:18" ht="15">
      <c r="A4596" s="28" t="s">
        <v>274</v>
      </c>
      <c r="B4596" s="61" t="s">
        <v>6</v>
      </c>
      <c r="E4596" s="9">
        <v>255.65</v>
      </c>
      <c r="F4596" s="188">
        <v>469</v>
      </c>
      <c r="G4596" s="9">
        <v>252.65</v>
      </c>
      <c r="H4596" s="9">
        <v>124.50000000000182</v>
      </c>
      <c r="I4596" s="9">
        <v>0</v>
      </c>
      <c r="J4596" s="9">
        <v>146.5</v>
      </c>
      <c r="K4596" s="9" t="s">
        <v>278</v>
      </c>
      <c r="L4596" s="9" t="s">
        <v>278</v>
      </c>
      <c r="M4596" s="9" t="s">
        <v>278</v>
      </c>
      <c r="P4596" s="65">
        <f t="shared" si="126"/>
        <v>1248.3000000000018</v>
      </c>
      <c r="R4596" t="s">
        <v>284</v>
      </c>
    </row>
    <row r="4597" spans="1:18" ht="15">
      <c r="A4597" s="28" t="s">
        <v>275</v>
      </c>
      <c r="B4597" s="61" t="s">
        <v>39</v>
      </c>
      <c r="E4597" s="9">
        <v>206.8</v>
      </c>
      <c r="F4597" s="9">
        <v>196.5</v>
      </c>
      <c r="G4597" s="9">
        <v>180.4</v>
      </c>
      <c r="H4597" s="9">
        <v>80.799999999999272</v>
      </c>
      <c r="I4597" s="9">
        <v>0</v>
      </c>
      <c r="J4597" s="9">
        <v>189</v>
      </c>
      <c r="K4597" s="9">
        <v>391.50000000000546</v>
      </c>
      <c r="L4597" s="9" t="s">
        <v>278</v>
      </c>
      <c r="M4597" s="9" t="s">
        <v>278</v>
      </c>
      <c r="P4597" s="65">
        <f t="shared" si="126"/>
        <v>1245.0000000000048</v>
      </c>
    </row>
    <row r="4598" spans="1:18" ht="15">
      <c r="A4598" s="28" t="s">
        <v>276</v>
      </c>
      <c r="B4598" s="61" t="s">
        <v>153</v>
      </c>
      <c r="E4598" s="9" t="s">
        <v>278</v>
      </c>
      <c r="F4598" s="9" t="s">
        <v>278</v>
      </c>
      <c r="G4598" s="184">
        <v>477</v>
      </c>
      <c r="H4598" s="9">
        <v>176</v>
      </c>
      <c r="I4598" s="9">
        <v>0</v>
      </c>
      <c r="J4598" s="9">
        <v>136</v>
      </c>
      <c r="K4598" s="9">
        <v>298.00000000000728</v>
      </c>
      <c r="L4598" s="9">
        <v>143.99999999999636</v>
      </c>
      <c r="M4598" s="65">
        <v>0</v>
      </c>
      <c r="P4598" s="65">
        <f t="shared" ref="P4598:P4629" si="127">SUM(E4598:M4598)</f>
        <v>1231.0000000000036</v>
      </c>
      <c r="R4598" t="s">
        <v>282</v>
      </c>
    </row>
    <row r="4599" spans="1:18" ht="15">
      <c r="A4599" s="28" t="s">
        <v>277</v>
      </c>
      <c r="B4599" s="239" t="s">
        <v>1657</v>
      </c>
      <c r="C4599" s="3"/>
      <c r="D4599" s="3"/>
      <c r="E4599" s="9" t="s">
        <v>278</v>
      </c>
      <c r="F4599" s="9" t="s">
        <v>278</v>
      </c>
      <c r="G4599" s="9" t="s">
        <v>278</v>
      </c>
      <c r="H4599" s="9" t="s">
        <v>278</v>
      </c>
      <c r="I4599" s="9">
        <v>0</v>
      </c>
      <c r="J4599" s="9">
        <v>111.39999999999054</v>
      </c>
      <c r="K4599" s="9">
        <v>304.10000000000036</v>
      </c>
      <c r="L4599" s="188">
        <v>460.80000000001019</v>
      </c>
      <c r="M4599" s="65">
        <v>317.89999999999998</v>
      </c>
      <c r="P4599" s="65">
        <f t="shared" si="127"/>
        <v>1194.2000000000012</v>
      </c>
      <c r="R4599" t="s">
        <v>284</v>
      </c>
    </row>
    <row r="4600" spans="1:18" ht="15">
      <c r="A4600" s="28" t="s">
        <v>640</v>
      </c>
      <c r="B4600" s="239" t="s">
        <v>1693</v>
      </c>
      <c r="C4600" s="3"/>
      <c r="D4600" s="3"/>
      <c r="E4600" s="9" t="s">
        <v>278</v>
      </c>
      <c r="F4600" s="9" t="s">
        <v>278</v>
      </c>
      <c r="G4600" s="9" t="s">
        <v>278</v>
      </c>
      <c r="H4600" s="9" t="s">
        <v>278</v>
      </c>
      <c r="I4600" s="9">
        <v>0</v>
      </c>
      <c r="J4600" s="9" t="s">
        <v>278</v>
      </c>
      <c r="K4600" s="9">
        <v>240.00000000000364</v>
      </c>
      <c r="L4600" s="188">
        <v>466.99999999999636</v>
      </c>
      <c r="M4600" s="115">
        <v>476.6</v>
      </c>
      <c r="P4600" s="65">
        <f t="shared" si="127"/>
        <v>1183.5999999999999</v>
      </c>
      <c r="R4600" t="s">
        <v>3455</v>
      </c>
    </row>
    <row r="4601" spans="1:18" ht="15">
      <c r="A4601" s="28" t="s">
        <v>641</v>
      </c>
      <c r="B4601" s="61" t="s">
        <v>654</v>
      </c>
      <c r="E4601" s="9" t="s">
        <v>278</v>
      </c>
      <c r="F4601" s="9" t="s">
        <v>278</v>
      </c>
      <c r="G4601" s="9" t="s">
        <v>278</v>
      </c>
      <c r="H4601" s="9">
        <v>166.79999999999563</v>
      </c>
      <c r="I4601" s="9">
        <v>0</v>
      </c>
      <c r="J4601" s="9">
        <v>208.20000000000437</v>
      </c>
      <c r="K4601" s="9">
        <v>250.50000000000364</v>
      </c>
      <c r="L4601" s="9">
        <v>335.30000000000291</v>
      </c>
      <c r="M4601" s="65">
        <v>206.5</v>
      </c>
      <c r="P4601" s="65">
        <f t="shared" si="127"/>
        <v>1167.3000000000065</v>
      </c>
    </row>
    <row r="4602" spans="1:18" ht="15">
      <c r="A4602" s="28" t="s">
        <v>642</v>
      </c>
      <c r="B4602" s="61" t="s">
        <v>694</v>
      </c>
      <c r="E4602" s="9" t="s">
        <v>278</v>
      </c>
      <c r="F4602" s="9" t="s">
        <v>278</v>
      </c>
      <c r="G4602" s="9" t="s">
        <v>278</v>
      </c>
      <c r="H4602" s="9">
        <v>189.79999999999563</v>
      </c>
      <c r="I4602" s="9">
        <v>0</v>
      </c>
      <c r="J4602" s="9">
        <v>108.299999999992</v>
      </c>
      <c r="K4602" s="9">
        <v>258.99999999999272</v>
      </c>
      <c r="L4602" s="9">
        <v>328.79999999999927</v>
      </c>
      <c r="M4602" s="65">
        <v>265</v>
      </c>
      <c r="P4602" s="65">
        <f t="shared" si="127"/>
        <v>1150.8999999999796</v>
      </c>
    </row>
    <row r="4603" spans="1:18" ht="15">
      <c r="A4603" s="28" t="s">
        <v>644</v>
      </c>
      <c r="B4603" s="178" t="s">
        <v>1333</v>
      </c>
      <c r="C4603" s="3"/>
      <c r="D4603" s="3"/>
      <c r="E4603" s="9" t="s">
        <v>278</v>
      </c>
      <c r="F4603" s="9" t="s">
        <v>278</v>
      </c>
      <c r="G4603" s="9" t="s">
        <v>278</v>
      </c>
      <c r="H4603" s="9" t="s">
        <v>278</v>
      </c>
      <c r="I4603" s="9">
        <v>0</v>
      </c>
      <c r="J4603" s="9">
        <v>221.49999999999818</v>
      </c>
      <c r="K4603" s="188">
        <v>478.5</v>
      </c>
      <c r="L4603" s="9">
        <v>324.79999999999563</v>
      </c>
      <c r="M4603" s="65">
        <v>123</v>
      </c>
      <c r="P4603" s="65">
        <f t="shared" si="127"/>
        <v>1147.7999999999938</v>
      </c>
      <c r="R4603" t="s">
        <v>283</v>
      </c>
    </row>
    <row r="4604" spans="1:18" ht="15">
      <c r="A4604" s="28" t="s">
        <v>650</v>
      </c>
      <c r="B4604" s="61" t="s">
        <v>651</v>
      </c>
      <c r="E4604" s="9" t="s">
        <v>278</v>
      </c>
      <c r="F4604" s="9" t="s">
        <v>278</v>
      </c>
      <c r="G4604" s="9" t="s">
        <v>278</v>
      </c>
      <c r="H4604" s="9">
        <v>138.79999999999563</v>
      </c>
      <c r="I4604" s="9">
        <v>0</v>
      </c>
      <c r="J4604" s="9">
        <v>291.50000000000728</v>
      </c>
      <c r="K4604" s="9">
        <v>336.40000000000146</v>
      </c>
      <c r="L4604" s="9">
        <v>321.00000000000364</v>
      </c>
      <c r="M4604" s="65">
        <v>51.5</v>
      </c>
      <c r="P4604" s="65">
        <f t="shared" si="127"/>
        <v>1139.200000000008</v>
      </c>
    </row>
    <row r="4605" spans="1:18" ht="15">
      <c r="A4605" s="28" t="s">
        <v>652</v>
      </c>
      <c r="B4605" s="61" t="s">
        <v>700</v>
      </c>
      <c r="E4605" s="9" t="s">
        <v>278</v>
      </c>
      <c r="F4605" s="9" t="s">
        <v>278</v>
      </c>
      <c r="G4605" s="9" t="s">
        <v>278</v>
      </c>
      <c r="H4605" s="188">
        <v>324.84999999999854</v>
      </c>
      <c r="I4605" s="9">
        <v>0</v>
      </c>
      <c r="J4605" s="9">
        <v>145.90000000000146</v>
      </c>
      <c r="K4605" s="9">
        <v>131.99999999999818</v>
      </c>
      <c r="L4605" s="9">
        <v>312.89999999999782</v>
      </c>
      <c r="M4605" s="65">
        <v>209.7</v>
      </c>
      <c r="P4605" s="65">
        <f t="shared" si="127"/>
        <v>1125.349999999996</v>
      </c>
      <c r="R4605" t="s">
        <v>288</v>
      </c>
    </row>
    <row r="4606" spans="1:18" ht="15">
      <c r="A4606" s="28" t="s">
        <v>655</v>
      </c>
      <c r="B4606" s="239" t="s">
        <v>1661</v>
      </c>
      <c r="C4606" s="3"/>
      <c r="D4606" s="3"/>
      <c r="E4606" s="9" t="s">
        <v>278</v>
      </c>
      <c r="F4606" s="9" t="s">
        <v>278</v>
      </c>
      <c r="G4606" s="9" t="s">
        <v>278</v>
      </c>
      <c r="H4606" s="9" t="s">
        <v>278</v>
      </c>
      <c r="I4606" s="9">
        <v>0</v>
      </c>
      <c r="J4606" s="9">
        <v>148.20000000000073</v>
      </c>
      <c r="K4606" s="188">
        <v>456.59999999998763</v>
      </c>
      <c r="L4606" s="9">
        <v>317.80000000000655</v>
      </c>
      <c r="M4606" s="65">
        <v>183.8</v>
      </c>
      <c r="P4606" s="65">
        <f t="shared" si="127"/>
        <v>1106.3999999999949</v>
      </c>
      <c r="R4606" t="s">
        <v>292</v>
      </c>
    </row>
    <row r="4607" spans="1:18" ht="15">
      <c r="A4607" s="28" t="s">
        <v>656</v>
      </c>
      <c r="B4607" s="239" t="s">
        <v>1671</v>
      </c>
      <c r="C4607" s="3"/>
      <c r="D4607" s="3"/>
      <c r="E4607" s="9" t="s">
        <v>278</v>
      </c>
      <c r="F4607" s="9" t="s">
        <v>278</v>
      </c>
      <c r="G4607" s="9" t="s">
        <v>278</v>
      </c>
      <c r="H4607" s="9" t="s">
        <v>278</v>
      </c>
      <c r="I4607" s="9">
        <v>0</v>
      </c>
      <c r="J4607" s="9" t="s">
        <v>278</v>
      </c>
      <c r="K4607" s="188">
        <v>448.99999999999818</v>
      </c>
      <c r="L4607" s="9">
        <v>285.30000000000655</v>
      </c>
      <c r="M4607" s="90">
        <v>361.8</v>
      </c>
      <c r="P4607" s="65">
        <f t="shared" si="127"/>
        <v>1096.1000000000047</v>
      </c>
      <c r="R4607" t="s">
        <v>322</v>
      </c>
    </row>
    <row r="4608" spans="1:18" ht="15">
      <c r="A4608" s="28" t="s">
        <v>659</v>
      </c>
      <c r="B4608" s="239" t="s">
        <v>1649</v>
      </c>
      <c r="C4608" s="3"/>
      <c r="D4608" s="3"/>
      <c r="E4608" s="9" t="s">
        <v>278</v>
      </c>
      <c r="F4608" s="9" t="s">
        <v>278</v>
      </c>
      <c r="G4608" s="9" t="s">
        <v>278</v>
      </c>
      <c r="H4608" s="9" t="s">
        <v>278</v>
      </c>
      <c r="I4608" s="9">
        <v>0</v>
      </c>
      <c r="J4608" s="9">
        <v>201.49999999999272</v>
      </c>
      <c r="K4608" s="9">
        <v>401.80000000000655</v>
      </c>
      <c r="L4608" s="9">
        <v>236.69999999998981</v>
      </c>
      <c r="M4608" s="65">
        <v>251.9</v>
      </c>
      <c r="P4608" s="65">
        <f t="shared" si="127"/>
        <v>1091.8999999999892</v>
      </c>
    </row>
    <row r="4609" spans="1:21" ht="15">
      <c r="A4609" s="28" t="s">
        <v>661</v>
      </c>
      <c r="B4609" s="61" t="s">
        <v>668</v>
      </c>
      <c r="E4609" s="9" t="s">
        <v>278</v>
      </c>
      <c r="F4609" s="9" t="s">
        <v>278</v>
      </c>
      <c r="G4609" s="9" t="s">
        <v>278</v>
      </c>
      <c r="H4609" s="9">
        <v>248.24999999999818</v>
      </c>
      <c r="I4609" s="9">
        <v>0</v>
      </c>
      <c r="J4609" s="9">
        <v>233.60000000000582</v>
      </c>
      <c r="K4609" s="9">
        <v>325.50000000000546</v>
      </c>
      <c r="L4609" s="9">
        <v>232.19999999999709</v>
      </c>
      <c r="M4609" s="65">
        <v>49</v>
      </c>
      <c r="P4609" s="65">
        <f t="shared" si="127"/>
        <v>1088.5500000000065</v>
      </c>
    </row>
    <row r="4610" spans="1:21" ht="15">
      <c r="A4610" s="28" t="s">
        <v>666</v>
      </c>
      <c r="B4610" s="61" t="s">
        <v>683</v>
      </c>
      <c r="E4610" s="9" t="s">
        <v>278</v>
      </c>
      <c r="F4610" s="9" t="s">
        <v>278</v>
      </c>
      <c r="G4610" s="9" t="s">
        <v>278</v>
      </c>
      <c r="H4610" s="9">
        <v>160.99999999999636</v>
      </c>
      <c r="I4610" s="9">
        <v>0</v>
      </c>
      <c r="J4610" s="9">
        <v>182.700000000008</v>
      </c>
      <c r="K4610" s="188">
        <v>467.200000000008</v>
      </c>
      <c r="L4610" s="9">
        <v>273.90000000000509</v>
      </c>
      <c r="M4610" s="65">
        <v>1.4</v>
      </c>
      <c r="P4610" s="65">
        <f t="shared" si="127"/>
        <v>1086.2000000000176</v>
      </c>
      <c r="R4610" t="s">
        <v>284</v>
      </c>
    </row>
    <row r="4611" spans="1:21" ht="15">
      <c r="A4611" s="28" t="s">
        <v>670</v>
      </c>
      <c r="B4611" s="61" t="s">
        <v>653</v>
      </c>
      <c r="E4611" s="9" t="s">
        <v>278</v>
      </c>
      <c r="F4611" s="9" t="s">
        <v>278</v>
      </c>
      <c r="G4611" s="9" t="s">
        <v>278</v>
      </c>
      <c r="H4611" s="9">
        <v>128.49999999999636</v>
      </c>
      <c r="I4611" s="9">
        <v>0</v>
      </c>
      <c r="J4611" s="185">
        <v>403.70000000000073</v>
      </c>
      <c r="K4611" s="9">
        <v>240.5</v>
      </c>
      <c r="L4611" s="9">
        <v>259.50000000000728</v>
      </c>
      <c r="M4611" s="65">
        <v>33.599999999999994</v>
      </c>
      <c r="P4611" s="65">
        <f t="shared" si="127"/>
        <v>1065.8000000000043</v>
      </c>
      <c r="R4611" t="s">
        <v>281</v>
      </c>
      <c r="U4611" t="s">
        <v>1463</v>
      </c>
    </row>
    <row r="4612" spans="1:21" ht="15">
      <c r="A4612" s="28" t="s">
        <v>671</v>
      </c>
      <c r="B4612" s="61" t="s">
        <v>662</v>
      </c>
      <c r="E4612" s="9" t="s">
        <v>278</v>
      </c>
      <c r="F4612" s="9" t="s">
        <v>278</v>
      </c>
      <c r="G4612" s="9" t="s">
        <v>278</v>
      </c>
      <c r="H4612" s="9">
        <v>226</v>
      </c>
      <c r="I4612" s="9">
        <v>0</v>
      </c>
      <c r="J4612" s="9">
        <v>100.5</v>
      </c>
      <c r="K4612" s="9">
        <v>373</v>
      </c>
      <c r="L4612" s="9">
        <v>264.50000000000728</v>
      </c>
      <c r="M4612" s="65">
        <v>79.8</v>
      </c>
      <c r="P4612" s="65">
        <f t="shared" si="127"/>
        <v>1043.8000000000072</v>
      </c>
    </row>
    <row r="4613" spans="1:21" ht="15">
      <c r="A4613" s="28" t="s">
        <v>672</v>
      </c>
      <c r="B4613" s="61" t="s">
        <v>35</v>
      </c>
      <c r="E4613" s="9">
        <v>216</v>
      </c>
      <c r="F4613" s="9">
        <v>316.39999999999998</v>
      </c>
      <c r="G4613" s="9">
        <v>277</v>
      </c>
      <c r="H4613" s="9">
        <v>216.00000000000364</v>
      </c>
      <c r="I4613" s="9">
        <v>0</v>
      </c>
      <c r="J4613" s="9" t="s">
        <v>278</v>
      </c>
      <c r="K4613" s="9" t="s">
        <v>278</v>
      </c>
      <c r="L4613" s="9" t="s">
        <v>278</v>
      </c>
      <c r="M4613" s="9" t="s">
        <v>278</v>
      </c>
      <c r="P4613" s="65">
        <f t="shared" si="127"/>
        <v>1025.4000000000037</v>
      </c>
    </row>
    <row r="4614" spans="1:21" ht="15">
      <c r="A4614" s="28" t="s">
        <v>677</v>
      </c>
      <c r="B4614" s="61" t="s">
        <v>667</v>
      </c>
      <c r="E4614" s="9" t="s">
        <v>278</v>
      </c>
      <c r="F4614" s="9" t="s">
        <v>278</v>
      </c>
      <c r="G4614" s="9" t="s">
        <v>278</v>
      </c>
      <c r="H4614" s="9">
        <v>128.00000000000364</v>
      </c>
      <c r="I4614" s="9">
        <v>0</v>
      </c>
      <c r="J4614" s="9">
        <v>157.20000000000437</v>
      </c>
      <c r="K4614" s="9">
        <v>256.5</v>
      </c>
      <c r="L4614" s="9">
        <v>274.79999999999563</v>
      </c>
      <c r="M4614" s="65">
        <v>203.7</v>
      </c>
      <c r="P4614" s="65">
        <f t="shared" si="127"/>
        <v>1020.2000000000037</v>
      </c>
    </row>
    <row r="4615" spans="1:21" ht="15">
      <c r="A4615" s="28" t="s">
        <v>685</v>
      </c>
      <c r="B4615" s="61" t="s">
        <v>660</v>
      </c>
      <c r="E4615" s="9" t="s">
        <v>278</v>
      </c>
      <c r="F4615" s="9" t="s">
        <v>278</v>
      </c>
      <c r="G4615" s="9" t="s">
        <v>278</v>
      </c>
      <c r="H4615" s="9">
        <v>196.65000000000146</v>
      </c>
      <c r="I4615" s="9">
        <v>0</v>
      </c>
      <c r="J4615" s="9">
        <v>164.89999999999964</v>
      </c>
      <c r="K4615" s="9">
        <v>393</v>
      </c>
      <c r="L4615" s="9">
        <v>254.69999999999891</v>
      </c>
      <c r="M4615" s="9" t="s">
        <v>278</v>
      </c>
      <c r="P4615" s="65">
        <f t="shared" si="127"/>
        <v>1009.25</v>
      </c>
    </row>
    <row r="4616" spans="1:21" ht="15">
      <c r="A4616" s="28" t="s">
        <v>689</v>
      </c>
      <c r="B4616" s="28" t="s">
        <v>639</v>
      </c>
      <c r="E4616" s="9" t="s">
        <v>278</v>
      </c>
      <c r="F4616" s="9" t="s">
        <v>278</v>
      </c>
      <c r="G4616" s="9" t="s">
        <v>278</v>
      </c>
      <c r="H4616" s="9">
        <v>154.20000000000437</v>
      </c>
      <c r="I4616" s="9">
        <v>0</v>
      </c>
      <c r="J4616" s="9">
        <v>177.39999999999782</v>
      </c>
      <c r="K4616" s="9">
        <v>301.50000000000364</v>
      </c>
      <c r="L4616" s="9">
        <v>322.10000000000582</v>
      </c>
      <c r="M4616" s="9" t="s">
        <v>278</v>
      </c>
      <c r="P4616" s="65">
        <f t="shared" si="127"/>
        <v>955.20000000001164</v>
      </c>
    </row>
    <row r="4617" spans="1:21" ht="15">
      <c r="A4617" s="28" t="s">
        <v>690</v>
      </c>
      <c r="B4617" s="61" t="s">
        <v>669</v>
      </c>
      <c r="E4617" s="9" t="s">
        <v>278</v>
      </c>
      <c r="F4617" s="9" t="s">
        <v>278</v>
      </c>
      <c r="G4617" s="9" t="s">
        <v>278</v>
      </c>
      <c r="H4617" s="9">
        <v>52.499999999998181</v>
      </c>
      <c r="I4617" s="9">
        <v>0</v>
      </c>
      <c r="J4617" s="9">
        <v>99.500000000003638</v>
      </c>
      <c r="K4617" s="9">
        <v>296.60000000000218</v>
      </c>
      <c r="L4617" s="9">
        <v>357.50000000000182</v>
      </c>
      <c r="M4617" s="65">
        <v>144.80000000000001</v>
      </c>
      <c r="P4617" s="65">
        <f t="shared" si="127"/>
        <v>950.90000000000578</v>
      </c>
    </row>
    <row r="4618" spans="1:21" ht="15">
      <c r="A4618" s="28" t="s">
        <v>691</v>
      </c>
      <c r="B4618" s="178" t="s">
        <v>1343</v>
      </c>
      <c r="C4618" s="3"/>
      <c r="D4618" s="3"/>
      <c r="E4618" s="9" t="s">
        <v>278</v>
      </c>
      <c r="F4618" s="9" t="s">
        <v>278</v>
      </c>
      <c r="G4618" s="9" t="s">
        <v>278</v>
      </c>
      <c r="H4618" s="9" t="s">
        <v>278</v>
      </c>
      <c r="I4618" s="9">
        <v>0</v>
      </c>
      <c r="J4618" s="9">
        <v>126.49999999999636</v>
      </c>
      <c r="K4618" s="9">
        <v>239.00000000000364</v>
      </c>
      <c r="L4618" s="9">
        <v>275.20000000000073</v>
      </c>
      <c r="M4618" s="65">
        <v>304.3</v>
      </c>
      <c r="P4618" s="65">
        <f t="shared" si="127"/>
        <v>945.00000000000068</v>
      </c>
    </row>
    <row r="4619" spans="1:21" ht="15">
      <c r="A4619" s="28" t="s">
        <v>697</v>
      </c>
      <c r="B4619" s="61" t="s">
        <v>686</v>
      </c>
      <c r="E4619" s="9" t="s">
        <v>278</v>
      </c>
      <c r="F4619" s="9" t="s">
        <v>278</v>
      </c>
      <c r="G4619" s="9" t="s">
        <v>278</v>
      </c>
      <c r="H4619" s="9">
        <v>234.49999999999636</v>
      </c>
      <c r="I4619" s="9">
        <v>0</v>
      </c>
      <c r="J4619" s="9">
        <v>152</v>
      </c>
      <c r="K4619" s="9">
        <v>250.29999999999745</v>
      </c>
      <c r="L4619" s="9">
        <v>144.00000000000364</v>
      </c>
      <c r="M4619" s="65">
        <v>161.5</v>
      </c>
      <c r="P4619" s="65">
        <f t="shared" si="127"/>
        <v>942.29999999999745</v>
      </c>
    </row>
    <row r="4620" spans="1:21" ht="15">
      <c r="A4620" s="28" t="s">
        <v>698</v>
      </c>
      <c r="B4620" s="239" t="s">
        <v>1666</v>
      </c>
      <c r="C4620" s="3"/>
      <c r="D4620" s="3"/>
      <c r="E4620" s="9" t="s">
        <v>278</v>
      </c>
      <c r="F4620" s="9" t="s">
        <v>278</v>
      </c>
      <c r="G4620" s="9" t="s">
        <v>278</v>
      </c>
      <c r="H4620" s="9" t="s">
        <v>278</v>
      </c>
      <c r="I4620" s="9">
        <v>0</v>
      </c>
      <c r="J4620" s="9" t="s">
        <v>278</v>
      </c>
      <c r="K4620" s="9">
        <v>427.30000000000655</v>
      </c>
      <c r="L4620" s="9">
        <v>257.09999999999491</v>
      </c>
      <c r="M4620" s="65">
        <v>238.1</v>
      </c>
      <c r="P4620" s="65">
        <f t="shared" si="127"/>
        <v>922.50000000000148</v>
      </c>
    </row>
    <row r="4621" spans="1:21" ht="15">
      <c r="A4621" s="28" t="s">
        <v>699</v>
      </c>
      <c r="B4621" s="178" t="s">
        <v>1345</v>
      </c>
      <c r="C4621" s="3"/>
      <c r="D4621" s="3"/>
      <c r="E4621" s="9" t="s">
        <v>278</v>
      </c>
      <c r="F4621" s="9" t="s">
        <v>278</v>
      </c>
      <c r="G4621" s="9" t="s">
        <v>278</v>
      </c>
      <c r="H4621" s="9" t="s">
        <v>278</v>
      </c>
      <c r="I4621" s="9">
        <v>0</v>
      </c>
      <c r="J4621" s="9">
        <v>266.200000000008</v>
      </c>
      <c r="K4621" s="9">
        <v>281.99999999999272</v>
      </c>
      <c r="L4621" s="9">
        <v>202.49999999999636</v>
      </c>
      <c r="M4621" s="65">
        <v>153.9</v>
      </c>
      <c r="P4621" s="65">
        <f t="shared" si="127"/>
        <v>904.59999999999707</v>
      </c>
    </row>
    <row r="4622" spans="1:21" ht="15">
      <c r="A4622" s="28" t="s">
        <v>701</v>
      </c>
      <c r="B4622" s="178" t="s">
        <v>1337</v>
      </c>
      <c r="C4622" s="3"/>
      <c r="D4622" s="3"/>
      <c r="E4622" s="9" t="s">
        <v>278</v>
      </c>
      <c r="F4622" s="9" t="s">
        <v>278</v>
      </c>
      <c r="G4622" s="9" t="s">
        <v>278</v>
      </c>
      <c r="H4622" s="9" t="s">
        <v>278</v>
      </c>
      <c r="I4622" s="9">
        <v>0</v>
      </c>
      <c r="J4622" s="188">
        <v>306.29999999998836</v>
      </c>
      <c r="K4622" s="9">
        <v>180</v>
      </c>
      <c r="L4622" s="9">
        <v>271.20000000000437</v>
      </c>
      <c r="M4622" s="65">
        <v>143</v>
      </c>
      <c r="P4622" s="65">
        <f t="shared" si="127"/>
        <v>900.49999999999272</v>
      </c>
      <c r="R4622" t="s">
        <v>287</v>
      </c>
    </row>
    <row r="4623" spans="1:21" ht="15">
      <c r="A4623" s="28" t="s">
        <v>702</v>
      </c>
      <c r="B4623" s="61" t="s">
        <v>156</v>
      </c>
      <c r="E4623" s="9" t="s">
        <v>278</v>
      </c>
      <c r="F4623" s="9" t="s">
        <v>278</v>
      </c>
      <c r="G4623" s="188">
        <v>411.15</v>
      </c>
      <c r="H4623" s="9">
        <v>162.49999999999636</v>
      </c>
      <c r="I4623" s="9">
        <v>0</v>
      </c>
      <c r="J4623" s="9">
        <v>131</v>
      </c>
      <c r="K4623" s="9">
        <v>190.29999999999745</v>
      </c>
      <c r="L4623" s="9" t="s">
        <v>278</v>
      </c>
      <c r="M4623" s="9" t="s">
        <v>278</v>
      </c>
      <c r="P4623" s="65">
        <f t="shared" si="127"/>
        <v>894.94999999999379</v>
      </c>
      <c r="R4623" t="s">
        <v>297</v>
      </c>
    </row>
    <row r="4624" spans="1:21" ht="15">
      <c r="A4624" s="28" t="s">
        <v>703</v>
      </c>
      <c r="B4624" s="178" t="s">
        <v>1348</v>
      </c>
      <c r="C4624" s="3"/>
      <c r="D4624" s="3"/>
      <c r="E4624" s="9" t="s">
        <v>278</v>
      </c>
      <c r="F4624" s="9" t="s">
        <v>278</v>
      </c>
      <c r="G4624" s="9" t="s">
        <v>278</v>
      </c>
      <c r="H4624" s="9" t="s">
        <v>278</v>
      </c>
      <c r="I4624" s="9">
        <v>0</v>
      </c>
      <c r="J4624" s="188">
        <v>313.90000000000146</v>
      </c>
      <c r="K4624" s="9">
        <v>180</v>
      </c>
      <c r="L4624" s="9">
        <v>190.50000000000728</v>
      </c>
      <c r="M4624" s="65">
        <v>206</v>
      </c>
      <c r="P4624" s="65">
        <f t="shared" si="127"/>
        <v>890.40000000000873</v>
      </c>
      <c r="R4624" t="s">
        <v>284</v>
      </c>
    </row>
    <row r="4625" spans="1:21" ht="15">
      <c r="A4625" s="28" t="s">
        <v>706</v>
      </c>
      <c r="B4625" s="61" t="s">
        <v>178</v>
      </c>
      <c r="E4625" s="188">
        <v>436.65</v>
      </c>
      <c r="F4625" s="188">
        <v>446.9</v>
      </c>
      <c r="G4625" s="9" t="s">
        <v>278</v>
      </c>
      <c r="H4625" s="9" t="s">
        <v>278</v>
      </c>
      <c r="I4625" s="9">
        <v>0</v>
      </c>
      <c r="J4625" s="9" t="s">
        <v>278</v>
      </c>
      <c r="K4625" s="9" t="s">
        <v>278</v>
      </c>
      <c r="L4625" s="9" t="s">
        <v>278</v>
      </c>
      <c r="M4625" s="9" t="s">
        <v>278</v>
      </c>
      <c r="P4625" s="65">
        <f t="shared" si="127"/>
        <v>883.55</v>
      </c>
      <c r="R4625" t="s">
        <v>311</v>
      </c>
    </row>
    <row r="4626" spans="1:21" ht="15">
      <c r="A4626" s="28" t="s">
        <v>775</v>
      </c>
      <c r="B4626" s="178" t="s">
        <v>1346</v>
      </c>
      <c r="C4626" s="3"/>
      <c r="D4626" s="3"/>
      <c r="E4626" s="9" t="s">
        <v>278</v>
      </c>
      <c r="F4626" s="9" t="s">
        <v>278</v>
      </c>
      <c r="G4626" s="9" t="s">
        <v>278</v>
      </c>
      <c r="H4626" s="9" t="s">
        <v>278</v>
      </c>
      <c r="I4626" s="9">
        <v>0</v>
      </c>
      <c r="J4626" s="188">
        <v>311.19999999999345</v>
      </c>
      <c r="K4626" s="9">
        <v>190.49999999999636</v>
      </c>
      <c r="L4626" s="9">
        <v>368</v>
      </c>
      <c r="M4626" s="65">
        <v>4.8</v>
      </c>
      <c r="P4626" s="65">
        <f t="shared" si="127"/>
        <v>874.49999999998977</v>
      </c>
      <c r="R4626" t="s">
        <v>297</v>
      </c>
    </row>
    <row r="4627" spans="1:21" ht="15">
      <c r="A4627" s="28" t="s">
        <v>776</v>
      </c>
      <c r="B4627" s="61" t="s">
        <v>4</v>
      </c>
      <c r="E4627" s="9">
        <v>259.2</v>
      </c>
      <c r="F4627" s="9">
        <v>52.5</v>
      </c>
      <c r="G4627" s="188">
        <v>425.6</v>
      </c>
      <c r="H4627" s="9">
        <v>135.59999999999854</v>
      </c>
      <c r="I4627" s="9">
        <v>0</v>
      </c>
      <c r="J4627" s="9" t="s">
        <v>278</v>
      </c>
      <c r="K4627" s="9" t="s">
        <v>278</v>
      </c>
      <c r="L4627" s="9" t="s">
        <v>278</v>
      </c>
      <c r="M4627" s="9" t="s">
        <v>278</v>
      </c>
      <c r="P4627" s="65">
        <f t="shared" si="127"/>
        <v>872.8999999999985</v>
      </c>
      <c r="R4627" t="s">
        <v>284</v>
      </c>
    </row>
    <row r="4628" spans="1:21" ht="15">
      <c r="A4628" s="28" t="s">
        <v>777</v>
      </c>
      <c r="B4628" s="178" t="s">
        <v>1342</v>
      </c>
      <c r="C4628" s="3"/>
      <c r="D4628" s="3"/>
      <c r="E4628" s="9" t="s">
        <v>278</v>
      </c>
      <c r="F4628" s="9" t="s">
        <v>278</v>
      </c>
      <c r="G4628" s="9" t="s">
        <v>278</v>
      </c>
      <c r="H4628" s="9" t="s">
        <v>278</v>
      </c>
      <c r="I4628" s="9">
        <v>0</v>
      </c>
      <c r="J4628" s="184">
        <v>357</v>
      </c>
      <c r="K4628" s="9">
        <v>318.799999999992</v>
      </c>
      <c r="L4628" s="9">
        <v>189.00000000000728</v>
      </c>
      <c r="M4628" s="65">
        <v>0</v>
      </c>
      <c r="P4628" s="65">
        <f t="shared" si="127"/>
        <v>864.79999999999927</v>
      </c>
      <c r="R4628" t="s">
        <v>282</v>
      </c>
    </row>
    <row r="4629" spans="1:21" ht="15">
      <c r="A4629" s="28" t="s">
        <v>778</v>
      </c>
      <c r="B4629" s="239" t="s">
        <v>1668</v>
      </c>
      <c r="C4629" s="3"/>
      <c r="D4629" s="3"/>
      <c r="E4629" s="9" t="s">
        <v>278</v>
      </c>
      <c r="F4629" s="9" t="s">
        <v>278</v>
      </c>
      <c r="G4629" s="9" t="s">
        <v>278</v>
      </c>
      <c r="H4629" s="9" t="s">
        <v>278</v>
      </c>
      <c r="I4629" s="9">
        <v>0</v>
      </c>
      <c r="J4629" s="9" t="s">
        <v>278</v>
      </c>
      <c r="K4629" s="9">
        <v>411.09999999999854</v>
      </c>
      <c r="L4629" s="9">
        <v>206.99999999999636</v>
      </c>
      <c r="M4629" s="65">
        <v>234.7</v>
      </c>
      <c r="P4629" s="65">
        <f t="shared" si="127"/>
        <v>852.79999999999495</v>
      </c>
    </row>
    <row r="4630" spans="1:21" ht="15">
      <c r="A4630" s="28" t="s">
        <v>779</v>
      </c>
      <c r="B4630" s="239" t="s">
        <v>1655</v>
      </c>
      <c r="C4630" s="3"/>
      <c r="D4630" s="3"/>
      <c r="E4630" s="9" t="s">
        <v>278</v>
      </c>
      <c r="F4630" s="9" t="s">
        <v>278</v>
      </c>
      <c r="G4630" s="9" t="s">
        <v>278</v>
      </c>
      <c r="H4630" s="9" t="s">
        <v>278</v>
      </c>
      <c r="I4630" s="9">
        <v>0</v>
      </c>
      <c r="J4630" s="9">
        <v>172.89999999999782</v>
      </c>
      <c r="K4630" s="9">
        <v>250.50000000000728</v>
      </c>
      <c r="L4630" s="9">
        <v>259.79999999999563</v>
      </c>
      <c r="M4630" s="65">
        <v>163.30000000000001</v>
      </c>
      <c r="P4630" s="65">
        <f t="shared" ref="P4630:P4661" si="128">SUM(E4630:M4630)</f>
        <v>846.50000000000068</v>
      </c>
    </row>
    <row r="4631" spans="1:21" ht="15">
      <c r="A4631" s="28" t="s">
        <v>780</v>
      </c>
      <c r="B4631" s="178" t="s">
        <v>1341</v>
      </c>
      <c r="C4631" s="3"/>
      <c r="D4631" s="3"/>
      <c r="E4631" s="9" t="s">
        <v>278</v>
      </c>
      <c r="F4631" s="9" t="s">
        <v>278</v>
      </c>
      <c r="G4631" s="9" t="s">
        <v>278</v>
      </c>
      <c r="H4631" s="9" t="s">
        <v>278</v>
      </c>
      <c r="I4631" s="9">
        <v>0</v>
      </c>
      <c r="J4631" s="9">
        <v>168.59999999999854</v>
      </c>
      <c r="K4631" s="9">
        <v>389.49999999999636</v>
      </c>
      <c r="L4631" s="9">
        <v>281.70000000001164</v>
      </c>
      <c r="M4631" s="9" t="s">
        <v>278</v>
      </c>
      <c r="P4631" s="65">
        <f t="shared" si="128"/>
        <v>839.80000000000655</v>
      </c>
    </row>
    <row r="4632" spans="1:21" ht="15">
      <c r="A4632" s="28" t="s">
        <v>781</v>
      </c>
      <c r="B4632" s="61" t="s">
        <v>675</v>
      </c>
      <c r="E4632" s="9" t="s">
        <v>278</v>
      </c>
      <c r="F4632" s="9" t="s">
        <v>278</v>
      </c>
      <c r="G4632" s="9" t="s">
        <v>278</v>
      </c>
      <c r="H4632" s="9">
        <v>91</v>
      </c>
      <c r="I4632" s="9">
        <v>0</v>
      </c>
      <c r="J4632" s="9">
        <v>138.59999999999854</v>
      </c>
      <c r="K4632" s="9">
        <v>231.50000000000364</v>
      </c>
      <c r="L4632" s="9">
        <v>226.80000000000291</v>
      </c>
      <c r="M4632" s="65">
        <v>151.5</v>
      </c>
      <c r="P4632" s="65">
        <f t="shared" si="128"/>
        <v>839.40000000000509</v>
      </c>
      <c r="T4632" s="233"/>
    </row>
    <row r="4633" spans="1:21" ht="15">
      <c r="A4633" s="28" t="s">
        <v>782</v>
      </c>
      <c r="B4633" s="190" t="s">
        <v>1351</v>
      </c>
      <c r="C4633" s="3"/>
      <c r="D4633" s="3"/>
      <c r="E4633" s="9" t="s">
        <v>278</v>
      </c>
      <c r="F4633" s="9" t="s">
        <v>278</v>
      </c>
      <c r="G4633" s="9" t="s">
        <v>278</v>
      </c>
      <c r="H4633" s="9" t="s">
        <v>278</v>
      </c>
      <c r="I4633" s="9">
        <v>0</v>
      </c>
      <c r="J4633" s="9">
        <v>152.00000000000728</v>
      </c>
      <c r="K4633" s="9">
        <v>240.50000000000728</v>
      </c>
      <c r="L4633" s="9">
        <v>284.40000000000509</v>
      </c>
      <c r="M4633" s="65">
        <v>140</v>
      </c>
      <c r="P4633" s="65">
        <f t="shared" si="128"/>
        <v>816.90000000001965</v>
      </c>
    </row>
    <row r="4634" spans="1:21" ht="15">
      <c r="A4634" s="28" t="s">
        <v>783</v>
      </c>
      <c r="B4634" s="61" t="s">
        <v>2193</v>
      </c>
      <c r="C4634" s="3"/>
      <c r="D4634" s="3"/>
      <c r="E4634" s="9" t="s">
        <v>278</v>
      </c>
      <c r="F4634" s="9" t="s">
        <v>278</v>
      </c>
      <c r="G4634" s="9" t="s">
        <v>278</v>
      </c>
      <c r="H4634" s="9" t="s">
        <v>278</v>
      </c>
      <c r="I4634" s="9">
        <v>0</v>
      </c>
      <c r="J4634" s="9" t="s">
        <v>278</v>
      </c>
      <c r="K4634" s="9" t="s">
        <v>278</v>
      </c>
      <c r="L4634" s="185">
        <v>566.50000000000364</v>
      </c>
      <c r="M4634" s="65">
        <v>242.9</v>
      </c>
      <c r="N4634" s="65"/>
      <c r="P4634" s="65">
        <f t="shared" si="128"/>
        <v>809.40000000000362</v>
      </c>
      <c r="R4634" t="s">
        <v>281</v>
      </c>
      <c r="U4634" t="s">
        <v>1463</v>
      </c>
    </row>
    <row r="4635" spans="1:21" ht="15">
      <c r="A4635" s="28" t="s">
        <v>784</v>
      </c>
      <c r="B4635" s="178" t="s">
        <v>1334</v>
      </c>
      <c r="C4635" s="3"/>
      <c r="D4635" s="3"/>
      <c r="E4635" s="9" t="s">
        <v>278</v>
      </c>
      <c r="F4635" s="9" t="s">
        <v>278</v>
      </c>
      <c r="G4635" s="9" t="s">
        <v>278</v>
      </c>
      <c r="H4635" s="9" t="s">
        <v>278</v>
      </c>
      <c r="I4635" s="9">
        <v>0</v>
      </c>
      <c r="J4635" s="9">
        <v>105.00000000000182</v>
      </c>
      <c r="K4635" s="9">
        <v>424.60000000000036</v>
      </c>
      <c r="L4635" s="9">
        <v>202.20000000000437</v>
      </c>
      <c r="M4635" s="65">
        <v>49</v>
      </c>
      <c r="P4635" s="65">
        <f t="shared" si="128"/>
        <v>780.80000000000655</v>
      </c>
    </row>
    <row r="4636" spans="1:21" ht="15">
      <c r="A4636" s="28" t="s">
        <v>785</v>
      </c>
      <c r="B4636" s="178" t="s">
        <v>1349</v>
      </c>
      <c r="C4636" s="3"/>
      <c r="D4636" s="3"/>
      <c r="E4636" s="9" t="s">
        <v>278</v>
      </c>
      <c r="F4636" s="9" t="s">
        <v>278</v>
      </c>
      <c r="G4636" s="9" t="s">
        <v>278</v>
      </c>
      <c r="H4636" s="9" t="s">
        <v>278</v>
      </c>
      <c r="I4636" s="9">
        <v>0</v>
      </c>
      <c r="J4636" s="9">
        <v>287.49999999998909</v>
      </c>
      <c r="K4636" s="9">
        <v>224.3999999999869</v>
      </c>
      <c r="L4636" s="9">
        <v>247.20000000000073</v>
      </c>
      <c r="M4636" s="65">
        <v>1.1000000000000001</v>
      </c>
      <c r="P4636" s="65">
        <f t="shared" si="128"/>
        <v>760.19999999997674</v>
      </c>
    </row>
    <row r="4637" spans="1:21" ht="15">
      <c r="A4637" s="28" t="s">
        <v>786</v>
      </c>
      <c r="B4637" s="239" t="s">
        <v>1654</v>
      </c>
      <c r="C4637" s="3"/>
      <c r="D4637" s="3"/>
      <c r="E4637" s="9" t="s">
        <v>278</v>
      </c>
      <c r="F4637" s="9" t="s">
        <v>278</v>
      </c>
      <c r="G4637" s="9" t="s">
        <v>278</v>
      </c>
      <c r="H4637" s="9" t="s">
        <v>278</v>
      </c>
      <c r="I4637" s="9">
        <v>0</v>
      </c>
      <c r="J4637" s="9">
        <v>259.89999999999964</v>
      </c>
      <c r="K4637" s="9">
        <v>101.99999999999636</v>
      </c>
      <c r="L4637" s="9">
        <v>389.40000000000146</v>
      </c>
      <c r="M4637" s="65">
        <v>0</v>
      </c>
      <c r="P4637" s="65">
        <f t="shared" si="128"/>
        <v>751.29999999999745</v>
      </c>
    </row>
    <row r="4638" spans="1:21" ht="15">
      <c r="A4638" s="28" t="s">
        <v>787</v>
      </c>
      <c r="B4638" s="61" t="s">
        <v>2207</v>
      </c>
      <c r="C4638" s="3"/>
      <c r="D4638" s="3"/>
      <c r="E4638" s="9" t="s">
        <v>278</v>
      </c>
      <c r="F4638" s="9" t="s">
        <v>278</v>
      </c>
      <c r="G4638" s="9" t="s">
        <v>278</v>
      </c>
      <c r="H4638" s="9" t="s">
        <v>278</v>
      </c>
      <c r="I4638" s="9">
        <v>0</v>
      </c>
      <c r="J4638" s="9" t="s">
        <v>278</v>
      </c>
      <c r="K4638" s="9" t="s">
        <v>278</v>
      </c>
      <c r="L4638" s="9">
        <v>335.90000000000146</v>
      </c>
      <c r="M4638" s="90">
        <v>410.5</v>
      </c>
      <c r="N4638" s="65"/>
      <c r="P4638" s="65">
        <f t="shared" si="128"/>
        <v>746.40000000000146</v>
      </c>
      <c r="R4638" t="s">
        <v>284</v>
      </c>
    </row>
    <row r="4639" spans="1:21" ht="15">
      <c r="A4639" s="28" t="s">
        <v>788</v>
      </c>
      <c r="B4639" s="61" t="s">
        <v>29</v>
      </c>
      <c r="E4639" s="188">
        <v>409.5</v>
      </c>
      <c r="F4639" s="9">
        <v>259.10000000000002</v>
      </c>
      <c r="G4639" s="9">
        <v>32.1</v>
      </c>
      <c r="H4639" s="9" t="s">
        <v>278</v>
      </c>
      <c r="I4639" s="9">
        <v>0</v>
      </c>
      <c r="J4639" s="9">
        <v>41.999999999998181</v>
      </c>
      <c r="K4639" s="9" t="s">
        <v>278</v>
      </c>
      <c r="L4639" s="9" t="s">
        <v>278</v>
      </c>
      <c r="M4639" s="9" t="s">
        <v>278</v>
      </c>
      <c r="P4639" s="65">
        <f t="shared" si="128"/>
        <v>742.69999999999823</v>
      </c>
      <c r="R4639" t="s">
        <v>287</v>
      </c>
    </row>
    <row r="4640" spans="1:21" ht="15">
      <c r="A4640" s="28" t="s">
        <v>789</v>
      </c>
      <c r="B4640" s="239" t="s">
        <v>1749</v>
      </c>
      <c r="C4640" s="3"/>
      <c r="D4640" s="3"/>
      <c r="E4640" s="9" t="s">
        <v>278</v>
      </c>
      <c r="F4640" s="9" t="s">
        <v>278</v>
      </c>
      <c r="G4640" s="9" t="s">
        <v>278</v>
      </c>
      <c r="H4640" s="9" t="s">
        <v>278</v>
      </c>
      <c r="I4640" s="9">
        <v>0</v>
      </c>
      <c r="J4640" s="9" t="s">
        <v>278</v>
      </c>
      <c r="K4640" s="9">
        <v>378.50000000000364</v>
      </c>
      <c r="L4640" s="9">
        <v>360.49999999999636</v>
      </c>
      <c r="M4640" s="65">
        <v>1.4</v>
      </c>
      <c r="P4640" s="65">
        <f t="shared" si="128"/>
        <v>740.4</v>
      </c>
    </row>
    <row r="4641" spans="1:18" ht="15">
      <c r="A4641" s="28" t="s">
        <v>790</v>
      </c>
      <c r="B4641" s="61" t="s">
        <v>2208</v>
      </c>
      <c r="C4641" s="3"/>
      <c r="D4641" s="3"/>
      <c r="E4641" s="9" t="s">
        <v>278</v>
      </c>
      <c r="F4641" s="9" t="s">
        <v>278</v>
      </c>
      <c r="G4641" s="9" t="s">
        <v>278</v>
      </c>
      <c r="H4641" s="9" t="s">
        <v>278</v>
      </c>
      <c r="I4641" s="9">
        <v>0</v>
      </c>
      <c r="J4641" s="9" t="s">
        <v>278</v>
      </c>
      <c r="K4641" s="9" t="s">
        <v>278</v>
      </c>
      <c r="L4641" s="188">
        <v>412</v>
      </c>
      <c r="M4641" s="65">
        <v>319.39999999999998</v>
      </c>
      <c r="N4641" s="65"/>
      <c r="P4641" s="65">
        <f t="shared" si="128"/>
        <v>731.4</v>
      </c>
      <c r="R4641" t="s">
        <v>287</v>
      </c>
    </row>
    <row r="4642" spans="1:18" ht="15">
      <c r="A4642" s="28" t="s">
        <v>791</v>
      </c>
      <c r="B4642" s="239" t="s">
        <v>1650</v>
      </c>
      <c r="C4642" s="3"/>
      <c r="D4642" s="3"/>
      <c r="E4642" s="9" t="s">
        <v>278</v>
      </c>
      <c r="F4642" s="9" t="s">
        <v>278</v>
      </c>
      <c r="G4642" s="9" t="s">
        <v>278</v>
      </c>
      <c r="H4642" s="9" t="s">
        <v>278</v>
      </c>
      <c r="I4642" s="9">
        <v>0</v>
      </c>
      <c r="J4642" s="9">
        <v>92.100000000000364</v>
      </c>
      <c r="K4642" s="9">
        <v>209.79999999999927</v>
      </c>
      <c r="L4642" s="9">
        <v>278.69999999999891</v>
      </c>
      <c r="M4642" s="65">
        <v>132.1</v>
      </c>
      <c r="P4642" s="65">
        <f t="shared" si="128"/>
        <v>712.69999999999857</v>
      </c>
    </row>
    <row r="4643" spans="1:18" ht="15">
      <c r="A4643" s="28" t="s">
        <v>792</v>
      </c>
      <c r="B4643" s="178" t="s">
        <v>1344</v>
      </c>
      <c r="C4643" s="3"/>
      <c r="D4643" s="3"/>
      <c r="E4643" s="9" t="s">
        <v>278</v>
      </c>
      <c r="F4643" s="9" t="s">
        <v>278</v>
      </c>
      <c r="G4643" s="9" t="s">
        <v>278</v>
      </c>
      <c r="H4643" s="9" t="s">
        <v>278</v>
      </c>
      <c r="I4643" s="9">
        <v>0</v>
      </c>
      <c r="J4643" s="9">
        <v>163.49999999999636</v>
      </c>
      <c r="K4643" s="9">
        <v>313.00000000000364</v>
      </c>
      <c r="L4643" s="9">
        <v>212.99999999999272</v>
      </c>
      <c r="M4643" s="65">
        <v>19.5</v>
      </c>
      <c r="P4643" s="65">
        <f t="shared" si="128"/>
        <v>708.99999999999272</v>
      </c>
    </row>
    <row r="4644" spans="1:18" ht="15">
      <c r="A4644" s="28" t="s">
        <v>793</v>
      </c>
      <c r="B4644" s="239" t="s">
        <v>1692</v>
      </c>
      <c r="C4644" s="3"/>
      <c r="D4644" s="3"/>
      <c r="E4644" s="9" t="s">
        <v>278</v>
      </c>
      <c r="F4644" s="9" t="s">
        <v>278</v>
      </c>
      <c r="G4644" s="9" t="s">
        <v>278</v>
      </c>
      <c r="H4644" s="9" t="s">
        <v>278</v>
      </c>
      <c r="I4644" s="9">
        <v>0</v>
      </c>
      <c r="J4644" s="9" t="s">
        <v>278</v>
      </c>
      <c r="K4644" s="9">
        <v>347.09999999999854</v>
      </c>
      <c r="L4644" s="9">
        <v>341.5</v>
      </c>
      <c r="M4644" s="9" t="s">
        <v>278</v>
      </c>
      <c r="P4644" s="65">
        <f t="shared" si="128"/>
        <v>688.59999999999854</v>
      </c>
    </row>
    <row r="4645" spans="1:18" ht="15">
      <c r="A4645" s="28" t="s">
        <v>794</v>
      </c>
      <c r="B4645" s="239" t="s">
        <v>1653</v>
      </c>
      <c r="C4645" s="3"/>
      <c r="D4645" s="3"/>
      <c r="E4645" s="9" t="s">
        <v>278</v>
      </c>
      <c r="F4645" s="9" t="s">
        <v>278</v>
      </c>
      <c r="G4645" s="9" t="s">
        <v>278</v>
      </c>
      <c r="H4645" s="9" t="s">
        <v>278</v>
      </c>
      <c r="I4645" s="9">
        <v>0</v>
      </c>
      <c r="J4645" s="9">
        <v>137.89999999999782</v>
      </c>
      <c r="K4645" s="9">
        <v>256.99999999999636</v>
      </c>
      <c r="L4645" s="9">
        <v>243.59999999999854</v>
      </c>
      <c r="M4645" s="65">
        <v>37.299999999999997</v>
      </c>
      <c r="P4645" s="65">
        <f t="shared" si="128"/>
        <v>675.79999999999268</v>
      </c>
    </row>
    <row r="4646" spans="1:18" ht="15">
      <c r="A4646" s="28" t="s">
        <v>795</v>
      </c>
      <c r="B4646" s="61" t="s">
        <v>2201</v>
      </c>
      <c r="C4646" s="3"/>
      <c r="D4646" s="3"/>
      <c r="E4646" s="9" t="s">
        <v>278</v>
      </c>
      <c r="F4646" s="9" t="s">
        <v>278</v>
      </c>
      <c r="G4646" s="9" t="s">
        <v>278</v>
      </c>
      <c r="H4646" s="9" t="s">
        <v>278</v>
      </c>
      <c r="I4646" s="9">
        <v>0</v>
      </c>
      <c r="J4646" s="9" t="s">
        <v>278</v>
      </c>
      <c r="K4646" s="9" t="s">
        <v>278</v>
      </c>
      <c r="L4646" s="9">
        <v>380.10000000000218</v>
      </c>
      <c r="M4646" s="65">
        <v>282</v>
      </c>
      <c r="N4646" s="65"/>
      <c r="P4646" s="65">
        <f t="shared" si="128"/>
        <v>662.10000000000218</v>
      </c>
    </row>
    <row r="4647" spans="1:18" ht="15">
      <c r="A4647" s="28" t="s">
        <v>796</v>
      </c>
      <c r="B4647" s="61" t="s">
        <v>2202</v>
      </c>
      <c r="C4647" s="3"/>
      <c r="D4647" s="3"/>
      <c r="E4647" s="9" t="s">
        <v>278</v>
      </c>
      <c r="F4647" s="9" t="s">
        <v>278</v>
      </c>
      <c r="G4647" s="9" t="s">
        <v>278</v>
      </c>
      <c r="H4647" s="9" t="s">
        <v>278</v>
      </c>
      <c r="I4647" s="9">
        <v>0</v>
      </c>
      <c r="J4647" s="9" t="s">
        <v>278</v>
      </c>
      <c r="K4647" s="9" t="s">
        <v>278</v>
      </c>
      <c r="L4647" s="188">
        <v>415.20000000000073</v>
      </c>
      <c r="M4647" s="65">
        <v>240.95</v>
      </c>
      <c r="N4647" s="65"/>
      <c r="P4647" s="65">
        <f t="shared" si="128"/>
        <v>656.15000000000077</v>
      </c>
      <c r="R4647" t="s">
        <v>292</v>
      </c>
    </row>
    <row r="4648" spans="1:18" ht="15">
      <c r="A4648" s="28" t="s">
        <v>797</v>
      </c>
      <c r="B4648" s="61" t="s">
        <v>2212</v>
      </c>
      <c r="C4648" s="3"/>
      <c r="D4648" s="3"/>
      <c r="E4648" s="9" t="s">
        <v>278</v>
      </c>
      <c r="F4648" s="9" t="s">
        <v>278</v>
      </c>
      <c r="G4648" s="9" t="s">
        <v>278</v>
      </c>
      <c r="H4648" s="9" t="s">
        <v>278</v>
      </c>
      <c r="I4648" s="9">
        <v>0</v>
      </c>
      <c r="J4648" s="9" t="s">
        <v>278</v>
      </c>
      <c r="K4648" s="9" t="s">
        <v>278</v>
      </c>
      <c r="L4648" s="9">
        <v>277.39999999999054</v>
      </c>
      <c r="M4648" s="65">
        <v>359.1</v>
      </c>
      <c r="N4648" s="65"/>
      <c r="P4648" s="65">
        <f t="shared" si="128"/>
        <v>636.49999999999056</v>
      </c>
    </row>
    <row r="4649" spans="1:18" ht="15">
      <c r="A4649" s="28" t="s">
        <v>798</v>
      </c>
      <c r="B4649" s="239" t="s">
        <v>2318</v>
      </c>
      <c r="C4649" s="3"/>
      <c r="D4649" s="3"/>
      <c r="E4649" s="9" t="s">
        <v>278</v>
      </c>
      <c r="F4649" s="9" t="s">
        <v>278</v>
      </c>
      <c r="G4649" s="9" t="s">
        <v>278</v>
      </c>
      <c r="H4649" s="9" t="s">
        <v>278</v>
      </c>
      <c r="I4649" s="9">
        <v>0</v>
      </c>
      <c r="J4649" s="9" t="s">
        <v>278</v>
      </c>
      <c r="K4649" s="9">
        <v>291.80000000000655</v>
      </c>
      <c r="L4649" s="9">
        <v>240.59999999999127</v>
      </c>
      <c r="M4649" s="65">
        <v>102</v>
      </c>
      <c r="P4649" s="65">
        <f t="shared" si="128"/>
        <v>634.39999999999782</v>
      </c>
    </row>
    <row r="4650" spans="1:18" ht="15">
      <c r="A4650" s="28" t="s">
        <v>799</v>
      </c>
      <c r="B4650" s="239" t="s">
        <v>1690</v>
      </c>
      <c r="C4650" s="3"/>
      <c r="D4650" s="3"/>
      <c r="E4650" s="9" t="s">
        <v>278</v>
      </c>
      <c r="F4650" s="9" t="s">
        <v>278</v>
      </c>
      <c r="G4650" s="9" t="s">
        <v>278</v>
      </c>
      <c r="H4650" s="9" t="s">
        <v>278</v>
      </c>
      <c r="I4650" s="9">
        <v>0</v>
      </c>
      <c r="J4650" s="9" t="s">
        <v>278</v>
      </c>
      <c r="K4650" s="9">
        <v>244.00000000000182</v>
      </c>
      <c r="L4650" s="9">
        <v>344.59999999999854</v>
      </c>
      <c r="M4650" s="65">
        <v>45.3</v>
      </c>
      <c r="P4650" s="65">
        <f t="shared" si="128"/>
        <v>633.90000000000032</v>
      </c>
    </row>
    <row r="4651" spans="1:18" ht="15">
      <c r="A4651" s="28" t="s">
        <v>800</v>
      </c>
      <c r="B4651" s="61" t="s">
        <v>2213</v>
      </c>
      <c r="C4651" s="3"/>
      <c r="D4651" s="3"/>
      <c r="E4651" s="9" t="s">
        <v>278</v>
      </c>
      <c r="F4651" s="9" t="s">
        <v>278</v>
      </c>
      <c r="G4651" s="9" t="s">
        <v>278</v>
      </c>
      <c r="H4651" s="9" t="s">
        <v>278</v>
      </c>
      <c r="I4651" s="9">
        <v>0</v>
      </c>
      <c r="J4651" s="9" t="s">
        <v>278</v>
      </c>
      <c r="K4651" s="9" t="s">
        <v>278</v>
      </c>
      <c r="L4651" s="188">
        <v>390</v>
      </c>
      <c r="M4651" s="65">
        <v>177.4</v>
      </c>
      <c r="N4651" s="65"/>
      <c r="P4651" s="65">
        <f t="shared" si="128"/>
        <v>567.4</v>
      </c>
      <c r="R4651" t="s">
        <v>288</v>
      </c>
    </row>
    <row r="4652" spans="1:18" ht="15">
      <c r="A4652" s="28" t="s">
        <v>801</v>
      </c>
      <c r="B4652" s="61" t="s">
        <v>2191</v>
      </c>
      <c r="C4652" s="3"/>
      <c r="D4652" s="3"/>
      <c r="E4652" s="9" t="s">
        <v>278</v>
      </c>
      <c r="F4652" s="9" t="s">
        <v>278</v>
      </c>
      <c r="G4652" s="9" t="s">
        <v>278</v>
      </c>
      <c r="H4652" s="9" t="s">
        <v>278</v>
      </c>
      <c r="I4652" s="9">
        <v>0</v>
      </c>
      <c r="J4652" s="9" t="s">
        <v>278</v>
      </c>
      <c r="K4652" s="9" t="s">
        <v>278</v>
      </c>
      <c r="L4652" s="188">
        <v>418.20000000000073</v>
      </c>
      <c r="M4652" s="65">
        <v>123.1</v>
      </c>
      <c r="N4652" s="65"/>
      <c r="P4652" s="65">
        <f t="shared" si="128"/>
        <v>541.30000000000075</v>
      </c>
      <c r="R4652" t="s">
        <v>297</v>
      </c>
    </row>
    <row r="4653" spans="1:18" ht="15">
      <c r="A4653" s="28" t="s">
        <v>802</v>
      </c>
      <c r="B4653" s="61" t="s">
        <v>2210</v>
      </c>
      <c r="C4653" s="3"/>
      <c r="D4653" s="3"/>
      <c r="E4653" s="9" t="s">
        <v>278</v>
      </c>
      <c r="F4653" s="9" t="s">
        <v>278</v>
      </c>
      <c r="G4653" s="9" t="s">
        <v>278</v>
      </c>
      <c r="H4653" s="9" t="s">
        <v>278</v>
      </c>
      <c r="I4653" s="9">
        <v>0</v>
      </c>
      <c r="J4653" s="9" t="s">
        <v>278</v>
      </c>
      <c r="K4653" s="9" t="s">
        <v>278</v>
      </c>
      <c r="L4653" s="9">
        <v>317.30000000001019</v>
      </c>
      <c r="M4653" s="65">
        <v>217</v>
      </c>
      <c r="N4653" s="65"/>
      <c r="P4653" s="65">
        <f t="shared" si="128"/>
        <v>534.30000000001019</v>
      </c>
    </row>
    <row r="4654" spans="1:18" ht="15">
      <c r="A4654" s="28" t="s">
        <v>803</v>
      </c>
      <c r="B4654" s="239" t="s">
        <v>1664</v>
      </c>
      <c r="C4654" s="3"/>
      <c r="D4654" s="3"/>
      <c r="E4654" s="9" t="s">
        <v>278</v>
      </c>
      <c r="F4654" s="9" t="s">
        <v>278</v>
      </c>
      <c r="G4654" s="9" t="s">
        <v>278</v>
      </c>
      <c r="H4654" s="9" t="s">
        <v>278</v>
      </c>
      <c r="I4654" s="9">
        <v>0</v>
      </c>
      <c r="J4654" s="9" t="s">
        <v>278</v>
      </c>
      <c r="K4654" s="9">
        <v>320.00000000000728</v>
      </c>
      <c r="L4654" s="9">
        <v>211.80000000000291</v>
      </c>
      <c r="M4654" s="65">
        <v>2.4</v>
      </c>
      <c r="P4654" s="65">
        <f t="shared" si="128"/>
        <v>534.20000000001016</v>
      </c>
    </row>
    <row r="4655" spans="1:18" ht="15">
      <c r="A4655" s="28" t="s">
        <v>804</v>
      </c>
      <c r="B4655" s="61" t="s">
        <v>158</v>
      </c>
      <c r="E4655" s="9" t="s">
        <v>278</v>
      </c>
      <c r="F4655" s="9" t="s">
        <v>278</v>
      </c>
      <c r="G4655" s="9">
        <v>242.9</v>
      </c>
      <c r="H4655" s="9">
        <v>279.80000000000109</v>
      </c>
      <c r="I4655" s="9">
        <v>0</v>
      </c>
      <c r="J4655" s="9" t="s">
        <v>278</v>
      </c>
      <c r="K4655" s="9" t="s">
        <v>278</v>
      </c>
      <c r="L4655" s="9" t="s">
        <v>278</v>
      </c>
      <c r="M4655" s="9" t="s">
        <v>278</v>
      </c>
      <c r="P4655" s="65">
        <f t="shared" si="128"/>
        <v>522.70000000000107</v>
      </c>
    </row>
    <row r="4656" spans="1:18" ht="15">
      <c r="A4656" s="28" t="s">
        <v>805</v>
      </c>
      <c r="B4656" s="61" t="s">
        <v>2194</v>
      </c>
      <c r="C4656" s="3"/>
      <c r="D4656" s="3"/>
      <c r="E4656" s="9" t="s">
        <v>278</v>
      </c>
      <c r="F4656" s="9" t="s">
        <v>278</v>
      </c>
      <c r="G4656" s="9" t="s">
        <v>278</v>
      </c>
      <c r="H4656" s="9" t="s">
        <v>278</v>
      </c>
      <c r="I4656" s="9">
        <v>0</v>
      </c>
      <c r="J4656" s="9" t="s">
        <v>278</v>
      </c>
      <c r="K4656" s="9" t="s">
        <v>278</v>
      </c>
      <c r="L4656" s="9">
        <v>283.10000000000218</v>
      </c>
      <c r="M4656" s="65">
        <v>213.8</v>
      </c>
      <c r="N4656" s="65"/>
      <c r="P4656" s="65">
        <f t="shared" si="128"/>
        <v>496.90000000000219</v>
      </c>
    </row>
    <row r="4657" spans="1:18" ht="15">
      <c r="A4657" s="28" t="s">
        <v>806</v>
      </c>
      <c r="B4657" s="61" t="s">
        <v>2203</v>
      </c>
      <c r="C4657" s="3"/>
      <c r="D4657" s="3"/>
      <c r="E4657" s="9" t="s">
        <v>278</v>
      </c>
      <c r="F4657" s="9" t="s">
        <v>278</v>
      </c>
      <c r="G4657" s="9" t="s">
        <v>278</v>
      </c>
      <c r="H4657" s="9" t="s">
        <v>278</v>
      </c>
      <c r="I4657" s="9">
        <v>0</v>
      </c>
      <c r="J4657" s="9" t="s">
        <v>278</v>
      </c>
      <c r="K4657" s="9" t="s">
        <v>278</v>
      </c>
      <c r="L4657" s="184">
        <v>469.79999999999927</v>
      </c>
      <c r="M4657" s="9" t="s">
        <v>278</v>
      </c>
      <c r="N4657" s="65"/>
      <c r="P4657" s="65">
        <f t="shared" si="128"/>
        <v>469.79999999999927</v>
      </c>
      <c r="R4657" t="s">
        <v>282</v>
      </c>
    </row>
    <row r="4658" spans="1:18" ht="15">
      <c r="A4658" s="28" t="s">
        <v>807</v>
      </c>
      <c r="B4658" s="61" t="s">
        <v>2197</v>
      </c>
      <c r="C4658" s="3"/>
      <c r="D4658" s="3"/>
      <c r="E4658" s="9" t="s">
        <v>278</v>
      </c>
      <c r="F4658" s="9" t="s">
        <v>278</v>
      </c>
      <c r="G4658" s="9" t="s">
        <v>278</v>
      </c>
      <c r="H4658" s="9" t="s">
        <v>278</v>
      </c>
      <c r="I4658" s="9">
        <v>0</v>
      </c>
      <c r="J4658" s="9" t="s">
        <v>278</v>
      </c>
      <c r="K4658" s="9" t="s">
        <v>278</v>
      </c>
      <c r="L4658" s="9">
        <v>265.69999999999709</v>
      </c>
      <c r="M4658" s="65">
        <v>203.4</v>
      </c>
      <c r="N4658" s="65"/>
      <c r="P4658" s="65">
        <f t="shared" si="128"/>
        <v>469.09999999999707</v>
      </c>
    </row>
    <row r="4659" spans="1:18" ht="15">
      <c r="A4659" s="28" t="s">
        <v>808</v>
      </c>
      <c r="B4659" s="239" t="s">
        <v>2190</v>
      </c>
      <c r="C4659" s="3"/>
      <c r="D4659" s="3"/>
      <c r="E4659" s="9" t="s">
        <v>278</v>
      </c>
      <c r="F4659" s="9" t="s">
        <v>278</v>
      </c>
      <c r="G4659" s="9" t="s">
        <v>278</v>
      </c>
      <c r="H4659" s="9" t="s">
        <v>278</v>
      </c>
      <c r="I4659" s="9">
        <v>0</v>
      </c>
      <c r="J4659" s="9" t="s">
        <v>278</v>
      </c>
      <c r="K4659" s="9" t="s">
        <v>278</v>
      </c>
      <c r="L4659" s="9">
        <v>172.19999999999345</v>
      </c>
      <c r="M4659" s="65">
        <v>292.89999999999998</v>
      </c>
      <c r="N4659" s="65"/>
      <c r="P4659" s="65">
        <f t="shared" si="128"/>
        <v>465.09999999999343</v>
      </c>
    </row>
    <row r="4660" spans="1:18" ht="15">
      <c r="A4660" s="28" t="s">
        <v>809</v>
      </c>
      <c r="B4660" s="61" t="s">
        <v>2721</v>
      </c>
      <c r="C4660" s="3"/>
      <c r="D4660" s="3"/>
      <c r="E4660" s="9" t="s">
        <v>278</v>
      </c>
      <c r="F4660" s="9" t="s">
        <v>278</v>
      </c>
      <c r="G4660" s="9" t="s">
        <v>278</v>
      </c>
      <c r="H4660" s="9" t="s">
        <v>278</v>
      </c>
      <c r="I4660" s="9">
        <v>0</v>
      </c>
      <c r="J4660" s="9" t="s">
        <v>278</v>
      </c>
      <c r="K4660" s="9" t="s">
        <v>278</v>
      </c>
      <c r="L4660" s="9" t="s">
        <v>278</v>
      </c>
      <c r="M4660" s="90">
        <v>458</v>
      </c>
      <c r="N4660" s="65"/>
      <c r="P4660" s="65">
        <f t="shared" si="128"/>
        <v>458</v>
      </c>
      <c r="R4660" t="s">
        <v>283</v>
      </c>
    </row>
    <row r="4661" spans="1:18" ht="15">
      <c r="A4661" s="28" t="s">
        <v>810</v>
      </c>
      <c r="B4661" s="178" t="s">
        <v>1350</v>
      </c>
      <c r="C4661" s="3"/>
      <c r="D4661" s="3"/>
      <c r="E4661" s="9" t="s">
        <v>278</v>
      </c>
      <c r="F4661" s="9" t="s">
        <v>278</v>
      </c>
      <c r="G4661" s="9" t="s">
        <v>278</v>
      </c>
      <c r="H4661" s="9" t="s">
        <v>278</v>
      </c>
      <c r="I4661" s="9">
        <v>0</v>
      </c>
      <c r="J4661" s="9">
        <v>160.99999999999636</v>
      </c>
      <c r="K4661" s="9">
        <v>283.40000000000146</v>
      </c>
      <c r="L4661" s="9" t="s">
        <v>278</v>
      </c>
      <c r="M4661" s="9" t="s">
        <v>278</v>
      </c>
      <c r="P4661" s="65">
        <f t="shared" si="128"/>
        <v>444.39999999999782</v>
      </c>
    </row>
    <row r="4662" spans="1:18" ht="15">
      <c r="A4662" s="28" t="s">
        <v>811</v>
      </c>
      <c r="B4662" s="239" t="s">
        <v>1665</v>
      </c>
      <c r="C4662" s="3"/>
      <c r="D4662" s="3"/>
      <c r="E4662" s="9" t="s">
        <v>278</v>
      </c>
      <c r="F4662" s="9" t="s">
        <v>278</v>
      </c>
      <c r="G4662" s="9" t="s">
        <v>278</v>
      </c>
      <c r="H4662" s="9" t="s">
        <v>278</v>
      </c>
      <c r="I4662" s="9">
        <v>0</v>
      </c>
      <c r="J4662" s="9" t="s">
        <v>278</v>
      </c>
      <c r="K4662" s="9">
        <v>289.60000000000218</v>
      </c>
      <c r="L4662" s="9">
        <v>25.200000000000728</v>
      </c>
      <c r="M4662" s="65">
        <v>120.5</v>
      </c>
      <c r="P4662" s="65">
        <f t="shared" ref="P4662:P4693" si="129">SUM(E4662:M4662)</f>
        <v>435.30000000000291</v>
      </c>
    </row>
    <row r="4663" spans="1:18" ht="15">
      <c r="A4663" s="28" t="s">
        <v>812</v>
      </c>
      <c r="B4663" s="61" t="s">
        <v>2195</v>
      </c>
      <c r="C4663" s="3"/>
      <c r="D4663" s="3"/>
      <c r="E4663" s="9" t="s">
        <v>278</v>
      </c>
      <c r="F4663" s="9" t="s">
        <v>278</v>
      </c>
      <c r="G4663" s="9" t="s">
        <v>278</v>
      </c>
      <c r="H4663" s="9" t="s">
        <v>278</v>
      </c>
      <c r="I4663" s="9">
        <v>0</v>
      </c>
      <c r="J4663" s="9" t="s">
        <v>278</v>
      </c>
      <c r="K4663" s="9" t="s">
        <v>278</v>
      </c>
      <c r="L4663" s="9">
        <v>296.40000000000509</v>
      </c>
      <c r="M4663" s="65">
        <v>138</v>
      </c>
      <c r="N4663" s="65"/>
      <c r="P4663" s="65">
        <f t="shared" si="129"/>
        <v>434.40000000000509</v>
      </c>
    </row>
    <row r="4664" spans="1:18" ht="15">
      <c r="A4664" s="28" t="s">
        <v>813</v>
      </c>
      <c r="B4664" s="61" t="s">
        <v>2196</v>
      </c>
      <c r="C4664" s="3"/>
      <c r="D4664" s="3"/>
      <c r="E4664" s="9" t="s">
        <v>278</v>
      </c>
      <c r="F4664" s="9" t="s">
        <v>278</v>
      </c>
      <c r="G4664" s="9" t="s">
        <v>278</v>
      </c>
      <c r="H4664" s="9" t="s">
        <v>278</v>
      </c>
      <c r="I4664" s="9">
        <v>0</v>
      </c>
      <c r="J4664" s="9" t="s">
        <v>278</v>
      </c>
      <c r="K4664" s="9" t="s">
        <v>278</v>
      </c>
      <c r="L4664" s="9">
        <v>275.30000000000291</v>
      </c>
      <c r="M4664" s="65">
        <v>131.4</v>
      </c>
      <c r="N4664" s="65"/>
      <c r="P4664" s="65">
        <f t="shared" si="129"/>
        <v>406.70000000000289</v>
      </c>
    </row>
    <row r="4665" spans="1:18" ht="15">
      <c r="A4665" s="28" t="s">
        <v>814</v>
      </c>
      <c r="B4665" s="61" t="s">
        <v>180</v>
      </c>
      <c r="C4665" s="3"/>
      <c r="D4665" s="3"/>
      <c r="E4665" s="9" t="s">
        <v>278</v>
      </c>
      <c r="F4665" s="9" t="s">
        <v>278</v>
      </c>
      <c r="G4665" s="9" t="s">
        <v>278</v>
      </c>
      <c r="H4665" s="9" t="s">
        <v>278</v>
      </c>
      <c r="I4665" s="9">
        <v>0</v>
      </c>
      <c r="J4665" s="9" t="s">
        <v>278</v>
      </c>
      <c r="K4665" s="9" t="s">
        <v>278</v>
      </c>
      <c r="L4665" s="188">
        <v>403</v>
      </c>
      <c r="M4665" s="65">
        <v>3.6</v>
      </c>
      <c r="N4665" s="65"/>
      <c r="P4665" s="65">
        <f t="shared" si="129"/>
        <v>406.6</v>
      </c>
      <c r="R4665" t="s">
        <v>288</v>
      </c>
    </row>
    <row r="4666" spans="1:18" ht="15">
      <c r="A4666" s="28" t="s">
        <v>1946</v>
      </c>
      <c r="B4666" s="61" t="s">
        <v>2708</v>
      </c>
      <c r="C4666" s="3"/>
      <c r="D4666" s="3"/>
      <c r="E4666" s="9" t="s">
        <v>278</v>
      </c>
      <c r="F4666" s="9" t="s">
        <v>278</v>
      </c>
      <c r="G4666" s="9" t="s">
        <v>278</v>
      </c>
      <c r="H4666" s="9" t="s">
        <v>278</v>
      </c>
      <c r="I4666" s="9">
        <v>0</v>
      </c>
      <c r="J4666" s="9" t="s">
        <v>278</v>
      </c>
      <c r="K4666" s="9" t="s">
        <v>278</v>
      </c>
      <c r="L4666" s="9" t="s">
        <v>278</v>
      </c>
      <c r="M4666" s="90">
        <v>404</v>
      </c>
      <c r="N4666" s="65"/>
      <c r="P4666" s="65">
        <f t="shared" si="129"/>
        <v>404</v>
      </c>
      <c r="R4666" t="s">
        <v>297</v>
      </c>
    </row>
    <row r="4667" spans="1:18" ht="15">
      <c r="A4667" s="28" t="s">
        <v>2165</v>
      </c>
      <c r="B4667" s="239" t="s">
        <v>1656</v>
      </c>
      <c r="C4667" s="3"/>
      <c r="D4667" s="3"/>
      <c r="E4667" s="9" t="s">
        <v>278</v>
      </c>
      <c r="F4667" s="9" t="s">
        <v>278</v>
      </c>
      <c r="G4667" s="9" t="s">
        <v>278</v>
      </c>
      <c r="H4667" s="9" t="s">
        <v>278</v>
      </c>
      <c r="I4667" s="9">
        <v>0</v>
      </c>
      <c r="J4667" s="9">
        <v>170.00000000000364</v>
      </c>
      <c r="K4667" s="9">
        <v>215.99999999999272</v>
      </c>
      <c r="L4667" s="9" t="s">
        <v>278</v>
      </c>
      <c r="M4667" s="9" t="s">
        <v>278</v>
      </c>
      <c r="P4667" s="65">
        <f t="shared" si="129"/>
        <v>385.99999999999636</v>
      </c>
    </row>
    <row r="4668" spans="1:18" ht="15">
      <c r="A4668" s="28" t="s">
        <v>2166</v>
      </c>
      <c r="B4668" s="239" t="s">
        <v>1667</v>
      </c>
      <c r="C4668" s="3"/>
      <c r="D4668" s="3"/>
      <c r="E4668" s="9" t="s">
        <v>278</v>
      </c>
      <c r="F4668" s="9" t="s">
        <v>278</v>
      </c>
      <c r="G4668" s="9" t="s">
        <v>278</v>
      </c>
      <c r="H4668" s="9" t="s">
        <v>278</v>
      </c>
      <c r="I4668" s="9">
        <v>0</v>
      </c>
      <c r="J4668" s="9" t="s">
        <v>278</v>
      </c>
      <c r="K4668" s="9">
        <v>8.4000000000014552</v>
      </c>
      <c r="L4668" s="9">
        <v>206.29999999999927</v>
      </c>
      <c r="M4668" s="65">
        <v>168.8</v>
      </c>
      <c r="P4668" s="65">
        <f t="shared" si="129"/>
        <v>383.50000000000074</v>
      </c>
    </row>
    <row r="4669" spans="1:18" ht="15">
      <c r="A4669" s="28" t="s">
        <v>2167</v>
      </c>
      <c r="B4669" s="239" t="s">
        <v>1669</v>
      </c>
      <c r="C4669" s="3"/>
      <c r="D4669" s="3"/>
      <c r="E4669" s="9" t="s">
        <v>278</v>
      </c>
      <c r="F4669" s="9" t="s">
        <v>278</v>
      </c>
      <c r="G4669" s="9" t="s">
        <v>278</v>
      </c>
      <c r="H4669" s="9" t="s">
        <v>278</v>
      </c>
      <c r="I4669" s="9">
        <v>0</v>
      </c>
      <c r="J4669" s="9" t="s">
        <v>278</v>
      </c>
      <c r="K4669" s="9">
        <v>375.39999999999418</v>
      </c>
      <c r="L4669" s="9" t="s">
        <v>278</v>
      </c>
      <c r="M4669" s="9" t="s">
        <v>278</v>
      </c>
      <c r="P4669" s="65">
        <f t="shared" si="129"/>
        <v>375.39999999999418</v>
      </c>
    </row>
    <row r="4670" spans="1:18" ht="15">
      <c r="A4670" s="28" t="s">
        <v>2168</v>
      </c>
      <c r="B4670" s="239" t="s">
        <v>1651</v>
      </c>
      <c r="C4670" s="3"/>
      <c r="D4670" s="3"/>
      <c r="E4670" s="9" t="s">
        <v>278</v>
      </c>
      <c r="F4670" s="9" t="s">
        <v>278</v>
      </c>
      <c r="G4670" s="9" t="s">
        <v>278</v>
      </c>
      <c r="H4670" s="9" t="s">
        <v>278</v>
      </c>
      <c r="I4670" s="9">
        <v>0</v>
      </c>
      <c r="J4670" s="183">
        <v>369.79999999999745</v>
      </c>
      <c r="K4670" s="9" t="s">
        <v>278</v>
      </c>
      <c r="L4670" s="9" t="s">
        <v>278</v>
      </c>
      <c r="M4670" s="9" t="s">
        <v>278</v>
      </c>
      <c r="P4670" s="65">
        <f t="shared" si="129"/>
        <v>369.79999999999745</v>
      </c>
      <c r="R4670" t="s">
        <v>300</v>
      </c>
    </row>
    <row r="4671" spans="1:18" ht="15">
      <c r="A4671" s="28" t="s">
        <v>2169</v>
      </c>
      <c r="B4671" s="61" t="s">
        <v>2715</v>
      </c>
      <c r="C4671" s="3"/>
      <c r="D4671" s="3"/>
      <c r="E4671" s="9" t="s">
        <v>278</v>
      </c>
      <c r="F4671" s="9" t="s">
        <v>278</v>
      </c>
      <c r="G4671" s="9" t="s">
        <v>278</v>
      </c>
      <c r="H4671" s="9" t="s">
        <v>278</v>
      </c>
      <c r="I4671" s="9">
        <v>0</v>
      </c>
      <c r="J4671" s="9" t="s">
        <v>278</v>
      </c>
      <c r="K4671" s="9" t="s">
        <v>278</v>
      </c>
      <c r="L4671" s="9" t="s">
        <v>278</v>
      </c>
      <c r="M4671" s="90">
        <v>365.4</v>
      </c>
      <c r="N4671" s="65"/>
      <c r="P4671" s="65">
        <f t="shared" si="129"/>
        <v>365.4</v>
      </c>
      <c r="R4671" t="s">
        <v>288</v>
      </c>
    </row>
    <row r="4672" spans="1:18" ht="15">
      <c r="A4672" s="28" t="s">
        <v>2170</v>
      </c>
      <c r="B4672" s="61" t="s">
        <v>2192</v>
      </c>
      <c r="C4672" s="3"/>
      <c r="D4672" s="3"/>
      <c r="E4672" s="9" t="s">
        <v>278</v>
      </c>
      <c r="F4672" s="9" t="s">
        <v>278</v>
      </c>
      <c r="G4672" s="9" t="s">
        <v>278</v>
      </c>
      <c r="H4672" s="9" t="s">
        <v>278</v>
      </c>
      <c r="I4672" s="9">
        <v>0</v>
      </c>
      <c r="J4672" s="9" t="s">
        <v>278</v>
      </c>
      <c r="K4672" s="9" t="s">
        <v>278</v>
      </c>
      <c r="L4672" s="9">
        <v>241.80000000000109</v>
      </c>
      <c r="M4672" s="65">
        <v>121.1</v>
      </c>
      <c r="N4672" s="65"/>
      <c r="P4672" s="65">
        <f t="shared" si="129"/>
        <v>362.90000000000111</v>
      </c>
    </row>
    <row r="4673" spans="1:16" ht="15">
      <c r="A4673" s="28" t="s">
        <v>2171</v>
      </c>
      <c r="B4673" s="61" t="s">
        <v>2206</v>
      </c>
      <c r="C4673" s="3"/>
      <c r="D4673" s="3"/>
      <c r="E4673" s="9" t="s">
        <v>278</v>
      </c>
      <c r="F4673" s="9" t="s">
        <v>278</v>
      </c>
      <c r="G4673" s="9" t="s">
        <v>278</v>
      </c>
      <c r="H4673" s="9" t="s">
        <v>278</v>
      </c>
      <c r="I4673" s="9">
        <v>0</v>
      </c>
      <c r="J4673" s="9" t="s">
        <v>278</v>
      </c>
      <c r="K4673" s="9" t="s">
        <v>278</v>
      </c>
      <c r="L4673" s="9">
        <v>219.80000000001019</v>
      </c>
      <c r="M4673" s="65">
        <v>133</v>
      </c>
      <c r="N4673" s="65"/>
      <c r="P4673" s="65">
        <f t="shared" si="129"/>
        <v>352.80000000001019</v>
      </c>
    </row>
    <row r="4674" spans="1:16" ht="15">
      <c r="A4674" s="28" t="s">
        <v>2172</v>
      </c>
      <c r="B4674" s="61" t="s">
        <v>2712</v>
      </c>
      <c r="C4674" s="3"/>
      <c r="D4674" s="3"/>
      <c r="E4674" s="9" t="s">
        <v>278</v>
      </c>
      <c r="F4674" s="9" t="s">
        <v>278</v>
      </c>
      <c r="G4674" s="9" t="s">
        <v>278</v>
      </c>
      <c r="H4674" s="9" t="s">
        <v>278</v>
      </c>
      <c r="I4674" s="9">
        <v>0</v>
      </c>
      <c r="J4674" s="9" t="s">
        <v>278</v>
      </c>
      <c r="K4674" s="9" t="s">
        <v>278</v>
      </c>
      <c r="L4674" s="9" t="s">
        <v>278</v>
      </c>
      <c r="M4674" s="65">
        <v>339.3</v>
      </c>
      <c r="N4674" s="65"/>
      <c r="P4674" s="65">
        <f t="shared" si="129"/>
        <v>339.3</v>
      </c>
    </row>
    <row r="4675" spans="1:16" ht="15">
      <c r="A4675" s="28" t="s">
        <v>2173</v>
      </c>
      <c r="B4675" s="61" t="s">
        <v>2819</v>
      </c>
      <c r="C4675" s="3"/>
      <c r="D4675" s="3"/>
      <c r="E4675" s="9" t="s">
        <v>278</v>
      </c>
      <c r="F4675" s="9" t="s">
        <v>278</v>
      </c>
      <c r="G4675" s="9" t="s">
        <v>278</v>
      </c>
      <c r="H4675" s="9" t="s">
        <v>278</v>
      </c>
      <c r="I4675" s="9">
        <v>0</v>
      </c>
      <c r="J4675" s="9" t="s">
        <v>278</v>
      </c>
      <c r="K4675" s="9" t="s">
        <v>278</v>
      </c>
      <c r="L4675" s="9" t="s">
        <v>278</v>
      </c>
      <c r="M4675" s="65">
        <v>333.4</v>
      </c>
      <c r="N4675" s="65"/>
      <c r="P4675" s="65">
        <f t="shared" si="129"/>
        <v>333.4</v>
      </c>
    </row>
    <row r="4676" spans="1:16" ht="15">
      <c r="A4676" s="28" t="s">
        <v>2174</v>
      </c>
      <c r="B4676" s="61" t="s">
        <v>2205</v>
      </c>
      <c r="C4676" s="3"/>
      <c r="D4676" s="3"/>
      <c r="E4676" s="9" t="s">
        <v>278</v>
      </c>
      <c r="F4676" s="9" t="s">
        <v>278</v>
      </c>
      <c r="G4676" s="9" t="s">
        <v>278</v>
      </c>
      <c r="H4676" s="9" t="s">
        <v>278</v>
      </c>
      <c r="I4676" s="9">
        <v>0</v>
      </c>
      <c r="J4676" s="9" t="s">
        <v>278</v>
      </c>
      <c r="K4676" s="9" t="s">
        <v>278</v>
      </c>
      <c r="L4676" s="9">
        <v>290.70000000000437</v>
      </c>
      <c r="M4676" s="65">
        <v>42</v>
      </c>
      <c r="N4676" s="65"/>
      <c r="P4676" s="65">
        <f t="shared" si="129"/>
        <v>332.70000000000437</v>
      </c>
    </row>
    <row r="4677" spans="1:16" ht="15">
      <c r="A4677" s="28" t="s">
        <v>2175</v>
      </c>
      <c r="B4677" s="61" t="s">
        <v>2204</v>
      </c>
      <c r="C4677" s="3"/>
      <c r="D4677" s="3"/>
      <c r="E4677" s="9" t="s">
        <v>278</v>
      </c>
      <c r="F4677" s="9" t="s">
        <v>278</v>
      </c>
      <c r="G4677" s="9" t="s">
        <v>278</v>
      </c>
      <c r="H4677" s="9" t="s">
        <v>278</v>
      </c>
      <c r="I4677" s="9">
        <v>0</v>
      </c>
      <c r="J4677" s="9" t="s">
        <v>278</v>
      </c>
      <c r="K4677" s="9" t="s">
        <v>278</v>
      </c>
      <c r="L4677" s="9">
        <v>329.70000000000437</v>
      </c>
      <c r="M4677" s="9" t="s">
        <v>278</v>
      </c>
      <c r="N4677" s="65"/>
      <c r="P4677" s="65">
        <f t="shared" si="129"/>
        <v>329.70000000000437</v>
      </c>
    </row>
    <row r="4678" spans="1:16" ht="15">
      <c r="A4678" s="28" t="s">
        <v>2176</v>
      </c>
      <c r="B4678" s="61" t="s">
        <v>179</v>
      </c>
      <c r="E4678" s="9">
        <v>315.8</v>
      </c>
      <c r="F4678" s="9" t="s">
        <v>278</v>
      </c>
      <c r="G4678" s="9" t="s">
        <v>278</v>
      </c>
      <c r="H4678" s="9" t="s">
        <v>278</v>
      </c>
      <c r="I4678" s="9">
        <v>0</v>
      </c>
      <c r="J4678" s="9" t="s">
        <v>278</v>
      </c>
      <c r="K4678" s="9" t="s">
        <v>278</v>
      </c>
      <c r="L4678" s="9" t="s">
        <v>278</v>
      </c>
      <c r="M4678" s="9" t="s">
        <v>278</v>
      </c>
      <c r="P4678" s="65">
        <f t="shared" si="129"/>
        <v>315.8</v>
      </c>
    </row>
    <row r="4679" spans="1:16" ht="15">
      <c r="A4679" s="28" t="s">
        <v>2177</v>
      </c>
      <c r="B4679" s="61" t="s">
        <v>2198</v>
      </c>
      <c r="C4679" s="3"/>
      <c r="D4679" s="3"/>
      <c r="E4679" s="9" t="s">
        <v>278</v>
      </c>
      <c r="F4679" s="9" t="s">
        <v>278</v>
      </c>
      <c r="G4679" s="9" t="s">
        <v>278</v>
      </c>
      <c r="H4679" s="9" t="s">
        <v>278</v>
      </c>
      <c r="I4679" s="9">
        <v>0</v>
      </c>
      <c r="J4679" s="9" t="s">
        <v>278</v>
      </c>
      <c r="K4679" s="9" t="s">
        <v>278</v>
      </c>
      <c r="L4679" s="9">
        <v>246.00000000000364</v>
      </c>
      <c r="M4679" s="65">
        <v>63</v>
      </c>
      <c r="N4679" s="65"/>
      <c r="P4679" s="65">
        <f t="shared" si="129"/>
        <v>309.00000000000364</v>
      </c>
    </row>
    <row r="4680" spans="1:16" ht="15">
      <c r="A4680" s="28" t="s">
        <v>2178</v>
      </c>
      <c r="B4680" s="61" t="s">
        <v>2704</v>
      </c>
      <c r="C4680" s="3"/>
      <c r="D4680" s="3"/>
      <c r="E4680" s="9" t="s">
        <v>278</v>
      </c>
      <c r="F4680" s="9" t="s">
        <v>278</v>
      </c>
      <c r="G4680" s="9" t="s">
        <v>278</v>
      </c>
      <c r="H4680" s="9" t="s">
        <v>278</v>
      </c>
      <c r="I4680" s="9">
        <v>0</v>
      </c>
      <c r="J4680" s="9" t="s">
        <v>278</v>
      </c>
      <c r="K4680" s="9" t="s">
        <v>278</v>
      </c>
      <c r="L4680" s="9" t="s">
        <v>278</v>
      </c>
      <c r="M4680" s="65">
        <v>299.20000000000005</v>
      </c>
      <c r="N4680" s="65"/>
      <c r="P4680" s="65">
        <f t="shared" si="129"/>
        <v>299.20000000000005</v>
      </c>
    </row>
    <row r="4681" spans="1:16" ht="15">
      <c r="A4681" s="28" t="s">
        <v>2179</v>
      </c>
      <c r="B4681" s="61" t="s">
        <v>2209</v>
      </c>
      <c r="C4681" s="3"/>
      <c r="D4681" s="3"/>
      <c r="E4681" s="9" t="s">
        <v>278</v>
      </c>
      <c r="F4681" s="9" t="s">
        <v>278</v>
      </c>
      <c r="G4681" s="9" t="s">
        <v>278</v>
      </c>
      <c r="H4681" s="9" t="s">
        <v>278</v>
      </c>
      <c r="I4681" s="9">
        <v>0</v>
      </c>
      <c r="J4681" s="9" t="s">
        <v>278</v>
      </c>
      <c r="K4681" s="9" t="s">
        <v>278</v>
      </c>
      <c r="L4681" s="9">
        <v>205.49999999999636</v>
      </c>
      <c r="M4681" s="65">
        <v>78</v>
      </c>
      <c r="N4681" s="65"/>
      <c r="P4681" s="65">
        <f t="shared" si="129"/>
        <v>283.49999999999636</v>
      </c>
    </row>
    <row r="4682" spans="1:16" ht="15">
      <c r="A4682" s="28" t="s">
        <v>2180</v>
      </c>
      <c r="B4682" s="61" t="s">
        <v>2211</v>
      </c>
      <c r="C4682" s="3"/>
      <c r="D4682" s="3"/>
      <c r="E4682" s="9" t="s">
        <v>278</v>
      </c>
      <c r="F4682" s="9" t="s">
        <v>278</v>
      </c>
      <c r="G4682" s="9" t="s">
        <v>278</v>
      </c>
      <c r="H4682" s="9" t="s">
        <v>278</v>
      </c>
      <c r="I4682" s="9">
        <v>0</v>
      </c>
      <c r="J4682" s="9" t="s">
        <v>278</v>
      </c>
      <c r="K4682" s="9" t="s">
        <v>278</v>
      </c>
      <c r="L4682" s="9">
        <v>189.89999999999782</v>
      </c>
      <c r="M4682" s="65">
        <v>91</v>
      </c>
      <c r="N4682" s="65"/>
      <c r="P4682" s="65">
        <f t="shared" si="129"/>
        <v>280.89999999999782</v>
      </c>
    </row>
    <row r="4683" spans="1:16" ht="15">
      <c r="A4683" s="28" t="s">
        <v>2181</v>
      </c>
      <c r="B4683" s="61" t="s">
        <v>2723</v>
      </c>
      <c r="C4683" s="3"/>
      <c r="D4683" s="3"/>
      <c r="E4683" s="9" t="s">
        <v>278</v>
      </c>
      <c r="F4683" s="9" t="s">
        <v>278</v>
      </c>
      <c r="G4683" s="9" t="s">
        <v>278</v>
      </c>
      <c r="H4683" s="9" t="s">
        <v>278</v>
      </c>
      <c r="I4683" s="9">
        <v>0</v>
      </c>
      <c r="J4683" s="9" t="s">
        <v>278</v>
      </c>
      <c r="K4683" s="9" t="s">
        <v>278</v>
      </c>
      <c r="L4683" s="9" t="s">
        <v>278</v>
      </c>
      <c r="M4683" s="65">
        <v>274.90000000000003</v>
      </c>
      <c r="N4683" s="65"/>
      <c r="P4683" s="65">
        <f t="shared" si="129"/>
        <v>274.90000000000003</v>
      </c>
    </row>
    <row r="4684" spans="1:16" ht="15">
      <c r="A4684" s="28" t="s">
        <v>2182</v>
      </c>
      <c r="B4684" s="61" t="s">
        <v>688</v>
      </c>
      <c r="E4684" s="9" t="s">
        <v>278</v>
      </c>
      <c r="F4684" s="9" t="s">
        <v>278</v>
      </c>
      <c r="G4684" s="9" t="s">
        <v>278</v>
      </c>
      <c r="H4684" s="9">
        <v>263.69999999999709</v>
      </c>
      <c r="I4684" s="9">
        <v>0</v>
      </c>
      <c r="J4684" s="9" t="s">
        <v>278</v>
      </c>
      <c r="K4684" s="9" t="s">
        <v>278</v>
      </c>
      <c r="L4684" s="9" t="s">
        <v>278</v>
      </c>
      <c r="M4684" s="9" t="s">
        <v>278</v>
      </c>
      <c r="P4684" s="65">
        <f t="shared" si="129"/>
        <v>263.69999999999709</v>
      </c>
    </row>
    <row r="4685" spans="1:16" ht="15">
      <c r="A4685" s="28" t="s">
        <v>2183</v>
      </c>
      <c r="B4685" s="61" t="s">
        <v>678</v>
      </c>
      <c r="E4685" s="9" t="s">
        <v>278</v>
      </c>
      <c r="F4685" s="9" t="s">
        <v>278</v>
      </c>
      <c r="G4685" s="9" t="s">
        <v>278</v>
      </c>
      <c r="H4685" s="9">
        <v>262.09999999999491</v>
      </c>
      <c r="I4685" s="9">
        <v>0</v>
      </c>
      <c r="J4685" s="9" t="s">
        <v>278</v>
      </c>
      <c r="K4685" s="9" t="s">
        <v>278</v>
      </c>
      <c r="L4685" s="9" t="s">
        <v>278</v>
      </c>
      <c r="M4685" s="9" t="s">
        <v>278</v>
      </c>
      <c r="P4685" s="65">
        <f t="shared" si="129"/>
        <v>262.09999999999491</v>
      </c>
    </row>
    <row r="4686" spans="1:16" ht="15">
      <c r="A4686" s="28" t="s">
        <v>2184</v>
      </c>
      <c r="B4686" s="61" t="s">
        <v>2707</v>
      </c>
      <c r="C4686" s="3"/>
      <c r="D4686" s="3"/>
      <c r="E4686" s="9" t="s">
        <v>278</v>
      </c>
      <c r="F4686" s="9" t="s">
        <v>278</v>
      </c>
      <c r="G4686" s="9" t="s">
        <v>278</v>
      </c>
      <c r="H4686" s="9" t="s">
        <v>278</v>
      </c>
      <c r="I4686" s="9">
        <v>0</v>
      </c>
      <c r="J4686" s="9" t="s">
        <v>278</v>
      </c>
      <c r="K4686" s="9" t="s">
        <v>278</v>
      </c>
      <c r="L4686" s="9" t="s">
        <v>278</v>
      </c>
      <c r="M4686" s="65">
        <v>252</v>
      </c>
      <c r="N4686" s="65"/>
      <c r="P4686" s="65">
        <f t="shared" si="129"/>
        <v>252</v>
      </c>
    </row>
    <row r="4687" spans="1:16" ht="15">
      <c r="A4687" s="28" t="s">
        <v>2185</v>
      </c>
      <c r="B4687" s="61" t="s">
        <v>2705</v>
      </c>
      <c r="C4687" s="3"/>
      <c r="D4687" s="3"/>
      <c r="E4687" s="9" t="s">
        <v>278</v>
      </c>
      <c r="F4687" s="9" t="s">
        <v>278</v>
      </c>
      <c r="G4687" s="9" t="s">
        <v>278</v>
      </c>
      <c r="H4687" s="9" t="s">
        <v>278</v>
      </c>
      <c r="I4687" s="9">
        <v>0</v>
      </c>
      <c r="J4687" s="9" t="s">
        <v>278</v>
      </c>
      <c r="K4687" s="9" t="s">
        <v>278</v>
      </c>
      <c r="L4687" s="9" t="s">
        <v>278</v>
      </c>
      <c r="M4687" s="65">
        <v>227</v>
      </c>
      <c r="N4687" s="65"/>
      <c r="P4687" s="65">
        <f t="shared" si="129"/>
        <v>227</v>
      </c>
    </row>
    <row r="4688" spans="1:16" ht="15">
      <c r="A4688" s="28" t="s">
        <v>2186</v>
      </c>
      <c r="B4688" s="61" t="s">
        <v>2719</v>
      </c>
      <c r="C4688" s="3"/>
      <c r="D4688" s="3"/>
      <c r="E4688" s="9" t="s">
        <v>278</v>
      </c>
      <c r="F4688" s="9" t="s">
        <v>278</v>
      </c>
      <c r="G4688" s="9" t="s">
        <v>278</v>
      </c>
      <c r="H4688" s="9" t="s">
        <v>278</v>
      </c>
      <c r="I4688" s="9">
        <v>0</v>
      </c>
      <c r="J4688" s="9" t="s">
        <v>278</v>
      </c>
      <c r="K4688" s="9" t="s">
        <v>278</v>
      </c>
      <c r="L4688" s="9" t="s">
        <v>278</v>
      </c>
      <c r="M4688" s="65">
        <v>213</v>
      </c>
      <c r="N4688" s="65"/>
      <c r="P4688" s="65">
        <f t="shared" si="129"/>
        <v>213</v>
      </c>
    </row>
    <row r="4689" spans="1:16" ht="15">
      <c r="A4689" s="28" t="s">
        <v>2187</v>
      </c>
      <c r="B4689" s="61" t="s">
        <v>2199</v>
      </c>
      <c r="C4689" s="3"/>
      <c r="D4689" s="3"/>
      <c r="E4689" s="9" t="s">
        <v>278</v>
      </c>
      <c r="F4689" s="9" t="s">
        <v>278</v>
      </c>
      <c r="G4689" s="9" t="s">
        <v>278</v>
      </c>
      <c r="H4689" s="9" t="s">
        <v>278</v>
      </c>
      <c r="I4689" s="9">
        <v>0</v>
      </c>
      <c r="J4689" s="9" t="s">
        <v>278</v>
      </c>
      <c r="K4689" s="9" t="s">
        <v>278</v>
      </c>
      <c r="L4689" s="9">
        <v>208.200000000008</v>
      </c>
      <c r="M4689" s="65">
        <v>0</v>
      </c>
      <c r="N4689" s="65"/>
      <c r="P4689" s="65">
        <f t="shared" si="129"/>
        <v>208.200000000008</v>
      </c>
    </row>
    <row r="4690" spans="1:16" ht="15">
      <c r="A4690" s="28" t="s">
        <v>2188</v>
      </c>
      <c r="B4690" s="239" t="s">
        <v>2189</v>
      </c>
      <c r="C4690" s="3"/>
      <c r="D4690" s="3"/>
      <c r="E4690" s="9" t="s">
        <v>278</v>
      </c>
      <c r="F4690" s="9" t="s">
        <v>278</v>
      </c>
      <c r="G4690" s="9" t="s">
        <v>278</v>
      </c>
      <c r="H4690" s="9" t="s">
        <v>278</v>
      </c>
      <c r="I4690" s="9">
        <v>0</v>
      </c>
      <c r="J4690" s="9" t="s">
        <v>278</v>
      </c>
      <c r="K4690" s="9" t="s">
        <v>278</v>
      </c>
      <c r="L4690" s="9">
        <v>202.70000000000255</v>
      </c>
      <c r="M4690" s="9" t="s">
        <v>278</v>
      </c>
      <c r="N4690" s="65"/>
      <c r="P4690" s="65">
        <f t="shared" si="129"/>
        <v>202.70000000000255</v>
      </c>
    </row>
    <row r="4691" spans="1:16" ht="15">
      <c r="A4691" s="28" t="s">
        <v>2296</v>
      </c>
      <c r="B4691" s="61" t="s">
        <v>2716</v>
      </c>
      <c r="C4691" s="3"/>
      <c r="D4691" s="3"/>
      <c r="E4691" s="9" t="s">
        <v>278</v>
      </c>
      <c r="F4691" s="9" t="s">
        <v>278</v>
      </c>
      <c r="G4691" s="9" t="s">
        <v>278</v>
      </c>
      <c r="H4691" s="9" t="s">
        <v>278</v>
      </c>
      <c r="I4691" s="9">
        <v>0</v>
      </c>
      <c r="J4691" s="9" t="s">
        <v>278</v>
      </c>
      <c r="K4691" s="9" t="s">
        <v>278</v>
      </c>
      <c r="L4691" s="9" t="s">
        <v>278</v>
      </c>
      <c r="M4691" s="65">
        <v>192.3</v>
      </c>
      <c r="N4691" s="65"/>
      <c r="P4691" s="65">
        <f t="shared" si="129"/>
        <v>192.3</v>
      </c>
    </row>
    <row r="4692" spans="1:16" ht="15">
      <c r="A4692" s="28" t="s">
        <v>2297</v>
      </c>
      <c r="B4692" s="61" t="s">
        <v>2710</v>
      </c>
      <c r="C4692" s="3"/>
      <c r="D4692" s="3"/>
      <c r="E4692" s="9" t="s">
        <v>278</v>
      </c>
      <c r="F4692" s="9" t="s">
        <v>278</v>
      </c>
      <c r="G4692" s="9" t="s">
        <v>278</v>
      </c>
      <c r="H4692" s="9" t="s">
        <v>278</v>
      </c>
      <c r="I4692" s="9">
        <v>0</v>
      </c>
      <c r="J4692" s="9" t="s">
        <v>278</v>
      </c>
      <c r="K4692" s="9" t="s">
        <v>278</v>
      </c>
      <c r="L4692" s="9" t="s">
        <v>278</v>
      </c>
      <c r="M4692" s="65">
        <v>190</v>
      </c>
      <c r="N4692" s="65"/>
      <c r="P4692" s="65">
        <f t="shared" si="129"/>
        <v>190</v>
      </c>
    </row>
    <row r="4693" spans="1:16" ht="15">
      <c r="A4693" s="28" t="s">
        <v>2298</v>
      </c>
      <c r="B4693" s="61" t="s">
        <v>2702</v>
      </c>
      <c r="C4693" s="3"/>
      <c r="D4693" s="3"/>
      <c r="E4693" s="9" t="s">
        <v>278</v>
      </c>
      <c r="F4693" s="9" t="s">
        <v>278</v>
      </c>
      <c r="G4693" s="9" t="s">
        <v>278</v>
      </c>
      <c r="H4693" s="9" t="s">
        <v>278</v>
      </c>
      <c r="I4693" s="9">
        <v>0</v>
      </c>
      <c r="J4693" s="9" t="s">
        <v>278</v>
      </c>
      <c r="K4693" s="9" t="s">
        <v>278</v>
      </c>
      <c r="L4693" s="9" t="s">
        <v>278</v>
      </c>
      <c r="M4693" s="65">
        <v>183.3</v>
      </c>
      <c r="N4693" s="65"/>
      <c r="P4693" s="65">
        <f t="shared" si="129"/>
        <v>183.3</v>
      </c>
    </row>
    <row r="4694" spans="1:16" ht="15">
      <c r="A4694" s="253" t="s">
        <v>2676</v>
      </c>
      <c r="B4694" s="61" t="s">
        <v>2720</v>
      </c>
      <c r="C4694" s="3"/>
      <c r="D4694" s="3"/>
      <c r="E4694" s="9" t="s">
        <v>278</v>
      </c>
      <c r="F4694" s="9" t="s">
        <v>278</v>
      </c>
      <c r="G4694" s="9" t="s">
        <v>278</v>
      </c>
      <c r="H4694" s="9" t="s">
        <v>278</v>
      </c>
      <c r="I4694" s="9">
        <v>0</v>
      </c>
      <c r="J4694" s="9" t="s">
        <v>278</v>
      </c>
      <c r="K4694" s="9" t="s">
        <v>278</v>
      </c>
      <c r="L4694" s="9" t="s">
        <v>278</v>
      </c>
      <c r="M4694" s="65">
        <v>173</v>
      </c>
      <c r="N4694" s="65"/>
      <c r="P4694" s="65">
        <f t="shared" ref="P4694:P4724" si="130">SUM(E4694:M4694)</f>
        <v>173</v>
      </c>
    </row>
    <row r="4695" spans="1:16" ht="15">
      <c r="A4695" s="253" t="s">
        <v>2677</v>
      </c>
      <c r="B4695" s="239" t="s">
        <v>1670</v>
      </c>
      <c r="C4695" s="3"/>
      <c r="D4695" s="3"/>
      <c r="E4695" s="9" t="s">
        <v>278</v>
      </c>
      <c r="F4695" s="9" t="s">
        <v>278</v>
      </c>
      <c r="G4695" s="9" t="s">
        <v>278</v>
      </c>
      <c r="H4695" s="9" t="s">
        <v>278</v>
      </c>
      <c r="I4695" s="9">
        <v>0</v>
      </c>
      <c r="J4695" s="9" t="s">
        <v>278</v>
      </c>
      <c r="K4695" s="9">
        <v>157.50000000000728</v>
      </c>
      <c r="L4695" s="9" t="s">
        <v>278</v>
      </c>
      <c r="M4695" s="9" t="s">
        <v>278</v>
      </c>
      <c r="P4695" s="65">
        <f t="shared" si="130"/>
        <v>157.50000000000728</v>
      </c>
    </row>
    <row r="4696" spans="1:16" ht="15">
      <c r="A4696" s="253" t="s">
        <v>2678</v>
      </c>
      <c r="B4696" s="61" t="s">
        <v>164</v>
      </c>
      <c r="E4696" s="9" t="s">
        <v>278</v>
      </c>
      <c r="F4696" s="9" t="s">
        <v>278</v>
      </c>
      <c r="G4696" s="9">
        <v>156.85</v>
      </c>
      <c r="H4696" s="9" t="s">
        <v>278</v>
      </c>
      <c r="I4696" s="9">
        <v>0</v>
      </c>
      <c r="J4696" s="9" t="s">
        <v>278</v>
      </c>
      <c r="K4696" s="9" t="s">
        <v>278</v>
      </c>
      <c r="L4696" s="9" t="s">
        <v>278</v>
      </c>
      <c r="M4696" s="9" t="s">
        <v>278</v>
      </c>
      <c r="P4696" s="65">
        <f t="shared" si="130"/>
        <v>156.85</v>
      </c>
    </row>
    <row r="4697" spans="1:16" ht="15">
      <c r="A4697" s="253" t="s">
        <v>2679</v>
      </c>
      <c r="B4697" s="61" t="s">
        <v>2709</v>
      </c>
      <c r="C4697" s="3"/>
      <c r="D4697" s="3"/>
      <c r="E4697" s="9" t="s">
        <v>278</v>
      </c>
      <c r="F4697" s="9" t="s">
        <v>278</v>
      </c>
      <c r="G4697" s="9" t="s">
        <v>278</v>
      </c>
      <c r="H4697" s="9" t="s">
        <v>278</v>
      </c>
      <c r="I4697" s="9">
        <v>0</v>
      </c>
      <c r="J4697" s="9" t="s">
        <v>278</v>
      </c>
      <c r="K4697" s="9" t="s">
        <v>278</v>
      </c>
      <c r="L4697" s="9" t="s">
        <v>278</v>
      </c>
      <c r="M4697" s="65">
        <v>156</v>
      </c>
      <c r="N4697" s="65"/>
      <c r="P4697" s="65">
        <f t="shared" si="130"/>
        <v>156</v>
      </c>
    </row>
    <row r="4698" spans="1:16" ht="15">
      <c r="A4698" s="253" t="s">
        <v>2680</v>
      </c>
      <c r="B4698" s="61" t="s">
        <v>2703</v>
      </c>
      <c r="C4698" s="3"/>
      <c r="D4698" s="3"/>
      <c r="E4698" s="9" t="s">
        <v>278</v>
      </c>
      <c r="F4698" s="9" t="s">
        <v>278</v>
      </c>
      <c r="G4698" s="9" t="s">
        <v>278</v>
      </c>
      <c r="H4698" s="9" t="s">
        <v>278</v>
      </c>
      <c r="I4698" s="9">
        <v>0</v>
      </c>
      <c r="J4698" s="9" t="s">
        <v>278</v>
      </c>
      <c r="K4698" s="9" t="s">
        <v>278</v>
      </c>
      <c r="L4698" s="9" t="s">
        <v>278</v>
      </c>
      <c r="M4698" s="65">
        <v>151.1</v>
      </c>
      <c r="N4698" s="65"/>
      <c r="P4698" s="65">
        <f t="shared" si="130"/>
        <v>151.1</v>
      </c>
    </row>
    <row r="4699" spans="1:16" ht="15">
      <c r="A4699" s="253" t="s">
        <v>2681</v>
      </c>
      <c r="B4699" s="61" t="s">
        <v>2728</v>
      </c>
      <c r="C4699" s="3"/>
      <c r="D4699" s="3"/>
      <c r="E4699" s="9" t="s">
        <v>278</v>
      </c>
      <c r="F4699" s="9" t="s">
        <v>278</v>
      </c>
      <c r="G4699" s="9" t="s">
        <v>278</v>
      </c>
      <c r="H4699" s="9" t="s">
        <v>278</v>
      </c>
      <c r="I4699" s="9">
        <v>0</v>
      </c>
      <c r="J4699" s="9" t="s">
        <v>278</v>
      </c>
      <c r="K4699" s="9" t="s">
        <v>278</v>
      </c>
      <c r="L4699" s="9" t="s">
        <v>278</v>
      </c>
      <c r="M4699" s="65">
        <v>150</v>
      </c>
      <c r="N4699" s="65"/>
      <c r="P4699" s="65">
        <f t="shared" si="130"/>
        <v>150</v>
      </c>
    </row>
    <row r="4700" spans="1:16" ht="15">
      <c r="A4700" s="253" t="s">
        <v>2682</v>
      </c>
      <c r="B4700" s="61" t="s">
        <v>2725</v>
      </c>
      <c r="C4700" s="3"/>
      <c r="D4700" s="3"/>
      <c r="E4700" s="9" t="s">
        <v>278</v>
      </c>
      <c r="F4700" s="9" t="s">
        <v>278</v>
      </c>
      <c r="G4700" s="9" t="s">
        <v>278</v>
      </c>
      <c r="H4700" s="9" t="s">
        <v>278</v>
      </c>
      <c r="I4700" s="9">
        <v>0</v>
      </c>
      <c r="J4700" s="9" t="s">
        <v>278</v>
      </c>
      <c r="K4700" s="9" t="s">
        <v>278</v>
      </c>
      <c r="L4700" s="9" t="s">
        <v>278</v>
      </c>
      <c r="M4700" s="65">
        <v>150</v>
      </c>
      <c r="N4700" s="65"/>
      <c r="P4700" s="65">
        <f t="shared" si="130"/>
        <v>150</v>
      </c>
    </row>
    <row r="4701" spans="1:16" ht="15">
      <c r="A4701" s="253" t="s">
        <v>2683</v>
      </c>
      <c r="B4701" s="61" t="s">
        <v>2214</v>
      </c>
      <c r="C4701" s="3"/>
      <c r="D4701" s="3"/>
      <c r="E4701" s="9" t="s">
        <v>278</v>
      </c>
      <c r="F4701" s="9" t="s">
        <v>278</v>
      </c>
      <c r="G4701" s="9" t="s">
        <v>278</v>
      </c>
      <c r="H4701" s="9" t="s">
        <v>278</v>
      </c>
      <c r="I4701" s="9">
        <v>0</v>
      </c>
      <c r="J4701" s="9" t="s">
        <v>278</v>
      </c>
      <c r="K4701" s="9" t="s">
        <v>278</v>
      </c>
      <c r="L4701" s="9">
        <v>141</v>
      </c>
      <c r="M4701" s="9" t="s">
        <v>278</v>
      </c>
      <c r="N4701" s="65"/>
      <c r="P4701" s="65">
        <f t="shared" si="130"/>
        <v>141</v>
      </c>
    </row>
    <row r="4702" spans="1:16" ht="15">
      <c r="A4702" s="253" t="s">
        <v>2684</v>
      </c>
      <c r="B4702" s="178" t="s">
        <v>1335</v>
      </c>
      <c r="C4702" s="3"/>
      <c r="D4702" s="3"/>
      <c r="E4702" s="9" t="s">
        <v>278</v>
      </c>
      <c r="F4702" s="9" t="s">
        <v>278</v>
      </c>
      <c r="G4702" s="9" t="s">
        <v>278</v>
      </c>
      <c r="H4702" s="9" t="s">
        <v>278</v>
      </c>
      <c r="I4702" s="9">
        <v>0</v>
      </c>
      <c r="J4702" s="9">
        <v>137.79999999999927</v>
      </c>
      <c r="K4702" s="9" t="s">
        <v>278</v>
      </c>
      <c r="L4702" s="9" t="s">
        <v>278</v>
      </c>
      <c r="M4702" s="9" t="s">
        <v>278</v>
      </c>
      <c r="P4702" s="65">
        <f t="shared" si="130"/>
        <v>137.79999999999927</v>
      </c>
    </row>
    <row r="4703" spans="1:16" ht="15">
      <c r="A4703" s="253" t="s">
        <v>2685</v>
      </c>
      <c r="B4703" s="61" t="s">
        <v>2714</v>
      </c>
      <c r="C4703" s="3"/>
      <c r="D4703" s="3"/>
      <c r="E4703" s="9" t="s">
        <v>278</v>
      </c>
      <c r="F4703" s="9" t="s">
        <v>278</v>
      </c>
      <c r="G4703" s="9" t="s">
        <v>278</v>
      </c>
      <c r="H4703" s="9" t="s">
        <v>278</v>
      </c>
      <c r="I4703" s="9">
        <v>0</v>
      </c>
      <c r="J4703" s="9" t="s">
        <v>278</v>
      </c>
      <c r="K4703" s="9" t="s">
        <v>278</v>
      </c>
      <c r="L4703" s="9" t="s">
        <v>278</v>
      </c>
      <c r="M4703" s="65">
        <v>124.30000000000001</v>
      </c>
      <c r="N4703" s="65"/>
      <c r="P4703" s="65">
        <f t="shared" si="130"/>
        <v>124.30000000000001</v>
      </c>
    </row>
    <row r="4704" spans="1:16" ht="15">
      <c r="A4704" s="253" t="s">
        <v>2686</v>
      </c>
      <c r="B4704" s="61" t="s">
        <v>2835</v>
      </c>
      <c r="C4704" s="3"/>
      <c r="D4704" s="3"/>
      <c r="E4704" s="9" t="s">
        <v>278</v>
      </c>
      <c r="F4704" s="9" t="s">
        <v>278</v>
      </c>
      <c r="G4704" s="9" t="s">
        <v>278</v>
      </c>
      <c r="H4704" s="9" t="s">
        <v>278</v>
      </c>
      <c r="I4704" s="9">
        <v>0</v>
      </c>
      <c r="J4704" s="9" t="s">
        <v>278</v>
      </c>
      <c r="K4704" s="9" t="s">
        <v>278</v>
      </c>
      <c r="L4704" s="9" t="s">
        <v>278</v>
      </c>
      <c r="M4704" s="65">
        <v>120</v>
      </c>
      <c r="N4704" s="65"/>
      <c r="P4704" s="65">
        <f t="shared" si="130"/>
        <v>120</v>
      </c>
    </row>
    <row r="4705" spans="1:16" ht="15">
      <c r="A4705" s="253" t="s">
        <v>2687</v>
      </c>
      <c r="B4705" s="61" t="s">
        <v>2713</v>
      </c>
      <c r="C4705" s="3"/>
      <c r="D4705" s="3"/>
      <c r="E4705" s="9" t="s">
        <v>278</v>
      </c>
      <c r="F4705" s="9" t="s">
        <v>278</v>
      </c>
      <c r="G4705" s="9" t="s">
        <v>278</v>
      </c>
      <c r="H4705" s="9" t="s">
        <v>278</v>
      </c>
      <c r="I4705" s="9">
        <v>0</v>
      </c>
      <c r="J4705" s="9" t="s">
        <v>278</v>
      </c>
      <c r="K4705" s="9" t="s">
        <v>278</v>
      </c>
      <c r="L4705" s="9" t="s">
        <v>278</v>
      </c>
      <c r="M4705" s="65">
        <v>112.60000000000001</v>
      </c>
      <c r="N4705" s="65"/>
      <c r="P4705" s="65">
        <f t="shared" si="130"/>
        <v>112.60000000000001</v>
      </c>
    </row>
    <row r="4706" spans="1:16" ht="15">
      <c r="A4706" s="253" t="s">
        <v>2688</v>
      </c>
      <c r="B4706" s="61" t="s">
        <v>2718</v>
      </c>
      <c r="C4706" s="3"/>
      <c r="D4706" s="3"/>
      <c r="E4706" s="9" t="s">
        <v>278</v>
      </c>
      <c r="F4706" s="9" t="s">
        <v>278</v>
      </c>
      <c r="G4706" s="9" t="s">
        <v>278</v>
      </c>
      <c r="H4706" s="9" t="s">
        <v>278</v>
      </c>
      <c r="I4706" s="9">
        <v>0</v>
      </c>
      <c r="J4706" s="9" t="s">
        <v>278</v>
      </c>
      <c r="K4706" s="9" t="s">
        <v>278</v>
      </c>
      <c r="L4706" s="9" t="s">
        <v>278</v>
      </c>
      <c r="M4706" s="65">
        <v>112.40000000000002</v>
      </c>
      <c r="N4706" s="65"/>
      <c r="P4706" s="65">
        <f t="shared" si="130"/>
        <v>112.40000000000002</v>
      </c>
    </row>
    <row r="4707" spans="1:16" ht="15">
      <c r="A4707" s="253" t="s">
        <v>2689</v>
      </c>
      <c r="B4707" s="61" t="s">
        <v>2706</v>
      </c>
      <c r="C4707" s="3"/>
      <c r="D4707" s="3"/>
      <c r="E4707" s="9" t="s">
        <v>278</v>
      </c>
      <c r="F4707" s="9" t="s">
        <v>278</v>
      </c>
      <c r="G4707" s="9" t="s">
        <v>278</v>
      </c>
      <c r="H4707" s="9" t="s">
        <v>278</v>
      </c>
      <c r="I4707" s="9">
        <v>0</v>
      </c>
      <c r="J4707" s="9" t="s">
        <v>278</v>
      </c>
      <c r="K4707" s="9" t="s">
        <v>278</v>
      </c>
      <c r="L4707" s="9" t="s">
        <v>278</v>
      </c>
      <c r="M4707" s="65">
        <v>110.00000000000001</v>
      </c>
      <c r="N4707" s="65"/>
      <c r="P4707" s="65">
        <f t="shared" si="130"/>
        <v>110.00000000000001</v>
      </c>
    </row>
    <row r="4708" spans="1:16" ht="15">
      <c r="A4708" s="253" t="s">
        <v>2690</v>
      </c>
      <c r="B4708" s="61" t="s">
        <v>2701</v>
      </c>
      <c r="C4708" s="3"/>
      <c r="D4708" s="3"/>
      <c r="E4708" s="9" t="s">
        <v>278</v>
      </c>
      <c r="F4708" s="9" t="s">
        <v>278</v>
      </c>
      <c r="G4708" s="9" t="s">
        <v>278</v>
      </c>
      <c r="H4708" s="9" t="s">
        <v>278</v>
      </c>
      <c r="I4708" s="9">
        <v>0</v>
      </c>
      <c r="J4708" s="9" t="s">
        <v>278</v>
      </c>
      <c r="K4708" s="9" t="s">
        <v>278</v>
      </c>
      <c r="L4708" s="9" t="s">
        <v>278</v>
      </c>
      <c r="M4708" s="65">
        <v>105</v>
      </c>
      <c r="N4708" s="65"/>
      <c r="P4708" s="65">
        <f t="shared" si="130"/>
        <v>105</v>
      </c>
    </row>
    <row r="4709" spans="1:16" ht="15">
      <c r="A4709" s="253" t="s">
        <v>2691</v>
      </c>
      <c r="B4709" s="61" t="s">
        <v>2726</v>
      </c>
      <c r="C4709" s="3"/>
      <c r="D4709" s="3"/>
      <c r="E4709" s="9" t="s">
        <v>278</v>
      </c>
      <c r="F4709" s="9" t="s">
        <v>278</v>
      </c>
      <c r="G4709" s="9" t="s">
        <v>278</v>
      </c>
      <c r="H4709" s="9" t="s">
        <v>278</v>
      </c>
      <c r="I4709" s="9">
        <v>0</v>
      </c>
      <c r="J4709" s="9" t="s">
        <v>278</v>
      </c>
      <c r="K4709" s="9" t="s">
        <v>278</v>
      </c>
      <c r="L4709" s="9" t="s">
        <v>278</v>
      </c>
      <c r="M4709" s="65">
        <v>103.19999999999999</v>
      </c>
      <c r="N4709" s="65"/>
      <c r="P4709" s="65">
        <f t="shared" si="130"/>
        <v>103.19999999999999</v>
      </c>
    </row>
    <row r="4710" spans="1:16" ht="15">
      <c r="A4710" s="253" t="s">
        <v>2692</v>
      </c>
      <c r="B4710" s="61" t="s">
        <v>674</v>
      </c>
      <c r="E4710" s="9" t="s">
        <v>278</v>
      </c>
      <c r="F4710" s="9" t="s">
        <v>278</v>
      </c>
      <c r="G4710" s="9" t="s">
        <v>278</v>
      </c>
      <c r="H4710" s="9">
        <v>99.5</v>
      </c>
      <c r="I4710" s="9">
        <v>0</v>
      </c>
      <c r="J4710" s="9" t="s">
        <v>278</v>
      </c>
      <c r="K4710" s="9" t="s">
        <v>278</v>
      </c>
      <c r="L4710" s="9" t="s">
        <v>278</v>
      </c>
      <c r="M4710" s="9" t="s">
        <v>278</v>
      </c>
      <c r="P4710" s="65">
        <f t="shared" si="130"/>
        <v>99.5</v>
      </c>
    </row>
    <row r="4711" spans="1:16" ht="15">
      <c r="A4711" s="253" t="s">
        <v>2693</v>
      </c>
      <c r="B4711" s="61" t="s">
        <v>2724</v>
      </c>
      <c r="C4711" s="3"/>
      <c r="D4711" s="3"/>
      <c r="E4711" s="9" t="s">
        <v>278</v>
      </c>
      <c r="F4711" s="9" t="s">
        <v>278</v>
      </c>
      <c r="G4711" s="9" t="s">
        <v>278</v>
      </c>
      <c r="H4711" s="9" t="s">
        <v>278</v>
      </c>
      <c r="I4711" s="9">
        <v>0</v>
      </c>
      <c r="J4711" s="9" t="s">
        <v>278</v>
      </c>
      <c r="K4711" s="9" t="s">
        <v>278</v>
      </c>
      <c r="L4711" s="9" t="s">
        <v>278</v>
      </c>
      <c r="M4711" s="65">
        <v>99.4</v>
      </c>
      <c r="N4711" s="65"/>
      <c r="P4711" s="65">
        <f t="shared" si="130"/>
        <v>99.4</v>
      </c>
    </row>
    <row r="4712" spans="1:16" ht="15">
      <c r="A4712" s="253" t="s">
        <v>2694</v>
      </c>
      <c r="B4712" s="61" t="s">
        <v>2200</v>
      </c>
      <c r="C4712" s="3"/>
      <c r="D4712" s="3"/>
      <c r="E4712" s="9" t="s">
        <v>278</v>
      </c>
      <c r="F4712" s="9" t="s">
        <v>278</v>
      </c>
      <c r="G4712" s="9" t="s">
        <v>278</v>
      </c>
      <c r="H4712" s="9" t="s">
        <v>278</v>
      </c>
      <c r="I4712" s="9">
        <v>0</v>
      </c>
      <c r="J4712" s="9" t="s">
        <v>278</v>
      </c>
      <c r="K4712" s="9" t="s">
        <v>278</v>
      </c>
      <c r="L4712" s="9">
        <v>79.500000000007276</v>
      </c>
      <c r="M4712" s="65">
        <v>3.9000000000000004</v>
      </c>
      <c r="N4712" s="65"/>
      <c r="P4712" s="65">
        <f t="shared" si="130"/>
        <v>83.400000000007282</v>
      </c>
    </row>
    <row r="4713" spans="1:16" ht="15">
      <c r="A4713" s="253" t="s">
        <v>2695</v>
      </c>
      <c r="B4713" s="61" t="s">
        <v>649</v>
      </c>
      <c r="E4713" s="9" t="s">
        <v>278</v>
      </c>
      <c r="F4713" s="9" t="s">
        <v>278</v>
      </c>
      <c r="G4713" s="9" t="s">
        <v>278</v>
      </c>
      <c r="H4713" s="9">
        <v>74.900000000001455</v>
      </c>
      <c r="I4713" s="9">
        <v>0</v>
      </c>
      <c r="J4713" s="9" t="s">
        <v>278</v>
      </c>
      <c r="K4713" s="9" t="s">
        <v>278</v>
      </c>
      <c r="L4713" s="9" t="s">
        <v>278</v>
      </c>
      <c r="M4713" s="9" t="s">
        <v>278</v>
      </c>
      <c r="P4713" s="65">
        <f t="shared" si="130"/>
        <v>74.900000000001455</v>
      </c>
    </row>
    <row r="4714" spans="1:16" ht="15">
      <c r="A4714" s="253" t="s">
        <v>2696</v>
      </c>
      <c r="B4714" s="61" t="s">
        <v>2711</v>
      </c>
      <c r="C4714" s="3"/>
      <c r="D4714" s="3"/>
      <c r="E4714" s="9" t="s">
        <v>278</v>
      </c>
      <c r="F4714" s="9" t="s">
        <v>278</v>
      </c>
      <c r="G4714" s="9" t="s">
        <v>278</v>
      </c>
      <c r="H4714" s="9" t="s">
        <v>278</v>
      </c>
      <c r="I4714" s="9">
        <v>0</v>
      </c>
      <c r="J4714" s="9" t="s">
        <v>278</v>
      </c>
      <c r="K4714" s="9" t="s">
        <v>278</v>
      </c>
      <c r="L4714" s="9" t="s">
        <v>278</v>
      </c>
      <c r="M4714" s="65">
        <v>33.4</v>
      </c>
      <c r="N4714" s="65"/>
      <c r="P4714" s="65">
        <f t="shared" si="130"/>
        <v>33.4</v>
      </c>
    </row>
    <row r="4715" spans="1:16" ht="15">
      <c r="A4715" s="253" t="s">
        <v>2697</v>
      </c>
      <c r="B4715" s="61" t="s">
        <v>2700</v>
      </c>
      <c r="C4715" s="3"/>
      <c r="D4715" s="3"/>
      <c r="E4715" s="9" t="s">
        <v>278</v>
      </c>
      <c r="F4715" s="9" t="s">
        <v>278</v>
      </c>
      <c r="G4715" s="9" t="s">
        <v>278</v>
      </c>
      <c r="H4715" s="9" t="s">
        <v>278</v>
      </c>
      <c r="I4715" s="9">
        <v>0</v>
      </c>
      <c r="J4715" s="9" t="s">
        <v>278</v>
      </c>
      <c r="K4715" s="9" t="s">
        <v>278</v>
      </c>
      <c r="L4715" s="9" t="s">
        <v>278</v>
      </c>
      <c r="M4715" s="65">
        <v>3.8</v>
      </c>
      <c r="N4715" s="65"/>
      <c r="P4715" s="65">
        <f t="shared" si="130"/>
        <v>3.8</v>
      </c>
    </row>
    <row r="4716" spans="1:16" ht="15">
      <c r="A4716" s="253" t="s">
        <v>2698</v>
      </c>
      <c r="B4716" s="61" t="s">
        <v>2699</v>
      </c>
      <c r="C4716" s="3"/>
      <c r="D4716" s="3"/>
      <c r="E4716" s="9" t="s">
        <v>278</v>
      </c>
      <c r="F4716" s="9" t="s">
        <v>278</v>
      </c>
      <c r="G4716" s="9" t="s">
        <v>278</v>
      </c>
      <c r="H4716" s="9" t="s">
        <v>278</v>
      </c>
      <c r="I4716" s="9">
        <v>0</v>
      </c>
      <c r="J4716" s="9" t="s">
        <v>278</v>
      </c>
      <c r="K4716" s="9" t="s">
        <v>278</v>
      </c>
      <c r="L4716" s="9" t="s">
        <v>278</v>
      </c>
      <c r="M4716" s="65">
        <v>2.8</v>
      </c>
      <c r="N4716" s="65"/>
      <c r="P4716" s="65">
        <f t="shared" si="130"/>
        <v>2.8</v>
      </c>
    </row>
    <row r="4717" spans="1:16" ht="15">
      <c r="A4717" s="253" t="s">
        <v>2727</v>
      </c>
      <c r="B4717" s="61" t="s">
        <v>2717</v>
      </c>
      <c r="C4717" s="3"/>
      <c r="D4717" s="3"/>
      <c r="E4717" s="9" t="s">
        <v>278</v>
      </c>
      <c r="F4717" s="9" t="s">
        <v>278</v>
      </c>
      <c r="G4717" s="9" t="s">
        <v>278</v>
      </c>
      <c r="H4717" s="9" t="s">
        <v>278</v>
      </c>
      <c r="I4717" s="9">
        <v>0</v>
      </c>
      <c r="J4717" s="9" t="s">
        <v>278</v>
      </c>
      <c r="K4717" s="9" t="s">
        <v>278</v>
      </c>
      <c r="L4717" s="9" t="s">
        <v>278</v>
      </c>
      <c r="M4717" s="65">
        <v>1.3</v>
      </c>
      <c r="N4717" s="65"/>
      <c r="P4717" s="65">
        <f t="shared" si="130"/>
        <v>1.3</v>
      </c>
    </row>
    <row r="4718" spans="1:16" ht="15">
      <c r="A4718" s="253" t="s">
        <v>2820</v>
      </c>
      <c r="B4718" s="190" t="s">
        <v>1331</v>
      </c>
      <c r="C4718" s="3"/>
      <c r="D4718" s="3"/>
      <c r="E4718" s="9" t="s">
        <v>278</v>
      </c>
      <c r="F4718" s="9" t="s">
        <v>278</v>
      </c>
      <c r="G4718" s="9" t="s">
        <v>278</v>
      </c>
      <c r="H4718" s="9" t="s">
        <v>278</v>
      </c>
      <c r="I4718" s="9">
        <v>0</v>
      </c>
      <c r="J4718" s="9" t="s">
        <v>278</v>
      </c>
      <c r="K4718" s="9" t="s">
        <v>278</v>
      </c>
      <c r="L4718" s="9" t="s">
        <v>278</v>
      </c>
      <c r="M4718" s="9" t="s">
        <v>278</v>
      </c>
      <c r="P4718" s="65">
        <f t="shared" si="130"/>
        <v>0</v>
      </c>
    </row>
    <row r="4719" spans="1:16" ht="15">
      <c r="A4719" s="253" t="s">
        <v>2837</v>
      </c>
      <c r="B4719" s="178" t="s">
        <v>1340</v>
      </c>
      <c r="C4719" s="3"/>
      <c r="D4719" s="3"/>
      <c r="E4719" s="9" t="s">
        <v>278</v>
      </c>
      <c r="F4719" s="9" t="s">
        <v>278</v>
      </c>
      <c r="G4719" s="9" t="s">
        <v>278</v>
      </c>
      <c r="H4719" s="9" t="s">
        <v>278</v>
      </c>
      <c r="I4719" s="9">
        <v>0</v>
      </c>
      <c r="J4719" s="9" t="s">
        <v>278</v>
      </c>
      <c r="K4719" s="9" t="s">
        <v>278</v>
      </c>
      <c r="L4719" s="9" t="s">
        <v>278</v>
      </c>
      <c r="M4719" s="9" t="s">
        <v>278</v>
      </c>
      <c r="P4719" s="65">
        <f t="shared" si="130"/>
        <v>0</v>
      </c>
    </row>
    <row r="4720" spans="1:16" ht="15">
      <c r="A4720" s="253" t="s">
        <v>2887</v>
      </c>
      <c r="B4720" s="178" t="s">
        <v>1339</v>
      </c>
      <c r="C4720" s="3"/>
      <c r="D4720" s="3"/>
      <c r="E4720" s="9" t="s">
        <v>278</v>
      </c>
      <c r="F4720" s="9" t="s">
        <v>278</v>
      </c>
      <c r="G4720" s="9" t="s">
        <v>278</v>
      </c>
      <c r="H4720" s="9" t="s">
        <v>278</v>
      </c>
      <c r="I4720" s="9">
        <v>0</v>
      </c>
      <c r="J4720" s="9" t="s">
        <v>278</v>
      </c>
      <c r="K4720" s="9" t="s">
        <v>278</v>
      </c>
      <c r="L4720" s="9" t="s">
        <v>278</v>
      </c>
      <c r="M4720" s="9" t="s">
        <v>278</v>
      </c>
      <c r="P4720" s="65">
        <f t="shared" si="130"/>
        <v>0</v>
      </c>
    </row>
    <row r="4721" spans="1:21" ht="15">
      <c r="A4721" s="253" t="s">
        <v>2888</v>
      </c>
      <c r="B4721" s="178" t="s">
        <v>1338</v>
      </c>
      <c r="C4721" s="3"/>
      <c r="D4721" s="3"/>
      <c r="E4721" s="9" t="s">
        <v>278</v>
      </c>
      <c r="F4721" s="9" t="s">
        <v>278</v>
      </c>
      <c r="G4721" s="9" t="s">
        <v>278</v>
      </c>
      <c r="H4721" s="9" t="s">
        <v>278</v>
      </c>
      <c r="I4721" s="9">
        <v>0</v>
      </c>
      <c r="J4721" s="9" t="s">
        <v>278</v>
      </c>
      <c r="K4721" s="9" t="s">
        <v>278</v>
      </c>
      <c r="L4721" s="9" t="s">
        <v>278</v>
      </c>
      <c r="M4721" s="9" t="s">
        <v>278</v>
      </c>
      <c r="P4721" s="65">
        <f t="shared" si="130"/>
        <v>0</v>
      </c>
    </row>
    <row r="4722" spans="1:21" ht="15">
      <c r="A4722" s="253" t="s">
        <v>2889</v>
      </c>
      <c r="B4722" s="178" t="s">
        <v>1361</v>
      </c>
      <c r="C4722" s="3"/>
      <c r="D4722" s="3"/>
      <c r="E4722" s="9" t="s">
        <v>278</v>
      </c>
      <c r="F4722" s="9" t="s">
        <v>278</v>
      </c>
      <c r="G4722" s="9" t="s">
        <v>278</v>
      </c>
      <c r="H4722" s="9" t="s">
        <v>278</v>
      </c>
      <c r="I4722" s="9">
        <v>0</v>
      </c>
      <c r="J4722" s="9" t="s">
        <v>278</v>
      </c>
      <c r="K4722" s="9" t="s">
        <v>278</v>
      </c>
      <c r="L4722" s="9" t="s">
        <v>278</v>
      </c>
      <c r="M4722" s="9" t="s">
        <v>278</v>
      </c>
      <c r="P4722" s="65">
        <f t="shared" si="130"/>
        <v>0</v>
      </c>
    </row>
    <row r="4723" spans="1:21" ht="15">
      <c r="A4723" s="253" t="s">
        <v>2890</v>
      </c>
      <c r="B4723" s="61" t="s">
        <v>2722</v>
      </c>
      <c r="C4723" s="3"/>
      <c r="D4723" s="3"/>
      <c r="E4723" s="9" t="s">
        <v>278</v>
      </c>
      <c r="F4723" s="9" t="s">
        <v>278</v>
      </c>
      <c r="G4723" s="9" t="s">
        <v>278</v>
      </c>
      <c r="H4723" s="9" t="s">
        <v>278</v>
      </c>
      <c r="I4723" s="9">
        <v>0</v>
      </c>
      <c r="J4723" s="9" t="s">
        <v>278</v>
      </c>
      <c r="K4723" s="9" t="s">
        <v>278</v>
      </c>
      <c r="L4723" s="9" t="s">
        <v>278</v>
      </c>
      <c r="M4723" s="65">
        <v>0</v>
      </c>
      <c r="N4723" s="65"/>
      <c r="P4723" s="65">
        <f t="shared" si="130"/>
        <v>0</v>
      </c>
    </row>
    <row r="4724" spans="1:21" ht="15">
      <c r="A4724" s="253" t="s">
        <v>2891</v>
      </c>
      <c r="B4724" s="178" t="s">
        <v>1347</v>
      </c>
      <c r="C4724" s="3"/>
      <c r="D4724" s="3"/>
      <c r="E4724" s="9" t="s">
        <v>278</v>
      </c>
      <c r="F4724" s="9" t="s">
        <v>278</v>
      </c>
      <c r="G4724" s="9" t="s">
        <v>278</v>
      </c>
      <c r="H4724" s="9" t="s">
        <v>278</v>
      </c>
      <c r="I4724" s="9">
        <v>0</v>
      </c>
      <c r="J4724" s="9" t="s">
        <v>278</v>
      </c>
      <c r="K4724" s="9" t="s">
        <v>278</v>
      </c>
      <c r="L4724" s="9" t="s">
        <v>278</v>
      </c>
      <c r="M4724" s="9" t="s">
        <v>278</v>
      </c>
      <c r="P4724" s="65">
        <f t="shared" si="130"/>
        <v>0</v>
      </c>
    </row>
    <row r="4725" spans="1:21" ht="15">
      <c r="A4725" s="28"/>
      <c r="B4725" s="61"/>
      <c r="E4725" s="9"/>
      <c r="F4725" s="9"/>
      <c r="G4725" s="9"/>
      <c r="H4725" s="9"/>
      <c r="L4725" s="67"/>
      <c r="M4725" s="67"/>
      <c r="N4725" s="65"/>
    </row>
    <row r="4726" spans="1:21" ht="15">
      <c r="A4726" s="28"/>
      <c r="B4726" s="61"/>
      <c r="E4726" s="9"/>
      <c r="L4726" s="67"/>
      <c r="M4726" s="67"/>
    </row>
    <row r="4727" spans="1:21" ht="15">
      <c r="A4727" s="28"/>
      <c r="B4727" s="61"/>
      <c r="E4727" s="9"/>
      <c r="L4727" s="67"/>
      <c r="M4727" s="67"/>
    </row>
    <row r="4728" spans="1:21" ht="25.5">
      <c r="A4728" s="23" t="s">
        <v>206</v>
      </c>
      <c r="L4728" s="67"/>
      <c r="M4728" s="67"/>
    </row>
    <row r="4729" spans="1:21">
      <c r="L4729" s="67"/>
      <c r="M4729" s="67"/>
    </row>
    <row r="4730" spans="1:21" ht="15">
      <c r="A4730" s="38"/>
      <c r="B4730" s="38"/>
      <c r="C4730" s="38"/>
      <c r="D4730" s="38"/>
      <c r="E4730" s="59">
        <v>2016</v>
      </c>
      <c r="F4730" s="59">
        <v>2017</v>
      </c>
      <c r="G4730" s="59">
        <v>2018</v>
      </c>
      <c r="H4730" s="59">
        <v>2019</v>
      </c>
      <c r="I4730" s="59">
        <v>2020</v>
      </c>
      <c r="J4730" s="59">
        <v>2021</v>
      </c>
      <c r="K4730" s="59">
        <v>2022</v>
      </c>
      <c r="L4730" s="59">
        <v>2023</v>
      </c>
      <c r="M4730" s="59">
        <v>2024</v>
      </c>
      <c r="P4730" s="68" t="s">
        <v>40</v>
      </c>
    </row>
    <row r="4731" spans="1:21" ht="15">
      <c r="A4731" s="28" t="s">
        <v>0</v>
      </c>
      <c r="B4731" s="61" t="s">
        <v>11</v>
      </c>
      <c r="E4731" s="188">
        <v>356.2</v>
      </c>
      <c r="F4731" s="188">
        <v>735.7</v>
      </c>
      <c r="G4731" s="184">
        <v>559.9</v>
      </c>
      <c r="H4731" s="9">
        <v>92.300000000006548</v>
      </c>
      <c r="I4731" s="90">
        <v>593.80000000000018</v>
      </c>
      <c r="J4731" s="90">
        <v>436.34999999999854</v>
      </c>
      <c r="K4731" s="9">
        <v>321.09999999999854</v>
      </c>
      <c r="L4731" s="185">
        <v>929.60000000000218</v>
      </c>
      <c r="M4731" s="65">
        <v>493.20000000000005</v>
      </c>
      <c r="P4731" s="65">
        <f t="shared" ref="P4731:P4762" si="131">SUM(E4731:M4731)</f>
        <v>4518.150000000006</v>
      </c>
      <c r="R4731" t="s">
        <v>2596</v>
      </c>
      <c r="U4731" t="s">
        <v>2597</v>
      </c>
    </row>
    <row r="4732" spans="1:21" ht="15">
      <c r="A4732" s="28" t="s">
        <v>2</v>
      </c>
      <c r="B4732" s="61" t="s">
        <v>25</v>
      </c>
      <c r="E4732" s="9">
        <v>235.4</v>
      </c>
      <c r="F4732" s="183">
        <v>847.5</v>
      </c>
      <c r="G4732" s="188">
        <v>544.9</v>
      </c>
      <c r="H4732" s="188">
        <v>402.10000000000218</v>
      </c>
      <c r="I4732" s="65">
        <v>387.29999999999927</v>
      </c>
      <c r="J4732" s="65">
        <v>261.19999999999709</v>
      </c>
      <c r="K4732" s="9">
        <v>476.49999999999636</v>
      </c>
      <c r="L4732" s="9">
        <v>375.59999999999854</v>
      </c>
      <c r="M4732" s="113">
        <v>671.09999999999991</v>
      </c>
      <c r="P4732" s="65">
        <f t="shared" si="131"/>
        <v>4201.5999999999931</v>
      </c>
      <c r="R4732" t="s">
        <v>3463</v>
      </c>
      <c r="U4732" t="s">
        <v>3464</v>
      </c>
    </row>
    <row r="4733" spans="1:21" ht="15">
      <c r="A4733" s="28" t="s">
        <v>3</v>
      </c>
      <c r="B4733" s="61" t="s">
        <v>33</v>
      </c>
      <c r="E4733" s="184">
        <v>371.6</v>
      </c>
      <c r="F4733" s="9">
        <v>617.70000000000005</v>
      </c>
      <c r="G4733" s="188">
        <v>463.5</v>
      </c>
      <c r="H4733" s="184">
        <v>460.59999999999854</v>
      </c>
      <c r="I4733" s="65">
        <v>475.00000000000045</v>
      </c>
      <c r="J4733" s="65">
        <v>99.200000000004366</v>
      </c>
      <c r="K4733" s="188">
        <v>539.99999999999636</v>
      </c>
      <c r="L4733" s="9">
        <v>340.39999999999054</v>
      </c>
      <c r="M4733" s="65">
        <v>496.09999999999997</v>
      </c>
      <c r="P4733" s="65">
        <f t="shared" si="131"/>
        <v>3864.0999999999904</v>
      </c>
      <c r="R4733" t="s">
        <v>2095</v>
      </c>
      <c r="U4733" t="s">
        <v>1248</v>
      </c>
    </row>
    <row r="4734" spans="1:21" ht="15">
      <c r="A4734" s="28" t="s">
        <v>5</v>
      </c>
      <c r="B4734" s="61" t="s">
        <v>31</v>
      </c>
      <c r="E4734" s="9">
        <v>36.5</v>
      </c>
      <c r="F4734" s="184">
        <v>824.4</v>
      </c>
      <c r="G4734" s="9">
        <v>259.5</v>
      </c>
      <c r="H4734" s="9">
        <v>349.5</v>
      </c>
      <c r="I4734" s="65">
        <v>425.10000000000173</v>
      </c>
      <c r="J4734" s="65">
        <v>348.29999999999927</v>
      </c>
      <c r="K4734" s="9">
        <v>306</v>
      </c>
      <c r="L4734" s="188">
        <v>686</v>
      </c>
      <c r="M4734" s="65">
        <v>573.5</v>
      </c>
      <c r="P4734" s="65">
        <f t="shared" si="131"/>
        <v>3808.8000000000011</v>
      </c>
      <c r="R4734" t="s">
        <v>291</v>
      </c>
    </row>
    <row r="4735" spans="1:21" ht="15">
      <c r="A4735" s="28" t="s">
        <v>7</v>
      </c>
      <c r="B4735" s="61" t="s">
        <v>17</v>
      </c>
      <c r="E4735" s="188">
        <v>365.5</v>
      </c>
      <c r="F4735" s="188">
        <v>674.1</v>
      </c>
      <c r="G4735" s="9">
        <v>241.6</v>
      </c>
      <c r="H4735" s="9">
        <v>343.20000000000437</v>
      </c>
      <c r="I4735" s="65">
        <v>467.00000000000091</v>
      </c>
      <c r="J4735" s="65">
        <v>370.80000000000291</v>
      </c>
      <c r="K4735" s="9">
        <v>299.80000000000291</v>
      </c>
      <c r="L4735" s="9">
        <v>404.60000000000582</v>
      </c>
      <c r="M4735" s="90">
        <v>594.69999999999993</v>
      </c>
      <c r="P4735" s="65">
        <f t="shared" si="131"/>
        <v>3761.3000000000166</v>
      </c>
      <c r="R4735" t="s">
        <v>715</v>
      </c>
    </row>
    <row r="4736" spans="1:21" ht="15">
      <c r="A4736" s="28" t="s">
        <v>8</v>
      </c>
      <c r="B4736" s="61" t="s">
        <v>15</v>
      </c>
      <c r="E4736" s="9">
        <v>154.5</v>
      </c>
      <c r="F4736" s="9">
        <v>545.4</v>
      </c>
      <c r="G4736" s="9">
        <v>332.1</v>
      </c>
      <c r="H4736" s="188">
        <v>407.89999999999418</v>
      </c>
      <c r="I4736" s="65">
        <v>308.400000000001</v>
      </c>
      <c r="J4736" s="90">
        <v>487.299999999992</v>
      </c>
      <c r="K4736" s="9">
        <v>464.70000000000437</v>
      </c>
      <c r="L4736" s="188">
        <v>627.70000000000073</v>
      </c>
      <c r="M4736" s="65">
        <v>432.2</v>
      </c>
      <c r="P4736" s="65">
        <f t="shared" si="131"/>
        <v>3760.1999999999921</v>
      </c>
      <c r="R4736" t="s">
        <v>1918</v>
      </c>
    </row>
    <row r="4737" spans="1:21" ht="15">
      <c r="A4737" s="28" t="s">
        <v>10</v>
      </c>
      <c r="B4737" s="61" t="s">
        <v>21</v>
      </c>
      <c r="E4737" s="188">
        <v>289.7</v>
      </c>
      <c r="F4737" s="188">
        <v>647.70000000000005</v>
      </c>
      <c r="G4737" s="9">
        <v>367</v>
      </c>
      <c r="H4737" s="9">
        <v>198.50000000000728</v>
      </c>
      <c r="I4737" s="65">
        <v>405.69999999999709</v>
      </c>
      <c r="J4737" s="65">
        <v>263.49999999999636</v>
      </c>
      <c r="K4737" s="9">
        <v>420.40000000000146</v>
      </c>
      <c r="L4737" s="9">
        <v>515.69999999999345</v>
      </c>
      <c r="M4737" s="65">
        <v>520.80000000000007</v>
      </c>
      <c r="P4737" s="65">
        <f t="shared" si="131"/>
        <v>3628.9999999999959</v>
      </c>
      <c r="R4737" t="s">
        <v>317</v>
      </c>
    </row>
    <row r="4738" spans="1:21" ht="15">
      <c r="A4738" s="28" t="s">
        <v>12</v>
      </c>
      <c r="B4738" s="61" t="s">
        <v>143</v>
      </c>
      <c r="E4738" s="9" t="s">
        <v>278</v>
      </c>
      <c r="F4738" s="188">
        <v>660.6</v>
      </c>
      <c r="G4738" s="188">
        <v>401.2</v>
      </c>
      <c r="H4738" s="9">
        <v>268.80000000000291</v>
      </c>
      <c r="I4738" s="65">
        <v>178.400000000001</v>
      </c>
      <c r="J4738" s="65">
        <v>297.30000000000655</v>
      </c>
      <c r="K4738" s="9">
        <v>435.80000000000291</v>
      </c>
      <c r="L4738" s="188">
        <v>702.49999999999636</v>
      </c>
      <c r="M4738" s="114">
        <v>638.69999999999993</v>
      </c>
      <c r="P4738" s="65">
        <f t="shared" si="131"/>
        <v>3583.3000000000093</v>
      </c>
      <c r="R4738" t="s">
        <v>3465</v>
      </c>
      <c r="U4738" t="s">
        <v>1248</v>
      </c>
    </row>
    <row r="4739" spans="1:21" ht="15">
      <c r="A4739" s="28" t="s">
        <v>14</v>
      </c>
      <c r="B4739" s="61" t="s">
        <v>9</v>
      </c>
      <c r="E4739" s="9">
        <v>105.3</v>
      </c>
      <c r="F4739" s="185">
        <v>851.2</v>
      </c>
      <c r="G4739" s="188">
        <v>512.4</v>
      </c>
      <c r="H4739" s="9">
        <v>139.59999999999854</v>
      </c>
      <c r="I4739" s="65">
        <v>462.69999999999936</v>
      </c>
      <c r="J4739" s="65">
        <v>128.39999999999418</v>
      </c>
      <c r="K4739" s="9">
        <v>270.99999999999818</v>
      </c>
      <c r="L4739" s="9">
        <v>356.59999999998763</v>
      </c>
      <c r="M4739" s="90">
        <v>599.29999999999995</v>
      </c>
      <c r="P4739" s="65">
        <f t="shared" si="131"/>
        <v>3426.4999999999782</v>
      </c>
      <c r="R4739" t="s">
        <v>3466</v>
      </c>
      <c r="U4739" t="s">
        <v>1464</v>
      </c>
    </row>
    <row r="4740" spans="1:21" ht="15">
      <c r="A4740" s="28" t="s">
        <v>16</v>
      </c>
      <c r="B4740" s="61" t="s">
        <v>37</v>
      </c>
      <c r="E4740" s="9">
        <v>180</v>
      </c>
      <c r="F4740" s="188">
        <v>662.6</v>
      </c>
      <c r="G4740" s="9">
        <v>116</v>
      </c>
      <c r="H4740" s="9">
        <v>257.50000000000364</v>
      </c>
      <c r="I4740" s="65">
        <v>417.80000000000018</v>
      </c>
      <c r="J4740" s="65">
        <v>352.80000000000655</v>
      </c>
      <c r="K4740" s="188">
        <v>572.60000000000946</v>
      </c>
      <c r="L4740" s="9">
        <v>251.49999999998909</v>
      </c>
      <c r="M4740" s="65">
        <v>593.30000000000007</v>
      </c>
      <c r="P4740" s="65">
        <f t="shared" si="131"/>
        <v>3404.100000000009</v>
      </c>
      <c r="R4740" t="s">
        <v>320</v>
      </c>
    </row>
    <row r="4741" spans="1:21" ht="15">
      <c r="A4741" s="28" t="s">
        <v>18</v>
      </c>
      <c r="B4741" s="61" t="s">
        <v>154</v>
      </c>
      <c r="E4741" s="9" t="s">
        <v>278</v>
      </c>
      <c r="F4741" s="9" t="s">
        <v>278</v>
      </c>
      <c r="G4741" s="185">
        <v>869.4</v>
      </c>
      <c r="H4741" s="9">
        <v>275.19999999999709</v>
      </c>
      <c r="I4741" s="65">
        <v>487.69999999999891</v>
      </c>
      <c r="J4741" s="65">
        <v>150.40000000000146</v>
      </c>
      <c r="K4741" s="9">
        <v>409.90000000000146</v>
      </c>
      <c r="L4741" s="184">
        <v>703.30000000000655</v>
      </c>
      <c r="M4741" s="65">
        <v>500.6</v>
      </c>
      <c r="P4741" s="65">
        <f t="shared" si="131"/>
        <v>3396.5000000000055</v>
      </c>
      <c r="R4741" t="s">
        <v>371</v>
      </c>
      <c r="U4741" t="s">
        <v>1464</v>
      </c>
    </row>
    <row r="4742" spans="1:21" ht="15">
      <c r="A4742" s="28" t="s">
        <v>20</v>
      </c>
      <c r="B4742" s="61" t="s">
        <v>683</v>
      </c>
      <c r="E4742" s="9" t="s">
        <v>278</v>
      </c>
      <c r="F4742" s="9" t="s">
        <v>278</v>
      </c>
      <c r="G4742" s="9" t="s">
        <v>278</v>
      </c>
      <c r="H4742" s="9">
        <v>265.09999999999854</v>
      </c>
      <c r="I4742" s="90">
        <v>535.60000000000218</v>
      </c>
      <c r="J4742" s="65">
        <v>332.70000000000073</v>
      </c>
      <c r="K4742" s="9">
        <v>479.70000000000437</v>
      </c>
      <c r="L4742" s="183">
        <v>794.80000000000291</v>
      </c>
      <c r="M4742" s="65">
        <v>439.20000000000005</v>
      </c>
      <c r="P4742" s="65">
        <f t="shared" si="131"/>
        <v>2847.1000000000085</v>
      </c>
      <c r="R4742" t="s">
        <v>319</v>
      </c>
    </row>
    <row r="4743" spans="1:21" ht="15">
      <c r="A4743" s="28" t="s">
        <v>22</v>
      </c>
      <c r="B4743" s="61" t="s">
        <v>13</v>
      </c>
      <c r="E4743" s="9">
        <v>260.8</v>
      </c>
      <c r="F4743" s="9">
        <v>364</v>
      </c>
      <c r="G4743" s="188">
        <v>529.70000000000005</v>
      </c>
      <c r="H4743" s="9">
        <v>337.29999999999563</v>
      </c>
      <c r="I4743" s="65">
        <v>319.09999999999991</v>
      </c>
      <c r="J4743" s="65">
        <v>274.79999999999927</v>
      </c>
      <c r="K4743" s="9">
        <v>83.099999999998545</v>
      </c>
      <c r="L4743" s="188">
        <v>626.80000000000109</v>
      </c>
      <c r="M4743" s="9" t="s">
        <v>278</v>
      </c>
      <c r="P4743" s="65">
        <f t="shared" si="131"/>
        <v>2795.5999999999945</v>
      </c>
      <c r="R4743" t="s">
        <v>304</v>
      </c>
    </row>
    <row r="4744" spans="1:21" ht="15">
      <c r="A4744" s="28" t="s">
        <v>24</v>
      </c>
      <c r="B4744" s="61" t="s">
        <v>142</v>
      </c>
      <c r="E4744" s="9" t="s">
        <v>278</v>
      </c>
      <c r="F4744" s="9">
        <v>557.20000000000005</v>
      </c>
      <c r="G4744" s="9">
        <v>195.8</v>
      </c>
      <c r="H4744" s="9">
        <v>237.09999999999491</v>
      </c>
      <c r="I4744" s="65">
        <v>525.30000000000064</v>
      </c>
      <c r="J4744" s="65">
        <v>111.29999999999927</v>
      </c>
      <c r="K4744" s="9">
        <v>323.20000000000073</v>
      </c>
      <c r="L4744" s="9">
        <v>305.89999999999782</v>
      </c>
      <c r="M4744" s="65">
        <v>468.8</v>
      </c>
      <c r="P4744" s="65">
        <f t="shared" si="131"/>
        <v>2724.5999999999935</v>
      </c>
    </row>
    <row r="4745" spans="1:21" ht="15">
      <c r="A4745" s="28" t="s">
        <v>26</v>
      </c>
      <c r="B4745" s="61" t="s">
        <v>682</v>
      </c>
      <c r="E4745" s="9" t="s">
        <v>278</v>
      </c>
      <c r="F4745" s="9" t="s">
        <v>278</v>
      </c>
      <c r="G4745" s="9" t="s">
        <v>278</v>
      </c>
      <c r="H4745" s="185">
        <v>530.00000000000364</v>
      </c>
      <c r="I4745" s="65">
        <v>508.10000000000309</v>
      </c>
      <c r="J4745" s="65">
        <v>302.40000000000146</v>
      </c>
      <c r="K4745" s="9">
        <v>482.70000000000073</v>
      </c>
      <c r="L4745" s="9">
        <v>425.00000000000364</v>
      </c>
      <c r="M4745" s="65">
        <v>441.6</v>
      </c>
      <c r="P4745" s="65">
        <f t="shared" si="131"/>
        <v>2689.8000000000125</v>
      </c>
      <c r="R4745" t="s">
        <v>281</v>
      </c>
      <c r="U4745" t="s">
        <v>1464</v>
      </c>
    </row>
    <row r="4746" spans="1:21" ht="15">
      <c r="A4746" s="28" t="s">
        <v>28</v>
      </c>
      <c r="B4746" s="61" t="s">
        <v>141</v>
      </c>
      <c r="E4746" s="9" t="s">
        <v>278</v>
      </c>
      <c r="F4746" s="9">
        <v>387.8</v>
      </c>
      <c r="G4746" s="9">
        <v>318.10000000000002</v>
      </c>
      <c r="H4746" s="183">
        <v>477.50000000000364</v>
      </c>
      <c r="I4746" s="65">
        <v>398.49999999999955</v>
      </c>
      <c r="J4746" s="65">
        <v>96.499999999996362</v>
      </c>
      <c r="K4746" s="9">
        <v>207.39999999999782</v>
      </c>
      <c r="L4746" s="9">
        <v>372.59999999999854</v>
      </c>
      <c r="M4746" s="65">
        <v>418.8</v>
      </c>
      <c r="P4746" s="65">
        <f t="shared" si="131"/>
        <v>2677.1999999999962</v>
      </c>
      <c r="R4746" t="s">
        <v>300</v>
      </c>
    </row>
    <row r="4747" spans="1:21" ht="15">
      <c r="A4747" s="28" t="s">
        <v>30</v>
      </c>
      <c r="B4747" s="61" t="s">
        <v>23</v>
      </c>
      <c r="E4747" s="9">
        <v>90.6</v>
      </c>
      <c r="F4747" s="188">
        <v>803.8</v>
      </c>
      <c r="G4747" s="188">
        <v>399.95</v>
      </c>
      <c r="H4747" s="9">
        <v>145.70000000000437</v>
      </c>
      <c r="I4747" s="65">
        <v>276.00000000000091</v>
      </c>
      <c r="J4747" s="113">
        <v>559.39999999999782</v>
      </c>
      <c r="K4747" s="9">
        <v>17.899999999997817</v>
      </c>
      <c r="L4747" s="9">
        <v>33.799999999999272</v>
      </c>
      <c r="M4747" s="65">
        <v>283</v>
      </c>
      <c r="P4747" s="65">
        <f t="shared" si="131"/>
        <v>2610.15</v>
      </c>
      <c r="R4747" t="s">
        <v>368</v>
      </c>
      <c r="U4747" t="s">
        <v>1464</v>
      </c>
    </row>
    <row r="4748" spans="1:21" ht="15">
      <c r="A4748" s="28" t="s">
        <v>32</v>
      </c>
      <c r="B4748" s="61" t="s">
        <v>1</v>
      </c>
      <c r="E4748" s="188">
        <v>329.5</v>
      </c>
      <c r="F4748" s="9">
        <v>343.9</v>
      </c>
      <c r="G4748" s="9">
        <v>175.5</v>
      </c>
      <c r="H4748" s="9">
        <v>7.1999999999952706</v>
      </c>
      <c r="I4748" s="65">
        <v>443.40000000000009</v>
      </c>
      <c r="J4748" s="65">
        <v>415.29999999999927</v>
      </c>
      <c r="K4748" s="9">
        <v>49.399999999997817</v>
      </c>
      <c r="L4748" s="9">
        <v>149.50000000000546</v>
      </c>
      <c r="M4748" s="65">
        <v>575.30000000000007</v>
      </c>
      <c r="P4748" s="65">
        <f t="shared" si="131"/>
        <v>2488.9999999999982</v>
      </c>
      <c r="R4748" t="s">
        <v>297</v>
      </c>
    </row>
    <row r="4749" spans="1:21" ht="15">
      <c r="A4749" s="28" t="s">
        <v>34</v>
      </c>
      <c r="B4749" s="61" t="s">
        <v>155</v>
      </c>
      <c r="E4749" s="9" t="s">
        <v>278</v>
      </c>
      <c r="F4749" s="9" t="s">
        <v>278</v>
      </c>
      <c r="G4749" s="9">
        <v>222.6</v>
      </c>
      <c r="H4749" s="9">
        <v>185.50000000000546</v>
      </c>
      <c r="I4749" s="65">
        <v>513.49999999999909</v>
      </c>
      <c r="J4749" s="65">
        <v>28.69999999999709</v>
      </c>
      <c r="K4749" s="9">
        <v>424.299999999992</v>
      </c>
      <c r="L4749" s="9">
        <v>398.49999999999636</v>
      </c>
      <c r="M4749" s="65">
        <v>570.1</v>
      </c>
      <c r="P4749" s="65">
        <f t="shared" si="131"/>
        <v>2343.1999999999898</v>
      </c>
    </row>
    <row r="4750" spans="1:21" ht="15">
      <c r="A4750" s="28" t="s">
        <v>36</v>
      </c>
      <c r="B4750" s="61" t="s">
        <v>651</v>
      </c>
      <c r="E4750" s="9" t="s">
        <v>278</v>
      </c>
      <c r="F4750" s="9" t="s">
        <v>278</v>
      </c>
      <c r="G4750" s="9" t="s">
        <v>278</v>
      </c>
      <c r="H4750" s="9">
        <v>252.89999999999782</v>
      </c>
      <c r="I4750" s="65">
        <v>402.29999999999927</v>
      </c>
      <c r="J4750" s="65">
        <v>331.40000000000509</v>
      </c>
      <c r="K4750" s="9">
        <v>423.70000000000437</v>
      </c>
      <c r="L4750" s="9">
        <v>455.50000000000364</v>
      </c>
      <c r="M4750" s="65">
        <v>471.2</v>
      </c>
      <c r="P4750" s="65">
        <f t="shared" si="131"/>
        <v>2337.00000000001</v>
      </c>
    </row>
    <row r="4751" spans="1:21" ht="15">
      <c r="A4751" s="28" t="s">
        <v>38</v>
      </c>
      <c r="B4751" s="190" t="s">
        <v>1351</v>
      </c>
      <c r="C4751" s="3"/>
      <c r="D4751" s="3"/>
      <c r="E4751" s="9" t="s">
        <v>278</v>
      </c>
      <c r="F4751" s="9" t="s">
        <v>278</v>
      </c>
      <c r="G4751" s="9" t="s">
        <v>278</v>
      </c>
      <c r="H4751" s="9" t="s">
        <v>278</v>
      </c>
      <c r="I4751" s="65">
        <v>496.10000000000036</v>
      </c>
      <c r="J4751" s="65">
        <v>143.00000000000364</v>
      </c>
      <c r="K4751" s="9">
        <v>474.69999999999709</v>
      </c>
      <c r="L4751" s="188">
        <v>683.70000000000073</v>
      </c>
      <c r="M4751" s="65">
        <v>501.39999999999992</v>
      </c>
      <c r="P4751" s="65">
        <f t="shared" si="131"/>
        <v>2298.9000000000019</v>
      </c>
      <c r="R4751" t="s">
        <v>292</v>
      </c>
    </row>
    <row r="4752" spans="1:21" ht="15">
      <c r="A4752" s="28" t="s">
        <v>145</v>
      </c>
      <c r="B4752" s="61" t="s">
        <v>162</v>
      </c>
      <c r="E4752" s="9" t="s">
        <v>278</v>
      </c>
      <c r="F4752" s="9" t="s">
        <v>278</v>
      </c>
      <c r="G4752" s="9">
        <v>107.9</v>
      </c>
      <c r="H4752" s="9">
        <v>142.20000000000437</v>
      </c>
      <c r="I4752" s="65">
        <v>332.40000000000055</v>
      </c>
      <c r="J4752" s="65">
        <v>271.80000000000109</v>
      </c>
      <c r="K4752" s="185">
        <v>654.59999999999127</v>
      </c>
      <c r="L4752" s="9">
        <v>202.49999999999636</v>
      </c>
      <c r="M4752" s="65">
        <v>575.30000000000007</v>
      </c>
      <c r="P4752" s="65">
        <f t="shared" si="131"/>
        <v>2286.6999999999939</v>
      </c>
      <c r="R4752" t="s">
        <v>281</v>
      </c>
      <c r="U4752" t="s">
        <v>1464</v>
      </c>
    </row>
    <row r="4753" spans="1:21" ht="15">
      <c r="A4753" s="28" t="s">
        <v>146</v>
      </c>
      <c r="B4753" s="61" t="s">
        <v>19</v>
      </c>
      <c r="E4753" s="188">
        <v>324.60000000000002</v>
      </c>
      <c r="F4753" s="9">
        <v>510.6</v>
      </c>
      <c r="G4753" s="9">
        <v>173.4</v>
      </c>
      <c r="H4753" s="9">
        <v>370.29999999999927</v>
      </c>
      <c r="I4753" s="90">
        <v>574.39999999999964</v>
      </c>
      <c r="J4753" s="65">
        <v>264.10000000000218</v>
      </c>
      <c r="K4753" s="9" t="s">
        <v>278</v>
      </c>
      <c r="L4753" s="9" t="s">
        <v>278</v>
      </c>
      <c r="M4753" s="9" t="s">
        <v>278</v>
      </c>
      <c r="P4753" s="65">
        <f t="shared" si="131"/>
        <v>2217.400000000001</v>
      </c>
      <c r="R4753" t="s">
        <v>328</v>
      </c>
    </row>
    <row r="4754" spans="1:21" ht="15">
      <c r="A4754" s="28" t="s">
        <v>147</v>
      </c>
      <c r="B4754" s="61" t="s">
        <v>27</v>
      </c>
      <c r="E4754" s="183">
        <v>414.2</v>
      </c>
      <c r="F4754" s="9">
        <v>523.1</v>
      </c>
      <c r="G4754" s="9">
        <v>217.2</v>
      </c>
      <c r="H4754" s="9">
        <v>213.29999999999563</v>
      </c>
      <c r="I4754" s="65">
        <v>358.09999999999854</v>
      </c>
      <c r="J4754" s="65">
        <v>92.899999999997817</v>
      </c>
      <c r="K4754" s="9">
        <v>186.79999999999745</v>
      </c>
      <c r="L4754" s="9">
        <v>205.80000000000291</v>
      </c>
      <c r="M4754" s="9" t="s">
        <v>278</v>
      </c>
      <c r="P4754" s="65">
        <f t="shared" si="131"/>
        <v>2211.3999999999924</v>
      </c>
      <c r="R4754" t="s">
        <v>300</v>
      </c>
    </row>
    <row r="4755" spans="1:21" ht="15">
      <c r="A4755" s="28" t="s">
        <v>151</v>
      </c>
      <c r="B4755" s="61" t="s">
        <v>667</v>
      </c>
      <c r="E4755" s="9" t="s">
        <v>278</v>
      </c>
      <c r="F4755" s="9" t="s">
        <v>278</v>
      </c>
      <c r="G4755" s="9" t="s">
        <v>278</v>
      </c>
      <c r="H4755" s="188">
        <v>404.00000000000728</v>
      </c>
      <c r="I4755" s="65">
        <v>369</v>
      </c>
      <c r="J4755" s="65">
        <v>90.400000000012369</v>
      </c>
      <c r="K4755" s="9">
        <v>354.30000000000655</v>
      </c>
      <c r="L4755" s="9">
        <v>525.59999999999491</v>
      </c>
      <c r="M4755" s="65">
        <v>464.3</v>
      </c>
      <c r="P4755" s="65">
        <f t="shared" si="131"/>
        <v>2207.6000000000213</v>
      </c>
      <c r="R4755" t="s">
        <v>292</v>
      </c>
    </row>
    <row r="4756" spans="1:21" ht="15">
      <c r="A4756" s="28" t="s">
        <v>157</v>
      </c>
      <c r="B4756" s="61" t="s">
        <v>39</v>
      </c>
      <c r="E4756" s="188">
        <v>316.10000000000002</v>
      </c>
      <c r="F4756" s="9">
        <v>515.6</v>
      </c>
      <c r="G4756" s="9">
        <v>386</v>
      </c>
      <c r="H4756" s="9">
        <v>299</v>
      </c>
      <c r="I4756" s="65">
        <v>375.29999999999927</v>
      </c>
      <c r="J4756" s="65">
        <v>93.600000000002183</v>
      </c>
      <c r="K4756" s="9">
        <v>201.20000000000073</v>
      </c>
      <c r="L4756" s="9" t="s">
        <v>278</v>
      </c>
      <c r="M4756" s="9" t="s">
        <v>278</v>
      </c>
      <c r="P4756" s="65">
        <f t="shared" si="131"/>
        <v>2186.800000000002</v>
      </c>
      <c r="R4756" t="s">
        <v>288</v>
      </c>
    </row>
    <row r="4757" spans="1:21" ht="15">
      <c r="A4757" s="28" t="s">
        <v>159</v>
      </c>
      <c r="B4757" s="61" t="s">
        <v>687</v>
      </c>
      <c r="E4757" s="9" t="s">
        <v>278</v>
      </c>
      <c r="F4757" s="9" t="s">
        <v>278</v>
      </c>
      <c r="G4757" s="9" t="s">
        <v>278</v>
      </c>
      <c r="H4757" s="9">
        <v>250.30000000000291</v>
      </c>
      <c r="I4757" s="65">
        <v>421.49999999999909</v>
      </c>
      <c r="J4757" s="65">
        <v>117.89999999999418</v>
      </c>
      <c r="K4757" s="183">
        <v>618.80000000000655</v>
      </c>
      <c r="L4757" s="9">
        <v>308.09999999999491</v>
      </c>
      <c r="M4757" s="65">
        <v>442.20000000000005</v>
      </c>
      <c r="P4757" s="65">
        <f t="shared" si="131"/>
        <v>2158.7999999999975</v>
      </c>
      <c r="R4757" t="s">
        <v>300</v>
      </c>
    </row>
    <row r="4758" spans="1:21" ht="15">
      <c r="A4758" s="28" t="s">
        <v>160</v>
      </c>
      <c r="B4758" s="28" t="s">
        <v>638</v>
      </c>
      <c r="E4758" s="9" t="s">
        <v>278</v>
      </c>
      <c r="F4758" s="9" t="s">
        <v>278</v>
      </c>
      <c r="G4758" s="9" t="s">
        <v>278</v>
      </c>
      <c r="H4758" s="188">
        <v>427.10000000000218</v>
      </c>
      <c r="I4758" s="65">
        <v>322.70000000000073</v>
      </c>
      <c r="J4758" s="65">
        <v>249.69999999999709</v>
      </c>
      <c r="K4758" s="9">
        <v>218.09999999999491</v>
      </c>
      <c r="L4758" s="9">
        <v>374.30000000000291</v>
      </c>
      <c r="M4758" s="65">
        <v>530.1</v>
      </c>
      <c r="P4758" s="65">
        <f t="shared" si="131"/>
        <v>2121.9999999999977</v>
      </c>
      <c r="R4758" t="s">
        <v>284</v>
      </c>
    </row>
    <row r="4759" spans="1:21" ht="15">
      <c r="A4759" s="28" t="s">
        <v>161</v>
      </c>
      <c r="B4759" s="178" t="s">
        <v>1337</v>
      </c>
      <c r="C4759" s="3"/>
      <c r="D4759" s="3"/>
      <c r="E4759" s="9" t="s">
        <v>278</v>
      </c>
      <c r="F4759" s="9" t="s">
        <v>278</v>
      </c>
      <c r="G4759" s="9" t="s">
        <v>278</v>
      </c>
      <c r="H4759" s="9" t="s">
        <v>278</v>
      </c>
      <c r="I4759" s="65">
        <v>490.09999999999991</v>
      </c>
      <c r="J4759" s="65">
        <v>158.3999999999869</v>
      </c>
      <c r="K4759" s="9">
        <v>500.299999999992</v>
      </c>
      <c r="L4759" s="9">
        <v>445.50000000000364</v>
      </c>
      <c r="M4759" s="65">
        <v>507.2</v>
      </c>
      <c r="P4759" s="65">
        <f t="shared" si="131"/>
        <v>2101.4999999999823</v>
      </c>
    </row>
    <row r="4760" spans="1:21" ht="15">
      <c r="A4760" s="28" t="s">
        <v>163</v>
      </c>
      <c r="B4760" s="61" t="s">
        <v>694</v>
      </c>
      <c r="E4760" s="9" t="s">
        <v>278</v>
      </c>
      <c r="F4760" s="9" t="s">
        <v>278</v>
      </c>
      <c r="G4760" s="9" t="s">
        <v>278</v>
      </c>
      <c r="H4760" s="9">
        <v>253.29999999999927</v>
      </c>
      <c r="I4760" s="65">
        <v>398.09999999999945</v>
      </c>
      <c r="J4760" s="65">
        <v>385.19999999999709</v>
      </c>
      <c r="K4760" s="9">
        <v>203.19999999998618</v>
      </c>
      <c r="L4760" s="9">
        <v>494.79999999999563</v>
      </c>
      <c r="M4760" s="65">
        <v>351.90000000000003</v>
      </c>
      <c r="P4760" s="65">
        <f t="shared" si="131"/>
        <v>2086.4999999999777</v>
      </c>
    </row>
    <row r="4761" spans="1:21" ht="15">
      <c r="A4761" s="28" t="s">
        <v>274</v>
      </c>
      <c r="B4761" s="178" t="s">
        <v>1345</v>
      </c>
      <c r="C4761" s="3"/>
      <c r="D4761" s="3"/>
      <c r="E4761" s="9" t="s">
        <v>278</v>
      </c>
      <c r="F4761" s="9" t="s">
        <v>278</v>
      </c>
      <c r="G4761" s="9" t="s">
        <v>278</v>
      </c>
      <c r="H4761" s="9" t="s">
        <v>278</v>
      </c>
      <c r="I4761" s="65">
        <v>423.50000000000182</v>
      </c>
      <c r="J4761" s="90">
        <v>520.60000000000582</v>
      </c>
      <c r="K4761" s="9">
        <v>395.69999999999345</v>
      </c>
      <c r="L4761" s="9">
        <v>247.39999999999054</v>
      </c>
      <c r="M4761" s="65">
        <v>485.59999999999997</v>
      </c>
      <c r="P4761" s="65">
        <f t="shared" si="131"/>
        <v>2072.7999999999915</v>
      </c>
      <c r="R4761" t="s">
        <v>284</v>
      </c>
    </row>
    <row r="4762" spans="1:21" ht="15">
      <c r="A4762" s="28" t="s">
        <v>275</v>
      </c>
      <c r="B4762" s="61" t="s">
        <v>704</v>
      </c>
      <c r="E4762" s="9" t="s">
        <v>278</v>
      </c>
      <c r="F4762" s="9" t="s">
        <v>278</v>
      </c>
      <c r="G4762" s="9" t="s">
        <v>278</v>
      </c>
      <c r="H4762" s="9">
        <v>307.5</v>
      </c>
      <c r="I4762" s="65">
        <v>435.59999999999854</v>
      </c>
      <c r="J4762" s="65">
        <v>38.69999999999709</v>
      </c>
      <c r="K4762" s="9">
        <v>437.89999999999782</v>
      </c>
      <c r="L4762" s="9">
        <v>184.50000000000364</v>
      </c>
      <c r="M4762" s="65">
        <v>557.40000000000009</v>
      </c>
      <c r="P4762" s="65">
        <f t="shared" si="131"/>
        <v>1961.5999999999972</v>
      </c>
    </row>
    <row r="4763" spans="1:21" ht="15">
      <c r="A4763" s="28" t="s">
        <v>276</v>
      </c>
      <c r="B4763" s="61" t="s">
        <v>144</v>
      </c>
      <c r="E4763" s="9" t="s">
        <v>278</v>
      </c>
      <c r="F4763" s="188">
        <v>699.7</v>
      </c>
      <c r="G4763" s="9">
        <v>176.6</v>
      </c>
      <c r="H4763" s="9">
        <v>242.20000000000618</v>
      </c>
      <c r="I4763" s="65">
        <v>320.80000000000018</v>
      </c>
      <c r="J4763" s="90">
        <v>450.09999999999491</v>
      </c>
      <c r="K4763" s="9">
        <v>39.000000000001819</v>
      </c>
      <c r="L4763" s="9" t="s">
        <v>278</v>
      </c>
      <c r="M4763" s="9" t="s">
        <v>278</v>
      </c>
      <c r="P4763" s="65">
        <f t="shared" ref="P4763:P4794" si="132">SUM(E4763:M4763)</f>
        <v>1928.4000000000033</v>
      </c>
      <c r="R4763" t="s">
        <v>328</v>
      </c>
    </row>
    <row r="4764" spans="1:21" ht="15">
      <c r="A4764" s="28" t="s">
        <v>277</v>
      </c>
      <c r="B4764" s="61" t="s">
        <v>654</v>
      </c>
      <c r="E4764" s="9" t="s">
        <v>278</v>
      </c>
      <c r="F4764" s="9" t="s">
        <v>278</v>
      </c>
      <c r="G4764" s="9" t="s">
        <v>278</v>
      </c>
      <c r="H4764" s="9">
        <v>307.59999999999491</v>
      </c>
      <c r="I4764" s="65">
        <v>382.900000000001</v>
      </c>
      <c r="J4764" s="65">
        <v>86.200000000000728</v>
      </c>
      <c r="K4764" s="188">
        <v>585.29999999999927</v>
      </c>
      <c r="L4764" s="9">
        <v>231.30000000000291</v>
      </c>
      <c r="M4764" s="65">
        <v>330.30000000000007</v>
      </c>
      <c r="P4764" s="65">
        <f t="shared" si="132"/>
        <v>1923.599999999999</v>
      </c>
      <c r="R4764" t="s">
        <v>283</v>
      </c>
    </row>
    <row r="4765" spans="1:21" ht="15">
      <c r="A4765" s="28" t="s">
        <v>640</v>
      </c>
      <c r="B4765" s="61" t="s">
        <v>653</v>
      </c>
      <c r="E4765" s="9" t="s">
        <v>278</v>
      </c>
      <c r="F4765" s="9" t="s">
        <v>278</v>
      </c>
      <c r="G4765" s="9" t="s">
        <v>278</v>
      </c>
      <c r="H4765" s="9">
        <v>268.39999999999782</v>
      </c>
      <c r="I4765" s="90">
        <v>556.50000000000136</v>
      </c>
      <c r="J4765" s="65">
        <v>267.29999999999927</v>
      </c>
      <c r="K4765" s="9">
        <v>293.30000000000655</v>
      </c>
      <c r="L4765" s="9">
        <v>251.30000000000655</v>
      </c>
      <c r="M4765" s="65">
        <v>279.00000000000006</v>
      </c>
      <c r="P4765" s="65">
        <f t="shared" si="132"/>
        <v>1915.8000000000116</v>
      </c>
      <c r="R4765" t="s">
        <v>292</v>
      </c>
    </row>
    <row r="4766" spans="1:21" ht="15">
      <c r="A4766" s="28" t="s">
        <v>641</v>
      </c>
      <c r="B4766" s="61" t="s">
        <v>662</v>
      </c>
      <c r="E4766" s="9" t="s">
        <v>278</v>
      </c>
      <c r="F4766" s="9" t="s">
        <v>278</v>
      </c>
      <c r="G4766" s="9" t="s">
        <v>278</v>
      </c>
      <c r="H4766" s="9">
        <v>186.30000000000291</v>
      </c>
      <c r="I4766" s="113">
        <v>666.39999999999873</v>
      </c>
      <c r="J4766" s="65">
        <v>81.200000000000728</v>
      </c>
      <c r="K4766" s="9">
        <v>208.89999999999964</v>
      </c>
      <c r="L4766" s="9">
        <v>307.90000000000509</v>
      </c>
      <c r="M4766" s="65">
        <v>460.7000000000001</v>
      </c>
      <c r="P4766" s="65">
        <f t="shared" si="132"/>
        <v>1911.4000000000071</v>
      </c>
      <c r="R4766" t="s">
        <v>281</v>
      </c>
      <c r="U4766" t="s">
        <v>1464</v>
      </c>
    </row>
    <row r="4767" spans="1:21" ht="15">
      <c r="A4767" s="28" t="s">
        <v>642</v>
      </c>
      <c r="B4767" s="178" t="s">
        <v>1344</v>
      </c>
      <c r="C4767" s="3"/>
      <c r="D4767" s="3"/>
      <c r="E4767" s="9" t="s">
        <v>278</v>
      </c>
      <c r="F4767" s="9" t="s">
        <v>278</v>
      </c>
      <c r="G4767" s="9" t="s">
        <v>278</v>
      </c>
      <c r="H4767" s="9" t="s">
        <v>278</v>
      </c>
      <c r="I4767" s="114">
        <v>644.39999999999873</v>
      </c>
      <c r="J4767" s="65">
        <v>176.69999999999709</v>
      </c>
      <c r="K4767" s="9">
        <v>46.300000000006548</v>
      </c>
      <c r="L4767" s="9">
        <v>463.89999999999054</v>
      </c>
      <c r="M4767" s="65">
        <v>515.4</v>
      </c>
      <c r="P4767" s="65">
        <f t="shared" si="132"/>
        <v>1846.699999999993</v>
      </c>
      <c r="R4767" t="s">
        <v>300</v>
      </c>
    </row>
    <row r="4768" spans="1:21" ht="15">
      <c r="A4768" s="28" t="s">
        <v>644</v>
      </c>
      <c r="B4768" s="61" t="s">
        <v>6</v>
      </c>
      <c r="E4768" s="9">
        <v>283</v>
      </c>
      <c r="F4768" s="9">
        <v>458.5</v>
      </c>
      <c r="G4768" s="9">
        <v>392.9</v>
      </c>
      <c r="H4768" s="9">
        <v>269.00000000001091</v>
      </c>
      <c r="I4768" s="65">
        <v>358.90000000000009</v>
      </c>
      <c r="J4768" s="65">
        <v>75.399999999997817</v>
      </c>
      <c r="K4768" s="9" t="s">
        <v>278</v>
      </c>
      <c r="L4768" s="9" t="s">
        <v>278</v>
      </c>
      <c r="M4768" s="9" t="s">
        <v>278</v>
      </c>
      <c r="P4768" s="65">
        <f t="shared" si="132"/>
        <v>1837.7000000000089</v>
      </c>
    </row>
    <row r="4769" spans="1:21" ht="15">
      <c r="A4769" s="28" t="s">
        <v>650</v>
      </c>
      <c r="B4769" s="61" t="s">
        <v>700</v>
      </c>
      <c r="E4769" s="9" t="s">
        <v>278</v>
      </c>
      <c r="F4769" s="9" t="s">
        <v>278</v>
      </c>
      <c r="G4769" s="9" t="s">
        <v>278</v>
      </c>
      <c r="H4769" s="9">
        <v>197.59999999999854</v>
      </c>
      <c r="I4769" s="115">
        <v>625.59999999999991</v>
      </c>
      <c r="J4769" s="90">
        <v>523.90000000000146</v>
      </c>
      <c r="K4769" s="9">
        <v>134.19999999999891</v>
      </c>
      <c r="L4769" s="9">
        <v>85.200000000000728</v>
      </c>
      <c r="M4769" s="65">
        <v>249</v>
      </c>
      <c r="P4769" s="65">
        <f t="shared" si="132"/>
        <v>1815.4999999999995</v>
      </c>
      <c r="R4769" t="s">
        <v>296</v>
      </c>
    </row>
    <row r="4770" spans="1:21" ht="15">
      <c r="A4770" s="28" t="s">
        <v>652</v>
      </c>
      <c r="B4770" s="61" t="s">
        <v>675</v>
      </c>
      <c r="E4770" s="9" t="s">
        <v>278</v>
      </c>
      <c r="F4770" s="9" t="s">
        <v>278</v>
      </c>
      <c r="G4770" s="9" t="s">
        <v>278</v>
      </c>
      <c r="H4770" s="9">
        <v>192.89999999999782</v>
      </c>
      <c r="I4770" s="65">
        <v>452.80000000000064</v>
      </c>
      <c r="J4770" s="65">
        <v>318.5</v>
      </c>
      <c r="K4770" s="9">
        <v>444.30000000000655</v>
      </c>
      <c r="L4770" s="9">
        <v>343.20000000000437</v>
      </c>
      <c r="M4770" s="65">
        <v>60.5</v>
      </c>
      <c r="P4770" s="65">
        <f t="shared" si="132"/>
        <v>1812.2000000000094</v>
      </c>
    </row>
    <row r="4771" spans="1:21" ht="15">
      <c r="A4771" s="28" t="s">
        <v>655</v>
      </c>
      <c r="B4771" s="239" t="s">
        <v>1749</v>
      </c>
      <c r="C4771" s="3"/>
      <c r="D4771" s="3"/>
      <c r="E4771" s="9" t="s">
        <v>278</v>
      </c>
      <c r="F4771" s="9" t="s">
        <v>278</v>
      </c>
      <c r="G4771" s="9" t="s">
        <v>278</v>
      </c>
      <c r="H4771" s="9" t="s">
        <v>278</v>
      </c>
      <c r="I4771" s="9" t="s">
        <v>278</v>
      </c>
      <c r="J4771" s="9" t="s">
        <v>278</v>
      </c>
      <c r="K4771" s="188">
        <v>525.20000000000437</v>
      </c>
      <c r="L4771" s="188">
        <v>687.89999999999964</v>
      </c>
      <c r="M4771" s="90">
        <v>596.4</v>
      </c>
      <c r="P4771" s="65">
        <f t="shared" si="132"/>
        <v>1809.5000000000041</v>
      </c>
      <c r="R4771" t="s">
        <v>3467</v>
      </c>
    </row>
    <row r="4772" spans="1:21" ht="15">
      <c r="A4772" s="28" t="s">
        <v>656</v>
      </c>
      <c r="B4772" s="178" t="s">
        <v>1348</v>
      </c>
      <c r="C4772" s="3"/>
      <c r="D4772" s="3"/>
      <c r="E4772" s="9" t="s">
        <v>278</v>
      </c>
      <c r="F4772" s="9" t="s">
        <v>278</v>
      </c>
      <c r="G4772" s="9" t="s">
        <v>278</v>
      </c>
      <c r="H4772" s="9" t="s">
        <v>278</v>
      </c>
      <c r="I4772" s="65">
        <v>221.29999999999927</v>
      </c>
      <c r="J4772" s="90">
        <v>425.20000000000073</v>
      </c>
      <c r="K4772" s="9">
        <v>388.40000000000146</v>
      </c>
      <c r="L4772" s="9">
        <v>257.20000000000437</v>
      </c>
      <c r="M4772" s="65">
        <v>510.1</v>
      </c>
      <c r="P4772" s="65">
        <f t="shared" si="132"/>
        <v>1802.2000000000057</v>
      </c>
      <c r="R4772" t="s">
        <v>293</v>
      </c>
    </row>
    <row r="4773" spans="1:21" ht="15">
      <c r="A4773" s="28" t="s">
        <v>659</v>
      </c>
      <c r="B4773" s="178" t="s">
        <v>1349</v>
      </c>
      <c r="C4773" s="3"/>
      <c r="D4773" s="3"/>
      <c r="E4773" s="9" t="s">
        <v>278</v>
      </c>
      <c r="F4773" s="9" t="s">
        <v>278</v>
      </c>
      <c r="G4773" s="9" t="s">
        <v>278</v>
      </c>
      <c r="H4773" s="9" t="s">
        <v>278</v>
      </c>
      <c r="I4773" s="65">
        <v>391.89999999999964</v>
      </c>
      <c r="J4773" s="65">
        <v>332.799999999992</v>
      </c>
      <c r="K4773" s="9">
        <v>345.8999999999869</v>
      </c>
      <c r="L4773" s="9">
        <v>146.29999999999927</v>
      </c>
      <c r="M4773" s="65">
        <v>576.6</v>
      </c>
      <c r="P4773" s="65">
        <f t="shared" si="132"/>
        <v>1793.4999999999777</v>
      </c>
    </row>
    <row r="4774" spans="1:21" ht="15">
      <c r="A4774" s="28" t="s">
        <v>661</v>
      </c>
      <c r="B4774" s="178" t="s">
        <v>1334</v>
      </c>
      <c r="C4774" s="3"/>
      <c r="D4774" s="3"/>
      <c r="E4774" s="9" t="s">
        <v>278</v>
      </c>
      <c r="F4774" s="9" t="s">
        <v>278</v>
      </c>
      <c r="G4774" s="9" t="s">
        <v>278</v>
      </c>
      <c r="H4774" s="9" t="s">
        <v>278</v>
      </c>
      <c r="I4774" s="65">
        <v>323.20000000000073</v>
      </c>
      <c r="J4774" s="65">
        <v>324.20000000000255</v>
      </c>
      <c r="K4774" s="188">
        <v>511.00000000000364</v>
      </c>
      <c r="L4774" s="9">
        <v>531.60000000000218</v>
      </c>
      <c r="M4774" s="65">
        <v>82.8</v>
      </c>
      <c r="P4774" s="65">
        <f t="shared" si="132"/>
        <v>1772.800000000009</v>
      </c>
      <c r="R4774" t="s">
        <v>293</v>
      </c>
    </row>
    <row r="4775" spans="1:21" ht="15">
      <c r="A4775" s="28" t="s">
        <v>666</v>
      </c>
      <c r="B4775" s="61" t="s">
        <v>658</v>
      </c>
      <c r="E4775" s="9" t="s">
        <v>278</v>
      </c>
      <c r="F4775" s="9" t="s">
        <v>278</v>
      </c>
      <c r="G4775" s="9" t="s">
        <v>278</v>
      </c>
      <c r="H4775" s="9">
        <v>190.89999999999782</v>
      </c>
      <c r="I4775" s="65">
        <v>242.30000000000109</v>
      </c>
      <c r="J4775" s="65">
        <v>110.09999999999854</v>
      </c>
      <c r="K4775" s="9">
        <v>394.79999999999563</v>
      </c>
      <c r="L4775" s="9">
        <v>295</v>
      </c>
      <c r="M4775" s="65">
        <v>534.6</v>
      </c>
      <c r="P4775" s="65">
        <f t="shared" si="132"/>
        <v>1767.699999999993</v>
      </c>
    </row>
    <row r="4776" spans="1:21" ht="15">
      <c r="A4776" s="28" t="s">
        <v>670</v>
      </c>
      <c r="B4776" s="61" t="s">
        <v>153</v>
      </c>
      <c r="E4776" s="9" t="s">
        <v>278</v>
      </c>
      <c r="F4776" s="9" t="s">
        <v>278</v>
      </c>
      <c r="G4776" s="9">
        <v>293.7</v>
      </c>
      <c r="H4776" s="9">
        <v>104.60000000000582</v>
      </c>
      <c r="I4776" s="65">
        <v>131.59999999999945</v>
      </c>
      <c r="J4776" s="65">
        <v>274.00000000000364</v>
      </c>
      <c r="K4776" s="188">
        <v>545.10000000000582</v>
      </c>
      <c r="L4776" s="9">
        <v>169.79999999999927</v>
      </c>
      <c r="M4776" s="90">
        <v>241.89999999999998</v>
      </c>
      <c r="P4776" s="65">
        <f t="shared" si="132"/>
        <v>1760.7000000000139</v>
      </c>
      <c r="R4776" t="s">
        <v>356</v>
      </c>
    </row>
    <row r="4777" spans="1:21" ht="15">
      <c r="A4777" s="28" t="s">
        <v>671</v>
      </c>
      <c r="B4777" s="61" t="s">
        <v>692</v>
      </c>
      <c r="E4777" s="9" t="s">
        <v>278</v>
      </c>
      <c r="F4777" s="9" t="s">
        <v>278</v>
      </c>
      <c r="G4777" s="9" t="s">
        <v>278</v>
      </c>
      <c r="H4777" s="9">
        <v>239.29999999999927</v>
      </c>
      <c r="I4777" s="65">
        <v>445.70000000000027</v>
      </c>
      <c r="J4777" s="65">
        <v>263.60000000000218</v>
      </c>
      <c r="K4777" s="9">
        <v>157.40000000000509</v>
      </c>
      <c r="L4777" s="9">
        <v>296.90000000000327</v>
      </c>
      <c r="M4777" s="65">
        <v>337.7</v>
      </c>
      <c r="P4777" s="65">
        <f t="shared" si="132"/>
        <v>1740.6000000000101</v>
      </c>
    </row>
    <row r="4778" spans="1:21" ht="15">
      <c r="A4778" s="28" t="s">
        <v>672</v>
      </c>
      <c r="B4778" s="178" t="s">
        <v>1342</v>
      </c>
      <c r="C4778" s="3"/>
      <c r="D4778" s="3"/>
      <c r="E4778" s="9" t="s">
        <v>278</v>
      </c>
      <c r="F4778" s="9" t="s">
        <v>278</v>
      </c>
      <c r="G4778" s="9" t="s">
        <v>278</v>
      </c>
      <c r="H4778" s="9" t="s">
        <v>278</v>
      </c>
      <c r="I4778" s="65">
        <v>330.30000000000018</v>
      </c>
      <c r="J4778" s="65">
        <v>419.60000000000582</v>
      </c>
      <c r="K4778" s="9">
        <v>268.90000000000146</v>
      </c>
      <c r="L4778" s="9">
        <v>273.60000000000946</v>
      </c>
      <c r="M4778" s="65">
        <v>410.2</v>
      </c>
      <c r="P4778" s="65">
        <f t="shared" si="132"/>
        <v>1702.600000000017</v>
      </c>
    </row>
    <row r="4779" spans="1:21" ht="15">
      <c r="A4779" s="28" t="s">
        <v>677</v>
      </c>
      <c r="B4779" s="28" t="s">
        <v>633</v>
      </c>
      <c r="E4779" s="9" t="s">
        <v>278</v>
      </c>
      <c r="F4779" s="9" t="s">
        <v>278</v>
      </c>
      <c r="G4779" s="9" t="s">
        <v>278</v>
      </c>
      <c r="H4779" s="9">
        <v>212.60000000000218</v>
      </c>
      <c r="I4779" s="65">
        <v>374.70000000000073</v>
      </c>
      <c r="J4779" s="114">
        <v>551.99999999999818</v>
      </c>
      <c r="K4779" s="9">
        <v>18.400000000001455</v>
      </c>
      <c r="L4779" s="9">
        <v>277.399999999996</v>
      </c>
      <c r="M4779" s="65">
        <v>242.40000000000003</v>
      </c>
      <c r="P4779" s="65">
        <f t="shared" si="132"/>
        <v>1677.4999999999986</v>
      </c>
      <c r="R4779" t="s">
        <v>300</v>
      </c>
    </row>
    <row r="4780" spans="1:21" ht="15">
      <c r="A4780" s="28" t="s">
        <v>685</v>
      </c>
      <c r="B4780" s="239" t="s">
        <v>1654</v>
      </c>
      <c r="C4780" s="3"/>
      <c r="D4780" s="3"/>
      <c r="E4780" s="9" t="s">
        <v>278</v>
      </c>
      <c r="F4780" s="9" t="s">
        <v>278</v>
      </c>
      <c r="G4780" s="9" t="s">
        <v>278</v>
      </c>
      <c r="H4780" s="9" t="s">
        <v>278</v>
      </c>
      <c r="I4780" s="9" t="s">
        <v>278</v>
      </c>
      <c r="J4780" s="115">
        <v>544.60000000000036</v>
      </c>
      <c r="K4780" s="9">
        <v>334.69999999999709</v>
      </c>
      <c r="L4780" s="9">
        <v>359.59999999999854</v>
      </c>
      <c r="M4780" s="65">
        <v>433.5</v>
      </c>
      <c r="P4780" s="65">
        <f t="shared" si="132"/>
        <v>1672.399999999996</v>
      </c>
      <c r="R4780" t="s">
        <v>282</v>
      </c>
    </row>
    <row r="4781" spans="1:21" ht="15">
      <c r="A4781" s="28" t="s">
        <v>689</v>
      </c>
      <c r="B4781" s="61" t="s">
        <v>668</v>
      </c>
      <c r="E4781" s="9" t="s">
        <v>278</v>
      </c>
      <c r="F4781" s="9" t="s">
        <v>278</v>
      </c>
      <c r="G4781" s="9" t="s">
        <v>278</v>
      </c>
      <c r="H4781" s="188">
        <v>393.89999999999782</v>
      </c>
      <c r="I4781" s="65">
        <v>269.80000000000064</v>
      </c>
      <c r="J4781" s="65">
        <v>223.00000000000728</v>
      </c>
      <c r="K4781" s="9">
        <v>303.90000000000873</v>
      </c>
      <c r="L4781" s="9">
        <v>138.49999999999818</v>
      </c>
      <c r="M4781" s="65">
        <v>340.4</v>
      </c>
      <c r="P4781" s="65">
        <f t="shared" si="132"/>
        <v>1669.5000000000127</v>
      </c>
      <c r="R4781" t="s">
        <v>288</v>
      </c>
    </row>
    <row r="4782" spans="1:21" ht="15">
      <c r="A4782" s="28" t="s">
        <v>690</v>
      </c>
      <c r="B4782" s="61" t="s">
        <v>686</v>
      </c>
      <c r="E4782" s="9" t="s">
        <v>278</v>
      </c>
      <c r="F4782" s="9" t="s">
        <v>278</v>
      </c>
      <c r="G4782" s="9" t="s">
        <v>278</v>
      </c>
      <c r="H4782" s="9">
        <v>183.29999999999745</v>
      </c>
      <c r="I4782" s="65">
        <v>466.70000000000164</v>
      </c>
      <c r="J4782" s="65">
        <v>103.09999999999491</v>
      </c>
      <c r="K4782" s="9">
        <v>161.49999999999818</v>
      </c>
      <c r="L4782" s="9">
        <v>293.69999999999709</v>
      </c>
      <c r="M4782" s="65">
        <v>432.5</v>
      </c>
      <c r="P4782" s="65">
        <f t="shared" si="132"/>
        <v>1640.7999999999893</v>
      </c>
    </row>
    <row r="4783" spans="1:21" ht="15">
      <c r="A4783" s="28" t="s">
        <v>691</v>
      </c>
      <c r="B4783" s="239" t="s">
        <v>1650</v>
      </c>
      <c r="C4783" s="3"/>
      <c r="D4783" s="3"/>
      <c r="E4783" s="9" t="s">
        <v>278</v>
      </c>
      <c r="F4783" s="9" t="s">
        <v>278</v>
      </c>
      <c r="G4783" s="9" t="s">
        <v>278</v>
      </c>
      <c r="H4783" s="9" t="s">
        <v>278</v>
      </c>
      <c r="I4783" s="9" t="s">
        <v>278</v>
      </c>
      <c r="J4783" s="65">
        <v>315.90000000000146</v>
      </c>
      <c r="K4783" s="9">
        <v>491.89999999999782</v>
      </c>
      <c r="L4783" s="9">
        <v>262.19999999999709</v>
      </c>
      <c r="M4783" s="65">
        <v>446.4</v>
      </c>
      <c r="P4783" s="65">
        <f t="shared" si="132"/>
        <v>1516.3999999999965</v>
      </c>
    </row>
    <row r="4784" spans="1:21" ht="15">
      <c r="A4784" s="28" t="s">
        <v>697</v>
      </c>
      <c r="B4784" s="178" t="s">
        <v>1350</v>
      </c>
      <c r="C4784" s="3"/>
      <c r="D4784" s="3"/>
      <c r="E4784" s="9" t="s">
        <v>278</v>
      </c>
      <c r="F4784" s="9" t="s">
        <v>278</v>
      </c>
      <c r="G4784" s="9" t="s">
        <v>278</v>
      </c>
      <c r="H4784" s="9" t="s">
        <v>278</v>
      </c>
      <c r="I4784" s="90">
        <v>554.5</v>
      </c>
      <c r="J4784" s="65">
        <v>377.29999999999563</v>
      </c>
      <c r="K4784" s="188">
        <v>550.10000000000582</v>
      </c>
      <c r="L4784" s="9" t="s">
        <v>278</v>
      </c>
      <c r="M4784" s="9" t="s">
        <v>278</v>
      </c>
      <c r="P4784" s="65">
        <f t="shared" si="132"/>
        <v>1481.9000000000015</v>
      </c>
      <c r="R4784" t="s">
        <v>328</v>
      </c>
      <c r="U4784" t="s">
        <v>2452</v>
      </c>
    </row>
    <row r="4785" spans="1:18" ht="15">
      <c r="A4785" s="28" t="s">
        <v>698</v>
      </c>
      <c r="B4785" s="61" t="s">
        <v>4</v>
      </c>
      <c r="E4785" s="9">
        <v>190</v>
      </c>
      <c r="F4785" s="9">
        <v>589</v>
      </c>
      <c r="G4785" s="9">
        <v>86.8</v>
      </c>
      <c r="H4785" s="9">
        <v>266.89999999999964</v>
      </c>
      <c r="I4785" s="65">
        <v>344.39999999999964</v>
      </c>
      <c r="J4785" s="9" t="s">
        <v>278</v>
      </c>
      <c r="K4785" s="9" t="s">
        <v>278</v>
      </c>
      <c r="L4785" s="9" t="s">
        <v>278</v>
      </c>
      <c r="M4785" s="9" t="s">
        <v>278</v>
      </c>
      <c r="P4785" s="65">
        <f t="shared" si="132"/>
        <v>1477.0999999999992</v>
      </c>
    </row>
    <row r="4786" spans="1:18" ht="15">
      <c r="A4786" s="28" t="s">
        <v>699</v>
      </c>
      <c r="B4786" s="178" t="s">
        <v>1346</v>
      </c>
      <c r="C4786" s="3"/>
      <c r="D4786" s="3"/>
      <c r="E4786" s="9" t="s">
        <v>278</v>
      </c>
      <c r="F4786" s="9" t="s">
        <v>278</v>
      </c>
      <c r="G4786" s="9" t="s">
        <v>278</v>
      </c>
      <c r="H4786" s="9" t="s">
        <v>278</v>
      </c>
      <c r="I4786" s="65">
        <v>148.50000000000045</v>
      </c>
      <c r="J4786" s="90">
        <v>452.59999999999491</v>
      </c>
      <c r="K4786" s="9">
        <v>195.29999999999563</v>
      </c>
      <c r="L4786" s="9">
        <v>197.20000000000073</v>
      </c>
      <c r="M4786" s="65">
        <v>462.65</v>
      </c>
      <c r="P4786" s="65">
        <f t="shared" si="132"/>
        <v>1456.2499999999918</v>
      </c>
      <c r="R4786" t="s">
        <v>292</v>
      </c>
    </row>
    <row r="4787" spans="1:18" ht="15">
      <c r="A4787" s="28" t="s">
        <v>701</v>
      </c>
      <c r="B4787" s="61" t="s">
        <v>660</v>
      </c>
      <c r="E4787" s="9" t="s">
        <v>278</v>
      </c>
      <c r="F4787" s="9" t="s">
        <v>278</v>
      </c>
      <c r="G4787" s="9" t="s">
        <v>278</v>
      </c>
      <c r="H4787" s="188">
        <v>376.90000000000146</v>
      </c>
      <c r="I4787" s="90">
        <v>533.10000000000082</v>
      </c>
      <c r="J4787" s="65">
        <v>291.49999999999272</v>
      </c>
      <c r="K4787" s="9">
        <v>143.19999999999709</v>
      </c>
      <c r="L4787" s="9">
        <v>84.699999999998909</v>
      </c>
      <c r="M4787" s="9" t="s">
        <v>278</v>
      </c>
      <c r="P4787" s="65">
        <f t="shared" si="132"/>
        <v>1429.399999999991</v>
      </c>
      <c r="R4787" t="s">
        <v>317</v>
      </c>
    </row>
    <row r="4788" spans="1:18" ht="15">
      <c r="A4788" s="28" t="s">
        <v>702</v>
      </c>
      <c r="B4788" s="239" t="s">
        <v>1661</v>
      </c>
      <c r="C4788" s="3"/>
      <c r="D4788" s="3"/>
      <c r="E4788" s="9" t="s">
        <v>278</v>
      </c>
      <c r="F4788" s="9" t="s">
        <v>278</v>
      </c>
      <c r="G4788" s="9" t="s">
        <v>278</v>
      </c>
      <c r="H4788" s="9" t="s">
        <v>278</v>
      </c>
      <c r="I4788" s="9" t="s">
        <v>278</v>
      </c>
      <c r="J4788" s="65">
        <v>264.99999999999272</v>
      </c>
      <c r="K4788" s="9">
        <v>288.59999999999491</v>
      </c>
      <c r="L4788" s="9">
        <v>215.80000000000291</v>
      </c>
      <c r="M4788" s="115">
        <v>622.50000000000011</v>
      </c>
      <c r="P4788" s="65">
        <f t="shared" si="132"/>
        <v>1391.8999999999905</v>
      </c>
      <c r="R4788" t="s">
        <v>282</v>
      </c>
    </row>
    <row r="4789" spans="1:18" ht="15">
      <c r="A4789" s="28" t="s">
        <v>703</v>
      </c>
      <c r="B4789" s="61" t="s">
        <v>643</v>
      </c>
      <c r="E4789" s="9" t="s">
        <v>278</v>
      </c>
      <c r="F4789" s="9" t="s">
        <v>278</v>
      </c>
      <c r="G4789" s="9" t="s">
        <v>278</v>
      </c>
      <c r="H4789" s="9">
        <v>60.19999999999709</v>
      </c>
      <c r="I4789" s="65">
        <v>362.49999999999909</v>
      </c>
      <c r="J4789" s="65">
        <v>233.79999999998472</v>
      </c>
      <c r="K4789" s="9">
        <v>157.90000000000327</v>
      </c>
      <c r="L4789" s="9">
        <v>57.799999999999272</v>
      </c>
      <c r="M4789" s="65">
        <v>438.6</v>
      </c>
      <c r="P4789" s="65">
        <f t="shared" si="132"/>
        <v>1310.7999999999834</v>
      </c>
    </row>
    <row r="4790" spans="1:18" ht="15">
      <c r="A4790" s="28" t="s">
        <v>706</v>
      </c>
      <c r="B4790" s="61" t="s">
        <v>29</v>
      </c>
      <c r="E4790" s="9">
        <v>56.2</v>
      </c>
      <c r="F4790" s="9">
        <v>492.5</v>
      </c>
      <c r="G4790" s="183">
        <v>576.5</v>
      </c>
      <c r="H4790" s="9" t="s">
        <v>278</v>
      </c>
      <c r="I4790" s="9" t="s">
        <v>278</v>
      </c>
      <c r="J4790" s="65">
        <v>175.39999999999964</v>
      </c>
      <c r="K4790" s="9" t="s">
        <v>278</v>
      </c>
      <c r="L4790" s="9" t="s">
        <v>278</v>
      </c>
      <c r="M4790" s="9" t="s">
        <v>278</v>
      </c>
      <c r="P4790" s="65">
        <f t="shared" si="132"/>
        <v>1300.5999999999997</v>
      </c>
      <c r="R4790" t="s">
        <v>300</v>
      </c>
    </row>
    <row r="4791" spans="1:18" ht="15">
      <c r="A4791" s="28" t="s">
        <v>775</v>
      </c>
      <c r="B4791" s="28" t="s">
        <v>639</v>
      </c>
      <c r="E4791" s="9" t="s">
        <v>278</v>
      </c>
      <c r="F4791" s="9" t="s">
        <v>278</v>
      </c>
      <c r="G4791" s="9" t="s">
        <v>278</v>
      </c>
      <c r="H4791" s="9">
        <v>169.40000000000327</v>
      </c>
      <c r="I4791" s="65">
        <v>405.20000000000073</v>
      </c>
      <c r="J4791" s="65">
        <v>210.90000000000509</v>
      </c>
      <c r="K4791" s="9">
        <v>453.60000000000582</v>
      </c>
      <c r="L4791" s="9">
        <v>58.80000000000291</v>
      </c>
      <c r="M4791" s="9" t="s">
        <v>278</v>
      </c>
      <c r="P4791" s="65">
        <f t="shared" si="132"/>
        <v>1297.9000000000178</v>
      </c>
    </row>
    <row r="4792" spans="1:18" ht="15">
      <c r="A4792" s="28" t="s">
        <v>776</v>
      </c>
      <c r="B4792" s="239" t="s">
        <v>2318</v>
      </c>
      <c r="C4792" s="3"/>
      <c r="D4792" s="3"/>
      <c r="E4792" s="9" t="s">
        <v>278</v>
      </c>
      <c r="F4792" s="9" t="s">
        <v>278</v>
      </c>
      <c r="G4792" s="9" t="s">
        <v>278</v>
      </c>
      <c r="H4792" s="9" t="s">
        <v>278</v>
      </c>
      <c r="I4792" s="9" t="s">
        <v>278</v>
      </c>
      <c r="J4792" s="9" t="s">
        <v>278</v>
      </c>
      <c r="K4792" s="9">
        <v>316.00000000000364</v>
      </c>
      <c r="L4792" s="9">
        <v>528.99999999999272</v>
      </c>
      <c r="M4792" s="65">
        <v>451.90000000000003</v>
      </c>
      <c r="P4792" s="65">
        <f t="shared" si="132"/>
        <v>1296.8999999999965</v>
      </c>
    </row>
    <row r="4793" spans="1:18" ht="15">
      <c r="A4793" s="28" t="s">
        <v>777</v>
      </c>
      <c r="B4793" s="178" t="s">
        <v>1341</v>
      </c>
      <c r="C4793" s="3"/>
      <c r="D4793" s="3"/>
      <c r="E4793" s="9" t="s">
        <v>278</v>
      </c>
      <c r="F4793" s="9" t="s">
        <v>278</v>
      </c>
      <c r="G4793" s="9" t="s">
        <v>278</v>
      </c>
      <c r="H4793" s="9" t="s">
        <v>278</v>
      </c>
      <c r="I4793" s="65">
        <v>80.500000000000455</v>
      </c>
      <c r="J4793" s="65">
        <v>294.69999999999709</v>
      </c>
      <c r="K4793" s="9">
        <v>374.99999999999636</v>
      </c>
      <c r="L4793" s="9">
        <v>532.90000000000873</v>
      </c>
      <c r="M4793" s="9" t="s">
        <v>278</v>
      </c>
      <c r="P4793" s="65">
        <f t="shared" si="132"/>
        <v>1283.1000000000026</v>
      </c>
    </row>
    <row r="4794" spans="1:18" ht="15">
      <c r="A4794" s="28" t="s">
        <v>778</v>
      </c>
      <c r="B4794" s="61" t="s">
        <v>35</v>
      </c>
      <c r="E4794" s="9">
        <v>169.8</v>
      </c>
      <c r="F4794" s="9">
        <v>391.8</v>
      </c>
      <c r="G4794" s="9">
        <v>389.7</v>
      </c>
      <c r="H4794" s="9">
        <v>111.20000000000437</v>
      </c>
      <c r="I4794" s="65">
        <v>218.5</v>
      </c>
      <c r="J4794" s="9" t="s">
        <v>278</v>
      </c>
      <c r="K4794" s="9" t="s">
        <v>278</v>
      </c>
      <c r="L4794" s="9" t="s">
        <v>278</v>
      </c>
      <c r="M4794" s="9" t="s">
        <v>278</v>
      </c>
      <c r="P4794" s="65">
        <f t="shared" si="132"/>
        <v>1281.0000000000043</v>
      </c>
    </row>
    <row r="4795" spans="1:18" ht="15">
      <c r="A4795" s="28" t="s">
        <v>779</v>
      </c>
      <c r="B4795" s="239" t="s">
        <v>1690</v>
      </c>
      <c r="C4795" s="3"/>
      <c r="D4795" s="3"/>
      <c r="E4795" s="9" t="s">
        <v>278</v>
      </c>
      <c r="F4795" s="9" t="s">
        <v>278</v>
      </c>
      <c r="G4795" s="9" t="s">
        <v>278</v>
      </c>
      <c r="H4795" s="9" t="s">
        <v>278</v>
      </c>
      <c r="I4795" s="9" t="s">
        <v>278</v>
      </c>
      <c r="J4795" s="9" t="s">
        <v>278</v>
      </c>
      <c r="K4795" s="9">
        <v>247</v>
      </c>
      <c r="L4795" s="9">
        <v>611.49999999999818</v>
      </c>
      <c r="M4795" s="65">
        <v>416.80000000000007</v>
      </c>
      <c r="P4795" s="65">
        <f t="shared" ref="P4795:P4826" si="133">SUM(E4795:M4795)</f>
        <v>1275.2999999999984</v>
      </c>
    </row>
    <row r="4796" spans="1:18" ht="15">
      <c r="A4796" s="28" t="s">
        <v>780</v>
      </c>
      <c r="B4796" s="239" t="s">
        <v>1664</v>
      </c>
      <c r="C4796" s="3"/>
      <c r="D4796" s="3"/>
      <c r="E4796" s="9" t="s">
        <v>278</v>
      </c>
      <c r="F4796" s="9" t="s">
        <v>278</v>
      </c>
      <c r="G4796" s="9" t="s">
        <v>278</v>
      </c>
      <c r="H4796" s="9" t="s">
        <v>278</v>
      </c>
      <c r="I4796" s="9" t="s">
        <v>278</v>
      </c>
      <c r="J4796" s="9" t="s">
        <v>278</v>
      </c>
      <c r="K4796" s="9">
        <v>252.50000000000364</v>
      </c>
      <c r="L4796" s="188">
        <v>617.80000000000291</v>
      </c>
      <c r="M4796" s="65">
        <v>401.40000000000003</v>
      </c>
      <c r="P4796" s="65">
        <f t="shared" si="133"/>
        <v>1271.7000000000066</v>
      </c>
      <c r="R4796" t="s">
        <v>293</v>
      </c>
    </row>
    <row r="4797" spans="1:18" ht="15">
      <c r="A4797" s="28" t="s">
        <v>781</v>
      </c>
      <c r="B4797" s="61" t="s">
        <v>669</v>
      </c>
      <c r="E4797" s="9" t="s">
        <v>278</v>
      </c>
      <c r="F4797" s="9" t="s">
        <v>278</v>
      </c>
      <c r="G4797" s="9" t="s">
        <v>278</v>
      </c>
      <c r="H4797" s="9">
        <v>262.39999999999782</v>
      </c>
      <c r="I4797" s="65">
        <v>316.40000000000009</v>
      </c>
      <c r="J4797" s="65">
        <v>96</v>
      </c>
      <c r="K4797" s="9">
        <v>303.90000000000146</v>
      </c>
      <c r="L4797" s="9">
        <v>113.59999999999854</v>
      </c>
      <c r="M4797" s="65">
        <v>176.10000000000002</v>
      </c>
      <c r="P4797" s="65">
        <f t="shared" si="133"/>
        <v>1268.3999999999978</v>
      </c>
    </row>
    <row r="4798" spans="1:18" ht="15">
      <c r="A4798" s="28" t="s">
        <v>782</v>
      </c>
      <c r="B4798" s="239" t="s">
        <v>1653</v>
      </c>
      <c r="C4798" s="3"/>
      <c r="D4798" s="3"/>
      <c r="E4798" s="9" t="s">
        <v>278</v>
      </c>
      <c r="F4798" s="9" t="s">
        <v>278</v>
      </c>
      <c r="G4798" s="9" t="s">
        <v>278</v>
      </c>
      <c r="H4798" s="9" t="s">
        <v>278</v>
      </c>
      <c r="I4798" s="9" t="s">
        <v>278</v>
      </c>
      <c r="J4798" s="65">
        <v>119.19999999999709</v>
      </c>
      <c r="K4798" s="9">
        <v>364.80000000000655</v>
      </c>
      <c r="L4798" s="9">
        <v>357.09999999999491</v>
      </c>
      <c r="M4798" s="65">
        <v>384.80000000000007</v>
      </c>
      <c r="P4798" s="65">
        <f t="shared" si="133"/>
        <v>1225.8999999999987</v>
      </c>
    </row>
    <row r="4799" spans="1:18" ht="15">
      <c r="A4799" s="28" t="s">
        <v>783</v>
      </c>
      <c r="B4799" s="239" t="s">
        <v>1658</v>
      </c>
      <c r="C4799" s="3"/>
      <c r="D4799" s="3"/>
      <c r="E4799" s="9" t="s">
        <v>278</v>
      </c>
      <c r="F4799" s="9" t="s">
        <v>278</v>
      </c>
      <c r="G4799" s="9" t="s">
        <v>278</v>
      </c>
      <c r="H4799" s="9" t="s">
        <v>278</v>
      </c>
      <c r="I4799" s="9" t="s">
        <v>278</v>
      </c>
      <c r="J4799" s="65">
        <v>295.99999999999636</v>
      </c>
      <c r="K4799" s="9">
        <v>213.19999999999709</v>
      </c>
      <c r="L4799" s="9">
        <v>257.30000000000291</v>
      </c>
      <c r="M4799" s="65">
        <v>401.7</v>
      </c>
      <c r="P4799" s="65">
        <f t="shared" si="133"/>
        <v>1168.1999999999964</v>
      </c>
    </row>
    <row r="4800" spans="1:18" ht="15">
      <c r="A4800" s="28" t="s">
        <v>784</v>
      </c>
      <c r="B4800" s="178" t="s">
        <v>1343</v>
      </c>
      <c r="C4800" s="3"/>
      <c r="D4800" s="3"/>
      <c r="E4800" s="9" t="s">
        <v>278</v>
      </c>
      <c r="F4800" s="9" t="s">
        <v>278</v>
      </c>
      <c r="G4800" s="9" t="s">
        <v>278</v>
      </c>
      <c r="H4800" s="9" t="s">
        <v>278</v>
      </c>
      <c r="I4800" s="65">
        <v>358.19999999999982</v>
      </c>
      <c r="J4800" s="65">
        <v>5.2000000000007276</v>
      </c>
      <c r="K4800" s="9">
        <v>161.10000000000218</v>
      </c>
      <c r="L4800" s="9">
        <v>125.20000000000073</v>
      </c>
      <c r="M4800" s="65">
        <v>422.90000000000003</v>
      </c>
      <c r="P4800" s="65">
        <f t="shared" si="133"/>
        <v>1072.6000000000035</v>
      </c>
    </row>
    <row r="4801" spans="1:20" ht="15">
      <c r="A4801" s="28" t="s">
        <v>785</v>
      </c>
      <c r="B4801" s="239" t="s">
        <v>1649</v>
      </c>
      <c r="C4801" s="3"/>
      <c r="D4801" s="3"/>
      <c r="E4801" s="9" t="s">
        <v>278</v>
      </c>
      <c r="F4801" s="9" t="s">
        <v>278</v>
      </c>
      <c r="G4801" s="9" t="s">
        <v>278</v>
      </c>
      <c r="H4801" s="9" t="s">
        <v>278</v>
      </c>
      <c r="I4801" s="9" t="s">
        <v>278</v>
      </c>
      <c r="J4801" s="65">
        <v>126.79999999998836</v>
      </c>
      <c r="K4801" s="9">
        <v>127.80000000000291</v>
      </c>
      <c r="L4801" s="9">
        <v>404.69999999999345</v>
      </c>
      <c r="M4801" s="65">
        <v>394.7</v>
      </c>
      <c r="P4801" s="65">
        <f t="shared" si="133"/>
        <v>1053.9999999999848</v>
      </c>
    </row>
    <row r="4802" spans="1:20" ht="15">
      <c r="A4802" s="28" t="s">
        <v>786</v>
      </c>
      <c r="B4802" s="239" t="s">
        <v>1692</v>
      </c>
      <c r="C4802" s="3"/>
      <c r="D4802" s="3"/>
      <c r="E4802" s="9" t="s">
        <v>278</v>
      </c>
      <c r="F4802" s="9" t="s">
        <v>278</v>
      </c>
      <c r="G4802" s="9" t="s">
        <v>278</v>
      </c>
      <c r="H4802" s="9" t="s">
        <v>278</v>
      </c>
      <c r="I4802" s="9" t="s">
        <v>278</v>
      </c>
      <c r="J4802" s="9" t="s">
        <v>278</v>
      </c>
      <c r="K4802" s="184">
        <v>595.39999999999964</v>
      </c>
      <c r="L4802" s="9">
        <v>455.60000000000036</v>
      </c>
      <c r="M4802" s="9" t="s">
        <v>278</v>
      </c>
      <c r="P4802" s="65">
        <f t="shared" si="133"/>
        <v>1051</v>
      </c>
      <c r="R4802" t="s">
        <v>282</v>
      </c>
    </row>
    <row r="4803" spans="1:20" ht="15">
      <c r="A4803" s="28" t="s">
        <v>787</v>
      </c>
      <c r="B4803" s="61" t="s">
        <v>180</v>
      </c>
      <c r="C4803" s="3"/>
      <c r="D4803" s="3"/>
      <c r="E4803" s="9" t="s">
        <v>278</v>
      </c>
      <c r="F4803" s="9" t="s">
        <v>278</v>
      </c>
      <c r="G4803" s="9" t="s">
        <v>278</v>
      </c>
      <c r="H4803" s="9" t="s">
        <v>278</v>
      </c>
      <c r="I4803" s="9" t="s">
        <v>278</v>
      </c>
      <c r="J4803" s="9" t="s">
        <v>278</v>
      </c>
      <c r="K4803" s="9" t="s">
        <v>278</v>
      </c>
      <c r="L4803" s="9">
        <v>583.09999999999491</v>
      </c>
      <c r="M4803" s="65">
        <v>467.1</v>
      </c>
      <c r="N4803" s="65"/>
      <c r="P4803" s="65">
        <f t="shared" si="133"/>
        <v>1050.1999999999948</v>
      </c>
      <c r="T4803" t="s">
        <v>2452</v>
      </c>
    </row>
    <row r="4804" spans="1:20" ht="15">
      <c r="A4804" s="28" t="s">
        <v>788</v>
      </c>
      <c r="B4804" s="61" t="s">
        <v>2192</v>
      </c>
      <c r="C4804" s="3"/>
      <c r="D4804" s="3"/>
      <c r="E4804" s="9" t="s">
        <v>278</v>
      </c>
      <c r="F4804" s="9" t="s">
        <v>278</v>
      </c>
      <c r="G4804" s="9" t="s">
        <v>278</v>
      </c>
      <c r="H4804" s="9" t="s">
        <v>278</v>
      </c>
      <c r="I4804" s="9" t="s">
        <v>278</v>
      </c>
      <c r="J4804" s="9" t="s">
        <v>278</v>
      </c>
      <c r="K4804" s="9" t="s">
        <v>278</v>
      </c>
      <c r="L4804" s="9">
        <v>430.30000000000109</v>
      </c>
      <c r="M4804" s="65">
        <v>605.40000000000009</v>
      </c>
      <c r="N4804" s="65"/>
      <c r="P4804" s="65">
        <f t="shared" si="133"/>
        <v>1035.7000000000012</v>
      </c>
    </row>
    <row r="4805" spans="1:20" ht="15">
      <c r="A4805" s="28" t="s">
        <v>789</v>
      </c>
      <c r="B4805" s="61" t="s">
        <v>2199</v>
      </c>
      <c r="C4805" s="3"/>
      <c r="D4805" s="3"/>
      <c r="E4805" s="9" t="s">
        <v>278</v>
      </c>
      <c r="F4805" s="9" t="s">
        <v>278</v>
      </c>
      <c r="G4805" s="9" t="s">
        <v>278</v>
      </c>
      <c r="H4805" s="9" t="s">
        <v>278</v>
      </c>
      <c r="I4805" s="9" t="s">
        <v>278</v>
      </c>
      <c r="J4805" s="9" t="s">
        <v>278</v>
      </c>
      <c r="K4805" s="9" t="s">
        <v>278</v>
      </c>
      <c r="L4805" s="9">
        <v>367.00000000000364</v>
      </c>
      <c r="M4805" s="90">
        <v>619.20000000000016</v>
      </c>
      <c r="N4805" s="65"/>
      <c r="P4805" s="65">
        <f t="shared" si="133"/>
        <v>986.2000000000038</v>
      </c>
      <c r="R4805" t="s">
        <v>284</v>
      </c>
    </row>
    <row r="4806" spans="1:20" ht="15">
      <c r="A4806" s="28" t="s">
        <v>790</v>
      </c>
      <c r="B4806" s="239" t="s">
        <v>1671</v>
      </c>
      <c r="C4806" s="3"/>
      <c r="D4806" s="3"/>
      <c r="E4806" s="9" t="s">
        <v>278</v>
      </c>
      <c r="F4806" s="9" t="s">
        <v>278</v>
      </c>
      <c r="G4806" s="9" t="s">
        <v>278</v>
      </c>
      <c r="H4806" s="9" t="s">
        <v>278</v>
      </c>
      <c r="I4806" s="9" t="s">
        <v>278</v>
      </c>
      <c r="J4806" s="9" t="s">
        <v>278</v>
      </c>
      <c r="K4806" s="9">
        <v>226.49999999999818</v>
      </c>
      <c r="L4806" s="9">
        <v>131.59999999999491</v>
      </c>
      <c r="M4806" s="90">
        <v>608.6</v>
      </c>
      <c r="P4806" s="65">
        <f t="shared" si="133"/>
        <v>966.69999999999311</v>
      </c>
      <c r="R4806" t="s">
        <v>297</v>
      </c>
    </row>
    <row r="4807" spans="1:20" ht="15">
      <c r="A4807" s="28" t="s">
        <v>791</v>
      </c>
      <c r="B4807" s="239" t="s">
        <v>1655</v>
      </c>
      <c r="C4807" s="3"/>
      <c r="D4807" s="3"/>
      <c r="E4807" s="9" t="s">
        <v>278</v>
      </c>
      <c r="F4807" s="9" t="s">
        <v>278</v>
      </c>
      <c r="G4807" s="9" t="s">
        <v>278</v>
      </c>
      <c r="H4807" s="9" t="s">
        <v>278</v>
      </c>
      <c r="I4807" s="9" t="s">
        <v>278</v>
      </c>
      <c r="J4807" s="65">
        <v>30.500000000007276</v>
      </c>
      <c r="K4807" s="9">
        <v>312.40000000000873</v>
      </c>
      <c r="L4807" s="9">
        <v>290.19999999999709</v>
      </c>
      <c r="M4807" s="65">
        <v>318.70000000000005</v>
      </c>
      <c r="P4807" s="65">
        <f t="shared" si="133"/>
        <v>951.80000000001314</v>
      </c>
    </row>
    <row r="4808" spans="1:20" ht="15">
      <c r="A4808" s="28" t="s">
        <v>792</v>
      </c>
      <c r="B4808" s="61" t="s">
        <v>2195</v>
      </c>
      <c r="C4808" s="3"/>
      <c r="D4808" s="3"/>
      <c r="E4808" s="9" t="s">
        <v>278</v>
      </c>
      <c r="F4808" s="9" t="s">
        <v>278</v>
      </c>
      <c r="G4808" s="9" t="s">
        <v>278</v>
      </c>
      <c r="H4808" s="9" t="s">
        <v>278</v>
      </c>
      <c r="I4808" s="9" t="s">
        <v>278</v>
      </c>
      <c r="J4808" s="9" t="s">
        <v>278</v>
      </c>
      <c r="K4808" s="9" t="s">
        <v>278</v>
      </c>
      <c r="L4808" s="9">
        <v>351.80000000000291</v>
      </c>
      <c r="M4808" s="65">
        <v>498.5</v>
      </c>
      <c r="N4808" s="65"/>
      <c r="P4808" s="65">
        <f t="shared" si="133"/>
        <v>850.30000000000291</v>
      </c>
    </row>
    <row r="4809" spans="1:20" ht="15">
      <c r="A4809" s="28" t="s">
        <v>793</v>
      </c>
      <c r="B4809" s="61" t="s">
        <v>2198</v>
      </c>
      <c r="C4809" s="3"/>
      <c r="D4809" s="3"/>
      <c r="E4809" s="9" t="s">
        <v>278</v>
      </c>
      <c r="F4809" s="9" t="s">
        <v>278</v>
      </c>
      <c r="G4809" s="9" t="s">
        <v>278</v>
      </c>
      <c r="H4809" s="9" t="s">
        <v>278</v>
      </c>
      <c r="I4809" s="9" t="s">
        <v>278</v>
      </c>
      <c r="J4809" s="9" t="s">
        <v>278</v>
      </c>
      <c r="K4809" s="9" t="s">
        <v>278</v>
      </c>
      <c r="L4809" s="9">
        <v>497.69999999999709</v>
      </c>
      <c r="M4809" s="65">
        <v>348.8</v>
      </c>
      <c r="N4809" s="65"/>
      <c r="P4809" s="65">
        <f t="shared" si="133"/>
        <v>846.49999999999704</v>
      </c>
    </row>
    <row r="4810" spans="1:20" ht="15">
      <c r="A4810" s="28" t="s">
        <v>794</v>
      </c>
      <c r="B4810" s="239" t="s">
        <v>1666</v>
      </c>
      <c r="C4810" s="3"/>
      <c r="D4810" s="3"/>
      <c r="E4810" s="9" t="s">
        <v>278</v>
      </c>
      <c r="F4810" s="9" t="s">
        <v>278</v>
      </c>
      <c r="G4810" s="9" t="s">
        <v>278</v>
      </c>
      <c r="H4810" s="9" t="s">
        <v>278</v>
      </c>
      <c r="I4810" s="9" t="s">
        <v>278</v>
      </c>
      <c r="J4810" s="9" t="s">
        <v>278</v>
      </c>
      <c r="K4810" s="9">
        <v>110.90000000000509</v>
      </c>
      <c r="L4810" s="9">
        <v>503.69999999999709</v>
      </c>
      <c r="M4810" s="65">
        <v>225.10000000000002</v>
      </c>
      <c r="P4810" s="65">
        <f t="shared" si="133"/>
        <v>839.70000000000221</v>
      </c>
    </row>
    <row r="4811" spans="1:20" ht="15">
      <c r="A4811" s="28" t="s">
        <v>795</v>
      </c>
      <c r="B4811" s="61" t="s">
        <v>2208</v>
      </c>
      <c r="C4811" s="3"/>
      <c r="D4811" s="3"/>
      <c r="E4811" s="9" t="s">
        <v>278</v>
      </c>
      <c r="F4811" s="9" t="s">
        <v>278</v>
      </c>
      <c r="G4811" s="9" t="s">
        <v>278</v>
      </c>
      <c r="H4811" s="9" t="s">
        <v>278</v>
      </c>
      <c r="I4811" s="9" t="s">
        <v>278</v>
      </c>
      <c r="J4811" s="9" t="s">
        <v>278</v>
      </c>
      <c r="K4811" s="9" t="s">
        <v>278</v>
      </c>
      <c r="L4811" s="9">
        <v>329.49999999999636</v>
      </c>
      <c r="M4811" s="65">
        <v>496.1</v>
      </c>
      <c r="N4811" s="65"/>
      <c r="P4811" s="65">
        <f t="shared" si="133"/>
        <v>825.59999999999638</v>
      </c>
    </row>
    <row r="4812" spans="1:20" ht="15">
      <c r="A4812" s="28" t="s">
        <v>796</v>
      </c>
      <c r="B4812" s="178" t="s">
        <v>1333</v>
      </c>
      <c r="C4812" s="3"/>
      <c r="D4812" s="3"/>
      <c r="E4812" s="9" t="s">
        <v>278</v>
      </c>
      <c r="F4812" s="9" t="s">
        <v>278</v>
      </c>
      <c r="G4812" s="9" t="s">
        <v>278</v>
      </c>
      <c r="H4812" s="9" t="s">
        <v>278</v>
      </c>
      <c r="I4812" s="65">
        <v>257.5</v>
      </c>
      <c r="J4812" s="65">
        <v>144.39999999999964</v>
      </c>
      <c r="K4812" s="9">
        <v>155.69999999999891</v>
      </c>
      <c r="L4812" s="9">
        <v>194.799999999992</v>
      </c>
      <c r="M4812" s="65">
        <v>52.6</v>
      </c>
      <c r="P4812" s="65">
        <f t="shared" si="133"/>
        <v>804.99999999999056</v>
      </c>
    </row>
    <row r="4813" spans="1:20" ht="15">
      <c r="A4813" s="28" t="s">
        <v>797</v>
      </c>
      <c r="B4813" s="61" t="s">
        <v>2206</v>
      </c>
      <c r="C4813" s="3"/>
      <c r="D4813" s="3"/>
      <c r="E4813" s="9" t="s">
        <v>278</v>
      </c>
      <c r="F4813" s="9" t="s">
        <v>278</v>
      </c>
      <c r="G4813" s="9" t="s">
        <v>278</v>
      </c>
      <c r="H4813" s="9" t="s">
        <v>278</v>
      </c>
      <c r="I4813" s="9" t="s">
        <v>278</v>
      </c>
      <c r="J4813" s="9" t="s">
        <v>278</v>
      </c>
      <c r="K4813" s="9" t="s">
        <v>278</v>
      </c>
      <c r="L4813" s="9">
        <v>220.40000000000873</v>
      </c>
      <c r="M4813" s="65">
        <v>583.15</v>
      </c>
      <c r="N4813" s="65"/>
      <c r="P4813" s="65">
        <f t="shared" si="133"/>
        <v>803.55000000000871</v>
      </c>
    </row>
    <row r="4814" spans="1:20" ht="15">
      <c r="A4814" s="28" t="s">
        <v>798</v>
      </c>
      <c r="B4814" s="61" t="s">
        <v>178</v>
      </c>
      <c r="E4814" s="188">
        <v>325.3</v>
      </c>
      <c r="F4814" s="9">
        <v>449.3</v>
      </c>
      <c r="G4814" s="9" t="s">
        <v>278</v>
      </c>
      <c r="H4814" s="9" t="s">
        <v>278</v>
      </c>
      <c r="I4814" s="9" t="s">
        <v>278</v>
      </c>
      <c r="J4814" s="9" t="s">
        <v>278</v>
      </c>
      <c r="K4814" s="9" t="s">
        <v>278</v>
      </c>
      <c r="L4814" s="9" t="s">
        <v>278</v>
      </c>
      <c r="M4814" s="9" t="s">
        <v>278</v>
      </c>
      <c r="P4814" s="65">
        <f t="shared" si="133"/>
        <v>774.6</v>
      </c>
      <c r="R4814" t="s">
        <v>292</v>
      </c>
    </row>
    <row r="4815" spans="1:20" ht="15">
      <c r="A4815" s="28" t="s">
        <v>799</v>
      </c>
      <c r="B4815" s="239" t="s">
        <v>1668</v>
      </c>
      <c r="C4815" s="3"/>
      <c r="D4815" s="3"/>
      <c r="E4815" s="9" t="s">
        <v>278</v>
      </c>
      <c r="F4815" s="9" t="s">
        <v>278</v>
      </c>
      <c r="G4815" s="9" t="s">
        <v>278</v>
      </c>
      <c r="H4815" s="9" t="s">
        <v>278</v>
      </c>
      <c r="I4815" s="9" t="s">
        <v>278</v>
      </c>
      <c r="J4815" s="9" t="s">
        <v>278</v>
      </c>
      <c r="K4815" s="9">
        <v>401.09999999999491</v>
      </c>
      <c r="L4815" s="9">
        <v>272.49999999999636</v>
      </c>
      <c r="M4815" s="65">
        <v>99.700000000000017</v>
      </c>
      <c r="P4815" s="65">
        <f t="shared" si="133"/>
        <v>773.29999999999131</v>
      </c>
    </row>
    <row r="4816" spans="1:20" ht="15">
      <c r="A4816" s="28" t="s">
        <v>800</v>
      </c>
      <c r="B4816" s="61" t="s">
        <v>2209</v>
      </c>
      <c r="C4816" s="3"/>
      <c r="D4816" s="3"/>
      <c r="E4816" s="9" t="s">
        <v>278</v>
      </c>
      <c r="F4816" s="9" t="s">
        <v>278</v>
      </c>
      <c r="G4816" s="9" t="s">
        <v>278</v>
      </c>
      <c r="H4816" s="9" t="s">
        <v>278</v>
      </c>
      <c r="I4816" s="9" t="s">
        <v>278</v>
      </c>
      <c r="J4816" s="9" t="s">
        <v>278</v>
      </c>
      <c r="K4816" s="9" t="s">
        <v>278</v>
      </c>
      <c r="L4816" s="9">
        <v>365.99999999999272</v>
      </c>
      <c r="M4816" s="65">
        <v>393.1</v>
      </c>
      <c r="N4816" s="65"/>
      <c r="P4816" s="65">
        <f t="shared" si="133"/>
        <v>759.09999999999275</v>
      </c>
    </row>
    <row r="4817" spans="1:18" ht="15">
      <c r="A4817" s="28" t="s">
        <v>801</v>
      </c>
      <c r="B4817" s="61" t="s">
        <v>649</v>
      </c>
      <c r="E4817" s="9" t="s">
        <v>278</v>
      </c>
      <c r="F4817" s="9" t="s">
        <v>278</v>
      </c>
      <c r="G4817" s="9" t="s">
        <v>278</v>
      </c>
      <c r="H4817" s="188">
        <v>443.79999999999927</v>
      </c>
      <c r="I4817" s="65">
        <v>308.89999999999873</v>
      </c>
      <c r="J4817" s="9" t="s">
        <v>278</v>
      </c>
      <c r="K4817" s="9" t="s">
        <v>278</v>
      </c>
      <c r="L4817" s="9" t="s">
        <v>278</v>
      </c>
      <c r="M4817" s="9" t="s">
        <v>278</v>
      </c>
      <c r="P4817" s="65">
        <f t="shared" si="133"/>
        <v>752.699999999998</v>
      </c>
      <c r="R4817" t="s">
        <v>283</v>
      </c>
    </row>
    <row r="4818" spans="1:18" ht="15">
      <c r="A4818" s="28" t="s">
        <v>802</v>
      </c>
      <c r="B4818" s="61" t="s">
        <v>2210</v>
      </c>
      <c r="C4818" s="3"/>
      <c r="D4818" s="3"/>
      <c r="E4818" s="9" t="s">
        <v>278</v>
      </c>
      <c r="F4818" s="9" t="s">
        <v>278</v>
      </c>
      <c r="G4818" s="9" t="s">
        <v>278</v>
      </c>
      <c r="H4818" s="9" t="s">
        <v>278</v>
      </c>
      <c r="I4818" s="9" t="s">
        <v>278</v>
      </c>
      <c r="J4818" s="9" t="s">
        <v>278</v>
      </c>
      <c r="K4818" s="9" t="s">
        <v>278</v>
      </c>
      <c r="L4818" s="9">
        <v>295.00000000000728</v>
      </c>
      <c r="M4818" s="65">
        <v>442.80000000000007</v>
      </c>
      <c r="N4818" s="65"/>
      <c r="P4818" s="65">
        <f t="shared" si="133"/>
        <v>737.80000000000734</v>
      </c>
    </row>
    <row r="4819" spans="1:18" ht="15">
      <c r="A4819" s="28" t="s">
        <v>803</v>
      </c>
      <c r="B4819" s="239" t="s">
        <v>1693</v>
      </c>
      <c r="C4819" s="3"/>
      <c r="D4819" s="3"/>
      <c r="E4819" s="9" t="s">
        <v>278</v>
      </c>
      <c r="F4819" s="9" t="s">
        <v>278</v>
      </c>
      <c r="G4819" s="9" t="s">
        <v>278</v>
      </c>
      <c r="H4819" s="9" t="s">
        <v>278</v>
      </c>
      <c r="I4819" s="9" t="s">
        <v>278</v>
      </c>
      <c r="J4819" s="9" t="s">
        <v>278</v>
      </c>
      <c r="K4819" s="9">
        <v>137.49999999999818</v>
      </c>
      <c r="L4819" s="9">
        <v>247.09999999999673</v>
      </c>
      <c r="M4819" s="65">
        <v>328.79999999999995</v>
      </c>
      <c r="P4819" s="65">
        <f t="shared" si="133"/>
        <v>713.39999999999486</v>
      </c>
    </row>
    <row r="4820" spans="1:18" ht="15">
      <c r="A4820" s="28" t="s">
        <v>804</v>
      </c>
      <c r="B4820" s="61" t="s">
        <v>2205</v>
      </c>
      <c r="C4820" s="3"/>
      <c r="D4820" s="3"/>
      <c r="E4820" s="9" t="s">
        <v>278</v>
      </c>
      <c r="F4820" s="9" t="s">
        <v>278</v>
      </c>
      <c r="G4820" s="9" t="s">
        <v>278</v>
      </c>
      <c r="H4820" s="9" t="s">
        <v>278</v>
      </c>
      <c r="I4820" s="9" t="s">
        <v>278</v>
      </c>
      <c r="J4820" s="9" t="s">
        <v>278</v>
      </c>
      <c r="K4820" s="9" t="s">
        <v>278</v>
      </c>
      <c r="L4820" s="9">
        <v>339.00000000000364</v>
      </c>
      <c r="M4820" s="65">
        <v>359.5</v>
      </c>
      <c r="N4820" s="65"/>
      <c r="P4820" s="65">
        <f t="shared" si="133"/>
        <v>698.50000000000364</v>
      </c>
    </row>
    <row r="4821" spans="1:18" ht="15">
      <c r="A4821" s="28" t="s">
        <v>805</v>
      </c>
      <c r="B4821" s="61" t="s">
        <v>2191</v>
      </c>
      <c r="C4821" s="3"/>
      <c r="D4821" s="3"/>
      <c r="E4821" s="9" t="s">
        <v>278</v>
      </c>
      <c r="F4821" s="9" t="s">
        <v>278</v>
      </c>
      <c r="G4821" s="9" t="s">
        <v>278</v>
      </c>
      <c r="H4821" s="9" t="s">
        <v>278</v>
      </c>
      <c r="I4821" s="9" t="s">
        <v>278</v>
      </c>
      <c r="J4821" s="9" t="s">
        <v>278</v>
      </c>
      <c r="K4821" s="9" t="s">
        <v>278</v>
      </c>
      <c r="L4821" s="9">
        <v>291.29999999999563</v>
      </c>
      <c r="M4821" s="65">
        <v>393.70000000000005</v>
      </c>
      <c r="N4821" s="65"/>
      <c r="P4821" s="65">
        <f t="shared" si="133"/>
        <v>684.99999999999568</v>
      </c>
    </row>
    <row r="4822" spans="1:18" ht="15">
      <c r="A4822" s="28" t="s">
        <v>806</v>
      </c>
      <c r="B4822" s="61" t="s">
        <v>2207</v>
      </c>
      <c r="C4822" s="3"/>
      <c r="D4822" s="3"/>
      <c r="E4822" s="9" t="s">
        <v>278</v>
      </c>
      <c r="F4822" s="9" t="s">
        <v>278</v>
      </c>
      <c r="G4822" s="9" t="s">
        <v>278</v>
      </c>
      <c r="H4822" s="9" t="s">
        <v>278</v>
      </c>
      <c r="I4822" s="9" t="s">
        <v>278</v>
      </c>
      <c r="J4822" s="9" t="s">
        <v>278</v>
      </c>
      <c r="K4822" s="9" t="s">
        <v>278</v>
      </c>
      <c r="L4822" s="9">
        <v>289.69999999999891</v>
      </c>
      <c r="M4822" s="65">
        <v>370.8</v>
      </c>
      <c r="N4822" s="65"/>
      <c r="P4822" s="65">
        <f t="shared" si="133"/>
        <v>660.49999999999886</v>
      </c>
    </row>
    <row r="4823" spans="1:18" ht="15">
      <c r="A4823" s="28" t="s">
        <v>807</v>
      </c>
      <c r="B4823" s="61" t="s">
        <v>156</v>
      </c>
      <c r="E4823" s="9" t="s">
        <v>278</v>
      </c>
      <c r="F4823" s="9" t="s">
        <v>278</v>
      </c>
      <c r="G4823" s="9">
        <v>56.4</v>
      </c>
      <c r="H4823" s="9">
        <v>240.79999999999563</v>
      </c>
      <c r="I4823" s="65">
        <v>193.40000000000009</v>
      </c>
      <c r="J4823" s="65">
        <v>70</v>
      </c>
      <c r="K4823" s="9">
        <v>96.69999999999709</v>
      </c>
      <c r="L4823" s="9" t="s">
        <v>278</v>
      </c>
      <c r="M4823" s="9" t="s">
        <v>278</v>
      </c>
      <c r="P4823" s="65">
        <f t="shared" si="133"/>
        <v>657.29999999999279</v>
      </c>
    </row>
    <row r="4824" spans="1:18" ht="15">
      <c r="A4824" s="28" t="s">
        <v>808</v>
      </c>
      <c r="B4824" s="61" t="s">
        <v>2202</v>
      </c>
      <c r="C4824" s="3"/>
      <c r="D4824" s="3"/>
      <c r="E4824" s="9" t="s">
        <v>278</v>
      </c>
      <c r="F4824" s="9" t="s">
        <v>278</v>
      </c>
      <c r="G4824" s="9" t="s">
        <v>278</v>
      </c>
      <c r="H4824" s="9" t="s">
        <v>278</v>
      </c>
      <c r="I4824" s="9" t="s">
        <v>278</v>
      </c>
      <c r="J4824" s="9" t="s">
        <v>278</v>
      </c>
      <c r="K4824" s="9" t="s">
        <v>278</v>
      </c>
      <c r="L4824" s="9">
        <v>235.69999999999891</v>
      </c>
      <c r="M4824" s="65">
        <v>398.20000000000005</v>
      </c>
      <c r="N4824" s="65"/>
      <c r="P4824" s="65">
        <f t="shared" si="133"/>
        <v>633.89999999999895</v>
      </c>
    </row>
    <row r="4825" spans="1:18" ht="15">
      <c r="A4825" s="28" t="s">
        <v>809</v>
      </c>
      <c r="B4825" s="61" t="s">
        <v>2724</v>
      </c>
      <c r="C4825" s="3"/>
      <c r="D4825" s="3"/>
      <c r="E4825" s="9" t="s">
        <v>278</v>
      </c>
      <c r="F4825" s="9" t="s">
        <v>278</v>
      </c>
      <c r="G4825" s="9" t="s">
        <v>278</v>
      </c>
      <c r="H4825" s="9" t="s">
        <v>278</v>
      </c>
      <c r="I4825" s="9" t="s">
        <v>278</v>
      </c>
      <c r="J4825" s="9" t="s">
        <v>278</v>
      </c>
      <c r="K4825" s="9">
        <v>12.499999999992724</v>
      </c>
      <c r="L4825" s="9" t="s">
        <v>278</v>
      </c>
      <c r="M4825" s="90">
        <v>619.29999999999995</v>
      </c>
      <c r="P4825" s="65">
        <f t="shared" si="133"/>
        <v>631.79999999999268</v>
      </c>
      <c r="R4825" t="s">
        <v>283</v>
      </c>
    </row>
    <row r="4826" spans="1:18" ht="15">
      <c r="A4826" s="28" t="s">
        <v>810</v>
      </c>
      <c r="B4826" s="61" t="s">
        <v>2193</v>
      </c>
      <c r="C4826" s="3"/>
      <c r="D4826" s="3"/>
      <c r="E4826" s="9" t="s">
        <v>278</v>
      </c>
      <c r="F4826" s="9" t="s">
        <v>278</v>
      </c>
      <c r="G4826" s="9" t="s">
        <v>278</v>
      </c>
      <c r="H4826" s="9" t="s">
        <v>278</v>
      </c>
      <c r="I4826" s="9" t="s">
        <v>278</v>
      </c>
      <c r="J4826" s="9" t="s">
        <v>278</v>
      </c>
      <c r="K4826" s="9" t="s">
        <v>278</v>
      </c>
      <c r="L4826" s="9">
        <v>351.80000000000655</v>
      </c>
      <c r="M4826" s="65">
        <v>275.2</v>
      </c>
      <c r="N4826" s="65"/>
      <c r="P4826" s="65">
        <f t="shared" si="133"/>
        <v>627.00000000000659</v>
      </c>
    </row>
    <row r="4827" spans="1:18" ht="15">
      <c r="A4827" s="28" t="s">
        <v>811</v>
      </c>
      <c r="B4827" s="61" t="s">
        <v>2194</v>
      </c>
      <c r="C4827" s="3"/>
      <c r="D4827" s="3"/>
      <c r="E4827" s="9" t="s">
        <v>278</v>
      </c>
      <c r="F4827" s="9" t="s">
        <v>278</v>
      </c>
      <c r="G4827" s="9" t="s">
        <v>278</v>
      </c>
      <c r="H4827" s="9" t="s">
        <v>278</v>
      </c>
      <c r="I4827" s="9" t="s">
        <v>278</v>
      </c>
      <c r="J4827" s="9" t="s">
        <v>278</v>
      </c>
      <c r="K4827" s="9" t="s">
        <v>278</v>
      </c>
      <c r="L4827" s="9">
        <v>189.10000000000218</v>
      </c>
      <c r="M4827" s="65">
        <v>417.20000000000005</v>
      </c>
      <c r="N4827" s="65"/>
      <c r="P4827" s="65">
        <f t="shared" ref="P4827:P4858" si="134">SUM(E4827:M4827)</f>
        <v>606.30000000000223</v>
      </c>
    </row>
    <row r="4828" spans="1:18" ht="15">
      <c r="A4828" s="28" t="s">
        <v>812</v>
      </c>
      <c r="B4828" s="61" t="s">
        <v>2705</v>
      </c>
      <c r="C4828" s="3"/>
      <c r="D4828" s="3"/>
      <c r="E4828" s="9" t="s">
        <v>278</v>
      </c>
      <c r="F4828" s="9" t="s">
        <v>278</v>
      </c>
      <c r="G4828" s="9" t="s">
        <v>278</v>
      </c>
      <c r="H4828" s="9" t="s">
        <v>278</v>
      </c>
      <c r="I4828" s="9" t="s">
        <v>278</v>
      </c>
      <c r="J4828" s="9" t="s">
        <v>278</v>
      </c>
      <c r="K4828" s="9">
        <v>12.499999999992724</v>
      </c>
      <c r="L4828" s="9" t="s">
        <v>278</v>
      </c>
      <c r="M4828" s="65">
        <v>580.40000000000009</v>
      </c>
      <c r="P4828" s="65">
        <f t="shared" si="134"/>
        <v>592.89999999999281</v>
      </c>
    </row>
    <row r="4829" spans="1:18" ht="15">
      <c r="A4829" s="28" t="s">
        <v>813</v>
      </c>
      <c r="B4829" s="61" t="s">
        <v>2707</v>
      </c>
      <c r="C4829" s="3"/>
      <c r="D4829" s="3"/>
      <c r="E4829" s="9" t="s">
        <v>278</v>
      </c>
      <c r="F4829" s="9" t="s">
        <v>278</v>
      </c>
      <c r="G4829" s="9" t="s">
        <v>278</v>
      </c>
      <c r="H4829" s="9" t="s">
        <v>278</v>
      </c>
      <c r="I4829" s="9" t="s">
        <v>278</v>
      </c>
      <c r="J4829" s="9" t="s">
        <v>278</v>
      </c>
      <c r="K4829" s="9">
        <v>12.499999999992724</v>
      </c>
      <c r="L4829" s="9" t="s">
        <v>278</v>
      </c>
      <c r="M4829" s="65">
        <v>570</v>
      </c>
      <c r="P4829" s="65">
        <f t="shared" si="134"/>
        <v>582.49999999999272</v>
      </c>
    </row>
    <row r="4830" spans="1:18" ht="15">
      <c r="A4830" s="28" t="s">
        <v>814</v>
      </c>
      <c r="B4830" s="178" t="s">
        <v>1347</v>
      </c>
      <c r="C4830" s="3"/>
      <c r="D4830" s="3"/>
      <c r="E4830" s="9" t="s">
        <v>278</v>
      </c>
      <c r="F4830" s="9" t="s">
        <v>278</v>
      </c>
      <c r="G4830" s="9" t="s">
        <v>278</v>
      </c>
      <c r="H4830" s="9" t="s">
        <v>278</v>
      </c>
      <c r="I4830" s="90">
        <v>579.599999999999</v>
      </c>
      <c r="J4830" s="9" t="s">
        <v>278</v>
      </c>
      <c r="K4830" s="9" t="s">
        <v>278</v>
      </c>
      <c r="L4830" s="9" t="s">
        <v>278</v>
      </c>
      <c r="M4830" s="9" t="s">
        <v>278</v>
      </c>
      <c r="P4830" s="65">
        <f t="shared" si="134"/>
        <v>579.599999999999</v>
      </c>
      <c r="R4830" t="s">
        <v>284</v>
      </c>
    </row>
    <row r="4831" spans="1:18" ht="15">
      <c r="A4831" s="28" t="s">
        <v>1946</v>
      </c>
      <c r="B4831" s="61" t="s">
        <v>2700</v>
      </c>
      <c r="C4831" s="3"/>
      <c r="D4831" s="3"/>
      <c r="E4831" s="9" t="s">
        <v>278</v>
      </c>
      <c r="F4831" s="9" t="s">
        <v>278</v>
      </c>
      <c r="G4831" s="9" t="s">
        <v>278</v>
      </c>
      <c r="H4831" s="9" t="s">
        <v>278</v>
      </c>
      <c r="I4831" s="9" t="s">
        <v>278</v>
      </c>
      <c r="J4831" s="9" t="s">
        <v>278</v>
      </c>
      <c r="K4831" s="9">
        <v>12.499999999992724</v>
      </c>
      <c r="L4831" s="9" t="s">
        <v>278</v>
      </c>
      <c r="M4831" s="65">
        <v>564.50000000000011</v>
      </c>
      <c r="P4831" s="65">
        <f t="shared" si="134"/>
        <v>576.99999999999284</v>
      </c>
    </row>
    <row r="4832" spans="1:18" ht="15">
      <c r="A4832" s="28" t="s">
        <v>2165</v>
      </c>
      <c r="B4832" s="239" t="s">
        <v>1665</v>
      </c>
      <c r="C4832" s="3"/>
      <c r="D4832" s="3"/>
      <c r="E4832" s="9" t="s">
        <v>278</v>
      </c>
      <c r="F4832" s="9" t="s">
        <v>278</v>
      </c>
      <c r="G4832" s="9" t="s">
        <v>278</v>
      </c>
      <c r="H4832" s="9" t="s">
        <v>278</v>
      </c>
      <c r="I4832" s="9" t="s">
        <v>278</v>
      </c>
      <c r="J4832" s="9" t="s">
        <v>278</v>
      </c>
      <c r="K4832" s="9">
        <v>381.50000000000364</v>
      </c>
      <c r="L4832" s="9">
        <v>88.5</v>
      </c>
      <c r="M4832" s="65">
        <v>76.400000000000006</v>
      </c>
      <c r="P4832" s="65">
        <f t="shared" si="134"/>
        <v>546.40000000000362</v>
      </c>
    </row>
    <row r="4833" spans="1:21" ht="15">
      <c r="A4833" s="28" t="s">
        <v>2166</v>
      </c>
      <c r="B4833" s="61" t="s">
        <v>2712</v>
      </c>
      <c r="C4833" s="3"/>
      <c r="D4833" s="3"/>
      <c r="E4833" s="9" t="s">
        <v>278</v>
      </c>
      <c r="F4833" s="9" t="s">
        <v>278</v>
      </c>
      <c r="G4833" s="9" t="s">
        <v>278</v>
      </c>
      <c r="H4833" s="9" t="s">
        <v>278</v>
      </c>
      <c r="I4833" s="9" t="s">
        <v>278</v>
      </c>
      <c r="J4833" s="9" t="s">
        <v>278</v>
      </c>
      <c r="K4833" s="9">
        <v>12.499999999992724</v>
      </c>
      <c r="L4833" s="9" t="s">
        <v>278</v>
      </c>
      <c r="M4833" s="65">
        <v>532.30000000000007</v>
      </c>
      <c r="P4833" s="65">
        <f t="shared" si="134"/>
        <v>544.79999999999279</v>
      </c>
      <c r="U4833" s="105"/>
    </row>
    <row r="4834" spans="1:21" ht="15">
      <c r="A4834" s="28" t="s">
        <v>2167</v>
      </c>
      <c r="B4834" s="61" t="s">
        <v>2701</v>
      </c>
      <c r="C4834" s="3"/>
      <c r="D4834" s="3"/>
      <c r="E4834" s="9" t="s">
        <v>278</v>
      </c>
      <c r="F4834" s="9" t="s">
        <v>278</v>
      </c>
      <c r="G4834" s="9" t="s">
        <v>278</v>
      </c>
      <c r="H4834" s="9" t="s">
        <v>278</v>
      </c>
      <c r="I4834" s="9" t="s">
        <v>278</v>
      </c>
      <c r="J4834" s="9" t="s">
        <v>278</v>
      </c>
      <c r="K4834" s="9">
        <v>12.499999999992724</v>
      </c>
      <c r="L4834" s="9" t="s">
        <v>278</v>
      </c>
      <c r="M4834" s="65">
        <v>515.1</v>
      </c>
      <c r="P4834" s="65">
        <f t="shared" si="134"/>
        <v>527.59999999999275</v>
      </c>
      <c r="U4834" s="105"/>
    </row>
    <row r="4835" spans="1:21" ht="15">
      <c r="A4835" s="28" t="s">
        <v>2168</v>
      </c>
      <c r="B4835" s="61" t="s">
        <v>2702</v>
      </c>
      <c r="C4835" s="3"/>
      <c r="D4835" s="3"/>
      <c r="E4835" s="9" t="s">
        <v>278</v>
      </c>
      <c r="F4835" s="9" t="s">
        <v>278</v>
      </c>
      <c r="G4835" s="9" t="s">
        <v>278</v>
      </c>
      <c r="H4835" s="9" t="s">
        <v>278</v>
      </c>
      <c r="I4835" s="9" t="s">
        <v>278</v>
      </c>
      <c r="J4835" s="9" t="s">
        <v>278</v>
      </c>
      <c r="K4835" s="9">
        <v>12.499999999992724</v>
      </c>
      <c r="L4835" s="9" t="s">
        <v>278</v>
      </c>
      <c r="M4835" s="65">
        <v>494</v>
      </c>
      <c r="P4835" s="65">
        <f t="shared" si="134"/>
        <v>506.49999999999272</v>
      </c>
      <c r="U4835" s="105"/>
    </row>
    <row r="4836" spans="1:21" ht="15">
      <c r="A4836" s="28" t="s">
        <v>2169</v>
      </c>
      <c r="B4836" s="61" t="s">
        <v>2715</v>
      </c>
      <c r="C4836" s="3"/>
      <c r="D4836" s="3"/>
      <c r="E4836" s="9" t="s">
        <v>278</v>
      </c>
      <c r="F4836" s="9" t="s">
        <v>278</v>
      </c>
      <c r="G4836" s="9" t="s">
        <v>278</v>
      </c>
      <c r="H4836" s="9" t="s">
        <v>278</v>
      </c>
      <c r="I4836" s="9" t="s">
        <v>278</v>
      </c>
      <c r="J4836" s="9" t="s">
        <v>278</v>
      </c>
      <c r="K4836" s="9">
        <v>12.499999999992724</v>
      </c>
      <c r="L4836" s="9" t="s">
        <v>278</v>
      </c>
      <c r="M4836" s="65">
        <v>483.1</v>
      </c>
      <c r="P4836" s="65">
        <f t="shared" si="134"/>
        <v>495.59999999999275</v>
      </c>
      <c r="U4836" s="105"/>
    </row>
    <row r="4837" spans="1:21" ht="15">
      <c r="A4837" s="28" t="s">
        <v>2170</v>
      </c>
      <c r="B4837" s="61" t="s">
        <v>2726</v>
      </c>
      <c r="C4837" s="3"/>
      <c r="D4837" s="3"/>
      <c r="E4837" s="9" t="s">
        <v>278</v>
      </c>
      <c r="F4837" s="9" t="s">
        <v>278</v>
      </c>
      <c r="G4837" s="9" t="s">
        <v>278</v>
      </c>
      <c r="H4837" s="9" t="s">
        <v>278</v>
      </c>
      <c r="I4837" s="9" t="s">
        <v>278</v>
      </c>
      <c r="J4837" s="9" t="s">
        <v>278</v>
      </c>
      <c r="K4837" s="9">
        <v>12.499999999992724</v>
      </c>
      <c r="L4837" s="9" t="s">
        <v>278</v>
      </c>
      <c r="M4837" s="65">
        <v>481.5</v>
      </c>
      <c r="P4837" s="65">
        <f t="shared" si="134"/>
        <v>493.99999999999272</v>
      </c>
      <c r="U4837" s="105"/>
    </row>
    <row r="4838" spans="1:21" ht="15">
      <c r="A4838" s="28" t="s">
        <v>2171</v>
      </c>
      <c r="B4838" s="239" t="s">
        <v>2190</v>
      </c>
      <c r="C4838" s="3"/>
      <c r="D4838" s="3"/>
      <c r="E4838" s="9" t="s">
        <v>278</v>
      </c>
      <c r="F4838" s="9" t="s">
        <v>278</v>
      </c>
      <c r="G4838" s="9" t="s">
        <v>278</v>
      </c>
      <c r="H4838" s="9" t="s">
        <v>278</v>
      </c>
      <c r="I4838" s="9" t="s">
        <v>278</v>
      </c>
      <c r="J4838" s="9" t="s">
        <v>278</v>
      </c>
      <c r="K4838" s="9" t="s">
        <v>278</v>
      </c>
      <c r="L4838" s="9">
        <v>161.99999999999454</v>
      </c>
      <c r="M4838" s="65">
        <v>327.29999999999995</v>
      </c>
      <c r="N4838" s="65"/>
      <c r="P4838" s="65">
        <f t="shared" si="134"/>
        <v>489.2999999999945</v>
      </c>
      <c r="U4838" s="105"/>
    </row>
    <row r="4839" spans="1:21" ht="15">
      <c r="A4839" s="28" t="s">
        <v>2172</v>
      </c>
      <c r="B4839" s="61" t="s">
        <v>2212</v>
      </c>
      <c r="C4839" s="3"/>
      <c r="D4839" s="3"/>
      <c r="E4839" s="9" t="s">
        <v>278</v>
      </c>
      <c r="F4839" s="9" t="s">
        <v>278</v>
      </c>
      <c r="G4839" s="9" t="s">
        <v>278</v>
      </c>
      <c r="H4839" s="9" t="s">
        <v>278</v>
      </c>
      <c r="I4839" s="9" t="s">
        <v>278</v>
      </c>
      <c r="J4839" s="9" t="s">
        <v>278</v>
      </c>
      <c r="K4839" s="9" t="s">
        <v>278</v>
      </c>
      <c r="L4839" s="9">
        <v>224.79999999999563</v>
      </c>
      <c r="M4839" s="65">
        <v>262.39999999999998</v>
      </c>
      <c r="N4839" s="65"/>
      <c r="P4839" s="65">
        <f t="shared" si="134"/>
        <v>487.19999999999561</v>
      </c>
      <c r="U4839" s="105"/>
    </row>
    <row r="4840" spans="1:21" ht="15">
      <c r="A4840" s="28" t="s">
        <v>2173</v>
      </c>
      <c r="B4840" s="61" t="s">
        <v>2200</v>
      </c>
      <c r="C4840" s="3"/>
      <c r="D4840" s="3"/>
      <c r="E4840" s="9" t="s">
        <v>278</v>
      </c>
      <c r="F4840" s="9" t="s">
        <v>278</v>
      </c>
      <c r="G4840" s="9" t="s">
        <v>278</v>
      </c>
      <c r="H4840" s="9" t="s">
        <v>278</v>
      </c>
      <c r="I4840" s="9" t="s">
        <v>278</v>
      </c>
      <c r="J4840" s="9" t="s">
        <v>278</v>
      </c>
      <c r="K4840" s="9" t="s">
        <v>278</v>
      </c>
      <c r="L4840" s="9">
        <v>287.80000000000837</v>
      </c>
      <c r="M4840" s="65">
        <v>192.39999999999998</v>
      </c>
      <c r="N4840" s="65"/>
      <c r="P4840" s="65">
        <f t="shared" si="134"/>
        <v>480.20000000000834</v>
      </c>
      <c r="U4840" s="105"/>
    </row>
    <row r="4841" spans="1:21" ht="15">
      <c r="A4841" s="28" t="s">
        <v>2174</v>
      </c>
      <c r="B4841" s="61" t="s">
        <v>179</v>
      </c>
      <c r="E4841" s="185">
        <v>480.2</v>
      </c>
      <c r="F4841" s="9" t="s">
        <v>278</v>
      </c>
      <c r="G4841" s="9" t="s">
        <v>278</v>
      </c>
      <c r="H4841" s="9" t="s">
        <v>278</v>
      </c>
      <c r="I4841" s="9" t="s">
        <v>278</v>
      </c>
      <c r="J4841" s="9" t="s">
        <v>278</v>
      </c>
      <c r="K4841" s="9" t="s">
        <v>278</v>
      </c>
      <c r="L4841" s="9" t="s">
        <v>278</v>
      </c>
      <c r="M4841" s="9" t="s">
        <v>278</v>
      </c>
      <c r="P4841" s="65">
        <f t="shared" si="134"/>
        <v>480.2</v>
      </c>
      <c r="R4841" t="s">
        <v>281</v>
      </c>
      <c r="U4841" t="s">
        <v>1464</v>
      </c>
    </row>
    <row r="4842" spans="1:21" ht="15">
      <c r="A4842" s="28" t="s">
        <v>2175</v>
      </c>
      <c r="B4842" s="61" t="s">
        <v>2722</v>
      </c>
      <c r="C4842" s="3"/>
      <c r="D4842" s="3"/>
      <c r="E4842" s="9" t="s">
        <v>278</v>
      </c>
      <c r="F4842" s="9" t="s">
        <v>278</v>
      </c>
      <c r="G4842" s="9" t="s">
        <v>278</v>
      </c>
      <c r="H4842" s="9" t="s">
        <v>278</v>
      </c>
      <c r="I4842" s="9" t="s">
        <v>278</v>
      </c>
      <c r="J4842" s="9" t="s">
        <v>278</v>
      </c>
      <c r="K4842" s="9">
        <v>12.499999999992724</v>
      </c>
      <c r="L4842" s="9" t="s">
        <v>278</v>
      </c>
      <c r="M4842" s="65">
        <v>461.29999999999995</v>
      </c>
      <c r="P4842" s="65">
        <f t="shared" si="134"/>
        <v>473.79999999999268</v>
      </c>
      <c r="U4842" s="105"/>
    </row>
    <row r="4843" spans="1:21" ht="15">
      <c r="A4843" s="28" t="s">
        <v>2176</v>
      </c>
      <c r="B4843" s="239" t="s">
        <v>1657</v>
      </c>
      <c r="C4843" s="3"/>
      <c r="D4843" s="3"/>
      <c r="E4843" s="9" t="s">
        <v>278</v>
      </c>
      <c r="F4843" s="9" t="s">
        <v>278</v>
      </c>
      <c r="G4843" s="9" t="s">
        <v>278</v>
      </c>
      <c r="H4843" s="9" t="s">
        <v>278</v>
      </c>
      <c r="I4843" s="9" t="s">
        <v>278</v>
      </c>
      <c r="J4843" s="65">
        <v>63.699999999993452</v>
      </c>
      <c r="K4843" s="9">
        <v>244.40000000000146</v>
      </c>
      <c r="L4843" s="9">
        <v>50.800000000006548</v>
      </c>
      <c r="M4843" s="65">
        <v>113.8</v>
      </c>
      <c r="P4843" s="65">
        <f t="shared" si="134"/>
        <v>472.70000000000147</v>
      </c>
    </row>
    <row r="4844" spans="1:21" ht="15">
      <c r="A4844" s="28" t="s">
        <v>2177</v>
      </c>
      <c r="B4844" s="61" t="s">
        <v>2718</v>
      </c>
      <c r="C4844" s="3"/>
      <c r="D4844" s="3"/>
      <c r="E4844" s="9" t="s">
        <v>278</v>
      </c>
      <c r="F4844" s="9" t="s">
        <v>278</v>
      </c>
      <c r="G4844" s="9" t="s">
        <v>278</v>
      </c>
      <c r="H4844" s="9" t="s">
        <v>278</v>
      </c>
      <c r="I4844" s="9" t="s">
        <v>278</v>
      </c>
      <c r="J4844" s="9" t="s">
        <v>278</v>
      </c>
      <c r="K4844" s="9">
        <v>12.499999999992724</v>
      </c>
      <c r="L4844" s="9" t="s">
        <v>278</v>
      </c>
      <c r="M4844" s="65">
        <v>459</v>
      </c>
      <c r="P4844" s="65">
        <f t="shared" si="134"/>
        <v>471.49999999999272</v>
      </c>
      <c r="U4844" s="105"/>
    </row>
    <row r="4845" spans="1:21" ht="15">
      <c r="A4845" s="28" t="s">
        <v>2178</v>
      </c>
      <c r="B4845" s="61" t="s">
        <v>2196</v>
      </c>
      <c r="C4845" s="3"/>
      <c r="D4845" s="3"/>
      <c r="E4845" s="9" t="s">
        <v>278</v>
      </c>
      <c r="F4845" s="9" t="s">
        <v>278</v>
      </c>
      <c r="G4845" s="9" t="s">
        <v>278</v>
      </c>
      <c r="H4845" s="9" t="s">
        <v>278</v>
      </c>
      <c r="I4845" s="9" t="s">
        <v>278</v>
      </c>
      <c r="J4845" s="9" t="s">
        <v>278</v>
      </c>
      <c r="K4845" s="9" t="s">
        <v>278</v>
      </c>
      <c r="L4845" s="9">
        <v>113.10000000000218</v>
      </c>
      <c r="M4845" s="65">
        <v>357.79999999999995</v>
      </c>
      <c r="N4845" s="65"/>
      <c r="P4845" s="65">
        <f t="shared" si="134"/>
        <v>470.90000000000214</v>
      </c>
      <c r="U4845" s="105"/>
    </row>
    <row r="4846" spans="1:21" ht="15">
      <c r="A4846" s="28" t="s">
        <v>2179</v>
      </c>
      <c r="B4846" s="61" t="s">
        <v>2713</v>
      </c>
      <c r="C4846" s="3"/>
      <c r="D4846" s="3"/>
      <c r="E4846" s="9" t="s">
        <v>278</v>
      </c>
      <c r="F4846" s="9" t="s">
        <v>278</v>
      </c>
      <c r="G4846" s="9" t="s">
        <v>278</v>
      </c>
      <c r="H4846" s="9" t="s">
        <v>278</v>
      </c>
      <c r="I4846" s="9" t="s">
        <v>278</v>
      </c>
      <c r="J4846" s="9" t="s">
        <v>278</v>
      </c>
      <c r="K4846" s="9">
        <v>12.499999999992724</v>
      </c>
      <c r="L4846" s="9" t="s">
        <v>278</v>
      </c>
      <c r="M4846" s="65">
        <v>439.50000000000006</v>
      </c>
      <c r="P4846" s="65">
        <f t="shared" si="134"/>
        <v>451.99999999999278</v>
      </c>
      <c r="U4846" s="105"/>
    </row>
    <row r="4847" spans="1:21" ht="15">
      <c r="A4847" s="28" t="s">
        <v>2180</v>
      </c>
      <c r="B4847" s="61" t="s">
        <v>158</v>
      </c>
      <c r="E4847" s="9" t="s">
        <v>278</v>
      </c>
      <c r="F4847" s="9" t="s">
        <v>278</v>
      </c>
      <c r="G4847" s="9">
        <v>226.4</v>
      </c>
      <c r="H4847" s="9">
        <v>121.19999999999891</v>
      </c>
      <c r="I4847" s="65">
        <v>93.700000000000273</v>
      </c>
      <c r="J4847" s="9" t="s">
        <v>278</v>
      </c>
      <c r="K4847" s="9" t="s">
        <v>278</v>
      </c>
      <c r="L4847" s="9" t="s">
        <v>278</v>
      </c>
      <c r="M4847" s="9" t="s">
        <v>278</v>
      </c>
      <c r="P4847" s="65">
        <f t="shared" si="134"/>
        <v>441.29999999999916</v>
      </c>
    </row>
    <row r="4848" spans="1:21" ht="15">
      <c r="A4848" s="28" t="s">
        <v>2181</v>
      </c>
      <c r="B4848" s="61" t="s">
        <v>2709</v>
      </c>
      <c r="C4848" s="3"/>
      <c r="D4848" s="3"/>
      <c r="E4848" s="9" t="s">
        <v>278</v>
      </c>
      <c r="F4848" s="9" t="s">
        <v>278</v>
      </c>
      <c r="G4848" s="9" t="s">
        <v>278</v>
      </c>
      <c r="H4848" s="9" t="s">
        <v>278</v>
      </c>
      <c r="I4848" s="9" t="s">
        <v>278</v>
      </c>
      <c r="J4848" s="9" t="s">
        <v>278</v>
      </c>
      <c r="K4848" s="9">
        <v>12.499999999992724</v>
      </c>
      <c r="L4848" s="9" t="s">
        <v>278</v>
      </c>
      <c r="M4848" s="65">
        <v>428.29999999999995</v>
      </c>
      <c r="P4848" s="65">
        <f t="shared" si="134"/>
        <v>440.79999999999268</v>
      </c>
      <c r="U4848" s="105"/>
    </row>
    <row r="4849" spans="1:18" ht="15">
      <c r="A4849" s="28" t="s">
        <v>2182</v>
      </c>
      <c r="B4849" s="61" t="s">
        <v>2835</v>
      </c>
      <c r="C4849" s="3"/>
      <c r="D4849" s="3"/>
      <c r="E4849" s="9" t="s">
        <v>278</v>
      </c>
      <c r="F4849" s="9" t="s">
        <v>278</v>
      </c>
      <c r="G4849" s="9" t="s">
        <v>278</v>
      </c>
      <c r="H4849" s="9" t="s">
        <v>278</v>
      </c>
      <c r="I4849" s="9" t="s">
        <v>278</v>
      </c>
      <c r="J4849" s="9" t="s">
        <v>278</v>
      </c>
      <c r="K4849" s="9">
        <v>12.499999999992724</v>
      </c>
      <c r="L4849" s="9" t="s">
        <v>278</v>
      </c>
      <c r="M4849" s="65">
        <v>425.4</v>
      </c>
      <c r="P4849" s="65">
        <f t="shared" si="134"/>
        <v>437.8999999999927</v>
      </c>
    </row>
    <row r="4850" spans="1:18" ht="15">
      <c r="A4850" s="28" t="s">
        <v>2183</v>
      </c>
      <c r="B4850" s="61" t="s">
        <v>2725</v>
      </c>
      <c r="C4850" s="3"/>
      <c r="D4850" s="3"/>
      <c r="E4850" s="9" t="s">
        <v>278</v>
      </c>
      <c r="F4850" s="9" t="s">
        <v>278</v>
      </c>
      <c r="G4850" s="9" t="s">
        <v>278</v>
      </c>
      <c r="H4850" s="9" t="s">
        <v>278</v>
      </c>
      <c r="I4850" s="9" t="s">
        <v>278</v>
      </c>
      <c r="J4850" s="9" t="s">
        <v>278</v>
      </c>
      <c r="K4850" s="9">
        <v>12.499999999992724</v>
      </c>
      <c r="L4850" s="9" t="s">
        <v>278</v>
      </c>
      <c r="M4850" s="65">
        <v>421.7000000000001</v>
      </c>
      <c r="P4850" s="65">
        <f t="shared" si="134"/>
        <v>434.19999999999283</v>
      </c>
    </row>
    <row r="4851" spans="1:18" ht="15">
      <c r="A4851" s="28" t="s">
        <v>2184</v>
      </c>
      <c r="B4851" s="61" t="s">
        <v>164</v>
      </c>
      <c r="E4851" s="9" t="s">
        <v>278</v>
      </c>
      <c r="F4851" s="9" t="s">
        <v>278</v>
      </c>
      <c r="G4851" s="188">
        <v>433</v>
      </c>
      <c r="H4851" s="9" t="s">
        <v>278</v>
      </c>
      <c r="I4851" s="9" t="s">
        <v>278</v>
      </c>
      <c r="J4851" s="9" t="s">
        <v>278</v>
      </c>
      <c r="K4851" s="9" t="s">
        <v>278</v>
      </c>
      <c r="L4851" s="9" t="s">
        <v>278</v>
      </c>
      <c r="M4851" s="9" t="s">
        <v>278</v>
      </c>
      <c r="P4851" s="65">
        <f t="shared" si="134"/>
        <v>433</v>
      </c>
      <c r="R4851" t="s">
        <v>287</v>
      </c>
    </row>
    <row r="4852" spans="1:18" ht="15">
      <c r="A4852" s="28" t="s">
        <v>2185</v>
      </c>
      <c r="B4852" s="61" t="s">
        <v>2197</v>
      </c>
      <c r="C4852" s="3"/>
      <c r="D4852" s="3"/>
      <c r="E4852" s="9" t="s">
        <v>278</v>
      </c>
      <c r="F4852" s="9" t="s">
        <v>278</v>
      </c>
      <c r="G4852" s="9" t="s">
        <v>278</v>
      </c>
      <c r="H4852" s="9" t="s">
        <v>278</v>
      </c>
      <c r="I4852" s="9" t="s">
        <v>278</v>
      </c>
      <c r="J4852" s="9" t="s">
        <v>278</v>
      </c>
      <c r="K4852" s="9" t="s">
        <v>278</v>
      </c>
      <c r="L4852" s="9">
        <v>42.900000000001455</v>
      </c>
      <c r="M4852" s="65">
        <v>383.3</v>
      </c>
      <c r="N4852" s="65"/>
      <c r="P4852" s="65">
        <f t="shared" si="134"/>
        <v>426.20000000000147</v>
      </c>
    </row>
    <row r="4853" spans="1:18" ht="15">
      <c r="A4853" s="28" t="s">
        <v>2186</v>
      </c>
      <c r="B4853" s="61" t="s">
        <v>2704</v>
      </c>
      <c r="C4853" s="3"/>
      <c r="D4853" s="3"/>
      <c r="E4853" s="9" t="s">
        <v>278</v>
      </c>
      <c r="F4853" s="9" t="s">
        <v>278</v>
      </c>
      <c r="G4853" s="9" t="s">
        <v>278</v>
      </c>
      <c r="H4853" s="9" t="s">
        <v>278</v>
      </c>
      <c r="I4853" s="9" t="s">
        <v>278</v>
      </c>
      <c r="J4853" s="9" t="s">
        <v>278</v>
      </c>
      <c r="K4853" s="9">
        <v>12.499999999992724</v>
      </c>
      <c r="L4853" s="9" t="s">
        <v>278</v>
      </c>
      <c r="M4853" s="65">
        <v>412.2</v>
      </c>
      <c r="P4853" s="65">
        <f t="shared" si="134"/>
        <v>424.69999999999271</v>
      </c>
    </row>
    <row r="4854" spans="1:18" ht="15">
      <c r="A4854" s="28" t="s">
        <v>2187</v>
      </c>
      <c r="B4854" s="239" t="s">
        <v>1667</v>
      </c>
      <c r="C4854" s="3"/>
      <c r="D4854" s="3"/>
      <c r="E4854" s="9" t="s">
        <v>278</v>
      </c>
      <c r="F4854" s="9" t="s">
        <v>278</v>
      </c>
      <c r="G4854" s="9" t="s">
        <v>278</v>
      </c>
      <c r="H4854" s="9" t="s">
        <v>278</v>
      </c>
      <c r="I4854" s="9" t="s">
        <v>278</v>
      </c>
      <c r="J4854" s="9" t="s">
        <v>278</v>
      </c>
      <c r="K4854" s="9">
        <v>82.599999999998545</v>
      </c>
      <c r="L4854" s="9">
        <v>300.19999999999345</v>
      </c>
      <c r="M4854" s="65">
        <v>36.5</v>
      </c>
      <c r="P4854" s="65">
        <f t="shared" si="134"/>
        <v>419.299999999992</v>
      </c>
    </row>
    <row r="4855" spans="1:18" ht="15">
      <c r="A4855" s="28" t="s">
        <v>2188</v>
      </c>
      <c r="B4855" s="61" t="s">
        <v>2708</v>
      </c>
      <c r="C4855" s="3"/>
      <c r="D4855" s="3"/>
      <c r="E4855" s="9" t="s">
        <v>278</v>
      </c>
      <c r="F4855" s="9" t="s">
        <v>278</v>
      </c>
      <c r="G4855" s="9" t="s">
        <v>278</v>
      </c>
      <c r="H4855" s="9" t="s">
        <v>278</v>
      </c>
      <c r="I4855" s="9" t="s">
        <v>278</v>
      </c>
      <c r="J4855" s="9" t="s">
        <v>278</v>
      </c>
      <c r="K4855" s="9">
        <v>12.499999999992724</v>
      </c>
      <c r="L4855" s="9" t="s">
        <v>278</v>
      </c>
      <c r="M4855" s="65">
        <v>406.10000000000008</v>
      </c>
      <c r="P4855" s="65">
        <f t="shared" si="134"/>
        <v>418.5999999999928</v>
      </c>
    </row>
    <row r="4856" spans="1:18" ht="15">
      <c r="A4856" s="28" t="s">
        <v>2296</v>
      </c>
      <c r="B4856" s="61" t="s">
        <v>674</v>
      </c>
      <c r="E4856" s="9" t="s">
        <v>278</v>
      </c>
      <c r="F4856" s="9" t="s">
        <v>278</v>
      </c>
      <c r="G4856" s="9" t="s">
        <v>278</v>
      </c>
      <c r="H4856" s="9">
        <v>72.500000000007276</v>
      </c>
      <c r="I4856" s="65">
        <v>341.10000000000036</v>
      </c>
      <c r="J4856" s="9" t="s">
        <v>278</v>
      </c>
      <c r="K4856" s="9" t="s">
        <v>278</v>
      </c>
      <c r="L4856" s="9" t="s">
        <v>278</v>
      </c>
      <c r="M4856" s="9" t="s">
        <v>278</v>
      </c>
      <c r="P4856" s="65">
        <f t="shared" si="134"/>
        <v>413.60000000000764</v>
      </c>
    </row>
    <row r="4857" spans="1:18" ht="15">
      <c r="A4857" s="28" t="s">
        <v>2297</v>
      </c>
      <c r="B4857" s="239" t="s">
        <v>1651</v>
      </c>
      <c r="C4857" s="3"/>
      <c r="D4857" s="3"/>
      <c r="E4857" s="9" t="s">
        <v>278</v>
      </c>
      <c r="F4857" s="9" t="s">
        <v>278</v>
      </c>
      <c r="G4857" s="9" t="s">
        <v>278</v>
      </c>
      <c r="H4857" s="9" t="s">
        <v>278</v>
      </c>
      <c r="I4857" s="9" t="s">
        <v>278</v>
      </c>
      <c r="J4857" s="65">
        <v>392.29999999999927</v>
      </c>
      <c r="K4857" s="9" t="s">
        <v>278</v>
      </c>
      <c r="L4857" s="9" t="s">
        <v>278</v>
      </c>
      <c r="M4857" s="9" t="s">
        <v>278</v>
      </c>
      <c r="P4857" s="65">
        <f t="shared" si="134"/>
        <v>392.29999999999927</v>
      </c>
    </row>
    <row r="4858" spans="1:18" ht="15">
      <c r="A4858" s="28" t="s">
        <v>2298</v>
      </c>
      <c r="B4858" s="61" t="s">
        <v>2717</v>
      </c>
      <c r="C4858" s="3"/>
      <c r="D4858" s="3"/>
      <c r="E4858" s="9" t="s">
        <v>278</v>
      </c>
      <c r="F4858" s="9" t="s">
        <v>278</v>
      </c>
      <c r="G4858" s="9" t="s">
        <v>278</v>
      </c>
      <c r="H4858" s="9" t="s">
        <v>278</v>
      </c>
      <c r="I4858" s="9" t="s">
        <v>278</v>
      </c>
      <c r="J4858" s="9" t="s">
        <v>278</v>
      </c>
      <c r="K4858" s="9">
        <v>12.499999999992724</v>
      </c>
      <c r="L4858" s="9" t="s">
        <v>278</v>
      </c>
      <c r="M4858" s="65">
        <v>377.6</v>
      </c>
      <c r="P4858" s="65">
        <f t="shared" si="134"/>
        <v>390.09999999999275</v>
      </c>
    </row>
    <row r="4859" spans="1:18" ht="15">
      <c r="A4859" s="253" t="s">
        <v>2676</v>
      </c>
      <c r="B4859" s="61" t="s">
        <v>2716</v>
      </c>
      <c r="C4859" s="3"/>
      <c r="D4859" s="3"/>
      <c r="E4859" s="9" t="s">
        <v>278</v>
      </c>
      <c r="F4859" s="9" t="s">
        <v>278</v>
      </c>
      <c r="G4859" s="9" t="s">
        <v>278</v>
      </c>
      <c r="H4859" s="9" t="s">
        <v>278</v>
      </c>
      <c r="I4859" s="9" t="s">
        <v>278</v>
      </c>
      <c r="J4859" s="9" t="s">
        <v>278</v>
      </c>
      <c r="K4859" s="9">
        <v>12.499999999992724</v>
      </c>
      <c r="L4859" s="9" t="s">
        <v>278</v>
      </c>
      <c r="M4859" s="65">
        <v>377.2</v>
      </c>
      <c r="P4859" s="65">
        <f t="shared" ref="P4859:P4889" si="135">SUM(E4859:M4859)</f>
        <v>389.69999999999271</v>
      </c>
    </row>
    <row r="4860" spans="1:18" ht="15">
      <c r="A4860" s="253" t="s">
        <v>2677</v>
      </c>
      <c r="B4860" s="61" t="s">
        <v>2706</v>
      </c>
      <c r="C4860" s="3"/>
      <c r="D4860" s="3"/>
      <c r="E4860" s="9" t="s">
        <v>278</v>
      </c>
      <c r="F4860" s="9" t="s">
        <v>278</v>
      </c>
      <c r="G4860" s="9" t="s">
        <v>278</v>
      </c>
      <c r="H4860" s="9" t="s">
        <v>278</v>
      </c>
      <c r="I4860" s="9" t="s">
        <v>278</v>
      </c>
      <c r="J4860" s="9" t="s">
        <v>278</v>
      </c>
      <c r="K4860" s="9">
        <v>12.499999999992724</v>
      </c>
      <c r="L4860" s="9" t="s">
        <v>278</v>
      </c>
      <c r="M4860" s="65">
        <v>374.7</v>
      </c>
      <c r="P4860" s="65">
        <f t="shared" si="135"/>
        <v>387.19999999999271</v>
      </c>
    </row>
    <row r="4861" spans="1:18" ht="15">
      <c r="A4861" s="253" t="s">
        <v>2678</v>
      </c>
      <c r="B4861" s="178" t="s">
        <v>1361</v>
      </c>
      <c r="C4861" s="3"/>
      <c r="D4861" s="3"/>
      <c r="E4861" s="9" t="s">
        <v>278</v>
      </c>
      <c r="F4861" s="9" t="s">
        <v>278</v>
      </c>
      <c r="G4861" s="9" t="s">
        <v>278</v>
      </c>
      <c r="H4861" s="9" t="s">
        <v>278</v>
      </c>
      <c r="I4861" s="65">
        <v>385.49999999999955</v>
      </c>
      <c r="J4861" s="9" t="s">
        <v>278</v>
      </c>
      <c r="K4861" s="9" t="s">
        <v>278</v>
      </c>
      <c r="L4861" s="9" t="s">
        <v>278</v>
      </c>
      <c r="M4861" s="9" t="s">
        <v>278</v>
      </c>
      <c r="P4861" s="65">
        <f t="shared" si="135"/>
        <v>385.49999999999955</v>
      </c>
    </row>
    <row r="4862" spans="1:18" ht="15">
      <c r="A4862" s="253" t="s">
        <v>2679</v>
      </c>
      <c r="B4862" s="61" t="s">
        <v>2711</v>
      </c>
      <c r="C4862" s="3"/>
      <c r="D4862" s="3"/>
      <c r="E4862" s="9" t="s">
        <v>278</v>
      </c>
      <c r="F4862" s="9" t="s">
        <v>278</v>
      </c>
      <c r="G4862" s="9" t="s">
        <v>278</v>
      </c>
      <c r="H4862" s="9" t="s">
        <v>278</v>
      </c>
      <c r="I4862" s="9" t="s">
        <v>278</v>
      </c>
      <c r="J4862" s="9" t="s">
        <v>278</v>
      </c>
      <c r="K4862" s="9">
        <v>12.499999999992724</v>
      </c>
      <c r="L4862" s="9" t="s">
        <v>278</v>
      </c>
      <c r="M4862" s="65">
        <v>372.90000000000003</v>
      </c>
      <c r="P4862" s="65">
        <f t="shared" si="135"/>
        <v>385.39999999999276</v>
      </c>
    </row>
    <row r="4863" spans="1:18" ht="15">
      <c r="A4863" s="253" t="s">
        <v>2680</v>
      </c>
      <c r="B4863" s="190" t="s">
        <v>1331</v>
      </c>
      <c r="C4863" s="3"/>
      <c r="D4863" s="3"/>
      <c r="E4863" s="9" t="s">
        <v>278</v>
      </c>
      <c r="F4863" s="9" t="s">
        <v>278</v>
      </c>
      <c r="G4863" s="9" t="s">
        <v>278</v>
      </c>
      <c r="H4863" s="9" t="s">
        <v>278</v>
      </c>
      <c r="I4863" s="65">
        <v>383.70000000000118</v>
      </c>
      <c r="J4863" s="9" t="s">
        <v>278</v>
      </c>
      <c r="K4863" s="9" t="s">
        <v>278</v>
      </c>
      <c r="L4863" s="9" t="s">
        <v>278</v>
      </c>
      <c r="M4863" s="9" t="s">
        <v>278</v>
      </c>
      <c r="P4863" s="65">
        <f t="shared" si="135"/>
        <v>383.70000000000118</v>
      </c>
    </row>
    <row r="4864" spans="1:18" ht="15">
      <c r="A4864" s="253" t="s">
        <v>2681</v>
      </c>
      <c r="B4864" s="178" t="s">
        <v>1335</v>
      </c>
      <c r="C4864" s="3"/>
      <c r="D4864" s="3"/>
      <c r="E4864" s="9" t="s">
        <v>278</v>
      </c>
      <c r="F4864" s="9" t="s">
        <v>278</v>
      </c>
      <c r="G4864" s="9" t="s">
        <v>278</v>
      </c>
      <c r="H4864" s="9" t="s">
        <v>278</v>
      </c>
      <c r="I4864" s="65">
        <v>104.29999999999973</v>
      </c>
      <c r="J4864" s="65">
        <v>276.30000000000291</v>
      </c>
      <c r="K4864" s="9" t="s">
        <v>278</v>
      </c>
      <c r="L4864" s="9" t="s">
        <v>278</v>
      </c>
      <c r="M4864" s="9" t="s">
        <v>278</v>
      </c>
      <c r="P4864" s="65">
        <f t="shared" si="135"/>
        <v>380.60000000000264</v>
      </c>
    </row>
    <row r="4865" spans="1:16" ht="15">
      <c r="A4865" s="253" t="s">
        <v>2682</v>
      </c>
      <c r="B4865" s="178" t="s">
        <v>1340</v>
      </c>
      <c r="C4865" s="3"/>
      <c r="D4865" s="3"/>
      <c r="E4865" s="9" t="s">
        <v>278</v>
      </c>
      <c r="F4865" s="9" t="s">
        <v>278</v>
      </c>
      <c r="G4865" s="9" t="s">
        <v>278</v>
      </c>
      <c r="H4865" s="9" t="s">
        <v>278</v>
      </c>
      <c r="I4865" s="65">
        <v>379.59999999999945</v>
      </c>
      <c r="J4865" s="9" t="s">
        <v>278</v>
      </c>
      <c r="K4865" s="9" t="s">
        <v>278</v>
      </c>
      <c r="L4865" s="9" t="s">
        <v>278</v>
      </c>
      <c r="M4865" s="9" t="s">
        <v>278</v>
      </c>
      <c r="P4865" s="65">
        <f t="shared" si="135"/>
        <v>379.59999999999945</v>
      </c>
    </row>
    <row r="4866" spans="1:16" ht="15">
      <c r="A4866" s="253" t="s">
        <v>2683</v>
      </c>
      <c r="B4866" s="61" t="s">
        <v>2721</v>
      </c>
      <c r="C4866" s="3"/>
      <c r="D4866" s="3"/>
      <c r="E4866" s="9" t="s">
        <v>278</v>
      </c>
      <c r="F4866" s="9" t="s">
        <v>278</v>
      </c>
      <c r="G4866" s="9" t="s">
        <v>278</v>
      </c>
      <c r="H4866" s="9" t="s">
        <v>278</v>
      </c>
      <c r="I4866" s="9" t="s">
        <v>278</v>
      </c>
      <c r="J4866" s="9" t="s">
        <v>278</v>
      </c>
      <c r="K4866" s="9">
        <v>12.499999999992724</v>
      </c>
      <c r="L4866" s="9" t="s">
        <v>278</v>
      </c>
      <c r="M4866" s="65">
        <v>357</v>
      </c>
      <c r="P4866" s="65">
        <f t="shared" si="135"/>
        <v>369.49999999999272</v>
      </c>
    </row>
    <row r="4867" spans="1:16" ht="15">
      <c r="A4867" s="253" t="s">
        <v>2684</v>
      </c>
      <c r="B4867" s="61" t="s">
        <v>2714</v>
      </c>
      <c r="C4867" s="3"/>
      <c r="D4867" s="3"/>
      <c r="E4867" s="9" t="s">
        <v>278</v>
      </c>
      <c r="F4867" s="9" t="s">
        <v>278</v>
      </c>
      <c r="G4867" s="9" t="s">
        <v>278</v>
      </c>
      <c r="H4867" s="9" t="s">
        <v>278</v>
      </c>
      <c r="I4867" s="9" t="s">
        <v>278</v>
      </c>
      <c r="J4867" s="9" t="s">
        <v>278</v>
      </c>
      <c r="K4867" s="9">
        <v>12.499999999992724</v>
      </c>
      <c r="L4867" s="9" t="s">
        <v>278</v>
      </c>
      <c r="M4867" s="65">
        <v>354.8</v>
      </c>
      <c r="P4867" s="65">
        <f t="shared" si="135"/>
        <v>367.29999999999274</v>
      </c>
    </row>
    <row r="4868" spans="1:16" ht="15">
      <c r="A4868" s="253" t="s">
        <v>2685</v>
      </c>
      <c r="B4868" s="61" t="s">
        <v>2723</v>
      </c>
      <c r="C4868" s="3"/>
      <c r="D4868" s="3"/>
      <c r="E4868" s="9" t="s">
        <v>278</v>
      </c>
      <c r="F4868" s="9" t="s">
        <v>278</v>
      </c>
      <c r="G4868" s="9" t="s">
        <v>278</v>
      </c>
      <c r="H4868" s="9" t="s">
        <v>278</v>
      </c>
      <c r="I4868" s="9" t="s">
        <v>278</v>
      </c>
      <c r="J4868" s="9" t="s">
        <v>278</v>
      </c>
      <c r="K4868" s="9">
        <v>12.499999999992724</v>
      </c>
      <c r="L4868" s="9" t="s">
        <v>278</v>
      </c>
      <c r="M4868" s="65">
        <v>350.6</v>
      </c>
      <c r="P4868" s="65">
        <f t="shared" si="135"/>
        <v>363.09999999999275</v>
      </c>
    </row>
    <row r="4869" spans="1:16" ht="15">
      <c r="A4869" s="253" t="s">
        <v>2686</v>
      </c>
      <c r="B4869" s="61" t="s">
        <v>2819</v>
      </c>
      <c r="C4869" s="3"/>
      <c r="D4869" s="3"/>
      <c r="E4869" s="9" t="s">
        <v>278</v>
      </c>
      <c r="F4869" s="9" t="s">
        <v>278</v>
      </c>
      <c r="G4869" s="9" t="s">
        <v>278</v>
      </c>
      <c r="H4869" s="9" t="s">
        <v>278</v>
      </c>
      <c r="I4869" s="9" t="s">
        <v>278</v>
      </c>
      <c r="J4869" s="9" t="s">
        <v>278</v>
      </c>
      <c r="K4869" s="9">
        <v>12.499999999992724</v>
      </c>
      <c r="L4869" s="9" t="s">
        <v>278</v>
      </c>
      <c r="M4869" s="65">
        <v>345</v>
      </c>
      <c r="P4869" s="65">
        <f t="shared" si="135"/>
        <v>357.49999999999272</v>
      </c>
    </row>
    <row r="4870" spans="1:16" ht="15">
      <c r="A4870" s="253" t="s">
        <v>2687</v>
      </c>
      <c r="B4870" s="61" t="s">
        <v>2201</v>
      </c>
      <c r="C4870" s="3"/>
      <c r="D4870" s="3"/>
      <c r="E4870" s="9" t="s">
        <v>278</v>
      </c>
      <c r="F4870" s="9" t="s">
        <v>278</v>
      </c>
      <c r="G4870" s="9" t="s">
        <v>278</v>
      </c>
      <c r="H4870" s="9" t="s">
        <v>278</v>
      </c>
      <c r="I4870" s="9" t="s">
        <v>278</v>
      </c>
      <c r="J4870" s="9" t="s">
        <v>278</v>
      </c>
      <c r="K4870" s="9" t="s">
        <v>278</v>
      </c>
      <c r="L4870" s="9">
        <v>203.20000000000437</v>
      </c>
      <c r="M4870" s="65">
        <v>152.39999999999998</v>
      </c>
      <c r="N4870" s="65"/>
      <c r="P4870" s="65">
        <f t="shared" si="135"/>
        <v>355.60000000000434</v>
      </c>
    </row>
    <row r="4871" spans="1:16" ht="15">
      <c r="A4871" s="253" t="s">
        <v>2688</v>
      </c>
      <c r="B4871" s="61" t="s">
        <v>2703</v>
      </c>
      <c r="C4871" s="3"/>
      <c r="D4871" s="3"/>
      <c r="E4871" s="9" t="s">
        <v>278</v>
      </c>
      <c r="F4871" s="9" t="s">
        <v>278</v>
      </c>
      <c r="G4871" s="9" t="s">
        <v>278</v>
      </c>
      <c r="H4871" s="9" t="s">
        <v>278</v>
      </c>
      <c r="I4871" s="9" t="s">
        <v>278</v>
      </c>
      <c r="J4871" s="9" t="s">
        <v>278</v>
      </c>
      <c r="K4871" s="9">
        <v>12.499999999992724</v>
      </c>
      <c r="L4871" s="9" t="s">
        <v>278</v>
      </c>
      <c r="M4871" s="65">
        <v>338</v>
      </c>
      <c r="P4871" s="65">
        <f t="shared" si="135"/>
        <v>350.49999999999272</v>
      </c>
    </row>
    <row r="4872" spans="1:16" ht="15">
      <c r="A4872" s="253" t="s">
        <v>2689</v>
      </c>
      <c r="B4872" s="61" t="s">
        <v>2719</v>
      </c>
      <c r="C4872" s="3"/>
      <c r="D4872" s="3"/>
      <c r="E4872" s="9" t="s">
        <v>278</v>
      </c>
      <c r="F4872" s="9" t="s">
        <v>278</v>
      </c>
      <c r="G4872" s="9" t="s">
        <v>278</v>
      </c>
      <c r="H4872" s="9" t="s">
        <v>278</v>
      </c>
      <c r="I4872" s="9" t="s">
        <v>278</v>
      </c>
      <c r="J4872" s="9" t="s">
        <v>278</v>
      </c>
      <c r="K4872" s="9">
        <v>12.499999999992724</v>
      </c>
      <c r="L4872" s="9" t="s">
        <v>278</v>
      </c>
      <c r="M4872" s="65">
        <v>336.09999999999997</v>
      </c>
      <c r="P4872" s="65">
        <f t="shared" si="135"/>
        <v>348.59999999999269</v>
      </c>
    </row>
    <row r="4873" spans="1:16" ht="15">
      <c r="A4873" s="253" t="s">
        <v>2690</v>
      </c>
      <c r="B4873" s="61" t="s">
        <v>2211</v>
      </c>
      <c r="C4873" s="3"/>
      <c r="D4873" s="3"/>
      <c r="E4873" s="9" t="s">
        <v>278</v>
      </c>
      <c r="F4873" s="9" t="s">
        <v>278</v>
      </c>
      <c r="G4873" s="9" t="s">
        <v>278</v>
      </c>
      <c r="H4873" s="9" t="s">
        <v>278</v>
      </c>
      <c r="I4873" s="9" t="s">
        <v>278</v>
      </c>
      <c r="J4873" s="9" t="s">
        <v>278</v>
      </c>
      <c r="K4873" s="9" t="s">
        <v>278</v>
      </c>
      <c r="L4873" s="9">
        <v>13.199999999993452</v>
      </c>
      <c r="M4873" s="65">
        <v>306.89999999999998</v>
      </c>
      <c r="N4873" s="65"/>
      <c r="P4873" s="65">
        <f t="shared" si="135"/>
        <v>320.09999999999343</v>
      </c>
    </row>
    <row r="4874" spans="1:16" ht="15">
      <c r="A4874" s="253" t="s">
        <v>2691</v>
      </c>
      <c r="B4874" s="61" t="s">
        <v>2213</v>
      </c>
      <c r="C4874" s="3"/>
      <c r="D4874" s="3"/>
      <c r="E4874" s="9" t="s">
        <v>278</v>
      </c>
      <c r="F4874" s="9" t="s">
        <v>278</v>
      </c>
      <c r="G4874" s="9" t="s">
        <v>278</v>
      </c>
      <c r="H4874" s="9" t="s">
        <v>278</v>
      </c>
      <c r="I4874" s="9" t="s">
        <v>278</v>
      </c>
      <c r="J4874" s="9" t="s">
        <v>278</v>
      </c>
      <c r="K4874" s="9" t="s">
        <v>278</v>
      </c>
      <c r="L4874" s="9">
        <v>163.89999999999782</v>
      </c>
      <c r="M4874" s="65">
        <v>153.69999999999999</v>
      </c>
      <c r="N4874" s="65"/>
      <c r="P4874" s="65">
        <f t="shared" si="135"/>
        <v>317.59999999999781</v>
      </c>
    </row>
    <row r="4875" spans="1:16" ht="15">
      <c r="A4875" s="253" t="s">
        <v>2692</v>
      </c>
      <c r="B4875" s="239" t="s">
        <v>1670</v>
      </c>
      <c r="C4875" s="3"/>
      <c r="D4875" s="3"/>
      <c r="E4875" s="9" t="s">
        <v>278</v>
      </c>
      <c r="F4875" s="9" t="s">
        <v>278</v>
      </c>
      <c r="G4875" s="9" t="s">
        <v>278</v>
      </c>
      <c r="H4875" s="9" t="s">
        <v>278</v>
      </c>
      <c r="I4875" s="9" t="s">
        <v>278</v>
      </c>
      <c r="J4875" s="9" t="s">
        <v>278</v>
      </c>
      <c r="K4875" s="9">
        <v>316.10000000000582</v>
      </c>
      <c r="L4875" s="9" t="s">
        <v>278</v>
      </c>
      <c r="M4875" s="9" t="s">
        <v>278</v>
      </c>
      <c r="P4875" s="65">
        <f t="shared" si="135"/>
        <v>316.10000000000582</v>
      </c>
    </row>
    <row r="4876" spans="1:16" ht="15">
      <c r="A4876" s="253" t="s">
        <v>2693</v>
      </c>
      <c r="B4876" s="61" t="s">
        <v>2728</v>
      </c>
      <c r="C4876" s="3"/>
      <c r="D4876" s="3"/>
      <c r="E4876" s="9" t="s">
        <v>278</v>
      </c>
      <c r="F4876" s="9" t="s">
        <v>278</v>
      </c>
      <c r="G4876" s="9" t="s">
        <v>278</v>
      </c>
      <c r="H4876" s="9" t="s">
        <v>278</v>
      </c>
      <c r="I4876" s="9" t="s">
        <v>278</v>
      </c>
      <c r="J4876" s="9" t="s">
        <v>278</v>
      </c>
      <c r="K4876" s="9">
        <v>12.499999999992724</v>
      </c>
      <c r="L4876" s="9" t="s">
        <v>278</v>
      </c>
      <c r="M4876" s="65">
        <v>283.19999999999993</v>
      </c>
      <c r="P4876" s="65">
        <f t="shared" si="135"/>
        <v>295.69999999999266</v>
      </c>
    </row>
    <row r="4877" spans="1:16" ht="15">
      <c r="A4877" s="253" t="s">
        <v>2694</v>
      </c>
      <c r="B4877" s="239" t="s">
        <v>1656</v>
      </c>
      <c r="C4877" s="3"/>
      <c r="D4877" s="3"/>
      <c r="E4877" s="9" t="s">
        <v>278</v>
      </c>
      <c r="F4877" s="9" t="s">
        <v>278</v>
      </c>
      <c r="G4877" s="9" t="s">
        <v>278</v>
      </c>
      <c r="H4877" s="9" t="s">
        <v>278</v>
      </c>
      <c r="I4877" s="9" t="s">
        <v>278</v>
      </c>
      <c r="J4877" s="65">
        <v>90.100000000005821</v>
      </c>
      <c r="K4877" s="9">
        <v>204.49999999999636</v>
      </c>
      <c r="L4877" s="9" t="s">
        <v>278</v>
      </c>
      <c r="M4877" s="9" t="s">
        <v>278</v>
      </c>
      <c r="P4877" s="65">
        <f t="shared" si="135"/>
        <v>294.60000000000218</v>
      </c>
    </row>
    <row r="4878" spans="1:16" ht="15">
      <c r="A4878" s="253" t="s">
        <v>2695</v>
      </c>
      <c r="B4878" s="61" t="s">
        <v>678</v>
      </c>
      <c r="E4878" s="9" t="s">
        <v>278</v>
      </c>
      <c r="F4878" s="9" t="s">
        <v>278</v>
      </c>
      <c r="G4878" s="9" t="s">
        <v>278</v>
      </c>
      <c r="H4878" s="9">
        <v>288.399999999996</v>
      </c>
      <c r="I4878" s="9" t="s">
        <v>278</v>
      </c>
      <c r="J4878" s="9" t="s">
        <v>278</v>
      </c>
      <c r="K4878" s="9" t="s">
        <v>278</v>
      </c>
      <c r="L4878" s="9" t="s">
        <v>278</v>
      </c>
      <c r="M4878" s="9" t="s">
        <v>278</v>
      </c>
      <c r="P4878" s="65">
        <f t="shared" si="135"/>
        <v>288.399999999996</v>
      </c>
    </row>
    <row r="4879" spans="1:16" ht="15">
      <c r="A4879" s="253" t="s">
        <v>2696</v>
      </c>
      <c r="B4879" s="61" t="s">
        <v>2720</v>
      </c>
      <c r="C4879" s="3"/>
      <c r="D4879" s="3"/>
      <c r="E4879" s="9" t="s">
        <v>278</v>
      </c>
      <c r="F4879" s="9" t="s">
        <v>278</v>
      </c>
      <c r="G4879" s="9" t="s">
        <v>278</v>
      </c>
      <c r="H4879" s="9" t="s">
        <v>278</v>
      </c>
      <c r="I4879" s="9" t="s">
        <v>278</v>
      </c>
      <c r="J4879" s="9" t="s">
        <v>278</v>
      </c>
      <c r="K4879" s="9">
        <v>12.499999999992724</v>
      </c>
      <c r="L4879" s="9" t="s">
        <v>278</v>
      </c>
      <c r="M4879" s="65">
        <v>275.5</v>
      </c>
      <c r="P4879" s="65">
        <f t="shared" si="135"/>
        <v>287.99999999999272</v>
      </c>
    </row>
    <row r="4880" spans="1:16" ht="15">
      <c r="A4880" s="253" t="s">
        <v>2697</v>
      </c>
      <c r="B4880" s="178" t="s">
        <v>1339</v>
      </c>
      <c r="C4880" s="3"/>
      <c r="D4880" s="3"/>
      <c r="E4880" s="9" t="s">
        <v>278</v>
      </c>
      <c r="F4880" s="9" t="s">
        <v>278</v>
      </c>
      <c r="G4880" s="9" t="s">
        <v>278</v>
      </c>
      <c r="H4880" s="9" t="s">
        <v>278</v>
      </c>
      <c r="I4880" s="65">
        <v>280.09999999999991</v>
      </c>
      <c r="J4880" s="9" t="s">
        <v>278</v>
      </c>
      <c r="K4880" s="9" t="s">
        <v>278</v>
      </c>
      <c r="L4880" s="9" t="s">
        <v>278</v>
      </c>
      <c r="M4880" s="9" t="s">
        <v>278</v>
      </c>
      <c r="P4880" s="65">
        <f t="shared" si="135"/>
        <v>280.09999999999991</v>
      </c>
    </row>
    <row r="4881" spans="1:21" ht="15">
      <c r="A4881" s="253" t="s">
        <v>2698</v>
      </c>
      <c r="B4881" s="239" t="s">
        <v>2189</v>
      </c>
      <c r="C4881" s="3"/>
      <c r="D4881" s="3"/>
      <c r="E4881" s="9" t="s">
        <v>278</v>
      </c>
      <c r="F4881" s="9" t="s">
        <v>278</v>
      </c>
      <c r="G4881" s="9" t="s">
        <v>278</v>
      </c>
      <c r="H4881" s="9" t="s">
        <v>278</v>
      </c>
      <c r="I4881" s="9" t="s">
        <v>278</v>
      </c>
      <c r="J4881" s="9" t="s">
        <v>278</v>
      </c>
      <c r="K4881" s="9" t="s">
        <v>278</v>
      </c>
      <c r="L4881" s="9">
        <v>275.70000000000073</v>
      </c>
      <c r="M4881" s="9" t="s">
        <v>278</v>
      </c>
      <c r="N4881" s="65"/>
      <c r="P4881" s="65">
        <f t="shared" si="135"/>
        <v>275.70000000000073</v>
      </c>
      <c r="U4881" s="105"/>
    </row>
    <row r="4882" spans="1:21" ht="15">
      <c r="A4882" s="253" t="s">
        <v>2727</v>
      </c>
      <c r="B4882" s="61" t="s">
        <v>2203</v>
      </c>
      <c r="C4882" s="3"/>
      <c r="D4882" s="3"/>
      <c r="E4882" s="9" t="s">
        <v>278</v>
      </c>
      <c r="F4882" s="9" t="s">
        <v>278</v>
      </c>
      <c r="G4882" s="9" t="s">
        <v>278</v>
      </c>
      <c r="H4882" s="9" t="s">
        <v>278</v>
      </c>
      <c r="I4882" s="9" t="s">
        <v>278</v>
      </c>
      <c r="J4882" s="9" t="s">
        <v>278</v>
      </c>
      <c r="K4882" s="9" t="s">
        <v>278</v>
      </c>
      <c r="L4882" s="9">
        <v>227.59999999999854</v>
      </c>
      <c r="M4882" s="9" t="s">
        <v>278</v>
      </c>
      <c r="N4882" s="65"/>
      <c r="P4882" s="65">
        <f t="shared" si="135"/>
        <v>227.59999999999854</v>
      </c>
      <c r="U4882" s="105"/>
    </row>
    <row r="4883" spans="1:21" ht="15">
      <c r="A4883" s="253" t="s">
        <v>2820</v>
      </c>
      <c r="B4883" s="61" t="s">
        <v>2204</v>
      </c>
      <c r="C4883" s="3"/>
      <c r="D4883" s="3"/>
      <c r="E4883" s="9" t="s">
        <v>278</v>
      </c>
      <c r="F4883" s="9" t="s">
        <v>278</v>
      </c>
      <c r="G4883" s="9" t="s">
        <v>278</v>
      </c>
      <c r="H4883" s="9" t="s">
        <v>278</v>
      </c>
      <c r="I4883" s="9" t="s">
        <v>278</v>
      </c>
      <c r="J4883" s="9" t="s">
        <v>278</v>
      </c>
      <c r="K4883" s="9" t="s">
        <v>278</v>
      </c>
      <c r="L4883" s="9">
        <v>173.20000000000437</v>
      </c>
      <c r="M4883" s="9" t="s">
        <v>278</v>
      </c>
      <c r="N4883" s="65"/>
      <c r="P4883" s="65">
        <f t="shared" si="135"/>
        <v>173.20000000000437</v>
      </c>
      <c r="U4883" s="105"/>
    </row>
    <row r="4884" spans="1:21" ht="15">
      <c r="A4884" s="253" t="s">
        <v>2837</v>
      </c>
      <c r="B4884" s="61" t="s">
        <v>2710</v>
      </c>
      <c r="C4884" s="3"/>
      <c r="D4884" s="3"/>
      <c r="E4884" s="9" t="s">
        <v>278</v>
      </c>
      <c r="F4884" s="9" t="s">
        <v>278</v>
      </c>
      <c r="G4884" s="9" t="s">
        <v>278</v>
      </c>
      <c r="H4884" s="9" t="s">
        <v>278</v>
      </c>
      <c r="I4884" s="9" t="s">
        <v>278</v>
      </c>
      <c r="J4884" s="9" t="s">
        <v>278</v>
      </c>
      <c r="K4884" s="9">
        <v>12.499999999992724</v>
      </c>
      <c r="L4884" s="9" t="s">
        <v>278</v>
      </c>
      <c r="M4884" s="65">
        <v>136.9</v>
      </c>
      <c r="P4884" s="65">
        <f t="shared" si="135"/>
        <v>149.39999999999273</v>
      </c>
      <c r="U4884" s="105"/>
    </row>
    <row r="4885" spans="1:21" ht="15">
      <c r="A4885" s="253" t="s">
        <v>2887</v>
      </c>
      <c r="B4885" s="61" t="s">
        <v>2214</v>
      </c>
      <c r="C4885" s="3"/>
      <c r="D4885" s="3"/>
      <c r="E4885" s="9" t="s">
        <v>278</v>
      </c>
      <c r="F4885" s="9" t="s">
        <v>278</v>
      </c>
      <c r="G4885" s="9" t="s">
        <v>278</v>
      </c>
      <c r="H4885" s="9" t="s">
        <v>278</v>
      </c>
      <c r="I4885" s="9" t="s">
        <v>278</v>
      </c>
      <c r="J4885" s="9" t="s">
        <v>278</v>
      </c>
      <c r="K4885" s="9" t="s">
        <v>278</v>
      </c>
      <c r="L4885" s="9">
        <v>140.29999999999927</v>
      </c>
      <c r="M4885" s="9" t="s">
        <v>278</v>
      </c>
      <c r="N4885" s="65"/>
      <c r="P4885" s="65">
        <f t="shared" si="135"/>
        <v>140.29999999999927</v>
      </c>
      <c r="U4885" s="105"/>
    </row>
    <row r="4886" spans="1:21" ht="15">
      <c r="A4886" s="253" t="s">
        <v>2888</v>
      </c>
      <c r="B4886" s="61" t="s">
        <v>2699</v>
      </c>
      <c r="C4886" s="3"/>
      <c r="D4886" s="3"/>
      <c r="E4886" s="9" t="s">
        <v>278</v>
      </c>
      <c r="F4886" s="9" t="s">
        <v>278</v>
      </c>
      <c r="G4886" s="9" t="s">
        <v>278</v>
      </c>
      <c r="H4886" s="9" t="s">
        <v>278</v>
      </c>
      <c r="I4886" s="9" t="s">
        <v>278</v>
      </c>
      <c r="J4886" s="9" t="s">
        <v>278</v>
      </c>
      <c r="K4886" s="9">
        <v>12.499999999992724</v>
      </c>
      <c r="L4886" s="9" t="s">
        <v>278</v>
      </c>
      <c r="M4886" s="65">
        <v>126.1</v>
      </c>
      <c r="P4886" s="65">
        <f t="shared" si="135"/>
        <v>138.59999999999272</v>
      </c>
      <c r="U4886" s="105"/>
    </row>
    <row r="4887" spans="1:21" ht="15">
      <c r="A4887" s="253" t="s">
        <v>2889</v>
      </c>
      <c r="B4887" s="61" t="s">
        <v>688</v>
      </c>
      <c r="E4887" s="9" t="s">
        <v>278</v>
      </c>
      <c r="F4887" s="9" t="s">
        <v>278</v>
      </c>
      <c r="G4887" s="9" t="s">
        <v>278</v>
      </c>
      <c r="H4887" s="9">
        <v>72.299999999997453</v>
      </c>
      <c r="I4887" s="9" t="s">
        <v>278</v>
      </c>
      <c r="J4887" s="9" t="s">
        <v>278</v>
      </c>
      <c r="K4887" s="9" t="s">
        <v>278</v>
      </c>
      <c r="L4887" s="9" t="s">
        <v>278</v>
      </c>
      <c r="M4887" s="9" t="s">
        <v>278</v>
      </c>
      <c r="P4887" s="65">
        <f t="shared" si="135"/>
        <v>72.299999999997453</v>
      </c>
    </row>
    <row r="4888" spans="1:21" ht="15">
      <c r="A4888" s="253" t="s">
        <v>2890</v>
      </c>
      <c r="B4888" s="178" t="s">
        <v>1338</v>
      </c>
      <c r="C4888" s="3"/>
      <c r="D4888" s="3"/>
      <c r="E4888" s="9" t="s">
        <v>278</v>
      </c>
      <c r="F4888" s="9" t="s">
        <v>278</v>
      </c>
      <c r="G4888" s="9" t="s">
        <v>278</v>
      </c>
      <c r="H4888" s="9" t="s">
        <v>278</v>
      </c>
      <c r="I4888" s="65">
        <v>68.400000000000091</v>
      </c>
      <c r="J4888" s="9" t="s">
        <v>278</v>
      </c>
      <c r="K4888" s="9" t="s">
        <v>278</v>
      </c>
      <c r="L4888" s="9" t="s">
        <v>278</v>
      </c>
      <c r="M4888" s="9" t="s">
        <v>278</v>
      </c>
      <c r="P4888" s="65">
        <f t="shared" si="135"/>
        <v>68.400000000000091</v>
      </c>
    </row>
    <row r="4889" spans="1:21" ht="15">
      <c r="A4889" s="253" t="s">
        <v>2891</v>
      </c>
      <c r="B4889" s="239" t="s">
        <v>1669</v>
      </c>
      <c r="C4889" s="3"/>
      <c r="D4889" s="3"/>
      <c r="E4889" s="9" t="s">
        <v>278</v>
      </c>
      <c r="F4889" s="9" t="s">
        <v>278</v>
      </c>
      <c r="G4889" s="9" t="s">
        <v>278</v>
      </c>
      <c r="H4889" s="9" t="s">
        <v>278</v>
      </c>
      <c r="I4889" s="9" t="s">
        <v>278</v>
      </c>
      <c r="J4889" s="9" t="s">
        <v>278</v>
      </c>
      <c r="K4889" s="9">
        <v>12.499999999992724</v>
      </c>
      <c r="L4889" s="9" t="s">
        <v>278</v>
      </c>
      <c r="M4889" s="9" t="s">
        <v>278</v>
      </c>
      <c r="P4889" s="65">
        <f t="shared" si="135"/>
        <v>12.499999999992724</v>
      </c>
    </row>
    <row r="4890" spans="1:21" ht="15">
      <c r="A4890" s="28"/>
      <c r="B4890" s="61"/>
      <c r="E4890" s="9"/>
      <c r="F4890" s="9"/>
      <c r="G4890" s="9"/>
      <c r="H4890" s="9"/>
      <c r="L4890" s="67"/>
      <c r="M4890" s="67"/>
      <c r="N4890" s="65"/>
      <c r="U4890" s="105"/>
    </row>
    <row r="4891" spans="1:21" ht="15">
      <c r="A4891" s="28"/>
      <c r="B4891" s="61"/>
      <c r="E4891" s="9"/>
      <c r="L4891" s="67"/>
      <c r="M4891" s="67"/>
    </row>
    <row r="4892" spans="1:21" ht="15">
      <c r="A4892" s="28"/>
      <c r="B4892" s="61"/>
      <c r="E4892" s="9"/>
      <c r="L4892" s="67"/>
      <c r="M4892" s="67"/>
    </row>
    <row r="4893" spans="1:21" ht="25.5">
      <c r="A4893" s="23" t="s">
        <v>2632</v>
      </c>
      <c r="L4893" s="67"/>
      <c r="M4893" s="67"/>
    </row>
    <row r="4894" spans="1:21">
      <c r="L4894" s="67"/>
      <c r="M4894" s="67"/>
    </row>
    <row r="4895" spans="1:21" ht="15">
      <c r="A4895" s="38"/>
      <c r="B4895" s="38"/>
      <c r="C4895" s="38"/>
      <c r="D4895" s="38"/>
      <c r="E4895" s="59">
        <v>2016</v>
      </c>
      <c r="F4895" s="59">
        <v>2017</v>
      </c>
      <c r="G4895" s="59">
        <v>2018</v>
      </c>
      <c r="H4895" s="59">
        <v>2019</v>
      </c>
      <c r="I4895" s="59">
        <v>2020</v>
      </c>
      <c r="J4895" s="59">
        <v>2021</v>
      </c>
      <c r="K4895" s="59">
        <v>2022</v>
      </c>
      <c r="L4895" s="59">
        <v>2023</v>
      </c>
      <c r="M4895" s="59">
        <v>2024</v>
      </c>
      <c r="P4895" s="68" t="s">
        <v>40</v>
      </c>
    </row>
    <row r="4896" spans="1:21" ht="15">
      <c r="A4896" s="28" t="s">
        <v>0</v>
      </c>
      <c r="B4896" s="61" t="s">
        <v>11</v>
      </c>
      <c r="E4896" s="184">
        <v>725.7</v>
      </c>
      <c r="F4896" s="9">
        <v>521.29999999999995</v>
      </c>
      <c r="G4896" s="9">
        <v>286.39999999999998</v>
      </c>
      <c r="H4896" s="185">
        <v>665.00000000000728</v>
      </c>
      <c r="I4896" s="9">
        <v>403.20000000000255</v>
      </c>
      <c r="J4896" s="9">
        <v>434.05000000000291</v>
      </c>
      <c r="K4896" s="9">
        <v>0</v>
      </c>
      <c r="L4896" s="9">
        <v>305.79999999999927</v>
      </c>
      <c r="M4896" s="65">
        <v>585.79999999999995</v>
      </c>
      <c r="P4896" s="65">
        <f t="shared" ref="P4896:P4927" si="136">SUM(E4896:M4896)</f>
        <v>3927.2500000000118</v>
      </c>
      <c r="R4896" t="s">
        <v>371</v>
      </c>
      <c r="U4896" t="s">
        <v>2633</v>
      </c>
    </row>
    <row r="4897" spans="1:21" ht="15">
      <c r="A4897" s="28" t="s">
        <v>2</v>
      </c>
      <c r="B4897" s="61" t="s">
        <v>25</v>
      </c>
      <c r="E4897" s="9">
        <v>528.1</v>
      </c>
      <c r="F4897" s="188">
        <v>587.85</v>
      </c>
      <c r="G4897" s="188">
        <v>549.20000000000005</v>
      </c>
      <c r="H4897" s="9">
        <v>231.29999999999927</v>
      </c>
      <c r="I4897" s="9">
        <v>390.60000000000036</v>
      </c>
      <c r="J4897" s="9">
        <v>301.59999999999854</v>
      </c>
      <c r="K4897" s="9">
        <v>0</v>
      </c>
      <c r="L4897" s="9">
        <v>374.39999999999782</v>
      </c>
      <c r="M4897" s="65">
        <v>563.6</v>
      </c>
      <c r="P4897" s="65">
        <f t="shared" si="136"/>
        <v>3526.649999999996</v>
      </c>
      <c r="R4897" t="s">
        <v>314</v>
      </c>
    </row>
    <row r="4898" spans="1:21" ht="15">
      <c r="A4898" s="28" t="s">
        <v>3</v>
      </c>
      <c r="B4898" s="61" t="s">
        <v>17</v>
      </c>
      <c r="E4898" s="188">
        <v>625.6</v>
      </c>
      <c r="F4898" s="9">
        <v>520.29999999999995</v>
      </c>
      <c r="G4898" s="188">
        <v>455</v>
      </c>
      <c r="H4898" s="9">
        <v>302.70000000000437</v>
      </c>
      <c r="I4898" s="9">
        <v>188.99999999999818</v>
      </c>
      <c r="J4898" s="188">
        <v>523.10000000000218</v>
      </c>
      <c r="K4898" s="9">
        <v>0</v>
      </c>
      <c r="L4898" s="9">
        <v>318.80000000000291</v>
      </c>
      <c r="M4898" s="65">
        <v>530.99999999999989</v>
      </c>
      <c r="P4898" s="65">
        <f t="shared" si="136"/>
        <v>3465.5000000000077</v>
      </c>
      <c r="R4898" t="s">
        <v>1926</v>
      </c>
    </row>
    <row r="4899" spans="1:21" ht="15">
      <c r="A4899" s="28" t="s">
        <v>5</v>
      </c>
      <c r="B4899" s="61" t="s">
        <v>21</v>
      </c>
      <c r="E4899" s="9">
        <v>488.4</v>
      </c>
      <c r="F4899" s="184">
        <v>724.8</v>
      </c>
      <c r="G4899" s="185">
        <v>576.9</v>
      </c>
      <c r="H4899" s="9">
        <v>341.00000000000364</v>
      </c>
      <c r="I4899" s="9">
        <v>178.49999999999818</v>
      </c>
      <c r="J4899" s="9">
        <v>129.5</v>
      </c>
      <c r="K4899" s="9">
        <v>0</v>
      </c>
      <c r="L4899" s="9">
        <v>262.59999999999491</v>
      </c>
      <c r="M4899" s="65">
        <v>617</v>
      </c>
      <c r="P4899" s="65">
        <f t="shared" si="136"/>
        <v>3318.6999999999966</v>
      </c>
      <c r="R4899" t="s">
        <v>371</v>
      </c>
      <c r="U4899" t="s">
        <v>2633</v>
      </c>
    </row>
    <row r="4900" spans="1:21" ht="15">
      <c r="A4900" s="28" t="s">
        <v>7</v>
      </c>
      <c r="B4900" s="61" t="s">
        <v>31</v>
      </c>
      <c r="E4900" s="188">
        <v>560.20000000000005</v>
      </c>
      <c r="F4900" s="188">
        <v>618.4</v>
      </c>
      <c r="G4900" s="188">
        <v>372.1</v>
      </c>
      <c r="H4900" s="9">
        <v>222.39999999999782</v>
      </c>
      <c r="I4900" s="9">
        <v>472.79999999999927</v>
      </c>
      <c r="J4900" s="9">
        <v>149.19999999999709</v>
      </c>
      <c r="K4900" s="9">
        <v>0</v>
      </c>
      <c r="L4900" s="9">
        <v>392.90000000000146</v>
      </c>
      <c r="M4900" s="65">
        <v>515.4</v>
      </c>
      <c r="P4900" s="65">
        <f t="shared" si="136"/>
        <v>3303.3999999999955</v>
      </c>
      <c r="R4900" t="s">
        <v>372</v>
      </c>
    </row>
    <row r="4901" spans="1:21" ht="15">
      <c r="A4901" s="28" t="s">
        <v>8</v>
      </c>
      <c r="B4901" s="61" t="s">
        <v>37</v>
      </c>
      <c r="E4901" s="9">
        <v>483.1</v>
      </c>
      <c r="F4901" s="188">
        <v>707.1</v>
      </c>
      <c r="G4901" s="9">
        <v>212.9</v>
      </c>
      <c r="H4901" s="9">
        <v>276.5</v>
      </c>
      <c r="I4901" s="9">
        <v>352</v>
      </c>
      <c r="J4901" s="9">
        <v>281.79999999999927</v>
      </c>
      <c r="K4901" s="9">
        <v>0</v>
      </c>
      <c r="L4901" s="9">
        <v>388.89999999999054</v>
      </c>
      <c r="M4901" s="65">
        <v>396.29999999999995</v>
      </c>
      <c r="P4901" s="65">
        <f t="shared" si="136"/>
        <v>3098.5999999999904</v>
      </c>
      <c r="R4901" t="s">
        <v>283</v>
      </c>
    </row>
    <row r="4902" spans="1:21" ht="15">
      <c r="A4902" s="28" t="s">
        <v>10</v>
      </c>
      <c r="B4902" s="61" t="s">
        <v>143</v>
      </c>
      <c r="E4902" s="9" t="s">
        <v>278</v>
      </c>
      <c r="F4902" s="183">
        <v>779.6</v>
      </c>
      <c r="G4902" s="188">
        <v>438.6</v>
      </c>
      <c r="H4902" s="9">
        <v>399.60000000000218</v>
      </c>
      <c r="I4902" s="9">
        <v>316.899999999996</v>
      </c>
      <c r="J4902" s="9">
        <v>302.00000000000364</v>
      </c>
      <c r="K4902" s="9">
        <v>0</v>
      </c>
      <c r="L4902" s="9">
        <v>370.80000000000291</v>
      </c>
      <c r="M4902" s="65">
        <v>390.49999999999994</v>
      </c>
      <c r="P4902" s="65">
        <f t="shared" si="136"/>
        <v>2998.0000000000045</v>
      </c>
      <c r="R4902" t="s">
        <v>310</v>
      </c>
    </row>
    <row r="4903" spans="1:21" ht="15">
      <c r="A4903" s="28" t="s">
        <v>12</v>
      </c>
      <c r="B4903" s="61" t="s">
        <v>15</v>
      </c>
      <c r="E4903" s="9">
        <v>459.4</v>
      </c>
      <c r="F4903" s="9">
        <v>387.55</v>
      </c>
      <c r="G4903" s="9">
        <v>351.8</v>
      </c>
      <c r="H4903" s="9">
        <v>218.19999999999527</v>
      </c>
      <c r="I4903" s="9">
        <v>222.09999999999673</v>
      </c>
      <c r="J4903" s="9">
        <v>277.299999999992</v>
      </c>
      <c r="K4903" s="9">
        <v>0</v>
      </c>
      <c r="L4903" s="9">
        <v>567.30000000000291</v>
      </c>
      <c r="M4903" s="65">
        <v>418.90000000000003</v>
      </c>
      <c r="P4903" s="65">
        <f t="shared" si="136"/>
        <v>2902.549999999987</v>
      </c>
    </row>
    <row r="4904" spans="1:21" ht="15">
      <c r="A4904" s="28" t="s">
        <v>14</v>
      </c>
      <c r="B4904" s="61" t="s">
        <v>694</v>
      </c>
      <c r="E4904" s="9" t="s">
        <v>278</v>
      </c>
      <c r="F4904" s="9" t="s">
        <v>278</v>
      </c>
      <c r="G4904" s="9" t="s">
        <v>278</v>
      </c>
      <c r="H4904" s="9">
        <v>365.99999999999272</v>
      </c>
      <c r="I4904" s="184">
        <v>605.40000000000146</v>
      </c>
      <c r="J4904" s="9">
        <v>401.80000000000291</v>
      </c>
      <c r="K4904" s="9">
        <v>0</v>
      </c>
      <c r="L4904" s="183">
        <v>838.99999999999636</v>
      </c>
      <c r="M4904" s="65">
        <v>586</v>
      </c>
      <c r="P4904" s="65">
        <f t="shared" si="136"/>
        <v>2798.1999999999935</v>
      </c>
      <c r="R4904" t="s">
        <v>302</v>
      </c>
    </row>
    <row r="4905" spans="1:21" ht="15">
      <c r="A4905" s="28" t="s">
        <v>16</v>
      </c>
      <c r="B4905" s="61" t="s">
        <v>33</v>
      </c>
      <c r="E4905" s="183">
        <v>736</v>
      </c>
      <c r="F4905" s="188">
        <v>670.3</v>
      </c>
      <c r="G4905" s="9">
        <v>214.3</v>
      </c>
      <c r="H4905" s="9">
        <v>187.799999999992</v>
      </c>
      <c r="I4905" s="9">
        <v>126.89999999999782</v>
      </c>
      <c r="J4905" s="9">
        <v>159.59999999999854</v>
      </c>
      <c r="K4905" s="9">
        <v>0</v>
      </c>
      <c r="L4905" s="9">
        <v>299.29999999999563</v>
      </c>
      <c r="M4905" s="65">
        <v>389.5</v>
      </c>
      <c r="P4905" s="65">
        <f t="shared" si="136"/>
        <v>2783.6999999999839</v>
      </c>
      <c r="R4905" t="s">
        <v>333</v>
      </c>
    </row>
    <row r="4906" spans="1:21" ht="15">
      <c r="A4906" s="28" t="s">
        <v>18</v>
      </c>
      <c r="B4906" s="61" t="s">
        <v>13</v>
      </c>
      <c r="E4906" s="188">
        <v>593.20000000000005</v>
      </c>
      <c r="F4906" s="9">
        <v>513.54999999999995</v>
      </c>
      <c r="G4906" s="9">
        <v>260.5</v>
      </c>
      <c r="H4906" s="9">
        <v>295.49999999999636</v>
      </c>
      <c r="I4906" s="9">
        <v>269.5</v>
      </c>
      <c r="J4906" s="188">
        <v>490.49999999999636</v>
      </c>
      <c r="K4906" s="9">
        <v>0</v>
      </c>
      <c r="L4906" s="9">
        <v>231.40000000000873</v>
      </c>
      <c r="M4906" s="9" t="s">
        <v>278</v>
      </c>
      <c r="P4906" s="65">
        <f t="shared" si="136"/>
        <v>2654.1500000000015</v>
      </c>
      <c r="R4906" t="s">
        <v>316</v>
      </c>
    </row>
    <row r="4907" spans="1:21" ht="15">
      <c r="A4907" s="28" t="s">
        <v>20</v>
      </c>
      <c r="B4907" s="61" t="s">
        <v>662</v>
      </c>
      <c r="E4907" s="9" t="s">
        <v>278</v>
      </c>
      <c r="F4907" s="9" t="s">
        <v>278</v>
      </c>
      <c r="G4907" s="9" t="s">
        <v>278</v>
      </c>
      <c r="H4907" s="9">
        <v>370.200000000008</v>
      </c>
      <c r="I4907" s="9">
        <v>472.29999999999927</v>
      </c>
      <c r="J4907" s="9">
        <v>378.09999999999854</v>
      </c>
      <c r="K4907" s="9">
        <v>0</v>
      </c>
      <c r="L4907" s="185">
        <v>862.90000000000509</v>
      </c>
      <c r="M4907" s="65">
        <v>490.6</v>
      </c>
      <c r="P4907" s="65">
        <f t="shared" si="136"/>
        <v>2574.1000000000108</v>
      </c>
      <c r="R4907" t="s">
        <v>281</v>
      </c>
      <c r="U4907" t="s">
        <v>2633</v>
      </c>
    </row>
    <row r="4908" spans="1:21" ht="15">
      <c r="A4908" s="28" t="s">
        <v>22</v>
      </c>
      <c r="B4908" s="61" t="s">
        <v>9</v>
      </c>
      <c r="E4908" s="9">
        <v>383.2</v>
      </c>
      <c r="F4908" s="9">
        <v>271.60000000000002</v>
      </c>
      <c r="G4908" s="188">
        <v>404.1</v>
      </c>
      <c r="H4908" s="9">
        <v>189.799999999992</v>
      </c>
      <c r="I4908" s="188">
        <v>515.20000000000073</v>
      </c>
      <c r="J4908" s="9">
        <v>149.49999999999272</v>
      </c>
      <c r="K4908" s="9">
        <v>0</v>
      </c>
      <c r="L4908" s="9">
        <v>262.299999999992</v>
      </c>
      <c r="M4908" s="65">
        <v>373.19999999999993</v>
      </c>
      <c r="P4908" s="65">
        <f t="shared" si="136"/>
        <v>2548.8999999999774</v>
      </c>
      <c r="R4908" t="s">
        <v>360</v>
      </c>
    </row>
    <row r="4909" spans="1:21" ht="15">
      <c r="A4909" s="28" t="s">
        <v>24</v>
      </c>
      <c r="B4909" s="61" t="s">
        <v>1</v>
      </c>
      <c r="E4909" s="9">
        <v>197.6</v>
      </c>
      <c r="F4909" s="188">
        <v>548.70000000000005</v>
      </c>
      <c r="G4909" s="9">
        <v>261.7</v>
      </c>
      <c r="H4909" s="9">
        <v>390.49999999999454</v>
      </c>
      <c r="I4909" s="9">
        <v>274.20000000000073</v>
      </c>
      <c r="J4909" s="9">
        <v>233.20000000000073</v>
      </c>
      <c r="K4909" s="9">
        <v>0</v>
      </c>
      <c r="L4909" s="9">
        <v>118</v>
      </c>
      <c r="M4909" s="65">
        <v>460.09999999999997</v>
      </c>
      <c r="P4909" s="65">
        <f t="shared" si="136"/>
        <v>2483.9999999999959</v>
      </c>
      <c r="R4909" t="s">
        <v>293</v>
      </c>
    </row>
    <row r="4910" spans="1:21" ht="15">
      <c r="A4910" s="28" t="s">
        <v>26</v>
      </c>
      <c r="B4910" s="61" t="s">
        <v>162</v>
      </c>
      <c r="E4910" s="9" t="s">
        <v>278</v>
      </c>
      <c r="F4910" s="9" t="s">
        <v>278</v>
      </c>
      <c r="G4910" s="9">
        <v>317.8</v>
      </c>
      <c r="H4910" s="184">
        <v>612.60000000000218</v>
      </c>
      <c r="I4910" s="9">
        <v>395.40000000000146</v>
      </c>
      <c r="J4910" s="9">
        <v>162.39999999999964</v>
      </c>
      <c r="K4910" s="9">
        <v>0</v>
      </c>
      <c r="L4910" s="188">
        <v>591.29999999999927</v>
      </c>
      <c r="M4910" s="65">
        <v>403.3</v>
      </c>
      <c r="P4910" s="65">
        <f t="shared" si="136"/>
        <v>2482.8000000000029</v>
      </c>
      <c r="R4910" t="s">
        <v>332</v>
      </c>
    </row>
    <row r="4911" spans="1:21" ht="15">
      <c r="A4911" s="28" t="s">
        <v>28</v>
      </c>
      <c r="B4911" s="61" t="s">
        <v>154</v>
      </c>
      <c r="E4911" s="9" t="s">
        <v>278</v>
      </c>
      <c r="F4911" s="9" t="s">
        <v>278</v>
      </c>
      <c r="G4911" s="9">
        <v>313.7</v>
      </c>
      <c r="H4911" s="188">
        <v>586.39999999999054</v>
      </c>
      <c r="I4911" s="9">
        <v>411.00000000000546</v>
      </c>
      <c r="J4911" s="9">
        <v>244.50000000000364</v>
      </c>
      <c r="K4911" s="9">
        <v>0</v>
      </c>
      <c r="L4911" s="9">
        <v>302.40000000000146</v>
      </c>
      <c r="M4911" s="65">
        <v>590.79999999999995</v>
      </c>
      <c r="P4911" s="65">
        <f t="shared" si="136"/>
        <v>2448.8000000000011</v>
      </c>
      <c r="R4911" t="s">
        <v>283</v>
      </c>
    </row>
    <row r="4912" spans="1:21" ht="15">
      <c r="A4912" s="28" t="s">
        <v>30</v>
      </c>
      <c r="B4912" s="61" t="s">
        <v>6</v>
      </c>
      <c r="E4912" s="188">
        <v>564.6</v>
      </c>
      <c r="F4912" s="188">
        <v>617.35</v>
      </c>
      <c r="G4912" s="9">
        <v>298.10000000000002</v>
      </c>
      <c r="H4912" s="9">
        <v>293.10000000000946</v>
      </c>
      <c r="I4912" s="9">
        <v>400.50000000000182</v>
      </c>
      <c r="J4912" s="9">
        <v>270.19999999999709</v>
      </c>
      <c r="K4912" s="9">
        <v>0</v>
      </c>
      <c r="L4912" s="9" t="s">
        <v>278</v>
      </c>
      <c r="M4912" s="9" t="s">
        <v>278</v>
      </c>
      <c r="P4912" s="65">
        <f t="shared" si="136"/>
        <v>2443.8500000000085</v>
      </c>
      <c r="R4912" t="s">
        <v>305</v>
      </c>
    </row>
    <row r="4913" spans="1:21" ht="15">
      <c r="A4913" s="28" t="s">
        <v>32</v>
      </c>
      <c r="B4913" s="61" t="s">
        <v>27</v>
      </c>
      <c r="E4913" s="188">
        <v>532.20000000000005</v>
      </c>
      <c r="F4913" s="9">
        <v>414.4</v>
      </c>
      <c r="G4913" s="9">
        <v>223.9</v>
      </c>
      <c r="H4913" s="9">
        <v>215.19999999999345</v>
      </c>
      <c r="I4913" s="9">
        <v>495</v>
      </c>
      <c r="J4913" s="9">
        <v>380.19999999999345</v>
      </c>
      <c r="K4913" s="9">
        <v>0</v>
      </c>
      <c r="L4913" s="9">
        <v>158.80000000000655</v>
      </c>
      <c r="M4913" s="9" t="s">
        <v>278</v>
      </c>
      <c r="P4913" s="65">
        <f t="shared" si="136"/>
        <v>2419.6999999999935</v>
      </c>
      <c r="R4913" t="s">
        <v>293</v>
      </c>
    </row>
    <row r="4914" spans="1:21" ht="15">
      <c r="A4914" s="28" t="s">
        <v>34</v>
      </c>
      <c r="B4914" s="61" t="s">
        <v>23</v>
      </c>
      <c r="E4914" s="9">
        <v>446.3</v>
      </c>
      <c r="F4914" s="9">
        <v>519</v>
      </c>
      <c r="G4914" s="9">
        <v>299.60000000000002</v>
      </c>
      <c r="H4914" s="9">
        <v>139.90000000000146</v>
      </c>
      <c r="I4914" s="9">
        <v>229.40000000000327</v>
      </c>
      <c r="J4914" s="9">
        <v>264.19999999999345</v>
      </c>
      <c r="K4914" s="9">
        <v>0</v>
      </c>
      <c r="L4914" s="9">
        <v>264.79999999999927</v>
      </c>
      <c r="M4914" s="65">
        <v>166</v>
      </c>
      <c r="P4914" s="65">
        <f t="shared" si="136"/>
        <v>2329.1999999999975</v>
      </c>
    </row>
    <row r="4915" spans="1:21" ht="15">
      <c r="A4915" s="28" t="s">
        <v>36</v>
      </c>
      <c r="B4915" s="61" t="s">
        <v>153</v>
      </c>
      <c r="E4915" s="9" t="s">
        <v>278</v>
      </c>
      <c r="F4915" s="9" t="s">
        <v>278</v>
      </c>
      <c r="G4915" s="183">
        <v>552.6</v>
      </c>
      <c r="H4915" s="188">
        <v>403.90000000000146</v>
      </c>
      <c r="I4915" s="9">
        <v>234.59999999999673</v>
      </c>
      <c r="J4915" s="9">
        <v>298.90000000000509</v>
      </c>
      <c r="K4915" s="9">
        <v>0</v>
      </c>
      <c r="L4915" s="9">
        <v>438.299999999992</v>
      </c>
      <c r="M4915" s="65">
        <v>390.59999999999997</v>
      </c>
      <c r="P4915" s="65">
        <f t="shared" si="136"/>
        <v>2318.8999999999951</v>
      </c>
      <c r="R4915" t="s">
        <v>306</v>
      </c>
    </row>
    <row r="4916" spans="1:21" ht="15">
      <c r="A4916" s="28" t="s">
        <v>38</v>
      </c>
      <c r="B4916" s="61" t="s">
        <v>700</v>
      </c>
      <c r="E4916" s="9" t="s">
        <v>278</v>
      </c>
      <c r="F4916" s="9" t="s">
        <v>278</v>
      </c>
      <c r="G4916" s="9" t="s">
        <v>278</v>
      </c>
      <c r="H4916" s="9">
        <v>317.99999999999636</v>
      </c>
      <c r="I4916" s="183">
        <v>630</v>
      </c>
      <c r="J4916" s="184">
        <v>539.59999999999854</v>
      </c>
      <c r="K4916" s="9">
        <v>0</v>
      </c>
      <c r="L4916" s="188">
        <v>621.60000000000946</v>
      </c>
      <c r="M4916" s="65">
        <v>204.5</v>
      </c>
      <c r="P4916" s="65">
        <f t="shared" si="136"/>
        <v>2313.7000000000044</v>
      </c>
      <c r="R4916" t="s">
        <v>742</v>
      </c>
    </row>
    <row r="4917" spans="1:21" ht="15">
      <c r="A4917" s="28" t="s">
        <v>145</v>
      </c>
      <c r="B4917" s="61" t="s">
        <v>675</v>
      </c>
      <c r="E4917" s="9" t="s">
        <v>278</v>
      </c>
      <c r="F4917" s="9" t="s">
        <v>278</v>
      </c>
      <c r="G4917" s="9" t="s">
        <v>278</v>
      </c>
      <c r="H4917" s="9">
        <v>311.39999999999782</v>
      </c>
      <c r="I4917" s="9">
        <v>353.60000000000218</v>
      </c>
      <c r="J4917" s="9">
        <v>177.29999999999927</v>
      </c>
      <c r="K4917" s="9">
        <v>0</v>
      </c>
      <c r="L4917" s="188">
        <v>703.70000000000073</v>
      </c>
      <c r="M4917" s="65">
        <v>608.5</v>
      </c>
      <c r="P4917" s="65">
        <f t="shared" si="136"/>
        <v>2154.5</v>
      </c>
      <c r="R4917" t="s">
        <v>292</v>
      </c>
    </row>
    <row r="4918" spans="1:21" ht="15">
      <c r="A4918" s="28" t="s">
        <v>146</v>
      </c>
      <c r="B4918" s="61" t="s">
        <v>667</v>
      </c>
      <c r="E4918" s="9" t="s">
        <v>278</v>
      </c>
      <c r="F4918" s="9" t="s">
        <v>278</v>
      </c>
      <c r="G4918" s="9" t="s">
        <v>278</v>
      </c>
      <c r="H4918" s="9">
        <v>277.10000000000946</v>
      </c>
      <c r="I4918" s="9">
        <v>392.70000000000073</v>
      </c>
      <c r="J4918" s="183">
        <v>549.79999999999563</v>
      </c>
      <c r="K4918" s="9">
        <v>0</v>
      </c>
      <c r="L4918" s="9">
        <v>556.19999999999345</v>
      </c>
      <c r="M4918" s="65">
        <v>341.09999999999997</v>
      </c>
      <c r="P4918" s="65">
        <f t="shared" si="136"/>
        <v>2116.8999999999992</v>
      </c>
      <c r="R4918" t="s">
        <v>300</v>
      </c>
    </row>
    <row r="4919" spans="1:21" ht="15">
      <c r="A4919" s="28" t="s">
        <v>147</v>
      </c>
      <c r="B4919" s="61" t="s">
        <v>155</v>
      </c>
      <c r="E4919" s="9" t="s">
        <v>278</v>
      </c>
      <c r="F4919" s="9" t="s">
        <v>278</v>
      </c>
      <c r="G4919" s="184">
        <v>550.4</v>
      </c>
      <c r="H4919" s="9">
        <v>312.19999999999709</v>
      </c>
      <c r="I4919" s="9">
        <v>485.10000000000218</v>
      </c>
      <c r="J4919" s="9">
        <v>98.799999999991996</v>
      </c>
      <c r="K4919" s="9">
        <v>0</v>
      </c>
      <c r="L4919" s="9">
        <v>379.49999999999636</v>
      </c>
      <c r="M4919" s="65">
        <v>253.7</v>
      </c>
      <c r="P4919" s="65">
        <f t="shared" si="136"/>
        <v>2079.6999999999875</v>
      </c>
      <c r="R4919" t="s">
        <v>282</v>
      </c>
    </row>
    <row r="4920" spans="1:21" ht="15">
      <c r="A4920" s="28" t="s">
        <v>151</v>
      </c>
      <c r="B4920" s="61" t="s">
        <v>704</v>
      </c>
      <c r="E4920" s="9" t="s">
        <v>278</v>
      </c>
      <c r="F4920" s="9" t="s">
        <v>278</v>
      </c>
      <c r="G4920" s="9" t="s">
        <v>278</v>
      </c>
      <c r="H4920" s="9">
        <v>268.89999999999782</v>
      </c>
      <c r="I4920" s="9">
        <v>482.50000000000182</v>
      </c>
      <c r="J4920" s="9">
        <v>143.70000000000437</v>
      </c>
      <c r="K4920" s="9">
        <v>0</v>
      </c>
      <c r="L4920" s="9">
        <v>547.30000000000291</v>
      </c>
      <c r="M4920" s="65">
        <v>606.40000000000009</v>
      </c>
      <c r="P4920" s="65">
        <f t="shared" si="136"/>
        <v>2048.800000000007</v>
      </c>
    </row>
    <row r="4921" spans="1:21" ht="15">
      <c r="A4921" s="28" t="s">
        <v>157</v>
      </c>
      <c r="B4921" s="61" t="s">
        <v>687</v>
      </c>
      <c r="E4921" s="9" t="s">
        <v>278</v>
      </c>
      <c r="F4921" s="9" t="s">
        <v>278</v>
      </c>
      <c r="G4921" s="9" t="s">
        <v>278</v>
      </c>
      <c r="H4921" s="9">
        <v>375.19999999999709</v>
      </c>
      <c r="I4921" s="9">
        <v>430.29999999999563</v>
      </c>
      <c r="J4921" s="9">
        <v>268.19999999999345</v>
      </c>
      <c r="K4921" s="9">
        <v>0</v>
      </c>
      <c r="L4921" s="9">
        <v>492.19999999998981</v>
      </c>
      <c r="M4921" s="65">
        <v>462.70000000000005</v>
      </c>
      <c r="P4921" s="65">
        <f t="shared" si="136"/>
        <v>2028.599999999976</v>
      </c>
    </row>
    <row r="4922" spans="1:21" ht="15">
      <c r="A4922" s="28" t="s">
        <v>159</v>
      </c>
      <c r="B4922" s="178" t="s">
        <v>1345</v>
      </c>
      <c r="C4922" s="3"/>
      <c r="D4922" s="3"/>
      <c r="E4922" s="9" t="s">
        <v>278</v>
      </c>
      <c r="F4922" s="9" t="s">
        <v>278</v>
      </c>
      <c r="G4922" s="9" t="s">
        <v>278</v>
      </c>
      <c r="H4922" s="9" t="s">
        <v>278</v>
      </c>
      <c r="I4922" s="185">
        <v>670.5</v>
      </c>
      <c r="J4922" s="188">
        <v>482.49999999999636</v>
      </c>
      <c r="K4922" s="9">
        <v>0</v>
      </c>
      <c r="L4922" s="9">
        <v>566.299999999992</v>
      </c>
      <c r="M4922" s="65">
        <v>284.7</v>
      </c>
      <c r="P4922" s="65">
        <f t="shared" si="136"/>
        <v>2003.9999999999884</v>
      </c>
      <c r="R4922" t="s">
        <v>321</v>
      </c>
      <c r="U4922" t="s">
        <v>2633</v>
      </c>
    </row>
    <row r="4923" spans="1:21" ht="15">
      <c r="A4923" s="28" t="s">
        <v>160</v>
      </c>
      <c r="B4923" s="178" t="s">
        <v>1348</v>
      </c>
      <c r="C4923" s="3"/>
      <c r="D4923" s="3"/>
      <c r="E4923" s="9" t="s">
        <v>278</v>
      </c>
      <c r="F4923" s="9" t="s">
        <v>278</v>
      </c>
      <c r="G4923" s="9" t="s">
        <v>278</v>
      </c>
      <c r="H4923" s="9" t="s">
        <v>278</v>
      </c>
      <c r="I4923" s="9">
        <v>156.19999999999891</v>
      </c>
      <c r="J4923" s="9">
        <v>338.40000000000509</v>
      </c>
      <c r="K4923" s="9">
        <v>0</v>
      </c>
      <c r="L4923" s="188">
        <v>713.70000000000437</v>
      </c>
      <c r="M4923" s="90">
        <v>773.19999999999993</v>
      </c>
      <c r="P4923" s="65">
        <f t="shared" si="136"/>
        <v>1981.5000000000082</v>
      </c>
      <c r="R4923" t="s">
        <v>311</v>
      </c>
    </row>
    <row r="4924" spans="1:21" ht="15">
      <c r="A4924" s="28" t="s">
        <v>161</v>
      </c>
      <c r="B4924" s="61" t="s">
        <v>19</v>
      </c>
      <c r="E4924" s="9">
        <v>509.8</v>
      </c>
      <c r="F4924" s="9">
        <v>388.5</v>
      </c>
      <c r="G4924" s="188">
        <v>519</v>
      </c>
      <c r="H4924" s="9">
        <v>256.50000000001091</v>
      </c>
      <c r="I4924" s="9">
        <v>209.90000000000146</v>
      </c>
      <c r="J4924" s="9">
        <v>69.500000000003638</v>
      </c>
      <c r="K4924" s="9">
        <v>0</v>
      </c>
      <c r="L4924" s="9" t="s">
        <v>278</v>
      </c>
      <c r="M4924" s="9" t="s">
        <v>278</v>
      </c>
      <c r="P4924" s="65">
        <f t="shared" si="136"/>
        <v>1953.200000000016</v>
      </c>
      <c r="R4924" t="s">
        <v>284</v>
      </c>
    </row>
    <row r="4925" spans="1:21" ht="15">
      <c r="A4925" s="28" t="s">
        <v>163</v>
      </c>
      <c r="B4925" s="61" t="s">
        <v>142</v>
      </c>
      <c r="E4925" s="9" t="s">
        <v>278</v>
      </c>
      <c r="F4925" s="9">
        <v>469.4</v>
      </c>
      <c r="G4925" s="9">
        <v>242</v>
      </c>
      <c r="H4925" s="9">
        <v>275</v>
      </c>
      <c r="I4925" s="9">
        <v>158.69999999999709</v>
      </c>
      <c r="J4925" s="9">
        <v>85.700000000000728</v>
      </c>
      <c r="K4925" s="9">
        <v>0</v>
      </c>
      <c r="L4925" s="188">
        <v>572.299999999992</v>
      </c>
      <c r="M4925" s="65">
        <v>143.9</v>
      </c>
      <c r="P4925" s="65">
        <f t="shared" si="136"/>
        <v>1946.99999999999</v>
      </c>
      <c r="R4925" t="s">
        <v>293</v>
      </c>
    </row>
    <row r="4926" spans="1:21" ht="15">
      <c r="A4926" s="28" t="s">
        <v>274</v>
      </c>
      <c r="B4926" s="61" t="s">
        <v>39</v>
      </c>
      <c r="E4926" s="188">
        <v>559.9</v>
      </c>
      <c r="F4926" s="9">
        <v>325.60000000000002</v>
      </c>
      <c r="G4926" s="9">
        <v>323</v>
      </c>
      <c r="H4926" s="9">
        <v>306.59999999999491</v>
      </c>
      <c r="I4926" s="9">
        <v>206.70000000000255</v>
      </c>
      <c r="J4926" s="9">
        <v>219.30000000000291</v>
      </c>
      <c r="K4926" s="9">
        <v>0</v>
      </c>
      <c r="L4926" s="9" t="s">
        <v>278</v>
      </c>
      <c r="M4926" s="9" t="s">
        <v>278</v>
      </c>
      <c r="P4926" s="65">
        <f t="shared" si="136"/>
        <v>1941.1000000000004</v>
      </c>
      <c r="R4926" t="s">
        <v>288</v>
      </c>
    </row>
    <row r="4927" spans="1:21" ht="15">
      <c r="A4927" s="28" t="s">
        <v>275</v>
      </c>
      <c r="B4927" s="61" t="s">
        <v>682</v>
      </c>
      <c r="E4927" s="9" t="s">
        <v>278</v>
      </c>
      <c r="F4927" s="9" t="s">
        <v>278</v>
      </c>
      <c r="G4927" s="9" t="s">
        <v>278</v>
      </c>
      <c r="H4927" s="188">
        <v>553.80000000000291</v>
      </c>
      <c r="I4927" s="188">
        <v>533.99999999999818</v>
      </c>
      <c r="J4927" s="9">
        <v>218.79999999999927</v>
      </c>
      <c r="K4927" s="9">
        <v>0</v>
      </c>
      <c r="L4927" s="9">
        <v>239.29999999999927</v>
      </c>
      <c r="M4927" s="65">
        <v>353.4</v>
      </c>
      <c r="P4927" s="65">
        <f t="shared" si="136"/>
        <v>1899.2999999999997</v>
      </c>
      <c r="R4927" t="s">
        <v>320</v>
      </c>
    </row>
    <row r="4928" spans="1:21" ht="15">
      <c r="A4928" s="28" t="s">
        <v>276</v>
      </c>
      <c r="B4928" s="61" t="s">
        <v>686</v>
      </c>
      <c r="E4928" s="9" t="s">
        <v>278</v>
      </c>
      <c r="F4928" s="9" t="s">
        <v>278</v>
      </c>
      <c r="G4928" s="9" t="s">
        <v>278</v>
      </c>
      <c r="H4928" s="188">
        <v>499.29999999999745</v>
      </c>
      <c r="I4928" s="188">
        <v>575.40000000000146</v>
      </c>
      <c r="J4928" s="9">
        <v>175.49999999998909</v>
      </c>
      <c r="K4928" s="9">
        <v>0</v>
      </c>
      <c r="L4928" s="9">
        <v>235</v>
      </c>
      <c r="M4928" s="65">
        <v>347.00000000000006</v>
      </c>
      <c r="P4928" s="65">
        <f t="shared" ref="P4928:P4959" si="137">SUM(E4928:M4928)</f>
        <v>1832.199999999988</v>
      </c>
      <c r="R4928" t="s">
        <v>286</v>
      </c>
    </row>
    <row r="4929" spans="1:22" ht="15">
      <c r="A4929" s="28" t="s">
        <v>277</v>
      </c>
      <c r="B4929" s="190" t="s">
        <v>1351</v>
      </c>
      <c r="C4929" s="3"/>
      <c r="D4929" s="3"/>
      <c r="E4929" s="9" t="s">
        <v>278</v>
      </c>
      <c r="F4929" s="9" t="s">
        <v>278</v>
      </c>
      <c r="G4929" s="9" t="s">
        <v>278</v>
      </c>
      <c r="H4929" s="9" t="s">
        <v>278</v>
      </c>
      <c r="I4929" s="188">
        <v>507.899999999996</v>
      </c>
      <c r="J4929" s="9">
        <v>359.50000000000728</v>
      </c>
      <c r="K4929" s="9">
        <v>0</v>
      </c>
      <c r="L4929" s="9">
        <v>484.79999999999927</v>
      </c>
      <c r="M4929" s="65">
        <v>464.7</v>
      </c>
      <c r="P4929" s="65">
        <f t="shared" si="137"/>
        <v>1816.9000000000026</v>
      </c>
      <c r="R4929" t="s">
        <v>293</v>
      </c>
      <c r="V4929" s="61" t="s">
        <v>2452</v>
      </c>
    </row>
    <row r="4930" spans="1:22" ht="15">
      <c r="A4930" s="28" t="s">
        <v>640</v>
      </c>
      <c r="B4930" s="61" t="s">
        <v>654</v>
      </c>
      <c r="E4930" s="9" t="s">
        <v>278</v>
      </c>
      <c r="F4930" s="9" t="s">
        <v>278</v>
      </c>
      <c r="G4930" s="9" t="s">
        <v>278</v>
      </c>
      <c r="H4930" s="9">
        <v>300.3999999999869</v>
      </c>
      <c r="I4930" s="9">
        <v>441.30000000000291</v>
      </c>
      <c r="J4930" s="9">
        <v>145.90000000000873</v>
      </c>
      <c r="K4930" s="9">
        <v>0</v>
      </c>
      <c r="L4930" s="9">
        <v>254.29999999999927</v>
      </c>
      <c r="M4930" s="90">
        <v>669.8</v>
      </c>
      <c r="P4930" s="65">
        <f t="shared" si="137"/>
        <v>1811.6999999999978</v>
      </c>
      <c r="R4930" t="s">
        <v>287</v>
      </c>
      <c r="V4930" s="61"/>
    </row>
    <row r="4931" spans="1:22" ht="15">
      <c r="A4931" s="28" t="s">
        <v>641</v>
      </c>
      <c r="B4931" s="61" t="s">
        <v>643</v>
      </c>
      <c r="E4931" s="9" t="s">
        <v>278</v>
      </c>
      <c r="F4931" s="9" t="s">
        <v>278</v>
      </c>
      <c r="G4931" s="9" t="s">
        <v>278</v>
      </c>
      <c r="H4931" s="183">
        <v>651.59999999999491</v>
      </c>
      <c r="I4931" s="9">
        <v>226.50000000000182</v>
      </c>
      <c r="J4931" s="9">
        <v>352.29999999998472</v>
      </c>
      <c r="K4931" s="9">
        <v>0</v>
      </c>
      <c r="L4931" s="9">
        <v>184.19999999999345</v>
      </c>
      <c r="M4931" s="65">
        <v>385.40000000000003</v>
      </c>
      <c r="P4931" s="65">
        <f t="shared" si="137"/>
        <v>1799.999999999975</v>
      </c>
      <c r="R4931" t="s">
        <v>300</v>
      </c>
      <c r="V4931" s="61"/>
    </row>
    <row r="4932" spans="1:22" ht="15">
      <c r="A4932" s="28" t="s">
        <v>642</v>
      </c>
      <c r="B4932" s="61" t="s">
        <v>141</v>
      </c>
      <c r="E4932" s="9" t="s">
        <v>278</v>
      </c>
      <c r="F4932" s="9">
        <v>539.65</v>
      </c>
      <c r="G4932" s="9">
        <v>148</v>
      </c>
      <c r="H4932" s="9">
        <v>117.10000000000582</v>
      </c>
      <c r="I4932" s="9">
        <v>341.29999999999563</v>
      </c>
      <c r="J4932" s="9">
        <v>231.799999999992</v>
      </c>
      <c r="K4932" s="9">
        <v>0</v>
      </c>
      <c r="L4932" s="9">
        <v>141.79999999999927</v>
      </c>
      <c r="M4932" s="65">
        <v>256.60000000000002</v>
      </c>
      <c r="P4932" s="65">
        <f t="shared" si="137"/>
        <v>1776.2499999999927</v>
      </c>
      <c r="V4932" s="239"/>
    </row>
    <row r="4933" spans="1:22" ht="15">
      <c r="A4933" s="28" t="s">
        <v>644</v>
      </c>
      <c r="B4933" s="61" t="s">
        <v>144</v>
      </c>
      <c r="E4933" s="9" t="s">
        <v>278</v>
      </c>
      <c r="F4933" s="185">
        <v>782.55</v>
      </c>
      <c r="G4933" s="9">
        <v>286.7</v>
      </c>
      <c r="H4933" s="9">
        <v>27.500000000010914</v>
      </c>
      <c r="I4933" s="9">
        <v>156.600000000004</v>
      </c>
      <c r="J4933" s="188">
        <v>517.19999999999709</v>
      </c>
      <c r="K4933" s="9">
        <v>0</v>
      </c>
      <c r="L4933" s="9" t="s">
        <v>278</v>
      </c>
      <c r="M4933" s="9" t="s">
        <v>278</v>
      </c>
      <c r="P4933" s="65">
        <f t="shared" si="137"/>
        <v>1770.550000000012</v>
      </c>
      <c r="R4933" t="s">
        <v>324</v>
      </c>
      <c r="U4933" t="s">
        <v>2633</v>
      </c>
      <c r="V4933" s="61"/>
    </row>
    <row r="4934" spans="1:22" ht="15">
      <c r="A4934" s="28" t="s">
        <v>650</v>
      </c>
      <c r="B4934" s="178" t="s">
        <v>1342</v>
      </c>
      <c r="C4934" s="3"/>
      <c r="D4934" s="3"/>
      <c r="E4934" s="9" t="s">
        <v>278</v>
      </c>
      <c r="F4934" s="9" t="s">
        <v>278</v>
      </c>
      <c r="G4934" s="9" t="s">
        <v>278</v>
      </c>
      <c r="H4934" s="9" t="s">
        <v>278</v>
      </c>
      <c r="I4934" s="9">
        <v>298.09999999999854</v>
      </c>
      <c r="J4934" s="9">
        <v>251.90000000000509</v>
      </c>
      <c r="K4934" s="9">
        <v>0</v>
      </c>
      <c r="L4934" s="9">
        <v>404.90000000001237</v>
      </c>
      <c r="M4934" s="115">
        <v>812.90000000000009</v>
      </c>
      <c r="P4934" s="65">
        <f t="shared" si="137"/>
        <v>1767.8000000000161</v>
      </c>
      <c r="R4934" t="s">
        <v>282</v>
      </c>
      <c r="V4934" s="61"/>
    </row>
    <row r="4935" spans="1:22" ht="15">
      <c r="A4935" s="28" t="s">
        <v>652</v>
      </c>
      <c r="B4935" s="61" t="s">
        <v>35</v>
      </c>
      <c r="E4935" s="9">
        <v>184.1</v>
      </c>
      <c r="F4935" s="9">
        <v>540.45000000000005</v>
      </c>
      <c r="G4935" s="188">
        <v>437</v>
      </c>
      <c r="H4935" s="9">
        <v>83.200000000002547</v>
      </c>
      <c r="I4935" s="9">
        <v>490.10000000000036</v>
      </c>
      <c r="J4935" s="9" t="s">
        <v>278</v>
      </c>
      <c r="K4935" s="9">
        <v>0</v>
      </c>
      <c r="L4935" s="9" t="s">
        <v>278</v>
      </c>
      <c r="M4935" s="9" t="s">
        <v>278</v>
      </c>
      <c r="P4935" s="65">
        <f t="shared" si="137"/>
        <v>1734.8500000000031</v>
      </c>
      <c r="R4935" t="s">
        <v>287</v>
      </c>
      <c r="V4935" s="239"/>
    </row>
    <row r="4936" spans="1:22" ht="15">
      <c r="A4936" s="28" t="s">
        <v>655</v>
      </c>
      <c r="B4936" s="61" t="s">
        <v>651</v>
      </c>
      <c r="E4936" s="9" t="s">
        <v>278</v>
      </c>
      <c r="F4936" s="9" t="s">
        <v>278</v>
      </c>
      <c r="G4936" s="9" t="s">
        <v>278</v>
      </c>
      <c r="H4936" s="9">
        <v>231.799999999992</v>
      </c>
      <c r="I4936" s="188">
        <v>555.40000000000146</v>
      </c>
      <c r="J4936" s="9">
        <v>361.90000000001237</v>
      </c>
      <c r="K4936" s="9">
        <v>0</v>
      </c>
      <c r="L4936" s="9">
        <v>274.69999999999709</v>
      </c>
      <c r="M4936" s="65">
        <v>261.90000000000003</v>
      </c>
      <c r="P4936" s="65">
        <f t="shared" si="137"/>
        <v>1685.700000000003</v>
      </c>
      <c r="R4936" t="s">
        <v>292</v>
      </c>
      <c r="V4936" s="239"/>
    </row>
    <row r="4937" spans="1:22" ht="15">
      <c r="A4937" s="28" t="s">
        <v>656</v>
      </c>
      <c r="B4937" s="28" t="s">
        <v>638</v>
      </c>
      <c r="E4937" s="9" t="s">
        <v>278</v>
      </c>
      <c r="F4937" s="9" t="s">
        <v>278</v>
      </c>
      <c r="G4937" s="9" t="s">
        <v>278</v>
      </c>
      <c r="H4937" s="9">
        <v>335.79999999999563</v>
      </c>
      <c r="I4937" s="9">
        <v>417.19999999999891</v>
      </c>
      <c r="J4937" s="9">
        <v>220.70000000000073</v>
      </c>
      <c r="K4937" s="9">
        <v>0</v>
      </c>
      <c r="L4937" s="9">
        <v>405.60000000000946</v>
      </c>
      <c r="M4937" s="65">
        <v>284.59999999999997</v>
      </c>
      <c r="P4937" s="65">
        <f t="shared" si="137"/>
        <v>1663.9000000000046</v>
      </c>
      <c r="V4937" s="61"/>
    </row>
    <row r="4938" spans="1:22" ht="15">
      <c r="A4938" s="28" t="s">
        <v>659</v>
      </c>
      <c r="B4938" s="61" t="s">
        <v>668</v>
      </c>
      <c r="E4938" s="9" t="s">
        <v>278</v>
      </c>
      <c r="F4938" s="9" t="s">
        <v>278</v>
      </c>
      <c r="G4938" s="9" t="s">
        <v>278</v>
      </c>
      <c r="H4938" s="9">
        <v>182.89999999999782</v>
      </c>
      <c r="I4938" s="9">
        <v>236.80000000000291</v>
      </c>
      <c r="J4938" s="188">
        <v>481.60000000000582</v>
      </c>
      <c r="K4938" s="9">
        <v>0</v>
      </c>
      <c r="L4938" s="9">
        <v>235.99999999999636</v>
      </c>
      <c r="M4938" s="65">
        <v>329.79999999999995</v>
      </c>
      <c r="P4938" s="65">
        <f t="shared" si="137"/>
        <v>1467.1000000000029</v>
      </c>
      <c r="R4938" t="s">
        <v>288</v>
      </c>
      <c r="V4938" s="61"/>
    </row>
    <row r="4939" spans="1:22" ht="15">
      <c r="A4939" s="28" t="s">
        <v>661</v>
      </c>
      <c r="B4939" s="178" t="s">
        <v>1349</v>
      </c>
      <c r="C4939" s="3"/>
      <c r="D4939" s="3"/>
      <c r="E4939" s="9" t="s">
        <v>278</v>
      </c>
      <c r="F4939" s="9" t="s">
        <v>278</v>
      </c>
      <c r="G4939" s="9" t="s">
        <v>278</v>
      </c>
      <c r="H4939" s="9" t="s">
        <v>278</v>
      </c>
      <c r="I4939" s="9">
        <v>151.19999999999709</v>
      </c>
      <c r="J4939" s="9">
        <v>340.79999999999927</v>
      </c>
      <c r="K4939" s="9">
        <v>0</v>
      </c>
      <c r="L4939" s="9">
        <v>473.80000000000655</v>
      </c>
      <c r="M4939" s="65">
        <v>486.5</v>
      </c>
      <c r="P4939" s="65">
        <f t="shared" si="137"/>
        <v>1452.3000000000029</v>
      </c>
      <c r="V4939" s="61"/>
    </row>
    <row r="4940" spans="1:22" ht="15">
      <c r="A4940" s="28" t="s">
        <v>666</v>
      </c>
      <c r="B4940" s="61" t="s">
        <v>29</v>
      </c>
      <c r="E4940" s="9">
        <v>450.4</v>
      </c>
      <c r="F4940" s="9">
        <v>412.9</v>
      </c>
      <c r="G4940" s="9">
        <v>234.8</v>
      </c>
      <c r="H4940" s="9" t="s">
        <v>278</v>
      </c>
      <c r="I4940" s="9" t="s">
        <v>278</v>
      </c>
      <c r="J4940" s="9">
        <v>317.29999999999927</v>
      </c>
      <c r="K4940" s="9">
        <v>0</v>
      </c>
      <c r="L4940" s="9" t="s">
        <v>278</v>
      </c>
      <c r="M4940" s="9" t="s">
        <v>278</v>
      </c>
      <c r="P4940" s="65">
        <f t="shared" si="137"/>
        <v>1415.3999999999992</v>
      </c>
      <c r="V4940" s="61"/>
    </row>
    <row r="4941" spans="1:22" ht="15">
      <c r="A4941" s="28" t="s">
        <v>670</v>
      </c>
      <c r="B4941" s="61" t="s">
        <v>683</v>
      </c>
      <c r="E4941" s="9" t="s">
        <v>278</v>
      </c>
      <c r="F4941" s="9" t="s">
        <v>278</v>
      </c>
      <c r="G4941" s="9" t="s">
        <v>278</v>
      </c>
      <c r="H4941" s="9">
        <v>279.90000000000509</v>
      </c>
      <c r="I4941" s="9">
        <v>408.00000000000364</v>
      </c>
      <c r="J4941" s="9">
        <v>189.99999999999636</v>
      </c>
      <c r="K4941" s="9">
        <v>0</v>
      </c>
      <c r="L4941" s="9">
        <v>325.19999999999709</v>
      </c>
      <c r="M4941" s="65">
        <v>212.20000000000002</v>
      </c>
      <c r="P4941" s="65">
        <f t="shared" si="137"/>
        <v>1415.3000000000022</v>
      </c>
      <c r="V4941" s="239"/>
    </row>
    <row r="4942" spans="1:22" ht="15">
      <c r="A4942" s="28" t="s">
        <v>671</v>
      </c>
      <c r="B4942" s="178" t="s">
        <v>1343</v>
      </c>
      <c r="C4942" s="3"/>
      <c r="D4942" s="3"/>
      <c r="E4942" s="9" t="s">
        <v>278</v>
      </c>
      <c r="F4942" s="9" t="s">
        <v>278</v>
      </c>
      <c r="G4942" s="9" t="s">
        <v>278</v>
      </c>
      <c r="H4942" s="9" t="s">
        <v>278</v>
      </c>
      <c r="I4942" s="9">
        <v>411.59999999999673</v>
      </c>
      <c r="J4942" s="9">
        <v>302.39999999999782</v>
      </c>
      <c r="K4942" s="9">
        <v>0</v>
      </c>
      <c r="L4942" s="9">
        <v>396.20000000000437</v>
      </c>
      <c r="M4942" s="65">
        <v>277.5</v>
      </c>
      <c r="P4942" s="65">
        <f t="shared" si="137"/>
        <v>1387.6999999999989</v>
      </c>
      <c r="V4942" s="61"/>
    </row>
    <row r="4943" spans="1:22" ht="15">
      <c r="A4943" s="28" t="s">
        <v>672</v>
      </c>
      <c r="B4943" s="178" t="s">
        <v>1337</v>
      </c>
      <c r="C4943" s="3"/>
      <c r="D4943" s="3"/>
      <c r="E4943" s="9" t="s">
        <v>278</v>
      </c>
      <c r="F4943" s="9" t="s">
        <v>278</v>
      </c>
      <c r="G4943" s="9" t="s">
        <v>278</v>
      </c>
      <c r="H4943" s="9" t="s">
        <v>278</v>
      </c>
      <c r="I4943" s="9">
        <v>318.20000000000255</v>
      </c>
      <c r="J4943" s="9">
        <v>383.89999999999054</v>
      </c>
      <c r="K4943" s="9">
        <v>0</v>
      </c>
      <c r="L4943" s="9">
        <v>324.80000000000291</v>
      </c>
      <c r="M4943" s="65">
        <v>352.59999999999997</v>
      </c>
      <c r="P4943" s="65">
        <f t="shared" si="137"/>
        <v>1379.4999999999959</v>
      </c>
      <c r="V4943" s="239"/>
    </row>
    <row r="4944" spans="1:22" ht="15">
      <c r="A4944" s="28" t="s">
        <v>677</v>
      </c>
      <c r="B4944" s="61" t="s">
        <v>653</v>
      </c>
      <c r="E4944" s="9" t="s">
        <v>278</v>
      </c>
      <c r="F4944" s="9" t="s">
        <v>278</v>
      </c>
      <c r="G4944" s="9" t="s">
        <v>278</v>
      </c>
      <c r="H4944" s="9">
        <v>146.89999999999418</v>
      </c>
      <c r="I4944" s="9">
        <v>135.19999999999891</v>
      </c>
      <c r="J4944" s="188">
        <v>504.90000000000873</v>
      </c>
      <c r="K4944" s="9">
        <v>0</v>
      </c>
      <c r="L4944" s="9">
        <v>278.40000000000146</v>
      </c>
      <c r="M4944" s="65">
        <v>313.29999999999995</v>
      </c>
      <c r="P4944" s="65">
        <f t="shared" si="137"/>
        <v>1378.7000000000032</v>
      </c>
      <c r="R4944" t="s">
        <v>297</v>
      </c>
      <c r="V4944" s="239"/>
    </row>
    <row r="4945" spans="1:18" ht="15">
      <c r="A4945" s="28" t="s">
        <v>685</v>
      </c>
      <c r="B4945" s="239" t="s">
        <v>2318</v>
      </c>
      <c r="C4945" s="3"/>
      <c r="D4945" s="3"/>
      <c r="E4945" s="9" t="s">
        <v>278</v>
      </c>
      <c r="F4945" s="9" t="s">
        <v>278</v>
      </c>
      <c r="G4945" s="9" t="s">
        <v>278</v>
      </c>
      <c r="H4945" s="9" t="s">
        <v>278</v>
      </c>
      <c r="I4945" s="9" t="s">
        <v>278</v>
      </c>
      <c r="J4945" s="9" t="s">
        <v>278</v>
      </c>
      <c r="K4945" s="9">
        <v>0</v>
      </c>
      <c r="L4945" s="9">
        <v>477.10000000000582</v>
      </c>
      <c r="M4945" s="114">
        <v>888.5</v>
      </c>
      <c r="P4945" s="65">
        <f t="shared" si="137"/>
        <v>1365.6000000000058</v>
      </c>
      <c r="R4945" t="s">
        <v>300</v>
      </c>
    </row>
    <row r="4946" spans="1:18" ht="15">
      <c r="A4946" s="28" t="s">
        <v>689</v>
      </c>
      <c r="B4946" s="61" t="s">
        <v>178</v>
      </c>
      <c r="E4946" s="188">
        <v>628.5</v>
      </c>
      <c r="F4946" s="188">
        <v>693.85</v>
      </c>
      <c r="G4946" s="9" t="s">
        <v>278</v>
      </c>
      <c r="H4946" s="9" t="s">
        <v>278</v>
      </c>
      <c r="I4946" s="9" t="s">
        <v>278</v>
      </c>
      <c r="J4946" s="9" t="s">
        <v>278</v>
      </c>
      <c r="K4946" s="9">
        <v>0</v>
      </c>
      <c r="L4946" s="9" t="s">
        <v>278</v>
      </c>
      <c r="M4946" s="9" t="s">
        <v>278</v>
      </c>
      <c r="P4946" s="65">
        <f t="shared" si="137"/>
        <v>1322.35</v>
      </c>
      <c r="R4946" t="s">
        <v>303</v>
      </c>
    </row>
    <row r="4947" spans="1:18" ht="15">
      <c r="A4947" s="28" t="s">
        <v>690</v>
      </c>
      <c r="B4947" s="178" t="s">
        <v>1333</v>
      </c>
      <c r="C4947" s="3"/>
      <c r="D4947" s="3"/>
      <c r="E4947" s="9" t="s">
        <v>278</v>
      </c>
      <c r="F4947" s="9" t="s">
        <v>278</v>
      </c>
      <c r="G4947" s="9" t="s">
        <v>278</v>
      </c>
      <c r="H4947" s="9" t="s">
        <v>278</v>
      </c>
      <c r="I4947" s="9">
        <v>307.70000000000255</v>
      </c>
      <c r="J4947" s="188">
        <v>446.20000000000073</v>
      </c>
      <c r="K4947" s="9">
        <v>0</v>
      </c>
      <c r="L4947" s="9">
        <v>297.99999999999272</v>
      </c>
      <c r="M4947" s="65">
        <v>225.7</v>
      </c>
      <c r="P4947" s="65">
        <f t="shared" si="137"/>
        <v>1277.599999999996</v>
      </c>
      <c r="R4947" t="s">
        <v>293</v>
      </c>
    </row>
    <row r="4948" spans="1:18" ht="15">
      <c r="A4948" s="28" t="s">
        <v>691</v>
      </c>
      <c r="B4948" s="61" t="s">
        <v>658</v>
      </c>
      <c r="E4948" s="9" t="s">
        <v>278</v>
      </c>
      <c r="F4948" s="9" t="s">
        <v>278</v>
      </c>
      <c r="G4948" s="9" t="s">
        <v>278</v>
      </c>
      <c r="H4948" s="188">
        <v>460.69999999999527</v>
      </c>
      <c r="I4948" s="9">
        <v>76.30000000000291</v>
      </c>
      <c r="J4948" s="9">
        <v>92.100000000002183</v>
      </c>
      <c r="K4948" s="9">
        <v>0</v>
      </c>
      <c r="L4948" s="9">
        <v>261.39999999999782</v>
      </c>
      <c r="M4948" s="65">
        <v>381.5</v>
      </c>
      <c r="P4948" s="65">
        <f t="shared" si="137"/>
        <v>1271.9999999999982</v>
      </c>
      <c r="R4948" t="s">
        <v>287</v>
      </c>
    </row>
    <row r="4949" spans="1:18" ht="15">
      <c r="A4949" s="28" t="s">
        <v>697</v>
      </c>
      <c r="B4949" s="178" t="s">
        <v>1341</v>
      </c>
      <c r="C4949" s="3"/>
      <c r="D4949" s="3"/>
      <c r="E4949" s="9" t="s">
        <v>278</v>
      </c>
      <c r="F4949" s="9" t="s">
        <v>278</v>
      </c>
      <c r="G4949" s="9" t="s">
        <v>278</v>
      </c>
      <c r="H4949" s="9" t="s">
        <v>278</v>
      </c>
      <c r="I4949" s="9">
        <v>350.5</v>
      </c>
      <c r="J4949" s="9">
        <v>395.99999999999636</v>
      </c>
      <c r="K4949" s="9">
        <v>0</v>
      </c>
      <c r="L4949" s="9">
        <v>480.10000000000582</v>
      </c>
      <c r="M4949" s="9" t="s">
        <v>278</v>
      </c>
      <c r="P4949" s="65">
        <f t="shared" si="137"/>
        <v>1226.6000000000022</v>
      </c>
    </row>
    <row r="4950" spans="1:18" ht="15">
      <c r="A4950" s="28" t="s">
        <v>698</v>
      </c>
      <c r="B4950" s="28" t="s">
        <v>639</v>
      </c>
      <c r="E4950" s="9" t="s">
        <v>278</v>
      </c>
      <c r="F4950" s="9" t="s">
        <v>278</v>
      </c>
      <c r="G4950" s="9" t="s">
        <v>278</v>
      </c>
      <c r="H4950" s="9">
        <v>383.09999999999854</v>
      </c>
      <c r="I4950" s="9">
        <v>320.100000000004</v>
      </c>
      <c r="J4950" s="9">
        <v>157.20000000000437</v>
      </c>
      <c r="K4950" s="9">
        <v>0</v>
      </c>
      <c r="L4950" s="9">
        <v>343.200000000008</v>
      </c>
      <c r="M4950" s="9" t="s">
        <v>278</v>
      </c>
      <c r="P4950" s="65">
        <f t="shared" si="137"/>
        <v>1203.6000000000149</v>
      </c>
    </row>
    <row r="4951" spans="1:18" ht="15">
      <c r="A4951" s="28" t="s">
        <v>699</v>
      </c>
      <c r="B4951" s="61" t="s">
        <v>692</v>
      </c>
      <c r="E4951" s="9" t="s">
        <v>278</v>
      </c>
      <c r="F4951" s="9" t="s">
        <v>278</v>
      </c>
      <c r="G4951" s="9" t="s">
        <v>278</v>
      </c>
      <c r="H4951" s="9">
        <v>312.89999999999964</v>
      </c>
      <c r="I4951" s="9">
        <v>220.49999999999818</v>
      </c>
      <c r="J4951" s="9">
        <v>285.60000000000582</v>
      </c>
      <c r="K4951" s="9">
        <v>0</v>
      </c>
      <c r="L4951" s="9">
        <v>131.30000000000109</v>
      </c>
      <c r="M4951" s="65">
        <v>219.3</v>
      </c>
      <c r="P4951" s="65">
        <f t="shared" si="137"/>
        <v>1169.6000000000047</v>
      </c>
    </row>
    <row r="4952" spans="1:18" ht="15">
      <c r="A4952" s="28" t="s">
        <v>701</v>
      </c>
      <c r="B4952" s="28" t="s">
        <v>633</v>
      </c>
      <c r="E4952" s="9" t="s">
        <v>278</v>
      </c>
      <c r="F4952" s="9" t="s">
        <v>278</v>
      </c>
      <c r="G4952" s="9" t="s">
        <v>278</v>
      </c>
      <c r="H4952" s="9">
        <v>274</v>
      </c>
      <c r="I4952" s="9">
        <v>99.799999999997453</v>
      </c>
      <c r="J4952" s="9">
        <v>112.39999999999964</v>
      </c>
      <c r="K4952" s="9">
        <v>0</v>
      </c>
      <c r="L4952" s="9">
        <v>311.89999999999418</v>
      </c>
      <c r="M4952" s="65">
        <v>371.29999999999995</v>
      </c>
      <c r="P4952" s="65">
        <f t="shared" si="137"/>
        <v>1169.3999999999912</v>
      </c>
    </row>
    <row r="4953" spans="1:18" ht="15">
      <c r="A4953" s="28" t="s">
        <v>702</v>
      </c>
      <c r="B4953" s="61" t="s">
        <v>2196</v>
      </c>
      <c r="C4953" s="3"/>
      <c r="D4953" s="3"/>
      <c r="E4953" s="9" t="s">
        <v>278</v>
      </c>
      <c r="F4953" s="9" t="s">
        <v>278</v>
      </c>
      <c r="G4953" s="9" t="s">
        <v>278</v>
      </c>
      <c r="H4953" s="9" t="s">
        <v>278</v>
      </c>
      <c r="I4953" s="9" t="s">
        <v>278</v>
      </c>
      <c r="J4953" s="9" t="s">
        <v>278</v>
      </c>
      <c r="K4953" s="9">
        <v>0</v>
      </c>
      <c r="L4953" s="188">
        <v>705.79999999999563</v>
      </c>
      <c r="M4953" s="65">
        <v>451.70000000000005</v>
      </c>
      <c r="P4953" s="65">
        <f t="shared" si="137"/>
        <v>1157.4999999999957</v>
      </c>
      <c r="R4953" t="s">
        <v>297</v>
      </c>
    </row>
    <row r="4954" spans="1:18" ht="15">
      <c r="A4954" s="28" t="s">
        <v>703</v>
      </c>
      <c r="B4954" s="239" t="s">
        <v>1655</v>
      </c>
      <c r="C4954" s="3"/>
      <c r="D4954" s="3"/>
      <c r="E4954" s="9" t="s">
        <v>278</v>
      </c>
      <c r="F4954" s="9" t="s">
        <v>278</v>
      </c>
      <c r="G4954" s="9" t="s">
        <v>278</v>
      </c>
      <c r="H4954" s="9" t="s">
        <v>278</v>
      </c>
      <c r="I4954" s="9" t="s">
        <v>278</v>
      </c>
      <c r="J4954" s="9">
        <v>176.80000000000291</v>
      </c>
      <c r="K4954" s="9">
        <v>0</v>
      </c>
      <c r="L4954" s="9">
        <v>307.19999999999709</v>
      </c>
      <c r="M4954" s="90">
        <v>644.4</v>
      </c>
      <c r="P4954" s="65">
        <f t="shared" si="137"/>
        <v>1128.4000000000001</v>
      </c>
      <c r="R4954" t="s">
        <v>288</v>
      </c>
    </row>
    <row r="4955" spans="1:18" ht="15">
      <c r="A4955" s="28" t="s">
        <v>706</v>
      </c>
      <c r="B4955" s="178" t="s">
        <v>1346</v>
      </c>
      <c r="C4955" s="3"/>
      <c r="D4955" s="3"/>
      <c r="E4955" s="9" t="s">
        <v>278</v>
      </c>
      <c r="F4955" s="9" t="s">
        <v>278</v>
      </c>
      <c r="G4955" s="9" t="s">
        <v>278</v>
      </c>
      <c r="H4955" s="9" t="s">
        <v>278</v>
      </c>
      <c r="I4955" s="9">
        <v>374.59999999999854</v>
      </c>
      <c r="J4955" s="9">
        <v>137.69999999999345</v>
      </c>
      <c r="K4955" s="9">
        <v>0</v>
      </c>
      <c r="L4955" s="9">
        <v>374.50000000000364</v>
      </c>
      <c r="M4955" s="65">
        <v>239.90000000000003</v>
      </c>
      <c r="P4955" s="65">
        <f t="shared" si="137"/>
        <v>1126.6999999999957</v>
      </c>
    </row>
    <row r="4956" spans="1:18" ht="15">
      <c r="A4956" s="28" t="s">
        <v>775</v>
      </c>
      <c r="B4956" s="239" t="s">
        <v>1653</v>
      </c>
      <c r="C4956" s="3"/>
      <c r="D4956" s="3"/>
      <c r="E4956" s="9" t="s">
        <v>278</v>
      </c>
      <c r="F4956" s="9" t="s">
        <v>278</v>
      </c>
      <c r="G4956" s="9" t="s">
        <v>278</v>
      </c>
      <c r="H4956" s="9" t="s">
        <v>278</v>
      </c>
      <c r="I4956" s="9" t="s">
        <v>278</v>
      </c>
      <c r="J4956" s="9">
        <v>259.59999999999854</v>
      </c>
      <c r="K4956" s="9">
        <v>0</v>
      </c>
      <c r="L4956" s="9">
        <v>415.09999999999127</v>
      </c>
      <c r="M4956" s="65">
        <v>439.99999999999994</v>
      </c>
      <c r="P4956" s="65">
        <f t="shared" si="137"/>
        <v>1114.6999999999898</v>
      </c>
    </row>
    <row r="4957" spans="1:18" ht="15">
      <c r="A4957" s="28" t="s">
        <v>776</v>
      </c>
      <c r="B4957" s="61" t="s">
        <v>660</v>
      </c>
      <c r="E4957" s="9" t="s">
        <v>278</v>
      </c>
      <c r="F4957" s="9" t="s">
        <v>278</v>
      </c>
      <c r="G4957" s="9" t="s">
        <v>278</v>
      </c>
      <c r="H4957" s="9">
        <v>357.80000000000109</v>
      </c>
      <c r="I4957" s="9">
        <v>257.59999999999491</v>
      </c>
      <c r="J4957" s="9">
        <v>194.09999999999127</v>
      </c>
      <c r="K4957" s="9">
        <v>0</v>
      </c>
      <c r="L4957" s="9">
        <v>299.10000000000218</v>
      </c>
      <c r="M4957" s="9" t="s">
        <v>278</v>
      </c>
      <c r="P4957" s="65">
        <f t="shared" si="137"/>
        <v>1108.5999999999894</v>
      </c>
    </row>
    <row r="4958" spans="1:18" ht="15">
      <c r="A4958" s="28" t="s">
        <v>777</v>
      </c>
      <c r="B4958" s="61" t="s">
        <v>2199</v>
      </c>
      <c r="C4958" s="3"/>
      <c r="D4958" s="3"/>
      <c r="E4958" s="9" t="s">
        <v>278</v>
      </c>
      <c r="F4958" s="9" t="s">
        <v>278</v>
      </c>
      <c r="G4958" s="9" t="s">
        <v>278</v>
      </c>
      <c r="H4958" s="9" t="s">
        <v>278</v>
      </c>
      <c r="I4958" s="9" t="s">
        <v>278</v>
      </c>
      <c r="J4958" s="9" t="s">
        <v>278</v>
      </c>
      <c r="K4958" s="9">
        <v>0</v>
      </c>
      <c r="L4958" s="9">
        <v>560.20000000000437</v>
      </c>
      <c r="M4958" s="65">
        <v>546</v>
      </c>
      <c r="P4958" s="65">
        <f t="shared" si="137"/>
        <v>1106.2000000000044</v>
      </c>
    </row>
    <row r="4959" spans="1:18" ht="15">
      <c r="A4959" s="28" t="s">
        <v>778</v>
      </c>
      <c r="B4959" s="239" t="s">
        <v>1749</v>
      </c>
      <c r="C4959" s="3"/>
      <c r="D4959" s="3"/>
      <c r="E4959" s="9" t="s">
        <v>278</v>
      </c>
      <c r="F4959" s="9" t="s">
        <v>278</v>
      </c>
      <c r="G4959" s="9" t="s">
        <v>278</v>
      </c>
      <c r="H4959" s="9" t="s">
        <v>278</v>
      </c>
      <c r="I4959" s="9" t="s">
        <v>278</v>
      </c>
      <c r="J4959" s="9" t="s">
        <v>278</v>
      </c>
      <c r="K4959" s="9">
        <v>0</v>
      </c>
      <c r="L4959" s="188">
        <v>726</v>
      </c>
      <c r="M4959" s="65">
        <v>375.6</v>
      </c>
      <c r="P4959" s="65">
        <f t="shared" si="137"/>
        <v>1101.5999999999999</v>
      </c>
      <c r="R4959" t="s">
        <v>283</v>
      </c>
    </row>
    <row r="4960" spans="1:18" ht="15">
      <c r="A4960" s="28" t="s">
        <v>779</v>
      </c>
      <c r="B4960" s="178" t="s">
        <v>1334</v>
      </c>
      <c r="C4960" s="3"/>
      <c r="D4960" s="3"/>
      <c r="E4960" s="9" t="s">
        <v>278</v>
      </c>
      <c r="F4960" s="9" t="s">
        <v>278</v>
      </c>
      <c r="G4960" s="9" t="s">
        <v>278</v>
      </c>
      <c r="H4960" s="9" t="s">
        <v>278</v>
      </c>
      <c r="I4960" s="9">
        <v>384.70000000000073</v>
      </c>
      <c r="J4960" s="9">
        <v>342.100000000004</v>
      </c>
      <c r="K4960" s="9">
        <v>0</v>
      </c>
      <c r="L4960" s="9">
        <v>167.10000000000582</v>
      </c>
      <c r="M4960" s="65">
        <v>193.49999999999997</v>
      </c>
      <c r="P4960" s="65">
        <f t="shared" ref="P4960:P4991" si="138">SUM(E4960:M4960)</f>
        <v>1087.4000000000106</v>
      </c>
    </row>
    <row r="4961" spans="1:21" ht="15">
      <c r="A4961" s="28" t="s">
        <v>780</v>
      </c>
      <c r="B4961" s="61" t="s">
        <v>2206</v>
      </c>
      <c r="C4961" s="3"/>
      <c r="D4961" s="3"/>
      <c r="E4961" s="9" t="s">
        <v>278</v>
      </c>
      <c r="F4961" s="9" t="s">
        <v>278</v>
      </c>
      <c r="G4961" s="9" t="s">
        <v>278</v>
      </c>
      <c r="H4961" s="9" t="s">
        <v>278</v>
      </c>
      <c r="I4961" s="9" t="s">
        <v>278</v>
      </c>
      <c r="J4961" s="9" t="s">
        <v>278</v>
      </c>
      <c r="K4961" s="9">
        <v>0</v>
      </c>
      <c r="L4961" s="9">
        <v>525.90000000000873</v>
      </c>
      <c r="M4961" s="65">
        <v>558.04999999999995</v>
      </c>
      <c r="P4961" s="65">
        <f t="shared" si="138"/>
        <v>1083.9500000000087</v>
      </c>
    </row>
    <row r="4962" spans="1:21" ht="15">
      <c r="A4962" s="28" t="s">
        <v>781</v>
      </c>
      <c r="B4962" s="61" t="s">
        <v>2205</v>
      </c>
      <c r="C4962" s="3"/>
      <c r="D4962" s="3"/>
      <c r="E4962" s="9" t="s">
        <v>278</v>
      </c>
      <c r="F4962" s="9" t="s">
        <v>278</v>
      </c>
      <c r="G4962" s="9" t="s">
        <v>278</v>
      </c>
      <c r="H4962" s="9" t="s">
        <v>278</v>
      </c>
      <c r="I4962" s="9" t="s">
        <v>278</v>
      </c>
      <c r="J4962" s="9" t="s">
        <v>278</v>
      </c>
      <c r="K4962" s="9">
        <v>0</v>
      </c>
      <c r="L4962" s="9">
        <v>547.09999999999854</v>
      </c>
      <c r="M4962" s="65">
        <v>523.6</v>
      </c>
      <c r="P4962" s="65">
        <f t="shared" si="138"/>
        <v>1070.6999999999985</v>
      </c>
    </row>
    <row r="4963" spans="1:21" ht="15">
      <c r="A4963" s="28" t="s">
        <v>782</v>
      </c>
      <c r="B4963" s="61" t="s">
        <v>2197</v>
      </c>
      <c r="C4963" s="3"/>
      <c r="D4963" s="3"/>
      <c r="E4963" s="9" t="s">
        <v>278</v>
      </c>
      <c r="F4963" s="9" t="s">
        <v>278</v>
      </c>
      <c r="G4963" s="9" t="s">
        <v>278</v>
      </c>
      <c r="H4963" s="9" t="s">
        <v>278</v>
      </c>
      <c r="I4963" s="9" t="s">
        <v>278</v>
      </c>
      <c r="J4963" s="9" t="s">
        <v>278</v>
      </c>
      <c r="K4963" s="9">
        <v>0</v>
      </c>
      <c r="L4963" s="9">
        <v>484.20000000000437</v>
      </c>
      <c r="M4963" s="65">
        <v>574.9</v>
      </c>
      <c r="P4963" s="65">
        <f t="shared" si="138"/>
        <v>1059.1000000000045</v>
      </c>
    </row>
    <row r="4964" spans="1:21" ht="15">
      <c r="A4964" s="28" t="s">
        <v>783</v>
      </c>
      <c r="B4964" s="61" t="s">
        <v>180</v>
      </c>
      <c r="C4964" s="3"/>
      <c r="D4964" s="3"/>
      <c r="E4964" s="9" t="s">
        <v>278</v>
      </c>
      <c r="F4964" s="9" t="s">
        <v>278</v>
      </c>
      <c r="G4964" s="9" t="s">
        <v>278</v>
      </c>
      <c r="H4964" s="9" t="s">
        <v>278</v>
      </c>
      <c r="I4964" s="9" t="s">
        <v>278</v>
      </c>
      <c r="J4964" s="9" t="s">
        <v>278</v>
      </c>
      <c r="K4964" s="9">
        <v>0</v>
      </c>
      <c r="L4964" s="9">
        <v>402.39999999999782</v>
      </c>
      <c r="M4964" s="90">
        <v>621</v>
      </c>
      <c r="P4964" s="65">
        <f t="shared" si="138"/>
        <v>1023.3999999999978</v>
      </c>
      <c r="R4964" t="s">
        <v>293</v>
      </c>
    </row>
    <row r="4965" spans="1:21" ht="15">
      <c r="A4965" s="28" t="s">
        <v>784</v>
      </c>
      <c r="B4965" s="61" t="s">
        <v>2207</v>
      </c>
      <c r="C4965" s="3"/>
      <c r="D4965" s="3"/>
      <c r="E4965" s="9" t="s">
        <v>278</v>
      </c>
      <c r="F4965" s="9" t="s">
        <v>278</v>
      </c>
      <c r="G4965" s="9" t="s">
        <v>278</v>
      </c>
      <c r="H4965" s="9" t="s">
        <v>278</v>
      </c>
      <c r="I4965" s="9" t="s">
        <v>278</v>
      </c>
      <c r="J4965" s="9" t="s">
        <v>278</v>
      </c>
      <c r="K4965" s="9">
        <v>0</v>
      </c>
      <c r="L4965" s="9">
        <v>491.19999999999709</v>
      </c>
      <c r="M4965" s="65">
        <v>506.09999999999997</v>
      </c>
      <c r="P4965" s="65">
        <f t="shared" si="138"/>
        <v>997.299999999997</v>
      </c>
    </row>
    <row r="4966" spans="1:21" ht="15">
      <c r="A4966" s="28" t="s">
        <v>785</v>
      </c>
      <c r="B4966" s="61" t="s">
        <v>669</v>
      </c>
      <c r="E4966" s="9" t="s">
        <v>278</v>
      </c>
      <c r="F4966" s="9" t="s">
        <v>278</v>
      </c>
      <c r="G4966" s="9" t="s">
        <v>278</v>
      </c>
      <c r="H4966" s="9">
        <v>189.90000000000509</v>
      </c>
      <c r="I4966" s="9">
        <v>154.50000000000364</v>
      </c>
      <c r="J4966" s="9">
        <v>248.30000000000655</v>
      </c>
      <c r="K4966" s="9">
        <v>0</v>
      </c>
      <c r="L4966" s="9">
        <v>201.700000000008</v>
      </c>
      <c r="M4966" s="65">
        <v>201.5</v>
      </c>
      <c r="P4966" s="65">
        <f t="shared" si="138"/>
        <v>995.90000000002328</v>
      </c>
    </row>
    <row r="4967" spans="1:21" ht="15">
      <c r="A4967" s="28" t="s">
        <v>786</v>
      </c>
      <c r="B4967" s="178" t="s">
        <v>1350</v>
      </c>
      <c r="C4967" s="3"/>
      <c r="D4967" s="3"/>
      <c r="E4967" s="9" t="s">
        <v>278</v>
      </c>
      <c r="F4967" s="9" t="s">
        <v>278</v>
      </c>
      <c r="G4967" s="9" t="s">
        <v>278</v>
      </c>
      <c r="H4967" s="9" t="s">
        <v>278</v>
      </c>
      <c r="I4967" s="188">
        <v>572.10000000000036</v>
      </c>
      <c r="J4967" s="9">
        <v>415.59999999999854</v>
      </c>
      <c r="K4967" s="9">
        <v>0</v>
      </c>
      <c r="L4967" s="9" t="s">
        <v>278</v>
      </c>
      <c r="M4967" s="9" t="s">
        <v>278</v>
      </c>
      <c r="P4967" s="65">
        <f t="shared" si="138"/>
        <v>987.69999999999891</v>
      </c>
      <c r="R4967" t="s">
        <v>297</v>
      </c>
    </row>
    <row r="4968" spans="1:21" ht="15">
      <c r="A4968" s="28" t="s">
        <v>787</v>
      </c>
      <c r="B4968" s="61" t="s">
        <v>2198</v>
      </c>
      <c r="C4968" s="3"/>
      <c r="D4968" s="3"/>
      <c r="E4968" s="9" t="s">
        <v>278</v>
      </c>
      <c r="F4968" s="9" t="s">
        <v>278</v>
      </c>
      <c r="G4968" s="9" t="s">
        <v>278</v>
      </c>
      <c r="H4968" s="9" t="s">
        <v>278</v>
      </c>
      <c r="I4968" s="9" t="s">
        <v>278</v>
      </c>
      <c r="J4968" s="9" t="s">
        <v>278</v>
      </c>
      <c r="K4968" s="9">
        <v>0</v>
      </c>
      <c r="L4968" s="184">
        <v>741.20000000000073</v>
      </c>
      <c r="M4968" s="65">
        <v>242.9</v>
      </c>
      <c r="P4968" s="65">
        <f t="shared" si="138"/>
        <v>984.1000000000007</v>
      </c>
      <c r="R4968" t="s">
        <v>282</v>
      </c>
    </row>
    <row r="4969" spans="1:21" ht="15">
      <c r="A4969" s="28" t="s">
        <v>788</v>
      </c>
      <c r="B4969" s="61" t="s">
        <v>158</v>
      </c>
      <c r="E4969" s="9" t="s">
        <v>278</v>
      </c>
      <c r="F4969" s="9" t="s">
        <v>278</v>
      </c>
      <c r="G4969" s="9">
        <v>211.9</v>
      </c>
      <c r="H4969" s="9">
        <v>383.79999999999927</v>
      </c>
      <c r="I4969" s="9">
        <v>366.19999999999891</v>
      </c>
      <c r="J4969" s="9" t="s">
        <v>278</v>
      </c>
      <c r="K4969" s="9">
        <v>0</v>
      </c>
      <c r="L4969" s="9" t="s">
        <v>278</v>
      </c>
      <c r="M4969" s="9" t="s">
        <v>278</v>
      </c>
      <c r="P4969" s="65">
        <f t="shared" si="138"/>
        <v>961.89999999999816</v>
      </c>
    </row>
    <row r="4970" spans="1:21" ht="15">
      <c r="A4970" s="28" t="s">
        <v>789</v>
      </c>
      <c r="B4970" s="61" t="s">
        <v>2208</v>
      </c>
      <c r="C4970" s="3"/>
      <c r="D4970" s="3"/>
      <c r="E4970" s="9" t="s">
        <v>278</v>
      </c>
      <c r="F4970" s="9" t="s">
        <v>278</v>
      </c>
      <c r="G4970" s="9" t="s">
        <v>278</v>
      </c>
      <c r="H4970" s="9" t="s">
        <v>278</v>
      </c>
      <c r="I4970" s="9" t="s">
        <v>278</v>
      </c>
      <c r="J4970" s="9" t="s">
        <v>278</v>
      </c>
      <c r="K4970" s="9">
        <v>0</v>
      </c>
      <c r="L4970" s="9">
        <v>455.79999999999927</v>
      </c>
      <c r="M4970" s="65">
        <v>492.2</v>
      </c>
      <c r="P4970" s="65">
        <f t="shared" si="138"/>
        <v>947.99999999999932</v>
      </c>
    </row>
    <row r="4971" spans="1:21" ht="15">
      <c r="A4971" s="28" t="s">
        <v>790</v>
      </c>
      <c r="B4971" s="61" t="s">
        <v>2725</v>
      </c>
      <c r="C4971" s="3"/>
      <c r="D4971" s="3"/>
      <c r="E4971" s="9" t="s">
        <v>278</v>
      </c>
      <c r="F4971" s="9" t="s">
        <v>278</v>
      </c>
      <c r="G4971" s="9" t="s">
        <v>278</v>
      </c>
      <c r="H4971" s="9" t="s">
        <v>278</v>
      </c>
      <c r="I4971" s="9" t="s">
        <v>278</v>
      </c>
      <c r="J4971" s="9" t="s">
        <v>278</v>
      </c>
      <c r="K4971" s="9">
        <v>0</v>
      </c>
      <c r="L4971" s="9" t="s">
        <v>278</v>
      </c>
      <c r="M4971" s="113">
        <v>923.00000000000011</v>
      </c>
      <c r="P4971" s="65">
        <f t="shared" si="138"/>
        <v>923.00000000000011</v>
      </c>
      <c r="R4971" t="s">
        <v>281</v>
      </c>
      <c r="U4971" t="s">
        <v>2633</v>
      </c>
    </row>
    <row r="4972" spans="1:21" ht="15">
      <c r="A4972" s="28" t="s">
        <v>791</v>
      </c>
      <c r="B4972" s="239" t="s">
        <v>1668</v>
      </c>
      <c r="C4972" s="3"/>
      <c r="D4972" s="3"/>
      <c r="E4972" s="9" t="s">
        <v>278</v>
      </c>
      <c r="F4972" s="9" t="s">
        <v>278</v>
      </c>
      <c r="G4972" s="9" t="s">
        <v>278</v>
      </c>
      <c r="H4972" s="9" t="s">
        <v>278</v>
      </c>
      <c r="I4972" s="9" t="s">
        <v>278</v>
      </c>
      <c r="J4972" s="9" t="s">
        <v>278</v>
      </c>
      <c r="K4972" s="9">
        <v>0</v>
      </c>
      <c r="L4972" s="9">
        <v>205.49999999999636</v>
      </c>
      <c r="M4972" s="90">
        <v>713.69999999999993</v>
      </c>
      <c r="P4972" s="65">
        <f t="shared" si="138"/>
        <v>919.19999999999629</v>
      </c>
      <c r="R4972" t="s">
        <v>292</v>
      </c>
    </row>
    <row r="4973" spans="1:21" ht="15">
      <c r="A4973" s="28" t="s">
        <v>792</v>
      </c>
      <c r="B4973" s="178" t="s">
        <v>1344</v>
      </c>
      <c r="C4973" s="3"/>
      <c r="D4973" s="3"/>
      <c r="E4973" s="9" t="s">
        <v>278</v>
      </c>
      <c r="F4973" s="9" t="s">
        <v>278</v>
      </c>
      <c r="G4973" s="9" t="s">
        <v>278</v>
      </c>
      <c r="H4973" s="9" t="s">
        <v>278</v>
      </c>
      <c r="I4973" s="9">
        <v>46.099999999998545</v>
      </c>
      <c r="J4973" s="9">
        <v>129.19999999999345</v>
      </c>
      <c r="K4973" s="9">
        <v>0</v>
      </c>
      <c r="L4973" s="9">
        <v>256.39999999999054</v>
      </c>
      <c r="M4973" s="65">
        <v>481.3</v>
      </c>
      <c r="P4973" s="65">
        <f t="shared" si="138"/>
        <v>912.99999999998249</v>
      </c>
    </row>
    <row r="4974" spans="1:21" ht="15">
      <c r="A4974" s="28" t="s">
        <v>793</v>
      </c>
      <c r="B4974" s="239" t="s">
        <v>1654</v>
      </c>
      <c r="C4974" s="3"/>
      <c r="D4974" s="3"/>
      <c r="E4974" s="9" t="s">
        <v>278</v>
      </c>
      <c r="F4974" s="9" t="s">
        <v>278</v>
      </c>
      <c r="G4974" s="9" t="s">
        <v>278</v>
      </c>
      <c r="H4974" s="9" t="s">
        <v>278</v>
      </c>
      <c r="I4974" s="9" t="s">
        <v>278</v>
      </c>
      <c r="J4974" s="9">
        <v>244.70000000000437</v>
      </c>
      <c r="K4974" s="9">
        <v>0</v>
      </c>
      <c r="L4974" s="9">
        <v>15</v>
      </c>
      <c r="M4974" s="65">
        <v>607.30000000000007</v>
      </c>
      <c r="P4974" s="65">
        <f t="shared" si="138"/>
        <v>867.00000000000443</v>
      </c>
    </row>
    <row r="4975" spans="1:21" ht="15">
      <c r="A4975" s="28" t="s">
        <v>794</v>
      </c>
      <c r="B4975" s="61" t="s">
        <v>2202</v>
      </c>
      <c r="C4975" s="3"/>
      <c r="D4975" s="3"/>
      <c r="E4975" s="9" t="s">
        <v>278</v>
      </c>
      <c r="F4975" s="9" t="s">
        <v>278</v>
      </c>
      <c r="G4975" s="9" t="s">
        <v>278</v>
      </c>
      <c r="H4975" s="9" t="s">
        <v>278</v>
      </c>
      <c r="I4975" s="9" t="s">
        <v>278</v>
      </c>
      <c r="J4975" s="9" t="s">
        <v>278</v>
      </c>
      <c r="K4975" s="9">
        <v>0</v>
      </c>
      <c r="L4975" s="9">
        <v>334.39999999999964</v>
      </c>
      <c r="M4975" s="65">
        <v>518.19999999999993</v>
      </c>
      <c r="P4975" s="65">
        <f t="shared" si="138"/>
        <v>852.59999999999957</v>
      </c>
    </row>
    <row r="4976" spans="1:21" ht="15">
      <c r="A4976" s="28" t="s">
        <v>795</v>
      </c>
      <c r="B4976" s="61" t="s">
        <v>179</v>
      </c>
      <c r="E4976" s="185">
        <v>846.05</v>
      </c>
      <c r="F4976" s="9" t="s">
        <v>278</v>
      </c>
      <c r="G4976" s="9" t="s">
        <v>278</v>
      </c>
      <c r="H4976" s="9" t="s">
        <v>278</v>
      </c>
      <c r="I4976" s="9" t="s">
        <v>278</v>
      </c>
      <c r="J4976" s="9" t="s">
        <v>278</v>
      </c>
      <c r="K4976" s="9">
        <v>0</v>
      </c>
      <c r="L4976" s="9" t="s">
        <v>278</v>
      </c>
      <c r="M4976" s="9" t="s">
        <v>278</v>
      </c>
      <c r="P4976" s="65">
        <f t="shared" si="138"/>
        <v>846.05</v>
      </c>
      <c r="R4976" t="s">
        <v>281</v>
      </c>
      <c r="U4976" t="s">
        <v>2633</v>
      </c>
    </row>
    <row r="4977" spans="1:20" ht="15">
      <c r="A4977" s="28" t="s">
        <v>796</v>
      </c>
      <c r="B4977" s="61" t="s">
        <v>2210</v>
      </c>
      <c r="C4977" s="3"/>
      <c r="D4977" s="3"/>
      <c r="E4977" s="9" t="s">
        <v>278</v>
      </c>
      <c r="F4977" s="9" t="s">
        <v>278</v>
      </c>
      <c r="G4977" s="9" t="s">
        <v>278</v>
      </c>
      <c r="H4977" s="9" t="s">
        <v>278</v>
      </c>
      <c r="I4977" s="9" t="s">
        <v>278</v>
      </c>
      <c r="J4977" s="9" t="s">
        <v>278</v>
      </c>
      <c r="K4977" s="9">
        <v>0</v>
      </c>
      <c r="L4977" s="9">
        <v>421.40000000000146</v>
      </c>
      <c r="M4977" s="65">
        <v>412.09999999999997</v>
      </c>
      <c r="P4977" s="65">
        <f t="shared" si="138"/>
        <v>833.50000000000136</v>
      </c>
    </row>
    <row r="4978" spans="1:20" ht="15">
      <c r="A4978" s="28" t="s">
        <v>797</v>
      </c>
      <c r="B4978" s="61" t="s">
        <v>4</v>
      </c>
      <c r="E4978" s="9">
        <v>212.3</v>
      </c>
      <c r="F4978" s="9">
        <v>124.7</v>
      </c>
      <c r="G4978" s="9">
        <v>104.6</v>
      </c>
      <c r="H4978" s="9">
        <v>110.69999999999891</v>
      </c>
      <c r="I4978" s="9">
        <v>276.60000000000218</v>
      </c>
      <c r="J4978" s="9" t="s">
        <v>278</v>
      </c>
      <c r="K4978" s="9">
        <v>0</v>
      </c>
      <c r="L4978" s="9" t="s">
        <v>278</v>
      </c>
      <c r="M4978" s="9" t="s">
        <v>278</v>
      </c>
      <c r="P4978" s="65">
        <f t="shared" si="138"/>
        <v>828.90000000000111</v>
      </c>
    </row>
    <row r="4979" spans="1:20" ht="15">
      <c r="A4979" s="28" t="s">
        <v>798</v>
      </c>
      <c r="B4979" s="239" t="s">
        <v>1661</v>
      </c>
      <c r="C4979" s="3"/>
      <c r="D4979" s="3"/>
      <c r="E4979" s="9" t="s">
        <v>278</v>
      </c>
      <c r="F4979" s="9" t="s">
        <v>278</v>
      </c>
      <c r="G4979" s="9" t="s">
        <v>278</v>
      </c>
      <c r="H4979" s="9" t="s">
        <v>278</v>
      </c>
      <c r="I4979" s="9" t="s">
        <v>278</v>
      </c>
      <c r="J4979" s="9">
        <v>135.799999999992</v>
      </c>
      <c r="K4979" s="9">
        <v>0</v>
      </c>
      <c r="L4979" s="9">
        <v>389.79999999999598</v>
      </c>
      <c r="M4979" s="65">
        <v>285.60000000000002</v>
      </c>
      <c r="P4979" s="65">
        <f t="shared" si="138"/>
        <v>811.19999999998799</v>
      </c>
    </row>
    <row r="4980" spans="1:20" ht="15">
      <c r="A4980" s="28" t="s">
        <v>799</v>
      </c>
      <c r="B4980" s="61" t="s">
        <v>2835</v>
      </c>
      <c r="C4980" s="3"/>
      <c r="D4980" s="3"/>
      <c r="E4980" s="9" t="s">
        <v>278</v>
      </c>
      <c r="F4980" s="9" t="s">
        <v>278</v>
      </c>
      <c r="G4980" s="9" t="s">
        <v>278</v>
      </c>
      <c r="H4980" s="9" t="s">
        <v>278</v>
      </c>
      <c r="I4980" s="9" t="s">
        <v>278</v>
      </c>
      <c r="J4980" s="9" t="s">
        <v>278</v>
      </c>
      <c r="K4980" s="9">
        <v>0</v>
      </c>
      <c r="L4980" s="9" t="s">
        <v>278</v>
      </c>
      <c r="M4980" s="90">
        <v>809.1</v>
      </c>
      <c r="P4980" s="65">
        <f t="shared" si="138"/>
        <v>809.1</v>
      </c>
      <c r="R4980" t="s">
        <v>283</v>
      </c>
    </row>
    <row r="4981" spans="1:20" ht="15">
      <c r="A4981" s="28" t="s">
        <v>800</v>
      </c>
      <c r="B4981" s="239" t="s">
        <v>2190</v>
      </c>
      <c r="C4981" s="3"/>
      <c r="D4981" s="3"/>
      <c r="E4981" s="9" t="s">
        <v>278</v>
      </c>
      <c r="F4981" s="9" t="s">
        <v>278</v>
      </c>
      <c r="G4981" s="9" t="s">
        <v>278</v>
      </c>
      <c r="H4981" s="9" t="s">
        <v>278</v>
      </c>
      <c r="I4981" s="9" t="s">
        <v>278</v>
      </c>
      <c r="J4981" s="9" t="s">
        <v>278</v>
      </c>
      <c r="K4981" s="9">
        <v>0</v>
      </c>
      <c r="L4981" s="9">
        <v>322.29999999999563</v>
      </c>
      <c r="M4981" s="65">
        <v>482.5</v>
      </c>
      <c r="P4981" s="65">
        <f t="shared" si="138"/>
        <v>804.79999999999563</v>
      </c>
    </row>
    <row r="4982" spans="1:20" ht="15">
      <c r="A4982" s="28" t="s">
        <v>801</v>
      </c>
      <c r="B4982" s="61" t="s">
        <v>2716</v>
      </c>
      <c r="C4982" s="3"/>
      <c r="D4982" s="3"/>
      <c r="E4982" s="9" t="s">
        <v>278</v>
      </c>
      <c r="F4982" s="9" t="s">
        <v>278</v>
      </c>
      <c r="G4982" s="9" t="s">
        <v>278</v>
      </c>
      <c r="H4982" s="9" t="s">
        <v>278</v>
      </c>
      <c r="I4982" s="9" t="s">
        <v>278</v>
      </c>
      <c r="J4982" s="9" t="s">
        <v>278</v>
      </c>
      <c r="K4982" s="9">
        <v>0</v>
      </c>
      <c r="L4982" s="9" t="s">
        <v>278</v>
      </c>
      <c r="M4982" s="90">
        <v>798</v>
      </c>
      <c r="P4982" s="65">
        <f t="shared" si="138"/>
        <v>798</v>
      </c>
      <c r="R4982" t="s">
        <v>284</v>
      </c>
    </row>
    <row r="4983" spans="1:20" ht="15">
      <c r="A4983" s="28" t="s">
        <v>802</v>
      </c>
      <c r="B4983" s="239" t="s">
        <v>1649</v>
      </c>
      <c r="C4983" s="3"/>
      <c r="D4983" s="3"/>
      <c r="E4983" s="9" t="s">
        <v>278</v>
      </c>
      <c r="F4983" s="9" t="s">
        <v>278</v>
      </c>
      <c r="G4983" s="9" t="s">
        <v>278</v>
      </c>
      <c r="H4983" s="9" t="s">
        <v>278</v>
      </c>
      <c r="I4983" s="9" t="s">
        <v>278</v>
      </c>
      <c r="J4983" s="9">
        <v>205.19999999998618</v>
      </c>
      <c r="K4983" s="9">
        <v>0</v>
      </c>
      <c r="L4983" s="9">
        <v>374</v>
      </c>
      <c r="M4983" s="65">
        <v>206.99999999999997</v>
      </c>
      <c r="P4983" s="65">
        <f t="shared" si="138"/>
        <v>786.19999999998618</v>
      </c>
    </row>
    <row r="4984" spans="1:20" ht="15">
      <c r="A4984" s="28" t="s">
        <v>803</v>
      </c>
      <c r="B4984" s="61" t="s">
        <v>2209</v>
      </c>
      <c r="C4984" s="3"/>
      <c r="D4984" s="3"/>
      <c r="E4984" s="9" t="s">
        <v>278</v>
      </c>
      <c r="F4984" s="9" t="s">
        <v>278</v>
      </c>
      <c r="G4984" s="9" t="s">
        <v>278</v>
      </c>
      <c r="H4984" s="9" t="s">
        <v>278</v>
      </c>
      <c r="I4984" s="9" t="s">
        <v>278</v>
      </c>
      <c r="J4984" s="9" t="s">
        <v>278</v>
      </c>
      <c r="K4984" s="9">
        <v>0</v>
      </c>
      <c r="L4984" s="9">
        <v>424.39999999999418</v>
      </c>
      <c r="M4984" s="65">
        <v>324.7</v>
      </c>
      <c r="P4984" s="65">
        <f t="shared" si="138"/>
        <v>749.09999999999422</v>
      </c>
    </row>
    <row r="4985" spans="1:20" ht="15">
      <c r="A4985" s="28" t="s">
        <v>804</v>
      </c>
      <c r="B4985" s="61" t="s">
        <v>156</v>
      </c>
      <c r="E4985" s="9" t="s">
        <v>278</v>
      </c>
      <c r="F4985" s="9" t="s">
        <v>278</v>
      </c>
      <c r="G4985" s="9">
        <v>191.2</v>
      </c>
      <c r="H4985" s="9">
        <v>178.79999999999563</v>
      </c>
      <c r="I4985" s="9">
        <v>166.80000000000109</v>
      </c>
      <c r="J4985" s="9">
        <v>179.700000000008</v>
      </c>
      <c r="K4985" s="9">
        <v>0</v>
      </c>
      <c r="L4985" s="9" t="s">
        <v>278</v>
      </c>
      <c r="M4985" s="9" t="s">
        <v>278</v>
      </c>
      <c r="P4985" s="65">
        <f t="shared" si="138"/>
        <v>716.50000000000477</v>
      </c>
    </row>
    <row r="4986" spans="1:20" ht="15">
      <c r="A4986" s="28" t="s">
        <v>805</v>
      </c>
      <c r="B4986" s="61" t="s">
        <v>649</v>
      </c>
      <c r="E4986" s="9" t="s">
        <v>278</v>
      </c>
      <c r="F4986" s="9" t="s">
        <v>278</v>
      </c>
      <c r="G4986" s="9" t="s">
        <v>278</v>
      </c>
      <c r="H4986" s="9">
        <v>283.70000000000437</v>
      </c>
      <c r="I4986" s="9">
        <v>422.09999999999854</v>
      </c>
      <c r="J4986" s="9" t="s">
        <v>278</v>
      </c>
      <c r="K4986" s="9">
        <v>0</v>
      </c>
      <c r="L4986" s="9" t="s">
        <v>278</v>
      </c>
      <c r="M4986" s="9" t="s">
        <v>278</v>
      </c>
      <c r="P4986" s="65">
        <f t="shared" si="138"/>
        <v>705.80000000000291</v>
      </c>
    </row>
    <row r="4987" spans="1:20" ht="15">
      <c r="A4987" s="28" t="s">
        <v>806</v>
      </c>
      <c r="B4987" s="61" t="s">
        <v>2213</v>
      </c>
      <c r="C4987" s="3"/>
      <c r="D4987" s="3"/>
      <c r="E4987" s="9" t="s">
        <v>278</v>
      </c>
      <c r="F4987" s="9" t="s">
        <v>278</v>
      </c>
      <c r="G4987" s="9" t="s">
        <v>278</v>
      </c>
      <c r="H4987" s="9" t="s">
        <v>278</v>
      </c>
      <c r="I4987" s="9" t="s">
        <v>278</v>
      </c>
      <c r="J4987" s="9" t="s">
        <v>278</v>
      </c>
      <c r="K4987" s="9">
        <v>0</v>
      </c>
      <c r="L4987" s="9">
        <v>338.39999999999782</v>
      </c>
      <c r="M4987" s="65">
        <v>349.3</v>
      </c>
      <c r="P4987" s="65">
        <f t="shared" si="138"/>
        <v>687.69999999999777</v>
      </c>
    </row>
    <row r="4988" spans="1:20" ht="15">
      <c r="A4988" s="28" t="s">
        <v>807</v>
      </c>
      <c r="B4988" s="61" t="s">
        <v>2201</v>
      </c>
      <c r="C4988" s="3"/>
      <c r="D4988" s="3"/>
      <c r="E4988" s="9" t="s">
        <v>278</v>
      </c>
      <c r="F4988" s="9" t="s">
        <v>278</v>
      </c>
      <c r="G4988" s="9" t="s">
        <v>278</v>
      </c>
      <c r="H4988" s="9" t="s">
        <v>278</v>
      </c>
      <c r="I4988" s="9" t="s">
        <v>278</v>
      </c>
      <c r="J4988" s="9" t="s">
        <v>278</v>
      </c>
      <c r="K4988" s="9">
        <v>0</v>
      </c>
      <c r="L4988" s="9">
        <v>239.80000000000291</v>
      </c>
      <c r="M4988" s="65">
        <v>432.6</v>
      </c>
      <c r="P4988" s="65">
        <f t="shared" si="138"/>
        <v>672.40000000000293</v>
      </c>
    </row>
    <row r="4989" spans="1:20" ht="15">
      <c r="A4989" s="28" t="s">
        <v>808</v>
      </c>
      <c r="B4989" s="61" t="s">
        <v>2194</v>
      </c>
      <c r="C4989" s="3"/>
      <c r="D4989" s="3"/>
      <c r="E4989" s="9" t="s">
        <v>278</v>
      </c>
      <c r="F4989" s="9" t="s">
        <v>278</v>
      </c>
      <c r="G4989" s="9" t="s">
        <v>278</v>
      </c>
      <c r="H4989" s="9" t="s">
        <v>278</v>
      </c>
      <c r="I4989" s="9" t="s">
        <v>278</v>
      </c>
      <c r="J4989" s="9" t="s">
        <v>278</v>
      </c>
      <c r="K4989" s="9">
        <v>0</v>
      </c>
      <c r="L4989" s="9">
        <v>284</v>
      </c>
      <c r="M4989" s="65">
        <v>356.40000000000003</v>
      </c>
      <c r="P4989" s="65">
        <f t="shared" si="138"/>
        <v>640.40000000000009</v>
      </c>
    </row>
    <row r="4990" spans="1:20" ht="15">
      <c r="A4990" s="28" t="s">
        <v>809</v>
      </c>
      <c r="B4990" s="239" t="s">
        <v>1650</v>
      </c>
      <c r="C4990" s="3"/>
      <c r="D4990" s="3"/>
      <c r="E4990" s="9" t="s">
        <v>278</v>
      </c>
      <c r="F4990" s="9" t="s">
        <v>278</v>
      </c>
      <c r="G4990" s="9" t="s">
        <v>278</v>
      </c>
      <c r="H4990" s="9" t="s">
        <v>278</v>
      </c>
      <c r="I4990" s="9" t="s">
        <v>278</v>
      </c>
      <c r="J4990" s="9">
        <v>226.19999999999891</v>
      </c>
      <c r="K4990" s="9">
        <v>0</v>
      </c>
      <c r="L4990" s="9">
        <v>7.6999999999952706</v>
      </c>
      <c r="M4990" s="65">
        <v>400.5</v>
      </c>
      <c r="P4990" s="65">
        <f t="shared" si="138"/>
        <v>634.39999999999418</v>
      </c>
    </row>
    <row r="4991" spans="1:20" ht="15">
      <c r="A4991" s="28" t="s">
        <v>810</v>
      </c>
      <c r="B4991" s="239" t="s">
        <v>1671</v>
      </c>
      <c r="C4991" s="3"/>
      <c r="D4991" s="3"/>
      <c r="E4991" s="9" t="s">
        <v>278</v>
      </c>
      <c r="F4991" s="9" t="s">
        <v>278</v>
      </c>
      <c r="G4991" s="9" t="s">
        <v>278</v>
      </c>
      <c r="H4991" s="9" t="s">
        <v>278</v>
      </c>
      <c r="I4991" s="9" t="s">
        <v>278</v>
      </c>
      <c r="J4991" s="9" t="s">
        <v>278</v>
      </c>
      <c r="K4991" s="9">
        <v>0</v>
      </c>
      <c r="L4991" s="9">
        <v>175.29999999999927</v>
      </c>
      <c r="M4991" s="65">
        <v>458.30000000000007</v>
      </c>
      <c r="P4991" s="65">
        <f t="shared" si="138"/>
        <v>633.59999999999934</v>
      </c>
      <c r="T4991" t="s">
        <v>2452</v>
      </c>
    </row>
    <row r="4992" spans="1:20" ht="15">
      <c r="A4992" s="28" t="s">
        <v>811</v>
      </c>
      <c r="B4992" s="239" t="s">
        <v>1658</v>
      </c>
      <c r="C4992" s="3"/>
      <c r="D4992" s="3"/>
      <c r="E4992" s="9" t="s">
        <v>278</v>
      </c>
      <c r="F4992" s="9" t="s">
        <v>278</v>
      </c>
      <c r="G4992" s="9" t="s">
        <v>278</v>
      </c>
      <c r="H4992" s="9" t="s">
        <v>278</v>
      </c>
      <c r="I4992" s="9" t="s">
        <v>278</v>
      </c>
      <c r="J4992" s="9">
        <v>146.49999999999636</v>
      </c>
      <c r="K4992" s="9">
        <v>0</v>
      </c>
      <c r="L4992" s="9">
        <v>209.59999999999854</v>
      </c>
      <c r="M4992" s="65">
        <v>266.8</v>
      </c>
      <c r="P4992" s="65">
        <f t="shared" ref="P4992:P5023" si="139">SUM(E4992:M4992)</f>
        <v>622.89999999999486</v>
      </c>
    </row>
    <row r="4993" spans="1:24" ht="15">
      <c r="A4993" s="28" t="s">
        <v>812</v>
      </c>
      <c r="B4993" s="61" t="s">
        <v>2192</v>
      </c>
      <c r="C4993" s="3"/>
      <c r="D4993" s="3"/>
      <c r="E4993" s="9" t="s">
        <v>278</v>
      </c>
      <c r="F4993" s="9" t="s">
        <v>278</v>
      </c>
      <c r="G4993" s="9" t="s">
        <v>278</v>
      </c>
      <c r="H4993" s="9" t="s">
        <v>278</v>
      </c>
      <c r="I4993" s="9" t="s">
        <v>278</v>
      </c>
      <c r="J4993" s="9" t="s">
        <v>278</v>
      </c>
      <c r="K4993" s="9">
        <v>0</v>
      </c>
      <c r="L4993" s="9">
        <v>336.79999999999927</v>
      </c>
      <c r="M4993" s="65">
        <v>285.29999999999995</v>
      </c>
      <c r="P4993" s="65">
        <f t="shared" si="139"/>
        <v>622.09999999999923</v>
      </c>
      <c r="V4993" s="239"/>
      <c r="W4993" s="61"/>
    </row>
    <row r="4994" spans="1:24" ht="15">
      <c r="A4994" s="28" t="s">
        <v>813</v>
      </c>
      <c r="B4994" s="61" t="s">
        <v>2712</v>
      </c>
      <c r="C4994" s="3"/>
      <c r="D4994" s="3"/>
      <c r="E4994" s="9" t="s">
        <v>278</v>
      </c>
      <c r="F4994" s="9" t="s">
        <v>278</v>
      </c>
      <c r="G4994" s="9" t="s">
        <v>278</v>
      </c>
      <c r="H4994" s="9" t="s">
        <v>278</v>
      </c>
      <c r="I4994" s="9" t="s">
        <v>278</v>
      </c>
      <c r="J4994" s="9" t="s">
        <v>278</v>
      </c>
      <c r="K4994" s="9">
        <v>0</v>
      </c>
      <c r="L4994" s="9" t="s">
        <v>278</v>
      </c>
      <c r="M4994" s="65">
        <v>620.6</v>
      </c>
      <c r="P4994" s="65">
        <f t="shared" si="139"/>
        <v>620.6</v>
      </c>
    </row>
    <row r="4995" spans="1:24" ht="15">
      <c r="A4995" s="28" t="s">
        <v>814</v>
      </c>
      <c r="B4995" s="61" t="s">
        <v>2191</v>
      </c>
      <c r="C4995" s="3"/>
      <c r="D4995" s="3"/>
      <c r="E4995" s="9" t="s">
        <v>278</v>
      </c>
      <c r="F4995" s="9" t="s">
        <v>278</v>
      </c>
      <c r="G4995" s="9" t="s">
        <v>278</v>
      </c>
      <c r="H4995" s="9" t="s">
        <v>278</v>
      </c>
      <c r="I4995" s="9" t="s">
        <v>278</v>
      </c>
      <c r="J4995" s="9" t="s">
        <v>278</v>
      </c>
      <c r="K4995" s="9">
        <v>0</v>
      </c>
      <c r="L4995" s="9">
        <v>329.799999999992</v>
      </c>
      <c r="M4995" s="65">
        <v>287.5</v>
      </c>
      <c r="P4995" s="65">
        <f t="shared" si="139"/>
        <v>617.299999999992</v>
      </c>
    </row>
    <row r="4996" spans="1:24" ht="15">
      <c r="A4996" s="28" t="s">
        <v>1946</v>
      </c>
      <c r="B4996" s="61" t="s">
        <v>2717</v>
      </c>
      <c r="C4996" s="3"/>
      <c r="D4996" s="3"/>
      <c r="E4996" s="9" t="s">
        <v>278</v>
      </c>
      <c r="F4996" s="9" t="s">
        <v>278</v>
      </c>
      <c r="G4996" s="9" t="s">
        <v>278</v>
      </c>
      <c r="H4996" s="9" t="s">
        <v>278</v>
      </c>
      <c r="I4996" s="9" t="s">
        <v>278</v>
      </c>
      <c r="J4996" s="9" t="s">
        <v>278</v>
      </c>
      <c r="K4996" s="9">
        <v>0</v>
      </c>
      <c r="L4996" s="9" t="s">
        <v>278</v>
      </c>
      <c r="M4996" s="65">
        <v>616.59999999999991</v>
      </c>
      <c r="P4996" s="65">
        <f t="shared" si="139"/>
        <v>616.59999999999991</v>
      </c>
    </row>
    <row r="4997" spans="1:24" ht="15">
      <c r="A4997" s="28" t="s">
        <v>2165</v>
      </c>
      <c r="B4997" s="61" t="s">
        <v>2721</v>
      </c>
      <c r="C4997" s="3"/>
      <c r="D4997" s="3"/>
      <c r="E4997" s="9" t="s">
        <v>278</v>
      </c>
      <c r="F4997" s="9" t="s">
        <v>278</v>
      </c>
      <c r="G4997" s="9" t="s">
        <v>278</v>
      </c>
      <c r="H4997" s="9" t="s">
        <v>278</v>
      </c>
      <c r="I4997" s="9" t="s">
        <v>278</v>
      </c>
      <c r="J4997" s="9" t="s">
        <v>278</v>
      </c>
      <c r="K4997" s="9">
        <v>0</v>
      </c>
      <c r="L4997" s="9" t="s">
        <v>278</v>
      </c>
      <c r="M4997" s="65">
        <v>613.29999999999995</v>
      </c>
      <c r="P4997" s="65">
        <f t="shared" si="139"/>
        <v>613.29999999999995</v>
      </c>
      <c r="U4997" t="s">
        <v>2452</v>
      </c>
    </row>
    <row r="4998" spans="1:24" ht="15">
      <c r="A4998" s="28" t="s">
        <v>2166</v>
      </c>
      <c r="B4998" s="61" t="s">
        <v>2212</v>
      </c>
      <c r="C4998" s="3"/>
      <c r="D4998" s="3"/>
      <c r="E4998" s="9" t="s">
        <v>278</v>
      </c>
      <c r="F4998" s="9" t="s">
        <v>278</v>
      </c>
      <c r="G4998" s="9" t="s">
        <v>278</v>
      </c>
      <c r="H4998" s="9" t="s">
        <v>278</v>
      </c>
      <c r="I4998" s="9" t="s">
        <v>278</v>
      </c>
      <c r="J4998" s="9" t="s">
        <v>278</v>
      </c>
      <c r="K4998" s="9">
        <v>0</v>
      </c>
      <c r="L4998" s="9">
        <v>506.10000000000218</v>
      </c>
      <c r="M4998" s="65">
        <v>106.30000000000001</v>
      </c>
      <c r="P4998" s="65">
        <f t="shared" si="139"/>
        <v>612.40000000000214</v>
      </c>
      <c r="V4998" s="61"/>
      <c r="W4998" s="61"/>
    </row>
    <row r="4999" spans="1:24" ht="15">
      <c r="A4999" s="28" t="s">
        <v>2167</v>
      </c>
      <c r="B4999" s="61" t="s">
        <v>2709</v>
      </c>
      <c r="C4999" s="3"/>
      <c r="D4999" s="3"/>
      <c r="E4999" s="9" t="s">
        <v>278</v>
      </c>
      <c r="F4999" s="9" t="s">
        <v>278</v>
      </c>
      <c r="G4999" s="9" t="s">
        <v>278</v>
      </c>
      <c r="H4999" s="9" t="s">
        <v>278</v>
      </c>
      <c r="I4999" s="9" t="s">
        <v>278</v>
      </c>
      <c r="J4999" s="9" t="s">
        <v>278</v>
      </c>
      <c r="K4999" s="9">
        <v>0</v>
      </c>
      <c r="L4999" s="9" t="s">
        <v>278</v>
      </c>
      <c r="M4999" s="65">
        <v>597.4</v>
      </c>
      <c r="P4999" s="65">
        <f t="shared" si="139"/>
        <v>597.4</v>
      </c>
    </row>
    <row r="5000" spans="1:24" ht="15">
      <c r="A5000" s="28" t="s">
        <v>2168</v>
      </c>
      <c r="B5000" s="61" t="s">
        <v>2708</v>
      </c>
      <c r="C5000" s="3"/>
      <c r="D5000" s="3"/>
      <c r="E5000" s="9" t="s">
        <v>278</v>
      </c>
      <c r="F5000" s="9" t="s">
        <v>278</v>
      </c>
      <c r="G5000" s="9" t="s">
        <v>278</v>
      </c>
      <c r="H5000" s="9" t="s">
        <v>278</v>
      </c>
      <c r="I5000" s="9" t="s">
        <v>278</v>
      </c>
      <c r="J5000" s="9" t="s">
        <v>278</v>
      </c>
      <c r="K5000" s="9">
        <v>0</v>
      </c>
      <c r="L5000" s="9" t="s">
        <v>278</v>
      </c>
      <c r="M5000" s="65">
        <v>595.29999999999995</v>
      </c>
      <c r="P5000" s="65">
        <f t="shared" si="139"/>
        <v>595.29999999999995</v>
      </c>
    </row>
    <row r="5001" spans="1:24" ht="15">
      <c r="A5001" s="28" t="s">
        <v>2169</v>
      </c>
      <c r="B5001" s="239" t="s">
        <v>1651</v>
      </c>
      <c r="C5001" s="3"/>
      <c r="D5001" s="3"/>
      <c r="E5001" s="9" t="s">
        <v>278</v>
      </c>
      <c r="F5001" s="9" t="s">
        <v>278</v>
      </c>
      <c r="G5001" s="9" t="s">
        <v>278</v>
      </c>
      <c r="H5001" s="9" t="s">
        <v>278</v>
      </c>
      <c r="I5001" s="9" t="s">
        <v>278</v>
      </c>
      <c r="J5001" s="185">
        <v>586.10000000000218</v>
      </c>
      <c r="K5001" s="9">
        <v>0</v>
      </c>
      <c r="L5001" s="9" t="s">
        <v>278</v>
      </c>
      <c r="M5001" s="9" t="s">
        <v>278</v>
      </c>
      <c r="P5001" s="65">
        <f t="shared" si="139"/>
        <v>586.10000000000218</v>
      </c>
      <c r="R5001" t="s">
        <v>281</v>
      </c>
      <c r="U5001" t="s">
        <v>2633</v>
      </c>
      <c r="V5001" s="190"/>
      <c r="W5001" s="61" t="s">
        <v>2452</v>
      </c>
      <c r="X5001" t="s">
        <v>2452</v>
      </c>
    </row>
    <row r="5002" spans="1:24" ht="15">
      <c r="A5002" s="28" t="s">
        <v>2170</v>
      </c>
      <c r="B5002" s="239" t="s">
        <v>1657</v>
      </c>
      <c r="C5002" s="3"/>
      <c r="D5002" s="3"/>
      <c r="E5002" s="9" t="s">
        <v>278</v>
      </c>
      <c r="F5002" s="9" t="s">
        <v>278</v>
      </c>
      <c r="G5002" s="9" t="s">
        <v>278</v>
      </c>
      <c r="H5002" s="9" t="s">
        <v>278</v>
      </c>
      <c r="I5002" s="9" t="s">
        <v>278</v>
      </c>
      <c r="J5002" s="9">
        <v>76.199999999993452</v>
      </c>
      <c r="K5002" s="9">
        <v>0</v>
      </c>
      <c r="L5002" s="9">
        <v>288.5</v>
      </c>
      <c r="M5002" s="65">
        <v>218.10000000000002</v>
      </c>
      <c r="P5002" s="65">
        <f t="shared" si="139"/>
        <v>582.79999999999347</v>
      </c>
      <c r="V5002" s="61"/>
      <c r="W5002" s="61"/>
    </row>
    <row r="5003" spans="1:24" ht="15">
      <c r="A5003" s="28" t="s">
        <v>2171</v>
      </c>
      <c r="B5003" s="61" t="s">
        <v>2699</v>
      </c>
      <c r="C5003" s="3"/>
      <c r="D5003" s="3"/>
      <c r="E5003" s="9" t="s">
        <v>278</v>
      </c>
      <c r="F5003" s="9" t="s">
        <v>278</v>
      </c>
      <c r="G5003" s="9" t="s">
        <v>278</v>
      </c>
      <c r="H5003" s="9" t="s">
        <v>278</v>
      </c>
      <c r="I5003" s="9" t="s">
        <v>278</v>
      </c>
      <c r="J5003" s="9" t="s">
        <v>278</v>
      </c>
      <c r="K5003" s="9">
        <v>0</v>
      </c>
      <c r="L5003" s="9" t="s">
        <v>278</v>
      </c>
      <c r="M5003" s="65">
        <v>573.59999999999991</v>
      </c>
      <c r="P5003" s="65">
        <f t="shared" si="139"/>
        <v>573.59999999999991</v>
      </c>
    </row>
    <row r="5004" spans="1:24" ht="15">
      <c r="A5004" s="28" t="s">
        <v>2172</v>
      </c>
      <c r="B5004" s="190" t="s">
        <v>1331</v>
      </c>
      <c r="C5004" s="3"/>
      <c r="D5004" s="3"/>
      <c r="E5004" s="9" t="s">
        <v>278</v>
      </c>
      <c r="F5004" s="9" t="s">
        <v>278</v>
      </c>
      <c r="G5004" s="9" t="s">
        <v>278</v>
      </c>
      <c r="H5004" s="9" t="s">
        <v>278</v>
      </c>
      <c r="I5004" s="188">
        <v>572.79999999999745</v>
      </c>
      <c r="J5004" s="9" t="s">
        <v>278</v>
      </c>
      <c r="K5004" s="9">
        <v>0</v>
      </c>
      <c r="L5004" s="9" t="s">
        <v>278</v>
      </c>
      <c r="M5004" s="9" t="s">
        <v>278</v>
      </c>
      <c r="P5004" s="65">
        <f t="shared" si="139"/>
        <v>572.79999999999745</v>
      </c>
      <c r="R5004" t="s">
        <v>284</v>
      </c>
      <c r="V5004" s="239"/>
      <c r="W5004" s="61"/>
    </row>
    <row r="5005" spans="1:24" ht="15">
      <c r="A5005" s="28" t="s">
        <v>2173</v>
      </c>
      <c r="B5005" s="61" t="s">
        <v>2710</v>
      </c>
      <c r="C5005" s="3"/>
      <c r="D5005" s="3"/>
      <c r="E5005" s="9" t="s">
        <v>278</v>
      </c>
      <c r="F5005" s="9" t="s">
        <v>278</v>
      </c>
      <c r="G5005" s="9" t="s">
        <v>278</v>
      </c>
      <c r="H5005" s="9" t="s">
        <v>278</v>
      </c>
      <c r="I5005" s="9" t="s">
        <v>278</v>
      </c>
      <c r="J5005" s="9" t="s">
        <v>278</v>
      </c>
      <c r="K5005" s="9">
        <v>0</v>
      </c>
      <c r="L5005" s="9" t="s">
        <v>278</v>
      </c>
      <c r="M5005" s="65">
        <v>568.70000000000005</v>
      </c>
      <c r="P5005" s="65">
        <f t="shared" si="139"/>
        <v>568.70000000000005</v>
      </c>
    </row>
    <row r="5006" spans="1:24" ht="15">
      <c r="A5006" s="28" t="s">
        <v>2174</v>
      </c>
      <c r="B5006" s="61" t="s">
        <v>2726</v>
      </c>
      <c r="C5006" s="3"/>
      <c r="D5006" s="3"/>
      <c r="E5006" s="9" t="s">
        <v>278</v>
      </c>
      <c r="F5006" s="9" t="s">
        <v>278</v>
      </c>
      <c r="G5006" s="9" t="s">
        <v>278</v>
      </c>
      <c r="H5006" s="9" t="s">
        <v>278</v>
      </c>
      <c r="I5006" s="9" t="s">
        <v>278</v>
      </c>
      <c r="J5006" s="9" t="s">
        <v>278</v>
      </c>
      <c r="K5006" s="9">
        <v>0</v>
      </c>
      <c r="L5006" s="9" t="s">
        <v>278</v>
      </c>
      <c r="M5006" s="65">
        <v>557.6</v>
      </c>
      <c r="P5006" s="65">
        <f t="shared" si="139"/>
        <v>557.6</v>
      </c>
    </row>
    <row r="5007" spans="1:24" ht="15">
      <c r="A5007" s="28" t="s">
        <v>2175</v>
      </c>
      <c r="B5007" s="239" t="s">
        <v>1693</v>
      </c>
      <c r="C5007" s="3"/>
      <c r="D5007" s="3"/>
      <c r="E5007" s="9" t="s">
        <v>278</v>
      </c>
      <c r="F5007" s="9" t="s">
        <v>278</v>
      </c>
      <c r="G5007" s="9" t="s">
        <v>278</v>
      </c>
      <c r="H5007" s="9" t="s">
        <v>278</v>
      </c>
      <c r="I5007" s="9" t="s">
        <v>278</v>
      </c>
      <c r="J5007" s="9" t="s">
        <v>278</v>
      </c>
      <c r="K5007" s="9">
        <v>0</v>
      </c>
      <c r="L5007" s="9">
        <v>219.70000000000073</v>
      </c>
      <c r="M5007" s="65">
        <v>336</v>
      </c>
      <c r="P5007" s="65">
        <f t="shared" si="139"/>
        <v>555.70000000000073</v>
      </c>
    </row>
    <row r="5008" spans="1:24" ht="15">
      <c r="A5008" s="28" t="s">
        <v>2176</v>
      </c>
      <c r="B5008" s="61" t="s">
        <v>2701</v>
      </c>
      <c r="C5008" s="3"/>
      <c r="D5008" s="3"/>
      <c r="E5008" s="9" t="s">
        <v>278</v>
      </c>
      <c r="F5008" s="9" t="s">
        <v>278</v>
      </c>
      <c r="G5008" s="9" t="s">
        <v>278</v>
      </c>
      <c r="H5008" s="9" t="s">
        <v>278</v>
      </c>
      <c r="I5008" s="9" t="s">
        <v>278</v>
      </c>
      <c r="J5008" s="9" t="s">
        <v>278</v>
      </c>
      <c r="K5008" s="9">
        <v>0</v>
      </c>
      <c r="L5008" s="9" t="s">
        <v>278</v>
      </c>
      <c r="M5008" s="65">
        <v>547.6</v>
      </c>
      <c r="P5008" s="65">
        <f t="shared" si="139"/>
        <v>547.6</v>
      </c>
    </row>
    <row r="5009" spans="1:18" ht="15">
      <c r="A5009" s="28" t="s">
        <v>2177</v>
      </c>
      <c r="B5009" s="239" t="s">
        <v>1666</v>
      </c>
      <c r="C5009" s="3"/>
      <c r="D5009" s="3"/>
      <c r="E5009" s="9" t="s">
        <v>278</v>
      </c>
      <c r="F5009" s="9" t="s">
        <v>278</v>
      </c>
      <c r="G5009" s="9" t="s">
        <v>278</v>
      </c>
      <c r="H5009" s="9" t="s">
        <v>278</v>
      </c>
      <c r="I5009" s="9" t="s">
        <v>278</v>
      </c>
      <c r="J5009" s="9" t="s">
        <v>278</v>
      </c>
      <c r="K5009" s="9">
        <v>0</v>
      </c>
      <c r="L5009" s="9">
        <v>380.29999999999563</v>
      </c>
      <c r="M5009" s="65">
        <v>152.30000000000001</v>
      </c>
      <c r="P5009" s="65">
        <f t="shared" si="139"/>
        <v>532.59999999999559</v>
      </c>
    </row>
    <row r="5010" spans="1:18" ht="15">
      <c r="A5010" s="28" t="s">
        <v>2178</v>
      </c>
      <c r="B5010" s="239" t="s">
        <v>1690</v>
      </c>
      <c r="C5010" s="3"/>
      <c r="D5010" s="3"/>
      <c r="E5010" s="9" t="s">
        <v>278</v>
      </c>
      <c r="F5010" s="9" t="s">
        <v>278</v>
      </c>
      <c r="G5010" s="9" t="s">
        <v>278</v>
      </c>
      <c r="H5010" s="9" t="s">
        <v>278</v>
      </c>
      <c r="I5010" s="9" t="s">
        <v>278</v>
      </c>
      <c r="J5010" s="9" t="s">
        <v>278</v>
      </c>
      <c r="K5010" s="9">
        <v>0</v>
      </c>
      <c r="L5010" s="9">
        <v>292.80000000000109</v>
      </c>
      <c r="M5010" s="65">
        <v>233.60000000000002</v>
      </c>
      <c r="P5010" s="65">
        <f t="shared" si="139"/>
        <v>526.40000000000111</v>
      </c>
    </row>
    <row r="5011" spans="1:18" ht="15">
      <c r="A5011" s="28" t="s">
        <v>2179</v>
      </c>
      <c r="B5011" s="61" t="s">
        <v>2211</v>
      </c>
      <c r="C5011" s="3"/>
      <c r="D5011" s="3"/>
      <c r="E5011" s="9" t="s">
        <v>278</v>
      </c>
      <c r="F5011" s="9" t="s">
        <v>278</v>
      </c>
      <c r="G5011" s="9" t="s">
        <v>278</v>
      </c>
      <c r="H5011" s="9" t="s">
        <v>278</v>
      </c>
      <c r="I5011" s="9" t="s">
        <v>278</v>
      </c>
      <c r="J5011" s="9" t="s">
        <v>278</v>
      </c>
      <c r="K5011" s="9">
        <v>0</v>
      </c>
      <c r="L5011" s="9">
        <v>212.39999999999418</v>
      </c>
      <c r="M5011" s="65">
        <v>310.2</v>
      </c>
      <c r="P5011" s="65">
        <f t="shared" si="139"/>
        <v>522.59999999999422</v>
      </c>
    </row>
    <row r="5012" spans="1:18" ht="15">
      <c r="A5012" s="28" t="s">
        <v>2180</v>
      </c>
      <c r="B5012" s="61" t="s">
        <v>674</v>
      </c>
      <c r="E5012" s="9" t="s">
        <v>278</v>
      </c>
      <c r="F5012" s="9" t="s">
        <v>278</v>
      </c>
      <c r="G5012" s="9" t="s">
        <v>278</v>
      </c>
      <c r="H5012" s="9">
        <v>279.60000000000946</v>
      </c>
      <c r="I5012" s="9">
        <v>241.99999999999636</v>
      </c>
      <c r="J5012" s="9" t="s">
        <v>278</v>
      </c>
      <c r="K5012" s="9">
        <v>0</v>
      </c>
      <c r="L5012" s="9" t="s">
        <v>278</v>
      </c>
      <c r="M5012" s="9" t="s">
        <v>278</v>
      </c>
      <c r="P5012" s="65">
        <f t="shared" si="139"/>
        <v>521.60000000000582</v>
      </c>
    </row>
    <row r="5013" spans="1:18" ht="15">
      <c r="A5013" s="28" t="s">
        <v>2181</v>
      </c>
      <c r="B5013" s="239" t="s">
        <v>1665</v>
      </c>
      <c r="C5013" s="3"/>
      <c r="D5013" s="3"/>
      <c r="E5013" s="9" t="s">
        <v>278</v>
      </c>
      <c r="F5013" s="9" t="s">
        <v>278</v>
      </c>
      <c r="G5013" s="9" t="s">
        <v>278</v>
      </c>
      <c r="H5013" s="9" t="s">
        <v>278</v>
      </c>
      <c r="I5013" s="9" t="s">
        <v>278</v>
      </c>
      <c r="J5013" s="9" t="s">
        <v>278</v>
      </c>
      <c r="K5013" s="9">
        <v>0</v>
      </c>
      <c r="L5013" s="9">
        <v>219.90000000000146</v>
      </c>
      <c r="M5013" s="65">
        <v>287</v>
      </c>
      <c r="P5013" s="65">
        <f t="shared" si="139"/>
        <v>506.90000000000146</v>
      </c>
    </row>
    <row r="5014" spans="1:18" ht="15">
      <c r="A5014" s="28" t="s">
        <v>2182</v>
      </c>
      <c r="B5014" s="61" t="s">
        <v>688</v>
      </c>
      <c r="E5014" s="9" t="s">
        <v>278</v>
      </c>
      <c r="F5014" s="9" t="s">
        <v>278</v>
      </c>
      <c r="G5014" s="9" t="s">
        <v>278</v>
      </c>
      <c r="H5014" s="188">
        <v>503.49999999999636</v>
      </c>
      <c r="I5014" s="9" t="s">
        <v>278</v>
      </c>
      <c r="J5014" s="9" t="s">
        <v>278</v>
      </c>
      <c r="K5014" s="9">
        <v>0</v>
      </c>
      <c r="L5014" s="9" t="s">
        <v>278</v>
      </c>
      <c r="M5014" s="9" t="s">
        <v>278</v>
      </c>
      <c r="P5014" s="65">
        <f t="shared" si="139"/>
        <v>503.49999999999636</v>
      </c>
      <c r="R5014" t="s">
        <v>297</v>
      </c>
    </row>
    <row r="5015" spans="1:18" ht="15">
      <c r="A5015" s="28" t="s">
        <v>2183</v>
      </c>
      <c r="B5015" s="61" t="s">
        <v>2720</v>
      </c>
      <c r="C5015" s="3"/>
      <c r="D5015" s="3"/>
      <c r="E5015" s="9" t="s">
        <v>278</v>
      </c>
      <c r="F5015" s="9" t="s">
        <v>278</v>
      </c>
      <c r="G5015" s="9" t="s">
        <v>278</v>
      </c>
      <c r="H5015" s="9" t="s">
        <v>278</v>
      </c>
      <c r="I5015" s="9" t="s">
        <v>278</v>
      </c>
      <c r="J5015" s="9" t="s">
        <v>278</v>
      </c>
      <c r="K5015" s="9">
        <v>0</v>
      </c>
      <c r="L5015" s="9" t="s">
        <v>278</v>
      </c>
      <c r="M5015" s="65">
        <v>499.6</v>
      </c>
      <c r="P5015" s="65">
        <f t="shared" si="139"/>
        <v>499.6</v>
      </c>
    </row>
    <row r="5016" spans="1:18" ht="15">
      <c r="A5016" s="28" t="s">
        <v>2184</v>
      </c>
      <c r="B5016" s="178" t="s">
        <v>1335</v>
      </c>
      <c r="C5016" s="3"/>
      <c r="D5016" s="3"/>
      <c r="E5016" s="9" t="s">
        <v>278</v>
      </c>
      <c r="F5016" s="9" t="s">
        <v>278</v>
      </c>
      <c r="G5016" s="9" t="s">
        <v>278</v>
      </c>
      <c r="H5016" s="9" t="s">
        <v>278</v>
      </c>
      <c r="I5016" s="9">
        <v>116.79999999999927</v>
      </c>
      <c r="J5016" s="9">
        <v>378.79999999999563</v>
      </c>
      <c r="K5016" s="9">
        <v>0</v>
      </c>
      <c r="L5016" s="9" t="s">
        <v>278</v>
      </c>
      <c r="M5016" s="9" t="s">
        <v>278</v>
      </c>
      <c r="P5016" s="65">
        <f t="shared" si="139"/>
        <v>495.59999999999491</v>
      </c>
    </row>
    <row r="5017" spans="1:18" ht="15">
      <c r="A5017" s="28" t="s">
        <v>2185</v>
      </c>
      <c r="B5017" s="61" t="s">
        <v>2700</v>
      </c>
      <c r="C5017" s="3"/>
      <c r="D5017" s="3"/>
      <c r="E5017" s="9" t="s">
        <v>278</v>
      </c>
      <c r="F5017" s="9" t="s">
        <v>278</v>
      </c>
      <c r="G5017" s="9" t="s">
        <v>278</v>
      </c>
      <c r="H5017" s="9" t="s">
        <v>278</v>
      </c>
      <c r="I5017" s="9" t="s">
        <v>278</v>
      </c>
      <c r="J5017" s="9" t="s">
        <v>278</v>
      </c>
      <c r="K5017" s="9">
        <v>0</v>
      </c>
      <c r="L5017" s="9" t="s">
        <v>278</v>
      </c>
      <c r="M5017" s="65">
        <v>474.29999999999995</v>
      </c>
      <c r="P5017" s="65">
        <f t="shared" si="139"/>
        <v>474.29999999999995</v>
      </c>
    </row>
    <row r="5018" spans="1:18" ht="15">
      <c r="A5018" s="28" t="s">
        <v>2186</v>
      </c>
      <c r="B5018" s="61" t="s">
        <v>2718</v>
      </c>
      <c r="C5018" s="3"/>
      <c r="D5018" s="3"/>
      <c r="E5018" s="9" t="s">
        <v>278</v>
      </c>
      <c r="F5018" s="9" t="s">
        <v>278</v>
      </c>
      <c r="G5018" s="9" t="s">
        <v>278</v>
      </c>
      <c r="H5018" s="9" t="s">
        <v>278</v>
      </c>
      <c r="I5018" s="9" t="s">
        <v>278</v>
      </c>
      <c r="J5018" s="9" t="s">
        <v>278</v>
      </c>
      <c r="K5018" s="9">
        <v>0</v>
      </c>
      <c r="L5018" s="9" t="s">
        <v>278</v>
      </c>
      <c r="M5018" s="65">
        <v>471.09999999999991</v>
      </c>
      <c r="P5018" s="65">
        <f t="shared" si="139"/>
        <v>471.09999999999991</v>
      </c>
    </row>
    <row r="5019" spans="1:18" ht="15">
      <c r="A5019" s="28" t="s">
        <v>2187</v>
      </c>
      <c r="B5019" s="61" t="s">
        <v>2707</v>
      </c>
      <c r="C5019" s="3"/>
      <c r="D5019" s="3"/>
      <c r="E5019" s="9" t="s">
        <v>278</v>
      </c>
      <c r="F5019" s="9" t="s">
        <v>278</v>
      </c>
      <c r="G5019" s="9" t="s">
        <v>278</v>
      </c>
      <c r="H5019" s="9" t="s">
        <v>278</v>
      </c>
      <c r="I5019" s="9" t="s">
        <v>278</v>
      </c>
      <c r="J5019" s="9" t="s">
        <v>278</v>
      </c>
      <c r="K5019" s="9">
        <v>0</v>
      </c>
      <c r="L5019" s="9" t="s">
        <v>278</v>
      </c>
      <c r="M5019" s="65">
        <v>429.8</v>
      </c>
      <c r="P5019" s="65">
        <f t="shared" si="139"/>
        <v>429.8</v>
      </c>
    </row>
    <row r="5020" spans="1:18" ht="15">
      <c r="A5020" s="28" t="s">
        <v>2188</v>
      </c>
      <c r="B5020" s="61" t="s">
        <v>678</v>
      </c>
      <c r="E5020" s="9" t="s">
        <v>278</v>
      </c>
      <c r="F5020" s="9" t="s">
        <v>278</v>
      </c>
      <c r="G5020" s="9" t="s">
        <v>278</v>
      </c>
      <c r="H5020" s="188">
        <v>422.49999999999636</v>
      </c>
      <c r="I5020" s="9" t="s">
        <v>278</v>
      </c>
      <c r="J5020" s="9" t="s">
        <v>278</v>
      </c>
      <c r="K5020" s="9">
        <v>0</v>
      </c>
      <c r="L5020" s="9" t="s">
        <v>278</v>
      </c>
      <c r="M5020" s="9" t="s">
        <v>278</v>
      </c>
      <c r="P5020" s="65">
        <f t="shared" si="139"/>
        <v>422.49999999999636</v>
      </c>
      <c r="R5020" t="s">
        <v>288</v>
      </c>
    </row>
    <row r="5021" spans="1:18" ht="15">
      <c r="A5021" s="28" t="s">
        <v>2296</v>
      </c>
      <c r="B5021" s="61" t="s">
        <v>2200</v>
      </c>
      <c r="C5021" s="3"/>
      <c r="D5021" s="3"/>
      <c r="E5021" s="9" t="s">
        <v>278</v>
      </c>
      <c r="F5021" s="9" t="s">
        <v>278</v>
      </c>
      <c r="G5021" s="9" t="s">
        <v>278</v>
      </c>
      <c r="H5021" s="9" t="s">
        <v>278</v>
      </c>
      <c r="I5021" s="9" t="s">
        <v>278</v>
      </c>
      <c r="J5021" s="9" t="s">
        <v>278</v>
      </c>
      <c r="K5021" s="9">
        <v>0</v>
      </c>
      <c r="L5021" s="9">
        <v>239.30000000000655</v>
      </c>
      <c r="M5021" s="65">
        <v>169.8</v>
      </c>
      <c r="P5021" s="65">
        <f t="shared" si="139"/>
        <v>409.10000000000656</v>
      </c>
    </row>
    <row r="5022" spans="1:18" ht="15">
      <c r="A5022" s="28" t="s">
        <v>2297</v>
      </c>
      <c r="B5022" s="239" t="s">
        <v>1667</v>
      </c>
      <c r="C5022" s="3"/>
      <c r="D5022" s="3"/>
      <c r="E5022" s="9" t="s">
        <v>278</v>
      </c>
      <c r="F5022" s="9" t="s">
        <v>278</v>
      </c>
      <c r="G5022" s="9" t="s">
        <v>278</v>
      </c>
      <c r="H5022" s="9" t="s">
        <v>278</v>
      </c>
      <c r="I5022" s="9" t="s">
        <v>278</v>
      </c>
      <c r="J5022" s="9" t="s">
        <v>278</v>
      </c>
      <c r="K5022" s="9">
        <v>0</v>
      </c>
      <c r="L5022" s="9">
        <v>64.999999999996362</v>
      </c>
      <c r="M5022" s="65">
        <v>340</v>
      </c>
      <c r="P5022" s="65">
        <f t="shared" si="139"/>
        <v>404.99999999999636</v>
      </c>
    </row>
    <row r="5023" spans="1:18" ht="15">
      <c r="A5023" s="28" t="s">
        <v>2298</v>
      </c>
      <c r="B5023" s="61" t="s">
        <v>2714</v>
      </c>
      <c r="C5023" s="3"/>
      <c r="D5023" s="3"/>
      <c r="E5023" s="9" t="s">
        <v>278</v>
      </c>
      <c r="F5023" s="9" t="s">
        <v>278</v>
      </c>
      <c r="G5023" s="9" t="s">
        <v>278</v>
      </c>
      <c r="H5023" s="9" t="s">
        <v>278</v>
      </c>
      <c r="I5023" s="9" t="s">
        <v>278</v>
      </c>
      <c r="J5023" s="9" t="s">
        <v>278</v>
      </c>
      <c r="K5023" s="9">
        <v>0</v>
      </c>
      <c r="L5023" s="9" t="s">
        <v>278</v>
      </c>
      <c r="M5023" s="65">
        <v>401.9</v>
      </c>
      <c r="P5023" s="65">
        <f t="shared" si="139"/>
        <v>401.9</v>
      </c>
    </row>
    <row r="5024" spans="1:18" ht="15">
      <c r="A5024" s="253" t="s">
        <v>2676</v>
      </c>
      <c r="B5024" s="239" t="s">
        <v>1656</v>
      </c>
      <c r="C5024" s="3"/>
      <c r="D5024" s="3"/>
      <c r="E5024" s="9" t="s">
        <v>278</v>
      </c>
      <c r="F5024" s="9" t="s">
        <v>278</v>
      </c>
      <c r="G5024" s="9" t="s">
        <v>278</v>
      </c>
      <c r="H5024" s="9" t="s">
        <v>278</v>
      </c>
      <c r="I5024" s="9" t="s">
        <v>278</v>
      </c>
      <c r="J5024" s="9">
        <v>401.60000000000582</v>
      </c>
      <c r="K5024" s="9">
        <v>0</v>
      </c>
      <c r="L5024" s="9" t="s">
        <v>278</v>
      </c>
      <c r="M5024" s="9" t="s">
        <v>278</v>
      </c>
      <c r="P5024" s="65">
        <f t="shared" ref="P5024:P5054" si="140">SUM(E5024:M5024)</f>
        <v>401.60000000000582</v>
      </c>
    </row>
    <row r="5025" spans="1:16" ht="15">
      <c r="A5025" s="253" t="s">
        <v>2677</v>
      </c>
      <c r="B5025" s="61" t="s">
        <v>2203</v>
      </c>
      <c r="C5025" s="3"/>
      <c r="D5025" s="3"/>
      <c r="E5025" s="9" t="s">
        <v>278</v>
      </c>
      <c r="F5025" s="9" t="s">
        <v>278</v>
      </c>
      <c r="G5025" s="9" t="s">
        <v>278</v>
      </c>
      <c r="H5025" s="9" t="s">
        <v>278</v>
      </c>
      <c r="I5025" s="9" t="s">
        <v>278</v>
      </c>
      <c r="J5025" s="9" t="s">
        <v>278</v>
      </c>
      <c r="K5025" s="9">
        <v>0</v>
      </c>
      <c r="L5025" s="9">
        <v>395.59999999999854</v>
      </c>
      <c r="M5025" s="9" t="s">
        <v>278</v>
      </c>
      <c r="P5025" s="65">
        <f t="shared" si="140"/>
        <v>395.59999999999854</v>
      </c>
    </row>
    <row r="5026" spans="1:16" ht="15">
      <c r="A5026" s="253" t="s">
        <v>2678</v>
      </c>
      <c r="B5026" s="61" t="s">
        <v>2193</v>
      </c>
      <c r="C5026" s="3"/>
      <c r="D5026" s="3"/>
      <c r="E5026" s="9" t="s">
        <v>278</v>
      </c>
      <c r="F5026" s="9" t="s">
        <v>278</v>
      </c>
      <c r="G5026" s="9" t="s">
        <v>278</v>
      </c>
      <c r="H5026" s="9" t="s">
        <v>278</v>
      </c>
      <c r="I5026" s="9" t="s">
        <v>278</v>
      </c>
      <c r="J5026" s="9" t="s">
        <v>278</v>
      </c>
      <c r="K5026" s="9">
        <v>0</v>
      </c>
      <c r="L5026" s="9">
        <v>288.99999999999636</v>
      </c>
      <c r="M5026" s="65">
        <v>101.5</v>
      </c>
      <c r="P5026" s="65">
        <f t="shared" si="140"/>
        <v>390.49999999999636</v>
      </c>
    </row>
    <row r="5027" spans="1:16" ht="15">
      <c r="A5027" s="253" t="s">
        <v>2679</v>
      </c>
      <c r="B5027" s="61" t="s">
        <v>2204</v>
      </c>
      <c r="C5027" s="3"/>
      <c r="D5027" s="3"/>
      <c r="E5027" s="9" t="s">
        <v>278</v>
      </c>
      <c r="F5027" s="9" t="s">
        <v>278</v>
      </c>
      <c r="G5027" s="9" t="s">
        <v>278</v>
      </c>
      <c r="H5027" s="9" t="s">
        <v>278</v>
      </c>
      <c r="I5027" s="9" t="s">
        <v>278</v>
      </c>
      <c r="J5027" s="9" t="s">
        <v>278</v>
      </c>
      <c r="K5027" s="9">
        <v>0</v>
      </c>
      <c r="L5027" s="9">
        <v>361.30000000000291</v>
      </c>
      <c r="M5027" s="9" t="s">
        <v>278</v>
      </c>
      <c r="P5027" s="65">
        <f t="shared" si="140"/>
        <v>361.30000000000291</v>
      </c>
    </row>
    <row r="5028" spans="1:16" ht="15">
      <c r="A5028" s="253" t="s">
        <v>2680</v>
      </c>
      <c r="B5028" s="61" t="s">
        <v>2728</v>
      </c>
      <c r="C5028" s="3"/>
      <c r="D5028" s="3"/>
      <c r="E5028" s="9" t="s">
        <v>278</v>
      </c>
      <c r="F5028" s="9" t="s">
        <v>278</v>
      </c>
      <c r="G5028" s="9" t="s">
        <v>278</v>
      </c>
      <c r="H5028" s="9" t="s">
        <v>278</v>
      </c>
      <c r="I5028" s="9" t="s">
        <v>278</v>
      </c>
      <c r="J5028" s="9" t="s">
        <v>278</v>
      </c>
      <c r="K5028" s="9">
        <v>0</v>
      </c>
      <c r="L5028" s="9" t="s">
        <v>278</v>
      </c>
      <c r="M5028" s="65">
        <v>347.8</v>
      </c>
      <c r="P5028" s="65">
        <f t="shared" si="140"/>
        <v>347.8</v>
      </c>
    </row>
    <row r="5029" spans="1:16" ht="15">
      <c r="A5029" s="253" t="s">
        <v>2681</v>
      </c>
      <c r="B5029" s="61" t="s">
        <v>2719</v>
      </c>
      <c r="C5029" s="3"/>
      <c r="D5029" s="3"/>
      <c r="E5029" s="9" t="s">
        <v>278</v>
      </c>
      <c r="F5029" s="9" t="s">
        <v>278</v>
      </c>
      <c r="G5029" s="9" t="s">
        <v>278</v>
      </c>
      <c r="H5029" s="9" t="s">
        <v>278</v>
      </c>
      <c r="I5029" s="9" t="s">
        <v>278</v>
      </c>
      <c r="J5029" s="9" t="s">
        <v>278</v>
      </c>
      <c r="K5029" s="9">
        <v>0</v>
      </c>
      <c r="L5029" s="9" t="s">
        <v>278</v>
      </c>
      <c r="M5029" s="65">
        <v>347</v>
      </c>
      <c r="P5029" s="65">
        <f t="shared" si="140"/>
        <v>347</v>
      </c>
    </row>
    <row r="5030" spans="1:16" ht="15">
      <c r="A5030" s="253" t="s">
        <v>2682</v>
      </c>
      <c r="B5030" s="178" t="s">
        <v>1347</v>
      </c>
      <c r="C5030" s="3"/>
      <c r="D5030" s="3"/>
      <c r="E5030" s="9" t="s">
        <v>278</v>
      </c>
      <c r="F5030" s="9" t="s">
        <v>278</v>
      </c>
      <c r="G5030" s="9" t="s">
        <v>278</v>
      </c>
      <c r="H5030" s="9" t="s">
        <v>278</v>
      </c>
      <c r="I5030" s="9">
        <v>345.39999999999964</v>
      </c>
      <c r="J5030" s="9" t="s">
        <v>278</v>
      </c>
      <c r="K5030" s="9">
        <v>0</v>
      </c>
      <c r="L5030" s="9" t="s">
        <v>278</v>
      </c>
      <c r="M5030" s="9" t="s">
        <v>278</v>
      </c>
      <c r="P5030" s="65">
        <f t="shared" si="140"/>
        <v>345.39999999999964</v>
      </c>
    </row>
    <row r="5031" spans="1:16" ht="15">
      <c r="A5031" s="253" t="s">
        <v>2683</v>
      </c>
      <c r="B5031" s="61" t="s">
        <v>2705</v>
      </c>
      <c r="C5031" s="3"/>
      <c r="D5031" s="3"/>
      <c r="E5031" s="9" t="s">
        <v>278</v>
      </c>
      <c r="F5031" s="9" t="s">
        <v>278</v>
      </c>
      <c r="G5031" s="9" t="s">
        <v>278</v>
      </c>
      <c r="H5031" s="9" t="s">
        <v>278</v>
      </c>
      <c r="I5031" s="9" t="s">
        <v>278</v>
      </c>
      <c r="J5031" s="9" t="s">
        <v>278</v>
      </c>
      <c r="K5031" s="9">
        <v>0</v>
      </c>
      <c r="L5031" s="9" t="s">
        <v>278</v>
      </c>
      <c r="M5031" s="65">
        <v>343.8</v>
      </c>
      <c r="P5031" s="65">
        <f t="shared" si="140"/>
        <v>343.8</v>
      </c>
    </row>
    <row r="5032" spans="1:16" ht="15">
      <c r="A5032" s="253" t="s">
        <v>2684</v>
      </c>
      <c r="B5032" s="61" t="s">
        <v>2723</v>
      </c>
      <c r="C5032" s="3"/>
      <c r="D5032" s="3"/>
      <c r="E5032" s="9" t="s">
        <v>278</v>
      </c>
      <c r="F5032" s="9" t="s">
        <v>278</v>
      </c>
      <c r="G5032" s="9" t="s">
        <v>278</v>
      </c>
      <c r="H5032" s="9" t="s">
        <v>278</v>
      </c>
      <c r="I5032" s="9" t="s">
        <v>278</v>
      </c>
      <c r="J5032" s="9" t="s">
        <v>278</v>
      </c>
      <c r="K5032" s="9">
        <v>0</v>
      </c>
      <c r="L5032" s="9" t="s">
        <v>278</v>
      </c>
      <c r="M5032" s="65">
        <v>329.9</v>
      </c>
      <c r="P5032" s="65">
        <f t="shared" si="140"/>
        <v>329.9</v>
      </c>
    </row>
    <row r="5033" spans="1:16" ht="15">
      <c r="A5033" s="253" t="s">
        <v>2685</v>
      </c>
      <c r="B5033" s="61" t="s">
        <v>2703</v>
      </c>
      <c r="C5033" s="3"/>
      <c r="D5033" s="3"/>
      <c r="E5033" s="9" t="s">
        <v>278</v>
      </c>
      <c r="F5033" s="9" t="s">
        <v>278</v>
      </c>
      <c r="G5033" s="9" t="s">
        <v>278</v>
      </c>
      <c r="H5033" s="9" t="s">
        <v>278</v>
      </c>
      <c r="I5033" s="9" t="s">
        <v>278</v>
      </c>
      <c r="J5033" s="9" t="s">
        <v>278</v>
      </c>
      <c r="K5033" s="9">
        <v>0</v>
      </c>
      <c r="L5033" s="9" t="s">
        <v>278</v>
      </c>
      <c r="M5033" s="65">
        <v>312.60000000000002</v>
      </c>
      <c r="P5033" s="65">
        <f t="shared" si="140"/>
        <v>312.60000000000002</v>
      </c>
    </row>
    <row r="5034" spans="1:16" ht="15">
      <c r="A5034" s="253" t="s">
        <v>2686</v>
      </c>
      <c r="B5034" s="239" t="s">
        <v>1664</v>
      </c>
      <c r="C5034" s="3"/>
      <c r="D5034" s="3"/>
      <c r="E5034" s="9" t="s">
        <v>278</v>
      </c>
      <c r="F5034" s="9" t="s">
        <v>278</v>
      </c>
      <c r="G5034" s="9" t="s">
        <v>278</v>
      </c>
      <c r="H5034" s="9" t="s">
        <v>278</v>
      </c>
      <c r="I5034" s="9" t="s">
        <v>278</v>
      </c>
      <c r="J5034" s="9" t="s">
        <v>278</v>
      </c>
      <c r="K5034" s="9">
        <v>0</v>
      </c>
      <c r="L5034" s="9">
        <v>110.49999999999272</v>
      </c>
      <c r="M5034" s="65">
        <v>196.3</v>
      </c>
      <c r="P5034" s="65">
        <f t="shared" si="140"/>
        <v>306.79999999999274</v>
      </c>
    </row>
    <row r="5035" spans="1:16" ht="15">
      <c r="A5035" s="253" t="s">
        <v>2687</v>
      </c>
      <c r="B5035" s="61" t="s">
        <v>2711</v>
      </c>
      <c r="C5035" s="3"/>
      <c r="D5035" s="3"/>
      <c r="E5035" s="9" t="s">
        <v>278</v>
      </c>
      <c r="F5035" s="9" t="s">
        <v>278</v>
      </c>
      <c r="G5035" s="9" t="s">
        <v>278</v>
      </c>
      <c r="H5035" s="9" t="s">
        <v>278</v>
      </c>
      <c r="I5035" s="9" t="s">
        <v>278</v>
      </c>
      <c r="J5035" s="9" t="s">
        <v>278</v>
      </c>
      <c r="K5035" s="9">
        <v>0</v>
      </c>
      <c r="L5035" s="9" t="s">
        <v>278</v>
      </c>
      <c r="M5035" s="65">
        <v>305.89999999999998</v>
      </c>
      <c r="P5035" s="65">
        <f t="shared" si="140"/>
        <v>305.89999999999998</v>
      </c>
    </row>
    <row r="5036" spans="1:16" ht="15">
      <c r="A5036" s="253" t="s">
        <v>2688</v>
      </c>
      <c r="B5036" s="61" t="s">
        <v>2195</v>
      </c>
      <c r="C5036" s="3"/>
      <c r="D5036" s="3"/>
      <c r="E5036" s="9" t="s">
        <v>278</v>
      </c>
      <c r="F5036" s="9" t="s">
        <v>278</v>
      </c>
      <c r="G5036" s="9" t="s">
        <v>278</v>
      </c>
      <c r="H5036" s="9" t="s">
        <v>278</v>
      </c>
      <c r="I5036" s="9" t="s">
        <v>278</v>
      </c>
      <c r="J5036" s="9" t="s">
        <v>278</v>
      </c>
      <c r="K5036" s="9">
        <v>0</v>
      </c>
      <c r="L5036" s="9">
        <v>132.49999999999636</v>
      </c>
      <c r="M5036" s="65">
        <v>166.6</v>
      </c>
      <c r="P5036" s="65">
        <f t="shared" si="140"/>
        <v>299.09999999999638</v>
      </c>
    </row>
    <row r="5037" spans="1:16" ht="15">
      <c r="A5037" s="253" t="s">
        <v>2689</v>
      </c>
      <c r="B5037" s="61" t="s">
        <v>2724</v>
      </c>
      <c r="C5037" s="3"/>
      <c r="D5037" s="3"/>
      <c r="E5037" s="9" t="s">
        <v>278</v>
      </c>
      <c r="F5037" s="9" t="s">
        <v>278</v>
      </c>
      <c r="G5037" s="9" t="s">
        <v>278</v>
      </c>
      <c r="H5037" s="9" t="s">
        <v>278</v>
      </c>
      <c r="I5037" s="9" t="s">
        <v>278</v>
      </c>
      <c r="J5037" s="9" t="s">
        <v>278</v>
      </c>
      <c r="K5037" s="9">
        <v>0</v>
      </c>
      <c r="L5037" s="9" t="s">
        <v>278</v>
      </c>
      <c r="M5037" s="65">
        <v>292.10000000000002</v>
      </c>
      <c r="P5037" s="65">
        <f t="shared" si="140"/>
        <v>292.10000000000002</v>
      </c>
    </row>
    <row r="5038" spans="1:16" ht="15">
      <c r="A5038" s="253" t="s">
        <v>2690</v>
      </c>
      <c r="B5038" s="61" t="s">
        <v>164</v>
      </c>
      <c r="E5038" s="9" t="s">
        <v>278</v>
      </c>
      <c r="F5038" s="9" t="s">
        <v>278</v>
      </c>
      <c r="G5038" s="9">
        <v>271.55</v>
      </c>
      <c r="H5038" s="9" t="s">
        <v>278</v>
      </c>
      <c r="I5038" s="9" t="s">
        <v>278</v>
      </c>
      <c r="J5038" s="9" t="s">
        <v>278</v>
      </c>
      <c r="K5038" s="9">
        <v>0</v>
      </c>
      <c r="L5038" s="9" t="s">
        <v>278</v>
      </c>
      <c r="M5038" s="9" t="s">
        <v>278</v>
      </c>
      <c r="P5038" s="65">
        <f t="shared" si="140"/>
        <v>271.55</v>
      </c>
    </row>
    <row r="5039" spans="1:16" ht="15">
      <c r="A5039" s="253" t="s">
        <v>2691</v>
      </c>
      <c r="B5039" s="178" t="s">
        <v>1339</v>
      </c>
      <c r="C5039" s="3"/>
      <c r="D5039" s="3"/>
      <c r="E5039" s="9" t="s">
        <v>278</v>
      </c>
      <c r="F5039" s="9" t="s">
        <v>278</v>
      </c>
      <c r="G5039" s="9" t="s">
        <v>278</v>
      </c>
      <c r="H5039" s="9" t="s">
        <v>278</v>
      </c>
      <c r="I5039" s="9">
        <v>269.80000000000109</v>
      </c>
      <c r="J5039" s="9" t="s">
        <v>278</v>
      </c>
      <c r="K5039" s="9">
        <v>0</v>
      </c>
      <c r="L5039" s="9" t="s">
        <v>278</v>
      </c>
      <c r="M5039" s="9" t="s">
        <v>278</v>
      </c>
      <c r="P5039" s="65">
        <f t="shared" si="140"/>
        <v>269.80000000000109</v>
      </c>
    </row>
    <row r="5040" spans="1:16" ht="15">
      <c r="A5040" s="253" t="s">
        <v>2692</v>
      </c>
      <c r="B5040" s="61" t="s">
        <v>2706</v>
      </c>
      <c r="C5040" s="3"/>
      <c r="D5040" s="3"/>
      <c r="E5040" s="9" t="s">
        <v>278</v>
      </c>
      <c r="F5040" s="9" t="s">
        <v>278</v>
      </c>
      <c r="G5040" s="9" t="s">
        <v>278</v>
      </c>
      <c r="H5040" s="9" t="s">
        <v>278</v>
      </c>
      <c r="I5040" s="9" t="s">
        <v>278</v>
      </c>
      <c r="J5040" s="9" t="s">
        <v>278</v>
      </c>
      <c r="K5040" s="9">
        <v>0</v>
      </c>
      <c r="L5040" s="9" t="s">
        <v>278</v>
      </c>
      <c r="M5040" s="65">
        <v>269</v>
      </c>
      <c r="P5040" s="65">
        <f t="shared" si="140"/>
        <v>269</v>
      </c>
    </row>
    <row r="5041" spans="1:23" ht="15">
      <c r="A5041" s="253" t="s">
        <v>2693</v>
      </c>
      <c r="B5041" s="61" t="s">
        <v>2214</v>
      </c>
      <c r="C5041" s="3"/>
      <c r="D5041" s="3"/>
      <c r="E5041" s="9" t="s">
        <v>278</v>
      </c>
      <c r="F5041" s="9" t="s">
        <v>278</v>
      </c>
      <c r="G5041" s="9" t="s">
        <v>278</v>
      </c>
      <c r="H5041" s="9" t="s">
        <v>278</v>
      </c>
      <c r="I5041" s="9" t="s">
        <v>278</v>
      </c>
      <c r="J5041" s="9" t="s">
        <v>278</v>
      </c>
      <c r="K5041" s="9">
        <v>0</v>
      </c>
      <c r="L5041" s="9">
        <v>268.99999999999272</v>
      </c>
      <c r="M5041" s="9" t="s">
        <v>278</v>
      </c>
      <c r="P5041" s="65">
        <f t="shared" si="140"/>
        <v>268.99999999999272</v>
      </c>
    </row>
    <row r="5042" spans="1:23" ht="15">
      <c r="A5042" s="253" t="s">
        <v>2694</v>
      </c>
      <c r="B5042" s="61" t="s">
        <v>2715</v>
      </c>
      <c r="C5042" s="3"/>
      <c r="D5042" s="3"/>
      <c r="E5042" s="9" t="s">
        <v>278</v>
      </c>
      <c r="F5042" s="9" t="s">
        <v>278</v>
      </c>
      <c r="G5042" s="9" t="s">
        <v>278</v>
      </c>
      <c r="H5042" s="9" t="s">
        <v>278</v>
      </c>
      <c r="I5042" s="9" t="s">
        <v>278</v>
      </c>
      <c r="J5042" s="9" t="s">
        <v>278</v>
      </c>
      <c r="K5042" s="9">
        <v>0</v>
      </c>
      <c r="L5042" s="9" t="s">
        <v>278</v>
      </c>
      <c r="M5042" s="65">
        <v>253.4</v>
      </c>
      <c r="P5042" s="65">
        <f t="shared" si="140"/>
        <v>253.4</v>
      </c>
    </row>
    <row r="5043" spans="1:23" ht="15">
      <c r="A5043" s="253" t="s">
        <v>2695</v>
      </c>
      <c r="B5043" s="178" t="s">
        <v>1338</v>
      </c>
      <c r="C5043" s="3"/>
      <c r="D5043" s="3"/>
      <c r="E5043" s="9" t="s">
        <v>278</v>
      </c>
      <c r="F5043" s="9" t="s">
        <v>278</v>
      </c>
      <c r="G5043" s="9" t="s">
        <v>278</v>
      </c>
      <c r="H5043" s="9" t="s">
        <v>278</v>
      </c>
      <c r="I5043" s="9">
        <v>251.90000000000327</v>
      </c>
      <c r="J5043" s="9" t="s">
        <v>278</v>
      </c>
      <c r="K5043" s="9">
        <v>0</v>
      </c>
      <c r="L5043" s="9" t="s">
        <v>278</v>
      </c>
      <c r="M5043" s="9" t="s">
        <v>278</v>
      </c>
      <c r="P5043" s="65">
        <f t="shared" si="140"/>
        <v>251.90000000000327</v>
      </c>
    </row>
    <row r="5044" spans="1:23" ht="15">
      <c r="A5044" s="253" t="s">
        <v>2696</v>
      </c>
      <c r="B5044" s="61" t="s">
        <v>2722</v>
      </c>
      <c r="C5044" s="3"/>
      <c r="D5044" s="3"/>
      <c r="E5044" s="9" t="s">
        <v>278</v>
      </c>
      <c r="F5044" s="9" t="s">
        <v>278</v>
      </c>
      <c r="G5044" s="9" t="s">
        <v>278</v>
      </c>
      <c r="H5044" s="9" t="s">
        <v>278</v>
      </c>
      <c r="I5044" s="9" t="s">
        <v>278</v>
      </c>
      <c r="J5044" s="9" t="s">
        <v>278</v>
      </c>
      <c r="K5044" s="9">
        <v>0</v>
      </c>
      <c r="L5044" s="9" t="s">
        <v>278</v>
      </c>
      <c r="M5044" s="65">
        <v>245.29999999999998</v>
      </c>
      <c r="P5044" s="65">
        <f t="shared" si="140"/>
        <v>245.29999999999998</v>
      </c>
    </row>
    <row r="5045" spans="1:23" ht="15">
      <c r="A5045" s="253" t="s">
        <v>2697</v>
      </c>
      <c r="B5045" s="178" t="s">
        <v>1361</v>
      </c>
      <c r="C5045" s="3"/>
      <c r="D5045" s="3"/>
      <c r="E5045" s="9" t="s">
        <v>278</v>
      </c>
      <c r="F5045" s="9" t="s">
        <v>278</v>
      </c>
      <c r="G5045" s="9" t="s">
        <v>278</v>
      </c>
      <c r="H5045" s="9" t="s">
        <v>278</v>
      </c>
      <c r="I5045" s="9">
        <v>239.00000000000182</v>
      </c>
      <c r="J5045" s="9" t="s">
        <v>278</v>
      </c>
      <c r="K5045" s="9">
        <v>0</v>
      </c>
      <c r="L5045" s="9" t="s">
        <v>278</v>
      </c>
      <c r="M5045" s="9" t="s">
        <v>278</v>
      </c>
      <c r="P5045" s="65">
        <f t="shared" si="140"/>
        <v>239.00000000000182</v>
      </c>
    </row>
    <row r="5046" spans="1:23" ht="15">
      <c r="A5046" s="253" t="s">
        <v>2698</v>
      </c>
      <c r="B5046" s="61" t="s">
        <v>2702</v>
      </c>
      <c r="C5046" s="3"/>
      <c r="D5046" s="3"/>
      <c r="E5046" s="9" t="s">
        <v>278</v>
      </c>
      <c r="F5046" s="9" t="s">
        <v>278</v>
      </c>
      <c r="G5046" s="9" t="s">
        <v>278</v>
      </c>
      <c r="H5046" s="9" t="s">
        <v>278</v>
      </c>
      <c r="I5046" s="9" t="s">
        <v>278</v>
      </c>
      <c r="J5046" s="9" t="s">
        <v>278</v>
      </c>
      <c r="K5046" s="9">
        <v>0</v>
      </c>
      <c r="L5046" s="9" t="s">
        <v>278</v>
      </c>
      <c r="M5046" s="65">
        <v>231.3</v>
      </c>
      <c r="P5046" s="65">
        <f t="shared" si="140"/>
        <v>231.3</v>
      </c>
    </row>
    <row r="5047" spans="1:23" ht="15">
      <c r="A5047" s="253" t="s">
        <v>2727</v>
      </c>
      <c r="B5047" s="61" t="s">
        <v>2704</v>
      </c>
      <c r="C5047" s="3"/>
      <c r="D5047" s="3"/>
      <c r="E5047" s="9" t="s">
        <v>278</v>
      </c>
      <c r="F5047" s="9" t="s">
        <v>278</v>
      </c>
      <c r="G5047" s="9" t="s">
        <v>278</v>
      </c>
      <c r="H5047" s="9" t="s">
        <v>278</v>
      </c>
      <c r="I5047" s="9" t="s">
        <v>278</v>
      </c>
      <c r="J5047" s="9" t="s">
        <v>278</v>
      </c>
      <c r="K5047" s="9">
        <v>0</v>
      </c>
      <c r="L5047" s="9" t="s">
        <v>278</v>
      </c>
      <c r="M5047" s="65">
        <v>192.4</v>
      </c>
      <c r="P5047" s="65">
        <f t="shared" si="140"/>
        <v>192.4</v>
      </c>
    </row>
    <row r="5048" spans="1:23" ht="15">
      <c r="A5048" s="253" t="s">
        <v>2820</v>
      </c>
      <c r="B5048" s="61" t="s">
        <v>2819</v>
      </c>
      <c r="C5048" s="3"/>
      <c r="D5048" s="3"/>
      <c r="E5048" s="9" t="s">
        <v>278</v>
      </c>
      <c r="F5048" s="9" t="s">
        <v>278</v>
      </c>
      <c r="G5048" s="9" t="s">
        <v>278</v>
      </c>
      <c r="H5048" s="9" t="s">
        <v>278</v>
      </c>
      <c r="I5048" s="9" t="s">
        <v>278</v>
      </c>
      <c r="J5048" s="9" t="s">
        <v>278</v>
      </c>
      <c r="K5048" s="9">
        <v>0</v>
      </c>
      <c r="L5048" s="9" t="s">
        <v>278</v>
      </c>
      <c r="M5048" s="65">
        <v>179.5</v>
      </c>
      <c r="P5048" s="65">
        <f t="shared" si="140"/>
        <v>179.5</v>
      </c>
    </row>
    <row r="5049" spans="1:23" ht="15">
      <c r="A5049" s="253" t="s">
        <v>2837</v>
      </c>
      <c r="B5049" s="61" t="s">
        <v>2713</v>
      </c>
      <c r="C5049" s="3"/>
      <c r="D5049" s="3"/>
      <c r="E5049" s="9" t="s">
        <v>278</v>
      </c>
      <c r="F5049" s="9" t="s">
        <v>278</v>
      </c>
      <c r="G5049" s="9" t="s">
        <v>278</v>
      </c>
      <c r="H5049" s="9" t="s">
        <v>278</v>
      </c>
      <c r="I5049" s="9" t="s">
        <v>278</v>
      </c>
      <c r="J5049" s="9" t="s">
        <v>278</v>
      </c>
      <c r="K5049" s="9">
        <v>0</v>
      </c>
      <c r="L5049" s="9" t="s">
        <v>278</v>
      </c>
      <c r="M5049" s="65">
        <v>141.39999999999998</v>
      </c>
      <c r="P5049" s="65">
        <f t="shared" si="140"/>
        <v>141.39999999999998</v>
      </c>
    </row>
    <row r="5050" spans="1:23" ht="15">
      <c r="A5050" s="253" t="s">
        <v>2887</v>
      </c>
      <c r="B5050" s="178" t="s">
        <v>1340</v>
      </c>
      <c r="C5050" s="3"/>
      <c r="D5050" s="3"/>
      <c r="E5050" s="9" t="s">
        <v>278</v>
      </c>
      <c r="F5050" s="9" t="s">
        <v>278</v>
      </c>
      <c r="G5050" s="9" t="s">
        <v>278</v>
      </c>
      <c r="H5050" s="9" t="s">
        <v>278</v>
      </c>
      <c r="I5050" s="9">
        <v>138.59999999999854</v>
      </c>
      <c r="J5050" s="9" t="s">
        <v>278</v>
      </c>
      <c r="K5050" s="9">
        <v>0</v>
      </c>
      <c r="L5050" s="9" t="s">
        <v>278</v>
      </c>
      <c r="M5050" s="9" t="s">
        <v>278</v>
      </c>
      <c r="P5050" s="65">
        <f t="shared" si="140"/>
        <v>138.59999999999854</v>
      </c>
    </row>
    <row r="5051" spans="1:23" ht="15">
      <c r="A5051" s="253" t="s">
        <v>2888</v>
      </c>
      <c r="B5051" s="239" t="s">
        <v>2189</v>
      </c>
      <c r="C5051" s="3"/>
      <c r="D5051" s="3"/>
      <c r="E5051" s="9" t="s">
        <v>278</v>
      </c>
      <c r="F5051" s="9" t="s">
        <v>278</v>
      </c>
      <c r="G5051" s="9" t="s">
        <v>278</v>
      </c>
      <c r="H5051" s="9" t="s">
        <v>278</v>
      </c>
      <c r="I5051" s="9" t="s">
        <v>278</v>
      </c>
      <c r="J5051" s="9" t="s">
        <v>278</v>
      </c>
      <c r="K5051" s="9">
        <v>0</v>
      </c>
      <c r="L5051" s="9">
        <v>136.79999999999927</v>
      </c>
      <c r="M5051" s="9" t="s">
        <v>278</v>
      </c>
      <c r="P5051" s="65">
        <f t="shared" si="140"/>
        <v>136.79999999999927</v>
      </c>
    </row>
    <row r="5052" spans="1:23" ht="15">
      <c r="A5052" s="253" t="s">
        <v>2889</v>
      </c>
      <c r="B5052" s="239" t="s">
        <v>1692</v>
      </c>
      <c r="C5052" s="3"/>
      <c r="D5052" s="3"/>
      <c r="E5052" s="9" t="s">
        <v>278</v>
      </c>
      <c r="F5052" s="9" t="s">
        <v>278</v>
      </c>
      <c r="G5052" s="9" t="s">
        <v>278</v>
      </c>
      <c r="H5052" s="9" t="s">
        <v>278</v>
      </c>
      <c r="I5052" s="9" t="s">
        <v>278</v>
      </c>
      <c r="J5052" s="9" t="s">
        <v>278</v>
      </c>
      <c r="K5052" s="9">
        <v>0</v>
      </c>
      <c r="L5052" s="9">
        <v>116.39999999999964</v>
      </c>
      <c r="M5052" s="9" t="s">
        <v>278</v>
      </c>
      <c r="P5052" s="65">
        <f t="shared" si="140"/>
        <v>116.39999999999964</v>
      </c>
    </row>
    <row r="5053" spans="1:23" ht="15">
      <c r="A5053" s="253" t="s">
        <v>2890</v>
      </c>
      <c r="B5053" s="239" t="s">
        <v>1669</v>
      </c>
      <c r="C5053" s="3"/>
      <c r="D5053" s="3"/>
      <c r="E5053" s="9" t="s">
        <v>278</v>
      </c>
      <c r="F5053" s="9" t="s">
        <v>278</v>
      </c>
      <c r="G5053" s="9" t="s">
        <v>278</v>
      </c>
      <c r="H5053" s="9" t="s">
        <v>278</v>
      </c>
      <c r="I5053" s="9" t="s">
        <v>278</v>
      </c>
      <c r="J5053" s="9" t="s">
        <v>278</v>
      </c>
      <c r="K5053" s="9">
        <v>0</v>
      </c>
      <c r="L5053" s="9" t="s">
        <v>278</v>
      </c>
      <c r="M5053" s="9" t="s">
        <v>278</v>
      </c>
      <c r="P5053" s="65">
        <f t="shared" si="140"/>
        <v>0</v>
      </c>
    </row>
    <row r="5054" spans="1:23" ht="15">
      <c r="A5054" s="253" t="s">
        <v>2891</v>
      </c>
      <c r="B5054" s="239" t="s">
        <v>1670</v>
      </c>
      <c r="C5054" s="3"/>
      <c r="D5054" s="3"/>
      <c r="E5054" s="9" t="s">
        <v>278</v>
      </c>
      <c r="F5054" s="9" t="s">
        <v>278</v>
      </c>
      <c r="G5054" s="9" t="s">
        <v>278</v>
      </c>
      <c r="H5054" s="9" t="s">
        <v>278</v>
      </c>
      <c r="I5054" s="9" t="s">
        <v>278</v>
      </c>
      <c r="J5054" s="9" t="s">
        <v>278</v>
      </c>
      <c r="K5054" s="9">
        <v>0</v>
      </c>
      <c r="L5054" s="9" t="s">
        <v>278</v>
      </c>
      <c r="M5054" s="9" t="s">
        <v>278</v>
      </c>
      <c r="P5054" s="65">
        <f t="shared" si="140"/>
        <v>0</v>
      </c>
      <c r="W5054" t="s">
        <v>2452</v>
      </c>
    </row>
    <row r="5058" spans="1:22" ht="25.5">
      <c r="A5058" s="23" t="s">
        <v>207</v>
      </c>
      <c r="L5058" s="67"/>
      <c r="M5058" s="67"/>
    </row>
    <row r="5059" spans="1:22">
      <c r="L5059" s="67"/>
      <c r="M5059" s="67"/>
    </row>
    <row r="5060" spans="1:22" ht="15">
      <c r="A5060" s="38"/>
      <c r="B5060" s="38"/>
      <c r="C5060" s="38"/>
      <c r="D5060" s="38"/>
      <c r="E5060" s="59">
        <v>2016</v>
      </c>
      <c r="F5060" s="59">
        <v>2017</v>
      </c>
      <c r="G5060" s="59">
        <v>2018</v>
      </c>
      <c r="H5060" s="59">
        <v>2019</v>
      </c>
      <c r="I5060" s="59">
        <v>2020</v>
      </c>
      <c r="J5060" s="59">
        <v>2021</v>
      </c>
      <c r="K5060" s="59">
        <v>2022</v>
      </c>
      <c r="L5060" s="59">
        <v>2023</v>
      </c>
      <c r="M5060" s="59">
        <v>2024</v>
      </c>
      <c r="P5060" s="68" t="s">
        <v>40</v>
      </c>
      <c r="U5060" t="s">
        <v>2452</v>
      </c>
      <c r="V5060" t="s">
        <v>2452</v>
      </c>
    </row>
    <row r="5061" spans="1:22" ht="15">
      <c r="A5061" s="28" t="s">
        <v>0</v>
      </c>
      <c r="B5061" s="61" t="s">
        <v>153</v>
      </c>
      <c r="E5061" s="9" t="s">
        <v>278</v>
      </c>
      <c r="F5061" s="9" t="s">
        <v>278</v>
      </c>
      <c r="G5061" s="188">
        <v>327.3</v>
      </c>
      <c r="H5061" s="185">
        <v>761.00000000000364</v>
      </c>
      <c r="I5061" s="9">
        <v>0</v>
      </c>
      <c r="J5061" s="9">
        <v>0</v>
      </c>
      <c r="K5061" s="188">
        <v>365.1000000000131</v>
      </c>
      <c r="L5061" s="183">
        <v>449.99999999999636</v>
      </c>
      <c r="M5061" s="115">
        <v>655.7</v>
      </c>
      <c r="P5061" s="65">
        <f t="shared" ref="P5061:P5092" si="141">SUM(E5061:M5061)</f>
        <v>2559.1000000000131</v>
      </c>
      <c r="R5061" t="s">
        <v>3488</v>
      </c>
      <c r="U5061" t="s">
        <v>2970</v>
      </c>
      <c r="V5061" s="61"/>
    </row>
    <row r="5062" spans="1:22" ht="15">
      <c r="A5062" s="28" t="s">
        <v>2</v>
      </c>
      <c r="B5062" s="61" t="s">
        <v>25</v>
      </c>
      <c r="E5062" s="183">
        <v>543.4</v>
      </c>
      <c r="F5062" s="9">
        <v>234</v>
      </c>
      <c r="G5062" s="9">
        <v>162.5</v>
      </c>
      <c r="H5062" s="9">
        <v>329.34999999999491</v>
      </c>
      <c r="I5062" s="9">
        <v>0</v>
      </c>
      <c r="J5062" s="9">
        <v>0</v>
      </c>
      <c r="K5062" s="9">
        <v>268.09999999999854</v>
      </c>
      <c r="L5062" s="9">
        <v>67.000000000007276</v>
      </c>
      <c r="M5062" s="372">
        <v>676.90000000000009</v>
      </c>
      <c r="P5062" s="65">
        <f t="shared" si="141"/>
        <v>2281.2500000000009</v>
      </c>
      <c r="R5062" t="s">
        <v>294</v>
      </c>
      <c r="U5062" s="190"/>
      <c r="V5062" s="190"/>
    </row>
    <row r="5063" spans="1:22" ht="15">
      <c r="A5063" s="28" t="s">
        <v>3</v>
      </c>
      <c r="B5063" s="61" t="s">
        <v>37</v>
      </c>
      <c r="E5063" s="9">
        <v>198.6</v>
      </c>
      <c r="F5063" s="184">
        <v>486.2</v>
      </c>
      <c r="G5063" s="188">
        <v>371.5</v>
      </c>
      <c r="H5063" s="9">
        <v>130.50000000000728</v>
      </c>
      <c r="I5063" s="9">
        <v>0</v>
      </c>
      <c r="J5063" s="9">
        <v>0</v>
      </c>
      <c r="K5063" s="9">
        <v>263.50000000000364</v>
      </c>
      <c r="L5063" s="9">
        <v>77.999999999989086</v>
      </c>
      <c r="M5063" s="90">
        <v>618</v>
      </c>
      <c r="P5063" s="65">
        <f t="shared" si="141"/>
        <v>2146.3000000000002</v>
      </c>
      <c r="R5063" t="s">
        <v>2497</v>
      </c>
      <c r="U5063" s="190"/>
      <c r="V5063" s="61"/>
    </row>
    <row r="5064" spans="1:22" ht="15">
      <c r="A5064" s="28" t="s">
        <v>5</v>
      </c>
      <c r="B5064" s="61" t="s">
        <v>31</v>
      </c>
      <c r="E5064" s="9">
        <v>352</v>
      </c>
      <c r="F5064" s="188">
        <v>305.10000000000002</v>
      </c>
      <c r="G5064" s="185">
        <v>442.1</v>
      </c>
      <c r="H5064" s="9">
        <v>203.49999999999636</v>
      </c>
      <c r="I5064" s="9">
        <v>0</v>
      </c>
      <c r="J5064" s="9">
        <v>0</v>
      </c>
      <c r="K5064" s="9">
        <v>290.70000000000437</v>
      </c>
      <c r="L5064" s="9">
        <v>158.59999999999854</v>
      </c>
      <c r="M5064" s="65">
        <v>378.8</v>
      </c>
      <c r="P5064" s="65">
        <f t="shared" si="141"/>
        <v>2130.7999999999993</v>
      </c>
      <c r="R5064" t="s">
        <v>301</v>
      </c>
      <c r="U5064" t="s">
        <v>1465</v>
      </c>
      <c r="V5064" s="239"/>
    </row>
    <row r="5065" spans="1:22" ht="15">
      <c r="A5065" s="28" t="s">
        <v>7</v>
      </c>
      <c r="B5065" s="61" t="s">
        <v>21</v>
      </c>
      <c r="E5065" s="188">
        <v>380.5</v>
      </c>
      <c r="F5065" s="9">
        <v>176.4</v>
      </c>
      <c r="G5065" s="9">
        <v>277.89999999999998</v>
      </c>
      <c r="H5065" s="9">
        <v>92.900000000001455</v>
      </c>
      <c r="I5065" s="9">
        <v>0</v>
      </c>
      <c r="J5065" s="9">
        <v>0</v>
      </c>
      <c r="K5065" s="188">
        <v>375.5</v>
      </c>
      <c r="L5065" s="9">
        <v>121.29999999999563</v>
      </c>
      <c r="M5065" s="65">
        <v>477.2</v>
      </c>
      <c r="P5065" s="65">
        <f t="shared" si="141"/>
        <v>1901.6999999999971</v>
      </c>
      <c r="R5065" t="s">
        <v>336</v>
      </c>
      <c r="U5065" s="190"/>
      <c r="V5065" s="61"/>
    </row>
    <row r="5066" spans="1:22" ht="15">
      <c r="A5066" s="28" t="s">
        <v>8</v>
      </c>
      <c r="B5066" s="61" t="s">
        <v>39</v>
      </c>
      <c r="E5066" s="188">
        <v>481.9</v>
      </c>
      <c r="F5066" s="183">
        <v>488.1</v>
      </c>
      <c r="G5066" s="9">
        <v>196.9</v>
      </c>
      <c r="H5066" s="9">
        <v>387.59999999999854</v>
      </c>
      <c r="I5066" s="9">
        <v>0</v>
      </c>
      <c r="J5066" s="9">
        <v>0</v>
      </c>
      <c r="K5066" s="9">
        <v>336.00000000000182</v>
      </c>
      <c r="L5066" s="9" t="s">
        <v>278</v>
      </c>
      <c r="M5066" s="9" t="s">
        <v>278</v>
      </c>
      <c r="P5066" s="65">
        <f t="shared" si="141"/>
        <v>1890.5000000000005</v>
      </c>
      <c r="R5066" t="s">
        <v>307</v>
      </c>
      <c r="U5066" s="190"/>
      <c r="V5066" s="239"/>
    </row>
    <row r="5067" spans="1:22" ht="15">
      <c r="A5067" s="28" t="s">
        <v>10</v>
      </c>
      <c r="B5067" s="61" t="s">
        <v>33</v>
      </c>
      <c r="E5067" s="184">
        <v>503.5</v>
      </c>
      <c r="F5067" s="188">
        <v>319</v>
      </c>
      <c r="G5067" s="9">
        <v>47.9</v>
      </c>
      <c r="H5067" s="9">
        <v>158.99999999999272</v>
      </c>
      <c r="I5067" s="9">
        <v>0</v>
      </c>
      <c r="J5067" s="9">
        <v>0</v>
      </c>
      <c r="K5067" s="9">
        <v>200.29999999999563</v>
      </c>
      <c r="L5067" s="9">
        <v>172.89999999999418</v>
      </c>
      <c r="M5067" s="65">
        <v>481.8</v>
      </c>
      <c r="P5067" s="65">
        <f t="shared" si="141"/>
        <v>1884.3999999999826</v>
      </c>
      <c r="R5067" t="s">
        <v>308</v>
      </c>
      <c r="U5067" s="190"/>
      <c r="V5067" s="61"/>
    </row>
    <row r="5068" spans="1:22" ht="15">
      <c r="A5068" s="28" t="s">
        <v>12</v>
      </c>
      <c r="B5068" s="61" t="s">
        <v>142</v>
      </c>
      <c r="E5068" s="9" t="s">
        <v>278</v>
      </c>
      <c r="F5068" s="188">
        <v>315.8</v>
      </c>
      <c r="G5068" s="184">
        <v>402.9</v>
      </c>
      <c r="H5068" s="188">
        <v>494</v>
      </c>
      <c r="I5068" s="9">
        <v>0</v>
      </c>
      <c r="J5068" s="9">
        <v>0</v>
      </c>
      <c r="K5068" s="9">
        <v>149.30000000000291</v>
      </c>
      <c r="L5068" s="9">
        <v>149.69999999999345</v>
      </c>
      <c r="M5068" s="65">
        <v>371.5</v>
      </c>
      <c r="P5068" s="65">
        <f t="shared" si="141"/>
        <v>1883.1999999999964</v>
      </c>
      <c r="R5068" t="s">
        <v>1014</v>
      </c>
      <c r="U5068" s="190"/>
      <c r="V5068" s="239"/>
    </row>
    <row r="5069" spans="1:22" ht="15">
      <c r="A5069" s="28" t="s">
        <v>14</v>
      </c>
      <c r="B5069" s="61" t="s">
        <v>13</v>
      </c>
      <c r="E5069" s="188">
        <v>495.5</v>
      </c>
      <c r="F5069" s="9">
        <v>266.3</v>
      </c>
      <c r="G5069" s="188">
        <v>318.5</v>
      </c>
      <c r="H5069" s="183">
        <v>553.99999999999272</v>
      </c>
      <c r="I5069" s="9">
        <v>0</v>
      </c>
      <c r="J5069" s="9">
        <v>0</v>
      </c>
      <c r="K5069" s="9">
        <v>165.00000000000364</v>
      </c>
      <c r="L5069" s="9">
        <v>72.800000000006548</v>
      </c>
      <c r="M5069" s="9" t="s">
        <v>278</v>
      </c>
      <c r="P5069" s="65">
        <f t="shared" si="141"/>
        <v>1872.1000000000029</v>
      </c>
      <c r="R5069" t="s">
        <v>748</v>
      </c>
      <c r="U5069" s="190"/>
      <c r="V5069" s="190"/>
    </row>
    <row r="5070" spans="1:22" ht="15">
      <c r="A5070" s="28" t="s">
        <v>16</v>
      </c>
      <c r="B5070" s="61" t="s">
        <v>141</v>
      </c>
      <c r="E5070" s="9" t="s">
        <v>278</v>
      </c>
      <c r="F5070" s="188">
        <v>465.2</v>
      </c>
      <c r="G5070" s="188">
        <v>365.5</v>
      </c>
      <c r="H5070" s="9">
        <v>107.00000000000364</v>
      </c>
      <c r="I5070" s="9">
        <v>0</v>
      </c>
      <c r="J5070" s="9">
        <v>0</v>
      </c>
      <c r="K5070" s="188">
        <v>364.79999999999927</v>
      </c>
      <c r="L5070" s="9">
        <v>77.299999999999272</v>
      </c>
      <c r="M5070" s="65">
        <v>431.5</v>
      </c>
      <c r="P5070" s="65">
        <f t="shared" si="141"/>
        <v>1811.3000000000022</v>
      </c>
      <c r="R5070" t="s">
        <v>758</v>
      </c>
      <c r="U5070" s="190"/>
      <c r="V5070" s="239"/>
    </row>
    <row r="5071" spans="1:22" ht="15">
      <c r="A5071" s="28" t="s">
        <v>18</v>
      </c>
      <c r="B5071" s="61" t="s">
        <v>11</v>
      </c>
      <c r="E5071" s="9">
        <v>258.5</v>
      </c>
      <c r="F5071" s="9">
        <v>271.3</v>
      </c>
      <c r="G5071" s="9">
        <v>255.5</v>
      </c>
      <c r="H5071" s="9">
        <v>322.70000000000073</v>
      </c>
      <c r="I5071" s="9">
        <v>0</v>
      </c>
      <c r="J5071" s="9">
        <v>0</v>
      </c>
      <c r="K5071" s="9">
        <v>223.29999999999927</v>
      </c>
      <c r="L5071" s="9">
        <v>45.499999999996362</v>
      </c>
      <c r="M5071" s="65">
        <v>345.8</v>
      </c>
      <c r="P5071" s="65">
        <f t="shared" si="141"/>
        <v>1722.5999999999963</v>
      </c>
      <c r="U5071" s="190"/>
      <c r="V5071" s="239"/>
    </row>
    <row r="5072" spans="1:22" ht="15">
      <c r="A5072" s="28" t="s">
        <v>20</v>
      </c>
      <c r="B5072" s="61" t="s">
        <v>694</v>
      </c>
      <c r="E5072" s="9" t="s">
        <v>278</v>
      </c>
      <c r="F5072" s="9" t="s">
        <v>278</v>
      </c>
      <c r="G5072" s="9" t="s">
        <v>278</v>
      </c>
      <c r="H5072" s="188">
        <v>489.45000000000073</v>
      </c>
      <c r="I5072" s="9">
        <v>0</v>
      </c>
      <c r="J5072" s="9">
        <v>0</v>
      </c>
      <c r="K5072" s="188">
        <v>377.49999999998909</v>
      </c>
      <c r="L5072" s="9">
        <v>269.69999999999709</v>
      </c>
      <c r="M5072" s="65">
        <v>522.4</v>
      </c>
      <c r="P5072" s="65">
        <f t="shared" si="141"/>
        <v>1659.049999999987</v>
      </c>
      <c r="R5072" t="s">
        <v>311</v>
      </c>
      <c r="U5072" s="190"/>
      <c r="V5072" s="239"/>
    </row>
    <row r="5073" spans="1:21" ht="15">
      <c r="A5073" s="28" t="s">
        <v>22</v>
      </c>
      <c r="B5073" s="61" t="s">
        <v>9</v>
      </c>
      <c r="E5073" s="188">
        <v>394.5</v>
      </c>
      <c r="F5073" s="9">
        <v>262.89999999999998</v>
      </c>
      <c r="G5073" s="9">
        <v>265</v>
      </c>
      <c r="H5073" s="9">
        <v>139.49999999999636</v>
      </c>
      <c r="I5073" s="9">
        <v>0</v>
      </c>
      <c r="J5073" s="9">
        <v>0</v>
      </c>
      <c r="K5073" s="9">
        <v>190.49999999999636</v>
      </c>
      <c r="L5073" s="9">
        <v>36.799999999995634</v>
      </c>
      <c r="M5073" s="65">
        <v>319.89999999999998</v>
      </c>
      <c r="P5073" s="65">
        <f t="shared" si="141"/>
        <v>1609.0999999999885</v>
      </c>
      <c r="R5073" t="s">
        <v>287</v>
      </c>
      <c r="U5073" s="190"/>
    </row>
    <row r="5074" spans="1:21" ht="15">
      <c r="A5074" s="28" t="s">
        <v>24</v>
      </c>
      <c r="B5074" s="61" t="s">
        <v>17</v>
      </c>
      <c r="E5074" s="188">
        <v>459.5</v>
      </c>
      <c r="F5074" s="62" t="s">
        <v>279</v>
      </c>
      <c r="G5074" s="188">
        <v>376</v>
      </c>
      <c r="H5074" s="9">
        <v>82.5</v>
      </c>
      <c r="I5074" s="9">
        <v>0</v>
      </c>
      <c r="J5074" s="9">
        <v>0</v>
      </c>
      <c r="K5074" s="9">
        <v>185.50000000000364</v>
      </c>
      <c r="L5074" s="9">
        <v>62</v>
      </c>
      <c r="M5074" s="65">
        <v>438.5</v>
      </c>
      <c r="P5074" s="65">
        <f t="shared" si="141"/>
        <v>1604.0000000000036</v>
      </c>
      <c r="R5074" t="s">
        <v>286</v>
      </c>
      <c r="U5074" s="190"/>
    </row>
    <row r="5075" spans="1:21" ht="15">
      <c r="A5075" s="28" t="s">
        <v>26</v>
      </c>
      <c r="B5075" s="61" t="s">
        <v>1</v>
      </c>
      <c r="E5075" s="9">
        <v>36</v>
      </c>
      <c r="F5075" s="9">
        <v>218.5</v>
      </c>
      <c r="G5075" s="183">
        <v>433.5</v>
      </c>
      <c r="H5075" s="9">
        <v>333.49999999999454</v>
      </c>
      <c r="I5075" s="9">
        <v>0</v>
      </c>
      <c r="J5075" s="9">
        <v>0</v>
      </c>
      <c r="K5075" s="62" t="s">
        <v>279</v>
      </c>
      <c r="L5075" s="9">
        <v>328.20000000000073</v>
      </c>
      <c r="M5075" s="65">
        <v>242.09999999999997</v>
      </c>
      <c r="P5075" s="65">
        <f t="shared" si="141"/>
        <v>1591.7999999999952</v>
      </c>
      <c r="R5075" t="s">
        <v>300</v>
      </c>
      <c r="U5075" s="190"/>
    </row>
    <row r="5076" spans="1:21" ht="15">
      <c r="A5076" s="28" t="s">
        <v>28</v>
      </c>
      <c r="B5076" s="61" t="s">
        <v>143</v>
      </c>
      <c r="E5076" s="9" t="s">
        <v>278</v>
      </c>
      <c r="F5076" s="188">
        <v>319.5</v>
      </c>
      <c r="G5076" s="9">
        <v>316</v>
      </c>
      <c r="H5076" s="9">
        <v>155.70000000000073</v>
      </c>
      <c r="I5076" s="9">
        <v>0</v>
      </c>
      <c r="J5076" s="9">
        <v>0</v>
      </c>
      <c r="K5076" s="9">
        <v>251.10000000000582</v>
      </c>
      <c r="L5076" s="9">
        <v>109.29999999999563</v>
      </c>
      <c r="M5076" s="65">
        <v>403.75</v>
      </c>
      <c r="P5076" s="65">
        <f t="shared" si="141"/>
        <v>1555.3500000000022</v>
      </c>
      <c r="R5076" t="s">
        <v>292</v>
      </c>
      <c r="U5076" s="190"/>
    </row>
    <row r="5077" spans="1:21" ht="15">
      <c r="A5077" s="28" t="s">
        <v>30</v>
      </c>
      <c r="B5077" s="61" t="s">
        <v>6</v>
      </c>
      <c r="E5077" s="188">
        <v>382.6</v>
      </c>
      <c r="F5077" s="185">
        <v>558.5</v>
      </c>
      <c r="G5077" s="9">
        <v>180.3</v>
      </c>
      <c r="H5077" s="9">
        <v>420.60000000000946</v>
      </c>
      <c r="I5077" s="9">
        <v>0</v>
      </c>
      <c r="J5077" s="9">
        <v>0</v>
      </c>
      <c r="K5077" s="9" t="s">
        <v>278</v>
      </c>
      <c r="L5077" s="9" t="s">
        <v>278</v>
      </c>
      <c r="M5077" s="9" t="s">
        <v>278</v>
      </c>
      <c r="P5077" s="65">
        <f t="shared" si="141"/>
        <v>1542.0000000000095</v>
      </c>
      <c r="R5077" t="s">
        <v>338</v>
      </c>
      <c r="U5077" t="s">
        <v>1465</v>
      </c>
    </row>
    <row r="5078" spans="1:21" ht="15">
      <c r="A5078" s="28" t="s">
        <v>32</v>
      </c>
      <c r="B5078" s="61" t="s">
        <v>15</v>
      </c>
      <c r="E5078" s="9">
        <v>324</v>
      </c>
      <c r="F5078" s="9">
        <v>212</v>
      </c>
      <c r="G5078" s="9">
        <v>292.7</v>
      </c>
      <c r="H5078" s="9">
        <v>434.99999999999636</v>
      </c>
      <c r="I5078" s="9">
        <v>0</v>
      </c>
      <c r="J5078" s="9">
        <v>0</v>
      </c>
      <c r="K5078" s="9">
        <v>162.40000000000509</v>
      </c>
      <c r="L5078" s="9">
        <v>64.900000000001455</v>
      </c>
      <c r="M5078" s="65">
        <v>21.1</v>
      </c>
      <c r="P5078" s="65">
        <f t="shared" si="141"/>
        <v>1512.1000000000029</v>
      </c>
      <c r="U5078" s="190"/>
    </row>
    <row r="5079" spans="1:21" ht="15">
      <c r="A5079" s="28" t="s">
        <v>34</v>
      </c>
      <c r="B5079" s="61" t="s">
        <v>162</v>
      </c>
      <c r="E5079" s="9" t="s">
        <v>278</v>
      </c>
      <c r="F5079" s="9" t="s">
        <v>278</v>
      </c>
      <c r="G5079" s="9">
        <v>289.7</v>
      </c>
      <c r="H5079" s="9">
        <v>208.50000000000364</v>
      </c>
      <c r="I5079" s="9">
        <v>0</v>
      </c>
      <c r="J5079" s="9">
        <v>0</v>
      </c>
      <c r="K5079" s="9">
        <v>259.39999999999418</v>
      </c>
      <c r="L5079" s="9">
        <v>190.49999999999636</v>
      </c>
      <c r="M5079" s="90">
        <v>550.4</v>
      </c>
      <c r="P5079" s="65">
        <f t="shared" si="141"/>
        <v>1498.4999999999941</v>
      </c>
      <c r="R5079" t="s">
        <v>293</v>
      </c>
      <c r="U5079" s="190"/>
    </row>
    <row r="5080" spans="1:21" ht="15">
      <c r="A5080" s="28" t="s">
        <v>36</v>
      </c>
      <c r="B5080" s="61" t="s">
        <v>155</v>
      </c>
      <c r="E5080" s="9" t="s">
        <v>278</v>
      </c>
      <c r="F5080" s="9" t="s">
        <v>278</v>
      </c>
      <c r="G5080" s="9">
        <v>220.5</v>
      </c>
      <c r="H5080" s="9">
        <v>247.19999999999709</v>
      </c>
      <c r="I5080" s="9">
        <v>0</v>
      </c>
      <c r="J5080" s="9">
        <v>0</v>
      </c>
      <c r="K5080" s="9">
        <v>331.09999999999127</v>
      </c>
      <c r="L5080" s="9">
        <v>228.89999999999418</v>
      </c>
      <c r="M5080" s="65">
        <v>433.3</v>
      </c>
      <c r="P5080" s="65">
        <f t="shared" si="141"/>
        <v>1460.9999999999825</v>
      </c>
      <c r="U5080" s="190"/>
    </row>
    <row r="5081" spans="1:21" ht="15">
      <c r="A5081" s="28" t="s">
        <v>38</v>
      </c>
      <c r="B5081" s="61" t="s">
        <v>653</v>
      </c>
      <c r="E5081" s="9" t="s">
        <v>278</v>
      </c>
      <c r="F5081" s="9" t="s">
        <v>278</v>
      </c>
      <c r="G5081" s="9" t="s">
        <v>278</v>
      </c>
      <c r="H5081" s="9">
        <v>369.24999999999636</v>
      </c>
      <c r="I5081" s="9">
        <v>0</v>
      </c>
      <c r="J5081" s="9">
        <v>0</v>
      </c>
      <c r="K5081" s="9">
        <v>299.5</v>
      </c>
      <c r="L5081" s="188">
        <v>401.20000000000073</v>
      </c>
      <c r="M5081" s="65">
        <v>349.20000000000005</v>
      </c>
      <c r="P5081" s="65">
        <f t="shared" si="141"/>
        <v>1419.1499999999971</v>
      </c>
      <c r="R5081" t="s">
        <v>297</v>
      </c>
      <c r="U5081" s="190"/>
    </row>
    <row r="5082" spans="1:21" ht="15">
      <c r="A5082" s="28" t="s">
        <v>145</v>
      </c>
      <c r="B5082" s="61" t="s">
        <v>4</v>
      </c>
      <c r="E5082" s="185">
        <v>604.6</v>
      </c>
      <c r="F5082" s="9">
        <v>175</v>
      </c>
      <c r="G5082" s="9">
        <v>284.60000000000002</v>
      </c>
      <c r="H5082" s="9">
        <v>343</v>
      </c>
      <c r="I5082" s="9">
        <v>0</v>
      </c>
      <c r="J5082" s="9">
        <v>0</v>
      </c>
      <c r="K5082" s="9" t="s">
        <v>278</v>
      </c>
      <c r="L5082" s="9" t="s">
        <v>278</v>
      </c>
      <c r="M5082" s="9" t="s">
        <v>278</v>
      </c>
      <c r="P5082" s="65">
        <f t="shared" si="141"/>
        <v>1407.2</v>
      </c>
      <c r="R5082" t="s">
        <v>281</v>
      </c>
      <c r="U5082" t="s">
        <v>1465</v>
      </c>
    </row>
    <row r="5083" spans="1:21" ht="15">
      <c r="A5083" s="28" t="s">
        <v>146</v>
      </c>
      <c r="B5083" s="61" t="s">
        <v>662</v>
      </c>
      <c r="E5083" s="9" t="s">
        <v>278</v>
      </c>
      <c r="F5083" s="9" t="s">
        <v>278</v>
      </c>
      <c r="G5083" s="9" t="s">
        <v>278</v>
      </c>
      <c r="H5083" s="9">
        <v>327.70000000000437</v>
      </c>
      <c r="I5083" s="9">
        <v>0</v>
      </c>
      <c r="J5083" s="9">
        <v>0</v>
      </c>
      <c r="K5083" s="184">
        <v>407.20000000000437</v>
      </c>
      <c r="L5083" s="9">
        <v>299.70000000000437</v>
      </c>
      <c r="M5083" s="65">
        <v>370.7</v>
      </c>
      <c r="P5083" s="65">
        <f t="shared" si="141"/>
        <v>1405.3000000000131</v>
      </c>
      <c r="R5083" t="s">
        <v>282</v>
      </c>
      <c r="U5083" s="190"/>
    </row>
    <row r="5084" spans="1:21" ht="15">
      <c r="A5084" s="28" t="s">
        <v>147</v>
      </c>
      <c r="B5084" s="61" t="s">
        <v>19</v>
      </c>
      <c r="E5084" s="9">
        <v>268.39999999999998</v>
      </c>
      <c r="F5084" s="188">
        <v>342.5</v>
      </c>
      <c r="G5084" s="188">
        <v>318.5</v>
      </c>
      <c r="H5084" s="188">
        <v>447.40000000000873</v>
      </c>
      <c r="I5084" s="9">
        <v>0</v>
      </c>
      <c r="J5084" s="9">
        <v>0</v>
      </c>
      <c r="K5084" s="9" t="s">
        <v>278</v>
      </c>
      <c r="L5084" s="9" t="s">
        <v>278</v>
      </c>
      <c r="M5084" s="9" t="s">
        <v>278</v>
      </c>
      <c r="P5084" s="65">
        <f t="shared" si="141"/>
        <v>1376.8000000000088</v>
      </c>
      <c r="R5084" t="s">
        <v>1015</v>
      </c>
      <c r="U5084" s="190"/>
    </row>
    <row r="5085" spans="1:21" ht="15">
      <c r="A5085" s="28" t="s">
        <v>151</v>
      </c>
      <c r="B5085" s="61" t="s">
        <v>675</v>
      </c>
      <c r="E5085" s="9" t="s">
        <v>278</v>
      </c>
      <c r="F5085" s="9" t="s">
        <v>278</v>
      </c>
      <c r="G5085" s="9" t="s">
        <v>278</v>
      </c>
      <c r="H5085" s="9">
        <v>234.59999999999854</v>
      </c>
      <c r="I5085" s="9">
        <v>0</v>
      </c>
      <c r="J5085" s="9">
        <v>0</v>
      </c>
      <c r="K5085" s="9">
        <v>299.00000000001091</v>
      </c>
      <c r="L5085" s="188">
        <v>403.60000000000218</v>
      </c>
      <c r="M5085" s="65">
        <v>419.79999999999995</v>
      </c>
      <c r="P5085" s="65">
        <f t="shared" si="141"/>
        <v>1357.0000000000116</v>
      </c>
      <c r="R5085" t="s">
        <v>284</v>
      </c>
      <c r="U5085" s="190"/>
    </row>
    <row r="5086" spans="1:21" ht="15">
      <c r="A5086" s="28" t="s">
        <v>157</v>
      </c>
      <c r="B5086" s="61" t="s">
        <v>154</v>
      </c>
      <c r="E5086" s="9" t="s">
        <v>278</v>
      </c>
      <c r="F5086" s="9" t="s">
        <v>278</v>
      </c>
      <c r="G5086" s="188">
        <v>319.5</v>
      </c>
      <c r="H5086" s="9">
        <v>331.99999999998909</v>
      </c>
      <c r="I5086" s="9">
        <v>0</v>
      </c>
      <c r="J5086" s="9">
        <v>0</v>
      </c>
      <c r="K5086" s="9">
        <v>275.90000000000146</v>
      </c>
      <c r="L5086" s="62" t="s">
        <v>279</v>
      </c>
      <c r="M5086" s="65">
        <v>375.70000000000005</v>
      </c>
      <c r="P5086" s="65">
        <f t="shared" si="141"/>
        <v>1303.0999999999906</v>
      </c>
      <c r="R5086" t="s">
        <v>288</v>
      </c>
      <c r="U5086" s="190"/>
    </row>
    <row r="5087" spans="1:21" ht="15">
      <c r="A5087" s="28" t="s">
        <v>159</v>
      </c>
      <c r="B5087" s="28" t="s">
        <v>638</v>
      </c>
      <c r="E5087" s="9" t="s">
        <v>278</v>
      </c>
      <c r="F5087" s="9" t="s">
        <v>278</v>
      </c>
      <c r="G5087" s="9" t="s">
        <v>278</v>
      </c>
      <c r="H5087" s="9">
        <v>356.19999999999709</v>
      </c>
      <c r="I5087" s="9">
        <v>0</v>
      </c>
      <c r="J5087" s="9">
        <v>0</v>
      </c>
      <c r="K5087" s="9">
        <v>353.299999999992</v>
      </c>
      <c r="L5087" s="9">
        <v>108.10000000000946</v>
      </c>
      <c r="M5087" s="65">
        <v>455</v>
      </c>
      <c r="P5087" s="65">
        <f t="shared" si="141"/>
        <v>1272.5999999999985</v>
      </c>
      <c r="U5087" s="190"/>
    </row>
    <row r="5088" spans="1:21" ht="15">
      <c r="A5088" s="28" t="s">
        <v>160</v>
      </c>
      <c r="B5088" s="61" t="s">
        <v>667</v>
      </c>
      <c r="E5088" s="9" t="s">
        <v>278</v>
      </c>
      <c r="F5088" s="9" t="s">
        <v>278</v>
      </c>
      <c r="G5088" s="9" t="s">
        <v>278</v>
      </c>
      <c r="H5088" s="184">
        <v>505.50000000000728</v>
      </c>
      <c r="I5088" s="9">
        <v>0</v>
      </c>
      <c r="J5088" s="9">
        <v>0</v>
      </c>
      <c r="K5088" s="9">
        <v>265.00000000000728</v>
      </c>
      <c r="L5088" s="9">
        <v>287.49999999999272</v>
      </c>
      <c r="M5088" s="65">
        <v>204</v>
      </c>
      <c r="P5088" s="65">
        <f t="shared" si="141"/>
        <v>1262.0000000000073</v>
      </c>
      <c r="R5088" t="s">
        <v>282</v>
      </c>
      <c r="U5088" s="190"/>
    </row>
    <row r="5089" spans="1:21" ht="15">
      <c r="A5089" s="28" t="s">
        <v>161</v>
      </c>
      <c r="B5089" s="178" t="s">
        <v>1342</v>
      </c>
      <c r="C5089" s="3"/>
      <c r="D5089" s="3"/>
      <c r="E5089" s="9" t="s">
        <v>278</v>
      </c>
      <c r="F5089" s="9" t="s">
        <v>278</v>
      </c>
      <c r="G5089" s="9" t="s">
        <v>278</v>
      </c>
      <c r="H5089" s="9" t="s">
        <v>278</v>
      </c>
      <c r="I5089" s="9">
        <v>0</v>
      </c>
      <c r="J5089" s="9">
        <v>0</v>
      </c>
      <c r="K5089" s="9">
        <v>316.49999999999636</v>
      </c>
      <c r="L5089" s="9">
        <v>278.70000000001164</v>
      </c>
      <c r="M5089" s="90">
        <v>613.35</v>
      </c>
      <c r="P5089" s="65">
        <f t="shared" si="141"/>
        <v>1208.5500000000079</v>
      </c>
      <c r="R5089" t="s">
        <v>292</v>
      </c>
    </row>
    <row r="5090" spans="1:21" ht="15">
      <c r="A5090" s="28" t="s">
        <v>163</v>
      </c>
      <c r="B5090" s="178" t="s">
        <v>1346</v>
      </c>
      <c r="C5090" s="3"/>
      <c r="D5090" s="3"/>
      <c r="E5090" s="9" t="s">
        <v>278</v>
      </c>
      <c r="F5090" s="9" t="s">
        <v>278</v>
      </c>
      <c r="G5090" s="9" t="s">
        <v>278</v>
      </c>
      <c r="H5090" s="9" t="s">
        <v>278</v>
      </c>
      <c r="I5090" s="9">
        <v>0</v>
      </c>
      <c r="J5090" s="9">
        <v>0</v>
      </c>
      <c r="K5090" s="9">
        <v>298.89999999999418</v>
      </c>
      <c r="L5090" s="9">
        <v>261.90000000000873</v>
      </c>
      <c r="M5090" s="90">
        <v>641.95000000000005</v>
      </c>
      <c r="P5090" s="65">
        <f t="shared" si="141"/>
        <v>1202.750000000003</v>
      </c>
      <c r="R5090" t="s">
        <v>283</v>
      </c>
    </row>
    <row r="5091" spans="1:21" ht="15">
      <c r="A5091" s="28" t="s">
        <v>274</v>
      </c>
      <c r="B5091" s="61" t="s">
        <v>700</v>
      </c>
      <c r="E5091" s="9" t="s">
        <v>278</v>
      </c>
      <c r="F5091" s="9" t="s">
        <v>278</v>
      </c>
      <c r="G5091" s="9" t="s">
        <v>278</v>
      </c>
      <c r="H5091" s="9">
        <v>331.69999999999345</v>
      </c>
      <c r="I5091" s="9">
        <v>0</v>
      </c>
      <c r="J5091" s="9">
        <v>0</v>
      </c>
      <c r="K5091" s="9">
        <v>165.09999999999491</v>
      </c>
      <c r="L5091" s="184">
        <v>434.10000000000218</v>
      </c>
      <c r="M5091" s="65">
        <v>271.8</v>
      </c>
      <c r="P5091" s="65">
        <f t="shared" si="141"/>
        <v>1202.6999999999905</v>
      </c>
      <c r="R5091" t="s">
        <v>282</v>
      </c>
      <c r="U5091" s="190"/>
    </row>
    <row r="5092" spans="1:21" ht="15">
      <c r="A5092" s="28" t="s">
        <v>275</v>
      </c>
      <c r="B5092" s="239" t="s">
        <v>1661</v>
      </c>
      <c r="C5092" s="3"/>
      <c r="D5092" s="3"/>
      <c r="E5092" s="9" t="s">
        <v>278</v>
      </c>
      <c r="F5092" s="9" t="s">
        <v>278</v>
      </c>
      <c r="G5092" s="9" t="s">
        <v>278</v>
      </c>
      <c r="H5092" s="9" t="s">
        <v>278</v>
      </c>
      <c r="I5092" s="9">
        <v>0</v>
      </c>
      <c r="J5092" s="9">
        <v>0</v>
      </c>
      <c r="K5092" s="9">
        <v>329.49999999999272</v>
      </c>
      <c r="L5092" s="188">
        <v>369.39999999999782</v>
      </c>
      <c r="M5092" s="65">
        <v>487.8</v>
      </c>
      <c r="P5092" s="65">
        <f t="shared" si="141"/>
        <v>1186.6999999999905</v>
      </c>
      <c r="R5092" t="s">
        <v>288</v>
      </c>
    </row>
    <row r="5093" spans="1:21" ht="15">
      <c r="A5093" s="28" t="s">
        <v>276</v>
      </c>
      <c r="B5093" s="61" t="s">
        <v>651</v>
      </c>
      <c r="E5093" s="9" t="s">
        <v>278</v>
      </c>
      <c r="F5093" s="9" t="s">
        <v>278</v>
      </c>
      <c r="G5093" s="9" t="s">
        <v>278</v>
      </c>
      <c r="H5093" s="188">
        <v>441.549999999992</v>
      </c>
      <c r="I5093" s="9">
        <v>0</v>
      </c>
      <c r="J5093" s="9">
        <v>0</v>
      </c>
      <c r="K5093" s="9">
        <v>305.00000000000364</v>
      </c>
      <c r="L5093" s="9">
        <v>88.900000000001455</v>
      </c>
      <c r="M5093" s="65">
        <v>327.60000000000002</v>
      </c>
      <c r="P5093" s="65">
        <f t="shared" ref="P5093:P5124" si="142">SUM(E5093:M5093)</f>
        <v>1163.049999999997</v>
      </c>
      <c r="R5093" t="s">
        <v>288</v>
      </c>
      <c r="U5093" s="190"/>
    </row>
    <row r="5094" spans="1:21" ht="15">
      <c r="A5094" s="28" t="s">
        <v>277</v>
      </c>
      <c r="B5094" s="61" t="s">
        <v>27</v>
      </c>
      <c r="E5094" s="9">
        <v>256</v>
      </c>
      <c r="F5094" s="9">
        <v>20</v>
      </c>
      <c r="G5094" s="9">
        <v>214</v>
      </c>
      <c r="H5094" s="9">
        <v>159.49999999999272</v>
      </c>
      <c r="I5094" s="9">
        <v>0</v>
      </c>
      <c r="J5094" s="9">
        <v>0</v>
      </c>
      <c r="K5094" s="9">
        <v>337.45000000000073</v>
      </c>
      <c r="L5094" s="9">
        <v>162.700000000008</v>
      </c>
      <c r="M5094" s="9" t="s">
        <v>278</v>
      </c>
      <c r="P5094" s="65">
        <f t="shared" si="142"/>
        <v>1149.6500000000015</v>
      </c>
      <c r="U5094" s="190"/>
    </row>
    <row r="5095" spans="1:21" ht="15">
      <c r="A5095" s="28" t="s">
        <v>640</v>
      </c>
      <c r="B5095" s="61" t="s">
        <v>654</v>
      </c>
      <c r="E5095" s="9" t="s">
        <v>278</v>
      </c>
      <c r="F5095" s="9" t="s">
        <v>278</v>
      </c>
      <c r="G5095" s="9" t="s">
        <v>278</v>
      </c>
      <c r="H5095" s="9">
        <v>427.19999999998618</v>
      </c>
      <c r="I5095" s="9">
        <v>0</v>
      </c>
      <c r="J5095" s="9">
        <v>0</v>
      </c>
      <c r="K5095" s="9">
        <v>255.60000000000582</v>
      </c>
      <c r="L5095" s="9">
        <v>126.29999999999563</v>
      </c>
      <c r="M5095" s="65">
        <v>340.2</v>
      </c>
      <c r="P5095" s="65">
        <f t="shared" si="142"/>
        <v>1149.2999999999877</v>
      </c>
      <c r="U5095" s="190"/>
    </row>
    <row r="5096" spans="1:21" ht="15">
      <c r="A5096" s="28" t="s">
        <v>641</v>
      </c>
      <c r="B5096" s="61" t="s">
        <v>643</v>
      </c>
      <c r="E5096" s="9" t="s">
        <v>278</v>
      </c>
      <c r="F5096" s="9" t="s">
        <v>278</v>
      </c>
      <c r="G5096" s="9" t="s">
        <v>278</v>
      </c>
      <c r="H5096" s="9">
        <v>179.24999999999636</v>
      </c>
      <c r="I5096" s="9">
        <v>0</v>
      </c>
      <c r="J5096" s="9">
        <v>0</v>
      </c>
      <c r="K5096" s="9">
        <v>297.19999999999709</v>
      </c>
      <c r="L5096" s="9">
        <v>216.19999999999345</v>
      </c>
      <c r="M5096" s="65">
        <v>413.6</v>
      </c>
      <c r="P5096" s="65">
        <f t="shared" si="142"/>
        <v>1106.2499999999868</v>
      </c>
      <c r="U5096" s="190"/>
    </row>
    <row r="5097" spans="1:21" ht="15">
      <c r="A5097" s="28" t="s">
        <v>642</v>
      </c>
      <c r="B5097" s="239" t="s">
        <v>1650</v>
      </c>
      <c r="C5097" s="3"/>
      <c r="D5097" s="3"/>
      <c r="E5097" s="9" t="s">
        <v>278</v>
      </c>
      <c r="F5097" s="9" t="s">
        <v>278</v>
      </c>
      <c r="G5097" s="9" t="s">
        <v>278</v>
      </c>
      <c r="H5097" s="9" t="s">
        <v>278</v>
      </c>
      <c r="I5097" s="9">
        <v>0</v>
      </c>
      <c r="J5097" s="9">
        <v>0</v>
      </c>
      <c r="K5097" s="9">
        <v>229.49999999999636</v>
      </c>
      <c r="L5097" s="9">
        <v>289.49999999999818</v>
      </c>
      <c r="M5097" s="90">
        <v>569.79999999999995</v>
      </c>
      <c r="P5097" s="65">
        <f t="shared" si="142"/>
        <v>1088.7999999999945</v>
      </c>
      <c r="R5097" t="s">
        <v>288</v>
      </c>
    </row>
    <row r="5098" spans="1:21" ht="15">
      <c r="A5098" s="28" t="s">
        <v>644</v>
      </c>
      <c r="B5098" s="61" t="s">
        <v>686</v>
      </c>
      <c r="E5098" s="9" t="s">
        <v>278</v>
      </c>
      <c r="F5098" s="9" t="s">
        <v>278</v>
      </c>
      <c r="G5098" s="9" t="s">
        <v>278</v>
      </c>
      <c r="H5098" s="9">
        <v>298.50000000000364</v>
      </c>
      <c r="I5098" s="9">
        <v>0</v>
      </c>
      <c r="J5098" s="9">
        <v>0</v>
      </c>
      <c r="K5098" s="9">
        <v>119.99999999999818</v>
      </c>
      <c r="L5098" s="9">
        <v>130.69999999999709</v>
      </c>
      <c r="M5098" s="65">
        <v>537.70000000000005</v>
      </c>
      <c r="P5098" s="65">
        <f t="shared" si="142"/>
        <v>1086.899999999999</v>
      </c>
      <c r="U5098" s="190"/>
    </row>
    <row r="5099" spans="1:21" ht="15">
      <c r="A5099" s="28" t="s">
        <v>650</v>
      </c>
      <c r="B5099" s="239" t="s">
        <v>1749</v>
      </c>
      <c r="C5099" s="3"/>
      <c r="D5099" s="3"/>
      <c r="E5099" s="9" t="s">
        <v>278</v>
      </c>
      <c r="F5099" s="9" t="s">
        <v>278</v>
      </c>
      <c r="G5099" s="9" t="s">
        <v>278</v>
      </c>
      <c r="H5099" s="9" t="s">
        <v>278</v>
      </c>
      <c r="I5099" s="9">
        <v>0</v>
      </c>
      <c r="J5099" s="9">
        <v>0</v>
      </c>
      <c r="K5099" s="188">
        <v>403.40000000000509</v>
      </c>
      <c r="L5099" s="9">
        <v>88</v>
      </c>
      <c r="M5099" s="65">
        <v>545</v>
      </c>
      <c r="P5099" s="65">
        <f t="shared" si="142"/>
        <v>1036.4000000000051</v>
      </c>
      <c r="R5099" t="s">
        <v>283</v>
      </c>
    </row>
    <row r="5100" spans="1:21" ht="15">
      <c r="A5100" s="28" t="s">
        <v>652</v>
      </c>
      <c r="B5100" s="61" t="s">
        <v>682</v>
      </c>
      <c r="E5100" s="9" t="s">
        <v>278</v>
      </c>
      <c r="F5100" s="9" t="s">
        <v>278</v>
      </c>
      <c r="G5100" s="9" t="s">
        <v>278</v>
      </c>
      <c r="H5100" s="9">
        <v>315.35000000000218</v>
      </c>
      <c r="I5100" s="9">
        <v>0</v>
      </c>
      <c r="J5100" s="9">
        <v>0</v>
      </c>
      <c r="K5100" s="9">
        <v>251.99999999998909</v>
      </c>
      <c r="L5100" s="9">
        <v>232.40000000000509</v>
      </c>
      <c r="M5100" s="65">
        <v>216.7</v>
      </c>
      <c r="P5100" s="65">
        <f t="shared" si="142"/>
        <v>1016.4499999999964</v>
      </c>
      <c r="U5100" s="190"/>
    </row>
    <row r="5101" spans="1:21" ht="15">
      <c r="A5101" s="28" t="s">
        <v>655</v>
      </c>
      <c r="B5101" s="61" t="s">
        <v>23</v>
      </c>
      <c r="E5101" s="9">
        <v>207.5</v>
      </c>
      <c r="F5101" s="9">
        <v>87</v>
      </c>
      <c r="G5101" s="9">
        <v>163.19999999999999</v>
      </c>
      <c r="H5101" s="9">
        <v>124.5</v>
      </c>
      <c r="I5101" s="9">
        <v>0</v>
      </c>
      <c r="J5101" s="9">
        <v>0</v>
      </c>
      <c r="K5101" s="9">
        <v>169.69999999999709</v>
      </c>
      <c r="L5101" s="9">
        <v>113.19999999999709</v>
      </c>
      <c r="M5101" s="65">
        <v>140.9</v>
      </c>
      <c r="P5101" s="65">
        <f t="shared" si="142"/>
        <v>1005.9999999999942</v>
      </c>
      <c r="U5101" s="190"/>
    </row>
    <row r="5102" spans="1:21" ht="15">
      <c r="A5102" s="28" t="s">
        <v>656</v>
      </c>
      <c r="B5102" s="61" t="s">
        <v>2199</v>
      </c>
      <c r="C5102" s="3"/>
      <c r="D5102" s="3"/>
      <c r="E5102" s="9" t="s">
        <v>278</v>
      </c>
      <c r="F5102" s="9" t="s">
        <v>278</v>
      </c>
      <c r="G5102" s="9" t="s">
        <v>278</v>
      </c>
      <c r="H5102" s="9" t="s">
        <v>278</v>
      </c>
      <c r="I5102" s="9">
        <v>0</v>
      </c>
      <c r="J5102" s="9">
        <v>0</v>
      </c>
      <c r="K5102" s="9" t="s">
        <v>278</v>
      </c>
      <c r="L5102" s="185">
        <v>466.80000000000655</v>
      </c>
      <c r="M5102" s="65">
        <v>521.9</v>
      </c>
      <c r="N5102" s="65"/>
      <c r="P5102" s="65">
        <f t="shared" si="142"/>
        <v>988.70000000000653</v>
      </c>
      <c r="R5102" t="s">
        <v>281</v>
      </c>
      <c r="U5102" t="s">
        <v>1465</v>
      </c>
    </row>
    <row r="5103" spans="1:21" ht="15">
      <c r="A5103" s="28" t="s">
        <v>659</v>
      </c>
      <c r="B5103" s="178" t="s">
        <v>1348</v>
      </c>
      <c r="C5103" s="3"/>
      <c r="D5103" s="3"/>
      <c r="E5103" s="9" t="s">
        <v>278</v>
      </c>
      <c r="F5103" s="9" t="s">
        <v>278</v>
      </c>
      <c r="G5103" s="9" t="s">
        <v>278</v>
      </c>
      <c r="H5103" s="9" t="s">
        <v>278</v>
      </c>
      <c r="I5103" s="9">
        <v>0</v>
      </c>
      <c r="J5103" s="9">
        <v>0</v>
      </c>
      <c r="K5103" s="9">
        <v>205.99999999999272</v>
      </c>
      <c r="L5103" s="9">
        <v>294.10000000000218</v>
      </c>
      <c r="M5103" s="65">
        <v>480.9</v>
      </c>
      <c r="P5103" s="65">
        <f t="shared" si="142"/>
        <v>980.99999999999488</v>
      </c>
    </row>
    <row r="5104" spans="1:21" ht="15">
      <c r="A5104" s="28" t="s">
        <v>661</v>
      </c>
      <c r="B5104" s="178" t="s">
        <v>1349</v>
      </c>
      <c r="C5104" s="3"/>
      <c r="D5104" s="3"/>
      <c r="E5104" s="9" t="s">
        <v>278</v>
      </c>
      <c r="F5104" s="9" t="s">
        <v>278</v>
      </c>
      <c r="G5104" s="9" t="s">
        <v>278</v>
      </c>
      <c r="H5104" s="9" t="s">
        <v>278</v>
      </c>
      <c r="I5104" s="9">
        <v>0</v>
      </c>
      <c r="J5104" s="9">
        <v>0</v>
      </c>
      <c r="K5104" s="188">
        <v>374.39999999999054</v>
      </c>
      <c r="L5104" s="9">
        <v>151.00000000000364</v>
      </c>
      <c r="M5104" s="65">
        <v>455.59999999999997</v>
      </c>
      <c r="P5104" s="65">
        <f t="shared" si="142"/>
        <v>980.99999999999409</v>
      </c>
      <c r="R5104" t="s">
        <v>292</v>
      </c>
    </row>
    <row r="5105" spans="1:18" ht="15">
      <c r="A5105" s="28" t="s">
        <v>666</v>
      </c>
      <c r="B5105" s="61" t="s">
        <v>692</v>
      </c>
      <c r="E5105" s="9" t="s">
        <v>278</v>
      </c>
      <c r="F5105" s="9" t="s">
        <v>278</v>
      </c>
      <c r="G5105" s="9" t="s">
        <v>278</v>
      </c>
      <c r="H5105" s="9">
        <v>302.40000000000146</v>
      </c>
      <c r="I5105" s="9">
        <v>0</v>
      </c>
      <c r="J5105" s="9">
        <v>0</v>
      </c>
      <c r="K5105" s="9">
        <v>273.59999999999854</v>
      </c>
      <c r="L5105" s="9">
        <v>176.50000000000364</v>
      </c>
      <c r="M5105" s="65">
        <v>191.8</v>
      </c>
      <c r="P5105" s="65">
        <f t="shared" si="142"/>
        <v>944.30000000000359</v>
      </c>
    </row>
    <row r="5106" spans="1:18" ht="15">
      <c r="A5106" s="28" t="s">
        <v>670</v>
      </c>
      <c r="B5106" s="61" t="s">
        <v>29</v>
      </c>
      <c r="E5106" s="188">
        <v>473.9</v>
      </c>
      <c r="F5106" s="9">
        <v>157</v>
      </c>
      <c r="G5106" s="9">
        <v>280.2</v>
      </c>
      <c r="H5106" s="9" t="s">
        <v>278</v>
      </c>
      <c r="I5106" s="9">
        <v>0</v>
      </c>
      <c r="J5106" s="9">
        <v>0</v>
      </c>
      <c r="K5106" s="9" t="s">
        <v>278</v>
      </c>
      <c r="L5106" s="9" t="s">
        <v>278</v>
      </c>
      <c r="M5106" s="9" t="s">
        <v>278</v>
      </c>
      <c r="P5106" s="65">
        <f t="shared" si="142"/>
        <v>911.09999999999991</v>
      </c>
      <c r="R5106" t="s">
        <v>297</v>
      </c>
    </row>
    <row r="5107" spans="1:18" ht="15">
      <c r="A5107" s="28" t="s">
        <v>671</v>
      </c>
      <c r="B5107" s="239" t="s">
        <v>1655</v>
      </c>
      <c r="C5107" s="3"/>
      <c r="D5107" s="3"/>
      <c r="E5107" s="9" t="s">
        <v>278</v>
      </c>
      <c r="F5107" s="9" t="s">
        <v>278</v>
      </c>
      <c r="G5107" s="9" t="s">
        <v>278</v>
      </c>
      <c r="H5107" s="9" t="s">
        <v>278</v>
      </c>
      <c r="I5107" s="9">
        <v>0</v>
      </c>
      <c r="J5107" s="9">
        <v>0</v>
      </c>
      <c r="K5107" s="9">
        <v>247.60000000000946</v>
      </c>
      <c r="L5107" s="9">
        <v>336.09999999999854</v>
      </c>
      <c r="M5107" s="65">
        <v>321.90000000000003</v>
      </c>
      <c r="P5107" s="65">
        <f t="shared" si="142"/>
        <v>905.60000000000809</v>
      </c>
    </row>
    <row r="5108" spans="1:18" ht="15">
      <c r="A5108" s="28" t="s">
        <v>672</v>
      </c>
      <c r="B5108" s="239" t="s">
        <v>1653</v>
      </c>
      <c r="C5108" s="3"/>
      <c r="D5108" s="3"/>
      <c r="E5108" s="9" t="s">
        <v>278</v>
      </c>
      <c r="F5108" s="9" t="s">
        <v>278</v>
      </c>
      <c r="G5108" s="9" t="s">
        <v>278</v>
      </c>
      <c r="H5108" s="9" t="s">
        <v>278</v>
      </c>
      <c r="I5108" s="9">
        <v>0</v>
      </c>
      <c r="J5108" s="9">
        <v>0</v>
      </c>
      <c r="K5108" s="9">
        <v>297.09999999999854</v>
      </c>
      <c r="L5108" s="9">
        <v>210.29999999999563</v>
      </c>
      <c r="M5108" s="65">
        <v>389.7</v>
      </c>
      <c r="P5108" s="65">
        <f t="shared" si="142"/>
        <v>897.09999999999422</v>
      </c>
    </row>
    <row r="5109" spans="1:18" ht="15">
      <c r="A5109" s="28" t="s">
        <v>677</v>
      </c>
      <c r="B5109" s="61" t="s">
        <v>658</v>
      </c>
      <c r="E5109" s="9" t="s">
        <v>278</v>
      </c>
      <c r="F5109" s="9" t="s">
        <v>278</v>
      </c>
      <c r="G5109" s="9" t="s">
        <v>278</v>
      </c>
      <c r="H5109" s="9">
        <v>182.19999999999345</v>
      </c>
      <c r="I5109" s="9">
        <v>0</v>
      </c>
      <c r="J5109" s="9">
        <v>0</v>
      </c>
      <c r="K5109" s="9">
        <v>351</v>
      </c>
      <c r="L5109" s="9">
        <v>277.5</v>
      </c>
      <c r="M5109" s="65">
        <v>85.6</v>
      </c>
      <c r="P5109" s="65">
        <f t="shared" si="142"/>
        <v>896.29999999999347</v>
      </c>
    </row>
    <row r="5110" spans="1:18" ht="15">
      <c r="A5110" s="28" t="s">
        <v>685</v>
      </c>
      <c r="B5110" s="61" t="s">
        <v>683</v>
      </c>
      <c r="E5110" s="9" t="s">
        <v>278</v>
      </c>
      <c r="F5110" s="9" t="s">
        <v>278</v>
      </c>
      <c r="G5110" s="9" t="s">
        <v>278</v>
      </c>
      <c r="H5110" s="9">
        <v>202.50000000000364</v>
      </c>
      <c r="I5110" s="9">
        <v>0</v>
      </c>
      <c r="J5110" s="9">
        <v>0</v>
      </c>
      <c r="K5110" s="9">
        <v>267.700000000008</v>
      </c>
      <c r="L5110" s="9">
        <v>71.700000000000728</v>
      </c>
      <c r="M5110" s="65">
        <v>352.5</v>
      </c>
      <c r="P5110" s="65">
        <f t="shared" si="142"/>
        <v>894.40000000001237</v>
      </c>
    </row>
    <row r="5111" spans="1:18" ht="15">
      <c r="A5111" s="28" t="s">
        <v>689</v>
      </c>
      <c r="B5111" s="239" t="s">
        <v>1664</v>
      </c>
      <c r="C5111" s="3"/>
      <c r="D5111" s="3"/>
      <c r="E5111" s="9" t="s">
        <v>278</v>
      </c>
      <c r="F5111" s="9" t="s">
        <v>278</v>
      </c>
      <c r="G5111" s="9" t="s">
        <v>278</v>
      </c>
      <c r="H5111" s="9" t="s">
        <v>278</v>
      </c>
      <c r="I5111" s="9">
        <v>0</v>
      </c>
      <c r="J5111" s="9">
        <v>0</v>
      </c>
      <c r="K5111" s="188">
        <v>371.40000000000509</v>
      </c>
      <c r="L5111" s="9">
        <v>169.99999999999272</v>
      </c>
      <c r="M5111" s="65">
        <v>351.9</v>
      </c>
      <c r="P5111" s="65">
        <f t="shared" si="142"/>
        <v>893.29999999999779</v>
      </c>
      <c r="R5111" t="s">
        <v>287</v>
      </c>
    </row>
    <row r="5112" spans="1:18" ht="15">
      <c r="A5112" s="28" t="s">
        <v>690</v>
      </c>
      <c r="B5112" s="61" t="s">
        <v>2196</v>
      </c>
      <c r="C5112" s="3"/>
      <c r="D5112" s="3"/>
      <c r="E5112" s="9" t="s">
        <v>278</v>
      </c>
      <c r="F5112" s="9" t="s">
        <v>278</v>
      </c>
      <c r="G5112" s="9" t="s">
        <v>278</v>
      </c>
      <c r="H5112" s="9" t="s">
        <v>278</v>
      </c>
      <c r="I5112" s="9">
        <v>0</v>
      </c>
      <c r="J5112" s="9">
        <v>0</v>
      </c>
      <c r="K5112" s="9" t="s">
        <v>278</v>
      </c>
      <c r="L5112" s="9">
        <v>347.99999999999636</v>
      </c>
      <c r="M5112" s="65">
        <v>539.79999999999995</v>
      </c>
      <c r="N5112" s="65"/>
      <c r="P5112" s="65">
        <f t="shared" si="142"/>
        <v>887.79999999999632</v>
      </c>
    </row>
    <row r="5113" spans="1:18" ht="15">
      <c r="A5113" s="28" t="s">
        <v>691</v>
      </c>
      <c r="B5113" s="190" t="s">
        <v>1351</v>
      </c>
      <c r="C5113" s="3"/>
      <c r="D5113" s="3"/>
      <c r="E5113" s="9" t="s">
        <v>278</v>
      </c>
      <c r="F5113" s="9" t="s">
        <v>278</v>
      </c>
      <c r="G5113" s="9" t="s">
        <v>278</v>
      </c>
      <c r="H5113" s="9" t="s">
        <v>278</v>
      </c>
      <c r="I5113" s="9">
        <v>0</v>
      </c>
      <c r="J5113" s="9">
        <v>0</v>
      </c>
      <c r="K5113" s="9">
        <v>234.00000000000364</v>
      </c>
      <c r="L5113" s="9">
        <v>166.99999999999272</v>
      </c>
      <c r="M5113" s="65">
        <v>483.8</v>
      </c>
      <c r="P5113" s="65">
        <f t="shared" si="142"/>
        <v>884.79999999999632</v>
      </c>
    </row>
    <row r="5114" spans="1:18" ht="15">
      <c r="A5114" s="28" t="s">
        <v>697</v>
      </c>
      <c r="B5114" s="61" t="s">
        <v>35</v>
      </c>
      <c r="E5114" s="9">
        <v>136.19999999999999</v>
      </c>
      <c r="F5114" s="9">
        <v>265.5</v>
      </c>
      <c r="G5114" s="9">
        <v>210.5</v>
      </c>
      <c r="H5114" s="9">
        <v>267.50000000000182</v>
      </c>
      <c r="I5114" s="9">
        <v>0</v>
      </c>
      <c r="J5114" s="9">
        <v>0</v>
      </c>
      <c r="K5114" s="9" t="s">
        <v>278</v>
      </c>
      <c r="L5114" s="9" t="s">
        <v>278</v>
      </c>
      <c r="M5114" s="9" t="s">
        <v>278</v>
      </c>
      <c r="P5114" s="65">
        <f t="shared" si="142"/>
        <v>879.70000000000186</v>
      </c>
    </row>
    <row r="5115" spans="1:18" ht="15">
      <c r="A5115" s="28" t="s">
        <v>698</v>
      </c>
      <c r="B5115" s="61" t="s">
        <v>704</v>
      </c>
      <c r="E5115" s="9" t="s">
        <v>278</v>
      </c>
      <c r="F5115" s="9" t="s">
        <v>278</v>
      </c>
      <c r="G5115" s="9" t="s">
        <v>278</v>
      </c>
      <c r="H5115" s="188">
        <v>441.84999999999854</v>
      </c>
      <c r="I5115" s="9">
        <v>0</v>
      </c>
      <c r="J5115" s="9">
        <v>0</v>
      </c>
      <c r="K5115" s="9">
        <v>227.5</v>
      </c>
      <c r="L5115" s="9">
        <v>79.500000000003638</v>
      </c>
      <c r="M5115" s="65">
        <v>130.20000000000002</v>
      </c>
      <c r="P5115" s="65">
        <f t="shared" si="142"/>
        <v>879.05000000000223</v>
      </c>
      <c r="R5115" t="s">
        <v>287</v>
      </c>
    </row>
    <row r="5116" spans="1:18" ht="15">
      <c r="A5116" s="28" t="s">
        <v>699</v>
      </c>
      <c r="B5116" s="61" t="s">
        <v>156</v>
      </c>
      <c r="E5116" s="9" t="s">
        <v>278</v>
      </c>
      <c r="F5116" s="9" t="s">
        <v>278</v>
      </c>
      <c r="G5116" s="9">
        <v>311.39999999999998</v>
      </c>
      <c r="H5116" s="9">
        <v>223.99999999999636</v>
      </c>
      <c r="I5116" s="9">
        <v>0</v>
      </c>
      <c r="J5116" s="9">
        <v>0</v>
      </c>
      <c r="K5116" s="9">
        <v>337.69999999999345</v>
      </c>
      <c r="L5116" s="9" t="s">
        <v>278</v>
      </c>
      <c r="M5116" s="9" t="s">
        <v>278</v>
      </c>
      <c r="P5116" s="65">
        <f t="shared" si="142"/>
        <v>873.09999999998979</v>
      </c>
    </row>
    <row r="5117" spans="1:18" ht="15">
      <c r="A5117" s="28" t="s">
        <v>701</v>
      </c>
      <c r="B5117" s="239" t="s">
        <v>1671</v>
      </c>
      <c r="C5117" s="3"/>
      <c r="D5117" s="3"/>
      <c r="E5117" s="9" t="s">
        <v>278</v>
      </c>
      <c r="F5117" s="9" t="s">
        <v>278</v>
      </c>
      <c r="G5117" s="9" t="s">
        <v>278</v>
      </c>
      <c r="H5117" s="9" t="s">
        <v>278</v>
      </c>
      <c r="I5117" s="9">
        <v>0</v>
      </c>
      <c r="J5117" s="9">
        <v>0</v>
      </c>
      <c r="K5117" s="9">
        <v>279.59999999999854</v>
      </c>
      <c r="L5117" s="9">
        <v>164.79999999999927</v>
      </c>
      <c r="M5117" s="65">
        <v>415</v>
      </c>
      <c r="P5117" s="65">
        <f t="shared" si="142"/>
        <v>859.39999999999782</v>
      </c>
    </row>
    <row r="5118" spans="1:18" ht="15">
      <c r="A5118" s="28" t="s">
        <v>702</v>
      </c>
      <c r="B5118" s="239" t="s">
        <v>1668</v>
      </c>
      <c r="C5118" s="3"/>
      <c r="D5118" s="3"/>
      <c r="E5118" s="9" t="s">
        <v>278</v>
      </c>
      <c r="F5118" s="9" t="s">
        <v>278</v>
      </c>
      <c r="G5118" s="9" t="s">
        <v>278</v>
      </c>
      <c r="H5118" s="9" t="s">
        <v>278</v>
      </c>
      <c r="I5118" s="9">
        <v>0</v>
      </c>
      <c r="J5118" s="9">
        <v>0</v>
      </c>
      <c r="K5118" s="9">
        <v>229.59999999999491</v>
      </c>
      <c r="L5118" s="9">
        <v>250.39999999999782</v>
      </c>
      <c r="M5118" s="65">
        <v>373.3</v>
      </c>
      <c r="P5118" s="65">
        <f t="shared" si="142"/>
        <v>853.29999999999268</v>
      </c>
    </row>
    <row r="5119" spans="1:18" ht="15">
      <c r="A5119" s="28" t="s">
        <v>703</v>
      </c>
      <c r="B5119" s="28" t="s">
        <v>639</v>
      </c>
      <c r="E5119" s="9" t="s">
        <v>278</v>
      </c>
      <c r="F5119" s="9" t="s">
        <v>278</v>
      </c>
      <c r="G5119" s="9" t="s">
        <v>278</v>
      </c>
      <c r="H5119" s="9">
        <v>154</v>
      </c>
      <c r="I5119" s="9">
        <v>0</v>
      </c>
      <c r="J5119" s="9">
        <v>0</v>
      </c>
      <c r="K5119" s="9">
        <v>346.40000000000873</v>
      </c>
      <c r="L5119" s="9">
        <v>349.00000000000728</v>
      </c>
      <c r="M5119" s="9" t="s">
        <v>278</v>
      </c>
      <c r="P5119" s="65">
        <f t="shared" si="142"/>
        <v>849.40000000001601</v>
      </c>
    </row>
    <row r="5120" spans="1:18" ht="15">
      <c r="A5120" s="28" t="s">
        <v>706</v>
      </c>
      <c r="B5120" s="239" t="s">
        <v>1654</v>
      </c>
      <c r="C5120" s="3"/>
      <c r="D5120" s="3"/>
      <c r="E5120" s="9" t="s">
        <v>278</v>
      </c>
      <c r="F5120" s="9" t="s">
        <v>278</v>
      </c>
      <c r="G5120" s="9" t="s">
        <v>278</v>
      </c>
      <c r="H5120" s="9" t="s">
        <v>278</v>
      </c>
      <c r="I5120" s="9">
        <v>0</v>
      </c>
      <c r="J5120" s="9">
        <v>0</v>
      </c>
      <c r="K5120" s="183">
        <v>417.399999999996</v>
      </c>
      <c r="L5120" s="9">
        <v>37.800000000001091</v>
      </c>
      <c r="M5120" s="65">
        <v>389</v>
      </c>
      <c r="P5120" s="65">
        <f t="shared" si="142"/>
        <v>844.19999999999709</v>
      </c>
      <c r="R5120" t="s">
        <v>300</v>
      </c>
    </row>
    <row r="5121" spans="1:21" ht="15">
      <c r="A5121" s="28" t="s">
        <v>775</v>
      </c>
      <c r="B5121" s="61" t="s">
        <v>687</v>
      </c>
      <c r="E5121" s="9" t="s">
        <v>278</v>
      </c>
      <c r="F5121" s="9" t="s">
        <v>278</v>
      </c>
      <c r="G5121" s="9" t="s">
        <v>278</v>
      </c>
      <c r="H5121" s="9">
        <v>184.5</v>
      </c>
      <c r="I5121" s="9">
        <v>0</v>
      </c>
      <c r="J5121" s="9">
        <v>0</v>
      </c>
      <c r="K5121" s="9">
        <v>261</v>
      </c>
      <c r="L5121" s="9">
        <v>228.49999999998909</v>
      </c>
      <c r="M5121" s="65">
        <v>170</v>
      </c>
      <c r="P5121" s="65">
        <f t="shared" si="142"/>
        <v>843.99999999998909</v>
      </c>
      <c r="U5121" s="190"/>
    </row>
    <row r="5122" spans="1:21" ht="15">
      <c r="A5122" s="28" t="s">
        <v>776</v>
      </c>
      <c r="B5122" s="239" t="s">
        <v>2318</v>
      </c>
      <c r="C5122" s="3"/>
      <c r="D5122" s="3"/>
      <c r="E5122" s="9" t="s">
        <v>278</v>
      </c>
      <c r="F5122" s="9" t="s">
        <v>278</v>
      </c>
      <c r="G5122" s="9" t="s">
        <v>278</v>
      </c>
      <c r="H5122" s="9" t="s">
        <v>278</v>
      </c>
      <c r="I5122" s="9">
        <v>0</v>
      </c>
      <c r="J5122" s="9">
        <v>0</v>
      </c>
      <c r="K5122" s="9">
        <v>248.90000000000509</v>
      </c>
      <c r="L5122" s="9">
        <v>125</v>
      </c>
      <c r="M5122" s="65">
        <v>461.25</v>
      </c>
      <c r="P5122" s="65">
        <f t="shared" si="142"/>
        <v>835.15000000000509</v>
      </c>
    </row>
    <row r="5123" spans="1:21" ht="15">
      <c r="A5123" s="28" t="s">
        <v>777</v>
      </c>
      <c r="B5123" s="61" t="s">
        <v>2198</v>
      </c>
      <c r="C5123" s="3"/>
      <c r="D5123" s="3"/>
      <c r="E5123" s="9" t="s">
        <v>278</v>
      </c>
      <c r="F5123" s="9" t="s">
        <v>278</v>
      </c>
      <c r="G5123" s="9" t="s">
        <v>278</v>
      </c>
      <c r="H5123" s="9" t="s">
        <v>278</v>
      </c>
      <c r="I5123" s="9">
        <v>0</v>
      </c>
      <c r="J5123" s="9">
        <v>0</v>
      </c>
      <c r="K5123" s="9" t="s">
        <v>278</v>
      </c>
      <c r="L5123" s="9">
        <v>320.50000000000364</v>
      </c>
      <c r="M5123" s="65">
        <v>506.04999999999995</v>
      </c>
      <c r="N5123" s="65"/>
      <c r="P5123" s="65">
        <f t="shared" si="142"/>
        <v>826.55000000000359</v>
      </c>
    </row>
    <row r="5124" spans="1:21" ht="15">
      <c r="A5124" s="28" t="s">
        <v>778</v>
      </c>
      <c r="B5124" s="178" t="s">
        <v>1343</v>
      </c>
      <c r="C5124" s="3"/>
      <c r="D5124" s="3"/>
      <c r="E5124" s="9" t="s">
        <v>278</v>
      </c>
      <c r="F5124" s="9" t="s">
        <v>278</v>
      </c>
      <c r="G5124" s="9" t="s">
        <v>278</v>
      </c>
      <c r="H5124" s="9" t="s">
        <v>278</v>
      </c>
      <c r="I5124" s="9">
        <v>0</v>
      </c>
      <c r="J5124" s="9">
        <v>0</v>
      </c>
      <c r="K5124" s="9">
        <v>333.00000000000364</v>
      </c>
      <c r="L5124" s="9">
        <v>267.29999999999927</v>
      </c>
      <c r="M5124" s="65">
        <v>190.6</v>
      </c>
      <c r="P5124" s="65">
        <f t="shared" si="142"/>
        <v>790.90000000000293</v>
      </c>
    </row>
    <row r="5125" spans="1:21" ht="15">
      <c r="A5125" s="28" t="s">
        <v>779</v>
      </c>
      <c r="B5125" s="61" t="s">
        <v>660</v>
      </c>
      <c r="E5125" s="9" t="s">
        <v>278</v>
      </c>
      <c r="F5125" s="9" t="s">
        <v>278</v>
      </c>
      <c r="G5125" s="9" t="s">
        <v>278</v>
      </c>
      <c r="H5125" s="9">
        <v>280.99999999999636</v>
      </c>
      <c r="I5125" s="9">
        <v>0</v>
      </c>
      <c r="J5125" s="9">
        <v>0</v>
      </c>
      <c r="K5125" s="9">
        <v>300.99999999999636</v>
      </c>
      <c r="L5125" s="9">
        <v>201.20000000000073</v>
      </c>
      <c r="M5125" s="9" t="s">
        <v>278</v>
      </c>
      <c r="P5125" s="65">
        <f t="shared" ref="P5125:P5156" si="143">SUM(E5125:M5125)</f>
        <v>783.19999999999345</v>
      </c>
      <c r="U5125" s="190"/>
    </row>
    <row r="5126" spans="1:21" ht="15">
      <c r="A5126" s="28" t="s">
        <v>780</v>
      </c>
      <c r="B5126" s="178" t="s">
        <v>1337</v>
      </c>
      <c r="C5126" s="3"/>
      <c r="D5126" s="3"/>
      <c r="E5126" s="9" t="s">
        <v>278</v>
      </c>
      <c r="F5126" s="9" t="s">
        <v>278</v>
      </c>
      <c r="G5126" s="9" t="s">
        <v>278</v>
      </c>
      <c r="H5126" s="9" t="s">
        <v>278</v>
      </c>
      <c r="I5126" s="9">
        <v>0</v>
      </c>
      <c r="J5126" s="9">
        <v>0</v>
      </c>
      <c r="K5126" s="9">
        <v>296.20000000000437</v>
      </c>
      <c r="L5126" s="9">
        <v>100.50000000000364</v>
      </c>
      <c r="M5126" s="65">
        <v>380.6</v>
      </c>
      <c r="P5126" s="65">
        <f t="shared" si="143"/>
        <v>777.30000000000803</v>
      </c>
    </row>
    <row r="5127" spans="1:21" ht="15">
      <c r="A5127" s="28" t="s">
        <v>781</v>
      </c>
      <c r="B5127" s="239" t="s">
        <v>1665</v>
      </c>
      <c r="C5127" s="3"/>
      <c r="D5127" s="3"/>
      <c r="E5127" s="9" t="s">
        <v>278</v>
      </c>
      <c r="F5127" s="9" t="s">
        <v>278</v>
      </c>
      <c r="G5127" s="9" t="s">
        <v>278</v>
      </c>
      <c r="H5127" s="9" t="s">
        <v>278</v>
      </c>
      <c r="I5127" s="9">
        <v>0</v>
      </c>
      <c r="J5127" s="9">
        <v>0</v>
      </c>
      <c r="K5127" s="9">
        <v>100.69999999999709</v>
      </c>
      <c r="L5127" s="188">
        <v>389.90000000000146</v>
      </c>
      <c r="M5127" s="65">
        <v>281.5</v>
      </c>
      <c r="P5127" s="65">
        <f t="shared" si="143"/>
        <v>772.09999999999854</v>
      </c>
      <c r="R5127" t="s">
        <v>292</v>
      </c>
    </row>
    <row r="5128" spans="1:21" ht="15">
      <c r="A5128" s="28" t="s">
        <v>782</v>
      </c>
      <c r="B5128" s="61" t="s">
        <v>2709</v>
      </c>
      <c r="C5128" s="3"/>
      <c r="D5128" s="3"/>
      <c r="E5128" s="9" t="s">
        <v>278</v>
      </c>
      <c r="F5128" s="9" t="s">
        <v>278</v>
      </c>
      <c r="G5128" s="9" t="s">
        <v>278</v>
      </c>
      <c r="H5128" s="9" t="s">
        <v>278</v>
      </c>
      <c r="I5128" s="9" t="s">
        <v>278</v>
      </c>
      <c r="J5128" s="9" t="s">
        <v>278</v>
      </c>
      <c r="K5128" s="9" t="s">
        <v>278</v>
      </c>
      <c r="L5128" s="9" t="s">
        <v>278</v>
      </c>
      <c r="M5128" s="113">
        <v>753.5</v>
      </c>
      <c r="P5128" s="65">
        <f t="shared" si="143"/>
        <v>753.5</v>
      </c>
      <c r="R5128" t="s">
        <v>281</v>
      </c>
      <c r="U5128" t="s">
        <v>1465</v>
      </c>
    </row>
    <row r="5129" spans="1:21" ht="15">
      <c r="A5129" s="28" t="s">
        <v>783</v>
      </c>
      <c r="B5129" s="61" t="s">
        <v>2206</v>
      </c>
      <c r="C5129" s="3"/>
      <c r="D5129" s="3"/>
      <c r="E5129" s="9" t="s">
        <v>278</v>
      </c>
      <c r="F5129" s="9" t="s">
        <v>278</v>
      </c>
      <c r="G5129" s="9" t="s">
        <v>278</v>
      </c>
      <c r="H5129" s="9" t="s">
        <v>278</v>
      </c>
      <c r="I5129" s="9">
        <v>0</v>
      </c>
      <c r="J5129" s="9">
        <v>0</v>
      </c>
      <c r="K5129" s="9" t="s">
        <v>278</v>
      </c>
      <c r="L5129" s="188">
        <v>384.70000000000073</v>
      </c>
      <c r="M5129" s="65">
        <v>367.5</v>
      </c>
      <c r="N5129" s="65"/>
      <c r="P5129" s="65">
        <f t="shared" si="143"/>
        <v>752.20000000000073</v>
      </c>
      <c r="R5129" t="s">
        <v>287</v>
      </c>
    </row>
    <row r="5130" spans="1:21" ht="15">
      <c r="A5130" s="28" t="s">
        <v>784</v>
      </c>
      <c r="B5130" s="178" t="s">
        <v>1345</v>
      </c>
      <c r="C5130" s="3"/>
      <c r="D5130" s="3"/>
      <c r="E5130" s="9" t="s">
        <v>278</v>
      </c>
      <c r="F5130" s="9" t="s">
        <v>278</v>
      </c>
      <c r="G5130" s="9" t="s">
        <v>278</v>
      </c>
      <c r="H5130" s="9" t="s">
        <v>278</v>
      </c>
      <c r="I5130" s="9">
        <v>0</v>
      </c>
      <c r="J5130" s="9">
        <v>0</v>
      </c>
      <c r="K5130" s="9">
        <v>187.29999999999563</v>
      </c>
      <c r="L5130" s="9">
        <v>240.799999999992</v>
      </c>
      <c r="M5130" s="65">
        <v>316.7</v>
      </c>
      <c r="P5130" s="65">
        <f t="shared" si="143"/>
        <v>744.79999999998768</v>
      </c>
    </row>
    <row r="5131" spans="1:21" ht="15">
      <c r="A5131" s="28" t="s">
        <v>785</v>
      </c>
      <c r="B5131" s="61" t="s">
        <v>2210</v>
      </c>
      <c r="C5131" s="3"/>
      <c r="D5131" s="3"/>
      <c r="E5131" s="9" t="s">
        <v>278</v>
      </c>
      <c r="F5131" s="9" t="s">
        <v>278</v>
      </c>
      <c r="G5131" s="9" t="s">
        <v>278</v>
      </c>
      <c r="H5131" s="9" t="s">
        <v>278</v>
      </c>
      <c r="I5131" s="9">
        <v>0</v>
      </c>
      <c r="J5131" s="9">
        <v>0</v>
      </c>
      <c r="K5131" s="9" t="s">
        <v>278</v>
      </c>
      <c r="L5131" s="9">
        <v>239.70000000000437</v>
      </c>
      <c r="M5131" s="65">
        <v>491.70000000000005</v>
      </c>
      <c r="N5131" s="65"/>
      <c r="P5131" s="65">
        <f t="shared" si="143"/>
        <v>731.40000000000441</v>
      </c>
    </row>
    <row r="5132" spans="1:21" ht="15">
      <c r="A5132" s="28" t="s">
        <v>786</v>
      </c>
      <c r="B5132" s="178" t="s">
        <v>1344</v>
      </c>
      <c r="C5132" s="3"/>
      <c r="D5132" s="3"/>
      <c r="E5132" s="9" t="s">
        <v>278</v>
      </c>
      <c r="F5132" s="9" t="s">
        <v>278</v>
      </c>
      <c r="G5132" s="9" t="s">
        <v>278</v>
      </c>
      <c r="H5132" s="9" t="s">
        <v>278</v>
      </c>
      <c r="I5132" s="9">
        <v>0</v>
      </c>
      <c r="J5132" s="9">
        <v>0</v>
      </c>
      <c r="K5132" s="9">
        <v>248.40000000000873</v>
      </c>
      <c r="L5132" s="9">
        <v>177.59999999999491</v>
      </c>
      <c r="M5132" s="65">
        <v>281.5</v>
      </c>
      <c r="P5132" s="65">
        <f t="shared" si="143"/>
        <v>707.50000000000364</v>
      </c>
    </row>
    <row r="5133" spans="1:21" ht="15">
      <c r="A5133" s="28" t="s">
        <v>787</v>
      </c>
      <c r="B5133" s="61" t="s">
        <v>669</v>
      </c>
      <c r="E5133" s="9" t="s">
        <v>278</v>
      </c>
      <c r="F5133" s="9" t="s">
        <v>278</v>
      </c>
      <c r="G5133" s="9" t="s">
        <v>278</v>
      </c>
      <c r="H5133" s="9">
        <v>144.50000000000364</v>
      </c>
      <c r="I5133" s="9">
        <v>0</v>
      </c>
      <c r="J5133" s="9">
        <v>0</v>
      </c>
      <c r="K5133" s="9">
        <v>266.90000000000509</v>
      </c>
      <c r="L5133" s="9">
        <v>53.200000000008004</v>
      </c>
      <c r="M5133" s="65">
        <v>234.1</v>
      </c>
      <c r="P5133" s="65">
        <f t="shared" si="143"/>
        <v>698.70000000001676</v>
      </c>
    </row>
    <row r="5134" spans="1:21" ht="15">
      <c r="A5134" s="28" t="s">
        <v>788</v>
      </c>
      <c r="B5134" s="61" t="s">
        <v>2191</v>
      </c>
      <c r="C5134" s="3"/>
      <c r="D5134" s="3"/>
      <c r="E5134" s="9" t="s">
        <v>278</v>
      </c>
      <c r="F5134" s="9" t="s">
        <v>278</v>
      </c>
      <c r="G5134" s="9" t="s">
        <v>278</v>
      </c>
      <c r="H5134" s="9" t="s">
        <v>278</v>
      </c>
      <c r="I5134" s="9">
        <v>0</v>
      </c>
      <c r="J5134" s="9">
        <v>0</v>
      </c>
      <c r="K5134" s="9" t="s">
        <v>278</v>
      </c>
      <c r="L5134" s="9">
        <v>165.79999999999563</v>
      </c>
      <c r="M5134" s="65">
        <v>516.5</v>
      </c>
      <c r="N5134" s="65"/>
      <c r="P5134" s="65">
        <f t="shared" si="143"/>
        <v>682.29999999999563</v>
      </c>
    </row>
    <row r="5135" spans="1:21" ht="15">
      <c r="A5135" s="28" t="s">
        <v>789</v>
      </c>
      <c r="B5135" s="28" t="s">
        <v>633</v>
      </c>
      <c r="E5135" s="9" t="s">
        <v>278</v>
      </c>
      <c r="F5135" s="9" t="s">
        <v>278</v>
      </c>
      <c r="G5135" s="9" t="s">
        <v>278</v>
      </c>
      <c r="H5135" s="9">
        <v>60.500000000007276</v>
      </c>
      <c r="I5135" s="9">
        <v>0</v>
      </c>
      <c r="J5135" s="9">
        <v>0</v>
      </c>
      <c r="K5135" s="9">
        <v>204.19999999999891</v>
      </c>
      <c r="L5135" s="9">
        <v>26.499999999994543</v>
      </c>
      <c r="M5135" s="65">
        <v>356.9</v>
      </c>
      <c r="P5135" s="65">
        <f t="shared" si="143"/>
        <v>648.1000000000007</v>
      </c>
    </row>
    <row r="5136" spans="1:21" ht="15">
      <c r="A5136" s="28" t="s">
        <v>790</v>
      </c>
      <c r="B5136" s="239" t="s">
        <v>1658</v>
      </c>
      <c r="C5136" s="3"/>
      <c r="D5136" s="3"/>
      <c r="E5136" s="9" t="s">
        <v>278</v>
      </c>
      <c r="F5136" s="9" t="s">
        <v>278</v>
      </c>
      <c r="G5136" s="9" t="s">
        <v>278</v>
      </c>
      <c r="H5136" s="9" t="s">
        <v>278</v>
      </c>
      <c r="I5136" s="9">
        <v>0</v>
      </c>
      <c r="J5136" s="9">
        <v>0</v>
      </c>
      <c r="K5136" s="9">
        <v>261.49999999999454</v>
      </c>
      <c r="L5136" s="9">
        <v>126.90000000000509</v>
      </c>
      <c r="M5136" s="65">
        <v>251.1</v>
      </c>
      <c r="P5136" s="65">
        <f t="shared" si="143"/>
        <v>639.49999999999966</v>
      </c>
    </row>
    <row r="5137" spans="1:20" ht="15">
      <c r="A5137" s="28" t="s">
        <v>791</v>
      </c>
      <c r="B5137" s="61" t="s">
        <v>2706</v>
      </c>
      <c r="C5137" s="3"/>
      <c r="D5137" s="3"/>
      <c r="E5137" s="9" t="s">
        <v>278</v>
      </c>
      <c r="F5137" s="9" t="s">
        <v>278</v>
      </c>
      <c r="G5137" s="9" t="s">
        <v>278</v>
      </c>
      <c r="H5137" s="9" t="s">
        <v>278</v>
      </c>
      <c r="I5137" s="9" t="s">
        <v>278</v>
      </c>
      <c r="J5137" s="9" t="s">
        <v>278</v>
      </c>
      <c r="K5137" s="9" t="s">
        <v>278</v>
      </c>
      <c r="L5137" s="9" t="s">
        <v>278</v>
      </c>
      <c r="M5137" s="90">
        <v>621.29999999999995</v>
      </c>
      <c r="P5137" s="65">
        <f t="shared" si="143"/>
        <v>621.29999999999995</v>
      </c>
      <c r="R5137" t="s">
        <v>284</v>
      </c>
    </row>
    <row r="5138" spans="1:20" ht="15">
      <c r="A5138" s="28" t="s">
        <v>792</v>
      </c>
      <c r="B5138" s="61" t="s">
        <v>144</v>
      </c>
      <c r="E5138" s="9" t="s">
        <v>278</v>
      </c>
      <c r="F5138" s="9">
        <v>39</v>
      </c>
      <c r="G5138" s="9">
        <v>78.75</v>
      </c>
      <c r="H5138" s="9">
        <v>309.75000000001091</v>
      </c>
      <c r="I5138" s="9">
        <v>0</v>
      </c>
      <c r="J5138" s="9">
        <v>0</v>
      </c>
      <c r="K5138" s="9">
        <v>191.50000000000364</v>
      </c>
      <c r="L5138" s="9" t="s">
        <v>278</v>
      </c>
      <c r="M5138" s="9" t="s">
        <v>278</v>
      </c>
      <c r="P5138" s="65">
        <f t="shared" si="143"/>
        <v>619.00000000001455</v>
      </c>
    </row>
    <row r="5139" spans="1:20" ht="15">
      <c r="A5139" s="28" t="s">
        <v>793</v>
      </c>
      <c r="B5139" s="61" t="s">
        <v>2194</v>
      </c>
      <c r="C5139" s="3"/>
      <c r="D5139" s="3"/>
      <c r="E5139" s="9" t="s">
        <v>278</v>
      </c>
      <c r="F5139" s="9" t="s">
        <v>278</v>
      </c>
      <c r="G5139" s="9" t="s">
        <v>278</v>
      </c>
      <c r="H5139" s="9" t="s">
        <v>278</v>
      </c>
      <c r="I5139" s="9">
        <v>0</v>
      </c>
      <c r="J5139" s="9">
        <v>0</v>
      </c>
      <c r="K5139" s="9" t="s">
        <v>278</v>
      </c>
      <c r="L5139" s="188">
        <v>359.79999999999927</v>
      </c>
      <c r="M5139" s="65">
        <v>247.9</v>
      </c>
      <c r="N5139" s="65"/>
      <c r="P5139" s="65">
        <f t="shared" si="143"/>
        <v>607.69999999999925</v>
      </c>
      <c r="R5139" t="s">
        <v>293</v>
      </c>
    </row>
    <row r="5140" spans="1:20" ht="15">
      <c r="A5140" s="28" t="s">
        <v>794</v>
      </c>
      <c r="B5140" s="61" t="s">
        <v>2722</v>
      </c>
      <c r="C5140" s="3"/>
      <c r="D5140" s="3"/>
      <c r="E5140" s="9" t="s">
        <v>278</v>
      </c>
      <c r="F5140" s="9" t="s">
        <v>278</v>
      </c>
      <c r="G5140" s="9" t="s">
        <v>278</v>
      </c>
      <c r="H5140" s="9" t="s">
        <v>278</v>
      </c>
      <c r="I5140" s="9" t="s">
        <v>278</v>
      </c>
      <c r="J5140" s="9" t="s">
        <v>278</v>
      </c>
      <c r="K5140" s="9" t="s">
        <v>278</v>
      </c>
      <c r="L5140" s="9" t="s">
        <v>278</v>
      </c>
      <c r="M5140" s="90">
        <v>604</v>
      </c>
      <c r="P5140" s="65">
        <f t="shared" si="143"/>
        <v>604</v>
      </c>
      <c r="R5140" t="s">
        <v>287</v>
      </c>
    </row>
    <row r="5141" spans="1:20" ht="15">
      <c r="A5141" s="28" t="s">
        <v>795</v>
      </c>
      <c r="B5141" s="61" t="s">
        <v>2205</v>
      </c>
      <c r="C5141" s="3"/>
      <c r="D5141" s="3"/>
      <c r="E5141" s="9" t="s">
        <v>278</v>
      </c>
      <c r="F5141" s="9" t="s">
        <v>278</v>
      </c>
      <c r="G5141" s="9" t="s">
        <v>278</v>
      </c>
      <c r="H5141" s="9" t="s">
        <v>278</v>
      </c>
      <c r="I5141" s="9">
        <v>0</v>
      </c>
      <c r="J5141" s="9">
        <v>0</v>
      </c>
      <c r="K5141" s="9" t="s">
        <v>278</v>
      </c>
      <c r="L5141" s="9">
        <v>168.59999999999854</v>
      </c>
      <c r="M5141" s="65">
        <v>417</v>
      </c>
      <c r="N5141" s="65"/>
      <c r="P5141" s="65">
        <f t="shared" si="143"/>
        <v>585.59999999999854</v>
      </c>
    </row>
    <row r="5142" spans="1:20" ht="15">
      <c r="A5142" s="28" t="s">
        <v>796</v>
      </c>
      <c r="B5142" s="239" t="s">
        <v>1657</v>
      </c>
      <c r="C5142" s="3"/>
      <c r="D5142" s="3"/>
      <c r="E5142" s="9" t="s">
        <v>278</v>
      </c>
      <c r="F5142" s="9" t="s">
        <v>278</v>
      </c>
      <c r="G5142" s="9" t="s">
        <v>278</v>
      </c>
      <c r="H5142" s="9" t="s">
        <v>278</v>
      </c>
      <c r="I5142" s="9">
        <v>0</v>
      </c>
      <c r="J5142" s="9">
        <v>0</v>
      </c>
      <c r="K5142" s="9">
        <v>206.40000000000146</v>
      </c>
      <c r="L5142" s="9">
        <v>186.200000000008</v>
      </c>
      <c r="M5142" s="65">
        <v>187.9</v>
      </c>
      <c r="P5142" s="65">
        <f t="shared" si="143"/>
        <v>580.50000000000944</v>
      </c>
    </row>
    <row r="5143" spans="1:20" ht="15">
      <c r="A5143" s="28" t="s">
        <v>797</v>
      </c>
      <c r="B5143" s="61" t="s">
        <v>2200</v>
      </c>
      <c r="C5143" s="3"/>
      <c r="D5143" s="3"/>
      <c r="E5143" s="9" t="s">
        <v>278</v>
      </c>
      <c r="F5143" s="9" t="s">
        <v>278</v>
      </c>
      <c r="G5143" s="9" t="s">
        <v>278</v>
      </c>
      <c r="H5143" s="9" t="s">
        <v>278</v>
      </c>
      <c r="I5143" s="9">
        <v>0</v>
      </c>
      <c r="J5143" s="9">
        <v>0</v>
      </c>
      <c r="K5143" s="9" t="s">
        <v>278</v>
      </c>
      <c r="L5143" s="9">
        <v>321.90000000000691</v>
      </c>
      <c r="M5143" s="65">
        <v>243.9</v>
      </c>
      <c r="N5143" s="65"/>
      <c r="P5143" s="65">
        <f t="shared" si="143"/>
        <v>565.80000000000689</v>
      </c>
    </row>
    <row r="5144" spans="1:20" ht="15">
      <c r="A5144" s="28" t="s">
        <v>798</v>
      </c>
      <c r="B5144" s="61" t="s">
        <v>2201</v>
      </c>
      <c r="C5144" s="3"/>
      <c r="D5144" s="3"/>
      <c r="E5144" s="9" t="s">
        <v>278</v>
      </c>
      <c r="F5144" s="9" t="s">
        <v>278</v>
      </c>
      <c r="G5144" s="9" t="s">
        <v>278</v>
      </c>
      <c r="H5144" s="9" t="s">
        <v>278</v>
      </c>
      <c r="I5144" s="9">
        <v>0</v>
      </c>
      <c r="J5144" s="9">
        <v>0</v>
      </c>
      <c r="K5144" s="9" t="s">
        <v>278</v>
      </c>
      <c r="L5144" s="9">
        <v>49.000000000003638</v>
      </c>
      <c r="M5144" s="65">
        <v>515.70000000000005</v>
      </c>
      <c r="N5144" s="65"/>
      <c r="P5144" s="65">
        <f t="shared" si="143"/>
        <v>564.70000000000368</v>
      </c>
    </row>
    <row r="5145" spans="1:20" ht="15">
      <c r="A5145" s="28" t="s">
        <v>799</v>
      </c>
      <c r="B5145" s="61" t="s">
        <v>178</v>
      </c>
      <c r="E5145" s="9">
        <v>218.5</v>
      </c>
      <c r="F5145" s="188">
        <v>326.3</v>
      </c>
      <c r="G5145" s="9" t="s">
        <v>278</v>
      </c>
      <c r="H5145" s="9" t="s">
        <v>278</v>
      </c>
      <c r="I5145" s="9">
        <v>0</v>
      </c>
      <c r="J5145" s="9">
        <v>0</v>
      </c>
      <c r="K5145" s="9" t="s">
        <v>278</v>
      </c>
      <c r="L5145" s="9" t="s">
        <v>278</v>
      </c>
      <c r="M5145" s="9" t="s">
        <v>278</v>
      </c>
      <c r="P5145" s="65">
        <f t="shared" si="143"/>
        <v>544.79999999999995</v>
      </c>
      <c r="R5145" t="s">
        <v>297</v>
      </c>
    </row>
    <row r="5146" spans="1:20" ht="15">
      <c r="A5146" s="28" t="s">
        <v>800</v>
      </c>
      <c r="B5146" s="61" t="s">
        <v>2192</v>
      </c>
      <c r="C5146" s="3"/>
      <c r="D5146" s="3"/>
      <c r="E5146" s="9" t="s">
        <v>278</v>
      </c>
      <c r="F5146" s="9" t="s">
        <v>278</v>
      </c>
      <c r="G5146" s="9" t="s">
        <v>278</v>
      </c>
      <c r="H5146" s="9" t="s">
        <v>278</v>
      </c>
      <c r="I5146" s="9">
        <v>0</v>
      </c>
      <c r="J5146" s="9">
        <v>0</v>
      </c>
      <c r="K5146" s="9" t="s">
        <v>278</v>
      </c>
      <c r="L5146" s="9">
        <v>133</v>
      </c>
      <c r="M5146" s="65">
        <v>410</v>
      </c>
      <c r="N5146" s="65"/>
      <c r="P5146" s="65">
        <f t="shared" si="143"/>
        <v>543</v>
      </c>
    </row>
    <row r="5147" spans="1:20" ht="15">
      <c r="A5147" s="28" t="s">
        <v>801</v>
      </c>
      <c r="B5147" s="239" t="s">
        <v>1666</v>
      </c>
      <c r="C5147" s="3"/>
      <c r="D5147" s="3"/>
      <c r="E5147" s="9" t="s">
        <v>278</v>
      </c>
      <c r="F5147" s="9" t="s">
        <v>278</v>
      </c>
      <c r="G5147" s="9" t="s">
        <v>278</v>
      </c>
      <c r="H5147" s="9" t="s">
        <v>278</v>
      </c>
      <c r="I5147" s="9">
        <v>0</v>
      </c>
      <c r="J5147" s="9">
        <v>0</v>
      </c>
      <c r="K5147" s="9">
        <v>166.00000000000364</v>
      </c>
      <c r="L5147" s="9">
        <v>186</v>
      </c>
      <c r="M5147" s="65">
        <v>187.5</v>
      </c>
      <c r="P5147" s="65">
        <f t="shared" si="143"/>
        <v>539.50000000000364</v>
      </c>
    </row>
    <row r="5148" spans="1:20" ht="15">
      <c r="A5148" s="28" t="s">
        <v>802</v>
      </c>
      <c r="B5148" s="61" t="s">
        <v>2207</v>
      </c>
      <c r="C5148" s="3"/>
      <c r="D5148" s="3"/>
      <c r="E5148" s="9" t="s">
        <v>278</v>
      </c>
      <c r="F5148" s="9" t="s">
        <v>278</v>
      </c>
      <c r="G5148" s="9" t="s">
        <v>278</v>
      </c>
      <c r="H5148" s="9" t="s">
        <v>278</v>
      </c>
      <c r="I5148" s="9">
        <v>0</v>
      </c>
      <c r="J5148" s="9">
        <v>0</v>
      </c>
      <c r="K5148" s="9" t="s">
        <v>278</v>
      </c>
      <c r="L5148" s="188">
        <v>423.49999999999636</v>
      </c>
      <c r="M5148" s="65">
        <v>111.30000000000001</v>
      </c>
      <c r="N5148" s="65"/>
      <c r="P5148" s="65">
        <f t="shared" si="143"/>
        <v>534.79999999999632</v>
      </c>
      <c r="R5148" t="s">
        <v>283</v>
      </c>
    </row>
    <row r="5149" spans="1:20" ht="15">
      <c r="A5149" s="28" t="s">
        <v>803</v>
      </c>
      <c r="B5149" s="61" t="s">
        <v>2209</v>
      </c>
      <c r="C5149" s="3"/>
      <c r="D5149" s="3"/>
      <c r="E5149" s="9" t="s">
        <v>278</v>
      </c>
      <c r="F5149" s="9" t="s">
        <v>278</v>
      </c>
      <c r="G5149" s="9" t="s">
        <v>278</v>
      </c>
      <c r="H5149" s="9" t="s">
        <v>278</v>
      </c>
      <c r="I5149" s="9">
        <v>0</v>
      </c>
      <c r="J5149" s="9">
        <v>0</v>
      </c>
      <c r="K5149" s="9" t="s">
        <v>278</v>
      </c>
      <c r="L5149" s="9">
        <v>109.29999999999927</v>
      </c>
      <c r="M5149" s="65">
        <v>423.7</v>
      </c>
      <c r="N5149" s="65"/>
      <c r="P5149" s="65">
        <f t="shared" si="143"/>
        <v>532.99999999999932</v>
      </c>
    </row>
    <row r="5150" spans="1:20" ht="15">
      <c r="A5150" s="28" t="s">
        <v>804</v>
      </c>
      <c r="B5150" s="61" t="s">
        <v>2197</v>
      </c>
      <c r="C5150" s="3"/>
      <c r="D5150" s="3"/>
      <c r="E5150" s="9" t="s">
        <v>278</v>
      </c>
      <c r="F5150" s="9" t="s">
        <v>278</v>
      </c>
      <c r="G5150" s="9" t="s">
        <v>278</v>
      </c>
      <c r="H5150" s="9" t="s">
        <v>278</v>
      </c>
      <c r="I5150" s="9">
        <v>0</v>
      </c>
      <c r="J5150" s="9">
        <v>0</v>
      </c>
      <c r="K5150" s="9" t="s">
        <v>278</v>
      </c>
      <c r="L5150" s="9">
        <v>124.70000000000073</v>
      </c>
      <c r="M5150" s="65">
        <v>408</v>
      </c>
      <c r="N5150" s="65"/>
      <c r="P5150" s="65">
        <f t="shared" si="143"/>
        <v>532.70000000000073</v>
      </c>
    </row>
    <row r="5151" spans="1:20" ht="15">
      <c r="A5151" s="28" t="s">
        <v>805</v>
      </c>
      <c r="B5151" s="61" t="s">
        <v>668</v>
      </c>
      <c r="E5151" s="9" t="s">
        <v>278</v>
      </c>
      <c r="F5151" s="9" t="s">
        <v>278</v>
      </c>
      <c r="G5151" s="9" t="s">
        <v>278</v>
      </c>
      <c r="H5151" s="9">
        <v>159.5</v>
      </c>
      <c r="I5151" s="9">
        <v>0</v>
      </c>
      <c r="J5151" s="9">
        <v>0</v>
      </c>
      <c r="K5151" s="9">
        <v>242.100000000004</v>
      </c>
      <c r="L5151" s="9">
        <v>114.99999999999636</v>
      </c>
      <c r="M5151" s="65">
        <v>15.399999999999999</v>
      </c>
      <c r="P5151" s="65">
        <f t="shared" si="143"/>
        <v>532.00000000000034</v>
      </c>
    </row>
    <row r="5152" spans="1:20" ht="15">
      <c r="A5152" s="28" t="s">
        <v>806</v>
      </c>
      <c r="B5152" s="61" t="s">
        <v>2703</v>
      </c>
      <c r="C5152" s="3"/>
      <c r="D5152" s="3"/>
      <c r="E5152" s="9" t="s">
        <v>278</v>
      </c>
      <c r="F5152" s="9" t="s">
        <v>278</v>
      </c>
      <c r="G5152" s="9" t="s">
        <v>278</v>
      </c>
      <c r="H5152" s="9" t="s">
        <v>278</v>
      </c>
      <c r="I5152" s="9" t="s">
        <v>278</v>
      </c>
      <c r="J5152" s="9" t="s">
        <v>278</v>
      </c>
      <c r="K5152" s="9" t="s">
        <v>278</v>
      </c>
      <c r="L5152" s="9" t="s">
        <v>278</v>
      </c>
      <c r="M5152" s="65">
        <v>517.6</v>
      </c>
      <c r="P5152" s="65">
        <f t="shared" si="143"/>
        <v>517.6</v>
      </c>
      <c r="T5152" t="s">
        <v>2452</v>
      </c>
    </row>
    <row r="5153" spans="1:18" ht="15">
      <c r="A5153" s="28" t="s">
        <v>807</v>
      </c>
      <c r="B5153" s="239" t="s">
        <v>1693</v>
      </c>
      <c r="C5153" s="3"/>
      <c r="D5153" s="3"/>
      <c r="E5153" s="9" t="s">
        <v>278</v>
      </c>
      <c r="F5153" s="9" t="s">
        <v>278</v>
      </c>
      <c r="G5153" s="9" t="s">
        <v>278</v>
      </c>
      <c r="H5153" s="9" t="s">
        <v>278</v>
      </c>
      <c r="I5153" s="9">
        <v>0</v>
      </c>
      <c r="J5153" s="9">
        <v>0</v>
      </c>
      <c r="K5153" s="9">
        <v>60.199999999998909</v>
      </c>
      <c r="L5153" s="9">
        <v>324.90000000000327</v>
      </c>
      <c r="M5153" s="65">
        <v>132.1</v>
      </c>
      <c r="P5153" s="65">
        <f t="shared" si="143"/>
        <v>517.20000000000221</v>
      </c>
    </row>
    <row r="5154" spans="1:18" ht="15">
      <c r="A5154" s="28" t="s">
        <v>808</v>
      </c>
      <c r="B5154" s="61" t="s">
        <v>2717</v>
      </c>
      <c r="C5154" s="3"/>
      <c r="D5154" s="3"/>
      <c r="E5154" s="9" t="s">
        <v>278</v>
      </c>
      <c r="F5154" s="9" t="s">
        <v>278</v>
      </c>
      <c r="G5154" s="9" t="s">
        <v>278</v>
      </c>
      <c r="H5154" s="9" t="s">
        <v>278</v>
      </c>
      <c r="I5154" s="9" t="s">
        <v>278</v>
      </c>
      <c r="J5154" s="9" t="s">
        <v>278</v>
      </c>
      <c r="K5154" s="9" t="s">
        <v>278</v>
      </c>
      <c r="L5154" s="9" t="s">
        <v>278</v>
      </c>
      <c r="M5154" s="65">
        <v>514.80000000000007</v>
      </c>
      <c r="P5154" s="65">
        <f t="shared" si="143"/>
        <v>514.80000000000007</v>
      </c>
    </row>
    <row r="5155" spans="1:18" ht="15">
      <c r="A5155" s="28" t="s">
        <v>809</v>
      </c>
      <c r="B5155" s="61" t="s">
        <v>2726</v>
      </c>
      <c r="C5155" s="3"/>
      <c r="D5155" s="3"/>
      <c r="E5155" s="9" t="s">
        <v>278</v>
      </c>
      <c r="F5155" s="9" t="s">
        <v>278</v>
      </c>
      <c r="G5155" s="9" t="s">
        <v>278</v>
      </c>
      <c r="H5155" s="9" t="s">
        <v>278</v>
      </c>
      <c r="I5155" s="9" t="s">
        <v>278</v>
      </c>
      <c r="J5155" s="9" t="s">
        <v>278</v>
      </c>
      <c r="K5155" s="9" t="s">
        <v>278</v>
      </c>
      <c r="L5155" s="9" t="s">
        <v>278</v>
      </c>
      <c r="M5155" s="65">
        <v>508</v>
      </c>
      <c r="P5155" s="65">
        <f t="shared" si="143"/>
        <v>508</v>
      </c>
    </row>
    <row r="5156" spans="1:18" ht="15">
      <c r="A5156" s="28" t="s">
        <v>810</v>
      </c>
      <c r="B5156" s="61" t="s">
        <v>649</v>
      </c>
      <c r="E5156" s="9" t="s">
        <v>278</v>
      </c>
      <c r="F5156" s="9" t="s">
        <v>278</v>
      </c>
      <c r="G5156" s="9" t="s">
        <v>278</v>
      </c>
      <c r="H5156" s="188">
        <v>504.35000000000946</v>
      </c>
      <c r="I5156" s="9">
        <v>0</v>
      </c>
      <c r="J5156" s="9">
        <v>0</v>
      </c>
      <c r="K5156" s="9" t="s">
        <v>278</v>
      </c>
      <c r="L5156" s="9" t="s">
        <v>278</v>
      </c>
      <c r="M5156" s="9" t="s">
        <v>278</v>
      </c>
      <c r="P5156" s="65">
        <f t="shared" si="143"/>
        <v>504.35000000000946</v>
      </c>
      <c r="R5156" t="s">
        <v>283</v>
      </c>
    </row>
    <row r="5157" spans="1:18" ht="15">
      <c r="A5157" s="28" t="s">
        <v>811</v>
      </c>
      <c r="B5157" s="61" t="s">
        <v>2202</v>
      </c>
      <c r="C5157" s="3"/>
      <c r="D5157" s="3"/>
      <c r="E5157" s="9" t="s">
        <v>278</v>
      </c>
      <c r="F5157" s="9" t="s">
        <v>278</v>
      </c>
      <c r="G5157" s="9" t="s">
        <v>278</v>
      </c>
      <c r="H5157" s="9" t="s">
        <v>278</v>
      </c>
      <c r="I5157" s="9">
        <v>0</v>
      </c>
      <c r="J5157" s="9">
        <v>0</v>
      </c>
      <c r="K5157" s="9" t="s">
        <v>278</v>
      </c>
      <c r="L5157" s="9">
        <v>143.49999999999818</v>
      </c>
      <c r="M5157" s="65">
        <v>357</v>
      </c>
      <c r="N5157" s="65"/>
      <c r="P5157" s="65">
        <f t="shared" ref="P5157:P5188" si="144">SUM(E5157:M5157)</f>
        <v>500.49999999999818</v>
      </c>
    </row>
    <row r="5158" spans="1:18" ht="15">
      <c r="A5158" s="28" t="s">
        <v>812</v>
      </c>
      <c r="B5158" s="61" t="s">
        <v>2213</v>
      </c>
      <c r="C5158" s="3"/>
      <c r="D5158" s="3"/>
      <c r="E5158" s="9" t="s">
        <v>278</v>
      </c>
      <c r="F5158" s="9" t="s">
        <v>278</v>
      </c>
      <c r="G5158" s="9" t="s">
        <v>278</v>
      </c>
      <c r="H5158" s="9" t="s">
        <v>278</v>
      </c>
      <c r="I5158" s="9">
        <v>0</v>
      </c>
      <c r="J5158" s="9">
        <v>0</v>
      </c>
      <c r="K5158" s="9" t="s">
        <v>278</v>
      </c>
      <c r="L5158" s="9">
        <v>106.99999999999636</v>
      </c>
      <c r="M5158" s="65">
        <v>393.5</v>
      </c>
      <c r="N5158" s="65"/>
      <c r="P5158" s="65">
        <f t="shared" si="144"/>
        <v>500.49999999999636</v>
      </c>
    </row>
    <row r="5159" spans="1:18" ht="15">
      <c r="A5159" s="28" t="s">
        <v>813</v>
      </c>
      <c r="B5159" s="239" t="s">
        <v>1667</v>
      </c>
      <c r="C5159" s="3"/>
      <c r="D5159" s="3"/>
      <c r="E5159" s="9" t="s">
        <v>278</v>
      </c>
      <c r="F5159" s="9" t="s">
        <v>278</v>
      </c>
      <c r="G5159" s="9" t="s">
        <v>278</v>
      </c>
      <c r="H5159" s="9" t="s">
        <v>278</v>
      </c>
      <c r="I5159" s="9">
        <v>0</v>
      </c>
      <c r="J5159" s="9">
        <v>0</v>
      </c>
      <c r="K5159" s="9">
        <v>42</v>
      </c>
      <c r="L5159" s="9">
        <v>99.899999999994179</v>
      </c>
      <c r="M5159" s="65">
        <v>355.5</v>
      </c>
      <c r="P5159" s="65">
        <f t="shared" si="144"/>
        <v>497.39999999999418</v>
      </c>
    </row>
    <row r="5160" spans="1:18" ht="15">
      <c r="A5160" s="28" t="s">
        <v>814</v>
      </c>
      <c r="B5160" s="61" t="s">
        <v>2723</v>
      </c>
      <c r="C5160" s="3"/>
      <c r="D5160" s="3"/>
      <c r="E5160" s="9" t="s">
        <v>278</v>
      </c>
      <c r="F5160" s="9" t="s">
        <v>278</v>
      </c>
      <c r="G5160" s="9" t="s">
        <v>278</v>
      </c>
      <c r="H5160" s="9" t="s">
        <v>278</v>
      </c>
      <c r="I5160" s="9" t="s">
        <v>278</v>
      </c>
      <c r="J5160" s="9" t="s">
        <v>278</v>
      </c>
      <c r="K5160" s="9" t="s">
        <v>278</v>
      </c>
      <c r="L5160" s="9" t="s">
        <v>278</v>
      </c>
      <c r="M5160" s="65">
        <v>487.5</v>
      </c>
      <c r="P5160" s="65">
        <f t="shared" si="144"/>
        <v>487.5</v>
      </c>
    </row>
    <row r="5161" spans="1:18" ht="15">
      <c r="A5161" s="28" t="s">
        <v>1946</v>
      </c>
      <c r="B5161" s="61" t="s">
        <v>2699</v>
      </c>
      <c r="C5161" s="3"/>
      <c r="D5161" s="3"/>
      <c r="E5161" s="9" t="s">
        <v>278</v>
      </c>
      <c r="F5161" s="9" t="s">
        <v>278</v>
      </c>
      <c r="G5161" s="9" t="s">
        <v>278</v>
      </c>
      <c r="H5161" s="9" t="s">
        <v>278</v>
      </c>
      <c r="I5161" s="9" t="s">
        <v>278</v>
      </c>
      <c r="J5161" s="9" t="s">
        <v>278</v>
      </c>
      <c r="K5161" s="9" t="s">
        <v>278</v>
      </c>
      <c r="L5161" s="9" t="s">
        <v>278</v>
      </c>
      <c r="M5161" s="65">
        <v>484.9</v>
      </c>
      <c r="P5161" s="65">
        <f t="shared" si="144"/>
        <v>484.9</v>
      </c>
    </row>
    <row r="5162" spans="1:18" ht="15">
      <c r="A5162" s="28" t="s">
        <v>2165</v>
      </c>
      <c r="B5162" s="61" t="s">
        <v>2710</v>
      </c>
      <c r="C5162" s="3"/>
      <c r="D5162" s="3"/>
      <c r="E5162" s="9" t="s">
        <v>278</v>
      </c>
      <c r="F5162" s="9" t="s">
        <v>278</v>
      </c>
      <c r="G5162" s="9" t="s">
        <v>278</v>
      </c>
      <c r="H5162" s="9" t="s">
        <v>278</v>
      </c>
      <c r="I5162" s="9" t="s">
        <v>278</v>
      </c>
      <c r="J5162" s="9" t="s">
        <v>278</v>
      </c>
      <c r="K5162" s="9" t="s">
        <v>278</v>
      </c>
      <c r="L5162" s="9" t="s">
        <v>278</v>
      </c>
      <c r="M5162" s="65">
        <v>475.9</v>
      </c>
      <c r="P5162" s="65">
        <f t="shared" si="144"/>
        <v>475.9</v>
      </c>
    </row>
    <row r="5163" spans="1:18" ht="15">
      <c r="A5163" s="28" t="s">
        <v>2166</v>
      </c>
      <c r="B5163" s="61" t="s">
        <v>2195</v>
      </c>
      <c r="C5163" s="3"/>
      <c r="D5163" s="3"/>
      <c r="E5163" s="9" t="s">
        <v>278</v>
      </c>
      <c r="F5163" s="9" t="s">
        <v>278</v>
      </c>
      <c r="G5163" s="9" t="s">
        <v>278</v>
      </c>
      <c r="H5163" s="9" t="s">
        <v>278</v>
      </c>
      <c r="I5163" s="9">
        <v>0</v>
      </c>
      <c r="J5163" s="9">
        <v>0</v>
      </c>
      <c r="K5163" s="9" t="s">
        <v>278</v>
      </c>
      <c r="L5163" s="9">
        <v>201.99999999999636</v>
      </c>
      <c r="M5163" s="65">
        <v>273.2</v>
      </c>
      <c r="N5163" s="65"/>
      <c r="P5163" s="65">
        <f t="shared" si="144"/>
        <v>475.19999999999635</v>
      </c>
    </row>
    <row r="5164" spans="1:18" ht="15">
      <c r="A5164" s="28" t="s">
        <v>2167</v>
      </c>
      <c r="B5164" s="61" t="s">
        <v>2701</v>
      </c>
      <c r="C5164" s="3"/>
      <c r="D5164" s="3"/>
      <c r="E5164" s="9" t="s">
        <v>278</v>
      </c>
      <c r="F5164" s="9" t="s">
        <v>278</v>
      </c>
      <c r="G5164" s="9" t="s">
        <v>278</v>
      </c>
      <c r="H5164" s="9" t="s">
        <v>278</v>
      </c>
      <c r="I5164" s="9" t="s">
        <v>278</v>
      </c>
      <c r="J5164" s="9" t="s">
        <v>278</v>
      </c>
      <c r="K5164" s="9" t="s">
        <v>278</v>
      </c>
      <c r="L5164" s="9" t="s">
        <v>278</v>
      </c>
      <c r="M5164" s="65">
        <v>461.3</v>
      </c>
      <c r="P5164" s="65">
        <f t="shared" si="144"/>
        <v>461.3</v>
      </c>
    </row>
    <row r="5165" spans="1:18" ht="15">
      <c r="A5165" s="28" t="s">
        <v>2168</v>
      </c>
      <c r="B5165" s="61" t="s">
        <v>2713</v>
      </c>
      <c r="C5165" s="3"/>
      <c r="D5165" s="3"/>
      <c r="E5165" s="9" t="s">
        <v>278</v>
      </c>
      <c r="F5165" s="9" t="s">
        <v>278</v>
      </c>
      <c r="G5165" s="9" t="s">
        <v>278</v>
      </c>
      <c r="H5165" s="9" t="s">
        <v>278</v>
      </c>
      <c r="I5165" s="9" t="s">
        <v>278</v>
      </c>
      <c r="J5165" s="9" t="s">
        <v>278</v>
      </c>
      <c r="K5165" s="9" t="s">
        <v>278</v>
      </c>
      <c r="L5165" s="9" t="s">
        <v>278</v>
      </c>
      <c r="M5165" s="65">
        <v>450.9</v>
      </c>
      <c r="P5165" s="65">
        <f t="shared" si="144"/>
        <v>450.9</v>
      </c>
    </row>
    <row r="5166" spans="1:18" ht="15">
      <c r="A5166" s="28" t="s">
        <v>2169</v>
      </c>
      <c r="B5166" s="61" t="s">
        <v>2193</v>
      </c>
      <c r="C5166" s="3"/>
      <c r="D5166" s="3"/>
      <c r="E5166" s="9" t="s">
        <v>278</v>
      </c>
      <c r="F5166" s="9" t="s">
        <v>278</v>
      </c>
      <c r="G5166" s="9" t="s">
        <v>278</v>
      </c>
      <c r="H5166" s="9" t="s">
        <v>278</v>
      </c>
      <c r="I5166" s="9">
        <v>0</v>
      </c>
      <c r="J5166" s="9">
        <v>0</v>
      </c>
      <c r="K5166" s="9" t="s">
        <v>278</v>
      </c>
      <c r="L5166" s="9">
        <v>290.89999999999782</v>
      </c>
      <c r="M5166" s="65">
        <v>158.6</v>
      </c>
      <c r="N5166" s="65"/>
      <c r="P5166" s="65">
        <f t="shared" si="144"/>
        <v>449.49999999999784</v>
      </c>
    </row>
    <row r="5167" spans="1:18" ht="15">
      <c r="A5167" s="28" t="s">
        <v>2170</v>
      </c>
      <c r="B5167" s="61" t="s">
        <v>2716</v>
      </c>
      <c r="C5167" s="3"/>
      <c r="D5167" s="3"/>
      <c r="E5167" s="9" t="s">
        <v>278</v>
      </c>
      <c r="F5167" s="9" t="s">
        <v>278</v>
      </c>
      <c r="G5167" s="9" t="s">
        <v>278</v>
      </c>
      <c r="H5167" s="9" t="s">
        <v>278</v>
      </c>
      <c r="I5167" s="9" t="s">
        <v>278</v>
      </c>
      <c r="J5167" s="9" t="s">
        <v>278</v>
      </c>
      <c r="K5167" s="9" t="s">
        <v>278</v>
      </c>
      <c r="L5167" s="9" t="s">
        <v>278</v>
      </c>
      <c r="M5167" s="65">
        <v>448.6</v>
      </c>
      <c r="P5167" s="65">
        <f t="shared" si="144"/>
        <v>448.6</v>
      </c>
    </row>
    <row r="5168" spans="1:18" ht="15">
      <c r="A5168" s="28" t="s">
        <v>2171</v>
      </c>
      <c r="B5168" s="61" t="s">
        <v>2718</v>
      </c>
      <c r="C5168" s="3"/>
      <c r="D5168" s="3"/>
      <c r="E5168" s="9" t="s">
        <v>278</v>
      </c>
      <c r="F5168" s="9" t="s">
        <v>278</v>
      </c>
      <c r="G5168" s="9" t="s">
        <v>278</v>
      </c>
      <c r="H5168" s="9" t="s">
        <v>278</v>
      </c>
      <c r="I5168" s="9" t="s">
        <v>278</v>
      </c>
      <c r="J5168" s="9" t="s">
        <v>278</v>
      </c>
      <c r="K5168" s="9" t="s">
        <v>278</v>
      </c>
      <c r="L5168" s="9" t="s">
        <v>278</v>
      </c>
      <c r="M5168" s="65">
        <v>448</v>
      </c>
      <c r="P5168" s="65">
        <f t="shared" si="144"/>
        <v>448</v>
      </c>
    </row>
    <row r="5169" spans="1:21" ht="15">
      <c r="A5169" s="28" t="s">
        <v>2172</v>
      </c>
      <c r="B5169" s="61" t="s">
        <v>2704</v>
      </c>
      <c r="C5169" s="3"/>
      <c r="D5169" s="3"/>
      <c r="E5169" s="9" t="s">
        <v>278</v>
      </c>
      <c r="F5169" s="9" t="s">
        <v>278</v>
      </c>
      <c r="G5169" s="9" t="s">
        <v>278</v>
      </c>
      <c r="H5169" s="9" t="s">
        <v>278</v>
      </c>
      <c r="I5169" s="9" t="s">
        <v>278</v>
      </c>
      <c r="J5169" s="9" t="s">
        <v>278</v>
      </c>
      <c r="K5169" s="9" t="s">
        <v>278</v>
      </c>
      <c r="L5169" s="9" t="s">
        <v>278</v>
      </c>
      <c r="M5169" s="65">
        <v>439</v>
      </c>
      <c r="P5169" s="65">
        <f t="shared" si="144"/>
        <v>439</v>
      </c>
    </row>
    <row r="5170" spans="1:21" ht="15">
      <c r="A5170" s="28" t="s">
        <v>2173</v>
      </c>
      <c r="B5170" s="61" t="s">
        <v>674</v>
      </c>
      <c r="E5170" s="9" t="s">
        <v>278</v>
      </c>
      <c r="F5170" s="9" t="s">
        <v>278</v>
      </c>
      <c r="G5170" s="9" t="s">
        <v>278</v>
      </c>
      <c r="H5170" s="188">
        <v>438.90000000000873</v>
      </c>
      <c r="I5170" s="9">
        <v>0</v>
      </c>
      <c r="J5170" s="9">
        <v>0</v>
      </c>
      <c r="K5170" s="9" t="s">
        <v>278</v>
      </c>
      <c r="L5170" s="9" t="s">
        <v>278</v>
      </c>
      <c r="M5170" s="9" t="s">
        <v>278</v>
      </c>
      <c r="P5170" s="65">
        <f t="shared" si="144"/>
        <v>438.90000000000873</v>
      </c>
      <c r="R5170" t="s">
        <v>293</v>
      </c>
      <c r="U5170" s="190"/>
    </row>
    <row r="5171" spans="1:21" ht="15">
      <c r="A5171" s="28" t="s">
        <v>2174</v>
      </c>
      <c r="B5171" s="239" t="s">
        <v>1649</v>
      </c>
      <c r="C5171" s="3"/>
      <c r="D5171" s="3"/>
      <c r="E5171" s="9" t="s">
        <v>278</v>
      </c>
      <c r="F5171" s="9" t="s">
        <v>278</v>
      </c>
      <c r="G5171" s="9" t="s">
        <v>278</v>
      </c>
      <c r="H5171" s="9" t="s">
        <v>278</v>
      </c>
      <c r="I5171" s="9">
        <v>0</v>
      </c>
      <c r="J5171" s="9">
        <v>0</v>
      </c>
      <c r="K5171" s="9">
        <v>143.60000000000946</v>
      </c>
      <c r="L5171" s="9">
        <v>201.09999999999854</v>
      </c>
      <c r="M5171" s="65">
        <v>93.3</v>
      </c>
      <c r="P5171" s="65">
        <f t="shared" si="144"/>
        <v>438.00000000000801</v>
      </c>
    </row>
    <row r="5172" spans="1:21" ht="15">
      <c r="A5172" s="28" t="s">
        <v>2175</v>
      </c>
      <c r="B5172" s="61" t="s">
        <v>2208</v>
      </c>
      <c r="C5172" s="3"/>
      <c r="D5172" s="3"/>
      <c r="E5172" s="9" t="s">
        <v>278</v>
      </c>
      <c r="F5172" s="9" t="s">
        <v>278</v>
      </c>
      <c r="G5172" s="9" t="s">
        <v>278</v>
      </c>
      <c r="H5172" s="9" t="s">
        <v>278</v>
      </c>
      <c r="I5172" s="9">
        <v>0</v>
      </c>
      <c r="J5172" s="9">
        <v>0</v>
      </c>
      <c r="K5172" s="9" t="s">
        <v>278</v>
      </c>
      <c r="L5172" s="9">
        <v>110.80000000000291</v>
      </c>
      <c r="M5172" s="65">
        <v>314.8</v>
      </c>
      <c r="N5172" s="65"/>
      <c r="P5172" s="65">
        <f t="shared" si="144"/>
        <v>425.60000000000292</v>
      </c>
    </row>
    <row r="5173" spans="1:21" ht="15">
      <c r="A5173" s="28" t="s">
        <v>2176</v>
      </c>
      <c r="B5173" s="178" t="s">
        <v>1333</v>
      </c>
      <c r="C5173" s="3"/>
      <c r="D5173" s="3"/>
      <c r="E5173" s="9" t="s">
        <v>278</v>
      </c>
      <c r="F5173" s="9" t="s">
        <v>278</v>
      </c>
      <c r="G5173" s="9" t="s">
        <v>278</v>
      </c>
      <c r="H5173" s="9" t="s">
        <v>278</v>
      </c>
      <c r="I5173" s="9">
        <v>0</v>
      </c>
      <c r="J5173" s="9">
        <v>0</v>
      </c>
      <c r="K5173" s="9">
        <v>25.200000000000728</v>
      </c>
      <c r="L5173" s="9">
        <v>207.39999999999418</v>
      </c>
      <c r="M5173" s="65">
        <v>192</v>
      </c>
      <c r="P5173" s="65">
        <f t="shared" si="144"/>
        <v>424.59999999999491</v>
      </c>
    </row>
    <row r="5174" spans="1:21" ht="15">
      <c r="A5174" s="28" t="s">
        <v>2177</v>
      </c>
      <c r="B5174" s="178" t="s">
        <v>1350</v>
      </c>
      <c r="C5174" s="3"/>
      <c r="D5174" s="3"/>
      <c r="E5174" s="9" t="s">
        <v>278</v>
      </c>
      <c r="F5174" s="9" t="s">
        <v>278</v>
      </c>
      <c r="G5174" s="9" t="s">
        <v>278</v>
      </c>
      <c r="H5174" s="9" t="s">
        <v>278</v>
      </c>
      <c r="I5174" s="9">
        <v>0</v>
      </c>
      <c r="J5174" s="9">
        <v>0</v>
      </c>
      <c r="K5174" s="185">
        <v>419</v>
      </c>
      <c r="L5174" s="9" t="s">
        <v>278</v>
      </c>
      <c r="M5174" s="9" t="s">
        <v>278</v>
      </c>
      <c r="P5174" s="65">
        <f t="shared" si="144"/>
        <v>419</v>
      </c>
      <c r="R5174" t="s">
        <v>281</v>
      </c>
      <c r="U5174" t="s">
        <v>1465</v>
      </c>
    </row>
    <row r="5175" spans="1:21" ht="15">
      <c r="A5175" s="28" t="s">
        <v>2178</v>
      </c>
      <c r="B5175" s="61" t="s">
        <v>2707</v>
      </c>
      <c r="C5175" s="3"/>
      <c r="D5175" s="3"/>
      <c r="E5175" s="9" t="s">
        <v>278</v>
      </c>
      <c r="F5175" s="9" t="s">
        <v>278</v>
      </c>
      <c r="G5175" s="9" t="s">
        <v>278</v>
      </c>
      <c r="H5175" s="9" t="s">
        <v>278</v>
      </c>
      <c r="I5175" s="9" t="s">
        <v>278</v>
      </c>
      <c r="J5175" s="9" t="s">
        <v>278</v>
      </c>
      <c r="K5175" s="9" t="s">
        <v>278</v>
      </c>
      <c r="L5175" s="9" t="s">
        <v>278</v>
      </c>
      <c r="M5175" s="65">
        <v>411</v>
      </c>
      <c r="P5175" s="65">
        <f t="shared" si="144"/>
        <v>411</v>
      </c>
    </row>
    <row r="5176" spans="1:21" ht="15">
      <c r="A5176" s="28" t="s">
        <v>2179</v>
      </c>
      <c r="B5176" s="61" t="s">
        <v>2211</v>
      </c>
      <c r="C5176" s="3"/>
      <c r="D5176" s="3"/>
      <c r="E5176" s="9" t="s">
        <v>278</v>
      </c>
      <c r="F5176" s="9" t="s">
        <v>278</v>
      </c>
      <c r="G5176" s="9" t="s">
        <v>278</v>
      </c>
      <c r="H5176" s="9" t="s">
        <v>278</v>
      </c>
      <c r="I5176" s="9">
        <v>0</v>
      </c>
      <c r="J5176" s="9">
        <v>0</v>
      </c>
      <c r="K5176" s="9" t="s">
        <v>278</v>
      </c>
      <c r="L5176" s="9">
        <v>73.199999999993452</v>
      </c>
      <c r="M5176" s="65">
        <v>334.4</v>
      </c>
      <c r="N5176" s="65"/>
      <c r="P5176" s="65">
        <f t="shared" si="144"/>
        <v>407.59999999999343</v>
      </c>
    </row>
    <row r="5177" spans="1:21" ht="15">
      <c r="A5177" s="28" t="s">
        <v>2180</v>
      </c>
      <c r="B5177" s="61" t="s">
        <v>158</v>
      </c>
      <c r="E5177" s="9" t="s">
        <v>278</v>
      </c>
      <c r="F5177" s="9" t="s">
        <v>278</v>
      </c>
      <c r="G5177" s="9">
        <v>295.7</v>
      </c>
      <c r="H5177" s="9">
        <v>109.99999999999636</v>
      </c>
      <c r="I5177" s="9">
        <v>0</v>
      </c>
      <c r="J5177" s="9">
        <v>0</v>
      </c>
      <c r="K5177" s="9" t="s">
        <v>278</v>
      </c>
      <c r="L5177" s="9" t="s">
        <v>278</v>
      </c>
      <c r="M5177" s="9" t="s">
        <v>278</v>
      </c>
      <c r="P5177" s="65">
        <f t="shared" si="144"/>
        <v>405.69999999999635</v>
      </c>
      <c r="U5177" s="190"/>
    </row>
    <row r="5178" spans="1:21" ht="15">
      <c r="A5178" s="28" t="s">
        <v>2181</v>
      </c>
      <c r="B5178" s="61" t="s">
        <v>2721</v>
      </c>
      <c r="C5178" s="3"/>
      <c r="D5178" s="3"/>
      <c r="E5178" s="9" t="s">
        <v>278</v>
      </c>
      <c r="F5178" s="9" t="s">
        <v>278</v>
      </c>
      <c r="G5178" s="9" t="s">
        <v>278</v>
      </c>
      <c r="H5178" s="9" t="s">
        <v>278</v>
      </c>
      <c r="I5178" s="9" t="s">
        <v>278</v>
      </c>
      <c r="J5178" s="9" t="s">
        <v>278</v>
      </c>
      <c r="K5178" s="9" t="s">
        <v>278</v>
      </c>
      <c r="L5178" s="9" t="s">
        <v>278</v>
      </c>
      <c r="M5178" s="65">
        <v>398</v>
      </c>
      <c r="P5178" s="65">
        <f t="shared" si="144"/>
        <v>398</v>
      </c>
    </row>
    <row r="5179" spans="1:21" ht="15">
      <c r="A5179" s="28" t="s">
        <v>2182</v>
      </c>
      <c r="B5179" s="61" t="s">
        <v>2702</v>
      </c>
      <c r="C5179" s="3"/>
      <c r="D5179" s="3"/>
      <c r="E5179" s="9" t="s">
        <v>278</v>
      </c>
      <c r="F5179" s="9" t="s">
        <v>278</v>
      </c>
      <c r="G5179" s="9" t="s">
        <v>278</v>
      </c>
      <c r="H5179" s="9" t="s">
        <v>278</v>
      </c>
      <c r="I5179" s="9" t="s">
        <v>278</v>
      </c>
      <c r="J5179" s="9" t="s">
        <v>278</v>
      </c>
      <c r="K5179" s="9" t="s">
        <v>278</v>
      </c>
      <c r="L5179" s="9" t="s">
        <v>278</v>
      </c>
      <c r="M5179" s="65">
        <v>378.59999999999997</v>
      </c>
      <c r="P5179" s="65">
        <f t="shared" si="144"/>
        <v>378.59999999999997</v>
      </c>
      <c r="S5179" t="s">
        <v>2452</v>
      </c>
      <c r="T5179" t="s">
        <v>2452</v>
      </c>
    </row>
    <row r="5180" spans="1:21" ht="15">
      <c r="A5180" s="28" t="s">
        <v>2183</v>
      </c>
      <c r="B5180" s="61" t="s">
        <v>179</v>
      </c>
      <c r="E5180" s="9">
        <v>378</v>
      </c>
      <c r="F5180" s="9" t="s">
        <v>278</v>
      </c>
      <c r="G5180" s="9" t="s">
        <v>278</v>
      </c>
      <c r="H5180" s="9" t="s">
        <v>278</v>
      </c>
      <c r="I5180" s="9">
        <v>0</v>
      </c>
      <c r="J5180" s="9">
        <v>0</v>
      </c>
      <c r="K5180" s="9" t="s">
        <v>278</v>
      </c>
      <c r="L5180" s="9" t="s">
        <v>278</v>
      </c>
      <c r="M5180" s="9" t="s">
        <v>278</v>
      </c>
      <c r="P5180" s="65">
        <f t="shared" si="144"/>
        <v>378</v>
      </c>
      <c r="U5180" s="190"/>
    </row>
    <row r="5181" spans="1:21" ht="15">
      <c r="A5181" s="28" t="s">
        <v>2184</v>
      </c>
      <c r="B5181" s="61" t="s">
        <v>2712</v>
      </c>
      <c r="C5181" s="3"/>
      <c r="D5181" s="3"/>
      <c r="E5181" s="9" t="s">
        <v>278</v>
      </c>
      <c r="F5181" s="9" t="s">
        <v>278</v>
      </c>
      <c r="G5181" s="9" t="s">
        <v>278</v>
      </c>
      <c r="H5181" s="9" t="s">
        <v>278</v>
      </c>
      <c r="I5181" s="9" t="s">
        <v>278</v>
      </c>
      <c r="J5181" s="9" t="s">
        <v>278</v>
      </c>
      <c r="K5181" s="9" t="s">
        <v>278</v>
      </c>
      <c r="L5181" s="9" t="s">
        <v>278</v>
      </c>
      <c r="M5181" s="65">
        <v>366.79999999999995</v>
      </c>
      <c r="P5181" s="65">
        <f t="shared" si="144"/>
        <v>366.79999999999995</v>
      </c>
    </row>
    <row r="5182" spans="1:21" ht="15">
      <c r="A5182" s="28" t="s">
        <v>2185</v>
      </c>
      <c r="B5182" s="61" t="s">
        <v>164</v>
      </c>
      <c r="E5182" s="9" t="s">
        <v>278</v>
      </c>
      <c r="F5182" s="9" t="s">
        <v>278</v>
      </c>
      <c r="G5182" s="188">
        <v>350.5</v>
      </c>
      <c r="H5182" s="9" t="s">
        <v>278</v>
      </c>
      <c r="I5182" s="9">
        <v>0</v>
      </c>
      <c r="J5182" s="9">
        <v>0</v>
      </c>
      <c r="K5182" s="9" t="s">
        <v>278</v>
      </c>
      <c r="L5182" s="9" t="s">
        <v>278</v>
      </c>
      <c r="M5182" s="9" t="s">
        <v>278</v>
      </c>
      <c r="P5182" s="65">
        <f t="shared" si="144"/>
        <v>350.5</v>
      </c>
      <c r="R5182" t="s">
        <v>292</v>
      </c>
      <c r="U5182" s="190"/>
    </row>
    <row r="5183" spans="1:21" ht="15">
      <c r="A5183" s="28" t="s">
        <v>2186</v>
      </c>
      <c r="B5183" s="61" t="s">
        <v>2819</v>
      </c>
      <c r="C5183" s="3"/>
      <c r="D5183" s="3"/>
      <c r="E5183" s="9" t="s">
        <v>278</v>
      </c>
      <c r="F5183" s="9" t="s">
        <v>278</v>
      </c>
      <c r="G5183" s="9" t="s">
        <v>278</v>
      </c>
      <c r="H5183" s="9" t="s">
        <v>278</v>
      </c>
      <c r="I5183" s="9" t="s">
        <v>278</v>
      </c>
      <c r="J5183" s="9" t="s">
        <v>278</v>
      </c>
      <c r="K5183" s="9" t="s">
        <v>278</v>
      </c>
      <c r="L5183" s="9" t="s">
        <v>278</v>
      </c>
      <c r="M5183" s="65">
        <v>342.70000000000005</v>
      </c>
      <c r="P5183" s="65">
        <f t="shared" si="144"/>
        <v>342.70000000000005</v>
      </c>
    </row>
    <row r="5184" spans="1:21" ht="15">
      <c r="A5184" s="28" t="s">
        <v>2187</v>
      </c>
      <c r="B5184" s="61" t="s">
        <v>2212</v>
      </c>
      <c r="C5184" s="3"/>
      <c r="D5184" s="3"/>
      <c r="E5184" s="9" t="s">
        <v>278</v>
      </c>
      <c r="F5184" s="9" t="s">
        <v>278</v>
      </c>
      <c r="G5184" s="9" t="s">
        <v>278</v>
      </c>
      <c r="H5184" s="9" t="s">
        <v>278</v>
      </c>
      <c r="I5184" s="9">
        <v>0</v>
      </c>
      <c r="J5184" s="9">
        <v>0</v>
      </c>
      <c r="K5184" s="9" t="s">
        <v>278</v>
      </c>
      <c r="L5184" s="9">
        <v>179.69999999999709</v>
      </c>
      <c r="M5184" s="65">
        <v>162.80000000000001</v>
      </c>
      <c r="N5184" s="65"/>
      <c r="P5184" s="65">
        <f t="shared" si="144"/>
        <v>342.4999999999971</v>
      </c>
    </row>
    <row r="5185" spans="1:16" ht="15">
      <c r="A5185" s="28" t="s">
        <v>2188</v>
      </c>
      <c r="B5185" s="178" t="s">
        <v>1341</v>
      </c>
      <c r="C5185" s="3"/>
      <c r="D5185" s="3"/>
      <c r="E5185" s="9" t="s">
        <v>278</v>
      </c>
      <c r="F5185" s="9" t="s">
        <v>278</v>
      </c>
      <c r="G5185" s="9" t="s">
        <v>278</v>
      </c>
      <c r="H5185" s="9" t="s">
        <v>278</v>
      </c>
      <c r="I5185" s="9">
        <v>0</v>
      </c>
      <c r="J5185" s="9">
        <v>0</v>
      </c>
      <c r="K5185" s="9">
        <v>258.59999999999491</v>
      </c>
      <c r="L5185" s="9">
        <v>82.500000000003638</v>
      </c>
      <c r="M5185" s="9" t="s">
        <v>278</v>
      </c>
      <c r="P5185" s="65">
        <f t="shared" si="144"/>
        <v>341.09999999999854</v>
      </c>
    </row>
    <row r="5186" spans="1:16" ht="15">
      <c r="A5186" s="28" t="s">
        <v>2296</v>
      </c>
      <c r="B5186" s="61" t="s">
        <v>2835</v>
      </c>
      <c r="C5186" s="3"/>
      <c r="D5186" s="3"/>
      <c r="E5186" s="9" t="s">
        <v>278</v>
      </c>
      <c r="F5186" s="9" t="s">
        <v>278</v>
      </c>
      <c r="G5186" s="9" t="s">
        <v>278</v>
      </c>
      <c r="H5186" s="9" t="s">
        <v>278</v>
      </c>
      <c r="I5186" s="9" t="s">
        <v>278</v>
      </c>
      <c r="J5186" s="9" t="s">
        <v>278</v>
      </c>
      <c r="K5186" s="9" t="s">
        <v>278</v>
      </c>
      <c r="L5186" s="9" t="s">
        <v>278</v>
      </c>
      <c r="M5186" s="65">
        <v>338.9</v>
      </c>
      <c r="P5186" s="65">
        <f t="shared" si="144"/>
        <v>338.9</v>
      </c>
    </row>
    <row r="5187" spans="1:16" ht="15">
      <c r="A5187" s="28" t="s">
        <v>2297</v>
      </c>
      <c r="B5187" s="61" t="s">
        <v>2711</v>
      </c>
      <c r="C5187" s="3"/>
      <c r="D5187" s="3"/>
      <c r="E5187" s="9" t="s">
        <v>278</v>
      </c>
      <c r="F5187" s="9" t="s">
        <v>278</v>
      </c>
      <c r="G5187" s="9" t="s">
        <v>278</v>
      </c>
      <c r="H5187" s="9" t="s">
        <v>278</v>
      </c>
      <c r="I5187" s="9" t="s">
        <v>278</v>
      </c>
      <c r="J5187" s="9" t="s">
        <v>278</v>
      </c>
      <c r="K5187" s="9" t="s">
        <v>278</v>
      </c>
      <c r="L5187" s="9" t="s">
        <v>278</v>
      </c>
      <c r="M5187" s="65">
        <v>336</v>
      </c>
      <c r="P5187" s="65">
        <f t="shared" si="144"/>
        <v>336</v>
      </c>
    </row>
    <row r="5188" spans="1:16" ht="15">
      <c r="A5188" s="28" t="s">
        <v>2298</v>
      </c>
      <c r="B5188" s="61" t="s">
        <v>2705</v>
      </c>
      <c r="C5188" s="3"/>
      <c r="D5188" s="3"/>
      <c r="E5188" s="9" t="s">
        <v>278</v>
      </c>
      <c r="F5188" s="9" t="s">
        <v>278</v>
      </c>
      <c r="G5188" s="9" t="s">
        <v>278</v>
      </c>
      <c r="H5188" s="9" t="s">
        <v>278</v>
      </c>
      <c r="I5188" s="9" t="s">
        <v>278</v>
      </c>
      <c r="J5188" s="9" t="s">
        <v>278</v>
      </c>
      <c r="K5188" s="9" t="s">
        <v>278</v>
      </c>
      <c r="L5188" s="9" t="s">
        <v>278</v>
      </c>
      <c r="M5188" s="65">
        <v>326.8</v>
      </c>
      <c r="P5188" s="65">
        <f t="shared" si="144"/>
        <v>326.8</v>
      </c>
    </row>
    <row r="5189" spans="1:16" ht="15">
      <c r="A5189" s="253" t="s">
        <v>2676</v>
      </c>
      <c r="B5189" s="239" t="s">
        <v>1690</v>
      </c>
      <c r="C5189" s="3"/>
      <c r="D5189" s="3"/>
      <c r="E5189" s="9" t="s">
        <v>278</v>
      </c>
      <c r="F5189" s="9" t="s">
        <v>278</v>
      </c>
      <c r="G5189" s="9" t="s">
        <v>278</v>
      </c>
      <c r="H5189" s="9" t="s">
        <v>278</v>
      </c>
      <c r="I5189" s="9">
        <v>0</v>
      </c>
      <c r="J5189" s="9">
        <v>0</v>
      </c>
      <c r="K5189" s="9">
        <v>91</v>
      </c>
      <c r="L5189" s="9">
        <v>112.90000000000146</v>
      </c>
      <c r="M5189" s="65">
        <v>120</v>
      </c>
      <c r="P5189" s="65">
        <f t="shared" ref="P5189:P5219" si="145">SUM(E5189:M5189)</f>
        <v>323.90000000000146</v>
      </c>
    </row>
    <row r="5190" spans="1:16" ht="15">
      <c r="A5190" s="253" t="s">
        <v>2677</v>
      </c>
      <c r="B5190" s="61" t="s">
        <v>2725</v>
      </c>
      <c r="C5190" s="3"/>
      <c r="D5190" s="3"/>
      <c r="E5190" s="9" t="s">
        <v>278</v>
      </c>
      <c r="F5190" s="9" t="s">
        <v>278</v>
      </c>
      <c r="G5190" s="9" t="s">
        <v>278</v>
      </c>
      <c r="H5190" s="9" t="s">
        <v>278</v>
      </c>
      <c r="I5190" s="9" t="s">
        <v>278</v>
      </c>
      <c r="J5190" s="9" t="s">
        <v>278</v>
      </c>
      <c r="K5190" s="9" t="s">
        <v>278</v>
      </c>
      <c r="L5190" s="9" t="s">
        <v>278</v>
      </c>
      <c r="M5190" s="65">
        <v>318.40000000000003</v>
      </c>
      <c r="P5190" s="65">
        <f t="shared" si="145"/>
        <v>318.40000000000003</v>
      </c>
    </row>
    <row r="5191" spans="1:16" ht="15">
      <c r="A5191" s="253" t="s">
        <v>2678</v>
      </c>
      <c r="B5191" s="61" t="s">
        <v>2714</v>
      </c>
      <c r="C5191" s="3"/>
      <c r="D5191" s="3"/>
      <c r="E5191" s="9" t="s">
        <v>278</v>
      </c>
      <c r="F5191" s="9" t="s">
        <v>278</v>
      </c>
      <c r="G5191" s="9" t="s">
        <v>278</v>
      </c>
      <c r="H5191" s="9" t="s">
        <v>278</v>
      </c>
      <c r="I5191" s="9" t="s">
        <v>278</v>
      </c>
      <c r="J5191" s="9" t="s">
        <v>278</v>
      </c>
      <c r="K5191" s="9" t="s">
        <v>278</v>
      </c>
      <c r="L5191" s="9" t="s">
        <v>278</v>
      </c>
      <c r="M5191" s="65">
        <v>316.5</v>
      </c>
      <c r="P5191" s="65">
        <f t="shared" si="145"/>
        <v>316.5</v>
      </c>
    </row>
    <row r="5192" spans="1:16" ht="15">
      <c r="A5192" s="253" t="s">
        <v>2679</v>
      </c>
      <c r="B5192" s="61" t="s">
        <v>2715</v>
      </c>
      <c r="C5192" s="3"/>
      <c r="D5192" s="3"/>
      <c r="E5192" s="9" t="s">
        <v>278</v>
      </c>
      <c r="F5192" s="9" t="s">
        <v>278</v>
      </c>
      <c r="G5192" s="9" t="s">
        <v>278</v>
      </c>
      <c r="H5192" s="9" t="s">
        <v>278</v>
      </c>
      <c r="I5192" s="9" t="s">
        <v>278</v>
      </c>
      <c r="J5192" s="9" t="s">
        <v>278</v>
      </c>
      <c r="K5192" s="9" t="s">
        <v>278</v>
      </c>
      <c r="L5192" s="9" t="s">
        <v>278</v>
      </c>
      <c r="M5192" s="65">
        <v>307.3</v>
      </c>
      <c r="P5192" s="65">
        <f t="shared" si="145"/>
        <v>307.3</v>
      </c>
    </row>
    <row r="5193" spans="1:16" ht="15">
      <c r="A5193" s="253" t="s">
        <v>2680</v>
      </c>
      <c r="B5193" s="61" t="s">
        <v>678</v>
      </c>
      <c r="E5193" s="9" t="s">
        <v>278</v>
      </c>
      <c r="F5193" s="9" t="s">
        <v>278</v>
      </c>
      <c r="G5193" s="9" t="s">
        <v>278</v>
      </c>
      <c r="H5193" s="9">
        <v>267.09999999999854</v>
      </c>
      <c r="I5193" s="9">
        <v>0</v>
      </c>
      <c r="J5193" s="9">
        <v>0</v>
      </c>
      <c r="K5193" s="9" t="s">
        <v>278</v>
      </c>
      <c r="L5193" s="9" t="s">
        <v>278</v>
      </c>
      <c r="M5193" s="9" t="s">
        <v>278</v>
      </c>
      <c r="P5193" s="65">
        <f t="shared" si="145"/>
        <v>267.09999999999854</v>
      </c>
    </row>
    <row r="5194" spans="1:16" ht="15">
      <c r="A5194" s="253" t="s">
        <v>2681</v>
      </c>
      <c r="B5194" s="178" t="s">
        <v>1334</v>
      </c>
      <c r="C5194" s="3"/>
      <c r="D5194" s="3"/>
      <c r="E5194" s="9" t="s">
        <v>278</v>
      </c>
      <c r="F5194" s="9" t="s">
        <v>278</v>
      </c>
      <c r="G5194" s="9" t="s">
        <v>278</v>
      </c>
      <c r="H5194" s="9" t="s">
        <v>278</v>
      </c>
      <c r="I5194" s="9">
        <v>0</v>
      </c>
      <c r="J5194" s="9">
        <v>0</v>
      </c>
      <c r="K5194" s="9">
        <v>112.50000000000364</v>
      </c>
      <c r="L5194" s="9">
        <v>133.70000000000437</v>
      </c>
      <c r="M5194" s="65">
        <v>16.5</v>
      </c>
      <c r="P5194" s="65">
        <f t="shared" si="145"/>
        <v>262.700000000008</v>
      </c>
    </row>
    <row r="5195" spans="1:16" ht="15">
      <c r="A5195" s="253" t="s">
        <v>2682</v>
      </c>
      <c r="B5195" s="61" t="s">
        <v>2719</v>
      </c>
      <c r="C5195" s="3"/>
      <c r="D5195" s="3"/>
      <c r="E5195" s="9" t="s">
        <v>278</v>
      </c>
      <c r="F5195" s="9" t="s">
        <v>278</v>
      </c>
      <c r="G5195" s="9" t="s">
        <v>278</v>
      </c>
      <c r="H5195" s="9" t="s">
        <v>278</v>
      </c>
      <c r="I5195" s="9" t="s">
        <v>278</v>
      </c>
      <c r="J5195" s="9" t="s">
        <v>278</v>
      </c>
      <c r="K5195" s="9" t="s">
        <v>278</v>
      </c>
      <c r="L5195" s="9" t="s">
        <v>278</v>
      </c>
      <c r="M5195" s="65">
        <v>246.7</v>
      </c>
      <c r="P5195" s="65">
        <f t="shared" si="145"/>
        <v>246.7</v>
      </c>
    </row>
    <row r="5196" spans="1:16" ht="15">
      <c r="A5196" s="253" t="s">
        <v>2683</v>
      </c>
      <c r="B5196" s="61" t="s">
        <v>2720</v>
      </c>
      <c r="C5196" s="3"/>
      <c r="D5196" s="3"/>
      <c r="E5196" s="9" t="s">
        <v>278</v>
      </c>
      <c r="F5196" s="9" t="s">
        <v>278</v>
      </c>
      <c r="G5196" s="9" t="s">
        <v>278</v>
      </c>
      <c r="H5196" s="9" t="s">
        <v>278</v>
      </c>
      <c r="I5196" s="9" t="s">
        <v>278</v>
      </c>
      <c r="J5196" s="9" t="s">
        <v>278</v>
      </c>
      <c r="K5196" s="9" t="s">
        <v>278</v>
      </c>
      <c r="L5196" s="9" t="s">
        <v>278</v>
      </c>
      <c r="M5196" s="65">
        <v>243.6</v>
      </c>
      <c r="P5196" s="65">
        <f t="shared" si="145"/>
        <v>243.6</v>
      </c>
    </row>
    <row r="5197" spans="1:16" ht="15">
      <c r="A5197" s="253" t="s">
        <v>2684</v>
      </c>
      <c r="B5197" s="61" t="s">
        <v>180</v>
      </c>
      <c r="C5197" s="3"/>
      <c r="D5197" s="3"/>
      <c r="E5197" s="9" t="s">
        <v>278</v>
      </c>
      <c r="F5197" s="9" t="s">
        <v>278</v>
      </c>
      <c r="G5197" s="9" t="s">
        <v>278</v>
      </c>
      <c r="H5197" s="9" t="s">
        <v>278</v>
      </c>
      <c r="I5197" s="9">
        <v>0</v>
      </c>
      <c r="J5197" s="9">
        <v>0</v>
      </c>
      <c r="K5197" s="9" t="s">
        <v>278</v>
      </c>
      <c r="L5197" s="9">
        <v>88.19999999999709</v>
      </c>
      <c r="M5197" s="65">
        <v>153.30000000000001</v>
      </c>
      <c r="N5197" s="65"/>
      <c r="P5197" s="65">
        <f t="shared" si="145"/>
        <v>241.4999999999971</v>
      </c>
    </row>
    <row r="5198" spans="1:16" ht="15">
      <c r="A5198" s="253" t="s">
        <v>2685</v>
      </c>
      <c r="B5198" s="61" t="s">
        <v>2203</v>
      </c>
      <c r="C5198" s="3"/>
      <c r="D5198" s="3"/>
      <c r="E5198" s="9" t="s">
        <v>278</v>
      </c>
      <c r="F5198" s="9" t="s">
        <v>278</v>
      </c>
      <c r="G5198" s="9" t="s">
        <v>278</v>
      </c>
      <c r="H5198" s="9" t="s">
        <v>278</v>
      </c>
      <c r="I5198" s="9">
        <v>0</v>
      </c>
      <c r="J5198" s="9">
        <v>0</v>
      </c>
      <c r="K5198" s="9" t="s">
        <v>278</v>
      </c>
      <c r="L5198" s="9">
        <v>241.40000000000509</v>
      </c>
      <c r="M5198" s="9" t="s">
        <v>278</v>
      </c>
      <c r="N5198" s="65"/>
      <c r="P5198" s="65">
        <f t="shared" si="145"/>
        <v>241.40000000000509</v>
      </c>
    </row>
    <row r="5199" spans="1:16" ht="15">
      <c r="A5199" s="253" t="s">
        <v>2686</v>
      </c>
      <c r="B5199" s="239" t="s">
        <v>1656</v>
      </c>
      <c r="C5199" s="3"/>
      <c r="D5199" s="3"/>
      <c r="E5199" s="9" t="s">
        <v>278</v>
      </c>
      <c r="F5199" s="9" t="s">
        <v>278</v>
      </c>
      <c r="G5199" s="9" t="s">
        <v>278</v>
      </c>
      <c r="H5199" s="9" t="s">
        <v>278</v>
      </c>
      <c r="I5199" s="9">
        <v>0</v>
      </c>
      <c r="J5199" s="9">
        <v>0</v>
      </c>
      <c r="K5199" s="9">
        <v>235.70000000000073</v>
      </c>
      <c r="L5199" s="9" t="s">
        <v>278</v>
      </c>
      <c r="M5199" s="9" t="s">
        <v>278</v>
      </c>
      <c r="P5199" s="65">
        <f t="shared" si="145"/>
        <v>235.70000000000073</v>
      </c>
    </row>
    <row r="5200" spans="1:16" ht="15">
      <c r="A5200" s="253" t="s">
        <v>2687</v>
      </c>
      <c r="B5200" s="61" t="s">
        <v>2204</v>
      </c>
      <c r="C5200" s="3"/>
      <c r="D5200" s="3"/>
      <c r="E5200" s="9" t="s">
        <v>278</v>
      </c>
      <c r="F5200" s="9" t="s">
        <v>278</v>
      </c>
      <c r="G5200" s="9" t="s">
        <v>278</v>
      </c>
      <c r="H5200" s="9" t="s">
        <v>278</v>
      </c>
      <c r="I5200" s="9">
        <v>0</v>
      </c>
      <c r="J5200" s="9">
        <v>0</v>
      </c>
      <c r="K5200" s="9" t="s">
        <v>278</v>
      </c>
      <c r="L5200" s="9">
        <v>211.30000000000291</v>
      </c>
      <c r="M5200" s="9" t="s">
        <v>278</v>
      </c>
      <c r="N5200" s="65"/>
      <c r="P5200" s="65">
        <f t="shared" si="145"/>
        <v>211.30000000000291</v>
      </c>
    </row>
    <row r="5201" spans="1:20" ht="15">
      <c r="A5201" s="253" t="s">
        <v>2688</v>
      </c>
      <c r="B5201" s="61" t="s">
        <v>2700</v>
      </c>
      <c r="C5201" s="3"/>
      <c r="D5201" s="3"/>
      <c r="E5201" s="9" t="s">
        <v>278</v>
      </c>
      <c r="F5201" s="9" t="s">
        <v>278</v>
      </c>
      <c r="G5201" s="9" t="s">
        <v>278</v>
      </c>
      <c r="H5201" s="9" t="s">
        <v>278</v>
      </c>
      <c r="I5201" s="9" t="s">
        <v>278</v>
      </c>
      <c r="J5201" s="9" t="s">
        <v>278</v>
      </c>
      <c r="K5201" s="9" t="s">
        <v>278</v>
      </c>
      <c r="L5201" s="9" t="s">
        <v>278</v>
      </c>
      <c r="M5201" s="65">
        <v>200.6</v>
      </c>
      <c r="P5201" s="65">
        <f t="shared" si="145"/>
        <v>200.6</v>
      </c>
    </row>
    <row r="5202" spans="1:20" ht="15">
      <c r="A5202" s="253" t="s">
        <v>2689</v>
      </c>
      <c r="B5202" s="239" t="s">
        <v>2190</v>
      </c>
      <c r="C5202" s="3"/>
      <c r="D5202" s="3"/>
      <c r="E5202" s="9" t="s">
        <v>278</v>
      </c>
      <c r="F5202" s="9" t="s">
        <v>278</v>
      </c>
      <c r="G5202" s="9" t="s">
        <v>278</v>
      </c>
      <c r="H5202" s="9" t="s">
        <v>278</v>
      </c>
      <c r="I5202" s="9">
        <v>0</v>
      </c>
      <c r="J5202" s="9">
        <v>0</v>
      </c>
      <c r="K5202" s="9" t="s">
        <v>278</v>
      </c>
      <c r="L5202" s="9">
        <v>158.59999999999309</v>
      </c>
      <c r="M5202" s="65">
        <v>42</v>
      </c>
      <c r="N5202" s="65"/>
      <c r="P5202" s="65">
        <f t="shared" si="145"/>
        <v>200.59999999999309</v>
      </c>
    </row>
    <row r="5203" spans="1:20" ht="15">
      <c r="A5203" s="253" t="s">
        <v>2690</v>
      </c>
      <c r="B5203" s="61" t="s">
        <v>2214</v>
      </c>
      <c r="C5203" s="3"/>
      <c r="D5203" s="3"/>
      <c r="E5203" s="9" t="s">
        <v>278</v>
      </c>
      <c r="F5203" s="9" t="s">
        <v>278</v>
      </c>
      <c r="G5203" s="9" t="s">
        <v>278</v>
      </c>
      <c r="H5203" s="9" t="s">
        <v>278</v>
      </c>
      <c r="I5203" s="9">
        <v>0</v>
      </c>
      <c r="J5203" s="9">
        <v>0</v>
      </c>
      <c r="K5203" s="9" t="s">
        <v>278</v>
      </c>
      <c r="L5203" s="9">
        <v>194.09999999999854</v>
      </c>
      <c r="M5203" s="9" t="s">
        <v>278</v>
      </c>
      <c r="N5203" s="65"/>
      <c r="P5203" s="65">
        <f t="shared" si="145"/>
        <v>194.09999999999854</v>
      </c>
    </row>
    <row r="5204" spans="1:20" ht="15">
      <c r="A5204" s="253" t="s">
        <v>2691</v>
      </c>
      <c r="B5204" s="61" t="s">
        <v>688</v>
      </c>
      <c r="E5204" s="9" t="s">
        <v>278</v>
      </c>
      <c r="F5204" s="9" t="s">
        <v>278</v>
      </c>
      <c r="G5204" s="9" t="s">
        <v>278</v>
      </c>
      <c r="H5204" s="9">
        <v>162.49999999999636</v>
      </c>
      <c r="I5204" s="9">
        <v>0</v>
      </c>
      <c r="J5204" s="9">
        <v>0</v>
      </c>
      <c r="K5204" s="9" t="s">
        <v>278</v>
      </c>
      <c r="L5204" s="9" t="s">
        <v>278</v>
      </c>
      <c r="M5204" s="9" t="s">
        <v>278</v>
      </c>
      <c r="P5204" s="65">
        <f t="shared" si="145"/>
        <v>162.49999999999636</v>
      </c>
    </row>
    <row r="5205" spans="1:20" ht="15">
      <c r="A5205" s="253" t="s">
        <v>2692</v>
      </c>
      <c r="B5205" s="239" t="s">
        <v>1669</v>
      </c>
      <c r="C5205" s="3"/>
      <c r="D5205" s="3"/>
      <c r="E5205" s="9" t="s">
        <v>278</v>
      </c>
      <c r="F5205" s="9" t="s">
        <v>278</v>
      </c>
      <c r="G5205" s="9" t="s">
        <v>278</v>
      </c>
      <c r="H5205" s="9" t="s">
        <v>278</v>
      </c>
      <c r="I5205" s="9">
        <v>0</v>
      </c>
      <c r="J5205" s="9">
        <v>0</v>
      </c>
      <c r="K5205" s="9">
        <v>129.99999999998909</v>
      </c>
      <c r="L5205" s="9" t="s">
        <v>278</v>
      </c>
      <c r="M5205" s="9" t="s">
        <v>278</v>
      </c>
      <c r="P5205" s="65">
        <f t="shared" si="145"/>
        <v>129.99999999998909</v>
      </c>
    </row>
    <row r="5206" spans="1:20" ht="15">
      <c r="A5206" s="253" t="s">
        <v>2693</v>
      </c>
      <c r="B5206" s="239" t="s">
        <v>1692</v>
      </c>
      <c r="C5206" s="3"/>
      <c r="D5206" s="3"/>
      <c r="E5206" s="9" t="s">
        <v>278</v>
      </c>
      <c r="F5206" s="9" t="s">
        <v>278</v>
      </c>
      <c r="G5206" s="9" t="s">
        <v>278</v>
      </c>
      <c r="H5206" s="9" t="s">
        <v>278</v>
      </c>
      <c r="I5206" s="9">
        <v>0</v>
      </c>
      <c r="J5206" s="9">
        <v>0</v>
      </c>
      <c r="K5206" s="9">
        <v>85.600000000000364</v>
      </c>
      <c r="L5206" s="9">
        <v>13.5</v>
      </c>
      <c r="M5206" s="9" t="s">
        <v>278</v>
      </c>
      <c r="P5206" s="65">
        <f t="shared" si="145"/>
        <v>99.100000000000364</v>
      </c>
    </row>
    <row r="5207" spans="1:20" ht="15">
      <c r="A5207" s="253" t="s">
        <v>2694</v>
      </c>
      <c r="B5207" s="239" t="s">
        <v>2189</v>
      </c>
      <c r="C5207" s="3"/>
      <c r="D5207" s="3"/>
      <c r="E5207" s="9" t="s">
        <v>278</v>
      </c>
      <c r="F5207" s="9" t="s">
        <v>278</v>
      </c>
      <c r="G5207" s="9" t="s">
        <v>278</v>
      </c>
      <c r="H5207" s="9" t="s">
        <v>278</v>
      </c>
      <c r="I5207" s="9">
        <v>0</v>
      </c>
      <c r="J5207" s="9">
        <v>0</v>
      </c>
      <c r="K5207" s="9" t="s">
        <v>278</v>
      </c>
      <c r="L5207" s="9">
        <v>84.100000000002183</v>
      </c>
      <c r="M5207" s="9" t="s">
        <v>278</v>
      </c>
      <c r="N5207" s="65"/>
      <c r="P5207" s="65">
        <f t="shared" si="145"/>
        <v>84.100000000002183</v>
      </c>
    </row>
    <row r="5208" spans="1:20" ht="15">
      <c r="A5208" s="253" t="s">
        <v>2695</v>
      </c>
      <c r="B5208" s="61" t="s">
        <v>2728</v>
      </c>
      <c r="C5208" s="3"/>
      <c r="D5208" s="3"/>
      <c r="E5208" s="9" t="s">
        <v>278</v>
      </c>
      <c r="F5208" s="9" t="s">
        <v>278</v>
      </c>
      <c r="G5208" s="9" t="s">
        <v>278</v>
      </c>
      <c r="H5208" s="9" t="s">
        <v>278</v>
      </c>
      <c r="I5208" s="9" t="s">
        <v>278</v>
      </c>
      <c r="J5208" s="9" t="s">
        <v>278</v>
      </c>
      <c r="K5208" s="9" t="s">
        <v>278</v>
      </c>
      <c r="L5208" s="9" t="s">
        <v>278</v>
      </c>
      <c r="M5208" s="65">
        <v>62</v>
      </c>
      <c r="P5208" s="65">
        <f t="shared" si="145"/>
        <v>62</v>
      </c>
    </row>
    <row r="5209" spans="1:20" ht="15">
      <c r="A5209" s="253" t="s">
        <v>2696</v>
      </c>
      <c r="B5209" s="61" t="s">
        <v>2724</v>
      </c>
      <c r="C5209" s="3"/>
      <c r="D5209" s="3"/>
      <c r="E5209" s="9" t="s">
        <v>278</v>
      </c>
      <c r="F5209" s="9" t="s">
        <v>278</v>
      </c>
      <c r="G5209" s="9" t="s">
        <v>278</v>
      </c>
      <c r="H5209" s="9" t="s">
        <v>278</v>
      </c>
      <c r="I5209" s="9" t="s">
        <v>278</v>
      </c>
      <c r="J5209" s="9" t="s">
        <v>278</v>
      </c>
      <c r="K5209" s="9" t="s">
        <v>278</v>
      </c>
      <c r="L5209" s="9" t="s">
        <v>278</v>
      </c>
      <c r="M5209" s="65">
        <v>61.600000000000009</v>
      </c>
      <c r="P5209" s="65">
        <f t="shared" si="145"/>
        <v>61.600000000000009</v>
      </c>
    </row>
    <row r="5210" spans="1:20" ht="15">
      <c r="A5210" s="253" t="s">
        <v>2697</v>
      </c>
      <c r="B5210" s="239" t="s">
        <v>1670</v>
      </c>
      <c r="C5210" s="3"/>
      <c r="D5210" s="3"/>
      <c r="E5210" s="9" t="s">
        <v>278</v>
      </c>
      <c r="F5210" s="9" t="s">
        <v>278</v>
      </c>
      <c r="G5210" s="9" t="s">
        <v>278</v>
      </c>
      <c r="H5210" s="9" t="s">
        <v>278</v>
      </c>
      <c r="I5210" s="9">
        <v>0</v>
      </c>
      <c r="J5210" s="9">
        <v>0</v>
      </c>
      <c r="K5210" s="9">
        <v>55.200000000004366</v>
      </c>
      <c r="L5210" s="9" t="s">
        <v>278</v>
      </c>
      <c r="M5210" s="9" t="s">
        <v>278</v>
      </c>
      <c r="P5210" s="65">
        <f t="shared" si="145"/>
        <v>55.200000000004366</v>
      </c>
    </row>
    <row r="5211" spans="1:20" ht="15">
      <c r="A5211" s="253" t="s">
        <v>2698</v>
      </c>
      <c r="B5211" s="61" t="s">
        <v>2708</v>
      </c>
      <c r="C5211" s="3"/>
      <c r="D5211" s="3"/>
      <c r="E5211" s="9" t="s">
        <v>278</v>
      </c>
      <c r="F5211" s="9" t="s">
        <v>278</v>
      </c>
      <c r="G5211" s="9" t="s">
        <v>278</v>
      </c>
      <c r="H5211" s="9" t="s">
        <v>278</v>
      </c>
      <c r="I5211" s="9" t="s">
        <v>278</v>
      </c>
      <c r="J5211" s="9" t="s">
        <v>278</v>
      </c>
      <c r="K5211" s="9" t="s">
        <v>278</v>
      </c>
      <c r="L5211" s="9" t="s">
        <v>278</v>
      </c>
      <c r="M5211" s="65">
        <v>10.199999999999999</v>
      </c>
      <c r="P5211" s="65">
        <f t="shared" si="145"/>
        <v>10.199999999999999</v>
      </c>
    </row>
    <row r="5212" spans="1:20" ht="15">
      <c r="A5212" s="253" t="s">
        <v>2727</v>
      </c>
      <c r="B5212" s="239" t="s">
        <v>1651</v>
      </c>
      <c r="C5212" s="3"/>
      <c r="D5212" s="3"/>
      <c r="E5212" s="9" t="s">
        <v>278</v>
      </c>
      <c r="F5212" s="9" t="s">
        <v>278</v>
      </c>
      <c r="G5212" s="9" t="s">
        <v>278</v>
      </c>
      <c r="H5212" s="9" t="s">
        <v>278</v>
      </c>
      <c r="I5212" s="9">
        <v>0</v>
      </c>
      <c r="J5212" s="9">
        <v>0</v>
      </c>
      <c r="K5212" s="9" t="s">
        <v>278</v>
      </c>
      <c r="L5212" s="9" t="s">
        <v>278</v>
      </c>
      <c r="M5212" s="9" t="s">
        <v>278</v>
      </c>
      <c r="P5212" s="65">
        <f t="shared" si="145"/>
        <v>0</v>
      </c>
    </row>
    <row r="5213" spans="1:20" ht="15">
      <c r="A5213" s="253" t="s">
        <v>2820</v>
      </c>
      <c r="B5213" s="190" t="s">
        <v>1331</v>
      </c>
      <c r="C5213" s="3"/>
      <c r="D5213" s="3"/>
      <c r="E5213" s="9" t="s">
        <v>278</v>
      </c>
      <c r="F5213" s="9" t="s">
        <v>278</v>
      </c>
      <c r="G5213" s="9" t="s">
        <v>278</v>
      </c>
      <c r="H5213" s="9" t="s">
        <v>278</v>
      </c>
      <c r="I5213" s="9">
        <v>0</v>
      </c>
      <c r="J5213" s="9">
        <v>0</v>
      </c>
      <c r="K5213" s="9" t="s">
        <v>278</v>
      </c>
      <c r="L5213" s="9" t="s">
        <v>278</v>
      </c>
      <c r="M5213" s="9" t="s">
        <v>278</v>
      </c>
      <c r="P5213" s="65">
        <f t="shared" si="145"/>
        <v>0</v>
      </c>
    </row>
    <row r="5214" spans="1:20" ht="15">
      <c r="A5214" s="253" t="s">
        <v>2837</v>
      </c>
      <c r="B5214" s="178" t="s">
        <v>1335</v>
      </c>
      <c r="C5214" s="3"/>
      <c r="D5214" s="3"/>
      <c r="E5214" s="9" t="s">
        <v>278</v>
      </c>
      <c r="F5214" s="9" t="s">
        <v>278</v>
      </c>
      <c r="G5214" s="9" t="s">
        <v>278</v>
      </c>
      <c r="H5214" s="9" t="s">
        <v>278</v>
      </c>
      <c r="I5214" s="9">
        <v>0</v>
      </c>
      <c r="J5214" s="9">
        <v>0</v>
      </c>
      <c r="K5214" s="9" t="s">
        <v>278</v>
      </c>
      <c r="L5214" s="9" t="s">
        <v>278</v>
      </c>
      <c r="M5214" s="9" t="s">
        <v>278</v>
      </c>
      <c r="P5214" s="65">
        <f t="shared" si="145"/>
        <v>0</v>
      </c>
      <c r="T5214" t="s">
        <v>2452</v>
      </c>
    </row>
    <row r="5215" spans="1:20" ht="15">
      <c r="A5215" s="253" t="s">
        <v>2887</v>
      </c>
      <c r="B5215" s="178" t="s">
        <v>1340</v>
      </c>
      <c r="C5215" s="3"/>
      <c r="D5215" s="3"/>
      <c r="E5215" s="9" t="s">
        <v>278</v>
      </c>
      <c r="F5215" s="9" t="s">
        <v>278</v>
      </c>
      <c r="G5215" s="9" t="s">
        <v>278</v>
      </c>
      <c r="H5215" s="9" t="s">
        <v>278</v>
      </c>
      <c r="I5215" s="9">
        <v>0</v>
      </c>
      <c r="J5215" s="9">
        <v>0</v>
      </c>
      <c r="K5215" s="9" t="s">
        <v>278</v>
      </c>
      <c r="L5215" s="9" t="s">
        <v>278</v>
      </c>
      <c r="M5215" s="9" t="s">
        <v>278</v>
      </c>
      <c r="P5215" s="65">
        <f t="shared" si="145"/>
        <v>0</v>
      </c>
    </row>
    <row r="5216" spans="1:20" ht="15">
      <c r="A5216" s="253" t="s">
        <v>2888</v>
      </c>
      <c r="B5216" s="178" t="s">
        <v>1339</v>
      </c>
      <c r="C5216" s="3"/>
      <c r="D5216" s="3"/>
      <c r="E5216" s="9" t="s">
        <v>278</v>
      </c>
      <c r="F5216" s="9" t="s">
        <v>278</v>
      </c>
      <c r="G5216" s="9" t="s">
        <v>278</v>
      </c>
      <c r="H5216" s="9" t="s">
        <v>278</v>
      </c>
      <c r="I5216" s="9">
        <v>0</v>
      </c>
      <c r="J5216" s="9">
        <v>0</v>
      </c>
      <c r="K5216" s="9" t="s">
        <v>278</v>
      </c>
      <c r="L5216" s="9" t="s">
        <v>278</v>
      </c>
      <c r="M5216" s="9" t="s">
        <v>278</v>
      </c>
      <c r="P5216" s="65">
        <f t="shared" si="145"/>
        <v>0</v>
      </c>
    </row>
    <row r="5217" spans="1:21" ht="15">
      <c r="A5217" s="253" t="s">
        <v>2889</v>
      </c>
      <c r="B5217" s="178" t="s">
        <v>1338</v>
      </c>
      <c r="C5217" s="3"/>
      <c r="D5217" s="3"/>
      <c r="E5217" s="9" t="s">
        <v>278</v>
      </c>
      <c r="F5217" s="9" t="s">
        <v>278</v>
      </c>
      <c r="G5217" s="9" t="s">
        <v>278</v>
      </c>
      <c r="H5217" s="9" t="s">
        <v>278</v>
      </c>
      <c r="I5217" s="9">
        <v>0</v>
      </c>
      <c r="J5217" s="9">
        <v>0</v>
      </c>
      <c r="K5217" s="9" t="s">
        <v>278</v>
      </c>
      <c r="L5217" s="9" t="s">
        <v>278</v>
      </c>
      <c r="M5217" s="9" t="s">
        <v>278</v>
      </c>
      <c r="P5217" s="65">
        <f t="shared" si="145"/>
        <v>0</v>
      </c>
    </row>
    <row r="5218" spans="1:21" ht="15">
      <c r="A5218" s="253" t="s">
        <v>2890</v>
      </c>
      <c r="B5218" s="178" t="s">
        <v>1361</v>
      </c>
      <c r="C5218" s="3"/>
      <c r="D5218" s="3"/>
      <c r="E5218" s="9" t="s">
        <v>278</v>
      </c>
      <c r="F5218" s="9" t="s">
        <v>278</v>
      </c>
      <c r="G5218" s="9" t="s">
        <v>278</v>
      </c>
      <c r="H5218" s="9" t="s">
        <v>278</v>
      </c>
      <c r="I5218" s="9">
        <v>0</v>
      </c>
      <c r="J5218" s="9">
        <v>0</v>
      </c>
      <c r="K5218" s="9" t="s">
        <v>278</v>
      </c>
      <c r="L5218" s="9" t="s">
        <v>278</v>
      </c>
      <c r="M5218" s="9" t="s">
        <v>278</v>
      </c>
      <c r="P5218" s="65">
        <f t="shared" si="145"/>
        <v>0</v>
      </c>
    </row>
    <row r="5219" spans="1:21" ht="15">
      <c r="A5219" s="253" t="s">
        <v>2891</v>
      </c>
      <c r="B5219" s="178" t="s">
        <v>1347</v>
      </c>
      <c r="C5219" s="3"/>
      <c r="D5219" s="3"/>
      <c r="E5219" s="9" t="s">
        <v>278</v>
      </c>
      <c r="F5219" s="9" t="s">
        <v>278</v>
      </c>
      <c r="G5219" s="9" t="s">
        <v>278</v>
      </c>
      <c r="H5219" s="9" t="s">
        <v>278</v>
      </c>
      <c r="I5219" s="9">
        <v>0</v>
      </c>
      <c r="J5219" s="9">
        <v>0</v>
      </c>
      <c r="K5219" s="9" t="s">
        <v>278</v>
      </c>
      <c r="L5219" s="9" t="s">
        <v>278</v>
      </c>
      <c r="M5219" s="9" t="s">
        <v>278</v>
      </c>
      <c r="P5219" s="65">
        <f t="shared" si="145"/>
        <v>0</v>
      </c>
    </row>
    <row r="5220" spans="1:21" ht="15">
      <c r="A5220" s="28"/>
      <c r="B5220" s="28"/>
      <c r="E5220" s="9"/>
      <c r="F5220" s="9"/>
      <c r="G5220" s="9"/>
      <c r="H5220" s="9"/>
      <c r="L5220" s="67"/>
      <c r="M5220" s="67"/>
      <c r="N5220" s="65"/>
    </row>
    <row r="5221" spans="1:21" ht="15">
      <c r="A5221" s="28"/>
      <c r="B5221" s="61"/>
      <c r="E5221" s="9"/>
      <c r="L5221" s="67"/>
      <c r="M5221" s="67"/>
    </row>
    <row r="5222" spans="1:21" ht="15">
      <c r="A5222" s="28"/>
      <c r="B5222" s="61"/>
      <c r="E5222" s="9"/>
      <c r="L5222" s="67"/>
      <c r="M5222" s="67"/>
      <c r="S5222" t="s">
        <v>2452</v>
      </c>
    </row>
    <row r="5223" spans="1:21" ht="25.5">
      <c r="A5223" s="23" t="s">
        <v>346</v>
      </c>
      <c r="L5223" s="67"/>
      <c r="M5223" s="67"/>
    </row>
    <row r="5224" spans="1:21">
      <c r="L5224" s="67"/>
      <c r="M5224" s="67"/>
    </row>
    <row r="5225" spans="1:21" ht="15">
      <c r="A5225" s="38"/>
      <c r="B5225" s="38"/>
      <c r="C5225" s="38"/>
      <c r="D5225" s="38"/>
      <c r="E5225" s="59">
        <v>2016</v>
      </c>
      <c r="F5225" s="59">
        <v>2017</v>
      </c>
      <c r="G5225" s="59">
        <v>2018</v>
      </c>
      <c r="H5225" s="59">
        <v>2019</v>
      </c>
      <c r="I5225" s="59">
        <v>2020</v>
      </c>
      <c r="J5225" s="59">
        <v>2021</v>
      </c>
      <c r="K5225" s="59">
        <v>2022</v>
      </c>
      <c r="L5225" s="59">
        <v>2023</v>
      </c>
      <c r="M5225" s="59">
        <v>2024</v>
      </c>
      <c r="P5225" s="68" t="s">
        <v>40</v>
      </c>
    </row>
    <row r="5226" spans="1:21" ht="15">
      <c r="A5226" s="28" t="s">
        <v>0</v>
      </c>
      <c r="B5226" s="61" t="s">
        <v>31</v>
      </c>
      <c r="E5226" s="188">
        <v>2079</v>
      </c>
      <c r="F5226" s="188">
        <v>3313.7</v>
      </c>
      <c r="G5226" s="188">
        <v>3121.2</v>
      </c>
      <c r="H5226" s="183">
        <v>3775.7999999999956</v>
      </c>
      <c r="I5226" s="9">
        <v>3080.6000000000113</v>
      </c>
      <c r="J5226" s="9">
        <v>3014.0999999997293</v>
      </c>
      <c r="K5226" s="9">
        <v>4599.8999999999996</v>
      </c>
      <c r="L5226" s="188">
        <v>4188.5999999999949</v>
      </c>
      <c r="M5226" s="65">
        <v>3317.8</v>
      </c>
      <c r="P5226" s="65">
        <f t="shared" ref="P5226:P5257" si="146">SUM(E5226:M5226)</f>
        <v>30490.699999999728</v>
      </c>
      <c r="R5226" t="s">
        <v>2674</v>
      </c>
      <c r="U5226" s="3" t="s">
        <v>1045</v>
      </c>
    </row>
    <row r="5227" spans="1:21" ht="15">
      <c r="A5227" s="28" t="s">
        <v>2</v>
      </c>
      <c r="B5227" s="61" t="s">
        <v>21</v>
      </c>
      <c r="E5227" s="188">
        <v>2303.3000000000002</v>
      </c>
      <c r="F5227" s="185">
        <v>3773.2</v>
      </c>
      <c r="G5227" s="184">
        <v>3442.6</v>
      </c>
      <c r="H5227" s="184">
        <v>3731</v>
      </c>
      <c r="I5227" s="9">
        <v>2560.2000000000389</v>
      </c>
      <c r="J5227" s="9">
        <v>2481.7999999998101</v>
      </c>
      <c r="K5227" s="184">
        <v>5378.5</v>
      </c>
      <c r="L5227" s="9">
        <v>3976.3999999999978</v>
      </c>
      <c r="M5227" s="65">
        <v>2505.0999999999995</v>
      </c>
      <c r="P5227" s="65">
        <f t="shared" si="146"/>
        <v>30152.099999999846</v>
      </c>
      <c r="R5227" t="s">
        <v>2162</v>
      </c>
      <c r="U5227" s="3" t="s">
        <v>1466</v>
      </c>
    </row>
    <row r="5228" spans="1:21" ht="15">
      <c r="A5228" s="28" t="s">
        <v>3</v>
      </c>
      <c r="B5228" s="61" t="s">
        <v>11</v>
      </c>
      <c r="E5228" s="9">
        <v>2013.2</v>
      </c>
      <c r="F5228" s="9">
        <v>2641</v>
      </c>
      <c r="G5228" s="183">
        <v>3657.6</v>
      </c>
      <c r="H5228" s="185">
        <v>3866.8999999999978</v>
      </c>
      <c r="I5228" s="9">
        <v>1843.599999999984</v>
      </c>
      <c r="J5228" s="188">
        <v>3338.0999999999658</v>
      </c>
      <c r="K5228" s="9">
        <v>4631</v>
      </c>
      <c r="L5228" s="9">
        <v>3195.7999999999956</v>
      </c>
      <c r="M5228" s="65">
        <v>2985.5999999999995</v>
      </c>
      <c r="P5228" s="65">
        <f t="shared" si="146"/>
        <v>28172.799999999941</v>
      </c>
      <c r="R5228" t="s">
        <v>714</v>
      </c>
      <c r="U5228" s="3" t="s">
        <v>1467</v>
      </c>
    </row>
    <row r="5229" spans="1:21" ht="15">
      <c r="A5229" s="28" t="s">
        <v>5</v>
      </c>
      <c r="B5229" s="61" t="s">
        <v>33</v>
      </c>
      <c r="E5229" s="9">
        <v>1093.8</v>
      </c>
      <c r="F5229" s="184">
        <v>3456.4</v>
      </c>
      <c r="G5229" s="188">
        <v>3282.4</v>
      </c>
      <c r="H5229" s="9">
        <v>2576.2000000000044</v>
      </c>
      <c r="I5229" s="9">
        <v>2763.6999999999389</v>
      </c>
      <c r="J5229" s="188">
        <v>3247.5000000001273</v>
      </c>
      <c r="K5229" s="9">
        <v>4617.0499999999993</v>
      </c>
      <c r="L5229" s="9">
        <v>3181.2000000000007</v>
      </c>
      <c r="M5229" s="65">
        <v>3370.2999999999997</v>
      </c>
      <c r="P5229" s="65">
        <f t="shared" si="146"/>
        <v>27588.550000000072</v>
      </c>
      <c r="R5229" t="s">
        <v>3571</v>
      </c>
    </row>
    <row r="5230" spans="1:21" ht="15">
      <c r="A5230" s="28" t="s">
        <v>7</v>
      </c>
      <c r="B5230" s="61" t="s">
        <v>154</v>
      </c>
      <c r="E5230" s="9" t="s">
        <v>278</v>
      </c>
      <c r="F5230" s="9" t="s">
        <v>278</v>
      </c>
      <c r="G5230" s="185">
        <v>3773.2</v>
      </c>
      <c r="H5230" s="9">
        <v>3222.2999999999956</v>
      </c>
      <c r="I5230" s="183">
        <v>3795.8999999999978</v>
      </c>
      <c r="J5230" s="9">
        <v>3084.6999999999243</v>
      </c>
      <c r="K5230" s="188">
        <v>4903.2</v>
      </c>
      <c r="L5230" s="183">
        <v>4504.4000000000051</v>
      </c>
      <c r="M5230" s="65">
        <v>3228.8999999999996</v>
      </c>
      <c r="P5230" s="65">
        <f t="shared" si="146"/>
        <v>26512.599999999926</v>
      </c>
      <c r="R5230" t="s">
        <v>2671</v>
      </c>
      <c r="U5230" s="3" t="s">
        <v>1466</v>
      </c>
    </row>
    <row r="5231" spans="1:21" ht="15">
      <c r="A5231" s="28" t="s">
        <v>8</v>
      </c>
      <c r="B5231" s="61" t="s">
        <v>25</v>
      </c>
      <c r="E5231" s="188">
        <v>2178.9</v>
      </c>
      <c r="F5231" s="188">
        <v>2918.7</v>
      </c>
      <c r="G5231" s="9">
        <v>2945.5</v>
      </c>
      <c r="H5231" s="9">
        <v>2520.4000000000051</v>
      </c>
      <c r="I5231" s="9">
        <v>2447.6000000000458</v>
      </c>
      <c r="J5231" s="9">
        <v>2968.9000000000633</v>
      </c>
      <c r="K5231" s="9">
        <v>4455.7000000000007</v>
      </c>
      <c r="L5231" s="9">
        <v>3667.200000000008</v>
      </c>
      <c r="M5231" s="65">
        <v>2225.2999999999997</v>
      </c>
      <c r="P5231" s="65">
        <f t="shared" si="146"/>
        <v>26328.200000000121</v>
      </c>
      <c r="R5231" t="s">
        <v>325</v>
      </c>
    </row>
    <row r="5232" spans="1:21" ht="15">
      <c r="A5232" s="28" t="s">
        <v>10</v>
      </c>
      <c r="B5232" s="61" t="s">
        <v>17</v>
      </c>
      <c r="E5232" s="184">
        <v>2525.5</v>
      </c>
      <c r="F5232" s="188">
        <v>2897.5</v>
      </c>
      <c r="G5232" s="9">
        <v>2899.9</v>
      </c>
      <c r="H5232" s="9">
        <v>3243.1999999999898</v>
      </c>
      <c r="I5232" s="9">
        <v>2867.5999999998967</v>
      </c>
      <c r="J5232" s="9">
        <v>3082.7000000002663</v>
      </c>
      <c r="K5232" s="9">
        <v>2882</v>
      </c>
      <c r="L5232" s="9">
        <v>3463.1999999999971</v>
      </c>
      <c r="M5232" s="65">
        <v>1933.2</v>
      </c>
      <c r="P5232" s="65">
        <f t="shared" si="146"/>
        <v>25794.800000000152</v>
      </c>
      <c r="R5232" t="s">
        <v>332</v>
      </c>
    </row>
    <row r="5233" spans="1:21" ht="15">
      <c r="A5233" s="28" t="s">
        <v>12</v>
      </c>
      <c r="B5233" s="61" t="s">
        <v>143</v>
      </c>
      <c r="E5233" s="9" t="s">
        <v>278</v>
      </c>
      <c r="F5233" s="9">
        <v>2707.9</v>
      </c>
      <c r="G5233" s="9">
        <v>2810.5</v>
      </c>
      <c r="H5233" s="188">
        <v>3435.5000000000036</v>
      </c>
      <c r="I5233" s="9">
        <v>2517.9999999999764</v>
      </c>
      <c r="J5233" s="9">
        <v>2493.7999999999956</v>
      </c>
      <c r="K5233" s="9">
        <v>4459.75</v>
      </c>
      <c r="L5233" s="9">
        <v>3624.1000000000022</v>
      </c>
      <c r="M5233" s="90">
        <v>3508.6000000000004</v>
      </c>
      <c r="P5233" s="65">
        <f t="shared" si="146"/>
        <v>25558.14999999998</v>
      </c>
      <c r="R5233" t="s">
        <v>340</v>
      </c>
    </row>
    <row r="5234" spans="1:21" ht="15">
      <c r="A5234" s="28" t="s">
        <v>14</v>
      </c>
      <c r="B5234" s="61" t="s">
        <v>9</v>
      </c>
      <c r="E5234" s="188">
        <v>2164.4</v>
      </c>
      <c r="F5234" s="9">
        <v>2548.5</v>
      </c>
      <c r="G5234" s="9">
        <v>2423.8000000000002</v>
      </c>
      <c r="H5234" s="9">
        <v>3034.8000000000102</v>
      </c>
      <c r="I5234" s="9">
        <v>2635.3000000000156</v>
      </c>
      <c r="J5234" s="9">
        <v>2973.2000000000262</v>
      </c>
      <c r="K5234" s="9">
        <v>2721.0999999999995</v>
      </c>
      <c r="L5234" s="9">
        <v>4062.9999999999891</v>
      </c>
      <c r="M5234" s="65">
        <v>2811.6</v>
      </c>
      <c r="P5234" s="65">
        <f t="shared" si="146"/>
        <v>25375.700000000041</v>
      </c>
      <c r="R5234" t="s">
        <v>288</v>
      </c>
    </row>
    <row r="5235" spans="1:21" ht="15">
      <c r="A5235" s="28" t="s">
        <v>16</v>
      </c>
      <c r="B5235" s="61" t="s">
        <v>37</v>
      </c>
      <c r="E5235" s="9">
        <v>1170</v>
      </c>
      <c r="F5235" s="9">
        <v>2362.8000000000002</v>
      </c>
      <c r="G5235" s="9">
        <v>2489.6</v>
      </c>
      <c r="H5235" s="9">
        <v>2158.0000000000073</v>
      </c>
      <c r="I5235" s="9">
        <v>2637.3999999999978</v>
      </c>
      <c r="J5235" s="9">
        <v>3030.6999999998734</v>
      </c>
      <c r="K5235" s="188">
        <v>4830.7999999999993</v>
      </c>
      <c r="L5235" s="188">
        <v>4290.1999999999935</v>
      </c>
      <c r="M5235" s="65">
        <v>2178.6</v>
      </c>
      <c r="P5235" s="65">
        <f t="shared" si="146"/>
        <v>25148.099999999871</v>
      </c>
      <c r="R5235" t="s">
        <v>298</v>
      </c>
    </row>
    <row r="5236" spans="1:21" ht="15">
      <c r="A5236" s="28" t="s">
        <v>18</v>
      </c>
      <c r="B5236" s="61" t="s">
        <v>141</v>
      </c>
      <c r="E5236" s="9" t="s">
        <v>278</v>
      </c>
      <c r="F5236" s="9">
        <v>1505.5</v>
      </c>
      <c r="G5236" s="188">
        <v>3158.5</v>
      </c>
      <c r="H5236" s="188">
        <v>3301.9999999999964</v>
      </c>
      <c r="I5236" s="188">
        <v>3305.1999999999553</v>
      </c>
      <c r="J5236" s="9">
        <v>2818.5999999998967</v>
      </c>
      <c r="K5236" s="9">
        <v>3187.3</v>
      </c>
      <c r="L5236" s="188">
        <v>4429.2999999999993</v>
      </c>
      <c r="M5236" s="65">
        <v>3046.7999999999997</v>
      </c>
      <c r="P5236" s="65">
        <f t="shared" si="146"/>
        <v>24753.199999999848</v>
      </c>
      <c r="R5236" t="s">
        <v>2673</v>
      </c>
      <c r="U5236" s="3" t="s">
        <v>1045</v>
      </c>
    </row>
    <row r="5237" spans="1:21" ht="15">
      <c r="A5237" s="28" t="s">
        <v>20</v>
      </c>
      <c r="B5237" s="61" t="s">
        <v>142</v>
      </c>
      <c r="E5237" s="9" t="s">
        <v>278</v>
      </c>
      <c r="F5237" s="9">
        <v>1791.2</v>
      </c>
      <c r="G5237" s="9">
        <v>2791.4</v>
      </c>
      <c r="H5237" s="9">
        <v>2406.7999999999993</v>
      </c>
      <c r="I5237" s="9">
        <v>2877.7999999999902</v>
      </c>
      <c r="J5237" s="188">
        <v>3331.799999999992</v>
      </c>
      <c r="K5237" s="9">
        <v>3984.8500000000004</v>
      </c>
      <c r="L5237" s="9">
        <v>3373.4000000000051</v>
      </c>
      <c r="M5237" s="90">
        <v>3414.1000000000004</v>
      </c>
      <c r="P5237" s="65">
        <f t="shared" si="146"/>
        <v>23971.349999999991</v>
      </c>
      <c r="R5237" t="s">
        <v>320</v>
      </c>
    </row>
    <row r="5238" spans="1:21" ht="15">
      <c r="A5238" s="28" t="s">
        <v>22</v>
      </c>
      <c r="B5238" s="61" t="s">
        <v>23</v>
      </c>
      <c r="E5238" s="188">
        <v>2320.15</v>
      </c>
      <c r="F5238" s="183">
        <v>3672.9</v>
      </c>
      <c r="G5238" s="9">
        <v>2303.35</v>
      </c>
      <c r="H5238" s="9">
        <v>1540.3999999999978</v>
      </c>
      <c r="I5238" s="9">
        <v>1789.7000000000244</v>
      </c>
      <c r="J5238" s="9">
        <v>2517.0000000001746</v>
      </c>
      <c r="K5238" s="9">
        <v>3390.6</v>
      </c>
      <c r="L5238" s="9">
        <v>3956.6000000000022</v>
      </c>
      <c r="M5238" s="65">
        <v>2089.1</v>
      </c>
      <c r="P5238" s="65">
        <f t="shared" si="146"/>
        <v>23579.800000000196</v>
      </c>
      <c r="R5238" t="s">
        <v>307</v>
      </c>
    </row>
    <row r="5239" spans="1:21" ht="15">
      <c r="A5239" s="28" t="s">
        <v>24</v>
      </c>
      <c r="B5239" s="61" t="s">
        <v>155</v>
      </c>
      <c r="E5239" s="9" t="s">
        <v>278</v>
      </c>
      <c r="F5239" s="9" t="s">
        <v>278</v>
      </c>
      <c r="G5239" s="9">
        <v>1385</v>
      </c>
      <c r="H5239" s="188">
        <v>3344.5000000000036</v>
      </c>
      <c r="I5239" s="185">
        <v>3960.8999999999505</v>
      </c>
      <c r="J5239" s="184">
        <v>3445.3999999998705</v>
      </c>
      <c r="K5239" s="9">
        <v>4408.1000000000004</v>
      </c>
      <c r="L5239" s="184">
        <v>4493.6000000000058</v>
      </c>
      <c r="M5239" s="65">
        <v>2420.5000000000005</v>
      </c>
      <c r="P5239" s="65">
        <f t="shared" si="146"/>
        <v>23457.999999999833</v>
      </c>
      <c r="R5239" t="s">
        <v>2672</v>
      </c>
      <c r="U5239" s="3" t="s">
        <v>1466</v>
      </c>
    </row>
    <row r="5240" spans="1:21" ht="15">
      <c r="A5240" s="28" t="s">
        <v>26</v>
      </c>
      <c r="B5240" s="61" t="s">
        <v>15</v>
      </c>
      <c r="E5240" s="188">
        <v>2213.9</v>
      </c>
      <c r="F5240" s="9">
        <v>2417.4</v>
      </c>
      <c r="G5240" s="9">
        <v>1945.3</v>
      </c>
      <c r="H5240" s="9">
        <v>2778.0000000000036</v>
      </c>
      <c r="I5240" s="9">
        <v>2144.5999999999112</v>
      </c>
      <c r="J5240" s="9">
        <v>2692.6999999998079</v>
      </c>
      <c r="K5240" s="9">
        <v>4104.3</v>
      </c>
      <c r="L5240" s="9">
        <v>2986</v>
      </c>
      <c r="M5240" s="65">
        <v>1892.4</v>
      </c>
      <c r="P5240" s="65">
        <f t="shared" si="146"/>
        <v>23174.599999999726</v>
      </c>
      <c r="R5240" t="s">
        <v>292</v>
      </c>
    </row>
    <row r="5241" spans="1:21" ht="15">
      <c r="A5241" s="28" t="s">
        <v>28</v>
      </c>
      <c r="B5241" s="61" t="s">
        <v>162</v>
      </c>
      <c r="E5241" s="9" t="s">
        <v>278</v>
      </c>
      <c r="F5241" s="9" t="s">
        <v>278</v>
      </c>
      <c r="G5241" s="188">
        <v>3231.3</v>
      </c>
      <c r="H5241" s="9">
        <v>1938.6000000000058</v>
      </c>
      <c r="I5241" s="9">
        <v>3284.7999999999465</v>
      </c>
      <c r="J5241" s="9">
        <v>2793.199999999928</v>
      </c>
      <c r="K5241" s="9">
        <v>4115.7</v>
      </c>
      <c r="L5241" s="9">
        <v>2810.8999999999978</v>
      </c>
      <c r="M5241" s="65">
        <v>3002.2000000000003</v>
      </c>
      <c r="P5241" s="65">
        <f t="shared" si="146"/>
        <v>21176.699999999881</v>
      </c>
      <c r="R5241" t="s">
        <v>287</v>
      </c>
    </row>
    <row r="5242" spans="1:21" ht="15">
      <c r="A5242" s="28" t="s">
        <v>30</v>
      </c>
      <c r="B5242" s="61" t="s">
        <v>683</v>
      </c>
      <c r="E5242" s="9" t="s">
        <v>278</v>
      </c>
      <c r="F5242" s="9" t="s">
        <v>278</v>
      </c>
      <c r="G5242" s="9" t="s">
        <v>278</v>
      </c>
      <c r="H5242" s="188">
        <v>3400.3000000000029</v>
      </c>
      <c r="I5242" s="9">
        <v>3003.300000000072</v>
      </c>
      <c r="J5242" s="9">
        <v>2784.0999999998348</v>
      </c>
      <c r="K5242" s="9">
        <v>4649.6000000000004</v>
      </c>
      <c r="L5242" s="9">
        <v>3898.2999999999956</v>
      </c>
      <c r="M5242" s="65">
        <v>2928.4</v>
      </c>
      <c r="P5242" s="65">
        <f t="shared" si="146"/>
        <v>20663.999999999905</v>
      </c>
      <c r="R5242" t="s">
        <v>297</v>
      </c>
    </row>
    <row r="5243" spans="1:21" ht="15">
      <c r="A5243" s="28" t="s">
        <v>32</v>
      </c>
      <c r="B5243" s="61" t="s">
        <v>27</v>
      </c>
      <c r="E5243" s="183">
        <v>2786.4</v>
      </c>
      <c r="F5243" s="9">
        <v>2412.5</v>
      </c>
      <c r="G5243" s="9">
        <v>2595.9</v>
      </c>
      <c r="H5243" s="9">
        <v>3054.2000000000044</v>
      </c>
      <c r="I5243" s="9">
        <v>931.59999999998217</v>
      </c>
      <c r="J5243" s="9">
        <v>2933.8999999995685</v>
      </c>
      <c r="K5243" s="9">
        <v>2618.8000000000002</v>
      </c>
      <c r="L5243" s="9">
        <v>3283.2000000000044</v>
      </c>
      <c r="M5243" s="9" t="s">
        <v>278</v>
      </c>
      <c r="P5243" s="65">
        <f t="shared" si="146"/>
        <v>20616.49999999956</v>
      </c>
      <c r="R5243" t="s">
        <v>300</v>
      </c>
    </row>
    <row r="5244" spans="1:21" ht="15">
      <c r="A5244" s="28" t="s">
        <v>34</v>
      </c>
      <c r="B5244" s="61" t="s">
        <v>704</v>
      </c>
      <c r="E5244" s="9" t="s">
        <v>278</v>
      </c>
      <c r="F5244" s="9" t="s">
        <v>278</v>
      </c>
      <c r="G5244" s="9" t="s">
        <v>278</v>
      </c>
      <c r="H5244" s="9">
        <v>2215.3000000000065</v>
      </c>
      <c r="I5244" s="184">
        <v>3546.9000000000524</v>
      </c>
      <c r="J5244" s="185">
        <v>4006.4999999998981</v>
      </c>
      <c r="K5244" s="188">
        <v>4701.4999999999991</v>
      </c>
      <c r="L5244" s="9">
        <v>3359.8999999999942</v>
      </c>
      <c r="M5244" s="65">
        <v>2068.5999999999995</v>
      </c>
      <c r="P5244" s="65">
        <f t="shared" si="146"/>
        <v>19898.69999999995</v>
      </c>
      <c r="R5244" t="s">
        <v>1038</v>
      </c>
      <c r="U5244" s="3" t="s">
        <v>1467</v>
      </c>
    </row>
    <row r="5245" spans="1:21" ht="15">
      <c r="A5245" s="28" t="s">
        <v>36</v>
      </c>
      <c r="B5245" s="61" t="s">
        <v>1</v>
      </c>
      <c r="E5245" s="185">
        <v>2787.1</v>
      </c>
      <c r="F5245" s="9">
        <v>2598.1999999999998</v>
      </c>
      <c r="G5245" s="9">
        <v>1612.6</v>
      </c>
      <c r="H5245" s="188">
        <v>3358</v>
      </c>
      <c r="I5245" s="9">
        <v>2430.2000000000135</v>
      </c>
      <c r="J5245" s="9">
        <v>2584.0000000000618</v>
      </c>
      <c r="K5245" s="9">
        <v>806.4</v>
      </c>
      <c r="L5245" s="9">
        <v>2597.0999999999913</v>
      </c>
      <c r="M5245" s="65">
        <v>1021.5</v>
      </c>
      <c r="P5245" s="65">
        <f t="shared" si="146"/>
        <v>19795.100000000064</v>
      </c>
      <c r="R5245" t="s">
        <v>369</v>
      </c>
      <c r="U5245" s="3" t="s">
        <v>1467</v>
      </c>
    </row>
    <row r="5246" spans="1:21" ht="15">
      <c r="A5246" s="28" t="s">
        <v>38</v>
      </c>
      <c r="B5246" s="61" t="s">
        <v>653</v>
      </c>
      <c r="E5246" s="9" t="s">
        <v>278</v>
      </c>
      <c r="F5246" s="9" t="s">
        <v>278</v>
      </c>
      <c r="G5246" s="9" t="s">
        <v>278</v>
      </c>
      <c r="H5246" s="9">
        <v>2624.2000000000044</v>
      </c>
      <c r="I5246" s="188">
        <v>3379.2999999999975</v>
      </c>
      <c r="J5246" s="9">
        <v>3049.8000000001884</v>
      </c>
      <c r="K5246" s="188">
        <v>4658.8</v>
      </c>
      <c r="L5246" s="9">
        <v>3095.3999999999942</v>
      </c>
      <c r="M5246" s="65">
        <v>2837.8999999999996</v>
      </c>
      <c r="P5246" s="65">
        <f t="shared" si="146"/>
        <v>19645.400000000183</v>
      </c>
      <c r="R5246" t="s">
        <v>334</v>
      </c>
    </row>
    <row r="5247" spans="1:21" ht="15">
      <c r="A5247" s="28" t="s">
        <v>145</v>
      </c>
      <c r="B5247" s="61" t="s">
        <v>658</v>
      </c>
      <c r="E5247" s="9" t="s">
        <v>278</v>
      </c>
      <c r="F5247" s="9" t="s">
        <v>278</v>
      </c>
      <c r="G5247" s="9" t="s">
        <v>278</v>
      </c>
      <c r="H5247" s="188">
        <v>3349.1000000000095</v>
      </c>
      <c r="I5247" s="9">
        <v>2259.0000000000946</v>
      </c>
      <c r="J5247" s="9">
        <v>3197.1000000000531</v>
      </c>
      <c r="K5247" s="9">
        <v>4362.9499999999989</v>
      </c>
      <c r="L5247" s="9">
        <v>3767.6999999999898</v>
      </c>
      <c r="M5247" s="65">
        <v>2681.2000000000003</v>
      </c>
      <c r="P5247" s="65">
        <f t="shared" si="146"/>
        <v>19617.050000000145</v>
      </c>
      <c r="R5247" t="s">
        <v>287</v>
      </c>
    </row>
    <row r="5248" spans="1:21" ht="15">
      <c r="A5248" s="28" t="s">
        <v>146</v>
      </c>
      <c r="B5248" s="61" t="s">
        <v>654</v>
      </c>
      <c r="E5248" s="9" t="s">
        <v>278</v>
      </c>
      <c r="F5248" s="9" t="s">
        <v>278</v>
      </c>
      <c r="G5248" s="9" t="s">
        <v>278</v>
      </c>
      <c r="H5248" s="9">
        <v>1755.1999999999935</v>
      </c>
      <c r="I5248" s="188">
        <v>3478.400000000016</v>
      </c>
      <c r="J5248" s="188">
        <v>3261.7999999999047</v>
      </c>
      <c r="K5248" s="9">
        <v>4004.9</v>
      </c>
      <c r="L5248" s="188">
        <v>4145.3999999999978</v>
      </c>
      <c r="M5248" s="65">
        <v>2410.3999999999996</v>
      </c>
      <c r="P5248" s="65">
        <f t="shared" si="146"/>
        <v>19056.099999999911</v>
      </c>
      <c r="R5248" t="s">
        <v>2675</v>
      </c>
    </row>
    <row r="5249" spans="1:21" ht="15">
      <c r="A5249" s="28" t="s">
        <v>147</v>
      </c>
      <c r="B5249" s="61" t="s">
        <v>682</v>
      </c>
      <c r="E5249" s="9" t="s">
        <v>278</v>
      </c>
      <c r="F5249" s="9" t="s">
        <v>278</v>
      </c>
      <c r="G5249" s="9" t="s">
        <v>278</v>
      </c>
      <c r="H5249" s="9">
        <v>2206.8000000000065</v>
      </c>
      <c r="I5249" s="188">
        <v>3436.3999999998232</v>
      </c>
      <c r="J5249" s="9">
        <v>2305.999999999869</v>
      </c>
      <c r="K5249" s="9">
        <v>3369.4999999999995</v>
      </c>
      <c r="L5249" s="185">
        <v>4820.1000000000095</v>
      </c>
      <c r="M5249" s="65">
        <v>2882</v>
      </c>
      <c r="P5249" s="65">
        <f t="shared" si="146"/>
        <v>19020.799999999708</v>
      </c>
      <c r="R5249" t="s">
        <v>355</v>
      </c>
      <c r="U5249" s="3" t="s">
        <v>1467</v>
      </c>
    </row>
    <row r="5250" spans="1:21" ht="15">
      <c r="A5250" s="28" t="s">
        <v>151</v>
      </c>
      <c r="B5250" s="61" t="s">
        <v>39</v>
      </c>
      <c r="E5250" s="9">
        <v>1903.3</v>
      </c>
      <c r="F5250" s="188">
        <v>2745.1</v>
      </c>
      <c r="G5250" s="9">
        <v>2380.5</v>
      </c>
      <c r="H5250" s="9">
        <v>2032.8999999999942</v>
      </c>
      <c r="I5250" s="9">
        <v>2422.9999999999509</v>
      </c>
      <c r="J5250" s="183">
        <v>3628.4999999999854</v>
      </c>
      <c r="K5250" s="9">
        <v>3866</v>
      </c>
      <c r="L5250" s="9" t="s">
        <v>278</v>
      </c>
      <c r="M5250" s="9" t="s">
        <v>278</v>
      </c>
      <c r="P5250" s="65">
        <f t="shared" si="146"/>
        <v>18979.29999999993</v>
      </c>
      <c r="R5250" t="s">
        <v>306</v>
      </c>
    </row>
    <row r="5251" spans="1:21" ht="15">
      <c r="A5251" s="28" t="s">
        <v>157</v>
      </c>
      <c r="B5251" s="61" t="s">
        <v>669</v>
      </c>
      <c r="E5251" s="9" t="s">
        <v>278</v>
      </c>
      <c r="F5251" s="9" t="s">
        <v>278</v>
      </c>
      <c r="G5251" s="9" t="s">
        <v>278</v>
      </c>
      <c r="H5251" s="9">
        <v>3280.9000000000015</v>
      </c>
      <c r="I5251" s="9">
        <v>1003.9000000000397</v>
      </c>
      <c r="J5251" s="9">
        <v>3090.0999999999767</v>
      </c>
      <c r="K5251" s="9">
        <v>4377.0499999999993</v>
      </c>
      <c r="L5251" s="9">
        <v>3103.4999999999927</v>
      </c>
      <c r="M5251" s="65">
        <v>3192.4999999999995</v>
      </c>
      <c r="P5251" s="65">
        <f t="shared" si="146"/>
        <v>18047.950000000008</v>
      </c>
    </row>
    <row r="5252" spans="1:21" ht="15">
      <c r="A5252" s="28" t="s">
        <v>159</v>
      </c>
      <c r="B5252" s="178" t="s">
        <v>1337</v>
      </c>
      <c r="C5252" s="3"/>
      <c r="D5252" s="3"/>
      <c r="E5252" s="9" t="s">
        <v>278</v>
      </c>
      <c r="F5252" s="9" t="s">
        <v>278</v>
      </c>
      <c r="G5252" s="9" t="s">
        <v>278</v>
      </c>
      <c r="H5252" s="9" t="s">
        <v>278</v>
      </c>
      <c r="I5252" s="9">
        <v>2188.9000000000633</v>
      </c>
      <c r="J5252" s="9">
        <v>2739.6999999999134</v>
      </c>
      <c r="K5252" s="185">
        <v>5873.5</v>
      </c>
      <c r="L5252" s="9">
        <v>3788.5999999999949</v>
      </c>
      <c r="M5252" s="65">
        <v>3260.8</v>
      </c>
      <c r="P5252" s="65">
        <f t="shared" si="146"/>
        <v>17851.499999999971</v>
      </c>
      <c r="R5252" t="s">
        <v>281</v>
      </c>
      <c r="U5252" s="3" t="s">
        <v>1467</v>
      </c>
    </row>
    <row r="5253" spans="1:21" ht="15">
      <c r="A5253" s="28" t="s">
        <v>160</v>
      </c>
      <c r="B5253" s="28" t="s">
        <v>638</v>
      </c>
      <c r="E5253" s="9" t="s">
        <v>278</v>
      </c>
      <c r="F5253" s="9" t="s">
        <v>278</v>
      </c>
      <c r="G5253" s="9" t="s">
        <v>278</v>
      </c>
      <c r="H5253" s="9">
        <v>561.80000000000291</v>
      </c>
      <c r="I5253" s="188">
        <v>3494.4000000001306</v>
      </c>
      <c r="J5253" s="9">
        <v>2610.4999999999491</v>
      </c>
      <c r="K5253" s="9">
        <v>4491.7000000000007</v>
      </c>
      <c r="L5253" s="188">
        <v>4317.3499999999985</v>
      </c>
      <c r="M5253" s="65">
        <v>2321.7000000000003</v>
      </c>
      <c r="P5253" s="65">
        <f t="shared" si="146"/>
        <v>17797.450000000081</v>
      </c>
      <c r="R5253" t="s">
        <v>285</v>
      </c>
    </row>
    <row r="5254" spans="1:21" ht="15">
      <c r="A5254" s="28" t="s">
        <v>161</v>
      </c>
      <c r="B5254" s="61" t="s">
        <v>687</v>
      </c>
      <c r="E5254" s="9" t="s">
        <v>278</v>
      </c>
      <c r="F5254" s="9" t="s">
        <v>278</v>
      </c>
      <c r="G5254" s="9" t="s">
        <v>278</v>
      </c>
      <c r="H5254" s="9">
        <v>2022.9999999999927</v>
      </c>
      <c r="I5254" s="9">
        <v>2247.2000000000044</v>
      </c>
      <c r="J5254" s="9">
        <v>3031.6999999998952</v>
      </c>
      <c r="K5254" s="9">
        <v>3859</v>
      </c>
      <c r="L5254" s="9">
        <v>3450.2999999999956</v>
      </c>
      <c r="M5254" s="65">
        <v>2938.5</v>
      </c>
      <c r="P5254" s="65">
        <f t="shared" si="146"/>
        <v>17549.699999999888</v>
      </c>
    </row>
    <row r="5255" spans="1:21" ht="15">
      <c r="A5255" s="28" t="s">
        <v>163</v>
      </c>
      <c r="B5255" s="61" t="s">
        <v>667</v>
      </c>
      <c r="E5255" s="9" t="s">
        <v>278</v>
      </c>
      <c r="F5255" s="9" t="s">
        <v>278</v>
      </c>
      <c r="G5255" s="9" t="s">
        <v>278</v>
      </c>
      <c r="H5255" s="9">
        <v>1910.0000000000036</v>
      </c>
      <c r="I5255" s="9">
        <v>2092.7000000000498</v>
      </c>
      <c r="J5255" s="9">
        <v>2788.4999999998327</v>
      </c>
      <c r="K5255" s="9">
        <v>4600</v>
      </c>
      <c r="L5255" s="9">
        <v>3418.9999999999964</v>
      </c>
      <c r="M5255" s="65">
        <v>2305.5</v>
      </c>
      <c r="P5255" s="65">
        <f t="shared" si="146"/>
        <v>17115.699999999881</v>
      </c>
    </row>
    <row r="5256" spans="1:21" ht="15">
      <c r="A5256" s="28" t="s">
        <v>274</v>
      </c>
      <c r="B5256" s="61" t="s">
        <v>643</v>
      </c>
      <c r="E5256" s="9" t="s">
        <v>278</v>
      </c>
      <c r="F5256" s="9" t="s">
        <v>278</v>
      </c>
      <c r="G5256" s="9" t="s">
        <v>278</v>
      </c>
      <c r="H5256" s="9">
        <v>2564.9999999999964</v>
      </c>
      <c r="I5256" s="9">
        <v>2614.7999999999847</v>
      </c>
      <c r="J5256" s="9">
        <v>3151.4999999998872</v>
      </c>
      <c r="K5256" s="9">
        <v>3581.9000000000005</v>
      </c>
      <c r="L5256" s="9">
        <v>3389.7000000000044</v>
      </c>
      <c r="M5256" s="65">
        <v>1810.0000000000002</v>
      </c>
      <c r="P5256" s="65">
        <f t="shared" si="146"/>
        <v>17112.899999999874</v>
      </c>
    </row>
    <row r="5257" spans="1:21" ht="15">
      <c r="A5257" s="28" t="s">
        <v>275</v>
      </c>
      <c r="B5257" s="61" t="s">
        <v>651</v>
      </c>
      <c r="E5257" s="9" t="s">
        <v>278</v>
      </c>
      <c r="F5257" s="9" t="s">
        <v>278</v>
      </c>
      <c r="G5257" s="9" t="s">
        <v>278</v>
      </c>
      <c r="H5257" s="9">
        <v>1721.5999999999876</v>
      </c>
      <c r="I5257" s="9">
        <v>1834.8999999999542</v>
      </c>
      <c r="J5257" s="9">
        <v>1908.7000000002554</v>
      </c>
      <c r="K5257" s="188">
        <v>4777.7</v>
      </c>
      <c r="L5257" s="9">
        <v>3317.3999999999905</v>
      </c>
      <c r="M5257" s="90">
        <v>3547.1</v>
      </c>
      <c r="P5257" s="65">
        <f t="shared" si="146"/>
        <v>17107.400000000187</v>
      </c>
      <c r="R5257" t="s">
        <v>286</v>
      </c>
    </row>
    <row r="5258" spans="1:21" ht="15">
      <c r="A5258" s="28" t="s">
        <v>276</v>
      </c>
      <c r="B5258" s="178" t="s">
        <v>1344</v>
      </c>
      <c r="C5258" s="3"/>
      <c r="D5258" s="3"/>
      <c r="E5258" s="9" t="s">
        <v>278</v>
      </c>
      <c r="F5258" s="9" t="s">
        <v>278</v>
      </c>
      <c r="G5258" s="9" t="s">
        <v>278</v>
      </c>
      <c r="H5258" s="9" t="s">
        <v>278</v>
      </c>
      <c r="I5258" s="9">
        <v>2255.3999999999851</v>
      </c>
      <c r="J5258" s="9">
        <v>3089.3999999999796</v>
      </c>
      <c r="K5258" s="9">
        <v>4116.8</v>
      </c>
      <c r="L5258" s="188">
        <v>4405.4999999999818</v>
      </c>
      <c r="M5258" s="65">
        <v>3149.2999999999997</v>
      </c>
      <c r="P5258" s="65">
        <f t="shared" ref="P5258:P5289" si="147">SUM(E5258:M5258)</f>
        <v>17016.399999999947</v>
      </c>
      <c r="R5258" t="s">
        <v>284</v>
      </c>
    </row>
    <row r="5259" spans="1:21" ht="15">
      <c r="A5259" s="28" t="s">
        <v>277</v>
      </c>
      <c r="B5259" s="61" t="s">
        <v>153</v>
      </c>
      <c r="E5259" s="9" t="s">
        <v>278</v>
      </c>
      <c r="F5259" s="9" t="s">
        <v>278</v>
      </c>
      <c r="G5259" s="9">
        <v>2602.6</v>
      </c>
      <c r="H5259" s="9">
        <v>1135.3000000000065</v>
      </c>
      <c r="I5259" s="188">
        <v>3336.8000000000739</v>
      </c>
      <c r="J5259" s="9">
        <v>2841.2999999999665</v>
      </c>
      <c r="K5259" s="9">
        <v>2305</v>
      </c>
      <c r="L5259" s="9">
        <v>2169.3000000000029</v>
      </c>
      <c r="M5259" s="65">
        <v>1541.3</v>
      </c>
      <c r="P5259" s="65">
        <f t="shared" si="147"/>
        <v>15931.600000000049</v>
      </c>
      <c r="R5259" t="s">
        <v>288</v>
      </c>
    </row>
    <row r="5260" spans="1:21" ht="15">
      <c r="A5260" s="28" t="s">
        <v>640</v>
      </c>
      <c r="B5260" s="190" t="s">
        <v>1351</v>
      </c>
      <c r="C5260" s="3"/>
      <c r="D5260" s="3"/>
      <c r="E5260" s="9" t="s">
        <v>278</v>
      </c>
      <c r="F5260" s="9" t="s">
        <v>278</v>
      </c>
      <c r="G5260" s="9" t="s">
        <v>278</v>
      </c>
      <c r="H5260" s="9" t="s">
        <v>278</v>
      </c>
      <c r="I5260" s="9">
        <v>1189.9999999999091</v>
      </c>
      <c r="J5260" s="9">
        <v>3155.8999999999069</v>
      </c>
      <c r="K5260" s="188">
        <v>4788.05</v>
      </c>
      <c r="L5260" s="9">
        <v>3748.4000000000051</v>
      </c>
      <c r="M5260" s="65">
        <v>2785.7999999999997</v>
      </c>
      <c r="P5260" s="65">
        <f t="shared" si="147"/>
        <v>15668.14999999982</v>
      </c>
      <c r="R5260" t="s">
        <v>297</v>
      </c>
    </row>
    <row r="5261" spans="1:21" ht="15">
      <c r="A5261" s="28" t="s">
        <v>641</v>
      </c>
      <c r="B5261" s="61" t="s">
        <v>13</v>
      </c>
      <c r="E5261" s="9">
        <v>1876.9</v>
      </c>
      <c r="F5261" s="9">
        <v>1900.2</v>
      </c>
      <c r="G5261" s="9">
        <v>2264.6</v>
      </c>
      <c r="H5261" s="9">
        <v>1384.6000000000058</v>
      </c>
      <c r="I5261" s="9">
        <v>1976.3000000000175</v>
      </c>
      <c r="J5261" s="9">
        <v>1674.1000000000458</v>
      </c>
      <c r="K5261" s="9">
        <v>2029.8</v>
      </c>
      <c r="L5261" s="9">
        <v>2502.6999999999971</v>
      </c>
      <c r="M5261" s="9" t="s">
        <v>278</v>
      </c>
      <c r="P5261" s="65">
        <f t="shared" si="147"/>
        <v>15609.200000000066</v>
      </c>
    </row>
    <row r="5262" spans="1:21" ht="15">
      <c r="A5262" s="28" t="s">
        <v>642</v>
      </c>
      <c r="B5262" s="61" t="s">
        <v>6</v>
      </c>
      <c r="E5262" s="9">
        <v>1369.2</v>
      </c>
      <c r="F5262" s="188">
        <v>3132.1</v>
      </c>
      <c r="G5262" s="9">
        <v>2247.1999999999998</v>
      </c>
      <c r="H5262" s="9">
        <v>1576.5</v>
      </c>
      <c r="I5262" s="188">
        <v>3379.1000000000222</v>
      </c>
      <c r="J5262" s="9">
        <v>2953.049999999992</v>
      </c>
      <c r="K5262" s="9" t="s">
        <v>278</v>
      </c>
      <c r="L5262" s="9" t="s">
        <v>278</v>
      </c>
      <c r="M5262" s="9" t="s">
        <v>278</v>
      </c>
      <c r="P5262" s="65">
        <f t="shared" si="147"/>
        <v>14657.150000000014</v>
      </c>
      <c r="R5262" t="s">
        <v>328</v>
      </c>
    </row>
    <row r="5263" spans="1:21" ht="15">
      <c r="A5263" s="28" t="s">
        <v>644</v>
      </c>
      <c r="B5263" s="28" t="s">
        <v>639</v>
      </c>
      <c r="E5263" s="9" t="s">
        <v>278</v>
      </c>
      <c r="F5263" s="9" t="s">
        <v>278</v>
      </c>
      <c r="G5263" s="9" t="s">
        <v>278</v>
      </c>
      <c r="H5263" s="9">
        <v>1712</v>
      </c>
      <c r="I5263" s="9">
        <v>2179.1999999999553</v>
      </c>
      <c r="J5263" s="188">
        <v>3253.4500000000589</v>
      </c>
      <c r="K5263" s="9">
        <v>3814.7999999999993</v>
      </c>
      <c r="L5263" s="9">
        <v>3332.1000000000095</v>
      </c>
      <c r="M5263" s="9" t="s">
        <v>278</v>
      </c>
      <c r="P5263" s="65">
        <f t="shared" si="147"/>
        <v>14291.550000000023</v>
      </c>
      <c r="R5263" t="s">
        <v>287</v>
      </c>
    </row>
    <row r="5264" spans="1:21" ht="15">
      <c r="A5264" s="28" t="s">
        <v>650</v>
      </c>
      <c r="B5264" s="61" t="s">
        <v>662</v>
      </c>
      <c r="E5264" s="9" t="s">
        <v>278</v>
      </c>
      <c r="F5264" s="9" t="s">
        <v>278</v>
      </c>
      <c r="G5264" s="9" t="s">
        <v>278</v>
      </c>
      <c r="H5264" s="9">
        <v>2411.3000000000029</v>
      </c>
      <c r="I5264" s="9">
        <v>2124.4000000000906</v>
      </c>
      <c r="J5264" s="9">
        <v>2487.1000000001513</v>
      </c>
      <c r="K5264" s="9">
        <v>2165.5</v>
      </c>
      <c r="L5264" s="9">
        <v>2198.9000000000015</v>
      </c>
      <c r="M5264" s="65">
        <v>2720.7</v>
      </c>
      <c r="P5264" s="65">
        <f t="shared" si="147"/>
        <v>14107.900000000245</v>
      </c>
    </row>
    <row r="5265" spans="1:18" ht="15">
      <c r="A5265" s="28" t="s">
        <v>652</v>
      </c>
      <c r="B5265" s="61" t="s">
        <v>668</v>
      </c>
      <c r="E5265" s="9" t="s">
        <v>278</v>
      </c>
      <c r="F5265" s="9" t="s">
        <v>278</v>
      </c>
      <c r="G5265" s="9" t="s">
        <v>278</v>
      </c>
      <c r="H5265" s="9">
        <v>2835.1499999999905</v>
      </c>
      <c r="I5265" s="9">
        <v>1069.6999999998843</v>
      </c>
      <c r="J5265" s="9">
        <v>2755.6000000000422</v>
      </c>
      <c r="K5265" s="9">
        <v>2844.8</v>
      </c>
      <c r="L5265" s="9">
        <v>2768.2000000000044</v>
      </c>
      <c r="M5265" s="65">
        <v>1688.1000000000001</v>
      </c>
      <c r="P5265" s="65">
        <f t="shared" si="147"/>
        <v>13961.549999999921</v>
      </c>
    </row>
    <row r="5266" spans="1:18" ht="15">
      <c r="A5266" s="28" t="s">
        <v>655</v>
      </c>
      <c r="B5266" s="178" t="s">
        <v>1342</v>
      </c>
      <c r="C5266" s="3"/>
      <c r="D5266" s="3"/>
      <c r="E5266" s="9" t="s">
        <v>278</v>
      </c>
      <c r="F5266" s="9" t="s">
        <v>278</v>
      </c>
      <c r="G5266" s="9" t="s">
        <v>278</v>
      </c>
      <c r="H5266" s="9" t="s">
        <v>278</v>
      </c>
      <c r="I5266" s="9">
        <v>2637.5999999999349</v>
      </c>
      <c r="J5266" s="9">
        <v>2707.7000000000444</v>
      </c>
      <c r="K5266" s="9">
        <v>3227.7</v>
      </c>
      <c r="L5266" s="9">
        <v>3084.5999999999985</v>
      </c>
      <c r="M5266" s="65">
        <v>2233.1999999999998</v>
      </c>
      <c r="P5266" s="65">
        <f t="shared" si="147"/>
        <v>13890.799999999977</v>
      </c>
    </row>
    <row r="5267" spans="1:18" ht="15">
      <c r="A5267" s="28" t="s">
        <v>656</v>
      </c>
      <c r="B5267" s="28" t="s">
        <v>633</v>
      </c>
      <c r="E5267" s="9" t="s">
        <v>278</v>
      </c>
      <c r="F5267" s="9" t="s">
        <v>278</v>
      </c>
      <c r="G5267" s="9" t="s">
        <v>278</v>
      </c>
      <c r="H5267" s="9">
        <v>2966.1000000000131</v>
      </c>
      <c r="I5267" s="9">
        <v>2637.8999999999887</v>
      </c>
      <c r="J5267" s="9">
        <v>2280.1999999999916</v>
      </c>
      <c r="K5267" s="9">
        <v>977.80000000000007</v>
      </c>
      <c r="L5267" s="9">
        <v>2966.200000000008</v>
      </c>
      <c r="M5267" s="65">
        <v>2041.3000000000002</v>
      </c>
      <c r="P5267" s="65">
        <f t="shared" si="147"/>
        <v>13869.5</v>
      </c>
    </row>
    <row r="5268" spans="1:18" ht="15">
      <c r="A5268" s="28" t="s">
        <v>659</v>
      </c>
      <c r="B5268" s="239" t="s">
        <v>1661</v>
      </c>
      <c r="C5268" s="3"/>
      <c r="D5268" s="3"/>
      <c r="E5268" s="9" t="s">
        <v>278</v>
      </c>
      <c r="F5268" s="9" t="s">
        <v>278</v>
      </c>
      <c r="G5268" s="9" t="s">
        <v>278</v>
      </c>
      <c r="H5268" s="9" t="s">
        <v>278</v>
      </c>
      <c r="I5268" s="9" t="s">
        <v>278</v>
      </c>
      <c r="J5268" s="188">
        <v>3249.4999999999309</v>
      </c>
      <c r="K5268" s="9">
        <v>4087.5</v>
      </c>
      <c r="L5268" s="9">
        <v>3576.2000000000007</v>
      </c>
      <c r="M5268" s="65">
        <v>2759.9500000000003</v>
      </c>
      <c r="P5268" s="65">
        <f t="shared" si="147"/>
        <v>13673.149999999932</v>
      </c>
      <c r="R5268" t="s">
        <v>288</v>
      </c>
    </row>
    <row r="5269" spans="1:18" ht="15">
      <c r="A5269" s="28" t="s">
        <v>661</v>
      </c>
      <c r="B5269" s="178" t="s">
        <v>1349</v>
      </c>
      <c r="C5269" s="3"/>
      <c r="D5269" s="3"/>
      <c r="E5269" s="9" t="s">
        <v>278</v>
      </c>
      <c r="F5269" s="9" t="s">
        <v>278</v>
      </c>
      <c r="G5269" s="9" t="s">
        <v>278</v>
      </c>
      <c r="H5269" s="9" t="s">
        <v>278</v>
      </c>
      <c r="I5269" s="9">
        <v>2636.3999999999487</v>
      </c>
      <c r="J5269" s="9">
        <v>2772.2999999998901</v>
      </c>
      <c r="K5269" s="9">
        <v>3719</v>
      </c>
      <c r="L5269" s="9">
        <v>3896.8000000000029</v>
      </c>
      <c r="M5269" s="65">
        <v>550.70000000000005</v>
      </c>
      <c r="P5269" s="65">
        <f t="shared" si="147"/>
        <v>13575.199999999842</v>
      </c>
    </row>
    <row r="5270" spans="1:18" ht="15">
      <c r="A5270" s="28" t="s">
        <v>666</v>
      </c>
      <c r="B5270" s="61" t="s">
        <v>675</v>
      </c>
      <c r="E5270" s="9" t="s">
        <v>278</v>
      </c>
      <c r="F5270" s="9" t="s">
        <v>278</v>
      </c>
      <c r="G5270" s="9" t="s">
        <v>278</v>
      </c>
      <c r="H5270" s="9">
        <v>1533.3000000000065</v>
      </c>
      <c r="I5270" s="9">
        <v>2219.9000000000215</v>
      </c>
      <c r="J5270" s="9">
        <v>2721.8000000000866</v>
      </c>
      <c r="K5270" s="9">
        <v>1406.8000000000002</v>
      </c>
      <c r="L5270" s="9">
        <v>3596.0999999999985</v>
      </c>
      <c r="M5270" s="65">
        <v>1896.2</v>
      </c>
      <c r="P5270" s="65">
        <f t="shared" si="147"/>
        <v>13374.100000000115</v>
      </c>
    </row>
    <row r="5271" spans="1:18" ht="15">
      <c r="A5271" s="28" t="s">
        <v>670</v>
      </c>
      <c r="B5271" s="61" t="s">
        <v>144</v>
      </c>
      <c r="E5271" s="9" t="s">
        <v>278</v>
      </c>
      <c r="F5271" s="188">
        <v>3220.9</v>
      </c>
      <c r="G5271" s="9">
        <v>1892.5</v>
      </c>
      <c r="H5271" s="9">
        <v>2153.9000000000015</v>
      </c>
      <c r="I5271" s="9">
        <v>2217.1000000000531</v>
      </c>
      <c r="J5271" s="9">
        <v>1375.1999999999898</v>
      </c>
      <c r="K5271" s="9">
        <v>2474.8000000000002</v>
      </c>
      <c r="L5271" s="9" t="s">
        <v>278</v>
      </c>
      <c r="M5271" s="9" t="s">
        <v>278</v>
      </c>
      <c r="P5271" s="65">
        <f t="shared" si="147"/>
        <v>13334.400000000045</v>
      </c>
      <c r="R5271" t="s">
        <v>284</v>
      </c>
    </row>
    <row r="5272" spans="1:18" ht="15">
      <c r="A5272" s="28" t="s">
        <v>671</v>
      </c>
      <c r="B5272" s="178" t="s">
        <v>1333</v>
      </c>
      <c r="C5272" s="3"/>
      <c r="D5272" s="3"/>
      <c r="E5272" s="9" t="s">
        <v>278</v>
      </c>
      <c r="F5272" s="9" t="s">
        <v>278</v>
      </c>
      <c r="G5272" s="9" t="s">
        <v>278</v>
      </c>
      <c r="H5272" s="9" t="s">
        <v>278</v>
      </c>
      <c r="I5272" s="9">
        <v>1547.4000000000506</v>
      </c>
      <c r="J5272" s="9">
        <v>2398.0499999999156</v>
      </c>
      <c r="K5272" s="9">
        <v>2661.2</v>
      </c>
      <c r="L5272" s="188">
        <v>4125.6000000000022</v>
      </c>
      <c r="M5272" s="65">
        <v>2533</v>
      </c>
      <c r="P5272" s="65">
        <f t="shared" si="147"/>
        <v>13265.249999999967</v>
      </c>
      <c r="R5272" t="s">
        <v>293</v>
      </c>
    </row>
    <row r="5273" spans="1:18" ht="15">
      <c r="A5273" s="28" t="s">
        <v>672</v>
      </c>
      <c r="B5273" s="61" t="s">
        <v>700</v>
      </c>
      <c r="E5273" s="9" t="s">
        <v>278</v>
      </c>
      <c r="F5273" s="9" t="s">
        <v>278</v>
      </c>
      <c r="G5273" s="9" t="s">
        <v>278</v>
      </c>
      <c r="H5273" s="9">
        <v>2321.8500000000022</v>
      </c>
      <c r="I5273" s="9">
        <v>1443.4999999999636</v>
      </c>
      <c r="J5273" s="9">
        <v>2557.2999999998719</v>
      </c>
      <c r="K5273" s="9">
        <v>2405.8000000000002</v>
      </c>
      <c r="L5273" s="9">
        <v>2321.5000000000036</v>
      </c>
      <c r="M5273" s="65">
        <v>2199.6999999999998</v>
      </c>
      <c r="P5273" s="65">
        <f t="shared" si="147"/>
        <v>13249.649999999841</v>
      </c>
    </row>
    <row r="5274" spans="1:18" ht="15">
      <c r="A5274" s="28" t="s">
        <v>677</v>
      </c>
      <c r="B5274" s="239" t="s">
        <v>1655</v>
      </c>
      <c r="C5274" s="3"/>
      <c r="D5274" s="3"/>
      <c r="E5274" s="9" t="s">
        <v>278</v>
      </c>
      <c r="F5274" s="9" t="s">
        <v>278</v>
      </c>
      <c r="G5274" s="9" t="s">
        <v>278</v>
      </c>
      <c r="H5274" s="9" t="s">
        <v>278</v>
      </c>
      <c r="I5274" s="9" t="s">
        <v>278</v>
      </c>
      <c r="J5274" s="9">
        <v>3209.3000000000102</v>
      </c>
      <c r="K5274" s="9">
        <v>3896.5</v>
      </c>
      <c r="L5274" s="9">
        <v>2955.9000000000196</v>
      </c>
      <c r="M5274" s="65">
        <v>3110.1000000000004</v>
      </c>
      <c r="P5274" s="65">
        <f t="shared" si="147"/>
        <v>13171.80000000003</v>
      </c>
    </row>
    <row r="5275" spans="1:18" ht="15">
      <c r="A5275" s="28" t="s">
        <v>685</v>
      </c>
      <c r="B5275" s="239" t="s">
        <v>1653</v>
      </c>
      <c r="C5275" s="3"/>
      <c r="D5275" s="3"/>
      <c r="E5275" s="9" t="s">
        <v>278</v>
      </c>
      <c r="F5275" s="9" t="s">
        <v>278</v>
      </c>
      <c r="G5275" s="9" t="s">
        <v>278</v>
      </c>
      <c r="H5275" s="9" t="s">
        <v>278</v>
      </c>
      <c r="I5275" s="9" t="s">
        <v>278</v>
      </c>
      <c r="J5275" s="9">
        <v>2946.6000000000422</v>
      </c>
      <c r="K5275" s="9">
        <v>3863.6000000000004</v>
      </c>
      <c r="L5275" s="9">
        <v>2863.9999999999891</v>
      </c>
      <c r="M5275" s="90">
        <v>3476.9</v>
      </c>
      <c r="P5275" s="65">
        <f t="shared" si="147"/>
        <v>13151.100000000031</v>
      </c>
      <c r="R5275" t="s">
        <v>292</v>
      </c>
    </row>
    <row r="5276" spans="1:18" ht="15">
      <c r="A5276" s="28" t="s">
        <v>689</v>
      </c>
      <c r="B5276" s="178" t="s">
        <v>1343</v>
      </c>
      <c r="C5276" s="3"/>
      <c r="D5276" s="3"/>
      <c r="E5276" s="9" t="s">
        <v>278</v>
      </c>
      <c r="F5276" s="9" t="s">
        <v>278</v>
      </c>
      <c r="G5276" s="9" t="s">
        <v>278</v>
      </c>
      <c r="H5276" s="9" t="s">
        <v>278</v>
      </c>
      <c r="I5276" s="9">
        <v>1666.5999999999494</v>
      </c>
      <c r="J5276" s="9">
        <v>2403.5999999999658</v>
      </c>
      <c r="K5276" s="9">
        <v>3136.5000000000009</v>
      </c>
      <c r="L5276" s="9">
        <v>3677.7999999999956</v>
      </c>
      <c r="M5276" s="65">
        <v>2218.1</v>
      </c>
      <c r="P5276" s="65">
        <f t="shared" si="147"/>
        <v>13102.599999999913</v>
      </c>
    </row>
    <row r="5277" spans="1:18" ht="15">
      <c r="A5277" s="28" t="s">
        <v>690</v>
      </c>
      <c r="B5277" s="61" t="s">
        <v>694</v>
      </c>
      <c r="E5277" s="9" t="s">
        <v>278</v>
      </c>
      <c r="F5277" s="9" t="s">
        <v>278</v>
      </c>
      <c r="G5277" s="9" t="s">
        <v>278</v>
      </c>
      <c r="H5277" s="9">
        <v>1790.9999999999927</v>
      </c>
      <c r="I5277" s="9">
        <v>2294.5999999999549</v>
      </c>
      <c r="J5277" s="9">
        <v>1954.6999999998479</v>
      </c>
      <c r="K5277" s="9">
        <v>3570.1999999999994</v>
      </c>
      <c r="L5277" s="9">
        <v>1956.1000000000022</v>
      </c>
      <c r="M5277" s="65">
        <v>1395.8000000000002</v>
      </c>
      <c r="P5277" s="65">
        <f t="shared" si="147"/>
        <v>12962.399999999798</v>
      </c>
    </row>
    <row r="5278" spans="1:18" ht="15">
      <c r="A5278" s="28" t="s">
        <v>691</v>
      </c>
      <c r="B5278" s="178" t="s">
        <v>1341</v>
      </c>
      <c r="C5278" s="3"/>
      <c r="D5278" s="3"/>
      <c r="E5278" s="9" t="s">
        <v>278</v>
      </c>
      <c r="F5278" s="9" t="s">
        <v>278</v>
      </c>
      <c r="G5278" s="9" t="s">
        <v>278</v>
      </c>
      <c r="H5278" s="9" t="s">
        <v>278</v>
      </c>
      <c r="I5278" s="9">
        <v>2404.3999999999833</v>
      </c>
      <c r="J5278" s="9">
        <v>2422.7500000001091</v>
      </c>
      <c r="K5278" s="188">
        <v>4731</v>
      </c>
      <c r="L5278" s="9">
        <v>3260.4000000000015</v>
      </c>
      <c r="M5278" s="9" t="s">
        <v>278</v>
      </c>
      <c r="P5278" s="65">
        <f t="shared" si="147"/>
        <v>12818.550000000094</v>
      </c>
      <c r="R5278" t="s">
        <v>287</v>
      </c>
    </row>
    <row r="5279" spans="1:18" ht="15">
      <c r="A5279" s="28" t="s">
        <v>697</v>
      </c>
      <c r="B5279" s="178" t="s">
        <v>1345</v>
      </c>
      <c r="C5279" s="3"/>
      <c r="D5279" s="3"/>
      <c r="E5279" s="9" t="s">
        <v>278</v>
      </c>
      <c r="F5279" s="9" t="s">
        <v>278</v>
      </c>
      <c r="G5279" s="9" t="s">
        <v>278</v>
      </c>
      <c r="H5279" s="9" t="s">
        <v>278</v>
      </c>
      <c r="I5279" s="9">
        <v>1692.600000000024</v>
      </c>
      <c r="J5279" s="9">
        <v>2426.5999999999913</v>
      </c>
      <c r="K5279" s="9">
        <v>2818</v>
      </c>
      <c r="L5279" s="9">
        <v>2446.6999999999898</v>
      </c>
      <c r="M5279" s="65">
        <v>3095.7000000000003</v>
      </c>
      <c r="P5279" s="65">
        <f t="shared" si="147"/>
        <v>12479.600000000006</v>
      </c>
    </row>
    <row r="5280" spans="1:18" ht="15">
      <c r="A5280" s="28" t="s">
        <v>698</v>
      </c>
      <c r="B5280" s="61" t="s">
        <v>686</v>
      </c>
      <c r="E5280" s="9" t="s">
        <v>278</v>
      </c>
      <c r="F5280" s="9" t="s">
        <v>278</v>
      </c>
      <c r="G5280" s="9" t="s">
        <v>278</v>
      </c>
      <c r="H5280" s="9">
        <v>2765.0000000000073</v>
      </c>
      <c r="I5280" s="9">
        <v>1235.9000000001015</v>
      </c>
      <c r="J5280" s="9">
        <v>2241.4000000002015</v>
      </c>
      <c r="K5280" s="9">
        <v>2069.1000000000004</v>
      </c>
      <c r="L5280" s="9">
        <v>1899.8999999999978</v>
      </c>
      <c r="M5280" s="65">
        <v>2195.3999999999996</v>
      </c>
      <c r="P5280" s="65">
        <f t="shared" si="147"/>
        <v>12406.700000000308</v>
      </c>
    </row>
    <row r="5281" spans="1:18" ht="15">
      <c r="A5281" s="28" t="s">
        <v>699</v>
      </c>
      <c r="B5281" s="239" t="s">
        <v>1657</v>
      </c>
      <c r="C5281" s="3"/>
      <c r="D5281" s="3"/>
      <c r="E5281" s="9" t="s">
        <v>278</v>
      </c>
      <c r="F5281" s="9" t="s">
        <v>278</v>
      </c>
      <c r="G5281" s="9" t="s">
        <v>278</v>
      </c>
      <c r="H5281" s="9" t="s">
        <v>278</v>
      </c>
      <c r="I5281" s="9" t="s">
        <v>278</v>
      </c>
      <c r="J5281" s="188">
        <v>3271.0000000000327</v>
      </c>
      <c r="K5281" s="9">
        <v>4374.7</v>
      </c>
      <c r="L5281" s="9">
        <v>2845.1999999999898</v>
      </c>
      <c r="M5281" s="65">
        <v>1804.1000000000001</v>
      </c>
      <c r="P5281" s="65">
        <f t="shared" si="147"/>
        <v>12295.000000000024</v>
      </c>
      <c r="R5281" t="s">
        <v>297</v>
      </c>
    </row>
    <row r="5282" spans="1:18" ht="15">
      <c r="A5282" s="28" t="s">
        <v>701</v>
      </c>
      <c r="B5282" s="178" t="s">
        <v>1348</v>
      </c>
      <c r="C5282" s="3"/>
      <c r="D5282" s="3"/>
      <c r="E5282" s="9" t="s">
        <v>278</v>
      </c>
      <c r="F5282" s="9" t="s">
        <v>278</v>
      </c>
      <c r="G5282" s="9" t="s">
        <v>278</v>
      </c>
      <c r="H5282" s="9" t="s">
        <v>278</v>
      </c>
      <c r="I5282" s="9">
        <v>2663.6000000000131</v>
      </c>
      <c r="J5282" s="9">
        <v>2133.1999999999534</v>
      </c>
      <c r="K5282" s="9">
        <v>3113.7</v>
      </c>
      <c r="L5282" s="9">
        <v>3032.6999999999935</v>
      </c>
      <c r="M5282" s="65">
        <v>1310.3</v>
      </c>
      <c r="P5282" s="65">
        <f t="shared" si="147"/>
        <v>12253.49999999996</v>
      </c>
    </row>
    <row r="5283" spans="1:18" ht="15">
      <c r="A5283" s="28" t="s">
        <v>702</v>
      </c>
      <c r="B5283" s="61" t="s">
        <v>660</v>
      </c>
      <c r="E5283" s="9" t="s">
        <v>278</v>
      </c>
      <c r="F5283" s="9" t="s">
        <v>278</v>
      </c>
      <c r="G5283" s="9" t="s">
        <v>278</v>
      </c>
      <c r="H5283" s="9">
        <v>1811.4000000000051</v>
      </c>
      <c r="I5283" s="9">
        <v>2249.9999999999909</v>
      </c>
      <c r="J5283" s="9">
        <v>2831.7500000000546</v>
      </c>
      <c r="K5283" s="9">
        <v>2528.8000000000002</v>
      </c>
      <c r="L5283" s="9">
        <v>2815.6000000000022</v>
      </c>
      <c r="M5283" s="9" t="s">
        <v>278</v>
      </c>
      <c r="P5283" s="65">
        <f t="shared" si="147"/>
        <v>12237.550000000054</v>
      </c>
    </row>
    <row r="5284" spans="1:18" ht="15">
      <c r="A5284" s="28" t="s">
        <v>703</v>
      </c>
      <c r="B5284" s="61" t="s">
        <v>19</v>
      </c>
      <c r="E5284" s="9">
        <v>824</v>
      </c>
      <c r="F5284" s="9">
        <v>1734.2</v>
      </c>
      <c r="G5284" s="9">
        <v>2240.8000000000002</v>
      </c>
      <c r="H5284" s="9">
        <v>2036.5000000000036</v>
      </c>
      <c r="I5284" s="9">
        <v>3146.4999999999691</v>
      </c>
      <c r="J5284" s="9">
        <v>2250.5499999999374</v>
      </c>
      <c r="K5284" s="9" t="s">
        <v>278</v>
      </c>
      <c r="L5284" s="9" t="s">
        <v>278</v>
      </c>
      <c r="M5284" s="9" t="s">
        <v>278</v>
      </c>
      <c r="P5284" s="65">
        <f t="shared" si="147"/>
        <v>12232.54999999991</v>
      </c>
    </row>
    <row r="5285" spans="1:18" ht="15">
      <c r="A5285" s="28" t="s">
        <v>706</v>
      </c>
      <c r="B5285" s="178" t="s">
        <v>1334</v>
      </c>
      <c r="C5285" s="3"/>
      <c r="D5285" s="3"/>
      <c r="E5285" s="9" t="s">
        <v>278</v>
      </c>
      <c r="F5285" s="9" t="s">
        <v>278</v>
      </c>
      <c r="G5285" s="9" t="s">
        <v>278</v>
      </c>
      <c r="H5285" s="9" t="s">
        <v>278</v>
      </c>
      <c r="I5285" s="9">
        <v>1630.0999999999312</v>
      </c>
      <c r="J5285" s="9">
        <v>2527.7999999999538</v>
      </c>
      <c r="K5285" s="9">
        <v>2472.5</v>
      </c>
      <c r="L5285" s="9">
        <v>3015</v>
      </c>
      <c r="M5285" s="65">
        <v>2245.3999999999996</v>
      </c>
      <c r="P5285" s="65">
        <f t="shared" si="147"/>
        <v>11890.799999999885</v>
      </c>
    </row>
    <row r="5286" spans="1:18" ht="15">
      <c r="A5286" s="28" t="s">
        <v>775</v>
      </c>
      <c r="B5286" s="239" t="s">
        <v>1649</v>
      </c>
      <c r="C5286" s="3"/>
      <c r="D5286" s="3"/>
      <c r="E5286" s="9" t="s">
        <v>278</v>
      </c>
      <c r="F5286" s="9" t="s">
        <v>278</v>
      </c>
      <c r="G5286" s="9" t="s">
        <v>278</v>
      </c>
      <c r="H5286" s="9" t="s">
        <v>278</v>
      </c>
      <c r="I5286" s="9" t="s">
        <v>278</v>
      </c>
      <c r="J5286" s="9">
        <v>2588.9000000000415</v>
      </c>
      <c r="K5286" s="9">
        <v>3930.4000000000005</v>
      </c>
      <c r="L5286" s="9">
        <v>3507.7999999999956</v>
      </c>
      <c r="M5286" s="65">
        <v>1849.4</v>
      </c>
      <c r="P5286" s="65">
        <f t="shared" si="147"/>
        <v>11876.500000000038</v>
      </c>
    </row>
    <row r="5287" spans="1:18" ht="15">
      <c r="A5287" s="28" t="s">
        <v>776</v>
      </c>
      <c r="B5287" s="61" t="s">
        <v>35</v>
      </c>
      <c r="E5287" s="188">
        <v>2333.65</v>
      </c>
      <c r="F5287" s="9">
        <v>1220.5</v>
      </c>
      <c r="G5287" s="188">
        <v>3350.7</v>
      </c>
      <c r="H5287" s="9">
        <v>2328.7000000000007</v>
      </c>
      <c r="I5287" s="9">
        <v>1881.7000000000007</v>
      </c>
      <c r="J5287" s="9" t="s">
        <v>278</v>
      </c>
      <c r="K5287" s="9" t="s">
        <v>278</v>
      </c>
      <c r="L5287" s="9" t="s">
        <v>278</v>
      </c>
      <c r="M5287" s="9" t="s">
        <v>278</v>
      </c>
      <c r="P5287" s="65">
        <f t="shared" si="147"/>
        <v>11115.250000000002</v>
      </c>
      <c r="R5287" t="s">
        <v>309</v>
      </c>
    </row>
    <row r="5288" spans="1:18" ht="15">
      <c r="A5288" s="28" t="s">
        <v>777</v>
      </c>
      <c r="B5288" s="178" t="s">
        <v>1346</v>
      </c>
      <c r="C5288" s="3"/>
      <c r="D5288" s="3"/>
      <c r="E5288" s="9" t="s">
        <v>278</v>
      </c>
      <c r="F5288" s="9" t="s">
        <v>278</v>
      </c>
      <c r="G5288" s="9" t="s">
        <v>278</v>
      </c>
      <c r="H5288" s="9" t="s">
        <v>278</v>
      </c>
      <c r="I5288" s="9">
        <v>2463.7000000000735</v>
      </c>
      <c r="J5288" s="9">
        <v>2075.5999999998203</v>
      </c>
      <c r="K5288" s="9">
        <v>2025.9</v>
      </c>
      <c r="L5288" s="9">
        <v>2266.8499999999949</v>
      </c>
      <c r="M5288" s="65">
        <v>1496.6000000000001</v>
      </c>
      <c r="P5288" s="65">
        <f t="shared" si="147"/>
        <v>10328.649999999889</v>
      </c>
    </row>
    <row r="5289" spans="1:18" ht="15">
      <c r="A5289" s="28" t="s">
        <v>778</v>
      </c>
      <c r="B5289" s="61" t="s">
        <v>4</v>
      </c>
      <c r="E5289" s="9">
        <v>2010.55</v>
      </c>
      <c r="F5289" s="188">
        <v>3071.55</v>
      </c>
      <c r="G5289" s="9">
        <v>2146.5</v>
      </c>
      <c r="H5289" s="9">
        <v>1208.8999999999978</v>
      </c>
      <c r="I5289" s="9">
        <v>1878.2999999999811</v>
      </c>
      <c r="J5289" s="9" t="s">
        <v>278</v>
      </c>
      <c r="K5289" s="9" t="s">
        <v>278</v>
      </c>
      <c r="L5289" s="9" t="s">
        <v>278</v>
      </c>
      <c r="M5289" s="9" t="s">
        <v>278</v>
      </c>
      <c r="P5289" s="65">
        <f t="shared" si="147"/>
        <v>10315.799999999979</v>
      </c>
      <c r="R5289" t="s">
        <v>292</v>
      </c>
    </row>
    <row r="5290" spans="1:18" ht="15">
      <c r="A5290" s="28" t="s">
        <v>779</v>
      </c>
      <c r="B5290" s="61" t="s">
        <v>692</v>
      </c>
      <c r="E5290" s="9" t="s">
        <v>278</v>
      </c>
      <c r="F5290" s="9" t="s">
        <v>278</v>
      </c>
      <c r="G5290" s="9" t="s">
        <v>278</v>
      </c>
      <c r="H5290" s="9">
        <v>913.90000000000873</v>
      </c>
      <c r="I5290" s="9">
        <v>802.00000000002728</v>
      </c>
      <c r="J5290" s="9">
        <v>2367.4999999999745</v>
      </c>
      <c r="K5290" s="9">
        <v>2066.6999999999998</v>
      </c>
      <c r="L5290" s="9">
        <v>2185.3999999999978</v>
      </c>
      <c r="M5290" s="65">
        <v>1924.1</v>
      </c>
      <c r="P5290" s="65">
        <f t="shared" ref="P5290:P5321" si="148">SUM(E5290:M5290)</f>
        <v>10259.600000000008</v>
      </c>
    </row>
    <row r="5291" spans="1:18" ht="15">
      <c r="A5291" s="28" t="s">
        <v>780</v>
      </c>
      <c r="B5291" s="239" t="s">
        <v>1658</v>
      </c>
      <c r="C5291" s="3"/>
      <c r="D5291" s="3"/>
      <c r="E5291" s="9" t="s">
        <v>278</v>
      </c>
      <c r="F5291" s="9" t="s">
        <v>278</v>
      </c>
      <c r="G5291" s="9" t="s">
        <v>278</v>
      </c>
      <c r="H5291" s="9" t="s">
        <v>278</v>
      </c>
      <c r="I5291" s="9" t="s">
        <v>278</v>
      </c>
      <c r="J5291" s="9">
        <v>2424.0000000001783</v>
      </c>
      <c r="K5291" s="9">
        <v>2821.2000000000007</v>
      </c>
      <c r="L5291" s="9">
        <v>2542.1000000000022</v>
      </c>
      <c r="M5291" s="65">
        <v>2205</v>
      </c>
      <c r="P5291" s="65">
        <f t="shared" si="148"/>
        <v>9992.3000000001812</v>
      </c>
    </row>
    <row r="5292" spans="1:18" ht="15">
      <c r="A5292" s="28" t="s">
        <v>781</v>
      </c>
      <c r="B5292" s="239" t="s">
        <v>1664</v>
      </c>
      <c r="E5292" s="9" t="s">
        <v>278</v>
      </c>
      <c r="F5292" s="9" t="s">
        <v>278</v>
      </c>
      <c r="G5292" s="9" t="s">
        <v>278</v>
      </c>
      <c r="H5292" s="9" t="s">
        <v>278</v>
      </c>
      <c r="I5292" s="9" t="s">
        <v>278</v>
      </c>
      <c r="J5292" s="9" t="s">
        <v>278</v>
      </c>
      <c r="K5292" s="9">
        <v>3290.7000000000003</v>
      </c>
      <c r="L5292" s="9">
        <v>3369.0999999999985</v>
      </c>
      <c r="M5292" s="65">
        <v>3246.7999999999997</v>
      </c>
      <c r="P5292" s="65">
        <f t="shared" si="148"/>
        <v>9906.5999999999985</v>
      </c>
    </row>
    <row r="5293" spans="1:18" ht="15">
      <c r="A5293" s="28" t="s">
        <v>782</v>
      </c>
      <c r="B5293" s="61" t="s">
        <v>156</v>
      </c>
      <c r="E5293" s="9" t="s">
        <v>278</v>
      </c>
      <c r="F5293" s="9" t="s">
        <v>278</v>
      </c>
      <c r="G5293" s="9">
        <v>1933.6</v>
      </c>
      <c r="H5293" s="9">
        <v>2255.4999999999964</v>
      </c>
      <c r="I5293" s="9">
        <v>2147.8000000000775</v>
      </c>
      <c r="J5293" s="9">
        <v>1761.7000000000771</v>
      </c>
      <c r="K5293" s="9">
        <v>1639.0500000000002</v>
      </c>
      <c r="L5293" s="9" t="s">
        <v>278</v>
      </c>
      <c r="M5293" s="9" t="s">
        <v>278</v>
      </c>
      <c r="P5293" s="65">
        <f t="shared" si="148"/>
        <v>9737.6500000001506</v>
      </c>
    </row>
    <row r="5294" spans="1:18" ht="15">
      <c r="A5294" s="28" t="s">
        <v>783</v>
      </c>
      <c r="B5294" s="239" t="s">
        <v>1666</v>
      </c>
      <c r="E5294" s="9" t="s">
        <v>278</v>
      </c>
      <c r="F5294" s="9" t="s">
        <v>278</v>
      </c>
      <c r="G5294" s="9" t="s">
        <v>278</v>
      </c>
      <c r="H5294" s="9" t="s">
        <v>278</v>
      </c>
      <c r="I5294" s="9" t="s">
        <v>278</v>
      </c>
      <c r="J5294" s="9" t="s">
        <v>278</v>
      </c>
      <c r="K5294" s="9">
        <v>3153.9</v>
      </c>
      <c r="L5294" s="9">
        <v>3314.6000000000058</v>
      </c>
      <c r="M5294" s="65">
        <v>3106.7999999999997</v>
      </c>
      <c r="P5294" s="65">
        <f t="shared" si="148"/>
        <v>9575.3000000000047</v>
      </c>
    </row>
    <row r="5295" spans="1:18" ht="15">
      <c r="A5295" s="28" t="s">
        <v>784</v>
      </c>
      <c r="B5295" s="239" t="s">
        <v>1668</v>
      </c>
      <c r="E5295" s="9" t="s">
        <v>278</v>
      </c>
      <c r="F5295" s="9" t="s">
        <v>278</v>
      </c>
      <c r="G5295" s="9" t="s">
        <v>278</v>
      </c>
      <c r="H5295" s="9" t="s">
        <v>278</v>
      </c>
      <c r="I5295" s="9" t="s">
        <v>278</v>
      </c>
      <c r="J5295" s="9" t="s">
        <v>278</v>
      </c>
      <c r="K5295" s="9">
        <v>2845.7</v>
      </c>
      <c r="L5295" s="9">
        <v>3780.7999999999993</v>
      </c>
      <c r="M5295" s="65">
        <v>2609.6999999999998</v>
      </c>
      <c r="P5295" s="65">
        <f t="shared" si="148"/>
        <v>9236.1999999999989</v>
      </c>
    </row>
    <row r="5296" spans="1:18" ht="15">
      <c r="A5296" s="28" t="s">
        <v>785</v>
      </c>
      <c r="B5296" s="61" t="s">
        <v>29</v>
      </c>
      <c r="E5296" s="9">
        <v>1636.4</v>
      </c>
      <c r="F5296" s="9">
        <v>2180.6999999999998</v>
      </c>
      <c r="G5296" s="188">
        <v>3274.4</v>
      </c>
      <c r="H5296" s="9" t="s">
        <v>278</v>
      </c>
      <c r="I5296" s="9" t="s">
        <v>278</v>
      </c>
      <c r="J5296" s="9">
        <v>1946.9999999999272</v>
      </c>
      <c r="K5296" s="9" t="s">
        <v>278</v>
      </c>
      <c r="L5296" s="9" t="s">
        <v>278</v>
      </c>
      <c r="M5296" s="9" t="s">
        <v>278</v>
      </c>
      <c r="P5296" s="65">
        <f t="shared" si="148"/>
        <v>9038.4999999999272</v>
      </c>
      <c r="R5296" t="s">
        <v>292</v>
      </c>
    </row>
    <row r="5297" spans="1:18" ht="15">
      <c r="A5297" s="28" t="s">
        <v>786</v>
      </c>
      <c r="B5297" s="239" t="s">
        <v>1749</v>
      </c>
      <c r="E5297" s="9" t="s">
        <v>278</v>
      </c>
      <c r="F5297" s="9" t="s">
        <v>278</v>
      </c>
      <c r="G5297" s="9" t="s">
        <v>278</v>
      </c>
      <c r="H5297" s="9" t="s">
        <v>278</v>
      </c>
      <c r="I5297" s="9" t="s">
        <v>278</v>
      </c>
      <c r="J5297" s="9" t="s">
        <v>278</v>
      </c>
      <c r="K5297" s="9">
        <v>3815</v>
      </c>
      <c r="L5297" s="9">
        <v>3044.5999999999985</v>
      </c>
      <c r="M5297" s="65">
        <v>2111.7999999999997</v>
      </c>
      <c r="P5297" s="65">
        <f t="shared" si="148"/>
        <v>8971.3999999999978</v>
      </c>
    </row>
    <row r="5298" spans="1:18" ht="15">
      <c r="A5298" s="28" t="s">
        <v>787</v>
      </c>
      <c r="B5298" s="178" t="s">
        <v>1350</v>
      </c>
      <c r="C5298" s="3"/>
      <c r="D5298" s="3"/>
      <c r="E5298" s="9" t="s">
        <v>278</v>
      </c>
      <c r="F5298" s="9" t="s">
        <v>278</v>
      </c>
      <c r="G5298" s="9" t="s">
        <v>278</v>
      </c>
      <c r="H5298" s="9" t="s">
        <v>278</v>
      </c>
      <c r="I5298" s="9">
        <v>342.100000000004</v>
      </c>
      <c r="J5298" s="9">
        <v>3054.3000000000866</v>
      </c>
      <c r="K5298" s="183">
        <v>5515.0499999999993</v>
      </c>
      <c r="L5298" s="9" t="s">
        <v>278</v>
      </c>
      <c r="M5298" s="9" t="s">
        <v>278</v>
      </c>
      <c r="P5298" s="65">
        <f t="shared" si="148"/>
        <v>8911.4500000000899</v>
      </c>
      <c r="R5298" t="s">
        <v>300</v>
      </c>
    </row>
    <row r="5299" spans="1:18" ht="15">
      <c r="A5299" s="28" t="s">
        <v>788</v>
      </c>
      <c r="B5299" s="61" t="s">
        <v>158</v>
      </c>
      <c r="E5299" s="9" t="s">
        <v>278</v>
      </c>
      <c r="F5299" s="9" t="s">
        <v>278</v>
      </c>
      <c r="G5299" s="188">
        <v>3310.2</v>
      </c>
      <c r="H5299" s="188">
        <v>3639.2999999999993</v>
      </c>
      <c r="I5299" s="9">
        <v>1517.6999999999807</v>
      </c>
      <c r="J5299" s="9" t="s">
        <v>278</v>
      </c>
      <c r="K5299" s="9" t="s">
        <v>278</v>
      </c>
      <c r="L5299" s="9" t="s">
        <v>278</v>
      </c>
      <c r="M5299" s="9" t="s">
        <v>278</v>
      </c>
      <c r="P5299" s="65">
        <f t="shared" si="148"/>
        <v>8467.1999999999789</v>
      </c>
      <c r="R5299" t="s">
        <v>303</v>
      </c>
    </row>
    <row r="5300" spans="1:18" ht="15">
      <c r="A5300" s="28" t="s">
        <v>789</v>
      </c>
      <c r="B5300" s="239" t="s">
        <v>2318</v>
      </c>
      <c r="E5300" s="9" t="s">
        <v>278</v>
      </c>
      <c r="F5300" s="9" t="s">
        <v>278</v>
      </c>
      <c r="G5300" s="9" t="s">
        <v>278</v>
      </c>
      <c r="H5300" s="9" t="s">
        <v>278</v>
      </c>
      <c r="I5300" s="9" t="s">
        <v>278</v>
      </c>
      <c r="J5300" s="9" t="s">
        <v>278</v>
      </c>
      <c r="K5300" s="9">
        <v>2666.4</v>
      </c>
      <c r="L5300" s="9">
        <v>3350.9999999999964</v>
      </c>
      <c r="M5300" s="65">
        <v>2043.3000000000002</v>
      </c>
      <c r="P5300" s="65">
        <f t="shared" si="148"/>
        <v>8060.6999999999962</v>
      </c>
    </row>
    <row r="5301" spans="1:18" ht="15">
      <c r="A5301" s="28" t="s">
        <v>790</v>
      </c>
      <c r="B5301" s="239" t="s">
        <v>1693</v>
      </c>
      <c r="E5301" s="9" t="s">
        <v>278</v>
      </c>
      <c r="F5301" s="9" t="s">
        <v>278</v>
      </c>
      <c r="G5301" s="9" t="s">
        <v>278</v>
      </c>
      <c r="H5301" s="9" t="s">
        <v>278</v>
      </c>
      <c r="I5301" s="9" t="s">
        <v>278</v>
      </c>
      <c r="J5301" s="9" t="s">
        <v>278</v>
      </c>
      <c r="K5301" s="9">
        <v>2400.4999999999995</v>
      </c>
      <c r="L5301" s="9">
        <v>2843.9999999999964</v>
      </c>
      <c r="M5301" s="65">
        <v>2211.4</v>
      </c>
      <c r="P5301" s="65">
        <f t="shared" si="148"/>
        <v>7455.899999999996</v>
      </c>
    </row>
    <row r="5302" spans="1:18" ht="15">
      <c r="A5302" s="28" t="s">
        <v>791</v>
      </c>
      <c r="B5302" s="239" t="s">
        <v>1671</v>
      </c>
      <c r="E5302" s="9" t="s">
        <v>278</v>
      </c>
      <c r="F5302" s="9" t="s">
        <v>278</v>
      </c>
      <c r="G5302" s="9" t="s">
        <v>278</v>
      </c>
      <c r="H5302" s="9" t="s">
        <v>278</v>
      </c>
      <c r="I5302" s="9" t="s">
        <v>278</v>
      </c>
      <c r="J5302" s="9" t="s">
        <v>278</v>
      </c>
      <c r="K5302" s="9">
        <v>3257.6</v>
      </c>
      <c r="L5302" s="9">
        <v>2563.9000000000051</v>
      </c>
      <c r="M5302" s="65">
        <v>1520.1</v>
      </c>
      <c r="P5302" s="65">
        <f t="shared" si="148"/>
        <v>7341.6000000000058</v>
      </c>
    </row>
    <row r="5303" spans="1:18" ht="15">
      <c r="A5303" s="28" t="s">
        <v>792</v>
      </c>
      <c r="B5303" s="239" t="s">
        <v>1650</v>
      </c>
      <c r="C5303" s="3"/>
      <c r="D5303" s="3"/>
      <c r="E5303" s="9" t="s">
        <v>278</v>
      </c>
      <c r="F5303" s="9" t="s">
        <v>278</v>
      </c>
      <c r="G5303" s="9" t="s">
        <v>278</v>
      </c>
      <c r="H5303" s="9" t="s">
        <v>278</v>
      </c>
      <c r="I5303" s="9" t="s">
        <v>278</v>
      </c>
      <c r="J5303" s="9">
        <v>2243.1000000000022</v>
      </c>
      <c r="K5303" s="9">
        <v>2562</v>
      </c>
      <c r="L5303" s="9">
        <v>987.50000000000364</v>
      </c>
      <c r="M5303" s="65">
        <v>1201.6999999999996</v>
      </c>
      <c r="P5303" s="65">
        <f t="shared" si="148"/>
        <v>6994.3000000000056</v>
      </c>
    </row>
    <row r="5304" spans="1:18" ht="15">
      <c r="A5304" s="28" t="s">
        <v>793</v>
      </c>
      <c r="B5304" s="239" t="s">
        <v>1665</v>
      </c>
      <c r="E5304" s="9" t="s">
        <v>278</v>
      </c>
      <c r="F5304" s="9" t="s">
        <v>278</v>
      </c>
      <c r="G5304" s="9" t="s">
        <v>278</v>
      </c>
      <c r="H5304" s="9" t="s">
        <v>278</v>
      </c>
      <c r="I5304" s="9" t="s">
        <v>278</v>
      </c>
      <c r="J5304" s="9" t="s">
        <v>278</v>
      </c>
      <c r="K5304" s="9">
        <v>3548.3</v>
      </c>
      <c r="L5304" s="9">
        <v>1633.2000000000116</v>
      </c>
      <c r="M5304" s="65">
        <v>1769.3999999999999</v>
      </c>
      <c r="P5304" s="65">
        <f t="shared" si="148"/>
        <v>6950.9000000000115</v>
      </c>
    </row>
    <row r="5305" spans="1:18" ht="15">
      <c r="A5305" s="28" t="s">
        <v>794</v>
      </c>
      <c r="B5305" s="239" t="s">
        <v>1654</v>
      </c>
      <c r="C5305" s="3"/>
      <c r="D5305" s="3"/>
      <c r="E5305" s="9" t="s">
        <v>278</v>
      </c>
      <c r="F5305" s="9" t="s">
        <v>278</v>
      </c>
      <c r="G5305" s="9" t="s">
        <v>278</v>
      </c>
      <c r="H5305" s="9" t="s">
        <v>278</v>
      </c>
      <c r="I5305" s="9" t="s">
        <v>278</v>
      </c>
      <c r="J5305" s="9">
        <v>2421.4999999999563</v>
      </c>
      <c r="K5305" s="9">
        <v>834.3</v>
      </c>
      <c r="L5305" s="9">
        <v>2055.6999999999935</v>
      </c>
      <c r="M5305" s="65">
        <v>1449.7</v>
      </c>
      <c r="P5305" s="65">
        <f t="shared" si="148"/>
        <v>6761.1999999999498</v>
      </c>
    </row>
    <row r="5306" spans="1:18" ht="15">
      <c r="A5306" s="28" t="s">
        <v>795</v>
      </c>
      <c r="B5306" s="61" t="s">
        <v>2210</v>
      </c>
      <c r="E5306" s="9" t="s">
        <v>278</v>
      </c>
      <c r="F5306" s="9" t="s">
        <v>278</v>
      </c>
      <c r="G5306" s="9" t="s">
        <v>278</v>
      </c>
      <c r="H5306" s="9" t="s">
        <v>278</v>
      </c>
      <c r="I5306" s="9" t="s">
        <v>278</v>
      </c>
      <c r="J5306" s="9" t="s">
        <v>278</v>
      </c>
      <c r="K5306" s="9" t="s">
        <v>278</v>
      </c>
      <c r="L5306" s="9">
        <v>3785.1000000000022</v>
      </c>
      <c r="M5306" s="65">
        <v>2817.1000000000004</v>
      </c>
      <c r="N5306" s="65"/>
      <c r="P5306" s="65">
        <f t="shared" si="148"/>
        <v>6602.2000000000025</v>
      </c>
    </row>
    <row r="5307" spans="1:18" ht="15">
      <c r="A5307" s="28" t="s">
        <v>796</v>
      </c>
      <c r="B5307" s="61" t="s">
        <v>2191</v>
      </c>
      <c r="E5307" s="9" t="s">
        <v>278</v>
      </c>
      <c r="F5307" s="9" t="s">
        <v>278</v>
      </c>
      <c r="G5307" s="9" t="s">
        <v>278</v>
      </c>
      <c r="H5307" s="9" t="s">
        <v>278</v>
      </c>
      <c r="I5307" s="9" t="s">
        <v>278</v>
      </c>
      <c r="J5307" s="9" t="s">
        <v>278</v>
      </c>
      <c r="K5307" s="9" t="s">
        <v>278</v>
      </c>
      <c r="L5307" s="9">
        <v>3765.7999999999993</v>
      </c>
      <c r="M5307" s="65">
        <v>2558.3000000000002</v>
      </c>
      <c r="P5307" s="65">
        <f t="shared" si="148"/>
        <v>6324.0999999999995</v>
      </c>
    </row>
    <row r="5308" spans="1:18" ht="15">
      <c r="A5308" s="28" t="s">
        <v>797</v>
      </c>
      <c r="B5308" s="61" t="s">
        <v>2195</v>
      </c>
      <c r="E5308" s="9" t="s">
        <v>278</v>
      </c>
      <c r="F5308" s="9" t="s">
        <v>278</v>
      </c>
      <c r="G5308" s="9" t="s">
        <v>278</v>
      </c>
      <c r="H5308" s="9" t="s">
        <v>278</v>
      </c>
      <c r="I5308" s="9" t="s">
        <v>278</v>
      </c>
      <c r="J5308" s="9" t="s">
        <v>278</v>
      </c>
      <c r="K5308" s="9" t="s">
        <v>278</v>
      </c>
      <c r="L5308" s="9">
        <v>4022.9999999999964</v>
      </c>
      <c r="M5308" s="65">
        <v>2160.6</v>
      </c>
      <c r="N5308" s="65"/>
      <c r="P5308" s="65">
        <f t="shared" si="148"/>
        <v>6183.5999999999967</v>
      </c>
    </row>
    <row r="5309" spans="1:18" ht="15">
      <c r="A5309" s="28" t="s">
        <v>798</v>
      </c>
      <c r="B5309" s="61" t="s">
        <v>2193</v>
      </c>
      <c r="E5309" s="9" t="s">
        <v>278</v>
      </c>
      <c r="F5309" s="9" t="s">
        <v>278</v>
      </c>
      <c r="G5309" s="9" t="s">
        <v>278</v>
      </c>
      <c r="H5309" s="9" t="s">
        <v>278</v>
      </c>
      <c r="I5309" s="9" t="s">
        <v>278</v>
      </c>
      <c r="J5309" s="9" t="s">
        <v>278</v>
      </c>
      <c r="K5309" s="9" t="s">
        <v>278</v>
      </c>
      <c r="L5309" s="9">
        <v>3326.75</v>
      </c>
      <c r="M5309" s="65">
        <v>2711.4</v>
      </c>
      <c r="N5309" s="65"/>
      <c r="P5309" s="65">
        <f t="shared" si="148"/>
        <v>6038.15</v>
      </c>
    </row>
    <row r="5310" spans="1:18" ht="15">
      <c r="A5310" s="28" t="s">
        <v>799</v>
      </c>
      <c r="B5310" s="61" t="s">
        <v>2213</v>
      </c>
      <c r="E5310" s="9" t="s">
        <v>278</v>
      </c>
      <c r="F5310" s="9" t="s">
        <v>278</v>
      </c>
      <c r="G5310" s="9" t="s">
        <v>278</v>
      </c>
      <c r="H5310" s="9" t="s">
        <v>278</v>
      </c>
      <c r="I5310" s="9" t="s">
        <v>278</v>
      </c>
      <c r="J5310" s="9" t="s">
        <v>278</v>
      </c>
      <c r="K5310" s="9" t="s">
        <v>278</v>
      </c>
      <c r="L5310" s="9">
        <v>2725.700000000008</v>
      </c>
      <c r="M5310" s="65">
        <v>3293.9999999999995</v>
      </c>
      <c r="N5310" s="65"/>
      <c r="P5310" s="65">
        <f t="shared" si="148"/>
        <v>6019.700000000008</v>
      </c>
    </row>
    <row r="5311" spans="1:18" ht="15">
      <c r="A5311" s="28" t="s">
        <v>800</v>
      </c>
      <c r="B5311" s="178" t="s">
        <v>1335</v>
      </c>
      <c r="C5311" s="3"/>
      <c r="D5311" s="3"/>
      <c r="E5311" s="9" t="s">
        <v>278</v>
      </c>
      <c r="F5311" s="9" t="s">
        <v>278</v>
      </c>
      <c r="G5311" s="9" t="s">
        <v>278</v>
      </c>
      <c r="H5311" s="9" t="s">
        <v>278</v>
      </c>
      <c r="I5311" s="9">
        <v>3028.0999999999058</v>
      </c>
      <c r="J5311" s="9">
        <v>2926.3999999999905</v>
      </c>
      <c r="K5311" s="9" t="s">
        <v>278</v>
      </c>
      <c r="L5311" s="9" t="s">
        <v>278</v>
      </c>
      <c r="M5311" s="9" t="s">
        <v>278</v>
      </c>
      <c r="P5311" s="65">
        <f t="shared" si="148"/>
        <v>5954.4999999998963</v>
      </c>
    </row>
    <row r="5312" spans="1:18" ht="15">
      <c r="A5312" s="28" t="s">
        <v>801</v>
      </c>
      <c r="B5312" s="61" t="s">
        <v>2192</v>
      </c>
      <c r="E5312" s="9" t="s">
        <v>278</v>
      </c>
      <c r="F5312" s="9" t="s">
        <v>278</v>
      </c>
      <c r="G5312" s="9" t="s">
        <v>278</v>
      </c>
      <c r="H5312" s="9" t="s">
        <v>278</v>
      </c>
      <c r="I5312" s="9" t="s">
        <v>278</v>
      </c>
      <c r="J5312" s="9" t="s">
        <v>278</v>
      </c>
      <c r="K5312" s="9" t="s">
        <v>278</v>
      </c>
      <c r="L5312" s="9">
        <v>3373.7999999999993</v>
      </c>
      <c r="M5312" s="65">
        <v>2550.6999999999994</v>
      </c>
      <c r="N5312" s="65"/>
      <c r="P5312" s="65">
        <f t="shared" si="148"/>
        <v>5924.4999999999982</v>
      </c>
    </row>
    <row r="5313" spans="1:16" ht="15">
      <c r="A5313" s="28" t="s">
        <v>802</v>
      </c>
      <c r="B5313" s="239" t="s">
        <v>1656</v>
      </c>
      <c r="C5313" s="3"/>
      <c r="D5313" s="3"/>
      <c r="E5313" s="9" t="s">
        <v>278</v>
      </c>
      <c r="F5313" s="9" t="s">
        <v>278</v>
      </c>
      <c r="G5313" s="9" t="s">
        <v>278</v>
      </c>
      <c r="H5313" s="9" t="s">
        <v>278</v>
      </c>
      <c r="I5313" s="9" t="s">
        <v>278</v>
      </c>
      <c r="J5313" s="9">
        <v>2525.7000000000371</v>
      </c>
      <c r="K5313" s="9">
        <v>3365.2</v>
      </c>
      <c r="L5313" s="9" t="s">
        <v>278</v>
      </c>
      <c r="M5313" s="9" t="s">
        <v>278</v>
      </c>
      <c r="P5313" s="65">
        <f t="shared" si="148"/>
        <v>5890.9000000000369</v>
      </c>
    </row>
    <row r="5314" spans="1:16" ht="15">
      <c r="A5314" s="28" t="s">
        <v>803</v>
      </c>
      <c r="B5314" s="61" t="s">
        <v>2199</v>
      </c>
      <c r="E5314" s="9" t="s">
        <v>278</v>
      </c>
      <c r="F5314" s="9" t="s">
        <v>278</v>
      </c>
      <c r="G5314" s="9" t="s">
        <v>278</v>
      </c>
      <c r="H5314" s="9" t="s">
        <v>278</v>
      </c>
      <c r="I5314" s="9" t="s">
        <v>278</v>
      </c>
      <c r="J5314" s="9" t="s">
        <v>278</v>
      </c>
      <c r="K5314" s="9" t="s">
        <v>278</v>
      </c>
      <c r="L5314" s="9">
        <v>3016.1000000000022</v>
      </c>
      <c r="M5314" s="65">
        <v>2867.2999999999997</v>
      </c>
      <c r="N5314" s="65"/>
      <c r="P5314" s="65">
        <f t="shared" si="148"/>
        <v>5883.4000000000015</v>
      </c>
    </row>
    <row r="5315" spans="1:16" ht="15">
      <c r="A5315" s="28" t="s">
        <v>804</v>
      </c>
      <c r="B5315" s="61" t="s">
        <v>2209</v>
      </c>
      <c r="E5315" s="9" t="s">
        <v>278</v>
      </c>
      <c r="F5315" s="9" t="s">
        <v>278</v>
      </c>
      <c r="G5315" s="9" t="s">
        <v>278</v>
      </c>
      <c r="H5315" s="9" t="s">
        <v>278</v>
      </c>
      <c r="I5315" s="9" t="s">
        <v>278</v>
      </c>
      <c r="J5315" s="9" t="s">
        <v>278</v>
      </c>
      <c r="K5315" s="9" t="s">
        <v>278</v>
      </c>
      <c r="L5315" s="9">
        <v>3320.4999999999854</v>
      </c>
      <c r="M5315" s="65">
        <v>2187.2999999999997</v>
      </c>
      <c r="N5315" s="65"/>
      <c r="P5315" s="65">
        <f t="shared" si="148"/>
        <v>5507.7999999999847</v>
      </c>
    </row>
    <row r="5316" spans="1:16" ht="15">
      <c r="A5316" s="28" t="s">
        <v>805</v>
      </c>
      <c r="B5316" s="61" t="s">
        <v>2196</v>
      </c>
      <c r="E5316" s="9" t="s">
        <v>278</v>
      </c>
      <c r="F5316" s="9" t="s">
        <v>278</v>
      </c>
      <c r="G5316" s="9" t="s">
        <v>278</v>
      </c>
      <c r="H5316" s="9" t="s">
        <v>278</v>
      </c>
      <c r="I5316" s="9" t="s">
        <v>278</v>
      </c>
      <c r="J5316" s="9" t="s">
        <v>278</v>
      </c>
      <c r="K5316" s="9" t="s">
        <v>278</v>
      </c>
      <c r="L5316" s="9">
        <v>2923.3000000000065</v>
      </c>
      <c r="M5316" s="65">
        <v>2425.6999999999998</v>
      </c>
      <c r="N5316" s="65"/>
      <c r="P5316" s="65">
        <f t="shared" si="148"/>
        <v>5349.0000000000064</v>
      </c>
    </row>
    <row r="5317" spans="1:16" ht="15">
      <c r="A5317" s="28" t="s">
        <v>806</v>
      </c>
      <c r="B5317" s="239" t="s">
        <v>1692</v>
      </c>
      <c r="E5317" s="9" t="s">
        <v>278</v>
      </c>
      <c r="F5317" s="9" t="s">
        <v>278</v>
      </c>
      <c r="G5317" s="9" t="s">
        <v>278</v>
      </c>
      <c r="H5317" s="9" t="s">
        <v>278</v>
      </c>
      <c r="I5317" s="9" t="s">
        <v>278</v>
      </c>
      <c r="J5317" s="9" t="s">
        <v>278</v>
      </c>
      <c r="K5317" s="9">
        <v>2619.1000000000004</v>
      </c>
      <c r="L5317" s="9">
        <v>2513.3000000000029</v>
      </c>
      <c r="M5317" s="9" t="s">
        <v>278</v>
      </c>
      <c r="P5317" s="65">
        <f t="shared" si="148"/>
        <v>5132.4000000000033</v>
      </c>
    </row>
    <row r="5318" spans="1:16" ht="15">
      <c r="A5318" s="28" t="s">
        <v>807</v>
      </c>
      <c r="B5318" s="61" t="s">
        <v>2211</v>
      </c>
      <c r="E5318" s="9" t="s">
        <v>278</v>
      </c>
      <c r="F5318" s="9" t="s">
        <v>278</v>
      </c>
      <c r="G5318" s="9" t="s">
        <v>278</v>
      </c>
      <c r="H5318" s="9" t="s">
        <v>278</v>
      </c>
      <c r="I5318" s="9" t="s">
        <v>278</v>
      </c>
      <c r="J5318" s="9" t="s">
        <v>278</v>
      </c>
      <c r="K5318" s="9" t="s">
        <v>278</v>
      </c>
      <c r="L5318" s="9">
        <v>2729.799999999992</v>
      </c>
      <c r="M5318" s="65">
        <v>2396.7000000000003</v>
      </c>
      <c r="N5318" s="65"/>
      <c r="P5318" s="65">
        <f t="shared" si="148"/>
        <v>5126.4999999999927</v>
      </c>
    </row>
    <row r="5319" spans="1:16" ht="15">
      <c r="A5319" s="28" t="s">
        <v>808</v>
      </c>
      <c r="B5319" s="239" t="s">
        <v>1690</v>
      </c>
      <c r="E5319" s="9" t="s">
        <v>278</v>
      </c>
      <c r="F5319" s="9" t="s">
        <v>278</v>
      </c>
      <c r="G5319" s="9" t="s">
        <v>278</v>
      </c>
      <c r="H5319" s="9" t="s">
        <v>278</v>
      </c>
      <c r="I5319" s="9" t="s">
        <v>278</v>
      </c>
      <c r="J5319" s="9" t="s">
        <v>278</v>
      </c>
      <c r="K5319" s="9">
        <v>2112.3000000000002</v>
      </c>
      <c r="L5319" s="9">
        <v>1363.1000000000058</v>
      </c>
      <c r="M5319" s="65">
        <v>1531.2</v>
      </c>
      <c r="P5319" s="65">
        <f t="shared" si="148"/>
        <v>5006.6000000000058</v>
      </c>
    </row>
    <row r="5320" spans="1:16" ht="15">
      <c r="A5320" s="28" t="s">
        <v>809</v>
      </c>
      <c r="B5320" s="61" t="s">
        <v>2198</v>
      </c>
      <c r="E5320" s="9" t="s">
        <v>278</v>
      </c>
      <c r="F5320" s="9" t="s">
        <v>278</v>
      </c>
      <c r="G5320" s="9" t="s">
        <v>278</v>
      </c>
      <c r="H5320" s="9" t="s">
        <v>278</v>
      </c>
      <c r="I5320" s="9" t="s">
        <v>278</v>
      </c>
      <c r="J5320" s="9" t="s">
        <v>278</v>
      </c>
      <c r="K5320" s="9" t="s">
        <v>278</v>
      </c>
      <c r="L5320" s="9">
        <v>2713.0999999999949</v>
      </c>
      <c r="M5320" s="65">
        <v>2213.4</v>
      </c>
      <c r="N5320" s="65"/>
      <c r="P5320" s="65">
        <f t="shared" si="148"/>
        <v>4926.4999999999945</v>
      </c>
    </row>
    <row r="5321" spans="1:16" ht="15">
      <c r="A5321" s="28" t="s">
        <v>810</v>
      </c>
      <c r="B5321" s="61" t="s">
        <v>2200</v>
      </c>
      <c r="E5321" s="9" t="s">
        <v>278</v>
      </c>
      <c r="F5321" s="9" t="s">
        <v>278</v>
      </c>
      <c r="G5321" s="9" t="s">
        <v>278</v>
      </c>
      <c r="H5321" s="9" t="s">
        <v>278</v>
      </c>
      <c r="I5321" s="9" t="s">
        <v>278</v>
      </c>
      <c r="J5321" s="9" t="s">
        <v>278</v>
      </c>
      <c r="K5321" s="9" t="s">
        <v>278</v>
      </c>
      <c r="L5321" s="9">
        <v>1372.1999999999935</v>
      </c>
      <c r="M5321" s="65">
        <v>3243.9499999999994</v>
      </c>
      <c r="N5321" s="65"/>
      <c r="P5321" s="65">
        <f t="shared" si="148"/>
        <v>4616.1499999999924</v>
      </c>
    </row>
    <row r="5322" spans="1:16" ht="15">
      <c r="A5322" s="28" t="s">
        <v>811</v>
      </c>
      <c r="B5322" s="61" t="s">
        <v>674</v>
      </c>
      <c r="E5322" s="9" t="s">
        <v>278</v>
      </c>
      <c r="F5322" s="9" t="s">
        <v>278</v>
      </c>
      <c r="G5322" s="9" t="s">
        <v>278</v>
      </c>
      <c r="H5322" s="9">
        <v>1946.2000000000044</v>
      </c>
      <c r="I5322" s="9">
        <v>2648.7000000000044</v>
      </c>
      <c r="J5322" s="9" t="s">
        <v>278</v>
      </c>
      <c r="K5322" s="9" t="s">
        <v>278</v>
      </c>
      <c r="L5322" s="9" t="s">
        <v>278</v>
      </c>
      <c r="M5322" s="9" t="s">
        <v>278</v>
      </c>
      <c r="P5322" s="65">
        <f t="shared" ref="P5322:P5353" si="149">SUM(E5322:M5322)</f>
        <v>4594.9000000000087</v>
      </c>
    </row>
    <row r="5323" spans="1:16" ht="15">
      <c r="A5323" s="28" t="s">
        <v>812</v>
      </c>
      <c r="B5323" s="61" t="s">
        <v>649</v>
      </c>
      <c r="E5323" s="9" t="s">
        <v>278</v>
      </c>
      <c r="F5323" s="9" t="s">
        <v>278</v>
      </c>
      <c r="G5323" s="9" t="s">
        <v>278</v>
      </c>
      <c r="H5323" s="9">
        <v>1746.9000000000124</v>
      </c>
      <c r="I5323" s="9">
        <v>2819.0999999999804</v>
      </c>
      <c r="J5323" s="9" t="s">
        <v>278</v>
      </c>
      <c r="K5323" s="9" t="s">
        <v>278</v>
      </c>
      <c r="L5323" s="9" t="s">
        <v>278</v>
      </c>
      <c r="M5323" s="9" t="s">
        <v>278</v>
      </c>
      <c r="P5323" s="65">
        <f t="shared" si="149"/>
        <v>4565.9999999999927</v>
      </c>
    </row>
    <row r="5324" spans="1:16" ht="15">
      <c r="A5324" s="28" t="s">
        <v>813</v>
      </c>
      <c r="B5324" s="61" t="s">
        <v>2208</v>
      </c>
      <c r="E5324" s="9" t="s">
        <v>278</v>
      </c>
      <c r="F5324" s="9" t="s">
        <v>278</v>
      </c>
      <c r="G5324" s="9" t="s">
        <v>278</v>
      </c>
      <c r="H5324" s="9" t="s">
        <v>278</v>
      </c>
      <c r="I5324" s="9" t="s">
        <v>278</v>
      </c>
      <c r="J5324" s="9" t="s">
        <v>278</v>
      </c>
      <c r="K5324" s="9" t="s">
        <v>278</v>
      </c>
      <c r="L5324" s="9">
        <v>2687.2000000000007</v>
      </c>
      <c r="M5324" s="65">
        <v>1866.5</v>
      </c>
      <c r="N5324" s="65"/>
      <c r="P5324" s="65">
        <f t="shared" si="149"/>
        <v>4553.7000000000007</v>
      </c>
    </row>
    <row r="5325" spans="1:16" ht="15">
      <c r="A5325" s="28" t="s">
        <v>814</v>
      </c>
      <c r="B5325" s="61" t="s">
        <v>2212</v>
      </c>
      <c r="E5325" s="9" t="s">
        <v>278</v>
      </c>
      <c r="F5325" s="9" t="s">
        <v>278</v>
      </c>
      <c r="G5325" s="9" t="s">
        <v>278</v>
      </c>
      <c r="H5325" s="9" t="s">
        <v>278</v>
      </c>
      <c r="I5325" s="9" t="s">
        <v>278</v>
      </c>
      <c r="J5325" s="9" t="s">
        <v>278</v>
      </c>
      <c r="K5325" s="9" t="s">
        <v>278</v>
      </c>
      <c r="L5325" s="9">
        <v>3395.5499999999993</v>
      </c>
      <c r="M5325" s="65">
        <v>1155.7</v>
      </c>
      <c r="N5325" s="65"/>
      <c r="P5325" s="65">
        <f t="shared" si="149"/>
        <v>4551.2499999999991</v>
      </c>
    </row>
    <row r="5326" spans="1:16" ht="15">
      <c r="A5326" s="28" t="s">
        <v>1946</v>
      </c>
      <c r="B5326" s="239" t="s">
        <v>1667</v>
      </c>
      <c r="E5326" s="9" t="s">
        <v>278</v>
      </c>
      <c r="F5326" s="9" t="s">
        <v>278</v>
      </c>
      <c r="G5326" s="9" t="s">
        <v>278</v>
      </c>
      <c r="H5326" s="9" t="s">
        <v>278</v>
      </c>
      <c r="I5326" s="9" t="s">
        <v>278</v>
      </c>
      <c r="J5326" s="9" t="s">
        <v>278</v>
      </c>
      <c r="K5326" s="9">
        <v>877.1</v>
      </c>
      <c r="L5326" s="9">
        <v>2730.2000000000007</v>
      </c>
      <c r="M5326" s="65">
        <v>925.80000000000007</v>
      </c>
      <c r="P5326" s="65">
        <f t="shared" si="149"/>
        <v>4533.1000000000004</v>
      </c>
    </row>
    <row r="5327" spans="1:16" ht="15">
      <c r="A5327" s="28" t="s">
        <v>2165</v>
      </c>
      <c r="B5327" s="61" t="s">
        <v>180</v>
      </c>
      <c r="E5327" s="9" t="s">
        <v>278</v>
      </c>
      <c r="F5327" s="9" t="s">
        <v>278</v>
      </c>
      <c r="G5327" s="9" t="s">
        <v>278</v>
      </c>
      <c r="H5327" s="9" t="s">
        <v>278</v>
      </c>
      <c r="I5327" s="9" t="s">
        <v>278</v>
      </c>
      <c r="J5327" s="9" t="s">
        <v>278</v>
      </c>
      <c r="K5327" s="9" t="s">
        <v>278</v>
      </c>
      <c r="L5327" s="9">
        <v>2593.5</v>
      </c>
      <c r="M5327" s="65">
        <v>1852.9</v>
      </c>
      <c r="N5327" s="65"/>
      <c r="P5327" s="65">
        <f t="shared" si="149"/>
        <v>4446.3999999999996</v>
      </c>
    </row>
    <row r="5328" spans="1:16" ht="15">
      <c r="A5328" s="28" t="s">
        <v>2166</v>
      </c>
      <c r="B5328" s="239" t="s">
        <v>1670</v>
      </c>
      <c r="E5328" s="9" t="s">
        <v>278</v>
      </c>
      <c r="F5328" s="9" t="s">
        <v>278</v>
      </c>
      <c r="G5328" s="9" t="s">
        <v>278</v>
      </c>
      <c r="H5328" s="9" t="s">
        <v>278</v>
      </c>
      <c r="I5328" s="9" t="s">
        <v>278</v>
      </c>
      <c r="J5328" s="9" t="s">
        <v>278</v>
      </c>
      <c r="K5328" s="9">
        <v>4371.3500000000004</v>
      </c>
      <c r="L5328" s="9" t="s">
        <v>278</v>
      </c>
      <c r="M5328" s="9" t="s">
        <v>278</v>
      </c>
      <c r="P5328" s="65">
        <f t="shared" si="149"/>
        <v>4371.3500000000004</v>
      </c>
    </row>
    <row r="5329" spans="1:21" ht="15">
      <c r="A5329" s="28" t="s">
        <v>2167</v>
      </c>
      <c r="B5329" s="61" t="s">
        <v>2206</v>
      </c>
      <c r="E5329" s="9" t="s">
        <v>278</v>
      </c>
      <c r="F5329" s="9" t="s">
        <v>278</v>
      </c>
      <c r="G5329" s="9" t="s">
        <v>278</v>
      </c>
      <c r="H5329" s="9" t="s">
        <v>278</v>
      </c>
      <c r="I5329" s="9" t="s">
        <v>278</v>
      </c>
      <c r="J5329" s="9" t="s">
        <v>278</v>
      </c>
      <c r="K5329" s="9" t="s">
        <v>278</v>
      </c>
      <c r="L5329" s="9">
        <v>2633.8000000000065</v>
      </c>
      <c r="M5329" s="65">
        <v>1603.4999999999998</v>
      </c>
      <c r="N5329" s="65"/>
      <c r="P5329" s="65">
        <f t="shared" si="149"/>
        <v>4237.3000000000065</v>
      </c>
    </row>
    <row r="5330" spans="1:21" ht="15">
      <c r="A5330" s="28" t="s">
        <v>2168</v>
      </c>
      <c r="B5330" s="61" t="s">
        <v>2819</v>
      </c>
      <c r="C5330" s="3"/>
      <c r="D5330" s="3"/>
      <c r="E5330" s="9" t="s">
        <v>278</v>
      </c>
      <c r="F5330" s="9" t="s">
        <v>278</v>
      </c>
      <c r="G5330" s="9" t="s">
        <v>278</v>
      </c>
      <c r="H5330" s="9" t="s">
        <v>278</v>
      </c>
      <c r="I5330" s="9" t="s">
        <v>278</v>
      </c>
      <c r="J5330" s="9" t="s">
        <v>278</v>
      </c>
      <c r="K5330" s="9" t="s">
        <v>278</v>
      </c>
      <c r="L5330" s="9" t="s">
        <v>278</v>
      </c>
      <c r="M5330" s="113">
        <v>4102.8999999999996</v>
      </c>
      <c r="N5330" s="65"/>
      <c r="P5330" s="65">
        <f t="shared" si="149"/>
        <v>4102.8999999999996</v>
      </c>
      <c r="R5330" t="s">
        <v>281</v>
      </c>
      <c r="U5330" s="3" t="s">
        <v>1467</v>
      </c>
    </row>
    <row r="5331" spans="1:21" ht="15">
      <c r="A5331" s="28" t="s">
        <v>2169</v>
      </c>
      <c r="B5331" s="61" t="s">
        <v>2205</v>
      </c>
      <c r="E5331" s="9" t="s">
        <v>278</v>
      </c>
      <c r="F5331" s="9" t="s">
        <v>278</v>
      </c>
      <c r="G5331" s="9" t="s">
        <v>278</v>
      </c>
      <c r="H5331" s="9" t="s">
        <v>278</v>
      </c>
      <c r="I5331" s="9" t="s">
        <v>278</v>
      </c>
      <c r="J5331" s="9" t="s">
        <v>278</v>
      </c>
      <c r="K5331" s="9" t="s">
        <v>278</v>
      </c>
      <c r="L5331" s="9">
        <v>1764.0999999999985</v>
      </c>
      <c r="M5331" s="65">
        <v>2263</v>
      </c>
      <c r="N5331" s="65"/>
      <c r="P5331" s="65">
        <f t="shared" si="149"/>
        <v>4027.0999999999985</v>
      </c>
    </row>
    <row r="5332" spans="1:21" ht="15">
      <c r="A5332" s="28" t="s">
        <v>2170</v>
      </c>
      <c r="B5332" s="61" t="s">
        <v>2197</v>
      </c>
      <c r="E5332" s="9" t="s">
        <v>278</v>
      </c>
      <c r="F5332" s="9" t="s">
        <v>278</v>
      </c>
      <c r="G5332" s="9" t="s">
        <v>278</v>
      </c>
      <c r="H5332" s="9" t="s">
        <v>278</v>
      </c>
      <c r="I5332" s="9" t="s">
        <v>278</v>
      </c>
      <c r="J5332" s="9" t="s">
        <v>278</v>
      </c>
      <c r="K5332" s="9" t="s">
        <v>278</v>
      </c>
      <c r="L5332" s="9">
        <v>2205.9000000000051</v>
      </c>
      <c r="M5332" s="65">
        <v>1819.1</v>
      </c>
      <c r="N5332" s="65"/>
      <c r="P5332" s="65">
        <f t="shared" si="149"/>
        <v>4025.000000000005</v>
      </c>
    </row>
    <row r="5333" spans="1:21" ht="15">
      <c r="A5333" s="28" t="s">
        <v>2171</v>
      </c>
      <c r="B5333" s="61" t="s">
        <v>2194</v>
      </c>
      <c r="E5333" s="9" t="s">
        <v>278</v>
      </c>
      <c r="F5333" s="9" t="s">
        <v>278</v>
      </c>
      <c r="G5333" s="9" t="s">
        <v>278</v>
      </c>
      <c r="H5333" s="9" t="s">
        <v>278</v>
      </c>
      <c r="I5333" s="9" t="s">
        <v>278</v>
      </c>
      <c r="J5333" s="9" t="s">
        <v>278</v>
      </c>
      <c r="K5333" s="9" t="s">
        <v>278</v>
      </c>
      <c r="L5333" s="9">
        <v>1605.6000000000022</v>
      </c>
      <c r="M5333" s="65">
        <v>2389.1999999999998</v>
      </c>
      <c r="N5333" s="65"/>
      <c r="P5333" s="65">
        <f t="shared" si="149"/>
        <v>3994.800000000002</v>
      </c>
    </row>
    <row r="5334" spans="1:21" ht="15">
      <c r="A5334" s="28" t="s">
        <v>2172</v>
      </c>
      <c r="B5334" s="61" t="s">
        <v>2201</v>
      </c>
      <c r="E5334" s="9" t="s">
        <v>278</v>
      </c>
      <c r="F5334" s="9" t="s">
        <v>278</v>
      </c>
      <c r="G5334" s="9" t="s">
        <v>278</v>
      </c>
      <c r="H5334" s="9" t="s">
        <v>278</v>
      </c>
      <c r="I5334" s="9" t="s">
        <v>278</v>
      </c>
      <c r="J5334" s="9" t="s">
        <v>278</v>
      </c>
      <c r="K5334" s="9" t="s">
        <v>278</v>
      </c>
      <c r="L5334" s="9">
        <v>2622.2000000000044</v>
      </c>
      <c r="M5334" s="65">
        <v>1339.8</v>
      </c>
      <c r="N5334" s="65"/>
      <c r="P5334" s="65">
        <f t="shared" si="149"/>
        <v>3962.0000000000045</v>
      </c>
    </row>
    <row r="5335" spans="1:21" ht="15">
      <c r="A5335" s="28" t="s">
        <v>2173</v>
      </c>
      <c r="B5335" s="61" t="s">
        <v>178</v>
      </c>
      <c r="E5335" s="9">
        <v>2068.4</v>
      </c>
      <c r="F5335" s="9">
        <v>1889.1</v>
      </c>
      <c r="G5335" s="9" t="s">
        <v>278</v>
      </c>
      <c r="H5335" s="9" t="s">
        <v>278</v>
      </c>
      <c r="I5335" s="9" t="s">
        <v>278</v>
      </c>
      <c r="J5335" s="9" t="s">
        <v>278</v>
      </c>
      <c r="K5335" s="9" t="s">
        <v>278</v>
      </c>
      <c r="L5335" s="9" t="s">
        <v>278</v>
      </c>
      <c r="M5335" s="9" t="s">
        <v>278</v>
      </c>
      <c r="P5335" s="65">
        <f t="shared" si="149"/>
        <v>3957.5</v>
      </c>
    </row>
    <row r="5336" spans="1:21" ht="15">
      <c r="A5336" s="28" t="s">
        <v>2174</v>
      </c>
      <c r="B5336" s="61" t="s">
        <v>2704</v>
      </c>
      <c r="C5336" s="3"/>
      <c r="D5336" s="3"/>
      <c r="E5336" s="9" t="s">
        <v>278</v>
      </c>
      <c r="F5336" s="9" t="s">
        <v>278</v>
      </c>
      <c r="G5336" s="9" t="s">
        <v>278</v>
      </c>
      <c r="H5336" s="9" t="s">
        <v>278</v>
      </c>
      <c r="I5336" s="9" t="s">
        <v>278</v>
      </c>
      <c r="J5336" s="9" t="s">
        <v>278</v>
      </c>
      <c r="K5336" s="9" t="s">
        <v>278</v>
      </c>
      <c r="L5336" s="9" t="s">
        <v>278</v>
      </c>
      <c r="M5336" s="114">
        <v>3807.4000000000005</v>
      </c>
      <c r="N5336" s="65"/>
      <c r="P5336" s="65">
        <f t="shared" si="149"/>
        <v>3807.4000000000005</v>
      </c>
      <c r="R5336" t="s">
        <v>300</v>
      </c>
    </row>
    <row r="5337" spans="1:21" ht="15">
      <c r="A5337" s="28" t="s">
        <v>2175</v>
      </c>
      <c r="B5337" s="239" t="s">
        <v>2190</v>
      </c>
      <c r="E5337" s="9" t="s">
        <v>278</v>
      </c>
      <c r="F5337" s="9" t="s">
        <v>278</v>
      </c>
      <c r="G5337" s="9" t="s">
        <v>278</v>
      </c>
      <c r="H5337" s="9" t="s">
        <v>278</v>
      </c>
      <c r="I5337" s="9" t="s">
        <v>278</v>
      </c>
      <c r="J5337" s="9" t="s">
        <v>278</v>
      </c>
      <c r="K5337" s="9" t="s">
        <v>278</v>
      </c>
      <c r="L5337" s="9">
        <v>652.59999999999854</v>
      </c>
      <c r="M5337" s="65">
        <v>3096.4</v>
      </c>
      <c r="N5337" s="65"/>
      <c r="P5337" s="65">
        <f t="shared" si="149"/>
        <v>3748.9999999999986</v>
      </c>
    </row>
    <row r="5338" spans="1:21" ht="15">
      <c r="A5338" s="28" t="s">
        <v>2176</v>
      </c>
      <c r="B5338" s="61" t="s">
        <v>2715</v>
      </c>
      <c r="C5338" s="3"/>
      <c r="D5338" s="3"/>
      <c r="E5338" s="9" t="s">
        <v>278</v>
      </c>
      <c r="F5338" s="9" t="s">
        <v>278</v>
      </c>
      <c r="G5338" s="9" t="s">
        <v>278</v>
      </c>
      <c r="H5338" s="9" t="s">
        <v>278</v>
      </c>
      <c r="I5338" s="9" t="s">
        <v>278</v>
      </c>
      <c r="J5338" s="9" t="s">
        <v>278</v>
      </c>
      <c r="K5338" s="9" t="s">
        <v>278</v>
      </c>
      <c r="L5338" s="9" t="s">
        <v>278</v>
      </c>
      <c r="M5338" s="115">
        <v>3605.8999999999996</v>
      </c>
      <c r="N5338" s="65"/>
      <c r="P5338" s="65">
        <f t="shared" si="149"/>
        <v>3605.8999999999996</v>
      </c>
      <c r="R5338" t="s">
        <v>282</v>
      </c>
    </row>
    <row r="5339" spans="1:21" ht="15">
      <c r="A5339" s="28" t="s">
        <v>2177</v>
      </c>
      <c r="B5339" s="61" t="s">
        <v>2720</v>
      </c>
      <c r="C5339" s="3"/>
      <c r="D5339" s="3"/>
      <c r="E5339" s="9" t="s">
        <v>278</v>
      </c>
      <c r="F5339" s="9" t="s">
        <v>278</v>
      </c>
      <c r="G5339" s="9" t="s">
        <v>278</v>
      </c>
      <c r="H5339" s="9" t="s">
        <v>278</v>
      </c>
      <c r="I5339" s="9" t="s">
        <v>278</v>
      </c>
      <c r="J5339" s="9" t="s">
        <v>278</v>
      </c>
      <c r="K5339" s="9" t="s">
        <v>278</v>
      </c>
      <c r="L5339" s="9" t="s">
        <v>278</v>
      </c>
      <c r="M5339" s="90">
        <v>3503.8</v>
      </c>
      <c r="N5339" s="65"/>
      <c r="P5339" s="65">
        <f t="shared" si="149"/>
        <v>3503.8</v>
      </c>
      <c r="R5339" t="s">
        <v>297</v>
      </c>
    </row>
    <row r="5340" spans="1:21" ht="15">
      <c r="A5340" s="28" t="s">
        <v>2178</v>
      </c>
      <c r="B5340" s="239" t="s">
        <v>1669</v>
      </c>
      <c r="E5340" s="9" t="s">
        <v>278</v>
      </c>
      <c r="F5340" s="9" t="s">
        <v>278</v>
      </c>
      <c r="G5340" s="9" t="s">
        <v>278</v>
      </c>
      <c r="H5340" s="9" t="s">
        <v>278</v>
      </c>
      <c r="I5340" s="9" t="s">
        <v>278</v>
      </c>
      <c r="J5340" s="9" t="s">
        <v>278</v>
      </c>
      <c r="K5340" s="9">
        <v>3438.3</v>
      </c>
      <c r="L5340" s="9" t="s">
        <v>278</v>
      </c>
      <c r="M5340" s="9" t="s">
        <v>278</v>
      </c>
      <c r="P5340" s="65">
        <f t="shared" si="149"/>
        <v>3438.3</v>
      </c>
    </row>
    <row r="5341" spans="1:21" ht="15">
      <c r="A5341" s="28" t="s">
        <v>2179</v>
      </c>
      <c r="B5341" s="61" t="s">
        <v>2203</v>
      </c>
      <c r="E5341" s="9" t="s">
        <v>278</v>
      </c>
      <c r="F5341" s="9" t="s">
        <v>278</v>
      </c>
      <c r="G5341" s="9" t="s">
        <v>278</v>
      </c>
      <c r="H5341" s="9" t="s">
        <v>278</v>
      </c>
      <c r="I5341" s="9" t="s">
        <v>278</v>
      </c>
      <c r="J5341" s="9" t="s">
        <v>278</v>
      </c>
      <c r="K5341" s="9" t="s">
        <v>278</v>
      </c>
      <c r="L5341" s="9">
        <v>3335.7999999999993</v>
      </c>
      <c r="M5341" s="9" t="s">
        <v>278</v>
      </c>
      <c r="N5341" s="65"/>
      <c r="P5341" s="65">
        <f t="shared" si="149"/>
        <v>3335.7999999999993</v>
      </c>
    </row>
    <row r="5342" spans="1:21" ht="15">
      <c r="A5342" s="28" t="s">
        <v>2180</v>
      </c>
      <c r="B5342" s="61" t="s">
        <v>2714</v>
      </c>
      <c r="C5342" s="3"/>
      <c r="D5342" s="3"/>
      <c r="E5342" s="9" t="s">
        <v>278</v>
      </c>
      <c r="F5342" s="9" t="s">
        <v>278</v>
      </c>
      <c r="G5342" s="9" t="s">
        <v>278</v>
      </c>
      <c r="H5342" s="9" t="s">
        <v>278</v>
      </c>
      <c r="I5342" s="9" t="s">
        <v>278</v>
      </c>
      <c r="J5342" s="9" t="s">
        <v>278</v>
      </c>
      <c r="K5342" s="9" t="s">
        <v>278</v>
      </c>
      <c r="L5342" s="9" t="s">
        <v>278</v>
      </c>
      <c r="M5342" s="90">
        <v>3327.6000000000004</v>
      </c>
      <c r="N5342" s="65"/>
      <c r="P5342" s="65">
        <f t="shared" si="149"/>
        <v>3327.6000000000004</v>
      </c>
      <c r="R5342" t="s">
        <v>293</v>
      </c>
    </row>
    <row r="5343" spans="1:21" ht="15">
      <c r="A5343" s="28" t="s">
        <v>2181</v>
      </c>
      <c r="B5343" s="61" t="s">
        <v>2705</v>
      </c>
      <c r="C5343" s="3"/>
      <c r="D5343" s="3"/>
      <c r="E5343" s="9" t="s">
        <v>278</v>
      </c>
      <c r="F5343" s="9" t="s">
        <v>278</v>
      </c>
      <c r="G5343" s="9" t="s">
        <v>278</v>
      </c>
      <c r="H5343" s="9" t="s">
        <v>278</v>
      </c>
      <c r="I5343" s="9" t="s">
        <v>278</v>
      </c>
      <c r="J5343" s="9" t="s">
        <v>278</v>
      </c>
      <c r="K5343" s="9" t="s">
        <v>278</v>
      </c>
      <c r="L5343" s="9" t="s">
        <v>278</v>
      </c>
      <c r="M5343" s="65">
        <v>3316.3999999999996</v>
      </c>
      <c r="N5343" s="65"/>
      <c r="P5343" s="65">
        <f t="shared" si="149"/>
        <v>3316.3999999999996</v>
      </c>
    </row>
    <row r="5344" spans="1:21" ht="15">
      <c r="A5344" s="28" t="s">
        <v>2182</v>
      </c>
      <c r="B5344" s="61" t="s">
        <v>2207</v>
      </c>
      <c r="E5344" s="9" t="s">
        <v>278</v>
      </c>
      <c r="F5344" s="9" t="s">
        <v>278</v>
      </c>
      <c r="G5344" s="9" t="s">
        <v>278</v>
      </c>
      <c r="H5344" s="9" t="s">
        <v>278</v>
      </c>
      <c r="I5344" s="9" t="s">
        <v>278</v>
      </c>
      <c r="J5344" s="9" t="s">
        <v>278</v>
      </c>
      <c r="K5344" s="9" t="s">
        <v>278</v>
      </c>
      <c r="L5344" s="9">
        <v>1403.8999999999905</v>
      </c>
      <c r="M5344" s="65">
        <v>1632.3</v>
      </c>
      <c r="N5344" s="65"/>
      <c r="P5344" s="65">
        <f t="shared" si="149"/>
        <v>3036.1999999999907</v>
      </c>
    </row>
    <row r="5345" spans="1:22" ht="15">
      <c r="A5345" s="28" t="s">
        <v>2183</v>
      </c>
      <c r="B5345" s="61" t="s">
        <v>2708</v>
      </c>
      <c r="C5345" s="3"/>
      <c r="D5345" s="3"/>
      <c r="E5345" s="9" t="s">
        <v>278</v>
      </c>
      <c r="F5345" s="9" t="s">
        <v>278</v>
      </c>
      <c r="G5345" s="9" t="s">
        <v>278</v>
      </c>
      <c r="H5345" s="9" t="s">
        <v>278</v>
      </c>
      <c r="I5345" s="9" t="s">
        <v>278</v>
      </c>
      <c r="J5345" s="9" t="s">
        <v>278</v>
      </c>
      <c r="K5345" s="9" t="s">
        <v>278</v>
      </c>
      <c r="L5345" s="9" t="s">
        <v>278</v>
      </c>
      <c r="M5345" s="65">
        <v>2972.5000000000005</v>
      </c>
      <c r="N5345" s="65"/>
      <c r="P5345" s="65">
        <f t="shared" si="149"/>
        <v>2972.5000000000005</v>
      </c>
    </row>
    <row r="5346" spans="1:22" ht="15">
      <c r="A5346" s="28" t="s">
        <v>2184</v>
      </c>
      <c r="B5346" s="61" t="s">
        <v>2699</v>
      </c>
      <c r="C5346" s="3"/>
      <c r="D5346" s="3"/>
      <c r="E5346" s="9" t="s">
        <v>278</v>
      </c>
      <c r="F5346" s="9" t="s">
        <v>278</v>
      </c>
      <c r="G5346" s="9" t="s">
        <v>278</v>
      </c>
      <c r="H5346" s="9" t="s">
        <v>278</v>
      </c>
      <c r="I5346" s="9" t="s">
        <v>278</v>
      </c>
      <c r="J5346" s="9" t="s">
        <v>278</v>
      </c>
      <c r="K5346" s="9" t="s">
        <v>278</v>
      </c>
      <c r="L5346" s="9" t="s">
        <v>278</v>
      </c>
      <c r="M5346" s="65">
        <v>2936.5999999999995</v>
      </c>
      <c r="N5346" s="65"/>
      <c r="P5346" s="65">
        <f t="shared" si="149"/>
        <v>2936.5999999999995</v>
      </c>
      <c r="V5346" t="s">
        <v>2452</v>
      </c>
    </row>
    <row r="5347" spans="1:22" ht="15">
      <c r="A5347" s="28" t="s">
        <v>2185</v>
      </c>
      <c r="B5347" s="61" t="s">
        <v>2722</v>
      </c>
      <c r="C5347" s="3"/>
      <c r="D5347" s="3"/>
      <c r="E5347" s="9" t="s">
        <v>278</v>
      </c>
      <c r="F5347" s="9" t="s">
        <v>278</v>
      </c>
      <c r="G5347" s="9" t="s">
        <v>278</v>
      </c>
      <c r="H5347" s="9" t="s">
        <v>278</v>
      </c>
      <c r="I5347" s="9" t="s">
        <v>278</v>
      </c>
      <c r="J5347" s="9" t="s">
        <v>278</v>
      </c>
      <c r="K5347" s="9" t="s">
        <v>278</v>
      </c>
      <c r="L5347" s="9" t="s">
        <v>278</v>
      </c>
      <c r="M5347" s="65">
        <v>2908.2</v>
      </c>
      <c r="N5347" s="65"/>
      <c r="P5347" s="65">
        <f t="shared" si="149"/>
        <v>2908.2</v>
      </c>
    </row>
    <row r="5348" spans="1:22" ht="15">
      <c r="A5348" s="28" t="s">
        <v>2186</v>
      </c>
      <c r="B5348" s="61" t="s">
        <v>2711</v>
      </c>
      <c r="C5348" s="3"/>
      <c r="D5348" s="3"/>
      <c r="E5348" s="9" t="s">
        <v>278</v>
      </c>
      <c r="F5348" s="9" t="s">
        <v>278</v>
      </c>
      <c r="G5348" s="9" t="s">
        <v>278</v>
      </c>
      <c r="H5348" s="9" t="s">
        <v>278</v>
      </c>
      <c r="I5348" s="9" t="s">
        <v>278</v>
      </c>
      <c r="J5348" s="9" t="s">
        <v>278</v>
      </c>
      <c r="K5348" s="9" t="s">
        <v>278</v>
      </c>
      <c r="L5348" s="9" t="s">
        <v>278</v>
      </c>
      <c r="M5348" s="65">
        <v>2897.7000000000003</v>
      </c>
      <c r="N5348" s="65"/>
      <c r="P5348" s="65">
        <f t="shared" si="149"/>
        <v>2897.7000000000003</v>
      </c>
    </row>
    <row r="5349" spans="1:22" ht="15">
      <c r="A5349" s="28" t="s">
        <v>2187</v>
      </c>
      <c r="B5349" s="61" t="s">
        <v>2204</v>
      </c>
      <c r="E5349" s="9" t="s">
        <v>278</v>
      </c>
      <c r="F5349" s="9" t="s">
        <v>278</v>
      </c>
      <c r="G5349" s="9" t="s">
        <v>278</v>
      </c>
      <c r="H5349" s="9" t="s">
        <v>278</v>
      </c>
      <c r="I5349" s="9" t="s">
        <v>278</v>
      </c>
      <c r="J5349" s="9" t="s">
        <v>278</v>
      </c>
      <c r="K5349" s="9" t="s">
        <v>278</v>
      </c>
      <c r="L5349" s="9">
        <v>2869.5999999999985</v>
      </c>
      <c r="M5349" s="9" t="s">
        <v>278</v>
      </c>
      <c r="N5349" s="65"/>
      <c r="P5349" s="65">
        <f t="shared" si="149"/>
        <v>2869.5999999999985</v>
      </c>
    </row>
    <row r="5350" spans="1:22" ht="15">
      <c r="A5350" s="28" t="s">
        <v>2188</v>
      </c>
      <c r="B5350" s="61" t="s">
        <v>2707</v>
      </c>
      <c r="C5350" s="3"/>
      <c r="D5350" s="3"/>
      <c r="E5350" s="9" t="s">
        <v>278</v>
      </c>
      <c r="F5350" s="9" t="s">
        <v>278</v>
      </c>
      <c r="G5350" s="9" t="s">
        <v>278</v>
      </c>
      <c r="H5350" s="9" t="s">
        <v>278</v>
      </c>
      <c r="I5350" s="9" t="s">
        <v>278</v>
      </c>
      <c r="J5350" s="9" t="s">
        <v>278</v>
      </c>
      <c r="K5350" s="9" t="s">
        <v>278</v>
      </c>
      <c r="L5350" s="9" t="s">
        <v>278</v>
      </c>
      <c r="M5350" s="65">
        <v>2867.3999999999996</v>
      </c>
      <c r="N5350" s="65"/>
      <c r="P5350" s="65">
        <f t="shared" si="149"/>
        <v>2867.3999999999996</v>
      </c>
    </row>
    <row r="5351" spans="1:22" ht="15">
      <c r="A5351" s="28" t="s">
        <v>2296</v>
      </c>
      <c r="B5351" s="61" t="s">
        <v>2713</v>
      </c>
      <c r="C5351" s="3"/>
      <c r="D5351" s="3"/>
      <c r="E5351" s="9" t="s">
        <v>278</v>
      </c>
      <c r="F5351" s="9" t="s">
        <v>278</v>
      </c>
      <c r="G5351" s="9" t="s">
        <v>278</v>
      </c>
      <c r="H5351" s="9" t="s">
        <v>278</v>
      </c>
      <c r="I5351" s="9" t="s">
        <v>278</v>
      </c>
      <c r="J5351" s="9" t="s">
        <v>278</v>
      </c>
      <c r="K5351" s="9" t="s">
        <v>278</v>
      </c>
      <c r="L5351" s="9" t="s">
        <v>278</v>
      </c>
      <c r="M5351" s="65">
        <v>2856.1000000000004</v>
      </c>
      <c r="N5351" s="65"/>
      <c r="P5351" s="65">
        <f t="shared" si="149"/>
        <v>2856.1000000000004</v>
      </c>
    </row>
    <row r="5352" spans="1:22" ht="15">
      <c r="A5352" s="28" t="s">
        <v>2297</v>
      </c>
      <c r="B5352" s="61" t="s">
        <v>678</v>
      </c>
      <c r="E5352" s="9" t="s">
        <v>278</v>
      </c>
      <c r="F5352" s="9" t="s">
        <v>278</v>
      </c>
      <c r="G5352" s="9" t="s">
        <v>278</v>
      </c>
      <c r="H5352" s="9">
        <v>2768.7999999999956</v>
      </c>
      <c r="I5352" s="9" t="s">
        <v>278</v>
      </c>
      <c r="J5352" s="9" t="s">
        <v>278</v>
      </c>
      <c r="K5352" s="9" t="s">
        <v>278</v>
      </c>
      <c r="L5352" s="9" t="s">
        <v>278</v>
      </c>
      <c r="M5352" s="9" t="s">
        <v>278</v>
      </c>
      <c r="P5352" s="65">
        <f t="shared" si="149"/>
        <v>2768.7999999999956</v>
      </c>
    </row>
    <row r="5353" spans="1:22" ht="15">
      <c r="A5353" s="28" t="s">
        <v>2298</v>
      </c>
      <c r="B5353" s="61" t="s">
        <v>2717</v>
      </c>
      <c r="C5353" s="3"/>
      <c r="D5353" s="3"/>
      <c r="E5353" s="9" t="s">
        <v>278</v>
      </c>
      <c r="F5353" s="9" t="s">
        <v>278</v>
      </c>
      <c r="G5353" s="9" t="s">
        <v>278</v>
      </c>
      <c r="H5353" s="9" t="s">
        <v>278</v>
      </c>
      <c r="I5353" s="9" t="s">
        <v>278</v>
      </c>
      <c r="J5353" s="9" t="s">
        <v>278</v>
      </c>
      <c r="K5353" s="9" t="s">
        <v>278</v>
      </c>
      <c r="L5353" s="9" t="s">
        <v>278</v>
      </c>
      <c r="M5353" s="65">
        <v>2760.9999999999995</v>
      </c>
      <c r="N5353" s="65"/>
      <c r="P5353" s="65">
        <f t="shared" si="149"/>
        <v>2760.9999999999995</v>
      </c>
    </row>
    <row r="5354" spans="1:22" ht="15">
      <c r="A5354" s="253" t="s">
        <v>2676</v>
      </c>
      <c r="B5354" s="61" t="s">
        <v>2712</v>
      </c>
      <c r="C5354" s="3"/>
      <c r="D5354" s="3"/>
      <c r="E5354" s="9" t="s">
        <v>278</v>
      </c>
      <c r="F5354" s="9" t="s">
        <v>278</v>
      </c>
      <c r="G5354" s="9" t="s">
        <v>278</v>
      </c>
      <c r="H5354" s="9" t="s">
        <v>278</v>
      </c>
      <c r="I5354" s="9" t="s">
        <v>278</v>
      </c>
      <c r="J5354" s="9" t="s">
        <v>278</v>
      </c>
      <c r="K5354" s="9" t="s">
        <v>278</v>
      </c>
      <c r="L5354" s="9" t="s">
        <v>278</v>
      </c>
      <c r="M5354" s="65">
        <v>2706.3</v>
      </c>
      <c r="N5354" s="65"/>
      <c r="P5354" s="65">
        <f t="shared" ref="P5354:P5384" si="150">SUM(E5354:M5354)</f>
        <v>2706.3</v>
      </c>
    </row>
    <row r="5355" spans="1:22" ht="15">
      <c r="A5355" s="253" t="s">
        <v>2677</v>
      </c>
      <c r="B5355" s="61" t="s">
        <v>2718</v>
      </c>
      <c r="C5355" s="3"/>
      <c r="D5355" s="3"/>
      <c r="E5355" s="9" t="s">
        <v>278</v>
      </c>
      <c r="F5355" s="9" t="s">
        <v>278</v>
      </c>
      <c r="G5355" s="9" t="s">
        <v>278</v>
      </c>
      <c r="H5355" s="9" t="s">
        <v>278</v>
      </c>
      <c r="I5355" s="9" t="s">
        <v>278</v>
      </c>
      <c r="J5355" s="9" t="s">
        <v>278</v>
      </c>
      <c r="K5355" s="9" t="s">
        <v>278</v>
      </c>
      <c r="L5355" s="9" t="s">
        <v>278</v>
      </c>
      <c r="M5355" s="65">
        <v>2675.4000000000005</v>
      </c>
      <c r="N5355" s="65"/>
      <c r="P5355" s="65">
        <f t="shared" si="150"/>
        <v>2675.4000000000005</v>
      </c>
    </row>
    <row r="5356" spans="1:22" ht="15">
      <c r="A5356" s="253" t="s">
        <v>2678</v>
      </c>
      <c r="B5356" s="61" t="s">
        <v>2710</v>
      </c>
      <c r="C5356" s="3"/>
      <c r="D5356" s="3"/>
      <c r="E5356" s="9" t="s">
        <v>278</v>
      </c>
      <c r="F5356" s="9" t="s">
        <v>278</v>
      </c>
      <c r="G5356" s="9" t="s">
        <v>278</v>
      </c>
      <c r="H5356" s="9" t="s">
        <v>278</v>
      </c>
      <c r="I5356" s="9" t="s">
        <v>278</v>
      </c>
      <c r="J5356" s="9" t="s">
        <v>278</v>
      </c>
      <c r="K5356" s="9" t="s">
        <v>278</v>
      </c>
      <c r="L5356" s="9" t="s">
        <v>278</v>
      </c>
      <c r="M5356" s="65">
        <v>2579.1999999999998</v>
      </c>
      <c r="N5356" s="65"/>
      <c r="P5356" s="65">
        <f t="shared" si="150"/>
        <v>2579.1999999999998</v>
      </c>
    </row>
    <row r="5357" spans="1:22" ht="15">
      <c r="A5357" s="253" t="s">
        <v>2679</v>
      </c>
      <c r="B5357" s="61" t="s">
        <v>2202</v>
      </c>
      <c r="E5357" s="9" t="s">
        <v>278</v>
      </c>
      <c r="F5357" s="9" t="s">
        <v>278</v>
      </c>
      <c r="G5357" s="9" t="s">
        <v>278</v>
      </c>
      <c r="H5357" s="9" t="s">
        <v>278</v>
      </c>
      <c r="I5357" s="9" t="s">
        <v>278</v>
      </c>
      <c r="J5357" s="9" t="s">
        <v>278</v>
      </c>
      <c r="K5357" s="9" t="s">
        <v>278</v>
      </c>
      <c r="L5357" s="9">
        <v>1488.5</v>
      </c>
      <c r="M5357" s="65">
        <v>1073.9000000000001</v>
      </c>
      <c r="N5357" s="65"/>
      <c r="P5357" s="65">
        <f t="shared" si="150"/>
        <v>2562.4</v>
      </c>
    </row>
    <row r="5358" spans="1:22" ht="15">
      <c r="A5358" s="253" t="s">
        <v>2680</v>
      </c>
      <c r="B5358" s="239" t="s">
        <v>1651</v>
      </c>
      <c r="C5358" s="3"/>
      <c r="D5358" s="3"/>
      <c r="E5358" s="9" t="s">
        <v>278</v>
      </c>
      <c r="F5358" s="9" t="s">
        <v>278</v>
      </c>
      <c r="G5358" s="9" t="s">
        <v>278</v>
      </c>
      <c r="H5358" s="9" t="s">
        <v>278</v>
      </c>
      <c r="I5358" s="9" t="s">
        <v>278</v>
      </c>
      <c r="J5358" s="9">
        <v>2561.6999999999425</v>
      </c>
      <c r="K5358" s="9" t="s">
        <v>278</v>
      </c>
      <c r="L5358" s="9" t="s">
        <v>278</v>
      </c>
      <c r="M5358" s="9" t="s">
        <v>278</v>
      </c>
      <c r="P5358" s="65">
        <f t="shared" si="150"/>
        <v>2561.6999999999425</v>
      </c>
    </row>
    <row r="5359" spans="1:22" ht="15">
      <c r="A5359" s="253" t="s">
        <v>2681</v>
      </c>
      <c r="B5359" s="61" t="s">
        <v>2724</v>
      </c>
      <c r="C5359" s="3"/>
      <c r="D5359" s="3"/>
      <c r="E5359" s="9" t="s">
        <v>278</v>
      </c>
      <c r="F5359" s="9" t="s">
        <v>278</v>
      </c>
      <c r="G5359" s="9" t="s">
        <v>278</v>
      </c>
      <c r="H5359" s="9" t="s">
        <v>278</v>
      </c>
      <c r="I5359" s="9" t="s">
        <v>278</v>
      </c>
      <c r="J5359" s="9" t="s">
        <v>278</v>
      </c>
      <c r="K5359" s="9" t="s">
        <v>278</v>
      </c>
      <c r="L5359" s="9" t="s">
        <v>278</v>
      </c>
      <c r="M5359" s="65">
        <v>2545.6999999999998</v>
      </c>
      <c r="N5359" s="65"/>
      <c r="P5359" s="65">
        <f t="shared" si="150"/>
        <v>2545.6999999999998</v>
      </c>
    </row>
    <row r="5360" spans="1:22" ht="15">
      <c r="A5360" s="253" t="s">
        <v>2682</v>
      </c>
      <c r="B5360" s="178" t="s">
        <v>1347</v>
      </c>
      <c r="C5360" s="3"/>
      <c r="D5360" s="3"/>
      <c r="E5360" s="9" t="s">
        <v>278</v>
      </c>
      <c r="F5360" s="9" t="s">
        <v>278</v>
      </c>
      <c r="G5360" s="9" t="s">
        <v>278</v>
      </c>
      <c r="H5360" s="9" t="s">
        <v>278</v>
      </c>
      <c r="I5360" s="9">
        <v>2493.4999999999345</v>
      </c>
      <c r="J5360" s="9" t="s">
        <v>278</v>
      </c>
      <c r="K5360" s="9" t="s">
        <v>278</v>
      </c>
      <c r="L5360" s="9" t="s">
        <v>278</v>
      </c>
      <c r="M5360" s="9" t="s">
        <v>278</v>
      </c>
      <c r="P5360" s="65">
        <f t="shared" si="150"/>
        <v>2493.4999999999345</v>
      </c>
    </row>
    <row r="5361" spans="1:16" ht="15">
      <c r="A5361" s="253" t="s">
        <v>2683</v>
      </c>
      <c r="B5361" s="61" t="s">
        <v>2728</v>
      </c>
      <c r="C5361" s="3"/>
      <c r="D5361" s="3"/>
      <c r="E5361" s="9" t="s">
        <v>278</v>
      </c>
      <c r="F5361" s="9" t="s">
        <v>278</v>
      </c>
      <c r="G5361" s="9" t="s">
        <v>278</v>
      </c>
      <c r="H5361" s="9" t="s">
        <v>278</v>
      </c>
      <c r="I5361" s="9" t="s">
        <v>278</v>
      </c>
      <c r="J5361" s="9" t="s">
        <v>278</v>
      </c>
      <c r="K5361" s="9" t="s">
        <v>278</v>
      </c>
      <c r="L5361" s="9" t="s">
        <v>278</v>
      </c>
      <c r="M5361" s="65">
        <v>2489.9</v>
      </c>
      <c r="N5361" s="65"/>
      <c r="P5361" s="65">
        <f t="shared" si="150"/>
        <v>2489.9</v>
      </c>
    </row>
    <row r="5362" spans="1:16" ht="15">
      <c r="A5362" s="253" t="s">
        <v>2684</v>
      </c>
      <c r="B5362" s="239" t="s">
        <v>2189</v>
      </c>
      <c r="E5362" s="9" t="s">
        <v>278</v>
      </c>
      <c r="F5362" s="9" t="s">
        <v>278</v>
      </c>
      <c r="G5362" s="9" t="s">
        <v>278</v>
      </c>
      <c r="H5362" s="9" t="s">
        <v>278</v>
      </c>
      <c r="I5362" s="9" t="s">
        <v>278</v>
      </c>
      <c r="J5362" s="9" t="s">
        <v>278</v>
      </c>
      <c r="K5362" s="9" t="s">
        <v>278</v>
      </c>
      <c r="L5362" s="9">
        <v>2464.2000000000044</v>
      </c>
      <c r="M5362" s="9" t="s">
        <v>278</v>
      </c>
      <c r="N5362" s="65"/>
      <c r="P5362" s="65">
        <f t="shared" si="150"/>
        <v>2464.2000000000044</v>
      </c>
    </row>
    <row r="5363" spans="1:16" ht="15">
      <c r="A5363" s="253" t="s">
        <v>2685</v>
      </c>
      <c r="B5363" s="61" t="s">
        <v>2701</v>
      </c>
      <c r="C5363" s="3"/>
      <c r="D5363" s="3"/>
      <c r="E5363" s="9" t="s">
        <v>278</v>
      </c>
      <c r="F5363" s="9" t="s">
        <v>278</v>
      </c>
      <c r="G5363" s="9" t="s">
        <v>278</v>
      </c>
      <c r="H5363" s="9" t="s">
        <v>278</v>
      </c>
      <c r="I5363" s="9" t="s">
        <v>278</v>
      </c>
      <c r="J5363" s="9" t="s">
        <v>278</v>
      </c>
      <c r="K5363" s="9" t="s">
        <v>278</v>
      </c>
      <c r="L5363" s="9" t="s">
        <v>278</v>
      </c>
      <c r="M5363" s="65">
        <v>2432.8000000000002</v>
      </c>
      <c r="N5363" s="65"/>
      <c r="P5363" s="65">
        <f t="shared" si="150"/>
        <v>2432.8000000000002</v>
      </c>
    </row>
    <row r="5364" spans="1:16" ht="15">
      <c r="A5364" s="253" t="s">
        <v>2686</v>
      </c>
      <c r="B5364" s="178" t="s">
        <v>1339</v>
      </c>
      <c r="C5364" s="3"/>
      <c r="D5364" s="3"/>
      <c r="E5364" s="9" t="s">
        <v>278</v>
      </c>
      <c r="F5364" s="9" t="s">
        <v>278</v>
      </c>
      <c r="G5364" s="9" t="s">
        <v>278</v>
      </c>
      <c r="H5364" s="9" t="s">
        <v>278</v>
      </c>
      <c r="I5364" s="9">
        <v>2395.8000000000102</v>
      </c>
      <c r="J5364" s="9" t="s">
        <v>278</v>
      </c>
      <c r="K5364" s="9" t="s">
        <v>278</v>
      </c>
      <c r="L5364" s="9" t="s">
        <v>278</v>
      </c>
      <c r="M5364" s="9" t="s">
        <v>278</v>
      </c>
      <c r="P5364" s="65">
        <f t="shared" si="150"/>
        <v>2395.8000000000102</v>
      </c>
    </row>
    <row r="5365" spans="1:16" ht="15">
      <c r="A5365" s="253" t="s">
        <v>2687</v>
      </c>
      <c r="B5365" s="61" t="s">
        <v>2703</v>
      </c>
      <c r="C5365" s="3"/>
      <c r="D5365" s="3"/>
      <c r="E5365" s="9" t="s">
        <v>278</v>
      </c>
      <c r="F5365" s="9" t="s">
        <v>278</v>
      </c>
      <c r="G5365" s="9" t="s">
        <v>278</v>
      </c>
      <c r="H5365" s="9" t="s">
        <v>278</v>
      </c>
      <c r="I5365" s="9" t="s">
        <v>278</v>
      </c>
      <c r="J5365" s="9" t="s">
        <v>278</v>
      </c>
      <c r="K5365" s="9" t="s">
        <v>278</v>
      </c>
      <c r="L5365" s="9" t="s">
        <v>278</v>
      </c>
      <c r="M5365" s="65">
        <v>2290.8000000000002</v>
      </c>
      <c r="N5365" s="65"/>
      <c r="P5365" s="65">
        <f t="shared" si="150"/>
        <v>2290.8000000000002</v>
      </c>
    </row>
    <row r="5366" spans="1:16" ht="15">
      <c r="A5366" s="253" t="s">
        <v>2688</v>
      </c>
      <c r="B5366" s="61" t="s">
        <v>2721</v>
      </c>
      <c r="C5366" s="3"/>
      <c r="D5366" s="3"/>
      <c r="E5366" s="9" t="s">
        <v>278</v>
      </c>
      <c r="F5366" s="9" t="s">
        <v>278</v>
      </c>
      <c r="G5366" s="9" t="s">
        <v>278</v>
      </c>
      <c r="H5366" s="9" t="s">
        <v>278</v>
      </c>
      <c r="I5366" s="9" t="s">
        <v>278</v>
      </c>
      <c r="J5366" s="9" t="s">
        <v>278</v>
      </c>
      <c r="K5366" s="9" t="s">
        <v>278</v>
      </c>
      <c r="L5366" s="9" t="s">
        <v>278</v>
      </c>
      <c r="M5366" s="65">
        <v>2220.1000000000004</v>
      </c>
      <c r="N5366" s="65"/>
      <c r="P5366" s="65">
        <f t="shared" si="150"/>
        <v>2220.1000000000004</v>
      </c>
    </row>
    <row r="5367" spans="1:16" ht="15">
      <c r="A5367" s="253" t="s">
        <v>2689</v>
      </c>
      <c r="B5367" s="61" t="s">
        <v>2725</v>
      </c>
      <c r="C5367" s="3"/>
      <c r="D5367" s="3"/>
      <c r="E5367" s="9" t="s">
        <v>278</v>
      </c>
      <c r="F5367" s="9" t="s">
        <v>278</v>
      </c>
      <c r="G5367" s="9" t="s">
        <v>278</v>
      </c>
      <c r="H5367" s="9" t="s">
        <v>278</v>
      </c>
      <c r="I5367" s="9" t="s">
        <v>278</v>
      </c>
      <c r="J5367" s="9" t="s">
        <v>278</v>
      </c>
      <c r="K5367" s="9" t="s">
        <v>278</v>
      </c>
      <c r="L5367" s="9" t="s">
        <v>278</v>
      </c>
      <c r="M5367" s="65">
        <v>2196.8000000000002</v>
      </c>
      <c r="N5367" s="65"/>
      <c r="P5367" s="65">
        <f t="shared" si="150"/>
        <v>2196.8000000000002</v>
      </c>
    </row>
    <row r="5368" spans="1:16" ht="15">
      <c r="A5368" s="253" t="s">
        <v>2690</v>
      </c>
      <c r="B5368" s="61" t="s">
        <v>2726</v>
      </c>
      <c r="C5368" s="3"/>
      <c r="D5368" s="3"/>
      <c r="E5368" s="9" t="s">
        <v>278</v>
      </c>
      <c r="F5368" s="9" t="s">
        <v>278</v>
      </c>
      <c r="G5368" s="9" t="s">
        <v>278</v>
      </c>
      <c r="H5368" s="9" t="s">
        <v>278</v>
      </c>
      <c r="I5368" s="9" t="s">
        <v>278</v>
      </c>
      <c r="J5368" s="9" t="s">
        <v>278</v>
      </c>
      <c r="K5368" s="9" t="s">
        <v>278</v>
      </c>
      <c r="L5368" s="9" t="s">
        <v>278</v>
      </c>
      <c r="M5368" s="65">
        <v>2196.2000000000003</v>
      </c>
      <c r="N5368" s="65"/>
      <c r="P5368" s="65">
        <f t="shared" si="150"/>
        <v>2196.2000000000003</v>
      </c>
    </row>
    <row r="5369" spans="1:16" ht="15">
      <c r="A5369" s="253" t="s">
        <v>2691</v>
      </c>
      <c r="B5369" s="61" t="s">
        <v>2709</v>
      </c>
      <c r="C5369" s="3"/>
      <c r="D5369" s="3"/>
      <c r="E5369" s="9" t="s">
        <v>278</v>
      </c>
      <c r="F5369" s="9" t="s">
        <v>278</v>
      </c>
      <c r="G5369" s="9" t="s">
        <v>278</v>
      </c>
      <c r="H5369" s="9" t="s">
        <v>278</v>
      </c>
      <c r="I5369" s="9" t="s">
        <v>278</v>
      </c>
      <c r="J5369" s="9" t="s">
        <v>278</v>
      </c>
      <c r="K5369" s="9" t="s">
        <v>278</v>
      </c>
      <c r="L5369" s="9" t="s">
        <v>278</v>
      </c>
      <c r="M5369" s="65">
        <v>2076.6999999999998</v>
      </c>
      <c r="N5369" s="65"/>
      <c r="P5369" s="65">
        <f t="shared" si="150"/>
        <v>2076.6999999999998</v>
      </c>
    </row>
    <row r="5370" spans="1:16" ht="15">
      <c r="A5370" s="253" t="s">
        <v>2692</v>
      </c>
      <c r="B5370" s="61" t="s">
        <v>2835</v>
      </c>
      <c r="C5370" s="3"/>
      <c r="D5370" s="3"/>
      <c r="E5370" s="9" t="s">
        <v>278</v>
      </c>
      <c r="F5370" s="9" t="s">
        <v>278</v>
      </c>
      <c r="G5370" s="9" t="s">
        <v>278</v>
      </c>
      <c r="H5370" s="9" t="s">
        <v>278</v>
      </c>
      <c r="I5370" s="9" t="s">
        <v>278</v>
      </c>
      <c r="J5370" s="9" t="s">
        <v>278</v>
      </c>
      <c r="K5370" s="9" t="s">
        <v>278</v>
      </c>
      <c r="L5370" s="9" t="s">
        <v>278</v>
      </c>
      <c r="M5370" s="65">
        <v>2031.6</v>
      </c>
      <c r="N5370" s="65"/>
      <c r="P5370" s="65">
        <f t="shared" si="150"/>
        <v>2031.6</v>
      </c>
    </row>
    <row r="5371" spans="1:16" ht="15">
      <c r="A5371" s="253" t="s">
        <v>2693</v>
      </c>
      <c r="B5371" s="61" t="s">
        <v>2214</v>
      </c>
      <c r="E5371" s="9" t="s">
        <v>278</v>
      </c>
      <c r="F5371" s="9" t="s">
        <v>278</v>
      </c>
      <c r="G5371" s="9" t="s">
        <v>278</v>
      </c>
      <c r="H5371" s="9" t="s">
        <v>278</v>
      </c>
      <c r="I5371" s="9" t="s">
        <v>278</v>
      </c>
      <c r="J5371" s="9" t="s">
        <v>278</v>
      </c>
      <c r="K5371" s="9" t="s">
        <v>278</v>
      </c>
      <c r="L5371" s="9">
        <v>2011.0000000000036</v>
      </c>
      <c r="M5371" s="9" t="s">
        <v>278</v>
      </c>
      <c r="N5371" s="65"/>
      <c r="P5371" s="65">
        <f t="shared" si="150"/>
        <v>2011.0000000000036</v>
      </c>
    </row>
    <row r="5372" spans="1:16" ht="15">
      <c r="A5372" s="253" t="s">
        <v>2694</v>
      </c>
      <c r="B5372" s="190" t="s">
        <v>1331</v>
      </c>
      <c r="C5372" s="3"/>
      <c r="D5372" s="3"/>
      <c r="E5372" s="9" t="s">
        <v>278</v>
      </c>
      <c r="F5372" s="9" t="s">
        <v>278</v>
      </c>
      <c r="G5372" s="9" t="s">
        <v>278</v>
      </c>
      <c r="H5372" s="9" t="s">
        <v>278</v>
      </c>
      <c r="I5372" s="9">
        <v>1995.6999999999207</v>
      </c>
      <c r="J5372" s="9" t="s">
        <v>278</v>
      </c>
      <c r="K5372" s="9" t="s">
        <v>278</v>
      </c>
      <c r="L5372" s="9" t="s">
        <v>278</v>
      </c>
      <c r="M5372" s="9" t="s">
        <v>278</v>
      </c>
      <c r="P5372" s="65">
        <f t="shared" si="150"/>
        <v>1995.6999999999207</v>
      </c>
    </row>
    <row r="5373" spans="1:16" ht="15">
      <c r="A5373" s="253" t="s">
        <v>2695</v>
      </c>
      <c r="B5373" s="61" t="s">
        <v>164</v>
      </c>
      <c r="E5373" s="9" t="s">
        <v>278</v>
      </c>
      <c r="F5373" s="9" t="s">
        <v>278</v>
      </c>
      <c r="G5373" s="9">
        <v>1980.7</v>
      </c>
      <c r="H5373" s="9" t="s">
        <v>278</v>
      </c>
      <c r="I5373" s="9" t="s">
        <v>278</v>
      </c>
      <c r="J5373" s="9" t="s">
        <v>278</v>
      </c>
      <c r="K5373" s="9" t="s">
        <v>278</v>
      </c>
      <c r="L5373" s="9" t="s">
        <v>278</v>
      </c>
      <c r="M5373" s="9" t="s">
        <v>278</v>
      </c>
      <c r="P5373" s="65">
        <f t="shared" si="150"/>
        <v>1980.7</v>
      </c>
    </row>
    <row r="5374" spans="1:16" ht="15">
      <c r="A5374" s="253" t="s">
        <v>2696</v>
      </c>
      <c r="B5374" s="61" t="s">
        <v>2706</v>
      </c>
      <c r="C5374" s="3"/>
      <c r="D5374" s="3"/>
      <c r="E5374" s="9" t="s">
        <v>278</v>
      </c>
      <c r="F5374" s="9" t="s">
        <v>278</v>
      </c>
      <c r="G5374" s="9" t="s">
        <v>278</v>
      </c>
      <c r="H5374" s="9" t="s">
        <v>278</v>
      </c>
      <c r="I5374" s="9" t="s">
        <v>278</v>
      </c>
      <c r="J5374" s="9" t="s">
        <v>278</v>
      </c>
      <c r="K5374" s="9" t="s">
        <v>278</v>
      </c>
      <c r="L5374" s="9" t="s">
        <v>278</v>
      </c>
      <c r="M5374" s="65">
        <v>1952.8</v>
      </c>
      <c r="N5374" s="65"/>
      <c r="P5374" s="65">
        <f t="shared" si="150"/>
        <v>1952.8</v>
      </c>
    </row>
    <row r="5375" spans="1:16" ht="15">
      <c r="A5375" s="253" t="s">
        <v>2697</v>
      </c>
      <c r="B5375" s="61" t="s">
        <v>2702</v>
      </c>
      <c r="C5375" s="3"/>
      <c r="D5375" s="3"/>
      <c r="E5375" s="9" t="s">
        <v>278</v>
      </c>
      <c r="F5375" s="9" t="s">
        <v>278</v>
      </c>
      <c r="G5375" s="9" t="s">
        <v>278</v>
      </c>
      <c r="H5375" s="9" t="s">
        <v>278</v>
      </c>
      <c r="I5375" s="9" t="s">
        <v>278</v>
      </c>
      <c r="J5375" s="9" t="s">
        <v>278</v>
      </c>
      <c r="K5375" s="9" t="s">
        <v>278</v>
      </c>
      <c r="L5375" s="9" t="s">
        <v>278</v>
      </c>
      <c r="M5375" s="65">
        <v>1908.0000000000002</v>
      </c>
      <c r="N5375" s="65"/>
      <c r="P5375" s="65">
        <f t="shared" si="150"/>
        <v>1908.0000000000002</v>
      </c>
    </row>
    <row r="5376" spans="1:16" ht="15">
      <c r="A5376" s="253" t="s">
        <v>2698</v>
      </c>
      <c r="B5376" s="61" t="s">
        <v>2719</v>
      </c>
      <c r="C5376" s="3"/>
      <c r="D5376" s="3"/>
      <c r="E5376" s="9" t="s">
        <v>278</v>
      </c>
      <c r="F5376" s="9" t="s">
        <v>278</v>
      </c>
      <c r="G5376" s="9" t="s">
        <v>278</v>
      </c>
      <c r="H5376" s="9" t="s">
        <v>278</v>
      </c>
      <c r="I5376" s="9" t="s">
        <v>278</v>
      </c>
      <c r="J5376" s="9" t="s">
        <v>278</v>
      </c>
      <c r="K5376" s="9" t="s">
        <v>278</v>
      </c>
      <c r="L5376" s="9" t="s">
        <v>278</v>
      </c>
      <c r="M5376" s="65">
        <v>1887.3</v>
      </c>
      <c r="N5376" s="65"/>
      <c r="P5376" s="65">
        <f t="shared" si="150"/>
        <v>1887.3</v>
      </c>
    </row>
    <row r="5377" spans="1:21" ht="15">
      <c r="A5377" s="253" t="s">
        <v>2727</v>
      </c>
      <c r="B5377" s="61" t="s">
        <v>2700</v>
      </c>
      <c r="C5377" s="3"/>
      <c r="D5377" s="3"/>
      <c r="E5377" s="9" t="s">
        <v>278</v>
      </c>
      <c r="F5377" s="9" t="s">
        <v>278</v>
      </c>
      <c r="G5377" s="9" t="s">
        <v>278</v>
      </c>
      <c r="H5377" s="9" t="s">
        <v>278</v>
      </c>
      <c r="I5377" s="9" t="s">
        <v>278</v>
      </c>
      <c r="J5377" s="9" t="s">
        <v>278</v>
      </c>
      <c r="K5377" s="9" t="s">
        <v>278</v>
      </c>
      <c r="L5377" s="9" t="s">
        <v>278</v>
      </c>
      <c r="M5377" s="65">
        <v>1868.9</v>
      </c>
      <c r="N5377" s="65"/>
      <c r="P5377" s="65">
        <f t="shared" si="150"/>
        <v>1868.9</v>
      </c>
    </row>
    <row r="5378" spans="1:21" ht="15">
      <c r="A5378" s="253" t="s">
        <v>2820</v>
      </c>
      <c r="B5378" s="178" t="s">
        <v>1338</v>
      </c>
      <c r="C5378" s="3"/>
      <c r="D5378" s="3"/>
      <c r="E5378" s="9" t="s">
        <v>278</v>
      </c>
      <c r="F5378" s="9" t="s">
        <v>278</v>
      </c>
      <c r="G5378" s="9" t="s">
        <v>278</v>
      </c>
      <c r="H5378" s="9" t="s">
        <v>278</v>
      </c>
      <c r="I5378" s="9">
        <v>1795.7000000000571</v>
      </c>
      <c r="J5378" s="9" t="s">
        <v>278</v>
      </c>
      <c r="K5378" s="9" t="s">
        <v>278</v>
      </c>
      <c r="L5378" s="9" t="s">
        <v>278</v>
      </c>
      <c r="M5378" s="9" t="s">
        <v>278</v>
      </c>
      <c r="P5378" s="65">
        <f t="shared" si="150"/>
        <v>1795.7000000000571</v>
      </c>
    </row>
    <row r="5379" spans="1:21" ht="15">
      <c r="A5379" s="253" t="s">
        <v>2837</v>
      </c>
      <c r="B5379" s="61" t="s">
        <v>179</v>
      </c>
      <c r="E5379" s="9">
        <v>1697.7</v>
      </c>
      <c r="F5379" s="9" t="s">
        <v>278</v>
      </c>
      <c r="G5379" s="9" t="s">
        <v>278</v>
      </c>
      <c r="H5379" s="9" t="s">
        <v>278</v>
      </c>
      <c r="I5379" s="9" t="s">
        <v>278</v>
      </c>
      <c r="J5379" s="9" t="s">
        <v>278</v>
      </c>
      <c r="K5379" s="9" t="s">
        <v>278</v>
      </c>
      <c r="L5379" s="9" t="s">
        <v>278</v>
      </c>
      <c r="M5379" s="9" t="s">
        <v>278</v>
      </c>
      <c r="P5379" s="65">
        <f t="shared" si="150"/>
        <v>1697.7</v>
      </c>
    </row>
    <row r="5380" spans="1:21" ht="15">
      <c r="A5380" s="253" t="s">
        <v>2887</v>
      </c>
      <c r="B5380" s="178" t="s">
        <v>1340</v>
      </c>
      <c r="C5380" s="3"/>
      <c r="D5380" s="3"/>
      <c r="E5380" s="9" t="s">
        <v>278</v>
      </c>
      <c r="F5380" s="9" t="s">
        <v>278</v>
      </c>
      <c r="G5380" s="9" t="s">
        <v>278</v>
      </c>
      <c r="H5380" s="9" t="s">
        <v>278</v>
      </c>
      <c r="I5380" s="9">
        <v>1588.300000000012</v>
      </c>
      <c r="J5380" s="9" t="s">
        <v>278</v>
      </c>
      <c r="K5380" s="9" t="s">
        <v>278</v>
      </c>
      <c r="L5380" s="9" t="s">
        <v>278</v>
      </c>
      <c r="M5380" s="9" t="s">
        <v>278</v>
      </c>
      <c r="P5380" s="65">
        <f t="shared" si="150"/>
        <v>1588.300000000012</v>
      </c>
    </row>
    <row r="5381" spans="1:21" ht="15">
      <c r="A5381" s="253" t="s">
        <v>2888</v>
      </c>
      <c r="B5381" s="178" t="s">
        <v>1361</v>
      </c>
      <c r="C5381" s="3"/>
      <c r="D5381" s="3"/>
      <c r="E5381" s="9" t="s">
        <v>278</v>
      </c>
      <c r="F5381" s="9" t="s">
        <v>278</v>
      </c>
      <c r="G5381" s="9" t="s">
        <v>278</v>
      </c>
      <c r="H5381" s="9" t="s">
        <v>278</v>
      </c>
      <c r="I5381" s="9">
        <v>1584.4000000000233</v>
      </c>
      <c r="J5381" s="9" t="s">
        <v>278</v>
      </c>
      <c r="K5381" s="9" t="s">
        <v>278</v>
      </c>
      <c r="L5381" s="9" t="s">
        <v>278</v>
      </c>
      <c r="M5381" s="9" t="s">
        <v>278</v>
      </c>
      <c r="P5381" s="65">
        <f t="shared" si="150"/>
        <v>1584.4000000000233</v>
      </c>
    </row>
    <row r="5382" spans="1:21" ht="15">
      <c r="A5382" s="253" t="s">
        <v>2889</v>
      </c>
      <c r="B5382" s="61" t="s">
        <v>2716</v>
      </c>
      <c r="C5382" s="3"/>
      <c r="D5382" s="3"/>
      <c r="E5382" s="9" t="s">
        <v>278</v>
      </c>
      <c r="F5382" s="9" t="s">
        <v>278</v>
      </c>
      <c r="G5382" s="9" t="s">
        <v>278</v>
      </c>
      <c r="H5382" s="9" t="s">
        <v>278</v>
      </c>
      <c r="I5382" s="9" t="s">
        <v>278</v>
      </c>
      <c r="J5382" s="9" t="s">
        <v>278</v>
      </c>
      <c r="K5382" s="9" t="s">
        <v>278</v>
      </c>
      <c r="L5382" s="9" t="s">
        <v>278</v>
      </c>
      <c r="M5382" s="65">
        <v>1382.3</v>
      </c>
      <c r="N5382" s="65"/>
      <c r="P5382" s="65">
        <f t="shared" si="150"/>
        <v>1382.3</v>
      </c>
    </row>
    <row r="5383" spans="1:21" ht="15">
      <c r="A5383" s="253" t="s">
        <v>2890</v>
      </c>
      <c r="B5383" s="61" t="s">
        <v>2723</v>
      </c>
      <c r="C5383" s="3"/>
      <c r="D5383" s="3"/>
      <c r="E5383" s="9" t="s">
        <v>278</v>
      </c>
      <c r="F5383" s="9" t="s">
        <v>278</v>
      </c>
      <c r="G5383" s="9" t="s">
        <v>278</v>
      </c>
      <c r="H5383" s="9" t="s">
        <v>278</v>
      </c>
      <c r="I5383" s="9" t="s">
        <v>278</v>
      </c>
      <c r="J5383" s="9" t="s">
        <v>278</v>
      </c>
      <c r="K5383" s="9" t="s">
        <v>278</v>
      </c>
      <c r="L5383" s="9" t="s">
        <v>278</v>
      </c>
      <c r="M5383" s="65">
        <v>1262.1000000000004</v>
      </c>
      <c r="N5383" s="65"/>
      <c r="P5383" s="65">
        <f t="shared" si="150"/>
        <v>1262.1000000000004</v>
      </c>
    </row>
    <row r="5384" spans="1:21" ht="15">
      <c r="A5384" s="253" t="s">
        <v>2891</v>
      </c>
      <c r="B5384" s="61" t="s">
        <v>688</v>
      </c>
      <c r="E5384" s="9" t="s">
        <v>278</v>
      </c>
      <c r="F5384" s="9" t="s">
        <v>278</v>
      </c>
      <c r="G5384" s="9" t="s">
        <v>278</v>
      </c>
      <c r="H5384" s="9">
        <v>713.79999999999927</v>
      </c>
      <c r="I5384" s="9" t="s">
        <v>278</v>
      </c>
      <c r="J5384" s="9" t="s">
        <v>278</v>
      </c>
      <c r="K5384" s="9" t="s">
        <v>278</v>
      </c>
      <c r="L5384" s="9" t="s">
        <v>278</v>
      </c>
      <c r="M5384" s="9" t="s">
        <v>278</v>
      </c>
      <c r="P5384" s="65">
        <f t="shared" si="150"/>
        <v>713.79999999999927</v>
      </c>
    </row>
    <row r="5385" spans="1:21" ht="15">
      <c r="A5385" s="28"/>
      <c r="B5385" s="28"/>
      <c r="E5385" s="9"/>
      <c r="F5385" s="9"/>
      <c r="G5385" s="9"/>
      <c r="H5385" s="9"/>
      <c r="L5385" s="67"/>
      <c r="M5385" s="67"/>
      <c r="N5385" s="65"/>
    </row>
    <row r="5386" spans="1:21" ht="15">
      <c r="A5386" s="28"/>
      <c r="B5386" s="61"/>
      <c r="E5386" s="9"/>
      <c r="L5386" s="67"/>
      <c r="M5386" s="67"/>
      <c r="U5386" t="s">
        <v>2452</v>
      </c>
    </row>
    <row r="5387" spans="1:21" ht="15">
      <c r="A5387" s="28"/>
      <c r="B5387" s="61"/>
      <c r="E5387" s="9"/>
      <c r="L5387" s="67"/>
      <c r="M5387" s="67"/>
    </row>
    <row r="5388" spans="1:21" ht="25.5">
      <c r="A5388" s="23" t="s">
        <v>208</v>
      </c>
      <c r="L5388" s="67"/>
      <c r="M5388" s="67"/>
    </row>
    <row r="5389" spans="1:21">
      <c r="L5389" s="67"/>
      <c r="M5389" s="67"/>
    </row>
    <row r="5390" spans="1:21" ht="15">
      <c r="A5390" s="38"/>
      <c r="B5390" s="38"/>
      <c r="C5390" s="38"/>
      <c r="D5390" s="38"/>
      <c r="E5390" s="59">
        <v>2016</v>
      </c>
      <c r="F5390" s="59">
        <v>2017</v>
      </c>
      <c r="G5390" s="59">
        <v>2018</v>
      </c>
      <c r="H5390" s="59">
        <v>2019</v>
      </c>
      <c r="I5390" s="59">
        <v>2020</v>
      </c>
      <c r="J5390" s="59">
        <v>2021</v>
      </c>
      <c r="K5390" s="59">
        <v>2022</v>
      </c>
      <c r="L5390" s="59">
        <v>2023</v>
      </c>
      <c r="M5390" s="59">
        <v>2024</v>
      </c>
      <c r="P5390" s="68" t="s">
        <v>40</v>
      </c>
    </row>
    <row r="5391" spans="1:21" ht="15">
      <c r="A5391" s="28" t="s">
        <v>0</v>
      </c>
      <c r="B5391" s="61" t="s">
        <v>25</v>
      </c>
      <c r="E5391" s="9">
        <v>145.1</v>
      </c>
      <c r="F5391" s="9">
        <v>214.5</v>
      </c>
      <c r="G5391" s="9">
        <v>146.6</v>
      </c>
      <c r="H5391" s="9">
        <v>69.299999999999272</v>
      </c>
      <c r="I5391" s="188">
        <v>250.49999999999909</v>
      </c>
      <c r="J5391" s="188">
        <v>427.40000000000146</v>
      </c>
      <c r="K5391" s="9">
        <v>249.10000000000582</v>
      </c>
      <c r="L5391" s="188">
        <v>283.09999999999854</v>
      </c>
      <c r="M5391" s="90">
        <v>357.2</v>
      </c>
      <c r="P5391" s="65">
        <f t="shared" ref="P5391:P5422" si="151">SUM(E5391:M5391)</f>
        <v>2142.8000000000043</v>
      </c>
      <c r="R5391" t="s">
        <v>3489</v>
      </c>
    </row>
    <row r="5392" spans="1:21" ht="15">
      <c r="A5392" s="28" t="s">
        <v>2</v>
      </c>
      <c r="B5392" s="61" t="s">
        <v>143</v>
      </c>
      <c r="E5392" s="9" t="s">
        <v>278</v>
      </c>
      <c r="F5392" s="183">
        <v>415</v>
      </c>
      <c r="G5392" s="184">
        <v>306.5</v>
      </c>
      <c r="H5392" s="9">
        <v>142.80000000000655</v>
      </c>
      <c r="I5392" s="188">
        <v>257.99999999999818</v>
      </c>
      <c r="J5392" s="9">
        <v>232.50000000000728</v>
      </c>
      <c r="K5392" s="9">
        <v>177.80000000000655</v>
      </c>
      <c r="L5392" s="9">
        <v>187.59999999999854</v>
      </c>
      <c r="M5392" s="65">
        <v>237</v>
      </c>
      <c r="P5392" s="65">
        <f t="shared" si="151"/>
        <v>1957.2000000000171</v>
      </c>
      <c r="R5392" t="s">
        <v>1399</v>
      </c>
    </row>
    <row r="5393" spans="1:21" ht="15">
      <c r="A5393" s="28" t="s">
        <v>3</v>
      </c>
      <c r="B5393" s="61" t="s">
        <v>31</v>
      </c>
      <c r="E5393" s="184">
        <v>316.39999999999998</v>
      </c>
      <c r="F5393" s="188">
        <v>374.1</v>
      </c>
      <c r="G5393" s="9">
        <v>144.4</v>
      </c>
      <c r="H5393" s="9">
        <v>156.39999999999418</v>
      </c>
      <c r="I5393" s="9">
        <v>177</v>
      </c>
      <c r="J5393" s="9">
        <v>282.59999999999491</v>
      </c>
      <c r="K5393" s="9">
        <v>231.00000000000728</v>
      </c>
      <c r="L5393" s="9">
        <v>77</v>
      </c>
      <c r="M5393" s="65">
        <v>181</v>
      </c>
      <c r="P5393" s="65">
        <f t="shared" si="151"/>
        <v>1939.8999999999965</v>
      </c>
      <c r="R5393" t="s">
        <v>296</v>
      </c>
    </row>
    <row r="5394" spans="1:21" ht="15">
      <c r="A5394" s="28" t="s">
        <v>5</v>
      </c>
      <c r="B5394" s="61" t="s">
        <v>11</v>
      </c>
      <c r="E5394" s="9">
        <v>216.6</v>
      </c>
      <c r="F5394" s="9">
        <v>69.3</v>
      </c>
      <c r="G5394" s="185">
        <v>336.3</v>
      </c>
      <c r="H5394" s="9">
        <v>260.49999999999636</v>
      </c>
      <c r="I5394" s="188">
        <v>258.29999999999927</v>
      </c>
      <c r="J5394" s="9">
        <v>180.79999999999927</v>
      </c>
      <c r="K5394" s="9">
        <v>242.90000000000146</v>
      </c>
      <c r="L5394" s="9">
        <v>142.79999999999927</v>
      </c>
      <c r="M5394" s="65">
        <v>135.30000000000001</v>
      </c>
      <c r="P5394" s="65">
        <f t="shared" si="151"/>
        <v>1842.7999999999956</v>
      </c>
      <c r="R5394" t="s">
        <v>324</v>
      </c>
      <c r="U5394" t="s">
        <v>1468</v>
      </c>
    </row>
    <row r="5395" spans="1:21" ht="15">
      <c r="A5395" s="28" t="s">
        <v>7</v>
      </c>
      <c r="B5395" s="61" t="s">
        <v>21</v>
      </c>
      <c r="E5395" s="9">
        <v>220.8</v>
      </c>
      <c r="F5395" s="184">
        <v>377</v>
      </c>
      <c r="G5395" s="188">
        <v>181.6</v>
      </c>
      <c r="H5395" s="188">
        <v>286.29999999999927</v>
      </c>
      <c r="I5395" s="62" t="s">
        <v>279</v>
      </c>
      <c r="J5395" s="9">
        <v>262.70000000000073</v>
      </c>
      <c r="K5395" s="9">
        <v>250.49999999999636</v>
      </c>
      <c r="L5395" s="62" t="s">
        <v>279</v>
      </c>
      <c r="M5395" s="65">
        <v>158</v>
      </c>
      <c r="P5395" s="65">
        <f t="shared" si="151"/>
        <v>1736.8999999999965</v>
      </c>
      <c r="R5395" t="s">
        <v>378</v>
      </c>
    </row>
    <row r="5396" spans="1:21" ht="15">
      <c r="A5396" s="28" t="s">
        <v>8</v>
      </c>
      <c r="B5396" s="61" t="s">
        <v>37</v>
      </c>
      <c r="E5396" s="188">
        <v>272.8</v>
      </c>
      <c r="F5396" s="188">
        <v>367.5</v>
      </c>
      <c r="G5396" s="188">
        <v>160.80000000000001</v>
      </c>
      <c r="H5396" s="9">
        <v>189.80000000000655</v>
      </c>
      <c r="I5396" s="62" t="s">
        <v>279</v>
      </c>
      <c r="J5396" s="9">
        <v>233</v>
      </c>
      <c r="K5396" s="9">
        <v>198.5</v>
      </c>
      <c r="L5396" s="9">
        <v>13.499999999992724</v>
      </c>
      <c r="M5396" s="65">
        <v>217.89999999999998</v>
      </c>
      <c r="P5396" s="65">
        <f t="shared" si="151"/>
        <v>1653.7999999999993</v>
      </c>
      <c r="R5396" t="s">
        <v>323</v>
      </c>
    </row>
    <row r="5397" spans="1:21" ht="15">
      <c r="A5397" s="28" t="s">
        <v>10</v>
      </c>
      <c r="B5397" s="61" t="s">
        <v>23</v>
      </c>
      <c r="E5397" s="9">
        <v>139.5</v>
      </c>
      <c r="F5397" s="188">
        <v>332</v>
      </c>
      <c r="G5397" s="62" t="s">
        <v>279</v>
      </c>
      <c r="H5397" s="9">
        <v>110.5</v>
      </c>
      <c r="I5397" s="9">
        <v>54.600000000002183</v>
      </c>
      <c r="J5397" s="9">
        <v>148.19999999999345</v>
      </c>
      <c r="K5397" s="9">
        <v>203.99999999999636</v>
      </c>
      <c r="L5397" s="188">
        <v>298.5</v>
      </c>
      <c r="M5397" s="90">
        <v>359.8</v>
      </c>
      <c r="P5397" s="65">
        <f t="shared" si="151"/>
        <v>1647.099999999992</v>
      </c>
      <c r="R5397" t="s">
        <v>3490</v>
      </c>
    </row>
    <row r="5398" spans="1:21" ht="15">
      <c r="A5398" s="28" t="s">
        <v>12</v>
      </c>
      <c r="B5398" s="61" t="s">
        <v>687</v>
      </c>
      <c r="E5398" s="9" t="s">
        <v>278</v>
      </c>
      <c r="F5398" s="9" t="s">
        <v>278</v>
      </c>
      <c r="G5398" s="9" t="s">
        <v>278</v>
      </c>
      <c r="H5398" s="185">
        <v>461</v>
      </c>
      <c r="I5398" s="9">
        <v>173.99999999999909</v>
      </c>
      <c r="J5398" s="9">
        <v>315.59999999999127</v>
      </c>
      <c r="K5398" s="188">
        <v>308.24999999999636</v>
      </c>
      <c r="L5398" s="9">
        <v>97.899999999986903</v>
      </c>
      <c r="M5398" s="65">
        <v>229.5</v>
      </c>
      <c r="P5398" s="65">
        <f t="shared" si="151"/>
        <v>1586.2499999999736</v>
      </c>
      <c r="R5398" t="s">
        <v>295</v>
      </c>
      <c r="U5398" t="s">
        <v>1468</v>
      </c>
    </row>
    <row r="5399" spans="1:21" ht="15">
      <c r="A5399" s="28" t="s">
        <v>14</v>
      </c>
      <c r="B5399" s="61" t="s">
        <v>694</v>
      </c>
      <c r="E5399" s="9" t="s">
        <v>278</v>
      </c>
      <c r="F5399" s="9" t="s">
        <v>278</v>
      </c>
      <c r="G5399" s="9" t="s">
        <v>278</v>
      </c>
      <c r="H5399" s="9">
        <v>114.69999999999709</v>
      </c>
      <c r="I5399" s="9">
        <v>184.80000000000109</v>
      </c>
      <c r="J5399" s="183">
        <v>447.60000000000218</v>
      </c>
      <c r="K5399" s="9">
        <v>187.39999999999054</v>
      </c>
      <c r="L5399" s="9">
        <v>218</v>
      </c>
      <c r="M5399" s="114">
        <v>431.3</v>
      </c>
      <c r="P5399" s="65">
        <f t="shared" si="151"/>
        <v>1583.7999999999909</v>
      </c>
      <c r="R5399" t="s">
        <v>294</v>
      </c>
    </row>
    <row r="5400" spans="1:21" ht="15">
      <c r="A5400" s="28" t="s">
        <v>16</v>
      </c>
      <c r="B5400" s="61" t="s">
        <v>9</v>
      </c>
      <c r="E5400" s="188">
        <v>266.5</v>
      </c>
      <c r="F5400" s="9">
        <v>232.5</v>
      </c>
      <c r="G5400" s="183">
        <v>331.5</v>
      </c>
      <c r="H5400" s="9">
        <v>90.69999999999709</v>
      </c>
      <c r="I5400" s="9">
        <v>58.500000000000909</v>
      </c>
      <c r="J5400" s="9">
        <v>139.99999999999636</v>
      </c>
      <c r="K5400" s="9">
        <v>215.40000000000146</v>
      </c>
      <c r="L5400" s="62" t="s">
        <v>279</v>
      </c>
      <c r="M5400" s="65">
        <v>134.69999999999999</v>
      </c>
      <c r="P5400" s="65">
        <f t="shared" si="151"/>
        <v>1469.7999999999959</v>
      </c>
      <c r="R5400" t="s">
        <v>306</v>
      </c>
    </row>
    <row r="5401" spans="1:21" ht="15">
      <c r="A5401" s="28" t="s">
        <v>18</v>
      </c>
      <c r="B5401" s="61" t="s">
        <v>17</v>
      </c>
      <c r="E5401" s="185">
        <v>335.2</v>
      </c>
      <c r="F5401" s="9">
        <v>76</v>
      </c>
      <c r="G5401" s="9">
        <v>139</v>
      </c>
      <c r="H5401" s="9">
        <v>60.899999999994179</v>
      </c>
      <c r="I5401" s="9">
        <v>12.599999999999454</v>
      </c>
      <c r="J5401" s="9">
        <v>179.70000000000437</v>
      </c>
      <c r="K5401" s="9">
        <v>156</v>
      </c>
      <c r="L5401" s="9">
        <v>149.40000000000146</v>
      </c>
      <c r="M5401" s="90">
        <v>350.8</v>
      </c>
      <c r="P5401" s="65">
        <f t="shared" si="151"/>
        <v>1459.5999999999995</v>
      </c>
      <c r="R5401" t="s">
        <v>338</v>
      </c>
      <c r="U5401" t="s">
        <v>1468</v>
      </c>
    </row>
    <row r="5402" spans="1:21" ht="15">
      <c r="A5402" s="28" t="s">
        <v>20</v>
      </c>
      <c r="B5402" s="61" t="s">
        <v>13</v>
      </c>
      <c r="E5402" s="188">
        <v>267.10000000000002</v>
      </c>
      <c r="F5402" s="9">
        <v>130</v>
      </c>
      <c r="G5402" s="9">
        <v>33</v>
      </c>
      <c r="H5402" s="9">
        <v>173.79999999999927</v>
      </c>
      <c r="I5402" s="9">
        <v>1.3000000000001819</v>
      </c>
      <c r="J5402" s="188">
        <v>351.00000000000364</v>
      </c>
      <c r="K5402" s="9">
        <v>239.70000000000073</v>
      </c>
      <c r="L5402" s="9">
        <v>234.50000000000364</v>
      </c>
      <c r="M5402" s="9" t="s">
        <v>278</v>
      </c>
      <c r="P5402" s="65">
        <f t="shared" si="151"/>
        <v>1430.4000000000074</v>
      </c>
      <c r="R5402" t="s">
        <v>360</v>
      </c>
    </row>
    <row r="5403" spans="1:21" ht="15">
      <c r="A5403" s="28" t="s">
        <v>22</v>
      </c>
      <c r="B5403" s="61" t="s">
        <v>658</v>
      </c>
      <c r="E5403" s="9" t="s">
        <v>278</v>
      </c>
      <c r="F5403" s="9" t="s">
        <v>278</v>
      </c>
      <c r="G5403" s="9" t="s">
        <v>278</v>
      </c>
      <c r="H5403" s="183">
        <v>456.39999999999418</v>
      </c>
      <c r="I5403" s="188">
        <v>234.00000000000091</v>
      </c>
      <c r="J5403" s="9">
        <v>140.00000000000364</v>
      </c>
      <c r="K5403" s="9">
        <v>253.69999999999709</v>
      </c>
      <c r="L5403" s="9">
        <v>83.499999999996362</v>
      </c>
      <c r="M5403" s="65">
        <v>180.5</v>
      </c>
      <c r="P5403" s="65">
        <f t="shared" si="151"/>
        <v>1348.0999999999922</v>
      </c>
      <c r="R5403" t="s">
        <v>339</v>
      </c>
    </row>
    <row r="5404" spans="1:21" ht="15">
      <c r="A5404" s="28" t="s">
        <v>24</v>
      </c>
      <c r="B5404" s="61" t="s">
        <v>704</v>
      </c>
      <c r="E5404" s="9" t="s">
        <v>278</v>
      </c>
      <c r="F5404" s="9" t="s">
        <v>278</v>
      </c>
      <c r="G5404" s="9" t="s">
        <v>278</v>
      </c>
      <c r="H5404" s="188">
        <v>325.59999999999491</v>
      </c>
      <c r="I5404" s="185">
        <v>314.00000000000091</v>
      </c>
      <c r="J5404" s="9">
        <v>184.10000000000218</v>
      </c>
      <c r="K5404" s="9">
        <v>240.00000000000364</v>
      </c>
      <c r="L5404" s="9">
        <v>55.599999999998545</v>
      </c>
      <c r="M5404" s="65">
        <v>216.3</v>
      </c>
      <c r="P5404" s="65">
        <f t="shared" si="151"/>
        <v>1335.6000000000001</v>
      </c>
      <c r="R5404" t="s">
        <v>324</v>
      </c>
      <c r="U5404" t="s">
        <v>1468</v>
      </c>
    </row>
    <row r="5405" spans="1:21" ht="15">
      <c r="A5405" s="28" t="s">
        <v>26</v>
      </c>
      <c r="B5405" s="61" t="s">
        <v>15</v>
      </c>
      <c r="E5405" s="9">
        <v>144.80000000000001</v>
      </c>
      <c r="F5405" s="9">
        <v>188.6</v>
      </c>
      <c r="G5405" s="188">
        <v>260</v>
      </c>
      <c r="H5405" s="9">
        <v>246.5</v>
      </c>
      <c r="I5405" s="62" t="s">
        <v>279</v>
      </c>
      <c r="J5405" s="9">
        <v>149.99999999999272</v>
      </c>
      <c r="K5405" s="9">
        <v>168.00000000000364</v>
      </c>
      <c r="L5405" s="9">
        <v>71.500000000003638</v>
      </c>
      <c r="M5405" s="65">
        <v>84</v>
      </c>
      <c r="P5405" s="65">
        <f t="shared" si="151"/>
        <v>1313.4</v>
      </c>
      <c r="R5405" t="s">
        <v>289</v>
      </c>
    </row>
    <row r="5406" spans="1:21" ht="15">
      <c r="A5406" s="28" t="s">
        <v>28</v>
      </c>
      <c r="B5406" s="61" t="s">
        <v>154</v>
      </c>
      <c r="E5406" s="9" t="s">
        <v>278</v>
      </c>
      <c r="F5406" s="9" t="s">
        <v>278</v>
      </c>
      <c r="G5406" s="9">
        <v>115.5</v>
      </c>
      <c r="H5406" s="9">
        <v>245.49999999999636</v>
      </c>
      <c r="I5406" s="188">
        <v>221.99999999999909</v>
      </c>
      <c r="J5406" s="9">
        <v>150</v>
      </c>
      <c r="K5406" s="9">
        <v>228.70000000000437</v>
      </c>
      <c r="L5406" s="9">
        <v>157.50000000000728</v>
      </c>
      <c r="M5406" s="65">
        <v>180.7</v>
      </c>
      <c r="P5406" s="65">
        <f t="shared" si="151"/>
        <v>1299.9000000000071</v>
      </c>
      <c r="R5406" t="s">
        <v>293</v>
      </c>
    </row>
    <row r="5407" spans="1:21" ht="15">
      <c r="A5407" s="28" t="s">
        <v>30</v>
      </c>
      <c r="B5407" s="61" t="s">
        <v>162</v>
      </c>
      <c r="E5407" s="9" t="s">
        <v>278</v>
      </c>
      <c r="F5407" s="9" t="s">
        <v>278</v>
      </c>
      <c r="G5407" s="188">
        <v>190.3</v>
      </c>
      <c r="H5407" s="9">
        <v>146.39999999999782</v>
      </c>
      <c r="I5407" s="9">
        <v>177.50000000000182</v>
      </c>
      <c r="J5407" s="9">
        <v>150</v>
      </c>
      <c r="K5407" s="9">
        <v>159.89999999999054</v>
      </c>
      <c r="L5407" s="9">
        <v>219.60000000000218</v>
      </c>
      <c r="M5407" s="65">
        <v>234</v>
      </c>
      <c r="P5407" s="65">
        <f t="shared" si="151"/>
        <v>1277.6999999999923</v>
      </c>
      <c r="R5407" t="s">
        <v>287</v>
      </c>
    </row>
    <row r="5408" spans="1:21" ht="15">
      <c r="A5408" s="28" t="s">
        <v>32</v>
      </c>
      <c r="B5408" s="61" t="s">
        <v>142</v>
      </c>
      <c r="E5408" s="9" t="s">
        <v>278</v>
      </c>
      <c r="F5408" s="9">
        <v>63</v>
      </c>
      <c r="G5408" s="188">
        <v>199.7</v>
      </c>
      <c r="H5408" s="9">
        <v>208.00000000000364</v>
      </c>
      <c r="I5408" s="9">
        <v>213</v>
      </c>
      <c r="J5408" s="9">
        <v>140.00000000000364</v>
      </c>
      <c r="K5408" s="9">
        <v>165.30000000000291</v>
      </c>
      <c r="L5408" s="9">
        <v>112.59999999999127</v>
      </c>
      <c r="M5408" s="65">
        <v>175.5</v>
      </c>
      <c r="P5408" s="65">
        <f t="shared" si="151"/>
        <v>1277.1000000000015</v>
      </c>
      <c r="R5408" t="s">
        <v>292</v>
      </c>
    </row>
    <row r="5409" spans="1:21" ht="15">
      <c r="A5409" s="28" t="s">
        <v>34</v>
      </c>
      <c r="B5409" s="61" t="s">
        <v>27</v>
      </c>
      <c r="E5409" s="9">
        <v>68.5</v>
      </c>
      <c r="F5409" s="9">
        <v>2.6</v>
      </c>
      <c r="G5409" s="9">
        <v>60.5</v>
      </c>
      <c r="H5409" s="184">
        <v>369.59999999999491</v>
      </c>
      <c r="I5409" s="62" t="s">
        <v>279</v>
      </c>
      <c r="J5409" s="9">
        <v>278.39999999999782</v>
      </c>
      <c r="K5409" s="188">
        <v>298.5</v>
      </c>
      <c r="L5409" s="9">
        <v>193.00000000001091</v>
      </c>
      <c r="M5409" s="9" t="s">
        <v>278</v>
      </c>
      <c r="P5409" s="65">
        <f t="shared" si="151"/>
        <v>1271.1000000000035</v>
      </c>
      <c r="R5409" t="s">
        <v>352</v>
      </c>
    </row>
    <row r="5410" spans="1:21" ht="15">
      <c r="A5410" s="28" t="s">
        <v>36</v>
      </c>
      <c r="B5410" s="61" t="s">
        <v>39</v>
      </c>
      <c r="E5410" s="188">
        <v>305.89999999999998</v>
      </c>
      <c r="F5410" s="188">
        <v>252.1</v>
      </c>
      <c r="G5410" s="9">
        <v>90</v>
      </c>
      <c r="H5410" s="9">
        <v>169.5</v>
      </c>
      <c r="I5410" s="62" t="s">
        <v>279</v>
      </c>
      <c r="J5410" s="9">
        <v>154.40000000000509</v>
      </c>
      <c r="K5410" s="9">
        <v>245.90000000000146</v>
      </c>
      <c r="L5410" s="9" t="s">
        <v>278</v>
      </c>
      <c r="M5410" s="9" t="s">
        <v>278</v>
      </c>
      <c r="P5410" s="65">
        <f t="shared" si="151"/>
        <v>1217.8000000000065</v>
      </c>
      <c r="R5410" t="s">
        <v>289</v>
      </c>
    </row>
    <row r="5411" spans="1:21" ht="15">
      <c r="A5411" s="28" t="s">
        <v>38</v>
      </c>
      <c r="B5411" s="28" t="s">
        <v>633</v>
      </c>
      <c r="E5411" s="9" t="s">
        <v>278</v>
      </c>
      <c r="F5411" s="9" t="s">
        <v>278</v>
      </c>
      <c r="G5411" s="9" t="s">
        <v>278</v>
      </c>
      <c r="H5411" s="9">
        <v>253.80000000000655</v>
      </c>
      <c r="I5411" s="9">
        <v>180.00000000000091</v>
      </c>
      <c r="J5411" s="9">
        <v>79.000000000001819</v>
      </c>
      <c r="K5411" s="9">
        <v>255.399999999996</v>
      </c>
      <c r="L5411" s="9">
        <v>147.49999999998909</v>
      </c>
      <c r="M5411" s="65">
        <v>289.89999999999998</v>
      </c>
      <c r="P5411" s="65">
        <f t="shared" si="151"/>
        <v>1205.5999999999945</v>
      </c>
    </row>
    <row r="5412" spans="1:21" ht="15">
      <c r="A5412" s="28" t="s">
        <v>145</v>
      </c>
      <c r="B5412" s="61" t="s">
        <v>33</v>
      </c>
      <c r="E5412" s="9">
        <v>235.4</v>
      </c>
      <c r="F5412" s="9">
        <v>65.400000000000006</v>
      </c>
      <c r="G5412" s="9">
        <v>60.9</v>
      </c>
      <c r="H5412" s="9">
        <v>213.89999999999418</v>
      </c>
      <c r="I5412" s="9">
        <v>35.999999999999091</v>
      </c>
      <c r="J5412" s="9">
        <v>150</v>
      </c>
      <c r="K5412" s="9">
        <v>159.59999999999854</v>
      </c>
      <c r="L5412" s="9">
        <v>92.399999999997817</v>
      </c>
      <c r="M5412" s="65">
        <v>158.80000000000001</v>
      </c>
      <c r="P5412" s="65">
        <f t="shared" si="151"/>
        <v>1172.3999999999896</v>
      </c>
    </row>
    <row r="5413" spans="1:21" ht="15">
      <c r="A5413" s="28" t="s">
        <v>146</v>
      </c>
      <c r="B5413" s="190" t="s">
        <v>1351</v>
      </c>
      <c r="C5413" s="3"/>
      <c r="D5413" s="3"/>
      <c r="E5413" s="9" t="s">
        <v>278</v>
      </c>
      <c r="F5413" s="9" t="s">
        <v>278</v>
      </c>
      <c r="G5413" s="9" t="s">
        <v>278</v>
      </c>
      <c r="H5413" s="9" t="s">
        <v>278</v>
      </c>
      <c r="I5413" s="188">
        <v>259.49999999999909</v>
      </c>
      <c r="J5413" s="9">
        <v>222.50000000000364</v>
      </c>
      <c r="K5413" s="9">
        <v>231.60000000000582</v>
      </c>
      <c r="L5413" s="9">
        <v>158.40000000000146</v>
      </c>
      <c r="M5413" s="65">
        <v>275.39999999999998</v>
      </c>
      <c r="P5413" s="65">
        <f t="shared" si="151"/>
        <v>1147.4000000000101</v>
      </c>
      <c r="R5413" t="s">
        <v>283</v>
      </c>
    </row>
    <row r="5414" spans="1:21" ht="15">
      <c r="A5414" s="28" t="s">
        <v>147</v>
      </c>
      <c r="B5414" s="61" t="s">
        <v>667</v>
      </c>
      <c r="E5414" s="9" t="s">
        <v>278</v>
      </c>
      <c r="F5414" s="9" t="s">
        <v>278</v>
      </c>
      <c r="G5414" s="9" t="s">
        <v>278</v>
      </c>
      <c r="H5414" s="9">
        <v>33.80000000000291</v>
      </c>
      <c r="I5414" s="9">
        <v>119.89999999999964</v>
      </c>
      <c r="J5414" s="9">
        <v>210.20000000000073</v>
      </c>
      <c r="K5414" s="185">
        <v>334.10000000000218</v>
      </c>
      <c r="L5414" s="9">
        <v>203.99999999999272</v>
      </c>
      <c r="M5414" s="65">
        <v>193.3</v>
      </c>
      <c r="P5414" s="65">
        <f t="shared" si="151"/>
        <v>1095.2999999999981</v>
      </c>
      <c r="R5414" t="s">
        <v>281</v>
      </c>
      <c r="U5414" t="s">
        <v>1468</v>
      </c>
    </row>
    <row r="5415" spans="1:21" ht="15">
      <c r="A5415" s="28" t="s">
        <v>151</v>
      </c>
      <c r="B5415" s="61" t="s">
        <v>651</v>
      </c>
      <c r="E5415" s="9" t="s">
        <v>278</v>
      </c>
      <c r="F5415" s="9" t="s">
        <v>278</v>
      </c>
      <c r="G5415" s="9" t="s">
        <v>278</v>
      </c>
      <c r="H5415" s="9">
        <v>175.49999999999272</v>
      </c>
      <c r="I5415" s="9">
        <v>42.000000000002728</v>
      </c>
      <c r="J5415" s="188">
        <v>413.70000000001164</v>
      </c>
      <c r="K5415" s="9">
        <v>241.60000000000582</v>
      </c>
      <c r="L5415" s="9">
        <v>27.299999999995634</v>
      </c>
      <c r="M5415" s="65">
        <v>182.5</v>
      </c>
      <c r="P5415" s="65">
        <f t="shared" si="151"/>
        <v>1082.6000000000085</v>
      </c>
      <c r="R5415" t="s">
        <v>284</v>
      </c>
    </row>
    <row r="5416" spans="1:21" ht="15">
      <c r="A5416" s="28" t="s">
        <v>157</v>
      </c>
      <c r="B5416" s="61" t="s">
        <v>1</v>
      </c>
      <c r="E5416" s="9">
        <v>36</v>
      </c>
      <c r="F5416" s="9">
        <v>2.4</v>
      </c>
      <c r="G5416" s="188">
        <v>254.4</v>
      </c>
      <c r="H5416" s="188">
        <v>280.29999999999927</v>
      </c>
      <c r="I5416" s="9">
        <v>32.399999999999636</v>
      </c>
      <c r="J5416" s="9">
        <v>226.50000000000182</v>
      </c>
      <c r="K5416" s="9">
        <v>38.999999999992724</v>
      </c>
      <c r="L5416" s="9">
        <v>38.5</v>
      </c>
      <c r="M5416" s="65">
        <v>166.3</v>
      </c>
      <c r="P5416" s="65">
        <f t="shared" si="151"/>
        <v>1075.7999999999934</v>
      </c>
      <c r="R5416" t="s">
        <v>342</v>
      </c>
    </row>
    <row r="5417" spans="1:21" ht="15">
      <c r="A5417" s="28" t="s">
        <v>159</v>
      </c>
      <c r="B5417" s="61" t="s">
        <v>643</v>
      </c>
      <c r="E5417" s="9" t="s">
        <v>278</v>
      </c>
      <c r="F5417" s="9" t="s">
        <v>278</v>
      </c>
      <c r="G5417" s="9" t="s">
        <v>278</v>
      </c>
      <c r="H5417" s="188">
        <v>289.59999999999127</v>
      </c>
      <c r="I5417" s="62" t="s">
        <v>279</v>
      </c>
      <c r="J5417" s="9">
        <v>227.49999999998181</v>
      </c>
      <c r="K5417" s="9">
        <v>255.99999999999272</v>
      </c>
      <c r="L5417" s="9">
        <v>193.59999999999491</v>
      </c>
      <c r="M5417" s="65">
        <v>105</v>
      </c>
      <c r="P5417" s="65">
        <f t="shared" si="151"/>
        <v>1071.6999999999607</v>
      </c>
      <c r="R5417" t="s">
        <v>292</v>
      </c>
    </row>
    <row r="5418" spans="1:21" ht="15">
      <c r="A5418" s="28" t="s">
        <v>160</v>
      </c>
      <c r="B5418" s="61" t="s">
        <v>700</v>
      </c>
      <c r="E5418" s="9" t="s">
        <v>278</v>
      </c>
      <c r="F5418" s="9" t="s">
        <v>278</v>
      </c>
      <c r="G5418" s="9" t="s">
        <v>278</v>
      </c>
      <c r="H5418" s="188">
        <v>367.09999999999127</v>
      </c>
      <c r="I5418" s="9">
        <v>35.999999999999091</v>
      </c>
      <c r="J5418" s="9">
        <v>140</v>
      </c>
      <c r="K5418" s="9">
        <v>166.299999999992</v>
      </c>
      <c r="L5418" s="9">
        <v>65.100000000002183</v>
      </c>
      <c r="M5418" s="65">
        <v>295.39999999999998</v>
      </c>
      <c r="P5418" s="65">
        <f t="shared" si="151"/>
        <v>1069.8999999999846</v>
      </c>
      <c r="R5418" t="s">
        <v>283</v>
      </c>
    </row>
    <row r="5419" spans="1:21" ht="15">
      <c r="A5419" s="28" t="s">
        <v>161</v>
      </c>
      <c r="B5419" s="28" t="s">
        <v>638</v>
      </c>
      <c r="E5419" s="9" t="s">
        <v>278</v>
      </c>
      <c r="F5419" s="9" t="s">
        <v>278</v>
      </c>
      <c r="G5419" s="9" t="s">
        <v>278</v>
      </c>
      <c r="H5419" s="9">
        <v>183.19999999999345</v>
      </c>
      <c r="I5419" s="9">
        <v>33.000000000000909</v>
      </c>
      <c r="J5419" s="185">
        <v>473.69999999999709</v>
      </c>
      <c r="K5419" s="9">
        <v>213.89999999999418</v>
      </c>
      <c r="L5419" s="9">
        <v>23.400000000008731</v>
      </c>
      <c r="M5419" s="65">
        <v>127.8</v>
      </c>
      <c r="P5419" s="65">
        <f t="shared" si="151"/>
        <v>1054.9999999999943</v>
      </c>
      <c r="R5419" t="s">
        <v>281</v>
      </c>
      <c r="U5419" t="s">
        <v>1468</v>
      </c>
    </row>
    <row r="5420" spans="1:21" ht="15">
      <c r="A5420" s="28" t="s">
        <v>163</v>
      </c>
      <c r="B5420" s="61" t="s">
        <v>153</v>
      </c>
      <c r="E5420" s="9" t="s">
        <v>278</v>
      </c>
      <c r="F5420" s="9" t="s">
        <v>278</v>
      </c>
      <c r="G5420" s="9">
        <v>153.30000000000001</v>
      </c>
      <c r="H5420" s="9">
        <v>69.69999999999709</v>
      </c>
      <c r="I5420" s="62" t="s">
        <v>279</v>
      </c>
      <c r="J5420" s="188">
        <v>362.50000000000364</v>
      </c>
      <c r="K5420" s="9">
        <v>180.00000000001455</v>
      </c>
      <c r="L5420" s="9">
        <v>84.499999999992724</v>
      </c>
      <c r="M5420" s="65">
        <v>187.9</v>
      </c>
      <c r="P5420" s="65">
        <f t="shared" si="151"/>
        <v>1037.900000000008</v>
      </c>
      <c r="R5420" t="s">
        <v>287</v>
      </c>
    </row>
    <row r="5421" spans="1:21" ht="15">
      <c r="A5421" s="28" t="s">
        <v>274</v>
      </c>
      <c r="B5421" s="61" t="s">
        <v>29</v>
      </c>
      <c r="E5421" s="188">
        <v>294.5</v>
      </c>
      <c r="F5421" s="9">
        <v>203.1</v>
      </c>
      <c r="G5421" s="188">
        <v>220.5</v>
      </c>
      <c r="H5421" s="9" t="s">
        <v>278</v>
      </c>
      <c r="I5421" s="9" t="s">
        <v>278</v>
      </c>
      <c r="J5421" s="9">
        <v>312.99999999999818</v>
      </c>
      <c r="K5421" s="9" t="s">
        <v>278</v>
      </c>
      <c r="L5421" s="9" t="s">
        <v>278</v>
      </c>
      <c r="M5421" s="9" t="s">
        <v>278</v>
      </c>
      <c r="P5421" s="65">
        <f t="shared" si="151"/>
        <v>1031.0999999999981</v>
      </c>
      <c r="R5421" t="s">
        <v>311</v>
      </c>
    </row>
    <row r="5422" spans="1:21" ht="15">
      <c r="A5422" s="28" t="s">
        <v>275</v>
      </c>
      <c r="B5422" s="61" t="s">
        <v>675</v>
      </c>
      <c r="E5422" s="9" t="s">
        <v>278</v>
      </c>
      <c r="F5422" s="9" t="s">
        <v>278</v>
      </c>
      <c r="G5422" s="9" t="s">
        <v>278</v>
      </c>
      <c r="H5422" s="9">
        <v>218.49999999999636</v>
      </c>
      <c r="I5422" s="9">
        <v>1.3000000000001819</v>
      </c>
      <c r="J5422" s="9">
        <v>231.99999999999636</v>
      </c>
      <c r="K5422" s="9">
        <v>183.30000000000291</v>
      </c>
      <c r="L5422" s="9">
        <v>237</v>
      </c>
      <c r="M5422" s="65">
        <v>142.5</v>
      </c>
      <c r="P5422" s="65">
        <f t="shared" si="151"/>
        <v>1014.5999999999958</v>
      </c>
    </row>
    <row r="5423" spans="1:21" ht="15">
      <c r="A5423" s="28" t="s">
        <v>276</v>
      </c>
      <c r="B5423" s="61" t="s">
        <v>686</v>
      </c>
      <c r="E5423" s="9" t="s">
        <v>278</v>
      </c>
      <c r="F5423" s="9" t="s">
        <v>278</v>
      </c>
      <c r="G5423" s="9" t="s">
        <v>278</v>
      </c>
      <c r="H5423" s="188">
        <v>308.40000000000146</v>
      </c>
      <c r="I5423" s="9">
        <v>131.99999999999909</v>
      </c>
      <c r="J5423" s="9">
        <v>207.59999999999491</v>
      </c>
      <c r="K5423" s="9">
        <v>148.49999999999818</v>
      </c>
      <c r="L5423" s="9">
        <v>27.299999999999272</v>
      </c>
      <c r="M5423" s="65">
        <v>171.70000000000002</v>
      </c>
      <c r="P5423" s="65">
        <f t="shared" ref="P5423:P5454" si="152">SUM(E5423:M5423)</f>
        <v>995.49999999999295</v>
      </c>
      <c r="R5423" t="s">
        <v>297</v>
      </c>
    </row>
    <row r="5424" spans="1:21" ht="15">
      <c r="A5424" s="28" t="s">
        <v>277</v>
      </c>
      <c r="B5424" s="61" t="s">
        <v>141</v>
      </c>
      <c r="E5424" s="9" t="s">
        <v>278</v>
      </c>
      <c r="F5424" s="188">
        <v>353</v>
      </c>
      <c r="G5424" s="9">
        <v>120.7</v>
      </c>
      <c r="H5424" s="9">
        <v>62.099999999994907</v>
      </c>
      <c r="I5424" s="62" t="s">
        <v>279</v>
      </c>
      <c r="J5424" s="9">
        <v>139.99999999999272</v>
      </c>
      <c r="K5424" s="9">
        <v>148.50000000000728</v>
      </c>
      <c r="L5424" s="9">
        <v>71.5</v>
      </c>
      <c r="M5424" s="65">
        <v>97.5</v>
      </c>
      <c r="P5424" s="65">
        <f t="shared" si="152"/>
        <v>993.29999999999495</v>
      </c>
      <c r="R5424" t="s">
        <v>297</v>
      </c>
    </row>
    <row r="5425" spans="1:18" ht="15">
      <c r="A5425" s="28" t="s">
        <v>640</v>
      </c>
      <c r="B5425" s="61" t="s">
        <v>662</v>
      </c>
      <c r="E5425" s="9" t="s">
        <v>278</v>
      </c>
      <c r="F5425" s="9" t="s">
        <v>278</v>
      </c>
      <c r="G5425" s="9" t="s">
        <v>278</v>
      </c>
      <c r="H5425" s="9">
        <v>122.50000000000364</v>
      </c>
      <c r="I5425" s="9">
        <v>119.99999999999909</v>
      </c>
      <c r="J5425" s="9">
        <v>329.99999999999636</v>
      </c>
      <c r="K5425" s="9">
        <v>200.20000000000437</v>
      </c>
      <c r="L5425" s="9">
        <v>13.500000000007276</v>
      </c>
      <c r="M5425" s="65">
        <v>184.5</v>
      </c>
      <c r="P5425" s="65">
        <f t="shared" si="152"/>
        <v>970.70000000001073</v>
      </c>
    </row>
    <row r="5426" spans="1:18" ht="15">
      <c r="A5426" s="28" t="s">
        <v>641</v>
      </c>
      <c r="B5426" s="61" t="s">
        <v>6</v>
      </c>
      <c r="E5426" s="188">
        <v>289.39999999999998</v>
      </c>
      <c r="F5426" s="188">
        <v>332</v>
      </c>
      <c r="G5426" s="9">
        <v>9.1</v>
      </c>
      <c r="H5426" s="9">
        <v>152.30000000001019</v>
      </c>
      <c r="I5426" s="9">
        <v>1.5000000000009095</v>
      </c>
      <c r="J5426" s="9">
        <v>185.09999999999491</v>
      </c>
      <c r="K5426" s="9" t="s">
        <v>278</v>
      </c>
      <c r="L5426" s="9" t="s">
        <v>278</v>
      </c>
      <c r="M5426" s="9" t="s">
        <v>278</v>
      </c>
      <c r="P5426" s="65">
        <f t="shared" si="152"/>
        <v>969.400000000006</v>
      </c>
      <c r="R5426" t="s">
        <v>316</v>
      </c>
    </row>
    <row r="5427" spans="1:18" ht="15">
      <c r="A5427" s="28" t="s">
        <v>642</v>
      </c>
      <c r="B5427" s="61" t="s">
        <v>682</v>
      </c>
      <c r="E5427" s="9" t="s">
        <v>278</v>
      </c>
      <c r="F5427" s="9" t="s">
        <v>278</v>
      </c>
      <c r="G5427" s="9" t="s">
        <v>278</v>
      </c>
      <c r="H5427" s="188">
        <v>281.40000000000873</v>
      </c>
      <c r="I5427" s="9">
        <v>42.000000000001819</v>
      </c>
      <c r="J5427" s="9">
        <v>154.40000000000146</v>
      </c>
      <c r="K5427" s="9">
        <v>209.99999999999636</v>
      </c>
      <c r="L5427" s="9">
        <v>52</v>
      </c>
      <c r="M5427" s="65">
        <v>229.5</v>
      </c>
      <c r="P5427" s="65">
        <f t="shared" si="152"/>
        <v>969.30000000000837</v>
      </c>
      <c r="R5427" t="s">
        <v>288</v>
      </c>
    </row>
    <row r="5428" spans="1:18" ht="15">
      <c r="A5428" s="28" t="s">
        <v>644</v>
      </c>
      <c r="B5428" s="178" t="s">
        <v>1342</v>
      </c>
      <c r="C5428" s="3"/>
      <c r="D5428" s="3"/>
      <c r="E5428" s="9" t="s">
        <v>278</v>
      </c>
      <c r="F5428" s="9" t="s">
        <v>278</v>
      </c>
      <c r="G5428" s="9" t="s">
        <v>278</v>
      </c>
      <c r="H5428" s="9" t="s">
        <v>278</v>
      </c>
      <c r="I5428" s="9">
        <v>105.99999999999727</v>
      </c>
      <c r="J5428" s="188">
        <v>392.50000000000364</v>
      </c>
      <c r="K5428" s="9">
        <v>172.5</v>
      </c>
      <c r="L5428" s="9">
        <v>10.800000000010186</v>
      </c>
      <c r="M5428" s="65">
        <v>287.2</v>
      </c>
      <c r="P5428" s="65">
        <f t="shared" si="152"/>
        <v>969.00000000001114</v>
      </c>
      <c r="R5428" t="s">
        <v>297</v>
      </c>
    </row>
    <row r="5429" spans="1:18" ht="15">
      <c r="A5429" s="28" t="s">
        <v>650</v>
      </c>
      <c r="B5429" s="61" t="s">
        <v>155</v>
      </c>
      <c r="E5429" s="9" t="s">
        <v>278</v>
      </c>
      <c r="F5429" s="9" t="s">
        <v>278</v>
      </c>
      <c r="G5429" s="9">
        <v>158</v>
      </c>
      <c r="H5429" s="9">
        <v>205.79999999999927</v>
      </c>
      <c r="I5429" s="62" t="s">
        <v>279</v>
      </c>
      <c r="J5429" s="9">
        <v>189.49999999999272</v>
      </c>
      <c r="K5429" s="9">
        <v>228.49999999998545</v>
      </c>
      <c r="L5429" s="9">
        <v>61.899999999994179</v>
      </c>
      <c r="M5429" s="65">
        <v>114.9</v>
      </c>
      <c r="P5429" s="65">
        <f t="shared" si="152"/>
        <v>958.5999999999716</v>
      </c>
    </row>
    <row r="5430" spans="1:18" ht="15">
      <c r="A5430" s="28" t="s">
        <v>652</v>
      </c>
      <c r="B5430" s="178" t="s">
        <v>1337</v>
      </c>
      <c r="C5430" s="3"/>
      <c r="D5430" s="3"/>
      <c r="E5430" s="9" t="s">
        <v>278</v>
      </c>
      <c r="F5430" s="9" t="s">
        <v>278</v>
      </c>
      <c r="G5430" s="9" t="s">
        <v>278</v>
      </c>
      <c r="H5430" s="9" t="s">
        <v>278</v>
      </c>
      <c r="I5430" s="9">
        <v>142.09999999999945</v>
      </c>
      <c r="J5430" s="9">
        <v>204.99999999999272</v>
      </c>
      <c r="K5430" s="188">
        <v>257.50000000000364</v>
      </c>
      <c r="L5430" s="9">
        <v>73.000000000003638</v>
      </c>
      <c r="M5430" s="65">
        <v>278.39999999999998</v>
      </c>
      <c r="P5430" s="65">
        <f t="shared" si="152"/>
        <v>955.99999999999943</v>
      </c>
      <c r="R5430" t="s">
        <v>287</v>
      </c>
    </row>
    <row r="5431" spans="1:18" ht="15">
      <c r="A5431" s="28" t="s">
        <v>655</v>
      </c>
      <c r="B5431" s="61" t="s">
        <v>144</v>
      </c>
      <c r="E5431" s="9" t="s">
        <v>278</v>
      </c>
      <c r="F5431" s="9">
        <v>243.7</v>
      </c>
      <c r="G5431" s="9">
        <v>82.5</v>
      </c>
      <c r="H5431" s="9">
        <v>160.10000000000946</v>
      </c>
      <c r="I5431" s="9">
        <v>144</v>
      </c>
      <c r="J5431" s="9">
        <v>130</v>
      </c>
      <c r="K5431" s="9">
        <v>177.60000000000218</v>
      </c>
      <c r="L5431" s="9" t="s">
        <v>278</v>
      </c>
      <c r="M5431" s="9" t="s">
        <v>278</v>
      </c>
      <c r="P5431" s="65">
        <f t="shared" si="152"/>
        <v>937.90000000001169</v>
      </c>
    </row>
    <row r="5432" spans="1:18" ht="15">
      <c r="A5432" s="28" t="s">
        <v>656</v>
      </c>
      <c r="B5432" s="61" t="s">
        <v>692</v>
      </c>
      <c r="E5432" s="9" t="s">
        <v>278</v>
      </c>
      <c r="F5432" s="9" t="s">
        <v>278</v>
      </c>
      <c r="G5432" s="9" t="s">
        <v>278</v>
      </c>
      <c r="H5432" s="9">
        <v>169.40000000000146</v>
      </c>
      <c r="I5432" s="9">
        <v>19.799999999999272</v>
      </c>
      <c r="J5432" s="9">
        <v>238.70000000000437</v>
      </c>
      <c r="K5432" s="183">
        <v>319.29999999999927</v>
      </c>
      <c r="L5432" s="9">
        <v>163.50000000000182</v>
      </c>
      <c r="M5432" s="65">
        <v>16.900000000000002</v>
      </c>
      <c r="P5432" s="65">
        <f t="shared" si="152"/>
        <v>927.60000000000616</v>
      </c>
      <c r="R5432" t="s">
        <v>300</v>
      </c>
    </row>
    <row r="5433" spans="1:18" ht="15">
      <c r="A5433" s="28" t="s">
        <v>659</v>
      </c>
      <c r="B5433" s="178" t="s">
        <v>1346</v>
      </c>
      <c r="C5433" s="3"/>
      <c r="D5433" s="3"/>
      <c r="E5433" s="9" t="s">
        <v>278</v>
      </c>
      <c r="F5433" s="9" t="s">
        <v>278</v>
      </c>
      <c r="G5433" s="9" t="s">
        <v>278</v>
      </c>
      <c r="H5433" s="9" t="s">
        <v>278</v>
      </c>
      <c r="I5433" s="9">
        <v>130.00000000000091</v>
      </c>
      <c r="J5433" s="184">
        <v>432.39999999999418</v>
      </c>
      <c r="K5433" s="188">
        <v>256.59999999999491</v>
      </c>
      <c r="L5433" s="9">
        <v>11.700000000000728</v>
      </c>
      <c r="M5433" s="65">
        <v>90</v>
      </c>
      <c r="P5433" s="65">
        <f t="shared" si="152"/>
        <v>920.69999999999072</v>
      </c>
      <c r="R5433" t="s">
        <v>318</v>
      </c>
    </row>
    <row r="5434" spans="1:18" ht="15">
      <c r="A5434" s="28" t="s">
        <v>661</v>
      </c>
      <c r="B5434" s="61" t="s">
        <v>653</v>
      </c>
      <c r="E5434" s="9" t="s">
        <v>278</v>
      </c>
      <c r="F5434" s="9" t="s">
        <v>278</v>
      </c>
      <c r="G5434" s="9" t="s">
        <v>278</v>
      </c>
      <c r="H5434" s="9">
        <v>43.699999999993452</v>
      </c>
      <c r="I5434" s="9">
        <v>54.000000000000909</v>
      </c>
      <c r="J5434" s="9">
        <v>273.60000000000218</v>
      </c>
      <c r="K5434" s="9">
        <v>176.40000000000146</v>
      </c>
      <c r="L5434" s="9">
        <v>198.90000000000509</v>
      </c>
      <c r="M5434" s="65">
        <v>165</v>
      </c>
      <c r="P5434" s="65">
        <f t="shared" si="152"/>
        <v>911.60000000000309</v>
      </c>
    </row>
    <row r="5435" spans="1:18" ht="15">
      <c r="A5435" s="28" t="s">
        <v>666</v>
      </c>
      <c r="B5435" s="178" t="s">
        <v>1344</v>
      </c>
      <c r="C5435" s="3"/>
      <c r="D5435" s="3"/>
      <c r="E5435" s="9" t="s">
        <v>278</v>
      </c>
      <c r="F5435" s="9" t="s">
        <v>278</v>
      </c>
      <c r="G5435" s="9" t="s">
        <v>278</v>
      </c>
      <c r="H5435" s="9" t="s">
        <v>278</v>
      </c>
      <c r="I5435" s="62" t="s">
        <v>279</v>
      </c>
      <c r="J5435" s="188">
        <v>348.59999999999127</v>
      </c>
      <c r="K5435" s="9">
        <v>197.70000000000073</v>
      </c>
      <c r="L5435" s="9">
        <v>143.99999999999272</v>
      </c>
      <c r="M5435" s="65">
        <v>200.2</v>
      </c>
      <c r="P5435" s="65">
        <f t="shared" si="152"/>
        <v>890.49999999998477</v>
      </c>
      <c r="R5435" t="s">
        <v>293</v>
      </c>
    </row>
    <row r="5436" spans="1:18" ht="15">
      <c r="A5436" s="28" t="s">
        <v>670</v>
      </c>
      <c r="B5436" s="61" t="s">
        <v>683</v>
      </c>
      <c r="E5436" s="9" t="s">
        <v>278</v>
      </c>
      <c r="F5436" s="9" t="s">
        <v>278</v>
      </c>
      <c r="G5436" s="9" t="s">
        <v>278</v>
      </c>
      <c r="H5436" s="9">
        <v>25.200000000000728</v>
      </c>
      <c r="I5436" s="183">
        <v>295.50000000000182</v>
      </c>
      <c r="J5436" s="9">
        <v>154.40000000000146</v>
      </c>
      <c r="K5436" s="9">
        <v>254.60000000000218</v>
      </c>
      <c r="L5436" s="9">
        <v>79.499999999996362</v>
      </c>
      <c r="M5436" s="65">
        <v>37.799999999999997</v>
      </c>
      <c r="P5436" s="65">
        <f t="shared" si="152"/>
        <v>847.0000000000025</v>
      </c>
      <c r="R5436" t="s">
        <v>300</v>
      </c>
    </row>
    <row r="5437" spans="1:18" ht="15">
      <c r="A5437" s="28" t="s">
        <v>671</v>
      </c>
      <c r="B5437" s="239" t="s">
        <v>1654</v>
      </c>
      <c r="C5437" s="3"/>
      <c r="D5437" s="3"/>
      <c r="E5437" s="9" t="s">
        <v>278</v>
      </c>
      <c r="F5437" s="9" t="s">
        <v>278</v>
      </c>
      <c r="G5437" s="9" t="s">
        <v>278</v>
      </c>
      <c r="H5437" s="9" t="s">
        <v>278</v>
      </c>
      <c r="I5437" s="9" t="s">
        <v>278</v>
      </c>
      <c r="J5437" s="9">
        <v>292.50000000000364</v>
      </c>
      <c r="K5437" s="9">
        <v>252.69999999999345</v>
      </c>
      <c r="L5437" s="9">
        <v>70.399999999999636</v>
      </c>
      <c r="M5437" s="65">
        <v>222</v>
      </c>
      <c r="P5437" s="65">
        <f t="shared" si="152"/>
        <v>837.59999999999673</v>
      </c>
    </row>
    <row r="5438" spans="1:18" ht="15">
      <c r="A5438" s="28" t="s">
        <v>672</v>
      </c>
      <c r="B5438" s="178" t="s">
        <v>1349</v>
      </c>
      <c r="C5438" s="3"/>
      <c r="D5438" s="3"/>
      <c r="E5438" s="9" t="s">
        <v>278</v>
      </c>
      <c r="F5438" s="9" t="s">
        <v>278</v>
      </c>
      <c r="G5438" s="9" t="s">
        <v>278</v>
      </c>
      <c r="H5438" s="9" t="s">
        <v>278</v>
      </c>
      <c r="I5438" s="9">
        <v>38.999999999998181</v>
      </c>
      <c r="J5438" s="9">
        <v>173.10000000000218</v>
      </c>
      <c r="K5438" s="9">
        <v>202.49999999998909</v>
      </c>
      <c r="L5438" s="9">
        <v>201.00000000000728</v>
      </c>
      <c r="M5438" s="65">
        <v>199.9</v>
      </c>
      <c r="P5438" s="65">
        <f t="shared" si="152"/>
        <v>815.4999999999967</v>
      </c>
    </row>
    <row r="5439" spans="1:18" ht="15">
      <c r="A5439" s="28" t="s">
        <v>677</v>
      </c>
      <c r="B5439" s="28" t="s">
        <v>639</v>
      </c>
      <c r="E5439" s="9" t="s">
        <v>278</v>
      </c>
      <c r="F5439" s="9" t="s">
        <v>278</v>
      </c>
      <c r="G5439" s="9" t="s">
        <v>278</v>
      </c>
      <c r="H5439" s="9">
        <v>68.19999999999709</v>
      </c>
      <c r="I5439" s="9">
        <v>151.00000000000182</v>
      </c>
      <c r="J5439" s="9">
        <v>249.100000000004</v>
      </c>
      <c r="K5439" s="9">
        <v>229.50000000000728</v>
      </c>
      <c r="L5439" s="9">
        <v>107.80000000000655</v>
      </c>
      <c r="M5439" s="9" t="s">
        <v>278</v>
      </c>
      <c r="P5439" s="65">
        <f t="shared" si="152"/>
        <v>805.60000000001673</v>
      </c>
    </row>
    <row r="5440" spans="1:18" ht="15">
      <c r="A5440" s="28" t="s">
        <v>685</v>
      </c>
      <c r="B5440" s="178" t="s">
        <v>1345</v>
      </c>
      <c r="C5440" s="3"/>
      <c r="D5440" s="3"/>
      <c r="E5440" s="9" t="s">
        <v>278</v>
      </c>
      <c r="F5440" s="9" t="s">
        <v>278</v>
      </c>
      <c r="G5440" s="9" t="s">
        <v>278</v>
      </c>
      <c r="H5440" s="9" t="s">
        <v>278</v>
      </c>
      <c r="I5440" s="9">
        <v>93.999999999999091</v>
      </c>
      <c r="J5440" s="9">
        <v>223.79999999999927</v>
      </c>
      <c r="K5440" s="9">
        <v>165.09999999999491</v>
      </c>
      <c r="L5440" s="9">
        <v>70.799999999988358</v>
      </c>
      <c r="M5440" s="65">
        <v>241.5</v>
      </c>
      <c r="P5440" s="65">
        <f t="shared" si="152"/>
        <v>795.19999999998163</v>
      </c>
    </row>
    <row r="5441" spans="1:21" ht="15">
      <c r="A5441" s="28" t="s">
        <v>689</v>
      </c>
      <c r="B5441" s="178" t="s">
        <v>1343</v>
      </c>
      <c r="C5441" s="3"/>
      <c r="D5441" s="3"/>
      <c r="E5441" s="9" t="s">
        <v>278</v>
      </c>
      <c r="F5441" s="9" t="s">
        <v>278</v>
      </c>
      <c r="G5441" s="9" t="s">
        <v>278</v>
      </c>
      <c r="H5441" s="9" t="s">
        <v>278</v>
      </c>
      <c r="I5441" s="9">
        <v>1.2999999999983629</v>
      </c>
      <c r="J5441" s="9">
        <v>140</v>
      </c>
      <c r="K5441" s="9">
        <v>245.00000000000364</v>
      </c>
      <c r="L5441" s="9">
        <v>177.20000000000437</v>
      </c>
      <c r="M5441" s="65">
        <v>227.3</v>
      </c>
      <c r="P5441" s="65">
        <f t="shared" si="152"/>
        <v>790.80000000000632</v>
      </c>
    </row>
    <row r="5442" spans="1:21" ht="15">
      <c r="A5442" s="28" t="s">
        <v>690</v>
      </c>
      <c r="B5442" s="61" t="s">
        <v>654</v>
      </c>
      <c r="E5442" s="9" t="s">
        <v>278</v>
      </c>
      <c r="F5442" s="9" t="s">
        <v>278</v>
      </c>
      <c r="G5442" s="9" t="s">
        <v>278</v>
      </c>
      <c r="H5442" s="9">
        <v>112.799999999992</v>
      </c>
      <c r="I5442" s="9">
        <v>123.00000000000182</v>
      </c>
      <c r="J5442" s="9">
        <v>150.00000000000728</v>
      </c>
      <c r="K5442" s="9">
        <v>222.00000000000728</v>
      </c>
      <c r="L5442" s="9">
        <v>63.299999999999272</v>
      </c>
      <c r="M5442" s="65">
        <v>97.5</v>
      </c>
      <c r="P5442" s="65">
        <f t="shared" si="152"/>
        <v>768.60000000000764</v>
      </c>
    </row>
    <row r="5443" spans="1:21" ht="15">
      <c r="A5443" s="28" t="s">
        <v>691</v>
      </c>
      <c r="B5443" s="239" t="s">
        <v>1653</v>
      </c>
      <c r="C5443" s="3"/>
      <c r="D5443" s="3"/>
      <c r="E5443" s="9" t="s">
        <v>278</v>
      </c>
      <c r="F5443" s="9" t="s">
        <v>278</v>
      </c>
      <c r="G5443" s="9" t="s">
        <v>278</v>
      </c>
      <c r="H5443" s="9" t="s">
        <v>278</v>
      </c>
      <c r="I5443" s="9" t="s">
        <v>278</v>
      </c>
      <c r="J5443" s="9">
        <v>254.99999999999636</v>
      </c>
      <c r="K5443" s="9">
        <v>250.40000000000146</v>
      </c>
      <c r="L5443" s="9">
        <v>132.99999999999272</v>
      </c>
      <c r="M5443" s="65">
        <v>109.8</v>
      </c>
      <c r="P5443" s="65">
        <f t="shared" si="152"/>
        <v>748.1999999999905</v>
      </c>
    </row>
    <row r="5444" spans="1:21" ht="15">
      <c r="A5444" s="28" t="s">
        <v>697</v>
      </c>
      <c r="B5444" s="239" t="s">
        <v>1693</v>
      </c>
      <c r="C5444" s="3"/>
      <c r="D5444" s="3"/>
      <c r="E5444" s="9" t="s">
        <v>278</v>
      </c>
      <c r="F5444" s="9" t="s">
        <v>278</v>
      </c>
      <c r="G5444" s="9" t="s">
        <v>278</v>
      </c>
      <c r="H5444" s="9" t="s">
        <v>278</v>
      </c>
      <c r="I5444" s="9" t="s">
        <v>278</v>
      </c>
      <c r="J5444" s="9" t="s">
        <v>278</v>
      </c>
      <c r="K5444" s="9">
        <v>9.8000000000010914</v>
      </c>
      <c r="L5444" s="185">
        <v>405.69999999999902</v>
      </c>
      <c r="M5444" s="65">
        <v>331.9</v>
      </c>
      <c r="P5444" s="65">
        <f t="shared" si="152"/>
        <v>747.40000000000009</v>
      </c>
      <c r="R5444" t="s">
        <v>281</v>
      </c>
      <c r="U5444" t="s">
        <v>1468</v>
      </c>
    </row>
    <row r="5445" spans="1:21" ht="15">
      <c r="A5445" s="28" t="s">
        <v>698</v>
      </c>
      <c r="B5445" s="239" t="s">
        <v>1658</v>
      </c>
      <c r="C5445" s="3"/>
      <c r="D5445" s="3"/>
      <c r="E5445" s="9" t="s">
        <v>278</v>
      </c>
      <c r="F5445" s="9" t="s">
        <v>278</v>
      </c>
      <c r="G5445" s="9" t="s">
        <v>278</v>
      </c>
      <c r="H5445" s="9" t="s">
        <v>278</v>
      </c>
      <c r="I5445" s="9" t="s">
        <v>278</v>
      </c>
      <c r="J5445" s="9">
        <v>263.29999999999563</v>
      </c>
      <c r="K5445" s="9">
        <v>221.59999999999491</v>
      </c>
      <c r="L5445" s="9">
        <v>74.099999999998545</v>
      </c>
      <c r="M5445" s="65">
        <v>187</v>
      </c>
      <c r="P5445" s="65">
        <f t="shared" si="152"/>
        <v>745.99999999998909</v>
      </c>
    </row>
    <row r="5446" spans="1:21" ht="15">
      <c r="A5446" s="28" t="s">
        <v>699</v>
      </c>
      <c r="B5446" s="61" t="s">
        <v>668</v>
      </c>
      <c r="E5446" s="9" t="s">
        <v>278</v>
      </c>
      <c r="F5446" s="9" t="s">
        <v>278</v>
      </c>
      <c r="G5446" s="9" t="s">
        <v>278</v>
      </c>
      <c r="H5446" s="9">
        <v>32.400000000001455</v>
      </c>
      <c r="I5446" s="9">
        <v>29.700000000000728</v>
      </c>
      <c r="J5446" s="9">
        <v>216.80000000000655</v>
      </c>
      <c r="K5446" s="188">
        <v>264.10000000000218</v>
      </c>
      <c r="L5446" s="9">
        <v>153.90000000000146</v>
      </c>
      <c r="M5446" s="65">
        <v>38.4</v>
      </c>
      <c r="P5446" s="65">
        <f t="shared" si="152"/>
        <v>735.30000000001235</v>
      </c>
      <c r="R5446" t="s">
        <v>297</v>
      </c>
    </row>
    <row r="5447" spans="1:21" ht="15">
      <c r="A5447" s="28" t="s">
        <v>701</v>
      </c>
      <c r="B5447" s="239" t="s">
        <v>1650</v>
      </c>
      <c r="C5447" s="3"/>
      <c r="D5447" s="3"/>
      <c r="E5447" s="9" t="s">
        <v>278</v>
      </c>
      <c r="F5447" s="9" t="s">
        <v>278</v>
      </c>
      <c r="G5447" s="9" t="s">
        <v>278</v>
      </c>
      <c r="H5447" s="9" t="s">
        <v>278</v>
      </c>
      <c r="I5447" s="9" t="s">
        <v>278</v>
      </c>
      <c r="J5447" s="9">
        <v>169.5</v>
      </c>
      <c r="K5447" s="9">
        <v>58.199999999998909</v>
      </c>
      <c r="L5447" s="188">
        <v>355.99999999999636</v>
      </c>
      <c r="M5447" s="65">
        <v>144.5</v>
      </c>
      <c r="P5447" s="65">
        <f t="shared" si="152"/>
        <v>728.19999999999527</v>
      </c>
      <c r="R5447" t="s">
        <v>284</v>
      </c>
    </row>
    <row r="5448" spans="1:21" ht="15">
      <c r="A5448" s="28" t="s">
        <v>702</v>
      </c>
      <c r="B5448" s="61" t="s">
        <v>156</v>
      </c>
      <c r="E5448" s="9" t="s">
        <v>278</v>
      </c>
      <c r="F5448" s="9" t="s">
        <v>278</v>
      </c>
      <c r="G5448" s="9">
        <v>69.400000000000006</v>
      </c>
      <c r="H5448" s="9">
        <v>146.59999999999854</v>
      </c>
      <c r="I5448" s="9">
        <v>109.60000000000036</v>
      </c>
      <c r="J5448" s="9">
        <v>182.30000000000291</v>
      </c>
      <c r="K5448" s="9">
        <v>207.89999999999418</v>
      </c>
      <c r="L5448" s="9" t="s">
        <v>278</v>
      </c>
      <c r="M5448" s="9" t="s">
        <v>278</v>
      </c>
      <c r="P5448" s="65">
        <f t="shared" si="152"/>
        <v>715.79999999999598</v>
      </c>
    </row>
    <row r="5449" spans="1:21" ht="15">
      <c r="A5449" s="28" t="s">
        <v>703</v>
      </c>
      <c r="B5449" s="61" t="s">
        <v>35</v>
      </c>
      <c r="E5449" s="9">
        <v>166.6</v>
      </c>
      <c r="F5449" s="188">
        <v>326.8</v>
      </c>
      <c r="G5449" s="9">
        <v>145.5</v>
      </c>
      <c r="H5449" s="9">
        <v>73.200000000002547</v>
      </c>
      <c r="I5449" s="62" t="s">
        <v>279</v>
      </c>
      <c r="J5449" s="9" t="s">
        <v>278</v>
      </c>
      <c r="K5449" s="9" t="s">
        <v>278</v>
      </c>
      <c r="L5449" s="9" t="s">
        <v>278</v>
      </c>
      <c r="M5449" s="9" t="s">
        <v>278</v>
      </c>
      <c r="P5449" s="65">
        <f t="shared" si="152"/>
        <v>712.10000000000252</v>
      </c>
      <c r="R5449" t="s">
        <v>288</v>
      </c>
    </row>
    <row r="5450" spans="1:21" ht="15">
      <c r="A5450" s="28" t="s">
        <v>706</v>
      </c>
      <c r="B5450" s="178" t="s">
        <v>1348</v>
      </c>
      <c r="C5450" s="3"/>
      <c r="D5450" s="3"/>
      <c r="E5450" s="9" t="s">
        <v>278</v>
      </c>
      <c r="F5450" s="9" t="s">
        <v>278</v>
      </c>
      <c r="G5450" s="9" t="s">
        <v>278</v>
      </c>
      <c r="H5450" s="9" t="s">
        <v>278</v>
      </c>
      <c r="I5450" s="9">
        <v>145.49999999999909</v>
      </c>
      <c r="J5450" s="9">
        <v>180.00000000000364</v>
      </c>
      <c r="K5450" s="9">
        <v>195.49999999998909</v>
      </c>
      <c r="L5450" s="9">
        <v>31.500000000007301</v>
      </c>
      <c r="M5450" s="65">
        <v>139.1</v>
      </c>
      <c r="P5450" s="65">
        <f t="shared" si="152"/>
        <v>691.59999999999911</v>
      </c>
    </row>
    <row r="5451" spans="1:21" ht="15">
      <c r="A5451" s="28" t="s">
        <v>775</v>
      </c>
      <c r="B5451" s="178" t="s">
        <v>1333</v>
      </c>
      <c r="C5451" s="3"/>
      <c r="D5451" s="3"/>
      <c r="E5451" s="9" t="s">
        <v>278</v>
      </c>
      <c r="F5451" s="9" t="s">
        <v>278</v>
      </c>
      <c r="G5451" s="9" t="s">
        <v>278</v>
      </c>
      <c r="H5451" s="9" t="s">
        <v>278</v>
      </c>
      <c r="I5451" s="184">
        <v>287.5</v>
      </c>
      <c r="J5451" s="9">
        <v>188.5</v>
      </c>
      <c r="K5451" s="9">
        <v>16.299999999999272</v>
      </c>
      <c r="L5451" s="9">
        <v>110.09999999999127</v>
      </c>
      <c r="M5451" s="65">
        <v>84.1</v>
      </c>
      <c r="P5451" s="65">
        <f t="shared" si="152"/>
        <v>686.49999999999056</v>
      </c>
      <c r="R5451" t="s">
        <v>282</v>
      </c>
    </row>
    <row r="5452" spans="1:21" ht="15">
      <c r="A5452" s="28" t="s">
        <v>776</v>
      </c>
      <c r="B5452" s="178" t="s">
        <v>1341</v>
      </c>
      <c r="C5452" s="3"/>
      <c r="D5452" s="3"/>
      <c r="E5452" s="9" t="s">
        <v>278</v>
      </c>
      <c r="F5452" s="9" t="s">
        <v>278</v>
      </c>
      <c r="G5452" s="9" t="s">
        <v>278</v>
      </c>
      <c r="H5452" s="9" t="s">
        <v>278</v>
      </c>
      <c r="I5452" s="9">
        <v>54</v>
      </c>
      <c r="J5452" s="9">
        <v>196.799999999992</v>
      </c>
      <c r="K5452" s="184">
        <v>318.49999999999636</v>
      </c>
      <c r="L5452" s="9">
        <v>104.90000000000499</v>
      </c>
      <c r="M5452" s="9" t="s">
        <v>278</v>
      </c>
      <c r="P5452" s="65">
        <f t="shared" si="152"/>
        <v>674.19999999999334</v>
      </c>
      <c r="R5452" t="s">
        <v>282</v>
      </c>
    </row>
    <row r="5453" spans="1:21" ht="15">
      <c r="A5453" s="28" t="s">
        <v>777</v>
      </c>
      <c r="B5453" s="61" t="s">
        <v>660</v>
      </c>
      <c r="E5453" s="9" t="s">
        <v>278</v>
      </c>
      <c r="F5453" s="9" t="s">
        <v>278</v>
      </c>
      <c r="G5453" s="9" t="s">
        <v>278</v>
      </c>
      <c r="H5453" s="9">
        <v>157.79999999999927</v>
      </c>
      <c r="I5453" s="62" t="s">
        <v>279</v>
      </c>
      <c r="J5453" s="9">
        <v>337.99999999998909</v>
      </c>
      <c r="K5453" s="9">
        <v>155.99999999999636</v>
      </c>
      <c r="L5453" s="62" t="s">
        <v>279</v>
      </c>
      <c r="M5453" s="9" t="s">
        <v>278</v>
      </c>
      <c r="P5453" s="65">
        <f t="shared" si="152"/>
        <v>651.79999999998472</v>
      </c>
    </row>
    <row r="5454" spans="1:21" ht="15">
      <c r="A5454" s="28" t="s">
        <v>778</v>
      </c>
      <c r="B5454" s="61" t="s">
        <v>19</v>
      </c>
      <c r="E5454" s="9">
        <v>116.5</v>
      </c>
      <c r="F5454" s="9">
        <v>204.2</v>
      </c>
      <c r="G5454" s="9">
        <v>95.6</v>
      </c>
      <c r="H5454" s="9">
        <v>99.900000000008731</v>
      </c>
      <c r="I5454" s="62" t="s">
        <v>279</v>
      </c>
      <c r="J5454" s="9">
        <v>120.00000000000364</v>
      </c>
      <c r="K5454" s="9" t="s">
        <v>278</v>
      </c>
      <c r="L5454" s="9" t="s">
        <v>278</v>
      </c>
      <c r="M5454" s="9" t="s">
        <v>278</v>
      </c>
      <c r="P5454" s="65">
        <f t="shared" si="152"/>
        <v>636.20000000001232</v>
      </c>
    </row>
    <row r="5455" spans="1:21" ht="15">
      <c r="A5455" s="28" t="s">
        <v>779</v>
      </c>
      <c r="B5455" s="239" t="s">
        <v>1661</v>
      </c>
      <c r="C5455" s="3"/>
      <c r="D5455" s="3"/>
      <c r="E5455" s="9" t="s">
        <v>278</v>
      </c>
      <c r="F5455" s="9" t="s">
        <v>278</v>
      </c>
      <c r="G5455" s="9" t="s">
        <v>278</v>
      </c>
      <c r="H5455" s="9" t="s">
        <v>278</v>
      </c>
      <c r="I5455" s="9" t="s">
        <v>278</v>
      </c>
      <c r="J5455" s="188">
        <v>366.49999999999272</v>
      </c>
      <c r="K5455" s="9">
        <v>167.99999999999636</v>
      </c>
      <c r="L5455" s="9">
        <v>65.899999999997803</v>
      </c>
      <c r="M5455" s="65">
        <v>32.4</v>
      </c>
      <c r="P5455" s="65">
        <f t="shared" ref="P5455:P5486" si="153">SUM(E5455:M5455)</f>
        <v>632.79999999998688</v>
      </c>
      <c r="R5455" t="s">
        <v>292</v>
      </c>
    </row>
    <row r="5456" spans="1:21" ht="15">
      <c r="A5456" s="28" t="s">
        <v>780</v>
      </c>
      <c r="B5456" s="61" t="s">
        <v>2201</v>
      </c>
      <c r="C5456" s="3"/>
      <c r="D5456" s="3"/>
      <c r="E5456" s="9" t="s">
        <v>278</v>
      </c>
      <c r="F5456" s="9" t="s">
        <v>278</v>
      </c>
      <c r="G5456" s="9" t="s">
        <v>278</v>
      </c>
      <c r="H5456" s="9" t="s">
        <v>278</v>
      </c>
      <c r="I5456" s="9" t="s">
        <v>278</v>
      </c>
      <c r="J5456" s="9" t="s">
        <v>278</v>
      </c>
      <c r="K5456" s="9" t="s">
        <v>278</v>
      </c>
      <c r="L5456" s="9">
        <v>153.80000000000291</v>
      </c>
      <c r="M5456" s="113">
        <v>477.6</v>
      </c>
      <c r="N5456" s="65"/>
      <c r="P5456" s="65">
        <f t="shared" si="153"/>
        <v>631.40000000000293</v>
      </c>
      <c r="R5456" t="s">
        <v>281</v>
      </c>
      <c r="U5456" t="s">
        <v>1468</v>
      </c>
    </row>
    <row r="5457" spans="1:23" ht="15">
      <c r="A5457" s="28" t="s">
        <v>781</v>
      </c>
      <c r="B5457" s="61" t="s">
        <v>4</v>
      </c>
      <c r="E5457" s="188">
        <v>281</v>
      </c>
      <c r="F5457" s="9">
        <v>26.4</v>
      </c>
      <c r="G5457" s="9">
        <v>46</v>
      </c>
      <c r="H5457" s="9">
        <v>134</v>
      </c>
      <c r="I5457" s="9">
        <v>144</v>
      </c>
      <c r="J5457" s="9" t="s">
        <v>278</v>
      </c>
      <c r="K5457" s="9" t="s">
        <v>278</v>
      </c>
      <c r="L5457" s="9" t="s">
        <v>278</v>
      </c>
      <c r="M5457" s="9" t="s">
        <v>278</v>
      </c>
      <c r="P5457" s="65">
        <f t="shared" si="153"/>
        <v>631.4</v>
      </c>
      <c r="R5457" t="s">
        <v>292</v>
      </c>
      <c r="V5457" s="61"/>
      <c r="W5457" s="61"/>
    </row>
    <row r="5458" spans="1:23" ht="15">
      <c r="A5458" s="28" t="s">
        <v>782</v>
      </c>
      <c r="B5458" s="239" t="s">
        <v>1657</v>
      </c>
      <c r="C5458" s="3"/>
      <c r="D5458" s="3"/>
      <c r="E5458" s="9" t="s">
        <v>278</v>
      </c>
      <c r="F5458" s="9" t="s">
        <v>278</v>
      </c>
      <c r="G5458" s="9" t="s">
        <v>278</v>
      </c>
      <c r="H5458" s="9" t="s">
        <v>278</v>
      </c>
      <c r="I5458" s="9" t="s">
        <v>278</v>
      </c>
      <c r="J5458" s="9">
        <v>129.99999999999272</v>
      </c>
      <c r="K5458" s="9">
        <v>141.89999999999964</v>
      </c>
      <c r="L5458" s="9">
        <v>188</v>
      </c>
      <c r="M5458" s="65">
        <v>170.4</v>
      </c>
      <c r="P5458" s="65">
        <f t="shared" si="153"/>
        <v>630.29999999999234</v>
      </c>
      <c r="V5458" s="190"/>
      <c r="W5458" s="61"/>
    </row>
    <row r="5459" spans="1:23" ht="15">
      <c r="A5459" s="28" t="s">
        <v>783</v>
      </c>
      <c r="B5459" s="61" t="s">
        <v>669</v>
      </c>
      <c r="E5459" s="9" t="s">
        <v>278</v>
      </c>
      <c r="F5459" s="9" t="s">
        <v>278</v>
      </c>
      <c r="G5459" s="9" t="s">
        <v>278</v>
      </c>
      <c r="H5459" s="9">
        <v>54.900000000005093</v>
      </c>
      <c r="I5459" s="9">
        <v>79.100000000002183</v>
      </c>
      <c r="J5459" s="9">
        <v>211.50000000000728</v>
      </c>
      <c r="K5459" s="9">
        <v>168.00000000000364</v>
      </c>
      <c r="L5459" s="9">
        <v>84.100000000005821</v>
      </c>
      <c r="M5459" s="65">
        <v>10.799999999999999</v>
      </c>
      <c r="P5459" s="65">
        <f t="shared" si="153"/>
        <v>608.40000000002397</v>
      </c>
      <c r="V5459" s="190"/>
      <c r="W5459" s="61"/>
    </row>
    <row r="5460" spans="1:23" ht="15">
      <c r="A5460" s="28" t="s">
        <v>784</v>
      </c>
      <c r="B5460" s="239" t="s">
        <v>1655</v>
      </c>
      <c r="C5460" s="3"/>
      <c r="D5460" s="3"/>
      <c r="E5460" s="9" t="s">
        <v>278</v>
      </c>
      <c r="F5460" s="9" t="s">
        <v>278</v>
      </c>
      <c r="G5460" s="9" t="s">
        <v>278</v>
      </c>
      <c r="H5460" s="9" t="s">
        <v>278</v>
      </c>
      <c r="I5460" s="9" t="s">
        <v>278</v>
      </c>
      <c r="J5460" s="9">
        <v>184.10000000000946</v>
      </c>
      <c r="K5460" s="9">
        <v>167.700000000008</v>
      </c>
      <c r="L5460" s="9">
        <v>140.39999999999782</v>
      </c>
      <c r="M5460" s="65">
        <v>97.5</v>
      </c>
      <c r="P5460" s="65">
        <f t="shared" si="153"/>
        <v>589.70000000001528</v>
      </c>
      <c r="V5460" s="61"/>
      <c r="W5460" s="61"/>
    </row>
    <row r="5461" spans="1:23" ht="15">
      <c r="A5461" s="28" t="s">
        <v>785</v>
      </c>
      <c r="B5461" s="61" t="s">
        <v>178</v>
      </c>
      <c r="E5461" s="9">
        <v>109.9</v>
      </c>
      <c r="F5461" s="185">
        <v>455.9</v>
      </c>
      <c r="G5461" s="9" t="s">
        <v>278</v>
      </c>
      <c r="H5461" s="9" t="s">
        <v>278</v>
      </c>
      <c r="I5461" s="9" t="s">
        <v>278</v>
      </c>
      <c r="J5461" s="9" t="s">
        <v>278</v>
      </c>
      <c r="K5461" s="9" t="s">
        <v>278</v>
      </c>
      <c r="L5461" s="9" t="s">
        <v>278</v>
      </c>
      <c r="M5461" s="9" t="s">
        <v>278</v>
      </c>
      <c r="P5461" s="65">
        <f t="shared" si="153"/>
        <v>565.79999999999995</v>
      </c>
      <c r="R5461" t="s">
        <v>281</v>
      </c>
      <c r="U5461" t="s">
        <v>1468</v>
      </c>
      <c r="V5461" s="61"/>
      <c r="W5461" s="61"/>
    </row>
    <row r="5462" spans="1:23" ht="15">
      <c r="A5462" s="28" t="s">
        <v>786</v>
      </c>
      <c r="B5462" s="61" t="s">
        <v>2207</v>
      </c>
      <c r="C5462" s="3"/>
      <c r="D5462" s="3"/>
      <c r="E5462" s="9" t="s">
        <v>278</v>
      </c>
      <c r="F5462" s="9" t="s">
        <v>278</v>
      </c>
      <c r="G5462" s="9" t="s">
        <v>278</v>
      </c>
      <c r="H5462" s="9" t="s">
        <v>278</v>
      </c>
      <c r="I5462" s="9" t="s">
        <v>278</v>
      </c>
      <c r="J5462" s="9" t="s">
        <v>278</v>
      </c>
      <c r="K5462" s="9" t="s">
        <v>278</v>
      </c>
      <c r="L5462" s="188">
        <v>342.89999999999782</v>
      </c>
      <c r="M5462" s="65">
        <v>221.6</v>
      </c>
      <c r="N5462" s="65"/>
      <c r="P5462" s="65">
        <f t="shared" si="153"/>
        <v>564.49999999999784</v>
      </c>
      <c r="R5462" t="s">
        <v>297</v>
      </c>
      <c r="U5462" s="190"/>
      <c r="V5462" s="239"/>
      <c r="W5462" s="61"/>
    </row>
    <row r="5463" spans="1:23" ht="15">
      <c r="A5463" s="28" t="s">
        <v>787</v>
      </c>
      <c r="B5463" s="239" t="s">
        <v>1690</v>
      </c>
      <c r="C5463" s="3"/>
      <c r="D5463" s="3"/>
      <c r="E5463" s="9" t="s">
        <v>278</v>
      </c>
      <c r="F5463" s="9" t="s">
        <v>278</v>
      </c>
      <c r="G5463" s="9" t="s">
        <v>278</v>
      </c>
      <c r="H5463" s="9" t="s">
        <v>278</v>
      </c>
      <c r="I5463" s="9" t="s">
        <v>278</v>
      </c>
      <c r="J5463" s="9" t="s">
        <v>278</v>
      </c>
      <c r="K5463" s="9">
        <v>115.79999999999927</v>
      </c>
      <c r="L5463" s="183">
        <v>403.50000000000182</v>
      </c>
      <c r="M5463" s="65">
        <v>34.900000000000006</v>
      </c>
      <c r="P5463" s="65">
        <f t="shared" si="153"/>
        <v>554.20000000000107</v>
      </c>
      <c r="R5463" t="s">
        <v>300</v>
      </c>
      <c r="V5463" s="61"/>
      <c r="W5463" s="61"/>
    </row>
    <row r="5464" spans="1:23" ht="15">
      <c r="A5464" s="28" t="s">
        <v>788</v>
      </c>
      <c r="B5464" s="61" t="s">
        <v>2191</v>
      </c>
      <c r="C5464" s="3"/>
      <c r="D5464" s="3"/>
      <c r="E5464" s="9" t="s">
        <v>278</v>
      </c>
      <c r="F5464" s="9" t="s">
        <v>278</v>
      </c>
      <c r="G5464" s="9" t="s">
        <v>278</v>
      </c>
      <c r="H5464" s="9" t="s">
        <v>278</v>
      </c>
      <c r="I5464" s="9" t="s">
        <v>278</v>
      </c>
      <c r="J5464" s="9" t="s">
        <v>278</v>
      </c>
      <c r="K5464" s="9" t="s">
        <v>278</v>
      </c>
      <c r="L5464" s="188">
        <v>370.49999999999272</v>
      </c>
      <c r="M5464" s="65">
        <v>175.5</v>
      </c>
      <c r="N5464" s="65"/>
      <c r="P5464" s="65">
        <f t="shared" si="153"/>
        <v>545.99999999999272</v>
      </c>
      <c r="R5464" t="s">
        <v>283</v>
      </c>
      <c r="U5464" s="190"/>
      <c r="V5464" s="239"/>
      <c r="W5464" s="61"/>
    </row>
    <row r="5465" spans="1:23" ht="15">
      <c r="A5465" s="28" t="s">
        <v>789</v>
      </c>
      <c r="B5465" s="61" t="s">
        <v>2206</v>
      </c>
      <c r="C5465" s="3"/>
      <c r="D5465" s="3"/>
      <c r="E5465" s="9" t="s">
        <v>278</v>
      </c>
      <c r="F5465" s="9" t="s">
        <v>278</v>
      </c>
      <c r="G5465" s="9" t="s">
        <v>278</v>
      </c>
      <c r="H5465" s="9" t="s">
        <v>278</v>
      </c>
      <c r="I5465" s="9" t="s">
        <v>278</v>
      </c>
      <c r="J5465" s="9" t="s">
        <v>278</v>
      </c>
      <c r="K5465" s="9" t="s">
        <v>278</v>
      </c>
      <c r="L5465" s="9">
        <v>124.90000000000509</v>
      </c>
      <c r="M5465" s="90">
        <v>409.65000000000003</v>
      </c>
      <c r="N5465" s="65"/>
      <c r="P5465" s="65">
        <f t="shared" si="153"/>
        <v>534.55000000000518</v>
      </c>
      <c r="R5465" t="s">
        <v>284</v>
      </c>
      <c r="U5465" s="190"/>
      <c r="V5465" s="61"/>
      <c r="W5465" s="61"/>
    </row>
    <row r="5466" spans="1:23" ht="15">
      <c r="A5466" s="28" t="s">
        <v>790</v>
      </c>
      <c r="B5466" s="178" t="s">
        <v>1350</v>
      </c>
      <c r="C5466" s="3"/>
      <c r="D5466" s="3"/>
      <c r="E5466" s="9" t="s">
        <v>278</v>
      </c>
      <c r="F5466" s="9" t="s">
        <v>278</v>
      </c>
      <c r="G5466" s="9" t="s">
        <v>278</v>
      </c>
      <c r="H5466" s="9" t="s">
        <v>278</v>
      </c>
      <c r="I5466" s="188">
        <v>226.49999999999818</v>
      </c>
      <c r="J5466" s="9">
        <v>144.79999999999563</v>
      </c>
      <c r="K5466" s="9">
        <v>156.00000000000364</v>
      </c>
      <c r="L5466" s="9" t="s">
        <v>278</v>
      </c>
      <c r="M5466" s="9" t="s">
        <v>278</v>
      </c>
      <c r="P5466" s="65">
        <f t="shared" si="153"/>
        <v>527.29999999999745</v>
      </c>
      <c r="R5466" t="s">
        <v>288</v>
      </c>
      <c r="V5466" s="61"/>
      <c r="W5466" s="61"/>
    </row>
    <row r="5467" spans="1:23" ht="15">
      <c r="A5467" s="28" t="s">
        <v>791</v>
      </c>
      <c r="B5467" s="239" t="s">
        <v>1668</v>
      </c>
      <c r="C5467" s="3"/>
      <c r="D5467" s="3"/>
      <c r="E5467" s="9" t="s">
        <v>278</v>
      </c>
      <c r="F5467" s="9" t="s">
        <v>278</v>
      </c>
      <c r="G5467" s="9" t="s">
        <v>278</v>
      </c>
      <c r="H5467" s="9" t="s">
        <v>278</v>
      </c>
      <c r="I5467" s="9" t="s">
        <v>278</v>
      </c>
      <c r="J5467" s="9" t="s">
        <v>278</v>
      </c>
      <c r="K5467" s="9">
        <v>254.09999999999491</v>
      </c>
      <c r="L5467" s="9">
        <v>33.599999999994907</v>
      </c>
      <c r="M5467" s="65">
        <v>219.40000000000003</v>
      </c>
      <c r="P5467" s="65">
        <f t="shared" si="153"/>
        <v>507.09999999998985</v>
      </c>
      <c r="V5467" s="61"/>
      <c r="W5467" s="61"/>
    </row>
    <row r="5468" spans="1:23" ht="15">
      <c r="A5468" s="28" t="s">
        <v>792</v>
      </c>
      <c r="B5468" s="61" t="s">
        <v>180</v>
      </c>
      <c r="C5468" s="3"/>
      <c r="D5468" s="3"/>
      <c r="E5468" s="9" t="s">
        <v>278</v>
      </c>
      <c r="F5468" s="9" t="s">
        <v>278</v>
      </c>
      <c r="G5468" s="9" t="s">
        <v>278</v>
      </c>
      <c r="H5468" s="9" t="s">
        <v>278</v>
      </c>
      <c r="I5468" s="9" t="s">
        <v>278</v>
      </c>
      <c r="J5468" s="9" t="s">
        <v>278</v>
      </c>
      <c r="K5468" s="9" t="s">
        <v>278</v>
      </c>
      <c r="L5468" s="9">
        <v>183.60000000000218</v>
      </c>
      <c r="M5468" s="65">
        <v>320.8</v>
      </c>
      <c r="N5468" s="65"/>
      <c r="P5468" s="65">
        <f t="shared" si="153"/>
        <v>504.40000000000219</v>
      </c>
      <c r="U5468" s="190"/>
      <c r="V5468" s="239"/>
      <c r="W5468" s="61"/>
    </row>
    <row r="5469" spans="1:23" ht="15">
      <c r="A5469" s="28" t="s">
        <v>793</v>
      </c>
      <c r="B5469" s="239" t="s">
        <v>2190</v>
      </c>
      <c r="C5469" s="3"/>
      <c r="D5469" s="3"/>
      <c r="E5469" s="9" t="s">
        <v>278</v>
      </c>
      <c r="F5469" s="9" t="s">
        <v>278</v>
      </c>
      <c r="G5469" s="9" t="s">
        <v>278</v>
      </c>
      <c r="H5469" s="9" t="s">
        <v>278</v>
      </c>
      <c r="I5469" s="9" t="s">
        <v>278</v>
      </c>
      <c r="J5469" s="9" t="s">
        <v>278</v>
      </c>
      <c r="K5469" s="9" t="s">
        <v>278</v>
      </c>
      <c r="L5469" s="184">
        <v>393.79999999999399</v>
      </c>
      <c r="M5469" s="65">
        <v>104.10000000000001</v>
      </c>
      <c r="N5469" s="65"/>
      <c r="P5469" s="65">
        <f t="shared" si="153"/>
        <v>497.89999999999401</v>
      </c>
      <c r="R5469" t="s">
        <v>282</v>
      </c>
      <c r="U5469" s="190"/>
      <c r="V5469" s="61"/>
      <c r="W5469" s="61" t="s">
        <v>2452</v>
      </c>
    </row>
    <row r="5470" spans="1:23" ht="15">
      <c r="A5470" s="28" t="s">
        <v>794</v>
      </c>
      <c r="B5470" s="239" t="s">
        <v>1671</v>
      </c>
      <c r="C5470" s="3"/>
      <c r="D5470" s="3"/>
      <c r="E5470" s="9" t="s">
        <v>278</v>
      </c>
      <c r="F5470" s="9" t="s">
        <v>278</v>
      </c>
      <c r="G5470" s="9" t="s">
        <v>278</v>
      </c>
      <c r="H5470" s="9" t="s">
        <v>278</v>
      </c>
      <c r="I5470" s="9" t="s">
        <v>278</v>
      </c>
      <c r="J5470" s="9" t="s">
        <v>278</v>
      </c>
      <c r="K5470" s="9">
        <v>186.19999999999891</v>
      </c>
      <c r="L5470" s="9">
        <v>39</v>
      </c>
      <c r="M5470" s="65">
        <v>260.89999999999998</v>
      </c>
      <c r="P5470" s="65">
        <f t="shared" si="153"/>
        <v>486.09999999999889</v>
      </c>
      <c r="V5470" s="61"/>
      <c r="W5470" s="61"/>
    </row>
    <row r="5471" spans="1:23" ht="15">
      <c r="A5471" s="28" t="s">
        <v>795</v>
      </c>
      <c r="B5471" s="239" t="s">
        <v>2318</v>
      </c>
      <c r="C5471" s="3"/>
      <c r="D5471" s="3"/>
      <c r="E5471" s="9" t="s">
        <v>278</v>
      </c>
      <c r="F5471" s="9" t="s">
        <v>278</v>
      </c>
      <c r="G5471" s="9" t="s">
        <v>278</v>
      </c>
      <c r="H5471" s="9" t="s">
        <v>278</v>
      </c>
      <c r="I5471" s="9" t="s">
        <v>278</v>
      </c>
      <c r="J5471" s="9" t="s">
        <v>278</v>
      </c>
      <c r="K5471" s="188">
        <v>262.60000000000582</v>
      </c>
      <c r="L5471" s="9">
        <v>73.100000000005821</v>
      </c>
      <c r="M5471" s="65">
        <v>145.5</v>
      </c>
      <c r="P5471" s="65">
        <f t="shared" si="153"/>
        <v>481.20000000001164</v>
      </c>
      <c r="R5471" t="s">
        <v>292</v>
      </c>
      <c r="V5471" s="61"/>
      <c r="W5471" s="61"/>
    </row>
    <row r="5472" spans="1:23" ht="15">
      <c r="A5472" s="28" t="s">
        <v>796</v>
      </c>
      <c r="B5472" s="239" t="s">
        <v>1649</v>
      </c>
      <c r="C5472" s="3"/>
      <c r="D5472" s="3"/>
      <c r="E5472" s="9" t="s">
        <v>278</v>
      </c>
      <c r="F5472" s="9" t="s">
        <v>278</v>
      </c>
      <c r="G5472" s="9" t="s">
        <v>278</v>
      </c>
      <c r="H5472" s="9" t="s">
        <v>278</v>
      </c>
      <c r="I5472" s="9" t="s">
        <v>278</v>
      </c>
      <c r="J5472" s="9">
        <v>149.99999999999272</v>
      </c>
      <c r="K5472" s="9">
        <v>156.00000000000364</v>
      </c>
      <c r="L5472" s="9">
        <v>71.5</v>
      </c>
      <c r="M5472" s="65">
        <v>91</v>
      </c>
      <c r="P5472" s="65">
        <f t="shared" si="153"/>
        <v>468.49999999999636</v>
      </c>
      <c r="V5472" s="61"/>
      <c r="W5472" s="61"/>
    </row>
    <row r="5473" spans="1:18" ht="15">
      <c r="A5473" s="28" t="s">
        <v>797</v>
      </c>
      <c r="B5473" s="61" t="s">
        <v>2205</v>
      </c>
      <c r="C5473" s="3"/>
      <c r="D5473" s="3"/>
      <c r="E5473" s="9" t="s">
        <v>278</v>
      </c>
      <c r="F5473" s="9" t="s">
        <v>278</v>
      </c>
      <c r="G5473" s="9" t="s">
        <v>278</v>
      </c>
      <c r="H5473" s="9" t="s">
        <v>278</v>
      </c>
      <c r="I5473" s="9" t="s">
        <v>278</v>
      </c>
      <c r="J5473" s="9" t="s">
        <v>278</v>
      </c>
      <c r="K5473" s="9" t="s">
        <v>278</v>
      </c>
      <c r="L5473" s="9">
        <v>166.79999999999927</v>
      </c>
      <c r="M5473" s="65">
        <v>295.5</v>
      </c>
      <c r="N5473" s="65"/>
      <c r="P5473" s="65">
        <f t="shared" si="153"/>
        <v>462.29999999999927</v>
      </c>
    </row>
    <row r="5474" spans="1:18" ht="15">
      <c r="A5474" s="28" t="s">
        <v>798</v>
      </c>
      <c r="B5474" s="61" t="s">
        <v>2208</v>
      </c>
      <c r="C5474" s="3"/>
      <c r="D5474" s="3"/>
      <c r="E5474" s="9" t="s">
        <v>278</v>
      </c>
      <c r="F5474" s="9" t="s">
        <v>278</v>
      </c>
      <c r="G5474" s="9" t="s">
        <v>278</v>
      </c>
      <c r="H5474" s="9" t="s">
        <v>278</v>
      </c>
      <c r="I5474" s="9" t="s">
        <v>278</v>
      </c>
      <c r="J5474" s="9" t="s">
        <v>278</v>
      </c>
      <c r="K5474" s="9" t="s">
        <v>278</v>
      </c>
      <c r="L5474" s="9">
        <v>233.20000000000073</v>
      </c>
      <c r="M5474" s="65">
        <v>206.4</v>
      </c>
      <c r="N5474" s="65"/>
      <c r="P5474" s="65">
        <f t="shared" si="153"/>
        <v>439.6000000000007</v>
      </c>
    </row>
    <row r="5475" spans="1:18" ht="15">
      <c r="A5475" s="28" t="s">
        <v>799</v>
      </c>
      <c r="B5475" s="61" t="s">
        <v>2194</v>
      </c>
      <c r="C5475" s="3"/>
      <c r="D5475" s="3"/>
      <c r="E5475" s="9" t="s">
        <v>278</v>
      </c>
      <c r="F5475" s="9" t="s">
        <v>278</v>
      </c>
      <c r="G5475" s="9" t="s">
        <v>278</v>
      </c>
      <c r="H5475" s="9" t="s">
        <v>278</v>
      </c>
      <c r="I5475" s="9" t="s">
        <v>278</v>
      </c>
      <c r="J5475" s="9" t="s">
        <v>278</v>
      </c>
      <c r="K5475" s="9" t="s">
        <v>278</v>
      </c>
      <c r="L5475" s="9">
        <v>225</v>
      </c>
      <c r="M5475" s="65">
        <v>204</v>
      </c>
      <c r="N5475" s="65"/>
      <c r="P5475" s="65">
        <f t="shared" si="153"/>
        <v>429</v>
      </c>
    </row>
    <row r="5476" spans="1:18" ht="15">
      <c r="A5476" s="28" t="s">
        <v>800</v>
      </c>
      <c r="B5476" s="239" t="s">
        <v>1665</v>
      </c>
      <c r="C5476" s="3"/>
      <c r="D5476" s="3"/>
      <c r="E5476" s="9" t="s">
        <v>278</v>
      </c>
      <c r="F5476" s="9" t="s">
        <v>278</v>
      </c>
      <c r="G5476" s="9" t="s">
        <v>278</v>
      </c>
      <c r="H5476" s="9" t="s">
        <v>278</v>
      </c>
      <c r="I5476" s="9" t="s">
        <v>278</v>
      </c>
      <c r="J5476" s="9" t="s">
        <v>278</v>
      </c>
      <c r="K5476" s="9">
        <v>33</v>
      </c>
      <c r="L5476" s="188">
        <v>290.70000000000073</v>
      </c>
      <c r="M5476" s="65">
        <v>101</v>
      </c>
      <c r="P5476" s="65">
        <f t="shared" si="153"/>
        <v>424.70000000000073</v>
      </c>
      <c r="R5476" t="s">
        <v>287</v>
      </c>
    </row>
    <row r="5477" spans="1:18" ht="15">
      <c r="A5477" s="28" t="s">
        <v>801</v>
      </c>
      <c r="B5477" s="61" t="s">
        <v>2715</v>
      </c>
      <c r="C5477" s="3"/>
      <c r="D5477" s="3"/>
      <c r="E5477" s="9" t="s">
        <v>278</v>
      </c>
      <c r="F5477" s="9" t="s">
        <v>278</v>
      </c>
      <c r="G5477" s="9" t="s">
        <v>278</v>
      </c>
      <c r="H5477" s="9" t="s">
        <v>278</v>
      </c>
      <c r="I5477" s="9" t="s">
        <v>278</v>
      </c>
      <c r="J5477" s="9" t="s">
        <v>278</v>
      </c>
      <c r="K5477" s="9" t="s">
        <v>278</v>
      </c>
      <c r="L5477" s="9" t="s">
        <v>278</v>
      </c>
      <c r="M5477" s="115">
        <v>423</v>
      </c>
      <c r="N5477" s="65"/>
      <c r="P5477" s="65">
        <f t="shared" si="153"/>
        <v>423</v>
      </c>
      <c r="R5477" t="s">
        <v>282</v>
      </c>
    </row>
    <row r="5478" spans="1:18" ht="15">
      <c r="A5478" s="28" t="s">
        <v>802</v>
      </c>
      <c r="B5478" s="239" t="s">
        <v>1656</v>
      </c>
      <c r="C5478" s="3"/>
      <c r="D5478" s="3"/>
      <c r="E5478" s="9" t="s">
        <v>278</v>
      </c>
      <c r="F5478" s="9" t="s">
        <v>278</v>
      </c>
      <c r="G5478" s="9" t="s">
        <v>278</v>
      </c>
      <c r="H5478" s="9" t="s">
        <v>278</v>
      </c>
      <c r="I5478" s="9" t="s">
        <v>278</v>
      </c>
      <c r="J5478" s="9">
        <v>274.70000000001164</v>
      </c>
      <c r="K5478" s="9">
        <v>144.00000000000364</v>
      </c>
      <c r="L5478" s="9" t="s">
        <v>278</v>
      </c>
      <c r="M5478" s="9" t="s">
        <v>278</v>
      </c>
      <c r="P5478" s="65">
        <f t="shared" si="153"/>
        <v>418.70000000001528</v>
      </c>
    </row>
    <row r="5479" spans="1:18" ht="15">
      <c r="A5479" s="28" t="s">
        <v>803</v>
      </c>
      <c r="B5479" s="61" t="s">
        <v>2709</v>
      </c>
      <c r="C5479" s="3"/>
      <c r="D5479" s="3"/>
      <c r="E5479" s="9" t="s">
        <v>278</v>
      </c>
      <c r="F5479" s="9" t="s">
        <v>278</v>
      </c>
      <c r="G5479" s="9" t="s">
        <v>278</v>
      </c>
      <c r="H5479" s="9" t="s">
        <v>278</v>
      </c>
      <c r="I5479" s="9" t="s">
        <v>278</v>
      </c>
      <c r="J5479" s="9" t="s">
        <v>278</v>
      </c>
      <c r="K5479" s="9" t="s">
        <v>278</v>
      </c>
      <c r="L5479" s="9" t="s">
        <v>278</v>
      </c>
      <c r="M5479" s="90">
        <v>413</v>
      </c>
      <c r="N5479" s="65"/>
      <c r="P5479" s="65">
        <f t="shared" si="153"/>
        <v>413</v>
      </c>
      <c r="R5479" t="s">
        <v>283</v>
      </c>
    </row>
    <row r="5480" spans="1:18" ht="15">
      <c r="A5480" s="28" t="s">
        <v>804</v>
      </c>
      <c r="B5480" s="239" t="s">
        <v>1664</v>
      </c>
      <c r="C5480" s="3"/>
      <c r="D5480" s="3"/>
      <c r="E5480" s="9" t="s">
        <v>278</v>
      </c>
      <c r="F5480" s="9" t="s">
        <v>278</v>
      </c>
      <c r="G5480" s="9" t="s">
        <v>278</v>
      </c>
      <c r="H5480" s="9" t="s">
        <v>278</v>
      </c>
      <c r="I5480" s="9" t="s">
        <v>278</v>
      </c>
      <c r="J5480" s="9" t="s">
        <v>278</v>
      </c>
      <c r="K5480" s="188">
        <v>256.80000000000291</v>
      </c>
      <c r="L5480" s="9">
        <v>25.199999999993452</v>
      </c>
      <c r="M5480" s="65">
        <v>124.5</v>
      </c>
      <c r="P5480" s="65">
        <f t="shared" si="153"/>
        <v>406.49999999999636</v>
      </c>
      <c r="R5480" t="s">
        <v>288</v>
      </c>
    </row>
    <row r="5481" spans="1:18" ht="15">
      <c r="A5481" s="28" t="s">
        <v>805</v>
      </c>
      <c r="B5481" s="239" t="s">
        <v>1749</v>
      </c>
      <c r="C5481" s="3"/>
      <c r="D5481" s="3"/>
      <c r="E5481" s="9" t="s">
        <v>278</v>
      </c>
      <c r="F5481" s="9" t="s">
        <v>278</v>
      </c>
      <c r="G5481" s="9" t="s">
        <v>278</v>
      </c>
      <c r="H5481" s="9" t="s">
        <v>278</v>
      </c>
      <c r="I5481" s="9" t="s">
        <v>278</v>
      </c>
      <c r="J5481" s="9" t="s">
        <v>278</v>
      </c>
      <c r="K5481" s="9">
        <v>228.50000000000728</v>
      </c>
      <c r="L5481" s="9">
        <v>40.5</v>
      </c>
      <c r="M5481" s="65">
        <v>135.30000000000001</v>
      </c>
      <c r="P5481" s="65">
        <f t="shared" si="153"/>
        <v>404.30000000000729</v>
      </c>
    </row>
    <row r="5482" spans="1:18" ht="15">
      <c r="A5482" s="28" t="s">
        <v>806</v>
      </c>
      <c r="B5482" s="178" t="s">
        <v>1335</v>
      </c>
      <c r="C5482" s="3"/>
      <c r="D5482" s="3"/>
      <c r="E5482" s="9" t="s">
        <v>278</v>
      </c>
      <c r="F5482" s="9" t="s">
        <v>278</v>
      </c>
      <c r="G5482" s="9" t="s">
        <v>278</v>
      </c>
      <c r="H5482" s="9" t="s">
        <v>278</v>
      </c>
      <c r="I5482" s="9">
        <v>132</v>
      </c>
      <c r="J5482" s="9">
        <v>268.20000000000073</v>
      </c>
      <c r="K5482" s="9" t="s">
        <v>278</v>
      </c>
      <c r="L5482" s="9" t="s">
        <v>278</v>
      </c>
      <c r="M5482" s="9" t="s">
        <v>278</v>
      </c>
      <c r="P5482" s="65">
        <f t="shared" si="153"/>
        <v>400.20000000000073</v>
      </c>
    </row>
    <row r="5483" spans="1:18" ht="15">
      <c r="A5483" s="28" t="s">
        <v>807</v>
      </c>
      <c r="B5483" s="239" t="s">
        <v>1667</v>
      </c>
      <c r="C5483" s="3"/>
      <c r="D5483" s="3"/>
      <c r="E5483" s="9" t="s">
        <v>278</v>
      </c>
      <c r="F5483" s="9" t="s">
        <v>278</v>
      </c>
      <c r="G5483" s="9" t="s">
        <v>278</v>
      </c>
      <c r="H5483" s="9" t="s">
        <v>278</v>
      </c>
      <c r="I5483" s="9" t="s">
        <v>278</v>
      </c>
      <c r="J5483" s="9" t="s">
        <v>278</v>
      </c>
      <c r="K5483" s="9">
        <v>24.299999999999272</v>
      </c>
      <c r="L5483" s="9">
        <v>74.399999999994179</v>
      </c>
      <c r="M5483" s="65">
        <v>277.8</v>
      </c>
      <c r="P5483" s="65">
        <f t="shared" si="153"/>
        <v>376.49999999999346</v>
      </c>
    </row>
    <row r="5484" spans="1:18" ht="15">
      <c r="A5484" s="28" t="s">
        <v>808</v>
      </c>
      <c r="B5484" s="61" t="s">
        <v>2716</v>
      </c>
      <c r="C5484" s="3"/>
      <c r="D5484" s="3"/>
      <c r="E5484" s="9" t="s">
        <v>278</v>
      </c>
      <c r="F5484" s="9" t="s">
        <v>278</v>
      </c>
      <c r="G5484" s="9" t="s">
        <v>278</v>
      </c>
      <c r="H5484" s="9" t="s">
        <v>278</v>
      </c>
      <c r="I5484" s="9" t="s">
        <v>278</v>
      </c>
      <c r="J5484" s="9" t="s">
        <v>278</v>
      </c>
      <c r="K5484" s="9" t="s">
        <v>278</v>
      </c>
      <c r="L5484" s="9" t="s">
        <v>278</v>
      </c>
      <c r="M5484" s="90">
        <v>373.5</v>
      </c>
      <c r="N5484" s="65"/>
      <c r="P5484" s="65">
        <f t="shared" si="153"/>
        <v>373.5</v>
      </c>
      <c r="R5484" t="s">
        <v>297</v>
      </c>
    </row>
    <row r="5485" spans="1:18" ht="15">
      <c r="A5485" s="28" t="s">
        <v>809</v>
      </c>
      <c r="B5485" s="61" t="s">
        <v>2193</v>
      </c>
      <c r="C5485" s="3"/>
      <c r="D5485" s="3"/>
      <c r="E5485" s="9" t="s">
        <v>278</v>
      </c>
      <c r="F5485" s="9" t="s">
        <v>278</v>
      </c>
      <c r="G5485" s="9" t="s">
        <v>278</v>
      </c>
      <c r="H5485" s="9" t="s">
        <v>278</v>
      </c>
      <c r="I5485" s="9" t="s">
        <v>278</v>
      </c>
      <c r="J5485" s="9" t="s">
        <v>278</v>
      </c>
      <c r="K5485" s="9" t="s">
        <v>278</v>
      </c>
      <c r="L5485" s="188">
        <v>276.29999999999563</v>
      </c>
      <c r="M5485" s="65">
        <v>76.3</v>
      </c>
      <c r="N5485" s="65"/>
      <c r="P5485" s="65">
        <f t="shared" si="153"/>
        <v>352.59999999999565</v>
      </c>
      <c r="R5485" t="s">
        <v>293</v>
      </c>
    </row>
    <row r="5486" spans="1:18" ht="15">
      <c r="A5486" s="28" t="s">
        <v>810</v>
      </c>
      <c r="B5486" s="61" t="s">
        <v>2199</v>
      </c>
      <c r="C5486" s="3"/>
      <c r="D5486" s="3"/>
      <c r="E5486" s="9" t="s">
        <v>278</v>
      </c>
      <c r="F5486" s="9" t="s">
        <v>278</v>
      </c>
      <c r="G5486" s="9" t="s">
        <v>278</v>
      </c>
      <c r="H5486" s="9" t="s">
        <v>278</v>
      </c>
      <c r="I5486" s="9" t="s">
        <v>278</v>
      </c>
      <c r="J5486" s="9" t="s">
        <v>278</v>
      </c>
      <c r="K5486" s="9" t="s">
        <v>278</v>
      </c>
      <c r="L5486" s="9">
        <v>163.90000000000509</v>
      </c>
      <c r="M5486" s="65">
        <v>187.5</v>
      </c>
      <c r="N5486" s="65"/>
      <c r="P5486" s="65">
        <f t="shared" si="153"/>
        <v>351.40000000000509</v>
      </c>
    </row>
    <row r="5487" spans="1:18" ht="15">
      <c r="A5487" s="28" t="s">
        <v>811</v>
      </c>
      <c r="B5487" s="61" t="s">
        <v>2210</v>
      </c>
      <c r="C5487" s="3"/>
      <c r="D5487" s="3"/>
      <c r="E5487" s="9" t="s">
        <v>278</v>
      </c>
      <c r="F5487" s="9" t="s">
        <v>278</v>
      </c>
      <c r="G5487" s="9" t="s">
        <v>278</v>
      </c>
      <c r="H5487" s="9" t="s">
        <v>278</v>
      </c>
      <c r="I5487" s="9" t="s">
        <v>278</v>
      </c>
      <c r="J5487" s="9" t="s">
        <v>278</v>
      </c>
      <c r="K5487" s="9" t="s">
        <v>278</v>
      </c>
      <c r="L5487" s="9">
        <v>104.60000000000218</v>
      </c>
      <c r="M5487" s="65">
        <v>243</v>
      </c>
      <c r="N5487" s="65"/>
      <c r="P5487" s="65">
        <f t="shared" ref="P5487:P5518" si="154">SUM(E5487:M5487)</f>
        <v>347.60000000000218</v>
      </c>
    </row>
    <row r="5488" spans="1:18" ht="15">
      <c r="A5488" s="28" t="s">
        <v>812</v>
      </c>
      <c r="B5488" s="61" t="s">
        <v>2819</v>
      </c>
      <c r="C5488" s="3"/>
      <c r="D5488" s="3"/>
      <c r="E5488" s="9" t="s">
        <v>278</v>
      </c>
      <c r="F5488" s="9" t="s">
        <v>278</v>
      </c>
      <c r="G5488" s="9" t="s">
        <v>278</v>
      </c>
      <c r="H5488" s="9" t="s">
        <v>278</v>
      </c>
      <c r="I5488" s="9" t="s">
        <v>278</v>
      </c>
      <c r="J5488" s="9" t="s">
        <v>278</v>
      </c>
      <c r="K5488" s="9" t="s">
        <v>278</v>
      </c>
      <c r="L5488" s="9" t="s">
        <v>278</v>
      </c>
      <c r="M5488" s="90">
        <v>338.5</v>
      </c>
      <c r="N5488" s="65"/>
      <c r="P5488" s="65">
        <f t="shared" si="154"/>
        <v>338.5</v>
      </c>
      <c r="R5488" t="s">
        <v>293</v>
      </c>
    </row>
    <row r="5489" spans="1:18" ht="15">
      <c r="A5489" s="28" t="s">
        <v>813</v>
      </c>
      <c r="B5489" s="61" t="s">
        <v>2202</v>
      </c>
      <c r="C5489" s="3"/>
      <c r="D5489" s="3"/>
      <c r="E5489" s="9" t="s">
        <v>278</v>
      </c>
      <c r="F5489" s="9" t="s">
        <v>278</v>
      </c>
      <c r="G5489" s="9" t="s">
        <v>278</v>
      </c>
      <c r="H5489" s="9" t="s">
        <v>278</v>
      </c>
      <c r="I5489" s="9" t="s">
        <v>278</v>
      </c>
      <c r="J5489" s="9" t="s">
        <v>278</v>
      </c>
      <c r="K5489" s="9" t="s">
        <v>278</v>
      </c>
      <c r="L5489" s="9">
        <v>127.499999999998</v>
      </c>
      <c r="M5489" s="65">
        <v>202.5</v>
      </c>
      <c r="N5489" s="65"/>
      <c r="P5489" s="65">
        <f t="shared" si="154"/>
        <v>329.99999999999801</v>
      </c>
    </row>
    <row r="5490" spans="1:18" ht="15">
      <c r="A5490" s="28" t="s">
        <v>814</v>
      </c>
      <c r="B5490" s="61" t="s">
        <v>2196</v>
      </c>
      <c r="C5490" s="3"/>
      <c r="D5490" s="3"/>
      <c r="E5490" s="9" t="s">
        <v>278</v>
      </c>
      <c r="F5490" s="9" t="s">
        <v>278</v>
      </c>
      <c r="G5490" s="9" t="s">
        <v>278</v>
      </c>
      <c r="H5490" s="9" t="s">
        <v>278</v>
      </c>
      <c r="I5490" s="9" t="s">
        <v>278</v>
      </c>
      <c r="J5490" s="9" t="s">
        <v>278</v>
      </c>
      <c r="K5490" s="9" t="s">
        <v>278</v>
      </c>
      <c r="L5490" s="9">
        <v>88.69999999999709</v>
      </c>
      <c r="M5490" s="65">
        <v>240</v>
      </c>
      <c r="N5490" s="65"/>
      <c r="P5490" s="65">
        <f t="shared" si="154"/>
        <v>328.69999999999709</v>
      </c>
    </row>
    <row r="5491" spans="1:18" ht="15">
      <c r="A5491" s="28" t="s">
        <v>1946</v>
      </c>
      <c r="B5491" s="61" t="s">
        <v>179</v>
      </c>
      <c r="E5491" s="183">
        <v>328.05</v>
      </c>
      <c r="F5491" s="9" t="s">
        <v>278</v>
      </c>
      <c r="G5491" s="9" t="s">
        <v>278</v>
      </c>
      <c r="H5491" s="9" t="s">
        <v>278</v>
      </c>
      <c r="I5491" s="9" t="s">
        <v>278</v>
      </c>
      <c r="J5491" s="9" t="s">
        <v>278</v>
      </c>
      <c r="K5491" s="9" t="s">
        <v>278</v>
      </c>
      <c r="L5491" s="9" t="s">
        <v>278</v>
      </c>
      <c r="M5491" s="9" t="s">
        <v>278</v>
      </c>
      <c r="P5491" s="65">
        <f t="shared" si="154"/>
        <v>328.05</v>
      </c>
      <c r="R5491" t="s">
        <v>300</v>
      </c>
    </row>
    <row r="5492" spans="1:18" ht="15">
      <c r="A5492" s="28" t="s">
        <v>2165</v>
      </c>
      <c r="B5492" s="178" t="s">
        <v>1334</v>
      </c>
      <c r="C5492" s="3"/>
      <c r="D5492" s="3"/>
      <c r="E5492" s="9" t="s">
        <v>278</v>
      </c>
      <c r="F5492" s="9" t="s">
        <v>278</v>
      </c>
      <c r="G5492" s="9" t="s">
        <v>278</v>
      </c>
      <c r="H5492" s="9" t="s">
        <v>278</v>
      </c>
      <c r="I5492" s="9">
        <v>49.000000000000909</v>
      </c>
      <c r="J5492" s="9">
        <v>9.1000000000003638</v>
      </c>
      <c r="K5492" s="9">
        <v>19.500000000003638</v>
      </c>
      <c r="L5492" s="9">
        <v>120.29999999999927</v>
      </c>
      <c r="M5492" s="65">
        <v>112.80000000000001</v>
      </c>
      <c r="P5492" s="65">
        <f t="shared" si="154"/>
        <v>310.7000000000042</v>
      </c>
    </row>
    <row r="5493" spans="1:18" ht="15">
      <c r="A5493" s="28" t="s">
        <v>2166</v>
      </c>
      <c r="B5493" s="61" t="s">
        <v>649</v>
      </c>
      <c r="E5493" s="9" t="s">
        <v>278</v>
      </c>
      <c r="F5493" s="9" t="s">
        <v>278</v>
      </c>
      <c r="G5493" s="9" t="s">
        <v>278</v>
      </c>
      <c r="H5493" s="9">
        <v>240.80000000000655</v>
      </c>
      <c r="I5493" s="9">
        <v>67.499999999997272</v>
      </c>
      <c r="J5493" s="9" t="s">
        <v>278</v>
      </c>
      <c r="K5493" s="9" t="s">
        <v>278</v>
      </c>
      <c r="L5493" s="9" t="s">
        <v>278</v>
      </c>
      <c r="M5493" s="9" t="s">
        <v>278</v>
      </c>
      <c r="P5493" s="65">
        <f t="shared" si="154"/>
        <v>308.30000000000382</v>
      </c>
    </row>
    <row r="5494" spans="1:18" ht="15">
      <c r="A5494" s="28" t="s">
        <v>2167</v>
      </c>
      <c r="B5494" s="61" t="s">
        <v>2198</v>
      </c>
      <c r="C5494" s="3"/>
      <c r="D5494" s="3"/>
      <c r="E5494" s="9" t="s">
        <v>278</v>
      </c>
      <c r="F5494" s="9" t="s">
        <v>278</v>
      </c>
      <c r="G5494" s="9" t="s">
        <v>278</v>
      </c>
      <c r="H5494" s="9" t="s">
        <v>278</v>
      </c>
      <c r="I5494" s="9" t="s">
        <v>278</v>
      </c>
      <c r="J5494" s="9" t="s">
        <v>278</v>
      </c>
      <c r="K5494" s="9" t="s">
        <v>278</v>
      </c>
      <c r="L5494" s="9">
        <v>128.80000000000291</v>
      </c>
      <c r="M5494" s="65">
        <v>167</v>
      </c>
      <c r="N5494" s="65"/>
      <c r="P5494" s="65">
        <f t="shared" si="154"/>
        <v>295.80000000000291</v>
      </c>
    </row>
    <row r="5495" spans="1:18" ht="15">
      <c r="A5495" s="28" t="s">
        <v>2168</v>
      </c>
      <c r="B5495" s="61" t="s">
        <v>2195</v>
      </c>
      <c r="C5495" s="3"/>
      <c r="D5495" s="3"/>
      <c r="E5495" s="9" t="s">
        <v>278</v>
      </c>
      <c r="F5495" s="9" t="s">
        <v>278</v>
      </c>
      <c r="G5495" s="9" t="s">
        <v>278</v>
      </c>
      <c r="H5495" s="9" t="s">
        <v>278</v>
      </c>
      <c r="I5495" s="9" t="s">
        <v>278</v>
      </c>
      <c r="J5495" s="9" t="s">
        <v>278</v>
      </c>
      <c r="K5495" s="9" t="s">
        <v>278</v>
      </c>
      <c r="L5495" s="9">
        <v>206.29999999999563</v>
      </c>
      <c r="M5495" s="65">
        <v>88.2</v>
      </c>
      <c r="N5495" s="65"/>
      <c r="P5495" s="65">
        <f t="shared" si="154"/>
        <v>294.49999999999562</v>
      </c>
    </row>
    <row r="5496" spans="1:18" ht="15">
      <c r="A5496" s="28" t="s">
        <v>2169</v>
      </c>
      <c r="B5496" s="61" t="s">
        <v>2704</v>
      </c>
      <c r="C5496" s="3"/>
      <c r="D5496" s="3"/>
      <c r="E5496" s="9" t="s">
        <v>278</v>
      </c>
      <c r="F5496" s="9" t="s">
        <v>278</v>
      </c>
      <c r="G5496" s="9" t="s">
        <v>278</v>
      </c>
      <c r="H5496" s="9" t="s">
        <v>278</v>
      </c>
      <c r="I5496" s="9" t="s">
        <v>278</v>
      </c>
      <c r="J5496" s="9" t="s">
        <v>278</v>
      </c>
      <c r="K5496" s="9" t="s">
        <v>278</v>
      </c>
      <c r="L5496" s="9" t="s">
        <v>278</v>
      </c>
      <c r="M5496" s="65">
        <v>290.39999999999998</v>
      </c>
      <c r="N5496" s="65"/>
      <c r="P5496" s="65">
        <f t="shared" si="154"/>
        <v>290.39999999999998</v>
      </c>
    </row>
    <row r="5497" spans="1:18" ht="15">
      <c r="A5497" s="28" t="s">
        <v>2170</v>
      </c>
      <c r="B5497" s="61" t="s">
        <v>2835</v>
      </c>
      <c r="C5497" s="3"/>
      <c r="D5497" s="3"/>
      <c r="E5497" s="9" t="s">
        <v>278</v>
      </c>
      <c r="F5497" s="9" t="s">
        <v>278</v>
      </c>
      <c r="G5497" s="9" t="s">
        <v>278</v>
      </c>
      <c r="H5497" s="9" t="s">
        <v>278</v>
      </c>
      <c r="I5497" s="9" t="s">
        <v>278</v>
      </c>
      <c r="J5497" s="9" t="s">
        <v>278</v>
      </c>
      <c r="K5497" s="9" t="s">
        <v>278</v>
      </c>
      <c r="L5497" s="9" t="s">
        <v>278</v>
      </c>
      <c r="M5497" s="65">
        <v>283.10000000000002</v>
      </c>
      <c r="N5497" s="65"/>
      <c r="P5497" s="65">
        <f t="shared" si="154"/>
        <v>283.10000000000002</v>
      </c>
    </row>
    <row r="5498" spans="1:18" ht="15">
      <c r="A5498" s="28" t="s">
        <v>2171</v>
      </c>
      <c r="B5498" s="61" t="s">
        <v>2725</v>
      </c>
      <c r="C5498" s="3"/>
      <c r="D5498" s="3"/>
      <c r="E5498" s="9" t="s">
        <v>278</v>
      </c>
      <c r="F5498" s="9" t="s">
        <v>278</v>
      </c>
      <c r="G5498" s="9" t="s">
        <v>278</v>
      </c>
      <c r="H5498" s="9" t="s">
        <v>278</v>
      </c>
      <c r="I5498" s="9" t="s">
        <v>278</v>
      </c>
      <c r="J5498" s="9" t="s">
        <v>278</v>
      </c>
      <c r="K5498" s="9" t="s">
        <v>278</v>
      </c>
      <c r="L5498" s="9" t="s">
        <v>278</v>
      </c>
      <c r="M5498" s="65">
        <v>281.10000000000002</v>
      </c>
      <c r="N5498" s="65"/>
      <c r="P5498" s="65">
        <f t="shared" si="154"/>
        <v>281.10000000000002</v>
      </c>
    </row>
    <row r="5499" spans="1:18" ht="15">
      <c r="A5499" s="28" t="s">
        <v>2172</v>
      </c>
      <c r="B5499" s="61" t="s">
        <v>2721</v>
      </c>
      <c r="C5499" s="3"/>
      <c r="D5499" s="3"/>
      <c r="E5499" s="9" t="s">
        <v>278</v>
      </c>
      <c r="F5499" s="9" t="s">
        <v>278</v>
      </c>
      <c r="G5499" s="9" t="s">
        <v>278</v>
      </c>
      <c r="H5499" s="9" t="s">
        <v>278</v>
      </c>
      <c r="I5499" s="9" t="s">
        <v>278</v>
      </c>
      <c r="J5499" s="9" t="s">
        <v>278</v>
      </c>
      <c r="K5499" s="9" t="s">
        <v>278</v>
      </c>
      <c r="L5499" s="9" t="s">
        <v>278</v>
      </c>
      <c r="M5499" s="65">
        <v>273.60000000000002</v>
      </c>
      <c r="N5499" s="65"/>
      <c r="P5499" s="65">
        <f t="shared" si="154"/>
        <v>273.60000000000002</v>
      </c>
    </row>
    <row r="5500" spans="1:18" ht="15">
      <c r="A5500" s="28" t="s">
        <v>2173</v>
      </c>
      <c r="B5500" s="61" t="s">
        <v>2708</v>
      </c>
      <c r="C5500" s="3"/>
      <c r="D5500" s="3"/>
      <c r="E5500" s="9" t="s">
        <v>278</v>
      </c>
      <c r="F5500" s="9" t="s">
        <v>278</v>
      </c>
      <c r="G5500" s="9" t="s">
        <v>278</v>
      </c>
      <c r="H5500" s="9" t="s">
        <v>278</v>
      </c>
      <c r="I5500" s="9" t="s">
        <v>278</v>
      </c>
      <c r="J5500" s="9" t="s">
        <v>278</v>
      </c>
      <c r="K5500" s="9" t="s">
        <v>278</v>
      </c>
      <c r="L5500" s="9" t="s">
        <v>278</v>
      </c>
      <c r="M5500" s="65">
        <v>272.89999999999998</v>
      </c>
      <c r="N5500" s="65"/>
      <c r="P5500" s="65">
        <f t="shared" si="154"/>
        <v>272.89999999999998</v>
      </c>
    </row>
    <row r="5501" spans="1:18" ht="15">
      <c r="A5501" s="28" t="s">
        <v>2174</v>
      </c>
      <c r="B5501" s="61" t="s">
        <v>2197</v>
      </c>
      <c r="C5501" s="3"/>
      <c r="D5501" s="3"/>
      <c r="E5501" s="9" t="s">
        <v>278</v>
      </c>
      <c r="F5501" s="9" t="s">
        <v>278</v>
      </c>
      <c r="G5501" s="9" t="s">
        <v>278</v>
      </c>
      <c r="H5501" s="9" t="s">
        <v>278</v>
      </c>
      <c r="I5501" s="9" t="s">
        <v>278</v>
      </c>
      <c r="J5501" s="9" t="s">
        <v>278</v>
      </c>
      <c r="K5501" s="9" t="s">
        <v>278</v>
      </c>
      <c r="L5501" s="9">
        <v>107.40000000000509</v>
      </c>
      <c r="M5501" s="65">
        <v>159</v>
      </c>
      <c r="N5501" s="65"/>
      <c r="P5501" s="65">
        <f t="shared" si="154"/>
        <v>266.40000000000509</v>
      </c>
    </row>
    <row r="5502" spans="1:18" ht="15">
      <c r="A5502" s="28" t="s">
        <v>2175</v>
      </c>
      <c r="B5502" s="61" t="s">
        <v>2707</v>
      </c>
      <c r="C5502" s="3"/>
      <c r="D5502" s="3"/>
      <c r="E5502" s="9" t="s">
        <v>278</v>
      </c>
      <c r="F5502" s="9" t="s">
        <v>278</v>
      </c>
      <c r="G5502" s="9" t="s">
        <v>278</v>
      </c>
      <c r="H5502" s="9" t="s">
        <v>278</v>
      </c>
      <c r="I5502" s="9" t="s">
        <v>278</v>
      </c>
      <c r="J5502" s="9" t="s">
        <v>278</v>
      </c>
      <c r="K5502" s="9" t="s">
        <v>278</v>
      </c>
      <c r="L5502" s="9" t="s">
        <v>278</v>
      </c>
      <c r="M5502" s="65">
        <v>257.10000000000002</v>
      </c>
      <c r="N5502" s="65"/>
      <c r="P5502" s="65">
        <f t="shared" si="154"/>
        <v>257.10000000000002</v>
      </c>
    </row>
    <row r="5503" spans="1:18" ht="15">
      <c r="A5503" s="28" t="s">
        <v>2176</v>
      </c>
      <c r="B5503" s="61" t="s">
        <v>2212</v>
      </c>
      <c r="C5503" s="3"/>
      <c r="D5503" s="3"/>
      <c r="E5503" s="9" t="s">
        <v>278</v>
      </c>
      <c r="F5503" s="9" t="s">
        <v>278</v>
      </c>
      <c r="G5503" s="9" t="s">
        <v>278</v>
      </c>
      <c r="H5503" s="9" t="s">
        <v>278</v>
      </c>
      <c r="I5503" s="9" t="s">
        <v>278</v>
      </c>
      <c r="J5503" s="9" t="s">
        <v>278</v>
      </c>
      <c r="K5503" s="9" t="s">
        <v>278</v>
      </c>
      <c r="L5503" s="9">
        <v>82.100000000002183</v>
      </c>
      <c r="M5503" s="65">
        <v>168</v>
      </c>
      <c r="N5503" s="65"/>
      <c r="P5503" s="65">
        <f t="shared" si="154"/>
        <v>250.10000000000218</v>
      </c>
    </row>
    <row r="5504" spans="1:18" ht="15">
      <c r="A5504" s="28" t="s">
        <v>2177</v>
      </c>
      <c r="B5504" s="61" t="s">
        <v>2723</v>
      </c>
      <c r="C5504" s="3"/>
      <c r="D5504" s="3"/>
      <c r="E5504" s="9" t="s">
        <v>278</v>
      </c>
      <c r="F5504" s="9" t="s">
        <v>278</v>
      </c>
      <c r="G5504" s="9" t="s">
        <v>278</v>
      </c>
      <c r="H5504" s="9" t="s">
        <v>278</v>
      </c>
      <c r="I5504" s="9" t="s">
        <v>278</v>
      </c>
      <c r="J5504" s="9" t="s">
        <v>278</v>
      </c>
      <c r="K5504" s="9" t="s">
        <v>278</v>
      </c>
      <c r="L5504" s="9" t="s">
        <v>278</v>
      </c>
      <c r="M5504" s="65">
        <v>246.2</v>
      </c>
      <c r="N5504" s="65"/>
      <c r="P5504" s="65">
        <f t="shared" si="154"/>
        <v>246.2</v>
      </c>
    </row>
    <row r="5505" spans="1:16" ht="15">
      <c r="A5505" s="28" t="s">
        <v>2178</v>
      </c>
      <c r="B5505" s="61" t="s">
        <v>688</v>
      </c>
      <c r="E5505" s="9" t="s">
        <v>278</v>
      </c>
      <c r="F5505" s="9" t="s">
        <v>278</v>
      </c>
      <c r="G5505" s="9" t="s">
        <v>278</v>
      </c>
      <c r="H5505" s="9">
        <v>239.89999999999964</v>
      </c>
      <c r="I5505" s="9" t="s">
        <v>278</v>
      </c>
      <c r="J5505" s="9" t="s">
        <v>278</v>
      </c>
      <c r="K5505" s="9" t="s">
        <v>278</v>
      </c>
      <c r="L5505" s="9" t="s">
        <v>278</v>
      </c>
      <c r="M5505" s="9" t="s">
        <v>278</v>
      </c>
      <c r="P5505" s="65">
        <f t="shared" si="154"/>
        <v>239.89999999999964</v>
      </c>
    </row>
    <row r="5506" spans="1:16" ht="15">
      <c r="A5506" s="28" t="s">
        <v>2179</v>
      </c>
      <c r="B5506" s="61" t="s">
        <v>2699</v>
      </c>
      <c r="C5506" s="3"/>
      <c r="D5506" s="3"/>
      <c r="E5506" s="9" t="s">
        <v>278</v>
      </c>
      <c r="F5506" s="9" t="s">
        <v>278</v>
      </c>
      <c r="G5506" s="9" t="s">
        <v>278</v>
      </c>
      <c r="H5506" s="9" t="s">
        <v>278</v>
      </c>
      <c r="I5506" s="9" t="s">
        <v>278</v>
      </c>
      <c r="J5506" s="9" t="s">
        <v>278</v>
      </c>
      <c r="K5506" s="9" t="s">
        <v>278</v>
      </c>
      <c r="L5506" s="9" t="s">
        <v>278</v>
      </c>
      <c r="M5506" s="65">
        <v>230.19999999999996</v>
      </c>
      <c r="N5506" s="65"/>
      <c r="P5506" s="65">
        <f t="shared" si="154"/>
        <v>230.19999999999996</v>
      </c>
    </row>
    <row r="5507" spans="1:16" ht="15">
      <c r="A5507" s="28" t="s">
        <v>2180</v>
      </c>
      <c r="B5507" s="239" t="s">
        <v>1666</v>
      </c>
      <c r="C5507" s="3"/>
      <c r="D5507" s="3"/>
      <c r="E5507" s="9" t="s">
        <v>278</v>
      </c>
      <c r="F5507" s="9" t="s">
        <v>278</v>
      </c>
      <c r="G5507" s="9" t="s">
        <v>278</v>
      </c>
      <c r="H5507" s="9" t="s">
        <v>278</v>
      </c>
      <c r="I5507" s="9" t="s">
        <v>278</v>
      </c>
      <c r="J5507" s="9" t="s">
        <v>278</v>
      </c>
      <c r="K5507" s="9">
        <v>156</v>
      </c>
      <c r="L5507" s="9">
        <v>62.999999999996362</v>
      </c>
      <c r="M5507" s="65">
        <v>5.5</v>
      </c>
      <c r="P5507" s="65">
        <f t="shared" si="154"/>
        <v>224.49999999999636</v>
      </c>
    </row>
    <row r="5508" spans="1:16" ht="15">
      <c r="A5508" s="28" t="s">
        <v>2181</v>
      </c>
      <c r="B5508" s="61" t="s">
        <v>2718</v>
      </c>
      <c r="C5508" s="3"/>
      <c r="D5508" s="3"/>
      <c r="E5508" s="9" t="s">
        <v>278</v>
      </c>
      <c r="F5508" s="9" t="s">
        <v>278</v>
      </c>
      <c r="G5508" s="9" t="s">
        <v>278</v>
      </c>
      <c r="H5508" s="9" t="s">
        <v>278</v>
      </c>
      <c r="I5508" s="9" t="s">
        <v>278</v>
      </c>
      <c r="J5508" s="9" t="s">
        <v>278</v>
      </c>
      <c r="K5508" s="9" t="s">
        <v>278</v>
      </c>
      <c r="L5508" s="9" t="s">
        <v>278</v>
      </c>
      <c r="M5508" s="65">
        <v>221.9</v>
      </c>
      <c r="N5508" s="65"/>
      <c r="P5508" s="65">
        <f t="shared" si="154"/>
        <v>221.9</v>
      </c>
    </row>
    <row r="5509" spans="1:16" ht="15">
      <c r="A5509" s="28" t="s">
        <v>2182</v>
      </c>
      <c r="B5509" s="61" t="s">
        <v>158</v>
      </c>
      <c r="E5509" s="9" t="s">
        <v>278</v>
      </c>
      <c r="F5509" s="9" t="s">
        <v>278</v>
      </c>
      <c r="G5509" s="9">
        <v>50.9</v>
      </c>
      <c r="H5509" s="9">
        <v>103.79999999999927</v>
      </c>
      <c r="I5509" s="9">
        <v>64.999999999998181</v>
      </c>
      <c r="J5509" s="9" t="s">
        <v>278</v>
      </c>
      <c r="K5509" s="9" t="s">
        <v>278</v>
      </c>
      <c r="L5509" s="9" t="s">
        <v>278</v>
      </c>
      <c r="M5509" s="9" t="s">
        <v>278</v>
      </c>
      <c r="P5509" s="65">
        <f t="shared" si="154"/>
        <v>219.69999999999746</v>
      </c>
    </row>
    <row r="5510" spans="1:16" ht="15">
      <c r="A5510" s="28" t="s">
        <v>2183</v>
      </c>
      <c r="B5510" s="61" t="s">
        <v>674</v>
      </c>
      <c r="E5510" s="9" t="s">
        <v>278</v>
      </c>
      <c r="F5510" s="9" t="s">
        <v>278</v>
      </c>
      <c r="G5510" s="9" t="s">
        <v>278</v>
      </c>
      <c r="H5510" s="9">
        <v>209.60000000000582</v>
      </c>
      <c r="I5510" s="62" t="s">
        <v>279</v>
      </c>
      <c r="J5510" s="9" t="s">
        <v>278</v>
      </c>
      <c r="K5510" s="9" t="s">
        <v>278</v>
      </c>
      <c r="L5510" s="9" t="s">
        <v>278</v>
      </c>
      <c r="M5510" s="9" t="s">
        <v>278</v>
      </c>
      <c r="P5510" s="65">
        <f t="shared" si="154"/>
        <v>209.60000000000582</v>
      </c>
    </row>
    <row r="5511" spans="1:16" ht="15">
      <c r="A5511" s="28" t="s">
        <v>2184</v>
      </c>
      <c r="B5511" s="61" t="s">
        <v>2706</v>
      </c>
      <c r="C5511" s="3"/>
      <c r="D5511" s="3"/>
      <c r="E5511" s="9" t="s">
        <v>278</v>
      </c>
      <c r="F5511" s="9" t="s">
        <v>278</v>
      </c>
      <c r="G5511" s="9" t="s">
        <v>278</v>
      </c>
      <c r="H5511" s="9" t="s">
        <v>278</v>
      </c>
      <c r="I5511" s="9" t="s">
        <v>278</v>
      </c>
      <c r="J5511" s="9" t="s">
        <v>278</v>
      </c>
      <c r="K5511" s="9" t="s">
        <v>278</v>
      </c>
      <c r="L5511" s="9" t="s">
        <v>278</v>
      </c>
      <c r="M5511" s="65">
        <v>205</v>
      </c>
      <c r="N5511" s="65"/>
      <c r="P5511" s="65">
        <f t="shared" si="154"/>
        <v>205</v>
      </c>
    </row>
    <row r="5512" spans="1:16" ht="15">
      <c r="A5512" s="28" t="s">
        <v>2185</v>
      </c>
      <c r="B5512" s="61" t="s">
        <v>2719</v>
      </c>
      <c r="C5512" s="3"/>
      <c r="D5512" s="3"/>
      <c r="E5512" s="9" t="s">
        <v>278</v>
      </c>
      <c r="F5512" s="9" t="s">
        <v>278</v>
      </c>
      <c r="G5512" s="9" t="s">
        <v>278</v>
      </c>
      <c r="H5512" s="9" t="s">
        <v>278</v>
      </c>
      <c r="I5512" s="9" t="s">
        <v>278</v>
      </c>
      <c r="J5512" s="9" t="s">
        <v>278</v>
      </c>
      <c r="K5512" s="9" t="s">
        <v>278</v>
      </c>
      <c r="L5512" s="9" t="s">
        <v>278</v>
      </c>
      <c r="M5512" s="65">
        <v>204.3</v>
      </c>
      <c r="N5512" s="65"/>
      <c r="P5512" s="65">
        <f t="shared" si="154"/>
        <v>204.3</v>
      </c>
    </row>
    <row r="5513" spans="1:16" ht="15">
      <c r="A5513" s="28" t="s">
        <v>2186</v>
      </c>
      <c r="B5513" s="239" t="s">
        <v>2189</v>
      </c>
      <c r="C5513" s="3"/>
      <c r="D5513" s="3"/>
      <c r="E5513" s="9" t="s">
        <v>278</v>
      </c>
      <c r="F5513" s="9" t="s">
        <v>278</v>
      </c>
      <c r="G5513" s="9" t="s">
        <v>278</v>
      </c>
      <c r="H5513" s="9" t="s">
        <v>278</v>
      </c>
      <c r="I5513" s="9" t="s">
        <v>278</v>
      </c>
      <c r="J5513" s="9" t="s">
        <v>278</v>
      </c>
      <c r="K5513" s="9" t="s">
        <v>278</v>
      </c>
      <c r="L5513" s="9">
        <v>203.59999999999854</v>
      </c>
      <c r="M5513" s="9" t="s">
        <v>278</v>
      </c>
      <c r="N5513" s="65"/>
      <c r="P5513" s="65">
        <f t="shared" si="154"/>
        <v>203.59999999999854</v>
      </c>
    </row>
    <row r="5514" spans="1:16" ht="15">
      <c r="A5514" s="28" t="s">
        <v>2187</v>
      </c>
      <c r="B5514" s="61" t="s">
        <v>2192</v>
      </c>
      <c r="C5514" s="3"/>
      <c r="D5514" s="3"/>
      <c r="E5514" s="9" t="s">
        <v>278</v>
      </c>
      <c r="F5514" s="9" t="s">
        <v>278</v>
      </c>
      <c r="G5514" s="9" t="s">
        <v>278</v>
      </c>
      <c r="H5514" s="9" t="s">
        <v>278</v>
      </c>
      <c r="I5514" s="9" t="s">
        <v>278</v>
      </c>
      <c r="J5514" s="9" t="s">
        <v>278</v>
      </c>
      <c r="K5514" s="9" t="s">
        <v>278</v>
      </c>
      <c r="L5514" s="9">
        <v>89.799999999999272</v>
      </c>
      <c r="M5514" s="65">
        <v>112.2</v>
      </c>
      <c r="N5514" s="65"/>
      <c r="P5514" s="65">
        <f t="shared" si="154"/>
        <v>201.99999999999926</v>
      </c>
    </row>
    <row r="5515" spans="1:16" ht="15">
      <c r="A5515" s="28" t="s">
        <v>2188</v>
      </c>
      <c r="B5515" s="61" t="s">
        <v>2203</v>
      </c>
      <c r="C5515" s="3"/>
      <c r="D5515" s="3"/>
      <c r="E5515" s="9" t="s">
        <v>278</v>
      </c>
      <c r="F5515" s="9" t="s">
        <v>278</v>
      </c>
      <c r="G5515" s="9" t="s">
        <v>278</v>
      </c>
      <c r="H5515" s="9" t="s">
        <v>278</v>
      </c>
      <c r="I5515" s="9" t="s">
        <v>278</v>
      </c>
      <c r="J5515" s="9" t="s">
        <v>278</v>
      </c>
      <c r="K5515" s="9" t="s">
        <v>278</v>
      </c>
      <c r="L5515" s="9">
        <v>200.10000000000218</v>
      </c>
      <c r="M5515" s="9" t="s">
        <v>278</v>
      </c>
      <c r="N5515" s="65"/>
      <c r="P5515" s="65">
        <f t="shared" si="154"/>
        <v>200.10000000000218</v>
      </c>
    </row>
    <row r="5516" spans="1:16" ht="15">
      <c r="A5516" s="28" t="s">
        <v>2296</v>
      </c>
      <c r="B5516" s="239" t="s">
        <v>1651</v>
      </c>
      <c r="C5516" s="3"/>
      <c r="D5516" s="3"/>
      <c r="E5516" s="9" t="s">
        <v>278</v>
      </c>
      <c r="F5516" s="9" t="s">
        <v>278</v>
      </c>
      <c r="G5516" s="9" t="s">
        <v>278</v>
      </c>
      <c r="H5516" s="9" t="s">
        <v>278</v>
      </c>
      <c r="I5516" s="9" t="s">
        <v>278</v>
      </c>
      <c r="J5516" s="9">
        <v>196.00000000000364</v>
      </c>
      <c r="K5516" s="9" t="s">
        <v>278</v>
      </c>
      <c r="L5516" s="9" t="s">
        <v>278</v>
      </c>
      <c r="M5516" s="9" t="s">
        <v>278</v>
      </c>
      <c r="P5516" s="65">
        <f t="shared" si="154"/>
        <v>196.00000000000364</v>
      </c>
    </row>
    <row r="5517" spans="1:16" ht="15">
      <c r="A5517" s="28" t="s">
        <v>2297</v>
      </c>
      <c r="B5517" s="61" t="s">
        <v>678</v>
      </c>
      <c r="E5517" s="9" t="s">
        <v>278</v>
      </c>
      <c r="F5517" s="9" t="s">
        <v>278</v>
      </c>
      <c r="G5517" s="9" t="s">
        <v>278</v>
      </c>
      <c r="H5517" s="9">
        <v>188.44999999999709</v>
      </c>
      <c r="I5517" s="9" t="s">
        <v>278</v>
      </c>
      <c r="J5517" s="9" t="s">
        <v>278</v>
      </c>
      <c r="K5517" s="9" t="s">
        <v>278</v>
      </c>
      <c r="L5517" s="9" t="s">
        <v>278</v>
      </c>
      <c r="M5517" s="9" t="s">
        <v>278</v>
      </c>
      <c r="P5517" s="65">
        <f t="shared" si="154"/>
        <v>188.44999999999709</v>
      </c>
    </row>
    <row r="5518" spans="1:16" ht="15">
      <c r="A5518" s="28" t="s">
        <v>2298</v>
      </c>
      <c r="B5518" s="61" t="s">
        <v>2711</v>
      </c>
      <c r="C5518" s="3"/>
      <c r="D5518" s="3"/>
      <c r="E5518" s="9" t="s">
        <v>278</v>
      </c>
      <c r="F5518" s="9" t="s">
        <v>278</v>
      </c>
      <c r="G5518" s="9" t="s">
        <v>278</v>
      </c>
      <c r="H5518" s="9" t="s">
        <v>278</v>
      </c>
      <c r="I5518" s="9" t="s">
        <v>278</v>
      </c>
      <c r="J5518" s="9" t="s">
        <v>278</v>
      </c>
      <c r="K5518" s="9" t="s">
        <v>278</v>
      </c>
      <c r="L5518" s="9" t="s">
        <v>278</v>
      </c>
      <c r="M5518" s="65">
        <v>186.9</v>
      </c>
      <c r="N5518" s="65"/>
      <c r="P5518" s="65">
        <f t="shared" si="154"/>
        <v>186.9</v>
      </c>
    </row>
    <row r="5519" spans="1:16" ht="15">
      <c r="A5519" s="253" t="s">
        <v>2676</v>
      </c>
      <c r="B5519" s="61" t="s">
        <v>2726</v>
      </c>
      <c r="C5519" s="3"/>
      <c r="D5519" s="3"/>
      <c r="E5519" s="9" t="s">
        <v>278</v>
      </c>
      <c r="F5519" s="9" t="s">
        <v>278</v>
      </c>
      <c r="G5519" s="9" t="s">
        <v>278</v>
      </c>
      <c r="H5519" s="9" t="s">
        <v>278</v>
      </c>
      <c r="I5519" s="9" t="s">
        <v>278</v>
      </c>
      <c r="J5519" s="9" t="s">
        <v>278</v>
      </c>
      <c r="K5519" s="9" t="s">
        <v>278</v>
      </c>
      <c r="L5519" s="9" t="s">
        <v>278</v>
      </c>
      <c r="M5519" s="65">
        <v>182.8</v>
      </c>
      <c r="N5519" s="65"/>
      <c r="P5519" s="65">
        <f t="shared" ref="P5519:P5549" si="155">SUM(E5519:M5519)</f>
        <v>182.8</v>
      </c>
    </row>
    <row r="5520" spans="1:16" ht="15">
      <c r="A5520" s="253" t="s">
        <v>2677</v>
      </c>
      <c r="B5520" s="61" t="s">
        <v>2717</v>
      </c>
      <c r="C5520" s="3"/>
      <c r="D5520" s="3"/>
      <c r="E5520" s="9" t="s">
        <v>278</v>
      </c>
      <c r="F5520" s="9" t="s">
        <v>278</v>
      </c>
      <c r="G5520" s="9" t="s">
        <v>278</v>
      </c>
      <c r="H5520" s="9" t="s">
        <v>278</v>
      </c>
      <c r="I5520" s="9" t="s">
        <v>278</v>
      </c>
      <c r="J5520" s="9" t="s">
        <v>278</v>
      </c>
      <c r="K5520" s="9" t="s">
        <v>278</v>
      </c>
      <c r="L5520" s="9" t="s">
        <v>278</v>
      </c>
      <c r="M5520" s="65">
        <v>182</v>
      </c>
      <c r="N5520" s="65"/>
      <c r="P5520" s="65">
        <f t="shared" si="155"/>
        <v>182</v>
      </c>
    </row>
    <row r="5521" spans="1:22" ht="15">
      <c r="A5521" s="253" t="s">
        <v>2678</v>
      </c>
      <c r="B5521" s="61" t="s">
        <v>2702</v>
      </c>
      <c r="C5521" s="3"/>
      <c r="D5521" s="3"/>
      <c r="E5521" s="9" t="s">
        <v>278</v>
      </c>
      <c r="F5521" s="9" t="s">
        <v>278</v>
      </c>
      <c r="G5521" s="9" t="s">
        <v>278</v>
      </c>
      <c r="H5521" s="9" t="s">
        <v>278</v>
      </c>
      <c r="I5521" s="9" t="s">
        <v>278</v>
      </c>
      <c r="J5521" s="9" t="s">
        <v>278</v>
      </c>
      <c r="K5521" s="9" t="s">
        <v>278</v>
      </c>
      <c r="L5521" s="9" t="s">
        <v>278</v>
      </c>
      <c r="M5521" s="65">
        <v>173</v>
      </c>
      <c r="N5521" s="65"/>
      <c r="P5521" s="65">
        <f t="shared" si="155"/>
        <v>173</v>
      </c>
      <c r="U5521" s="190"/>
      <c r="V5521" s="61"/>
    </row>
    <row r="5522" spans="1:22" ht="15">
      <c r="A5522" s="253" t="s">
        <v>2679</v>
      </c>
      <c r="B5522" s="61" t="s">
        <v>2214</v>
      </c>
      <c r="C5522" s="3"/>
      <c r="D5522" s="3"/>
      <c r="E5522" s="9" t="s">
        <v>278</v>
      </c>
      <c r="F5522" s="9" t="s">
        <v>278</v>
      </c>
      <c r="G5522" s="9" t="s">
        <v>278</v>
      </c>
      <c r="H5522" s="9" t="s">
        <v>278</v>
      </c>
      <c r="I5522" s="9" t="s">
        <v>278</v>
      </c>
      <c r="J5522" s="9" t="s">
        <v>278</v>
      </c>
      <c r="K5522" s="9" t="s">
        <v>278</v>
      </c>
      <c r="L5522" s="9">
        <v>170.89999999999054</v>
      </c>
      <c r="M5522" s="9" t="s">
        <v>278</v>
      </c>
      <c r="N5522" s="65"/>
      <c r="P5522" s="65">
        <f t="shared" si="155"/>
        <v>170.89999999999054</v>
      </c>
      <c r="U5522" s="190"/>
      <c r="V5522" s="190"/>
    </row>
    <row r="5523" spans="1:22" ht="15">
      <c r="A5523" s="253" t="s">
        <v>2680</v>
      </c>
      <c r="B5523" s="61" t="s">
        <v>2714</v>
      </c>
      <c r="C5523" s="3"/>
      <c r="D5523" s="3"/>
      <c r="E5523" s="9" t="s">
        <v>278</v>
      </c>
      <c r="F5523" s="9" t="s">
        <v>278</v>
      </c>
      <c r="G5523" s="9" t="s">
        <v>278</v>
      </c>
      <c r="H5523" s="9" t="s">
        <v>278</v>
      </c>
      <c r="I5523" s="9" t="s">
        <v>278</v>
      </c>
      <c r="J5523" s="9" t="s">
        <v>278</v>
      </c>
      <c r="K5523" s="9" t="s">
        <v>278</v>
      </c>
      <c r="L5523" s="9" t="s">
        <v>278</v>
      </c>
      <c r="M5523" s="65">
        <v>170</v>
      </c>
      <c r="N5523" s="65"/>
      <c r="P5523" s="65">
        <f t="shared" si="155"/>
        <v>170</v>
      </c>
      <c r="U5523" s="190"/>
      <c r="V5523" s="61"/>
    </row>
    <row r="5524" spans="1:22" ht="15">
      <c r="A5524" s="253" t="s">
        <v>2681</v>
      </c>
      <c r="B5524" s="239" t="s">
        <v>1669</v>
      </c>
      <c r="C5524" s="3"/>
      <c r="D5524" s="3"/>
      <c r="E5524" s="9" t="s">
        <v>278</v>
      </c>
      <c r="F5524" s="9" t="s">
        <v>278</v>
      </c>
      <c r="G5524" s="9" t="s">
        <v>278</v>
      </c>
      <c r="H5524" s="9" t="s">
        <v>278</v>
      </c>
      <c r="I5524" s="9" t="s">
        <v>278</v>
      </c>
      <c r="J5524" s="9" t="s">
        <v>278</v>
      </c>
      <c r="K5524" s="9">
        <v>155.99999999998909</v>
      </c>
      <c r="L5524" s="9" t="s">
        <v>278</v>
      </c>
      <c r="M5524" s="9" t="s">
        <v>278</v>
      </c>
      <c r="P5524" s="65">
        <f t="shared" si="155"/>
        <v>155.99999999998909</v>
      </c>
      <c r="V5524" s="61"/>
    </row>
    <row r="5525" spans="1:22" ht="15">
      <c r="A5525" s="253" t="s">
        <v>2682</v>
      </c>
      <c r="B5525" s="61" t="s">
        <v>2700</v>
      </c>
      <c r="C5525" s="3"/>
      <c r="D5525" s="3"/>
      <c r="E5525" s="9" t="s">
        <v>278</v>
      </c>
      <c r="F5525" s="9" t="s">
        <v>278</v>
      </c>
      <c r="G5525" s="9" t="s">
        <v>278</v>
      </c>
      <c r="H5525" s="9" t="s">
        <v>278</v>
      </c>
      <c r="I5525" s="9" t="s">
        <v>278</v>
      </c>
      <c r="J5525" s="9" t="s">
        <v>278</v>
      </c>
      <c r="K5525" s="9" t="s">
        <v>278</v>
      </c>
      <c r="L5525" s="9" t="s">
        <v>278</v>
      </c>
      <c r="M5525" s="65">
        <v>153.60000000000002</v>
      </c>
      <c r="N5525" s="65"/>
      <c r="P5525" s="65">
        <f t="shared" si="155"/>
        <v>153.60000000000002</v>
      </c>
      <c r="U5525" s="190"/>
      <c r="V5525" s="61" t="s">
        <v>2452</v>
      </c>
    </row>
    <row r="5526" spans="1:22" ht="15">
      <c r="A5526" s="253" t="s">
        <v>2683</v>
      </c>
      <c r="B5526" s="61" t="s">
        <v>2209</v>
      </c>
      <c r="C5526" s="3"/>
      <c r="D5526" s="3"/>
      <c r="E5526" s="9" t="s">
        <v>278</v>
      </c>
      <c r="F5526" s="9" t="s">
        <v>278</v>
      </c>
      <c r="G5526" s="9" t="s">
        <v>278</v>
      </c>
      <c r="H5526" s="9" t="s">
        <v>278</v>
      </c>
      <c r="I5526" s="9" t="s">
        <v>278</v>
      </c>
      <c r="J5526" s="9" t="s">
        <v>278</v>
      </c>
      <c r="K5526" s="9" t="s">
        <v>278</v>
      </c>
      <c r="L5526" s="9">
        <v>29.399999999997817</v>
      </c>
      <c r="M5526" s="65">
        <v>120.5</v>
      </c>
      <c r="N5526" s="65"/>
      <c r="P5526" s="65">
        <f t="shared" si="155"/>
        <v>149.89999999999782</v>
      </c>
      <c r="U5526" s="190"/>
      <c r="V5526" s="61"/>
    </row>
    <row r="5527" spans="1:22" ht="15">
      <c r="A5527" s="253" t="s">
        <v>2684</v>
      </c>
      <c r="B5527" s="178" t="s">
        <v>1338</v>
      </c>
      <c r="C5527" s="3"/>
      <c r="D5527" s="3"/>
      <c r="E5527" s="9" t="s">
        <v>278</v>
      </c>
      <c r="F5527" s="9" t="s">
        <v>278</v>
      </c>
      <c r="G5527" s="9" t="s">
        <v>278</v>
      </c>
      <c r="H5527" s="9" t="s">
        <v>278</v>
      </c>
      <c r="I5527" s="9">
        <v>143</v>
      </c>
      <c r="J5527" s="9" t="s">
        <v>278</v>
      </c>
      <c r="K5527" s="9" t="s">
        <v>278</v>
      </c>
      <c r="L5527" s="9" t="s">
        <v>278</v>
      </c>
      <c r="M5527" s="9" t="s">
        <v>278</v>
      </c>
      <c r="P5527" s="65">
        <f t="shared" si="155"/>
        <v>143</v>
      </c>
      <c r="V5527" s="61"/>
    </row>
    <row r="5528" spans="1:22" ht="15">
      <c r="A5528" s="253" t="s">
        <v>2685</v>
      </c>
      <c r="B5528" s="61" t="s">
        <v>164</v>
      </c>
      <c r="E5528" s="9" t="s">
        <v>278</v>
      </c>
      <c r="F5528" s="9" t="s">
        <v>278</v>
      </c>
      <c r="G5528" s="9">
        <v>138</v>
      </c>
      <c r="H5528" s="9" t="s">
        <v>278</v>
      </c>
      <c r="I5528" s="9" t="s">
        <v>278</v>
      </c>
      <c r="J5528" s="9" t="s">
        <v>278</v>
      </c>
      <c r="K5528" s="9" t="s">
        <v>278</v>
      </c>
      <c r="L5528" s="9" t="s">
        <v>278</v>
      </c>
      <c r="M5528" s="9" t="s">
        <v>278</v>
      </c>
      <c r="P5528" s="65">
        <f t="shared" si="155"/>
        <v>138</v>
      </c>
      <c r="V5528" s="61"/>
    </row>
    <row r="5529" spans="1:22" ht="15">
      <c r="A5529" s="253" t="s">
        <v>2686</v>
      </c>
      <c r="B5529" s="61" t="s">
        <v>2701</v>
      </c>
      <c r="C5529" s="3"/>
      <c r="D5529" s="3"/>
      <c r="E5529" s="9" t="s">
        <v>278</v>
      </c>
      <c r="F5529" s="9" t="s">
        <v>278</v>
      </c>
      <c r="G5529" s="9" t="s">
        <v>278</v>
      </c>
      <c r="H5529" s="9" t="s">
        <v>278</v>
      </c>
      <c r="I5529" s="9" t="s">
        <v>278</v>
      </c>
      <c r="J5529" s="9" t="s">
        <v>278</v>
      </c>
      <c r="K5529" s="9" t="s">
        <v>278</v>
      </c>
      <c r="L5529" s="9" t="s">
        <v>278</v>
      </c>
      <c r="M5529" s="65">
        <v>137.4</v>
      </c>
      <c r="N5529" s="65"/>
      <c r="P5529" s="65">
        <f t="shared" si="155"/>
        <v>137.4</v>
      </c>
      <c r="U5529" s="190"/>
      <c r="V5529" s="61"/>
    </row>
    <row r="5530" spans="1:22" ht="15">
      <c r="A5530" s="253" t="s">
        <v>2687</v>
      </c>
      <c r="B5530" s="61" t="s">
        <v>2705</v>
      </c>
      <c r="C5530" s="3"/>
      <c r="D5530" s="3"/>
      <c r="E5530" s="9" t="s">
        <v>278</v>
      </c>
      <c r="F5530" s="9" t="s">
        <v>278</v>
      </c>
      <c r="G5530" s="9" t="s">
        <v>278</v>
      </c>
      <c r="H5530" s="9" t="s">
        <v>278</v>
      </c>
      <c r="I5530" s="9" t="s">
        <v>278</v>
      </c>
      <c r="J5530" s="9" t="s">
        <v>278</v>
      </c>
      <c r="K5530" s="9" t="s">
        <v>278</v>
      </c>
      <c r="L5530" s="9" t="s">
        <v>278</v>
      </c>
      <c r="M5530" s="65">
        <v>123.4</v>
      </c>
      <c r="N5530" s="65"/>
      <c r="P5530" s="65">
        <f t="shared" si="155"/>
        <v>123.4</v>
      </c>
      <c r="U5530" s="190"/>
      <c r="V5530" s="61"/>
    </row>
    <row r="5531" spans="1:22" ht="15">
      <c r="A5531" s="253" t="s">
        <v>2688</v>
      </c>
      <c r="B5531" s="61" t="s">
        <v>2728</v>
      </c>
      <c r="C5531" s="3"/>
      <c r="D5531" s="3"/>
      <c r="E5531" s="9" t="s">
        <v>278</v>
      </c>
      <c r="F5531" s="9" t="s">
        <v>278</v>
      </c>
      <c r="G5531" s="9" t="s">
        <v>278</v>
      </c>
      <c r="H5531" s="9" t="s">
        <v>278</v>
      </c>
      <c r="I5531" s="9" t="s">
        <v>278</v>
      </c>
      <c r="J5531" s="9" t="s">
        <v>278</v>
      </c>
      <c r="K5531" s="9" t="s">
        <v>278</v>
      </c>
      <c r="L5531" s="9" t="s">
        <v>278</v>
      </c>
      <c r="M5531" s="65">
        <v>120.6</v>
      </c>
      <c r="N5531" s="65"/>
      <c r="P5531" s="65">
        <f t="shared" si="155"/>
        <v>120.6</v>
      </c>
      <c r="U5531" s="190"/>
      <c r="V5531" s="61"/>
    </row>
    <row r="5532" spans="1:22" ht="15">
      <c r="A5532" s="253" t="s">
        <v>2689</v>
      </c>
      <c r="B5532" s="61" t="s">
        <v>2713</v>
      </c>
      <c r="C5532" s="3"/>
      <c r="D5532" s="3"/>
      <c r="E5532" s="9" t="s">
        <v>278</v>
      </c>
      <c r="F5532" s="9" t="s">
        <v>278</v>
      </c>
      <c r="G5532" s="9" t="s">
        <v>278</v>
      </c>
      <c r="H5532" s="9" t="s">
        <v>278</v>
      </c>
      <c r="I5532" s="9" t="s">
        <v>278</v>
      </c>
      <c r="J5532" s="9" t="s">
        <v>278</v>
      </c>
      <c r="K5532" s="9" t="s">
        <v>278</v>
      </c>
      <c r="L5532" s="9" t="s">
        <v>278</v>
      </c>
      <c r="M5532" s="65">
        <v>120.1</v>
      </c>
      <c r="N5532" s="65"/>
      <c r="P5532" s="65">
        <f t="shared" si="155"/>
        <v>120.1</v>
      </c>
      <c r="U5532" s="190"/>
      <c r="V5532" s="61"/>
    </row>
    <row r="5533" spans="1:22" ht="15">
      <c r="A5533" s="253" t="s">
        <v>2690</v>
      </c>
      <c r="B5533" s="61" t="s">
        <v>2710</v>
      </c>
      <c r="C5533" s="3"/>
      <c r="D5533" s="3"/>
      <c r="E5533" s="9" t="s">
        <v>278</v>
      </c>
      <c r="F5533" s="9" t="s">
        <v>278</v>
      </c>
      <c r="G5533" s="9" t="s">
        <v>278</v>
      </c>
      <c r="H5533" s="9" t="s">
        <v>278</v>
      </c>
      <c r="I5533" s="9" t="s">
        <v>278</v>
      </c>
      <c r="J5533" s="9" t="s">
        <v>278</v>
      </c>
      <c r="K5533" s="9" t="s">
        <v>278</v>
      </c>
      <c r="L5533" s="9" t="s">
        <v>278</v>
      </c>
      <c r="M5533" s="65">
        <v>119.7</v>
      </c>
      <c r="N5533" s="65"/>
      <c r="P5533" s="65">
        <f t="shared" si="155"/>
        <v>119.7</v>
      </c>
      <c r="U5533" s="190"/>
      <c r="V5533" s="61"/>
    </row>
    <row r="5534" spans="1:22" ht="15">
      <c r="A5534" s="253" t="s">
        <v>2691</v>
      </c>
      <c r="B5534" s="61" t="s">
        <v>2213</v>
      </c>
      <c r="C5534" s="3"/>
      <c r="D5534" s="3"/>
      <c r="E5534" s="9" t="s">
        <v>278</v>
      </c>
      <c r="F5534" s="9" t="s">
        <v>278</v>
      </c>
      <c r="G5534" s="9" t="s">
        <v>278</v>
      </c>
      <c r="H5534" s="9" t="s">
        <v>278</v>
      </c>
      <c r="I5534" s="9" t="s">
        <v>278</v>
      </c>
      <c r="J5534" s="9" t="s">
        <v>278</v>
      </c>
      <c r="K5534" s="9" t="s">
        <v>278</v>
      </c>
      <c r="L5534" s="9">
        <v>13.499999999996362</v>
      </c>
      <c r="M5534" s="65">
        <v>105</v>
      </c>
      <c r="N5534" s="65"/>
      <c r="P5534" s="65">
        <f t="shared" si="155"/>
        <v>118.49999999999636</v>
      </c>
      <c r="U5534" s="190"/>
      <c r="V5534" s="61"/>
    </row>
    <row r="5535" spans="1:22" ht="15">
      <c r="A5535" s="253" t="s">
        <v>2692</v>
      </c>
      <c r="B5535" s="61" t="s">
        <v>2712</v>
      </c>
      <c r="C5535" s="3"/>
      <c r="D5535" s="3"/>
      <c r="E5535" s="9" t="s">
        <v>278</v>
      </c>
      <c r="F5535" s="9" t="s">
        <v>278</v>
      </c>
      <c r="G5535" s="9" t="s">
        <v>278</v>
      </c>
      <c r="H5535" s="9" t="s">
        <v>278</v>
      </c>
      <c r="I5535" s="9" t="s">
        <v>278</v>
      </c>
      <c r="J5535" s="9" t="s">
        <v>278</v>
      </c>
      <c r="K5535" s="9" t="s">
        <v>278</v>
      </c>
      <c r="L5535" s="9" t="s">
        <v>278</v>
      </c>
      <c r="M5535" s="65">
        <v>97.5</v>
      </c>
      <c r="N5535" s="65"/>
      <c r="P5535" s="65">
        <f t="shared" si="155"/>
        <v>97.5</v>
      </c>
      <c r="U5535" s="190"/>
      <c r="V5535" s="61"/>
    </row>
    <row r="5536" spans="1:22" ht="15">
      <c r="A5536" s="253" t="s">
        <v>2693</v>
      </c>
      <c r="B5536" s="61" t="s">
        <v>2720</v>
      </c>
      <c r="C5536" s="3"/>
      <c r="D5536" s="3"/>
      <c r="E5536" s="9" t="s">
        <v>278</v>
      </c>
      <c r="F5536" s="9" t="s">
        <v>278</v>
      </c>
      <c r="G5536" s="9" t="s">
        <v>278</v>
      </c>
      <c r="H5536" s="9" t="s">
        <v>278</v>
      </c>
      <c r="I5536" s="9" t="s">
        <v>278</v>
      </c>
      <c r="J5536" s="9" t="s">
        <v>278</v>
      </c>
      <c r="K5536" s="9" t="s">
        <v>278</v>
      </c>
      <c r="L5536" s="9" t="s">
        <v>278</v>
      </c>
      <c r="M5536" s="65">
        <v>97.5</v>
      </c>
      <c r="N5536" s="65"/>
      <c r="P5536" s="65">
        <f t="shared" si="155"/>
        <v>97.5</v>
      </c>
      <c r="U5536" s="190"/>
      <c r="V5536" s="61"/>
    </row>
    <row r="5537" spans="1:16" ht="15">
      <c r="A5537" s="253" t="s">
        <v>2694</v>
      </c>
      <c r="B5537" s="61" t="s">
        <v>2211</v>
      </c>
      <c r="C5537" s="3"/>
      <c r="D5537" s="3"/>
      <c r="E5537" s="9" t="s">
        <v>278</v>
      </c>
      <c r="F5537" s="9" t="s">
        <v>278</v>
      </c>
      <c r="G5537" s="9" t="s">
        <v>278</v>
      </c>
      <c r="H5537" s="9" t="s">
        <v>278</v>
      </c>
      <c r="I5537" s="9" t="s">
        <v>278</v>
      </c>
      <c r="J5537" s="9" t="s">
        <v>278</v>
      </c>
      <c r="K5537" s="9" t="s">
        <v>278</v>
      </c>
      <c r="L5537" s="62" t="s">
        <v>279</v>
      </c>
      <c r="M5537" s="65">
        <v>90</v>
      </c>
      <c r="P5537" s="65">
        <f t="shared" si="155"/>
        <v>90</v>
      </c>
    </row>
    <row r="5538" spans="1:16" ht="15">
      <c r="A5538" s="253" t="s">
        <v>2695</v>
      </c>
      <c r="B5538" s="61" t="s">
        <v>2724</v>
      </c>
      <c r="C5538" s="3"/>
      <c r="D5538" s="3"/>
      <c r="E5538" s="9" t="s">
        <v>278</v>
      </c>
      <c r="F5538" s="9" t="s">
        <v>278</v>
      </c>
      <c r="G5538" s="9" t="s">
        <v>278</v>
      </c>
      <c r="H5538" s="9" t="s">
        <v>278</v>
      </c>
      <c r="I5538" s="9" t="s">
        <v>278</v>
      </c>
      <c r="J5538" s="9" t="s">
        <v>278</v>
      </c>
      <c r="K5538" s="9" t="s">
        <v>278</v>
      </c>
      <c r="L5538" s="9" t="s">
        <v>278</v>
      </c>
      <c r="M5538" s="65">
        <v>71.5</v>
      </c>
      <c r="N5538" s="65"/>
      <c r="P5538" s="65">
        <f t="shared" si="155"/>
        <v>71.5</v>
      </c>
    </row>
    <row r="5539" spans="1:16" ht="15">
      <c r="A5539" s="253" t="s">
        <v>2696</v>
      </c>
      <c r="B5539" s="178" t="s">
        <v>1347</v>
      </c>
      <c r="C5539" s="3"/>
      <c r="D5539" s="3"/>
      <c r="E5539" s="9" t="s">
        <v>278</v>
      </c>
      <c r="F5539" s="9" t="s">
        <v>278</v>
      </c>
      <c r="G5539" s="9" t="s">
        <v>278</v>
      </c>
      <c r="H5539" s="9" t="s">
        <v>278</v>
      </c>
      <c r="I5539" s="9">
        <v>70.000000000001819</v>
      </c>
      <c r="J5539" s="9" t="s">
        <v>278</v>
      </c>
      <c r="K5539" s="9" t="s">
        <v>278</v>
      </c>
      <c r="L5539" s="9" t="s">
        <v>278</v>
      </c>
      <c r="M5539" s="9" t="s">
        <v>278</v>
      </c>
      <c r="P5539" s="65">
        <f t="shared" si="155"/>
        <v>70.000000000001819</v>
      </c>
    </row>
    <row r="5540" spans="1:16" ht="15">
      <c r="A5540" s="253" t="s">
        <v>2697</v>
      </c>
      <c r="B5540" s="61" t="s">
        <v>2200</v>
      </c>
      <c r="C5540" s="3"/>
      <c r="D5540" s="3"/>
      <c r="E5540" s="9" t="s">
        <v>278</v>
      </c>
      <c r="F5540" s="9" t="s">
        <v>278</v>
      </c>
      <c r="G5540" s="9" t="s">
        <v>278</v>
      </c>
      <c r="H5540" s="9" t="s">
        <v>278</v>
      </c>
      <c r="I5540" s="9" t="s">
        <v>278</v>
      </c>
      <c r="J5540" s="9" t="s">
        <v>278</v>
      </c>
      <c r="K5540" s="9" t="s">
        <v>278</v>
      </c>
      <c r="L5540" s="9">
        <v>7.7000000000061846</v>
      </c>
      <c r="M5540" s="65">
        <v>48.6</v>
      </c>
      <c r="N5540" s="65"/>
      <c r="P5540" s="65">
        <f t="shared" si="155"/>
        <v>56.300000000006186</v>
      </c>
    </row>
    <row r="5541" spans="1:16" ht="15">
      <c r="A5541" s="253" t="s">
        <v>2698</v>
      </c>
      <c r="B5541" s="61" t="s">
        <v>2204</v>
      </c>
      <c r="C5541" s="3"/>
      <c r="D5541" s="3"/>
      <c r="E5541" s="9" t="s">
        <v>278</v>
      </c>
      <c r="F5541" s="9" t="s">
        <v>278</v>
      </c>
      <c r="G5541" s="9" t="s">
        <v>278</v>
      </c>
      <c r="H5541" s="9" t="s">
        <v>278</v>
      </c>
      <c r="I5541" s="9" t="s">
        <v>278</v>
      </c>
      <c r="J5541" s="9" t="s">
        <v>278</v>
      </c>
      <c r="K5541" s="9" t="s">
        <v>278</v>
      </c>
      <c r="L5541" s="9">
        <v>34.500000000003638</v>
      </c>
      <c r="M5541" s="9" t="s">
        <v>278</v>
      </c>
      <c r="N5541" s="65"/>
      <c r="P5541" s="65">
        <f t="shared" si="155"/>
        <v>34.500000000003638</v>
      </c>
    </row>
    <row r="5542" spans="1:16" ht="15">
      <c r="A5542" s="253" t="s">
        <v>2727</v>
      </c>
      <c r="B5542" s="178" t="s">
        <v>1339</v>
      </c>
      <c r="C5542" s="3"/>
      <c r="D5542" s="3"/>
      <c r="E5542" s="9" t="s">
        <v>278</v>
      </c>
      <c r="F5542" s="9" t="s">
        <v>278</v>
      </c>
      <c r="G5542" s="9" t="s">
        <v>278</v>
      </c>
      <c r="H5542" s="9" t="s">
        <v>278</v>
      </c>
      <c r="I5542" s="9">
        <v>33.000000000000909</v>
      </c>
      <c r="J5542" s="9" t="s">
        <v>278</v>
      </c>
      <c r="K5542" s="9" t="s">
        <v>278</v>
      </c>
      <c r="L5542" s="9" t="s">
        <v>278</v>
      </c>
      <c r="M5542" s="9" t="s">
        <v>278</v>
      </c>
      <c r="P5542" s="65">
        <f t="shared" si="155"/>
        <v>33.000000000000909</v>
      </c>
    </row>
    <row r="5543" spans="1:16" ht="15">
      <c r="A5543" s="253" t="s">
        <v>2820</v>
      </c>
      <c r="B5543" s="239" t="s">
        <v>1692</v>
      </c>
      <c r="C5543" s="3"/>
      <c r="D5543" s="3"/>
      <c r="E5543" s="9" t="s">
        <v>278</v>
      </c>
      <c r="F5543" s="9" t="s">
        <v>278</v>
      </c>
      <c r="G5543" s="9" t="s">
        <v>278</v>
      </c>
      <c r="H5543" s="9" t="s">
        <v>278</v>
      </c>
      <c r="I5543" s="9" t="s">
        <v>278</v>
      </c>
      <c r="J5543" s="9" t="s">
        <v>278</v>
      </c>
      <c r="K5543" s="9">
        <v>7.7000000000007276</v>
      </c>
      <c r="L5543" s="9">
        <v>22.5</v>
      </c>
      <c r="M5543" s="9" t="s">
        <v>278</v>
      </c>
      <c r="P5543" s="65">
        <f t="shared" si="155"/>
        <v>30.200000000000728</v>
      </c>
    </row>
    <row r="5544" spans="1:16" ht="15">
      <c r="A5544" s="253" t="s">
        <v>2837</v>
      </c>
      <c r="B5544" s="239" t="s">
        <v>1670</v>
      </c>
      <c r="C5544" s="3"/>
      <c r="D5544" s="3"/>
      <c r="E5544" s="9" t="s">
        <v>278</v>
      </c>
      <c r="F5544" s="9" t="s">
        <v>278</v>
      </c>
      <c r="G5544" s="9" t="s">
        <v>278</v>
      </c>
      <c r="H5544" s="9" t="s">
        <v>278</v>
      </c>
      <c r="I5544" s="9" t="s">
        <v>278</v>
      </c>
      <c r="J5544" s="9" t="s">
        <v>278</v>
      </c>
      <c r="K5544" s="9">
        <v>15.400000000005093</v>
      </c>
      <c r="L5544" s="9" t="s">
        <v>278</v>
      </c>
      <c r="M5544" s="9" t="s">
        <v>278</v>
      </c>
      <c r="P5544" s="65">
        <f t="shared" si="155"/>
        <v>15.400000000005093</v>
      </c>
    </row>
    <row r="5545" spans="1:16" ht="15">
      <c r="A5545" s="253" t="s">
        <v>2887</v>
      </c>
      <c r="B5545" s="61" t="s">
        <v>2703</v>
      </c>
      <c r="C5545" s="3"/>
      <c r="D5545" s="3"/>
      <c r="E5545" s="9" t="s">
        <v>278</v>
      </c>
      <c r="F5545" s="9" t="s">
        <v>278</v>
      </c>
      <c r="G5545" s="9" t="s">
        <v>278</v>
      </c>
      <c r="H5545" s="9" t="s">
        <v>278</v>
      </c>
      <c r="I5545" s="9" t="s">
        <v>278</v>
      </c>
      <c r="J5545" s="9" t="s">
        <v>278</v>
      </c>
      <c r="K5545" s="9" t="s">
        <v>278</v>
      </c>
      <c r="L5545" s="9" t="s">
        <v>278</v>
      </c>
      <c r="M5545" s="65">
        <v>9.9</v>
      </c>
      <c r="N5545" s="65"/>
      <c r="P5545" s="65">
        <f t="shared" si="155"/>
        <v>9.9</v>
      </c>
    </row>
    <row r="5546" spans="1:16" ht="15">
      <c r="A5546" s="253" t="s">
        <v>2888</v>
      </c>
      <c r="B5546" s="178" t="s">
        <v>1361</v>
      </c>
      <c r="C5546" s="3"/>
      <c r="D5546" s="3"/>
      <c r="E5546" s="9" t="s">
        <v>278</v>
      </c>
      <c r="F5546" s="9" t="s">
        <v>278</v>
      </c>
      <c r="G5546" s="9" t="s">
        <v>278</v>
      </c>
      <c r="H5546" s="9" t="s">
        <v>278</v>
      </c>
      <c r="I5546" s="9">
        <v>1.5000000000009095</v>
      </c>
      <c r="J5546" s="9" t="s">
        <v>278</v>
      </c>
      <c r="K5546" s="9" t="s">
        <v>278</v>
      </c>
      <c r="L5546" s="9" t="s">
        <v>278</v>
      </c>
      <c r="M5546" s="9" t="s">
        <v>278</v>
      </c>
      <c r="P5546" s="65">
        <f t="shared" si="155"/>
        <v>1.5000000000009095</v>
      </c>
    </row>
    <row r="5547" spans="1:16" ht="15">
      <c r="A5547" s="253" t="s">
        <v>2889</v>
      </c>
      <c r="B5547" s="178" t="s">
        <v>1340</v>
      </c>
      <c r="C5547" s="3"/>
      <c r="D5547" s="3"/>
      <c r="E5547" s="9" t="s">
        <v>278</v>
      </c>
      <c r="F5547" s="9" t="s">
        <v>278</v>
      </c>
      <c r="G5547" s="9" t="s">
        <v>278</v>
      </c>
      <c r="H5547" s="9" t="s">
        <v>278</v>
      </c>
      <c r="I5547" s="9">
        <v>1.3000000000010914</v>
      </c>
      <c r="J5547" s="9" t="s">
        <v>278</v>
      </c>
      <c r="K5547" s="9" t="s">
        <v>278</v>
      </c>
      <c r="L5547" s="9" t="s">
        <v>278</v>
      </c>
      <c r="M5547" s="9" t="s">
        <v>278</v>
      </c>
      <c r="P5547" s="65">
        <f t="shared" si="155"/>
        <v>1.3000000000010914</v>
      </c>
    </row>
    <row r="5548" spans="1:16" ht="15">
      <c r="A5548" s="253" t="s">
        <v>2890</v>
      </c>
      <c r="B5548" s="190" t="s">
        <v>1331</v>
      </c>
      <c r="C5548" s="3"/>
      <c r="D5548" s="3"/>
      <c r="E5548" s="9" t="s">
        <v>278</v>
      </c>
      <c r="F5548" s="9" t="s">
        <v>278</v>
      </c>
      <c r="G5548" s="9" t="s">
        <v>278</v>
      </c>
      <c r="H5548" s="9" t="s">
        <v>278</v>
      </c>
      <c r="I5548" s="62" t="s">
        <v>279</v>
      </c>
      <c r="J5548" s="9" t="s">
        <v>278</v>
      </c>
      <c r="K5548" s="9" t="s">
        <v>278</v>
      </c>
      <c r="L5548" s="9" t="s">
        <v>278</v>
      </c>
      <c r="M5548" s="9" t="s">
        <v>278</v>
      </c>
      <c r="P5548" s="65">
        <f t="shared" si="155"/>
        <v>0</v>
      </c>
    </row>
    <row r="5549" spans="1:16" ht="15">
      <c r="A5549" s="253" t="s">
        <v>2891</v>
      </c>
      <c r="B5549" s="61" t="s">
        <v>2722</v>
      </c>
      <c r="C5549" s="3"/>
      <c r="D5549" s="3"/>
      <c r="E5549" s="9" t="s">
        <v>278</v>
      </c>
      <c r="F5549" s="9" t="s">
        <v>278</v>
      </c>
      <c r="G5549" s="9" t="s">
        <v>278</v>
      </c>
      <c r="H5549" s="9" t="s">
        <v>278</v>
      </c>
      <c r="I5549" s="9" t="s">
        <v>278</v>
      </c>
      <c r="J5549" s="9" t="s">
        <v>278</v>
      </c>
      <c r="K5549" s="9" t="s">
        <v>278</v>
      </c>
      <c r="L5549" s="9" t="s">
        <v>278</v>
      </c>
      <c r="M5549" s="65">
        <v>0</v>
      </c>
      <c r="N5549" s="65"/>
      <c r="P5549" s="65">
        <f t="shared" si="155"/>
        <v>0</v>
      </c>
    </row>
    <row r="5553" spans="1:21" ht="25.5">
      <c r="A5553" s="23" t="s">
        <v>209</v>
      </c>
      <c r="L5553" s="67"/>
      <c r="M5553" s="67"/>
    </row>
    <row r="5554" spans="1:21">
      <c r="L5554" s="67"/>
      <c r="M5554" s="67"/>
    </row>
    <row r="5555" spans="1:21" ht="15">
      <c r="A5555" s="38"/>
      <c r="B5555" s="38"/>
      <c r="C5555" s="38"/>
      <c r="D5555" s="38"/>
      <c r="E5555" s="59">
        <v>2016</v>
      </c>
      <c r="F5555" s="59">
        <v>2017</v>
      </c>
      <c r="G5555" s="59">
        <v>2018</v>
      </c>
      <c r="H5555" s="59">
        <v>2019</v>
      </c>
      <c r="I5555" s="59">
        <v>2020</v>
      </c>
      <c r="J5555" s="59">
        <v>2021</v>
      </c>
      <c r="K5555" s="59">
        <v>2022</v>
      </c>
      <c r="L5555" s="59">
        <v>2023</v>
      </c>
      <c r="M5555" s="59">
        <v>2024</v>
      </c>
      <c r="P5555" s="68" t="s">
        <v>40</v>
      </c>
    </row>
    <row r="5556" spans="1:21" ht="15">
      <c r="A5556" s="28" t="s">
        <v>0</v>
      </c>
      <c r="B5556" s="61" t="s">
        <v>17</v>
      </c>
      <c r="E5556" s="188">
        <v>485.5</v>
      </c>
      <c r="F5556" s="188">
        <v>338.5</v>
      </c>
      <c r="G5556" s="188">
        <v>369.2</v>
      </c>
      <c r="H5556" s="9">
        <v>313.19999999999709</v>
      </c>
      <c r="I5556" s="9">
        <v>0</v>
      </c>
      <c r="J5556" s="9">
        <v>0</v>
      </c>
      <c r="K5556" s="9">
        <v>282.79999999999927</v>
      </c>
      <c r="L5556" s="188">
        <v>479.2</v>
      </c>
      <c r="M5556" s="65">
        <v>414.2</v>
      </c>
      <c r="P5556" s="65">
        <f t="shared" ref="P5556:P5587" si="156">SUM(E5556:M5556)</f>
        <v>2682.5999999999963</v>
      </c>
      <c r="R5556" t="s">
        <v>2635</v>
      </c>
      <c r="U5556" t="s">
        <v>2636</v>
      </c>
    </row>
    <row r="5557" spans="1:21" ht="15">
      <c r="A5557" s="28" t="s">
        <v>2</v>
      </c>
      <c r="B5557" s="61" t="s">
        <v>11</v>
      </c>
      <c r="E5557" s="188">
        <v>484.7</v>
      </c>
      <c r="F5557" s="188">
        <v>374</v>
      </c>
      <c r="G5557" s="9">
        <v>271.2</v>
      </c>
      <c r="H5557" s="9">
        <v>453.09999999999854</v>
      </c>
      <c r="I5557" s="9">
        <v>0</v>
      </c>
      <c r="J5557" s="9">
        <v>0</v>
      </c>
      <c r="K5557" s="9">
        <v>296.80000000000291</v>
      </c>
      <c r="L5557" s="9">
        <v>249.89999999999998</v>
      </c>
      <c r="M5557" s="65">
        <v>396.20000000000005</v>
      </c>
      <c r="P5557" s="65">
        <f t="shared" si="156"/>
        <v>2525.9000000000015</v>
      </c>
      <c r="R5557" t="s">
        <v>328</v>
      </c>
      <c r="U5557" s="190"/>
    </row>
    <row r="5558" spans="1:21" ht="15">
      <c r="A5558" s="28" t="s">
        <v>3</v>
      </c>
      <c r="B5558" s="61" t="s">
        <v>21</v>
      </c>
      <c r="E5558" s="9">
        <v>243</v>
      </c>
      <c r="F5558" s="9">
        <v>294</v>
      </c>
      <c r="G5558" s="188">
        <v>348.4</v>
      </c>
      <c r="H5558" s="9">
        <v>401.50000000000728</v>
      </c>
      <c r="I5558" s="9">
        <v>0</v>
      </c>
      <c r="J5558" s="9">
        <v>0</v>
      </c>
      <c r="K5558" s="188">
        <v>395</v>
      </c>
      <c r="L5558" s="9">
        <v>303.5</v>
      </c>
      <c r="M5558" s="65">
        <v>395.4</v>
      </c>
      <c r="P5558" s="65">
        <f t="shared" si="156"/>
        <v>2380.8000000000075</v>
      </c>
      <c r="R5558" t="s">
        <v>286</v>
      </c>
      <c r="U5558" s="190"/>
    </row>
    <row r="5559" spans="1:21" ht="15">
      <c r="A5559" s="28" t="s">
        <v>5</v>
      </c>
      <c r="B5559" s="61" t="s">
        <v>25</v>
      </c>
      <c r="E5559" s="9">
        <v>258.2</v>
      </c>
      <c r="F5559" s="188">
        <v>419.3</v>
      </c>
      <c r="G5559" s="9">
        <v>266</v>
      </c>
      <c r="H5559" s="188">
        <v>493.49999999999636</v>
      </c>
      <c r="I5559" s="9">
        <v>0</v>
      </c>
      <c r="J5559" s="9">
        <v>0</v>
      </c>
      <c r="K5559" s="9">
        <v>295.200000000008</v>
      </c>
      <c r="L5559" s="9">
        <v>161.5</v>
      </c>
      <c r="M5559" s="65">
        <v>473.6</v>
      </c>
      <c r="P5559" s="65">
        <f t="shared" si="156"/>
        <v>2367.3000000000043</v>
      </c>
      <c r="R5559" t="s">
        <v>336</v>
      </c>
      <c r="U5559" s="190"/>
    </row>
    <row r="5560" spans="1:21" ht="15">
      <c r="A5560" s="28" t="s">
        <v>7</v>
      </c>
      <c r="B5560" s="61" t="s">
        <v>37</v>
      </c>
      <c r="E5560" s="9">
        <v>350.7</v>
      </c>
      <c r="F5560" s="188">
        <v>432</v>
      </c>
      <c r="G5560" s="9">
        <v>177.6</v>
      </c>
      <c r="H5560" s="9">
        <v>349.00000000000728</v>
      </c>
      <c r="I5560" s="9">
        <v>0</v>
      </c>
      <c r="J5560" s="9">
        <v>0</v>
      </c>
      <c r="K5560" s="9">
        <v>335.20000000000437</v>
      </c>
      <c r="L5560" s="9">
        <v>257.10000000000002</v>
      </c>
      <c r="M5560" s="65">
        <v>409.4</v>
      </c>
      <c r="P5560" s="65">
        <f t="shared" si="156"/>
        <v>2311.0000000000118</v>
      </c>
      <c r="R5560" t="s">
        <v>284</v>
      </c>
      <c r="U5560" s="190"/>
    </row>
    <row r="5561" spans="1:21" ht="15">
      <c r="A5561" s="28" t="s">
        <v>8</v>
      </c>
      <c r="B5561" s="61" t="s">
        <v>143</v>
      </c>
      <c r="E5561" s="9" t="s">
        <v>278</v>
      </c>
      <c r="F5561" s="185">
        <v>621.5</v>
      </c>
      <c r="G5561" s="9">
        <v>305.10000000000002</v>
      </c>
      <c r="H5561" s="9">
        <v>149.90000000000509</v>
      </c>
      <c r="I5561" s="9">
        <v>0</v>
      </c>
      <c r="J5561" s="9">
        <v>0</v>
      </c>
      <c r="K5561" s="9">
        <v>276.00000000000364</v>
      </c>
      <c r="L5561" s="9">
        <v>384.8</v>
      </c>
      <c r="M5561" s="90">
        <v>546.20000000000005</v>
      </c>
      <c r="P5561" s="65">
        <f t="shared" si="156"/>
        <v>2283.5000000000086</v>
      </c>
      <c r="R5561" t="s">
        <v>338</v>
      </c>
      <c r="U5561" t="s">
        <v>1469</v>
      </c>
    </row>
    <row r="5562" spans="1:21" ht="15">
      <c r="A5562" s="28" t="s">
        <v>10</v>
      </c>
      <c r="B5562" s="61" t="s">
        <v>31</v>
      </c>
      <c r="E5562" s="9">
        <v>360.3</v>
      </c>
      <c r="F5562" s="9">
        <v>329.5</v>
      </c>
      <c r="G5562" s="188">
        <v>323.3</v>
      </c>
      <c r="H5562" s="9">
        <v>369.09999999999491</v>
      </c>
      <c r="I5562" s="9">
        <v>0</v>
      </c>
      <c r="J5562" s="9">
        <v>0</v>
      </c>
      <c r="K5562" s="9">
        <v>234.00000000000364</v>
      </c>
      <c r="L5562" s="9">
        <v>270.59999999999997</v>
      </c>
      <c r="M5562" s="65">
        <v>396.5</v>
      </c>
      <c r="P5562" s="65">
        <f t="shared" si="156"/>
        <v>2283.2999999999984</v>
      </c>
      <c r="R5562" t="s">
        <v>288</v>
      </c>
      <c r="U5562" s="190"/>
    </row>
    <row r="5563" spans="1:21" ht="15">
      <c r="A5563" s="28" t="s">
        <v>12</v>
      </c>
      <c r="B5563" s="61" t="s">
        <v>23</v>
      </c>
      <c r="E5563" s="183">
        <v>502.5</v>
      </c>
      <c r="F5563" s="9">
        <v>217.5</v>
      </c>
      <c r="G5563" s="9">
        <v>285.5</v>
      </c>
      <c r="H5563" s="188">
        <v>510.50000000000364</v>
      </c>
      <c r="I5563" s="9">
        <v>0</v>
      </c>
      <c r="J5563" s="9">
        <v>0</v>
      </c>
      <c r="K5563" s="9">
        <v>191.09999999999854</v>
      </c>
      <c r="L5563" s="9">
        <v>141</v>
      </c>
      <c r="M5563" s="65">
        <v>420.3</v>
      </c>
      <c r="P5563" s="65">
        <f t="shared" si="156"/>
        <v>2268.4000000000024</v>
      </c>
      <c r="R5563" t="s">
        <v>339</v>
      </c>
      <c r="U5563" s="190"/>
    </row>
    <row r="5564" spans="1:21" ht="15">
      <c r="A5564" s="28" t="s">
        <v>14</v>
      </c>
      <c r="B5564" s="61" t="s">
        <v>27</v>
      </c>
      <c r="E5564" s="184">
        <v>501.3</v>
      </c>
      <c r="F5564" s="9">
        <v>241.5</v>
      </c>
      <c r="G5564" s="9">
        <v>269</v>
      </c>
      <c r="H5564" s="9">
        <v>289.49999999999636</v>
      </c>
      <c r="I5564" s="9">
        <v>0</v>
      </c>
      <c r="J5564" s="9">
        <v>0</v>
      </c>
      <c r="K5564" s="9">
        <v>333.049999999992</v>
      </c>
      <c r="L5564" s="9">
        <v>297.8</v>
      </c>
      <c r="M5564" s="9" t="s">
        <v>278</v>
      </c>
      <c r="P5564" s="65">
        <f t="shared" si="156"/>
        <v>1932.1499999999883</v>
      </c>
      <c r="R5564" t="s">
        <v>282</v>
      </c>
      <c r="U5564" s="190"/>
    </row>
    <row r="5565" spans="1:21" ht="15">
      <c r="A5565" s="28" t="s">
        <v>16</v>
      </c>
      <c r="B5565" s="61" t="s">
        <v>15</v>
      </c>
      <c r="E5565" s="9">
        <v>226.8</v>
      </c>
      <c r="F5565" s="188">
        <v>471.5</v>
      </c>
      <c r="G5565" s="9">
        <v>289.7</v>
      </c>
      <c r="H5565" s="9">
        <v>282</v>
      </c>
      <c r="I5565" s="9">
        <v>0</v>
      </c>
      <c r="J5565" s="9">
        <v>0</v>
      </c>
      <c r="K5565" s="9">
        <v>229.700000000008</v>
      </c>
      <c r="L5565" s="9">
        <v>300</v>
      </c>
      <c r="M5565" s="65">
        <v>109.9</v>
      </c>
      <c r="P5565" s="65">
        <f t="shared" si="156"/>
        <v>1909.6000000000081</v>
      </c>
      <c r="R5565" t="s">
        <v>283</v>
      </c>
      <c r="U5565" s="190"/>
    </row>
    <row r="5566" spans="1:21" ht="15">
      <c r="A5566" s="28" t="s">
        <v>18</v>
      </c>
      <c r="B5566" s="61" t="s">
        <v>13</v>
      </c>
      <c r="E5566" s="188">
        <v>417.5</v>
      </c>
      <c r="F5566" s="9">
        <v>312.3</v>
      </c>
      <c r="G5566" s="9">
        <v>186.3</v>
      </c>
      <c r="H5566" s="9">
        <v>283.50000000000364</v>
      </c>
      <c r="I5566" s="9">
        <v>0</v>
      </c>
      <c r="J5566" s="9">
        <v>0</v>
      </c>
      <c r="K5566" s="183">
        <v>470.44999999999345</v>
      </c>
      <c r="L5566" s="9">
        <v>237.5</v>
      </c>
      <c r="M5566" s="9" t="s">
        <v>278</v>
      </c>
      <c r="P5566" s="65">
        <f t="shared" si="156"/>
        <v>1907.549999999997</v>
      </c>
      <c r="R5566" t="s">
        <v>306</v>
      </c>
      <c r="U5566" s="190"/>
    </row>
    <row r="5567" spans="1:21" ht="15">
      <c r="A5567" s="28" t="s">
        <v>20</v>
      </c>
      <c r="B5567" s="61" t="s">
        <v>153</v>
      </c>
      <c r="E5567" s="9" t="s">
        <v>278</v>
      </c>
      <c r="F5567" s="9" t="s">
        <v>278</v>
      </c>
      <c r="G5567" s="184">
        <v>399.5</v>
      </c>
      <c r="H5567" s="9">
        <v>298.49999999999636</v>
      </c>
      <c r="I5567" s="9">
        <v>0</v>
      </c>
      <c r="J5567" s="9">
        <v>0</v>
      </c>
      <c r="K5567" s="188">
        <v>341.80000000001382</v>
      </c>
      <c r="L5567" s="9">
        <v>363</v>
      </c>
      <c r="M5567" s="65">
        <v>497.1</v>
      </c>
      <c r="P5567" s="65">
        <f t="shared" si="156"/>
        <v>1899.9000000000101</v>
      </c>
      <c r="R5567" t="s">
        <v>308</v>
      </c>
      <c r="U5567" s="190"/>
    </row>
    <row r="5568" spans="1:21" ht="15">
      <c r="A5568" s="28" t="s">
        <v>22</v>
      </c>
      <c r="B5568" s="61" t="s">
        <v>162</v>
      </c>
      <c r="E5568" s="9" t="s">
        <v>278</v>
      </c>
      <c r="F5568" s="9" t="s">
        <v>278</v>
      </c>
      <c r="G5568" s="188">
        <v>328.9</v>
      </c>
      <c r="H5568" s="188">
        <v>518.20000000000437</v>
      </c>
      <c r="I5568" s="9">
        <v>0</v>
      </c>
      <c r="J5568" s="9">
        <v>0</v>
      </c>
      <c r="K5568" s="9">
        <v>164.59999999999491</v>
      </c>
      <c r="L5568" s="9">
        <v>400.09999999999997</v>
      </c>
      <c r="M5568" s="65">
        <v>430.5</v>
      </c>
      <c r="P5568" s="65">
        <f t="shared" si="156"/>
        <v>1842.2999999999993</v>
      </c>
      <c r="R5568" t="s">
        <v>328</v>
      </c>
      <c r="U5568" s="190"/>
    </row>
    <row r="5569" spans="1:21" ht="15">
      <c r="A5569" s="28" t="s">
        <v>24</v>
      </c>
      <c r="B5569" s="61" t="s">
        <v>33</v>
      </c>
      <c r="E5569" s="9">
        <v>333.8</v>
      </c>
      <c r="F5569" s="9">
        <v>188.9</v>
      </c>
      <c r="G5569" s="9">
        <v>97.5</v>
      </c>
      <c r="H5569" s="9">
        <v>265.29999999999927</v>
      </c>
      <c r="I5569" s="9">
        <v>0</v>
      </c>
      <c r="J5569" s="9">
        <v>0</v>
      </c>
      <c r="K5569" s="9">
        <v>105.29999999999927</v>
      </c>
      <c r="L5569" s="9">
        <v>382.3</v>
      </c>
      <c r="M5569" s="65">
        <v>465.3</v>
      </c>
      <c r="P5569" s="65">
        <f t="shared" si="156"/>
        <v>1838.3999999999985</v>
      </c>
      <c r="U5569" s="190"/>
    </row>
    <row r="5570" spans="1:21" ht="15">
      <c r="A5570" s="28" t="s">
        <v>26</v>
      </c>
      <c r="B5570" s="61" t="s">
        <v>694</v>
      </c>
      <c r="E5570" s="9" t="s">
        <v>278</v>
      </c>
      <c r="F5570" s="9" t="s">
        <v>278</v>
      </c>
      <c r="G5570" s="9" t="s">
        <v>278</v>
      </c>
      <c r="H5570" s="183">
        <v>574.99999999999636</v>
      </c>
      <c r="I5570" s="9">
        <v>0</v>
      </c>
      <c r="J5570" s="9">
        <v>0</v>
      </c>
      <c r="K5570" s="9">
        <v>305.09999999998763</v>
      </c>
      <c r="L5570" s="188">
        <v>478</v>
      </c>
      <c r="M5570" s="65">
        <v>463.3</v>
      </c>
      <c r="P5570" s="65">
        <f t="shared" si="156"/>
        <v>1821.3999999999839</v>
      </c>
      <c r="R5570" t="s">
        <v>333</v>
      </c>
      <c r="U5570" s="190"/>
    </row>
    <row r="5571" spans="1:21" ht="15">
      <c r="A5571" s="28" t="s">
        <v>28</v>
      </c>
      <c r="B5571" s="61" t="s">
        <v>154</v>
      </c>
      <c r="E5571" s="9" t="s">
        <v>278</v>
      </c>
      <c r="F5571" s="9" t="s">
        <v>278</v>
      </c>
      <c r="G5571" s="188">
        <v>310</v>
      </c>
      <c r="H5571" s="9">
        <v>335.29999999999563</v>
      </c>
      <c r="I5571" s="9">
        <v>0</v>
      </c>
      <c r="J5571" s="9">
        <v>0</v>
      </c>
      <c r="K5571" s="184">
        <v>426.60000000000582</v>
      </c>
      <c r="L5571" s="9">
        <v>171.4</v>
      </c>
      <c r="M5571" s="65">
        <v>404.6</v>
      </c>
      <c r="P5571" s="65">
        <f t="shared" si="156"/>
        <v>1647.9000000000015</v>
      </c>
      <c r="R5571" t="s">
        <v>318</v>
      </c>
      <c r="U5571" s="190"/>
    </row>
    <row r="5572" spans="1:21" ht="15">
      <c r="A5572" s="28" t="s">
        <v>30</v>
      </c>
      <c r="B5572" s="61" t="s">
        <v>142</v>
      </c>
      <c r="E5572" s="9" t="s">
        <v>278</v>
      </c>
      <c r="F5572" s="9">
        <v>180</v>
      </c>
      <c r="G5572" s="9">
        <v>228.6</v>
      </c>
      <c r="H5572" s="9">
        <v>316.59999999999854</v>
      </c>
      <c r="I5572" s="9">
        <v>0</v>
      </c>
      <c r="J5572" s="9">
        <v>0</v>
      </c>
      <c r="K5572" s="9">
        <v>164.60000000000218</v>
      </c>
      <c r="L5572" s="188">
        <v>434</v>
      </c>
      <c r="M5572" s="65">
        <v>284.79999999999995</v>
      </c>
      <c r="P5572" s="65">
        <f t="shared" si="156"/>
        <v>1608.6000000000006</v>
      </c>
      <c r="R5572" t="s">
        <v>293</v>
      </c>
      <c r="U5572" s="190"/>
    </row>
    <row r="5573" spans="1:21" ht="15">
      <c r="A5573" s="28" t="s">
        <v>32</v>
      </c>
      <c r="B5573" s="61" t="s">
        <v>1</v>
      </c>
      <c r="E5573" s="9">
        <v>192.5</v>
      </c>
      <c r="F5573" s="9">
        <v>282.39999999999998</v>
      </c>
      <c r="G5573" s="9">
        <v>182</v>
      </c>
      <c r="H5573" s="188">
        <v>527.5</v>
      </c>
      <c r="I5573" s="9">
        <v>0</v>
      </c>
      <c r="J5573" s="9">
        <v>0</v>
      </c>
      <c r="K5573" s="9">
        <v>175.399999999996</v>
      </c>
      <c r="L5573" s="9">
        <v>170.7</v>
      </c>
      <c r="M5573" s="65">
        <v>76.100000000000009</v>
      </c>
      <c r="P5573" s="65">
        <f t="shared" si="156"/>
        <v>1606.599999999996</v>
      </c>
      <c r="R5573" t="s">
        <v>283</v>
      </c>
      <c r="U5573" s="190"/>
    </row>
    <row r="5574" spans="1:21" ht="15">
      <c r="A5574" s="28" t="s">
        <v>34</v>
      </c>
      <c r="B5574" s="61" t="s">
        <v>704</v>
      </c>
      <c r="E5574" s="9" t="s">
        <v>278</v>
      </c>
      <c r="F5574" s="9" t="s">
        <v>278</v>
      </c>
      <c r="G5574" s="9" t="s">
        <v>278</v>
      </c>
      <c r="H5574" s="9">
        <v>322.49999999999272</v>
      </c>
      <c r="I5574" s="9">
        <v>0</v>
      </c>
      <c r="J5574" s="9">
        <v>0</v>
      </c>
      <c r="K5574" s="9">
        <v>282.50000000000728</v>
      </c>
      <c r="L5574" s="9">
        <v>372</v>
      </c>
      <c r="M5574" s="90">
        <v>560.9</v>
      </c>
      <c r="P5574" s="65">
        <f t="shared" si="156"/>
        <v>1537.9</v>
      </c>
      <c r="R5574" t="s">
        <v>292</v>
      </c>
      <c r="U5574" s="190"/>
    </row>
    <row r="5575" spans="1:21" ht="15">
      <c r="A5575" s="28" t="s">
        <v>36</v>
      </c>
      <c r="B5575" s="61" t="s">
        <v>155</v>
      </c>
      <c r="E5575" s="9" t="s">
        <v>278</v>
      </c>
      <c r="F5575" s="9" t="s">
        <v>278</v>
      </c>
      <c r="G5575" s="185">
        <v>603.4</v>
      </c>
      <c r="H5575" s="9">
        <v>160.79999999999927</v>
      </c>
      <c r="I5575" s="9">
        <v>0</v>
      </c>
      <c r="J5575" s="9">
        <v>0</v>
      </c>
      <c r="K5575" s="9">
        <v>207.09999999998763</v>
      </c>
      <c r="L5575" s="9">
        <v>286.7</v>
      </c>
      <c r="M5575" s="65">
        <v>265.3</v>
      </c>
      <c r="P5575" s="65">
        <f t="shared" si="156"/>
        <v>1523.2999999999868</v>
      </c>
      <c r="R5575" t="s">
        <v>281</v>
      </c>
      <c r="U5575" t="s">
        <v>1469</v>
      </c>
    </row>
    <row r="5576" spans="1:21" ht="15">
      <c r="A5576" s="28" t="s">
        <v>38</v>
      </c>
      <c r="B5576" s="61" t="s">
        <v>9</v>
      </c>
      <c r="E5576" s="9">
        <v>320.89999999999998</v>
      </c>
      <c r="F5576" s="9">
        <v>182.4</v>
      </c>
      <c r="G5576" s="9">
        <v>192.7</v>
      </c>
      <c r="H5576" s="9">
        <v>181.59999999999491</v>
      </c>
      <c r="I5576" s="9">
        <v>0</v>
      </c>
      <c r="J5576" s="9">
        <v>0</v>
      </c>
      <c r="K5576" s="9">
        <v>183.69999999999709</v>
      </c>
      <c r="L5576" s="9">
        <v>142.30000000000001</v>
      </c>
      <c r="M5576" s="65">
        <v>296.3</v>
      </c>
      <c r="P5576" s="65">
        <f t="shared" si="156"/>
        <v>1499.8999999999919</v>
      </c>
      <c r="U5576" s="190"/>
    </row>
    <row r="5577" spans="1:21" ht="15">
      <c r="A5577" s="28" t="s">
        <v>145</v>
      </c>
      <c r="B5577" s="61" t="s">
        <v>687</v>
      </c>
      <c r="E5577" s="9" t="s">
        <v>278</v>
      </c>
      <c r="F5577" s="9" t="s">
        <v>278</v>
      </c>
      <c r="G5577" s="9" t="s">
        <v>278</v>
      </c>
      <c r="H5577" s="9">
        <v>420.30000000000291</v>
      </c>
      <c r="I5577" s="9">
        <v>0</v>
      </c>
      <c r="J5577" s="9">
        <v>0</v>
      </c>
      <c r="K5577" s="188">
        <v>338.64999999999418</v>
      </c>
      <c r="L5577" s="9">
        <v>281.10000000000002</v>
      </c>
      <c r="M5577" s="65">
        <v>458.8</v>
      </c>
      <c r="P5577" s="65">
        <f t="shared" si="156"/>
        <v>1498.849999999997</v>
      </c>
      <c r="R5577" t="s">
        <v>288</v>
      </c>
      <c r="U5577" s="190"/>
    </row>
    <row r="5578" spans="1:21" ht="15">
      <c r="A5578" s="28" t="s">
        <v>146</v>
      </c>
      <c r="B5578" s="61" t="s">
        <v>6</v>
      </c>
      <c r="E5578" s="188">
        <v>450.7</v>
      </c>
      <c r="F5578" s="188">
        <v>343.4</v>
      </c>
      <c r="G5578" s="9">
        <v>258.5</v>
      </c>
      <c r="H5578" s="9">
        <v>434.50000000001455</v>
      </c>
      <c r="I5578" s="9">
        <v>0</v>
      </c>
      <c r="J5578" s="9">
        <v>0</v>
      </c>
      <c r="K5578" s="9" t="s">
        <v>278</v>
      </c>
      <c r="L5578" s="9" t="s">
        <v>278</v>
      </c>
      <c r="M5578" s="9" t="s">
        <v>278</v>
      </c>
      <c r="P5578" s="65">
        <f t="shared" si="156"/>
        <v>1487.1000000000145</v>
      </c>
      <c r="R5578" t="s">
        <v>335</v>
      </c>
      <c r="U5578" s="190"/>
    </row>
    <row r="5579" spans="1:21" ht="15">
      <c r="A5579" s="28" t="s">
        <v>147</v>
      </c>
      <c r="B5579" s="61" t="s">
        <v>675</v>
      </c>
      <c r="E5579" s="9" t="s">
        <v>278</v>
      </c>
      <c r="F5579" s="9" t="s">
        <v>278</v>
      </c>
      <c r="G5579" s="9" t="s">
        <v>278</v>
      </c>
      <c r="H5579" s="9">
        <v>419.30000000000291</v>
      </c>
      <c r="I5579" s="9">
        <v>0</v>
      </c>
      <c r="J5579" s="9">
        <v>0</v>
      </c>
      <c r="K5579" s="9">
        <v>115.10000000000218</v>
      </c>
      <c r="L5579" s="9">
        <v>321.90000000000003</v>
      </c>
      <c r="M5579" s="90">
        <v>578.4</v>
      </c>
      <c r="P5579" s="65">
        <f t="shared" si="156"/>
        <v>1434.7000000000053</v>
      </c>
      <c r="R5579" t="s">
        <v>284</v>
      </c>
      <c r="U5579" s="190"/>
    </row>
    <row r="5580" spans="1:21" ht="15">
      <c r="A5580" s="28" t="s">
        <v>151</v>
      </c>
      <c r="B5580" s="61" t="s">
        <v>692</v>
      </c>
      <c r="E5580" s="9" t="s">
        <v>278</v>
      </c>
      <c r="F5580" s="9" t="s">
        <v>278</v>
      </c>
      <c r="G5580" s="9" t="s">
        <v>278</v>
      </c>
      <c r="H5580" s="9">
        <v>422.29999999999563</v>
      </c>
      <c r="I5580" s="9">
        <v>0</v>
      </c>
      <c r="J5580" s="9">
        <v>0</v>
      </c>
      <c r="K5580" s="188">
        <v>393.29999999998836</v>
      </c>
      <c r="L5580" s="9">
        <v>324</v>
      </c>
      <c r="M5580" s="65">
        <v>257</v>
      </c>
      <c r="P5580" s="65">
        <f t="shared" si="156"/>
        <v>1396.599999999984</v>
      </c>
      <c r="R5580" t="s">
        <v>284</v>
      </c>
      <c r="U5580" s="190"/>
    </row>
    <row r="5581" spans="1:21" ht="15">
      <c r="A5581" s="28" t="s">
        <v>157</v>
      </c>
      <c r="B5581" s="61" t="s">
        <v>144</v>
      </c>
      <c r="E5581" s="9" t="s">
        <v>278</v>
      </c>
      <c r="F5581" s="184">
        <v>518.5</v>
      </c>
      <c r="G5581" s="188">
        <v>383.3</v>
      </c>
      <c r="H5581" s="9">
        <v>194.40000000000873</v>
      </c>
      <c r="I5581" s="9">
        <v>0</v>
      </c>
      <c r="J5581" s="9">
        <v>0</v>
      </c>
      <c r="K5581" s="9">
        <v>272.30000000000291</v>
      </c>
      <c r="L5581" s="9" t="s">
        <v>278</v>
      </c>
      <c r="M5581" s="9" t="s">
        <v>278</v>
      </c>
      <c r="P5581" s="65">
        <f t="shared" si="156"/>
        <v>1368.5000000000116</v>
      </c>
      <c r="R5581" t="s">
        <v>296</v>
      </c>
      <c r="U5581" s="190"/>
    </row>
    <row r="5582" spans="1:21" ht="15">
      <c r="A5582" s="28" t="s">
        <v>159</v>
      </c>
      <c r="B5582" s="61" t="s">
        <v>39</v>
      </c>
      <c r="E5582" s="188">
        <v>452.1</v>
      </c>
      <c r="F5582" s="9">
        <v>331.9</v>
      </c>
      <c r="G5582" s="9">
        <v>144</v>
      </c>
      <c r="H5582" s="9">
        <v>283.79999999999927</v>
      </c>
      <c r="I5582" s="9">
        <v>0</v>
      </c>
      <c r="J5582" s="9">
        <v>0</v>
      </c>
      <c r="K5582" s="9">
        <v>138.85000000000582</v>
      </c>
      <c r="L5582" s="9" t="s">
        <v>278</v>
      </c>
      <c r="M5582" s="9" t="s">
        <v>278</v>
      </c>
      <c r="P5582" s="65">
        <f t="shared" si="156"/>
        <v>1350.6500000000051</v>
      </c>
      <c r="R5582" t="s">
        <v>292</v>
      </c>
      <c r="U5582" s="190"/>
    </row>
    <row r="5583" spans="1:21" ht="15">
      <c r="A5583" s="28" t="s">
        <v>160</v>
      </c>
      <c r="B5583" s="61" t="s">
        <v>141</v>
      </c>
      <c r="E5583" s="9" t="s">
        <v>278</v>
      </c>
      <c r="F5583" s="9">
        <v>289</v>
      </c>
      <c r="G5583" s="9">
        <v>163.4</v>
      </c>
      <c r="H5583" s="9">
        <v>288.99999999999636</v>
      </c>
      <c r="I5583" s="9">
        <v>0</v>
      </c>
      <c r="J5583" s="9">
        <v>0</v>
      </c>
      <c r="K5583" s="9">
        <v>164.10000000000582</v>
      </c>
      <c r="L5583" s="9">
        <v>165.4</v>
      </c>
      <c r="M5583" s="65">
        <v>267</v>
      </c>
      <c r="P5583" s="65">
        <f t="shared" si="156"/>
        <v>1337.9000000000021</v>
      </c>
      <c r="U5583" s="190"/>
    </row>
    <row r="5584" spans="1:21" ht="15">
      <c r="A5584" s="28" t="s">
        <v>161</v>
      </c>
      <c r="B5584" s="61" t="s">
        <v>658</v>
      </c>
      <c r="E5584" s="9" t="s">
        <v>278</v>
      </c>
      <c r="F5584" s="9" t="s">
        <v>278</v>
      </c>
      <c r="G5584" s="9" t="s">
        <v>278</v>
      </c>
      <c r="H5584" s="9">
        <v>461.99999999998909</v>
      </c>
      <c r="I5584" s="9">
        <v>0</v>
      </c>
      <c r="J5584" s="9">
        <v>0</v>
      </c>
      <c r="K5584" s="188">
        <v>360.99999999999636</v>
      </c>
      <c r="L5584" s="9">
        <v>108.2</v>
      </c>
      <c r="M5584" s="65">
        <v>401</v>
      </c>
      <c r="P5584" s="65">
        <f t="shared" si="156"/>
        <v>1332.1999999999855</v>
      </c>
      <c r="R5584" t="s">
        <v>297</v>
      </c>
      <c r="U5584" s="190"/>
    </row>
    <row r="5585" spans="1:21" ht="15">
      <c r="A5585" s="28" t="s">
        <v>163</v>
      </c>
      <c r="B5585" s="61" t="s">
        <v>654</v>
      </c>
      <c r="E5585" s="9" t="s">
        <v>278</v>
      </c>
      <c r="F5585" s="9" t="s">
        <v>278</v>
      </c>
      <c r="G5585" s="9" t="s">
        <v>278</v>
      </c>
      <c r="H5585" s="9">
        <v>214.49999999999272</v>
      </c>
      <c r="I5585" s="9">
        <v>0</v>
      </c>
      <c r="J5585" s="9">
        <v>0</v>
      </c>
      <c r="K5585" s="9">
        <v>218.50000000000728</v>
      </c>
      <c r="L5585" s="184">
        <v>503.5</v>
      </c>
      <c r="M5585" s="65">
        <v>358.5</v>
      </c>
      <c r="P5585" s="65">
        <f t="shared" si="156"/>
        <v>1295</v>
      </c>
      <c r="R5585" t="s">
        <v>282</v>
      </c>
    </row>
    <row r="5586" spans="1:21" ht="15">
      <c r="A5586" s="28" t="s">
        <v>274</v>
      </c>
      <c r="B5586" s="61" t="s">
        <v>651</v>
      </c>
      <c r="E5586" s="9" t="s">
        <v>278</v>
      </c>
      <c r="F5586" s="9" t="s">
        <v>278</v>
      </c>
      <c r="G5586" s="9" t="s">
        <v>278</v>
      </c>
      <c r="H5586" s="9">
        <v>339.49999999999272</v>
      </c>
      <c r="I5586" s="9">
        <v>0</v>
      </c>
      <c r="J5586" s="9">
        <v>0</v>
      </c>
      <c r="K5586" s="9">
        <v>113.50000000000728</v>
      </c>
      <c r="L5586" s="9">
        <v>235.5</v>
      </c>
      <c r="M5586" s="113">
        <v>605.29999999999995</v>
      </c>
      <c r="P5586" s="65">
        <f t="shared" si="156"/>
        <v>1293.8</v>
      </c>
      <c r="R5586" t="s">
        <v>300</v>
      </c>
      <c r="U5586" s="190"/>
    </row>
    <row r="5587" spans="1:21" ht="15">
      <c r="A5587" s="28" t="s">
        <v>275</v>
      </c>
      <c r="B5587" s="178" t="s">
        <v>1337</v>
      </c>
      <c r="C5587" s="3"/>
      <c r="D5587" s="3"/>
      <c r="E5587" s="9" t="s">
        <v>278</v>
      </c>
      <c r="F5587" s="9" t="s">
        <v>278</v>
      </c>
      <c r="G5587" s="9" t="s">
        <v>278</v>
      </c>
      <c r="H5587" s="9" t="s">
        <v>278</v>
      </c>
      <c r="I5587" s="9">
        <v>0</v>
      </c>
      <c r="J5587" s="9">
        <v>0</v>
      </c>
      <c r="K5587" s="188">
        <v>360.30000000000291</v>
      </c>
      <c r="L5587" s="9">
        <v>326</v>
      </c>
      <c r="M5587" s="90">
        <v>590.5</v>
      </c>
      <c r="P5587" s="65">
        <f t="shared" si="156"/>
        <v>1276.8000000000029</v>
      </c>
      <c r="R5587" t="s">
        <v>3345</v>
      </c>
    </row>
    <row r="5588" spans="1:21" ht="15">
      <c r="A5588" s="28" t="s">
        <v>276</v>
      </c>
      <c r="B5588" s="61" t="s">
        <v>682</v>
      </c>
      <c r="E5588" s="9" t="s">
        <v>278</v>
      </c>
      <c r="F5588" s="9" t="s">
        <v>278</v>
      </c>
      <c r="G5588" s="9" t="s">
        <v>278</v>
      </c>
      <c r="H5588" s="188">
        <v>514.60000000000582</v>
      </c>
      <c r="I5588" s="9">
        <v>0</v>
      </c>
      <c r="J5588" s="9">
        <v>0</v>
      </c>
      <c r="K5588" s="9">
        <v>194.99999999999636</v>
      </c>
      <c r="L5588" s="9">
        <v>280.5</v>
      </c>
      <c r="M5588" s="65">
        <v>271</v>
      </c>
      <c r="P5588" s="65">
        <f t="shared" ref="P5588:P5619" si="157">SUM(E5588:M5588)</f>
        <v>1261.1000000000022</v>
      </c>
      <c r="R5588" t="s">
        <v>292</v>
      </c>
      <c r="U5588" s="190"/>
    </row>
    <row r="5589" spans="1:21" ht="15">
      <c r="A5589" s="28" t="s">
        <v>277</v>
      </c>
      <c r="B5589" s="239" t="s">
        <v>1658</v>
      </c>
      <c r="C5589" s="3"/>
      <c r="D5589" s="3"/>
      <c r="E5589" s="9" t="s">
        <v>278</v>
      </c>
      <c r="F5589" s="9" t="s">
        <v>278</v>
      </c>
      <c r="G5589" s="9" t="s">
        <v>278</v>
      </c>
      <c r="H5589" s="9" t="s">
        <v>278</v>
      </c>
      <c r="I5589" s="9">
        <v>0</v>
      </c>
      <c r="J5589" s="9">
        <v>0</v>
      </c>
      <c r="K5589" s="185">
        <v>489.19999999999345</v>
      </c>
      <c r="L5589" s="183">
        <v>549.4</v>
      </c>
      <c r="M5589" s="65">
        <v>209.4</v>
      </c>
      <c r="P5589" s="65">
        <f t="shared" si="157"/>
        <v>1247.9999999999936</v>
      </c>
      <c r="R5589" t="s">
        <v>280</v>
      </c>
      <c r="U5589" t="s">
        <v>1469</v>
      </c>
    </row>
    <row r="5590" spans="1:21" ht="15">
      <c r="A5590" s="28" t="s">
        <v>640</v>
      </c>
      <c r="B5590" s="61" t="s">
        <v>667</v>
      </c>
      <c r="E5590" s="9" t="s">
        <v>278</v>
      </c>
      <c r="F5590" s="9" t="s">
        <v>278</v>
      </c>
      <c r="G5590" s="9" t="s">
        <v>278</v>
      </c>
      <c r="H5590" s="9">
        <v>423.5</v>
      </c>
      <c r="I5590" s="9">
        <v>0</v>
      </c>
      <c r="J5590" s="9">
        <v>0</v>
      </c>
      <c r="K5590" s="9">
        <v>151.5</v>
      </c>
      <c r="L5590" s="9">
        <v>329.5</v>
      </c>
      <c r="M5590" s="65">
        <v>326.70000000000005</v>
      </c>
      <c r="P5590" s="65">
        <f t="shared" si="157"/>
        <v>1231.2</v>
      </c>
      <c r="U5590" s="190"/>
    </row>
    <row r="5591" spans="1:21" ht="15">
      <c r="A5591" s="28" t="s">
        <v>641</v>
      </c>
      <c r="B5591" s="61" t="s">
        <v>683</v>
      </c>
      <c r="E5591" s="9" t="s">
        <v>278</v>
      </c>
      <c r="F5591" s="9" t="s">
        <v>278</v>
      </c>
      <c r="G5591" s="9" t="s">
        <v>278</v>
      </c>
      <c r="H5591" s="9">
        <v>344</v>
      </c>
      <c r="I5591" s="9">
        <v>0</v>
      </c>
      <c r="J5591" s="9">
        <v>0</v>
      </c>
      <c r="K5591" s="9">
        <v>227.39999999999782</v>
      </c>
      <c r="L5591" s="9">
        <v>206.4</v>
      </c>
      <c r="M5591" s="65">
        <v>427.9</v>
      </c>
      <c r="P5591" s="65">
        <f t="shared" si="157"/>
        <v>1205.6999999999978</v>
      </c>
      <c r="U5591" s="190"/>
    </row>
    <row r="5592" spans="1:21" ht="15">
      <c r="A5592" s="28" t="s">
        <v>642</v>
      </c>
      <c r="B5592" s="61" t="s">
        <v>700</v>
      </c>
      <c r="E5592" s="9" t="s">
        <v>278</v>
      </c>
      <c r="F5592" s="9" t="s">
        <v>278</v>
      </c>
      <c r="G5592" s="9" t="s">
        <v>278</v>
      </c>
      <c r="H5592" s="9">
        <v>388.19999999998618</v>
      </c>
      <c r="I5592" s="9">
        <v>0</v>
      </c>
      <c r="J5592" s="9">
        <v>0</v>
      </c>
      <c r="K5592" s="9">
        <v>111.299999999992</v>
      </c>
      <c r="L5592" s="9">
        <v>424.9</v>
      </c>
      <c r="M5592" s="65">
        <v>270</v>
      </c>
      <c r="P5592" s="65">
        <f t="shared" si="157"/>
        <v>1194.3999999999783</v>
      </c>
      <c r="U5592" s="190"/>
    </row>
    <row r="5593" spans="1:21" ht="15">
      <c r="A5593" s="28" t="s">
        <v>644</v>
      </c>
      <c r="B5593" s="28" t="s">
        <v>638</v>
      </c>
      <c r="E5593" s="9" t="s">
        <v>278</v>
      </c>
      <c r="F5593" s="9" t="s">
        <v>278</v>
      </c>
      <c r="G5593" s="9" t="s">
        <v>278</v>
      </c>
      <c r="H5593" s="9">
        <v>413.59999999999491</v>
      </c>
      <c r="I5593" s="9">
        <v>0</v>
      </c>
      <c r="J5593" s="9">
        <v>0</v>
      </c>
      <c r="K5593" s="9">
        <v>244.29999999999927</v>
      </c>
      <c r="L5593" s="9">
        <v>280.5</v>
      </c>
      <c r="M5593" s="65">
        <v>255.5</v>
      </c>
      <c r="P5593" s="65">
        <f t="shared" si="157"/>
        <v>1193.8999999999942</v>
      </c>
      <c r="U5593" s="190"/>
    </row>
    <row r="5594" spans="1:21" ht="15">
      <c r="A5594" s="28" t="s">
        <v>650</v>
      </c>
      <c r="B5594" s="61" t="s">
        <v>662</v>
      </c>
      <c r="E5594" s="9" t="s">
        <v>278</v>
      </c>
      <c r="F5594" s="9" t="s">
        <v>278</v>
      </c>
      <c r="G5594" s="9" t="s">
        <v>278</v>
      </c>
      <c r="H5594" s="9">
        <v>397.30000000000655</v>
      </c>
      <c r="I5594" s="9">
        <v>0</v>
      </c>
      <c r="J5594" s="9">
        <v>0</v>
      </c>
      <c r="K5594" s="9">
        <v>197.70000000000073</v>
      </c>
      <c r="L5594" s="9">
        <v>428.7</v>
      </c>
      <c r="M5594" s="65">
        <v>159.19999999999999</v>
      </c>
      <c r="P5594" s="65">
        <f t="shared" si="157"/>
        <v>1182.9000000000074</v>
      </c>
      <c r="U5594" s="190"/>
    </row>
    <row r="5595" spans="1:21" ht="15">
      <c r="A5595" s="28" t="s">
        <v>652</v>
      </c>
      <c r="B5595" s="61" t="s">
        <v>653</v>
      </c>
      <c r="E5595" s="9" t="s">
        <v>278</v>
      </c>
      <c r="F5595" s="9" t="s">
        <v>278</v>
      </c>
      <c r="G5595" s="9" t="s">
        <v>278</v>
      </c>
      <c r="H5595" s="9">
        <v>254.29999999999563</v>
      </c>
      <c r="I5595" s="9">
        <v>0</v>
      </c>
      <c r="J5595" s="9">
        <v>0</v>
      </c>
      <c r="K5595" s="9">
        <v>332.30000000000291</v>
      </c>
      <c r="L5595" s="9">
        <v>276.5</v>
      </c>
      <c r="M5595" s="65">
        <v>291.10000000000002</v>
      </c>
      <c r="P5595" s="65">
        <f t="shared" si="157"/>
        <v>1154.1999999999985</v>
      </c>
      <c r="U5595" s="190"/>
    </row>
    <row r="5596" spans="1:21" ht="15">
      <c r="A5596" s="28" t="s">
        <v>655</v>
      </c>
      <c r="B5596" s="61" t="s">
        <v>643</v>
      </c>
      <c r="E5596" s="9" t="s">
        <v>278</v>
      </c>
      <c r="F5596" s="9" t="s">
        <v>278</v>
      </c>
      <c r="G5596" s="9" t="s">
        <v>278</v>
      </c>
      <c r="H5596" s="9">
        <v>442.49999999999272</v>
      </c>
      <c r="I5596" s="9">
        <v>0</v>
      </c>
      <c r="J5596" s="9">
        <v>0</v>
      </c>
      <c r="K5596" s="9">
        <v>149.49999999999636</v>
      </c>
      <c r="L5596" s="9">
        <v>157.70000000000002</v>
      </c>
      <c r="M5596" s="65">
        <v>374</v>
      </c>
      <c r="P5596" s="65">
        <f t="shared" si="157"/>
        <v>1123.6999999999891</v>
      </c>
      <c r="U5596" s="190"/>
    </row>
    <row r="5597" spans="1:21" ht="15">
      <c r="A5597" s="28" t="s">
        <v>656</v>
      </c>
      <c r="B5597" s="61" t="s">
        <v>19</v>
      </c>
      <c r="E5597" s="188">
        <v>486.1</v>
      </c>
      <c r="F5597" s="9">
        <v>251.9</v>
      </c>
      <c r="G5597" s="9">
        <v>214.4</v>
      </c>
      <c r="H5597" s="9">
        <v>160.80000000000291</v>
      </c>
      <c r="I5597" s="9">
        <v>0</v>
      </c>
      <c r="J5597" s="9">
        <v>0</v>
      </c>
      <c r="K5597" s="9" t="s">
        <v>278</v>
      </c>
      <c r="L5597" s="9" t="s">
        <v>278</v>
      </c>
      <c r="M5597" s="9" t="s">
        <v>278</v>
      </c>
      <c r="P5597" s="65">
        <f t="shared" si="157"/>
        <v>1113.200000000003</v>
      </c>
      <c r="R5597" t="s">
        <v>283</v>
      </c>
      <c r="U5597" s="190"/>
    </row>
    <row r="5598" spans="1:21" ht="15">
      <c r="A5598" s="28" t="s">
        <v>659</v>
      </c>
      <c r="B5598" s="61" t="s">
        <v>4</v>
      </c>
      <c r="E5598" s="9">
        <v>249.3</v>
      </c>
      <c r="F5598" s="9">
        <v>93</v>
      </c>
      <c r="G5598" s="9">
        <v>175.4</v>
      </c>
      <c r="H5598" s="185">
        <v>588.5</v>
      </c>
      <c r="I5598" s="9">
        <v>0</v>
      </c>
      <c r="J5598" s="9">
        <v>0</v>
      </c>
      <c r="K5598" s="9" t="s">
        <v>278</v>
      </c>
      <c r="L5598" s="9" t="s">
        <v>278</v>
      </c>
      <c r="M5598" s="9" t="s">
        <v>278</v>
      </c>
      <c r="P5598" s="65">
        <f t="shared" si="157"/>
        <v>1106.2</v>
      </c>
      <c r="R5598" t="s">
        <v>281</v>
      </c>
      <c r="U5598" t="s">
        <v>1469</v>
      </c>
    </row>
    <row r="5599" spans="1:21" ht="15">
      <c r="A5599" s="28" t="s">
        <v>661</v>
      </c>
      <c r="B5599" s="61" t="s">
        <v>35</v>
      </c>
      <c r="E5599" s="9">
        <v>88.6</v>
      </c>
      <c r="F5599" s="188">
        <v>376.7</v>
      </c>
      <c r="G5599" s="183">
        <v>414.8</v>
      </c>
      <c r="H5599" s="9">
        <v>199.50000000000364</v>
      </c>
      <c r="I5599" s="9">
        <v>0</v>
      </c>
      <c r="J5599" s="9">
        <v>0</v>
      </c>
      <c r="K5599" s="9" t="s">
        <v>278</v>
      </c>
      <c r="L5599" s="9" t="s">
        <v>278</v>
      </c>
      <c r="M5599" s="9" t="s">
        <v>278</v>
      </c>
      <c r="P5599" s="65">
        <f t="shared" si="157"/>
        <v>1079.6000000000035</v>
      </c>
      <c r="R5599" t="s">
        <v>310</v>
      </c>
      <c r="U5599" s="190"/>
    </row>
    <row r="5600" spans="1:21" ht="15">
      <c r="A5600" s="28" t="s">
        <v>666</v>
      </c>
      <c r="B5600" s="239" t="s">
        <v>1668</v>
      </c>
      <c r="C5600" s="3"/>
      <c r="D5600" s="3"/>
      <c r="E5600" s="9" t="s">
        <v>278</v>
      </c>
      <c r="F5600" s="9" t="s">
        <v>278</v>
      </c>
      <c r="G5600" s="9" t="s">
        <v>278</v>
      </c>
      <c r="H5600" s="9" t="s">
        <v>278</v>
      </c>
      <c r="I5600" s="9">
        <v>0</v>
      </c>
      <c r="J5600" s="9">
        <v>0</v>
      </c>
      <c r="K5600" s="9">
        <v>304.59999999999491</v>
      </c>
      <c r="L5600" s="9">
        <v>384.4</v>
      </c>
      <c r="M5600" s="65">
        <v>380.4</v>
      </c>
      <c r="P5600" s="65">
        <f t="shared" si="157"/>
        <v>1069.3999999999949</v>
      </c>
    </row>
    <row r="5601" spans="1:21" ht="15">
      <c r="A5601" s="28" t="s">
        <v>670</v>
      </c>
      <c r="B5601" s="61" t="s">
        <v>686</v>
      </c>
      <c r="E5601" s="9" t="s">
        <v>278</v>
      </c>
      <c r="F5601" s="9" t="s">
        <v>278</v>
      </c>
      <c r="G5601" s="9" t="s">
        <v>278</v>
      </c>
      <c r="H5601" s="9">
        <v>329.29999999999927</v>
      </c>
      <c r="I5601" s="9">
        <v>0</v>
      </c>
      <c r="J5601" s="9">
        <v>0</v>
      </c>
      <c r="K5601" s="9">
        <v>124.49999999999818</v>
      </c>
      <c r="L5601" s="9">
        <v>74.3</v>
      </c>
      <c r="M5601" s="65">
        <v>513.20000000000005</v>
      </c>
      <c r="P5601" s="65">
        <f t="shared" si="157"/>
        <v>1041.2999999999975</v>
      </c>
      <c r="U5601" s="190"/>
    </row>
    <row r="5602" spans="1:21" ht="15">
      <c r="A5602" s="28" t="s">
        <v>671</v>
      </c>
      <c r="B5602" s="178" t="s">
        <v>1343</v>
      </c>
      <c r="C5602" s="3"/>
      <c r="D5602" s="3"/>
      <c r="E5602" s="9" t="s">
        <v>278</v>
      </c>
      <c r="F5602" s="9" t="s">
        <v>278</v>
      </c>
      <c r="G5602" s="9" t="s">
        <v>278</v>
      </c>
      <c r="H5602" s="9" t="s">
        <v>278</v>
      </c>
      <c r="I5602" s="9">
        <v>0</v>
      </c>
      <c r="J5602" s="9">
        <v>0</v>
      </c>
      <c r="K5602" s="9">
        <v>182.40000000000146</v>
      </c>
      <c r="L5602" s="9">
        <v>328.2</v>
      </c>
      <c r="M5602" s="65">
        <v>516.1</v>
      </c>
      <c r="P5602" s="65">
        <f t="shared" si="157"/>
        <v>1026.7000000000014</v>
      </c>
    </row>
    <row r="5603" spans="1:21" ht="15">
      <c r="A5603" s="28" t="s">
        <v>672</v>
      </c>
      <c r="B5603" s="190" t="s">
        <v>1351</v>
      </c>
      <c r="C5603" s="3"/>
      <c r="D5603" s="3"/>
      <c r="E5603" s="9" t="s">
        <v>278</v>
      </c>
      <c r="F5603" s="9" t="s">
        <v>278</v>
      </c>
      <c r="G5603" s="9" t="s">
        <v>278</v>
      </c>
      <c r="H5603" s="9" t="s">
        <v>278</v>
      </c>
      <c r="I5603" s="9">
        <v>0</v>
      </c>
      <c r="J5603" s="9">
        <v>0</v>
      </c>
      <c r="K5603" s="9">
        <v>148.39999999999782</v>
      </c>
      <c r="L5603" s="9">
        <v>283.7</v>
      </c>
      <c r="M5603" s="115">
        <v>592.6</v>
      </c>
      <c r="P5603" s="65">
        <f t="shared" si="157"/>
        <v>1024.6999999999978</v>
      </c>
      <c r="R5603" t="s">
        <v>282</v>
      </c>
    </row>
    <row r="5604" spans="1:21" ht="15">
      <c r="A5604" s="28" t="s">
        <v>677</v>
      </c>
      <c r="B5604" s="61" t="s">
        <v>669</v>
      </c>
      <c r="E5604" s="9" t="s">
        <v>278</v>
      </c>
      <c r="F5604" s="9" t="s">
        <v>278</v>
      </c>
      <c r="G5604" s="9" t="s">
        <v>278</v>
      </c>
      <c r="H5604" s="9">
        <v>184.10000000000946</v>
      </c>
      <c r="I5604" s="9">
        <v>0</v>
      </c>
      <c r="J5604" s="9">
        <v>0</v>
      </c>
      <c r="K5604" s="9">
        <v>245.60000000000218</v>
      </c>
      <c r="L5604" s="9">
        <v>216.8</v>
      </c>
      <c r="M5604" s="65">
        <v>377.1</v>
      </c>
      <c r="P5604" s="65">
        <f t="shared" si="157"/>
        <v>1023.6000000000116</v>
      </c>
    </row>
    <row r="5605" spans="1:21" ht="15">
      <c r="A5605" s="28" t="s">
        <v>685</v>
      </c>
      <c r="B5605" s="61" t="s">
        <v>178</v>
      </c>
      <c r="E5605" s="188">
        <v>439.8</v>
      </c>
      <c r="F5605" s="183">
        <v>569.9</v>
      </c>
      <c r="G5605" s="9" t="s">
        <v>278</v>
      </c>
      <c r="H5605" s="9" t="s">
        <v>278</v>
      </c>
      <c r="I5605" s="9">
        <v>0</v>
      </c>
      <c r="J5605" s="9">
        <v>0</v>
      </c>
      <c r="K5605" s="9" t="s">
        <v>278</v>
      </c>
      <c r="L5605" s="9" t="s">
        <v>278</v>
      </c>
      <c r="M5605" s="9" t="s">
        <v>278</v>
      </c>
      <c r="P5605" s="65">
        <f t="shared" si="157"/>
        <v>1009.7</v>
      </c>
      <c r="R5605" t="s">
        <v>319</v>
      </c>
      <c r="U5605" s="190"/>
    </row>
    <row r="5606" spans="1:21" ht="15">
      <c r="A5606" s="28" t="s">
        <v>689</v>
      </c>
      <c r="B5606" s="239" t="s">
        <v>1749</v>
      </c>
      <c r="C5606" s="3"/>
      <c r="D5606" s="3"/>
      <c r="E5606" s="9" t="s">
        <v>278</v>
      </c>
      <c r="F5606" s="9" t="s">
        <v>278</v>
      </c>
      <c r="G5606" s="9" t="s">
        <v>278</v>
      </c>
      <c r="H5606" s="9" t="s">
        <v>278</v>
      </c>
      <c r="I5606" s="9">
        <v>0</v>
      </c>
      <c r="J5606" s="9">
        <v>0</v>
      </c>
      <c r="K5606" s="9">
        <v>249.50000000000364</v>
      </c>
      <c r="L5606" s="188">
        <v>496.7</v>
      </c>
      <c r="M5606" s="65">
        <v>257.89999999999998</v>
      </c>
      <c r="P5606" s="65">
        <f t="shared" si="157"/>
        <v>1004.1000000000037</v>
      </c>
      <c r="R5606" t="s">
        <v>283</v>
      </c>
    </row>
    <row r="5607" spans="1:21" ht="15">
      <c r="A5607" s="28" t="s">
        <v>690</v>
      </c>
      <c r="B5607" s="178" t="s">
        <v>1348</v>
      </c>
      <c r="C5607" s="3"/>
      <c r="D5607" s="3"/>
      <c r="E5607" s="9" t="s">
        <v>278</v>
      </c>
      <c r="F5607" s="9" t="s">
        <v>278</v>
      </c>
      <c r="G5607" s="9" t="s">
        <v>278</v>
      </c>
      <c r="H5607" s="9" t="s">
        <v>278</v>
      </c>
      <c r="I5607" s="9">
        <v>0</v>
      </c>
      <c r="J5607" s="9">
        <v>0</v>
      </c>
      <c r="K5607" s="9">
        <v>256.69999999998981</v>
      </c>
      <c r="L5607" s="9">
        <v>347</v>
      </c>
      <c r="M5607" s="65">
        <v>376.6</v>
      </c>
      <c r="P5607" s="65">
        <f t="shared" si="157"/>
        <v>980.29999999998984</v>
      </c>
    </row>
    <row r="5608" spans="1:21" ht="15">
      <c r="A5608" s="28" t="s">
        <v>691</v>
      </c>
      <c r="B5608" s="61" t="s">
        <v>2198</v>
      </c>
      <c r="C5608" s="3"/>
      <c r="D5608" s="3"/>
      <c r="E5608" s="9" t="s">
        <v>278</v>
      </c>
      <c r="F5608" s="9" t="s">
        <v>278</v>
      </c>
      <c r="G5608" s="9" t="s">
        <v>278</v>
      </c>
      <c r="H5608" s="9" t="s">
        <v>278</v>
      </c>
      <c r="I5608" s="9">
        <v>0</v>
      </c>
      <c r="J5608" s="9">
        <v>0</v>
      </c>
      <c r="K5608" s="9" t="s">
        <v>278</v>
      </c>
      <c r="L5608" s="188">
        <v>436</v>
      </c>
      <c r="M5608" s="65">
        <v>482.7</v>
      </c>
      <c r="P5608" s="65">
        <f t="shared" si="157"/>
        <v>918.7</v>
      </c>
      <c r="R5608" t="s">
        <v>288</v>
      </c>
    </row>
    <row r="5609" spans="1:21" ht="15">
      <c r="A5609" s="28" t="s">
        <v>697</v>
      </c>
      <c r="B5609" s="61" t="s">
        <v>2208</v>
      </c>
      <c r="C5609" s="3"/>
      <c r="D5609" s="3"/>
      <c r="E5609" s="9" t="s">
        <v>278</v>
      </c>
      <c r="F5609" s="9" t="s">
        <v>278</v>
      </c>
      <c r="G5609" s="9" t="s">
        <v>278</v>
      </c>
      <c r="H5609" s="9" t="s">
        <v>278</v>
      </c>
      <c r="I5609" s="9">
        <v>0</v>
      </c>
      <c r="J5609" s="9">
        <v>0</v>
      </c>
      <c r="K5609" s="9" t="s">
        <v>278</v>
      </c>
      <c r="L5609" s="185">
        <v>660.1</v>
      </c>
      <c r="M5609" s="65">
        <v>248.89999999999998</v>
      </c>
      <c r="P5609" s="65">
        <f t="shared" si="157"/>
        <v>909</v>
      </c>
      <c r="R5609" t="s">
        <v>281</v>
      </c>
      <c r="U5609" t="s">
        <v>1469</v>
      </c>
    </row>
    <row r="5610" spans="1:21" ht="15">
      <c r="A5610" s="28" t="s">
        <v>698</v>
      </c>
      <c r="B5610" s="239" t="s">
        <v>2318</v>
      </c>
      <c r="C5610" s="3"/>
      <c r="D5610" s="3"/>
      <c r="E5610" s="9" t="s">
        <v>278</v>
      </c>
      <c r="F5610" s="9" t="s">
        <v>278</v>
      </c>
      <c r="G5610" s="9" t="s">
        <v>278</v>
      </c>
      <c r="H5610" s="9" t="s">
        <v>278</v>
      </c>
      <c r="I5610" s="9">
        <v>0</v>
      </c>
      <c r="J5610" s="9">
        <v>0</v>
      </c>
      <c r="K5610" s="9">
        <v>113.10000000000218</v>
      </c>
      <c r="L5610" s="9">
        <v>277.5</v>
      </c>
      <c r="M5610" s="65">
        <v>504.2</v>
      </c>
      <c r="P5610" s="65">
        <f t="shared" si="157"/>
        <v>894.80000000000223</v>
      </c>
    </row>
    <row r="5611" spans="1:21" ht="15">
      <c r="A5611" s="28" t="s">
        <v>699</v>
      </c>
      <c r="B5611" s="239" t="s">
        <v>1654</v>
      </c>
      <c r="C5611" s="3"/>
      <c r="D5611" s="3"/>
      <c r="E5611" s="9" t="s">
        <v>278</v>
      </c>
      <c r="F5611" s="9" t="s">
        <v>278</v>
      </c>
      <c r="G5611" s="9" t="s">
        <v>278</v>
      </c>
      <c r="H5611" s="9" t="s">
        <v>278</v>
      </c>
      <c r="I5611" s="9">
        <v>0</v>
      </c>
      <c r="J5611" s="9">
        <v>0</v>
      </c>
      <c r="K5611" s="188">
        <v>335.84999999999491</v>
      </c>
      <c r="L5611" s="9">
        <v>299.89999999999998</v>
      </c>
      <c r="M5611" s="65">
        <v>244.1</v>
      </c>
      <c r="P5611" s="65">
        <f t="shared" si="157"/>
        <v>879.84999999999491</v>
      </c>
      <c r="R5611" t="s">
        <v>293</v>
      </c>
    </row>
    <row r="5612" spans="1:21" ht="15">
      <c r="A5612" s="28" t="s">
        <v>701</v>
      </c>
      <c r="B5612" s="61" t="s">
        <v>668</v>
      </c>
      <c r="E5612" s="9" t="s">
        <v>278</v>
      </c>
      <c r="F5612" s="9" t="s">
        <v>278</v>
      </c>
      <c r="G5612" s="9" t="s">
        <v>278</v>
      </c>
      <c r="H5612" s="9">
        <v>213.20000000000073</v>
      </c>
      <c r="I5612" s="9">
        <v>0</v>
      </c>
      <c r="J5612" s="9">
        <v>0</v>
      </c>
      <c r="K5612" s="9">
        <v>120.40000000000327</v>
      </c>
      <c r="L5612" s="9">
        <v>382.3</v>
      </c>
      <c r="M5612" s="65">
        <v>154</v>
      </c>
      <c r="P5612" s="65">
        <f t="shared" si="157"/>
        <v>869.90000000000396</v>
      </c>
    </row>
    <row r="5613" spans="1:21" ht="15">
      <c r="A5613" s="28" t="s">
        <v>702</v>
      </c>
      <c r="B5613" s="178" t="s">
        <v>1342</v>
      </c>
      <c r="C5613" s="3"/>
      <c r="D5613" s="3"/>
      <c r="E5613" s="9" t="s">
        <v>278</v>
      </c>
      <c r="F5613" s="9" t="s">
        <v>278</v>
      </c>
      <c r="G5613" s="9" t="s">
        <v>278</v>
      </c>
      <c r="H5613" s="9" t="s">
        <v>278</v>
      </c>
      <c r="I5613" s="9">
        <v>0</v>
      </c>
      <c r="J5613" s="9">
        <v>0</v>
      </c>
      <c r="K5613" s="9">
        <v>126.70000000000073</v>
      </c>
      <c r="L5613" s="9">
        <v>294</v>
      </c>
      <c r="M5613" s="65">
        <v>447.4</v>
      </c>
      <c r="P5613" s="65">
        <f t="shared" si="157"/>
        <v>868.1000000000007</v>
      </c>
    </row>
    <row r="5614" spans="1:21" ht="15">
      <c r="A5614" s="28" t="s">
        <v>703</v>
      </c>
      <c r="B5614" s="178" t="s">
        <v>1346</v>
      </c>
      <c r="C5614" s="3"/>
      <c r="D5614" s="3"/>
      <c r="E5614" s="9" t="s">
        <v>278</v>
      </c>
      <c r="F5614" s="9" t="s">
        <v>278</v>
      </c>
      <c r="G5614" s="9" t="s">
        <v>278</v>
      </c>
      <c r="H5614" s="9" t="s">
        <v>278</v>
      </c>
      <c r="I5614" s="9">
        <v>0</v>
      </c>
      <c r="J5614" s="9">
        <v>0</v>
      </c>
      <c r="K5614" s="9">
        <v>240.99999999999636</v>
      </c>
      <c r="L5614" s="9">
        <v>262.5</v>
      </c>
      <c r="M5614" s="65">
        <v>364.4</v>
      </c>
      <c r="P5614" s="65">
        <f t="shared" si="157"/>
        <v>867.89999999999634</v>
      </c>
    </row>
    <row r="5615" spans="1:21" ht="15">
      <c r="A5615" s="28" t="s">
        <v>706</v>
      </c>
      <c r="B5615" s="61" t="s">
        <v>156</v>
      </c>
      <c r="E5615" s="9" t="s">
        <v>278</v>
      </c>
      <c r="F5615" s="9" t="s">
        <v>278</v>
      </c>
      <c r="G5615" s="9">
        <v>184.8</v>
      </c>
      <c r="H5615" s="184">
        <v>538.5</v>
      </c>
      <c r="I5615" s="9">
        <v>0</v>
      </c>
      <c r="J5615" s="9">
        <v>0</v>
      </c>
      <c r="K5615" s="9">
        <v>132.99999999999636</v>
      </c>
      <c r="L5615" s="9" t="s">
        <v>278</v>
      </c>
      <c r="M5615" s="9" t="s">
        <v>278</v>
      </c>
      <c r="P5615" s="65">
        <f t="shared" si="157"/>
        <v>856.29999999999632</v>
      </c>
      <c r="R5615" t="s">
        <v>282</v>
      </c>
      <c r="U5615" s="190"/>
    </row>
    <row r="5616" spans="1:21" ht="15">
      <c r="A5616" s="28" t="s">
        <v>775</v>
      </c>
      <c r="B5616" s="239" t="s">
        <v>1665</v>
      </c>
      <c r="C5616" s="3"/>
      <c r="D5616" s="3"/>
      <c r="E5616" s="9" t="s">
        <v>278</v>
      </c>
      <c r="F5616" s="9" t="s">
        <v>278</v>
      </c>
      <c r="G5616" s="9" t="s">
        <v>278</v>
      </c>
      <c r="H5616" s="9" t="s">
        <v>278</v>
      </c>
      <c r="I5616" s="9">
        <v>0</v>
      </c>
      <c r="J5616" s="9">
        <v>0</v>
      </c>
      <c r="K5616" s="9">
        <v>33.600000000000364</v>
      </c>
      <c r="L5616" s="9">
        <v>368.5</v>
      </c>
      <c r="M5616" s="65">
        <v>453.3</v>
      </c>
      <c r="P5616" s="65">
        <f t="shared" si="157"/>
        <v>855.40000000000032</v>
      </c>
    </row>
    <row r="5617" spans="1:18" ht="15">
      <c r="A5617" s="28" t="s">
        <v>776</v>
      </c>
      <c r="B5617" s="61" t="s">
        <v>2202</v>
      </c>
      <c r="C5617" s="3"/>
      <c r="D5617" s="3"/>
      <c r="E5617" s="9" t="s">
        <v>278</v>
      </c>
      <c r="F5617" s="9" t="s">
        <v>278</v>
      </c>
      <c r="G5617" s="9" t="s">
        <v>278</v>
      </c>
      <c r="H5617" s="9" t="s">
        <v>278</v>
      </c>
      <c r="I5617" s="9">
        <v>0</v>
      </c>
      <c r="J5617" s="9">
        <v>0</v>
      </c>
      <c r="K5617" s="9" t="s">
        <v>278</v>
      </c>
      <c r="L5617" s="188">
        <v>466</v>
      </c>
      <c r="M5617" s="65">
        <v>387.40000000000003</v>
      </c>
      <c r="P5617" s="65">
        <f t="shared" si="157"/>
        <v>853.40000000000009</v>
      </c>
      <c r="R5617" t="s">
        <v>292</v>
      </c>
    </row>
    <row r="5618" spans="1:18" ht="15">
      <c r="A5618" s="28" t="s">
        <v>777</v>
      </c>
      <c r="B5618" s="178" t="s">
        <v>1345</v>
      </c>
      <c r="C5618" s="3"/>
      <c r="D5618" s="3"/>
      <c r="E5618" s="9" t="s">
        <v>278</v>
      </c>
      <c r="F5618" s="9" t="s">
        <v>278</v>
      </c>
      <c r="G5618" s="9" t="s">
        <v>278</v>
      </c>
      <c r="H5618" s="9" t="s">
        <v>278</v>
      </c>
      <c r="I5618" s="9">
        <v>0</v>
      </c>
      <c r="J5618" s="9">
        <v>0</v>
      </c>
      <c r="K5618" s="9">
        <v>325.59999999999491</v>
      </c>
      <c r="L5618" s="9">
        <v>299.5</v>
      </c>
      <c r="M5618" s="65">
        <v>224.3</v>
      </c>
      <c r="P5618" s="65">
        <f t="shared" si="157"/>
        <v>849.39999999999486</v>
      </c>
    </row>
    <row r="5619" spans="1:18" ht="15">
      <c r="A5619" s="28" t="s">
        <v>778</v>
      </c>
      <c r="B5619" s="239" t="s">
        <v>1655</v>
      </c>
      <c r="C5619" s="3"/>
      <c r="D5619" s="3"/>
      <c r="E5619" s="9" t="s">
        <v>278</v>
      </c>
      <c r="F5619" s="9" t="s">
        <v>278</v>
      </c>
      <c r="G5619" s="9" t="s">
        <v>278</v>
      </c>
      <c r="H5619" s="9" t="s">
        <v>278</v>
      </c>
      <c r="I5619" s="9">
        <v>0</v>
      </c>
      <c r="J5619" s="9">
        <v>0</v>
      </c>
      <c r="K5619" s="9">
        <v>250.00000000000364</v>
      </c>
      <c r="L5619" s="9">
        <v>224</v>
      </c>
      <c r="M5619" s="65">
        <v>362.4</v>
      </c>
      <c r="P5619" s="65">
        <f t="shared" si="157"/>
        <v>836.40000000000362</v>
      </c>
    </row>
    <row r="5620" spans="1:18" ht="15">
      <c r="A5620" s="28" t="s">
        <v>779</v>
      </c>
      <c r="B5620" s="61" t="s">
        <v>2199</v>
      </c>
      <c r="C5620" s="3"/>
      <c r="D5620" s="3"/>
      <c r="E5620" s="9" t="s">
        <v>278</v>
      </c>
      <c r="F5620" s="9" t="s">
        <v>278</v>
      </c>
      <c r="G5620" s="9" t="s">
        <v>278</v>
      </c>
      <c r="H5620" s="9" t="s">
        <v>278</v>
      </c>
      <c r="I5620" s="9">
        <v>0</v>
      </c>
      <c r="J5620" s="9">
        <v>0</v>
      </c>
      <c r="K5620" s="9" t="s">
        <v>278</v>
      </c>
      <c r="L5620" s="9">
        <v>423.6</v>
      </c>
      <c r="M5620" s="65">
        <v>410.7</v>
      </c>
      <c r="P5620" s="65">
        <f t="shared" ref="P5620:P5651" si="158">SUM(E5620:M5620)</f>
        <v>834.3</v>
      </c>
    </row>
    <row r="5621" spans="1:18" ht="15">
      <c r="A5621" s="28" t="s">
        <v>780</v>
      </c>
      <c r="B5621" s="178" t="s">
        <v>1349</v>
      </c>
      <c r="C5621" s="3"/>
      <c r="D5621" s="3"/>
      <c r="E5621" s="9" t="s">
        <v>278</v>
      </c>
      <c r="F5621" s="9" t="s">
        <v>278</v>
      </c>
      <c r="G5621" s="9" t="s">
        <v>278</v>
      </c>
      <c r="H5621" s="9" t="s">
        <v>278</v>
      </c>
      <c r="I5621" s="9">
        <v>0</v>
      </c>
      <c r="J5621" s="9">
        <v>0</v>
      </c>
      <c r="K5621" s="9">
        <v>245.79999999998836</v>
      </c>
      <c r="L5621" s="9">
        <v>266.2</v>
      </c>
      <c r="M5621" s="65">
        <v>315.2</v>
      </c>
      <c r="P5621" s="65">
        <f t="shared" si="158"/>
        <v>827.19999999998834</v>
      </c>
    </row>
    <row r="5622" spans="1:18" ht="15">
      <c r="A5622" s="28" t="s">
        <v>781</v>
      </c>
      <c r="B5622" s="178" t="s">
        <v>1333</v>
      </c>
      <c r="C5622" s="3"/>
      <c r="D5622" s="3"/>
      <c r="E5622" s="9" t="s">
        <v>278</v>
      </c>
      <c r="F5622" s="9" t="s">
        <v>278</v>
      </c>
      <c r="G5622" s="9" t="s">
        <v>278</v>
      </c>
      <c r="H5622" s="9" t="s">
        <v>278</v>
      </c>
      <c r="I5622" s="9">
        <v>0</v>
      </c>
      <c r="J5622" s="9">
        <v>0</v>
      </c>
      <c r="K5622" s="9">
        <v>176.89999999999964</v>
      </c>
      <c r="L5622" s="9">
        <v>339.5</v>
      </c>
      <c r="M5622" s="65">
        <v>307.2</v>
      </c>
      <c r="P5622" s="65">
        <f t="shared" si="158"/>
        <v>823.59999999999968</v>
      </c>
    </row>
    <row r="5623" spans="1:18" ht="15">
      <c r="A5623" s="28" t="s">
        <v>782</v>
      </c>
      <c r="B5623" s="239" t="s">
        <v>1667</v>
      </c>
      <c r="C5623" s="3"/>
      <c r="D5623" s="3"/>
      <c r="E5623" s="9" t="s">
        <v>278</v>
      </c>
      <c r="F5623" s="9" t="s">
        <v>278</v>
      </c>
      <c r="G5623" s="9" t="s">
        <v>278</v>
      </c>
      <c r="H5623" s="9" t="s">
        <v>278</v>
      </c>
      <c r="I5623" s="9">
        <v>0</v>
      </c>
      <c r="J5623" s="9">
        <v>0</v>
      </c>
      <c r="K5623" s="9">
        <v>205.09999999999673</v>
      </c>
      <c r="L5623" s="9">
        <v>321.2</v>
      </c>
      <c r="M5623" s="65">
        <v>286.89999999999998</v>
      </c>
      <c r="P5623" s="65">
        <f t="shared" si="158"/>
        <v>813.19999999999675</v>
      </c>
    </row>
    <row r="5624" spans="1:18" ht="15">
      <c r="A5624" s="28" t="s">
        <v>783</v>
      </c>
      <c r="B5624" s="239" t="s">
        <v>1653</v>
      </c>
      <c r="C5624" s="3"/>
      <c r="D5624" s="3"/>
      <c r="E5624" s="9" t="s">
        <v>278</v>
      </c>
      <c r="F5624" s="9" t="s">
        <v>278</v>
      </c>
      <c r="G5624" s="9" t="s">
        <v>278</v>
      </c>
      <c r="H5624" s="9" t="s">
        <v>278</v>
      </c>
      <c r="I5624" s="9">
        <v>0</v>
      </c>
      <c r="J5624" s="9">
        <v>0</v>
      </c>
      <c r="K5624" s="9">
        <v>268.39999999999782</v>
      </c>
      <c r="L5624" s="9">
        <v>176.1</v>
      </c>
      <c r="M5624" s="65">
        <v>360.8</v>
      </c>
      <c r="P5624" s="65">
        <f t="shared" si="158"/>
        <v>805.29999999999791</v>
      </c>
    </row>
    <row r="5625" spans="1:18" ht="15">
      <c r="A5625" s="28" t="s">
        <v>784</v>
      </c>
      <c r="B5625" s="178" t="s">
        <v>1344</v>
      </c>
      <c r="C5625" s="3"/>
      <c r="D5625" s="3"/>
      <c r="E5625" s="9" t="s">
        <v>278</v>
      </c>
      <c r="F5625" s="9" t="s">
        <v>278</v>
      </c>
      <c r="G5625" s="9" t="s">
        <v>278</v>
      </c>
      <c r="H5625" s="9" t="s">
        <v>278</v>
      </c>
      <c r="I5625" s="9">
        <v>0</v>
      </c>
      <c r="J5625" s="9">
        <v>0</v>
      </c>
      <c r="K5625" s="9">
        <v>189.10000000000218</v>
      </c>
      <c r="L5625" s="9">
        <v>186.5</v>
      </c>
      <c r="M5625" s="65">
        <v>416.90000000000003</v>
      </c>
      <c r="P5625" s="65">
        <f t="shared" si="158"/>
        <v>792.50000000000227</v>
      </c>
    </row>
    <row r="5626" spans="1:18" ht="15">
      <c r="A5626" s="28" t="s">
        <v>785</v>
      </c>
      <c r="B5626" s="61" t="s">
        <v>2207</v>
      </c>
      <c r="C5626" s="3"/>
      <c r="D5626" s="3"/>
      <c r="E5626" s="9" t="s">
        <v>278</v>
      </c>
      <c r="F5626" s="9" t="s">
        <v>278</v>
      </c>
      <c r="G5626" s="9" t="s">
        <v>278</v>
      </c>
      <c r="H5626" s="9" t="s">
        <v>278</v>
      </c>
      <c r="I5626" s="9">
        <v>0</v>
      </c>
      <c r="J5626" s="9">
        <v>0</v>
      </c>
      <c r="K5626" s="9" t="s">
        <v>278</v>
      </c>
      <c r="L5626" s="188">
        <v>439.3</v>
      </c>
      <c r="M5626" s="65">
        <v>339</v>
      </c>
      <c r="P5626" s="65">
        <f t="shared" si="158"/>
        <v>778.3</v>
      </c>
      <c r="R5626" t="s">
        <v>287</v>
      </c>
    </row>
    <row r="5627" spans="1:18" ht="15">
      <c r="A5627" s="28" t="s">
        <v>786</v>
      </c>
      <c r="B5627" s="28" t="s">
        <v>633</v>
      </c>
      <c r="E5627" s="9" t="s">
        <v>278</v>
      </c>
      <c r="F5627" s="9" t="s">
        <v>278</v>
      </c>
      <c r="G5627" s="9" t="s">
        <v>278</v>
      </c>
      <c r="H5627" s="9">
        <v>319.50000000001091</v>
      </c>
      <c r="I5627" s="9">
        <v>0</v>
      </c>
      <c r="J5627" s="9">
        <v>0</v>
      </c>
      <c r="K5627" s="9">
        <v>169.44999999999709</v>
      </c>
      <c r="L5627" s="9">
        <v>90.1</v>
      </c>
      <c r="M5627" s="65">
        <v>199.2</v>
      </c>
      <c r="P5627" s="65">
        <f t="shared" si="158"/>
        <v>778.25000000000796</v>
      </c>
    </row>
    <row r="5628" spans="1:18" ht="15">
      <c r="A5628" s="28" t="s">
        <v>787</v>
      </c>
      <c r="B5628" s="61" t="s">
        <v>2210</v>
      </c>
      <c r="C5628" s="3"/>
      <c r="D5628" s="3"/>
      <c r="E5628" s="9" t="s">
        <v>278</v>
      </c>
      <c r="F5628" s="9" t="s">
        <v>278</v>
      </c>
      <c r="G5628" s="9" t="s">
        <v>278</v>
      </c>
      <c r="H5628" s="9" t="s">
        <v>278</v>
      </c>
      <c r="I5628" s="9">
        <v>0</v>
      </c>
      <c r="J5628" s="9">
        <v>0</v>
      </c>
      <c r="K5628" s="9" t="s">
        <v>278</v>
      </c>
      <c r="L5628" s="9">
        <v>218.49999999999997</v>
      </c>
      <c r="M5628" s="65">
        <v>522.6</v>
      </c>
      <c r="P5628" s="65">
        <f t="shared" si="158"/>
        <v>741.1</v>
      </c>
    </row>
    <row r="5629" spans="1:18" ht="15">
      <c r="A5629" s="28" t="s">
        <v>788</v>
      </c>
      <c r="B5629" s="178" t="s">
        <v>1334</v>
      </c>
      <c r="C5629" s="3"/>
      <c r="D5629" s="3"/>
      <c r="E5629" s="9" t="s">
        <v>278</v>
      </c>
      <c r="F5629" s="9" t="s">
        <v>278</v>
      </c>
      <c r="G5629" s="9" t="s">
        <v>278</v>
      </c>
      <c r="H5629" s="9" t="s">
        <v>278</v>
      </c>
      <c r="I5629" s="9">
        <v>0</v>
      </c>
      <c r="J5629" s="9">
        <v>0</v>
      </c>
      <c r="K5629" s="9">
        <v>218.100000000004</v>
      </c>
      <c r="L5629" s="9">
        <v>235.1</v>
      </c>
      <c r="M5629" s="65">
        <v>274.8</v>
      </c>
      <c r="P5629" s="65">
        <f t="shared" si="158"/>
        <v>728.00000000000409</v>
      </c>
    </row>
    <row r="5630" spans="1:18" ht="15">
      <c r="A5630" s="28" t="s">
        <v>789</v>
      </c>
      <c r="B5630" s="239" t="s">
        <v>1650</v>
      </c>
      <c r="C5630" s="3"/>
      <c r="D5630" s="3"/>
      <c r="E5630" s="9" t="s">
        <v>278</v>
      </c>
      <c r="F5630" s="9" t="s">
        <v>278</v>
      </c>
      <c r="G5630" s="9" t="s">
        <v>278</v>
      </c>
      <c r="H5630" s="9" t="s">
        <v>278</v>
      </c>
      <c r="I5630" s="9">
        <v>0</v>
      </c>
      <c r="J5630" s="9">
        <v>0</v>
      </c>
      <c r="K5630" s="9">
        <v>138</v>
      </c>
      <c r="L5630" s="9">
        <v>216.2</v>
      </c>
      <c r="M5630" s="65">
        <v>364.5</v>
      </c>
      <c r="P5630" s="65">
        <f t="shared" si="158"/>
        <v>718.7</v>
      </c>
    </row>
    <row r="5631" spans="1:18" ht="15">
      <c r="A5631" s="28" t="s">
        <v>790</v>
      </c>
      <c r="B5631" s="239" t="s">
        <v>1671</v>
      </c>
      <c r="C5631" s="3"/>
      <c r="D5631" s="3"/>
      <c r="E5631" s="9" t="s">
        <v>278</v>
      </c>
      <c r="F5631" s="9" t="s">
        <v>278</v>
      </c>
      <c r="G5631" s="9" t="s">
        <v>278</v>
      </c>
      <c r="H5631" s="9" t="s">
        <v>278</v>
      </c>
      <c r="I5631" s="9">
        <v>0</v>
      </c>
      <c r="J5631" s="9">
        <v>0</v>
      </c>
      <c r="K5631" s="9">
        <v>107.59999999999854</v>
      </c>
      <c r="L5631" s="9">
        <v>79.5</v>
      </c>
      <c r="M5631" s="90">
        <v>526.6</v>
      </c>
      <c r="P5631" s="65">
        <f t="shared" si="158"/>
        <v>713.69999999999857</v>
      </c>
      <c r="R5631" t="s">
        <v>293</v>
      </c>
    </row>
    <row r="5632" spans="1:18" ht="15">
      <c r="A5632" s="28" t="s">
        <v>791</v>
      </c>
      <c r="B5632" s="239" t="s">
        <v>2190</v>
      </c>
      <c r="C5632" s="3"/>
      <c r="D5632" s="3"/>
      <c r="E5632" s="9" t="s">
        <v>278</v>
      </c>
      <c r="F5632" s="9" t="s">
        <v>278</v>
      </c>
      <c r="G5632" s="9" t="s">
        <v>278</v>
      </c>
      <c r="H5632" s="9" t="s">
        <v>278</v>
      </c>
      <c r="I5632" s="9">
        <v>0</v>
      </c>
      <c r="J5632" s="9">
        <v>0</v>
      </c>
      <c r="K5632" s="9" t="s">
        <v>278</v>
      </c>
      <c r="L5632" s="9">
        <v>335.6</v>
      </c>
      <c r="M5632" s="65">
        <v>370</v>
      </c>
      <c r="P5632" s="65">
        <f t="shared" si="158"/>
        <v>705.6</v>
      </c>
    </row>
    <row r="5633" spans="1:21" ht="15">
      <c r="A5633" s="28" t="s">
        <v>792</v>
      </c>
      <c r="B5633" s="239" t="s">
        <v>1693</v>
      </c>
      <c r="C5633" s="3"/>
      <c r="D5633" s="3"/>
      <c r="E5633" s="9" t="s">
        <v>278</v>
      </c>
      <c r="F5633" s="9" t="s">
        <v>278</v>
      </c>
      <c r="G5633" s="9" t="s">
        <v>278</v>
      </c>
      <c r="H5633" s="9" t="s">
        <v>278</v>
      </c>
      <c r="I5633" s="9">
        <v>0</v>
      </c>
      <c r="J5633" s="9">
        <v>0</v>
      </c>
      <c r="K5633" s="9">
        <v>238.59999999999854</v>
      </c>
      <c r="L5633" s="9">
        <v>239.5</v>
      </c>
      <c r="M5633" s="65">
        <v>200.6</v>
      </c>
      <c r="P5633" s="65">
        <f t="shared" si="158"/>
        <v>678.69999999999857</v>
      </c>
    </row>
    <row r="5634" spans="1:21" ht="15">
      <c r="A5634" s="28" t="s">
        <v>793</v>
      </c>
      <c r="B5634" s="61" t="s">
        <v>2194</v>
      </c>
      <c r="C5634" s="3"/>
      <c r="D5634" s="3"/>
      <c r="E5634" s="9" t="s">
        <v>278</v>
      </c>
      <c r="F5634" s="9" t="s">
        <v>278</v>
      </c>
      <c r="G5634" s="9" t="s">
        <v>278</v>
      </c>
      <c r="H5634" s="9" t="s">
        <v>278</v>
      </c>
      <c r="I5634" s="9">
        <v>0</v>
      </c>
      <c r="J5634" s="9">
        <v>0</v>
      </c>
      <c r="K5634" s="9" t="s">
        <v>278</v>
      </c>
      <c r="L5634" s="9">
        <v>420.1</v>
      </c>
      <c r="M5634" s="65">
        <v>256.10000000000002</v>
      </c>
      <c r="P5634" s="65">
        <f t="shared" si="158"/>
        <v>676.2</v>
      </c>
    </row>
    <row r="5635" spans="1:21" ht="15">
      <c r="A5635" s="28" t="s">
        <v>794</v>
      </c>
      <c r="B5635" s="61" t="s">
        <v>2209</v>
      </c>
      <c r="C5635" s="3"/>
      <c r="D5635" s="3"/>
      <c r="E5635" s="9" t="s">
        <v>278</v>
      </c>
      <c r="F5635" s="9" t="s">
        <v>278</v>
      </c>
      <c r="G5635" s="9" t="s">
        <v>278</v>
      </c>
      <c r="H5635" s="9" t="s">
        <v>278</v>
      </c>
      <c r="I5635" s="9">
        <v>0</v>
      </c>
      <c r="J5635" s="9">
        <v>0</v>
      </c>
      <c r="K5635" s="9" t="s">
        <v>278</v>
      </c>
      <c r="L5635" s="9">
        <v>385.90000000000003</v>
      </c>
      <c r="M5635" s="65">
        <v>284.5</v>
      </c>
      <c r="P5635" s="65">
        <f t="shared" si="158"/>
        <v>670.40000000000009</v>
      </c>
    </row>
    <row r="5636" spans="1:21" ht="15">
      <c r="A5636" s="28" t="s">
        <v>795</v>
      </c>
      <c r="B5636" s="61" t="s">
        <v>2191</v>
      </c>
      <c r="C5636" s="3"/>
      <c r="D5636" s="3"/>
      <c r="E5636" s="9" t="s">
        <v>278</v>
      </c>
      <c r="F5636" s="9" t="s">
        <v>278</v>
      </c>
      <c r="G5636" s="9" t="s">
        <v>278</v>
      </c>
      <c r="H5636" s="9" t="s">
        <v>278</v>
      </c>
      <c r="I5636" s="9">
        <v>0</v>
      </c>
      <c r="J5636" s="9">
        <v>0</v>
      </c>
      <c r="K5636" s="9" t="s">
        <v>278</v>
      </c>
      <c r="L5636" s="9">
        <v>364.5</v>
      </c>
      <c r="M5636" s="65">
        <v>300</v>
      </c>
      <c r="P5636" s="65">
        <f t="shared" si="158"/>
        <v>664.5</v>
      </c>
    </row>
    <row r="5637" spans="1:21" ht="15">
      <c r="A5637" s="28" t="s">
        <v>796</v>
      </c>
      <c r="B5637" s="61" t="s">
        <v>2201</v>
      </c>
      <c r="C5637" s="3"/>
      <c r="D5637" s="3"/>
      <c r="E5637" s="9" t="s">
        <v>278</v>
      </c>
      <c r="F5637" s="9" t="s">
        <v>278</v>
      </c>
      <c r="G5637" s="9" t="s">
        <v>278</v>
      </c>
      <c r="H5637" s="9" t="s">
        <v>278</v>
      </c>
      <c r="I5637" s="9">
        <v>0</v>
      </c>
      <c r="J5637" s="9">
        <v>0</v>
      </c>
      <c r="K5637" s="9" t="s">
        <v>278</v>
      </c>
      <c r="L5637" s="9">
        <v>357.8</v>
      </c>
      <c r="M5637" s="65">
        <v>306</v>
      </c>
      <c r="P5637" s="65">
        <f t="shared" si="158"/>
        <v>663.8</v>
      </c>
    </row>
    <row r="5638" spans="1:21" ht="15">
      <c r="A5638" s="28" t="s">
        <v>797</v>
      </c>
      <c r="B5638" s="239" t="s">
        <v>1661</v>
      </c>
      <c r="C5638" s="3"/>
      <c r="D5638" s="3"/>
      <c r="E5638" s="9" t="s">
        <v>278</v>
      </c>
      <c r="F5638" s="9" t="s">
        <v>278</v>
      </c>
      <c r="G5638" s="9" t="s">
        <v>278</v>
      </c>
      <c r="H5638" s="9" t="s">
        <v>278</v>
      </c>
      <c r="I5638" s="9">
        <v>0</v>
      </c>
      <c r="J5638" s="9">
        <v>0</v>
      </c>
      <c r="K5638" s="9">
        <v>123.39999999999782</v>
      </c>
      <c r="L5638" s="9">
        <v>299.89999999999998</v>
      </c>
      <c r="M5638" s="65">
        <v>236.7</v>
      </c>
      <c r="P5638" s="65">
        <f t="shared" si="158"/>
        <v>659.99999999999773</v>
      </c>
    </row>
    <row r="5639" spans="1:21" ht="15">
      <c r="A5639" s="28" t="s">
        <v>798</v>
      </c>
      <c r="B5639" s="61" t="s">
        <v>2716</v>
      </c>
      <c r="C5639" s="3"/>
      <c r="D5639" s="3"/>
      <c r="E5639" s="9" t="s">
        <v>278</v>
      </c>
      <c r="F5639" s="9" t="s">
        <v>278</v>
      </c>
      <c r="G5639" s="9" t="s">
        <v>278</v>
      </c>
      <c r="H5639" s="9" t="s">
        <v>278</v>
      </c>
      <c r="I5639" s="9" t="s">
        <v>278</v>
      </c>
      <c r="J5639" s="9" t="s">
        <v>278</v>
      </c>
      <c r="K5639" s="9" t="s">
        <v>278</v>
      </c>
      <c r="L5639" s="9" t="s">
        <v>278</v>
      </c>
      <c r="M5639" s="113">
        <v>642.5</v>
      </c>
      <c r="P5639" s="65">
        <f t="shared" si="158"/>
        <v>642.5</v>
      </c>
      <c r="R5639" t="s">
        <v>281</v>
      </c>
      <c r="U5639" t="s">
        <v>1469</v>
      </c>
    </row>
    <row r="5640" spans="1:21" ht="15">
      <c r="A5640" s="28" t="s">
        <v>799</v>
      </c>
      <c r="B5640" s="61" t="s">
        <v>2205</v>
      </c>
      <c r="C5640" s="3"/>
      <c r="D5640" s="3"/>
      <c r="E5640" s="9" t="s">
        <v>278</v>
      </c>
      <c r="F5640" s="9" t="s">
        <v>278</v>
      </c>
      <c r="G5640" s="9" t="s">
        <v>278</v>
      </c>
      <c r="H5640" s="9" t="s">
        <v>278</v>
      </c>
      <c r="I5640" s="9">
        <v>0</v>
      </c>
      <c r="J5640" s="9">
        <v>0</v>
      </c>
      <c r="K5640" s="9" t="s">
        <v>278</v>
      </c>
      <c r="L5640" s="9">
        <v>302.3</v>
      </c>
      <c r="M5640" s="65">
        <v>337.2</v>
      </c>
      <c r="P5640" s="65">
        <f t="shared" si="158"/>
        <v>639.5</v>
      </c>
    </row>
    <row r="5641" spans="1:21" ht="15">
      <c r="A5641" s="28" t="s">
        <v>800</v>
      </c>
      <c r="B5641" s="28" t="s">
        <v>639</v>
      </c>
      <c r="E5641" s="9" t="s">
        <v>278</v>
      </c>
      <c r="F5641" s="9" t="s">
        <v>278</v>
      </c>
      <c r="G5641" s="9" t="s">
        <v>278</v>
      </c>
      <c r="H5641" s="9">
        <v>237.20000000000073</v>
      </c>
      <c r="I5641" s="9">
        <v>0</v>
      </c>
      <c r="J5641" s="9">
        <v>0</v>
      </c>
      <c r="K5641" s="9">
        <v>120.90000000001237</v>
      </c>
      <c r="L5641" s="9">
        <v>259.5</v>
      </c>
      <c r="M5641" s="9" t="s">
        <v>278</v>
      </c>
      <c r="P5641" s="65">
        <f t="shared" si="158"/>
        <v>617.6000000000131</v>
      </c>
      <c r="U5641" s="190"/>
    </row>
    <row r="5642" spans="1:21" ht="15">
      <c r="A5642" s="28" t="s">
        <v>801</v>
      </c>
      <c r="B5642" s="239" t="s">
        <v>1666</v>
      </c>
      <c r="C5642" s="3"/>
      <c r="D5642" s="3"/>
      <c r="E5642" s="9" t="s">
        <v>278</v>
      </c>
      <c r="F5642" s="9" t="s">
        <v>278</v>
      </c>
      <c r="G5642" s="9" t="s">
        <v>278</v>
      </c>
      <c r="H5642" s="9" t="s">
        <v>278</v>
      </c>
      <c r="I5642" s="9">
        <v>0</v>
      </c>
      <c r="J5642" s="9">
        <v>0</v>
      </c>
      <c r="K5642" s="9">
        <v>99.900000000001455</v>
      </c>
      <c r="L5642" s="9">
        <v>286.60000000000002</v>
      </c>
      <c r="M5642" s="65">
        <v>225</v>
      </c>
      <c r="P5642" s="65">
        <f t="shared" si="158"/>
        <v>611.50000000000148</v>
      </c>
    </row>
    <row r="5643" spans="1:21" ht="15">
      <c r="A5643" s="28" t="s">
        <v>802</v>
      </c>
      <c r="B5643" s="61" t="s">
        <v>2192</v>
      </c>
      <c r="C5643" s="3"/>
      <c r="D5643" s="3"/>
      <c r="E5643" s="9" t="s">
        <v>278</v>
      </c>
      <c r="F5643" s="9" t="s">
        <v>278</v>
      </c>
      <c r="G5643" s="9" t="s">
        <v>278</v>
      </c>
      <c r="H5643" s="9" t="s">
        <v>278</v>
      </c>
      <c r="I5643" s="9">
        <v>0</v>
      </c>
      <c r="J5643" s="9">
        <v>0</v>
      </c>
      <c r="K5643" s="9" t="s">
        <v>278</v>
      </c>
      <c r="L5643" s="9">
        <v>293</v>
      </c>
      <c r="M5643" s="65">
        <v>314.60000000000002</v>
      </c>
      <c r="P5643" s="65">
        <f t="shared" si="158"/>
        <v>607.6</v>
      </c>
    </row>
    <row r="5644" spans="1:21" ht="15">
      <c r="A5644" s="28" t="s">
        <v>803</v>
      </c>
      <c r="B5644" s="239" t="s">
        <v>1664</v>
      </c>
      <c r="C5644" s="3"/>
      <c r="D5644" s="3"/>
      <c r="E5644" s="9" t="s">
        <v>278</v>
      </c>
      <c r="F5644" s="9" t="s">
        <v>278</v>
      </c>
      <c r="G5644" s="9" t="s">
        <v>278</v>
      </c>
      <c r="H5644" s="9" t="s">
        <v>278</v>
      </c>
      <c r="I5644" s="9">
        <v>0</v>
      </c>
      <c r="J5644" s="9">
        <v>0</v>
      </c>
      <c r="K5644" s="9">
        <v>166.00000000000364</v>
      </c>
      <c r="L5644" s="9">
        <v>151</v>
      </c>
      <c r="M5644" s="65">
        <v>287.60000000000002</v>
      </c>
      <c r="P5644" s="65">
        <f t="shared" si="158"/>
        <v>604.60000000000366</v>
      </c>
    </row>
    <row r="5645" spans="1:21" ht="15">
      <c r="A5645" s="28" t="s">
        <v>804</v>
      </c>
      <c r="B5645" s="61" t="s">
        <v>2195</v>
      </c>
      <c r="C5645" s="3"/>
      <c r="D5645" s="3"/>
      <c r="E5645" s="9" t="s">
        <v>278</v>
      </c>
      <c r="F5645" s="9" t="s">
        <v>278</v>
      </c>
      <c r="G5645" s="9" t="s">
        <v>278</v>
      </c>
      <c r="H5645" s="9" t="s">
        <v>278</v>
      </c>
      <c r="I5645" s="9">
        <v>0</v>
      </c>
      <c r="J5645" s="9">
        <v>0</v>
      </c>
      <c r="K5645" s="9" t="s">
        <v>278</v>
      </c>
      <c r="L5645" s="9">
        <v>249.6</v>
      </c>
      <c r="M5645" s="65">
        <v>355</v>
      </c>
      <c r="P5645" s="65">
        <f t="shared" si="158"/>
        <v>604.6</v>
      </c>
    </row>
    <row r="5646" spans="1:21" ht="15">
      <c r="A5646" s="28" t="s">
        <v>805</v>
      </c>
      <c r="B5646" s="239" t="s">
        <v>1690</v>
      </c>
      <c r="C5646" s="3"/>
      <c r="D5646" s="3"/>
      <c r="E5646" s="9" t="s">
        <v>278</v>
      </c>
      <c r="F5646" s="9" t="s">
        <v>278</v>
      </c>
      <c r="G5646" s="9" t="s">
        <v>278</v>
      </c>
      <c r="H5646" s="9" t="s">
        <v>278</v>
      </c>
      <c r="I5646" s="9">
        <v>0</v>
      </c>
      <c r="J5646" s="9">
        <v>0</v>
      </c>
      <c r="K5646" s="9">
        <v>126.20000000000073</v>
      </c>
      <c r="L5646" s="9">
        <v>314.69999999999993</v>
      </c>
      <c r="M5646" s="65">
        <v>159.80000000000001</v>
      </c>
      <c r="P5646" s="65">
        <f t="shared" si="158"/>
        <v>600.70000000000073</v>
      </c>
    </row>
    <row r="5647" spans="1:21" ht="15">
      <c r="A5647" s="28" t="s">
        <v>806</v>
      </c>
      <c r="B5647" s="61" t="s">
        <v>2715</v>
      </c>
      <c r="C5647" s="3"/>
      <c r="D5647" s="3"/>
      <c r="E5647" s="9" t="s">
        <v>278</v>
      </c>
      <c r="F5647" s="9" t="s">
        <v>278</v>
      </c>
      <c r="G5647" s="9" t="s">
        <v>278</v>
      </c>
      <c r="H5647" s="9" t="s">
        <v>278</v>
      </c>
      <c r="I5647" s="9" t="s">
        <v>278</v>
      </c>
      <c r="J5647" s="9" t="s">
        <v>278</v>
      </c>
      <c r="K5647" s="9" t="s">
        <v>278</v>
      </c>
      <c r="L5647" s="9" t="s">
        <v>278</v>
      </c>
      <c r="M5647" s="90">
        <v>572.20000000000005</v>
      </c>
      <c r="P5647" s="65">
        <f t="shared" si="158"/>
        <v>572.20000000000005</v>
      </c>
      <c r="R5647" t="s">
        <v>297</v>
      </c>
    </row>
    <row r="5648" spans="1:21" ht="15">
      <c r="A5648" s="28" t="s">
        <v>807</v>
      </c>
      <c r="B5648" s="61" t="s">
        <v>2211</v>
      </c>
      <c r="C5648" s="3"/>
      <c r="D5648" s="3"/>
      <c r="E5648" s="9" t="s">
        <v>278</v>
      </c>
      <c r="F5648" s="9" t="s">
        <v>278</v>
      </c>
      <c r="G5648" s="9" t="s">
        <v>278</v>
      </c>
      <c r="H5648" s="9" t="s">
        <v>278</v>
      </c>
      <c r="I5648" s="9">
        <v>0</v>
      </c>
      <c r="J5648" s="9">
        <v>0</v>
      </c>
      <c r="K5648" s="9" t="s">
        <v>278</v>
      </c>
      <c r="L5648" s="9">
        <v>208.9</v>
      </c>
      <c r="M5648" s="65">
        <v>351.8</v>
      </c>
      <c r="P5648" s="65">
        <f t="shared" si="158"/>
        <v>560.70000000000005</v>
      </c>
    </row>
    <row r="5649" spans="1:21" ht="15">
      <c r="A5649" s="28" t="s">
        <v>808</v>
      </c>
      <c r="B5649" s="61" t="s">
        <v>2726</v>
      </c>
      <c r="C5649" s="3"/>
      <c r="D5649" s="3"/>
      <c r="E5649" s="9" t="s">
        <v>278</v>
      </c>
      <c r="F5649" s="9" t="s">
        <v>278</v>
      </c>
      <c r="G5649" s="9" t="s">
        <v>278</v>
      </c>
      <c r="H5649" s="9" t="s">
        <v>278</v>
      </c>
      <c r="I5649" s="9" t="s">
        <v>278</v>
      </c>
      <c r="J5649" s="9" t="s">
        <v>278</v>
      </c>
      <c r="K5649" s="9" t="s">
        <v>278</v>
      </c>
      <c r="L5649" s="9" t="s">
        <v>278</v>
      </c>
      <c r="M5649" s="90">
        <v>549.5</v>
      </c>
      <c r="P5649" s="65">
        <f t="shared" si="158"/>
        <v>549.5</v>
      </c>
      <c r="R5649" t="s">
        <v>287</v>
      </c>
    </row>
    <row r="5650" spans="1:21" ht="15">
      <c r="A5650" s="28" t="s">
        <v>809</v>
      </c>
      <c r="B5650" s="61" t="s">
        <v>2196</v>
      </c>
      <c r="C5650" s="3"/>
      <c r="D5650" s="3"/>
      <c r="E5650" s="9" t="s">
        <v>278</v>
      </c>
      <c r="F5650" s="9" t="s">
        <v>278</v>
      </c>
      <c r="G5650" s="9" t="s">
        <v>278</v>
      </c>
      <c r="H5650" s="9" t="s">
        <v>278</v>
      </c>
      <c r="I5650" s="9">
        <v>0</v>
      </c>
      <c r="J5650" s="9">
        <v>0</v>
      </c>
      <c r="K5650" s="9" t="s">
        <v>278</v>
      </c>
      <c r="L5650" s="9">
        <v>305.3</v>
      </c>
      <c r="M5650" s="65">
        <v>239.7</v>
      </c>
      <c r="P5650" s="65">
        <f t="shared" si="158"/>
        <v>545</v>
      </c>
    </row>
    <row r="5651" spans="1:21" ht="15">
      <c r="A5651" s="28" t="s">
        <v>810</v>
      </c>
      <c r="B5651" s="61" t="s">
        <v>179</v>
      </c>
      <c r="E5651" s="185">
        <v>526.25</v>
      </c>
      <c r="F5651" s="9" t="s">
        <v>278</v>
      </c>
      <c r="G5651" s="9" t="s">
        <v>278</v>
      </c>
      <c r="H5651" s="9" t="s">
        <v>278</v>
      </c>
      <c r="I5651" s="9">
        <v>0</v>
      </c>
      <c r="J5651" s="9">
        <v>0</v>
      </c>
      <c r="K5651" s="9" t="s">
        <v>278</v>
      </c>
      <c r="L5651" s="9" t="s">
        <v>278</v>
      </c>
      <c r="M5651" s="9" t="s">
        <v>278</v>
      </c>
      <c r="P5651" s="65">
        <f t="shared" si="158"/>
        <v>526.25</v>
      </c>
      <c r="R5651" t="s">
        <v>281</v>
      </c>
      <c r="U5651" t="s">
        <v>1469</v>
      </c>
    </row>
    <row r="5652" spans="1:21" ht="15">
      <c r="A5652" s="28" t="s">
        <v>811</v>
      </c>
      <c r="B5652" s="61" t="s">
        <v>688</v>
      </c>
      <c r="E5652" s="9" t="s">
        <v>278</v>
      </c>
      <c r="F5652" s="9" t="s">
        <v>278</v>
      </c>
      <c r="G5652" s="9" t="s">
        <v>278</v>
      </c>
      <c r="H5652" s="188">
        <v>525</v>
      </c>
      <c r="I5652" s="9">
        <v>0</v>
      </c>
      <c r="J5652" s="9">
        <v>0</v>
      </c>
      <c r="K5652" s="9" t="s">
        <v>278</v>
      </c>
      <c r="L5652" s="9" t="s">
        <v>278</v>
      </c>
      <c r="M5652" s="9" t="s">
        <v>278</v>
      </c>
      <c r="P5652" s="65">
        <f t="shared" ref="P5652:P5683" si="159">SUM(E5652:M5652)</f>
        <v>525</v>
      </c>
      <c r="R5652" t="s">
        <v>284</v>
      </c>
      <c r="U5652" s="190"/>
    </row>
    <row r="5653" spans="1:21" ht="15">
      <c r="A5653" s="28" t="s">
        <v>812</v>
      </c>
      <c r="B5653" s="61" t="s">
        <v>2709</v>
      </c>
      <c r="C5653" s="3"/>
      <c r="D5653" s="3"/>
      <c r="E5653" s="9" t="s">
        <v>278</v>
      </c>
      <c r="F5653" s="9" t="s">
        <v>278</v>
      </c>
      <c r="G5653" s="9" t="s">
        <v>278</v>
      </c>
      <c r="H5653" s="9" t="s">
        <v>278</v>
      </c>
      <c r="I5653" s="9" t="s">
        <v>278</v>
      </c>
      <c r="J5653" s="9" t="s">
        <v>278</v>
      </c>
      <c r="K5653" s="9" t="s">
        <v>278</v>
      </c>
      <c r="L5653" s="9" t="s">
        <v>278</v>
      </c>
      <c r="M5653" s="65">
        <v>521.1</v>
      </c>
      <c r="P5653" s="65">
        <f t="shared" si="159"/>
        <v>521.1</v>
      </c>
    </row>
    <row r="5654" spans="1:21" ht="15">
      <c r="A5654" s="28" t="s">
        <v>813</v>
      </c>
      <c r="B5654" s="61" t="s">
        <v>2206</v>
      </c>
      <c r="C5654" s="3"/>
      <c r="D5654" s="3"/>
      <c r="E5654" s="9" t="s">
        <v>278</v>
      </c>
      <c r="F5654" s="9" t="s">
        <v>278</v>
      </c>
      <c r="G5654" s="9" t="s">
        <v>278</v>
      </c>
      <c r="H5654" s="9" t="s">
        <v>278</v>
      </c>
      <c r="I5654" s="9">
        <v>0</v>
      </c>
      <c r="J5654" s="9">
        <v>0</v>
      </c>
      <c r="K5654" s="9" t="s">
        <v>278</v>
      </c>
      <c r="L5654" s="9">
        <v>275.39999999999998</v>
      </c>
      <c r="M5654" s="65">
        <v>239.39999999999998</v>
      </c>
      <c r="P5654" s="65">
        <f t="shared" si="159"/>
        <v>514.79999999999995</v>
      </c>
    </row>
    <row r="5655" spans="1:21" ht="15">
      <c r="A5655" s="28" t="s">
        <v>814</v>
      </c>
      <c r="B5655" s="61" t="s">
        <v>2193</v>
      </c>
      <c r="C5655" s="3"/>
      <c r="D5655" s="3"/>
      <c r="E5655" s="9" t="s">
        <v>278</v>
      </c>
      <c r="F5655" s="9" t="s">
        <v>278</v>
      </c>
      <c r="G5655" s="9" t="s">
        <v>278</v>
      </c>
      <c r="H5655" s="9" t="s">
        <v>278</v>
      </c>
      <c r="I5655" s="9">
        <v>0</v>
      </c>
      <c r="J5655" s="9">
        <v>0</v>
      </c>
      <c r="K5655" s="9" t="s">
        <v>278</v>
      </c>
      <c r="L5655" s="9">
        <v>254.1</v>
      </c>
      <c r="M5655" s="65">
        <v>255</v>
      </c>
      <c r="P5655" s="65">
        <f t="shared" si="159"/>
        <v>509.1</v>
      </c>
    </row>
    <row r="5656" spans="1:21" ht="15">
      <c r="A5656" s="28" t="s">
        <v>1946</v>
      </c>
      <c r="B5656" s="61" t="s">
        <v>678</v>
      </c>
      <c r="E5656" s="9" t="s">
        <v>278</v>
      </c>
      <c r="F5656" s="9" t="s">
        <v>278</v>
      </c>
      <c r="G5656" s="9" t="s">
        <v>278</v>
      </c>
      <c r="H5656" s="188">
        <v>494.54999999999563</v>
      </c>
      <c r="I5656" s="9">
        <v>0</v>
      </c>
      <c r="J5656" s="9">
        <v>0</v>
      </c>
      <c r="K5656" s="9" t="s">
        <v>278</v>
      </c>
      <c r="L5656" s="9" t="s">
        <v>278</v>
      </c>
      <c r="M5656" s="9" t="s">
        <v>278</v>
      </c>
      <c r="P5656" s="65">
        <f t="shared" si="159"/>
        <v>494.54999999999563</v>
      </c>
      <c r="R5656" t="s">
        <v>288</v>
      </c>
      <c r="U5656" s="190"/>
    </row>
    <row r="5657" spans="1:21" ht="15">
      <c r="A5657" s="28" t="s">
        <v>2165</v>
      </c>
      <c r="B5657" s="61" t="s">
        <v>2819</v>
      </c>
      <c r="C5657" s="3"/>
      <c r="D5657" s="3"/>
      <c r="E5657" s="9" t="s">
        <v>278</v>
      </c>
      <c r="F5657" s="9" t="s">
        <v>278</v>
      </c>
      <c r="G5657" s="9" t="s">
        <v>278</v>
      </c>
      <c r="H5657" s="9" t="s">
        <v>278</v>
      </c>
      <c r="I5657" s="9" t="s">
        <v>278</v>
      </c>
      <c r="J5657" s="9" t="s">
        <v>278</v>
      </c>
      <c r="K5657" s="9" t="s">
        <v>278</v>
      </c>
      <c r="L5657" s="9" t="s">
        <v>278</v>
      </c>
      <c r="M5657" s="65">
        <v>491.5</v>
      </c>
      <c r="P5657" s="65">
        <f t="shared" si="159"/>
        <v>491.5</v>
      </c>
    </row>
    <row r="5658" spans="1:21" ht="15">
      <c r="A5658" s="28" t="s">
        <v>2166</v>
      </c>
      <c r="B5658" s="61" t="s">
        <v>180</v>
      </c>
      <c r="C5658" s="3"/>
      <c r="D5658" s="3"/>
      <c r="E5658" s="9" t="s">
        <v>278</v>
      </c>
      <c r="F5658" s="9" t="s">
        <v>278</v>
      </c>
      <c r="G5658" s="9" t="s">
        <v>278</v>
      </c>
      <c r="H5658" s="9" t="s">
        <v>278</v>
      </c>
      <c r="I5658" s="9">
        <v>0</v>
      </c>
      <c r="J5658" s="9">
        <v>0</v>
      </c>
      <c r="K5658" s="9" t="s">
        <v>278</v>
      </c>
      <c r="L5658" s="9">
        <v>212.7</v>
      </c>
      <c r="M5658" s="65">
        <v>275.90000000000003</v>
      </c>
      <c r="P5658" s="65">
        <f t="shared" si="159"/>
        <v>488.6</v>
      </c>
    </row>
    <row r="5659" spans="1:21" ht="15">
      <c r="A5659" s="28" t="s">
        <v>2167</v>
      </c>
      <c r="B5659" s="61" t="s">
        <v>660</v>
      </c>
      <c r="E5659" s="9" t="s">
        <v>278</v>
      </c>
      <c r="F5659" s="9" t="s">
        <v>278</v>
      </c>
      <c r="G5659" s="9" t="s">
        <v>278</v>
      </c>
      <c r="H5659" s="9">
        <v>111.54999999999927</v>
      </c>
      <c r="I5659" s="9">
        <v>0</v>
      </c>
      <c r="J5659" s="9">
        <v>0</v>
      </c>
      <c r="K5659" s="9">
        <v>160.79999999999927</v>
      </c>
      <c r="L5659" s="9">
        <v>216</v>
      </c>
      <c r="M5659" s="9" t="s">
        <v>278</v>
      </c>
      <c r="P5659" s="65">
        <f t="shared" si="159"/>
        <v>488.34999999999854</v>
      </c>
    </row>
    <row r="5660" spans="1:21" ht="15">
      <c r="A5660" s="28" t="s">
        <v>2168</v>
      </c>
      <c r="B5660" s="61" t="s">
        <v>29</v>
      </c>
      <c r="E5660" s="9">
        <v>202.4</v>
      </c>
      <c r="F5660" s="9">
        <v>256.2</v>
      </c>
      <c r="G5660" s="9">
        <v>29.4</v>
      </c>
      <c r="H5660" s="9" t="s">
        <v>278</v>
      </c>
      <c r="I5660" s="9">
        <v>0</v>
      </c>
      <c r="J5660" s="9">
        <v>0</v>
      </c>
      <c r="K5660" s="9" t="s">
        <v>278</v>
      </c>
      <c r="L5660" s="9" t="s">
        <v>278</v>
      </c>
      <c r="M5660" s="9" t="s">
        <v>278</v>
      </c>
      <c r="P5660" s="65">
        <f t="shared" si="159"/>
        <v>488</v>
      </c>
      <c r="U5660" s="190"/>
    </row>
    <row r="5661" spans="1:21" ht="15">
      <c r="A5661" s="28" t="s">
        <v>2169</v>
      </c>
      <c r="B5661" s="239" t="s">
        <v>1692</v>
      </c>
      <c r="C5661" s="3"/>
      <c r="D5661" s="3"/>
      <c r="E5661" s="9" t="s">
        <v>278</v>
      </c>
      <c r="F5661" s="9" t="s">
        <v>278</v>
      </c>
      <c r="G5661" s="9" t="s">
        <v>278</v>
      </c>
      <c r="H5661" s="9" t="s">
        <v>278</v>
      </c>
      <c r="I5661" s="9">
        <v>0</v>
      </c>
      <c r="J5661" s="9">
        <v>0</v>
      </c>
      <c r="K5661" s="9">
        <v>230.90000000000327</v>
      </c>
      <c r="L5661" s="9">
        <v>251.4</v>
      </c>
      <c r="M5661" s="9" t="s">
        <v>278</v>
      </c>
      <c r="P5661" s="65">
        <f t="shared" si="159"/>
        <v>482.30000000000325</v>
      </c>
    </row>
    <row r="5662" spans="1:21" ht="15">
      <c r="A5662" s="28" t="s">
        <v>2170</v>
      </c>
      <c r="B5662" s="61" t="s">
        <v>674</v>
      </c>
      <c r="E5662" s="9" t="s">
        <v>278</v>
      </c>
      <c r="F5662" s="9" t="s">
        <v>278</v>
      </c>
      <c r="G5662" s="9" t="s">
        <v>278</v>
      </c>
      <c r="H5662" s="9">
        <v>477.30000000001019</v>
      </c>
      <c r="I5662" s="9">
        <v>0</v>
      </c>
      <c r="J5662" s="9">
        <v>0</v>
      </c>
      <c r="K5662" s="9" t="s">
        <v>278</v>
      </c>
      <c r="L5662" s="9" t="s">
        <v>278</v>
      </c>
      <c r="M5662" s="9" t="s">
        <v>278</v>
      </c>
      <c r="P5662" s="65">
        <f t="shared" si="159"/>
        <v>477.30000000001019</v>
      </c>
      <c r="U5662" s="190"/>
    </row>
    <row r="5663" spans="1:21" ht="15">
      <c r="A5663" s="28" t="s">
        <v>2171</v>
      </c>
      <c r="B5663" s="239" t="s">
        <v>1657</v>
      </c>
      <c r="C5663" s="3"/>
      <c r="D5663" s="3"/>
      <c r="E5663" s="9" t="s">
        <v>278</v>
      </c>
      <c r="F5663" s="9" t="s">
        <v>278</v>
      </c>
      <c r="G5663" s="9" t="s">
        <v>278</v>
      </c>
      <c r="H5663" s="9" t="s">
        <v>278</v>
      </c>
      <c r="I5663" s="9">
        <v>0</v>
      </c>
      <c r="J5663" s="9">
        <v>0</v>
      </c>
      <c r="K5663" s="9">
        <v>236.00000000000182</v>
      </c>
      <c r="L5663" s="9">
        <v>104.9</v>
      </c>
      <c r="M5663" s="65">
        <v>130</v>
      </c>
      <c r="P5663" s="65">
        <f t="shared" si="159"/>
        <v>470.9000000000018</v>
      </c>
    </row>
    <row r="5664" spans="1:21" ht="15">
      <c r="A5664" s="28" t="s">
        <v>2172</v>
      </c>
      <c r="B5664" s="61" t="s">
        <v>649</v>
      </c>
      <c r="E5664" s="9" t="s">
        <v>278</v>
      </c>
      <c r="F5664" s="9" t="s">
        <v>278</v>
      </c>
      <c r="G5664" s="9" t="s">
        <v>278</v>
      </c>
      <c r="H5664" s="9">
        <v>453.20000000000437</v>
      </c>
      <c r="I5664" s="9">
        <v>0</v>
      </c>
      <c r="J5664" s="9">
        <v>0</v>
      </c>
      <c r="K5664" s="9" t="s">
        <v>278</v>
      </c>
      <c r="L5664" s="9" t="s">
        <v>278</v>
      </c>
      <c r="M5664" s="9" t="s">
        <v>278</v>
      </c>
      <c r="P5664" s="65">
        <f t="shared" si="159"/>
        <v>453.20000000000437</v>
      </c>
      <c r="U5664" s="190"/>
    </row>
    <row r="5665" spans="1:18" ht="15">
      <c r="A5665" s="28" t="s">
        <v>2173</v>
      </c>
      <c r="B5665" s="61" t="s">
        <v>2714</v>
      </c>
      <c r="C5665" s="3"/>
      <c r="D5665" s="3"/>
      <c r="E5665" s="9" t="s">
        <v>278</v>
      </c>
      <c r="F5665" s="9" t="s">
        <v>278</v>
      </c>
      <c r="G5665" s="9" t="s">
        <v>278</v>
      </c>
      <c r="H5665" s="9" t="s">
        <v>278</v>
      </c>
      <c r="I5665" s="9" t="s">
        <v>278</v>
      </c>
      <c r="J5665" s="9" t="s">
        <v>278</v>
      </c>
      <c r="K5665" s="9" t="s">
        <v>278</v>
      </c>
      <c r="L5665" s="9" t="s">
        <v>278</v>
      </c>
      <c r="M5665" s="65">
        <v>445.8</v>
      </c>
      <c r="P5665" s="65">
        <f t="shared" si="159"/>
        <v>445.8</v>
      </c>
    </row>
    <row r="5666" spans="1:18" ht="15">
      <c r="A5666" s="28" t="s">
        <v>2174</v>
      </c>
      <c r="B5666" s="61" t="s">
        <v>2197</v>
      </c>
      <c r="C5666" s="3"/>
      <c r="D5666" s="3"/>
      <c r="E5666" s="9" t="s">
        <v>278</v>
      </c>
      <c r="F5666" s="9" t="s">
        <v>278</v>
      </c>
      <c r="G5666" s="9" t="s">
        <v>278</v>
      </c>
      <c r="H5666" s="9" t="s">
        <v>278</v>
      </c>
      <c r="I5666" s="9">
        <v>0</v>
      </c>
      <c r="J5666" s="9">
        <v>0</v>
      </c>
      <c r="K5666" s="9" t="s">
        <v>278</v>
      </c>
      <c r="L5666" s="9">
        <v>252.4</v>
      </c>
      <c r="M5666" s="65">
        <v>174.4</v>
      </c>
      <c r="P5666" s="65">
        <f t="shared" si="159"/>
        <v>426.8</v>
      </c>
    </row>
    <row r="5667" spans="1:18" ht="15">
      <c r="A5667" s="28" t="s">
        <v>2175</v>
      </c>
      <c r="B5667" s="178" t="s">
        <v>1341</v>
      </c>
      <c r="C5667" s="3"/>
      <c r="D5667" s="3"/>
      <c r="E5667" s="9" t="s">
        <v>278</v>
      </c>
      <c r="F5667" s="9" t="s">
        <v>278</v>
      </c>
      <c r="G5667" s="9" t="s">
        <v>278</v>
      </c>
      <c r="H5667" s="9" t="s">
        <v>278</v>
      </c>
      <c r="I5667" s="9">
        <v>0</v>
      </c>
      <c r="J5667" s="9">
        <v>0</v>
      </c>
      <c r="K5667" s="9">
        <v>107.99999999999636</v>
      </c>
      <c r="L5667" s="9">
        <v>291.79999999999995</v>
      </c>
      <c r="M5667" s="9" t="s">
        <v>278</v>
      </c>
      <c r="P5667" s="65">
        <f t="shared" si="159"/>
        <v>399.79999999999632</v>
      </c>
    </row>
    <row r="5668" spans="1:18" ht="15">
      <c r="A5668" s="28" t="s">
        <v>2176</v>
      </c>
      <c r="B5668" s="61" t="s">
        <v>2701</v>
      </c>
      <c r="C5668" s="3"/>
      <c r="D5668" s="3"/>
      <c r="E5668" s="9" t="s">
        <v>278</v>
      </c>
      <c r="F5668" s="9" t="s">
        <v>278</v>
      </c>
      <c r="G5668" s="9" t="s">
        <v>278</v>
      </c>
      <c r="H5668" s="9" t="s">
        <v>278</v>
      </c>
      <c r="I5668" s="9" t="s">
        <v>278</v>
      </c>
      <c r="J5668" s="9" t="s">
        <v>278</v>
      </c>
      <c r="K5668" s="9" t="s">
        <v>278</v>
      </c>
      <c r="L5668" s="9" t="s">
        <v>278</v>
      </c>
      <c r="M5668" s="65">
        <v>388.7</v>
      </c>
      <c r="P5668" s="65">
        <f t="shared" si="159"/>
        <v>388.7</v>
      </c>
    </row>
    <row r="5669" spans="1:18" ht="15">
      <c r="A5669" s="28" t="s">
        <v>2177</v>
      </c>
      <c r="B5669" s="61" t="s">
        <v>2705</v>
      </c>
      <c r="C5669" s="3"/>
      <c r="D5669" s="3"/>
      <c r="E5669" s="9" t="s">
        <v>278</v>
      </c>
      <c r="F5669" s="9" t="s">
        <v>278</v>
      </c>
      <c r="G5669" s="9" t="s">
        <v>278</v>
      </c>
      <c r="H5669" s="9" t="s">
        <v>278</v>
      </c>
      <c r="I5669" s="9" t="s">
        <v>278</v>
      </c>
      <c r="J5669" s="9" t="s">
        <v>278</v>
      </c>
      <c r="K5669" s="9" t="s">
        <v>278</v>
      </c>
      <c r="L5669" s="9" t="s">
        <v>278</v>
      </c>
      <c r="M5669" s="65">
        <v>384.3</v>
      </c>
      <c r="P5669" s="65">
        <f t="shared" si="159"/>
        <v>384.3</v>
      </c>
    </row>
    <row r="5670" spans="1:18" ht="15">
      <c r="A5670" s="28" t="s">
        <v>2178</v>
      </c>
      <c r="B5670" s="61" t="s">
        <v>2212</v>
      </c>
      <c r="C5670" s="3"/>
      <c r="D5670" s="3"/>
      <c r="E5670" s="9" t="s">
        <v>278</v>
      </c>
      <c r="F5670" s="9" t="s">
        <v>278</v>
      </c>
      <c r="G5670" s="9" t="s">
        <v>278</v>
      </c>
      <c r="H5670" s="9" t="s">
        <v>278</v>
      </c>
      <c r="I5670" s="9">
        <v>0</v>
      </c>
      <c r="J5670" s="9">
        <v>0</v>
      </c>
      <c r="K5670" s="9" t="s">
        <v>278</v>
      </c>
      <c r="L5670" s="9">
        <v>140.30000000000001</v>
      </c>
      <c r="M5670" s="65">
        <v>233.2</v>
      </c>
      <c r="P5670" s="65">
        <f t="shared" si="159"/>
        <v>373.5</v>
      </c>
    </row>
    <row r="5671" spans="1:18" ht="15">
      <c r="A5671" s="28" t="s">
        <v>2179</v>
      </c>
      <c r="B5671" s="61" t="s">
        <v>2707</v>
      </c>
      <c r="C5671" s="3"/>
      <c r="D5671" s="3"/>
      <c r="E5671" s="9" t="s">
        <v>278</v>
      </c>
      <c r="F5671" s="9" t="s">
        <v>278</v>
      </c>
      <c r="G5671" s="9" t="s">
        <v>278</v>
      </c>
      <c r="H5671" s="9" t="s">
        <v>278</v>
      </c>
      <c r="I5671" s="9" t="s">
        <v>278</v>
      </c>
      <c r="J5671" s="9" t="s">
        <v>278</v>
      </c>
      <c r="K5671" s="9" t="s">
        <v>278</v>
      </c>
      <c r="L5671" s="9" t="s">
        <v>278</v>
      </c>
      <c r="M5671" s="65">
        <v>366.3</v>
      </c>
      <c r="P5671" s="65">
        <f t="shared" si="159"/>
        <v>366.3</v>
      </c>
    </row>
    <row r="5672" spans="1:18" ht="15">
      <c r="A5672" s="28" t="s">
        <v>2180</v>
      </c>
      <c r="B5672" s="239" t="s">
        <v>1649</v>
      </c>
      <c r="C5672" s="3"/>
      <c r="D5672" s="3"/>
      <c r="E5672" s="9" t="s">
        <v>278</v>
      </c>
      <c r="F5672" s="9" t="s">
        <v>278</v>
      </c>
      <c r="G5672" s="9" t="s">
        <v>278</v>
      </c>
      <c r="H5672" s="9" t="s">
        <v>278</v>
      </c>
      <c r="I5672" s="9">
        <v>0</v>
      </c>
      <c r="J5672" s="9">
        <v>0</v>
      </c>
      <c r="K5672" s="9">
        <v>100.50000000000364</v>
      </c>
      <c r="L5672" s="9">
        <v>135.4</v>
      </c>
      <c r="M5672" s="65">
        <v>129.9</v>
      </c>
      <c r="P5672" s="65">
        <f t="shared" si="159"/>
        <v>365.80000000000365</v>
      </c>
    </row>
    <row r="5673" spans="1:18" ht="15">
      <c r="A5673" s="28" t="s">
        <v>2181</v>
      </c>
      <c r="B5673" s="61" t="s">
        <v>2699</v>
      </c>
      <c r="C5673" s="3"/>
      <c r="D5673" s="3"/>
      <c r="E5673" s="9" t="s">
        <v>278</v>
      </c>
      <c r="F5673" s="9" t="s">
        <v>278</v>
      </c>
      <c r="G5673" s="9" t="s">
        <v>278</v>
      </c>
      <c r="H5673" s="9" t="s">
        <v>278</v>
      </c>
      <c r="I5673" s="9" t="s">
        <v>278</v>
      </c>
      <c r="J5673" s="9" t="s">
        <v>278</v>
      </c>
      <c r="K5673" s="9" t="s">
        <v>278</v>
      </c>
      <c r="L5673" s="9" t="s">
        <v>278</v>
      </c>
      <c r="M5673" s="65">
        <v>361.3</v>
      </c>
      <c r="P5673" s="65">
        <f t="shared" si="159"/>
        <v>361.3</v>
      </c>
    </row>
    <row r="5674" spans="1:18" ht="15">
      <c r="A5674" s="28" t="s">
        <v>2182</v>
      </c>
      <c r="B5674" s="61" t="s">
        <v>164</v>
      </c>
      <c r="E5674" s="9" t="s">
        <v>278</v>
      </c>
      <c r="F5674" s="9" t="s">
        <v>278</v>
      </c>
      <c r="G5674" s="188">
        <v>357.3</v>
      </c>
      <c r="H5674" s="9" t="s">
        <v>278</v>
      </c>
      <c r="I5674" s="9">
        <v>0</v>
      </c>
      <c r="J5674" s="9">
        <v>0</v>
      </c>
      <c r="K5674" s="9" t="s">
        <v>278</v>
      </c>
      <c r="L5674" s="9" t="s">
        <v>278</v>
      </c>
      <c r="M5674" s="9" t="s">
        <v>278</v>
      </c>
      <c r="P5674" s="65">
        <f t="shared" si="159"/>
        <v>357.3</v>
      </c>
      <c r="R5674" t="s">
        <v>297</v>
      </c>
    </row>
    <row r="5675" spans="1:18" ht="15">
      <c r="A5675" s="28" t="s">
        <v>2183</v>
      </c>
      <c r="B5675" s="61" t="s">
        <v>2725</v>
      </c>
      <c r="C5675" s="3"/>
      <c r="D5675" s="3"/>
      <c r="E5675" s="9" t="s">
        <v>278</v>
      </c>
      <c r="F5675" s="9" t="s">
        <v>278</v>
      </c>
      <c r="G5675" s="9" t="s">
        <v>278</v>
      </c>
      <c r="H5675" s="9" t="s">
        <v>278</v>
      </c>
      <c r="I5675" s="9" t="s">
        <v>278</v>
      </c>
      <c r="J5675" s="9" t="s">
        <v>278</v>
      </c>
      <c r="K5675" s="9" t="s">
        <v>278</v>
      </c>
      <c r="L5675" s="9" t="s">
        <v>278</v>
      </c>
      <c r="M5675" s="65">
        <v>340.2</v>
      </c>
      <c r="P5675" s="65">
        <f t="shared" si="159"/>
        <v>340.2</v>
      </c>
    </row>
    <row r="5676" spans="1:18" ht="15">
      <c r="A5676" s="28" t="s">
        <v>2184</v>
      </c>
      <c r="B5676" s="61" t="s">
        <v>158</v>
      </c>
      <c r="E5676" s="9" t="s">
        <v>278</v>
      </c>
      <c r="F5676" s="9" t="s">
        <v>278</v>
      </c>
      <c r="G5676" s="62" t="s">
        <v>279</v>
      </c>
      <c r="H5676" s="9">
        <v>339.50000000000364</v>
      </c>
      <c r="I5676" s="9">
        <v>0</v>
      </c>
      <c r="J5676" s="9">
        <v>0</v>
      </c>
      <c r="K5676" s="9" t="s">
        <v>278</v>
      </c>
      <c r="L5676" s="9" t="s">
        <v>278</v>
      </c>
      <c r="M5676" s="9" t="s">
        <v>278</v>
      </c>
      <c r="P5676" s="65">
        <f t="shared" si="159"/>
        <v>339.50000000000364</v>
      </c>
    </row>
    <row r="5677" spans="1:18" ht="15">
      <c r="A5677" s="28" t="s">
        <v>2185</v>
      </c>
      <c r="B5677" s="239" t="s">
        <v>2189</v>
      </c>
      <c r="C5677" s="3"/>
      <c r="D5677" s="3"/>
      <c r="E5677" s="9" t="s">
        <v>278</v>
      </c>
      <c r="F5677" s="9" t="s">
        <v>278</v>
      </c>
      <c r="G5677" s="9" t="s">
        <v>278</v>
      </c>
      <c r="H5677" s="9" t="s">
        <v>278</v>
      </c>
      <c r="I5677" s="9">
        <v>0</v>
      </c>
      <c r="J5677" s="9">
        <v>0</v>
      </c>
      <c r="K5677" s="9" t="s">
        <v>278</v>
      </c>
      <c r="L5677" s="9">
        <v>337.9</v>
      </c>
      <c r="M5677" s="9" t="s">
        <v>278</v>
      </c>
      <c r="P5677" s="65">
        <f t="shared" si="159"/>
        <v>337.9</v>
      </c>
    </row>
    <row r="5678" spans="1:18" ht="15">
      <c r="A5678" s="28" t="s">
        <v>2186</v>
      </c>
      <c r="B5678" s="61" t="s">
        <v>2203</v>
      </c>
      <c r="C5678" s="3"/>
      <c r="D5678" s="3"/>
      <c r="E5678" s="9" t="s">
        <v>278</v>
      </c>
      <c r="F5678" s="9" t="s">
        <v>278</v>
      </c>
      <c r="G5678" s="9" t="s">
        <v>278</v>
      </c>
      <c r="H5678" s="9" t="s">
        <v>278</v>
      </c>
      <c r="I5678" s="9">
        <v>0</v>
      </c>
      <c r="J5678" s="9">
        <v>0</v>
      </c>
      <c r="K5678" s="9" t="s">
        <v>278</v>
      </c>
      <c r="L5678" s="9">
        <v>321.2</v>
      </c>
      <c r="M5678" s="9" t="s">
        <v>278</v>
      </c>
      <c r="P5678" s="65">
        <f t="shared" si="159"/>
        <v>321.2</v>
      </c>
    </row>
    <row r="5679" spans="1:18" ht="15">
      <c r="A5679" s="28" t="s">
        <v>2187</v>
      </c>
      <c r="B5679" s="61" t="s">
        <v>2728</v>
      </c>
      <c r="C5679" s="3"/>
      <c r="D5679" s="3"/>
      <c r="E5679" s="9" t="s">
        <v>278</v>
      </c>
      <c r="F5679" s="9" t="s">
        <v>278</v>
      </c>
      <c r="G5679" s="9" t="s">
        <v>278</v>
      </c>
      <c r="H5679" s="9" t="s">
        <v>278</v>
      </c>
      <c r="I5679" s="9" t="s">
        <v>278</v>
      </c>
      <c r="J5679" s="9" t="s">
        <v>278</v>
      </c>
      <c r="K5679" s="9" t="s">
        <v>278</v>
      </c>
      <c r="L5679" s="9" t="s">
        <v>278</v>
      </c>
      <c r="M5679" s="65">
        <v>312.2</v>
      </c>
      <c r="P5679" s="65">
        <f t="shared" si="159"/>
        <v>312.2</v>
      </c>
    </row>
    <row r="5680" spans="1:18" ht="15">
      <c r="A5680" s="28" t="s">
        <v>2188</v>
      </c>
      <c r="B5680" s="61" t="s">
        <v>2720</v>
      </c>
      <c r="C5680" s="3"/>
      <c r="D5680" s="3"/>
      <c r="E5680" s="9" t="s">
        <v>278</v>
      </c>
      <c r="F5680" s="9" t="s">
        <v>278</v>
      </c>
      <c r="G5680" s="9" t="s">
        <v>278</v>
      </c>
      <c r="H5680" s="9" t="s">
        <v>278</v>
      </c>
      <c r="I5680" s="9" t="s">
        <v>278</v>
      </c>
      <c r="J5680" s="9" t="s">
        <v>278</v>
      </c>
      <c r="K5680" s="9" t="s">
        <v>278</v>
      </c>
      <c r="L5680" s="9" t="s">
        <v>278</v>
      </c>
      <c r="M5680" s="65">
        <v>309.59999999999997</v>
      </c>
      <c r="P5680" s="65">
        <f t="shared" si="159"/>
        <v>309.59999999999997</v>
      </c>
    </row>
    <row r="5681" spans="1:16" ht="15">
      <c r="A5681" s="28" t="s">
        <v>2296</v>
      </c>
      <c r="B5681" s="61" t="s">
        <v>2702</v>
      </c>
      <c r="C5681" s="3"/>
      <c r="D5681" s="3"/>
      <c r="E5681" s="9" t="s">
        <v>278</v>
      </c>
      <c r="F5681" s="9" t="s">
        <v>278</v>
      </c>
      <c r="G5681" s="9" t="s">
        <v>278</v>
      </c>
      <c r="H5681" s="9" t="s">
        <v>278</v>
      </c>
      <c r="I5681" s="9" t="s">
        <v>278</v>
      </c>
      <c r="J5681" s="9" t="s">
        <v>278</v>
      </c>
      <c r="K5681" s="9" t="s">
        <v>278</v>
      </c>
      <c r="L5681" s="9" t="s">
        <v>278</v>
      </c>
      <c r="M5681" s="65">
        <v>306.8</v>
      </c>
      <c r="P5681" s="65">
        <f t="shared" si="159"/>
        <v>306.8</v>
      </c>
    </row>
    <row r="5682" spans="1:16" ht="15">
      <c r="A5682" s="28" t="s">
        <v>2297</v>
      </c>
      <c r="B5682" s="61" t="s">
        <v>2721</v>
      </c>
      <c r="C5682" s="3"/>
      <c r="D5682" s="3"/>
      <c r="E5682" s="9" t="s">
        <v>278</v>
      </c>
      <c r="F5682" s="9" t="s">
        <v>278</v>
      </c>
      <c r="G5682" s="9" t="s">
        <v>278</v>
      </c>
      <c r="H5682" s="9" t="s">
        <v>278</v>
      </c>
      <c r="I5682" s="9" t="s">
        <v>278</v>
      </c>
      <c r="J5682" s="9" t="s">
        <v>278</v>
      </c>
      <c r="K5682" s="9" t="s">
        <v>278</v>
      </c>
      <c r="L5682" s="9" t="s">
        <v>278</v>
      </c>
      <c r="M5682" s="65">
        <v>295.39999999999998</v>
      </c>
      <c r="P5682" s="65">
        <f t="shared" si="159"/>
        <v>295.39999999999998</v>
      </c>
    </row>
    <row r="5683" spans="1:16" ht="15">
      <c r="A5683" s="28" t="s">
        <v>2298</v>
      </c>
      <c r="B5683" s="61" t="s">
        <v>2713</v>
      </c>
      <c r="C5683" s="3"/>
      <c r="D5683" s="3"/>
      <c r="E5683" s="9" t="s">
        <v>278</v>
      </c>
      <c r="F5683" s="9" t="s">
        <v>278</v>
      </c>
      <c r="G5683" s="9" t="s">
        <v>278</v>
      </c>
      <c r="H5683" s="9" t="s">
        <v>278</v>
      </c>
      <c r="I5683" s="9" t="s">
        <v>278</v>
      </c>
      <c r="J5683" s="9" t="s">
        <v>278</v>
      </c>
      <c r="K5683" s="9" t="s">
        <v>278</v>
      </c>
      <c r="L5683" s="9" t="s">
        <v>278</v>
      </c>
      <c r="M5683" s="65">
        <v>292.10000000000002</v>
      </c>
      <c r="P5683" s="65">
        <f t="shared" si="159"/>
        <v>292.10000000000002</v>
      </c>
    </row>
    <row r="5684" spans="1:16" ht="15">
      <c r="A5684" s="253" t="s">
        <v>2676</v>
      </c>
      <c r="B5684" s="61" t="s">
        <v>2706</v>
      </c>
      <c r="C5684" s="3"/>
      <c r="D5684" s="3"/>
      <c r="E5684" s="9" t="s">
        <v>278</v>
      </c>
      <c r="F5684" s="9" t="s">
        <v>278</v>
      </c>
      <c r="G5684" s="9" t="s">
        <v>278</v>
      </c>
      <c r="H5684" s="9" t="s">
        <v>278</v>
      </c>
      <c r="I5684" s="9" t="s">
        <v>278</v>
      </c>
      <c r="J5684" s="9" t="s">
        <v>278</v>
      </c>
      <c r="K5684" s="9" t="s">
        <v>278</v>
      </c>
      <c r="L5684" s="9" t="s">
        <v>278</v>
      </c>
      <c r="M5684" s="65">
        <v>266.3</v>
      </c>
      <c r="P5684" s="65">
        <f t="shared" ref="P5684:P5714" si="160">SUM(E5684:M5684)</f>
        <v>266.3</v>
      </c>
    </row>
    <row r="5685" spans="1:16" ht="15">
      <c r="A5685" s="253" t="s">
        <v>2677</v>
      </c>
      <c r="B5685" s="61" t="s">
        <v>2717</v>
      </c>
      <c r="C5685" s="3"/>
      <c r="D5685" s="3"/>
      <c r="E5685" s="9" t="s">
        <v>278</v>
      </c>
      <c r="F5685" s="9" t="s">
        <v>278</v>
      </c>
      <c r="G5685" s="9" t="s">
        <v>278</v>
      </c>
      <c r="H5685" s="9" t="s">
        <v>278</v>
      </c>
      <c r="I5685" s="9" t="s">
        <v>278</v>
      </c>
      <c r="J5685" s="9" t="s">
        <v>278</v>
      </c>
      <c r="K5685" s="9" t="s">
        <v>278</v>
      </c>
      <c r="L5685" s="9" t="s">
        <v>278</v>
      </c>
      <c r="M5685" s="65">
        <v>265.10000000000002</v>
      </c>
      <c r="P5685" s="65">
        <f t="shared" si="160"/>
        <v>265.10000000000002</v>
      </c>
    </row>
    <row r="5686" spans="1:16" ht="15">
      <c r="A5686" s="253" t="s">
        <v>2678</v>
      </c>
      <c r="B5686" s="61" t="s">
        <v>2703</v>
      </c>
      <c r="C5686" s="3"/>
      <c r="D5686" s="3"/>
      <c r="E5686" s="9" t="s">
        <v>278</v>
      </c>
      <c r="F5686" s="9" t="s">
        <v>278</v>
      </c>
      <c r="G5686" s="9" t="s">
        <v>278</v>
      </c>
      <c r="H5686" s="9" t="s">
        <v>278</v>
      </c>
      <c r="I5686" s="9" t="s">
        <v>278</v>
      </c>
      <c r="J5686" s="9" t="s">
        <v>278</v>
      </c>
      <c r="K5686" s="9" t="s">
        <v>278</v>
      </c>
      <c r="L5686" s="9" t="s">
        <v>278</v>
      </c>
      <c r="M5686" s="65">
        <v>263.10000000000002</v>
      </c>
      <c r="P5686" s="65">
        <f t="shared" si="160"/>
        <v>263.10000000000002</v>
      </c>
    </row>
    <row r="5687" spans="1:16" ht="15">
      <c r="A5687" s="253" t="s">
        <v>2679</v>
      </c>
      <c r="B5687" s="61" t="s">
        <v>2700</v>
      </c>
      <c r="C5687" s="3"/>
      <c r="D5687" s="3"/>
      <c r="E5687" s="9" t="s">
        <v>278</v>
      </c>
      <c r="F5687" s="9" t="s">
        <v>278</v>
      </c>
      <c r="G5687" s="9" t="s">
        <v>278</v>
      </c>
      <c r="H5687" s="9" t="s">
        <v>278</v>
      </c>
      <c r="I5687" s="9" t="s">
        <v>278</v>
      </c>
      <c r="J5687" s="9" t="s">
        <v>278</v>
      </c>
      <c r="K5687" s="9" t="s">
        <v>278</v>
      </c>
      <c r="L5687" s="9" t="s">
        <v>278</v>
      </c>
      <c r="M5687" s="65">
        <v>259.79999999999995</v>
      </c>
      <c r="P5687" s="65">
        <f t="shared" si="160"/>
        <v>259.79999999999995</v>
      </c>
    </row>
    <row r="5688" spans="1:16" ht="15">
      <c r="A5688" s="253" t="s">
        <v>2680</v>
      </c>
      <c r="B5688" s="61" t="s">
        <v>2712</v>
      </c>
      <c r="C5688" s="3"/>
      <c r="D5688" s="3"/>
      <c r="E5688" s="9" t="s">
        <v>278</v>
      </c>
      <c r="F5688" s="9" t="s">
        <v>278</v>
      </c>
      <c r="G5688" s="9" t="s">
        <v>278</v>
      </c>
      <c r="H5688" s="9" t="s">
        <v>278</v>
      </c>
      <c r="I5688" s="9" t="s">
        <v>278</v>
      </c>
      <c r="J5688" s="9" t="s">
        <v>278</v>
      </c>
      <c r="K5688" s="9" t="s">
        <v>278</v>
      </c>
      <c r="L5688" s="9" t="s">
        <v>278</v>
      </c>
      <c r="M5688" s="65">
        <v>259.2</v>
      </c>
      <c r="P5688" s="65">
        <f t="shared" si="160"/>
        <v>259.2</v>
      </c>
    </row>
    <row r="5689" spans="1:16" ht="15">
      <c r="A5689" s="253" t="s">
        <v>2681</v>
      </c>
      <c r="B5689" s="61" t="s">
        <v>2723</v>
      </c>
      <c r="C5689" s="3"/>
      <c r="D5689" s="3"/>
      <c r="E5689" s="9" t="s">
        <v>278</v>
      </c>
      <c r="F5689" s="9" t="s">
        <v>278</v>
      </c>
      <c r="G5689" s="9" t="s">
        <v>278</v>
      </c>
      <c r="H5689" s="9" t="s">
        <v>278</v>
      </c>
      <c r="I5689" s="9" t="s">
        <v>278</v>
      </c>
      <c r="J5689" s="9" t="s">
        <v>278</v>
      </c>
      <c r="K5689" s="9" t="s">
        <v>278</v>
      </c>
      <c r="L5689" s="9" t="s">
        <v>278</v>
      </c>
      <c r="M5689" s="65">
        <v>257.7</v>
      </c>
      <c r="P5689" s="65">
        <f t="shared" si="160"/>
        <v>257.7</v>
      </c>
    </row>
    <row r="5690" spans="1:16" ht="15">
      <c r="A5690" s="253" t="s">
        <v>2682</v>
      </c>
      <c r="B5690" s="61" t="s">
        <v>2835</v>
      </c>
      <c r="C5690" s="3"/>
      <c r="D5690" s="3"/>
      <c r="E5690" s="9" t="s">
        <v>278</v>
      </c>
      <c r="F5690" s="9" t="s">
        <v>278</v>
      </c>
      <c r="G5690" s="9" t="s">
        <v>278</v>
      </c>
      <c r="H5690" s="9" t="s">
        <v>278</v>
      </c>
      <c r="I5690" s="9" t="s">
        <v>278</v>
      </c>
      <c r="J5690" s="9" t="s">
        <v>278</v>
      </c>
      <c r="K5690" s="9" t="s">
        <v>278</v>
      </c>
      <c r="L5690" s="9" t="s">
        <v>278</v>
      </c>
      <c r="M5690" s="65">
        <v>254.6</v>
      </c>
      <c r="P5690" s="65">
        <f t="shared" si="160"/>
        <v>254.6</v>
      </c>
    </row>
    <row r="5691" spans="1:16" ht="15">
      <c r="A5691" s="253" t="s">
        <v>2683</v>
      </c>
      <c r="B5691" s="61" t="s">
        <v>2704</v>
      </c>
      <c r="C5691" s="3"/>
      <c r="D5691" s="3"/>
      <c r="E5691" s="9" t="s">
        <v>278</v>
      </c>
      <c r="F5691" s="9" t="s">
        <v>278</v>
      </c>
      <c r="G5691" s="9" t="s">
        <v>278</v>
      </c>
      <c r="H5691" s="9" t="s">
        <v>278</v>
      </c>
      <c r="I5691" s="9" t="s">
        <v>278</v>
      </c>
      <c r="J5691" s="9" t="s">
        <v>278</v>
      </c>
      <c r="K5691" s="9" t="s">
        <v>278</v>
      </c>
      <c r="L5691" s="9" t="s">
        <v>278</v>
      </c>
      <c r="M5691" s="65">
        <v>252.6</v>
      </c>
      <c r="P5691" s="65">
        <f t="shared" si="160"/>
        <v>252.6</v>
      </c>
    </row>
    <row r="5692" spans="1:16" ht="15">
      <c r="A5692" s="253" t="s">
        <v>2684</v>
      </c>
      <c r="B5692" s="61" t="s">
        <v>2718</v>
      </c>
      <c r="C5692" s="3"/>
      <c r="D5692" s="3"/>
      <c r="E5692" s="9" t="s">
        <v>278</v>
      </c>
      <c r="F5692" s="9" t="s">
        <v>278</v>
      </c>
      <c r="G5692" s="9" t="s">
        <v>278</v>
      </c>
      <c r="H5692" s="9" t="s">
        <v>278</v>
      </c>
      <c r="I5692" s="9" t="s">
        <v>278</v>
      </c>
      <c r="J5692" s="9" t="s">
        <v>278</v>
      </c>
      <c r="K5692" s="9" t="s">
        <v>278</v>
      </c>
      <c r="L5692" s="9" t="s">
        <v>278</v>
      </c>
      <c r="M5692" s="65">
        <v>245.7</v>
      </c>
      <c r="P5692" s="65">
        <f t="shared" si="160"/>
        <v>245.7</v>
      </c>
    </row>
    <row r="5693" spans="1:16" ht="15">
      <c r="A5693" s="253" t="s">
        <v>2685</v>
      </c>
      <c r="B5693" s="61" t="s">
        <v>2710</v>
      </c>
      <c r="C5693" s="3"/>
      <c r="D5693" s="3"/>
      <c r="E5693" s="9" t="s">
        <v>278</v>
      </c>
      <c r="F5693" s="9" t="s">
        <v>278</v>
      </c>
      <c r="G5693" s="9" t="s">
        <v>278</v>
      </c>
      <c r="H5693" s="9" t="s">
        <v>278</v>
      </c>
      <c r="I5693" s="9" t="s">
        <v>278</v>
      </c>
      <c r="J5693" s="9" t="s">
        <v>278</v>
      </c>
      <c r="K5693" s="9" t="s">
        <v>278</v>
      </c>
      <c r="L5693" s="9" t="s">
        <v>278</v>
      </c>
      <c r="M5693" s="65">
        <v>241.70000000000002</v>
      </c>
      <c r="P5693" s="65">
        <f t="shared" si="160"/>
        <v>241.70000000000002</v>
      </c>
    </row>
    <row r="5694" spans="1:16" ht="15">
      <c r="A5694" s="253" t="s">
        <v>2686</v>
      </c>
      <c r="B5694" s="61" t="s">
        <v>2719</v>
      </c>
      <c r="C5694" s="3"/>
      <c r="D5694" s="3"/>
      <c r="E5694" s="9" t="s">
        <v>278</v>
      </c>
      <c r="F5694" s="9" t="s">
        <v>278</v>
      </c>
      <c r="G5694" s="9" t="s">
        <v>278</v>
      </c>
      <c r="H5694" s="9" t="s">
        <v>278</v>
      </c>
      <c r="I5694" s="9" t="s">
        <v>278</v>
      </c>
      <c r="J5694" s="9" t="s">
        <v>278</v>
      </c>
      <c r="K5694" s="9" t="s">
        <v>278</v>
      </c>
      <c r="L5694" s="9" t="s">
        <v>278</v>
      </c>
      <c r="M5694" s="65">
        <v>233.5</v>
      </c>
      <c r="P5694" s="65">
        <f t="shared" si="160"/>
        <v>233.5</v>
      </c>
    </row>
    <row r="5695" spans="1:16" ht="15">
      <c r="A5695" s="253" t="s">
        <v>2687</v>
      </c>
      <c r="B5695" s="61" t="s">
        <v>2711</v>
      </c>
      <c r="C5695" s="3"/>
      <c r="D5695" s="3"/>
      <c r="E5695" s="9" t="s">
        <v>278</v>
      </c>
      <c r="F5695" s="9" t="s">
        <v>278</v>
      </c>
      <c r="G5695" s="9" t="s">
        <v>278</v>
      </c>
      <c r="H5695" s="9" t="s">
        <v>278</v>
      </c>
      <c r="I5695" s="9" t="s">
        <v>278</v>
      </c>
      <c r="J5695" s="9" t="s">
        <v>278</v>
      </c>
      <c r="K5695" s="9" t="s">
        <v>278</v>
      </c>
      <c r="L5695" s="9" t="s">
        <v>278</v>
      </c>
      <c r="M5695" s="65">
        <v>233</v>
      </c>
      <c r="P5695" s="65">
        <f t="shared" si="160"/>
        <v>233</v>
      </c>
    </row>
    <row r="5696" spans="1:16" ht="15">
      <c r="A5696" s="253" t="s">
        <v>2688</v>
      </c>
      <c r="B5696" s="61" t="s">
        <v>2722</v>
      </c>
      <c r="C5696" s="3"/>
      <c r="D5696" s="3"/>
      <c r="E5696" s="9" t="s">
        <v>278</v>
      </c>
      <c r="F5696" s="9" t="s">
        <v>278</v>
      </c>
      <c r="G5696" s="9" t="s">
        <v>278</v>
      </c>
      <c r="H5696" s="9" t="s">
        <v>278</v>
      </c>
      <c r="I5696" s="9" t="s">
        <v>278</v>
      </c>
      <c r="J5696" s="9" t="s">
        <v>278</v>
      </c>
      <c r="K5696" s="9" t="s">
        <v>278</v>
      </c>
      <c r="L5696" s="9" t="s">
        <v>278</v>
      </c>
      <c r="M5696" s="65">
        <v>212.4</v>
      </c>
      <c r="P5696" s="65">
        <f t="shared" si="160"/>
        <v>212.4</v>
      </c>
    </row>
    <row r="5697" spans="1:16" ht="15">
      <c r="A5697" s="253" t="s">
        <v>2689</v>
      </c>
      <c r="B5697" s="61" t="s">
        <v>2708</v>
      </c>
      <c r="C5697" s="3"/>
      <c r="D5697" s="3"/>
      <c r="E5697" s="9" t="s">
        <v>278</v>
      </c>
      <c r="F5697" s="9" t="s">
        <v>278</v>
      </c>
      <c r="G5697" s="9" t="s">
        <v>278</v>
      </c>
      <c r="H5697" s="9" t="s">
        <v>278</v>
      </c>
      <c r="I5697" s="9" t="s">
        <v>278</v>
      </c>
      <c r="J5697" s="9" t="s">
        <v>278</v>
      </c>
      <c r="K5697" s="9" t="s">
        <v>278</v>
      </c>
      <c r="L5697" s="9" t="s">
        <v>278</v>
      </c>
      <c r="M5697" s="65">
        <v>210.3</v>
      </c>
      <c r="P5697" s="65">
        <f t="shared" si="160"/>
        <v>210.3</v>
      </c>
    </row>
    <row r="5698" spans="1:16" ht="15">
      <c r="A5698" s="253" t="s">
        <v>2690</v>
      </c>
      <c r="B5698" s="61" t="s">
        <v>2200</v>
      </c>
      <c r="C5698" s="3"/>
      <c r="D5698" s="3"/>
      <c r="E5698" s="9" t="s">
        <v>278</v>
      </c>
      <c r="F5698" s="9" t="s">
        <v>278</v>
      </c>
      <c r="G5698" s="9" t="s">
        <v>278</v>
      </c>
      <c r="H5698" s="9" t="s">
        <v>278</v>
      </c>
      <c r="I5698" s="9">
        <v>0</v>
      </c>
      <c r="J5698" s="9">
        <v>0</v>
      </c>
      <c r="K5698" s="9" t="s">
        <v>278</v>
      </c>
      <c r="L5698" s="9">
        <v>75.099999999999994</v>
      </c>
      <c r="M5698" s="65">
        <v>131.80000000000001</v>
      </c>
      <c r="P5698" s="65">
        <f t="shared" si="160"/>
        <v>206.9</v>
      </c>
    </row>
    <row r="5699" spans="1:16" ht="15">
      <c r="A5699" s="253" t="s">
        <v>2691</v>
      </c>
      <c r="B5699" s="61" t="s">
        <v>2204</v>
      </c>
      <c r="C5699" s="3"/>
      <c r="D5699" s="3"/>
      <c r="E5699" s="9" t="s">
        <v>278</v>
      </c>
      <c r="F5699" s="9" t="s">
        <v>278</v>
      </c>
      <c r="G5699" s="9" t="s">
        <v>278</v>
      </c>
      <c r="H5699" s="9" t="s">
        <v>278</v>
      </c>
      <c r="I5699" s="9">
        <v>0</v>
      </c>
      <c r="J5699" s="9">
        <v>0</v>
      </c>
      <c r="K5699" s="9" t="s">
        <v>278</v>
      </c>
      <c r="L5699" s="9">
        <v>195.5</v>
      </c>
      <c r="M5699" s="9" t="s">
        <v>278</v>
      </c>
      <c r="P5699" s="65">
        <f t="shared" si="160"/>
        <v>195.5</v>
      </c>
    </row>
    <row r="5700" spans="1:16" ht="15">
      <c r="A5700" s="253" t="s">
        <v>2692</v>
      </c>
      <c r="B5700" s="61" t="s">
        <v>2213</v>
      </c>
      <c r="C5700" s="3"/>
      <c r="D5700" s="3"/>
      <c r="E5700" s="9" t="s">
        <v>278</v>
      </c>
      <c r="F5700" s="9" t="s">
        <v>278</v>
      </c>
      <c r="G5700" s="9" t="s">
        <v>278</v>
      </c>
      <c r="H5700" s="9" t="s">
        <v>278</v>
      </c>
      <c r="I5700" s="9">
        <v>0</v>
      </c>
      <c r="J5700" s="9">
        <v>0</v>
      </c>
      <c r="K5700" s="9" t="s">
        <v>278</v>
      </c>
      <c r="L5700" s="9">
        <v>76.099999999999994</v>
      </c>
      <c r="M5700" s="65">
        <v>111.19999999999999</v>
      </c>
      <c r="P5700" s="65">
        <f t="shared" si="160"/>
        <v>187.29999999999998</v>
      </c>
    </row>
    <row r="5701" spans="1:16" ht="15">
      <c r="A5701" s="253" t="s">
        <v>2693</v>
      </c>
      <c r="B5701" s="239" t="s">
        <v>1656</v>
      </c>
      <c r="C5701" s="3"/>
      <c r="D5701" s="3"/>
      <c r="E5701" s="9" t="s">
        <v>278</v>
      </c>
      <c r="F5701" s="9" t="s">
        <v>278</v>
      </c>
      <c r="G5701" s="9" t="s">
        <v>278</v>
      </c>
      <c r="H5701" s="9" t="s">
        <v>278</v>
      </c>
      <c r="I5701" s="9">
        <v>0</v>
      </c>
      <c r="J5701" s="9">
        <v>0</v>
      </c>
      <c r="K5701" s="9">
        <v>161.79999999999927</v>
      </c>
      <c r="L5701" s="9" t="s">
        <v>278</v>
      </c>
      <c r="M5701" s="9" t="s">
        <v>278</v>
      </c>
      <c r="P5701" s="65">
        <f t="shared" si="160"/>
        <v>161.79999999999927</v>
      </c>
    </row>
    <row r="5702" spans="1:16" ht="15">
      <c r="A5702" s="253" t="s">
        <v>2694</v>
      </c>
      <c r="B5702" s="61" t="s">
        <v>2214</v>
      </c>
      <c r="C5702" s="3"/>
      <c r="D5702" s="3"/>
      <c r="E5702" s="9" t="s">
        <v>278</v>
      </c>
      <c r="F5702" s="9" t="s">
        <v>278</v>
      </c>
      <c r="G5702" s="9" t="s">
        <v>278</v>
      </c>
      <c r="H5702" s="9" t="s">
        <v>278</v>
      </c>
      <c r="I5702" s="9">
        <v>0</v>
      </c>
      <c r="J5702" s="9">
        <v>0</v>
      </c>
      <c r="K5702" s="9" t="s">
        <v>278</v>
      </c>
      <c r="L5702" s="9">
        <v>139.19999999999999</v>
      </c>
      <c r="M5702" s="9" t="s">
        <v>278</v>
      </c>
      <c r="P5702" s="65">
        <f t="shared" si="160"/>
        <v>139.19999999999999</v>
      </c>
    </row>
    <row r="5703" spans="1:16" ht="15">
      <c r="A5703" s="253" t="s">
        <v>2695</v>
      </c>
      <c r="B5703" s="178" t="s">
        <v>1350</v>
      </c>
      <c r="C5703" s="3"/>
      <c r="D5703" s="3"/>
      <c r="E5703" s="9" t="s">
        <v>278</v>
      </c>
      <c r="F5703" s="9" t="s">
        <v>278</v>
      </c>
      <c r="G5703" s="9" t="s">
        <v>278</v>
      </c>
      <c r="H5703" s="9" t="s">
        <v>278</v>
      </c>
      <c r="I5703" s="9">
        <v>0</v>
      </c>
      <c r="J5703" s="9">
        <v>0</v>
      </c>
      <c r="K5703" s="9">
        <v>117.40000000000873</v>
      </c>
      <c r="L5703" s="9" t="s">
        <v>278</v>
      </c>
      <c r="M5703" s="9" t="s">
        <v>278</v>
      </c>
      <c r="P5703" s="65">
        <f t="shared" si="160"/>
        <v>117.40000000000873</v>
      </c>
    </row>
    <row r="5704" spans="1:16" ht="15">
      <c r="A5704" s="253" t="s">
        <v>2696</v>
      </c>
      <c r="B5704" s="239" t="s">
        <v>1669</v>
      </c>
      <c r="C5704" s="3"/>
      <c r="D5704" s="3"/>
      <c r="E5704" s="9" t="s">
        <v>278</v>
      </c>
      <c r="F5704" s="9" t="s">
        <v>278</v>
      </c>
      <c r="G5704" s="9" t="s">
        <v>278</v>
      </c>
      <c r="H5704" s="9" t="s">
        <v>278</v>
      </c>
      <c r="I5704" s="9">
        <v>0</v>
      </c>
      <c r="J5704" s="9">
        <v>0</v>
      </c>
      <c r="K5704" s="9">
        <v>100.79999999998836</v>
      </c>
      <c r="L5704" s="9" t="s">
        <v>278</v>
      </c>
      <c r="M5704" s="9" t="s">
        <v>278</v>
      </c>
      <c r="P5704" s="65">
        <f t="shared" si="160"/>
        <v>100.79999999998836</v>
      </c>
    </row>
    <row r="5705" spans="1:16" ht="15">
      <c r="A5705" s="253" t="s">
        <v>2697</v>
      </c>
      <c r="B5705" s="61" t="s">
        <v>2724</v>
      </c>
      <c r="C5705" s="3"/>
      <c r="D5705" s="3"/>
      <c r="E5705" s="9" t="s">
        <v>278</v>
      </c>
      <c r="F5705" s="9" t="s">
        <v>278</v>
      </c>
      <c r="G5705" s="9" t="s">
        <v>278</v>
      </c>
      <c r="H5705" s="9" t="s">
        <v>278</v>
      </c>
      <c r="I5705" s="9" t="s">
        <v>278</v>
      </c>
      <c r="J5705" s="9" t="s">
        <v>278</v>
      </c>
      <c r="K5705" s="9" t="s">
        <v>278</v>
      </c>
      <c r="L5705" s="9" t="s">
        <v>278</v>
      </c>
      <c r="M5705" s="65">
        <v>85.8</v>
      </c>
      <c r="P5705" s="65">
        <f t="shared" si="160"/>
        <v>85.8</v>
      </c>
    </row>
    <row r="5706" spans="1:16" ht="15">
      <c r="A5706" s="253" t="s">
        <v>2698</v>
      </c>
      <c r="B5706" s="239" t="s">
        <v>1670</v>
      </c>
      <c r="C5706" s="3"/>
      <c r="D5706" s="3"/>
      <c r="E5706" s="9" t="s">
        <v>278</v>
      </c>
      <c r="F5706" s="9" t="s">
        <v>278</v>
      </c>
      <c r="G5706" s="9" t="s">
        <v>278</v>
      </c>
      <c r="H5706" s="9" t="s">
        <v>278</v>
      </c>
      <c r="I5706" s="9">
        <v>0</v>
      </c>
      <c r="J5706" s="9">
        <v>0</v>
      </c>
      <c r="K5706" s="9">
        <v>43.099999999998545</v>
      </c>
      <c r="L5706" s="9" t="s">
        <v>278</v>
      </c>
      <c r="M5706" s="9" t="s">
        <v>278</v>
      </c>
      <c r="P5706" s="65">
        <f t="shared" si="160"/>
        <v>43.099999999998545</v>
      </c>
    </row>
    <row r="5707" spans="1:16" ht="15">
      <c r="A5707" s="253" t="s">
        <v>2727</v>
      </c>
      <c r="B5707" s="239" t="s">
        <v>1651</v>
      </c>
      <c r="C5707" s="3"/>
      <c r="D5707" s="3"/>
      <c r="E5707" s="9" t="s">
        <v>278</v>
      </c>
      <c r="F5707" s="9" t="s">
        <v>278</v>
      </c>
      <c r="G5707" s="9" t="s">
        <v>278</v>
      </c>
      <c r="H5707" s="9" t="s">
        <v>278</v>
      </c>
      <c r="I5707" s="9">
        <v>0</v>
      </c>
      <c r="J5707" s="9">
        <v>0</v>
      </c>
      <c r="K5707" s="9" t="s">
        <v>278</v>
      </c>
      <c r="L5707" s="9" t="s">
        <v>278</v>
      </c>
      <c r="M5707" s="9" t="s">
        <v>278</v>
      </c>
      <c r="P5707" s="65">
        <f t="shared" si="160"/>
        <v>0</v>
      </c>
    </row>
    <row r="5708" spans="1:16" ht="15">
      <c r="A5708" s="253" t="s">
        <v>2820</v>
      </c>
      <c r="B5708" s="190" t="s">
        <v>1331</v>
      </c>
      <c r="C5708" s="3"/>
      <c r="D5708" s="3"/>
      <c r="E5708" s="9" t="s">
        <v>278</v>
      </c>
      <c r="F5708" s="9" t="s">
        <v>278</v>
      </c>
      <c r="G5708" s="9" t="s">
        <v>278</v>
      </c>
      <c r="H5708" s="9" t="s">
        <v>278</v>
      </c>
      <c r="I5708" s="9">
        <v>0</v>
      </c>
      <c r="J5708" s="9">
        <v>0</v>
      </c>
      <c r="K5708" s="9" t="s">
        <v>278</v>
      </c>
      <c r="L5708" s="9" t="s">
        <v>278</v>
      </c>
      <c r="M5708" s="9" t="s">
        <v>278</v>
      </c>
      <c r="P5708" s="65">
        <f t="shared" si="160"/>
        <v>0</v>
      </c>
    </row>
    <row r="5709" spans="1:16" ht="15">
      <c r="A5709" s="253" t="s">
        <v>2837</v>
      </c>
      <c r="B5709" s="178" t="s">
        <v>1335</v>
      </c>
      <c r="C5709" s="3"/>
      <c r="D5709" s="3"/>
      <c r="E5709" s="9" t="s">
        <v>278</v>
      </c>
      <c r="F5709" s="9" t="s">
        <v>278</v>
      </c>
      <c r="G5709" s="9" t="s">
        <v>278</v>
      </c>
      <c r="H5709" s="9" t="s">
        <v>278</v>
      </c>
      <c r="I5709" s="9">
        <v>0</v>
      </c>
      <c r="J5709" s="9">
        <v>0</v>
      </c>
      <c r="K5709" s="9" t="s">
        <v>278</v>
      </c>
      <c r="L5709" s="9" t="s">
        <v>278</v>
      </c>
      <c r="M5709" s="9" t="s">
        <v>278</v>
      </c>
      <c r="P5709" s="65">
        <f t="shared" si="160"/>
        <v>0</v>
      </c>
    </row>
    <row r="5710" spans="1:16" ht="15">
      <c r="A5710" s="253" t="s">
        <v>2887</v>
      </c>
      <c r="B5710" s="178" t="s">
        <v>1340</v>
      </c>
      <c r="C5710" s="3"/>
      <c r="D5710" s="3"/>
      <c r="E5710" s="9" t="s">
        <v>278</v>
      </c>
      <c r="F5710" s="9" t="s">
        <v>278</v>
      </c>
      <c r="G5710" s="9" t="s">
        <v>278</v>
      </c>
      <c r="H5710" s="9" t="s">
        <v>278</v>
      </c>
      <c r="I5710" s="9">
        <v>0</v>
      </c>
      <c r="J5710" s="9">
        <v>0</v>
      </c>
      <c r="K5710" s="9" t="s">
        <v>278</v>
      </c>
      <c r="L5710" s="9" t="s">
        <v>278</v>
      </c>
      <c r="M5710" s="9" t="s">
        <v>278</v>
      </c>
      <c r="P5710" s="65">
        <f t="shared" si="160"/>
        <v>0</v>
      </c>
    </row>
    <row r="5711" spans="1:16" ht="15">
      <c r="A5711" s="253" t="s">
        <v>2888</v>
      </c>
      <c r="B5711" s="178" t="s">
        <v>1339</v>
      </c>
      <c r="C5711" s="3"/>
      <c r="D5711" s="3"/>
      <c r="E5711" s="9" t="s">
        <v>278</v>
      </c>
      <c r="F5711" s="9" t="s">
        <v>278</v>
      </c>
      <c r="G5711" s="9" t="s">
        <v>278</v>
      </c>
      <c r="H5711" s="9" t="s">
        <v>278</v>
      </c>
      <c r="I5711" s="9">
        <v>0</v>
      </c>
      <c r="J5711" s="9">
        <v>0</v>
      </c>
      <c r="K5711" s="9" t="s">
        <v>278</v>
      </c>
      <c r="L5711" s="9" t="s">
        <v>278</v>
      </c>
      <c r="M5711" s="9" t="s">
        <v>278</v>
      </c>
      <c r="P5711" s="65">
        <f t="shared" si="160"/>
        <v>0</v>
      </c>
    </row>
    <row r="5712" spans="1:16" ht="15">
      <c r="A5712" s="253" t="s">
        <v>2889</v>
      </c>
      <c r="B5712" s="178" t="s">
        <v>1338</v>
      </c>
      <c r="C5712" s="3"/>
      <c r="D5712" s="3"/>
      <c r="E5712" s="9" t="s">
        <v>278</v>
      </c>
      <c r="F5712" s="9" t="s">
        <v>278</v>
      </c>
      <c r="G5712" s="9" t="s">
        <v>278</v>
      </c>
      <c r="H5712" s="9" t="s">
        <v>278</v>
      </c>
      <c r="I5712" s="9">
        <v>0</v>
      </c>
      <c r="J5712" s="9">
        <v>0</v>
      </c>
      <c r="K5712" s="9" t="s">
        <v>278</v>
      </c>
      <c r="L5712" s="9" t="s">
        <v>278</v>
      </c>
      <c r="M5712" s="9" t="s">
        <v>278</v>
      </c>
      <c r="P5712" s="65">
        <f t="shared" si="160"/>
        <v>0</v>
      </c>
    </row>
    <row r="5713" spans="1:21" ht="15">
      <c r="A5713" s="253" t="s">
        <v>2890</v>
      </c>
      <c r="B5713" s="178" t="s">
        <v>1361</v>
      </c>
      <c r="C5713" s="3"/>
      <c r="D5713" s="3"/>
      <c r="E5713" s="9" t="s">
        <v>278</v>
      </c>
      <c r="F5713" s="9" t="s">
        <v>278</v>
      </c>
      <c r="G5713" s="9" t="s">
        <v>278</v>
      </c>
      <c r="H5713" s="9" t="s">
        <v>278</v>
      </c>
      <c r="I5713" s="9">
        <v>0</v>
      </c>
      <c r="J5713" s="9">
        <v>0</v>
      </c>
      <c r="K5713" s="9" t="s">
        <v>278</v>
      </c>
      <c r="L5713" s="9" t="s">
        <v>278</v>
      </c>
      <c r="M5713" s="9" t="s">
        <v>278</v>
      </c>
      <c r="P5713" s="65">
        <f t="shared" si="160"/>
        <v>0</v>
      </c>
    </row>
    <row r="5714" spans="1:21" ht="15">
      <c r="A5714" s="253" t="s">
        <v>2891</v>
      </c>
      <c r="B5714" s="178" t="s">
        <v>1347</v>
      </c>
      <c r="C5714" s="3"/>
      <c r="D5714" s="3"/>
      <c r="E5714" s="9" t="s">
        <v>278</v>
      </c>
      <c r="F5714" s="9" t="s">
        <v>278</v>
      </c>
      <c r="G5714" s="9" t="s">
        <v>278</v>
      </c>
      <c r="H5714" s="9" t="s">
        <v>278</v>
      </c>
      <c r="I5714" s="9">
        <v>0</v>
      </c>
      <c r="J5714" s="9">
        <v>0</v>
      </c>
      <c r="K5714" s="9" t="s">
        <v>278</v>
      </c>
      <c r="L5714" s="9" t="s">
        <v>278</v>
      </c>
      <c r="M5714" s="9" t="s">
        <v>278</v>
      </c>
      <c r="P5714" s="65">
        <f t="shared" si="160"/>
        <v>0</v>
      </c>
    </row>
    <row r="5715" spans="1:21" ht="15">
      <c r="A5715" s="28"/>
      <c r="B5715" s="61"/>
      <c r="E5715" s="9"/>
      <c r="F5715" s="9"/>
      <c r="G5715" s="9"/>
      <c r="H5715" s="9"/>
      <c r="L5715" s="67"/>
      <c r="M5715" s="67"/>
      <c r="P5715" s="65"/>
    </row>
    <row r="5716" spans="1:21" ht="15">
      <c r="A5716" s="28"/>
      <c r="B5716" s="61"/>
      <c r="E5716" s="9"/>
      <c r="L5716" s="67"/>
      <c r="M5716" s="67"/>
      <c r="P5716" s="67"/>
    </row>
    <row r="5717" spans="1:21" ht="15">
      <c r="A5717" s="28"/>
      <c r="B5717" s="61"/>
      <c r="E5717" s="9"/>
      <c r="L5717" s="67"/>
      <c r="M5717" s="67"/>
      <c r="P5717" s="67"/>
      <c r="U5717" t="s">
        <v>2452</v>
      </c>
    </row>
    <row r="5718" spans="1:21" ht="25.5">
      <c r="A5718" s="23" t="s">
        <v>210</v>
      </c>
      <c r="L5718" s="67"/>
      <c r="M5718" s="67"/>
      <c r="P5718" s="67"/>
    </row>
    <row r="5719" spans="1:21">
      <c r="L5719" s="67"/>
      <c r="M5719" s="67"/>
      <c r="P5719" s="67"/>
    </row>
    <row r="5720" spans="1:21" ht="15">
      <c r="A5720" s="38"/>
      <c r="B5720" s="38"/>
      <c r="C5720" s="38"/>
      <c r="D5720" s="38"/>
      <c r="E5720" s="59">
        <v>2016</v>
      </c>
      <c r="F5720" s="59">
        <v>2017</v>
      </c>
      <c r="G5720" s="59">
        <v>2018</v>
      </c>
      <c r="H5720" s="59">
        <v>2019</v>
      </c>
      <c r="I5720" s="59">
        <v>2020</v>
      </c>
      <c r="J5720" s="59">
        <v>2021</v>
      </c>
      <c r="K5720" s="59">
        <v>2022</v>
      </c>
      <c r="L5720" s="59">
        <v>2023</v>
      </c>
      <c r="M5720" s="59">
        <v>2024</v>
      </c>
      <c r="P5720" s="68" t="s">
        <v>40</v>
      </c>
    </row>
    <row r="5721" spans="1:21" ht="15">
      <c r="A5721" s="28" t="s">
        <v>0</v>
      </c>
      <c r="B5721" s="61" t="s">
        <v>2202</v>
      </c>
      <c r="C5721" s="3"/>
      <c r="D5721" s="3"/>
      <c r="E5721" s="9" t="s">
        <v>278</v>
      </c>
      <c r="F5721" s="9" t="s">
        <v>278</v>
      </c>
      <c r="G5721" s="9" t="s">
        <v>278</v>
      </c>
      <c r="H5721" s="9" t="s">
        <v>278</v>
      </c>
      <c r="I5721" s="9">
        <v>0</v>
      </c>
      <c r="J5721" s="9">
        <v>0</v>
      </c>
      <c r="K5721" s="9" t="s">
        <v>278</v>
      </c>
      <c r="L5721" s="9">
        <v>188.25</v>
      </c>
      <c r="M5721" s="65">
        <v>391.9</v>
      </c>
      <c r="P5721" s="65">
        <f t="shared" ref="P5721:P5752" si="161">SUM(E5721:M5721)</f>
        <v>580.15</v>
      </c>
    </row>
    <row r="5722" spans="1:21" ht="15">
      <c r="A5722" s="28" t="s">
        <v>2</v>
      </c>
      <c r="B5722" s="239" t="s">
        <v>1657</v>
      </c>
      <c r="C5722" s="3"/>
      <c r="D5722" s="3"/>
      <c r="E5722" s="9" t="s">
        <v>278</v>
      </c>
      <c r="F5722" s="9" t="s">
        <v>278</v>
      </c>
      <c r="G5722" s="9" t="s">
        <v>278</v>
      </c>
      <c r="H5722" s="9" t="s">
        <v>278</v>
      </c>
      <c r="I5722" s="9">
        <v>0</v>
      </c>
      <c r="J5722" s="9">
        <v>0</v>
      </c>
      <c r="K5722" s="9">
        <v>247.89999999999782</v>
      </c>
      <c r="L5722" s="9">
        <v>283.89999999999782</v>
      </c>
      <c r="M5722" s="65">
        <v>178</v>
      </c>
      <c r="P5722" s="65">
        <f t="shared" si="161"/>
        <v>709.79999999999563</v>
      </c>
    </row>
    <row r="5723" spans="1:21" ht="15">
      <c r="A5723" s="28" t="s">
        <v>3</v>
      </c>
      <c r="B5723" s="178" t="s">
        <v>1346</v>
      </c>
      <c r="C5723" s="3"/>
      <c r="D5723" s="3"/>
      <c r="E5723" s="9" t="s">
        <v>278</v>
      </c>
      <c r="F5723" s="9" t="s">
        <v>278</v>
      </c>
      <c r="G5723" s="9" t="s">
        <v>278</v>
      </c>
      <c r="H5723" s="9" t="s">
        <v>278</v>
      </c>
      <c r="I5723" s="9">
        <v>0</v>
      </c>
      <c r="J5723" s="9">
        <v>0</v>
      </c>
      <c r="K5723" s="9">
        <v>363.99999999999272</v>
      </c>
      <c r="L5723" s="9">
        <v>64.5</v>
      </c>
      <c r="M5723" s="65">
        <v>235.2</v>
      </c>
      <c r="P5723" s="65">
        <f t="shared" si="161"/>
        <v>663.69999999999277</v>
      </c>
    </row>
    <row r="5724" spans="1:21" ht="15">
      <c r="A5724" s="28" t="s">
        <v>5</v>
      </c>
      <c r="B5724" s="61" t="s">
        <v>156</v>
      </c>
      <c r="E5724" s="9" t="s">
        <v>278</v>
      </c>
      <c r="F5724" s="9" t="s">
        <v>278</v>
      </c>
      <c r="G5724" s="9">
        <v>178.75</v>
      </c>
      <c r="H5724" s="9">
        <v>241.09999999999854</v>
      </c>
      <c r="I5724" s="9">
        <v>0</v>
      </c>
      <c r="J5724" s="9">
        <v>0</v>
      </c>
      <c r="K5724" s="9">
        <v>317.5</v>
      </c>
      <c r="L5724" s="9" t="s">
        <v>278</v>
      </c>
      <c r="M5724" s="9" t="s">
        <v>278</v>
      </c>
      <c r="P5724" s="65">
        <f t="shared" si="161"/>
        <v>737.34999999999854</v>
      </c>
    </row>
    <row r="5725" spans="1:21" ht="15">
      <c r="A5725" s="28" t="s">
        <v>7</v>
      </c>
      <c r="B5725" s="239" t="s">
        <v>1650</v>
      </c>
      <c r="C5725" s="3"/>
      <c r="D5725" s="3"/>
      <c r="E5725" s="9" t="s">
        <v>278</v>
      </c>
      <c r="F5725" s="9" t="s">
        <v>278</v>
      </c>
      <c r="G5725" s="9" t="s">
        <v>278</v>
      </c>
      <c r="H5725" s="9" t="s">
        <v>278</v>
      </c>
      <c r="I5725" s="9">
        <v>0</v>
      </c>
      <c r="J5725" s="9">
        <v>0</v>
      </c>
      <c r="K5725" s="9">
        <v>29.899999999999636</v>
      </c>
      <c r="L5725" s="9">
        <v>220.19999999999709</v>
      </c>
      <c r="M5725" s="90">
        <v>514.70000000000005</v>
      </c>
      <c r="P5725" s="65">
        <f t="shared" si="161"/>
        <v>764.79999999999677</v>
      </c>
      <c r="R5725" t="s">
        <v>283</v>
      </c>
    </row>
    <row r="5726" spans="1:21" ht="15">
      <c r="A5726" s="28" t="s">
        <v>8</v>
      </c>
      <c r="B5726" s="61" t="s">
        <v>2728</v>
      </c>
      <c r="C5726" s="3"/>
      <c r="D5726" s="3"/>
      <c r="E5726" s="9" t="s">
        <v>278</v>
      </c>
      <c r="F5726" s="9" t="s">
        <v>278</v>
      </c>
      <c r="G5726" s="9" t="s">
        <v>278</v>
      </c>
      <c r="H5726" s="9" t="s">
        <v>278</v>
      </c>
      <c r="I5726" s="9" t="s">
        <v>278</v>
      </c>
      <c r="J5726" s="9" t="s">
        <v>278</v>
      </c>
      <c r="K5726" s="9" t="s">
        <v>278</v>
      </c>
      <c r="L5726" s="9" t="s">
        <v>278</v>
      </c>
      <c r="M5726" s="65">
        <v>406.1</v>
      </c>
      <c r="N5726" s="65"/>
      <c r="P5726" s="65">
        <f t="shared" si="161"/>
        <v>406.1</v>
      </c>
    </row>
    <row r="5727" spans="1:21" ht="15">
      <c r="A5727" s="28" t="s">
        <v>10</v>
      </c>
      <c r="B5727" s="178" t="s">
        <v>1341</v>
      </c>
      <c r="C5727" s="3"/>
      <c r="D5727" s="3"/>
      <c r="E5727" s="9" t="s">
        <v>278</v>
      </c>
      <c r="F5727" s="9" t="s">
        <v>278</v>
      </c>
      <c r="G5727" s="9" t="s">
        <v>278</v>
      </c>
      <c r="H5727" s="9" t="s">
        <v>278</v>
      </c>
      <c r="I5727" s="9">
        <v>0</v>
      </c>
      <c r="J5727" s="9">
        <v>0</v>
      </c>
      <c r="K5727" s="9">
        <v>320</v>
      </c>
      <c r="L5727" s="9">
        <v>351.60000000000946</v>
      </c>
      <c r="M5727" s="9" t="s">
        <v>278</v>
      </c>
      <c r="P5727" s="65">
        <f t="shared" si="161"/>
        <v>671.60000000000946</v>
      </c>
    </row>
    <row r="5728" spans="1:21" ht="15">
      <c r="A5728" s="28" t="s">
        <v>12</v>
      </c>
      <c r="B5728" s="178" t="s">
        <v>1337</v>
      </c>
      <c r="C5728" s="3"/>
      <c r="D5728" s="3"/>
      <c r="E5728" s="9" t="s">
        <v>278</v>
      </c>
      <c r="F5728" s="9" t="s">
        <v>278</v>
      </c>
      <c r="G5728" s="9" t="s">
        <v>278</v>
      </c>
      <c r="H5728" s="9" t="s">
        <v>278</v>
      </c>
      <c r="I5728" s="9">
        <v>0</v>
      </c>
      <c r="J5728" s="9">
        <v>0</v>
      </c>
      <c r="K5728" s="9">
        <v>492.60000000000218</v>
      </c>
      <c r="L5728" s="9">
        <v>319.14999999999782</v>
      </c>
      <c r="M5728" s="65">
        <v>350.40000000000003</v>
      </c>
      <c r="P5728" s="65">
        <f t="shared" si="161"/>
        <v>1162.1500000000001</v>
      </c>
    </row>
    <row r="5729" spans="1:21" ht="15">
      <c r="A5729" s="28" t="s">
        <v>14</v>
      </c>
      <c r="B5729" s="61" t="s">
        <v>2191</v>
      </c>
      <c r="C5729" s="3"/>
      <c r="D5729" s="3"/>
      <c r="E5729" s="9" t="s">
        <v>278</v>
      </c>
      <c r="F5729" s="9" t="s">
        <v>278</v>
      </c>
      <c r="G5729" s="9" t="s">
        <v>278</v>
      </c>
      <c r="H5729" s="9" t="s">
        <v>278</v>
      </c>
      <c r="I5729" s="9">
        <v>0</v>
      </c>
      <c r="J5729" s="9">
        <v>0</v>
      </c>
      <c r="K5729" s="9" t="s">
        <v>278</v>
      </c>
      <c r="L5729" s="9">
        <v>402.59999999999127</v>
      </c>
      <c r="M5729" s="65">
        <v>277.70000000000005</v>
      </c>
      <c r="P5729" s="65">
        <f t="shared" si="161"/>
        <v>680.29999999999131</v>
      </c>
    </row>
    <row r="5730" spans="1:21" ht="15">
      <c r="A5730" s="28" t="s">
        <v>16</v>
      </c>
      <c r="B5730" s="61" t="s">
        <v>1</v>
      </c>
      <c r="E5730" s="9">
        <v>14.3</v>
      </c>
      <c r="F5730" s="188">
        <v>333.4</v>
      </c>
      <c r="G5730" s="9">
        <v>275.5</v>
      </c>
      <c r="H5730" s="185">
        <v>552.30000000000655</v>
      </c>
      <c r="I5730" s="9">
        <v>0</v>
      </c>
      <c r="J5730" s="9">
        <v>0</v>
      </c>
      <c r="K5730" s="9">
        <v>395.89999999999236</v>
      </c>
      <c r="L5730" s="9">
        <v>289.29999999999563</v>
      </c>
      <c r="M5730" s="65">
        <v>254.09999999999997</v>
      </c>
      <c r="P5730" s="65">
        <f t="shared" si="161"/>
        <v>2114.7999999999947</v>
      </c>
      <c r="R5730" t="s">
        <v>369</v>
      </c>
      <c r="U5730" t="s">
        <v>1470</v>
      </c>
    </row>
    <row r="5731" spans="1:21" ht="15">
      <c r="A5731" s="28" t="s">
        <v>18</v>
      </c>
      <c r="B5731" s="239" t="s">
        <v>1656</v>
      </c>
      <c r="C5731" s="3"/>
      <c r="D5731" s="3"/>
      <c r="E5731" s="9" t="s">
        <v>278</v>
      </c>
      <c r="F5731" s="9" t="s">
        <v>278</v>
      </c>
      <c r="G5731" s="9" t="s">
        <v>278</v>
      </c>
      <c r="H5731" s="9" t="s">
        <v>278</v>
      </c>
      <c r="I5731" s="9">
        <v>0</v>
      </c>
      <c r="J5731" s="9">
        <v>0</v>
      </c>
      <c r="K5731" s="9">
        <v>415.5</v>
      </c>
      <c r="L5731" s="9" t="s">
        <v>278</v>
      </c>
      <c r="M5731" s="9" t="s">
        <v>278</v>
      </c>
      <c r="P5731" s="65">
        <f t="shared" si="161"/>
        <v>415.5</v>
      </c>
    </row>
    <row r="5732" spans="1:21" ht="15">
      <c r="A5732" s="28" t="s">
        <v>20</v>
      </c>
      <c r="B5732" s="239" t="s">
        <v>1664</v>
      </c>
      <c r="C5732" s="3"/>
      <c r="D5732" s="3"/>
      <c r="E5732" s="9" t="s">
        <v>278</v>
      </c>
      <c r="F5732" s="9" t="s">
        <v>278</v>
      </c>
      <c r="G5732" s="9" t="s">
        <v>278</v>
      </c>
      <c r="H5732" s="9" t="s">
        <v>278</v>
      </c>
      <c r="I5732" s="9">
        <v>0</v>
      </c>
      <c r="J5732" s="9">
        <v>0</v>
      </c>
      <c r="K5732" s="9">
        <v>389.69999999999709</v>
      </c>
      <c r="L5732" s="9">
        <v>123.69999999999709</v>
      </c>
      <c r="M5732" s="65">
        <v>180</v>
      </c>
      <c r="P5732" s="65">
        <f t="shared" si="161"/>
        <v>693.39999999999418</v>
      </c>
    </row>
    <row r="5733" spans="1:21" ht="15">
      <c r="A5733" s="28" t="s">
        <v>22</v>
      </c>
      <c r="B5733" s="61" t="s">
        <v>2209</v>
      </c>
      <c r="C5733" s="3"/>
      <c r="D5733" s="3"/>
      <c r="E5733" s="9" t="s">
        <v>278</v>
      </c>
      <c r="F5733" s="9" t="s">
        <v>278</v>
      </c>
      <c r="G5733" s="9" t="s">
        <v>278</v>
      </c>
      <c r="H5733" s="9" t="s">
        <v>278</v>
      </c>
      <c r="I5733" s="9">
        <v>0</v>
      </c>
      <c r="J5733" s="9">
        <v>0</v>
      </c>
      <c r="K5733" s="9" t="s">
        <v>278</v>
      </c>
      <c r="L5733" s="9">
        <v>216.85000000000218</v>
      </c>
      <c r="M5733" s="65">
        <v>386.5</v>
      </c>
      <c r="P5733" s="65">
        <f t="shared" si="161"/>
        <v>603.35000000000218</v>
      </c>
    </row>
    <row r="5734" spans="1:21" ht="15">
      <c r="A5734" s="28" t="s">
        <v>24</v>
      </c>
      <c r="B5734" s="61" t="s">
        <v>178</v>
      </c>
      <c r="E5734" s="188">
        <v>390.9</v>
      </c>
      <c r="F5734" s="184">
        <v>371.7</v>
      </c>
      <c r="G5734" s="9" t="s">
        <v>278</v>
      </c>
      <c r="H5734" s="9" t="s">
        <v>278</v>
      </c>
      <c r="I5734" s="9">
        <v>0</v>
      </c>
      <c r="J5734" s="9">
        <v>0</v>
      </c>
      <c r="K5734" s="9" t="s">
        <v>278</v>
      </c>
      <c r="L5734" s="9" t="s">
        <v>278</v>
      </c>
      <c r="M5734" s="9" t="s">
        <v>278</v>
      </c>
      <c r="P5734" s="65">
        <f t="shared" si="161"/>
        <v>762.59999999999991</v>
      </c>
      <c r="R5734" t="s">
        <v>352</v>
      </c>
    </row>
    <row r="5735" spans="1:21" ht="15">
      <c r="A5735" s="28" t="s">
        <v>26</v>
      </c>
      <c r="B5735" s="61" t="s">
        <v>674</v>
      </c>
      <c r="E5735" s="9" t="s">
        <v>278</v>
      </c>
      <c r="F5735" s="9" t="s">
        <v>278</v>
      </c>
      <c r="G5735" s="9" t="s">
        <v>278</v>
      </c>
      <c r="H5735" s="9">
        <v>85.600000000005821</v>
      </c>
      <c r="I5735" s="9">
        <v>0</v>
      </c>
      <c r="J5735" s="9">
        <v>0</v>
      </c>
      <c r="K5735" s="9" t="s">
        <v>278</v>
      </c>
      <c r="L5735" s="9" t="s">
        <v>278</v>
      </c>
      <c r="M5735" s="9" t="s">
        <v>278</v>
      </c>
      <c r="P5735" s="65">
        <f t="shared" si="161"/>
        <v>85.600000000005821</v>
      </c>
    </row>
    <row r="5736" spans="1:21" ht="15">
      <c r="A5736" s="28" t="s">
        <v>28</v>
      </c>
      <c r="B5736" s="61" t="s">
        <v>2709</v>
      </c>
      <c r="C5736" s="3"/>
      <c r="D5736" s="3"/>
      <c r="E5736" s="9" t="s">
        <v>278</v>
      </c>
      <c r="F5736" s="9" t="s">
        <v>278</v>
      </c>
      <c r="G5736" s="9" t="s">
        <v>278</v>
      </c>
      <c r="H5736" s="9" t="s">
        <v>278</v>
      </c>
      <c r="I5736" s="9" t="s">
        <v>278</v>
      </c>
      <c r="J5736" s="9" t="s">
        <v>278</v>
      </c>
      <c r="K5736" s="9" t="s">
        <v>278</v>
      </c>
      <c r="L5736" s="9" t="s">
        <v>278</v>
      </c>
      <c r="M5736" s="65">
        <v>222.59999999999997</v>
      </c>
      <c r="N5736" s="65"/>
      <c r="P5736" s="65">
        <f t="shared" si="161"/>
        <v>222.59999999999997</v>
      </c>
    </row>
    <row r="5737" spans="1:21" ht="15">
      <c r="A5737" s="28" t="s">
        <v>30</v>
      </c>
      <c r="B5737" s="178" t="s">
        <v>1342</v>
      </c>
      <c r="C5737" s="3"/>
      <c r="D5737" s="3"/>
      <c r="E5737" s="9" t="s">
        <v>278</v>
      </c>
      <c r="F5737" s="9" t="s">
        <v>278</v>
      </c>
      <c r="G5737" s="9" t="s">
        <v>278</v>
      </c>
      <c r="H5737" s="9" t="s">
        <v>278</v>
      </c>
      <c r="I5737" s="9">
        <v>0</v>
      </c>
      <c r="J5737" s="9">
        <v>0</v>
      </c>
      <c r="K5737" s="188">
        <v>513</v>
      </c>
      <c r="L5737" s="9">
        <v>106.50000000001091</v>
      </c>
      <c r="M5737" s="65">
        <v>218</v>
      </c>
      <c r="P5737" s="65">
        <f t="shared" si="161"/>
        <v>837.50000000001091</v>
      </c>
      <c r="R5737" t="s">
        <v>293</v>
      </c>
    </row>
    <row r="5738" spans="1:21" ht="15">
      <c r="A5738" s="28" t="s">
        <v>32</v>
      </c>
      <c r="B5738" s="61" t="s">
        <v>2835</v>
      </c>
      <c r="C5738" s="3"/>
      <c r="D5738" s="3"/>
      <c r="E5738" s="9" t="s">
        <v>278</v>
      </c>
      <c r="F5738" s="9" t="s">
        <v>278</v>
      </c>
      <c r="G5738" s="9" t="s">
        <v>278</v>
      </c>
      <c r="H5738" s="9" t="s">
        <v>278</v>
      </c>
      <c r="I5738" s="9" t="s">
        <v>278</v>
      </c>
      <c r="J5738" s="9" t="s">
        <v>278</v>
      </c>
      <c r="K5738" s="9" t="s">
        <v>278</v>
      </c>
      <c r="L5738" s="9" t="s">
        <v>278</v>
      </c>
      <c r="M5738" s="65">
        <v>332.2</v>
      </c>
      <c r="N5738" s="65"/>
      <c r="P5738" s="65">
        <f t="shared" si="161"/>
        <v>332.2</v>
      </c>
    </row>
    <row r="5739" spans="1:21" ht="15">
      <c r="A5739" s="28" t="s">
        <v>34</v>
      </c>
      <c r="B5739" s="61" t="s">
        <v>675</v>
      </c>
      <c r="E5739" s="9" t="s">
        <v>278</v>
      </c>
      <c r="F5739" s="9" t="s">
        <v>278</v>
      </c>
      <c r="G5739" s="9" t="s">
        <v>278</v>
      </c>
      <c r="H5739" s="9">
        <v>185.90000000000146</v>
      </c>
      <c r="I5739" s="9">
        <v>0</v>
      </c>
      <c r="J5739" s="9">
        <v>0</v>
      </c>
      <c r="K5739" s="9">
        <v>395.80000000000291</v>
      </c>
      <c r="L5739" s="9">
        <v>293.90000000000146</v>
      </c>
      <c r="M5739" s="65">
        <v>358.40000000000003</v>
      </c>
      <c r="P5739" s="65">
        <f t="shared" si="161"/>
        <v>1234.0000000000059</v>
      </c>
    </row>
    <row r="5740" spans="1:21" ht="15">
      <c r="A5740" s="28" t="s">
        <v>36</v>
      </c>
      <c r="B5740" s="61" t="s">
        <v>2699</v>
      </c>
      <c r="C5740" s="3"/>
      <c r="D5740" s="3"/>
      <c r="E5740" s="9" t="s">
        <v>278</v>
      </c>
      <c r="F5740" s="9" t="s">
        <v>278</v>
      </c>
      <c r="G5740" s="9" t="s">
        <v>278</v>
      </c>
      <c r="H5740" s="9" t="s">
        <v>278</v>
      </c>
      <c r="I5740" s="9" t="s">
        <v>278</v>
      </c>
      <c r="J5740" s="9" t="s">
        <v>278</v>
      </c>
      <c r="K5740" s="9" t="s">
        <v>278</v>
      </c>
      <c r="L5740" s="9" t="s">
        <v>278</v>
      </c>
      <c r="M5740" s="65">
        <v>328.4</v>
      </c>
      <c r="N5740" s="65"/>
      <c r="P5740" s="65">
        <f t="shared" si="161"/>
        <v>328.4</v>
      </c>
    </row>
    <row r="5741" spans="1:21" ht="15">
      <c r="A5741" s="28" t="s">
        <v>38</v>
      </c>
      <c r="B5741" s="61" t="s">
        <v>4</v>
      </c>
      <c r="E5741" s="9">
        <v>179</v>
      </c>
      <c r="F5741" s="9">
        <v>160.80000000000001</v>
      </c>
      <c r="G5741" s="9">
        <v>163.5</v>
      </c>
      <c r="H5741" s="188">
        <v>386.80000000000109</v>
      </c>
      <c r="I5741" s="9">
        <v>0</v>
      </c>
      <c r="J5741" s="9">
        <v>0</v>
      </c>
      <c r="K5741" s="9" t="s">
        <v>278</v>
      </c>
      <c r="L5741" s="9" t="s">
        <v>278</v>
      </c>
      <c r="M5741" s="9" t="s">
        <v>278</v>
      </c>
      <c r="P5741" s="65">
        <f t="shared" si="161"/>
        <v>890.10000000000105</v>
      </c>
      <c r="R5741" t="s">
        <v>297</v>
      </c>
    </row>
    <row r="5742" spans="1:21" ht="15">
      <c r="A5742" s="28" t="s">
        <v>145</v>
      </c>
      <c r="B5742" s="239" t="s">
        <v>1693</v>
      </c>
      <c r="C5742" s="3"/>
      <c r="D5742" s="3"/>
      <c r="E5742" s="9" t="s">
        <v>278</v>
      </c>
      <c r="F5742" s="9" t="s">
        <v>278</v>
      </c>
      <c r="G5742" s="9" t="s">
        <v>278</v>
      </c>
      <c r="H5742" s="9" t="s">
        <v>278</v>
      </c>
      <c r="I5742" s="9">
        <v>0</v>
      </c>
      <c r="J5742" s="9">
        <v>0</v>
      </c>
      <c r="K5742" s="9">
        <v>385.69999999999891</v>
      </c>
      <c r="L5742" s="9">
        <v>326.5</v>
      </c>
      <c r="M5742" s="65">
        <v>360.1</v>
      </c>
      <c r="P5742" s="65">
        <f t="shared" si="161"/>
        <v>1072.2999999999988</v>
      </c>
    </row>
    <row r="5743" spans="1:21" ht="15">
      <c r="A5743" s="28" t="s">
        <v>146</v>
      </c>
      <c r="B5743" s="61" t="s">
        <v>692</v>
      </c>
      <c r="E5743" s="9" t="s">
        <v>278</v>
      </c>
      <c r="F5743" s="9" t="s">
        <v>278</v>
      </c>
      <c r="G5743" s="9" t="s">
        <v>278</v>
      </c>
      <c r="H5743" s="183">
        <v>460.09999999999491</v>
      </c>
      <c r="I5743" s="9">
        <v>0</v>
      </c>
      <c r="J5743" s="9">
        <v>0</v>
      </c>
      <c r="K5743" s="9">
        <v>366.29999999998836</v>
      </c>
      <c r="L5743" s="9">
        <v>224.00000000000182</v>
      </c>
      <c r="M5743" s="65">
        <v>456.35</v>
      </c>
      <c r="P5743" s="65">
        <f t="shared" si="161"/>
        <v>1506.749999999985</v>
      </c>
      <c r="R5743" t="s">
        <v>300</v>
      </c>
    </row>
    <row r="5744" spans="1:21" ht="15">
      <c r="A5744" s="28" t="s">
        <v>147</v>
      </c>
      <c r="B5744" s="61" t="s">
        <v>6</v>
      </c>
      <c r="E5744" s="184">
        <v>461.5</v>
      </c>
      <c r="F5744" s="9">
        <v>235.8</v>
      </c>
      <c r="G5744" s="188">
        <v>293.35000000000002</v>
      </c>
      <c r="H5744" s="9">
        <v>245.6000000000131</v>
      </c>
      <c r="I5744" s="9">
        <v>0</v>
      </c>
      <c r="J5744" s="9">
        <v>0</v>
      </c>
      <c r="K5744" s="9" t="s">
        <v>278</v>
      </c>
      <c r="L5744" s="9" t="s">
        <v>278</v>
      </c>
      <c r="M5744" s="9" t="s">
        <v>278</v>
      </c>
      <c r="P5744" s="65">
        <f t="shared" si="161"/>
        <v>1236.2500000000132</v>
      </c>
      <c r="R5744" t="s">
        <v>332</v>
      </c>
    </row>
    <row r="5745" spans="1:18" ht="15">
      <c r="A5745" s="28" t="s">
        <v>151</v>
      </c>
      <c r="B5745" s="239" t="s">
        <v>1653</v>
      </c>
      <c r="C5745" s="3"/>
      <c r="D5745" s="3"/>
      <c r="E5745" s="9" t="s">
        <v>278</v>
      </c>
      <c r="F5745" s="9" t="s">
        <v>278</v>
      </c>
      <c r="G5745" s="9" t="s">
        <v>278</v>
      </c>
      <c r="H5745" s="9" t="s">
        <v>278</v>
      </c>
      <c r="I5745" s="9">
        <v>0</v>
      </c>
      <c r="J5745" s="9">
        <v>0</v>
      </c>
      <c r="K5745" s="9">
        <v>437</v>
      </c>
      <c r="L5745" s="9">
        <v>205.44999999999345</v>
      </c>
      <c r="M5745" s="65">
        <v>239.70000000000002</v>
      </c>
      <c r="P5745" s="65">
        <f t="shared" si="161"/>
        <v>882.1499999999935</v>
      </c>
    </row>
    <row r="5746" spans="1:18" ht="15">
      <c r="A5746" s="28" t="s">
        <v>157</v>
      </c>
      <c r="B5746" s="61" t="s">
        <v>2192</v>
      </c>
      <c r="C5746" s="3"/>
      <c r="D5746" s="3"/>
      <c r="E5746" s="9" t="s">
        <v>278</v>
      </c>
      <c r="F5746" s="9" t="s">
        <v>278</v>
      </c>
      <c r="G5746" s="9" t="s">
        <v>278</v>
      </c>
      <c r="H5746" s="9" t="s">
        <v>278</v>
      </c>
      <c r="I5746" s="9">
        <v>0</v>
      </c>
      <c r="J5746" s="9">
        <v>0</v>
      </c>
      <c r="K5746" s="9" t="s">
        <v>278</v>
      </c>
      <c r="L5746" s="9">
        <v>53.699999999993452</v>
      </c>
      <c r="M5746" s="65">
        <v>346</v>
      </c>
      <c r="P5746" s="65">
        <f t="shared" si="161"/>
        <v>399.69999999999345</v>
      </c>
    </row>
    <row r="5747" spans="1:18" ht="15">
      <c r="A5747" s="28" t="s">
        <v>159</v>
      </c>
      <c r="B5747" s="61" t="s">
        <v>153</v>
      </c>
      <c r="E5747" s="9" t="s">
        <v>278</v>
      </c>
      <c r="F5747" s="9" t="s">
        <v>278</v>
      </c>
      <c r="G5747" s="9">
        <v>282.5</v>
      </c>
      <c r="H5747" s="9">
        <v>97.100000000002183</v>
      </c>
      <c r="I5747" s="9">
        <v>0</v>
      </c>
      <c r="J5747" s="9">
        <v>0</v>
      </c>
      <c r="K5747" s="9">
        <v>452.50000000001455</v>
      </c>
      <c r="L5747" s="9">
        <v>42.899999999994179</v>
      </c>
      <c r="M5747" s="65">
        <v>214.70000000000002</v>
      </c>
      <c r="P5747" s="65">
        <f t="shared" si="161"/>
        <v>1089.700000000011</v>
      </c>
    </row>
    <row r="5748" spans="1:18" ht="15">
      <c r="A5748" s="28" t="s">
        <v>160</v>
      </c>
      <c r="B5748" s="239" t="s">
        <v>1665</v>
      </c>
      <c r="C5748" s="3"/>
      <c r="D5748" s="3"/>
      <c r="E5748" s="9" t="s">
        <v>278</v>
      </c>
      <c r="F5748" s="9" t="s">
        <v>278</v>
      </c>
      <c r="G5748" s="9" t="s">
        <v>278</v>
      </c>
      <c r="H5748" s="9" t="s">
        <v>278</v>
      </c>
      <c r="I5748" s="9">
        <v>0</v>
      </c>
      <c r="J5748" s="9">
        <v>0</v>
      </c>
      <c r="K5748" s="9">
        <v>118.79999999999745</v>
      </c>
      <c r="L5748" s="188">
        <v>443.80000000000655</v>
      </c>
      <c r="M5748" s="65">
        <v>410.3</v>
      </c>
      <c r="P5748" s="65">
        <f t="shared" si="161"/>
        <v>972.90000000000396</v>
      </c>
      <c r="R5748" t="s">
        <v>287</v>
      </c>
    </row>
    <row r="5749" spans="1:18" ht="15">
      <c r="A5749" s="28" t="s">
        <v>161</v>
      </c>
      <c r="B5749" s="61" t="s">
        <v>2195</v>
      </c>
      <c r="C5749" s="3"/>
      <c r="D5749" s="3"/>
      <c r="E5749" s="9" t="s">
        <v>278</v>
      </c>
      <c r="F5749" s="9" t="s">
        <v>278</v>
      </c>
      <c r="G5749" s="9" t="s">
        <v>278</v>
      </c>
      <c r="H5749" s="9" t="s">
        <v>278</v>
      </c>
      <c r="I5749" s="9">
        <v>0</v>
      </c>
      <c r="J5749" s="9">
        <v>0</v>
      </c>
      <c r="K5749" s="9" t="s">
        <v>278</v>
      </c>
      <c r="L5749" s="9">
        <v>228.09999999999491</v>
      </c>
      <c r="M5749" s="65">
        <v>315</v>
      </c>
      <c r="P5749" s="65">
        <f t="shared" si="161"/>
        <v>543.09999999999491</v>
      </c>
    </row>
    <row r="5750" spans="1:18" ht="15">
      <c r="A5750" s="28" t="s">
        <v>163</v>
      </c>
      <c r="B5750" s="61" t="s">
        <v>2208</v>
      </c>
      <c r="C5750" s="3"/>
      <c r="D5750" s="3"/>
      <c r="E5750" s="9" t="s">
        <v>278</v>
      </c>
      <c r="F5750" s="9" t="s">
        <v>278</v>
      </c>
      <c r="G5750" s="9" t="s">
        <v>278</v>
      </c>
      <c r="H5750" s="9" t="s">
        <v>278</v>
      </c>
      <c r="I5750" s="9">
        <v>0</v>
      </c>
      <c r="J5750" s="9">
        <v>0</v>
      </c>
      <c r="K5750" s="9" t="s">
        <v>278</v>
      </c>
      <c r="L5750" s="183">
        <v>499.10000000000218</v>
      </c>
      <c r="M5750" s="65">
        <v>354.6</v>
      </c>
      <c r="P5750" s="65">
        <f t="shared" si="161"/>
        <v>853.70000000000221</v>
      </c>
      <c r="R5750" t="s">
        <v>300</v>
      </c>
    </row>
    <row r="5751" spans="1:18" ht="15">
      <c r="A5751" s="28" t="s">
        <v>274</v>
      </c>
      <c r="B5751" s="239" t="s">
        <v>1651</v>
      </c>
      <c r="C5751" s="3"/>
      <c r="D5751" s="3"/>
      <c r="E5751" s="9" t="s">
        <v>278</v>
      </c>
      <c r="F5751" s="9" t="s">
        <v>278</v>
      </c>
      <c r="G5751" s="9" t="s">
        <v>278</v>
      </c>
      <c r="H5751" s="9" t="s">
        <v>278</v>
      </c>
      <c r="I5751" s="9">
        <v>0</v>
      </c>
      <c r="J5751" s="9">
        <v>0</v>
      </c>
      <c r="K5751" s="9" t="s">
        <v>278</v>
      </c>
      <c r="L5751" s="9" t="s">
        <v>278</v>
      </c>
      <c r="M5751" s="9" t="s">
        <v>278</v>
      </c>
      <c r="P5751" s="65">
        <f t="shared" si="161"/>
        <v>0</v>
      </c>
    </row>
    <row r="5752" spans="1:18" ht="15">
      <c r="A5752" s="28" t="s">
        <v>275</v>
      </c>
      <c r="B5752" s="61" t="s">
        <v>179</v>
      </c>
      <c r="E5752" s="188">
        <v>382.2</v>
      </c>
      <c r="F5752" s="9" t="s">
        <v>278</v>
      </c>
      <c r="G5752" s="9" t="s">
        <v>278</v>
      </c>
      <c r="H5752" s="9" t="s">
        <v>278</v>
      </c>
      <c r="I5752" s="9">
        <v>0</v>
      </c>
      <c r="J5752" s="9">
        <v>0</v>
      </c>
      <c r="K5752" s="9" t="s">
        <v>278</v>
      </c>
      <c r="L5752" s="9" t="s">
        <v>278</v>
      </c>
      <c r="M5752" s="9" t="s">
        <v>278</v>
      </c>
      <c r="P5752" s="65">
        <f t="shared" si="161"/>
        <v>382.2</v>
      </c>
      <c r="R5752" t="s">
        <v>297</v>
      </c>
    </row>
    <row r="5753" spans="1:18" ht="15">
      <c r="A5753" s="28" t="s">
        <v>276</v>
      </c>
      <c r="B5753" s="61" t="s">
        <v>9</v>
      </c>
      <c r="E5753" s="9">
        <v>233.2</v>
      </c>
      <c r="F5753" s="9">
        <v>66</v>
      </c>
      <c r="G5753" s="9">
        <v>238.5</v>
      </c>
      <c r="H5753" s="9">
        <v>138.90000000000146</v>
      </c>
      <c r="I5753" s="9">
        <v>0</v>
      </c>
      <c r="J5753" s="9">
        <v>0</v>
      </c>
      <c r="K5753" s="9">
        <v>478.60000000000946</v>
      </c>
      <c r="L5753" s="188">
        <v>438.74999999998499</v>
      </c>
      <c r="M5753" s="65">
        <v>278.3</v>
      </c>
      <c r="P5753" s="65">
        <f t="shared" ref="P5753:P5784" si="162">SUM(E5753:M5753)</f>
        <v>1872.2499999999959</v>
      </c>
      <c r="R5753" t="s">
        <v>288</v>
      </c>
    </row>
    <row r="5754" spans="1:18" ht="15">
      <c r="A5754" s="28" t="s">
        <v>277</v>
      </c>
      <c r="B5754" s="61" t="s">
        <v>2712</v>
      </c>
      <c r="C5754" s="3"/>
      <c r="D5754" s="3"/>
      <c r="E5754" s="9" t="s">
        <v>278</v>
      </c>
      <c r="F5754" s="9" t="s">
        <v>278</v>
      </c>
      <c r="G5754" s="9" t="s">
        <v>278</v>
      </c>
      <c r="H5754" s="9" t="s">
        <v>278</v>
      </c>
      <c r="I5754" s="9" t="s">
        <v>278</v>
      </c>
      <c r="J5754" s="9" t="s">
        <v>278</v>
      </c>
      <c r="K5754" s="9" t="s">
        <v>278</v>
      </c>
      <c r="L5754" s="9" t="s">
        <v>278</v>
      </c>
      <c r="M5754" s="65">
        <v>319.50000000000006</v>
      </c>
      <c r="N5754" s="65"/>
      <c r="P5754" s="65">
        <f t="shared" si="162"/>
        <v>319.50000000000006</v>
      </c>
    </row>
    <row r="5755" spans="1:18" ht="15">
      <c r="A5755" s="28" t="s">
        <v>640</v>
      </c>
      <c r="B5755" s="239" t="s">
        <v>1661</v>
      </c>
      <c r="C5755" s="3"/>
      <c r="D5755" s="3"/>
      <c r="E5755" s="9" t="s">
        <v>278</v>
      </c>
      <c r="F5755" s="9" t="s">
        <v>278</v>
      </c>
      <c r="G5755" s="9" t="s">
        <v>278</v>
      </c>
      <c r="H5755" s="9" t="s">
        <v>278</v>
      </c>
      <c r="I5755" s="9">
        <v>0</v>
      </c>
      <c r="J5755" s="9">
        <v>0</v>
      </c>
      <c r="K5755" s="188">
        <v>515.19999999999345</v>
      </c>
      <c r="L5755" s="9">
        <v>131.79999999999563</v>
      </c>
      <c r="M5755" s="65">
        <v>226.20000000000002</v>
      </c>
      <c r="P5755" s="65">
        <f t="shared" si="162"/>
        <v>873.19999999998913</v>
      </c>
      <c r="R5755" t="s">
        <v>288</v>
      </c>
    </row>
    <row r="5756" spans="1:18" ht="15">
      <c r="A5756" s="28" t="s">
        <v>641</v>
      </c>
      <c r="B5756" s="61" t="s">
        <v>11</v>
      </c>
      <c r="E5756" s="183">
        <v>480.2</v>
      </c>
      <c r="F5756" s="9">
        <v>210.2</v>
      </c>
      <c r="G5756" s="9">
        <v>266</v>
      </c>
      <c r="H5756" s="9">
        <v>231.20000000000073</v>
      </c>
      <c r="I5756" s="9">
        <v>0</v>
      </c>
      <c r="J5756" s="9">
        <v>0</v>
      </c>
      <c r="K5756" s="9">
        <v>348.5</v>
      </c>
      <c r="L5756" s="9">
        <v>379.04999999999927</v>
      </c>
      <c r="M5756" s="65">
        <v>293.60000000000002</v>
      </c>
      <c r="P5756" s="65">
        <f t="shared" si="162"/>
        <v>2208.75</v>
      </c>
      <c r="R5756" t="s">
        <v>300</v>
      </c>
    </row>
    <row r="5757" spans="1:18" ht="15">
      <c r="A5757" s="28" t="s">
        <v>642</v>
      </c>
      <c r="B5757" s="61" t="s">
        <v>2193</v>
      </c>
      <c r="C5757" s="3"/>
      <c r="D5757" s="3"/>
      <c r="E5757" s="9" t="s">
        <v>278</v>
      </c>
      <c r="F5757" s="9" t="s">
        <v>278</v>
      </c>
      <c r="G5757" s="9" t="s">
        <v>278</v>
      </c>
      <c r="H5757" s="9" t="s">
        <v>278</v>
      </c>
      <c r="I5757" s="9">
        <v>0</v>
      </c>
      <c r="J5757" s="9">
        <v>0</v>
      </c>
      <c r="K5757" s="9" t="s">
        <v>278</v>
      </c>
      <c r="L5757" s="9">
        <v>206.49999999998909</v>
      </c>
      <c r="M5757" s="65">
        <v>354.4</v>
      </c>
      <c r="P5757" s="65">
        <f t="shared" si="162"/>
        <v>560.89999999998906</v>
      </c>
    </row>
    <row r="5758" spans="1:18" ht="15">
      <c r="A5758" s="28" t="s">
        <v>644</v>
      </c>
      <c r="B5758" s="239" t="s">
        <v>1666</v>
      </c>
      <c r="C5758" s="3"/>
      <c r="D5758" s="3"/>
      <c r="E5758" s="9" t="s">
        <v>278</v>
      </c>
      <c r="F5758" s="9" t="s">
        <v>278</v>
      </c>
      <c r="G5758" s="9" t="s">
        <v>278</v>
      </c>
      <c r="H5758" s="9" t="s">
        <v>278</v>
      </c>
      <c r="I5758" s="9">
        <v>0</v>
      </c>
      <c r="J5758" s="9">
        <v>0</v>
      </c>
      <c r="K5758" s="9">
        <v>274</v>
      </c>
      <c r="L5758" s="9">
        <v>117.49999999999636</v>
      </c>
      <c r="M5758" s="65">
        <v>397.6</v>
      </c>
      <c r="P5758" s="65">
        <f t="shared" si="162"/>
        <v>789.09999999999638</v>
      </c>
    </row>
    <row r="5759" spans="1:18" ht="15">
      <c r="A5759" s="28" t="s">
        <v>650</v>
      </c>
      <c r="B5759" s="178" t="s">
        <v>1344</v>
      </c>
      <c r="C5759" s="3"/>
      <c r="D5759" s="3"/>
      <c r="E5759" s="9" t="s">
        <v>278</v>
      </c>
      <c r="F5759" s="9" t="s">
        <v>278</v>
      </c>
      <c r="G5759" s="9" t="s">
        <v>278</v>
      </c>
      <c r="H5759" s="9" t="s">
        <v>278</v>
      </c>
      <c r="I5759" s="9">
        <v>0</v>
      </c>
      <c r="J5759" s="9">
        <v>0</v>
      </c>
      <c r="K5759" s="188">
        <v>543.20000000000437</v>
      </c>
      <c r="L5759" s="9">
        <v>285.299999999992</v>
      </c>
      <c r="M5759" s="65">
        <v>244.5</v>
      </c>
      <c r="P5759" s="65">
        <f t="shared" si="162"/>
        <v>1072.9999999999964</v>
      </c>
      <c r="R5759" t="s">
        <v>284</v>
      </c>
    </row>
    <row r="5760" spans="1:18" ht="15">
      <c r="A5760" s="28" t="s">
        <v>652</v>
      </c>
      <c r="B5760" s="28" t="s">
        <v>633</v>
      </c>
      <c r="E5760" s="9" t="s">
        <v>278</v>
      </c>
      <c r="F5760" s="9" t="s">
        <v>278</v>
      </c>
      <c r="G5760" s="9" t="s">
        <v>278</v>
      </c>
      <c r="H5760" s="188">
        <v>289.00000000001455</v>
      </c>
      <c r="I5760" s="9">
        <v>0</v>
      </c>
      <c r="J5760" s="9">
        <v>0</v>
      </c>
      <c r="K5760" s="9">
        <v>409.49999999999818</v>
      </c>
      <c r="L5760" s="9">
        <v>76.199999999989814</v>
      </c>
      <c r="M5760" s="65">
        <v>146.30000000000001</v>
      </c>
      <c r="P5760" s="65">
        <f t="shared" si="162"/>
        <v>921.0000000000025</v>
      </c>
      <c r="R5760" t="s">
        <v>293</v>
      </c>
    </row>
    <row r="5761" spans="1:18" ht="15">
      <c r="A5761" s="28" t="s">
        <v>655</v>
      </c>
      <c r="B5761" s="239" t="s">
        <v>1658</v>
      </c>
      <c r="C5761" s="3"/>
      <c r="D5761" s="3"/>
      <c r="E5761" s="9" t="s">
        <v>278</v>
      </c>
      <c r="F5761" s="9" t="s">
        <v>278</v>
      </c>
      <c r="G5761" s="9" t="s">
        <v>278</v>
      </c>
      <c r="H5761" s="9" t="s">
        <v>278</v>
      </c>
      <c r="I5761" s="9">
        <v>0</v>
      </c>
      <c r="J5761" s="9">
        <v>0</v>
      </c>
      <c r="K5761" s="9">
        <v>485.89999999999054</v>
      </c>
      <c r="L5761" s="9">
        <v>395.60000000000218</v>
      </c>
      <c r="M5761" s="65">
        <v>353.2</v>
      </c>
      <c r="P5761" s="65">
        <f t="shared" si="162"/>
        <v>1234.6999999999928</v>
      </c>
    </row>
    <row r="5762" spans="1:18" ht="15">
      <c r="A5762" s="28" t="s">
        <v>656</v>
      </c>
      <c r="B5762" s="61" t="s">
        <v>2708</v>
      </c>
      <c r="C5762" s="3"/>
      <c r="D5762" s="3"/>
      <c r="E5762" s="9" t="s">
        <v>278</v>
      </c>
      <c r="F5762" s="9" t="s">
        <v>278</v>
      </c>
      <c r="G5762" s="9" t="s">
        <v>278</v>
      </c>
      <c r="H5762" s="9" t="s">
        <v>278</v>
      </c>
      <c r="I5762" s="9" t="s">
        <v>278</v>
      </c>
      <c r="J5762" s="9" t="s">
        <v>278</v>
      </c>
      <c r="K5762" s="9" t="s">
        <v>278</v>
      </c>
      <c r="L5762" s="9" t="s">
        <v>278</v>
      </c>
      <c r="M5762" s="65">
        <v>329.20000000000005</v>
      </c>
      <c r="N5762" s="65"/>
      <c r="P5762" s="65">
        <f t="shared" si="162"/>
        <v>329.20000000000005</v>
      </c>
    </row>
    <row r="5763" spans="1:18" ht="15">
      <c r="A5763" s="28" t="s">
        <v>659</v>
      </c>
      <c r="B5763" s="61" t="s">
        <v>2203</v>
      </c>
      <c r="C5763" s="3"/>
      <c r="D5763" s="3"/>
      <c r="E5763" s="9" t="s">
        <v>278</v>
      </c>
      <c r="F5763" s="9" t="s">
        <v>278</v>
      </c>
      <c r="G5763" s="9" t="s">
        <v>278</v>
      </c>
      <c r="H5763" s="9" t="s">
        <v>278</v>
      </c>
      <c r="I5763" s="9">
        <v>0</v>
      </c>
      <c r="J5763" s="9">
        <v>0</v>
      </c>
      <c r="K5763" s="9" t="s">
        <v>278</v>
      </c>
      <c r="L5763" s="9">
        <v>311.50000000000364</v>
      </c>
      <c r="M5763" s="9" t="s">
        <v>278</v>
      </c>
      <c r="P5763" s="65">
        <f t="shared" si="162"/>
        <v>311.50000000000364</v>
      </c>
    </row>
    <row r="5764" spans="1:18" ht="15">
      <c r="A5764" s="28" t="s">
        <v>661</v>
      </c>
      <c r="B5764" s="61" t="s">
        <v>687</v>
      </c>
      <c r="E5764" s="9" t="s">
        <v>278</v>
      </c>
      <c r="F5764" s="9" t="s">
        <v>278</v>
      </c>
      <c r="G5764" s="9" t="s">
        <v>278</v>
      </c>
      <c r="H5764" s="184">
        <v>417.40000000000146</v>
      </c>
      <c r="I5764" s="9">
        <v>0</v>
      </c>
      <c r="J5764" s="9">
        <v>0</v>
      </c>
      <c r="K5764" s="9">
        <v>411.29999999999927</v>
      </c>
      <c r="L5764" s="188">
        <v>437.99999999999272</v>
      </c>
      <c r="M5764" s="65">
        <v>423.1</v>
      </c>
      <c r="P5764" s="65">
        <f t="shared" si="162"/>
        <v>1689.7999999999934</v>
      </c>
      <c r="R5764" t="s">
        <v>318</v>
      </c>
    </row>
    <row r="5765" spans="1:18" ht="15">
      <c r="A5765" s="28" t="s">
        <v>666</v>
      </c>
      <c r="B5765" s="61" t="s">
        <v>13</v>
      </c>
      <c r="E5765" s="188">
        <v>327.5</v>
      </c>
      <c r="F5765" s="188">
        <v>356</v>
      </c>
      <c r="G5765" s="9">
        <v>206.4</v>
      </c>
      <c r="H5765" s="9">
        <v>128.20000000000073</v>
      </c>
      <c r="I5765" s="9">
        <v>0</v>
      </c>
      <c r="J5765" s="9">
        <v>0</v>
      </c>
      <c r="K5765" s="9">
        <v>469.39999999999782</v>
      </c>
      <c r="L5765" s="9">
        <v>256.65000000000146</v>
      </c>
      <c r="M5765" s="9" t="s">
        <v>278</v>
      </c>
      <c r="P5765" s="65">
        <f t="shared" si="162"/>
        <v>1744.15</v>
      </c>
      <c r="R5765" t="s">
        <v>337</v>
      </c>
    </row>
    <row r="5766" spans="1:18" ht="15">
      <c r="A5766" s="28" t="s">
        <v>670</v>
      </c>
      <c r="B5766" s="28" t="s">
        <v>639</v>
      </c>
      <c r="E5766" s="9" t="s">
        <v>278</v>
      </c>
      <c r="F5766" s="9" t="s">
        <v>278</v>
      </c>
      <c r="G5766" s="9" t="s">
        <v>278</v>
      </c>
      <c r="H5766" s="9">
        <v>244.79999999999563</v>
      </c>
      <c r="I5766" s="9">
        <v>0</v>
      </c>
      <c r="J5766" s="9">
        <v>0</v>
      </c>
      <c r="K5766" s="9">
        <v>437.00000000001091</v>
      </c>
      <c r="L5766" s="9">
        <v>60.750000000010914</v>
      </c>
      <c r="M5766" s="9" t="s">
        <v>278</v>
      </c>
      <c r="P5766" s="65">
        <f t="shared" si="162"/>
        <v>742.55000000001746</v>
      </c>
    </row>
    <row r="5767" spans="1:18" ht="15">
      <c r="A5767" s="28" t="s">
        <v>671</v>
      </c>
      <c r="B5767" s="61" t="s">
        <v>164</v>
      </c>
      <c r="E5767" s="9" t="s">
        <v>278</v>
      </c>
      <c r="F5767" s="9" t="s">
        <v>278</v>
      </c>
      <c r="G5767" s="184">
        <v>464.1</v>
      </c>
      <c r="H5767" s="9" t="s">
        <v>278</v>
      </c>
      <c r="I5767" s="9">
        <v>0</v>
      </c>
      <c r="J5767" s="9">
        <v>0</v>
      </c>
      <c r="K5767" s="9" t="s">
        <v>278</v>
      </c>
      <c r="L5767" s="9" t="s">
        <v>278</v>
      </c>
      <c r="M5767" s="9" t="s">
        <v>278</v>
      </c>
      <c r="P5767" s="65">
        <f t="shared" si="162"/>
        <v>464.1</v>
      </c>
      <c r="R5767" t="s">
        <v>282</v>
      </c>
    </row>
    <row r="5768" spans="1:18" ht="15">
      <c r="A5768" s="28" t="s">
        <v>672</v>
      </c>
      <c r="B5768" s="61" t="s">
        <v>15</v>
      </c>
      <c r="E5768" s="9">
        <v>189.3</v>
      </c>
      <c r="F5768" s="9">
        <v>204.3</v>
      </c>
      <c r="G5768" s="9">
        <v>132</v>
      </c>
      <c r="H5768" s="9">
        <v>26.399999999997817</v>
      </c>
      <c r="I5768" s="9">
        <v>0</v>
      </c>
      <c r="J5768" s="9">
        <v>0</v>
      </c>
      <c r="K5768" s="9">
        <v>419.00000000000364</v>
      </c>
      <c r="L5768" s="188">
        <v>493.80000000000655</v>
      </c>
      <c r="M5768" s="65">
        <v>238</v>
      </c>
      <c r="P5768" s="65">
        <f t="shared" si="162"/>
        <v>1702.8000000000079</v>
      </c>
      <c r="R5768" t="s">
        <v>283</v>
      </c>
    </row>
    <row r="5769" spans="1:18" ht="15">
      <c r="A5769" s="28" t="s">
        <v>677</v>
      </c>
      <c r="B5769" s="61" t="s">
        <v>2717</v>
      </c>
      <c r="C5769" s="3"/>
      <c r="D5769" s="3"/>
      <c r="E5769" s="9" t="s">
        <v>278</v>
      </c>
      <c r="F5769" s="9" t="s">
        <v>278</v>
      </c>
      <c r="G5769" s="9" t="s">
        <v>278</v>
      </c>
      <c r="H5769" s="9" t="s">
        <v>278</v>
      </c>
      <c r="I5769" s="9" t="s">
        <v>278</v>
      </c>
      <c r="J5769" s="9" t="s">
        <v>278</v>
      </c>
      <c r="K5769" s="9" t="s">
        <v>278</v>
      </c>
      <c r="L5769" s="9" t="s">
        <v>278</v>
      </c>
      <c r="M5769" s="65">
        <v>246.50000000000003</v>
      </c>
      <c r="N5769" s="65"/>
      <c r="P5769" s="65">
        <f t="shared" si="162"/>
        <v>246.50000000000003</v>
      </c>
    </row>
    <row r="5770" spans="1:18" ht="15">
      <c r="A5770" s="28" t="s">
        <v>685</v>
      </c>
      <c r="B5770" s="61" t="s">
        <v>2210</v>
      </c>
      <c r="C5770" s="3"/>
      <c r="D5770" s="3"/>
      <c r="E5770" s="9" t="s">
        <v>278</v>
      </c>
      <c r="F5770" s="9" t="s">
        <v>278</v>
      </c>
      <c r="G5770" s="9" t="s">
        <v>278</v>
      </c>
      <c r="H5770" s="9" t="s">
        <v>278</v>
      </c>
      <c r="I5770" s="9">
        <v>0</v>
      </c>
      <c r="J5770" s="9">
        <v>0</v>
      </c>
      <c r="K5770" s="9" t="s">
        <v>278</v>
      </c>
      <c r="L5770" s="9">
        <v>244.00000000000728</v>
      </c>
      <c r="M5770" s="65">
        <v>323.3</v>
      </c>
      <c r="P5770" s="65">
        <f t="shared" si="162"/>
        <v>567.30000000000723</v>
      </c>
    </row>
    <row r="5771" spans="1:18" ht="15">
      <c r="A5771" s="28" t="s">
        <v>689</v>
      </c>
      <c r="B5771" s="239" t="s">
        <v>1654</v>
      </c>
      <c r="C5771" s="3"/>
      <c r="D5771" s="3"/>
      <c r="E5771" s="9" t="s">
        <v>278</v>
      </c>
      <c r="F5771" s="9" t="s">
        <v>278</v>
      </c>
      <c r="G5771" s="9" t="s">
        <v>278</v>
      </c>
      <c r="H5771" s="9" t="s">
        <v>278</v>
      </c>
      <c r="I5771" s="9">
        <v>0</v>
      </c>
      <c r="J5771" s="9">
        <v>0</v>
      </c>
      <c r="K5771" s="9">
        <v>431.59999999999854</v>
      </c>
      <c r="L5771" s="9">
        <v>301.399999999996</v>
      </c>
      <c r="M5771" s="65">
        <v>129.30000000000001</v>
      </c>
      <c r="P5771" s="65">
        <f t="shared" si="162"/>
        <v>862.2999999999945</v>
      </c>
    </row>
    <row r="5772" spans="1:18" ht="15">
      <c r="A5772" s="28" t="s">
        <v>690</v>
      </c>
      <c r="B5772" s="61" t="s">
        <v>17</v>
      </c>
      <c r="E5772" s="188">
        <v>440.2</v>
      </c>
      <c r="F5772" s="9">
        <v>140.69999999999999</v>
      </c>
      <c r="G5772" s="188">
        <v>332.6</v>
      </c>
      <c r="H5772" s="9">
        <v>120.39999999999418</v>
      </c>
      <c r="I5772" s="9">
        <v>0</v>
      </c>
      <c r="J5772" s="9">
        <v>0</v>
      </c>
      <c r="K5772" s="9">
        <v>439.69999999999709</v>
      </c>
      <c r="L5772" s="9">
        <v>330.25000000000364</v>
      </c>
      <c r="M5772" s="65">
        <v>301.5</v>
      </c>
      <c r="P5772" s="65">
        <f t="shared" si="162"/>
        <v>2105.3499999999949</v>
      </c>
      <c r="R5772" t="s">
        <v>285</v>
      </c>
    </row>
    <row r="5773" spans="1:18" ht="15">
      <c r="A5773" s="28" t="s">
        <v>691</v>
      </c>
      <c r="B5773" s="61" t="s">
        <v>649</v>
      </c>
      <c r="E5773" s="9" t="s">
        <v>278</v>
      </c>
      <c r="F5773" s="9" t="s">
        <v>278</v>
      </c>
      <c r="G5773" s="9" t="s">
        <v>278</v>
      </c>
      <c r="H5773" s="9">
        <v>31.650000000005093</v>
      </c>
      <c r="I5773" s="9">
        <v>0</v>
      </c>
      <c r="J5773" s="9">
        <v>0</v>
      </c>
      <c r="K5773" s="9" t="s">
        <v>278</v>
      </c>
      <c r="L5773" s="9" t="s">
        <v>278</v>
      </c>
      <c r="M5773" s="9" t="s">
        <v>278</v>
      </c>
      <c r="P5773" s="65">
        <f t="shared" si="162"/>
        <v>31.650000000005093</v>
      </c>
    </row>
    <row r="5774" spans="1:18" ht="15">
      <c r="A5774" s="28" t="s">
        <v>697</v>
      </c>
      <c r="B5774" s="61" t="s">
        <v>662</v>
      </c>
      <c r="E5774" s="9" t="s">
        <v>278</v>
      </c>
      <c r="F5774" s="9" t="s">
        <v>278</v>
      </c>
      <c r="G5774" s="9" t="s">
        <v>278</v>
      </c>
      <c r="H5774" s="9">
        <v>208.20000000000437</v>
      </c>
      <c r="I5774" s="9">
        <v>0</v>
      </c>
      <c r="J5774" s="9">
        <v>0</v>
      </c>
      <c r="K5774" s="9">
        <v>451.09999999999854</v>
      </c>
      <c r="L5774" s="9">
        <v>187.20000000000437</v>
      </c>
      <c r="M5774" s="65">
        <v>258.3</v>
      </c>
      <c r="P5774" s="65">
        <f t="shared" si="162"/>
        <v>1104.8000000000072</v>
      </c>
    </row>
    <row r="5775" spans="1:18" ht="15">
      <c r="A5775" s="28" t="s">
        <v>698</v>
      </c>
      <c r="B5775" s="61" t="s">
        <v>162</v>
      </c>
      <c r="E5775" s="9" t="s">
        <v>278</v>
      </c>
      <c r="F5775" s="9" t="s">
        <v>278</v>
      </c>
      <c r="G5775" s="188">
        <v>347.4</v>
      </c>
      <c r="H5775" s="188">
        <v>354.29999999999927</v>
      </c>
      <c r="I5775" s="9">
        <v>0</v>
      </c>
      <c r="J5775" s="9">
        <v>0</v>
      </c>
      <c r="K5775" s="9">
        <v>428.99999999999272</v>
      </c>
      <c r="L5775" s="188">
        <v>450.95000000000437</v>
      </c>
      <c r="M5775" s="65">
        <v>249.20000000000002</v>
      </c>
      <c r="P5775" s="65">
        <f t="shared" si="162"/>
        <v>1830.8499999999965</v>
      </c>
      <c r="R5775" t="s">
        <v>2560</v>
      </c>
    </row>
    <row r="5776" spans="1:18" ht="15">
      <c r="A5776" s="28" t="s">
        <v>699</v>
      </c>
      <c r="B5776" s="61" t="s">
        <v>2197</v>
      </c>
      <c r="C5776" s="3"/>
      <c r="D5776" s="3"/>
      <c r="E5776" s="9" t="s">
        <v>278</v>
      </c>
      <c r="F5776" s="9" t="s">
        <v>278</v>
      </c>
      <c r="G5776" s="9" t="s">
        <v>278</v>
      </c>
      <c r="H5776" s="9" t="s">
        <v>278</v>
      </c>
      <c r="I5776" s="9">
        <v>0</v>
      </c>
      <c r="J5776" s="9">
        <v>0</v>
      </c>
      <c r="K5776" s="9" t="s">
        <v>278</v>
      </c>
      <c r="L5776" s="9">
        <v>250.60000000000582</v>
      </c>
      <c r="M5776" s="65">
        <v>252.3</v>
      </c>
      <c r="P5776" s="65">
        <f t="shared" si="162"/>
        <v>502.90000000000583</v>
      </c>
    </row>
    <row r="5777" spans="1:18" ht="15">
      <c r="A5777" s="28" t="s">
        <v>701</v>
      </c>
      <c r="B5777" s="61" t="s">
        <v>678</v>
      </c>
      <c r="E5777" s="9" t="s">
        <v>278</v>
      </c>
      <c r="F5777" s="9" t="s">
        <v>278</v>
      </c>
      <c r="G5777" s="9" t="s">
        <v>278</v>
      </c>
      <c r="H5777" s="9">
        <v>234.39999999999782</v>
      </c>
      <c r="I5777" s="9">
        <v>0</v>
      </c>
      <c r="J5777" s="9">
        <v>0</v>
      </c>
      <c r="K5777" s="9" t="s">
        <v>278</v>
      </c>
      <c r="L5777" s="9" t="s">
        <v>278</v>
      </c>
      <c r="M5777" s="9" t="s">
        <v>278</v>
      </c>
      <c r="P5777" s="65">
        <f t="shared" si="162"/>
        <v>234.39999999999782</v>
      </c>
    </row>
    <row r="5778" spans="1:18" ht="15">
      <c r="A5778" s="28" t="s">
        <v>702</v>
      </c>
      <c r="B5778" s="61" t="s">
        <v>2711</v>
      </c>
      <c r="C5778" s="3"/>
      <c r="D5778" s="3"/>
      <c r="E5778" s="9" t="s">
        <v>278</v>
      </c>
      <c r="F5778" s="9" t="s">
        <v>278</v>
      </c>
      <c r="G5778" s="9" t="s">
        <v>278</v>
      </c>
      <c r="H5778" s="9" t="s">
        <v>278</v>
      </c>
      <c r="I5778" s="9" t="s">
        <v>278</v>
      </c>
      <c r="J5778" s="9" t="s">
        <v>278</v>
      </c>
      <c r="K5778" s="9" t="s">
        <v>278</v>
      </c>
      <c r="L5778" s="9" t="s">
        <v>278</v>
      </c>
      <c r="M5778" s="65">
        <v>405.80000000000007</v>
      </c>
      <c r="N5778" s="65"/>
      <c r="P5778" s="65">
        <f t="shared" si="162"/>
        <v>405.80000000000007</v>
      </c>
    </row>
    <row r="5779" spans="1:18" ht="15">
      <c r="A5779" s="28" t="s">
        <v>703</v>
      </c>
      <c r="B5779" s="61" t="s">
        <v>2213</v>
      </c>
      <c r="C5779" s="3"/>
      <c r="D5779" s="3"/>
      <c r="E5779" s="9" t="s">
        <v>278</v>
      </c>
      <c r="F5779" s="9" t="s">
        <v>278</v>
      </c>
      <c r="G5779" s="9" t="s">
        <v>278</v>
      </c>
      <c r="H5779" s="9" t="s">
        <v>278</v>
      </c>
      <c r="I5779" s="9">
        <v>0</v>
      </c>
      <c r="J5779" s="9">
        <v>0</v>
      </c>
      <c r="K5779" s="9" t="s">
        <v>278</v>
      </c>
      <c r="L5779" s="9">
        <v>156.99999999999636</v>
      </c>
      <c r="M5779" s="65">
        <v>392.2</v>
      </c>
      <c r="P5779" s="65">
        <f t="shared" si="162"/>
        <v>549.19999999999641</v>
      </c>
    </row>
    <row r="5780" spans="1:18" ht="15">
      <c r="A5780" s="28" t="s">
        <v>706</v>
      </c>
      <c r="B5780" s="61" t="s">
        <v>2200</v>
      </c>
      <c r="C5780" s="3"/>
      <c r="D5780" s="3"/>
      <c r="E5780" s="9" t="s">
        <v>278</v>
      </c>
      <c r="F5780" s="9" t="s">
        <v>278</v>
      </c>
      <c r="G5780" s="9" t="s">
        <v>278</v>
      </c>
      <c r="H5780" s="9" t="s">
        <v>278</v>
      </c>
      <c r="I5780" s="9">
        <v>0</v>
      </c>
      <c r="J5780" s="9">
        <v>0</v>
      </c>
      <c r="K5780" s="9" t="s">
        <v>278</v>
      </c>
      <c r="L5780" s="9">
        <v>164.90000000000691</v>
      </c>
      <c r="M5780" s="90">
        <v>481</v>
      </c>
      <c r="P5780" s="65">
        <f t="shared" si="162"/>
        <v>645.90000000000691</v>
      </c>
      <c r="R5780" t="s">
        <v>292</v>
      </c>
    </row>
    <row r="5781" spans="1:18" ht="15">
      <c r="A5781" s="28" t="s">
        <v>775</v>
      </c>
      <c r="B5781" s="61" t="s">
        <v>19</v>
      </c>
      <c r="E5781" s="188">
        <v>310.39999999999998</v>
      </c>
      <c r="F5781" s="9">
        <v>117.5</v>
      </c>
      <c r="G5781" s="9">
        <v>222.1</v>
      </c>
      <c r="H5781" s="9">
        <v>129.30000000000291</v>
      </c>
      <c r="I5781" s="9">
        <v>0</v>
      </c>
      <c r="J5781" s="9">
        <v>0</v>
      </c>
      <c r="K5781" s="9" t="s">
        <v>278</v>
      </c>
      <c r="L5781" s="9" t="s">
        <v>278</v>
      </c>
      <c r="M5781" s="9" t="s">
        <v>278</v>
      </c>
      <c r="P5781" s="65">
        <f t="shared" si="162"/>
        <v>779.30000000000291</v>
      </c>
      <c r="R5781" t="s">
        <v>288</v>
      </c>
    </row>
    <row r="5782" spans="1:18" ht="15">
      <c r="A5782" s="28" t="s">
        <v>776</v>
      </c>
      <c r="B5782" s="190" t="s">
        <v>1331</v>
      </c>
      <c r="C5782" s="3"/>
      <c r="D5782" s="3"/>
      <c r="E5782" s="9" t="s">
        <v>278</v>
      </c>
      <c r="F5782" s="9" t="s">
        <v>278</v>
      </c>
      <c r="G5782" s="9" t="s">
        <v>278</v>
      </c>
      <c r="H5782" s="9" t="s">
        <v>278</v>
      </c>
      <c r="I5782" s="9">
        <v>0</v>
      </c>
      <c r="J5782" s="9">
        <v>0</v>
      </c>
      <c r="K5782" s="9" t="s">
        <v>278</v>
      </c>
      <c r="L5782" s="9" t="s">
        <v>278</v>
      </c>
      <c r="M5782" s="9" t="s">
        <v>278</v>
      </c>
      <c r="P5782" s="65">
        <f t="shared" si="162"/>
        <v>0</v>
      </c>
    </row>
    <row r="5783" spans="1:18" ht="15">
      <c r="A5783" s="28" t="s">
        <v>777</v>
      </c>
      <c r="B5783" s="178" t="s">
        <v>1333</v>
      </c>
      <c r="C5783" s="3"/>
      <c r="D5783" s="3"/>
      <c r="E5783" s="9" t="s">
        <v>278</v>
      </c>
      <c r="F5783" s="9" t="s">
        <v>278</v>
      </c>
      <c r="G5783" s="9" t="s">
        <v>278</v>
      </c>
      <c r="H5783" s="9" t="s">
        <v>278</v>
      </c>
      <c r="I5783" s="9">
        <v>0</v>
      </c>
      <c r="J5783" s="9">
        <v>0</v>
      </c>
      <c r="K5783" s="9">
        <v>360.79999999999745</v>
      </c>
      <c r="L5783" s="9">
        <v>76.799999999991996</v>
      </c>
      <c r="M5783" s="65">
        <v>390.6</v>
      </c>
      <c r="P5783" s="65">
        <f t="shared" si="162"/>
        <v>828.19999999998947</v>
      </c>
    </row>
    <row r="5784" spans="1:18" ht="15">
      <c r="A5784" s="28" t="s">
        <v>778</v>
      </c>
      <c r="B5784" s="61" t="s">
        <v>2703</v>
      </c>
      <c r="C5784" s="3"/>
      <c r="D5784" s="3"/>
      <c r="E5784" s="9" t="s">
        <v>278</v>
      </c>
      <c r="F5784" s="9" t="s">
        <v>278</v>
      </c>
      <c r="G5784" s="9" t="s">
        <v>278</v>
      </c>
      <c r="H5784" s="9" t="s">
        <v>278</v>
      </c>
      <c r="I5784" s="9" t="s">
        <v>278</v>
      </c>
      <c r="J5784" s="9" t="s">
        <v>278</v>
      </c>
      <c r="K5784" s="9" t="s">
        <v>278</v>
      </c>
      <c r="L5784" s="9" t="s">
        <v>278</v>
      </c>
      <c r="M5784" s="65">
        <v>469</v>
      </c>
      <c r="N5784" s="65"/>
      <c r="P5784" s="65">
        <f t="shared" si="162"/>
        <v>469</v>
      </c>
    </row>
    <row r="5785" spans="1:18" ht="15">
      <c r="A5785" s="28" t="s">
        <v>779</v>
      </c>
      <c r="B5785" s="61" t="s">
        <v>2196</v>
      </c>
      <c r="C5785" s="3"/>
      <c r="D5785" s="3"/>
      <c r="E5785" s="9" t="s">
        <v>278</v>
      </c>
      <c r="F5785" s="9" t="s">
        <v>278</v>
      </c>
      <c r="G5785" s="9" t="s">
        <v>278</v>
      </c>
      <c r="H5785" s="9" t="s">
        <v>278</v>
      </c>
      <c r="I5785" s="9">
        <v>0</v>
      </c>
      <c r="J5785" s="9">
        <v>0</v>
      </c>
      <c r="K5785" s="9" t="s">
        <v>278</v>
      </c>
      <c r="L5785" s="9">
        <v>340.79999999999927</v>
      </c>
      <c r="M5785" s="65">
        <v>398.90000000000003</v>
      </c>
      <c r="P5785" s="65">
        <f t="shared" ref="P5785:P5816" si="163">SUM(E5785:M5785)</f>
        <v>739.69999999999936</v>
      </c>
    </row>
    <row r="5786" spans="1:18" ht="15">
      <c r="A5786" s="28" t="s">
        <v>780</v>
      </c>
      <c r="B5786" s="61" t="s">
        <v>2723</v>
      </c>
      <c r="C5786" s="3"/>
      <c r="D5786" s="3"/>
      <c r="E5786" s="9" t="s">
        <v>278</v>
      </c>
      <c r="F5786" s="9" t="s">
        <v>278</v>
      </c>
      <c r="G5786" s="9" t="s">
        <v>278</v>
      </c>
      <c r="H5786" s="9" t="s">
        <v>278</v>
      </c>
      <c r="I5786" s="9" t="s">
        <v>278</v>
      </c>
      <c r="J5786" s="9" t="s">
        <v>278</v>
      </c>
      <c r="K5786" s="9" t="s">
        <v>278</v>
      </c>
      <c r="L5786" s="9" t="s">
        <v>278</v>
      </c>
      <c r="M5786" s="90">
        <v>480.1</v>
      </c>
      <c r="N5786" s="65"/>
      <c r="P5786" s="65">
        <f t="shared" si="163"/>
        <v>480.1</v>
      </c>
      <c r="R5786" t="s">
        <v>287</v>
      </c>
    </row>
    <row r="5787" spans="1:18" ht="15">
      <c r="A5787" s="28" t="s">
        <v>781</v>
      </c>
      <c r="B5787" s="61" t="s">
        <v>2725</v>
      </c>
      <c r="C5787" s="3"/>
      <c r="D5787" s="3"/>
      <c r="E5787" s="9" t="s">
        <v>278</v>
      </c>
      <c r="F5787" s="9" t="s">
        <v>278</v>
      </c>
      <c r="G5787" s="9" t="s">
        <v>278</v>
      </c>
      <c r="H5787" s="9" t="s">
        <v>278</v>
      </c>
      <c r="I5787" s="9" t="s">
        <v>278</v>
      </c>
      <c r="J5787" s="9" t="s">
        <v>278</v>
      </c>
      <c r="K5787" s="9" t="s">
        <v>278</v>
      </c>
      <c r="L5787" s="9" t="s">
        <v>278</v>
      </c>
      <c r="M5787" s="65">
        <v>377.20000000000005</v>
      </c>
      <c r="N5787" s="65"/>
      <c r="P5787" s="65">
        <f t="shared" si="163"/>
        <v>377.20000000000005</v>
      </c>
    </row>
    <row r="5788" spans="1:18" ht="15">
      <c r="A5788" s="28" t="s">
        <v>782</v>
      </c>
      <c r="B5788" s="61" t="s">
        <v>704</v>
      </c>
      <c r="E5788" s="9" t="s">
        <v>278</v>
      </c>
      <c r="F5788" s="9" t="s">
        <v>278</v>
      </c>
      <c r="G5788" s="9" t="s">
        <v>278</v>
      </c>
      <c r="H5788" s="9">
        <v>261.44999999999709</v>
      </c>
      <c r="I5788" s="9">
        <v>0</v>
      </c>
      <c r="J5788" s="9">
        <v>0</v>
      </c>
      <c r="K5788" s="188">
        <v>519.00000000000728</v>
      </c>
      <c r="L5788" s="9">
        <v>182.79999999999563</v>
      </c>
      <c r="M5788" s="65">
        <v>204.9</v>
      </c>
      <c r="P5788" s="65">
        <f t="shared" si="163"/>
        <v>1168.1500000000001</v>
      </c>
      <c r="R5788" t="s">
        <v>287</v>
      </c>
    </row>
    <row r="5789" spans="1:18" ht="15">
      <c r="A5789" s="28" t="s">
        <v>783</v>
      </c>
      <c r="B5789" s="61" t="s">
        <v>2724</v>
      </c>
      <c r="C5789" s="3"/>
      <c r="D5789" s="3"/>
      <c r="E5789" s="9" t="s">
        <v>278</v>
      </c>
      <c r="F5789" s="9" t="s">
        <v>278</v>
      </c>
      <c r="G5789" s="9" t="s">
        <v>278</v>
      </c>
      <c r="H5789" s="9" t="s">
        <v>278</v>
      </c>
      <c r="I5789" s="9" t="s">
        <v>278</v>
      </c>
      <c r="J5789" s="9" t="s">
        <v>278</v>
      </c>
      <c r="K5789" s="9" t="s">
        <v>278</v>
      </c>
      <c r="L5789" s="9" t="s">
        <v>278</v>
      </c>
      <c r="M5789" s="65">
        <v>272.8</v>
      </c>
      <c r="N5789" s="65"/>
      <c r="P5789" s="65">
        <f t="shared" si="163"/>
        <v>272.8</v>
      </c>
    </row>
    <row r="5790" spans="1:18" ht="15">
      <c r="A5790" s="28" t="s">
        <v>784</v>
      </c>
      <c r="B5790" s="239" t="s">
        <v>2318</v>
      </c>
      <c r="C5790" s="3"/>
      <c r="D5790" s="3"/>
      <c r="E5790" s="9" t="s">
        <v>278</v>
      </c>
      <c r="F5790" s="9" t="s">
        <v>278</v>
      </c>
      <c r="G5790" s="9" t="s">
        <v>278</v>
      </c>
      <c r="H5790" s="9" t="s">
        <v>278</v>
      </c>
      <c r="I5790" s="9">
        <v>0</v>
      </c>
      <c r="J5790" s="9">
        <v>0</v>
      </c>
      <c r="K5790" s="9">
        <v>440.00000000000364</v>
      </c>
      <c r="L5790" s="9">
        <v>136.80000000000291</v>
      </c>
      <c r="M5790" s="65">
        <v>218.1</v>
      </c>
      <c r="P5790" s="65">
        <f t="shared" si="163"/>
        <v>794.90000000000657</v>
      </c>
    </row>
    <row r="5791" spans="1:18" ht="15">
      <c r="A5791" s="28" t="s">
        <v>785</v>
      </c>
      <c r="B5791" s="61" t="s">
        <v>2707</v>
      </c>
      <c r="C5791" s="3"/>
      <c r="D5791" s="3"/>
      <c r="E5791" s="9" t="s">
        <v>278</v>
      </c>
      <c r="F5791" s="9" t="s">
        <v>278</v>
      </c>
      <c r="G5791" s="9" t="s">
        <v>278</v>
      </c>
      <c r="H5791" s="9" t="s">
        <v>278</v>
      </c>
      <c r="I5791" s="9" t="s">
        <v>278</v>
      </c>
      <c r="J5791" s="9" t="s">
        <v>278</v>
      </c>
      <c r="K5791" s="9" t="s">
        <v>278</v>
      </c>
      <c r="L5791" s="9" t="s">
        <v>278</v>
      </c>
      <c r="M5791" s="65">
        <v>340.70000000000005</v>
      </c>
      <c r="N5791" s="65"/>
      <c r="P5791" s="65">
        <f t="shared" si="163"/>
        <v>340.70000000000005</v>
      </c>
    </row>
    <row r="5792" spans="1:18" ht="15">
      <c r="A5792" s="28" t="s">
        <v>786</v>
      </c>
      <c r="B5792" s="61" t="s">
        <v>700</v>
      </c>
      <c r="E5792" s="9" t="s">
        <v>278</v>
      </c>
      <c r="F5792" s="9" t="s">
        <v>278</v>
      </c>
      <c r="G5792" s="9" t="s">
        <v>278</v>
      </c>
      <c r="H5792" s="188">
        <v>403.69999999999345</v>
      </c>
      <c r="I5792" s="9">
        <v>0</v>
      </c>
      <c r="J5792" s="9">
        <v>0</v>
      </c>
      <c r="K5792" s="9">
        <v>408.10000000000218</v>
      </c>
      <c r="L5792" s="9">
        <v>269.29999999999927</v>
      </c>
      <c r="M5792" s="65">
        <v>333</v>
      </c>
      <c r="P5792" s="65">
        <f t="shared" si="163"/>
        <v>1414.0999999999949</v>
      </c>
      <c r="R5792" t="s">
        <v>283</v>
      </c>
    </row>
    <row r="5793" spans="1:21" ht="15">
      <c r="A5793" s="28" t="s">
        <v>787</v>
      </c>
      <c r="B5793" s="61" t="s">
        <v>21</v>
      </c>
      <c r="E5793" s="9">
        <v>127.8</v>
      </c>
      <c r="F5793" s="9">
        <v>130.80000000000001</v>
      </c>
      <c r="G5793" s="188">
        <v>308.7</v>
      </c>
      <c r="H5793" s="9">
        <v>182.50000000000364</v>
      </c>
      <c r="I5793" s="9">
        <v>0</v>
      </c>
      <c r="J5793" s="9">
        <v>0</v>
      </c>
      <c r="K5793" s="9">
        <v>346.40000000000146</v>
      </c>
      <c r="L5793" s="9">
        <v>262.049999999992</v>
      </c>
      <c r="M5793" s="65">
        <v>282.5</v>
      </c>
      <c r="P5793" s="65">
        <f t="shared" si="163"/>
        <v>1640.749999999997</v>
      </c>
      <c r="R5793" t="s">
        <v>287</v>
      </c>
    </row>
    <row r="5794" spans="1:21" ht="15">
      <c r="A5794" s="28" t="s">
        <v>788</v>
      </c>
      <c r="B5794" s="61" t="s">
        <v>141</v>
      </c>
      <c r="E5794" s="9" t="s">
        <v>278</v>
      </c>
      <c r="F5794" s="188">
        <v>257.39999999999998</v>
      </c>
      <c r="G5794" s="9">
        <v>170.7</v>
      </c>
      <c r="H5794" s="9">
        <v>76.799999999999272</v>
      </c>
      <c r="I5794" s="9">
        <v>0</v>
      </c>
      <c r="J5794" s="9">
        <v>0</v>
      </c>
      <c r="K5794" s="9">
        <v>305.30000000000655</v>
      </c>
      <c r="L5794" s="188">
        <v>447.64999999999418</v>
      </c>
      <c r="M5794" s="65">
        <v>229.6</v>
      </c>
      <c r="P5794" s="65">
        <f t="shared" si="163"/>
        <v>1487.4499999999998</v>
      </c>
      <c r="R5794" t="s">
        <v>334</v>
      </c>
    </row>
    <row r="5795" spans="1:21" ht="15">
      <c r="A5795" s="28" t="s">
        <v>789</v>
      </c>
      <c r="B5795" s="239" t="s">
        <v>2189</v>
      </c>
      <c r="C5795" s="3"/>
      <c r="D5795" s="3"/>
      <c r="E5795" s="9" t="s">
        <v>278</v>
      </c>
      <c r="F5795" s="9" t="s">
        <v>278</v>
      </c>
      <c r="G5795" s="9" t="s">
        <v>278</v>
      </c>
      <c r="H5795" s="9" t="s">
        <v>278</v>
      </c>
      <c r="I5795" s="9">
        <v>0</v>
      </c>
      <c r="J5795" s="9">
        <v>0</v>
      </c>
      <c r="K5795" s="9" t="s">
        <v>278</v>
      </c>
      <c r="L5795" s="9">
        <v>161.89999999999418</v>
      </c>
      <c r="M5795" s="9" t="s">
        <v>278</v>
      </c>
      <c r="P5795" s="65">
        <f t="shared" si="163"/>
        <v>161.89999999999418</v>
      </c>
    </row>
    <row r="5796" spans="1:21" ht="15">
      <c r="A5796" s="28" t="s">
        <v>790</v>
      </c>
      <c r="B5796" s="239" t="s">
        <v>1667</v>
      </c>
      <c r="C5796" s="3"/>
      <c r="D5796" s="3"/>
      <c r="E5796" s="9" t="s">
        <v>278</v>
      </c>
      <c r="F5796" s="9" t="s">
        <v>278</v>
      </c>
      <c r="G5796" s="9" t="s">
        <v>278</v>
      </c>
      <c r="H5796" s="9" t="s">
        <v>278</v>
      </c>
      <c r="I5796" s="9">
        <v>0</v>
      </c>
      <c r="J5796" s="9">
        <v>0</v>
      </c>
      <c r="K5796" s="9">
        <v>401.20000000000073</v>
      </c>
      <c r="L5796" s="9">
        <v>288.59999999999854</v>
      </c>
      <c r="M5796" s="115">
        <v>551.5</v>
      </c>
      <c r="P5796" s="65">
        <f t="shared" si="163"/>
        <v>1241.2999999999993</v>
      </c>
      <c r="R5796" t="s">
        <v>282</v>
      </c>
    </row>
    <row r="5797" spans="1:21" ht="15">
      <c r="A5797" s="28" t="s">
        <v>791</v>
      </c>
      <c r="B5797" s="61" t="s">
        <v>2718</v>
      </c>
      <c r="C5797" s="3"/>
      <c r="D5797" s="3"/>
      <c r="E5797" s="9" t="s">
        <v>278</v>
      </c>
      <c r="F5797" s="9" t="s">
        <v>278</v>
      </c>
      <c r="G5797" s="9" t="s">
        <v>278</v>
      </c>
      <c r="H5797" s="9" t="s">
        <v>278</v>
      </c>
      <c r="I5797" s="9" t="s">
        <v>278</v>
      </c>
      <c r="J5797" s="9" t="s">
        <v>278</v>
      </c>
      <c r="K5797" s="9" t="s">
        <v>278</v>
      </c>
      <c r="L5797" s="9" t="s">
        <v>278</v>
      </c>
      <c r="M5797" s="65">
        <v>337.40000000000003</v>
      </c>
      <c r="N5797" s="65"/>
      <c r="P5797" s="65">
        <f t="shared" si="163"/>
        <v>337.40000000000003</v>
      </c>
    </row>
    <row r="5798" spans="1:21" ht="15">
      <c r="A5798" s="28" t="s">
        <v>792</v>
      </c>
      <c r="B5798" s="178" t="s">
        <v>1335</v>
      </c>
      <c r="C5798" s="3"/>
      <c r="D5798" s="3"/>
      <c r="E5798" s="9" t="s">
        <v>278</v>
      </c>
      <c r="F5798" s="9" t="s">
        <v>278</v>
      </c>
      <c r="G5798" s="9" t="s">
        <v>278</v>
      </c>
      <c r="H5798" s="9" t="s">
        <v>278</v>
      </c>
      <c r="I5798" s="9">
        <v>0</v>
      </c>
      <c r="J5798" s="9">
        <v>0</v>
      </c>
      <c r="K5798" s="9" t="s">
        <v>278</v>
      </c>
      <c r="L5798" s="9" t="s">
        <v>278</v>
      </c>
      <c r="M5798" s="9" t="s">
        <v>278</v>
      </c>
      <c r="P5798" s="65">
        <f t="shared" si="163"/>
        <v>0</v>
      </c>
    </row>
    <row r="5799" spans="1:21" ht="15">
      <c r="A5799" s="28" t="s">
        <v>793</v>
      </c>
      <c r="B5799" s="61" t="s">
        <v>2199</v>
      </c>
      <c r="C5799" s="3"/>
      <c r="D5799" s="3"/>
      <c r="E5799" s="9" t="s">
        <v>278</v>
      </c>
      <c r="F5799" s="9" t="s">
        <v>278</v>
      </c>
      <c r="G5799" s="9" t="s">
        <v>278</v>
      </c>
      <c r="H5799" s="9" t="s">
        <v>278</v>
      </c>
      <c r="I5799" s="9">
        <v>0</v>
      </c>
      <c r="J5799" s="9">
        <v>0</v>
      </c>
      <c r="K5799" s="9" t="s">
        <v>278</v>
      </c>
      <c r="L5799" s="9">
        <v>86</v>
      </c>
      <c r="M5799" s="65">
        <v>209.6</v>
      </c>
      <c r="P5799" s="65">
        <f t="shared" si="163"/>
        <v>295.60000000000002</v>
      </c>
    </row>
    <row r="5800" spans="1:21" ht="15">
      <c r="A5800" s="28" t="s">
        <v>794</v>
      </c>
      <c r="B5800" s="239" t="s">
        <v>1668</v>
      </c>
      <c r="C5800" s="3"/>
      <c r="D5800" s="3"/>
      <c r="E5800" s="9" t="s">
        <v>278</v>
      </c>
      <c r="F5800" s="9" t="s">
        <v>278</v>
      </c>
      <c r="G5800" s="9" t="s">
        <v>278</v>
      </c>
      <c r="H5800" s="9" t="s">
        <v>278</v>
      </c>
      <c r="I5800" s="9">
        <v>0</v>
      </c>
      <c r="J5800" s="9">
        <v>0</v>
      </c>
      <c r="K5800" s="9">
        <v>446.39999999999418</v>
      </c>
      <c r="L5800" s="9">
        <v>58.099999999994907</v>
      </c>
      <c r="M5800" s="65">
        <v>209.9</v>
      </c>
      <c r="P5800" s="65">
        <f t="shared" si="163"/>
        <v>714.39999999998906</v>
      </c>
    </row>
    <row r="5801" spans="1:21" ht="15">
      <c r="A5801" s="28" t="s">
        <v>795</v>
      </c>
      <c r="B5801" s="178" t="s">
        <v>1334</v>
      </c>
      <c r="C5801" s="3"/>
      <c r="D5801" s="3"/>
      <c r="E5801" s="9" t="s">
        <v>278</v>
      </c>
      <c r="F5801" s="9" t="s">
        <v>278</v>
      </c>
      <c r="G5801" s="9" t="s">
        <v>278</v>
      </c>
      <c r="H5801" s="9" t="s">
        <v>278</v>
      </c>
      <c r="I5801" s="9">
        <v>0</v>
      </c>
      <c r="J5801" s="9">
        <v>0</v>
      </c>
      <c r="K5801" s="9">
        <v>424.80000000000291</v>
      </c>
      <c r="L5801" s="9">
        <v>233.00000000000364</v>
      </c>
      <c r="M5801" s="65">
        <v>415.99999999999994</v>
      </c>
      <c r="P5801" s="65">
        <f t="shared" si="163"/>
        <v>1073.8000000000065</v>
      </c>
    </row>
    <row r="5802" spans="1:21" ht="15">
      <c r="A5802" s="28" t="s">
        <v>796</v>
      </c>
      <c r="B5802" s="61" t="s">
        <v>667</v>
      </c>
      <c r="E5802" s="9" t="s">
        <v>278</v>
      </c>
      <c r="F5802" s="9" t="s">
        <v>278</v>
      </c>
      <c r="G5802" s="9" t="s">
        <v>278</v>
      </c>
      <c r="H5802" s="9">
        <v>201.40000000000146</v>
      </c>
      <c r="I5802" s="9">
        <v>0</v>
      </c>
      <c r="J5802" s="9">
        <v>0</v>
      </c>
      <c r="K5802" s="9">
        <v>371.5</v>
      </c>
      <c r="L5802" s="9">
        <v>198.84999999999854</v>
      </c>
      <c r="M5802" s="65">
        <v>394.30000000000007</v>
      </c>
      <c r="P5802" s="65">
        <f t="shared" si="163"/>
        <v>1166.0500000000002</v>
      </c>
    </row>
    <row r="5803" spans="1:21" ht="15">
      <c r="A5803" s="28" t="s">
        <v>797</v>
      </c>
      <c r="B5803" s="61" t="s">
        <v>2198</v>
      </c>
      <c r="C5803" s="3"/>
      <c r="D5803" s="3"/>
      <c r="E5803" s="9" t="s">
        <v>278</v>
      </c>
      <c r="F5803" s="9" t="s">
        <v>278</v>
      </c>
      <c r="G5803" s="9" t="s">
        <v>278</v>
      </c>
      <c r="H5803" s="9" t="s">
        <v>278</v>
      </c>
      <c r="I5803" s="9">
        <v>0</v>
      </c>
      <c r="J5803" s="9">
        <v>0</v>
      </c>
      <c r="K5803" s="9" t="s">
        <v>278</v>
      </c>
      <c r="L5803" s="9">
        <v>193.35000000000218</v>
      </c>
      <c r="M5803" s="65">
        <v>230.3</v>
      </c>
      <c r="P5803" s="65">
        <f t="shared" si="163"/>
        <v>423.65000000000219</v>
      </c>
    </row>
    <row r="5804" spans="1:21" ht="15">
      <c r="A5804" s="28" t="s">
        <v>798</v>
      </c>
      <c r="B5804" s="61" t="s">
        <v>2205</v>
      </c>
      <c r="C5804" s="3"/>
      <c r="D5804" s="3"/>
      <c r="E5804" s="9" t="s">
        <v>278</v>
      </c>
      <c r="F5804" s="9" t="s">
        <v>278</v>
      </c>
      <c r="G5804" s="9" t="s">
        <v>278</v>
      </c>
      <c r="H5804" s="9" t="s">
        <v>278</v>
      </c>
      <c r="I5804" s="9">
        <v>0</v>
      </c>
      <c r="J5804" s="9">
        <v>0</v>
      </c>
      <c r="K5804" s="9" t="s">
        <v>278</v>
      </c>
      <c r="L5804" s="9">
        <v>283.79999999999563</v>
      </c>
      <c r="M5804" s="65">
        <v>237.3</v>
      </c>
      <c r="P5804" s="65">
        <f t="shared" si="163"/>
        <v>521.09999999999559</v>
      </c>
    </row>
    <row r="5805" spans="1:21" ht="15">
      <c r="A5805" s="28" t="s">
        <v>799</v>
      </c>
      <c r="B5805" s="61" t="s">
        <v>668</v>
      </c>
      <c r="E5805" s="9" t="s">
        <v>278</v>
      </c>
      <c r="F5805" s="9" t="s">
        <v>278</v>
      </c>
      <c r="G5805" s="9" t="s">
        <v>278</v>
      </c>
      <c r="H5805" s="9">
        <v>131.40000000000146</v>
      </c>
      <c r="I5805" s="9">
        <v>0</v>
      </c>
      <c r="J5805" s="9">
        <v>0</v>
      </c>
      <c r="K5805" s="9">
        <v>454.10000000000218</v>
      </c>
      <c r="L5805" s="9">
        <v>180.75000000000364</v>
      </c>
      <c r="M5805" s="65">
        <v>342.90000000000003</v>
      </c>
      <c r="P5805" s="65">
        <f t="shared" si="163"/>
        <v>1109.1500000000074</v>
      </c>
    </row>
    <row r="5806" spans="1:21" ht="15">
      <c r="A5806" s="28" t="s">
        <v>800</v>
      </c>
      <c r="B5806" s="61" t="s">
        <v>23</v>
      </c>
      <c r="E5806" s="185">
        <v>504.6</v>
      </c>
      <c r="F5806" s="9">
        <v>100.5</v>
      </c>
      <c r="G5806" s="9">
        <v>216.5</v>
      </c>
      <c r="H5806" s="9">
        <v>258.60000000000218</v>
      </c>
      <c r="I5806" s="9">
        <v>0</v>
      </c>
      <c r="J5806" s="9">
        <v>0</v>
      </c>
      <c r="K5806" s="9">
        <v>408.5</v>
      </c>
      <c r="L5806" s="9">
        <v>308.99999999999636</v>
      </c>
      <c r="M5806" s="65">
        <v>403.4</v>
      </c>
      <c r="P5806" s="65">
        <f t="shared" si="163"/>
        <v>2201.0999999999985</v>
      </c>
      <c r="R5806" t="s">
        <v>281</v>
      </c>
      <c r="U5806" t="s">
        <v>1470</v>
      </c>
    </row>
    <row r="5807" spans="1:21" ht="15">
      <c r="A5807" s="28" t="s">
        <v>801</v>
      </c>
      <c r="B5807" s="61" t="s">
        <v>25</v>
      </c>
      <c r="E5807" s="188">
        <v>378.8</v>
      </c>
      <c r="F5807" s="188">
        <v>337.4</v>
      </c>
      <c r="G5807" s="9">
        <v>263.8</v>
      </c>
      <c r="H5807" s="9">
        <v>213.64999999999418</v>
      </c>
      <c r="I5807" s="9">
        <v>0</v>
      </c>
      <c r="J5807" s="9">
        <v>0</v>
      </c>
      <c r="K5807" s="184">
        <v>602.00000000000364</v>
      </c>
      <c r="L5807" s="9">
        <v>306.49999999999636</v>
      </c>
      <c r="M5807" s="65">
        <v>255.50000000000003</v>
      </c>
      <c r="P5807" s="65">
        <f t="shared" si="163"/>
        <v>2357.6499999999942</v>
      </c>
      <c r="R5807" t="s">
        <v>2131</v>
      </c>
    </row>
    <row r="5808" spans="1:21" ht="15">
      <c r="A5808" s="28" t="s">
        <v>802</v>
      </c>
      <c r="B5808" s="61" t="s">
        <v>688</v>
      </c>
      <c r="E5808" s="9" t="s">
        <v>278</v>
      </c>
      <c r="F5808" s="9" t="s">
        <v>278</v>
      </c>
      <c r="G5808" s="9" t="s">
        <v>278</v>
      </c>
      <c r="H5808" s="188">
        <v>376.70000000000073</v>
      </c>
      <c r="I5808" s="9">
        <v>0</v>
      </c>
      <c r="J5808" s="9">
        <v>0</v>
      </c>
      <c r="K5808" s="9" t="s">
        <v>278</v>
      </c>
      <c r="L5808" s="9" t="s">
        <v>278</v>
      </c>
      <c r="M5808" s="9" t="s">
        <v>278</v>
      </c>
      <c r="P5808" s="65">
        <f t="shared" si="163"/>
        <v>376.70000000000073</v>
      </c>
      <c r="R5808" t="s">
        <v>292</v>
      </c>
    </row>
    <row r="5809" spans="1:18" ht="15">
      <c r="A5809" s="28" t="s">
        <v>803</v>
      </c>
      <c r="B5809" s="61" t="s">
        <v>2704</v>
      </c>
      <c r="C5809" s="3"/>
      <c r="D5809" s="3"/>
      <c r="E5809" s="9" t="s">
        <v>278</v>
      </c>
      <c r="F5809" s="9" t="s">
        <v>278</v>
      </c>
      <c r="G5809" s="9" t="s">
        <v>278</v>
      </c>
      <c r="H5809" s="9" t="s">
        <v>278</v>
      </c>
      <c r="I5809" s="9" t="s">
        <v>278</v>
      </c>
      <c r="J5809" s="9" t="s">
        <v>278</v>
      </c>
      <c r="K5809" s="9" t="s">
        <v>278</v>
      </c>
      <c r="L5809" s="9" t="s">
        <v>278</v>
      </c>
      <c r="M5809" s="65">
        <v>310.8</v>
      </c>
      <c r="N5809" s="65"/>
      <c r="P5809" s="65">
        <f t="shared" si="163"/>
        <v>310.8</v>
      </c>
    </row>
    <row r="5810" spans="1:18" ht="15">
      <c r="A5810" s="28" t="s">
        <v>804</v>
      </c>
      <c r="B5810" s="178" t="s">
        <v>1343</v>
      </c>
      <c r="C5810" s="3"/>
      <c r="D5810" s="3"/>
      <c r="E5810" s="9" t="s">
        <v>278</v>
      </c>
      <c r="F5810" s="9" t="s">
        <v>278</v>
      </c>
      <c r="G5810" s="9" t="s">
        <v>278</v>
      </c>
      <c r="H5810" s="9" t="s">
        <v>278</v>
      </c>
      <c r="I5810" s="9">
        <v>0</v>
      </c>
      <c r="J5810" s="9">
        <v>0</v>
      </c>
      <c r="K5810" s="9">
        <v>308.30000000000655</v>
      </c>
      <c r="L5810" s="9">
        <v>164.75000000000364</v>
      </c>
      <c r="M5810" s="65">
        <v>368.8</v>
      </c>
      <c r="P5810" s="65">
        <f t="shared" si="163"/>
        <v>841.85000000001014</v>
      </c>
    </row>
    <row r="5811" spans="1:18" ht="15">
      <c r="A5811" s="28" t="s">
        <v>805</v>
      </c>
      <c r="B5811" s="178" t="s">
        <v>1350</v>
      </c>
      <c r="C5811" s="3"/>
      <c r="D5811" s="3"/>
      <c r="E5811" s="9" t="s">
        <v>278</v>
      </c>
      <c r="F5811" s="9" t="s">
        <v>278</v>
      </c>
      <c r="G5811" s="9" t="s">
        <v>278</v>
      </c>
      <c r="H5811" s="9" t="s">
        <v>278</v>
      </c>
      <c r="I5811" s="9">
        <v>0</v>
      </c>
      <c r="J5811" s="9">
        <v>0</v>
      </c>
      <c r="K5811" s="9">
        <v>374.700000000008</v>
      </c>
      <c r="L5811" s="9" t="s">
        <v>278</v>
      </c>
      <c r="M5811" s="9" t="s">
        <v>278</v>
      </c>
      <c r="P5811" s="65">
        <f t="shared" si="163"/>
        <v>374.700000000008</v>
      </c>
    </row>
    <row r="5812" spans="1:18" ht="15">
      <c r="A5812" s="28" t="s">
        <v>806</v>
      </c>
      <c r="B5812" s="178" t="s">
        <v>1340</v>
      </c>
      <c r="C5812" s="3"/>
      <c r="D5812" s="3"/>
      <c r="E5812" s="9" t="s">
        <v>278</v>
      </c>
      <c r="F5812" s="9" t="s">
        <v>278</v>
      </c>
      <c r="G5812" s="9" t="s">
        <v>278</v>
      </c>
      <c r="H5812" s="9" t="s">
        <v>278</v>
      </c>
      <c r="I5812" s="9">
        <v>0</v>
      </c>
      <c r="J5812" s="9">
        <v>0</v>
      </c>
      <c r="K5812" s="9" t="s">
        <v>278</v>
      </c>
      <c r="L5812" s="9" t="s">
        <v>278</v>
      </c>
      <c r="M5812" s="9" t="s">
        <v>278</v>
      </c>
      <c r="P5812" s="65">
        <f t="shared" si="163"/>
        <v>0</v>
      </c>
    </row>
    <row r="5813" spans="1:18" ht="15">
      <c r="A5813" s="28" t="s">
        <v>807</v>
      </c>
      <c r="B5813" s="178" t="s">
        <v>1345</v>
      </c>
      <c r="C5813" s="3"/>
      <c r="D5813" s="3"/>
      <c r="E5813" s="9" t="s">
        <v>278</v>
      </c>
      <c r="F5813" s="9" t="s">
        <v>278</v>
      </c>
      <c r="G5813" s="9" t="s">
        <v>278</v>
      </c>
      <c r="H5813" s="9" t="s">
        <v>278</v>
      </c>
      <c r="I5813" s="9">
        <v>0</v>
      </c>
      <c r="J5813" s="9">
        <v>0</v>
      </c>
      <c r="K5813" s="9">
        <v>337.09999999999491</v>
      </c>
      <c r="L5813" s="9">
        <v>44.399999999990541</v>
      </c>
      <c r="M5813" s="65">
        <v>232.20000000000005</v>
      </c>
      <c r="P5813" s="65">
        <f t="shared" si="163"/>
        <v>613.69999999998549</v>
      </c>
    </row>
    <row r="5814" spans="1:18" ht="15">
      <c r="A5814" s="28" t="s">
        <v>808</v>
      </c>
      <c r="B5814" s="239" t="s">
        <v>1669</v>
      </c>
      <c r="C5814" s="3"/>
      <c r="D5814" s="3"/>
      <c r="E5814" s="9" t="s">
        <v>278</v>
      </c>
      <c r="F5814" s="9" t="s">
        <v>278</v>
      </c>
      <c r="G5814" s="9" t="s">
        <v>278</v>
      </c>
      <c r="H5814" s="9" t="s">
        <v>278</v>
      </c>
      <c r="I5814" s="9">
        <v>0</v>
      </c>
      <c r="J5814" s="9">
        <v>0</v>
      </c>
      <c r="K5814" s="9">
        <v>327.99999999998909</v>
      </c>
      <c r="L5814" s="9" t="s">
        <v>278</v>
      </c>
      <c r="M5814" s="9" t="s">
        <v>278</v>
      </c>
      <c r="P5814" s="65">
        <f t="shared" si="163"/>
        <v>327.99999999998909</v>
      </c>
    </row>
    <row r="5815" spans="1:18" ht="15">
      <c r="A5815" s="28" t="s">
        <v>809</v>
      </c>
      <c r="B5815" s="61" t="s">
        <v>2705</v>
      </c>
      <c r="C5815" s="3"/>
      <c r="D5815" s="3"/>
      <c r="E5815" s="9" t="s">
        <v>278</v>
      </c>
      <c r="F5815" s="9" t="s">
        <v>278</v>
      </c>
      <c r="G5815" s="9" t="s">
        <v>278</v>
      </c>
      <c r="H5815" s="9" t="s">
        <v>278</v>
      </c>
      <c r="I5815" s="9" t="s">
        <v>278</v>
      </c>
      <c r="J5815" s="9" t="s">
        <v>278</v>
      </c>
      <c r="K5815" s="9" t="s">
        <v>278</v>
      </c>
      <c r="L5815" s="9" t="s">
        <v>278</v>
      </c>
      <c r="M5815" s="65">
        <v>276.70000000000005</v>
      </c>
      <c r="N5815" s="65"/>
      <c r="P5815" s="65">
        <f t="shared" si="163"/>
        <v>276.70000000000005</v>
      </c>
    </row>
    <row r="5816" spans="1:18" ht="15">
      <c r="A5816" s="28" t="s">
        <v>810</v>
      </c>
      <c r="B5816" s="178" t="s">
        <v>1339</v>
      </c>
      <c r="C5816" s="3"/>
      <c r="D5816" s="3"/>
      <c r="E5816" s="9" t="s">
        <v>278</v>
      </c>
      <c r="F5816" s="9" t="s">
        <v>278</v>
      </c>
      <c r="G5816" s="9" t="s">
        <v>278</v>
      </c>
      <c r="H5816" s="9" t="s">
        <v>278</v>
      </c>
      <c r="I5816" s="9">
        <v>0</v>
      </c>
      <c r="J5816" s="9">
        <v>0</v>
      </c>
      <c r="K5816" s="9" t="s">
        <v>278</v>
      </c>
      <c r="L5816" s="9" t="s">
        <v>278</v>
      </c>
      <c r="M5816" s="9" t="s">
        <v>278</v>
      </c>
      <c r="P5816" s="65">
        <f t="shared" si="163"/>
        <v>0</v>
      </c>
    </row>
    <row r="5817" spans="1:18" ht="15">
      <c r="A5817" s="28" t="s">
        <v>811</v>
      </c>
      <c r="B5817" s="61" t="s">
        <v>2194</v>
      </c>
      <c r="C5817" s="3"/>
      <c r="D5817" s="3"/>
      <c r="E5817" s="9" t="s">
        <v>278</v>
      </c>
      <c r="F5817" s="9" t="s">
        <v>278</v>
      </c>
      <c r="G5817" s="9" t="s">
        <v>278</v>
      </c>
      <c r="H5817" s="9" t="s">
        <v>278</v>
      </c>
      <c r="I5817" s="9">
        <v>0</v>
      </c>
      <c r="J5817" s="9">
        <v>0</v>
      </c>
      <c r="K5817" s="9" t="s">
        <v>278</v>
      </c>
      <c r="L5817" s="9">
        <v>418.89999999999782</v>
      </c>
      <c r="M5817" s="65">
        <v>400.5</v>
      </c>
      <c r="P5817" s="65">
        <f t="shared" ref="P5817:P5848" si="164">SUM(E5817:M5817)</f>
        <v>819.39999999999782</v>
      </c>
    </row>
    <row r="5818" spans="1:18" ht="15">
      <c r="A5818" s="28" t="s">
        <v>812</v>
      </c>
      <c r="B5818" s="61" t="s">
        <v>651</v>
      </c>
      <c r="E5818" s="9" t="s">
        <v>278</v>
      </c>
      <c r="F5818" s="9" t="s">
        <v>278</v>
      </c>
      <c r="G5818" s="9" t="s">
        <v>278</v>
      </c>
      <c r="H5818" s="9">
        <v>80.549999999995634</v>
      </c>
      <c r="I5818" s="9">
        <v>0</v>
      </c>
      <c r="J5818" s="9">
        <v>0</v>
      </c>
      <c r="K5818" s="9">
        <v>448.50000000000364</v>
      </c>
      <c r="L5818" s="188">
        <v>450.09999999999127</v>
      </c>
      <c r="M5818" s="65">
        <v>293</v>
      </c>
      <c r="P5818" s="65">
        <f t="shared" si="164"/>
        <v>1272.1499999999905</v>
      </c>
      <c r="R5818" t="s">
        <v>297</v>
      </c>
    </row>
    <row r="5819" spans="1:18" ht="15">
      <c r="A5819" s="28" t="s">
        <v>813</v>
      </c>
      <c r="B5819" s="61" t="s">
        <v>27</v>
      </c>
      <c r="E5819" s="9">
        <v>298.39999999999998</v>
      </c>
      <c r="F5819" s="188">
        <v>334.6</v>
      </c>
      <c r="G5819" s="9">
        <v>279.60000000000002</v>
      </c>
      <c r="H5819" s="9">
        <v>68.799999999995634</v>
      </c>
      <c r="I5819" s="9">
        <v>0</v>
      </c>
      <c r="J5819" s="9">
        <v>0</v>
      </c>
      <c r="K5819" s="9">
        <v>383.99999999999636</v>
      </c>
      <c r="L5819" s="9">
        <v>203.70000000000073</v>
      </c>
      <c r="M5819" s="9" t="s">
        <v>278</v>
      </c>
      <c r="P5819" s="65">
        <f t="shared" si="164"/>
        <v>1569.0999999999926</v>
      </c>
      <c r="R5819" t="s">
        <v>297</v>
      </c>
    </row>
    <row r="5820" spans="1:18" ht="15">
      <c r="A5820" s="28" t="s">
        <v>814</v>
      </c>
      <c r="B5820" s="61" t="s">
        <v>682</v>
      </c>
      <c r="E5820" s="9" t="s">
        <v>278</v>
      </c>
      <c r="F5820" s="9" t="s">
        <v>278</v>
      </c>
      <c r="G5820" s="9" t="s">
        <v>278</v>
      </c>
      <c r="H5820" s="9">
        <v>278.55000000000655</v>
      </c>
      <c r="I5820" s="9">
        <v>0</v>
      </c>
      <c r="J5820" s="9">
        <v>0</v>
      </c>
      <c r="K5820" s="9">
        <v>300</v>
      </c>
      <c r="L5820" s="9">
        <v>149.10000000000218</v>
      </c>
      <c r="M5820" s="65">
        <v>465</v>
      </c>
      <c r="P5820" s="65">
        <f t="shared" si="164"/>
        <v>1192.6500000000087</v>
      </c>
    </row>
    <row r="5821" spans="1:18" ht="15">
      <c r="A5821" s="28" t="s">
        <v>1946</v>
      </c>
      <c r="B5821" s="61" t="s">
        <v>2700</v>
      </c>
      <c r="C5821" s="3"/>
      <c r="D5821" s="3"/>
      <c r="E5821" s="9" t="s">
        <v>278</v>
      </c>
      <c r="F5821" s="9" t="s">
        <v>278</v>
      </c>
      <c r="G5821" s="9" t="s">
        <v>278</v>
      </c>
      <c r="H5821" s="9" t="s">
        <v>278</v>
      </c>
      <c r="I5821" s="9" t="s">
        <v>278</v>
      </c>
      <c r="J5821" s="9" t="s">
        <v>278</v>
      </c>
      <c r="K5821" s="9" t="s">
        <v>278</v>
      </c>
      <c r="L5821" s="9" t="s">
        <v>278</v>
      </c>
      <c r="M5821" s="65">
        <v>261.39999999999998</v>
      </c>
      <c r="N5821" s="65"/>
      <c r="P5821" s="65">
        <f t="shared" si="164"/>
        <v>261.39999999999998</v>
      </c>
    </row>
    <row r="5822" spans="1:18" ht="15">
      <c r="A5822" s="28" t="s">
        <v>2165</v>
      </c>
      <c r="B5822" s="61" t="s">
        <v>2726</v>
      </c>
      <c r="C5822" s="3"/>
      <c r="D5822" s="3"/>
      <c r="E5822" s="9" t="s">
        <v>278</v>
      </c>
      <c r="F5822" s="9" t="s">
        <v>278</v>
      </c>
      <c r="G5822" s="9" t="s">
        <v>278</v>
      </c>
      <c r="H5822" s="9" t="s">
        <v>278</v>
      </c>
      <c r="I5822" s="9" t="s">
        <v>278</v>
      </c>
      <c r="J5822" s="9" t="s">
        <v>278</v>
      </c>
      <c r="K5822" s="9" t="s">
        <v>278</v>
      </c>
      <c r="L5822" s="9" t="s">
        <v>278</v>
      </c>
      <c r="M5822" s="65">
        <v>194.60000000000002</v>
      </c>
      <c r="N5822" s="65"/>
      <c r="P5822" s="65">
        <f t="shared" si="164"/>
        <v>194.60000000000002</v>
      </c>
    </row>
    <row r="5823" spans="1:18" ht="15">
      <c r="A5823" s="28" t="s">
        <v>2166</v>
      </c>
      <c r="B5823" s="61" t="s">
        <v>154</v>
      </c>
      <c r="E5823" s="9" t="s">
        <v>278</v>
      </c>
      <c r="F5823" s="9" t="s">
        <v>278</v>
      </c>
      <c r="G5823" s="188">
        <v>290.5</v>
      </c>
      <c r="H5823" s="9">
        <v>92.899999999997817</v>
      </c>
      <c r="I5823" s="9">
        <v>0</v>
      </c>
      <c r="J5823" s="9">
        <v>0</v>
      </c>
      <c r="K5823" s="188">
        <v>523.60000000000582</v>
      </c>
      <c r="L5823" s="9">
        <v>234.35000000000218</v>
      </c>
      <c r="M5823" s="65">
        <v>201.8</v>
      </c>
      <c r="P5823" s="65">
        <f t="shared" si="164"/>
        <v>1343.1500000000058</v>
      </c>
      <c r="R5823" t="s">
        <v>336</v>
      </c>
    </row>
    <row r="5824" spans="1:18" ht="15">
      <c r="A5824" s="28" t="s">
        <v>2167</v>
      </c>
      <c r="B5824" s="61" t="s">
        <v>2206</v>
      </c>
      <c r="C5824" s="3"/>
      <c r="D5824" s="3"/>
      <c r="E5824" s="9" t="s">
        <v>278</v>
      </c>
      <c r="F5824" s="9" t="s">
        <v>278</v>
      </c>
      <c r="G5824" s="9" t="s">
        <v>278</v>
      </c>
      <c r="H5824" s="9" t="s">
        <v>278</v>
      </c>
      <c r="I5824" s="9">
        <v>0</v>
      </c>
      <c r="J5824" s="9">
        <v>0</v>
      </c>
      <c r="K5824" s="9" t="s">
        <v>278</v>
      </c>
      <c r="L5824" s="9">
        <v>165.25000000000728</v>
      </c>
      <c r="M5824" s="65">
        <v>366.45</v>
      </c>
      <c r="P5824" s="65">
        <f t="shared" si="164"/>
        <v>531.70000000000732</v>
      </c>
    </row>
    <row r="5825" spans="1:21" ht="15">
      <c r="A5825" s="28" t="s">
        <v>2168</v>
      </c>
      <c r="B5825" s="61" t="s">
        <v>669</v>
      </c>
      <c r="E5825" s="9" t="s">
        <v>278</v>
      </c>
      <c r="F5825" s="9" t="s">
        <v>278</v>
      </c>
      <c r="G5825" s="9" t="s">
        <v>278</v>
      </c>
      <c r="H5825" s="9">
        <v>98.800000000006548</v>
      </c>
      <c r="I5825" s="9">
        <v>0</v>
      </c>
      <c r="J5825" s="9">
        <v>0</v>
      </c>
      <c r="K5825" s="9">
        <v>470.50000000000728</v>
      </c>
      <c r="L5825" s="9">
        <v>371.45000000000437</v>
      </c>
      <c r="M5825" s="113">
        <v>595.59999999999991</v>
      </c>
      <c r="P5825" s="65">
        <f t="shared" si="164"/>
        <v>1536.3500000000181</v>
      </c>
      <c r="R5825" t="s">
        <v>281</v>
      </c>
      <c r="U5825" t="s">
        <v>1470</v>
      </c>
    </row>
    <row r="5826" spans="1:21" ht="15">
      <c r="A5826" s="28" t="s">
        <v>2169</v>
      </c>
      <c r="B5826" s="61" t="s">
        <v>2715</v>
      </c>
      <c r="C5826" s="3"/>
      <c r="D5826" s="3"/>
      <c r="E5826" s="9" t="s">
        <v>278</v>
      </c>
      <c r="F5826" s="9" t="s">
        <v>278</v>
      </c>
      <c r="G5826" s="9" t="s">
        <v>278</v>
      </c>
      <c r="H5826" s="9" t="s">
        <v>278</v>
      </c>
      <c r="I5826" s="9" t="s">
        <v>278</v>
      </c>
      <c r="J5826" s="9" t="s">
        <v>278</v>
      </c>
      <c r="K5826" s="9" t="s">
        <v>278</v>
      </c>
      <c r="L5826" s="9" t="s">
        <v>278</v>
      </c>
      <c r="M5826" s="65">
        <v>421.1</v>
      </c>
      <c r="N5826" s="65"/>
      <c r="P5826" s="65">
        <f t="shared" si="164"/>
        <v>421.1</v>
      </c>
    </row>
    <row r="5827" spans="1:21" ht="15">
      <c r="A5827" s="28" t="s">
        <v>2170</v>
      </c>
      <c r="B5827" s="61" t="s">
        <v>29</v>
      </c>
      <c r="E5827" s="9">
        <v>131.19999999999999</v>
      </c>
      <c r="F5827" s="9">
        <v>193.2</v>
      </c>
      <c r="G5827" s="9">
        <v>109.8</v>
      </c>
      <c r="H5827" s="9" t="s">
        <v>278</v>
      </c>
      <c r="I5827" s="9">
        <v>0</v>
      </c>
      <c r="J5827" s="9">
        <v>0</v>
      </c>
      <c r="K5827" s="9" t="s">
        <v>278</v>
      </c>
      <c r="L5827" s="9" t="s">
        <v>278</v>
      </c>
      <c r="M5827" s="9" t="s">
        <v>278</v>
      </c>
      <c r="P5827" s="65">
        <f t="shared" si="164"/>
        <v>434.2</v>
      </c>
    </row>
    <row r="5828" spans="1:21" ht="15">
      <c r="A5828" s="28" t="s">
        <v>2171</v>
      </c>
      <c r="B5828" s="61" t="s">
        <v>142</v>
      </c>
      <c r="E5828" s="9" t="s">
        <v>278</v>
      </c>
      <c r="F5828" s="9">
        <v>138</v>
      </c>
      <c r="G5828" s="9">
        <v>110.5</v>
      </c>
      <c r="H5828" s="9">
        <v>108.90000000000146</v>
      </c>
      <c r="I5828" s="9">
        <v>0</v>
      </c>
      <c r="J5828" s="9">
        <v>0</v>
      </c>
      <c r="K5828" s="9">
        <v>439.80000000000655</v>
      </c>
      <c r="L5828" s="9">
        <v>348.59999999999127</v>
      </c>
      <c r="M5828" s="65">
        <v>358.4</v>
      </c>
      <c r="P5828" s="65">
        <f t="shared" si="164"/>
        <v>1504.1999999999994</v>
      </c>
    </row>
    <row r="5829" spans="1:21" ht="15">
      <c r="A5829" s="28" t="s">
        <v>2172</v>
      </c>
      <c r="B5829" s="61" t="s">
        <v>643</v>
      </c>
      <c r="E5829" s="9" t="s">
        <v>278</v>
      </c>
      <c r="F5829" s="9" t="s">
        <v>278</v>
      </c>
      <c r="G5829" s="9" t="s">
        <v>278</v>
      </c>
      <c r="H5829" s="9">
        <v>215.94999999999709</v>
      </c>
      <c r="I5829" s="9">
        <v>0</v>
      </c>
      <c r="J5829" s="9">
        <v>0</v>
      </c>
      <c r="K5829" s="9">
        <v>353.49999999998909</v>
      </c>
      <c r="L5829" s="9">
        <v>395.94999999998981</v>
      </c>
      <c r="M5829" s="65">
        <v>426.00000000000006</v>
      </c>
      <c r="P5829" s="65">
        <f t="shared" si="164"/>
        <v>1391.399999999976</v>
      </c>
    </row>
    <row r="5830" spans="1:21" ht="15">
      <c r="A5830" s="28" t="s">
        <v>2173</v>
      </c>
      <c r="B5830" s="178" t="s">
        <v>1349</v>
      </c>
      <c r="C5830" s="3"/>
      <c r="D5830" s="3"/>
      <c r="E5830" s="9" t="s">
        <v>278</v>
      </c>
      <c r="F5830" s="9" t="s">
        <v>278</v>
      </c>
      <c r="G5830" s="9" t="s">
        <v>278</v>
      </c>
      <c r="H5830" s="9" t="s">
        <v>278</v>
      </c>
      <c r="I5830" s="9">
        <v>0</v>
      </c>
      <c r="J5830" s="9">
        <v>0</v>
      </c>
      <c r="K5830" s="9">
        <v>462.299999999992</v>
      </c>
      <c r="L5830" s="184">
        <v>498.00000000000364</v>
      </c>
      <c r="M5830" s="65">
        <v>259.5</v>
      </c>
      <c r="P5830" s="65">
        <f t="shared" si="164"/>
        <v>1219.7999999999956</v>
      </c>
      <c r="R5830" t="s">
        <v>282</v>
      </c>
    </row>
    <row r="5831" spans="1:21" ht="15">
      <c r="A5831" s="28" t="s">
        <v>2174</v>
      </c>
      <c r="B5831" s="61" t="s">
        <v>2212</v>
      </c>
      <c r="C5831" s="3"/>
      <c r="D5831" s="3"/>
      <c r="E5831" s="9" t="s">
        <v>278</v>
      </c>
      <c r="F5831" s="9" t="s">
        <v>278</v>
      </c>
      <c r="G5831" s="9" t="s">
        <v>278</v>
      </c>
      <c r="H5831" s="9" t="s">
        <v>278</v>
      </c>
      <c r="I5831" s="9">
        <v>0</v>
      </c>
      <c r="J5831" s="9">
        <v>0</v>
      </c>
      <c r="K5831" s="9" t="s">
        <v>278</v>
      </c>
      <c r="L5831" s="9">
        <v>279.5</v>
      </c>
      <c r="M5831" s="90">
        <v>470.7</v>
      </c>
      <c r="P5831" s="65">
        <f t="shared" si="164"/>
        <v>750.2</v>
      </c>
      <c r="R5831" t="s">
        <v>288</v>
      </c>
    </row>
    <row r="5832" spans="1:21" ht="15">
      <c r="A5832" s="28" t="s">
        <v>2175</v>
      </c>
      <c r="B5832" s="61" t="s">
        <v>683</v>
      </c>
      <c r="E5832" s="9" t="s">
        <v>278</v>
      </c>
      <c r="F5832" s="9" t="s">
        <v>278</v>
      </c>
      <c r="G5832" s="9" t="s">
        <v>278</v>
      </c>
      <c r="H5832" s="9">
        <v>85.200000000000728</v>
      </c>
      <c r="I5832" s="9">
        <v>0</v>
      </c>
      <c r="J5832" s="9">
        <v>0</v>
      </c>
      <c r="K5832" s="188">
        <v>520</v>
      </c>
      <c r="L5832" s="9">
        <v>255.14999999999782</v>
      </c>
      <c r="M5832" s="65">
        <v>211.10000000000002</v>
      </c>
      <c r="P5832" s="65">
        <f t="shared" si="164"/>
        <v>1071.4499999999985</v>
      </c>
      <c r="R5832" t="s">
        <v>292</v>
      </c>
    </row>
    <row r="5833" spans="1:21" ht="15">
      <c r="A5833" s="28" t="s">
        <v>2176</v>
      </c>
      <c r="B5833" s="61" t="s">
        <v>2716</v>
      </c>
      <c r="C5833" s="3"/>
      <c r="D5833" s="3"/>
      <c r="E5833" s="9" t="s">
        <v>278</v>
      </c>
      <c r="F5833" s="9" t="s">
        <v>278</v>
      </c>
      <c r="G5833" s="9" t="s">
        <v>278</v>
      </c>
      <c r="H5833" s="9" t="s">
        <v>278</v>
      </c>
      <c r="I5833" s="9" t="s">
        <v>278</v>
      </c>
      <c r="J5833" s="9" t="s">
        <v>278</v>
      </c>
      <c r="K5833" s="9" t="s">
        <v>278</v>
      </c>
      <c r="L5833" s="9" t="s">
        <v>278</v>
      </c>
      <c r="M5833" s="65">
        <v>408.4</v>
      </c>
      <c r="N5833" s="65"/>
      <c r="P5833" s="65">
        <f t="shared" si="164"/>
        <v>408.4</v>
      </c>
    </row>
    <row r="5834" spans="1:21" ht="15">
      <c r="A5834" s="28" t="s">
        <v>2177</v>
      </c>
      <c r="B5834" s="239" t="s">
        <v>1690</v>
      </c>
      <c r="C5834" s="3"/>
      <c r="D5834" s="3"/>
      <c r="E5834" s="9" t="s">
        <v>278</v>
      </c>
      <c r="F5834" s="9" t="s">
        <v>278</v>
      </c>
      <c r="G5834" s="9" t="s">
        <v>278</v>
      </c>
      <c r="H5834" s="9" t="s">
        <v>278</v>
      </c>
      <c r="I5834" s="9">
        <v>0</v>
      </c>
      <c r="J5834" s="9">
        <v>0</v>
      </c>
      <c r="K5834" s="183">
        <v>668.70000000000073</v>
      </c>
      <c r="L5834" s="185">
        <v>525.5</v>
      </c>
      <c r="M5834" s="65">
        <v>247.39999999999998</v>
      </c>
      <c r="P5834" s="65">
        <f t="shared" si="164"/>
        <v>1441.6000000000008</v>
      </c>
      <c r="R5834" t="s">
        <v>280</v>
      </c>
      <c r="U5834" t="s">
        <v>1470</v>
      </c>
    </row>
    <row r="5835" spans="1:21" ht="15">
      <c r="A5835" s="28" t="s">
        <v>2178</v>
      </c>
      <c r="B5835" s="61" t="s">
        <v>654</v>
      </c>
      <c r="E5835" s="9" t="s">
        <v>278</v>
      </c>
      <c r="F5835" s="9" t="s">
        <v>278</v>
      </c>
      <c r="G5835" s="9" t="s">
        <v>278</v>
      </c>
      <c r="H5835" s="9">
        <v>178.89999999999054</v>
      </c>
      <c r="I5835" s="9">
        <v>0</v>
      </c>
      <c r="J5835" s="9">
        <v>0</v>
      </c>
      <c r="K5835" s="9">
        <v>486.50000000000728</v>
      </c>
      <c r="L5835" s="9">
        <v>149.799999999992</v>
      </c>
      <c r="M5835" s="65">
        <v>213.20000000000002</v>
      </c>
      <c r="P5835" s="65">
        <f t="shared" si="164"/>
        <v>1028.3999999999899</v>
      </c>
    </row>
    <row r="5836" spans="1:21" ht="15">
      <c r="A5836" s="28" t="s">
        <v>2179</v>
      </c>
      <c r="B5836" s="61" t="s">
        <v>653</v>
      </c>
      <c r="E5836" s="9" t="s">
        <v>278</v>
      </c>
      <c r="F5836" s="9" t="s">
        <v>278</v>
      </c>
      <c r="G5836" s="9" t="s">
        <v>278</v>
      </c>
      <c r="H5836" s="9">
        <v>154.64999999999782</v>
      </c>
      <c r="I5836" s="9">
        <v>0</v>
      </c>
      <c r="J5836" s="9">
        <v>0</v>
      </c>
      <c r="K5836" s="9">
        <v>361.20000000000073</v>
      </c>
      <c r="L5836" s="9">
        <v>272.45000000000073</v>
      </c>
      <c r="M5836" s="65">
        <v>244.8</v>
      </c>
      <c r="P5836" s="65">
        <f t="shared" si="164"/>
        <v>1033.0999999999992</v>
      </c>
    </row>
    <row r="5837" spans="1:21" ht="15">
      <c r="A5837" s="28" t="s">
        <v>2180</v>
      </c>
      <c r="B5837" s="239" t="s">
        <v>1692</v>
      </c>
      <c r="C5837" s="3"/>
      <c r="D5837" s="3"/>
      <c r="E5837" s="9" t="s">
        <v>278</v>
      </c>
      <c r="F5837" s="9" t="s">
        <v>278</v>
      </c>
      <c r="G5837" s="9" t="s">
        <v>278</v>
      </c>
      <c r="H5837" s="9" t="s">
        <v>278</v>
      </c>
      <c r="I5837" s="9">
        <v>0</v>
      </c>
      <c r="J5837" s="9">
        <v>0</v>
      </c>
      <c r="K5837" s="9">
        <v>194.20000000000073</v>
      </c>
      <c r="L5837" s="9">
        <v>408.49999999999818</v>
      </c>
      <c r="M5837" s="9" t="s">
        <v>278</v>
      </c>
      <c r="P5837" s="65">
        <f t="shared" si="164"/>
        <v>602.69999999999891</v>
      </c>
    </row>
    <row r="5838" spans="1:21" ht="15">
      <c r="A5838" s="28" t="s">
        <v>2181</v>
      </c>
      <c r="B5838" s="178" t="s">
        <v>1338</v>
      </c>
      <c r="C5838" s="3"/>
      <c r="D5838" s="3"/>
      <c r="E5838" s="9" t="s">
        <v>278</v>
      </c>
      <c r="F5838" s="9" t="s">
        <v>278</v>
      </c>
      <c r="G5838" s="9" t="s">
        <v>278</v>
      </c>
      <c r="H5838" s="9" t="s">
        <v>278</v>
      </c>
      <c r="I5838" s="9">
        <v>0</v>
      </c>
      <c r="J5838" s="9">
        <v>0</v>
      </c>
      <c r="K5838" s="9" t="s">
        <v>278</v>
      </c>
      <c r="L5838" s="9" t="s">
        <v>278</v>
      </c>
      <c r="M5838" s="9" t="s">
        <v>278</v>
      </c>
      <c r="P5838" s="65">
        <f t="shared" si="164"/>
        <v>0</v>
      </c>
    </row>
    <row r="5839" spans="1:21" ht="15">
      <c r="A5839" s="28" t="s">
        <v>2182</v>
      </c>
      <c r="B5839" s="61" t="s">
        <v>158</v>
      </c>
      <c r="E5839" s="9" t="s">
        <v>278</v>
      </c>
      <c r="F5839" s="9" t="s">
        <v>278</v>
      </c>
      <c r="G5839" s="62" t="s">
        <v>279</v>
      </c>
      <c r="H5839" s="188">
        <v>330.90000000000146</v>
      </c>
      <c r="I5839" s="9">
        <v>0</v>
      </c>
      <c r="J5839" s="9">
        <v>0</v>
      </c>
      <c r="K5839" s="9" t="s">
        <v>278</v>
      </c>
      <c r="L5839" s="9" t="s">
        <v>278</v>
      </c>
      <c r="M5839" s="9" t="s">
        <v>278</v>
      </c>
      <c r="P5839" s="65">
        <f t="shared" si="164"/>
        <v>330.90000000000146</v>
      </c>
      <c r="R5839" t="s">
        <v>288</v>
      </c>
    </row>
    <row r="5840" spans="1:21" ht="15">
      <c r="A5840" s="28" t="s">
        <v>2183</v>
      </c>
      <c r="B5840" s="239" t="s">
        <v>1749</v>
      </c>
      <c r="C5840" s="3"/>
      <c r="D5840" s="3"/>
      <c r="E5840" s="9" t="s">
        <v>278</v>
      </c>
      <c r="F5840" s="9" t="s">
        <v>278</v>
      </c>
      <c r="G5840" s="9" t="s">
        <v>278</v>
      </c>
      <c r="H5840" s="9" t="s">
        <v>278</v>
      </c>
      <c r="I5840" s="9">
        <v>0</v>
      </c>
      <c r="J5840" s="9">
        <v>0</v>
      </c>
      <c r="K5840" s="9">
        <v>341.10000000000582</v>
      </c>
      <c r="L5840" s="9">
        <v>185.70000000000073</v>
      </c>
      <c r="M5840" s="65">
        <v>258.7</v>
      </c>
      <c r="P5840" s="65">
        <f t="shared" si="164"/>
        <v>785.50000000000659</v>
      </c>
    </row>
    <row r="5841" spans="1:18" ht="15">
      <c r="A5841" s="28" t="s">
        <v>2184</v>
      </c>
      <c r="B5841" s="61" t="s">
        <v>2201</v>
      </c>
      <c r="C5841" s="3"/>
      <c r="D5841" s="3"/>
      <c r="E5841" s="9" t="s">
        <v>278</v>
      </c>
      <c r="F5841" s="9" t="s">
        <v>278</v>
      </c>
      <c r="G5841" s="9" t="s">
        <v>278</v>
      </c>
      <c r="H5841" s="9" t="s">
        <v>278</v>
      </c>
      <c r="I5841" s="9">
        <v>0</v>
      </c>
      <c r="J5841" s="9">
        <v>0</v>
      </c>
      <c r="K5841" s="9" t="s">
        <v>278</v>
      </c>
      <c r="L5841" s="9">
        <v>342.00000000000364</v>
      </c>
      <c r="M5841" s="65">
        <v>307.5</v>
      </c>
      <c r="P5841" s="65">
        <f t="shared" si="164"/>
        <v>649.50000000000364</v>
      </c>
    </row>
    <row r="5842" spans="1:18" ht="15">
      <c r="A5842" s="28" t="s">
        <v>2185</v>
      </c>
      <c r="B5842" s="28" t="s">
        <v>638</v>
      </c>
      <c r="E5842" s="9" t="s">
        <v>278</v>
      </c>
      <c r="F5842" s="9" t="s">
        <v>278</v>
      </c>
      <c r="G5842" s="9" t="s">
        <v>278</v>
      </c>
      <c r="H5842" s="188">
        <v>393.29999999999563</v>
      </c>
      <c r="I5842" s="9">
        <v>0</v>
      </c>
      <c r="J5842" s="9">
        <v>0</v>
      </c>
      <c r="K5842" s="9">
        <v>306.39999999999782</v>
      </c>
      <c r="L5842" s="9">
        <v>160.20000000001164</v>
      </c>
      <c r="M5842" s="65">
        <v>161.60000000000002</v>
      </c>
      <c r="P5842" s="65">
        <f t="shared" si="164"/>
        <v>1021.5000000000051</v>
      </c>
      <c r="R5842" t="s">
        <v>284</v>
      </c>
    </row>
    <row r="5843" spans="1:18" ht="15">
      <c r="A5843" s="28" t="s">
        <v>2186</v>
      </c>
      <c r="B5843" s="239" t="s">
        <v>1670</v>
      </c>
      <c r="C5843" s="3"/>
      <c r="D5843" s="3"/>
      <c r="E5843" s="9" t="s">
        <v>278</v>
      </c>
      <c r="F5843" s="9" t="s">
        <v>278</v>
      </c>
      <c r="G5843" s="9" t="s">
        <v>278</v>
      </c>
      <c r="H5843" s="9" t="s">
        <v>278</v>
      </c>
      <c r="I5843" s="9">
        <v>0</v>
      </c>
      <c r="J5843" s="9">
        <v>0</v>
      </c>
      <c r="K5843" s="9">
        <v>217.09999999999854</v>
      </c>
      <c r="L5843" s="9" t="s">
        <v>278</v>
      </c>
      <c r="M5843" s="9" t="s">
        <v>278</v>
      </c>
      <c r="P5843" s="65">
        <f t="shared" si="164"/>
        <v>217.09999999999854</v>
      </c>
    </row>
    <row r="5844" spans="1:18" ht="15">
      <c r="A5844" s="28" t="s">
        <v>2187</v>
      </c>
      <c r="B5844" s="61" t="s">
        <v>2204</v>
      </c>
      <c r="C5844" s="3"/>
      <c r="D5844" s="3"/>
      <c r="E5844" s="9" t="s">
        <v>278</v>
      </c>
      <c r="F5844" s="9" t="s">
        <v>278</v>
      </c>
      <c r="G5844" s="9" t="s">
        <v>278</v>
      </c>
      <c r="H5844" s="9" t="s">
        <v>278</v>
      </c>
      <c r="I5844" s="9">
        <v>0</v>
      </c>
      <c r="J5844" s="9">
        <v>0</v>
      </c>
      <c r="K5844" s="9" t="s">
        <v>278</v>
      </c>
      <c r="L5844" s="9">
        <v>231.70000000000437</v>
      </c>
      <c r="M5844" s="9" t="s">
        <v>278</v>
      </c>
      <c r="P5844" s="65">
        <f t="shared" si="164"/>
        <v>231.70000000000437</v>
      </c>
    </row>
    <row r="5845" spans="1:18" ht="15">
      <c r="A5845" s="28" t="s">
        <v>2188</v>
      </c>
      <c r="B5845" s="239" t="s">
        <v>1649</v>
      </c>
      <c r="C5845" s="3"/>
      <c r="D5845" s="3"/>
      <c r="E5845" s="9" t="s">
        <v>278</v>
      </c>
      <c r="F5845" s="9" t="s">
        <v>278</v>
      </c>
      <c r="G5845" s="9" t="s">
        <v>278</v>
      </c>
      <c r="H5845" s="9" t="s">
        <v>278</v>
      </c>
      <c r="I5845" s="9">
        <v>0</v>
      </c>
      <c r="J5845" s="9">
        <v>0</v>
      </c>
      <c r="K5845" s="9">
        <v>333.10000000000218</v>
      </c>
      <c r="L5845" s="9">
        <v>338.799999999992</v>
      </c>
      <c r="M5845" s="65">
        <v>410.1</v>
      </c>
      <c r="P5845" s="65">
        <f t="shared" si="164"/>
        <v>1081.9999999999941</v>
      </c>
    </row>
    <row r="5846" spans="1:18" ht="15">
      <c r="A5846" s="28" t="s">
        <v>2296</v>
      </c>
      <c r="B5846" s="61" t="s">
        <v>2706</v>
      </c>
      <c r="C5846" s="3"/>
      <c r="D5846" s="3"/>
      <c r="E5846" s="9" t="s">
        <v>278</v>
      </c>
      <c r="F5846" s="9" t="s">
        <v>278</v>
      </c>
      <c r="G5846" s="9" t="s">
        <v>278</v>
      </c>
      <c r="H5846" s="9" t="s">
        <v>278</v>
      </c>
      <c r="I5846" s="9" t="s">
        <v>278</v>
      </c>
      <c r="J5846" s="9" t="s">
        <v>278</v>
      </c>
      <c r="K5846" s="9" t="s">
        <v>278</v>
      </c>
      <c r="L5846" s="9" t="s">
        <v>278</v>
      </c>
      <c r="M5846" s="65">
        <v>320.50000000000006</v>
      </c>
      <c r="N5846" s="65"/>
      <c r="P5846" s="65">
        <f t="shared" si="164"/>
        <v>320.50000000000006</v>
      </c>
    </row>
    <row r="5847" spans="1:18" ht="15">
      <c r="A5847" s="28" t="s">
        <v>2297</v>
      </c>
      <c r="B5847" s="61" t="s">
        <v>2819</v>
      </c>
      <c r="C5847" s="3"/>
      <c r="D5847" s="3"/>
      <c r="E5847" s="9" t="s">
        <v>278</v>
      </c>
      <c r="F5847" s="9" t="s">
        <v>278</v>
      </c>
      <c r="G5847" s="9" t="s">
        <v>278</v>
      </c>
      <c r="H5847" s="9" t="s">
        <v>278</v>
      </c>
      <c r="I5847" s="9" t="s">
        <v>278</v>
      </c>
      <c r="J5847" s="9" t="s">
        <v>278</v>
      </c>
      <c r="K5847" s="9" t="s">
        <v>278</v>
      </c>
      <c r="L5847" s="9" t="s">
        <v>278</v>
      </c>
      <c r="M5847" s="65">
        <v>364.5</v>
      </c>
      <c r="N5847" s="65"/>
      <c r="P5847" s="65">
        <f t="shared" si="164"/>
        <v>364.5</v>
      </c>
    </row>
    <row r="5848" spans="1:18" ht="15">
      <c r="A5848" s="28" t="s">
        <v>2298</v>
      </c>
      <c r="B5848" s="61" t="s">
        <v>2214</v>
      </c>
      <c r="C5848" s="3"/>
      <c r="D5848" s="3"/>
      <c r="E5848" s="9" t="s">
        <v>278</v>
      </c>
      <c r="F5848" s="9" t="s">
        <v>278</v>
      </c>
      <c r="G5848" s="9" t="s">
        <v>278</v>
      </c>
      <c r="H5848" s="9" t="s">
        <v>278</v>
      </c>
      <c r="I5848" s="9">
        <v>0</v>
      </c>
      <c r="J5848" s="9">
        <v>0</v>
      </c>
      <c r="K5848" s="9" t="s">
        <v>278</v>
      </c>
      <c r="L5848" s="9">
        <v>40.499999999996362</v>
      </c>
      <c r="M5848" s="9" t="s">
        <v>278</v>
      </c>
      <c r="P5848" s="65">
        <f t="shared" si="164"/>
        <v>40.499999999996362</v>
      </c>
    </row>
    <row r="5849" spans="1:18" ht="15">
      <c r="A5849" s="253" t="s">
        <v>2676</v>
      </c>
      <c r="B5849" s="61" t="s">
        <v>31</v>
      </c>
      <c r="E5849" s="9">
        <v>284.5</v>
      </c>
      <c r="F5849" s="9">
        <v>135.69999999999999</v>
      </c>
      <c r="G5849" s="9">
        <v>142.9</v>
      </c>
      <c r="H5849" s="9">
        <v>142.99999999999636</v>
      </c>
      <c r="I5849" s="9">
        <v>0</v>
      </c>
      <c r="J5849" s="9">
        <v>0</v>
      </c>
      <c r="K5849" s="188">
        <v>566.50000000000364</v>
      </c>
      <c r="L5849" s="9">
        <v>419.40000000000146</v>
      </c>
      <c r="M5849" s="65">
        <v>319.5</v>
      </c>
      <c r="P5849" s="65">
        <f t="shared" ref="P5849:P5879" si="165">SUM(E5849:M5849)</f>
        <v>2011.5000000000014</v>
      </c>
      <c r="R5849" t="s">
        <v>283</v>
      </c>
    </row>
    <row r="5850" spans="1:18" ht="15">
      <c r="A5850" s="253" t="s">
        <v>2677</v>
      </c>
      <c r="B5850" s="61" t="s">
        <v>2710</v>
      </c>
      <c r="C5850" s="3"/>
      <c r="D5850" s="3"/>
      <c r="E5850" s="9" t="s">
        <v>278</v>
      </c>
      <c r="F5850" s="9" t="s">
        <v>278</v>
      </c>
      <c r="G5850" s="9" t="s">
        <v>278</v>
      </c>
      <c r="H5850" s="9" t="s">
        <v>278</v>
      </c>
      <c r="I5850" s="9" t="s">
        <v>278</v>
      </c>
      <c r="J5850" s="9" t="s">
        <v>278</v>
      </c>
      <c r="K5850" s="9" t="s">
        <v>278</v>
      </c>
      <c r="L5850" s="9" t="s">
        <v>278</v>
      </c>
      <c r="M5850" s="65">
        <v>217.10000000000002</v>
      </c>
      <c r="N5850" s="65"/>
      <c r="P5850" s="65">
        <f t="shared" si="165"/>
        <v>217.10000000000002</v>
      </c>
    </row>
    <row r="5851" spans="1:18" ht="15">
      <c r="A5851" s="253" t="s">
        <v>2678</v>
      </c>
      <c r="B5851" s="61" t="s">
        <v>694</v>
      </c>
      <c r="E5851" s="9" t="s">
        <v>278</v>
      </c>
      <c r="F5851" s="9" t="s">
        <v>278</v>
      </c>
      <c r="G5851" s="9" t="s">
        <v>278</v>
      </c>
      <c r="H5851" s="9">
        <v>245.54999999999927</v>
      </c>
      <c r="I5851" s="9">
        <v>0</v>
      </c>
      <c r="J5851" s="9">
        <v>0</v>
      </c>
      <c r="K5851" s="9">
        <v>356.69999999998618</v>
      </c>
      <c r="L5851" s="9">
        <v>229.50000000000364</v>
      </c>
      <c r="M5851" s="65">
        <v>251</v>
      </c>
      <c r="P5851" s="65">
        <f t="shared" si="165"/>
        <v>1082.7499999999891</v>
      </c>
    </row>
    <row r="5852" spans="1:18" ht="15">
      <c r="A5852" s="253" t="s">
        <v>2679</v>
      </c>
      <c r="B5852" s="61" t="s">
        <v>2207</v>
      </c>
      <c r="C5852" s="3"/>
      <c r="D5852" s="3"/>
      <c r="E5852" s="9" t="s">
        <v>278</v>
      </c>
      <c r="F5852" s="9" t="s">
        <v>278</v>
      </c>
      <c r="G5852" s="9" t="s">
        <v>278</v>
      </c>
      <c r="H5852" s="9" t="s">
        <v>278</v>
      </c>
      <c r="I5852" s="9">
        <v>0</v>
      </c>
      <c r="J5852" s="9">
        <v>0</v>
      </c>
      <c r="K5852" s="9" t="s">
        <v>278</v>
      </c>
      <c r="L5852" s="9">
        <v>224.89999999999054</v>
      </c>
      <c r="M5852" s="65">
        <v>320.5</v>
      </c>
      <c r="P5852" s="65">
        <f t="shared" si="165"/>
        <v>545.39999999999054</v>
      </c>
    </row>
    <row r="5853" spans="1:18" ht="15">
      <c r="A5853" s="253" t="s">
        <v>2680</v>
      </c>
      <c r="B5853" s="61" t="s">
        <v>660</v>
      </c>
      <c r="E5853" s="9" t="s">
        <v>278</v>
      </c>
      <c r="F5853" s="9" t="s">
        <v>278</v>
      </c>
      <c r="G5853" s="9" t="s">
        <v>278</v>
      </c>
      <c r="H5853" s="9">
        <v>220.45000000000437</v>
      </c>
      <c r="I5853" s="9">
        <v>0</v>
      </c>
      <c r="J5853" s="9">
        <v>0</v>
      </c>
      <c r="K5853" s="9">
        <v>418</v>
      </c>
      <c r="L5853" s="9">
        <v>40.5</v>
      </c>
      <c r="M5853" s="9" t="s">
        <v>278</v>
      </c>
      <c r="P5853" s="65">
        <f t="shared" si="165"/>
        <v>678.95000000000437</v>
      </c>
    </row>
    <row r="5854" spans="1:18" ht="15">
      <c r="A5854" s="253" t="s">
        <v>2681</v>
      </c>
      <c r="B5854" s="61" t="s">
        <v>686</v>
      </c>
      <c r="E5854" s="9" t="s">
        <v>278</v>
      </c>
      <c r="F5854" s="9" t="s">
        <v>278</v>
      </c>
      <c r="G5854" s="9" t="s">
        <v>278</v>
      </c>
      <c r="H5854" s="9">
        <v>127</v>
      </c>
      <c r="I5854" s="9">
        <v>0</v>
      </c>
      <c r="J5854" s="9">
        <v>0</v>
      </c>
      <c r="K5854" s="9">
        <v>360.90000000000146</v>
      </c>
      <c r="L5854" s="9">
        <v>194.10000000000218</v>
      </c>
      <c r="M5854" s="65">
        <v>458.1</v>
      </c>
      <c r="P5854" s="65">
        <f t="shared" si="165"/>
        <v>1140.1000000000035</v>
      </c>
    </row>
    <row r="5855" spans="1:18" ht="15">
      <c r="A5855" s="253" t="s">
        <v>2682</v>
      </c>
      <c r="B5855" s="61" t="s">
        <v>33</v>
      </c>
      <c r="E5855" s="188">
        <v>304</v>
      </c>
      <c r="F5855" s="188">
        <v>262.7</v>
      </c>
      <c r="G5855" s="9">
        <v>204.5</v>
      </c>
      <c r="H5855" s="9">
        <v>164.89999999999418</v>
      </c>
      <c r="I5855" s="9">
        <v>0</v>
      </c>
      <c r="J5855" s="9">
        <v>0</v>
      </c>
      <c r="K5855" s="9">
        <v>468.20000000000073</v>
      </c>
      <c r="L5855" s="9">
        <v>214.49999999999636</v>
      </c>
      <c r="M5855" s="65">
        <v>310.89999999999998</v>
      </c>
      <c r="P5855" s="65">
        <f t="shared" si="165"/>
        <v>1929.6999999999912</v>
      </c>
      <c r="R5855" t="s">
        <v>322</v>
      </c>
    </row>
    <row r="5856" spans="1:18" ht="15">
      <c r="A5856" s="253" t="s">
        <v>2683</v>
      </c>
      <c r="B5856" s="178" t="s">
        <v>1361</v>
      </c>
      <c r="C5856" s="3"/>
      <c r="D5856" s="3"/>
      <c r="E5856" s="9" t="s">
        <v>278</v>
      </c>
      <c r="F5856" s="9" t="s">
        <v>278</v>
      </c>
      <c r="G5856" s="9" t="s">
        <v>278</v>
      </c>
      <c r="H5856" s="9" t="s">
        <v>278</v>
      </c>
      <c r="I5856" s="9">
        <v>0</v>
      </c>
      <c r="J5856" s="9">
        <v>0</v>
      </c>
      <c r="K5856" s="9" t="s">
        <v>278</v>
      </c>
      <c r="L5856" s="9" t="s">
        <v>278</v>
      </c>
      <c r="M5856" s="9" t="s">
        <v>278</v>
      </c>
      <c r="P5856" s="65">
        <f t="shared" si="165"/>
        <v>0</v>
      </c>
    </row>
    <row r="5857" spans="1:21" ht="15">
      <c r="A5857" s="253" t="s">
        <v>2684</v>
      </c>
      <c r="B5857" s="61" t="s">
        <v>35</v>
      </c>
      <c r="E5857" s="9">
        <v>58.5</v>
      </c>
      <c r="F5857" s="183">
        <v>565.4</v>
      </c>
      <c r="G5857" s="185">
        <v>497.6</v>
      </c>
      <c r="H5857" s="9">
        <v>125.60000000000582</v>
      </c>
      <c r="I5857" s="9">
        <v>0</v>
      </c>
      <c r="J5857" s="9">
        <v>0</v>
      </c>
      <c r="K5857" s="9" t="s">
        <v>278</v>
      </c>
      <c r="L5857" s="9" t="s">
        <v>278</v>
      </c>
      <c r="M5857" s="9" t="s">
        <v>278</v>
      </c>
      <c r="P5857" s="65">
        <f t="shared" si="165"/>
        <v>1247.1000000000058</v>
      </c>
      <c r="R5857" t="s">
        <v>280</v>
      </c>
      <c r="U5857" t="s">
        <v>1470</v>
      </c>
    </row>
    <row r="5858" spans="1:21" ht="15">
      <c r="A5858" s="253" t="s">
        <v>2685</v>
      </c>
      <c r="B5858" s="61" t="s">
        <v>37</v>
      </c>
      <c r="E5858" s="9">
        <v>289.8</v>
      </c>
      <c r="F5858" s="9">
        <v>191.5</v>
      </c>
      <c r="G5858" s="9">
        <v>286</v>
      </c>
      <c r="H5858" s="9">
        <v>76.200000000008004</v>
      </c>
      <c r="I5858" s="9">
        <v>0</v>
      </c>
      <c r="J5858" s="9">
        <v>0</v>
      </c>
      <c r="K5858" s="185">
        <v>679.15000000000509</v>
      </c>
      <c r="L5858" s="9">
        <v>290.299999999992</v>
      </c>
      <c r="M5858" s="65">
        <v>266.10000000000002</v>
      </c>
      <c r="P5858" s="65">
        <f t="shared" si="165"/>
        <v>2079.0500000000052</v>
      </c>
      <c r="R5858" t="s">
        <v>281</v>
      </c>
      <c r="U5858" t="s">
        <v>1470</v>
      </c>
    </row>
    <row r="5859" spans="1:21" ht="15">
      <c r="A5859" s="253" t="s">
        <v>2686</v>
      </c>
      <c r="B5859" s="61" t="s">
        <v>143</v>
      </c>
      <c r="E5859" s="9" t="s">
        <v>278</v>
      </c>
      <c r="F5859" s="185">
        <v>589.6</v>
      </c>
      <c r="G5859" s="183">
        <v>476.4</v>
      </c>
      <c r="H5859" s="9">
        <v>118.50000000001455</v>
      </c>
      <c r="I5859" s="9">
        <v>0</v>
      </c>
      <c r="J5859" s="9">
        <v>0</v>
      </c>
      <c r="K5859" s="9">
        <v>329.80000000000291</v>
      </c>
      <c r="L5859" s="9">
        <v>273.20000000000073</v>
      </c>
      <c r="M5859" s="65">
        <v>241.50000000000003</v>
      </c>
      <c r="P5859" s="65">
        <f t="shared" si="165"/>
        <v>2029.0000000000182</v>
      </c>
      <c r="R5859" t="s">
        <v>280</v>
      </c>
      <c r="U5859" t="s">
        <v>1470</v>
      </c>
    </row>
    <row r="5860" spans="1:21" ht="15">
      <c r="A5860" s="253" t="s">
        <v>2687</v>
      </c>
      <c r="B5860" s="61" t="s">
        <v>2713</v>
      </c>
      <c r="C5860" s="3"/>
      <c r="D5860" s="3"/>
      <c r="E5860" s="9" t="s">
        <v>278</v>
      </c>
      <c r="F5860" s="9" t="s">
        <v>278</v>
      </c>
      <c r="G5860" s="9" t="s">
        <v>278</v>
      </c>
      <c r="H5860" s="9" t="s">
        <v>278</v>
      </c>
      <c r="I5860" s="9" t="s">
        <v>278</v>
      </c>
      <c r="J5860" s="9" t="s">
        <v>278</v>
      </c>
      <c r="K5860" s="9" t="s">
        <v>278</v>
      </c>
      <c r="L5860" s="9" t="s">
        <v>278</v>
      </c>
      <c r="M5860" s="65">
        <v>449.5</v>
      </c>
      <c r="N5860" s="65"/>
      <c r="P5860" s="65">
        <f t="shared" si="165"/>
        <v>449.5</v>
      </c>
    </row>
    <row r="5861" spans="1:21" ht="15">
      <c r="A5861" s="253" t="s">
        <v>2688</v>
      </c>
      <c r="B5861" s="190" t="s">
        <v>1351</v>
      </c>
      <c r="C5861" s="3"/>
      <c r="D5861" s="3"/>
      <c r="E5861" s="9" t="s">
        <v>278</v>
      </c>
      <c r="F5861" s="9" t="s">
        <v>278</v>
      </c>
      <c r="G5861" s="9" t="s">
        <v>278</v>
      </c>
      <c r="H5861" s="9" t="s">
        <v>278</v>
      </c>
      <c r="I5861" s="9">
        <v>0</v>
      </c>
      <c r="J5861" s="9">
        <v>0</v>
      </c>
      <c r="K5861" s="9">
        <v>413.50000000000364</v>
      </c>
      <c r="L5861" s="9">
        <v>194.5</v>
      </c>
      <c r="M5861" s="65">
        <v>407.4</v>
      </c>
      <c r="P5861" s="65">
        <f t="shared" si="165"/>
        <v>1015.4000000000036</v>
      </c>
    </row>
    <row r="5862" spans="1:21" ht="15">
      <c r="A5862" s="253" t="s">
        <v>2689</v>
      </c>
      <c r="B5862" s="61" t="s">
        <v>2714</v>
      </c>
      <c r="C5862" s="3"/>
      <c r="D5862" s="3"/>
      <c r="E5862" s="9" t="s">
        <v>278</v>
      </c>
      <c r="F5862" s="9" t="s">
        <v>278</v>
      </c>
      <c r="G5862" s="9" t="s">
        <v>278</v>
      </c>
      <c r="H5862" s="9" t="s">
        <v>278</v>
      </c>
      <c r="I5862" s="9" t="s">
        <v>278</v>
      </c>
      <c r="J5862" s="9" t="s">
        <v>278</v>
      </c>
      <c r="K5862" s="9" t="s">
        <v>278</v>
      </c>
      <c r="L5862" s="9" t="s">
        <v>278</v>
      </c>
      <c r="M5862" s="90">
        <v>499.4</v>
      </c>
      <c r="N5862" s="65"/>
      <c r="P5862" s="65">
        <f t="shared" si="165"/>
        <v>499.4</v>
      </c>
      <c r="R5862" t="s">
        <v>297</v>
      </c>
    </row>
    <row r="5863" spans="1:21" ht="15">
      <c r="A5863" s="253" t="s">
        <v>2690</v>
      </c>
      <c r="B5863" s="61" t="s">
        <v>2719</v>
      </c>
      <c r="C5863" s="3"/>
      <c r="D5863" s="3"/>
      <c r="E5863" s="9" t="s">
        <v>278</v>
      </c>
      <c r="F5863" s="9" t="s">
        <v>278</v>
      </c>
      <c r="G5863" s="9" t="s">
        <v>278</v>
      </c>
      <c r="H5863" s="9" t="s">
        <v>278</v>
      </c>
      <c r="I5863" s="9" t="s">
        <v>278</v>
      </c>
      <c r="J5863" s="9" t="s">
        <v>278</v>
      </c>
      <c r="K5863" s="9" t="s">
        <v>278</v>
      </c>
      <c r="L5863" s="9" t="s">
        <v>278</v>
      </c>
      <c r="M5863" s="114">
        <v>585</v>
      </c>
      <c r="N5863" s="65"/>
      <c r="P5863" s="65">
        <f t="shared" si="165"/>
        <v>585</v>
      </c>
      <c r="R5863" t="s">
        <v>300</v>
      </c>
    </row>
    <row r="5864" spans="1:21" ht="15">
      <c r="A5864" s="253" t="s">
        <v>2691</v>
      </c>
      <c r="B5864" s="61" t="s">
        <v>39</v>
      </c>
      <c r="E5864" s="9">
        <v>288.89999999999998</v>
      </c>
      <c r="F5864" s="9">
        <v>138.6</v>
      </c>
      <c r="G5864" s="9">
        <v>165.2</v>
      </c>
      <c r="H5864" s="9">
        <v>252.49999999999272</v>
      </c>
      <c r="I5864" s="9">
        <v>0</v>
      </c>
      <c r="J5864" s="9">
        <v>0</v>
      </c>
      <c r="K5864" s="9">
        <v>427.5</v>
      </c>
      <c r="L5864" s="9" t="s">
        <v>278</v>
      </c>
      <c r="M5864" s="9" t="s">
        <v>278</v>
      </c>
      <c r="P5864" s="65">
        <f t="shared" si="165"/>
        <v>1272.6999999999928</v>
      </c>
    </row>
    <row r="5865" spans="1:21" ht="15">
      <c r="A5865" s="253" t="s">
        <v>2692</v>
      </c>
      <c r="B5865" s="239" t="s">
        <v>1671</v>
      </c>
      <c r="C5865" s="3"/>
      <c r="D5865" s="3"/>
      <c r="E5865" s="9" t="s">
        <v>278</v>
      </c>
      <c r="F5865" s="9" t="s">
        <v>278</v>
      </c>
      <c r="G5865" s="9" t="s">
        <v>278</v>
      </c>
      <c r="H5865" s="9" t="s">
        <v>278</v>
      </c>
      <c r="I5865" s="9">
        <v>0</v>
      </c>
      <c r="J5865" s="9">
        <v>0</v>
      </c>
      <c r="K5865" s="9">
        <v>308.09999999999854</v>
      </c>
      <c r="L5865" s="9">
        <v>433.5</v>
      </c>
      <c r="M5865" s="65">
        <v>277.10000000000002</v>
      </c>
      <c r="P5865" s="65">
        <f t="shared" si="165"/>
        <v>1018.6999999999986</v>
      </c>
    </row>
    <row r="5866" spans="1:21" ht="15">
      <c r="A5866" s="253" t="s">
        <v>2693</v>
      </c>
      <c r="B5866" s="61" t="s">
        <v>180</v>
      </c>
      <c r="C5866" s="3"/>
      <c r="D5866" s="3"/>
      <c r="E5866" s="9" t="s">
        <v>278</v>
      </c>
      <c r="F5866" s="9" t="s">
        <v>278</v>
      </c>
      <c r="G5866" s="9" t="s">
        <v>278</v>
      </c>
      <c r="H5866" s="9" t="s">
        <v>278</v>
      </c>
      <c r="I5866" s="9">
        <v>0</v>
      </c>
      <c r="J5866" s="9">
        <v>0</v>
      </c>
      <c r="K5866" s="9" t="s">
        <v>278</v>
      </c>
      <c r="L5866" s="9">
        <v>386.29999999999927</v>
      </c>
      <c r="M5866" s="65">
        <v>245.80000000000004</v>
      </c>
      <c r="P5866" s="65">
        <f t="shared" si="165"/>
        <v>632.09999999999934</v>
      </c>
    </row>
    <row r="5867" spans="1:21" ht="15">
      <c r="A5867" s="253" t="s">
        <v>2694</v>
      </c>
      <c r="B5867" s="61" t="s">
        <v>2702</v>
      </c>
      <c r="C5867" s="3"/>
      <c r="D5867" s="3"/>
      <c r="E5867" s="9" t="s">
        <v>278</v>
      </c>
      <c r="F5867" s="9" t="s">
        <v>278</v>
      </c>
      <c r="G5867" s="9" t="s">
        <v>278</v>
      </c>
      <c r="H5867" s="9" t="s">
        <v>278</v>
      </c>
      <c r="I5867" s="9" t="s">
        <v>278</v>
      </c>
      <c r="J5867" s="9" t="s">
        <v>278</v>
      </c>
      <c r="K5867" s="9" t="s">
        <v>278</v>
      </c>
      <c r="L5867" s="9" t="s">
        <v>278</v>
      </c>
      <c r="M5867" s="90">
        <v>469.4</v>
      </c>
      <c r="N5867" s="65"/>
      <c r="P5867" s="65">
        <f t="shared" si="165"/>
        <v>469.4</v>
      </c>
      <c r="R5867" t="s">
        <v>293</v>
      </c>
    </row>
    <row r="5868" spans="1:21" ht="15">
      <c r="A5868" s="253" t="s">
        <v>2695</v>
      </c>
      <c r="B5868" s="61" t="s">
        <v>2211</v>
      </c>
      <c r="C5868" s="3"/>
      <c r="D5868" s="3"/>
      <c r="E5868" s="9" t="s">
        <v>278</v>
      </c>
      <c r="F5868" s="9" t="s">
        <v>278</v>
      </c>
      <c r="G5868" s="9" t="s">
        <v>278</v>
      </c>
      <c r="H5868" s="9" t="s">
        <v>278</v>
      </c>
      <c r="I5868" s="9">
        <v>0</v>
      </c>
      <c r="J5868" s="9">
        <v>0</v>
      </c>
      <c r="K5868" s="9" t="s">
        <v>278</v>
      </c>
      <c r="L5868" s="9">
        <v>278.99999999999636</v>
      </c>
      <c r="M5868" s="65">
        <v>263</v>
      </c>
      <c r="P5868" s="65">
        <f t="shared" si="165"/>
        <v>541.99999999999636</v>
      </c>
    </row>
    <row r="5869" spans="1:21" ht="15">
      <c r="A5869" s="253" t="s">
        <v>2696</v>
      </c>
      <c r="B5869" s="61" t="s">
        <v>144</v>
      </c>
      <c r="E5869" s="9" t="s">
        <v>278</v>
      </c>
      <c r="F5869" s="188">
        <v>322.89999999999998</v>
      </c>
      <c r="G5869" s="188">
        <v>330.2</v>
      </c>
      <c r="H5869" s="9">
        <v>109.15000000000691</v>
      </c>
      <c r="I5869" s="9">
        <v>0</v>
      </c>
      <c r="J5869" s="9">
        <v>0</v>
      </c>
      <c r="K5869" s="9">
        <v>398.20000000000437</v>
      </c>
      <c r="L5869" s="9" t="s">
        <v>278</v>
      </c>
      <c r="M5869" s="9" t="s">
        <v>278</v>
      </c>
      <c r="P5869" s="65">
        <f t="shared" si="165"/>
        <v>1160.4500000000112</v>
      </c>
      <c r="R5869" t="s">
        <v>305</v>
      </c>
    </row>
    <row r="5870" spans="1:21" ht="15">
      <c r="A5870" s="253" t="s">
        <v>2697</v>
      </c>
      <c r="B5870" s="178" t="s">
        <v>1348</v>
      </c>
      <c r="C5870" s="3"/>
      <c r="D5870" s="3"/>
      <c r="E5870" s="9" t="s">
        <v>278</v>
      </c>
      <c r="F5870" s="9" t="s">
        <v>278</v>
      </c>
      <c r="G5870" s="9" t="s">
        <v>278</v>
      </c>
      <c r="H5870" s="9" t="s">
        <v>278</v>
      </c>
      <c r="I5870" s="9">
        <v>0</v>
      </c>
      <c r="J5870" s="9">
        <v>0</v>
      </c>
      <c r="K5870" s="9">
        <v>375.19999999998981</v>
      </c>
      <c r="L5870" s="9">
        <v>112.75000000000728</v>
      </c>
      <c r="M5870" s="65">
        <v>329.9</v>
      </c>
      <c r="P5870" s="65">
        <f t="shared" si="165"/>
        <v>817.84999999999707</v>
      </c>
    </row>
    <row r="5871" spans="1:21" ht="15">
      <c r="A5871" s="253" t="s">
        <v>2698</v>
      </c>
      <c r="B5871" s="61" t="s">
        <v>2721</v>
      </c>
      <c r="C5871" s="3"/>
      <c r="D5871" s="3"/>
      <c r="E5871" s="9" t="s">
        <v>278</v>
      </c>
      <c r="F5871" s="9" t="s">
        <v>278</v>
      </c>
      <c r="G5871" s="9" t="s">
        <v>278</v>
      </c>
      <c r="H5871" s="9" t="s">
        <v>278</v>
      </c>
      <c r="I5871" s="9" t="s">
        <v>278</v>
      </c>
      <c r="J5871" s="9" t="s">
        <v>278</v>
      </c>
      <c r="K5871" s="9" t="s">
        <v>278</v>
      </c>
      <c r="L5871" s="9" t="s">
        <v>278</v>
      </c>
      <c r="M5871" s="65">
        <v>330.2</v>
      </c>
      <c r="N5871" s="65"/>
      <c r="P5871" s="65">
        <f t="shared" si="165"/>
        <v>330.2</v>
      </c>
    </row>
    <row r="5872" spans="1:21" ht="15">
      <c r="A5872" s="253" t="s">
        <v>2727</v>
      </c>
      <c r="B5872" s="61" t="s">
        <v>155</v>
      </c>
      <c r="E5872" s="9" t="s">
        <v>278</v>
      </c>
      <c r="F5872" s="9" t="s">
        <v>278</v>
      </c>
      <c r="G5872" s="188">
        <v>397.7</v>
      </c>
      <c r="H5872" s="9">
        <v>120.29999999999563</v>
      </c>
      <c r="I5872" s="9">
        <v>0</v>
      </c>
      <c r="J5872" s="9">
        <v>0</v>
      </c>
      <c r="K5872" s="9">
        <v>452.19999999998254</v>
      </c>
      <c r="L5872" s="9">
        <v>255.49999999999272</v>
      </c>
      <c r="M5872" s="65">
        <v>239.8</v>
      </c>
      <c r="P5872" s="65">
        <f t="shared" si="165"/>
        <v>1465.4999999999709</v>
      </c>
      <c r="R5872" t="s">
        <v>283</v>
      </c>
    </row>
    <row r="5873" spans="1:21" ht="15">
      <c r="A5873" s="253" t="s">
        <v>2820</v>
      </c>
      <c r="B5873" s="61" t="s">
        <v>2722</v>
      </c>
      <c r="C5873" s="3"/>
      <c r="D5873" s="3"/>
      <c r="E5873" s="9" t="s">
        <v>278</v>
      </c>
      <c r="F5873" s="9" t="s">
        <v>278</v>
      </c>
      <c r="G5873" s="9" t="s">
        <v>278</v>
      </c>
      <c r="H5873" s="9" t="s">
        <v>278</v>
      </c>
      <c r="I5873" s="9" t="s">
        <v>278</v>
      </c>
      <c r="J5873" s="9" t="s">
        <v>278</v>
      </c>
      <c r="K5873" s="9" t="s">
        <v>278</v>
      </c>
      <c r="L5873" s="9" t="s">
        <v>278</v>
      </c>
      <c r="M5873" s="65">
        <v>276</v>
      </c>
      <c r="N5873" s="65"/>
      <c r="P5873" s="65">
        <f t="shared" si="165"/>
        <v>276</v>
      </c>
    </row>
    <row r="5874" spans="1:21" ht="15">
      <c r="A5874" s="253" t="s">
        <v>2837</v>
      </c>
      <c r="B5874" s="61" t="s">
        <v>2720</v>
      </c>
      <c r="C5874" s="3"/>
      <c r="D5874" s="3"/>
      <c r="E5874" s="9" t="s">
        <v>278</v>
      </c>
      <c r="F5874" s="9" t="s">
        <v>278</v>
      </c>
      <c r="G5874" s="9" t="s">
        <v>278</v>
      </c>
      <c r="H5874" s="9" t="s">
        <v>278</v>
      </c>
      <c r="I5874" s="9" t="s">
        <v>278</v>
      </c>
      <c r="J5874" s="9" t="s">
        <v>278</v>
      </c>
      <c r="K5874" s="9" t="s">
        <v>278</v>
      </c>
      <c r="L5874" s="9" t="s">
        <v>278</v>
      </c>
      <c r="M5874" s="65">
        <v>379.8</v>
      </c>
      <c r="N5874" s="65"/>
      <c r="P5874" s="65">
        <f t="shared" si="165"/>
        <v>379.8</v>
      </c>
    </row>
    <row r="5875" spans="1:21" ht="15">
      <c r="A5875" s="253" t="s">
        <v>2887</v>
      </c>
      <c r="B5875" s="178" t="s">
        <v>1347</v>
      </c>
      <c r="C5875" s="3"/>
      <c r="D5875" s="3"/>
      <c r="E5875" s="9" t="s">
        <v>278</v>
      </c>
      <c r="F5875" s="9" t="s">
        <v>278</v>
      </c>
      <c r="G5875" s="9" t="s">
        <v>278</v>
      </c>
      <c r="H5875" s="9" t="s">
        <v>278</v>
      </c>
      <c r="I5875" s="9">
        <v>0</v>
      </c>
      <c r="J5875" s="9">
        <v>0</v>
      </c>
      <c r="K5875" s="9" t="s">
        <v>278</v>
      </c>
      <c r="L5875" s="9" t="s">
        <v>278</v>
      </c>
      <c r="M5875" s="9" t="s">
        <v>278</v>
      </c>
      <c r="P5875" s="65">
        <f t="shared" si="165"/>
        <v>0</v>
      </c>
    </row>
    <row r="5876" spans="1:21" ht="15">
      <c r="A5876" s="253" t="s">
        <v>2888</v>
      </c>
      <c r="B5876" s="61" t="s">
        <v>2701</v>
      </c>
      <c r="C5876" s="3"/>
      <c r="D5876" s="3"/>
      <c r="E5876" s="9" t="s">
        <v>278</v>
      </c>
      <c r="F5876" s="9" t="s">
        <v>278</v>
      </c>
      <c r="G5876" s="9" t="s">
        <v>278</v>
      </c>
      <c r="H5876" s="9" t="s">
        <v>278</v>
      </c>
      <c r="I5876" s="9" t="s">
        <v>278</v>
      </c>
      <c r="J5876" s="9" t="s">
        <v>278</v>
      </c>
      <c r="K5876" s="9" t="s">
        <v>278</v>
      </c>
      <c r="L5876" s="9" t="s">
        <v>278</v>
      </c>
      <c r="M5876" s="65">
        <v>206.39999999999998</v>
      </c>
      <c r="N5876" s="65"/>
      <c r="P5876" s="65">
        <f t="shared" si="165"/>
        <v>206.39999999999998</v>
      </c>
    </row>
    <row r="5877" spans="1:21" ht="15">
      <c r="A5877" s="253" t="s">
        <v>2889</v>
      </c>
      <c r="B5877" s="61" t="s">
        <v>658</v>
      </c>
      <c r="E5877" s="9" t="s">
        <v>278</v>
      </c>
      <c r="F5877" s="9" t="s">
        <v>278</v>
      </c>
      <c r="G5877" s="9" t="s">
        <v>278</v>
      </c>
      <c r="H5877" s="9">
        <v>86.599999999991269</v>
      </c>
      <c r="I5877" s="9">
        <v>0</v>
      </c>
      <c r="J5877" s="9">
        <v>0</v>
      </c>
      <c r="K5877" s="9">
        <v>397.19999999999709</v>
      </c>
      <c r="L5877" s="9">
        <v>313.44999999999709</v>
      </c>
      <c r="M5877" s="90">
        <v>500</v>
      </c>
      <c r="P5877" s="65">
        <f t="shared" si="165"/>
        <v>1297.2499999999854</v>
      </c>
      <c r="R5877" t="s">
        <v>284</v>
      </c>
    </row>
    <row r="5878" spans="1:21" ht="15">
      <c r="A5878" s="253" t="s">
        <v>2890</v>
      </c>
      <c r="B5878" s="239" t="s">
        <v>2190</v>
      </c>
      <c r="C5878" s="3"/>
      <c r="D5878" s="3"/>
      <c r="E5878" s="9" t="s">
        <v>278</v>
      </c>
      <c r="F5878" s="9" t="s">
        <v>278</v>
      </c>
      <c r="G5878" s="9" t="s">
        <v>278</v>
      </c>
      <c r="H5878" s="9" t="s">
        <v>278</v>
      </c>
      <c r="I5878" s="9">
        <v>0</v>
      </c>
      <c r="J5878" s="9">
        <v>0</v>
      </c>
      <c r="K5878" s="9" t="s">
        <v>278</v>
      </c>
      <c r="L5878" s="9">
        <v>120.29999999999563</v>
      </c>
      <c r="M5878" s="65">
        <v>356.3</v>
      </c>
      <c r="P5878" s="65">
        <f t="shared" si="165"/>
        <v>476.59999999999565</v>
      </c>
    </row>
    <row r="5879" spans="1:21" ht="15">
      <c r="A5879" s="253" t="s">
        <v>2891</v>
      </c>
      <c r="B5879" s="239" t="s">
        <v>1655</v>
      </c>
      <c r="C5879" s="3"/>
      <c r="D5879" s="3"/>
      <c r="E5879" s="9" t="s">
        <v>278</v>
      </c>
      <c r="F5879" s="9" t="s">
        <v>278</v>
      </c>
      <c r="G5879" s="9" t="s">
        <v>278</v>
      </c>
      <c r="H5879" s="9" t="s">
        <v>278</v>
      </c>
      <c r="I5879" s="9">
        <v>0</v>
      </c>
      <c r="J5879" s="9">
        <v>0</v>
      </c>
      <c r="K5879" s="9">
        <v>446.89999999999782</v>
      </c>
      <c r="L5879" s="9">
        <v>162.09999999999854</v>
      </c>
      <c r="M5879" s="65">
        <v>387.3</v>
      </c>
      <c r="P5879" s="65">
        <f t="shared" si="165"/>
        <v>996.29999999999632</v>
      </c>
    </row>
    <row r="5880" spans="1:21" ht="15">
      <c r="A5880" s="28"/>
      <c r="B5880" s="61"/>
      <c r="E5880" s="9"/>
      <c r="F5880" s="9"/>
      <c r="G5880" s="9"/>
      <c r="H5880" s="9"/>
      <c r="L5880" s="67"/>
      <c r="M5880" s="67"/>
      <c r="N5880" s="65"/>
    </row>
    <row r="5881" spans="1:21" ht="15">
      <c r="A5881" s="28"/>
      <c r="E5881" s="9"/>
      <c r="L5881" s="67"/>
      <c r="M5881" s="67"/>
    </row>
    <row r="5882" spans="1:21" ht="15">
      <c r="A5882" s="28"/>
      <c r="B5882" s="61"/>
      <c r="E5882" s="9"/>
      <c r="L5882" s="67"/>
      <c r="M5882" s="67"/>
    </row>
    <row r="5883" spans="1:21" ht="25.5">
      <c r="A5883" s="23" t="s">
        <v>211</v>
      </c>
      <c r="L5883" s="67"/>
      <c r="M5883" s="67"/>
    </row>
    <row r="5884" spans="1:21">
      <c r="L5884" s="67"/>
      <c r="M5884" s="67"/>
    </row>
    <row r="5885" spans="1:21" ht="15">
      <c r="A5885" s="38"/>
      <c r="B5885" s="38"/>
      <c r="C5885" s="38"/>
      <c r="D5885" s="38"/>
      <c r="E5885" s="59">
        <v>2016</v>
      </c>
      <c r="F5885" s="59">
        <v>2017</v>
      </c>
      <c r="G5885" s="59">
        <v>2018</v>
      </c>
      <c r="H5885" s="59">
        <v>2019</v>
      </c>
      <c r="I5885" s="59">
        <v>2020</v>
      </c>
      <c r="J5885" s="59">
        <v>2021</v>
      </c>
      <c r="K5885" s="59">
        <v>2022</v>
      </c>
      <c r="L5885" s="59">
        <v>2023</v>
      </c>
      <c r="M5885" s="59">
        <v>2024</v>
      </c>
      <c r="P5885" s="68" t="s">
        <v>40</v>
      </c>
    </row>
    <row r="5886" spans="1:21" ht="15">
      <c r="A5886" s="28" t="s">
        <v>0</v>
      </c>
      <c r="B5886" s="61" t="s">
        <v>19</v>
      </c>
      <c r="E5886" s="183">
        <v>40.700000000000003</v>
      </c>
      <c r="F5886" s="183">
        <v>341</v>
      </c>
      <c r="G5886" s="188">
        <v>160.6</v>
      </c>
      <c r="H5886" s="188">
        <v>330.39999999999964</v>
      </c>
      <c r="I5886" s="9" t="s">
        <v>183</v>
      </c>
      <c r="J5886" s="9" t="s">
        <v>183</v>
      </c>
      <c r="K5886" s="9" t="s">
        <v>183</v>
      </c>
      <c r="L5886" s="9" t="s">
        <v>183</v>
      </c>
      <c r="M5886" s="9" t="s">
        <v>183</v>
      </c>
      <c r="P5886" s="65">
        <v>872.69999999999959</v>
      </c>
      <c r="R5886" t="s">
        <v>844</v>
      </c>
      <c r="U5886" s="3" t="s">
        <v>845</v>
      </c>
    </row>
    <row r="5887" spans="1:21" ht="15">
      <c r="A5887" s="28" t="s">
        <v>2</v>
      </c>
      <c r="B5887" s="61" t="s">
        <v>1</v>
      </c>
      <c r="E5887" s="9">
        <v>12.1</v>
      </c>
      <c r="F5887" s="9">
        <v>54</v>
      </c>
      <c r="G5887" s="188">
        <v>165.4</v>
      </c>
      <c r="H5887" s="185">
        <v>468.59999999999945</v>
      </c>
      <c r="I5887" s="9" t="s">
        <v>183</v>
      </c>
      <c r="J5887" s="9" t="s">
        <v>183</v>
      </c>
      <c r="K5887" s="9" t="s">
        <v>183</v>
      </c>
      <c r="L5887" s="9" t="s">
        <v>183</v>
      </c>
      <c r="M5887" s="9" t="s">
        <v>183</v>
      </c>
      <c r="P5887" s="65">
        <v>700.09999999999945</v>
      </c>
      <c r="R5887" t="s">
        <v>355</v>
      </c>
      <c r="U5887" s="3" t="s">
        <v>1471</v>
      </c>
    </row>
    <row r="5888" spans="1:21" ht="15">
      <c r="A5888" s="28" t="s">
        <v>3</v>
      </c>
      <c r="B5888" s="61" t="s">
        <v>141</v>
      </c>
      <c r="E5888" s="9" t="s">
        <v>278</v>
      </c>
      <c r="F5888" s="185">
        <v>341.3</v>
      </c>
      <c r="G5888" s="9">
        <v>65.900000000000006</v>
      </c>
      <c r="H5888" s="188">
        <v>288.60000000000036</v>
      </c>
      <c r="I5888" s="9" t="s">
        <v>183</v>
      </c>
      <c r="J5888" s="9" t="s">
        <v>183</v>
      </c>
      <c r="K5888" s="9" t="s">
        <v>183</v>
      </c>
      <c r="L5888" s="9" t="s">
        <v>183</v>
      </c>
      <c r="M5888" s="9" t="s">
        <v>183</v>
      </c>
      <c r="P5888" s="65">
        <v>695.80000000000041</v>
      </c>
      <c r="R5888" t="s">
        <v>301</v>
      </c>
      <c r="U5888" s="3" t="s">
        <v>1471</v>
      </c>
    </row>
    <row r="5889" spans="1:21" ht="15">
      <c r="A5889" s="28" t="s">
        <v>5</v>
      </c>
      <c r="B5889" s="61" t="s">
        <v>35</v>
      </c>
      <c r="E5889" s="188">
        <v>20.9</v>
      </c>
      <c r="F5889" s="188">
        <v>207.3</v>
      </c>
      <c r="G5889" s="184">
        <v>234</v>
      </c>
      <c r="H5889" s="9">
        <v>116.39999999999964</v>
      </c>
      <c r="I5889" s="9" t="s">
        <v>183</v>
      </c>
      <c r="J5889" s="9" t="s">
        <v>183</v>
      </c>
      <c r="K5889" s="9" t="s">
        <v>183</v>
      </c>
      <c r="L5889" s="9" t="s">
        <v>183</v>
      </c>
      <c r="M5889" s="9" t="s">
        <v>183</v>
      </c>
      <c r="P5889" s="65">
        <v>578.59999999999968</v>
      </c>
      <c r="R5889" t="s">
        <v>354</v>
      </c>
    </row>
    <row r="5890" spans="1:21" ht="15">
      <c r="A5890" s="28" t="s">
        <v>7</v>
      </c>
      <c r="B5890" s="61" t="s">
        <v>13</v>
      </c>
      <c r="E5890" s="62" t="s">
        <v>279</v>
      </c>
      <c r="F5890" s="188">
        <v>201</v>
      </c>
      <c r="G5890" s="188">
        <v>188.2</v>
      </c>
      <c r="H5890" s="9">
        <v>165.899999999996</v>
      </c>
      <c r="I5890" s="9" t="s">
        <v>183</v>
      </c>
      <c r="J5890" s="9" t="s">
        <v>183</v>
      </c>
      <c r="K5890" s="9" t="s">
        <v>183</v>
      </c>
      <c r="L5890" s="9" t="s">
        <v>183</v>
      </c>
      <c r="M5890" s="9" t="s">
        <v>183</v>
      </c>
      <c r="P5890" s="65">
        <v>555.09999999999604</v>
      </c>
      <c r="R5890" t="s">
        <v>298</v>
      </c>
    </row>
    <row r="5891" spans="1:21" ht="15">
      <c r="A5891" s="28" t="s">
        <v>8</v>
      </c>
      <c r="B5891" s="61" t="s">
        <v>153</v>
      </c>
      <c r="E5891" s="9" t="s">
        <v>278</v>
      </c>
      <c r="F5891" s="9" t="s">
        <v>278</v>
      </c>
      <c r="G5891" s="185">
        <v>275.60000000000002</v>
      </c>
      <c r="H5891" s="9">
        <v>202.39999999999873</v>
      </c>
      <c r="I5891" s="9" t="s">
        <v>183</v>
      </c>
      <c r="J5891" s="9" t="s">
        <v>183</v>
      </c>
      <c r="K5891" s="9" t="s">
        <v>183</v>
      </c>
      <c r="L5891" s="9" t="s">
        <v>183</v>
      </c>
      <c r="M5891" s="9" t="s">
        <v>183</v>
      </c>
      <c r="P5891" s="65">
        <v>477.99999999999875</v>
      </c>
      <c r="R5891" t="s">
        <v>281</v>
      </c>
      <c r="U5891" s="3" t="s">
        <v>1471</v>
      </c>
    </row>
    <row r="5892" spans="1:21" ht="15">
      <c r="A5892" s="28" t="s">
        <v>10</v>
      </c>
      <c r="B5892" s="61" t="s">
        <v>15</v>
      </c>
      <c r="E5892" s="62" t="s">
        <v>279</v>
      </c>
      <c r="F5892" s="188">
        <v>170.3</v>
      </c>
      <c r="G5892" s="188">
        <v>121.8</v>
      </c>
      <c r="H5892" s="9">
        <v>165.30000000000018</v>
      </c>
      <c r="I5892" s="9" t="s">
        <v>183</v>
      </c>
      <c r="J5892" s="9" t="s">
        <v>183</v>
      </c>
      <c r="K5892" s="9" t="s">
        <v>183</v>
      </c>
      <c r="L5892" s="9" t="s">
        <v>183</v>
      </c>
      <c r="M5892" s="9" t="s">
        <v>183</v>
      </c>
      <c r="P5892" s="65">
        <v>457.4000000000002</v>
      </c>
      <c r="R5892" t="s">
        <v>344</v>
      </c>
    </row>
    <row r="5893" spans="1:21" ht="15">
      <c r="A5893" s="28" t="s">
        <v>12</v>
      </c>
      <c r="B5893" s="61" t="s">
        <v>143</v>
      </c>
      <c r="E5893" s="9" t="s">
        <v>278</v>
      </c>
      <c r="F5893" s="184">
        <v>321</v>
      </c>
      <c r="G5893" s="9">
        <v>33.6</v>
      </c>
      <c r="H5893" s="9">
        <v>79.800000000001091</v>
      </c>
      <c r="I5893" s="9" t="s">
        <v>183</v>
      </c>
      <c r="J5893" s="9" t="s">
        <v>183</v>
      </c>
      <c r="K5893" s="9" t="s">
        <v>183</v>
      </c>
      <c r="L5893" s="9" t="s">
        <v>183</v>
      </c>
      <c r="M5893" s="9" t="s">
        <v>183</v>
      </c>
      <c r="P5893" s="65">
        <v>434.40000000000111</v>
      </c>
      <c r="R5893" t="s">
        <v>282</v>
      </c>
    </row>
    <row r="5894" spans="1:21" ht="15">
      <c r="A5894" s="28" t="s">
        <v>14</v>
      </c>
      <c r="B5894" s="61" t="s">
        <v>662</v>
      </c>
      <c r="E5894" s="9" t="s">
        <v>278</v>
      </c>
      <c r="F5894" s="9" t="s">
        <v>278</v>
      </c>
      <c r="G5894" s="9" t="s">
        <v>278</v>
      </c>
      <c r="H5894" s="183">
        <v>434.19999999999891</v>
      </c>
      <c r="I5894" s="9" t="s">
        <v>183</v>
      </c>
      <c r="J5894" s="9" t="s">
        <v>183</v>
      </c>
      <c r="K5894" s="9" t="s">
        <v>183</v>
      </c>
      <c r="L5894" s="9" t="s">
        <v>183</v>
      </c>
      <c r="M5894" s="9" t="s">
        <v>183</v>
      </c>
      <c r="P5894" s="65">
        <v>434.19999999999891</v>
      </c>
      <c r="R5894" t="s">
        <v>300</v>
      </c>
    </row>
    <row r="5895" spans="1:21" ht="15">
      <c r="A5895" s="28" t="s">
        <v>16</v>
      </c>
      <c r="B5895" s="61" t="s">
        <v>686</v>
      </c>
      <c r="E5895" s="9" t="s">
        <v>278</v>
      </c>
      <c r="F5895" s="9" t="s">
        <v>278</v>
      </c>
      <c r="G5895" s="9" t="s">
        <v>278</v>
      </c>
      <c r="H5895" s="184">
        <v>385.80000000000109</v>
      </c>
      <c r="I5895" s="9" t="s">
        <v>183</v>
      </c>
      <c r="J5895" s="9" t="s">
        <v>183</v>
      </c>
      <c r="K5895" s="9" t="s">
        <v>183</v>
      </c>
      <c r="L5895" s="9" t="s">
        <v>183</v>
      </c>
      <c r="M5895" s="9" t="s">
        <v>183</v>
      </c>
      <c r="P5895" s="65">
        <v>385.80000000000109</v>
      </c>
      <c r="R5895" t="s">
        <v>282</v>
      </c>
    </row>
    <row r="5896" spans="1:21" ht="15">
      <c r="A5896" s="28" t="s">
        <v>18</v>
      </c>
      <c r="B5896" s="61" t="s">
        <v>155</v>
      </c>
      <c r="E5896" s="9" t="s">
        <v>278</v>
      </c>
      <c r="F5896" s="9" t="s">
        <v>278</v>
      </c>
      <c r="G5896" s="9">
        <v>115.4</v>
      </c>
      <c r="H5896" s="9">
        <v>269.39999999999873</v>
      </c>
      <c r="I5896" s="9" t="s">
        <v>183</v>
      </c>
      <c r="J5896" s="9" t="s">
        <v>183</v>
      </c>
      <c r="K5896" s="9" t="s">
        <v>183</v>
      </c>
      <c r="L5896" s="9" t="s">
        <v>183</v>
      </c>
      <c r="M5896" s="9" t="s">
        <v>183</v>
      </c>
      <c r="P5896" s="65">
        <v>384.7999999999987</v>
      </c>
    </row>
    <row r="5897" spans="1:21" ht="15">
      <c r="A5897" s="28" t="s">
        <v>20</v>
      </c>
      <c r="B5897" s="61" t="s">
        <v>668</v>
      </c>
      <c r="E5897" s="9" t="s">
        <v>278</v>
      </c>
      <c r="F5897" s="9" t="s">
        <v>278</v>
      </c>
      <c r="G5897" s="9" t="s">
        <v>278</v>
      </c>
      <c r="H5897" s="188">
        <v>383.70000000000255</v>
      </c>
      <c r="I5897" s="9" t="s">
        <v>183</v>
      </c>
      <c r="J5897" s="9" t="s">
        <v>183</v>
      </c>
      <c r="K5897" s="9" t="s">
        <v>183</v>
      </c>
      <c r="L5897" s="9" t="s">
        <v>183</v>
      </c>
      <c r="M5897" s="9" t="s">
        <v>183</v>
      </c>
      <c r="P5897" s="65">
        <v>383.70000000000255</v>
      </c>
      <c r="R5897" t="s">
        <v>283</v>
      </c>
    </row>
    <row r="5898" spans="1:21" ht="15">
      <c r="A5898" s="28" t="s">
        <v>22</v>
      </c>
      <c r="B5898" s="61" t="s">
        <v>9</v>
      </c>
      <c r="E5898" s="188">
        <v>23.4</v>
      </c>
      <c r="F5898" s="188">
        <v>159.6</v>
      </c>
      <c r="G5898" s="188">
        <v>123.2</v>
      </c>
      <c r="H5898" s="9">
        <v>73.900000000002365</v>
      </c>
      <c r="I5898" s="9" t="s">
        <v>183</v>
      </c>
      <c r="J5898" s="9" t="s">
        <v>183</v>
      </c>
      <c r="K5898" s="9" t="s">
        <v>183</v>
      </c>
      <c r="L5898" s="9" t="s">
        <v>183</v>
      </c>
      <c r="M5898" s="9" t="s">
        <v>183</v>
      </c>
      <c r="P5898" s="65">
        <v>380.10000000000235</v>
      </c>
      <c r="R5898" t="s">
        <v>1945</v>
      </c>
      <c r="U5898" s="3"/>
    </row>
    <row r="5899" spans="1:21" ht="15">
      <c r="A5899" s="28" t="s">
        <v>24</v>
      </c>
      <c r="B5899" s="61" t="s">
        <v>660</v>
      </c>
      <c r="E5899" s="9" t="s">
        <v>278</v>
      </c>
      <c r="F5899" s="9" t="s">
        <v>278</v>
      </c>
      <c r="G5899" s="9" t="s">
        <v>278</v>
      </c>
      <c r="H5899" s="188">
        <v>376.70000000000164</v>
      </c>
      <c r="I5899" s="9" t="s">
        <v>183</v>
      </c>
      <c r="J5899" s="9" t="s">
        <v>183</v>
      </c>
      <c r="K5899" s="9" t="s">
        <v>183</v>
      </c>
      <c r="L5899" s="9" t="s">
        <v>183</v>
      </c>
      <c r="M5899" s="9" t="s">
        <v>183</v>
      </c>
      <c r="P5899" s="65">
        <v>376.70000000000164</v>
      </c>
      <c r="R5899" t="s">
        <v>284</v>
      </c>
    </row>
    <row r="5900" spans="1:21" ht="15">
      <c r="A5900" s="28" t="s">
        <v>26</v>
      </c>
      <c r="B5900" s="61" t="s">
        <v>25</v>
      </c>
      <c r="E5900" s="9">
        <v>11.7</v>
      </c>
      <c r="F5900" s="9">
        <v>1.3</v>
      </c>
      <c r="G5900" s="9">
        <v>75</v>
      </c>
      <c r="H5900" s="9">
        <v>275.90000000000236</v>
      </c>
      <c r="I5900" s="9" t="s">
        <v>183</v>
      </c>
      <c r="J5900" s="9" t="s">
        <v>183</v>
      </c>
      <c r="K5900" s="9" t="s">
        <v>183</v>
      </c>
      <c r="L5900" s="9" t="s">
        <v>183</v>
      </c>
      <c r="M5900" s="9" t="s">
        <v>183</v>
      </c>
      <c r="P5900" s="65">
        <v>363.90000000000236</v>
      </c>
    </row>
    <row r="5901" spans="1:21" ht="15">
      <c r="A5901" s="28" t="s">
        <v>28</v>
      </c>
      <c r="B5901" s="61" t="s">
        <v>667</v>
      </c>
      <c r="E5901" s="9" t="s">
        <v>278</v>
      </c>
      <c r="F5901" s="9" t="s">
        <v>278</v>
      </c>
      <c r="G5901" s="9" t="s">
        <v>278</v>
      </c>
      <c r="H5901" s="188">
        <v>351.00000000000182</v>
      </c>
      <c r="I5901" s="9" t="s">
        <v>183</v>
      </c>
      <c r="J5901" s="9" t="s">
        <v>183</v>
      </c>
      <c r="K5901" s="9" t="s">
        <v>183</v>
      </c>
      <c r="L5901" s="9" t="s">
        <v>183</v>
      </c>
      <c r="M5901" s="9" t="s">
        <v>183</v>
      </c>
      <c r="P5901" s="65">
        <v>351.00000000000182</v>
      </c>
      <c r="R5901" t="s">
        <v>297</v>
      </c>
    </row>
    <row r="5902" spans="1:21" ht="15">
      <c r="A5902" s="28" t="s">
        <v>30</v>
      </c>
      <c r="B5902" s="61" t="s">
        <v>692</v>
      </c>
      <c r="E5902" s="9" t="s">
        <v>278</v>
      </c>
      <c r="F5902" s="9" t="s">
        <v>278</v>
      </c>
      <c r="G5902" s="9" t="s">
        <v>278</v>
      </c>
      <c r="H5902" s="188">
        <v>350.99999999999909</v>
      </c>
      <c r="I5902" s="9" t="s">
        <v>183</v>
      </c>
      <c r="J5902" s="9" t="s">
        <v>183</v>
      </c>
      <c r="K5902" s="9" t="s">
        <v>183</v>
      </c>
      <c r="L5902" s="9" t="s">
        <v>183</v>
      </c>
      <c r="M5902" s="9" t="s">
        <v>183</v>
      </c>
      <c r="P5902" s="65">
        <v>350.99999999999909</v>
      </c>
      <c r="R5902" t="s">
        <v>297</v>
      </c>
    </row>
    <row r="5903" spans="1:21" ht="15">
      <c r="A5903" s="28" t="s">
        <v>32</v>
      </c>
      <c r="B5903" s="61" t="s">
        <v>688</v>
      </c>
      <c r="E5903" s="9" t="s">
        <v>278</v>
      </c>
      <c r="F5903" s="9" t="s">
        <v>278</v>
      </c>
      <c r="G5903" s="9" t="s">
        <v>278</v>
      </c>
      <c r="H5903" s="188">
        <v>349.30000000000018</v>
      </c>
      <c r="I5903" s="9" t="s">
        <v>183</v>
      </c>
      <c r="J5903" s="9" t="s">
        <v>183</v>
      </c>
      <c r="K5903" s="9" t="s">
        <v>183</v>
      </c>
      <c r="L5903" s="9" t="s">
        <v>183</v>
      </c>
      <c r="M5903" s="9" t="s">
        <v>183</v>
      </c>
      <c r="P5903" s="65">
        <v>349.30000000000018</v>
      </c>
      <c r="R5903" t="s">
        <v>287</v>
      </c>
    </row>
    <row r="5904" spans="1:21" ht="15">
      <c r="A5904" s="28" t="s">
        <v>34</v>
      </c>
      <c r="B5904" s="61" t="s">
        <v>39</v>
      </c>
      <c r="E5904" s="185">
        <v>67.2</v>
      </c>
      <c r="F5904" s="188">
        <v>160.69999999999999</v>
      </c>
      <c r="G5904" s="9">
        <v>25.2</v>
      </c>
      <c r="H5904" s="9">
        <v>94.400000000000546</v>
      </c>
      <c r="I5904" s="9" t="s">
        <v>183</v>
      </c>
      <c r="J5904" s="9" t="s">
        <v>183</v>
      </c>
      <c r="K5904" s="9" t="s">
        <v>183</v>
      </c>
      <c r="L5904" s="9" t="s">
        <v>183</v>
      </c>
      <c r="M5904" s="9" t="s">
        <v>183</v>
      </c>
      <c r="P5904" s="65">
        <v>347.50000000000051</v>
      </c>
      <c r="R5904" t="s">
        <v>338</v>
      </c>
      <c r="U5904" s="3" t="s">
        <v>1471</v>
      </c>
    </row>
    <row r="5905" spans="1:18" ht="15">
      <c r="A5905" s="28" t="s">
        <v>36</v>
      </c>
      <c r="B5905" s="61" t="s">
        <v>27</v>
      </c>
      <c r="E5905" s="62" t="s">
        <v>279</v>
      </c>
      <c r="F5905" s="188">
        <v>211.6</v>
      </c>
      <c r="G5905" s="9">
        <v>100.1</v>
      </c>
      <c r="H5905" s="9">
        <v>26.900000000001455</v>
      </c>
      <c r="I5905" s="9" t="s">
        <v>183</v>
      </c>
      <c r="J5905" s="9" t="s">
        <v>183</v>
      </c>
      <c r="K5905" s="9" t="s">
        <v>183</v>
      </c>
      <c r="L5905" s="9" t="s">
        <v>183</v>
      </c>
      <c r="M5905" s="9" t="s">
        <v>183</v>
      </c>
      <c r="P5905" s="65">
        <v>338.60000000000144</v>
      </c>
      <c r="R5905" t="s">
        <v>283</v>
      </c>
    </row>
    <row r="5906" spans="1:18" ht="15">
      <c r="A5906" s="28" t="s">
        <v>38</v>
      </c>
      <c r="B5906" s="61" t="s">
        <v>4</v>
      </c>
      <c r="E5906" s="184">
        <v>37.9</v>
      </c>
      <c r="F5906" s="9">
        <v>147.4</v>
      </c>
      <c r="G5906" s="9">
        <v>107.8</v>
      </c>
      <c r="H5906" s="9">
        <v>37.699999999997999</v>
      </c>
      <c r="I5906" s="9" t="s">
        <v>183</v>
      </c>
      <c r="J5906" s="9" t="s">
        <v>183</v>
      </c>
      <c r="K5906" s="9" t="s">
        <v>183</v>
      </c>
      <c r="L5906" s="9" t="s">
        <v>183</v>
      </c>
      <c r="M5906" s="9" t="s">
        <v>183</v>
      </c>
      <c r="P5906" s="65">
        <v>330.79999999999802</v>
      </c>
      <c r="R5906" t="s">
        <v>282</v>
      </c>
    </row>
    <row r="5907" spans="1:18" ht="15">
      <c r="A5907" s="28" t="s">
        <v>145</v>
      </c>
      <c r="B5907" s="61" t="s">
        <v>142</v>
      </c>
      <c r="E5907" s="9" t="s">
        <v>278</v>
      </c>
      <c r="F5907" s="9">
        <v>21</v>
      </c>
      <c r="G5907" s="9">
        <v>36.4</v>
      </c>
      <c r="H5907" s="9">
        <v>250.39999999999873</v>
      </c>
      <c r="I5907" s="9" t="s">
        <v>183</v>
      </c>
      <c r="J5907" s="9" t="s">
        <v>183</v>
      </c>
      <c r="K5907" s="9" t="s">
        <v>183</v>
      </c>
      <c r="L5907" s="9" t="s">
        <v>183</v>
      </c>
      <c r="M5907" s="9" t="s">
        <v>183</v>
      </c>
      <c r="P5907" s="65">
        <v>307.7999999999987</v>
      </c>
    </row>
    <row r="5908" spans="1:18" ht="15">
      <c r="A5908" s="28" t="s">
        <v>146</v>
      </c>
      <c r="B5908" s="61" t="s">
        <v>31</v>
      </c>
      <c r="E5908" s="188">
        <v>15.8</v>
      </c>
      <c r="F5908" s="9">
        <v>131.19999999999999</v>
      </c>
      <c r="G5908" s="62" t="s">
        <v>279</v>
      </c>
      <c r="H5908" s="9">
        <v>150.40000000000146</v>
      </c>
      <c r="I5908" s="9" t="s">
        <v>183</v>
      </c>
      <c r="J5908" s="9" t="s">
        <v>183</v>
      </c>
      <c r="K5908" s="9" t="s">
        <v>183</v>
      </c>
      <c r="L5908" s="9" t="s">
        <v>183</v>
      </c>
      <c r="M5908" s="9" t="s">
        <v>183</v>
      </c>
      <c r="P5908" s="65">
        <v>297.40000000000146</v>
      </c>
      <c r="R5908" t="s">
        <v>288</v>
      </c>
    </row>
    <row r="5909" spans="1:18" ht="15">
      <c r="A5909" s="28" t="s">
        <v>147</v>
      </c>
      <c r="B5909" s="61" t="s">
        <v>11</v>
      </c>
      <c r="E5909" s="62" t="s">
        <v>279</v>
      </c>
      <c r="F5909" s="9">
        <v>66.3</v>
      </c>
      <c r="G5909" s="9">
        <v>114.8</v>
      </c>
      <c r="H5909" s="9">
        <v>109.20000000000073</v>
      </c>
      <c r="I5909" s="9" t="s">
        <v>183</v>
      </c>
      <c r="J5909" s="9" t="s">
        <v>183</v>
      </c>
      <c r="K5909" s="9" t="s">
        <v>183</v>
      </c>
      <c r="L5909" s="9" t="s">
        <v>183</v>
      </c>
      <c r="M5909" s="9" t="s">
        <v>183</v>
      </c>
      <c r="P5909" s="65">
        <v>290.30000000000075</v>
      </c>
    </row>
    <row r="5910" spans="1:18" ht="15">
      <c r="A5910" s="28" t="s">
        <v>151</v>
      </c>
      <c r="B5910" s="61" t="s">
        <v>23</v>
      </c>
      <c r="E5910" s="188">
        <v>12.6</v>
      </c>
      <c r="F5910" s="9">
        <v>22.5</v>
      </c>
      <c r="G5910" s="188">
        <v>197.1</v>
      </c>
      <c r="H5910" s="9">
        <v>44.300000000000182</v>
      </c>
      <c r="I5910" s="9" t="s">
        <v>183</v>
      </c>
      <c r="J5910" s="9" t="s">
        <v>183</v>
      </c>
      <c r="K5910" s="9" t="s">
        <v>183</v>
      </c>
      <c r="L5910" s="9" t="s">
        <v>183</v>
      </c>
      <c r="M5910" s="9" t="s">
        <v>183</v>
      </c>
      <c r="P5910" s="65">
        <v>276.50000000000017</v>
      </c>
      <c r="R5910" t="s">
        <v>289</v>
      </c>
    </row>
    <row r="5911" spans="1:18" ht="15">
      <c r="A5911" s="28" t="s">
        <v>157</v>
      </c>
      <c r="B5911" s="61" t="s">
        <v>164</v>
      </c>
      <c r="E5911" s="9" t="s">
        <v>278</v>
      </c>
      <c r="F5911" s="9" t="s">
        <v>278</v>
      </c>
      <c r="G5911" s="183">
        <v>270.14999999999998</v>
      </c>
      <c r="H5911" s="9" t="s">
        <v>278</v>
      </c>
      <c r="I5911" s="9" t="s">
        <v>183</v>
      </c>
      <c r="J5911" s="9" t="s">
        <v>183</v>
      </c>
      <c r="K5911" s="9" t="s">
        <v>183</v>
      </c>
      <c r="L5911" s="9" t="s">
        <v>183</v>
      </c>
      <c r="M5911" s="9" t="s">
        <v>183</v>
      </c>
      <c r="P5911" s="65">
        <v>270.14999999999998</v>
      </c>
      <c r="R5911" t="s">
        <v>300</v>
      </c>
    </row>
    <row r="5912" spans="1:18" ht="15">
      <c r="A5912" s="28" t="s">
        <v>159</v>
      </c>
      <c r="B5912" s="61" t="s">
        <v>694</v>
      </c>
      <c r="E5912" s="9" t="s">
        <v>278</v>
      </c>
      <c r="F5912" s="9" t="s">
        <v>278</v>
      </c>
      <c r="G5912" s="9" t="s">
        <v>278</v>
      </c>
      <c r="H5912" s="9">
        <v>269.29999999999745</v>
      </c>
      <c r="I5912" s="9" t="s">
        <v>183</v>
      </c>
      <c r="J5912" s="9" t="s">
        <v>183</v>
      </c>
      <c r="K5912" s="9" t="s">
        <v>183</v>
      </c>
      <c r="L5912" s="9" t="s">
        <v>183</v>
      </c>
      <c r="M5912" s="9" t="s">
        <v>183</v>
      </c>
      <c r="P5912" s="65">
        <v>269.29999999999745</v>
      </c>
    </row>
    <row r="5913" spans="1:18" ht="15">
      <c r="A5913" s="28" t="s">
        <v>160</v>
      </c>
      <c r="B5913" s="61" t="s">
        <v>144</v>
      </c>
      <c r="E5913" s="9" t="s">
        <v>278</v>
      </c>
      <c r="F5913" s="188">
        <v>205.6</v>
      </c>
      <c r="G5913" s="62" t="s">
        <v>279</v>
      </c>
      <c r="H5913" s="9">
        <v>45.500000000000909</v>
      </c>
      <c r="I5913" s="9" t="s">
        <v>183</v>
      </c>
      <c r="J5913" s="9" t="s">
        <v>183</v>
      </c>
      <c r="K5913" s="9" t="s">
        <v>183</v>
      </c>
      <c r="L5913" s="9" t="s">
        <v>183</v>
      </c>
      <c r="M5913" s="9" t="s">
        <v>183</v>
      </c>
      <c r="P5913" s="65">
        <v>251.1000000000009</v>
      </c>
      <c r="R5913" t="s">
        <v>297</v>
      </c>
    </row>
    <row r="5914" spans="1:18" ht="15">
      <c r="A5914" s="28" t="s">
        <v>161</v>
      </c>
      <c r="B5914" s="61" t="s">
        <v>33</v>
      </c>
      <c r="E5914" s="9">
        <v>10.8</v>
      </c>
      <c r="F5914" s="9">
        <v>68</v>
      </c>
      <c r="G5914" s="9">
        <v>3.9</v>
      </c>
      <c r="H5914" s="9">
        <v>164.59999999999945</v>
      </c>
      <c r="I5914" s="9" t="s">
        <v>183</v>
      </c>
      <c r="J5914" s="9" t="s">
        <v>183</v>
      </c>
      <c r="K5914" s="9" t="s">
        <v>183</v>
      </c>
      <c r="L5914" s="9" t="s">
        <v>183</v>
      </c>
      <c r="M5914" s="9" t="s">
        <v>183</v>
      </c>
      <c r="P5914" s="65">
        <v>247.29999999999944</v>
      </c>
    </row>
    <row r="5915" spans="1:18" ht="15">
      <c r="A5915" s="28" t="s">
        <v>163</v>
      </c>
      <c r="B5915" s="61" t="s">
        <v>21</v>
      </c>
      <c r="E5915" s="9">
        <v>12.1</v>
      </c>
      <c r="F5915" s="9">
        <v>140</v>
      </c>
      <c r="G5915" s="9">
        <v>78.400000000000006</v>
      </c>
      <c r="H5915" s="9">
        <v>8.4000000000005457</v>
      </c>
      <c r="I5915" s="9" t="s">
        <v>183</v>
      </c>
      <c r="J5915" s="9" t="s">
        <v>183</v>
      </c>
      <c r="K5915" s="9" t="s">
        <v>183</v>
      </c>
      <c r="L5915" s="9" t="s">
        <v>183</v>
      </c>
      <c r="M5915" s="9" t="s">
        <v>183</v>
      </c>
      <c r="P5915" s="65">
        <v>238.90000000000055</v>
      </c>
    </row>
    <row r="5916" spans="1:18" ht="15">
      <c r="A5916" s="28" t="s">
        <v>274</v>
      </c>
      <c r="B5916" s="61" t="s">
        <v>643</v>
      </c>
      <c r="E5916" s="9" t="s">
        <v>278</v>
      </c>
      <c r="F5916" s="9" t="s">
        <v>278</v>
      </c>
      <c r="G5916" s="9" t="s">
        <v>278</v>
      </c>
      <c r="H5916" s="9">
        <v>232.60000000000218</v>
      </c>
      <c r="I5916" s="9" t="s">
        <v>183</v>
      </c>
      <c r="J5916" s="9" t="s">
        <v>183</v>
      </c>
      <c r="K5916" s="9" t="s">
        <v>183</v>
      </c>
      <c r="L5916" s="9" t="s">
        <v>183</v>
      </c>
      <c r="M5916" s="9" t="s">
        <v>183</v>
      </c>
      <c r="P5916" s="65">
        <v>232.60000000000218</v>
      </c>
    </row>
    <row r="5917" spans="1:18" ht="15">
      <c r="A5917" s="28" t="s">
        <v>275</v>
      </c>
      <c r="B5917" s="61" t="s">
        <v>162</v>
      </c>
      <c r="E5917" s="9" t="s">
        <v>278</v>
      </c>
      <c r="F5917" s="9" t="s">
        <v>278</v>
      </c>
      <c r="G5917" s="9">
        <v>99.5</v>
      </c>
      <c r="H5917" s="9">
        <v>128.99999999999818</v>
      </c>
      <c r="I5917" s="9" t="s">
        <v>183</v>
      </c>
      <c r="J5917" s="9" t="s">
        <v>183</v>
      </c>
      <c r="K5917" s="9" t="s">
        <v>183</v>
      </c>
      <c r="L5917" s="9" t="s">
        <v>183</v>
      </c>
      <c r="M5917" s="9" t="s">
        <v>183</v>
      </c>
      <c r="P5917" s="65">
        <v>228.49999999999818</v>
      </c>
    </row>
    <row r="5918" spans="1:18" ht="15">
      <c r="A5918" s="28" t="s">
        <v>276</v>
      </c>
      <c r="B5918" s="61" t="s">
        <v>683</v>
      </c>
      <c r="E5918" s="9" t="s">
        <v>278</v>
      </c>
      <c r="F5918" s="9" t="s">
        <v>278</v>
      </c>
      <c r="G5918" s="9" t="s">
        <v>278</v>
      </c>
      <c r="H5918" s="9">
        <v>213.40000000000055</v>
      </c>
      <c r="I5918" s="9" t="s">
        <v>183</v>
      </c>
      <c r="J5918" s="9" t="s">
        <v>183</v>
      </c>
      <c r="K5918" s="9" t="s">
        <v>183</v>
      </c>
      <c r="L5918" s="9" t="s">
        <v>183</v>
      </c>
      <c r="M5918" s="9" t="s">
        <v>183</v>
      </c>
      <c r="P5918" s="65">
        <v>213.40000000000055</v>
      </c>
    </row>
    <row r="5919" spans="1:18" ht="15">
      <c r="A5919" s="28" t="s">
        <v>277</v>
      </c>
      <c r="B5919" s="61" t="s">
        <v>156</v>
      </c>
      <c r="E5919" s="9" t="s">
        <v>278</v>
      </c>
      <c r="F5919" s="9" t="s">
        <v>278</v>
      </c>
      <c r="G5919" s="9">
        <v>59.5</v>
      </c>
      <c r="H5919" s="9">
        <v>151.79999999999927</v>
      </c>
      <c r="I5919" s="9" t="s">
        <v>183</v>
      </c>
      <c r="J5919" s="9" t="s">
        <v>183</v>
      </c>
      <c r="K5919" s="9" t="s">
        <v>183</v>
      </c>
      <c r="L5919" s="9" t="s">
        <v>183</v>
      </c>
      <c r="M5919" s="9" t="s">
        <v>183</v>
      </c>
      <c r="P5919" s="65">
        <v>211.29999999999927</v>
      </c>
    </row>
    <row r="5920" spans="1:18" ht="15">
      <c r="A5920" s="28" t="s">
        <v>640</v>
      </c>
      <c r="B5920" s="61" t="s">
        <v>17</v>
      </c>
      <c r="E5920" s="62" t="s">
        <v>279</v>
      </c>
      <c r="F5920" s="9">
        <v>24.5</v>
      </c>
      <c r="G5920" s="188">
        <v>145.69999999999999</v>
      </c>
      <c r="H5920" s="9">
        <v>35.400000000000546</v>
      </c>
      <c r="I5920" s="9" t="s">
        <v>183</v>
      </c>
      <c r="J5920" s="9" t="s">
        <v>183</v>
      </c>
      <c r="K5920" s="9" t="s">
        <v>183</v>
      </c>
      <c r="L5920" s="9" t="s">
        <v>183</v>
      </c>
      <c r="M5920" s="9" t="s">
        <v>183</v>
      </c>
      <c r="P5920" s="65">
        <v>205.60000000000053</v>
      </c>
      <c r="R5920" t="s">
        <v>287</v>
      </c>
    </row>
    <row r="5921" spans="1:21" ht="15">
      <c r="A5921" s="28" t="s">
        <v>641</v>
      </c>
      <c r="B5921" s="61" t="s">
        <v>633</v>
      </c>
      <c r="E5921" s="9" t="s">
        <v>278</v>
      </c>
      <c r="F5921" s="9" t="s">
        <v>278</v>
      </c>
      <c r="G5921" s="9" t="s">
        <v>278</v>
      </c>
      <c r="H5921" s="9">
        <v>199.59999999999945</v>
      </c>
      <c r="I5921" s="9" t="s">
        <v>183</v>
      </c>
      <c r="J5921" s="9" t="s">
        <v>183</v>
      </c>
      <c r="K5921" s="9" t="s">
        <v>183</v>
      </c>
      <c r="L5921" s="9" t="s">
        <v>183</v>
      </c>
      <c r="M5921" s="9" t="s">
        <v>183</v>
      </c>
      <c r="P5921" s="65">
        <v>199.59999999999945</v>
      </c>
    </row>
    <row r="5922" spans="1:21" ht="15">
      <c r="A5922" s="28" t="s">
        <v>642</v>
      </c>
      <c r="B5922" s="61" t="s">
        <v>678</v>
      </c>
      <c r="E5922" s="9" t="s">
        <v>278</v>
      </c>
      <c r="F5922" s="9" t="s">
        <v>278</v>
      </c>
      <c r="G5922" s="9" t="s">
        <v>278</v>
      </c>
      <c r="H5922" s="9">
        <v>197.50000000000091</v>
      </c>
      <c r="I5922" s="9" t="s">
        <v>183</v>
      </c>
      <c r="J5922" s="9" t="s">
        <v>183</v>
      </c>
      <c r="K5922" s="9" t="s">
        <v>183</v>
      </c>
      <c r="L5922" s="9" t="s">
        <v>183</v>
      </c>
      <c r="M5922" s="9" t="s">
        <v>183</v>
      </c>
      <c r="P5922" s="65">
        <v>197.50000000000091</v>
      </c>
    </row>
    <row r="5923" spans="1:21" ht="15">
      <c r="A5923" s="28" t="s">
        <v>644</v>
      </c>
      <c r="B5923" s="61" t="s">
        <v>654</v>
      </c>
      <c r="E5923" s="9" t="s">
        <v>278</v>
      </c>
      <c r="F5923" s="9" t="s">
        <v>278</v>
      </c>
      <c r="G5923" s="9" t="s">
        <v>278</v>
      </c>
      <c r="H5923" s="9">
        <v>195.5</v>
      </c>
      <c r="I5923" s="9" t="s">
        <v>183</v>
      </c>
      <c r="J5923" s="9" t="s">
        <v>183</v>
      </c>
      <c r="K5923" s="9" t="s">
        <v>183</v>
      </c>
      <c r="L5923" s="9" t="s">
        <v>183</v>
      </c>
      <c r="M5923" s="9" t="s">
        <v>183</v>
      </c>
      <c r="P5923" s="65">
        <v>195.5</v>
      </c>
    </row>
    <row r="5924" spans="1:21" ht="15">
      <c r="A5924" s="28" t="s">
        <v>650</v>
      </c>
      <c r="B5924" s="61" t="s">
        <v>6</v>
      </c>
      <c r="E5924" s="188">
        <v>35.200000000000003</v>
      </c>
      <c r="F5924" s="9">
        <v>22.1</v>
      </c>
      <c r="G5924" s="62" t="s">
        <v>279</v>
      </c>
      <c r="H5924" s="9">
        <v>137.80000000000018</v>
      </c>
      <c r="I5924" s="9" t="s">
        <v>183</v>
      </c>
      <c r="J5924" s="9" t="s">
        <v>183</v>
      </c>
      <c r="K5924" s="9" t="s">
        <v>183</v>
      </c>
      <c r="L5924" s="9" t="s">
        <v>183</v>
      </c>
      <c r="M5924" s="9" t="s">
        <v>183</v>
      </c>
      <c r="P5924" s="65">
        <v>195.10000000000019</v>
      </c>
      <c r="R5924" t="s">
        <v>283</v>
      </c>
    </row>
    <row r="5925" spans="1:21" ht="15">
      <c r="A5925" s="28" t="s">
        <v>652</v>
      </c>
      <c r="B5925" s="61" t="s">
        <v>639</v>
      </c>
      <c r="E5925" s="9" t="s">
        <v>278</v>
      </c>
      <c r="F5925" s="9" t="s">
        <v>278</v>
      </c>
      <c r="G5925" s="9" t="s">
        <v>278</v>
      </c>
      <c r="H5925" s="9">
        <v>187.60000000000309</v>
      </c>
      <c r="I5925" s="9" t="s">
        <v>183</v>
      </c>
      <c r="J5925" s="9" t="s">
        <v>183</v>
      </c>
      <c r="K5925" s="9" t="s">
        <v>183</v>
      </c>
      <c r="L5925" s="9" t="s">
        <v>183</v>
      </c>
      <c r="M5925" s="9" t="s">
        <v>183</v>
      </c>
      <c r="P5925" s="65">
        <v>187.60000000000309</v>
      </c>
    </row>
    <row r="5926" spans="1:21" ht="15">
      <c r="A5926" s="28" t="s">
        <v>655</v>
      </c>
      <c r="B5926" s="61" t="s">
        <v>653</v>
      </c>
      <c r="E5926" s="9" t="s">
        <v>278</v>
      </c>
      <c r="F5926" s="9" t="s">
        <v>278</v>
      </c>
      <c r="G5926" s="9" t="s">
        <v>278</v>
      </c>
      <c r="H5926" s="9">
        <v>177.89999999999782</v>
      </c>
      <c r="I5926" s="9" t="s">
        <v>183</v>
      </c>
      <c r="J5926" s="9" t="s">
        <v>183</v>
      </c>
      <c r="K5926" s="9" t="s">
        <v>183</v>
      </c>
      <c r="L5926" s="9" t="s">
        <v>183</v>
      </c>
      <c r="M5926" s="9" t="s">
        <v>183</v>
      </c>
      <c r="P5926" s="65">
        <v>177.89999999999782</v>
      </c>
    </row>
    <row r="5927" spans="1:21" ht="15">
      <c r="A5927" s="28" t="s">
        <v>656</v>
      </c>
      <c r="B5927" s="61" t="s">
        <v>704</v>
      </c>
      <c r="E5927" s="9" t="s">
        <v>278</v>
      </c>
      <c r="F5927" s="9" t="s">
        <v>278</v>
      </c>
      <c r="G5927" s="9" t="s">
        <v>278</v>
      </c>
      <c r="H5927" s="9">
        <v>171.699999999998</v>
      </c>
      <c r="I5927" s="9" t="s">
        <v>183</v>
      </c>
      <c r="J5927" s="9" t="s">
        <v>183</v>
      </c>
      <c r="K5927" s="9" t="s">
        <v>183</v>
      </c>
      <c r="L5927" s="9" t="s">
        <v>183</v>
      </c>
      <c r="M5927" s="9" t="s">
        <v>183</v>
      </c>
      <c r="P5927" s="65">
        <v>171.699999999998</v>
      </c>
    </row>
    <row r="5928" spans="1:21" ht="15">
      <c r="A5928" s="28" t="s">
        <v>659</v>
      </c>
      <c r="B5928" s="61" t="s">
        <v>700</v>
      </c>
      <c r="E5928" s="9" t="s">
        <v>278</v>
      </c>
      <c r="F5928" s="9" t="s">
        <v>278</v>
      </c>
      <c r="G5928" s="9" t="s">
        <v>278</v>
      </c>
      <c r="H5928" s="9">
        <v>170.69999999999891</v>
      </c>
      <c r="I5928" s="9" t="s">
        <v>183</v>
      </c>
      <c r="J5928" s="9" t="s">
        <v>183</v>
      </c>
      <c r="K5928" s="9" t="s">
        <v>183</v>
      </c>
      <c r="L5928" s="9" t="s">
        <v>183</v>
      </c>
      <c r="M5928" s="9" t="s">
        <v>183</v>
      </c>
      <c r="P5928" s="65">
        <v>170.69999999999891</v>
      </c>
    </row>
    <row r="5929" spans="1:21" ht="15">
      <c r="A5929" s="28" t="s">
        <v>661</v>
      </c>
      <c r="B5929" s="61" t="s">
        <v>669</v>
      </c>
      <c r="E5929" s="9" t="s">
        <v>278</v>
      </c>
      <c r="F5929" s="9" t="s">
        <v>278</v>
      </c>
      <c r="G5929" s="9" t="s">
        <v>278</v>
      </c>
      <c r="H5929" s="9">
        <v>156.50000000000091</v>
      </c>
      <c r="I5929" s="9" t="s">
        <v>183</v>
      </c>
      <c r="J5929" s="9" t="s">
        <v>183</v>
      </c>
      <c r="K5929" s="9" t="s">
        <v>183</v>
      </c>
      <c r="L5929" s="9" t="s">
        <v>183</v>
      </c>
      <c r="M5929" s="9" t="s">
        <v>183</v>
      </c>
      <c r="P5929" s="65">
        <v>156.50000000000091</v>
      </c>
    </row>
    <row r="5930" spans="1:21" ht="15">
      <c r="A5930" s="28" t="s">
        <v>666</v>
      </c>
      <c r="B5930" s="61" t="s">
        <v>651</v>
      </c>
      <c r="E5930" s="9" t="s">
        <v>278</v>
      </c>
      <c r="F5930" s="9" t="s">
        <v>278</v>
      </c>
      <c r="G5930" s="9" t="s">
        <v>278</v>
      </c>
      <c r="H5930" s="9">
        <v>153.90000000000146</v>
      </c>
      <c r="I5930" s="9" t="s">
        <v>183</v>
      </c>
      <c r="J5930" s="9" t="s">
        <v>183</v>
      </c>
      <c r="K5930" s="9" t="s">
        <v>183</v>
      </c>
      <c r="L5930" s="9" t="s">
        <v>183</v>
      </c>
      <c r="M5930" s="9" t="s">
        <v>183</v>
      </c>
      <c r="P5930" s="65">
        <v>153.90000000000146</v>
      </c>
    </row>
    <row r="5931" spans="1:21" ht="15">
      <c r="A5931" s="28" t="s">
        <v>670</v>
      </c>
      <c r="B5931" s="61" t="s">
        <v>682</v>
      </c>
      <c r="E5931" s="9" t="s">
        <v>278</v>
      </c>
      <c r="F5931" s="9" t="s">
        <v>278</v>
      </c>
      <c r="G5931" s="9" t="s">
        <v>278</v>
      </c>
      <c r="H5931" s="9">
        <v>151.30000000000291</v>
      </c>
      <c r="I5931" s="9" t="s">
        <v>183</v>
      </c>
      <c r="J5931" s="9" t="s">
        <v>183</v>
      </c>
      <c r="K5931" s="9" t="s">
        <v>183</v>
      </c>
      <c r="L5931" s="9" t="s">
        <v>183</v>
      </c>
      <c r="M5931" s="9" t="s">
        <v>183</v>
      </c>
      <c r="P5931" s="65">
        <v>151.30000000000291</v>
      </c>
    </row>
    <row r="5932" spans="1:21" ht="15">
      <c r="A5932" s="28" t="s">
        <v>671</v>
      </c>
      <c r="B5932" s="61" t="s">
        <v>158</v>
      </c>
      <c r="E5932" s="9" t="s">
        <v>278</v>
      </c>
      <c r="F5932" s="9" t="s">
        <v>278</v>
      </c>
      <c r="G5932" s="9">
        <v>33.6</v>
      </c>
      <c r="H5932" s="9">
        <v>95.599999999998545</v>
      </c>
      <c r="I5932" s="9" t="s">
        <v>183</v>
      </c>
      <c r="J5932" s="9" t="s">
        <v>183</v>
      </c>
      <c r="K5932" s="9" t="s">
        <v>183</v>
      </c>
      <c r="L5932" s="9" t="s">
        <v>183</v>
      </c>
      <c r="M5932" s="9" t="s">
        <v>183</v>
      </c>
      <c r="P5932" s="65">
        <v>129.19999999999854</v>
      </c>
    </row>
    <row r="5933" spans="1:21" ht="15">
      <c r="A5933" s="28" t="s">
        <v>672</v>
      </c>
      <c r="B5933" s="61" t="s">
        <v>37</v>
      </c>
      <c r="E5933" s="188">
        <v>24.7</v>
      </c>
      <c r="F5933" s="9">
        <v>2.6</v>
      </c>
      <c r="G5933" s="62" t="s">
        <v>279</v>
      </c>
      <c r="H5933" s="9">
        <v>75.699999999998909</v>
      </c>
      <c r="I5933" s="9" t="s">
        <v>183</v>
      </c>
      <c r="J5933" s="9" t="s">
        <v>183</v>
      </c>
      <c r="K5933" s="9" t="s">
        <v>183</v>
      </c>
      <c r="L5933" s="9" t="s">
        <v>183</v>
      </c>
      <c r="M5933" s="9" t="s">
        <v>183</v>
      </c>
      <c r="P5933" s="65">
        <v>102.99999999999891</v>
      </c>
      <c r="R5933" t="s">
        <v>297</v>
      </c>
    </row>
    <row r="5934" spans="1:21" ht="15">
      <c r="A5934" s="28" t="s">
        <v>677</v>
      </c>
      <c r="B5934" s="61" t="s">
        <v>638</v>
      </c>
      <c r="E5934" s="9" t="s">
        <v>278</v>
      </c>
      <c r="F5934" s="9" t="s">
        <v>278</v>
      </c>
      <c r="G5934" s="9" t="s">
        <v>278</v>
      </c>
      <c r="H5934" s="9">
        <v>97.499999999999091</v>
      </c>
      <c r="I5934" s="9" t="s">
        <v>183</v>
      </c>
      <c r="J5934" s="9" t="s">
        <v>183</v>
      </c>
      <c r="K5934" s="9" t="s">
        <v>183</v>
      </c>
      <c r="L5934" s="9" t="s">
        <v>183</v>
      </c>
      <c r="M5934" s="9" t="s">
        <v>183</v>
      </c>
      <c r="P5934" s="65">
        <v>97.499999999999091</v>
      </c>
      <c r="U5934" s="3" t="s">
        <v>1471</v>
      </c>
    </row>
    <row r="5935" spans="1:21" ht="15">
      <c r="A5935" s="28" t="s">
        <v>685</v>
      </c>
      <c r="B5935" s="61" t="s">
        <v>649</v>
      </c>
      <c r="E5935" s="9" t="s">
        <v>278</v>
      </c>
      <c r="F5935" s="9" t="s">
        <v>278</v>
      </c>
      <c r="G5935" s="9" t="s">
        <v>278</v>
      </c>
      <c r="H5935" s="9">
        <v>93.199999999997999</v>
      </c>
      <c r="I5935" s="9" t="s">
        <v>183</v>
      </c>
      <c r="J5935" s="9" t="s">
        <v>183</v>
      </c>
      <c r="K5935" s="9" t="s">
        <v>183</v>
      </c>
      <c r="L5935" s="9" t="s">
        <v>183</v>
      </c>
      <c r="M5935" s="9" t="s">
        <v>183</v>
      </c>
      <c r="P5935" s="65">
        <v>93.199999999997999</v>
      </c>
    </row>
    <row r="5936" spans="1:21" ht="15">
      <c r="A5936" s="28" t="s">
        <v>689</v>
      </c>
      <c r="B5936" s="61" t="s">
        <v>687</v>
      </c>
      <c r="E5936" s="9" t="s">
        <v>278</v>
      </c>
      <c r="F5936" s="9" t="s">
        <v>278</v>
      </c>
      <c r="G5936" s="9" t="s">
        <v>278</v>
      </c>
      <c r="H5936" s="9">
        <v>88.299999999999272</v>
      </c>
      <c r="I5936" s="9" t="s">
        <v>183</v>
      </c>
      <c r="J5936" s="9" t="s">
        <v>183</v>
      </c>
      <c r="K5936" s="9" t="s">
        <v>183</v>
      </c>
      <c r="L5936" s="9" t="s">
        <v>183</v>
      </c>
      <c r="M5936" s="9" t="s">
        <v>183</v>
      </c>
      <c r="P5936" s="65">
        <v>88.299999999999272</v>
      </c>
    </row>
    <row r="5937" spans="1:18" ht="15">
      <c r="A5937" s="28" t="s">
        <v>690</v>
      </c>
      <c r="B5937" s="61" t="s">
        <v>154</v>
      </c>
      <c r="E5937" s="9" t="s">
        <v>278</v>
      </c>
      <c r="F5937" s="9" t="s">
        <v>278</v>
      </c>
      <c r="G5937" s="62" t="s">
        <v>279</v>
      </c>
      <c r="H5937" s="9">
        <v>87.699999999998909</v>
      </c>
      <c r="I5937" s="9" t="s">
        <v>183</v>
      </c>
      <c r="J5937" s="9" t="s">
        <v>183</v>
      </c>
      <c r="K5937" s="9" t="s">
        <v>183</v>
      </c>
      <c r="L5937" s="9" t="s">
        <v>183</v>
      </c>
      <c r="M5937" s="9" t="s">
        <v>183</v>
      </c>
      <c r="P5937" s="65">
        <v>87.699999999998909</v>
      </c>
    </row>
    <row r="5938" spans="1:18" ht="15">
      <c r="A5938" s="28" t="s">
        <v>691</v>
      </c>
      <c r="B5938" s="61" t="s">
        <v>29</v>
      </c>
      <c r="E5938" s="188">
        <v>34.200000000000003</v>
      </c>
      <c r="F5938" s="9">
        <v>41.5</v>
      </c>
      <c r="G5938" s="9">
        <v>7.7</v>
      </c>
      <c r="H5938" s="9" t="s">
        <v>278</v>
      </c>
      <c r="I5938" s="9" t="s">
        <v>183</v>
      </c>
      <c r="J5938" s="9" t="s">
        <v>183</v>
      </c>
      <c r="K5938" s="9" t="s">
        <v>183</v>
      </c>
      <c r="L5938" s="9" t="s">
        <v>183</v>
      </c>
      <c r="M5938" s="9" t="s">
        <v>183</v>
      </c>
      <c r="P5938" s="65">
        <v>83.4</v>
      </c>
      <c r="R5938" t="s">
        <v>284</v>
      </c>
    </row>
    <row r="5939" spans="1:18" ht="15">
      <c r="A5939" s="28" t="s">
        <v>697</v>
      </c>
      <c r="B5939" s="61" t="s">
        <v>178</v>
      </c>
      <c r="E5939" s="9">
        <v>11.7</v>
      </c>
      <c r="F5939" s="9">
        <v>46.2</v>
      </c>
      <c r="G5939" s="9" t="s">
        <v>278</v>
      </c>
      <c r="H5939" s="9" t="s">
        <v>278</v>
      </c>
      <c r="I5939" s="9" t="s">
        <v>183</v>
      </c>
      <c r="J5939" s="9" t="s">
        <v>183</v>
      </c>
      <c r="K5939" s="9" t="s">
        <v>183</v>
      </c>
      <c r="L5939" s="9" t="s">
        <v>183</v>
      </c>
      <c r="M5939" s="9" t="s">
        <v>183</v>
      </c>
      <c r="P5939" s="65">
        <v>57.900000000000006</v>
      </c>
    </row>
    <row r="5940" spans="1:18" ht="15">
      <c r="A5940" s="28" t="s">
        <v>698</v>
      </c>
      <c r="B5940" s="61" t="s">
        <v>674</v>
      </c>
      <c r="E5940" s="9" t="s">
        <v>278</v>
      </c>
      <c r="F5940" s="9" t="s">
        <v>278</v>
      </c>
      <c r="G5940" s="9" t="s">
        <v>278</v>
      </c>
      <c r="H5940" s="9">
        <v>15.000000000001819</v>
      </c>
      <c r="I5940" s="9" t="s">
        <v>183</v>
      </c>
      <c r="J5940" s="9" t="s">
        <v>183</v>
      </c>
      <c r="K5940" s="9" t="s">
        <v>183</v>
      </c>
      <c r="L5940" s="9" t="s">
        <v>183</v>
      </c>
      <c r="M5940" s="9" t="s">
        <v>183</v>
      </c>
      <c r="P5940" s="65">
        <v>15.000000000001819</v>
      </c>
    </row>
    <row r="5941" spans="1:18" ht="15">
      <c r="A5941" s="28" t="s">
        <v>699</v>
      </c>
      <c r="B5941" s="61" t="s">
        <v>179</v>
      </c>
      <c r="E5941" s="9">
        <v>11.5</v>
      </c>
      <c r="F5941" s="9" t="s">
        <v>278</v>
      </c>
      <c r="G5941" s="9" t="s">
        <v>278</v>
      </c>
      <c r="H5941" s="9" t="s">
        <v>278</v>
      </c>
      <c r="I5941" s="9" t="s">
        <v>183</v>
      </c>
      <c r="J5941" s="9" t="s">
        <v>183</v>
      </c>
      <c r="K5941" s="9" t="s">
        <v>183</v>
      </c>
      <c r="L5941" s="9" t="s">
        <v>183</v>
      </c>
      <c r="M5941" s="9" t="s">
        <v>183</v>
      </c>
      <c r="P5941" s="65">
        <v>11.5</v>
      </c>
    </row>
    <row r="5942" spans="1:18" ht="15">
      <c r="A5942" s="28" t="s">
        <v>701</v>
      </c>
      <c r="B5942" s="61" t="s">
        <v>675</v>
      </c>
      <c r="E5942" s="9" t="s">
        <v>278</v>
      </c>
      <c r="F5942" s="9" t="s">
        <v>278</v>
      </c>
      <c r="G5942" s="9" t="s">
        <v>278</v>
      </c>
      <c r="H5942" s="9">
        <v>8.9999999999990905</v>
      </c>
      <c r="I5942" s="9" t="s">
        <v>183</v>
      </c>
      <c r="J5942" s="9" t="s">
        <v>183</v>
      </c>
      <c r="K5942" s="9" t="s">
        <v>183</v>
      </c>
      <c r="L5942" s="9" t="s">
        <v>183</v>
      </c>
      <c r="M5942" s="9" t="s">
        <v>183</v>
      </c>
      <c r="P5942" s="65">
        <v>8.9999999999990905</v>
      </c>
    </row>
    <row r="5943" spans="1:18" ht="15">
      <c r="A5943" s="28" t="s">
        <v>702</v>
      </c>
      <c r="B5943" s="61" t="s">
        <v>658</v>
      </c>
      <c r="E5943" s="9" t="s">
        <v>278</v>
      </c>
      <c r="F5943" s="9" t="s">
        <v>278</v>
      </c>
      <c r="G5943" s="9" t="s">
        <v>278</v>
      </c>
      <c r="H5943" s="9">
        <v>8.4000000000005457</v>
      </c>
      <c r="I5943" s="9" t="s">
        <v>183</v>
      </c>
      <c r="J5943" s="9" t="s">
        <v>183</v>
      </c>
      <c r="K5943" s="9" t="s">
        <v>183</v>
      </c>
      <c r="L5943" s="9" t="s">
        <v>183</v>
      </c>
      <c r="M5943" s="9" t="s">
        <v>183</v>
      </c>
      <c r="P5943" s="65">
        <v>8.4000000000005457</v>
      </c>
    </row>
    <row r="5944" spans="1:18" ht="15">
      <c r="A5944" s="28" t="s">
        <v>703</v>
      </c>
      <c r="B5944" s="61" t="s">
        <v>2202</v>
      </c>
      <c r="C5944" s="3"/>
      <c r="D5944" s="3"/>
      <c r="E5944" s="9" t="s">
        <v>278</v>
      </c>
      <c r="F5944" s="9" t="s">
        <v>278</v>
      </c>
      <c r="G5944" s="9" t="s">
        <v>278</v>
      </c>
      <c r="H5944" s="9" t="s">
        <v>278</v>
      </c>
      <c r="I5944" s="9" t="s">
        <v>183</v>
      </c>
      <c r="J5944" s="9" t="s">
        <v>183</v>
      </c>
      <c r="K5944" s="9" t="s">
        <v>183</v>
      </c>
      <c r="L5944" s="9" t="s">
        <v>183</v>
      </c>
      <c r="M5944" s="9" t="s">
        <v>183</v>
      </c>
      <c r="N5944" s="65"/>
      <c r="P5944" s="65">
        <v>0</v>
      </c>
    </row>
    <row r="5945" spans="1:18" ht="15">
      <c r="A5945" s="28" t="s">
        <v>706</v>
      </c>
      <c r="B5945" s="239" t="s">
        <v>1657</v>
      </c>
      <c r="C5945" s="3"/>
      <c r="D5945" s="3"/>
      <c r="E5945" s="9" t="s">
        <v>278</v>
      </c>
      <c r="F5945" s="9" t="s">
        <v>278</v>
      </c>
      <c r="G5945" s="9" t="s">
        <v>278</v>
      </c>
      <c r="H5945" s="9" t="s">
        <v>278</v>
      </c>
      <c r="I5945" s="9" t="s">
        <v>183</v>
      </c>
      <c r="J5945" s="9" t="s">
        <v>183</v>
      </c>
      <c r="K5945" s="9" t="s">
        <v>183</v>
      </c>
      <c r="L5945" s="9" t="s">
        <v>183</v>
      </c>
      <c r="M5945" s="9" t="s">
        <v>183</v>
      </c>
      <c r="P5945" s="65">
        <v>0</v>
      </c>
    </row>
    <row r="5946" spans="1:18" ht="15">
      <c r="A5946" s="28" t="s">
        <v>775</v>
      </c>
      <c r="B5946" s="178" t="s">
        <v>1346</v>
      </c>
      <c r="C5946" s="3"/>
      <c r="D5946" s="3"/>
      <c r="E5946" s="9" t="s">
        <v>278</v>
      </c>
      <c r="F5946" s="9" t="s">
        <v>278</v>
      </c>
      <c r="G5946" s="9" t="s">
        <v>278</v>
      </c>
      <c r="H5946" s="9" t="s">
        <v>278</v>
      </c>
      <c r="I5946" s="9" t="s">
        <v>183</v>
      </c>
      <c r="J5946" s="9" t="s">
        <v>183</v>
      </c>
      <c r="K5946" s="9" t="s">
        <v>183</v>
      </c>
      <c r="L5946" s="9" t="s">
        <v>183</v>
      </c>
      <c r="M5946" s="9" t="s">
        <v>183</v>
      </c>
      <c r="P5946" s="65">
        <v>0</v>
      </c>
    </row>
    <row r="5947" spans="1:18" ht="15">
      <c r="A5947" s="28" t="s">
        <v>776</v>
      </c>
      <c r="B5947" s="239" t="s">
        <v>1650</v>
      </c>
      <c r="C5947" s="3"/>
      <c r="D5947" s="3"/>
      <c r="E5947" s="9" t="s">
        <v>278</v>
      </c>
      <c r="F5947" s="9" t="s">
        <v>278</v>
      </c>
      <c r="G5947" s="9" t="s">
        <v>278</v>
      </c>
      <c r="H5947" s="9" t="s">
        <v>278</v>
      </c>
      <c r="I5947" s="9" t="s">
        <v>183</v>
      </c>
      <c r="J5947" s="9" t="s">
        <v>183</v>
      </c>
      <c r="K5947" s="9" t="s">
        <v>183</v>
      </c>
      <c r="L5947" s="9" t="s">
        <v>183</v>
      </c>
      <c r="M5947" s="9" t="s">
        <v>183</v>
      </c>
      <c r="P5947" s="65">
        <v>0</v>
      </c>
    </row>
    <row r="5948" spans="1:18" ht="15">
      <c r="A5948" s="28" t="s">
        <v>777</v>
      </c>
      <c r="B5948" s="61" t="s">
        <v>2728</v>
      </c>
      <c r="C5948" s="3"/>
      <c r="D5948" s="3"/>
      <c r="E5948" s="9" t="s">
        <v>278</v>
      </c>
      <c r="F5948" s="9" t="s">
        <v>278</v>
      </c>
      <c r="G5948" s="9" t="s">
        <v>278</v>
      </c>
      <c r="H5948" s="9" t="s">
        <v>278</v>
      </c>
      <c r="I5948" s="9" t="s">
        <v>183</v>
      </c>
      <c r="J5948" s="9" t="s">
        <v>183</v>
      </c>
      <c r="K5948" s="9" t="s">
        <v>183</v>
      </c>
      <c r="L5948" s="9" t="s">
        <v>183</v>
      </c>
      <c r="M5948" s="9" t="s">
        <v>183</v>
      </c>
      <c r="P5948" s="65">
        <v>0</v>
      </c>
    </row>
    <row r="5949" spans="1:18" ht="15">
      <c r="A5949" s="28" t="s">
        <v>778</v>
      </c>
      <c r="B5949" s="178" t="s">
        <v>1341</v>
      </c>
      <c r="C5949" s="3"/>
      <c r="D5949" s="3"/>
      <c r="E5949" s="9" t="s">
        <v>278</v>
      </c>
      <c r="F5949" s="9" t="s">
        <v>278</v>
      </c>
      <c r="G5949" s="9" t="s">
        <v>278</v>
      </c>
      <c r="H5949" s="9" t="s">
        <v>278</v>
      </c>
      <c r="I5949" s="9" t="s">
        <v>183</v>
      </c>
      <c r="J5949" s="9" t="s">
        <v>183</v>
      </c>
      <c r="K5949" s="9" t="s">
        <v>183</v>
      </c>
      <c r="L5949" s="9" t="s">
        <v>183</v>
      </c>
      <c r="M5949" s="9" t="s">
        <v>183</v>
      </c>
      <c r="P5949" s="65">
        <v>0</v>
      </c>
    </row>
    <row r="5950" spans="1:18" ht="15">
      <c r="A5950" s="28" t="s">
        <v>779</v>
      </c>
      <c r="B5950" s="178" t="s">
        <v>1337</v>
      </c>
      <c r="C5950" s="3"/>
      <c r="D5950" s="3"/>
      <c r="E5950" s="9" t="s">
        <v>278</v>
      </c>
      <c r="F5950" s="9" t="s">
        <v>278</v>
      </c>
      <c r="G5950" s="9" t="s">
        <v>278</v>
      </c>
      <c r="H5950" s="9" t="s">
        <v>278</v>
      </c>
      <c r="I5950" s="9" t="s">
        <v>183</v>
      </c>
      <c r="J5950" s="9" t="s">
        <v>183</v>
      </c>
      <c r="K5950" s="9" t="s">
        <v>183</v>
      </c>
      <c r="L5950" s="9" t="s">
        <v>183</v>
      </c>
      <c r="M5950" s="9" t="s">
        <v>183</v>
      </c>
      <c r="P5950" s="65">
        <v>0</v>
      </c>
    </row>
    <row r="5951" spans="1:18" ht="15">
      <c r="A5951" s="28" t="s">
        <v>780</v>
      </c>
      <c r="B5951" s="61" t="s">
        <v>2191</v>
      </c>
      <c r="C5951" s="3"/>
      <c r="D5951" s="3"/>
      <c r="E5951" s="9" t="s">
        <v>278</v>
      </c>
      <c r="F5951" s="9" t="s">
        <v>278</v>
      </c>
      <c r="G5951" s="9" t="s">
        <v>278</v>
      </c>
      <c r="H5951" s="9" t="s">
        <v>278</v>
      </c>
      <c r="I5951" s="9" t="s">
        <v>183</v>
      </c>
      <c r="J5951" s="9" t="s">
        <v>183</v>
      </c>
      <c r="K5951" s="9" t="s">
        <v>183</v>
      </c>
      <c r="L5951" s="9" t="s">
        <v>183</v>
      </c>
      <c r="M5951" s="9" t="s">
        <v>183</v>
      </c>
      <c r="N5951" s="65"/>
      <c r="P5951" s="65">
        <v>0</v>
      </c>
    </row>
    <row r="5952" spans="1:18" ht="15">
      <c r="A5952" s="28" t="s">
        <v>781</v>
      </c>
      <c r="B5952" s="239" t="s">
        <v>1656</v>
      </c>
      <c r="C5952" s="3"/>
      <c r="D5952" s="3"/>
      <c r="E5952" s="9" t="s">
        <v>278</v>
      </c>
      <c r="F5952" s="9" t="s">
        <v>278</v>
      </c>
      <c r="G5952" s="9" t="s">
        <v>278</v>
      </c>
      <c r="H5952" s="9" t="s">
        <v>278</v>
      </c>
      <c r="I5952" s="9" t="s">
        <v>183</v>
      </c>
      <c r="J5952" s="9" t="s">
        <v>183</v>
      </c>
      <c r="K5952" s="9" t="s">
        <v>183</v>
      </c>
      <c r="L5952" s="9" t="s">
        <v>183</v>
      </c>
      <c r="M5952" s="9" t="s">
        <v>183</v>
      </c>
      <c r="P5952" s="65">
        <v>0</v>
      </c>
    </row>
    <row r="5953" spans="1:16" ht="15">
      <c r="A5953" s="28" t="s">
        <v>782</v>
      </c>
      <c r="B5953" s="239" t="s">
        <v>1664</v>
      </c>
      <c r="C5953" s="3"/>
      <c r="D5953" s="3"/>
      <c r="E5953" s="9" t="s">
        <v>278</v>
      </c>
      <c r="F5953" s="9" t="s">
        <v>278</v>
      </c>
      <c r="G5953" s="9" t="s">
        <v>278</v>
      </c>
      <c r="H5953" s="9" t="s">
        <v>278</v>
      </c>
      <c r="I5953" s="9" t="s">
        <v>183</v>
      </c>
      <c r="J5953" s="9" t="s">
        <v>183</v>
      </c>
      <c r="K5953" s="9" t="s">
        <v>183</v>
      </c>
      <c r="L5953" s="9" t="s">
        <v>183</v>
      </c>
      <c r="M5953" s="9" t="s">
        <v>183</v>
      </c>
      <c r="P5953" s="65">
        <v>0</v>
      </c>
    </row>
    <row r="5954" spans="1:16" ht="15">
      <c r="A5954" s="28" t="s">
        <v>783</v>
      </c>
      <c r="B5954" s="61" t="s">
        <v>2209</v>
      </c>
      <c r="C5954" s="3"/>
      <c r="D5954" s="3"/>
      <c r="E5954" s="9" t="s">
        <v>278</v>
      </c>
      <c r="F5954" s="9" t="s">
        <v>278</v>
      </c>
      <c r="G5954" s="9" t="s">
        <v>278</v>
      </c>
      <c r="H5954" s="9" t="s">
        <v>278</v>
      </c>
      <c r="I5954" s="9" t="s">
        <v>183</v>
      </c>
      <c r="J5954" s="9" t="s">
        <v>183</v>
      </c>
      <c r="K5954" s="9" t="s">
        <v>183</v>
      </c>
      <c r="L5954" s="9" t="s">
        <v>183</v>
      </c>
      <c r="M5954" s="9" t="s">
        <v>183</v>
      </c>
      <c r="N5954" s="65"/>
      <c r="P5954" s="65">
        <v>0</v>
      </c>
    </row>
    <row r="5955" spans="1:16" ht="15">
      <c r="A5955" s="28" t="s">
        <v>784</v>
      </c>
      <c r="B5955" s="61" t="s">
        <v>2709</v>
      </c>
      <c r="C5955" s="3"/>
      <c r="D5955" s="3"/>
      <c r="E5955" s="9" t="s">
        <v>278</v>
      </c>
      <c r="F5955" s="9" t="s">
        <v>278</v>
      </c>
      <c r="G5955" s="9" t="s">
        <v>278</v>
      </c>
      <c r="H5955" s="9" t="s">
        <v>278</v>
      </c>
      <c r="I5955" s="9" t="s">
        <v>183</v>
      </c>
      <c r="J5955" s="9" t="s">
        <v>183</v>
      </c>
      <c r="K5955" s="9" t="s">
        <v>183</v>
      </c>
      <c r="L5955" s="9" t="s">
        <v>183</v>
      </c>
      <c r="M5955" s="9" t="s">
        <v>183</v>
      </c>
      <c r="P5955" s="65">
        <v>0</v>
      </c>
    </row>
    <row r="5956" spans="1:16" ht="15">
      <c r="A5956" s="28" t="s">
        <v>785</v>
      </c>
      <c r="B5956" s="178" t="s">
        <v>1342</v>
      </c>
      <c r="C5956" s="3"/>
      <c r="D5956" s="3"/>
      <c r="E5956" s="9" t="s">
        <v>278</v>
      </c>
      <c r="F5956" s="9" t="s">
        <v>278</v>
      </c>
      <c r="G5956" s="9" t="s">
        <v>278</v>
      </c>
      <c r="H5956" s="9" t="s">
        <v>278</v>
      </c>
      <c r="I5956" s="9" t="s">
        <v>183</v>
      </c>
      <c r="J5956" s="9" t="s">
        <v>183</v>
      </c>
      <c r="K5956" s="9" t="s">
        <v>183</v>
      </c>
      <c r="L5956" s="9" t="s">
        <v>183</v>
      </c>
      <c r="M5956" s="9" t="s">
        <v>183</v>
      </c>
      <c r="P5956" s="65">
        <v>0</v>
      </c>
    </row>
    <row r="5957" spans="1:16" ht="15">
      <c r="A5957" s="28" t="s">
        <v>786</v>
      </c>
      <c r="B5957" s="61" t="s">
        <v>2835</v>
      </c>
      <c r="C5957" s="3"/>
      <c r="D5957" s="3"/>
      <c r="E5957" s="9" t="s">
        <v>278</v>
      </c>
      <c r="F5957" s="9" t="s">
        <v>278</v>
      </c>
      <c r="G5957" s="9" t="s">
        <v>278</v>
      </c>
      <c r="H5957" s="9" t="s">
        <v>278</v>
      </c>
      <c r="I5957" s="9" t="s">
        <v>183</v>
      </c>
      <c r="J5957" s="9" t="s">
        <v>183</v>
      </c>
      <c r="K5957" s="9" t="s">
        <v>183</v>
      </c>
      <c r="L5957" s="9" t="s">
        <v>183</v>
      </c>
      <c r="M5957" s="9" t="s">
        <v>183</v>
      </c>
      <c r="P5957" s="65">
        <v>0</v>
      </c>
    </row>
    <row r="5958" spans="1:16" ht="15">
      <c r="A5958" s="28" t="s">
        <v>787</v>
      </c>
      <c r="B5958" s="61" t="s">
        <v>2699</v>
      </c>
      <c r="C5958" s="3"/>
      <c r="D5958" s="3"/>
      <c r="E5958" s="9" t="s">
        <v>278</v>
      </c>
      <c r="F5958" s="9" t="s">
        <v>278</v>
      </c>
      <c r="G5958" s="9" t="s">
        <v>278</v>
      </c>
      <c r="H5958" s="9" t="s">
        <v>278</v>
      </c>
      <c r="I5958" s="9" t="s">
        <v>183</v>
      </c>
      <c r="J5958" s="9" t="s">
        <v>183</v>
      </c>
      <c r="K5958" s="9" t="s">
        <v>183</v>
      </c>
      <c r="L5958" s="9" t="s">
        <v>183</v>
      </c>
      <c r="M5958" s="9" t="s">
        <v>183</v>
      </c>
      <c r="P5958" s="65">
        <v>0</v>
      </c>
    </row>
    <row r="5959" spans="1:16" ht="15">
      <c r="A5959" s="28" t="s">
        <v>788</v>
      </c>
      <c r="B5959" s="239" t="s">
        <v>1693</v>
      </c>
      <c r="C5959" s="3"/>
      <c r="D5959" s="3"/>
      <c r="E5959" s="9" t="s">
        <v>278</v>
      </c>
      <c r="F5959" s="9" t="s">
        <v>278</v>
      </c>
      <c r="G5959" s="9" t="s">
        <v>278</v>
      </c>
      <c r="H5959" s="9" t="s">
        <v>278</v>
      </c>
      <c r="I5959" s="9" t="s">
        <v>183</v>
      </c>
      <c r="J5959" s="9" t="s">
        <v>183</v>
      </c>
      <c r="K5959" s="9" t="s">
        <v>183</v>
      </c>
      <c r="L5959" s="9" t="s">
        <v>183</v>
      </c>
      <c r="M5959" s="9" t="s">
        <v>183</v>
      </c>
      <c r="P5959" s="65">
        <v>0</v>
      </c>
    </row>
    <row r="5960" spans="1:16" ht="15">
      <c r="A5960" s="28" t="s">
        <v>789</v>
      </c>
      <c r="B5960" s="239" t="s">
        <v>1653</v>
      </c>
      <c r="C5960" s="3"/>
      <c r="D5960" s="3"/>
      <c r="E5960" s="9" t="s">
        <v>278</v>
      </c>
      <c r="F5960" s="9" t="s">
        <v>278</v>
      </c>
      <c r="G5960" s="9" t="s">
        <v>278</v>
      </c>
      <c r="H5960" s="9" t="s">
        <v>278</v>
      </c>
      <c r="I5960" s="9" t="s">
        <v>183</v>
      </c>
      <c r="J5960" s="9" t="s">
        <v>183</v>
      </c>
      <c r="K5960" s="9" t="s">
        <v>183</v>
      </c>
      <c r="L5960" s="9" t="s">
        <v>183</v>
      </c>
      <c r="M5960" s="9" t="s">
        <v>183</v>
      </c>
      <c r="P5960" s="65">
        <v>0</v>
      </c>
    </row>
    <row r="5961" spans="1:16" ht="15">
      <c r="A5961" s="28" t="s">
        <v>790</v>
      </c>
      <c r="B5961" s="61" t="s">
        <v>2192</v>
      </c>
      <c r="C5961" s="3"/>
      <c r="D5961" s="3"/>
      <c r="E5961" s="9" t="s">
        <v>278</v>
      </c>
      <c r="F5961" s="9" t="s">
        <v>278</v>
      </c>
      <c r="G5961" s="9" t="s">
        <v>278</v>
      </c>
      <c r="H5961" s="9" t="s">
        <v>278</v>
      </c>
      <c r="I5961" s="9" t="s">
        <v>183</v>
      </c>
      <c r="J5961" s="9" t="s">
        <v>183</v>
      </c>
      <c r="K5961" s="9" t="s">
        <v>183</v>
      </c>
      <c r="L5961" s="9" t="s">
        <v>183</v>
      </c>
      <c r="M5961" s="9" t="s">
        <v>183</v>
      </c>
      <c r="N5961" s="65"/>
      <c r="P5961" s="65">
        <v>0</v>
      </c>
    </row>
    <row r="5962" spans="1:16" ht="15">
      <c r="A5962" s="28" t="s">
        <v>791</v>
      </c>
      <c r="B5962" s="239" t="s">
        <v>1665</v>
      </c>
      <c r="C5962" s="3"/>
      <c r="D5962" s="3"/>
      <c r="E5962" s="9" t="s">
        <v>278</v>
      </c>
      <c r="F5962" s="9" t="s">
        <v>278</v>
      </c>
      <c r="G5962" s="9" t="s">
        <v>278</v>
      </c>
      <c r="H5962" s="9" t="s">
        <v>278</v>
      </c>
      <c r="I5962" s="9" t="s">
        <v>183</v>
      </c>
      <c r="J5962" s="9" t="s">
        <v>183</v>
      </c>
      <c r="K5962" s="9" t="s">
        <v>183</v>
      </c>
      <c r="L5962" s="9" t="s">
        <v>183</v>
      </c>
      <c r="M5962" s="9" t="s">
        <v>183</v>
      </c>
      <c r="P5962" s="65">
        <v>0</v>
      </c>
    </row>
    <row r="5963" spans="1:16" ht="15">
      <c r="A5963" s="28" t="s">
        <v>792</v>
      </c>
      <c r="B5963" s="61" t="s">
        <v>2195</v>
      </c>
      <c r="C5963" s="3"/>
      <c r="D5963" s="3"/>
      <c r="E5963" s="9" t="s">
        <v>278</v>
      </c>
      <c r="F5963" s="9" t="s">
        <v>278</v>
      </c>
      <c r="G5963" s="9" t="s">
        <v>278</v>
      </c>
      <c r="H5963" s="9" t="s">
        <v>278</v>
      </c>
      <c r="I5963" s="9" t="s">
        <v>183</v>
      </c>
      <c r="J5963" s="9" t="s">
        <v>183</v>
      </c>
      <c r="K5963" s="9" t="s">
        <v>183</v>
      </c>
      <c r="L5963" s="9" t="s">
        <v>183</v>
      </c>
      <c r="M5963" s="9" t="s">
        <v>183</v>
      </c>
      <c r="N5963" s="65"/>
      <c r="P5963" s="65">
        <v>0</v>
      </c>
    </row>
    <row r="5964" spans="1:16" ht="15">
      <c r="A5964" s="28" t="s">
        <v>793</v>
      </c>
      <c r="B5964" s="61" t="s">
        <v>2208</v>
      </c>
      <c r="C5964" s="3"/>
      <c r="D5964" s="3"/>
      <c r="E5964" s="9" t="s">
        <v>278</v>
      </c>
      <c r="F5964" s="9" t="s">
        <v>278</v>
      </c>
      <c r="G5964" s="9" t="s">
        <v>278</v>
      </c>
      <c r="H5964" s="9" t="s">
        <v>278</v>
      </c>
      <c r="I5964" s="9" t="s">
        <v>183</v>
      </c>
      <c r="J5964" s="9" t="s">
        <v>183</v>
      </c>
      <c r="K5964" s="9" t="s">
        <v>183</v>
      </c>
      <c r="L5964" s="9" t="s">
        <v>183</v>
      </c>
      <c r="M5964" s="9" t="s">
        <v>183</v>
      </c>
      <c r="N5964" s="65"/>
      <c r="P5964" s="65">
        <v>0</v>
      </c>
    </row>
    <row r="5965" spans="1:16" ht="15">
      <c r="A5965" s="28" t="s">
        <v>794</v>
      </c>
      <c r="B5965" s="239" t="s">
        <v>1651</v>
      </c>
      <c r="C5965" s="3"/>
      <c r="D5965" s="3"/>
      <c r="E5965" s="9" t="s">
        <v>278</v>
      </c>
      <c r="F5965" s="9" t="s">
        <v>278</v>
      </c>
      <c r="G5965" s="9" t="s">
        <v>278</v>
      </c>
      <c r="H5965" s="9" t="s">
        <v>278</v>
      </c>
      <c r="I5965" s="9" t="s">
        <v>183</v>
      </c>
      <c r="J5965" s="9" t="s">
        <v>183</v>
      </c>
      <c r="K5965" s="9" t="s">
        <v>183</v>
      </c>
      <c r="L5965" s="9" t="s">
        <v>183</v>
      </c>
      <c r="M5965" s="9" t="s">
        <v>183</v>
      </c>
      <c r="P5965" s="65">
        <v>0</v>
      </c>
    </row>
    <row r="5966" spans="1:16" ht="15">
      <c r="A5966" s="28" t="s">
        <v>795</v>
      </c>
      <c r="B5966" s="61" t="s">
        <v>2712</v>
      </c>
      <c r="C5966" s="3"/>
      <c r="D5966" s="3"/>
      <c r="E5966" s="9" t="s">
        <v>278</v>
      </c>
      <c r="F5966" s="9" t="s">
        <v>278</v>
      </c>
      <c r="G5966" s="9" t="s">
        <v>278</v>
      </c>
      <c r="H5966" s="9" t="s">
        <v>278</v>
      </c>
      <c r="I5966" s="9" t="s">
        <v>183</v>
      </c>
      <c r="J5966" s="9" t="s">
        <v>183</v>
      </c>
      <c r="K5966" s="9" t="s">
        <v>183</v>
      </c>
      <c r="L5966" s="9" t="s">
        <v>183</v>
      </c>
      <c r="M5966" s="9" t="s">
        <v>183</v>
      </c>
      <c r="P5966" s="65">
        <v>0</v>
      </c>
    </row>
    <row r="5967" spans="1:16" ht="15">
      <c r="A5967" s="28" t="s">
        <v>796</v>
      </c>
      <c r="B5967" s="239" t="s">
        <v>1661</v>
      </c>
      <c r="C5967" s="3"/>
      <c r="D5967" s="3"/>
      <c r="E5967" s="9" t="s">
        <v>278</v>
      </c>
      <c r="F5967" s="9" t="s">
        <v>278</v>
      </c>
      <c r="G5967" s="9" t="s">
        <v>278</v>
      </c>
      <c r="H5967" s="9" t="s">
        <v>278</v>
      </c>
      <c r="I5967" s="9" t="s">
        <v>183</v>
      </c>
      <c r="J5967" s="9" t="s">
        <v>183</v>
      </c>
      <c r="K5967" s="9" t="s">
        <v>183</v>
      </c>
      <c r="L5967" s="9" t="s">
        <v>183</v>
      </c>
      <c r="M5967" s="9" t="s">
        <v>183</v>
      </c>
      <c r="P5967" s="65">
        <v>0</v>
      </c>
    </row>
    <row r="5968" spans="1:16" ht="15">
      <c r="A5968" s="28" t="s">
        <v>797</v>
      </c>
      <c r="B5968" s="61" t="s">
        <v>2193</v>
      </c>
      <c r="C5968" s="3"/>
      <c r="D5968" s="3"/>
      <c r="E5968" s="9" t="s">
        <v>278</v>
      </c>
      <c r="F5968" s="9" t="s">
        <v>278</v>
      </c>
      <c r="G5968" s="9" t="s">
        <v>278</v>
      </c>
      <c r="H5968" s="9" t="s">
        <v>278</v>
      </c>
      <c r="I5968" s="9" t="s">
        <v>183</v>
      </c>
      <c r="J5968" s="9" t="s">
        <v>183</v>
      </c>
      <c r="K5968" s="9" t="s">
        <v>183</v>
      </c>
      <c r="L5968" s="9" t="s">
        <v>183</v>
      </c>
      <c r="M5968" s="9" t="s">
        <v>183</v>
      </c>
      <c r="N5968" s="65"/>
      <c r="P5968" s="65">
        <v>0</v>
      </c>
    </row>
    <row r="5969" spans="1:16" ht="15">
      <c r="A5969" s="28" t="s">
        <v>798</v>
      </c>
      <c r="B5969" s="239" t="s">
        <v>1666</v>
      </c>
      <c r="C5969" s="3"/>
      <c r="D5969" s="3"/>
      <c r="E5969" s="9" t="s">
        <v>278</v>
      </c>
      <c r="F5969" s="9" t="s">
        <v>278</v>
      </c>
      <c r="G5969" s="9" t="s">
        <v>278</v>
      </c>
      <c r="H5969" s="9" t="s">
        <v>278</v>
      </c>
      <c r="I5969" s="9" t="s">
        <v>183</v>
      </c>
      <c r="J5969" s="9" t="s">
        <v>183</v>
      </c>
      <c r="K5969" s="9" t="s">
        <v>183</v>
      </c>
      <c r="L5969" s="9" t="s">
        <v>183</v>
      </c>
      <c r="M5969" s="9" t="s">
        <v>183</v>
      </c>
      <c r="P5969" s="65">
        <v>0</v>
      </c>
    </row>
    <row r="5970" spans="1:16" ht="15">
      <c r="A5970" s="28" t="s">
        <v>799</v>
      </c>
      <c r="B5970" s="178" t="s">
        <v>1344</v>
      </c>
      <c r="C5970" s="3"/>
      <c r="D5970" s="3"/>
      <c r="E5970" s="9" t="s">
        <v>278</v>
      </c>
      <c r="F5970" s="9" t="s">
        <v>278</v>
      </c>
      <c r="G5970" s="9" t="s">
        <v>278</v>
      </c>
      <c r="H5970" s="9" t="s">
        <v>278</v>
      </c>
      <c r="I5970" s="9" t="s">
        <v>183</v>
      </c>
      <c r="J5970" s="9" t="s">
        <v>183</v>
      </c>
      <c r="K5970" s="9" t="s">
        <v>183</v>
      </c>
      <c r="L5970" s="9" t="s">
        <v>183</v>
      </c>
      <c r="M5970" s="9" t="s">
        <v>183</v>
      </c>
      <c r="P5970" s="65">
        <v>0</v>
      </c>
    </row>
    <row r="5971" spans="1:16" ht="15">
      <c r="A5971" s="28" t="s">
        <v>800</v>
      </c>
      <c r="B5971" s="239" t="s">
        <v>1658</v>
      </c>
      <c r="C5971" s="3"/>
      <c r="D5971" s="3"/>
      <c r="E5971" s="9" t="s">
        <v>278</v>
      </c>
      <c r="F5971" s="9" t="s">
        <v>278</v>
      </c>
      <c r="G5971" s="9" t="s">
        <v>278</v>
      </c>
      <c r="H5971" s="9" t="s">
        <v>278</v>
      </c>
      <c r="I5971" s="9" t="s">
        <v>183</v>
      </c>
      <c r="J5971" s="9" t="s">
        <v>183</v>
      </c>
      <c r="K5971" s="9" t="s">
        <v>183</v>
      </c>
      <c r="L5971" s="9" t="s">
        <v>183</v>
      </c>
      <c r="M5971" s="9" t="s">
        <v>183</v>
      </c>
      <c r="P5971" s="65">
        <v>0</v>
      </c>
    </row>
    <row r="5972" spans="1:16" ht="15">
      <c r="A5972" s="28" t="s">
        <v>801</v>
      </c>
      <c r="B5972" s="61" t="s">
        <v>2708</v>
      </c>
      <c r="C5972" s="3"/>
      <c r="D5972" s="3"/>
      <c r="E5972" s="9" t="s">
        <v>278</v>
      </c>
      <c r="F5972" s="9" t="s">
        <v>278</v>
      </c>
      <c r="G5972" s="9" t="s">
        <v>278</v>
      </c>
      <c r="H5972" s="9" t="s">
        <v>278</v>
      </c>
      <c r="I5972" s="9" t="s">
        <v>183</v>
      </c>
      <c r="J5972" s="9" t="s">
        <v>183</v>
      </c>
      <c r="K5972" s="9" t="s">
        <v>183</v>
      </c>
      <c r="L5972" s="9" t="s">
        <v>183</v>
      </c>
      <c r="M5972" s="9" t="s">
        <v>183</v>
      </c>
      <c r="P5972" s="65">
        <v>0</v>
      </c>
    </row>
    <row r="5973" spans="1:16" ht="15">
      <c r="A5973" s="28" t="s">
        <v>802</v>
      </c>
      <c r="B5973" s="61" t="s">
        <v>2203</v>
      </c>
      <c r="C5973" s="3"/>
      <c r="D5973" s="3"/>
      <c r="E5973" s="9" t="s">
        <v>278</v>
      </c>
      <c r="F5973" s="9" t="s">
        <v>278</v>
      </c>
      <c r="G5973" s="9" t="s">
        <v>278</v>
      </c>
      <c r="H5973" s="9" t="s">
        <v>278</v>
      </c>
      <c r="I5973" s="9" t="s">
        <v>183</v>
      </c>
      <c r="J5973" s="9" t="s">
        <v>183</v>
      </c>
      <c r="K5973" s="9" t="s">
        <v>183</v>
      </c>
      <c r="L5973" s="9" t="s">
        <v>183</v>
      </c>
      <c r="M5973" s="9" t="s">
        <v>183</v>
      </c>
      <c r="N5973" s="65"/>
      <c r="P5973" s="65">
        <v>0</v>
      </c>
    </row>
    <row r="5974" spans="1:16" ht="15">
      <c r="A5974" s="28" t="s">
        <v>803</v>
      </c>
      <c r="B5974" s="61" t="s">
        <v>2717</v>
      </c>
      <c r="C5974" s="3"/>
      <c r="D5974" s="3"/>
      <c r="E5974" s="9" t="s">
        <v>278</v>
      </c>
      <c r="F5974" s="9" t="s">
        <v>278</v>
      </c>
      <c r="G5974" s="9" t="s">
        <v>278</v>
      </c>
      <c r="H5974" s="9" t="s">
        <v>278</v>
      </c>
      <c r="I5974" s="9" t="s">
        <v>183</v>
      </c>
      <c r="J5974" s="9" t="s">
        <v>183</v>
      </c>
      <c r="K5974" s="9" t="s">
        <v>183</v>
      </c>
      <c r="L5974" s="9" t="s">
        <v>183</v>
      </c>
      <c r="M5974" s="9" t="s">
        <v>183</v>
      </c>
      <c r="P5974" s="65">
        <v>0</v>
      </c>
    </row>
    <row r="5975" spans="1:16" ht="15">
      <c r="A5975" s="28" t="s">
        <v>804</v>
      </c>
      <c r="B5975" s="61" t="s">
        <v>2210</v>
      </c>
      <c r="C5975" s="3"/>
      <c r="D5975" s="3"/>
      <c r="E5975" s="9" t="s">
        <v>278</v>
      </c>
      <c r="F5975" s="9" t="s">
        <v>278</v>
      </c>
      <c r="G5975" s="9" t="s">
        <v>278</v>
      </c>
      <c r="H5975" s="9" t="s">
        <v>278</v>
      </c>
      <c r="I5975" s="9" t="s">
        <v>183</v>
      </c>
      <c r="J5975" s="9" t="s">
        <v>183</v>
      </c>
      <c r="K5975" s="9" t="s">
        <v>183</v>
      </c>
      <c r="L5975" s="9" t="s">
        <v>183</v>
      </c>
      <c r="M5975" s="9" t="s">
        <v>183</v>
      </c>
      <c r="N5975" s="65"/>
      <c r="P5975" s="65">
        <v>0</v>
      </c>
    </row>
    <row r="5976" spans="1:16" ht="15">
      <c r="A5976" s="28" t="s">
        <v>805</v>
      </c>
      <c r="B5976" s="239" t="s">
        <v>1654</v>
      </c>
      <c r="C5976" s="3"/>
      <c r="D5976" s="3"/>
      <c r="E5976" s="9" t="s">
        <v>278</v>
      </c>
      <c r="F5976" s="9" t="s">
        <v>278</v>
      </c>
      <c r="G5976" s="9" t="s">
        <v>278</v>
      </c>
      <c r="H5976" s="9" t="s">
        <v>278</v>
      </c>
      <c r="I5976" s="9" t="s">
        <v>183</v>
      </c>
      <c r="J5976" s="9" t="s">
        <v>183</v>
      </c>
      <c r="K5976" s="9" t="s">
        <v>183</v>
      </c>
      <c r="L5976" s="9" t="s">
        <v>183</v>
      </c>
      <c r="M5976" s="9" t="s">
        <v>183</v>
      </c>
      <c r="P5976" s="65">
        <v>0</v>
      </c>
    </row>
    <row r="5977" spans="1:16" ht="15">
      <c r="A5977" s="28" t="s">
        <v>806</v>
      </c>
      <c r="B5977" s="61" t="s">
        <v>2197</v>
      </c>
      <c r="C5977" s="3"/>
      <c r="D5977" s="3"/>
      <c r="E5977" s="9" t="s">
        <v>278</v>
      </c>
      <c r="F5977" s="9" t="s">
        <v>278</v>
      </c>
      <c r="G5977" s="9" t="s">
        <v>278</v>
      </c>
      <c r="H5977" s="9" t="s">
        <v>278</v>
      </c>
      <c r="I5977" s="9" t="s">
        <v>183</v>
      </c>
      <c r="J5977" s="9" t="s">
        <v>183</v>
      </c>
      <c r="K5977" s="9" t="s">
        <v>183</v>
      </c>
      <c r="L5977" s="9" t="s">
        <v>183</v>
      </c>
      <c r="M5977" s="9" t="s">
        <v>183</v>
      </c>
      <c r="N5977" s="65"/>
      <c r="P5977" s="65">
        <v>0</v>
      </c>
    </row>
    <row r="5978" spans="1:16" ht="15">
      <c r="A5978" s="28" t="s">
        <v>807</v>
      </c>
      <c r="B5978" s="61" t="s">
        <v>2711</v>
      </c>
      <c r="C5978" s="3"/>
      <c r="D5978" s="3"/>
      <c r="E5978" s="9" t="s">
        <v>278</v>
      </c>
      <c r="F5978" s="9" t="s">
        <v>278</v>
      </c>
      <c r="G5978" s="9" t="s">
        <v>278</v>
      </c>
      <c r="H5978" s="9" t="s">
        <v>278</v>
      </c>
      <c r="I5978" s="9" t="s">
        <v>183</v>
      </c>
      <c r="J5978" s="9" t="s">
        <v>183</v>
      </c>
      <c r="K5978" s="9" t="s">
        <v>183</v>
      </c>
      <c r="L5978" s="9" t="s">
        <v>183</v>
      </c>
      <c r="M5978" s="9" t="s">
        <v>183</v>
      </c>
      <c r="P5978" s="65">
        <v>0</v>
      </c>
    </row>
    <row r="5979" spans="1:16" ht="15">
      <c r="A5979" s="28" t="s">
        <v>808</v>
      </c>
      <c r="B5979" s="61" t="s">
        <v>2213</v>
      </c>
      <c r="C5979" s="3"/>
      <c r="D5979" s="3"/>
      <c r="E5979" s="9" t="s">
        <v>278</v>
      </c>
      <c r="F5979" s="9" t="s">
        <v>278</v>
      </c>
      <c r="G5979" s="9" t="s">
        <v>278</v>
      </c>
      <c r="H5979" s="9" t="s">
        <v>278</v>
      </c>
      <c r="I5979" s="9" t="s">
        <v>183</v>
      </c>
      <c r="J5979" s="9" t="s">
        <v>183</v>
      </c>
      <c r="K5979" s="9" t="s">
        <v>183</v>
      </c>
      <c r="L5979" s="9" t="s">
        <v>183</v>
      </c>
      <c r="M5979" s="9" t="s">
        <v>183</v>
      </c>
      <c r="N5979" s="65"/>
      <c r="P5979" s="65">
        <v>0</v>
      </c>
    </row>
    <row r="5980" spans="1:16" ht="15">
      <c r="A5980" s="28" t="s">
        <v>809</v>
      </c>
      <c r="B5980" s="61" t="s">
        <v>2200</v>
      </c>
      <c r="C5980" s="3"/>
      <c r="D5980" s="3"/>
      <c r="E5980" s="9" t="s">
        <v>278</v>
      </c>
      <c r="F5980" s="9" t="s">
        <v>278</v>
      </c>
      <c r="G5980" s="9" t="s">
        <v>278</v>
      </c>
      <c r="H5980" s="9" t="s">
        <v>278</v>
      </c>
      <c r="I5980" s="9" t="s">
        <v>183</v>
      </c>
      <c r="J5980" s="9" t="s">
        <v>183</v>
      </c>
      <c r="K5980" s="9" t="s">
        <v>183</v>
      </c>
      <c r="L5980" s="9" t="s">
        <v>183</v>
      </c>
      <c r="M5980" s="9" t="s">
        <v>183</v>
      </c>
      <c r="N5980" s="65"/>
      <c r="P5980" s="65">
        <v>0</v>
      </c>
    </row>
    <row r="5981" spans="1:16" ht="15">
      <c r="A5981" s="28" t="s">
        <v>810</v>
      </c>
      <c r="B5981" s="190" t="s">
        <v>1331</v>
      </c>
      <c r="C5981" s="3"/>
      <c r="D5981" s="3"/>
      <c r="E5981" s="9" t="s">
        <v>278</v>
      </c>
      <c r="F5981" s="9" t="s">
        <v>278</v>
      </c>
      <c r="G5981" s="9" t="s">
        <v>278</v>
      </c>
      <c r="H5981" s="9" t="s">
        <v>278</v>
      </c>
      <c r="I5981" s="9" t="s">
        <v>183</v>
      </c>
      <c r="J5981" s="9" t="s">
        <v>183</v>
      </c>
      <c r="K5981" s="9" t="s">
        <v>183</v>
      </c>
      <c r="L5981" s="9" t="s">
        <v>183</v>
      </c>
      <c r="M5981" s="9" t="s">
        <v>183</v>
      </c>
      <c r="P5981" s="65">
        <v>0</v>
      </c>
    </row>
    <row r="5982" spans="1:16" ht="15">
      <c r="A5982" s="28" t="s">
        <v>811</v>
      </c>
      <c r="B5982" s="178" t="s">
        <v>1333</v>
      </c>
      <c r="C5982" s="3"/>
      <c r="D5982" s="3"/>
      <c r="E5982" s="9" t="s">
        <v>278</v>
      </c>
      <c r="F5982" s="9" t="s">
        <v>278</v>
      </c>
      <c r="G5982" s="9" t="s">
        <v>278</v>
      </c>
      <c r="H5982" s="9" t="s">
        <v>278</v>
      </c>
      <c r="I5982" s="9" t="s">
        <v>183</v>
      </c>
      <c r="J5982" s="9" t="s">
        <v>183</v>
      </c>
      <c r="K5982" s="9" t="s">
        <v>183</v>
      </c>
      <c r="L5982" s="9" t="s">
        <v>183</v>
      </c>
      <c r="M5982" s="9" t="s">
        <v>183</v>
      </c>
      <c r="P5982" s="65">
        <v>0</v>
      </c>
    </row>
    <row r="5983" spans="1:16" ht="15">
      <c r="A5983" s="28" t="s">
        <v>812</v>
      </c>
      <c r="B5983" s="61" t="s">
        <v>2703</v>
      </c>
      <c r="C5983" s="3"/>
      <c r="D5983" s="3"/>
      <c r="E5983" s="9" t="s">
        <v>278</v>
      </c>
      <c r="F5983" s="9" t="s">
        <v>278</v>
      </c>
      <c r="G5983" s="9" t="s">
        <v>278</v>
      </c>
      <c r="H5983" s="9" t="s">
        <v>278</v>
      </c>
      <c r="I5983" s="9" t="s">
        <v>183</v>
      </c>
      <c r="J5983" s="9" t="s">
        <v>183</v>
      </c>
      <c r="K5983" s="9" t="s">
        <v>183</v>
      </c>
      <c r="L5983" s="9" t="s">
        <v>183</v>
      </c>
      <c r="M5983" s="9" t="s">
        <v>183</v>
      </c>
      <c r="P5983" s="65">
        <v>0</v>
      </c>
    </row>
    <row r="5984" spans="1:16" ht="15">
      <c r="A5984" s="28" t="s">
        <v>813</v>
      </c>
      <c r="B5984" s="61" t="s">
        <v>2196</v>
      </c>
      <c r="C5984" s="3"/>
      <c r="D5984" s="3"/>
      <c r="E5984" s="9" t="s">
        <v>278</v>
      </c>
      <c r="F5984" s="9" t="s">
        <v>278</v>
      </c>
      <c r="G5984" s="9" t="s">
        <v>278</v>
      </c>
      <c r="H5984" s="9" t="s">
        <v>278</v>
      </c>
      <c r="I5984" s="9" t="s">
        <v>183</v>
      </c>
      <c r="J5984" s="9" t="s">
        <v>183</v>
      </c>
      <c r="K5984" s="9" t="s">
        <v>183</v>
      </c>
      <c r="L5984" s="9" t="s">
        <v>183</v>
      </c>
      <c r="M5984" s="9" t="s">
        <v>183</v>
      </c>
      <c r="N5984" s="65"/>
      <c r="P5984" s="65">
        <v>0</v>
      </c>
    </row>
    <row r="5985" spans="1:16" ht="15">
      <c r="A5985" s="28" t="s">
        <v>814</v>
      </c>
      <c r="B5985" s="61" t="s">
        <v>2723</v>
      </c>
      <c r="C5985" s="3"/>
      <c r="D5985" s="3"/>
      <c r="E5985" s="9" t="s">
        <v>278</v>
      </c>
      <c r="F5985" s="9" t="s">
        <v>278</v>
      </c>
      <c r="G5985" s="9" t="s">
        <v>278</v>
      </c>
      <c r="H5985" s="9" t="s">
        <v>278</v>
      </c>
      <c r="I5985" s="9" t="s">
        <v>183</v>
      </c>
      <c r="J5985" s="9" t="s">
        <v>183</v>
      </c>
      <c r="K5985" s="9" t="s">
        <v>183</v>
      </c>
      <c r="L5985" s="9" t="s">
        <v>183</v>
      </c>
      <c r="M5985" s="9" t="s">
        <v>183</v>
      </c>
      <c r="P5985" s="65">
        <v>0</v>
      </c>
    </row>
    <row r="5986" spans="1:16" ht="15">
      <c r="A5986" s="28" t="s">
        <v>1946</v>
      </c>
      <c r="B5986" s="61" t="s">
        <v>2725</v>
      </c>
      <c r="C5986" s="3"/>
      <c r="D5986" s="3"/>
      <c r="E5986" s="9" t="s">
        <v>278</v>
      </c>
      <c r="F5986" s="9" t="s">
        <v>278</v>
      </c>
      <c r="G5986" s="9" t="s">
        <v>278</v>
      </c>
      <c r="H5986" s="9" t="s">
        <v>278</v>
      </c>
      <c r="I5986" s="9" t="s">
        <v>183</v>
      </c>
      <c r="J5986" s="9" t="s">
        <v>183</v>
      </c>
      <c r="K5986" s="9" t="s">
        <v>183</v>
      </c>
      <c r="L5986" s="9" t="s">
        <v>183</v>
      </c>
      <c r="M5986" s="9" t="s">
        <v>183</v>
      </c>
      <c r="P5986" s="65">
        <v>0</v>
      </c>
    </row>
    <row r="5987" spans="1:16" ht="15">
      <c r="A5987" s="28" t="s">
        <v>2165</v>
      </c>
      <c r="B5987" s="61" t="s">
        <v>2724</v>
      </c>
      <c r="C5987" s="3"/>
      <c r="D5987" s="3"/>
      <c r="E5987" s="9" t="s">
        <v>278</v>
      </c>
      <c r="F5987" s="9" t="s">
        <v>278</v>
      </c>
      <c r="G5987" s="9" t="s">
        <v>278</v>
      </c>
      <c r="H5987" s="9" t="s">
        <v>278</v>
      </c>
      <c r="I5987" s="9" t="s">
        <v>183</v>
      </c>
      <c r="J5987" s="9" t="s">
        <v>183</v>
      </c>
      <c r="K5987" s="9" t="s">
        <v>183</v>
      </c>
      <c r="L5987" s="9" t="s">
        <v>183</v>
      </c>
      <c r="M5987" s="9" t="s">
        <v>183</v>
      </c>
      <c r="P5987" s="65">
        <v>0</v>
      </c>
    </row>
    <row r="5988" spans="1:16" ht="15">
      <c r="A5988" s="28" t="s">
        <v>2166</v>
      </c>
      <c r="B5988" s="239" t="s">
        <v>2318</v>
      </c>
      <c r="C5988" s="3"/>
      <c r="D5988" s="3"/>
      <c r="E5988" s="9" t="s">
        <v>278</v>
      </c>
      <c r="F5988" s="9" t="s">
        <v>278</v>
      </c>
      <c r="G5988" s="9" t="s">
        <v>278</v>
      </c>
      <c r="H5988" s="9" t="s">
        <v>278</v>
      </c>
      <c r="I5988" s="9" t="s">
        <v>183</v>
      </c>
      <c r="J5988" s="9" t="s">
        <v>183</v>
      </c>
      <c r="K5988" s="9" t="s">
        <v>183</v>
      </c>
      <c r="L5988" s="9" t="s">
        <v>183</v>
      </c>
      <c r="M5988" s="9" t="s">
        <v>183</v>
      </c>
      <c r="P5988" s="65">
        <v>0</v>
      </c>
    </row>
    <row r="5989" spans="1:16" ht="15">
      <c r="A5989" s="28" t="s">
        <v>2167</v>
      </c>
      <c r="B5989" s="61" t="s">
        <v>2707</v>
      </c>
      <c r="C5989" s="3"/>
      <c r="D5989" s="3"/>
      <c r="E5989" s="9" t="s">
        <v>278</v>
      </c>
      <c r="F5989" s="9" t="s">
        <v>278</v>
      </c>
      <c r="G5989" s="9" t="s">
        <v>278</v>
      </c>
      <c r="H5989" s="9" t="s">
        <v>278</v>
      </c>
      <c r="I5989" s="9" t="s">
        <v>183</v>
      </c>
      <c r="J5989" s="9" t="s">
        <v>183</v>
      </c>
      <c r="K5989" s="9" t="s">
        <v>183</v>
      </c>
      <c r="L5989" s="9" t="s">
        <v>183</v>
      </c>
      <c r="M5989" s="9" t="s">
        <v>183</v>
      </c>
      <c r="P5989" s="65">
        <v>0</v>
      </c>
    </row>
    <row r="5990" spans="1:16" ht="15">
      <c r="A5990" s="28" t="s">
        <v>2168</v>
      </c>
      <c r="B5990" s="239" t="s">
        <v>2189</v>
      </c>
      <c r="C5990" s="3"/>
      <c r="D5990" s="3"/>
      <c r="E5990" s="9" t="s">
        <v>278</v>
      </c>
      <c r="F5990" s="9" t="s">
        <v>278</v>
      </c>
      <c r="G5990" s="9" t="s">
        <v>278</v>
      </c>
      <c r="H5990" s="9" t="s">
        <v>278</v>
      </c>
      <c r="I5990" s="9" t="s">
        <v>183</v>
      </c>
      <c r="J5990" s="9" t="s">
        <v>183</v>
      </c>
      <c r="K5990" s="9" t="s">
        <v>183</v>
      </c>
      <c r="L5990" s="9" t="s">
        <v>183</v>
      </c>
      <c r="M5990" s="9" t="s">
        <v>183</v>
      </c>
      <c r="N5990" s="65"/>
      <c r="P5990" s="65">
        <v>0</v>
      </c>
    </row>
    <row r="5991" spans="1:16" ht="15">
      <c r="A5991" s="28" t="s">
        <v>2169</v>
      </c>
      <c r="B5991" s="239" t="s">
        <v>1667</v>
      </c>
      <c r="C5991" s="3"/>
      <c r="D5991" s="3"/>
      <c r="E5991" s="9" t="s">
        <v>278</v>
      </c>
      <c r="F5991" s="9" t="s">
        <v>278</v>
      </c>
      <c r="G5991" s="9" t="s">
        <v>278</v>
      </c>
      <c r="H5991" s="9" t="s">
        <v>278</v>
      </c>
      <c r="I5991" s="9" t="s">
        <v>183</v>
      </c>
      <c r="J5991" s="9" t="s">
        <v>183</v>
      </c>
      <c r="K5991" s="9" t="s">
        <v>183</v>
      </c>
      <c r="L5991" s="9" t="s">
        <v>183</v>
      </c>
      <c r="M5991" s="9" t="s">
        <v>183</v>
      </c>
      <c r="P5991" s="65">
        <v>0</v>
      </c>
    </row>
    <row r="5992" spans="1:16" ht="15">
      <c r="A5992" s="28" t="s">
        <v>2170</v>
      </c>
      <c r="B5992" s="61" t="s">
        <v>2718</v>
      </c>
      <c r="C5992" s="3"/>
      <c r="D5992" s="3"/>
      <c r="E5992" s="9" t="s">
        <v>278</v>
      </c>
      <c r="F5992" s="9" t="s">
        <v>278</v>
      </c>
      <c r="G5992" s="9" t="s">
        <v>278</v>
      </c>
      <c r="H5992" s="9" t="s">
        <v>278</v>
      </c>
      <c r="I5992" s="9" t="s">
        <v>183</v>
      </c>
      <c r="J5992" s="9" t="s">
        <v>183</v>
      </c>
      <c r="K5992" s="9" t="s">
        <v>183</v>
      </c>
      <c r="L5992" s="9" t="s">
        <v>183</v>
      </c>
      <c r="M5992" s="9" t="s">
        <v>183</v>
      </c>
      <c r="P5992" s="65">
        <v>0</v>
      </c>
    </row>
    <row r="5993" spans="1:16" ht="15">
      <c r="A5993" s="28" t="s">
        <v>2171</v>
      </c>
      <c r="B5993" s="178" t="s">
        <v>1335</v>
      </c>
      <c r="C5993" s="3"/>
      <c r="D5993" s="3"/>
      <c r="E5993" s="9" t="s">
        <v>278</v>
      </c>
      <c r="F5993" s="9" t="s">
        <v>278</v>
      </c>
      <c r="G5993" s="9" t="s">
        <v>278</v>
      </c>
      <c r="H5993" s="9" t="s">
        <v>278</v>
      </c>
      <c r="I5993" s="9" t="s">
        <v>183</v>
      </c>
      <c r="J5993" s="9" t="s">
        <v>183</v>
      </c>
      <c r="K5993" s="9" t="s">
        <v>183</v>
      </c>
      <c r="L5993" s="9" t="s">
        <v>183</v>
      </c>
      <c r="M5993" s="9" t="s">
        <v>183</v>
      </c>
      <c r="P5993" s="65">
        <v>0</v>
      </c>
    </row>
    <row r="5994" spans="1:16" ht="15">
      <c r="A5994" s="28" t="s">
        <v>2172</v>
      </c>
      <c r="B5994" s="61" t="s">
        <v>2199</v>
      </c>
      <c r="C5994" s="3"/>
      <c r="D5994" s="3"/>
      <c r="E5994" s="9" t="s">
        <v>278</v>
      </c>
      <c r="F5994" s="9" t="s">
        <v>278</v>
      </c>
      <c r="G5994" s="9" t="s">
        <v>278</v>
      </c>
      <c r="H5994" s="9" t="s">
        <v>278</v>
      </c>
      <c r="I5994" s="9" t="s">
        <v>183</v>
      </c>
      <c r="J5994" s="9" t="s">
        <v>183</v>
      </c>
      <c r="K5994" s="9" t="s">
        <v>183</v>
      </c>
      <c r="L5994" s="9" t="s">
        <v>183</v>
      </c>
      <c r="M5994" s="9" t="s">
        <v>183</v>
      </c>
      <c r="N5994" s="65"/>
      <c r="P5994" s="65">
        <v>0</v>
      </c>
    </row>
    <row r="5995" spans="1:16" ht="15">
      <c r="A5995" s="28" t="s">
        <v>2173</v>
      </c>
      <c r="B5995" s="239" t="s">
        <v>1668</v>
      </c>
      <c r="C5995" s="3"/>
      <c r="D5995" s="3"/>
      <c r="E5995" s="9" t="s">
        <v>278</v>
      </c>
      <c r="F5995" s="9" t="s">
        <v>278</v>
      </c>
      <c r="G5995" s="9" t="s">
        <v>278</v>
      </c>
      <c r="H5995" s="9" t="s">
        <v>278</v>
      </c>
      <c r="I5995" s="9" t="s">
        <v>183</v>
      </c>
      <c r="J5995" s="9" t="s">
        <v>183</v>
      </c>
      <c r="K5995" s="9" t="s">
        <v>183</v>
      </c>
      <c r="L5995" s="9" t="s">
        <v>183</v>
      </c>
      <c r="M5995" s="9" t="s">
        <v>183</v>
      </c>
      <c r="P5995" s="65">
        <v>0</v>
      </c>
    </row>
    <row r="5996" spans="1:16" ht="15">
      <c r="A5996" s="28" t="s">
        <v>2174</v>
      </c>
      <c r="B5996" s="178" t="s">
        <v>1334</v>
      </c>
      <c r="C5996" s="3"/>
      <c r="D5996" s="3"/>
      <c r="E5996" s="9" t="s">
        <v>278</v>
      </c>
      <c r="F5996" s="9" t="s">
        <v>278</v>
      </c>
      <c r="G5996" s="9" t="s">
        <v>278</v>
      </c>
      <c r="H5996" s="9" t="s">
        <v>278</v>
      </c>
      <c r="I5996" s="9" t="s">
        <v>183</v>
      </c>
      <c r="J5996" s="9" t="s">
        <v>183</v>
      </c>
      <c r="K5996" s="9" t="s">
        <v>183</v>
      </c>
      <c r="L5996" s="9" t="s">
        <v>183</v>
      </c>
      <c r="M5996" s="9" t="s">
        <v>183</v>
      </c>
      <c r="P5996" s="65">
        <v>0</v>
      </c>
    </row>
    <row r="5997" spans="1:16" ht="15">
      <c r="A5997" s="28" t="s">
        <v>2175</v>
      </c>
      <c r="B5997" s="61" t="s">
        <v>2198</v>
      </c>
      <c r="C5997" s="3"/>
      <c r="D5997" s="3"/>
      <c r="E5997" s="9" t="s">
        <v>278</v>
      </c>
      <c r="F5997" s="9" t="s">
        <v>278</v>
      </c>
      <c r="G5997" s="9" t="s">
        <v>278</v>
      </c>
      <c r="H5997" s="9" t="s">
        <v>278</v>
      </c>
      <c r="I5997" s="9" t="s">
        <v>183</v>
      </c>
      <c r="J5997" s="9" t="s">
        <v>183</v>
      </c>
      <c r="K5997" s="9" t="s">
        <v>183</v>
      </c>
      <c r="L5997" s="9" t="s">
        <v>183</v>
      </c>
      <c r="M5997" s="9" t="s">
        <v>183</v>
      </c>
      <c r="N5997" s="65"/>
      <c r="P5997" s="65">
        <v>0</v>
      </c>
    </row>
    <row r="5998" spans="1:16" ht="15">
      <c r="A5998" s="28" t="s">
        <v>2176</v>
      </c>
      <c r="B5998" s="61" t="s">
        <v>2205</v>
      </c>
      <c r="C5998" s="3"/>
      <c r="D5998" s="3"/>
      <c r="E5998" s="9" t="s">
        <v>278</v>
      </c>
      <c r="F5998" s="9" t="s">
        <v>278</v>
      </c>
      <c r="G5998" s="9" t="s">
        <v>278</v>
      </c>
      <c r="H5998" s="9" t="s">
        <v>278</v>
      </c>
      <c r="I5998" s="9" t="s">
        <v>183</v>
      </c>
      <c r="J5998" s="9" t="s">
        <v>183</v>
      </c>
      <c r="K5998" s="9" t="s">
        <v>183</v>
      </c>
      <c r="L5998" s="9" t="s">
        <v>183</v>
      </c>
      <c r="M5998" s="9" t="s">
        <v>183</v>
      </c>
      <c r="N5998" s="65"/>
      <c r="P5998" s="65">
        <v>0</v>
      </c>
    </row>
    <row r="5999" spans="1:16" ht="15">
      <c r="A5999" s="28" t="s">
        <v>2177</v>
      </c>
      <c r="B5999" s="61" t="s">
        <v>2704</v>
      </c>
      <c r="C5999" s="3"/>
      <c r="D5999" s="3"/>
      <c r="E5999" s="9" t="s">
        <v>278</v>
      </c>
      <c r="F5999" s="9" t="s">
        <v>278</v>
      </c>
      <c r="G5999" s="9" t="s">
        <v>278</v>
      </c>
      <c r="H5999" s="9" t="s">
        <v>278</v>
      </c>
      <c r="I5999" s="9" t="s">
        <v>183</v>
      </c>
      <c r="J5999" s="9" t="s">
        <v>183</v>
      </c>
      <c r="K5999" s="9" t="s">
        <v>183</v>
      </c>
      <c r="L5999" s="9" t="s">
        <v>183</v>
      </c>
      <c r="M5999" s="9" t="s">
        <v>183</v>
      </c>
      <c r="P5999" s="65">
        <v>0</v>
      </c>
    </row>
    <row r="6000" spans="1:16" ht="15">
      <c r="A6000" s="28" t="s">
        <v>2178</v>
      </c>
      <c r="B6000" s="178" t="s">
        <v>1343</v>
      </c>
      <c r="C6000" s="3"/>
      <c r="D6000" s="3"/>
      <c r="E6000" s="9" t="s">
        <v>278</v>
      </c>
      <c r="F6000" s="9" t="s">
        <v>278</v>
      </c>
      <c r="G6000" s="9" t="s">
        <v>278</v>
      </c>
      <c r="H6000" s="9" t="s">
        <v>278</v>
      </c>
      <c r="I6000" s="9" t="s">
        <v>183</v>
      </c>
      <c r="J6000" s="9" t="s">
        <v>183</v>
      </c>
      <c r="K6000" s="9" t="s">
        <v>183</v>
      </c>
      <c r="L6000" s="9" t="s">
        <v>183</v>
      </c>
      <c r="M6000" s="9" t="s">
        <v>183</v>
      </c>
      <c r="P6000" s="65">
        <v>0</v>
      </c>
    </row>
    <row r="6001" spans="1:16" ht="15">
      <c r="A6001" s="28" t="s">
        <v>2179</v>
      </c>
      <c r="B6001" s="178" t="s">
        <v>1350</v>
      </c>
      <c r="C6001" s="3"/>
      <c r="D6001" s="3"/>
      <c r="E6001" s="9" t="s">
        <v>278</v>
      </c>
      <c r="F6001" s="9" t="s">
        <v>278</v>
      </c>
      <c r="G6001" s="9" t="s">
        <v>278</v>
      </c>
      <c r="H6001" s="9" t="s">
        <v>278</v>
      </c>
      <c r="I6001" s="9" t="s">
        <v>183</v>
      </c>
      <c r="J6001" s="9" t="s">
        <v>183</v>
      </c>
      <c r="K6001" s="9" t="s">
        <v>183</v>
      </c>
      <c r="L6001" s="9" t="s">
        <v>183</v>
      </c>
      <c r="M6001" s="9" t="s">
        <v>183</v>
      </c>
      <c r="P6001" s="65">
        <v>0</v>
      </c>
    </row>
    <row r="6002" spans="1:16" ht="15">
      <c r="A6002" s="28" t="s">
        <v>2180</v>
      </c>
      <c r="B6002" s="178" t="s">
        <v>1340</v>
      </c>
      <c r="C6002" s="3"/>
      <c r="D6002" s="3"/>
      <c r="E6002" s="9" t="s">
        <v>278</v>
      </c>
      <c r="F6002" s="9" t="s">
        <v>278</v>
      </c>
      <c r="G6002" s="9" t="s">
        <v>278</v>
      </c>
      <c r="H6002" s="9" t="s">
        <v>278</v>
      </c>
      <c r="I6002" s="9" t="s">
        <v>183</v>
      </c>
      <c r="J6002" s="9" t="s">
        <v>183</v>
      </c>
      <c r="K6002" s="9" t="s">
        <v>183</v>
      </c>
      <c r="L6002" s="9" t="s">
        <v>183</v>
      </c>
      <c r="M6002" s="9" t="s">
        <v>183</v>
      </c>
      <c r="P6002" s="65">
        <v>0</v>
      </c>
    </row>
    <row r="6003" spans="1:16" ht="15">
      <c r="A6003" s="28" t="s">
        <v>2181</v>
      </c>
      <c r="B6003" s="178" t="s">
        <v>1345</v>
      </c>
      <c r="C6003" s="3"/>
      <c r="D6003" s="3"/>
      <c r="E6003" s="9" t="s">
        <v>278</v>
      </c>
      <c r="F6003" s="9" t="s">
        <v>278</v>
      </c>
      <c r="G6003" s="9" t="s">
        <v>278</v>
      </c>
      <c r="H6003" s="9" t="s">
        <v>278</v>
      </c>
      <c r="I6003" s="9" t="s">
        <v>183</v>
      </c>
      <c r="J6003" s="9" t="s">
        <v>183</v>
      </c>
      <c r="K6003" s="9" t="s">
        <v>183</v>
      </c>
      <c r="L6003" s="9" t="s">
        <v>183</v>
      </c>
      <c r="M6003" s="9" t="s">
        <v>183</v>
      </c>
      <c r="P6003" s="65">
        <v>0</v>
      </c>
    </row>
    <row r="6004" spans="1:16" ht="15">
      <c r="A6004" s="28" t="s">
        <v>2182</v>
      </c>
      <c r="B6004" s="239" t="s">
        <v>1669</v>
      </c>
      <c r="C6004" s="3"/>
      <c r="D6004" s="3"/>
      <c r="E6004" s="9" t="s">
        <v>278</v>
      </c>
      <c r="F6004" s="9" t="s">
        <v>278</v>
      </c>
      <c r="G6004" s="9" t="s">
        <v>278</v>
      </c>
      <c r="H6004" s="9" t="s">
        <v>278</v>
      </c>
      <c r="I6004" s="9" t="s">
        <v>183</v>
      </c>
      <c r="J6004" s="9" t="s">
        <v>183</v>
      </c>
      <c r="K6004" s="9" t="s">
        <v>183</v>
      </c>
      <c r="L6004" s="9" t="s">
        <v>183</v>
      </c>
      <c r="M6004" s="9" t="s">
        <v>183</v>
      </c>
      <c r="P6004" s="65">
        <v>0</v>
      </c>
    </row>
    <row r="6005" spans="1:16" ht="15">
      <c r="A6005" s="28" t="s">
        <v>2183</v>
      </c>
      <c r="B6005" s="61" t="s">
        <v>2705</v>
      </c>
      <c r="C6005" s="3"/>
      <c r="D6005" s="3"/>
      <c r="E6005" s="9" t="s">
        <v>278</v>
      </c>
      <c r="F6005" s="9" t="s">
        <v>278</v>
      </c>
      <c r="G6005" s="9" t="s">
        <v>278</v>
      </c>
      <c r="H6005" s="9" t="s">
        <v>278</v>
      </c>
      <c r="I6005" s="9" t="s">
        <v>183</v>
      </c>
      <c r="J6005" s="9" t="s">
        <v>183</v>
      </c>
      <c r="K6005" s="9" t="s">
        <v>183</v>
      </c>
      <c r="L6005" s="9" t="s">
        <v>183</v>
      </c>
      <c r="M6005" s="9" t="s">
        <v>183</v>
      </c>
      <c r="P6005" s="65">
        <v>0</v>
      </c>
    </row>
    <row r="6006" spans="1:16" ht="15">
      <c r="A6006" s="28" t="s">
        <v>2184</v>
      </c>
      <c r="B6006" s="178" t="s">
        <v>1339</v>
      </c>
      <c r="C6006" s="3"/>
      <c r="D6006" s="3"/>
      <c r="E6006" s="9" t="s">
        <v>278</v>
      </c>
      <c r="F6006" s="9" t="s">
        <v>278</v>
      </c>
      <c r="G6006" s="9" t="s">
        <v>278</v>
      </c>
      <c r="H6006" s="9" t="s">
        <v>278</v>
      </c>
      <c r="I6006" s="9" t="s">
        <v>183</v>
      </c>
      <c r="J6006" s="9" t="s">
        <v>183</v>
      </c>
      <c r="K6006" s="9" t="s">
        <v>183</v>
      </c>
      <c r="L6006" s="9" t="s">
        <v>183</v>
      </c>
      <c r="M6006" s="9" t="s">
        <v>183</v>
      </c>
      <c r="P6006" s="65">
        <v>0</v>
      </c>
    </row>
    <row r="6007" spans="1:16" ht="15">
      <c r="A6007" s="28" t="s">
        <v>2185</v>
      </c>
      <c r="B6007" s="61" t="s">
        <v>2194</v>
      </c>
      <c r="C6007" s="3"/>
      <c r="D6007" s="3"/>
      <c r="E6007" s="9" t="s">
        <v>278</v>
      </c>
      <c r="F6007" s="9" t="s">
        <v>278</v>
      </c>
      <c r="G6007" s="9" t="s">
        <v>278</v>
      </c>
      <c r="H6007" s="9" t="s">
        <v>278</v>
      </c>
      <c r="I6007" s="9" t="s">
        <v>183</v>
      </c>
      <c r="J6007" s="9" t="s">
        <v>183</v>
      </c>
      <c r="K6007" s="9" t="s">
        <v>183</v>
      </c>
      <c r="L6007" s="9" t="s">
        <v>183</v>
      </c>
      <c r="M6007" s="9" t="s">
        <v>183</v>
      </c>
      <c r="N6007" s="65"/>
      <c r="P6007" s="65">
        <v>0</v>
      </c>
    </row>
    <row r="6008" spans="1:16" ht="15">
      <c r="A6008" s="28" t="s">
        <v>2186</v>
      </c>
      <c r="B6008" s="61" t="s">
        <v>2700</v>
      </c>
      <c r="C6008" s="3"/>
      <c r="D6008" s="3"/>
      <c r="E6008" s="9" t="s">
        <v>278</v>
      </c>
      <c r="F6008" s="9" t="s">
        <v>278</v>
      </c>
      <c r="G6008" s="9" t="s">
        <v>278</v>
      </c>
      <c r="H6008" s="9" t="s">
        <v>278</v>
      </c>
      <c r="I6008" s="9" t="s">
        <v>183</v>
      </c>
      <c r="J6008" s="9" t="s">
        <v>183</v>
      </c>
      <c r="K6008" s="9" t="s">
        <v>183</v>
      </c>
      <c r="L6008" s="9" t="s">
        <v>183</v>
      </c>
      <c r="M6008" s="9" t="s">
        <v>183</v>
      </c>
      <c r="P6008" s="65">
        <v>0</v>
      </c>
    </row>
    <row r="6009" spans="1:16" ht="15">
      <c r="A6009" s="28" t="s">
        <v>2187</v>
      </c>
      <c r="B6009" s="61" t="s">
        <v>2726</v>
      </c>
      <c r="C6009" s="3"/>
      <c r="D6009" s="3"/>
      <c r="E6009" s="9" t="s">
        <v>278</v>
      </c>
      <c r="F6009" s="9" t="s">
        <v>278</v>
      </c>
      <c r="G6009" s="9" t="s">
        <v>278</v>
      </c>
      <c r="H6009" s="9" t="s">
        <v>278</v>
      </c>
      <c r="I6009" s="9" t="s">
        <v>183</v>
      </c>
      <c r="J6009" s="9" t="s">
        <v>183</v>
      </c>
      <c r="K6009" s="9" t="s">
        <v>183</v>
      </c>
      <c r="L6009" s="9" t="s">
        <v>183</v>
      </c>
      <c r="M6009" s="9" t="s">
        <v>183</v>
      </c>
      <c r="P6009" s="65">
        <v>0</v>
      </c>
    </row>
    <row r="6010" spans="1:16" ht="15">
      <c r="A6010" s="28" t="s">
        <v>2188</v>
      </c>
      <c r="B6010" s="61" t="s">
        <v>2206</v>
      </c>
      <c r="C6010" s="3"/>
      <c r="D6010" s="3"/>
      <c r="E6010" s="9" t="s">
        <v>278</v>
      </c>
      <c r="F6010" s="9" t="s">
        <v>278</v>
      </c>
      <c r="G6010" s="9" t="s">
        <v>278</v>
      </c>
      <c r="H6010" s="9" t="s">
        <v>278</v>
      </c>
      <c r="I6010" s="9" t="s">
        <v>183</v>
      </c>
      <c r="J6010" s="9" t="s">
        <v>183</v>
      </c>
      <c r="K6010" s="9" t="s">
        <v>183</v>
      </c>
      <c r="L6010" s="9" t="s">
        <v>183</v>
      </c>
      <c r="M6010" s="9" t="s">
        <v>183</v>
      </c>
      <c r="N6010" s="65"/>
      <c r="P6010" s="65">
        <v>0</v>
      </c>
    </row>
    <row r="6011" spans="1:16" ht="15">
      <c r="A6011" s="28" t="s">
        <v>2296</v>
      </c>
      <c r="B6011" s="61" t="s">
        <v>2715</v>
      </c>
      <c r="C6011" s="3"/>
      <c r="D6011" s="3"/>
      <c r="E6011" s="9" t="s">
        <v>278</v>
      </c>
      <c r="F6011" s="9" t="s">
        <v>278</v>
      </c>
      <c r="G6011" s="9" t="s">
        <v>278</v>
      </c>
      <c r="H6011" s="9" t="s">
        <v>278</v>
      </c>
      <c r="I6011" s="9" t="s">
        <v>183</v>
      </c>
      <c r="J6011" s="9" t="s">
        <v>183</v>
      </c>
      <c r="K6011" s="9" t="s">
        <v>183</v>
      </c>
      <c r="L6011" s="9" t="s">
        <v>183</v>
      </c>
      <c r="M6011" s="9" t="s">
        <v>183</v>
      </c>
      <c r="P6011" s="65">
        <v>0</v>
      </c>
    </row>
    <row r="6012" spans="1:16" ht="15">
      <c r="A6012" s="28" t="s">
        <v>2297</v>
      </c>
      <c r="B6012" s="178" t="s">
        <v>1349</v>
      </c>
      <c r="C6012" s="3"/>
      <c r="D6012" s="3"/>
      <c r="E6012" s="9" t="s">
        <v>278</v>
      </c>
      <c r="F6012" s="9" t="s">
        <v>278</v>
      </c>
      <c r="G6012" s="9" t="s">
        <v>278</v>
      </c>
      <c r="H6012" s="9" t="s">
        <v>278</v>
      </c>
      <c r="I6012" s="9" t="s">
        <v>183</v>
      </c>
      <c r="J6012" s="9" t="s">
        <v>183</v>
      </c>
      <c r="K6012" s="9" t="s">
        <v>183</v>
      </c>
      <c r="L6012" s="9" t="s">
        <v>183</v>
      </c>
      <c r="M6012" s="9" t="s">
        <v>183</v>
      </c>
      <c r="P6012" s="65">
        <v>0</v>
      </c>
    </row>
    <row r="6013" spans="1:16" ht="15">
      <c r="A6013" s="28" t="s">
        <v>2298</v>
      </c>
      <c r="B6013" s="61" t="s">
        <v>2212</v>
      </c>
      <c r="C6013" s="3"/>
      <c r="D6013" s="3"/>
      <c r="E6013" s="9" t="s">
        <v>278</v>
      </c>
      <c r="F6013" s="9" t="s">
        <v>278</v>
      </c>
      <c r="G6013" s="9" t="s">
        <v>278</v>
      </c>
      <c r="H6013" s="9" t="s">
        <v>278</v>
      </c>
      <c r="I6013" s="9" t="s">
        <v>183</v>
      </c>
      <c r="J6013" s="9" t="s">
        <v>183</v>
      </c>
      <c r="K6013" s="9" t="s">
        <v>183</v>
      </c>
      <c r="L6013" s="9" t="s">
        <v>183</v>
      </c>
      <c r="M6013" s="9" t="s">
        <v>183</v>
      </c>
      <c r="N6013" s="65"/>
      <c r="P6013" s="65">
        <v>0</v>
      </c>
    </row>
    <row r="6014" spans="1:16" ht="15">
      <c r="A6014" s="253" t="s">
        <v>2676</v>
      </c>
      <c r="B6014" s="61" t="s">
        <v>2716</v>
      </c>
      <c r="C6014" s="3"/>
      <c r="D6014" s="3"/>
      <c r="E6014" s="9" t="s">
        <v>278</v>
      </c>
      <c r="F6014" s="9" t="s">
        <v>278</v>
      </c>
      <c r="G6014" s="9" t="s">
        <v>278</v>
      </c>
      <c r="H6014" s="9" t="s">
        <v>278</v>
      </c>
      <c r="I6014" s="9" t="s">
        <v>183</v>
      </c>
      <c r="J6014" s="9" t="s">
        <v>183</v>
      </c>
      <c r="K6014" s="9" t="s">
        <v>183</v>
      </c>
      <c r="L6014" s="9" t="s">
        <v>183</v>
      </c>
      <c r="M6014" s="9" t="s">
        <v>183</v>
      </c>
      <c r="P6014" s="65">
        <v>0</v>
      </c>
    </row>
    <row r="6015" spans="1:16" ht="15">
      <c r="A6015" s="253" t="s">
        <v>2677</v>
      </c>
      <c r="B6015" s="239" t="s">
        <v>1690</v>
      </c>
      <c r="C6015" s="3"/>
      <c r="D6015" s="3"/>
      <c r="E6015" s="9" t="s">
        <v>278</v>
      </c>
      <c r="F6015" s="9" t="s">
        <v>278</v>
      </c>
      <c r="G6015" s="9" t="s">
        <v>278</v>
      </c>
      <c r="H6015" s="9" t="s">
        <v>278</v>
      </c>
      <c r="I6015" s="9" t="s">
        <v>183</v>
      </c>
      <c r="J6015" s="9" t="s">
        <v>183</v>
      </c>
      <c r="K6015" s="9" t="s">
        <v>183</v>
      </c>
      <c r="L6015" s="9" t="s">
        <v>183</v>
      </c>
      <c r="M6015" s="9" t="s">
        <v>183</v>
      </c>
      <c r="P6015" s="65">
        <v>0</v>
      </c>
    </row>
    <row r="6016" spans="1:16" ht="15">
      <c r="A6016" s="253" t="s">
        <v>2678</v>
      </c>
      <c r="B6016" s="239" t="s">
        <v>1692</v>
      </c>
      <c r="C6016" s="3"/>
      <c r="D6016" s="3"/>
      <c r="E6016" s="9" t="s">
        <v>278</v>
      </c>
      <c r="F6016" s="9" t="s">
        <v>278</v>
      </c>
      <c r="G6016" s="9" t="s">
        <v>278</v>
      </c>
      <c r="H6016" s="9" t="s">
        <v>278</v>
      </c>
      <c r="I6016" s="9" t="s">
        <v>183</v>
      </c>
      <c r="J6016" s="9" t="s">
        <v>183</v>
      </c>
      <c r="K6016" s="9" t="s">
        <v>183</v>
      </c>
      <c r="L6016" s="9" t="s">
        <v>183</v>
      </c>
      <c r="M6016" s="9" t="s">
        <v>183</v>
      </c>
      <c r="P6016" s="65">
        <v>0</v>
      </c>
    </row>
    <row r="6017" spans="1:16" ht="15">
      <c r="A6017" s="253" t="s">
        <v>2679</v>
      </c>
      <c r="B6017" s="178" t="s">
        <v>1338</v>
      </c>
      <c r="C6017" s="3"/>
      <c r="D6017" s="3"/>
      <c r="E6017" s="9" t="s">
        <v>278</v>
      </c>
      <c r="F6017" s="9" t="s">
        <v>278</v>
      </c>
      <c r="G6017" s="9" t="s">
        <v>278</v>
      </c>
      <c r="H6017" s="9" t="s">
        <v>278</v>
      </c>
      <c r="I6017" s="9" t="s">
        <v>183</v>
      </c>
      <c r="J6017" s="9" t="s">
        <v>183</v>
      </c>
      <c r="K6017" s="9" t="s">
        <v>183</v>
      </c>
      <c r="L6017" s="9" t="s">
        <v>183</v>
      </c>
      <c r="M6017" s="9" t="s">
        <v>183</v>
      </c>
      <c r="P6017" s="65">
        <v>0</v>
      </c>
    </row>
    <row r="6018" spans="1:16" ht="15">
      <c r="A6018" s="253" t="s">
        <v>2680</v>
      </c>
      <c r="B6018" s="239" t="s">
        <v>1749</v>
      </c>
      <c r="C6018" s="3"/>
      <c r="D6018" s="3"/>
      <c r="E6018" s="9" t="s">
        <v>278</v>
      </c>
      <c r="F6018" s="9" t="s">
        <v>278</v>
      </c>
      <c r="G6018" s="9" t="s">
        <v>278</v>
      </c>
      <c r="H6018" s="9" t="s">
        <v>278</v>
      </c>
      <c r="I6018" s="9" t="s">
        <v>183</v>
      </c>
      <c r="J6018" s="9" t="s">
        <v>183</v>
      </c>
      <c r="K6018" s="9" t="s">
        <v>183</v>
      </c>
      <c r="L6018" s="9" t="s">
        <v>183</v>
      </c>
      <c r="M6018" s="9" t="s">
        <v>183</v>
      </c>
      <c r="P6018" s="65">
        <v>0</v>
      </c>
    </row>
    <row r="6019" spans="1:16" ht="15">
      <c r="A6019" s="253" t="s">
        <v>2681</v>
      </c>
      <c r="B6019" s="61" t="s">
        <v>2201</v>
      </c>
      <c r="C6019" s="3"/>
      <c r="D6019" s="3"/>
      <c r="E6019" s="9" t="s">
        <v>278</v>
      </c>
      <c r="F6019" s="9" t="s">
        <v>278</v>
      </c>
      <c r="G6019" s="9" t="s">
        <v>278</v>
      </c>
      <c r="H6019" s="9" t="s">
        <v>278</v>
      </c>
      <c r="I6019" s="9" t="s">
        <v>183</v>
      </c>
      <c r="J6019" s="9" t="s">
        <v>183</v>
      </c>
      <c r="K6019" s="9" t="s">
        <v>183</v>
      </c>
      <c r="L6019" s="9" t="s">
        <v>183</v>
      </c>
      <c r="M6019" s="9" t="s">
        <v>183</v>
      </c>
      <c r="N6019" s="65"/>
      <c r="P6019" s="65">
        <v>0</v>
      </c>
    </row>
    <row r="6020" spans="1:16" ht="15">
      <c r="A6020" s="253" t="s">
        <v>2682</v>
      </c>
      <c r="B6020" s="239" t="s">
        <v>1670</v>
      </c>
      <c r="C6020" s="3"/>
      <c r="D6020" s="3"/>
      <c r="E6020" s="9" t="s">
        <v>278</v>
      </c>
      <c r="F6020" s="9" t="s">
        <v>278</v>
      </c>
      <c r="G6020" s="9" t="s">
        <v>278</v>
      </c>
      <c r="H6020" s="9" t="s">
        <v>278</v>
      </c>
      <c r="I6020" s="9" t="s">
        <v>183</v>
      </c>
      <c r="J6020" s="9" t="s">
        <v>183</v>
      </c>
      <c r="K6020" s="9" t="s">
        <v>183</v>
      </c>
      <c r="L6020" s="9" t="s">
        <v>183</v>
      </c>
      <c r="M6020" s="9" t="s">
        <v>183</v>
      </c>
      <c r="P6020" s="65">
        <v>0</v>
      </c>
    </row>
    <row r="6021" spans="1:16" ht="15">
      <c r="A6021" s="253" t="s">
        <v>2683</v>
      </c>
      <c r="B6021" s="61" t="s">
        <v>2204</v>
      </c>
      <c r="C6021" s="3"/>
      <c r="D6021" s="3"/>
      <c r="E6021" s="9" t="s">
        <v>278</v>
      </c>
      <c r="F6021" s="9" t="s">
        <v>278</v>
      </c>
      <c r="G6021" s="9" t="s">
        <v>278</v>
      </c>
      <c r="H6021" s="9" t="s">
        <v>278</v>
      </c>
      <c r="I6021" s="9" t="s">
        <v>183</v>
      </c>
      <c r="J6021" s="9" t="s">
        <v>183</v>
      </c>
      <c r="K6021" s="9" t="s">
        <v>183</v>
      </c>
      <c r="L6021" s="9" t="s">
        <v>183</v>
      </c>
      <c r="M6021" s="9" t="s">
        <v>183</v>
      </c>
      <c r="N6021" s="65"/>
      <c r="P6021" s="65">
        <v>0</v>
      </c>
    </row>
    <row r="6022" spans="1:16" ht="15">
      <c r="A6022" s="253" t="s">
        <v>2684</v>
      </c>
      <c r="B6022" s="239" t="s">
        <v>1649</v>
      </c>
      <c r="C6022" s="3"/>
      <c r="D6022" s="3"/>
      <c r="E6022" s="9" t="s">
        <v>278</v>
      </c>
      <c r="F6022" s="9" t="s">
        <v>278</v>
      </c>
      <c r="G6022" s="9" t="s">
        <v>278</v>
      </c>
      <c r="H6022" s="9" t="s">
        <v>278</v>
      </c>
      <c r="I6022" s="9" t="s">
        <v>183</v>
      </c>
      <c r="J6022" s="9" t="s">
        <v>183</v>
      </c>
      <c r="K6022" s="9" t="s">
        <v>183</v>
      </c>
      <c r="L6022" s="9" t="s">
        <v>183</v>
      </c>
      <c r="M6022" s="9" t="s">
        <v>183</v>
      </c>
      <c r="P6022" s="65">
        <v>0</v>
      </c>
    </row>
    <row r="6023" spans="1:16" ht="15">
      <c r="A6023" s="253" t="s">
        <v>2685</v>
      </c>
      <c r="B6023" s="61" t="s">
        <v>2706</v>
      </c>
      <c r="C6023" s="3"/>
      <c r="D6023" s="3"/>
      <c r="E6023" s="9" t="s">
        <v>278</v>
      </c>
      <c r="F6023" s="9" t="s">
        <v>278</v>
      </c>
      <c r="G6023" s="9" t="s">
        <v>278</v>
      </c>
      <c r="H6023" s="9" t="s">
        <v>278</v>
      </c>
      <c r="I6023" s="9" t="s">
        <v>183</v>
      </c>
      <c r="J6023" s="9" t="s">
        <v>183</v>
      </c>
      <c r="K6023" s="9" t="s">
        <v>183</v>
      </c>
      <c r="L6023" s="9" t="s">
        <v>183</v>
      </c>
      <c r="M6023" s="9" t="s">
        <v>183</v>
      </c>
      <c r="P6023" s="65">
        <v>0</v>
      </c>
    </row>
    <row r="6024" spans="1:16" ht="15">
      <c r="A6024" s="253" t="s">
        <v>2686</v>
      </c>
      <c r="B6024" s="61" t="s">
        <v>2819</v>
      </c>
      <c r="C6024" s="3"/>
      <c r="D6024" s="3"/>
      <c r="E6024" s="9" t="s">
        <v>278</v>
      </c>
      <c r="F6024" s="9" t="s">
        <v>278</v>
      </c>
      <c r="G6024" s="9" t="s">
        <v>278</v>
      </c>
      <c r="H6024" s="9" t="s">
        <v>278</v>
      </c>
      <c r="I6024" s="9" t="s">
        <v>183</v>
      </c>
      <c r="J6024" s="9" t="s">
        <v>183</v>
      </c>
      <c r="K6024" s="9" t="s">
        <v>183</v>
      </c>
      <c r="L6024" s="9" t="s">
        <v>183</v>
      </c>
      <c r="M6024" s="9" t="s">
        <v>183</v>
      </c>
      <c r="P6024" s="65">
        <v>0</v>
      </c>
    </row>
    <row r="6025" spans="1:16" ht="15">
      <c r="A6025" s="253" t="s">
        <v>2687</v>
      </c>
      <c r="B6025" s="61" t="s">
        <v>2214</v>
      </c>
      <c r="C6025" s="3"/>
      <c r="D6025" s="3"/>
      <c r="E6025" s="9" t="s">
        <v>278</v>
      </c>
      <c r="F6025" s="9" t="s">
        <v>278</v>
      </c>
      <c r="G6025" s="9" t="s">
        <v>278</v>
      </c>
      <c r="H6025" s="9" t="s">
        <v>278</v>
      </c>
      <c r="I6025" s="9" t="s">
        <v>183</v>
      </c>
      <c r="J6025" s="9" t="s">
        <v>183</v>
      </c>
      <c r="K6025" s="9" t="s">
        <v>183</v>
      </c>
      <c r="L6025" s="9" t="s">
        <v>183</v>
      </c>
      <c r="M6025" s="9" t="s">
        <v>183</v>
      </c>
      <c r="N6025" s="65"/>
      <c r="P6025" s="65">
        <v>0</v>
      </c>
    </row>
    <row r="6026" spans="1:16" ht="15">
      <c r="A6026" s="253" t="s">
        <v>2688</v>
      </c>
      <c r="B6026" s="61" t="s">
        <v>2710</v>
      </c>
      <c r="C6026" s="3"/>
      <c r="D6026" s="3"/>
      <c r="E6026" s="9" t="s">
        <v>278</v>
      </c>
      <c r="F6026" s="9" t="s">
        <v>278</v>
      </c>
      <c r="G6026" s="9" t="s">
        <v>278</v>
      </c>
      <c r="H6026" s="9" t="s">
        <v>278</v>
      </c>
      <c r="I6026" s="9" t="s">
        <v>183</v>
      </c>
      <c r="J6026" s="9" t="s">
        <v>183</v>
      </c>
      <c r="K6026" s="9" t="s">
        <v>183</v>
      </c>
      <c r="L6026" s="9" t="s">
        <v>183</v>
      </c>
      <c r="M6026" s="9" t="s">
        <v>183</v>
      </c>
      <c r="P6026" s="65">
        <v>0</v>
      </c>
    </row>
    <row r="6027" spans="1:16" ht="15">
      <c r="A6027" s="253" t="s">
        <v>2689</v>
      </c>
      <c r="B6027" s="61" t="s">
        <v>2207</v>
      </c>
      <c r="C6027" s="3"/>
      <c r="D6027" s="3"/>
      <c r="E6027" s="9" t="s">
        <v>278</v>
      </c>
      <c r="F6027" s="9" t="s">
        <v>278</v>
      </c>
      <c r="G6027" s="9" t="s">
        <v>278</v>
      </c>
      <c r="H6027" s="9" t="s">
        <v>278</v>
      </c>
      <c r="I6027" s="9" t="s">
        <v>183</v>
      </c>
      <c r="J6027" s="9" t="s">
        <v>183</v>
      </c>
      <c r="K6027" s="9" t="s">
        <v>183</v>
      </c>
      <c r="L6027" s="9" t="s">
        <v>183</v>
      </c>
      <c r="M6027" s="9" t="s">
        <v>183</v>
      </c>
      <c r="N6027" s="65"/>
      <c r="P6027" s="65">
        <v>0</v>
      </c>
    </row>
    <row r="6028" spans="1:16" ht="15">
      <c r="A6028" s="253" t="s">
        <v>2690</v>
      </c>
      <c r="B6028" s="178" t="s">
        <v>1361</v>
      </c>
      <c r="C6028" s="3"/>
      <c r="D6028" s="3"/>
      <c r="E6028" s="9" t="s">
        <v>278</v>
      </c>
      <c r="F6028" s="9" t="s">
        <v>278</v>
      </c>
      <c r="G6028" s="9" t="s">
        <v>278</v>
      </c>
      <c r="H6028" s="9" t="s">
        <v>278</v>
      </c>
      <c r="I6028" s="9" t="s">
        <v>183</v>
      </c>
      <c r="J6028" s="9" t="s">
        <v>183</v>
      </c>
      <c r="K6028" s="9" t="s">
        <v>183</v>
      </c>
      <c r="L6028" s="9" t="s">
        <v>183</v>
      </c>
      <c r="M6028" s="9" t="s">
        <v>183</v>
      </c>
      <c r="P6028" s="65">
        <v>0</v>
      </c>
    </row>
    <row r="6029" spans="1:16" ht="15">
      <c r="A6029" s="253" t="s">
        <v>2691</v>
      </c>
      <c r="B6029" s="61" t="s">
        <v>2713</v>
      </c>
      <c r="C6029" s="3"/>
      <c r="D6029" s="3"/>
      <c r="E6029" s="9" t="s">
        <v>278</v>
      </c>
      <c r="F6029" s="9" t="s">
        <v>278</v>
      </c>
      <c r="G6029" s="9" t="s">
        <v>278</v>
      </c>
      <c r="H6029" s="9" t="s">
        <v>278</v>
      </c>
      <c r="I6029" s="9" t="s">
        <v>183</v>
      </c>
      <c r="J6029" s="9" t="s">
        <v>183</v>
      </c>
      <c r="K6029" s="9" t="s">
        <v>183</v>
      </c>
      <c r="L6029" s="9" t="s">
        <v>183</v>
      </c>
      <c r="M6029" s="9" t="s">
        <v>183</v>
      </c>
      <c r="P6029" s="65">
        <v>0</v>
      </c>
    </row>
    <row r="6030" spans="1:16" ht="15">
      <c r="A6030" s="253" t="s">
        <v>2692</v>
      </c>
      <c r="B6030" s="190" t="s">
        <v>1351</v>
      </c>
      <c r="C6030" s="3"/>
      <c r="D6030" s="3"/>
      <c r="E6030" s="9" t="s">
        <v>278</v>
      </c>
      <c r="F6030" s="9" t="s">
        <v>278</v>
      </c>
      <c r="G6030" s="9" t="s">
        <v>278</v>
      </c>
      <c r="H6030" s="9" t="s">
        <v>278</v>
      </c>
      <c r="I6030" s="9" t="s">
        <v>183</v>
      </c>
      <c r="J6030" s="9" t="s">
        <v>183</v>
      </c>
      <c r="K6030" s="9" t="s">
        <v>183</v>
      </c>
      <c r="L6030" s="9" t="s">
        <v>183</v>
      </c>
      <c r="M6030" s="9" t="s">
        <v>183</v>
      </c>
      <c r="P6030" s="65">
        <v>0</v>
      </c>
    </row>
    <row r="6031" spans="1:16" ht="15">
      <c r="A6031" s="253" t="s">
        <v>2693</v>
      </c>
      <c r="B6031" s="61" t="s">
        <v>2714</v>
      </c>
      <c r="C6031" s="3"/>
      <c r="D6031" s="3"/>
      <c r="E6031" s="9" t="s">
        <v>278</v>
      </c>
      <c r="F6031" s="9" t="s">
        <v>278</v>
      </c>
      <c r="G6031" s="9" t="s">
        <v>278</v>
      </c>
      <c r="H6031" s="9" t="s">
        <v>278</v>
      </c>
      <c r="I6031" s="9" t="s">
        <v>183</v>
      </c>
      <c r="J6031" s="9" t="s">
        <v>183</v>
      </c>
      <c r="K6031" s="9" t="s">
        <v>183</v>
      </c>
      <c r="L6031" s="9" t="s">
        <v>183</v>
      </c>
      <c r="M6031" s="9" t="s">
        <v>183</v>
      </c>
      <c r="P6031" s="65">
        <v>0</v>
      </c>
    </row>
    <row r="6032" spans="1:16" ht="15">
      <c r="A6032" s="253" t="s">
        <v>2694</v>
      </c>
      <c r="B6032" s="61" t="s">
        <v>2719</v>
      </c>
      <c r="C6032" s="3"/>
      <c r="D6032" s="3"/>
      <c r="E6032" s="9" t="s">
        <v>278</v>
      </c>
      <c r="F6032" s="9" t="s">
        <v>278</v>
      </c>
      <c r="G6032" s="9" t="s">
        <v>278</v>
      </c>
      <c r="H6032" s="9" t="s">
        <v>278</v>
      </c>
      <c r="I6032" s="9" t="s">
        <v>183</v>
      </c>
      <c r="J6032" s="9" t="s">
        <v>183</v>
      </c>
      <c r="K6032" s="9" t="s">
        <v>183</v>
      </c>
      <c r="L6032" s="9" t="s">
        <v>183</v>
      </c>
      <c r="M6032" s="9" t="s">
        <v>183</v>
      </c>
      <c r="P6032" s="65">
        <v>0</v>
      </c>
    </row>
    <row r="6033" spans="1:20" ht="15">
      <c r="A6033" s="253" t="s">
        <v>2695</v>
      </c>
      <c r="B6033" s="239" t="s">
        <v>1671</v>
      </c>
      <c r="C6033" s="3"/>
      <c r="D6033" s="3"/>
      <c r="E6033" s="9" t="s">
        <v>278</v>
      </c>
      <c r="F6033" s="9" t="s">
        <v>278</v>
      </c>
      <c r="G6033" s="9" t="s">
        <v>278</v>
      </c>
      <c r="H6033" s="9" t="s">
        <v>278</v>
      </c>
      <c r="I6033" s="9" t="s">
        <v>183</v>
      </c>
      <c r="J6033" s="9" t="s">
        <v>183</v>
      </c>
      <c r="K6033" s="9" t="s">
        <v>183</v>
      </c>
      <c r="L6033" s="9" t="s">
        <v>183</v>
      </c>
      <c r="M6033" s="9" t="s">
        <v>183</v>
      </c>
      <c r="P6033" s="65">
        <v>0</v>
      </c>
    </row>
    <row r="6034" spans="1:20" ht="15">
      <c r="A6034" s="253" t="s">
        <v>2696</v>
      </c>
      <c r="B6034" s="61" t="s">
        <v>180</v>
      </c>
      <c r="C6034" s="3"/>
      <c r="D6034" s="3"/>
      <c r="E6034" s="9" t="s">
        <v>278</v>
      </c>
      <c r="F6034" s="9" t="s">
        <v>278</v>
      </c>
      <c r="G6034" s="9" t="s">
        <v>278</v>
      </c>
      <c r="H6034" s="9" t="s">
        <v>278</v>
      </c>
      <c r="I6034" s="9" t="s">
        <v>183</v>
      </c>
      <c r="J6034" s="9" t="s">
        <v>183</v>
      </c>
      <c r="K6034" s="9" t="s">
        <v>183</v>
      </c>
      <c r="L6034" s="9" t="s">
        <v>183</v>
      </c>
      <c r="M6034" s="9" t="s">
        <v>183</v>
      </c>
      <c r="N6034" s="65"/>
      <c r="P6034" s="65">
        <v>0</v>
      </c>
    </row>
    <row r="6035" spans="1:20" ht="15">
      <c r="A6035" s="253" t="s">
        <v>2697</v>
      </c>
      <c r="B6035" s="61" t="s">
        <v>2702</v>
      </c>
      <c r="C6035" s="3"/>
      <c r="D6035" s="3"/>
      <c r="E6035" s="9" t="s">
        <v>278</v>
      </c>
      <c r="F6035" s="9" t="s">
        <v>278</v>
      </c>
      <c r="G6035" s="9" t="s">
        <v>278</v>
      </c>
      <c r="H6035" s="9" t="s">
        <v>278</v>
      </c>
      <c r="I6035" s="9" t="s">
        <v>183</v>
      </c>
      <c r="J6035" s="9" t="s">
        <v>183</v>
      </c>
      <c r="K6035" s="9" t="s">
        <v>183</v>
      </c>
      <c r="L6035" s="9" t="s">
        <v>183</v>
      </c>
      <c r="M6035" s="9" t="s">
        <v>183</v>
      </c>
      <c r="P6035" s="65">
        <v>0</v>
      </c>
    </row>
    <row r="6036" spans="1:20" ht="15">
      <c r="A6036" s="253" t="s">
        <v>2698</v>
      </c>
      <c r="B6036" s="61" t="s">
        <v>2211</v>
      </c>
      <c r="C6036" s="3"/>
      <c r="D6036" s="3"/>
      <c r="E6036" s="9" t="s">
        <v>278</v>
      </c>
      <c r="F6036" s="9" t="s">
        <v>278</v>
      </c>
      <c r="G6036" s="9" t="s">
        <v>278</v>
      </c>
      <c r="H6036" s="9" t="s">
        <v>278</v>
      </c>
      <c r="I6036" s="9" t="s">
        <v>183</v>
      </c>
      <c r="J6036" s="9" t="s">
        <v>183</v>
      </c>
      <c r="K6036" s="9" t="s">
        <v>183</v>
      </c>
      <c r="L6036" s="9" t="s">
        <v>183</v>
      </c>
      <c r="M6036" s="9" t="s">
        <v>183</v>
      </c>
      <c r="N6036" s="65"/>
      <c r="P6036" s="65">
        <v>0</v>
      </c>
    </row>
    <row r="6037" spans="1:20" ht="15">
      <c r="A6037" s="253" t="s">
        <v>2727</v>
      </c>
      <c r="B6037" s="178" t="s">
        <v>1348</v>
      </c>
      <c r="C6037" s="3"/>
      <c r="D6037" s="3"/>
      <c r="E6037" s="9" t="s">
        <v>278</v>
      </c>
      <c r="F6037" s="9" t="s">
        <v>278</v>
      </c>
      <c r="G6037" s="9" t="s">
        <v>278</v>
      </c>
      <c r="H6037" s="9" t="s">
        <v>278</v>
      </c>
      <c r="I6037" s="9" t="s">
        <v>183</v>
      </c>
      <c r="J6037" s="9" t="s">
        <v>183</v>
      </c>
      <c r="K6037" s="9" t="s">
        <v>183</v>
      </c>
      <c r="L6037" s="9" t="s">
        <v>183</v>
      </c>
      <c r="M6037" s="9" t="s">
        <v>183</v>
      </c>
      <c r="P6037" s="65">
        <v>0</v>
      </c>
    </row>
    <row r="6038" spans="1:20" ht="15">
      <c r="A6038" s="253" t="s">
        <v>2820</v>
      </c>
      <c r="B6038" s="61" t="s">
        <v>2721</v>
      </c>
      <c r="C6038" s="3"/>
      <c r="D6038" s="3"/>
      <c r="E6038" s="9" t="s">
        <v>278</v>
      </c>
      <c r="F6038" s="9" t="s">
        <v>278</v>
      </c>
      <c r="G6038" s="9" t="s">
        <v>278</v>
      </c>
      <c r="H6038" s="9" t="s">
        <v>278</v>
      </c>
      <c r="I6038" s="9" t="s">
        <v>183</v>
      </c>
      <c r="J6038" s="9" t="s">
        <v>183</v>
      </c>
      <c r="K6038" s="9" t="s">
        <v>183</v>
      </c>
      <c r="L6038" s="9" t="s">
        <v>183</v>
      </c>
      <c r="M6038" s="9" t="s">
        <v>183</v>
      </c>
      <c r="P6038" s="65">
        <v>0</v>
      </c>
    </row>
    <row r="6039" spans="1:20" ht="15">
      <c r="A6039" s="253" t="s">
        <v>2837</v>
      </c>
      <c r="B6039" s="61" t="s">
        <v>2722</v>
      </c>
      <c r="C6039" s="3"/>
      <c r="D6039" s="3"/>
      <c r="E6039" s="9" t="s">
        <v>278</v>
      </c>
      <c r="F6039" s="9" t="s">
        <v>278</v>
      </c>
      <c r="G6039" s="9" t="s">
        <v>278</v>
      </c>
      <c r="H6039" s="9" t="s">
        <v>278</v>
      </c>
      <c r="I6039" s="9" t="s">
        <v>183</v>
      </c>
      <c r="J6039" s="9" t="s">
        <v>183</v>
      </c>
      <c r="K6039" s="9" t="s">
        <v>183</v>
      </c>
      <c r="L6039" s="9" t="s">
        <v>183</v>
      </c>
      <c r="M6039" s="9" t="s">
        <v>183</v>
      </c>
      <c r="P6039" s="65">
        <v>0</v>
      </c>
    </row>
    <row r="6040" spans="1:20" ht="15">
      <c r="A6040" s="253" t="s">
        <v>2887</v>
      </c>
      <c r="B6040" s="61" t="s">
        <v>2720</v>
      </c>
      <c r="C6040" s="3"/>
      <c r="D6040" s="3"/>
      <c r="E6040" s="9" t="s">
        <v>278</v>
      </c>
      <c r="F6040" s="9" t="s">
        <v>278</v>
      </c>
      <c r="G6040" s="9" t="s">
        <v>278</v>
      </c>
      <c r="H6040" s="9" t="s">
        <v>278</v>
      </c>
      <c r="I6040" s="9" t="s">
        <v>183</v>
      </c>
      <c r="J6040" s="9" t="s">
        <v>183</v>
      </c>
      <c r="K6040" s="9" t="s">
        <v>183</v>
      </c>
      <c r="L6040" s="9" t="s">
        <v>183</v>
      </c>
      <c r="M6040" s="9" t="s">
        <v>183</v>
      </c>
      <c r="P6040" s="65">
        <v>0</v>
      </c>
    </row>
    <row r="6041" spans="1:20" ht="15">
      <c r="A6041" s="253" t="s">
        <v>2888</v>
      </c>
      <c r="B6041" s="178" t="s">
        <v>1347</v>
      </c>
      <c r="C6041" s="3"/>
      <c r="D6041" s="3"/>
      <c r="E6041" s="9" t="s">
        <v>278</v>
      </c>
      <c r="F6041" s="9" t="s">
        <v>278</v>
      </c>
      <c r="G6041" s="9" t="s">
        <v>278</v>
      </c>
      <c r="H6041" s="9" t="s">
        <v>278</v>
      </c>
      <c r="I6041" s="9" t="s">
        <v>183</v>
      </c>
      <c r="J6041" s="9" t="s">
        <v>183</v>
      </c>
      <c r="K6041" s="9" t="s">
        <v>183</v>
      </c>
      <c r="L6041" s="9" t="s">
        <v>183</v>
      </c>
      <c r="M6041" s="9" t="s">
        <v>183</v>
      </c>
      <c r="P6041" s="65">
        <v>0</v>
      </c>
    </row>
    <row r="6042" spans="1:20" ht="15">
      <c r="A6042" s="253" t="s">
        <v>2889</v>
      </c>
      <c r="B6042" s="61" t="s">
        <v>2701</v>
      </c>
      <c r="C6042" s="3"/>
      <c r="D6042" s="3"/>
      <c r="E6042" s="9" t="s">
        <v>278</v>
      </c>
      <c r="F6042" s="9" t="s">
        <v>278</v>
      </c>
      <c r="G6042" s="9" t="s">
        <v>278</v>
      </c>
      <c r="H6042" s="9" t="s">
        <v>278</v>
      </c>
      <c r="I6042" s="9" t="s">
        <v>183</v>
      </c>
      <c r="J6042" s="9" t="s">
        <v>183</v>
      </c>
      <c r="K6042" s="9" t="s">
        <v>183</v>
      </c>
      <c r="L6042" s="9" t="s">
        <v>183</v>
      </c>
      <c r="M6042" s="9" t="s">
        <v>183</v>
      </c>
      <c r="P6042" s="65">
        <v>0</v>
      </c>
      <c r="T6042" t="s">
        <v>2452</v>
      </c>
    </row>
    <row r="6043" spans="1:20" ht="15">
      <c r="A6043" s="253" t="s">
        <v>2890</v>
      </c>
      <c r="B6043" s="239" t="s">
        <v>2190</v>
      </c>
      <c r="C6043" s="3"/>
      <c r="D6043" s="3"/>
      <c r="E6043" s="9" t="s">
        <v>278</v>
      </c>
      <c r="F6043" s="9" t="s">
        <v>278</v>
      </c>
      <c r="G6043" s="9" t="s">
        <v>278</v>
      </c>
      <c r="H6043" s="9" t="s">
        <v>278</v>
      </c>
      <c r="I6043" s="9" t="s">
        <v>183</v>
      </c>
      <c r="J6043" s="9" t="s">
        <v>183</v>
      </c>
      <c r="K6043" s="9" t="s">
        <v>183</v>
      </c>
      <c r="L6043" s="9" t="s">
        <v>183</v>
      </c>
      <c r="M6043" s="9" t="s">
        <v>183</v>
      </c>
      <c r="N6043" s="65"/>
      <c r="P6043" s="65">
        <v>0</v>
      </c>
    </row>
    <row r="6044" spans="1:20" ht="15">
      <c r="A6044" s="253" t="s">
        <v>2891</v>
      </c>
      <c r="B6044" s="239" t="s">
        <v>1655</v>
      </c>
      <c r="C6044" s="3"/>
      <c r="D6044" s="3"/>
      <c r="E6044" s="9" t="s">
        <v>278</v>
      </c>
      <c r="F6044" s="9" t="s">
        <v>278</v>
      </c>
      <c r="G6044" s="9" t="s">
        <v>278</v>
      </c>
      <c r="H6044" s="9" t="s">
        <v>278</v>
      </c>
      <c r="I6044" s="9" t="s">
        <v>183</v>
      </c>
      <c r="J6044" s="9" t="s">
        <v>183</v>
      </c>
      <c r="K6044" s="9" t="s">
        <v>183</v>
      </c>
      <c r="L6044" s="9" t="s">
        <v>183</v>
      </c>
      <c r="M6044" s="9" t="s">
        <v>183</v>
      </c>
      <c r="P6044" s="65">
        <v>0</v>
      </c>
    </row>
    <row r="6045" spans="1:20" ht="15">
      <c r="A6045" s="28"/>
      <c r="B6045" s="61"/>
      <c r="E6045" s="9"/>
      <c r="L6045" s="67"/>
      <c r="M6045" s="67"/>
    </row>
    <row r="6046" spans="1:20" ht="15">
      <c r="A6046" s="28"/>
      <c r="B6046" s="61"/>
      <c r="E6046" s="9"/>
      <c r="L6046" s="67"/>
      <c r="M6046" s="67"/>
    </row>
    <row r="6047" spans="1:20" ht="15">
      <c r="A6047" s="28"/>
      <c r="B6047" s="61"/>
      <c r="E6047" s="9"/>
      <c r="L6047" s="67"/>
      <c r="M6047" s="67"/>
    </row>
    <row r="6048" spans="1:20" ht="25.5">
      <c r="A6048" s="23" t="s">
        <v>212</v>
      </c>
      <c r="L6048" s="67"/>
      <c r="M6048" s="67"/>
    </row>
    <row r="6050" spans="1:21" ht="15">
      <c r="A6050" s="38"/>
      <c r="B6050" s="38"/>
      <c r="C6050" s="38"/>
      <c r="D6050" s="38"/>
      <c r="E6050" s="59">
        <v>2016</v>
      </c>
      <c r="F6050" s="59">
        <v>2017</v>
      </c>
      <c r="G6050" s="59">
        <v>2018</v>
      </c>
      <c r="H6050" s="59">
        <v>2019</v>
      </c>
      <c r="I6050" s="59">
        <v>2020</v>
      </c>
      <c r="J6050" s="59">
        <v>2021</v>
      </c>
      <c r="K6050" s="59">
        <v>2022</v>
      </c>
      <c r="L6050" s="59">
        <v>2023</v>
      </c>
      <c r="M6050" s="59">
        <v>2024</v>
      </c>
      <c r="P6050" s="68" t="s">
        <v>40</v>
      </c>
    </row>
    <row r="6051" spans="1:21" ht="15">
      <c r="A6051" s="28" t="s">
        <v>0</v>
      </c>
      <c r="B6051" s="61" t="s">
        <v>21</v>
      </c>
      <c r="E6051" s="188">
        <v>337.7</v>
      </c>
      <c r="F6051" s="183">
        <v>516.1</v>
      </c>
      <c r="G6051" s="9">
        <v>379.4</v>
      </c>
      <c r="H6051" s="9">
        <v>443.50000000000364</v>
      </c>
      <c r="I6051" s="9">
        <v>123.09999999999764</v>
      </c>
      <c r="J6051" s="183">
        <v>702.69999999999345</v>
      </c>
      <c r="K6051" s="188">
        <v>540.29999999999563</v>
      </c>
      <c r="L6051" s="188">
        <v>645.19999999999709</v>
      </c>
      <c r="M6051" s="65">
        <v>485.1</v>
      </c>
      <c r="P6051" s="65">
        <f t="shared" ref="P6051:P6082" si="166">SUM(E6051:M6051)</f>
        <v>4173.0999999999876</v>
      </c>
      <c r="R6051" t="s">
        <v>2652</v>
      </c>
      <c r="U6051" s="3" t="s">
        <v>2142</v>
      </c>
    </row>
    <row r="6052" spans="1:21" ht="15">
      <c r="A6052" s="28" t="s">
        <v>2</v>
      </c>
      <c r="B6052" s="61" t="s">
        <v>11</v>
      </c>
      <c r="E6052" s="9">
        <v>213.7</v>
      </c>
      <c r="F6052" s="188">
        <v>418.9</v>
      </c>
      <c r="G6052" s="188">
        <v>464.6</v>
      </c>
      <c r="H6052" s="9">
        <v>369.59999999999854</v>
      </c>
      <c r="I6052" s="9">
        <v>263.30000000000018</v>
      </c>
      <c r="J6052" s="188">
        <v>654.30000000000655</v>
      </c>
      <c r="K6052" s="9">
        <v>452.40000000001601</v>
      </c>
      <c r="L6052" s="9">
        <v>570.39999999999418</v>
      </c>
      <c r="M6052" s="90">
        <v>600.1</v>
      </c>
      <c r="P6052" s="65">
        <f t="shared" si="166"/>
        <v>4007.3000000000152</v>
      </c>
      <c r="R6052" t="s">
        <v>3506</v>
      </c>
      <c r="U6052" s="3" t="s">
        <v>2142</v>
      </c>
    </row>
    <row r="6053" spans="1:21" ht="15">
      <c r="A6053" s="28" t="s">
        <v>3</v>
      </c>
      <c r="B6053" s="61" t="s">
        <v>17</v>
      </c>
      <c r="E6053" s="9">
        <v>228</v>
      </c>
      <c r="F6053" s="9">
        <v>263.3</v>
      </c>
      <c r="G6053" s="183">
        <v>538.85</v>
      </c>
      <c r="H6053" s="9">
        <v>444.29999999999563</v>
      </c>
      <c r="I6053" s="9">
        <v>358.50000000000182</v>
      </c>
      <c r="J6053" s="9">
        <v>535.30000000001019</v>
      </c>
      <c r="K6053" s="9">
        <v>517.39999999999418</v>
      </c>
      <c r="L6053" s="9">
        <v>495.70000000000073</v>
      </c>
      <c r="M6053" s="65">
        <v>411.5</v>
      </c>
      <c r="P6053" s="65">
        <f t="shared" si="166"/>
        <v>3792.8500000000026</v>
      </c>
      <c r="R6053" t="s">
        <v>300</v>
      </c>
    </row>
    <row r="6054" spans="1:21" ht="15">
      <c r="A6054" s="28" t="s">
        <v>5</v>
      </c>
      <c r="B6054" s="61" t="s">
        <v>31</v>
      </c>
      <c r="E6054" s="188">
        <v>310.3</v>
      </c>
      <c r="F6054" s="9">
        <v>223.8</v>
      </c>
      <c r="G6054" s="188">
        <v>394.9</v>
      </c>
      <c r="H6054" s="184">
        <v>633.99999999998909</v>
      </c>
      <c r="I6054" s="9">
        <v>28.800000000002001</v>
      </c>
      <c r="J6054" s="9">
        <v>589.59999999999491</v>
      </c>
      <c r="K6054" s="9">
        <v>438.30000000000655</v>
      </c>
      <c r="L6054" s="9">
        <v>553.60000000000218</v>
      </c>
      <c r="M6054" s="65">
        <v>578.5</v>
      </c>
      <c r="P6054" s="65">
        <f t="shared" si="166"/>
        <v>3751.7999999999947</v>
      </c>
      <c r="R6054" t="s">
        <v>378</v>
      </c>
    </row>
    <row r="6055" spans="1:21" ht="15">
      <c r="A6055" s="28" t="s">
        <v>7</v>
      </c>
      <c r="B6055" s="61" t="s">
        <v>37</v>
      </c>
      <c r="E6055" s="9">
        <v>191.1</v>
      </c>
      <c r="F6055" s="9">
        <v>333.5</v>
      </c>
      <c r="G6055" s="9">
        <v>153.4</v>
      </c>
      <c r="H6055" s="9">
        <v>407.40000000000509</v>
      </c>
      <c r="I6055" s="188">
        <v>393.00000000000045</v>
      </c>
      <c r="J6055" s="9">
        <v>577.19999999998981</v>
      </c>
      <c r="K6055" s="9">
        <v>384.50000000000728</v>
      </c>
      <c r="L6055" s="185">
        <v>770.69999999999709</v>
      </c>
      <c r="M6055" s="65">
        <v>436.2</v>
      </c>
      <c r="P6055" s="65">
        <f t="shared" si="166"/>
        <v>3646.9999999999995</v>
      </c>
      <c r="R6055" t="s">
        <v>355</v>
      </c>
      <c r="U6055" s="3" t="s">
        <v>1472</v>
      </c>
    </row>
    <row r="6056" spans="1:21" ht="15">
      <c r="A6056" s="28" t="s">
        <v>8</v>
      </c>
      <c r="B6056" s="61" t="s">
        <v>33</v>
      </c>
      <c r="E6056" s="9">
        <v>166.5</v>
      </c>
      <c r="F6056" s="9">
        <v>342.1</v>
      </c>
      <c r="G6056" s="9">
        <v>276.3</v>
      </c>
      <c r="H6056" s="9">
        <v>388.49999999999272</v>
      </c>
      <c r="I6056" s="9">
        <v>321.19999999999891</v>
      </c>
      <c r="J6056" s="9">
        <v>516.40000000000146</v>
      </c>
      <c r="K6056" s="9">
        <v>468.49999999999636</v>
      </c>
      <c r="L6056" s="9">
        <v>515.00000000000364</v>
      </c>
      <c r="M6056" s="65">
        <v>586.79999999999995</v>
      </c>
      <c r="P6056" s="65">
        <f t="shared" si="166"/>
        <v>3581.2999999999929</v>
      </c>
    </row>
    <row r="6057" spans="1:21" ht="15">
      <c r="A6057" s="28" t="s">
        <v>10</v>
      </c>
      <c r="B6057" s="61" t="s">
        <v>9</v>
      </c>
      <c r="E6057" s="183">
        <v>357.7</v>
      </c>
      <c r="F6057" s="188">
        <v>388.1</v>
      </c>
      <c r="G6057" s="9">
        <v>240.4</v>
      </c>
      <c r="H6057" s="188">
        <v>525.299999999992</v>
      </c>
      <c r="I6057" s="9">
        <v>45.5</v>
      </c>
      <c r="J6057" s="9">
        <v>506.49999999999272</v>
      </c>
      <c r="K6057" s="9">
        <v>350.70000000000437</v>
      </c>
      <c r="L6057" s="9">
        <v>593.19999999998254</v>
      </c>
      <c r="M6057" s="65">
        <v>541.30000000000007</v>
      </c>
      <c r="P6057" s="65">
        <f t="shared" si="166"/>
        <v>3548.6999999999716</v>
      </c>
      <c r="R6057" t="s">
        <v>1025</v>
      </c>
    </row>
    <row r="6058" spans="1:21" ht="15">
      <c r="A6058" s="28" t="s">
        <v>12</v>
      </c>
      <c r="B6058" s="61" t="s">
        <v>142</v>
      </c>
      <c r="E6058" s="9" t="s">
        <v>278</v>
      </c>
      <c r="F6058" s="9">
        <v>297.7</v>
      </c>
      <c r="G6058" s="9">
        <v>241</v>
      </c>
      <c r="H6058" s="9">
        <v>429.20000000000073</v>
      </c>
      <c r="I6058" s="9">
        <v>38.100000000000364</v>
      </c>
      <c r="J6058" s="185">
        <v>726</v>
      </c>
      <c r="K6058" s="188">
        <v>546.10000000000946</v>
      </c>
      <c r="L6058" s="9">
        <v>555.80000000000291</v>
      </c>
      <c r="M6058" s="90">
        <v>639.5</v>
      </c>
      <c r="P6058" s="65">
        <f t="shared" si="166"/>
        <v>3473.4000000000133</v>
      </c>
      <c r="R6058" t="s">
        <v>3507</v>
      </c>
      <c r="U6058" s="3" t="s">
        <v>1472</v>
      </c>
    </row>
    <row r="6059" spans="1:21" ht="15">
      <c r="A6059" s="28" t="s">
        <v>14</v>
      </c>
      <c r="B6059" s="61" t="s">
        <v>141</v>
      </c>
      <c r="E6059" s="9" t="s">
        <v>278</v>
      </c>
      <c r="F6059" s="9">
        <v>94.5</v>
      </c>
      <c r="G6059" s="188">
        <v>437.6</v>
      </c>
      <c r="H6059" s="9">
        <v>464.70000000000073</v>
      </c>
      <c r="I6059" s="9">
        <v>293.49999999999909</v>
      </c>
      <c r="J6059" s="188">
        <v>626.59999999998399</v>
      </c>
      <c r="K6059" s="9">
        <v>244.90000000000146</v>
      </c>
      <c r="L6059" s="183">
        <v>715.80000000000291</v>
      </c>
      <c r="M6059" s="65">
        <v>521.1</v>
      </c>
      <c r="P6059" s="65">
        <f t="shared" si="166"/>
        <v>3398.699999999988</v>
      </c>
      <c r="R6059" t="s">
        <v>1922</v>
      </c>
    </row>
    <row r="6060" spans="1:21" ht="15">
      <c r="A6060" s="28" t="s">
        <v>16</v>
      </c>
      <c r="B6060" s="61" t="s">
        <v>25</v>
      </c>
      <c r="E6060" s="9">
        <v>130.1</v>
      </c>
      <c r="F6060" s="188">
        <v>433</v>
      </c>
      <c r="G6060" s="9">
        <v>249.9</v>
      </c>
      <c r="H6060" s="9">
        <v>393.79999999999927</v>
      </c>
      <c r="I6060" s="9">
        <v>113.49999999999909</v>
      </c>
      <c r="J6060" s="9">
        <v>476.05000000000655</v>
      </c>
      <c r="K6060" s="9">
        <v>465.50000000000364</v>
      </c>
      <c r="L6060" s="9">
        <v>562.60000000000582</v>
      </c>
      <c r="M6060" s="65">
        <v>508</v>
      </c>
      <c r="P6060" s="65">
        <f t="shared" si="166"/>
        <v>3332.4500000000144</v>
      </c>
      <c r="R6060" t="s">
        <v>284</v>
      </c>
    </row>
    <row r="6061" spans="1:21" ht="15">
      <c r="A6061" s="28" t="s">
        <v>18</v>
      </c>
      <c r="B6061" s="61" t="s">
        <v>143</v>
      </c>
      <c r="E6061" s="9" t="s">
        <v>278</v>
      </c>
      <c r="F6061" s="188">
        <v>446.7</v>
      </c>
      <c r="G6061" s="9">
        <v>245.1</v>
      </c>
      <c r="H6061" s="9">
        <v>361.1000000000131</v>
      </c>
      <c r="I6061" s="9">
        <v>220.50000000000091</v>
      </c>
      <c r="J6061" s="188">
        <v>673.00000000000364</v>
      </c>
      <c r="K6061" s="9">
        <v>428.90000000000509</v>
      </c>
      <c r="L6061" s="9">
        <v>372</v>
      </c>
      <c r="M6061" s="65">
        <v>583.30000000000007</v>
      </c>
      <c r="P6061" s="65">
        <f t="shared" si="166"/>
        <v>3330.6000000000231</v>
      </c>
      <c r="R6061" t="s">
        <v>309</v>
      </c>
    </row>
    <row r="6062" spans="1:21" ht="15">
      <c r="A6062" s="28" t="s">
        <v>20</v>
      </c>
      <c r="B6062" s="61" t="s">
        <v>23</v>
      </c>
      <c r="E6062" s="188">
        <v>278.5</v>
      </c>
      <c r="F6062" s="9">
        <v>301.89999999999998</v>
      </c>
      <c r="G6062" s="9">
        <v>191.5</v>
      </c>
      <c r="H6062" s="9">
        <v>468.90000000000509</v>
      </c>
      <c r="I6062" s="9">
        <v>175.10000000000127</v>
      </c>
      <c r="J6062" s="9">
        <v>419.60000000000946</v>
      </c>
      <c r="K6062" s="9">
        <v>495.39999999999782</v>
      </c>
      <c r="L6062" s="9">
        <v>432.29999999999927</v>
      </c>
      <c r="M6062" s="65">
        <v>528</v>
      </c>
      <c r="P6062" s="65">
        <f t="shared" si="166"/>
        <v>3291.200000000013</v>
      </c>
      <c r="R6062" t="s">
        <v>293</v>
      </c>
    </row>
    <row r="6063" spans="1:21" ht="15">
      <c r="A6063" s="28" t="s">
        <v>22</v>
      </c>
      <c r="B6063" s="61" t="s">
        <v>154</v>
      </c>
      <c r="E6063" s="9" t="s">
        <v>278</v>
      </c>
      <c r="F6063" s="9" t="s">
        <v>278</v>
      </c>
      <c r="G6063" s="184">
        <v>466.3</v>
      </c>
      <c r="H6063" s="188">
        <v>517.69999999999709</v>
      </c>
      <c r="I6063" s="9">
        <v>161.30000000000018</v>
      </c>
      <c r="J6063" s="9">
        <v>572.40000000000146</v>
      </c>
      <c r="K6063" s="9">
        <v>374.00000000000728</v>
      </c>
      <c r="L6063" s="9">
        <v>454.00000000000728</v>
      </c>
      <c r="M6063" s="65">
        <v>542.1</v>
      </c>
      <c r="P6063" s="65">
        <f t="shared" si="166"/>
        <v>3087.8000000000134</v>
      </c>
      <c r="R6063" t="s">
        <v>318</v>
      </c>
    </row>
    <row r="6064" spans="1:21" ht="15">
      <c r="A6064" s="28" t="s">
        <v>24</v>
      </c>
      <c r="B6064" s="61" t="s">
        <v>1</v>
      </c>
      <c r="E6064" s="185">
        <v>446.8</v>
      </c>
      <c r="F6064" s="188">
        <v>366.7</v>
      </c>
      <c r="G6064" s="9">
        <v>188.7</v>
      </c>
      <c r="H6064" s="188">
        <v>522.59999999999854</v>
      </c>
      <c r="I6064" s="9">
        <v>147.30000000000018</v>
      </c>
      <c r="J6064" s="9">
        <v>407.00000000000728</v>
      </c>
      <c r="K6064" s="9">
        <v>345.39999999999782</v>
      </c>
      <c r="L6064" s="9">
        <v>299.49999999999636</v>
      </c>
      <c r="M6064" s="65">
        <v>329.90000000000003</v>
      </c>
      <c r="P6064" s="65">
        <f t="shared" si="166"/>
        <v>3053.9</v>
      </c>
      <c r="R6064" t="s">
        <v>1026</v>
      </c>
      <c r="U6064" s="3" t="s">
        <v>1472</v>
      </c>
    </row>
    <row r="6065" spans="1:21" ht="15">
      <c r="A6065" s="28" t="s">
        <v>26</v>
      </c>
      <c r="B6065" s="61" t="s">
        <v>27</v>
      </c>
      <c r="E6065" s="184">
        <v>340</v>
      </c>
      <c r="F6065" s="9">
        <v>309.89999999999998</v>
      </c>
      <c r="G6065" s="9">
        <v>306.8</v>
      </c>
      <c r="H6065" s="9">
        <v>403.40000000000146</v>
      </c>
      <c r="I6065" s="9">
        <v>288.49999999999818</v>
      </c>
      <c r="J6065" s="9">
        <v>554.99999999999272</v>
      </c>
      <c r="K6065" s="9">
        <v>234.60000000000218</v>
      </c>
      <c r="L6065" s="9">
        <v>576.39999999999782</v>
      </c>
      <c r="M6065" s="9" t="s">
        <v>278</v>
      </c>
      <c r="P6065" s="65">
        <f t="shared" si="166"/>
        <v>3014.5999999999922</v>
      </c>
      <c r="R6065" t="s">
        <v>282</v>
      </c>
    </row>
    <row r="6066" spans="1:21" ht="15">
      <c r="A6066" s="28" t="s">
        <v>28</v>
      </c>
      <c r="B6066" s="61" t="s">
        <v>15</v>
      </c>
      <c r="E6066" s="9">
        <v>253.3</v>
      </c>
      <c r="F6066" s="9">
        <v>188.7</v>
      </c>
      <c r="G6066" s="9">
        <v>203.6</v>
      </c>
      <c r="H6066" s="9">
        <v>351.29999999999927</v>
      </c>
      <c r="I6066" s="9">
        <v>66.000000000001819</v>
      </c>
      <c r="J6066" s="9">
        <v>480.299999999992</v>
      </c>
      <c r="K6066" s="9">
        <v>268.10000000000218</v>
      </c>
      <c r="L6066" s="9">
        <v>631.30000000000291</v>
      </c>
      <c r="M6066" s="65">
        <v>555.4</v>
      </c>
      <c r="P6066" s="65">
        <f t="shared" si="166"/>
        <v>2997.9999999999982</v>
      </c>
    </row>
    <row r="6067" spans="1:21" ht="15">
      <c r="A6067" s="28" t="s">
        <v>30</v>
      </c>
      <c r="B6067" s="61" t="s">
        <v>155</v>
      </c>
      <c r="E6067" s="9" t="s">
        <v>278</v>
      </c>
      <c r="F6067" s="9" t="s">
        <v>278</v>
      </c>
      <c r="G6067" s="9">
        <v>104</v>
      </c>
      <c r="H6067" s="9">
        <v>453.59999999999854</v>
      </c>
      <c r="I6067" s="9">
        <v>83.999999999998181</v>
      </c>
      <c r="J6067" s="184">
        <v>697.09999999998763</v>
      </c>
      <c r="K6067" s="9">
        <v>467.99999999998545</v>
      </c>
      <c r="L6067" s="9">
        <v>532.60000000000218</v>
      </c>
      <c r="M6067" s="65">
        <v>535.80000000000007</v>
      </c>
      <c r="P6067" s="65">
        <f t="shared" si="166"/>
        <v>2875.0999999999722</v>
      </c>
      <c r="R6067" t="s">
        <v>282</v>
      </c>
    </row>
    <row r="6068" spans="1:21" ht="15">
      <c r="A6068" s="28" t="s">
        <v>32</v>
      </c>
      <c r="B6068" s="61" t="s">
        <v>658</v>
      </c>
      <c r="E6068" s="9" t="s">
        <v>278</v>
      </c>
      <c r="F6068" s="9" t="s">
        <v>278</v>
      </c>
      <c r="G6068" s="9" t="s">
        <v>278</v>
      </c>
      <c r="H6068" s="9">
        <v>418.39999999999782</v>
      </c>
      <c r="I6068" s="9">
        <v>287.40000000000009</v>
      </c>
      <c r="J6068" s="9">
        <v>589.10000000000218</v>
      </c>
      <c r="K6068" s="9">
        <v>463.09999999999127</v>
      </c>
      <c r="L6068" s="188">
        <v>694.29999999999927</v>
      </c>
      <c r="M6068" s="65">
        <v>386.5</v>
      </c>
      <c r="P6068" s="65">
        <f t="shared" si="166"/>
        <v>2838.7999999999906</v>
      </c>
      <c r="R6068" t="s">
        <v>283</v>
      </c>
    </row>
    <row r="6069" spans="1:21" ht="15">
      <c r="A6069" s="28" t="s">
        <v>34</v>
      </c>
      <c r="B6069" s="61" t="s">
        <v>687</v>
      </c>
      <c r="E6069" s="9" t="s">
        <v>278</v>
      </c>
      <c r="F6069" s="9" t="s">
        <v>278</v>
      </c>
      <c r="G6069" s="9" t="s">
        <v>278</v>
      </c>
      <c r="H6069" s="9">
        <v>515.39999999999418</v>
      </c>
      <c r="I6069" s="9">
        <v>227.79999999999927</v>
      </c>
      <c r="J6069" s="9">
        <v>496.89999999999418</v>
      </c>
      <c r="K6069" s="9">
        <v>399.70000000000437</v>
      </c>
      <c r="L6069" s="188">
        <v>675.69999999999709</v>
      </c>
      <c r="M6069" s="65">
        <v>482.9</v>
      </c>
      <c r="P6069" s="65">
        <f t="shared" si="166"/>
        <v>2798.3999999999892</v>
      </c>
      <c r="R6069" t="s">
        <v>292</v>
      </c>
    </row>
    <row r="6070" spans="1:21" ht="15">
      <c r="A6070" s="28" t="s">
        <v>36</v>
      </c>
      <c r="B6070" s="61" t="s">
        <v>704</v>
      </c>
      <c r="E6070" s="9" t="s">
        <v>278</v>
      </c>
      <c r="F6070" s="9" t="s">
        <v>278</v>
      </c>
      <c r="G6070" s="9" t="s">
        <v>278</v>
      </c>
      <c r="H6070" s="9">
        <v>362.50000000000364</v>
      </c>
      <c r="I6070" s="9">
        <v>80.199999999997999</v>
      </c>
      <c r="J6070" s="9">
        <v>568.64999999999418</v>
      </c>
      <c r="K6070" s="184">
        <v>603.80000000000655</v>
      </c>
      <c r="L6070" s="9">
        <v>588.30000000000291</v>
      </c>
      <c r="M6070" s="65">
        <v>581.69999999999993</v>
      </c>
      <c r="P6070" s="65">
        <f t="shared" si="166"/>
        <v>2785.1500000000051</v>
      </c>
      <c r="R6070" t="s">
        <v>282</v>
      </c>
    </row>
    <row r="6071" spans="1:21" ht="15">
      <c r="A6071" s="28" t="s">
        <v>38</v>
      </c>
      <c r="B6071" s="61" t="s">
        <v>654</v>
      </c>
      <c r="E6071" s="9" t="s">
        <v>278</v>
      </c>
      <c r="F6071" s="9" t="s">
        <v>278</v>
      </c>
      <c r="G6071" s="9" t="s">
        <v>278</v>
      </c>
      <c r="H6071" s="9">
        <v>488.59999999999854</v>
      </c>
      <c r="I6071" s="9">
        <v>207.60000000000127</v>
      </c>
      <c r="J6071" s="9">
        <v>558.19999999999709</v>
      </c>
      <c r="K6071" s="9">
        <v>491.70000000000073</v>
      </c>
      <c r="L6071" s="9">
        <v>499.99999999999636</v>
      </c>
      <c r="M6071" s="65">
        <v>532.70000000000005</v>
      </c>
      <c r="P6071" s="65">
        <f t="shared" si="166"/>
        <v>2778.7999999999938</v>
      </c>
    </row>
    <row r="6072" spans="1:21" ht="15">
      <c r="A6072" s="28" t="s">
        <v>145</v>
      </c>
      <c r="B6072" s="61" t="s">
        <v>162</v>
      </c>
      <c r="E6072" s="9" t="s">
        <v>278</v>
      </c>
      <c r="F6072" s="9" t="s">
        <v>278</v>
      </c>
      <c r="G6072" s="9">
        <v>211</v>
      </c>
      <c r="H6072" s="9">
        <v>493.20000000000073</v>
      </c>
      <c r="I6072" s="9">
        <v>349.30000000000064</v>
      </c>
      <c r="J6072" s="9">
        <v>341.99999999999636</v>
      </c>
      <c r="K6072" s="9">
        <v>309.49999999999636</v>
      </c>
      <c r="L6072" s="9">
        <v>563.20000000000437</v>
      </c>
      <c r="M6072" s="65">
        <v>489.3</v>
      </c>
      <c r="P6072" s="65">
        <f t="shared" si="166"/>
        <v>2757.4999999999986</v>
      </c>
    </row>
    <row r="6073" spans="1:21" ht="15">
      <c r="A6073" s="28" t="s">
        <v>146</v>
      </c>
      <c r="B6073" s="61" t="s">
        <v>683</v>
      </c>
      <c r="E6073" s="9" t="s">
        <v>278</v>
      </c>
      <c r="F6073" s="9" t="s">
        <v>278</v>
      </c>
      <c r="G6073" s="9" t="s">
        <v>278</v>
      </c>
      <c r="H6073" s="9">
        <v>282</v>
      </c>
      <c r="I6073" s="9">
        <v>364.20000000000255</v>
      </c>
      <c r="J6073" s="9">
        <v>554.99999999998909</v>
      </c>
      <c r="K6073" s="183">
        <v>604.80000000001019</v>
      </c>
      <c r="L6073" s="9">
        <v>444.29999999999927</v>
      </c>
      <c r="M6073" s="65">
        <v>502.1</v>
      </c>
      <c r="P6073" s="65">
        <f t="shared" si="166"/>
        <v>2752.400000000001</v>
      </c>
      <c r="R6073" t="s">
        <v>300</v>
      </c>
    </row>
    <row r="6074" spans="1:21" ht="15">
      <c r="A6074" s="28" t="s">
        <v>147</v>
      </c>
      <c r="B6074" s="61" t="s">
        <v>700</v>
      </c>
      <c r="E6074" s="9" t="s">
        <v>278</v>
      </c>
      <c r="F6074" s="9" t="s">
        <v>278</v>
      </c>
      <c r="G6074" s="9" t="s">
        <v>278</v>
      </c>
      <c r="H6074" s="185">
        <v>695.59999999999491</v>
      </c>
      <c r="I6074" s="188">
        <v>382.19999999999982</v>
      </c>
      <c r="J6074" s="9">
        <v>548.49999999999636</v>
      </c>
      <c r="K6074" s="9">
        <v>258.00000000000364</v>
      </c>
      <c r="L6074" s="9">
        <v>434.79999999999563</v>
      </c>
      <c r="M6074" s="65">
        <v>417</v>
      </c>
      <c r="P6074" s="65">
        <f t="shared" si="166"/>
        <v>2736.0999999999904</v>
      </c>
      <c r="R6074" t="s">
        <v>321</v>
      </c>
      <c r="U6074" s="3" t="s">
        <v>1472</v>
      </c>
    </row>
    <row r="6075" spans="1:21" ht="15">
      <c r="A6075" s="28" t="s">
        <v>151</v>
      </c>
      <c r="B6075" s="61" t="s">
        <v>669</v>
      </c>
      <c r="E6075" s="9" t="s">
        <v>278</v>
      </c>
      <c r="F6075" s="9" t="s">
        <v>278</v>
      </c>
      <c r="G6075" s="9" t="s">
        <v>278</v>
      </c>
      <c r="H6075" s="9">
        <v>453.40000000000509</v>
      </c>
      <c r="I6075" s="9">
        <v>167.69999999999982</v>
      </c>
      <c r="J6075" s="9">
        <v>572.60000000000218</v>
      </c>
      <c r="K6075" s="9">
        <v>474.40000000000509</v>
      </c>
      <c r="L6075" s="9">
        <v>534.20000000000073</v>
      </c>
      <c r="M6075" s="65">
        <v>467</v>
      </c>
      <c r="P6075" s="65">
        <f t="shared" si="166"/>
        <v>2669.3000000000129</v>
      </c>
    </row>
    <row r="6076" spans="1:21" ht="15">
      <c r="A6076" s="28" t="s">
        <v>157</v>
      </c>
      <c r="B6076" s="61" t="s">
        <v>39</v>
      </c>
      <c r="E6076" s="9">
        <v>258</v>
      </c>
      <c r="F6076" s="184">
        <v>454.5</v>
      </c>
      <c r="G6076" s="188">
        <v>379.5</v>
      </c>
      <c r="H6076" s="9">
        <v>278.19999999999709</v>
      </c>
      <c r="I6076" s="188">
        <v>403.30000000000018</v>
      </c>
      <c r="J6076" s="9">
        <v>567.60000000000218</v>
      </c>
      <c r="K6076" s="9">
        <v>327</v>
      </c>
      <c r="L6076" s="9" t="s">
        <v>278</v>
      </c>
      <c r="M6076" s="9" t="s">
        <v>278</v>
      </c>
      <c r="P6076" s="65">
        <f t="shared" si="166"/>
        <v>2668.0999999999995</v>
      </c>
      <c r="R6076" t="s">
        <v>1393</v>
      </c>
    </row>
    <row r="6077" spans="1:21" ht="15">
      <c r="A6077" s="28" t="s">
        <v>159</v>
      </c>
      <c r="B6077" s="61" t="s">
        <v>651</v>
      </c>
      <c r="E6077" s="9" t="s">
        <v>278</v>
      </c>
      <c r="F6077" s="9" t="s">
        <v>278</v>
      </c>
      <c r="G6077" s="9" t="s">
        <v>278</v>
      </c>
      <c r="H6077" s="9">
        <v>465.29999999998836</v>
      </c>
      <c r="I6077" s="9">
        <v>48.999999999999091</v>
      </c>
      <c r="J6077" s="9">
        <v>546.3500000000131</v>
      </c>
      <c r="K6077" s="9">
        <v>409.30000000000655</v>
      </c>
      <c r="L6077" s="188">
        <v>692.40000000000146</v>
      </c>
      <c r="M6077" s="65">
        <v>500.2</v>
      </c>
      <c r="P6077" s="65">
        <f t="shared" si="166"/>
        <v>2662.5500000000084</v>
      </c>
      <c r="R6077" t="s">
        <v>297</v>
      </c>
    </row>
    <row r="6078" spans="1:21" ht="15">
      <c r="A6078" s="28" t="s">
        <v>160</v>
      </c>
      <c r="B6078" s="61" t="s">
        <v>643</v>
      </c>
      <c r="E6078" s="9" t="s">
        <v>278</v>
      </c>
      <c r="F6078" s="9" t="s">
        <v>278</v>
      </c>
      <c r="G6078" s="9" t="s">
        <v>278</v>
      </c>
      <c r="H6078" s="9">
        <v>389.80000000000291</v>
      </c>
      <c r="I6078" s="9">
        <v>338.19999999999891</v>
      </c>
      <c r="J6078" s="9">
        <v>477.99999999998545</v>
      </c>
      <c r="K6078" s="9">
        <v>465.99999999998545</v>
      </c>
      <c r="L6078" s="9">
        <v>383.49999999999636</v>
      </c>
      <c r="M6078" s="65">
        <v>555.80000000000007</v>
      </c>
      <c r="P6078" s="65">
        <f t="shared" si="166"/>
        <v>2611.2999999999693</v>
      </c>
    </row>
    <row r="6079" spans="1:21" ht="15">
      <c r="A6079" s="28" t="s">
        <v>161</v>
      </c>
      <c r="B6079" s="61" t="s">
        <v>692</v>
      </c>
      <c r="E6079" s="9" t="s">
        <v>278</v>
      </c>
      <c r="F6079" s="9" t="s">
        <v>278</v>
      </c>
      <c r="G6079" s="9" t="s">
        <v>278</v>
      </c>
      <c r="H6079" s="9">
        <v>455.39999999999782</v>
      </c>
      <c r="I6079" s="183">
        <v>490.20000000000073</v>
      </c>
      <c r="J6079" s="9">
        <v>501.20000000000073</v>
      </c>
      <c r="K6079" s="9">
        <v>250.99999999999272</v>
      </c>
      <c r="L6079" s="9">
        <v>284.50000000000364</v>
      </c>
      <c r="M6079" s="90">
        <v>610.19999999999993</v>
      </c>
      <c r="P6079" s="65">
        <f t="shared" si="166"/>
        <v>2592.4999999999955</v>
      </c>
      <c r="R6079" t="s">
        <v>310</v>
      </c>
    </row>
    <row r="6080" spans="1:21" ht="15">
      <c r="A6080" s="28" t="s">
        <v>163</v>
      </c>
      <c r="B6080" s="61" t="s">
        <v>13</v>
      </c>
      <c r="E6080" s="188">
        <v>315.45</v>
      </c>
      <c r="F6080" s="9">
        <v>95.5</v>
      </c>
      <c r="G6080" s="9">
        <v>194.3</v>
      </c>
      <c r="H6080" s="9">
        <v>497.40000000000146</v>
      </c>
      <c r="I6080" s="9">
        <v>184.49999999999955</v>
      </c>
      <c r="J6080" s="9">
        <v>474.29999999999563</v>
      </c>
      <c r="K6080" s="9">
        <v>347.89999999999782</v>
      </c>
      <c r="L6080" s="9">
        <v>430.59999999999491</v>
      </c>
      <c r="M6080" s="9" t="s">
        <v>278</v>
      </c>
      <c r="P6080" s="65">
        <f t="shared" si="166"/>
        <v>2539.9499999999894</v>
      </c>
      <c r="R6080" t="s">
        <v>292</v>
      </c>
    </row>
    <row r="6081" spans="1:21" ht="15">
      <c r="A6081" s="28" t="s">
        <v>274</v>
      </c>
      <c r="B6081" s="61" t="s">
        <v>682</v>
      </c>
      <c r="E6081" s="9" t="s">
        <v>278</v>
      </c>
      <c r="F6081" s="9" t="s">
        <v>278</v>
      </c>
      <c r="G6081" s="9" t="s">
        <v>278</v>
      </c>
      <c r="H6081" s="188">
        <v>526.30000000000291</v>
      </c>
      <c r="I6081" s="9">
        <v>306.80000000000291</v>
      </c>
      <c r="J6081" s="9">
        <v>586.99999999999272</v>
      </c>
      <c r="K6081" s="9">
        <v>251.5</v>
      </c>
      <c r="L6081" s="9">
        <v>352.50000000001091</v>
      </c>
      <c r="M6081" s="65">
        <v>515.6</v>
      </c>
      <c r="P6081" s="65">
        <f t="shared" si="166"/>
        <v>2539.7000000000094</v>
      </c>
      <c r="R6081" t="s">
        <v>292</v>
      </c>
    </row>
    <row r="6082" spans="1:21" ht="15">
      <c r="A6082" s="28" t="s">
        <v>275</v>
      </c>
      <c r="B6082" s="61" t="s">
        <v>668</v>
      </c>
      <c r="E6082" s="9" t="s">
        <v>278</v>
      </c>
      <c r="F6082" s="9" t="s">
        <v>278</v>
      </c>
      <c r="G6082" s="9" t="s">
        <v>278</v>
      </c>
      <c r="H6082" s="183">
        <v>672.59999999999491</v>
      </c>
      <c r="I6082" s="9">
        <v>124.00000000000045</v>
      </c>
      <c r="J6082" s="9">
        <v>430.10000000000218</v>
      </c>
      <c r="K6082" s="9">
        <v>363.19999999999709</v>
      </c>
      <c r="L6082" s="9">
        <v>408.299999999992</v>
      </c>
      <c r="M6082" s="65">
        <v>477.90000000000003</v>
      </c>
      <c r="P6082" s="65">
        <f t="shared" si="166"/>
        <v>2476.0999999999867</v>
      </c>
      <c r="R6082" t="s">
        <v>300</v>
      </c>
    </row>
    <row r="6083" spans="1:21" ht="15">
      <c r="A6083" s="28" t="s">
        <v>276</v>
      </c>
      <c r="B6083" s="61" t="s">
        <v>19</v>
      </c>
      <c r="E6083" s="9">
        <v>225.4</v>
      </c>
      <c r="F6083" s="185">
        <v>553.1</v>
      </c>
      <c r="G6083" s="9">
        <v>368.4</v>
      </c>
      <c r="H6083" s="9">
        <v>436.80000000000655</v>
      </c>
      <c r="I6083" s="188">
        <v>392.19999999999982</v>
      </c>
      <c r="J6083" s="9">
        <v>381.24999999999272</v>
      </c>
      <c r="K6083" s="9" t="s">
        <v>278</v>
      </c>
      <c r="L6083" s="9" t="s">
        <v>278</v>
      </c>
      <c r="M6083" s="9" t="s">
        <v>278</v>
      </c>
      <c r="P6083" s="65">
        <f t="shared" ref="P6083:P6114" si="167">SUM(E6083:M6083)</f>
        <v>2357.1499999999992</v>
      </c>
      <c r="R6083" t="s">
        <v>369</v>
      </c>
      <c r="U6083" s="3" t="s">
        <v>1472</v>
      </c>
    </row>
    <row r="6084" spans="1:21" ht="15">
      <c r="A6084" s="28" t="s">
        <v>277</v>
      </c>
      <c r="B6084" s="178" t="s">
        <v>1337</v>
      </c>
      <c r="C6084" s="3"/>
      <c r="D6084" s="3"/>
      <c r="E6084" s="9" t="s">
        <v>278</v>
      </c>
      <c r="F6084" s="9" t="s">
        <v>278</v>
      </c>
      <c r="G6084" s="9" t="s">
        <v>278</v>
      </c>
      <c r="H6084" s="9" t="s">
        <v>278</v>
      </c>
      <c r="I6084" s="9">
        <v>104.55000000000018</v>
      </c>
      <c r="J6084" s="188">
        <v>630.49999999999272</v>
      </c>
      <c r="K6084" s="9">
        <v>500</v>
      </c>
      <c r="L6084" s="9">
        <v>563.29999999999563</v>
      </c>
      <c r="M6084" s="65">
        <v>497.20000000000005</v>
      </c>
      <c r="P6084" s="65">
        <f t="shared" si="167"/>
        <v>2295.5499999999884</v>
      </c>
      <c r="R6084" t="s">
        <v>292</v>
      </c>
    </row>
    <row r="6085" spans="1:21" ht="15">
      <c r="A6085" s="28" t="s">
        <v>640</v>
      </c>
      <c r="B6085" s="178" t="s">
        <v>1344</v>
      </c>
      <c r="C6085" s="3"/>
      <c r="D6085" s="3"/>
      <c r="E6085" s="9" t="s">
        <v>278</v>
      </c>
      <c r="F6085" s="9" t="s">
        <v>278</v>
      </c>
      <c r="G6085" s="9" t="s">
        <v>278</v>
      </c>
      <c r="H6085" s="9" t="s">
        <v>278</v>
      </c>
      <c r="I6085" s="9">
        <v>242.5</v>
      </c>
      <c r="J6085" s="9">
        <v>496.49999999999636</v>
      </c>
      <c r="K6085" s="185">
        <v>616.70000000001164</v>
      </c>
      <c r="L6085" s="9">
        <v>445.09999999998763</v>
      </c>
      <c r="M6085" s="65">
        <v>480.8</v>
      </c>
      <c r="P6085" s="65">
        <f t="shared" si="167"/>
        <v>2281.5999999999958</v>
      </c>
      <c r="R6085" t="s">
        <v>281</v>
      </c>
      <c r="U6085" s="3" t="s">
        <v>1472</v>
      </c>
    </row>
    <row r="6086" spans="1:21" ht="15">
      <c r="A6086" s="28" t="s">
        <v>641</v>
      </c>
      <c r="B6086" s="61" t="s">
        <v>662</v>
      </c>
      <c r="E6086" s="9" t="s">
        <v>278</v>
      </c>
      <c r="F6086" s="9" t="s">
        <v>278</v>
      </c>
      <c r="G6086" s="9" t="s">
        <v>278</v>
      </c>
      <c r="H6086" s="9">
        <v>391.50000000000728</v>
      </c>
      <c r="I6086" s="9">
        <v>204.69999999999891</v>
      </c>
      <c r="J6086" s="9">
        <v>403.50000000000364</v>
      </c>
      <c r="K6086" s="9">
        <v>419</v>
      </c>
      <c r="L6086" s="9">
        <v>422.99999999999636</v>
      </c>
      <c r="M6086" s="65">
        <v>431.00000000000006</v>
      </c>
      <c r="P6086" s="65">
        <f t="shared" si="167"/>
        <v>2272.7000000000062</v>
      </c>
    </row>
    <row r="6087" spans="1:21" ht="15">
      <c r="A6087" s="28" t="s">
        <v>642</v>
      </c>
      <c r="B6087" s="61" t="s">
        <v>653</v>
      </c>
      <c r="E6087" s="9" t="s">
        <v>278</v>
      </c>
      <c r="F6087" s="9" t="s">
        <v>278</v>
      </c>
      <c r="G6087" s="9" t="s">
        <v>278</v>
      </c>
      <c r="H6087" s="9">
        <v>404.70000000000437</v>
      </c>
      <c r="I6087" s="9">
        <v>292.10000000000127</v>
      </c>
      <c r="J6087" s="9" t="s">
        <v>278</v>
      </c>
      <c r="K6087" s="188">
        <v>528.1000000000131</v>
      </c>
      <c r="L6087" s="9">
        <v>484.19999999999709</v>
      </c>
      <c r="M6087" s="65">
        <v>553.4</v>
      </c>
      <c r="P6087" s="65">
        <f t="shared" si="167"/>
        <v>2262.5000000000159</v>
      </c>
      <c r="R6087" t="s">
        <v>293</v>
      </c>
    </row>
    <row r="6088" spans="1:21" ht="15">
      <c r="A6088" s="28" t="s">
        <v>644</v>
      </c>
      <c r="B6088" s="61" t="s">
        <v>660</v>
      </c>
      <c r="E6088" s="9" t="s">
        <v>278</v>
      </c>
      <c r="F6088" s="9" t="s">
        <v>278</v>
      </c>
      <c r="G6088" s="9" t="s">
        <v>278</v>
      </c>
      <c r="H6088" s="188">
        <v>606.40000000000509</v>
      </c>
      <c r="I6088" s="188">
        <v>379.40000000000055</v>
      </c>
      <c r="J6088" s="9">
        <v>532.65000000000146</v>
      </c>
      <c r="K6088" s="9">
        <v>312.40000000000146</v>
      </c>
      <c r="L6088" s="9">
        <v>389.5</v>
      </c>
      <c r="M6088" s="9" t="s">
        <v>278</v>
      </c>
      <c r="P6088" s="65">
        <f t="shared" si="167"/>
        <v>2220.3500000000085</v>
      </c>
      <c r="R6088" t="s">
        <v>314</v>
      </c>
    </row>
    <row r="6089" spans="1:21" ht="15">
      <c r="A6089" s="28" t="s">
        <v>650</v>
      </c>
      <c r="B6089" s="61" t="s">
        <v>638</v>
      </c>
      <c r="E6089" s="9" t="s">
        <v>278</v>
      </c>
      <c r="F6089" s="9" t="s">
        <v>278</v>
      </c>
      <c r="G6089" s="9" t="s">
        <v>278</v>
      </c>
      <c r="H6089" s="9">
        <v>285.20000000000073</v>
      </c>
      <c r="I6089" s="9">
        <v>242.20000000000073</v>
      </c>
      <c r="J6089" s="9">
        <v>574.20000000000073</v>
      </c>
      <c r="K6089" s="9">
        <v>389</v>
      </c>
      <c r="L6089" s="9">
        <v>327.50000000000364</v>
      </c>
      <c r="M6089" s="65">
        <v>377.4</v>
      </c>
      <c r="P6089" s="65">
        <f t="shared" si="167"/>
        <v>2195.5000000000059</v>
      </c>
    </row>
    <row r="6090" spans="1:21" ht="15">
      <c r="A6090" s="28" t="s">
        <v>652</v>
      </c>
      <c r="B6090" s="61" t="s">
        <v>667</v>
      </c>
      <c r="E6090" s="9" t="s">
        <v>278</v>
      </c>
      <c r="F6090" s="9" t="s">
        <v>278</v>
      </c>
      <c r="G6090" s="9" t="s">
        <v>278</v>
      </c>
      <c r="H6090" s="9">
        <v>373.60000000000218</v>
      </c>
      <c r="I6090" s="9">
        <v>115.5</v>
      </c>
      <c r="J6090" s="9">
        <v>536.09999999999127</v>
      </c>
      <c r="K6090" s="9">
        <v>447.39999999999782</v>
      </c>
      <c r="L6090" s="9">
        <v>340.50000000000364</v>
      </c>
      <c r="M6090" s="65">
        <v>361</v>
      </c>
      <c r="P6090" s="65">
        <f t="shared" si="167"/>
        <v>2174.0999999999949</v>
      </c>
    </row>
    <row r="6091" spans="1:21" ht="15">
      <c r="A6091" s="28" t="s">
        <v>655</v>
      </c>
      <c r="B6091" s="61" t="s">
        <v>153</v>
      </c>
      <c r="E6091" s="9" t="s">
        <v>278</v>
      </c>
      <c r="F6091" s="9" t="s">
        <v>278</v>
      </c>
      <c r="G6091" s="188">
        <v>411</v>
      </c>
      <c r="H6091" s="9">
        <v>446.30000000001382</v>
      </c>
      <c r="I6091" s="9">
        <v>69.699999999999363</v>
      </c>
      <c r="J6091" s="9">
        <v>536.00000000000364</v>
      </c>
      <c r="K6091" s="9">
        <v>240.30000000001382</v>
      </c>
      <c r="L6091" s="9">
        <v>309.59999999999854</v>
      </c>
      <c r="M6091" s="65">
        <v>144</v>
      </c>
      <c r="P6091" s="65">
        <f t="shared" si="167"/>
        <v>2156.9000000000292</v>
      </c>
      <c r="R6091" t="s">
        <v>287</v>
      </c>
    </row>
    <row r="6092" spans="1:21" ht="15">
      <c r="A6092" s="28" t="s">
        <v>656</v>
      </c>
      <c r="B6092" s="239" t="s">
        <v>1657</v>
      </c>
      <c r="C6092" s="3"/>
      <c r="D6092" s="3"/>
      <c r="E6092" s="9" t="s">
        <v>278</v>
      </c>
      <c r="F6092" s="9" t="s">
        <v>278</v>
      </c>
      <c r="G6092" s="9" t="s">
        <v>278</v>
      </c>
      <c r="H6092" s="9" t="s">
        <v>278</v>
      </c>
      <c r="I6092" s="9" t="s">
        <v>278</v>
      </c>
      <c r="J6092" s="9">
        <v>597.49999999999272</v>
      </c>
      <c r="K6092" s="188">
        <v>567.99999999999636</v>
      </c>
      <c r="L6092" s="188">
        <v>645.90000000000146</v>
      </c>
      <c r="M6092" s="65">
        <v>334</v>
      </c>
      <c r="P6092" s="65">
        <f t="shared" si="167"/>
        <v>2145.3999999999905</v>
      </c>
      <c r="R6092" t="s">
        <v>314</v>
      </c>
    </row>
    <row r="6093" spans="1:21" ht="15">
      <c r="A6093" s="28" t="s">
        <v>659</v>
      </c>
      <c r="B6093" s="61" t="s">
        <v>144</v>
      </c>
      <c r="E6093" s="9" t="s">
        <v>278</v>
      </c>
      <c r="F6093" s="9">
        <v>271.2</v>
      </c>
      <c r="G6093" s="9">
        <v>187.4</v>
      </c>
      <c r="H6093" s="188">
        <v>591.40000000000146</v>
      </c>
      <c r="I6093" s="9">
        <v>306.89999999999964</v>
      </c>
      <c r="J6093" s="9">
        <v>376.90000000000146</v>
      </c>
      <c r="K6093" s="9">
        <v>396.39999999999418</v>
      </c>
      <c r="L6093" s="9" t="s">
        <v>278</v>
      </c>
      <c r="M6093" s="9" t="s">
        <v>278</v>
      </c>
      <c r="P6093" s="65">
        <f t="shared" si="167"/>
        <v>2130.1999999999966</v>
      </c>
      <c r="R6093" t="s">
        <v>284</v>
      </c>
    </row>
    <row r="6094" spans="1:21" ht="15">
      <c r="A6094" s="28" t="s">
        <v>661</v>
      </c>
      <c r="B6094" s="239" t="s">
        <v>1649</v>
      </c>
      <c r="C6094" s="3"/>
      <c r="D6094" s="3"/>
      <c r="E6094" s="9" t="s">
        <v>278</v>
      </c>
      <c r="F6094" s="9" t="s">
        <v>278</v>
      </c>
      <c r="G6094" s="9" t="s">
        <v>278</v>
      </c>
      <c r="H6094" s="9" t="s">
        <v>278</v>
      </c>
      <c r="I6094" s="9" t="s">
        <v>278</v>
      </c>
      <c r="J6094" s="9">
        <v>594.79999999999927</v>
      </c>
      <c r="K6094" s="188">
        <v>532.39999999999418</v>
      </c>
      <c r="L6094" s="9">
        <v>536.5</v>
      </c>
      <c r="M6094" s="65">
        <v>448.3</v>
      </c>
      <c r="P6094" s="65">
        <f t="shared" si="167"/>
        <v>2111.9999999999936</v>
      </c>
      <c r="R6094" t="s">
        <v>287</v>
      </c>
    </row>
    <row r="6095" spans="1:21" ht="15">
      <c r="A6095" s="28" t="s">
        <v>666</v>
      </c>
      <c r="B6095" s="178" t="s">
        <v>1349</v>
      </c>
      <c r="C6095" s="3"/>
      <c r="D6095" s="3"/>
      <c r="E6095" s="9" t="s">
        <v>278</v>
      </c>
      <c r="F6095" s="9" t="s">
        <v>278</v>
      </c>
      <c r="G6095" s="9" t="s">
        <v>278</v>
      </c>
      <c r="H6095" s="9" t="s">
        <v>278</v>
      </c>
      <c r="I6095" s="9">
        <v>20.999999999998181</v>
      </c>
      <c r="J6095" s="9">
        <v>590.99999999999636</v>
      </c>
      <c r="K6095" s="9">
        <v>502.89999999999054</v>
      </c>
      <c r="L6095" s="9">
        <v>583.10000000000218</v>
      </c>
      <c r="M6095" s="65">
        <v>407</v>
      </c>
      <c r="P6095" s="65">
        <f t="shared" si="167"/>
        <v>2104.9999999999873</v>
      </c>
    </row>
    <row r="6096" spans="1:21" ht="15">
      <c r="A6096" s="28" t="s">
        <v>670</v>
      </c>
      <c r="B6096" s="61" t="s">
        <v>686</v>
      </c>
      <c r="E6096" s="9" t="s">
        <v>278</v>
      </c>
      <c r="F6096" s="9" t="s">
        <v>278</v>
      </c>
      <c r="G6096" s="9" t="s">
        <v>278</v>
      </c>
      <c r="H6096" s="9">
        <v>258.60000000000946</v>
      </c>
      <c r="I6096" s="9">
        <v>276.30000000000018</v>
      </c>
      <c r="J6096" s="9">
        <v>369.50000000000364</v>
      </c>
      <c r="K6096" s="9">
        <v>386.99999999999272</v>
      </c>
      <c r="L6096" s="9">
        <v>464.99999999999636</v>
      </c>
      <c r="M6096" s="65">
        <v>342.5</v>
      </c>
      <c r="P6096" s="65">
        <f t="shared" si="167"/>
        <v>2098.9000000000024</v>
      </c>
    </row>
    <row r="6097" spans="1:18" ht="15">
      <c r="A6097" s="28" t="s">
        <v>671</v>
      </c>
      <c r="B6097" s="178" t="s">
        <v>1343</v>
      </c>
      <c r="C6097" s="3"/>
      <c r="D6097" s="3"/>
      <c r="E6097" s="9" t="s">
        <v>278</v>
      </c>
      <c r="F6097" s="9" t="s">
        <v>278</v>
      </c>
      <c r="G6097" s="9" t="s">
        <v>278</v>
      </c>
      <c r="H6097" s="9" t="s">
        <v>278</v>
      </c>
      <c r="I6097" s="9">
        <v>212.19999999999982</v>
      </c>
      <c r="J6097" s="9">
        <v>430.04999999999927</v>
      </c>
      <c r="K6097" s="9">
        <v>427.10000000000582</v>
      </c>
      <c r="L6097" s="9">
        <v>398.40000000000873</v>
      </c>
      <c r="M6097" s="65">
        <v>577.79999999999995</v>
      </c>
      <c r="P6097" s="65">
        <f t="shared" si="167"/>
        <v>2045.5500000000136</v>
      </c>
    </row>
    <row r="6098" spans="1:18" ht="15">
      <c r="A6098" s="28" t="s">
        <v>672</v>
      </c>
      <c r="B6098" s="61" t="s">
        <v>675</v>
      </c>
      <c r="E6098" s="9" t="s">
        <v>278</v>
      </c>
      <c r="F6098" s="9" t="s">
        <v>278</v>
      </c>
      <c r="G6098" s="9" t="s">
        <v>278</v>
      </c>
      <c r="H6098" s="9">
        <v>233.00000000000364</v>
      </c>
      <c r="I6098" s="9">
        <v>132</v>
      </c>
      <c r="J6098" s="9">
        <v>356.90000000000146</v>
      </c>
      <c r="K6098" s="9">
        <v>401.10000000000946</v>
      </c>
      <c r="L6098" s="9">
        <v>392.79999999999563</v>
      </c>
      <c r="M6098" s="65">
        <v>508.3</v>
      </c>
      <c r="P6098" s="65">
        <f t="shared" si="167"/>
        <v>2024.1000000000101</v>
      </c>
    </row>
    <row r="6099" spans="1:18" ht="15">
      <c r="A6099" s="28" t="s">
        <v>677</v>
      </c>
      <c r="B6099" s="178" t="s">
        <v>1348</v>
      </c>
      <c r="C6099" s="3"/>
      <c r="D6099" s="3"/>
      <c r="E6099" s="9" t="s">
        <v>278</v>
      </c>
      <c r="F6099" s="9" t="s">
        <v>278</v>
      </c>
      <c r="G6099" s="9" t="s">
        <v>278</v>
      </c>
      <c r="H6099" s="9" t="s">
        <v>278</v>
      </c>
      <c r="I6099" s="9">
        <v>183.99999999999955</v>
      </c>
      <c r="J6099" s="9">
        <v>564.79999999999927</v>
      </c>
      <c r="K6099" s="9">
        <v>497.74999999999272</v>
      </c>
      <c r="L6099" s="9">
        <v>351.89999999999782</v>
      </c>
      <c r="M6099" s="90">
        <v>420.40000000000003</v>
      </c>
      <c r="P6099" s="65">
        <f t="shared" si="167"/>
        <v>2018.8499999999894</v>
      </c>
    </row>
    <row r="6100" spans="1:18" ht="15">
      <c r="A6100" s="28" t="s">
        <v>685</v>
      </c>
      <c r="B6100" s="61" t="s">
        <v>6</v>
      </c>
      <c r="E6100" s="188">
        <v>292.25</v>
      </c>
      <c r="F6100" s="188">
        <v>363.2</v>
      </c>
      <c r="G6100" s="9">
        <v>166.2</v>
      </c>
      <c r="H6100" s="9">
        <v>266.70000000001164</v>
      </c>
      <c r="I6100" s="9">
        <v>250.19999999999982</v>
      </c>
      <c r="J6100" s="188">
        <v>623.54999999999927</v>
      </c>
      <c r="K6100" s="9" t="s">
        <v>278</v>
      </c>
      <c r="L6100" s="9" t="s">
        <v>278</v>
      </c>
      <c r="M6100" s="9" t="s">
        <v>278</v>
      </c>
      <c r="P6100" s="65">
        <f t="shared" si="167"/>
        <v>1962.1000000000108</v>
      </c>
      <c r="R6100" t="s">
        <v>1496</v>
      </c>
    </row>
    <row r="6101" spans="1:18" ht="15">
      <c r="A6101" s="28" t="s">
        <v>689</v>
      </c>
      <c r="B6101" s="190" t="s">
        <v>1351</v>
      </c>
      <c r="C6101" s="3"/>
      <c r="D6101" s="3"/>
      <c r="E6101" s="9" t="s">
        <v>278</v>
      </c>
      <c r="F6101" s="9" t="s">
        <v>278</v>
      </c>
      <c r="G6101" s="9" t="s">
        <v>278</v>
      </c>
      <c r="H6101" s="9" t="s">
        <v>278</v>
      </c>
      <c r="I6101" s="9">
        <v>171.50000000000091</v>
      </c>
      <c r="J6101" s="9">
        <v>448.99999999999636</v>
      </c>
      <c r="K6101" s="9">
        <v>331.60000000000582</v>
      </c>
      <c r="L6101" s="9">
        <v>486.69999999999709</v>
      </c>
      <c r="M6101" s="65">
        <v>489.09999999999997</v>
      </c>
      <c r="P6101" s="65">
        <f t="shared" si="167"/>
        <v>1927.9</v>
      </c>
    </row>
    <row r="6102" spans="1:18" ht="15">
      <c r="A6102" s="28" t="s">
        <v>690</v>
      </c>
      <c r="B6102" s="178" t="s">
        <v>1334</v>
      </c>
      <c r="C6102" s="3"/>
      <c r="D6102" s="3"/>
      <c r="E6102" s="9" t="s">
        <v>278</v>
      </c>
      <c r="F6102" s="9" t="s">
        <v>278</v>
      </c>
      <c r="G6102" s="9" t="s">
        <v>278</v>
      </c>
      <c r="H6102" s="9" t="s">
        <v>278</v>
      </c>
      <c r="I6102" s="9">
        <v>235.40000000000146</v>
      </c>
      <c r="J6102" s="9">
        <v>293.40000000000327</v>
      </c>
      <c r="K6102" s="188">
        <v>529.29999999999563</v>
      </c>
      <c r="L6102" s="9">
        <v>435.80000000000291</v>
      </c>
      <c r="M6102" s="65">
        <v>415.8</v>
      </c>
      <c r="P6102" s="65">
        <f t="shared" si="167"/>
        <v>1909.7000000000032</v>
      </c>
      <c r="R6102" t="s">
        <v>288</v>
      </c>
    </row>
    <row r="6103" spans="1:18" ht="15">
      <c r="A6103" s="28" t="s">
        <v>691</v>
      </c>
      <c r="B6103" s="239" t="s">
        <v>1653</v>
      </c>
      <c r="C6103" s="3"/>
      <c r="D6103" s="3"/>
      <c r="E6103" s="9" t="s">
        <v>278</v>
      </c>
      <c r="F6103" s="9" t="s">
        <v>278</v>
      </c>
      <c r="G6103" s="9" t="s">
        <v>278</v>
      </c>
      <c r="H6103" s="9" t="s">
        <v>278</v>
      </c>
      <c r="I6103" s="9" t="s">
        <v>278</v>
      </c>
      <c r="J6103" s="9">
        <v>525.85000000000582</v>
      </c>
      <c r="K6103" s="9">
        <v>193.19999999999709</v>
      </c>
      <c r="L6103" s="9">
        <v>575.69999999998981</v>
      </c>
      <c r="M6103" s="90">
        <v>601.5</v>
      </c>
      <c r="P6103" s="65">
        <f t="shared" si="167"/>
        <v>1896.2499999999927</v>
      </c>
      <c r="R6103" t="s">
        <v>1496</v>
      </c>
    </row>
    <row r="6104" spans="1:18" ht="15">
      <c r="A6104" s="28" t="s">
        <v>697</v>
      </c>
      <c r="B6104" s="178" t="s">
        <v>1346</v>
      </c>
      <c r="C6104" s="3"/>
      <c r="D6104" s="3"/>
      <c r="E6104" s="9" t="s">
        <v>278</v>
      </c>
      <c r="F6104" s="9" t="s">
        <v>278</v>
      </c>
      <c r="G6104" s="9" t="s">
        <v>278</v>
      </c>
      <c r="H6104" s="9" t="s">
        <v>278</v>
      </c>
      <c r="I6104" s="9">
        <v>203.30000000000064</v>
      </c>
      <c r="J6104" s="188">
        <v>662.3999999999869</v>
      </c>
      <c r="K6104" s="9">
        <v>294.29999999999927</v>
      </c>
      <c r="L6104" s="9">
        <v>505.10000000000582</v>
      </c>
      <c r="M6104" s="65">
        <v>226.9</v>
      </c>
      <c r="P6104" s="65">
        <f t="shared" si="167"/>
        <v>1891.9999999999927</v>
      </c>
      <c r="R6104" t="s">
        <v>284</v>
      </c>
    </row>
    <row r="6105" spans="1:18" ht="15">
      <c r="A6105" s="28" t="s">
        <v>698</v>
      </c>
      <c r="B6105" s="239" t="s">
        <v>1655</v>
      </c>
      <c r="C6105" s="3"/>
      <c r="D6105" s="3"/>
      <c r="E6105" s="9" t="s">
        <v>278</v>
      </c>
      <c r="F6105" s="9" t="s">
        <v>278</v>
      </c>
      <c r="G6105" s="9" t="s">
        <v>278</v>
      </c>
      <c r="H6105" s="9" t="s">
        <v>278</v>
      </c>
      <c r="I6105" s="9" t="s">
        <v>278</v>
      </c>
      <c r="J6105" s="9">
        <v>439.50000000000364</v>
      </c>
      <c r="K6105" s="9">
        <v>276.80000000000655</v>
      </c>
      <c r="L6105" s="9">
        <v>520.79999999999927</v>
      </c>
      <c r="M6105" s="115">
        <v>641.70000000000005</v>
      </c>
      <c r="P6105" s="65">
        <f t="shared" si="167"/>
        <v>1878.8000000000095</v>
      </c>
      <c r="R6105" t="s">
        <v>282</v>
      </c>
    </row>
    <row r="6106" spans="1:18" ht="15">
      <c r="A6106" s="28" t="s">
        <v>699</v>
      </c>
      <c r="B6106" s="61" t="s">
        <v>633</v>
      </c>
      <c r="E6106" s="9" t="s">
        <v>278</v>
      </c>
      <c r="F6106" s="9" t="s">
        <v>278</v>
      </c>
      <c r="G6106" s="9" t="s">
        <v>278</v>
      </c>
      <c r="H6106" s="9">
        <v>367.200000000008</v>
      </c>
      <c r="I6106" s="9">
        <v>94.300000000001091</v>
      </c>
      <c r="J6106" s="9">
        <v>380.09999999999854</v>
      </c>
      <c r="K6106" s="9">
        <v>332.79999999999927</v>
      </c>
      <c r="L6106" s="9">
        <v>325.99999999999636</v>
      </c>
      <c r="M6106" s="65">
        <v>356.70000000000005</v>
      </c>
      <c r="P6106" s="65">
        <f t="shared" si="167"/>
        <v>1857.1000000000033</v>
      </c>
    </row>
    <row r="6107" spans="1:18" ht="15">
      <c r="A6107" s="28" t="s">
        <v>701</v>
      </c>
      <c r="B6107" s="178" t="s">
        <v>1342</v>
      </c>
      <c r="C6107" s="3"/>
      <c r="D6107" s="3"/>
      <c r="E6107" s="9" t="s">
        <v>278</v>
      </c>
      <c r="F6107" s="9" t="s">
        <v>278</v>
      </c>
      <c r="G6107" s="9" t="s">
        <v>278</v>
      </c>
      <c r="H6107" s="9" t="s">
        <v>278</v>
      </c>
      <c r="I6107" s="9">
        <v>180.39999999999964</v>
      </c>
      <c r="J6107" s="9">
        <v>461.15000000000146</v>
      </c>
      <c r="K6107" s="9">
        <v>361.40000000000873</v>
      </c>
      <c r="L6107" s="9">
        <v>447.00000000000364</v>
      </c>
      <c r="M6107" s="65">
        <v>403.8</v>
      </c>
      <c r="P6107" s="65">
        <f t="shared" si="167"/>
        <v>1853.7500000000134</v>
      </c>
    </row>
    <row r="6108" spans="1:18" ht="15">
      <c r="A6108" s="28" t="s">
        <v>702</v>
      </c>
      <c r="B6108" s="61" t="s">
        <v>639</v>
      </c>
      <c r="E6108" s="9" t="s">
        <v>278</v>
      </c>
      <c r="F6108" s="9" t="s">
        <v>278</v>
      </c>
      <c r="G6108" s="9" t="s">
        <v>278</v>
      </c>
      <c r="H6108" s="9">
        <v>102.29999999999927</v>
      </c>
      <c r="I6108" s="9">
        <v>279.90000000000146</v>
      </c>
      <c r="J6108" s="9">
        <v>433.75000000000364</v>
      </c>
      <c r="K6108" s="9">
        <v>465.90000000001237</v>
      </c>
      <c r="L6108" s="9">
        <v>558.50000000001091</v>
      </c>
      <c r="M6108" s="9" t="s">
        <v>278</v>
      </c>
      <c r="P6108" s="65">
        <f t="shared" si="167"/>
        <v>1840.3500000000276</v>
      </c>
    </row>
    <row r="6109" spans="1:18" ht="15">
      <c r="A6109" s="28" t="s">
        <v>703</v>
      </c>
      <c r="B6109" s="239" t="s">
        <v>1661</v>
      </c>
      <c r="C6109" s="3"/>
      <c r="D6109" s="3"/>
      <c r="E6109" s="9" t="s">
        <v>278</v>
      </c>
      <c r="F6109" s="9" t="s">
        <v>278</v>
      </c>
      <c r="G6109" s="9" t="s">
        <v>278</v>
      </c>
      <c r="H6109" s="9" t="s">
        <v>278</v>
      </c>
      <c r="I6109" s="9" t="s">
        <v>278</v>
      </c>
      <c r="J6109" s="188">
        <v>626.299999999992</v>
      </c>
      <c r="K6109" s="9">
        <v>384.49999999999272</v>
      </c>
      <c r="L6109" s="9">
        <v>301.20000000000437</v>
      </c>
      <c r="M6109" s="65">
        <v>525.4</v>
      </c>
      <c r="P6109" s="65">
        <f t="shared" si="167"/>
        <v>1837.3999999999892</v>
      </c>
      <c r="R6109" t="s">
        <v>288</v>
      </c>
    </row>
    <row r="6110" spans="1:18" ht="15">
      <c r="A6110" s="28" t="s">
        <v>706</v>
      </c>
      <c r="B6110" s="61" t="s">
        <v>694</v>
      </c>
      <c r="E6110" s="9" t="s">
        <v>278</v>
      </c>
      <c r="F6110" s="9" t="s">
        <v>278</v>
      </c>
      <c r="G6110" s="9" t="s">
        <v>278</v>
      </c>
      <c r="H6110" s="9">
        <v>218.59999999999127</v>
      </c>
      <c r="I6110" s="9">
        <v>74.5</v>
      </c>
      <c r="J6110" s="9">
        <v>377.34999999999491</v>
      </c>
      <c r="K6110" s="9">
        <v>331.59999999999127</v>
      </c>
      <c r="L6110" s="9">
        <v>401.89999999999782</v>
      </c>
      <c r="M6110" s="65">
        <v>345.5</v>
      </c>
      <c r="P6110" s="65">
        <f t="shared" si="167"/>
        <v>1749.4499999999753</v>
      </c>
    </row>
    <row r="6111" spans="1:18" ht="15">
      <c r="A6111" s="28" t="s">
        <v>775</v>
      </c>
      <c r="B6111" s="178" t="s">
        <v>1333</v>
      </c>
      <c r="C6111" s="3"/>
      <c r="D6111" s="3"/>
      <c r="E6111" s="9" t="s">
        <v>278</v>
      </c>
      <c r="F6111" s="9" t="s">
        <v>278</v>
      </c>
      <c r="G6111" s="9" t="s">
        <v>278</v>
      </c>
      <c r="H6111" s="9" t="s">
        <v>278</v>
      </c>
      <c r="I6111" s="9">
        <v>167.69999999999936</v>
      </c>
      <c r="J6111" s="9">
        <v>606.54999999999927</v>
      </c>
      <c r="K6111" s="9">
        <v>359.89999999999418</v>
      </c>
      <c r="L6111" s="9">
        <v>368.70000000000073</v>
      </c>
      <c r="M6111" s="65">
        <v>182.1</v>
      </c>
      <c r="P6111" s="65">
        <f t="shared" si="167"/>
        <v>1684.9499999999935</v>
      </c>
    </row>
    <row r="6112" spans="1:18" ht="15">
      <c r="A6112" s="28" t="s">
        <v>776</v>
      </c>
      <c r="B6112" s="178" t="s">
        <v>1341</v>
      </c>
      <c r="C6112" s="3"/>
      <c r="D6112" s="3"/>
      <c r="E6112" s="9" t="s">
        <v>278</v>
      </c>
      <c r="F6112" s="9" t="s">
        <v>278</v>
      </c>
      <c r="G6112" s="9" t="s">
        <v>278</v>
      </c>
      <c r="H6112" s="9" t="s">
        <v>278</v>
      </c>
      <c r="I6112" s="9">
        <v>285.70000000000073</v>
      </c>
      <c r="J6112" s="9">
        <v>493.45000000000437</v>
      </c>
      <c r="K6112" s="9">
        <v>326.39999999999418</v>
      </c>
      <c r="L6112" s="9">
        <v>579.30000000000291</v>
      </c>
      <c r="M6112" s="9" t="s">
        <v>278</v>
      </c>
      <c r="P6112" s="65">
        <f t="shared" si="167"/>
        <v>1684.8500000000022</v>
      </c>
    </row>
    <row r="6113" spans="1:21" ht="15">
      <c r="A6113" s="28" t="s">
        <v>777</v>
      </c>
      <c r="B6113" s="178" t="s">
        <v>1345</v>
      </c>
      <c r="C6113" s="3"/>
      <c r="D6113" s="3"/>
      <c r="E6113" s="9" t="s">
        <v>278</v>
      </c>
      <c r="F6113" s="9" t="s">
        <v>278</v>
      </c>
      <c r="G6113" s="9" t="s">
        <v>278</v>
      </c>
      <c r="H6113" s="9" t="s">
        <v>278</v>
      </c>
      <c r="I6113" s="9">
        <v>49.000000000001819</v>
      </c>
      <c r="J6113" s="9">
        <v>566.04999999999927</v>
      </c>
      <c r="K6113" s="9">
        <v>263.99999999999636</v>
      </c>
      <c r="L6113" s="9">
        <v>327.59999999999491</v>
      </c>
      <c r="M6113" s="65">
        <v>476.10000000000008</v>
      </c>
      <c r="P6113" s="65">
        <f t="shared" si="167"/>
        <v>1682.7499999999925</v>
      </c>
    </row>
    <row r="6114" spans="1:21" ht="15">
      <c r="A6114" s="28" t="s">
        <v>778</v>
      </c>
      <c r="B6114" s="61" t="s">
        <v>158</v>
      </c>
      <c r="E6114" s="9" t="s">
        <v>278</v>
      </c>
      <c r="F6114" s="9" t="s">
        <v>278</v>
      </c>
      <c r="G6114" s="9">
        <v>205.2</v>
      </c>
      <c r="H6114" s="188">
        <v>559.89999999999054</v>
      </c>
      <c r="I6114" s="184">
        <v>435.10000000000036</v>
      </c>
      <c r="J6114" s="9">
        <v>457.59999999999854</v>
      </c>
      <c r="K6114" s="9" t="s">
        <v>278</v>
      </c>
      <c r="L6114" s="9" t="s">
        <v>278</v>
      </c>
      <c r="M6114" s="9" t="s">
        <v>278</v>
      </c>
      <c r="P6114" s="65">
        <f t="shared" si="167"/>
        <v>1657.7999999999895</v>
      </c>
      <c r="R6114" t="s">
        <v>291</v>
      </c>
    </row>
    <row r="6115" spans="1:21" ht="15">
      <c r="A6115" s="28" t="s">
        <v>779</v>
      </c>
      <c r="B6115" s="61" t="s">
        <v>35</v>
      </c>
      <c r="E6115" s="188">
        <v>335.9</v>
      </c>
      <c r="F6115" s="9">
        <v>284.39999999999998</v>
      </c>
      <c r="G6115" s="188">
        <v>416.7</v>
      </c>
      <c r="H6115" s="9">
        <v>364.80000000000291</v>
      </c>
      <c r="I6115" s="9">
        <v>248.64999999999873</v>
      </c>
      <c r="J6115" s="9" t="s">
        <v>278</v>
      </c>
      <c r="K6115" s="9" t="s">
        <v>278</v>
      </c>
      <c r="L6115" s="9" t="s">
        <v>278</v>
      </c>
      <c r="M6115" s="9" t="s">
        <v>278</v>
      </c>
      <c r="P6115" s="65">
        <f t="shared" ref="P6115:P6146" si="168">SUM(E6115:M6115)</f>
        <v>1650.4500000000016</v>
      </c>
      <c r="R6115" t="s">
        <v>298</v>
      </c>
    </row>
    <row r="6116" spans="1:21" ht="15">
      <c r="A6116" s="28" t="s">
        <v>780</v>
      </c>
      <c r="B6116" s="239" t="s">
        <v>1658</v>
      </c>
      <c r="C6116" s="3"/>
      <c r="D6116" s="3"/>
      <c r="E6116" s="9" t="s">
        <v>278</v>
      </c>
      <c r="F6116" s="9" t="s">
        <v>278</v>
      </c>
      <c r="G6116" s="9" t="s">
        <v>278</v>
      </c>
      <c r="H6116" s="9" t="s">
        <v>278</v>
      </c>
      <c r="I6116" s="9" t="s">
        <v>278</v>
      </c>
      <c r="J6116" s="9">
        <v>424.25000000000364</v>
      </c>
      <c r="K6116" s="9">
        <v>290.60000000000218</v>
      </c>
      <c r="L6116" s="9">
        <v>324.00000000000728</v>
      </c>
      <c r="M6116" s="65">
        <v>516.6</v>
      </c>
      <c r="P6116" s="65">
        <f t="shared" si="168"/>
        <v>1555.450000000013</v>
      </c>
    </row>
    <row r="6117" spans="1:21" ht="15">
      <c r="A6117" s="28" t="s">
        <v>781</v>
      </c>
      <c r="B6117" s="239" t="s">
        <v>1749</v>
      </c>
      <c r="C6117" s="3"/>
      <c r="D6117" s="3"/>
      <c r="E6117" s="9" t="s">
        <v>278</v>
      </c>
      <c r="F6117" s="9" t="s">
        <v>278</v>
      </c>
      <c r="G6117" s="9" t="s">
        <v>278</v>
      </c>
      <c r="H6117" s="9" t="s">
        <v>278</v>
      </c>
      <c r="I6117" s="9" t="s">
        <v>278</v>
      </c>
      <c r="J6117" s="9" t="s">
        <v>278</v>
      </c>
      <c r="K6117" s="9">
        <v>494.70000000000073</v>
      </c>
      <c r="L6117" s="9">
        <v>572.29999999999927</v>
      </c>
      <c r="M6117" s="90">
        <v>454</v>
      </c>
      <c r="P6117" s="65">
        <f t="shared" si="168"/>
        <v>1521</v>
      </c>
    </row>
    <row r="6118" spans="1:21" ht="15">
      <c r="A6118" s="28" t="s">
        <v>782</v>
      </c>
      <c r="B6118" s="61" t="s">
        <v>156</v>
      </c>
      <c r="E6118" s="9" t="s">
        <v>278</v>
      </c>
      <c r="F6118" s="9" t="s">
        <v>278</v>
      </c>
      <c r="G6118" s="9">
        <v>145</v>
      </c>
      <c r="H6118" s="9">
        <v>247.70000000000073</v>
      </c>
      <c r="I6118" s="9">
        <v>364.09999999999945</v>
      </c>
      <c r="J6118" s="9">
        <v>356.00000000000364</v>
      </c>
      <c r="K6118" s="9">
        <v>393.00000000000364</v>
      </c>
      <c r="L6118" s="9" t="s">
        <v>278</v>
      </c>
      <c r="M6118" s="9" t="s">
        <v>278</v>
      </c>
      <c r="P6118" s="65">
        <f t="shared" si="168"/>
        <v>1505.8000000000075</v>
      </c>
    </row>
    <row r="6119" spans="1:21" ht="15">
      <c r="A6119" s="28" t="s">
        <v>783</v>
      </c>
      <c r="B6119" s="61" t="s">
        <v>29</v>
      </c>
      <c r="E6119" s="188">
        <v>319.8</v>
      </c>
      <c r="F6119" s="188">
        <v>369.8</v>
      </c>
      <c r="G6119" s="188">
        <v>441</v>
      </c>
      <c r="H6119" s="9" t="s">
        <v>278</v>
      </c>
      <c r="I6119" s="9" t="s">
        <v>278</v>
      </c>
      <c r="J6119" s="9">
        <v>358.89999999999782</v>
      </c>
      <c r="K6119" s="9" t="s">
        <v>278</v>
      </c>
      <c r="L6119" s="9" t="s">
        <v>278</v>
      </c>
      <c r="M6119" s="9" t="s">
        <v>278</v>
      </c>
      <c r="P6119" s="65">
        <f t="shared" si="168"/>
        <v>1489.4999999999977</v>
      </c>
      <c r="R6119" t="s">
        <v>377</v>
      </c>
    </row>
    <row r="6120" spans="1:21" ht="15">
      <c r="A6120" s="28" t="s">
        <v>784</v>
      </c>
      <c r="B6120" s="239" t="s">
        <v>1664</v>
      </c>
      <c r="C6120" s="3"/>
      <c r="D6120" s="3"/>
      <c r="E6120" s="9" t="s">
        <v>278</v>
      </c>
      <c r="F6120" s="9" t="s">
        <v>278</v>
      </c>
      <c r="G6120" s="9" t="s">
        <v>278</v>
      </c>
      <c r="H6120" s="9" t="s">
        <v>278</v>
      </c>
      <c r="I6120" s="9" t="s">
        <v>278</v>
      </c>
      <c r="J6120" s="9" t="s">
        <v>278</v>
      </c>
      <c r="K6120" s="9">
        <v>465.5</v>
      </c>
      <c r="L6120" s="9">
        <v>387.40000000000146</v>
      </c>
      <c r="M6120" s="90">
        <v>623</v>
      </c>
      <c r="P6120" s="65">
        <f t="shared" si="168"/>
        <v>1475.9000000000015</v>
      </c>
      <c r="R6120" t="s">
        <v>284</v>
      </c>
    </row>
    <row r="6121" spans="1:21" ht="15">
      <c r="A6121" s="28" t="s">
        <v>785</v>
      </c>
      <c r="B6121" s="239" t="s">
        <v>1667</v>
      </c>
      <c r="C6121" s="3"/>
      <c r="D6121" s="3"/>
      <c r="E6121" s="9" t="s">
        <v>278</v>
      </c>
      <c r="F6121" s="9" t="s">
        <v>278</v>
      </c>
      <c r="G6121" s="9" t="s">
        <v>278</v>
      </c>
      <c r="H6121" s="9" t="s">
        <v>278</v>
      </c>
      <c r="I6121" s="9" t="s">
        <v>278</v>
      </c>
      <c r="J6121" s="9" t="s">
        <v>278</v>
      </c>
      <c r="K6121" s="9">
        <v>364.89999999999782</v>
      </c>
      <c r="L6121" s="9">
        <v>344.10000000000946</v>
      </c>
      <c r="M6121" s="113">
        <v>765.2</v>
      </c>
      <c r="P6121" s="65">
        <f t="shared" si="168"/>
        <v>1474.2000000000073</v>
      </c>
      <c r="R6121" t="s">
        <v>281</v>
      </c>
      <c r="U6121" s="3" t="s">
        <v>1472</v>
      </c>
    </row>
    <row r="6122" spans="1:21" ht="15">
      <c r="A6122" s="28" t="s">
        <v>786</v>
      </c>
      <c r="B6122" s="239" t="s">
        <v>1654</v>
      </c>
      <c r="C6122" s="3"/>
      <c r="D6122" s="3"/>
      <c r="E6122" s="9" t="s">
        <v>278</v>
      </c>
      <c r="F6122" s="9" t="s">
        <v>278</v>
      </c>
      <c r="G6122" s="9" t="s">
        <v>278</v>
      </c>
      <c r="H6122" s="9" t="s">
        <v>278</v>
      </c>
      <c r="I6122" s="9" t="s">
        <v>278</v>
      </c>
      <c r="J6122" s="9">
        <v>551.15000000000146</v>
      </c>
      <c r="K6122" s="9">
        <v>245.30000000000291</v>
      </c>
      <c r="L6122" s="9">
        <v>342.5</v>
      </c>
      <c r="M6122" s="65">
        <v>189.5</v>
      </c>
      <c r="P6122" s="65">
        <f t="shared" si="168"/>
        <v>1328.4500000000044</v>
      </c>
    </row>
    <row r="6123" spans="1:21" ht="15">
      <c r="A6123" s="28" t="s">
        <v>787</v>
      </c>
      <c r="B6123" s="178" t="s">
        <v>1350</v>
      </c>
      <c r="C6123" s="3"/>
      <c r="D6123" s="3"/>
      <c r="E6123" s="9" t="s">
        <v>278</v>
      </c>
      <c r="F6123" s="9" t="s">
        <v>278</v>
      </c>
      <c r="G6123" s="9" t="s">
        <v>278</v>
      </c>
      <c r="H6123" s="9" t="s">
        <v>278</v>
      </c>
      <c r="I6123" s="9">
        <v>241</v>
      </c>
      <c r="J6123" s="9">
        <v>520.5</v>
      </c>
      <c r="K6123" s="188">
        <v>560.80000000000291</v>
      </c>
      <c r="L6123" s="9" t="s">
        <v>278</v>
      </c>
      <c r="M6123" s="9" t="s">
        <v>278</v>
      </c>
      <c r="P6123" s="65">
        <f t="shared" si="168"/>
        <v>1322.3000000000029</v>
      </c>
      <c r="R6123" t="s">
        <v>284</v>
      </c>
    </row>
    <row r="6124" spans="1:21" ht="15">
      <c r="A6124" s="28" t="s">
        <v>788</v>
      </c>
      <c r="B6124" s="61" t="s">
        <v>4</v>
      </c>
      <c r="E6124" s="9">
        <v>86.9</v>
      </c>
      <c r="F6124" s="9">
        <v>245.7</v>
      </c>
      <c r="G6124" s="9">
        <v>218.6</v>
      </c>
      <c r="H6124" s="9">
        <v>117.60000000000582</v>
      </c>
      <c r="I6124" s="185">
        <v>633.69999999999982</v>
      </c>
      <c r="J6124" s="9" t="s">
        <v>278</v>
      </c>
      <c r="K6124" s="9" t="s">
        <v>278</v>
      </c>
      <c r="L6124" s="9" t="s">
        <v>278</v>
      </c>
      <c r="M6124" s="9" t="s">
        <v>278</v>
      </c>
      <c r="P6124" s="65">
        <f t="shared" si="168"/>
        <v>1302.5000000000057</v>
      </c>
      <c r="R6124" t="s">
        <v>281</v>
      </c>
      <c r="U6124" s="3" t="s">
        <v>1472</v>
      </c>
    </row>
    <row r="6125" spans="1:21" ht="15">
      <c r="A6125" s="28" t="s">
        <v>789</v>
      </c>
      <c r="B6125" s="239" t="s">
        <v>1693</v>
      </c>
      <c r="C6125" s="3"/>
      <c r="D6125" s="3"/>
      <c r="E6125" s="9" t="s">
        <v>278</v>
      </c>
      <c r="F6125" s="9" t="s">
        <v>278</v>
      </c>
      <c r="G6125" s="9" t="s">
        <v>278</v>
      </c>
      <c r="H6125" s="9" t="s">
        <v>278</v>
      </c>
      <c r="I6125" s="9" t="s">
        <v>278</v>
      </c>
      <c r="J6125" s="9" t="s">
        <v>278</v>
      </c>
      <c r="K6125" s="9">
        <v>288</v>
      </c>
      <c r="L6125" s="9">
        <v>604.39999999999418</v>
      </c>
      <c r="M6125" s="65">
        <v>337.2</v>
      </c>
      <c r="P6125" s="65">
        <f t="shared" si="168"/>
        <v>1229.5999999999942</v>
      </c>
    </row>
    <row r="6126" spans="1:21" ht="15">
      <c r="A6126" s="28" t="s">
        <v>790</v>
      </c>
      <c r="B6126" s="239" t="s">
        <v>1665</v>
      </c>
      <c r="C6126" s="3"/>
      <c r="D6126" s="3"/>
      <c r="E6126" s="9" t="s">
        <v>278</v>
      </c>
      <c r="F6126" s="9" t="s">
        <v>278</v>
      </c>
      <c r="G6126" s="9" t="s">
        <v>278</v>
      </c>
      <c r="H6126" s="9" t="s">
        <v>278</v>
      </c>
      <c r="I6126" s="9" t="s">
        <v>278</v>
      </c>
      <c r="J6126" s="9" t="s">
        <v>278</v>
      </c>
      <c r="K6126" s="9">
        <v>223.49999999999454</v>
      </c>
      <c r="L6126" s="9">
        <v>494.50000000000728</v>
      </c>
      <c r="M6126" s="65">
        <v>495.9</v>
      </c>
      <c r="P6126" s="65">
        <f t="shared" si="168"/>
        <v>1213.9000000000019</v>
      </c>
    </row>
    <row r="6127" spans="1:21" ht="15">
      <c r="A6127" s="28" t="s">
        <v>791</v>
      </c>
      <c r="B6127" s="239" t="s">
        <v>1666</v>
      </c>
      <c r="C6127" s="3"/>
      <c r="D6127" s="3"/>
      <c r="E6127" s="9" t="s">
        <v>278</v>
      </c>
      <c r="F6127" s="9" t="s">
        <v>278</v>
      </c>
      <c r="G6127" s="9" t="s">
        <v>278</v>
      </c>
      <c r="H6127" s="9" t="s">
        <v>278</v>
      </c>
      <c r="I6127" s="9" t="s">
        <v>278</v>
      </c>
      <c r="J6127" s="9" t="s">
        <v>278</v>
      </c>
      <c r="K6127" s="9">
        <v>156.09999999999854</v>
      </c>
      <c r="L6127" s="9">
        <v>464.70000000000073</v>
      </c>
      <c r="M6127" s="65">
        <v>591.4</v>
      </c>
      <c r="P6127" s="65">
        <f t="shared" si="168"/>
        <v>1212.1999999999994</v>
      </c>
    </row>
    <row r="6128" spans="1:21" ht="15">
      <c r="A6128" s="28" t="s">
        <v>792</v>
      </c>
      <c r="B6128" s="239" t="s">
        <v>1671</v>
      </c>
      <c r="C6128" s="3"/>
      <c r="D6128" s="3"/>
      <c r="E6128" s="9" t="s">
        <v>278</v>
      </c>
      <c r="F6128" s="9" t="s">
        <v>278</v>
      </c>
      <c r="G6128" s="9" t="s">
        <v>278</v>
      </c>
      <c r="H6128" s="9" t="s">
        <v>278</v>
      </c>
      <c r="I6128" s="9" t="s">
        <v>278</v>
      </c>
      <c r="J6128" s="9" t="s">
        <v>278</v>
      </c>
      <c r="K6128" s="9">
        <v>301.19999999999345</v>
      </c>
      <c r="L6128" s="9">
        <v>403.39999999999782</v>
      </c>
      <c r="M6128" s="65">
        <v>489.70000000000005</v>
      </c>
      <c r="P6128" s="65">
        <f t="shared" si="168"/>
        <v>1194.2999999999913</v>
      </c>
    </row>
    <row r="6129" spans="1:18" ht="15">
      <c r="A6129" s="28" t="s">
        <v>793</v>
      </c>
      <c r="B6129" s="61" t="s">
        <v>180</v>
      </c>
      <c r="C6129" s="3"/>
      <c r="D6129" s="3"/>
      <c r="E6129" s="9" t="s">
        <v>278</v>
      </c>
      <c r="F6129" s="9" t="s">
        <v>278</v>
      </c>
      <c r="G6129" s="9" t="s">
        <v>278</v>
      </c>
      <c r="H6129" s="9" t="s">
        <v>278</v>
      </c>
      <c r="I6129" s="9" t="s">
        <v>278</v>
      </c>
      <c r="J6129" s="9" t="s">
        <v>278</v>
      </c>
      <c r="K6129" s="9" t="s">
        <v>278</v>
      </c>
      <c r="L6129" s="188">
        <v>693.49999999999636</v>
      </c>
      <c r="M6129" s="65">
        <v>455.5</v>
      </c>
      <c r="N6129" s="65"/>
      <c r="P6129" s="65">
        <f t="shared" si="168"/>
        <v>1148.9999999999964</v>
      </c>
      <c r="R6129" t="s">
        <v>284</v>
      </c>
    </row>
    <row r="6130" spans="1:18" ht="15">
      <c r="A6130" s="28" t="s">
        <v>794</v>
      </c>
      <c r="B6130" s="61" t="s">
        <v>2210</v>
      </c>
      <c r="C6130" s="3"/>
      <c r="D6130" s="3"/>
      <c r="E6130" s="9" t="s">
        <v>278</v>
      </c>
      <c r="F6130" s="9" t="s">
        <v>278</v>
      </c>
      <c r="G6130" s="9" t="s">
        <v>278</v>
      </c>
      <c r="H6130" s="9" t="s">
        <v>278</v>
      </c>
      <c r="I6130" s="9" t="s">
        <v>278</v>
      </c>
      <c r="J6130" s="9" t="s">
        <v>278</v>
      </c>
      <c r="K6130" s="9" t="s">
        <v>278</v>
      </c>
      <c r="L6130" s="188">
        <v>646.00000000000728</v>
      </c>
      <c r="M6130" s="65">
        <v>483.8</v>
      </c>
      <c r="N6130" s="65"/>
      <c r="P6130" s="65">
        <f t="shared" si="168"/>
        <v>1129.8000000000072</v>
      </c>
      <c r="R6130" t="s">
        <v>287</v>
      </c>
    </row>
    <row r="6131" spans="1:18" ht="15">
      <c r="A6131" s="28" t="s">
        <v>795</v>
      </c>
      <c r="B6131" s="239" t="s">
        <v>2190</v>
      </c>
      <c r="C6131" s="3"/>
      <c r="D6131" s="3"/>
      <c r="E6131" s="9" t="s">
        <v>278</v>
      </c>
      <c r="F6131" s="9" t="s">
        <v>278</v>
      </c>
      <c r="G6131" s="9" t="s">
        <v>278</v>
      </c>
      <c r="H6131" s="9" t="s">
        <v>278</v>
      </c>
      <c r="I6131" s="9" t="s">
        <v>278</v>
      </c>
      <c r="J6131" s="9" t="s">
        <v>278</v>
      </c>
      <c r="K6131" s="9" t="s">
        <v>278</v>
      </c>
      <c r="L6131" s="9">
        <v>373.5</v>
      </c>
      <c r="M6131" s="114">
        <v>728.1</v>
      </c>
      <c r="N6131" s="65"/>
      <c r="P6131" s="65">
        <f t="shared" si="168"/>
        <v>1101.5999999999999</v>
      </c>
      <c r="R6131" t="s">
        <v>300</v>
      </c>
    </row>
    <row r="6132" spans="1:18" ht="15">
      <c r="A6132" s="28" t="s">
        <v>796</v>
      </c>
      <c r="B6132" s="239" t="s">
        <v>2318</v>
      </c>
      <c r="C6132" s="3"/>
      <c r="D6132" s="3"/>
      <c r="E6132" s="9" t="s">
        <v>278</v>
      </c>
      <c r="F6132" s="9" t="s">
        <v>278</v>
      </c>
      <c r="G6132" s="9" t="s">
        <v>278</v>
      </c>
      <c r="H6132" s="9" t="s">
        <v>278</v>
      </c>
      <c r="I6132" s="9" t="s">
        <v>278</v>
      </c>
      <c r="J6132" s="9" t="s">
        <v>278</v>
      </c>
      <c r="K6132" s="9">
        <v>270.20000000000073</v>
      </c>
      <c r="L6132" s="9">
        <v>343.79999999999927</v>
      </c>
      <c r="M6132" s="65">
        <v>471</v>
      </c>
      <c r="P6132" s="65">
        <f t="shared" si="168"/>
        <v>1085</v>
      </c>
    </row>
    <row r="6133" spans="1:18" ht="15">
      <c r="A6133" s="28" t="s">
        <v>797</v>
      </c>
      <c r="B6133" s="239" t="s">
        <v>1690</v>
      </c>
      <c r="C6133" s="3"/>
      <c r="D6133" s="3"/>
      <c r="E6133" s="9" t="s">
        <v>278</v>
      </c>
      <c r="F6133" s="9" t="s">
        <v>278</v>
      </c>
      <c r="G6133" s="9" t="s">
        <v>278</v>
      </c>
      <c r="H6133" s="9" t="s">
        <v>278</v>
      </c>
      <c r="I6133" s="9" t="s">
        <v>278</v>
      </c>
      <c r="J6133" s="9" t="s">
        <v>278</v>
      </c>
      <c r="K6133" s="9">
        <v>318.00000000000364</v>
      </c>
      <c r="L6133" s="9">
        <v>314</v>
      </c>
      <c r="M6133" s="65">
        <v>441.8</v>
      </c>
      <c r="P6133" s="65">
        <f t="shared" si="168"/>
        <v>1073.8000000000036</v>
      </c>
    </row>
    <row r="6134" spans="1:18" ht="15">
      <c r="A6134" s="28" t="s">
        <v>798</v>
      </c>
      <c r="B6134" s="239" t="s">
        <v>1668</v>
      </c>
      <c r="C6134" s="3"/>
      <c r="D6134" s="3"/>
      <c r="E6134" s="9" t="s">
        <v>278</v>
      </c>
      <c r="F6134" s="9" t="s">
        <v>278</v>
      </c>
      <c r="G6134" s="9" t="s">
        <v>278</v>
      </c>
      <c r="H6134" s="9" t="s">
        <v>278</v>
      </c>
      <c r="I6134" s="9" t="s">
        <v>278</v>
      </c>
      <c r="J6134" s="9" t="s">
        <v>278</v>
      </c>
      <c r="K6134" s="9">
        <v>250.19999999999345</v>
      </c>
      <c r="L6134" s="9">
        <v>370.89999999999782</v>
      </c>
      <c r="M6134" s="65">
        <v>420.3</v>
      </c>
      <c r="P6134" s="65">
        <f t="shared" si="168"/>
        <v>1041.3999999999912</v>
      </c>
    </row>
    <row r="6135" spans="1:18" ht="15">
      <c r="A6135" s="28" t="s">
        <v>799</v>
      </c>
      <c r="B6135" s="61" t="s">
        <v>2201</v>
      </c>
      <c r="C6135" s="3"/>
      <c r="D6135" s="3"/>
      <c r="E6135" s="9" t="s">
        <v>278</v>
      </c>
      <c r="F6135" s="9" t="s">
        <v>278</v>
      </c>
      <c r="G6135" s="9" t="s">
        <v>278</v>
      </c>
      <c r="H6135" s="9" t="s">
        <v>278</v>
      </c>
      <c r="I6135" s="9" t="s">
        <v>278</v>
      </c>
      <c r="J6135" s="9" t="s">
        <v>278</v>
      </c>
      <c r="K6135" s="9" t="s">
        <v>278</v>
      </c>
      <c r="L6135" s="184">
        <v>714.60000000000218</v>
      </c>
      <c r="M6135" s="65">
        <v>300</v>
      </c>
      <c r="N6135" s="65"/>
      <c r="P6135" s="65">
        <f t="shared" si="168"/>
        <v>1014.6000000000022</v>
      </c>
      <c r="R6135" t="s">
        <v>282</v>
      </c>
    </row>
    <row r="6136" spans="1:18" ht="15">
      <c r="A6136" s="28" t="s">
        <v>800</v>
      </c>
      <c r="B6136" s="61" t="s">
        <v>2193</v>
      </c>
      <c r="C6136" s="3"/>
      <c r="D6136" s="3"/>
      <c r="E6136" s="9" t="s">
        <v>278</v>
      </c>
      <c r="F6136" s="9" t="s">
        <v>278</v>
      </c>
      <c r="G6136" s="9" t="s">
        <v>278</v>
      </c>
      <c r="H6136" s="9" t="s">
        <v>278</v>
      </c>
      <c r="I6136" s="9" t="s">
        <v>278</v>
      </c>
      <c r="J6136" s="9" t="s">
        <v>278</v>
      </c>
      <c r="K6136" s="9" t="s">
        <v>278</v>
      </c>
      <c r="L6136" s="9">
        <v>458.69999999999709</v>
      </c>
      <c r="M6136" s="65">
        <v>515.5</v>
      </c>
      <c r="N6136" s="65"/>
      <c r="P6136" s="65">
        <f t="shared" si="168"/>
        <v>974.19999999999709</v>
      </c>
    </row>
    <row r="6137" spans="1:18" ht="15">
      <c r="A6137" s="28" t="s">
        <v>801</v>
      </c>
      <c r="B6137" s="61" t="s">
        <v>2208</v>
      </c>
      <c r="C6137" s="3"/>
      <c r="D6137" s="3"/>
      <c r="E6137" s="9" t="s">
        <v>278</v>
      </c>
      <c r="F6137" s="9" t="s">
        <v>278</v>
      </c>
      <c r="G6137" s="9" t="s">
        <v>278</v>
      </c>
      <c r="H6137" s="9" t="s">
        <v>278</v>
      </c>
      <c r="I6137" s="9" t="s">
        <v>278</v>
      </c>
      <c r="J6137" s="9" t="s">
        <v>278</v>
      </c>
      <c r="K6137" s="9" t="s">
        <v>278</v>
      </c>
      <c r="L6137" s="9">
        <v>534.49999999999272</v>
      </c>
      <c r="M6137" s="65">
        <v>433.3</v>
      </c>
      <c r="N6137" s="65"/>
      <c r="P6137" s="65">
        <f t="shared" si="168"/>
        <v>967.79999999999268</v>
      </c>
    </row>
    <row r="6138" spans="1:18" ht="15">
      <c r="A6138" s="28" t="s">
        <v>802</v>
      </c>
      <c r="B6138" s="61" t="s">
        <v>2202</v>
      </c>
      <c r="C6138" s="3"/>
      <c r="D6138" s="3"/>
      <c r="E6138" s="9" t="s">
        <v>278</v>
      </c>
      <c r="F6138" s="9" t="s">
        <v>278</v>
      </c>
      <c r="G6138" s="9" t="s">
        <v>278</v>
      </c>
      <c r="H6138" s="9" t="s">
        <v>278</v>
      </c>
      <c r="I6138" s="9" t="s">
        <v>278</v>
      </c>
      <c r="J6138" s="9" t="s">
        <v>278</v>
      </c>
      <c r="K6138" s="9" t="s">
        <v>278</v>
      </c>
      <c r="L6138" s="9">
        <v>373.99999999999636</v>
      </c>
      <c r="M6138" s="65">
        <v>570.5</v>
      </c>
      <c r="N6138" s="65"/>
      <c r="P6138" s="65">
        <f t="shared" si="168"/>
        <v>944.49999999999636</v>
      </c>
    </row>
    <row r="6139" spans="1:18" ht="15">
      <c r="A6139" s="28" t="s">
        <v>803</v>
      </c>
      <c r="B6139" s="61" t="s">
        <v>2211</v>
      </c>
      <c r="C6139" s="3"/>
      <c r="D6139" s="3"/>
      <c r="E6139" s="9" t="s">
        <v>278</v>
      </c>
      <c r="F6139" s="9" t="s">
        <v>278</v>
      </c>
      <c r="G6139" s="9" t="s">
        <v>278</v>
      </c>
      <c r="H6139" s="9" t="s">
        <v>278</v>
      </c>
      <c r="I6139" s="9" t="s">
        <v>278</v>
      </c>
      <c r="J6139" s="9" t="s">
        <v>278</v>
      </c>
      <c r="K6139" s="9" t="s">
        <v>278</v>
      </c>
      <c r="L6139" s="9">
        <v>581.60000000000218</v>
      </c>
      <c r="M6139" s="65">
        <v>362.1</v>
      </c>
      <c r="N6139" s="65"/>
      <c r="P6139" s="65">
        <f t="shared" si="168"/>
        <v>943.70000000000221</v>
      </c>
    </row>
    <row r="6140" spans="1:18" ht="15">
      <c r="A6140" s="28" t="s">
        <v>804</v>
      </c>
      <c r="B6140" s="61" t="s">
        <v>2213</v>
      </c>
      <c r="C6140" s="3"/>
      <c r="D6140" s="3"/>
      <c r="E6140" s="9" t="s">
        <v>278</v>
      </c>
      <c r="F6140" s="9" t="s">
        <v>278</v>
      </c>
      <c r="G6140" s="9" t="s">
        <v>278</v>
      </c>
      <c r="H6140" s="9" t="s">
        <v>278</v>
      </c>
      <c r="I6140" s="9" t="s">
        <v>278</v>
      </c>
      <c r="J6140" s="9" t="s">
        <v>278</v>
      </c>
      <c r="K6140" s="9" t="s">
        <v>278</v>
      </c>
      <c r="L6140" s="9">
        <v>495.40000000000509</v>
      </c>
      <c r="M6140" s="65">
        <v>443</v>
      </c>
      <c r="N6140" s="65"/>
      <c r="P6140" s="65">
        <f t="shared" si="168"/>
        <v>938.40000000000509</v>
      </c>
    </row>
    <row r="6141" spans="1:18" ht="15">
      <c r="A6141" s="28" t="s">
        <v>805</v>
      </c>
      <c r="B6141" s="61" t="s">
        <v>2195</v>
      </c>
      <c r="C6141" s="3"/>
      <c r="D6141" s="3"/>
      <c r="E6141" s="9" t="s">
        <v>278</v>
      </c>
      <c r="F6141" s="9" t="s">
        <v>278</v>
      </c>
      <c r="G6141" s="9" t="s">
        <v>278</v>
      </c>
      <c r="H6141" s="9" t="s">
        <v>278</v>
      </c>
      <c r="I6141" s="9" t="s">
        <v>278</v>
      </c>
      <c r="J6141" s="9" t="s">
        <v>278</v>
      </c>
      <c r="K6141" s="9" t="s">
        <v>278</v>
      </c>
      <c r="L6141" s="9">
        <v>515.69999999999345</v>
      </c>
      <c r="M6141" s="65">
        <v>420.5</v>
      </c>
      <c r="N6141" s="65"/>
      <c r="P6141" s="65">
        <f t="shared" si="168"/>
        <v>936.19999999999345</v>
      </c>
    </row>
    <row r="6142" spans="1:18" ht="15">
      <c r="A6142" s="28" t="s">
        <v>806</v>
      </c>
      <c r="B6142" s="61" t="s">
        <v>2197</v>
      </c>
      <c r="C6142" s="3"/>
      <c r="D6142" s="3"/>
      <c r="E6142" s="9" t="s">
        <v>278</v>
      </c>
      <c r="F6142" s="9" t="s">
        <v>278</v>
      </c>
      <c r="G6142" s="9" t="s">
        <v>278</v>
      </c>
      <c r="H6142" s="9" t="s">
        <v>278</v>
      </c>
      <c r="I6142" s="9" t="s">
        <v>278</v>
      </c>
      <c r="J6142" s="9" t="s">
        <v>278</v>
      </c>
      <c r="K6142" s="9" t="s">
        <v>278</v>
      </c>
      <c r="L6142" s="9">
        <v>492.49999999999636</v>
      </c>
      <c r="M6142" s="65">
        <v>408</v>
      </c>
      <c r="N6142" s="65"/>
      <c r="P6142" s="65">
        <f t="shared" si="168"/>
        <v>900.49999999999636</v>
      </c>
    </row>
    <row r="6143" spans="1:18" ht="15">
      <c r="A6143" s="28" t="s">
        <v>807</v>
      </c>
      <c r="B6143" s="239" t="s">
        <v>1650</v>
      </c>
      <c r="C6143" s="3"/>
      <c r="D6143" s="3"/>
      <c r="E6143" s="9" t="s">
        <v>278</v>
      </c>
      <c r="F6143" s="9" t="s">
        <v>278</v>
      </c>
      <c r="G6143" s="9" t="s">
        <v>278</v>
      </c>
      <c r="H6143" s="9" t="s">
        <v>278</v>
      </c>
      <c r="I6143" s="9" t="s">
        <v>278</v>
      </c>
      <c r="J6143" s="9">
        <v>164.99999999999636</v>
      </c>
      <c r="K6143" s="9">
        <v>112.80000000000109</v>
      </c>
      <c r="L6143" s="9">
        <v>190.49999999999818</v>
      </c>
      <c r="M6143" s="65">
        <v>425</v>
      </c>
      <c r="P6143" s="65">
        <f t="shared" si="168"/>
        <v>893.29999999999563</v>
      </c>
    </row>
    <row r="6144" spans="1:18" ht="15">
      <c r="A6144" s="28" t="s">
        <v>808</v>
      </c>
      <c r="B6144" s="61" t="s">
        <v>2191</v>
      </c>
      <c r="C6144" s="3"/>
      <c r="D6144" s="3"/>
      <c r="E6144" s="9" t="s">
        <v>278</v>
      </c>
      <c r="F6144" s="9" t="s">
        <v>278</v>
      </c>
      <c r="G6144" s="9" t="s">
        <v>278</v>
      </c>
      <c r="H6144" s="9" t="s">
        <v>278</v>
      </c>
      <c r="I6144" s="9" t="s">
        <v>278</v>
      </c>
      <c r="J6144" s="9" t="s">
        <v>278</v>
      </c>
      <c r="K6144" s="9" t="s">
        <v>278</v>
      </c>
      <c r="L6144" s="9">
        <v>474.69999999999345</v>
      </c>
      <c r="M6144" s="65">
        <v>409.9</v>
      </c>
      <c r="N6144" s="65"/>
      <c r="P6144" s="65">
        <f t="shared" si="168"/>
        <v>884.59999999999343</v>
      </c>
    </row>
    <row r="6145" spans="1:21" ht="15">
      <c r="A6145" s="28" t="s">
        <v>809</v>
      </c>
      <c r="B6145" s="61" t="s">
        <v>2209</v>
      </c>
      <c r="C6145" s="3"/>
      <c r="D6145" s="3"/>
      <c r="E6145" s="9" t="s">
        <v>278</v>
      </c>
      <c r="F6145" s="9" t="s">
        <v>278</v>
      </c>
      <c r="G6145" s="9" t="s">
        <v>278</v>
      </c>
      <c r="H6145" s="9" t="s">
        <v>278</v>
      </c>
      <c r="I6145" s="9" t="s">
        <v>278</v>
      </c>
      <c r="J6145" s="9" t="s">
        <v>278</v>
      </c>
      <c r="K6145" s="9" t="s">
        <v>278</v>
      </c>
      <c r="L6145" s="9">
        <v>473.99999999998909</v>
      </c>
      <c r="M6145" s="65">
        <v>408.50000000000006</v>
      </c>
      <c r="N6145" s="65"/>
      <c r="P6145" s="65">
        <f t="shared" si="168"/>
        <v>882.49999999998909</v>
      </c>
    </row>
    <row r="6146" spans="1:21" ht="15">
      <c r="A6146" s="28" t="s">
        <v>810</v>
      </c>
      <c r="B6146" s="61" t="s">
        <v>2200</v>
      </c>
      <c r="C6146" s="3"/>
      <c r="D6146" s="3"/>
      <c r="E6146" s="9" t="s">
        <v>278</v>
      </c>
      <c r="F6146" s="9" t="s">
        <v>278</v>
      </c>
      <c r="G6146" s="9" t="s">
        <v>278</v>
      </c>
      <c r="H6146" s="9" t="s">
        <v>278</v>
      </c>
      <c r="I6146" s="9" t="s">
        <v>278</v>
      </c>
      <c r="J6146" s="9" t="s">
        <v>278</v>
      </c>
      <c r="K6146" s="9" t="s">
        <v>278</v>
      </c>
      <c r="L6146" s="9">
        <v>359.99999999999636</v>
      </c>
      <c r="M6146" s="65">
        <v>497.09999999999997</v>
      </c>
      <c r="N6146" s="65"/>
      <c r="P6146" s="65">
        <f t="shared" si="168"/>
        <v>857.09999999999627</v>
      </c>
    </row>
    <row r="6147" spans="1:21" ht="15">
      <c r="A6147" s="28" t="s">
        <v>811</v>
      </c>
      <c r="B6147" s="61" t="s">
        <v>2196</v>
      </c>
      <c r="C6147" s="3"/>
      <c r="D6147" s="3"/>
      <c r="E6147" s="9" t="s">
        <v>278</v>
      </c>
      <c r="F6147" s="9" t="s">
        <v>278</v>
      </c>
      <c r="G6147" s="9" t="s">
        <v>278</v>
      </c>
      <c r="H6147" s="9" t="s">
        <v>278</v>
      </c>
      <c r="I6147" s="9" t="s">
        <v>278</v>
      </c>
      <c r="J6147" s="9" t="s">
        <v>278</v>
      </c>
      <c r="K6147" s="9" t="s">
        <v>278</v>
      </c>
      <c r="L6147" s="9">
        <v>571.10000000000582</v>
      </c>
      <c r="M6147" s="65">
        <v>275.3</v>
      </c>
      <c r="N6147" s="65"/>
      <c r="P6147" s="65">
        <f t="shared" ref="P6147:P6178" si="169">SUM(E6147:M6147)</f>
        <v>846.40000000000578</v>
      </c>
    </row>
    <row r="6148" spans="1:21" ht="15">
      <c r="A6148" s="28" t="s">
        <v>812</v>
      </c>
      <c r="B6148" s="61" t="s">
        <v>2192</v>
      </c>
      <c r="C6148" s="3"/>
      <c r="D6148" s="3"/>
      <c r="E6148" s="9" t="s">
        <v>278</v>
      </c>
      <c r="F6148" s="9" t="s">
        <v>278</v>
      </c>
      <c r="G6148" s="9" t="s">
        <v>278</v>
      </c>
      <c r="H6148" s="9" t="s">
        <v>278</v>
      </c>
      <c r="I6148" s="9" t="s">
        <v>278</v>
      </c>
      <c r="J6148" s="9" t="s">
        <v>278</v>
      </c>
      <c r="K6148" s="9" t="s">
        <v>278</v>
      </c>
      <c r="L6148" s="9">
        <v>340.49999999999636</v>
      </c>
      <c r="M6148" s="65">
        <v>479.6</v>
      </c>
      <c r="N6148" s="65"/>
      <c r="P6148" s="65">
        <f t="shared" si="169"/>
        <v>820.09999999999638</v>
      </c>
      <c r="R6148" t="s">
        <v>3508</v>
      </c>
    </row>
    <row r="6149" spans="1:21" ht="15">
      <c r="A6149" s="28" t="s">
        <v>813</v>
      </c>
      <c r="B6149" s="61" t="s">
        <v>2205</v>
      </c>
      <c r="C6149" s="3"/>
      <c r="D6149" s="3"/>
      <c r="E6149" s="9" t="s">
        <v>278</v>
      </c>
      <c r="F6149" s="9" t="s">
        <v>278</v>
      </c>
      <c r="G6149" s="9" t="s">
        <v>278</v>
      </c>
      <c r="H6149" s="9" t="s">
        <v>278</v>
      </c>
      <c r="I6149" s="9" t="s">
        <v>278</v>
      </c>
      <c r="J6149" s="9" t="s">
        <v>278</v>
      </c>
      <c r="K6149" s="9" t="s">
        <v>278</v>
      </c>
      <c r="L6149" s="9">
        <v>223.89999999999782</v>
      </c>
      <c r="M6149" s="65">
        <v>568.70000000000005</v>
      </c>
      <c r="N6149" s="65"/>
      <c r="P6149" s="65">
        <f t="shared" si="169"/>
        <v>792.59999999999786</v>
      </c>
    </row>
    <row r="6150" spans="1:21" ht="15">
      <c r="A6150" s="28" t="s">
        <v>814</v>
      </c>
      <c r="B6150" s="61" t="s">
        <v>2212</v>
      </c>
      <c r="C6150" s="3"/>
      <c r="D6150" s="3"/>
      <c r="E6150" s="9" t="s">
        <v>278</v>
      </c>
      <c r="F6150" s="9" t="s">
        <v>278</v>
      </c>
      <c r="G6150" s="9" t="s">
        <v>278</v>
      </c>
      <c r="H6150" s="9" t="s">
        <v>278</v>
      </c>
      <c r="I6150" s="9" t="s">
        <v>278</v>
      </c>
      <c r="J6150" s="9" t="s">
        <v>278</v>
      </c>
      <c r="K6150" s="9" t="s">
        <v>278</v>
      </c>
      <c r="L6150" s="9">
        <v>315.5</v>
      </c>
      <c r="M6150" s="65">
        <v>464.9</v>
      </c>
      <c r="N6150" s="65"/>
      <c r="P6150" s="65">
        <f t="shared" si="169"/>
        <v>780.4</v>
      </c>
    </row>
    <row r="6151" spans="1:21" ht="15">
      <c r="A6151" s="28" t="s">
        <v>1946</v>
      </c>
      <c r="B6151" s="61" t="s">
        <v>2194</v>
      </c>
      <c r="C6151" s="3"/>
      <c r="D6151" s="3"/>
      <c r="E6151" s="9" t="s">
        <v>278</v>
      </c>
      <c r="F6151" s="9" t="s">
        <v>278</v>
      </c>
      <c r="G6151" s="9" t="s">
        <v>278</v>
      </c>
      <c r="H6151" s="9" t="s">
        <v>278</v>
      </c>
      <c r="I6151" s="9" t="s">
        <v>278</v>
      </c>
      <c r="J6151" s="9" t="s">
        <v>278</v>
      </c>
      <c r="K6151" s="9" t="s">
        <v>278</v>
      </c>
      <c r="L6151" s="9">
        <v>522.29999999999563</v>
      </c>
      <c r="M6151" s="65">
        <v>238.70000000000002</v>
      </c>
      <c r="N6151" s="65"/>
      <c r="P6151" s="65">
        <f t="shared" si="169"/>
        <v>760.99999999999568</v>
      </c>
    </row>
    <row r="6152" spans="1:21" ht="15">
      <c r="A6152" s="28" t="s">
        <v>2165</v>
      </c>
      <c r="B6152" s="61" t="s">
        <v>2199</v>
      </c>
      <c r="C6152" s="3"/>
      <c r="D6152" s="3"/>
      <c r="E6152" s="9" t="s">
        <v>278</v>
      </c>
      <c r="F6152" s="9" t="s">
        <v>278</v>
      </c>
      <c r="G6152" s="9" t="s">
        <v>278</v>
      </c>
      <c r="H6152" s="9" t="s">
        <v>278</v>
      </c>
      <c r="I6152" s="9" t="s">
        <v>278</v>
      </c>
      <c r="J6152" s="9" t="s">
        <v>278</v>
      </c>
      <c r="K6152" s="9" t="s">
        <v>278</v>
      </c>
      <c r="L6152" s="9">
        <v>355.20000000000073</v>
      </c>
      <c r="M6152" s="65">
        <v>342.7</v>
      </c>
      <c r="N6152" s="65"/>
      <c r="P6152" s="65">
        <f t="shared" si="169"/>
        <v>697.90000000000077</v>
      </c>
    </row>
    <row r="6153" spans="1:21" ht="15">
      <c r="A6153" s="28" t="s">
        <v>2166</v>
      </c>
      <c r="B6153" s="61" t="s">
        <v>2198</v>
      </c>
      <c r="C6153" s="3"/>
      <c r="D6153" s="3"/>
      <c r="E6153" s="9" t="s">
        <v>278</v>
      </c>
      <c r="F6153" s="9" t="s">
        <v>278</v>
      </c>
      <c r="G6153" s="9" t="s">
        <v>278</v>
      </c>
      <c r="H6153" s="9" t="s">
        <v>278</v>
      </c>
      <c r="I6153" s="9" t="s">
        <v>278</v>
      </c>
      <c r="J6153" s="9" t="s">
        <v>278</v>
      </c>
      <c r="K6153" s="9" t="s">
        <v>278</v>
      </c>
      <c r="L6153" s="9">
        <v>421.19999999999345</v>
      </c>
      <c r="M6153" s="65">
        <v>270.90000000000003</v>
      </c>
      <c r="N6153" s="65"/>
      <c r="P6153" s="65">
        <f t="shared" si="169"/>
        <v>692.09999999999354</v>
      </c>
    </row>
    <row r="6154" spans="1:21" ht="15">
      <c r="A6154" s="28" t="s">
        <v>2167</v>
      </c>
      <c r="B6154" s="61" t="s">
        <v>2206</v>
      </c>
      <c r="C6154" s="3"/>
      <c r="D6154" s="3"/>
      <c r="E6154" s="9" t="s">
        <v>278</v>
      </c>
      <c r="F6154" s="9" t="s">
        <v>278</v>
      </c>
      <c r="G6154" s="9" t="s">
        <v>278</v>
      </c>
      <c r="H6154" s="9" t="s">
        <v>278</v>
      </c>
      <c r="I6154" s="9" t="s">
        <v>278</v>
      </c>
      <c r="J6154" s="9" t="s">
        <v>278</v>
      </c>
      <c r="K6154" s="9" t="s">
        <v>278</v>
      </c>
      <c r="L6154" s="9">
        <v>293.70000000000437</v>
      </c>
      <c r="M6154" s="65">
        <v>394.40000000000003</v>
      </c>
      <c r="N6154" s="65"/>
      <c r="P6154" s="65">
        <f t="shared" si="169"/>
        <v>688.10000000000446</v>
      </c>
    </row>
    <row r="6155" spans="1:21" ht="15">
      <c r="A6155" s="28" t="s">
        <v>2168</v>
      </c>
      <c r="B6155" s="239" t="s">
        <v>1656</v>
      </c>
      <c r="C6155" s="3"/>
      <c r="D6155" s="3"/>
      <c r="E6155" s="9" t="s">
        <v>278</v>
      </c>
      <c r="F6155" s="9" t="s">
        <v>278</v>
      </c>
      <c r="G6155" s="9" t="s">
        <v>278</v>
      </c>
      <c r="H6155" s="9" t="s">
        <v>278</v>
      </c>
      <c r="I6155" s="9" t="s">
        <v>278</v>
      </c>
      <c r="J6155" s="9">
        <v>409.59999999999854</v>
      </c>
      <c r="K6155" s="9">
        <v>251.19999999999709</v>
      </c>
      <c r="L6155" s="9" t="s">
        <v>278</v>
      </c>
      <c r="M6155" s="9" t="s">
        <v>278</v>
      </c>
      <c r="P6155" s="65">
        <f t="shared" si="169"/>
        <v>660.79999999999563</v>
      </c>
    </row>
    <row r="6156" spans="1:21" ht="15">
      <c r="A6156" s="28" t="s">
        <v>2169</v>
      </c>
      <c r="B6156" s="61" t="s">
        <v>2712</v>
      </c>
      <c r="C6156" s="3"/>
      <c r="D6156" s="3"/>
      <c r="E6156" s="9" t="s">
        <v>278</v>
      </c>
      <c r="F6156" s="9" t="s">
        <v>278</v>
      </c>
      <c r="G6156" s="9" t="s">
        <v>278</v>
      </c>
      <c r="H6156" s="9" t="s">
        <v>278</v>
      </c>
      <c r="I6156" s="9" t="s">
        <v>278</v>
      </c>
      <c r="J6156" s="9" t="s">
        <v>278</v>
      </c>
      <c r="K6156" s="9" t="s">
        <v>278</v>
      </c>
      <c r="L6156" s="9" t="s">
        <v>278</v>
      </c>
      <c r="M6156" s="90">
        <v>615.1</v>
      </c>
      <c r="N6156" s="65"/>
      <c r="P6156" s="65">
        <f t="shared" si="169"/>
        <v>615.1</v>
      </c>
      <c r="R6156" t="s">
        <v>297</v>
      </c>
    </row>
    <row r="6157" spans="1:21" ht="15">
      <c r="A6157" s="28" t="s">
        <v>2170</v>
      </c>
      <c r="B6157" s="61" t="s">
        <v>2707</v>
      </c>
      <c r="C6157" s="3"/>
      <c r="D6157" s="3"/>
      <c r="E6157" s="9" t="s">
        <v>278</v>
      </c>
      <c r="F6157" s="9" t="s">
        <v>278</v>
      </c>
      <c r="G6157" s="9" t="s">
        <v>278</v>
      </c>
      <c r="H6157" s="9" t="s">
        <v>278</v>
      </c>
      <c r="I6157" s="9" t="s">
        <v>278</v>
      </c>
      <c r="J6157" s="9" t="s">
        <v>278</v>
      </c>
      <c r="K6157" s="9" t="s">
        <v>278</v>
      </c>
      <c r="L6157" s="9" t="s">
        <v>278</v>
      </c>
      <c r="M6157" s="90">
        <v>605.80000000000007</v>
      </c>
      <c r="N6157" s="65"/>
      <c r="P6157" s="65">
        <f t="shared" si="169"/>
        <v>605.80000000000007</v>
      </c>
      <c r="R6157" t="s">
        <v>287</v>
      </c>
    </row>
    <row r="6158" spans="1:21" ht="15">
      <c r="A6158" s="28" t="s">
        <v>2171</v>
      </c>
      <c r="B6158" s="61" t="s">
        <v>2723</v>
      </c>
      <c r="C6158" s="3"/>
      <c r="D6158" s="3"/>
      <c r="E6158" s="9" t="s">
        <v>278</v>
      </c>
      <c r="F6158" s="9" t="s">
        <v>278</v>
      </c>
      <c r="G6158" s="9" t="s">
        <v>278</v>
      </c>
      <c r="H6158" s="9" t="s">
        <v>278</v>
      </c>
      <c r="I6158" s="9" t="s">
        <v>278</v>
      </c>
      <c r="J6158" s="9" t="s">
        <v>278</v>
      </c>
      <c r="K6158" s="9" t="s">
        <v>278</v>
      </c>
      <c r="L6158" s="9" t="s">
        <v>278</v>
      </c>
      <c r="M6158" s="65">
        <v>599.5</v>
      </c>
      <c r="N6158" s="65"/>
      <c r="P6158" s="65">
        <f t="shared" si="169"/>
        <v>599.5</v>
      </c>
    </row>
    <row r="6159" spans="1:21" ht="15">
      <c r="A6159" s="28" t="s">
        <v>2172</v>
      </c>
      <c r="B6159" s="61" t="s">
        <v>2207</v>
      </c>
      <c r="C6159" s="3"/>
      <c r="D6159" s="3"/>
      <c r="E6159" s="9" t="s">
        <v>278</v>
      </c>
      <c r="F6159" s="9" t="s">
        <v>278</v>
      </c>
      <c r="G6159" s="9" t="s">
        <v>278</v>
      </c>
      <c r="H6159" s="9" t="s">
        <v>278</v>
      </c>
      <c r="I6159" s="9" t="s">
        <v>278</v>
      </c>
      <c r="J6159" s="9" t="s">
        <v>278</v>
      </c>
      <c r="K6159" s="9" t="s">
        <v>278</v>
      </c>
      <c r="L6159" s="9">
        <v>343.69999999999345</v>
      </c>
      <c r="M6159" s="65">
        <v>249.9</v>
      </c>
      <c r="N6159" s="65"/>
      <c r="P6159" s="65">
        <f t="shared" si="169"/>
        <v>593.59999999999343</v>
      </c>
    </row>
    <row r="6160" spans="1:21" ht="15">
      <c r="A6160" s="28" t="s">
        <v>2173</v>
      </c>
      <c r="B6160" s="61" t="s">
        <v>164</v>
      </c>
      <c r="E6160" s="9" t="s">
        <v>278</v>
      </c>
      <c r="F6160" s="9" t="s">
        <v>278</v>
      </c>
      <c r="G6160" s="185">
        <v>593.5</v>
      </c>
      <c r="H6160" s="9" t="s">
        <v>278</v>
      </c>
      <c r="I6160" s="9" t="s">
        <v>278</v>
      </c>
      <c r="J6160" s="9" t="s">
        <v>278</v>
      </c>
      <c r="K6160" s="9" t="s">
        <v>278</v>
      </c>
      <c r="L6160" s="9" t="s">
        <v>278</v>
      </c>
      <c r="M6160" s="9" t="s">
        <v>278</v>
      </c>
      <c r="P6160" s="65">
        <f t="shared" si="169"/>
        <v>593.5</v>
      </c>
      <c r="R6160" t="s">
        <v>281</v>
      </c>
      <c r="U6160" s="3" t="s">
        <v>1472</v>
      </c>
    </row>
    <row r="6161" spans="1:16" ht="15">
      <c r="A6161" s="28" t="s">
        <v>2174</v>
      </c>
      <c r="B6161" s="61" t="s">
        <v>2715</v>
      </c>
      <c r="C6161" s="3"/>
      <c r="D6161" s="3"/>
      <c r="E6161" s="9" t="s">
        <v>278</v>
      </c>
      <c r="F6161" s="9" t="s">
        <v>278</v>
      </c>
      <c r="G6161" s="9" t="s">
        <v>278</v>
      </c>
      <c r="H6161" s="9" t="s">
        <v>278</v>
      </c>
      <c r="I6161" s="9" t="s">
        <v>278</v>
      </c>
      <c r="J6161" s="9" t="s">
        <v>278</v>
      </c>
      <c r="K6161" s="9" t="s">
        <v>278</v>
      </c>
      <c r="L6161" s="9" t="s">
        <v>278</v>
      </c>
      <c r="M6161" s="65">
        <v>592.80000000000007</v>
      </c>
      <c r="N6161" s="65"/>
      <c r="P6161" s="65">
        <f t="shared" si="169"/>
        <v>592.80000000000007</v>
      </c>
    </row>
    <row r="6162" spans="1:16" ht="15">
      <c r="A6162" s="28" t="s">
        <v>2175</v>
      </c>
      <c r="B6162" s="61" t="s">
        <v>2717</v>
      </c>
      <c r="C6162" s="3"/>
      <c r="D6162" s="3"/>
      <c r="E6162" s="9" t="s">
        <v>278</v>
      </c>
      <c r="F6162" s="9" t="s">
        <v>278</v>
      </c>
      <c r="G6162" s="9" t="s">
        <v>278</v>
      </c>
      <c r="H6162" s="9" t="s">
        <v>278</v>
      </c>
      <c r="I6162" s="9" t="s">
        <v>278</v>
      </c>
      <c r="J6162" s="9" t="s">
        <v>278</v>
      </c>
      <c r="K6162" s="9" t="s">
        <v>278</v>
      </c>
      <c r="L6162" s="9" t="s">
        <v>278</v>
      </c>
      <c r="M6162" s="65">
        <v>578.20000000000016</v>
      </c>
      <c r="N6162" s="65"/>
      <c r="P6162" s="65">
        <f t="shared" si="169"/>
        <v>578.20000000000016</v>
      </c>
    </row>
    <row r="6163" spans="1:16" ht="15">
      <c r="A6163" s="28" t="s">
        <v>2176</v>
      </c>
      <c r="B6163" s="61" t="s">
        <v>2720</v>
      </c>
      <c r="C6163" s="3"/>
      <c r="D6163" s="3"/>
      <c r="E6163" s="9" t="s">
        <v>278</v>
      </c>
      <c r="F6163" s="9" t="s">
        <v>278</v>
      </c>
      <c r="G6163" s="9" t="s">
        <v>278</v>
      </c>
      <c r="H6163" s="9" t="s">
        <v>278</v>
      </c>
      <c r="I6163" s="9" t="s">
        <v>278</v>
      </c>
      <c r="J6163" s="9" t="s">
        <v>278</v>
      </c>
      <c r="K6163" s="9" t="s">
        <v>278</v>
      </c>
      <c r="L6163" s="9" t="s">
        <v>278</v>
      </c>
      <c r="M6163" s="65">
        <v>572.70000000000005</v>
      </c>
      <c r="N6163" s="65"/>
      <c r="P6163" s="65">
        <f t="shared" si="169"/>
        <v>572.70000000000005</v>
      </c>
    </row>
    <row r="6164" spans="1:16" ht="15">
      <c r="A6164" s="28" t="s">
        <v>2177</v>
      </c>
      <c r="B6164" s="61" t="s">
        <v>2721</v>
      </c>
      <c r="C6164" s="3"/>
      <c r="D6164" s="3"/>
      <c r="E6164" s="9" t="s">
        <v>278</v>
      </c>
      <c r="F6164" s="9" t="s">
        <v>278</v>
      </c>
      <c r="G6164" s="9" t="s">
        <v>278</v>
      </c>
      <c r="H6164" s="9" t="s">
        <v>278</v>
      </c>
      <c r="I6164" s="9" t="s">
        <v>278</v>
      </c>
      <c r="J6164" s="9" t="s">
        <v>278</v>
      </c>
      <c r="K6164" s="9" t="s">
        <v>278</v>
      </c>
      <c r="L6164" s="9" t="s">
        <v>278</v>
      </c>
      <c r="M6164" s="65">
        <v>571.6</v>
      </c>
      <c r="N6164" s="65"/>
      <c r="P6164" s="65">
        <f t="shared" si="169"/>
        <v>571.6</v>
      </c>
    </row>
    <row r="6165" spans="1:16" ht="15">
      <c r="A6165" s="28" t="s">
        <v>2178</v>
      </c>
      <c r="B6165" s="61" t="s">
        <v>2719</v>
      </c>
      <c r="C6165" s="3"/>
      <c r="D6165" s="3"/>
      <c r="E6165" s="9" t="s">
        <v>278</v>
      </c>
      <c r="F6165" s="9" t="s">
        <v>278</v>
      </c>
      <c r="G6165" s="9" t="s">
        <v>278</v>
      </c>
      <c r="H6165" s="9" t="s">
        <v>278</v>
      </c>
      <c r="I6165" s="9" t="s">
        <v>278</v>
      </c>
      <c r="J6165" s="9" t="s">
        <v>278</v>
      </c>
      <c r="K6165" s="9" t="s">
        <v>278</v>
      </c>
      <c r="L6165" s="9" t="s">
        <v>278</v>
      </c>
      <c r="M6165" s="65">
        <v>564.5</v>
      </c>
      <c r="N6165" s="65"/>
      <c r="P6165" s="65">
        <f t="shared" si="169"/>
        <v>564.5</v>
      </c>
    </row>
    <row r="6166" spans="1:16" ht="15">
      <c r="A6166" s="28" t="s">
        <v>2179</v>
      </c>
      <c r="B6166" s="61" t="s">
        <v>2704</v>
      </c>
      <c r="C6166" s="3"/>
      <c r="D6166" s="3"/>
      <c r="E6166" s="9" t="s">
        <v>278</v>
      </c>
      <c r="F6166" s="9" t="s">
        <v>278</v>
      </c>
      <c r="G6166" s="9" t="s">
        <v>278</v>
      </c>
      <c r="H6166" s="9" t="s">
        <v>278</v>
      </c>
      <c r="I6166" s="9" t="s">
        <v>278</v>
      </c>
      <c r="J6166" s="9" t="s">
        <v>278</v>
      </c>
      <c r="K6166" s="9" t="s">
        <v>278</v>
      </c>
      <c r="L6166" s="9" t="s">
        <v>278</v>
      </c>
      <c r="M6166" s="65">
        <v>543.29999999999995</v>
      </c>
      <c r="N6166" s="65"/>
      <c r="P6166" s="65">
        <f t="shared" si="169"/>
        <v>543.29999999999995</v>
      </c>
    </row>
    <row r="6167" spans="1:16" ht="15">
      <c r="A6167" s="28" t="s">
        <v>2180</v>
      </c>
      <c r="B6167" s="239" t="s">
        <v>1692</v>
      </c>
      <c r="C6167" s="3"/>
      <c r="D6167" s="3"/>
      <c r="E6167" s="9" t="s">
        <v>278</v>
      </c>
      <c r="F6167" s="9" t="s">
        <v>278</v>
      </c>
      <c r="G6167" s="9" t="s">
        <v>278</v>
      </c>
      <c r="H6167" s="9" t="s">
        <v>278</v>
      </c>
      <c r="I6167" s="9" t="s">
        <v>278</v>
      </c>
      <c r="J6167" s="9" t="s">
        <v>278</v>
      </c>
      <c r="K6167" s="9">
        <v>79.400000000001455</v>
      </c>
      <c r="L6167" s="9">
        <v>456.40000000000146</v>
      </c>
      <c r="M6167" s="9" t="s">
        <v>278</v>
      </c>
      <c r="P6167" s="65">
        <f t="shared" si="169"/>
        <v>535.80000000000291</v>
      </c>
    </row>
    <row r="6168" spans="1:16" ht="15">
      <c r="A6168" s="28" t="s">
        <v>2181</v>
      </c>
      <c r="B6168" s="61" t="s">
        <v>2701</v>
      </c>
      <c r="C6168" s="3"/>
      <c r="D6168" s="3"/>
      <c r="E6168" s="9" t="s">
        <v>278</v>
      </c>
      <c r="F6168" s="9" t="s">
        <v>278</v>
      </c>
      <c r="G6168" s="9" t="s">
        <v>278</v>
      </c>
      <c r="H6168" s="9" t="s">
        <v>278</v>
      </c>
      <c r="I6168" s="9" t="s">
        <v>278</v>
      </c>
      <c r="J6168" s="9" t="s">
        <v>278</v>
      </c>
      <c r="K6168" s="9" t="s">
        <v>278</v>
      </c>
      <c r="L6168" s="9" t="s">
        <v>278</v>
      </c>
      <c r="M6168" s="65">
        <v>531.29999999999995</v>
      </c>
      <c r="N6168" s="65"/>
      <c r="P6168" s="65">
        <f t="shared" si="169"/>
        <v>531.29999999999995</v>
      </c>
    </row>
    <row r="6169" spans="1:16" ht="15">
      <c r="A6169" s="28" t="s">
        <v>2182</v>
      </c>
      <c r="B6169" s="61" t="s">
        <v>2700</v>
      </c>
      <c r="C6169" s="3"/>
      <c r="D6169" s="3"/>
      <c r="E6169" s="9" t="s">
        <v>278</v>
      </c>
      <c r="F6169" s="9" t="s">
        <v>278</v>
      </c>
      <c r="G6169" s="9" t="s">
        <v>278</v>
      </c>
      <c r="H6169" s="9" t="s">
        <v>278</v>
      </c>
      <c r="I6169" s="9" t="s">
        <v>278</v>
      </c>
      <c r="J6169" s="9" t="s">
        <v>278</v>
      </c>
      <c r="K6169" s="9" t="s">
        <v>278</v>
      </c>
      <c r="L6169" s="9" t="s">
        <v>278</v>
      </c>
      <c r="M6169" s="65">
        <v>526.79999999999995</v>
      </c>
      <c r="N6169" s="65"/>
      <c r="P6169" s="65">
        <f t="shared" si="169"/>
        <v>526.79999999999995</v>
      </c>
    </row>
    <row r="6170" spans="1:16" ht="15">
      <c r="A6170" s="28" t="s">
        <v>2183</v>
      </c>
      <c r="B6170" s="61" t="s">
        <v>2705</v>
      </c>
      <c r="C6170" s="3"/>
      <c r="D6170" s="3"/>
      <c r="E6170" s="9" t="s">
        <v>278</v>
      </c>
      <c r="F6170" s="9" t="s">
        <v>278</v>
      </c>
      <c r="G6170" s="9" t="s">
        <v>278</v>
      </c>
      <c r="H6170" s="9" t="s">
        <v>278</v>
      </c>
      <c r="I6170" s="9" t="s">
        <v>278</v>
      </c>
      <c r="J6170" s="9" t="s">
        <v>278</v>
      </c>
      <c r="K6170" s="9" t="s">
        <v>278</v>
      </c>
      <c r="L6170" s="9" t="s">
        <v>278</v>
      </c>
      <c r="M6170" s="65">
        <v>526.1</v>
      </c>
      <c r="N6170" s="65"/>
      <c r="P6170" s="65">
        <f t="shared" si="169"/>
        <v>526.1</v>
      </c>
    </row>
    <row r="6171" spans="1:16" ht="15">
      <c r="A6171" s="28" t="s">
        <v>2184</v>
      </c>
      <c r="B6171" s="61" t="s">
        <v>2708</v>
      </c>
      <c r="C6171" s="3"/>
      <c r="D6171" s="3"/>
      <c r="E6171" s="9" t="s">
        <v>278</v>
      </c>
      <c r="F6171" s="9" t="s">
        <v>278</v>
      </c>
      <c r="G6171" s="9" t="s">
        <v>278</v>
      </c>
      <c r="H6171" s="9" t="s">
        <v>278</v>
      </c>
      <c r="I6171" s="9" t="s">
        <v>278</v>
      </c>
      <c r="J6171" s="9" t="s">
        <v>278</v>
      </c>
      <c r="K6171" s="9" t="s">
        <v>278</v>
      </c>
      <c r="L6171" s="9" t="s">
        <v>278</v>
      </c>
      <c r="M6171" s="65">
        <v>524.6</v>
      </c>
      <c r="N6171" s="65"/>
      <c r="P6171" s="65">
        <f t="shared" si="169"/>
        <v>524.6</v>
      </c>
    </row>
    <row r="6172" spans="1:16" ht="15">
      <c r="A6172" s="28" t="s">
        <v>2185</v>
      </c>
      <c r="B6172" s="61" t="s">
        <v>2724</v>
      </c>
      <c r="C6172" s="3"/>
      <c r="D6172" s="3"/>
      <c r="E6172" s="9" t="s">
        <v>278</v>
      </c>
      <c r="F6172" s="9" t="s">
        <v>278</v>
      </c>
      <c r="G6172" s="9" t="s">
        <v>278</v>
      </c>
      <c r="H6172" s="9" t="s">
        <v>278</v>
      </c>
      <c r="I6172" s="9" t="s">
        <v>278</v>
      </c>
      <c r="J6172" s="9" t="s">
        <v>278</v>
      </c>
      <c r="K6172" s="9" t="s">
        <v>278</v>
      </c>
      <c r="L6172" s="9" t="s">
        <v>278</v>
      </c>
      <c r="M6172" s="65">
        <v>519.25</v>
      </c>
      <c r="N6172" s="65"/>
      <c r="P6172" s="65">
        <f t="shared" si="169"/>
        <v>519.25</v>
      </c>
    </row>
    <row r="6173" spans="1:16" ht="15">
      <c r="A6173" s="28" t="s">
        <v>2186</v>
      </c>
      <c r="B6173" s="61" t="s">
        <v>2714</v>
      </c>
      <c r="C6173" s="3"/>
      <c r="D6173" s="3"/>
      <c r="E6173" s="9" t="s">
        <v>278</v>
      </c>
      <c r="F6173" s="9" t="s">
        <v>278</v>
      </c>
      <c r="G6173" s="9" t="s">
        <v>278</v>
      </c>
      <c r="H6173" s="9" t="s">
        <v>278</v>
      </c>
      <c r="I6173" s="9" t="s">
        <v>278</v>
      </c>
      <c r="J6173" s="9" t="s">
        <v>278</v>
      </c>
      <c r="K6173" s="9" t="s">
        <v>278</v>
      </c>
      <c r="L6173" s="9" t="s">
        <v>278</v>
      </c>
      <c r="M6173" s="65">
        <v>508.5</v>
      </c>
      <c r="N6173" s="65"/>
      <c r="P6173" s="65">
        <f t="shared" si="169"/>
        <v>508.5</v>
      </c>
    </row>
    <row r="6174" spans="1:16" ht="15">
      <c r="A6174" s="28" t="s">
        <v>2187</v>
      </c>
      <c r="B6174" s="61" t="s">
        <v>2710</v>
      </c>
      <c r="C6174" s="3"/>
      <c r="D6174" s="3"/>
      <c r="E6174" s="9" t="s">
        <v>278</v>
      </c>
      <c r="F6174" s="9" t="s">
        <v>278</v>
      </c>
      <c r="G6174" s="9" t="s">
        <v>278</v>
      </c>
      <c r="H6174" s="9" t="s">
        <v>278</v>
      </c>
      <c r="I6174" s="9" t="s">
        <v>278</v>
      </c>
      <c r="J6174" s="9" t="s">
        <v>278</v>
      </c>
      <c r="K6174" s="9" t="s">
        <v>278</v>
      </c>
      <c r="L6174" s="9" t="s">
        <v>278</v>
      </c>
      <c r="M6174" s="65">
        <v>487.6</v>
      </c>
      <c r="N6174" s="65"/>
      <c r="P6174" s="65">
        <f t="shared" si="169"/>
        <v>487.6</v>
      </c>
    </row>
    <row r="6175" spans="1:16" ht="15">
      <c r="A6175" s="28" t="s">
        <v>2188</v>
      </c>
      <c r="B6175" s="61" t="s">
        <v>2203</v>
      </c>
      <c r="C6175" s="3"/>
      <c r="D6175" s="3"/>
      <c r="E6175" s="9" t="s">
        <v>278</v>
      </c>
      <c r="F6175" s="9" t="s">
        <v>278</v>
      </c>
      <c r="G6175" s="9" t="s">
        <v>278</v>
      </c>
      <c r="H6175" s="9" t="s">
        <v>278</v>
      </c>
      <c r="I6175" s="9" t="s">
        <v>278</v>
      </c>
      <c r="J6175" s="9" t="s">
        <v>278</v>
      </c>
      <c r="K6175" s="9" t="s">
        <v>278</v>
      </c>
      <c r="L6175" s="9">
        <v>487.19999999999709</v>
      </c>
      <c r="M6175" s="9" t="s">
        <v>278</v>
      </c>
      <c r="N6175" s="65"/>
      <c r="P6175" s="65">
        <f t="shared" si="169"/>
        <v>487.19999999999709</v>
      </c>
    </row>
    <row r="6176" spans="1:16" ht="15">
      <c r="A6176" s="28" t="s">
        <v>2296</v>
      </c>
      <c r="B6176" s="61" t="s">
        <v>2699</v>
      </c>
      <c r="C6176" s="3"/>
      <c r="D6176" s="3"/>
      <c r="E6176" s="9" t="s">
        <v>278</v>
      </c>
      <c r="F6176" s="9" t="s">
        <v>278</v>
      </c>
      <c r="G6176" s="9" t="s">
        <v>278</v>
      </c>
      <c r="H6176" s="9" t="s">
        <v>278</v>
      </c>
      <c r="I6176" s="9" t="s">
        <v>278</v>
      </c>
      <c r="J6176" s="9" t="s">
        <v>278</v>
      </c>
      <c r="K6176" s="9" t="s">
        <v>278</v>
      </c>
      <c r="L6176" s="9" t="s">
        <v>278</v>
      </c>
      <c r="M6176" s="65">
        <v>484.8</v>
      </c>
      <c r="N6176" s="65"/>
      <c r="P6176" s="65">
        <f t="shared" si="169"/>
        <v>484.8</v>
      </c>
    </row>
    <row r="6177" spans="1:18" ht="15">
      <c r="A6177" s="28" t="s">
        <v>2297</v>
      </c>
      <c r="B6177" s="61" t="s">
        <v>2819</v>
      </c>
      <c r="C6177" s="3"/>
      <c r="D6177" s="3"/>
      <c r="E6177" s="9" t="s">
        <v>278</v>
      </c>
      <c r="F6177" s="9" t="s">
        <v>278</v>
      </c>
      <c r="G6177" s="9" t="s">
        <v>278</v>
      </c>
      <c r="H6177" s="9" t="s">
        <v>278</v>
      </c>
      <c r="I6177" s="9" t="s">
        <v>278</v>
      </c>
      <c r="J6177" s="9" t="s">
        <v>278</v>
      </c>
      <c r="K6177" s="9" t="s">
        <v>278</v>
      </c>
      <c r="L6177" s="9" t="s">
        <v>278</v>
      </c>
      <c r="M6177" s="65">
        <v>483.3</v>
      </c>
      <c r="N6177" s="65"/>
      <c r="P6177" s="65">
        <f t="shared" si="169"/>
        <v>483.3</v>
      </c>
    </row>
    <row r="6178" spans="1:18" ht="15">
      <c r="A6178" s="28" t="s">
        <v>2298</v>
      </c>
      <c r="B6178" s="61" t="s">
        <v>2703</v>
      </c>
      <c r="C6178" s="3"/>
      <c r="D6178" s="3"/>
      <c r="E6178" s="9" t="s">
        <v>278</v>
      </c>
      <c r="F6178" s="9" t="s">
        <v>278</v>
      </c>
      <c r="G6178" s="9" t="s">
        <v>278</v>
      </c>
      <c r="H6178" s="9" t="s">
        <v>278</v>
      </c>
      <c r="I6178" s="9" t="s">
        <v>278</v>
      </c>
      <c r="J6178" s="9" t="s">
        <v>278</v>
      </c>
      <c r="K6178" s="9" t="s">
        <v>278</v>
      </c>
      <c r="L6178" s="9" t="s">
        <v>278</v>
      </c>
      <c r="M6178" s="65">
        <v>479.6</v>
      </c>
      <c r="N6178" s="65"/>
      <c r="P6178" s="65">
        <f t="shared" si="169"/>
        <v>479.6</v>
      </c>
    </row>
    <row r="6179" spans="1:18" ht="15">
      <c r="A6179" s="253" t="s">
        <v>2676</v>
      </c>
      <c r="B6179" s="61" t="s">
        <v>2702</v>
      </c>
      <c r="C6179" s="3"/>
      <c r="D6179" s="3"/>
      <c r="E6179" s="9" t="s">
        <v>278</v>
      </c>
      <c r="F6179" s="9" t="s">
        <v>278</v>
      </c>
      <c r="G6179" s="9" t="s">
        <v>278</v>
      </c>
      <c r="H6179" s="9" t="s">
        <v>278</v>
      </c>
      <c r="I6179" s="9" t="s">
        <v>278</v>
      </c>
      <c r="J6179" s="9" t="s">
        <v>278</v>
      </c>
      <c r="K6179" s="9" t="s">
        <v>278</v>
      </c>
      <c r="L6179" s="9" t="s">
        <v>278</v>
      </c>
      <c r="M6179" s="65">
        <v>473.5</v>
      </c>
      <c r="N6179" s="65"/>
      <c r="P6179" s="65">
        <f t="shared" ref="P6179:P6209" si="170">SUM(E6179:M6179)</f>
        <v>473.5</v>
      </c>
    </row>
    <row r="6180" spans="1:18" ht="15">
      <c r="A6180" s="253" t="s">
        <v>2677</v>
      </c>
      <c r="B6180" s="239" t="s">
        <v>1670</v>
      </c>
      <c r="C6180" s="3"/>
      <c r="D6180" s="3"/>
      <c r="E6180" s="9" t="s">
        <v>278</v>
      </c>
      <c r="F6180" s="9" t="s">
        <v>278</v>
      </c>
      <c r="G6180" s="9" t="s">
        <v>278</v>
      </c>
      <c r="H6180" s="9" t="s">
        <v>278</v>
      </c>
      <c r="I6180" s="9" t="s">
        <v>278</v>
      </c>
      <c r="J6180" s="9" t="s">
        <v>278</v>
      </c>
      <c r="K6180" s="9">
        <v>467.59999999999854</v>
      </c>
      <c r="L6180" s="9" t="s">
        <v>278</v>
      </c>
      <c r="M6180" s="9" t="s">
        <v>278</v>
      </c>
      <c r="P6180" s="65">
        <f t="shared" si="170"/>
        <v>467.59999999999854</v>
      </c>
    </row>
    <row r="6181" spans="1:18" ht="15">
      <c r="A6181" s="253" t="s">
        <v>2678</v>
      </c>
      <c r="B6181" s="239" t="s">
        <v>1669</v>
      </c>
      <c r="C6181" s="3"/>
      <c r="D6181" s="3"/>
      <c r="E6181" s="9" t="s">
        <v>278</v>
      </c>
      <c r="F6181" s="9" t="s">
        <v>278</v>
      </c>
      <c r="G6181" s="9" t="s">
        <v>278</v>
      </c>
      <c r="H6181" s="9" t="s">
        <v>278</v>
      </c>
      <c r="I6181" s="9" t="s">
        <v>278</v>
      </c>
      <c r="J6181" s="9" t="s">
        <v>278</v>
      </c>
      <c r="K6181" s="9">
        <v>461.39999999999054</v>
      </c>
      <c r="L6181" s="9" t="s">
        <v>278</v>
      </c>
      <c r="M6181" s="9" t="s">
        <v>278</v>
      </c>
      <c r="P6181" s="65">
        <f t="shared" si="170"/>
        <v>461.39999999999054</v>
      </c>
    </row>
    <row r="6182" spans="1:18" ht="15">
      <c r="A6182" s="253" t="s">
        <v>2679</v>
      </c>
      <c r="B6182" s="61" t="s">
        <v>2711</v>
      </c>
      <c r="C6182" s="3"/>
      <c r="D6182" s="3"/>
      <c r="E6182" s="9" t="s">
        <v>278</v>
      </c>
      <c r="F6182" s="9" t="s">
        <v>278</v>
      </c>
      <c r="G6182" s="9" t="s">
        <v>278</v>
      </c>
      <c r="H6182" s="9" t="s">
        <v>278</v>
      </c>
      <c r="I6182" s="9" t="s">
        <v>278</v>
      </c>
      <c r="J6182" s="9" t="s">
        <v>278</v>
      </c>
      <c r="K6182" s="9" t="s">
        <v>278</v>
      </c>
      <c r="L6182" s="9" t="s">
        <v>278</v>
      </c>
      <c r="M6182" s="65">
        <v>460.2</v>
      </c>
      <c r="N6182" s="65"/>
      <c r="P6182" s="65">
        <f t="shared" si="170"/>
        <v>460.2</v>
      </c>
    </row>
    <row r="6183" spans="1:18" ht="15">
      <c r="A6183" s="253" t="s">
        <v>2680</v>
      </c>
      <c r="B6183" s="61" t="s">
        <v>674</v>
      </c>
      <c r="E6183" s="9" t="s">
        <v>278</v>
      </c>
      <c r="F6183" s="9" t="s">
        <v>278</v>
      </c>
      <c r="G6183" s="9" t="s">
        <v>278</v>
      </c>
      <c r="H6183" s="9">
        <v>356.10000000000218</v>
      </c>
      <c r="I6183" s="9">
        <v>91.099999999999909</v>
      </c>
      <c r="J6183" s="9" t="s">
        <v>278</v>
      </c>
      <c r="K6183" s="9" t="s">
        <v>278</v>
      </c>
      <c r="L6183" s="9" t="s">
        <v>278</v>
      </c>
      <c r="M6183" s="9" t="s">
        <v>278</v>
      </c>
      <c r="P6183" s="65">
        <f t="shared" si="170"/>
        <v>447.20000000000209</v>
      </c>
    </row>
    <row r="6184" spans="1:18" ht="15">
      <c r="A6184" s="253" t="s">
        <v>2681</v>
      </c>
      <c r="B6184" s="61" t="s">
        <v>2728</v>
      </c>
      <c r="C6184" s="3"/>
      <c r="D6184" s="3"/>
      <c r="E6184" s="9" t="s">
        <v>278</v>
      </c>
      <c r="F6184" s="9" t="s">
        <v>278</v>
      </c>
      <c r="G6184" s="9" t="s">
        <v>278</v>
      </c>
      <c r="H6184" s="9" t="s">
        <v>278</v>
      </c>
      <c r="I6184" s="9" t="s">
        <v>278</v>
      </c>
      <c r="J6184" s="9" t="s">
        <v>278</v>
      </c>
      <c r="K6184" s="9" t="s">
        <v>278</v>
      </c>
      <c r="L6184" s="9" t="s">
        <v>278</v>
      </c>
      <c r="M6184" s="65">
        <v>444.9</v>
      </c>
      <c r="N6184" s="65"/>
      <c r="P6184" s="65">
        <f t="shared" si="170"/>
        <v>444.9</v>
      </c>
    </row>
    <row r="6185" spans="1:18" ht="15">
      <c r="A6185" s="253" t="s">
        <v>2682</v>
      </c>
      <c r="B6185" s="61" t="s">
        <v>2726</v>
      </c>
      <c r="C6185" s="3"/>
      <c r="D6185" s="3"/>
      <c r="E6185" s="9" t="s">
        <v>278</v>
      </c>
      <c r="F6185" s="9" t="s">
        <v>278</v>
      </c>
      <c r="G6185" s="9" t="s">
        <v>278</v>
      </c>
      <c r="H6185" s="9" t="s">
        <v>278</v>
      </c>
      <c r="I6185" s="9" t="s">
        <v>278</v>
      </c>
      <c r="J6185" s="9" t="s">
        <v>278</v>
      </c>
      <c r="K6185" s="9" t="s">
        <v>278</v>
      </c>
      <c r="L6185" s="9" t="s">
        <v>278</v>
      </c>
      <c r="M6185" s="65">
        <v>444.5</v>
      </c>
      <c r="N6185" s="65"/>
      <c r="P6185" s="65">
        <f t="shared" si="170"/>
        <v>444.5</v>
      </c>
    </row>
    <row r="6186" spans="1:18" ht="15">
      <c r="A6186" s="253" t="s">
        <v>2683</v>
      </c>
      <c r="B6186" s="61" t="s">
        <v>2722</v>
      </c>
      <c r="C6186" s="3"/>
      <c r="D6186" s="3"/>
      <c r="E6186" s="9" t="s">
        <v>278</v>
      </c>
      <c r="F6186" s="9" t="s">
        <v>278</v>
      </c>
      <c r="G6186" s="9" t="s">
        <v>278</v>
      </c>
      <c r="H6186" s="9" t="s">
        <v>278</v>
      </c>
      <c r="I6186" s="9" t="s">
        <v>278</v>
      </c>
      <c r="J6186" s="9" t="s">
        <v>278</v>
      </c>
      <c r="K6186" s="9" t="s">
        <v>278</v>
      </c>
      <c r="L6186" s="9" t="s">
        <v>278</v>
      </c>
      <c r="M6186" s="65">
        <v>439.4</v>
      </c>
      <c r="N6186" s="65"/>
      <c r="P6186" s="65">
        <f t="shared" si="170"/>
        <v>439.4</v>
      </c>
    </row>
    <row r="6187" spans="1:18" ht="15">
      <c r="A6187" s="253" t="s">
        <v>2684</v>
      </c>
      <c r="B6187" s="61" t="s">
        <v>2713</v>
      </c>
      <c r="C6187" s="3"/>
      <c r="D6187" s="3"/>
      <c r="E6187" s="9" t="s">
        <v>278</v>
      </c>
      <c r="F6187" s="9" t="s">
        <v>278</v>
      </c>
      <c r="G6187" s="9" t="s">
        <v>278</v>
      </c>
      <c r="H6187" s="9" t="s">
        <v>278</v>
      </c>
      <c r="I6187" s="9" t="s">
        <v>278</v>
      </c>
      <c r="J6187" s="9" t="s">
        <v>278</v>
      </c>
      <c r="K6187" s="9" t="s">
        <v>278</v>
      </c>
      <c r="L6187" s="9" t="s">
        <v>278</v>
      </c>
      <c r="M6187" s="65">
        <v>431</v>
      </c>
      <c r="N6187" s="65"/>
      <c r="P6187" s="65">
        <f t="shared" si="170"/>
        <v>431</v>
      </c>
    </row>
    <row r="6188" spans="1:18" ht="15">
      <c r="A6188" s="253" t="s">
        <v>2685</v>
      </c>
      <c r="B6188" s="61" t="s">
        <v>649</v>
      </c>
      <c r="E6188" s="9" t="s">
        <v>278</v>
      </c>
      <c r="F6188" s="9" t="s">
        <v>278</v>
      </c>
      <c r="G6188" s="9" t="s">
        <v>278</v>
      </c>
      <c r="H6188" s="9">
        <v>324.00000000001091</v>
      </c>
      <c r="I6188" s="9">
        <v>101.69999999999891</v>
      </c>
      <c r="J6188" s="9" t="s">
        <v>278</v>
      </c>
      <c r="K6188" s="9" t="s">
        <v>278</v>
      </c>
      <c r="L6188" s="9" t="s">
        <v>278</v>
      </c>
      <c r="M6188" s="9" t="s">
        <v>278</v>
      </c>
      <c r="P6188" s="65">
        <f t="shared" si="170"/>
        <v>425.70000000000982</v>
      </c>
    </row>
    <row r="6189" spans="1:18" ht="15">
      <c r="A6189" s="253" t="s">
        <v>2686</v>
      </c>
      <c r="B6189" s="61" t="s">
        <v>2835</v>
      </c>
      <c r="C6189" s="3"/>
      <c r="D6189" s="3"/>
      <c r="E6189" s="9" t="s">
        <v>278</v>
      </c>
      <c r="F6189" s="9" t="s">
        <v>278</v>
      </c>
      <c r="G6189" s="9" t="s">
        <v>278</v>
      </c>
      <c r="H6189" s="9" t="s">
        <v>278</v>
      </c>
      <c r="I6189" s="9" t="s">
        <v>278</v>
      </c>
      <c r="J6189" s="9" t="s">
        <v>278</v>
      </c>
      <c r="K6189" s="9" t="s">
        <v>278</v>
      </c>
      <c r="L6189" s="9" t="s">
        <v>278</v>
      </c>
      <c r="M6189" s="65">
        <v>411</v>
      </c>
      <c r="N6189" s="65"/>
      <c r="P6189" s="65">
        <f t="shared" si="170"/>
        <v>411</v>
      </c>
    </row>
    <row r="6190" spans="1:18" ht="15">
      <c r="A6190" s="253" t="s">
        <v>2687</v>
      </c>
      <c r="B6190" s="178" t="s">
        <v>1335</v>
      </c>
      <c r="C6190" s="3"/>
      <c r="D6190" s="3"/>
      <c r="E6190" s="9" t="s">
        <v>278</v>
      </c>
      <c r="F6190" s="9" t="s">
        <v>278</v>
      </c>
      <c r="G6190" s="9" t="s">
        <v>278</v>
      </c>
      <c r="H6190" s="9" t="s">
        <v>278</v>
      </c>
      <c r="I6190" s="9">
        <v>68.099999999999454</v>
      </c>
      <c r="J6190" s="9">
        <v>341.60000000000218</v>
      </c>
      <c r="K6190" s="9" t="s">
        <v>278</v>
      </c>
      <c r="L6190" s="9" t="s">
        <v>278</v>
      </c>
      <c r="M6190" s="9" t="s">
        <v>278</v>
      </c>
      <c r="P6190" s="65">
        <f t="shared" si="170"/>
        <v>409.70000000000164</v>
      </c>
    </row>
    <row r="6191" spans="1:18" ht="15">
      <c r="A6191" s="253" t="s">
        <v>2688</v>
      </c>
      <c r="B6191" s="178" t="s">
        <v>1361</v>
      </c>
      <c r="C6191" s="3"/>
      <c r="D6191" s="3"/>
      <c r="E6191" s="9" t="s">
        <v>278</v>
      </c>
      <c r="F6191" s="9" t="s">
        <v>278</v>
      </c>
      <c r="G6191" s="9" t="s">
        <v>278</v>
      </c>
      <c r="H6191" s="9" t="s">
        <v>278</v>
      </c>
      <c r="I6191" s="188">
        <v>393.50000000000091</v>
      </c>
      <c r="J6191" s="9" t="s">
        <v>278</v>
      </c>
      <c r="K6191" s="9" t="s">
        <v>278</v>
      </c>
      <c r="L6191" s="9" t="s">
        <v>278</v>
      </c>
      <c r="M6191" s="9" t="s">
        <v>278</v>
      </c>
      <c r="P6191" s="65">
        <f t="shared" si="170"/>
        <v>393.50000000000091</v>
      </c>
      <c r="R6191" t="s">
        <v>284</v>
      </c>
    </row>
    <row r="6192" spans="1:18" ht="15">
      <c r="A6192" s="253" t="s">
        <v>2689</v>
      </c>
      <c r="B6192" s="239" t="s">
        <v>2189</v>
      </c>
      <c r="C6192" s="3"/>
      <c r="D6192" s="3"/>
      <c r="E6192" s="9" t="s">
        <v>278</v>
      </c>
      <c r="F6192" s="9" t="s">
        <v>278</v>
      </c>
      <c r="G6192" s="9" t="s">
        <v>278</v>
      </c>
      <c r="H6192" s="9" t="s">
        <v>278</v>
      </c>
      <c r="I6192" s="9" t="s">
        <v>278</v>
      </c>
      <c r="J6192" s="9" t="s">
        <v>278</v>
      </c>
      <c r="K6192" s="9" t="s">
        <v>278</v>
      </c>
      <c r="L6192" s="9">
        <v>373.59999999999854</v>
      </c>
      <c r="M6192" s="9" t="s">
        <v>278</v>
      </c>
      <c r="N6192" s="65"/>
      <c r="P6192" s="65">
        <f t="shared" si="170"/>
        <v>373.59999999999854</v>
      </c>
    </row>
    <row r="6193" spans="1:21" ht="15">
      <c r="A6193" s="253" t="s">
        <v>2690</v>
      </c>
      <c r="B6193" s="61" t="s">
        <v>2214</v>
      </c>
      <c r="C6193" s="3"/>
      <c r="D6193" s="3"/>
      <c r="E6193" s="9" t="s">
        <v>278</v>
      </c>
      <c r="F6193" s="9" t="s">
        <v>278</v>
      </c>
      <c r="G6193" s="9" t="s">
        <v>278</v>
      </c>
      <c r="H6193" s="9" t="s">
        <v>278</v>
      </c>
      <c r="I6193" s="9" t="s">
        <v>278</v>
      </c>
      <c r="J6193" s="9" t="s">
        <v>278</v>
      </c>
      <c r="K6193" s="9" t="s">
        <v>278</v>
      </c>
      <c r="L6193" s="9">
        <v>367.70000000000437</v>
      </c>
      <c r="M6193" s="9" t="s">
        <v>278</v>
      </c>
      <c r="N6193" s="65"/>
      <c r="P6193" s="65">
        <f t="shared" si="170"/>
        <v>367.70000000000437</v>
      </c>
    </row>
    <row r="6194" spans="1:21" ht="15">
      <c r="A6194" s="253" t="s">
        <v>2691</v>
      </c>
      <c r="B6194" s="178" t="s">
        <v>1338</v>
      </c>
      <c r="C6194" s="3"/>
      <c r="D6194" s="3"/>
      <c r="E6194" s="9" t="s">
        <v>278</v>
      </c>
      <c r="F6194" s="9" t="s">
        <v>278</v>
      </c>
      <c r="G6194" s="9" t="s">
        <v>278</v>
      </c>
      <c r="H6194" s="9" t="s">
        <v>278</v>
      </c>
      <c r="I6194" s="188">
        <v>365.59999999999991</v>
      </c>
      <c r="J6194" s="9" t="s">
        <v>278</v>
      </c>
      <c r="K6194" s="9" t="s">
        <v>278</v>
      </c>
      <c r="L6194" s="9" t="s">
        <v>278</v>
      </c>
      <c r="M6194" s="9" t="s">
        <v>278</v>
      </c>
      <c r="P6194" s="65">
        <f t="shared" si="170"/>
        <v>365.59999999999991</v>
      </c>
      <c r="R6194" t="s">
        <v>293</v>
      </c>
    </row>
    <row r="6195" spans="1:21" ht="15">
      <c r="A6195" s="253" t="s">
        <v>2692</v>
      </c>
      <c r="B6195" s="61" t="s">
        <v>2709</v>
      </c>
      <c r="C6195" s="3"/>
      <c r="D6195" s="3"/>
      <c r="E6195" s="9" t="s">
        <v>278</v>
      </c>
      <c r="F6195" s="9" t="s">
        <v>278</v>
      </c>
      <c r="G6195" s="9" t="s">
        <v>278</v>
      </c>
      <c r="H6195" s="9" t="s">
        <v>278</v>
      </c>
      <c r="I6195" s="9" t="s">
        <v>278</v>
      </c>
      <c r="J6195" s="9" t="s">
        <v>278</v>
      </c>
      <c r="K6195" s="9" t="s">
        <v>278</v>
      </c>
      <c r="L6195" s="9" t="s">
        <v>278</v>
      </c>
      <c r="M6195" s="65">
        <v>362.2</v>
      </c>
      <c r="N6195" s="65"/>
      <c r="P6195" s="65">
        <f t="shared" si="170"/>
        <v>362.2</v>
      </c>
    </row>
    <row r="6196" spans="1:21" ht="15">
      <c r="A6196" s="253" t="s">
        <v>2693</v>
      </c>
      <c r="B6196" s="178" t="s">
        <v>1347</v>
      </c>
      <c r="C6196" s="3"/>
      <c r="D6196" s="3"/>
      <c r="E6196" s="9" t="s">
        <v>278</v>
      </c>
      <c r="F6196" s="9" t="s">
        <v>278</v>
      </c>
      <c r="G6196" s="9" t="s">
        <v>278</v>
      </c>
      <c r="H6196" s="9" t="s">
        <v>278</v>
      </c>
      <c r="I6196" s="9">
        <v>340.89999999999873</v>
      </c>
      <c r="J6196" s="9" t="s">
        <v>278</v>
      </c>
      <c r="K6196" s="9" t="s">
        <v>278</v>
      </c>
      <c r="L6196" s="9" t="s">
        <v>278</v>
      </c>
      <c r="M6196" s="9" t="s">
        <v>278</v>
      </c>
      <c r="P6196" s="65">
        <f t="shared" si="170"/>
        <v>340.89999999999873</v>
      </c>
    </row>
    <row r="6197" spans="1:21" ht="15">
      <c r="A6197" s="253" t="s">
        <v>2694</v>
      </c>
      <c r="B6197" s="61" t="s">
        <v>178</v>
      </c>
      <c r="E6197" s="9">
        <v>274.64999999999998</v>
      </c>
      <c r="F6197" s="9">
        <v>58.6</v>
      </c>
      <c r="G6197" s="9" t="s">
        <v>278</v>
      </c>
      <c r="H6197" s="9" t="s">
        <v>278</v>
      </c>
      <c r="I6197" s="9" t="s">
        <v>278</v>
      </c>
      <c r="J6197" s="9" t="s">
        <v>278</v>
      </c>
      <c r="K6197" s="9" t="s">
        <v>278</v>
      </c>
      <c r="L6197" s="9" t="s">
        <v>278</v>
      </c>
      <c r="M6197" s="9" t="s">
        <v>278</v>
      </c>
      <c r="P6197" s="65">
        <f t="shared" si="170"/>
        <v>333.25</v>
      </c>
    </row>
    <row r="6198" spans="1:21" ht="15">
      <c r="A6198" s="253" t="s">
        <v>2695</v>
      </c>
      <c r="B6198" s="61" t="s">
        <v>2204</v>
      </c>
      <c r="C6198" s="3"/>
      <c r="D6198" s="3"/>
      <c r="E6198" s="9" t="s">
        <v>278</v>
      </c>
      <c r="F6198" s="9" t="s">
        <v>278</v>
      </c>
      <c r="G6198" s="9" t="s">
        <v>278</v>
      </c>
      <c r="H6198" s="9" t="s">
        <v>278</v>
      </c>
      <c r="I6198" s="9" t="s">
        <v>278</v>
      </c>
      <c r="J6198" s="9" t="s">
        <v>278</v>
      </c>
      <c r="K6198" s="9" t="s">
        <v>278</v>
      </c>
      <c r="L6198" s="9">
        <v>321.49999999999636</v>
      </c>
      <c r="M6198" s="9" t="s">
        <v>278</v>
      </c>
      <c r="N6198" s="65"/>
      <c r="P6198" s="65">
        <f t="shared" si="170"/>
        <v>321.49999999999636</v>
      </c>
    </row>
    <row r="6199" spans="1:21" ht="15">
      <c r="A6199" s="253" t="s">
        <v>2696</v>
      </c>
      <c r="B6199" s="61" t="s">
        <v>2718</v>
      </c>
      <c r="C6199" s="3"/>
      <c r="D6199" s="3"/>
      <c r="E6199" s="9" t="s">
        <v>278</v>
      </c>
      <c r="F6199" s="9" t="s">
        <v>278</v>
      </c>
      <c r="G6199" s="9" t="s">
        <v>278</v>
      </c>
      <c r="H6199" s="9" t="s">
        <v>278</v>
      </c>
      <c r="I6199" s="9" t="s">
        <v>278</v>
      </c>
      <c r="J6199" s="9" t="s">
        <v>278</v>
      </c>
      <c r="K6199" s="9" t="s">
        <v>278</v>
      </c>
      <c r="L6199" s="9" t="s">
        <v>278</v>
      </c>
      <c r="M6199" s="65">
        <v>320</v>
      </c>
      <c r="N6199" s="65"/>
      <c r="P6199" s="65">
        <f t="shared" si="170"/>
        <v>320</v>
      </c>
    </row>
    <row r="6200" spans="1:21" ht="15">
      <c r="A6200" s="253" t="s">
        <v>2697</v>
      </c>
      <c r="B6200" s="61" t="s">
        <v>2725</v>
      </c>
      <c r="C6200" s="3"/>
      <c r="D6200" s="3"/>
      <c r="E6200" s="9" t="s">
        <v>278</v>
      </c>
      <c r="F6200" s="9" t="s">
        <v>278</v>
      </c>
      <c r="G6200" s="9" t="s">
        <v>278</v>
      </c>
      <c r="H6200" s="9" t="s">
        <v>278</v>
      </c>
      <c r="I6200" s="9" t="s">
        <v>278</v>
      </c>
      <c r="J6200" s="9" t="s">
        <v>278</v>
      </c>
      <c r="K6200" s="9" t="s">
        <v>278</v>
      </c>
      <c r="L6200" s="9" t="s">
        <v>278</v>
      </c>
      <c r="M6200" s="65">
        <v>318.7</v>
      </c>
      <c r="N6200" s="65"/>
      <c r="P6200" s="65">
        <f t="shared" si="170"/>
        <v>318.7</v>
      </c>
    </row>
    <row r="6201" spans="1:21" ht="15">
      <c r="A6201" s="253" t="s">
        <v>2698</v>
      </c>
      <c r="B6201" s="61" t="s">
        <v>2706</v>
      </c>
      <c r="C6201" s="3"/>
      <c r="D6201" s="3"/>
      <c r="E6201" s="9" t="s">
        <v>278</v>
      </c>
      <c r="F6201" s="9" t="s">
        <v>278</v>
      </c>
      <c r="G6201" s="9" t="s">
        <v>278</v>
      </c>
      <c r="H6201" s="9" t="s">
        <v>278</v>
      </c>
      <c r="I6201" s="9" t="s">
        <v>278</v>
      </c>
      <c r="J6201" s="9" t="s">
        <v>278</v>
      </c>
      <c r="K6201" s="9" t="s">
        <v>278</v>
      </c>
      <c r="L6201" s="9" t="s">
        <v>278</v>
      </c>
      <c r="M6201" s="65">
        <v>314.00000000000006</v>
      </c>
      <c r="N6201" s="65"/>
      <c r="P6201" s="65">
        <f t="shared" si="170"/>
        <v>314.00000000000006</v>
      </c>
    </row>
    <row r="6202" spans="1:21" ht="15">
      <c r="A6202" s="253" t="s">
        <v>2727</v>
      </c>
      <c r="B6202" s="61" t="s">
        <v>2716</v>
      </c>
      <c r="C6202" s="3"/>
      <c r="D6202" s="3"/>
      <c r="E6202" s="9" t="s">
        <v>278</v>
      </c>
      <c r="F6202" s="9" t="s">
        <v>278</v>
      </c>
      <c r="G6202" s="9" t="s">
        <v>278</v>
      </c>
      <c r="H6202" s="9" t="s">
        <v>278</v>
      </c>
      <c r="I6202" s="9" t="s">
        <v>278</v>
      </c>
      <c r="J6202" s="9" t="s">
        <v>278</v>
      </c>
      <c r="K6202" s="9" t="s">
        <v>278</v>
      </c>
      <c r="L6202" s="9" t="s">
        <v>278</v>
      </c>
      <c r="M6202" s="65">
        <v>299</v>
      </c>
      <c r="N6202" s="65"/>
      <c r="P6202" s="65">
        <f t="shared" si="170"/>
        <v>299</v>
      </c>
    </row>
    <row r="6203" spans="1:21" ht="15">
      <c r="A6203" s="253" t="s">
        <v>2820</v>
      </c>
      <c r="B6203" s="239" t="s">
        <v>1651</v>
      </c>
      <c r="C6203" s="3"/>
      <c r="D6203" s="3"/>
      <c r="E6203" s="9" t="s">
        <v>278</v>
      </c>
      <c r="F6203" s="9" t="s">
        <v>278</v>
      </c>
      <c r="G6203" s="9" t="s">
        <v>278</v>
      </c>
      <c r="H6203" s="9" t="s">
        <v>278</v>
      </c>
      <c r="I6203" s="9" t="s">
        <v>278</v>
      </c>
      <c r="J6203" s="9">
        <v>259.59999999999854</v>
      </c>
      <c r="K6203" s="9" t="s">
        <v>278</v>
      </c>
      <c r="L6203" s="9" t="s">
        <v>278</v>
      </c>
      <c r="M6203" s="9" t="s">
        <v>278</v>
      </c>
      <c r="P6203" s="65">
        <f t="shared" si="170"/>
        <v>259.59999999999854</v>
      </c>
    </row>
    <row r="6204" spans="1:21" ht="15">
      <c r="A6204" s="253" t="s">
        <v>2837</v>
      </c>
      <c r="B6204" s="61" t="s">
        <v>678</v>
      </c>
      <c r="E6204" s="9" t="s">
        <v>278</v>
      </c>
      <c r="F6204" s="9" t="s">
        <v>278</v>
      </c>
      <c r="G6204" s="9" t="s">
        <v>278</v>
      </c>
      <c r="H6204" s="9">
        <v>254.20000000000073</v>
      </c>
      <c r="I6204" s="9" t="s">
        <v>278</v>
      </c>
      <c r="J6204" s="9" t="s">
        <v>278</v>
      </c>
      <c r="K6204" s="9" t="s">
        <v>278</v>
      </c>
      <c r="L6204" s="9" t="s">
        <v>278</v>
      </c>
      <c r="M6204" s="9" t="s">
        <v>278</v>
      </c>
      <c r="P6204" s="65">
        <f t="shared" si="170"/>
        <v>254.20000000000073</v>
      </c>
    </row>
    <row r="6205" spans="1:21" ht="15">
      <c r="A6205" s="253" t="s">
        <v>2887</v>
      </c>
      <c r="B6205" s="178" t="s">
        <v>1340</v>
      </c>
      <c r="C6205" s="3"/>
      <c r="D6205" s="3"/>
      <c r="E6205" s="9" t="s">
        <v>278</v>
      </c>
      <c r="F6205" s="9" t="s">
        <v>278</v>
      </c>
      <c r="G6205" s="9" t="s">
        <v>278</v>
      </c>
      <c r="H6205" s="9" t="s">
        <v>278</v>
      </c>
      <c r="I6205" s="9">
        <v>244.69999999999891</v>
      </c>
      <c r="J6205" s="9" t="s">
        <v>278</v>
      </c>
      <c r="K6205" s="9" t="s">
        <v>278</v>
      </c>
      <c r="L6205" s="9" t="s">
        <v>278</v>
      </c>
      <c r="M6205" s="9" t="s">
        <v>278</v>
      </c>
      <c r="P6205" s="65">
        <f t="shared" si="170"/>
        <v>244.69999999999891</v>
      </c>
    </row>
    <row r="6206" spans="1:21" ht="15">
      <c r="A6206" s="253" t="s">
        <v>2888</v>
      </c>
      <c r="B6206" s="61" t="s">
        <v>688</v>
      </c>
      <c r="E6206" s="9" t="s">
        <v>278</v>
      </c>
      <c r="F6206" s="9" t="s">
        <v>278</v>
      </c>
      <c r="G6206" s="9" t="s">
        <v>278</v>
      </c>
      <c r="H6206" s="9">
        <v>212.20000000000073</v>
      </c>
      <c r="I6206" s="9" t="s">
        <v>278</v>
      </c>
      <c r="J6206" s="9" t="s">
        <v>278</v>
      </c>
      <c r="K6206" s="9" t="s">
        <v>278</v>
      </c>
      <c r="L6206" s="9" t="s">
        <v>278</v>
      </c>
      <c r="M6206" s="9" t="s">
        <v>278</v>
      </c>
      <c r="P6206" s="65">
        <f t="shared" si="170"/>
        <v>212.20000000000073</v>
      </c>
    </row>
    <row r="6207" spans="1:21" ht="15">
      <c r="A6207" s="253" t="s">
        <v>2889</v>
      </c>
      <c r="B6207" s="61" t="s">
        <v>179</v>
      </c>
      <c r="E6207" s="9">
        <v>208.5</v>
      </c>
      <c r="F6207" s="9" t="s">
        <v>278</v>
      </c>
      <c r="G6207" s="9" t="s">
        <v>278</v>
      </c>
      <c r="H6207" s="9" t="s">
        <v>278</v>
      </c>
      <c r="I6207" s="9" t="s">
        <v>278</v>
      </c>
      <c r="J6207" s="9" t="s">
        <v>278</v>
      </c>
      <c r="K6207" s="9" t="s">
        <v>278</v>
      </c>
      <c r="L6207" s="9" t="s">
        <v>278</v>
      </c>
      <c r="M6207" s="9" t="s">
        <v>278</v>
      </c>
      <c r="P6207" s="65">
        <f t="shared" si="170"/>
        <v>208.5</v>
      </c>
      <c r="U6207" t="s">
        <v>2452</v>
      </c>
    </row>
    <row r="6208" spans="1:21" ht="15">
      <c r="A6208" s="253" t="s">
        <v>2890</v>
      </c>
      <c r="B6208" s="190" t="s">
        <v>1331</v>
      </c>
      <c r="C6208" s="3"/>
      <c r="D6208" s="3"/>
      <c r="E6208" s="9" t="s">
        <v>278</v>
      </c>
      <c r="F6208" s="9" t="s">
        <v>278</v>
      </c>
      <c r="G6208" s="9" t="s">
        <v>278</v>
      </c>
      <c r="H6208" s="9" t="s">
        <v>278</v>
      </c>
      <c r="I6208" s="9">
        <v>106.10000000000127</v>
      </c>
      <c r="J6208" s="9" t="s">
        <v>278</v>
      </c>
      <c r="K6208" s="9" t="s">
        <v>278</v>
      </c>
      <c r="L6208" s="9" t="s">
        <v>278</v>
      </c>
      <c r="M6208" s="9" t="s">
        <v>278</v>
      </c>
      <c r="P6208" s="65">
        <f t="shared" si="170"/>
        <v>106.10000000000127</v>
      </c>
    </row>
    <row r="6209" spans="1:21" ht="15">
      <c r="A6209" s="253" t="s">
        <v>2891</v>
      </c>
      <c r="B6209" s="178" t="s">
        <v>1339</v>
      </c>
      <c r="C6209" s="3"/>
      <c r="D6209" s="3"/>
      <c r="E6209" s="9" t="s">
        <v>278</v>
      </c>
      <c r="F6209" s="9" t="s">
        <v>278</v>
      </c>
      <c r="G6209" s="9" t="s">
        <v>278</v>
      </c>
      <c r="H6209" s="9" t="s">
        <v>278</v>
      </c>
      <c r="I6209" s="9">
        <v>102.20000000000027</v>
      </c>
      <c r="J6209" s="9" t="s">
        <v>278</v>
      </c>
      <c r="K6209" s="9" t="s">
        <v>278</v>
      </c>
      <c r="L6209" s="9" t="s">
        <v>278</v>
      </c>
      <c r="M6209" s="9" t="s">
        <v>278</v>
      </c>
      <c r="P6209" s="65">
        <f t="shared" si="170"/>
        <v>102.20000000000027</v>
      </c>
    </row>
    <row r="6210" spans="1:21" ht="15">
      <c r="A6210" s="28"/>
      <c r="B6210" s="61"/>
      <c r="E6210" s="9"/>
      <c r="F6210" s="9"/>
      <c r="G6210" s="9"/>
      <c r="H6210" s="65"/>
      <c r="L6210" s="67"/>
      <c r="M6210" s="67"/>
      <c r="N6210" s="65"/>
    </row>
    <row r="6211" spans="1:21" ht="15">
      <c r="A6211" s="28"/>
      <c r="B6211" s="61"/>
      <c r="E6211" s="9"/>
      <c r="L6211" s="67"/>
      <c r="M6211" s="67"/>
    </row>
    <row r="6212" spans="1:21" ht="15">
      <c r="A6212" s="28"/>
      <c r="B6212" s="61"/>
      <c r="E6212" s="9"/>
      <c r="L6212" s="67"/>
      <c r="M6212" s="67"/>
    </row>
    <row r="6213" spans="1:21" ht="25.5">
      <c r="A6213" s="23" t="s">
        <v>213</v>
      </c>
      <c r="L6213" s="67"/>
      <c r="M6213" s="67"/>
    </row>
    <row r="6214" spans="1:21">
      <c r="L6214" s="67"/>
      <c r="M6214" s="67"/>
    </row>
    <row r="6215" spans="1:21" ht="15">
      <c r="A6215" s="38"/>
      <c r="B6215" s="38"/>
      <c r="C6215" s="38"/>
      <c r="D6215" s="38"/>
      <c r="E6215" s="59">
        <v>2016</v>
      </c>
      <c r="F6215" s="59">
        <v>2017</v>
      </c>
      <c r="G6215" s="59">
        <v>2018</v>
      </c>
      <c r="H6215" s="59">
        <v>2019</v>
      </c>
      <c r="I6215" s="59">
        <v>2020</v>
      </c>
      <c r="J6215" s="59">
        <v>2021</v>
      </c>
      <c r="K6215" s="59">
        <v>2022</v>
      </c>
      <c r="L6215" s="59">
        <v>2023</v>
      </c>
      <c r="M6215" s="59">
        <v>2024</v>
      </c>
      <c r="P6215" s="68" t="s">
        <v>40</v>
      </c>
      <c r="T6215" t="s">
        <v>2452</v>
      </c>
    </row>
    <row r="6216" spans="1:21" ht="15">
      <c r="A6216" s="28" t="s">
        <v>0</v>
      </c>
      <c r="B6216" s="61" t="s">
        <v>33</v>
      </c>
      <c r="E6216" s="9" t="s">
        <v>183</v>
      </c>
      <c r="F6216" s="184">
        <v>476.4</v>
      </c>
      <c r="G6216" s="185">
        <v>571</v>
      </c>
      <c r="H6216" s="90">
        <v>549.19999999999345</v>
      </c>
      <c r="I6216" s="9">
        <v>0</v>
      </c>
      <c r="J6216" s="9">
        <v>0</v>
      </c>
      <c r="K6216" s="9">
        <v>0</v>
      </c>
      <c r="L6216" s="9">
        <v>430.70000000000073</v>
      </c>
      <c r="M6216" s="90">
        <v>407.7</v>
      </c>
      <c r="P6216" s="65">
        <f t="shared" ref="P6216:P6247" si="171">SUM(E6216:M6216)</f>
        <v>2434.9999999999941</v>
      </c>
      <c r="R6216" t="s">
        <v>3509</v>
      </c>
      <c r="U6216" t="s">
        <v>3510</v>
      </c>
    </row>
    <row r="6217" spans="1:21" ht="15">
      <c r="A6217" s="28" t="s">
        <v>2</v>
      </c>
      <c r="B6217" s="61" t="s">
        <v>143</v>
      </c>
      <c r="E6217" s="9" t="s">
        <v>183</v>
      </c>
      <c r="F6217" s="188">
        <v>465.8</v>
      </c>
      <c r="G6217" s="184">
        <v>404.2</v>
      </c>
      <c r="H6217" s="65">
        <v>350.10000000000946</v>
      </c>
      <c r="I6217" s="9">
        <v>0</v>
      </c>
      <c r="J6217" s="9">
        <v>0</v>
      </c>
      <c r="K6217" s="9">
        <v>0</v>
      </c>
      <c r="L6217" s="188">
        <v>487.59999999999854</v>
      </c>
      <c r="M6217" s="65">
        <v>364.5</v>
      </c>
      <c r="P6217" s="65">
        <f t="shared" si="171"/>
        <v>2072.200000000008</v>
      </c>
      <c r="R6217" t="s">
        <v>754</v>
      </c>
    </row>
    <row r="6218" spans="1:21" ht="15">
      <c r="A6218" s="28" t="s">
        <v>3</v>
      </c>
      <c r="B6218" s="61" t="s">
        <v>9</v>
      </c>
      <c r="E6218" s="9" t="s">
        <v>183</v>
      </c>
      <c r="F6218" s="9">
        <v>251.2</v>
      </c>
      <c r="G6218" s="183">
        <v>494.9</v>
      </c>
      <c r="H6218" s="90">
        <v>610.59999999999854</v>
      </c>
      <c r="I6218" s="9">
        <v>0</v>
      </c>
      <c r="J6218" s="9">
        <v>0</v>
      </c>
      <c r="K6218" s="9">
        <v>0</v>
      </c>
      <c r="L6218" s="9">
        <v>386.29999999998108</v>
      </c>
      <c r="M6218" s="65">
        <v>273.7</v>
      </c>
      <c r="P6218" s="65">
        <f t="shared" si="171"/>
        <v>2016.6999999999796</v>
      </c>
      <c r="R6218" t="s">
        <v>307</v>
      </c>
    </row>
    <row r="6219" spans="1:21" ht="15">
      <c r="A6219" s="28" t="s">
        <v>5</v>
      </c>
      <c r="B6219" s="61" t="s">
        <v>25</v>
      </c>
      <c r="E6219" s="9" t="s">
        <v>183</v>
      </c>
      <c r="F6219" s="185">
        <v>499</v>
      </c>
      <c r="G6219" s="9">
        <v>267.10000000000002</v>
      </c>
      <c r="H6219" s="65">
        <v>405.80000000000291</v>
      </c>
      <c r="I6219" s="9">
        <v>0</v>
      </c>
      <c r="J6219" s="9">
        <v>0</v>
      </c>
      <c r="K6219" s="9">
        <v>0</v>
      </c>
      <c r="L6219" s="9">
        <v>450.60000000000946</v>
      </c>
      <c r="M6219" s="65">
        <v>365.5</v>
      </c>
      <c r="P6219" s="65">
        <f t="shared" si="171"/>
        <v>1988.0000000000123</v>
      </c>
      <c r="R6219" t="s">
        <v>281</v>
      </c>
      <c r="U6219" t="s">
        <v>1473</v>
      </c>
    </row>
    <row r="6220" spans="1:21" ht="15">
      <c r="A6220" s="28" t="s">
        <v>7</v>
      </c>
      <c r="B6220" s="61" t="s">
        <v>31</v>
      </c>
      <c r="E6220" s="9" t="s">
        <v>183</v>
      </c>
      <c r="F6220" s="188">
        <v>425.5</v>
      </c>
      <c r="G6220" s="9">
        <v>155</v>
      </c>
      <c r="H6220" s="65">
        <v>502.09999999999127</v>
      </c>
      <c r="I6220" s="9">
        <v>0</v>
      </c>
      <c r="J6220" s="9">
        <v>0</v>
      </c>
      <c r="K6220" s="9">
        <v>0</v>
      </c>
      <c r="L6220" s="9">
        <v>434.59999999999854</v>
      </c>
      <c r="M6220" s="114">
        <v>462.6</v>
      </c>
      <c r="P6220" s="65">
        <f t="shared" si="171"/>
        <v>1979.7999999999897</v>
      </c>
      <c r="R6220" t="s">
        <v>333</v>
      </c>
    </row>
    <row r="6221" spans="1:21" ht="15">
      <c r="A6221" s="28" t="s">
        <v>8</v>
      </c>
      <c r="B6221" s="61" t="s">
        <v>142</v>
      </c>
      <c r="E6221" s="9" t="s">
        <v>183</v>
      </c>
      <c r="F6221" s="188">
        <v>417.1</v>
      </c>
      <c r="G6221" s="9">
        <v>184.8</v>
      </c>
      <c r="H6221" s="113">
        <v>702.39999999999418</v>
      </c>
      <c r="I6221" s="9">
        <v>0</v>
      </c>
      <c r="J6221" s="9">
        <v>0</v>
      </c>
      <c r="K6221" s="9">
        <v>0</v>
      </c>
      <c r="L6221" s="9">
        <v>382.40000000000509</v>
      </c>
      <c r="M6221" s="65">
        <v>292.60000000000002</v>
      </c>
      <c r="P6221" s="65">
        <f t="shared" si="171"/>
        <v>1979.2999999999993</v>
      </c>
      <c r="R6221" t="s">
        <v>369</v>
      </c>
      <c r="U6221" t="s">
        <v>1473</v>
      </c>
    </row>
    <row r="6222" spans="1:21" ht="15">
      <c r="A6222" s="28" t="s">
        <v>10</v>
      </c>
      <c r="B6222" s="61" t="s">
        <v>17</v>
      </c>
      <c r="E6222" s="9" t="s">
        <v>183</v>
      </c>
      <c r="F6222" s="9">
        <v>330.9</v>
      </c>
      <c r="G6222" s="9">
        <v>192.4</v>
      </c>
      <c r="H6222" s="65">
        <v>523.89999999999782</v>
      </c>
      <c r="I6222" s="9">
        <v>0</v>
      </c>
      <c r="J6222" s="9">
        <v>0</v>
      </c>
      <c r="K6222" s="9">
        <v>0</v>
      </c>
      <c r="L6222" s="9">
        <v>423.60000000000218</v>
      </c>
      <c r="M6222" s="65">
        <v>245.6</v>
      </c>
      <c r="P6222" s="65">
        <f t="shared" si="171"/>
        <v>1716.3999999999999</v>
      </c>
    </row>
    <row r="6223" spans="1:21" ht="15">
      <c r="A6223" s="28" t="s">
        <v>12</v>
      </c>
      <c r="B6223" s="61" t="s">
        <v>11</v>
      </c>
      <c r="E6223" s="9" t="s">
        <v>183</v>
      </c>
      <c r="F6223" s="188">
        <v>416.1</v>
      </c>
      <c r="G6223" s="188">
        <v>335.1</v>
      </c>
      <c r="H6223" s="90">
        <v>540.20000000000073</v>
      </c>
      <c r="I6223" s="9">
        <v>0</v>
      </c>
      <c r="J6223" s="9">
        <v>0</v>
      </c>
      <c r="K6223" s="9">
        <v>0</v>
      </c>
      <c r="L6223" s="9">
        <v>240.59999999999491</v>
      </c>
      <c r="M6223" s="65">
        <v>157.6</v>
      </c>
      <c r="P6223" s="65">
        <f t="shared" si="171"/>
        <v>1689.5999999999956</v>
      </c>
      <c r="R6223" t="s">
        <v>372</v>
      </c>
    </row>
    <row r="6224" spans="1:21" ht="15">
      <c r="A6224" s="28" t="s">
        <v>14</v>
      </c>
      <c r="B6224" s="61" t="s">
        <v>21</v>
      </c>
      <c r="E6224" s="9" t="s">
        <v>183</v>
      </c>
      <c r="F6224" s="9">
        <v>323.5</v>
      </c>
      <c r="G6224" s="9">
        <v>216.6</v>
      </c>
      <c r="H6224" s="65">
        <v>510.30000000000655</v>
      </c>
      <c r="I6224" s="9">
        <v>0</v>
      </c>
      <c r="J6224" s="9">
        <v>0</v>
      </c>
      <c r="K6224" s="9">
        <v>0</v>
      </c>
      <c r="L6224" s="9">
        <v>301.50000000000364</v>
      </c>
      <c r="M6224" s="65">
        <v>327</v>
      </c>
      <c r="P6224" s="65">
        <f t="shared" si="171"/>
        <v>1678.9000000000101</v>
      </c>
    </row>
    <row r="6225" spans="1:23" ht="15">
      <c r="A6225" s="28" t="s">
        <v>16</v>
      </c>
      <c r="B6225" s="61" t="s">
        <v>155</v>
      </c>
      <c r="E6225" s="9" t="s">
        <v>183</v>
      </c>
      <c r="F6225" s="9" t="s">
        <v>278</v>
      </c>
      <c r="G6225" s="9">
        <v>33.4</v>
      </c>
      <c r="H6225" s="90">
        <v>619.29999999999927</v>
      </c>
      <c r="I6225" s="9">
        <v>0</v>
      </c>
      <c r="J6225" s="9">
        <v>0</v>
      </c>
      <c r="K6225" s="9">
        <v>0</v>
      </c>
      <c r="L6225" s="188">
        <v>562.19999999999709</v>
      </c>
      <c r="M6225" s="90">
        <v>400.8</v>
      </c>
      <c r="P6225" s="65">
        <f t="shared" si="171"/>
        <v>1615.6999999999964</v>
      </c>
      <c r="R6225" t="s">
        <v>1936</v>
      </c>
      <c r="V6225" s="61"/>
      <c r="W6225" s="61"/>
    </row>
    <row r="6226" spans="1:23" ht="15">
      <c r="A6226" s="28" t="s">
        <v>18</v>
      </c>
      <c r="B6226" s="61" t="s">
        <v>141</v>
      </c>
      <c r="E6226" s="9" t="s">
        <v>183</v>
      </c>
      <c r="F6226" s="9">
        <v>387.2</v>
      </c>
      <c r="G6226" s="9">
        <v>262.10000000000002</v>
      </c>
      <c r="H6226" s="90">
        <v>558.09999999999491</v>
      </c>
      <c r="I6226" s="9">
        <v>0</v>
      </c>
      <c r="J6226" s="9">
        <v>0</v>
      </c>
      <c r="K6226" s="9">
        <v>0</v>
      </c>
      <c r="L6226" s="9">
        <v>238.80000000000655</v>
      </c>
      <c r="M6226" s="65">
        <v>29.4</v>
      </c>
      <c r="P6226" s="65">
        <f t="shared" si="171"/>
        <v>1475.6000000000015</v>
      </c>
      <c r="R6226" t="s">
        <v>287</v>
      </c>
      <c r="V6226" s="239"/>
      <c r="W6226" s="61"/>
    </row>
    <row r="6227" spans="1:23" ht="15">
      <c r="A6227" s="28" t="s">
        <v>20</v>
      </c>
      <c r="B6227" s="61" t="s">
        <v>704</v>
      </c>
      <c r="E6227" s="9" t="s">
        <v>183</v>
      </c>
      <c r="F6227" s="9" t="s">
        <v>278</v>
      </c>
      <c r="G6227" s="9" t="s">
        <v>278</v>
      </c>
      <c r="H6227" s="114">
        <v>645.700000000008</v>
      </c>
      <c r="I6227" s="9">
        <v>0</v>
      </c>
      <c r="J6227" s="9">
        <v>0</v>
      </c>
      <c r="K6227" s="9">
        <v>0</v>
      </c>
      <c r="L6227" s="188">
        <v>585.29999999999563</v>
      </c>
      <c r="M6227" s="65">
        <v>186.20000000000002</v>
      </c>
      <c r="P6227" s="65">
        <f t="shared" si="171"/>
        <v>1417.2000000000037</v>
      </c>
      <c r="R6227" t="s">
        <v>353</v>
      </c>
      <c r="V6227" s="239"/>
      <c r="W6227" s="61"/>
    </row>
    <row r="6228" spans="1:23" ht="15">
      <c r="A6228" s="28" t="s">
        <v>22</v>
      </c>
      <c r="B6228" s="61" t="s">
        <v>687</v>
      </c>
      <c r="E6228" s="9" t="s">
        <v>183</v>
      </c>
      <c r="F6228" s="9" t="s">
        <v>278</v>
      </c>
      <c r="G6228" s="9" t="s">
        <v>278</v>
      </c>
      <c r="H6228" s="65">
        <v>530.19999999998981</v>
      </c>
      <c r="I6228" s="9">
        <v>0</v>
      </c>
      <c r="J6228" s="9">
        <v>0</v>
      </c>
      <c r="K6228" s="9">
        <v>0</v>
      </c>
      <c r="L6228" s="9">
        <v>413.39999999999418</v>
      </c>
      <c r="M6228" s="90">
        <v>440.00000000000006</v>
      </c>
      <c r="P6228" s="65">
        <f t="shared" si="171"/>
        <v>1383.599999999984</v>
      </c>
      <c r="R6228" t="s">
        <v>3161</v>
      </c>
      <c r="V6228" s="61"/>
      <c r="W6228" s="61"/>
    </row>
    <row r="6229" spans="1:23" ht="15">
      <c r="A6229" s="28" t="s">
        <v>24</v>
      </c>
      <c r="B6229" s="61" t="s">
        <v>37</v>
      </c>
      <c r="E6229" s="9" t="s">
        <v>183</v>
      </c>
      <c r="F6229" s="9">
        <v>161.9</v>
      </c>
      <c r="G6229" s="9">
        <v>217.2</v>
      </c>
      <c r="H6229" s="65">
        <v>499.80000000000655</v>
      </c>
      <c r="I6229" s="9">
        <v>0</v>
      </c>
      <c r="J6229" s="9">
        <v>0</v>
      </c>
      <c r="K6229" s="9">
        <v>0</v>
      </c>
      <c r="L6229" s="9">
        <v>402.70000000000073</v>
      </c>
      <c r="M6229" s="65">
        <v>69.5</v>
      </c>
      <c r="P6229" s="65">
        <f t="shared" si="171"/>
        <v>1351.1000000000072</v>
      </c>
      <c r="V6229" s="190"/>
      <c r="W6229" s="61"/>
    </row>
    <row r="6230" spans="1:23" ht="15">
      <c r="A6230" s="28" t="s">
        <v>26</v>
      </c>
      <c r="B6230" s="61" t="s">
        <v>651</v>
      </c>
      <c r="E6230" s="9" t="s">
        <v>183</v>
      </c>
      <c r="F6230" s="9" t="s">
        <v>278</v>
      </c>
      <c r="G6230" s="9" t="s">
        <v>278</v>
      </c>
      <c r="H6230" s="115">
        <v>635.19999999998981</v>
      </c>
      <c r="I6230" s="9">
        <v>0</v>
      </c>
      <c r="J6230" s="9">
        <v>0</v>
      </c>
      <c r="K6230" s="9">
        <v>0</v>
      </c>
      <c r="L6230" s="188">
        <v>490.49999999999636</v>
      </c>
      <c r="M6230" s="65">
        <v>174.9</v>
      </c>
      <c r="P6230" s="65">
        <f t="shared" si="171"/>
        <v>1300.5999999999863</v>
      </c>
      <c r="R6230" t="s">
        <v>308</v>
      </c>
      <c r="V6230" s="61"/>
      <c r="W6230" s="61"/>
    </row>
    <row r="6231" spans="1:23" ht="15">
      <c r="A6231" s="28" t="s">
        <v>28</v>
      </c>
      <c r="B6231" s="61" t="s">
        <v>27</v>
      </c>
      <c r="E6231" s="9" t="s">
        <v>183</v>
      </c>
      <c r="F6231" s="183">
        <v>497.2</v>
      </c>
      <c r="G6231" s="9">
        <v>228</v>
      </c>
      <c r="H6231" s="65">
        <v>399.70000000000073</v>
      </c>
      <c r="I6231" s="9">
        <v>0</v>
      </c>
      <c r="J6231" s="9">
        <v>0</v>
      </c>
      <c r="K6231" s="9">
        <v>0</v>
      </c>
      <c r="L6231" s="9">
        <v>154.19999999999709</v>
      </c>
      <c r="M6231" s="9" t="s">
        <v>278</v>
      </c>
      <c r="P6231" s="65">
        <f t="shared" si="171"/>
        <v>1279.0999999999979</v>
      </c>
      <c r="R6231" t="s">
        <v>300</v>
      </c>
      <c r="V6231" s="61"/>
      <c r="W6231" s="61"/>
    </row>
    <row r="6232" spans="1:23" ht="15">
      <c r="A6232" s="28" t="s">
        <v>30</v>
      </c>
      <c r="B6232" s="61" t="s">
        <v>154</v>
      </c>
      <c r="E6232" s="9" t="s">
        <v>183</v>
      </c>
      <c r="F6232" s="9" t="s">
        <v>278</v>
      </c>
      <c r="G6232" s="9">
        <v>247.7</v>
      </c>
      <c r="H6232" s="65">
        <v>442.59999999999854</v>
      </c>
      <c r="I6232" s="9">
        <v>0</v>
      </c>
      <c r="J6232" s="9">
        <v>0</v>
      </c>
      <c r="K6232" s="9">
        <v>0</v>
      </c>
      <c r="L6232" s="9">
        <v>355</v>
      </c>
      <c r="M6232" s="65">
        <v>209.60000000000002</v>
      </c>
      <c r="P6232" s="65">
        <f t="shared" si="171"/>
        <v>1254.8999999999987</v>
      </c>
      <c r="V6232" s="239"/>
      <c r="W6232" s="61"/>
    </row>
    <row r="6233" spans="1:23" ht="15">
      <c r="A6233" s="28" t="s">
        <v>32</v>
      </c>
      <c r="B6233" s="61" t="s">
        <v>1</v>
      </c>
      <c r="E6233" s="9" t="s">
        <v>183</v>
      </c>
      <c r="F6233" s="9">
        <v>339.2</v>
      </c>
      <c r="G6233" s="9">
        <v>260.39999999999998</v>
      </c>
      <c r="H6233" s="65">
        <v>96</v>
      </c>
      <c r="I6233" s="9">
        <v>0</v>
      </c>
      <c r="J6233" s="9">
        <v>0</v>
      </c>
      <c r="K6233" s="9">
        <v>0</v>
      </c>
      <c r="L6233" s="9">
        <v>151.89999999999418</v>
      </c>
      <c r="M6233" s="90">
        <v>398.8</v>
      </c>
      <c r="P6233" s="65">
        <f t="shared" si="171"/>
        <v>1246.299999999994</v>
      </c>
      <c r="R6233" t="s">
        <v>3511</v>
      </c>
      <c r="V6233" s="239"/>
      <c r="W6233" s="61"/>
    </row>
    <row r="6234" spans="1:23" ht="15">
      <c r="A6234" s="28" t="s">
        <v>34</v>
      </c>
      <c r="B6234" s="61" t="s">
        <v>654</v>
      </c>
      <c r="E6234" s="9" t="s">
        <v>183</v>
      </c>
      <c r="F6234" s="9" t="s">
        <v>278</v>
      </c>
      <c r="G6234" s="9" t="s">
        <v>278</v>
      </c>
      <c r="H6234" s="65">
        <v>482.89999999999418</v>
      </c>
      <c r="I6234" s="9">
        <v>0</v>
      </c>
      <c r="J6234" s="9">
        <v>0</v>
      </c>
      <c r="K6234" s="9">
        <v>0</v>
      </c>
      <c r="L6234" s="9">
        <v>378.19999999999345</v>
      </c>
      <c r="M6234" s="65">
        <v>364.5</v>
      </c>
      <c r="P6234" s="65">
        <f t="shared" si="171"/>
        <v>1225.5999999999876</v>
      </c>
      <c r="V6234" s="190"/>
      <c r="W6234" s="61"/>
    </row>
    <row r="6235" spans="1:23" ht="15">
      <c r="A6235" s="28" t="s">
        <v>36</v>
      </c>
      <c r="B6235" s="61" t="s">
        <v>162</v>
      </c>
      <c r="E6235" s="9" t="s">
        <v>183</v>
      </c>
      <c r="F6235" s="9" t="s">
        <v>278</v>
      </c>
      <c r="G6235" s="9">
        <v>112.3</v>
      </c>
      <c r="H6235" s="65">
        <v>347.90000000000146</v>
      </c>
      <c r="I6235" s="9">
        <v>0</v>
      </c>
      <c r="J6235" s="9">
        <v>0</v>
      </c>
      <c r="K6235" s="9">
        <v>0</v>
      </c>
      <c r="L6235" s="9">
        <v>483.20000000000437</v>
      </c>
      <c r="M6235" s="65">
        <v>263</v>
      </c>
      <c r="P6235" s="65">
        <f t="shared" si="171"/>
        <v>1206.4000000000058</v>
      </c>
      <c r="V6235" s="239"/>
      <c r="W6235" s="61"/>
    </row>
    <row r="6236" spans="1:23" ht="15">
      <c r="A6236" s="28" t="s">
        <v>38</v>
      </c>
      <c r="B6236" s="61" t="s">
        <v>19</v>
      </c>
      <c r="E6236" s="9" t="s">
        <v>183</v>
      </c>
      <c r="F6236" s="188">
        <v>396.1</v>
      </c>
      <c r="G6236" s="9">
        <v>244</v>
      </c>
      <c r="H6236" s="65">
        <v>538.30000000000291</v>
      </c>
      <c r="I6236" s="9">
        <v>0</v>
      </c>
      <c r="J6236" s="9">
        <v>0</v>
      </c>
      <c r="K6236" s="9">
        <v>0</v>
      </c>
      <c r="L6236" s="9" t="s">
        <v>278</v>
      </c>
      <c r="M6236" s="9" t="s">
        <v>278</v>
      </c>
      <c r="P6236" s="65">
        <f t="shared" si="171"/>
        <v>1178.4000000000028</v>
      </c>
      <c r="R6236" t="s">
        <v>288</v>
      </c>
      <c r="V6236" s="239"/>
      <c r="W6236" s="61" t="s">
        <v>2452</v>
      </c>
    </row>
    <row r="6237" spans="1:23" ht="15">
      <c r="A6237" s="28" t="s">
        <v>145</v>
      </c>
      <c r="B6237" s="61" t="s">
        <v>153</v>
      </c>
      <c r="E6237" s="9" t="s">
        <v>183</v>
      </c>
      <c r="F6237" s="9" t="s">
        <v>278</v>
      </c>
      <c r="G6237" s="188">
        <v>355.7</v>
      </c>
      <c r="H6237" s="65">
        <v>241.10000000000946</v>
      </c>
      <c r="I6237" s="9">
        <v>0</v>
      </c>
      <c r="J6237" s="9">
        <v>0</v>
      </c>
      <c r="K6237" s="9">
        <v>0</v>
      </c>
      <c r="L6237" s="9">
        <v>327.89999999999782</v>
      </c>
      <c r="M6237" s="65">
        <v>184.3</v>
      </c>
      <c r="P6237" s="65">
        <f t="shared" si="171"/>
        <v>1109.0000000000073</v>
      </c>
      <c r="R6237" t="s">
        <v>284</v>
      </c>
      <c r="V6237" s="239"/>
      <c r="W6237" s="61"/>
    </row>
    <row r="6238" spans="1:23" ht="15">
      <c r="A6238" s="28" t="s">
        <v>146</v>
      </c>
      <c r="B6238" s="61" t="s">
        <v>39</v>
      </c>
      <c r="E6238" s="9" t="s">
        <v>183</v>
      </c>
      <c r="F6238" s="9">
        <v>304.89999999999998</v>
      </c>
      <c r="G6238" s="188">
        <v>389.8</v>
      </c>
      <c r="H6238" s="65">
        <v>402.09999999999854</v>
      </c>
      <c r="I6238" s="9">
        <v>0</v>
      </c>
      <c r="J6238" s="9">
        <v>0</v>
      </c>
      <c r="K6238" s="9">
        <v>0</v>
      </c>
      <c r="L6238" s="9" t="s">
        <v>278</v>
      </c>
      <c r="M6238" s="9" t="s">
        <v>278</v>
      </c>
      <c r="P6238" s="65">
        <f t="shared" si="171"/>
        <v>1096.7999999999986</v>
      </c>
      <c r="R6238" t="s">
        <v>283</v>
      </c>
      <c r="V6238" s="61"/>
      <c r="W6238" s="61"/>
    </row>
    <row r="6239" spans="1:23" ht="15">
      <c r="A6239" s="28" t="s">
        <v>147</v>
      </c>
      <c r="B6239" s="61" t="s">
        <v>638</v>
      </c>
      <c r="E6239" s="9" t="s">
        <v>183</v>
      </c>
      <c r="F6239" s="9" t="s">
        <v>278</v>
      </c>
      <c r="G6239" s="9" t="s">
        <v>278</v>
      </c>
      <c r="H6239" s="65">
        <v>494.40000000000146</v>
      </c>
      <c r="I6239" s="9">
        <v>0</v>
      </c>
      <c r="J6239" s="9">
        <v>0</v>
      </c>
      <c r="K6239" s="9">
        <v>0</v>
      </c>
      <c r="L6239" s="9">
        <v>314.50000000000364</v>
      </c>
      <c r="M6239" s="65">
        <v>252.1</v>
      </c>
      <c r="P6239" s="65">
        <f t="shared" si="171"/>
        <v>1061.000000000005</v>
      </c>
      <c r="V6239" s="239"/>
      <c r="W6239" s="61"/>
    </row>
    <row r="6240" spans="1:23" ht="15">
      <c r="A6240" s="28" t="s">
        <v>151</v>
      </c>
      <c r="B6240" s="61" t="s">
        <v>694</v>
      </c>
      <c r="E6240" s="9" t="s">
        <v>183</v>
      </c>
      <c r="F6240" s="9" t="s">
        <v>278</v>
      </c>
      <c r="G6240" s="9" t="s">
        <v>278</v>
      </c>
      <c r="H6240" s="65">
        <v>443.69999999999345</v>
      </c>
      <c r="I6240" s="9">
        <v>0</v>
      </c>
      <c r="J6240" s="9">
        <v>0</v>
      </c>
      <c r="K6240" s="9">
        <v>0</v>
      </c>
      <c r="L6240" s="9">
        <v>440.5</v>
      </c>
      <c r="M6240" s="65">
        <v>144.19999999999999</v>
      </c>
      <c r="P6240" s="65">
        <f t="shared" si="171"/>
        <v>1028.3999999999935</v>
      </c>
      <c r="V6240" s="239"/>
      <c r="W6240" s="61"/>
    </row>
    <row r="6241" spans="1:21" ht="15">
      <c r="A6241" s="28" t="s">
        <v>157</v>
      </c>
      <c r="B6241" s="61" t="s">
        <v>35</v>
      </c>
      <c r="E6241" s="9" t="s">
        <v>183</v>
      </c>
      <c r="F6241" s="188">
        <v>394</v>
      </c>
      <c r="G6241" s="188">
        <v>268.10000000000002</v>
      </c>
      <c r="H6241" s="65">
        <v>348.40000000000146</v>
      </c>
      <c r="I6241" s="9">
        <v>0</v>
      </c>
      <c r="J6241" s="9">
        <v>0</v>
      </c>
      <c r="K6241" s="9">
        <v>0</v>
      </c>
      <c r="L6241" s="9" t="s">
        <v>278</v>
      </c>
      <c r="M6241" s="9" t="s">
        <v>278</v>
      </c>
      <c r="P6241" s="65">
        <f t="shared" si="171"/>
        <v>1010.5000000000015</v>
      </c>
      <c r="R6241" t="s">
        <v>317</v>
      </c>
    </row>
    <row r="6242" spans="1:21" ht="15">
      <c r="A6242" s="28" t="s">
        <v>159</v>
      </c>
      <c r="B6242" s="61" t="s">
        <v>653</v>
      </c>
      <c r="E6242" s="9" t="s">
        <v>183</v>
      </c>
      <c r="F6242" s="9" t="s">
        <v>278</v>
      </c>
      <c r="G6242" s="9" t="s">
        <v>278</v>
      </c>
      <c r="H6242" s="90">
        <v>558.80000000001019</v>
      </c>
      <c r="I6242" s="9">
        <v>0</v>
      </c>
      <c r="J6242" s="9">
        <v>0</v>
      </c>
      <c r="K6242" s="9">
        <v>0</v>
      </c>
      <c r="L6242" s="9">
        <v>338</v>
      </c>
      <c r="M6242" s="65">
        <v>35.4</v>
      </c>
      <c r="P6242" s="65">
        <f t="shared" si="171"/>
        <v>932.20000000001016</v>
      </c>
      <c r="R6242" t="s">
        <v>292</v>
      </c>
    </row>
    <row r="6243" spans="1:21" ht="15">
      <c r="A6243" s="28" t="s">
        <v>160</v>
      </c>
      <c r="B6243" s="239" t="s">
        <v>1661</v>
      </c>
      <c r="C6243" s="3"/>
      <c r="D6243" s="3"/>
      <c r="E6243" s="9" t="s">
        <v>278</v>
      </c>
      <c r="F6243" s="9" t="s">
        <v>278</v>
      </c>
      <c r="G6243" s="9" t="s">
        <v>278</v>
      </c>
      <c r="H6243" s="9" t="s">
        <v>278</v>
      </c>
      <c r="I6243" s="9">
        <v>0</v>
      </c>
      <c r="J6243" s="9">
        <v>0</v>
      </c>
      <c r="K6243" s="9">
        <v>0</v>
      </c>
      <c r="L6243" s="188">
        <v>573.49999999999636</v>
      </c>
      <c r="M6243" s="65">
        <v>353.5</v>
      </c>
      <c r="P6243" s="65">
        <f t="shared" si="171"/>
        <v>926.99999999999636</v>
      </c>
      <c r="R6243" t="s">
        <v>284</v>
      </c>
    </row>
    <row r="6244" spans="1:21" ht="15">
      <c r="A6244" s="28" t="s">
        <v>161</v>
      </c>
      <c r="B6244" s="61" t="s">
        <v>2199</v>
      </c>
      <c r="C6244" s="3"/>
      <c r="D6244" s="3"/>
      <c r="E6244" s="9" t="s">
        <v>278</v>
      </c>
      <c r="F6244" s="9" t="s">
        <v>278</v>
      </c>
      <c r="G6244" s="9" t="s">
        <v>278</v>
      </c>
      <c r="H6244" s="9" t="s">
        <v>278</v>
      </c>
      <c r="I6244" s="9">
        <v>0</v>
      </c>
      <c r="J6244" s="9">
        <v>0</v>
      </c>
      <c r="K6244" s="9">
        <v>0</v>
      </c>
      <c r="L6244" s="185">
        <v>682.10000000000218</v>
      </c>
      <c r="M6244" s="65">
        <v>238.8</v>
      </c>
      <c r="N6244" s="65"/>
      <c r="P6244" s="65">
        <f t="shared" si="171"/>
        <v>920.90000000000214</v>
      </c>
      <c r="R6244" t="s">
        <v>281</v>
      </c>
      <c r="U6244" t="s">
        <v>1473</v>
      </c>
    </row>
    <row r="6245" spans="1:21" ht="15">
      <c r="A6245" s="28" t="s">
        <v>163</v>
      </c>
      <c r="B6245" s="61" t="s">
        <v>6</v>
      </c>
      <c r="E6245" s="9" t="s">
        <v>183</v>
      </c>
      <c r="F6245" s="188">
        <v>426.1</v>
      </c>
      <c r="G6245" s="9">
        <v>116.8</v>
      </c>
      <c r="H6245" s="65">
        <v>366.60000000000946</v>
      </c>
      <c r="I6245" s="9">
        <v>0</v>
      </c>
      <c r="J6245" s="9">
        <v>0</v>
      </c>
      <c r="K6245" s="9">
        <v>0</v>
      </c>
      <c r="L6245" s="9" t="s">
        <v>278</v>
      </c>
      <c r="M6245" s="9" t="s">
        <v>278</v>
      </c>
      <c r="P6245" s="65">
        <f t="shared" si="171"/>
        <v>909.50000000000944</v>
      </c>
      <c r="R6245" t="s">
        <v>284</v>
      </c>
    </row>
    <row r="6246" spans="1:21" ht="15">
      <c r="A6246" s="28" t="s">
        <v>274</v>
      </c>
      <c r="B6246" s="61" t="s">
        <v>683</v>
      </c>
      <c r="E6246" s="9" t="s">
        <v>183</v>
      </c>
      <c r="F6246" s="9" t="s">
        <v>278</v>
      </c>
      <c r="G6246" s="9" t="s">
        <v>278</v>
      </c>
      <c r="H6246" s="65">
        <v>427.30000000000291</v>
      </c>
      <c r="I6246" s="9">
        <v>0</v>
      </c>
      <c r="J6246" s="9">
        <v>0</v>
      </c>
      <c r="K6246" s="9">
        <v>0</v>
      </c>
      <c r="L6246" s="9">
        <v>256</v>
      </c>
      <c r="M6246" s="65">
        <v>220.10000000000002</v>
      </c>
      <c r="P6246" s="65">
        <f t="shared" si="171"/>
        <v>903.40000000000293</v>
      </c>
    </row>
    <row r="6247" spans="1:21" ht="15">
      <c r="A6247" s="28" t="s">
        <v>275</v>
      </c>
      <c r="B6247" s="61" t="s">
        <v>667</v>
      </c>
      <c r="E6247" s="9" t="s">
        <v>183</v>
      </c>
      <c r="F6247" s="9" t="s">
        <v>278</v>
      </c>
      <c r="G6247" s="9" t="s">
        <v>278</v>
      </c>
      <c r="H6247" s="90">
        <v>576.90000000000146</v>
      </c>
      <c r="I6247" s="9">
        <v>0</v>
      </c>
      <c r="J6247" s="9">
        <v>0</v>
      </c>
      <c r="K6247" s="9">
        <v>0</v>
      </c>
      <c r="L6247" s="9">
        <v>206.10000000000582</v>
      </c>
      <c r="M6247" s="65">
        <v>81</v>
      </c>
      <c r="P6247" s="65">
        <f t="shared" si="171"/>
        <v>864.00000000000728</v>
      </c>
      <c r="R6247" t="s">
        <v>297</v>
      </c>
    </row>
    <row r="6248" spans="1:21" ht="15">
      <c r="A6248" s="28" t="s">
        <v>276</v>
      </c>
      <c r="B6248" s="61" t="s">
        <v>13</v>
      </c>
      <c r="E6248" s="9" t="s">
        <v>183</v>
      </c>
      <c r="F6248" s="9">
        <v>280.5</v>
      </c>
      <c r="G6248" s="188">
        <v>288.8</v>
      </c>
      <c r="H6248" s="65">
        <v>214.00000000000728</v>
      </c>
      <c r="I6248" s="9">
        <v>0</v>
      </c>
      <c r="J6248" s="9">
        <v>0</v>
      </c>
      <c r="K6248" s="9">
        <v>0</v>
      </c>
      <c r="L6248" s="9">
        <v>67.299999999991996</v>
      </c>
      <c r="M6248" s="9" t="s">
        <v>278</v>
      </c>
      <c r="P6248" s="65">
        <f t="shared" ref="P6248:P6279" si="172">SUM(E6248:M6248)</f>
        <v>850.59999999999923</v>
      </c>
      <c r="R6248" t="s">
        <v>288</v>
      </c>
    </row>
    <row r="6249" spans="1:21" ht="15">
      <c r="A6249" s="28" t="s">
        <v>277</v>
      </c>
      <c r="B6249" s="61" t="s">
        <v>668</v>
      </c>
      <c r="E6249" s="9" t="s">
        <v>183</v>
      </c>
      <c r="F6249" s="9" t="s">
        <v>278</v>
      </c>
      <c r="G6249" s="9" t="s">
        <v>278</v>
      </c>
      <c r="H6249" s="65">
        <v>535.19999999999345</v>
      </c>
      <c r="I6249" s="9">
        <v>0</v>
      </c>
      <c r="J6249" s="9">
        <v>0</v>
      </c>
      <c r="K6249" s="9">
        <v>0</v>
      </c>
      <c r="L6249" s="9">
        <v>280.00000000000364</v>
      </c>
      <c r="M6249" s="65">
        <v>29.7</v>
      </c>
      <c r="P6249" s="65">
        <f t="shared" si="172"/>
        <v>844.89999999999714</v>
      </c>
    </row>
    <row r="6250" spans="1:21" ht="15">
      <c r="A6250" s="28" t="s">
        <v>640</v>
      </c>
      <c r="B6250" s="239" t="s">
        <v>1655</v>
      </c>
      <c r="C6250" s="3"/>
      <c r="D6250" s="3"/>
      <c r="E6250" s="9" t="s">
        <v>278</v>
      </c>
      <c r="F6250" s="9" t="s">
        <v>278</v>
      </c>
      <c r="G6250" s="9" t="s">
        <v>278</v>
      </c>
      <c r="H6250" s="9" t="s">
        <v>278</v>
      </c>
      <c r="I6250" s="9">
        <v>0</v>
      </c>
      <c r="J6250" s="9">
        <v>0</v>
      </c>
      <c r="K6250" s="9">
        <v>0</v>
      </c>
      <c r="L6250" s="183">
        <v>651.80000000000655</v>
      </c>
      <c r="M6250" s="65">
        <v>143.70000000000002</v>
      </c>
      <c r="P6250" s="65">
        <f t="shared" si="172"/>
        <v>795.50000000000659</v>
      </c>
      <c r="R6250" t="s">
        <v>300</v>
      </c>
    </row>
    <row r="6251" spans="1:21" ht="15">
      <c r="A6251" s="28" t="s">
        <v>641</v>
      </c>
      <c r="B6251" s="239" t="s">
        <v>2328</v>
      </c>
      <c r="C6251" s="3"/>
      <c r="D6251" s="3"/>
      <c r="E6251" s="9" t="s">
        <v>278</v>
      </c>
      <c r="F6251" s="9" t="s">
        <v>278</v>
      </c>
      <c r="G6251" s="9" t="s">
        <v>278</v>
      </c>
      <c r="H6251" s="9" t="s">
        <v>278</v>
      </c>
      <c r="I6251" s="9">
        <v>0</v>
      </c>
      <c r="J6251" s="9">
        <v>0</v>
      </c>
      <c r="K6251" s="9">
        <v>0</v>
      </c>
      <c r="L6251" s="188">
        <v>542.89999999999782</v>
      </c>
      <c r="M6251" s="65">
        <v>236.20000000000002</v>
      </c>
      <c r="N6251" s="65"/>
      <c r="P6251" s="65">
        <f t="shared" si="172"/>
        <v>779.09999999999786</v>
      </c>
      <c r="R6251" t="s">
        <v>292</v>
      </c>
    </row>
    <row r="6252" spans="1:21" ht="15">
      <c r="A6252" s="28" t="s">
        <v>642</v>
      </c>
      <c r="B6252" s="239" t="s">
        <v>1667</v>
      </c>
      <c r="C6252" s="3"/>
      <c r="D6252" s="3"/>
      <c r="E6252" s="9" t="s">
        <v>278</v>
      </c>
      <c r="F6252" s="9" t="s">
        <v>278</v>
      </c>
      <c r="G6252" s="9" t="s">
        <v>278</v>
      </c>
      <c r="H6252" s="9" t="s">
        <v>278</v>
      </c>
      <c r="I6252" s="9">
        <v>0</v>
      </c>
      <c r="J6252" s="9">
        <v>0</v>
      </c>
      <c r="K6252" s="9">
        <v>0</v>
      </c>
      <c r="L6252" s="9">
        <v>262.80000000000291</v>
      </c>
      <c r="M6252" s="113">
        <v>508.8</v>
      </c>
      <c r="N6252" s="65"/>
      <c r="P6252" s="65">
        <f t="shared" si="172"/>
        <v>771.60000000000286</v>
      </c>
      <c r="R6252" t="s">
        <v>281</v>
      </c>
      <c r="U6252" t="s">
        <v>1473</v>
      </c>
    </row>
    <row r="6253" spans="1:21" ht="15">
      <c r="A6253" s="28" t="s">
        <v>644</v>
      </c>
      <c r="B6253" s="61" t="s">
        <v>15</v>
      </c>
      <c r="E6253" s="9" t="s">
        <v>183</v>
      </c>
      <c r="F6253" s="9">
        <v>391.8</v>
      </c>
      <c r="G6253" s="9">
        <v>59.6</v>
      </c>
      <c r="H6253" s="65">
        <v>58</v>
      </c>
      <c r="I6253" s="9">
        <v>0</v>
      </c>
      <c r="J6253" s="9">
        <v>0</v>
      </c>
      <c r="K6253" s="9">
        <v>0</v>
      </c>
      <c r="L6253" s="9">
        <v>253.90000000000146</v>
      </c>
      <c r="M6253" s="65" t="s">
        <v>279</v>
      </c>
      <c r="P6253" s="65">
        <f t="shared" si="172"/>
        <v>763.30000000000155</v>
      </c>
    </row>
    <row r="6254" spans="1:21" ht="15">
      <c r="A6254" s="28" t="s">
        <v>650</v>
      </c>
      <c r="B6254" s="61" t="s">
        <v>682</v>
      </c>
      <c r="E6254" s="9" t="s">
        <v>183</v>
      </c>
      <c r="F6254" s="9" t="s">
        <v>278</v>
      </c>
      <c r="G6254" s="9" t="s">
        <v>278</v>
      </c>
      <c r="H6254" s="65">
        <v>109.80000000000291</v>
      </c>
      <c r="I6254" s="9">
        <v>0</v>
      </c>
      <c r="J6254" s="9">
        <v>0</v>
      </c>
      <c r="K6254" s="9">
        <v>0</v>
      </c>
      <c r="L6254" s="9">
        <v>342.90000000001237</v>
      </c>
      <c r="M6254" s="65">
        <v>304.5</v>
      </c>
      <c r="P6254" s="65">
        <f t="shared" si="172"/>
        <v>757.20000000001528</v>
      </c>
    </row>
    <row r="6255" spans="1:21" ht="15">
      <c r="A6255" s="28" t="s">
        <v>652</v>
      </c>
      <c r="B6255" s="239" t="s">
        <v>1668</v>
      </c>
      <c r="C6255" s="3"/>
      <c r="D6255" s="3"/>
      <c r="E6255" s="9" t="s">
        <v>278</v>
      </c>
      <c r="F6255" s="9" t="s">
        <v>278</v>
      </c>
      <c r="G6255" s="9" t="s">
        <v>278</v>
      </c>
      <c r="H6255" s="9" t="s">
        <v>278</v>
      </c>
      <c r="I6255" s="9">
        <v>0</v>
      </c>
      <c r="J6255" s="9">
        <v>0</v>
      </c>
      <c r="K6255" s="9">
        <v>0</v>
      </c>
      <c r="L6255" s="9">
        <v>335.89999999999418</v>
      </c>
      <c r="M6255" s="90">
        <v>398.1</v>
      </c>
      <c r="N6255" s="65"/>
      <c r="P6255" s="65">
        <f t="shared" si="172"/>
        <v>733.9999999999942</v>
      </c>
      <c r="R6255" t="s">
        <v>287</v>
      </c>
    </row>
    <row r="6256" spans="1:21" ht="15">
      <c r="A6256" s="28" t="s">
        <v>655</v>
      </c>
      <c r="B6256" s="61" t="s">
        <v>686</v>
      </c>
      <c r="E6256" s="9" t="s">
        <v>183</v>
      </c>
      <c r="F6256" s="9" t="s">
        <v>278</v>
      </c>
      <c r="G6256" s="9" t="s">
        <v>278</v>
      </c>
      <c r="H6256" s="65">
        <v>475.30000000001019</v>
      </c>
      <c r="I6256" s="9">
        <v>0</v>
      </c>
      <c r="J6256" s="9">
        <v>0</v>
      </c>
      <c r="K6256" s="9">
        <v>0</v>
      </c>
      <c r="L6256" s="9">
        <v>59.400000000005093</v>
      </c>
      <c r="M6256" s="65">
        <v>158.1</v>
      </c>
      <c r="P6256" s="65">
        <f t="shared" si="172"/>
        <v>692.8000000000153</v>
      </c>
    </row>
    <row r="6257" spans="1:18" ht="15">
      <c r="A6257" s="28" t="s">
        <v>656</v>
      </c>
      <c r="B6257" s="178" t="s">
        <v>1348</v>
      </c>
      <c r="C6257" s="3"/>
      <c r="D6257" s="3"/>
      <c r="E6257" s="9" t="s">
        <v>183</v>
      </c>
      <c r="F6257" s="9" t="s">
        <v>278</v>
      </c>
      <c r="G6257" s="9" t="s">
        <v>278</v>
      </c>
      <c r="H6257" s="9" t="s">
        <v>278</v>
      </c>
      <c r="I6257" s="9">
        <v>0</v>
      </c>
      <c r="J6257" s="9">
        <v>0</v>
      </c>
      <c r="K6257" s="9">
        <v>0</v>
      </c>
      <c r="L6257" s="9">
        <v>378.09999999999491</v>
      </c>
      <c r="M6257" s="65">
        <v>282.60000000000002</v>
      </c>
      <c r="P6257" s="65">
        <f t="shared" si="172"/>
        <v>660.69999999999493</v>
      </c>
    </row>
    <row r="6258" spans="1:18" ht="15">
      <c r="A6258" s="28" t="s">
        <v>659</v>
      </c>
      <c r="B6258" s="61" t="s">
        <v>692</v>
      </c>
      <c r="E6258" s="9" t="s">
        <v>183</v>
      </c>
      <c r="F6258" s="9" t="s">
        <v>278</v>
      </c>
      <c r="G6258" s="9" t="s">
        <v>278</v>
      </c>
      <c r="H6258" s="65">
        <v>216.90000000000509</v>
      </c>
      <c r="I6258" s="9">
        <v>0</v>
      </c>
      <c r="J6258" s="9">
        <v>0</v>
      </c>
      <c r="K6258" s="9">
        <v>0</v>
      </c>
      <c r="L6258" s="9">
        <v>257.00000000000364</v>
      </c>
      <c r="M6258" s="65">
        <v>185.6</v>
      </c>
      <c r="P6258" s="65">
        <f t="shared" si="172"/>
        <v>659.50000000000875</v>
      </c>
    </row>
    <row r="6259" spans="1:18" ht="15">
      <c r="A6259" s="28" t="s">
        <v>661</v>
      </c>
      <c r="B6259" s="239" t="s">
        <v>1653</v>
      </c>
      <c r="C6259" s="3"/>
      <c r="D6259" s="3"/>
      <c r="E6259" s="9" t="s">
        <v>278</v>
      </c>
      <c r="F6259" s="9" t="s">
        <v>278</v>
      </c>
      <c r="G6259" s="9" t="s">
        <v>278</v>
      </c>
      <c r="H6259" s="9" t="s">
        <v>278</v>
      </c>
      <c r="I6259" s="9">
        <v>0</v>
      </c>
      <c r="J6259" s="9">
        <v>0</v>
      </c>
      <c r="K6259" s="9">
        <v>0</v>
      </c>
      <c r="L6259" s="184">
        <v>615.79999999999563</v>
      </c>
      <c r="M6259" s="65">
        <v>42.599999999999994</v>
      </c>
      <c r="P6259" s="65">
        <f t="shared" si="172"/>
        <v>658.39999999999566</v>
      </c>
      <c r="R6259" t="s">
        <v>282</v>
      </c>
    </row>
    <row r="6260" spans="1:18" ht="15">
      <c r="A6260" s="28" t="s">
        <v>666</v>
      </c>
      <c r="B6260" s="61" t="s">
        <v>2192</v>
      </c>
      <c r="C6260" s="3"/>
      <c r="D6260" s="3"/>
      <c r="E6260" s="9" t="s">
        <v>278</v>
      </c>
      <c r="F6260" s="9" t="s">
        <v>278</v>
      </c>
      <c r="G6260" s="9" t="s">
        <v>278</v>
      </c>
      <c r="H6260" s="9" t="s">
        <v>278</v>
      </c>
      <c r="I6260" s="9">
        <v>0</v>
      </c>
      <c r="J6260" s="9">
        <v>0</v>
      </c>
      <c r="K6260" s="9">
        <v>0</v>
      </c>
      <c r="L6260" s="9">
        <v>302.29999999999563</v>
      </c>
      <c r="M6260" s="65">
        <v>344.3</v>
      </c>
      <c r="N6260" s="65"/>
      <c r="P6260" s="65">
        <f t="shared" si="172"/>
        <v>646.59999999999559</v>
      </c>
    </row>
    <row r="6261" spans="1:18" ht="15">
      <c r="A6261" s="28" t="s">
        <v>670</v>
      </c>
      <c r="B6261" s="239" t="s">
        <v>1749</v>
      </c>
      <c r="C6261" s="3"/>
      <c r="D6261" s="3"/>
      <c r="E6261" s="9" t="s">
        <v>278</v>
      </c>
      <c r="F6261" s="9" t="s">
        <v>278</v>
      </c>
      <c r="G6261" s="9" t="s">
        <v>278</v>
      </c>
      <c r="H6261" s="9" t="s">
        <v>278</v>
      </c>
      <c r="I6261" s="9">
        <v>0</v>
      </c>
      <c r="J6261" s="9">
        <v>0</v>
      </c>
      <c r="K6261" s="9">
        <v>0</v>
      </c>
      <c r="L6261" s="188">
        <v>487.49999999999272</v>
      </c>
      <c r="M6261" s="90">
        <v>157.70000000000002</v>
      </c>
      <c r="N6261" s="65"/>
      <c r="P6261" s="65">
        <f t="shared" si="172"/>
        <v>645.19999999999277</v>
      </c>
      <c r="R6261" t="s">
        <v>293</v>
      </c>
    </row>
    <row r="6262" spans="1:18" ht="15">
      <c r="A6262" s="28" t="s">
        <v>671</v>
      </c>
      <c r="B6262" s="61" t="s">
        <v>643</v>
      </c>
      <c r="E6262" s="9" t="s">
        <v>183</v>
      </c>
      <c r="F6262" s="9" t="s">
        <v>278</v>
      </c>
      <c r="G6262" s="9" t="s">
        <v>278</v>
      </c>
      <c r="H6262" s="65">
        <v>322.200000000008</v>
      </c>
      <c r="I6262" s="9">
        <v>0</v>
      </c>
      <c r="J6262" s="9">
        <v>0</v>
      </c>
      <c r="K6262" s="9">
        <v>0</v>
      </c>
      <c r="L6262" s="9">
        <v>312.10000000000218</v>
      </c>
      <c r="M6262" s="65">
        <v>10.5</v>
      </c>
      <c r="P6262" s="65">
        <f t="shared" si="172"/>
        <v>644.80000000001019</v>
      </c>
    </row>
    <row r="6263" spans="1:18" ht="15">
      <c r="A6263" s="28" t="s">
        <v>672</v>
      </c>
      <c r="B6263" s="61" t="s">
        <v>658</v>
      </c>
      <c r="E6263" s="9" t="s">
        <v>183</v>
      </c>
      <c r="F6263" s="9" t="s">
        <v>278</v>
      </c>
      <c r="G6263" s="9" t="s">
        <v>278</v>
      </c>
      <c r="H6263" s="65">
        <v>192.200000000008</v>
      </c>
      <c r="I6263" s="9">
        <v>0</v>
      </c>
      <c r="J6263" s="9">
        <v>0</v>
      </c>
      <c r="K6263" s="9">
        <v>0</v>
      </c>
      <c r="L6263" s="9">
        <v>266.89999999999782</v>
      </c>
      <c r="M6263" s="65">
        <v>178.8</v>
      </c>
      <c r="P6263" s="65">
        <f t="shared" si="172"/>
        <v>637.90000000000578</v>
      </c>
    </row>
    <row r="6264" spans="1:18" ht="15">
      <c r="A6264" s="28" t="s">
        <v>677</v>
      </c>
      <c r="B6264" s="239" t="s">
        <v>1671</v>
      </c>
      <c r="C6264" s="3"/>
      <c r="D6264" s="3"/>
      <c r="E6264" s="9" t="s">
        <v>278</v>
      </c>
      <c r="F6264" s="9" t="s">
        <v>278</v>
      </c>
      <c r="G6264" s="9" t="s">
        <v>278</v>
      </c>
      <c r="H6264" s="9" t="s">
        <v>278</v>
      </c>
      <c r="I6264" s="9">
        <v>0</v>
      </c>
      <c r="J6264" s="9">
        <v>0</v>
      </c>
      <c r="K6264" s="9">
        <v>0</v>
      </c>
      <c r="L6264" s="9">
        <v>177.5</v>
      </c>
      <c r="M6264" s="115">
        <v>446.8</v>
      </c>
      <c r="N6264" s="65"/>
      <c r="P6264" s="65">
        <f t="shared" si="172"/>
        <v>624.29999999999995</v>
      </c>
      <c r="R6264" t="s">
        <v>3512</v>
      </c>
    </row>
    <row r="6265" spans="1:18" ht="15">
      <c r="A6265" s="28" t="s">
        <v>685</v>
      </c>
      <c r="B6265" s="61" t="s">
        <v>144</v>
      </c>
      <c r="E6265" s="9" t="s">
        <v>183</v>
      </c>
      <c r="F6265" s="9">
        <v>276.7</v>
      </c>
      <c r="G6265" s="9">
        <v>124.8</v>
      </c>
      <c r="H6265" s="65">
        <v>202.80000000000291</v>
      </c>
      <c r="I6265" s="9">
        <v>0</v>
      </c>
      <c r="J6265" s="9">
        <v>0</v>
      </c>
      <c r="K6265" s="9">
        <v>0</v>
      </c>
      <c r="L6265" s="9" t="s">
        <v>278</v>
      </c>
      <c r="M6265" s="9" t="s">
        <v>278</v>
      </c>
      <c r="P6265" s="65">
        <f t="shared" si="172"/>
        <v>604.30000000000291</v>
      </c>
    </row>
    <row r="6266" spans="1:18" ht="15">
      <c r="A6266" s="28" t="s">
        <v>689</v>
      </c>
      <c r="B6266" s="178" t="s">
        <v>1344</v>
      </c>
      <c r="C6266" s="3"/>
      <c r="D6266" s="3"/>
      <c r="E6266" s="9" t="s">
        <v>183</v>
      </c>
      <c r="F6266" s="9" t="s">
        <v>278</v>
      </c>
      <c r="G6266" s="9" t="s">
        <v>278</v>
      </c>
      <c r="H6266" s="9" t="s">
        <v>278</v>
      </c>
      <c r="I6266" s="9">
        <v>0</v>
      </c>
      <c r="J6266" s="9">
        <v>0</v>
      </c>
      <c r="K6266" s="9">
        <v>0</v>
      </c>
      <c r="L6266" s="9">
        <v>390.59999999998399</v>
      </c>
      <c r="M6266" s="65">
        <v>184.4</v>
      </c>
      <c r="P6266" s="65">
        <f t="shared" si="172"/>
        <v>574.99999999998397</v>
      </c>
    </row>
    <row r="6267" spans="1:18" ht="15">
      <c r="A6267" s="28" t="s">
        <v>690</v>
      </c>
      <c r="B6267" s="61" t="s">
        <v>23</v>
      </c>
      <c r="E6267" s="9" t="s">
        <v>183</v>
      </c>
      <c r="F6267" s="9">
        <v>81.900000000000006</v>
      </c>
      <c r="G6267" s="188">
        <v>341.8</v>
      </c>
      <c r="H6267" s="65">
        <v>19.800000000006548</v>
      </c>
      <c r="I6267" s="9">
        <v>0</v>
      </c>
      <c r="J6267" s="9">
        <v>0</v>
      </c>
      <c r="K6267" s="9">
        <v>0</v>
      </c>
      <c r="L6267" s="9">
        <v>90.399999999990541</v>
      </c>
      <c r="M6267" s="65">
        <v>38.5</v>
      </c>
      <c r="P6267" s="65">
        <f t="shared" si="172"/>
        <v>572.39999999999714</v>
      </c>
      <c r="R6267" t="s">
        <v>297</v>
      </c>
    </row>
    <row r="6268" spans="1:18" ht="15">
      <c r="A6268" s="28" t="s">
        <v>691</v>
      </c>
      <c r="B6268" s="239" t="s">
        <v>2190</v>
      </c>
      <c r="C6268" s="3"/>
      <c r="D6268" s="3"/>
      <c r="E6268" s="9" t="s">
        <v>278</v>
      </c>
      <c r="F6268" s="9" t="s">
        <v>278</v>
      </c>
      <c r="G6268" s="9" t="s">
        <v>278</v>
      </c>
      <c r="H6268" s="9" t="s">
        <v>278</v>
      </c>
      <c r="I6268" s="9">
        <v>0</v>
      </c>
      <c r="J6268" s="9">
        <v>0</v>
      </c>
      <c r="K6268" s="9">
        <v>0</v>
      </c>
      <c r="L6268" s="9">
        <v>280.90000000000509</v>
      </c>
      <c r="M6268" s="65">
        <v>273.60000000000002</v>
      </c>
      <c r="N6268" s="65"/>
      <c r="P6268" s="65">
        <f t="shared" si="172"/>
        <v>554.50000000000512</v>
      </c>
    </row>
    <row r="6269" spans="1:18" ht="15">
      <c r="A6269" s="28" t="s">
        <v>697</v>
      </c>
      <c r="B6269" s="61" t="s">
        <v>2208</v>
      </c>
      <c r="C6269" s="3"/>
      <c r="D6269" s="3"/>
      <c r="E6269" s="9" t="s">
        <v>278</v>
      </c>
      <c r="F6269" s="9" t="s">
        <v>278</v>
      </c>
      <c r="G6269" s="9" t="s">
        <v>278</v>
      </c>
      <c r="H6269" s="9" t="s">
        <v>278</v>
      </c>
      <c r="I6269" s="9">
        <v>0</v>
      </c>
      <c r="J6269" s="9">
        <v>0</v>
      </c>
      <c r="K6269" s="9">
        <v>0</v>
      </c>
      <c r="L6269" s="9">
        <v>292.19999999999345</v>
      </c>
      <c r="M6269" s="65">
        <v>256.10000000000002</v>
      </c>
      <c r="N6269" s="65"/>
      <c r="P6269" s="65">
        <f t="shared" si="172"/>
        <v>548.29999999999347</v>
      </c>
    </row>
    <row r="6270" spans="1:18" ht="15">
      <c r="A6270" s="28" t="s">
        <v>698</v>
      </c>
      <c r="B6270" s="61" t="s">
        <v>662</v>
      </c>
      <c r="E6270" s="9" t="s">
        <v>183</v>
      </c>
      <c r="F6270" s="9" t="s">
        <v>278</v>
      </c>
      <c r="G6270" s="9" t="s">
        <v>278</v>
      </c>
      <c r="H6270" s="65">
        <v>269.10000000000946</v>
      </c>
      <c r="I6270" s="9">
        <v>0</v>
      </c>
      <c r="J6270" s="9">
        <v>0</v>
      </c>
      <c r="K6270" s="9">
        <v>0</v>
      </c>
      <c r="L6270" s="9">
        <v>154.49999999999636</v>
      </c>
      <c r="M6270" s="65">
        <v>119.3</v>
      </c>
      <c r="P6270" s="65">
        <f t="shared" si="172"/>
        <v>542.90000000000578</v>
      </c>
    </row>
    <row r="6271" spans="1:18" ht="15">
      <c r="A6271" s="28" t="s">
        <v>699</v>
      </c>
      <c r="B6271" s="61" t="s">
        <v>633</v>
      </c>
      <c r="E6271" s="9" t="s">
        <v>183</v>
      </c>
      <c r="F6271" s="9" t="s">
        <v>278</v>
      </c>
      <c r="G6271" s="9" t="s">
        <v>278</v>
      </c>
      <c r="H6271" s="65">
        <v>339.60000000000946</v>
      </c>
      <c r="I6271" s="9">
        <v>0</v>
      </c>
      <c r="J6271" s="9">
        <v>0</v>
      </c>
      <c r="K6271" s="9">
        <v>0</v>
      </c>
      <c r="L6271" s="9">
        <v>46.599999999994907</v>
      </c>
      <c r="M6271" s="65">
        <v>155.1</v>
      </c>
      <c r="P6271" s="65">
        <f t="shared" si="172"/>
        <v>541.30000000000439</v>
      </c>
    </row>
    <row r="6272" spans="1:18" ht="15">
      <c r="A6272" s="28" t="s">
        <v>701</v>
      </c>
      <c r="B6272" s="178" t="s">
        <v>1345</v>
      </c>
      <c r="C6272" s="3"/>
      <c r="D6272" s="3"/>
      <c r="E6272" s="9" t="s">
        <v>183</v>
      </c>
      <c r="F6272" s="9" t="s">
        <v>278</v>
      </c>
      <c r="G6272" s="9" t="s">
        <v>278</v>
      </c>
      <c r="H6272" s="9" t="s">
        <v>278</v>
      </c>
      <c r="I6272" s="9">
        <v>0</v>
      </c>
      <c r="J6272" s="9">
        <v>0</v>
      </c>
      <c r="K6272" s="9">
        <v>0</v>
      </c>
      <c r="L6272" s="9">
        <v>400.19999999998981</v>
      </c>
      <c r="M6272" s="65">
        <v>115.4</v>
      </c>
      <c r="P6272" s="65">
        <f t="shared" si="172"/>
        <v>515.59999999998979</v>
      </c>
    </row>
    <row r="6273" spans="1:16" ht="15">
      <c r="A6273" s="28" t="s">
        <v>702</v>
      </c>
      <c r="B6273" s="61" t="s">
        <v>2202</v>
      </c>
      <c r="C6273" s="3"/>
      <c r="D6273" s="3"/>
      <c r="E6273" s="9" t="s">
        <v>278</v>
      </c>
      <c r="F6273" s="9" t="s">
        <v>278</v>
      </c>
      <c r="G6273" s="9" t="s">
        <v>278</v>
      </c>
      <c r="H6273" s="9" t="s">
        <v>278</v>
      </c>
      <c r="I6273" s="9">
        <v>0</v>
      </c>
      <c r="J6273" s="9">
        <v>0</v>
      </c>
      <c r="K6273" s="9">
        <v>0</v>
      </c>
      <c r="L6273" s="9">
        <v>276.99999999999272</v>
      </c>
      <c r="M6273" s="65">
        <v>236.9</v>
      </c>
      <c r="N6273" s="65"/>
      <c r="P6273" s="65">
        <f t="shared" si="172"/>
        <v>513.8999999999927</v>
      </c>
    </row>
    <row r="6274" spans="1:16" ht="15">
      <c r="A6274" s="28" t="s">
        <v>703</v>
      </c>
      <c r="B6274" s="190" t="s">
        <v>1351</v>
      </c>
      <c r="C6274" s="3"/>
      <c r="D6274" s="3"/>
      <c r="E6274" s="9" t="s">
        <v>183</v>
      </c>
      <c r="F6274" s="9" t="s">
        <v>278</v>
      </c>
      <c r="G6274" s="9" t="s">
        <v>278</v>
      </c>
      <c r="H6274" s="9" t="s">
        <v>278</v>
      </c>
      <c r="I6274" s="9">
        <v>0</v>
      </c>
      <c r="J6274" s="9">
        <v>0</v>
      </c>
      <c r="K6274" s="9">
        <v>0</v>
      </c>
      <c r="L6274" s="9">
        <v>470.09999999999854</v>
      </c>
      <c r="M6274" s="65">
        <v>33.9</v>
      </c>
      <c r="P6274" s="65">
        <f t="shared" si="172"/>
        <v>503.99999999999852</v>
      </c>
    </row>
    <row r="6275" spans="1:16" ht="15">
      <c r="A6275" s="28" t="s">
        <v>706</v>
      </c>
      <c r="B6275" s="61" t="s">
        <v>156</v>
      </c>
      <c r="E6275" s="9" t="s">
        <v>183</v>
      </c>
      <c r="F6275" s="9" t="s">
        <v>278</v>
      </c>
      <c r="G6275" s="188">
        <v>363</v>
      </c>
      <c r="H6275" s="65">
        <v>128.5</v>
      </c>
      <c r="I6275" s="9">
        <v>0</v>
      </c>
      <c r="J6275" s="9">
        <v>0</v>
      </c>
      <c r="K6275" s="9">
        <v>0</v>
      </c>
      <c r="L6275" s="9" t="s">
        <v>278</v>
      </c>
      <c r="M6275" s="9" t="s">
        <v>278</v>
      </c>
      <c r="P6275" s="65">
        <f t="shared" si="172"/>
        <v>491.5</v>
      </c>
    </row>
    <row r="6276" spans="1:16" ht="15">
      <c r="A6276" s="28" t="s">
        <v>775</v>
      </c>
      <c r="B6276" s="61" t="s">
        <v>2191</v>
      </c>
      <c r="C6276" s="3"/>
      <c r="D6276" s="3"/>
      <c r="E6276" s="9" t="s">
        <v>278</v>
      </c>
      <c r="F6276" s="9" t="s">
        <v>278</v>
      </c>
      <c r="G6276" s="9" t="s">
        <v>278</v>
      </c>
      <c r="H6276" s="9" t="s">
        <v>278</v>
      </c>
      <c r="I6276" s="9">
        <v>0</v>
      </c>
      <c r="J6276" s="9">
        <v>0</v>
      </c>
      <c r="K6276" s="9">
        <v>0</v>
      </c>
      <c r="L6276" s="9">
        <v>348.39999999999782</v>
      </c>
      <c r="M6276" s="65">
        <v>141</v>
      </c>
      <c r="N6276" s="65"/>
      <c r="P6276" s="65">
        <f t="shared" si="172"/>
        <v>489.39999999999782</v>
      </c>
    </row>
    <row r="6277" spans="1:16" ht="15">
      <c r="A6277" s="28" t="s">
        <v>776</v>
      </c>
      <c r="B6277" s="61" t="s">
        <v>669</v>
      </c>
      <c r="E6277" s="9" t="s">
        <v>183</v>
      </c>
      <c r="F6277" s="9" t="s">
        <v>278</v>
      </c>
      <c r="G6277" s="9" t="s">
        <v>278</v>
      </c>
      <c r="H6277" s="65">
        <v>308.90000000000509</v>
      </c>
      <c r="I6277" s="9">
        <v>0</v>
      </c>
      <c r="J6277" s="9">
        <v>0</v>
      </c>
      <c r="K6277" s="9">
        <v>0</v>
      </c>
      <c r="L6277" s="9">
        <v>141.50000000000364</v>
      </c>
      <c r="M6277" s="65">
        <v>23.1</v>
      </c>
      <c r="P6277" s="65">
        <f t="shared" si="172"/>
        <v>473.50000000000875</v>
      </c>
    </row>
    <row r="6278" spans="1:16" ht="15">
      <c r="A6278" s="28" t="s">
        <v>777</v>
      </c>
      <c r="B6278" s="178" t="s">
        <v>1337</v>
      </c>
      <c r="C6278" s="3"/>
      <c r="D6278" s="3"/>
      <c r="E6278" s="9" t="s">
        <v>183</v>
      </c>
      <c r="F6278" s="9" t="s">
        <v>278</v>
      </c>
      <c r="G6278" s="9" t="s">
        <v>278</v>
      </c>
      <c r="H6278" s="9" t="s">
        <v>278</v>
      </c>
      <c r="I6278" s="9">
        <v>0</v>
      </c>
      <c r="J6278" s="9">
        <v>0</v>
      </c>
      <c r="K6278" s="9">
        <v>0</v>
      </c>
      <c r="L6278" s="9">
        <v>308.60000000000582</v>
      </c>
      <c r="M6278" s="65">
        <v>161.9</v>
      </c>
      <c r="P6278" s="65">
        <f t="shared" si="172"/>
        <v>470.5000000000058</v>
      </c>
    </row>
    <row r="6279" spans="1:16" ht="15">
      <c r="A6279" s="28" t="s">
        <v>778</v>
      </c>
      <c r="B6279" s="61" t="s">
        <v>649</v>
      </c>
      <c r="E6279" s="9" t="s">
        <v>183</v>
      </c>
      <c r="F6279" s="9" t="s">
        <v>278</v>
      </c>
      <c r="G6279" s="9" t="s">
        <v>278</v>
      </c>
      <c r="H6279" s="65">
        <v>460.50000000001091</v>
      </c>
      <c r="I6279" s="9">
        <v>0</v>
      </c>
      <c r="J6279" s="9">
        <v>0</v>
      </c>
      <c r="K6279" s="9">
        <v>0</v>
      </c>
      <c r="L6279" s="9" t="s">
        <v>278</v>
      </c>
      <c r="M6279" s="9" t="s">
        <v>278</v>
      </c>
      <c r="P6279" s="65">
        <f t="shared" si="172"/>
        <v>460.50000000001091</v>
      </c>
    </row>
    <row r="6280" spans="1:16" ht="15">
      <c r="A6280" s="28" t="s">
        <v>779</v>
      </c>
      <c r="B6280" s="178" t="s">
        <v>1342</v>
      </c>
      <c r="C6280" s="3"/>
      <c r="D6280" s="3"/>
      <c r="E6280" s="9" t="s">
        <v>183</v>
      </c>
      <c r="F6280" s="9" t="s">
        <v>278</v>
      </c>
      <c r="G6280" s="9" t="s">
        <v>278</v>
      </c>
      <c r="H6280" s="9" t="s">
        <v>278</v>
      </c>
      <c r="I6280" s="9">
        <v>0</v>
      </c>
      <c r="J6280" s="9">
        <v>0</v>
      </c>
      <c r="K6280" s="9">
        <v>0</v>
      </c>
      <c r="L6280" s="9">
        <v>394.10000000000218</v>
      </c>
      <c r="M6280" s="65">
        <v>59.3</v>
      </c>
      <c r="P6280" s="65">
        <f t="shared" ref="P6280:P6311" si="173">SUM(E6280:M6280)</f>
        <v>453.40000000000219</v>
      </c>
    </row>
    <row r="6281" spans="1:16" ht="15">
      <c r="A6281" s="28" t="s">
        <v>780</v>
      </c>
      <c r="B6281" s="61" t="s">
        <v>675</v>
      </c>
      <c r="E6281" s="9" t="s">
        <v>183</v>
      </c>
      <c r="F6281" s="9" t="s">
        <v>278</v>
      </c>
      <c r="G6281" s="9" t="s">
        <v>278</v>
      </c>
      <c r="H6281" s="65">
        <v>179.40000000000146</v>
      </c>
      <c r="I6281" s="9">
        <v>0</v>
      </c>
      <c r="J6281" s="9">
        <v>0</v>
      </c>
      <c r="K6281" s="9">
        <v>0</v>
      </c>
      <c r="L6281" s="9">
        <v>233.09999999999854</v>
      </c>
      <c r="M6281" s="65">
        <v>37.200000000000003</v>
      </c>
      <c r="P6281" s="65">
        <f t="shared" si="173"/>
        <v>449.7</v>
      </c>
    </row>
    <row r="6282" spans="1:16" ht="15">
      <c r="A6282" s="28" t="s">
        <v>781</v>
      </c>
      <c r="B6282" s="61" t="s">
        <v>4</v>
      </c>
      <c r="E6282" s="9" t="s">
        <v>183</v>
      </c>
      <c r="F6282" s="9">
        <v>239.8</v>
      </c>
      <c r="G6282" s="9">
        <v>127.4</v>
      </c>
      <c r="H6282" s="65">
        <v>73.000000000007276</v>
      </c>
      <c r="I6282" s="9">
        <v>0</v>
      </c>
      <c r="J6282" s="9">
        <v>0</v>
      </c>
      <c r="K6282" s="9">
        <v>0</v>
      </c>
      <c r="L6282" s="9" t="s">
        <v>278</v>
      </c>
      <c r="M6282" s="9" t="s">
        <v>278</v>
      </c>
      <c r="P6282" s="65">
        <f t="shared" si="173"/>
        <v>440.20000000000732</v>
      </c>
    </row>
    <row r="6283" spans="1:16" ht="15">
      <c r="A6283" s="28" t="s">
        <v>782</v>
      </c>
      <c r="B6283" s="61" t="s">
        <v>29</v>
      </c>
      <c r="E6283" s="9" t="s">
        <v>183</v>
      </c>
      <c r="F6283" s="9">
        <v>175.7</v>
      </c>
      <c r="G6283" s="9">
        <v>257.10000000000002</v>
      </c>
      <c r="H6283" s="9" t="s">
        <v>278</v>
      </c>
      <c r="I6283" s="9">
        <v>0</v>
      </c>
      <c r="J6283" s="9">
        <v>0</v>
      </c>
      <c r="K6283" s="9">
        <v>0</v>
      </c>
      <c r="L6283" s="9" t="s">
        <v>278</v>
      </c>
      <c r="M6283" s="9" t="s">
        <v>278</v>
      </c>
      <c r="P6283" s="65">
        <f t="shared" si="173"/>
        <v>432.8</v>
      </c>
    </row>
    <row r="6284" spans="1:16" ht="15">
      <c r="A6284" s="28" t="s">
        <v>783</v>
      </c>
      <c r="B6284" s="61" t="s">
        <v>639</v>
      </c>
      <c r="E6284" s="9" t="s">
        <v>183</v>
      </c>
      <c r="F6284" s="9" t="s">
        <v>278</v>
      </c>
      <c r="G6284" s="9" t="s">
        <v>278</v>
      </c>
      <c r="H6284" s="65">
        <v>245.90000000000146</v>
      </c>
      <c r="I6284" s="9">
        <v>0</v>
      </c>
      <c r="J6284" s="9">
        <v>0</v>
      </c>
      <c r="K6284" s="9">
        <v>0</v>
      </c>
      <c r="L6284" s="9">
        <v>176.30000000001382</v>
      </c>
      <c r="M6284" s="9" t="s">
        <v>278</v>
      </c>
      <c r="P6284" s="65">
        <f t="shared" si="173"/>
        <v>422.20000000001528</v>
      </c>
    </row>
    <row r="6285" spans="1:16" ht="15">
      <c r="A6285" s="28" t="s">
        <v>784</v>
      </c>
      <c r="B6285" s="61" t="s">
        <v>2210</v>
      </c>
      <c r="C6285" s="3"/>
      <c r="D6285" s="3"/>
      <c r="E6285" s="9" t="s">
        <v>278</v>
      </c>
      <c r="F6285" s="9" t="s">
        <v>278</v>
      </c>
      <c r="G6285" s="9" t="s">
        <v>278</v>
      </c>
      <c r="H6285" s="9" t="s">
        <v>278</v>
      </c>
      <c r="I6285" s="9">
        <v>0</v>
      </c>
      <c r="J6285" s="9">
        <v>0</v>
      </c>
      <c r="K6285" s="9">
        <v>0</v>
      </c>
      <c r="L6285" s="9">
        <v>372.50000000000364</v>
      </c>
      <c r="M6285" s="65">
        <v>33.599999999999994</v>
      </c>
      <c r="N6285" s="65"/>
      <c r="P6285" s="65">
        <f t="shared" si="173"/>
        <v>406.10000000000366</v>
      </c>
    </row>
    <row r="6286" spans="1:16" ht="15">
      <c r="A6286" s="28" t="s">
        <v>785</v>
      </c>
      <c r="B6286" s="61" t="s">
        <v>2197</v>
      </c>
      <c r="C6286" s="3"/>
      <c r="D6286" s="3"/>
      <c r="E6286" s="9" t="s">
        <v>278</v>
      </c>
      <c r="F6286" s="9" t="s">
        <v>278</v>
      </c>
      <c r="G6286" s="9" t="s">
        <v>278</v>
      </c>
      <c r="H6286" s="9" t="s">
        <v>278</v>
      </c>
      <c r="I6286" s="9">
        <v>0</v>
      </c>
      <c r="J6286" s="9">
        <v>0</v>
      </c>
      <c r="K6286" s="9">
        <v>0</v>
      </c>
      <c r="L6286" s="9">
        <v>230.50000000000728</v>
      </c>
      <c r="M6286" s="65">
        <v>175.5</v>
      </c>
      <c r="N6286" s="65"/>
      <c r="P6286" s="65">
        <f t="shared" si="173"/>
        <v>406.00000000000728</v>
      </c>
    </row>
    <row r="6287" spans="1:16" ht="15">
      <c r="A6287" s="28" t="s">
        <v>786</v>
      </c>
      <c r="B6287" s="178" t="s">
        <v>1333</v>
      </c>
      <c r="C6287" s="3"/>
      <c r="D6287" s="3"/>
      <c r="E6287" s="9" t="s">
        <v>183</v>
      </c>
      <c r="F6287" s="9" t="s">
        <v>278</v>
      </c>
      <c r="G6287" s="9" t="s">
        <v>278</v>
      </c>
      <c r="H6287" s="9" t="s">
        <v>278</v>
      </c>
      <c r="I6287" s="9">
        <v>0</v>
      </c>
      <c r="J6287" s="9">
        <v>0</v>
      </c>
      <c r="K6287" s="9">
        <v>0</v>
      </c>
      <c r="L6287" s="9">
        <v>368.70000000000073</v>
      </c>
      <c r="M6287" s="65">
        <v>27.3</v>
      </c>
      <c r="P6287" s="65">
        <f t="shared" si="173"/>
        <v>396.00000000000074</v>
      </c>
    </row>
    <row r="6288" spans="1:16" ht="15">
      <c r="A6288" s="28" t="s">
        <v>787</v>
      </c>
      <c r="B6288" s="178" t="s">
        <v>1349</v>
      </c>
      <c r="C6288" s="3"/>
      <c r="D6288" s="3"/>
      <c r="E6288" s="9" t="s">
        <v>183</v>
      </c>
      <c r="F6288" s="9" t="s">
        <v>278</v>
      </c>
      <c r="G6288" s="9" t="s">
        <v>278</v>
      </c>
      <c r="H6288" s="9" t="s">
        <v>278</v>
      </c>
      <c r="I6288" s="9">
        <v>0</v>
      </c>
      <c r="J6288" s="9">
        <v>0</v>
      </c>
      <c r="K6288" s="9">
        <v>0</v>
      </c>
      <c r="L6288" s="9">
        <v>296.29999999999927</v>
      </c>
      <c r="M6288" s="65">
        <v>97.1</v>
      </c>
      <c r="P6288" s="65">
        <f t="shared" si="173"/>
        <v>393.3999999999993</v>
      </c>
    </row>
    <row r="6289" spans="1:18" ht="15">
      <c r="A6289" s="28" t="s">
        <v>788</v>
      </c>
      <c r="B6289" s="239" t="s">
        <v>1690</v>
      </c>
      <c r="C6289" s="3"/>
      <c r="D6289" s="3"/>
      <c r="E6289" s="9" t="s">
        <v>278</v>
      </c>
      <c r="F6289" s="9" t="s">
        <v>278</v>
      </c>
      <c r="G6289" s="9" t="s">
        <v>278</v>
      </c>
      <c r="H6289" s="9" t="s">
        <v>278</v>
      </c>
      <c r="I6289" s="9">
        <v>0</v>
      </c>
      <c r="J6289" s="9">
        <v>0</v>
      </c>
      <c r="K6289" s="9">
        <v>0</v>
      </c>
      <c r="L6289" s="9">
        <v>139.49999999999636</v>
      </c>
      <c r="M6289" s="65">
        <v>239.5</v>
      </c>
      <c r="N6289" s="65"/>
      <c r="P6289" s="65">
        <f t="shared" si="173"/>
        <v>378.99999999999636</v>
      </c>
    </row>
    <row r="6290" spans="1:18" ht="15">
      <c r="A6290" s="28" t="s">
        <v>789</v>
      </c>
      <c r="B6290" s="178" t="s">
        <v>1341</v>
      </c>
      <c r="C6290" s="3"/>
      <c r="D6290" s="3"/>
      <c r="E6290" s="9" t="s">
        <v>183</v>
      </c>
      <c r="F6290" s="9" t="s">
        <v>278</v>
      </c>
      <c r="G6290" s="9" t="s">
        <v>278</v>
      </c>
      <c r="H6290" s="9" t="s">
        <v>278</v>
      </c>
      <c r="I6290" s="9">
        <v>0</v>
      </c>
      <c r="J6290" s="9">
        <v>0</v>
      </c>
      <c r="K6290" s="9">
        <v>0</v>
      </c>
      <c r="L6290" s="9">
        <v>371.5</v>
      </c>
      <c r="M6290" s="9" t="s">
        <v>278</v>
      </c>
      <c r="P6290" s="65">
        <f t="shared" si="173"/>
        <v>371.5</v>
      </c>
    </row>
    <row r="6291" spans="1:18" ht="15">
      <c r="A6291" s="28" t="s">
        <v>790</v>
      </c>
      <c r="B6291" s="61" t="s">
        <v>2723</v>
      </c>
      <c r="C6291" s="3"/>
      <c r="D6291" s="3"/>
      <c r="E6291" s="9" t="s">
        <v>278</v>
      </c>
      <c r="F6291" s="9" t="s">
        <v>278</v>
      </c>
      <c r="G6291" s="9" t="s">
        <v>278</v>
      </c>
      <c r="H6291" s="9" t="s">
        <v>278</v>
      </c>
      <c r="I6291" s="9" t="s">
        <v>278</v>
      </c>
      <c r="J6291" s="9" t="s">
        <v>278</v>
      </c>
      <c r="K6291" s="9" t="s">
        <v>278</v>
      </c>
      <c r="L6291" s="9" t="s">
        <v>278</v>
      </c>
      <c r="M6291" s="90">
        <v>370.70000000000005</v>
      </c>
      <c r="N6291" s="65"/>
      <c r="P6291" s="65">
        <f t="shared" si="173"/>
        <v>370.70000000000005</v>
      </c>
      <c r="R6291" t="s">
        <v>3513</v>
      </c>
    </row>
    <row r="6292" spans="1:18" ht="15">
      <c r="A6292" s="28" t="s">
        <v>791</v>
      </c>
      <c r="B6292" s="61" t="s">
        <v>2702</v>
      </c>
      <c r="C6292" s="3"/>
      <c r="D6292" s="3"/>
      <c r="E6292" s="9" t="s">
        <v>278</v>
      </c>
      <c r="F6292" s="9" t="s">
        <v>278</v>
      </c>
      <c r="G6292" s="9" t="s">
        <v>278</v>
      </c>
      <c r="H6292" s="9" t="s">
        <v>278</v>
      </c>
      <c r="I6292" s="9" t="s">
        <v>278</v>
      </c>
      <c r="J6292" s="9" t="s">
        <v>278</v>
      </c>
      <c r="K6292" s="9" t="s">
        <v>278</v>
      </c>
      <c r="L6292" s="9" t="s">
        <v>278</v>
      </c>
      <c r="M6292" s="90">
        <v>369.90000000000003</v>
      </c>
      <c r="N6292" s="65"/>
      <c r="P6292" s="65">
        <f t="shared" si="173"/>
        <v>369.90000000000003</v>
      </c>
      <c r="R6292" t="s">
        <v>3514</v>
      </c>
    </row>
    <row r="6293" spans="1:18" ht="15">
      <c r="A6293" s="28" t="s">
        <v>792</v>
      </c>
      <c r="B6293" s="239" t="s">
        <v>1650</v>
      </c>
      <c r="C6293" s="3"/>
      <c r="D6293" s="3"/>
      <c r="E6293" s="9" t="s">
        <v>278</v>
      </c>
      <c r="F6293" s="9" t="s">
        <v>278</v>
      </c>
      <c r="G6293" s="9" t="s">
        <v>278</v>
      </c>
      <c r="H6293" s="9" t="s">
        <v>278</v>
      </c>
      <c r="I6293" s="9">
        <v>0</v>
      </c>
      <c r="J6293" s="9">
        <v>0</v>
      </c>
      <c r="K6293" s="9">
        <v>0</v>
      </c>
      <c r="L6293" s="9">
        <v>363.70000000000437</v>
      </c>
      <c r="M6293" s="65">
        <v>3.5999999999999996</v>
      </c>
      <c r="P6293" s="65">
        <f t="shared" si="173"/>
        <v>367.30000000000439</v>
      </c>
    </row>
    <row r="6294" spans="1:18" ht="15">
      <c r="A6294" s="28" t="s">
        <v>793</v>
      </c>
      <c r="B6294" s="239" t="s">
        <v>1649</v>
      </c>
      <c r="C6294" s="3"/>
      <c r="D6294" s="3"/>
      <c r="E6294" s="9" t="s">
        <v>278</v>
      </c>
      <c r="F6294" s="9" t="s">
        <v>278</v>
      </c>
      <c r="G6294" s="9" t="s">
        <v>278</v>
      </c>
      <c r="H6294" s="9" t="s">
        <v>278</v>
      </c>
      <c r="I6294" s="9">
        <v>0</v>
      </c>
      <c r="J6294" s="9">
        <v>0</v>
      </c>
      <c r="K6294" s="9">
        <v>0</v>
      </c>
      <c r="L6294" s="9">
        <v>218.09999999999854</v>
      </c>
      <c r="M6294" s="65">
        <v>144.1</v>
      </c>
      <c r="P6294" s="65">
        <f t="shared" si="173"/>
        <v>362.19999999999857</v>
      </c>
    </row>
    <row r="6295" spans="1:18" ht="15">
      <c r="A6295" s="28" t="s">
        <v>794</v>
      </c>
      <c r="B6295" s="61" t="s">
        <v>2195</v>
      </c>
      <c r="C6295" s="3"/>
      <c r="D6295" s="3"/>
      <c r="E6295" s="9" t="s">
        <v>278</v>
      </c>
      <c r="F6295" s="9" t="s">
        <v>278</v>
      </c>
      <c r="G6295" s="9" t="s">
        <v>278</v>
      </c>
      <c r="H6295" s="9" t="s">
        <v>278</v>
      </c>
      <c r="I6295" s="9">
        <v>0</v>
      </c>
      <c r="J6295" s="9">
        <v>0</v>
      </c>
      <c r="K6295" s="9">
        <v>0</v>
      </c>
      <c r="L6295" s="9">
        <v>216.09999999999854</v>
      </c>
      <c r="M6295" s="65">
        <v>145.20000000000002</v>
      </c>
      <c r="N6295" s="65"/>
      <c r="P6295" s="65">
        <f t="shared" si="173"/>
        <v>361.29999999999859</v>
      </c>
    </row>
    <row r="6296" spans="1:18" ht="15">
      <c r="A6296" s="28" t="s">
        <v>795</v>
      </c>
      <c r="B6296" s="239" t="s">
        <v>1693</v>
      </c>
      <c r="C6296" s="3"/>
      <c r="D6296" s="3"/>
      <c r="E6296" s="9" t="s">
        <v>278</v>
      </c>
      <c r="F6296" s="9" t="s">
        <v>278</v>
      </c>
      <c r="G6296" s="9" t="s">
        <v>278</v>
      </c>
      <c r="H6296" s="9" t="s">
        <v>278</v>
      </c>
      <c r="I6296" s="9">
        <v>0</v>
      </c>
      <c r="J6296" s="9">
        <v>0</v>
      </c>
      <c r="K6296" s="9">
        <v>0</v>
      </c>
      <c r="L6296" s="9">
        <v>69.899999999997817</v>
      </c>
      <c r="M6296" s="65">
        <v>275.49999999999994</v>
      </c>
      <c r="N6296" s="65"/>
      <c r="P6296" s="65">
        <f t="shared" si="173"/>
        <v>345.39999999999776</v>
      </c>
    </row>
    <row r="6297" spans="1:18" ht="15">
      <c r="A6297" s="28" t="s">
        <v>796</v>
      </c>
      <c r="B6297" s="61" t="s">
        <v>2699</v>
      </c>
      <c r="C6297" s="3"/>
      <c r="D6297" s="3"/>
      <c r="E6297" s="9" t="s">
        <v>278</v>
      </c>
      <c r="F6297" s="9" t="s">
        <v>278</v>
      </c>
      <c r="G6297" s="9" t="s">
        <v>278</v>
      </c>
      <c r="H6297" s="9" t="s">
        <v>278</v>
      </c>
      <c r="I6297" s="9" t="s">
        <v>278</v>
      </c>
      <c r="J6297" s="9" t="s">
        <v>278</v>
      </c>
      <c r="K6297" s="9" t="s">
        <v>278</v>
      </c>
      <c r="L6297" s="9" t="s">
        <v>278</v>
      </c>
      <c r="M6297" s="65">
        <v>337.09999999999997</v>
      </c>
      <c r="N6297" s="65"/>
      <c r="P6297" s="65">
        <f t="shared" si="173"/>
        <v>337.09999999999997</v>
      </c>
    </row>
    <row r="6298" spans="1:18" ht="15">
      <c r="A6298" s="28" t="s">
        <v>797</v>
      </c>
      <c r="B6298" s="239" t="s">
        <v>1658</v>
      </c>
      <c r="C6298" s="3"/>
      <c r="D6298" s="3"/>
      <c r="E6298" s="9" t="s">
        <v>278</v>
      </c>
      <c r="F6298" s="9" t="s">
        <v>278</v>
      </c>
      <c r="G6298" s="9" t="s">
        <v>278</v>
      </c>
      <c r="H6298" s="9" t="s">
        <v>278</v>
      </c>
      <c r="I6298" s="9">
        <v>0</v>
      </c>
      <c r="J6298" s="9">
        <v>0</v>
      </c>
      <c r="K6298" s="9">
        <v>0</v>
      </c>
      <c r="L6298" s="9">
        <v>241.50000000000364</v>
      </c>
      <c r="M6298" s="65">
        <v>93.6</v>
      </c>
      <c r="P6298" s="65">
        <f t="shared" si="173"/>
        <v>335.10000000000366</v>
      </c>
    </row>
    <row r="6299" spans="1:18" ht="15">
      <c r="A6299" s="28" t="s">
        <v>798</v>
      </c>
      <c r="B6299" s="61" t="s">
        <v>2705</v>
      </c>
      <c r="C6299" s="3"/>
      <c r="D6299" s="3"/>
      <c r="E6299" s="9" t="s">
        <v>278</v>
      </c>
      <c r="F6299" s="9" t="s">
        <v>278</v>
      </c>
      <c r="G6299" s="9" t="s">
        <v>278</v>
      </c>
      <c r="H6299" s="9" t="s">
        <v>278</v>
      </c>
      <c r="I6299" s="9" t="s">
        <v>278</v>
      </c>
      <c r="J6299" s="9" t="s">
        <v>278</v>
      </c>
      <c r="K6299" s="9" t="s">
        <v>278</v>
      </c>
      <c r="L6299" s="9" t="s">
        <v>278</v>
      </c>
      <c r="M6299" s="65">
        <v>330</v>
      </c>
      <c r="N6299" s="65"/>
      <c r="P6299" s="65">
        <f t="shared" si="173"/>
        <v>330</v>
      </c>
    </row>
    <row r="6300" spans="1:18" ht="15">
      <c r="A6300" s="28" t="s">
        <v>799</v>
      </c>
      <c r="B6300" s="178" t="s">
        <v>1346</v>
      </c>
      <c r="C6300" s="3"/>
      <c r="D6300" s="3"/>
      <c r="E6300" s="9" t="s">
        <v>183</v>
      </c>
      <c r="F6300" s="9" t="s">
        <v>278</v>
      </c>
      <c r="G6300" s="9" t="s">
        <v>278</v>
      </c>
      <c r="H6300" s="9" t="s">
        <v>278</v>
      </c>
      <c r="I6300" s="9">
        <v>0</v>
      </c>
      <c r="J6300" s="9">
        <v>0</v>
      </c>
      <c r="K6300" s="9">
        <v>0</v>
      </c>
      <c r="L6300" s="9">
        <v>96.200000000000728</v>
      </c>
      <c r="M6300" s="65">
        <v>231.50000000000003</v>
      </c>
      <c r="P6300" s="65">
        <f t="shared" si="173"/>
        <v>327.70000000000073</v>
      </c>
    </row>
    <row r="6301" spans="1:18" ht="15">
      <c r="A6301" s="28" t="s">
        <v>800</v>
      </c>
      <c r="B6301" s="239" t="s">
        <v>1664</v>
      </c>
      <c r="C6301" s="3"/>
      <c r="D6301" s="3"/>
      <c r="E6301" s="9" t="s">
        <v>278</v>
      </c>
      <c r="F6301" s="9" t="s">
        <v>278</v>
      </c>
      <c r="G6301" s="9" t="s">
        <v>278</v>
      </c>
      <c r="H6301" s="9" t="s">
        <v>278</v>
      </c>
      <c r="I6301" s="9">
        <v>0</v>
      </c>
      <c r="J6301" s="9">
        <v>0</v>
      </c>
      <c r="K6301" s="9">
        <v>0</v>
      </c>
      <c r="L6301" s="9">
        <v>236.80000000000291</v>
      </c>
      <c r="M6301" s="65">
        <v>90.100000000000009</v>
      </c>
      <c r="N6301" s="65"/>
      <c r="P6301" s="65">
        <f t="shared" si="173"/>
        <v>326.90000000000293</v>
      </c>
    </row>
    <row r="6302" spans="1:18" ht="15">
      <c r="A6302" s="28" t="s">
        <v>801</v>
      </c>
      <c r="B6302" s="178" t="s">
        <v>1343</v>
      </c>
      <c r="C6302" s="3"/>
      <c r="D6302" s="3"/>
      <c r="E6302" s="9" t="s">
        <v>183</v>
      </c>
      <c r="F6302" s="9" t="s">
        <v>278</v>
      </c>
      <c r="G6302" s="9" t="s">
        <v>278</v>
      </c>
      <c r="H6302" s="9" t="s">
        <v>278</v>
      </c>
      <c r="I6302" s="9">
        <v>0</v>
      </c>
      <c r="J6302" s="9">
        <v>0</v>
      </c>
      <c r="K6302" s="9">
        <v>0</v>
      </c>
      <c r="L6302" s="9">
        <v>226.6000000000131</v>
      </c>
      <c r="M6302" s="65">
        <v>83.7</v>
      </c>
      <c r="P6302" s="65">
        <f t="shared" si="173"/>
        <v>310.30000000001309</v>
      </c>
    </row>
    <row r="6303" spans="1:18" ht="15">
      <c r="A6303" s="28" t="s">
        <v>802</v>
      </c>
      <c r="B6303" s="61" t="s">
        <v>2725</v>
      </c>
      <c r="C6303" s="3"/>
      <c r="D6303" s="3"/>
      <c r="E6303" s="9" t="s">
        <v>278</v>
      </c>
      <c r="F6303" s="9" t="s">
        <v>278</v>
      </c>
      <c r="G6303" s="9" t="s">
        <v>278</v>
      </c>
      <c r="H6303" s="9" t="s">
        <v>278</v>
      </c>
      <c r="I6303" s="9" t="s">
        <v>278</v>
      </c>
      <c r="J6303" s="9" t="s">
        <v>278</v>
      </c>
      <c r="K6303" s="9" t="s">
        <v>278</v>
      </c>
      <c r="L6303" s="9" t="s">
        <v>278</v>
      </c>
      <c r="M6303" s="65">
        <v>303.89999999999998</v>
      </c>
      <c r="N6303" s="65"/>
      <c r="P6303" s="65">
        <f t="shared" si="173"/>
        <v>303.89999999999998</v>
      </c>
    </row>
    <row r="6304" spans="1:18" ht="15">
      <c r="A6304" s="28" t="s">
        <v>803</v>
      </c>
      <c r="B6304" s="61" t="s">
        <v>2708</v>
      </c>
      <c r="C6304" s="3"/>
      <c r="D6304" s="3"/>
      <c r="E6304" s="9" t="s">
        <v>278</v>
      </c>
      <c r="F6304" s="9" t="s">
        <v>278</v>
      </c>
      <c r="G6304" s="9" t="s">
        <v>278</v>
      </c>
      <c r="H6304" s="9" t="s">
        <v>278</v>
      </c>
      <c r="I6304" s="9" t="s">
        <v>278</v>
      </c>
      <c r="J6304" s="9" t="s">
        <v>278</v>
      </c>
      <c r="K6304" s="9" t="s">
        <v>278</v>
      </c>
      <c r="L6304" s="9" t="s">
        <v>278</v>
      </c>
      <c r="M6304" s="65">
        <v>303.2</v>
      </c>
      <c r="N6304" s="65"/>
      <c r="P6304" s="65">
        <f t="shared" si="173"/>
        <v>303.2</v>
      </c>
    </row>
    <row r="6305" spans="1:16" ht="15">
      <c r="A6305" s="28" t="s">
        <v>804</v>
      </c>
      <c r="B6305" s="61" t="s">
        <v>674</v>
      </c>
      <c r="E6305" s="9" t="s">
        <v>183</v>
      </c>
      <c r="F6305" s="9" t="s">
        <v>278</v>
      </c>
      <c r="G6305" s="9" t="s">
        <v>278</v>
      </c>
      <c r="H6305" s="65">
        <v>298.70000000000073</v>
      </c>
      <c r="I6305" s="9">
        <v>0</v>
      </c>
      <c r="J6305" s="9">
        <v>0</v>
      </c>
      <c r="K6305" s="9">
        <v>0</v>
      </c>
      <c r="L6305" s="9" t="s">
        <v>278</v>
      </c>
      <c r="M6305" s="9" t="s">
        <v>278</v>
      </c>
      <c r="P6305" s="65">
        <f t="shared" si="173"/>
        <v>298.70000000000073</v>
      </c>
    </row>
    <row r="6306" spans="1:16" ht="15">
      <c r="A6306" s="28" t="s">
        <v>805</v>
      </c>
      <c r="B6306" s="61" t="s">
        <v>2213</v>
      </c>
      <c r="C6306" s="3"/>
      <c r="D6306" s="3"/>
      <c r="E6306" s="9" t="s">
        <v>278</v>
      </c>
      <c r="F6306" s="9" t="s">
        <v>278</v>
      </c>
      <c r="G6306" s="9" t="s">
        <v>278</v>
      </c>
      <c r="H6306" s="9" t="s">
        <v>278</v>
      </c>
      <c r="I6306" s="9">
        <v>0</v>
      </c>
      <c r="J6306" s="9">
        <v>0</v>
      </c>
      <c r="K6306" s="9">
        <v>0</v>
      </c>
      <c r="L6306" s="9">
        <v>240.70000000000437</v>
      </c>
      <c r="M6306" s="65">
        <v>55.9</v>
      </c>
      <c r="N6306" s="65"/>
      <c r="P6306" s="65">
        <f t="shared" si="173"/>
        <v>296.60000000000434</v>
      </c>
    </row>
    <row r="6307" spans="1:16" ht="15">
      <c r="A6307" s="28" t="s">
        <v>806</v>
      </c>
      <c r="B6307" s="61" t="s">
        <v>2707</v>
      </c>
      <c r="C6307" s="3"/>
      <c r="D6307" s="3"/>
      <c r="E6307" s="9" t="s">
        <v>278</v>
      </c>
      <c r="F6307" s="9" t="s">
        <v>278</v>
      </c>
      <c r="G6307" s="9" t="s">
        <v>278</v>
      </c>
      <c r="H6307" s="9" t="s">
        <v>278</v>
      </c>
      <c r="I6307" s="9" t="s">
        <v>278</v>
      </c>
      <c r="J6307" s="9" t="s">
        <v>278</v>
      </c>
      <c r="K6307" s="9" t="s">
        <v>278</v>
      </c>
      <c r="L6307" s="9" t="s">
        <v>278</v>
      </c>
      <c r="M6307" s="65">
        <v>294.5</v>
      </c>
      <c r="N6307" s="65"/>
      <c r="P6307" s="65">
        <f t="shared" si="173"/>
        <v>294.5</v>
      </c>
    </row>
    <row r="6308" spans="1:16" ht="15">
      <c r="A6308" s="28" t="s">
        <v>807</v>
      </c>
      <c r="B6308" s="61" t="s">
        <v>2711</v>
      </c>
      <c r="C6308" s="3"/>
      <c r="D6308" s="3"/>
      <c r="E6308" s="9" t="s">
        <v>278</v>
      </c>
      <c r="F6308" s="9" t="s">
        <v>278</v>
      </c>
      <c r="G6308" s="9" t="s">
        <v>278</v>
      </c>
      <c r="H6308" s="9" t="s">
        <v>278</v>
      </c>
      <c r="I6308" s="9" t="s">
        <v>278</v>
      </c>
      <c r="J6308" s="9" t="s">
        <v>278</v>
      </c>
      <c r="K6308" s="9" t="s">
        <v>278</v>
      </c>
      <c r="L6308" s="9" t="s">
        <v>278</v>
      </c>
      <c r="M6308" s="65">
        <v>284.90000000000003</v>
      </c>
      <c r="N6308" s="65"/>
      <c r="P6308" s="65">
        <f t="shared" si="173"/>
        <v>284.90000000000003</v>
      </c>
    </row>
    <row r="6309" spans="1:16" ht="15">
      <c r="A6309" s="28" t="s">
        <v>808</v>
      </c>
      <c r="B6309" s="61" t="s">
        <v>178</v>
      </c>
      <c r="E6309" s="9" t="s">
        <v>183</v>
      </c>
      <c r="F6309" s="9">
        <v>259.2</v>
      </c>
      <c r="G6309" s="9" t="s">
        <v>278</v>
      </c>
      <c r="H6309" s="9" t="s">
        <v>278</v>
      </c>
      <c r="I6309" s="9">
        <v>0</v>
      </c>
      <c r="J6309" s="9">
        <v>0</v>
      </c>
      <c r="K6309" s="9">
        <v>0</v>
      </c>
      <c r="L6309" s="9" t="s">
        <v>278</v>
      </c>
      <c r="M6309" s="9" t="s">
        <v>278</v>
      </c>
      <c r="P6309" s="65">
        <f t="shared" si="173"/>
        <v>259.2</v>
      </c>
    </row>
    <row r="6310" spans="1:16" ht="15">
      <c r="A6310" s="28" t="s">
        <v>809</v>
      </c>
      <c r="B6310" s="178" t="s">
        <v>1334</v>
      </c>
      <c r="C6310" s="3"/>
      <c r="D6310" s="3"/>
      <c r="E6310" s="9" t="s">
        <v>183</v>
      </c>
      <c r="F6310" s="9" t="s">
        <v>278</v>
      </c>
      <c r="G6310" s="9" t="s">
        <v>278</v>
      </c>
      <c r="H6310" s="9" t="s">
        <v>278</v>
      </c>
      <c r="I6310" s="9">
        <v>0</v>
      </c>
      <c r="J6310" s="9">
        <v>0</v>
      </c>
      <c r="K6310" s="9">
        <v>0</v>
      </c>
      <c r="L6310" s="9">
        <v>213.80000000000291</v>
      </c>
      <c r="M6310" s="65">
        <v>44.7</v>
      </c>
      <c r="P6310" s="65">
        <f t="shared" si="173"/>
        <v>258.5000000000029</v>
      </c>
    </row>
    <row r="6311" spans="1:16" ht="15">
      <c r="A6311" s="28" t="s">
        <v>810</v>
      </c>
      <c r="B6311" s="61" t="s">
        <v>164</v>
      </c>
      <c r="E6311" s="9" t="s">
        <v>183</v>
      </c>
      <c r="F6311" s="9" t="s">
        <v>278</v>
      </c>
      <c r="G6311" s="9">
        <v>256.2</v>
      </c>
      <c r="H6311" s="9" t="s">
        <v>278</v>
      </c>
      <c r="I6311" s="9">
        <v>0</v>
      </c>
      <c r="J6311" s="9">
        <v>0</v>
      </c>
      <c r="K6311" s="9">
        <v>0</v>
      </c>
      <c r="L6311" s="9" t="s">
        <v>278</v>
      </c>
      <c r="M6311" s="9" t="s">
        <v>278</v>
      </c>
      <c r="P6311" s="65">
        <f t="shared" si="173"/>
        <v>256.2</v>
      </c>
    </row>
    <row r="6312" spans="1:16" ht="15">
      <c r="A6312" s="28" t="s">
        <v>811</v>
      </c>
      <c r="B6312" s="61" t="s">
        <v>700</v>
      </c>
      <c r="E6312" s="9" t="s">
        <v>183</v>
      </c>
      <c r="F6312" s="9" t="s">
        <v>278</v>
      </c>
      <c r="G6312" s="9" t="s">
        <v>278</v>
      </c>
      <c r="H6312" s="65">
        <v>192.90000000000146</v>
      </c>
      <c r="I6312" s="9">
        <v>0</v>
      </c>
      <c r="J6312" s="9">
        <v>0</v>
      </c>
      <c r="K6312" s="9">
        <v>0</v>
      </c>
      <c r="L6312" s="9">
        <v>16.499999999996362</v>
      </c>
      <c r="M6312" s="65">
        <v>44.8</v>
      </c>
      <c r="P6312" s="65">
        <f t="shared" ref="P6312:P6343" si="174">SUM(E6312:M6312)</f>
        <v>254.19999999999783</v>
      </c>
    </row>
    <row r="6313" spans="1:16" ht="15">
      <c r="A6313" s="28" t="s">
        <v>812</v>
      </c>
      <c r="B6313" s="61" t="s">
        <v>2201</v>
      </c>
      <c r="C6313" s="3"/>
      <c r="D6313" s="3"/>
      <c r="E6313" s="9" t="s">
        <v>278</v>
      </c>
      <c r="F6313" s="9" t="s">
        <v>278</v>
      </c>
      <c r="G6313" s="9" t="s">
        <v>278</v>
      </c>
      <c r="H6313" s="9" t="s">
        <v>278</v>
      </c>
      <c r="I6313" s="9">
        <v>0</v>
      </c>
      <c r="J6313" s="9">
        <v>0</v>
      </c>
      <c r="K6313" s="9">
        <v>0</v>
      </c>
      <c r="L6313" s="9">
        <v>115.10000000000218</v>
      </c>
      <c r="M6313" s="65">
        <v>129.80000000000001</v>
      </c>
      <c r="N6313" s="65"/>
      <c r="P6313" s="65">
        <f t="shared" si="174"/>
        <v>244.90000000000219</v>
      </c>
    </row>
    <row r="6314" spans="1:16" ht="15">
      <c r="A6314" s="28" t="s">
        <v>813</v>
      </c>
      <c r="B6314" s="61" t="s">
        <v>2724</v>
      </c>
      <c r="C6314" s="3"/>
      <c r="D6314" s="3"/>
      <c r="E6314" s="9" t="s">
        <v>278</v>
      </c>
      <c r="F6314" s="9" t="s">
        <v>278</v>
      </c>
      <c r="G6314" s="9" t="s">
        <v>278</v>
      </c>
      <c r="H6314" s="9" t="s">
        <v>278</v>
      </c>
      <c r="I6314" s="9" t="s">
        <v>278</v>
      </c>
      <c r="J6314" s="9" t="s">
        <v>278</v>
      </c>
      <c r="K6314" s="9" t="s">
        <v>278</v>
      </c>
      <c r="L6314" s="9" t="s">
        <v>278</v>
      </c>
      <c r="M6314" s="65">
        <v>242.9</v>
      </c>
      <c r="N6314" s="65"/>
      <c r="P6314" s="65">
        <f t="shared" si="174"/>
        <v>242.9</v>
      </c>
    </row>
    <row r="6315" spans="1:16" ht="15">
      <c r="A6315" s="28" t="s">
        <v>814</v>
      </c>
      <c r="B6315" s="61" t="s">
        <v>2212</v>
      </c>
      <c r="C6315" s="3"/>
      <c r="D6315" s="3"/>
      <c r="E6315" s="9" t="s">
        <v>278</v>
      </c>
      <c r="F6315" s="9" t="s">
        <v>278</v>
      </c>
      <c r="G6315" s="9" t="s">
        <v>278</v>
      </c>
      <c r="H6315" s="9" t="s">
        <v>278</v>
      </c>
      <c r="I6315" s="9">
        <v>0</v>
      </c>
      <c r="J6315" s="9">
        <v>0</v>
      </c>
      <c r="K6315" s="9">
        <v>0</v>
      </c>
      <c r="L6315" s="9">
        <v>121.39999999999782</v>
      </c>
      <c r="M6315" s="65">
        <v>107.7</v>
      </c>
      <c r="N6315" s="65"/>
      <c r="P6315" s="65">
        <f t="shared" si="174"/>
        <v>229.09999999999781</v>
      </c>
    </row>
    <row r="6316" spans="1:16" ht="15">
      <c r="A6316" s="28" t="s">
        <v>1946</v>
      </c>
      <c r="B6316" s="61" t="s">
        <v>2204</v>
      </c>
      <c r="C6316" s="3"/>
      <c r="D6316" s="3"/>
      <c r="E6316" s="9" t="s">
        <v>278</v>
      </c>
      <c r="F6316" s="9" t="s">
        <v>278</v>
      </c>
      <c r="G6316" s="9" t="s">
        <v>278</v>
      </c>
      <c r="H6316" s="9" t="s">
        <v>278</v>
      </c>
      <c r="I6316" s="9">
        <v>0</v>
      </c>
      <c r="J6316" s="9">
        <v>0</v>
      </c>
      <c r="K6316" s="9">
        <v>0</v>
      </c>
      <c r="L6316" s="9">
        <v>225.89999999999782</v>
      </c>
      <c r="M6316" s="9" t="s">
        <v>278</v>
      </c>
      <c r="N6316" s="65"/>
      <c r="P6316" s="65">
        <f t="shared" si="174"/>
        <v>225.89999999999782</v>
      </c>
    </row>
    <row r="6317" spans="1:16" ht="15">
      <c r="A6317" s="28" t="s">
        <v>2165</v>
      </c>
      <c r="B6317" s="61" t="s">
        <v>2214</v>
      </c>
      <c r="C6317" s="3"/>
      <c r="D6317" s="3"/>
      <c r="E6317" s="9" t="s">
        <v>278</v>
      </c>
      <c r="F6317" s="9" t="s">
        <v>278</v>
      </c>
      <c r="G6317" s="9" t="s">
        <v>278</v>
      </c>
      <c r="H6317" s="9" t="s">
        <v>278</v>
      </c>
      <c r="I6317" s="9">
        <v>0</v>
      </c>
      <c r="J6317" s="9">
        <v>0</v>
      </c>
      <c r="K6317" s="9">
        <v>0</v>
      </c>
      <c r="L6317" s="9">
        <v>222.90000000000146</v>
      </c>
      <c r="M6317" s="9" t="s">
        <v>278</v>
      </c>
      <c r="N6317" s="65"/>
      <c r="P6317" s="65">
        <f t="shared" si="174"/>
        <v>222.90000000000146</v>
      </c>
    </row>
    <row r="6318" spans="1:16" ht="15">
      <c r="A6318" s="28" t="s">
        <v>2166</v>
      </c>
      <c r="B6318" s="61" t="s">
        <v>2209</v>
      </c>
      <c r="C6318" s="3"/>
      <c r="D6318" s="3"/>
      <c r="E6318" s="9" t="s">
        <v>278</v>
      </c>
      <c r="F6318" s="9" t="s">
        <v>278</v>
      </c>
      <c r="G6318" s="9" t="s">
        <v>278</v>
      </c>
      <c r="H6318" s="9" t="s">
        <v>278</v>
      </c>
      <c r="I6318" s="9">
        <v>0</v>
      </c>
      <c r="J6318" s="9">
        <v>0</v>
      </c>
      <c r="K6318" s="9">
        <v>0</v>
      </c>
      <c r="L6318" s="9">
        <v>99.99999999998181</v>
      </c>
      <c r="M6318" s="65">
        <v>119.79999999999998</v>
      </c>
      <c r="N6318" s="65"/>
      <c r="P6318" s="65">
        <f t="shared" si="174"/>
        <v>219.79999999998179</v>
      </c>
    </row>
    <row r="6319" spans="1:16" ht="15">
      <c r="A6319" s="28" t="s">
        <v>2167</v>
      </c>
      <c r="B6319" s="61" t="s">
        <v>2194</v>
      </c>
      <c r="C6319" s="3"/>
      <c r="D6319" s="3"/>
      <c r="E6319" s="9" t="s">
        <v>278</v>
      </c>
      <c r="F6319" s="9" t="s">
        <v>278</v>
      </c>
      <c r="G6319" s="9" t="s">
        <v>278</v>
      </c>
      <c r="H6319" s="9" t="s">
        <v>278</v>
      </c>
      <c r="I6319" s="9">
        <v>0</v>
      </c>
      <c r="J6319" s="9">
        <v>0</v>
      </c>
      <c r="K6319" s="9">
        <v>0</v>
      </c>
      <c r="L6319" s="9">
        <v>217.29999999999563</v>
      </c>
      <c r="M6319" s="65" t="s">
        <v>279</v>
      </c>
      <c r="N6319" s="65"/>
      <c r="P6319" s="65">
        <f t="shared" si="174"/>
        <v>217.29999999999563</v>
      </c>
    </row>
    <row r="6320" spans="1:16" ht="15">
      <c r="A6320" s="28" t="s">
        <v>2168</v>
      </c>
      <c r="B6320" s="61" t="s">
        <v>2701</v>
      </c>
      <c r="C6320" s="3"/>
      <c r="D6320" s="3"/>
      <c r="E6320" s="9" t="s">
        <v>278</v>
      </c>
      <c r="F6320" s="9" t="s">
        <v>278</v>
      </c>
      <c r="G6320" s="9" t="s">
        <v>278</v>
      </c>
      <c r="H6320" s="9" t="s">
        <v>278</v>
      </c>
      <c r="I6320" s="9" t="s">
        <v>278</v>
      </c>
      <c r="J6320" s="9" t="s">
        <v>278</v>
      </c>
      <c r="K6320" s="9" t="s">
        <v>278</v>
      </c>
      <c r="L6320" s="9" t="s">
        <v>278</v>
      </c>
      <c r="M6320" s="65">
        <v>210.89999999999998</v>
      </c>
      <c r="N6320" s="65"/>
      <c r="P6320" s="65">
        <f t="shared" si="174"/>
        <v>210.89999999999998</v>
      </c>
    </row>
    <row r="6321" spans="1:16" ht="15">
      <c r="A6321" s="28" t="s">
        <v>2169</v>
      </c>
      <c r="B6321" s="61" t="s">
        <v>2206</v>
      </c>
      <c r="C6321" s="3"/>
      <c r="D6321" s="3"/>
      <c r="E6321" s="9" t="s">
        <v>278</v>
      </c>
      <c r="F6321" s="9" t="s">
        <v>278</v>
      </c>
      <c r="G6321" s="9" t="s">
        <v>278</v>
      </c>
      <c r="H6321" s="9" t="s">
        <v>278</v>
      </c>
      <c r="I6321" s="9">
        <v>0</v>
      </c>
      <c r="J6321" s="9">
        <v>0</v>
      </c>
      <c r="K6321" s="9">
        <v>0</v>
      </c>
      <c r="L6321" s="9">
        <v>181.00000000000728</v>
      </c>
      <c r="M6321" s="65">
        <v>29.4</v>
      </c>
      <c r="N6321" s="65"/>
      <c r="P6321" s="65">
        <f t="shared" si="174"/>
        <v>210.40000000000728</v>
      </c>
    </row>
    <row r="6322" spans="1:16" ht="15">
      <c r="A6322" s="28" t="s">
        <v>2170</v>
      </c>
      <c r="B6322" s="239" t="s">
        <v>1692</v>
      </c>
      <c r="C6322" s="3"/>
      <c r="D6322" s="3"/>
      <c r="E6322" s="9" t="s">
        <v>278</v>
      </c>
      <c r="F6322" s="9" t="s">
        <v>278</v>
      </c>
      <c r="G6322" s="9" t="s">
        <v>278</v>
      </c>
      <c r="H6322" s="9" t="s">
        <v>278</v>
      </c>
      <c r="I6322" s="9">
        <v>0</v>
      </c>
      <c r="J6322" s="9">
        <v>0</v>
      </c>
      <c r="K6322" s="9">
        <v>0</v>
      </c>
      <c r="L6322" s="9">
        <v>204.70000000000073</v>
      </c>
      <c r="M6322" s="9" t="s">
        <v>278</v>
      </c>
      <c r="N6322" s="65"/>
      <c r="P6322" s="65">
        <f t="shared" si="174"/>
        <v>204.70000000000073</v>
      </c>
    </row>
    <row r="6323" spans="1:16" ht="15">
      <c r="A6323" s="28" t="s">
        <v>2171</v>
      </c>
      <c r="B6323" s="239" t="s">
        <v>1654</v>
      </c>
      <c r="C6323" s="3"/>
      <c r="D6323" s="3"/>
      <c r="E6323" s="9" t="s">
        <v>278</v>
      </c>
      <c r="F6323" s="9" t="s">
        <v>278</v>
      </c>
      <c r="G6323" s="9" t="s">
        <v>278</v>
      </c>
      <c r="H6323" s="9" t="s">
        <v>278</v>
      </c>
      <c r="I6323" s="9">
        <v>0</v>
      </c>
      <c r="J6323" s="9">
        <v>0</v>
      </c>
      <c r="K6323" s="9">
        <v>0</v>
      </c>
      <c r="L6323" s="9">
        <v>38.600000000000364</v>
      </c>
      <c r="M6323" s="65">
        <v>163.29999999999998</v>
      </c>
      <c r="P6323" s="65">
        <f t="shared" si="174"/>
        <v>201.90000000000035</v>
      </c>
    </row>
    <row r="6324" spans="1:16" ht="15">
      <c r="A6324" s="28" t="s">
        <v>2172</v>
      </c>
      <c r="B6324" s="61" t="s">
        <v>2200</v>
      </c>
      <c r="C6324" s="3"/>
      <c r="D6324" s="3"/>
      <c r="E6324" s="9" t="s">
        <v>278</v>
      </c>
      <c r="F6324" s="9" t="s">
        <v>278</v>
      </c>
      <c r="G6324" s="9" t="s">
        <v>278</v>
      </c>
      <c r="H6324" s="9" t="s">
        <v>278</v>
      </c>
      <c r="I6324" s="9">
        <v>0</v>
      </c>
      <c r="J6324" s="9">
        <v>0</v>
      </c>
      <c r="K6324" s="9">
        <v>0</v>
      </c>
      <c r="L6324" s="9">
        <v>111.59999999999491</v>
      </c>
      <c r="M6324" s="65">
        <v>88.4</v>
      </c>
      <c r="N6324" s="65"/>
      <c r="P6324" s="65">
        <f t="shared" si="174"/>
        <v>199.99999999999491</v>
      </c>
    </row>
    <row r="6325" spans="1:16" ht="15">
      <c r="A6325" s="28" t="s">
        <v>2173</v>
      </c>
      <c r="B6325" s="61" t="s">
        <v>2721</v>
      </c>
      <c r="C6325" s="3"/>
      <c r="D6325" s="3"/>
      <c r="E6325" s="9" t="s">
        <v>278</v>
      </c>
      <c r="F6325" s="9" t="s">
        <v>278</v>
      </c>
      <c r="G6325" s="9" t="s">
        <v>278</v>
      </c>
      <c r="H6325" s="9" t="s">
        <v>278</v>
      </c>
      <c r="I6325" s="9" t="s">
        <v>278</v>
      </c>
      <c r="J6325" s="9" t="s">
        <v>278</v>
      </c>
      <c r="K6325" s="9" t="s">
        <v>278</v>
      </c>
      <c r="L6325" s="9" t="s">
        <v>278</v>
      </c>
      <c r="M6325" s="65">
        <v>199.5</v>
      </c>
      <c r="N6325" s="65"/>
      <c r="P6325" s="65">
        <f t="shared" si="174"/>
        <v>199.5</v>
      </c>
    </row>
    <row r="6326" spans="1:16" ht="15">
      <c r="A6326" s="28" t="s">
        <v>2174</v>
      </c>
      <c r="B6326" s="61" t="s">
        <v>2722</v>
      </c>
      <c r="C6326" s="3"/>
      <c r="D6326" s="3"/>
      <c r="E6326" s="9" t="s">
        <v>278</v>
      </c>
      <c r="F6326" s="9" t="s">
        <v>278</v>
      </c>
      <c r="G6326" s="9" t="s">
        <v>278</v>
      </c>
      <c r="H6326" s="9" t="s">
        <v>278</v>
      </c>
      <c r="I6326" s="9" t="s">
        <v>278</v>
      </c>
      <c r="J6326" s="9" t="s">
        <v>278</v>
      </c>
      <c r="K6326" s="9" t="s">
        <v>278</v>
      </c>
      <c r="L6326" s="9" t="s">
        <v>278</v>
      </c>
      <c r="M6326" s="65">
        <v>195.99999999999997</v>
      </c>
      <c r="N6326" s="65"/>
      <c r="P6326" s="65">
        <f t="shared" si="174"/>
        <v>195.99999999999997</v>
      </c>
    </row>
    <row r="6327" spans="1:16" ht="15">
      <c r="A6327" s="28" t="s">
        <v>2175</v>
      </c>
      <c r="B6327" s="61" t="s">
        <v>2710</v>
      </c>
      <c r="C6327" s="3"/>
      <c r="D6327" s="3"/>
      <c r="E6327" s="9" t="s">
        <v>278</v>
      </c>
      <c r="F6327" s="9" t="s">
        <v>278</v>
      </c>
      <c r="G6327" s="9" t="s">
        <v>278</v>
      </c>
      <c r="H6327" s="9" t="s">
        <v>278</v>
      </c>
      <c r="I6327" s="9" t="s">
        <v>278</v>
      </c>
      <c r="J6327" s="9" t="s">
        <v>278</v>
      </c>
      <c r="K6327" s="9" t="s">
        <v>278</v>
      </c>
      <c r="L6327" s="9" t="s">
        <v>278</v>
      </c>
      <c r="M6327" s="65">
        <v>189.79999999999998</v>
      </c>
      <c r="N6327" s="65"/>
      <c r="P6327" s="65">
        <f t="shared" si="174"/>
        <v>189.79999999999998</v>
      </c>
    </row>
    <row r="6328" spans="1:16" ht="15">
      <c r="A6328" s="28" t="s">
        <v>2176</v>
      </c>
      <c r="B6328" s="61" t="s">
        <v>2203</v>
      </c>
      <c r="C6328" s="3"/>
      <c r="D6328" s="3"/>
      <c r="E6328" s="9" t="s">
        <v>278</v>
      </c>
      <c r="F6328" s="9" t="s">
        <v>278</v>
      </c>
      <c r="G6328" s="9" t="s">
        <v>278</v>
      </c>
      <c r="H6328" s="9" t="s">
        <v>278</v>
      </c>
      <c r="I6328" s="9">
        <v>0</v>
      </c>
      <c r="J6328" s="9">
        <v>0</v>
      </c>
      <c r="K6328" s="9">
        <v>0</v>
      </c>
      <c r="L6328" s="9">
        <v>187.69999999999709</v>
      </c>
      <c r="M6328" s="9" t="s">
        <v>278</v>
      </c>
      <c r="N6328" s="65"/>
      <c r="P6328" s="65">
        <f t="shared" si="174"/>
        <v>187.69999999999709</v>
      </c>
    </row>
    <row r="6329" spans="1:16" ht="15">
      <c r="A6329" s="28" t="s">
        <v>2177</v>
      </c>
      <c r="B6329" s="61" t="s">
        <v>2207</v>
      </c>
      <c r="C6329" s="3"/>
      <c r="D6329" s="3"/>
      <c r="E6329" s="9" t="s">
        <v>278</v>
      </c>
      <c r="F6329" s="9" t="s">
        <v>278</v>
      </c>
      <c r="G6329" s="9" t="s">
        <v>278</v>
      </c>
      <c r="H6329" s="9" t="s">
        <v>278</v>
      </c>
      <c r="I6329" s="9">
        <v>0</v>
      </c>
      <c r="J6329" s="9">
        <v>0</v>
      </c>
      <c r="K6329" s="9">
        <v>0</v>
      </c>
      <c r="L6329" s="9">
        <v>63.899999999990541</v>
      </c>
      <c r="M6329" s="65">
        <v>114.9</v>
      </c>
      <c r="N6329" s="65"/>
      <c r="P6329" s="65">
        <f t="shared" si="174"/>
        <v>178.79999999999055</v>
      </c>
    </row>
    <row r="6330" spans="1:16" ht="15">
      <c r="A6330" s="28" t="s">
        <v>2178</v>
      </c>
      <c r="B6330" s="61" t="s">
        <v>660</v>
      </c>
      <c r="E6330" s="9" t="s">
        <v>183</v>
      </c>
      <c r="F6330" s="9" t="s">
        <v>278</v>
      </c>
      <c r="G6330" s="9" t="s">
        <v>278</v>
      </c>
      <c r="H6330" s="65">
        <v>50.700000000004366</v>
      </c>
      <c r="I6330" s="9">
        <v>0</v>
      </c>
      <c r="J6330" s="9">
        <v>0</v>
      </c>
      <c r="K6330" s="9">
        <v>0</v>
      </c>
      <c r="L6330" s="9">
        <v>127.50000000000364</v>
      </c>
      <c r="M6330" s="9" t="s">
        <v>278</v>
      </c>
      <c r="P6330" s="65">
        <f t="shared" si="174"/>
        <v>178.200000000008</v>
      </c>
    </row>
    <row r="6331" spans="1:16" ht="15">
      <c r="A6331" s="28" t="s">
        <v>2179</v>
      </c>
      <c r="B6331" s="61" t="s">
        <v>2714</v>
      </c>
      <c r="C6331" s="3"/>
      <c r="D6331" s="3"/>
      <c r="E6331" s="9" t="s">
        <v>278</v>
      </c>
      <c r="F6331" s="9" t="s">
        <v>278</v>
      </c>
      <c r="G6331" s="9" t="s">
        <v>278</v>
      </c>
      <c r="H6331" s="9" t="s">
        <v>278</v>
      </c>
      <c r="I6331" s="9" t="s">
        <v>278</v>
      </c>
      <c r="J6331" s="9" t="s">
        <v>278</v>
      </c>
      <c r="K6331" s="9" t="s">
        <v>278</v>
      </c>
      <c r="L6331" s="9" t="s">
        <v>278</v>
      </c>
      <c r="M6331" s="65">
        <v>174.9</v>
      </c>
      <c r="N6331" s="65"/>
      <c r="P6331" s="65">
        <f t="shared" si="174"/>
        <v>174.9</v>
      </c>
    </row>
    <row r="6332" spans="1:16" ht="15">
      <c r="A6332" s="28" t="s">
        <v>2180</v>
      </c>
      <c r="B6332" s="239" t="s">
        <v>1665</v>
      </c>
      <c r="C6332" s="3"/>
      <c r="D6332" s="3"/>
      <c r="E6332" s="9" t="s">
        <v>278</v>
      </c>
      <c r="F6332" s="9" t="s">
        <v>278</v>
      </c>
      <c r="G6332" s="9" t="s">
        <v>278</v>
      </c>
      <c r="H6332" s="9" t="s">
        <v>278</v>
      </c>
      <c r="I6332" s="9">
        <v>0</v>
      </c>
      <c r="J6332" s="9">
        <v>0</v>
      </c>
      <c r="K6332" s="9">
        <v>0</v>
      </c>
      <c r="L6332" s="9">
        <v>53.900000000012369</v>
      </c>
      <c r="M6332" s="65">
        <v>110.9</v>
      </c>
      <c r="N6332" s="65"/>
      <c r="P6332" s="65">
        <f t="shared" si="174"/>
        <v>164.80000000001237</v>
      </c>
    </row>
    <row r="6333" spans="1:16" ht="15">
      <c r="A6333" s="28" t="s">
        <v>2181</v>
      </c>
      <c r="B6333" s="61" t="s">
        <v>2193</v>
      </c>
      <c r="C6333" s="3"/>
      <c r="D6333" s="3"/>
      <c r="E6333" s="9" t="s">
        <v>278</v>
      </c>
      <c r="F6333" s="9" t="s">
        <v>278</v>
      </c>
      <c r="G6333" s="9" t="s">
        <v>278</v>
      </c>
      <c r="H6333" s="9" t="s">
        <v>278</v>
      </c>
      <c r="I6333" s="9">
        <v>0</v>
      </c>
      <c r="J6333" s="9">
        <v>0</v>
      </c>
      <c r="K6333" s="9">
        <v>0</v>
      </c>
      <c r="L6333" s="9">
        <v>148.89999999999418</v>
      </c>
      <c r="M6333" s="65">
        <v>13.200000000000001</v>
      </c>
      <c r="N6333" s="65"/>
      <c r="P6333" s="65">
        <f t="shared" si="174"/>
        <v>162.09999999999417</v>
      </c>
    </row>
    <row r="6334" spans="1:16" ht="15">
      <c r="A6334" s="28" t="s">
        <v>2182</v>
      </c>
      <c r="B6334" s="239" t="s">
        <v>1657</v>
      </c>
      <c r="C6334" s="3"/>
      <c r="D6334" s="3"/>
      <c r="E6334" s="9" t="s">
        <v>278</v>
      </c>
      <c r="F6334" s="9" t="s">
        <v>278</v>
      </c>
      <c r="G6334" s="9" t="s">
        <v>278</v>
      </c>
      <c r="H6334" s="9" t="s">
        <v>278</v>
      </c>
      <c r="I6334" s="9">
        <v>0</v>
      </c>
      <c r="J6334" s="9">
        <v>0</v>
      </c>
      <c r="K6334" s="9">
        <v>0</v>
      </c>
      <c r="L6334" s="9">
        <v>83.799999999999272</v>
      </c>
      <c r="M6334" s="65">
        <v>75.900000000000006</v>
      </c>
      <c r="P6334" s="65">
        <f t="shared" si="174"/>
        <v>159.69999999999928</v>
      </c>
    </row>
    <row r="6335" spans="1:16" ht="15">
      <c r="A6335" s="28" t="s">
        <v>2183</v>
      </c>
      <c r="B6335" s="61" t="s">
        <v>2205</v>
      </c>
      <c r="C6335" s="3"/>
      <c r="D6335" s="3"/>
      <c r="E6335" s="9" t="s">
        <v>278</v>
      </c>
      <c r="F6335" s="9" t="s">
        <v>278</v>
      </c>
      <c r="G6335" s="9" t="s">
        <v>278</v>
      </c>
      <c r="H6335" s="9" t="s">
        <v>278</v>
      </c>
      <c r="I6335" s="9">
        <v>0</v>
      </c>
      <c r="J6335" s="9">
        <v>0</v>
      </c>
      <c r="K6335" s="9">
        <v>0</v>
      </c>
      <c r="L6335" s="9">
        <v>92.299999999999272</v>
      </c>
      <c r="M6335" s="65">
        <v>62.000000000000007</v>
      </c>
      <c r="N6335" s="65"/>
      <c r="P6335" s="65">
        <f t="shared" si="174"/>
        <v>154.29999999999927</v>
      </c>
    </row>
    <row r="6336" spans="1:16" ht="15">
      <c r="A6336" s="28" t="s">
        <v>2184</v>
      </c>
      <c r="B6336" s="61" t="s">
        <v>2819</v>
      </c>
      <c r="C6336" s="3"/>
      <c r="D6336" s="3"/>
      <c r="E6336" s="9" t="s">
        <v>278</v>
      </c>
      <c r="F6336" s="9" t="s">
        <v>278</v>
      </c>
      <c r="G6336" s="9" t="s">
        <v>278</v>
      </c>
      <c r="H6336" s="9" t="s">
        <v>278</v>
      </c>
      <c r="I6336" s="9" t="s">
        <v>278</v>
      </c>
      <c r="J6336" s="9" t="s">
        <v>278</v>
      </c>
      <c r="K6336" s="9" t="s">
        <v>278</v>
      </c>
      <c r="L6336" s="9" t="s">
        <v>278</v>
      </c>
      <c r="M6336" s="65">
        <v>148.30000000000001</v>
      </c>
      <c r="N6336" s="65"/>
      <c r="P6336" s="65">
        <f t="shared" si="174"/>
        <v>148.30000000000001</v>
      </c>
    </row>
    <row r="6337" spans="1:16" ht="15">
      <c r="A6337" s="28" t="s">
        <v>2185</v>
      </c>
      <c r="B6337" s="61" t="s">
        <v>2706</v>
      </c>
      <c r="C6337" s="3"/>
      <c r="D6337" s="3"/>
      <c r="E6337" s="9" t="s">
        <v>278</v>
      </c>
      <c r="F6337" s="9" t="s">
        <v>278</v>
      </c>
      <c r="G6337" s="9" t="s">
        <v>278</v>
      </c>
      <c r="H6337" s="9" t="s">
        <v>278</v>
      </c>
      <c r="I6337" s="9" t="s">
        <v>278</v>
      </c>
      <c r="J6337" s="9" t="s">
        <v>278</v>
      </c>
      <c r="K6337" s="9" t="s">
        <v>278</v>
      </c>
      <c r="L6337" s="9" t="s">
        <v>278</v>
      </c>
      <c r="M6337" s="65">
        <v>142</v>
      </c>
      <c r="N6337" s="65"/>
      <c r="P6337" s="65">
        <f t="shared" si="174"/>
        <v>142</v>
      </c>
    </row>
    <row r="6338" spans="1:16" ht="15">
      <c r="A6338" s="28" t="s">
        <v>2186</v>
      </c>
      <c r="B6338" s="61" t="s">
        <v>2198</v>
      </c>
      <c r="C6338" s="3"/>
      <c r="D6338" s="3"/>
      <c r="E6338" s="9" t="s">
        <v>278</v>
      </c>
      <c r="F6338" s="9" t="s">
        <v>278</v>
      </c>
      <c r="G6338" s="9" t="s">
        <v>278</v>
      </c>
      <c r="H6338" s="9" t="s">
        <v>278</v>
      </c>
      <c r="I6338" s="9">
        <v>0</v>
      </c>
      <c r="J6338" s="9">
        <v>0</v>
      </c>
      <c r="K6338" s="9">
        <v>0</v>
      </c>
      <c r="L6338" s="9">
        <v>106.19999999998981</v>
      </c>
      <c r="M6338" s="65">
        <v>35.199999999999996</v>
      </c>
      <c r="N6338" s="65"/>
      <c r="P6338" s="65">
        <f t="shared" si="174"/>
        <v>141.3999999999898</v>
      </c>
    </row>
    <row r="6339" spans="1:16" ht="15">
      <c r="A6339" s="28" t="s">
        <v>2187</v>
      </c>
      <c r="B6339" s="61" t="s">
        <v>158</v>
      </c>
      <c r="E6339" s="9" t="s">
        <v>183</v>
      </c>
      <c r="F6339" s="9" t="s">
        <v>278</v>
      </c>
      <c r="G6339" s="9">
        <v>135.19999999999999</v>
      </c>
      <c r="H6339" s="65">
        <v>4.7999999999919964</v>
      </c>
      <c r="I6339" s="9">
        <v>0</v>
      </c>
      <c r="J6339" s="9">
        <v>0</v>
      </c>
      <c r="K6339" s="9">
        <v>0</v>
      </c>
      <c r="L6339" s="9" t="s">
        <v>278</v>
      </c>
      <c r="M6339" s="9" t="s">
        <v>278</v>
      </c>
      <c r="P6339" s="65">
        <f t="shared" si="174"/>
        <v>139.99999999999199</v>
      </c>
    </row>
    <row r="6340" spans="1:16" ht="15">
      <c r="A6340" s="28" t="s">
        <v>2188</v>
      </c>
      <c r="B6340" s="61" t="s">
        <v>2700</v>
      </c>
      <c r="C6340" s="3"/>
      <c r="D6340" s="3"/>
      <c r="E6340" s="9" t="s">
        <v>278</v>
      </c>
      <c r="F6340" s="9" t="s">
        <v>278</v>
      </c>
      <c r="G6340" s="9" t="s">
        <v>278</v>
      </c>
      <c r="H6340" s="9" t="s">
        <v>278</v>
      </c>
      <c r="I6340" s="9" t="s">
        <v>278</v>
      </c>
      <c r="J6340" s="9" t="s">
        <v>278</v>
      </c>
      <c r="K6340" s="9" t="s">
        <v>278</v>
      </c>
      <c r="L6340" s="9" t="s">
        <v>278</v>
      </c>
      <c r="M6340" s="65">
        <v>132.9</v>
      </c>
      <c r="N6340" s="65"/>
      <c r="P6340" s="65">
        <f t="shared" si="174"/>
        <v>132.9</v>
      </c>
    </row>
    <row r="6341" spans="1:16" ht="15">
      <c r="A6341" s="28" t="s">
        <v>2296</v>
      </c>
      <c r="B6341" s="61" t="s">
        <v>2835</v>
      </c>
      <c r="C6341" s="3"/>
      <c r="D6341" s="3"/>
      <c r="E6341" s="9" t="s">
        <v>278</v>
      </c>
      <c r="F6341" s="9" t="s">
        <v>278</v>
      </c>
      <c r="G6341" s="9" t="s">
        <v>278</v>
      </c>
      <c r="H6341" s="9" t="s">
        <v>278</v>
      </c>
      <c r="I6341" s="9" t="s">
        <v>278</v>
      </c>
      <c r="J6341" s="9" t="s">
        <v>278</v>
      </c>
      <c r="K6341" s="9" t="s">
        <v>278</v>
      </c>
      <c r="L6341" s="9" t="s">
        <v>278</v>
      </c>
      <c r="M6341" s="65">
        <v>130.49999999999997</v>
      </c>
      <c r="N6341" s="65"/>
      <c r="P6341" s="65">
        <f t="shared" si="174"/>
        <v>130.49999999999997</v>
      </c>
    </row>
    <row r="6342" spans="1:16" ht="15">
      <c r="A6342" s="28" t="s">
        <v>2297</v>
      </c>
      <c r="B6342" s="239" t="s">
        <v>2189</v>
      </c>
      <c r="C6342" s="3"/>
      <c r="D6342" s="3"/>
      <c r="E6342" s="9" t="s">
        <v>278</v>
      </c>
      <c r="F6342" s="9" t="s">
        <v>278</v>
      </c>
      <c r="G6342" s="9" t="s">
        <v>278</v>
      </c>
      <c r="H6342" s="9" t="s">
        <v>278</v>
      </c>
      <c r="I6342" s="9">
        <v>0</v>
      </c>
      <c r="J6342" s="9">
        <v>0</v>
      </c>
      <c r="K6342" s="9">
        <v>0</v>
      </c>
      <c r="L6342" s="9">
        <v>110.40000000000146</v>
      </c>
      <c r="M6342" s="9" t="s">
        <v>278</v>
      </c>
      <c r="N6342" s="65"/>
      <c r="P6342" s="65">
        <f t="shared" si="174"/>
        <v>110.40000000000146</v>
      </c>
    </row>
    <row r="6343" spans="1:16" ht="15">
      <c r="A6343" s="28" t="s">
        <v>2298</v>
      </c>
      <c r="B6343" s="61" t="s">
        <v>2712</v>
      </c>
      <c r="C6343" s="3"/>
      <c r="D6343" s="3"/>
      <c r="E6343" s="9" t="s">
        <v>278</v>
      </c>
      <c r="F6343" s="9" t="s">
        <v>278</v>
      </c>
      <c r="G6343" s="9" t="s">
        <v>278</v>
      </c>
      <c r="H6343" s="9" t="s">
        <v>278</v>
      </c>
      <c r="I6343" s="9" t="s">
        <v>278</v>
      </c>
      <c r="J6343" s="9" t="s">
        <v>278</v>
      </c>
      <c r="K6343" s="9" t="s">
        <v>278</v>
      </c>
      <c r="L6343" s="9" t="s">
        <v>278</v>
      </c>
      <c r="M6343" s="65">
        <v>110.1</v>
      </c>
      <c r="N6343" s="65"/>
      <c r="P6343" s="65">
        <f t="shared" si="174"/>
        <v>110.1</v>
      </c>
    </row>
    <row r="6344" spans="1:16" ht="15">
      <c r="A6344" s="253" t="s">
        <v>2676</v>
      </c>
      <c r="B6344" s="61" t="s">
        <v>2716</v>
      </c>
      <c r="C6344" s="3"/>
      <c r="D6344" s="3"/>
      <c r="E6344" s="9" t="s">
        <v>278</v>
      </c>
      <c r="F6344" s="9" t="s">
        <v>278</v>
      </c>
      <c r="G6344" s="9" t="s">
        <v>278</v>
      </c>
      <c r="H6344" s="9" t="s">
        <v>278</v>
      </c>
      <c r="I6344" s="9" t="s">
        <v>278</v>
      </c>
      <c r="J6344" s="9" t="s">
        <v>278</v>
      </c>
      <c r="K6344" s="9" t="s">
        <v>278</v>
      </c>
      <c r="L6344" s="9" t="s">
        <v>278</v>
      </c>
      <c r="M6344" s="65">
        <v>102.9</v>
      </c>
      <c r="N6344" s="65"/>
      <c r="P6344" s="65">
        <f t="shared" ref="P6344:P6374" si="175">SUM(E6344:M6344)</f>
        <v>102.9</v>
      </c>
    </row>
    <row r="6345" spans="1:16" ht="15">
      <c r="A6345" s="253" t="s">
        <v>2677</v>
      </c>
      <c r="B6345" s="61" t="s">
        <v>180</v>
      </c>
      <c r="C6345" s="3"/>
      <c r="D6345" s="3"/>
      <c r="E6345" s="9" t="s">
        <v>278</v>
      </c>
      <c r="F6345" s="9" t="s">
        <v>278</v>
      </c>
      <c r="G6345" s="9" t="s">
        <v>278</v>
      </c>
      <c r="H6345" s="9" t="s">
        <v>278</v>
      </c>
      <c r="I6345" s="9">
        <v>0</v>
      </c>
      <c r="J6345" s="9">
        <v>0</v>
      </c>
      <c r="K6345" s="9">
        <v>0</v>
      </c>
      <c r="L6345" s="9">
        <v>16.799999999995634</v>
      </c>
      <c r="M6345" s="65">
        <v>86.1</v>
      </c>
      <c r="N6345" s="65"/>
      <c r="P6345" s="65">
        <f t="shared" si="175"/>
        <v>102.89999999999563</v>
      </c>
    </row>
    <row r="6346" spans="1:16" ht="15">
      <c r="A6346" s="253" t="s">
        <v>2678</v>
      </c>
      <c r="B6346" s="239" t="s">
        <v>1666</v>
      </c>
      <c r="C6346" s="3"/>
      <c r="D6346" s="3"/>
      <c r="E6346" s="9" t="s">
        <v>278</v>
      </c>
      <c r="F6346" s="9" t="s">
        <v>278</v>
      </c>
      <c r="G6346" s="9" t="s">
        <v>278</v>
      </c>
      <c r="H6346" s="9" t="s">
        <v>278</v>
      </c>
      <c r="I6346" s="9">
        <v>0</v>
      </c>
      <c r="J6346" s="9">
        <v>0</v>
      </c>
      <c r="K6346" s="9">
        <v>0</v>
      </c>
      <c r="L6346" s="9">
        <v>100.40000000000146</v>
      </c>
      <c r="M6346" s="65">
        <v>0</v>
      </c>
      <c r="N6346" s="65"/>
      <c r="P6346" s="65">
        <f t="shared" si="175"/>
        <v>100.40000000000146</v>
      </c>
    </row>
    <row r="6347" spans="1:16" ht="15">
      <c r="A6347" s="253" t="s">
        <v>2679</v>
      </c>
      <c r="B6347" s="61" t="s">
        <v>2704</v>
      </c>
      <c r="C6347" s="3"/>
      <c r="D6347" s="3"/>
      <c r="E6347" s="9" t="s">
        <v>278</v>
      </c>
      <c r="F6347" s="9" t="s">
        <v>278</v>
      </c>
      <c r="G6347" s="9" t="s">
        <v>278</v>
      </c>
      <c r="H6347" s="9" t="s">
        <v>278</v>
      </c>
      <c r="I6347" s="9" t="s">
        <v>278</v>
      </c>
      <c r="J6347" s="9" t="s">
        <v>278</v>
      </c>
      <c r="K6347" s="9" t="s">
        <v>278</v>
      </c>
      <c r="L6347" s="9" t="s">
        <v>278</v>
      </c>
      <c r="M6347" s="65">
        <v>98.399999999999991</v>
      </c>
      <c r="N6347" s="65"/>
      <c r="P6347" s="65">
        <f t="shared" si="175"/>
        <v>98.399999999999991</v>
      </c>
    </row>
    <row r="6348" spans="1:16" ht="15">
      <c r="A6348" s="253" t="s">
        <v>2680</v>
      </c>
      <c r="B6348" s="61" t="s">
        <v>678</v>
      </c>
      <c r="E6348" s="9" t="s">
        <v>183</v>
      </c>
      <c r="F6348" s="9" t="s">
        <v>278</v>
      </c>
      <c r="G6348" s="9" t="s">
        <v>278</v>
      </c>
      <c r="H6348" s="65">
        <v>97.799999999995634</v>
      </c>
      <c r="I6348" s="9">
        <v>0</v>
      </c>
      <c r="J6348" s="9">
        <v>0</v>
      </c>
      <c r="K6348" s="9">
        <v>0</v>
      </c>
      <c r="L6348" s="9" t="s">
        <v>278</v>
      </c>
      <c r="M6348" s="9" t="s">
        <v>278</v>
      </c>
      <c r="P6348" s="65">
        <f t="shared" si="175"/>
        <v>97.799999999995634</v>
      </c>
    </row>
    <row r="6349" spans="1:16" ht="15">
      <c r="A6349" s="253" t="s">
        <v>2681</v>
      </c>
      <c r="B6349" s="61" t="s">
        <v>2211</v>
      </c>
      <c r="C6349" s="3"/>
      <c r="D6349" s="3"/>
      <c r="E6349" s="9" t="s">
        <v>278</v>
      </c>
      <c r="F6349" s="9" t="s">
        <v>278</v>
      </c>
      <c r="G6349" s="9" t="s">
        <v>278</v>
      </c>
      <c r="H6349" s="9" t="s">
        <v>278</v>
      </c>
      <c r="I6349" s="9">
        <v>0</v>
      </c>
      <c r="J6349" s="9">
        <v>0</v>
      </c>
      <c r="K6349" s="9">
        <v>0</v>
      </c>
      <c r="L6349" s="9">
        <v>32.199999999993452</v>
      </c>
      <c r="M6349" s="65">
        <v>63</v>
      </c>
      <c r="N6349" s="65"/>
      <c r="P6349" s="65">
        <f t="shared" si="175"/>
        <v>95.199999999993452</v>
      </c>
    </row>
    <row r="6350" spans="1:16" ht="15">
      <c r="A6350" s="253" t="s">
        <v>2682</v>
      </c>
      <c r="B6350" s="61" t="s">
        <v>2703</v>
      </c>
      <c r="C6350" s="3"/>
      <c r="D6350" s="3"/>
      <c r="E6350" s="9" t="s">
        <v>278</v>
      </c>
      <c r="F6350" s="9" t="s">
        <v>278</v>
      </c>
      <c r="G6350" s="9" t="s">
        <v>278</v>
      </c>
      <c r="H6350" s="9" t="s">
        <v>278</v>
      </c>
      <c r="I6350" s="9" t="s">
        <v>278</v>
      </c>
      <c r="J6350" s="9" t="s">
        <v>278</v>
      </c>
      <c r="K6350" s="9" t="s">
        <v>278</v>
      </c>
      <c r="L6350" s="9" t="s">
        <v>278</v>
      </c>
      <c r="M6350" s="65">
        <v>86.399999999999991</v>
      </c>
      <c r="N6350" s="65"/>
      <c r="P6350" s="65">
        <f t="shared" si="175"/>
        <v>86.399999999999991</v>
      </c>
    </row>
    <row r="6351" spans="1:16" ht="15">
      <c r="A6351" s="253" t="s">
        <v>2683</v>
      </c>
      <c r="B6351" s="61" t="s">
        <v>2717</v>
      </c>
      <c r="C6351" s="3"/>
      <c r="D6351" s="3"/>
      <c r="E6351" s="9" t="s">
        <v>278</v>
      </c>
      <c r="F6351" s="9" t="s">
        <v>278</v>
      </c>
      <c r="G6351" s="9" t="s">
        <v>278</v>
      </c>
      <c r="H6351" s="9" t="s">
        <v>278</v>
      </c>
      <c r="I6351" s="9" t="s">
        <v>278</v>
      </c>
      <c r="J6351" s="9" t="s">
        <v>278</v>
      </c>
      <c r="K6351" s="9" t="s">
        <v>278</v>
      </c>
      <c r="L6351" s="9" t="s">
        <v>278</v>
      </c>
      <c r="M6351" s="65">
        <v>82.8</v>
      </c>
      <c r="N6351" s="65"/>
      <c r="P6351" s="65">
        <f t="shared" si="175"/>
        <v>82.8</v>
      </c>
    </row>
    <row r="6352" spans="1:16" ht="15">
      <c r="A6352" s="253" t="s">
        <v>2684</v>
      </c>
      <c r="B6352" s="61" t="s">
        <v>2718</v>
      </c>
      <c r="C6352" s="3"/>
      <c r="D6352" s="3"/>
      <c r="E6352" s="9" t="s">
        <v>278</v>
      </c>
      <c r="F6352" s="9" t="s">
        <v>278</v>
      </c>
      <c r="G6352" s="9" t="s">
        <v>278</v>
      </c>
      <c r="H6352" s="9" t="s">
        <v>278</v>
      </c>
      <c r="I6352" s="9" t="s">
        <v>278</v>
      </c>
      <c r="J6352" s="9" t="s">
        <v>278</v>
      </c>
      <c r="K6352" s="9" t="s">
        <v>278</v>
      </c>
      <c r="L6352" s="9" t="s">
        <v>278</v>
      </c>
      <c r="M6352" s="65">
        <v>73.099999999999994</v>
      </c>
      <c r="N6352" s="65"/>
      <c r="P6352" s="65">
        <f t="shared" si="175"/>
        <v>73.099999999999994</v>
      </c>
    </row>
    <row r="6353" spans="1:16" ht="15">
      <c r="A6353" s="253" t="s">
        <v>2685</v>
      </c>
      <c r="B6353" s="61" t="s">
        <v>2709</v>
      </c>
      <c r="C6353" s="3"/>
      <c r="D6353" s="3"/>
      <c r="E6353" s="9" t="s">
        <v>278</v>
      </c>
      <c r="F6353" s="9" t="s">
        <v>278</v>
      </c>
      <c r="G6353" s="9" t="s">
        <v>278</v>
      </c>
      <c r="H6353" s="9" t="s">
        <v>278</v>
      </c>
      <c r="I6353" s="9" t="s">
        <v>278</v>
      </c>
      <c r="J6353" s="9" t="s">
        <v>278</v>
      </c>
      <c r="K6353" s="9" t="s">
        <v>278</v>
      </c>
      <c r="L6353" s="9" t="s">
        <v>278</v>
      </c>
      <c r="M6353" s="65">
        <v>62.5</v>
      </c>
      <c r="N6353" s="65"/>
      <c r="P6353" s="65">
        <f t="shared" si="175"/>
        <v>62.5</v>
      </c>
    </row>
    <row r="6354" spans="1:16" ht="15">
      <c r="A6354" s="253" t="s">
        <v>2686</v>
      </c>
      <c r="B6354" s="61" t="s">
        <v>2726</v>
      </c>
      <c r="C6354" s="3"/>
      <c r="D6354" s="3"/>
      <c r="E6354" s="9" t="s">
        <v>278</v>
      </c>
      <c r="F6354" s="9" t="s">
        <v>278</v>
      </c>
      <c r="G6354" s="9" t="s">
        <v>278</v>
      </c>
      <c r="H6354" s="9" t="s">
        <v>278</v>
      </c>
      <c r="I6354" s="9" t="s">
        <v>278</v>
      </c>
      <c r="J6354" s="9" t="s">
        <v>278</v>
      </c>
      <c r="K6354" s="9" t="s">
        <v>278</v>
      </c>
      <c r="L6354" s="9" t="s">
        <v>278</v>
      </c>
      <c r="M6354" s="65">
        <v>60.4</v>
      </c>
      <c r="N6354" s="65"/>
      <c r="P6354" s="65">
        <f t="shared" si="175"/>
        <v>60.4</v>
      </c>
    </row>
    <row r="6355" spans="1:16" ht="15">
      <c r="A6355" s="253" t="s">
        <v>2687</v>
      </c>
      <c r="B6355" s="61" t="s">
        <v>2715</v>
      </c>
      <c r="C6355" s="3"/>
      <c r="D6355" s="3"/>
      <c r="E6355" s="9" t="s">
        <v>278</v>
      </c>
      <c r="F6355" s="9" t="s">
        <v>278</v>
      </c>
      <c r="G6355" s="9" t="s">
        <v>278</v>
      </c>
      <c r="H6355" s="9" t="s">
        <v>278</v>
      </c>
      <c r="I6355" s="9" t="s">
        <v>278</v>
      </c>
      <c r="J6355" s="9" t="s">
        <v>278</v>
      </c>
      <c r="K6355" s="9" t="s">
        <v>278</v>
      </c>
      <c r="L6355" s="9" t="s">
        <v>278</v>
      </c>
      <c r="M6355" s="65">
        <v>41.7</v>
      </c>
      <c r="N6355" s="65"/>
      <c r="P6355" s="65">
        <f t="shared" si="175"/>
        <v>41.7</v>
      </c>
    </row>
    <row r="6356" spans="1:16" ht="15">
      <c r="A6356" s="253" t="s">
        <v>2688</v>
      </c>
      <c r="B6356" s="61" t="s">
        <v>688</v>
      </c>
      <c r="E6356" s="9" t="s">
        <v>183</v>
      </c>
      <c r="F6356" s="9" t="s">
        <v>278</v>
      </c>
      <c r="G6356" s="9" t="s">
        <v>278</v>
      </c>
      <c r="H6356" s="65">
        <v>39.200000000000728</v>
      </c>
      <c r="I6356" s="9">
        <v>0</v>
      </c>
      <c r="J6356" s="9">
        <v>0</v>
      </c>
      <c r="K6356" s="9">
        <v>0</v>
      </c>
      <c r="L6356" s="9" t="s">
        <v>278</v>
      </c>
      <c r="M6356" s="9" t="s">
        <v>278</v>
      </c>
      <c r="P6356" s="65">
        <f t="shared" si="175"/>
        <v>39.200000000000728</v>
      </c>
    </row>
    <row r="6357" spans="1:16" ht="15">
      <c r="A6357" s="253" t="s">
        <v>2689</v>
      </c>
      <c r="B6357" s="61" t="s">
        <v>2720</v>
      </c>
      <c r="C6357" s="3"/>
      <c r="D6357" s="3"/>
      <c r="E6357" s="9" t="s">
        <v>278</v>
      </c>
      <c r="F6357" s="9" t="s">
        <v>278</v>
      </c>
      <c r="G6357" s="9" t="s">
        <v>278</v>
      </c>
      <c r="H6357" s="9" t="s">
        <v>278</v>
      </c>
      <c r="I6357" s="9" t="s">
        <v>278</v>
      </c>
      <c r="J6357" s="9" t="s">
        <v>278</v>
      </c>
      <c r="K6357" s="9" t="s">
        <v>278</v>
      </c>
      <c r="L6357" s="9" t="s">
        <v>278</v>
      </c>
      <c r="M6357" s="65">
        <v>38.4</v>
      </c>
      <c r="N6357" s="65"/>
      <c r="P6357" s="65">
        <f t="shared" si="175"/>
        <v>38.4</v>
      </c>
    </row>
    <row r="6358" spans="1:16" ht="15">
      <c r="A6358" s="253" t="s">
        <v>2690</v>
      </c>
      <c r="B6358" s="61" t="s">
        <v>2719</v>
      </c>
      <c r="C6358" s="3"/>
      <c r="D6358" s="3"/>
      <c r="E6358" s="9" t="s">
        <v>278</v>
      </c>
      <c r="F6358" s="9" t="s">
        <v>278</v>
      </c>
      <c r="G6358" s="9" t="s">
        <v>278</v>
      </c>
      <c r="H6358" s="9" t="s">
        <v>278</v>
      </c>
      <c r="I6358" s="9" t="s">
        <v>278</v>
      </c>
      <c r="J6358" s="9" t="s">
        <v>278</v>
      </c>
      <c r="K6358" s="9" t="s">
        <v>278</v>
      </c>
      <c r="L6358" s="9" t="s">
        <v>278</v>
      </c>
      <c r="M6358" s="65">
        <v>37.299999999999997</v>
      </c>
      <c r="N6358" s="65"/>
      <c r="P6358" s="65">
        <f t="shared" si="175"/>
        <v>37.299999999999997</v>
      </c>
    </row>
    <row r="6359" spans="1:16" ht="15">
      <c r="A6359" s="253" t="s">
        <v>2691</v>
      </c>
      <c r="B6359" s="61" t="s">
        <v>2196</v>
      </c>
      <c r="C6359" s="3"/>
      <c r="D6359" s="3"/>
      <c r="E6359" s="9" t="s">
        <v>278</v>
      </c>
      <c r="F6359" s="9" t="s">
        <v>278</v>
      </c>
      <c r="G6359" s="9" t="s">
        <v>278</v>
      </c>
      <c r="H6359" s="9" t="s">
        <v>278</v>
      </c>
      <c r="I6359" s="9">
        <v>0</v>
      </c>
      <c r="J6359" s="9">
        <v>0</v>
      </c>
      <c r="K6359" s="9">
        <v>0</v>
      </c>
      <c r="L6359" s="9">
        <v>14.599999999998545</v>
      </c>
      <c r="M6359" s="65" t="s">
        <v>279</v>
      </c>
      <c r="N6359" s="65"/>
      <c r="P6359" s="65">
        <f t="shared" si="175"/>
        <v>14.599999999998545</v>
      </c>
    </row>
    <row r="6360" spans="1:16" ht="15">
      <c r="A6360" s="253" t="s">
        <v>2692</v>
      </c>
      <c r="B6360" s="61" t="s">
        <v>2713</v>
      </c>
      <c r="C6360" s="3"/>
      <c r="D6360" s="3"/>
      <c r="E6360" s="9" t="s">
        <v>278</v>
      </c>
      <c r="F6360" s="9" t="s">
        <v>278</v>
      </c>
      <c r="G6360" s="9" t="s">
        <v>278</v>
      </c>
      <c r="H6360" s="9" t="s">
        <v>278</v>
      </c>
      <c r="I6360" s="9" t="s">
        <v>278</v>
      </c>
      <c r="J6360" s="9" t="s">
        <v>278</v>
      </c>
      <c r="K6360" s="9" t="s">
        <v>278</v>
      </c>
      <c r="L6360" s="9" t="s">
        <v>278</v>
      </c>
      <c r="M6360" s="65">
        <v>7.1999999999999993</v>
      </c>
      <c r="N6360" s="65"/>
      <c r="P6360" s="65">
        <f t="shared" si="175"/>
        <v>7.1999999999999993</v>
      </c>
    </row>
    <row r="6361" spans="1:16" ht="15">
      <c r="A6361" s="253" t="s">
        <v>2693</v>
      </c>
      <c r="B6361" s="61" t="s">
        <v>2728</v>
      </c>
      <c r="C6361" s="3"/>
      <c r="D6361" s="3"/>
      <c r="E6361" s="9" t="s">
        <v>278</v>
      </c>
      <c r="F6361" s="9" t="s">
        <v>278</v>
      </c>
      <c r="G6361" s="9" t="s">
        <v>278</v>
      </c>
      <c r="H6361" s="9" t="s">
        <v>278</v>
      </c>
      <c r="I6361" s="9" t="s">
        <v>278</v>
      </c>
      <c r="J6361" s="9" t="s">
        <v>278</v>
      </c>
      <c r="K6361" s="9" t="s">
        <v>278</v>
      </c>
      <c r="L6361" s="9" t="s">
        <v>278</v>
      </c>
      <c r="M6361" s="65" t="s">
        <v>279</v>
      </c>
      <c r="N6361" s="65"/>
      <c r="P6361" s="65">
        <f t="shared" si="175"/>
        <v>0</v>
      </c>
    </row>
    <row r="6362" spans="1:16" ht="15">
      <c r="A6362" s="253" t="s">
        <v>2694</v>
      </c>
      <c r="B6362" s="239" t="s">
        <v>1656</v>
      </c>
      <c r="C6362" s="3"/>
      <c r="D6362" s="3"/>
      <c r="E6362" s="9" t="s">
        <v>278</v>
      </c>
      <c r="F6362" s="9" t="s">
        <v>278</v>
      </c>
      <c r="G6362" s="9" t="s">
        <v>278</v>
      </c>
      <c r="H6362" s="9" t="s">
        <v>278</v>
      </c>
      <c r="I6362" s="9">
        <v>0</v>
      </c>
      <c r="J6362" s="9">
        <v>0</v>
      </c>
      <c r="K6362" s="9">
        <v>0</v>
      </c>
      <c r="L6362" s="9" t="s">
        <v>278</v>
      </c>
      <c r="M6362" s="9" t="s">
        <v>278</v>
      </c>
      <c r="P6362" s="65">
        <f t="shared" si="175"/>
        <v>0</v>
      </c>
    </row>
    <row r="6363" spans="1:16" ht="15">
      <c r="A6363" s="253" t="s">
        <v>2695</v>
      </c>
      <c r="B6363" s="239" t="s">
        <v>1651</v>
      </c>
      <c r="C6363" s="3"/>
      <c r="D6363" s="3"/>
      <c r="E6363" s="9" t="s">
        <v>278</v>
      </c>
      <c r="F6363" s="9" t="s">
        <v>278</v>
      </c>
      <c r="G6363" s="9" t="s">
        <v>278</v>
      </c>
      <c r="H6363" s="9" t="s">
        <v>278</v>
      </c>
      <c r="I6363" s="9">
        <v>0</v>
      </c>
      <c r="J6363" s="9">
        <v>0</v>
      </c>
      <c r="K6363" s="9">
        <v>0</v>
      </c>
      <c r="L6363" s="9" t="s">
        <v>278</v>
      </c>
      <c r="M6363" s="9" t="s">
        <v>278</v>
      </c>
      <c r="P6363" s="65">
        <f t="shared" si="175"/>
        <v>0</v>
      </c>
    </row>
    <row r="6364" spans="1:16" ht="15">
      <c r="A6364" s="253" t="s">
        <v>2696</v>
      </c>
      <c r="B6364" s="61" t="s">
        <v>179</v>
      </c>
      <c r="E6364" s="9" t="s">
        <v>183</v>
      </c>
      <c r="F6364" s="9" t="s">
        <v>278</v>
      </c>
      <c r="G6364" s="9" t="s">
        <v>278</v>
      </c>
      <c r="H6364" s="9" t="s">
        <v>278</v>
      </c>
      <c r="I6364" s="9">
        <v>0</v>
      </c>
      <c r="J6364" s="9">
        <v>0</v>
      </c>
      <c r="K6364" s="9">
        <v>0</v>
      </c>
      <c r="L6364" s="9" t="s">
        <v>278</v>
      </c>
      <c r="M6364" s="9" t="s">
        <v>278</v>
      </c>
      <c r="P6364" s="65">
        <f t="shared" si="175"/>
        <v>0</v>
      </c>
    </row>
    <row r="6365" spans="1:16" ht="15">
      <c r="A6365" s="253" t="s">
        <v>2697</v>
      </c>
      <c r="B6365" s="190" t="s">
        <v>1331</v>
      </c>
      <c r="C6365" s="3"/>
      <c r="D6365" s="3"/>
      <c r="E6365" s="9" t="s">
        <v>183</v>
      </c>
      <c r="F6365" s="9" t="s">
        <v>278</v>
      </c>
      <c r="G6365" s="9" t="s">
        <v>278</v>
      </c>
      <c r="H6365" s="9" t="s">
        <v>278</v>
      </c>
      <c r="I6365" s="9">
        <v>0</v>
      </c>
      <c r="J6365" s="9">
        <v>0</v>
      </c>
      <c r="K6365" s="9">
        <v>0</v>
      </c>
      <c r="L6365" s="9" t="s">
        <v>278</v>
      </c>
      <c r="M6365" s="9" t="s">
        <v>278</v>
      </c>
      <c r="P6365" s="65">
        <f t="shared" si="175"/>
        <v>0</v>
      </c>
    </row>
    <row r="6366" spans="1:16" ht="15">
      <c r="A6366" s="253" t="s">
        <v>2698</v>
      </c>
      <c r="B6366" s="178" t="s">
        <v>1335</v>
      </c>
      <c r="C6366" s="3"/>
      <c r="D6366" s="3"/>
      <c r="E6366" s="9" t="s">
        <v>183</v>
      </c>
      <c r="F6366" s="9" t="s">
        <v>278</v>
      </c>
      <c r="G6366" s="9" t="s">
        <v>278</v>
      </c>
      <c r="H6366" s="9" t="s">
        <v>278</v>
      </c>
      <c r="I6366" s="9">
        <v>0</v>
      </c>
      <c r="J6366" s="9">
        <v>0</v>
      </c>
      <c r="K6366" s="9">
        <v>0</v>
      </c>
      <c r="L6366" s="9" t="s">
        <v>278</v>
      </c>
      <c r="M6366" s="9" t="s">
        <v>278</v>
      </c>
      <c r="P6366" s="65">
        <f t="shared" si="175"/>
        <v>0</v>
      </c>
    </row>
    <row r="6367" spans="1:16" ht="15">
      <c r="A6367" s="253" t="s">
        <v>2727</v>
      </c>
      <c r="B6367" s="178" t="s">
        <v>1350</v>
      </c>
      <c r="C6367" s="3"/>
      <c r="D6367" s="3"/>
      <c r="E6367" s="9" t="s">
        <v>183</v>
      </c>
      <c r="F6367" s="9" t="s">
        <v>278</v>
      </c>
      <c r="G6367" s="9" t="s">
        <v>278</v>
      </c>
      <c r="H6367" s="9" t="s">
        <v>278</v>
      </c>
      <c r="I6367" s="9">
        <v>0</v>
      </c>
      <c r="J6367" s="9">
        <v>0</v>
      </c>
      <c r="K6367" s="9">
        <v>0</v>
      </c>
      <c r="L6367" s="9" t="s">
        <v>278</v>
      </c>
      <c r="M6367" s="9" t="s">
        <v>278</v>
      </c>
      <c r="P6367" s="65">
        <f t="shared" si="175"/>
        <v>0</v>
      </c>
    </row>
    <row r="6368" spans="1:16" ht="15">
      <c r="A6368" s="253" t="s">
        <v>2820</v>
      </c>
      <c r="B6368" s="178" t="s">
        <v>1340</v>
      </c>
      <c r="C6368" s="3"/>
      <c r="D6368" s="3"/>
      <c r="E6368" s="9" t="s">
        <v>183</v>
      </c>
      <c r="F6368" s="9" t="s">
        <v>278</v>
      </c>
      <c r="G6368" s="9" t="s">
        <v>278</v>
      </c>
      <c r="H6368" s="9" t="s">
        <v>278</v>
      </c>
      <c r="I6368" s="9">
        <v>0</v>
      </c>
      <c r="J6368" s="9">
        <v>0</v>
      </c>
      <c r="K6368" s="9">
        <v>0</v>
      </c>
      <c r="L6368" s="9" t="s">
        <v>278</v>
      </c>
      <c r="M6368" s="9" t="s">
        <v>278</v>
      </c>
      <c r="P6368" s="65">
        <f t="shared" si="175"/>
        <v>0</v>
      </c>
    </row>
    <row r="6369" spans="1:21" ht="15">
      <c r="A6369" s="253" t="s">
        <v>2837</v>
      </c>
      <c r="B6369" s="239" t="s">
        <v>1669</v>
      </c>
      <c r="C6369" s="3"/>
      <c r="D6369" s="3"/>
      <c r="E6369" s="9" t="s">
        <v>278</v>
      </c>
      <c r="F6369" s="9" t="s">
        <v>278</v>
      </c>
      <c r="G6369" s="9" t="s">
        <v>278</v>
      </c>
      <c r="H6369" s="9" t="s">
        <v>278</v>
      </c>
      <c r="I6369" s="9">
        <v>0</v>
      </c>
      <c r="J6369" s="9">
        <v>0</v>
      </c>
      <c r="K6369" s="9">
        <v>0</v>
      </c>
      <c r="L6369" s="9" t="s">
        <v>278</v>
      </c>
      <c r="M6369" s="9" t="s">
        <v>278</v>
      </c>
      <c r="N6369" s="65"/>
      <c r="P6369" s="65">
        <f t="shared" si="175"/>
        <v>0</v>
      </c>
    </row>
    <row r="6370" spans="1:21" ht="15">
      <c r="A6370" s="253" t="s">
        <v>2887</v>
      </c>
      <c r="B6370" s="178" t="s">
        <v>1339</v>
      </c>
      <c r="C6370" s="3"/>
      <c r="D6370" s="3"/>
      <c r="E6370" s="9" t="s">
        <v>183</v>
      </c>
      <c r="F6370" s="9" t="s">
        <v>278</v>
      </c>
      <c r="G6370" s="9" t="s">
        <v>278</v>
      </c>
      <c r="H6370" s="9" t="s">
        <v>278</v>
      </c>
      <c r="I6370" s="9">
        <v>0</v>
      </c>
      <c r="J6370" s="9">
        <v>0</v>
      </c>
      <c r="K6370" s="9">
        <v>0</v>
      </c>
      <c r="L6370" s="9" t="s">
        <v>278</v>
      </c>
      <c r="M6370" s="9" t="s">
        <v>278</v>
      </c>
      <c r="P6370" s="65">
        <f t="shared" si="175"/>
        <v>0</v>
      </c>
    </row>
    <row r="6371" spans="1:21" ht="15">
      <c r="A6371" s="253" t="s">
        <v>2888</v>
      </c>
      <c r="B6371" s="178" t="s">
        <v>1338</v>
      </c>
      <c r="C6371" s="3"/>
      <c r="D6371" s="3"/>
      <c r="E6371" s="9" t="s">
        <v>183</v>
      </c>
      <c r="F6371" s="9" t="s">
        <v>278</v>
      </c>
      <c r="G6371" s="9" t="s">
        <v>278</v>
      </c>
      <c r="H6371" s="9" t="s">
        <v>278</v>
      </c>
      <c r="I6371" s="9">
        <v>0</v>
      </c>
      <c r="J6371" s="9">
        <v>0</v>
      </c>
      <c r="K6371" s="9">
        <v>0</v>
      </c>
      <c r="L6371" s="9" t="s">
        <v>278</v>
      </c>
      <c r="M6371" s="9" t="s">
        <v>278</v>
      </c>
      <c r="P6371" s="65">
        <f t="shared" si="175"/>
        <v>0</v>
      </c>
    </row>
    <row r="6372" spans="1:21" ht="15">
      <c r="A6372" s="253" t="s">
        <v>2889</v>
      </c>
      <c r="B6372" s="239" t="s">
        <v>1670</v>
      </c>
      <c r="C6372" s="3"/>
      <c r="D6372" s="3"/>
      <c r="E6372" s="9" t="s">
        <v>278</v>
      </c>
      <c r="F6372" s="9" t="s">
        <v>278</v>
      </c>
      <c r="G6372" s="9" t="s">
        <v>278</v>
      </c>
      <c r="H6372" s="9" t="s">
        <v>278</v>
      </c>
      <c r="I6372" s="9">
        <v>0</v>
      </c>
      <c r="J6372" s="9">
        <v>0</v>
      </c>
      <c r="K6372" s="9">
        <v>0</v>
      </c>
      <c r="L6372" s="9" t="s">
        <v>278</v>
      </c>
      <c r="M6372" s="9" t="s">
        <v>278</v>
      </c>
      <c r="N6372" s="65"/>
      <c r="P6372" s="65">
        <f t="shared" si="175"/>
        <v>0</v>
      </c>
    </row>
    <row r="6373" spans="1:21" ht="15">
      <c r="A6373" s="253" t="s">
        <v>2890</v>
      </c>
      <c r="B6373" s="178" t="s">
        <v>1361</v>
      </c>
      <c r="C6373" s="3"/>
      <c r="D6373" s="3"/>
      <c r="E6373" s="9" t="s">
        <v>183</v>
      </c>
      <c r="F6373" s="9" t="s">
        <v>278</v>
      </c>
      <c r="G6373" s="9" t="s">
        <v>278</v>
      </c>
      <c r="H6373" s="9" t="s">
        <v>278</v>
      </c>
      <c r="I6373" s="9">
        <v>0</v>
      </c>
      <c r="J6373" s="9">
        <v>0</v>
      </c>
      <c r="K6373" s="9">
        <v>0</v>
      </c>
      <c r="L6373" s="9" t="s">
        <v>278</v>
      </c>
      <c r="M6373" s="9" t="s">
        <v>278</v>
      </c>
      <c r="P6373" s="65">
        <f t="shared" si="175"/>
        <v>0</v>
      </c>
    </row>
    <row r="6374" spans="1:21" ht="15">
      <c r="A6374" s="253" t="s">
        <v>2891</v>
      </c>
      <c r="B6374" s="178" t="s">
        <v>1347</v>
      </c>
      <c r="C6374" s="3"/>
      <c r="D6374" s="3"/>
      <c r="E6374" s="9" t="s">
        <v>183</v>
      </c>
      <c r="F6374" s="9" t="s">
        <v>278</v>
      </c>
      <c r="G6374" s="9" t="s">
        <v>278</v>
      </c>
      <c r="H6374" s="9" t="s">
        <v>278</v>
      </c>
      <c r="I6374" s="9">
        <v>0</v>
      </c>
      <c r="J6374" s="9">
        <v>0</v>
      </c>
      <c r="K6374" s="9">
        <v>0</v>
      </c>
      <c r="L6374" s="9" t="s">
        <v>278</v>
      </c>
      <c r="M6374" s="9" t="s">
        <v>278</v>
      </c>
      <c r="P6374" s="65">
        <f t="shared" si="175"/>
        <v>0</v>
      </c>
    </row>
    <row r="6375" spans="1:21" ht="15">
      <c r="A6375" s="28"/>
      <c r="B6375" s="61"/>
      <c r="E6375" s="9"/>
      <c r="F6375" s="9"/>
      <c r="G6375" s="9"/>
      <c r="H6375" s="9"/>
      <c r="J6375" s="9"/>
      <c r="K6375" s="9"/>
      <c r="L6375" s="67"/>
      <c r="M6375" s="67"/>
      <c r="N6375" s="65"/>
    </row>
    <row r="6376" spans="1:21" ht="15">
      <c r="A6376" s="28"/>
      <c r="B6376" s="61"/>
      <c r="E6376" s="9"/>
      <c r="J6376" s="9"/>
      <c r="K6376" s="9"/>
      <c r="L6376" s="67"/>
      <c r="M6376" s="67"/>
    </row>
    <row r="6377" spans="1:21" ht="15">
      <c r="A6377" s="28"/>
      <c r="B6377" s="61"/>
      <c r="E6377" s="9"/>
      <c r="L6377" s="67"/>
      <c r="M6377" s="67"/>
      <c r="T6377" t="s">
        <v>2452</v>
      </c>
    </row>
    <row r="6378" spans="1:21" ht="25.5">
      <c r="A6378" s="23" t="s">
        <v>347</v>
      </c>
      <c r="L6378" s="67"/>
      <c r="M6378" s="67"/>
    </row>
    <row r="6379" spans="1:21">
      <c r="L6379" s="67"/>
      <c r="M6379" s="67"/>
    </row>
    <row r="6380" spans="1:21" ht="15">
      <c r="A6380" s="38"/>
      <c r="B6380" s="38"/>
      <c r="C6380" s="38"/>
      <c r="D6380" s="38"/>
      <c r="E6380" s="59">
        <v>2016</v>
      </c>
      <c r="F6380" s="59">
        <v>2017</v>
      </c>
      <c r="G6380" s="59">
        <v>2018</v>
      </c>
      <c r="H6380" s="59">
        <v>2019</v>
      </c>
      <c r="I6380" s="59">
        <v>2020</v>
      </c>
      <c r="J6380" s="59">
        <v>2021</v>
      </c>
      <c r="K6380" s="59">
        <v>2022</v>
      </c>
      <c r="L6380" s="59">
        <v>2023</v>
      </c>
      <c r="M6380" s="59">
        <v>2024</v>
      </c>
      <c r="P6380" s="68" t="s">
        <v>40</v>
      </c>
      <c r="T6380" s="3"/>
      <c r="U6380" s="3"/>
    </row>
    <row r="6381" spans="1:21" ht="15">
      <c r="A6381" s="28" t="s">
        <v>0</v>
      </c>
      <c r="B6381" s="61" t="s">
        <v>31</v>
      </c>
      <c r="C6381" s="9"/>
      <c r="D6381" s="9"/>
      <c r="E6381" s="185">
        <v>468</v>
      </c>
      <c r="F6381" s="185">
        <v>757.8</v>
      </c>
      <c r="G6381" s="9">
        <v>187.2</v>
      </c>
      <c r="H6381" s="9">
        <v>65.499999999992724</v>
      </c>
      <c r="I6381" s="9">
        <v>200.40000000000509</v>
      </c>
      <c r="J6381" s="185">
        <v>854.59999999999127</v>
      </c>
      <c r="K6381" s="188">
        <v>802.200000000008</v>
      </c>
      <c r="L6381" s="188">
        <v>731</v>
      </c>
      <c r="M6381" s="65">
        <v>729.5</v>
      </c>
      <c r="P6381" s="65">
        <f t="shared" ref="P6381:P6412" si="176">SUM(E6381:M6381)</f>
        <v>4796.1999999999971</v>
      </c>
      <c r="R6381" t="s">
        <v>2664</v>
      </c>
      <c r="T6381" s="3"/>
      <c r="U6381" s="3" t="s">
        <v>2971</v>
      </c>
    </row>
    <row r="6382" spans="1:21" ht="15">
      <c r="A6382" s="28" t="s">
        <v>2</v>
      </c>
      <c r="B6382" s="61" t="s">
        <v>21</v>
      </c>
      <c r="C6382" s="9"/>
      <c r="D6382" s="9"/>
      <c r="E6382" s="188">
        <v>408</v>
      </c>
      <c r="F6382" s="183">
        <v>659.4</v>
      </c>
      <c r="G6382" s="9">
        <v>168</v>
      </c>
      <c r="H6382" s="9">
        <v>56.500000000003638</v>
      </c>
      <c r="I6382" s="9">
        <v>417.5</v>
      </c>
      <c r="J6382" s="183">
        <v>836.44999999999345</v>
      </c>
      <c r="K6382" s="188">
        <v>780.29999999999927</v>
      </c>
      <c r="L6382" s="188">
        <v>700.8</v>
      </c>
      <c r="M6382" s="65">
        <v>660.7</v>
      </c>
      <c r="P6382" s="65">
        <f t="shared" si="176"/>
        <v>4687.649999999996</v>
      </c>
      <c r="R6382" t="s">
        <v>2666</v>
      </c>
      <c r="T6382" s="3"/>
      <c r="U6382" s="3" t="s">
        <v>2156</v>
      </c>
    </row>
    <row r="6383" spans="1:21" ht="15">
      <c r="A6383" s="28" t="s">
        <v>3</v>
      </c>
      <c r="B6383" s="61" t="s">
        <v>27</v>
      </c>
      <c r="C6383" s="9"/>
      <c r="D6383" s="9"/>
      <c r="E6383" s="183">
        <v>458.4</v>
      </c>
      <c r="F6383" s="9">
        <v>480.1</v>
      </c>
      <c r="G6383" s="185">
        <v>612.4</v>
      </c>
      <c r="H6383" s="185">
        <v>566.20000000000437</v>
      </c>
      <c r="I6383" s="9">
        <v>129.60000000000036</v>
      </c>
      <c r="J6383" s="9">
        <v>492.3999999999869</v>
      </c>
      <c r="K6383" s="9">
        <v>460.50000000000364</v>
      </c>
      <c r="L6383" s="188">
        <v>730</v>
      </c>
      <c r="M6383" s="9" t="s">
        <v>278</v>
      </c>
      <c r="P6383" s="65">
        <f t="shared" si="176"/>
        <v>3929.5999999999954</v>
      </c>
      <c r="R6383" t="s">
        <v>2665</v>
      </c>
      <c r="T6383" s="3"/>
      <c r="U6383" s="3" t="s">
        <v>1474</v>
      </c>
    </row>
    <row r="6384" spans="1:21" ht="15">
      <c r="A6384" s="28" t="s">
        <v>5</v>
      </c>
      <c r="B6384" s="178" t="s">
        <v>1334</v>
      </c>
      <c r="C6384" s="3"/>
      <c r="D6384" s="3"/>
      <c r="E6384" s="9" t="s">
        <v>278</v>
      </c>
      <c r="F6384" s="9" t="s">
        <v>278</v>
      </c>
      <c r="G6384" s="9" t="s">
        <v>278</v>
      </c>
      <c r="H6384" s="9" t="s">
        <v>278</v>
      </c>
      <c r="I6384" s="9">
        <v>281.99999999999818</v>
      </c>
      <c r="J6384" s="9">
        <v>223.79999999999927</v>
      </c>
      <c r="K6384" s="185">
        <v>898.49999999999636</v>
      </c>
      <c r="L6384" s="185">
        <v>1254.9499999999998</v>
      </c>
      <c r="M6384" s="114">
        <v>1258</v>
      </c>
      <c r="P6384" s="65">
        <f t="shared" si="176"/>
        <v>3917.2499999999936</v>
      </c>
      <c r="R6384" t="s">
        <v>1040</v>
      </c>
      <c r="U6384" s="3" t="s">
        <v>1474</v>
      </c>
    </row>
    <row r="6385" spans="1:21" ht="15">
      <c r="A6385" s="28" t="s">
        <v>7</v>
      </c>
      <c r="B6385" s="61" t="s">
        <v>143</v>
      </c>
      <c r="C6385" s="9"/>
      <c r="D6385" s="9"/>
      <c r="E6385" s="9" t="s">
        <v>278</v>
      </c>
      <c r="F6385" s="188">
        <v>524.70000000000005</v>
      </c>
      <c r="G6385" s="9">
        <v>255.3</v>
      </c>
      <c r="H6385" s="9">
        <v>35.100000000009459</v>
      </c>
      <c r="I6385" s="9">
        <v>423.89999999999782</v>
      </c>
      <c r="J6385" s="188">
        <v>660.60000000000218</v>
      </c>
      <c r="K6385" s="188">
        <v>703.6000000000131</v>
      </c>
      <c r="L6385" s="188">
        <v>770.1</v>
      </c>
      <c r="M6385" s="65">
        <v>471.9</v>
      </c>
      <c r="P6385" s="65">
        <f t="shared" si="176"/>
        <v>3845.2000000000226</v>
      </c>
      <c r="R6385" t="s">
        <v>2663</v>
      </c>
      <c r="T6385" s="3"/>
      <c r="U6385" s="3" t="s">
        <v>2156</v>
      </c>
    </row>
    <row r="6386" spans="1:21" ht="15">
      <c r="A6386" s="28" t="s">
        <v>8</v>
      </c>
      <c r="B6386" s="61" t="s">
        <v>682</v>
      </c>
      <c r="C6386" s="9"/>
      <c r="D6386" s="9"/>
      <c r="E6386" s="9" t="s">
        <v>278</v>
      </c>
      <c r="F6386" s="9" t="s">
        <v>278</v>
      </c>
      <c r="G6386" s="9" t="s">
        <v>278</v>
      </c>
      <c r="H6386" s="184">
        <v>474.70000000000437</v>
      </c>
      <c r="I6386" s="9">
        <v>402.00000000000546</v>
      </c>
      <c r="J6386" s="188">
        <v>742.99999999999272</v>
      </c>
      <c r="K6386" s="183">
        <v>874.5</v>
      </c>
      <c r="L6386" s="9">
        <v>677.90000000000009</v>
      </c>
      <c r="M6386" s="65">
        <v>548.70000000000005</v>
      </c>
      <c r="P6386" s="65">
        <f t="shared" si="176"/>
        <v>3720.8000000000029</v>
      </c>
      <c r="R6386" t="s">
        <v>2154</v>
      </c>
    </row>
    <row r="6387" spans="1:21" ht="15">
      <c r="A6387" s="28" t="s">
        <v>10</v>
      </c>
      <c r="B6387" s="61" t="s">
        <v>33</v>
      </c>
      <c r="C6387" s="9"/>
      <c r="D6387" s="9"/>
      <c r="E6387" s="188">
        <v>344.6</v>
      </c>
      <c r="F6387" s="188">
        <v>536.4</v>
      </c>
      <c r="G6387" s="9">
        <v>299.2</v>
      </c>
      <c r="H6387" s="9">
        <v>102.19999999999709</v>
      </c>
      <c r="I6387" s="184">
        <v>495.59999999999491</v>
      </c>
      <c r="J6387" s="9">
        <v>619.70000000000073</v>
      </c>
      <c r="K6387" s="9">
        <v>475.09999999999854</v>
      </c>
      <c r="L6387" s="9">
        <v>457.8</v>
      </c>
      <c r="M6387" s="65">
        <v>371.59999999999997</v>
      </c>
      <c r="P6387" s="65">
        <f t="shared" si="176"/>
        <v>3702.1999999999912</v>
      </c>
      <c r="R6387" t="s">
        <v>343</v>
      </c>
      <c r="T6387" s="3"/>
      <c r="U6387" s="3"/>
    </row>
    <row r="6388" spans="1:21" ht="15">
      <c r="A6388" s="28" t="s">
        <v>12</v>
      </c>
      <c r="B6388" s="61" t="s">
        <v>654</v>
      </c>
      <c r="C6388" s="9"/>
      <c r="D6388" s="9"/>
      <c r="E6388" s="9" t="s">
        <v>278</v>
      </c>
      <c r="F6388" s="9" t="s">
        <v>278</v>
      </c>
      <c r="G6388" s="9" t="s">
        <v>278</v>
      </c>
      <c r="H6388" s="188">
        <v>445.49999999999636</v>
      </c>
      <c r="I6388" s="185">
        <v>662.50000000000364</v>
      </c>
      <c r="J6388" s="9">
        <v>612.40000000000146</v>
      </c>
      <c r="K6388" s="184">
        <v>832.89999999999418</v>
      </c>
      <c r="L6388" s="9">
        <v>600.1</v>
      </c>
      <c r="M6388" s="65">
        <v>455.4</v>
      </c>
      <c r="P6388" s="65">
        <f t="shared" si="176"/>
        <v>3608.7999999999956</v>
      </c>
      <c r="R6388" t="s">
        <v>2155</v>
      </c>
      <c r="U6388" s="3" t="s">
        <v>1479</v>
      </c>
    </row>
    <row r="6389" spans="1:21" ht="15">
      <c r="A6389" s="28" t="s">
        <v>14</v>
      </c>
      <c r="B6389" s="61" t="s">
        <v>11</v>
      </c>
      <c r="C6389" s="9"/>
      <c r="D6389" s="9"/>
      <c r="E6389" s="184">
        <v>410.1</v>
      </c>
      <c r="F6389" s="188">
        <v>526.70000000000005</v>
      </c>
      <c r="G6389" s="9">
        <v>145.30000000000001</v>
      </c>
      <c r="H6389" s="9">
        <v>206.70000000000073</v>
      </c>
      <c r="I6389" s="188">
        <v>454.80000000000291</v>
      </c>
      <c r="J6389" s="9">
        <v>501.00000000001091</v>
      </c>
      <c r="K6389" s="9">
        <v>425.700000000008</v>
      </c>
      <c r="L6389" s="9">
        <v>540.1</v>
      </c>
      <c r="M6389" s="65">
        <v>395.8</v>
      </c>
      <c r="P6389" s="65">
        <f t="shared" si="176"/>
        <v>3606.200000000023</v>
      </c>
      <c r="R6389" t="s">
        <v>1014</v>
      </c>
      <c r="T6389" s="3"/>
      <c r="U6389" s="3"/>
    </row>
    <row r="6390" spans="1:21" ht="15">
      <c r="A6390" s="28" t="s">
        <v>16</v>
      </c>
      <c r="B6390" s="61" t="s">
        <v>17</v>
      </c>
      <c r="C6390" s="9"/>
      <c r="D6390" s="9"/>
      <c r="E6390" s="9">
        <v>121</v>
      </c>
      <c r="F6390" s="188">
        <v>562.1</v>
      </c>
      <c r="G6390" s="188">
        <v>385.3</v>
      </c>
      <c r="H6390" s="9">
        <v>187.69999999999709</v>
      </c>
      <c r="I6390" s="188">
        <v>437.5</v>
      </c>
      <c r="J6390" s="9">
        <v>425.10000000000582</v>
      </c>
      <c r="K6390" s="9">
        <v>415.49999999999636</v>
      </c>
      <c r="L6390" s="9">
        <v>354.1</v>
      </c>
      <c r="M6390" s="65">
        <v>609.30000000000007</v>
      </c>
      <c r="P6390" s="65">
        <f t="shared" si="176"/>
        <v>3497.5999999999995</v>
      </c>
      <c r="R6390" t="s">
        <v>1478</v>
      </c>
      <c r="T6390" s="3"/>
      <c r="U6390" s="3"/>
    </row>
    <row r="6391" spans="1:21" ht="15">
      <c r="A6391" s="28" t="s">
        <v>18</v>
      </c>
      <c r="B6391" s="61" t="s">
        <v>23</v>
      </c>
      <c r="C6391" s="9"/>
      <c r="D6391" s="9"/>
      <c r="E6391" s="9">
        <v>130</v>
      </c>
      <c r="F6391" s="9">
        <v>434.5</v>
      </c>
      <c r="G6391" s="183">
        <v>591.1</v>
      </c>
      <c r="H6391" s="9">
        <v>305.00000000000728</v>
      </c>
      <c r="I6391" s="9">
        <v>354.40000000000509</v>
      </c>
      <c r="J6391" s="9">
        <v>483.50000000000364</v>
      </c>
      <c r="K6391" s="9">
        <v>413.74999999999636</v>
      </c>
      <c r="L6391" s="9">
        <v>416.9</v>
      </c>
      <c r="M6391" s="65">
        <v>360.59999999999997</v>
      </c>
      <c r="P6391" s="65">
        <f t="shared" si="176"/>
        <v>3489.7500000000123</v>
      </c>
      <c r="R6391" t="s">
        <v>300</v>
      </c>
      <c r="T6391" s="3"/>
      <c r="U6391" s="3"/>
    </row>
    <row r="6392" spans="1:21" ht="15">
      <c r="A6392" s="28" t="s">
        <v>20</v>
      </c>
      <c r="B6392" s="61" t="s">
        <v>668</v>
      </c>
      <c r="C6392" s="9"/>
      <c r="D6392" s="9"/>
      <c r="E6392" s="9" t="s">
        <v>278</v>
      </c>
      <c r="F6392" s="9" t="s">
        <v>278</v>
      </c>
      <c r="G6392" s="9" t="s">
        <v>278</v>
      </c>
      <c r="H6392" s="9">
        <v>95.799999999991996</v>
      </c>
      <c r="I6392" s="188">
        <v>445</v>
      </c>
      <c r="J6392" s="9">
        <v>504.30000000000291</v>
      </c>
      <c r="K6392" s="9">
        <v>620.99999999999636</v>
      </c>
      <c r="L6392" s="9">
        <v>394.8</v>
      </c>
      <c r="M6392" s="113">
        <v>1342.1999999999998</v>
      </c>
      <c r="P6392" s="65">
        <f t="shared" si="176"/>
        <v>3403.0999999999913</v>
      </c>
      <c r="R6392" t="s">
        <v>3558</v>
      </c>
    </row>
    <row r="6393" spans="1:21" ht="15">
      <c r="A6393" s="28" t="s">
        <v>22</v>
      </c>
      <c r="B6393" s="61" t="s">
        <v>9</v>
      </c>
      <c r="C6393" s="9"/>
      <c r="D6393" s="9"/>
      <c r="E6393" s="188">
        <v>247.1</v>
      </c>
      <c r="F6393" s="9">
        <v>270.39999999999998</v>
      </c>
      <c r="G6393" s="9">
        <v>378</v>
      </c>
      <c r="H6393" s="9">
        <v>216.60000000000218</v>
      </c>
      <c r="I6393" s="9">
        <v>132</v>
      </c>
      <c r="J6393" s="9">
        <v>620.39999999999418</v>
      </c>
      <c r="K6393" s="9">
        <v>524.50000000000364</v>
      </c>
      <c r="L6393" s="9">
        <v>508.5</v>
      </c>
      <c r="M6393" s="65">
        <v>495.59999999999997</v>
      </c>
      <c r="P6393" s="65">
        <f t="shared" si="176"/>
        <v>3393.1</v>
      </c>
      <c r="R6393" t="s">
        <v>293</v>
      </c>
      <c r="T6393" s="3"/>
      <c r="U6393" s="3"/>
    </row>
    <row r="6394" spans="1:21" ht="15">
      <c r="A6394" s="28" t="s">
        <v>24</v>
      </c>
      <c r="B6394" s="61" t="s">
        <v>686</v>
      </c>
      <c r="C6394" s="9"/>
      <c r="D6394" s="9"/>
      <c r="E6394" s="9" t="s">
        <v>278</v>
      </c>
      <c r="F6394" s="9" t="s">
        <v>278</v>
      </c>
      <c r="G6394" s="9" t="s">
        <v>278</v>
      </c>
      <c r="H6394" s="9">
        <v>240.50000000000728</v>
      </c>
      <c r="I6394" s="9">
        <v>373.90000000000146</v>
      </c>
      <c r="J6394" s="188">
        <v>706.50000000000728</v>
      </c>
      <c r="K6394" s="9">
        <v>592.54999999998836</v>
      </c>
      <c r="L6394" s="9">
        <v>618.29999999999995</v>
      </c>
      <c r="M6394" s="90">
        <v>854.5</v>
      </c>
      <c r="P6394" s="65">
        <f t="shared" si="176"/>
        <v>3386.2500000000045</v>
      </c>
      <c r="R6394" t="s">
        <v>3559</v>
      </c>
    </row>
    <row r="6395" spans="1:21" ht="15">
      <c r="A6395" s="28" t="s">
        <v>26</v>
      </c>
      <c r="B6395" s="61" t="s">
        <v>15</v>
      </c>
      <c r="C6395" s="9"/>
      <c r="D6395" s="9"/>
      <c r="E6395" s="188">
        <v>391.3</v>
      </c>
      <c r="F6395" s="9">
        <v>231.9</v>
      </c>
      <c r="G6395" s="9">
        <v>261</v>
      </c>
      <c r="H6395" s="9">
        <v>88.600000000002183</v>
      </c>
      <c r="I6395" s="9">
        <v>310.79999999999745</v>
      </c>
      <c r="J6395" s="9">
        <v>442.99999999998909</v>
      </c>
      <c r="K6395" s="9">
        <v>611.79999999999563</v>
      </c>
      <c r="L6395" s="9">
        <v>533.59999999999991</v>
      </c>
      <c r="M6395" s="65">
        <v>399</v>
      </c>
      <c r="P6395" s="65">
        <f t="shared" si="176"/>
        <v>3270.9999999999841</v>
      </c>
      <c r="R6395" t="s">
        <v>284</v>
      </c>
      <c r="T6395" s="3"/>
      <c r="U6395" s="3"/>
    </row>
    <row r="6396" spans="1:21" ht="15">
      <c r="A6396" s="28" t="s">
        <v>28</v>
      </c>
      <c r="B6396" s="178" t="s">
        <v>1342</v>
      </c>
      <c r="C6396" s="3"/>
      <c r="D6396" s="3"/>
      <c r="E6396" s="9" t="s">
        <v>278</v>
      </c>
      <c r="F6396" s="9" t="s">
        <v>278</v>
      </c>
      <c r="G6396" s="9" t="s">
        <v>278</v>
      </c>
      <c r="H6396" s="9" t="s">
        <v>278</v>
      </c>
      <c r="I6396" s="9">
        <v>276.99999999999818</v>
      </c>
      <c r="J6396" s="188">
        <v>732.90000000000146</v>
      </c>
      <c r="K6396" s="9">
        <v>662.10000000000218</v>
      </c>
      <c r="L6396" s="9">
        <v>595.65</v>
      </c>
      <c r="M6396" s="90">
        <v>892.5</v>
      </c>
      <c r="P6396" s="65">
        <f t="shared" si="176"/>
        <v>3160.1500000000019</v>
      </c>
      <c r="R6396" t="s">
        <v>3560</v>
      </c>
    </row>
    <row r="6397" spans="1:21" ht="15">
      <c r="A6397" s="28" t="s">
        <v>30</v>
      </c>
      <c r="B6397" s="61" t="s">
        <v>700</v>
      </c>
      <c r="C6397" s="9"/>
      <c r="D6397" s="9"/>
      <c r="E6397" s="9" t="s">
        <v>278</v>
      </c>
      <c r="F6397" s="9" t="s">
        <v>278</v>
      </c>
      <c r="G6397" s="9" t="s">
        <v>278</v>
      </c>
      <c r="H6397" s="188">
        <v>440.19999999999709</v>
      </c>
      <c r="I6397" s="9">
        <v>282.89999999999782</v>
      </c>
      <c r="J6397" s="9">
        <v>622.99999999999636</v>
      </c>
      <c r="K6397" s="9">
        <v>604.15000000000509</v>
      </c>
      <c r="L6397" s="9">
        <v>394.6</v>
      </c>
      <c r="M6397" s="90">
        <v>797.3</v>
      </c>
      <c r="P6397" s="65">
        <f t="shared" si="176"/>
        <v>3142.149999999996</v>
      </c>
      <c r="R6397" t="s">
        <v>3561</v>
      </c>
    </row>
    <row r="6398" spans="1:21" ht="15">
      <c r="A6398" s="28" t="s">
        <v>32</v>
      </c>
      <c r="B6398" s="61" t="s">
        <v>142</v>
      </c>
      <c r="C6398" s="9"/>
      <c r="D6398" s="9"/>
      <c r="E6398" s="9" t="s">
        <v>278</v>
      </c>
      <c r="F6398" s="9">
        <v>405.8</v>
      </c>
      <c r="G6398" s="9">
        <v>352.3</v>
      </c>
      <c r="H6398" s="9">
        <v>74.999999999996362</v>
      </c>
      <c r="I6398" s="9">
        <v>424.79999999999745</v>
      </c>
      <c r="J6398" s="9">
        <v>390.5</v>
      </c>
      <c r="K6398" s="9">
        <v>486.6000000000131</v>
      </c>
      <c r="L6398" s="9">
        <v>546.79999999999995</v>
      </c>
      <c r="M6398" s="65">
        <v>451.7</v>
      </c>
      <c r="P6398" s="65">
        <f t="shared" si="176"/>
        <v>3133.5000000000064</v>
      </c>
      <c r="T6398" s="3"/>
      <c r="U6398" s="3"/>
    </row>
    <row r="6399" spans="1:21" ht="15">
      <c r="A6399" s="28" t="s">
        <v>34</v>
      </c>
      <c r="B6399" s="61" t="s">
        <v>141</v>
      </c>
      <c r="C6399" s="9"/>
      <c r="D6399" s="9"/>
      <c r="E6399" s="9" t="s">
        <v>278</v>
      </c>
      <c r="F6399" s="9">
        <v>474.2</v>
      </c>
      <c r="G6399" s="9">
        <v>268.2</v>
      </c>
      <c r="H6399" s="9">
        <v>71.899999999994179</v>
      </c>
      <c r="I6399" s="9">
        <v>263.09999999999673</v>
      </c>
      <c r="J6399" s="9">
        <v>469.49999999998545</v>
      </c>
      <c r="K6399" s="9">
        <v>367.5</v>
      </c>
      <c r="L6399" s="9">
        <v>554.40000000000009</v>
      </c>
      <c r="M6399" s="65">
        <v>605.29999999999995</v>
      </c>
      <c r="P6399" s="65">
        <f t="shared" si="176"/>
        <v>3074.0999999999767</v>
      </c>
      <c r="T6399" s="3"/>
      <c r="U6399" s="3"/>
    </row>
    <row r="6400" spans="1:21" ht="15">
      <c r="A6400" s="28" t="s">
        <v>36</v>
      </c>
      <c r="B6400" s="61" t="s">
        <v>154</v>
      </c>
      <c r="C6400" s="9"/>
      <c r="D6400" s="9"/>
      <c r="E6400" s="9" t="s">
        <v>278</v>
      </c>
      <c r="F6400" s="9" t="s">
        <v>278</v>
      </c>
      <c r="G6400" s="9">
        <v>321.10000000000002</v>
      </c>
      <c r="H6400" s="9">
        <v>106.79999999999563</v>
      </c>
      <c r="I6400" s="9">
        <v>323.100000000004</v>
      </c>
      <c r="J6400" s="9">
        <v>473.5</v>
      </c>
      <c r="K6400" s="9">
        <v>567.40000000000873</v>
      </c>
      <c r="L6400" s="9">
        <v>628.4</v>
      </c>
      <c r="M6400" s="65">
        <v>620.70000000000005</v>
      </c>
      <c r="P6400" s="65">
        <f t="shared" si="176"/>
        <v>3041.0000000000082</v>
      </c>
      <c r="T6400" s="3"/>
      <c r="U6400" s="3"/>
    </row>
    <row r="6401" spans="1:18" ht="15">
      <c r="A6401" s="28" t="s">
        <v>38</v>
      </c>
      <c r="B6401" s="61" t="s">
        <v>1</v>
      </c>
      <c r="C6401" s="9"/>
      <c r="D6401" s="9"/>
      <c r="E6401" s="188">
        <v>341.7</v>
      </c>
      <c r="F6401" s="9">
        <v>318.5</v>
      </c>
      <c r="G6401" s="184">
        <v>581.20000000000005</v>
      </c>
      <c r="H6401" s="9">
        <v>58.799999999995634</v>
      </c>
      <c r="I6401" s="9">
        <v>348.50000000000182</v>
      </c>
      <c r="J6401" s="9">
        <v>310.00000000000728</v>
      </c>
      <c r="K6401" s="9">
        <v>299.19999999999709</v>
      </c>
      <c r="L6401" s="9">
        <v>441</v>
      </c>
      <c r="M6401" s="65">
        <v>288.39999999999998</v>
      </c>
      <c r="P6401" s="65">
        <f t="shared" si="176"/>
        <v>2987.300000000002</v>
      </c>
      <c r="R6401" t="s">
        <v>299</v>
      </c>
    </row>
    <row r="6402" spans="1:18" ht="15">
      <c r="A6402" s="28" t="s">
        <v>145</v>
      </c>
      <c r="B6402" s="61" t="s">
        <v>155</v>
      </c>
      <c r="C6402" s="9"/>
      <c r="D6402" s="9"/>
      <c r="E6402" s="9" t="s">
        <v>278</v>
      </c>
      <c r="F6402" s="9" t="s">
        <v>278</v>
      </c>
      <c r="G6402" s="188">
        <v>555.6</v>
      </c>
      <c r="H6402" s="9">
        <v>87.299999999999272</v>
      </c>
      <c r="I6402" s="9">
        <v>387.99999999999636</v>
      </c>
      <c r="J6402" s="9">
        <v>388.49999999998909</v>
      </c>
      <c r="K6402" s="188">
        <v>682.29999999998836</v>
      </c>
      <c r="L6402" s="9">
        <v>484.6</v>
      </c>
      <c r="M6402" s="65">
        <v>371</v>
      </c>
      <c r="P6402" s="65">
        <f t="shared" si="176"/>
        <v>2957.2999999999729</v>
      </c>
      <c r="R6402" t="s">
        <v>289</v>
      </c>
    </row>
    <row r="6403" spans="1:18" ht="15">
      <c r="A6403" s="28" t="s">
        <v>146</v>
      </c>
      <c r="B6403" s="178" t="s">
        <v>1343</v>
      </c>
      <c r="C6403" s="3"/>
      <c r="D6403" s="3"/>
      <c r="E6403" s="9" t="s">
        <v>278</v>
      </c>
      <c r="F6403" s="9" t="s">
        <v>278</v>
      </c>
      <c r="G6403" s="9" t="s">
        <v>278</v>
      </c>
      <c r="H6403" s="9" t="s">
        <v>278</v>
      </c>
      <c r="I6403" s="188">
        <v>452.49999999999818</v>
      </c>
      <c r="J6403" s="188">
        <v>714.5</v>
      </c>
      <c r="K6403" s="9">
        <v>629.80000000000655</v>
      </c>
      <c r="L6403" s="9">
        <v>552.9</v>
      </c>
      <c r="M6403" s="65">
        <v>540.79999999999995</v>
      </c>
      <c r="P6403" s="65">
        <f t="shared" si="176"/>
        <v>2890.5000000000045</v>
      </c>
      <c r="R6403" t="s">
        <v>316</v>
      </c>
    </row>
    <row r="6404" spans="1:18" ht="15">
      <c r="A6404" s="28" t="s">
        <v>147</v>
      </c>
      <c r="B6404" s="61" t="s">
        <v>37</v>
      </c>
      <c r="C6404" s="9"/>
      <c r="D6404" s="9"/>
      <c r="E6404" s="9">
        <v>214</v>
      </c>
      <c r="F6404" s="188">
        <v>542.20000000000005</v>
      </c>
      <c r="G6404" s="9">
        <v>210.9</v>
      </c>
      <c r="H6404" s="9">
        <v>194.10000000000582</v>
      </c>
      <c r="I6404" s="9">
        <v>219.99999999999818</v>
      </c>
      <c r="J6404" s="9">
        <v>394.49999999999636</v>
      </c>
      <c r="K6404" s="9">
        <v>450.00000000001455</v>
      </c>
      <c r="L6404" s="9">
        <v>352.2</v>
      </c>
      <c r="M6404" s="65">
        <v>298.2</v>
      </c>
      <c r="P6404" s="65">
        <f t="shared" si="176"/>
        <v>2876.1000000000145</v>
      </c>
      <c r="R6404" t="s">
        <v>292</v>
      </c>
    </row>
    <row r="6405" spans="1:18" ht="15">
      <c r="A6405" s="28" t="s">
        <v>151</v>
      </c>
      <c r="B6405" s="61" t="s">
        <v>25</v>
      </c>
      <c r="C6405" s="9"/>
      <c r="D6405" s="9"/>
      <c r="E6405" s="9">
        <v>134.9</v>
      </c>
      <c r="F6405" s="9">
        <v>243.8</v>
      </c>
      <c r="G6405" s="9">
        <v>238.4</v>
      </c>
      <c r="H6405" s="9">
        <v>110.80000000000291</v>
      </c>
      <c r="I6405" s="9">
        <v>358.79999999999927</v>
      </c>
      <c r="J6405" s="9">
        <v>645.30000000000655</v>
      </c>
      <c r="K6405" s="9">
        <v>421.50000000000364</v>
      </c>
      <c r="L6405" s="9">
        <v>443.8</v>
      </c>
      <c r="M6405" s="65">
        <v>269.90000000000003</v>
      </c>
      <c r="P6405" s="65">
        <f t="shared" si="176"/>
        <v>2867.2000000000126</v>
      </c>
    </row>
    <row r="6406" spans="1:18" ht="15">
      <c r="A6406" s="28" t="s">
        <v>157</v>
      </c>
      <c r="B6406" s="61" t="s">
        <v>675</v>
      </c>
      <c r="C6406" s="9"/>
      <c r="D6406" s="9"/>
      <c r="E6406" s="9" t="s">
        <v>278</v>
      </c>
      <c r="F6406" s="9" t="s">
        <v>278</v>
      </c>
      <c r="G6406" s="9" t="s">
        <v>278</v>
      </c>
      <c r="H6406" s="188">
        <v>440.50000000000364</v>
      </c>
      <c r="I6406" s="188">
        <v>447.99999999999818</v>
      </c>
      <c r="J6406" s="9">
        <v>383.00000000000364</v>
      </c>
      <c r="K6406" s="9">
        <v>666.50000000001091</v>
      </c>
      <c r="L6406" s="9">
        <v>633.5</v>
      </c>
      <c r="M6406" s="65">
        <v>273.8</v>
      </c>
      <c r="P6406" s="65">
        <f t="shared" si="176"/>
        <v>2845.3000000000166</v>
      </c>
      <c r="R6406" t="s">
        <v>316</v>
      </c>
    </row>
    <row r="6407" spans="1:18" ht="15">
      <c r="A6407" s="28" t="s">
        <v>159</v>
      </c>
      <c r="B6407" s="61" t="s">
        <v>653</v>
      </c>
      <c r="C6407" s="9"/>
      <c r="D6407" s="9"/>
      <c r="E6407" s="9" t="s">
        <v>278</v>
      </c>
      <c r="F6407" s="9" t="s">
        <v>278</v>
      </c>
      <c r="G6407" s="9" t="s">
        <v>278</v>
      </c>
      <c r="H6407" s="9">
        <v>154.20000000001164</v>
      </c>
      <c r="I6407" s="9">
        <v>167.70000000000255</v>
      </c>
      <c r="J6407" s="188">
        <v>735.50000000000728</v>
      </c>
      <c r="K6407" s="9">
        <v>430.40000000000873</v>
      </c>
      <c r="L6407" s="9">
        <v>564.5</v>
      </c>
      <c r="M6407" s="65">
        <v>724.6</v>
      </c>
      <c r="P6407" s="65">
        <f t="shared" si="176"/>
        <v>2776.9000000000301</v>
      </c>
      <c r="R6407" t="s">
        <v>284</v>
      </c>
    </row>
    <row r="6408" spans="1:18" ht="15">
      <c r="A6408" s="28" t="s">
        <v>160</v>
      </c>
      <c r="B6408" s="178" t="s">
        <v>1337</v>
      </c>
      <c r="C6408" s="3"/>
      <c r="D6408" s="3"/>
      <c r="E6408" s="9" t="s">
        <v>278</v>
      </c>
      <c r="F6408" s="9" t="s">
        <v>278</v>
      </c>
      <c r="G6408" s="9" t="s">
        <v>278</v>
      </c>
      <c r="H6408" s="9" t="s">
        <v>278</v>
      </c>
      <c r="I6408" s="9">
        <v>190.49999999999818</v>
      </c>
      <c r="J6408" s="9">
        <v>495.49999999999636</v>
      </c>
      <c r="K6408" s="188">
        <v>809.79999999999563</v>
      </c>
      <c r="L6408" s="9">
        <v>675.40000000000009</v>
      </c>
      <c r="M6408" s="65">
        <v>558</v>
      </c>
      <c r="P6408" s="65">
        <f t="shared" si="176"/>
        <v>2729.1999999999903</v>
      </c>
      <c r="R6408" t="s">
        <v>283</v>
      </c>
    </row>
    <row r="6409" spans="1:18" ht="15">
      <c r="A6409" s="28" t="s">
        <v>161</v>
      </c>
      <c r="B6409" s="61" t="s">
        <v>13</v>
      </c>
      <c r="C6409" s="9"/>
      <c r="D6409" s="9"/>
      <c r="E6409" s="9">
        <v>104.2</v>
      </c>
      <c r="F6409" s="9">
        <v>488.7</v>
      </c>
      <c r="G6409" s="9">
        <v>377.6</v>
      </c>
      <c r="H6409" s="9">
        <v>55.800000000010186</v>
      </c>
      <c r="I6409" s="9">
        <v>225.00000000000364</v>
      </c>
      <c r="J6409" s="9">
        <v>409.49999999999636</v>
      </c>
      <c r="K6409" s="9">
        <v>515.59999999999127</v>
      </c>
      <c r="L6409" s="9">
        <v>488.1</v>
      </c>
      <c r="M6409" s="9" t="s">
        <v>278</v>
      </c>
      <c r="P6409" s="65">
        <f t="shared" si="176"/>
        <v>2664.5000000000014</v>
      </c>
    </row>
    <row r="6410" spans="1:18" ht="15">
      <c r="A6410" s="28" t="s">
        <v>163</v>
      </c>
      <c r="B6410" s="61" t="s">
        <v>687</v>
      </c>
      <c r="C6410" s="9"/>
      <c r="D6410" s="9"/>
      <c r="E6410" s="9" t="s">
        <v>278</v>
      </c>
      <c r="F6410" s="9" t="s">
        <v>278</v>
      </c>
      <c r="G6410" s="9" t="s">
        <v>278</v>
      </c>
      <c r="H6410" s="188">
        <v>472.19999999998981</v>
      </c>
      <c r="I6410" s="9">
        <v>244.99999999999636</v>
      </c>
      <c r="J6410" s="188">
        <v>662.49999999999272</v>
      </c>
      <c r="K6410" s="9">
        <v>564.60000000000946</v>
      </c>
      <c r="L6410" s="9">
        <v>333.1</v>
      </c>
      <c r="M6410" s="65">
        <v>372.8</v>
      </c>
      <c r="P6410" s="65">
        <f t="shared" si="176"/>
        <v>2650.1999999999884</v>
      </c>
      <c r="R6410" t="s">
        <v>314</v>
      </c>
    </row>
    <row r="6411" spans="1:18" ht="15">
      <c r="A6411" s="28" t="s">
        <v>274</v>
      </c>
      <c r="B6411" s="61" t="s">
        <v>662</v>
      </c>
      <c r="C6411" s="9"/>
      <c r="D6411" s="9"/>
      <c r="E6411" s="9" t="s">
        <v>278</v>
      </c>
      <c r="F6411" s="9" t="s">
        <v>278</v>
      </c>
      <c r="G6411" s="9" t="s">
        <v>278</v>
      </c>
      <c r="H6411" s="9">
        <v>330.200000000008</v>
      </c>
      <c r="I6411" s="9">
        <v>413.89999999999964</v>
      </c>
      <c r="J6411" s="9">
        <v>565.50000000000728</v>
      </c>
      <c r="K6411" s="9">
        <v>340.45000000000073</v>
      </c>
      <c r="L6411" s="9">
        <v>417.5</v>
      </c>
      <c r="M6411" s="65">
        <v>555.6</v>
      </c>
      <c r="P6411" s="65">
        <f t="shared" si="176"/>
        <v>2623.1500000000156</v>
      </c>
    </row>
    <row r="6412" spans="1:18" ht="15">
      <c r="A6412" s="28" t="s">
        <v>275</v>
      </c>
      <c r="B6412" s="61" t="s">
        <v>144</v>
      </c>
      <c r="C6412" s="9"/>
      <c r="D6412" s="9"/>
      <c r="E6412" s="9" t="s">
        <v>278</v>
      </c>
      <c r="F6412" s="9">
        <v>438.6</v>
      </c>
      <c r="G6412" s="188">
        <v>497.9</v>
      </c>
      <c r="H6412" s="188">
        <v>398.60000000000582</v>
      </c>
      <c r="I6412" s="9">
        <v>434.90000000000327</v>
      </c>
      <c r="J6412" s="9">
        <v>353</v>
      </c>
      <c r="K6412" s="9">
        <v>485.84999999999491</v>
      </c>
      <c r="L6412" s="9" t="s">
        <v>278</v>
      </c>
      <c r="M6412" s="9" t="s">
        <v>278</v>
      </c>
      <c r="P6412" s="65">
        <f t="shared" si="176"/>
        <v>2608.850000000004</v>
      </c>
      <c r="R6412" t="s">
        <v>341</v>
      </c>
    </row>
    <row r="6413" spans="1:18" ht="15">
      <c r="A6413" s="28" t="s">
        <v>276</v>
      </c>
      <c r="B6413" s="61" t="s">
        <v>658</v>
      </c>
      <c r="C6413" s="9"/>
      <c r="D6413" s="9"/>
      <c r="E6413" s="9" t="s">
        <v>278</v>
      </c>
      <c r="F6413" s="9" t="s">
        <v>278</v>
      </c>
      <c r="G6413" s="9" t="s">
        <v>278</v>
      </c>
      <c r="H6413" s="9">
        <v>297.00000000000728</v>
      </c>
      <c r="I6413" s="9">
        <v>339.60000000000036</v>
      </c>
      <c r="J6413" s="9">
        <v>365.50000000000364</v>
      </c>
      <c r="K6413" s="188">
        <v>767.69999999998981</v>
      </c>
      <c r="L6413" s="9">
        <v>518</v>
      </c>
      <c r="M6413" s="65">
        <v>248.60000000000002</v>
      </c>
      <c r="P6413" s="65">
        <f t="shared" ref="P6413:P6444" si="177">SUM(E6413:M6413)</f>
        <v>2536.400000000001</v>
      </c>
      <c r="R6413" t="s">
        <v>292</v>
      </c>
    </row>
    <row r="6414" spans="1:18" ht="15">
      <c r="A6414" s="28" t="s">
        <v>277</v>
      </c>
      <c r="B6414" s="61" t="s">
        <v>683</v>
      </c>
      <c r="C6414" s="9"/>
      <c r="D6414" s="9"/>
      <c r="E6414" s="9" t="s">
        <v>278</v>
      </c>
      <c r="F6414" s="9" t="s">
        <v>278</v>
      </c>
      <c r="G6414" s="9" t="s">
        <v>278</v>
      </c>
      <c r="H6414" s="9">
        <v>129.90000000000509</v>
      </c>
      <c r="I6414" s="9">
        <v>365.20000000000437</v>
      </c>
      <c r="J6414" s="9">
        <v>388.49999999998909</v>
      </c>
      <c r="K6414" s="9">
        <v>379.50000000001455</v>
      </c>
      <c r="L6414" s="9">
        <v>669.2</v>
      </c>
      <c r="M6414" s="65">
        <v>571.9</v>
      </c>
      <c r="P6414" s="65">
        <f t="shared" si="177"/>
        <v>2504.200000000013</v>
      </c>
    </row>
    <row r="6415" spans="1:18" ht="15">
      <c r="A6415" s="28" t="s">
        <v>640</v>
      </c>
      <c r="B6415" s="61" t="s">
        <v>633</v>
      </c>
      <c r="C6415" s="9"/>
      <c r="D6415" s="9"/>
      <c r="E6415" s="9" t="s">
        <v>278</v>
      </c>
      <c r="F6415" s="9" t="s">
        <v>278</v>
      </c>
      <c r="G6415" s="9" t="s">
        <v>278</v>
      </c>
      <c r="H6415" s="188">
        <v>402.60000000000946</v>
      </c>
      <c r="I6415" s="9">
        <v>227.99999999999818</v>
      </c>
      <c r="J6415" s="9">
        <v>442.29999999999927</v>
      </c>
      <c r="K6415" s="9">
        <v>409.40000000000146</v>
      </c>
      <c r="L6415" s="9">
        <v>657</v>
      </c>
      <c r="M6415" s="65">
        <v>362.5</v>
      </c>
      <c r="P6415" s="65">
        <f t="shared" si="177"/>
        <v>2501.8000000000084</v>
      </c>
      <c r="R6415" t="s">
        <v>287</v>
      </c>
    </row>
    <row r="6416" spans="1:18" ht="15">
      <c r="A6416" s="28" t="s">
        <v>641</v>
      </c>
      <c r="B6416" s="61" t="s">
        <v>162</v>
      </c>
      <c r="C6416" s="9"/>
      <c r="D6416" s="9"/>
      <c r="E6416" s="9" t="s">
        <v>278</v>
      </c>
      <c r="F6416" s="9" t="s">
        <v>278</v>
      </c>
      <c r="G6416" s="188">
        <v>394.6</v>
      </c>
      <c r="H6416" s="9">
        <v>305.90000000000146</v>
      </c>
      <c r="I6416" s="9">
        <v>402.49999999999818</v>
      </c>
      <c r="J6416" s="9">
        <v>256.20000000000073</v>
      </c>
      <c r="K6416" s="9">
        <v>397.5</v>
      </c>
      <c r="L6416" s="9">
        <v>433</v>
      </c>
      <c r="M6416" s="65">
        <v>245.6</v>
      </c>
      <c r="P6416" s="65">
        <f t="shared" si="177"/>
        <v>2435.3000000000002</v>
      </c>
      <c r="R6416" t="s">
        <v>287</v>
      </c>
    </row>
    <row r="6417" spans="1:18" ht="15">
      <c r="A6417" s="28" t="s">
        <v>642</v>
      </c>
      <c r="B6417" s="61" t="s">
        <v>153</v>
      </c>
      <c r="C6417" s="9"/>
      <c r="D6417" s="9"/>
      <c r="E6417" s="9" t="s">
        <v>278</v>
      </c>
      <c r="F6417" s="9" t="s">
        <v>278</v>
      </c>
      <c r="G6417" s="9">
        <v>287.60000000000002</v>
      </c>
      <c r="H6417" s="9">
        <v>37.400000000008731</v>
      </c>
      <c r="I6417" s="9">
        <v>160.99999999999818</v>
      </c>
      <c r="J6417" s="9">
        <v>579.59999999999491</v>
      </c>
      <c r="K6417" s="188">
        <v>698.10000000000946</v>
      </c>
      <c r="L6417" s="9">
        <v>337.7</v>
      </c>
      <c r="M6417" s="65">
        <v>333.6</v>
      </c>
      <c r="P6417" s="65">
        <f t="shared" si="177"/>
        <v>2435.0000000000109</v>
      </c>
      <c r="R6417" t="s">
        <v>288</v>
      </c>
    </row>
    <row r="6418" spans="1:18" ht="15">
      <c r="A6418" s="28" t="s">
        <v>644</v>
      </c>
      <c r="B6418" s="61" t="s">
        <v>692</v>
      </c>
      <c r="C6418" s="9"/>
      <c r="D6418" s="9"/>
      <c r="E6418" s="9" t="s">
        <v>278</v>
      </c>
      <c r="F6418" s="9" t="s">
        <v>278</v>
      </c>
      <c r="G6418" s="9" t="s">
        <v>278</v>
      </c>
      <c r="H6418" s="9">
        <v>105.10000000000218</v>
      </c>
      <c r="I6418" s="9">
        <v>331</v>
      </c>
      <c r="J6418" s="9">
        <v>414</v>
      </c>
      <c r="K6418" s="9">
        <v>666.09999999999127</v>
      </c>
      <c r="L6418" s="9">
        <v>357.7</v>
      </c>
      <c r="M6418" s="65">
        <v>474.5</v>
      </c>
      <c r="P6418" s="65">
        <f t="shared" si="177"/>
        <v>2348.3999999999933</v>
      </c>
    </row>
    <row r="6419" spans="1:18" ht="15">
      <c r="A6419" s="28" t="s">
        <v>650</v>
      </c>
      <c r="B6419" s="190" t="s">
        <v>1351</v>
      </c>
      <c r="C6419" s="3"/>
      <c r="D6419" s="3"/>
      <c r="E6419" s="9" t="s">
        <v>278</v>
      </c>
      <c r="F6419" s="9" t="s">
        <v>278</v>
      </c>
      <c r="G6419" s="9" t="s">
        <v>278</v>
      </c>
      <c r="H6419" s="9" t="s">
        <v>278</v>
      </c>
      <c r="I6419" s="9">
        <v>337.19999999999527</v>
      </c>
      <c r="J6419" s="9">
        <v>467.49999999999272</v>
      </c>
      <c r="K6419" s="9">
        <v>467.50000000000364</v>
      </c>
      <c r="L6419" s="9">
        <v>467.8</v>
      </c>
      <c r="M6419" s="65">
        <v>565.9</v>
      </c>
      <c r="P6419" s="65">
        <f t="shared" si="177"/>
        <v>2305.8999999999915</v>
      </c>
    </row>
    <row r="6420" spans="1:18" ht="15">
      <c r="A6420" s="28" t="s">
        <v>652</v>
      </c>
      <c r="B6420" s="61" t="s">
        <v>39</v>
      </c>
      <c r="C6420" s="9"/>
      <c r="D6420" s="9"/>
      <c r="E6420" s="9">
        <v>209.8</v>
      </c>
      <c r="F6420" s="9">
        <v>321.5</v>
      </c>
      <c r="G6420" s="9">
        <v>262.5</v>
      </c>
      <c r="H6420" s="9">
        <v>214.90000000000146</v>
      </c>
      <c r="I6420" s="9">
        <v>289.80000000000109</v>
      </c>
      <c r="J6420" s="9">
        <v>372.99999999999636</v>
      </c>
      <c r="K6420" s="9">
        <v>559.40000000000146</v>
      </c>
      <c r="L6420" s="9" t="s">
        <v>278</v>
      </c>
      <c r="M6420" s="9" t="s">
        <v>278</v>
      </c>
      <c r="P6420" s="65">
        <f t="shared" si="177"/>
        <v>2230.9000000000005</v>
      </c>
    </row>
    <row r="6421" spans="1:18" ht="15">
      <c r="A6421" s="28" t="s">
        <v>655</v>
      </c>
      <c r="B6421" s="239" t="s">
        <v>1671</v>
      </c>
      <c r="C6421" s="3"/>
      <c r="D6421" s="3"/>
      <c r="E6421" s="9" t="s">
        <v>278</v>
      </c>
      <c r="F6421" s="9" t="s">
        <v>278</v>
      </c>
      <c r="G6421" s="9" t="s">
        <v>278</v>
      </c>
      <c r="H6421" s="9" t="s">
        <v>278</v>
      </c>
      <c r="I6421" s="9" t="s">
        <v>278</v>
      </c>
      <c r="J6421" s="9" t="s">
        <v>278</v>
      </c>
      <c r="K6421" s="9">
        <v>603.69999999999345</v>
      </c>
      <c r="L6421" s="184">
        <v>815.5</v>
      </c>
      <c r="M6421" s="90">
        <v>744.1</v>
      </c>
      <c r="P6421" s="65">
        <f t="shared" si="177"/>
        <v>2163.2999999999934</v>
      </c>
      <c r="R6421" t="s">
        <v>318</v>
      </c>
    </row>
    <row r="6422" spans="1:18" ht="15">
      <c r="A6422" s="28" t="s">
        <v>656</v>
      </c>
      <c r="B6422" s="61" t="s">
        <v>704</v>
      </c>
      <c r="C6422" s="9"/>
      <c r="D6422" s="9"/>
      <c r="E6422" s="9" t="s">
        <v>278</v>
      </c>
      <c r="F6422" s="9" t="s">
        <v>278</v>
      </c>
      <c r="G6422" s="9" t="s">
        <v>278</v>
      </c>
      <c r="H6422" s="9">
        <v>104.90000000000509</v>
      </c>
      <c r="I6422" s="9">
        <v>311.99999999999818</v>
      </c>
      <c r="J6422" s="9">
        <v>518.99999999999636</v>
      </c>
      <c r="K6422" s="9">
        <v>477.00000000001091</v>
      </c>
      <c r="L6422" s="9">
        <v>388.55</v>
      </c>
      <c r="M6422" s="65">
        <v>336</v>
      </c>
      <c r="P6422" s="65">
        <f t="shared" si="177"/>
        <v>2137.4500000000107</v>
      </c>
    </row>
    <row r="6423" spans="1:18" ht="15">
      <c r="A6423" s="28" t="s">
        <v>659</v>
      </c>
      <c r="B6423" s="61" t="s">
        <v>694</v>
      </c>
      <c r="C6423" s="9"/>
      <c r="D6423" s="9"/>
      <c r="E6423" s="9" t="s">
        <v>278</v>
      </c>
      <c r="F6423" s="9" t="s">
        <v>278</v>
      </c>
      <c r="G6423" s="9" t="s">
        <v>278</v>
      </c>
      <c r="H6423" s="9">
        <v>275.69999999999345</v>
      </c>
      <c r="I6423" s="183">
        <v>496.80000000000109</v>
      </c>
      <c r="J6423" s="9">
        <v>541.49999999999272</v>
      </c>
      <c r="K6423" s="9">
        <v>252.49999999998909</v>
      </c>
      <c r="L6423" s="9">
        <v>349.5</v>
      </c>
      <c r="M6423" s="65">
        <v>210</v>
      </c>
      <c r="P6423" s="65">
        <f t="shared" si="177"/>
        <v>2125.9999999999764</v>
      </c>
      <c r="R6423" t="s">
        <v>300</v>
      </c>
    </row>
    <row r="6424" spans="1:18" ht="15">
      <c r="A6424" s="28" t="s">
        <v>661</v>
      </c>
      <c r="B6424" s="239" t="s">
        <v>1653</v>
      </c>
      <c r="C6424" s="3"/>
      <c r="D6424" s="3"/>
      <c r="E6424" s="9" t="s">
        <v>278</v>
      </c>
      <c r="F6424" s="9" t="s">
        <v>278</v>
      </c>
      <c r="G6424" s="9" t="s">
        <v>278</v>
      </c>
      <c r="H6424" s="9" t="s">
        <v>278</v>
      </c>
      <c r="I6424" s="9" t="s">
        <v>278</v>
      </c>
      <c r="J6424" s="9">
        <v>615.00000000000728</v>
      </c>
      <c r="K6424" s="9">
        <v>421.39999999999782</v>
      </c>
      <c r="L6424" s="9">
        <v>470.7</v>
      </c>
      <c r="M6424" s="65">
        <v>574.29999999999995</v>
      </c>
      <c r="P6424" s="65">
        <f t="shared" si="177"/>
        <v>2081.4000000000051</v>
      </c>
    </row>
    <row r="6425" spans="1:18" ht="15">
      <c r="A6425" s="28" t="s">
        <v>666</v>
      </c>
      <c r="B6425" s="61" t="s">
        <v>643</v>
      </c>
      <c r="C6425" s="9"/>
      <c r="D6425" s="9"/>
      <c r="E6425" s="9" t="s">
        <v>278</v>
      </c>
      <c r="F6425" s="9" t="s">
        <v>278</v>
      </c>
      <c r="G6425" s="9" t="s">
        <v>278</v>
      </c>
      <c r="H6425" s="9">
        <v>101.40000000000146</v>
      </c>
      <c r="I6425" s="9">
        <v>264.60000000000036</v>
      </c>
      <c r="J6425" s="9">
        <v>503.69999999998981</v>
      </c>
      <c r="K6425" s="9">
        <v>383.49999999998545</v>
      </c>
      <c r="L6425" s="9">
        <v>488.2</v>
      </c>
      <c r="M6425" s="65">
        <v>277.5</v>
      </c>
      <c r="P6425" s="65">
        <f t="shared" si="177"/>
        <v>2018.8999999999771</v>
      </c>
    </row>
    <row r="6426" spans="1:18" ht="15">
      <c r="A6426" s="28" t="s">
        <v>670</v>
      </c>
      <c r="B6426" s="178" t="s">
        <v>1345</v>
      </c>
      <c r="C6426" s="3"/>
      <c r="D6426" s="3"/>
      <c r="E6426" s="9" t="s">
        <v>278</v>
      </c>
      <c r="F6426" s="9" t="s">
        <v>278</v>
      </c>
      <c r="G6426" s="9" t="s">
        <v>278</v>
      </c>
      <c r="H6426" s="9" t="s">
        <v>278</v>
      </c>
      <c r="I6426" s="9">
        <v>382.49999999999636</v>
      </c>
      <c r="J6426" s="9">
        <v>599.49999999999636</v>
      </c>
      <c r="K6426" s="9">
        <v>294.74999999999636</v>
      </c>
      <c r="L6426" s="9">
        <v>378.3</v>
      </c>
      <c r="M6426" s="65">
        <v>359.8</v>
      </c>
      <c r="P6426" s="65">
        <f t="shared" si="177"/>
        <v>2014.849999999989</v>
      </c>
    </row>
    <row r="6427" spans="1:18" ht="15">
      <c r="A6427" s="28" t="s">
        <v>671</v>
      </c>
      <c r="B6427" s="178" t="s">
        <v>1344</v>
      </c>
      <c r="C6427" s="3"/>
      <c r="D6427" s="3"/>
      <c r="E6427" s="9" t="s">
        <v>278</v>
      </c>
      <c r="F6427" s="9" t="s">
        <v>278</v>
      </c>
      <c r="G6427" s="9" t="s">
        <v>278</v>
      </c>
      <c r="H6427" s="9" t="s">
        <v>278</v>
      </c>
      <c r="I6427" s="9">
        <v>171.79999999999927</v>
      </c>
      <c r="J6427" s="9">
        <v>467.49999999999636</v>
      </c>
      <c r="K6427" s="9">
        <v>318.75000000001455</v>
      </c>
      <c r="L6427" s="9">
        <v>504.6</v>
      </c>
      <c r="M6427" s="65">
        <v>548.6</v>
      </c>
      <c r="P6427" s="65">
        <f t="shared" si="177"/>
        <v>2011.25000000001</v>
      </c>
    </row>
    <row r="6428" spans="1:18" ht="15">
      <c r="A6428" s="28" t="s">
        <v>672</v>
      </c>
      <c r="B6428" s="178" t="s">
        <v>1348</v>
      </c>
      <c r="C6428" s="3"/>
      <c r="D6428" s="3"/>
      <c r="E6428" s="9" t="s">
        <v>278</v>
      </c>
      <c r="F6428" s="9" t="s">
        <v>278</v>
      </c>
      <c r="G6428" s="9" t="s">
        <v>278</v>
      </c>
      <c r="H6428" s="9" t="s">
        <v>278</v>
      </c>
      <c r="I6428" s="9">
        <v>77.000000000001819</v>
      </c>
      <c r="J6428" s="9">
        <v>600.69999999999709</v>
      </c>
      <c r="K6428" s="9">
        <v>482.69999999999345</v>
      </c>
      <c r="L6428" s="9">
        <v>409.09999999999997</v>
      </c>
      <c r="M6428" s="65">
        <v>434.2</v>
      </c>
      <c r="P6428" s="65">
        <f t="shared" si="177"/>
        <v>2003.6999999999923</v>
      </c>
    </row>
    <row r="6429" spans="1:18" ht="15">
      <c r="A6429" s="28" t="s">
        <v>677</v>
      </c>
      <c r="B6429" s="239" t="s">
        <v>1649</v>
      </c>
      <c r="C6429" s="3"/>
      <c r="D6429" s="3"/>
      <c r="E6429" s="9" t="s">
        <v>278</v>
      </c>
      <c r="F6429" s="9" t="s">
        <v>278</v>
      </c>
      <c r="G6429" s="9" t="s">
        <v>278</v>
      </c>
      <c r="H6429" s="9" t="s">
        <v>278</v>
      </c>
      <c r="I6429" s="9" t="s">
        <v>278</v>
      </c>
      <c r="J6429" s="9">
        <v>659</v>
      </c>
      <c r="K6429" s="9">
        <v>234.19999999999345</v>
      </c>
      <c r="L6429" s="9">
        <v>672.30000000000007</v>
      </c>
      <c r="M6429" s="65">
        <v>421.70000000000005</v>
      </c>
      <c r="P6429" s="65">
        <f t="shared" si="177"/>
        <v>1987.1999999999937</v>
      </c>
    </row>
    <row r="6430" spans="1:18" ht="15">
      <c r="A6430" s="28" t="s">
        <v>685</v>
      </c>
      <c r="B6430" s="61" t="s">
        <v>667</v>
      </c>
      <c r="C6430" s="9"/>
      <c r="D6430" s="9"/>
      <c r="E6430" s="9" t="s">
        <v>278</v>
      </c>
      <c r="F6430" s="9" t="s">
        <v>278</v>
      </c>
      <c r="G6430" s="9" t="s">
        <v>278</v>
      </c>
      <c r="H6430" s="9">
        <v>213.89999999999782</v>
      </c>
      <c r="I6430" s="9">
        <v>322.19999999999891</v>
      </c>
      <c r="J6430" s="9">
        <v>531.89999999999418</v>
      </c>
      <c r="K6430" s="9">
        <v>265.30000000000655</v>
      </c>
      <c r="L6430" s="9">
        <v>389.2</v>
      </c>
      <c r="M6430" s="65">
        <v>253.1</v>
      </c>
      <c r="P6430" s="65">
        <f t="shared" si="177"/>
        <v>1975.5999999999974</v>
      </c>
    </row>
    <row r="6431" spans="1:18" ht="15">
      <c r="A6431" s="28" t="s">
        <v>689</v>
      </c>
      <c r="B6431" s="239" t="s">
        <v>1658</v>
      </c>
      <c r="C6431" s="3"/>
      <c r="D6431" s="3"/>
      <c r="E6431" s="9" t="s">
        <v>278</v>
      </c>
      <c r="F6431" s="9" t="s">
        <v>278</v>
      </c>
      <c r="G6431" s="9" t="s">
        <v>278</v>
      </c>
      <c r="H6431" s="9" t="s">
        <v>278</v>
      </c>
      <c r="I6431" s="9" t="s">
        <v>278</v>
      </c>
      <c r="J6431" s="9">
        <v>472.20000000000437</v>
      </c>
      <c r="K6431" s="9">
        <v>483.29999999999927</v>
      </c>
      <c r="L6431" s="9">
        <v>438.6</v>
      </c>
      <c r="M6431" s="65">
        <v>559.5</v>
      </c>
      <c r="P6431" s="65">
        <f t="shared" si="177"/>
        <v>1953.6000000000035</v>
      </c>
    </row>
    <row r="6432" spans="1:18" ht="15">
      <c r="A6432" s="28" t="s">
        <v>690</v>
      </c>
      <c r="B6432" s="61" t="s">
        <v>669</v>
      </c>
      <c r="C6432" s="9"/>
      <c r="D6432" s="9"/>
      <c r="E6432" s="9" t="s">
        <v>278</v>
      </c>
      <c r="F6432" s="9" t="s">
        <v>278</v>
      </c>
      <c r="G6432" s="9" t="s">
        <v>278</v>
      </c>
      <c r="H6432" s="9">
        <v>204.70000000000437</v>
      </c>
      <c r="I6432" s="9">
        <v>261.70000000000437</v>
      </c>
      <c r="J6432" s="9">
        <v>390.49999999999636</v>
      </c>
      <c r="K6432" s="9">
        <v>353.70000000000437</v>
      </c>
      <c r="L6432" s="9">
        <v>283.5</v>
      </c>
      <c r="M6432" s="65">
        <v>443.90000000000003</v>
      </c>
      <c r="P6432" s="65">
        <f t="shared" si="177"/>
        <v>1938.0000000000095</v>
      </c>
    </row>
    <row r="6433" spans="1:18" ht="15">
      <c r="A6433" s="28" t="s">
        <v>691</v>
      </c>
      <c r="B6433" s="239" t="s">
        <v>1661</v>
      </c>
      <c r="C6433" s="3"/>
      <c r="D6433" s="3"/>
      <c r="E6433" s="9" t="s">
        <v>278</v>
      </c>
      <c r="F6433" s="9" t="s">
        <v>278</v>
      </c>
      <c r="G6433" s="9" t="s">
        <v>278</v>
      </c>
      <c r="H6433" s="9" t="s">
        <v>278</v>
      </c>
      <c r="I6433" s="9" t="s">
        <v>278</v>
      </c>
      <c r="J6433" s="9">
        <v>635.09999999999491</v>
      </c>
      <c r="K6433" s="9">
        <v>464.29999999999927</v>
      </c>
      <c r="L6433" s="9">
        <v>522.9</v>
      </c>
      <c r="M6433" s="65">
        <v>260.10000000000002</v>
      </c>
      <c r="P6433" s="65">
        <f t="shared" si="177"/>
        <v>1882.3999999999942</v>
      </c>
    </row>
    <row r="6434" spans="1:18" ht="15">
      <c r="A6434" s="28" t="s">
        <v>697</v>
      </c>
      <c r="B6434" s="239" t="s">
        <v>1655</v>
      </c>
      <c r="C6434" s="3"/>
      <c r="D6434" s="3"/>
      <c r="E6434" s="9" t="s">
        <v>278</v>
      </c>
      <c r="F6434" s="9" t="s">
        <v>278</v>
      </c>
      <c r="G6434" s="9" t="s">
        <v>278</v>
      </c>
      <c r="H6434" s="9" t="s">
        <v>278</v>
      </c>
      <c r="I6434" s="9" t="s">
        <v>278</v>
      </c>
      <c r="J6434" s="9">
        <v>583.09999999999854</v>
      </c>
      <c r="K6434" s="9">
        <v>341.05000000000655</v>
      </c>
      <c r="L6434" s="9">
        <v>456.05</v>
      </c>
      <c r="M6434" s="65">
        <v>498.9</v>
      </c>
      <c r="P6434" s="65">
        <f t="shared" si="177"/>
        <v>1879.1000000000049</v>
      </c>
    </row>
    <row r="6435" spans="1:18" ht="15">
      <c r="A6435" s="28" t="s">
        <v>698</v>
      </c>
      <c r="B6435" s="61" t="s">
        <v>651</v>
      </c>
      <c r="C6435" s="9"/>
      <c r="D6435" s="9"/>
      <c r="E6435" s="9" t="s">
        <v>278</v>
      </c>
      <c r="F6435" s="9" t="s">
        <v>278</v>
      </c>
      <c r="G6435" s="9" t="s">
        <v>278</v>
      </c>
      <c r="H6435" s="9">
        <v>55.199999999986176</v>
      </c>
      <c r="I6435" s="9">
        <v>151.80000000000109</v>
      </c>
      <c r="J6435" s="9">
        <v>541.10000000000946</v>
      </c>
      <c r="K6435" s="9">
        <v>273.75000000000364</v>
      </c>
      <c r="L6435" s="9">
        <v>473.55</v>
      </c>
      <c r="M6435" s="65">
        <v>369.8</v>
      </c>
      <c r="P6435" s="65">
        <f t="shared" si="177"/>
        <v>1865.2000000000003</v>
      </c>
    </row>
    <row r="6436" spans="1:18" ht="15">
      <c r="A6436" s="28" t="s">
        <v>699</v>
      </c>
      <c r="B6436" s="239" t="s">
        <v>1668</v>
      </c>
      <c r="C6436" s="3"/>
      <c r="D6436" s="3"/>
      <c r="E6436" s="9" t="s">
        <v>278</v>
      </c>
      <c r="F6436" s="9" t="s">
        <v>278</v>
      </c>
      <c r="G6436" s="9" t="s">
        <v>278</v>
      </c>
      <c r="H6436" s="9" t="s">
        <v>278</v>
      </c>
      <c r="I6436" s="9" t="s">
        <v>278</v>
      </c>
      <c r="J6436" s="9" t="s">
        <v>278</v>
      </c>
      <c r="K6436" s="9">
        <v>677.799999999992</v>
      </c>
      <c r="L6436" s="9">
        <v>616.20000000000005</v>
      </c>
      <c r="M6436" s="65">
        <v>511.6</v>
      </c>
      <c r="P6436" s="65">
        <f t="shared" si="177"/>
        <v>1805.5999999999922</v>
      </c>
    </row>
    <row r="6437" spans="1:18" ht="15">
      <c r="A6437" s="28" t="s">
        <v>701</v>
      </c>
      <c r="B6437" s="239" t="s">
        <v>1666</v>
      </c>
      <c r="C6437" s="3"/>
      <c r="D6437" s="3"/>
      <c r="E6437" s="9" t="s">
        <v>278</v>
      </c>
      <c r="F6437" s="9" t="s">
        <v>278</v>
      </c>
      <c r="G6437" s="9" t="s">
        <v>278</v>
      </c>
      <c r="H6437" s="9" t="s">
        <v>278</v>
      </c>
      <c r="I6437" s="9" t="s">
        <v>278</v>
      </c>
      <c r="J6437" s="9" t="s">
        <v>278</v>
      </c>
      <c r="K6437" s="9">
        <v>335</v>
      </c>
      <c r="L6437" s="188">
        <v>782.09999999999991</v>
      </c>
      <c r="M6437" s="65">
        <v>667.19999999999993</v>
      </c>
      <c r="P6437" s="65">
        <f t="shared" si="177"/>
        <v>1784.2999999999997</v>
      </c>
      <c r="R6437" t="s">
        <v>283</v>
      </c>
    </row>
    <row r="6438" spans="1:18" ht="15">
      <c r="A6438" s="28" t="s">
        <v>702</v>
      </c>
      <c r="B6438" s="178" t="s">
        <v>1346</v>
      </c>
      <c r="C6438" s="3"/>
      <c r="D6438" s="3"/>
      <c r="E6438" s="9" t="s">
        <v>278</v>
      </c>
      <c r="F6438" s="9" t="s">
        <v>278</v>
      </c>
      <c r="G6438" s="9" t="s">
        <v>278</v>
      </c>
      <c r="H6438" s="9" t="s">
        <v>278</v>
      </c>
      <c r="I6438" s="9">
        <v>178.00000000000182</v>
      </c>
      <c r="J6438" s="9">
        <v>482.19999999998981</v>
      </c>
      <c r="K6438" s="9">
        <v>515.89999999999782</v>
      </c>
      <c r="L6438" s="9">
        <v>474.3</v>
      </c>
      <c r="M6438" s="65">
        <v>105</v>
      </c>
      <c r="P6438" s="65">
        <f t="shared" si="177"/>
        <v>1755.3999999999894</v>
      </c>
    </row>
    <row r="6439" spans="1:18" ht="15">
      <c r="A6439" s="28" t="s">
        <v>703</v>
      </c>
      <c r="B6439" s="61" t="s">
        <v>638</v>
      </c>
      <c r="C6439" s="9"/>
      <c r="D6439" s="9"/>
      <c r="E6439" s="9" t="s">
        <v>278</v>
      </c>
      <c r="F6439" s="9" t="s">
        <v>278</v>
      </c>
      <c r="G6439" s="9" t="s">
        <v>278</v>
      </c>
      <c r="H6439" s="9">
        <v>36</v>
      </c>
      <c r="I6439" s="9">
        <v>266.399999999996</v>
      </c>
      <c r="J6439" s="9">
        <v>358.09999999999854</v>
      </c>
      <c r="K6439" s="9">
        <v>297.59999999999854</v>
      </c>
      <c r="L6439" s="9">
        <v>461.1</v>
      </c>
      <c r="M6439" s="65">
        <v>319.40000000000003</v>
      </c>
      <c r="P6439" s="65">
        <f t="shared" si="177"/>
        <v>1738.5999999999931</v>
      </c>
    </row>
    <row r="6440" spans="1:18" ht="15">
      <c r="A6440" s="28" t="s">
        <v>706</v>
      </c>
      <c r="B6440" s="61" t="s">
        <v>639</v>
      </c>
      <c r="C6440" s="9"/>
      <c r="D6440" s="9"/>
      <c r="E6440" s="9" t="s">
        <v>278</v>
      </c>
      <c r="F6440" s="9" t="s">
        <v>278</v>
      </c>
      <c r="G6440" s="9" t="s">
        <v>278</v>
      </c>
      <c r="H6440" s="9">
        <v>91.100000000002183</v>
      </c>
      <c r="I6440" s="9">
        <v>236.80000000000109</v>
      </c>
      <c r="J6440" s="9">
        <v>479.70000000000437</v>
      </c>
      <c r="K6440" s="9">
        <v>495.00000000001091</v>
      </c>
      <c r="L6440" s="9">
        <v>430.4</v>
      </c>
      <c r="M6440" s="9" t="s">
        <v>278</v>
      </c>
      <c r="P6440" s="65">
        <f t="shared" si="177"/>
        <v>1733.0000000000186</v>
      </c>
    </row>
    <row r="6441" spans="1:18" ht="15">
      <c r="A6441" s="28" t="s">
        <v>775</v>
      </c>
      <c r="B6441" s="178" t="s">
        <v>1349</v>
      </c>
      <c r="C6441" s="3"/>
      <c r="D6441" s="3"/>
      <c r="E6441" s="9" t="s">
        <v>278</v>
      </c>
      <c r="F6441" s="9" t="s">
        <v>278</v>
      </c>
      <c r="G6441" s="9" t="s">
        <v>278</v>
      </c>
      <c r="H6441" s="9" t="s">
        <v>278</v>
      </c>
      <c r="I6441" s="9">
        <v>188.39999999999418</v>
      </c>
      <c r="J6441" s="9">
        <v>438.20000000000073</v>
      </c>
      <c r="K6441" s="9">
        <v>273.74999999999272</v>
      </c>
      <c r="L6441" s="9">
        <v>394.7</v>
      </c>
      <c r="M6441" s="65">
        <v>426</v>
      </c>
      <c r="P6441" s="65">
        <f t="shared" si="177"/>
        <v>1721.0499999999877</v>
      </c>
    </row>
    <row r="6442" spans="1:18" ht="15">
      <c r="A6442" s="28" t="s">
        <v>776</v>
      </c>
      <c r="B6442" s="239" t="s">
        <v>1654</v>
      </c>
      <c r="C6442" s="3"/>
      <c r="D6442" s="3"/>
      <c r="E6442" s="9" t="s">
        <v>278</v>
      </c>
      <c r="F6442" s="9" t="s">
        <v>278</v>
      </c>
      <c r="G6442" s="9" t="s">
        <v>278</v>
      </c>
      <c r="H6442" s="9" t="s">
        <v>278</v>
      </c>
      <c r="I6442" s="9" t="s">
        <v>278</v>
      </c>
      <c r="J6442" s="184">
        <v>788.40000000000146</v>
      </c>
      <c r="K6442" s="9">
        <v>90.000000000007276</v>
      </c>
      <c r="L6442" s="9">
        <v>435.49999999999994</v>
      </c>
      <c r="M6442" s="65">
        <v>383</v>
      </c>
      <c r="P6442" s="65">
        <f t="shared" si="177"/>
        <v>1696.9000000000087</v>
      </c>
      <c r="R6442" t="s">
        <v>282</v>
      </c>
    </row>
    <row r="6443" spans="1:18" ht="15">
      <c r="A6443" s="28" t="s">
        <v>777</v>
      </c>
      <c r="B6443" s="61" t="s">
        <v>660</v>
      </c>
      <c r="C6443" s="9"/>
      <c r="D6443" s="9"/>
      <c r="E6443" s="9" t="s">
        <v>278</v>
      </c>
      <c r="F6443" s="9" t="s">
        <v>278</v>
      </c>
      <c r="G6443" s="9" t="s">
        <v>278</v>
      </c>
      <c r="H6443" s="9">
        <v>296.40000000000873</v>
      </c>
      <c r="I6443" s="9">
        <v>136.5</v>
      </c>
      <c r="J6443" s="9">
        <v>358.5</v>
      </c>
      <c r="K6443" s="9">
        <v>402.35000000000218</v>
      </c>
      <c r="L6443" s="9">
        <v>470</v>
      </c>
      <c r="M6443" s="9" t="s">
        <v>278</v>
      </c>
      <c r="P6443" s="65">
        <f t="shared" si="177"/>
        <v>1663.7500000000109</v>
      </c>
    </row>
    <row r="6444" spans="1:18" ht="15">
      <c r="A6444" s="28" t="s">
        <v>778</v>
      </c>
      <c r="B6444" s="239" t="s">
        <v>2318</v>
      </c>
      <c r="C6444" s="3"/>
      <c r="D6444" s="3"/>
      <c r="E6444" s="9" t="s">
        <v>278</v>
      </c>
      <c r="F6444" s="9" t="s">
        <v>278</v>
      </c>
      <c r="G6444" s="9" t="s">
        <v>278</v>
      </c>
      <c r="H6444" s="9" t="s">
        <v>278</v>
      </c>
      <c r="I6444" s="9" t="s">
        <v>278</v>
      </c>
      <c r="J6444" s="9" t="s">
        <v>278</v>
      </c>
      <c r="K6444" s="9">
        <v>486.05000000000291</v>
      </c>
      <c r="L6444" s="9">
        <v>418</v>
      </c>
      <c r="M6444" s="90">
        <v>758.5</v>
      </c>
      <c r="P6444" s="65">
        <f t="shared" si="177"/>
        <v>1662.5500000000029</v>
      </c>
      <c r="R6444" t="s">
        <v>288</v>
      </c>
    </row>
    <row r="6445" spans="1:18" ht="15">
      <c r="A6445" s="28" t="s">
        <v>779</v>
      </c>
      <c r="B6445" s="178" t="s">
        <v>1341</v>
      </c>
      <c r="C6445" s="3"/>
      <c r="D6445" s="3"/>
      <c r="E6445" s="9" t="s">
        <v>278</v>
      </c>
      <c r="F6445" s="9" t="s">
        <v>278</v>
      </c>
      <c r="G6445" s="9" t="s">
        <v>278</v>
      </c>
      <c r="H6445" s="9" t="s">
        <v>278</v>
      </c>
      <c r="I6445" s="9">
        <v>247.29999999999745</v>
      </c>
      <c r="J6445" s="9">
        <v>397.80000000000291</v>
      </c>
      <c r="K6445" s="9">
        <v>457.20000000000073</v>
      </c>
      <c r="L6445" s="9">
        <v>511.45</v>
      </c>
      <c r="M6445" s="9" t="s">
        <v>278</v>
      </c>
      <c r="P6445" s="65">
        <f t="shared" ref="P6445:P6476" si="178">SUM(E6445:M6445)</f>
        <v>1613.7500000000011</v>
      </c>
    </row>
    <row r="6446" spans="1:18" ht="15">
      <c r="A6446" s="28" t="s">
        <v>780</v>
      </c>
      <c r="B6446" s="61" t="s">
        <v>6</v>
      </c>
      <c r="C6446" s="9"/>
      <c r="D6446" s="9"/>
      <c r="E6446" s="9">
        <v>47.6</v>
      </c>
      <c r="F6446" s="9">
        <v>401</v>
      </c>
      <c r="G6446" s="9">
        <v>309.60000000000002</v>
      </c>
      <c r="H6446" s="9">
        <v>203.40000000000873</v>
      </c>
      <c r="I6446" s="9">
        <v>135.29999999999927</v>
      </c>
      <c r="J6446" s="9">
        <v>513.59999999999854</v>
      </c>
      <c r="K6446" s="9" t="s">
        <v>278</v>
      </c>
      <c r="L6446" s="9" t="s">
        <v>278</v>
      </c>
      <c r="M6446" s="9" t="s">
        <v>278</v>
      </c>
      <c r="P6446" s="65">
        <f t="shared" si="178"/>
        <v>1610.5000000000066</v>
      </c>
    </row>
    <row r="6447" spans="1:18" ht="15">
      <c r="A6447" s="28" t="s">
        <v>781</v>
      </c>
      <c r="B6447" s="178" t="s">
        <v>1333</v>
      </c>
      <c r="C6447" s="3"/>
      <c r="D6447" s="3"/>
      <c r="E6447" s="9" t="s">
        <v>278</v>
      </c>
      <c r="F6447" s="9" t="s">
        <v>278</v>
      </c>
      <c r="G6447" s="9" t="s">
        <v>278</v>
      </c>
      <c r="H6447" s="9" t="s">
        <v>278</v>
      </c>
      <c r="I6447" s="9">
        <v>353.90000000000146</v>
      </c>
      <c r="J6447" s="9">
        <v>536</v>
      </c>
      <c r="K6447" s="9">
        <v>254.09999999999127</v>
      </c>
      <c r="L6447" s="9">
        <v>354</v>
      </c>
      <c r="M6447" s="65">
        <v>97.7</v>
      </c>
      <c r="P6447" s="65">
        <f t="shared" si="178"/>
        <v>1595.6999999999928</v>
      </c>
    </row>
    <row r="6448" spans="1:18" ht="15">
      <c r="A6448" s="28" t="s">
        <v>782</v>
      </c>
      <c r="B6448" s="239" t="s">
        <v>1664</v>
      </c>
      <c r="C6448" s="3"/>
      <c r="D6448" s="3"/>
      <c r="E6448" s="9" t="s">
        <v>278</v>
      </c>
      <c r="F6448" s="9" t="s">
        <v>278</v>
      </c>
      <c r="G6448" s="9" t="s">
        <v>278</v>
      </c>
      <c r="H6448" s="9" t="s">
        <v>278</v>
      </c>
      <c r="I6448" s="9" t="s">
        <v>278</v>
      </c>
      <c r="J6448" s="9" t="s">
        <v>278</v>
      </c>
      <c r="K6448" s="9">
        <v>409.50000000000728</v>
      </c>
      <c r="L6448" s="9">
        <v>557.6</v>
      </c>
      <c r="M6448" s="65">
        <v>612.4</v>
      </c>
      <c r="P6448" s="65">
        <f t="shared" si="178"/>
        <v>1579.5000000000073</v>
      </c>
    </row>
    <row r="6449" spans="1:18" ht="15">
      <c r="A6449" s="28" t="s">
        <v>783</v>
      </c>
      <c r="B6449" s="61" t="s">
        <v>19</v>
      </c>
      <c r="C6449" s="9"/>
      <c r="D6449" s="9"/>
      <c r="E6449" s="9">
        <v>193.3</v>
      </c>
      <c r="F6449" s="9">
        <v>279.7</v>
      </c>
      <c r="G6449" s="9">
        <v>197.8</v>
      </c>
      <c r="H6449" s="9">
        <v>104.90000000000509</v>
      </c>
      <c r="I6449" s="9">
        <v>342.00000000000182</v>
      </c>
      <c r="J6449" s="9">
        <v>457.69999999998981</v>
      </c>
      <c r="K6449" s="9" t="s">
        <v>278</v>
      </c>
      <c r="L6449" s="9" t="s">
        <v>278</v>
      </c>
      <c r="M6449" s="9" t="s">
        <v>278</v>
      </c>
      <c r="P6449" s="65">
        <f t="shared" si="178"/>
        <v>1575.3999999999967</v>
      </c>
    </row>
    <row r="6450" spans="1:18" ht="15">
      <c r="A6450" s="28" t="s">
        <v>784</v>
      </c>
      <c r="B6450" s="239" t="s">
        <v>1650</v>
      </c>
      <c r="C6450" s="3"/>
      <c r="D6450" s="3"/>
      <c r="E6450" s="9" t="s">
        <v>278</v>
      </c>
      <c r="F6450" s="9" t="s">
        <v>278</v>
      </c>
      <c r="G6450" s="9" t="s">
        <v>278</v>
      </c>
      <c r="H6450" s="9" t="s">
        <v>278</v>
      </c>
      <c r="I6450" s="9" t="s">
        <v>278</v>
      </c>
      <c r="J6450" s="9">
        <v>343.39999999999418</v>
      </c>
      <c r="K6450" s="9">
        <v>429.90000000000146</v>
      </c>
      <c r="L6450" s="9">
        <v>255</v>
      </c>
      <c r="M6450" s="65">
        <v>542.79999999999995</v>
      </c>
      <c r="P6450" s="65">
        <f t="shared" si="178"/>
        <v>1571.0999999999956</v>
      </c>
    </row>
    <row r="6451" spans="1:18" ht="15">
      <c r="A6451" s="28" t="s">
        <v>785</v>
      </c>
      <c r="B6451" s="61" t="s">
        <v>29</v>
      </c>
      <c r="C6451" s="9"/>
      <c r="D6451" s="9"/>
      <c r="E6451" s="188">
        <v>255.2</v>
      </c>
      <c r="F6451" s="188">
        <v>542.5</v>
      </c>
      <c r="G6451" s="188">
        <v>528.1</v>
      </c>
      <c r="H6451" s="9" t="s">
        <v>278</v>
      </c>
      <c r="I6451" s="9" t="s">
        <v>278</v>
      </c>
      <c r="J6451" s="9">
        <v>221.59999999999491</v>
      </c>
      <c r="K6451" s="9" t="s">
        <v>278</v>
      </c>
      <c r="L6451" s="9" t="s">
        <v>278</v>
      </c>
      <c r="M6451" s="9" t="s">
        <v>278</v>
      </c>
      <c r="P6451" s="65">
        <f t="shared" si="178"/>
        <v>1547.3999999999951</v>
      </c>
      <c r="R6451" t="s">
        <v>379</v>
      </c>
    </row>
    <row r="6452" spans="1:18" ht="15">
      <c r="A6452" s="28" t="s">
        <v>786</v>
      </c>
      <c r="B6452" s="239" t="s">
        <v>1749</v>
      </c>
      <c r="C6452" s="3"/>
      <c r="D6452" s="3"/>
      <c r="E6452" s="9" t="s">
        <v>278</v>
      </c>
      <c r="F6452" s="9" t="s">
        <v>278</v>
      </c>
      <c r="G6452" s="9" t="s">
        <v>278</v>
      </c>
      <c r="H6452" s="9" t="s">
        <v>278</v>
      </c>
      <c r="I6452" s="9" t="s">
        <v>278</v>
      </c>
      <c r="J6452" s="9" t="s">
        <v>278</v>
      </c>
      <c r="K6452" s="9">
        <v>641.70000000000073</v>
      </c>
      <c r="L6452" s="9">
        <v>424.6</v>
      </c>
      <c r="M6452" s="65">
        <v>444.40000000000003</v>
      </c>
      <c r="P6452" s="65">
        <f t="shared" si="178"/>
        <v>1510.7000000000007</v>
      </c>
    </row>
    <row r="6453" spans="1:18" ht="15">
      <c r="A6453" s="28" t="s">
        <v>787</v>
      </c>
      <c r="B6453" s="61" t="s">
        <v>2205</v>
      </c>
      <c r="C6453" s="3"/>
      <c r="D6453" s="3"/>
      <c r="E6453" s="9" t="s">
        <v>278</v>
      </c>
      <c r="F6453" s="9" t="s">
        <v>278</v>
      </c>
      <c r="G6453" s="9" t="s">
        <v>278</v>
      </c>
      <c r="H6453" s="9" t="s">
        <v>278</v>
      </c>
      <c r="I6453" s="9" t="s">
        <v>278</v>
      </c>
      <c r="J6453" s="9" t="s">
        <v>278</v>
      </c>
      <c r="K6453" s="9" t="s">
        <v>278</v>
      </c>
      <c r="L6453" s="188">
        <v>771</v>
      </c>
      <c r="M6453" s="65">
        <v>539.5</v>
      </c>
      <c r="N6453" s="65"/>
      <c r="P6453" s="65">
        <f t="shared" si="178"/>
        <v>1310.5</v>
      </c>
      <c r="R6453" t="s">
        <v>284</v>
      </c>
    </row>
    <row r="6454" spans="1:18" ht="15">
      <c r="A6454" s="28" t="s">
        <v>788</v>
      </c>
      <c r="B6454" s="61" t="s">
        <v>4</v>
      </c>
      <c r="C6454" s="9"/>
      <c r="D6454" s="9"/>
      <c r="E6454" s="9">
        <v>100.1</v>
      </c>
      <c r="F6454" s="9">
        <v>352</v>
      </c>
      <c r="G6454" s="188">
        <v>387.8</v>
      </c>
      <c r="H6454" s="9">
        <v>246.60000000000946</v>
      </c>
      <c r="I6454" s="9">
        <v>200.70000000000073</v>
      </c>
      <c r="J6454" s="9" t="s">
        <v>278</v>
      </c>
      <c r="K6454" s="9" t="s">
        <v>278</v>
      </c>
      <c r="L6454" s="9" t="s">
        <v>278</v>
      </c>
      <c r="M6454" s="9" t="s">
        <v>278</v>
      </c>
      <c r="P6454" s="65">
        <f t="shared" si="178"/>
        <v>1287.2000000000103</v>
      </c>
      <c r="R6454" t="s">
        <v>288</v>
      </c>
    </row>
    <row r="6455" spans="1:18" ht="15">
      <c r="A6455" s="28" t="s">
        <v>789</v>
      </c>
      <c r="B6455" s="61" t="s">
        <v>2193</v>
      </c>
      <c r="C6455" s="3"/>
      <c r="D6455" s="3"/>
      <c r="E6455" s="9" t="s">
        <v>278</v>
      </c>
      <c r="F6455" s="9" t="s">
        <v>278</v>
      </c>
      <c r="G6455" s="9" t="s">
        <v>278</v>
      </c>
      <c r="H6455" s="9" t="s">
        <v>278</v>
      </c>
      <c r="I6455" s="9" t="s">
        <v>278</v>
      </c>
      <c r="J6455" s="9" t="s">
        <v>278</v>
      </c>
      <c r="K6455" s="9" t="s">
        <v>278</v>
      </c>
      <c r="L6455" s="9">
        <v>575.9</v>
      </c>
      <c r="M6455" s="65">
        <v>697.3</v>
      </c>
      <c r="N6455" s="65"/>
      <c r="P6455" s="65">
        <f t="shared" si="178"/>
        <v>1273.1999999999998</v>
      </c>
    </row>
    <row r="6456" spans="1:18" ht="15">
      <c r="A6456" s="28" t="s">
        <v>790</v>
      </c>
      <c r="B6456" s="61" t="s">
        <v>35</v>
      </c>
      <c r="C6456" s="9"/>
      <c r="D6456" s="9"/>
      <c r="E6456" s="9">
        <v>37.799999999999997</v>
      </c>
      <c r="F6456" s="184">
        <v>619.29999999999995</v>
      </c>
      <c r="G6456" s="188">
        <v>406</v>
      </c>
      <c r="H6456" s="9">
        <v>135.20000000000073</v>
      </c>
      <c r="I6456" s="9">
        <v>71.5</v>
      </c>
      <c r="J6456" s="9" t="s">
        <v>278</v>
      </c>
      <c r="K6456" s="9" t="s">
        <v>278</v>
      </c>
      <c r="L6456" s="9" t="s">
        <v>278</v>
      </c>
      <c r="M6456" s="9" t="s">
        <v>278</v>
      </c>
      <c r="P6456" s="65">
        <f t="shared" si="178"/>
        <v>1269.8000000000006</v>
      </c>
      <c r="R6456" t="s">
        <v>299</v>
      </c>
    </row>
    <row r="6457" spans="1:18" ht="15">
      <c r="A6457" s="28" t="s">
        <v>791</v>
      </c>
      <c r="B6457" s="61" t="s">
        <v>2191</v>
      </c>
      <c r="C6457" s="3"/>
      <c r="D6457" s="3"/>
      <c r="E6457" s="9" t="s">
        <v>278</v>
      </c>
      <c r="F6457" s="9" t="s">
        <v>278</v>
      </c>
      <c r="G6457" s="9" t="s">
        <v>278</v>
      </c>
      <c r="H6457" s="9" t="s">
        <v>278</v>
      </c>
      <c r="I6457" s="9" t="s">
        <v>278</v>
      </c>
      <c r="J6457" s="9" t="s">
        <v>278</v>
      </c>
      <c r="K6457" s="9" t="s">
        <v>278</v>
      </c>
      <c r="L6457" s="9">
        <v>699.95</v>
      </c>
      <c r="M6457" s="65">
        <v>524.79999999999995</v>
      </c>
      <c r="N6457" s="65"/>
      <c r="P6457" s="65">
        <f t="shared" si="178"/>
        <v>1224.75</v>
      </c>
    </row>
    <row r="6458" spans="1:18" ht="15">
      <c r="A6458" s="28" t="s">
        <v>792</v>
      </c>
      <c r="B6458" s="61" t="s">
        <v>2209</v>
      </c>
      <c r="C6458" s="3"/>
      <c r="D6458" s="3"/>
      <c r="E6458" s="9" t="s">
        <v>278</v>
      </c>
      <c r="F6458" s="9" t="s">
        <v>278</v>
      </c>
      <c r="G6458" s="9" t="s">
        <v>278</v>
      </c>
      <c r="H6458" s="9" t="s">
        <v>278</v>
      </c>
      <c r="I6458" s="9" t="s">
        <v>278</v>
      </c>
      <c r="J6458" s="9" t="s">
        <v>278</v>
      </c>
      <c r="K6458" s="9" t="s">
        <v>278</v>
      </c>
      <c r="L6458" s="188">
        <v>734.1</v>
      </c>
      <c r="M6458" s="65">
        <v>467</v>
      </c>
      <c r="N6458" s="65"/>
      <c r="P6458" s="65">
        <f t="shared" si="178"/>
        <v>1201.0999999999999</v>
      </c>
      <c r="R6458" t="s">
        <v>292</v>
      </c>
    </row>
    <row r="6459" spans="1:18" ht="15">
      <c r="A6459" s="28" t="s">
        <v>793</v>
      </c>
      <c r="B6459" s="61" t="s">
        <v>2213</v>
      </c>
      <c r="C6459" s="3"/>
      <c r="D6459" s="3"/>
      <c r="E6459" s="9" t="s">
        <v>278</v>
      </c>
      <c r="F6459" s="9" t="s">
        <v>278</v>
      </c>
      <c r="G6459" s="9" t="s">
        <v>278</v>
      </c>
      <c r="H6459" s="9" t="s">
        <v>278</v>
      </c>
      <c r="I6459" s="9" t="s">
        <v>278</v>
      </c>
      <c r="J6459" s="9" t="s">
        <v>278</v>
      </c>
      <c r="K6459" s="9" t="s">
        <v>278</v>
      </c>
      <c r="L6459" s="9">
        <v>583.6</v>
      </c>
      <c r="M6459" s="65">
        <v>579.30000000000007</v>
      </c>
      <c r="N6459" s="65"/>
      <c r="P6459" s="65">
        <f t="shared" si="178"/>
        <v>1162.9000000000001</v>
      </c>
    </row>
    <row r="6460" spans="1:18" ht="15">
      <c r="A6460" s="28" t="s">
        <v>794</v>
      </c>
      <c r="B6460" s="61" t="s">
        <v>2210</v>
      </c>
      <c r="C6460" s="3"/>
      <c r="D6460" s="3"/>
      <c r="E6460" s="9" t="s">
        <v>278</v>
      </c>
      <c r="F6460" s="9" t="s">
        <v>278</v>
      </c>
      <c r="G6460" s="9" t="s">
        <v>278</v>
      </c>
      <c r="H6460" s="9" t="s">
        <v>278</v>
      </c>
      <c r="I6460" s="9" t="s">
        <v>278</v>
      </c>
      <c r="J6460" s="9" t="s">
        <v>278</v>
      </c>
      <c r="K6460" s="9" t="s">
        <v>278</v>
      </c>
      <c r="L6460" s="9">
        <v>525.5</v>
      </c>
      <c r="M6460" s="65">
        <v>616.4</v>
      </c>
      <c r="N6460" s="65"/>
      <c r="P6460" s="65">
        <f t="shared" si="178"/>
        <v>1141.9000000000001</v>
      </c>
    </row>
    <row r="6461" spans="1:18" ht="15">
      <c r="A6461" s="28" t="s">
        <v>795</v>
      </c>
      <c r="B6461" s="61" t="s">
        <v>2198</v>
      </c>
      <c r="C6461" s="3"/>
      <c r="D6461" s="3"/>
      <c r="E6461" s="9" t="s">
        <v>278</v>
      </c>
      <c r="F6461" s="9" t="s">
        <v>278</v>
      </c>
      <c r="G6461" s="9" t="s">
        <v>278</v>
      </c>
      <c r="H6461" s="9" t="s">
        <v>278</v>
      </c>
      <c r="I6461" s="9" t="s">
        <v>278</v>
      </c>
      <c r="J6461" s="9" t="s">
        <v>278</v>
      </c>
      <c r="K6461" s="9" t="s">
        <v>278</v>
      </c>
      <c r="L6461" s="9">
        <v>540</v>
      </c>
      <c r="M6461" s="65">
        <v>592.6</v>
      </c>
      <c r="N6461" s="65"/>
      <c r="P6461" s="65">
        <f t="shared" si="178"/>
        <v>1132.5999999999999</v>
      </c>
    </row>
    <row r="6462" spans="1:18" ht="15">
      <c r="A6462" s="28" t="s">
        <v>796</v>
      </c>
      <c r="B6462" s="61" t="s">
        <v>180</v>
      </c>
      <c r="C6462" s="3"/>
      <c r="D6462" s="3"/>
      <c r="E6462" s="9" t="s">
        <v>278</v>
      </c>
      <c r="F6462" s="9" t="s">
        <v>278</v>
      </c>
      <c r="G6462" s="9" t="s">
        <v>278</v>
      </c>
      <c r="H6462" s="9" t="s">
        <v>278</v>
      </c>
      <c r="I6462" s="9" t="s">
        <v>278</v>
      </c>
      <c r="J6462" s="9" t="s">
        <v>278</v>
      </c>
      <c r="K6462" s="9" t="s">
        <v>278</v>
      </c>
      <c r="L6462" s="9">
        <v>613.35</v>
      </c>
      <c r="M6462" s="65">
        <v>516</v>
      </c>
      <c r="N6462" s="65"/>
      <c r="P6462" s="65">
        <f t="shared" si="178"/>
        <v>1129.3499999999999</v>
      </c>
    </row>
    <row r="6463" spans="1:18" ht="15">
      <c r="A6463" s="28" t="s">
        <v>797</v>
      </c>
      <c r="B6463" s="61" t="s">
        <v>156</v>
      </c>
      <c r="C6463" s="9"/>
      <c r="D6463" s="9"/>
      <c r="E6463" s="9" t="s">
        <v>278</v>
      </c>
      <c r="F6463" s="9" t="s">
        <v>278</v>
      </c>
      <c r="G6463" s="9">
        <v>280</v>
      </c>
      <c r="H6463" s="188">
        <v>340.80000000000291</v>
      </c>
      <c r="I6463" s="9">
        <v>105.00000000000182</v>
      </c>
      <c r="J6463" s="9">
        <v>293.700000000008</v>
      </c>
      <c r="K6463" s="9">
        <v>109.50000000000364</v>
      </c>
      <c r="L6463" s="9" t="s">
        <v>278</v>
      </c>
      <c r="M6463" s="9" t="s">
        <v>278</v>
      </c>
      <c r="P6463" s="65">
        <f t="shared" si="178"/>
        <v>1129.0000000000164</v>
      </c>
      <c r="R6463" t="s">
        <v>293</v>
      </c>
    </row>
    <row r="6464" spans="1:18" ht="15">
      <c r="A6464" s="28" t="s">
        <v>798</v>
      </c>
      <c r="B6464" s="61" t="s">
        <v>2192</v>
      </c>
      <c r="C6464" s="3"/>
      <c r="D6464" s="3"/>
      <c r="E6464" s="9" t="s">
        <v>278</v>
      </c>
      <c r="F6464" s="9" t="s">
        <v>278</v>
      </c>
      <c r="G6464" s="9" t="s">
        <v>278</v>
      </c>
      <c r="H6464" s="9" t="s">
        <v>278</v>
      </c>
      <c r="I6464" s="9" t="s">
        <v>278</v>
      </c>
      <c r="J6464" s="9" t="s">
        <v>278</v>
      </c>
      <c r="K6464" s="9" t="s">
        <v>278</v>
      </c>
      <c r="L6464" s="9">
        <v>618.20000000000005</v>
      </c>
      <c r="M6464" s="65">
        <v>503.8</v>
      </c>
      <c r="N6464" s="65"/>
      <c r="P6464" s="65">
        <f t="shared" si="178"/>
        <v>1122</v>
      </c>
    </row>
    <row r="6465" spans="1:18" ht="15">
      <c r="A6465" s="28" t="s">
        <v>799</v>
      </c>
      <c r="B6465" s="239" t="s">
        <v>1693</v>
      </c>
      <c r="C6465" s="3"/>
      <c r="D6465" s="3"/>
      <c r="E6465" s="9" t="s">
        <v>278</v>
      </c>
      <c r="F6465" s="9" t="s">
        <v>278</v>
      </c>
      <c r="G6465" s="9" t="s">
        <v>278</v>
      </c>
      <c r="H6465" s="9" t="s">
        <v>278</v>
      </c>
      <c r="I6465" s="9" t="s">
        <v>278</v>
      </c>
      <c r="J6465" s="9" t="s">
        <v>278</v>
      </c>
      <c r="K6465" s="9">
        <v>383.39999999999964</v>
      </c>
      <c r="L6465" s="9">
        <v>402</v>
      </c>
      <c r="M6465" s="65">
        <v>299.8</v>
      </c>
      <c r="P6465" s="65">
        <f t="shared" si="178"/>
        <v>1085.1999999999996</v>
      </c>
    </row>
    <row r="6466" spans="1:18" ht="15">
      <c r="A6466" s="28" t="s">
        <v>800</v>
      </c>
      <c r="B6466" s="61" t="s">
        <v>2202</v>
      </c>
      <c r="C6466" s="3"/>
      <c r="D6466" s="3"/>
      <c r="E6466" s="9" t="s">
        <v>278</v>
      </c>
      <c r="F6466" s="9" t="s">
        <v>278</v>
      </c>
      <c r="G6466" s="9" t="s">
        <v>278</v>
      </c>
      <c r="H6466" s="9" t="s">
        <v>278</v>
      </c>
      <c r="I6466" s="9" t="s">
        <v>278</v>
      </c>
      <c r="J6466" s="9" t="s">
        <v>278</v>
      </c>
      <c r="K6466" s="9" t="s">
        <v>278</v>
      </c>
      <c r="L6466" s="183">
        <v>849.6</v>
      </c>
      <c r="M6466" s="65">
        <v>219.9</v>
      </c>
      <c r="N6466" s="65"/>
      <c r="P6466" s="65">
        <f t="shared" si="178"/>
        <v>1069.5</v>
      </c>
      <c r="R6466" t="s">
        <v>300</v>
      </c>
    </row>
    <row r="6467" spans="1:18" ht="15">
      <c r="A6467" s="28" t="s">
        <v>801</v>
      </c>
      <c r="B6467" s="239" t="s">
        <v>1690</v>
      </c>
      <c r="C6467" s="3"/>
      <c r="D6467" s="3"/>
      <c r="E6467" s="9" t="s">
        <v>278</v>
      </c>
      <c r="F6467" s="9" t="s">
        <v>278</v>
      </c>
      <c r="G6467" s="9" t="s">
        <v>278</v>
      </c>
      <c r="H6467" s="9" t="s">
        <v>278</v>
      </c>
      <c r="I6467" s="9" t="s">
        <v>278</v>
      </c>
      <c r="J6467" s="9" t="s">
        <v>278</v>
      </c>
      <c r="K6467" s="9">
        <v>454.00000000000364</v>
      </c>
      <c r="L6467" s="9">
        <v>328.5</v>
      </c>
      <c r="M6467" s="65">
        <v>261</v>
      </c>
      <c r="P6467" s="65">
        <f t="shared" si="178"/>
        <v>1043.5000000000036</v>
      </c>
    </row>
    <row r="6468" spans="1:18" ht="15">
      <c r="A6468" s="28" t="s">
        <v>802</v>
      </c>
      <c r="B6468" s="61" t="s">
        <v>2211</v>
      </c>
      <c r="C6468" s="3"/>
      <c r="D6468" s="3"/>
      <c r="E6468" s="9" t="s">
        <v>278</v>
      </c>
      <c r="F6468" s="9" t="s">
        <v>278</v>
      </c>
      <c r="G6468" s="9" t="s">
        <v>278</v>
      </c>
      <c r="H6468" s="9" t="s">
        <v>278</v>
      </c>
      <c r="I6468" s="9" t="s">
        <v>278</v>
      </c>
      <c r="J6468" s="9" t="s">
        <v>278</v>
      </c>
      <c r="K6468" s="9" t="s">
        <v>278</v>
      </c>
      <c r="L6468" s="9">
        <v>553.70000000000005</v>
      </c>
      <c r="M6468" s="65">
        <v>487.5</v>
      </c>
      <c r="N6468" s="65"/>
      <c r="P6468" s="65">
        <f t="shared" si="178"/>
        <v>1041.2</v>
      </c>
    </row>
    <row r="6469" spans="1:18" ht="15">
      <c r="A6469" s="28" t="s">
        <v>803</v>
      </c>
      <c r="B6469" s="61" t="s">
        <v>2212</v>
      </c>
      <c r="C6469" s="3"/>
      <c r="D6469" s="3"/>
      <c r="E6469" s="9" t="s">
        <v>278</v>
      </c>
      <c r="F6469" s="9" t="s">
        <v>278</v>
      </c>
      <c r="G6469" s="9" t="s">
        <v>278</v>
      </c>
      <c r="H6469" s="9" t="s">
        <v>278</v>
      </c>
      <c r="I6469" s="9" t="s">
        <v>278</v>
      </c>
      <c r="J6469" s="9" t="s">
        <v>278</v>
      </c>
      <c r="K6469" s="9" t="s">
        <v>278</v>
      </c>
      <c r="L6469" s="9">
        <v>677.80000000000007</v>
      </c>
      <c r="M6469" s="65">
        <v>319</v>
      </c>
      <c r="N6469" s="65"/>
      <c r="P6469" s="65">
        <f t="shared" si="178"/>
        <v>996.80000000000007</v>
      </c>
    </row>
    <row r="6470" spans="1:18" ht="15">
      <c r="A6470" s="28" t="s">
        <v>804</v>
      </c>
      <c r="B6470" s="61" t="s">
        <v>2206</v>
      </c>
      <c r="C6470" s="3"/>
      <c r="D6470" s="3"/>
      <c r="E6470" s="9" t="s">
        <v>278</v>
      </c>
      <c r="F6470" s="9" t="s">
        <v>278</v>
      </c>
      <c r="G6470" s="9" t="s">
        <v>278</v>
      </c>
      <c r="H6470" s="9" t="s">
        <v>278</v>
      </c>
      <c r="I6470" s="9" t="s">
        <v>278</v>
      </c>
      <c r="J6470" s="9" t="s">
        <v>278</v>
      </c>
      <c r="K6470" s="9" t="s">
        <v>278</v>
      </c>
      <c r="L6470" s="9">
        <v>503.09999999999997</v>
      </c>
      <c r="M6470" s="65">
        <v>490.5</v>
      </c>
      <c r="N6470" s="65"/>
      <c r="P6470" s="65">
        <f t="shared" si="178"/>
        <v>993.59999999999991</v>
      </c>
    </row>
    <row r="6471" spans="1:18" ht="15">
      <c r="A6471" s="28" t="s">
        <v>805</v>
      </c>
      <c r="B6471" s="239" t="s">
        <v>1667</v>
      </c>
      <c r="C6471" s="3"/>
      <c r="D6471" s="3"/>
      <c r="E6471" s="9" t="s">
        <v>278</v>
      </c>
      <c r="F6471" s="9" t="s">
        <v>278</v>
      </c>
      <c r="G6471" s="9" t="s">
        <v>278</v>
      </c>
      <c r="H6471" s="9" t="s">
        <v>278</v>
      </c>
      <c r="I6471" s="9" t="s">
        <v>278</v>
      </c>
      <c r="J6471" s="9" t="s">
        <v>278</v>
      </c>
      <c r="K6471" s="9">
        <v>117.69999999999709</v>
      </c>
      <c r="L6471" s="9">
        <v>490.1</v>
      </c>
      <c r="M6471" s="65">
        <v>377.4</v>
      </c>
      <c r="P6471" s="65">
        <f t="shared" si="178"/>
        <v>985.19999999999709</v>
      </c>
    </row>
    <row r="6472" spans="1:18" ht="15">
      <c r="A6472" s="28" t="s">
        <v>806</v>
      </c>
      <c r="B6472" s="61" t="s">
        <v>2195</v>
      </c>
      <c r="C6472" s="3"/>
      <c r="D6472" s="3"/>
      <c r="E6472" s="9" t="s">
        <v>278</v>
      </c>
      <c r="F6472" s="9" t="s">
        <v>278</v>
      </c>
      <c r="G6472" s="9" t="s">
        <v>278</v>
      </c>
      <c r="H6472" s="9" t="s">
        <v>278</v>
      </c>
      <c r="I6472" s="9" t="s">
        <v>278</v>
      </c>
      <c r="J6472" s="9" t="s">
        <v>278</v>
      </c>
      <c r="K6472" s="9" t="s">
        <v>278</v>
      </c>
      <c r="L6472" s="9">
        <v>609.80000000000007</v>
      </c>
      <c r="M6472" s="65">
        <v>370.2</v>
      </c>
      <c r="N6472" s="65"/>
      <c r="P6472" s="65">
        <f t="shared" si="178"/>
        <v>980</v>
      </c>
    </row>
    <row r="6473" spans="1:18" ht="15">
      <c r="A6473" s="28" t="s">
        <v>807</v>
      </c>
      <c r="B6473" s="239" t="s">
        <v>1657</v>
      </c>
      <c r="C6473" s="3"/>
      <c r="D6473" s="3"/>
      <c r="E6473" s="9" t="s">
        <v>278</v>
      </c>
      <c r="F6473" s="9" t="s">
        <v>278</v>
      </c>
      <c r="G6473" s="9" t="s">
        <v>278</v>
      </c>
      <c r="H6473" s="9" t="s">
        <v>278</v>
      </c>
      <c r="I6473" s="9" t="s">
        <v>278</v>
      </c>
      <c r="J6473" s="9">
        <v>365.99999999999636</v>
      </c>
      <c r="K6473" s="9">
        <v>120</v>
      </c>
      <c r="L6473" s="9">
        <v>291.5</v>
      </c>
      <c r="M6473" s="65">
        <v>202.5</v>
      </c>
      <c r="P6473" s="65">
        <f t="shared" si="178"/>
        <v>979.99999999999636</v>
      </c>
    </row>
    <row r="6474" spans="1:18" ht="15">
      <c r="A6474" s="28" t="s">
        <v>808</v>
      </c>
      <c r="B6474" s="61" t="s">
        <v>2201</v>
      </c>
      <c r="C6474" s="3"/>
      <c r="D6474" s="3"/>
      <c r="E6474" s="9" t="s">
        <v>278</v>
      </c>
      <c r="F6474" s="9" t="s">
        <v>278</v>
      </c>
      <c r="G6474" s="9" t="s">
        <v>278</v>
      </c>
      <c r="H6474" s="9" t="s">
        <v>278</v>
      </c>
      <c r="I6474" s="9" t="s">
        <v>278</v>
      </c>
      <c r="J6474" s="9" t="s">
        <v>278</v>
      </c>
      <c r="K6474" s="9" t="s">
        <v>278</v>
      </c>
      <c r="L6474" s="9">
        <v>695.30000000000007</v>
      </c>
      <c r="M6474" s="65">
        <v>271</v>
      </c>
      <c r="N6474" s="65"/>
      <c r="P6474" s="65">
        <f t="shared" si="178"/>
        <v>966.30000000000007</v>
      </c>
    </row>
    <row r="6475" spans="1:18" ht="15">
      <c r="A6475" s="28" t="s">
        <v>809</v>
      </c>
      <c r="B6475" s="178" t="s">
        <v>1350</v>
      </c>
      <c r="C6475" s="3"/>
      <c r="D6475" s="3"/>
      <c r="E6475" s="9" t="s">
        <v>278</v>
      </c>
      <c r="F6475" s="9" t="s">
        <v>278</v>
      </c>
      <c r="G6475" s="9" t="s">
        <v>278</v>
      </c>
      <c r="H6475" s="9" t="s">
        <v>278</v>
      </c>
      <c r="I6475" s="9">
        <v>251.09999999999854</v>
      </c>
      <c r="J6475" s="9">
        <v>396</v>
      </c>
      <c r="K6475" s="9">
        <v>313.09999999999854</v>
      </c>
      <c r="L6475" s="9" t="s">
        <v>278</v>
      </c>
      <c r="M6475" s="9" t="s">
        <v>278</v>
      </c>
      <c r="P6475" s="65">
        <f t="shared" si="178"/>
        <v>960.19999999999709</v>
      </c>
    </row>
    <row r="6476" spans="1:18" ht="15">
      <c r="A6476" s="28" t="s">
        <v>810</v>
      </c>
      <c r="B6476" s="239" t="s">
        <v>1656</v>
      </c>
      <c r="C6476" s="3"/>
      <c r="D6476" s="3"/>
      <c r="E6476" s="9" t="s">
        <v>278</v>
      </c>
      <c r="F6476" s="9" t="s">
        <v>278</v>
      </c>
      <c r="G6476" s="9" t="s">
        <v>278</v>
      </c>
      <c r="H6476" s="9" t="s">
        <v>278</v>
      </c>
      <c r="I6476" s="9" t="s">
        <v>278</v>
      </c>
      <c r="J6476" s="9">
        <v>633.29999999999927</v>
      </c>
      <c r="K6476" s="9">
        <v>284.99999999999636</v>
      </c>
      <c r="L6476" s="9" t="s">
        <v>278</v>
      </c>
      <c r="M6476" s="9" t="s">
        <v>278</v>
      </c>
      <c r="P6476" s="65">
        <f t="shared" si="178"/>
        <v>918.29999999999563</v>
      </c>
    </row>
    <row r="6477" spans="1:18" ht="15">
      <c r="A6477" s="28" t="s">
        <v>811</v>
      </c>
      <c r="B6477" s="61" t="s">
        <v>2719</v>
      </c>
      <c r="C6477" s="3"/>
      <c r="D6477" s="3"/>
      <c r="E6477" s="9" t="s">
        <v>278</v>
      </c>
      <c r="F6477" s="9" t="s">
        <v>278</v>
      </c>
      <c r="G6477" s="9" t="s">
        <v>278</v>
      </c>
      <c r="H6477" s="9" t="s">
        <v>278</v>
      </c>
      <c r="I6477" s="9" t="s">
        <v>278</v>
      </c>
      <c r="J6477" s="9" t="s">
        <v>278</v>
      </c>
      <c r="K6477" s="9" t="s">
        <v>278</v>
      </c>
      <c r="L6477" s="9" t="s">
        <v>278</v>
      </c>
      <c r="M6477" s="115">
        <v>913.80000000000007</v>
      </c>
      <c r="N6477" s="65"/>
      <c r="P6477" s="65">
        <f t="shared" ref="P6477:P6508" si="179">SUM(E6477:M6477)</f>
        <v>913.80000000000007</v>
      </c>
      <c r="R6477" t="s">
        <v>282</v>
      </c>
    </row>
    <row r="6478" spans="1:18" ht="15">
      <c r="A6478" s="28" t="s">
        <v>812</v>
      </c>
      <c r="B6478" s="239" t="s">
        <v>2190</v>
      </c>
      <c r="C6478" s="3"/>
      <c r="D6478" s="3"/>
      <c r="E6478" s="9" t="s">
        <v>278</v>
      </c>
      <c r="F6478" s="9" t="s">
        <v>278</v>
      </c>
      <c r="G6478" s="9" t="s">
        <v>278</v>
      </c>
      <c r="H6478" s="9" t="s">
        <v>278</v>
      </c>
      <c r="I6478" s="9" t="s">
        <v>278</v>
      </c>
      <c r="J6478" s="9" t="s">
        <v>278</v>
      </c>
      <c r="K6478" s="9" t="s">
        <v>278</v>
      </c>
      <c r="L6478" s="9">
        <v>420.09999999999997</v>
      </c>
      <c r="M6478" s="65">
        <v>491.99999999999994</v>
      </c>
      <c r="N6478" s="65"/>
      <c r="P6478" s="65">
        <f t="shared" si="179"/>
        <v>912.09999999999991</v>
      </c>
    </row>
    <row r="6479" spans="1:18" ht="15">
      <c r="A6479" s="28" t="s">
        <v>813</v>
      </c>
      <c r="B6479" s="61" t="s">
        <v>649</v>
      </c>
      <c r="C6479" s="9"/>
      <c r="D6479" s="9"/>
      <c r="E6479" s="9" t="s">
        <v>278</v>
      </c>
      <c r="F6479" s="9" t="s">
        <v>278</v>
      </c>
      <c r="G6479" s="9" t="s">
        <v>278</v>
      </c>
      <c r="H6479" s="183">
        <v>560.80000000001019</v>
      </c>
      <c r="I6479" s="9">
        <v>335.69999999999709</v>
      </c>
      <c r="J6479" s="9" t="s">
        <v>278</v>
      </c>
      <c r="K6479" s="9" t="s">
        <v>278</v>
      </c>
      <c r="L6479" s="9" t="s">
        <v>278</v>
      </c>
      <c r="M6479" s="9" t="s">
        <v>278</v>
      </c>
      <c r="P6479" s="65">
        <f t="shared" si="179"/>
        <v>896.50000000000728</v>
      </c>
      <c r="R6479" t="s">
        <v>300</v>
      </c>
    </row>
    <row r="6480" spans="1:18" ht="15">
      <c r="A6480" s="28" t="s">
        <v>814</v>
      </c>
      <c r="B6480" s="61" t="s">
        <v>2194</v>
      </c>
      <c r="C6480" s="3"/>
      <c r="D6480" s="3"/>
      <c r="E6480" s="9" t="s">
        <v>278</v>
      </c>
      <c r="F6480" s="9" t="s">
        <v>278</v>
      </c>
      <c r="G6480" s="9" t="s">
        <v>278</v>
      </c>
      <c r="H6480" s="9" t="s">
        <v>278</v>
      </c>
      <c r="I6480" s="9" t="s">
        <v>278</v>
      </c>
      <c r="J6480" s="9" t="s">
        <v>278</v>
      </c>
      <c r="K6480" s="9" t="s">
        <v>278</v>
      </c>
      <c r="L6480" s="9">
        <v>661.59999999999991</v>
      </c>
      <c r="M6480" s="65">
        <v>208.39999999999998</v>
      </c>
      <c r="N6480" s="65"/>
      <c r="P6480" s="65">
        <f t="shared" si="179"/>
        <v>869.99999999999989</v>
      </c>
    </row>
    <row r="6481" spans="1:18" ht="15">
      <c r="A6481" s="28" t="s">
        <v>1946</v>
      </c>
      <c r="B6481" s="61" t="s">
        <v>178</v>
      </c>
      <c r="C6481" s="9"/>
      <c r="D6481" s="9"/>
      <c r="E6481" s="188">
        <v>280</v>
      </c>
      <c r="F6481" s="188">
        <v>583.20000000000005</v>
      </c>
      <c r="G6481" s="9" t="s">
        <v>278</v>
      </c>
      <c r="H6481" s="9" t="s">
        <v>278</v>
      </c>
      <c r="I6481" s="9" t="s">
        <v>278</v>
      </c>
      <c r="J6481" s="9" t="s">
        <v>278</v>
      </c>
      <c r="K6481" s="9" t="s">
        <v>278</v>
      </c>
      <c r="L6481" s="9" t="s">
        <v>278</v>
      </c>
      <c r="M6481" s="9" t="s">
        <v>278</v>
      </c>
      <c r="P6481" s="65">
        <f t="shared" si="179"/>
        <v>863.2</v>
      </c>
      <c r="R6481" t="s">
        <v>337</v>
      </c>
    </row>
    <row r="6482" spans="1:18" ht="15">
      <c r="A6482" s="28" t="s">
        <v>2165</v>
      </c>
      <c r="B6482" s="61" t="s">
        <v>2208</v>
      </c>
      <c r="C6482" s="3"/>
      <c r="D6482" s="3"/>
      <c r="E6482" s="9" t="s">
        <v>278</v>
      </c>
      <c r="F6482" s="9" t="s">
        <v>278</v>
      </c>
      <c r="G6482" s="9" t="s">
        <v>278</v>
      </c>
      <c r="H6482" s="9" t="s">
        <v>278</v>
      </c>
      <c r="I6482" s="9" t="s">
        <v>278</v>
      </c>
      <c r="J6482" s="9" t="s">
        <v>278</v>
      </c>
      <c r="K6482" s="9" t="s">
        <v>278</v>
      </c>
      <c r="L6482" s="9">
        <v>336.5</v>
      </c>
      <c r="M6482" s="65">
        <v>521.20000000000005</v>
      </c>
      <c r="N6482" s="65"/>
      <c r="P6482" s="65">
        <f t="shared" si="179"/>
        <v>857.7</v>
      </c>
    </row>
    <row r="6483" spans="1:18" ht="15">
      <c r="A6483" s="28" t="s">
        <v>2166</v>
      </c>
      <c r="B6483" s="239" t="s">
        <v>1665</v>
      </c>
      <c r="C6483" s="3"/>
      <c r="D6483" s="3"/>
      <c r="E6483" s="9" t="s">
        <v>278</v>
      </c>
      <c r="F6483" s="9" t="s">
        <v>278</v>
      </c>
      <c r="G6483" s="9" t="s">
        <v>278</v>
      </c>
      <c r="H6483" s="9" t="s">
        <v>278</v>
      </c>
      <c r="I6483" s="9" t="s">
        <v>278</v>
      </c>
      <c r="J6483" s="9" t="s">
        <v>278</v>
      </c>
      <c r="K6483" s="9">
        <v>239.79999999999927</v>
      </c>
      <c r="L6483" s="9">
        <v>313.29999999999995</v>
      </c>
      <c r="M6483" s="65">
        <v>300.2</v>
      </c>
      <c r="P6483" s="65">
        <f t="shared" si="179"/>
        <v>853.29999999999927</v>
      </c>
    </row>
    <row r="6484" spans="1:18" ht="15">
      <c r="A6484" s="28" t="s">
        <v>2167</v>
      </c>
      <c r="B6484" s="61" t="s">
        <v>2703</v>
      </c>
      <c r="C6484" s="3"/>
      <c r="D6484" s="3"/>
      <c r="E6484" s="9" t="s">
        <v>278</v>
      </c>
      <c r="F6484" s="9" t="s">
        <v>278</v>
      </c>
      <c r="G6484" s="9" t="s">
        <v>278</v>
      </c>
      <c r="H6484" s="9" t="s">
        <v>278</v>
      </c>
      <c r="I6484" s="9" t="s">
        <v>278</v>
      </c>
      <c r="J6484" s="9" t="s">
        <v>278</v>
      </c>
      <c r="K6484" s="9" t="s">
        <v>278</v>
      </c>
      <c r="L6484" s="9" t="s">
        <v>278</v>
      </c>
      <c r="M6484" s="90">
        <v>780</v>
      </c>
      <c r="N6484" s="65"/>
      <c r="P6484" s="65">
        <f t="shared" si="179"/>
        <v>780</v>
      </c>
      <c r="R6484" t="s">
        <v>292</v>
      </c>
    </row>
    <row r="6485" spans="1:18" ht="15">
      <c r="A6485" s="28" t="s">
        <v>2168</v>
      </c>
      <c r="B6485" s="61" t="s">
        <v>2835</v>
      </c>
      <c r="C6485" s="3"/>
      <c r="D6485" s="3"/>
      <c r="E6485" s="9" t="s">
        <v>278</v>
      </c>
      <c r="F6485" s="9" t="s">
        <v>278</v>
      </c>
      <c r="G6485" s="9" t="s">
        <v>278</v>
      </c>
      <c r="H6485" s="9" t="s">
        <v>278</v>
      </c>
      <c r="I6485" s="9" t="s">
        <v>278</v>
      </c>
      <c r="J6485" s="9" t="s">
        <v>278</v>
      </c>
      <c r="K6485" s="9" t="s">
        <v>278</v>
      </c>
      <c r="L6485" s="9" t="s">
        <v>278</v>
      </c>
      <c r="M6485" s="90">
        <v>770.80000000000007</v>
      </c>
      <c r="N6485" s="65"/>
      <c r="P6485" s="65">
        <f t="shared" si="179"/>
        <v>770.80000000000007</v>
      </c>
      <c r="R6485" t="s">
        <v>287</v>
      </c>
    </row>
    <row r="6486" spans="1:18" ht="15">
      <c r="A6486" s="28" t="s">
        <v>2169</v>
      </c>
      <c r="B6486" s="61" t="s">
        <v>158</v>
      </c>
      <c r="C6486" s="9"/>
      <c r="D6486" s="9"/>
      <c r="E6486" s="9" t="s">
        <v>278</v>
      </c>
      <c r="F6486" s="9" t="s">
        <v>278</v>
      </c>
      <c r="G6486" s="9">
        <v>341</v>
      </c>
      <c r="H6486" s="9">
        <v>121.29999999998836</v>
      </c>
      <c r="I6486" s="9">
        <v>300.89999999999964</v>
      </c>
      <c r="J6486" s="9" t="s">
        <v>278</v>
      </c>
      <c r="K6486" s="9" t="s">
        <v>278</v>
      </c>
      <c r="L6486" s="9" t="s">
        <v>278</v>
      </c>
      <c r="M6486" s="9" t="s">
        <v>278</v>
      </c>
      <c r="P6486" s="65">
        <f t="shared" si="179"/>
        <v>763.19999999998799</v>
      </c>
    </row>
    <row r="6487" spans="1:18" ht="15">
      <c r="A6487" s="28" t="s">
        <v>2170</v>
      </c>
      <c r="B6487" s="61" t="s">
        <v>2199</v>
      </c>
      <c r="C6487" s="3"/>
      <c r="D6487" s="3"/>
      <c r="E6487" s="9" t="s">
        <v>278</v>
      </c>
      <c r="F6487" s="9" t="s">
        <v>278</v>
      </c>
      <c r="G6487" s="9" t="s">
        <v>278</v>
      </c>
      <c r="H6487" s="9" t="s">
        <v>278</v>
      </c>
      <c r="I6487" s="9" t="s">
        <v>278</v>
      </c>
      <c r="J6487" s="9" t="s">
        <v>278</v>
      </c>
      <c r="K6487" s="9" t="s">
        <v>278</v>
      </c>
      <c r="L6487" s="9">
        <v>370.4</v>
      </c>
      <c r="M6487" s="65">
        <v>359.8</v>
      </c>
      <c r="N6487" s="65"/>
      <c r="P6487" s="65">
        <f t="shared" si="179"/>
        <v>730.2</v>
      </c>
    </row>
    <row r="6488" spans="1:18" ht="15">
      <c r="A6488" s="28" t="s">
        <v>2171</v>
      </c>
      <c r="B6488" s="61" t="s">
        <v>2196</v>
      </c>
      <c r="C6488" s="3"/>
      <c r="D6488" s="3"/>
      <c r="E6488" s="9" t="s">
        <v>278</v>
      </c>
      <c r="F6488" s="9" t="s">
        <v>278</v>
      </c>
      <c r="G6488" s="9" t="s">
        <v>278</v>
      </c>
      <c r="H6488" s="9" t="s">
        <v>278</v>
      </c>
      <c r="I6488" s="9" t="s">
        <v>278</v>
      </c>
      <c r="J6488" s="9" t="s">
        <v>278</v>
      </c>
      <c r="K6488" s="9" t="s">
        <v>278</v>
      </c>
      <c r="L6488" s="9">
        <v>553.30000000000007</v>
      </c>
      <c r="M6488" s="65">
        <v>164.8</v>
      </c>
      <c r="N6488" s="65"/>
      <c r="P6488" s="65">
        <f t="shared" si="179"/>
        <v>718.10000000000014</v>
      </c>
    </row>
    <row r="6489" spans="1:18" ht="15">
      <c r="A6489" s="28" t="s">
        <v>2172</v>
      </c>
      <c r="B6489" s="239" t="s">
        <v>1692</v>
      </c>
      <c r="C6489" s="3"/>
      <c r="D6489" s="3"/>
      <c r="E6489" s="9" t="s">
        <v>278</v>
      </c>
      <c r="F6489" s="9" t="s">
        <v>278</v>
      </c>
      <c r="G6489" s="9" t="s">
        <v>278</v>
      </c>
      <c r="H6489" s="9" t="s">
        <v>278</v>
      </c>
      <c r="I6489" s="9" t="s">
        <v>278</v>
      </c>
      <c r="J6489" s="9" t="s">
        <v>278</v>
      </c>
      <c r="K6489" s="9">
        <v>563.20000000000073</v>
      </c>
      <c r="L6489" s="9">
        <v>130.9</v>
      </c>
      <c r="M6489" s="9" t="s">
        <v>278</v>
      </c>
      <c r="P6489" s="65">
        <f t="shared" si="179"/>
        <v>694.1000000000007</v>
      </c>
    </row>
    <row r="6490" spans="1:18" ht="15">
      <c r="A6490" s="28" t="s">
        <v>2173</v>
      </c>
      <c r="B6490" s="61" t="s">
        <v>2204</v>
      </c>
      <c r="C6490" s="3"/>
      <c r="D6490" s="3"/>
      <c r="E6490" s="9" t="s">
        <v>278</v>
      </c>
      <c r="F6490" s="9" t="s">
        <v>278</v>
      </c>
      <c r="G6490" s="9" t="s">
        <v>278</v>
      </c>
      <c r="H6490" s="9" t="s">
        <v>278</v>
      </c>
      <c r="I6490" s="9" t="s">
        <v>278</v>
      </c>
      <c r="J6490" s="9" t="s">
        <v>278</v>
      </c>
      <c r="K6490" s="9" t="s">
        <v>278</v>
      </c>
      <c r="L6490" s="9">
        <v>670.40000000000009</v>
      </c>
      <c r="M6490" s="9" t="s">
        <v>278</v>
      </c>
      <c r="N6490" s="65"/>
      <c r="P6490" s="65">
        <f t="shared" si="179"/>
        <v>670.40000000000009</v>
      </c>
    </row>
    <row r="6491" spans="1:18" ht="15">
      <c r="A6491" s="28" t="s">
        <v>2174</v>
      </c>
      <c r="B6491" s="61" t="s">
        <v>2200</v>
      </c>
      <c r="C6491" s="3"/>
      <c r="D6491" s="3"/>
      <c r="E6491" s="9" t="s">
        <v>278</v>
      </c>
      <c r="F6491" s="9" t="s">
        <v>278</v>
      </c>
      <c r="G6491" s="9" t="s">
        <v>278</v>
      </c>
      <c r="H6491" s="9" t="s">
        <v>278</v>
      </c>
      <c r="I6491" s="9" t="s">
        <v>278</v>
      </c>
      <c r="J6491" s="9" t="s">
        <v>278</v>
      </c>
      <c r="K6491" s="9" t="s">
        <v>278</v>
      </c>
      <c r="L6491" s="9">
        <v>131.5</v>
      </c>
      <c r="M6491" s="65">
        <v>530.79999999999995</v>
      </c>
      <c r="N6491" s="65"/>
      <c r="P6491" s="65">
        <f t="shared" si="179"/>
        <v>662.3</v>
      </c>
    </row>
    <row r="6492" spans="1:18" ht="15">
      <c r="A6492" s="28" t="s">
        <v>2175</v>
      </c>
      <c r="B6492" s="61" t="s">
        <v>2708</v>
      </c>
      <c r="C6492" s="3"/>
      <c r="D6492" s="3"/>
      <c r="E6492" s="9" t="s">
        <v>278</v>
      </c>
      <c r="F6492" s="9" t="s">
        <v>278</v>
      </c>
      <c r="G6492" s="9" t="s">
        <v>278</v>
      </c>
      <c r="H6492" s="9" t="s">
        <v>278</v>
      </c>
      <c r="I6492" s="9" t="s">
        <v>278</v>
      </c>
      <c r="J6492" s="9" t="s">
        <v>278</v>
      </c>
      <c r="K6492" s="9" t="s">
        <v>278</v>
      </c>
      <c r="L6492" s="9" t="s">
        <v>278</v>
      </c>
      <c r="M6492" s="65">
        <v>648.59999999999991</v>
      </c>
      <c r="N6492" s="65"/>
      <c r="P6492" s="65">
        <f t="shared" si="179"/>
        <v>648.59999999999991</v>
      </c>
    </row>
    <row r="6493" spans="1:18" ht="15">
      <c r="A6493" s="28" t="s">
        <v>2176</v>
      </c>
      <c r="B6493" s="61" t="s">
        <v>2207</v>
      </c>
      <c r="C6493" s="3"/>
      <c r="D6493" s="3"/>
      <c r="E6493" s="9" t="s">
        <v>278</v>
      </c>
      <c r="F6493" s="9" t="s">
        <v>278</v>
      </c>
      <c r="G6493" s="9" t="s">
        <v>278</v>
      </c>
      <c r="H6493" s="9" t="s">
        <v>278</v>
      </c>
      <c r="I6493" s="9" t="s">
        <v>278</v>
      </c>
      <c r="J6493" s="9" t="s">
        <v>278</v>
      </c>
      <c r="K6493" s="9" t="s">
        <v>278</v>
      </c>
      <c r="L6493" s="9">
        <v>382.8</v>
      </c>
      <c r="M6493" s="65">
        <v>255.9</v>
      </c>
      <c r="N6493" s="65"/>
      <c r="P6493" s="65">
        <f t="shared" si="179"/>
        <v>638.70000000000005</v>
      </c>
    </row>
    <row r="6494" spans="1:18" ht="15">
      <c r="A6494" s="28" t="s">
        <v>2177</v>
      </c>
      <c r="B6494" s="61" t="s">
        <v>2712</v>
      </c>
      <c r="C6494" s="3"/>
      <c r="D6494" s="3"/>
      <c r="E6494" s="9" t="s">
        <v>278</v>
      </c>
      <c r="F6494" s="9" t="s">
        <v>278</v>
      </c>
      <c r="G6494" s="9" t="s">
        <v>278</v>
      </c>
      <c r="H6494" s="9" t="s">
        <v>278</v>
      </c>
      <c r="I6494" s="9" t="s">
        <v>278</v>
      </c>
      <c r="J6494" s="9" t="s">
        <v>278</v>
      </c>
      <c r="K6494" s="9" t="s">
        <v>278</v>
      </c>
      <c r="L6494" s="9" t="s">
        <v>278</v>
      </c>
      <c r="M6494" s="65">
        <v>636.29999999999995</v>
      </c>
      <c r="N6494" s="65"/>
      <c r="P6494" s="65">
        <f t="shared" si="179"/>
        <v>636.29999999999995</v>
      </c>
    </row>
    <row r="6495" spans="1:18" ht="15">
      <c r="A6495" s="28" t="s">
        <v>2178</v>
      </c>
      <c r="B6495" s="61" t="s">
        <v>2728</v>
      </c>
      <c r="C6495" s="3"/>
      <c r="D6495" s="3"/>
      <c r="E6495" s="9" t="s">
        <v>278</v>
      </c>
      <c r="F6495" s="9" t="s">
        <v>278</v>
      </c>
      <c r="G6495" s="9" t="s">
        <v>278</v>
      </c>
      <c r="H6495" s="9" t="s">
        <v>278</v>
      </c>
      <c r="I6495" s="9" t="s">
        <v>278</v>
      </c>
      <c r="J6495" s="9" t="s">
        <v>278</v>
      </c>
      <c r="K6495" s="9" t="s">
        <v>278</v>
      </c>
      <c r="L6495" s="9" t="s">
        <v>278</v>
      </c>
      <c r="M6495" s="65">
        <v>634.50000000000011</v>
      </c>
      <c r="N6495" s="65"/>
      <c r="P6495" s="65">
        <f t="shared" si="179"/>
        <v>634.50000000000011</v>
      </c>
    </row>
    <row r="6496" spans="1:18" ht="15">
      <c r="A6496" s="28" t="s">
        <v>2179</v>
      </c>
      <c r="B6496" s="61" t="s">
        <v>674</v>
      </c>
      <c r="C6496" s="9"/>
      <c r="D6496" s="9"/>
      <c r="E6496" s="9" t="s">
        <v>278</v>
      </c>
      <c r="F6496" s="9" t="s">
        <v>278</v>
      </c>
      <c r="G6496" s="9" t="s">
        <v>278</v>
      </c>
      <c r="H6496" s="9">
        <v>182.00000000000728</v>
      </c>
      <c r="I6496" s="188">
        <v>447.79999999999927</v>
      </c>
      <c r="J6496" s="9" t="s">
        <v>278</v>
      </c>
      <c r="K6496" s="9" t="s">
        <v>278</v>
      </c>
      <c r="L6496" s="9" t="s">
        <v>278</v>
      </c>
      <c r="M6496" s="9" t="s">
        <v>278</v>
      </c>
      <c r="P6496" s="65">
        <f t="shared" si="179"/>
        <v>629.80000000000655</v>
      </c>
      <c r="R6496" t="s">
        <v>287</v>
      </c>
    </row>
    <row r="6497" spans="1:18" ht="15">
      <c r="A6497" s="28" t="s">
        <v>2180</v>
      </c>
      <c r="B6497" s="61" t="s">
        <v>2710</v>
      </c>
      <c r="C6497" s="3"/>
      <c r="D6497" s="3"/>
      <c r="E6497" s="9" t="s">
        <v>278</v>
      </c>
      <c r="F6497" s="9" t="s">
        <v>278</v>
      </c>
      <c r="G6497" s="9" t="s">
        <v>278</v>
      </c>
      <c r="H6497" s="9" t="s">
        <v>278</v>
      </c>
      <c r="I6497" s="9" t="s">
        <v>278</v>
      </c>
      <c r="J6497" s="9" t="s">
        <v>278</v>
      </c>
      <c r="K6497" s="9" t="s">
        <v>278</v>
      </c>
      <c r="L6497" s="9" t="s">
        <v>278</v>
      </c>
      <c r="M6497" s="65">
        <v>629.79999999999995</v>
      </c>
      <c r="N6497" s="65"/>
      <c r="P6497" s="65">
        <f t="shared" si="179"/>
        <v>629.79999999999995</v>
      </c>
    </row>
    <row r="6498" spans="1:18" ht="15">
      <c r="A6498" s="28" t="s">
        <v>2181</v>
      </c>
      <c r="B6498" s="61" t="s">
        <v>2717</v>
      </c>
      <c r="C6498" s="3"/>
      <c r="D6498" s="3"/>
      <c r="E6498" s="9" t="s">
        <v>278</v>
      </c>
      <c r="F6498" s="9" t="s">
        <v>278</v>
      </c>
      <c r="G6498" s="9" t="s">
        <v>278</v>
      </c>
      <c r="H6498" s="9" t="s">
        <v>278</v>
      </c>
      <c r="I6498" s="9" t="s">
        <v>278</v>
      </c>
      <c r="J6498" s="9" t="s">
        <v>278</v>
      </c>
      <c r="K6498" s="9" t="s">
        <v>278</v>
      </c>
      <c r="L6498" s="9" t="s">
        <v>278</v>
      </c>
      <c r="M6498" s="65">
        <v>611.9</v>
      </c>
      <c r="N6498" s="65"/>
      <c r="P6498" s="65">
        <f t="shared" si="179"/>
        <v>611.9</v>
      </c>
    </row>
    <row r="6499" spans="1:18" ht="15">
      <c r="A6499" s="28" t="s">
        <v>2182</v>
      </c>
      <c r="B6499" s="61" t="s">
        <v>2197</v>
      </c>
      <c r="C6499" s="3"/>
      <c r="D6499" s="3"/>
      <c r="E6499" s="9" t="s">
        <v>278</v>
      </c>
      <c r="F6499" s="9" t="s">
        <v>278</v>
      </c>
      <c r="G6499" s="9" t="s">
        <v>278</v>
      </c>
      <c r="H6499" s="9" t="s">
        <v>278</v>
      </c>
      <c r="I6499" s="9" t="s">
        <v>278</v>
      </c>
      <c r="J6499" s="9" t="s">
        <v>278</v>
      </c>
      <c r="K6499" s="9" t="s">
        <v>278</v>
      </c>
      <c r="L6499" s="9">
        <v>342.35</v>
      </c>
      <c r="M6499" s="65">
        <v>261.2</v>
      </c>
      <c r="N6499" s="65"/>
      <c r="P6499" s="65">
        <f t="shared" si="179"/>
        <v>603.54999999999995</v>
      </c>
    </row>
    <row r="6500" spans="1:18" ht="15">
      <c r="A6500" s="28" t="s">
        <v>2183</v>
      </c>
      <c r="B6500" s="61" t="s">
        <v>2726</v>
      </c>
      <c r="C6500" s="3"/>
      <c r="D6500" s="3"/>
      <c r="E6500" s="9" t="s">
        <v>278</v>
      </c>
      <c r="F6500" s="9" t="s">
        <v>278</v>
      </c>
      <c r="G6500" s="9" t="s">
        <v>278</v>
      </c>
      <c r="H6500" s="9" t="s">
        <v>278</v>
      </c>
      <c r="I6500" s="9" t="s">
        <v>278</v>
      </c>
      <c r="J6500" s="9" t="s">
        <v>278</v>
      </c>
      <c r="K6500" s="9" t="s">
        <v>278</v>
      </c>
      <c r="L6500" s="9" t="s">
        <v>278</v>
      </c>
      <c r="M6500" s="65">
        <v>597.79999999999995</v>
      </c>
      <c r="N6500" s="65"/>
      <c r="P6500" s="65">
        <f t="shared" si="179"/>
        <v>597.79999999999995</v>
      </c>
    </row>
    <row r="6501" spans="1:18" ht="15">
      <c r="A6501" s="28" t="s">
        <v>2184</v>
      </c>
      <c r="B6501" s="61" t="s">
        <v>2721</v>
      </c>
      <c r="C6501" s="3"/>
      <c r="D6501" s="3"/>
      <c r="E6501" s="9" t="s">
        <v>278</v>
      </c>
      <c r="F6501" s="9" t="s">
        <v>278</v>
      </c>
      <c r="G6501" s="9" t="s">
        <v>278</v>
      </c>
      <c r="H6501" s="9" t="s">
        <v>278</v>
      </c>
      <c r="I6501" s="9" t="s">
        <v>278</v>
      </c>
      <c r="J6501" s="9" t="s">
        <v>278</v>
      </c>
      <c r="K6501" s="9" t="s">
        <v>278</v>
      </c>
      <c r="L6501" s="9" t="s">
        <v>278</v>
      </c>
      <c r="M6501" s="65">
        <v>589.70000000000005</v>
      </c>
      <c r="N6501" s="65"/>
      <c r="P6501" s="65">
        <f t="shared" si="179"/>
        <v>589.70000000000005</v>
      </c>
    </row>
    <row r="6502" spans="1:18" ht="15">
      <c r="A6502" s="28" t="s">
        <v>2185</v>
      </c>
      <c r="B6502" s="178" t="s">
        <v>1335</v>
      </c>
      <c r="C6502" s="3"/>
      <c r="D6502" s="3"/>
      <c r="E6502" s="9" t="s">
        <v>278</v>
      </c>
      <c r="F6502" s="9" t="s">
        <v>278</v>
      </c>
      <c r="G6502" s="9" t="s">
        <v>278</v>
      </c>
      <c r="H6502" s="9" t="s">
        <v>278</v>
      </c>
      <c r="I6502" s="9">
        <v>317.50000000000182</v>
      </c>
      <c r="J6502" s="9">
        <v>268.40000000000146</v>
      </c>
      <c r="K6502" s="9" t="s">
        <v>278</v>
      </c>
      <c r="L6502" s="9" t="s">
        <v>278</v>
      </c>
      <c r="M6502" s="9" t="s">
        <v>278</v>
      </c>
      <c r="P6502" s="65">
        <f t="shared" si="179"/>
        <v>585.90000000000327</v>
      </c>
    </row>
    <row r="6503" spans="1:18" ht="15">
      <c r="A6503" s="28" t="s">
        <v>2186</v>
      </c>
      <c r="B6503" s="61" t="s">
        <v>2203</v>
      </c>
      <c r="C6503" s="3"/>
      <c r="D6503" s="3"/>
      <c r="E6503" s="9" t="s">
        <v>278</v>
      </c>
      <c r="F6503" s="9" t="s">
        <v>278</v>
      </c>
      <c r="G6503" s="9" t="s">
        <v>278</v>
      </c>
      <c r="H6503" s="9" t="s">
        <v>278</v>
      </c>
      <c r="I6503" s="9" t="s">
        <v>278</v>
      </c>
      <c r="J6503" s="9" t="s">
        <v>278</v>
      </c>
      <c r="K6503" s="9" t="s">
        <v>278</v>
      </c>
      <c r="L6503" s="9">
        <v>563.20000000000005</v>
      </c>
      <c r="M6503" s="9" t="s">
        <v>278</v>
      </c>
      <c r="N6503" s="65"/>
      <c r="P6503" s="65">
        <f t="shared" si="179"/>
        <v>563.20000000000005</v>
      </c>
    </row>
    <row r="6504" spans="1:18" ht="15">
      <c r="A6504" s="28" t="s">
        <v>2187</v>
      </c>
      <c r="B6504" s="61" t="s">
        <v>2723</v>
      </c>
      <c r="C6504" s="3"/>
      <c r="D6504" s="3"/>
      <c r="E6504" s="9" t="s">
        <v>278</v>
      </c>
      <c r="F6504" s="9" t="s">
        <v>278</v>
      </c>
      <c r="G6504" s="9" t="s">
        <v>278</v>
      </c>
      <c r="H6504" s="9" t="s">
        <v>278</v>
      </c>
      <c r="I6504" s="9" t="s">
        <v>278</v>
      </c>
      <c r="J6504" s="9" t="s">
        <v>278</v>
      </c>
      <c r="K6504" s="9" t="s">
        <v>278</v>
      </c>
      <c r="L6504" s="9" t="s">
        <v>278</v>
      </c>
      <c r="M6504" s="65">
        <v>554.70000000000005</v>
      </c>
      <c r="N6504" s="65"/>
      <c r="P6504" s="65">
        <f t="shared" si="179"/>
        <v>554.70000000000005</v>
      </c>
    </row>
    <row r="6505" spans="1:18" ht="15">
      <c r="A6505" s="28" t="s">
        <v>2188</v>
      </c>
      <c r="B6505" s="61" t="s">
        <v>2725</v>
      </c>
      <c r="C6505" s="3"/>
      <c r="D6505" s="3"/>
      <c r="E6505" s="9" t="s">
        <v>278</v>
      </c>
      <c r="F6505" s="9" t="s">
        <v>278</v>
      </c>
      <c r="G6505" s="9" t="s">
        <v>278</v>
      </c>
      <c r="H6505" s="9" t="s">
        <v>278</v>
      </c>
      <c r="I6505" s="9" t="s">
        <v>278</v>
      </c>
      <c r="J6505" s="9" t="s">
        <v>278</v>
      </c>
      <c r="K6505" s="9" t="s">
        <v>278</v>
      </c>
      <c r="L6505" s="9" t="s">
        <v>278</v>
      </c>
      <c r="M6505" s="65">
        <v>551.70000000000005</v>
      </c>
      <c r="N6505" s="65"/>
      <c r="P6505" s="65">
        <f t="shared" si="179"/>
        <v>551.70000000000005</v>
      </c>
    </row>
    <row r="6506" spans="1:18" ht="15">
      <c r="A6506" s="28" t="s">
        <v>2296</v>
      </c>
      <c r="B6506" s="61" t="s">
        <v>2713</v>
      </c>
      <c r="C6506" s="3"/>
      <c r="D6506" s="3"/>
      <c r="E6506" s="9" t="s">
        <v>278</v>
      </c>
      <c r="F6506" s="9" t="s">
        <v>278</v>
      </c>
      <c r="G6506" s="9" t="s">
        <v>278</v>
      </c>
      <c r="H6506" s="9" t="s">
        <v>278</v>
      </c>
      <c r="I6506" s="9" t="s">
        <v>278</v>
      </c>
      <c r="J6506" s="9" t="s">
        <v>278</v>
      </c>
      <c r="K6506" s="9" t="s">
        <v>278</v>
      </c>
      <c r="L6506" s="9" t="s">
        <v>278</v>
      </c>
      <c r="M6506" s="65">
        <v>493</v>
      </c>
      <c r="N6506" s="65"/>
      <c r="P6506" s="65">
        <f t="shared" si="179"/>
        <v>493</v>
      </c>
    </row>
    <row r="6507" spans="1:18" ht="15">
      <c r="A6507" s="28" t="s">
        <v>2297</v>
      </c>
      <c r="B6507" s="61" t="s">
        <v>2702</v>
      </c>
      <c r="C6507" s="3"/>
      <c r="D6507" s="3"/>
      <c r="E6507" s="9" t="s">
        <v>278</v>
      </c>
      <c r="F6507" s="9" t="s">
        <v>278</v>
      </c>
      <c r="G6507" s="9" t="s">
        <v>278</v>
      </c>
      <c r="H6507" s="9" t="s">
        <v>278</v>
      </c>
      <c r="I6507" s="9" t="s">
        <v>278</v>
      </c>
      <c r="J6507" s="9" t="s">
        <v>278</v>
      </c>
      <c r="K6507" s="9" t="s">
        <v>278</v>
      </c>
      <c r="L6507" s="9" t="s">
        <v>278</v>
      </c>
      <c r="M6507" s="65">
        <v>483</v>
      </c>
      <c r="N6507" s="65"/>
      <c r="P6507" s="65">
        <f t="shared" si="179"/>
        <v>483</v>
      </c>
    </row>
    <row r="6508" spans="1:18" ht="15">
      <c r="A6508" s="28" t="s">
        <v>2298</v>
      </c>
      <c r="B6508" s="61" t="s">
        <v>2699</v>
      </c>
      <c r="C6508" s="3"/>
      <c r="D6508" s="3"/>
      <c r="E6508" s="9" t="s">
        <v>278</v>
      </c>
      <c r="F6508" s="9" t="s">
        <v>278</v>
      </c>
      <c r="G6508" s="9" t="s">
        <v>278</v>
      </c>
      <c r="H6508" s="9" t="s">
        <v>278</v>
      </c>
      <c r="I6508" s="9" t="s">
        <v>278</v>
      </c>
      <c r="J6508" s="9" t="s">
        <v>278</v>
      </c>
      <c r="K6508" s="9" t="s">
        <v>278</v>
      </c>
      <c r="L6508" s="9" t="s">
        <v>278</v>
      </c>
      <c r="M6508" s="65">
        <v>480.5</v>
      </c>
      <c r="N6508" s="65"/>
      <c r="P6508" s="65">
        <f t="shared" si="179"/>
        <v>480.5</v>
      </c>
    </row>
    <row r="6509" spans="1:18" ht="15">
      <c r="A6509" s="253" t="s">
        <v>2676</v>
      </c>
      <c r="B6509" s="61" t="s">
        <v>2700</v>
      </c>
      <c r="C6509" s="3"/>
      <c r="D6509" s="3"/>
      <c r="E6509" s="9" t="s">
        <v>278</v>
      </c>
      <c r="F6509" s="9" t="s">
        <v>278</v>
      </c>
      <c r="G6509" s="9" t="s">
        <v>278</v>
      </c>
      <c r="H6509" s="9" t="s">
        <v>278</v>
      </c>
      <c r="I6509" s="9" t="s">
        <v>278</v>
      </c>
      <c r="J6509" s="9" t="s">
        <v>278</v>
      </c>
      <c r="K6509" s="9" t="s">
        <v>278</v>
      </c>
      <c r="L6509" s="9" t="s">
        <v>278</v>
      </c>
      <c r="M6509" s="65">
        <v>474.5</v>
      </c>
      <c r="N6509" s="65"/>
      <c r="P6509" s="65">
        <f t="shared" ref="P6509:P6539" si="180">SUM(E6509:M6509)</f>
        <v>474.5</v>
      </c>
    </row>
    <row r="6510" spans="1:18" ht="15">
      <c r="A6510" s="253" t="s">
        <v>2677</v>
      </c>
      <c r="B6510" s="61" t="s">
        <v>2214</v>
      </c>
      <c r="C6510" s="3"/>
      <c r="D6510" s="3"/>
      <c r="E6510" s="9" t="s">
        <v>278</v>
      </c>
      <c r="F6510" s="9" t="s">
        <v>278</v>
      </c>
      <c r="G6510" s="9" t="s">
        <v>278</v>
      </c>
      <c r="H6510" s="9" t="s">
        <v>278</v>
      </c>
      <c r="I6510" s="9" t="s">
        <v>278</v>
      </c>
      <c r="J6510" s="9" t="s">
        <v>278</v>
      </c>
      <c r="K6510" s="9" t="s">
        <v>278</v>
      </c>
      <c r="L6510" s="9">
        <v>466.7</v>
      </c>
      <c r="M6510" s="9" t="s">
        <v>278</v>
      </c>
      <c r="N6510" s="65"/>
      <c r="P6510" s="65">
        <f t="shared" si="180"/>
        <v>466.7</v>
      </c>
    </row>
    <row r="6511" spans="1:18" ht="15">
      <c r="A6511" s="253" t="s">
        <v>2678</v>
      </c>
      <c r="B6511" s="239" t="s">
        <v>1669</v>
      </c>
      <c r="C6511" s="3"/>
      <c r="D6511" s="3"/>
      <c r="E6511" s="9" t="s">
        <v>278</v>
      </c>
      <c r="F6511" s="9" t="s">
        <v>278</v>
      </c>
      <c r="G6511" s="9" t="s">
        <v>278</v>
      </c>
      <c r="H6511" s="9" t="s">
        <v>278</v>
      </c>
      <c r="I6511" s="9" t="s">
        <v>278</v>
      </c>
      <c r="J6511" s="9" t="s">
        <v>278</v>
      </c>
      <c r="K6511" s="9">
        <v>459.34999999999491</v>
      </c>
      <c r="L6511" s="9" t="s">
        <v>278</v>
      </c>
      <c r="M6511" s="9" t="s">
        <v>278</v>
      </c>
      <c r="P6511" s="65">
        <f t="shared" si="180"/>
        <v>459.34999999999491</v>
      </c>
    </row>
    <row r="6512" spans="1:18" ht="15">
      <c r="A6512" s="253" t="s">
        <v>2679</v>
      </c>
      <c r="B6512" s="190" t="s">
        <v>1331</v>
      </c>
      <c r="C6512" s="3"/>
      <c r="D6512" s="3"/>
      <c r="E6512" s="9" t="s">
        <v>278</v>
      </c>
      <c r="F6512" s="9" t="s">
        <v>278</v>
      </c>
      <c r="G6512" s="9" t="s">
        <v>278</v>
      </c>
      <c r="H6512" s="9" t="s">
        <v>278</v>
      </c>
      <c r="I6512" s="188">
        <v>458.40000000000327</v>
      </c>
      <c r="J6512" s="9" t="s">
        <v>278</v>
      </c>
      <c r="K6512" s="9" t="s">
        <v>278</v>
      </c>
      <c r="L6512" s="9" t="s">
        <v>278</v>
      </c>
      <c r="M6512" s="9" t="s">
        <v>278</v>
      </c>
      <c r="P6512" s="65">
        <f t="shared" si="180"/>
        <v>458.40000000000327</v>
      </c>
      <c r="R6512" t="s">
        <v>283</v>
      </c>
    </row>
    <row r="6513" spans="1:16" ht="15">
      <c r="A6513" s="253" t="s">
        <v>2680</v>
      </c>
      <c r="B6513" s="61" t="s">
        <v>2704</v>
      </c>
      <c r="C6513" s="3"/>
      <c r="D6513" s="3"/>
      <c r="E6513" s="9" t="s">
        <v>278</v>
      </c>
      <c r="F6513" s="9" t="s">
        <v>278</v>
      </c>
      <c r="G6513" s="9" t="s">
        <v>278</v>
      </c>
      <c r="H6513" s="9" t="s">
        <v>278</v>
      </c>
      <c r="I6513" s="9" t="s">
        <v>278</v>
      </c>
      <c r="J6513" s="9" t="s">
        <v>278</v>
      </c>
      <c r="K6513" s="9" t="s">
        <v>278</v>
      </c>
      <c r="L6513" s="9" t="s">
        <v>278</v>
      </c>
      <c r="M6513" s="65">
        <v>441.4</v>
      </c>
      <c r="N6513" s="65"/>
      <c r="P6513" s="65">
        <f t="shared" si="180"/>
        <v>441.4</v>
      </c>
    </row>
    <row r="6514" spans="1:16" ht="15">
      <c r="A6514" s="253" t="s">
        <v>2681</v>
      </c>
      <c r="B6514" s="239" t="s">
        <v>2189</v>
      </c>
      <c r="C6514" s="3"/>
      <c r="D6514" s="3"/>
      <c r="E6514" s="9" t="s">
        <v>278</v>
      </c>
      <c r="F6514" s="9" t="s">
        <v>278</v>
      </c>
      <c r="G6514" s="9" t="s">
        <v>278</v>
      </c>
      <c r="H6514" s="9" t="s">
        <v>278</v>
      </c>
      <c r="I6514" s="9" t="s">
        <v>278</v>
      </c>
      <c r="J6514" s="9" t="s">
        <v>278</v>
      </c>
      <c r="K6514" s="9" t="s">
        <v>278</v>
      </c>
      <c r="L6514" s="9">
        <v>412.8</v>
      </c>
      <c r="M6514" s="9" t="s">
        <v>278</v>
      </c>
      <c r="N6514" s="65"/>
      <c r="P6514" s="65">
        <f t="shared" si="180"/>
        <v>412.8</v>
      </c>
    </row>
    <row r="6515" spans="1:16" ht="15">
      <c r="A6515" s="253" t="s">
        <v>2682</v>
      </c>
      <c r="B6515" s="61" t="s">
        <v>2715</v>
      </c>
      <c r="C6515" s="3"/>
      <c r="D6515" s="3"/>
      <c r="E6515" s="9" t="s">
        <v>278</v>
      </c>
      <c r="F6515" s="9" t="s">
        <v>278</v>
      </c>
      <c r="G6515" s="9" t="s">
        <v>278</v>
      </c>
      <c r="H6515" s="9" t="s">
        <v>278</v>
      </c>
      <c r="I6515" s="9" t="s">
        <v>278</v>
      </c>
      <c r="J6515" s="9" t="s">
        <v>278</v>
      </c>
      <c r="K6515" s="9" t="s">
        <v>278</v>
      </c>
      <c r="L6515" s="9" t="s">
        <v>278</v>
      </c>
      <c r="M6515" s="65">
        <v>401.59999999999997</v>
      </c>
      <c r="N6515" s="65"/>
      <c r="P6515" s="65">
        <f t="shared" si="180"/>
        <v>401.59999999999997</v>
      </c>
    </row>
    <row r="6516" spans="1:16" ht="15">
      <c r="A6516" s="253" t="s">
        <v>2683</v>
      </c>
      <c r="B6516" s="239" t="s">
        <v>1651</v>
      </c>
      <c r="C6516" s="3"/>
      <c r="D6516" s="3"/>
      <c r="E6516" s="9" t="s">
        <v>278</v>
      </c>
      <c r="F6516" s="9" t="s">
        <v>278</v>
      </c>
      <c r="G6516" s="9" t="s">
        <v>278</v>
      </c>
      <c r="H6516" s="9" t="s">
        <v>278</v>
      </c>
      <c r="I6516" s="9" t="s">
        <v>278</v>
      </c>
      <c r="J6516" s="9">
        <v>389.69999999999709</v>
      </c>
      <c r="K6516" s="9" t="s">
        <v>278</v>
      </c>
      <c r="L6516" s="9" t="s">
        <v>278</v>
      </c>
      <c r="M6516" s="9" t="s">
        <v>278</v>
      </c>
      <c r="P6516" s="65">
        <f t="shared" si="180"/>
        <v>389.69999999999709</v>
      </c>
    </row>
    <row r="6517" spans="1:16" ht="15">
      <c r="A6517" s="253" t="s">
        <v>2684</v>
      </c>
      <c r="B6517" s="61" t="s">
        <v>2819</v>
      </c>
      <c r="C6517" s="3"/>
      <c r="D6517" s="3"/>
      <c r="E6517" s="9" t="s">
        <v>278</v>
      </c>
      <c r="F6517" s="9" t="s">
        <v>278</v>
      </c>
      <c r="G6517" s="9" t="s">
        <v>278</v>
      </c>
      <c r="H6517" s="9" t="s">
        <v>278</v>
      </c>
      <c r="I6517" s="9" t="s">
        <v>278</v>
      </c>
      <c r="J6517" s="9" t="s">
        <v>278</v>
      </c>
      <c r="K6517" s="9" t="s">
        <v>278</v>
      </c>
      <c r="L6517" s="9" t="s">
        <v>278</v>
      </c>
      <c r="M6517" s="65">
        <v>382.3</v>
      </c>
      <c r="N6517" s="65"/>
      <c r="P6517" s="65">
        <f t="shared" si="180"/>
        <v>382.3</v>
      </c>
    </row>
    <row r="6518" spans="1:16" ht="15">
      <c r="A6518" s="253" t="s">
        <v>2685</v>
      </c>
      <c r="B6518" s="61" t="s">
        <v>2711</v>
      </c>
      <c r="C6518" s="3"/>
      <c r="D6518" s="3"/>
      <c r="E6518" s="9" t="s">
        <v>278</v>
      </c>
      <c r="F6518" s="9" t="s">
        <v>278</v>
      </c>
      <c r="G6518" s="9" t="s">
        <v>278</v>
      </c>
      <c r="H6518" s="9" t="s">
        <v>278</v>
      </c>
      <c r="I6518" s="9" t="s">
        <v>278</v>
      </c>
      <c r="J6518" s="9" t="s">
        <v>278</v>
      </c>
      <c r="K6518" s="9" t="s">
        <v>278</v>
      </c>
      <c r="L6518" s="9" t="s">
        <v>278</v>
      </c>
      <c r="M6518" s="65">
        <v>379.8</v>
      </c>
      <c r="N6518" s="65"/>
      <c r="P6518" s="65">
        <f t="shared" si="180"/>
        <v>379.8</v>
      </c>
    </row>
    <row r="6519" spans="1:16" ht="15">
      <c r="A6519" s="253" t="s">
        <v>2686</v>
      </c>
      <c r="B6519" s="61" t="s">
        <v>2720</v>
      </c>
      <c r="C6519" s="3"/>
      <c r="D6519" s="3"/>
      <c r="E6519" s="9" t="s">
        <v>278</v>
      </c>
      <c r="F6519" s="9" t="s">
        <v>278</v>
      </c>
      <c r="G6519" s="9" t="s">
        <v>278</v>
      </c>
      <c r="H6519" s="9" t="s">
        <v>278</v>
      </c>
      <c r="I6519" s="9" t="s">
        <v>278</v>
      </c>
      <c r="J6519" s="9" t="s">
        <v>278</v>
      </c>
      <c r="K6519" s="9" t="s">
        <v>278</v>
      </c>
      <c r="L6519" s="9" t="s">
        <v>278</v>
      </c>
      <c r="M6519" s="65">
        <v>370.90000000000003</v>
      </c>
      <c r="N6519" s="65"/>
      <c r="P6519" s="65">
        <f t="shared" si="180"/>
        <v>370.90000000000003</v>
      </c>
    </row>
    <row r="6520" spans="1:16" ht="15">
      <c r="A6520" s="253" t="s">
        <v>2687</v>
      </c>
      <c r="B6520" s="61" t="s">
        <v>2709</v>
      </c>
      <c r="C6520" s="3"/>
      <c r="D6520" s="3"/>
      <c r="E6520" s="9" t="s">
        <v>278</v>
      </c>
      <c r="F6520" s="9" t="s">
        <v>278</v>
      </c>
      <c r="G6520" s="9" t="s">
        <v>278</v>
      </c>
      <c r="H6520" s="9" t="s">
        <v>278</v>
      </c>
      <c r="I6520" s="9" t="s">
        <v>278</v>
      </c>
      <c r="J6520" s="9" t="s">
        <v>278</v>
      </c>
      <c r="K6520" s="9" t="s">
        <v>278</v>
      </c>
      <c r="L6520" s="9" t="s">
        <v>278</v>
      </c>
      <c r="M6520" s="65">
        <v>361.40000000000003</v>
      </c>
      <c r="N6520" s="65"/>
      <c r="P6520" s="65">
        <f t="shared" si="180"/>
        <v>361.40000000000003</v>
      </c>
    </row>
    <row r="6521" spans="1:16" ht="15">
      <c r="A6521" s="253" t="s">
        <v>2688</v>
      </c>
      <c r="B6521" s="61" t="s">
        <v>2707</v>
      </c>
      <c r="C6521" s="3"/>
      <c r="D6521" s="3"/>
      <c r="E6521" s="9" t="s">
        <v>278</v>
      </c>
      <c r="F6521" s="9" t="s">
        <v>278</v>
      </c>
      <c r="G6521" s="9" t="s">
        <v>278</v>
      </c>
      <c r="H6521" s="9" t="s">
        <v>278</v>
      </c>
      <c r="I6521" s="9" t="s">
        <v>278</v>
      </c>
      <c r="J6521" s="9" t="s">
        <v>278</v>
      </c>
      <c r="K6521" s="9" t="s">
        <v>278</v>
      </c>
      <c r="L6521" s="9" t="s">
        <v>278</v>
      </c>
      <c r="M6521" s="65">
        <v>331.90000000000003</v>
      </c>
      <c r="N6521" s="65"/>
      <c r="P6521" s="65">
        <f t="shared" si="180"/>
        <v>331.90000000000003</v>
      </c>
    </row>
    <row r="6522" spans="1:16" ht="15">
      <c r="A6522" s="253" t="s">
        <v>2689</v>
      </c>
      <c r="B6522" s="61" t="s">
        <v>2701</v>
      </c>
      <c r="C6522" s="3"/>
      <c r="D6522" s="3"/>
      <c r="E6522" s="9" t="s">
        <v>278</v>
      </c>
      <c r="F6522" s="9" t="s">
        <v>278</v>
      </c>
      <c r="G6522" s="9" t="s">
        <v>278</v>
      </c>
      <c r="H6522" s="9" t="s">
        <v>278</v>
      </c>
      <c r="I6522" s="9" t="s">
        <v>278</v>
      </c>
      <c r="J6522" s="9" t="s">
        <v>278</v>
      </c>
      <c r="K6522" s="9" t="s">
        <v>278</v>
      </c>
      <c r="L6522" s="9" t="s">
        <v>278</v>
      </c>
      <c r="M6522" s="65">
        <v>327.70000000000005</v>
      </c>
      <c r="N6522" s="65"/>
      <c r="P6522" s="65">
        <f t="shared" si="180"/>
        <v>327.70000000000005</v>
      </c>
    </row>
    <row r="6523" spans="1:16" ht="15">
      <c r="A6523" s="253" t="s">
        <v>2690</v>
      </c>
      <c r="B6523" s="61" t="s">
        <v>164</v>
      </c>
      <c r="C6523" s="9"/>
      <c r="D6523" s="9"/>
      <c r="E6523" s="9" t="s">
        <v>278</v>
      </c>
      <c r="F6523" s="9" t="s">
        <v>278</v>
      </c>
      <c r="G6523" s="9">
        <v>319.2</v>
      </c>
      <c r="H6523" s="9" t="s">
        <v>278</v>
      </c>
      <c r="I6523" s="9" t="s">
        <v>278</v>
      </c>
      <c r="J6523" s="9" t="s">
        <v>278</v>
      </c>
      <c r="K6523" s="9" t="s">
        <v>278</v>
      </c>
      <c r="L6523" s="9" t="s">
        <v>278</v>
      </c>
      <c r="M6523" s="9" t="s">
        <v>278</v>
      </c>
      <c r="P6523" s="65">
        <f t="shared" si="180"/>
        <v>319.2</v>
      </c>
    </row>
    <row r="6524" spans="1:16" ht="15">
      <c r="A6524" s="253" t="s">
        <v>2691</v>
      </c>
      <c r="B6524" s="61" t="s">
        <v>2716</v>
      </c>
      <c r="C6524" s="3"/>
      <c r="D6524" s="3"/>
      <c r="E6524" s="9" t="s">
        <v>278</v>
      </c>
      <c r="F6524" s="9" t="s">
        <v>278</v>
      </c>
      <c r="G6524" s="9" t="s">
        <v>278</v>
      </c>
      <c r="H6524" s="9" t="s">
        <v>278</v>
      </c>
      <c r="I6524" s="9" t="s">
        <v>278</v>
      </c>
      <c r="J6524" s="9" t="s">
        <v>278</v>
      </c>
      <c r="K6524" s="9" t="s">
        <v>278</v>
      </c>
      <c r="L6524" s="9" t="s">
        <v>278</v>
      </c>
      <c r="M6524" s="65">
        <v>313.3</v>
      </c>
      <c r="N6524" s="65"/>
      <c r="P6524" s="65">
        <f t="shared" si="180"/>
        <v>313.3</v>
      </c>
    </row>
    <row r="6525" spans="1:16" ht="15">
      <c r="A6525" s="253" t="s">
        <v>2692</v>
      </c>
      <c r="B6525" s="239" t="s">
        <v>1670</v>
      </c>
      <c r="C6525" s="3"/>
      <c r="D6525" s="3"/>
      <c r="E6525" s="9" t="s">
        <v>278</v>
      </c>
      <c r="F6525" s="9" t="s">
        <v>278</v>
      </c>
      <c r="G6525" s="9" t="s">
        <v>278</v>
      </c>
      <c r="H6525" s="9" t="s">
        <v>278</v>
      </c>
      <c r="I6525" s="9" t="s">
        <v>278</v>
      </c>
      <c r="J6525" s="9" t="s">
        <v>278</v>
      </c>
      <c r="K6525" s="9">
        <v>308.89999999999782</v>
      </c>
      <c r="L6525" s="9" t="s">
        <v>278</v>
      </c>
      <c r="M6525" s="9" t="s">
        <v>278</v>
      </c>
      <c r="P6525" s="65">
        <f t="shared" si="180"/>
        <v>308.89999999999782</v>
      </c>
    </row>
    <row r="6526" spans="1:16" ht="15">
      <c r="A6526" s="253" t="s">
        <v>2693</v>
      </c>
      <c r="B6526" s="178" t="s">
        <v>1339</v>
      </c>
      <c r="C6526" s="3"/>
      <c r="D6526" s="3"/>
      <c r="E6526" s="9" t="s">
        <v>278</v>
      </c>
      <c r="F6526" s="9" t="s">
        <v>278</v>
      </c>
      <c r="G6526" s="9" t="s">
        <v>278</v>
      </c>
      <c r="H6526" s="9" t="s">
        <v>278</v>
      </c>
      <c r="I6526" s="9">
        <v>301.79999999999563</v>
      </c>
      <c r="J6526" s="9" t="s">
        <v>278</v>
      </c>
      <c r="K6526" s="9" t="s">
        <v>278</v>
      </c>
      <c r="L6526" s="9" t="s">
        <v>278</v>
      </c>
      <c r="M6526" s="9" t="s">
        <v>278</v>
      </c>
      <c r="P6526" s="65">
        <f t="shared" si="180"/>
        <v>301.79999999999563</v>
      </c>
    </row>
    <row r="6527" spans="1:16" ht="15">
      <c r="A6527" s="253" t="s">
        <v>2694</v>
      </c>
      <c r="B6527" s="61" t="s">
        <v>688</v>
      </c>
      <c r="C6527" s="9"/>
      <c r="D6527" s="9"/>
      <c r="E6527" s="9" t="s">
        <v>278</v>
      </c>
      <c r="F6527" s="9" t="s">
        <v>278</v>
      </c>
      <c r="G6527" s="9" t="s">
        <v>278</v>
      </c>
      <c r="H6527" s="9">
        <v>287.20000000000073</v>
      </c>
      <c r="I6527" s="9" t="s">
        <v>278</v>
      </c>
      <c r="J6527" s="9" t="s">
        <v>278</v>
      </c>
      <c r="K6527" s="9" t="s">
        <v>278</v>
      </c>
      <c r="L6527" s="9" t="s">
        <v>278</v>
      </c>
      <c r="M6527" s="9" t="s">
        <v>278</v>
      </c>
      <c r="P6527" s="65">
        <f t="shared" si="180"/>
        <v>287.20000000000073</v>
      </c>
    </row>
    <row r="6528" spans="1:16" ht="15">
      <c r="A6528" s="253" t="s">
        <v>2695</v>
      </c>
      <c r="B6528" s="61" t="s">
        <v>2714</v>
      </c>
      <c r="C6528" s="3"/>
      <c r="D6528" s="3"/>
      <c r="E6528" s="9" t="s">
        <v>278</v>
      </c>
      <c r="F6528" s="9" t="s">
        <v>278</v>
      </c>
      <c r="G6528" s="9" t="s">
        <v>278</v>
      </c>
      <c r="H6528" s="9" t="s">
        <v>278</v>
      </c>
      <c r="I6528" s="9" t="s">
        <v>278</v>
      </c>
      <c r="J6528" s="9" t="s">
        <v>278</v>
      </c>
      <c r="K6528" s="9" t="s">
        <v>278</v>
      </c>
      <c r="L6528" s="9" t="s">
        <v>278</v>
      </c>
      <c r="M6528" s="65">
        <v>269.59999999999997</v>
      </c>
      <c r="N6528" s="65"/>
      <c r="P6528" s="65">
        <f t="shared" si="180"/>
        <v>269.59999999999997</v>
      </c>
    </row>
    <row r="6529" spans="1:16" ht="15">
      <c r="A6529" s="253" t="s">
        <v>2696</v>
      </c>
      <c r="B6529" s="178" t="s">
        <v>1361</v>
      </c>
      <c r="C6529" s="3"/>
      <c r="D6529" s="3"/>
      <c r="E6529" s="9" t="s">
        <v>278</v>
      </c>
      <c r="F6529" s="9" t="s">
        <v>278</v>
      </c>
      <c r="G6529" s="9" t="s">
        <v>278</v>
      </c>
      <c r="H6529" s="9" t="s">
        <v>278</v>
      </c>
      <c r="I6529" s="9">
        <v>269.50000000000182</v>
      </c>
      <c r="J6529" s="9" t="s">
        <v>278</v>
      </c>
      <c r="K6529" s="9" t="s">
        <v>278</v>
      </c>
      <c r="L6529" s="9" t="s">
        <v>278</v>
      </c>
      <c r="M6529" s="9" t="s">
        <v>278</v>
      </c>
      <c r="P6529" s="65">
        <f t="shared" si="180"/>
        <v>269.50000000000182</v>
      </c>
    </row>
    <row r="6530" spans="1:16" ht="15">
      <c r="A6530" s="253" t="s">
        <v>2697</v>
      </c>
      <c r="B6530" s="178" t="s">
        <v>1340</v>
      </c>
      <c r="C6530" s="3"/>
      <c r="D6530" s="3"/>
      <c r="E6530" s="9" t="s">
        <v>278</v>
      </c>
      <c r="F6530" s="9" t="s">
        <v>278</v>
      </c>
      <c r="G6530" s="9" t="s">
        <v>278</v>
      </c>
      <c r="H6530" s="9" t="s">
        <v>278</v>
      </c>
      <c r="I6530" s="9">
        <v>262.50000000000182</v>
      </c>
      <c r="J6530" s="9" t="s">
        <v>278</v>
      </c>
      <c r="K6530" s="9" t="s">
        <v>278</v>
      </c>
      <c r="L6530" s="9" t="s">
        <v>278</v>
      </c>
      <c r="M6530" s="9" t="s">
        <v>278</v>
      </c>
      <c r="P6530" s="65">
        <f t="shared" si="180"/>
        <v>262.50000000000182</v>
      </c>
    </row>
    <row r="6531" spans="1:16" ht="15">
      <c r="A6531" s="253" t="s">
        <v>2698</v>
      </c>
      <c r="B6531" s="61" t="s">
        <v>2706</v>
      </c>
      <c r="C6531" s="3"/>
      <c r="D6531" s="3"/>
      <c r="E6531" s="9" t="s">
        <v>278</v>
      </c>
      <c r="F6531" s="9" t="s">
        <v>278</v>
      </c>
      <c r="G6531" s="9" t="s">
        <v>278</v>
      </c>
      <c r="H6531" s="9" t="s">
        <v>278</v>
      </c>
      <c r="I6531" s="9" t="s">
        <v>278</v>
      </c>
      <c r="J6531" s="9" t="s">
        <v>278</v>
      </c>
      <c r="K6531" s="9" t="s">
        <v>278</v>
      </c>
      <c r="L6531" s="9" t="s">
        <v>278</v>
      </c>
      <c r="M6531" s="65">
        <v>255.1</v>
      </c>
      <c r="N6531" s="65"/>
      <c r="P6531" s="65">
        <f t="shared" si="180"/>
        <v>255.1</v>
      </c>
    </row>
    <row r="6532" spans="1:16" ht="15">
      <c r="A6532" s="253" t="s">
        <v>2727</v>
      </c>
      <c r="B6532" s="178" t="s">
        <v>1338</v>
      </c>
      <c r="C6532" s="3"/>
      <c r="D6532" s="3"/>
      <c r="E6532" s="9" t="s">
        <v>278</v>
      </c>
      <c r="F6532" s="9" t="s">
        <v>278</v>
      </c>
      <c r="G6532" s="9" t="s">
        <v>278</v>
      </c>
      <c r="H6532" s="9" t="s">
        <v>278</v>
      </c>
      <c r="I6532" s="9">
        <v>206.30000000000291</v>
      </c>
      <c r="J6532" s="9" t="s">
        <v>278</v>
      </c>
      <c r="K6532" s="9" t="s">
        <v>278</v>
      </c>
      <c r="L6532" s="9" t="s">
        <v>278</v>
      </c>
      <c r="M6532" s="9" t="s">
        <v>278</v>
      </c>
      <c r="P6532" s="65">
        <f t="shared" si="180"/>
        <v>206.30000000000291</v>
      </c>
    </row>
    <row r="6533" spans="1:16" ht="15">
      <c r="A6533" s="253" t="s">
        <v>2820</v>
      </c>
      <c r="B6533" s="61" t="s">
        <v>2705</v>
      </c>
      <c r="C6533" s="3"/>
      <c r="D6533" s="3"/>
      <c r="E6533" s="9" t="s">
        <v>278</v>
      </c>
      <c r="F6533" s="9" t="s">
        <v>278</v>
      </c>
      <c r="G6533" s="9" t="s">
        <v>278</v>
      </c>
      <c r="H6533" s="9" t="s">
        <v>278</v>
      </c>
      <c r="I6533" s="9" t="s">
        <v>278</v>
      </c>
      <c r="J6533" s="9" t="s">
        <v>278</v>
      </c>
      <c r="K6533" s="9" t="s">
        <v>278</v>
      </c>
      <c r="L6533" s="9" t="s">
        <v>278</v>
      </c>
      <c r="M6533" s="65">
        <v>199.49999999999997</v>
      </c>
      <c r="N6533" s="65"/>
      <c r="P6533" s="65">
        <f t="shared" si="180"/>
        <v>199.49999999999997</v>
      </c>
    </row>
    <row r="6534" spans="1:16" ht="15">
      <c r="A6534" s="253" t="s">
        <v>2837</v>
      </c>
      <c r="B6534" s="61" t="s">
        <v>179</v>
      </c>
      <c r="C6534" s="9"/>
      <c r="D6534" s="9"/>
      <c r="E6534" s="9">
        <v>198.2</v>
      </c>
      <c r="F6534" s="9" t="s">
        <v>278</v>
      </c>
      <c r="G6534" s="9" t="s">
        <v>278</v>
      </c>
      <c r="H6534" s="9" t="s">
        <v>278</v>
      </c>
      <c r="I6534" s="9" t="s">
        <v>278</v>
      </c>
      <c r="J6534" s="9" t="s">
        <v>278</v>
      </c>
      <c r="K6534" s="9" t="s">
        <v>278</v>
      </c>
      <c r="L6534" s="9" t="s">
        <v>278</v>
      </c>
      <c r="M6534" s="9" t="s">
        <v>278</v>
      </c>
      <c r="P6534" s="65">
        <f t="shared" si="180"/>
        <v>198.2</v>
      </c>
    </row>
    <row r="6535" spans="1:16" ht="15">
      <c r="A6535" s="253" t="s">
        <v>2887</v>
      </c>
      <c r="B6535" s="61" t="s">
        <v>2724</v>
      </c>
      <c r="C6535" s="3"/>
      <c r="D6535" s="3"/>
      <c r="E6535" s="9" t="s">
        <v>278</v>
      </c>
      <c r="F6535" s="9" t="s">
        <v>278</v>
      </c>
      <c r="G6535" s="9" t="s">
        <v>278</v>
      </c>
      <c r="H6535" s="9" t="s">
        <v>278</v>
      </c>
      <c r="I6535" s="9" t="s">
        <v>278</v>
      </c>
      <c r="J6535" s="9" t="s">
        <v>278</v>
      </c>
      <c r="K6535" s="9" t="s">
        <v>278</v>
      </c>
      <c r="L6535" s="9" t="s">
        <v>278</v>
      </c>
      <c r="M6535" s="65">
        <v>150.19999999999999</v>
      </c>
      <c r="N6535" s="65"/>
      <c r="P6535" s="65">
        <f t="shared" si="180"/>
        <v>150.19999999999999</v>
      </c>
    </row>
    <row r="6536" spans="1:16" ht="15">
      <c r="A6536" s="253" t="s">
        <v>2888</v>
      </c>
      <c r="B6536" s="61" t="s">
        <v>678</v>
      </c>
      <c r="C6536" s="9"/>
      <c r="D6536" s="9"/>
      <c r="E6536" s="9" t="s">
        <v>278</v>
      </c>
      <c r="F6536" s="9" t="s">
        <v>278</v>
      </c>
      <c r="G6536" s="9" t="s">
        <v>278</v>
      </c>
      <c r="H6536" s="9">
        <v>136.39999999999782</v>
      </c>
      <c r="I6536" s="9" t="s">
        <v>278</v>
      </c>
      <c r="J6536" s="9" t="s">
        <v>278</v>
      </c>
      <c r="K6536" s="9" t="s">
        <v>278</v>
      </c>
      <c r="L6536" s="9" t="s">
        <v>278</v>
      </c>
      <c r="M6536" s="9" t="s">
        <v>278</v>
      </c>
      <c r="P6536" s="65">
        <f t="shared" si="180"/>
        <v>136.39999999999782</v>
      </c>
    </row>
    <row r="6537" spans="1:16" ht="15">
      <c r="A6537" s="253" t="s">
        <v>2889</v>
      </c>
      <c r="B6537" s="61" t="s">
        <v>2718</v>
      </c>
      <c r="C6537" s="3"/>
      <c r="D6537" s="3"/>
      <c r="E6537" s="9" t="s">
        <v>278</v>
      </c>
      <c r="F6537" s="9" t="s">
        <v>278</v>
      </c>
      <c r="G6537" s="9" t="s">
        <v>278</v>
      </c>
      <c r="H6537" s="9" t="s">
        <v>278</v>
      </c>
      <c r="I6537" s="9" t="s">
        <v>278</v>
      </c>
      <c r="J6537" s="9" t="s">
        <v>278</v>
      </c>
      <c r="K6537" s="9" t="s">
        <v>278</v>
      </c>
      <c r="L6537" s="9" t="s">
        <v>278</v>
      </c>
      <c r="M6537" s="65">
        <v>92.4</v>
      </c>
      <c r="N6537" s="65"/>
      <c r="P6537" s="65">
        <f t="shared" si="180"/>
        <v>92.4</v>
      </c>
    </row>
    <row r="6538" spans="1:16" ht="15">
      <c r="A6538" s="253" t="s">
        <v>2890</v>
      </c>
      <c r="B6538" s="178" t="s">
        <v>1347</v>
      </c>
      <c r="C6538" s="3"/>
      <c r="D6538" s="3"/>
      <c r="E6538" s="9" t="s">
        <v>278</v>
      </c>
      <c r="F6538" s="9" t="s">
        <v>278</v>
      </c>
      <c r="G6538" s="9" t="s">
        <v>278</v>
      </c>
      <c r="H6538" s="9" t="s">
        <v>278</v>
      </c>
      <c r="I6538" s="9">
        <v>89</v>
      </c>
      <c r="J6538" s="9" t="s">
        <v>278</v>
      </c>
      <c r="K6538" s="9" t="s">
        <v>278</v>
      </c>
      <c r="L6538" s="9" t="s">
        <v>278</v>
      </c>
      <c r="M6538" s="9" t="s">
        <v>278</v>
      </c>
      <c r="P6538" s="65">
        <f t="shared" si="180"/>
        <v>89</v>
      </c>
    </row>
    <row r="6539" spans="1:16" ht="15">
      <c r="A6539" s="253" t="s">
        <v>2891</v>
      </c>
      <c r="B6539" s="61" t="s">
        <v>2722</v>
      </c>
      <c r="C6539" s="3"/>
      <c r="D6539" s="3"/>
      <c r="E6539" s="9" t="s">
        <v>278</v>
      </c>
      <c r="F6539" s="9" t="s">
        <v>278</v>
      </c>
      <c r="G6539" s="9" t="s">
        <v>278</v>
      </c>
      <c r="H6539" s="9" t="s">
        <v>278</v>
      </c>
      <c r="I6539" s="9" t="s">
        <v>278</v>
      </c>
      <c r="J6539" s="9" t="s">
        <v>278</v>
      </c>
      <c r="K6539" s="9" t="s">
        <v>278</v>
      </c>
      <c r="L6539" s="9" t="s">
        <v>278</v>
      </c>
      <c r="M6539" s="65">
        <v>55.199999999999996</v>
      </c>
      <c r="N6539" s="65"/>
      <c r="P6539" s="65">
        <f t="shared" si="180"/>
        <v>55.199999999999996</v>
      </c>
    </row>
    <row r="6540" spans="1:16" ht="15">
      <c r="A6540" s="28"/>
      <c r="B6540" s="61"/>
      <c r="C6540" s="9"/>
      <c r="D6540" s="9"/>
      <c r="E6540" s="9"/>
      <c r="F6540" s="9"/>
      <c r="G6540" s="9"/>
      <c r="H6540" s="9"/>
      <c r="L6540" s="67"/>
      <c r="M6540" s="67"/>
      <c r="N6540" s="65"/>
    </row>
    <row r="6541" spans="1:16" ht="15">
      <c r="A6541" s="28"/>
      <c r="B6541" s="61"/>
      <c r="E6541" s="9"/>
      <c r="L6541" s="67"/>
      <c r="M6541" s="67"/>
    </row>
    <row r="6542" spans="1:16" ht="15">
      <c r="A6542" s="28"/>
      <c r="B6542" s="61"/>
      <c r="E6542" s="9"/>
      <c r="L6542" s="67"/>
      <c r="M6542" s="67"/>
    </row>
    <row r="6543" spans="1:16" ht="25.5">
      <c r="A6543" s="23" t="s">
        <v>348</v>
      </c>
      <c r="L6543" s="67"/>
      <c r="M6543" s="67"/>
    </row>
    <row r="6545" spans="1:21" ht="15">
      <c r="A6545" s="38"/>
      <c r="B6545" s="38"/>
      <c r="C6545" s="38"/>
      <c r="D6545" s="38"/>
      <c r="E6545" s="59">
        <v>2016</v>
      </c>
      <c r="F6545" s="59">
        <v>2017</v>
      </c>
      <c r="G6545" s="59">
        <v>2018</v>
      </c>
      <c r="H6545" s="59">
        <v>2019</v>
      </c>
      <c r="I6545" s="59">
        <v>2020</v>
      </c>
      <c r="J6545" s="59">
        <v>2021</v>
      </c>
      <c r="K6545" s="59">
        <v>2022</v>
      </c>
      <c r="L6545" s="59">
        <v>2023</v>
      </c>
      <c r="M6545" s="59">
        <v>2024</v>
      </c>
      <c r="P6545" s="68" t="s">
        <v>40</v>
      </c>
      <c r="T6545" s="3"/>
      <c r="U6545" s="3" t="s">
        <v>2452</v>
      </c>
    </row>
    <row r="6546" spans="1:21" ht="15">
      <c r="A6546" s="28" t="s">
        <v>0</v>
      </c>
      <c r="B6546" s="61" t="s">
        <v>25</v>
      </c>
      <c r="E6546" s="188">
        <v>585.1</v>
      </c>
      <c r="F6546" s="9">
        <v>401.5</v>
      </c>
      <c r="G6546" s="9">
        <v>575.9</v>
      </c>
      <c r="H6546" s="184">
        <v>537.5</v>
      </c>
      <c r="I6546" s="188">
        <v>783.44999999999891</v>
      </c>
      <c r="J6546" s="9">
        <v>662.60000000000582</v>
      </c>
      <c r="K6546" s="9">
        <v>464.10000000000582</v>
      </c>
      <c r="L6546" s="9">
        <v>714.10000000000423</v>
      </c>
      <c r="M6546" s="90">
        <v>956.19999999999993</v>
      </c>
      <c r="P6546" s="65">
        <f t="shared" ref="P6546:P6577" si="181">SUM(E6546:M6546)</f>
        <v>5680.4500000000144</v>
      </c>
      <c r="R6546" t="s">
        <v>3562</v>
      </c>
      <c r="T6546" s="3"/>
      <c r="U6546" s="3" t="s">
        <v>3563</v>
      </c>
    </row>
    <row r="6547" spans="1:21" ht="15">
      <c r="A6547" s="28" t="s">
        <v>2</v>
      </c>
      <c r="B6547" s="61" t="s">
        <v>23</v>
      </c>
      <c r="E6547" s="183">
        <v>708.1</v>
      </c>
      <c r="F6547" s="188">
        <v>608.04999999999995</v>
      </c>
      <c r="G6547" s="9">
        <v>431.2</v>
      </c>
      <c r="H6547" s="9">
        <v>320.90000000000873</v>
      </c>
      <c r="I6547" s="9">
        <v>655.45000000000255</v>
      </c>
      <c r="J6547" s="9">
        <v>658.90000000000509</v>
      </c>
      <c r="K6547" s="9">
        <v>557.64999999999782</v>
      </c>
      <c r="L6547" s="188">
        <v>817.30000000003781</v>
      </c>
      <c r="M6547" s="65">
        <v>720.5</v>
      </c>
      <c r="P6547" s="65">
        <f t="shared" si="181"/>
        <v>5478.050000000052</v>
      </c>
      <c r="R6547" t="s">
        <v>748</v>
      </c>
      <c r="T6547" s="3"/>
      <c r="U6547" s="3"/>
    </row>
    <row r="6548" spans="1:21" ht="15">
      <c r="A6548" s="28" t="s">
        <v>3</v>
      </c>
      <c r="B6548" s="61" t="s">
        <v>33</v>
      </c>
      <c r="E6548" s="188">
        <v>542.6</v>
      </c>
      <c r="F6548" s="9">
        <v>365.4</v>
      </c>
      <c r="G6548" s="183">
        <v>781.8</v>
      </c>
      <c r="H6548" s="188">
        <v>492.99999999999636</v>
      </c>
      <c r="I6548" s="9">
        <v>724.79999999999745</v>
      </c>
      <c r="J6548" s="9">
        <v>518.80000000000291</v>
      </c>
      <c r="K6548" s="9">
        <v>515.19999999999709</v>
      </c>
      <c r="L6548" s="9">
        <v>608.10000000000514</v>
      </c>
      <c r="M6548" s="90">
        <v>923.9</v>
      </c>
      <c r="P6548" s="65">
        <f t="shared" si="181"/>
        <v>5473.5999999999985</v>
      </c>
      <c r="R6548" t="s">
        <v>3564</v>
      </c>
      <c r="T6548" s="3"/>
      <c r="U6548" s="3" t="s">
        <v>3563</v>
      </c>
    </row>
    <row r="6549" spans="1:21" ht="15">
      <c r="A6549" s="28" t="s">
        <v>5</v>
      </c>
      <c r="B6549" s="61" t="s">
        <v>17</v>
      </c>
      <c r="E6549" s="9">
        <v>472.9</v>
      </c>
      <c r="F6549" s="188">
        <v>576</v>
      </c>
      <c r="G6549" s="188">
        <v>631.29999999999995</v>
      </c>
      <c r="H6549" s="9">
        <v>308.89999999999418</v>
      </c>
      <c r="I6549" s="9">
        <v>698.30000000000109</v>
      </c>
      <c r="J6549" s="9">
        <v>703.00000000000728</v>
      </c>
      <c r="K6549" s="9">
        <v>667.49999999999636</v>
      </c>
      <c r="L6549" s="9">
        <v>580.29999999997528</v>
      </c>
      <c r="M6549" s="65">
        <v>753.8</v>
      </c>
      <c r="P6549" s="65">
        <f t="shared" si="181"/>
        <v>5391.9999999999745</v>
      </c>
      <c r="R6549" t="s">
        <v>316</v>
      </c>
      <c r="T6549" s="3"/>
      <c r="U6549" s="3"/>
    </row>
    <row r="6550" spans="1:21" ht="15">
      <c r="A6550" s="28" t="s">
        <v>7</v>
      </c>
      <c r="B6550" s="61" t="s">
        <v>9</v>
      </c>
      <c r="E6550" s="9">
        <v>481</v>
      </c>
      <c r="F6550" s="9">
        <v>345.7</v>
      </c>
      <c r="G6550" s="185">
        <v>867.45</v>
      </c>
      <c r="H6550" s="9">
        <v>246.00000000000364</v>
      </c>
      <c r="I6550" s="9">
        <v>648.30000000000291</v>
      </c>
      <c r="J6550" s="9">
        <v>520.99999999999272</v>
      </c>
      <c r="K6550" s="9">
        <v>564.60000000000582</v>
      </c>
      <c r="L6550" s="9">
        <v>579.60000000012008</v>
      </c>
      <c r="M6550" s="65">
        <v>799.6</v>
      </c>
      <c r="P6550" s="65">
        <f t="shared" si="181"/>
        <v>5053.2500000001255</v>
      </c>
      <c r="R6550" t="s">
        <v>281</v>
      </c>
      <c r="T6550" s="3"/>
      <c r="U6550" s="3" t="s">
        <v>1475</v>
      </c>
    </row>
    <row r="6551" spans="1:21" ht="15">
      <c r="A6551" s="28" t="s">
        <v>8</v>
      </c>
      <c r="B6551" s="61" t="s">
        <v>11</v>
      </c>
      <c r="E6551" s="9">
        <v>485.1</v>
      </c>
      <c r="F6551" s="188">
        <v>564.20000000000005</v>
      </c>
      <c r="G6551" s="9">
        <v>494.3</v>
      </c>
      <c r="H6551" s="9">
        <v>446.79999999999563</v>
      </c>
      <c r="I6551" s="9">
        <v>646.00000000000546</v>
      </c>
      <c r="J6551" s="9">
        <v>632.80000000000291</v>
      </c>
      <c r="K6551" s="9">
        <v>536.50000000000728</v>
      </c>
      <c r="L6551" s="9">
        <v>687.80000000000723</v>
      </c>
      <c r="M6551" s="65">
        <v>546</v>
      </c>
      <c r="P6551" s="65">
        <f t="shared" si="181"/>
        <v>5039.5000000000191</v>
      </c>
      <c r="R6551" t="s">
        <v>293</v>
      </c>
      <c r="T6551" s="3"/>
      <c r="U6551" s="3"/>
    </row>
    <row r="6552" spans="1:21" ht="15">
      <c r="A6552" s="28" t="s">
        <v>10</v>
      </c>
      <c r="B6552" s="61" t="s">
        <v>37</v>
      </c>
      <c r="E6552" s="188">
        <v>660.6</v>
      </c>
      <c r="F6552" s="9">
        <v>361.8</v>
      </c>
      <c r="G6552" s="9">
        <v>464.5</v>
      </c>
      <c r="H6552" s="9">
        <v>430.50000000000364</v>
      </c>
      <c r="I6552" s="9">
        <v>635.5</v>
      </c>
      <c r="J6552" s="9">
        <v>507.99999999999636</v>
      </c>
      <c r="K6552" s="9">
        <v>600.50000000001455</v>
      </c>
      <c r="L6552" s="9">
        <v>614.30000000009522</v>
      </c>
      <c r="M6552" s="65">
        <v>745.9</v>
      </c>
      <c r="P6552" s="65">
        <f t="shared" si="181"/>
        <v>5021.6000000001095</v>
      </c>
      <c r="R6552" t="s">
        <v>283</v>
      </c>
      <c r="T6552" s="3"/>
      <c r="U6552" s="3"/>
    </row>
    <row r="6553" spans="1:21" ht="15">
      <c r="A6553" s="28" t="s">
        <v>12</v>
      </c>
      <c r="B6553" s="61" t="s">
        <v>21</v>
      </c>
      <c r="E6553" s="9">
        <v>411</v>
      </c>
      <c r="F6553" s="9">
        <v>466.3</v>
      </c>
      <c r="G6553" s="188">
        <v>584.6</v>
      </c>
      <c r="H6553" s="9">
        <v>350.50000000000364</v>
      </c>
      <c r="I6553" s="9">
        <v>718.19999999999891</v>
      </c>
      <c r="J6553" s="9">
        <v>493.299999999992</v>
      </c>
      <c r="K6553" s="184">
        <v>795.89999999999782</v>
      </c>
      <c r="L6553" s="9">
        <v>497.80000000004367</v>
      </c>
      <c r="M6553" s="65">
        <v>598.5</v>
      </c>
      <c r="P6553" s="65">
        <f t="shared" si="181"/>
        <v>4916.1000000000358</v>
      </c>
      <c r="R6553" t="s">
        <v>318</v>
      </c>
      <c r="T6553" s="3"/>
      <c r="U6553" s="3"/>
    </row>
    <row r="6554" spans="1:21" ht="15">
      <c r="A6554" s="28" t="s">
        <v>14</v>
      </c>
      <c r="B6554" s="61" t="s">
        <v>142</v>
      </c>
      <c r="E6554" s="9" t="s">
        <v>278</v>
      </c>
      <c r="F6554" s="9">
        <v>351</v>
      </c>
      <c r="G6554" s="188">
        <v>627.5</v>
      </c>
      <c r="H6554" s="9">
        <v>369.09999999999491</v>
      </c>
      <c r="I6554" s="9">
        <v>697.09999999999854</v>
      </c>
      <c r="J6554" s="9">
        <v>552.5</v>
      </c>
      <c r="K6554" s="9">
        <v>548.00000000000728</v>
      </c>
      <c r="L6554" s="9">
        <v>608.39999999999918</v>
      </c>
      <c r="M6554" s="90">
        <v>914.7</v>
      </c>
      <c r="P6554" s="65">
        <f t="shared" si="181"/>
        <v>4668.3</v>
      </c>
      <c r="R6554" t="s">
        <v>3565</v>
      </c>
      <c r="T6554" s="3"/>
      <c r="U6554" s="3"/>
    </row>
    <row r="6555" spans="1:21" ht="15">
      <c r="A6555" s="28" t="s">
        <v>16</v>
      </c>
      <c r="B6555" s="61" t="s">
        <v>27</v>
      </c>
      <c r="E6555" s="9">
        <v>300.8</v>
      </c>
      <c r="F6555" s="9">
        <v>500.9</v>
      </c>
      <c r="G6555" s="188">
        <v>696.7</v>
      </c>
      <c r="H6555" s="9">
        <v>336.20000000000437</v>
      </c>
      <c r="I6555" s="9">
        <v>526.5</v>
      </c>
      <c r="J6555" s="9">
        <v>581.29999999998472</v>
      </c>
      <c r="K6555" s="185">
        <v>1006.2500000000036</v>
      </c>
      <c r="L6555" s="9">
        <v>571.89999999991994</v>
      </c>
      <c r="M6555" s="9" t="s">
        <v>278</v>
      </c>
      <c r="P6555" s="65">
        <f t="shared" si="181"/>
        <v>4520.5499999999129</v>
      </c>
      <c r="R6555" t="s">
        <v>2157</v>
      </c>
      <c r="T6555" s="3"/>
      <c r="U6555" s="3" t="s">
        <v>1475</v>
      </c>
    </row>
    <row r="6556" spans="1:21" ht="15">
      <c r="A6556" s="28" t="s">
        <v>18</v>
      </c>
      <c r="B6556" s="61" t="s">
        <v>31</v>
      </c>
      <c r="E6556" s="9">
        <v>414.6</v>
      </c>
      <c r="F6556" s="9">
        <v>436.9</v>
      </c>
      <c r="G6556" s="188">
        <v>637.9</v>
      </c>
      <c r="H6556" s="9">
        <v>182.69999999999345</v>
      </c>
      <c r="I6556" s="9">
        <v>624.10000000000218</v>
      </c>
      <c r="J6556" s="9">
        <v>674.89999999999418</v>
      </c>
      <c r="K6556" s="9">
        <v>603.30000000000655</v>
      </c>
      <c r="L6556" s="9">
        <v>328.30000000001894</v>
      </c>
      <c r="M6556" s="65">
        <v>583.29999999999995</v>
      </c>
      <c r="P6556" s="65">
        <f t="shared" si="181"/>
        <v>4486.0000000000155</v>
      </c>
      <c r="R6556" t="s">
        <v>297</v>
      </c>
      <c r="T6556" s="3"/>
      <c r="U6556" s="3"/>
    </row>
    <row r="6557" spans="1:21" ht="15">
      <c r="A6557" s="28" t="s">
        <v>20</v>
      </c>
      <c r="B6557" s="61" t="s">
        <v>13</v>
      </c>
      <c r="E6557" s="184">
        <v>671.7</v>
      </c>
      <c r="F6557" s="184">
        <v>651.6</v>
      </c>
      <c r="G6557" s="9">
        <v>310.3</v>
      </c>
      <c r="H6557" s="9">
        <v>411.80000000001019</v>
      </c>
      <c r="I6557" s="9">
        <v>549.79999999999927</v>
      </c>
      <c r="J6557" s="9">
        <v>602.20000000000073</v>
      </c>
      <c r="K6557" s="9">
        <v>543.79999999999563</v>
      </c>
      <c r="L6557" s="9">
        <v>675.69999999995707</v>
      </c>
      <c r="M6557" s="9" t="s">
        <v>278</v>
      </c>
      <c r="P6557" s="65">
        <f t="shared" si="181"/>
        <v>4416.8999999999633</v>
      </c>
      <c r="R6557" t="s">
        <v>357</v>
      </c>
      <c r="T6557" s="3"/>
    </row>
    <row r="6558" spans="1:21" ht="15">
      <c r="A6558" s="28" t="s">
        <v>22</v>
      </c>
      <c r="B6558" s="61" t="s">
        <v>15</v>
      </c>
      <c r="E6558" s="9">
        <v>345.5</v>
      </c>
      <c r="F6558" s="188">
        <v>572.9</v>
      </c>
      <c r="G6558" s="9">
        <v>236.9</v>
      </c>
      <c r="H6558" s="9">
        <v>344.70000000000073</v>
      </c>
      <c r="I6558" s="9">
        <v>516.09999999999673</v>
      </c>
      <c r="J6558" s="9">
        <v>395.3999999999869</v>
      </c>
      <c r="K6558" s="188">
        <v>781.19999999999345</v>
      </c>
      <c r="L6558" s="9">
        <v>519.50000000001887</v>
      </c>
      <c r="M6558" s="65">
        <v>637.20000000000005</v>
      </c>
      <c r="P6558" s="65">
        <f t="shared" si="181"/>
        <v>4349.3999999999969</v>
      </c>
      <c r="R6558" t="s">
        <v>320</v>
      </c>
      <c r="T6558" s="3"/>
      <c r="U6558" s="3"/>
    </row>
    <row r="6559" spans="1:21" ht="15">
      <c r="A6559" s="28" t="s">
        <v>24</v>
      </c>
      <c r="B6559" s="61" t="s">
        <v>143</v>
      </c>
      <c r="E6559" s="9" t="s">
        <v>278</v>
      </c>
      <c r="F6559" s="188">
        <v>574.5</v>
      </c>
      <c r="G6559" s="9">
        <v>427.3</v>
      </c>
      <c r="H6559" s="185">
        <v>661.30000000001019</v>
      </c>
      <c r="I6559" s="188">
        <v>786.60000000000036</v>
      </c>
      <c r="J6559" s="9">
        <v>536.09999999999854</v>
      </c>
      <c r="K6559" s="9">
        <v>400.30000000001382</v>
      </c>
      <c r="L6559" s="9">
        <v>327.80000000002912</v>
      </c>
      <c r="M6559" s="65">
        <v>622.1</v>
      </c>
      <c r="P6559" s="65">
        <f t="shared" si="181"/>
        <v>4336.0000000000528</v>
      </c>
      <c r="R6559" t="s">
        <v>1481</v>
      </c>
      <c r="T6559" s="3"/>
      <c r="U6559" s="3" t="s">
        <v>1475</v>
      </c>
    </row>
    <row r="6560" spans="1:21" ht="15">
      <c r="A6560" s="28" t="s">
        <v>26</v>
      </c>
      <c r="B6560" s="61" t="s">
        <v>162</v>
      </c>
      <c r="E6560" s="9" t="s">
        <v>278</v>
      </c>
      <c r="F6560" s="9" t="s">
        <v>278</v>
      </c>
      <c r="G6560" s="188">
        <v>675.7</v>
      </c>
      <c r="H6560" s="9">
        <v>426.00000000000728</v>
      </c>
      <c r="I6560" s="9">
        <v>778.70000000000073</v>
      </c>
      <c r="J6560" s="9">
        <v>457.39999999999782</v>
      </c>
      <c r="K6560" s="9">
        <v>548</v>
      </c>
      <c r="L6560" s="9">
        <v>624.89999999996644</v>
      </c>
      <c r="M6560" s="65">
        <v>756.4</v>
      </c>
      <c r="P6560" s="65">
        <f t="shared" si="181"/>
        <v>4267.0999999999722</v>
      </c>
      <c r="R6560" t="s">
        <v>284</v>
      </c>
      <c r="T6560" s="3"/>
      <c r="U6560" s="3"/>
    </row>
    <row r="6561" spans="1:21" ht="15">
      <c r="A6561" s="28" t="s">
        <v>28</v>
      </c>
      <c r="B6561" s="61" t="s">
        <v>700</v>
      </c>
      <c r="E6561" s="9" t="s">
        <v>278</v>
      </c>
      <c r="F6561" s="9" t="s">
        <v>278</v>
      </c>
      <c r="G6561" s="9" t="s">
        <v>278</v>
      </c>
      <c r="H6561" s="9">
        <v>412.69999999999709</v>
      </c>
      <c r="I6561" s="9">
        <v>695.10000000000036</v>
      </c>
      <c r="J6561" s="188">
        <v>734.39999999999418</v>
      </c>
      <c r="K6561" s="9">
        <v>482.15000000000509</v>
      </c>
      <c r="L6561" s="183">
        <v>982.80000000002985</v>
      </c>
      <c r="M6561" s="65">
        <v>862.1</v>
      </c>
      <c r="P6561" s="65">
        <f t="shared" si="181"/>
        <v>4169.2500000000264</v>
      </c>
      <c r="R6561" t="s">
        <v>333</v>
      </c>
    </row>
    <row r="6562" spans="1:21" ht="15">
      <c r="A6562" s="28" t="s">
        <v>30</v>
      </c>
      <c r="B6562" s="61" t="s">
        <v>1</v>
      </c>
      <c r="E6562" s="9">
        <v>169.8</v>
      </c>
      <c r="F6562" s="183">
        <v>751.3</v>
      </c>
      <c r="G6562" s="9">
        <v>484.2</v>
      </c>
      <c r="H6562" s="188">
        <v>473.89999999999782</v>
      </c>
      <c r="I6562" s="9">
        <v>356.70000000000073</v>
      </c>
      <c r="J6562" s="9">
        <v>377.70000000001164</v>
      </c>
      <c r="K6562" s="9">
        <v>303.60000000000218</v>
      </c>
      <c r="L6562" s="9">
        <v>673.49999999994611</v>
      </c>
      <c r="M6562" s="65">
        <v>490.70000000000005</v>
      </c>
      <c r="P6562" s="65">
        <f t="shared" si="181"/>
        <v>4081.3999999999587</v>
      </c>
      <c r="R6562" t="s">
        <v>319</v>
      </c>
      <c r="T6562" s="3"/>
      <c r="U6562" s="3"/>
    </row>
    <row r="6563" spans="1:21" ht="15">
      <c r="A6563" s="28" t="s">
        <v>32</v>
      </c>
      <c r="B6563" s="61" t="s">
        <v>155</v>
      </c>
      <c r="E6563" s="9" t="s">
        <v>278</v>
      </c>
      <c r="F6563" s="9" t="s">
        <v>278</v>
      </c>
      <c r="G6563" s="9">
        <v>510.7</v>
      </c>
      <c r="H6563" s="9">
        <v>427.00000000000364</v>
      </c>
      <c r="I6563" s="9">
        <v>672.59999999999854</v>
      </c>
      <c r="J6563" s="9">
        <v>537.69999999998981</v>
      </c>
      <c r="K6563" s="9">
        <v>575.99999999998545</v>
      </c>
      <c r="L6563" s="9">
        <v>572.20000000002335</v>
      </c>
      <c r="M6563" s="65">
        <v>745.6</v>
      </c>
      <c r="P6563" s="65">
        <f t="shared" si="181"/>
        <v>4041.8000000000006</v>
      </c>
      <c r="T6563" s="3"/>
      <c r="U6563" s="3"/>
    </row>
    <row r="6564" spans="1:21" ht="15">
      <c r="A6564" s="28" t="s">
        <v>34</v>
      </c>
      <c r="B6564" s="61" t="s">
        <v>141</v>
      </c>
      <c r="E6564" s="9" t="s">
        <v>278</v>
      </c>
      <c r="F6564" s="9">
        <v>514.70000000000005</v>
      </c>
      <c r="G6564" s="9">
        <v>519.5</v>
      </c>
      <c r="H6564" s="9">
        <v>318.29999999999927</v>
      </c>
      <c r="I6564" s="9">
        <v>590.39999999999782</v>
      </c>
      <c r="J6564" s="9">
        <v>657.39999999999418</v>
      </c>
      <c r="K6564" s="9">
        <v>455.5</v>
      </c>
      <c r="L6564" s="9">
        <v>359.00000000004366</v>
      </c>
      <c r="M6564" s="65">
        <v>554</v>
      </c>
      <c r="P6564" s="65">
        <f t="shared" si="181"/>
        <v>3968.8000000000347</v>
      </c>
      <c r="T6564" s="3"/>
      <c r="U6564" s="3"/>
    </row>
    <row r="6565" spans="1:21" ht="15">
      <c r="A6565" s="28" t="s">
        <v>36</v>
      </c>
      <c r="B6565" s="61" t="s">
        <v>662</v>
      </c>
      <c r="E6565" s="9" t="s">
        <v>278</v>
      </c>
      <c r="F6565" s="9" t="s">
        <v>278</v>
      </c>
      <c r="G6565" s="9" t="s">
        <v>278</v>
      </c>
      <c r="H6565" s="9">
        <v>424.10000000000582</v>
      </c>
      <c r="I6565" s="9">
        <v>596.54999999999927</v>
      </c>
      <c r="J6565" s="188">
        <v>767.90000000000509</v>
      </c>
      <c r="K6565" s="9">
        <v>465.15000000000873</v>
      </c>
      <c r="L6565" s="9">
        <v>811.89999999997815</v>
      </c>
      <c r="M6565" s="65">
        <v>875.69999999999993</v>
      </c>
      <c r="P6565" s="65">
        <f t="shared" si="181"/>
        <v>3941.299999999997</v>
      </c>
      <c r="R6565" t="s">
        <v>284</v>
      </c>
    </row>
    <row r="6566" spans="1:21" ht="15">
      <c r="A6566" s="28" t="s">
        <v>38</v>
      </c>
      <c r="B6566" s="61" t="s">
        <v>687</v>
      </c>
      <c r="E6566" s="9" t="s">
        <v>278</v>
      </c>
      <c r="F6566" s="9" t="s">
        <v>278</v>
      </c>
      <c r="G6566" s="9" t="s">
        <v>278</v>
      </c>
      <c r="H6566" s="9">
        <v>389.89999999999054</v>
      </c>
      <c r="I6566" s="183">
        <v>816.69999999999709</v>
      </c>
      <c r="J6566" s="9">
        <v>663.799999999992</v>
      </c>
      <c r="K6566" s="9">
        <v>622.30000000001019</v>
      </c>
      <c r="L6566" s="9">
        <v>525.30000000008818</v>
      </c>
      <c r="M6566" s="65">
        <v>868.6</v>
      </c>
      <c r="P6566" s="65">
        <f t="shared" si="181"/>
        <v>3886.6000000000781</v>
      </c>
      <c r="R6566" t="s">
        <v>300</v>
      </c>
    </row>
    <row r="6567" spans="1:21" ht="15">
      <c r="A6567" s="28" t="s">
        <v>145</v>
      </c>
      <c r="B6567" s="61" t="s">
        <v>153</v>
      </c>
      <c r="E6567" s="9" t="s">
        <v>278</v>
      </c>
      <c r="F6567" s="9" t="s">
        <v>278</v>
      </c>
      <c r="G6567" s="9">
        <v>466.2</v>
      </c>
      <c r="H6567" s="9">
        <v>373.60000000000582</v>
      </c>
      <c r="I6567" s="9">
        <v>527.19999999999891</v>
      </c>
      <c r="J6567" s="9">
        <v>510.19999999999709</v>
      </c>
      <c r="K6567" s="188">
        <v>794.40000000000873</v>
      </c>
      <c r="L6567" s="9">
        <v>758.00000000005241</v>
      </c>
      <c r="M6567" s="65">
        <v>447.20000000000005</v>
      </c>
      <c r="P6567" s="65">
        <f t="shared" si="181"/>
        <v>3876.8000000000629</v>
      </c>
      <c r="R6567" t="s">
        <v>283</v>
      </c>
      <c r="T6567" s="3"/>
      <c r="U6567" s="3"/>
    </row>
    <row r="6568" spans="1:21" ht="15">
      <c r="A6568" s="28" t="s">
        <v>146</v>
      </c>
      <c r="B6568" s="61" t="s">
        <v>682</v>
      </c>
      <c r="E6568" s="9" t="s">
        <v>278</v>
      </c>
      <c r="F6568" s="9" t="s">
        <v>278</v>
      </c>
      <c r="G6568" s="9" t="s">
        <v>278</v>
      </c>
      <c r="H6568" s="9">
        <v>426.50000000000364</v>
      </c>
      <c r="I6568" s="9">
        <v>766.80000000000291</v>
      </c>
      <c r="J6568" s="9">
        <v>707.99999999999272</v>
      </c>
      <c r="K6568" s="188">
        <v>694.20000000000073</v>
      </c>
      <c r="L6568" s="9">
        <v>580.49999999995634</v>
      </c>
      <c r="M6568" s="65">
        <v>686.8</v>
      </c>
      <c r="P6568" s="65">
        <f t="shared" si="181"/>
        <v>3862.7999999999565</v>
      </c>
      <c r="R6568" t="s">
        <v>287</v>
      </c>
    </row>
    <row r="6569" spans="1:21" ht="15">
      <c r="A6569" s="28" t="s">
        <v>147</v>
      </c>
      <c r="B6569" s="61" t="s">
        <v>653</v>
      </c>
      <c r="E6569" s="9" t="s">
        <v>278</v>
      </c>
      <c r="F6569" s="9" t="s">
        <v>278</v>
      </c>
      <c r="G6569" s="9" t="s">
        <v>278</v>
      </c>
      <c r="H6569" s="188">
        <v>526.40000000000873</v>
      </c>
      <c r="I6569" s="9">
        <v>685</v>
      </c>
      <c r="J6569" s="9">
        <v>545.70000000001164</v>
      </c>
      <c r="K6569" s="188">
        <v>687.90000000000509</v>
      </c>
      <c r="L6569" s="9">
        <v>755.49999999997601</v>
      </c>
      <c r="M6569" s="65">
        <v>556.79999999999995</v>
      </c>
      <c r="P6569" s="65">
        <f t="shared" si="181"/>
        <v>3757.3000000000011</v>
      </c>
      <c r="R6569" t="s">
        <v>289</v>
      </c>
    </row>
    <row r="6570" spans="1:21" ht="15">
      <c r="A6570" s="28" t="s">
        <v>151</v>
      </c>
      <c r="B6570" s="61" t="s">
        <v>154</v>
      </c>
      <c r="E6570" s="9" t="s">
        <v>278</v>
      </c>
      <c r="F6570" s="9" t="s">
        <v>278</v>
      </c>
      <c r="G6570" s="9">
        <v>224.8</v>
      </c>
      <c r="H6570" s="9">
        <v>319.39999999999418</v>
      </c>
      <c r="I6570" s="188">
        <v>787.80000000000473</v>
      </c>
      <c r="J6570" s="9">
        <v>562.30000000000291</v>
      </c>
      <c r="K6570" s="188">
        <v>711.90000000000873</v>
      </c>
      <c r="L6570" s="9">
        <v>438.49999999992872</v>
      </c>
      <c r="M6570" s="65">
        <v>658.4</v>
      </c>
      <c r="P6570" s="65">
        <f t="shared" si="181"/>
        <v>3703.0999999999394</v>
      </c>
      <c r="R6570" t="s">
        <v>298</v>
      </c>
    </row>
    <row r="6571" spans="1:21" ht="15">
      <c r="A6571" s="28" t="s">
        <v>157</v>
      </c>
      <c r="B6571" s="61" t="s">
        <v>686</v>
      </c>
      <c r="E6571" s="9" t="s">
        <v>278</v>
      </c>
      <c r="F6571" s="9" t="s">
        <v>278</v>
      </c>
      <c r="G6571" s="9" t="s">
        <v>278</v>
      </c>
      <c r="H6571" s="9">
        <v>305.00000000000728</v>
      </c>
      <c r="I6571" s="9">
        <v>722.600000000004</v>
      </c>
      <c r="J6571" s="188">
        <v>711.1000000000131</v>
      </c>
      <c r="K6571" s="9">
        <v>513.84999999998763</v>
      </c>
      <c r="L6571" s="9">
        <v>709.49999999999852</v>
      </c>
      <c r="M6571" s="65">
        <v>697.1</v>
      </c>
      <c r="P6571" s="65">
        <f t="shared" si="181"/>
        <v>3659.1500000000106</v>
      </c>
      <c r="R6571" t="s">
        <v>293</v>
      </c>
    </row>
    <row r="6572" spans="1:21" ht="15">
      <c r="A6572" s="28" t="s">
        <v>159</v>
      </c>
      <c r="B6572" s="61" t="s">
        <v>6</v>
      </c>
      <c r="E6572" s="185">
        <v>931.9</v>
      </c>
      <c r="F6572" s="188">
        <v>600.70000000000005</v>
      </c>
      <c r="G6572" s="9">
        <v>430.8</v>
      </c>
      <c r="H6572" s="188">
        <v>517.40000000000873</v>
      </c>
      <c r="I6572" s="9">
        <v>648.20000000000073</v>
      </c>
      <c r="J6572" s="9">
        <v>493.69999999999709</v>
      </c>
      <c r="K6572" s="9" t="s">
        <v>278</v>
      </c>
      <c r="L6572" s="9" t="s">
        <v>278</v>
      </c>
      <c r="M6572" s="9" t="s">
        <v>278</v>
      </c>
      <c r="P6572" s="65">
        <f t="shared" si="181"/>
        <v>3622.7000000000062</v>
      </c>
      <c r="R6572" t="s">
        <v>361</v>
      </c>
      <c r="T6572" s="3"/>
      <c r="U6572" s="3" t="s">
        <v>1475</v>
      </c>
    </row>
    <row r="6573" spans="1:21" ht="15">
      <c r="A6573" s="28" t="s">
        <v>160</v>
      </c>
      <c r="B6573" s="190" t="s">
        <v>1351</v>
      </c>
      <c r="C6573" s="3"/>
      <c r="D6573" s="3"/>
      <c r="E6573" s="9" t="s">
        <v>278</v>
      </c>
      <c r="F6573" s="9" t="s">
        <v>278</v>
      </c>
      <c r="G6573" s="9" t="s">
        <v>278</v>
      </c>
      <c r="H6573" s="9" t="s">
        <v>278</v>
      </c>
      <c r="I6573" s="188">
        <v>782.19999999999891</v>
      </c>
      <c r="J6573" s="188">
        <v>725.29999999998836</v>
      </c>
      <c r="K6573" s="188">
        <v>693.30000000000655</v>
      </c>
      <c r="L6573" s="9">
        <v>669.09999999995989</v>
      </c>
      <c r="M6573" s="65">
        <v>704.19999999999993</v>
      </c>
      <c r="P6573" s="65">
        <f t="shared" si="181"/>
        <v>3574.0999999999535</v>
      </c>
      <c r="R6573" t="s">
        <v>978</v>
      </c>
    </row>
    <row r="6574" spans="1:21" ht="15">
      <c r="A6574" s="28" t="s">
        <v>161</v>
      </c>
      <c r="B6574" s="61" t="s">
        <v>694</v>
      </c>
      <c r="E6574" s="9" t="s">
        <v>278</v>
      </c>
      <c r="F6574" s="9" t="s">
        <v>278</v>
      </c>
      <c r="G6574" s="9" t="s">
        <v>278</v>
      </c>
      <c r="H6574" s="9">
        <v>300.89999999999054</v>
      </c>
      <c r="I6574" s="9">
        <v>596.80000000000109</v>
      </c>
      <c r="J6574" s="188">
        <v>776.29999999999563</v>
      </c>
      <c r="K6574" s="9">
        <v>538.19999999998981</v>
      </c>
      <c r="L6574" s="9">
        <v>601.90000000003931</v>
      </c>
      <c r="M6574" s="65">
        <v>739.40000000000009</v>
      </c>
      <c r="P6574" s="65">
        <f t="shared" si="181"/>
        <v>3553.5000000000164</v>
      </c>
      <c r="R6574" t="s">
        <v>283</v>
      </c>
    </row>
    <row r="6575" spans="1:21" ht="15">
      <c r="A6575" s="28" t="s">
        <v>163</v>
      </c>
      <c r="B6575" s="61" t="s">
        <v>667</v>
      </c>
      <c r="E6575" s="9" t="s">
        <v>278</v>
      </c>
      <c r="F6575" s="9" t="s">
        <v>278</v>
      </c>
      <c r="G6575" s="9" t="s">
        <v>278</v>
      </c>
      <c r="H6575" s="9">
        <v>456.39999999999782</v>
      </c>
      <c r="I6575" s="9">
        <v>755.90000000000146</v>
      </c>
      <c r="J6575" s="9">
        <v>682.09999999999491</v>
      </c>
      <c r="K6575" s="9">
        <v>605.30000000000291</v>
      </c>
      <c r="L6575" s="9">
        <v>531.90000000001828</v>
      </c>
      <c r="M6575" s="65">
        <v>500.3</v>
      </c>
      <c r="P6575" s="65">
        <f t="shared" si="181"/>
        <v>3531.9000000000156</v>
      </c>
    </row>
    <row r="6576" spans="1:21" ht="15">
      <c r="A6576" s="28" t="s">
        <v>274</v>
      </c>
      <c r="B6576" s="61" t="s">
        <v>643</v>
      </c>
      <c r="E6576" s="9" t="s">
        <v>278</v>
      </c>
      <c r="F6576" s="9" t="s">
        <v>278</v>
      </c>
      <c r="G6576" s="9" t="s">
        <v>278</v>
      </c>
      <c r="H6576" s="9">
        <v>333.10000000000582</v>
      </c>
      <c r="I6576" s="9">
        <v>468.10000000000036</v>
      </c>
      <c r="J6576" s="9">
        <v>670.29999999998836</v>
      </c>
      <c r="K6576" s="9">
        <v>513.3999999999869</v>
      </c>
      <c r="L6576" s="9">
        <v>697.10000000006255</v>
      </c>
      <c r="M6576" s="65">
        <v>797.8</v>
      </c>
      <c r="P6576" s="65">
        <f t="shared" si="181"/>
        <v>3479.8000000000438</v>
      </c>
    </row>
    <row r="6577" spans="1:18" ht="15">
      <c r="A6577" s="28" t="s">
        <v>275</v>
      </c>
      <c r="B6577" s="61" t="s">
        <v>704</v>
      </c>
      <c r="E6577" s="9" t="s">
        <v>278</v>
      </c>
      <c r="F6577" s="9" t="s">
        <v>278</v>
      </c>
      <c r="G6577" s="9" t="s">
        <v>278</v>
      </c>
      <c r="H6577" s="9">
        <v>325.70000000000437</v>
      </c>
      <c r="I6577" s="9">
        <v>580.60000000000036</v>
      </c>
      <c r="J6577" s="9">
        <v>563.69999999999345</v>
      </c>
      <c r="K6577" s="9">
        <v>581.00000000000728</v>
      </c>
      <c r="L6577" s="9">
        <v>718.79999999994766</v>
      </c>
      <c r="M6577" s="65">
        <v>644.79999999999995</v>
      </c>
      <c r="P6577" s="65">
        <f t="shared" si="181"/>
        <v>3414.5999999999531</v>
      </c>
    </row>
    <row r="6578" spans="1:18" ht="15">
      <c r="A6578" s="28" t="s">
        <v>276</v>
      </c>
      <c r="B6578" s="178" t="s">
        <v>1337</v>
      </c>
      <c r="C6578" s="3"/>
      <c r="D6578" s="3"/>
      <c r="E6578" s="9" t="s">
        <v>278</v>
      </c>
      <c r="F6578" s="9" t="s">
        <v>278</v>
      </c>
      <c r="G6578" s="9" t="s">
        <v>278</v>
      </c>
      <c r="H6578" s="9" t="s">
        <v>278</v>
      </c>
      <c r="I6578" s="9">
        <v>492.70000000000073</v>
      </c>
      <c r="J6578" s="188">
        <v>726.79999999999563</v>
      </c>
      <c r="K6578" s="9">
        <v>611.39999999999782</v>
      </c>
      <c r="L6578" s="9">
        <v>695.50000000005457</v>
      </c>
      <c r="M6578" s="65">
        <v>868.2</v>
      </c>
      <c r="P6578" s="65">
        <f t="shared" ref="P6578:P6609" si="182">SUM(E6578:M6578)</f>
        <v>3394.6000000000486</v>
      </c>
      <c r="R6578" t="s">
        <v>292</v>
      </c>
    </row>
    <row r="6579" spans="1:18" ht="15">
      <c r="A6579" s="28" t="s">
        <v>277</v>
      </c>
      <c r="B6579" s="61" t="s">
        <v>651</v>
      </c>
      <c r="E6579" s="9" t="s">
        <v>278</v>
      </c>
      <c r="F6579" s="9" t="s">
        <v>278</v>
      </c>
      <c r="G6579" s="9" t="s">
        <v>278</v>
      </c>
      <c r="H6579" s="188">
        <v>478.79999999998836</v>
      </c>
      <c r="I6579" s="9">
        <v>552.35000000000036</v>
      </c>
      <c r="J6579" s="9">
        <v>458.200000000008</v>
      </c>
      <c r="K6579" s="9">
        <v>490.65000000000146</v>
      </c>
      <c r="L6579" s="9">
        <v>664.59999999997524</v>
      </c>
      <c r="M6579" s="65">
        <v>707.60000000000014</v>
      </c>
      <c r="P6579" s="65">
        <f t="shared" si="182"/>
        <v>3352.1999999999734</v>
      </c>
      <c r="R6579" t="s">
        <v>287</v>
      </c>
    </row>
    <row r="6580" spans="1:18" ht="15">
      <c r="A6580" s="28" t="s">
        <v>640</v>
      </c>
      <c r="B6580" s="61" t="s">
        <v>683</v>
      </c>
      <c r="E6580" s="9" t="s">
        <v>278</v>
      </c>
      <c r="F6580" s="9" t="s">
        <v>278</v>
      </c>
      <c r="G6580" s="9" t="s">
        <v>278</v>
      </c>
      <c r="H6580" s="9">
        <v>159.59999999999854</v>
      </c>
      <c r="I6580" s="188">
        <v>802.70000000000437</v>
      </c>
      <c r="J6580" s="9">
        <v>686.69999999998981</v>
      </c>
      <c r="K6580" s="9">
        <v>565.30000000001019</v>
      </c>
      <c r="L6580" s="9">
        <v>435.10000000000218</v>
      </c>
      <c r="M6580" s="65">
        <v>683.8</v>
      </c>
      <c r="P6580" s="65">
        <f t="shared" si="182"/>
        <v>3333.2000000000053</v>
      </c>
      <c r="R6580" t="s">
        <v>283</v>
      </c>
    </row>
    <row r="6581" spans="1:18" ht="15">
      <c r="A6581" s="28" t="s">
        <v>641</v>
      </c>
      <c r="B6581" s="61" t="s">
        <v>675</v>
      </c>
      <c r="E6581" s="9" t="s">
        <v>278</v>
      </c>
      <c r="F6581" s="9" t="s">
        <v>278</v>
      </c>
      <c r="G6581" s="9" t="s">
        <v>278</v>
      </c>
      <c r="H6581" s="9">
        <v>419.30000000000655</v>
      </c>
      <c r="I6581" s="9">
        <v>643.10000000000036</v>
      </c>
      <c r="J6581" s="9">
        <v>634.10000000000218</v>
      </c>
      <c r="K6581" s="9">
        <v>376.6000000000131</v>
      </c>
      <c r="L6581" s="9">
        <v>620.39999999997747</v>
      </c>
      <c r="M6581" s="65">
        <v>614.5</v>
      </c>
      <c r="P6581" s="65">
        <f t="shared" si="182"/>
        <v>3307.9999999999995</v>
      </c>
    </row>
    <row r="6582" spans="1:18" ht="15">
      <c r="A6582" s="28" t="s">
        <v>642</v>
      </c>
      <c r="B6582" s="61" t="s">
        <v>39</v>
      </c>
      <c r="E6582" s="188">
        <v>660.4</v>
      </c>
      <c r="F6582" s="9">
        <v>338.2</v>
      </c>
      <c r="G6582" s="9">
        <v>573.1</v>
      </c>
      <c r="H6582" s="9">
        <v>129.29999999999927</v>
      </c>
      <c r="I6582" s="9">
        <v>605.30000000000291</v>
      </c>
      <c r="J6582" s="9">
        <v>603</v>
      </c>
      <c r="K6582" s="9">
        <v>383.70000000000437</v>
      </c>
      <c r="L6582" s="9" t="s">
        <v>278</v>
      </c>
      <c r="M6582" s="9" t="s">
        <v>278</v>
      </c>
      <c r="P6582" s="65">
        <f t="shared" si="182"/>
        <v>3293.0000000000064</v>
      </c>
      <c r="R6582" t="s">
        <v>284</v>
      </c>
    </row>
    <row r="6583" spans="1:18" ht="15">
      <c r="A6583" s="28" t="s">
        <v>644</v>
      </c>
      <c r="B6583" s="178" t="s">
        <v>1345</v>
      </c>
      <c r="C6583" s="3"/>
      <c r="D6583" s="3"/>
      <c r="E6583" s="9" t="s">
        <v>278</v>
      </c>
      <c r="F6583" s="9" t="s">
        <v>278</v>
      </c>
      <c r="G6583" s="9" t="s">
        <v>278</v>
      </c>
      <c r="H6583" s="9" t="s">
        <v>278</v>
      </c>
      <c r="I6583" s="9">
        <v>462.84999999999854</v>
      </c>
      <c r="J6583" s="9">
        <v>623.49999999999636</v>
      </c>
      <c r="K6583" s="9">
        <v>676.65000000000146</v>
      </c>
      <c r="L6583" s="9">
        <v>724.1000000000887</v>
      </c>
      <c r="M6583" s="65">
        <v>744</v>
      </c>
      <c r="P6583" s="65">
        <f t="shared" si="182"/>
        <v>3231.1000000000849</v>
      </c>
    </row>
    <row r="6584" spans="1:18" ht="15">
      <c r="A6584" s="28" t="s">
        <v>650</v>
      </c>
      <c r="B6584" s="61" t="s">
        <v>668</v>
      </c>
      <c r="E6584" s="9" t="s">
        <v>278</v>
      </c>
      <c r="F6584" s="9" t="s">
        <v>278</v>
      </c>
      <c r="G6584" s="9" t="s">
        <v>278</v>
      </c>
      <c r="H6584" s="9">
        <v>283.69999999999345</v>
      </c>
      <c r="I6584" s="9">
        <v>605.30000000000109</v>
      </c>
      <c r="J6584" s="183">
        <v>865</v>
      </c>
      <c r="K6584" s="9">
        <v>552.09999999999491</v>
      </c>
      <c r="L6584" s="9">
        <v>305.79999999997091</v>
      </c>
      <c r="M6584" s="65">
        <v>558.1</v>
      </c>
      <c r="P6584" s="65">
        <f t="shared" si="182"/>
        <v>3169.9999999999604</v>
      </c>
      <c r="R6584" t="s">
        <v>300</v>
      </c>
    </row>
    <row r="6585" spans="1:18" ht="15">
      <c r="A6585" s="28" t="s">
        <v>652</v>
      </c>
      <c r="B6585" s="61" t="s">
        <v>144</v>
      </c>
      <c r="E6585" s="9" t="s">
        <v>278</v>
      </c>
      <c r="F6585" s="188">
        <v>565.9</v>
      </c>
      <c r="G6585" s="9">
        <v>346.7</v>
      </c>
      <c r="H6585" s="9">
        <v>356.19999999999709</v>
      </c>
      <c r="I6585" s="9">
        <v>656.100000000004</v>
      </c>
      <c r="J6585" s="9">
        <v>475.29999999999927</v>
      </c>
      <c r="K6585" s="188">
        <v>765.64999999999418</v>
      </c>
      <c r="L6585" s="9" t="s">
        <v>278</v>
      </c>
      <c r="M6585" s="9" t="s">
        <v>278</v>
      </c>
      <c r="P6585" s="65">
        <f t="shared" si="182"/>
        <v>3165.8499999999945</v>
      </c>
      <c r="R6585" t="s">
        <v>341</v>
      </c>
    </row>
    <row r="6586" spans="1:18" ht="15">
      <c r="A6586" s="28" t="s">
        <v>655</v>
      </c>
      <c r="B6586" s="61" t="s">
        <v>692</v>
      </c>
      <c r="E6586" s="9" t="s">
        <v>278</v>
      </c>
      <c r="F6586" s="9" t="s">
        <v>278</v>
      </c>
      <c r="G6586" s="9" t="s">
        <v>278</v>
      </c>
      <c r="H6586" s="9">
        <v>359.30000000000655</v>
      </c>
      <c r="I6586" s="9">
        <v>570.20000000000073</v>
      </c>
      <c r="J6586" s="9">
        <v>444.49999999999636</v>
      </c>
      <c r="K6586" s="183">
        <v>896.799999999992</v>
      </c>
      <c r="L6586" s="9">
        <v>363.8999999999549</v>
      </c>
      <c r="M6586" s="65">
        <v>477.20000000000005</v>
      </c>
      <c r="P6586" s="65">
        <f t="shared" si="182"/>
        <v>3111.8999999999505</v>
      </c>
      <c r="R6586" t="s">
        <v>300</v>
      </c>
    </row>
    <row r="6587" spans="1:18" ht="15">
      <c r="A6587" s="28" t="s">
        <v>656</v>
      </c>
      <c r="B6587" s="61" t="s">
        <v>654</v>
      </c>
      <c r="E6587" s="9" t="s">
        <v>278</v>
      </c>
      <c r="F6587" s="9" t="s">
        <v>278</v>
      </c>
      <c r="G6587" s="9" t="s">
        <v>278</v>
      </c>
      <c r="H6587" s="9">
        <v>246.29999999999927</v>
      </c>
      <c r="I6587" s="9">
        <v>754.10000000000218</v>
      </c>
      <c r="J6587" s="9">
        <v>527.79999999999563</v>
      </c>
      <c r="K6587" s="9">
        <v>533.79999999999563</v>
      </c>
      <c r="L6587" s="9">
        <v>419.30000000002042</v>
      </c>
      <c r="M6587" s="65">
        <v>607.5</v>
      </c>
      <c r="P6587" s="65">
        <f t="shared" si="182"/>
        <v>3088.8000000000129</v>
      </c>
    </row>
    <row r="6588" spans="1:18" ht="15">
      <c r="A6588" s="28" t="s">
        <v>659</v>
      </c>
      <c r="B6588" s="178" t="s">
        <v>1349</v>
      </c>
      <c r="C6588" s="3"/>
      <c r="D6588" s="3"/>
      <c r="E6588" s="9" t="s">
        <v>278</v>
      </c>
      <c r="F6588" s="9" t="s">
        <v>278</v>
      </c>
      <c r="G6588" s="9" t="s">
        <v>278</v>
      </c>
      <c r="H6588" s="9" t="s">
        <v>278</v>
      </c>
      <c r="I6588" s="9">
        <v>649.79999999999563</v>
      </c>
      <c r="J6588" s="9">
        <v>699.49999999999636</v>
      </c>
      <c r="K6588" s="9">
        <v>481.64999999999418</v>
      </c>
      <c r="L6588" s="9">
        <v>631.80000000005896</v>
      </c>
      <c r="M6588" s="65">
        <v>624</v>
      </c>
      <c r="P6588" s="65">
        <f t="shared" si="182"/>
        <v>3086.750000000045</v>
      </c>
    </row>
    <row r="6589" spans="1:18" ht="15">
      <c r="A6589" s="28" t="s">
        <v>661</v>
      </c>
      <c r="B6589" s="61" t="s">
        <v>658</v>
      </c>
      <c r="E6589" s="9" t="s">
        <v>278</v>
      </c>
      <c r="F6589" s="9" t="s">
        <v>278</v>
      </c>
      <c r="G6589" s="9" t="s">
        <v>278</v>
      </c>
      <c r="H6589" s="9">
        <v>277.40000000000873</v>
      </c>
      <c r="I6589" s="9">
        <v>770.70000000000073</v>
      </c>
      <c r="J6589" s="9">
        <v>396.30000000000655</v>
      </c>
      <c r="K6589" s="9">
        <v>525.69999999998981</v>
      </c>
      <c r="L6589" s="9">
        <v>519.70000000000948</v>
      </c>
      <c r="M6589" s="65">
        <v>585.25</v>
      </c>
      <c r="P6589" s="65">
        <f t="shared" si="182"/>
        <v>3075.0500000000152</v>
      </c>
    </row>
    <row r="6590" spans="1:18" ht="15">
      <c r="A6590" s="28" t="s">
        <v>666</v>
      </c>
      <c r="B6590" s="61" t="s">
        <v>669</v>
      </c>
      <c r="E6590" s="9" t="s">
        <v>278</v>
      </c>
      <c r="F6590" s="9" t="s">
        <v>278</v>
      </c>
      <c r="G6590" s="9" t="s">
        <v>278</v>
      </c>
      <c r="H6590" s="9">
        <v>286.50000000000364</v>
      </c>
      <c r="I6590" s="9">
        <v>438.70000000000618</v>
      </c>
      <c r="J6590" s="9">
        <v>565.49999999999636</v>
      </c>
      <c r="K6590" s="9">
        <v>570.09999999999854</v>
      </c>
      <c r="L6590" s="9">
        <v>422.79999999991776</v>
      </c>
      <c r="M6590" s="65">
        <v>780.5</v>
      </c>
      <c r="P6590" s="65">
        <f t="shared" si="182"/>
        <v>3064.0999999999226</v>
      </c>
    </row>
    <row r="6591" spans="1:18" ht="15">
      <c r="A6591" s="28" t="s">
        <v>670</v>
      </c>
      <c r="B6591" s="178" t="s">
        <v>1348</v>
      </c>
      <c r="C6591" s="3"/>
      <c r="D6591" s="3"/>
      <c r="E6591" s="9" t="s">
        <v>278</v>
      </c>
      <c r="F6591" s="9" t="s">
        <v>278</v>
      </c>
      <c r="G6591" s="9" t="s">
        <v>278</v>
      </c>
      <c r="H6591" s="9" t="s">
        <v>278</v>
      </c>
      <c r="I6591" s="9">
        <v>545.15000000000146</v>
      </c>
      <c r="J6591" s="9">
        <v>615.59999999999854</v>
      </c>
      <c r="K6591" s="9">
        <v>538.69999999998618</v>
      </c>
      <c r="L6591" s="9">
        <v>656.79999999989889</v>
      </c>
      <c r="M6591" s="65">
        <v>643.5</v>
      </c>
      <c r="P6591" s="65">
        <f t="shared" si="182"/>
        <v>2999.7499999998849</v>
      </c>
    </row>
    <row r="6592" spans="1:18" ht="15">
      <c r="A6592" s="28" t="s">
        <v>671</v>
      </c>
      <c r="B6592" s="239" t="s">
        <v>1658</v>
      </c>
      <c r="C6592" s="3"/>
      <c r="D6592" s="3"/>
      <c r="E6592" s="9" t="s">
        <v>278</v>
      </c>
      <c r="F6592" s="9" t="s">
        <v>278</v>
      </c>
      <c r="G6592" s="9" t="s">
        <v>278</v>
      </c>
      <c r="H6592" s="9" t="s">
        <v>278</v>
      </c>
      <c r="I6592" s="9" t="s">
        <v>278</v>
      </c>
      <c r="J6592" s="9">
        <v>572.30000000001019</v>
      </c>
      <c r="K6592" s="9">
        <v>644.60000000000582</v>
      </c>
      <c r="L6592" s="9">
        <v>598.39999999993597</v>
      </c>
      <c r="M6592" s="113">
        <v>1149.6999999999998</v>
      </c>
      <c r="P6592" s="65">
        <f t="shared" si="182"/>
        <v>2964.9999999999518</v>
      </c>
      <c r="R6592" t="s">
        <v>281</v>
      </c>
    </row>
    <row r="6593" spans="1:21" ht="15">
      <c r="A6593" s="28" t="s">
        <v>672</v>
      </c>
      <c r="B6593" s="178" t="s">
        <v>1333</v>
      </c>
      <c r="C6593" s="3"/>
      <c r="D6593" s="3"/>
      <c r="E6593" s="9" t="s">
        <v>278</v>
      </c>
      <c r="F6593" s="9" t="s">
        <v>278</v>
      </c>
      <c r="G6593" s="9" t="s">
        <v>278</v>
      </c>
      <c r="H6593" s="9" t="s">
        <v>278</v>
      </c>
      <c r="I6593" s="9">
        <v>383.80000000000109</v>
      </c>
      <c r="J6593" s="9">
        <v>646.99999999999636</v>
      </c>
      <c r="K6593" s="9">
        <v>541.49999999999636</v>
      </c>
      <c r="L6593" s="9">
        <v>605.800000000056</v>
      </c>
      <c r="M6593" s="65">
        <v>773.6</v>
      </c>
      <c r="P6593" s="65">
        <f t="shared" si="182"/>
        <v>2951.7000000000498</v>
      </c>
    </row>
    <row r="6594" spans="1:21" ht="15">
      <c r="A6594" s="28" t="s">
        <v>677</v>
      </c>
      <c r="B6594" s="178" t="s">
        <v>1342</v>
      </c>
      <c r="C6594" s="3"/>
      <c r="D6594" s="3"/>
      <c r="E6594" s="9" t="s">
        <v>278</v>
      </c>
      <c r="F6594" s="9" t="s">
        <v>278</v>
      </c>
      <c r="G6594" s="9" t="s">
        <v>278</v>
      </c>
      <c r="H6594" s="9" t="s">
        <v>278</v>
      </c>
      <c r="I6594" s="9">
        <v>553.59999999999854</v>
      </c>
      <c r="J6594" s="9">
        <v>507.89999999999782</v>
      </c>
      <c r="K6594" s="9">
        <v>538.80000000000291</v>
      </c>
      <c r="L6594" s="9">
        <v>672.09999999979993</v>
      </c>
      <c r="M6594" s="65">
        <v>656.3</v>
      </c>
      <c r="P6594" s="65">
        <f t="shared" si="182"/>
        <v>2928.6999999997988</v>
      </c>
    </row>
    <row r="6595" spans="1:21" ht="15">
      <c r="A6595" s="28" t="s">
        <v>685</v>
      </c>
      <c r="B6595" s="61" t="s">
        <v>639</v>
      </c>
      <c r="E6595" s="9" t="s">
        <v>278</v>
      </c>
      <c r="F6595" s="9" t="s">
        <v>278</v>
      </c>
      <c r="G6595" s="9" t="s">
        <v>278</v>
      </c>
      <c r="H6595" s="9">
        <v>433.59999999999854</v>
      </c>
      <c r="I6595" s="9">
        <v>709.70000000000255</v>
      </c>
      <c r="J6595" s="9">
        <v>478.50000000000364</v>
      </c>
      <c r="K6595" s="9">
        <v>503.20000000001164</v>
      </c>
      <c r="L6595" s="9">
        <v>772.09999999989805</v>
      </c>
      <c r="M6595" s="9" t="s">
        <v>278</v>
      </c>
      <c r="P6595" s="65">
        <f t="shared" si="182"/>
        <v>2897.0999999999144</v>
      </c>
    </row>
    <row r="6596" spans="1:21" ht="15">
      <c r="A6596" s="28" t="s">
        <v>689</v>
      </c>
      <c r="B6596" s="178" t="s">
        <v>1343</v>
      </c>
      <c r="C6596" s="3"/>
      <c r="D6596" s="3"/>
      <c r="E6596" s="9" t="s">
        <v>278</v>
      </c>
      <c r="F6596" s="9" t="s">
        <v>278</v>
      </c>
      <c r="G6596" s="9" t="s">
        <v>278</v>
      </c>
      <c r="H6596" s="9" t="s">
        <v>278</v>
      </c>
      <c r="I6596" s="9">
        <v>535.79999999999745</v>
      </c>
      <c r="J6596" s="9">
        <v>495.5</v>
      </c>
      <c r="K6596" s="9">
        <v>579.80000000000655</v>
      </c>
      <c r="L6596" s="9">
        <v>615.09999999995853</v>
      </c>
      <c r="M6596" s="65">
        <v>647.79999999999995</v>
      </c>
      <c r="P6596" s="65">
        <f t="shared" si="182"/>
        <v>2873.9999999999627</v>
      </c>
    </row>
    <row r="6597" spans="1:21" ht="15">
      <c r="A6597" s="28" t="s">
        <v>690</v>
      </c>
      <c r="B6597" s="61" t="s">
        <v>19</v>
      </c>
      <c r="E6597" s="188">
        <v>604.70000000000005</v>
      </c>
      <c r="F6597" s="9">
        <v>349.1</v>
      </c>
      <c r="G6597" s="9">
        <v>255.4</v>
      </c>
      <c r="H6597" s="188">
        <v>487.10000000000218</v>
      </c>
      <c r="I6597" s="9">
        <v>578.70000000000073</v>
      </c>
      <c r="J6597" s="9">
        <v>570.09999999999127</v>
      </c>
      <c r="K6597" s="9" t="s">
        <v>278</v>
      </c>
      <c r="L6597" s="9" t="s">
        <v>278</v>
      </c>
      <c r="M6597" s="9" t="s">
        <v>278</v>
      </c>
      <c r="P6597" s="65">
        <f t="shared" si="182"/>
        <v>2845.099999999994</v>
      </c>
      <c r="R6597" t="s">
        <v>356</v>
      </c>
      <c r="T6597" s="3"/>
      <c r="U6597" s="3"/>
    </row>
    <row r="6598" spans="1:21" ht="15">
      <c r="A6598" s="28" t="s">
        <v>691</v>
      </c>
      <c r="B6598" s="178" t="s">
        <v>1344</v>
      </c>
      <c r="C6598" s="3"/>
      <c r="D6598" s="3"/>
      <c r="E6598" s="9" t="s">
        <v>278</v>
      </c>
      <c r="F6598" s="9" t="s">
        <v>278</v>
      </c>
      <c r="G6598" s="9" t="s">
        <v>278</v>
      </c>
      <c r="H6598" s="9" t="s">
        <v>278</v>
      </c>
      <c r="I6598" s="9">
        <v>438.39999999999782</v>
      </c>
      <c r="J6598" s="9">
        <v>541.29999999999563</v>
      </c>
      <c r="K6598" s="9">
        <v>493.45000000001164</v>
      </c>
      <c r="L6598" s="9">
        <v>694.60000000006778</v>
      </c>
      <c r="M6598" s="65">
        <v>674.4</v>
      </c>
      <c r="P6598" s="65">
        <f t="shared" si="182"/>
        <v>2842.1500000000729</v>
      </c>
    </row>
    <row r="6599" spans="1:21" ht="15">
      <c r="A6599" s="28" t="s">
        <v>697</v>
      </c>
      <c r="B6599" s="61" t="s">
        <v>638</v>
      </c>
      <c r="E6599" s="9" t="s">
        <v>278</v>
      </c>
      <c r="F6599" s="9" t="s">
        <v>278</v>
      </c>
      <c r="G6599" s="9" t="s">
        <v>278</v>
      </c>
      <c r="H6599" s="9">
        <v>300.20000000000073</v>
      </c>
      <c r="I6599" s="9">
        <v>477.39999999999782</v>
      </c>
      <c r="J6599" s="9">
        <v>524.09999999999127</v>
      </c>
      <c r="K6599" s="9">
        <v>482.89999999999418</v>
      </c>
      <c r="L6599" s="9">
        <v>481.64999999989521</v>
      </c>
      <c r="M6599" s="65">
        <v>492.5</v>
      </c>
      <c r="P6599" s="65">
        <f t="shared" si="182"/>
        <v>2758.749999999879</v>
      </c>
    </row>
    <row r="6600" spans="1:21" ht="15">
      <c r="A6600" s="28" t="s">
        <v>698</v>
      </c>
      <c r="B6600" s="61" t="s">
        <v>4</v>
      </c>
      <c r="E6600" s="9">
        <v>440.8</v>
      </c>
      <c r="F6600" s="9">
        <v>186.5</v>
      </c>
      <c r="G6600" s="188">
        <v>615</v>
      </c>
      <c r="H6600" s="183">
        <v>590.10000000000582</v>
      </c>
      <c r="I6600" s="185">
        <v>819.700000000003</v>
      </c>
      <c r="J6600" s="9" t="s">
        <v>278</v>
      </c>
      <c r="K6600" s="9" t="s">
        <v>278</v>
      </c>
      <c r="L6600" s="9" t="s">
        <v>278</v>
      </c>
      <c r="M6600" s="9" t="s">
        <v>278</v>
      </c>
      <c r="P6600" s="65">
        <f t="shared" si="182"/>
        <v>2652.1000000000085</v>
      </c>
      <c r="R6600" t="s">
        <v>1480</v>
      </c>
      <c r="T6600" s="3"/>
      <c r="U6600" s="3" t="s">
        <v>1475</v>
      </c>
    </row>
    <row r="6601" spans="1:21" ht="15">
      <c r="A6601" s="28" t="s">
        <v>699</v>
      </c>
      <c r="B6601" s="239" t="s">
        <v>1661</v>
      </c>
      <c r="C6601" s="3"/>
      <c r="D6601" s="3"/>
      <c r="E6601" s="9" t="s">
        <v>278</v>
      </c>
      <c r="F6601" s="9" t="s">
        <v>278</v>
      </c>
      <c r="G6601" s="9" t="s">
        <v>278</v>
      </c>
      <c r="H6601" s="9" t="s">
        <v>278</v>
      </c>
      <c r="I6601" s="9" t="s">
        <v>278</v>
      </c>
      <c r="J6601" s="9">
        <v>519.09999999999491</v>
      </c>
      <c r="K6601" s="9">
        <v>551.09999999999854</v>
      </c>
      <c r="L6601" s="9">
        <v>811.90000000000646</v>
      </c>
      <c r="M6601" s="65">
        <v>639.4</v>
      </c>
      <c r="P6601" s="65">
        <f t="shared" si="182"/>
        <v>2521.5</v>
      </c>
    </row>
    <row r="6602" spans="1:21" ht="15">
      <c r="A6602" s="28" t="s">
        <v>701</v>
      </c>
      <c r="B6602" s="239" t="s">
        <v>1655</v>
      </c>
      <c r="C6602" s="3"/>
      <c r="D6602" s="3"/>
      <c r="E6602" s="9" t="s">
        <v>278</v>
      </c>
      <c r="F6602" s="9" t="s">
        <v>278</v>
      </c>
      <c r="G6602" s="9" t="s">
        <v>278</v>
      </c>
      <c r="H6602" s="9" t="s">
        <v>278</v>
      </c>
      <c r="I6602" s="9" t="s">
        <v>278</v>
      </c>
      <c r="J6602" s="9">
        <v>565.69999999999709</v>
      </c>
      <c r="K6602" s="9">
        <v>457.25000000000728</v>
      </c>
      <c r="L6602" s="9">
        <v>639.19999999997231</v>
      </c>
      <c r="M6602" s="65">
        <v>784.1</v>
      </c>
      <c r="P6602" s="65">
        <f t="shared" si="182"/>
        <v>2446.2499999999768</v>
      </c>
      <c r="T6602" t="s">
        <v>2452</v>
      </c>
    </row>
    <row r="6603" spans="1:21" ht="15">
      <c r="A6603" s="28" t="s">
        <v>702</v>
      </c>
      <c r="B6603" s="61" t="s">
        <v>660</v>
      </c>
      <c r="E6603" s="9" t="s">
        <v>278</v>
      </c>
      <c r="F6603" s="9" t="s">
        <v>278</v>
      </c>
      <c r="G6603" s="9" t="s">
        <v>278</v>
      </c>
      <c r="H6603" s="9">
        <v>131.80000000000291</v>
      </c>
      <c r="I6603" s="9">
        <v>600.59999999999673</v>
      </c>
      <c r="J6603" s="9">
        <v>411.79999999999927</v>
      </c>
      <c r="K6603" s="9">
        <v>650.25000000000728</v>
      </c>
      <c r="L6603" s="9">
        <v>628.40000000004</v>
      </c>
      <c r="M6603" s="9" t="s">
        <v>278</v>
      </c>
      <c r="P6603" s="65">
        <f t="shared" si="182"/>
        <v>2422.8500000000463</v>
      </c>
    </row>
    <row r="6604" spans="1:21" ht="15">
      <c r="A6604" s="28" t="s">
        <v>703</v>
      </c>
      <c r="B6604" s="178" t="s">
        <v>1341</v>
      </c>
      <c r="C6604" s="3"/>
      <c r="D6604" s="3"/>
      <c r="E6604" s="9" t="s">
        <v>278</v>
      </c>
      <c r="F6604" s="9" t="s">
        <v>278</v>
      </c>
      <c r="G6604" s="9" t="s">
        <v>278</v>
      </c>
      <c r="H6604" s="9" t="s">
        <v>278</v>
      </c>
      <c r="I6604" s="9">
        <v>509.79999999999745</v>
      </c>
      <c r="J6604" s="188">
        <v>718.80000000000291</v>
      </c>
      <c r="K6604" s="9">
        <v>505.19999999999709</v>
      </c>
      <c r="L6604" s="9">
        <v>685.39999999995564</v>
      </c>
      <c r="M6604" s="9" t="s">
        <v>278</v>
      </c>
      <c r="P6604" s="65">
        <f t="shared" si="182"/>
        <v>2419.199999999953</v>
      </c>
      <c r="R6604" t="s">
        <v>288</v>
      </c>
    </row>
    <row r="6605" spans="1:21" ht="15">
      <c r="A6605" s="28" t="s">
        <v>706</v>
      </c>
      <c r="B6605" s="239" t="s">
        <v>1653</v>
      </c>
      <c r="C6605" s="3"/>
      <c r="D6605" s="3"/>
      <c r="E6605" s="9" t="s">
        <v>278</v>
      </c>
      <c r="F6605" s="9" t="s">
        <v>278</v>
      </c>
      <c r="G6605" s="9" t="s">
        <v>278</v>
      </c>
      <c r="H6605" s="9" t="s">
        <v>278</v>
      </c>
      <c r="I6605" s="9" t="s">
        <v>278</v>
      </c>
      <c r="J6605" s="9">
        <v>463.200000000008</v>
      </c>
      <c r="K6605" s="9">
        <v>629.70000000000073</v>
      </c>
      <c r="L6605" s="9">
        <v>504.10000000004732</v>
      </c>
      <c r="M6605" s="65">
        <v>727.6</v>
      </c>
      <c r="P6605" s="65">
        <f t="shared" si="182"/>
        <v>2324.6000000000558</v>
      </c>
    </row>
    <row r="6606" spans="1:21" ht="15">
      <c r="A6606" s="28" t="s">
        <v>775</v>
      </c>
      <c r="B6606" s="61" t="s">
        <v>156</v>
      </c>
      <c r="E6606" s="9" t="s">
        <v>278</v>
      </c>
      <c r="F6606" s="9" t="s">
        <v>278</v>
      </c>
      <c r="G6606" s="9">
        <v>330.6</v>
      </c>
      <c r="H6606" s="188">
        <v>457.70000000000437</v>
      </c>
      <c r="I6606" s="188">
        <v>787.29999999999927</v>
      </c>
      <c r="J6606" s="9">
        <v>492.40000000000509</v>
      </c>
      <c r="K6606" s="9">
        <v>248.90000000000873</v>
      </c>
      <c r="L6606" s="9" t="s">
        <v>278</v>
      </c>
      <c r="M6606" s="9" t="s">
        <v>278</v>
      </c>
      <c r="P6606" s="65">
        <f t="shared" si="182"/>
        <v>2316.9000000000174</v>
      </c>
      <c r="R6606" t="s">
        <v>336</v>
      </c>
      <c r="T6606" s="3"/>
      <c r="U6606" s="3"/>
    </row>
    <row r="6607" spans="1:21" ht="15">
      <c r="A6607" s="28" t="s">
        <v>776</v>
      </c>
      <c r="B6607" s="61" t="s">
        <v>633</v>
      </c>
      <c r="E6607" s="9" t="s">
        <v>278</v>
      </c>
      <c r="F6607" s="9" t="s">
        <v>278</v>
      </c>
      <c r="G6607" s="9" t="s">
        <v>278</v>
      </c>
      <c r="H6607" s="9">
        <v>210.30000000001019</v>
      </c>
      <c r="I6607" s="9">
        <v>330.29999999999927</v>
      </c>
      <c r="J6607" s="9">
        <v>49.099999999998545</v>
      </c>
      <c r="K6607" s="9">
        <v>439.59999999999491</v>
      </c>
      <c r="L6607" s="9">
        <v>659.70000000005598</v>
      </c>
      <c r="M6607" s="65">
        <v>599.29999999999995</v>
      </c>
      <c r="P6607" s="65">
        <f t="shared" si="182"/>
        <v>2288.3000000000588</v>
      </c>
    </row>
    <row r="6608" spans="1:21" ht="15">
      <c r="A6608" s="28" t="s">
        <v>777</v>
      </c>
      <c r="B6608" s="239" t="s">
        <v>1649</v>
      </c>
      <c r="C6608" s="3"/>
      <c r="D6608" s="3"/>
      <c r="E6608" s="9" t="s">
        <v>278</v>
      </c>
      <c r="F6608" s="9" t="s">
        <v>278</v>
      </c>
      <c r="G6608" s="9" t="s">
        <v>278</v>
      </c>
      <c r="H6608" s="9" t="s">
        <v>278</v>
      </c>
      <c r="I6608" s="9" t="s">
        <v>278</v>
      </c>
      <c r="J6608" s="9">
        <v>415.00000000000364</v>
      </c>
      <c r="K6608" s="9">
        <v>390.49999999999636</v>
      </c>
      <c r="L6608" s="9">
        <v>636.40000000007569</v>
      </c>
      <c r="M6608" s="65">
        <v>834.30000000000007</v>
      </c>
      <c r="P6608" s="65">
        <f t="shared" si="182"/>
        <v>2276.2000000000758</v>
      </c>
    </row>
    <row r="6609" spans="1:21" ht="15">
      <c r="A6609" s="28" t="s">
        <v>778</v>
      </c>
      <c r="B6609" s="61" t="s">
        <v>35</v>
      </c>
      <c r="E6609" s="9">
        <v>271</v>
      </c>
      <c r="F6609" s="9">
        <v>490.3</v>
      </c>
      <c r="G6609" s="9">
        <v>581.9</v>
      </c>
      <c r="H6609" s="9">
        <v>330.20000000000073</v>
      </c>
      <c r="I6609" s="9">
        <v>483.19999999999891</v>
      </c>
      <c r="J6609" s="9" t="s">
        <v>278</v>
      </c>
      <c r="K6609" s="9" t="s">
        <v>278</v>
      </c>
      <c r="L6609" s="9" t="s">
        <v>278</v>
      </c>
      <c r="M6609" s="9" t="s">
        <v>278</v>
      </c>
      <c r="P6609" s="65">
        <f t="shared" si="182"/>
        <v>2156.5999999999995</v>
      </c>
      <c r="T6609" s="3"/>
      <c r="U6609" s="3"/>
    </row>
    <row r="6610" spans="1:21" ht="15">
      <c r="A6610" s="28" t="s">
        <v>779</v>
      </c>
      <c r="B6610" s="178" t="s">
        <v>1334</v>
      </c>
      <c r="C6610" s="3"/>
      <c r="D6610" s="3"/>
      <c r="E6610" s="9" t="s">
        <v>278</v>
      </c>
      <c r="F6610" s="9" t="s">
        <v>278</v>
      </c>
      <c r="G6610" s="9" t="s">
        <v>278</v>
      </c>
      <c r="H6610" s="9" t="s">
        <v>278</v>
      </c>
      <c r="I6610" s="9">
        <v>366.59999999999854</v>
      </c>
      <c r="J6610" s="9">
        <v>289.10000000000036</v>
      </c>
      <c r="K6610" s="9">
        <v>562.09999999999854</v>
      </c>
      <c r="L6610" s="9">
        <v>453.90000000001163</v>
      </c>
      <c r="M6610" s="65">
        <v>479.8</v>
      </c>
      <c r="P6610" s="65">
        <f t="shared" ref="P6610:P6641" si="183">SUM(E6610:M6610)</f>
        <v>2151.5000000000091</v>
      </c>
    </row>
    <row r="6611" spans="1:21" ht="15">
      <c r="A6611" s="28" t="s">
        <v>780</v>
      </c>
      <c r="B6611" s="239" t="s">
        <v>1665</v>
      </c>
      <c r="C6611" s="3"/>
      <c r="D6611" s="3"/>
      <c r="E6611" s="9" t="s">
        <v>278</v>
      </c>
      <c r="F6611" s="9" t="s">
        <v>278</v>
      </c>
      <c r="G6611" s="9" t="s">
        <v>278</v>
      </c>
      <c r="H6611" s="9" t="s">
        <v>278</v>
      </c>
      <c r="I6611" s="9" t="s">
        <v>278</v>
      </c>
      <c r="J6611" s="9" t="s">
        <v>278</v>
      </c>
      <c r="K6611" s="9">
        <v>526</v>
      </c>
      <c r="L6611" s="188">
        <v>918.89999999995416</v>
      </c>
      <c r="M6611" s="65">
        <v>698</v>
      </c>
      <c r="P6611" s="65">
        <f t="shared" si="183"/>
        <v>2142.8999999999542</v>
      </c>
      <c r="R6611" t="s">
        <v>284</v>
      </c>
    </row>
    <row r="6612" spans="1:21" ht="15">
      <c r="A6612" s="28" t="s">
        <v>781</v>
      </c>
      <c r="B6612" s="239" t="s">
        <v>1657</v>
      </c>
      <c r="C6612" s="3"/>
      <c r="D6612" s="3"/>
      <c r="E6612" s="9" t="s">
        <v>278</v>
      </c>
      <c r="F6612" s="9" t="s">
        <v>278</v>
      </c>
      <c r="G6612" s="9" t="s">
        <v>278</v>
      </c>
      <c r="H6612" s="9" t="s">
        <v>278</v>
      </c>
      <c r="I6612" s="9" t="s">
        <v>278</v>
      </c>
      <c r="J6612" s="9">
        <v>357</v>
      </c>
      <c r="K6612" s="9">
        <v>522</v>
      </c>
      <c r="L6612" s="9">
        <v>777.40000000000953</v>
      </c>
      <c r="M6612" s="65">
        <v>485.70000000000005</v>
      </c>
      <c r="P6612" s="65">
        <f t="shared" si="183"/>
        <v>2142.1000000000095</v>
      </c>
    </row>
    <row r="6613" spans="1:21" ht="15">
      <c r="A6613" s="28" t="s">
        <v>782</v>
      </c>
      <c r="B6613" s="239" t="s">
        <v>1666</v>
      </c>
      <c r="C6613" s="3"/>
      <c r="D6613" s="3"/>
      <c r="E6613" s="9" t="s">
        <v>278</v>
      </c>
      <c r="F6613" s="9" t="s">
        <v>278</v>
      </c>
      <c r="G6613" s="9" t="s">
        <v>278</v>
      </c>
      <c r="H6613" s="9" t="s">
        <v>278</v>
      </c>
      <c r="I6613" s="9" t="s">
        <v>278</v>
      </c>
      <c r="J6613" s="9" t="s">
        <v>278</v>
      </c>
      <c r="K6613" s="9">
        <v>447.59999999999854</v>
      </c>
      <c r="L6613" s="9">
        <v>799.00000000004002</v>
      </c>
      <c r="M6613" s="65">
        <v>871.5</v>
      </c>
      <c r="P6613" s="65">
        <f t="shared" si="183"/>
        <v>2118.1000000000386</v>
      </c>
    </row>
    <row r="6614" spans="1:21" ht="15">
      <c r="A6614" s="28" t="s">
        <v>783</v>
      </c>
      <c r="B6614" s="178" t="s">
        <v>1350</v>
      </c>
      <c r="C6614" s="3"/>
      <c r="D6614" s="3"/>
      <c r="E6614" s="9" t="s">
        <v>278</v>
      </c>
      <c r="F6614" s="9" t="s">
        <v>278</v>
      </c>
      <c r="G6614" s="9" t="s">
        <v>278</v>
      </c>
      <c r="H6614" s="9" t="s">
        <v>278</v>
      </c>
      <c r="I6614" s="184">
        <v>811.10000000000218</v>
      </c>
      <c r="J6614" s="184">
        <v>825.29999999999927</v>
      </c>
      <c r="K6614" s="9">
        <v>480.19999999999345</v>
      </c>
      <c r="L6614" s="9" t="s">
        <v>278</v>
      </c>
      <c r="M6614" s="9" t="s">
        <v>278</v>
      </c>
      <c r="P6614" s="65">
        <f t="shared" si="183"/>
        <v>2116.5999999999949</v>
      </c>
      <c r="R6614" t="s">
        <v>357</v>
      </c>
    </row>
    <row r="6615" spans="1:21" ht="15">
      <c r="A6615" s="28" t="s">
        <v>784</v>
      </c>
      <c r="B6615" s="178" t="s">
        <v>1346</v>
      </c>
      <c r="C6615" s="3"/>
      <c r="D6615" s="3"/>
      <c r="E6615" s="9" t="s">
        <v>278</v>
      </c>
      <c r="F6615" s="9" t="s">
        <v>278</v>
      </c>
      <c r="G6615" s="9" t="s">
        <v>278</v>
      </c>
      <c r="H6615" s="9" t="s">
        <v>278</v>
      </c>
      <c r="I6615" s="9">
        <v>373.99999999999818</v>
      </c>
      <c r="J6615" s="9">
        <v>432.19999999998981</v>
      </c>
      <c r="K6615" s="9">
        <v>248.09999999999854</v>
      </c>
      <c r="L6615" s="9">
        <v>480.54999999998546</v>
      </c>
      <c r="M6615" s="65">
        <v>540.1</v>
      </c>
      <c r="P6615" s="65">
        <f t="shared" si="183"/>
        <v>2074.9499999999721</v>
      </c>
    </row>
    <row r="6616" spans="1:21" ht="15">
      <c r="A6616" s="28" t="s">
        <v>785</v>
      </c>
      <c r="B6616" s="239" t="s">
        <v>1664</v>
      </c>
      <c r="C6616" s="3"/>
      <c r="D6616" s="3"/>
      <c r="E6616" s="9" t="s">
        <v>278</v>
      </c>
      <c r="F6616" s="9" t="s">
        <v>278</v>
      </c>
      <c r="G6616" s="9" t="s">
        <v>278</v>
      </c>
      <c r="H6616" s="9" t="s">
        <v>278</v>
      </c>
      <c r="I6616" s="9" t="s">
        <v>278</v>
      </c>
      <c r="J6616" s="9" t="s">
        <v>278</v>
      </c>
      <c r="K6616" s="9">
        <v>519.60000000000582</v>
      </c>
      <c r="L6616" s="9">
        <v>776.0000000000291</v>
      </c>
      <c r="M6616" s="65">
        <v>702.2</v>
      </c>
      <c r="P6616" s="65">
        <f t="shared" si="183"/>
        <v>1997.800000000035</v>
      </c>
    </row>
    <row r="6617" spans="1:21" ht="15">
      <c r="A6617" s="28" t="s">
        <v>786</v>
      </c>
      <c r="B6617" s="61" t="s">
        <v>2207</v>
      </c>
      <c r="C6617" s="3"/>
      <c r="D6617" s="3"/>
      <c r="E6617" s="9" t="s">
        <v>278</v>
      </c>
      <c r="F6617" s="9" t="s">
        <v>278</v>
      </c>
      <c r="G6617" s="9" t="s">
        <v>278</v>
      </c>
      <c r="H6617" s="9" t="s">
        <v>278</v>
      </c>
      <c r="I6617" s="9" t="s">
        <v>278</v>
      </c>
      <c r="J6617" s="9" t="s">
        <v>278</v>
      </c>
      <c r="K6617" s="9" t="s">
        <v>278</v>
      </c>
      <c r="L6617" s="185">
        <v>1234.00000000004</v>
      </c>
      <c r="M6617" s="65">
        <v>706.80000000000007</v>
      </c>
      <c r="N6617" s="65"/>
      <c r="P6617" s="65">
        <f t="shared" si="183"/>
        <v>1940.8000000000402</v>
      </c>
      <c r="R6617" t="s">
        <v>281</v>
      </c>
      <c r="U6617" s="3" t="s">
        <v>1475</v>
      </c>
    </row>
    <row r="6618" spans="1:21" ht="15">
      <c r="A6618" s="28" t="s">
        <v>787</v>
      </c>
      <c r="B6618" s="239" t="s">
        <v>1690</v>
      </c>
      <c r="C6618" s="3"/>
      <c r="D6618" s="3"/>
      <c r="E6618" s="9" t="s">
        <v>278</v>
      </c>
      <c r="F6618" s="9" t="s">
        <v>278</v>
      </c>
      <c r="G6618" s="9" t="s">
        <v>278</v>
      </c>
      <c r="H6618" s="9" t="s">
        <v>278</v>
      </c>
      <c r="I6618" s="9" t="s">
        <v>278</v>
      </c>
      <c r="J6618" s="9" t="s">
        <v>278</v>
      </c>
      <c r="K6618" s="9">
        <v>588.00000000001091</v>
      </c>
      <c r="L6618" s="188">
        <v>937.15000000001601</v>
      </c>
      <c r="M6618" s="65">
        <v>413.6</v>
      </c>
      <c r="P6618" s="65">
        <f t="shared" si="183"/>
        <v>1938.7500000000268</v>
      </c>
      <c r="R6618" t="s">
        <v>283</v>
      </c>
    </row>
    <row r="6619" spans="1:21" ht="15">
      <c r="A6619" s="28" t="s">
        <v>788</v>
      </c>
      <c r="B6619" s="239" t="s">
        <v>1650</v>
      </c>
      <c r="C6619" s="3"/>
      <c r="D6619" s="3"/>
      <c r="E6619" s="9" t="s">
        <v>278</v>
      </c>
      <c r="F6619" s="9" t="s">
        <v>278</v>
      </c>
      <c r="G6619" s="9" t="s">
        <v>278</v>
      </c>
      <c r="H6619" s="9" t="s">
        <v>278</v>
      </c>
      <c r="I6619" s="9" t="s">
        <v>278</v>
      </c>
      <c r="J6619" s="9">
        <v>407.79999999999927</v>
      </c>
      <c r="K6619" s="9">
        <v>612.49999999999818</v>
      </c>
      <c r="L6619" s="9">
        <v>495.69999999998544</v>
      </c>
      <c r="M6619" s="65">
        <v>349.70000000000005</v>
      </c>
      <c r="P6619" s="65">
        <f t="shared" si="183"/>
        <v>1865.699999999983</v>
      </c>
    </row>
    <row r="6620" spans="1:21" ht="15">
      <c r="A6620" s="28" t="s">
        <v>789</v>
      </c>
      <c r="B6620" s="61" t="s">
        <v>2205</v>
      </c>
      <c r="C6620" s="3"/>
      <c r="D6620" s="3"/>
      <c r="E6620" s="9" t="s">
        <v>278</v>
      </c>
      <c r="F6620" s="9" t="s">
        <v>278</v>
      </c>
      <c r="G6620" s="9" t="s">
        <v>278</v>
      </c>
      <c r="H6620" s="9" t="s">
        <v>278</v>
      </c>
      <c r="I6620" s="9" t="s">
        <v>278</v>
      </c>
      <c r="J6620" s="9" t="s">
        <v>278</v>
      </c>
      <c r="K6620" s="9" t="s">
        <v>278</v>
      </c>
      <c r="L6620" s="184">
        <v>957.70000000007201</v>
      </c>
      <c r="M6620" s="90">
        <v>889</v>
      </c>
      <c r="N6620" s="65"/>
      <c r="P6620" s="65">
        <f t="shared" si="183"/>
        <v>1846.7000000000721</v>
      </c>
      <c r="R6620" t="s">
        <v>3566</v>
      </c>
    </row>
    <row r="6621" spans="1:21" ht="15">
      <c r="A6621" s="28" t="s">
        <v>790</v>
      </c>
      <c r="B6621" s="61" t="s">
        <v>29</v>
      </c>
      <c r="E6621" s="188">
        <v>557.29999999999995</v>
      </c>
      <c r="F6621" s="9">
        <v>451.2</v>
      </c>
      <c r="G6621" s="9">
        <v>464</v>
      </c>
      <c r="H6621" s="9" t="s">
        <v>278</v>
      </c>
      <c r="I6621" s="9" t="s">
        <v>278</v>
      </c>
      <c r="J6621" s="9">
        <v>345.79999999999927</v>
      </c>
      <c r="K6621" s="9" t="s">
        <v>278</v>
      </c>
      <c r="L6621" s="9" t="s">
        <v>278</v>
      </c>
      <c r="M6621" s="9" t="s">
        <v>278</v>
      </c>
      <c r="P6621" s="65">
        <f t="shared" si="183"/>
        <v>1818.2999999999993</v>
      </c>
      <c r="R6621" t="s">
        <v>288</v>
      </c>
      <c r="T6621" s="3"/>
      <c r="U6621" s="3"/>
    </row>
    <row r="6622" spans="1:21" ht="15">
      <c r="A6622" s="28" t="s">
        <v>791</v>
      </c>
      <c r="B6622" s="239" t="s">
        <v>1671</v>
      </c>
      <c r="C6622" s="3"/>
      <c r="D6622" s="3"/>
      <c r="E6622" s="9" t="s">
        <v>278</v>
      </c>
      <c r="F6622" s="9" t="s">
        <v>278</v>
      </c>
      <c r="G6622" s="9" t="s">
        <v>278</v>
      </c>
      <c r="H6622" s="9" t="s">
        <v>278</v>
      </c>
      <c r="I6622" s="9" t="s">
        <v>278</v>
      </c>
      <c r="J6622" s="9" t="s">
        <v>278</v>
      </c>
      <c r="K6622" s="9">
        <v>506.19999999999709</v>
      </c>
      <c r="L6622" s="9">
        <v>530.20000000000368</v>
      </c>
      <c r="M6622" s="65">
        <v>741.1</v>
      </c>
      <c r="P6622" s="65">
        <f t="shared" si="183"/>
        <v>1777.5000000000009</v>
      </c>
    </row>
    <row r="6623" spans="1:21" ht="15">
      <c r="A6623" s="28" t="s">
        <v>792</v>
      </c>
      <c r="B6623" s="239" t="s">
        <v>1749</v>
      </c>
      <c r="C6623" s="3"/>
      <c r="D6623" s="3"/>
      <c r="E6623" s="9" t="s">
        <v>278</v>
      </c>
      <c r="F6623" s="9" t="s">
        <v>278</v>
      </c>
      <c r="G6623" s="9" t="s">
        <v>278</v>
      </c>
      <c r="H6623" s="9" t="s">
        <v>278</v>
      </c>
      <c r="I6623" s="9" t="s">
        <v>278</v>
      </c>
      <c r="J6623" s="9" t="s">
        <v>278</v>
      </c>
      <c r="K6623" s="9">
        <v>460.50000000000728</v>
      </c>
      <c r="L6623" s="9">
        <v>653.30000000005816</v>
      </c>
      <c r="M6623" s="65">
        <v>637.5</v>
      </c>
      <c r="P6623" s="65">
        <f t="shared" si="183"/>
        <v>1751.3000000000654</v>
      </c>
    </row>
    <row r="6624" spans="1:21" ht="15">
      <c r="A6624" s="28" t="s">
        <v>793</v>
      </c>
      <c r="B6624" s="61" t="s">
        <v>2212</v>
      </c>
      <c r="C6624" s="3"/>
      <c r="D6624" s="3"/>
      <c r="E6624" s="9" t="s">
        <v>278</v>
      </c>
      <c r="F6624" s="9" t="s">
        <v>278</v>
      </c>
      <c r="G6624" s="9" t="s">
        <v>278</v>
      </c>
      <c r="H6624" s="9" t="s">
        <v>278</v>
      </c>
      <c r="I6624" s="9" t="s">
        <v>278</v>
      </c>
      <c r="J6624" s="9" t="s">
        <v>278</v>
      </c>
      <c r="K6624" s="9" t="s">
        <v>278</v>
      </c>
      <c r="L6624" s="9">
        <v>773.64999999999554</v>
      </c>
      <c r="M6624" s="90">
        <v>956.4</v>
      </c>
      <c r="N6624" s="65"/>
      <c r="P6624" s="65">
        <f t="shared" si="183"/>
        <v>1730.0499999999956</v>
      </c>
      <c r="R6624" t="s">
        <v>283</v>
      </c>
    </row>
    <row r="6625" spans="1:21" ht="15">
      <c r="A6625" s="28" t="s">
        <v>794</v>
      </c>
      <c r="B6625" s="61" t="s">
        <v>2213</v>
      </c>
      <c r="C6625" s="3"/>
      <c r="D6625" s="3"/>
      <c r="E6625" s="9" t="s">
        <v>278</v>
      </c>
      <c r="F6625" s="9" t="s">
        <v>278</v>
      </c>
      <c r="G6625" s="9" t="s">
        <v>278</v>
      </c>
      <c r="H6625" s="9" t="s">
        <v>278</v>
      </c>
      <c r="I6625" s="9" t="s">
        <v>278</v>
      </c>
      <c r="J6625" s="9" t="s">
        <v>278</v>
      </c>
      <c r="K6625" s="9" t="s">
        <v>278</v>
      </c>
      <c r="L6625" s="9">
        <v>706.00000000005173</v>
      </c>
      <c r="M6625" s="114">
        <v>995.9</v>
      </c>
      <c r="N6625" s="65"/>
      <c r="P6625" s="65">
        <f t="shared" si="183"/>
        <v>1701.9000000000517</v>
      </c>
      <c r="R6625" t="s">
        <v>300</v>
      </c>
    </row>
    <row r="6626" spans="1:21" ht="15">
      <c r="A6626" s="28" t="s">
        <v>795</v>
      </c>
      <c r="B6626" s="239" t="s">
        <v>1668</v>
      </c>
      <c r="C6626" s="3"/>
      <c r="D6626" s="3"/>
      <c r="E6626" s="9" t="s">
        <v>278</v>
      </c>
      <c r="F6626" s="9" t="s">
        <v>278</v>
      </c>
      <c r="G6626" s="9" t="s">
        <v>278</v>
      </c>
      <c r="H6626" s="9" t="s">
        <v>278</v>
      </c>
      <c r="I6626" s="9" t="s">
        <v>278</v>
      </c>
      <c r="J6626" s="9" t="s">
        <v>278</v>
      </c>
      <c r="K6626" s="9">
        <v>535.59999999999854</v>
      </c>
      <c r="L6626" s="9">
        <v>479.00000000006258</v>
      </c>
      <c r="M6626" s="65">
        <v>549.4</v>
      </c>
      <c r="P6626" s="65">
        <f t="shared" si="183"/>
        <v>1564.0000000000609</v>
      </c>
    </row>
    <row r="6627" spans="1:21" ht="15">
      <c r="A6627" s="28" t="s">
        <v>796</v>
      </c>
      <c r="B6627" s="239" t="s">
        <v>1693</v>
      </c>
      <c r="C6627" s="3"/>
      <c r="D6627" s="3"/>
      <c r="E6627" s="9" t="s">
        <v>278</v>
      </c>
      <c r="F6627" s="9" t="s">
        <v>278</v>
      </c>
      <c r="G6627" s="9" t="s">
        <v>278</v>
      </c>
      <c r="H6627" s="9" t="s">
        <v>278</v>
      </c>
      <c r="I6627" s="9" t="s">
        <v>278</v>
      </c>
      <c r="J6627" s="9" t="s">
        <v>278</v>
      </c>
      <c r="K6627" s="9">
        <v>180.00000000000546</v>
      </c>
      <c r="L6627" s="9">
        <v>665.70000000002483</v>
      </c>
      <c r="M6627" s="65">
        <v>714.50000000000011</v>
      </c>
      <c r="P6627" s="65">
        <f t="shared" si="183"/>
        <v>1560.2000000000303</v>
      </c>
    </row>
    <row r="6628" spans="1:21" ht="15">
      <c r="A6628" s="28" t="s">
        <v>797</v>
      </c>
      <c r="B6628" s="178" t="s">
        <v>1335</v>
      </c>
      <c r="C6628" s="3"/>
      <c r="D6628" s="3"/>
      <c r="E6628" s="9" t="s">
        <v>278</v>
      </c>
      <c r="F6628" s="9" t="s">
        <v>278</v>
      </c>
      <c r="G6628" s="9" t="s">
        <v>278</v>
      </c>
      <c r="H6628" s="9" t="s">
        <v>278</v>
      </c>
      <c r="I6628" s="9">
        <v>543.19999999999891</v>
      </c>
      <c r="J6628" s="185">
        <v>930.40000000000509</v>
      </c>
      <c r="K6628" s="9" t="s">
        <v>278</v>
      </c>
      <c r="L6628" s="9" t="s">
        <v>278</v>
      </c>
      <c r="M6628" s="9" t="s">
        <v>278</v>
      </c>
      <c r="P6628" s="65">
        <f t="shared" si="183"/>
        <v>1473.600000000004</v>
      </c>
      <c r="R6628" t="s">
        <v>281</v>
      </c>
      <c r="U6628" s="3" t="s">
        <v>1475</v>
      </c>
    </row>
    <row r="6629" spans="1:21" ht="15">
      <c r="A6629" s="28" t="s">
        <v>798</v>
      </c>
      <c r="B6629" s="239" t="s">
        <v>1654</v>
      </c>
      <c r="C6629" s="3"/>
      <c r="D6629" s="3"/>
      <c r="E6629" s="9" t="s">
        <v>278</v>
      </c>
      <c r="F6629" s="9" t="s">
        <v>278</v>
      </c>
      <c r="G6629" s="9" t="s">
        <v>278</v>
      </c>
      <c r="H6629" s="9" t="s">
        <v>278</v>
      </c>
      <c r="I6629" s="9" t="s">
        <v>278</v>
      </c>
      <c r="J6629" s="9">
        <v>503.59999999999854</v>
      </c>
      <c r="K6629" s="9">
        <v>461.90000000000146</v>
      </c>
      <c r="L6629" s="9">
        <v>201.10000000002765</v>
      </c>
      <c r="M6629" s="65">
        <v>302.60000000000002</v>
      </c>
      <c r="P6629" s="65">
        <f t="shared" si="183"/>
        <v>1469.2000000000276</v>
      </c>
    </row>
    <row r="6630" spans="1:21" ht="15">
      <c r="A6630" s="28" t="s">
        <v>799</v>
      </c>
      <c r="B6630" s="61" t="s">
        <v>2191</v>
      </c>
      <c r="C6630" s="3"/>
      <c r="D6630" s="3"/>
      <c r="E6630" s="9" t="s">
        <v>278</v>
      </c>
      <c r="F6630" s="9" t="s">
        <v>278</v>
      </c>
      <c r="G6630" s="9" t="s">
        <v>278</v>
      </c>
      <c r="H6630" s="9" t="s">
        <v>278</v>
      </c>
      <c r="I6630" s="9" t="s">
        <v>278</v>
      </c>
      <c r="J6630" s="9" t="s">
        <v>278</v>
      </c>
      <c r="K6630" s="9" t="s">
        <v>278</v>
      </c>
      <c r="L6630" s="9">
        <v>657.60000000006983</v>
      </c>
      <c r="M6630" s="65">
        <v>810.3</v>
      </c>
      <c r="N6630" s="65"/>
      <c r="P6630" s="65">
        <f t="shared" si="183"/>
        <v>1467.9000000000697</v>
      </c>
    </row>
    <row r="6631" spans="1:21" ht="15">
      <c r="A6631" s="28" t="s">
        <v>800</v>
      </c>
      <c r="B6631" s="239" t="s">
        <v>1667</v>
      </c>
      <c r="C6631" s="3"/>
      <c r="D6631" s="3"/>
      <c r="E6631" s="9" t="s">
        <v>278</v>
      </c>
      <c r="F6631" s="9" t="s">
        <v>278</v>
      </c>
      <c r="G6631" s="9" t="s">
        <v>278</v>
      </c>
      <c r="H6631" s="9" t="s">
        <v>278</v>
      </c>
      <c r="I6631" s="9" t="s">
        <v>278</v>
      </c>
      <c r="J6631" s="9" t="s">
        <v>278</v>
      </c>
      <c r="K6631" s="9">
        <v>267.89999999999054</v>
      </c>
      <c r="L6631" s="9">
        <v>614.49999999999568</v>
      </c>
      <c r="M6631" s="65">
        <v>580</v>
      </c>
      <c r="P6631" s="65">
        <f t="shared" si="183"/>
        <v>1462.3999999999862</v>
      </c>
    </row>
    <row r="6632" spans="1:21" ht="15">
      <c r="A6632" s="28" t="s">
        <v>801</v>
      </c>
      <c r="B6632" s="61" t="s">
        <v>2210</v>
      </c>
      <c r="C6632" s="3"/>
      <c r="D6632" s="3"/>
      <c r="E6632" s="9" t="s">
        <v>278</v>
      </c>
      <c r="F6632" s="9" t="s">
        <v>278</v>
      </c>
      <c r="G6632" s="9" t="s">
        <v>278</v>
      </c>
      <c r="H6632" s="9" t="s">
        <v>278</v>
      </c>
      <c r="I6632" s="9" t="s">
        <v>278</v>
      </c>
      <c r="J6632" s="9" t="s">
        <v>278</v>
      </c>
      <c r="K6632" s="9" t="s">
        <v>278</v>
      </c>
      <c r="L6632" s="9">
        <v>624.59999999993738</v>
      </c>
      <c r="M6632" s="65">
        <v>837.2</v>
      </c>
      <c r="N6632" s="65"/>
      <c r="P6632" s="65">
        <f t="shared" si="183"/>
        <v>1461.7999999999374</v>
      </c>
    </row>
    <row r="6633" spans="1:21" ht="15">
      <c r="A6633" s="28" t="s">
        <v>802</v>
      </c>
      <c r="B6633" s="61" t="s">
        <v>2208</v>
      </c>
      <c r="C6633" s="3"/>
      <c r="D6633" s="3"/>
      <c r="E6633" s="9" t="s">
        <v>278</v>
      </c>
      <c r="F6633" s="9" t="s">
        <v>278</v>
      </c>
      <c r="G6633" s="9" t="s">
        <v>278</v>
      </c>
      <c r="H6633" s="9" t="s">
        <v>278</v>
      </c>
      <c r="I6633" s="9" t="s">
        <v>278</v>
      </c>
      <c r="J6633" s="9" t="s">
        <v>278</v>
      </c>
      <c r="K6633" s="9" t="s">
        <v>278</v>
      </c>
      <c r="L6633" s="9">
        <v>770.69999999998549</v>
      </c>
      <c r="M6633" s="65">
        <v>687.4</v>
      </c>
      <c r="N6633" s="65"/>
      <c r="P6633" s="65">
        <f t="shared" si="183"/>
        <v>1458.0999999999854</v>
      </c>
    </row>
    <row r="6634" spans="1:21" ht="15">
      <c r="A6634" s="28" t="s">
        <v>803</v>
      </c>
      <c r="B6634" s="61" t="s">
        <v>158</v>
      </c>
      <c r="E6634" s="9" t="s">
        <v>278</v>
      </c>
      <c r="F6634" s="9" t="s">
        <v>278</v>
      </c>
      <c r="G6634" s="9">
        <v>455.6</v>
      </c>
      <c r="H6634" s="9">
        <v>291.99999999999272</v>
      </c>
      <c r="I6634" s="9">
        <v>700.30000000000109</v>
      </c>
      <c r="J6634" s="9" t="s">
        <v>278</v>
      </c>
      <c r="K6634" s="9" t="s">
        <v>278</v>
      </c>
      <c r="L6634" s="9" t="s">
        <v>278</v>
      </c>
      <c r="M6634" s="9" t="s">
        <v>278</v>
      </c>
      <c r="P6634" s="65">
        <f t="shared" si="183"/>
        <v>1447.8999999999937</v>
      </c>
    </row>
    <row r="6635" spans="1:21" ht="15">
      <c r="A6635" s="28" t="s">
        <v>804</v>
      </c>
      <c r="B6635" s="239" t="s">
        <v>2318</v>
      </c>
      <c r="C6635" s="3"/>
      <c r="D6635" s="3"/>
      <c r="E6635" s="9" t="s">
        <v>278</v>
      </c>
      <c r="F6635" s="9" t="s">
        <v>278</v>
      </c>
      <c r="G6635" s="9" t="s">
        <v>278</v>
      </c>
      <c r="H6635" s="9" t="s">
        <v>278</v>
      </c>
      <c r="I6635" s="9" t="s">
        <v>278</v>
      </c>
      <c r="J6635" s="9" t="s">
        <v>278</v>
      </c>
      <c r="K6635" s="9">
        <v>484.95000000000073</v>
      </c>
      <c r="L6635" s="9">
        <v>391.70000000006763</v>
      </c>
      <c r="M6635" s="65">
        <v>558.5</v>
      </c>
      <c r="P6635" s="65">
        <f t="shared" si="183"/>
        <v>1435.1500000000683</v>
      </c>
    </row>
    <row r="6636" spans="1:21" ht="15">
      <c r="A6636" s="28" t="s">
        <v>805</v>
      </c>
      <c r="B6636" s="61" t="s">
        <v>2197</v>
      </c>
      <c r="C6636" s="3"/>
      <c r="D6636" s="3"/>
      <c r="E6636" s="9" t="s">
        <v>278</v>
      </c>
      <c r="F6636" s="9" t="s">
        <v>278</v>
      </c>
      <c r="G6636" s="9" t="s">
        <v>278</v>
      </c>
      <c r="H6636" s="9" t="s">
        <v>278</v>
      </c>
      <c r="I6636" s="9" t="s">
        <v>278</v>
      </c>
      <c r="J6636" s="9" t="s">
        <v>278</v>
      </c>
      <c r="K6636" s="9" t="s">
        <v>278</v>
      </c>
      <c r="L6636" s="9">
        <v>674.59999999993374</v>
      </c>
      <c r="M6636" s="65">
        <v>737</v>
      </c>
      <c r="N6636" s="65"/>
      <c r="P6636" s="65">
        <f t="shared" si="183"/>
        <v>1411.5999999999337</v>
      </c>
    </row>
    <row r="6637" spans="1:21" ht="15">
      <c r="A6637" s="28" t="s">
        <v>806</v>
      </c>
      <c r="B6637" s="61" t="s">
        <v>2194</v>
      </c>
      <c r="C6637" s="3"/>
      <c r="D6637" s="3"/>
      <c r="E6637" s="9" t="s">
        <v>278</v>
      </c>
      <c r="F6637" s="9" t="s">
        <v>278</v>
      </c>
      <c r="G6637" s="9" t="s">
        <v>278</v>
      </c>
      <c r="H6637" s="9" t="s">
        <v>278</v>
      </c>
      <c r="I6637" s="9" t="s">
        <v>278</v>
      </c>
      <c r="J6637" s="9" t="s">
        <v>278</v>
      </c>
      <c r="K6637" s="9" t="s">
        <v>278</v>
      </c>
      <c r="L6637" s="188">
        <v>839.20000000002483</v>
      </c>
      <c r="M6637" s="65">
        <v>564.4</v>
      </c>
      <c r="N6637" s="65"/>
      <c r="P6637" s="65">
        <f t="shared" si="183"/>
        <v>1403.6000000000249</v>
      </c>
      <c r="R6637" t="s">
        <v>297</v>
      </c>
    </row>
    <row r="6638" spans="1:21" ht="15">
      <c r="A6638" s="28" t="s">
        <v>807</v>
      </c>
      <c r="B6638" s="61" t="s">
        <v>178</v>
      </c>
      <c r="E6638" s="9">
        <v>458.7</v>
      </c>
      <c r="F6638" s="185">
        <v>939.3</v>
      </c>
      <c r="G6638" s="9" t="s">
        <v>278</v>
      </c>
      <c r="H6638" s="9" t="s">
        <v>278</v>
      </c>
      <c r="I6638" s="9" t="s">
        <v>278</v>
      </c>
      <c r="J6638" s="9" t="s">
        <v>278</v>
      </c>
      <c r="K6638" s="9" t="s">
        <v>278</v>
      </c>
      <c r="L6638" s="9" t="s">
        <v>278</v>
      </c>
      <c r="M6638" s="9" t="s">
        <v>278</v>
      </c>
      <c r="P6638" s="65">
        <f t="shared" si="183"/>
        <v>1398</v>
      </c>
      <c r="R6638" t="s">
        <v>281</v>
      </c>
      <c r="T6638" s="3"/>
      <c r="U6638" s="3" t="s">
        <v>1475</v>
      </c>
    </row>
    <row r="6639" spans="1:21" ht="15">
      <c r="A6639" s="28" t="s">
        <v>808</v>
      </c>
      <c r="B6639" s="61" t="s">
        <v>2196</v>
      </c>
      <c r="C6639" s="3"/>
      <c r="D6639" s="3"/>
      <c r="E6639" s="9" t="s">
        <v>278</v>
      </c>
      <c r="F6639" s="9" t="s">
        <v>278</v>
      </c>
      <c r="G6639" s="9" t="s">
        <v>278</v>
      </c>
      <c r="H6639" s="9" t="s">
        <v>278</v>
      </c>
      <c r="I6639" s="9" t="s">
        <v>278</v>
      </c>
      <c r="J6639" s="9" t="s">
        <v>278</v>
      </c>
      <c r="K6639" s="9" t="s">
        <v>278</v>
      </c>
      <c r="L6639" s="188">
        <v>827.39999999993449</v>
      </c>
      <c r="M6639" s="65">
        <v>570.4</v>
      </c>
      <c r="N6639" s="65"/>
      <c r="P6639" s="65">
        <f t="shared" si="183"/>
        <v>1397.7999999999345</v>
      </c>
      <c r="R6639" t="s">
        <v>287</v>
      </c>
    </row>
    <row r="6640" spans="1:21" ht="15">
      <c r="A6640" s="28" t="s">
        <v>809</v>
      </c>
      <c r="B6640" s="61" t="s">
        <v>180</v>
      </c>
      <c r="C6640" s="3"/>
      <c r="D6640" s="3"/>
      <c r="E6640" s="9" t="s">
        <v>278</v>
      </c>
      <c r="F6640" s="9" t="s">
        <v>278</v>
      </c>
      <c r="G6640" s="9" t="s">
        <v>278</v>
      </c>
      <c r="H6640" s="9" t="s">
        <v>278</v>
      </c>
      <c r="I6640" s="9" t="s">
        <v>278</v>
      </c>
      <c r="J6640" s="9" t="s">
        <v>278</v>
      </c>
      <c r="K6640" s="9" t="s">
        <v>278</v>
      </c>
      <c r="L6640" s="9">
        <v>722.50000000003706</v>
      </c>
      <c r="M6640" s="65">
        <v>671.5</v>
      </c>
      <c r="N6640" s="65"/>
      <c r="P6640" s="65">
        <f t="shared" si="183"/>
        <v>1394.0000000000371</v>
      </c>
    </row>
    <row r="6641" spans="1:18" ht="15">
      <c r="A6641" s="28" t="s">
        <v>810</v>
      </c>
      <c r="B6641" s="61" t="s">
        <v>2199</v>
      </c>
      <c r="C6641" s="3"/>
      <c r="D6641" s="3"/>
      <c r="E6641" s="9" t="s">
        <v>278</v>
      </c>
      <c r="F6641" s="9" t="s">
        <v>278</v>
      </c>
      <c r="G6641" s="9" t="s">
        <v>278</v>
      </c>
      <c r="H6641" s="9" t="s">
        <v>278</v>
      </c>
      <c r="I6641" s="9" t="s">
        <v>278</v>
      </c>
      <c r="J6641" s="9" t="s">
        <v>278</v>
      </c>
      <c r="K6641" s="9" t="s">
        <v>278</v>
      </c>
      <c r="L6641" s="9">
        <v>724.99999999995634</v>
      </c>
      <c r="M6641" s="65">
        <v>642.4</v>
      </c>
      <c r="N6641" s="65"/>
      <c r="P6641" s="65">
        <f t="shared" si="183"/>
        <v>1367.3999999999564</v>
      </c>
    </row>
    <row r="6642" spans="1:18" ht="15">
      <c r="A6642" s="28" t="s">
        <v>811</v>
      </c>
      <c r="B6642" s="61" t="s">
        <v>2192</v>
      </c>
      <c r="C6642" s="3"/>
      <c r="D6642" s="3"/>
      <c r="E6642" s="9" t="s">
        <v>278</v>
      </c>
      <c r="F6642" s="9" t="s">
        <v>278</v>
      </c>
      <c r="G6642" s="9" t="s">
        <v>278</v>
      </c>
      <c r="H6642" s="9" t="s">
        <v>278</v>
      </c>
      <c r="I6642" s="9" t="s">
        <v>278</v>
      </c>
      <c r="J6642" s="9" t="s">
        <v>278</v>
      </c>
      <c r="K6642" s="9" t="s">
        <v>278</v>
      </c>
      <c r="L6642" s="9">
        <v>620.29999999999632</v>
      </c>
      <c r="M6642" s="65">
        <v>725.8</v>
      </c>
      <c r="N6642" s="65"/>
      <c r="P6642" s="65">
        <f t="shared" ref="P6642:P6673" si="184">SUM(E6642:M6642)</f>
        <v>1346.0999999999963</v>
      </c>
    </row>
    <row r="6643" spans="1:18" ht="15">
      <c r="A6643" s="28" t="s">
        <v>812</v>
      </c>
      <c r="B6643" s="61" t="s">
        <v>2198</v>
      </c>
      <c r="C6643" s="3"/>
      <c r="D6643" s="3"/>
      <c r="E6643" s="9" t="s">
        <v>278</v>
      </c>
      <c r="F6643" s="9" t="s">
        <v>278</v>
      </c>
      <c r="G6643" s="9" t="s">
        <v>278</v>
      </c>
      <c r="H6643" s="9" t="s">
        <v>278</v>
      </c>
      <c r="I6643" s="9" t="s">
        <v>278</v>
      </c>
      <c r="J6643" s="9" t="s">
        <v>278</v>
      </c>
      <c r="K6643" s="9" t="s">
        <v>278</v>
      </c>
      <c r="L6643" s="188">
        <v>823.60000000003276</v>
      </c>
      <c r="M6643" s="65">
        <v>481.7</v>
      </c>
      <c r="N6643" s="65"/>
      <c r="P6643" s="65">
        <f t="shared" si="184"/>
        <v>1305.3000000000327</v>
      </c>
      <c r="R6643" t="s">
        <v>288</v>
      </c>
    </row>
    <row r="6644" spans="1:18" ht="15">
      <c r="A6644" s="28" t="s">
        <v>813</v>
      </c>
      <c r="B6644" s="61" t="s">
        <v>2193</v>
      </c>
      <c r="C6644" s="3"/>
      <c r="D6644" s="3"/>
      <c r="E6644" s="9" t="s">
        <v>278</v>
      </c>
      <c r="F6644" s="9" t="s">
        <v>278</v>
      </c>
      <c r="G6644" s="9" t="s">
        <v>278</v>
      </c>
      <c r="H6644" s="9" t="s">
        <v>278</v>
      </c>
      <c r="I6644" s="9" t="s">
        <v>278</v>
      </c>
      <c r="J6644" s="9" t="s">
        <v>278</v>
      </c>
      <c r="K6644" s="9" t="s">
        <v>278</v>
      </c>
      <c r="L6644" s="9">
        <v>787.25000000003638</v>
      </c>
      <c r="M6644" s="65">
        <v>475.8</v>
      </c>
      <c r="N6644" s="65"/>
      <c r="P6644" s="65">
        <f t="shared" si="184"/>
        <v>1263.0500000000363</v>
      </c>
    </row>
    <row r="6645" spans="1:18" ht="15">
      <c r="A6645" s="28" t="s">
        <v>814</v>
      </c>
      <c r="B6645" s="61" t="s">
        <v>2206</v>
      </c>
      <c r="C6645" s="3"/>
      <c r="D6645" s="3"/>
      <c r="E6645" s="9" t="s">
        <v>278</v>
      </c>
      <c r="F6645" s="9" t="s">
        <v>278</v>
      </c>
      <c r="G6645" s="9" t="s">
        <v>278</v>
      </c>
      <c r="H6645" s="9" t="s">
        <v>278</v>
      </c>
      <c r="I6645" s="9" t="s">
        <v>278</v>
      </c>
      <c r="J6645" s="9" t="s">
        <v>278</v>
      </c>
      <c r="K6645" s="9" t="s">
        <v>278</v>
      </c>
      <c r="L6645" s="9">
        <v>661.19999999993161</v>
      </c>
      <c r="M6645" s="65">
        <v>579.70000000000005</v>
      </c>
      <c r="N6645" s="65"/>
      <c r="P6645" s="65">
        <f t="shared" si="184"/>
        <v>1240.8999999999317</v>
      </c>
    </row>
    <row r="6646" spans="1:18" ht="15">
      <c r="A6646" s="28" t="s">
        <v>1946</v>
      </c>
      <c r="B6646" s="239" t="s">
        <v>2190</v>
      </c>
      <c r="C6646" s="3"/>
      <c r="D6646" s="3"/>
      <c r="E6646" s="9" t="s">
        <v>278</v>
      </c>
      <c r="F6646" s="9" t="s">
        <v>278</v>
      </c>
      <c r="G6646" s="9" t="s">
        <v>278</v>
      </c>
      <c r="H6646" s="9" t="s">
        <v>278</v>
      </c>
      <c r="I6646" s="9" t="s">
        <v>278</v>
      </c>
      <c r="J6646" s="9" t="s">
        <v>278</v>
      </c>
      <c r="K6646" s="9" t="s">
        <v>278</v>
      </c>
      <c r="L6646" s="9">
        <v>640.40000000006694</v>
      </c>
      <c r="M6646" s="65">
        <v>599.10000000000014</v>
      </c>
      <c r="N6646" s="65"/>
      <c r="P6646" s="65">
        <f t="shared" si="184"/>
        <v>1239.5000000000671</v>
      </c>
    </row>
    <row r="6647" spans="1:18" ht="15">
      <c r="A6647" s="28" t="s">
        <v>2165</v>
      </c>
      <c r="B6647" s="61" t="s">
        <v>2195</v>
      </c>
      <c r="C6647" s="3"/>
      <c r="D6647" s="3"/>
      <c r="E6647" s="9" t="s">
        <v>278</v>
      </c>
      <c r="F6647" s="9" t="s">
        <v>278</v>
      </c>
      <c r="G6647" s="9" t="s">
        <v>278</v>
      </c>
      <c r="H6647" s="9" t="s">
        <v>278</v>
      </c>
      <c r="I6647" s="9" t="s">
        <v>278</v>
      </c>
      <c r="J6647" s="9" t="s">
        <v>278</v>
      </c>
      <c r="K6647" s="9" t="s">
        <v>278</v>
      </c>
      <c r="L6647" s="9">
        <v>634.6000000000364</v>
      </c>
      <c r="M6647" s="65">
        <v>584.29999999999995</v>
      </c>
      <c r="N6647" s="65"/>
      <c r="P6647" s="65">
        <f t="shared" si="184"/>
        <v>1218.9000000000365</v>
      </c>
    </row>
    <row r="6648" spans="1:18" ht="15">
      <c r="A6648" s="28" t="s">
        <v>2166</v>
      </c>
      <c r="B6648" s="61" t="s">
        <v>2209</v>
      </c>
      <c r="C6648" s="3"/>
      <c r="D6648" s="3"/>
      <c r="E6648" s="9" t="s">
        <v>278</v>
      </c>
      <c r="F6648" s="9" t="s">
        <v>278</v>
      </c>
      <c r="G6648" s="9" t="s">
        <v>278</v>
      </c>
      <c r="H6648" s="9" t="s">
        <v>278</v>
      </c>
      <c r="I6648" s="9" t="s">
        <v>278</v>
      </c>
      <c r="J6648" s="9" t="s">
        <v>278</v>
      </c>
      <c r="K6648" s="9" t="s">
        <v>278</v>
      </c>
      <c r="L6648" s="9">
        <v>458.30000000008152</v>
      </c>
      <c r="M6648" s="65">
        <v>730.5</v>
      </c>
      <c r="N6648" s="65"/>
      <c r="P6648" s="65">
        <f t="shared" si="184"/>
        <v>1188.8000000000816</v>
      </c>
    </row>
    <row r="6649" spans="1:18" ht="15">
      <c r="A6649" s="28" t="s">
        <v>2167</v>
      </c>
      <c r="B6649" s="61" t="s">
        <v>2211</v>
      </c>
      <c r="C6649" s="3"/>
      <c r="D6649" s="3"/>
      <c r="E6649" s="9" t="s">
        <v>278</v>
      </c>
      <c r="F6649" s="9" t="s">
        <v>278</v>
      </c>
      <c r="G6649" s="9" t="s">
        <v>278</v>
      </c>
      <c r="H6649" s="9" t="s">
        <v>278</v>
      </c>
      <c r="I6649" s="9" t="s">
        <v>278</v>
      </c>
      <c r="J6649" s="9" t="s">
        <v>278</v>
      </c>
      <c r="K6649" s="9" t="s">
        <v>278</v>
      </c>
      <c r="L6649" s="9">
        <v>607.30000000010193</v>
      </c>
      <c r="M6649" s="65">
        <v>573.5</v>
      </c>
      <c r="N6649" s="65"/>
      <c r="P6649" s="65">
        <f t="shared" si="184"/>
        <v>1180.800000000102</v>
      </c>
    </row>
    <row r="6650" spans="1:18" ht="15">
      <c r="A6650" s="28" t="s">
        <v>2168</v>
      </c>
      <c r="B6650" s="239" t="s">
        <v>1656</v>
      </c>
      <c r="C6650" s="3"/>
      <c r="D6650" s="3"/>
      <c r="E6650" s="9" t="s">
        <v>278</v>
      </c>
      <c r="F6650" s="9" t="s">
        <v>278</v>
      </c>
      <c r="G6650" s="9" t="s">
        <v>278</v>
      </c>
      <c r="H6650" s="9" t="s">
        <v>278</v>
      </c>
      <c r="I6650" s="9" t="s">
        <v>278</v>
      </c>
      <c r="J6650" s="9">
        <v>591.5</v>
      </c>
      <c r="K6650" s="9">
        <v>582.39999999999782</v>
      </c>
      <c r="L6650" s="9" t="s">
        <v>278</v>
      </c>
      <c r="M6650" s="9" t="s">
        <v>278</v>
      </c>
      <c r="P6650" s="65">
        <f t="shared" si="184"/>
        <v>1173.8999999999978</v>
      </c>
    </row>
    <row r="6651" spans="1:18" ht="15">
      <c r="A6651" s="28" t="s">
        <v>2169</v>
      </c>
      <c r="B6651" s="61" t="s">
        <v>674</v>
      </c>
      <c r="E6651" s="9" t="s">
        <v>278</v>
      </c>
      <c r="F6651" s="9" t="s">
        <v>278</v>
      </c>
      <c r="G6651" s="9" t="s">
        <v>278</v>
      </c>
      <c r="H6651" s="9">
        <v>394.15000000000873</v>
      </c>
      <c r="I6651" s="9">
        <v>778.84999999999854</v>
      </c>
      <c r="J6651" s="9" t="s">
        <v>278</v>
      </c>
      <c r="K6651" s="9" t="s">
        <v>278</v>
      </c>
      <c r="L6651" s="9" t="s">
        <v>278</v>
      </c>
      <c r="M6651" s="9" t="s">
        <v>278</v>
      </c>
      <c r="P6651" s="65">
        <f t="shared" si="184"/>
        <v>1173.0000000000073</v>
      </c>
    </row>
    <row r="6652" spans="1:18" ht="15">
      <c r="A6652" s="28" t="s">
        <v>2170</v>
      </c>
      <c r="B6652" s="61" t="s">
        <v>2200</v>
      </c>
      <c r="C6652" s="3"/>
      <c r="D6652" s="3"/>
      <c r="E6652" s="9" t="s">
        <v>278</v>
      </c>
      <c r="F6652" s="9" t="s">
        <v>278</v>
      </c>
      <c r="G6652" s="9" t="s">
        <v>278</v>
      </c>
      <c r="H6652" s="9" t="s">
        <v>278</v>
      </c>
      <c r="I6652" s="9" t="s">
        <v>278</v>
      </c>
      <c r="J6652" s="9" t="s">
        <v>278</v>
      </c>
      <c r="K6652" s="9" t="s">
        <v>278</v>
      </c>
      <c r="L6652" s="9">
        <v>694.7999999999214</v>
      </c>
      <c r="M6652" s="65">
        <v>395.29999999999995</v>
      </c>
      <c r="N6652" s="65"/>
      <c r="P6652" s="65">
        <f t="shared" si="184"/>
        <v>1090.0999999999212</v>
      </c>
    </row>
    <row r="6653" spans="1:18" ht="15">
      <c r="A6653" s="28" t="s">
        <v>2171</v>
      </c>
      <c r="B6653" s="61" t="s">
        <v>649</v>
      </c>
      <c r="E6653" s="9" t="s">
        <v>278</v>
      </c>
      <c r="F6653" s="9" t="s">
        <v>278</v>
      </c>
      <c r="G6653" s="9" t="s">
        <v>278</v>
      </c>
      <c r="H6653" s="9">
        <v>428.20000000001164</v>
      </c>
      <c r="I6653" s="9">
        <v>643.89999999999782</v>
      </c>
      <c r="J6653" s="9" t="s">
        <v>278</v>
      </c>
      <c r="K6653" s="9" t="s">
        <v>278</v>
      </c>
      <c r="L6653" s="9" t="s">
        <v>278</v>
      </c>
      <c r="M6653" s="9" t="s">
        <v>278</v>
      </c>
      <c r="P6653" s="65">
        <f t="shared" si="184"/>
        <v>1072.1000000000095</v>
      </c>
    </row>
    <row r="6654" spans="1:18" ht="15">
      <c r="A6654" s="28" t="s">
        <v>2172</v>
      </c>
      <c r="B6654" s="61" t="s">
        <v>2202</v>
      </c>
      <c r="C6654" s="3"/>
      <c r="D6654" s="3"/>
      <c r="E6654" s="9" t="s">
        <v>278</v>
      </c>
      <c r="F6654" s="9" t="s">
        <v>278</v>
      </c>
      <c r="G6654" s="9" t="s">
        <v>278</v>
      </c>
      <c r="H6654" s="9" t="s">
        <v>278</v>
      </c>
      <c r="I6654" s="9" t="s">
        <v>278</v>
      </c>
      <c r="J6654" s="9" t="s">
        <v>278</v>
      </c>
      <c r="K6654" s="9" t="s">
        <v>278</v>
      </c>
      <c r="L6654" s="9">
        <v>516.90000000000805</v>
      </c>
      <c r="M6654" s="65">
        <v>506.6</v>
      </c>
      <c r="N6654" s="65"/>
      <c r="P6654" s="65">
        <f t="shared" si="184"/>
        <v>1023.5000000000081</v>
      </c>
    </row>
    <row r="6655" spans="1:18" ht="15">
      <c r="A6655" s="28" t="s">
        <v>2173</v>
      </c>
      <c r="B6655" s="61" t="s">
        <v>2201</v>
      </c>
      <c r="C6655" s="3"/>
      <c r="D6655" s="3"/>
      <c r="E6655" s="9" t="s">
        <v>278</v>
      </c>
      <c r="F6655" s="9" t="s">
        <v>278</v>
      </c>
      <c r="G6655" s="9" t="s">
        <v>278</v>
      </c>
      <c r="H6655" s="9" t="s">
        <v>278</v>
      </c>
      <c r="I6655" s="9" t="s">
        <v>278</v>
      </c>
      <c r="J6655" s="9" t="s">
        <v>278</v>
      </c>
      <c r="K6655" s="9" t="s">
        <v>278</v>
      </c>
      <c r="L6655" s="9">
        <v>489.89999999999128</v>
      </c>
      <c r="M6655" s="65">
        <v>490</v>
      </c>
      <c r="N6655" s="65"/>
      <c r="P6655" s="65">
        <f t="shared" si="184"/>
        <v>979.89999999999122</v>
      </c>
    </row>
    <row r="6656" spans="1:18" ht="15">
      <c r="A6656" s="28" t="s">
        <v>2174</v>
      </c>
      <c r="B6656" s="239" t="s">
        <v>1692</v>
      </c>
      <c r="C6656" s="3"/>
      <c r="D6656" s="3"/>
      <c r="E6656" s="9" t="s">
        <v>278</v>
      </c>
      <c r="F6656" s="9" t="s">
        <v>278</v>
      </c>
      <c r="G6656" s="9" t="s">
        <v>278</v>
      </c>
      <c r="H6656" s="9" t="s">
        <v>278</v>
      </c>
      <c r="I6656" s="9" t="s">
        <v>278</v>
      </c>
      <c r="J6656" s="9" t="s">
        <v>278</v>
      </c>
      <c r="K6656" s="9">
        <v>612.89999999999782</v>
      </c>
      <c r="L6656" s="9">
        <v>362.99999999998835</v>
      </c>
      <c r="M6656" s="9" t="s">
        <v>278</v>
      </c>
      <c r="P6656" s="65">
        <f t="shared" si="184"/>
        <v>975.89999999998622</v>
      </c>
    </row>
    <row r="6657" spans="1:18" ht="15">
      <c r="A6657" s="28" t="s">
        <v>2175</v>
      </c>
      <c r="B6657" s="61" t="s">
        <v>2819</v>
      </c>
      <c r="C6657" s="3"/>
      <c r="D6657" s="3"/>
      <c r="E6657" s="9" t="s">
        <v>278</v>
      </c>
      <c r="F6657" s="9" t="s">
        <v>278</v>
      </c>
      <c r="G6657" s="9" t="s">
        <v>278</v>
      </c>
      <c r="H6657" s="9" t="s">
        <v>278</v>
      </c>
      <c r="I6657" s="9" t="s">
        <v>278</v>
      </c>
      <c r="J6657" s="9" t="s">
        <v>278</v>
      </c>
      <c r="K6657" s="9" t="s">
        <v>278</v>
      </c>
      <c r="L6657" s="9" t="s">
        <v>278</v>
      </c>
      <c r="M6657" s="115">
        <v>964.1</v>
      </c>
      <c r="N6657" s="65"/>
      <c r="P6657" s="65">
        <f t="shared" si="184"/>
        <v>964.1</v>
      </c>
      <c r="R6657" t="s">
        <v>282</v>
      </c>
    </row>
    <row r="6658" spans="1:18" ht="15">
      <c r="A6658" s="28" t="s">
        <v>2176</v>
      </c>
      <c r="B6658" s="61" t="s">
        <v>2708</v>
      </c>
      <c r="C6658" s="3"/>
      <c r="D6658" s="3"/>
      <c r="E6658" s="9" t="s">
        <v>278</v>
      </c>
      <c r="F6658" s="9" t="s">
        <v>278</v>
      </c>
      <c r="G6658" s="9" t="s">
        <v>278</v>
      </c>
      <c r="H6658" s="9" t="s">
        <v>278</v>
      </c>
      <c r="I6658" s="9" t="s">
        <v>278</v>
      </c>
      <c r="J6658" s="9" t="s">
        <v>278</v>
      </c>
      <c r="K6658" s="9" t="s">
        <v>278</v>
      </c>
      <c r="L6658" s="9" t="s">
        <v>278</v>
      </c>
      <c r="M6658" s="90">
        <v>914.5</v>
      </c>
      <c r="N6658" s="65"/>
      <c r="P6658" s="65">
        <f t="shared" si="184"/>
        <v>914.5</v>
      </c>
      <c r="R6658" t="s">
        <v>287</v>
      </c>
    </row>
    <row r="6659" spans="1:18" ht="15">
      <c r="A6659" s="28" t="s">
        <v>2177</v>
      </c>
      <c r="B6659" s="61" t="s">
        <v>2715</v>
      </c>
      <c r="C6659" s="3"/>
      <c r="D6659" s="3"/>
      <c r="E6659" s="9" t="s">
        <v>278</v>
      </c>
      <c r="F6659" s="9" t="s">
        <v>278</v>
      </c>
      <c r="G6659" s="9" t="s">
        <v>278</v>
      </c>
      <c r="H6659" s="9" t="s">
        <v>278</v>
      </c>
      <c r="I6659" s="9" t="s">
        <v>278</v>
      </c>
      <c r="J6659" s="9" t="s">
        <v>278</v>
      </c>
      <c r="K6659" s="9" t="s">
        <v>278</v>
      </c>
      <c r="L6659" s="9" t="s">
        <v>278</v>
      </c>
      <c r="M6659" s="90">
        <v>906.40000000000009</v>
      </c>
      <c r="N6659" s="65"/>
      <c r="P6659" s="65">
        <f t="shared" si="184"/>
        <v>906.40000000000009</v>
      </c>
      <c r="R6659" t="s">
        <v>288</v>
      </c>
    </row>
    <row r="6660" spans="1:18" ht="15">
      <c r="A6660" s="28" t="s">
        <v>2178</v>
      </c>
      <c r="B6660" s="61" t="s">
        <v>2712</v>
      </c>
      <c r="C6660" s="3"/>
      <c r="D6660" s="3"/>
      <c r="E6660" s="9" t="s">
        <v>278</v>
      </c>
      <c r="F6660" s="9" t="s">
        <v>278</v>
      </c>
      <c r="G6660" s="9" t="s">
        <v>278</v>
      </c>
      <c r="H6660" s="9" t="s">
        <v>278</v>
      </c>
      <c r="I6660" s="9" t="s">
        <v>278</v>
      </c>
      <c r="J6660" s="9" t="s">
        <v>278</v>
      </c>
      <c r="K6660" s="9" t="s">
        <v>278</v>
      </c>
      <c r="L6660" s="9" t="s">
        <v>278</v>
      </c>
      <c r="M6660" s="65">
        <v>879.7</v>
      </c>
      <c r="N6660" s="65"/>
      <c r="P6660" s="65">
        <f t="shared" si="184"/>
        <v>879.7</v>
      </c>
    </row>
    <row r="6661" spans="1:18" ht="15">
      <c r="A6661" s="28" t="s">
        <v>2179</v>
      </c>
      <c r="B6661" s="61" t="s">
        <v>2214</v>
      </c>
      <c r="C6661" s="3"/>
      <c r="D6661" s="3"/>
      <c r="E6661" s="9" t="s">
        <v>278</v>
      </c>
      <c r="F6661" s="9" t="s">
        <v>278</v>
      </c>
      <c r="G6661" s="9" t="s">
        <v>278</v>
      </c>
      <c r="H6661" s="9" t="s">
        <v>278</v>
      </c>
      <c r="I6661" s="9" t="s">
        <v>278</v>
      </c>
      <c r="J6661" s="9" t="s">
        <v>278</v>
      </c>
      <c r="K6661" s="9" t="s">
        <v>278</v>
      </c>
      <c r="L6661" s="188">
        <v>832.8000000000327</v>
      </c>
      <c r="M6661" s="9" t="s">
        <v>278</v>
      </c>
      <c r="N6661" s="65"/>
      <c r="P6661" s="65">
        <f t="shared" si="184"/>
        <v>832.8000000000327</v>
      </c>
      <c r="R6661" t="s">
        <v>292</v>
      </c>
    </row>
    <row r="6662" spans="1:18" ht="15">
      <c r="A6662" s="28" t="s">
        <v>2180</v>
      </c>
      <c r="B6662" s="61" t="s">
        <v>2707</v>
      </c>
      <c r="C6662" s="3"/>
      <c r="D6662" s="3"/>
      <c r="E6662" s="9" t="s">
        <v>278</v>
      </c>
      <c r="F6662" s="9" t="s">
        <v>278</v>
      </c>
      <c r="G6662" s="9" t="s">
        <v>278</v>
      </c>
      <c r="H6662" s="9" t="s">
        <v>278</v>
      </c>
      <c r="I6662" s="9" t="s">
        <v>278</v>
      </c>
      <c r="J6662" s="9" t="s">
        <v>278</v>
      </c>
      <c r="K6662" s="9" t="s">
        <v>278</v>
      </c>
      <c r="L6662" s="9" t="s">
        <v>278</v>
      </c>
      <c r="M6662" s="65">
        <v>828.6</v>
      </c>
      <c r="N6662" s="65"/>
      <c r="P6662" s="65">
        <f t="shared" si="184"/>
        <v>828.6</v>
      </c>
    </row>
    <row r="6663" spans="1:18" ht="15">
      <c r="A6663" s="28" t="s">
        <v>2181</v>
      </c>
      <c r="B6663" s="61" t="s">
        <v>2702</v>
      </c>
      <c r="C6663" s="3"/>
      <c r="D6663" s="3"/>
      <c r="E6663" s="9" t="s">
        <v>278</v>
      </c>
      <c r="F6663" s="9" t="s">
        <v>278</v>
      </c>
      <c r="G6663" s="9" t="s">
        <v>278</v>
      </c>
      <c r="H6663" s="9" t="s">
        <v>278</v>
      </c>
      <c r="I6663" s="9" t="s">
        <v>278</v>
      </c>
      <c r="J6663" s="9" t="s">
        <v>278</v>
      </c>
      <c r="K6663" s="9" t="s">
        <v>278</v>
      </c>
      <c r="L6663" s="9" t="s">
        <v>278</v>
      </c>
      <c r="M6663" s="65">
        <v>827.9</v>
      </c>
      <c r="N6663" s="65"/>
      <c r="P6663" s="65">
        <f t="shared" si="184"/>
        <v>827.9</v>
      </c>
    </row>
    <row r="6664" spans="1:18" ht="15">
      <c r="A6664" s="28" t="s">
        <v>2182</v>
      </c>
      <c r="B6664" s="190" t="s">
        <v>1331</v>
      </c>
      <c r="C6664" s="3"/>
      <c r="D6664" s="3"/>
      <c r="E6664" s="9" t="s">
        <v>278</v>
      </c>
      <c r="F6664" s="9" t="s">
        <v>278</v>
      </c>
      <c r="G6664" s="9" t="s">
        <v>278</v>
      </c>
      <c r="H6664" s="9" t="s">
        <v>278</v>
      </c>
      <c r="I6664" s="188">
        <v>783.20000000000437</v>
      </c>
      <c r="J6664" s="9" t="s">
        <v>278</v>
      </c>
      <c r="K6664" s="9" t="s">
        <v>278</v>
      </c>
      <c r="L6664" s="9" t="s">
        <v>278</v>
      </c>
      <c r="M6664" s="9" t="s">
        <v>278</v>
      </c>
      <c r="P6664" s="65">
        <f t="shared" si="184"/>
        <v>783.20000000000437</v>
      </c>
      <c r="R6664" t="s">
        <v>288</v>
      </c>
    </row>
    <row r="6665" spans="1:18" ht="15">
      <c r="A6665" s="28" t="s">
        <v>2183</v>
      </c>
      <c r="B6665" s="61" t="s">
        <v>2704</v>
      </c>
      <c r="C6665" s="3"/>
      <c r="D6665" s="3"/>
      <c r="E6665" s="9" t="s">
        <v>278</v>
      </c>
      <c r="F6665" s="9" t="s">
        <v>278</v>
      </c>
      <c r="G6665" s="9" t="s">
        <v>278</v>
      </c>
      <c r="H6665" s="9" t="s">
        <v>278</v>
      </c>
      <c r="I6665" s="9" t="s">
        <v>278</v>
      </c>
      <c r="J6665" s="9" t="s">
        <v>278</v>
      </c>
      <c r="K6665" s="9" t="s">
        <v>278</v>
      </c>
      <c r="L6665" s="9" t="s">
        <v>278</v>
      </c>
      <c r="M6665" s="65">
        <v>771.19999999999993</v>
      </c>
      <c r="N6665" s="65"/>
      <c r="P6665" s="65">
        <f t="shared" si="184"/>
        <v>771.19999999999993</v>
      </c>
    </row>
    <row r="6666" spans="1:18" ht="15">
      <c r="A6666" s="28" t="s">
        <v>2184</v>
      </c>
      <c r="B6666" s="61" t="s">
        <v>2724</v>
      </c>
      <c r="C6666" s="3"/>
      <c r="D6666" s="3"/>
      <c r="E6666" s="9" t="s">
        <v>278</v>
      </c>
      <c r="F6666" s="9" t="s">
        <v>278</v>
      </c>
      <c r="G6666" s="9" t="s">
        <v>278</v>
      </c>
      <c r="H6666" s="9" t="s">
        <v>278</v>
      </c>
      <c r="I6666" s="9" t="s">
        <v>278</v>
      </c>
      <c r="J6666" s="9" t="s">
        <v>278</v>
      </c>
      <c r="K6666" s="9" t="s">
        <v>278</v>
      </c>
      <c r="L6666" s="9" t="s">
        <v>278</v>
      </c>
      <c r="M6666" s="65">
        <v>755.15</v>
      </c>
      <c r="N6666" s="65"/>
      <c r="P6666" s="65">
        <f t="shared" si="184"/>
        <v>755.15</v>
      </c>
    </row>
    <row r="6667" spans="1:18" ht="15">
      <c r="A6667" s="28" t="s">
        <v>2185</v>
      </c>
      <c r="B6667" s="61" t="s">
        <v>2721</v>
      </c>
      <c r="C6667" s="3"/>
      <c r="D6667" s="3"/>
      <c r="E6667" s="9" t="s">
        <v>278</v>
      </c>
      <c r="F6667" s="9" t="s">
        <v>278</v>
      </c>
      <c r="G6667" s="9" t="s">
        <v>278</v>
      </c>
      <c r="H6667" s="9" t="s">
        <v>278</v>
      </c>
      <c r="I6667" s="9" t="s">
        <v>278</v>
      </c>
      <c r="J6667" s="9" t="s">
        <v>278</v>
      </c>
      <c r="K6667" s="9" t="s">
        <v>278</v>
      </c>
      <c r="L6667" s="9" t="s">
        <v>278</v>
      </c>
      <c r="M6667" s="65">
        <v>752.19999999999993</v>
      </c>
      <c r="N6667" s="65"/>
      <c r="P6667" s="65">
        <f t="shared" si="184"/>
        <v>752.19999999999993</v>
      </c>
    </row>
    <row r="6668" spans="1:18" ht="15">
      <c r="A6668" s="28" t="s">
        <v>2186</v>
      </c>
      <c r="B6668" s="61" t="s">
        <v>164</v>
      </c>
      <c r="E6668" s="9" t="s">
        <v>278</v>
      </c>
      <c r="F6668" s="9" t="s">
        <v>278</v>
      </c>
      <c r="G6668" s="184">
        <v>747.9</v>
      </c>
      <c r="H6668" s="9" t="s">
        <v>278</v>
      </c>
      <c r="I6668" s="9" t="s">
        <v>278</v>
      </c>
      <c r="J6668" s="9" t="s">
        <v>278</v>
      </c>
      <c r="K6668" s="9" t="s">
        <v>278</v>
      </c>
      <c r="L6668" s="9" t="s">
        <v>278</v>
      </c>
      <c r="M6668" s="9" t="s">
        <v>278</v>
      </c>
      <c r="P6668" s="65">
        <f t="shared" si="184"/>
        <v>747.9</v>
      </c>
      <c r="R6668" t="s">
        <v>282</v>
      </c>
    </row>
    <row r="6669" spans="1:18" ht="15">
      <c r="A6669" s="28" t="s">
        <v>2187</v>
      </c>
      <c r="B6669" s="61" t="s">
        <v>2723</v>
      </c>
      <c r="C6669" s="3"/>
      <c r="D6669" s="3"/>
      <c r="E6669" s="9" t="s">
        <v>278</v>
      </c>
      <c r="F6669" s="9" t="s">
        <v>278</v>
      </c>
      <c r="G6669" s="9" t="s">
        <v>278</v>
      </c>
      <c r="H6669" s="9" t="s">
        <v>278</v>
      </c>
      <c r="I6669" s="9" t="s">
        <v>278</v>
      </c>
      <c r="J6669" s="9" t="s">
        <v>278</v>
      </c>
      <c r="K6669" s="9" t="s">
        <v>278</v>
      </c>
      <c r="L6669" s="9" t="s">
        <v>278</v>
      </c>
      <c r="M6669" s="65">
        <v>747.3</v>
      </c>
      <c r="N6669" s="65"/>
      <c r="P6669" s="65">
        <f t="shared" si="184"/>
        <v>747.3</v>
      </c>
    </row>
    <row r="6670" spans="1:18" ht="15">
      <c r="A6670" s="28" t="s">
        <v>2188</v>
      </c>
      <c r="B6670" s="61" t="s">
        <v>2204</v>
      </c>
      <c r="C6670" s="3"/>
      <c r="D6670" s="3"/>
      <c r="E6670" s="9" t="s">
        <v>278</v>
      </c>
      <c r="F6670" s="9" t="s">
        <v>278</v>
      </c>
      <c r="G6670" s="9" t="s">
        <v>278</v>
      </c>
      <c r="H6670" s="9" t="s">
        <v>278</v>
      </c>
      <c r="I6670" s="9" t="s">
        <v>278</v>
      </c>
      <c r="J6670" s="9" t="s">
        <v>278</v>
      </c>
      <c r="K6670" s="9" t="s">
        <v>278</v>
      </c>
      <c r="L6670" s="9">
        <v>746.59999999997081</v>
      </c>
      <c r="M6670" s="9" t="s">
        <v>278</v>
      </c>
      <c r="N6670" s="65"/>
      <c r="P6670" s="65">
        <f t="shared" si="184"/>
        <v>746.59999999997081</v>
      </c>
    </row>
    <row r="6671" spans="1:18" ht="15">
      <c r="A6671" s="28" t="s">
        <v>2296</v>
      </c>
      <c r="B6671" s="61" t="s">
        <v>2720</v>
      </c>
      <c r="C6671" s="3"/>
      <c r="D6671" s="3"/>
      <c r="E6671" s="9" t="s">
        <v>278</v>
      </c>
      <c r="F6671" s="9" t="s">
        <v>278</v>
      </c>
      <c r="G6671" s="9" t="s">
        <v>278</v>
      </c>
      <c r="H6671" s="9" t="s">
        <v>278</v>
      </c>
      <c r="I6671" s="9" t="s">
        <v>278</v>
      </c>
      <c r="J6671" s="9" t="s">
        <v>278</v>
      </c>
      <c r="K6671" s="9" t="s">
        <v>278</v>
      </c>
      <c r="L6671" s="9" t="s">
        <v>278</v>
      </c>
      <c r="M6671" s="65">
        <v>745.2</v>
      </c>
      <c r="N6671" s="65"/>
      <c r="P6671" s="65">
        <f t="shared" si="184"/>
        <v>745.2</v>
      </c>
    </row>
    <row r="6672" spans="1:18" ht="15">
      <c r="A6672" s="28" t="s">
        <v>2297</v>
      </c>
      <c r="B6672" s="61" t="s">
        <v>2701</v>
      </c>
      <c r="C6672" s="3"/>
      <c r="D6672" s="3"/>
      <c r="E6672" s="9" t="s">
        <v>278</v>
      </c>
      <c r="F6672" s="9" t="s">
        <v>278</v>
      </c>
      <c r="G6672" s="9" t="s">
        <v>278</v>
      </c>
      <c r="H6672" s="9" t="s">
        <v>278</v>
      </c>
      <c r="I6672" s="9" t="s">
        <v>278</v>
      </c>
      <c r="J6672" s="9" t="s">
        <v>278</v>
      </c>
      <c r="K6672" s="9" t="s">
        <v>278</v>
      </c>
      <c r="L6672" s="9" t="s">
        <v>278</v>
      </c>
      <c r="M6672" s="65">
        <v>739.9</v>
      </c>
      <c r="N6672" s="65"/>
      <c r="P6672" s="65">
        <f t="shared" si="184"/>
        <v>739.9</v>
      </c>
    </row>
    <row r="6673" spans="1:16" ht="15">
      <c r="A6673" s="28" t="s">
        <v>2298</v>
      </c>
      <c r="B6673" s="61" t="s">
        <v>2728</v>
      </c>
      <c r="C6673" s="3"/>
      <c r="D6673" s="3"/>
      <c r="E6673" s="9" t="s">
        <v>278</v>
      </c>
      <c r="F6673" s="9" t="s">
        <v>278</v>
      </c>
      <c r="G6673" s="9" t="s">
        <v>278</v>
      </c>
      <c r="H6673" s="9" t="s">
        <v>278</v>
      </c>
      <c r="I6673" s="9" t="s">
        <v>278</v>
      </c>
      <c r="J6673" s="9" t="s">
        <v>278</v>
      </c>
      <c r="K6673" s="9" t="s">
        <v>278</v>
      </c>
      <c r="L6673" s="9" t="s">
        <v>278</v>
      </c>
      <c r="M6673" s="65">
        <v>732.2</v>
      </c>
      <c r="N6673" s="65"/>
      <c r="P6673" s="65">
        <f t="shared" si="184"/>
        <v>732.2</v>
      </c>
    </row>
    <row r="6674" spans="1:16" ht="15">
      <c r="A6674" s="253" t="s">
        <v>2676</v>
      </c>
      <c r="B6674" s="61" t="s">
        <v>2835</v>
      </c>
      <c r="C6674" s="3"/>
      <c r="D6674" s="3"/>
      <c r="E6674" s="9" t="s">
        <v>278</v>
      </c>
      <c r="F6674" s="9" t="s">
        <v>278</v>
      </c>
      <c r="G6674" s="9" t="s">
        <v>278</v>
      </c>
      <c r="H6674" s="9" t="s">
        <v>278</v>
      </c>
      <c r="I6674" s="9" t="s">
        <v>278</v>
      </c>
      <c r="J6674" s="9" t="s">
        <v>278</v>
      </c>
      <c r="K6674" s="9" t="s">
        <v>278</v>
      </c>
      <c r="L6674" s="9" t="s">
        <v>278</v>
      </c>
      <c r="M6674" s="65">
        <v>727.3</v>
      </c>
      <c r="N6674" s="65"/>
      <c r="P6674" s="65">
        <f t="shared" ref="P6674:P6704" si="185">SUM(E6674:M6674)</f>
        <v>727.3</v>
      </c>
    </row>
    <row r="6675" spans="1:16" ht="15">
      <c r="A6675" s="253" t="s">
        <v>2677</v>
      </c>
      <c r="B6675" s="61" t="s">
        <v>2711</v>
      </c>
      <c r="C6675" s="3"/>
      <c r="D6675" s="3"/>
      <c r="E6675" s="9" t="s">
        <v>278</v>
      </c>
      <c r="F6675" s="9" t="s">
        <v>278</v>
      </c>
      <c r="G6675" s="9" t="s">
        <v>278</v>
      </c>
      <c r="H6675" s="9" t="s">
        <v>278</v>
      </c>
      <c r="I6675" s="9" t="s">
        <v>278</v>
      </c>
      <c r="J6675" s="9" t="s">
        <v>278</v>
      </c>
      <c r="K6675" s="9" t="s">
        <v>278</v>
      </c>
      <c r="L6675" s="9" t="s">
        <v>278</v>
      </c>
      <c r="M6675" s="65">
        <v>714.4</v>
      </c>
      <c r="N6675" s="65"/>
      <c r="P6675" s="65">
        <f t="shared" si="185"/>
        <v>714.4</v>
      </c>
    </row>
    <row r="6676" spans="1:16" ht="15">
      <c r="A6676" s="253" t="s">
        <v>2678</v>
      </c>
      <c r="B6676" s="61" t="s">
        <v>2709</v>
      </c>
      <c r="C6676" s="3"/>
      <c r="D6676" s="3"/>
      <c r="E6676" s="9" t="s">
        <v>278</v>
      </c>
      <c r="F6676" s="9" t="s">
        <v>278</v>
      </c>
      <c r="G6676" s="9" t="s">
        <v>278</v>
      </c>
      <c r="H6676" s="9" t="s">
        <v>278</v>
      </c>
      <c r="I6676" s="9" t="s">
        <v>278</v>
      </c>
      <c r="J6676" s="9" t="s">
        <v>278</v>
      </c>
      <c r="K6676" s="9" t="s">
        <v>278</v>
      </c>
      <c r="L6676" s="9" t="s">
        <v>278</v>
      </c>
      <c r="M6676" s="65">
        <v>709.7</v>
      </c>
      <c r="N6676" s="65"/>
      <c r="P6676" s="65">
        <f t="shared" si="185"/>
        <v>709.7</v>
      </c>
    </row>
    <row r="6677" spans="1:16" ht="15">
      <c r="A6677" s="253" t="s">
        <v>2679</v>
      </c>
      <c r="B6677" s="61" t="s">
        <v>2725</v>
      </c>
      <c r="C6677" s="3"/>
      <c r="D6677" s="3"/>
      <c r="E6677" s="9" t="s">
        <v>278</v>
      </c>
      <c r="F6677" s="9" t="s">
        <v>278</v>
      </c>
      <c r="G6677" s="9" t="s">
        <v>278</v>
      </c>
      <c r="H6677" s="9" t="s">
        <v>278</v>
      </c>
      <c r="I6677" s="9" t="s">
        <v>278</v>
      </c>
      <c r="J6677" s="9" t="s">
        <v>278</v>
      </c>
      <c r="K6677" s="9" t="s">
        <v>278</v>
      </c>
      <c r="L6677" s="9" t="s">
        <v>278</v>
      </c>
      <c r="M6677" s="65">
        <v>708</v>
      </c>
      <c r="N6677" s="65"/>
      <c r="P6677" s="65">
        <f t="shared" si="185"/>
        <v>708</v>
      </c>
    </row>
    <row r="6678" spans="1:16" ht="15">
      <c r="A6678" s="253" t="s">
        <v>2680</v>
      </c>
      <c r="B6678" s="239" t="s">
        <v>1651</v>
      </c>
      <c r="C6678" s="3"/>
      <c r="D6678" s="3"/>
      <c r="E6678" s="9" t="s">
        <v>278</v>
      </c>
      <c r="F6678" s="9" t="s">
        <v>278</v>
      </c>
      <c r="G6678" s="9" t="s">
        <v>278</v>
      </c>
      <c r="H6678" s="9" t="s">
        <v>278</v>
      </c>
      <c r="I6678" s="9" t="s">
        <v>278</v>
      </c>
      <c r="J6678" s="9">
        <v>700.90000000000146</v>
      </c>
      <c r="K6678" s="9" t="s">
        <v>278</v>
      </c>
      <c r="L6678" s="9" t="s">
        <v>278</v>
      </c>
      <c r="M6678" s="9" t="s">
        <v>278</v>
      </c>
      <c r="P6678" s="65">
        <f t="shared" si="185"/>
        <v>700.90000000000146</v>
      </c>
    </row>
    <row r="6679" spans="1:16" ht="15">
      <c r="A6679" s="253" t="s">
        <v>2681</v>
      </c>
      <c r="B6679" s="239" t="s">
        <v>2189</v>
      </c>
      <c r="C6679" s="3"/>
      <c r="D6679" s="3"/>
      <c r="E6679" s="9" t="s">
        <v>278</v>
      </c>
      <c r="F6679" s="9" t="s">
        <v>278</v>
      </c>
      <c r="G6679" s="9" t="s">
        <v>278</v>
      </c>
      <c r="H6679" s="9" t="s">
        <v>278</v>
      </c>
      <c r="I6679" s="9" t="s">
        <v>278</v>
      </c>
      <c r="J6679" s="9" t="s">
        <v>278</v>
      </c>
      <c r="K6679" s="9" t="s">
        <v>278</v>
      </c>
      <c r="L6679" s="9">
        <v>697.9999999999593</v>
      </c>
      <c r="M6679" s="9" t="s">
        <v>278</v>
      </c>
      <c r="N6679" s="65"/>
      <c r="P6679" s="65">
        <f t="shared" si="185"/>
        <v>697.9999999999593</v>
      </c>
    </row>
    <row r="6680" spans="1:16" ht="15">
      <c r="A6680" s="253" t="s">
        <v>2682</v>
      </c>
      <c r="B6680" s="61" t="s">
        <v>2699</v>
      </c>
      <c r="C6680" s="3"/>
      <c r="D6680" s="3"/>
      <c r="E6680" s="9" t="s">
        <v>278</v>
      </c>
      <c r="F6680" s="9" t="s">
        <v>278</v>
      </c>
      <c r="G6680" s="9" t="s">
        <v>278</v>
      </c>
      <c r="H6680" s="9" t="s">
        <v>278</v>
      </c>
      <c r="I6680" s="9" t="s">
        <v>278</v>
      </c>
      <c r="J6680" s="9" t="s">
        <v>278</v>
      </c>
      <c r="K6680" s="9" t="s">
        <v>278</v>
      </c>
      <c r="L6680" s="9" t="s">
        <v>278</v>
      </c>
      <c r="M6680" s="65">
        <v>697.80000000000007</v>
      </c>
      <c r="N6680" s="65"/>
      <c r="P6680" s="65">
        <f t="shared" si="185"/>
        <v>697.80000000000007</v>
      </c>
    </row>
    <row r="6681" spans="1:16" ht="15">
      <c r="A6681" s="253" t="s">
        <v>2683</v>
      </c>
      <c r="B6681" s="61" t="s">
        <v>2710</v>
      </c>
      <c r="C6681" s="3"/>
      <c r="D6681" s="3"/>
      <c r="E6681" s="9" t="s">
        <v>278</v>
      </c>
      <c r="F6681" s="9" t="s">
        <v>278</v>
      </c>
      <c r="G6681" s="9" t="s">
        <v>278</v>
      </c>
      <c r="H6681" s="9" t="s">
        <v>278</v>
      </c>
      <c r="I6681" s="9" t="s">
        <v>278</v>
      </c>
      <c r="J6681" s="9" t="s">
        <v>278</v>
      </c>
      <c r="K6681" s="9" t="s">
        <v>278</v>
      </c>
      <c r="L6681" s="9" t="s">
        <v>278</v>
      </c>
      <c r="M6681" s="65">
        <v>693.2</v>
      </c>
      <c r="N6681" s="65"/>
      <c r="P6681" s="65">
        <f t="shared" si="185"/>
        <v>693.2</v>
      </c>
    </row>
    <row r="6682" spans="1:16" ht="15">
      <c r="A6682" s="253" t="s">
        <v>2684</v>
      </c>
      <c r="B6682" s="178" t="s">
        <v>1361</v>
      </c>
      <c r="C6682" s="3"/>
      <c r="D6682" s="3"/>
      <c r="E6682" s="9" t="s">
        <v>278</v>
      </c>
      <c r="F6682" s="9" t="s">
        <v>278</v>
      </c>
      <c r="G6682" s="9" t="s">
        <v>278</v>
      </c>
      <c r="H6682" s="9" t="s">
        <v>278</v>
      </c>
      <c r="I6682" s="9">
        <v>689.50000000000182</v>
      </c>
      <c r="J6682" s="9" t="s">
        <v>278</v>
      </c>
      <c r="K6682" s="9" t="s">
        <v>278</v>
      </c>
      <c r="L6682" s="9" t="s">
        <v>278</v>
      </c>
      <c r="M6682" s="9" t="s">
        <v>278</v>
      </c>
      <c r="P6682" s="65">
        <f t="shared" si="185"/>
        <v>689.50000000000182</v>
      </c>
    </row>
    <row r="6683" spans="1:16" ht="15">
      <c r="A6683" s="253" t="s">
        <v>2685</v>
      </c>
      <c r="B6683" s="61" t="s">
        <v>2703</v>
      </c>
      <c r="C6683" s="3"/>
      <c r="D6683" s="3"/>
      <c r="E6683" s="9" t="s">
        <v>278</v>
      </c>
      <c r="F6683" s="9" t="s">
        <v>278</v>
      </c>
      <c r="G6683" s="9" t="s">
        <v>278</v>
      </c>
      <c r="H6683" s="9" t="s">
        <v>278</v>
      </c>
      <c r="I6683" s="9" t="s">
        <v>278</v>
      </c>
      <c r="J6683" s="9" t="s">
        <v>278</v>
      </c>
      <c r="K6683" s="9" t="s">
        <v>278</v>
      </c>
      <c r="L6683" s="9" t="s">
        <v>278</v>
      </c>
      <c r="M6683" s="65">
        <v>681.6</v>
      </c>
      <c r="N6683" s="65"/>
      <c r="P6683" s="65">
        <f t="shared" si="185"/>
        <v>681.6</v>
      </c>
    </row>
    <row r="6684" spans="1:16" ht="15">
      <c r="A6684" s="253" t="s">
        <v>2686</v>
      </c>
      <c r="B6684" s="178" t="s">
        <v>1340</v>
      </c>
      <c r="C6684" s="3"/>
      <c r="D6684" s="3"/>
      <c r="E6684" s="9" t="s">
        <v>278</v>
      </c>
      <c r="F6684" s="9" t="s">
        <v>278</v>
      </c>
      <c r="G6684" s="9" t="s">
        <v>278</v>
      </c>
      <c r="H6684" s="9" t="s">
        <v>278</v>
      </c>
      <c r="I6684" s="9">
        <v>662.60000000000036</v>
      </c>
      <c r="J6684" s="9" t="s">
        <v>278</v>
      </c>
      <c r="K6684" s="9" t="s">
        <v>278</v>
      </c>
      <c r="L6684" s="9" t="s">
        <v>278</v>
      </c>
      <c r="M6684" s="9" t="s">
        <v>278</v>
      </c>
      <c r="P6684" s="65">
        <f t="shared" si="185"/>
        <v>662.60000000000036</v>
      </c>
    </row>
    <row r="6685" spans="1:16" ht="15">
      <c r="A6685" s="253" t="s">
        <v>2687</v>
      </c>
      <c r="B6685" s="61" t="s">
        <v>2700</v>
      </c>
      <c r="C6685" s="3"/>
      <c r="D6685" s="3"/>
      <c r="E6685" s="9" t="s">
        <v>278</v>
      </c>
      <c r="F6685" s="9" t="s">
        <v>278</v>
      </c>
      <c r="G6685" s="9" t="s">
        <v>278</v>
      </c>
      <c r="H6685" s="9" t="s">
        <v>278</v>
      </c>
      <c r="I6685" s="9" t="s">
        <v>278</v>
      </c>
      <c r="J6685" s="9" t="s">
        <v>278</v>
      </c>
      <c r="K6685" s="9" t="s">
        <v>278</v>
      </c>
      <c r="L6685" s="9" t="s">
        <v>278</v>
      </c>
      <c r="M6685" s="65">
        <v>658.5</v>
      </c>
      <c r="N6685" s="65"/>
      <c r="P6685" s="65">
        <f t="shared" si="185"/>
        <v>658.5</v>
      </c>
    </row>
    <row r="6686" spans="1:16" ht="15">
      <c r="A6686" s="253" t="s">
        <v>2688</v>
      </c>
      <c r="B6686" s="61" t="s">
        <v>2706</v>
      </c>
      <c r="C6686" s="3"/>
      <c r="D6686" s="3"/>
      <c r="E6686" s="9" t="s">
        <v>278</v>
      </c>
      <c r="F6686" s="9" t="s">
        <v>278</v>
      </c>
      <c r="G6686" s="9" t="s">
        <v>278</v>
      </c>
      <c r="H6686" s="9" t="s">
        <v>278</v>
      </c>
      <c r="I6686" s="9" t="s">
        <v>278</v>
      </c>
      <c r="J6686" s="9" t="s">
        <v>278</v>
      </c>
      <c r="K6686" s="9" t="s">
        <v>278</v>
      </c>
      <c r="L6686" s="9" t="s">
        <v>278</v>
      </c>
      <c r="M6686" s="65">
        <v>654.00000000000011</v>
      </c>
      <c r="N6686" s="65"/>
      <c r="P6686" s="65">
        <f t="shared" si="185"/>
        <v>654.00000000000011</v>
      </c>
    </row>
    <row r="6687" spans="1:16" ht="15">
      <c r="A6687" s="253" t="s">
        <v>2689</v>
      </c>
      <c r="B6687" s="61" t="s">
        <v>2713</v>
      </c>
      <c r="C6687" s="3"/>
      <c r="D6687" s="3"/>
      <c r="E6687" s="9" t="s">
        <v>278</v>
      </c>
      <c r="F6687" s="9" t="s">
        <v>278</v>
      </c>
      <c r="G6687" s="9" t="s">
        <v>278</v>
      </c>
      <c r="H6687" s="9" t="s">
        <v>278</v>
      </c>
      <c r="I6687" s="9" t="s">
        <v>278</v>
      </c>
      <c r="J6687" s="9" t="s">
        <v>278</v>
      </c>
      <c r="K6687" s="9" t="s">
        <v>278</v>
      </c>
      <c r="L6687" s="9" t="s">
        <v>278</v>
      </c>
      <c r="M6687" s="65">
        <v>649</v>
      </c>
      <c r="N6687" s="65"/>
      <c r="P6687" s="65">
        <f t="shared" si="185"/>
        <v>649</v>
      </c>
    </row>
    <row r="6688" spans="1:16" ht="15">
      <c r="A6688" s="253" t="s">
        <v>2690</v>
      </c>
      <c r="B6688" s="61" t="s">
        <v>2714</v>
      </c>
      <c r="C6688" s="3"/>
      <c r="D6688" s="3"/>
      <c r="E6688" s="9" t="s">
        <v>278</v>
      </c>
      <c r="F6688" s="9" t="s">
        <v>278</v>
      </c>
      <c r="G6688" s="9" t="s">
        <v>278</v>
      </c>
      <c r="H6688" s="9" t="s">
        <v>278</v>
      </c>
      <c r="I6688" s="9" t="s">
        <v>278</v>
      </c>
      <c r="J6688" s="9" t="s">
        <v>278</v>
      </c>
      <c r="K6688" s="9" t="s">
        <v>278</v>
      </c>
      <c r="L6688" s="9" t="s">
        <v>278</v>
      </c>
      <c r="M6688" s="65">
        <v>644.59999999999991</v>
      </c>
      <c r="N6688" s="65"/>
      <c r="P6688" s="65">
        <f t="shared" si="185"/>
        <v>644.59999999999991</v>
      </c>
    </row>
    <row r="6689" spans="1:18" ht="15">
      <c r="A6689" s="253" t="s">
        <v>2691</v>
      </c>
      <c r="B6689" s="61" t="s">
        <v>2726</v>
      </c>
      <c r="C6689" s="3"/>
      <c r="D6689" s="3"/>
      <c r="E6689" s="9" t="s">
        <v>278</v>
      </c>
      <c r="F6689" s="9" t="s">
        <v>278</v>
      </c>
      <c r="G6689" s="9" t="s">
        <v>278</v>
      </c>
      <c r="H6689" s="9" t="s">
        <v>278</v>
      </c>
      <c r="I6689" s="9" t="s">
        <v>278</v>
      </c>
      <c r="J6689" s="9" t="s">
        <v>278</v>
      </c>
      <c r="K6689" s="9" t="s">
        <v>278</v>
      </c>
      <c r="L6689" s="9" t="s">
        <v>278</v>
      </c>
      <c r="M6689" s="65">
        <v>639.1</v>
      </c>
      <c r="N6689" s="65"/>
      <c r="P6689" s="65">
        <f t="shared" si="185"/>
        <v>639.1</v>
      </c>
    </row>
    <row r="6690" spans="1:18" ht="15">
      <c r="A6690" s="253" t="s">
        <v>2692</v>
      </c>
      <c r="B6690" s="61" t="s">
        <v>179</v>
      </c>
      <c r="E6690" s="188">
        <v>637.5</v>
      </c>
      <c r="F6690" s="9" t="s">
        <v>278</v>
      </c>
      <c r="G6690" s="9" t="s">
        <v>278</v>
      </c>
      <c r="H6690" s="9" t="s">
        <v>278</v>
      </c>
      <c r="I6690" s="9" t="s">
        <v>278</v>
      </c>
      <c r="J6690" s="9" t="s">
        <v>278</v>
      </c>
      <c r="K6690" s="9" t="s">
        <v>278</v>
      </c>
      <c r="L6690" s="9" t="s">
        <v>278</v>
      </c>
      <c r="M6690" s="9" t="s">
        <v>278</v>
      </c>
      <c r="P6690" s="65">
        <f t="shared" si="185"/>
        <v>637.5</v>
      </c>
      <c r="R6690" t="s">
        <v>297</v>
      </c>
    </row>
    <row r="6691" spans="1:18" ht="15">
      <c r="A6691" s="253" t="s">
        <v>2693</v>
      </c>
      <c r="B6691" s="61" t="s">
        <v>2203</v>
      </c>
      <c r="C6691" s="3"/>
      <c r="D6691" s="3"/>
      <c r="E6691" s="9" t="s">
        <v>278</v>
      </c>
      <c r="F6691" s="9" t="s">
        <v>278</v>
      </c>
      <c r="G6691" s="9" t="s">
        <v>278</v>
      </c>
      <c r="H6691" s="9" t="s">
        <v>278</v>
      </c>
      <c r="I6691" s="9" t="s">
        <v>278</v>
      </c>
      <c r="J6691" s="9" t="s">
        <v>278</v>
      </c>
      <c r="K6691" s="9" t="s">
        <v>278</v>
      </c>
      <c r="L6691" s="9">
        <v>636.69999999996878</v>
      </c>
      <c r="M6691" s="9" t="s">
        <v>278</v>
      </c>
      <c r="N6691" s="65"/>
      <c r="P6691" s="65">
        <f t="shared" si="185"/>
        <v>636.69999999996878</v>
      </c>
    </row>
    <row r="6692" spans="1:18" ht="15">
      <c r="A6692" s="253" t="s">
        <v>2694</v>
      </c>
      <c r="B6692" s="178" t="s">
        <v>1339</v>
      </c>
      <c r="C6692" s="3"/>
      <c r="D6692" s="3"/>
      <c r="E6692" s="9" t="s">
        <v>278</v>
      </c>
      <c r="F6692" s="9" t="s">
        <v>278</v>
      </c>
      <c r="G6692" s="9" t="s">
        <v>278</v>
      </c>
      <c r="H6692" s="9" t="s">
        <v>278</v>
      </c>
      <c r="I6692" s="9">
        <v>635.19999999999891</v>
      </c>
      <c r="J6692" s="9" t="s">
        <v>278</v>
      </c>
      <c r="K6692" s="9" t="s">
        <v>278</v>
      </c>
      <c r="L6692" s="9" t="s">
        <v>278</v>
      </c>
      <c r="M6692" s="9" t="s">
        <v>278</v>
      </c>
      <c r="P6692" s="65">
        <f t="shared" si="185"/>
        <v>635.19999999999891</v>
      </c>
    </row>
    <row r="6693" spans="1:18" ht="15">
      <c r="A6693" s="253" t="s">
        <v>2695</v>
      </c>
      <c r="B6693" s="61" t="s">
        <v>2717</v>
      </c>
      <c r="C6693" s="3"/>
      <c r="D6693" s="3"/>
      <c r="E6693" s="9" t="s">
        <v>278</v>
      </c>
      <c r="F6693" s="9" t="s">
        <v>278</v>
      </c>
      <c r="G6693" s="9" t="s">
        <v>278</v>
      </c>
      <c r="H6693" s="9" t="s">
        <v>278</v>
      </c>
      <c r="I6693" s="9" t="s">
        <v>278</v>
      </c>
      <c r="J6693" s="9" t="s">
        <v>278</v>
      </c>
      <c r="K6693" s="9" t="s">
        <v>278</v>
      </c>
      <c r="L6693" s="9" t="s">
        <v>278</v>
      </c>
      <c r="M6693" s="65">
        <v>603.6</v>
      </c>
      <c r="N6693" s="65"/>
      <c r="P6693" s="65">
        <f t="shared" si="185"/>
        <v>603.6</v>
      </c>
    </row>
    <row r="6694" spans="1:18" ht="15">
      <c r="A6694" s="253" t="s">
        <v>2696</v>
      </c>
      <c r="B6694" s="61" t="s">
        <v>2705</v>
      </c>
      <c r="C6694" s="3"/>
      <c r="D6694" s="3"/>
      <c r="E6694" s="9" t="s">
        <v>278</v>
      </c>
      <c r="F6694" s="9" t="s">
        <v>278</v>
      </c>
      <c r="G6694" s="9" t="s">
        <v>278</v>
      </c>
      <c r="H6694" s="9" t="s">
        <v>278</v>
      </c>
      <c r="I6694" s="9" t="s">
        <v>278</v>
      </c>
      <c r="J6694" s="9" t="s">
        <v>278</v>
      </c>
      <c r="K6694" s="9" t="s">
        <v>278</v>
      </c>
      <c r="L6694" s="9" t="s">
        <v>278</v>
      </c>
      <c r="M6694" s="65">
        <v>574</v>
      </c>
      <c r="N6694" s="65"/>
      <c r="P6694" s="65">
        <f t="shared" si="185"/>
        <v>574</v>
      </c>
    </row>
    <row r="6695" spans="1:18" ht="15">
      <c r="A6695" s="253" t="s">
        <v>2697</v>
      </c>
      <c r="B6695" s="61" t="s">
        <v>2719</v>
      </c>
      <c r="C6695" s="3"/>
      <c r="D6695" s="3"/>
      <c r="E6695" s="9" t="s">
        <v>278</v>
      </c>
      <c r="F6695" s="9" t="s">
        <v>278</v>
      </c>
      <c r="G6695" s="9" t="s">
        <v>278</v>
      </c>
      <c r="H6695" s="9" t="s">
        <v>278</v>
      </c>
      <c r="I6695" s="9" t="s">
        <v>278</v>
      </c>
      <c r="J6695" s="9" t="s">
        <v>278</v>
      </c>
      <c r="K6695" s="9" t="s">
        <v>278</v>
      </c>
      <c r="L6695" s="9" t="s">
        <v>278</v>
      </c>
      <c r="M6695" s="65">
        <v>566.59999999999991</v>
      </c>
      <c r="N6695" s="65"/>
      <c r="P6695" s="65">
        <f t="shared" si="185"/>
        <v>566.59999999999991</v>
      </c>
    </row>
    <row r="6696" spans="1:18" ht="15">
      <c r="A6696" s="253" t="s">
        <v>2698</v>
      </c>
      <c r="B6696" s="61" t="s">
        <v>2716</v>
      </c>
      <c r="C6696" s="3"/>
      <c r="D6696" s="3"/>
      <c r="E6696" s="9" t="s">
        <v>278</v>
      </c>
      <c r="F6696" s="9" t="s">
        <v>278</v>
      </c>
      <c r="G6696" s="9" t="s">
        <v>278</v>
      </c>
      <c r="H6696" s="9" t="s">
        <v>278</v>
      </c>
      <c r="I6696" s="9" t="s">
        <v>278</v>
      </c>
      <c r="J6696" s="9" t="s">
        <v>278</v>
      </c>
      <c r="K6696" s="9" t="s">
        <v>278</v>
      </c>
      <c r="L6696" s="9" t="s">
        <v>278</v>
      </c>
      <c r="M6696" s="65">
        <v>546.70000000000005</v>
      </c>
      <c r="N6696" s="65"/>
      <c r="P6696" s="65">
        <f t="shared" si="185"/>
        <v>546.70000000000005</v>
      </c>
    </row>
    <row r="6697" spans="1:18" ht="15">
      <c r="A6697" s="253" t="s">
        <v>2727</v>
      </c>
      <c r="B6697" s="61" t="s">
        <v>2722</v>
      </c>
      <c r="C6697" s="3"/>
      <c r="D6697" s="3"/>
      <c r="E6697" s="9" t="s">
        <v>278</v>
      </c>
      <c r="F6697" s="9" t="s">
        <v>278</v>
      </c>
      <c r="G6697" s="9" t="s">
        <v>278</v>
      </c>
      <c r="H6697" s="9" t="s">
        <v>278</v>
      </c>
      <c r="I6697" s="9" t="s">
        <v>278</v>
      </c>
      <c r="J6697" s="9" t="s">
        <v>278</v>
      </c>
      <c r="K6697" s="9" t="s">
        <v>278</v>
      </c>
      <c r="L6697" s="9" t="s">
        <v>278</v>
      </c>
      <c r="M6697" s="65">
        <v>530.1</v>
      </c>
      <c r="N6697" s="65"/>
      <c r="P6697" s="65">
        <f t="shared" si="185"/>
        <v>530.1</v>
      </c>
    </row>
    <row r="6698" spans="1:18" ht="15">
      <c r="A6698" s="253" t="s">
        <v>2820</v>
      </c>
      <c r="B6698" s="61" t="s">
        <v>2718</v>
      </c>
      <c r="C6698" s="3"/>
      <c r="D6698" s="3"/>
      <c r="E6698" s="9" t="s">
        <v>278</v>
      </c>
      <c r="F6698" s="9" t="s">
        <v>278</v>
      </c>
      <c r="G6698" s="9" t="s">
        <v>278</v>
      </c>
      <c r="H6698" s="9" t="s">
        <v>278</v>
      </c>
      <c r="I6698" s="9" t="s">
        <v>278</v>
      </c>
      <c r="J6698" s="9" t="s">
        <v>278</v>
      </c>
      <c r="K6698" s="9" t="s">
        <v>278</v>
      </c>
      <c r="L6698" s="9" t="s">
        <v>278</v>
      </c>
      <c r="M6698" s="65">
        <v>494.6</v>
      </c>
      <c r="N6698" s="65"/>
      <c r="P6698" s="65">
        <f t="shared" si="185"/>
        <v>494.6</v>
      </c>
    </row>
    <row r="6699" spans="1:18" ht="15">
      <c r="A6699" s="253" t="s">
        <v>2837</v>
      </c>
      <c r="B6699" s="178" t="s">
        <v>1347</v>
      </c>
      <c r="C6699" s="3"/>
      <c r="D6699" s="3"/>
      <c r="E6699" s="9" t="s">
        <v>278</v>
      </c>
      <c r="F6699" s="9" t="s">
        <v>278</v>
      </c>
      <c r="G6699" s="9" t="s">
        <v>278</v>
      </c>
      <c r="H6699" s="9" t="s">
        <v>278</v>
      </c>
      <c r="I6699" s="9">
        <v>444.60000000000036</v>
      </c>
      <c r="J6699" s="9" t="s">
        <v>278</v>
      </c>
      <c r="K6699" s="9" t="s">
        <v>278</v>
      </c>
      <c r="L6699" s="9" t="s">
        <v>278</v>
      </c>
      <c r="M6699" s="9" t="s">
        <v>278</v>
      </c>
      <c r="P6699" s="65">
        <f t="shared" si="185"/>
        <v>444.60000000000036</v>
      </c>
    </row>
    <row r="6700" spans="1:18" ht="15">
      <c r="A6700" s="253" t="s">
        <v>2887</v>
      </c>
      <c r="B6700" s="239" t="s">
        <v>1669</v>
      </c>
      <c r="C6700" s="3"/>
      <c r="D6700" s="3"/>
      <c r="E6700" s="9" t="s">
        <v>278</v>
      </c>
      <c r="F6700" s="9" t="s">
        <v>278</v>
      </c>
      <c r="G6700" s="9" t="s">
        <v>278</v>
      </c>
      <c r="H6700" s="9" t="s">
        <v>278</v>
      </c>
      <c r="I6700" s="9" t="s">
        <v>278</v>
      </c>
      <c r="J6700" s="9" t="s">
        <v>278</v>
      </c>
      <c r="K6700" s="9">
        <v>387.74999999999272</v>
      </c>
      <c r="L6700" s="9" t="s">
        <v>278</v>
      </c>
      <c r="M6700" s="9" t="s">
        <v>278</v>
      </c>
      <c r="P6700" s="65">
        <f t="shared" si="185"/>
        <v>387.74999999999272</v>
      </c>
    </row>
    <row r="6701" spans="1:18" ht="15">
      <c r="A6701" s="253" t="s">
        <v>2888</v>
      </c>
      <c r="B6701" s="178" t="s">
        <v>1338</v>
      </c>
      <c r="C6701" s="3"/>
      <c r="D6701" s="3"/>
      <c r="E6701" s="9" t="s">
        <v>278</v>
      </c>
      <c r="F6701" s="9" t="s">
        <v>278</v>
      </c>
      <c r="G6701" s="9" t="s">
        <v>278</v>
      </c>
      <c r="H6701" s="9" t="s">
        <v>278</v>
      </c>
      <c r="I6701" s="9">
        <v>332.80000000000473</v>
      </c>
      <c r="J6701" s="9" t="s">
        <v>278</v>
      </c>
      <c r="K6701" s="9" t="s">
        <v>278</v>
      </c>
      <c r="L6701" s="9" t="s">
        <v>278</v>
      </c>
      <c r="M6701" s="9" t="s">
        <v>278</v>
      </c>
      <c r="P6701" s="65">
        <f t="shared" si="185"/>
        <v>332.80000000000473</v>
      </c>
    </row>
    <row r="6702" spans="1:18" ht="15">
      <c r="A6702" s="253" t="s">
        <v>2889</v>
      </c>
      <c r="B6702" s="61" t="s">
        <v>678</v>
      </c>
      <c r="E6702" s="9" t="s">
        <v>278</v>
      </c>
      <c r="F6702" s="9" t="s">
        <v>278</v>
      </c>
      <c r="G6702" s="9" t="s">
        <v>278</v>
      </c>
      <c r="H6702" s="9">
        <v>317.04999999999563</v>
      </c>
      <c r="I6702" s="9" t="s">
        <v>278</v>
      </c>
      <c r="J6702" s="9" t="s">
        <v>278</v>
      </c>
      <c r="K6702" s="9" t="s">
        <v>278</v>
      </c>
      <c r="L6702" s="9" t="s">
        <v>278</v>
      </c>
      <c r="M6702" s="9" t="s">
        <v>278</v>
      </c>
      <c r="P6702" s="65">
        <f t="shared" si="185"/>
        <v>317.04999999999563</v>
      </c>
    </row>
    <row r="6703" spans="1:18" ht="15">
      <c r="A6703" s="253" t="s">
        <v>2890</v>
      </c>
      <c r="B6703" s="61" t="s">
        <v>688</v>
      </c>
      <c r="E6703" s="9" t="s">
        <v>278</v>
      </c>
      <c r="F6703" s="9" t="s">
        <v>278</v>
      </c>
      <c r="G6703" s="9" t="s">
        <v>278</v>
      </c>
      <c r="H6703" s="9">
        <v>233.5</v>
      </c>
      <c r="I6703" s="9" t="s">
        <v>278</v>
      </c>
      <c r="J6703" s="9" t="s">
        <v>278</v>
      </c>
      <c r="K6703" s="9" t="s">
        <v>278</v>
      </c>
      <c r="L6703" s="9" t="s">
        <v>278</v>
      </c>
      <c r="M6703" s="9" t="s">
        <v>278</v>
      </c>
      <c r="P6703" s="65">
        <f t="shared" si="185"/>
        <v>233.5</v>
      </c>
    </row>
    <row r="6704" spans="1:18" ht="15">
      <c r="A6704" s="253" t="s">
        <v>2891</v>
      </c>
      <c r="B6704" s="239" t="s">
        <v>1670</v>
      </c>
      <c r="C6704" s="3"/>
      <c r="D6704" s="3"/>
      <c r="E6704" s="9" t="s">
        <v>278</v>
      </c>
      <c r="F6704" s="9" t="s">
        <v>278</v>
      </c>
      <c r="G6704" s="9" t="s">
        <v>278</v>
      </c>
      <c r="H6704" s="9" t="s">
        <v>278</v>
      </c>
      <c r="I6704" s="9" t="s">
        <v>278</v>
      </c>
      <c r="J6704" s="9" t="s">
        <v>278</v>
      </c>
      <c r="K6704" s="9">
        <v>232.20000000000073</v>
      </c>
      <c r="L6704" s="9" t="s">
        <v>278</v>
      </c>
      <c r="M6704" s="9" t="s">
        <v>278</v>
      </c>
      <c r="P6704" s="65">
        <f t="shared" si="185"/>
        <v>232.20000000000073</v>
      </c>
    </row>
    <row r="6708" spans="1:21" ht="25.5">
      <c r="A6708" s="23" t="s">
        <v>349</v>
      </c>
      <c r="L6708" s="67"/>
      <c r="M6708" s="67"/>
    </row>
    <row r="6709" spans="1:21">
      <c r="L6709" s="67"/>
      <c r="M6709" s="67"/>
    </row>
    <row r="6710" spans="1:21" ht="15">
      <c r="A6710" s="38"/>
      <c r="B6710" s="38"/>
      <c r="C6710" s="38"/>
      <c r="D6710" s="38"/>
      <c r="E6710" s="59">
        <v>2016</v>
      </c>
      <c r="F6710" s="59">
        <v>2017</v>
      </c>
      <c r="G6710" s="59">
        <v>2018</v>
      </c>
      <c r="H6710" s="59">
        <v>2019</v>
      </c>
      <c r="I6710" s="59">
        <v>2020</v>
      </c>
      <c r="J6710" s="59">
        <v>2021</v>
      </c>
      <c r="K6710" s="59">
        <v>2022</v>
      </c>
      <c r="L6710" s="59">
        <v>2023</v>
      </c>
      <c r="M6710" s="59">
        <v>2024</v>
      </c>
      <c r="P6710" s="68" t="s">
        <v>40</v>
      </c>
      <c r="U6710" s="3"/>
    </row>
    <row r="6711" spans="1:21" ht="15">
      <c r="A6711" s="28" t="s">
        <v>0</v>
      </c>
      <c r="B6711" s="61" t="s">
        <v>21</v>
      </c>
      <c r="E6711" s="60">
        <v>201</v>
      </c>
      <c r="F6711" s="188">
        <v>204.5</v>
      </c>
      <c r="G6711" s="9">
        <v>206.50000000000728</v>
      </c>
      <c r="H6711" s="9">
        <v>131.50000000000182</v>
      </c>
      <c r="I6711" s="9">
        <v>151.00000000000182</v>
      </c>
      <c r="J6711" s="9">
        <v>156.49999999999272</v>
      </c>
      <c r="K6711" s="184">
        <v>268.49999999999636</v>
      </c>
      <c r="L6711" s="9">
        <v>219.5</v>
      </c>
      <c r="M6711" s="90">
        <v>255</v>
      </c>
      <c r="P6711" s="65">
        <f t="shared" ref="P6711:P6742" si="186">SUM(E6711:M6711)</f>
        <v>1794</v>
      </c>
      <c r="R6711" t="s">
        <v>3567</v>
      </c>
      <c r="U6711" s="3" t="s">
        <v>982</v>
      </c>
    </row>
    <row r="6712" spans="1:21" ht="15">
      <c r="A6712" s="28" t="s">
        <v>2</v>
      </c>
      <c r="B6712" s="61" t="s">
        <v>17</v>
      </c>
      <c r="E6712" s="188">
        <v>161.5</v>
      </c>
      <c r="F6712" s="184">
        <v>224.5</v>
      </c>
      <c r="G6712" s="188">
        <v>225.99999999999272</v>
      </c>
      <c r="H6712" s="9">
        <v>113.99999999999636</v>
      </c>
      <c r="I6712" s="9">
        <v>135.99999999999818</v>
      </c>
      <c r="J6712" s="9">
        <v>131.00000000001091</v>
      </c>
      <c r="K6712" s="9">
        <v>228.00000000000182</v>
      </c>
      <c r="L6712" s="9">
        <v>202</v>
      </c>
      <c r="M6712" s="65">
        <v>202</v>
      </c>
      <c r="P6712" s="65">
        <f t="shared" si="186"/>
        <v>1625</v>
      </c>
      <c r="R6712" t="s">
        <v>378</v>
      </c>
      <c r="U6712" s="3"/>
    </row>
    <row r="6713" spans="1:21" ht="15">
      <c r="A6713" s="28" t="s">
        <v>3</v>
      </c>
      <c r="B6713" s="61" t="s">
        <v>31</v>
      </c>
      <c r="E6713" s="183">
        <v>223.5</v>
      </c>
      <c r="F6713" s="188">
        <v>173.5</v>
      </c>
      <c r="G6713" s="9">
        <v>131.99999999999636</v>
      </c>
      <c r="H6713" s="9">
        <v>114</v>
      </c>
      <c r="I6713" s="9">
        <v>108.00000000000182</v>
      </c>
      <c r="J6713" s="9">
        <v>174.99999999999272</v>
      </c>
      <c r="K6713" s="9">
        <v>223.50000000000546</v>
      </c>
      <c r="L6713" s="9">
        <v>232.5</v>
      </c>
      <c r="M6713" s="90">
        <v>228.5</v>
      </c>
      <c r="P6713" s="65">
        <f t="shared" si="186"/>
        <v>1610.4999999999964</v>
      </c>
      <c r="R6713" t="s">
        <v>1925</v>
      </c>
      <c r="U6713" s="3"/>
    </row>
    <row r="6714" spans="1:21" ht="15">
      <c r="A6714" s="28" t="s">
        <v>5</v>
      </c>
      <c r="B6714" s="61" t="s">
        <v>27</v>
      </c>
      <c r="E6714" s="188">
        <v>196</v>
      </c>
      <c r="F6714" s="188">
        <v>181</v>
      </c>
      <c r="G6714" s="188">
        <v>251.99999999999636</v>
      </c>
      <c r="H6714" s="188">
        <v>166.49999999999636</v>
      </c>
      <c r="I6714" s="9">
        <v>112</v>
      </c>
      <c r="J6714" s="183">
        <v>222.99999999998909</v>
      </c>
      <c r="K6714" s="9">
        <v>161.99999999999636</v>
      </c>
      <c r="L6714" s="188">
        <v>274</v>
      </c>
      <c r="M6714" s="9" t="s">
        <v>278</v>
      </c>
      <c r="P6714" s="65">
        <f t="shared" si="186"/>
        <v>1566.4999999999782</v>
      </c>
      <c r="R6714" t="s">
        <v>2667</v>
      </c>
      <c r="U6714" s="3" t="s">
        <v>982</v>
      </c>
    </row>
    <row r="6715" spans="1:21" ht="15">
      <c r="A6715" s="28" t="s">
        <v>7</v>
      </c>
      <c r="B6715" s="61" t="s">
        <v>11</v>
      </c>
      <c r="E6715" s="9">
        <v>154</v>
      </c>
      <c r="F6715" s="185">
        <v>264.5</v>
      </c>
      <c r="G6715" s="9">
        <v>102.49999999999636</v>
      </c>
      <c r="H6715" s="188">
        <v>162.99999999999636</v>
      </c>
      <c r="I6715" s="9">
        <v>127.5</v>
      </c>
      <c r="J6715" s="9">
        <v>143.00000000000728</v>
      </c>
      <c r="K6715" s="9">
        <v>181.50000000000364</v>
      </c>
      <c r="L6715" s="9">
        <v>235.5</v>
      </c>
      <c r="M6715" s="65">
        <v>188</v>
      </c>
      <c r="P6715" s="65">
        <f t="shared" si="186"/>
        <v>1559.5000000000036</v>
      </c>
      <c r="R6715" t="s">
        <v>338</v>
      </c>
      <c r="U6715" s="3" t="s">
        <v>1476</v>
      </c>
    </row>
    <row r="6716" spans="1:21" ht="15">
      <c r="A6716" s="28" t="s">
        <v>8</v>
      </c>
      <c r="B6716" s="61" t="s">
        <v>9</v>
      </c>
      <c r="E6716" s="9">
        <v>108</v>
      </c>
      <c r="F6716" s="9">
        <v>49.5</v>
      </c>
      <c r="G6716" s="188">
        <v>231.5</v>
      </c>
      <c r="H6716" s="188">
        <v>191.49999999999818</v>
      </c>
      <c r="I6716" s="9">
        <v>71.5</v>
      </c>
      <c r="J6716" s="188">
        <v>200.49999999999272</v>
      </c>
      <c r="K6716" s="9">
        <v>194</v>
      </c>
      <c r="L6716" s="9">
        <v>217.5</v>
      </c>
      <c r="M6716" s="65">
        <v>151</v>
      </c>
      <c r="P6716" s="65">
        <f t="shared" si="186"/>
        <v>1414.9999999999909</v>
      </c>
      <c r="R6716" t="s">
        <v>1936</v>
      </c>
      <c r="U6716" s="3"/>
    </row>
    <row r="6717" spans="1:21" ht="15">
      <c r="A6717" s="28" t="s">
        <v>10</v>
      </c>
      <c r="B6717" s="61" t="s">
        <v>143</v>
      </c>
      <c r="E6717" s="9" t="s">
        <v>278</v>
      </c>
      <c r="F6717" s="9">
        <v>101.5</v>
      </c>
      <c r="G6717" s="9">
        <v>197.99999999999636</v>
      </c>
      <c r="H6717" s="9">
        <v>150.50000000000182</v>
      </c>
      <c r="I6717" s="188">
        <v>167.49999999999818</v>
      </c>
      <c r="J6717" s="9">
        <v>129.50000000000728</v>
      </c>
      <c r="K6717" s="9">
        <v>229.5</v>
      </c>
      <c r="L6717" s="188">
        <v>259.5</v>
      </c>
      <c r="M6717" s="65">
        <v>169</v>
      </c>
      <c r="P6717" s="65">
        <f t="shared" si="186"/>
        <v>1405.0000000000036</v>
      </c>
      <c r="R6717" t="s">
        <v>342</v>
      </c>
      <c r="U6717" s="3"/>
    </row>
    <row r="6718" spans="1:21" ht="15">
      <c r="A6718" s="28" t="s">
        <v>12</v>
      </c>
      <c r="B6718" s="61" t="s">
        <v>33</v>
      </c>
      <c r="E6718" s="188">
        <v>155</v>
      </c>
      <c r="F6718" s="188">
        <v>169.5</v>
      </c>
      <c r="G6718" s="9">
        <v>172.99999999999272</v>
      </c>
      <c r="H6718" s="9">
        <v>110.00000000000728</v>
      </c>
      <c r="I6718" s="184">
        <v>175.99999999999636</v>
      </c>
      <c r="J6718" s="9">
        <v>123.50000000000364</v>
      </c>
      <c r="K6718" s="9">
        <v>184.00000000000546</v>
      </c>
      <c r="L6718" s="9">
        <v>164.5</v>
      </c>
      <c r="M6718" s="65">
        <v>139</v>
      </c>
      <c r="P6718" s="65">
        <f t="shared" si="186"/>
        <v>1394.5000000000055</v>
      </c>
      <c r="R6718" t="s">
        <v>1490</v>
      </c>
      <c r="U6718" s="3"/>
    </row>
    <row r="6719" spans="1:21" ht="15">
      <c r="A6719" s="28" t="s">
        <v>14</v>
      </c>
      <c r="B6719" s="61" t="s">
        <v>37</v>
      </c>
      <c r="E6719" s="188">
        <v>163.5</v>
      </c>
      <c r="F6719" s="188">
        <v>209</v>
      </c>
      <c r="G6719" s="9">
        <v>157.99999999999636</v>
      </c>
      <c r="H6719" s="9">
        <v>62.500000000003638</v>
      </c>
      <c r="I6719" s="9">
        <v>64.500000000001819</v>
      </c>
      <c r="J6719" s="188">
        <v>183.99999999999636</v>
      </c>
      <c r="K6719" s="9">
        <v>204.49999999999818</v>
      </c>
      <c r="L6719" s="9">
        <v>141</v>
      </c>
      <c r="M6719" s="65">
        <v>162</v>
      </c>
      <c r="P6719" s="65">
        <f t="shared" si="186"/>
        <v>1348.9999999999964</v>
      </c>
      <c r="R6719" t="s">
        <v>1937</v>
      </c>
      <c r="U6719" s="3"/>
    </row>
    <row r="6720" spans="1:21" ht="15">
      <c r="A6720" s="28" t="s">
        <v>16</v>
      </c>
      <c r="B6720" s="61" t="s">
        <v>1</v>
      </c>
      <c r="E6720" s="9">
        <v>139</v>
      </c>
      <c r="F6720" s="9">
        <v>79.5</v>
      </c>
      <c r="G6720" s="185">
        <v>267.5</v>
      </c>
      <c r="H6720" s="9">
        <v>63.5</v>
      </c>
      <c r="I6720" s="9">
        <v>137.49999999999818</v>
      </c>
      <c r="J6720" s="9">
        <v>125.00000000000728</v>
      </c>
      <c r="K6720" s="9">
        <v>121.99999999999818</v>
      </c>
      <c r="L6720" s="9">
        <v>150.5</v>
      </c>
      <c r="M6720" s="65">
        <v>223</v>
      </c>
      <c r="P6720" s="65">
        <f t="shared" si="186"/>
        <v>1307.5000000000036</v>
      </c>
      <c r="R6720" t="s">
        <v>281</v>
      </c>
      <c r="U6720" s="3" t="s">
        <v>1476</v>
      </c>
    </row>
    <row r="6721" spans="1:21" ht="15">
      <c r="A6721" s="28" t="s">
        <v>18</v>
      </c>
      <c r="B6721" s="61" t="s">
        <v>141</v>
      </c>
      <c r="E6721" s="9" t="s">
        <v>278</v>
      </c>
      <c r="F6721" s="9">
        <v>131.5</v>
      </c>
      <c r="G6721" s="9">
        <v>174.5</v>
      </c>
      <c r="H6721" s="9">
        <v>141.5</v>
      </c>
      <c r="I6721" s="9">
        <v>127.99999999999636</v>
      </c>
      <c r="J6721" s="9">
        <v>142.49999999998545</v>
      </c>
      <c r="K6721" s="9">
        <v>215.49999999999818</v>
      </c>
      <c r="L6721" s="9">
        <v>221.5</v>
      </c>
      <c r="M6721" s="65">
        <v>137.5</v>
      </c>
      <c r="P6721" s="65">
        <f t="shared" si="186"/>
        <v>1292.49999999998</v>
      </c>
      <c r="U6721" s="3"/>
    </row>
    <row r="6722" spans="1:21" ht="15">
      <c r="A6722" s="28" t="s">
        <v>20</v>
      </c>
      <c r="B6722" s="61" t="s">
        <v>23</v>
      </c>
      <c r="E6722" s="9">
        <v>83.5</v>
      </c>
      <c r="F6722" s="183">
        <v>228</v>
      </c>
      <c r="G6722" s="9">
        <v>125.74999999999636</v>
      </c>
      <c r="H6722" s="9">
        <v>123.00000000000364</v>
      </c>
      <c r="I6722" s="188">
        <v>161</v>
      </c>
      <c r="J6722" s="188">
        <v>190.00000000000728</v>
      </c>
      <c r="K6722" s="9">
        <v>124.99999999999636</v>
      </c>
      <c r="L6722" s="9">
        <v>228</v>
      </c>
      <c r="M6722" s="65">
        <v>24</v>
      </c>
      <c r="P6722" s="65">
        <f t="shared" si="186"/>
        <v>1288.2500000000036</v>
      </c>
      <c r="R6722" t="s">
        <v>991</v>
      </c>
      <c r="U6722" s="3"/>
    </row>
    <row r="6723" spans="1:21" ht="15">
      <c r="A6723" s="28" t="s">
        <v>22</v>
      </c>
      <c r="B6723" s="178" t="s">
        <v>1334</v>
      </c>
      <c r="C6723" s="3"/>
      <c r="D6723" s="3"/>
      <c r="E6723" s="9" t="s">
        <v>278</v>
      </c>
      <c r="F6723" s="9" t="s">
        <v>278</v>
      </c>
      <c r="G6723" s="9" t="s">
        <v>278</v>
      </c>
      <c r="H6723" s="9" t="s">
        <v>278</v>
      </c>
      <c r="I6723" s="9">
        <v>68.999999999996362</v>
      </c>
      <c r="J6723" s="9">
        <v>103.00000000000182</v>
      </c>
      <c r="K6723" s="9">
        <v>226.5</v>
      </c>
      <c r="L6723" s="185">
        <v>428.5</v>
      </c>
      <c r="M6723" s="113">
        <v>410.5</v>
      </c>
      <c r="P6723" s="65">
        <f t="shared" si="186"/>
        <v>1237.4999999999982</v>
      </c>
      <c r="R6723" t="s">
        <v>313</v>
      </c>
      <c r="U6723" s="3" t="s">
        <v>1476</v>
      </c>
    </row>
    <row r="6724" spans="1:21" ht="15">
      <c r="A6724" s="28" t="s">
        <v>24</v>
      </c>
      <c r="B6724" s="61" t="s">
        <v>154</v>
      </c>
      <c r="E6724" s="9" t="s">
        <v>278</v>
      </c>
      <c r="F6724" s="9" t="s">
        <v>278</v>
      </c>
      <c r="G6724" s="9">
        <v>186</v>
      </c>
      <c r="H6724" s="9">
        <v>95</v>
      </c>
      <c r="I6724" s="9">
        <v>125.99999999999636</v>
      </c>
      <c r="J6724" s="9">
        <v>163.5</v>
      </c>
      <c r="K6724" s="9">
        <v>183.5</v>
      </c>
      <c r="L6724" s="9">
        <v>236.5</v>
      </c>
      <c r="M6724" s="90">
        <v>229.5</v>
      </c>
      <c r="P6724" s="65">
        <f t="shared" si="186"/>
        <v>1219.9999999999964</v>
      </c>
      <c r="R6724" t="s">
        <v>288</v>
      </c>
      <c r="U6724" s="3"/>
    </row>
    <row r="6725" spans="1:21" ht="15">
      <c r="A6725" s="28" t="s">
        <v>26</v>
      </c>
      <c r="B6725" s="61" t="s">
        <v>15</v>
      </c>
      <c r="E6725" s="188">
        <v>196.5</v>
      </c>
      <c r="F6725" s="9">
        <v>89.5</v>
      </c>
      <c r="G6725" s="9">
        <v>79.750000000003638</v>
      </c>
      <c r="H6725" s="9">
        <v>16.5</v>
      </c>
      <c r="I6725" s="9">
        <v>111.49999999999454</v>
      </c>
      <c r="J6725" s="9">
        <v>111.49999999998909</v>
      </c>
      <c r="K6725" s="188">
        <v>262.50000000000182</v>
      </c>
      <c r="L6725" s="9">
        <v>196.5</v>
      </c>
      <c r="M6725" s="65">
        <v>148</v>
      </c>
      <c r="P6725" s="65">
        <f t="shared" si="186"/>
        <v>1212.2499999999891</v>
      </c>
      <c r="R6725" t="s">
        <v>340</v>
      </c>
      <c r="U6725" s="3"/>
    </row>
    <row r="6726" spans="1:21" ht="15">
      <c r="A6726" s="28" t="s">
        <v>28</v>
      </c>
      <c r="B6726" s="61" t="s">
        <v>25</v>
      </c>
      <c r="E6726" s="9">
        <v>120</v>
      </c>
      <c r="F6726" s="9">
        <v>76.5</v>
      </c>
      <c r="G6726" s="9">
        <v>152.50000000000364</v>
      </c>
      <c r="H6726" s="9">
        <v>106.50000000000364</v>
      </c>
      <c r="I6726" s="9">
        <v>135.49999999999636</v>
      </c>
      <c r="J6726" s="9">
        <v>117.50000000000364</v>
      </c>
      <c r="K6726" s="9">
        <v>240.50000000000364</v>
      </c>
      <c r="L6726" s="9">
        <v>184</v>
      </c>
      <c r="M6726" s="65">
        <v>68</v>
      </c>
      <c r="P6726" s="65">
        <f t="shared" si="186"/>
        <v>1201.0000000000109</v>
      </c>
      <c r="U6726" s="3"/>
    </row>
    <row r="6727" spans="1:21" ht="15">
      <c r="A6727" s="28" t="s">
        <v>30</v>
      </c>
      <c r="B6727" s="61" t="s">
        <v>682</v>
      </c>
      <c r="E6727" s="9" t="s">
        <v>278</v>
      </c>
      <c r="F6727" s="9" t="s">
        <v>278</v>
      </c>
      <c r="G6727" s="9" t="s">
        <v>278</v>
      </c>
      <c r="H6727" s="9">
        <v>140.00000000000182</v>
      </c>
      <c r="I6727" s="188">
        <v>157.99999999999818</v>
      </c>
      <c r="J6727" s="188">
        <v>188.99999999999272</v>
      </c>
      <c r="K6727" s="188">
        <v>247.49999999999636</v>
      </c>
      <c r="L6727" s="9">
        <v>223</v>
      </c>
      <c r="M6727" s="65">
        <v>223.5</v>
      </c>
      <c r="P6727" s="65">
        <f t="shared" si="186"/>
        <v>1180.9999999999891</v>
      </c>
      <c r="R6727" t="s">
        <v>2072</v>
      </c>
    </row>
    <row r="6728" spans="1:21" ht="15">
      <c r="A6728" s="28" t="s">
        <v>32</v>
      </c>
      <c r="B6728" s="61" t="s">
        <v>142</v>
      </c>
      <c r="E6728" s="9" t="s">
        <v>278</v>
      </c>
      <c r="F6728" s="9">
        <v>132.5</v>
      </c>
      <c r="G6728" s="9">
        <v>156.49999999999636</v>
      </c>
      <c r="H6728" s="9">
        <v>84.5</v>
      </c>
      <c r="I6728" s="9">
        <v>59.999999999998181</v>
      </c>
      <c r="J6728" s="9">
        <v>65.5</v>
      </c>
      <c r="K6728" s="188">
        <v>244.50000000000546</v>
      </c>
      <c r="L6728" s="188">
        <v>282</v>
      </c>
      <c r="M6728" s="65">
        <v>132</v>
      </c>
      <c r="P6728" s="65">
        <f t="shared" si="186"/>
        <v>1157.5</v>
      </c>
      <c r="R6728" t="s">
        <v>341</v>
      </c>
      <c r="U6728" s="3"/>
    </row>
    <row r="6729" spans="1:21" ht="15">
      <c r="A6729" s="28" t="s">
        <v>34</v>
      </c>
      <c r="B6729" s="61" t="s">
        <v>162</v>
      </c>
      <c r="E6729" s="9" t="s">
        <v>278</v>
      </c>
      <c r="F6729" s="9" t="s">
        <v>278</v>
      </c>
      <c r="G6729" s="9">
        <v>170</v>
      </c>
      <c r="H6729" s="9">
        <v>131.50000000000364</v>
      </c>
      <c r="I6729" s="9">
        <v>114.99999999999818</v>
      </c>
      <c r="J6729" s="184">
        <v>216.5</v>
      </c>
      <c r="K6729" s="9">
        <v>163.00000000000182</v>
      </c>
      <c r="L6729" s="9">
        <v>207</v>
      </c>
      <c r="M6729" s="65">
        <v>143</v>
      </c>
      <c r="P6729" s="65">
        <f t="shared" si="186"/>
        <v>1146.0000000000036</v>
      </c>
      <c r="R6729" t="s">
        <v>282</v>
      </c>
    </row>
    <row r="6730" spans="1:21" ht="15">
      <c r="A6730" s="28" t="s">
        <v>36</v>
      </c>
      <c r="B6730" s="61" t="s">
        <v>13</v>
      </c>
      <c r="E6730" s="9">
        <v>144.75</v>
      </c>
      <c r="F6730" s="188">
        <v>165</v>
      </c>
      <c r="G6730" s="9">
        <v>165.5</v>
      </c>
      <c r="H6730" s="9">
        <v>78.499999999990905</v>
      </c>
      <c r="I6730" s="9">
        <v>61.500000000001819</v>
      </c>
      <c r="J6730" s="188">
        <v>185.99999999999636</v>
      </c>
      <c r="K6730" s="9">
        <v>185.00000000000364</v>
      </c>
      <c r="L6730" s="9">
        <v>159</v>
      </c>
      <c r="M6730" s="9" t="s">
        <v>278</v>
      </c>
      <c r="P6730" s="65">
        <f t="shared" si="186"/>
        <v>1145.2499999999927</v>
      </c>
      <c r="R6730" t="s">
        <v>322</v>
      </c>
      <c r="U6730" s="3"/>
    </row>
    <row r="6731" spans="1:21" ht="15">
      <c r="A6731" s="28" t="s">
        <v>38</v>
      </c>
      <c r="B6731" s="61" t="s">
        <v>155</v>
      </c>
      <c r="E6731" s="9" t="s">
        <v>278</v>
      </c>
      <c r="F6731" s="9" t="s">
        <v>278</v>
      </c>
      <c r="G6731" s="9">
        <v>163.49999999999272</v>
      </c>
      <c r="H6731" s="9">
        <v>97.000000000003638</v>
      </c>
      <c r="I6731" s="9">
        <v>139.99999999999636</v>
      </c>
      <c r="J6731" s="9">
        <v>102.99999999998909</v>
      </c>
      <c r="K6731" s="9">
        <v>231.99999999999636</v>
      </c>
      <c r="L6731" s="9">
        <v>201</v>
      </c>
      <c r="M6731" s="65">
        <v>132</v>
      </c>
      <c r="P6731" s="65">
        <f t="shared" si="186"/>
        <v>1068.4999999999782</v>
      </c>
    </row>
    <row r="6732" spans="1:21" ht="15">
      <c r="A6732" s="28" t="s">
        <v>145</v>
      </c>
      <c r="B6732" s="61" t="s">
        <v>144</v>
      </c>
      <c r="E6732" s="9" t="s">
        <v>278</v>
      </c>
      <c r="F6732" s="9">
        <v>80.5</v>
      </c>
      <c r="G6732" s="184">
        <v>257.50000000000364</v>
      </c>
      <c r="H6732" s="9">
        <v>144.00000000000182</v>
      </c>
      <c r="I6732" s="185">
        <v>216.50000000000182</v>
      </c>
      <c r="J6732" s="9">
        <v>166.5</v>
      </c>
      <c r="K6732" s="9">
        <v>198.50000000000182</v>
      </c>
      <c r="L6732" s="9" t="s">
        <v>278</v>
      </c>
      <c r="M6732" s="9" t="s">
        <v>278</v>
      </c>
      <c r="P6732" s="65">
        <f t="shared" si="186"/>
        <v>1063.5000000000091</v>
      </c>
      <c r="R6732" t="s">
        <v>371</v>
      </c>
      <c r="U6732" s="3" t="s">
        <v>1476</v>
      </c>
    </row>
    <row r="6733" spans="1:21" ht="15">
      <c r="A6733" s="28" t="s">
        <v>146</v>
      </c>
      <c r="B6733" s="61" t="s">
        <v>686</v>
      </c>
      <c r="E6733" s="9" t="s">
        <v>278</v>
      </c>
      <c r="F6733" s="9" t="s">
        <v>278</v>
      </c>
      <c r="G6733" s="9" t="s">
        <v>278</v>
      </c>
      <c r="H6733" s="188">
        <v>163.99999999999636</v>
      </c>
      <c r="I6733" s="9">
        <v>124.00000000000364</v>
      </c>
      <c r="J6733" s="9">
        <v>145.50000000000364</v>
      </c>
      <c r="K6733" s="9">
        <v>183</v>
      </c>
      <c r="L6733" s="9">
        <v>256.5</v>
      </c>
      <c r="M6733" s="65">
        <v>185</v>
      </c>
      <c r="P6733" s="65">
        <f t="shared" si="186"/>
        <v>1058.0000000000036</v>
      </c>
      <c r="R6733" t="s">
        <v>287</v>
      </c>
    </row>
    <row r="6734" spans="1:21" ht="15">
      <c r="A6734" s="28" t="s">
        <v>147</v>
      </c>
      <c r="B6734" s="28" t="s">
        <v>654</v>
      </c>
      <c r="E6734" s="9" t="s">
        <v>278</v>
      </c>
      <c r="F6734" s="9" t="s">
        <v>278</v>
      </c>
      <c r="G6734" s="9" t="s">
        <v>278</v>
      </c>
      <c r="H6734" s="9">
        <v>94.500000000001819</v>
      </c>
      <c r="I6734" s="183">
        <v>203.50000000000728</v>
      </c>
      <c r="J6734" s="9">
        <v>160.5</v>
      </c>
      <c r="K6734" s="9">
        <v>227.50000000000182</v>
      </c>
      <c r="L6734" s="9">
        <v>230.5</v>
      </c>
      <c r="M6734" s="65">
        <v>122</v>
      </c>
      <c r="P6734" s="65">
        <f t="shared" si="186"/>
        <v>1038.5000000000109</v>
      </c>
      <c r="R6734" t="s">
        <v>300</v>
      </c>
    </row>
    <row r="6735" spans="1:21" ht="15">
      <c r="A6735" s="28" t="s">
        <v>151</v>
      </c>
      <c r="B6735" s="61" t="s">
        <v>687</v>
      </c>
      <c r="E6735" s="9" t="s">
        <v>278</v>
      </c>
      <c r="F6735" s="9" t="s">
        <v>278</v>
      </c>
      <c r="G6735" s="9" t="s">
        <v>278</v>
      </c>
      <c r="H6735" s="9">
        <v>146.49999999999818</v>
      </c>
      <c r="I6735" s="9">
        <v>64.000000000001819</v>
      </c>
      <c r="J6735" s="9">
        <v>152.99999999999272</v>
      </c>
      <c r="K6735" s="185">
        <v>309.50000000000182</v>
      </c>
      <c r="L6735" s="9">
        <v>209.5</v>
      </c>
      <c r="M6735" s="65">
        <v>148.5</v>
      </c>
      <c r="P6735" s="65">
        <f t="shared" si="186"/>
        <v>1030.9999999999945</v>
      </c>
      <c r="U6735" s="3" t="s">
        <v>1476</v>
      </c>
    </row>
    <row r="6736" spans="1:21" ht="15">
      <c r="A6736" s="28" t="s">
        <v>157</v>
      </c>
      <c r="B6736" s="61" t="s">
        <v>683</v>
      </c>
      <c r="E6736" s="9" t="s">
        <v>278</v>
      </c>
      <c r="F6736" s="9" t="s">
        <v>278</v>
      </c>
      <c r="G6736" s="9" t="s">
        <v>278</v>
      </c>
      <c r="H6736" s="188">
        <v>159.49999999999636</v>
      </c>
      <c r="I6736" s="9">
        <v>117.00000000000364</v>
      </c>
      <c r="J6736" s="9">
        <v>138.49999999998909</v>
      </c>
      <c r="K6736" s="9">
        <v>196.00000000000546</v>
      </c>
      <c r="L6736" s="9">
        <v>254</v>
      </c>
      <c r="M6736" s="65">
        <v>157.5</v>
      </c>
      <c r="P6736" s="65">
        <f t="shared" si="186"/>
        <v>1022.4999999999945</v>
      </c>
      <c r="R6736" t="s">
        <v>293</v>
      </c>
    </row>
    <row r="6737" spans="1:21" ht="15">
      <c r="A6737" s="28" t="s">
        <v>159</v>
      </c>
      <c r="B6737" s="61" t="s">
        <v>39</v>
      </c>
      <c r="E6737" s="9">
        <v>142.5</v>
      </c>
      <c r="F6737" s="9">
        <v>91.5</v>
      </c>
      <c r="G6737" s="188">
        <v>210.25000000000364</v>
      </c>
      <c r="H6737" s="9">
        <v>131.5</v>
      </c>
      <c r="I6737" s="9">
        <v>63.999999999998181</v>
      </c>
      <c r="J6737" s="9">
        <v>161</v>
      </c>
      <c r="K6737" s="9">
        <v>188.50000000000546</v>
      </c>
      <c r="L6737" s="9" t="s">
        <v>278</v>
      </c>
      <c r="M6737" s="9" t="s">
        <v>278</v>
      </c>
      <c r="P6737" s="65">
        <f t="shared" si="186"/>
        <v>989.25000000000728</v>
      </c>
      <c r="R6737" t="s">
        <v>293</v>
      </c>
      <c r="U6737" s="3"/>
    </row>
    <row r="6738" spans="1:21" ht="15">
      <c r="A6738" s="28" t="s">
        <v>160</v>
      </c>
      <c r="B6738" s="28" t="s">
        <v>639</v>
      </c>
      <c r="E6738" s="9" t="s">
        <v>278</v>
      </c>
      <c r="F6738" s="9" t="s">
        <v>278</v>
      </c>
      <c r="G6738" s="9" t="s">
        <v>278</v>
      </c>
      <c r="H6738" s="188">
        <v>169.50000000000364</v>
      </c>
      <c r="I6738" s="188">
        <v>153</v>
      </c>
      <c r="J6738" s="188">
        <v>214.00000000000364</v>
      </c>
      <c r="K6738" s="9">
        <v>215.99999999999818</v>
      </c>
      <c r="L6738" s="9">
        <v>194.5</v>
      </c>
      <c r="M6738" s="9" t="s">
        <v>278</v>
      </c>
      <c r="P6738" s="65">
        <f t="shared" si="186"/>
        <v>947.00000000000546</v>
      </c>
      <c r="R6738" t="s">
        <v>1938</v>
      </c>
    </row>
    <row r="6739" spans="1:21" ht="15">
      <c r="A6739" s="28" t="s">
        <v>161</v>
      </c>
      <c r="B6739" s="28" t="s">
        <v>633</v>
      </c>
      <c r="E6739" s="9" t="s">
        <v>278</v>
      </c>
      <c r="F6739" s="9" t="s">
        <v>278</v>
      </c>
      <c r="G6739" s="9" t="s">
        <v>278</v>
      </c>
      <c r="H6739" s="185">
        <v>239.00000000000182</v>
      </c>
      <c r="I6739" s="9">
        <v>87.499999999998181</v>
      </c>
      <c r="J6739" s="9">
        <v>146.99999999999818</v>
      </c>
      <c r="K6739" s="9">
        <v>140.49999999999636</v>
      </c>
      <c r="L6739" s="9">
        <v>204.5</v>
      </c>
      <c r="M6739" s="65">
        <v>118.5</v>
      </c>
      <c r="P6739" s="65">
        <f t="shared" si="186"/>
        <v>936.99999999999454</v>
      </c>
      <c r="R6739" t="s">
        <v>281</v>
      </c>
      <c r="U6739" s="3" t="s">
        <v>1476</v>
      </c>
    </row>
    <row r="6740" spans="1:21" ht="15">
      <c r="A6740" s="28" t="s">
        <v>163</v>
      </c>
      <c r="B6740" s="61" t="s">
        <v>668</v>
      </c>
      <c r="E6740" s="9" t="s">
        <v>278</v>
      </c>
      <c r="F6740" s="9" t="s">
        <v>278</v>
      </c>
      <c r="G6740" s="9" t="s">
        <v>278</v>
      </c>
      <c r="H6740" s="9">
        <v>26.5</v>
      </c>
      <c r="I6740" s="9">
        <v>126.99999999999272</v>
      </c>
      <c r="J6740" s="9">
        <v>99</v>
      </c>
      <c r="K6740" s="9">
        <v>144.50000000000182</v>
      </c>
      <c r="L6740" s="9">
        <v>187</v>
      </c>
      <c r="M6740" s="114">
        <v>339</v>
      </c>
      <c r="P6740" s="65">
        <f t="shared" si="186"/>
        <v>922.99999999999454</v>
      </c>
      <c r="R6740" t="s">
        <v>300</v>
      </c>
    </row>
    <row r="6741" spans="1:21" ht="15">
      <c r="A6741" s="28" t="s">
        <v>274</v>
      </c>
      <c r="B6741" s="61" t="s">
        <v>153</v>
      </c>
      <c r="E6741" s="9" t="s">
        <v>278</v>
      </c>
      <c r="F6741" s="9" t="s">
        <v>278</v>
      </c>
      <c r="G6741" s="9">
        <v>133</v>
      </c>
      <c r="H6741" s="9">
        <v>53.499999999998181</v>
      </c>
      <c r="I6741" s="9">
        <v>87.500000000005457</v>
      </c>
      <c r="J6741" s="9">
        <v>142.5</v>
      </c>
      <c r="K6741" s="9">
        <v>216.99999999999818</v>
      </c>
      <c r="L6741" s="9">
        <v>141</v>
      </c>
      <c r="M6741" s="65">
        <v>127.5</v>
      </c>
      <c r="P6741" s="65">
        <f t="shared" si="186"/>
        <v>902.00000000000182</v>
      </c>
    </row>
    <row r="6742" spans="1:21" ht="15">
      <c r="A6742" s="28" t="s">
        <v>275</v>
      </c>
      <c r="B6742" s="61" t="s">
        <v>658</v>
      </c>
      <c r="E6742" s="9" t="s">
        <v>278</v>
      </c>
      <c r="F6742" s="9" t="s">
        <v>278</v>
      </c>
      <c r="G6742" s="9" t="s">
        <v>278</v>
      </c>
      <c r="H6742" s="183">
        <v>202.49999999999818</v>
      </c>
      <c r="I6742" s="9">
        <v>108.00000000000364</v>
      </c>
      <c r="J6742" s="9">
        <v>61</v>
      </c>
      <c r="K6742" s="183">
        <v>273.49999999999818</v>
      </c>
      <c r="L6742" s="9">
        <v>145</v>
      </c>
      <c r="M6742" s="65">
        <v>102.5</v>
      </c>
      <c r="P6742" s="65">
        <f t="shared" si="186"/>
        <v>892.5</v>
      </c>
      <c r="R6742" t="s">
        <v>294</v>
      </c>
    </row>
    <row r="6743" spans="1:21" ht="15">
      <c r="A6743" s="28" t="s">
        <v>276</v>
      </c>
      <c r="B6743" s="178" t="s">
        <v>1337</v>
      </c>
      <c r="C6743" s="3"/>
      <c r="D6743" s="3"/>
      <c r="E6743" s="9" t="s">
        <v>278</v>
      </c>
      <c r="F6743" s="9" t="s">
        <v>278</v>
      </c>
      <c r="G6743" s="9" t="s">
        <v>278</v>
      </c>
      <c r="H6743" s="9" t="s">
        <v>278</v>
      </c>
      <c r="I6743" s="9">
        <v>61.000000000003638</v>
      </c>
      <c r="J6743" s="9">
        <v>145.99999999999272</v>
      </c>
      <c r="K6743" s="188">
        <v>241.00000000000546</v>
      </c>
      <c r="L6743" s="188">
        <v>291.5</v>
      </c>
      <c r="M6743" s="65">
        <v>151</v>
      </c>
      <c r="P6743" s="65">
        <f t="shared" ref="P6743:P6774" si="187">SUM(E6743:M6743)</f>
        <v>890.50000000000182</v>
      </c>
      <c r="R6743" t="s">
        <v>342</v>
      </c>
    </row>
    <row r="6744" spans="1:21" ht="15">
      <c r="A6744" s="28" t="s">
        <v>277</v>
      </c>
      <c r="B6744" s="61" t="s">
        <v>669</v>
      </c>
      <c r="E6744" s="9" t="s">
        <v>278</v>
      </c>
      <c r="F6744" s="9" t="s">
        <v>278</v>
      </c>
      <c r="G6744" s="9" t="s">
        <v>278</v>
      </c>
      <c r="H6744" s="188">
        <v>174.49999999999636</v>
      </c>
      <c r="I6744" s="9">
        <v>137.00000000000182</v>
      </c>
      <c r="J6744" s="9">
        <v>100.99999999999636</v>
      </c>
      <c r="K6744" s="9">
        <v>136</v>
      </c>
      <c r="L6744" s="9">
        <v>124</v>
      </c>
      <c r="M6744" s="65">
        <v>183.5</v>
      </c>
      <c r="P6744" s="65">
        <f t="shared" si="187"/>
        <v>855.99999999999454</v>
      </c>
      <c r="R6744" t="s">
        <v>284</v>
      </c>
    </row>
    <row r="6745" spans="1:21" ht="15">
      <c r="A6745" s="28" t="s">
        <v>640</v>
      </c>
      <c r="B6745" s="61" t="s">
        <v>662</v>
      </c>
      <c r="E6745" s="9" t="s">
        <v>278</v>
      </c>
      <c r="F6745" s="9" t="s">
        <v>278</v>
      </c>
      <c r="G6745" s="9" t="s">
        <v>278</v>
      </c>
      <c r="H6745" s="9">
        <v>109.99999999999636</v>
      </c>
      <c r="I6745" s="9">
        <v>66.500000000005457</v>
      </c>
      <c r="J6745" s="9">
        <v>124.00000000000364</v>
      </c>
      <c r="K6745" s="9">
        <v>136</v>
      </c>
      <c r="L6745" s="9">
        <v>236.5</v>
      </c>
      <c r="M6745" s="65">
        <v>177.5</v>
      </c>
      <c r="P6745" s="65">
        <f t="shared" si="187"/>
        <v>850.50000000000546</v>
      </c>
    </row>
    <row r="6746" spans="1:21" ht="15">
      <c r="A6746" s="28" t="s">
        <v>641</v>
      </c>
      <c r="B6746" s="178" t="s">
        <v>1343</v>
      </c>
      <c r="C6746" s="3"/>
      <c r="D6746" s="3"/>
      <c r="E6746" s="9" t="s">
        <v>278</v>
      </c>
      <c r="F6746" s="9" t="s">
        <v>278</v>
      </c>
      <c r="G6746" s="9" t="s">
        <v>278</v>
      </c>
      <c r="H6746" s="9" t="s">
        <v>278</v>
      </c>
      <c r="I6746" s="9">
        <v>127.49999999999818</v>
      </c>
      <c r="J6746" s="9">
        <v>139.49999999999636</v>
      </c>
      <c r="K6746" s="9">
        <v>235.00000000000182</v>
      </c>
      <c r="L6746" s="9">
        <v>180</v>
      </c>
      <c r="M6746" s="65">
        <v>167</v>
      </c>
      <c r="P6746" s="65">
        <f t="shared" si="187"/>
        <v>848.99999999999636</v>
      </c>
    </row>
    <row r="6747" spans="1:21" ht="15">
      <c r="A6747" s="28" t="s">
        <v>642</v>
      </c>
      <c r="B6747" s="61" t="s">
        <v>19</v>
      </c>
      <c r="E6747" s="185">
        <v>232</v>
      </c>
      <c r="F6747" s="9">
        <v>104</v>
      </c>
      <c r="G6747" s="9">
        <v>206.00000000000364</v>
      </c>
      <c r="H6747" s="9">
        <v>84.500000000001819</v>
      </c>
      <c r="I6747" s="9">
        <v>88.5</v>
      </c>
      <c r="J6747" s="9">
        <v>132.99999999999272</v>
      </c>
      <c r="K6747" s="9" t="s">
        <v>278</v>
      </c>
      <c r="L6747" s="9" t="s">
        <v>278</v>
      </c>
      <c r="M6747" s="9" t="s">
        <v>278</v>
      </c>
      <c r="P6747" s="65">
        <f t="shared" si="187"/>
        <v>847.99999999999818</v>
      </c>
      <c r="R6747" t="s">
        <v>281</v>
      </c>
      <c r="U6747" s="3" t="s">
        <v>1476</v>
      </c>
    </row>
    <row r="6748" spans="1:21" ht="15">
      <c r="A6748" s="28" t="s">
        <v>644</v>
      </c>
      <c r="B6748" s="61" t="s">
        <v>704</v>
      </c>
      <c r="E6748" s="9" t="s">
        <v>278</v>
      </c>
      <c r="F6748" s="9" t="s">
        <v>278</v>
      </c>
      <c r="G6748" s="9" t="s">
        <v>278</v>
      </c>
      <c r="H6748" s="9">
        <v>82.499999999994543</v>
      </c>
      <c r="I6748" s="9">
        <v>102.50000000000364</v>
      </c>
      <c r="J6748" s="9">
        <v>125.99999999999636</v>
      </c>
      <c r="K6748" s="9">
        <v>169.5</v>
      </c>
      <c r="L6748" s="9">
        <v>205</v>
      </c>
      <c r="M6748" s="65">
        <v>157</v>
      </c>
      <c r="P6748" s="65">
        <f t="shared" si="187"/>
        <v>842.49999999999454</v>
      </c>
    </row>
    <row r="6749" spans="1:21" ht="15">
      <c r="A6749" s="28" t="s">
        <v>650</v>
      </c>
      <c r="B6749" s="61" t="s">
        <v>675</v>
      </c>
      <c r="E6749" s="9" t="s">
        <v>278</v>
      </c>
      <c r="F6749" s="9" t="s">
        <v>278</v>
      </c>
      <c r="G6749" s="9" t="s">
        <v>278</v>
      </c>
      <c r="H6749" s="9">
        <v>153.99999999999818</v>
      </c>
      <c r="I6749" s="188">
        <v>175</v>
      </c>
      <c r="J6749" s="9">
        <v>143</v>
      </c>
      <c r="K6749" s="9">
        <v>223.00000000000182</v>
      </c>
      <c r="L6749" s="9">
        <v>103.5</v>
      </c>
      <c r="M6749" s="65">
        <v>17.5</v>
      </c>
      <c r="P6749" s="65">
        <f t="shared" si="187"/>
        <v>816</v>
      </c>
      <c r="R6749" t="s">
        <v>283</v>
      </c>
    </row>
    <row r="6750" spans="1:21" ht="15">
      <c r="A6750" s="28" t="s">
        <v>652</v>
      </c>
      <c r="B6750" s="61" t="s">
        <v>667</v>
      </c>
      <c r="E6750" s="9" t="s">
        <v>278</v>
      </c>
      <c r="F6750" s="9" t="s">
        <v>278</v>
      </c>
      <c r="G6750" s="9" t="s">
        <v>278</v>
      </c>
      <c r="H6750" s="9">
        <v>145.49999999999636</v>
      </c>
      <c r="I6750" s="9">
        <v>127.00000000000364</v>
      </c>
      <c r="J6750" s="9">
        <v>106.49999999999636</v>
      </c>
      <c r="K6750" s="9">
        <v>108.50000000000364</v>
      </c>
      <c r="L6750" s="9">
        <v>186.5</v>
      </c>
      <c r="M6750" s="65">
        <v>142</v>
      </c>
      <c r="P6750" s="65">
        <f t="shared" si="187"/>
        <v>816</v>
      </c>
    </row>
    <row r="6751" spans="1:21" ht="15">
      <c r="A6751" s="28" t="s">
        <v>655</v>
      </c>
      <c r="B6751" s="178" t="s">
        <v>1342</v>
      </c>
      <c r="C6751" s="3"/>
      <c r="D6751" s="3"/>
      <c r="E6751" s="9" t="s">
        <v>278</v>
      </c>
      <c r="F6751" s="9" t="s">
        <v>278</v>
      </c>
      <c r="G6751" s="9" t="s">
        <v>278</v>
      </c>
      <c r="H6751" s="9" t="s">
        <v>278</v>
      </c>
      <c r="I6751" s="9">
        <v>76.499999999996362</v>
      </c>
      <c r="J6751" s="9">
        <v>159</v>
      </c>
      <c r="K6751" s="9">
        <v>171</v>
      </c>
      <c r="L6751" s="9">
        <v>169</v>
      </c>
      <c r="M6751" s="90">
        <v>233</v>
      </c>
      <c r="P6751" s="65">
        <f t="shared" si="187"/>
        <v>808.49999999999636</v>
      </c>
      <c r="R6751" t="s">
        <v>292</v>
      </c>
    </row>
    <row r="6752" spans="1:21" ht="15">
      <c r="A6752" s="28" t="s">
        <v>656</v>
      </c>
      <c r="B6752" s="178" t="s">
        <v>1348</v>
      </c>
      <c r="C6752" s="3"/>
      <c r="D6752" s="3"/>
      <c r="E6752" s="9" t="s">
        <v>278</v>
      </c>
      <c r="F6752" s="9" t="s">
        <v>278</v>
      </c>
      <c r="G6752" s="9" t="s">
        <v>278</v>
      </c>
      <c r="H6752" s="9" t="s">
        <v>278</v>
      </c>
      <c r="I6752" s="9">
        <v>84.500000000003638</v>
      </c>
      <c r="J6752" s="9">
        <v>109.99999999999272</v>
      </c>
      <c r="K6752" s="188">
        <v>258.49999999999636</v>
      </c>
      <c r="L6752" s="9">
        <v>234.5</v>
      </c>
      <c r="M6752" s="65">
        <v>119</v>
      </c>
      <c r="P6752" s="65">
        <f t="shared" si="187"/>
        <v>806.49999999999272</v>
      </c>
      <c r="R6752" t="s">
        <v>297</v>
      </c>
    </row>
    <row r="6753" spans="1:21" ht="15">
      <c r="A6753" s="28" t="s">
        <v>659</v>
      </c>
      <c r="B6753" s="61" t="s">
        <v>692</v>
      </c>
      <c r="E6753" s="9" t="s">
        <v>278</v>
      </c>
      <c r="F6753" s="9" t="s">
        <v>278</v>
      </c>
      <c r="G6753" s="9" t="s">
        <v>278</v>
      </c>
      <c r="H6753" s="9">
        <v>82.5</v>
      </c>
      <c r="I6753" s="9">
        <v>72</v>
      </c>
      <c r="J6753" s="9">
        <v>166.5</v>
      </c>
      <c r="K6753" s="9">
        <v>226</v>
      </c>
      <c r="L6753" s="9">
        <v>131</v>
      </c>
      <c r="M6753" s="65">
        <v>125.5</v>
      </c>
      <c r="P6753" s="65">
        <f t="shared" si="187"/>
        <v>803.5</v>
      </c>
    </row>
    <row r="6754" spans="1:21" ht="15">
      <c r="A6754" s="28" t="s">
        <v>661</v>
      </c>
      <c r="B6754" s="61" t="s">
        <v>700</v>
      </c>
      <c r="E6754" s="9" t="s">
        <v>278</v>
      </c>
      <c r="F6754" s="9" t="s">
        <v>278</v>
      </c>
      <c r="G6754" s="9" t="s">
        <v>278</v>
      </c>
      <c r="H6754" s="9">
        <v>144.99999999999818</v>
      </c>
      <c r="I6754" s="9">
        <v>60.499999999998181</v>
      </c>
      <c r="J6754" s="9">
        <v>150.99999999999636</v>
      </c>
      <c r="K6754" s="9">
        <v>155.00000000000182</v>
      </c>
      <c r="L6754" s="9">
        <v>173.5</v>
      </c>
      <c r="M6754" s="65">
        <v>113</v>
      </c>
      <c r="P6754" s="65">
        <f t="shared" si="187"/>
        <v>797.99999999999454</v>
      </c>
    </row>
    <row r="6755" spans="1:21" ht="15">
      <c r="A6755" s="28" t="s">
        <v>666</v>
      </c>
      <c r="B6755" s="28" t="s">
        <v>638</v>
      </c>
      <c r="E6755" s="9" t="s">
        <v>278</v>
      </c>
      <c r="F6755" s="9" t="s">
        <v>278</v>
      </c>
      <c r="G6755" s="9" t="s">
        <v>278</v>
      </c>
      <c r="H6755" s="9">
        <v>28.500000000001819</v>
      </c>
      <c r="I6755" s="9">
        <v>126.00000000000546</v>
      </c>
      <c r="J6755" s="9">
        <v>138</v>
      </c>
      <c r="K6755" s="9">
        <v>171.99999999999272</v>
      </c>
      <c r="L6755" s="9">
        <v>195</v>
      </c>
      <c r="M6755" s="65">
        <v>102</v>
      </c>
      <c r="P6755" s="65">
        <f t="shared" si="187"/>
        <v>761.5</v>
      </c>
    </row>
    <row r="6756" spans="1:21" ht="15">
      <c r="A6756" s="28" t="s">
        <v>670</v>
      </c>
      <c r="B6756" s="61" t="s">
        <v>653</v>
      </c>
      <c r="E6756" s="9" t="s">
        <v>278</v>
      </c>
      <c r="F6756" s="9" t="s">
        <v>278</v>
      </c>
      <c r="G6756" s="9" t="s">
        <v>278</v>
      </c>
      <c r="H6756" s="9">
        <v>46</v>
      </c>
      <c r="I6756" s="9">
        <v>59.5</v>
      </c>
      <c r="J6756" s="9">
        <v>152.50000000000728</v>
      </c>
      <c r="K6756" s="9">
        <v>161.49999999999818</v>
      </c>
      <c r="L6756" s="9">
        <v>184</v>
      </c>
      <c r="M6756" s="65">
        <v>143.5</v>
      </c>
      <c r="P6756" s="65">
        <f t="shared" si="187"/>
        <v>747.00000000000546</v>
      </c>
    </row>
    <row r="6757" spans="1:21" ht="15">
      <c r="A6757" s="28" t="s">
        <v>671</v>
      </c>
      <c r="B6757" s="61" t="s">
        <v>651</v>
      </c>
      <c r="E6757" s="9" t="s">
        <v>278</v>
      </c>
      <c r="F6757" s="9" t="s">
        <v>278</v>
      </c>
      <c r="G6757" s="9" t="s">
        <v>278</v>
      </c>
      <c r="H6757" s="9">
        <v>32.5</v>
      </c>
      <c r="I6757" s="9">
        <v>72.499999999996362</v>
      </c>
      <c r="J6757" s="9">
        <v>139.00000000001091</v>
      </c>
      <c r="K6757" s="9">
        <v>139.50000000000182</v>
      </c>
      <c r="L6757" s="9">
        <v>203.5</v>
      </c>
      <c r="M6757" s="65">
        <v>156</v>
      </c>
      <c r="P6757" s="65">
        <f t="shared" si="187"/>
        <v>743.00000000000909</v>
      </c>
    </row>
    <row r="6758" spans="1:21" ht="15">
      <c r="A6758" s="28" t="s">
        <v>672</v>
      </c>
      <c r="B6758" s="190" t="s">
        <v>1351</v>
      </c>
      <c r="C6758" s="3"/>
      <c r="D6758" s="3"/>
      <c r="E6758" s="9" t="s">
        <v>278</v>
      </c>
      <c r="F6758" s="9" t="s">
        <v>278</v>
      </c>
      <c r="G6758" s="9" t="s">
        <v>278</v>
      </c>
      <c r="H6758" s="9" t="s">
        <v>278</v>
      </c>
      <c r="I6758" s="9">
        <v>133.99999999999818</v>
      </c>
      <c r="J6758" s="9">
        <v>90.999999999992724</v>
      </c>
      <c r="K6758" s="9">
        <v>171.99999999999818</v>
      </c>
      <c r="L6758" s="9">
        <v>184</v>
      </c>
      <c r="M6758" s="65">
        <v>160</v>
      </c>
      <c r="P6758" s="65">
        <f t="shared" si="187"/>
        <v>740.99999999998909</v>
      </c>
    </row>
    <row r="6759" spans="1:21" ht="15">
      <c r="A6759" s="28" t="s">
        <v>677</v>
      </c>
      <c r="B6759" s="178" t="s">
        <v>1344</v>
      </c>
      <c r="C6759" s="3"/>
      <c r="D6759" s="3"/>
      <c r="E6759" s="9" t="s">
        <v>278</v>
      </c>
      <c r="F6759" s="9" t="s">
        <v>278</v>
      </c>
      <c r="G6759" s="9" t="s">
        <v>278</v>
      </c>
      <c r="H6759" s="9" t="s">
        <v>278</v>
      </c>
      <c r="I6759" s="9">
        <v>67.499999999998181</v>
      </c>
      <c r="J6759" s="9">
        <v>163.49999999999636</v>
      </c>
      <c r="K6759" s="9">
        <v>108.00000000000364</v>
      </c>
      <c r="L6759" s="9">
        <v>185</v>
      </c>
      <c r="M6759" s="65">
        <v>214.5</v>
      </c>
      <c r="P6759" s="65">
        <f t="shared" si="187"/>
        <v>738.49999999999818</v>
      </c>
    </row>
    <row r="6760" spans="1:21" ht="15">
      <c r="A6760" s="28" t="s">
        <v>685</v>
      </c>
      <c r="B6760" s="28" t="s">
        <v>694</v>
      </c>
      <c r="E6760" s="9" t="s">
        <v>278</v>
      </c>
      <c r="F6760" s="9" t="s">
        <v>278</v>
      </c>
      <c r="G6760" s="9" t="s">
        <v>278</v>
      </c>
      <c r="H6760" s="9">
        <v>136.50000000000182</v>
      </c>
      <c r="I6760" s="9">
        <v>138.25</v>
      </c>
      <c r="J6760" s="9">
        <v>124.49999999999636</v>
      </c>
      <c r="K6760" s="9">
        <v>112.49999999999818</v>
      </c>
      <c r="L6760" s="9">
        <v>120.5</v>
      </c>
      <c r="M6760" s="65">
        <v>105</v>
      </c>
      <c r="P6760" s="65">
        <f t="shared" si="187"/>
        <v>737.24999999999636</v>
      </c>
    </row>
    <row r="6761" spans="1:21" ht="15">
      <c r="A6761" s="28" t="s">
        <v>689</v>
      </c>
      <c r="B6761" s="178" t="s">
        <v>1333</v>
      </c>
      <c r="C6761" s="3"/>
      <c r="D6761" s="3"/>
      <c r="E6761" s="9" t="s">
        <v>278</v>
      </c>
      <c r="F6761" s="9" t="s">
        <v>278</v>
      </c>
      <c r="G6761" s="9" t="s">
        <v>278</v>
      </c>
      <c r="H6761" s="9" t="s">
        <v>278</v>
      </c>
      <c r="I6761" s="9">
        <v>92.500000000003638</v>
      </c>
      <c r="J6761" s="9">
        <v>128.5</v>
      </c>
      <c r="K6761" s="9">
        <v>169.00000000000182</v>
      </c>
      <c r="L6761" s="9">
        <v>189.5</v>
      </c>
      <c r="M6761" s="65">
        <v>154</v>
      </c>
      <c r="P6761" s="65">
        <f t="shared" si="187"/>
        <v>733.50000000000546</v>
      </c>
    </row>
    <row r="6762" spans="1:21" ht="15">
      <c r="A6762" s="28" t="s">
        <v>690</v>
      </c>
      <c r="B6762" s="61" t="s">
        <v>643</v>
      </c>
      <c r="E6762" s="9" t="s">
        <v>278</v>
      </c>
      <c r="F6762" s="9" t="s">
        <v>278</v>
      </c>
      <c r="G6762" s="9" t="s">
        <v>278</v>
      </c>
      <c r="H6762" s="9">
        <v>130.50000000000546</v>
      </c>
      <c r="I6762" s="9">
        <v>75.000000000001819</v>
      </c>
      <c r="J6762" s="9">
        <v>165.49999999998545</v>
      </c>
      <c r="K6762" s="9">
        <v>146</v>
      </c>
      <c r="L6762" s="9">
        <v>168</v>
      </c>
      <c r="M6762" s="65">
        <v>40.5</v>
      </c>
      <c r="P6762" s="65">
        <f t="shared" si="187"/>
        <v>725.49999999999272</v>
      </c>
    </row>
    <row r="6763" spans="1:21" ht="15">
      <c r="A6763" s="28" t="s">
        <v>691</v>
      </c>
      <c r="B6763" s="239" t="s">
        <v>1653</v>
      </c>
      <c r="C6763" s="3"/>
      <c r="D6763" s="3"/>
      <c r="E6763" s="9" t="s">
        <v>278</v>
      </c>
      <c r="F6763" s="9" t="s">
        <v>278</v>
      </c>
      <c r="G6763" s="9" t="s">
        <v>278</v>
      </c>
      <c r="H6763" s="9" t="s">
        <v>278</v>
      </c>
      <c r="I6763" s="9" t="s">
        <v>278</v>
      </c>
      <c r="J6763" s="9">
        <v>158.00000000000364</v>
      </c>
      <c r="K6763" s="9">
        <v>200.49999999999636</v>
      </c>
      <c r="L6763" s="9">
        <v>199</v>
      </c>
      <c r="M6763" s="65">
        <v>162.5</v>
      </c>
      <c r="P6763" s="65">
        <f t="shared" si="187"/>
        <v>720</v>
      </c>
    </row>
    <row r="6764" spans="1:21" ht="15">
      <c r="A6764" s="28" t="s">
        <v>697</v>
      </c>
      <c r="B6764" s="239" t="s">
        <v>1655</v>
      </c>
      <c r="C6764" s="3"/>
      <c r="D6764" s="3"/>
      <c r="E6764" s="9" t="s">
        <v>278</v>
      </c>
      <c r="F6764" s="9" t="s">
        <v>278</v>
      </c>
      <c r="G6764" s="9" t="s">
        <v>278</v>
      </c>
      <c r="H6764" s="9" t="s">
        <v>278</v>
      </c>
      <c r="I6764" s="9" t="s">
        <v>278</v>
      </c>
      <c r="J6764" s="9">
        <v>148</v>
      </c>
      <c r="K6764" s="9">
        <v>168.49999999999818</v>
      </c>
      <c r="L6764" s="9">
        <v>220.5</v>
      </c>
      <c r="M6764" s="65">
        <v>179</v>
      </c>
      <c r="P6764" s="65">
        <f t="shared" si="187"/>
        <v>715.99999999999818</v>
      </c>
      <c r="U6764" t="s">
        <v>2452</v>
      </c>
    </row>
    <row r="6765" spans="1:21" ht="15">
      <c r="A6765" s="28" t="s">
        <v>698</v>
      </c>
      <c r="B6765" s="61" t="s">
        <v>660</v>
      </c>
      <c r="E6765" s="9" t="s">
        <v>278</v>
      </c>
      <c r="F6765" s="9" t="s">
        <v>278</v>
      </c>
      <c r="G6765" s="9" t="s">
        <v>278</v>
      </c>
      <c r="H6765" s="9">
        <v>93.500000000001819</v>
      </c>
      <c r="I6765" s="9">
        <v>73.999999999998181</v>
      </c>
      <c r="J6765" s="9">
        <v>154.00000000000364</v>
      </c>
      <c r="K6765" s="9">
        <v>188.99999999999818</v>
      </c>
      <c r="L6765" s="9">
        <v>187.5</v>
      </c>
      <c r="M6765" s="9" t="s">
        <v>278</v>
      </c>
      <c r="P6765" s="65">
        <f t="shared" si="187"/>
        <v>698.00000000000182</v>
      </c>
    </row>
    <row r="6766" spans="1:21" ht="15">
      <c r="A6766" s="28" t="s">
        <v>699</v>
      </c>
      <c r="B6766" s="239" t="s">
        <v>1661</v>
      </c>
      <c r="C6766" s="3"/>
      <c r="D6766" s="3"/>
      <c r="E6766" s="9" t="s">
        <v>278</v>
      </c>
      <c r="F6766" s="9" t="s">
        <v>278</v>
      </c>
      <c r="G6766" s="9" t="s">
        <v>278</v>
      </c>
      <c r="H6766" s="9" t="s">
        <v>278</v>
      </c>
      <c r="I6766" s="9" t="s">
        <v>278</v>
      </c>
      <c r="J6766" s="9">
        <v>163.49999999999272</v>
      </c>
      <c r="K6766" s="9">
        <v>151.50000000000182</v>
      </c>
      <c r="L6766" s="9">
        <v>226.5</v>
      </c>
      <c r="M6766" s="65">
        <v>145</v>
      </c>
      <c r="P6766" s="65">
        <f t="shared" si="187"/>
        <v>686.49999999999454</v>
      </c>
    </row>
    <row r="6767" spans="1:21" ht="15">
      <c r="A6767" s="28" t="s">
        <v>701</v>
      </c>
      <c r="B6767" s="239" t="s">
        <v>1671</v>
      </c>
      <c r="C6767" s="3"/>
      <c r="D6767" s="3"/>
      <c r="E6767" s="9" t="s">
        <v>278</v>
      </c>
      <c r="F6767" s="9" t="s">
        <v>278</v>
      </c>
      <c r="G6767" s="9" t="s">
        <v>278</v>
      </c>
      <c r="H6767" s="9" t="s">
        <v>278</v>
      </c>
      <c r="I6767" s="9" t="s">
        <v>278</v>
      </c>
      <c r="J6767" s="9" t="s">
        <v>278</v>
      </c>
      <c r="K6767" s="9">
        <v>179.49999999999818</v>
      </c>
      <c r="L6767" s="188">
        <v>296</v>
      </c>
      <c r="M6767" s="65">
        <v>197</v>
      </c>
      <c r="P6767" s="65">
        <f t="shared" si="187"/>
        <v>672.49999999999818</v>
      </c>
      <c r="R6767" t="s">
        <v>283</v>
      </c>
    </row>
    <row r="6768" spans="1:21" ht="15">
      <c r="A6768" s="28" t="s">
        <v>702</v>
      </c>
      <c r="B6768" s="239" t="s">
        <v>2318</v>
      </c>
      <c r="C6768" s="3"/>
      <c r="D6768" s="3"/>
      <c r="E6768" s="9" t="s">
        <v>278</v>
      </c>
      <c r="F6768" s="9" t="s">
        <v>278</v>
      </c>
      <c r="G6768" s="9" t="s">
        <v>278</v>
      </c>
      <c r="H6768" s="9" t="s">
        <v>278</v>
      </c>
      <c r="I6768" s="9" t="s">
        <v>278</v>
      </c>
      <c r="J6768" s="9" t="s">
        <v>278</v>
      </c>
      <c r="K6768" s="9">
        <v>209</v>
      </c>
      <c r="L6768" s="9">
        <v>204.5</v>
      </c>
      <c r="M6768" s="90">
        <v>232</v>
      </c>
      <c r="P6768" s="65">
        <f t="shared" si="187"/>
        <v>645.5</v>
      </c>
      <c r="R6768" t="s">
        <v>287</v>
      </c>
    </row>
    <row r="6769" spans="1:21" ht="15">
      <c r="A6769" s="28" t="s">
        <v>703</v>
      </c>
      <c r="B6769" s="178" t="s">
        <v>1345</v>
      </c>
      <c r="C6769" s="3"/>
      <c r="D6769" s="3"/>
      <c r="E6769" s="9" t="s">
        <v>278</v>
      </c>
      <c r="F6769" s="9" t="s">
        <v>278</v>
      </c>
      <c r="G6769" s="9" t="s">
        <v>278</v>
      </c>
      <c r="H6769" s="9" t="s">
        <v>278</v>
      </c>
      <c r="I6769" s="9">
        <v>124.50000000000182</v>
      </c>
      <c r="J6769" s="9">
        <v>139.49999999999636</v>
      </c>
      <c r="K6769" s="9">
        <v>115.49999999999818</v>
      </c>
      <c r="L6769" s="9">
        <v>169.5</v>
      </c>
      <c r="M6769" s="65">
        <v>86</v>
      </c>
      <c r="P6769" s="65">
        <f t="shared" si="187"/>
        <v>634.99999999999636</v>
      </c>
    </row>
    <row r="6770" spans="1:21" ht="15">
      <c r="A6770" s="28" t="s">
        <v>706</v>
      </c>
      <c r="B6770" s="61" t="s">
        <v>35</v>
      </c>
      <c r="E6770" s="9">
        <v>70.5</v>
      </c>
      <c r="F6770" s="188">
        <v>181</v>
      </c>
      <c r="G6770" s="188">
        <v>219.99999999999818</v>
      </c>
      <c r="H6770" s="9">
        <v>49.499999999994543</v>
      </c>
      <c r="I6770" s="9">
        <v>105.00000000000182</v>
      </c>
      <c r="J6770" s="9" t="s">
        <v>278</v>
      </c>
      <c r="K6770" s="9" t="s">
        <v>278</v>
      </c>
      <c r="L6770" s="9" t="s">
        <v>278</v>
      </c>
      <c r="M6770" s="9" t="s">
        <v>278</v>
      </c>
      <c r="P6770" s="65">
        <f t="shared" si="187"/>
        <v>625.99999999999454</v>
      </c>
      <c r="R6770" t="s">
        <v>341</v>
      </c>
      <c r="U6770" s="3"/>
    </row>
    <row r="6771" spans="1:21" ht="15">
      <c r="A6771" s="28" t="s">
        <v>775</v>
      </c>
      <c r="B6771" s="239" t="s">
        <v>1668</v>
      </c>
      <c r="C6771" s="3"/>
      <c r="D6771" s="3"/>
      <c r="E6771" s="9" t="s">
        <v>278</v>
      </c>
      <c r="F6771" s="9" t="s">
        <v>278</v>
      </c>
      <c r="G6771" s="9" t="s">
        <v>278</v>
      </c>
      <c r="H6771" s="9" t="s">
        <v>278</v>
      </c>
      <c r="I6771" s="9" t="s">
        <v>278</v>
      </c>
      <c r="J6771" s="9" t="s">
        <v>278</v>
      </c>
      <c r="K6771" s="188">
        <v>265.5</v>
      </c>
      <c r="L6771" s="9">
        <v>219</v>
      </c>
      <c r="M6771" s="65">
        <v>137</v>
      </c>
      <c r="P6771" s="65">
        <f t="shared" si="187"/>
        <v>621.5</v>
      </c>
      <c r="R6771" t="s">
        <v>283</v>
      </c>
    </row>
    <row r="6772" spans="1:21" ht="15">
      <c r="A6772" s="28" t="s">
        <v>776</v>
      </c>
      <c r="B6772" s="61" t="s">
        <v>29</v>
      </c>
      <c r="E6772" s="9">
        <v>138.5</v>
      </c>
      <c r="F6772" s="9">
        <v>144</v>
      </c>
      <c r="G6772" s="188">
        <v>241.50000000000364</v>
      </c>
      <c r="H6772" s="9" t="s">
        <v>278</v>
      </c>
      <c r="I6772" s="9" t="s">
        <v>278</v>
      </c>
      <c r="J6772" s="9">
        <v>94.499999999996362</v>
      </c>
      <c r="K6772" s="9" t="s">
        <v>278</v>
      </c>
      <c r="L6772" s="9" t="s">
        <v>278</v>
      </c>
      <c r="M6772" s="9" t="s">
        <v>278</v>
      </c>
      <c r="P6772" s="65">
        <f t="shared" si="187"/>
        <v>618.5</v>
      </c>
      <c r="R6772" t="s">
        <v>284</v>
      </c>
      <c r="U6772" s="3"/>
    </row>
    <row r="6773" spans="1:21" ht="15">
      <c r="A6773" s="28" t="s">
        <v>777</v>
      </c>
      <c r="B6773" s="178" t="s">
        <v>1346</v>
      </c>
      <c r="C6773" s="3"/>
      <c r="D6773" s="3"/>
      <c r="E6773" s="9" t="s">
        <v>278</v>
      </c>
      <c r="F6773" s="9" t="s">
        <v>278</v>
      </c>
      <c r="G6773" s="9" t="s">
        <v>278</v>
      </c>
      <c r="H6773" s="9" t="s">
        <v>278</v>
      </c>
      <c r="I6773" s="9">
        <v>95.000000000003638</v>
      </c>
      <c r="J6773" s="9">
        <v>97.999999999989086</v>
      </c>
      <c r="K6773" s="9">
        <v>211.99999999999818</v>
      </c>
      <c r="L6773" s="9">
        <v>145</v>
      </c>
      <c r="M6773" s="65">
        <v>61</v>
      </c>
      <c r="P6773" s="65">
        <f t="shared" si="187"/>
        <v>610.99999999999091</v>
      </c>
    </row>
    <row r="6774" spans="1:21" ht="15">
      <c r="A6774" s="28" t="s">
        <v>778</v>
      </c>
      <c r="B6774" s="239" t="s">
        <v>1654</v>
      </c>
      <c r="C6774" s="3"/>
      <c r="D6774" s="3"/>
      <c r="E6774" s="9" t="s">
        <v>278</v>
      </c>
      <c r="F6774" s="9" t="s">
        <v>278</v>
      </c>
      <c r="G6774" s="9" t="s">
        <v>278</v>
      </c>
      <c r="H6774" s="9" t="s">
        <v>278</v>
      </c>
      <c r="I6774" s="9" t="s">
        <v>278</v>
      </c>
      <c r="J6774" s="185">
        <v>288.50000000000364</v>
      </c>
      <c r="K6774" s="9">
        <v>34.499999999996362</v>
      </c>
      <c r="L6774" s="9">
        <v>183</v>
      </c>
      <c r="M6774" s="65">
        <v>98</v>
      </c>
      <c r="P6774" s="65">
        <f t="shared" si="187"/>
        <v>604</v>
      </c>
      <c r="R6774" t="s">
        <v>281</v>
      </c>
      <c r="U6774" s="3" t="s">
        <v>1476</v>
      </c>
    </row>
    <row r="6775" spans="1:21" ht="15">
      <c r="A6775" s="28" t="s">
        <v>779</v>
      </c>
      <c r="B6775" s="178" t="s">
        <v>1349</v>
      </c>
      <c r="C6775" s="3"/>
      <c r="D6775" s="3"/>
      <c r="E6775" s="9" t="s">
        <v>278</v>
      </c>
      <c r="F6775" s="9" t="s">
        <v>278</v>
      </c>
      <c r="G6775" s="9" t="s">
        <v>278</v>
      </c>
      <c r="H6775" s="9" t="s">
        <v>278</v>
      </c>
      <c r="I6775" s="9">
        <v>83.999999999998181</v>
      </c>
      <c r="J6775" s="9">
        <v>163</v>
      </c>
      <c r="K6775" s="9">
        <v>114.00000000000182</v>
      </c>
      <c r="L6775" s="9">
        <v>171.5</v>
      </c>
      <c r="M6775" s="65">
        <v>58</v>
      </c>
      <c r="P6775" s="65">
        <f t="shared" ref="P6775:P6806" si="188">SUM(E6775:M6775)</f>
        <v>590.5</v>
      </c>
    </row>
    <row r="6776" spans="1:21" ht="15">
      <c r="A6776" s="28" t="s">
        <v>780</v>
      </c>
      <c r="B6776" s="239" t="s">
        <v>1658</v>
      </c>
      <c r="C6776" s="3"/>
      <c r="D6776" s="3"/>
      <c r="E6776" s="9" t="s">
        <v>278</v>
      </c>
      <c r="F6776" s="9" t="s">
        <v>278</v>
      </c>
      <c r="G6776" s="9" t="s">
        <v>278</v>
      </c>
      <c r="H6776" s="9" t="s">
        <v>278</v>
      </c>
      <c r="I6776" s="9" t="s">
        <v>278</v>
      </c>
      <c r="J6776" s="9">
        <v>160.50000000000364</v>
      </c>
      <c r="K6776" s="9">
        <v>99.5</v>
      </c>
      <c r="L6776" s="9">
        <v>147</v>
      </c>
      <c r="M6776" s="65">
        <v>182.5</v>
      </c>
      <c r="P6776" s="65">
        <f t="shared" si="188"/>
        <v>589.50000000000364</v>
      </c>
    </row>
    <row r="6777" spans="1:21" ht="15">
      <c r="A6777" s="28" t="s">
        <v>781</v>
      </c>
      <c r="B6777" s="61" t="s">
        <v>156</v>
      </c>
      <c r="E6777" s="9" t="s">
        <v>278</v>
      </c>
      <c r="F6777" s="9" t="s">
        <v>278</v>
      </c>
      <c r="G6777" s="9">
        <v>191.00000000000364</v>
      </c>
      <c r="H6777" s="9">
        <v>95.499999999996362</v>
      </c>
      <c r="I6777" s="9">
        <v>97.000000000005457</v>
      </c>
      <c r="J6777" s="9">
        <v>147.50000000000728</v>
      </c>
      <c r="K6777" s="9">
        <v>50.499999999994543</v>
      </c>
      <c r="L6777" s="9" t="s">
        <v>278</v>
      </c>
      <c r="M6777" s="9" t="s">
        <v>278</v>
      </c>
      <c r="P6777" s="65">
        <f t="shared" si="188"/>
        <v>581.50000000000728</v>
      </c>
      <c r="U6777" s="3"/>
    </row>
    <row r="6778" spans="1:21" ht="15">
      <c r="A6778" s="28" t="s">
        <v>782</v>
      </c>
      <c r="B6778" s="239" t="s">
        <v>1664</v>
      </c>
      <c r="C6778" s="3"/>
      <c r="D6778" s="3"/>
      <c r="E6778" s="9" t="s">
        <v>278</v>
      </c>
      <c r="F6778" s="9" t="s">
        <v>278</v>
      </c>
      <c r="G6778" s="9" t="s">
        <v>278</v>
      </c>
      <c r="H6778" s="9" t="s">
        <v>278</v>
      </c>
      <c r="I6778" s="9" t="s">
        <v>278</v>
      </c>
      <c r="J6778" s="9" t="s">
        <v>278</v>
      </c>
      <c r="K6778" s="9">
        <v>110.5</v>
      </c>
      <c r="L6778" s="188">
        <v>276.5</v>
      </c>
      <c r="M6778" s="65">
        <v>194.5</v>
      </c>
      <c r="P6778" s="65">
        <f t="shared" si="188"/>
        <v>581.5</v>
      </c>
      <c r="R6778" t="s">
        <v>292</v>
      </c>
    </row>
    <row r="6779" spans="1:21" ht="15">
      <c r="A6779" s="28" t="s">
        <v>783</v>
      </c>
      <c r="B6779" s="61" t="s">
        <v>6</v>
      </c>
      <c r="E6779" s="9">
        <v>89.75</v>
      </c>
      <c r="F6779" s="9">
        <v>132.5</v>
      </c>
      <c r="G6779" s="9">
        <v>81.500000000003638</v>
      </c>
      <c r="H6779" s="9">
        <v>82.499999999996362</v>
      </c>
      <c r="I6779" s="9">
        <v>73</v>
      </c>
      <c r="J6779" s="9">
        <v>119.5</v>
      </c>
      <c r="K6779" s="9" t="s">
        <v>278</v>
      </c>
      <c r="L6779" s="9" t="s">
        <v>278</v>
      </c>
      <c r="M6779" s="9" t="s">
        <v>278</v>
      </c>
      <c r="P6779" s="65">
        <f t="shared" si="188"/>
        <v>578.75</v>
      </c>
      <c r="U6779" s="3"/>
    </row>
    <row r="6780" spans="1:21" ht="15">
      <c r="A6780" s="28" t="s">
        <v>784</v>
      </c>
      <c r="B6780" s="239" t="s">
        <v>1749</v>
      </c>
      <c r="C6780" s="3"/>
      <c r="D6780" s="3"/>
      <c r="E6780" s="9" t="s">
        <v>278</v>
      </c>
      <c r="F6780" s="9" t="s">
        <v>278</v>
      </c>
      <c r="G6780" s="9" t="s">
        <v>278</v>
      </c>
      <c r="H6780" s="9" t="s">
        <v>278</v>
      </c>
      <c r="I6780" s="9" t="s">
        <v>278</v>
      </c>
      <c r="J6780" s="9" t="s">
        <v>278</v>
      </c>
      <c r="K6780" s="188">
        <v>253</v>
      </c>
      <c r="L6780" s="9">
        <v>198</v>
      </c>
      <c r="M6780" s="65">
        <v>122.5</v>
      </c>
      <c r="P6780" s="65">
        <f t="shared" si="188"/>
        <v>573.5</v>
      </c>
      <c r="R6780" t="s">
        <v>292</v>
      </c>
    </row>
    <row r="6781" spans="1:21" ht="15">
      <c r="A6781" s="28" t="s">
        <v>785</v>
      </c>
      <c r="B6781" s="178" t="s">
        <v>1341</v>
      </c>
      <c r="C6781" s="3"/>
      <c r="D6781" s="3"/>
      <c r="E6781" s="9" t="s">
        <v>278</v>
      </c>
      <c r="F6781" s="9" t="s">
        <v>278</v>
      </c>
      <c r="G6781" s="9" t="s">
        <v>278</v>
      </c>
      <c r="H6781" s="9" t="s">
        <v>278</v>
      </c>
      <c r="I6781" s="9">
        <v>126.49999999999818</v>
      </c>
      <c r="J6781" s="9">
        <v>59.500000000003638</v>
      </c>
      <c r="K6781" s="9">
        <v>175.49999999999636</v>
      </c>
      <c r="L6781" s="9">
        <v>190</v>
      </c>
      <c r="M6781" s="9" t="s">
        <v>278</v>
      </c>
      <c r="P6781" s="65">
        <f t="shared" si="188"/>
        <v>551.49999999999818</v>
      </c>
    </row>
    <row r="6782" spans="1:21" ht="15">
      <c r="A6782" s="28" t="s">
        <v>786</v>
      </c>
      <c r="B6782" s="61" t="s">
        <v>2211</v>
      </c>
      <c r="C6782" s="3"/>
      <c r="D6782" s="3"/>
      <c r="E6782" s="9" t="s">
        <v>278</v>
      </c>
      <c r="F6782" s="9" t="s">
        <v>278</v>
      </c>
      <c r="G6782" s="9" t="s">
        <v>278</v>
      </c>
      <c r="H6782" s="9" t="s">
        <v>278</v>
      </c>
      <c r="I6782" s="9" t="s">
        <v>278</v>
      </c>
      <c r="J6782" s="9" t="s">
        <v>278</v>
      </c>
      <c r="K6782" s="9" t="s">
        <v>278</v>
      </c>
      <c r="L6782" s="184">
        <v>297</v>
      </c>
      <c r="M6782" s="90">
        <v>241</v>
      </c>
      <c r="N6782" s="65"/>
      <c r="P6782" s="65">
        <f t="shared" si="188"/>
        <v>538</v>
      </c>
      <c r="R6782" t="s">
        <v>291</v>
      </c>
    </row>
    <row r="6783" spans="1:21" ht="15">
      <c r="A6783" s="28" t="s">
        <v>787</v>
      </c>
      <c r="B6783" s="239" t="s">
        <v>1666</v>
      </c>
      <c r="C6783" s="3"/>
      <c r="D6783" s="3"/>
      <c r="E6783" s="9" t="s">
        <v>278</v>
      </c>
      <c r="F6783" s="9" t="s">
        <v>278</v>
      </c>
      <c r="G6783" s="9" t="s">
        <v>278</v>
      </c>
      <c r="H6783" s="9" t="s">
        <v>278</v>
      </c>
      <c r="I6783" s="9" t="s">
        <v>278</v>
      </c>
      <c r="J6783" s="9" t="s">
        <v>278</v>
      </c>
      <c r="K6783" s="9">
        <v>176.00000000000182</v>
      </c>
      <c r="L6783" s="9">
        <v>242.5</v>
      </c>
      <c r="M6783" s="65">
        <v>118.5</v>
      </c>
      <c r="P6783" s="65">
        <f t="shared" si="188"/>
        <v>537.00000000000182</v>
      </c>
    </row>
    <row r="6784" spans="1:21" ht="15">
      <c r="A6784" s="28" t="s">
        <v>788</v>
      </c>
      <c r="B6784" s="239" t="s">
        <v>1657</v>
      </c>
      <c r="C6784" s="3"/>
      <c r="D6784" s="3"/>
      <c r="E6784" s="9" t="s">
        <v>278</v>
      </c>
      <c r="F6784" s="9" t="s">
        <v>278</v>
      </c>
      <c r="G6784" s="9" t="s">
        <v>278</v>
      </c>
      <c r="H6784" s="9" t="s">
        <v>278</v>
      </c>
      <c r="I6784" s="9" t="s">
        <v>278</v>
      </c>
      <c r="J6784" s="9">
        <v>150.99999999999636</v>
      </c>
      <c r="K6784" s="9">
        <v>112.5</v>
      </c>
      <c r="L6784" s="9">
        <v>136</v>
      </c>
      <c r="M6784" s="65">
        <v>124.5</v>
      </c>
      <c r="P6784" s="65">
        <f t="shared" si="188"/>
        <v>523.99999999999636</v>
      </c>
    </row>
    <row r="6785" spans="1:18" ht="15">
      <c r="A6785" s="28" t="s">
        <v>789</v>
      </c>
      <c r="B6785" s="239" t="s">
        <v>1649</v>
      </c>
      <c r="C6785" s="3"/>
      <c r="D6785" s="3"/>
      <c r="E6785" s="9" t="s">
        <v>278</v>
      </c>
      <c r="F6785" s="9" t="s">
        <v>278</v>
      </c>
      <c r="G6785" s="9" t="s">
        <v>278</v>
      </c>
      <c r="H6785" s="9" t="s">
        <v>278</v>
      </c>
      <c r="I6785" s="9" t="s">
        <v>278</v>
      </c>
      <c r="J6785" s="9">
        <v>98.5</v>
      </c>
      <c r="K6785" s="9">
        <v>125.5</v>
      </c>
      <c r="L6785" s="9">
        <v>195.5</v>
      </c>
      <c r="M6785" s="65">
        <v>103.5</v>
      </c>
      <c r="P6785" s="65">
        <f t="shared" si="188"/>
        <v>523</v>
      </c>
    </row>
    <row r="6786" spans="1:18" ht="15">
      <c r="A6786" s="28" t="s">
        <v>790</v>
      </c>
      <c r="B6786" s="239" t="s">
        <v>1650</v>
      </c>
      <c r="C6786" s="3"/>
      <c r="D6786" s="3"/>
      <c r="E6786" s="9" t="s">
        <v>278</v>
      </c>
      <c r="F6786" s="9" t="s">
        <v>278</v>
      </c>
      <c r="G6786" s="9" t="s">
        <v>278</v>
      </c>
      <c r="H6786" s="9" t="s">
        <v>278</v>
      </c>
      <c r="I6786" s="9" t="s">
        <v>278</v>
      </c>
      <c r="J6786" s="9">
        <v>114.99999999999636</v>
      </c>
      <c r="K6786" s="9">
        <v>158.5</v>
      </c>
      <c r="L6786" s="9">
        <v>143</v>
      </c>
      <c r="M6786" s="65">
        <v>87.5</v>
      </c>
      <c r="P6786" s="65">
        <f t="shared" si="188"/>
        <v>503.99999999999636</v>
      </c>
    </row>
    <row r="6787" spans="1:18" ht="15">
      <c r="A6787" s="28" t="s">
        <v>791</v>
      </c>
      <c r="B6787" s="61" t="s">
        <v>2198</v>
      </c>
      <c r="C6787" s="3"/>
      <c r="D6787" s="3"/>
      <c r="E6787" s="9" t="s">
        <v>278</v>
      </c>
      <c r="F6787" s="9" t="s">
        <v>278</v>
      </c>
      <c r="G6787" s="9" t="s">
        <v>278</v>
      </c>
      <c r="H6787" s="9" t="s">
        <v>278</v>
      </c>
      <c r="I6787" s="9" t="s">
        <v>278</v>
      </c>
      <c r="J6787" s="9" t="s">
        <v>278</v>
      </c>
      <c r="K6787" s="9" t="s">
        <v>278</v>
      </c>
      <c r="L6787" s="9">
        <v>217</v>
      </c>
      <c r="M6787" s="90">
        <v>270.5</v>
      </c>
      <c r="N6787" s="65"/>
      <c r="P6787" s="65">
        <f t="shared" si="188"/>
        <v>487.5</v>
      </c>
      <c r="R6787" t="s">
        <v>283</v>
      </c>
    </row>
    <row r="6788" spans="1:18" ht="15">
      <c r="A6788" s="28" t="s">
        <v>792</v>
      </c>
      <c r="B6788" s="61" t="s">
        <v>158</v>
      </c>
      <c r="E6788" s="9" t="s">
        <v>278</v>
      </c>
      <c r="F6788" s="9" t="s">
        <v>278</v>
      </c>
      <c r="G6788" s="188">
        <v>227</v>
      </c>
      <c r="H6788" s="9">
        <v>145.49999999999636</v>
      </c>
      <c r="I6788" s="9">
        <v>109.49999999999818</v>
      </c>
      <c r="J6788" s="9" t="s">
        <v>278</v>
      </c>
      <c r="K6788" s="9" t="s">
        <v>278</v>
      </c>
      <c r="L6788" s="9" t="s">
        <v>278</v>
      </c>
      <c r="M6788" s="9" t="s">
        <v>278</v>
      </c>
      <c r="P6788" s="65">
        <f t="shared" si="188"/>
        <v>481.99999999999454</v>
      </c>
      <c r="R6788" t="s">
        <v>292</v>
      </c>
    </row>
    <row r="6789" spans="1:18" ht="15">
      <c r="A6789" s="28" t="s">
        <v>793</v>
      </c>
      <c r="B6789" s="61" t="s">
        <v>4</v>
      </c>
      <c r="E6789" s="9">
        <v>98</v>
      </c>
      <c r="F6789" s="9">
        <v>74.5</v>
      </c>
      <c r="G6789" s="9">
        <v>148.99999999999818</v>
      </c>
      <c r="H6789" s="9">
        <v>93.500000000001819</v>
      </c>
      <c r="I6789" s="9">
        <v>60.5</v>
      </c>
      <c r="J6789" s="9" t="s">
        <v>278</v>
      </c>
      <c r="K6789" s="9" t="s">
        <v>278</v>
      </c>
      <c r="L6789" s="9" t="s">
        <v>278</v>
      </c>
      <c r="M6789" s="9" t="s">
        <v>278</v>
      </c>
      <c r="P6789" s="65">
        <f t="shared" si="188"/>
        <v>475.5</v>
      </c>
    </row>
    <row r="6790" spans="1:18" ht="15">
      <c r="A6790" s="28" t="s">
        <v>794</v>
      </c>
      <c r="B6790" s="61" t="s">
        <v>2196</v>
      </c>
      <c r="C6790" s="3"/>
      <c r="D6790" s="3"/>
      <c r="E6790" s="9" t="s">
        <v>278</v>
      </c>
      <c r="F6790" s="9" t="s">
        <v>278</v>
      </c>
      <c r="G6790" s="9" t="s">
        <v>278</v>
      </c>
      <c r="H6790" s="9" t="s">
        <v>278</v>
      </c>
      <c r="I6790" s="9" t="s">
        <v>278</v>
      </c>
      <c r="J6790" s="9" t="s">
        <v>278</v>
      </c>
      <c r="K6790" s="9" t="s">
        <v>278</v>
      </c>
      <c r="L6790" s="183">
        <v>348.5</v>
      </c>
      <c r="M6790" s="65">
        <v>113.5</v>
      </c>
      <c r="N6790" s="65"/>
      <c r="P6790" s="65">
        <f t="shared" si="188"/>
        <v>462</v>
      </c>
      <c r="R6790" t="s">
        <v>300</v>
      </c>
    </row>
    <row r="6791" spans="1:18" ht="15">
      <c r="A6791" s="28" t="s">
        <v>795</v>
      </c>
      <c r="B6791" s="239" t="s">
        <v>2190</v>
      </c>
      <c r="C6791" s="3"/>
      <c r="D6791" s="3"/>
      <c r="E6791" s="9" t="s">
        <v>278</v>
      </c>
      <c r="F6791" s="9" t="s">
        <v>278</v>
      </c>
      <c r="G6791" s="9" t="s">
        <v>278</v>
      </c>
      <c r="H6791" s="9" t="s">
        <v>278</v>
      </c>
      <c r="I6791" s="9" t="s">
        <v>278</v>
      </c>
      <c r="J6791" s="9" t="s">
        <v>278</v>
      </c>
      <c r="K6791" s="9" t="s">
        <v>278</v>
      </c>
      <c r="L6791" s="9">
        <v>218.5</v>
      </c>
      <c r="M6791" s="65">
        <v>213</v>
      </c>
      <c r="N6791" s="65"/>
      <c r="P6791" s="65">
        <f t="shared" si="188"/>
        <v>431.5</v>
      </c>
    </row>
    <row r="6792" spans="1:18" ht="15">
      <c r="A6792" s="28" t="s">
        <v>796</v>
      </c>
      <c r="B6792" s="239" t="s">
        <v>1690</v>
      </c>
      <c r="C6792" s="3"/>
      <c r="D6792" s="3"/>
      <c r="E6792" s="9" t="s">
        <v>278</v>
      </c>
      <c r="F6792" s="9" t="s">
        <v>278</v>
      </c>
      <c r="G6792" s="9" t="s">
        <v>278</v>
      </c>
      <c r="H6792" s="9" t="s">
        <v>278</v>
      </c>
      <c r="I6792" s="9" t="s">
        <v>278</v>
      </c>
      <c r="J6792" s="9" t="s">
        <v>278</v>
      </c>
      <c r="K6792" s="9">
        <v>144.5</v>
      </c>
      <c r="L6792" s="9">
        <v>157</v>
      </c>
      <c r="M6792" s="65">
        <v>122</v>
      </c>
      <c r="P6792" s="65">
        <f t="shared" si="188"/>
        <v>423.5</v>
      </c>
    </row>
    <row r="6793" spans="1:18" ht="15">
      <c r="A6793" s="28" t="s">
        <v>797</v>
      </c>
      <c r="B6793" s="239" t="s">
        <v>1665</v>
      </c>
      <c r="C6793" s="3"/>
      <c r="D6793" s="3"/>
      <c r="E6793" s="9" t="s">
        <v>278</v>
      </c>
      <c r="F6793" s="9" t="s">
        <v>278</v>
      </c>
      <c r="G6793" s="9" t="s">
        <v>278</v>
      </c>
      <c r="H6793" s="9" t="s">
        <v>278</v>
      </c>
      <c r="I6793" s="9" t="s">
        <v>278</v>
      </c>
      <c r="J6793" s="9" t="s">
        <v>278</v>
      </c>
      <c r="K6793" s="9">
        <v>160.50000000000182</v>
      </c>
      <c r="L6793" s="9">
        <v>158</v>
      </c>
      <c r="M6793" s="65">
        <v>83</v>
      </c>
      <c r="P6793" s="65">
        <f t="shared" si="188"/>
        <v>401.50000000000182</v>
      </c>
    </row>
    <row r="6794" spans="1:18" ht="15">
      <c r="A6794" s="28" t="s">
        <v>798</v>
      </c>
      <c r="B6794" s="61" t="s">
        <v>2209</v>
      </c>
      <c r="C6794" s="3"/>
      <c r="D6794" s="3"/>
      <c r="E6794" s="9" t="s">
        <v>278</v>
      </c>
      <c r="F6794" s="9" t="s">
        <v>278</v>
      </c>
      <c r="G6794" s="9" t="s">
        <v>278</v>
      </c>
      <c r="H6794" s="9" t="s">
        <v>278</v>
      </c>
      <c r="I6794" s="9" t="s">
        <v>278</v>
      </c>
      <c r="J6794" s="9" t="s">
        <v>278</v>
      </c>
      <c r="K6794" s="9" t="s">
        <v>278</v>
      </c>
      <c r="L6794" s="9">
        <v>243</v>
      </c>
      <c r="M6794" s="65">
        <v>144</v>
      </c>
      <c r="N6794" s="65"/>
      <c r="P6794" s="65">
        <f t="shared" si="188"/>
        <v>387</v>
      </c>
    </row>
    <row r="6795" spans="1:18" ht="15">
      <c r="A6795" s="28" t="s">
        <v>799</v>
      </c>
      <c r="B6795" s="61" t="s">
        <v>180</v>
      </c>
      <c r="C6795" s="3"/>
      <c r="D6795" s="3"/>
      <c r="E6795" s="9" t="s">
        <v>278</v>
      </c>
      <c r="F6795" s="9" t="s">
        <v>278</v>
      </c>
      <c r="G6795" s="9" t="s">
        <v>278</v>
      </c>
      <c r="H6795" s="9" t="s">
        <v>278</v>
      </c>
      <c r="I6795" s="9" t="s">
        <v>278</v>
      </c>
      <c r="J6795" s="9" t="s">
        <v>278</v>
      </c>
      <c r="K6795" s="9" t="s">
        <v>278</v>
      </c>
      <c r="L6795" s="9">
        <v>232.5</v>
      </c>
      <c r="M6795" s="65">
        <v>151.5</v>
      </c>
      <c r="N6795" s="65"/>
      <c r="P6795" s="65">
        <f t="shared" si="188"/>
        <v>384</v>
      </c>
    </row>
    <row r="6796" spans="1:18" ht="15">
      <c r="A6796" s="28" t="s">
        <v>800</v>
      </c>
      <c r="B6796" s="61" t="s">
        <v>2192</v>
      </c>
      <c r="C6796" s="3"/>
      <c r="D6796" s="3"/>
      <c r="E6796" s="9" t="s">
        <v>278</v>
      </c>
      <c r="F6796" s="9" t="s">
        <v>278</v>
      </c>
      <c r="G6796" s="9" t="s">
        <v>278</v>
      </c>
      <c r="H6796" s="9" t="s">
        <v>278</v>
      </c>
      <c r="I6796" s="9" t="s">
        <v>278</v>
      </c>
      <c r="J6796" s="9" t="s">
        <v>278</v>
      </c>
      <c r="K6796" s="9" t="s">
        <v>278</v>
      </c>
      <c r="L6796" s="9">
        <v>179.5</v>
      </c>
      <c r="M6796" s="65">
        <v>199.5</v>
      </c>
      <c r="N6796" s="65"/>
      <c r="P6796" s="65">
        <f t="shared" si="188"/>
        <v>379</v>
      </c>
    </row>
    <row r="6797" spans="1:18" ht="15">
      <c r="A6797" s="28" t="s">
        <v>801</v>
      </c>
      <c r="B6797" s="61" t="s">
        <v>2191</v>
      </c>
      <c r="C6797" s="3"/>
      <c r="D6797" s="3"/>
      <c r="E6797" s="9" t="s">
        <v>278</v>
      </c>
      <c r="F6797" s="9" t="s">
        <v>278</v>
      </c>
      <c r="G6797" s="9" t="s">
        <v>278</v>
      </c>
      <c r="H6797" s="9" t="s">
        <v>278</v>
      </c>
      <c r="I6797" s="9" t="s">
        <v>278</v>
      </c>
      <c r="J6797" s="9" t="s">
        <v>278</v>
      </c>
      <c r="K6797" s="9" t="s">
        <v>278</v>
      </c>
      <c r="L6797" s="9">
        <v>224</v>
      </c>
      <c r="M6797" s="65">
        <v>149.5</v>
      </c>
      <c r="N6797" s="65"/>
      <c r="P6797" s="65">
        <f t="shared" si="188"/>
        <v>373.5</v>
      </c>
    </row>
    <row r="6798" spans="1:18" ht="15">
      <c r="A6798" s="28" t="s">
        <v>802</v>
      </c>
      <c r="B6798" s="61" t="s">
        <v>2213</v>
      </c>
      <c r="C6798" s="3"/>
      <c r="D6798" s="3"/>
      <c r="E6798" s="9" t="s">
        <v>278</v>
      </c>
      <c r="F6798" s="9" t="s">
        <v>278</v>
      </c>
      <c r="G6798" s="9" t="s">
        <v>278</v>
      </c>
      <c r="H6798" s="9" t="s">
        <v>278</v>
      </c>
      <c r="I6798" s="9" t="s">
        <v>278</v>
      </c>
      <c r="J6798" s="9" t="s">
        <v>278</v>
      </c>
      <c r="K6798" s="9" t="s">
        <v>278</v>
      </c>
      <c r="L6798" s="9">
        <v>243.5</v>
      </c>
      <c r="M6798" s="65">
        <v>129</v>
      </c>
      <c r="N6798" s="65"/>
      <c r="P6798" s="65">
        <f t="shared" si="188"/>
        <v>372.5</v>
      </c>
    </row>
    <row r="6799" spans="1:18" ht="15">
      <c r="A6799" s="28" t="s">
        <v>803</v>
      </c>
      <c r="B6799" s="178" t="s">
        <v>1350</v>
      </c>
      <c r="C6799" s="3"/>
      <c r="D6799" s="3"/>
      <c r="E6799" s="9" t="s">
        <v>278</v>
      </c>
      <c r="F6799" s="9" t="s">
        <v>278</v>
      </c>
      <c r="G6799" s="9" t="s">
        <v>278</v>
      </c>
      <c r="H6799" s="9" t="s">
        <v>278</v>
      </c>
      <c r="I6799" s="9">
        <v>102.50000000000182</v>
      </c>
      <c r="J6799" s="9">
        <v>109</v>
      </c>
      <c r="K6799" s="9">
        <v>149.5</v>
      </c>
      <c r="L6799" s="9" t="s">
        <v>278</v>
      </c>
      <c r="M6799" s="9" t="s">
        <v>278</v>
      </c>
      <c r="P6799" s="65">
        <f t="shared" si="188"/>
        <v>361.00000000000182</v>
      </c>
    </row>
    <row r="6800" spans="1:18" ht="15">
      <c r="A6800" s="28" t="s">
        <v>804</v>
      </c>
      <c r="B6800" s="61" t="s">
        <v>2210</v>
      </c>
      <c r="C6800" s="3"/>
      <c r="D6800" s="3"/>
      <c r="E6800" s="9" t="s">
        <v>278</v>
      </c>
      <c r="F6800" s="9" t="s">
        <v>278</v>
      </c>
      <c r="G6800" s="9" t="s">
        <v>278</v>
      </c>
      <c r="H6800" s="9" t="s">
        <v>278</v>
      </c>
      <c r="I6800" s="9" t="s">
        <v>278</v>
      </c>
      <c r="J6800" s="9" t="s">
        <v>278</v>
      </c>
      <c r="K6800" s="9" t="s">
        <v>278</v>
      </c>
      <c r="L6800" s="9">
        <v>187.5</v>
      </c>
      <c r="M6800" s="65">
        <v>172.5</v>
      </c>
      <c r="N6800" s="65"/>
      <c r="P6800" s="65">
        <f t="shared" si="188"/>
        <v>360</v>
      </c>
    </row>
    <row r="6801" spans="1:18" ht="15">
      <c r="A6801" s="28" t="s">
        <v>805</v>
      </c>
      <c r="B6801" s="61" t="s">
        <v>2199</v>
      </c>
      <c r="C6801" s="3"/>
      <c r="D6801" s="3"/>
      <c r="E6801" s="9" t="s">
        <v>278</v>
      </c>
      <c r="F6801" s="9" t="s">
        <v>278</v>
      </c>
      <c r="G6801" s="9" t="s">
        <v>278</v>
      </c>
      <c r="H6801" s="9" t="s">
        <v>278</v>
      </c>
      <c r="I6801" s="9" t="s">
        <v>278</v>
      </c>
      <c r="J6801" s="9" t="s">
        <v>278</v>
      </c>
      <c r="K6801" s="9" t="s">
        <v>278</v>
      </c>
      <c r="L6801" s="9">
        <v>142</v>
      </c>
      <c r="M6801" s="65">
        <v>217.5</v>
      </c>
      <c r="N6801" s="65"/>
      <c r="P6801" s="65">
        <f t="shared" si="188"/>
        <v>359.5</v>
      </c>
    </row>
    <row r="6802" spans="1:18" ht="15">
      <c r="A6802" s="28" t="s">
        <v>806</v>
      </c>
      <c r="B6802" s="239" t="s">
        <v>1667</v>
      </c>
      <c r="C6802" s="3"/>
      <c r="D6802" s="3"/>
      <c r="E6802" s="9" t="s">
        <v>278</v>
      </c>
      <c r="F6802" s="9" t="s">
        <v>278</v>
      </c>
      <c r="G6802" s="9" t="s">
        <v>278</v>
      </c>
      <c r="H6802" s="9" t="s">
        <v>278</v>
      </c>
      <c r="I6802" s="9" t="s">
        <v>278</v>
      </c>
      <c r="J6802" s="9" t="s">
        <v>278</v>
      </c>
      <c r="K6802" s="9">
        <v>114.50000000000364</v>
      </c>
      <c r="L6802" s="9">
        <v>144</v>
      </c>
      <c r="M6802" s="65">
        <v>93</v>
      </c>
      <c r="P6802" s="65">
        <f t="shared" si="188"/>
        <v>351.50000000000364</v>
      </c>
    </row>
    <row r="6803" spans="1:18" ht="15">
      <c r="A6803" s="28" t="s">
        <v>807</v>
      </c>
      <c r="B6803" s="61" t="s">
        <v>178</v>
      </c>
      <c r="E6803" s="188">
        <v>197.25</v>
      </c>
      <c r="F6803" s="9">
        <v>140</v>
      </c>
      <c r="G6803" s="9" t="s">
        <v>278</v>
      </c>
      <c r="H6803" s="9" t="s">
        <v>278</v>
      </c>
      <c r="I6803" s="9" t="s">
        <v>278</v>
      </c>
      <c r="J6803" s="9" t="s">
        <v>278</v>
      </c>
      <c r="K6803" s="9" t="s">
        <v>278</v>
      </c>
      <c r="L6803" s="9" t="s">
        <v>278</v>
      </c>
      <c r="M6803" s="9" t="s">
        <v>278</v>
      </c>
      <c r="P6803" s="65">
        <f t="shared" si="188"/>
        <v>337.25</v>
      </c>
      <c r="R6803" t="s">
        <v>283</v>
      </c>
    </row>
    <row r="6804" spans="1:18" ht="15">
      <c r="A6804" s="28" t="s">
        <v>808</v>
      </c>
      <c r="B6804" s="61" t="s">
        <v>2194</v>
      </c>
      <c r="C6804" s="3"/>
      <c r="D6804" s="3"/>
      <c r="E6804" s="9" t="s">
        <v>278</v>
      </c>
      <c r="F6804" s="9" t="s">
        <v>278</v>
      </c>
      <c r="G6804" s="9" t="s">
        <v>278</v>
      </c>
      <c r="H6804" s="9" t="s">
        <v>278</v>
      </c>
      <c r="I6804" s="9" t="s">
        <v>278</v>
      </c>
      <c r="J6804" s="9" t="s">
        <v>278</v>
      </c>
      <c r="K6804" s="9" t="s">
        <v>278</v>
      </c>
      <c r="L6804" s="9">
        <v>215</v>
      </c>
      <c r="M6804" s="65">
        <v>117</v>
      </c>
      <c r="N6804" s="65"/>
      <c r="P6804" s="65">
        <f t="shared" si="188"/>
        <v>332</v>
      </c>
    </row>
    <row r="6805" spans="1:18" ht="15">
      <c r="A6805" s="28" t="s">
        <v>809</v>
      </c>
      <c r="B6805" s="61" t="s">
        <v>2207</v>
      </c>
      <c r="C6805" s="3"/>
      <c r="D6805" s="3"/>
      <c r="E6805" s="9" t="s">
        <v>278</v>
      </c>
      <c r="F6805" s="9" t="s">
        <v>278</v>
      </c>
      <c r="G6805" s="9" t="s">
        <v>278</v>
      </c>
      <c r="H6805" s="9" t="s">
        <v>278</v>
      </c>
      <c r="I6805" s="9" t="s">
        <v>278</v>
      </c>
      <c r="J6805" s="9" t="s">
        <v>278</v>
      </c>
      <c r="K6805" s="9" t="s">
        <v>278</v>
      </c>
      <c r="L6805" s="9">
        <v>153</v>
      </c>
      <c r="M6805" s="65">
        <v>175.5</v>
      </c>
      <c r="N6805" s="65"/>
      <c r="P6805" s="65">
        <f t="shared" si="188"/>
        <v>328.5</v>
      </c>
    </row>
    <row r="6806" spans="1:18" ht="15">
      <c r="A6806" s="28" t="s">
        <v>810</v>
      </c>
      <c r="B6806" s="239" t="s">
        <v>1693</v>
      </c>
      <c r="C6806" s="3"/>
      <c r="D6806" s="3"/>
      <c r="E6806" s="9" t="s">
        <v>278</v>
      </c>
      <c r="F6806" s="9" t="s">
        <v>278</v>
      </c>
      <c r="G6806" s="9" t="s">
        <v>278</v>
      </c>
      <c r="H6806" s="9" t="s">
        <v>278</v>
      </c>
      <c r="I6806" s="9" t="s">
        <v>278</v>
      </c>
      <c r="J6806" s="9" t="s">
        <v>278</v>
      </c>
      <c r="K6806" s="9">
        <v>57.500000000003638</v>
      </c>
      <c r="L6806" s="9">
        <v>148.5</v>
      </c>
      <c r="M6806" s="65">
        <v>113</v>
      </c>
      <c r="P6806" s="65">
        <f t="shared" si="188"/>
        <v>319.00000000000364</v>
      </c>
    </row>
    <row r="6807" spans="1:18" ht="15">
      <c r="A6807" s="28" t="s">
        <v>811</v>
      </c>
      <c r="B6807" s="61" t="s">
        <v>2205</v>
      </c>
      <c r="C6807" s="3"/>
      <c r="D6807" s="3"/>
      <c r="E6807" s="9" t="s">
        <v>278</v>
      </c>
      <c r="F6807" s="9" t="s">
        <v>278</v>
      </c>
      <c r="G6807" s="9" t="s">
        <v>278</v>
      </c>
      <c r="H6807" s="9" t="s">
        <v>278</v>
      </c>
      <c r="I6807" s="9" t="s">
        <v>278</v>
      </c>
      <c r="J6807" s="9" t="s">
        <v>278</v>
      </c>
      <c r="K6807" s="9" t="s">
        <v>278</v>
      </c>
      <c r="L6807" s="9">
        <v>232.5</v>
      </c>
      <c r="M6807" s="65">
        <v>84</v>
      </c>
      <c r="N6807" s="65"/>
      <c r="P6807" s="65">
        <f t="shared" ref="P6807:P6838" si="189">SUM(E6807:M6807)</f>
        <v>316.5</v>
      </c>
    </row>
    <row r="6808" spans="1:18" ht="15">
      <c r="A6808" s="28" t="s">
        <v>812</v>
      </c>
      <c r="B6808" s="239" t="s">
        <v>1656</v>
      </c>
      <c r="C6808" s="3"/>
      <c r="D6808" s="3"/>
      <c r="E6808" s="9" t="s">
        <v>278</v>
      </c>
      <c r="F6808" s="9" t="s">
        <v>278</v>
      </c>
      <c r="G6808" s="9" t="s">
        <v>278</v>
      </c>
      <c r="H6808" s="9" t="s">
        <v>278</v>
      </c>
      <c r="I6808" s="9" t="s">
        <v>278</v>
      </c>
      <c r="J6808" s="188">
        <v>184</v>
      </c>
      <c r="K6808" s="9">
        <v>125.99999999999272</v>
      </c>
      <c r="L6808" s="9" t="s">
        <v>278</v>
      </c>
      <c r="M6808" s="9" t="s">
        <v>278</v>
      </c>
      <c r="P6808" s="65">
        <f t="shared" si="189"/>
        <v>309.99999999999272</v>
      </c>
      <c r="R6808" t="s">
        <v>293</v>
      </c>
    </row>
    <row r="6809" spans="1:18" ht="15">
      <c r="A6809" s="28" t="s">
        <v>813</v>
      </c>
      <c r="B6809" s="28" t="s">
        <v>649</v>
      </c>
      <c r="E6809" s="9" t="s">
        <v>278</v>
      </c>
      <c r="F6809" s="9" t="s">
        <v>278</v>
      </c>
      <c r="G6809" s="9" t="s">
        <v>278</v>
      </c>
      <c r="H6809" s="184">
        <v>197.00000000000182</v>
      </c>
      <c r="I6809" s="9">
        <v>102.5</v>
      </c>
      <c r="J6809" s="9" t="s">
        <v>278</v>
      </c>
      <c r="K6809" s="9" t="s">
        <v>278</v>
      </c>
      <c r="L6809" s="9" t="s">
        <v>278</v>
      </c>
      <c r="M6809" s="9" t="s">
        <v>278</v>
      </c>
      <c r="P6809" s="65">
        <f t="shared" si="189"/>
        <v>299.50000000000182</v>
      </c>
      <c r="R6809" t="s">
        <v>282</v>
      </c>
    </row>
    <row r="6810" spans="1:18" ht="15">
      <c r="A6810" s="28" t="s">
        <v>814</v>
      </c>
      <c r="B6810" s="61" t="s">
        <v>2212</v>
      </c>
      <c r="C6810" s="3"/>
      <c r="D6810" s="3"/>
      <c r="E6810" s="9" t="s">
        <v>278</v>
      </c>
      <c r="F6810" s="9" t="s">
        <v>278</v>
      </c>
      <c r="G6810" s="9" t="s">
        <v>278</v>
      </c>
      <c r="H6810" s="9" t="s">
        <v>278</v>
      </c>
      <c r="I6810" s="9" t="s">
        <v>278</v>
      </c>
      <c r="J6810" s="9" t="s">
        <v>278</v>
      </c>
      <c r="K6810" s="9" t="s">
        <v>278</v>
      </c>
      <c r="L6810" s="9">
        <v>246.5</v>
      </c>
      <c r="M6810" s="65">
        <v>52</v>
      </c>
      <c r="N6810" s="65"/>
      <c r="P6810" s="65">
        <f t="shared" si="189"/>
        <v>298.5</v>
      </c>
    </row>
    <row r="6811" spans="1:18" ht="15">
      <c r="A6811" s="28" t="s">
        <v>1946</v>
      </c>
      <c r="B6811" s="61" t="s">
        <v>2195</v>
      </c>
      <c r="C6811" s="3"/>
      <c r="D6811" s="3"/>
      <c r="E6811" s="9" t="s">
        <v>278</v>
      </c>
      <c r="F6811" s="9" t="s">
        <v>278</v>
      </c>
      <c r="G6811" s="9" t="s">
        <v>278</v>
      </c>
      <c r="H6811" s="9" t="s">
        <v>278</v>
      </c>
      <c r="I6811" s="9" t="s">
        <v>278</v>
      </c>
      <c r="J6811" s="9" t="s">
        <v>278</v>
      </c>
      <c r="K6811" s="9" t="s">
        <v>278</v>
      </c>
      <c r="L6811" s="9">
        <v>225</v>
      </c>
      <c r="M6811" s="65">
        <v>67.5</v>
      </c>
      <c r="N6811" s="65"/>
      <c r="P6811" s="65">
        <f t="shared" si="189"/>
        <v>292.5</v>
      </c>
    </row>
    <row r="6812" spans="1:18" ht="15">
      <c r="A6812" s="28" t="s">
        <v>2165</v>
      </c>
      <c r="B6812" s="61" t="s">
        <v>2201</v>
      </c>
      <c r="C6812" s="3"/>
      <c r="D6812" s="3"/>
      <c r="E6812" s="9" t="s">
        <v>278</v>
      </c>
      <c r="F6812" s="9" t="s">
        <v>278</v>
      </c>
      <c r="G6812" s="9" t="s">
        <v>278</v>
      </c>
      <c r="H6812" s="9" t="s">
        <v>278</v>
      </c>
      <c r="I6812" s="9" t="s">
        <v>278</v>
      </c>
      <c r="J6812" s="9" t="s">
        <v>278</v>
      </c>
      <c r="K6812" s="9" t="s">
        <v>278</v>
      </c>
      <c r="L6812" s="9">
        <v>220.5</v>
      </c>
      <c r="M6812" s="65">
        <v>67</v>
      </c>
      <c r="N6812" s="65"/>
      <c r="P6812" s="65">
        <f t="shared" si="189"/>
        <v>287.5</v>
      </c>
    </row>
    <row r="6813" spans="1:18" ht="15">
      <c r="A6813" s="28" t="s">
        <v>2166</v>
      </c>
      <c r="B6813" s="61" t="s">
        <v>2208</v>
      </c>
      <c r="C6813" s="3"/>
      <c r="D6813" s="3"/>
      <c r="E6813" s="9" t="s">
        <v>278</v>
      </c>
      <c r="F6813" s="9" t="s">
        <v>278</v>
      </c>
      <c r="G6813" s="9" t="s">
        <v>278</v>
      </c>
      <c r="H6813" s="9" t="s">
        <v>278</v>
      </c>
      <c r="I6813" s="9" t="s">
        <v>278</v>
      </c>
      <c r="J6813" s="9" t="s">
        <v>278</v>
      </c>
      <c r="K6813" s="9" t="s">
        <v>278</v>
      </c>
      <c r="L6813" s="9">
        <v>144</v>
      </c>
      <c r="M6813" s="65">
        <v>138</v>
      </c>
      <c r="N6813" s="65"/>
      <c r="P6813" s="65">
        <f t="shared" si="189"/>
        <v>282</v>
      </c>
    </row>
    <row r="6814" spans="1:18" ht="15">
      <c r="A6814" s="28" t="s">
        <v>2167</v>
      </c>
      <c r="B6814" s="61" t="s">
        <v>2197</v>
      </c>
      <c r="C6814" s="3"/>
      <c r="D6814" s="3"/>
      <c r="E6814" s="9" t="s">
        <v>278</v>
      </c>
      <c r="F6814" s="9" t="s">
        <v>278</v>
      </c>
      <c r="G6814" s="9" t="s">
        <v>278</v>
      </c>
      <c r="H6814" s="9" t="s">
        <v>278</v>
      </c>
      <c r="I6814" s="9" t="s">
        <v>278</v>
      </c>
      <c r="J6814" s="9" t="s">
        <v>278</v>
      </c>
      <c r="K6814" s="9" t="s">
        <v>278</v>
      </c>
      <c r="L6814" s="9">
        <v>133.5</v>
      </c>
      <c r="M6814" s="65">
        <v>145.5</v>
      </c>
      <c r="N6814" s="65"/>
      <c r="P6814" s="65">
        <f t="shared" si="189"/>
        <v>279</v>
      </c>
    </row>
    <row r="6815" spans="1:18" ht="15">
      <c r="A6815" s="28" t="s">
        <v>2168</v>
      </c>
      <c r="B6815" s="239" t="s">
        <v>1692</v>
      </c>
      <c r="C6815" s="3"/>
      <c r="D6815" s="3"/>
      <c r="E6815" s="9" t="s">
        <v>278</v>
      </c>
      <c r="F6815" s="9" t="s">
        <v>278</v>
      </c>
      <c r="G6815" s="9" t="s">
        <v>278</v>
      </c>
      <c r="H6815" s="9" t="s">
        <v>278</v>
      </c>
      <c r="I6815" s="9" t="s">
        <v>278</v>
      </c>
      <c r="J6815" s="9" t="s">
        <v>278</v>
      </c>
      <c r="K6815" s="9">
        <v>132.50000000000546</v>
      </c>
      <c r="L6815" s="9">
        <v>145</v>
      </c>
      <c r="M6815" s="9" t="s">
        <v>278</v>
      </c>
      <c r="P6815" s="65">
        <f t="shared" si="189"/>
        <v>277.50000000000546</v>
      </c>
    </row>
    <row r="6816" spans="1:18" ht="15">
      <c r="A6816" s="28" t="s">
        <v>2169</v>
      </c>
      <c r="B6816" s="61" t="s">
        <v>2721</v>
      </c>
      <c r="C6816" s="3"/>
      <c r="D6816" s="3"/>
      <c r="E6816" s="9" t="s">
        <v>278</v>
      </c>
      <c r="F6816" s="9" t="s">
        <v>278</v>
      </c>
      <c r="G6816" s="9" t="s">
        <v>278</v>
      </c>
      <c r="H6816" s="9" t="s">
        <v>278</v>
      </c>
      <c r="I6816" s="9" t="s">
        <v>278</v>
      </c>
      <c r="J6816" s="9" t="s">
        <v>278</v>
      </c>
      <c r="K6816" s="9" t="s">
        <v>278</v>
      </c>
      <c r="L6816" s="9" t="s">
        <v>278</v>
      </c>
      <c r="M6816" s="115">
        <v>276</v>
      </c>
      <c r="N6816" s="65"/>
      <c r="P6816" s="65">
        <f t="shared" si="189"/>
        <v>276</v>
      </c>
      <c r="R6816" t="s">
        <v>282</v>
      </c>
    </row>
    <row r="6817" spans="1:18" ht="15">
      <c r="A6817" s="28" t="s">
        <v>2170</v>
      </c>
      <c r="B6817" s="61" t="s">
        <v>2204</v>
      </c>
      <c r="C6817" s="3"/>
      <c r="D6817" s="3"/>
      <c r="E6817" s="9" t="s">
        <v>278</v>
      </c>
      <c r="F6817" s="9" t="s">
        <v>278</v>
      </c>
      <c r="G6817" s="9" t="s">
        <v>278</v>
      </c>
      <c r="H6817" s="9" t="s">
        <v>278</v>
      </c>
      <c r="I6817" s="9" t="s">
        <v>278</v>
      </c>
      <c r="J6817" s="9" t="s">
        <v>278</v>
      </c>
      <c r="K6817" s="9" t="s">
        <v>278</v>
      </c>
      <c r="L6817" s="188">
        <v>270.5</v>
      </c>
      <c r="M6817" s="9" t="s">
        <v>278</v>
      </c>
      <c r="N6817" s="65"/>
      <c r="P6817" s="65">
        <f t="shared" si="189"/>
        <v>270.5</v>
      </c>
      <c r="R6817" t="s">
        <v>288</v>
      </c>
    </row>
    <row r="6818" spans="1:18" ht="15">
      <c r="A6818" s="28" t="s">
        <v>2171</v>
      </c>
      <c r="B6818" s="61" t="s">
        <v>164</v>
      </c>
      <c r="E6818" s="9" t="s">
        <v>278</v>
      </c>
      <c r="F6818" s="9" t="s">
        <v>278</v>
      </c>
      <c r="G6818" s="183">
        <v>266.00000000000364</v>
      </c>
      <c r="H6818" s="9" t="s">
        <v>278</v>
      </c>
      <c r="I6818" s="9" t="s">
        <v>278</v>
      </c>
      <c r="J6818" s="9" t="s">
        <v>278</v>
      </c>
      <c r="K6818" s="9" t="s">
        <v>278</v>
      </c>
      <c r="L6818" s="9" t="s">
        <v>278</v>
      </c>
      <c r="M6818" s="9" t="s">
        <v>278</v>
      </c>
      <c r="P6818" s="65">
        <f t="shared" si="189"/>
        <v>266.00000000000364</v>
      </c>
      <c r="R6818" t="s">
        <v>300</v>
      </c>
    </row>
    <row r="6819" spans="1:18" ht="15">
      <c r="A6819" s="28" t="s">
        <v>2172</v>
      </c>
      <c r="B6819" s="61" t="s">
        <v>674</v>
      </c>
      <c r="E6819" s="9" t="s">
        <v>278</v>
      </c>
      <c r="F6819" s="9" t="s">
        <v>278</v>
      </c>
      <c r="G6819" s="9" t="s">
        <v>278</v>
      </c>
      <c r="H6819" s="9">
        <v>116.00000000000728</v>
      </c>
      <c r="I6819" s="9">
        <v>144</v>
      </c>
      <c r="J6819" s="9" t="s">
        <v>278</v>
      </c>
      <c r="K6819" s="9" t="s">
        <v>278</v>
      </c>
      <c r="L6819" s="9" t="s">
        <v>278</v>
      </c>
      <c r="M6819" s="9" t="s">
        <v>278</v>
      </c>
      <c r="P6819" s="65">
        <f t="shared" si="189"/>
        <v>260.00000000000728</v>
      </c>
    </row>
    <row r="6820" spans="1:18" ht="15">
      <c r="A6820" s="28" t="s">
        <v>2173</v>
      </c>
      <c r="B6820" s="61" t="s">
        <v>2214</v>
      </c>
      <c r="C6820" s="3"/>
      <c r="D6820" s="3"/>
      <c r="E6820" s="9" t="s">
        <v>278</v>
      </c>
      <c r="F6820" s="9" t="s">
        <v>278</v>
      </c>
      <c r="G6820" s="9" t="s">
        <v>278</v>
      </c>
      <c r="H6820" s="9" t="s">
        <v>278</v>
      </c>
      <c r="I6820" s="9" t="s">
        <v>278</v>
      </c>
      <c r="J6820" s="9" t="s">
        <v>278</v>
      </c>
      <c r="K6820" s="9" t="s">
        <v>278</v>
      </c>
      <c r="L6820" s="9">
        <v>258.5</v>
      </c>
      <c r="M6820" s="9" t="s">
        <v>278</v>
      </c>
      <c r="N6820" s="65"/>
      <c r="P6820" s="65">
        <f t="shared" si="189"/>
        <v>258.5</v>
      </c>
    </row>
    <row r="6821" spans="1:18" ht="15">
      <c r="A6821" s="28" t="s">
        <v>2174</v>
      </c>
      <c r="B6821" s="61" t="s">
        <v>2202</v>
      </c>
      <c r="C6821" s="3"/>
      <c r="D6821" s="3"/>
      <c r="E6821" s="9" t="s">
        <v>278</v>
      </c>
      <c r="F6821" s="9" t="s">
        <v>278</v>
      </c>
      <c r="G6821" s="9" t="s">
        <v>278</v>
      </c>
      <c r="H6821" s="9" t="s">
        <v>278</v>
      </c>
      <c r="I6821" s="9" t="s">
        <v>278</v>
      </c>
      <c r="J6821" s="9" t="s">
        <v>278</v>
      </c>
      <c r="K6821" s="9" t="s">
        <v>278</v>
      </c>
      <c r="L6821" s="9">
        <v>219.5</v>
      </c>
      <c r="M6821" s="65">
        <v>32</v>
      </c>
      <c r="N6821" s="65"/>
      <c r="P6821" s="65">
        <f t="shared" si="189"/>
        <v>251.5</v>
      </c>
    </row>
    <row r="6822" spans="1:18" ht="15">
      <c r="A6822" s="28" t="s">
        <v>2175</v>
      </c>
      <c r="B6822" s="61" t="s">
        <v>2193</v>
      </c>
      <c r="C6822" s="3"/>
      <c r="D6822" s="3"/>
      <c r="E6822" s="9" t="s">
        <v>278</v>
      </c>
      <c r="F6822" s="9" t="s">
        <v>278</v>
      </c>
      <c r="G6822" s="9" t="s">
        <v>278</v>
      </c>
      <c r="H6822" s="9" t="s">
        <v>278</v>
      </c>
      <c r="I6822" s="9" t="s">
        <v>278</v>
      </c>
      <c r="J6822" s="9" t="s">
        <v>278</v>
      </c>
      <c r="K6822" s="9" t="s">
        <v>278</v>
      </c>
      <c r="L6822" s="9">
        <v>176.5</v>
      </c>
      <c r="M6822" s="65">
        <v>73</v>
      </c>
      <c r="N6822" s="65"/>
      <c r="P6822" s="65">
        <f t="shared" si="189"/>
        <v>249.5</v>
      </c>
    </row>
    <row r="6823" spans="1:18" ht="15">
      <c r="A6823" s="28" t="s">
        <v>2176</v>
      </c>
      <c r="B6823" s="61" t="s">
        <v>2206</v>
      </c>
      <c r="C6823" s="3"/>
      <c r="D6823" s="3"/>
      <c r="E6823" s="9" t="s">
        <v>278</v>
      </c>
      <c r="F6823" s="9" t="s">
        <v>278</v>
      </c>
      <c r="G6823" s="9" t="s">
        <v>278</v>
      </c>
      <c r="H6823" s="9" t="s">
        <v>278</v>
      </c>
      <c r="I6823" s="9" t="s">
        <v>278</v>
      </c>
      <c r="J6823" s="9" t="s">
        <v>278</v>
      </c>
      <c r="K6823" s="9" t="s">
        <v>278</v>
      </c>
      <c r="L6823" s="9">
        <v>179</v>
      </c>
      <c r="M6823" s="65">
        <v>56</v>
      </c>
      <c r="N6823" s="65"/>
      <c r="P6823" s="65">
        <f t="shared" si="189"/>
        <v>235</v>
      </c>
    </row>
    <row r="6824" spans="1:18" ht="15">
      <c r="A6824" s="28" t="s">
        <v>2177</v>
      </c>
      <c r="B6824" s="61" t="s">
        <v>2200</v>
      </c>
      <c r="C6824" s="3"/>
      <c r="D6824" s="3"/>
      <c r="E6824" s="9" t="s">
        <v>278</v>
      </c>
      <c r="F6824" s="9" t="s">
        <v>278</v>
      </c>
      <c r="G6824" s="9" t="s">
        <v>278</v>
      </c>
      <c r="H6824" s="9" t="s">
        <v>278</v>
      </c>
      <c r="I6824" s="9" t="s">
        <v>278</v>
      </c>
      <c r="J6824" s="9" t="s">
        <v>278</v>
      </c>
      <c r="K6824" s="9" t="s">
        <v>278</v>
      </c>
      <c r="L6824" s="9">
        <v>131.5</v>
      </c>
      <c r="M6824" s="65">
        <v>90</v>
      </c>
      <c r="N6824" s="65"/>
      <c r="P6824" s="65">
        <f t="shared" si="189"/>
        <v>221.5</v>
      </c>
    </row>
    <row r="6825" spans="1:18" ht="15">
      <c r="A6825" s="28" t="s">
        <v>2178</v>
      </c>
      <c r="B6825" s="239" t="s">
        <v>1669</v>
      </c>
      <c r="C6825" s="3"/>
      <c r="D6825" s="3"/>
      <c r="E6825" s="9" t="s">
        <v>278</v>
      </c>
      <c r="F6825" s="9" t="s">
        <v>278</v>
      </c>
      <c r="G6825" s="9" t="s">
        <v>278</v>
      </c>
      <c r="H6825" s="9" t="s">
        <v>278</v>
      </c>
      <c r="I6825" s="9" t="s">
        <v>278</v>
      </c>
      <c r="J6825" s="9" t="s">
        <v>278</v>
      </c>
      <c r="K6825" s="9">
        <v>213.99999999999818</v>
      </c>
      <c r="L6825" s="9" t="s">
        <v>278</v>
      </c>
      <c r="M6825" s="9" t="s">
        <v>278</v>
      </c>
      <c r="P6825" s="65">
        <f t="shared" si="189"/>
        <v>213.99999999999818</v>
      </c>
    </row>
    <row r="6826" spans="1:18" ht="15">
      <c r="A6826" s="28" t="s">
        <v>2179</v>
      </c>
      <c r="B6826" s="239" t="s">
        <v>1651</v>
      </c>
      <c r="C6826" s="3"/>
      <c r="D6826" s="3"/>
      <c r="E6826" s="9" t="s">
        <v>278</v>
      </c>
      <c r="F6826" s="9" t="s">
        <v>278</v>
      </c>
      <c r="G6826" s="9" t="s">
        <v>278</v>
      </c>
      <c r="H6826" s="9" t="s">
        <v>278</v>
      </c>
      <c r="I6826" s="9" t="s">
        <v>278</v>
      </c>
      <c r="J6826" s="188">
        <v>206.49999999999636</v>
      </c>
      <c r="K6826" s="9" t="s">
        <v>278</v>
      </c>
      <c r="L6826" s="9" t="s">
        <v>278</v>
      </c>
      <c r="M6826" s="9" t="s">
        <v>278</v>
      </c>
      <c r="P6826" s="65">
        <f t="shared" si="189"/>
        <v>206.49999999999636</v>
      </c>
      <c r="R6826" t="s">
        <v>284</v>
      </c>
    </row>
    <row r="6827" spans="1:18" ht="15">
      <c r="A6827" s="28" t="s">
        <v>2180</v>
      </c>
      <c r="B6827" s="61" t="s">
        <v>2723</v>
      </c>
      <c r="C6827" s="3"/>
      <c r="D6827" s="3"/>
      <c r="E6827" s="9" t="s">
        <v>278</v>
      </c>
      <c r="F6827" s="9" t="s">
        <v>278</v>
      </c>
      <c r="G6827" s="9" t="s">
        <v>278</v>
      </c>
      <c r="H6827" s="9" t="s">
        <v>278</v>
      </c>
      <c r="I6827" s="9" t="s">
        <v>278</v>
      </c>
      <c r="J6827" s="9" t="s">
        <v>278</v>
      </c>
      <c r="K6827" s="9" t="s">
        <v>278</v>
      </c>
      <c r="L6827" s="9" t="s">
        <v>278</v>
      </c>
      <c r="M6827" s="65">
        <v>206</v>
      </c>
      <c r="N6827" s="65"/>
      <c r="P6827" s="65">
        <f t="shared" si="189"/>
        <v>206</v>
      </c>
    </row>
    <row r="6828" spans="1:18" ht="15">
      <c r="A6828" s="28" t="s">
        <v>2181</v>
      </c>
      <c r="B6828" s="61" t="s">
        <v>2203</v>
      </c>
      <c r="C6828" s="3"/>
      <c r="D6828" s="3"/>
      <c r="E6828" s="9" t="s">
        <v>278</v>
      </c>
      <c r="F6828" s="9" t="s">
        <v>278</v>
      </c>
      <c r="G6828" s="9" t="s">
        <v>278</v>
      </c>
      <c r="H6828" s="9" t="s">
        <v>278</v>
      </c>
      <c r="I6828" s="9" t="s">
        <v>278</v>
      </c>
      <c r="J6828" s="9" t="s">
        <v>278</v>
      </c>
      <c r="K6828" s="9" t="s">
        <v>278</v>
      </c>
      <c r="L6828" s="9">
        <v>195</v>
      </c>
      <c r="M6828" s="9" t="s">
        <v>278</v>
      </c>
      <c r="N6828" s="65"/>
      <c r="P6828" s="65">
        <f t="shared" si="189"/>
        <v>195</v>
      </c>
    </row>
    <row r="6829" spans="1:18" ht="15">
      <c r="A6829" s="28" t="s">
        <v>2182</v>
      </c>
      <c r="B6829" s="61" t="s">
        <v>2712</v>
      </c>
      <c r="C6829" s="3"/>
      <c r="D6829" s="3"/>
      <c r="E6829" s="9" t="s">
        <v>278</v>
      </c>
      <c r="F6829" s="9" t="s">
        <v>278</v>
      </c>
      <c r="G6829" s="9" t="s">
        <v>278</v>
      </c>
      <c r="H6829" s="9" t="s">
        <v>278</v>
      </c>
      <c r="I6829" s="9" t="s">
        <v>278</v>
      </c>
      <c r="J6829" s="9" t="s">
        <v>278</v>
      </c>
      <c r="K6829" s="9" t="s">
        <v>278</v>
      </c>
      <c r="L6829" s="9" t="s">
        <v>278</v>
      </c>
      <c r="M6829" s="65">
        <v>194.5</v>
      </c>
      <c r="N6829" s="65"/>
      <c r="P6829" s="65">
        <f t="shared" si="189"/>
        <v>194.5</v>
      </c>
    </row>
    <row r="6830" spans="1:18" ht="15">
      <c r="A6830" s="28" t="s">
        <v>2183</v>
      </c>
      <c r="B6830" s="61" t="s">
        <v>2725</v>
      </c>
      <c r="C6830" s="3"/>
      <c r="D6830" s="3"/>
      <c r="E6830" s="9" t="s">
        <v>278</v>
      </c>
      <c r="F6830" s="9" t="s">
        <v>278</v>
      </c>
      <c r="G6830" s="9" t="s">
        <v>278</v>
      </c>
      <c r="H6830" s="9" t="s">
        <v>278</v>
      </c>
      <c r="I6830" s="9" t="s">
        <v>278</v>
      </c>
      <c r="J6830" s="9" t="s">
        <v>278</v>
      </c>
      <c r="K6830" s="9" t="s">
        <v>278</v>
      </c>
      <c r="L6830" s="9" t="s">
        <v>278</v>
      </c>
      <c r="M6830" s="65">
        <v>194</v>
      </c>
      <c r="N6830" s="65"/>
      <c r="P6830" s="65">
        <f t="shared" si="189"/>
        <v>194</v>
      </c>
    </row>
    <row r="6831" spans="1:18" ht="15">
      <c r="A6831" s="28" t="s">
        <v>2184</v>
      </c>
      <c r="B6831" s="239" t="s">
        <v>1670</v>
      </c>
      <c r="C6831" s="3"/>
      <c r="D6831" s="3"/>
      <c r="E6831" s="9" t="s">
        <v>278</v>
      </c>
      <c r="F6831" s="9" t="s">
        <v>278</v>
      </c>
      <c r="G6831" s="9" t="s">
        <v>278</v>
      </c>
      <c r="H6831" s="9" t="s">
        <v>278</v>
      </c>
      <c r="I6831" s="9" t="s">
        <v>278</v>
      </c>
      <c r="J6831" s="9" t="s">
        <v>278</v>
      </c>
      <c r="K6831" s="9">
        <v>189</v>
      </c>
      <c r="L6831" s="9" t="s">
        <v>278</v>
      </c>
      <c r="M6831" s="9" t="s">
        <v>278</v>
      </c>
      <c r="P6831" s="65">
        <f t="shared" si="189"/>
        <v>189</v>
      </c>
    </row>
    <row r="6832" spans="1:18" ht="15">
      <c r="A6832" s="28" t="s">
        <v>2185</v>
      </c>
      <c r="B6832" s="61" t="s">
        <v>2719</v>
      </c>
      <c r="C6832" s="3"/>
      <c r="D6832" s="3"/>
      <c r="E6832" s="9" t="s">
        <v>278</v>
      </c>
      <c r="F6832" s="9" t="s">
        <v>278</v>
      </c>
      <c r="G6832" s="9" t="s">
        <v>278</v>
      </c>
      <c r="H6832" s="9" t="s">
        <v>278</v>
      </c>
      <c r="I6832" s="9" t="s">
        <v>278</v>
      </c>
      <c r="J6832" s="9" t="s">
        <v>278</v>
      </c>
      <c r="K6832" s="9" t="s">
        <v>278</v>
      </c>
      <c r="L6832" s="9" t="s">
        <v>278</v>
      </c>
      <c r="M6832" s="65">
        <v>189</v>
      </c>
      <c r="N6832" s="65"/>
      <c r="P6832" s="65">
        <f t="shared" si="189"/>
        <v>189</v>
      </c>
    </row>
    <row r="6833" spans="1:18" ht="15">
      <c r="A6833" s="28" t="s">
        <v>2186</v>
      </c>
      <c r="B6833" s="61" t="s">
        <v>2703</v>
      </c>
      <c r="C6833" s="3"/>
      <c r="D6833" s="3"/>
      <c r="E6833" s="9" t="s">
        <v>278</v>
      </c>
      <c r="F6833" s="9" t="s">
        <v>278</v>
      </c>
      <c r="G6833" s="9" t="s">
        <v>278</v>
      </c>
      <c r="H6833" s="9" t="s">
        <v>278</v>
      </c>
      <c r="I6833" s="9" t="s">
        <v>278</v>
      </c>
      <c r="J6833" s="9" t="s">
        <v>278</v>
      </c>
      <c r="K6833" s="9" t="s">
        <v>278</v>
      </c>
      <c r="L6833" s="9" t="s">
        <v>278</v>
      </c>
      <c r="M6833" s="65">
        <v>188</v>
      </c>
      <c r="N6833" s="65"/>
      <c r="P6833" s="65">
        <f t="shared" si="189"/>
        <v>188</v>
      </c>
    </row>
    <row r="6834" spans="1:18" ht="15">
      <c r="A6834" s="28" t="s">
        <v>2187</v>
      </c>
      <c r="B6834" s="61" t="s">
        <v>2705</v>
      </c>
      <c r="C6834" s="3"/>
      <c r="D6834" s="3"/>
      <c r="E6834" s="9" t="s">
        <v>278</v>
      </c>
      <c r="F6834" s="9" t="s">
        <v>278</v>
      </c>
      <c r="G6834" s="9" t="s">
        <v>278</v>
      </c>
      <c r="H6834" s="9" t="s">
        <v>278</v>
      </c>
      <c r="I6834" s="9" t="s">
        <v>278</v>
      </c>
      <c r="J6834" s="9" t="s">
        <v>278</v>
      </c>
      <c r="K6834" s="9" t="s">
        <v>278</v>
      </c>
      <c r="L6834" s="9" t="s">
        <v>278</v>
      </c>
      <c r="M6834" s="65">
        <v>187</v>
      </c>
      <c r="N6834" s="65"/>
      <c r="P6834" s="65">
        <f t="shared" si="189"/>
        <v>187</v>
      </c>
    </row>
    <row r="6835" spans="1:18" ht="15">
      <c r="A6835" s="28" t="s">
        <v>2188</v>
      </c>
      <c r="B6835" s="61" t="s">
        <v>2724</v>
      </c>
      <c r="C6835" s="3"/>
      <c r="D6835" s="3"/>
      <c r="E6835" s="9" t="s">
        <v>278</v>
      </c>
      <c r="F6835" s="9" t="s">
        <v>278</v>
      </c>
      <c r="G6835" s="9" t="s">
        <v>278</v>
      </c>
      <c r="H6835" s="9" t="s">
        <v>278</v>
      </c>
      <c r="I6835" s="9" t="s">
        <v>278</v>
      </c>
      <c r="J6835" s="9" t="s">
        <v>278</v>
      </c>
      <c r="K6835" s="9" t="s">
        <v>278</v>
      </c>
      <c r="L6835" s="9" t="s">
        <v>278</v>
      </c>
      <c r="M6835" s="65">
        <v>186</v>
      </c>
      <c r="N6835" s="65"/>
      <c r="P6835" s="65">
        <f t="shared" si="189"/>
        <v>186</v>
      </c>
    </row>
    <row r="6836" spans="1:18" ht="15">
      <c r="A6836" s="28" t="s">
        <v>2296</v>
      </c>
      <c r="B6836" s="61" t="s">
        <v>179</v>
      </c>
      <c r="E6836" s="188">
        <v>178.25</v>
      </c>
      <c r="F6836" s="9" t="s">
        <v>278</v>
      </c>
      <c r="G6836" s="9" t="s">
        <v>278</v>
      </c>
      <c r="H6836" s="9" t="s">
        <v>278</v>
      </c>
      <c r="I6836" s="9" t="s">
        <v>278</v>
      </c>
      <c r="J6836" s="9" t="s">
        <v>278</v>
      </c>
      <c r="K6836" s="9" t="s">
        <v>278</v>
      </c>
      <c r="L6836" s="9" t="s">
        <v>278</v>
      </c>
      <c r="M6836" s="9" t="s">
        <v>278</v>
      </c>
      <c r="P6836" s="65">
        <f t="shared" si="189"/>
        <v>178.25</v>
      </c>
      <c r="R6836" t="s">
        <v>292</v>
      </c>
    </row>
    <row r="6837" spans="1:18" ht="15">
      <c r="A6837" s="28" t="s">
        <v>2297</v>
      </c>
      <c r="B6837" s="61" t="s">
        <v>2716</v>
      </c>
      <c r="C6837" s="3"/>
      <c r="D6837" s="3"/>
      <c r="E6837" s="9" t="s">
        <v>278</v>
      </c>
      <c r="F6837" s="9" t="s">
        <v>278</v>
      </c>
      <c r="G6837" s="9" t="s">
        <v>278</v>
      </c>
      <c r="H6837" s="9" t="s">
        <v>278</v>
      </c>
      <c r="I6837" s="9" t="s">
        <v>278</v>
      </c>
      <c r="J6837" s="9" t="s">
        <v>278</v>
      </c>
      <c r="K6837" s="9" t="s">
        <v>278</v>
      </c>
      <c r="L6837" s="9" t="s">
        <v>278</v>
      </c>
      <c r="M6837" s="65">
        <v>177.5</v>
      </c>
      <c r="N6837" s="65"/>
      <c r="P6837" s="65">
        <f t="shared" si="189"/>
        <v>177.5</v>
      </c>
    </row>
    <row r="6838" spans="1:18" ht="15">
      <c r="A6838" s="28" t="s">
        <v>2298</v>
      </c>
      <c r="B6838" s="61" t="s">
        <v>2718</v>
      </c>
      <c r="C6838" s="3"/>
      <c r="D6838" s="3"/>
      <c r="E6838" s="9" t="s">
        <v>278</v>
      </c>
      <c r="F6838" s="9" t="s">
        <v>278</v>
      </c>
      <c r="G6838" s="9" t="s">
        <v>278</v>
      </c>
      <c r="H6838" s="9" t="s">
        <v>278</v>
      </c>
      <c r="I6838" s="9" t="s">
        <v>278</v>
      </c>
      <c r="J6838" s="9" t="s">
        <v>278</v>
      </c>
      <c r="K6838" s="9" t="s">
        <v>278</v>
      </c>
      <c r="L6838" s="9" t="s">
        <v>278</v>
      </c>
      <c r="M6838" s="65">
        <v>168.5</v>
      </c>
      <c r="N6838" s="65"/>
      <c r="P6838" s="65">
        <f t="shared" si="189"/>
        <v>168.5</v>
      </c>
    </row>
    <row r="6839" spans="1:18" ht="15">
      <c r="A6839" s="253" t="s">
        <v>2676</v>
      </c>
      <c r="B6839" s="239" t="s">
        <v>2189</v>
      </c>
      <c r="C6839" s="3"/>
      <c r="D6839" s="3"/>
      <c r="E6839" s="9" t="s">
        <v>278</v>
      </c>
      <c r="F6839" s="9" t="s">
        <v>278</v>
      </c>
      <c r="G6839" s="9" t="s">
        <v>278</v>
      </c>
      <c r="H6839" s="9" t="s">
        <v>278</v>
      </c>
      <c r="I6839" s="9" t="s">
        <v>278</v>
      </c>
      <c r="J6839" s="9" t="s">
        <v>278</v>
      </c>
      <c r="K6839" s="9" t="s">
        <v>278</v>
      </c>
      <c r="L6839" s="9">
        <v>164</v>
      </c>
      <c r="M6839" s="9" t="s">
        <v>278</v>
      </c>
      <c r="N6839" s="65"/>
      <c r="P6839" s="65">
        <f t="shared" ref="P6839:P6869" si="190">SUM(E6839:M6839)</f>
        <v>164</v>
      </c>
    </row>
    <row r="6840" spans="1:18" ht="15">
      <c r="A6840" s="253" t="s">
        <v>2677</v>
      </c>
      <c r="B6840" s="61" t="s">
        <v>2717</v>
      </c>
      <c r="C6840" s="3"/>
      <c r="D6840" s="3"/>
      <c r="E6840" s="9" t="s">
        <v>278</v>
      </c>
      <c r="F6840" s="9" t="s">
        <v>278</v>
      </c>
      <c r="G6840" s="9" t="s">
        <v>278</v>
      </c>
      <c r="H6840" s="9" t="s">
        <v>278</v>
      </c>
      <c r="I6840" s="9" t="s">
        <v>278</v>
      </c>
      <c r="J6840" s="9" t="s">
        <v>278</v>
      </c>
      <c r="K6840" s="9" t="s">
        <v>278</v>
      </c>
      <c r="L6840" s="9" t="s">
        <v>278</v>
      </c>
      <c r="M6840" s="65">
        <v>161</v>
      </c>
      <c r="N6840" s="65"/>
      <c r="P6840" s="65">
        <f t="shared" si="190"/>
        <v>161</v>
      </c>
    </row>
    <row r="6841" spans="1:18" ht="15">
      <c r="A6841" s="253" t="s">
        <v>2678</v>
      </c>
      <c r="B6841" s="61" t="s">
        <v>2700</v>
      </c>
      <c r="C6841" s="3"/>
      <c r="D6841" s="3"/>
      <c r="E6841" s="9" t="s">
        <v>278</v>
      </c>
      <c r="F6841" s="9" t="s">
        <v>278</v>
      </c>
      <c r="G6841" s="9" t="s">
        <v>278</v>
      </c>
      <c r="H6841" s="9" t="s">
        <v>278</v>
      </c>
      <c r="I6841" s="9" t="s">
        <v>278</v>
      </c>
      <c r="J6841" s="9" t="s">
        <v>278</v>
      </c>
      <c r="K6841" s="9" t="s">
        <v>278</v>
      </c>
      <c r="L6841" s="9" t="s">
        <v>278</v>
      </c>
      <c r="M6841" s="65">
        <v>161</v>
      </c>
      <c r="N6841" s="65"/>
      <c r="P6841" s="65">
        <f t="shared" si="190"/>
        <v>161</v>
      </c>
    </row>
    <row r="6842" spans="1:18" ht="15">
      <c r="A6842" s="253" t="s">
        <v>2679</v>
      </c>
      <c r="B6842" s="61" t="s">
        <v>2726</v>
      </c>
      <c r="C6842" s="3"/>
      <c r="D6842" s="3"/>
      <c r="E6842" s="9" t="s">
        <v>278</v>
      </c>
      <c r="F6842" s="9" t="s">
        <v>278</v>
      </c>
      <c r="G6842" s="9" t="s">
        <v>278</v>
      </c>
      <c r="H6842" s="9" t="s">
        <v>278</v>
      </c>
      <c r="I6842" s="9" t="s">
        <v>278</v>
      </c>
      <c r="J6842" s="9" t="s">
        <v>278</v>
      </c>
      <c r="K6842" s="9" t="s">
        <v>278</v>
      </c>
      <c r="L6842" s="9" t="s">
        <v>278</v>
      </c>
      <c r="M6842" s="65">
        <v>155.5</v>
      </c>
      <c r="N6842" s="65"/>
      <c r="P6842" s="65">
        <f t="shared" si="190"/>
        <v>155.5</v>
      </c>
    </row>
    <row r="6843" spans="1:18" ht="15">
      <c r="A6843" s="253" t="s">
        <v>2680</v>
      </c>
      <c r="B6843" s="190" t="s">
        <v>1331</v>
      </c>
      <c r="C6843" s="3"/>
      <c r="D6843" s="3"/>
      <c r="E6843" s="9" t="s">
        <v>278</v>
      </c>
      <c r="F6843" s="9" t="s">
        <v>278</v>
      </c>
      <c r="G6843" s="9" t="s">
        <v>278</v>
      </c>
      <c r="H6843" s="9" t="s">
        <v>278</v>
      </c>
      <c r="I6843" s="188">
        <v>154.99999999999454</v>
      </c>
      <c r="J6843" s="9" t="s">
        <v>278</v>
      </c>
      <c r="K6843" s="9" t="s">
        <v>278</v>
      </c>
      <c r="L6843" s="9" t="s">
        <v>278</v>
      </c>
      <c r="M6843" s="9" t="s">
        <v>278</v>
      </c>
      <c r="P6843" s="65">
        <f t="shared" si="190"/>
        <v>154.99999999999454</v>
      </c>
      <c r="R6843" t="s">
        <v>287</v>
      </c>
    </row>
    <row r="6844" spans="1:18" ht="15">
      <c r="A6844" s="253" t="s">
        <v>2681</v>
      </c>
      <c r="B6844" s="178" t="s">
        <v>1340</v>
      </c>
      <c r="C6844" s="3"/>
      <c r="D6844" s="3"/>
      <c r="E6844" s="9" t="s">
        <v>278</v>
      </c>
      <c r="F6844" s="9" t="s">
        <v>278</v>
      </c>
      <c r="G6844" s="9" t="s">
        <v>278</v>
      </c>
      <c r="H6844" s="9" t="s">
        <v>278</v>
      </c>
      <c r="I6844" s="188">
        <v>152.24999999999818</v>
      </c>
      <c r="J6844" s="9" t="s">
        <v>278</v>
      </c>
      <c r="K6844" s="9" t="s">
        <v>278</v>
      </c>
      <c r="L6844" s="9" t="s">
        <v>278</v>
      </c>
      <c r="M6844" s="9" t="s">
        <v>278</v>
      </c>
      <c r="P6844" s="65">
        <f t="shared" si="190"/>
        <v>152.24999999999818</v>
      </c>
      <c r="R6844" t="s">
        <v>293</v>
      </c>
    </row>
    <row r="6845" spans="1:18" ht="15">
      <c r="A6845" s="253" t="s">
        <v>2682</v>
      </c>
      <c r="B6845" s="61" t="s">
        <v>2713</v>
      </c>
      <c r="C6845" s="3"/>
      <c r="D6845" s="3"/>
      <c r="E6845" s="9" t="s">
        <v>278</v>
      </c>
      <c r="F6845" s="9" t="s">
        <v>278</v>
      </c>
      <c r="G6845" s="9" t="s">
        <v>278</v>
      </c>
      <c r="H6845" s="9" t="s">
        <v>278</v>
      </c>
      <c r="I6845" s="9" t="s">
        <v>278</v>
      </c>
      <c r="J6845" s="9" t="s">
        <v>278</v>
      </c>
      <c r="K6845" s="9" t="s">
        <v>278</v>
      </c>
      <c r="L6845" s="9" t="s">
        <v>278</v>
      </c>
      <c r="M6845" s="65">
        <v>151.5</v>
      </c>
      <c r="N6845" s="65"/>
      <c r="P6845" s="65">
        <f t="shared" si="190"/>
        <v>151.5</v>
      </c>
    </row>
    <row r="6846" spans="1:18" ht="15">
      <c r="A6846" s="253" t="s">
        <v>2683</v>
      </c>
      <c r="B6846" s="178" t="s">
        <v>1335</v>
      </c>
      <c r="C6846" s="3"/>
      <c r="D6846" s="3"/>
      <c r="E6846" s="9" t="s">
        <v>278</v>
      </c>
      <c r="F6846" s="9" t="s">
        <v>278</v>
      </c>
      <c r="G6846" s="9" t="s">
        <v>278</v>
      </c>
      <c r="H6846" s="9" t="s">
        <v>278</v>
      </c>
      <c r="I6846" s="9">
        <v>112.99999999999818</v>
      </c>
      <c r="J6846" s="9">
        <v>37.000000000003638</v>
      </c>
      <c r="K6846" s="9" t="s">
        <v>278</v>
      </c>
      <c r="L6846" s="9" t="s">
        <v>278</v>
      </c>
      <c r="M6846" s="9" t="s">
        <v>278</v>
      </c>
      <c r="P6846" s="65">
        <f t="shared" si="190"/>
        <v>150.00000000000182</v>
      </c>
    </row>
    <row r="6847" spans="1:18" ht="15">
      <c r="A6847" s="253" t="s">
        <v>2684</v>
      </c>
      <c r="B6847" s="61" t="s">
        <v>2708</v>
      </c>
      <c r="C6847" s="3"/>
      <c r="D6847" s="3"/>
      <c r="E6847" s="9" t="s">
        <v>278</v>
      </c>
      <c r="F6847" s="9" t="s">
        <v>278</v>
      </c>
      <c r="G6847" s="9" t="s">
        <v>278</v>
      </c>
      <c r="H6847" s="9" t="s">
        <v>278</v>
      </c>
      <c r="I6847" s="9" t="s">
        <v>278</v>
      </c>
      <c r="J6847" s="9" t="s">
        <v>278</v>
      </c>
      <c r="K6847" s="9" t="s">
        <v>278</v>
      </c>
      <c r="L6847" s="9" t="s">
        <v>278</v>
      </c>
      <c r="M6847" s="65">
        <v>145.5</v>
      </c>
      <c r="N6847" s="65"/>
      <c r="P6847" s="65">
        <f t="shared" si="190"/>
        <v>145.5</v>
      </c>
    </row>
    <row r="6848" spans="1:18" ht="15">
      <c r="A6848" s="253" t="s">
        <v>2685</v>
      </c>
      <c r="B6848" s="178" t="s">
        <v>1338</v>
      </c>
      <c r="C6848" s="3"/>
      <c r="D6848" s="3"/>
      <c r="E6848" s="9" t="s">
        <v>278</v>
      </c>
      <c r="F6848" s="9" t="s">
        <v>278</v>
      </c>
      <c r="G6848" s="9" t="s">
        <v>278</v>
      </c>
      <c r="H6848" s="9" t="s">
        <v>278</v>
      </c>
      <c r="I6848" s="9">
        <v>141.50000000000364</v>
      </c>
      <c r="J6848" s="9" t="s">
        <v>278</v>
      </c>
      <c r="K6848" s="9" t="s">
        <v>278</v>
      </c>
      <c r="L6848" s="9" t="s">
        <v>278</v>
      </c>
      <c r="M6848" s="9" t="s">
        <v>278</v>
      </c>
      <c r="P6848" s="65">
        <f t="shared" si="190"/>
        <v>141.50000000000364</v>
      </c>
    </row>
    <row r="6849" spans="1:16" ht="15">
      <c r="A6849" s="253" t="s">
        <v>2686</v>
      </c>
      <c r="B6849" s="61" t="s">
        <v>2702</v>
      </c>
      <c r="C6849" s="3"/>
      <c r="D6849" s="3"/>
      <c r="E6849" s="9" t="s">
        <v>278</v>
      </c>
      <c r="F6849" s="9" t="s">
        <v>278</v>
      </c>
      <c r="G6849" s="9" t="s">
        <v>278</v>
      </c>
      <c r="H6849" s="9" t="s">
        <v>278</v>
      </c>
      <c r="I6849" s="9" t="s">
        <v>278</v>
      </c>
      <c r="J6849" s="9" t="s">
        <v>278</v>
      </c>
      <c r="K6849" s="9" t="s">
        <v>278</v>
      </c>
      <c r="L6849" s="9" t="s">
        <v>278</v>
      </c>
      <c r="M6849" s="65">
        <v>141.5</v>
      </c>
      <c r="N6849" s="65"/>
      <c r="P6849" s="65">
        <f t="shared" si="190"/>
        <v>141.5</v>
      </c>
    </row>
    <row r="6850" spans="1:16" ht="15">
      <c r="A6850" s="253" t="s">
        <v>2687</v>
      </c>
      <c r="B6850" s="61" t="s">
        <v>2710</v>
      </c>
      <c r="C6850" s="3"/>
      <c r="D6850" s="3"/>
      <c r="E6850" s="9" t="s">
        <v>278</v>
      </c>
      <c r="F6850" s="9" t="s">
        <v>278</v>
      </c>
      <c r="G6850" s="9" t="s">
        <v>278</v>
      </c>
      <c r="H6850" s="9" t="s">
        <v>278</v>
      </c>
      <c r="I6850" s="9" t="s">
        <v>278</v>
      </c>
      <c r="J6850" s="9" t="s">
        <v>278</v>
      </c>
      <c r="K6850" s="9" t="s">
        <v>278</v>
      </c>
      <c r="L6850" s="9" t="s">
        <v>278</v>
      </c>
      <c r="M6850" s="65">
        <v>141</v>
      </c>
      <c r="N6850" s="65"/>
      <c r="P6850" s="65">
        <f t="shared" si="190"/>
        <v>141</v>
      </c>
    </row>
    <row r="6851" spans="1:16" ht="15">
      <c r="A6851" s="253" t="s">
        <v>2688</v>
      </c>
      <c r="B6851" s="61" t="s">
        <v>2819</v>
      </c>
      <c r="C6851" s="3"/>
      <c r="D6851" s="3"/>
      <c r="E6851" s="9" t="s">
        <v>278</v>
      </c>
      <c r="F6851" s="9" t="s">
        <v>278</v>
      </c>
      <c r="G6851" s="9" t="s">
        <v>278</v>
      </c>
      <c r="H6851" s="9" t="s">
        <v>278</v>
      </c>
      <c r="I6851" s="9" t="s">
        <v>278</v>
      </c>
      <c r="J6851" s="9" t="s">
        <v>278</v>
      </c>
      <c r="K6851" s="9" t="s">
        <v>278</v>
      </c>
      <c r="L6851" s="9" t="s">
        <v>278</v>
      </c>
      <c r="M6851" s="65">
        <v>136</v>
      </c>
      <c r="N6851" s="65"/>
      <c r="P6851" s="65">
        <f t="shared" si="190"/>
        <v>136</v>
      </c>
    </row>
    <row r="6852" spans="1:16" ht="15">
      <c r="A6852" s="253" t="s">
        <v>2689</v>
      </c>
      <c r="B6852" s="61" t="s">
        <v>2704</v>
      </c>
      <c r="C6852" s="3"/>
      <c r="D6852" s="3"/>
      <c r="E6852" s="9" t="s">
        <v>278</v>
      </c>
      <c r="F6852" s="9" t="s">
        <v>278</v>
      </c>
      <c r="G6852" s="9" t="s">
        <v>278</v>
      </c>
      <c r="H6852" s="9" t="s">
        <v>278</v>
      </c>
      <c r="I6852" s="9" t="s">
        <v>278</v>
      </c>
      <c r="J6852" s="9" t="s">
        <v>278</v>
      </c>
      <c r="K6852" s="9" t="s">
        <v>278</v>
      </c>
      <c r="L6852" s="9" t="s">
        <v>278</v>
      </c>
      <c r="M6852" s="65">
        <v>135.5</v>
      </c>
      <c r="N6852" s="65"/>
      <c r="P6852" s="65">
        <f t="shared" si="190"/>
        <v>135.5</v>
      </c>
    </row>
    <row r="6853" spans="1:16" ht="15">
      <c r="A6853" s="253" t="s">
        <v>2690</v>
      </c>
      <c r="B6853" s="61" t="s">
        <v>2707</v>
      </c>
      <c r="C6853" s="3"/>
      <c r="D6853" s="3"/>
      <c r="E6853" s="9" t="s">
        <v>278</v>
      </c>
      <c r="F6853" s="9" t="s">
        <v>278</v>
      </c>
      <c r="G6853" s="9" t="s">
        <v>278</v>
      </c>
      <c r="H6853" s="9" t="s">
        <v>278</v>
      </c>
      <c r="I6853" s="9" t="s">
        <v>278</v>
      </c>
      <c r="J6853" s="9" t="s">
        <v>278</v>
      </c>
      <c r="K6853" s="9" t="s">
        <v>278</v>
      </c>
      <c r="L6853" s="9" t="s">
        <v>278</v>
      </c>
      <c r="M6853" s="65">
        <v>128</v>
      </c>
      <c r="N6853" s="65"/>
      <c r="P6853" s="65">
        <f t="shared" si="190"/>
        <v>128</v>
      </c>
    </row>
    <row r="6854" spans="1:16" ht="15">
      <c r="A6854" s="253" t="s">
        <v>2691</v>
      </c>
      <c r="B6854" s="61" t="s">
        <v>2835</v>
      </c>
      <c r="C6854" s="3"/>
      <c r="D6854" s="3"/>
      <c r="E6854" s="9" t="s">
        <v>278</v>
      </c>
      <c r="F6854" s="9" t="s">
        <v>278</v>
      </c>
      <c r="G6854" s="9" t="s">
        <v>278</v>
      </c>
      <c r="H6854" s="9" t="s">
        <v>278</v>
      </c>
      <c r="I6854" s="9" t="s">
        <v>278</v>
      </c>
      <c r="J6854" s="9" t="s">
        <v>278</v>
      </c>
      <c r="K6854" s="9" t="s">
        <v>278</v>
      </c>
      <c r="L6854" s="9" t="s">
        <v>278</v>
      </c>
      <c r="M6854" s="65">
        <v>126</v>
      </c>
      <c r="N6854" s="65"/>
      <c r="P6854" s="65">
        <f t="shared" si="190"/>
        <v>126</v>
      </c>
    </row>
    <row r="6855" spans="1:16" ht="15">
      <c r="A6855" s="253" t="s">
        <v>2692</v>
      </c>
      <c r="B6855" s="178" t="s">
        <v>1361</v>
      </c>
      <c r="C6855" s="3"/>
      <c r="D6855" s="3"/>
      <c r="E6855" s="9" t="s">
        <v>278</v>
      </c>
      <c r="F6855" s="9" t="s">
        <v>278</v>
      </c>
      <c r="G6855" s="9" t="s">
        <v>278</v>
      </c>
      <c r="H6855" s="9" t="s">
        <v>278</v>
      </c>
      <c r="I6855" s="9">
        <v>124.00000000000182</v>
      </c>
      <c r="J6855" s="9" t="s">
        <v>278</v>
      </c>
      <c r="K6855" s="9" t="s">
        <v>278</v>
      </c>
      <c r="L6855" s="9" t="s">
        <v>278</v>
      </c>
      <c r="M6855" s="9" t="s">
        <v>278</v>
      </c>
      <c r="P6855" s="65">
        <f t="shared" si="190"/>
        <v>124.00000000000182</v>
      </c>
    </row>
    <row r="6856" spans="1:16" ht="15">
      <c r="A6856" s="253" t="s">
        <v>2693</v>
      </c>
      <c r="B6856" s="61" t="s">
        <v>2709</v>
      </c>
      <c r="C6856" s="3"/>
      <c r="D6856" s="3"/>
      <c r="E6856" s="9" t="s">
        <v>278</v>
      </c>
      <c r="F6856" s="9" t="s">
        <v>278</v>
      </c>
      <c r="G6856" s="9" t="s">
        <v>278</v>
      </c>
      <c r="H6856" s="9" t="s">
        <v>278</v>
      </c>
      <c r="I6856" s="9" t="s">
        <v>278</v>
      </c>
      <c r="J6856" s="9" t="s">
        <v>278</v>
      </c>
      <c r="K6856" s="9" t="s">
        <v>278</v>
      </c>
      <c r="L6856" s="9" t="s">
        <v>278</v>
      </c>
      <c r="M6856" s="65">
        <v>123</v>
      </c>
      <c r="N6856" s="65"/>
      <c r="P6856" s="65">
        <f t="shared" si="190"/>
        <v>123</v>
      </c>
    </row>
    <row r="6857" spans="1:16" ht="15">
      <c r="A6857" s="253" t="s">
        <v>2694</v>
      </c>
      <c r="B6857" s="61" t="s">
        <v>2711</v>
      </c>
      <c r="C6857" s="3"/>
      <c r="D6857" s="3"/>
      <c r="E6857" s="9" t="s">
        <v>278</v>
      </c>
      <c r="F6857" s="9" t="s">
        <v>278</v>
      </c>
      <c r="G6857" s="9" t="s">
        <v>278</v>
      </c>
      <c r="H6857" s="9" t="s">
        <v>278</v>
      </c>
      <c r="I6857" s="9" t="s">
        <v>278</v>
      </c>
      <c r="J6857" s="9" t="s">
        <v>278</v>
      </c>
      <c r="K6857" s="9" t="s">
        <v>278</v>
      </c>
      <c r="L6857" s="9" t="s">
        <v>278</v>
      </c>
      <c r="M6857" s="65">
        <v>121</v>
      </c>
      <c r="N6857" s="65"/>
      <c r="P6857" s="65">
        <f t="shared" si="190"/>
        <v>121</v>
      </c>
    </row>
    <row r="6858" spans="1:16" ht="15">
      <c r="A6858" s="253" t="s">
        <v>2695</v>
      </c>
      <c r="B6858" s="61" t="s">
        <v>678</v>
      </c>
      <c r="E6858" s="9" t="s">
        <v>278</v>
      </c>
      <c r="F6858" s="9" t="s">
        <v>278</v>
      </c>
      <c r="G6858" s="9" t="s">
        <v>278</v>
      </c>
      <c r="H6858" s="9">
        <v>119.99999999999636</v>
      </c>
      <c r="I6858" s="9" t="s">
        <v>278</v>
      </c>
      <c r="J6858" s="9" t="s">
        <v>278</v>
      </c>
      <c r="K6858" s="9" t="s">
        <v>278</v>
      </c>
      <c r="L6858" s="9" t="s">
        <v>278</v>
      </c>
      <c r="M6858" s="9" t="s">
        <v>278</v>
      </c>
      <c r="P6858" s="65">
        <f t="shared" si="190"/>
        <v>119.99999999999636</v>
      </c>
    </row>
    <row r="6859" spans="1:16" ht="15">
      <c r="A6859" s="253" t="s">
        <v>2696</v>
      </c>
      <c r="B6859" s="61" t="s">
        <v>688</v>
      </c>
      <c r="E6859" s="9" t="s">
        <v>278</v>
      </c>
      <c r="F6859" s="9" t="s">
        <v>278</v>
      </c>
      <c r="G6859" s="9" t="s">
        <v>278</v>
      </c>
      <c r="H6859" s="9">
        <v>119.49999999999818</v>
      </c>
      <c r="I6859" s="9" t="s">
        <v>278</v>
      </c>
      <c r="J6859" s="9" t="s">
        <v>278</v>
      </c>
      <c r="K6859" s="9" t="s">
        <v>278</v>
      </c>
      <c r="L6859" s="9" t="s">
        <v>278</v>
      </c>
      <c r="M6859" s="9" t="s">
        <v>278</v>
      </c>
      <c r="P6859" s="65">
        <f t="shared" si="190"/>
        <v>119.49999999999818</v>
      </c>
    </row>
    <row r="6860" spans="1:16" ht="15">
      <c r="A6860" s="253" t="s">
        <v>2697</v>
      </c>
      <c r="B6860" s="61" t="s">
        <v>2699</v>
      </c>
      <c r="C6860" s="3"/>
      <c r="D6860" s="3"/>
      <c r="E6860" s="9" t="s">
        <v>278</v>
      </c>
      <c r="F6860" s="9" t="s">
        <v>278</v>
      </c>
      <c r="G6860" s="9" t="s">
        <v>278</v>
      </c>
      <c r="H6860" s="9" t="s">
        <v>278</v>
      </c>
      <c r="I6860" s="9" t="s">
        <v>278</v>
      </c>
      <c r="J6860" s="9" t="s">
        <v>278</v>
      </c>
      <c r="K6860" s="9" t="s">
        <v>278</v>
      </c>
      <c r="L6860" s="9" t="s">
        <v>278</v>
      </c>
      <c r="M6860" s="65">
        <v>113</v>
      </c>
      <c r="N6860" s="65"/>
      <c r="P6860" s="65">
        <f t="shared" si="190"/>
        <v>113</v>
      </c>
    </row>
    <row r="6861" spans="1:16" ht="15">
      <c r="A6861" s="253" t="s">
        <v>2698</v>
      </c>
      <c r="B6861" s="61" t="s">
        <v>2715</v>
      </c>
      <c r="C6861" s="3"/>
      <c r="D6861" s="3"/>
      <c r="E6861" s="9" t="s">
        <v>278</v>
      </c>
      <c r="F6861" s="9" t="s">
        <v>278</v>
      </c>
      <c r="G6861" s="9" t="s">
        <v>278</v>
      </c>
      <c r="H6861" s="9" t="s">
        <v>278</v>
      </c>
      <c r="I6861" s="9" t="s">
        <v>278</v>
      </c>
      <c r="J6861" s="9" t="s">
        <v>278</v>
      </c>
      <c r="K6861" s="9" t="s">
        <v>278</v>
      </c>
      <c r="L6861" s="9" t="s">
        <v>278</v>
      </c>
      <c r="M6861" s="65">
        <v>102</v>
      </c>
      <c r="N6861" s="65"/>
      <c r="P6861" s="65">
        <f t="shared" si="190"/>
        <v>102</v>
      </c>
    </row>
    <row r="6862" spans="1:16" ht="15">
      <c r="A6862" s="253" t="s">
        <v>2727</v>
      </c>
      <c r="B6862" s="61" t="s">
        <v>2701</v>
      </c>
      <c r="C6862" s="3"/>
      <c r="D6862" s="3"/>
      <c r="E6862" s="9" t="s">
        <v>278</v>
      </c>
      <c r="F6862" s="9" t="s">
        <v>278</v>
      </c>
      <c r="G6862" s="9" t="s">
        <v>278</v>
      </c>
      <c r="H6862" s="9" t="s">
        <v>278</v>
      </c>
      <c r="I6862" s="9" t="s">
        <v>278</v>
      </c>
      <c r="J6862" s="9" t="s">
        <v>278</v>
      </c>
      <c r="K6862" s="9" t="s">
        <v>278</v>
      </c>
      <c r="L6862" s="9" t="s">
        <v>278</v>
      </c>
      <c r="M6862" s="65">
        <v>100</v>
      </c>
      <c r="N6862" s="65"/>
      <c r="P6862" s="65">
        <f t="shared" si="190"/>
        <v>100</v>
      </c>
    </row>
    <row r="6863" spans="1:16" ht="15">
      <c r="A6863" s="253" t="s">
        <v>2820</v>
      </c>
      <c r="B6863" s="61" t="s">
        <v>2714</v>
      </c>
      <c r="C6863" s="3"/>
      <c r="D6863" s="3"/>
      <c r="E6863" s="9" t="s">
        <v>278</v>
      </c>
      <c r="F6863" s="9" t="s">
        <v>278</v>
      </c>
      <c r="G6863" s="9" t="s">
        <v>278</v>
      </c>
      <c r="H6863" s="9" t="s">
        <v>278</v>
      </c>
      <c r="I6863" s="9" t="s">
        <v>278</v>
      </c>
      <c r="J6863" s="9" t="s">
        <v>278</v>
      </c>
      <c r="K6863" s="9" t="s">
        <v>278</v>
      </c>
      <c r="L6863" s="9" t="s">
        <v>278</v>
      </c>
      <c r="M6863" s="65">
        <v>99</v>
      </c>
      <c r="N6863" s="65"/>
      <c r="P6863" s="65">
        <f t="shared" si="190"/>
        <v>99</v>
      </c>
    </row>
    <row r="6864" spans="1:16" ht="15">
      <c r="A6864" s="253" t="s">
        <v>2837</v>
      </c>
      <c r="B6864" s="61" t="s">
        <v>2706</v>
      </c>
      <c r="C6864" s="3"/>
      <c r="D6864" s="3"/>
      <c r="E6864" s="9" t="s">
        <v>278</v>
      </c>
      <c r="F6864" s="9" t="s">
        <v>278</v>
      </c>
      <c r="G6864" s="9" t="s">
        <v>278</v>
      </c>
      <c r="H6864" s="9" t="s">
        <v>278</v>
      </c>
      <c r="I6864" s="9" t="s">
        <v>278</v>
      </c>
      <c r="J6864" s="9" t="s">
        <v>278</v>
      </c>
      <c r="K6864" s="9" t="s">
        <v>278</v>
      </c>
      <c r="L6864" s="9" t="s">
        <v>278</v>
      </c>
      <c r="M6864" s="65">
        <v>94.5</v>
      </c>
      <c r="N6864" s="65"/>
      <c r="P6864" s="65">
        <f t="shared" si="190"/>
        <v>94.5</v>
      </c>
    </row>
    <row r="6865" spans="1:21" ht="15">
      <c r="A6865" s="253" t="s">
        <v>2887</v>
      </c>
      <c r="B6865" s="61" t="s">
        <v>2720</v>
      </c>
      <c r="C6865" s="3"/>
      <c r="D6865" s="3"/>
      <c r="E6865" s="9" t="s">
        <v>278</v>
      </c>
      <c r="F6865" s="9" t="s">
        <v>278</v>
      </c>
      <c r="G6865" s="9" t="s">
        <v>278</v>
      </c>
      <c r="H6865" s="9" t="s">
        <v>278</v>
      </c>
      <c r="I6865" s="9" t="s">
        <v>278</v>
      </c>
      <c r="J6865" s="9" t="s">
        <v>278</v>
      </c>
      <c r="K6865" s="9" t="s">
        <v>278</v>
      </c>
      <c r="L6865" s="9" t="s">
        <v>278</v>
      </c>
      <c r="M6865" s="65">
        <v>93.5</v>
      </c>
      <c r="N6865" s="65"/>
      <c r="P6865" s="65">
        <f t="shared" si="190"/>
        <v>93.5</v>
      </c>
    </row>
    <row r="6866" spans="1:21" ht="15">
      <c r="A6866" s="253" t="s">
        <v>2888</v>
      </c>
      <c r="B6866" s="178" t="s">
        <v>1347</v>
      </c>
      <c r="C6866" s="3"/>
      <c r="D6866" s="3"/>
      <c r="E6866" s="9" t="s">
        <v>278</v>
      </c>
      <c r="F6866" s="9" t="s">
        <v>278</v>
      </c>
      <c r="G6866" s="9" t="s">
        <v>278</v>
      </c>
      <c r="H6866" s="9" t="s">
        <v>278</v>
      </c>
      <c r="I6866" s="9">
        <v>92.999999999998181</v>
      </c>
      <c r="J6866" s="9" t="s">
        <v>278</v>
      </c>
      <c r="K6866" s="9" t="s">
        <v>278</v>
      </c>
      <c r="L6866" s="9" t="s">
        <v>278</v>
      </c>
      <c r="M6866" s="9" t="s">
        <v>278</v>
      </c>
      <c r="P6866" s="65">
        <f t="shared" si="190"/>
        <v>92.999999999998181</v>
      </c>
    </row>
    <row r="6867" spans="1:21" ht="15">
      <c r="A6867" s="253" t="s">
        <v>2889</v>
      </c>
      <c r="B6867" s="61" t="s">
        <v>2728</v>
      </c>
      <c r="C6867" s="3"/>
      <c r="D6867" s="3"/>
      <c r="E6867" s="9" t="s">
        <v>278</v>
      </c>
      <c r="F6867" s="9" t="s">
        <v>278</v>
      </c>
      <c r="G6867" s="9" t="s">
        <v>278</v>
      </c>
      <c r="H6867" s="9" t="s">
        <v>278</v>
      </c>
      <c r="I6867" s="9" t="s">
        <v>278</v>
      </c>
      <c r="J6867" s="9" t="s">
        <v>278</v>
      </c>
      <c r="K6867" s="9" t="s">
        <v>278</v>
      </c>
      <c r="L6867" s="9" t="s">
        <v>278</v>
      </c>
      <c r="M6867" s="65">
        <v>88.5</v>
      </c>
      <c r="N6867" s="65"/>
      <c r="P6867" s="65">
        <f t="shared" si="190"/>
        <v>88.5</v>
      </c>
    </row>
    <row r="6868" spans="1:21" ht="15">
      <c r="A6868" s="253" t="s">
        <v>2890</v>
      </c>
      <c r="B6868" s="61" t="s">
        <v>2722</v>
      </c>
      <c r="C6868" s="3"/>
      <c r="D6868" s="3"/>
      <c r="E6868" s="9" t="s">
        <v>278</v>
      </c>
      <c r="F6868" s="9" t="s">
        <v>278</v>
      </c>
      <c r="G6868" s="9" t="s">
        <v>278</v>
      </c>
      <c r="H6868" s="9" t="s">
        <v>278</v>
      </c>
      <c r="I6868" s="9" t="s">
        <v>278</v>
      </c>
      <c r="J6868" s="9" t="s">
        <v>278</v>
      </c>
      <c r="K6868" s="9" t="s">
        <v>278</v>
      </c>
      <c r="L6868" s="9" t="s">
        <v>278</v>
      </c>
      <c r="M6868" s="65">
        <v>81.5</v>
      </c>
      <c r="N6868" s="65"/>
      <c r="P6868" s="65">
        <f t="shared" si="190"/>
        <v>81.5</v>
      </c>
    </row>
    <row r="6869" spans="1:21" ht="15">
      <c r="A6869" s="253" t="s">
        <v>2891</v>
      </c>
      <c r="B6869" s="178" t="s">
        <v>1339</v>
      </c>
      <c r="C6869" s="3"/>
      <c r="D6869" s="3"/>
      <c r="E6869" s="9" t="s">
        <v>278</v>
      </c>
      <c r="F6869" s="9" t="s">
        <v>278</v>
      </c>
      <c r="G6869" s="9" t="s">
        <v>278</v>
      </c>
      <c r="H6869" s="9" t="s">
        <v>278</v>
      </c>
      <c r="I6869" s="9">
        <v>65.500000000003638</v>
      </c>
      <c r="J6869" s="9" t="s">
        <v>278</v>
      </c>
      <c r="K6869" s="9" t="s">
        <v>278</v>
      </c>
      <c r="L6869" s="9" t="s">
        <v>278</v>
      </c>
      <c r="M6869" s="9" t="s">
        <v>278</v>
      </c>
      <c r="P6869" s="65">
        <f t="shared" si="190"/>
        <v>65.500000000003638</v>
      </c>
    </row>
    <row r="6870" spans="1:21" ht="15">
      <c r="A6870" s="28"/>
      <c r="B6870" s="61"/>
      <c r="E6870" s="9"/>
      <c r="F6870" s="9"/>
      <c r="G6870" s="9"/>
      <c r="H6870" s="9"/>
      <c r="L6870" s="67"/>
      <c r="M6870" s="67"/>
      <c r="N6870" s="65"/>
    </row>
    <row r="6871" spans="1:21" ht="15">
      <c r="A6871" s="28"/>
      <c r="B6871" s="61"/>
      <c r="E6871" s="9"/>
      <c r="L6871" s="67"/>
      <c r="M6871" s="67"/>
    </row>
    <row r="6872" spans="1:21" ht="15">
      <c r="A6872" s="28"/>
      <c r="B6872" s="61"/>
      <c r="E6872" s="9"/>
      <c r="L6872" s="67"/>
      <c r="M6872" s="67"/>
    </row>
    <row r="6873" spans="1:21" ht="25.5">
      <c r="A6873" s="23" t="s">
        <v>350</v>
      </c>
      <c r="L6873" s="67"/>
      <c r="M6873" s="67"/>
    </row>
    <row r="6874" spans="1:21">
      <c r="L6874" s="67"/>
      <c r="M6874" s="67"/>
    </row>
    <row r="6875" spans="1:21" ht="15">
      <c r="A6875" s="38"/>
      <c r="B6875" s="38"/>
      <c r="C6875" s="38"/>
      <c r="D6875" s="38"/>
      <c r="E6875" s="59">
        <v>2016</v>
      </c>
      <c r="F6875" s="59">
        <v>2017</v>
      </c>
      <c r="G6875" s="59">
        <v>2018</v>
      </c>
      <c r="H6875" s="59">
        <v>2019</v>
      </c>
      <c r="I6875" s="59">
        <v>2020</v>
      </c>
      <c r="J6875" s="59">
        <v>2021</v>
      </c>
      <c r="K6875" s="59">
        <v>2022</v>
      </c>
      <c r="L6875" s="59">
        <v>2023</v>
      </c>
      <c r="M6875" s="59">
        <v>2024</v>
      </c>
      <c r="P6875" s="68" t="s">
        <v>40</v>
      </c>
    </row>
    <row r="6876" spans="1:21" ht="15">
      <c r="A6876" s="28" t="s">
        <v>0</v>
      </c>
      <c r="B6876" s="61" t="s">
        <v>25</v>
      </c>
      <c r="E6876" s="183">
        <v>269.75</v>
      </c>
      <c r="F6876" s="9">
        <v>156.00000000000182</v>
      </c>
      <c r="G6876" s="184">
        <v>177.50000000000364</v>
      </c>
      <c r="H6876" s="9">
        <v>138.00000000000364</v>
      </c>
      <c r="I6876" s="9">
        <v>124.99999999999636</v>
      </c>
      <c r="J6876" s="9">
        <v>146.25000000000364</v>
      </c>
      <c r="K6876" s="188">
        <v>196.50000000000182</v>
      </c>
      <c r="L6876" s="9">
        <v>276</v>
      </c>
      <c r="M6876" s="65">
        <v>114</v>
      </c>
      <c r="P6876" s="65">
        <f t="shared" ref="P6876:P6907" si="191">SUM(E6876:M6876)</f>
        <v>1599.0000000000109</v>
      </c>
      <c r="R6876" t="s">
        <v>2074</v>
      </c>
    </row>
    <row r="6877" spans="1:21" ht="15">
      <c r="A6877" s="28" t="s">
        <v>2</v>
      </c>
      <c r="B6877" s="61" t="s">
        <v>17</v>
      </c>
      <c r="E6877" s="188">
        <v>244.99999999999818</v>
      </c>
      <c r="F6877" s="9">
        <v>156.74999999999818</v>
      </c>
      <c r="G6877" s="9">
        <v>135.99999999999272</v>
      </c>
      <c r="H6877" s="9">
        <v>89.999999999996362</v>
      </c>
      <c r="I6877" s="9">
        <v>185.99999999999818</v>
      </c>
      <c r="J6877" s="9">
        <v>184.50000000000728</v>
      </c>
      <c r="K6877" s="9">
        <v>100.00000000000182</v>
      </c>
      <c r="L6877" s="9">
        <v>266.5</v>
      </c>
      <c r="M6877" s="65">
        <v>176</v>
      </c>
      <c r="P6877" s="65">
        <f t="shared" si="191"/>
        <v>1540.7499999999927</v>
      </c>
      <c r="R6877" t="s">
        <v>284</v>
      </c>
      <c r="U6877" s="3"/>
    </row>
    <row r="6878" spans="1:21" ht="15">
      <c r="A6878" s="28" t="s">
        <v>3</v>
      </c>
      <c r="B6878" s="61" t="s">
        <v>9</v>
      </c>
      <c r="E6878" s="188">
        <v>203.50000000000728</v>
      </c>
      <c r="F6878" s="188">
        <v>207.5</v>
      </c>
      <c r="G6878" s="185">
        <v>222</v>
      </c>
      <c r="H6878" s="9">
        <v>149.99999999999636</v>
      </c>
      <c r="I6878" s="9">
        <v>175</v>
      </c>
      <c r="J6878" s="9">
        <v>110.49999999999636</v>
      </c>
      <c r="K6878" s="9">
        <v>106.5</v>
      </c>
      <c r="L6878" s="9">
        <v>257.5</v>
      </c>
      <c r="M6878" s="65">
        <v>97</v>
      </c>
      <c r="P6878" s="65">
        <f t="shared" si="191"/>
        <v>1529.5</v>
      </c>
      <c r="R6878" t="s">
        <v>345</v>
      </c>
      <c r="U6878" s="3" t="s">
        <v>1477</v>
      </c>
    </row>
    <row r="6879" spans="1:21" ht="15">
      <c r="A6879" s="28" t="s">
        <v>5</v>
      </c>
      <c r="B6879" s="61" t="s">
        <v>23</v>
      </c>
      <c r="E6879" s="185">
        <v>304.99999999999818</v>
      </c>
      <c r="F6879" s="9">
        <v>89.5</v>
      </c>
      <c r="G6879" s="9">
        <v>131.49999999999636</v>
      </c>
      <c r="H6879" s="9">
        <v>77.000000000003638</v>
      </c>
      <c r="I6879" s="9">
        <v>179</v>
      </c>
      <c r="J6879" s="188">
        <v>194.50000000000728</v>
      </c>
      <c r="K6879" s="9">
        <v>120.99999999999636</v>
      </c>
      <c r="L6879" s="9">
        <v>264.5</v>
      </c>
      <c r="M6879" s="65">
        <v>134</v>
      </c>
      <c r="P6879" s="65">
        <f t="shared" si="191"/>
        <v>1496.0000000000018</v>
      </c>
      <c r="R6879" t="s">
        <v>369</v>
      </c>
      <c r="U6879" s="3" t="s">
        <v>1477</v>
      </c>
    </row>
    <row r="6880" spans="1:21" ht="15">
      <c r="A6880" s="28" t="s">
        <v>7</v>
      </c>
      <c r="B6880" s="61" t="s">
        <v>37</v>
      </c>
      <c r="E6880" s="9">
        <v>134.24999999999818</v>
      </c>
      <c r="F6880" s="9">
        <v>129.24999999999636</v>
      </c>
      <c r="G6880" s="9">
        <v>120.99999999999636</v>
      </c>
      <c r="H6880" s="188">
        <v>182.00000000000364</v>
      </c>
      <c r="I6880" s="9">
        <v>214.00000000000182</v>
      </c>
      <c r="J6880" s="9">
        <v>110.49999999999636</v>
      </c>
      <c r="K6880" s="9">
        <v>107.49999999999818</v>
      </c>
      <c r="L6880" s="9">
        <v>230.5</v>
      </c>
      <c r="M6880" s="113">
        <v>258</v>
      </c>
      <c r="P6880" s="65">
        <f t="shared" si="191"/>
        <v>1486.9999999999909</v>
      </c>
      <c r="R6880" t="s">
        <v>324</v>
      </c>
      <c r="U6880" s="3" t="s">
        <v>3568</v>
      </c>
    </row>
    <row r="6881" spans="1:21" ht="15">
      <c r="A6881" s="28" t="s">
        <v>8</v>
      </c>
      <c r="B6881" s="61" t="s">
        <v>11</v>
      </c>
      <c r="E6881" s="188">
        <v>217.24999999999818</v>
      </c>
      <c r="F6881" s="185">
        <v>270.49999999999272</v>
      </c>
      <c r="G6881" s="9">
        <v>96.499999999996362</v>
      </c>
      <c r="H6881" s="9">
        <v>116.99999999999636</v>
      </c>
      <c r="I6881" s="9">
        <v>127</v>
      </c>
      <c r="J6881" s="9">
        <v>172.50000000000728</v>
      </c>
      <c r="K6881" s="9">
        <v>105.50000000000364</v>
      </c>
      <c r="L6881" s="9">
        <v>252.5</v>
      </c>
      <c r="M6881" s="65">
        <v>126.5</v>
      </c>
      <c r="P6881" s="65">
        <f t="shared" si="191"/>
        <v>1485.2499999999945</v>
      </c>
      <c r="R6881" t="s">
        <v>369</v>
      </c>
      <c r="U6881" s="3" t="s">
        <v>1477</v>
      </c>
    </row>
    <row r="6882" spans="1:21" ht="15">
      <c r="A6882" s="28" t="s">
        <v>10</v>
      </c>
      <c r="B6882" s="61" t="s">
        <v>143</v>
      </c>
      <c r="E6882" s="9" t="s">
        <v>278</v>
      </c>
      <c r="F6882" s="9">
        <v>160.75000000000182</v>
      </c>
      <c r="G6882" s="9">
        <v>110.49999999999636</v>
      </c>
      <c r="H6882" s="184">
        <v>210.50000000000182</v>
      </c>
      <c r="I6882" s="9">
        <v>195.49999999999818</v>
      </c>
      <c r="J6882" s="9">
        <v>172.50000000000728</v>
      </c>
      <c r="K6882" s="188">
        <v>195</v>
      </c>
      <c r="L6882" s="9">
        <v>221</v>
      </c>
      <c r="M6882" s="90">
        <v>215.5</v>
      </c>
      <c r="P6882" s="65">
        <f t="shared" si="191"/>
        <v>1481.2500000000055</v>
      </c>
      <c r="R6882" t="s">
        <v>1923</v>
      </c>
      <c r="U6882" s="3"/>
    </row>
    <row r="6883" spans="1:21" ht="15">
      <c r="A6883" s="28" t="s">
        <v>12</v>
      </c>
      <c r="B6883" s="61" t="s">
        <v>33</v>
      </c>
      <c r="E6883" s="188">
        <v>247.50000000000182</v>
      </c>
      <c r="F6883" s="184">
        <v>228.75</v>
      </c>
      <c r="G6883" s="9">
        <v>129.49999999999272</v>
      </c>
      <c r="H6883" s="9">
        <v>117.50000000000728</v>
      </c>
      <c r="I6883" s="9">
        <v>139.99999999999636</v>
      </c>
      <c r="J6883" s="9">
        <v>104.50000000000364</v>
      </c>
      <c r="K6883" s="9">
        <v>142.50000000000546</v>
      </c>
      <c r="L6883" s="9">
        <v>249</v>
      </c>
      <c r="M6883" s="65">
        <v>114</v>
      </c>
      <c r="P6883" s="65">
        <f t="shared" si="191"/>
        <v>1473.2500000000073</v>
      </c>
      <c r="R6883" t="s">
        <v>296</v>
      </c>
    </row>
    <row r="6884" spans="1:21" ht="15">
      <c r="A6884" s="28" t="s">
        <v>14</v>
      </c>
      <c r="B6884" s="61" t="s">
        <v>13</v>
      </c>
      <c r="E6884" s="188">
        <v>204.00000000000546</v>
      </c>
      <c r="F6884" s="183">
        <v>241.49999999999818</v>
      </c>
      <c r="G6884" s="9">
        <v>116.5</v>
      </c>
      <c r="H6884" s="9">
        <v>140.99999999999091</v>
      </c>
      <c r="I6884" s="183">
        <v>247.00000000000182</v>
      </c>
      <c r="J6884" s="188">
        <v>197.49999999999636</v>
      </c>
      <c r="K6884" s="9">
        <v>87.500000000003638</v>
      </c>
      <c r="L6884" s="9">
        <v>180</v>
      </c>
      <c r="M6884" s="9" t="s">
        <v>278</v>
      </c>
      <c r="P6884" s="65">
        <f t="shared" si="191"/>
        <v>1414.9999999999964</v>
      </c>
      <c r="R6884" t="s">
        <v>1939</v>
      </c>
      <c r="U6884" s="3" t="s">
        <v>1940</v>
      </c>
    </row>
    <row r="6885" spans="1:21" ht="15">
      <c r="A6885" s="28" t="s">
        <v>16</v>
      </c>
      <c r="B6885" s="61" t="s">
        <v>142</v>
      </c>
      <c r="E6885" s="9" t="s">
        <v>278</v>
      </c>
      <c r="F6885" s="188">
        <v>196.5</v>
      </c>
      <c r="G6885" s="188">
        <v>149.49999999999636</v>
      </c>
      <c r="H6885" s="9">
        <v>162.5</v>
      </c>
      <c r="I6885" s="9">
        <v>177.49999999999818</v>
      </c>
      <c r="J6885" s="9">
        <v>179.5</v>
      </c>
      <c r="K6885" s="9">
        <v>89.500000000005457</v>
      </c>
      <c r="L6885" s="9">
        <v>268</v>
      </c>
      <c r="M6885" s="65">
        <v>167.5</v>
      </c>
      <c r="P6885" s="65">
        <f t="shared" si="191"/>
        <v>1390.5</v>
      </c>
      <c r="R6885" t="s">
        <v>322</v>
      </c>
      <c r="U6885" s="3"/>
    </row>
    <row r="6886" spans="1:21" ht="15">
      <c r="A6886" s="28" t="s">
        <v>18</v>
      </c>
      <c r="B6886" s="61" t="s">
        <v>15</v>
      </c>
      <c r="E6886" s="9">
        <v>162.5</v>
      </c>
      <c r="F6886" s="188">
        <v>197.74999999999818</v>
      </c>
      <c r="G6886" s="9">
        <v>83.500000000003638</v>
      </c>
      <c r="H6886" s="9">
        <v>161</v>
      </c>
      <c r="I6886" s="9">
        <v>190.99999999999454</v>
      </c>
      <c r="J6886" s="9">
        <v>131.49999999998909</v>
      </c>
      <c r="K6886" s="9">
        <v>90.000000000001819</v>
      </c>
      <c r="L6886" s="9">
        <v>231.5</v>
      </c>
      <c r="M6886" s="65">
        <v>133.5</v>
      </c>
      <c r="P6886" s="65">
        <f t="shared" si="191"/>
        <v>1382.2499999999873</v>
      </c>
      <c r="R6886" t="s">
        <v>287</v>
      </c>
      <c r="U6886" s="3"/>
    </row>
    <row r="6887" spans="1:21" ht="15">
      <c r="A6887" s="28" t="s">
        <v>20</v>
      </c>
      <c r="B6887" s="61" t="s">
        <v>21</v>
      </c>
      <c r="E6887" s="9">
        <v>55.499999999998181</v>
      </c>
      <c r="F6887" s="188">
        <v>207</v>
      </c>
      <c r="G6887" s="9">
        <v>107.50000000000728</v>
      </c>
      <c r="H6887" s="9">
        <v>93.000000000001819</v>
      </c>
      <c r="I6887" s="9">
        <v>178.50000000000182</v>
      </c>
      <c r="J6887" s="9">
        <v>163.99999999999272</v>
      </c>
      <c r="K6887" s="184">
        <v>210.49999999999636</v>
      </c>
      <c r="L6887" s="9">
        <v>251.5</v>
      </c>
      <c r="M6887" s="65">
        <v>99.5</v>
      </c>
      <c r="P6887" s="65">
        <f t="shared" si="191"/>
        <v>1366.9999999999982</v>
      </c>
      <c r="R6887" t="s">
        <v>291</v>
      </c>
      <c r="U6887" s="3"/>
    </row>
    <row r="6888" spans="1:21" ht="15">
      <c r="A6888" s="28" t="s">
        <v>22</v>
      </c>
      <c r="B6888" s="28" t="s">
        <v>694</v>
      </c>
      <c r="E6888" s="9" t="s">
        <v>278</v>
      </c>
      <c r="F6888" s="9" t="s">
        <v>278</v>
      </c>
      <c r="G6888" s="9" t="s">
        <v>278</v>
      </c>
      <c r="H6888" s="9">
        <v>143.00000000000182</v>
      </c>
      <c r="I6888" s="184">
        <v>243.99999999999636</v>
      </c>
      <c r="J6888" s="9">
        <v>135.24999999999636</v>
      </c>
      <c r="K6888" s="185">
        <v>299.49999999999818</v>
      </c>
      <c r="L6888" s="188">
        <v>298.5</v>
      </c>
      <c r="M6888" s="90">
        <v>212</v>
      </c>
      <c r="P6888" s="65">
        <f t="shared" si="191"/>
        <v>1332.2499999999927</v>
      </c>
      <c r="R6888" t="s">
        <v>3569</v>
      </c>
      <c r="U6888" s="3" t="s">
        <v>3570</v>
      </c>
    </row>
    <row r="6889" spans="1:21" ht="15">
      <c r="A6889" s="28" t="s">
        <v>24</v>
      </c>
      <c r="B6889" s="61" t="s">
        <v>155</v>
      </c>
      <c r="E6889" s="9" t="s">
        <v>278</v>
      </c>
      <c r="F6889" s="9" t="s">
        <v>278</v>
      </c>
      <c r="G6889" s="188">
        <v>149.99999999999272</v>
      </c>
      <c r="H6889" s="188">
        <v>195.00000000000364</v>
      </c>
      <c r="I6889" s="9">
        <v>159.49999999999636</v>
      </c>
      <c r="J6889" s="9">
        <v>178.49999999998909</v>
      </c>
      <c r="K6889" s="9">
        <v>188.99999999999636</v>
      </c>
      <c r="L6889" s="9">
        <v>261.5</v>
      </c>
      <c r="M6889" s="65">
        <v>187.5</v>
      </c>
      <c r="P6889" s="65">
        <f t="shared" si="191"/>
        <v>1320.9999999999782</v>
      </c>
      <c r="R6889" t="s">
        <v>314</v>
      </c>
      <c r="U6889" s="3"/>
    </row>
    <row r="6890" spans="1:21" ht="15">
      <c r="A6890" s="28" t="s">
        <v>26</v>
      </c>
      <c r="B6890" s="61" t="s">
        <v>643</v>
      </c>
      <c r="E6890" s="9" t="s">
        <v>278</v>
      </c>
      <c r="F6890" s="9" t="s">
        <v>278</v>
      </c>
      <c r="G6890" s="9" t="s">
        <v>278</v>
      </c>
      <c r="H6890" s="185">
        <v>246.00000000000546</v>
      </c>
      <c r="I6890" s="9">
        <v>173.00000000000182</v>
      </c>
      <c r="J6890" s="188">
        <v>199.99999999998545</v>
      </c>
      <c r="K6890" s="188">
        <v>202.5</v>
      </c>
      <c r="L6890" s="188">
        <v>306.5</v>
      </c>
      <c r="M6890" s="65">
        <v>184.5</v>
      </c>
      <c r="P6890" s="65">
        <f t="shared" si="191"/>
        <v>1312.4999999999927</v>
      </c>
      <c r="R6890" t="s">
        <v>2668</v>
      </c>
      <c r="U6890" s="3" t="s">
        <v>2972</v>
      </c>
    </row>
    <row r="6891" spans="1:21" ht="15">
      <c r="A6891" s="28" t="s">
        <v>28</v>
      </c>
      <c r="B6891" s="61" t="s">
        <v>31</v>
      </c>
      <c r="E6891" s="9">
        <v>61.000000000003638</v>
      </c>
      <c r="F6891" s="9">
        <v>105.5</v>
      </c>
      <c r="G6891" s="9">
        <v>108.49999999999636</v>
      </c>
      <c r="H6891" s="9">
        <v>111</v>
      </c>
      <c r="I6891" s="9">
        <v>163.00000000000182</v>
      </c>
      <c r="J6891" s="9">
        <v>142.99999999999272</v>
      </c>
      <c r="K6891" s="9">
        <v>180.00000000000546</v>
      </c>
      <c r="L6891" s="9">
        <v>241</v>
      </c>
      <c r="M6891" s="65">
        <v>144</v>
      </c>
      <c r="P6891" s="65">
        <f t="shared" si="191"/>
        <v>1257</v>
      </c>
      <c r="U6891" s="3"/>
    </row>
    <row r="6892" spans="1:21" ht="15">
      <c r="A6892" s="28" t="s">
        <v>30</v>
      </c>
      <c r="B6892" s="61" t="s">
        <v>27</v>
      </c>
      <c r="E6892" s="9">
        <v>134.25000000000182</v>
      </c>
      <c r="F6892" s="9">
        <v>161.75000000000546</v>
      </c>
      <c r="G6892" s="188">
        <v>155.49999999999636</v>
      </c>
      <c r="H6892" s="9">
        <v>86.999999999996362</v>
      </c>
      <c r="I6892" s="9">
        <v>139</v>
      </c>
      <c r="J6892" s="188">
        <v>186.49999999998545</v>
      </c>
      <c r="K6892" s="9">
        <v>193.99999999999636</v>
      </c>
      <c r="L6892" s="9">
        <v>183.5</v>
      </c>
      <c r="M6892" s="9" t="s">
        <v>278</v>
      </c>
      <c r="P6892" s="65">
        <f t="shared" si="191"/>
        <v>1241.4999999999818</v>
      </c>
      <c r="R6892" t="s">
        <v>336</v>
      </c>
      <c r="U6892" s="3"/>
    </row>
    <row r="6893" spans="1:21" ht="15">
      <c r="A6893" s="28" t="s">
        <v>32</v>
      </c>
      <c r="B6893" s="61" t="s">
        <v>141</v>
      </c>
      <c r="E6893" s="9" t="s">
        <v>278</v>
      </c>
      <c r="F6893" s="9">
        <v>167.50000000000182</v>
      </c>
      <c r="G6893" s="9">
        <v>105.99999999999636</v>
      </c>
      <c r="H6893" s="9">
        <v>115.5</v>
      </c>
      <c r="I6893" s="9">
        <v>165.49999999999636</v>
      </c>
      <c r="J6893" s="9">
        <v>153.49999999998545</v>
      </c>
      <c r="K6893" s="9">
        <v>170.49999999999818</v>
      </c>
      <c r="L6893" s="9">
        <v>187.5</v>
      </c>
      <c r="M6893" s="65">
        <v>139.5</v>
      </c>
      <c r="P6893" s="65">
        <f t="shared" si="191"/>
        <v>1205.4999999999782</v>
      </c>
      <c r="U6893" s="3"/>
    </row>
    <row r="6894" spans="1:21" ht="15">
      <c r="A6894" s="28" t="s">
        <v>34</v>
      </c>
      <c r="B6894" s="61" t="s">
        <v>162</v>
      </c>
      <c r="E6894" s="9" t="s">
        <v>278</v>
      </c>
      <c r="F6894" s="9" t="s">
        <v>278</v>
      </c>
      <c r="G6894" s="9">
        <v>76.5</v>
      </c>
      <c r="H6894" s="188">
        <v>166.00000000000364</v>
      </c>
      <c r="I6894" s="9">
        <v>178.49999999999818</v>
      </c>
      <c r="J6894" s="9">
        <v>109.5</v>
      </c>
      <c r="K6894" s="9">
        <v>116.50000000000182</v>
      </c>
      <c r="L6894" s="185">
        <v>352.5</v>
      </c>
      <c r="M6894" s="65">
        <v>144</v>
      </c>
      <c r="P6894" s="65">
        <f t="shared" si="191"/>
        <v>1143.5000000000036</v>
      </c>
      <c r="R6894" t="s">
        <v>338</v>
      </c>
      <c r="U6894" s="3" t="s">
        <v>1477</v>
      </c>
    </row>
    <row r="6895" spans="1:21" ht="15">
      <c r="A6895" s="28" t="s">
        <v>36</v>
      </c>
      <c r="B6895" s="61" t="s">
        <v>1</v>
      </c>
      <c r="E6895" s="9">
        <v>98.750000000001819</v>
      </c>
      <c r="F6895" s="9">
        <v>163.5</v>
      </c>
      <c r="G6895" s="9">
        <v>142.5</v>
      </c>
      <c r="H6895" s="9">
        <v>145</v>
      </c>
      <c r="I6895" s="9">
        <v>123.49999999999818</v>
      </c>
      <c r="J6895" s="9">
        <v>71.000000000010914</v>
      </c>
      <c r="K6895" s="9">
        <v>47.999999999998181</v>
      </c>
      <c r="L6895" s="9">
        <v>134</v>
      </c>
      <c r="M6895" s="65">
        <v>172</v>
      </c>
      <c r="P6895" s="65">
        <f t="shared" si="191"/>
        <v>1098.2500000000091</v>
      </c>
      <c r="U6895" s="3"/>
    </row>
    <row r="6896" spans="1:21" ht="15">
      <c r="A6896" s="28" t="s">
        <v>38</v>
      </c>
      <c r="B6896" s="61" t="s">
        <v>154</v>
      </c>
      <c r="E6896" s="9" t="s">
        <v>278</v>
      </c>
      <c r="F6896" s="9" t="s">
        <v>278</v>
      </c>
      <c r="G6896" s="188">
        <v>150.5</v>
      </c>
      <c r="H6896" s="9">
        <v>110.5</v>
      </c>
      <c r="I6896" s="9">
        <v>126.99999999999636</v>
      </c>
      <c r="J6896" s="9">
        <v>167.5</v>
      </c>
      <c r="K6896" s="9">
        <v>123</v>
      </c>
      <c r="L6896" s="9">
        <v>253</v>
      </c>
      <c r="M6896" s="65">
        <v>152.5</v>
      </c>
      <c r="P6896" s="65">
        <f t="shared" si="191"/>
        <v>1083.9999999999964</v>
      </c>
      <c r="R6896" t="s">
        <v>287</v>
      </c>
      <c r="U6896" s="3"/>
    </row>
    <row r="6897" spans="1:21" ht="15">
      <c r="A6897" s="28" t="s">
        <v>145</v>
      </c>
      <c r="B6897" s="61" t="s">
        <v>662</v>
      </c>
      <c r="E6897" s="9" t="s">
        <v>278</v>
      </c>
      <c r="F6897" s="9" t="s">
        <v>278</v>
      </c>
      <c r="G6897" s="9" t="s">
        <v>278</v>
      </c>
      <c r="H6897" s="9">
        <v>133.99999999999636</v>
      </c>
      <c r="I6897" s="9">
        <v>148.5</v>
      </c>
      <c r="J6897" s="188">
        <v>204.50000000000364</v>
      </c>
      <c r="K6897" s="9">
        <v>170</v>
      </c>
      <c r="L6897" s="9">
        <v>173</v>
      </c>
      <c r="M6897" s="115">
        <v>236.5</v>
      </c>
      <c r="P6897" s="65">
        <f t="shared" si="191"/>
        <v>1066.5</v>
      </c>
      <c r="R6897" t="s">
        <v>296</v>
      </c>
    </row>
    <row r="6898" spans="1:21" ht="15">
      <c r="A6898" s="28" t="s">
        <v>146</v>
      </c>
      <c r="B6898" s="61" t="s">
        <v>651</v>
      </c>
      <c r="E6898" s="9" t="s">
        <v>278</v>
      </c>
      <c r="F6898" s="9" t="s">
        <v>278</v>
      </c>
      <c r="G6898" s="9" t="s">
        <v>278</v>
      </c>
      <c r="H6898" s="9">
        <v>111</v>
      </c>
      <c r="I6898" s="188">
        <v>229.49999999999636</v>
      </c>
      <c r="J6898" s="183">
        <v>210.25000000001091</v>
      </c>
      <c r="K6898" s="9">
        <v>89.000000000001819</v>
      </c>
      <c r="L6898" s="9">
        <v>230</v>
      </c>
      <c r="M6898" s="65">
        <v>183</v>
      </c>
      <c r="P6898" s="65">
        <f t="shared" si="191"/>
        <v>1052.7500000000091</v>
      </c>
      <c r="R6898" t="s">
        <v>307</v>
      </c>
    </row>
    <row r="6899" spans="1:21" ht="15">
      <c r="A6899" s="28" t="s">
        <v>147</v>
      </c>
      <c r="B6899" s="61" t="s">
        <v>704</v>
      </c>
      <c r="E6899" s="9" t="s">
        <v>278</v>
      </c>
      <c r="F6899" s="9" t="s">
        <v>278</v>
      </c>
      <c r="G6899" s="9" t="s">
        <v>278</v>
      </c>
      <c r="H6899" s="188">
        <v>166.99999999999454</v>
      </c>
      <c r="I6899" s="9">
        <v>161.50000000000182</v>
      </c>
      <c r="J6899" s="9">
        <v>143.24999999999636</v>
      </c>
      <c r="K6899" s="9">
        <v>167.5</v>
      </c>
      <c r="L6899" s="9">
        <v>235.5</v>
      </c>
      <c r="M6899" s="65">
        <v>165</v>
      </c>
      <c r="P6899" s="65">
        <f t="shared" si="191"/>
        <v>1039.7499999999927</v>
      </c>
      <c r="R6899" t="s">
        <v>287</v>
      </c>
    </row>
    <row r="6900" spans="1:21" ht="15">
      <c r="A6900" s="28" t="s">
        <v>151</v>
      </c>
      <c r="B6900" s="61" t="s">
        <v>153</v>
      </c>
      <c r="E6900" s="9" t="s">
        <v>278</v>
      </c>
      <c r="F6900" s="9" t="s">
        <v>278</v>
      </c>
      <c r="G6900" s="9">
        <v>120.00000000000364</v>
      </c>
      <c r="H6900" s="9">
        <v>128.99999999999818</v>
      </c>
      <c r="I6900" s="9">
        <v>154.50000000000546</v>
      </c>
      <c r="J6900" s="9">
        <v>142.5</v>
      </c>
      <c r="K6900" s="9">
        <v>125.49999999999818</v>
      </c>
      <c r="L6900" s="9">
        <v>154.5</v>
      </c>
      <c r="M6900" s="65">
        <v>185.5</v>
      </c>
      <c r="P6900" s="65">
        <f t="shared" si="191"/>
        <v>1011.5000000000055</v>
      </c>
      <c r="U6900" s="3"/>
    </row>
    <row r="6901" spans="1:21" ht="15">
      <c r="A6901" s="28" t="s">
        <v>157</v>
      </c>
      <c r="B6901" s="61" t="s">
        <v>669</v>
      </c>
      <c r="E6901" s="9" t="s">
        <v>278</v>
      </c>
      <c r="F6901" s="9" t="s">
        <v>278</v>
      </c>
      <c r="G6901" s="9" t="s">
        <v>278</v>
      </c>
      <c r="H6901" s="183">
        <v>228.99999999999818</v>
      </c>
      <c r="I6901" s="9">
        <v>148.25000000000182</v>
      </c>
      <c r="J6901" s="9">
        <v>163.99999999999636</v>
      </c>
      <c r="K6901" s="9">
        <v>100</v>
      </c>
      <c r="L6901" s="9">
        <v>257.5</v>
      </c>
      <c r="M6901" s="65">
        <v>111</v>
      </c>
      <c r="P6901" s="65">
        <f t="shared" si="191"/>
        <v>1009.7499999999964</v>
      </c>
      <c r="R6901" t="s">
        <v>300</v>
      </c>
      <c r="U6901" s="3"/>
    </row>
    <row r="6902" spans="1:21" ht="15">
      <c r="A6902" s="28" t="s">
        <v>159</v>
      </c>
      <c r="B6902" s="178" t="s">
        <v>1345</v>
      </c>
      <c r="C6902" s="3"/>
      <c r="D6902" s="3"/>
      <c r="E6902" s="9" t="s">
        <v>278</v>
      </c>
      <c r="F6902" s="9" t="s">
        <v>278</v>
      </c>
      <c r="G6902" s="9" t="s">
        <v>278</v>
      </c>
      <c r="H6902" s="9" t="s">
        <v>278</v>
      </c>
      <c r="I6902" s="185">
        <v>294.50000000000182</v>
      </c>
      <c r="J6902" s="184">
        <v>206.24999999999636</v>
      </c>
      <c r="K6902" s="9">
        <v>115.99999999999818</v>
      </c>
      <c r="L6902" s="9">
        <v>223.5</v>
      </c>
      <c r="M6902" s="65">
        <v>165.5</v>
      </c>
      <c r="P6902" s="65">
        <f t="shared" si="191"/>
        <v>1005.7499999999964</v>
      </c>
      <c r="R6902" t="s">
        <v>371</v>
      </c>
      <c r="U6902" s="3" t="s">
        <v>1477</v>
      </c>
    </row>
    <row r="6903" spans="1:21" ht="15">
      <c r="A6903" s="28" t="s">
        <v>160</v>
      </c>
      <c r="B6903" s="61" t="s">
        <v>682</v>
      </c>
      <c r="E6903" s="9" t="s">
        <v>278</v>
      </c>
      <c r="F6903" s="9" t="s">
        <v>278</v>
      </c>
      <c r="G6903" s="9" t="s">
        <v>278</v>
      </c>
      <c r="H6903" s="9">
        <v>121.50000000000182</v>
      </c>
      <c r="I6903" s="9">
        <v>157.99999999999272</v>
      </c>
      <c r="J6903" s="9">
        <v>117.49999999999272</v>
      </c>
      <c r="K6903" s="9">
        <v>177.99999999999636</v>
      </c>
      <c r="L6903" s="188">
        <v>300</v>
      </c>
      <c r="M6903" s="65">
        <v>110</v>
      </c>
      <c r="P6903" s="65">
        <f t="shared" si="191"/>
        <v>984.99999999998363</v>
      </c>
      <c r="R6903" t="s">
        <v>284</v>
      </c>
    </row>
    <row r="6904" spans="1:21" ht="15">
      <c r="A6904" s="28" t="s">
        <v>161</v>
      </c>
      <c r="B6904" s="61" t="s">
        <v>687</v>
      </c>
      <c r="E6904" s="9" t="s">
        <v>278</v>
      </c>
      <c r="F6904" s="9" t="s">
        <v>278</v>
      </c>
      <c r="G6904" s="9" t="s">
        <v>278</v>
      </c>
      <c r="H6904" s="9">
        <v>152.49999999999818</v>
      </c>
      <c r="I6904" s="9">
        <v>188</v>
      </c>
      <c r="J6904" s="9">
        <v>96.999999999992724</v>
      </c>
      <c r="K6904" s="9">
        <v>160.50000000000182</v>
      </c>
      <c r="L6904" s="9">
        <v>251</v>
      </c>
      <c r="M6904" s="65">
        <v>134</v>
      </c>
      <c r="P6904" s="65">
        <f t="shared" si="191"/>
        <v>982.99999999999272</v>
      </c>
    </row>
    <row r="6905" spans="1:21" ht="15">
      <c r="A6905" s="28" t="s">
        <v>163</v>
      </c>
      <c r="B6905" s="178" t="s">
        <v>1337</v>
      </c>
      <c r="C6905" s="3"/>
      <c r="D6905" s="3"/>
      <c r="E6905" s="9" t="s">
        <v>278</v>
      </c>
      <c r="F6905" s="9" t="s">
        <v>278</v>
      </c>
      <c r="G6905" s="9" t="s">
        <v>278</v>
      </c>
      <c r="H6905" s="9" t="s">
        <v>278</v>
      </c>
      <c r="I6905" s="188">
        <v>240.50000000000364</v>
      </c>
      <c r="J6905" s="9">
        <v>136.49999999999636</v>
      </c>
      <c r="K6905" s="188">
        <v>203.50000000000546</v>
      </c>
      <c r="L6905" s="9">
        <v>218.5</v>
      </c>
      <c r="M6905" s="65">
        <v>173.5</v>
      </c>
      <c r="P6905" s="65">
        <f t="shared" si="191"/>
        <v>972.50000000000546</v>
      </c>
      <c r="R6905" t="s">
        <v>303</v>
      </c>
    </row>
    <row r="6906" spans="1:21" ht="15">
      <c r="A6906" s="28" t="s">
        <v>274</v>
      </c>
      <c r="B6906" s="61" t="s">
        <v>667</v>
      </c>
      <c r="E6906" s="9" t="s">
        <v>278</v>
      </c>
      <c r="F6906" s="9" t="s">
        <v>278</v>
      </c>
      <c r="G6906" s="9" t="s">
        <v>278</v>
      </c>
      <c r="H6906" s="9">
        <v>79.499999999996362</v>
      </c>
      <c r="I6906" s="9">
        <v>151.00000000000364</v>
      </c>
      <c r="J6906" s="9">
        <v>173.49999999999636</v>
      </c>
      <c r="K6906" s="9">
        <v>138.50000000000364</v>
      </c>
      <c r="L6906" s="188">
        <v>286.5</v>
      </c>
      <c r="M6906" s="65">
        <v>136.5</v>
      </c>
      <c r="P6906" s="65">
        <f t="shared" si="191"/>
        <v>965.5</v>
      </c>
      <c r="R6906" t="s">
        <v>287</v>
      </c>
    </row>
    <row r="6907" spans="1:21" ht="15">
      <c r="A6907" s="28" t="s">
        <v>275</v>
      </c>
      <c r="B6907" s="61" t="s">
        <v>683</v>
      </c>
      <c r="E6907" s="9" t="s">
        <v>278</v>
      </c>
      <c r="F6907" s="9" t="s">
        <v>278</v>
      </c>
      <c r="G6907" s="9" t="s">
        <v>278</v>
      </c>
      <c r="H6907" s="9">
        <v>72.999999999996362</v>
      </c>
      <c r="I6907" s="9">
        <v>151.5</v>
      </c>
      <c r="J6907" s="9">
        <v>140.49999999998909</v>
      </c>
      <c r="K6907" s="9">
        <v>188.50000000000546</v>
      </c>
      <c r="L6907" s="9">
        <v>261</v>
      </c>
      <c r="M6907" s="65">
        <v>150</v>
      </c>
      <c r="P6907" s="65">
        <f t="shared" si="191"/>
        <v>964.49999999999091</v>
      </c>
    </row>
    <row r="6908" spans="1:21" ht="15">
      <c r="A6908" s="28" t="s">
        <v>276</v>
      </c>
      <c r="B6908" s="28" t="s">
        <v>654</v>
      </c>
      <c r="E6908" s="9" t="s">
        <v>278</v>
      </c>
      <c r="F6908" s="9" t="s">
        <v>278</v>
      </c>
      <c r="G6908" s="9" t="s">
        <v>278</v>
      </c>
      <c r="H6908" s="9">
        <v>63.000000000001819</v>
      </c>
      <c r="I6908" s="188">
        <v>228.00000000000364</v>
      </c>
      <c r="J6908" s="9">
        <v>126.5</v>
      </c>
      <c r="K6908" s="9">
        <v>137.00000000000182</v>
      </c>
      <c r="L6908" s="9">
        <v>215</v>
      </c>
      <c r="M6908" s="65">
        <v>186</v>
      </c>
      <c r="P6908" s="65">
        <f t="shared" ref="P6908:P6939" si="192">SUM(E6908:M6908)</f>
        <v>955.50000000000728</v>
      </c>
      <c r="R6908" t="s">
        <v>297</v>
      </c>
    </row>
    <row r="6909" spans="1:21" ht="15">
      <c r="A6909" s="28" t="s">
        <v>277</v>
      </c>
      <c r="B6909" s="61" t="s">
        <v>19</v>
      </c>
      <c r="E6909" s="60">
        <v>263.00000000000182</v>
      </c>
      <c r="F6909" s="9">
        <v>154.00000000000182</v>
      </c>
      <c r="G6909" s="9">
        <v>83.500000000003638</v>
      </c>
      <c r="H6909" s="9">
        <v>135.00000000000182</v>
      </c>
      <c r="I6909" s="9">
        <v>174</v>
      </c>
      <c r="J6909" s="9">
        <v>145.49999999999272</v>
      </c>
      <c r="K6909" s="9" t="s">
        <v>278</v>
      </c>
      <c r="L6909" s="9" t="s">
        <v>278</v>
      </c>
      <c r="M6909" s="9" t="s">
        <v>278</v>
      </c>
      <c r="P6909" s="65">
        <f t="shared" si="192"/>
        <v>955.00000000000182</v>
      </c>
      <c r="R6909" t="s">
        <v>282</v>
      </c>
      <c r="U6909" s="3"/>
    </row>
    <row r="6910" spans="1:21" ht="15">
      <c r="A6910" s="28" t="s">
        <v>640</v>
      </c>
      <c r="B6910" s="28" t="s">
        <v>638</v>
      </c>
      <c r="E6910" s="9" t="s">
        <v>278</v>
      </c>
      <c r="F6910" s="9" t="s">
        <v>278</v>
      </c>
      <c r="G6910" s="9" t="s">
        <v>278</v>
      </c>
      <c r="H6910" s="9">
        <v>111.50000000000182</v>
      </c>
      <c r="I6910" s="9">
        <v>172.50000000000546</v>
      </c>
      <c r="J6910" s="9">
        <v>177</v>
      </c>
      <c r="K6910" s="9">
        <v>118.99999999999272</v>
      </c>
      <c r="L6910" s="9">
        <v>270</v>
      </c>
      <c r="M6910" s="65">
        <v>90.5</v>
      </c>
      <c r="P6910" s="65">
        <f t="shared" si="192"/>
        <v>940.5</v>
      </c>
    </row>
    <row r="6911" spans="1:21" ht="15">
      <c r="A6911" s="28" t="s">
        <v>641</v>
      </c>
      <c r="B6911" s="61" t="s">
        <v>653</v>
      </c>
      <c r="E6911" s="9" t="s">
        <v>278</v>
      </c>
      <c r="F6911" s="9" t="s">
        <v>278</v>
      </c>
      <c r="G6911" s="9" t="s">
        <v>278</v>
      </c>
      <c r="H6911" s="188">
        <v>163</v>
      </c>
      <c r="I6911" s="9">
        <v>119.5</v>
      </c>
      <c r="J6911" s="9">
        <v>167.50000000000728</v>
      </c>
      <c r="K6911" s="9">
        <v>97.999999999998181</v>
      </c>
      <c r="L6911" s="9">
        <v>214</v>
      </c>
      <c r="M6911" s="65">
        <v>171.5</v>
      </c>
      <c r="P6911" s="65">
        <f t="shared" si="192"/>
        <v>933.50000000000546</v>
      </c>
      <c r="R6911" t="s">
        <v>293</v>
      </c>
    </row>
    <row r="6912" spans="1:21" ht="15">
      <c r="A6912" s="28" t="s">
        <v>642</v>
      </c>
      <c r="B6912" s="61" t="s">
        <v>668</v>
      </c>
      <c r="E6912" s="9" t="s">
        <v>278</v>
      </c>
      <c r="F6912" s="9" t="s">
        <v>278</v>
      </c>
      <c r="G6912" s="9" t="s">
        <v>278</v>
      </c>
      <c r="H6912" s="9">
        <v>141.5</v>
      </c>
      <c r="I6912" s="9">
        <v>89.999999999992724</v>
      </c>
      <c r="J6912" s="9">
        <v>155.5</v>
      </c>
      <c r="K6912" s="188">
        <v>209.00000000000182</v>
      </c>
      <c r="L6912" s="9">
        <v>220.5</v>
      </c>
      <c r="M6912" s="65">
        <v>105.5</v>
      </c>
      <c r="P6912" s="65">
        <f t="shared" si="192"/>
        <v>921.99999999999454</v>
      </c>
      <c r="R6912" t="s">
        <v>283</v>
      </c>
    </row>
    <row r="6913" spans="1:18" ht="15">
      <c r="A6913" s="28" t="s">
        <v>644</v>
      </c>
      <c r="B6913" s="61" t="s">
        <v>658</v>
      </c>
      <c r="E6913" s="9" t="s">
        <v>278</v>
      </c>
      <c r="F6913" s="9" t="s">
        <v>278</v>
      </c>
      <c r="G6913" s="9" t="s">
        <v>278</v>
      </c>
      <c r="H6913" s="188">
        <v>170.99999999999818</v>
      </c>
      <c r="I6913" s="9">
        <v>166.50000000000364</v>
      </c>
      <c r="J6913" s="9">
        <v>116.00000000000364</v>
      </c>
      <c r="K6913" s="9">
        <v>147.99999999999818</v>
      </c>
      <c r="L6913" s="9">
        <v>193</v>
      </c>
      <c r="M6913" s="65">
        <v>115.5</v>
      </c>
      <c r="P6913" s="65">
        <f t="shared" si="192"/>
        <v>910.00000000000364</v>
      </c>
      <c r="R6913" t="s">
        <v>297</v>
      </c>
    </row>
    <row r="6914" spans="1:18" ht="15">
      <c r="A6914" s="28" t="s">
        <v>650</v>
      </c>
      <c r="B6914" s="190" t="s">
        <v>1351</v>
      </c>
      <c r="C6914" s="3"/>
      <c r="D6914" s="3"/>
      <c r="E6914" s="9" t="s">
        <v>278</v>
      </c>
      <c r="F6914" s="9" t="s">
        <v>278</v>
      </c>
      <c r="G6914" s="9" t="s">
        <v>278</v>
      </c>
      <c r="H6914" s="9" t="s">
        <v>278</v>
      </c>
      <c r="I6914" s="9">
        <v>170.49999999999636</v>
      </c>
      <c r="J6914" s="9">
        <v>179.99999999999272</v>
      </c>
      <c r="K6914" s="9">
        <v>123.99999999999818</v>
      </c>
      <c r="L6914" s="9">
        <v>235</v>
      </c>
      <c r="M6914" s="65">
        <v>179</v>
      </c>
      <c r="P6914" s="65">
        <f t="shared" si="192"/>
        <v>888.49999999998727</v>
      </c>
    </row>
    <row r="6915" spans="1:18" ht="15">
      <c r="A6915" s="28" t="s">
        <v>652</v>
      </c>
      <c r="B6915" s="178" t="s">
        <v>1342</v>
      </c>
      <c r="C6915" s="3"/>
      <c r="D6915" s="3"/>
      <c r="E6915" s="9" t="s">
        <v>278</v>
      </c>
      <c r="F6915" s="9" t="s">
        <v>278</v>
      </c>
      <c r="G6915" s="9" t="s">
        <v>278</v>
      </c>
      <c r="H6915" s="9" t="s">
        <v>278</v>
      </c>
      <c r="I6915" s="9">
        <v>199.99999999999636</v>
      </c>
      <c r="J6915" s="9">
        <v>107.75</v>
      </c>
      <c r="K6915" s="9">
        <v>123.5</v>
      </c>
      <c r="L6915" s="9">
        <v>222.5</v>
      </c>
      <c r="M6915" s="90">
        <v>226</v>
      </c>
      <c r="P6915" s="65">
        <f t="shared" si="192"/>
        <v>879.74999999999636</v>
      </c>
      <c r="R6915" t="s">
        <v>284</v>
      </c>
    </row>
    <row r="6916" spans="1:18" ht="15">
      <c r="A6916" s="28" t="s">
        <v>655</v>
      </c>
      <c r="B6916" s="61" t="s">
        <v>700</v>
      </c>
      <c r="E6916" s="9" t="s">
        <v>278</v>
      </c>
      <c r="F6916" s="9" t="s">
        <v>278</v>
      </c>
      <c r="G6916" s="9" t="s">
        <v>278</v>
      </c>
      <c r="H6916" s="9">
        <v>128.99999999999818</v>
      </c>
      <c r="I6916" s="9">
        <v>176.99999999999818</v>
      </c>
      <c r="J6916" s="9">
        <v>155.49999999999636</v>
      </c>
      <c r="K6916" s="9">
        <v>77.500000000001819</v>
      </c>
      <c r="L6916" s="9">
        <v>212</v>
      </c>
      <c r="M6916" s="65">
        <v>124</v>
      </c>
      <c r="P6916" s="65">
        <f t="shared" si="192"/>
        <v>874.99999999999454</v>
      </c>
    </row>
    <row r="6917" spans="1:18" ht="15">
      <c r="A6917" s="28" t="s">
        <v>656</v>
      </c>
      <c r="B6917" s="178" t="s">
        <v>1348</v>
      </c>
      <c r="C6917" s="3"/>
      <c r="D6917" s="3"/>
      <c r="E6917" s="9" t="s">
        <v>278</v>
      </c>
      <c r="F6917" s="9" t="s">
        <v>278</v>
      </c>
      <c r="G6917" s="9" t="s">
        <v>278</v>
      </c>
      <c r="H6917" s="9" t="s">
        <v>278</v>
      </c>
      <c r="I6917" s="188">
        <v>218.00000000000364</v>
      </c>
      <c r="J6917" s="9">
        <v>138.99999999999636</v>
      </c>
      <c r="K6917" s="9">
        <v>133.49999999999636</v>
      </c>
      <c r="L6917" s="9">
        <v>232.5</v>
      </c>
      <c r="M6917" s="65">
        <v>148</v>
      </c>
      <c r="P6917" s="65">
        <f t="shared" si="192"/>
        <v>870.99999999999636</v>
      </c>
      <c r="R6917" t="s">
        <v>293</v>
      </c>
    </row>
    <row r="6918" spans="1:18" ht="15">
      <c r="A6918" s="28" t="s">
        <v>659</v>
      </c>
      <c r="B6918" s="61" t="s">
        <v>39</v>
      </c>
      <c r="E6918" s="9">
        <v>181.00000000000182</v>
      </c>
      <c r="F6918" s="188">
        <v>217.99999999999818</v>
      </c>
      <c r="G6918" s="9">
        <v>80.500000000003638</v>
      </c>
      <c r="H6918" s="9">
        <v>46</v>
      </c>
      <c r="I6918" s="9">
        <v>137.49999999999818</v>
      </c>
      <c r="J6918" s="9">
        <v>101</v>
      </c>
      <c r="K6918" s="9">
        <v>99.500000000007276</v>
      </c>
      <c r="L6918" s="9" t="s">
        <v>278</v>
      </c>
      <c r="M6918" s="9" t="s">
        <v>278</v>
      </c>
      <c r="P6918" s="65">
        <f t="shared" si="192"/>
        <v>863.50000000000909</v>
      </c>
      <c r="R6918" t="s">
        <v>283</v>
      </c>
    </row>
    <row r="6919" spans="1:18" ht="15">
      <c r="A6919" s="28" t="s">
        <v>661</v>
      </c>
      <c r="B6919" s="178" t="s">
        <v>1349</v>
      </c>
      <c r="C6919" s="3"/>
      <c r="D6919" s="3"/>
      <c r="E6919" s="9" t="s">
        <v>278</v>
      </c>
      <c r="F6919" s="9" t="s">
        <v>278</v>
      </c>
      <c r="G6919" s="9" t="s">
        <v>278</v>
      </c>
      <c r="H6919" s="9" t="s">
        <v>278</v>
      </c>
      <c r="I6919" s="9">
        <v>167.99999999999818</v>
      </c>
      <c r="J6919" s="188">
        <v>193.5</v>
      </c>
      <c r="K6919" s="9">
        <v>104.00000000000182</v>
      </c>
      <c r="L6919" s="9">
        <v>254.5</v>
      </c>
      <c r="M6919" s="65">
        <v>141</v>
      </c>
      <c r="P6919" s="65">
        <f t="shared" si="192"/>
        <v>861</v>
      </c>
      <c r="R6919" t="s">
        <v>287</v>
      </c>
    </row>
    <row r="6920" spans="1:18" ht="15">
      <c r="A6920" s="28" t="s">
        <v>666</v>
      </c>
      <c r="B6920" s="61" t="s">
        <v>686</v>
      </c>
      <c r="E6920" s="9" t="s">
        <v>278</v>
      </c>
      <c r="F6920" s="9" t="s">
        <v>278</v>
      </c>
      <c r="G6920" s="9" t="s">
        <v>278</v>
      </c>
      <c r="H6920" s="9">
        <v>158.49999999999636</v>
      </c>
      <c r="I6920" s="9">
        <v>156.00000000000364</v>
      </c>
      <c r="J6920" s="9">
        <v>122.50000000000364</v>
      </c>
      <c r="K6920" s="9">
        <v>77.5</v>
      </c>
      <c r="L6920" s="9">
        <v>134</v>
      </c>
      <c r="M6920" s="90">
        <v>209.5</v>
      </c>
      <c r="P6920" s="65">
        <f t="shared" si="192"/>
        <v>858.00000000000364</v>
      </c>
      <c r="R6920" t="s">
        <v>293</v>
      </c>
    </row>
    <row r="6921" spans="1:18" ht="15">
      <c r="A6921" s="28" t="s">
        <v>670</v>
      </c>
      <c r="B6921" s="178" t="s">
        <v>1346</v>
      </c>
      <c r="C6921" s="3"/>
      <c r="D6921" s="3"/>
      <c r="E6921" s="9" t="s">
        <v>278</v>
      </c>
      <c r="F6921" s="9" t="s">
        <v>278</v>
      </c>
      <c r="G6921" s="9" t="s">
        <v>278</v>
      </c>
      <c r="H6921" s="9" t="s">
        <v>278</v>
      </c>
      <c r="I6921" s="9">
        <v>147.5</v>
      </c>
      <c r="J6921" s="9">
        <v>155.49999999998909</v>
      </c>
      <c r="K6921" s="9">
        <v>134.99999999999818</v>
      </c>
      <c r="L6921" s="9">
        <v>169</v>
      </c>
      <c r="M6921" s="114">
        <v>245.75</v>
      </c>
      <c r="P6921" s="65">
        <f t="shared" si="192"/>
        <v>852.74999999998727</v>
      </c>
      <c r="R6921" t="s">
        <v>300</v>
      </c>
    </row>
    <row r="6922" spans="1:18" ht="15">
      <c r="A6922" s="28" t="s">
        <v>671</v>
      </c>
      <c r="B6922" s="61" t="s">
        <v>692</v>
      </c>
      <c r="E6922" s="9" t="s">
        <v>278</v>
      </c>
      <c r="F6922" s="9" t="s">
        <v>278</v>
      </c>
      <c r="G6922" s="9" t="s">
        <v>278</v>
      </c>
      <c r="H6922" s="9">
        <v>162.00000000000182</v>
      </c>
      <c r="I6922" s="9">
        <v>137</v>
      </c>
      <c r="J6922" s="9">
        <v>122</v>
      </c>
      <c r="K6922" s="9">
        <v>177</v>
      </c>
      <c r="L6922" s="9">
        <v>152</v>
      </c>
      <c r="M6922" s="65">
        <v>74</v>
      </c>
      <c r="P6922" s="65">
        <f t="shared" si="192"/>
        <v>824.00000000000182</v>
      </c>
    </row>
    <row r="6923" spans="1:18" ht="15">
      <c r="A6923" s="28" t="s">
        <v>672</v>
      </c>
      <c r="B6923" s="178" t="s">
        <v>1344</v>
      </c>
      <c r="C6923" s="3"/>
      <c r="D6923" s="3"/>
      <c r="E6923" s="9" t="s">
        <v>278</v>
      </c>
      <c r="F6923" s="9" t="s">
        <v>278</v>
      </c>
      <c r="G6923" s="9" t="s">
        <v>278</v>
      </c>
      <c r="H6923" s="9" t="s">
        <v>278</v>
      </c>
      <c r="I6923" s="9">
        <v>72.499999999998181</v>
      </c>
      <c r="J6923" s="9">
        <v>134.49999999999636</v>
      </c>
      <c r="K6923" s="9">
        <v>190.00000000000364</v>
      </c>
      <c r="L6923" s="184">
        <v>328.5</v>
      </c>
      <c r="M6923" s="65">
        <v>93.5</v>
      </c>
      <c r="P6923" s="65">
        <f t="shared" si="192"/>
        <v>818.99999999999818</v>
      </c>
      <c r="R6923" t="s">
        <v>282</v>
      </c>
    </row>
    <row r="6924" spans="1:18" ht="15">
      <c r="A6924" s="28" t="s">
        <v>677</v>
      </c>
      <c r="B6924" s="61" t="s">
        <v>675</v>
      </c>
      <c r="E6924" s="9" t="s">
        <v>278</v>
      </c>
      <c r="F6924" s="9" t="s">
        <v>278</v>
      </c>
      <c r="G6924" s="9" t="s">
        <v>278</v>
      </c>
      <c r="H6924" s="9">
        <v>119.99999999999818</v>
      </c>
      <c r="I6924" s="9">
        <v>212.5</v>
      </c>
      <c r="J6924" s="9">
        <v>136</v>
      </c>
      <c r="K6924" s="9">
        <v>77.000000000001819</v>
      </c>
      <c r="L6924" s="9">
        <v>149</v>
      </c>
      <c r="M6924" s="65">
        <v>121.5</v>
      </c>
      <c r="P6924" s="65">
        <f t="shared" si="192"/>
        <v>816</v>
      </c>
    </row>
    <row r="6925" spans="1:18" ht="15">
      <c r="A6925" s="28" t="s">
        <v>685</v>
      </c>
      <c r="B6925" s="61" t="s">
        <v>6</v>
      </c>
      <c r="E6925" s="9">
        <v>174.00000000000364</v>
      </c>
      <c r="F6925" s="9">
        <v>152.5</v>
      </c>
      <c r="G6925" s="9">
        <v>124.50000000000364</v>
      </c>
      <c r="H6925" s="9">
        <v>40.999999999996362</v>
      </c>
      <c r="I6925" s="9">
        <v>202.5</v>
      </c>
      <c r="J6925" s="9">
        <v>92.999999999996362</v>
      </c>
      <c r="K6925" s="9" t="s">
        <v>278</v>
      </c>
      <c r="L6925" s="9" t="s">
        <v>278</v>
      </c>
      <c r="M6925" s="9" t="s">
        <v>278</v>
      </c>
      <c r="P6925" s="65">
        <f t="shared" si="192"/>
        <v>787.5</v>
      </c>
    </row>
    <row r="6926" spans="1:18" ht="15">
      <c r="A6926" s="28" t="s">
        <v>689</v>
      </c>
      <c r="B6926" s="178" t="s">
        <v>1343</v>
      </c>
      <c r="C6926" s="3"/>
      <c r="D6926" s="3"/>
      <c r="E6926" s="9" t="s">
        <v>278</v>
      </c>
      <c r="F6926" s="9" t="s">
        <v>278</v>
      </c>
      <c r="G6926" s="9" t="s">
        <v>278</v>
      </c>
      <c r="H6926" s="9" t="s">
        <v>278</v>
      </c>
      <c r="I6926" s="9">
        <v>155.49999999999818</v>
      </c>
      <c r="J6926" s="9">
        <v>106.74999999999636</v>
      </c>
      <c r="K6926" s="9">
        <v>124.50000000000182</v>
      </c>
      <c r="L6926" s="9">
        <v>225.5</v>
      </c>
      <c r="M6926" s="65">
        <v>167.5</v>
      </c>
      <c r="P6926" s="65">
        <f t="shared" si="192"/>
        <v>779.74999999999636</v>
      </c>
    </row>
    <row r="6927" spans="1:18" ht="15">
      <c r="A6927" s="28" t="s">
        <v>690</v>
      </c>
      <c r="B6927" s="239" t="s">
        <v>1657</v>
      </c>
      <c r="C6927" s="3"/>
      <c r="D6927" s="3"/>
      <c r="E6927" s="9" t="s">
        <v>278</v>
      </c>
      <c r="F6927" s="9" t="s">
        <v>278</v>
      </c>
      <c r="G6927" s="9" t="s">
        <v>278</v>
      </c>
      <c r="H6927" s="9" t="s">
        <v>278</v>
      </c>
      <c r="I6927" s="9" t="s">
        <v>278</v>
      </c>
      <c r="J6927" s="9">
        <v>112.49999999999636</v>
      </c>
      <c r="K6927" s="183">
        <v>234.49999999999818</v>
      </c>
      <c r="L6927" s="9">
        <v>232</v>
      </c>
      <c r="M6927" s="65">
        <v>178</v>
      </c>
      <c r="P6927" s="65">
        <f t="shared" si="192"/>
        <v>756.99999999999454</v>
      </c>
      <c r="R6927" t="s">
        <v>300</v>
      </c>
    </row>
    <row r="6928" spans="1:18" ht="15">
      <c r="A6928" s="28" t="s">
        <v>691</v>
      </c>
      <c r="B6928" s="61" t="s">
        <v>35</v>
      </c>
      <c r="E6928" s="9">
        <v>154.00000000000364</v>
      </c>
      <c r="F6928" s="188">
        <v>184.99999999999818</v>
      </c>
      <c r="G6928" s="9">
        <v>98.999999999998181</v>
      </c>
      <c r="H6928" s="9">
        <v>121.99999999999636</v>
      </c>
      <c r="I6928" s="9">
        <v>193.50000000000182</v>
      </c>
      <c r="J6928" s="9" t="s">
        <v>278</v>
      </c>
      <c r="K6928" s="9" t="s">
        <v>278</v>
      </c>
      <c r="L6928" s="9" t="s">
        <v>278</v>
      </c>
      <c r="M6928" s="9" t="s">
        <v>278</v>
      </c>
      <c r="P6928" s="65">
        <f t="shared" si="192"/>
        <v>753.49999999999818</v>
      </c>
      <c r="R6928" t="s">
        <v>293</v>
      </c>
    </row>
    <row r="6929" spans="1:21" ht="15">
      <c r="A6929" s="28" t="s">
        <v>697</v>
      </c>
      <c r="B6929" s="178" t="s">
        <v>1341</v>
      </c>
      <c r="C6929" s="3"/>
      <c r="D6929" s="3"/>
      <c r="E6929" s="9" t="s">
        <v>278</v>
      </c>
      <c r="F6929" s="9" t="s">
        <v>278</v>
      </c>
      <c r="G6929" s="9" t="s">
        <v>278</v>
      </c>
      <c r="H6929" s="9" t="s">
        <v>278</v>
      </c>
      <c r="I6929" s="9">
        <v>185.99999999999818</v>
      </c>
      <c r="J6929" s="9">
        <v>143.50000000000364</v>
      </c>
      <c r="K6929" s="188">
        <v>197.99999999999454</v>
      </c>
      <c r="L6929" s="9">
        <v>224.5</v>
      </c>
      <c r="M6929" s="9" t="s">
        <v>278</v>
      </c>
      <c r="P6929" s="65">
        <f t="shared" si="192"/>
        <v>751.99999999999636</v>
      </c>
      <c r="R6929" t="s">
        <v>292</v>
      </c>
    </row>
    <row r="6930" spans="1:21" ht="15">
      <c r="A6930" s="28" t="s">
        <v>698</v>
      </c>
      <c r="B6930" s="61" t="s">
        <v>660</v>
      </c>
      <c r="E6930" s="9" t="s">
        <v>278</v>
      </c>
      <c r="F6930" s="9" t="s">
        <v>278</v>
      </c>
      <c r="G6930" s="9" t="s">
        <v>278</v>
      </c>
      <c r="H6930" s="188">
        <v>170.50000000000182</v>
      </c>
      <c r="I6930" s="9">
        <v>146.49999999999818</v>
      </c>
      <c r="J6930" s="9">
        <v>97.000000000003638</v>
      </c>
      <c r="K6930" s="9">
        <v>116.99999999999818</v>
      </c>
      <c r="L6930" s="9">
        <v>220.5</v>
      </c>
      <c r="M6930" s="9" t="s">
        <v>278</v>
      </c>
      <c r="P6930" s="65">
        <f t="shared" si="192"/>
        <v>751.50000000000182</v>
      </c>
      <c r="R6930" t="s">
        <v>292</v>
      </c>
    </row>
    <row r="6931" spans="1:21" ht="15">
      <c r="A6931" s="28" t="s">
        <v>699</v>
      </c>
      <c r="B6931" s="239" t="s">
        <v>1661</v>
      </c>
      <c r="C6931" s="3"/>
      <c r="D6931" s="3"/>
      <c r="E6931" s="9" t="s">
        <v>278</v>
      </c>
      <c r="F6931" s="9" t="s">
        <v>278</v>
      </c>
      <c r="G6931" s="9" t="s">
        <v>278</v>
      </c>
      <c r="H6931" s="9" t="s">
        <v>278</v>
      </c>
      <c r="I6931" s="9" t="s">
        <v>278</v>
      </c>
      <c r="J6931" s="9">
        <v>176.49999999999272</v>
      </c>
      <c r="K6931" s="9">
        <v>172.00000000000182</v>
      </c>
      <c r="L6931" s="9">
        <v>249</v>
      </c>
      <c r="M6931" s="65">
        <v>151.5</v>
      </c>
      <c r="P6931" s="65">
        <f t="shared" si="192"/>
        <v>748.99999999999454</v>
      </c>
    </row>
    <row r="6932" spans="1:21" ht="15">
      <c r="A6932" s="28" t="s">
        <v>701</v>
      </c>
      <c r="B6932" s="61" t="s">
        <v>144</v>
      </c>
      <c r="E6932" s="9" t="s">
        <v>278</v>
      </c>
      <c r="F6932" s="9">
        <v>83.5</v>
      </c>
      <c r="G6932" s="183">
        <v>185.50000000000364</v>
      </c>
      <c r="H6932" s="9">
        <v>99.000000000001819</v>
      </c>
      <c r="I6932" s="9">
        <v>120.50000000000182</v>
      </c>
      <c r="J6932" s="188">
        <v>192</v>
      </c>
      <c r="K6932" s="9">
        <v>55.500000000001819</v>
      </c>
      <c r="L6932" s="9" t="s">
        <v>278</v>
      </c>
      <c r="M6932" s="9" t="s">
        <v>278</v>
      </c>
      <c r="P6932" s="65">
        <f t="shared" si="192"/>
        <v>736.00000000000909</v>
      </c>
      <c r="R6932" t="s">
        <v>319</v>
      </c>
      <c r="U6932" s="3"/>
    </row>
    <row r="6933" spans="1:21" ht="15">
      <c r="A6933" s="28" t="s">
        <v>702</v>
      </c>
      <c r="B6933" s="239" t="s">
        <v>1654</v>
      </c>
      <c r="C6933" s="3"/>
      <c r="D6933" s="3"/>
      <c r="E6933" s="9" t="s">
        <v>278</v>
      </c>
      <c r="F6933" s="9" t="s">
        <v>278</v>
      </c>
      <c r="G6933" s="9" t="s">
        <v>278</v>
      </c>
      <c r="H6933" s="9" t="s">
        <v>278</v>
      </c>
      <c r="I6933" s="9" t="s">
        <v>278</v>
      </c>
      <c r="J6933" s="185">
        <v>213.25</v>
      </c>
      <c r="K6933" s="188">
        <v>197.99999999999636</v>
      </c>
      <c r="L6933" s="9">
        <v>174.5</v>
      </c>
      <c r="M6933" s="65">
        <v>149.5</v>
      </c>
      <c r="P6933" s="65">
        <f t="shared" si="192"/>
        <v>735.24999999999636</v>
      </c>
      <c r="R6933" t="s">
        <v>369</v>
      </c>
      <c r="U6933" s="3" t="s">
        <v>1477</v>
      </c>
    </row>
    <row r="6934" spans="1:21" ht="15">
      <c r="A6934" s="28" t="s">
        <v>703</v>
      </c>
      <c r="B6934" s="61" t="s">
        <v>4</v>
      </c>
      <c r="E6934" s="9">
        <v>182.00000000000182</v>
      </c>
      <c r="F6934" s="9">
        <v>144.50000000000182</v>
      </c>
      <c r="G6934" s="188">
        <v>154</v>
      </c>
      <c r="H6934" s="9">
        <v>94.000000000001819</v>
      </c>
      <c r="I6934" s="9">
        <v>156</v>
      </c>
      <c r="J6934" s="9" t="s">
        <v>278</v>
      </c>
      <c r="K6934" s="9" t="s">
        <v>278</v>
      </c>
      <c r="L6934" s="9" t="s">
        <v>278</v>
      </c>
      <c r="M6934" s="9" t="s">
        <v>278</v>
      </c>
      <c r="P6934" s="65">
        <f t="shared" si="192"/>
        <v>730.50000000000546</v>
      </c>
      <c r="R6934" t="s">
        <v>292</v>
      </c>
      <c r="U6934" s="3"/>
    </row>
    <row r="6935" spans="1:21" ht="15">
      <c r="A6935" s="28" t="s">
        <v>706</v>
      </c>
      <c r="B6935" s="61" t="s">
        <v>633</v>
      </c>
      <c r="E6935" s="9" t="s">
        <v>278</v>
      </c>
      <c r="F6935" s="9" t="s">
        <v>278</v>
      </c>
      <c r="G6935" s="9" t="s">
        <v>278</v>
      </c>
      <c r="H6935" s="9">
        <v>43.000000000001819</v>
      </c>
      <c r="I6935" s="9">
        <v>180.49999999999818</v>
      </c>
      <c r="J6935" s="9">
        <v>64.999999999998181</v>
      </c>
      <c r="K6935" s="9">
        <v>24.999999999996362</v>
      </c>
      <c r="L6935" s="9">
        <v>256</v>
      </c>
      <c r="M6935" s="65">
        <v>147.5</v>
      </c>
      <c r="P6935" s="65">
        <f t="shared" si="192"/>
        <v>716.99999999999454</v>
      </c>
    </row>
    <row r="6936" spans="1:21" ht="15">
      <c r="A6936" s="28" t="s">
        <v>775</v>
      </c>
      <c r="B6936" s="28" t="s">
        <v>639</v>
      </c>
      <c r="E6936" s="9" t="s">
        <v>278</v>
      </c>
      <c r="F6936" s="9" t="s">
        <v>278</v>
      </c>
      <c r="G6936" s="9" t="s">
        <v>278</v>
      </c>
      <c r="H6936" s="9">
        <v>62.500000000003638</v>
      </c>
      <c r="I6936" s="188">
        <v>223.5</v>
      </c>
      <c r="J6936" s="9">
        <v>103.00000000000364</v>
      </c>
      <c r="K6936" s="9">
        <v>118.99999999999818</v>
      </c>
      <c r="L6936" s="9">
        <v>195.5</v>
      </c>
      <c r="M6936" s="9" t="s">
        <v>278</v>
      </c>
      <c r="P6936" s="65">
        <f t="shared" si="192"/>
        <v>703.50000000000546</v>
      </c>
      <c r="R6936" t="s">
        <v>287</v>
      </c>
    </row>
    <row r="6937" spans="1:21" ht="15">
      <c r="A6937" s="28" t="s">
        <v>776</v>
      </c>
      <c r="B6937" s="61" t="s">
        <v>156</v>
      </c>
      <c r="E6937" s="9" t="s">
        <v>278</v>
      </c>
      <c r="F6937" s="9" t="s">
        <v>278</v>
      </c>
      <c r="G6937" s="188">
        <v>157.5</v>
      </c>
      <c r="H6937" s="9">
        <v>136.99999999999636</v>
      </c>
      <c r="I6937" s="9">
        <v>168.50000000000546</v>
      </c>
      <c r="J6937" s="9">
        <v>68.500000000007276</v>
      </c>
      <c r="K6937" s="9">
        <v>167.49999999999454</v>
      </c>
      <c r="L6937" s="9" t="s">
        <v>278</v>
      </c>
      <c r="M6937" s="9" t="s">
        <v>278</v>
      </c>
      <c r="P6937" s="65">
        <f t="shared" si="192"/>
        <v>699.00000000000364</v>
      </c>
      <c r="R6937" t="s">
        <v>283</v>
      </c>
      <c r="U6937" s="3"/>
    </row>
    <row r="6938" spans="1:21" ht="15">
      <c r="A6938" s="28" t="s">
        <v>777</v>
      </c>
      <c r="B6938" s="61" t="s">
        <v>29</v>
      </c>
      <c r="E6938" s="9">
        <v>188.00000000000182</v>
      </c>
      <c r="F6938" s="188">
        <v>206.00000000000182</v>
      </c>
      <c r="G6938" s="188">
        <v>157</v>
      </c>
      <c r="H6938" s="9" t="s">
        <v>278</v>
      </c>
      <c r="I6938" s="9" t="s">
        <v>278</v>
      </c>
      <c r="J6938" s="9">
        <v>139.49999999999636</v>
      </c>
      <c r="K6938" s="9" t="s">
        <v>278</v>
      </c>
      <c r="L6938" s="9" t="s">
        <v>278</v>
      </c>
      <c r="M6938" s="9" t="s">
        <v>278</v>
      </c>
      <c r="P6938" s="65">
        <f t="shared" si="192"/>
        <v>690.5</v>
      </c>
      <c r="R6938" t="s">
        <v>298</v>
      </c>
      <c r="U6938" s="3"/>
    </row>
    <row r="6939" spans="1:21" ht="15">
      <c r="A6939" s="28" t="s">
        <v>778</v>
      </c>
      <c r="B6939" s="178" t="s">
        <v>1334</v>
      </c>
      <c r="C6939" s="3"/>
      <c r="D6939" s="3"/>
      <c r="E6939" s="9" t="s">
        <v>278</v>
      </c>
      <c r="F6939" s="9" t="s">
        <v>278</v>
      </c>
      <c r="G6939" s="9" t="s">
        <v>278</v>
      </c>
      <c r="H6939" s="9" t="s">
        <v>278</v>
      </c>
      <c r="I6939" s="9">
        <v>138</v>
      </c>
      <c r="J6939" s="9">
        <v>66.000000000001819</v>
      </c>
      <c r="K6939" s="9">
        <v>94</v>
      </c>
      <c r="L6939" s="9">
        <v>176</v>
      </c>
      <c r="M6939" s="65">
        <v>199.5</v>
      </c>
      <c r="P6939" s="65">
        <f t="shared" si="192"/>
        <v>673.50000000000182</v>
      </c>
    </row>
    <row r="6940" spans="1:21" ht="15">
      <c r="A6940" s="28" t="s">
        <v>779</v>
      </c>
      <c r="B6940" s="61" t="s">
        <v>158</v>
      </c>
      <c r="E6940" s="9" t="s">
        <v>278</v>
      </c>
      <c r="F6940" s="9" t="s">
        <v>278</v>
      </c>
      <c r="G6940" s="9">
        <v>136.5</v>
      </c>
      <c r="H6940" s="9">
        <v>131.99999999999636</v>
      </c>
      <c r="I6940" s="188">
        <v>226.49999999999818</v>
      </c>
      <c r="J6940" s="9" t="s">
        <v>278</v>
      </c>
      <c r="K6940" s="9" t="s">
        <v>278</v>
      </c>
      <c r="L6940" s="9">
        <v>153.5</v>
      </c>
      <c r="M6940" s="9" t="s">
        <v>278</v>
      </c>
      <c r="P6940" s="65">
        <f t="shared" ref="P6940:P6971" si="193">SUM(E6940:M6940)</f>
        <v>648.49999999999454</v>
      </c>
      <c r="R6940" t="s">
        <v>292</v>
      </c>
      <c r="U6940" s="3"/>
    </row>
    <row r="6941" spans="1:21" ht="15">
      <c r="A6941" s="28" t="s">
        <v>780</v>
      </c>
      <c r="B6941" s="178" t="s">
        <v>1333</v>
      </c>
      <c r="C6941" s="3"/>
      <c r="D6941" s="3"/>
      <c r="E6941" s="9" t="s">
        <v>278</v>
      </c>
      <c r="F6941" s="9" t="s">
        <v>278</v>
      </c>
      <c r="G6941" s="9" t="s">
        <v>278</v>
      </c>
      <c r="H6941" s="9" t="s">
        <v>278</v>
      </c>
      <c r="I6941" s="9">
        <v>151.5</v>
      </c>
      <c r="J6941" s="9">
        <v>73</v>
      </c>
      <c r="K6941" s="9">
        <v>84.500000000001819</v>
      </c>
      <c r="L6941" s="9">
        <v>188</v>
      </c>
      <c r="M6941" s="65">
        <v>148</v>
      </c>
      <c r="P6941" s="65">
        <f t="shared" si="193"/>
        <v>645.00000000000182</v>
      </c>
    </row>
    <row r="6942" spans="1:21" ht="15">
      <c r="A6942" s="28" t="s">
        <v>781</v>
      </c>
      <c r="B6942" s="239" t="s">
        <v>1655</v>
      </c>
      <c r="C6942" s="3"/>
      <c r="D6942" s="3"/>
      <c r="E6942" s="9" t="s">
        <v>278</v>
      </c>
      <c r="F6942" s="9" t="s">
        <v>278</v>
      </c>
      <c r="G6942" s="9" t="s">
        <v>278</v>
      </c>
      <c r="H6942" s="9" t="s">
        <v>278</v>
      </c>
      <c r="I6942" s="9" t="s">
        <v>278</v>
      </c>
      <c r="J6942" s="9">
        <v>89.5</v>
      </c>
      <c r="K6942" s="9">
        <v>181.99999999999818</v>
      </c>
      <c r="L6942" s="9">
        <v>183</v>
      </c>
      <c r="M6942" s="65">
        <v>169</v>
      </c>
      <c r="P6942" s="65">
        <f t="shared" si="193"/>
        <v>623.49999999999818</v>
      </c>
    </row>
    <row r="6943" spans="1:21" ht="15">
      <c r="A6943" s="28" t="s">
        <v>782</v>
      </c>
      <c r="B6943" s="239" t="s">
        <v>1649</v>
      </c>
      <c r="C6943" s="3"/>
      <c r="D6943" s="3"/>
      <c r="E6943" s="9" t="s">
        <v>278</v>
      </c>
      <c r="F6943" s="9" t="s">
        <v>278</v>
      </c>
      <c r="G6943" s="9" t="s">
        <v>278</v>
      </c>
      <c r="H6943" s="9" t="s">
        <v>278</v>
      </c>
      <c r="I6943" s="9" t="s">
        <v>278</v>
      </c>
      <c r="J6943" s="9">
        <v>121</v>
      </c>
      <c r="K6943" s="9">
        <v>105.5</v>
      </c>
      <c r="L6943" s="9">
        <v>200.5</v>
      </c>
      <c r="M6943" s="65">
        <v>186</v>
      </c>
      <c r="P6943" s="65">
        <f t="shared" si="193"/>
        <v>613</v>
      </c>
    </row>
    <row r="6944" spans="1:21" ht="15">
      <c r="A6944" s="28" t="s">
        <v>783</v>
      </c>
      <c r="B6944" s="239" t="s">
        <v>1653</v>
      </c>
      <c r="C6944" s="3"/>
      <c r="D6944" s="3"/>
      <c r="E6944" s="9" t="s">
        <v>278</v>
      </c>
      <c r="F6944" s="9" t="s">
        <v>278</v>
      </c>
      <c r="G6944" s="9" t="s">
        <v>278</v>
      </c>
      <c r="H6944" s="9" t="s">
        <v>278</v>
      </c>
      <c r="I6944" s="9" t="s">
        <v>278</v>
      </c>
      <c r="J6944" s="9">
        <v>105.25000000000728</v>
      </c>
      <c r="K6944" s="9">
        <v>184.99999999999636</v>
      </c>
      <c r="L6944" s="9">
        <v>177.5</v>
      </c>
      <c r="M6944" s="65">
        <v>141</v>
      </c>
      <c r="P6944" s="65">
        <f t="shared" si="193"/>
        <v>608.75000000000364</v>
      </c>
    </row>
    <row r="6945" spans="1:18" ht="15">
      <c r="A6945" s="28" t="s">
        <v>784</v>
      </c>
      <c r="B6945" s="239" t="s">
        <v>1658</v>
      </c>
      <c r="C6945" s="3"/>
      <c r="D6945" s="3"/>
      <c r="E6945" s="9" t="s">
        <v>278</v>
      </c>
      <c r="F6945" s="9" t="s">
        <v>278</v>
      </c>
      <c r="G6945" s="9" t="s">
        <v>278</v>
      </c>
      <c r="H6945" s="9" t="s">
        <v>278</v>
      </c>
      <c r="I6945" s="9" t="s">
        <v>278</v>
      </c>
      <c r="J6945" s="9">
        <v>121.25000000000364</v>
      </c>
      <c r="K6945" s="9">
        <v>102</v>
      </c>
      <c r="L6945" s="9">
        <v>246.5</v>
      </c>
      <c r="M6945" s="65">
        <v>135</v>
      </c>
      <c r="P6945" s="65">
        <f t="shared" si="193"/>
        <v>604.75000000000364</v>
      </c>
    </row>
    <row r="6946" spans="1:18" ht="15">
      <c r="A6946" s="28" t="s">
        <v>785</v>
      </c>
      <c r="B6946" s="239" t="s">
        <v>1749</v>
      </c>
      <c r="E6946" s="9" t="s">
        <v>278</v>
      </c>
      <c r="F6946" s="9" t="s">
        <v>278</v>
      </c>
      <c r="G6946" s="9" t="s">
        <v>278</v>
      </c>
      <c r="H6946" s="9" t="s">
        <v>278</v>
      </c>
      <c r="I6946" s="9" t="s">
        <v>278</v>
      </c>
      <c r="J6946" s="9" t="s">
        <v>278</v>
      </c>
      <c r="K6946" s="9">
        <v>96.500000000001819</v>
      </c>
      <c r="L6946" s="9">
        <v>261.5</v>
      </c>
      <c r="M6946" s="65">
        <v>169.5</v>
      </c>
      <c r="P6946" s="65">
        <f t="shared" si="193"/>
        <v>527.50000000000182</v>
      </c>
    </row>
    <row r="6947" spans="1:18" ht="15">
      <c r="A6947" s="28" t="s">
        <v>786</v>
      </c>
      <c r="B6947" s="61" t="s">
        <v>2191</v>
      </c>
      <c r="E6947" s="9" t="s">
        <v>278</v>
      </c>
      <c r="F6947" s="9" t="s">
        <v>278</v>
      </c>
      <c r="G6947" s="9" t="s">
        <v>278</v>
      </c>
      <c r="H6947" s="9" t="s">
        <v>278</v>
      </c>
      <c r="I6947" s="9" t="s">
        <v>278</v>
      </c>
      <c r="J6947" s="9" t="s">
        <v>278</v>
      </c>
      <c r="K6947" s="9" t="s">
        <v>278</v>
      </c>
      <c r="L6947" s="183">
        <v>328.5</v>
      </c>
      <c r="M6947" s="65">
        <v>199</v>
      </c>
      <c r="N6947" s="65"/>
      <c r="P6947" s="65">
        <f t="shared" si="193"/>
        <v>527.5</v>
      </c>
      <c r="R6947" t="s">
        <v>300</v>
      </c>
    </row>
    <row r="6948" spans="1:18" ht="15">
      <c r="A6948" s="28" t="s">
        <v>787</v>
      </c>
      <c r="B6948" s="239" t="s">
        <v>1665</v>
      </c>
      <c r="E6948" s="9" t="s">
        <v>278</v>
      </c>
      <c r="F6948" s="9" t="s">
        <v>278</v>
      </c>
      <c r="G6948" s="9" t="s">
        <v>278</v>
      </c>
      <c r="H6948" s="9" t="s">
        <v>278</v>
      </c>
      <c r="I6948" s="9" t="s">
        <v>278</v>
      </c>
      <c r="J6948" s="9" t="s">
        <v>278</v>
      </c>
      <c r="K6948" s="9">
        <v>132.00000000000182</v>
      </c>
      <c r="L6948" s="9">
        <v>173.5</v>
      </c>
      <c r="M6948" s="90">
        <v>211</v>
      </c>
      <c r="P6948" s="65">
        <f t="shared" si="193"/>
        <v>516.50000000000182</v>
      </c>
      <c r="R6948" t="s">
        <v>288</v>
      </c>
    </row>
    <row r="6949" spans="1:18" ht="15">
      <c r="A6949" s="28" t="s">
        <v>788</v>
      </c>
      <c r="B6949" s="239" t="s">
        <v>1668</v>
      </c>
      <c r="E6949" s="9" t="s">
        <v>278</v>
      </c>
      <c r="F6949" s="9" t="s">
        <v>278</v>
      </c>
      <c r="G6949" s="9" t="s">
        <v>278</v>
      </c>
      <c r="H6949" s="9" t="s">
        <v>278</v>
      </c>
      <c r="I6949" s="9" t="s">
        <v>278</v>
      </c>
      <c r="J6949" s="9" t="s">
        <v>278</v>
      </c>
      <c r="K6949" s="9">
        <v>107.5</v>
      </c>
      <c r="L6949" s="9">
        <v>172.5</v>
      </c>
      <c r="M6949" s="90">
        <v>226</v>
      </c>
      <c r="P6949" s="65">
        <f t="shared" si="193"/>
        <v>506</v>
      </c>
      <c r="R6949" t="s">
        <v>297</v>
      </c>
    </row>
    <row r="6950" spans="1:18" ht="15">
      <c r="A6950" s="28" t="s">
        <v>789</v>
      </c>
      <c r="B6950" s="239" t="s">
        <v>1650</v>
      </c>
      <c r="C6950" s="3"/>
      <c r="D6950" s="3"/>
      <c r="E6950" s="9" t="s">
        <v>278</v>
      </c>
      <c r="F6950" s="9" t="s">
        <v>278</v>
      </c>
      <c r="G6950" s="9" t="s">
        <v>278</v>
      </c>
      <c r="H6950" s="9" t="s">
        <v>278</v>
      </c>
      <c r="I6950" s="9" t="s">
        <v>278</v>
      </c>
      <c r="J6950" s="9">
        <v>108.49999999999636</v>
      </c>
      <c r="K6950" s="9">
        <v>91</v>
      </c>
      <c r="L6950" s="9">
        <v>160</v>
      </c>
      <c r="M6950" s="65">
        <v>141.5</v>
      </c>
      <c r="P6950" s="65">
        <f t="shared" si="193"/>
        <v>500.99999999999636</v>
      </c>
    </row>
    <row r="6951" spans="1:18" ht="15">
      <c r="A6951" s="28" t="s">
        <v>790</v>
      </c>
      <c r="B6951" s="239" t="s">
        <v>1690</v>
      </c>
      <c r="E6951" s="9" t="s">
        <v>278</v>
      </c>
      <c r="F6951" s="9" t="s">
        <v>278</v>
      </c>
      <c r="G6951" s="9" t="s">
        <v>278</v>
      </c>
      <c r="H6951" s="9" t="s">
        <v>278</v>
      </c>
      <c r="I6951" s="9" t="s">
        <v>278</v>
      </c>
      <c r="J6951" s="9" t="s">
        <v>278</v>
      </c>
      <c r="K6951" s="9">
        <v>133.5</v>
      </c>
      <c r="L6951" s="9">
        <v>239</v>
      </c>
      <c r="M6951" s="65">
        <v>120.5</v>
      </c>
      <c r="P6951" s="65">
        <f t="shared" si="193"/>
        <v>493</v>
      </c>
    </row>
    <row r="6952" spans="1:18" ht="15">
      <c r="A6952" s="28" t="s">
        <v>791</v>
      </c>
      <c r="B6952" s="239" t="s">
        <v>1671</v>
      </c>
      <c r="E6952" s="9" t="s">
        <v>278</v>
      </c>
      <c r="F6952" s="9" t="s">
        <v>278</v>
      </c>
      <c r="G6952" s="9" t="s">
        <v>278</v>
      </c>
      <c r="H6952" s="9" t="s">
        <v>278</v>
      </c>
      <c r="I6952" s="9" t="s">
        <v>278</v>
      </c>
      <c r="J6952" s="9" t="s">
        <v>278</v>
      </c>
      <c r="K6952" s="9">
        <v>64.999999999998181</v>
      </c>
      <c r="L6952" s="9">
        <v>219</v>
      </c>
      <c r="M6952" s="65">
        <v>200.5</v>
      </c>
      <c r="P6952" s="65">
        <f t="shared" si="193"/>
        <v>484.49999999999818</v>
      </c>
    </row>
    <row r="6953" spans="1:18" ht="15">
      <c r="A6953" s="28" t="s">
        <v>792</v>
      </c>
      <c r="B6953" s="239" t="s">
        <v>1667</v>
      </c>
      <c r="E6953" s="9" t="s">
        <v>278</v>
      </c>
      <c r="F6953" s="9" t="s">
        <v>278</v>
      </c>
      <c r="G6953" s="9" t="s">
        <v>278</v>
      </c>
      <c r="H6953" s="9" t="s">
        <v>278</v>
      </c>
      <c r="I6953" s="9" t="s">
        <v>278</v>
      </c>
      <c r="J6953" s="9" t="s">
        <v>278</v>
      </c>
      <c r="K6953" s="9">
        <v>105.50000000000364</v>
      </c>
      <c r="L6953" s="9">
        <v>234</v>
      </c>
      <c r="M6953" s="65">
        <v>129</v>
      </c>
      <c r="P6953" s="65">
        <f t="shared" si="193"/>
        <v>468.50000000000364</v>
      </c>
    </row>
    <row r="6954" spans="1:18" ht="15">
      <c r="A6954" s="28" t="s">
        <v>793</v>
      </c>
      <c r="B6954" s="239" t="s">
        <v>1693</v>
      </c>
      <c r="E6954" s="9" t="s">
        <v>278</v>
      </c>
      <c r="F6954" s="9" t="s">
        <v>278</v>
      </c>
      <c r="G6954" s="9" t="s">
        <v>278</v>
      </c>
      <c r="H6954" s="9" t="s">
        <v>278</v>
      </c>
      <c r="I6954" s="9" t="s">
        <v>278</v>
      </c>
      <c r="J6954" s="9" t="s">
        <v>278</v>
      </c>
      <c r="K6954" s="9">
        <v>67.500000000003638</v>
      </c>
      <c r="L6954" s="9">
        <v>270</v>
      </c>
      <c r="M6954" s="65">
        <v>122</v>
      </c>
      <c r="P6954" s="65">
        <f t="shared" si="193"/>
        <v>459.50000000000364</v>
      </c>
    </row>
    <row r="6955" spans="1:18" ht="15">
      <c r="A6955" s="28" t="s">
        <v>794</v>
      </c>
      <c r="B6955" s="61" t="s">
        <v>2196</v>
      </c>
      <c r="E6955" s="9" t="s">
        <v>278</v>
      </c>
      <c r="F6955" s="9" t="s">
        <v>278</v>
      </c>
      <c r="G6955" s="9" t="s">
        <v>278</v>
      </c>
      <c r="H6955" s="9" t="s">
        <v>278</v>
      </c>
      <c r="I6955" s="9" t="s">
        <v>278</v>
      </c>
      <c r="J6955" s="9" t="s">
        <v>278</v>
      </c>
      <c r="K6955" s="9" t="s">
        <v>278</v>
      </c>
      <c r="L6955" s="9">
        <v>227</v>
      </c>
      <c r="M6955" s="90">
        <v>231</v>
      </c>
      <c r="N6955" s="65"/>
      <c r="P6955" s="65">
        <f t="shared" si="193"/>
        <v>458</v>
      </c>
      <c r="R6955" t="s">
        <v>283</v>
      </c>
    </row>
    <row r="6956" spans="1:18" ht="15">
      <c r="A6956" s="28" t="s">
        <v>795</v>
      </c>
      <c r="B6956" s="61" t="s">
        <v>2208</v>
      </c>
      <c r="E6956" s="9" t="s">
        <v>278</v>
      </c>
      <c r="F6956" s="9" t="s">
        <v>278</v>
      </c>
      <c r="G6956" s="9" t="s">
        <v>278</v>
      </c>
      <c r="H6956" s="9" t="s">
        <v>278</v>
      </c>
      <c r="I6956" s="9" t="s">
        <v>278</v>
      </c>
      <c r="J6956" s="9" t="s">
        <v>278</v>
      </c>
      <c r="K6956" s="9" t="s">
        <v>278</v>
      </c>
      <c r="L6956" s="188">
        <v>278</v>
      </c>
      <c r="M6956" s="65">
        <v>164</v>
      </c>
      <c r="N6956" s="65"/>
      <c r="P6956" s="65">
        <f t="shared" si="193"/>
        <v>442</v>
      </c>
      <c r="R6956" t="s">
        <v>293</v>
      </c>
    </row>
    <row r="6957" spans="1:18" ht="15">
      <c r="A6957" s="28" t="s">
        <v>796</v>
      </c>
      <c r="B6957" s="61" t="s">
        <v>2205</v>
      </c>
      <c r="E6957" s="9" t="s">
        <v>278</v>
      </c>
      <c r="F6957" s="9" t="s">
        <v>278</v>
      </c>
      <c r="G6957" s="9" t="s">
        <v>278</v>
      </c>
      <c r="H6957" s="9" t="s">
        <v>278</v>
      </c>
      <c r="I6957" s="9" t="s">
        <v>278</v>
      </c>
      <c r="J6957" s="9" t="s">
        <v>278</v>
      </c>
      <c r="K6957" s="9" t="s">
        <v>278</v>
      </c>
      <c r="L6957" s="9">
        <v>269.5</v>
      </c>
      <c r="M6957" s="65">
        <v>171.5</v>
      </c>
      <c r="N6957" s="65"/>
      <c r="P6957" s="65">
        <f t="shared" si="193"/>
        <v>441</v>
      </c>
    </row>
    <row r="6958" spans="1:18" ht="15">
      <c r="A6958" s="28" t="s">
        <v>797</v>
      </c>
      <c r="B6958" s="61" t="s">
        <v>180</v>
      </c>
      <c r="E6958" s="9" t="s">
        <v>278</v>
      </c>
      <c r="F6958" s="9" t="s">
        <v>278</v>
      </c>
      <c r="G6958" s="9" t="s">
        <v>278</v>
      </c>
      <c r="H6958" s="9" t="s">
        <v>278</v>
      </c>
      <c r="I6958" s="9" t="s">
        <v>278</v>
      </c>
      <c r="J6958" s="9" t="s">
        <v>278</v>
      </c>
      <c r="K6958" s="9" t="s">
        <v>278</v>
      </c>
      <c r="L6958" s="9">
        <v>245</v>
      </c>
      <c r="M6958" s="65">
        <v>191.5</v>
      </c>
      <c r="N6958" s="65"/>
      <c r="P6958" s="65">
        <f t="shared" si="193"/>
        <v>436.5</v>
      </c>
    </row>
    <row r="6959" spans="1:18" ht="15">
      <c r="A6959" s="28" t="s">
        <v>798</v>
      </c>
      <c r="B6959" s="239" t="s">
        <v>1664</v>
      </c>
      <c r="E6959" s="9" t="s">
        <v>278</v>
      </c>
      <c r="F6959" s="9" t="s">
        <v>278</v>
      </c>
      <c r="G6959" s="9" t="s">
        <v>278</v>
      </c>
      <c r="H6959" s="9" t="s">
        <v>278</v>
      </c>
      <c r="I6959" s="9" t="s">
        <v>278</v>
      </c>
      <c r="J6959" s="9" t="s">
        <v>278</v>
      </c>
      <c r="K6959" s="9">
        <v>71</v>
      </c>
      <c r="L6959" s="9">
        <v>229</v>
      </c>
      <c r="M6959" s="65">
        <v>135.5</v>
      </c>
      <c r="P6959" s="65">
        <f t="shared" si="193"/>
        <v>435.5</v>
      </c>
    </row>
    <row r="6960" spans="1:18" ht="15">
      <c r="A6960" s="28" t="s">
        <v>799</v>
      </c>
      <c r="B6960" s="61" t="s">
        <v>2212</v>
      </c>
      <c r="E6960" s="9" t="s">
        <v>278</v>
      </c>
      <c r="F6960" s="9" t="s">
        <v>278</v>
      </c>
      <c r="G6960" s="9" t="s">
        <v>278</v>
      </c>
      <c r="H6960" s="9" t="s">
        <v>278</v>
      </c>
      <c r="I6960" s="9" t="s">
        <v>278</v>
      </c>
      <c r="J6960" s="9" t="s">
        <v>278</v>
      </c>
      <c r="K6960" s="9" t="s">
        <v>278</v>
      </c>
      <c r="L6960" s="9">
        <v>242.5</v>
      </c>
      <c r="M6960" s="65">
        <v>185</v>
      </c>
      <c r="N6960" s="65"/>
      <c r="P6960" s="65">
        <f t="shared" si="193"/>
        <v>427.5</v>
      </c>
    </row>
    <row r="6961" spans="1:18" ht="15">
      <c r="A6961" s="28" t="s">
        <v>800</v>
      </c>
      <c r="B6961" s="61" t="s">
        <v>2211</v>
      </c>
      <c r="E6961" s="9" t="s">
        <v>278</v>
      </c>
      <c r="F6961" s="9" t="s">
        <v>278</v>
      </c>
      <c r="G6961" s="9" t="s">
        <v>278</v>
      </c>
      <c r="H6961" s="9" t="s">
        <v>278</v>
      </c>
      <c r="I6961" s="9" t="s">
        <v>278</v>
      </c>
      <c r="J6961" s="9" t="s">
        <v>278</v>
      </c>
      <c r="K6961" s="9" t="s">
        <v>278</v>
      </c>
      <c r="L6961" s="9">
        <v>232.5</v>
      </c>
      <c r="M6961" s="65">
        <v>189.5</v>
      </c>
      <c r="N6961" s="65"/>
      <c r="P6961" s="65">
        <f t="shared" si="193"/>
        <v>422</v>
      </c>
    </row>
    <row r="6962" spans="1:18" ht="15">
      <c r="A6962" s="28" t="s">
        <v>801</v>
      </c>
      <c r="B6962" s="61" t="s">
        <v>2199</v>
      </c>
      <c r="E6962" s="9" t="s">
        <v>278</v>
      </c>
      <c r="F6962" s="9" t="s">
        <v>278</v>
      </c>
      <c r="G6962" s="9" t="s">
        <v>278</v>
      </c>
      <c r="H6962" s="9" t="s">
        <v>278</v>
      </c>
      <c r="I6962" s="9" t="s">
        <v>278</v>
      </c>
      <c r="J6962" s="9" t="s">
        <v>278</v>
      </c>
      <c r="K6962" s="9" t="s">
        <v>278</v>
      </c>
      <c r="L6962" s="9">
        <v>231</v>
      </c>
      <c r="M6962" s="65">
        <v>184.5</v>
      </c>
      <c r="N6962" s="65"/>
      <c r="P6962" s="65">
        <f t="shared" si="193"/>
        <v>415.5</v>
      </c>
    </row>
    <row r="6963" spans="1:18" ht="15">
      <c r="A6963" s="28" t="s">
        <v>802</v>
      </c>
      <c r="B6963" s="239" t="s">
        <v>1666</v>
      </c>
      <c r="E6963" s="9" t="s">
        <v>278</v>
      </c>
      <c r="F6963" s="9" t="s">
        <v>278</v>
      </c>
      <c r="G6963" s="9" t="s">
        <v>278</v>
      </c>
      <c r="H6963" s="9" t="s">
        <v>278</v>
      </c>
      <c r="I6963" s="9" t="s">
        <v>278</v>
      </c>
      <c r="J6963" s="9" t="s">
        <v>278</v>
      </c>
      <c r="K6963" s="9">
        <v>80.500000000001819</v>
      </c>
      <c r="L6963" s="9">
        <v>202.5</v>
      </c>
      <c r="M6963" s="65">
        <v>132</v>
      </c>
      <c r="P6963" s="65">
        <f t="shared" si="193"/>
        <v>415.00000000000182</v>
      </c>
    </row>
    <row r="6964" spans="1:18" ht="15">
      <c r="A6964" s="28" t="s">
        <v>803</v>
      </c>
      <c r="B6964" s="61" t="s">
        <v>2207</v>
      </c>
      <c r="E6964" s="9" t="s">
        <v>278</v>
      </c>
      <c r="F6964" s="9" t="s">
        <v>278</v>
      </c>
      <c r="G6964" s="9" t="s">
        <v>278</v>
      </c>
      <c r="H6964" s="9" t="s">
        <v>278</v>
      </c>
      <c r="I6964" s="9" t="s">
        <v>278</v>
      </c>
      <c r="J6964" s="9" t="s">
        <v>278</v>
      </c>
      <c r="K6964" s="9" t="s">
        <v>278</v>
      </c>
      <c r="L6964" s="188">
        <v>296.5</v>
      </c>
      <c r="M6964" s="65">
        <v>117.5</v>
      </c>
      <c r="N6964" s="65"/>
      <c r="P6964" s="65">
        <f t="shared" si="193"/>
        <v>414</v>
      </c>
      <c r="R6964" t="s">
        <v>292</v>
      </c>
    </row>
    <row r="6965" spans="1:18" ht="15">
      <c r="A6965" s="28" t="s">
        <v>804</v>
      </c>
      <c r="B6965" s="61" t="s">
        <v>2201</v>
      </c>
      <c r="E6965" s="9" t="s">
        <v>278</v>
      </c>
      <c r="F6965" s="9" t="s">
        <v>278</v>
      </c>
      <c r="G6965" s="9" t="s">
        <v>278</v>
      </c>
      <c r="H6965" s="9" t="s">
        <v>278</v>
      </c>
      <c r="I6965" s="9" t="s">
        <v>278</v>
      </c>
      <c r="J6965" s="9" t="s">
        <v>278</v>
      </c>
      <c r="K6965" s="9" t="s">
        <v>278</v>
      </c>
      <c r="L6965" s="9">
        <v>210.5</v>
      </c>
      <c r="M6965" s="65">
        <v>197</v>
      </c>
      <c r="N6965" s="65"/>
      <c r="P6965" s="65">
        <f t="shared" si="193"/>
        <v>407.5</v>
      </c>
    </row>
    <row r="6966" spans="1:18" ht="15">
      <c r="A6966" s="28" t="s">
        <v>805</v>
      </c>
      <c r="B6966" s="178" t="s">
        <v>1350</v>
      </c>
      <c r="C6966" s="3"/>
      <c r="D6966" s="3"/>
      <c r="E6966" s="9" t="s">
        <v>278</v>
      </c>
      <c r="F6966" s="9" t="s">
        <v>278</v>
      </c>
      <c r="G6966" s="9" t="s">
        <v>278</v>
      </c>
      <c r="H6966" s="9" t="s">
        <v>278</v>
      </c>
      <c r="I6966" s="9">
        <v>120.00000000000182</v>
      </c>
      <c r="J6966" s="9">
        <v>174.5</v>
      </c>
      <c r="K6966" s="9">
        <v>112.5</v>
      </c>
      <c r="L6966" s="9" t="s">
        <v>278</v>
      </c>
      <c r="M6966" s="9" t="s">
        <v>278</v>
      </c>
      <c r="P6966" s="65">
        <f t="shared" si="193"/>
        <v>407.00000000000182</v>
      </c>
    </row>
    <row r="6967" spans="1:18" ht="15">
      <c r="A6967" s="28" t="s">
        <v>806</v>
      </c>
      <c r="B6967" s="61" t="s">
        <v>2198</v>
      </c>
      <c r="E6967" s="9" t="s">
        <v>278</v>
      </c>
      <c r="F6967" s="9" t="s">
        <v>278</v>
      </c>
      <c r="G6967" s="9" t="s">
        <v>278</v>
      </c>
      <c r="H6967" s="9" t="s">
        <v>278</v>
      </c>
      <c r="I6967" s="9" t="s">
        <v>278</v>
      </c>
      <c r="J6967" s="9" t="s">
        <v>278</v>
      </c>
      <c r="K6967" s="9" t="s">
        <v>278</v>
      </c>
      <c r="L6967" s="9">
        <v>238.5</v>
      </c>
      <c r="M6967" s="65">
        <v>167.5</v>
      </c>
      <c r="N6967" s="65"/>
      <c r="P6967" s="65">
        <f t="shared" si="193"/>
        <v>406</v>
      </c>
    </row>
    <row r="6968" spans="1:18" ht="15">
      <c r="A6968" s="28" t="s">
        <v>807</v>
      </c>
      <c r="B6968" s="61" t="s">
        <v>2202</v>
      </c>
      <c r="E6968" s="9" t="s">
        <v>278</v>
      </c>
      <c r="F6968" s="9" t="s">
        <v>278</v>
      </c>
      <c r="G6968" s="9" t="s">
        <v>278</v>
      </c>
      <c r="H6968" s="9" t="s">
        <v>278</v>
      </c>
      <c r="I6968" s="9" t="s">
        <v>278</v>
      </c>
      <c r="J6968" s="9" t="s">
        <v>278</v>
      </c>
      <c r="K6968" s="9" t="s">
        <v>278</v>
      </c>
      <c r="L6968" s="9">
        <v>222</v>
      </c>
      <c r="M6968" s="65">
        <v>170.5</v>
      </c>
      <c r="N6968" s="65"/>
      <c r="P6968" s="65">
        <f t="shared" si="193"/>
        <v>392.5</v>
      </c>
    </row>
    <row r="6969" spans="1:18" ht="15">
      <c r="A6969" s="28" t="s">
        <v>808</v>
      </c>
      <c r="B6969" s="61" t="s">
        <v>2209</v>
      </c>
      <c r="E6969" s="9" t="s">
        <v>278</v>
      </c>
      <c r="F6969" s="9" t="s">
        <v>278</v>
      </c>
      <c r="G6969" s="9" t="s">
        <v>278</v>
      </c>
      <c r="H6969" s="9" t="s">
        <v>278</v>
      </c>
      <c r="I6969" s="9" t="s">
        <v>278</v>
      </c>
      <c r="J6969" s="9" t="s">
        <v>278</v>
      </c>
      <c r="K6969" s="9" t="s">
        <v>278</v>
      </c>
      <c r="L6969" s="9">
        <v>213</v>
      </c>
      <c r="M6969" s="65">
        <v>172</v>
      </c>
      <c r="N6969" s="65"/>
      <c r="P6969" s="65">
        <f t="shared" si="193"/>
        <v>385</v>
      </c>
    </row>
    <row r="6970" spans="1:18" ht="15">
      <c r="A6970" s="28" t="s">
        <v>809</v>
      </c>
      <c r="B6970" s="239" t="s">
        <v>2318</v>
      </c>
      <c r="E6970" s="9" t="s">
        <v>278</v>
      </c>
      <c r="F6970" s="9" t="s">
        <v>278</v>
      </c>
      <c r="G6970" s="9" t="s">
        <v>278</v>
      </c>
      <c r="H6970" s="9" t="s">
        <v>278</v>
      </c>
      <c r="I6970" s="9" t="s">
        <v>278</v>
      </c>
      <c r="J6970" s="9" t="s">
        <v>278</v>
      </c>
      <c r="K6970" s="9">
        <v>30.5</v>
      </c>
      <c r="L6970" s="9">
        <v>250.5</v>
      </c>
      <c r="M6970" s="65">
        <v>101</v>
      </c>
      <c r="P6970" s="65">
        <f t="shared" si="193"/>
        <v>382</v>
      </c>
    </row>
    <row r="6971" spans="1:18" ht="15">
      <c r="A6971" s="28" t="s">
        <v>810</v>
      </c>
      <c r="B6971" s="61" t="s">
        <v>2213</v>
      </c>
      <c r="E6971" s="9" t="s">
        <v>278</v>
      </c>
      <c r="F6971" s="9" t="s">
        <v>278</v>
      </c>
      <c r="G6971" s="9" t="s">
        <v>278</v>
      </c>
      <c r="H6971" s="9" t="s">
        <v>278</v>
      </c>
      <c r="I6971" s="9" t="s">
        <v>278</v>
      </c>
      <c r="J6971" s="9" t="s">
        <v>278</v>
      </c>
      <c r="K6971" s="9" t="s">
        <v>278</v>
      </c>
      <c r="L6971" s="9">
        <v>194</v>
      </c>
      <c r="M6971" s="65">
        <v>181</v>
      </c>
      <c r="N6971" s="65"/>
      <c r="P6971" s="65">
        <f t="shared" si="193"/>
        <v>375</v>
      </c>
    </row>
    <row r="6972" spans="1:18" ht="15">
      <c r="A6972" s="28" t="s">
        <v>811</v>
      </c>
      <c r="B6972" s="61" t="s">
        <v>2197</v>
      </c>
      <c r="E6972" s="9" t="s">
        <v>278</v>
      </c>
      <c r="F6972" s="9" t="s">
        <v>278</v>
      </c>
      <c r="G6972" s="9" t="s">
        <v>278</v>
      </c>
      <c r="H6972" s="9" t="s">
        <v>278</v>
      </c>
      <c r="I6972" s="9" t="s">
        <v>278</v>
      </c>
      <c r="J6972" s="9" t="s">
        <v>278</v>
      </c>
      <c r="K6972" s="9" t="s">
        <v>278</v>
      </c>
      <c r="L6972" s="9">
        <v>181.5</v>
      </c>
      <c r="M6972" s="65">
        <v>192</v>
      </c>
      <c r="N6972" s="65"/>
      <c r="P6972" s="65">
        <f t="shared" ref="P6972:P7003" si="194">SUM(E6972:M6972)</f>
        <v>373.5</v>
      </c>
    </row>
    <row r="6973" spans="1:18" ht="15">
      <c r="A6973" s="28" t="s">
        <v>812</v>
      </c>
      <c r="B6973" s="61" t="s">
        <v>2192</v>
      </c>
      <c r="E6973" s="9" t="s">
        <v>278</v>
      </c>
      <c r="F6973" s="9" t="s">
        <v>278</v>
      </c>
      <c r="G6973" s="9" t="s">
        <v>278</v>
      </c>
      <c r="H6973" s="9" t="s">
        <v>278</v>
      </c>
      <c r="I6973" s="9" t="s">
        <v>278</v>
      </c>
      <c r="J6973" s="9" t="s">
        <v>278</v>
      </c>
      <c r="K6973" s="9" t="s">
        <v>278</v>
      </c>
      <c r="L6973" s="9">
        <v>254.5</v>
      </c>
      <c r="M6973" s="65">
        <v>106</v>
      </c>
      <c r="N6973" s="65"/>
      <c r="P6973" s="65">
        <f t="shared" si="194"/>
        <v>360.5</v>
      </c>
    </row>
    <row r="6974" spans="1:18" ht="15">
      <c r="A6974" s="28" t="s">
        <v>813</v>
      </c>
      <c r="B6974" s="61" t="s">
        <v>178</v>
      </c>
      <c r="E6974" s="188">
        <v>213.99999999999818</v>
      </c>
      <c r="F6974" s="9">
        <v>136.5</v>
      </c>
      <c r="G6974" s="9" t="s">
        <v>278</v>
      </c>
      <c r="H6974" s="9" t="s">
        <v>278</v>
      </c>
      <c r="I6974" s="9" t="s">
        <v>278</v>
      </c>
      <c r="J6974" s="9" t="s">
        <v>278</v>
      </c>
      <c r="K6974" s="9" t="s">
        <v>278</v>
      </c>
      <c r="L6974" s="9" t="s">
        <v>278</v>
      </c>
      <c r="M6974" s="9" t="s">
        <v>278</v>
      </c>
      <c r="P6974" s="65">
        <f t="shared" si="194"/>
        <v>350.49999999999818</v>
      </c>
      <c r="R6974" t="s">
        <v>287</v>
      </c>
    </row>
    <row r="6975" spans="1:18" ht="15">
      <c r="A6975" s="28" t="s">
        <v>814</v>
      </c>
      <c r="B6975" s="61" t="s">
        <v>2194</v>
      </c>
      <c r="E6975" s="9" t="s">
        <v>278</v>
      </c>
      <c r="F6975" s="9" t="s">
        <v>278</v>
      </c>
      <c r="G6975" s="9" t="s">
        <v>278</v>
      </c>
      <c r="H6975" s="9" t="s">
        <v>278</v>
      </c>
      <c r="I6975" s="9" t="s">
        <v>278</v>
      </c>
      <c r="J6975" s="9" t="s">
        <v>278</v>
      </c>
      <c r="K6975" s="9" t="s">
        <v>278</v>
      </c>
      <c r="L6975" s="9">
        <v>139.5</v>
      </c>
      <c r="M6975" s="65">
        <v>195.5</v>
      </c>
      <c r="N6975" s="65"/>
      <c r="P6975" s="65">
        <f t="shared" si="194"/>
        <v>335</v>
      </c>
    </row>
    <row r="6976" spans="1:18" ht="15">
      <c r="A6976" s="28" t="s">
        <v>1946</v>
      </c>
      <c r="B6976" s="61" t="s">
        <v>2210</v>
      </c>
      <c r="E6976" s="9" t="s">
        <v>278</v>
      </c>
      <c r="F6976" s="9" t="s">
        <v>278</v>
      </c>
      <c r="G6976" s="9" t="s">
        <v>278</v>
      </c>
      <c r="H6976" s="9" t="s">
        <v>278</v>
      </c>
      <c r="I6976" s="9" t="s">
        <v>278</v>
      </c>
      <c r="J6976" s="9" t="s">
        <v>278</v>
      </c>
      <c r="K6976" s="9" t="s">
        <v>278</v>
      </c>
      <c r="L6976" s="9">
        <v>197.5</v>
      </c>
      <c r="M6976" s="65">
        <v>135.5</v>
      </c>
      <c r="N6976" s="65"/>
      <c r="P6976" s="65">
        <f t="shared" si="194"/>
        <v>333</v>
      </c>
    </row>
    <row r="6977" spans="1:18" ht="15">
      <c r="A6977" s="28" t="s">
        <v>2165</v>
      </c>
      <c r="B6977" s="61" t="s">
        <v>2195</v>
      </c>
      <c r="E6977" s="9" t="s">
        <v>278</v>
      </c>
      <c r="F6977" s="9" t="s">
        <v>278</v>
      </c>
      <c r="G6977" s="9" t="s">
        <v>278</v>
      </c>
      <c r="H6977" s="9" t="s">
        <v>278</v>
      </c>
      <c r="I6977" s="9" t="s">
        <v>278</v>
      </c>
      <c r="J6977" s="9" t="s">
        <v>278</v>
      </c>
      <c r="K6977" s="9" t="s">
        <v>278</v>
      </c>
      <c r="L6977" s="9">
        <v>267</v>
      </c>
      <c r="M6977" s="65">
        <v>60.5</v>
      </c>
      <c r="N6977" s="65"/>
      <c r="P6977" s="65">
        <f t="shared" si="194"/>
        <v>327.5</v>
      </c>
    </row>
    <row r="6978" spans="1:18" ht="15">
      <c r="A6978" s="28" t="s">
        <v>2166</v>
      </c>
      <c r="B6978" s="61" t="s">
        <v>2206</v>
      </c>
      <c r="E6978" s="9" t="s">
        <v>278</v>
      </c>
      <c r="F6978" s="9" t="s">
        <v>278</v>
      </c>
      <c r="G6978" s="9" t="s">
        <v>278</v>
      </c>
      <c r="H6978" s="9" t="s">
        <v>278</v>
      </c>
      <c r="I6978" s="9" t="s">
        <v>278</v>
      </c>
      <c r="J6978" s="9" t="s">
        <v>278</v>
      </c>
      <c r="K6978" s="9" t="s">
        <v>278</v>
      </c>
      <c r="L6978" s="9">
        <v>148</v>
      </c>
      <c r="M6978" s="65">
        <v>171.5</v>
      </c>
      <c r="N6978" s="65"/>
      <c r="P6978" s="65">
        <f t="shared" si="194"/>
        <v>319.5</v>
      </c>
    </row>
    <row r="6979" spans="1:18" ht="15">
      <c r="A6979" s="28" t="s">
        <v>2167</v>
      </c>
      <c r="B6979" s="61" t="s">
        <v>2200</v>
      </c>
      <c r="E6979" s="9" t="s">
        <v>278</v>
      </c>
      <c r="F6979" s="9" t="s">
        <v>278</v>
      </c>
      <c r="G6979" s="9" t="s">
        <v>278</v>
      </c>
      <c r="H6979" s="9" t="s">
        <v>278</v>
      </c>
      <c r="I6979" s="9" t="s">
        <v>278</v>
      </c>
      <c r="J6979" s="9" t="s">
        <v>278</v>
      </c>
      <c r="K6979" s="9" t="s">
        <v>278</v>
      </c>
      <c r="L6979" s="9">
        <v>213</v>
      </c>
      <c r="M6979" s="65">
        <v>95.5</v>
      </c>
      <c r="N6979" s="65"/>
      <c r="P6979" s="65">
        <f t="shared" si="194"/>
        <v>308.5</v>
      </c>
    </row>
    <row r="6980" spans="1:18" ht="15">
      <c r="A6980" s="28" t="s">
        <v>2168</v>
      </c>
      <c r="B6980" s="61" t="s">
        <v>674</v>
      </c>
      <c r="E6980" s="9" t="s">
        <v>278</v>
      </c>
      <c r="F6980" s="9" t="s">
        <v>278</v>
      </c>
      <c r="G6980" s="9" t="s">
        <v>278</v>
      </c>
      <c r="H6980" s="9">
        <v>134.00000000000728</v>
      </c>
      <c r="I6980" s="9">
        <v>152</v>
      </c>
      <c r="J6980" s="9" t="s">
        <v>278</v>
      </c>
      <c r="K6980" s="9" t="s">
        <v>278</v>
      </c>
      <c r="L6980" s="9" t="s">
        <v>278</v>
      </c>
      <c r="M6980" s="9" t="s">
        <v>278</v>
      </c>
      <c r="P6980" s="65">
        <f t="shared" si="194"/>
        <v>286.00000000000728</v>
      </c>
    </row>
    <row r="6981" spans="1:18" ht="15">
      <c r="A6981" s="28" t="s">
        <v>2169</v>
      </c>
      <c r="B6981" s="28" t="s">
        <v>649</v>
      </c>
      <c r="E6981" s="9" t="s">
        <v>278</v>
      </c>
      <c r="F6981" s="9" t="s">
        <v>278</v>
      </c>
      <c r="G6981" s="9" t="s">
        <v>278</v>
      </c>
      <c r="H6981" s="9">
        <v>140.00000000000182</v>
      </c>
      <c r="I6981" s="9">
        <v>146</v>
      </c>
      <c r="J6981" s="9" t="s">
        <v>278</v>
      </c>
      <c r="K6981" s="9" t="s">
        <v>278</v>
      </c>
      <c r="L6981" s="9" t="s">
        <v>278</v>
      </c>
      <c r="M6981" s="9" t="s">
        <v>278</v>
      </c>
      <c r="P6981" s="65">
        <f t="shared" si="194"/>
        <v>286.00000000000182</v>
      </c>
    </row>
    <row r="6982" spans="1:18" ht="15">
      <c r="A6982" s="28" t="s">
        <v>2170</v>
      </c>
      <c r="B6982" s="61" t="s">
        <v>2204</v>
      </c>
      <c r="E6982" s="9" t="s">
        <v>278</v>
      </c>
      <c r="F6982" s="9" t="s">
        <v>278</v>
      </c>
      <c r="G6982" s="9" t="s">
        <v>278</v>
      </c>
      <c r="H6982" s="9" t="s">
        <v>278</v>
      </c>
      <c r="I6982" s="9" t="s">
        <v>278</v>
      </c>
      <c r="J6982" s="9" t="s">
        <v>278</v>
      </c>
      <c r="K6982" s="9" t="s">
        <v>278</v>
      </c>
      <c r="L6982" s="188">
        <v>284</v>
      </c>
      <c r="M6982" s="9" t="s">
        <v>278</v>
      </c>
      <c r="N6982" s="65"/>
      <c r="P6982" s="65">
        <f t="shared" si="194"/>
        <v>284</v>
      </c>
      <c r="R6982" t="s">
        <v>288</v>
      </c>
    </row>
    <row r="6983" spans="1:18" ht="15">
      <c r="A6983" s="28" t="s">
        <v>2171</v>
      </c>
      <c r="B6983" s="61" t="s">
        <v>2193</v>
      </c>
      <c r="E6983" s="9" t="s">
        <v>278</v>
      </c>
      <c r="F6983" s="9" t="s">
        <v>278</v>
      </c>
      <c r="G6983" s="9" t="s">
        <v>278</v>
      </c>
      <c r="H6983" s="9" t="s">
        <v>278</v>
      </c>
      <c r="I6983" s="9" t="s">
        <v>278</v>
      </c>
      <c r="J6983" s="9" t="s">
        <v>278</v>
      </c>
      <c r="K6983" s="9" t="s">
        <v>278</v>
      </c>
      <c r="L6983" s="9">
        <v>198.5</v>
      </c>
      <c r="M6983" s="65">
        <v>76</v>
      </c>
      <c r="N6983" s="65"/>
      <c r="P6983" s="65">
        <f t="shared" si="194"/>
        <v>274.5</v>
      </c>
    </row>
    <row r="6984" spans="1:18" ht="15">
      <c r="A6984" s="28" t="s">
        <v>2172</v>
      </c>
      <c r="B6984" s="61" t="s">
        <v>2203</v>
      </c>
      <c r="E6984" s="9" t="s">
        <v>278</v>
      </c>
      <c r="F6984" s="9" t="s">
        <v>278</v>
      </c>
      <c r="G6984" s="9" t="s">
        <v>278</v>
      </c>
      <c r="H6984" s="9" t="s">
        <v>278</v>
      </c>
      <c r="I6984" s="9" t="s">
        <v>278</v>
      </c>
      <c r="J6984" s="9" t="s">
        <v>278</v>
      </c>
      <c r="K6984" s="9" t="s">
        <v>278</v>
      </c>
      <c r="L6984" s="9">
        <v>255</v>
      </c>
      <c r="M6984" s="9" t="s">
        <v>278</v>
      </c>
      <c r="N6984" s="65"/>
      <c r="P6984" s="65">
        <f t="shared" si="194"/>
        <v>255</v>
      </c>
    </row>
    <row r="6985" spans="1:18" ht="15">
      <c r="A6985" s="28" t="s">
        <v>2173</v>
      </c>
      <c r="B6985" s="61" t="s">
        <v>2214</v>
      </c>
      <c r="E6985" s="9" t="s">
        <v>278</v>
      </c>
      <c r="F6985" s="9" t="s">
        <v>278</v>
      </c>
      <c r="G6985" s="9" t="s">
        <v>278</v>
      </c>
      <c r="H6985" s="9" t="s">
        <v>278</v>
      </c>
      <c r="I6985" s="9" t="s">
        <v>278</v>
      </c>
      <c r="J6985" s="9" t="s">
        <v>278</v>
      </c>
      <c r="K6985" s="9" t="s">
        <v>278</v>
      </c>
      <c r="L6985" s="9">
        <v>244.5</v>
      </c>
      <c r="M6985" s="9" t="s">
        <v>278</v>
      </c>
      <c r="N6985" s="65"/>
      <c r="P6985" s="65">
        <f t="shared" si="194"/>
        <v>244.5</v>
      </c>
    </row>
    <row r="6986" spans="1:18" ht="15">
      <c r="A6986" s="28" t="s">
        <v>2174</v>
      </c>
      <c r="B6986" s="61" t="s">
        <v>179</v>
      </c>
      <c r="E6986" s="188">
        <v>227</v>
      </c>
      <c r="F6986" s="9" t="s">
        <v>278</v>
      </c>
      <c r="G6986" s="9" t="s">
        <v>278</v>
      </c>
      <c r="H6986" s="9" t="s">
        <v>278</v>
      </c>
      <c r="I6986" s="9" t="s">
        <v>278</v>
      </c>
      <c r="J6986" s="9" t="s">
        <v>278</v>
      </c>
      <c r="K6986" s="9" t="s">
        <v>278</v>
      </c>
      <c r="L6986" s="9" t="s">
        <v>278</v>
      </c>
      <c r="M6986" s="9" t="s">
        <v>278</v>
      </c>
      <c r="P6986" s="65">
        <f t="shared" si="194"/>
        <v>227</v>
      </c>
      <c r="R6986" t="s">
        <v>297</v>
      </c>
    </row>
    <row r="6987" spans="1:18" ht="15">
      <c r="A6987" s="28" t="s">
        <v>2175</v>
      </c>
      <c r="B6987" s="239" t="s">
        <v>1656</v>
      </c>
      <c r="C6987" s="3"/>
      <c r="D6987" s="3"/>
      <c r="E6987" s="9" t="s">
        <v>278</v>
      </c>
      <c r="F6987" s="9" t="s">
        <v>278</v>
      </c>
      <c r="G6987" s="9" t="s">
        <v>278</v>
      </c>
      <c r="H6987" s="9" t="s">
        <v>278</v>
      </c>
      <c r="I6987" s="9" t="s">
        <v>278</v>
      </c>
      <c r="J6987" s="9">
        <v>136</v>
      </c>
      <c r="K6987" s="9">
        <v>87.999999999992724</v>
      </c>
      <c r="L6987" s="9" t="s">
        <v>278</v>
      </c>
      <c r="M6987" s="9" t="s">
        <v>278</v>
      </c>
      <c r="P6987" s="65">
        <f t="shared" si="194"/>
        <v>223.99999999999272</v>
      </c>
    </row>
    <row r="6988" spans="1:18" ht="15">
      <c r="A6988" s="28" t="s">
        <v>2176</v>
      </c>
      <c r="B6988" s="178" t="s">
        <v>1335</v>
      </c>
      <c r="C6988" s="3"/>
      <c r="D6988" s="3"/>
      <c r="E6988" s="9" t="s">
        <v>278</v>
      </c>
      <c r="F6988" s="9" t="s">
        <v>278</v>
      </c>
      <c r="G6988" s="9" t="s">
        <v>278</v>
      </c>
      <c r="H6988" s="9" t="s">
        <v>278</v>
      </c>
      <c r="I6988" s="9">
        <v>146.99999999999636</v>
      </c>
      <c r="J6988" s="9">
        <v>76.000000000003638</v>
      </c>
      <c r="K6988" s="9" t="s">
        <v>278</v>
      </c>
      <c r="L6988" s="9" t="s">
        <v>278</v>
      </c>
      <c r="M6988" s="9" t="s">
        <v>278</v>
      </c>
      <c r="P6988" s="65">
        <f t="shared" si="194"/>
        <v>223</v>
      </c>
    </row>
    <row r="6989" spans="1:18" ht="15">
      <c r="A6989" s="28" t="s">
        <v>2177</v>
      </c>
      <c r="B6989" s="178" t="s">
        <v>1338</v>
      </c>
      <c r="C6989" s="3"/>
      <c r="D6989" s="3"/>
      <c r="E6989" s="9" t="s">
        <v>278</v>
      </c>
      <c r="F6989" s="9" t="s">
        <v>278</v>
      </c>
      <c r="G6989" s="9" t="s">
        <v>278</v>
      </c>
      <c r="H6989" s="9" t="s">
        <v>278</v>
      </c>
      <c r="I6989" s="188">
        <v>218.00000000000364</v>
      </c>
      <c r="J6989" s="9" t="s">
        <v>278</v>
      </c>
      <c r="K6989" s="9" t="s">
        <v>278</v>
      </c>
      <c r="L6989" s="9" t="s">
        <v>278</v>
      </c>
      <c r="M6989" s="9" t="s">
        <v>278</v>
      </c>
      <c r="P6989" s="65">
        <f t="shared" si="194"/>
        <v>218.00000000000364</v>
      </c>
      <c r="R6989" t="s">
        <v>288</v>
      </c>
    </row>
    <row r="6990" spans="1:18" ht="15">
      <c r="A6990" s="28" t="s">
        <v>2178</v>
      </c>
      <c r="B6990" s="178" t="s">
        <v>1361</v>
      </c>
      <c r="C6990" s="3"/>
      <c r="D6990" s="3"/>
      <c r="E6990" s="9" t="s">
        <v>278</v>
      </c>
      <c r="F6990" s="9" t="s">
        <v>278</v>
      </c>
      <c r="G6990" s="9" t="s">
        <v>278</v>
      </c>
      <c r="H6990" s="9" t="s">
        <v>278</v>
      </c>
      <c r="I6990" s="9">
        <v>217.50000000000182</v>
      </c>
      <c r="J6990" s="9" t="s">
        <v>278</v>
      </c>
      <c r="K6990" s="9" t="s">
        <v>278</v>
      </c>
      <c r="L6990" s="9" t="s">
        <v>278</v>
      </c>
      <c r="M6990" s="9" t="s">
        <v>278</v>
      </c>
      <c r="P6990" s="65">
        <f t="shared" si="194"/>
        <v>217.50000000000182</v>
      </c>
    </row>
    <row r="6991" spans="1:18" ht="15">
      <c r="A6991" s="28" t="s">
        <v>2179</v>
      </c>
      <c r="B6991" s="239" t="s">
        <v>2189</v>
      </c>
      <c r="E6991" s="9" t="s">
        <v>278</v>
      </c>
      <c r="F6991" s="9" t="s">
        <v>278</v>
      </c>
      <c r="G6991" s="9" t="s">
        <v>278</v>
      </c>
      <c r="H6991" s="9" t="s">
        <v>278</v>
      </c>
      <c r="I6991" s="9" t="s">
        <v>278</v>
      </c>
      <c r="J6991" s="9" t="s">
        <v>278</v>
      </c>
      <c r="K6991" s="9" t="s">
        <v>278</v>
      </c>
      <c r="L6991" s="9">
        <v>207.5</v>
      </c>
      <c r="M6991" s="9" t="s">
        <v>278</v>
      </c>
      <c r="N6991" s="65"/>
      <c r="P6991" s="65">
        <f t="shared" si="194"/>
        <v>207.5</v>
      </c>
    </row>
    <row r="6992" spans="1:18" ht="15">
      <c r="A6992" s="28" t="s">
        <v>2180</v>
      </c>
      <c r="B6992" s="61" t="s">
        <v>2726</v>
      </c>
      <c r="C6992" s="3"/>
      <c r="D6992" s="3"/>
      <c r="E6992" s="9" t="s">
        <v>278</v>
      </c>
      <c r="F6992" s="9" t="s">
        <v>278</v>
      </c>
      <c r="G6992" s="9" t="s">
        <v>278</v>
      </c>
      <c r="H6992" s="9" t="s">
        <v>278</v>
      </c>
      <c r="I6992" s="9" t="s">
        <v>278</v>
      </c>
      <c r="J6992" s="9" t="s">
        <v>278</v>
      </c>
      <c r="K6992" s="9" t="s">
        <v>278</v>
      </c>
      <c r="L6992" s="9" t="s">
        <v>278</v>
      </c>
      <c r="M6992" s="65">
        <v>196.5</v>
      </c>
      <c r="N6992"/>
      <c r="P6992" s="65">
        <f t="shared" si="194"/>
        <v>196.5</v>
      </c>
    </row>
    <row r="6993" spans="1:16" ht="15">
      <c r="A6993" s="28" t="s">
        <v>2181</v>
      </c>
      <c r="B6993" s="61" t="s">
        <v>2721</v>
      </c>
      <c r="C6993" s="3"/>
      <c r="D6993" s="3"/>
      <c r="E6993" s="9" t="s">
        <v>278</v>
      </c>
      <c r="F6993" s="9" t="s">
        <v>278</v>
      </c>
      <c r="G6993" s="9" t="s">
        <v>278</v>
      </c>
      <c r="H6993" s="9" t="s">
        <v>278</v>
      </c>
      <c r="I6993" s="9" t="s">
        <v>278</v>
      </c>
      <c r="J6993" s="9" t="s">
        <v>278</v>
      </c>
      <c r="K6993" s="9" t="s">
        <v>278</v>
      </c>
      <c r="L6993" s="9" t="s">
        <v>278</v>
      </c>
      <c r="M6993" s="65">
        <v>195.5</v>
      </c>
      <c r="N6993"/>
      <c r="P6993" s="65">
        <f t="shared" si="194"/>
        <v>195.5</v>
      </c>
    </row>
    <row r="6994" spans="1:16" ht="15">
      <c r="A6994" s="28" t="s">
        <v>2182</v>
      </c>
      <c r="B6994" s="61" t="s">
        <v>2709</v>
      </c>
      <c r="C6994" s="3"/>
      <c r="D6994" s="3"/>
      <c r="E6994" s="9" t="s">
        <v>278</v>
      </c>
      <c r="F6994" s="9" t="s">
        <v>278</v>
      </c>
      <c r="G6994" s="9" t="s">
        <v>278</v>
      </c>
      <c r="H6994" s="9" t="s">
        <v>278</v>
      </c>
      <c r="I6994" s="9" t="s">
        <v>278</v>
      </c>
      <c r="J6994" s="9" t="s">
        <v>278</v>
      </c>
      <c r="K6994" s="9" t="s">
        <v>278</v>
      </c>
      <c r="L6994" s="9" t="s">
        <v>278</v>
      </c>
      <c r="M6994" s="65">
        <v>194.5</v>
      </c>
      <c r="N6994"/>
      <c r="P6994" s="65">
        <f t="shared" si="194"/>
        <v>194.5</v>
      </c>
    </row>
    <row r="6995" spans="1:16" ht="15">
      <c r="A6995" s="28" t="s">
        <v>2183</v>
      </c>
      <c r="B6995" s="61" t="s">
        <v>2700</v>
      </c>
      <c r="C6995" s="3"/>
      <c r="D6995" s="3"/>
      <c r="E6995" s="9" t="s">
        <v>278</v>
      </c>
      <c r="F6995" s="9" t="s">
        <v>278</v>
      </c>
      <c r="G6995" s="9" t="s">
        <v>278</v>
      </c>
      <c r="H6995" s="9" t="s">
        <v>278</v>
      </c>
      <c r="I6995" s="9" t="s">
        <v>278</v>
      </c>
      <c r="J6995" s="9" t="s">
        <v>278</v>
      </c>
      <c r="K6995" s="9" t="s">
        <v>278</v>
      </c>
      <c r="L6995" s="9" t="s">
        <v>278</v>
      </c>
      <c r="M6995" s="65">
        <v>192.5</v>
      </c>
      <c r="N6995"/>
      <c r="P6995" s="65">
        <f t="shared" si="194"/>
        <v>192.5</v>
      </c>
    </row>
    <row r="6996" spans="1:16" ht="15">
      <c r="A6996" s="28" t="s">
        <v>2184</v>
      </c>
      <c r="B6996" s="61" t="s">
        <v>2716</v>
      </c>
      <c r="C6996" s="3"/>
      <c r="D6996" s="3"/>
      <c r="E6996" s="9" t="s">
        <v>278</v>
      </c>
      <c r="F6996" s="9" t="s">
        <v>278</v>
      </c>
      <c r="G6996" s="9" t="s">
        <v>278</v>
      </c>
      <c r="H6996" s="9" t="s">
        <v>278</v>
      </c>
      <c r="I6996" s="9" t="s">
        <v>278</v>
      </c>
      <c r="J6996" s="9" t="s">
        <v>278</v>
      </c>
      <c r="K6996" s="9" t="s">
        <v>278</v>
      </c>
      <c r="L6996" s="9" t="s">
        <v>278</v>
      </c>
      <c r="M6996" s="65">
        <v>189</v>
      </c>
      <c r="N6996"/>
      <c r="P6996" s="65">
        <f t="shared" si="194"/>
        <v>189</v>
      </c>
    </row>
    <row r="6997" spans="1:16" ht="15">
      <c r="A6997" s="28" t="s">
        <v>2185</v>
      </c>
      <c r="B6997" s="61" t="s">
        <v>2703</v>
      </c>
      <c r="C6997" s="3"/>
      <c r="D6997" s="3"/>
      <c r="E6997" s="9" t="s">
        <v>278</v>
      </c>
      <c r="F6997" s="9" t="s">
        <v>278</v>
      </c>
      <c r="G6997" s="9" t="s">
        <v>278</v>
      </c>
      <c r="H6997" s="9" t="s">
        <v>278</v>
      </c>
      <c r="I6997" s="9" t="s">
        <v>278</v>
      </c>
      <c r="J6997" s="9" t="s">
        <v>278</v>
      </c>
      <c r="K6997" s="9" t="s">
        <v>278</v>
      </c>
      <c r="L6997" s="9" t="s">
        <v>278</v>
      </c>
      <c r="M6997" s="65">
        <v>188</v>
      </c>
      <c r="N6997"/>
      <c r="P6997" s="65">
        <f t="shared" si="194"/>
        <v>188</v>
      </c>
    </row>
    <row r="6998" spans="1:16" ht="15">
      <c r="A6998" s="28" t="s">
        <v>2186</v>
      </c>
      <c r="B6998" s="61" t="s">
        <v>2714</v>
      </c>
      <c r="C6998" s="3"/>
      <c r="D6998" s="3"/>
      <c r="E6998" s="9" t="s">
        <v>278</v>
      </c>
      <c r="F6998" s="9" t="s">
        <v>278</v>
      </c>
      <c r="G6998" s="9" t="s">
        <v>278</v>
      </c>
      <c r="H6998" s="9" t="s">
        <v>278</v>
      </c>
      <c r="I6998" s="9" t="s">
        <v>278</v>
      </c>
      <c r="J6998" s="9" t="s">
        <v>278</v>
      </c>
      <c r="K6998" s="9" t="s">
        <v>278</v>
      </c>
      <c r="L6998" s="9" t="s">
        <v>278</v>
      </c>
      <c r="M6998" s="65">
        <v>187</v>
      </c>
      <c r="N6998"/>
      <c r="P6998" s="65">
        <f t="shared" si="194"/>
        <v>187</v>
      </c>
    </row>
    <row r="6999" spans="1:16" ht="15">
      <c r="A6999" s="28" t="s">
        <v>2187</v>
      </c>
      <c r="B6999" s="61" t="s">
        <v>2701</v>
      </c>
      <c r="C6999" s="3"/>
      <c r="D6999" s="3"/>
      <c r="E6999" s="9" t="s">
        <v>278</v>
      </c>
      <c r="F6999" s="9" t="s">
        <v>278</v>
      </c>
      <c r="G6999" s="9" t="s">
        <v>278</v>
      </c>
      <c r="H6999" s="9" t="s">
        <v>278</v>
      </c>
      <c r="I6999" s="9" t="s">
        <v>278</v>
      </c>
      <c r="J6999" s="9" t="s">
        <v>278</v>
      </c>
      <c r="K6999" s="9" t="s">
        <v>278</v>
      </c>
      <c r="L6999" s="9" t="s">
        <v>278</v>
      </c>
      <c r="M6999" s="65">
        <v>187</v>
      </c>
      <c r="N6999"/>
      <c r="P6999" s="65">
        <f t="shared" si="194"/>
        <v>187</v>
      </c>
    </row>
    <row r="7000" spans="1:16" ht="15">
      <c r="A7000" s="28" t="s">
        <v>2188</v>
      </c>
      <c r="B7000" s="239" t="s">
        <v>2190</v>
      </c>
      <c r="E7000" s="9" t="s">
        <v>278</v>
      </c>
      <c r="F7000" s="9" t="s">
        <v>278</v>
      </c>
      <c r="G7000" s="9" t="s">
        <v>278</v>
      </c>
      <c r="H7000" s="9" t="s">
        <v>278</v>
      </c>
      <c r="I7000" s="9" t="s">
        <v>278</v>
      </c>
      <c r="J7000" s="9" t="s">
        <v>278</v>
      </c>
      <c r="K7000" s="9" t="s">
        <v>278</v>
      </c>
      <c r="L7000" s="9">
        <v>141</v>
      </c>
      <c r="M7000" s="65">
        <v>46</v>
      </c>
      <c r="N7000" s="65"/>
      <c r="P7000" s="65">
        <f t="shared" si="194"/>
        <v>187</v>
      </c>
    </row>
    <row r="7001" spans="1:16" ht="15">
      <c r="A7001" s="28" t="s">
        <v>2296</v>
      </c>
      <c r="B7001" s="61" t="s">
        <v>2704</v>
      </c>
      <c r="C7001" s="3"/>
      <c r="D7001" s="3"/>
      <c r="E7001" s="9" t="s">
        <v>278</v>
      </c>
      <c r="F7001" s="9" t="s">
        <v>278</v>
      </c>
      <c r="G7001" s="9" t="s">
        <v>278</v>
      </c>
      <c r="H7001" s="9" t="s">
        <v>278</v>
      </c>
      <c r="I7001" s="9" t="s">
        <v>278</v>
      </c>
      <c r="J7001" s="9" t="s">
        <v>278</v>
      </c>
      <c r="K7001" s="9" t="s">
        <v>278</v>
      </c>
      <c r="L7001" s="9" t="s">
        <v>278</v>
      </c>
      <c r="M7001" s="65">
        <v>185</v>
      </c>
      <c r="N7001"/>
      <c r="P7001" s="65">
        <f t="shared" si="194"/>
        <v>185</v>
      </c>
    </row>
    <row r="7002" spans="1:16" ht="15">
      <c r="A7002" s="28" t="s">
        <v>2297</v>
      </c>
      <c r="B7002" s="61" t="s">
        <v>2835</v>
      </c>
      <c r="C7002" s="3"/>
      <c r="D7002" s="3"/>
      <c r="E7002" s="9" t="s">
        <v>278</v>
      </c>
      <c r="F7002" s="9" t="s">
        <v>278</v>
      </c>
      <c r="G7002" s="9" t="s">
        <v>278</v>
      </c>
      <c r="H7002" s="9" t="s">
        <v>278</v>
      </c>
      <c r="I7002" s="9" t="s">
        <v>278</v>
      </c>
      <c r="J7002" s="9" t="s">
        <v>278</v>
      </c>
      <c r="K7002" s="9" t="s">
        <v>278</v>
      </c>
      <c r="L7002" s="9" t="s">
        <v>278</v>
      </c>
      <c r="M7002" s="65">
        <v>180</v>
      </c>
      <c r="N7002"/>
      <c r="P7002" s="65">
        <f t="shared" si="194"/>
        <v>180</v>
      </c>
    </row>
    <row r="7003" spans="1:16" ht="15">
      <c r="A7003" s="28" t="s">
        <v>2298</v>
      </c>
      <c r="B7003" s="178" t="s">
        <v>1340</v>
      </c>
      <c r="C7003" s="3"/>
      <c r="D7003" s="3"/>
      <c r="E7003" s="9" t="s">
        <v>278</v>
      </c>
      <c r="F7003" s="9" t="s">
        <v>278</v>
      </c>
      <c r="G7003" s="9" t="s">
        <v>278</v>
      </c>
      <c r="H7003" s="9" t="s">
        <v>278</v>
      </c>
      <c r="I7003" s="9">
        <v>174.99999999999818</v>
      </c>
      <c r="J7003" s="9" t="s">
        <v>278</v>
      </c>
      <c r="K7003" s="9" t="s">
        <v>278</v>
      </c>
      <c r="L7003" s="9" t="s">
        <v>278</v>
      </c>
      <c r="M7003" s="9" t="s">
        <v>278</v>
      </c>
      <c r="P7003" s="65">
        <f t="shared" si="194"/>
        <v>174.99999999999818</v>
      </c>
    </row>
    <row r="7004" spans="1:16" ht="15">
      <c r="A7004" s="253" t="s">
        <v>2676</v>
      </c>
      <c r="B7004" s="61" t="s">
        <v>2710</v>
      </c>
      <c r="C7004" s="3"/>
      <c r="D7004" s="3"/>
      <c r="E7004" s="9" t="s">
        <v>278</v>
      </c>
      <c r="F7004" s="9" t="s">
        <v>278</v>
      </c>
      <c r="G7004" s="9" t="s">
        <v>278</v>
      </c>
      <c r="H7004" s="9" t="s">
        <v>278</v>
      </c>
      <c r="I7004" s="9" t="s">
        <v>278</v>
      </c>
      <c r="J7004" s="9" t="s">
        <v>278</v>
      </c>
      <c r="K7004" s="9" t="s">
        <v>278</v>
      </c>
      <c r="L7004" s="9" t="s">
        <v>278</v>
      </c>
      <c r="M7004" s="65">
        <v>173.5</v>
      </c>
      <c r="N7004"/>
      <c r="P7004" s="65">
        <f t="shared" ref="P7004:P7034" si="195">SUM(E7004:M7004)</f>
        <v>173.5</v>
      </c>
    </row>
    <row r="7005" spans="1:16" ht="15">
      <c r="A7005" s="253" t="s">
        <v>2677</v>
      </c>
      <c r="B7005" s="190" t="s">
        <v>1331</v>
      </c>
      <c r="C7005" s="3"/>
      <c r="D7005" s="3"/>
      <c r="E7005" s="9" t="s">
        <v>278</v>
      </c>
      <c r="F7005" s="9" t="s">
        <v>278</v>
      </c>
      <c r="G7005" s="9" t="s">
        <v>278</v>
      </c>
      <c r="H7005" s="9" t="s">
        <v>278</v>
      </c>
      <c r="I7005" s="9">
        <v>172.5</v>
      </c>
      <c r="J7005" s="9" t="s">
        <v>278</v>
      </c>
      <c r="K7005" s="9" t="s">
        <v>278</v>
      </c>
      <c r="L7005" s="9" t="s">
        <v>278</v>
      </c>
      <c r="M7005" s="9" t="s">
        <v>278</v>
      </c>
      <c r="P7005" s="65">
        <f t="shared" si="195"/>
        <v>172.5</v>
      </c>
    </row>
    <row r="7006" spans="1:16" ht="15">
      <c r="A7006" s="253" t="s">
        <v>2678</v>
      </c>
      <c r="B7006" s="61" t="s">
        <v>2819</v>
      </c>
      <c r="C7006" s="3"/>
      <c r="D7006" s="3"/>
      <c r="E7006" s="9" t="s">
        <v>278</v>
      </c>
      <c r="F7006" s="9" t="s">
        <v>278</v>
      </c>
      <c r="G7006" s="9" t="s">
        <v>278</v>
      </c>
      <c r="H7006" s="9" t="s">
        <v>278</v>
      </c>
      <c r="I7006" s="9" t="s">
        <v>278</v>
      </c>
      <c r="J7006" s="9" t="s">
        <v>278</v>
      </c>
      <c r="K7006" s="9" t="s">
        <v>278</v>
      </c>
      <c r="L7006" s="9" t="s">
        <v>278</v>
      </c>
      <c r="M7006" s="65">
        <v>171</v>
      </c>
      <c r="N7006"/>
      <c r="P7006" s="65">
        <f t="shared" si="195"/>
        <v>171</v>
      </c>
    </row>
    <row r="7007" spans="1:16" ht="15">
      <c r="A7007" s="253" t="s">
        <v>2679</v>
      </c>
      <c r="B7007" s="61" t="s">
        <v>2720</v>
      </c>
      <c r="C7007" s="3"/>
      <c r="D7007" s="3"/>
      <c r="E7007" s="9" t="s">
        <v>278</v>
      </c>
      <c r="F7007" s="9" t="s">
        <v>278</v>
      </c>
      <c r="G7007" s="9" t="s">
        <v>278</v>
      </c>
      <c r="H7007" s="9" t="s">
        <v>278</v>
      </c>
      <c r="I7007" s="9" t="s">
        <v>278</v>
      </c>
      <c r="J7007" s="9" t="s">
        <v>278</v>
      </c>
      <c r="K7007" s="9" t="s">
        <v>278</v>
      </c>
      <c r="L7007" s="9" t="s">
        <v>278</v>
      </c>
      <c r="M7007" s="65">
        <v>170.5</v>
      </c>
      <c r="N7007"/>
      <c r="P7007" s="65">
        <f t="shared" si="195"/>
        <v>170.5</v>
      </c>
    </row>
    <row r="7008" spans="1:16" ht="15">
      <c r="A7008" s="253" t="s">
        <v>2680</v>
      </c>
      <c r="B7008" s="61" t="s">
        <v>2707</v>
      </c>
      <c r="C7008" s="3"/>
      <c r="D7008" s="3"/>
      <c r="E7008" s="9" t="s">
        <v>278</v>
      </c>
      <c r="F7008" s="9" t="s">
        <v>278</v>
      </c>
      <c r="G7008" s="9" t="s">
        <v>278</v>
      </c>
      <c r="H7008" s="9" t="s">
        <v>278</v>
      </c>
      <c r="I7008" s="9" t="s">
        <v>278</v>
      </c>
      <c r="J7008" s="9" t="s">
        <v>278</v>
      </c>
      <c r="K7008" s="9" t="s">
        <v>278</v>
      </c>
      <c r="L7008" s="9" t="s">
        <v>278</v>
      </c>
      <c r="M7008" s="65">
        <v>167</v>
      </c>
      <c r="N7008"/>
      <c r="P7008" s="65">
        <f t="shared" si="195"/>
        <v>167</v>
      </c>
    </row>
    <row r="7009" spans="1:16" ht="15">
      <c r="A7009" s="253" t="s">
        <v>2681</v>
      </c>
      <c r="B7009" s="178" t="s">
        <v>1347</v>
      </c>
      <c r="C7009" s="3"/>
      <c r="D7009" s="3"/>
      <c r="E7009" s="9" t="s">
        <v>278</v>
      </c>
      <c r="F7009" s="9" t="s">
        <v>278</v>
      </c>
      <c r="G7009" s="9" t="s">
        <v>278</v>
      </c>
      <c r="H7009" s="9" t="s">
        <v>278</v>
      </c>
      <c r="I7009" s="9">
        <v>166.99999999999818</v>
      </c>
      <c r="J7009" s="9" t="s">
        <v>278</v>
      </c>
      <c r="K7009" s="9" t="s">
        <v>278</v>
      </c>
      <c r="L7009" s="9" t="s">
        <v>278</v>
      </c>
      <c r="M7009" s="9" t="s">
        <v>278</v>
      </c>
      <c r="P7009" s="65">
        <f t="shared" si="195"/>
        <v>166.99999999999818</v>
      </c>
    </row>
    <row r="7010" spans="1:16" ht="15">
      <c r="A7010" s="253" t="s">
        <v>2682</v>
      </c>
      <c r="B7010" s="61" t="s">
        <v>2719</v>
      </c>
      <c r="C7010" s="3"/>
      <c r="D7010" s="3"/>
      <c r="E7010" s="9" t="s">
        <v>278</v>
      </c>
      <c r="F7010" s="9" t="s">
        <v>278</v>
      </c>
      <c r="G7010" s="9" t="s">
        <v>278</v>
      </c>
      <c r="H7010" s="9" t="s">
        <v>278</v>
      </c>
      <c r="I7010" s="9" t="s">
        <v>278</v>
      </c>
      <c r="J7010" s="9" t="s">
        <v>278</v>
      </c>
      <c r="K7010" s="9" t="s">
        <v>278</v>
      </c>
      <c r="L7010" s="9" t="s">
        <v>278</v>
      </c>
      <c r="M7010" s="65">
        <v>159.5</v>
      </c>
      <c r="N7010"/>
      <c r="P7010" s="65">
        <f t="shared" si="195"/>
        <v>159.5</v>
      </c>
    </row>
    <row r="7011" spans="1:16" ht="15">
      <c r="A7011" s="253" t="s">
        <v>2683</v>
      </c>
      <c r="B7011" s="61" t="s">
        <v>2699</v>
      </c>
      <c r="C7011" s="3"/>
      <c r="D7011" s="3"/>
      <c r="E7011" s="9" t="s">
        <v>278</v>
      </c>
      <c r="F7011" s="9" t="s">
        <v>278</v>
      </c>
      <c r="G7011" s="9" t="s">
        <v>278</v>
      </c>
      <c r="H7011" s="9" t="s">
        <v>278</v>
      </c>
      <c r="I7011" s="9" t="s">
        <v>278</v>
      </c>
      <c r="J7011" s="9" t="s">
        <v>278</v>
      </c>
      <c r="K7011" s="9" t="s">
        <v>278</v>
      </c>
      <c r="L7011" s="9" t="s">
        <v>278</v>
      </c>
      <c r="M7011" s="65">
        <v>157.5</v>
      </c>
      <c r="N7011"/>
      <c r="P7011" s="65">
        <f t="shared" si="195"/>
        <v>157.5</v>
      </c>
    </row>
    <row r="7012" spans="1:16" ht="15">
      <c r="A7012" s="253" t="s">
        <v>2684</v>
      </c>
      <c r="B7012" s="61" t="s">
        <v>2723</v>
      </c>
      <c r="C7012" s="3"/>
      <c r="D7012" s="3"/>
      <c r="E7012" s="9" t="s">
        <v>278</v>
      </c>
      <c r="F7012" s="9" t="s">
        <v>278</v>
      </c>
      <c r="G7012" s="9" t="s">
        <v>278</v>
      </c>
      <c r="H7012" s="9" t="s">
        <v>278</v>
      </c>
      <c r="I7012" s="9" t="s">
        <v>278</v>
      </c>
      <c r="J7012" s="9" t="s">
        <v>278</v>
      </c>
      <c r="K7012" s="9" t="s">
        <v>278</v>
      </c>
      <c r="L7012" s="9" t="s">
        <v>278</v>
      </c>
      <c r="M7012" s="65">
        <v>154.5</v>
      </c>
      <c r="N7012"/>
      <c r="P7012" s="65">
        <f t="shared" si="195"/>
        <v>154.5</v>
      </c>
    </row>
    <row r="7013" spans="1:16" ht="15">
      <c r="A7013" s="253" t="s">
        <v>2685</v>
      </c>
      <c r="B7013" s="61" t="s">
        <v>2718</v>
      </c>
      <c r="C7013" s="3"/>
      <c r="D7013" s="3"/>
      <c r="E7013" s="9" t="s">
        <v>278</v>
      </c>
      <c r="F7013" s="9" t="s">
        <v>278</v>
      </c>
      <c r="G7013" s="9" t="s">
        <v>278</v>
      </c>
      <c r="H7013" s="9" t="s">
        <v>278</v>
      </c>
      <c r="I7013" s="9" t="s">
        <v>278</v>
      </c>
      <c r="J7013" s="9" t="s">
        <v>278</v>
      </c>
      <c r="K7013" s="9" t="s">
        <v>278</v>
      </c>
      <c r="L7013" s="9" t="s">
        <v>278</v>
      </c>
      <c r="M7013" s="65">
        <v>153.5</v>
      </c>
      <c r="N7013"/>
      <c r="P7013" s="65">
        <f t="shared" si="195"/>
        <v>153.5</v>
      </c>
    </row>
    <row r="7014" spans="1:16" ht="15">
      <c r="A7014" s="253" t="s">
        <v>2686</v>
      </c>
      <c r="B7014" s="239" t="s">
        <v>1651</v>
      </c>
      <c r="C7014" s="3"/>
      <c r="D7014" s="3"/>
      <c r="E7014" s="9" t="s">
        <v>278</v>
      </c>
      <c r="F7014" s="9" t="s">
        <v>278</v>
      </c>
      <c r="G7014" s="9" t="s">
        <v>278</v>
      </c>
      <c r="H7014" s="9" t="s">
        <v>278</v>
      </c>
      <c r="I7014" s="9" t="s">
        <v>278</v>
      </c>
      <c r="J7014" s="9">
        <v>151.49999999999636</v>
      </c>
      <c r="K7014" s="9" t="s">
        <v>278</v>
      </c>
      <c r="L7014" s="9" t="s">
        <v>278</v>
      </c>
      <c r="M7014" s="9" t="s">
        <v>278</v>
      </c>
      <c r="P7014" s="65">
        <f t="shared" si="195"/>
        <v>151.49999999999636</v>
      </c>
    </row>
    <row r="7015" spans="1:16" ht="15">
      <c r="A7015" s="253" t="s">
        <v>2687</v>
      </c>
      <c r="B7015" s="61" t="s">
        <v>2717</v>
      </c>
      <c r="C7015" s="3"/>
      <c r="D7015" s="3"/>
      <c r="E7015" s="9" t="s">
        <v>278</v>
      </c>
      <c r="F7015" s="9" t="s">
        <v>278</v>
      </c>
      <c r="G7015" s="9" t="s">
        <v>278</v>
      </c>
      <c r="H7015" s="9" t="s">
        <v>278</v>
      </c>
      <c r="I7015" s="9" t="s">
        <v>278</v>
      </c>
      <c r="J7015" s="9" t="s">
        <v>278</v>
      </c>
      <c r="K7015" s="9" t="s">
        <v>278</v>
      </c>
      <c r="L7015" s="9" t="s">
        <v>278</v>
      </c>
      <c r="M7015" s="65">
        <v>149</v>
      </c>
      <c r="N7015"/>
      <c r="P7015" s="65">
        <f t="shared" si="195"/>
        <v>149</v>
      </c>
    </row>
    <row r="7016" spans="1:16" ht="15">
      <c r="A7016" s="253" t="s">
        <v>2688</v>
      </c>
      <c r="B7016" s="61" t="s">
        <v>678</v>
      </c>
      <c r="E7016" s="9" t="s">
        <v>278</v>
      </c>
      <c r="F7016" s="9" t="s">
        <v>278</v>
      </c>
      <c r="G7016" s="9" t="s">
        <v>278</v>
      </c>
      <c r="H7016" s="9">
        <v>148.99999999999636</v>
      </c>
      <c r="I7016" s="9" t="s">
        <v>278</v>
      </c>
      <c r="J7016" s="9" t="s">
        <v>278</v>
      </c>
      <c r="K7016" s="9" t="s">
        <v>278</v>
      </c>
      <c r="L7016" s="9" t="s">
        <v>278</v>
      </c>
      <c r="M7016" s="9" t="s">
        <v>278</v>
      </c>
      <c r="P7016" s="65">
        <f t="shared" si="195"/>
        <v>148.99999999999636</v>
      </c>
    </row>
    <row r="7017" spans="1:16" ht="15">
      <c r="A7017" s="253" t="s">
        <v>2689</v>
      </c>
      <c r="B7017" s="61" t="s">
        <v>2724</v>
      </c>
      <c r="C7017" s="3"/>
      <c r="D7017" s="3"/>
      <c r="E7017" s="9" t="s">
        <v>278</v>
      </c>
      <c r="F7017" s="9" t="s">
        <v>278</v>
      </c>
      <c r="G7017" s="9" t="s">
        <v>278</v>
      </c>
      <c r="H7017" s="9" t="s">
        <v>278</v>
      </c>
      <c r="I7017" s="9" t="s">
        <v>278</v>
      </c>
      <c r="J7017" s="9" t="s">
        <v>278</v>
      </c>
      <c r="K7017" s="9" t="s">
        <v>278</v>
      </c>
      <c r="L7017" s="9" t="s">
        <v>278</v>
      </c>
      <c r="M7017" s="65">
        <v>144.5</v>
      </c>
      <c r="N7017"/>
      <c r="P7017" s="65">
        <f t="shared" si="195"/>
        <v>144.5</v>
      </c>
    </row>
    <row r="7018" spans="1:16" ht="15">
      <c r="A7018" s="253" t="s">
        <v>2690</v>
      </c>
      <c r="B7018" s="61" t="s">
        <v>2712</v>
      </c>
      <c r="C7018" s="3"/>
      <c r="D7018" s="3"/>
      <c r="E7018" s="9" t="s">
        <v>278</v>
      </c>
      <c r="F7018" s="9" t="s">
        <v>278</v>
      </c>
      <c r="G7018" s="9" t="s">
        <v>278</v>
      </c>
      <c r="H7018" s="9" t="s">
        <v>278</v>
      </c>
      <c r="I7018" s="9" t="s">
        <v>278</v>
      </c>
      <c r="J7018" s="9" t="s">
        <v>278</v>
      </c>
      <c r="K7018" s="9" t="s">
        <v>278</v>
      </c>
      <c r="L7018" s="9" t="s">
        <v>278</v>
      </c>
      <c r="M7018" s="65">
        <v>143.5</v>
      </c>
      <c r="N7018"/>
      <c r="P7018" s="65">
        <f t="shared" si="195"/>
        <v>143.5</v>
      </c>
    </row>
    <row r="7019" spans="1:16" ht="15">
      <c r="A7019" s="253" t="s">
        <v>2691</v>
      </c>
      <c r="B7019" s="61" t="s">
        <v>2711</v>
      </c>
      <c r="C7019" s="3"/>
      <c r="D7019" s="3"/>
      <c r="E7019" s="9" t="s">
        <v>278</v>
      </c>
      <c r="F7019" s="9" t="s">
        <v>278</v>
      </c>
      <c r="G7019" s="9" t="s">
        <v>278</v>
      </c>
      <c r="H7019" s="9" t="s">
        <v>278</v>
      </c>
      <c r="I7019" s="9" t="s">
        <v>278</v>
      </c>
      <c r="J7019" s="9" t="s">
        <v>278</v>
      </c>
      <c r="K7019" s="9" t="s">
        <v>278</v>
      </c>
      <c r="L7019" s="9" t="s">
        <v>278</v>
      </c>
      <c r="M7019" s="65">
        <v>143</v>
      </c>
      <c r="N7019"/>
      <c r="P7019" s="65">
        <f t="shared" si="195"/>
        <v>143</v>
      </c>
    </row>
    <row r="7020" spans="1:16" ht="15">
      <c r="A7020" s="253" t="s">
        <v>2692</v>
      </c>
      <c r="B7020" s="61" t="s">
        <v>2722</v>
      </c>
      <c r="C7020" s="3"/>
      <c r="D7020" s="3"/>
      <c r="E7020" s="9" t="s">
        <v>278</v>
      </c>
      <c r="F7020" s="9" t="s">
        <v>278</v>
      </c>
      <c r="G7020" s="9" t="s">
        <v>278</v>
      </c>
      <c r="H7020" s="9" t="s">
        <v>278</v>
      </c>
      <c r="I7020" s="9" t="s">
        <v>278</v>
      </c>
      <c r="J7020" s="9" t="s">
        <v>278</v>
      </c>
      <c r="K7020" s="9" t="s">
        <v>278</v>
      </c>
      <c r="L7020" s="9" t="s">
        <v>278</v>
      </c>
      <c r="M7020" s="65">
        <v>141</v>
      </c>
      <c r="N7020"/>
      <c r="P7020" s="65">
        <f t="shared" si="195"/>
        <v>141</v>
      </c>
    </row>
    <row r="7021" spans="1:16" ht="15">
      <c r="A7021" s="253" t="s">
        <v>2693</v>
      </c>
      <c r="B7021" s="61" t="s">
        <v>2706</v>
      </c>
      <c r="C7021" s="3"/>
      <c r="D7021" s="3"/>
      <c r="E7021" s="9" t="s">
        <v>278</v>
      </c>
      <c r="F7021" s="9" t="s">
        <v>278</v>
      </c>
      <c r="G7021" s="9" t="s">
        <v>278</v>
      </c>
      <c r="H7021" s="9" t="s">
        <v>278</v>
      </c>
      <c r="I7021" s="9" t="s">
        <v>278</v>
      </c>
      <c r="J7021" s="9" t="s">
        <v>278</v>
      </c>
      <c r="K7021" s="9" t="s">
        <v>278</v>
      </c>
      <c r="L7021" s="9" t="s">
        <v>278</v>
      </c>
      <c r="M7021" s="65">
        <v>140</v>
      </c>
      <c r="N7021"/>
      <c r="P7021" s="65">
        <f t="shared" si="195"/>
        <v>140</v>
      </c>
    </row>
    <row r="7022" spans="1:16" ht="15">
      <c r="A7022" s="253" t="s">
        <v>2694</v>
      </c>
      <c r="B7022" s="61" t="s">
        <v>2715</v>
      </c>
      <c r="C7022" s="3"/>
      <c r="D7022" s="3"/>
      <c r="E7022" s="9" t="s">
        <v>278</v>
      </c>
      <c r="F7022" s="9" t="s">
        <v>278</v>
      </c>
      <c r="G7022" s="9" t="s">
        <v>278</v>
      </c>
      <c r="H7022" s="9" t="s">
        <v>278</v>
      </c>
      <c r="I7022" s="9" t="s">
        <v>278</v>
      </c>
      <c r="J7022" s="9" t="s">
        <v>278</v>
      </c>
      <c r="K7022" s="9" t="s">
        <v>278</v>
      </c>
      <c r="L7022" s="9" t="s">
        <v>278</v>
      </c>
      <c r="M7022" s="65">
        <v>139.5</v>
      </c>
      <c r="N7022"/>
      <c r="P7022" s="65">
        <f t="shared" si="195"/>
        <v>139.5</v>
      </c>
    </row>
    <row r="7023" spans="1:16" ht="15">
      <c r="A7023" s="253" t="s">
        <v>2695</v>
      </c>
      <c r="B7023" s="61" t="s">
        <v>2702</v>
      </c>
      <c r="C7023" s="3"/>
      <c r="D7023" s="3"/>
      <c r="E7023" s="9" t="s">
        <v>278</v>
      </c>
      <c r="F7023" s="9" t="s">
        <v>278</v>
      </c>
      <c r="G7023" s="9" t="s">
        <v>278</v>
      </c>
      <c r="H7023" s="9" t="s">
        <v>278</v>
      </c>
      <c r="I7023" s="9" t="s">
        <v>278</v>
      </c>
      <c r="J7023" s="9" t="s">
        <v>278</v>
      </c>
      <c r="K7023" s="9" t="s">
        <v>278</v>
      </c>
      <c r="L7023" s="9" t="s">
        <v>278</v>
      </c>
      <c r="M7023" s="65">
        <v>131</v>
      </c>
      <c r="N7023"/>
      <c r="P7023" s="65">
        <f t="shared" si="195"/>
        <v>131</v>
      </c>
    </row>
    <row r="7024" spans="1:16" ht="15">
      <c r="A7024" s="253" t="s">
        <v>2696</v>
      </c>
      <c r="B7024" s="61" t="s">
        <v>2725</v>
      </c>
      <c r="C7024" s="3"/>
      <c r="D7024" s="3"/>
      <c r="E7024" s="9" t="s">
        <v>278</v>
      </c>
      <c r="F7024" s="9" t="s">
        <v>278</v>
      </c>
      <c r="G7024" s="9" t="s">
        <v>278</v>
      </c>
      <c r="H7024" s="9" t="s">
        <v>278</v>
      </c>
      <c r="I7024" s="9" t="s">
        <v>278</v>
      </c>
      <c r="J7024" s="9" t="s">
        <v>278</v>
      </c>
      <c r="K7024" s="9" t="s">
        <v>278</v>
      </c>
      <c r="L7024" s="9" t="s">
        <v>278</v>
      </c>
      <c r="M7024" s="65">
        <v>130.5</v>
      </c>
      <c r="N7024"/>
      <c r="P7024" s="65">
        <f t="shared" si="195"/>
        <v>130.5</v>
      </c>
    </row>
    <row r="7025" spans="1:21" ht="15">
      <c r="A7025" s="253" t="s">
        <v>2697</v>
      </c>
      <c r="B7025" s="61" t="s">
        <v>2728</v>
      </c>
      <c r="C7025" s="3"/>
      <c r="D7025" s="3"/>
      <c r="E7025" s="9" t="s">
        <v>278</v>
      </c>
      <c r="F7025" s="9" t="s">
        <v>278</v>
      </c>
      <c r="G7025" s="9" t="s">
        <v>278</v>
      </c>
      <c r="H7025" s="9" t="s">
        <v>278</v>
      </c>
      <c r="I7025" s="9" t="s">
        <v>278</v>
      </c>
      <c r="J7025" s="9" t="s">
        <v>278</v>
      </c>
      <c r="K7025" s="9" t="s">
        <v>278</v>
      </c>
      <c r="L7025" s="9" t="s">
        <v>278</v>
      </c>
      <c r="M7025" s="65">
        <v>123.5</v>
      </c>
      <c r="N7025"/>
      <c r="P7025" s="65">
        <f t="shared" si="195"/>
        <v>123.5</v>
      </c>
    </row>
    <row r="7026" spans="1:21" ht="15">
      <c r="A7026" s="253" t="s">
        <v>2698</v>
      </c>
      <c r="B7026" s="61" t="s">
        <v>164</v>
      </c>
      <c r="E7026" s="9" t="s">
        <v>278</v>
      </c>
      <c r="F7026" s="9" t="s">
        <v>278</v>
      </c>
      <c r="G7026" s="9">
        <v>110.50000000000364</v>
      </c>
      <c r="H7026" s="9" t="s">
        <v>278</v>
      </c>
      <c r="I7026" s="9" t="s">
        <v>278</v>
      </c>
      <c r="J7026" s="9" t="s">
        <v>278</v>
      </c>
      <c r="K7026" s="9" t="s">
        <v>278</v>
      </c>
      <c r="L7026" s="9" t="s">
        <v>278</v>
      </c>
      <c r="M7026" s="9" t="s">
        <v>278</v>
      </c>
      <c r="P7026" s="65">
        <f t="shared" si="195"/>
        <v>110.50000000000364</v>
      </c>
    </row>
    <row r="7027" spans="1:21" ht="15">
      <c r="A7027" s="253" t="s">
        <v>2727</v>
      </c>
      <c r="B7027" s="61" t="s">
        <v>2705</v>
      </c>
      <c r="C7027" s="3"/>
      <c r="D7027" s="3"/>
      <c r="E7027" s="9" t="s">
        <v>278</v>
      </c>
      <c r="F7027" s="9" t="s">
        <v>278</v>
      </c>
      <c r="G7027" s="9" t="s">
        <v>278</v>
      </c>
      <c r="H7027" s="9" t="s">
        <v>278</v>
      </c>
      <c r="I7027" s="9" t="s">
        <v>278</v>
      </c>
      <c r="J7027" s="9" t="s">
        <v>278</v>
      </c>
      <c r="K7027" s="9" t="s">
        <v>278</v>
      </c>
      <c r="L7027" s="9" t="s">
        <v>278</v>
      </c>
      <c r="M7027" s="65">
        <v>106</v>
      </c>
      <c r="N7027"/>
      <c r="P7027" s="65">
        <f t="shared" si="195"/>
        <v>106</v>
      </c>
    </row>
    <row r="7028" spans="1:21" ht="15">
      <c r="A7028" s="253" t="s">
        <v>2820</v>
      </c>
      <c r="B7028" s="239" t="s">
        <v>1670</v>
      </c>
      <c r="E7028" s="9" t="s">
        <v>278</v>
      </c>
      <c r="F7028" s="9" t="s">
        <v>278</v>
      </c>
      <c r="G7028" s="9" t="s">
        <v>278</v>
      </c>
      <c r="H7028" s="9" t="s">
        <v>278</v>
      </c>
      <c r="I7028" s="9" t="s">
        <v>278</v>
      </c>
      <c r="J7028" s="9" t="s">
        <v>278</v>
      </c>
      <c r="K7028" s="9">
        <v>102</v>
      </c>
      <c r="L7028" s="9" t="s">
        <v>278</v>
      </c>
      <c r="M7028" s="9" t="s">
        <v>278</v>
      </c>
      <c r="P7028" s="65">
        <f t="shared" si="195"/>
        <v>102</v>
      </c>
    </row>
    <row r="7029" spans="1:21" ht="15">
      <c r="A7029" s="253" t="s">
        <v>2837</v>
      </c>
      <c r="B7029" s="239" t="s">
        <v>1692</v>
      </c>
      <c r="E7029" s="9" t="s">
        <v>278</v>
      </c>
      <c r="F7029" s="9" t="s">
        <v>278</v>
      </c>
      <c r="G7029" s="9" t="s">
        <v>278</v>
      </c>
      <c r="H7029" s="9" t="s">
        <v>278</v>
      </c>
      <c r="I7029" s="9" t="s">
        <v>278</v>
      </c>
      <c r="J7029" s="9" t="s">
        <v>278</v>
      </c>
      <c r="K7029" s="9">
        <v>94.000000000005457</v>
      </c>
      <c r="L7029" s="9" t="s">
        <v>278</v>
      </c>
      <c r="M7029" s="9" t="s">
        <v>278</v>
      </c>
      <c r="P7029" s="65">
        <f t="shared" si="195"/>
        <v>94.000000000005457</v>
      </c>
    </row>
    <row r="7030" spans="1:21" ht="15">
      <c r="A7030" s="253" t="s">
        <v>2887</v>
      </c>
      <c r="B7030" s="178" t="s">
        <v>1339</v>
      </c>
      <c r="C7030" s="3"/>
      <c r="D7030" s="3"/>
      <c r="E7030" s="9" t="s">
        <v>278</v>
      </c>
      <c r="F7030" s="9" t="s">
        <v>278</v>
      </c>
      <c r="G7030" s="9" t="s">
        <v>278</v>
      </c>
      <c r="H7030" s="9" t="s">
        <v>278</v>
      </c>
      <c r="I7030" s="9">
        <v>89.000000000003638</v>
      </c>
      <c r="J7030" s="9" t="s">
        <v>278</v>
      </c>
      <c r="K7030" s="9" t="s">
        <v>278</v>
      </c>
      <c r="L7030" s="9" t="s">
        <v>278</v>
      </c>
      <c r="M7030" s="9" t="s">
        <v>278</v>
      </c>
      <c r="P7030" s="65">
        <f t="shared" si="195"/>
        <v>89.000000000003638</v>
      </c>
    </row>
    <row r="7031" spans="1:21" ht="15">
      <c r="A7031" s="253" t="s">
        <v>2888</v>
      </c>
      <c r="B7031" s="61" t="s">
        <v>2708</v>
      </c>
      <c r="C7031" s="3"/>
      <c r="D7031" s="3"/>
      <c r="E7031" s="9" t="s">
        <v>278</v>
      </c>
      <c r="F7031" s="9" t="s">
        <v>278</v>
      </c>
      <c r="G7031" s="9" t="s">
        <v>278</v>
      </c>
      <c r="H7031" s="9" t="s">
        <v>278</v>
      </c>
      <c r="I7031" s="9" t="s">
        <v>278</v>
      </c>
      <c r="J7031" s="9" t="s">
        <v>278</v>
      </c>
      <c r="K7031" s="9" t="s">
        <v>278</v>
      </c>
      <c r="L7031" s="9" t="s">
        <v>278</v>
      </c>
      <c r="M7031" s="65">
        <v>80.25</v>
      </c>
      <c r="N7031"/>
      <c r="P7031" s="65">
        <f t="shared" si="195"/>
        <v>80.25</v>
      </c>
    </row>
    <row r="7032" spans="1:21" ht="15">
      <c r="A7032" s="253" t="s">
        <v>2889</v>
      </c>
      <c r="B7032" s="61" t="s">
        <v>2713</v>
      </c>
      <c r="C7032" s="3"/>
      <c r="D7032" s="3"/>
      <c r="E7032" s="9" t="s">
        <v>278</v>
      </c>
      <c r="F7032" s="9" t="s">
        <v>278</v>
      </c>
      <c r="G7032" s="9" t="s">
        <v>278</v>
      </c>
      <c r="H7032" s="9" t="s">
        <v>278</v>
      </c>
      <c r="I7032" s="9" t="s">
        <v>278</v>
      </c>
      <c r="J7032" s="9" t="s">
        <v>278</v>
      </c>
      <c r="K7032" s="9" t="s">
        <v>278</v>
      </c>
      <c r="L7032" s="9" t="s">
        <v>278</v>
      </c>
      <c r="M7032" s="65">
        <v>64.5</v>
      </c>
      <c r="N7032"/>
      <c r="P7032" s="65">
        <f t="shared" si="195"/>
        <v>64.5</v>
      </c>
    </row>
    <row r="7033" spans="1:21" ht="15">
      <c r="A7033" s="253" t="s">
        <v>2890</v>
      </c>
      <c r="B7033" s="61" t="s">
        <v>688</v>
      </c>
      <c r="E7033" s="9" t="s">
        <v>278</v>
      </c>
      <c r="F7033" s="9" t="s">
        <v>278</v>
      </c>
      <c r="G7033" s="9" t="s">
        <v>278</v>
      </c>
      <c r="H7033" s="9">
        <v>57.999999999998181</v>
      </c>
      <c r="I7033" s="9" t="s">
        <v>278</v>
      </c>
      <c r="J7033" s="9" t="s">
        <v>278</v>
      </c>
      <c r="K7033" s="9" t="s">
        <v>278</v>
      </c>
      <c r="L7033" s="9" t="s">
        <v>278</v>
      </c>
      <c r="M7033" s="9" t="s">
        <v>278</v>
      </c>
      <c r="P7033" s="65">
        <f t="shared" si="195"/>
        <v>57.999999999998181</v>
      </c>
    </row>
    <row r="7034" spans="1:21" ht="15">
      <c r="A7034" s="253" t="s">
        <v>2891</v>
      </c>
      <c r="B7034" s="239" t="s">
        <v>1669</v>
      </c>
      <c r="E7034" s="9" t="s">
        <v>278</v>
      </c>
      <c r="F7034" s="9" t="s">
        <v>278</v>
      </c>
      <c r="G7034" s="9" t="s">
        <v>278</v>
      </c>
      <c r="H7034" s="9" t="s">
        <v>278</v>
      </c>
      <c r="I7034" s="9" t="s">
        <v>278</v>
      </c>
      <c r="J7034" s="9" t="s">
        <v>278</v>
      </c>
      <c r="K7034" s="9">
        <v>19.999999999998181</v>
      </c>
      <c r="L7034" s="9" t="s">
        <v>278</v>
      </c>
      <c r="M7034" s="9" t="s">
        <v>278</v>
      </c>
      <c r="P7034" s="65">
        <f t="shared" si="195"/>
        <v>19.999999999998181</v>
      </c>
    </row>
    <row r="7035" spans="1:21" ht="14.25">
      <c r="A7035" s="28"/>
      <c r="L7035" s="67"/>
      <c r="M7035" s="67"/>
      <c r="N7035"/>
    </row>
    <row r="7036" spans="1:21" ht="14.25">
      <c r="A7036" s="28"/>
      <c r="L7036" s="67"/>
      <c r="M7036" s="67"/>
      <c r="N7036"/>
    </row>
    <row r="7037" spans="1:21">
      <c r="L7037" s="67"/>
      <c r="M7037" s="67"/>
      <c r="N7037"/>
    </row>
    <row r="7038" spans="1:21" ht="25.5">
      <c r="A7038" s="23" t="s">
        <v>1941</v>
      </c>
      <c r="L7038" s="67"/>
      <c r="M7038" s="67"/>
      <c r="N7038"/>
    </row>
    <row r="7039" spans="1:21">
      <c r="L7039" s="67"/>
      <c r="M7039" s="67"/>
      <c r="U7039" t="s">
        <v>2452</v>
      </c>
    </row>
    <row r="7040" spans="1:21" ht="15">
      <c r="A7040" s="38"/>
      <c r="B7040" s="38"/>
      <c r="C7040" s="38"/>
      <c r="D7040" s="38"/>
      <c r="E7040" s="59">
        <v>2016</v>
      </c>
      <c r="F7040" s="59">
        <v>2017</v>
      </c>
      <c r="G7040" s="59">
        <v>2018</v>
      </c>
      <c r="H7040" s="59">
        <v>2019</v>
      </c>
      <c r="I7040" s="59">
        <v>2020</v>
      </c>
      <c r="J7040" s="59">
        <v>2021</v>
      </c>
      <c r="K7040" s="59">
        <v>2022</v>
      </c>
      <c r="L7040" s="59">
        <v>2023</v>
      </c>
      <c r="M7040" s="59">
        <v>2024</v>
      </c>
      <c r="P7040" s="68" t="s">
        <v>40</v>
      </c>
    </row>
    <row r="7041" spans="1:21" ht="15">
      <c r="A7041" s="28" t="s">
        <v>0</v>
      </c>
      <c r="B7041" s="61" t="s">
        <v>11</v>
      </c>
      <c r="E7041" s="183">
        <v>649</v>
      </c>
      <c r="F7041" s="9" t="s">
        <v>183</v>
      </c>
      <c r="G7041" s="9" t="s">
        <v>183</v>
      </c>
      <c r="H7041" s="9" t="s">
        <v>183</v>
      </c>
      <c r="I7041" s="9" t="s">
        <v>183</v>
      </c>
      <c r="J7041" s="188">
        <v>849.5</v>
      </c>
      <c r="K7041" s="9" t="s">
        <v>183</v>
      </c>
      <c r="L7041" s="9" t="s">
        <v>183</v>
      </c>
      <c r="M7041" s="65">
        <v>444.09999999999997</v>
      </c>
      <c r="P7041" s="65">
        <f t="shared" ref="P7041:P7072" si="196">SUM(E7041:M7041)</f>
        <v>1942.6</v>
      </c>
      <c r="R7041" t="s">
        <v>353</v>
      </c>
      <c r="U7041" s="239"/>
    </row>
    <row r="7042" spans="1:21" ht="15">
      <c r="A7042" s="28" t="s">
        <v>2</v>
      </c>
      <c r="B7042" s="61" t="s">
        <v>9</v>
      </c>
      <c r="E7042" s="188">
        <v>469.7</v>
      </c>
      <c r="F7042" s="9" t="s">
        <v>183</v>
      </c>
      <c r="G7042" s="9" t="s">
        <v>183</v>
      </c>
      <c r="H7042" s="9" t="s">
        <v>183</v>
      </c>
      <c r="I7042" s="9" t="s">
        <v>183</v>
      </c>
      <c r="J7042" s="188">
        <v>849.100000000004</v>
      </c>
      <c r="K7042" s="9" t="s">
        <v>183</v>
      </c>
      <c r="L7042" s="9" t="s">
        <v>183</v>
      </c>
      <c r="M7042" s="65">
        <v>431.6</v>
      </c>
      <c r="P7042" s="65">
        <f t="shared" si="196"/>
        <v>1750.4000000000042</v>
      </c>
      <c r="R7042" t="s">
        <v>320</v>
      </c>
      <c r="U7042" s="61"/>
    </row>
    <row r="7043" spans="1:21" ht="15">
      <c r="A7043" s="28" t="s">
        <v>3</v>
      </c>
      <c r="B7043" s="61" t="s">
        <v>23</v>
      </c>
      <c r="E7043" s="9">
        <v>325.7</v>
      </c>
      <c r="F7043" s="9" t="s">
        <v>183</v>
      </c>
      <c r="G7043" s="9" t="s">
        <v>183</v>
      </c>
      <c r="H7043" s="9" t="s">
        <v>183</v>
      </c>
      <c r="I7043" s="9" t="s">
        <v>183</v>
      </c>
      <c r="J7043" s="9">
        <v>770.20000000000073</v>
      </c>
      <c r="K7043" s="9" t="s">
        <v>183</v>
      </c>
      <c r="L7043" s="9" t="s">
        <v>183</v>
      </c>
      <c r="M7043" s="65">
        <v>575.80000000000007</v>
      </c>
      <c r="P7043" s="65">
        <f t="shared" si="196"/>
        <v>1671.7000000000007</v>
      </c>
      <c r="U7043" s="61"/>
    </row>
    <row r="7044" spans="1:21" ht="15">
      <c r="A7044" s="28" t="s">
        <v>5</v>
      </c>
      <c r="B7044" s="61" t="s">
        <v>25</v>
      </c>
      <c r="E7044" s="9">
        <v>313</v>
      </c>
      <c r="F7044" s="9" t="s">
        <v>183</v>
      </c>
      <c r="G7044" s="9" t="s">
        <v>183</v>
      </c>
      <c r="H7044" s="9" t="s">
        <v>183</v>
      </c>
      <c r="I7044" s="9" t="s">
        <v>183</v>
      </c>
      <c r="J7044" s="9">
        <v>789.20000000000073</v>
      </c>
      <c r="K7044" s="9" t="s">
        <v>183</v>
      </c>
      <c r="L7044" s="9" t="s">
        <v>183</v>
      </c>
      <c r="M7044" s="65">
        <v>542.1</v>
      </c>
      <c r="P7044" s="65">
        <f t="shared" si="196"/>
        <v>1644.3000000000006</v>
      </c>
      <c r="U7044" s="190"/>
    </row>
    <row r="7045" spans="1:21" ht="15">
      <c r="A7045" s="28" t="s">
        <v>7</v>
      </c>
      <c r="B7045" s="61" t="s">
        <v>33</v>
      </c>
      <c r="E7045" s="188">
        <v>507.7</v>
      </c>
      <c r="F7045" s="9" t="s">
        <v>183</v>
      </c>
      <c r="G7045" s="9" t="s">
        <v>183</v>
      </c>
      <c r="H7045" s="9" t="s">
        <v>183</v>
      </c>
      <c r="I7045" s="9" t="s">
        <v>183</v>
      </c>
      <c r="J7045" s="9">
        <v>620.09999999999491</v>
      </c>
      <c r="K7045" s="9" t="s">
        <v>183</v>
      </c>
      <c r="L7045" s="9" t="s">
        <v>183</v>
      </c>
      <c r="M7045" s="65">
        <v>473.3</v>
      </c>
      <c r="P7045" s="65">
        <f t="shared" si="196"/>
        <v>1601.0999999999949</v>
      </c>
      <c r="R7045" t="s">
        <v>297</v>
      </c>
      <c r="U7045" s="239"/>
    </row>
    <row r="7046" spans="1:21" ht="15">
      <c r="A7046" s="28" t="s">
        <v>8</v>
      </c>
      <c r="B7046" s="61" t="s">
        <v>675</v>
      </c>
      <c r="E7046" s="9" t="s">
        <v>278</v>
      </c>
      <c r="F7046" s="9" t="s">
        <v>183</v>
      </c>
      <c r="G7046" s="9" t="s">
        <v>183</v>
      </c>
      <c r="H7046" s="9" t="s">
        <v>183</v>
      </c>
      <c r="I7046" s="9" t="s">
        <v>183</v>
      </c>
      <c r="J7046" s="9">
        <v>793.59999999999491</v>
      </c>
      <c r="K7046" s="9" t="s">
        <v>183</v>
      </c>
      <c r="L7046" s="9" t="s">
        <v>183</v>
      </c>
      <c r="M7046" s="115">
        <v>758.09999999999991</v>
      </c>
      <c r="P7046" s="65">
        <f t="shared" si="196"/>
        <v>1551.6999999999948</v>
      </c>
      <c r="R7046" t="s">
        <v>282</v>
      </c>
      <c r="U7046" s="61"/>
    </row>
    <row r="7047" spans="1:21" ht="15">
      <c r="A7047" s="28" t="s">
        <v>10</v>
      </c>
      <c r="B7047" s="61" t="s">
        <v>17</v>
      </c>
      <c r="E7047" s="188">
        <v>481.7</v>
      </c>
      <c r="F7047" s="9" t="s">
        <v>183</v>
      </c>
      <c r="G7047" s="9" t="s">
        <v>183</v>
      </c>
      <c r="H7047" s="9" t="s">
        <v>183</v>
      </c>
      <c r="I7047" s="9" t="s">
        <v>183</v>
      </c>
      <c r="J7047" s="9">
        <v>627.29999999999927</v>
      </c>
      <c r="K7047" s="9" t="s">
        <v>183</v>
      </c>
      <c r="L7047" s="9" t="s">
        <v>183</v>
      </c>
      <c r="M7047" s="65">
        <v>428.8</v>
      </c>
      <c r="P7047" s="65">
        <f t="shared" si="196"/>
        <v>1537.7999999999993</v>
      </c>
      <c r="R7047" t="s">
        <v>292</v>
      </c>
      <c r="U7047" s="239"/>
    </row>
    <row r="7048" spans="1:21" ht="15">
      <c r="A7048" s="28" t="s">
        <v>12</v>
      </c>
      <c r="B7048" s="61" t="s">
        <v>700</v>
      </c>
      <c r="E7048" s="9" t="s">
        <v>278</v>
      </c>
      <c r="F7048" s="9" t="s">
        <v>183</v>
      </c>
      <c r="G7048" s="9" t="s">
        <v>183</v>
      </c>
      <c r="H7048" s="9" t="s">
        <v>183</v>
      </c>
      <c r="I7048" s="9" t="s">
        <v>183</v>
      </c>
      <c r="J7048" s="184">
        <v>876.29999999999927</v>
      </c>
      <c r="K7048" s="9" t="s">
        <v>183</v>
      </c>
      <c r="L7048" s="9" t="s">
        <v>183</v>
      </c>
      <c r="M7048" s="65">
        <v>634.4</v>
      </c>
      <c r="P7048" s="65">
        <f t="shared" si="196"/>
        <v>1510.6999999999994</v>
      </c>
      <c r="R7048" t="s">
        <v>282</v>
      </c>
      <c r="U7048" s="239"/>
    </row>
    <row r="7049" spans="1:21" ht="15">
      <c r="A7049" s="28" t="s">
        <v>14</v>
      </c>
      <c r="B7049" s="61" t="s">
        <v>669</v>
      </c>
      <c r="E7049" s="9" t="s">
        <v>278</v>
      </c>
      <c r="F7049" s="9" t="s">
        <v>183</v>
      </c>
      <c r="G7049" s="9" t="s">
        <v>183</v>
      </c>
      <c r="H7049" s="9" t="s">
        <v>183</v>
      </c>
      <c r="I7049" s="9" t="s">
        <v>183</v>
      </c>
      <c r="J7049" s="9">
        <v>733.40000000000509</v>
      </c>
      <c r="K7049" s="9" t="s">
        <v>183</v>
      </c>
      <c r="L7049" s="9" t="s">
        <v>183</v>
      </c>
      <c r="M7049" s="90">
        <v>739.6</v>
      </c>
      <c r="P7049" s="65">
        <f t="shared" si="196"/>
        <v>1473.000000000005</v>
      </c>
      <c r="R7049" t="s">
        <v>283</v>
      </c>
      <c r="U7049" s="190"/>
    </row>
    <row r="7050" spans="1:21" ht="15">
      <c r="A7050" s="28" t="s">
        <v>16</v>
      </c>
      <c r="B7050" s="61" t="s">
        <v>15</v>
      </c>
      <c r="E7050" s="188">
        <v>422.9</v>
      </c>
      <c r="F7050" s="9" t="s">
        <v>183</v>
      </c>
      <c r="G7050" s="9" t="s">
        <v>183</v>
      </c>
      <c r="H7050" s="9" t="s">
        <v>183</v>
      </c>
      <c r="I7050" s="9" t="s">
        <v>183</v>
      </c>
      <c r="J7050" s="9">
        <v>705.59999999999309</v>
      </c>
      <c r="K7050" s="9" t="s">
        <v>183</v>
      </c>
      <c r="L7050" s="9" t="s">
        <v>183</v>
      </c>
      <c r="M7050" s="65">
        <v>343.09999999999997</v>
      </c>
      <c r="P7050" s="65">
        <f t="shared" si="196"/>
        <v>1471.5999999999931</v>
      </c>
      <c r="R7050" t="s">
        <v>288</v>
      </c>
      <c r="U7050" s="190"/>
    </row>
    <row r="7051" spans="1:21" ht="15">
      <c r="A7051" s="28" t="s">
        <v>18</v>
      </c>
      <c r="B7051" s="61" t="s">
        <v>21</v>
      </c>
      <c r="E7051" s="9">
        <v>227.8</v>
      </c>
      <c r="F7051" s="9" t="s">
        <v>183</v>
      </c>
      <c r="G7051" s="9" t="s">
        <v>183</v>
      </c>
      <c r="H7051" s="9" t="s">
        <v>183</v>
      </c>
      <c r="I7051" s="9" t="s">
        <v>183</v>
      </c>
      <c r="J7051" s="9">
        <v>744.09999999999854</v>
      </c>
      <c r="K7051" s="9" t="s">
        <v>183</v>
      </c>
      <c r="L7051" s="9" t="s">
        <v>183</v>
      </c>
      <c r="M7051" s="65">
        <v>473.8</v>
      </c>
      <c r="P7051" s="65">
        <f t="shared" si="196"/>
        <v>1445.6999999999985</v>
      </c>
      <c r="U7051" s="239"/>
    </row>
    <row r="7052" spans="1:21" ht="15">
      <c r="A7052" s="28" t="s">
        <v>20</v>
      </c>
      <c r="B7052" s="178" t="s">
        <v>1337</v>
      </c>
      <c r="C7052" s="3"/>
      <c r="D7052" s="3"/>
      <c r="E7052" s="9" t="s">
        <v>278</v>
      </c>
      <c r="F7052" s="9" t="s">
        <v>183</v>
      </c>
      <c r="G7052" s="9" t="s">
        <v>183</v>
      </c>
      <c r="H7052" s="9" t="s">
        <v>183</v>
      </c>
      <c r="I7052" s="9" t="s">
        <v>183</v>
      </c>
      <c r="J7052" s="185">
        <v>952.5</v>
      </c>
      <c r="K7052" s="9" t="s">
        <v>183</v>
      </c>
      <c r="L7052" s="9" t="s">
        <v>183</v>
      </c>
      <c r="M7052" s="65">
        <v>485.7</v>
      </c>
      <c r="P7052" s="65">
        <f t="shared" si="196"/>
        <v>1438.2</v>
      </c>
      <c r="R7052" t="s">
        <v>281</v>
      </c>
      <c r="U7052" s="3" t="s">
        <v>1942</v>
      </c>
    </row>
    <row r="7053" spans="1:21" ht="15">
      <c r="A7053" s="28" t="s">
        <v>22</v>
      </c>
      <c r="B7053" s="178" t="s">
        <v>1342</v>
      </c>
      <c r="C7053" s="3"/>
      <c r="D7053" s="3"/>
      <c r="E7053" s="9" t="s">
        <v>278</v>
      </c>
      <c r="F7053" s="9" t="s">
        <v>183</v>
      </c>
      <c r="G7053" s="9" t="s">
        <v>183</v>
      </c>
      <c r="H7053" s="9" t="s">
        <v>183</v>
      </c>
      <c r="I7053" s="9" t="s">
        <v>183</v>
      </c>
      <c r="J7053" s="188">
        <v>837.5</v>
      </c>
      <c r="K7053" s="9" t="s">
        <v>183</v>
      </c>
      <c r="L7053" s="9" t="s">
        <v>183</v>
      </c>
      <c r="M7053" s="65">
        <v>595.29999999999995</v>
      </c>
      <c r="P7053" s="65">
        <f t="shared" si="196"/>
        <v>1432.8</v>
      </c>
      <c r="R7053" t="s">
        <v>287</v>
      </c>
      <c r="U7053" s="61"/>
    </row>
    <row r="7054" spans="1:21" ht="15">
      <c r="A7054" s="28" t="s">
        <v>24</v>
      </c>
      <c r="B7054" s="61" t="s">
        <v>687</v>
      </c>
      <c r="E7054" s="9" t="s">
        <v>278</v>
      </c>
      <c r="F7054" s="9" t="s">
        <v>183</v>
      </c>
      <c r="G7054" s="9" t="s">
        <v>183</v>
      </c>
      <c r="H7054" s="9" t="s">
        <v>183</v>
      </c>
      <c r="I7054" s="9" t="s">
        <v>183</v>
      </c>
      <c r="J7054" s="9">
        <v>798.89999999999782</v>
      </c>
      <c r="K7054" s="9" t="s">
        <v>183</v>
      </c>
      <c r="L7054" s="9" t="s">
        <v>183</v>
      </c>
      <c r="M7054" s="65">
        <v>607.9</v>
      </c>
      <c r="P7054" s="65">
        <f t="shared" si="196"/>
        <v>1406.7999999999979</v>
      </c>
      <c r="U7054" s="239"/>
    </row>
    <row r="7055" spans="1:21" ht="15">
      <c r="A7055" s="28" t="s">
        <v>26</v>
      </c>
      <c r="B7055" s="178" t="s">
        <v>1348</v>
      </c>
      <c r="C7055" s="3"/>
      <c r="D7055" s="3"/>
      <c r="E7055" s="9" t="s">
        <v>278</v>
      </c>
      <c r="F7055" s="9" t="s">
        <v>183</v>
      </c>
      <c r="G7055" s="9" t="s">
        <v>183</v>
      </c>
      <c r="H7055" s="9" t="s">
        <v>183</v>
      </c>
      <c r="I7055" s="9" t="s">
        <v>183</v>
      </c>
      <c r="J7055" s="9">
        <v>810.09999999999854</v>
      </c>
      <c r="K7055" s="9" t="s">
        <v>183</v>
      </c>
      <c r="L7055" s="9" t="s">
        <v>183</v>
      </c>
      <c r="M7055" s="65">
        <v>594.5</v>
      </c>
      <c r="P7055" s="65">
        <f t="shared" si="196"/>
        <v>1404.5999999999985</v>
      </c>
      <c r="U7055" s="61"/>
    </row>
    <row r="7056" spans="1:21" ht="15">
      <c r="A7056" s="28" t="s">
        <v>28</v>
      </c>
      <c r="B7056" s="239" t="s">
        <v>1658</v>
      </c>
      <c r="C7056" s="3"/>
      <c r="D7056" s="3"/>
      <c r="E7056" s="9" t="s">
        <v>278</v>
      </c>
      <c r="F7056" s="9" t="s">
        <v>183</v>
      </c>
      <c r="G7056" s="9" t="s">
        <v>183</v>
      </c>
      <c r="H7056" s="9" t="s">
        <v>183</v>
      </c>
      <c r="I7056" s="9" t="s">
        <v>183</v>
      </c>
      <c r="J7056" s="9">
        <v>708.49999999999272</v>
      </c>
      <c r="K7056" s="9" t="s">
        <v>183</v>
      </c>
      <c r="L7056" s="9" t="s">
        <v>183</v>
      </c>
      <c r="M7056" s="90">
        <v>682.5</v>
      </c>
      <c r="P7056" s="65">
        <f t="shared" si="196"/>
        <v>1390.9999999999927</v>
      </c>
      <c r="R7056" t="s">
        <v>287</v>
      </c>
      <c r="U7056" s="190"/>
    </row>
    <row r="7057" spans="1:18" ht="15">
      <c r="A7057" s="28" t="s">
        <v>30</v>
      </c>
      <c r="B7057" s="61" t="s">
        <v>692</v>
      </c>
      <c r="E7057" s="9" t="s">
        <v>278</v>
      </c>
      <c r="F7057" s="9" t="s">
        <v>183</v>
      </c>
      <c r="G7057" s="9" t="s">
        <v>183</v>
      </c>
      <c r="H7057" s="9" t="s">
        <v>183</v>
      </c>
      <c r="I7057" s="9" t="s">
        <v>183</v>
      </c>
      <c r="J7057" s="9">
        <v>625.79999999999927</v>
      </c>
      <c r="K7057" s="9" t="s">
        <v>183</v>
      </c>
      <c r="L7057" s="9" t="s">
        <v>183</v>
      </c>
      <c r="M7057" s="90">
        <v>735.3</v>
      </c>
      <c r="P7057" s="65">
        <f t="shared" si="196"/>
        <v>1361.0999999999992</v>
      </c>
      <c r="R7057" t="s">
        <v>284</v>
      </c>
    </row>
    <row r="7058" spans="1:18" ht="15">
      <c r="A7058" s="28" t="s">
        <v>32</v>
      </c>
      <c r="B7058" s="61" t="s">
        <v>19</v>
      </c>
      <c r="E7058" s="60">
        <v>613.4</v>
      </c>
      <c r="F7058" s="9" t="s">
        <v>183</v>
      </c>
      <c r="G7058" s="9" t="s">
        <v>183</v>
      </c>
      <c r="H7058" s="9" t="s">
        <v>183</v>
      </c>
      <c r="I7058" s="9" t="s">
        <v>183</v>
      </c>
      <c r="J7058" s="9">
        <v>736.74999999999636</v>
      </c>
      <c r="K7058" s="9" t="s">
        <v>183</v>
      </c>
      <c r="L7058" s="9" t="s">
        <v>183</v>
      </c>
      <c r="M7058" s="9" t="s">
        <v>278</v>
      </c>
      <c r="P7058" s="65">
        <f t="shared" si="196"/>
        <v>1350.1499999999965</v>
      </c>
      <c r="R7058" t="s">
        <v>282</v>
      </c>
    </row>
    <row r="7059" spans="1:18" ht="15">
      <c r="A7059" s="28" t="s">
        <v>34</v>
      </c>
      <c r="B7059" s="61" t="s">
        <v>31</v>
      </c>
      <c r="E7059" s="9">
        <v>245.1</v>
      </c>
      <c r="F7059" s="9" t="s">
        <v>183</v>
      </c>
      <c r="G7059" s="9" t="s">
        <v>183</v>
      </c>
      <c r="H7059" s="9" t="s">
        <v>183</v>
      </c>
      <c r="I7059" s="9" t="s">
        <v>183</v>
      </c>
      <c r="J7059" s="9">
        <v>665.5</v>
      </c>
      <c r="K7059" s="9" t="s">
        <v>183</v>
      </c>
      <c r="L7059" s="9" t="s">
        <v>183</v>
      </c>
      <c r="M7059" s="65">
        <v>419</v>
      </c>
      <c r="P7059" s="65">
        <f t="shared" si="196"/>
        <v>1329.6</v>
      </c>
    </row>
    <row r="7060" spans="1:18" ht="15">
      <c r="A7060" s="28" t="s">
        <v>36</v>
      </c>
      <c r="B7060" s="239" t="s">
        <v>1649</v>
      </c>
      <c r="C7060" s="3"/>
      <c r="D7060" s="3"/>
      <c r="E7060" s="9" t="s">
        <v>278</v>
      </c>
      <c r="F7060" s="9" t="s">
        <v>183</v>
      </c>
      <c r="G7060" s="9" t="s">
        <v>183</v>
      </c>
      <c r="H7060" s="9" t="s">
        <v>183</v>
      </c>
      <c r="I7060" s="9" t="s">
        <v>183</v>
      </c>
      <c r="J7060" s="9">
        <v>767.19999999999527</v>
      </c>
      <c r="K7060" s="9" t="s">
        <v>183</v>
      </c>
      <c r="L7060" s="9" t="s">
        <v>183</v>
      </c>
      <c r="M7060" s="65">
        <v>560.5</v>
      </c>
      <c r="P7060" s="65">
        <f t="shared" si="196"/>
        <v>1327.6999999999953</v>
      </c>
    </row>
    <row r="7061" spans="1:18" ht="15">
      <c r="A7061" s="28" t="s">
        <v>38</v>
      </c>
      <c r="B7061" s="61" t="s">
        <v>683</v>
      </c>
      <c r="E7061" s="9" t="s">
        <v>278</v>
      </c>
      <c r="F7061" s="9" t="s">
        <v>183</v>
      </c>
      <c r="G7061" s="9" t="s">
        <v>183</v>
      </c>
      <c r="H7061" s="9" t="s">
        <v>183</v>
      </c>
      <c r="I7061" s="9" t="s">
        <v>183</v>
      </c>
      <c r="J7061" s="188">
        <v>846.40000000000509</v>
      </c>
      <c r="K7061" s="9" t="s">
        <v>183</v>
      </c>
      <c r="L7061" s="9" t="s">
        <v>183</v>
      </c>
      <c r="M7061" s="65">
        <v>470.44999999999993</v>
      </c>
      <c r="P7061" s="65">
        <f t="shared" si="196"/>
        <v>1316.8500000000049</v>
      </c>
      <c r="R7061" t="s">
        <v>297</v>
      </c>
    </row>
    <row r="7062" spans="1:18" ht="15">
      <c r="A7062" s="28" t="s">
        <v>145</v>
      </c>
      <c r="B7062" s="61" t="s">
        <v>153</v>
      </c>
      <c r="E7062" s="9" t="s">
        <v>278</v>
      </c>
      <c r="F7062" s="9" t="s">
        <v>183</v>
      </c>
      <c r="G7062" s="9" t="s">
        <v>183</v>
      </c>
      <c r="H7062" s="9" t="s">
        <v>183</v>
      </c>
      <c r="I7062" s="9" t="s">
        <v>183</v>
      </c>
      <c r="J7062" s="183">
        <v>888.89999999999782</v>
      </c>
      <c r="K7062" s="9" t="s">
        <v>183</v>
      </c>
      <c r="L7062" s="9" t="s">
        <v>183</v>
      </c>
      <c r="M7062" s="65">
        <v>421.90000000000003</v>
      </c>
      <c r="P7062" s="65">
        <f t="shared" si="196"/>
        <v>1310.7999999999979</v>
      </c>
      <c r="R7062" t="s">
        <v>300</v>
      </c>
    </row>
    <row r="7063" spans="1:18" ht="15">
      <c r="A7063" s="28" t="s">
        <v>146</v>
      </c>
      <c r="B7063" s="61" t="s">
        <v>154</v>
      </c>
      <c r="E7063" s="9" t="s">
        <v>278</v>
      </c>
      <c r="F7063" s="9" t="s">
        <v>183</v>
      </c>
      <c r="G7063" s="9" t="s">
        <v>183</v>
      </c>
      <c r="H7063" s="9" t="s">
        <v>183</v>
      </c>
      <c r="I7063" s="9" t="s">
        <v>183</v>
      </c>
      <c r="J7063" s="9">
        <v>797.89999999999418</v>
      </c>
      <c r="K7063" s="9" t="s">
        <v>183</v>
      </c>
      <c r="L7063" s="9" t="s">
        <v>183</v>
      </c>
      <c r="M7063" s="65">
        <v>512.29999999999995</v>
      </c>
      <c r="P7063" s="65">
        <f t="shared" si="196"/>
        <v>1310.1999999999941</v>
      </c>
    </row>
    <row r="7064" spans="1:18" ht="15">
      <c r="A7064" s="28" t="s">
        <v>147</v>
      </c>
      <c r="B7064" s="61" t="s">
        <v>686</v>
      </c>
      <c r="E7064" s="9" t="s">
        <v>278</v>
      </c>
      <c r="F7064" s="9" t="s">
        <v>183</v>
      </c>
      <c r="G7064" s="9" t="s">
        <v>183</v>
      </c>
      <c r="H7064" s="9" t="s">
        <v>183</v>
      </c>
      <c r="I7064" s="9" t="s">
        <v>183</v>
      </c>
      <c r="J7064" s="9">
        <v>731.79999999999563</v>
      </c>
      <c r="K7064" s="9" t="s">
        <v>183</v>
      </c>
      <c r="L7064" s="9" t="s">
        <v>183</v>
      </c>
      <c r="M7064" s="65">
        <v>567.59999999999991</v>
      </c>
      <c r="P7064" s="65">
        <f t="shared" si="196"/>
        <v>1299.3999999999955</v>
      </c>
    </row>
    <row r="7065" spans="1:18" ht="15">
      <c r="A7065" s="28" t="s">
        <v>151</v>
      </c>
      <c r="B7065" s="61" t="s">
        <v>704</v>
      </c>
      <c r="E7065" s="9" t="s">
        <v>278</v>
      </c>
      <c r="F7065" s="9" t="s">
        <v>183</v>
      </c>
      <c r="G7065" s="9" t="s">
        <v>183</v>
      </c>
      <c r="H7065" s="9" t="s">
        <v>183</v>
      </c>
      <c r="I7065" s="9" t="s">
        <v>183</v>
      </c>
      <c r="J7065" s="9">
        <v>732.79999999999563</v>
      </c>
      <c r="K7065" s="9" t="s">
        <v>183</v>
      </c>
      <c r="L7065" s="9" t="s">
        <v>183</v>
      </c>
      <c r="M7065" s="65">
        <v>566</v>
      </c>
      <c r="P7065" s="65">
        <f t="shared" si="196"/>
        <v>1298.7999999999956</v>
      </c>
    </row>
    <row r="7066" spans="1:18" ht="15">
      <c r="A7066" s="28" t="s">
        <v>157</v>
      </c>
      <c r="B7066" s="190" t="s">
        <v>1351</v>
      </c>
      <c r="C7066" s="3"/>
      <c r="D7066" s="3"/>
      <c r="E7066" s="9" t="s">
        <v>278</v>
      </c>
      <c r="F7066" s="9" t="s">
        <v>183</v>
      </c>
      <c r="G7066" s="9" t="s">
        <v>183</v>
      </c>
      <c r="H7066" s="9" t="s">
        <v>183</v>
      </c>
      <c r="I7066" s="9" t="s">
        <v>183</v>
      </c>
      <c r="J7066" s="188">
        <v>815.00000000000728</v>
      </c>
      <c r="K7066" s="9" t="s">
        <v>183</v>
      </c>
      <c r="L7066" s="9" t="s">
        <v>183</v>
      </c>
      <c r="M7066" s="65">
        <v>483.4</v>
      </c>
      <c r="P7066" s="65">
        <f t="shared" si="196"/>
        <v>1298.4000000000074</v>
      </c>
      <c r="R7066" t="s">
        <v>293</v>
      </c>
    </row>
    <row r="7067" spans="1:18" ht="15">
      <c r="A7067" s="28" t="s">
        <v>159</v>
      </c>
      <c r="B7067" s="61" t="s">
        <v>1</v>
      </c>
      <c r="E7067" s="188">
        <v>400.1</v>
      </c>
      <c r="F7067" s="9" t="s">
        <v>183</v>
      </c>
      <c r="G7067" s="9" t="s">
        <v>183</v>
      </c>
      <c r="H7067" s="9" t="s">
        <v>183</v>
      </c>
      <c r="I7067" s="9" t="s">
        <v>183</v>
      </c>
      <c r="J7067" s="9">
        <v>630.29999999999927</v>
      </c>
      <c r="K7067" s="9" t="s">
        <v>183</v>
      </c>
      <c r="L7067" s="9" t="s">
        <v>183</v>
      </c>
      <c r="M7067" s="65">
        <v>227.6</v>
      </c>
      <c r="P7067" s="65">
        <f t="shared" si="196"/>
        <v>1257.9999999999991</v>
      </c>
      <c r="R7067" t="s">
        <v>293</v>
      </c>
    </row>
    <row r="7068" spans="1:18" ht="15">
      <c r="A7068" s="28" t="s">
        <v>160</v>
      </c>
      <c r="B7068" s="61" t="s">
        <v>653</v>
      </c>
      <c r="E7068" s="9" t="s">
        <v>278</v>
      </c>
      <c r="F7068" s="9" t="s">
        <v>183</v>
      </c>
      <c r="G7068" s="9" t="s">
        <v>183</v>
      </c>
      <c r="H7068" s="9" t="s">
        <v>183</v>
      </c>
      <c r="I7068" s="9" t="s">
        <v>183</v>
      </c>
      <c r="J7068" s="9">
        <v>761.50000000000364</v>
      </c>
      <c r="K7068" s="9" t="s">
        <v>183</v>
      </c>
      <c r="L7068" s="9" t="s">
        <v>183</v>
      </c>
      <c r="M7068" s="65">
        <v>481.90000000000003</v>
      </c>
      <c r="P7068" s="65">
        <f t="shared" si="196"/>
        <v>1243.4000000000037</v>
      </c>
    </row>
    <row r="7069" spans="1:18" ht="15">
      <c r="A7069" s="28" t="s">
        <v>161</v>
      </c>
      <c r="B7069" s="239" t="s">
        <v>1661</v>
      </c>
      <c r="C7069" s="3"/>
      <c r="D7069" s="3"/>
      <c r="E7069" s="9" t="s">
        <v>278</v>
      </c>
      <c r="F7069" s="9" t="s">
        <v>183</v>
      </c>
      <c r="G7069" s="9" t="s">
        <v>183</v>
      </c>
      <c r="H7069" s="9" t="s">
        <v>183</v>
      </c>
      <c r="I7069" s="9" t="s">
        <v>183</v>
      </c>
      <c r="J7069" s="9">
        <v>777.90000000000146</v>
      </c>
      <c r="K7069" s="9" t="s">
        <v>183</v>
      </c>
      <c r="L7069" s="9" t="s">
        <v>183</v>
      </c>
      <c r="M7069" s="65">
        <v>459.4</v>
      </c>
      <c r="P7069" s="65">
        <f t="shared" si="196"/>
        <v>1237.3000000000015</v>
      </c>
    </row>
    <row r="7070" spans="1:18" ht="15">
      <c r="A7070" s="28" t="s">
        <v>163</v>
      </c>
      <c r="B7070" s="61" t="s">
        <v>682</v>
      </c>
      <c r="E7070" s="9" t="s">
        <v>278</v>
      </c>
      <c r="F7070" s="9" t="s">
        <v>183</v>
      </c>
      <c r="G7070" s="9" t="s">
        <v>183</v>
      </c>
      <c r="H7070" s="9" t="s">
        <v>183</v>
      </c>
      <c r="I7070" s="9" t="s">
        <v>183</v>
      </c>
      <c r="J7070" s="9">
        <v>773.90000000000146</v>
      </c>
      <c r="K7070" s="9" t="s">
        <v>183</v>
      </c>
      <c r="L7070" s="9" t="s">
        <v>183</v>
      </c>
      <c r="M7070" s="65">
        <v>453.3</v>
      </c>
      <c r="P7070" s="65">
        <f t="shared" si="196"/>
        <v>1227.2000000000014</v>
      </c>
    </row>
    <row r="7071" spans="1:18" ht="15">
      <c r="A7071" s="28" t="s">
        <v>274</v>
      </c>
      <c r="B7071" s="61" t="s">
        <v>142</v>
      </c>
      <c r="E7071" s="9" t="s">
        <v>278</v>
      </c>
      <c r="F7071" s="9" t="s">
        <v>183</v>
      </c>
      <c r="G7071" s="9" t="s">
        <v>183</v>
      </c>
      <c r="H7071" s="9" t="s">
        <v>183</v>
      </c>
      <c r="I7071" s="9" t="s">
        <v>183</v>
      </c>
      <c r="J7071" s="9">
        <v>776.30000000000291</v>
      </c>
      <c r="K7071" s="9" t="s">
        <v>183</v>
      </c>
      <c r="L7071" s="9" t="s">
        <v>183</v>
      </c>
      <c r="M7071" s="65">
        <v>428.09999999999997</v>
      </c>
      <c r="P7071" s="65">
        <f t="shared" si="196"/>
        <v>1204.4000000000028</v>
      </c>
    </row>
    <row r="7072" spans="1:18" ht="15">
      <c r="A7072" s="28" t="s">
        <v>275</v>
      </c>
      <c r="B7072" s="28" t="s">
        <v>694</v>
      </c>
      <c r="E7072" s="9" t="s">
        <v>278</v>
      </c>
      <c r="F7072" s="9" t="s">
        <v>183</v>
      </c>
      <c r="G7072" s="9" t="s">
        <v>183</v>
      </c>
      <c r="H7072" s="9" t="s">
        <v>183</v>
      </c>
      <c r="I7072" s="9" t="s">
        <v>183</v>
      </c>
      <c r="J7072" s="9">
        <v>637.19999999999891</v>
      </c>
      <c r="K7072" s="9" t="s">
        <v>183</v>
      </c>
      <c r="L7072" s="9" t="s">
        <v>183</v>
      </c>
      <c r="M7072" s="65">
        <v>566.20000000000005</v>
      </c>
      <c r="P7072" s="65">
        <f t="shared" si="196"/>
        <v>1203.399999999999</v>
      </c>
    </row>
    <row r="7073" spans="1:18" ht="15">
      <c r="A7073" s="28" t="s">
        <v>276</v>
      </c>
      <c r="B7073" s="61" t="s">
        <v>6</v>
      </c>
      <c r="E7073" s="9">
        <v>364.35</v>
      </c>
      <c r="F7073" s="9" t="s">
        <v>183</v>
      </c>
      <c r="G7073" s="9" t="s">
        <v>183</v>
      </c>
      <c r="H7073" s="9" t="s">
        <v>183</v>
      </c>
      <c r="I7073" s="9" t="s">
        <v>183</v>
      </c>
      <c r="J7073" s="188">
        <v>829.45000000000073</v>
      </c>
      <c r="K7073" s="9" t="s">
        <v>183</v>
      </c>
      <c r="L7073" s="9" t="s">
        <v>183</v>
      </c>
      <c r="M7073" s="9" t="s">
        <v>278</v>
      </c>
      <c r="P7073" s="65">
        <f t="shared" ref="P7073:P7104" si="197">SUM(E7073:M7073)</f>
        <v>1193.8000000000006</v>
      </c>
      <c r="R7073" t="s">
        <v>288</v>
      </c>
    </row>
    <row r="7074" spans="1:18" ht="15">
      <c r="A7074" s="28" t="s">
        <v>277</v>
      </c>
      <c r="B7074" s="239" t="s">
        <v>1655</v>
      </c>
      <c r="C7074" s="3"/>
      <c r="D7074" s="3"/>
      <c r="E7074" s="9" t="s">
        <v>278</v>
      </c>
      <c r="F7074" s="9" t="s">
        <v>183</v>
      </c>
      <c r="G7074" s="9" t="s">
        <v>183</v>
      </c>
      <c r="H7074" s="9" t="s">
        <v>183</v>
      </c>
      <c r="I7074" s="9" t="s">
        <v>183</v>
      </c>
      <c r="J7074" s="9">
        <v>620.99999999999636</v>
      </c>
      <c r="K7074" s="9" t="s">
        <v>183</v>
      </c>
      <c r="L7074" s="9" t="s">
        <v>183</v>
      </c>
      <c r="M7074" s="65">
        <v>565.80000000000007</v>
      </c>
      <c r="P7074" s="65">
        <f t="shared" si="197"/>
        <v>1186.7999999999965</v>
      </c>
    </row>
    <row r="7075" spans="1:18" ht="15">
      <c r="A7075" s="28" t="s">
        <v>640</v>
      </c>
      <c r="B7075" s="178" t="s">
        <v>1344</v>
      </c>
      <c r="C7075" s="3"/>
      <c r="D7075" s="3"/>
      <c r="E7075" s="9" t="s">
        <v>278</v>
      </c>
      <c r="F7075" s="9" t="s">
        <v>183</v>
      </c>
      <c r="G7075" s="9" t="s">
        <v>183</v>
      </c>
      <c r="H7075" s="9" t="s">
        <v>183</v>
      </c>
      <c r="I7075" s="9" t="s">
        <v>183</v>
      </c>
      <c r="J7075" s="9">
        <v>572.99999999999636</v>
      </c>
      <c r="K7075" s="9" t="s">
        <v>183</v>
      </c>
      <c r="L7075" s="9" t="s">
        <v>183</v>
      </c>
      <c r="M7075" s="65">
        <v>609.19999999999993</v>
      </c>
      <c r="P7075" s="65">
        <f t="shared" si="197"/>
        <v>1182.1999999999962</v>
      </c>
    </row>
    <row r="7076" spans="1:18" ht="15">
      <c r="A7076" s="28" t="s">
        <v>641</v>
      </c>
      <c r="B7076" s="61" t="s">
        <v>643</v>
      </c>
      <c r="E7076" s="9" t="s">
        <v>278</v>
      </c>
      <c r="F7076" s="9" t="s">
        <v>183</v>
      </c>
      <c r="G7076" s="9" t="s">
        <v>183</v>
      </c>
      <c r="H7076" s="9" t="s">
        <v>183</v>
      </c>
      <c r="I7076" s="9" t="s">
        <v>183</v>
      </c>
      <c r="J7076" s="9">
        <v>498.49999999999636</v>
      </c>
      <c r="K7076" s="9" t="s">
        <v>183</v>
      </c>
      <c r="L7076" s="9" t="s">
        <v>183</v>
      </c>
      <c r="M7076" s="90">
        <v>673.90000000000009</v>
      </c>
      <c r="P7076" s="65">
        <f t="shared" si="197"/>
        <v>1172.3999999999965</v>
      </c>
      <c r="R7076" t="s">
        <v>288</v>
      </c>
    </row>
    <row r="7077" spans="1:18" ht="15">
      <c r="A7077" s="28" t="s">
        <v>642</v>
      </c>
      <c r="B7077" s="61" t="s">
        <v>633</v>
      </c>
      <c r="E7077" s="9" t="s">
        <v>278</v>
      </c>
      <c r="F7077" s="9" t="s">
        <v>183</v>
      </c>
      <c r="G7077" s="9" t="s">
        <v>183</v>
      </c>
      <c r="H7077" s="9" t="s">
        <v>183</v>
      </c>
      <c r="I7077" s="9" t="s">
        <v>183</v>
      </c>
      <c r="J7077" s="9">
        <v>598.29999999999927</v>
      </c>
      <c r="K7077" s="9" t="s">
        <v>183</v>
      </c>
      <c r="L7077" s="9" t="s">
        <v>183</v>
      </c>
      <c r="M7077" s="65">
        <v>570.19999999999993</v>
      </c>
      <c r="P7077" s="65">
        <f t="shared" si="197"/>
        <v>1168.4999999999991</v>
      </c>
    </row>
    <row r="7078" spans="1:18" ht="15">
      <c r="A7078" s="28" t="s">
        <v>644</v>
      </c>
      <c r="B7078" s="61" t="s">
        <v>651</v>
      </c>
      <c r="E7078" s="9" t="s">
        <v>278</v>
      </c>
      <c r="F7078" s="9" t="s">
        <v>183</v>
      </c>
      <c r="G7078" s="9" t="s">
        <v>183</v>
      </c>
      <c r="H7078" s="9" t="s">
        <v>183</v>
      </c>
      <c r="I7078" s="9" t="s">
        <v>183</v>
      </c>
      <c r="J7078" s="9">
        <v>753.10000000000218</v>
      </c>
      <c r="K7078" s="9" t="s">
        <v>183</v>
      </c>
      <c r="L7078" s="9" t="s">
        <v>183</v>
      </c>
      <c r="M7078" s="65">
        <v>389.40000000000003</v>
      </c>
      <c r="P7078" s="65">
        <f t="shared" si="197"/>
        <v>1142.5000000000023</v>
      </c>
    </row>
    <row r="7079" spans="1:18" ht="15">
      <c r="A7079" s="28" t="s">
        <v>650</v>
      </c>
      <c r="B7079" s="61" t="s">
        <v>13</v>
      </c>
      <c r="E7079" s="9">
        <v>349.05</v>
      </c>
      <c r="F7079" s="9" t="s">
        <v>183</v>
      </c>
      <c r="G7079" s="9" t="s">
        <v>183</v>
      </c>
      <c r="H7079" s="9" t="s">
        <v>183</v>
      </c>
      <c r="I7079" s="9" t="s">
        <v>183</v>
      </c>
      <c r="J7079" s="9">
        <v>789.60000000000582</v>
      </c>
      <c r="K7079" s="9" t="s">
        <v>183</v>
      </c>
      <c r="L7079" s="9" t="s">
        <v>183</v>
      </c>
      <c r="M7079" s="9" t="s">
        <v>278</v>
      </c>
      <c r="P7079" s="65">
        <f t="shared" si="197"/>
        <v>1138.6500000000058</v>
      </c>
    </row>
    <row r="7080" spans="1:18" ht="15">
      <c r="A7080" s="28" t="s">
        <v>652</v>
      </c>
      <c r="B7080" s="61" t="s">
        <v>668</v>
      </c>
      <c r="E7080" s="9" t="s">
        <v>278</v>
      </c>
      <c r="F7080" s="9" t="s">
        <v>183</v>
      </c>
      <c r="G7080" s="9" t="s">
        <v>183</v>
      </c>
      <c r="H7080" s="9" t="s">
        <v>183</v>
      </c>
      <c r="I7080" s="9" t="s">
        <v>183</v>
      </c>
      <c r="J7080" s="9">
        <v>650.59999999999854</v>
      </c>
      <c r="K7080" s="9" t="s">
        <v>183</v>
      </c>
      <c r="L7080" s="9" t="s">
        <v>183</v>
      </c>
      <c r="M7080" s="65">
        <v>486.90000000000003</v>
      </c>
      <c r="P7080" s="65">
        <f t="shared" si="197"/>
        <v>1137.4999999999986</v>
      </c>
    </row>
    <row r="7081" spans="1:18" ht="15">
      <c r="A7081" s="28" t="s">
        <v>655</v>
      </c>
      <c r="B7081" s="61" t="s">
        <v>29</v>
      </c>
      <c r="E7081" s="9">
        <v>370.5</v>
      </c>
      <c r="F7081" s="9" t="s">
        <v>183</v>
      </c>
      <c r="G7081" s="9" t="s">
        <v>183</v>
      </c>
      <c r="H7081" s="9" t="s">
        <v>183</v>
      </c>
      <c r="I7081" s="9" t="s">
        <v>183</v>
      </c>
      <c r="J7081" s="9">
        <v>726.80000000000291</v>
      </c>
      <c r="K7081" s="9" t="s">
        <v>183</v>
      </c>
      <c r="L7081" s="9" t="s">
        <v>183</v>
      </c>
      <c r="M7081" s="9" t="s">
        <v>278</v>
      </c>
      <c r="P7081" s="65">
        <f t="shared" si="197"/>
        <v>1097.3000000000029</v>
      </c>
    </row>
    <row r="7082" spans="1:18" ht="15">
      <c r="A7082" s="28" t="s">
        <v>656</v>
      </c>
      <c r="B7082" s="178" t="s">
        <v>1349</v>
      </c>
      <c r="C7082" s="3"/>
      <c r="D7082" s="3"/>
      <c r="E7082" s="9" t="s">
        <v>278</v>
      </c>
      <c r="F7082" s="9" t="s">
        <v>183</v>
      </c>
      <c r="G7082" s="9" t="s">
        <v>183</v>
      </c>
      <c r="H7082" s="9" t="s">
        <v>183</v>
      </c>
      <c r="I7082" s="9" t="s">
        <v>183</v>
      </c>
      <c r="J7082" s="9">
        <v>676.39999999999964</v>
      </c>
      <c r="K7082" s="9" t="s">
        <v>183</v>
      </c>
      <c r="L7082" s="9" t="s">
        <v>183</v>
      </c>
      <c r="M7082" s="65">
        <v>413.6</v>
      </c>
      <c r="P7082" s="65">
        <f t="shared" si="197"/>
        <v>1089.9999999999995</v>
      </c>
    </row>
    <row r="7083" spans="1:18" ht="15">
      <c r="A7083" s="28" t="s">
        <v>659</v>
      </c>
      <c r="B7083" s="61" t="s">
        <v>658</v>
      </c>
      <c r="E7083" s="9" t="s">
        <v>278</v>
      </c>
      <c r="F7083" s="9" t="s">
        <v>183</v>
      </c>
      <c r="G7083" s="9" t="s">
        <v>183</v>
      </c>
      <c r="H7083" s="9" t="s">
        <v>183</v>
      </c>
      <c r="I7083" s="9" t="s">
        <v>183</v>
      </c>
      <c r="J7083" s="9">
        <v>663.70000000000073</v>
      </c>
      <c r="K7083" s="9" t="s">
        <v>183</v>
      </c>
      <c r="L7083" s="9" t="s">
        <v>183</v>
      </c>
      <c r="M7083" s="65">
        <v>423.00000000000006</v>
      </c>
      <c r="P7083" s="65">
        <f t="shared" si="197"/>
        <v>1086.7000000000007</v>
      </c>
    </row>
    <row r="7084" spans="1:18" ht="15">
      <c r="A7084" s="28" t="s">
        <v>661</v>
      </c>
      <c r="B7084" s="239" t="s">
        <v>1653</v>
      </c>
      <c r="C7084" s="3"/>
      <c r="D7084" s="3"/>
      <c r="E7084" s="9" t="s">
        <v>278</v>
      </c>
      <c r="F7084" s="9" t="s">
        <v>183</v>
      </c>
      <c r="G7084" s="9" t="s">
        <v>183</v>
      </c>
      <c r="H7084" s="9" t="s">
        <v>183</v>
      </c>
      <c r="I7084" s="9" t="s">
        <v>183</v>
      </c>
      <c r="J7084" s="9">
        <v>680.19999999999709</v>
      </c>
      <c r="K7084" s="9" t="s">
        <v>183</v>
      </c>
      <c r="L7084" s="9" t="s">
        <v>183</v>
      </c>
      <c r="M7084" s="65">
        <v>406.20000000000005</v>
      </c>
      <c r="P7084" s="65">
        <f t="shared" si="197"/>
        <v>1086.3999999999971</v>
      </c>
    </row>
    <row r="7085" spans="1:18" ht="15">
      <c r="A7085" s="28" t="s">
        <v>666</v>
      </c>
      <c r="B7085" s="61" t="s">
        <v>162</v>
      </c>
      <c r="E7085" s="9" t="s">
        <v>278</v>
      </c>
      <c r="F7085" s="9" t="s">
        <v>183</v>
      </c>
      <c r="G7085" s="9" t="s">
        <v>183</v>
      </c>
      <c r="H7085" s="9" t="s">
        <v>183</v>
      </c>
      <c r="I7085" s="9" t="s">
        <v>183</v>
      </c>
      <c r="J7085" s="9">
        <v>650.99999999999818</v>
      </c>
      <c r="K7085" s="9" t="s">
        <v>183</v>
      </c>
      <c r="L7085" s="9" t="s">
        <v>183</v>
      </c>
      <c r="M7085" s="65">
        <v>434.5</v>
      </c>
      <c r="P7085" s="65">
        <f t="shared" si="197"/>
        <v>1085.4999999999982</v>
      </c>
    </row>
    <row r="7086" spans="1:18" ht="15">
      <c r="A7086" s="28" t="s">
        <v>670</v>
      </c>
      <c r="B7086" s="61" t="s">
        <v>662</v>
      </c>
      <c r="E7086" s="9" t="s">
        <v>278</v>
      </c>
      <c r="F7086" s="9" t="s">
        <v>183</v>
      </c>
      <c r="G7086" s="9" t="s">
        <v>183</v>
      </c>
      <c r="H7086" s="9" t="s">
        <v>183</v>
      </c>
      <c r="I7086" s="9" t="s">
        <v>183</v>
      </c>
      <c r="J7086" s="9">
        <v>732.90000000000146</v>
      </c>
      <c r="K7086" s="9" t="s">
        <v>183</v>
      </c>
      <c r="L7086" s="9" t="s">
        <v>183</v>
      </c>
      <c r="M7086" s="65">
        <v>341.7</v>
      </c>
      <c r="P7086" s="65">
        <f t="shared" si="197"/>
        <v>1074.6000000000015</v>
      </c>
    </row>
    <row r="7087" spans="1:18" ht="15">
      <c r="A7087" s="28" t="s">
        <v>671</v>
      </c>
      <c r="B7087" s="61" t="s">
        <v>37</v>
      </c>
      <c r="E7087" s="9">
        <v>114.7</v>
      </c>
      <c r="F7087" s="9" t="s">
        <v>183</v>
      </c>
      <c r="G7087" s="9" t="s">
        <v>183</v>
      </c>
      <c r="H7087" s="9" t="s">
        <v>183</v>
      </c>
      <c r="I7087" s="9" t="s">
        <v>183</v>
      </c>
      <c r="J7087" s="9">
        <v>518.30000000000291</v>
      </c>
      <c r="K7087" s="9" t="s">
        <v>183</v>
      </c>
      <c r="L7087" s="9" t="s">
        <v>183</v>
      </c>
      <c r="M7087" s="65">
        <v>441.40000000000003</v>
      </c>
      <c r="P7087" s="65">
        <f t="shared" si="197"/>
        <v>1074.400000000003</v>
      </c>
    </row>
    <row r="7088" spans="1:18" ht="15">
      <c r="A7088" s="28" t="s">
        <v>672</v>
      </c>
      <c r="B7088" s="61" t="s">
        <v>141</v>
      </c>
      <c r="E7088" s="9" t="s">
        <v>278</v>
      </c>
      <c r="F7088" s="9" t="s">
        <v>183</v>
      </c>
      <c r="G7088" s="9" t="s">
        <v>183</v>
      </c>
      <c r="H7088" s="9" t="s">
        <v>183</v>
      </c>
      <c r="I7088" s="9" t="s">
        <v>183</v>
      </c>
      <c r="J7088" s="9">
        <v>732.799999999992</v>
      </c>
      <c r="K7088" s="9" t="s">
        <v>183</v>
      </c>
      <c r="L7088" s="9" t="s">
        <v>183</v>
      </c>
      <c r="M7088" s="65">
        <v>335</v>
      </c>
      <c r="P7088" s="65">
        <f t="shared" si="197"/>
        <v>1067.799999999992</v>
      </c>
    </row>
    <row r="7089" spans="1:21" ht="15">
      <c r="A7089" s="28" t="s">
        <v>677</v>
      </c>
      <c r="B7089" s="239" t="s">
        <v>1657</v>
      </c>
      <c r="C7089" s="3"/>
      <c r="D7089" s="3"/>
      <c r="E7089" s="9" t="s">
        <v>278</v>
      </c>
      <c r="F7089" s="9" t="s">
        <v>183</v>
      </c>
      <c r="G7089" s="9" t="s">
        <v>183</v>
      </c>
      <c r="H7089" s="9" t="s">
        <v>183</v>
      </c>
      <c r="I7089" s="9" t="s">
        <v>183</v>
      </c>
      <c r="J7089" s="9">
        <v>680.69999999999345</v>
      </c>
      <c r="K7089" s="9" t="s">
        <v>183</v>
      </c>
      <c r="L7089" s="9" t="s">
        <v>183</v>
      </c>
      <c r="M7089" s="65">
        <v>367.6</v>
      </c>
      <c r="P7089" s="65">
        <f t="shared" si="197"/>
        <v>1048.2999999999934</v>
      </c>
      <c r="U7089" s="61"/>
    </row>
    <row r="7090" spans="1:21" ht="15">
      <c r="A7090" s="28" t="s">
        <v>685</v>
      </c>
      <c r="B7090" s="239" t="s">
        <v>1654</v>
      </c>
      <c r="C7090" s="3"/>
      <c r="D7090" s="3"/>
      <c r="E7090" s="9" t="s">
        <v>278</v>
      </c>
      <c r="F7090" s="9" t="s">
        <v>183</v>
      </c>
      <c r="G7090" s="9" t="s">
        <v>183</v>
      </c>
      <c r="H7090" s="9" t="s">
        <v>183</v>
      </c>
      <c r="I7090" s="9" t="s">
        <v>183</v>
      </c>
      <c r="J7090" s="9">
        <v>565.19999999999891</v>
      </c>
      <c r="K7090" s="9" t="s">
        <v>183</v>
      </c>
      <c r="L7090" s="9" t="s">
        <v>183</v>
      </c>
      <c r="M7090" s="65">
        <v>479.9</v>
      </c>
      <c r="P7090" s="65">
        <f t="shared" si="197"/>
        <v>1045.099999999999</v>
      </c>
      <c r="U7090" s="28"/>
    </row>
    <row r="7091" spans="1:21" ht="15">
      <c r="A7091" s="28" t="s">
        <v>689</v>
      </c>
      <c r="B7091" s="28" t="s">
        <v>654</v>
      </c>
      <c r="E7091" s="9" t="s">
        <v>278</v>
      </c>
      <c r="F7091" s="9" t="s">
        <v>183</v>
      </c>
      <c r="G7091" s="9" t="s">
        <v>183</v>
      </c>
      <c r="H7091" s="9" t="s">
        <v>183</v>
      </c>
      <c r="I7091" s="9" t="s">
        <v>183</v>
      </c>
      <c r="J7091" s="9">
        <v>706.39999999999964</v>
      </c>
      <c r="K7091" s="9" t="s">
        <v>183</v>
      </c>
      <c r="L7091" s="9" t="s">
        <v>183</v>
      </c>
      <c r="M7091" s="65">
        <v>324.79999999999995</v>
      </c>
      <c r="P7091" s="65">
        <f t="shared" si="197"/>
        <v>1031.1999999999996</v>
      </c>
      <c r="U7091" s="190"/>
    </row>
    <row r="7092" spans="1:21" ht="15">
      <c r="A7092" s="28" t="s">
        <v>690</v>
      </c>
      <c r="B7092" s="61" t="s">
        <v>155</v>
      </c>
      <c r="E7092" s="9" t="s">
        <v>278</v>
      </c>
      <c r="F7092" s="9" t="s">
        <v>183</v>
      </c>
      <c r="G7092" s="9" t="s">
        <v>183</v>
      </c>
      <c r="H7092" s="9" t="s">
        <v>183</v>
      </c>
      <c r="I7092" s="9" t="s">
        <v>183</v>
      </c>
      <c r="J7092" s="9">
        <v>661.60000000000582</v>
      </c>
      <c r="K7092" s="9" t="s">
        <v>183</v>
      </c>
      <c r="L7092" s="9" t="s">
        <v>183</v>
      </c>
      <c r="M7092" s="65">
        <v>368.40000000000003</v>
      </c>
      <c r="P7092" s="65">
        <f t="shared" si="197"/>
        <v>1030.0000000000059</v>
      </c>
      <c r="U7092" s="239"/>
    </row>
    <row r="7093" spans="1:21" ht="15">
      <c r="A7093" s="28" t="s">
        <v>691</v>
      </c>
      <c r="B7093" s="178" t="s">
        <v>1345</v>
      </c>
      <c r="C7093" s="3"/>
      <c r="D7093" s="3"/>
      <c r="E7093" s="9" t="s">
        <v>278</v>
      </c>
      <c r="F7093" s="9" t="s">
        <v>183</v>
      </c>
      <c r="G7093" s="9" t="s">
        <v>183</v>
      </c>
      <c r="H7093" s="9" t="s">
        <v>183</v>
      </c>
      <c r="I7093" s="9" t="s">
        <v>183</v>
      </c>
      <c r="J7093" s="9">
        <v>620</v>
      </c>
      <c r="K7093" s="9" t="s">
        <v>183</v>
      </c>
      <c r="L7093" s="9" t="s">
        <v>183</v>
      </c>
      <c r="M7093" s="65">
        <v>407.5</v>
      </c>
      <c r="P7093" s="65">
        <f t="shared" si="197"/>
        <v>1027.5</v>
      </c>
      <c r="U7093" s="61"/>
    </row>
    <row r="7094" spans="1:21" ht="15">
      <c r="A7094" s="28" t="s">
        <v>697</v>
      </c>
      <c r="B7094" s="178" t="s">
        <v>1343</v>
      </c>
      <c r="C7094" s="3"/>
      <c r="D7094" s="3"/>
      <c r="E7094" s="9" t="s">
        <v>278</v>
      </c>
      <c r="F7094" s="9" t="s">
        <v>183</v>
      </c>
      <c r="G7094" s="9" t="s">
        <v>183</v>
      </c>
      <c r="H7094" s="9" t="s">
        <v>183</v>
      </c>
      <c r="I7094" s="9" t="s">
        <v>183</v>
      </c>
      <c r="J7094" s="9">
        <v>521.80000000000109</v>
      </c>
      <c r="K7094" s="9" t="s">
        <v>183</v>
      </c>
      <c r="L7094" s="9" t="s">
        <v>183</v>
      </c>
      <c r="M7094" s="65">
        <v>488.8</v>
      </c>
      <c r="P7094" s="65">
        <f t="shared" si="197"/>
        <v>1010.600000000001</v>
      </c>
      <c r="U7094" s="190"/>
    </row>
    <row r="7095" spans="1:21" ht="15">
      <c r="A7095" s="28" t="s">
        <v>698</v>
      </c>
      <c r="B7095" s="178" t="s">
        <v>1334</v>
      </c>
      <c r="C7095" s="3"/>
      <c r="D7095" s="3"/>
      <c r="E7095" s="9" t="s">
        <v>278</v>
      </c>
      <c r="F7095" s="9" t="s">
        <v>183</v>
      </c>
      <c r="G7095" s="9" t="s">
        <v>183</v>
      </c>
      <c r="H7095" s="9" t="s">
        <v>183</v>
      </c>
      <c r="I7095" s="9" t="s">
        <v>183</v>
      </c>
      <c r="J7095" s="9">
        <v>419.80000000000291</v>
      </c>
      <c r="K7095" s="9" t="s">
        <v>183</v>
      </c>
      <c r="L7095" s="9" t="s">
        <v>183</v>
      </c>
      <c r="M7095" s="65">
        <v>557.4</v>
      </c>
      <c r="P7095" s="65">
        <f t="shared" si="197"/>
        <v>977.20000000000289</v>
      </c>
    </row>
    <row r="7096" spans="1:21" ht="15">
      <c r="A7096" s="28" t="s">
        <v>699</v>
      </c>
      <c r="B7096" s="28" t="s">
        <v>638</v>
      </c>
      <c r="E7096" s="9" t="s">
        <v>278</v>
      </c>
      <c r="F7096" s="9" t="s">
        <v>183</v>
      </c>
      <c r="G7096" s="9" t="s">
        <v>183</v>
      </c>
      <c r="H7096" s="9" t="s">
        <v>183</v>
      </c>
      <c r="I7096" s="9" t="s">
        <v>183</v>
      </c>
      <c r="J7096" s="9">
        <v>587.59999999999491</v>
      </c>
      <c r="K7096" s="9" t="s">
        <v>183</v>
      </c>
      <c r="L7096" s="9" t="s">
        <v>183</v>
      </c>
      <c r="M7096" s="65">
        <v>363.45</v>
      </c>
      <c r="P7096" s="65">
        <f t="shared" si="197"/>
        <v>951.04999999999495</v>
      </c>
      <c r="U7096" s="239"/>
    </row>
    <row r="7097" spans="1:21" ht="15">
      <c r="A7097" s="28" t="s">
        <v>701</v>
      </c>
      <c r="B7097" s="61" t="s">
        <v>667</v>
      </c>
      <c r="E7097" s="9" t="s">
        <v>278</v>
      </c>
      <c r="F7097" s="9" t="s">
        <v>183</v>
      </c>
      <c r="G7097" s="9" t="s">
        <v>183</v>
      </c>
      <c r="H7097" s="9" t="s">
        <v>183</v>
      </c>
      <c r="I7097" s="9" t="s">
        <v>183</v>
      </c>
      <c r="J7097" s="9">
        <v>626.60000000000218</v>
      </c>
      <c r="K7097" s="9" t="s">
        <v>183</v>
      </c>
      <c r="L7097" s="9" t="s">
        <v>183</v>
      </c>
      <c r="M7097" s="65">
        <v>310.60000000000002</v>
      </c>
      <c r="P7097" s="65">
        <f t="shared" si="197"/>
        <v>937.20000000000221</v>
      </c>
      <c r="U7097" s="61"/>
    </row>
    <row r="7098" spans="1:21" ht="15">
      <c r="A7098" s="28" t="s">
        <v>702</v>
      </c>
      <c r="B7098" s="61" t="s">
        <v>143</v>
      </c>
      <c r="E7098" s="9" t="s">
        <v>278</v>
      </c>
      <c r="F7098" s="9" t="s">
        <v>183</v>
      </c>
      <c r="G7098" s="9" t="s">
        <v>183</v>
      </c>
      <c r="H7098" s="9" t="s">
        <v>183</v>
      </c>
      <c r="I7098" s="9" t="s">
        <v>183</v>
      </c>
      <c r="J7098" s="9">
        <v>537.40000000000146</v>
      </c>
      <c r="K7098" s="9" t="s">
        <v>183</v>
      </c>
      <c r="L7098" s="9" t="s">
        <v>183</v>
      </c>
      <c r="M7098" s="65">
        <v>391.6</v>
      </c>
      <c r="P7098" s="65">
        <f t="shared" si="197"/>
        <v>929.00000000000148</v>
      </c>
      <c r="U7098" s="239"/>
    </row>
    <row r="7099" spans="1:21" ht="15">
      <c r="A7099" s="28" t="s">
        <v>703</v>
      </c>
      <c r="B7099" s="61" t="s">
        <v>2835</v>
      </c>
      <c r="C7099" s="3"/>
      <c r="D7099" s="3"/>
      <c r="E7099" s="9" t="s">
        <v>278</v>
      </c>
      <c r="F7099" s="9" t="s">
        <v>183</v>
      </c>
      <c r="G7099" s="9" t="s">
        <v>183</v>
      </c>
      <c r="H7099" s="9" t="s">
        <v>183</v>
      </c>
      <c r="I7099" s="9" t="s">
        <v>183</v>
      </c>
      <c r="J7099" s="9" t="s">
        <v>278</v>
      </c>
      <c r="K7099" s="9" t="s">
        <v>183</v>
      </c>
      <c r="L7099" s="9" t="s">
        <v>183</v>
      </c>
      <c r="M7099" s="113">
        <v>924.00000000000011</v>
      </c>
      <c r="N7099" s="65"/>
      <c r="P7099" s="65">
        <f t="shared" si="197"/>
        <v>924.00000000000011</v>
      </c>
      <c r="R7099" t="s">
        <v>281</v>
      </c>
      <c r="U7099" s="3" t="s">
        <v>1942</v>
      </c>
    </row>
    <row r="7100" spans="1:21" ht="15">
      <c r="A7100" s="28" t="s">
        <v>706</v>
      </c>
      <c r="B7100" s="178" t="s">
        <v>1346</v>
      </c>
      <c r="C7100" s="3"/>
      <c r="D7100" s="3"/>
      <c r="E7100" s="9" t="s">
        <v>278</v>
      </c>
      <c r="F7100" s="9" t="s">
        <v>183</v>
      </c>
      <c r="G7100" s="9" t="s">
        <v>183</v>
      </c>
      <c r="H7100" s="9" t="s">
        <v>183</v>
      </c>
      <c r="I7100" s="9" t="s">
        <v>183</v>
      </c>
      <c r="J7100" s="9">
        <v>790.99999999999636</v>
      </c>
      <c r="K7100" s="9" t="s">
        <v>183</v>
      </c>
      <c r="L7100" s="9" t="s">
        <v>183</v>
      </c>
      <c r="M7100" s="65">
        <v>107.50000000000001</v>
      </c>
      <c r="P7100" s="65">
        <f t="shared" si="197"/>
        <v>898.49999999999636</v>
      </c>
      <c r="U7100" s="61"/>
    </row>
    <row r="7101" spans="1:21" ht="15">
      <c r="A7101" s="28" t="s">
        <v>775</v>
      </c>
      <c r="B7101" s="61" t="s">
        <v>39</v>
      </c>
      <c r="E7101" s="9">
        <v>209.1</v>
      </c>
      <c r="F7101" s="9" t="s">
        <v>183</v>
      </c>
      <c r="G7101" s="9" t="s">
        <v>183</v>
      </c>
      <c r="H7101" s="9" t="s">
        <v>183</v>
      </c>
      <c r="I7101" s="9" t="s">
        <v>183</v>
      </c>
      <c r="J7101" s="9">
        <v>659.89999999999418</v>
      </c>
      <c r="K7101" s="9" t="s">
        <v>183</v>
      </c>
      <c r="L7101" s="9" t="s">
        <v>183</v>
      </c>
      <c r="M7101" s="9" t="s">
        <v>278</v>
      </c>
      <c r="P7101" s="65">
        <f t="shared" si="197"/>
        <v>868.9999999999942</v>
      </c>
      <c r="U7101" s="239"/>
    </row>
    <row r="7102" spans="1:21" ht="15">
      <c r="A7102" s="28" t="s">
        <v>776</v>
      </c>
      <c r="B7102" s="61" t="s">
        <v>27</v>
      </c>
      <c r="E7102" s="9">
        <v>377.5</v>
      </c>
      <c r="F7102" s="9" t="s">
        <v>183</v>
      </c>
      <c r="G7102" s="9" t="s">
        <v>183</v>
      </c>
      <c r="H7102" s="9" t="s">
        <v>183</v>
      </c>
      <c r="I7102" s="9" t="s">
        <v>183</v>
      </c>
      <c r="J7102" s="9">
        <v>468.90000000000327</v>
      </c>
      <c r="K7102" s="9" t="s">
        <v>183</v>
      </c>
      <c r="L7102" s="9" t="s">
        <v>183</v>
      </c>
      <c r="M7102" s="9" t="s">
        <v>278</v>
      </c>
      <c r="P7102" s="65">
        <f t="shared" si="197"/>
        <v>846.40000000000327</v>
      </c>
      <c r="U7102" s="61"/>
    </row>
    <row r="7103" spans="1:21" ht="15">
      <c r="A7103" s="28" t="s">
        <v>777</v>
      </c>
      <c r="B7103" s="178" t="s">
        <v>1341</v>
      </c>
      <c r="C7103" s="3"/>
      <c r="D7103" s="3"/>
      <c r="E7103" s="9" t="s">
        <v>278</v>
      </c>
      <c r="F7103" s="9" t="s">
        <v>183</v>
      </c>
      <c r="G7103" s="9" t="s">
        <v>183</v>
      </c>
      <c r="H7103" s="9" t="s">
        <v>183</v>
      </c>
      <c r="I7103" s="9" t="s">
        <v>183</v>
      </c>
      <c r="J7103" s="188">
        <v>840.34999999999854</v>
      </c>
      <c r="K7103" s="9" t="s">
        <v>183</v>
      </c>
      <c r="L7103" s="9" t="s">
        <v>183</v>
      </c>
      <c r="M7103" s="9" t="s">
        <v>278</v>
      </c>
      <c r="P7103" s="65">
        <f t="shared" si="197"/>
        <v>840.34999999999854</v>
      </c>
      <c r="R7103" t="s">
        <v>292</v>
      </c>
      <c r="U7103" s="239"/>
    </row>
    <row r="7104" spans="1:21" ht="15">
      <c r="A7104" s="28" t="s">
        <v>778</v>
      </c>
      <c r="B7104" s="239" t="s">
        <v>1650</v>
      </c>
      <c r="C7104" s="3"/>
      <c r="D7104" s="3"/>
      <c r="E7104" s="9" t="s">
        <v>278</v>
      </c>
      <c r="F7104" s="9" t="s">
        <v>183</v>
      </c>
      <c r="G7104" s="9" t="s">
        <v>183</v>
      </c>
      <c r="H7104" s="9" t="s">
        <v>183</v>
      </c>
      <c r="I7104" s="9" t="s">
        <v>183</v>
      </c>
      <c r="J7104" s="9">
        <v>275.90000000000327</v>
      </c>
      <c r="K7104" s="9" t="s">
        <v>183</v>
      </c>
      <c r="L7104" s="9" t="s">
        <v>183</v>
      </c>
      <c r="M7104" s="65">
        <v>529.4</v>
      </c>
      <c r="P7104" s="65">
        <f t="shared" si="197"/>
        <v>805.30000000000325</v>
      </c>
    </row>
    <row r="7105" spans="1:21" ht="15">
      <c r="A7105" s="28" t="s">
        <v>779</v>
      </c>
      <c r="B7105" s="61" t="s">
        <v>156</v>
      </c>
      <c r="E7105" s="9" t="s">
        <v>278</v>
      </c>
      <c r="F7105" s="9" t="s">
        <v>183</v>
      </c>
      <c r="G7105" s="9" t="s">
        <v>183</v>
      </c>
      <c r="H7105" s="9" t="s">
        <v>183</v>
      </c>
      <c r="I7105" s="9" t="s">
        <v>183</v>
      </c>
      <c r="J7105" s="9">
        <v>794.30000000000291</v>
      </c>
      <c r="K7105" s="9" t="s">
        <v>183</v>
      </c>
      <c r="L7105" s="9" t="s">
        <v>183</v>
      </c>
      <c r="M7105" s="9" t="s">
        <v>278</v>
      </c>
      <c r="P7105" s="65">
        <f t="shared" ref="P7105:P7136" si="198">SUM(E7105:M7105)</f>
        <v>794.30000000000291</v>
      </c>
      <c r="U7105" s="239"/>
    </row>
    <row r="7106" spans="1:21" ht="15">
      <c r="A7106" s="28" t="s">
        <v>780</v>
      </c>
      <c r="B7106" s="61" t="s">
        <v>2201</v>
      </c>
      <c r="C7106" s="3"/>
      <c r="D7106" s="3"/>
      <c r="E7106" s="9" t="s">
        <v>278</v>
      </c>
      <c r="F7106" s="9" t="s">
        <v>183</v>
      </c>
      <c r="G7106" s="9" t="s">
        <v>183</v>
      </c>
      <c r="H7106" s="9" t="s">
        <v>183</v>
      </c>
      <c r="I7106" s="9" t="s">
        <v>183</v>
      </c>
      <c r="J7106" s="9" t="s">
        <v>278</v>
      </c>
      <c r="K7106" s="9" t="s">
        <v>183</v>
      </c>
      <c r="L7106" s="9" t="s">
        <v>183</v>
      </c>
      <c r="M7106" s="114">
        <v>790.4</v>
      </c>
      <c r="N7106" s="65"/>
      <c r="P7106" s="65">
        <f t="shared" si="198"/>
        <v>790.4</v>
      </c>
      <c r="R7106" t="s">
        <v>300</v>
      </c>
    </row>
    <row r="7107" spans="1:21" ht="15">
      <c r="A7107" s="28" t="s">
        <v>781</v>
      </c>
      <c r="B7107" s="178" t="s">
        <v>1333</v>
      </c>
      <c r="C7107" s="3"/>
      <c r="D7107" s="3"/>
      <c r="E7107" s="9" t="s">
        <v>278</v>
      </c>
      <c r="F7107" s="9" t="s">
        <v>183</v>
      </c>
      <c r="G7107" s="9" t="s">
        <v>183</v>
      </c>
      <c r="H7107" s="9" t="s">
        <v>183</v>
      </c>
      <c r="I7107" s="9" t="s">
        <v>183</v>
      </c>
      <c r="J7107" s="9">
        <v>342.64999999999782</v>
      </c>
      <c r="K7107" s="9" t="s">
        <v>183</v>
      </c>
      <c r="L7107" s="9" t="s">
        <v>183</v>
      </c>
      <c r="M7107" s="65">
        <v>444.1</v>
      </c>
      <c r="P7107" s="65">
        <f t="shared" si="198"/>
        <v>786.74999999999784</v>
      </c>
    </row>
    <row r="7108" spans="1:21" ht="15">
      <c r="A7108" s="28" t="s">
        <v>782</v>
      </c>
      <c r="B7108" s="61" t="s">
        <v>2206</v>
      </c>
      <c r="C7108" s="3"/>
      <c r="D7108" s="3"/>
      <c r="E7108" s="9" t="s">
        <v>278</v>
      </c>
      <c r="F7108" s="9" t="s">
        <v>183</v>
      </c>
      <c r="G7108" s="9" t="s">
        <v>183</v>
      </c>
      <c r="H7108" s="9" t="s">
        <v>183</v>
      </c>
      <c r="I7108" s="9" t="s">
        <v>183</v>
      </c>
      <c r="J7108" s="9" t="s">
        <v>278</v>
      </c>
      <c r="K7108" s="9" t="s">
        <v>183</v>
      </c>
      <c r="L7108" s="9" t="s">
        <v>183</v>
      </c>
      <c r="M7108" s="90">
        <v>732.7</v>
      </c>
      <c r="N7108" s="65"/>
      <c r="P7108" s="65">
        <f t="shared" si="198"/>
        <v>732.7</v>
      </c>
      <c r="R7108" t="s">
        <v>297</v>
      </c>
    </row>
    <row r="7109" spans="1:21" ht="15">
      <c r="A7109" s="28" t="s">
        <v>783</v>
      </c>
      <c r="B7109" s="61" t="s">
        <v>4</v>
      </c>
      <c r="E7109" s="185">
        <v>714.3</v>
      </c>
      <c r="F7109" s="9" t="s">
        <v>183</v>
      </c>
      <c r="G7109" s="9" t="s">
        <v>183</v>
      </c>
      <c r="H7109" s="9" t="s">
        <v>183</v>
      </c>
      <c r="I7109" s="9" t="s">
        <v>183</v>
      </c>
      <c r="J7109" s="9" t="s">
        <v>278</v>
      </c>
      <c r="K7109" s="9" t="s">
        <v>183</v>
      </c>
      <c r="L7109" s="9" t="s">
        <v>183</v>
      </c>
      <c r="M7109" s="9" t="s">
        <v>278</v>
      </c>
      <c r="P7109" s="65">
        <f t="shared" si="198"/>
        <v>714.3</v>
      </c>
      <c r="R7109" t="s">
        <v>281</v>
      </c>
      <c r="U7109" s="3" t="s">
        <v>1942</v>
      </c>
    </row>
    <row r="7110" spans="1:21" ht="15">
      <c r="A7110" s="28" t="s">
        <v>784</v>
      </c>
      <c r="B7110" s="61" t="s">
        <v>2716</v>
      </c>
      <c r="C7110" s="3"/>
      <c r="D7110" s="3"/>
      <c r="E7110" s="9" t="s">
        <v>278</v>
      </c>
      <c r="F7110" s="9" t="s">
        <v>183</v>
      </c>
      <c r="G7110" s="9" t="s">
        <v>183</v>
      </c>
      <c r="H7110" s="9" t="s">
        <v>183</v>
      </c>
      <c r="I7110" s="9" t="s">
        <v>183</v>
      </c>
      <c r="J7110" s="9" t="s">
        <v>278</v>
      </c>
      <c r="K7110" s="9" t="s">
        <v>183</v>
      </c>
      <c r="L7110" s="9" t="s">
        <v>183</v>
      </c>
      <c r="M7110" s="90">
        <v>711.7</v>
      </c>
      <c r="N7110" s="65"/>
      <c r="P7110" s="65">
        <f t="shared" si="198"/>
        <v>711.7</v>
      </c>
      <c r="R7110" t="s">
        <v>292</v>
      </c>
    </row>
    <row r="7111" spans="1:21" ht="15">
      <c r="A7111" s="28" t="s">
        <v>785</v>
      </c>
      <c r="B7111" s="61" t="s">
        <v>144</v>
      </c>
      <c r="E7111" s="9" t="s">
        <v>278</v>
      </c>
      <c r="F7111" s="9" t="s">
        <v>183</v>
      </c>
      <c r="G7111" s="9" t="s">
        <v>183</v>
      </c>
      <c r="H7111" s="9" t="s">
        <v>183</v>
      </c>
      <c r="I7111" s="9" t="s">
        <v>183</v>
      </c>
      <c r="J7111" s="9">
        <v>681.29999999999563</v>
      </c>
      <c r="K7111" s="9" t="s">
        <v>183</v>
      </c>
      <c r="L7111" s="9" t="s">
        <v>183</v>
      </c>
      <c r="M7111" s="9" t="s">
        <v>278</v>
      </c>
      <c r="P7111" s="65">
        <f t="shared" si="198"/>
        <v>681.29999999999563</v>
      </c>
      <c r="U7111" s="190"/>
    </row>
    <row r="7112" spans="1:21" ht="15">
      <c r="A7112" s="28" t="s">
        <v>786</v>
      </c>
      <c r="B7112" s="239" t="s">
        <v>1656</v>
      </c>
      <c r="C7112" s="3"/>
      <c r="D7112" s="3"/>
      <c r="E7112" s="9" t="s">
        <v>278</v>
      </c>
      <c r="F7112" s="9" t="s">
        <v>183</v>
      </c>
      <c r="G7112" s="9" t="s">
        <v>183</v>
      </c>
      <c r="H7112" s="9" t="s">
        <v>183</v>
      </c>
      <c r="I7112" s="9" t="s">
        <v>183</v>
      </c>
      <c r="J7112" s="9">
        <v>676.90000000000509</v>
      </c>
      <c r="K7112" s="9" t="s">
        <v>183</v>
      </c>
      <c r="L7112" s="9" t="s">
        <v>183</v>
      </c>
      <c r="M7112" s="9" t="s">
        <v>278</v>
      </c>
      <c r="P7112" s="65">
        <f t="shared" si="198"/>
        <v>676.90000000000509</v>
      </c>
      <c r="U7112" s="61"/>
    </row>
    <row r="7113" spans="1:21" ht="15">
      <c r="A7113" s="28" t="s">
        <v>787</v>
      </c>
      <c r="B7113" s="61" t="s">
        <v>2207</v>
      </c>
      <c r="C7113" s="3"/>
      <c r="D7113" s="3"/>
      <c r="E7113" s="9" t="s">
        <v>278</v>
      </c>
      <c r="F7113" s="9" t="s">
        <v>183</v>
      </c>
      <c r="G7113" s="9" t="s">
        <v>183</v>
      </c>
      <c r="H7113" s="9" t="s">
        <v>183</v>
      </c>
      <c r="I7113" s="9" t="s">
        <v>183</v>
      </c>
      <c r="J7113" s="9" t="s">
        <v>278</v>
      </c>
      <c r="K7113" s="9" t="s">
        <v>183</v>
      </c>
      <c r="L7113" s="9" t="s">
        <v>183</v>
      </c>
      <c r="M7113" s="90">
        <v>671.7</v>
      </c>
      <c r="N7113" s="65"/>
      <c r="P7113" s="65">
        <f t="shared" si="198"/>
        <v>671.7</v>
      </c>
      <c r="R7113" t="s">
        <v>293</v>
      </c>
    </row>
    <row r="7114" spans="1:21" ht="15">
      <c r="A7114" s="28" t="s">
        <v>788</v>
      </c>
      <c r="B7114" s="61" t="s">
        <v>2210</v>
      </c>
      <c r="C7114" s="3"/>
      <c r="D7114" s="3"/>
      <c r="E7114" s="9" t="s">
        <v>278</v>
      </c>
      <c r="F7114" s="9" t="s">
        <v>183</v>
      </c>
      <c r="G7114" s="9" t="s">
        <v>183</v>
      </c>
      <c r="H7114" s="9" t="s">
        <v>183</v>
      </c>
      <c r="I7114" s="9" t="s">
        <v>183</v>
      </c>
      <c r="J7114" s="9" t="s">
        <v>278</v>
      </c>
      <c r="K7114" s="9" t="s">
        <v>183</v>
      </c>
      <c r="L7114" s="9" t="s">
        <v>183</v>
      </c>
      <c r="M7114" s="65">
        <v>659</v>
      </c>
      <c r="N7114" s="65"/>
      <c r="P7114" s="65">
        <f t="shared" si="198"/>
        <v>659</v>
      </c>
    </row>
    <row r="7115" spans="1:21" ht="15">
      <c r="A7115" s="28" t="s">
        <v>789</v>
      </c>
      <c r="B7115" s="61" t="s">
        <v>660</v>
      </c>
      <c r="E7115" s="9" t="s">
        <v>278</v>
      </c>
      <c r="F7115" s="9" t="s">
        <v>183</v>
      </c>
      <c r="G7115" s="9" t="s">
        <v>183</v>
      </c>
      <c r="H7115" s="9" t="s">
        <v>183</v>
      </c>
      <c r="I7115" s="9" t="s">
        <v>183</v>
      </c>
      <c r="J7115" s="9">
        <v>658.95000000000073</v>
      </c>
      <c r="K7115" s="9" t="s">
        <v>183</v>
      </c>
      <c r="L7115" s="9" t="s">
        <v>183</v>
      </c>
      <c r="M7115" s="9" t="s">
        <v>278</v>
      </c>
      <c r="P7115" s="65">
        <f t="shared" si="198"/>
        <v>658.95000000000073</v>
      </c>
      <c r="U7115" s="28"/>
    </row>
    <row r="7116" spans="1:21" ht="15">
      <c r="A7116" s="28" t="s">
        <v>790</v>
      </c>
      <c r="B7116" s="61" t="s">
        <v>2709</v>
      </c>
      <c r="C7116" s="3"/>
      <c r="D7116" s="3"/>
      <c r="E7116" s="9" t="s">
        <v>278</v>
      </c>
      <c r="F7116" s="9" t="s">
        <v>183</v>
      </c>
      <c r="G7116" s="9" t="s">
        <v>183</v>
      </c>
      <c r="H7116" s="9" t="s">
        <v>183</v>
      </c>
      <c r="I7116" s="9" t="s">
        <v>183</v>
      </c>
      <c r="J7116" s="9" t="s">
        <v>278</v>
      </c>
      <c r="K7116" s="9" t="s">
        <v>183</v>
      </c>
      <c r="L7116" s="9" t="s">
        <v>183</v>
      </c>
      <c r="M7116" s="65">
        <v>650.9</v>
      </c>
      <c r="N7116" s="65"/>
      <c r="P7116" s="65">
        <f t="shared" si="198"/>
        <v>650.9</v>
      </c>
    </row>
    <row r="7117" spans="1:21" ht="15">
      <c r="A7117" s="28" t="s">
        <v>791</v>
      </c>
      <c r="B7117" s="61" t="s">
        <v>2208</v>
      </c>
      <c r="C7117" s="3"/>
      <c r="D7117" s="3"/>
      <c r="E7117" s="9" t="s">
        <v>278</v>
      </c>
      <c r="F7117" s="9" t="s">
        <v>183</v>
      </c>
      <c r="G7117" s="9" t="s">
        <v>183</v>
      </c>
      <c r="H7117" s="9" t="s">
        <v>183</v>
      </c>
      <c r="I7117" s="9" t="s">
        <v>183</v>
      </c>
      <c r="J7117" s="9" t="s">
        <v>278</v>
      </c>
      <c r="K7117" s="9" t="s">
        <v>183</v>
      </c>
      <c r="L7117" s="9" t="s">
        <v>183</v>
      </c>
      <c r="M7117" s="65">
        <v>646.4</v>
      </c>
      <c r="N7117" s="65"/>
      <c r="P7117" s="65">
        <f t="shared" si="198"/>
        <v>646.4</v>
      </c>
    </row>
    <row r="7118" spans="1:21" ht="15">
      <c r="A7118" s="28" t="s">
        <v>792</v>
      </c>
      <c r="B7118" s="61" t="s">
        <v>2706</v>
      </c>
      <c r="C7118" s="3"/>
      <c r="D7118" s="3"/>
      <c r="E7118" s="9" t="s">
        <v>278</v>
      </c>
      <c r="F7118" s="9" t="s">
        <v>183</v>
      </c>
      <c r="G7118" s="9" t="s">
        <v>183</v>
      </c>
      <c r="H7118" s="9" t="s">
        <v>183</v>
      </c>
      <c r="I7118" s="9" t="s">
        <v>183</v>
      </c>
      <c r="J7118" s="9" t="s">
        <v>278</v>
      </c>
      <c r="K7118" s="9" t="s">
        <v>183</v>
      </c>
      <c r="L7118" s="9" t="s">
        <v>183</v>
      </c>
      <c r="M7118" s="65">
        <v>644.6</v>
      </c>
      <c r="N7118" s="65"/>
      <c r="P7118" s="65">
        <f t="shared" si="198"/>
        <v>644.6</v>
      </c>
    </row>
    <row r="7119" spans="1:21" ht="15">
      <c r="A7119" s="28" t="s">
        <v>793</v>
      </c>
      <c r="B7119" s="178" t="s">
        <v>1350</v>
      </c>
      <c r="C7119" s="3"/>
      <c r="D7119" s="3"/>
      <c r="E7119" s="9" t="s">
        <v>278</v>
      </c>
      <c r="F7119" s="9" t="s">
        <v>183</v>
      </c>
      <c r="G7119" s="9" t="s">
        <v>183</v>
      </c>
      <c r="H7119" s="9" t="s">
        <v>183</v>
      </c>
      <c r="I7119" s="9" t="s">
        <v>183</v>
      </c>
      <c r="J7119" s="9">
        <v>633.59999999999491</v>
      </c>
      <c r="K7119" s="9" t="s">
        <v>183</v>
      </c>
      <c r="L7119" s="9" t="s">
        <v>183</v>
      </c>
      <c r="M7119" s="9" t="s">
        <v>278</v>
      </c>
      <c r="P7119" s="65">
        <f t="shared" si="198"/>
        <v>633.59999999999491</v>
      </c>
      <c r="U7119" s="61"/>
    </row>
    <row r="7120" spans="1:21" ht="15">
      <c r="A7120" s="28" t="s">
        <v>794</v>
      </c>
      <c r="B7120" s="61" t="s">
        <v>180</v>
      </c>
      <c r="C7120" s="3"/>
      <c r="D7120" s="3"/>
      <c r="E7120" s="9" t="s">
        <v>278</v>
      </c>
      <c r="F7120" s="9" t="s">
        <v>183</v>
      </c>
      <c r="G7120" s="9" t="s">
        <v>183</v>
      </c>
      <c r="H7120" s="9" t="s">
        <v>183</v>
      </c>
      <c r="I7120" s="9" t="s">
        <v>183</v>
      </c>
      <c r="J7120" s="9" t="s">
        <v>278</v>
      </c>
      <c r="K7120" s="9" t="s">
        <v>183</v>
      </c>
      <c r="L7120" s="9" t="s">
        <v>183</v>
      </c>
      <c r="M7120" s="65">
        <v>620.19999999999993</v>
      </c>
      <c r="N7120" s="65"/>
      <c r="P7120" s="65">
        <f t="shared" si="198"/>
        <v>620.19999999999993</v>
      </c>
    </row>
    <row r="7121" spans="1:18" ht="15">
      <c r="A7121" s="28" t="s">
        <v>795</v>
      </c>
      <c r="B7121" s="61" t="s">
        <v>2701</v>
      </c>
      <c r="C7121" s="3"/>
      <c r="D7121" s="3"/>
      <c r="E7121" s="9" t="s">
        <v>278</v>
      </c>
      <c r="F7121" s="9" t="s">
        <v>183</v>
      </c>
      <c r="G7121" s="9" t="s">
        <v>183</v>
      </c>
      <c r="H7121" s="9" t="s">
        <v>183</v>
      </c>
      <c r="I7121" s="9" t="s">
        <v>183</v>
      </c>
      <c r="J7121" s="9" t="s">
        <v>278</v>
      </c>
      <c r="K7121" s="9" t="s">
        <v>183</v>
      </c>
      <c r="L7121" s="9" t="s">
        <v>183</v>
      </c>
      <c r="M7121" s="65">
        <v>613.89999999999986</v>
      </c>
      <c r="N7121" s="65"/>
      <c r="P7121" s="65">
        <f t="shared" si="198"/>
        <v>613.89999999999986</v>
      </c>
    </row>
    <row r="7122" spans="1:18" ht="15">
      <c r="A7122" s="28" t="s">
        <v>796</v>
      </c>
      <c r="B7122" s="61" t="s">
        <v>35</v>
      </c>
      <c r="E7122" s="188">
        <v>607.20000000000005</v>
      </c>
      <c r="F7122" s="9" t="s">
        <v>183</v>
      </c>
      <c r="G7122" s="9" t="s">
        <v>183</v>
      </c>
      <c r="H7122" s="9" t="s">
        <v>183</v>
      </c>
      <c r="I7122" s="9" t="s">
        <v>183</v>
      </c>
      <c r="J7122" s="9" t="s">
        <v>278</v>
      </c>
      <c r="K7122" s="9" t="s">
        <v>183</v>
      </c>
      <c r="L7122" s="9" t="s">
        <v>183</v>
      </c>
      <c r="M7122" s="9" t="s">
        <v>278</v>
      </c>
      <c r="P7122" s="65">
        <f t="shared" si="198"/>
        <v>607.20000000000005</v>
      </c>
      <c r="R7122" t="s">
        <v>283</v>
      </c>
    </row>
    <row r="7123" spans="1:18" ht="15">
      <c r="A7123" s="28" t="s">
        <v>797</v>
      </c>
      <c r="B7123" s="239" t="s">
        <v>2190</v>
      </c>
      <c r="C7123" s="3"/>
      <c r="D7123" s="3"/>
      <c r="E7123" s="9" t="s">
        <v>278</v>
      </c>
      <c r="F7123" s="9" t="s">
        <v>183</v>
      </c>
      <c r="G7123" s="9" t="s">
        <v>183</v>
      </c>
      <c r="H7123" s="9" t="s">
        <v>183</v>
      </c>
      <c r="I7123" s="9" t="s">
        <v>183</v>
      </c>
      <c r="J7123" s="9" t="s">
        <v>278</v>
      </c>
      <c r="K7123" s="9" t="s">
        <v>183</v>
      </c>
      <c r="L7123" s="9" t="s">
        <v>183</v>
      </c>
      <c r="M7123" s="65">
        <v>605.95000000000005</v>
      </c>
      <c r="N7123" s="65"/>
      <c r="P7123" s="65">
        <f t="shared" si="198"/>
        <v>605.95000000000005</v>
      </c>
    </row>
    <row r="7124" spans="1:18" ht="15">
      <c r="A7124" s="28" t="s">
        <v>798</v>
      </c>
      <c r="B7124" s="61" t="s">
        <v>2213</v>
      </c>
      <c r="C7124" s="3"/>
      <c r="D7124" s="3"/>
      <c r="E7124" s="9" t="s">
        <v>278</v>
      </c>
      <c r="F7124" s="9" t="s">
        <v>183</v>
      </c>
      <c r="G7124" s="9" t="s">
        <v>183</v>
      </c>
      <c r="H7124" s="9" t="s">
        <v>183</v>
      </c>
      <c r="I7124" s="9" t="s">
        <v>183</v>
      </c>
      <c r="J7124" s="9" t="s">
        <v>278</v>
      </c>
      <c r="K7124" s="9" t="s">
        <v>183</v>
      </c>
      <c r="L7124" s="9" t="s">
        <v>183</v>
      </c>
      <c r="M7124" s="65">
        <v>595.6</v>
      </c>
      <c r="N7124" s="65"/>
      <c r="P7124" s="65">
        <f t="shared" si="198"/>
        <v>595.6</v>
      </c>
    </row>
    <row r="7125" spans="1:18" ht="15">
      <c r="A7125" s="28" t="s">
        <v>799</v>
      </c>
      <c r="B7125" s="61" t="s">
        <v>2728</v>
      </c>
      <c r="C7125" s="3"/>
      <c r="D7125" s="3"/>
      <c r="E7125" s="9" t="s">
        <v>278</v>
      </c>
      <c r="F7125" s="9" t="s">
        <v>183</v>
      </c>
      <c r="G7125" s="9" t="s">
        <v>183</v>
      </c>
      <c r="H7125" s="9" t="s">
        <v>183</v>
      </c>
      <c r="I7125" s="9" t="s">
        <v>183</v>
      </c>
      <c r="J7125" s="9" t="s">
        <v>278</v>
      </c>
      <c r="K7125" s="9" t="s">
        <v>183</v>
      </c>
      <c r="L7125" s="9" t="s">
        <v>183</v>
      </c>
      <c r="M7125" s="65">
        <v>592.1</v>
      </c>
      <c r="N7125" s="65"/>
      <c r="P7125" s="65">
        <f t="shared" si="198"/>
        <v>592.1</v>
      </c>
    </row>
    <row r="7126" spans="1:18" ht="15">
      <c r="A7126" s="28" t="s">
        <v>800</v>
      </c>
      <c r="B7126" s="61" t="s">
        <v>2725</v>
      </c>
      <c r="C7126" s="3"/>
      <c r="D7126" s="3"/>
      <c r="E7126" s="9" t="s">
        <v>278</v>
      </c>
      <c r="F7126" s="9" t="s">
        <v>183</v>
      </c>
      <c r="G7126" s="9" t="s">
        <v>183</v>
      </c>
      <c r="H7126" s="9" t="s">
        <v>183</v>
      </c>
      <c r="I7126" s="9" t="s">
        <v>183</v>
      </c>
      <c r="J7126" s="9" t="s">
        <v>278</v>
      </c>
      <c r="K7126" s="9" t="s">
        <v>183</v>
      </c>
      <c r="L7126" s="9" t="s">
        <v>183</v>
      </c>
      <c r="M7126" s="65">
        <v>574.80000000000007</v>
      </c>
      <c r="N7126" s="65"/>
      <c r="P7126" s="65">
        <f t="shared" si="198"/>
        <v>574.80000000000007</v>
      </c>
    </row>
    <row r="7127" spans="1:18" ht="15">
      <c r="A7127" s="28" t="s">
        <v>801</v>
      </c>
      <c r="B7127" s="239" t="s">
        <v>1665</v>
      </c>
      <c r="C7127" s="3"/>
      <c r="D7127" s="3"/>
      <c r="E7127" s="9" t="s">
        <v>278</v>
      </c>
      <c r="F7127" s="9" t="s">
        <v>183</v>
      </c>
      <c r="G7127" s="9" t="s">
        <v>183</v>
      </c>
      <c r="H7127" s="9" t="s">
        <v>183</v>
      </c>
      <c r="I7127" s="9" t="s">
        <v>183</v>
      </c>
      <c r="J7127" s="9" t="s">
        <v>278</v>
      </c>
      <c r="K7127" s="9" t="s">
        <v>183</v>
      </c>
      <c r="L7127" s="9" t="s">
        <v>183</v>
      </c>
      <c r="M7127" s="65">
        <v>573.29999999999995</v>
      </c>
      <c r="N7127" s="65"/>
      <c r="P7127" s="65">
        <f t="shared" si="198"/>
        <v>573.29999999999995</v>
      </c>
    </row>
    <row r="7128" spans="1:18" ht="15">
      <c r="A7128" s="28" t="s">
        <v>802</v>
      </c>
      <c r="B7128" s="61" t="s">
        <v>2703</v>
      </c>
      <c r="C7128" s="3"/>
      <c r="D7128" s="3"/>
      <c r="E7128" s="9" t="s">
        <v>278</v>
      </c>
      <c r="F7128" s="9" t="s">
        <v>183</v>
      </c>
      <c r="G7128" s="9" t="s">
        <v>183</v>
      </c>
      <c r="H7128" s="9" t="s">
        <v>183</v>
      </c>
      <c r="I7128" s="9" t="s">
        <v>183</v>
      </c>
      <c r="J7128" s="9" t="s">
        <v>278</v>
      </c>
      <c r="K7128" s="9" t="s">
        <v>183</v>
      </c>
      <c r="L7128" s="9" t="s">
        <v>183</v>
      </c>
      <c r="M7128" s="65">
        <v>561.20000000000005</v>
      </c>
      <c r="N7128" s="65"/>
      <c r="P7128" s="65">
        <f t="shared" si="198"/>
        <v>561.20000000000005</v>
      </c>
    </row>
    <row r="7129" spans="1:18" ht="15">
      <c r="A7129" s="28" t="s">
        <v>803</v>
      </c>
      <c r="B7129" s="28" t="s">
        <v>639</v>
      </c>
      <c r="E7129" s="9" t="s">
        <v>278</v>
      </c>
      <c r="F7129" s="9" t="s">
        <v>183</v>
      </c>
      <c r="G7129" s="9" t="s">
        <v>183</v>
      </c>
      <c r="H7129" s="9" t="s">
        <v>183</v>
      </c>
      <c r="I7129" s="9" t="s">
        <v>183</v>
      </c>
      <c r="J7129" s="9">
        <v>548.649999999996</v>
      </c>
      <c r="K7129" s="9" t="s">
        <v>183</v>
      </c>
      <c r="L7129" s="9" t="s">
        <v>183</v>
      </c>
      <c r="M7129" s="9" t="s">
        <v>278</v>
      </c>
      <c r="P7129" s="65">
        <f t="shared" si="198"/>
        <v>548.649999999996</v>
      </c>
    </row>
    <row r="7130" spans="1:18" ht="15">
      <c r="A7130" s="28" t="s">
        <v>804</v>
      </c>
      <c r="B7130" s="61" t="s">
        <v>178</v>
      </c>
      <c r="E7130" s="188">
        <v>536.95000000000005</v>
      </c>
      <c r="F7130" s="9" t="s">
        <v>183</v>
      </c>
      <c r="G7130" s="9" t="s">
        <v>183</v>
      </c>
      <c r="H7130" s="9" t="s">
        <v>183</v>
      </c>
      <c r="I7130" s="9" t="s">
        <v>183</v>
      </c>
      <c r="J7130" s="9" t="s">
        <v>278</v>
      </c>
      <c r="K7130" s="9" t="s">
        <v>183</v>
      </c>
      <c r="L7130" s="9" t="s">
        <v>183</v>
      </c>
      <c r="M7130" s="9" t="s">
        <v>278</v>
      </c>
      <c r="P7130" s="65">
        <f t="shared" si="198"/>
        <v>536.95000000000005</v>
      </c>
      <c r="R7130" t="s">
        <v>284</v>
      </c>
    </row>
    <row r="7131" spans="1:18" ht="15">
      <c r="A7131" s="28" t="s">
        <v>805</v>
      </c>
      <c r="B7131" s="61" t="s">
        <v>2719</v>
      </c>
      <c r="C7131" s="3"/>
      <c r="D7131" s="3"/>
      <c r="E7131" s="9" t="s">
        <v>278</v>
      </c>
      <c r="F7131" s="9" t="s">
        <v>183</v>
      </c>
      <c r="G7131" s="9" t="s">
        <v>183</v>
      </c>
      <c r="H7131" s="9" t="s">
        <v>183</v>
      </c>
      <c r="I7131" s="9" t="s">
        <v>183</v>
      </c>
      <c r="J7131" s="9" t="s">
        <v>278</v>
      </c>
      <c r="K7131" s="9" t="s">
        <v>183</v>
      </c>
      <c r="L7131" s="9" t="s">
        <v>183</v>
      </c>
      <c r="M7131" s="65">
        <v>529.9</v>
      </c>
      <c r="N7131" s="65"/>
      <c r="P7131" s="65">
        <f t="shared" si="198"/>
        <v>529.9</v>
      </c>
    </row>
    <row r="7132" spans="1:18" ht="15">
      <c r="A7132" s="28" t="s">
        <v>806</v>
      </c>
      <c r="B7132" s="239" t="s">
        <v>1693</v>
      </c>
      <c r="C7132" s="3"/>
      <c r="D7132" s="3"/>
      <c r="E7132" s="9" t="s">
        <v>278</v>
      </c>
      <c r="F7132" s="9" t="s">
        <v>183</v>
      </c>
      <c r="G7132" s="9" t="s">
        <v>183</v>
      </c>
      <c r="H7132" s="9" t="s">
        <v>183</v>
      </c>
      <c r="I7132" s="9" t="s">
        <v>183</v>
      </c>
      <c r="J7132" s="9" t="s">
        <v>278</v>
      </c>
      <c r="K7132" s="9" t="s">
        <v>183</v>
      </c>
      <c r="L7132" s="9" t="s">
        <v>183</v>
      </c>
      <c r="M7132" s="65">
        <v>528.79999999999995</v>
      </c>
      <c r="N7132" s="65"/>
      <c r="P7132" s="65">
        <f t="shared" si="198"/>
        <v>528.79999999999995</v>
      </c>
    </row>
    <row r="7133" spans="1:18" ht="15">
      <c r="A7133" s="28" t="s">
        <v>807</v>
      </c>
      <c r="B7133" s="61" t="s">
        <v>2708</v>
      </c>
      <c r="C7133" s="3"/>
      <c r="D7133" s="3"/>
      <c r="E7133" s="9" t="s">
        <v>278</v>
      </c>
      <c r="F7133" s="9" t="s">
        <v>183</v>
      </c>
      <c r="G7133" s="9" t="s">
        <v>183</v>
      </c>
      <c r="H7133" s="9" t="s">
        <v>183</v>
      </c>
      <c r="I7133" s="9" t="s">
        <v>183</v>
      </c>
      <c r="J7133" s="9" t="s">
        <v>278</v>
      </c>
      <c r="K7133" s="9" t="s">
        <v>183</v>
      </c>
      <c r="L7133" s="9" t="s">
        <v>183</v>
      </c>
      <c r="M7133" s="65">
        <v>523.69999999999993</v>
      </c>
      <c r="N7133" s="65"/>
      <c r="P7133" s="65">
        <f t="shared" si="198"/>
        <v>523.69999999999993</v>
      </c>
    </row>
    <row r="7134" spans="1:18" ht="15">
      <c r="A7134" s="28" t="s">
        <v>808</v>
      </c>
      <c r="B7134" s="61" t="s">
        <v>2720</v>
      </c>
      <c r="C7134" s="3"/>
      <c r="D7134" s="3"/>
      <c r="E7134" s="9" t="s">
        <v>278</v>
      </c>
      <c r="F7134" s="9" t="s">
        <v>183</v>
      </c>
      <c r="G7134" s="9" t="s">
        <v>183</v>
      </c>
      <c r="H7134" s="9" t="s">
        <v>183</v>
      </c>
      <c r="I7134" s="9" t="s">
        <v>183</v>
      </c>
      <c r="J7134" s="9" t="s">
        <v>278</v>
      </c>
      <c r="K7134" s="9" t="s">
        <v>183</v>
      </c>
      <c r="L7134" s="9" t="s">
        <v>183</v>
      </c>
      <c r="M7134" s="65">
        <v>515.69999999999993</v>
      </c>
      <c r="N7134" s="65"/>
      <c r="P7134" s="65">
        <f t="shared" si="198"/>
        <v>515.69999999999993</v>
      </c>
    </row>
    <row r="7135" spans="1:18" ht="15">
      <c r="A7135" s="28" t="s">
        <v>809</v>
      </c>
      <c r="B7135" s="61" t="s">
        <v>2193</v>
      </c>
      <c r="C7135" s="3"/>
      <c r="D7135" s="3"/>
      <c r="E7135" s="9" t="s">
        <v>278</v>
      </c>
      <c r="F7135" s="9" t="s">
        <v>183</v>
      </c>
      <c r="G7135" s="9" t="s">
        <v>183</v>
      </c>
      <c r="H7135" s="9" t="s">
        <v>183</v>
      </c>
      <c r="I7135" s="9" t="s">
        <v>183</v>
      </c>
      <c r="J7135" s="9" t="s">
        <v>278</v>
      </c>
      <c r="K7135" s="9" t="s">
        <v>183</v>
      </c>
      <c r="L7135" s="9" t="s">
        <v>183</v>
      </c>
      <c r="M7135" s="65">
        <v>515.20000000000005</v>
      </c>
      <c r="N7135" s="65"/>
      <c r="P7135" s="65">
        <f t="shared" si="198"/>
        <v>515.20000000000005</v>
      </c>
    </row>
    <row r="7136" spans="1:18" ht="15">
      <c r="A7136" s="28" t="s">
        <v>810</v>
      </c>
      <c r="B7136" s="61" t="s">
        <v>2714</v>
      </c>
      <c r="C7136" s="3"/>
      <c r="D7136" s="3"/>
      <c r="E7136" s="9" t="s">
        <v>278</v>
      </c>
      <c r="F7136" s="9" t="s">
        <v>183</v>
      </c>
      <c r="G7136" s="9" t="s">
        <v>183</v>
      </c>
      <c r="H7136" s="9" t="s">
        <v>183</v>
      </c>
      <c r="I7136" s="9" t="s">
        <v>183</v>
      </c>
      <c r="J7136" s="9" t="s">
        <v>278</v>
      </c>
      <c r="K7136" s="9" t="s">
        <v>183</v>
      </c>
      <c r="L7136" s="9" t="s">
        <v>183</v>
      </c>
      <c r="M7136" s="65">
        <v>513.5</v>
      </c>
      <c r="N7136" s="65"/>
      <c r="P7136" s="65">
        <f t="shared" si="198"/>
        <v>513.5</v>
      </c>
    </row>
    <row r="7137" spans="1:19" ht="15">
      <c r="A7137" s="28" t="s">
        <v>811</v>
      </c>
      <c r="B7137" s="61" t="s">
        <v>2712</v>
      </c>
      <c r="C7137" s="3"/>
      <c r="D7137" s="3"/>
      <c r="E7137" s="9" t="s">
        <v>278</v>
      </c>
      <c r="F7137" s="9" t="s">
        <v>183</v>
      </c>
      <c r="G7137" s="9" t="s">
        <v>183</v>
      </c>
      <c r="H7137" s="9" t="s">
        <v>183</v>
      </c>
      <c r="I7137" s="9" t="s">
        <v>183</v>
      </c>
      <c r="J7137" s="9" t="s">
        <v>278</v>
      </c>
      <c r="K7137" s="9" t="s">
        <v>183</v>
      </c>
      <c r="L7137" s="9" t="s">
        <v>183</v>
      </c>
      <c r="M7137" s="65">
        <v>511.79999999999995</v>
      </c>
      <c r="N7137" s="65"/>
      <c r="P7137" s="65">
        <f t="shared" ref="P7137:P7168" si="199">SUM(E7137:M7137)</f>
        <v>511.79999999999995</v>
      </c>
    </row>
    <row r="7138" spans="1:19" ht="15">
      <c r="A7138" s="28" t="s">
        <v>812</v>
      </c>
      <c r="B7138" s="61" t="s">
        <v>2192</v>
      </c>
      <c r="C7138" s="3"/>
      <c r="D7138" s="3"/>
      <c r="E7138" s="9" t="s">
        <v>278</v>
      </c>
      <c r="F7138" s="9" t="s">
        <v>183</v>
      </c>
      <c r="G7138" s="9" t="s">
        <v>183</v>
      </c>
      <c r="H7138" s="9" t="s">
        <v>183</v>
      </c>
      <c r="I7138" s="9" t="s">
        <v>183</v>
      </c>
      <c r="J7138" s="9" t="s">
        <v>278</v>
      </c>
      <c r="K7138" s="9" t="s">
        <v>183</v>
      </c>
      <c r="L7138" s="9" t="s">
        <v>183</v>
      </c>
      <c r="M7138" s="65">
        <v>511.4</v>
      </c>
      <c r="N7138" s="65"/>
      <c r="P7138" s="65">
        <f t="shared" si="199"/>
        <v>511.4</v>
      </c>
    </row>
    <row r="7139" spans="1:19" ht="15">
      <c r="A7139" s="28" t="s">
        <v>813</v>
      </c>
      <c r="B7139" s="239" t="s">
        <v>1666</v>
      </c>
      <c r="C7139" s="3"/>
      <c r="D7139" s="3"/>
      <c r="E7139" s="9" t="s">
        <v>278</v>
      </c>
      <c r="F7139" s="9" t="s">
        <v>183</v>
      </c>
      <c r="G7139" s="9" t="s">
        <v>183</v>
      </c>
      <c r="H7139" s="9" t="s">
        <v>183</v>
      </c>
      <c r="I7139" s="9" t="s">
        <v>183</v>
      </c>
      <c r="J7139" s="9" t="s">
        <v>278</v>
      </c>
      <c r="K7139" s="9" t="s">
        <v>183</v>
      </c>
      <c r="L7139" s="9" t="s">
        <v>183</v>
      </c>
      <c r="M7139" s="65">
        <v>496.79999999999995</v>
      </c>
      <c r="N7139" s="65"/>
      <c r="P7139" s="65">
        <f t="shared" si="199"/>
        <v>496.79999999999995</v>
      </c>
    </row>
    <row r="7140" spans="1:19" ht="15">
      <c r="A7140" s="28" t="s">
        <v>814</v>
      </c>
      <c r="B7140" s="61" t="s">
        <v>2819</v>
      </c>
      <c r="C7140" s="3"/>
      <c r="D7140" s="3"/>
      <c r="E7140" s="9" t="s">
        <v>278</v>
      </c>
      <c r="F7140" s="9" t="s">
        <v>183</v>
      </c>
      <c r="G7140" s="9" t="s">
        <v>183</v>
      </c>
      <c r="H7140" s="9" t="s">
        <v>183</v>
      </c>
      <c r="I7140" s="9" t="s">
        <v>183</v>
      </c>
      <c r="J7140" s="9" t="s">
        <v>278</v>
      </c>
      <c r="K7140" s="9" t="s">
        <v>183</v>
      </c>
      <c r="L7140" s="9" t="s">
        <v>183</v>
      </c>
      <c r="M7140" s="65">
        <v>496.40000000000003</v>
      </c>
      <c r="N7140" s="65"/>
      <c r="P7140" s="65">
        <f t="shared" si="199"/>
        <v>496.40000000000003</v>
      </c>
    </row>
    <row r="7141" spans="1:19" ht="15">
      <c r="A7141" s="28" t="s">
        <v>1946</v>
      </c>
      <c r="B7141" s="239" t="s">
        <v>1749</v>
      </c>
      <c r="C7141" s="3"/>
      <c r="D7141" s="3"/>
      <c r="E7141" s="9" t="s">
        <v>278</v>
      </c>
      <c r="F7141" s="9" t="s">
        <v>183</v>
      </c>
      <c r="G7141" s="9" t="s">
        <v>183</v>
      </c>
      <c r="H7141" s="9" t="s">
        <v>183</v>
      </c>
      <c r="I7141" s="9" t="s">
        <v>183</v>
      </c>
      <c r="J7141" s="9" t="s">
        <v>278</v>
      </c>
      <c r="K7141" s="9" t="s">
        <v>183</v>
      </c>
      <c r="L7141" s="9" t="s">
        <v>183</v>
      </c>
      <c r="M7141" s="65">
        <v>495.5</v>
      </c>
      <c r="N7141" s="65"/>
      <c r="P7141" s="65">
        <f t="shared" si="199"/>
        <v>495.5</v>
      </c>
    </row>
    <row r="7142" spans="1:19" ht="15">
      <c r="A7142" s="28" t="s">
        <v>2165</v>
      </c>
      <c r="B7142" s="61" t="s">
        <v>2197</v>
      </c>
      <c r="C7142" s="3"/>
      <c r="D7142" s="3"/>
      <c r="E7142" s="9" t="s">
        <v>278</v>
      </c>
      <c r="F7142" s="9" t="s">
        <v>183</v>
      </c>
      <c r="G7142" s="9" t="s">
        <v>183</v>
      </c>
      <c r="H7142" s="9" t="s">
        <v>183</v>
      </c>
      <c r="I7142" s="9" t="s">
        <v>183</v>
      </c>
      <c r="J7142" s="9" t="s">
        <v>278</v>
      </c>
      <c r="K7142" s="9" t="s">
        <v>183</v>
      </c>
      <c r="L7142" s="9" t="s">
        <v>183</v>
      </c>
      <c r="M7142" s="65">
        <v>490.20000000000005</v>
      </c>
      <c r="N7142" s="65"/>
      <c r="P7142" s="65">
        <f t="shared" si="199"/>
        <v>490.20000000000005</v>
      </c>
    </row>
    <row r="7143" spans="1:19" ht="15">
      <c r="A7143" s="28" t="s">
        <v>2166</v>
      </c>
      <c r="B7143" s="61" t="s">
        <v>2704</v>
      </c>
      <c r="C7143" s="3"/>
      <c r="D7143" s="3"/>
      <c r="E7143" s="9" t="s">
        <v>278</v>
      </c>
      <c r="F7143" s="9" t="s">
        <v>183</v>
      </c>
      <c r="G7143" s="9" t="s">
        <v>183</v>
      </c>
      <c r="H7143" s="9" t="s">
        <v>183</v>
      </c>
      <c r="I7143" s="9" t="s">
        <v>183</v>
      </c>
      <c r="J7143" s="9" t="s">
        <v>278</v>
      </c>
      <c r="K7143" s="9" t="s">
        <v>183</v>
      </c>
      <c r="L7143" s="9" t="s">
        <v>183</v>
      </c>
      <c r="M7143" s="65">
        <v>489.1</v>
      </c>
      <c r="N7143" s="65"/>
      <c r="P7143" s="65">
        <f t="shared" si="199"/>
        <v>489.1</v>
      </c>
    </row>
    <row r="7144" spans="1:19" ht="15">
      <c r="A7144" s="28" t="s">
        <v>2167</v>
      </c>
      <c r="B7144" s="239" t="s">
        <v>2328</v>
      </c>
      <c r="C7144" s="3"/>
      <c r="D7144" s="3"/>
      <c r="E7144" s="9" t="s">
        <v>278</v>
      </c>
      <c r="F7144" s="9" t="s">
        <v>183</v>
      </c>
      <c r="G7144" s="9" t="s">
        <v>183</v>
      </c>
      <c r="H7144" s="9" t="s">
        <v>183</v>
      </c>
      <c r="I7144" s="9" t="s">
        <v>183</v>
      </c>
      <c r="J7144" s="9" t="s">
        <v>278</v>
      </c>
      <c r="K7144" s="9" t="s">
        <v>183</v>
      </c>
      <c r="L7144" s="9" t="s">
        <v>183</v>
      </c>
      <c r="M7144" s="65">
        <v>487.8</v>
      </c>
      <c r="N7144" s="65"/>
      <c r="P7144" s="65">
        <f t="shared" si="199"/>
        <v>487.8</v>
      </c>
    </row>
    <row r="7145" spans="1:19" ht="15">
      <c r="A7145" s="28" t="s">
        <v>2168</v>
      </c>
      <c r="B7145" s="61" t="s">
        <v>2194</v>
      </c>
      <c r="C7145" s="3"/>
      <c r="D7145" s="3"/>
      <c r="E7145" s="9" t="s">
        <v>278</v>
      </c>
      <c r="F7145" s="9" t="s">
        <v>183</v>
      </c>
      <c r="G7145" s="9" t="s">
        <v>183</v>
      </c>
      <c r="H7145" s="9" t="s">
        <v>183</v>
      </c>
      <c r="I7145" s="9" t="s">
        <v>183</v>
      </c>
      <c r="J7145" s="9" t="s">
        <v>278</v>
      </c>
      <c r="K7145" s="9" t="s">
        <v>183</v>
      </c>
      <c r="L7145" s="9" t="s">
        <v>183</v>
      </c>
      <c r="M7145" s="65">
        <v>484.5</v>
      </c>
      <c r="N7145" s="65"/>
      <c r="P7145" s="65">
        <f t="shared" si="199"/>
        <v>484.5</v>
      </c>
    </row>
    <row r="7146" spans="1:19" ht="15">
      <c r="A7146" s="28" t="s">
        <v>2169</v>
      </c>
      <c r="B7146" s="178" t="s">
        <v>1335</v>
      </c>
      <c r="C7146" s="3"/>
      <c r="D7146" s="3"/>
      <c r="E7146" s="9" t="s">
        <v>278</v>
      </c>
      <c r="F7146" s="9" t="s">
        <v>183</v>
      </c>
      <c r="G7146" s="9" t="s">
        <v>183</v>
      </c>
      <c r="H7146" s="9" t="s">
        <v>183</v>
      </c>
      <c r="I7146" s="9" t="s">
        <v>183</v>
      </c>
      <c r="J7146" s="9">
        <v>478.49999999999636</v>
      </c>
      <c r="K7146" s="9" t="s">
        <v>183</v>
      </c>
      <c r="L7146" s="9" t="s">
        <v>183</v>
      </c>
      <c r="M7146" s="9" t="s">
        <v>278</v>
      </c>
      <c r="P7146" s="65">
        <f t="shared" si="199"/>
        <v>478.49999999999636</v>
      </c>
    </row>
    <row r="7147" spans="1:19" ht="15">
      <c r="A7147" s="28" t="s">
        <v>2170</v>
      </c>
      <c r="B7147" s="61" t="s">
        <v>2700</v>
      </c>
      <c r="C7147" s="3"/>
      <c r="D7147" s="3"/>
      <c r="E7147" s="9" t="s">
        <v>278</v>
      </c>
      <c r="F7147" s="9" t="s">
        <v>183</v>
      </c>
      <c r="G7147" s="9" t="s">
        <v>183</v>
      </c>
      <c r="H7147" s="9" t="s">
        <v>183</v>
      </c>
      <c r="I7147" s="9" t="s">
        <v>183</v>
      </c>
      <c r="J7147" s="9" t="s">
        <v>278</v>
      </c>
      <c r="K7147" s="9" t="s">
        <v>183</v>
      </c>
      <c r="L7147" s="9" t="s">
        <v>183</v>
      </c>
      <c r="M7147" s="65">
        <v>474.4</v>
      </c>
      <c r="N7147" s="65"/>
      <c r="P7147" s="65">
        <f t="shared" si="199"/>
        <v>474.4</v>
      </c>
      <c r="S7147" t="s">
        <v>2452</v>
      </c>
    </row>
    <row r="7148" spans="1:19" ht="15">
      <c r="A7148" s="28" t="s">
        <v>2171</v>
      </c>
      <c r="B7148" s="239" t="s">
        <v>1671</v>
      </c>
      <c r="C7148" s="3"/>
      <c r="D7148" s="3"/>
      <c r="E7148" s="9" t="s">
        <v>278</v>
      </c>
      <c r="F7148" s="9" t="s">
        <v>183</v>
      </c>
      <c r="G7148" s="9" t="s">
        <v>183</v>
      </c>
      <c r="H7148" s="9" t="s">
        <v>183</v>
      </c>
      <c r="I7148" s="9" t="s">
        <v>183</v>
      </c>
      <c r="J7148" s="9" t="s">
        <v>278</v>
      </c>
      <c r="K7148" s="9" t="s">
        <v>183</v>
      </c>
      <c r="L7148" s="9" t="s">
        <v>183</v>
      </c>
      <c r="M7148" s="65">
        <v>458.7</v>
      </c>
      <c r="N7148" s="65"/>
      <c r="P7148" s="65">
        <f t="shared" si="199"/>
        <v>458.7</v>
      </c>
    </row>
    <row r="7149" spans="1:19" ht="15">
      <c r="A7149" s="28" t="s">
        <v>2172</v>
      </c>
      <c r="B7149" s="61" t="s">
        <v>2702</v>
      </c>
      <c r="C7149" s="3"/>
      <c r="D7149" s="3"/>
      <c r="E7149" s="9" t="s">
        <v>278</v>
      </c>
      <c r="F7149" s="9" t="s">
        <v>183</v>
      </c>
      <c r="G7149" s="9" t="s">
        <v>183</v>
      </c>
      <c r="H7149" s="9" t="s">
        <v>183</v>
      </c>
      <c r="I7149" s="9" t="s">
        <v>183</v>
      </c>
      <c r="J7149" s="9" t="s">
        <v>278</v>
      </c>
      <c r="K7149" s="9" t="s">
        <v>183</v>
      </c>
      <c r="L7149" s="9" t="s">
        <v>183</v>
      </c>
      <c r="M7149" s="65">
        <v>458.09999999999997</v>
      </c>
      <c r="N7149" s="65"/>
      <c r="P7149" s="65">
        <f t="shared" si="199"/>
        <v>458.09999999999997</v>
      </c>
    </row>
    <row r="7150" spans="1:19" ht="15">
      <c r="A7150" s="28" t="s">
        <v>2173</v>
      </c>
      <c r="B7150" s="61" t="s">
        <v>2715</v>
      </c>
      <c r="C7150" s="3"/>
      <c r="D7150" s="3"/>
      <c r="E7150" s="9" t="s">
        <v>278</v>
      </c>
      <c r="F7150" s="9" t="s">
        <v>183</v>
      </c>
      <c r="G7150" s="9" t="s">
        <v>183</v>
      </c>
      <c r="H7150" s="9" t="s">
        <v>183</v>
      </c>
      <c r="I7150" s="9" t="s">
        <v>183</v>
      </c>
      <c r="J7150" s="9" t="s">
        <v>278</v>
      </c>
      <c r="K7150" s="9" t="s">
        <v>183</v>
      </c>
      <c r="L7150" s="9" t="s">
        <v>183</v>
      </c>
      <c r="M7150" s="65">
        <v>457.7</v>
      </c>
      <c r="N7150" s="65"/>
      <c r="P7150" s="65">
        <f t="shared" si="199"/>
        <v>457.7</v>
      </c>
    </row>
    <row r="7151" spans="1:19" ht="15">
      <c r="A7151" s="28" t="s">
        <v>2174</v>
      </c>
      <c r="B7151" s="61" t="s">
        <v>2721</v>
      </c>
      <c r="C7151" s="3"/>
      <c r="D7151" s="3"/>
      <c r="E7151" s="9" t="s">
        <v>278</v>
      </c>
      <c r="F7151" s="9" t="s">
        <v>183</v>
      </c>
      <c r="G7151" s="9" t="s">
        <v>183</v>
      </c>
      <c r="H7151" s="9" t="s">
        <v>183</v>
      </c>
      <c r="I7151" s="9" t="s">
        <v>183</v>
      </c>
      <c r="J7151" s="9" t="s">
        <v>278</v>
      </c>
      <c r="K7151" s="9" t="s">
        <v>183</v>
      </c>
      <c r="L7151" s="9" t="s">
        <v>183</v>
      </c>
      <c r="M7151" s="65">
        <v>457.60000000000008</v>
      </c>
      <c r="N7151" s="65"/>
      <c r="P7151" s="65">
        <f t="shared" si="199"/>
        <v>457.60000000000008</v>
      </c>
    </row>
    <row r="7152" spans="1:19" ht="15">
      <c r="A7152" s="28" t="s">
        <v>2175</v>
      </c>
      <c r="B7152" s="61" t="s">
        <v>2212</v>
      </c>
      <c r="C7152" s="3"/>
      <c r="D7152" s="3"/>
      <c r="E7152" s="9" t="s">
        <v>278</v>
      </c>
      <c r="F7152" s="9" t="s">
        <v>183</v>
      </c>
      <c r="G7152" s="9" t="s">
        <v>183</v>
      </c>
      <c r="H7152" s="9" t="s">
        <v>183</v>
      </c>
      <c r="I7152" s="9" t="s">
        <v>183</v>
      </c>
      <c r="J7152" s="9" t="s">
        <v>278</v>
      </c>
      <c r="K7152" s="9" t="s">
        <v>183</v>
      </c>
      <c r="L7152" s="9" t="s">
        <v>183</v>
      </c>
      <c r="M7152" s="65">
        <v>455.9</v>
      </c>
      <c r="N7152" s="65"/>
      <c r="P7152" s="65">
        <f t="shared" si="199"/>
        <v>455.9</v>
      </c>
    </row>
    <row r="7153" spans="1:21" ht="15">
      <c r="A7153" s="28" t="s">
        <v>2176</v>
      </c>
      <c r="B7153" s="239" t="s">
        <v>1651</v>
      </c>
      <c r="C7153" s="3"/>
      <c r="D7153" s="3"/>
      <c r="E7153" s="9" t="s">
        <v>278</v>
      </c>
      <c r="F7153" s="9" t="s">
        <v>183</v>
      </c>
      <c r="G7153" s="9" t="s">
        <v>183</v>
      </c>
      <c r="H7153" s="9" t="s">
        <v>183</v>
      </c>
      <c r="I7153" s="9" t="s">
        <v>183</v>
      </c>
      <c r="J7153" s="9">
        <v>441.49999999999818</v>
      </c>
      <c r="K7153" s="9" t="s">
        <v>183</v>
      </c>
      <c r="L7153" s="9" t="s">
        <v>183</v>
      </c>
      <c r="M7153" s="9" t="s">
        <v>278</v>
      </c>
      <c r="P7153" s="65">
        <f t="shared" si="199"/>
        <v>441.49999999999818</v>
      </c>
      <c r="U7153" s="239"/>
    </row>
    <row r="7154" spans="1:21" ht="15">
      <c r="A7154" s="28" t="s">
        <v>2177</v>
      </c>
      <c r="B7154" s="61" t="s">
        <v>2200</v>
      </c>
      <c r="C7154" s="3"/>
      <c r="D7154" s="3"/>
      <c r="E7154" s="9" t="s">
        <v>278</v>
      </c>
      <c r="F7154" s="9" t="s">
        <v>183</v>
      </c>
      <c r="G7154" s="9" t="s">
        <v>183</v>
      </c>
      <c r="H7154" s="9" t="s">
        <v>183</v>
      </c>
      <c r="I7154" s="9" t="s">
        <v>183</v>
      </c>
      <c r="J7154" s="9" t="s">
        <v>278</v>
      </c>
      <c r="K7154" s="9" t="s">
        <v>183</v>
      </c>
      <c r="L7154" s="9" t="s">
        <v>183</v>
      </c>
      <c r="M7154" s="65">
        <v>439.9</v>
      </c>
      <c r="N7154" s="65"/>
      <c r="P7154" s="65">
        <f t="shared" si="199"/>
        <v>439.9</v>
      </c>
    </row>
    <row r="7155" spans="1:21" ht="15">
      <c r="A7155" s="28" t="s">
        <v>2178</v>
      </c>
      <c r="B7155" s="61" t="s">
        <v>2707</v>
      </c>
      <c r="C7155" s="3"/>
      <c r="D7155" s="3"/>
      <c r="E7155" s="9" t="s">
        <v>278</v>
      </c>
      <c r="F7155" s="9" t="s">
        <v>183</v>
      </c>
      <c r="G7155" s="9" t="s">
        <v>183</v>
      </c>
      <c r="H7155" s="9" t="s">
        <v>183</v>
      </c>
      <c r="I7155" s="9" t="s">
        <v>183</v>
      </c>
      <c r="J7155" s="9" t="s">
        <v>278</v>
      </c>
      <c r="K7155" s="9" t="s">
        <v>183</v>
      </c>
      <c r="L7155" s="9" t="s">
        <v>183</v>
      </c>
      <c r="M7155" s="65">
        <v>437.1</v>
      </c>
      <c r="N7155" s="65"/>
      <c r="P7155" s="65">
        <f t="shared" si="199"/>
        <v>437.1</v>
      </c>
    </row>
    <row r="7156" spans="1:21" ht="15">
      <c r="A7156" s="28" t="s">
        <v>2179</v>
      </c>
      <c r="B7156" s="61" t="s">
        <v>2202</v>
      </c>
      <c r="C7156" s="3"/>
      <c r="D7156" s="3"/>
      <c r="E7156" s="9" t="s">
        <v>278</v>
      </c>
      <c r="F7156" s="9" t="s">
        <v>183</v>
      </c>
      <c r="G7156" s="9" t="s">
        <v>183</v>
      </c>
      <c r="H7156" s="9" t="s">
        <v>183</v>
      </c>
      <c r="I7156" s="9" t="s">
        <v>183</v>
      </c>
      <c r="J7156" s="9" t="s">
        <v>278</v>
      </c>
      <c r="K7156" s="9" t="s">
        <v>183</v>
      </c>
      <c r="L7156" s="9" t="s">
        <v>183</v>
      </c>
      <c r="M7156" s="65">
        <v>431.8</v>
      </c>
      <c r="N7156" s="65"/>
      <c r="P7156" s="65">
        <f t="shared" si="199"/>
        <v>431.8</v>
      </c>
    </row>
    <row r="7157" spans="1:21" ht="15">
      <c r="A7157" s="28" t="s">
        <v>2180</v>
      </c>
      <c r="B7157" s="61" t="s">
        <v>2711</v>
      </c>
      <c r="C7157" s="3"/>
      <c r="D7157" s="3"/>
      <c r="E7157" s="9" t="s">
        <v>278</v>
      </c>
      <c r="F7157" s="9" t="s">
        <v>183</v>
      </c>
      <c r="G7157" s="9" t="s">
        <v>183</v>
      </c>
      <c r="H7157" s="9" t="s">
        <v>183</v>
      </c>
      <c r="I7157" s="9" t="s">
        <v>183</v>
      </c>
      <c r="J7157" s="9" t="s">
        <v>278</v>
      </c>
      <c r="K7157" s="9" t="s">
        <v>183</v>
      </c>
      <c r="L7157" s="9" t="s">
        <v>183</v>
      </c>
      <c r="M7157" s="65">
        <v>423.2</v>
      </c>
      <c r="N7157" s="65"/>
      <c r="P7157" s="65">
        <f t="shared" si="199"/>
        <v>423.2</v>
      </c>
    </row>
    <row r="7158" spans="1:21" ht="15">
      <c r="A7158" s="28" t="s">
        <v>2181</v>
      </c>
      <c r="B7158" s="61" t="s">
        <v>2196</v>
      </c>
      <c r="C7158" s="3"/>
      <c r="D7158" s="3"/>
      <c r="E7158" s="9" t="s">
        <v>278</v>
      </c>
      <c r="F7158" s="9" t="s">
        <v>183</v>
      </c>
      <c r="G7158" s="9" t="s">
        <v>183</v>
      </c>
      <c r="H7158" s="9" t="s">
        <v>183</v>
      </c>
      <c r="I7158" s="9" t="s">
        <v>183</v>
      </c>
      <c r="J7158" s="9" t="s">
        <v>278</v>
      </c>
      <c r="K7158" s="9" t="s">
        <v>183</v>
      </c>
      <c r="L7158" s="9" t="s">
        <v>183</v>
      </c>
      <c r="M7158" s="65">
        <v>411.9</v>
      </c>
      <c r="N7158" s="65"/>
      <c r="P7158" s="65">
        <f t="shared" si="199"/>
        <v>411.9</v>
      </c>
    </row>
    <row r="7159" spans="1:21" ht="15">
      <c r="A7159" s="28" t="s">
        <v>2182</v>
      </c>
      <c r="B7159" s="61" t="s">
        <v>2710</v>
      </c>
      <c r="C7159" s="3"/>
      <c r="D7159" s="3"/>
      <c r="E7159" s="9" t="s">
        <v>278</v>
      </c>
      <c r="F7159" s="9" t="s">
        <v>183</v>
      </c>
      <c r="G7159" s="9" t="s">
        <v>183</v>
      </c>
      <c r="H7159" s="9" t="s">
        <v>183</v>
      </c>
      <c r="I7159" s="9" t="s">
        <v>183</v>
      </c>
      <c r="J7159" s="9" t="s">
        <v>278</v>
      </c>
      <c r="K7159" s="9" t="s">
        <v>183</v>
      </c>
      <c r="L7159" s="9" t="s">
        <v>183</v>
      </c>
      <c r="M7159" s="65">
        <v>410.4</v>
      </c>
      <c r="N7159" s="65"/>
      <c r="P7159" s="65">
        <f t="shared" si="199"/>
        <v>410.4</v>
      </c>
    </row>
    <row r="7160" spans="1:21" ht="15">
      <c r="A7160" s="28" t="s">
        <v>2183</v>
      </c>
      <c r="B7160" s="61" t="s">
        <v>2726</v>
      </c>
      <c r="C7160" s="3"/>
      <c r="D7160" s="3"/>
      <c r="E7160" s="9" t="s">
        <v>278</v>
      </c>
      <c r="F7160" s="9" t="s">
        <v>183</v>
      </c>
      <c r="G7160" s="9" t="s">
        <v>183</v>
      </c>
      <c r="H7160" s="9" t="s">
        <v>183</v>
      </c>
      <c r="I7160" s="9" t="s">
        <v>183</v>
      </c>
      <c r="J7160" s="9" t="s">
        <v>278</v>
      </c>
      <c r="K7160" s="9" t="s">
        <v>183</v>
      </c>
      <c r="L7160" s="9" t="s">
        <v>183</v>
      </c>
      <c r="M7160" s="65">
        <v>396.20000000000005</v>
      </c>
      <c r="N7160" s="65"/>
      <c r="P7160" s="65">
        <f t="shared" si="199"/>
        <v>396.20000000000005</v>
      </c>
    </row>
    <row r="7161" spans="1:21" ht="15">
      <c r="A7161" s="28" t="s">
        <v>2184</v>
      </c>
      <c r="B7161" s="61" t="s">
        <v>2205</v>
      </c>
      <c r="C7161" s="3"/>
      <c r="D7161" s="3"/>
      <c r="E7161" s="9" t="s">
        <v>278</v>
      </c>
      <c r="F7161" s="9" t="s">
        <v>183</v>
      </c>
      <c r="G7161" s="9" t="s">
        <v>183</v>
      </c>
      <c r="H7161" s="9" t="s">
        <v>183</v>
      </c>
      <c r="I7161" s="9" t="s">
        <v>183</v>
      </c>
      <c r="J7161" s="9" t="s">
        <v>278</v>
      </c>
      <c r="K7161" s="9" t="s">
        <v>183</v>
      </c>
      <c r="L7161" s="9" t="s">
        <v>183</v>
      </c>
      <c r="M7161" s="65">
        <v>394.7</v>
      </c>
      <c r="N7161" s="65"/>
      <c r="P7161" s="65">
        <f t="shared" si="199"/>
        <v>394.7</v>
      </c>
    </row>
    <row r="7162" spans="1:21" ht="15">
      <c r="A7162" s="28" t="s">
        <v>2185</v>
      </c>
      <c r="B7162" s="61" t="s">
        <v>2209</v>
      </c>
      <c r="C7162" s="3"/>
      <c r="D7162" s="3"/>
      <c r="E7162" s="9" t="s">
        <v>278</v>
      </c>
      <c r="F7162" s="9" t="s">
        <v>183</v>
      </c>
      <c r="G7162" s="9" t="s">
        <v>183</v>
      </c>
      <c r="H7162" s="9" t="s">
        <v>183</v>
      </c>
      <c r="I7162" s="9" t="s">
        <v>183</v>
      </c>
      <c r="J7162" s="9" t="s">
        <v>278</v>
      </c>
      <c r="K7162" s="9" t="s">
        <v>183</v>
      </c>
      <c r="L7162" s="9" t="s">
        <v>183</v>
      </c>
      <c r="M7162" s="65">
        <v>393.9</v>
      </c>
      <c r="N7162" s="65"/>
      <c r="P7162" s="65">
        <f t="shared" si="199"/>
        <v>393.9</v>
      </c>
    </row>
    <row r="7163" spans="1:21" ht="15">
      <c r="A7163" s="28" t="s">
        <v>2186</v>
      </c>
      <c r="B7163" s="61" t="s">
        <v>2195</v>
      </c>
      <c r="C7163" s="3"/>
      <c r="D7163" s="3"/>
      <c r="E7163" s="9" t="s">
        <v>278</v>
      </c>
      <c r="F7163" s="9" t="s">
        <v>183</v>
      </c>
      <c r="G7163" s="9" t="s">
        <v>183</v>
      </c>
      <c r="H7163" s="9" t="s">
        <v>183</v>
      </c>
      <c r="I7163" s="9" t="s">
        <v>183</v>
      </c>
      <c r="J7163" s="9" t="s">
        <v>278</v>
      </c>
      <c r="K7163" s="9" t="s">
        <v>183</v>
      </c>
      <c r="L7163" s="9" t="s">
        <v>183</v>
      </c>
      <c r="M7163" s="65">
        <v>392.8</v>
      </c>
      <c r="N7163" s="65"/>
      <c r="P7163" s="65">
        <f t="shared" si="199"/>
        <v>392.8</v>
      </c>
    </row>
    <row r="7164" spans="1:21" ht="15">
      <c r="A7164" s="28" t="s">
        <v>2187</v>
      </c>
      <c r="B7164" s="61" t="s">
        <v>2723</v>
      </c>
      <c r="C7164" s="3"/>
      <c r="D7164" s="3"/>
      <c r="E7164" s="9" t="s">
        <v>278</v>
      </c>
      <c r="F7164" s="9" t="s">
        <v>183</v>
      </c>
      <c r="G7164" s="9" t="s">
        <v>183</v>
      </c>
      <c r="H7164" s="9" t="s">
        <v>183</v>
      </c>
      <c r="I7164" s="9" t="s">
        <v>183</v>
      </c>
      <c r="J7164" s="9" t="s">
        <v>278</v>
      </c>
      <c r="K7164" s="9" t="s">
        <v>183</v>
      </c>
      <c r="L7164" s="9" t="s">
        <v>183</v>
      </c>
      <c r="M7164" s="65">
        <v>382.9</v>
      </c>
      <c r="N7164" s="65"/>
      <c r="P7164" s="65">
        <f t="shared" si="199"/>
        <v>382.9</v>
      </c>
    </row>
    <row r="7165" spans="1:21" ht="15">
      <c r="A7165" s="28" t="s">
        <v>2188</v>
      </c>
      <c r="B7165" s="61" t="s">
        <v>2211</v>
      </c>
      <c r="C7165" s="3"/>
      <c r="D7165" s="3"/>
      <c r="E7165" s="9" t="s">
        <v>278</v>
      </c>
      <c r="F7165" s="9" t="s">
        <v>183</v>
      </c>
      <c r="G7165" s="9" t="s">
        <v>183</v>
      </c>
      <c r="H7165" s="9" t="s">
        <v>183</v>
      </c>
      <c r="I7165" s="9" t="s">
        <v>183</v>
      </c>
      <c r="J7165" s="9" t="s">
        <v>278</v>
      </c>
      <c r="K7165" s="9" t="s">
        <v>183</v>
      </c>
      <c r="L7165" s="9" t="s">
        <v>183</v>
      </c>
      <c r="M7165" s="65">
        <v>381.79999999999995</v>
      </c>
      <c r="N7165" s="65"/>
      <c r="P7165" s="65">
        <f t="shared" si="199"/>
        <v>381.79999999999995</v>
      </c>
    </row>
    <row r="7166" spans="1:21" ht="15">
      <c r="A7166" s="28" t="s">
        <v>2296</v>
      </c>
      <c r="B7166" s="61" t="s">
        <v>179</v>
      </c>
      <c r="E7166" s="9">
        <v>378.6</v>
      </c>
      <c r="F7166" s="9" t="s">
        <v>183</v>
      </c>
      <c r="G7166" s="9" t="s">
        <v>183</v>
      </c>
      <c r="H7166" s="9" t="s">
        <v>183</v>
      </c>
      <c r="I7166" s="9" t="s">
        <v>183</v>
      </c>
      <c r="J7166" s="9" t="s">
        <v>278</v>
      </c>
      <c r="K7166" s="9" t="s">
        <v>183</v>
      </c>
      <c r="L7166" s="9" t="s">
        <v>183</v>
      </c>
      <c r="M7166" s="9" t="s">
        <v>278</v>
      </c>
      <c r="P7166" s="65">
        <f t="shared" si="199"/>
        <v>378.6</v>
      </c>
    </row>
    <row r="7167" spans="1:21" ht="15">
      <c r="A7167" s="28" t="s">
        <v>2297</v>
      </c>
      <c r="B7167" s="61" t="s">
        <v>2699</v>
      </c>
      <c r="C7167" s="3"/>
      <c r="D7167" s="3"/>
      <c r="E7167" s="9" t="s">
        <v>278</v>
      </c>
      <c r="F7167" s="9" t="s">
        <v>183</v>
      </c>
      <c r="G7167" s="9" t="s">
        <v>183</v>
      </c>
      <c r="H7167" s="9" t="s">
        <v>183</v>
      </c>
      <c r="I7167" s="9" t="s">
        <v>183</v>
      </c>
      <c r="J7167" s="9" t="s">
        <v>278</v>
      </c>
      <c r="K7167" s="9" t="s">
        <v>183</v>
      </c>
      <c r="L7167" s="9" t="s">
        <v>183</v>
      </c>
      <c r="M7167" s="65">
        <v>376.6</v>
      </c>
      <c r="N7167" s="65"/>
      <c r="P7167" s="65">
        <f t="shared" si="199"/>
        <v>376.6</v>
      </c>
      <c r="U7167" t="s">
        <v>2452</v>
      </c>
    </row>
    <row r="7168" spans="1:21" ht="15">
      <c r="A7168" s="28" t="s">
        <v>2298</v>
      </c>
      <c r="B7168" s="61" t="s">
        <v>2191</v>
      </c>
      <c r="C7168" s="3"/>
      <c r="D7168" s="3"/>
      <c r="E7168" s="9" t="s">
        <v>278</v>
      </c>
      <c r="F7168" s="9" t="s">
        <v>183</v>
      </c>
      <c r="G7168" s="9" t="s">
        <v>183</v>
      </c>
      <c r="H7168" s="9" t="s">
        <v>183</v>
      </c>
      <c r="I7168" s="9" t="s">
        <v>183</v>
      </c>
      <c r="J7168" s="9" t="s">
        <v>278</v>
      </c>
      <c r="K7168" s="9" t="s">
        <v>183</v>
      </c>
      <c r="L7168" s="9" t="s">
        <v>183</v>
      </c>
      <c r="M7168" s="65">
        <v>319.2</v>
      </c>
      <c r="N7168" s="65"/>
      <c r="P7168" s="65">
        <f t="shared" si="199"/>
        <v>319.2</v>
      </c>
    </row>
    <row r="7169" spans="1:21" ht="15">
      <c r="A7169" s="253" t="s">
        <v>2676</v>
      </c>
      <c r="B7169" s="61" t="s">
        <v>2718</v>
      </c>
      <c r="C7169" s="3"/>
      <c r="D7169" s="3"/>
      <c r="E7169" s="9" t="s">
        <v>278</v>
      </c>
      <c r="F7169" s="9" t="s">
        <v>183</v>
      </c>
      <c r="G7169" s="9" t="s">
        <v>183</v>
      </c>
      <c r="H7169" s="9" t="s">
        <v>183</v>
      </c>
      <c r="I7169" s="9" t="s">
        <v>183</v>
      </c>
      <c r="J7169" s="9" t="s">
        <v>278</v>
      </c>
      <c r="K7169" s="9" t="s">
        <v>183</v>
      </c>
      <c r="L7169" s="9" t="s">
        <v>183</v>
      </c>
      <c r="M7169" s="65">
        <v>308.3</v>
      </c>
      <c r="N7169" s="65"/>
      <c r="P7169" s="65">
        <f t="shared" ref="P7169:P7199" si="200">SUM(E7169:M7169)</f>
        <v>308.3</v>
      </c>
      <c r="T7169" t="s">
        <v>2452</v>
      </c>
    </row>
    <row r="7170" spans="1:21" ht="15">
      <c r="A7170" s="253" t="s">
        <v>2677</v>
      </c>
      <c r="B7170" s="61" t="s">
        <v>2705</v>
      </c>
      <c r="C7170" s="3"/>
      <c r="D7170" s="3"/>
      <c r="E7170" s="9" t="s">
        <v>278</v>
      </c>
      <c r="F7170" s="9" t="s">
        <v>183</v>
      </c>
      <c r="G7170" s="9" t="s">
        <v>183</v>
      </c>
      <c r="H7170" s="9" t="s">
        <v>183</v>
      </c>
      <c r="I7170" s="9" t="s">
        <v>183</v>
      </c>
      <c r="J7170" s="9" t="s">
        <v>278</v>
      </c>
      <c r="K7170" s="9" t="s">
        <v>183</v>
      </c>
      <c r="L7170" s="9" t="s">
        <v>183</v>
      </c>
      <c r="M7170" s="65">
        <v>307.2</v>
      </c>
      <c r="N7170" s="65"/>
      <c r="P7170" s="65">
        <f t="shared" si="200"/>
        <v>307.2</v>
      </c>
    </row>
    <row r="7171" spans="1:21" ht="15">
      <c r="A7171" s="253" t="s">
        <v>2678</v>
      </c>
      <c r="B7171" s="239" t="s">
        <v>1668</v>
      </c>
      <c r="C7171" s="3"/>
      <c r="D7171" s="3"/>
      <c r="E7171" s="9" t="s">
        <v>278</v>
      </c>
      <c r="F7171" s="9" t="s">
        <v>183</v>
      </c>
      <c r="G7171" s="9" t="s">
        <v>183</v>
      </c>
      <c r="H7171" s="9" t="s">
        <v>183</v>
      </c>
      <c r="I7171" s="9" t="s">
        <v>183</v>
      </c>
      <c r="J7171" s="9" t="s">
        <v>278</v>
      </c>
      <c r="K7171" s="9" t="s">
        <v>183</v>
      </c>
      <c r="L7171" s="9" t="s">
        <v>183</v>
      </c>
      <c r="M7171" s="65">
        <v>304.8</v>
      </c>
      <c r="N7171" s="65"/>
      <c r="P7171" s="65">
        <f t="shared" si="200"/>
        <v>304.8</v>
      </c>
    </row>
    <row r="7172" spans="1:21" ht="15">
      <c r="A7172" s="253" t="s">
        <v>2679</v>
      </c>
      <c r="B7172" s="239" t="s">
        <v>1664</v>
      </c>
      <c r="C7172" s="3"/>
      <c r="D7172" s="3"/>
      <c r="E7172" s="9" t="s">
        <v>278</v>
      </c>
      <c r="F7172" s="9" t="s">
        <v>183</v>
      </c>
      <c r="G7172" s="9" t="s">
        <v>183</v>
      </c>
      <c r="H7172" s="9" t="s">
        <v>183</v>
      </c>
      <c r="I7172" s="9" t="s">
        <v>183</v>
      </c>
      <c r="J7172" s="9" t="s">
        <v>278</v>
      </c>
      <c r="K7172" s="9" t="s">
        <v>183</v>
      </c>
      <c r="L7172" s="9" t="s">
        <v>183</v>
      </c>
      <c r="M7172" s="65">
        <v>296.89999999999998</v>
      </c>
      <c r="N7172" s="65"/>
      <c r="P7172" s="65">
        <f t="shared" si="200"/>
        <v>296.89999999999998</v>
      </c>
    </row>
    <row r="7173" spans="1:21" ht="15">
      <c r="A7173" s="253" t="s">
        <v>2680</v>
      </c>
      <c r="B7173" s="61" t="s">
        <v>2199</v>
      </c>
      <c r="C7173" s="3"/>
      <c r="D7173" s="3"/>
      <c r="E7173" s="9" t="s">
        <v>278</v>
      </c>
      <c r="F7173" s="9" t="s">
        <v>183</v>
      </c>
      <c r="G7173" s="9" t="s">
        <v>183</v>
      </c>
      <c r="H7173" s="9" t="s">
        <v>183</v>
      </c>
      <c r="I7173" s="9" t="s">
        <v>183</v>
      </c>
      <c r="J7173" s="9" t="s">
        <v>278</v>
      </c>
      <c r="K7173" s="9" t="s">
        <v>183</v>
      </c>
      <c r="L7173" s="9" t="s">
        <v>183</v>
      </c>
      <c r="M7173" s="65">
        <v>289.2</v>
      </c>
      <c r="N7173" s="65"/>
      <c r="P7173" s="65">
        <f t="shared" si="200"/>
        <v>289.2</v>
      </c>
    </row>
    <row r="7174" spans="1:21" ht="15">
      <c r="A7174" s="253" t="s">
        <v>2681</v>
      </c>
      <c r="B7174" s="61" t="s">
        <v>2724</v>
      </c>
      <c r="C7174" s="3"/>
      <c r="D7174" s="3"/>
      <c r="E7174" s="9" t="s">
        <v>278</v>
      </c>
      <c r="F7174" s="9" t="s">
        <v>183</v>
      </c>
      <c r="G7174" s="9" t="s">
        <v>183</v>
      </c>
      <c r="H7174" s="9" t="s">
        <v>183</v>
      </c>
      <c r="I7174" s="9" t="s">
        <v>183</v>
      </c>
      <c r="J7174" s="9" t="s">
        <v>278</v>
      </c>
      <c r="K7174" s="9" t="s">
        <v>183</v>
      </c>
      <c r="L7174" s="9" t="s">
        <v>183</v>
      </c>
      <c r="M7174" s="65">
        <v>278.5</v>
      </c>
      <c r="N7174" s="65"/>
      <c r="P7174" s="65">
        <f t="shared" si="200"/>
        <v>278.5</v>
      </c>
    </row>
    <row r="7175" spans="1:21" ht="15">
      <c r="A7175" s="253" t="s">
        <v>2682</v>
      </c>
      <c r="B7175" s="239" t="s">
        <v>1667</v>
      </c>
      <c r="C7175" s="3"/>
      <c r="D7175" s="3"/>
      <c r="E7175" s="9" t="s">
        <v>278</v>
      </c>
      <c r="F7175" s="9" t="s">
        <v>183</v>
      </c>
      <c r="G7175" s="9" t="s">
        <v>183</v>
      </c>
      <c r="H7175" s="9" t="s">
        <v>183</v>
      </c>
      <c r="I7175" s="9" t="s">
        <v>183</v>
      </c>
      <c r="J7175" s="9" t="s">
        <v>278</v>
      </c>
      <c r="K7175" s="9" t="s">
        <v>183</v>
      </c>
      <c r="L7175" s="9" t="s">
        <v>183</v>
      </c>
      <c r="M7175" s="65">
        <v>276.60000000000002</v>
      </c>
      <c r="N7175" s="65"/>
      <c r="P7175" s="65">
        <f t="shared" si="200"/>
        <v>276.60000000000002</v>
      </c>
    </row>
    <row r="7176" spans="1:21" ht="15">
      <c r="A7176" s="253" t="s">
        <v>2683</v>
      </c>
      <c r="B7176" s="61" t="s">
        <v>2198</v>
      </c>
      <c r="C7176" s="3"/>
      <c r="D7176" s="3"/>
      <c r="E7176" s="9" t="s">
        <v>278</v>
      </c>
      <c r="F7176" s="9" t="s">
        <v>183</v>
      </c>
      <c r="G7176" s="9" t="s">
        <v>183</v>
      </c>
      <c r="H7176" s="9" t="s">
        <v>183</v>
      </c>
      <c r="I7176" s="9" t="s">
        <v>183</v>
      </c>
      <c r="J7176" s="9" t="s">
        <v>278</v>
      </c>
      <c r="K7176" s="9" t="s">
        <v>183</v>
      </c>
      <c r="L7176" s="9" t="s">
        <v>183</v>
      </c>
      <c r="M7176" s="65">
        <v>257.89999999999998</v>
      </c>
      <c r="N7176" s="65"/>
      <c r="P7176" s="65">
        <f t="shared" si="200"/>
        <v>257.89999999999998</v>
      </c>
    </row>
    <row r="7177" spans="1:21" ht="15">
      <c r="A7177" s="253" t="s">
        <v>2684</v>
      </c>
      <c r="B7177" s="61" t="s">
        <v>2717</v>
      </c>
      <c r="C7177" s="3"/>
      <c r="D7177" s="3"/>
      <c r="E7177" s="9" t="s">
        <v>278</v>
      </c>
      <c r="F7177" s="9" t="s">
        <v>183</v>
      </c>
      <c r="G7177" s="9" t="s">
        <v>183</v>
      </c>
      <c r="H7177" s="9" t="s">
        <v>183</v>
      </c>
      <c r="I7177" s="9" t="s">
        <v>183</v>
      </c>
      <c r="J7177" s="9" t="s">
        <v>278</v>
      </c>
      <c r="K7177" s="9" t="s">
        <v>183</v>
      </c>
      <c r="L7177" s="9" t="s">
        <v>183</v>
      </c>
      <c r="M7177" s="65">
        <v>253.3</v>
      </c>
      <c r="N7177" s="65"/>
      <c r="P7177" s="65">
        <f t="shared" si="200"/>
        <v>253.3</v>
      </c>
    </row>
    <row r="7178" spans="1:21" ht="15">
      <c r="A7178" s="253" t="s">
        <v>2685</v>
      </c>
      <c r="B7178" s="61" t="s">
        <v>2713</v>
      </c>
      <c r="C7178" s="3"/>
      <c r="D7178" s="3"/>
      <c r="E7178" s="9" t="s">
        <v>278</v>
      </c>
      <c r="F7178" s="9" t="s">
        <v>183</v>
      </c>
      <c r="G7178" s="9" t="s">
        <v>183</v>
      </c>
      <c r="H7178" s="9" t="s">
        <v>183</v>
      </c>
      <c r="I7178" s="9" t="s">
        <v>183</v>
      </c>
      <c r="J7178" s="9" t="s">
        <v>278</v>
      </c>
      <c r="K7178" s="9" t="s">
        <v>183</v>
      </c>
      <c r="L7178" s="9" t="s">
        <v>183</v>
      </c>
      <c r="M7178" s="65">
        <v>244</v>
      </c>
      <c r="N7178" s="65"/>
      <c r="P7178" s="65">
        <f t="shared" si="200"/>
        <v>244</v>
      </c>
    </row>
    <row r="7179" spans="1:21" ht="15">
      <c r="A7179" s="253" t="s">
        <v>2686</v>
      </c>
      <c r="B7179" s="239" t="s">
        <v>1690</v>
      </c>
      <c r="C7179" s="3"/>
      <c r="D7179" s="3"/>
      <c r="E7179" s="9" t="s">
        <v>278</v>
      </c>
      <c r="F7179" s="9" t="s">
        <v>183</v>
      </c>
      <c r="G7179" s="9" t="s">
        <v>183</v>
      </c>
      <c r="H7179" s="9" t="s">
        <v>183</v>
      </c>
      <c r="I7179" s="9" t="s">
        <v>183</v>
      </c>
      <c r="J7179" s="9" t="s">
        <v>278</v>
      </c>
      <c r="K7179" s="9" t="s">
        <v>183</v>
      </c>
      <c r="L7179" s="9" t="s">
        <v>183</v>
      </c>
      <c r="M7179" s="65">
        <v>205.5</v>
      </c>
      <c r="N7179" s="65"/>
      <c r="P7179" s="65">
        <f t="shared" si="200"/>
        <v>205.5</v>
      </c>
    </row>
    <row r="7180" spans="1:21" ht="15">
      <c r="A7180" s="253" t="s">
        <v>2687</v>
      </c>
      <c r="B7180" s="61" t="s">
        <v>2722</v>
      </c>
      <c r="C7180" s="3"/>
      <c r="D7180" s="3"/>
      <c r="E7180" s="9" t="s">
        <v>278</v>
      </c>
      <c r="F7180" s="9" t="s">
        <v>183</v>
      </c>
      <c r="G7180" s="9" t="s">
        <v>183</v>
      </c>
      <c r="H7180" s="9" t="s">
        <v>183</v>
      </c>
      <c r="I7180" s="9" t="s">
        <v>183</v>
      </c>
      <c r="J7180" s="9" t="s">
        <v>278</v>
      </c>
      <c r="K7180" s="9" t="s">
        <v>183</v>
      </c>
      <c r="L7180" s="9" t="s">
        <v>183</v>
      </c>
      <c r="M7180" s="65">
        <v>144.19999999999999</v>
      </c>
      <c r="N7180" s="65"/>
      <c r="P7180" s="65">
        <f t="shared" si="200"/>
        <v>144.19999999999999</v>
      </c>
    </row>
    <row r="7181" spans="1:21" ht="15">
      <c r="A7181" s="253" t="s">
        <v>2688</v>
      </c>
      <c r="B7181" s="61" t="s">
        <v>674</v>
      </c>
      <c r="E7181" s="9" t="s">
        <v>278</v>
      </c>
      <c r="F7181" s="9" t="s">
        <v>183</v>
      </c>
      <c r="G7181" s="9" t="s">
        <v>183</v>
      </c>
      <c r="H7181" s="9" t="s">
        <v>183</v>
      </c>
      <c r="I7181" s="9" t="s">
        <v>183</v>
      </c>
      <c r="J7181" s="9" t="s">
        <v>278</v>
      </c>
      <c r="K7181" s="9" t="s">
        <v>183</v>
      </c>
      <c r="L7181" s="9" t="s">
        <v>183</v>
      </c>
      <c r="M7181" s="9" t="s">
        <v>278</v>
      </c>
      <c r="P7181" s="65">
        <f t="shared" si="200"/>
        <v>0</v>
      </c>
      <c r="U7181" t="s">
        <v>2452</v>
      </c>
    </row>
    <row r="7182" spans="1:21" ht="15">
      <c r="A7182" s="253" t="s">
        <v>2689</v>
      </c>
      <c r="B7182" s="61" t="s">
        <v>2203</v>
      </c>
      <c r="C7182" s="3"/>
      <c r="D7182" s="3"/>
      <c r="E7182" s="9" t="s">
        <v>278</v>
      </c>
      <c r="F7182" s="9" t="s">
        <v>183</v>
      </c>
      <c r="G7182" s="9" t="s">
        <v>183</v>
      </c>
      <c r="H7182" s="9" t="s">
        <v>183</v>
      </c>
      <c r="I7182" s="9" t="s">
        <v>183</v>
      </c>
      <c r="J7182" s="9" t="s">
        <v>278</v>
      </c>
      <c r="K7182" s="9" t="s">
        <v>183</v>
      </c>
      <c r="L7182" s="9" t="s">
        <v>183</v>
      </c>
      <c r="M7182" s="9" t="s">
        <v>278</v>
      </c>
      <c r="N7182" s="65"/>
      <c r="P7182" s="65">
        <f t="shared" si="200"/>
        <v>0</v>
      </c>
    </row>
    <row r="7183" spans="1:21" ht="15">
      <c r="A7183" s="253" t="s">
        <v>2690</v>
      </c>
      <c r="B7183" s="61" t="s">
        <v>164</v>
      </c>
      <c r="E7183" s="9" t="s">
        <v>278</v>
      </c>
      <c r="F7183" s="9" t="s">
        <v>183</v>
      </c>
      <c r="G7183" s="9" t="s">
        <v>183</v>
      </c>
      <c r="H7183" s="9" t="s">
        <v>183</v>
      </c>
      <c r="I7183" s="9" t="s">
        <v>183</v>
      </c>
      <c r="J7183" s="9" t="s">
        <v>278</v>
      </c>
      <c r="K7183" s="9" t="s">
        <v>183</v>
      </c>
      <c r="L7183" s="9" t="s">
        <v>183</v>
      </c>
      <c r="M7183" s="9" t="s">
        <v>278</v>
      </c>
      <c r="P7183" s="65">
        <f t="shared" si="200"/>
        <v>0</v>
      </c>
    </row>
    <row r="7184" spans="1:21" ht="15">
      <c r="A7184" s="253" t="s">
        <v>2691</v>
      </c>
      <c r="B7184" s="28" t="s">
        <v>649</v>
      </c>
      <c r="E7184" s="9" t="s">
        <v>278</v>
      </c>
      <c r="F7184" s="9" t="s">
        <v>183</v>
      </c>
      <c r="G7184" s="9" t="s">
        <v>183</v>
      </c>
      <c r="H7184" s="9" t="s">
        <v>183</v>
      </c>
      <c r="I7184" s="9" t="s">
        <v>183</v>
      </c>
      <c r="J7184" s="9" t="s">
        <v>278</v>
      </c>
      <c r="K7184" s="9" t="s">
        <v>183</v>
      </c>
      <c r="L7184" s="9" t="s">
        <v>183</v>
      </c>
      <c r="M7184" s="9" t="s">
        <v>278</v>
      </c>
      <c r="P7184" s="65">
        <f t="shared" si="200"/>
        <v>0</v>
      </c>
    </row>
    <row r="7185" spans="1:16" ht="15">
      <c r="A7185" s="253" t="s">
        <v>2692</v>
      </c>
      <c r="B7185" s="61" t="s">
        <v>678</v>
      </c>
      <c r="E7185" s="9" t="s">
        <v>278</v>
      </c>
      <c r="F7185" s="9" t="s">
        <v>183</v>
      </c>
      <c r="G7185" s="9" t="s">
        <v>183</v>
      </c>
      <c r="H7185" s="9" t="s">
        <v>183</v>
      </c>
      <c r="I7185" s="9" t="s">
        <v>183</v>
      </c>
      <c r="J7185" s="9" t="s">
        <v>278</v>
      </c>
      <c r="K7185" s="9" t="s">
        <v>183</v>
      </c>
      <c r="L7185" s="9" t="s">
        <v>183</v>
      </c>
      <c r="M7185" s="9" t="s">
        <v>278</v>
      </c>
      <c r="P7185" s="65">
        <f t="shared" si="200"/>
        <v>0</v>
      </c>
    </row>
    <row r="7186" spans="1:16" ht="15">
      <c r="A7186" s="253" t="s">
        <v>2693</v>
      </c>
      <c r="B7186" s="190" t="s">
        <v>1331</v>
      </c>
      <c r="C7186" s="3"/>
      <c r="D7186" s="3"/>
      <c r="E7186" s="9" t="s">
        <v>278</v>
      </c>
      <c r="F7186" s="9" t="s">
        <v>183</v>
      </c>
      <c r="G7186" s="9" t="s">
        <v>183</v>
      </c>
      <c r="H7186" s="9" t="s">
        <v>183</v>
      </c>
      <c r="I7186" s="9" t="s">
        <v>183</v>
      </c>
      <c r="J7186" s="9" t="s">
        <v>278</v>
      </c>
      <c r="K7186" s="9" t="s">
        <v>183</v>
      </c>
      <c r="L7186" s="9" t="s">
        <v>183</v>
      </c>
      <c r="M7186" s="9" t="s">
        <v>278</v>
      </c>
      <c r="P7186" s="65">
        <f t="shared" si="200"/>
        <v>0</v>
      </c>
    </row>
    <row r="7187" spans="1:16" ht="15">
      <c r="A7187" s="253" t="s">
        <v>2694</v>
      </c>
      <c r="B7187" s="239" t="s">
        <v>2189</v>
      </c>
      <c r="C7187" s="3"/>
      <c r="D7187" s="3"/>
      <c r="E7187" s="9" t="s">
        <v>278</v>
      </c>
      <c r="F7187" s="9" t="s">
        <v>183</v>
      </c>
      <c r="G7187" s="9" t="s">
        <v>183</v>
      </c>
      <c r="H7187" s="9" t="s">
        <v>183</v>
      </c>
      <c r="I7187" s="9" t="s">
        <v>183</v>
      </c>
      <c r="J7187" s="9" t="s">
        <v>278</v>
      </c>
      <c r="K7187" s="9" t="s">
        <v>183</v>
      </c>
      <c r="L7187" s="9" t="s">
        <v>183</v>
      </c>
      <c r="M7187" s="9" t="s">
        <v>278</v>
      </c>
      <c r="N7187" s="65"/>
      <c r="P7187" s="65">
        <f t="shared" si="200"/>
        <v>0</v>
      </c>
    </row>
    <row r="7188" spans="1:16" ht="15">
      <c r="A7188" s="253" t="s">
        <v>2695</v>
      </c>
      <c r="B7188" s="61" t="s">
        <v>688</v>
      </c>
      <c r="E7188" s="9" t="s">
        <v>278</v>
      </c>
      <c r="F7188" s="9" t="s">
        <v>183</v>
      </c>
      <c r="G7188" s="9" t="s">
        <v>183</v>
      </c>
      <c r="H7188" s="9" t="s">
        <v>183</v>
      </c>
      <c r="I7188" s="9" t="s">
        <v>183</v>
      </c>
      <c r="J7188" s="9" t="s">
        <v>278</v>
      </c>
      <c r="K7188" s="9" t="s">
        <v>183</v>
      </c>
      <c r="L7188" s="9" t="s">
        <v>183</v>
      </c>
      <c r="M7188" s="9" t="s">
        <v>278</v>
      </c>
      <c r="P7188" s="65">
        <f t="shared" si="200"/>
        <v>0</v>
      </c>
    </row>
    <row r="7189" spans="1:16" ht="15">
      <c r="A7189" s="253" t="s">
        <v>2696</v>
      </c>
      <c r="B7189" s="178" t="s">
        <v>1340</v>
      </c>
      <c r="C7189" s="3"/>
      <c r="D7189" s="3"/>
      <c r="E7189" s="9" t="s">
        <v>278</v>
      </c>
      <c r="F7189" s="9" t="s">
        <v>183</v>
      </c>
      <c r="G7189" s="9" t="s">
        <v>183</v>
      </c>
      <c r="H7189" s="9" t="s">
        <v>183</v>
      </c>
      <c r="I7189" s="9" t="s">
        <v>183</v>
      </c>
      <c r="J7189" s="9" t="s">
        <v>278</v>
      </c>
      <c r="K7189" s="9" t="s">
        <v>183</v>
      </c>
      <c r="L7189" s="9" t="s">
        <v>183</v>
      </c>
      <c r="M7189" s="9" t="s">
        <v>278</v>
      </c>
      <c r="P7189" s="65">
        <f t="shared" si="200"/>
        <v>0</v>
      </c>
    </row>
    <row r="7190" spans="1:16" ht="15">
      <c r="A7190" s="253" t="s">
        <v>2697</v>
      </c>
      <c r="B7190" s="239" t="s">
        <v>1669</v>
      </c>
      <c r="C7190" s="3"/>
      <c r="D7190" s="3"/>
      <c r="E7190" s="9" t="s">
        <v>278</v>
      </c>
      <c r="F7190" s="9" t="s">
        <v>183</v>
      </c>
      <c r="G7190" s="9" t="s">
        <v>183</v>
      </c>
      <c r="H7190" s="9" t="s">
        <v>183</v>
      </c>
      <c r="I7190" s="9" t="s">
        <v>183</v>
      </c>
      <c r="J7190" s="9" t="s">
        <v>278</v>
      </c>
      <c r="K7190" s="9" t="s">
        <v>183</v>
      </c>
      <c r="L7190" s="9" t="s">
        <v>183</v>
      </c>
      <c r="M7190" s="9" t="s">
        <v>278</v>
      </c>
      <c r="N7190" s="65"/>
      <c r="P7190" s="65">
        <f t="shared" si="200"/>
        <v>0</v>
      </c>
    </row>
    <row r="7191" spans="1:16" ht="15">
      <c r="A7191" s="253" t="s">
        <v>2698</v>
      </c>
      <c r="B7191" s="178" t="s">
        <v>1339</v>
      </c>
      <c r="C7191" s="3"/>
      <c r="D7191" s="3"/>
      <c r="E7191" s="9" t="s">
        <v>278</v>
      </c>
      <c r="F7191" s="9" t="s">
        <v>183</v>
      </c>
      <c r="G7191" s="9" t="s">
        <v>183</v>
      </c>
      <c r="H7191" s="9" t="s">
        <v>183</v>
      </c>
      <c r="I7191" s="9" t="s">
        <v>183</v>
      </c>
      <c r="J7191" s="9" t="s">
        <v>278</v>
      </c>
      <c r="K7191" s="9" t="s">
        <v>183</v>
      </c>
      <c r="L7191" s="9" t="s">
        <v>183</v>
      </c>
      <c r="M7191" s="9" t="s">
        <v>278</v>
      </c>
      <c r="P7191" s="65">
        <f t="shared" si="200"/>
        <v>0</v>
      </c>
    </row>
    <row r="7192" spans="1:16" ht="15">
      <c r="A7192" s="253" t="s">
        <v>2727</v>
      </c>
      <c r="B7192" s="239" t="s">
        <v>1692</v>
      </c>
      <c r="C7192" s="3"/>
      <c r="D7192" s="3"/>
      <c r="E7192" s="9" t="s">
        <v>278</v>
      </c>
      <c r="F7192" s="9" t="s">
        <v>183</v>
      </c>
      <c r="G7192" s="9" t="s">
        <v>183</v>
      </c>
      <c r="H7192" s="9" t="s">
        <v>183</v>
      </c>
      <c r="I7192" s="9" t="s">
        <v>183</v>
      </c>
      <c r="J7192" s="9" t="s">
        <v>278</v>
      </c>
      <c r="K7192" s="9" t="s">
        <v>183</v>
      </c>
      <c r="L7192" s="9" t="s">
        <v>183</v>
      </c>
      <c r="M7192" s="9" t="s">
        <v>278</v>
      </c>
      <c r="N7192" s="65"/>
      <c r="P7192" s="65">
        <f t="shared" si="200"/>
        <v>0</v>
      </c>
    </row>
    <row r="7193" spans="1:16" ht="15">
      <c r="A7193" s="253" t="s">
        <v>2820</v>
      </c>
      <c r="B7193" s="178" t="s">
        <v>1338</v>
      </c>
      <c r="C7193" s="3"/>
      <c r="D7193" s="3"/>
      <c r="E7193" s="9" t="s">
        <v>278</v>
      </c>
      <c r="F7193" s="9" t="s">
        <v>183</v>
      </c>
      <c r="G7193" s="9" t="s">
        <v>183</v>
      </c>
      <c r="H7193" s="9" t="s">
        <v>183</v>
      </c>
      <c r="I7193" s="9" t="s">
        <v>183</v>
      </c>
      <c r="J7193" s="9" t="s">
        <v>278</v>
      </c>
      <c r="K7193" s="9" t="s">
        <v>183</v>
      </c>
      <c r="L7193" s="9" t="s">
        <v>183</v>
      </c>
      <c r="M7193" s="9" t="s">
        <v>278</v>
      </c>
      <c r="P7193" s="65">
        <f t="shared" si="200"/>
        <v>0</v>
      </c>
    </row>
    <row r="7194" spans="1:16" ht="15">
      <c r="A7194" s="253" t="s">
        <v>2837</v>
      </c>
      <c r="B7194" s="61" t="s">
        <v>158</v>
      </c>
      <c r="E7194" s="9" t="s">
        <v>278</v>
      </c>
      <c r="F7194" s="9" t="s">
        <v>183</v>
      </c>
      <c r="G7194" s="9" t="s">
        <v>183</v>
      </c>
      <c r="H7194" s="9" t="s">
        <v>183</v>
      </c>
      <c r="I7194" s="9" t="s">
        <v>183</v>
      </c>
      <c r="J7194" s="9" t="s">
        <v>278</v>
      </c>
      <c r="K7194" s="9" t="s">
        <v>183</v>
      </c>
      <c r="L7194" s="9" t="s">
        <v>183</v>
      </c>
      <c r="M7194" s="9" t="s">
        <v>278</v>
      </c>
      <c r="P7194" s="65">
        <f t="shared" si="200"/>
        <v>0</v>
      </c>
    </row>
    <row r="7195" spans="1:16" ht="15">
      <c r="A7195" s="253" t="s">
        <v>2887</v>
      </c>
      <c r="B7195" s="239" t="s">
        <v>1670</v>
      </c>
      <c r="C7195" s="3"/>
      <c r="D7195" s="3"/>
      <c r="E7195" s="9" t="s">
        <v>278</v>
      </c>
      <c r="F7195" s="9" t="s">
        <v>183</v>
      </c>
      <c r="G7195" s="9" t="s">
        <v>183</v>
      </c>
      <c r="H7195" s="9" t="s">
        <v>183</v>
      </c>
      <c r="I7195" s="9" t="s">
        <v>183</v>
      </c>
      <c r="J7195" s="9" t="s">
        <v>278</v>
      </c>
      <c r="K7195" s="9" t="s">
        <v>183</v>
      </c>
      <c r="L7195" s="9" t="s">
        <v>183</v>
      </c>
      <c r="M7195" s="9" t="s">
        <v>278</v>
      </c>
      <c r="N7195" s="65"/>
      <c r="P7195" s="65">
        <f t="shared" si="200"/>
        <v>0</v>
      </c>
    </row>
    <row r="7196" spans="1:16" ht="15">
      <c r="A7196" s="253" t="s">
        <v>2888</v>
      </c>
      <c r="B7196" s="61" t="s">
        <v>2204</v>
      </c>
      <c r="C7196" s="3"/>
      <c r="D7196" s="3"/>
      <c r="E7196" s="9" t="s">
        <v>278</v>
      </c>
      <c r="F7196" s="9" t="s">
        <v>183</v>
      </c>
      <c r="G7196" s="9" t="s">
        <v>183</v>
      </c>
      <c r="H7196" s="9" t="s">
        <v>183</v>
      </c>
      <c r="I7196" s="9" t="s">
        <v>183</v>
      </c>
      <c r="J7196" s="9" t="s">
        <v>278</v>
      </c>
      <c r="K7196" s="9" t="s">
        <v>183</v>
      </c>
      <c r="L7196" s="9" t="s">
        <v>183</v>
      </c>
      <c r="M7196" s="9" t="s">
        <v>278</v>
      </c>
      <c r="N7196" s="65"/>
      <c r="P7196" s="65">
        <f t="shared" si="200"/>
        <v>0</v>
      </c>
    </row>
    <row r="7197" spans="1:16" ht="15">
      <c r="A7197" s="253" t="s">
        <v>2889</v>
      </c>
      <c r="B7197" s="61" t="s">
        <v>2214</v>
      </c>
      <c r="C7197" s="3"/>
      <c r="D7197" s="3"/>
      <c r="E7197" s="9" t="s">
        <v>278</v>
      </c>
      <c r="F7197" s="9" t="s">
        <v>183</v>
      </c>
      <c r="G7197" s="9" t="s">
        <v>183</v>
      </c>
      <c r="H7197" s="9" t="s">
        <v>183</v>
      </c>
      <c r="I7197" s="9" t="s">
        <v>183</v>
      </c>
      <c r="J7197" s="9" t="s">
        <v>278</v>
      </c>
      <c r="K7197" s="9" t="s">
        <v>183</v>
      </c>
      <c r="L7197" s="9" t="s">
        <v>183</v>
      </c>
      <c r="M7197" s="9" t="s">
        <v>278</v>
      </c>
      <c r="N7197" s="65"/>
      <c r="P7197" s="65">
        <f t="shared" si="200"/>
        <v>0</v>
      </c>
    </row>
    <row r="7198" spans="1:16" ht="15">
      <c r="A7198" s="253" t="s">
        <v>2890</v>
      </c>
      <c r="B7198" s="178" t="s">
        <v>1361</v>
      </c>
      <c r="C7198" s="3"/>
      <c r="D7198" s="3"/>
      <c r="E7198" s="9" t="s">
        <v>278</v>
      </c>
      <c r="F7198" s="9" t="s">
        <v>183</v>
      </c>
      <c r="G7198" s="9" t="s">
        <v>183</v>
      </c>
      <c r="H7198" s="9" t="s">
        <v>183</v>
      </c>
      <c r="I7198" s="9" t="s">
        <v>183</v>
      </c>
      <c r="J7198" s="9" t="s">
        <v>278</v>
      </c>
      <c r="K7198" s="9" t="s">
        <v>183</v>
      </c>
      <c r="L7198" s="9" t="s">
        <v>183</v>
      </c>
      <c r="M7198" s="9" t="s">
        <v>278</v>
      </c>
      <c r="P7198" s="65">
        <f t="shared" si="200"/>
        <v>0</v>
      </c>
    </row>
    <row r="7199" spans="1:16" ht="15">
      <c r="A7199" s="253" t="s">
        <v>2891</v>
      </c>
      <c r="B7199" s="178" t="s">
        <v>1347</v>
      </c>
      <c r="C7199" s="3"/>
      <c r="D7199" s="3"/>
      <c r="E7199" s="9" t="s">
        <v>278</v>
      </c>
      <c r="F7199" s="9" t="s">
        <v>183</v>
      </c>
      <c r="G7199" s="9" t="s">
        <v>183</v>
      </c>
      <c r="H7199" s="9" t="s">
        <v>183</v>
      </c>
      <c r="I7199" s="9" t="s">
        <v>183</v>
      </c>
      <c r="J7199" s="9" t="s">
        <v>278</v>
      </c>
      <c r="K7199" s="9" t="s">
        <v>183</v>
      </c>
      <c r="L7199" s="9" t="s">
        <v>183</v>
      </c>
      <c r="M7199" s="9" t="s">
        <v>278</v>
      </c>
      <c r="P7199" s="65">
        <f t="shared" si="200"/>
        <v>0</v>
      </c>
    </row>
    <row r="7203" spans="1:21" ht="25.5">
      <c r="A7203" s="23" t="s">
        <v>1943</v>
      </c>
      <c r="L7203" s="67"/>
      <c r="M7203" s="67"/>
      <c r="N7203"/>
      <c r="S7203" t="s">
        <v>2452</v>
      </c>
      <c r="U7203" t="s">
        <v>2452</v>
      </c>
    </row>
    <row r="7204" spans="1:21">
      <c r="L7204" s="67"/>
      <c r="M7204" s="67"/>
      <c r="S7204" t="s">
        <v>2452</v>
      </c>
    </row>
    <row r="7205" spans="1:21" ht="15">
      <c r="A7205" s="38"/>
      <c r="B7205" s="38"/>
      <c r="C7205" s="38"/>
      <c r="D7205" s="38"/>
      <c r="E7205" s="59">
        <v>2016</v>
      </c>
      <c r="F7205" s="59">
        <v>2017</v>
      </c>
      <c r="G7205" s="59">
        <v>2018</v>
      </c>
      <c r="H7205" s="59">
        <v>2019</v>
      </c>
      <c r="I7205" s="59">
        <v>2020</v>
      </c>
      <c r="J7205" s="59">
        <v>2021</v>
      </c>
      <c r="K7205" s="59">
        <v>2022</v>
      </c>
      <c r="L7205" s="59">
        <v>2023</v>
      </c>
      <c r="M7205" s="59">
        <v>2024</v>
      </c>
      <c r="P7205" s="68" t="s">
        <v>40</v>
      </c>
    </row>
    <row r="7206" spans="1:21" ht="15">
      <c r="A7206" s="28" t="s">
        <v>0</v>
      </c>
      <c r="B7206" s="61" t="s">
        <v>31</v>
      </c>
      <c r="E7206" s="183">
        <v>722.2</v>
      </c>
      <c r="F7206" s="9" t="s">
        <v>183</v>
      </c>
      <c r="G7206" s="9" t="s">
        <v>183</v>
      </c>
      <c r="H7206" s="9" t="s">
        <v>183</v>
      </c>
      <c r="I7206" s="9" t="s">
        <v>183</v>
      </c>
      <c r="J7206" s="9">
        <v>641.59999999999854</v>
      </c>
      <c r="K7206" s="9" t="s">
        <v>183</v>
      </c>
      <c r="L7206" s="9" t="s">
        <v>183</v>
      </c>
      <c r="M7206" s="90">
        <v>901.90000000000009</v>
      </c>
      <c r="P7206" s="65">
        <f t="shared" ref="P7206:P7237" si="201">SUM(E7206:M7206)</f>
        <v>2265.6999999999989</v>
      </c>
      <c r="R7206" t="s">
        <v>353</v>
      </c>
      <c r="T7206" s="277"/>
      <c r="U7206" s="106"/>
    </row>
    <row r="7207" spans="1:21" ht="15">
      <c r="A7207" s="28" t="s">
        <v>2</v>
      </c>
      <c r="B7207" s="61" t="s">
        <v>668</v>
      </c>
      <c r="E7207" s="9" t="s">
        <v>278</v>
      </c>
      <c r="F7207" s="9" t="s">
        <v>183</v>
      </c>
      <c r="G7207" s="9" t="s">
        <v>183</v>
      </c>
      <c r="H7207" s="9" t="s">
        <v>183</v>
      </c>
      <c r="I7207" s="9" t="s">
        <v>183</v>
      </c>
      <c r="J7207" s="188">
        <v>813.60000000000582</v>
      </c>
      <c r="K7207" s="9" t="s">
        <v>183</v>
      </c>
      <c r="L7207" s="9" t="s">
        <v>183</v>
      </c>
      <c r="M7207" s="114">
        <v>1364</v>
      </c>
      <c r="P7207" s="65">
        <f t="shared" si="201"/>
        <v>2177.6000000000058</v>
      </c>
      <c r="R7207" t="s">
        <v>319</v>
      </c>
      <c r="T7207" s="106"/>
      <c r="U7207" s="106"/>
    </row>
    <row r="7208" spans="1:21" ht="15">
      <c r="A7208" s="28" t="s">
        <v>3</v>
      </c>
      <c r="B7208" s="61" t="s">
        <v>21</v>
      </c>
      <c r="E7208" s="188">
        <v>599.79999999999995</v>
      </c>
      <c r="F7208" s="9" t="s">
        <v>183</v>
      </c>
      <c r="G7208" s="9" t="s">
        <v>183</v>
      </c>
      <c r="H7208" s="9" t="s">
        <v>183</v>
      </c>
      <c r="I7208" s="9" t="s">
        <v>183</v>
      </c>
      <c r="J7208" s="9">
        <v>663.79999999999927</v>
      </c>
      <c r="K7208" s="9" t="s">
        <v>183</v>
      </c>
      <c r="L7208" s="9" t="s">
        <v>183</v>
      </c>
      <c r="M7208" s="90">
        <v>892.4</v>
      </c>
      <c r="P7208" s="65">
        <f t="shared" si="201"/>
        <v>2155.9999999999991</v>
      </c>
      <c r="R7208" t="s">
        <v>311</v>
      </c>
      <c r="T7208" s="105"/>
      <c r="U7208" s="106"/>
    </row>
    <row r="7209" spans="1:21" ht="15">
      <c r="A7209" s="28" t="s">
        <v>5</v>
      </c>
      <c r="B7209" s="178" t="s">
        <v>1334</v>
      </c>
      <c r="C7209" s="3"/>
      <c r="D7209" s="3"/>
      <c r="E7209" s="9" t="s">
        <v>278</v>
      </c>
      <c r="F7209" s="9" t="s">
        <v>183</v>
      </c>
      <c r="G7209" s="9" t="s">
        <v>183</v>
      </c>
      <c r="H7209" s="9" t="s">
        <v>183</v>
      </c>
      <c r="I7209" s="9" t="s">
        <v>183</v>
      </c>
      <c r="J7209" s="9">
        <v>568.600000000004</v>
      </c>
      <c r="K7209" s="9" t="s">
        <v>183</v>
      </c>
      <c r="L7209" s="9" t="s">
        <v>183</v>
      </c>
      <c r="M7209" s="113">
        <v>1408.9999999999998</v>
      </c>
      <c r="P7209" s="65">
        <f t="shared" si="201"/>
        <v>1977.6000000000038</v>
      </c>
      <c r="R7209" t="s">
        <v>281</v>
      </c>
      <c r="T7209" s="106"/>
      <c r="U7209" s="3" t="s">
        <v>1944</v>
      </c>
    </row>
    <row r="7210" spans="1:21" ht="15">
      <c r="A7210" s="28" t="s">
        <v>7</v>
      </c>
      <c r="B7210" s="61" t="s">
        <v>33</v>
      </c>
      <c r="E7210" s="9">
        <v>474.8</v>
      </c>
      <c r="F7210" s="9" t="s">
        <v>183</v>
      </c>
      <c r="G7210" s="9" t="s">
        <v>183</v>
      </c>
      <c r="H7210" s="9" t="s">
        <v>183</v>
      </c>
      <c r="I7210" s="9" t="s">
        <v>183</v>
      </c>
      <c r="J7210" s="188">
        <v>854.09999999999854</v>
      </c>
      <c r="K7210" s="9" t="s">
        <v>183</v>
      </c>
      <c r="L7210" s="9" t="s">
        <v>183</v>
      </c>
      <c r="M7210" s="65">
        <v>444</v>
      </c>
      <c r="P7210" s="65">
        <f t="shared" si="201"/>
        <v>1772.8999999999985</v>
      </c>
      <c r="R7210" t="s">
        <v>292</v>
      </c>
    </row>
    <row r="7211" spans="1:21" ht="15">
      <c r="A7211" s="28" t="s">
        <v>8</v>
      </c>
      <c r="B7211" s="61" t="s">
        <v>11</v>
      </c>
      <c r="E7211" s="188">
        <v>510.6</v>
      </c>
      <c r="F7211" s="9" t="s">
        <v>183</v>
      </c>
      <c r="G7211" s="9" t="s">
        <v>183</v>
      </c>
      <c r="H7211" s="9" t="s">
        <v>183</v>
      </c>
      <c r="I7211" s="9" t="s">
        <v>183</v>
      </c>
      <c r="J7211" s="9">
        <v>501.20000000000073</v>
      </c>
      <c r="K7211" s="9" t="s">
        <v>183</v>
      </c>
      <c r="L7211" s="9" t="s">
        <v>183</v>
      </c>
      <c r="M7211" s="65">
        <v>579.9</v>
      </c>
      <c r="P7211" s="65">
        <f t="shared" si="201"/>
        <v>1591.7000000000007</v>
      </c>
      <c r="R7211" t="s">
        <v>288</v>
      </c>
      <c r="T7211" s="106"/>
      <c r="U7211" s="106"/>
    </row>
    <row r="7212" spans="1:21" ht="15">
      <c r="A7212" s="28" t="s">
        <v>10</v>
      </c>
      <c r="B7212" s="61" t="s">
        <v>15</v>
      </c>
      <c r="E7212" s="184">
        <v>677.4</v>
      </c>
      <c r="F7212" s="9" t="s">
        <v>183</v>
      </c>
      <c r="G7212" s="9" t="s">
        <v>183</v>
      </c>
      <c r="H7212" s="9" t="s">
        <v>183</v>
      </c>
      <c r="I7212" s="9" t="s">
        <v>183</v>
      </c>
      <c r="J7212" s="9">
        <v>440.99999999999272</v>
      </c>
      <c r="K7212" s="9" t="s">
        <v>183</v>
      </c>
      <c r="L7212" s="9" t="s">
        <v>183</v>
      </c>
      <c r="M7212" s="65">
        <v>468</v>
      </c>
      <c r="P7212" s="65">
        <f t="shared" si="201"/>
        <v>1586.3999999999928</v>
      </c>
      <c r="R7212" t="s">
        <v>282</v>
      </c>
      <c r="T7212" s="277"/>
      <c r="U7212" s="106"/>
    </row>
    <row r="7213" spans="1:21" ht="15">
      <c r="A7213" s="28" t="s">
        <v>12</v>
      </c>
      <c r="B7213" s="239" t="s">
        <v>1655</v>
      </c>
      <c r="C7213" s="3"/>
      <c r="D7213" s="3"/>
      <c r="E7213" s="9" t="s">
        <v>278</v>
      </c>
      <c r="F7213" s="9" t="s">
        <v>183</v>
      </c>
      <c r="G7213" s="9" t="s">
        <v>183</v>
      </c>
      <c r="H7213" s="9" t="s">
        <v>183</v>
      </c>
      <c r="I7213" s="9" t="s">
        <v>183</v>
      </c>
      <c r="J7213" s="188">
        <v>862.49999999999636</v>
      </c>
      <c r="K7213" s="9" t="s">
        <v>183</v>
      </c>
      <c r="L7213" s="9" t="s">
        <v>183</v>
      </c>
      <c r="M7213" s="65">
        <v>722.5</v>
      </c>
      <c r="P7213" s="65">
        <f t="shared" si="201"/>
        <v>1584.9999999999964</v>
      </c>
      <c r="R7213" t="s">
        <v>283</v>
      </c>
    </row>
    <row r="7214" spans="1:21" ht="15">
      <c r="A7214" s="28" t="s">
        <v>14</v>
      </c>
      <c r="B7214" s="61" t="s">
        <v>27</v>
      </c>
      <c r="E7214" s="185">
        <v>782.8</v>
      </c>
      <c r="F7214" s="9" t="s">
        <v>183</v>
      </c>
      <c r="G7214" s="9" t="s">
        <v>183</v>
      </c>
      <c r="H7214" s="9" t="s">
        <v>183</v>
      </c>
      <c r="I7214" s="9" t="s">
        <v>183</v>
      </c>
      <c r="J7214" s="9">
        <v>777.59999999999491</v>
      </c>
      <c r="K7214" s="9" t="s">
        <v>183</v>
      </c>
      <c r="L7214" s="9" t="s">
        <v>183</v>
      </c>
      <c r="M7214" s="9" t="s">
        <v>278</v>
      </c>
      <c r="P7214" s="65">
        <f t="shared" si="201"/>
        <v>1560.3999999999949</v>
      </c>
      <c r="R7214" t="s">
        <v>281</v>
      </c>
      <c r="T7214" s="106"/>
      <c r="U7214" s="3" t="s">
        <v>1944</v>
      </c>
    </row>
    <row r="7215" spans="1:21" ht="15">
      <c r="A7215" s="28" t="s">
        <v>16</v>
      </c>
      <c r="B7215" s="28" t="s">
        <v>654</v>
      </c>
      <c r="E7215" s="9" t="s">
        <v>278</v>
      </c>
      <c r="F7215" s="9" t="s">
        <v>183</v>
      </c>
      <c r="G7215" s="9" t="s">
        <v>183</v>
      </c>
      <c r="H7215" s="9" t="s">
        <v>183</v>
      </c>
      <c r="I7215" s="9" t="s">
        <v>183</v>
      </c>
      <c r="J7215" s="184">
        <v>878.40000000000146</v>
      </c>
      <c r="K7215" s="9" t="s">
        <v>183</v>
      </c>
      <c r="L7215" s="9" t="s">
        <v>183</v>
      </c>
      <c r="M7215" s="65">
        <v>675.6</v>
      </c>
      <c r="P7215" s="65">
        <f t="shared" si="201"/>
        <v>1554.0000000000014</v>
      </c>
      <c r="R7215" t="s">
        <v>282</v>
      </c>
      <c r="T7215" s="105"/>
      <c r="U7215" s="106"/>
    </row>
    <row r="7216" spans="1:21" ht="15">
      <c r="A7216" s="28" t="s">
        <v>18</v>
      </c>
      <c r="B7216" s="61" t="s">
        <v>9</v>
      </c>
      <c r="E7216" s="9">
        <v>122.2</v>
      </c>
      <c r="F7216" s="9" t="s">
        <v>183</v>
      </c>
      <c r="G7216" s="9" t="s">
        <v>183</v>
      </c>
      <c r="H7216" s="9" t="s">
        <v>183</v>
      </c>
      <c r="I7216" s="9" t="s">
        <v>183</v>
      </c>
      <c r="J7216" s="188">
        <v>854.40000000000146</v>
      </c>
      <c r="K7216" s="9" t="s">
        <v>183</v>
      </c>
      <c r="L7216" s="9" t="s">
        <v>183</v>
      </c>
      <c r="M7216" s="65">
        <v>572.79999999999995</v>
      </c>
      <c r="P7216" s="65">
        <f t="shared" si="201"/>
        <v>1549.4000000000015</v>
      </c>
      <c r="R7216" t="s">
        <v>297</v>
      </c>
      <c r="T7216" s="106"/>
      <c r="U7216" s="106"/>
    </row>
    <row r="7217" spans="1:18" ht="15">
      <c r="A7217" s="28" t="s">
        <v>20</v>
      </c>
      <c r="B7217" s="61" t="s">
        <v>17</v>
      </c>
      <c r="E7217" s="188">
        <v>603.6</v>
      </c>
      <c r="F7217" s="9" t="s">
        <v>183</v>
      </c>
      <c r="G7217" s="9" t="s">
        <v>183</v>
      </c>
      <c r="H7217" s="9" t="s">
        <v>183</v>
      </c>
      <c r="I7217" s="9" t="s">
        <v>183</v>
      </c>
      <c r="J7217" s="9">
        <v>434.10000000000218</v>
      </c>
      <c r="K7217" s="9" t="s">
        <v>183</v>
      </c>
      <c r="L7217" s="9" t="s">
        <v>183</v>
      </c>
      <c r="M7217" s="65">
        <v>490.7</v>
      </c>
      <c r="P7217" s="65">
        <f t="shared" si="201"/>
        <v>1528.4000000000021</v>
      </c>
      <c r="R7217" t="s">
        <v>284</v>
      </c>
    </row>
    <row r="7218" spans="1:18" ht="15">
      <c r="A7218" s="28" t="s">
        <v>22</v>
      </c>
      <c r="B7218" s="61" t="s">
        <v>23</v>
      </c>
      <c r="E7218" s="9">
        <v>426.2</v>
      </c>
      <c r="F7218" s="9" t="s">
        <v>183</v>
      </c>
      <c r="G7218" s="9" t="s">
        <v>183</v>
      </c>
      <c r="H7218" s="9" t="s">
        <v>183</v>
      </c>
      <c r="I7218" s="9" t="s">
        <v>183</v>
      </c>
      <c r="J7218" s="9">
        <v>685.95000000000255</v>
      </c>
      <c r="K7218" s="9" t="s">
        <v>183</v>
      </c>
      <c r="L7218" s="9" t="s">
        <v>183</v>
      </c>
      <c r="M7218" s="90">
        <v>354.9</v>
      </c>
      <c r="P7218" s="65">
        <f t="shared" si="201"/>
        <v>1467.0500000000025</v>
      </c>
    </row>
    <row r="7219" spans="1:18" ht="15">
      <c r="A7219" s="28" t="s">
        <v>24</v>
      </c>
      <c r="B7219" s="178" t="s">
        <v>1342</v>
      </c>
      <c r="C7219" s="3"/>
      <c r="D7219" s="3"/>
      <c r="E7219" s="9" t="s">
        <v>278</v>
      </c>
      <c r="F7219" s="9" t="s">
        <v>183</v>
      </c>
      <c r="G7219" s="9" t="s">
        <v>183</v>
      </c>
      <c r="H7219" s="9" t="s">
        <v>183</v>
      </c>
      <c r="I7219" s="9" t="s">
        <v>183</v>
      </c>
      <c r="J7219" s="9">
        <v>691.70000000000073</v>
      </c>
      <c r="K7219" s="9" t="s">
        <v>183</v>
      </c>
      <c r="L7219" s="9" t="s">
        <v>183</v>
      </c>
      <c r="M7219" s="90">
        <v>743.4</v>
      </c>
      <c r="P7219" s="65">
        <f t="shared" si="201"/>
        <v>1435.1000000000008</v>
      </c>
      <c r="R7219" t="s">
        <v>288</v>
      </c>
    </row>
    <row r="7220" spans="1:18" ht="15">
      <c r="A7220" s="28" t="s">
        <v>26</v>
      </c>
      <c r="B7220" s="239" t="s">
        <v>1653</v>
      </c>
      <c r="C7220" s="3"/>
      <c r="D7220" s="3"/>
      <c r="E7220" s="9" t="s">
        <v>278</v>
      </c>
      <c r="F7220" s="9" t="s">
        <v>183</v>
      </c>
      <c r="G7220" s="9" t="s">
        <v>183</v>
      </c>
      <c r="H7220" s="9" t="s">
        <v>183</v>
      </c>
      <c r="I7220" s="9" t="s">
        <v>183</v>
      </c>
      <c r="J7220" s="9">
        <v>770.59999999999491</v>
      </c>
      <c r="K7220" s="9" t="s">
        <v>183</v>
      </c>
      <c r="L7220" s="9" t="s">
        <v>183</v>
      </c>
      <c r="M7220" s="65">
        <v>655.6</v>
      </c>
      <c r="P7220" s="65">
        <f t="shared" si="201"/>
        <v>1426.1999999999948</v>
      </c>
    </row>
    <row r="7221" spans="1:18" ht="15">
      <c r="A7221" s="28" t="s">
        <v>28</v>
      </c>
      <c r="B7221" s="61" t="s">
        <v>154</v>
      </c>
      <c r="E7221" s="9" t="s">
        <v>278</v>
      </c>
      <c r="F7221" s="9" t="s">
        <v>183</v>
      </c>
      <c r="G7221" s="9" t="s">
        <v>183</v>
      </c>
      <c r="H7221" s="9" t="s">
        <v>183</v>
      </c>
      <c r="I7221" s="9" t="s">
        <v>183</v>
      </c>
      <c r="J7221" s="9">
        <v>595.99999999999272</v>
      </c>
      <c r="K7221" s="9" t="s">
        <v>183</v>
      </c>
      <c r="L7221" s="9" t="s">
        <v>183</v>
      </c>
      <c r="M7221" s="90">
        <v>821.5</v>
      </c>
      <c r="P7221" s="65">
        <f t="shared" si="201"/>
        <v>1417.4999999999927</v>
      </c>
      <c r="R7221" t="s">
        <v>297</v>
      </c>
    </row>
    <row r="7222" spans="1:18" ht="15">
      <c r="A7222" s="28" t="s">
        <v>30</v>
      </c>
      <c r="B7222" s="61" t="s">
        <v>700</v>
      </c>
      <c r="E7222" s="9" t="s">
        <v>278</v>
      </c>
      <c r="F7222" s="9" t="s">
        <v>183</v>
      </c>
      <c r="G7222" s="9" t="s">
        <v>183</v>
      </c>
      <c r="H7222" s="9" t="s">
        <v>183</v>
      </c>
      <c r="I7222" s="9" t="s">
        <v>183</v>
      </c>
      <c r="J7222" s="9">
        <v>689.5</v>
      </c>
      <c r="K7222" s="9" t="s">
        <v>183</v>
      </c>
      <c r="L7222" s="9" t="s">
        <v>183</v>
      </c>
      <c r="M7222" s="65">
        <v>722.4</v>
      </c>
      <c r="P7222" s="65">
        <f t="shared" si="201"/>
        <v>1411.9</v>
      </c>
    </row>
    <row r="7223" spans="1:18" ht="15">
      <c r="A7223" s="28" t="s">
        <v>32</v>
      </c>
      <c r="B7223" s="239" t="s">
        <v>1658</v>
      </c>
      <c r="C7223" s="3"/>
      <c r="D7223" s="3"/>
      <c r="E7223" s="9" t="s">
        <v>278</v>
      </c>
      <c r="F7223" s="9" t="s">
        <v>183</v>
      </c>
      <c r="G7223" s="9" t="s">
        <v>183</v>
      </c>
      <c r="H7223" s="9" t="s">
        <v>183</v>
      </c>
      <c r="I7223" s="9" t="s">
        <v>183</v>
      </c>
      <c r="J7223" s="9">
        <v>688.99999999999272</v>
      </c>
      <c r="K7223" s="9" t="s">
        <v>183</v>
      </c>
      <c r="L7223" s="9" t="s">
        <v>183</v>
      </c>
      <c r="M7223" s="65">
        <v>710</v>
      </c>
      <c r="P7223" s="65">
        <f t="shared" si="201"/>
        <v>1398.9999999999927</v>
      </c>
    </row>
    <row r="7224" spans="1:18" ht="15">
      <c r="A7224" s="28" t="s">
        <v>34</v>
      </c>
      <c r="B7224" s="61" t="s">
        <v>686</v>
      </c>
      <c r="E7224" s="9" t="s">
        <v>278</v>
      </c>
      <c r="F7224" s="9" t="s">
        <v>183</v>
      </c>
      <c r="G7224" s="9" t="s">
        <v>183</v>
      </c>
      <c r="H7224" s="9" t="s">
        <v>183</v>
      </c>
      <c r="I7224" s="9" t="s">
        <v>183</v>
      </c>
      <c r="J7224" s="9">
        <v>651.99999999999636</v>
      </c>
      <c r="K7224" s="9" t="s">
        <v>183</v>
      </c>
      <c r="L7224" s="9" t="s">
        <v>183</v>
      </c>
      <c r="M7224" s="65">
        <v>727.4</v>
      </c>
      <c r="P7224" s="65">
        <f t="shared" si="201"/>
        <v>1379.3999999999965</v>
      </c>
    </row>
    <row r="7225" spans="1:18" ht="15">
      <c r="A7225" s="28" t="s">
        <v>36</v>
      </c>
      <c r="B7225" s="178" t="s">
        <v>1343</v>
      </c>
      <c r="C7225" s="3"/>
      <c r="D7225" s="3"/>
      <c r="E7225" s="9" t="s">
        <v>278</v>
      </c>
      <c r="F7225" s="9" t="s">
        <v>183</v>
      </c>
      <c r="G7225" s="9" t="s">
        <v>183</v>
      </c>
      <c r="H7225" s="9" t="s">
        <v>183</v>
      </c>
      <c r="I7225" s="9" t="s">
        <v>183</v>
      </c>
      <c r="J7225" s="9">
        <v>798.20000000000073</v>
      </c>
      <c r="K7225" s="9" t="s">
        <v>183</v>
      </c>
      <c r="L7225" s="9" t="s">
        <v>183</v>
      </c>
      <c r="M7225" s="65">
        <v>580.20000000000005</v>
      </c>
      <c r="P7225" s="65">
        <f t="shared" si="201"/>
        <v>1378.4000000000008</v>
      </c>
    </row>
    <row r="7226" spans="1:18" ht="15">
      <c r="A7226" s="28" t="s">
        <v>38</v>
      </c>
      <c r="B7226" s="61" t="s">
        <v>653</v>
      </c>
      <c r="E7226" s="9" t="s">
        <v>278</v>
      </c>
      <c r="F7226" s="9" t="s">
        <v>183</v>
      </c>
      <c r="G7226" s="9" t="s">
        <v>183</v>
      </c>
      <c r="H7226" s="9" t="s">
        <v>183</v>
      </c>
      <c r="I7226" s="9" t="s">
        <v>183</v>
      </c>
      <c r="J7226" s="188">
        <v>840.00000000000364</v>
      </c>
      <c r="K7226" s="9" t="s">
        <v>183</v>
      </c>
      <c r="L7226" s="9" t="s">
        <v>183</v>
      </c>
      <c r="M7226" s="65">
        <v>538</v>
      </c>
      <c r="P7226" s="65">
        <f t="shared" si="201"/>
        <v>1378.0000000000036</v>
      </c>
      <c r="R7226" t="s">
        <v>287</v>
      </c>
    </row>
    <row r="7227" spans="1:18" ht="15">
      <c r="A7227" s="28" t="s">
        <v>145</v>
      </c>
      <c r="B7227" s="61" t="s">
        <v>683</v>
      </c>
      <c r="E7227" s="9" t="s">
        <v>278</v>
      </c>
      <c r="F7227" s="9" t="s">
        <v>183</v>
      </c>
      <c r="G7227" s="9" t="s">
        <v>183</v>
      </c>
      <c r="H7227" s="9" t="s">
        <v>183</v>
      </c>
      <c r="I7227" s="9" t="s">
        <v>183</v>
      </c>
      <c r="J7227" s="9">
        <v>701.30000000001019</v>
      </c>
      <c r="K7227" s="9" t="s">
        <v>183</v>
      </c>
      <c r="L7227" s="9" t="s">
        <v>183</v>
      </c>
      <c r="M7227" s="65">
        <v>666.3</v>
      </c>
      <c r="P7227" s="65">
        <f t="shared" si="201"/>
        <v>1367.6000000000101</v>
      </c>
    </row>
    <row r="7228" spans="1:18" ht="15">
      <c r="A7228" s="28" t="s">
        <v>146</v>
      </c>
      <c r="B7228" s="61" t="s">
        <v>37</v>
      </c>
      <c r="E7228" s="9">
        <v>317.2</v>
      </c>
      <c r="F7228" s="9" t="s">
        <v>183</v>
      </c>
      <c r="G7228" s="9" t="s">
        <v>183</v>
      </c>
      <c r="H7228" s="9" t="s">
        <v>183</v>
      </c>
      <c r="I7228" s="9" t="s">
        <v>183</v>
      </c>
      <c r="J7228" s="9">
        <v>633.30000000000291</v>
      </c>
      <c r="K7228" s="9" t="s">
        <v>183</v>
      </c>
      <c r="L7228" s="9" t="s">
        <v>183</v>
      </c>
      <c r="M7228" s="65">
        <v>416.8</v>
      </c>
      <c r="P7228" s="65">
        <f t="shared" si="201"/>
        <v>1367.3000000000029</v>
      </c>
    </row>
    <row r="7229" spans="1:18" ht="15">
      <c r="A7229" s="28" t="s">
        <v>147</v>
      </c>
      <c r="B7229" s="178" t="s">
        <v>1337</v>
      </c>
      <c r="C7229" s="3"/>
      <c r="D7229" s="3"/>
      <c r="E7229" s="9" t="s">
        <v>278</v>
      </c>
      <c r="F7229" s="9" t="s">
        <v>183</v>
      </c>
      <c r="G7229" s="9" t="s">
        <v>183</v>
      </c>
      <c r="H7229" s="9" t="s">
        <v>183</v>
      </c>
      <c r="I7229" s="9" t="s">
        <v>183</v>
      </c>
      <c r="J7229" s="9">
        <v>693.09999999999127</v>
      </c>
      <c r="K7229" s="9" t="s">
        <v>183</v>
      </c>
      <c r="L7229" s="9" t="s">
        <v>183</v>
      </c>
      <c r="M7229" s="65">
        <v>666.2</v>
      </c>
      <c r="P7229" s="65">
        <f t="shared" si="201"/>
        <v>1359.2999999999913</v>
      </c>
    </row>
    <row r="7230" spans="1:18" ht="15">
      <c r="A7230" s="28" t="s">
        <v>151</v>
      </c>
      <c r="B7230" s="61" t="s">
        <v>1</v>
      </c>
      <c r="E7230" s="188">
        <v>585.29999999999995</v>
      </c>
      <c r="F7230" s="9" t="s">
        <v>183</v>
      </c>
      <c r="G7230" s="9" t="s">
        <v>183</v>
      </c>
      <c r="H7230" s="9" t="s">
        <v>183</v>
      </c>
      <c r="I7230" s="9" t="s">
        <v>183</v>
      </c>
      <c r="J7230" s="9">
        <v>444.29999999999927</v>
      </c>
      <c r="K7230" s="9" t="s">
        <v>183</v>
      </c>
      <c r="L7230" s="9" t="s">
        <v>183</v>
      </c>
      <c r="M7230" s="65">
        <v>322.79999999999995</v>
      </c>
      <c r="P7230" s="65">
        <f t="shared" si="201"/>
        <v>1352.3999999999992</v>
      </c>
      <c r="R7230" t="s">
        <v>292</v>
      </c>
    </row>
    <row r="7231" spans="1:18" ht="15">
      <c r="A7231" s="28" t="s">
        <v>157</v>
      </c>
      <c r="B7231" s="61" t="s">
        <v>143</v>
      </c>
      <c r="E7231" s="9" t="s">
        <v>278</v>
      </c>
      <c r="F7231" s="9" t="s">
        <v>183</v>
      </c>
      <c r="G7231" s="9" t="s">
        <v>183</v>
      </c>
      <c r="H7231" s="9" t="s">
        <v>183</v>
      </c>
      <c r="I7231" s="9" t="s">
        <v>183</v>
      </c>
      <c r="J7231" s="9">
        <v>647.20000000000073</v>
      </c>
      <c r="K7231" s="9" t="s">
        <v>183</v>
      </c>
      <c r="L7231" s="9" t="s">
        <v>183</v>
      </c>
      <c r="M7231" s="65">
        <v>694</v>
      </c>
      <c r="P7231" s="65">
        <f t="shared" si="201"/>
        <v>1341.2000000000007</v>
      </c>
    </row>
    <row r="7232" spans="1:18" ht="15">
      <c r="A7232" s="28" t="s">
        <v>159</v>
      </c>
      <c r="B7232" s="61" t="s">
        <v>682</v>
      </c>
      <c r="E7232" s="9" t="s">
        <v>278</v>
      </c>
      <c r="F7232" s="9" t="s">
        <v>183</v>
      </c>
      <c r="G7232" s="9" t="s">
        <v>183</v>
      </c>
      <c r="H7232" s="9" t="s">
        <v>183</v>
      </c>
      <c r="I7232" s="9" t="s">
        <v>183</v>
      </c>
      <c r="J7232" s="9">
        <v>752.80000000000473</v>
      </c>
      <c r="K7232" s="9" t="s">
        <v>183</v>
      </c>
      <c r="L7232" s="9" t="s">
        <v>183</v>
      </c>
      <c r="M7232" s="65">
        <v>578.1</v>
      </c>
      <c r="P7232" s="65">
        <f t="shared" si="201"/>
        <v>1330.9000000000046</v>
      </c>
    </row>
    <row r="7233" spans="1:21" ht="15">
      <c r="A7233" s="28" t="s">
        <v>160</v>
      </c>
      <c r="B7233" s="61" t="s">
        <v>141</v>
      </c>
      <c r="E7233" s="9" t="s">
        <v>278</v>
      </c>
      <c r="F7233" s="9" t="s">
        <v>183</v>
      </c>
      <c r="G7233" s="9" t="s">
        <v>183</v>
      </c>
      <c r="H7233" s="9" t="s">
        <v>183</v>
      </c>
      <c r="I7233" s="9" t="s">
        <v>183</v>
      </c>
      <c r="J7233" s="9">
        <v>681.19999999999709</v>
      </c>
      <c r="K7233" s="9" t="s">
        <v>183</v>
      </c>
      <c r="L7233" s="9" t="s">
        <v>183</v>
      </c>
      <c r="M7233" s="65">
        <v>648.5</v>
      </c>
      <c r="P7233" s="65">
        <f t="shared" si="201"/>
        <v>1329.6999999999971</v>
      </c>
      <c r="T7233" s="105"/>
      <c r="U7233" s="106"/>
    </row>
    <row r="7234" spans="1:21" ht="15">
      <c r="A7234" s="28" t="s">
        <v>161</v>
      </c>
      <c r="B7234" s="61" t="s">
        <v>675</v>
      </c>
      <c r="E7234" s="9" t="s">
        <v>278</v>
      </c>
      <c r="F7234" s="9" t="s">
        <v>183</v>
      </c>
      <c r="G7234" s="9" t="s">
        <v>183</v>
      </c>
      <c r="H7234" s="9" t="s">
        <v>183</v>
      </c>
      <c r="I7234" s="9" t="s">
        <v>183</v>
      </c>
      <c r="J7234" s="183">
        <v>889.69999999999709</v>
      </c>
      <c r="K7234" s="9" t="s">
        <v>183</v>
      </c>
      <c r="L7234" s="9" t="s">
        <v>183</v>
      </c>
      <c r="M7234" s="65">
        <v>435</v>
      </c>
      <c r="P7234" s="65">
        <f t="shared" si="201"/>
        <v>1324.6999999999971</v>
      </c>
      <c r="R7234" t="s">
        <v>300</v>
      </c>
      <c r="T7234" s="277"/>
      <c r="U7234" s="106"/>
    </row>
    <row r="7235" spans="1:21" ht="15">
      <c r="A7235" s="28" t="s">
        <v>163</v>
      </c>
      <c r="B7235" s="61" t="s">
        <v>39</v>
      </c>
      <c r="E7235" s="188">
        <v>577.1</v>
      </c>
      <c r="F7235" s="9" t="s">
        <v>183</v>
      </c>
      <c r="G7235" s="9" t="s">
        <v>183</v>
      </c>
      <c r="H7235" s="9" t="s">
        <v>183</v>
      </c>
      <c r="I7235" s="9" t="s">
        <v>183</v>
      </c>
      <c r="J7235" s="9">
        <v>718</v>
      </c>
      <c r="K7235" s="9" t="s">
        <v>183</v>
      </c>
      <c r="L7235" s="9" t="s">
        <v>183</v>
      </c>
      <c r="M7235" s="9" t="s">
        <v>278</v>
      </c>
      <c r="P7235" s="65">
        <f t="shared" si="201"/>
        <v>1295.0999999999999</v>
      </c>
      <c r="R7235" t="s">
        <v>287</v>
      </c>
    </row>
    <row r="7236" spans="1:21" ht="15">
      <c r="A7236" s="28" t="s">
        <v>274</v>
      </c>
      <c r="B7236" s="61" t="s">
        <v>13</v>
      </c>
      <c r="E7236" s="9">
        <v>379.1</v>
      </c>
      <c r="F7236" s="9" t="s">
        <v>183</v>
      </c>
      <c r="G7236" s="9" t="s">
        <v>183</v>
      </c>
      <c r="H7236" s="9" t="s">
        <v>183</v>
      </c>
      <c r="I7236" s="9" t="s">
        <v>183</v>
      </c>
      <c r="J7236" s="185">
        <v>891.65000000000509</v>
      </c>
      <c r="K7236" s="9" t="s">
        <v>183</v>
      </c>
      <c r="L7236" s="9" t="s">
        <v>183</v>
      </c>
      <c r="M7236" s="9" t="s">
        <v>278</v>
      </c>
      <c r="P7236" s="65">
        <f t="shared" si="201"/>
        <v>1270.750000000005</v>
      </c>
      <c r="R7236" t="s">
        <v>281</v>
      </c>
      <c r="T7236" s="277"/>
      <c r="U7236" s="3" t="s">
        <v>1944</v>
      </c>
    </row>
    <row r="7237" spans="1:21" ht="15">
      <c r="A7237" s="28" t="s">
        <v>275</v>
      </c>
      <c r="B7237" s="61" t="s">
        <v>643</v>
      </c>
      <c r="E7237" s="9" t="s">
        <v>278</v>
      </c>
      <c r="F7237" s="9" t="s">
        <v>183</v>
      </c>
      <c r="G7237" s="9" t="s">
        <v>183</v>
      </c>
      <c r="H7237" s="9" t="s">
        <v>183</v>
      </c>
      <c r="I7237" s="9" t="s">
        <v>183</v>
      </c>
      <c r="J7237" s="188">
        <v>812.39999999999418</v>
      </c>
      <c r="K7237" s="9" t="s">
        <v>183</v>
      </c>
      <c r="L7237" s="9" t="s">
        <v>183</v>
      </c>
      <c r="M7237" s="65">
        <v>456.40000000000003</v>
      </c>
      <c r="P7237" s="65">
        <f t="shared" si="201"/>
        <v>1268.7999999999943</v>
      </c>
      <c r="R7237" t="s">
        <v>293</v>
      </c>
      <c r="T7237" s="277"/>
      <c r="U7237" s="106"/>
    </row>
    <row r="7238" spans="1:21" ht="15">
      <c r="A7238" s="28" t="s">
        <v>276</v>
      </c>
      <c r="B7238" s="61" t="s">
        <v>155</v>
      </c>
      <c r="E7238" s="9" t="s">
        <v>278</v>
      </c>
      <c r="F7238" s="9" t="s">
        <v>183</v>
      </c>
      <c r="G7238" s="9" t="s">
        <v>183</v>
      </c>
      <c r="H7238" s="9" t="s">
        <v>183</v>
      </c>
      <c r="I7238" s="9" t="s">
        <v>183</v>
      </c>
      <c r="J7238" s="9">
        <v>647.79999999999927</v>
      </c>
      <c r="K7238" s="9" t="s">
        <v>183</v>
      </c>
      <c r="L7238" s="9" t="s">
        <v>183</v>
      </c>
      <c r="M7238" s="65">
        <v>612.5</v>
      </c>
      <c r="P7238" s="65">
        <f t="shared" ref="P7238:P7269" si="202">SUM(E7238:M7238)</f>
        <v>1260.2999999999993</v>
      </c>
    </row>
    <row r="7239" spans="1:21" ht="15">
      <c r="A7239" s="28" t="s">
        <v>277</v>
      </c>
      <c r="B7239" s="239" t="s">
        <v>1654</v>
      </c>
      <c r="C7239" s="3"/>
      <c r="D7239" s="3"/>
      <c r="E7239" s="9" t="s">
        <v>278</v>
      </c>
      <c r="F7239" s="9" t="s">
        <v>183</v>
      </c>
      <c r="G7239" s="9" t="s">
        <v>183</v>
      </c>
      <c r="H7239" s="9" t="s">
        <v>183</v>
      </c>
      <c r="I7239" s="9" t="s">
        <v>183</v>
      </c>
      <c r="J7239" s="188">
        <v>858</v>
      </c>
      <c r="K7239" s="9" t="s">
        <v>183</v>
      </c>
      <c r="L7239" s="9" t="s">
        <v>183</v>
      </c>
      <c r="M7239" s="65">
        <v>392.4</v>
      </c>
      <c r="P7239" s="65">
        <f t="shared" si="202"/>
        <v>1250.4000000000001</v>
      </c>
      <c r="R7239" t="s">
        <v>284</v>
      </c>
      <c r="T7239" s="105"/>
      <c r="U7239" s="106"/>
    </row>
    <row r="7240" spans="1:21" ht="15">
      <c r="A7240" s="28" t="s">
        <v>640</v>
      </c>
      <c r="B7240" s="61" t="s">
        <v>25</v>
      </c>
      <c r="E7240" s="9">
        <v>208.7</v>
      </c>
      <c r="F7240" s="9" t="s">
        <v>183</v>
      </c>
      <c r="G7240" s="9" t="s">
        <v>183</v>
      </c>
      <c r="H7240" s="9" t="s">
        <v>183</v>
      </c>
      <c r="I7240" s="9" t="s">
        <v>183</v>
      </c>
      <c r="J7240" s="9">
        <v>744.19999999999709</v>
      </c>
      <c r="K7240" s="9" t="s">
        <v>183</v>
      </c>
      <c r="L7240" s="9" t="s">
        <v>183</v>
      </c>
      <c r="M7240" s="65">
        <v>287.10000000000002</v>
      </c>
      <c r="P7240" s="65">
        <f t="shared" si="202"/>
        <v>1239.9999999999973</v>
      </c>
      <c r="T7240" s="106"/>
      <c r="U7240" s="106"/>
    </row>
    <row r="7241" spans="1:21" ht="15">
      <c r="A7241" s="28" t="s">
        <v>641</v>
      </c>
      <c r="B7241" s="190" t="s">
        <v>1351</v>
      </c>
      <c r="C7241" s="3"/>
      <c r="D7241" s="3"/>
      <c r="E7241" s="9" t="s">
        <v>278</v>
      </c>
      <c r="F7241" s="9" t="s">
        <v>183</v>
      </c>
      <c r="G7241" s="9" t="s">
        <v>183</v>
      </c>
      <c r="H7241" s="9" t="s">
        <v>183</v>
      </c>
      <c r="I7241" s="9" t="s">
        <v>183</v>
      </c>
      <c r="J7241" s="9">
        <v>579.30000000000655</v>
      </c>
      <c r="K7241" s="9" t="s">
        <v>183</v>
      </c>
      <c r="L7241" s="9" t="s">
        <v>183</v>
      </c>
      <c r="M7241" s="65">
        <v>649.29999999999995</v>
      </c>
      <c r="P7241" s="65">
        <f t="shared" si="202"/>
        <v>1228.6000000000065</v>
      </c>
    </row>
    <row r="7242" spans="1:21" ht="15">
      <c r="A7242" s="28" t="s">
        <v>642</v>
      </c>
      <c r="B7242" s="239" t="s">
        <v>1661</v>
      </c>
      <c r="C7242" s="3"/>
      <c r="D7242" s="3"/>
      <c r="E7242" s="9" t="s">
        <v>278</v>
      </c>
      <c r="F7242" s="9" t="s">
        <v>183</v>
      </c>
      <c r="G7242" s="9" t="s">
        <v>183</v>
      </c>
      <c r="H7242" s="9" t="s">
        <v>183</v>
      </c>
      <c r="I7242" s="9" t="s">
        <v>183</v>
      </c>
      <c r="J7242" s="9">
        <v>771.79999999999927</v>
      </c>
      <c r="K7242" s="9" t="s">
        <v>183</v>
      </c>
      <c r="L7242" s="9" t="s">
        <v>183</v>
      </c>
      <c r="M7242" s="65">
        <v>439.3</v>
      </c>
      <c r="P7242" s="65">
        <f t="shared" si="202"/>
        <v>1211.0999999999992</v>
      </c>
      <c r="T7242" s="277"/>
      <c r="U7242" s="106"/>
    </row>
    <row r="7243" spans="1:21" ht="15">
      <c r="A7243" s="28" t="s">
        <v>644</v>
      </c>
      <c r="B7243" s="178" t="s">
        <v>1348</v>
      </c>
      <c r="C7243" s="3"/>
      <c r="D7243" s="3"/>
      <c r="E7243" s="9" t="s">
        <v>278</v>
      </c>
      <c r="F7243" s="9" t="s">
        <v>183</v>
      </c>
      <c r="G7243" s="9" t="s">
        <v>183</v>
      </c>
      <c r="H7243" s="9" t="s">
        <v>183</v>
      </c>
      <c r="I7243" s="9" t="s">
        <v>183</v>
      </c>
      <c r="J7243" s="9">
        <v>698.29999999999563</v>
      </c>
      <c r="K7243" s="9" t="s">
        <v>183</v>
      </c>
      <c r="L7243" s="9" t="s">
        <v>183</v>
      </c>
      <c r="M7243" s="65">
        <v>502.80000000000007</v>
      </c>
      <c r="P7243" s="65">
        <f t="shared" si="202"/>
        <v>1201.0999999999958</v>
      </c>
    </row>
    <row r="7244" spans="1:21" ht="15">
      <c r="A7244" s="28" t="s">
        <v>650</v>
      </c>
      <c r="B7244" s="178" t="s">
        <v>1345</v>
      </c>
      <c r="C7244" s="3"/>
      <c r="D7244" s="3"/>
      <c r="E7244" s="9" t="s">
        <v>278</v>
      </c>
      <c r="F7244" s="9" t="s">
        <v>183</v>
      </c>
      <c r="G7244" s="9" t="s">
        <v>183</v>
      </c>
      <c r="H7244" s="9" t="s">
        <v>183</v>
      </c>
      <c r="I7244" s="9" t="s">
        <v>183</v>
      </c>
      <c r="J7244" s="9">
        <v>765.79999999999927</v>
      </c>
      <c r="K7244" s="9" t="s">
        <v>183</v>
      </c>
      <c r="L7244" s="9" t="s">
        <v>183</v>
      </c>
      <c r="M7244" s="65">
        <v>424.4</v>
      </c>
      <c r="P7244" s="65">
        <f t="shared" si="202"/>
        <v>1190.1999999999994</v>
      </c>
      <c r="T7244" s="106"/>
      <c r="U7244" s="106"/>
    </row>
    <row r="7245" spans="1:21" ht="15">
      <c r="A7245" s="28" t="s">
        <v>652</v>
      </c>
      <c r="B7245" s="61" t="s">
        <v>142</v>
      </c>
      <c r="E7245" s="9" t="s">
        <v>278</v>
      </c>
      <c r="F7245" s="9" t="s">
        <v>183</v>
      </c>
      <c r="G7245" s="9" t="s">
        <v>183</v>
      </c>
      <c r="H7245" s="9" t="s">
        <v>183</v>
      </c>
      <c r="I7245" s="9" t="s">
        <v>183</v>
      </c>
      <c r="J7245" s="9">
        <v>598.00000000000728</v>
      </c>
      <c r="K7245" s="9" t="s">
        <v>183</v>
      </c>
      <c r="L7245" s="9" t="s">
        <v>183</v>
      </c>
      <c r="M7245" s="65">
        <v>575.1</v>
      </c>
      <c r="P7245" s="65">
        <f t="shared" si="202"/>
        <v>1173.1000000000072</v>
      </c>
      <c r="T7245" s="106"/>
      <c r="U7245" s="106"/>
    </row>
    <row r="7246" spans="1:21" ht="15">
      <c r="A7246" s="28" t="s">
        <v>655</v>
      </c>
      <c r="B7246" s="178" t="s">
        <v>1344</v>
      </c>
      <c r="C7246" s="3"/>
      <c r="D7246" s="3"/>
      <c r="E7246" s="9" t="s">
        <v>278</v>
      </c>
      <c r="F7246" s="9" t="s">
        <v>183</v>
      </c>
      <c r="G7246" s="9" t="s">
        <v>183</v>
      </c>
      <c r="H7246" s="9" t="s">
        <v>183</v>
      </c>
      <c r="I7246" s="9" t="s">
        <v>183</v>
      </c>
      <c r="J7246" s="9">
        <v>486.19999999999345</v>
      </c>
      <c r="K7246" s="9" t="s">
        <v>183</v>
      </c>
      <c r="L7246" s="9" t="s">
        <v>183</v>
      </c>
      <c r="M7246" s="65">
        <v>676.5</v>
      </c>
      <c r="P7246" s="65">
        <f t="shared" si="202"/>
        <v>1162.6999999999935</v>
      </c>
      <c r="T7246" s="277"/>
      <c r="U7246" s="106"/>
    </row>
    <row r="7247" spans="1:21" ht="15">
      <c r="A7247" s="28" t="s">
        <v>656</v>
      </c>
      <c r="B7247" s="61" t="s">
        <v>19</v>
      </c>
      <c r="E7247" s="188">
        <v>501.9</v>
      </c>
      <c r="F7247" s="9" t="s">
        <v>183</v>
      </c>
      <c r="G7247" s="9" t="s">
        <v>183</v>
      </c>
      <c r="H7247" s="9" t="s">
        <v>183</v>
      </c>
      <c r="I7247" s="9" t="s">
        <v>183</v>
      </c>
      <c r="J7247" s="9">
        <v>654.29999999999927</v>
      </c>
      <c r="K7247" s="9" t="s">
        <v>183</v>
      </c>
      <c r="L7247" s="9" t="s">
        <v>183</v>
      </c>
      <c r="M7247" s="9" t="s">
        <v>278</v>
      </c>
      <c r="P7247" s="65">
        <f t="shared" si="202"/>
        <v>1156.1999999999994</v>
      </c>
      <c r="R7247" t="s">
        <v>293</v>
      </c>
      <c r="T7247" s="105"/>
      <c r="U7247" s="106"/>
    </row>
    <row r="7248" spans="1:21" ht="15">
      <c r="A7248" s="28" t="s">
        <v>659</v>
      </c>
      <c r="B7248" s="61" t="s">
        <v>153</v>
      </c>
      <c r="E7248" s="9" t="s">
        <v>278</v>
      </c>
      <c r="F7248" s="9" t="s">
        <v>183</v>
      </c>
      <c r="G7248" s="9" t="s">
        <v>183</v>
      </c>
      <c r="H7248" s="9" t="s">
        <v>183</v>
      </c>
      <c r="I7248" s="9" t="s">
        <v>183</v>
      </c>
      <c r="J7248" s="9">
        <v>762.80000000000291</v>
      </c>
      <c r="K7248" s="9" t="s">
        <v>183</v>
      </c>
      <c r="L7248" s="9" t="s">
        <v>183</v>
      </c>
      <c r="M7248" s="65">
        <v>389.4</v>
      </c>
      <c r="P7248" s="65">
        <f t="shared" si="202"/>
        <v>1152.200000000003</v>
      </c>
      <c r="T7248" s="277"/>
      <c r="U7248" s="106"/>
    </row>
    <row r="7249" spans="1:18" ht="15">
      <c r="A7249" s="28" t="s">
        <v>661</v>
      </c>
      <c r="B7249" s="61" t="s">
        <v>692</v>
      </c>
      <c r="E7249" s="9" t="s">
        <v>278</v>
      </c>
      <c r="F7249" s="9" t="s">
        <v>183</v>
      </c>
      <c r="G7249" s="9" t="s">
        <v>183</v>
      </c>
      <c r="H7249" s="9" t="s">
        <v>183</v>
      </c>
      <c r="I7249" s="9" t="s">
        <v>183</v>
      </c>
      <c r="J7249" s="9">
        <v>638.55000000000291</v>
      </c>
      <c r="K7249" s="9" t="s">
        <v>183</v>
      </c>
      <c r="L7249" s="9" t="s">
        <v>183</v>
      </c>
      <c r="M7249" s="65">
        <v>488</v>
      </c>
      <c r="P7249" s="65">
        <f t="shared" si="202"/>
        <v>1126.5500000000029</v>
      </c>
    </row>
    <row r="7250" spans="1:18" ht="15">
      <c r="A7250" s="28" t="s">
        <v>666</v>
      </c>
      <c r="B7250" s="28" t="s">
        <v>694</v>
      </c>
      <c r="E7250" s="9" t="s">
        <v>278</v>
      </c>
      <c r="F7250" s="9" t="s">
        <v>183</v>
      </c>
      <c r="G7250" s="9" t="s">
        <v>183</v>
      </c>
      <c r="H7250" s="9" t="s">
        <v>183</v>
      </c>
      <c r="I7250" s="9" t="s">
        <v>183</v>
      </c>
      <c r="J7250" s="9">
        <v>792.29999999999563</v>
      </c>
      <c r="K7250" s="9" t="s">
        <v>183</v>
      </c>
      <c r="L7250" s="9" t="s">
        <v>183</v>
      </c>
      <c r="M7250" s="65">
        <v>332.8</v>
      </c>
      <c r="P7250" s="65">
        <f t="shared" si="202"/>
        <v>1125.0999999999956</v>
      </c>
    </row>
    <row r="7251" spans="1:18" ht="15">
      <c r="A7251" s="28" t="s">
        <v>670</v>
      </c>
      <c r="B7251" s="61" t="s">
        <v>6</v>
      </c>
      <c r="E7251" s="9">
        <v>467.6</v>
      </c>
      <c r="F7251" s="9" t="s">
        <v>183</v>
      </c>
      <c r="G7251" s="9" t="s">
        <v>183</v>
      </c>
      <c r="H7251" s="9" t="s">
        <v>183</v>
      </c>
      <c r="I7251" s="9" t="s">
        <v>183</v>
      </c>
      <c r="J7251" s="9">
        <v>651.89999999999782</v>
      </c>
      <c r="K7251" s="9" t="s">
        <v>183</v>
      </c>
      <c r="L7251" s="9" t="s">
        <v>183</v>
      </c>
      <c r="M7251" s="9" t="s">
        <v>278</v>
      </c>
      <c r="P7251" s="65">
        <f t="shared" si="202"/>
        <v>1119.4999999999977</v>
      </c>
    </row>
    <row r="7252" spans="1:18" ht="15">
      <c r="A7252" s="28" t="s">
        <v>671</v>
      </c>
      <c r="B7252" s="178" t="s">
        <v>1349</v>
      </c>
      <c r="C7252" s="3"/>
      <c r="D7252" s="3"/>
      <c r="E7252" s="9" t="s">
        <v>278</v>
      </c>
      <c r="F7252" s="9" t="s">
        <v>183</v>
      </c>
      <c r="G7252" s="9" t="s">
        <v>183</v>
      </c>
      <c r="H7252" s="9" t="s">
        <v>183</v>
      </c>
      <c r="I7252" s="9" t="s">
        <v>183</v>
      </c>
      <c r="J7252" s="9">
        <v>626.49999999999272</v>
      </c>
      <c r="K7252" s="9" t="s">
        <v>183</v>
      </c>
      <c r="L7252" s="9" t="s">
        <v>183</v>
      </c>
      <c r="M7252" s="65">
        <v>492</v>
      </c>
      <c r="P7252" s="65">
        <f t="shared" si="202"/>
        <v>1118.4999999999927</v>
      </c>
    </row>
    <row r="7253" spans="1:18" ht="15">
      <c r="A7253" s="28" t="s">
        <v>672</v>
      </c>
      <c r="B7253" s="61" t="s">
        <v>704</v>
      </c>
      <c r="E7253" s="9" t="s">
        <v>278</v>
      </c>
      <c r="F7253" s="9" t="s">
        <v>183</v>
      </c>
      <c r="G7253" s="9" t="s">
        <v>183</v>
      </c>
      <c r="H7253" s="9" t="s">
        <v>183</v>
      </c>
      <c r="I7253" s="9" t="s">
        <v>183</v>
      </c>
      <c r="J7253" s="9">
        <v>615.49999999999636</v>
      </c>
      <c r="K7253" s="9" t="s">
        <v>183</v>
      </c>
      <c r="L7253" s="9" t="s">
        <v>183</v>
      </c>
      <c r="M7253" s="65">
        <v>467.8</v>
      </c>
      <c r="P7253" s="65">
        <f t="shared" si="202"/>
        <v>1083.2999999999963</v>
      </c>
    </row>
    <row r="7254" spans="1:18" ht="15">
      <c r="A7254" s="28" t="s">
        <v>677</v>
      </c>
      <c r="B7254" s="61" t="s">
        <v>687</v>
      </c>
      <c r="E7254" s="9" t="s">
        <v>278</v>
      </c>
      <c r="F7254" s="9" t="s">
        <v>183</v>
      </c>
      <c r="G7254" s="9" t="s">
        <v>183</v>
      </c>
      <c r="H7254" s="9" t="s">
        <v>183</v>
      </c>
      <c r="I7254" s="9" t="s">
        <v>183</v>
      </c>
      <c r="J7254" s="9">
        <v>644.09999999999854</v>
      </c>
      <c r="K7254" s="9" t="s">
        <v>183</v>
      </c>
      <c r="L7254" s="9" t="s">
        <v>183</v>
      </c>
      <c r="M7254" s="65">
        <v>438.70000000000005</v>
      </c>
      <c r="P7254" s="65">
        <f t="shared" si="202"/>
        <v>1082.7999999999986</v>
      </c>
    </row>
    <row r="7255" spans="1:18" ht="15">
      <c r="A7255" s="28" t="s">
        <v>685</v>
      </c>
      <c r="B7255" s="239" t="s">
        <v>1649</v>
      </c>
      <c r="C7255" s="3"/>
      <c r="D7255" s="3"/>
      <c r="E7255" s="9" t="s">
        <v>278</v>
      </c>
      <c r="F7255" s="9" t="s">
        <v>183</v>
      </c>
      <c r="G7255" s="9" t="s">
        <v>183</v>
      </c>
      <c r="H7255" s="9" t="s">
        <v>183</v>
      </c>
      <c r="I7255" s="9" t="s">
        <v>183</v>
      </c>
      <c r="J7255" s="9">
        <v>609</v>
      </c>
      <c r="K7255" s="9" t="s">
        <v>183</v>
      </c>
      <c r="L7255" s="9" t="s">
        <v>183</v>
      </c>
      <c r="M7255" s="65">
        <v>465.5</v>
      </c>
      <c r="P7255" s="65">
        <f t="shared" si="202"/>
        <v>1074.5</v>
      </c>
    </row>
    <row r="7256" spans="1:18" ht="15">
      <c r="A7256" s="28" t="s">
        <v>689</v>
      </c>
      <c r="B7256" s="61" t="s">
        <v>662</v>
      </c>
      <c r="E7256" s="9" t="s">
        <v>278</v>
      </c>
      <c r="F7256" s="9" t="s">
        <v>183</v>
      </c>
      <c r="G7256" s="9" t="s">
        <v>183</v>
      </c>
      <c r="H7256" s="9" t="s">
        <v>183</v>
      </c>
      <c r="I7256" s="9" t="s">
        <v>183</v>
      </c>
      <c r="J7256" s="9">
        <v>703.39999999999782</v>
      </c>
      <c r="K7256" s="9" t="s">
        <v>183</v>
      </c>
      <c r="L7256" s="9" t="s">
        <v>183</v>
      </c>
      <c r="M7256" s="65">
        <v>363.59999999999997</v>
      </c>
      <c r="P7256" s="65">
        <f t="shared" si="202"/>
        <v>1066.9999999999977</v>
      </c>
    </row>
    <row r="7257" spans="1:18" ht="15">
      <c r="A7257" s="28" t="s">
        <v>690</v>
      </c>
      <c r="B7257" s="61" t="s">
        <v>669</v>
      </c>
      <c r="E7257" s="9" t="s">
        <v>278</v>
      </c>
      <c r="F7257" s="9" t="s">
        <v>183</v>
      </c>
      <c r="G7257" s="9" t="s">
        <v>183</v>
      </c>
      <c r="H7257" s="9" t="s">
        <v>183</v>
      </c>
      <c r="I7257" s="9" t="s">
        <v>183</v>
      </c>
      <c r="J7257" s="9">
        <v>696.50000000000364</v>
      </c>
      <c r="K7257" s="9" t="s">
        <v>183</v>
      </c>
      <c r="L7257" s="9" t="s">
        <v>183</v>
      </c>
      <c r="M7257" s="65">
        <v>351.09999999999997</v>
      </c>
      <c r="P7257" s="65">
        <f t="shared" si="202"/>
        <v>1047.6000000000035</v>
      </c>
    </row>
    <row r="7258" spans="1:18" ht="15">
      <c r="A7258" s="28" t="s">
        <v>691</v>
      </c>
      <c r="B7258" s="61" t="s">
        <v>651</v>
      </c>
      <c r="E7258" s="9" t="s">
        <v>278</v>
      </c>
      <c r="F7258" s="9" t="s">
        <v>183</v>
      </c>
      <c r="G7258" s="9" t="s">
        <v>183</v>
      </c>
      <c r="H7258" s="9" t="s">
        <v>183</v>
      </c>
      <c r="I7258" s="9" t="s">
        <v>183</v>
      </c>
      <c r="J7258" s="9">
        <v>536.70000000000437</v>
      </c>
      <c r="K7258" s="9" t="s">
        <v>183</v>
      </c>
      <c r="L7258" s="9" t="s">
        <v>183</v>
      </c>
      <c r="M7258" s="65">
        <v>492</v>
      </c>
      <c r="P7258" s="65">
        <f t="shared" si="202"/>
        <v>1028.7000000000044</v>
      </c>
    </row>
    <row r="7259" spans="1:18" ht="15">
      <c r="A7259" s="28" t="s">
        <v>697</v>
      </c>
      <c r="B7259" s="61" t="s">
        <v>667</v>
      </c>
      <c r="E7259" s="9" t="s">
        <v>278</v>
      </c>
      <c r="F7259" s="9" t="s">
        <v>183</v>
      </c>
      <c r="G7259" s="9" t="s">
        <v>183</v>
      </c>
      <c r="H7259" s="9" t="s">
        <v>183</v>
      </c>
      <c r="I7259" s="9" t="s">
        <v>183</v>
      </c>
      <c r="J7259" s="9">
        <v>664.20000000000437</v>
      </c>
      <c r="K7259" s="9" t="s">
        <v>183</v>
      </c>
      <c r="L7259" s="9" t="s">
        <v>183</v>
      </c>
      <c r="M7259" s="65">
        <v>361.5</v>
      </c>
      <c r="P7259" s="65">
        <f t="shared" si="202"/>
        <v>1025.7000000000044</v>
      </c>
    </row>
    <row r="7260" spans="1:18" ht="15">
      <c r="A7260" s="28" t="s">
        <v>698</v>
      </c>
      <c r="B7260" s="61" t="s">
        <v>2703</v>
      </c>
      <c r="C7260" s="3"/>
      <c r="D7260" s="3"/>
      <c r="E7260" s="9" t="s">
        <v>278</v>
      </c>
      <c r="F7260" s="9" t="s">
        <v>183</v>
      </c>
      <c r="G7260" s="9" t="s">
        <v>183</v>
      </c>
      <c r="H7260" s="9" t="s">
        <v>183</v>
      </c>
      <c r="I7260" s="9" t="s">
        <v>183</v>
      </c>
      <c r="J7260" s="9" t="s">
        <v>278</v>
      </c>
      <c r="K7260" s="9" t="s">
        <v>183</v>
      </c>
      <c r="L7260" s="9" t="s">
        <v>183</v>
      </c>
      <c r="M7260" s="115">
        <v>995</v>
      </c>
      <c r="P7260" s="65">
        <f t="shared" si="202"/>
        <v>995</v>
      </c>
      <c r="R7260" t="s">
        <v>282</v>
      </c>
    </row>
    <row r="7261" spans="1:18" ht="15">
      <c r="A7261" s="28" t="s">
        <v>699</v>
      </c>
      <c r="B7261" s="239" t="s">
        <v>1650</v>
      </c>
      <c r="C7261" s="3"/>
      <c r="D7261" s="3"/>
      <c r="E7261" s="9" t="s">
        <v>278</v>
      </c>
      <c r="F7261" s="9" t="s">
        <v>183</v>
      </c>
      <c r="G7261" s="9" t="s">
        <v>183</v>
      </c>
      <c r="H7261" s="9" t="s">
        <v>183</v>
      </c>
      <c r="I7261" s="9" t="s">
        <v>183</v>
      </c>
      <c r="J7261" s="9">
        <v>374.30000000000291</v>
      </c>
      <c r="K7261" s="9" t="s">
        <v>183</v>
      </c>
      <c r="L7261" s="9" t="s">
        <v>183</v>
      </c>
      <c r="M7261" s="65">
        <v>601.30000000000007</v>
      </c>
      <c r="P7261" s="65">
        <f t="shared" si="202"/>
        <v>975.60000000000298</v>
      </c>
    </row>
    <row r="7262" spans="1:18" ht="15">
      <c r="A7262" s="28" t="s">
        <v>701</v>
      </c>
      <c r="B7262" s="61" t="s">
        <v>162</v>
      </c>
      <c r="E7262" s="9" t="s">
        <v>278</v>
      </c>
      <c r="F7262" s="9" t="s">
        <v>183</v>
      </c>
      <c r="G7262" s="9" t="s">
        <v>183</v>
      </c>
      <c r="H7262" s="9" t="s">
        <v>183</v>
      </c>
      <c r="I7262" s="9" t="s">
        <v>183</v>
      </c>
      <c r="J7262" s="9">
        <v>578.89999999999964</v>
      </c>
      <c r="K7262" s="9" t="s">
        <v>183</v>
      </c>
      <c r="L7262" s="9" t="s">
        <v>183</v>
      </c>
      <c r="M7262" s="65">
        <v>388.8</v>
      </c>
      <c r="P7262" s="65">
        <f t="shared" si="202"/>
        <v>967.69999999999959</v>
      </c>
    </row>
    <row r="7263" spans="1:18" ht="15">
      <c r="A7263" s="28" t="s">
        <v>702</v>
      </c>
      <c r="B7263" s="28" t="s">
        <v>638</v>
      </c>
      <c r="E7263" s="9" t="s">
        <v>278</v>
      </c>
      <c r="F7263" s="9" t="s">
        <v>183</v>
      </c>
      <c r="G7263" s="9" t="s">
        <v>183</v>
      </c>
      <c r="H7263" s="9" t="s">
        <v>183</v>
      </c>
      <c r="I7263" s="9" t="s">
        <v>183</v>
      </c>
      <c r="J7263" s="9">
        <v>509.19999999999709</v>
      </c>
      <c r="K7263" s="9" t="s">
        <v>183</v>
      </c>
      <c r="L7263" s="9" t="s">
        <v>183</v>
      </c>
      <c r="M7263" s="65">
        <v>422.20000000000005</v>
      </c>
      <c r="P7263" s="65">
        <f t="shared" si="202"/>
        <v>931.39999999999714</v>
      </c>
    </row>
    <row r="7264" spans="1:18" ht="15">
      <c r="A7264" s="28" t="s">
        <v>703</v>
      </c>
      <c r="B7264" s="178" t="s">
        <v>1333</v>
      </c>
      <c r="C7264" s="3"/>
      <c r="D7264" s="3"/>
      <c r="E7264" s="9" t="s">
        <v>278</v>
      </c>
      <c r="F7264" s="9" t="s">
        <v>183</v>
      </c>
      <c r="G7264" s="9" t="s">
        <v>183</v>
      </c>
      <c r="H7264" s="9" t="s">
        <v>183</v>
      </c>
      <c r="I7264" s="9" t="s">
        <v>183</v>
      </c>
      <c r="J7264" s="9">
        <v>693.59999999999854</v>
      </c>
      <c r="K7264" s="9" t="s">
        <v>183</v>
      </c>
      <c r="L7264" s="9" t="s">
        <v>183</v>
      </c>
      <c r="M7264" s="65">
        <v>208.70000000000002</v>
      </c>
      <c r="P7264" s="65">
        <f t="shared" si="202"/>
        <v>902.29999999999859</v>
      </c>
    </row>
    <row r="7265" spans="1:18" ht="15">
      <c r="A7265" s="28" t="s">
        <v>706</v>
      </c>
      <c r="B7265" s="61" t="s">
        <v>633</v>
      </c>
      <c r="E7265" s="9" t="s">
        <v>278</v>
      </c>
      <c r="F7265" s="9" t="s">
        <v>183</v>
      </c>
      <c r="G7265" s="9" t="s">
        <v>183</v>
      </c>
      <c r="H7265" s="9" t="s">
        <v>183</v>
      </c>
      <c r="I7265" s="9" t="s">
        <v>183</v>
      </c>
      <c r="J7265" s="9">
        <v>505.90000000000146</v>
      </c>
      <c r="K7265" s="9" t="s">
        <v>183</v>
      </c>
      <c r="L7265" s="9" t="s">
        <v>183</v>
      </c>
      <c r="M7265" s="65">
        <v>380.6</v>
      </c>
      <c r="P7265" s="65">
        <f t="shared" si="202"/>
        <v>886.50000000000148</v>
      </c>
    </row>
    <row r="7266" spans="1:18" ht="15">
      <c r="A7266" s="28" t="s">
        <v>775</v>
      </c>
      <c r="B7266" s="61" t="s">
        <v>29</v>
      </c>
      <c r="E7266" s="9">
        <v>494.5</v>
      </c>
      <c r="F7266" s="9" t="s">
        <v>183</v>
      </c>
      <c r="G7266" s="9" t="s">
        <v>183</v>
      </c>
      <c r="H7266" s="9" t="s">
        <v>183</v>
      </c>
      <c r="I7266" s="9" t="s">
        <v>183</v>
      </c>
      <c r="J7266" s="9">
        <v>365.50000000000182</v>
      </c>
      <c r="K7266" s="9" t="s">
        <v>183</v>
      </c>
      <c r="L7266" s="9" t="s">
        <v>183</v>
      </c>
      <c r="M7266" s="9" t="s">
        <v>278</v>
      </c>
      <c r="P7266" s="65">
        <f t="shared" si="202"/>
        <v>860.00000000000182</v>
      </c>
    </row>
    <row r="7267" spans="1:18" ht="15">
      <c r="A7267" s="28" t="s">
        <v>776</v>
      </c>
      <c r="B7267" s="178" t="s">
        <v>2318</v>
      </c>
      <c r="E7267" s="9" t="s">
        <v>278</v>
      </c>
      <c r="F7267" s="9" t="s">
        <v>183</v>
      </c>
      <c r="G7267" s="9" t="s">
        <v>183</v>
      </c>
      <c r="H7267" s="9" t="s">
        <v>183</v>
      </c>
      <c r="I7267" s="9" t="s">
        <v>183</v>
      </c>
      <c r="J7267" s="9" t="s">
        <v>278</v>
      </c>
      <c r="K7267" s="9" t="s">
        <v>183</v>
      </c>
      <c r="L7267" s="9" t="s">
        <v>183</v>
      </c>
      <c r="M7267" s="90">
        <v>807.9</v>
      </c>
      <c r="P7267" s="65">
        <f t="shared" si="202"/>
        <v>807.9</v>
      </c>
      <c r="R7267" t="s">
        <v>292</v>
      </c>
    </row>
    <row r="7268" spans="1:18" ht="15">
      <c r="A7268" s="28" t="s">
        <v>777</v>
      </c>
      <c r="B7268" s="61" t="s">
        <v>2210</v>
      </c>
      <c r="E7268" s="9" t="s">
        <v>278</v>
      </c>
      <c r="F7268" s="9" t="s">
        <v>183</v>
      </c>
      <c r="G7268" s="9" t="s">
        <v>183</v>
      </c>
      <c r="H7268" s="9" t="s">
        <v>183</v>
      </c>
      <c r="I7268" s="9" t="s">
        <v>183</v>
      </c>
      <c r="J7268" s="9" t="s">
        <v>278</v>
      </c>
      <c r="K7268" s="9" t="s">
        <v>183</v>
      </c>
      <c r="L7268" s="9" t="s">
        <v>183</v>
      </c>
      <c r="M7268" s="90">
        <v>774</v>
      </c>
      <c r="P7268" s="65">
        <f t="shared" si="202"/>
        <v>774</v>
      </c>
      <c r="R7268" t="s">
        <v>287</v>
      </c>
    </row>
    <row r="7269" spans="1:18" ht="15">
      <c r="A7269" s="28" t="s">
        <v>778</v>
      </c>
      <c r="B7269" s="239" t="s">
        <v>1651</v>
      </c>
      <c r="C7269" s="3"/>
      <c r="D7269" s="3"/>
      <c r="E7269" s="9" t="s">
        <v>278</v>
      </c>
      <c r="F7269" s="9" t="s">
        <v>183</v>
      </c>
      <c r="G7269" s="9" t="s">
        <v>183</v>
      </c>
      <c r="H7269" s="9" t="s">
        <v>183</v>
      </c>
      <c r="I7269" s="9" t="s">
        <v>183</v>
      </c>
      <c r="J7269" s="9">
        <v>769.29999999999563</v>
      </c>
      <c r="K7269" s="9" t="s">
        <v>183</v>
      </c>
      <c r="L7269" s="9" t="s">
        <v>183</v>
      </c>
      <c r="M7269" s="9" t="s">
        <v>278</v>
      </c>
      <c r="P7269" s="65">
        <f t="shared" si="202"/>
        <v>769.29999999999563</v>
      </c>
    </row>
    <row r="7270" spans="1:18" ht="15">
      <c r="A7270" s="28" t="s">
        <v>779</v>
      </c>
      <c r="B7270" s="61" t="s">
        <v>2721</v>
      </c>
      <c r="C7270" s="3"/>
      <c r="D7270" s="3"/>
      <c r="E7270" s="9" t="s">
        <v>278</v>
      </c>
      <c r="F7270" s="9" t="s">
        <v>183</v>
      </c>
      <c r="G7270" s="9" t="s">
        <v>183</v>
      </c>
      <c r="H7270" s="9" t="s">
        <v>183</v>
      </c>
      <c r="I7270" s="9" t="s">
        <v>183</v>
      </c>
      <c r="J7270" s="9" t="s">
        <v>278</v>
      </c>
      <c r="K7270" s="9" t="s">
        <v>183</v>
      </c>
      <c r="L7270" s="9" t="s">
        <v>183</v>
      </c>
      <c r="M7270" s="90">
        <v>741.3</v>
      </c>
      <c r="P7270" s="65">
        <f t="shared" ref="P7270:P7301" si="203">SUM(E7270:M7270)</f>
        <v>741.3</v>
      </c>
      <c r="R7270" t="s">
        <v>293</v>
      </c>
    </row>
    <row r="7271" spans="1:18" ht="15">
      <c r="A7271" s="28" t="s">
        <v>780</v>
      </c>
      <c r="B7271" s="178" t="s">
        <v>1346</v>
      </c>
      <c r="C7271" s="3"/>
      <c r="D7271" s="3"/>
      <c r="E7271" s="9" t="s">
        <v>278</v>
      </c>
      <c r="F7271" s="9" t="s">
        <v>183</v>
      </c>
      <c r="G7271" s="9" t="s">
        <v>183</v>
      </c>
      <c r="H7271" s="9" t="s">
        <v>183</v>
      </c>
      <c r="I7271" s="9" t="s">
        <v>183</v>
      </c>
      <c r="J7271" s="9">
        <v>578.09999999999491</v>
      </c>
      <c r="K7271" s="9" t="s">
        <v>183</v>
      </c>
      <c r="L7271" s="9" t="s">
        <v>183</v>
      </c>
      <c r="M7271" s="65">
        <v>122.8</v>
      </c>
      <c r="P7271" s="65">
        <f t="shared" si="203"/>
        <v>700.89999999999486</v>
      </c>
    </row>
    <row r="7272" spans="1:18" ht="15">
      <c r="A7272" s="28" t="s">
        <v>781</v>
      </c>
      <c r="B7272" s="61" t="s">
        <v>2719</v>
      </c>
      <c r="C7272" s="3"/>
      <c r="D7272" s="3"/>
      <c r="E7272" s="9" t="s">
        <v>278</v>
      </c>
      <c r="F7272" s="9" t="s">
        <v>183</v>
      </c>
      <c r="G7272" s="9" t="s">
        <v>183</v>
      </c>
      <c r="H7272" s="9" t="s">
        <v>183</v>
      </c>
      <c r="I7272" s="9" t="s">
        <v>183</v>
      </c>
      <c r="J7272" s="9" t="s">
        <v>278</v>
      </c>
      <c r="K7272" s="9" t="s">
        <v>183</v>
      </c>
      <c r="L7272" s="9" t="s">
        <v>183</v>
      </c>
      <c r="M7272" s="65">
        <v>700.60000000000014</v>
      </c>
      <c r="P7272" s="65">
        <f t="shared" si="203"/>
        <v>700.60000000000014</v>
      </c>
    </row>
    <row r="7273" spans="1:18" ht="15">
      <c r="A7273" s="28" t="s">
        <v>782</v>
      </c>
      <c r="B7273" s="61" t="s">
        <v>2723</v>
      </c>
      <c r="C7273" s="3"/>
      <c r="D7273" s="3"/>
      <c r="E7273" s="9" t="s">
        <v>278</v>
      </c>
      <c r="F7273" s="9" t="s">
        <v>183</v>
      </c>
      <c r="G7273" s="9" t="s">
        <v>183</v>
      </c>
      <c r="H7273" s="9" t="s">
        <v>183</v>
      </c>
      <c r="I7273" s="9" t="s">
        <v>183</v>
      </c>
      <c r="J7273" s="9" t="s">
        <v>278</v>
      </c>
      <c r="K7273" s="9" t="s">
        <v>183</v>
      </c>
      <c r="L7273" s="9" t="s">
        <v>183</v>
      </c>
      <c r="M7273" s="65">
        <v>689.7</v>
      </c>
      <c r="P7273" s="65">
        <f t="shared" si="203"/>
        <v>689.7</v>
      </c>
    </row>
    <row r="7274" spans="1:18" ht="15">
      <c r="A7274" s="28" t="s">
        <v>783</v>
      </c>
      <c r="B7274" s="239" t="s">
        <v>2190</v>
      </c>
      <c r="E7274" s="9" t="s">
        <v>278</v>
      </c>
      <c r="F7274" s="9" t="s">
        <v>183</v>
      </c>
      <c r="G7274" s="9" t="s">
        <v>183</v>
      </c>
      <c r="H7274" s="9" t="s">
        <v>183</v>
      </c>
      <c r="I7274" s="9" t="s">
        <v>183</v>
      </c>
      <c r="J7274" s="9" t="s">
        <v>278</v>
      </c>
      <c r="K7274" s="9" t="s">
        <v>183</v>
      </c>
      <c r="L7274" s="9" t="s">
        <v>183</v>
      </c>
      <c r="M7274" s="65">
        <v>684.5</v>
      </c>
      <c r="P7274" s="65">
        <f t="shared" si="203"/>
        <v>684.5</v>
      </c>
    </row>
    <row r="7275" spans="1:18" ht="15">
      <c r="A7275" s="28" t="s">
        <v>784</v>
      </c>
      <c r="B7275" s="178" t="s">
        <v>1350</v>
      </c>
      <c r="C7275" s="3"/>
      <c r="D7275" s="3"/>
      <c r="E7275" s="9" t="s">
        <v>278</v>
      </c>
      <c r="F7275" s="9" t="s">
        <v>183</v>
      </c>
      <c r="G7275" s="9" t="s">
        <v>183</v>
      </c>
      <c r="H7275" s="9" t="s">
        <v>183</v>
      </c>
      <c r="I7275" s="9" t="s">
        <v>183</v>
      </c>
      <c r="J7275" s="9">
        <v>678.49999999999636</v>
      </c>
      <c r="K7275" s="9" t="s">
        <v>183</v>
      </c>
      <c r="L7275" s="9" t="s">
        <v>183</v>
      </c>
      <c r="M7275" s="9" t="s">
        <v>278</v>
      </c>
      <c r="P7275" s="65">
        <f t="shared" si="203"/>
        <v>678.49999999999636</v>
      </c>
    </row>
    <row r="7276" spans="1:18" ht="15">
      <c r="A7276" s="28" t="s">
        <v>785</v>
      </c>
      <c r="B7276" s="239" t="s">
        <v>1657</v>
      </c>
      <c r="C7276" s="3"/>
      <c r="D7276" s="3"/>
      <c r="E7276" s="9" t="s">
        <v>278</v>
      </c>
      <c r="F7276" s="9" t="s">
        <v>183</v>
      </c>
      <c r="G7276" s="9" t="s">
        <v>183</v>
      </c>
      <c r="H7276" s="9" t="s">
        <v>183</v>
      </c>
      <c r="I7276" s="9" t="s">
        <v>183</v>
      </c>
      <c r="J7276" s="9">
        <v>446.49999999999272</v>
      </c>
      <c r="K7276" s="9" t="s">
        <v>183</v>
      </c>
      <c r="L7276" s="9" t="s">
        <v>183</v>
      </c>
      <c r="M7276" s="65">
        <v>215.9</v>
      </c>
      <c r="P7276" s="65">
        <f t="shared" si="203"/>
        <v>662.3999999999927</v>
      </c>
    </row>
    <row r="7277" spans="1:18" ht="15">
      <c r="A7277" s="28" t="s">
        <v>786</v>
      </c>
      <c r="B7277" s="239" t="s">
        <v>1656</v>
      </c>
      <c r="C7277" s="3"/>
      <c r="D7277" s="3"/>
      <c r="E7277" s="9" t="s">
        <v>278</v>
      </c>
      <c r="F7277" s="9" t="s">
        <v>183</v>
      </c>
      <c r="G7277" s="9" t="s">
        <v>183</v>
      </c>
      <c r="H7277" s="9" t="s">
        <v>183</v>
      </c>
      <c r="I7277" s="9" t="s">
        <v>183</v>
      </c>
      <c r="J7277" s="9">
        <v>661.20000000000437</v>
      </c>
      <c r="K7277" s="9" t="s">
        <v>183</v>
      </c>
      <c r="L7277" s="9" t="s">
        <v>183</v>
      </c>
      <c r="M7277" s="9" t="s">
        <v>278</v>
      </c>
      <c r="P7277" s="65">
        <f t="shared" si="203"/>
        <v>661.20000000000437</v>
      </c>
    </row>
    <row r="7278" spans="1:18" ht="15">
      <c r="A7278" s="28" t="s">
        <v>787</v>
      </c>
      <c r="B7278" s="61" t="s">
        <v>178</v>
      </c>
      <c r="E7278" s="188">
        <v>659</v>
      </c>
      <c r="F7278" s="9" t="s">
        <v>183</v>
      </c>
      <c r="G7278" s="9" t="s">
        <v>183</v>
      </c>
      <c r="H7278" s="9" t="s">
        <v>183</v>
      </c>
      <c r="I7278" s="9" t="s">
        <v>183</v>
      </c>
      <c r="J7278" s="9" t="s">
        <v>278</v>
      </c>
      <c r="K7278" s="9" t="s">
        <v>183</v>
      </c>
      <c r="L7278" s="9" t="s">
        <v>183</v>
      </c>
      <c r="M7278" s="9" t="s">
        <v>278</v>
      </c>
      <c r="P7278" s="65">
        <f t="shared" si="203"/>
        <v>659</v>
      </c>
      <c r="R7278" t="s">
        <v>283</v>
      </c>
    </row>
    <row r="7279" spans="1:18" ht="15">
      <c r="A7279" s="28" t="s">
        <v>788</v>
      </c>
      <c r="B7279" s="178" t="s">
        <v>1664</v>
      </c>
      <c r="E7279" s="9" t="s">
        <v>278</v>
      </c>
      <c r="F7279" s="9" t="s">
        <v>183</v>
      </c>
      <c r="G7279" s="9" t="s">
        <v>183</v>
      </c>
      <c r="H7279" s="9" t="s">
        <v>183</v>
      </c>
      <c r="I7279" s="9" t="s">
        <v>183</v>
      </c>
      <c r="J7279" s="9" t="s">
        <v>278</v>
      </c>
      <c r="K7279" s="9" t="s">
        <v>183</v>
      </c>
      <c r="L7279" s="9" t="s">
        <v>183</v>
      </c>
      <c r="M7279" s="65">
        <v>658.09999999999991</v>
      </c>
      <c r="P7279" s="65">
        <f t="shared" si="203"/>
        <v>658.09999999999991</v>
      </c>
    </row>
    <row r="7280" spans="1:18" ht="15">
      <c r="A7280" s="28" t="s">
        <v>789</v>
      </c>
      <c r="B7280" s="61" t="s">
        <v>2193</v>
      </c>
      <c r="E7280" s="9" t="s">
        <v>278</v>
      </c>
      <c r="F7280" s="9" t="s">
        <v>183</v>
      </c>
      <c r="G7280" s="9" t="s">
        <v>183</v>
      </c>
      <c r="H7280" s="9" t="s">
        <v>183</v>
      </c>
      <c r="I7280" s="9" t="s">
        <v>183</v>
      </c>
      <c r="J7280" s="9" t="s">
        <v>278</v>
      </c>
      <c r="K7280" s="9" t="s">
        <v>183</v>
      </c>
      <c r="L7280" s="9" t="s">
        <v>183</v>
      </c>
      <c r="M7280" s="65">
        <v>647.19999999999993</v>
      </c>
      <c r="P7280" s="65">
        <f t="shared" si="203"/>
        <v>647.19999999999993</v>
      </c>
    </row>
    <row r="7281" spans="1:16" ht="15">
      <c r="A7281" s="28" t="s">
        <v>790</v>
      </c>
      <c r="B7281" s="61" t="s">
        <v>156</v>
      </c>
      <c r="E7281" s="9" t="s">
        <v>278</v>
      </c>
      <c r="F7281" s="9" t="s">
        <v>183</v>
      </c>
      <c r="G7281" s="9" t="s">
        <v>183</v>
      </c>
      <c r="H7281" s="9" t="s">
        <v>183</v>
      </c>
      <c r="I7281" s="9" t="s">
        <v>183</v>
      </c>
      <c r="J7281" s="9">
        <v>645.70000000000073</v>
      </c>
      <c r="K7281" s="9" t="s">
        <v>183</v>
      </c>
      <c r="L7281" s="9" t="s">
        <v>183</v>
      </c>
      <c r="M7281" s="9" t="s">
        <v>278</v>
      </c>
      <c r="P7281" s="65">
        <f t="shared" si="203"/>
        <v>645.70000000000073</v>
      </c>
    </row>
    <row r="7282" spans="1:16" ht="15">
      <c r="A7282" s="28" t="s">
        <v>791</v>
      </c>
      <c r="B7282" s="61" t="s">
        <v>660</v>
      </c>
      <c r="E7282" s="9" t="s">
        <v>278</v>
      </c>
      <c r="F7282" s="9" t="s">
        <v>183</v>
      </c>
      <c r="G7282" s="9" t="s">
        <v>183</v>
      </c>
      <c r="H7282" s="9" t="s">
        <v>183</v>
      </c>
      <c r="I7282" s="9" t="s">
        <v>183</v>
      </c>
      <c r="J7282" s="9">
        <v>634.5</v>
      </c>
      <c r="K7282" s="9" t="s">
        <v>183</v>
      </c>
      <c r="L7282" s="9" t="s">
        <v>183</v>
      </c>
      <c r="M7282" s="9" t="s">
        <v>278</v>
      </c>
      <c r="P7282" s="65">
        <f t="shared" si="203"/>
        <v>634.5</v>
      </c>
    </row>
    <row r="7283" spans="1:16" ht="15">
      <c r="A7283" s="28" t="s">
        <v>792</v>
      </c>
      <c r="B7283" s="61" t="s">
        <v>144</v>
      </c>
      <c r="E7283" s="9" t="s">
        <v>278</v>
      </c>
      <c r="F7283" s="9" t="s">
        <v>183</v>
      </c>
      <c r="G7283" s="9" t="s">
        <v>183</v>
      </c>
      <c r="H7283" s="9" t="s">
        <v>183</v>
      </c>
      <c r="I7283" s="9" t="s">
        <v>183</v>
      </c>
      <c r="J7283" s="9">
        <v>633.19999999999527</v>
      </c>
      <c r="K7283" s="9" t="s">
        <v>183</v>
      </c>
      <c r="L7283" s="9" t="s">
        <v>183</v>
      </c>
      <c r="M7283" s="9" t="s">
        <v>278</v>
      </c>
      <c r="P7283" s="65">
        <f t="shared" si="203"/>
        <v>633.19999999999527</v>
      </c>
    </row>
    <row r="7284" spans="1:16" ht="15">
      <c r="A7284" s="28" t="s">
        <v>793</v>
      </c>
      <c r="B7284" s="178" t="s">
        <v>1749</v>
      </c>
      <c r="E7284" s="9" t="s">
        <v>278</v>
      </c>
      <c r="F7284" s="9" t="s">
        <v>183</v>
      </c>
      <c r="G7284" s="9" t="s">
        <v>183</v>
      </c>
      <c r="H7284" s="9" t="s">
        <v>183</v>
      </c>
      <c r="I7284" s="9" t="s">
        <v>183</v>
      </c>
      <c r="J7284" s="9" t="s">
        <v>278</v>
      </c>
      <c r="K7284" s="9" t="s">
        <v>183</v>
      </c>
      <c r="L7284" s="9" t="s">
        <v>183</v>
      </c>
      <c r="M7284" s="65">
        <v>628.5</v>
      </c>
      <c r="P7284" s="65">
        <f t="shared" si="203"/>
        <v>628.5</v>
      </c>
    </row>
    <row r="7285" spans="1:16" ht="15">
      <c r="A7285" s="28" t="s">
        <v>794</v>
      </c>
      <c r="B7285" s="61" t="s">
        <v>2700</v>
      </c>
      <c r="C7285" s="3"/>
      <c r="D7285" s="3"/>
      <c r="E7285" s="9" t="s">
        <v>278</v>
      </c>
      <c r="F7285" s="9" t="s">
        <v>183</v>
      </c>
      <c r="G7285" s="9" t="s">
        <v>183</v>
      </c>
      <c r="H7285" s="9" t="s">
        <v>183</v>
      </c>
      <c r="I7285" s="9" t="s">
        <v>183</v>
      </c>
      <c r="J7285" s="9" t="s">
        <v>278</v>
      </c>
      <c r="K7285" s="9" t="s">
        <v>183</v>
      </c>
      <c r="L7285" s="9" t="s">
        <v>183</v>
      </c>
      <c r="M7285" s="65">
        <v>589.6</v>
      </c>
      <c r="P7285" s="65">
        <f t="shared" si="203"/>
        <v>589.6</v>
      </c>
    </row>
    <row r="7286" spans="1:16" ht="15">
      <c r="A7286" s="28" t="s">
        <v>795</v>
      </c>
      <c r="B7286" s="28" t="s">
        <v>639</v>
      </c>
      <c r="E7286" s="9" t="s">
        <v>278</v>
      </c>
      <c r="F7286" s="9" t="s">
        <v>183</v>
      </c>
      <c r="G7286" s="9" t="s">
        <v>183</v>
      </c>
      <c r="H7286" s="9" t="s">
        <v>183</v>
      </c>
      <c r="I7286" s="9" t="s">
        <v>183</v>
      </c>
      <c r="J7286" s="9">
        <v>589.49999999999818</v>
      </c>
      <c r="K7286" s="9" t="s">
        <v>183</v>
      </c>
      <c r="L7286" s="9" t="s">
        <v>183</v>
      </c>
      <c r="M7286" s="9" t="s">
        <v>278</v>
      </c>
      <c r="P7286" s="65">
        <f t="shared" si="203"/>
        <v>589.49999999999818</v>
      </c>
    </row>
    <row r="7287" spans="1:16" ht="15">
      <c r="A7287" s="28" t="s">
        <v>796</v>
      </c>
      <c r="B7287" s="61" t="s">
        <v>2212</v>
      </c>
      <c r="E7287" s="9" t="s">
        <v>278</v>
      </c>
      <c r="F7287" s="9" t="s">
        <v>183</v>
      </c>
      <c r="G7287" s="9" t="s">
        <v>183</v>
      </c>
      <c r="H7287" s="9" t="s">
        <v>183</v>
      </c>
      <c r="I7287" s="9" t="s">
        <v>183</v>
      </c>
      <c r="J7287" s="9" t="s">
        <v>278</v>
      </c>
      <c r="K7287" s="9" t="s">
        <v>183</v>
      </c>
      <c r="L7287" s="9" t="s">
        <v>183</v>
      </c>
      <c r="M7287" s="65">
        <v>586.80000000000007</v>
      </c>
      <c r="P7287" s="65">
        <f t="shared" si="203"/>
        <v>586.80000000000007</v>
      </c>
    </row>
    <row r="7288" spans="1:16" ht="15">
      <c r="A7288" s="28" t="s">
        <v>797</v>
      </c>
      <c r="B7288" s="61" t="s">
        <v>658</v>
      </c>
      <c r="E7288" s="9" t="s">
        <v>278</v>
      </c>
      <c r="F7288" s="9" t="s">
        <v>183</v>
      </c>
      <c r="G7288" s="9" t="s">
        <v>183</v>
      </c>
      <c r="H7288" s="9" t="s">
        <v>183</v>
      </c>
      <c r="I7288" s="9" t="s">
        <v>183</v>
      </c>
      <c r="J7288" s="9">
        <v>449.89999999999782</v>
      </c>
      <c r="K7288" s="9" t="s">
        <v>183</v>
      </c>
      <c r="L7288" s="9" t="s">
        <v>183</v>
      </c>
      <c r="M7288" s="65">
        <v>131.5</v>
      </c>
      <c r="P7288" s="65">
        <f t="shared" si="203"/>
        <v>581.39999999999782</v>
      </c>
    </row>
    <row r="7289" spans="1:16" ht="15">
      <c r="A7289" s="28" t="s">
        <v>798</v>
      </c>
      <c r="B7289" s="61" t="s">
        <v>2207</v>
      </c>
      <c r="E7289" s="9" t="s">
        <v>278</v>
      </c>
      <c r="F7289" s="9" t="s">
        <v>183</v>
      </c>
      <c r="G7289" s="9" t="s">
        <v>183</v>
      </c>
      <c r="H7289" s="9" t="s">
        <v>183</v>
      </c>
      <c r="I7289" s="9" t="s">
        <v>183</v>
      </c>
      <c r="J7289" s="9" t="s">
        <v>278</v>
      </c>
      <c r="K7289" s="9" t="s">
        <v>183</v>
      </c>
      <c r="L7289" s="9" t="s">
        <v>183</v>
      </c>
      <c r="M7289" s="65">
        <v>578.80000000000007</v>
      </c>
      <c r="P7289" s="65">
        <f t="shared" si="203"/>
        <v>578.80000000000007</v>
      </c>
    </row>
    <row r="7290" spans="1:16" ht="15">
      <c r="A7290" s="28" t="s">
        <v>799</v>
      </c>
      <c r="B7290" s="61" t="s">
        <v>2198</v>
      </c>
      <c r="E7290" s="9" t="s">
        <v>278</v>
      </c>
      <c r="F7290" s="9" t="s">
        <v>183</v>
      </c>
      <c r="G7290" s="9" t="s">
        <v>183</v>
      </c>
      <c r="H7290" s="9" t="s">
        <v>183</v>
      </c>
      <c r="I7290" s="9" t="s">
        <v>183</v>
      </c>
      <c r="J7290" s="9" t="s">
        <v>278</v>
      </c>
      <c r="K7290" s="9" t="s">
        <v>183</v>
      </c>
      <c r="L7290" s="9" t="s">
        <v>183</v>
      </c>
      <c r="M7290" s="65">
        <v>578.1</v>
      </c>
      <c r="P7290" s="65">
        <f t="shared" si="203"/>
        <v>578.1</v>
      </c>
    </row>
    <row r="7291" spans="1:16" ht="15">
      <c r="A7291" s="28" t="s">
        <v>800</v>
      </c>
      <c r="B7291" s="61" t="s">
        <v>2708</v>
      </c>
      <c r="C7291" s="3"/>
      <c r="D7291" s="3"/>
      <c r="E7291" s="9" t="s">
        <v>278</v>
      </c>
      <c r="F7291" s="9" t="s">
        <v>183</v>
      </c>
      <c r="G7291" s="9" t="s">
        <v>183</v>
      </c>
      <c r="H7291" s="9" t="s">
        <v>183</v>
      </c>
      <c r="I7291" s="9" t="s">
        <v>183</v>
      </c>
      <c r="J7291" s="9" t="s">
        <v>278</v>
      </c>
      <c r="K7291" s="9" t="s">
        <v>183</v>
      </c>
      <c r="L7291" s="9" t="s">
        <v>183</v>
      </c>
      <c r="M7291" s="65">
        <v>571.20000000000005</v>
      </c>
      <c r="P7291" s="65">
        <f t="shared" si="203"/>
        <v>571.20000000000005</v>
      </c>
    </row>
    <row r="7292" spans="1:16" ht="15">
      <c r="A7292" s="28" t="s">
        <v>801</v>
      </c>
      <c r="B7292" s="61" t="s">
        <v>2728</v>
      </c>
      <c r="C7292" s="3"/>
      <c r="D7292" s="3"/>
      <c r="E7292" s="9" t="s">
        <v>278</v>
      </c>
      <c r="F7292" s="9" t="s">
        <v>183</v>
      </c>
      <c r="G7292" s="9" t="s">
        <v>183</v>
      </c>
      <c r="H7292" s="9" t="s">
        <v>183</v>
      </c>
      <c r="I7292" s="9" t="s">
        <v>183</v>
      </c>
      <c r="J7292" s="9" t="s">
        <v>278</v>
      </c>
      <c r="K7292" s="9" t="s">
        <v>183</v>
      </c>
      <c r="L7292" s="9" t="s">
        <v>183</v>
      </c>
      <c r="M7292" s="65">
        <v>567</v>
      </c>
      <c r="P7292" s="65">
        <f t="shared" si="203"/>
        <v>567</v>
      </c>
    </row>
    <row r="7293" spans="1:16" ht="15">
      <c r="A7293" s="28" t="s">
        <v>802</v>
      </c>
      <c r="B7293" s="61" t="s">
        <v>2717</v>
      </c>
      <c r="C7293" s="3"/>
      <c r="D7293" s="3"/>
      <c r="E7293" s="9" t="s">
        <v>278</v>
      </c>
      <c r="F7293" s="9" t="s">
        <v>183</v>
      </c>
      <c r="G7293" s="9" t="s">
        <v>183</v>
      </c>
      <c r="H7293" s="9" t="s">
        <v>183</v>
      </c>
      <c r="I7293" s="9" t="s">
        <v>183</v>
      </c>
      <c r="J7293" s="9" t="s">
        <v>278</v>
      </c>
      <c r="K7293" s="9" t="s">
        <v>183</v>
      </c>
      <c r="L7293" s="9" t="s">
        <v>183</v>
      </c>
      <c r="M7293" s="65">
        <v>566.20000000000005</v>
      </c>
      <c r="P7293" s="65">
        <f t="shared" si="203"/>
        <v>566.20000000000005</v>
      </c>
    </row>
    <row r="7294" spans="1:16" ht="15">
      <c r="A7294" s="28" t="s">
        <v>803</v>
      </c>
      <c r="B7294" s="61" t="s">
        <v>2200</v>
      </c>
      <c r="E7294" s="9" t="s">
        <v>278</v>
      </c>
      <c r="F7294" s="9" t="s">
        <v>183</v>
      </c>
      <c r="G7294" s="9" t="s">
        <v>183</v>
      </c>
      <c r="H7294" s="9" t="s">
        <v>183</v>
      </c>
      <c r="I7294" s="9" t="s">
        <v>183</v>
      </c>
      <c r="J7294" s="9" t="s">
        <v>278</v>
      </c>
      <c r="K7294" s="9" t="s">
        <v>183</v>
      </c>
      <c r="L7294" s="9" t="s">
        <v>183</v>
      </c>
      <c r="M7294" s="65">
        <v>565.30000000000007</v>
      </c>
      <c r="P7294" s="65">
        <f t="shared" si="203"/>
        <v>565.30000000000007</v>
      </c>
    </row>
    <row r="7295" spans="1:16" ht="15">
      <c r="A7295" s="28" t="s">
        <v>804</v>
      </c>
      <c r="B7295" s="61" t="s">
        <v>2819</v>
      </c>
      <c r="C7295" s="3"/>
      <c r="D7295" s="3"/>
      <c r="E7295" s="9" t="s">
        <v>278</v>
      </c>
      <c r="F7295" s="9" t="s">
        <v>183</v>
      </c>
      <c r="G7295" s="9" t="s">
        <v>183</v>
      </c>
      <c r="H7295" s="9" t="s">
        <v>183</v>
      </c>
      <c r="I7295" s="9" t="s">
        <v>183</v>
      </c>
      <c r="J7295" s="9" t="s">
        <v>278</v>
      </c>
      <c r="K7295" s="9" t="s">
        <v>183</v>
      </c>
      <c r="L7295" s="9" t="s">
        <v>183</v>
      </c>
      <c r="M7295" s="65">
        <v>562.6</v>
      </c>
      <c r="P7295" s="65">
        <f t="shared" si="203"/>
        <v>562.6</v>
      </c>
    </row>
    <row r="7296" spans="1:16" ht="15">
      <c r="A7296" s="28" t="s">
        <v>805</v>
      </c>
      <c r="B7296" s="61" t="s">
        <v>2192</v>
      </c>
      <c r="E7296" s="9" t="s">
        <v>278</v>
      </c>
      <c r="F7296" s="9" t="s">
        <v>183</v>
      </c>
      <c r="G7296" s="9" t="s">
        <v>183</v>
      </c>
      <c r="H7296" s="9" t="s">
        <v>183</v>
      </c>
      <c r="I7296" s="9" t="s">
        <v>183</v>
      </c>
      <c r="J7296" s="9" t="s">
        <v>278</v>
      </c>
      <c r="K7296" s="9" t="s">
        <v>183</v>
      </c>
      <c r="L7296" s="9" t="s">
        <v>183</v>
      </c>
      <c r="M7296" s="65">
        <v>562.1</v>
      </c>
      <c r="P7296" s="65">
        <f t="shared" si="203"/>
        <v>562.1</v>
      </c>
    </row>
    <row r="7297" spans="1:16" ht="15">
      <c r="A7297" s="28" t="s">
        <v>806</v>
      </c>
      <c r="B7297" s="61" t="s">
        <v>2725</v>
      </c>
      <c r="C7297" s="3"/>
      <c r="D7297" s="3"/>
      <c r="E7297" s="9" t="s">
        <v>278</v>
      </c>
      <c r="F7297" s="9" t="s">
        <v>183</v>
      </c>
      <c r="G7297" s="9" t="s">
        <v>183</v>
      </c>
      <c r="H7297" s="9" t="s">
        <v>183</v>
      </c>
      <c r="I7297" s="9" t="s">
        <v>183</v>
      </c>
      <c r="J7297" s="9" t="s">
        <v>278</v>
      </c>
      <c r="K7297" s="9" t="s">
        <v>183</v>
      </c>
      <c r="L7297" s="9" t="s">
        <v>183</v>
      </c>
      <c r="M7297" s="65">
        <v>556.5</v>
      </c>
      <c r="P7297" s="65">
        <f t="shared" si="203"/>
        <v>556.5</v>
      </c>
    </row>
    <row r="7298" spans="1:16" ht="15">
      <c r="A7298" s="28" t="s">
        <v>807</v>
      </c>
      <c r="B7298" s="61" t="s">
        <v>2704</v>
      </c>
      <c r="C7298" s="3"/>
      <c r="D7298" s="3"/>
      <c r="E7298" s="9" t="s">
        <v>278</v>
      </c>
      <c r="F7298" s="9" t="s">
        <v>183</v>
      </c>
      <c r="G7298" s="9" t="s">
        <v>183</v>
      </c>
      <c r="H7298" s="9" t="s">
        <v>183</v>
      </c>
      <c r="I7298" s="9" t="s">
        <v>183</v>
      </c>
      <c r="J7298" s="9" t="s">
        <v>278</v>
      </c>
      <c r="K7298" s="9" t="s">
        <v>183</v>
      </c>
      <c r="L7298" s="9" t="s">
        <v>183</v>
      </c>
      <c r="M7298" s="65">
        <v>554.30000000000007</v>
      </c>
      <c r="P7298" s="65">
        <f t="shared" si="203"/>
        <v>554.30000000000007</v>
      </c>
    </row>
    <row r="7299" spans="1:16" ht="15">
      <c r="A7299" s="28" t="s">
        <v>808</v>
      </c>
      <c r="B7299" s="178" t="s">
        <v>1667</v>
      </c>
      <c r="E7299" s="9" t="s">
        <v>278</v>
      </c>
      <c r="F7299" s="9" t="s">
        <v>183</v>
      </c>
      <c r="G7299" s="9" t="s">
        <v>183</v>
      </c>
      <c r="H7299" s="9" t="s">
        <v>183</v>
      </c>
      <c r="I7299" s="9" t="s">
        <v>183</v>
      </c>
      <c r="J7299" s="9" t="s">
        <v>278</v>
      </c>
      <c r="K7299" s="9" t="s">
        <v>183</v>
      </c>
      <c r="L7299" s="9" t="s">
        <v>183</v>
      </c>
      <c r="M7299" s="65">
        <v>552</v>
      </c>
      <c r="P7299" s="65">
        <f t="shared" si="203"/>
        <v>552</v>
      </c>
    </row>
    <row r="7300" spans="1:16" ht="15">
      <c r="A7300" s="28" t="s">
        <v>809</v>
      </c>
      <c r="B7300" s="61" t="s">
        <v>2206</v>
      </c>
      <c r="E7300" s="9" t="s">
        <v>278</v>
      </c>
      <c r="F7300" s="9" t="s">
        <v>183</v>
      </c>
      <c r="G7300" s="9" t="s">
        <v>183</v>
      </c>
      <c r="H7300" s="9" t="s">
        <v>183</v>
      </c>
      <c r="I7300" s="9" t="s">
        <v>183</v>
      </c>
      <c r="J7300" s="9" t="s">
        <v>278</v>
      </c>
      <c r="K7300" s="9" t="s">
        <v>183</v>
      </c>
      <c r="L7300" s="9" t="s">
        <v>183</v>
      </c>
      <c r="M7300" s="65">
        <v>549.79999999999995</v>
      </c>
      <c r="P7300" s="65">
        <f t="shared" si="203"/>
        <v>549.79999999999995</v>
      </c>
    </row>
    <row r="7301" spans="1:16" ht="15">
      <c r="A7301" s="28" t="s">
        <v>810</v>
      </c>
      <c r="B7301" s="61" t="s">
        <v>2211</v>
      </c>
      <c r="E7301" s="9" t="s">
        <v>278</v>
      </c>
      <c r="F7301" s="9" t="s">
        <v>183</v>
      </c>
      <c r="G7301" s="9" t="s">
        <v>183</v>
      </c>
      <c r="H7301" s="9" t="s">
        <v>183</v>
      </c>
      <c r="I7301" s="9" t="s">
        <v>183</v>
      </c>
      <c r="J7301" s="9" t="s">
        <v>278</v>
      </c>
      <c r="K7301" s="9" t="s">
        <v>183</v>
      </c>
      <c r="L7301" s="9" t="s">
        <v>183</v>
      </c>
      <c r="M7301" s="65">
        <v>539.19999999999993</v>
      </c>
      <c r="P7301" s="65">
        <f t="shared" si="203"/>
        <v>539.19999999999993</v>
      </c>
    </row>
    <row r="7302" spans="1:16" ht="15">
      <c r="A7302" s="28" t="s">
        <v>811</v>
      </c>
      <c r="B7302" s="61" t="s">
        <v>2213</v>
      </c>
      <c r="E7302" s="9" t="s">
        <v>278</v>
      </c>
      <c r="F7302" s="9" t="s">
        <v>183</v>
      </c>
      <c r="G7302" s="9" t="s">
        <v>183</v>
      </c>
      <c r="H7302" s="9" t="s">
        <v>183</v>
      </c>
      <c r="I7302" s="9" t="s">
        <v>183</v>
      </c>
      <c r="J7302" s="9" t="s">
        <v>278</v>
      </c>
      <c r="K7302" s="9" t="s">
        <v>183</v>
      </c>
      <c r="L7302" s="9" t="s">
        <v>183</v>
      </c>
      <c r="M7302" s="65">
        <v>523.4</v>
      </c>
      <c r="P7302" s="65">
        <f t="shared" ref="P7302:P7333" si="204">SUM(E7302:M7302)</f>
        <v>523.4</v>
      </c>
    </row>
    <row r="7303" spans="1:16" ht="15">
      <c r="A7303" s="28" t="s">
        <v>812</v>
      </c>
      <c r="B7303" s="61" t="s">
        <v>2835</v>
      </c>
      <c r="C7303" s="3"/>
      <c r="D7303" s="3"/>
      <c r="E7303" s="9" t="s">
        <v>278</v>
      </c>
      <c r="F7303" s="9" t="s">
        <v>183</v>
      </c>
      <c r="G7303" s="9" t="s">
        <v>183</v>
      </c>
      <c r="H7303" s="9" t="s">
        <v>183</v>
      </c>
      <c r="I7303" s="9" t="s">
        <v>183</v>
      </c>
      <c r="J7303" s="9" t="s">
        <v>278</v>
      </c>
      <c r="K7303" s="9" t="s">
        <v>183</v>
      </c>
      <c r="L7303" s="9" t="s">
        <v>183</v>
      </c>
      <c r="M7303" s="65">
        <v>519.80000000000007</v>
      </c>
      <c r="P7303" s="65">
        <f t="shared" si="204"/>
        <v>519.80000000000007</v>
      </c>
    </row>
    <row r="7304" spans="1:16" ht="15">
      <c r="A7304" s="28" t="s">
        <v>813</v>
      </c>
      <c r="B7304" s="61" t="s">
        <v>2702</v>
      </c>
      <c r="C7304" s="3"/>
      <c r="D7304" s="3"/>
      <c r="E7304" s="9" t="s">
        <v>278</v>
      </c>
      <c r="F7304" s="9" t="s">
        <v>183</v>
      </c>
      <c r="G7304" s="9" t="s">
        <v>183</v>
      </c>
      <c r="H7304" s="9" t="s">
        <v>183</v>
      </c>
      <c r="I7304" s="9" t="s">
        <v>183</v>
      </c>
      <c r="J7304" s="9" t="s">
        <v>278</v>
      </c>
      <c r="K7304" s="9" t="s">
        <v>183</v>
      </c>
      <c r="L7304" s="9" t="s">
        <v>183</v>
      </c>
      <c r="M7304" s="65">
        <v>509.2</v>
      </c>
      <c r="P7304" s="65">
        <f t="shared" si="204"/>
        <v>509.2</v>
      </c>
    </row>
    <row r="7305" spans="1:16" ht="15">
      <c r="A7305" s="28" t="s">
        <v>814</v>
      </c>
      <c r="B7305" s="178" t="s">
        <v>1671</v>
      </c>
      <c r="E7305" s="9" t="s">
        <v>278</v>
      </c>
      <c r="F7305" s="9" t="s">
        <v>183</v>
      </c>
      <c r="G7305" s="9" t="s">
        <v>183</v>
      </c>
      <c r="H7305" s="9" t="s">
        <v>183</v>
      </c>
      <c r="I7305" s="9" t="s">
        <v>183</v>
      </c>
      <c r="J7305" s="9" t="s">
        <v>278</v>
      </c>
      <c r="K7305" s="9" t="s">
        <v>183</v>
      </c>
      <c r="L7305" s="9" t="s">
        <v>183</v>
      </c>
      <c r="M7305" s="65">
        <v>502.9</v>
      </c>
      <c r="P7305" s="65">
        <f t="shared" si="204"/>
        <v>502.9</v>
      </c>
    </row>
    <row r="7306" spans="1:16" ht="15">
      <c r="A7306" s="28" t="s">
        <v>1946</v>
      </c>
      <c r="B7306" s="61" t="s">
        <v>180</v>
      </c>
      <c r="E7306" s="9" t="s">
        <v>278</v>
      </c>
      <c r="F7306" s="9" t="s">
        <v>183</v>
      </c>
      <c r="G7306" s="9" t="s">
        <v>183</v>
      </c>
      <c r="H7306" s="9" t="s">
        <v>183</v>
      </c>
      <c r="I7306" s="9" t="s">
        <v>183</v>
      </c>
      <c r="J7306" s="9" t="s">
        <v>278</v>
      </c>
      <c r="K7306" s="9" t="s">
        <v>183</v>
      </c>
      <c r="L7306" s="9" t="s">
        <v>183</v>
      </c>
      <c r="M7306" s="65">
        <v>491.1</v>
      </c>
      <c r="P7306" s="65">
        <f t="shared" si="204"/>
        <v>491.1</v>
      </c>
    </row>
    <row r="7307" spans="1:16" ht="15">
      <c r="A7307" s="28" t="s">
        <v>2165</v>
      </c>
      <c r="B7307" s="178" t="s">
        <v>1341</v>
      </c>
      <c r="C7307" s="3"/>
      <c r="D7307" s="3"/>
      <c r="E7307" s="9" t="s">
        <v>278</v>
      </c>
      <c r="F7307" s="9" t="s">
        <v>183</v>
      </c>
      <c r="G7307" s="9" t="s">
        <v>183</v>
      </c>
      <c r="H7307" s="9" t="s">
        <v>183</v>
      </c>
      <c r="I7307" s="9" t="s">
        <v>183</v>
      </c>
      <c r="J7307" s="9">
        <v>480.00000000000364</v>
      </c>
      <c r="K7307" s="9" t="s">
        <v>183</v>
      </c>
      <c r="L7307" s="9" t="s">
        <v>183</v>
      </c>
      <c r="M7307" s="9" t="s">
        <v>278</v>
      </c>
      <c r="P7307" s="65">
        <f t="shared" si="204"/>
        <v>480.00000000000364</v>
      </c>
    </row>
    <row r="7308" spans="1:16" ht="15">
      <c r="A7308" s="28" t="s">
        <v>2166</v>
      </c>
      <c r="B7308" s="178" t="s">
        <v>1666</v>
      </c>
      <c r="E7308" s="9" t="s">
        <v>278</v>
      </c>
      <c r="F7308" s="9" t="s">
        <v>183</v>
      </c>
      <c r="G7308" s="9" t="s">
        <v>183</v>
      </c>
      <c r="H7308" s="9" t="s">
        <v>183</v>
      </c>
      <c r="I7308" s="9" t="s">
        <v>183</v>
      </c>
      <c r="J7308" s="9" t="s">
        <v>278</v>
      </c>
      <c r="K7308" s="9" t="s">
        <v>183</v>
      </c>
      <c r="L7308" s="9" t="s">
        <v>183</v>
      </c>
      <c r="M7308" s="65">
        <v>478.9</v>
      </c>
      <c r="P7308" s="65">
        <f t="shared" si="204"/>
        <v>478.9</v>
      </c>
    </row>
    <row r="7309" spans="1:16" ht="15">
      <c r="A7309" s="28" t="s">
        <v>2167</v>
      </c>
      <c r="B7309" s="61" t="s">
        <v>2191</v>
      </c>
      <c r="E7309" s="9" t="s">
        <v>278</v>
      </c>
      <c r="F7309" s="9" t="s">
        <v>183</v>
      </c>
      <c r="G7309" s="9" t="s">
        <v>183</v>
      </c>
      <c r="H7309" s="9" t="s">
        <v>183</v>
      </c>
      <c r="I7309" s="9" t="s">
        <v>183</v>
      </c>
      <c r="J7309" s="9" t="s">
        <v>278</v>
      </c>
      <c r="K7309" s="9" t="s">
        <v>183</v>
      </c>
      <c r="L7309" s="9" t="s">
        <v>183</v>
      </c>
      <c r="M7309" s="65">
        <v>476.1</v>
      </c>
      <c r="P7309" s="65">
        <f t="shared" si="204"/>
        <v>476.1</v>
      </c>
    </row>
    <row r="7310" spans="1:16" ht="15">
      <c r="A7310" s="28" t="s">
        <v>2168</v>
      </c>
      <c r="B7310" s="61" t="s">
        <v>2711</v>
      </c>
      <c r="C7310" s="3"/>
      <c r="D7310" s="3"/>
      <c r="E7310" s="9" t="s">
        <v>278</v>
      </c>
      <c r="F7310" s="9" t="s">
        <v>183</v>
      </c>
      <c r="G7310" s="9" t="s">
        <v>183</v>
      </c>
      <c r="H7310" s="9" t="s">
        <v>183</v>
      </c>
      <c r="I7310" s="9" t="s">
        <v>183</v>
      </c>
      <c r="J7310" s="9" t="s">
        <v>278</v>
      </c>
      <c r="K7310" s="9" t="s">
        <v>183</v>
      </c>
      <c r="L7310" s="9" t="s">
        <v>183</v>
      </c>
      <c r="M7310" s="65">
        <v>471.8</v>
      </c>
      <c r="P7310" s="65">
        <f t="shared" si="204"/>
        <v>471.8</v>
      </c>
    </row>
    <row r="7311" spans="1:16" ht="15">
      <c r="A7311" s="28" t="s">
        <v>2169</v>
      </c>
      <c r="B7311" s="61" t="s">
        <v>2713</v>
      </c>
      <c r="C7311" s="3"/>
      <c r="D7311" s="3"/>
      <c r="E7311" s="9" t="s">
        <v>278</v>
      </c>
      <c r="F7311" s="9" t="s">
        <v>183</v>
      </c>
      <c r="G7311" s="9" t="s">
        <v>183</v>
      </c>
      <c r="H7311" s="9" t="s">
        <v>183</v>
      </c>
      <c r="I7311" s="9" t="s">
        <v>183</v>
      </c>
      <c r="J7311" s="9" t="s">
        <v>278</v>
      </c>
      <c r="K7311" s="9" t="s">
        <v>183</v>
      </c>
      <c r="L7311" s="9" t="s">
        <v>183</v>
      </c>
      <c r="M7311" s="65">
        <v>468.90000000000003</v>
      </c>
      <c r="P7311" s="65">
        <f t="shared" si="204"/>
        <v>468.90000000000003</v>
      </c>
    </row>
    <row r="7312" spans="1:16" ht="15">
      <c r="A7312" s="28" t="s">
        <v>2170</v>
      </c>
      <c r="B7312" s="61" t="s">
        <v>2705</v>
      </c>
      <c r="C7312" s="3"/>
      <c r="D7312" s="3"/>
      <c r="E7312" s="9" t="s">
        <v>278</v>
      </c>
      <c r="F7312" s="9" t="s">
        <v>183</v>
      </c>
      <c r="G7312" s="9" t="s">
        <v>183</v>
      </c>
      <c r="H7312" s="9" t="s">
        <v>183</v>
      </c>
      <c r="I7312" s="9" t="s">
        <v>183</v>
      </c>
      <c r="J7312" s="9" t="s">
        <v>278</v>
      </c>
      <c r="K7312" s="9" t="s">
        <v>183</v>
      </c>
      <c r="L7312" s="9" t="s">
        <v>183</v>
      </c>
      <c r="M7312" s="65">
        <v>462.3</v>
      </c>
      <c r="P7312" s="65">
        <f t="shared" si="204"/>
        <v>462.3</v>
      </c>
    </row>
    <row r="7313" spans="1:18" ht="15">
      <c r="A7313" s="28" t="s">
        <v>2171</v>
      </c>
      <c r="B7313" s="178" t="s">
        <v>1668</v>
      </c>
      <c r="E7313" s="9" t="s">
        <v>278</v>
      </c>
      <c r="F7313" s="9" t="s">
        <v>183</v>
      </c>
      <c r="G7313" s="9" t="s">
        <v>183</v>
      </c>
      <c r="H7313" s="9" t="s">
        <v>183</v>
      </c>
      <c r="I7313" s="9" t="s">
        <v>183</v>
      </c>
      <c r="J7313" s="9" t="s">
        <v>278</v>
      </c>
      <c r="K7313" s="9" t="s">
        <v>183</v>
      </c>
      <c r="L7313" s="9" t="s">
        <v>183</v>
      </c>
      <c r="M7313" s="65">
        <v>457</v>
      </c>
      <c r="P7313" s="65">
        <f t="shared" si="204"/>
        <v>457</v>
      </c>
    </row>
    <row r="7314" spans="1:18" ht="15">
      <c r="A7314" s="28" t="s">
        <v>2172</v>
      </c>
      <c r="B7314" s="178" t="s">
        <v>1693</v>
      </c>
      <c r="E7314" s="9" t="s">
        <v>278</v>
      </c>
      <c r="F7314" s="9" t="s">
        <v>183</v>
      </c>
      <c r="G7314" s="9" t="s">
        <v>183</v>
      </c>
      <c r="H7314" s="9" t="s">
        <v>183</v>
      </c>
      <c r="I7314" s="9" t="s">
        <v>183</v>
      </c>
      <c r="J7314" s="9" t="s">
        <v>278</v>
      </c>
      <c r="K7314" s="9" t="s">
        <v>183</v>
      </c>
      <c r="L7314" s="9" t="s">
        <v>183</v>
      </c>
      <c r="M7314" s="65">
        <v>452.8</v>
      </c>
      <c r="P7314" s="65">
        <f t="shared" si="204"/>
        <v>452.8</v>
      </c>
    </row>
    <row r="7315" spans="1:18" ht="15">
      <c r="A7315" s="28" t="s">
        <v>2173</v>
      </c>
      <c r="B7315" s="61" t="s">
        <v>2699</v>
      </c>
      <c r="C7315" s="3"/>
      <c r="D7315" s="3"/>
      <c r="E7315" s="9" t="s">
        <v>278</v>
      </c>
      <c r="F7315" s="9" t="s">
        <v>183</v>
      </c>
      <c r="G7315" s="9" t="s">
        <v>183</v>
      </c>
      <c r="H7315" s="9" t="s">
        <v>183</v>
      </c>
      <c r="I7315" s="9" t="s">
        <v>183</v>
      </c>
      <c r="J7315" s="9" t="s">
        <v>278</v>
      </c>
      <c r="K7315" s="9" t="s">
        <v>183</v>
      </c>
      <c r="L7315" s="9" t="s">
        <v>183</v>
      </c>
      <c r="M7315" s="65">
        <v>451.8</v>
      </c>
      <c r="P7315" s="65">
        <f t="shared" si="204"/>
        <v>451.8</v>
      </c>
    </row>
    <row r="7316" spans="1:18" ht="15">
      <c r="A7316" s="28" t="s">
        <v>2174</v>
      </c>
      <c r="B7316" s="61" t="s">
        <v>2712</v>
      </c>
      <c r="C7316" s="3"/>
      <c r="D7316" s="3"/>
      <c r="E7316" s="9" t="s">
        <v>278</v>
      </c>
      <c r="F7316" s="9" t="s">
        <v>183</v>
      </c>
      <c r="G7316" s="9" t="s">
        <v>183</v>
      </c>
      <c r="H7316" s="9" t="s">
        <v>183</v>
      </c>
      <c r="I7316" s="9" t="s">
        <v>183</v>
      </c>
      <c r="J7316" s="9" t="s">
        <v>278</v>
      </c>
      <c r="K7316" s="9" t="s">
        <v>183</v>
      </c>
      <c r="L7316" s="9" t="s">
        <v>183</v>
      </c>
      <c r="M7316" s="65">
        <v>450.8</v>
      </c>
      <c r="P7316" s="65">
        <f t="shared" si="204"/>
        <v>450.8</v>
      </c>
    </row>
    <row r="7317" spans="1:18" ht="15">
      <c r="A7317" s="28" t="s">
        <v>2175</v>
      </c>
      <c r="B7317" s="61" t="s">
        <v>2720</v>
      </c>
      <c r="C7317" s="3"/>
      <c r="D7317" s="3"/>
      <c r="E7317" s="9" t="s">
        <v>278</v>
      </c>
      <c r="F7317" s="9" t="s">
        <v>183</v>
      </c>
      <c r="G7317" s="9" t="s">
        <v>183</v>
      </c>
      <c r="H7317" s="9" t="s">
        <v>183</v>
      </c>
      <c r="I7317" s="9" t="s">
        <v>183</v>
      </c>
      <c r="J7317" s="9" t="s">
        <v>278</v>
      </c>
      <c r="K7317" s="9" t="s">
        <v>183</v>
      </c>
      <c r="L7317" s="9" t="s">
        <v>183</v>
      </c>
      <c r="M7317" s="65">
        <v>444.6</v>
      </c>
      <c r="P7317" s="65">
        <f t="shared" si="204"/>
        <v>444.6</v>
      </c>
    </row>
    <row r="7318" spans="1:18" ht="15">
      <c r="A7318" s="28" t="s">
        <v>2176</v>
      </c>
      <c r="B7318" s="61" t="s">
        <v>2208</v>
      </c>
      <c r="E7318" s="9" t="s">
        <v>278</v>
      </c>
      <c r="F7318" s="9" t="s">
        <v>183</v>
      </c>
      <c r="G7318" s="9" t="s">
        <v>183</v>
      </c>
      <c r="H7318" s="9" t="s">
        <v>183</v>
      </c>
      <c r="I7318" s="9" t="s">
        <v>183</v>
      </c>
      <c r="J7318" s="9" t="s">
        <v>278</v>
      </c>
      <c r="K7318" s="9" t="s">
        <v>183</v>
      </c>
      <c r="L7318" s="9" t="s">
        <v>183</v>
      </c>
      <c r="M7318" s="65">
        <v>442.4</v>
      </c>
      <c r="P7318" s="65">
        <f t="shared" si="204"/>
        <v>442.4</v>
      </c>
    </row>
    <row r="7319" spans="1:18" ht="15">
      <c r="A7319" s="28" t="s">
        <v>2177</v>
      </c>
      <c r="B7319" s="61" t="s">
        <v>2197</v>
      </c>
      <c r="E7319" s="9" t="s">
        <v>278</v>
      </c>
      <c r="F7319" s="9" t="s">
        <v>183</v>
      </c>
      <c r="G7319" s="9" t="s">
        <v>183</v>
      </c>
      <c r="H7319" s="9" t="s">
        <v>183</v>
      </c>
      <c r="I7319" s="9" t="s">
        <v>183</v>
      </c>
      <c r="J7319" s="9" t="s">
        <v>278</v>
      </c>
      <c r="K7319" s="9" t="s">
        <v>183</v>
      </c>
      <c r="L7319" s="9" t="s">
        <v>183</v>
      </c>
      <c r="M7319" s="65">
        <v>440.6</v>
      </c>
      <c r="P7319" s="65">
        <f t="shared" si="204"/>
        <v>440.6</v>
      </c>
    </row>
    <row r="7320" spans="1:18" ht="15">
      <c r="A7320" s="28" t="s">
        <v>2178</v>
      </c>
      <c r="B7320" s="61" t="s">
        <v>2205</v>
      </c>
      <c r="E7320" s="9" t="s">
        <v>278</v>
      </c>
      <c r="F7320" s="9" t="s">
        <v>183</v>
      </c>
      <c r="G7320" s="9" t="s">
        <v>183</v>
      </c>
      <c r="H7320" s="9" t="s">
        <v>183</v>
      </c>
      <c r="I7320" s="9" t="s">
        <v>183</v>
      </c>
      <c r="J7320" s="9" t="s">
        <v>278</v>
      </c>
      <c r="K7320" s="9" t="s">
        <v>183</v>
      </c>
      <c r="L7320" s="9" t="s">
        <v>183</v>
      </c>
      <c r="M7320" s="65">
        <v>432.90000000000003</v>
      </c>
      <c r="P7320" s="65">
        <f t="shared" si="204"/>
        <v>432.90000000000003</v>
      </c>
    </row>
    <row r="7321" spans="1:18" ht="15">
      <c r="A7321" s="28" t="s">
        <v>2179</v>
      </c>
      <c r="B7321" s="61" t="s">
        <v>2701</v>
      </c>
      <c r="C7321" s="3"/>
      <c r="D7321" s="3"/>
      <c r="E7321" s="9" t="s">
        <v>278</v>
      </c>
      <c r="F7321" s="9" t="s">
        <v>183</v>
      </c>
      <c r="G7321" s="9" t="s">
        <v>183</v>
      </c>
      <c r="H7321" s="9" t="s">
        <v>183</v>
      </c>
      <c r="I7321" s="9" t="s">
        <v>183</v>
      </c>
      <c r="J7321" s="9" t="s">
        <v>278</v>
      </c>
      <c r="K7321" s="9" t="s">
        <v>183</v>
      </c>
      <c r="L7321" s="9" t="s">
        <v>183</v>
      </c>
      <c r="M7321" s="65">
        <v>402.8</v>
      </c>
      <c r="P7321" s="65">
        <f t="shared" si="204"/>
        <v>402.8</v>
      </c>
    </row>
    <row r="7322" spans="1:18" ht="15">
      <c r="A7322" s="28" t="s">
        <v>2180</v>
      </c>
      <c r="B7322" s="61" t="s">
        <v>2726</v>
      </c>
      <c r="C7322" s="3"/>
      <c r="D7322" s="3"/>
      <c r="E7322" s="9" t="s">
        <v>278</v>
      </c>
      <c r="F7322" s="9" t="s">
        <v>183</v>
      </c>
      <c r="G7322" s="9" t="s">
        <v>183</v>
      </c>
      <c r="H7322" s="9" t="s">
        <v>183</v>
      </c>
      <c r="I7322" s="9" t="s">
        <v>183</v>
      </c>
      <c r="J7322" s="9" t="s">
        <v>278</v>
      </c>
      <c r="K7322" s="9" t="s">
        <v>183</v>
      </c>
      <c r="L7322" s="9" t="s">
        <v>183</v>
      </c>
      <c r="M7322" s="65">
        <v>400.4</v>
      </c>
      <c r="P7322" s="65">
        <f t="shared" si="204"/>
        <v>400.4</v>
      </c>
    </row>
    <row r="7323" spans="1:18" ht="15">
      <c r="A7323" s="28" t="s">
        <v>2181</v>
      </c>
      <c r="B7323" s="61" t="s">
        <v>2715</v>
      </c>
      <c r="C7323" s="3"/>
      <c r="D7323" s="3"/>
      <c r="E7323" s="9" t="s">
        <v>278</v>
      </c>
      <c r="F7323" s="9" t="s">
        <v>183</v>
      </c>
      <c r="G7323" s="9" t="s">
        <v>183</v>
      </c>
      <c r="H7323" s="9" t="s">
        <v>183</v>
      </c>
      <c r="I7323" s="9" t="s">
        <v>183</v>
      </c>
      <c r="J7323" s="9" t="s">
        <v>278</v>
      </c>
      <c r="K7323" s="9" t="s">
        <v>183</v>
      </c>
      <c r="L7323" s="9" t="s">
        <v>183</v>
      </c>
      <c r="M7323" s="65">
        <v>399.6</v>
      </c>
      <c r="P7323" s="65">
        <f t="shared" si="204"/>
        <v>399.6</v>
      </c>
    </row>
    <row r="7324" spans="1:18" ht="15">
      <c r="A7324" s="28" t="s">
        <v>2182</v>
      </c>
      <c r="B7324" s="178" t="s">
        <v>1335</v>
      </c>
      <c r="C7324" s="3"/>
      <c r="D7324" s="3"/>
      <c r="E7324" s="9" t="s">
        <v>278</v>
      </c>
      <c r="F7324" s="9" t="s">
        <v>183</v>
      </c>
      <c r="G7324" s="9" t="s">
        <v>183</v>
      </c>
      <c r="H7324" s="9" t="s">
        <v>183</v>
      </c>
      <c r="I7324" s="9" t="s">
        <v>183</v>
      </c>
      <c r="J7324" s="9">
        <v>386.29999999999563</v>
      </c>
      <c r="K7324" s="9" t="s">
        <v>183</v>
      </c>
      <c r="L7324" s="9" t="s">
        <v>183</v>
      </c>
      <c r="M7324" s="9" t="s">
        <v>278</v>
      </c>
      <c r="P7324" s="65">
        <f t="shared" si="204"/>
        <v>386.29999999999563</v>
      </c>
    </row>
    <row r="7325" spans="1:18" ht="15">
      <c r="A7325" s="28" t="s">
        <v>2183</v>
      </c>
      <c r="B7325" s="61" t="s">
        <v>2201</v>
      </c>
      <c r="E7325" s="9" t="s">
        <v>278</v>
      </c>
      <c r="F7325" s="9" t="s">
        <v>183</v>
      </c>
      <c r="G7325" s="9" t="s">
        <v>183</v>
      </c>
      <c r="H7325" s="9" t="s">
        <v>183</v>
      </c>
      <c r="I7325" s="9" t="s">
        <v>183</v>
      </c>
      <c r="J7325" s="9" t="s">
        <v>278</v>
      </c>
      <c r="K7325" s="9" t="s">
        <v>183</v>
      </c>
      <c r="L7325" s="9" t="s">
        <v>183</v>
      </c>
      <c r="M7325" s="65">
        <v>381</v>
      </c>
      <c r="P7325" s="65">
        <f t="shared" si="204"/>
        <v>381</v>
      </c>
    </row>
    <row r="7326" spans="1:18" ht="15">
      <c r="A7326" s="28" t="s">
        <v>2184</v>
      </c>
      <c r="B7326" s="61" t="s">
        <v>2209</v>
      </c>
      <c r="E7326" s="9" t="s">
        <v>278</v>
      </c>
      <c r="F7326" s="9" t="s">
        <v>183</v>
      </c>
      <c r="G7326" s="9" t="s">
        <v>183</v>
      </c>
      <c r="H7326" s="9" t="s">
        <v>183</v>
      </c>
      <c r="I7326" s="9" t="s">
        <v>183</v>
      </c>
      <c r="J7326" s="9" t="s">
        <v>278</v>
      </c>
      <c r="K7326" s="9" t="s">
        <v>183</v>
      </c>
      <c r="L7326" s="9" t="s">
        <v>183</v>
      </c>
      <c r="M7326" s="65">
        <v>378.4</v>
      </c>
      <c r="P7326" s="65">
        <f t="shared" si="204"/>
        <v>378.4</v>
      </c>
    </row>
    <row r="7327" spans="1:18" ht="15">
      <c r="A7327" s="28" t="s">
        <v>2185</v>
      </c>
      <c r="B7327" s="178" t="s">
        <v>1665</v>
      </c>
      <c r="E7327" s="9" t="s">
        <v>278</v>
      </c>
      <c r="F7327" s="9" t="s">
        <v>183</v>
      </c>
      <c r="G7327" s="9" t="s">
        <v>183</v>
      </c>
      <c r="H7327" s="9" t="s">
        <v>183</v>
      </c>
      <c r="I7327" s="9" t="s">
        <v>183</v>
      </c>
      <c r="J7327" s="9" t="s">
        <v>278</v>
      </c>
      <c r="K7327" s="9" t="s">
        <v>183</v>
      </c>
      <c r="L7327" s="9" t="s">
        <v>183</v>
      </c>
      <c r="M7327" s="65">
        <v>370.70000000000005</v>
      </c>
      <c r="P7327" s="65">
        <f t="shared" si="204"/>
        <v>370.70000000000005</v>
      </c>
    </row>
    <row r="7328" spans="1:18" ht="15">
      <c r="A7328" s="28" t="s">
        <v>2186</v>
      </c>
      <c r="B7328" s="61" t="s">
        <v>2202</v>
      </c>
      <c r="E7328" s="9" t="s">
        <v>278</v>
      </c>
      <c r="F7328" s="9" t="s">
        <v>183</v>
      </c>
      <c r="G7328" s="9" t="s">
        <v>183</v>
      </c>
      <c r="H7328" s="9" t="s">
        <v>183</v>
      </c>
      <c r="I7328" s="9" t="s">
        <v>183</v>
      </c>
      <c r="J7328" s="9" t="s">
        <v>278</v>
      </c>
      <c r="K7328" s="9" t="s">
        <v>183</v>
      </c>
      <c r="L7328" s="9" t="s">
        <v>183</v>
      </c>
      <c r="M7328" s="65">
        <v>360</v>
      </c>
      <c r="P7328" s="65">
        <f t="shared" si="204"/>
        <v>360</v>
      </c>
      <c r="R7328" t="s">
        <v>2452</v>
      </c>
    </row>
    <row r="7329" spans="1:16" ht="15">
      <c r="A7329" s="28" t="s">
        <v>2187</v>
      </c>
      <c r="B7329" s="61" t="s">
        <v>2707</v>
      </c>
      <c r="C7329" s="3"/>
      <c r="D7329" s="3"/>
      <c r="E7329" s="9" t="s">
        <v>278</v>
      </c>
      <c r="F7329" s="9" t="s">
        <v>183</v>
      </c>
      <c r="G7329" s="9" t="s">
        <v>183</v>
      </c>
      <c r="H7329" s="9" t="s">
        <v>183</v>
      </c>
      <c r="I7329" s="9" t="s">
        <v>183</v>
      </c>
      <c r="J7329" s="9" t="s">
        <v>278</v>
      </c>
      <c r="K7329" s="9" t="s">
        <v>183</v>
      </c>
      <c r="L7329" s="9" t="s">
        <v>183</v>
      </c>
      <c r="M7329" s="65">
        <v>359.6</v>
      </c>
      <c r="P7329" s="65">
        <f t="shared" si="204"/>
        <v>359.6</v>
      </c>
    </row>
    <row r="7330" spans="1:16" ht="15">
      <c r="A7330" s="28" t="s">
        <v>2188</v>
      </c>
      <c r="B7330" s="61" t="s">
        <v>2710</v>
      </c>
      <c r="C7330" s="3"/>
      <c r="D7330" s="3"/>
      <c r="E7330" s="9" t="s">
        <v>278</v>
      </c>
      <c r="F7330" s="9" t="s">
        <v>183</v>
      </c>
      <c r="G7330" s="9" t="s">
        <v>183</v>
      </c>
      <c r="H7330" s="9" t="s">
        <v>183</v>
      </c>
      <c r="I7330" s="9" t="s">
        <v>183</v>
      </c>
      <c r="J7330" s="9" t="s">
        <v>278</v>
      </c>
      <c r="K7330" s="9" t="s">
        <v>183</v>
      </c>
      <c r="L7330" s="9" t="s">
        <v>183</v>
      </c>
      <c r="M7330" s="65">
        <v>355.6</v>
      </c>
      <c r="P7330" s="65">
        <f t="shared" si="204"/>
        <v>355.6</v>
      </c>
    </row>
    <row r="7331" spans="1:16" ht="15">
      <c r="A7331" s="28" t="s">
        <v>2296</v>
      </c>
      <c r="B7331" s="61" t="s">
        <v>2709</v>
      </c>
      <c r="C7331" s="3"/>
      <c r="D7331" s="3"/>
      <c r="E7331" s="9" t="s">
        <v>278</v>
      </c>
      <c r="F7331" s="9" t="s">
        <v>183</v>
      </c>
      <c r="G7331" s="9" t="s">
        <v>183</v>
      </c>
      <c r="H7331" s="9" t="s">
        <v>183</v>
      </c>
      <c r="I7331" s="9" t="s">
        <v>183</v>
      </c>
      <c r="J7331" s="9" t="s">
        <v>278</v>
      </c>
      <c r="K7331" s="9" t="s">
        <v>183</v>
      </c>
      <c r="L7331" s="9" t="s">
        <v>183</v>
      </c>
      <c r="M7331" s="65">
        <v>335.4</v>
      </c>
      <c r="P7331" s="65">
        <f t="shared" si="204"/>
        <v>335.4</v>
      </c>
    </row>
    <row r="7332" spans="1:16" ht="15">
      <c r="A7332" s="28" t="s">
        <v>2297</v>
      </c>
      <c r="B7332" s="61" t="s">
        <v>2195</v>
      </c>
      <c r="E7332" s="9" t="s">
        <v>278</v>
      </c>
      <c r="F7332" s="9" t="s">
        <v>183</v>
      </c>
      <c r="G7332" s="9" t="s">
        <v>183</v>
      </c>
      <c r="H7332" s="9" t="s">
        <v>183</v>
      </c>
      <c r="I7332" s="9" t="s">
        <v>183</v>
      </c>
      <c r="J7332" s="9" t="s">
        <v>278</v>
      </c>
      <c r="K7332" s="9" t="s">
        <v>183</v>
      </c>
      <c r="L7332" s="9" t="s">
        <v>183</v>
      </c>
      <c r="M7332" s="65">
        <v>317.10000000000002</v>
      </c>
      <c r="P7332" s="65">
        <f t="shared" si="204"/>
        <v>317.10000000000002</v>
      </c>
    </row>
    <row r="7333" spans="1:16" ht="15">
      <c r="A7333" s="28" t="s">
        <v>2298</v>
      </c>
      <c r="B7333" s="61" t="s">
        <v>4</v>
      </c>
      <c r="E7333" s="9">
        <v>307.8</v>
      </c>
      <c r="F7333" s="9" t="s">
        <v>183</v>
      </c>
      <c r="G7333" s="9" t="s">
        <v>183</v>
      </c>
      <c r="H7333" s="9" t="s">
        <v>183</v>
      </c>
      <c r="I7333" s="9" t="s">
        <v>183</v>
      </c>
      <c r="J7333" s="9" t="s">
        <v>278</v>
      </c>
      <c r="K7333" s="9" t="s">
        <v>183</v>
      </c>
      <c r="L7333" s="9" t="s">
        <v>183</v>
      </c>
      <c r="M7333" s="9" t="s">
        <v>278</v>
      </c>
      <c r="P7333" s="65">
        <f t="shared" si="204"/>
        <v>307.8</v>
      </c>
    </row>
    <row r="7334" spans="1:16" ht="15">
      <c r="A7334" s="253" t="s">
        <v>2676</v>
      </c>
      <c r="B7334" s="61" t="s">
        <v>2199</v>
      </c>
      <c r="E7334" s="9" t="s">
        <v>278</v>
      </c>
      <c r="F7334" s="9" t="s">
        <v>183</v>
      </c>
      <c r="G7334" s="9" t="s">
        <v>183</v>
      </c>
      <c r="H7334" s="9" t="s">
        <v>183</v>
      </c>
      <c r="I7334" s="9" t="s">
        <v>183</v>
      </c>
      <c r="J7334" s="9" t="s">
        <v>278</v>
      </c>
      <c r="K7334" s="9" t="s">
        <v>183</v>
      </c>
      <c r="L7334" s="9" t="s">
        <v>183</v>
      </c>
      <c r="M7334" s="65">
        <v>279.89999999999998</v>
      </c>
      <c r="P7334" s="65">
        <f t="shared" ref="P7334:P7364" si="205">SUM(E7334:M7334)</f>
        <v>279.89999999999998</v>
      </c>
    </row>
    <row r="7335" spans="1:16" ht="15">
      <c r="A7335" s="253" t="s">
        <v>2677</v>
      </c>
      <c r="B7335" s="61" t="s">
        <v>2714</v>
      </c>
      <c r="C7335" s="3"/>
      <c r="D7335" s="3"/>
      <c r="E7335" s="9" t="s">
        <v>278</v>
      </c>
      <c r="F7335" s="9" t="s">
        <v>183</v>
      </c>
      <c r="G7335" s="9" t="s">
        <v>183</v>
      </c>
      <c r="H7335" s="9" t="s">
        <v>183</v>
      </c>
      <c r="I7335" s="9" t="s">
        <v>183</v>
      </c>
      <c r="J7335" s="9" t="s">
        <v>278</v>
      </c>
      <c r="K7335" s="9" t="s">
        <v>183</v>
      </c>
      <c r="L7335" s="9" t="s">
        <v>183</v>
      </c>
      <c r="M7335" s="65">
        <v>265</v>
      </c>
      <c r="P7335" s="65">
        <f t="shared" si="205"/>
        <v>265</v>
      </c>
    </row>
    <row r="7336" spans="1:16" ht="15">
      <c r="A7336" s="253" t="s">
        <v>2678</v>
      </c>
      <c r="B7336" s="61" t="s">
        <v>2194</v>
      </c>
      <c r="E7336" s="9" t="s">
        <v>278</v>
      </c>
      <c r="F7336" s="9" t="s">
        <v>183</v>
      </c>
      <c r="G7336" s="9" t="s">
        <v>183</v>
      </c>
      <c r="H7336" s="9" t="s">
        <v>183</v>
      </c>
      <c r="I7336" s="9" t="s">
        <v>183</v>
      </c>
      <c r="J7336" s="9" t="s">
        <v>278</v>
      </c>
      <c r="K7336" s="9" t="s">
        <v>183</v>
      </c>
      <c r="L7336" s="9" t="s">
        <v>183</v>
      </c>
      <c r="M7336" s="65">
        <v>256.8</v>
      </c>
      <c r="P7336" s="65">
        <f t="shared" si="205"/>
        <v>256.8</v>
      </c>
    </row>
    <row r="7337" spans="1:16" ht="15">
      <c r="A7337" s="253" t="s">
        <v>2679</v>
      </c>
      <c r="B7337" s="61" t="s">
        <v>35</v>
      </c>
      <c r="E7337" s="9">
        <v>249.5</v>
      </c>
      <c r="F7337" s="9" t="s">
        <v>183</v>
      </c>
      <c r="G7337" s="9" t="s">
        <v>183</v>
      </c>
      <c r="H7337" s="9" t="s">
        <v>183</v>
      </c>
      <c r="I7337" s="9" t="s">
        <v>183</v>
      </c>
      <c r="J7337" s="9" t="s">
        <v>278</v>
      </c>
      <c r="K7337" s="9" t="s">
        <v>183</v>
      </c>
      <c r="L7337" s="9" t="s">
        <v>183</v>
      </c>
      <c r="M7337" s="9" t="s">
        <v>278</v>
      </c>
      <c r="P7337" s="65">
        <f t="shared" si="205"/>
        <v>249.5</v>
      </c>
    </row>
    <row r="7338" spans="1:16" ht="15">
      <c r="A7338" s="253" t="s">
        <v>2680</v>
      </c>
      <c r="B7338" s="61" t="s">
        <v>179</v>
      </c>
      <c r="E7338" s="9">
        <v>241.9</v>
      </c>
      <c r="F7338" s="9" t="s">
        <v>183</v>
      </c>
      <c r="G7338" s="9" t="s">
        <v>183</v>
      </c>
      <c r="H7338" s="9" t="s">
        <v>183</v>
      </c>
      <c r="I7338" s="9" t="s">
        <v>183</v>
      </c>
      <c r="J7338" s="9" t="s">
        <v>278</v>
      </c>
      <c r="K7338" s="9" t="s">
        <v>183</v>
      </c>
      <c r="L7338" s="9" t="s">
        <v>183</v>
      </c>
      <c r="M7338" s="9" t="s">
        <v>278</v>
      </c>
      <c r="P7338" s="65">
        <f t="shared" si="205"/>
        <v>241.9</v>
      </c>
    </row>
    <row r="7339" spans="1:16" ht="15">
      <c r="A7339" s="253" t="s">
        <v>2681</v>
      </c>
      <c r="B7339" s="178" t="s">
        <v>1690</v>
      </c>
      <c r="E7339" s="9" t="s">
        <v>278</v>
      </c>
      <c r="F7339" s="9" t="s">
        <v>183</v>
      </c>
      <c r="G7339" s="9" t="s">
        <v>183</v>
      </c>
      <c r="H7339" s="9" t="s">
        <v>183</v>
      </c>
      <c r="I7339" s="9" t="s">
        <v>183</v>
      </c>
      <c r="J7339" s="9" t="s">
        <v>278</v>
      </c>
      <c r="K7339" s="9" t="s">
        <v>183</v>
      </c>
      <c r="L7339" s="9" t="s">
        <v>183</v>
      </c>
      <c r="M7339" s="65">
        <v>238.4</v>
      </c>
      <c r="P7339" s="65">
        <f t="shared" si="205"/>
        <v>238.4</v>
      </c>
    </row>
    <row r="7340" spans="1:16" ht="15">
      <c r="A7340" s="253" t="s">
        <v>2682</v>
      </c>
      <c r="B7340" s="61" t="s">
        <v>2706</v>
      </c>
      <c r="C7340" s="3"/>
      <c r="D7340" s="3"/>
      <c r="E7340" s="9" t="s">
        <v>278</v>
      </c>
      <c r="F7340" s="9" t="s">
        <v>183</v>
      </c>
      <c r="G7340" s="9" t="s">
        <v>183</v>
      </c>
      <c r="H7340" s="9" t="s">
        <v>183</v>
      </c>
      <c r="I7340" s="9" t="s">
        <v>183</v>
      </c>
      <c r="J7340" s="9" t="s">
        <v>278</v>
      </c>
      <c r="K7340" s="9" t="s">
        <v>183</v>
      </c>
      <c r="L7340" s="9" t="s">
        <v>183</v>
      </c>
      <c r="M7340" s="65">
        <v>217.1</v>
      </c>
      <c r="P7340" s="65">
        <f t="shared" si="205"/>
        <v>217.1</v>
      </c>
    </row>
    <row r="7341" spans="1:16" ht="15">
      <c r="A7341" s="253" t="s">
        <v>2683</v>
      </c>
      <c r="B7341" s="61" t="s">
        <v>2196</v>
      </c>
      <c r="E7341" s="9" t="s">
        <v>278</v>
      </c>
      <c r="F7341" s="9" t="s">
        <v>183</v>
      </c>
      <c r="G7341" s="9" t="s">
        <v>183</v>
      </c>
      <c r="H7341" s="9" t="s">
        <v>183</v>
      </c>
      <c r="I7341" s="9" t="s">
        <v>183</v>
      </c>
      <c r="J7341" s="9" t="s">
        <v>278</v>
      </c>
      <c r="K7341" s="9" t="s">
        <v>183</v>
      </c>
      <c r="L7341" s="9" t="s">
        <v>183</v>
      </c>
      <c r="M7341" s="65">
        <v>156</v>
      </c>
      <c r="P7341" s="65">
        <f t="shared" si="205"/>
        <v>156</v>
      </c>
    </row>
    <row r="7342" spans="1:16" ht="15">
      <c r="A7342" s="253" t="s">
        <v>2684</v>
      </c>
      <c r="B7342" s="61" t="s">
        <v>2724</v>
      </c>
      <c r="C7342" s="3"/>
      <c r="D7342" s="3"/>
      <c r="E7342" s="9" t="s">
        <v>278</v>
      </c>
      <c r="F7342" s="9" t="s">
        <v>183</v>
      </c>
      <c r="G7342" s="9" t="s">
        <v>183</v>
      </c>
      <c r="H7342" s="9" t="s">
        <v>183</v>
      </c>
      <c r="I7342" s="9" t="s">
        <v>183</v>
      </c>
      <c r="J7342" s="9" t="s">
        <v>278</v>
      </c>
      <c r="K7342" s="9" t="s">
        <v>183</v>
      </c>
      <c r="L7342" s="9" t="s">
        <v>183</v>
      </c>
      <c r="M7342" s="65">
        <v>141.1</v>
      </c>
      <c r="P7342" s="65">
        <f t="shared" si="205"/>
        <v>141.1</v>
      </c>
    </row>
    <row r="7343" spans="1:16" ht="15">
      <c r="A7343" s="253" t="s">
        <v>2685</v>
      </c>
      <c r="B7343" s="61" t="s">
        <v>2716</v>
      </c>
      <c r="C7343" s="3"/>
      <c r="D7343" s="3"/>
      <c r="E7343" s="9" t="s">
        <v>278</v>
      </c>
      <c r="F7343" s="9" t="s">
        <v>183</v>
      </c>
      <c r="G7343" s="9" t="s">
        <v>183</v>
      </c>
      <c r="H7343" s="9" t="s">
        <v>183</v>
      </c>
      <c r="I7343" s="9" t="s">
        <v>183</v>
      </c>
      <c r="J7343" s="9" t="s">
        <v>278</v>
      </c>
      <c r="K7343" s="9" t="s">
        <v>183</v>
      </c>
      <c r="L7343" s="9" t="s">
        <v>183</v>
      </c>
      <c r="M7343" s="65">
        <v>131.79999999999998</v>
      </c>
      <c r="P7343" s="65">
        <f t="shared" si="205"/>
        <v>131.79999999999998</v>
      </c>
    </row>
    <row r="7344" spans="1:16" ht="15">
      <c r="A7344" s="253" t="s">
        <v>2686</v>
      </c>
      <c r="B7344" s="61" t="s">
        <v>2718</v>
      </c>
      <c r="C7344" s="3"/>
      <c r="D7344" s="3"/>
      <c r="E7344" s="9" t="s">
        <v>278</v>
      </c>
      <c r="F7344" s="9" t="s">
        <v>183</v>
      </c>
      <c r="G7344" s="9" t="s">
        <v>183</v>
      </c>
      <c r="H7344" s="9" t="s">
        <v>183</v>
      </c>
      <c r="I7344" s="9" t="s">
        <v>183</v>
      </c>
      <c r="J7344" s="9" t="s">
        <v>278</v>
      </c>
      <c r="K7344" s="9" t="s">
        <v>183</v>
      </c>
      <c r="L7344" s="9" t="s">
        <v>183</v>
      </c>
      <c r="M7344" s="65">
        <v>128.80000000000001</v>
      </c>
      <c r="P7344" s="65">
        <f t="shared" si="205"/>
        <v>128.80000000000001</v>
      </c>
    </row>
    <row r="7345" spans="1:16" ht="15">
      <c r="A7345" s="253" t="s">
        <v>2687</v>
      </c>
      <c r="B7345" s="61" t="s">
        <v>2722</v>
      </c>
      <c r="C7345" s="3"/>
      <c r="D7345" s="3"/>
      <c r="E7345" s="9" t="s">
        <v>278</v>
      </c>
      <c r="F7345" s="9" t="s">
        <v>183</v>
      </c>
      <c r="G7345" s="9" t="s">
        <v>183</v>
      </c>
      <c r="H7345" s="9" t="s">
        <v>183</v>
      </c>
      <c r="I7345" s="9" t="s">
        <v>183</v>
      </c>
      <c r="J7345" s="9" t="s">
        <v>278</v>
      </c>
      <c r="K7345" s="9" t="s">
        <v>183</v>
      </c>
      <c r="L7345" s="9" t="s">
        <v>183</v>
      </c>
      <c r="M7345" s="65">
        <v>112.40000000000002</v>
      </c>
      <c r="P7345" s="65">
        <f t="shared" si="205"/>
        <v>112.40000000000002</v>
      </c>
    </row>
    <row r="7346" spans="1:16" ht="15">
      <c r="A7346" s="253" t="s">
        <v>2688</v>
      </c>
      <c r="B7346" s="61" t="s">
        <v>674</v>
      </c>
      <c r="E7346" s="9" t="s">
        <v>278</v>
      </c>
      <c r="F7346" s="9" t="s">
        <v>183</v>
      </c>
      <c r="G7346" s="9" t="s">
        <v>183</v>
      </c>
      <c r="H7346" s="9" t="s">
        <v>183</v>
      </c>
      <c r="I7346" s="9" t="s">
        <v>183</v>
      </c>
      <c r="J7346" s="9" t="s">
        <v>278</v>
      </c>
      <c r="K7346" s="9" t="s">
        <v>183</v>
      </c>
      <c r="L7346" s="9" t="s">
        <v>183</v>
      </c>
      <c r="M7346" s="9" t="s">
        <v>278</v>
      </c>
      <c r="P7346" s="65">
        <f t="shared" si="205"/>
        <v>0</v>
      </c>
    </row>
    <row r="7347" spans="1:16" ht="15">
      <c r="A7347" s="253" t="s">
        <v>2689</v>
      </c>
      <c r="B7347" s="61" t="s">
        <v>2203</v>
      </c>
      <c r="E7347" s="9" t="s">
        <v>278</v>
      </c>
      <c r="F7347" s="9" t="s">
        <v>183</v>
      </c>
      <c r="G7347" s="9" t="s">
        <v>183</v>
      </c>
      <c r="H7347" s="9" t="s">
        <v>183</v>
      </c>
      <c r="I7347" s="9" t="s">
        <v>183</v>
      </c>
      <c r="J7347" s="9" t="s">
        <v>278</v>
      </c>
      <c r="K7347" s="9" t="s">
        <v>183</v>
      </c>
      <c r="L7347" s="9" t="s">
        <v>183</v>
      </c>
      <c r="M7347" s="9" t="s">
        <v>278</v>
      </c>
      <c r="P7347" s="65">
        <f t="shared" si="205"/>
        <v>0</v>
      </c>
    </row>
    <row r="7348" spans="1:16" ht="15">
      <c r="A7348" s="253" t="s">
        <v>2690</v>
      </c>
      <c r="B7348" s="61" t="s">
        <v>164</v>
      </c>
      <c r="E7348" s="9" t="s">
        <v>278</v>
      </c>
      <c r="F7348" s="9" t="s">
        <v>183</v>
      </c>
      <c r="G7348" s="9" t="s">
        <v>183</v>
      </c>
      <c r="H7348" s="9" t="s">
        <v>183</v>
      </c>
      <c r="I7348" s="9" t="s">
        <v>183</v>
      </c>
      <c r="J7348" s="9" t="s">
        <v>278</v>
      </c>
      <c r="K7348" s="9" t="s">
        <v>183</v>
      </c>
      <c r="L7348" s="9" t="s">
        <v>183</v>
      </c>
      <c r="M7348" s="9" t="s">
        <v>278</v>
      </c>
      <c r="P7348" s="65">
        <f t="shared" si="205"/>
        <v>0</v>
      </c>
    </row>
    <row r="7349" spans="1:16" ht="15">
      <c r="A7349" s="253" t="s">
        <v>2691</v>
      </c>
      <c r="B7349" s="28" t="s">
        <v>649</v>
      </c>
      <c r="E7349" s="9" t="s">
        <v>278</v>
      </c>
      <c r="F7349" s="9" t="s">
        <v>183</v>
      </c>
      <c r="G7349" s="9" t="s">
        <v>183</v>
      </c>
      <c r="H7349" s="9" t="s">
        <v>183</v>
      </c>
      <c r="I7349" s="9" t="s">
        <v>183</v>
      </c>
      <c r="J7349" s="9" t="s">
        <v>278</v>
      </c>
      <c r="K7349" s="9" t="s">
        <v>183</v>
      </c>
      <c r="L7349" s="9" t="s">
        <v>183</v>
      </c>
      <c r="M7349" s="9" t="s">
        <v>278</v>
      </c>
      <c r="P7349" s="65">
        <f t="shared" si="205"/>
        <v>0</v>
      </c>
    </row>
    <row r="7350" spans="1:16" ht="15">
      <c r="A7350" s="253" t="s">
        <v>2692</v>
      </c>
      <c r="B7350" s="61" t="s">
        <v>678</v>
      </c>
      <c r="E7350" s="9" t="s">
        <v>278</v>
      </c>
      <c r="F7350" s="9" t="s">
        <v>183</v>
      </c>
      <c r="G7350" s="9" t="s">
        <v>183</v>
      </c>
      <c r="H7350" s="9" t="s">
        <v>183</v>
      </c>
      <c r="I7350" s="9" t="s">
        <v>183</v>
      </c>
      <c r="J7350" s="9" t="s">
        <v>278</v>
      </c>
      <c r="K7350" s="9" t="s">
        <v>183</v>
      </c>
      <c r="L7350" s="9" t="s">
        <v>183</v>
      </c>
      <c r="M7350" s="9" t="s">
        <v>278</v>
      </c>
      <c r="P7350" s="65">
        <f t="shared" si="205"/>
        <v>0</v>
      </c>
    </row>
    <row r="7351" spans="1:16" ht="15">
      <c r="A7351" s="253" t="s">
        <v>2693</v>
      </c>
      <c r="B7351" s="190" t="s">
        <v>1331</v>
      </c>
      <c r="C7351" s="3"/>
      <c r="D7351" s="3"/>
      <c r="E7351" s="9" t="s">
        <v>278</v>
      </c>
      <c r="F7351" s="9" t="s">
        <v>183</v>
      </c>
      <c r="G7351" s="9" t="s">
        <v>183</v>
      </c>
      <c r="H7351" s="9" t="s">
        <v>183</v>
      </c>
      <c r="I7351" s="9" t="s">
        <v>183</v>
      </c>
      <c r="J7351" s="9" t="s">
        <v>278</v>
      </c>
      <c r="K7351" s="9" t="s">
        <v>183</v>
      </c>
      <c r="L7351" s="9" t="s">
        <v>183</v>
      </c>
      <c r="M7351" s="9" t="s">
        <v>278</v>
      </c>
      <c r="P7351" s="65">
        <f t="shared" si="205"/>
        <v>0</v>
      </c>
    </row>
    <row r="7352" spans="1:16" ht="15">
      <c r="A7352" s="253" t="s">
        <v>2694</v>
      </c>
      <c r="B7352" s="239" t="s">
        <v>2189</v>
      </c>
      <c r="E7352" s="9" t="s">
        <v>278</v>
      </c>
      <c r="F7352" s="9" t="s">
        <v>183</v>
      </c>
      <c r="G7352" s="9" t="s">
        <v>183</v>
      </c>
      <c r="H7352" s="9" t="s">
        <v>183</v>
      </c>
      <c r="I7352" s="9" t="s">
        <v>183</v>
      </c>
      <c r="J7352" s="9" t="s">
        <v>278</v>
      </c>
      <c r="K7352" s="9" t="s">
        <v>183</v>
      </c>
      <c r="L7352" s="9" t="s">
        <v>183</v>
      </c>
      <c r="M7352" s="9" t="s">
        <v>278</v>
      </c>
      <c r="P7352" s="65">
        <f t="shared" si="205"/>
        <v>0</v>
      </c>
    </row>
    <row r="7353" spans="1:16" ht="15">
      <c r="A7353" s="253" t="s">
        <v>2695</v>
      </c>
      <c r="B7353" s="61" t="s">
        <v>688</v>
      </c>
      <c r="E7353" s="9" t="s">
        <v>278</v>
      </c>
      <c r="F7353" s="9" t="s">
        <v>183</v>
      </c>
      <c r="G7353" s="9" t="s">
        <v>183</v>
      </c>
      <c r="H7353" s="9" t="s">
        <v>183</v>
      </c>
      <c r="I7353" s="9" t="s">
        <v>183</v>
      </c>
      <c r="J7353" s="9" t="s">
        <v>278</v>
      </c>
      <c r="K7353" s="9" t="s">
        <v>183</v>
      </c>
      <c r="L7353" s="9" t="s">
        <v>183</v>
      </c>
      <c r="M7353" s="9" t="s">
        <v>278</v>
      </c>
      <c r="P7353" s="65">
        <f t="shared" si="205"/>
        <v>0</v>
      </c>
    </row>
    <row r="7354" spans="1:16" ht="15">
      <c r="A7354" s="253" t="s">
        <v>2696</v>
      </c>
      <c r="B7354" s="178" t="s">
        <v>1340</v>
      </c>
      <c r="C7354" s="3"/>
      <c r="D7354" s="3"/>
      <c r="E7354" s="9" t="s">
        <v>278</v>
      </c>
      <c r="F7354" s="9" t="s">
        <v>183</v>
      </c>
      <c r="G7354" s="9" t="s">
        <v>183</v>
      </c>
      <c r="H7354" s="9" t="s">
        <v>183</v>
      </c>
      <c r="I7354" s="9" t="s">
        <v>183</v>
      </c>
      <c r="J7354" s="9" t="s">
        <v>278</v>
      </c>
      <c r="K7354" s="9" t="s">
        <v>183</v>
      </c>
      <c r="L7354" s="9" t="s">
        <v>183</v>
      </c>
      <c r="M7354" s="9" t="s">
        <v>278</v>
      </c>
      <c r="P7354" s="65">
        <f t="shared" si="205"/>
        <v>0</v>
      </c>
    </row>
    <row r="7355" spans="1:16" ht="15">
      <c r="A7355" s="253" t="s">
        <v>2697</v>
      </c>
      <c r="B7355" s="178" t="s">
        <v>1669</v>
      </c>
      <c r="E7355" s="9" t="s">
        <v>278</v>
      </c>
      <c r="F7355" s="9" t="s">
        <v>183</v>
      </c>
      <c r="G7355" s="9" t="s">
        <v>183</v>
      </c>
      <c r="H7355" s="9" t="s">
        <v>183</v>
      </c>
      <c r="I7355" s="9" t="s">
        <v>183</v>
      </c>
      <c r="J7355" s="9" t="s">
        <v>278</v>
      </c>
      <c r="K7355" s="9" t="s">
        <v>183</v>
      </c>
      <c r="L7355" s="9" t="s">
        <v>183</v>
      </c>
      <c r="M7355" s="9" t="s">
        <v>278</v>
      </c>
      <c r="P7355" s="65">
        <f t="shared" si="205"/>
        <v>0</v>
      </c>
    </row>
    <row r="7356" spans="1:16" ht="15">
      <c r="A7356" s="253" t="s">
        <v>2698</v>
      </c>
      <c r="B7356" s="178" t="s">
        <v>1339</v>
      </c>
      <c r="C7356" s="3"/>
      <c r="D7356" s="3"/>
      <c r="E7356" s="9" t="s">
        <v>278</v>
      </c>
      <c r="F7356" s="9" t="s">
        <v>183</v>
      </c>
      <c r="G7356" s="9" t="s">
        <v>183</v>
      </c>
      <c r="H7356" s="9" t="s">
        <v>183</v>
      </c>
      <c r="I7356" s="9" t="s">
        <v>183</v>
      </c>
      <c r="J7356" s="9" t="s">
        <v>278</v>
      </c>
      <c r="K7356" s="9" t="s">
        <v>183</v>
      </c>
      <c r="L7356" s="9" t="s">
        <v>183</v>
      </c>
      <c r="M7356" s="9" t="s">
        <v>278</v>
      </c>
      <c r="P7356" s="65">
        <f t="shared" si="205"/>
        <v>0</v>
      </c>
    </row>
    <row r="7357" spans="1:16" ht="15">
      <c r="A7357" s="253" t="s">
        <v>2727</v>
      </c>
      <c r="B7357" s="178" t="s">
        <v>1692</v>
      </c>
      <c r="E7357" s="9" t="s">
        <v>278</v>
      </c>
      <c r="F7357" s="9" t="s">
        <v>183</v>
      </c>
      <c r="G7357" s="9" t="s">
        <v>183</v>
      </c>
      <c r="H7357" s="9" t="s">
        <v>183</v>
      </c>
      <c r="I7357" s="9" t="s">
        <v>183</v>
      </c>
      <c r="J7357" s="9" t="s">
        <v>278</v>
      </c>
      <c r="K7357" s="9" t="s">
        <v>183</v>
      </c>
      <c r="L7357" s="9" t="s">
        <v>183</v>
      </c>
      <c r="M7357" s="9" t="s">
        <v>278</v>
      </c>
      <c r="P7357" s="65">
        <f t="shared" si="205"/>
        <v>0</v>
      </c>
    </row>
    <row r="7358" spans="1:16" ht="15">
      <c r="A7358" s="253" t="s">
        <v>2820</v>
      </c>
      <c r="B7358" s="178" t="s">
        <v>1338</v>
      </c>
      <c r="C7358" s="3"/>
      <c r="D7358" s="3"/>
      <c r="E7358" s="9" t="s">
        <v>278</v>
      </c>
      <c r="F7358" s="9" t="s">
        <v>183</v>
      </c>
      <c r="G7358" s="9" t="s">
        <v>183</v>
      </c>
      <c r="H7358" s="9" t="s">
        <v>183</v>
      </c>
      <c r="I7358" s="9" t="s">
        <v>183</v>
      </c>
      <c r="J7358" s="9" t="s">
        <v>278</v>
      </c>
      <c r="K7358" s="9" t="s">
        <v>183</v>
      </c>
      <c r="L7358" s="9" t="s">
        <v>183</v>
      </c>
      <c r="M7358" s="9" t="s">
        <v>278</v>
      </c>
      <c r="P7358" s="65">
        <f t="shared" si="205"/>
        <v>0</v>
      </c>
    </row>
    <row r="7359" spans="1:16" ht="15">
      <c r="A7359" s="253" t="s">
        <v>2837</v>
      </c>
      <c r="B7359" s="61" t="s">
        <v>158</v>
      </c>
      <c r="E7359" s="9" t="s">
        <v>278</v>
      </c>
      <c r="F7359" s="9" t="s">
        <v>183</v>
      </c>
      <c r="G7359" s="9" t="s">
        <v>183</v>
      </c>
      <c r="H7359" s="9" t="s">
        <v>183</v>
      </c>
      <c r="I7359" s="9" t="s">
        <v>183</v>
      </c>
      <c r="J7359" s="9" t="s">
        <v>278</v>
      </c>
      <c r="K7359" s="9" t="s">
        <v>183</v>
      </c>
      <c r="L7359" s="9" t="s">
        <v>183</v>
      </c>
      <c r="M7359" s="9" t="s">
        <v>278</v>
      </c>
      <c r="P7359" s="65">
        <f t="shared" si="205"/>
        <v>0</v>
      </c>
    </row>
    <row r="7360" spans="1:16" ht="15">
      <c r="A7360" s="253" t="s">
        <v>2887</v>
      </c>
      <c r="B7360" s="178" t="s">
        <v>1670</v>
      </c>
      <c r="E7360" s="9" t="s">
        <v>278</v>
      </c>
      <c r="F7360" s="9" t="s">
        <v>183</v>
      </c>
      <c r="G7360" s="9" t="s">
        <v>183</v>
      </c>
      <c r="H7360" s="9" t="s">
        <v>183</v>
      </c>
      <c r="I7360" s="9" t="s">
        <v>183</v>
      </c>
      <c r="J7360" s="9" t="s">
        <v>278</v>
      </c>
      <c r="K7360" s="9" t="s">
        <v>183</v>
      </c>
      <c r="L7360" s="9" t="s">
        <v>183</v>
      </c>
      <c r="M7360" s="9" t="s">
        <v>278</v>
      </c>
      <c r="P7360" s="65">
        <f t="shared" si="205"/>
        <v>0</v>
      </c>
    </row>
    <row r="7361" spans="1:16" ht="15">
      <c r="A7361" s="253" t="s">
        <v>2888</v>
      </c>
      <c r="B7361" s="61" t="s">
        <v>2204</v>
      </c>
      <c r="E7361" s="9" t="s">
        <v>278</v>
      </c>
      <c r="F7361" s="9" t="s">
        <v>183</v>
      </c>
      <c r="G7361" s="9" t="s">
        <v>183</v>
      </c>
      <c r="H7361" s="9" t="s">
        <v>183</v>
      </c>
      <c r="I7361" s="9" t="s">
        <v>183</v>
      </c>
      <c r="J7361" s="9" t="s">
        <v>278</v>
      </c>
      <c r="K7361" s="9" t="s">
        <v>183</v>
      </c>
      <c r="L7361" s="9" t="s">
        <v>183</v>
      </c>
      <c r="M7361" s="9" t="s">
        <v>278</v>
      </c>
      <c r="P7361" s="65">
        <f t="shared" si="205"/>
        <v>0</v>
      </c>
    </row>
    <row r="7362" spans="1:16" ht="15">
      <c r="A7362" s="253" t="s">
        <v>2889</v>
      </c>
      <c r="B7362" s="61" t="s">
        <v>2214</v>
      </c>
      <c r="E7362" s="9" t="s">
        <v>278</v>
      </c>
      <c r="F7362" s="9" t="s">
        <v>183</v>
      </c>
      <c r="G7362" s="9" t="s">
        <v>183</v>
      </c>
      <c r="H7362" s="9" t="s">
        <v>183</v>
      </c>
      <c r="I7362" s="9" t="s">
        <v>183</v>
      </c>
      <c r="J7362" s="9" t="s">
        <v>278</v>
      </c>
      <c r="K7362" s="9" t="s">
        <v>183</v>
      </c>
      <c r="L7362" s="9" t="s">
        <v>183</v>
      </c>
      <c r="M7362" s="9" t="s">
        <v>278</v>
      </c>
      <c r="P7362" s="65">
        <f t="shared" si="205"/>
        <v>0</v>
      </c>
    </row>
    <row r="7363" spans="1:16" ht="15">
      <c r="A7363" s="253" t="s">
        <v>2890</v>
      </c>
      <c r="B7363" s="178" t="s">
        <v>1361</v>
      </c>
      <c r="C7363" s="3"/>
      <c r="D7363" s="3"/>
      <c r="E7363" s="9" t="s">
        <v>278</v>
      </c>
      <c r="F7363" s="9" t="s">
        <v>183</v>
      </c>
      <c r="G7363" s="9" t="s">
        <v>183</v>
      </c>
      <c r="H7363" s="9" t="s">
        <v>183</v>
      </c>
      <c r="I7363" s="9" t="s">
        <v>183</v>
      </c>
      <c r="J7363" s="9" t="s">
        <v>278</v>
      </c>
      <c r="K7363" s="9" t="s">
        <v>183</v>
      </c>
      <c r="L7363" s="9" t="s">
        <v>183</v>
      </c>
      <c r="M7363" s="9" t="s">
        <v>278</v>
      </c>
      <c r="P7363" s="65">
        <f t="shared" si="205"/>
        <v>0</v>
      </c>
    </row>
    <row r="7364" spans="1:16" ht="15">
      <c r="A7364" s="253" t="s">
        <v>2891</v>
      </c>
      <c r="B7364" s="178" t="s">
        <v>1347</v>
      </c>
      <c r="C7364" s="3"/>
      <c r="D7364" s="3"/>
      <c r="E7364" s="9" t="s">
        <v>278</v>
      </c>
      <c r="F7364" s="9" t="s">
        <v>183</v>
      </c>
      <c r="G7364" s="9" t="s">
        <v>183</v>
      </c>
      <c r="H7364" s="9" t="s">
        <v>183</v>
      </c>
      <c r="I7364" s="9" t="s">
        <v>183</v>
      </c>
      <c r="J7364" s="9" t="s">
        <v>278</v>
      </c>
      <c r="K7364" s="9" t="s">
        <v>183</v>
      </c>
      <c r="L7364" s="9" t="s">
        <v>183</v>
      </c>
      <c r="M7364" s="9" t="s">
        <v>278</v>
      </c>
      <c r="P7364" s="65">
        <f t="shared" si="205"/>
        <v>0</v>
      </c>
    </row>
  </sheetData>
  <sortState xmlns:xlrd2="http://schemas.microsoft.com/office/spreadsheetml/2017/richdata2" ref="B169:B199">
    <sortCondition ref="B169:B199"/>
  </sortState>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I771"/>
  <sheetViews>
    <sheetView topLeftCell="D1" zoomScale="80" zoomScaleNormal="80" workbookViewId="0">
      <selection activeCell="Z102" sqref="Z3:AI102"/>
    </sheetView>
  </sheetViews>
  <sheetFormatPr defaultColWidth="8.85546875" defaultRowHeight="12.75"/>
  <cols>
    <col min="1" max="1" width="3.85546875" style="18" customWidth="1"/>
    <col min="3" max="3" width="11.7109375" customWidth="1"/>
    <col min="7" max="7" width="11" bestFit="1" customWidth="1"/>
    <col min="9" max="9" width="4.85546875" customWidth="1"/>
    <col min="10" max="10" width="10.7109375" customWidth="1"/>
    <col min="13" max="13" width="3.85546875" customWidth="1"/>
    <col min="15" max="15" width="11.7109375" customWidth="1"/>
    <col min="21" max="21" width="4.85546875" customWidth="1"/>
    <col min="22" max="22" width="10.7109375" customWidth="1"/>
    <col min="25" max="25" width="3.85546875" customWidth="1"/>
    <col min="27" max="27" width="11.7109375" customWidth="1"/>
    <col min="31" max="31" width="10.140625" bestFit="1" customWidth="1"/>
    <col min="33" max="33" width="4.85546875" customWidth="1"/>
    <col min="34" max="34" width="10.7109375" customWidth="1"/>
    <col min="43" max="43" width="17.28515625" customWidth="1"/>
  </cols>
  <sheetData>
    <row r="1" spans="1:35" ht="25.5">
      <c r="B1" s="23" t="s">
        <v>171</v>
      </c>
      <c r="N1" s="23" t="s">
        <v>172</v>
      </c>
      <c r="Z1" s="23" t="s">
        <v>815</v>
      </c>
    </row>
    <row r="2" spans="1:35">
      <c r="I2" s="3"/>
      <c r="J2" s="1"/>
    </row>
    <row r="3" spans="1:35" ht="12.75" customHeight="1">
      <c r="A3" s="18" t="s">
        <v>0</v>
      </c>
      <c r="B3" s="191" t="s">
        <v>1346</v>
      </c>
      <c r="E3" s="1">
        <v>2024</v>
      </c>
      <c r="F3" t="s">
        <v>190</v>
      </c>
      <c r="J3" s="1" t="s">
        <v>716</v>
      </c>
      <c r="K3" s="10">
        <v>923.85</v>
      </c>
      <c r="L3" s="103"/>
      <c r="M3" s="18" t="s">
        <v>0</v>
      </c>
      <c r="N3" s="286" t="s">
        <v>155</v>
      </c>
      <c r="Q3" s="1">
        <v>2024</v>
      </c>
      <c r="R3" t="s">
        <v>187</v>
      </c>
      <c r="V3" s="1" t="s">
        <v>716</v>
      </c>
      <c r="W3" s="10">
        <v>1541.8</v>
      </c>
      <c r="X3" s="103"/>
      <c r="Y3" s="18" t="s">
        <v>0</v>
      </c>
      <c r="Z3" s="191" t="s">
        <v>1337</v>
      </c>
      <c r="AA3" s="34"/>
      <c r="AC3" s="1">
        <v>2022</v>
      </c>
      <c r="AD3" t="s">
        <v>346</v>
      </c>
      <c r="AH3" s="1" t="s">
        <v>716</v>
      </c>
      <c r="AI3" s="10">
        <v>5873.5</v>
      </c>
    </row>
    <row r="4" spans="1:35" ht="12.75" customHeight="1">
      <c r="A4" s="18" t="s">
        <v>2</v>
      </c>
      <c r="B4" s="50" t="s">
        <v>31</v>
      </c>
      <c r="E4" s="1">
        <v>2021</v>
      </c>
      <c r="F4" t="s">
        <v>186</v>
      </c>
      <c r="J4" s="1" t="s">
        <v>716</v>
      </c>
      <c r="K4" s="10">
        <v>885.2</v>
      </c>
      <c r="L4" s="103"/>
      <c r="M4" s="18" t="s">
        <v>2</v>
      </c>
      <c r="N4" s="34" t="s">
        <v>2191</v>
      </c>
      <c r="Q4" s="1">
        <v>2023</v>
      </c>
      <c r="R4" t="s">
        <v>202</v>
      </c>
      <c r="V4" s="1" t="s">
        <v>716</v>
      </c>
      <c r="W4" s="10">
        <v>1446.5999999999967</v>
      </c>
      <c r="X4" s="103"/>
      <c r="Y4" s="18" t="s">
        <v>2</v>
      </c>
      <c r="Z4" s="191" t="s">
        <v>1350</v>
      </c>
      <c r="AA4" s="34"/>
      <c r="AC4" s="1">
        <v>2022</v>
      </c>
      <c r="AD4" t="s">
        <v>346</v>
      </c>
      <c r="AH4" s="1" t="s">
        <v>717</v>
      </c>
      <c r="AI4" s="10">
        <v>5515.0499999999993</v>
      </c>
    </row>
    <row r="5" spans="1:35" ht="12.75" customHeight="1">
      <c r="A5" s="18" t="s">
        <v>3</v>
      </c>
      <c r="B5" s="191" t="s">
        <v>1350</v>
      </c>
      <c r="E5" s="1">
        <v>2021</v>
      </c>
      <c r="F5" t="s">
        <v>186</v>
      </c>
      <c r="J5" s="1" t="s">
        <v>717</v>
      </c>
      <c r="K5" s="10">
        <v>883.09999999999945</v>
      </c>
      <c r="L5" s="103"/>
      <c r="M5" s="18" t="s">
        <v>3</v>
      </c>
      <c r="N5" s="34" t="s">
        <v>180</v>
      </c>
      <c r="Q5" s="1">
        <v>2025</v>
      </c>
      <c r="R5" t="s">
        <v>201</v>
      </c>
      <c r="V5" s="1" t="s">
        <v>716</v>
      </c>
      <c r="W5" s="10">
        <v>1393.6499999999999</v>
      </c>
      <c r="X5" s="103"/>
      <c r="Y5" s="18" t="s">
        <v>3</v>
      </c>
      <c r="Z5" s="191" t="s">
        <v>1342</v>
      </c>
      <c r="AA5" s="34"/>
      <c r="AC5" s="1">
        <v>2024</v>
      </c>
      <c r="AD5" t="s">
        <v>203</v>
      </c>
      <c r="AH5" s="1" t="s">
        <v>716</v>
      </c>
      <c r="AI5" s="10">
        <v>5395.9</v>
      </c>
    </row>
    <row r="6" spans="1:35" ht="12.75" customHeight="1">
      <c r="A6" s="18" t="s">
        <v>5</v>
      </c>
      <c r="B6" s="34" t="s">
        <v>153</v>
      </c>
      <c r="E6" s="1">
        <v>2024</v>
      </c>
      <c r="F6" t="s">
        <v>190</v>
      </c>
      <c r="J6" s="1" t="s">
        <v>717</v>
      </c>
      <c r="K6" s="10">
        <v>881.5</v>
      </c>
      <c r="L6" s="103"/>
      <c r="M6" s="18" t="s">
        <v>5</v>
      </c>
      <c r="N6" s="286" t="s">
        <v>17</v>
      </c>
      <c r="Q6" s="1">
        <v>2023</v>
      </c>
      <c r="R6" t="s">
        <v>202</v>
      </c>
      <c r="V6" s="1" t="s">
        <v>717</v>
      </c>
      <c r="W6" s="10">
        <v>1366.8000000000011</v>
      </c>
      <c r="X6" s="103"/>
      <c r="Y6" s="18" t="s">
        <v>5</v>
      </c>
      <c r="Z6" s="50" t="s">
        <v>21</v>
      </c>
      <c r="AA6" s="34"/>
      <c r="AC6" s="1">
        <v>2022</v>
      </c>
      <c r="AD6" t="s">
        <v>346</v>
      </c>
      <c r="AH6" s="1" t="s">
        <v>718</v>
      </c>
      <c r="AI6" s="10">
        <v>5378.5</v>
      </c>
    </row>
    <row r="7" spans="1:35" ht="12.75" customHeight="1">
      <c r="A7" s="18" t="s">
        <v>7</v>
      </c>
      <c r="B7" s="34" t="s">
        <v>2196</v>
      </c>
      <c r="E7" s="1">
        <v>2023</v>
      </c>
      <c r="F7" t="s">
        <v>188</v>
      </c>
      <c r="J7" s="1" t="s">
        <v>716</v>
      </c>
      <c r="K7" s="10">
        <v>860.35000000000082</v>
      </c>
      <c r="L7" s="103"/>
      <c r="M7" s="18" t="s">
        <v>7</v>
      </c>
      <c r="N7" s="286" t="s">
        <v>1661</v>
      </c>
      <c r="Q7" s="1">
        <v>2023</v>
      </c>
      <c r="R7" t="s">
        <v>202</v>
      </c>
      <c r="V7" s="1" t="s">
        <v>718</v>
      </c>
      <c r="W7" s="10">
        <v>1363.5000000000055</v>
      </c>
      <c r="X7" s="103"/>
      <c r="Y7" s="18" t="s">
        <v>7</v>
      </c>
      <c r="Z7" s="34" t="s">
        <v>2704</v>
      </c>
      <c r="AA7" s="34"/>
      <c r="AC7" s="1">
        <v>2024</v>
      </c>
      <c r="AD7" t="s">
        <v>203</v>
      </c>
      <c r="AH7" s="1" t="s">
        <v>717</v>
      </c>
      <c r="AI7" s="10">
        <v>5329.5499999999975</v>
      </c>
    </row>
    <row r="8" spans="1:35" ht="12.75" customHeight="1">
      <c r="A8" s="18" t="s">
        <v>8</v>
      </c>
      <c r="B8" s="34" t="s">
        <v>2716</v>
      </c>
      <c r="E8" s="1">
        <v>2025</v>
      </c>
      <c r="F8" t="s">
        <v>193</v>
      </c>
      <c r="J8" s="1" t="s">
        <v>716</v>
      </c>
      <c r="K8" s="10">
        <v>857.5</v>
      </c>
      <c r="L8" s="103"/>
      <c r="M8" s="18" t="s">
        <v>8</v>
      </c>
      <c r="N8" s="34" t="s">
        <v>2700</v>
      </c>
      <c r="Q8" s="1">
        <v>2025</v>
      </c>
      <c r="R8" t="s">
        <v>201</v>
      </c>
      <c r="V8" s="1" t="s">
        <v>717</v>
      </c>
      <c r="W8" s="10">
        <v>1360.1499999999999</v>
      </c>
      <c r="X8" s="103"/>
      <c r="Y8" s="18" t="s">
        <v>8</v>
      </c>
      <c r="Z8" s="191" t="s">
        <v>1343</v>
      </c>
      <c r="AA8" s="34"/>
      <c r="AC8" s="1">
        <v>2024</v>
      </c>
      <c r="AD8" t="s">
        <v>203</v>
      </c>
      <c r="AH8" s="1" t="s">
        <v>718</v>
      </c>
      <c r="AI8" s="10">
        <v>5327.3</v>
      </c>
    </row>
    <row r="9" spans="1:35" ht="12.75" customHeight="1">
      <c r="A9" s="18" t="s">
        <v>10</v>
      </c>
      <c r="B9" s="191" t="s">
        <v>1351</v>
      </c>
      <c r="E9" s="1">
        <v>2021</v>
      </c>
      <c r="F9" t="s">
        <v>186</v>
      </c>
      <c r="J9" s="1" t="s">
        <v>718</v>
      </c>
      <c r="K9" s="10">
        <v>832.99999999999886</v>
      </c>
      <c r="L9" s="103"/>
      <c r="M9" s="18" t="s">
        <v>10</v>
      </c>
      <c r="N9" s="34" t="s">
        <v>1344</v>
      </c>
      <c r="Q9" s="1">
        <v>2024</v>
      </c>
      <c r="R9" t="s">
        <v>187</v>
      </c>
      <c r="V9" s="1" t="s">
        <v>717</v>
      </c>
      <c r="W9" s="10">
        <v>1352</v>
      </c>
      <c r="X9" s="103"/>
      <c r="Y9" s="18" t="s">
        <v>10</v>
      </c>
      <c r="Z9" s="286" t="s">
        <v>9</v>
      </c>
      <c r="AA9" s="34"/>
      <c r="AB9" s="1"/>
      <c r="AC9" s="1">
        <v>2024</v>
      </c>
      <c r="AD9" t="s">
        <v>203</v>
      </c>
      <c r="AH9" s="1" t="s">
        <v>761</v>
      </c>
      <c r="AI9" s="10">
        <v>5305.2</v>
      </c>
    </row>
    <row r="10" spans="1:35" ht="12.75" customHeight="1">
      <c r="A10" s="18" t="s">
        <v>12</v>
      </c>
      <c r="B10" s="34" t="s">
        <v>2207</v>
      </c>
      <c r="E10" s="1">
        <v>2023</v>
      </c>
      <c r="F10" t="s">
        <v>188</v>
      </c>
      <c r="J10" s="1" t="s">
        <v>717</v>
      </c>
      <c r="K10" s="10">
        <v>831.34999999999945</v>
      </c>
      <c r="L10" s="103"/>
      <c r="M10" s="18" t="s">
        <v>12</v>
      </c>
      <c r="N10" s="286" t="s">
        <v>704</v>
      </c>
      <c r="Q10" s="1">
        <v>2023</v>
      </c>
      <c r="R10" t="s">
        <v>202</v>
      </c>
      <c r="V10" s="1" t="s">
        <v>761</v>
      </c>
      <c r="W10" s="10">
        <v>1341.1000000000004</v>
      </c>
      <c r="X10" s="103"/>
      <c r="Y10" s="18" t="s">
        <v>12</v>
      </c>
      <c r="Z10" s="191" t="s">
        <v>1344</v>
      </c>
      <c r="AA10" s="34"/>
      <c r="AC10" s="1">
        <v>2024</v>
      </c>
      <c r="AD10" t="s">
        <v>203</v>
      </c>
      <c r="AH10" s="1" t="s">
        <v>762</v>
      </c>
      <c r="AI10" s="10">
        <v>5274.8999999999978</v>
      </c>
    </row>
    <row r="11" spans="1:35" ht="12.75" customHeight="1">
      <c r="A11" s="18" t="s">
        <v>14</v>
      </c>
      <c r="B11" s="34" t="s">
        <v>2702</v>
      </c>
      <c r="E11" s="1">
        <v>2025</v>
      </c>
      <c r="F11" t="s">
        <v>193</v>
      </c>
      <c r="J11" s="1" t="s">
        <v>717</v>
      </c>
      <c r="K11" s="10">
        <v>827.40000000000009</v>
      </c>
      <c r="L11" s="103"/>
      <c r="M11" s="18" t="s">
        <v>14</v>
      </c>
      <c r="N11" s="286" t="s">
        <v>1749</v>
      </c>
      <c r="Q11" s="1">
        <v>2024</v>
      </c>
      <c r="R11" t="s">
        <v>187</v>
      </c>
      <c r="V11" s="1" t="s">
        <v>718</v>
      </c>
      <c r="W11" s="10">
        <v>1337.1</v>
      </c>
      <c r="X11" s="103"/>
      <c r="Y11" s="18" t="s">
        <v>14</v>
      </c>
      <c r="Z11" s="286" t="s">
        <v>17</v>
      </c>
      <c r="AA11" s="34"/>
      <c r="AC11" s="1">
        <v>2024</v>
      </c>
      <c r="AD11" t="s">
        <v>203</v>
      </c>
      <c r="AH11" s="1" t="s">
        <v>763</v>
      </c>
      <c r="AI11" s="10">
        <v>5254.0000000000009</v>
      </c>
    </row>
    <row r="12" spans="1:35" ht="12.75" customHeight="1">
      <c r="A12" s="18" t="s">
        <v>16</v>
      </c>
      <c r="B12" s="286" t="s">
        <v>17</v>
      </c>
      <c r="E12" s="1">
        <v>2021</v>
      </c>
      <c r="F12" t="s">
        <v>186</v>
      </c>
      <c r="J12" s="1" t="s">
        <v>761</v>
      </c>
      <c r="K12" s="10">
        <v>817.99999999999932</v>
      </c>
      <c r="L12" s="103"/>
      <c r="M12" s="18" t="s">
        <v>16</v>
      </c>
      <c r="N12" s="286" t="s">
        <v>154</v>
      </c>
      <c r="Q12" s="1">
        <v>2024</v>
      </c>
      <c r="R12" t="s">
        <v>187</v>
      </c>
      <c r="V12" s="1" t="s">
        <v>761</v>
      </c>
      <c r="W12" s="10">
        <v>1334.9</v>
      </c>
      <c r="X12" s="103"/>
      <c r="Y12" s="18" t="s">
        <v>16</v>
      </c>
      <c r="Z12" s="34" t="s">
        <v>651</v>
      </c>
      <c r="AA12" s="34"/>
      <c r="AC12" s="1">
        <v>2024</v>
      </c>
      <c r="AD12" t="s">
        <v>203</v>
      </c>
      <c r="AH12" s="1" t="s">
        <v>764</v>
      </c>
      <c r="AI12" s="10">
        <v>5250.6999999999989</v>
      </c>
    </row>
    <row r="13" spans="1:35" ht="12.75" customHeight="1">
      <c r="A13" s="18" t="s">
        <v>18</v>
      </c>
      <c r="B13" s="286" t="s">
        <v>25</v>
      </c>
      <c r="E13" s="1">
        <v>2021</v>
      </c>
      <c r="F13" t="s">
        <v>186</v>
      </c>
      <c r="J13" s="1" t="s">
        <v>762</v>
      </c>
      <c r="K13" s="10">
        <v>812.09999999999945</v>
      </c>
      <c r="L13" s="103"/>
      <c r="M13" s="18" t="s">
        <v>18</v>
      </c>
      <c r="N13" s="286" t="s">
        <v>33</v>
      </c>
      <c r="Q13" s="1">
        <v>2022</v>
      </c>
      <c r="R13" t="s">
        <v>187</v>
      </c>
      <c r="V13" s="1" t="s">
        <v>716</v>
      </c>
      <c r="W13" s="10">
        <v>1326.900000000001</v>
      </c>
      <c r="X13" s="103"/>
      <c r="Y13" s="18" t="s">
        <v>18</v>
      </c>
      <c r="Z13" s="34" t="s">
        <v>3627</v>
      </c>
      <c r="AA13" s="34"/>
      <c r="AC13" s="1">
        <v>2025</v>
      </c>
      <c r="AD13" t="s">
        <v>203</v>
      </c>
      <c r="AH13" s="1" t="s">
        <v>716</v>
      </c>
      <c r="AI13" s="10">
        <v>5239.2</v>
      </c>
    </row>
    <row r="14" spans="1:35" ht="12.75" customHeight="1">
      <c r="A14" s="18" t="s">
        <v>20</v>
      </c>
      <c r="B14" s="191" t="s">
        <v>2205</v>
      </c>
      <c r="E14" s="1">
        <v>2023</v>
      </c>
      <c r="F14" t="s">
        <v>193</v>
      </c>
      <c r="J14" s="1" t="s">
        <v>716</v>
      </c>
      <c r="K14" s="10">
        <v>809.3</v>
      </c>
      <c r="L14" s="103"/>
      <c r="M14" s="18" t="s">
        <v>20</v>
      </c>
      <c r="N14" s="34" t="s">
        <v>682</v>
      </c>
      <c r="Q14" s="1">
        <v>2023</v>
      </c>
      <c r="R14" t="s">
        <v>202</v>
      </c>
      <c r="V14" s="1" t="s">
        <v>762</v>
      </c>
      <c r="W14" s="10">
        <v>1321.2999999999993</v>
      </c>
      <c r="X14" s="103"/>
      <c r="Y14" s="18" t="s">
        <v>20</v>
      </c>
      <c r="Z14" s="286" t="s">
        <v>25</v>
      </c>
      <c r="AA14" s="34"/>
      <c r="AC14" s="1">
        <v>2024</v>
      </c>
      <c r="AD14" t="s">
        <v>203</v>
      </c>
      <c r="AH14" s="1" t="s">
        <v>765</v>
      </c>
      <c r="AI14" s="10">
        <v>5222.8999999999996</v>
      </c>
    </row>
    <row r="15" spans="1:35" ht="12.75" customHeight="1">
      <c r="A15" s="18" t="s">
        <v>22</v>
      </c>
      <c r="B15" s="34" t="s">
        <v>1335</v>
      </c>
      <c r="E15" s="1">
        <v>2021</v>
      </c>
      <c r="F15" t="s">
        <v>188</v>
      </c>
      <c r="J15" s="1" t="s">
        <v>716</v>
      </c>
      <c r="K15" s="10">
        <v>807.8</v>
      </c>
      <c r="L15" s="103"/>
      <c r="M15" s="18" t="s">
        <v>22</v>
      </c>
      <c r="N15" s="286" t="s">
        <v>25</v>
      </c>
      <c r="Q15" s="1">
        <v>2022</v>
      </c>
      <c r="R15" t="s">
        <v>187</v>
      </c>
      <c r="V15" s="1" t="s">
        <v>717</v>
      </c>
      <c r="W15" s="10">
        <v>1317.2000000000007</v>
      </c>
      <c r="X15" s="103"/>
      <c r="Y15" s="18" t="s">
        <v>22</v>
      </c>
      <c r="Z15" s="34" t="s">
        <v>2700</v>
      </c>
      <c r="AA15" s="34"/>
      <c r="AC15" s="1">
        <v>2024</v>
      </c>
      <c r="AD15" t="s">
        <v>203</v>
      </c>
      <c r="AH15" s="1" t="s">
        <v>766</v>
      </c>
      <c r="AI15" s="10">
        <v>5199.0999999999995</v>
      </c>
    </row>
    <row r="16" spans="1:35" ht="12.75" customHeight="1">
      <c r="A16" s="18" t="s">
        <v>24</v>
      </c>
      <c r="B16" s="34" t="s">
        <v>2205</v>
      </c>
      <c r="E16" s="1">
        <v>2023</v>
      </c>
      <c r="F16" t="s">
        <v>188</v>
      </c>
      <c r="J16" s="1" t="s">
        <v>718</v>
      </c>
      <c r="K16" s="10">
        <v>807.59999999999991</v>
      </c>
      <c r="L16" s="103"/>
      <c r="M16" s="18" t="s">
        <v>24</v>
      </c>
      <c r="N16" s="34" t="s">
        <v>1661</v>
      </c>
      <c r="Q16" s="1">
        <v>2024</v>
      </c>
      <c r="R16" t="s">
        <v>187</v>
      </c>
      <c r="V16" s="1" t="s">
        <v>762</v>
      </c>
      <c r="W16" s="10">
        <v>1315.4</v>
      </c>
      <c r="X16" s="103"/>
      <c r="Y16" s="18" t="s">
        <v>24</v>
      </c>
      <c r="Z16" s="34" t="s">
        <v>155</v>
      </c>
      <c r="AA16" s="34"/>
      <c r="AC16" s="1">
        <v>2024</v>
      </c>
      <c r="AD16" t="s">
        <v>203</v>
      </c>
      <c r="AH16" s="1" t="s">
        <v>767</v>
      </c>
      <c r="AI16" s="10">
        <v>5171.8999999999996</v>
      </c>
    </row>
    <row r="17" spans="1:35" ht="12.75" customHeight="1">
      <c r="A17" s="18" t="s">
        <v>26</v>
      </c>
      <c r="B17" s="34" t="s">
        <v>2207</v>
      </c>
      <c r="E17" s="1">
        <v>2023</v>
      </c>
      <c r="F17" t="s">
        <v>192</v>
      </c>
      <c r="J17" s="1" t="s">
        <v>716</v>
      </c>
      <c r="K17" s="10">
        <v>806.5</v>
      </c>
      <c r="L17" s="103"/>
      <c r="M17" s="18" t="s">
        <v>26</v>
      </c>
      <c r="N17" s="286" t="s">
        <v>37</v>
      </c>
      <c r="Q17" s="1">
        <v>2021</v>
      </c>
      <c r="R17" t="s">
        <v>187</v>
      </c>
      <c r="V17" s="1" t="s">
        <v>716</v>
      </c>
      <c r="W17" s="10">
        <v>1309.5999999999999</v>
      </c>
      <c r="X17" s="103"/>
      <c r="Y17" s="18" t="s">
        <v>26</v>
      </c>
      <c r="Z17" s="34" t="s">
        <v>155</v>
      </c>
      <c r="AA17" s="34"/>
      <c r="AC17" s="1">
        <v>2020</v>
      </c>
      <c r="AD17" t="s">
        <v>203</v>
      </c>
      <c r="AH17" s="1" t="s">
        <v>716</v>
      </c>
      <c r="AI17" s="10">
        <v>5145.1999999999971</v>
      </c>
    </row>
    <row r="18" spans="1:35" ht="12.75" customHeight="1">
      <c r="A18" s="18" t="s">
        <v>28</v>
      </c>
      <c r="B18" s="34" t="s">
        <v>669</v>
      </c>
      <c r="E18" s="1">
        <v>2021</v>
      </c>
      <c r="F18" t="s">
        <v>186</v>
      </c>
      <c r="J18" s="1" t="s">
        <v>763</v>
      </c>
      <c r="K18" s="10">
        <v>806</v>
      </c>
      <c r="L18" s="103"/>
      <c r="M18" s="18" t="s">
        <v>28</v>
      </c>
      <c r="N18" s="191" t="s">
        <v>1342</v>
      </c>
      <c r="Q18" s="1">
        <v>2021</v>
      </c>
      <c r="R18" t="s">
        <v>187</v>
      </c>
      <c r="V18" s="1" t="s">
        <v>717</v>
      </c>
      <c r="W18" s="10">
        <v>1307.6999999999994</v>
      </c>
      <c r="X18" s="103"/>
      <c r="Y18" s="18" t="s">
        <v>28</v>
      </c>
      <c r="Z18" s="286" t="s">
        <v>1749</v>
      </c>
      <c r="AA18" s="34"/>
      <c r="AC18" s="1">
        <v>2024</v>
      </c>
      <c r="AD18" t="s">
        <v>203</v>
      </c>
      <c r="AH18" s="1" t="s">
        <v>816</v>
      </c>
      <c r="AI18" s="10">
        <v>5136.5999999999995</v>
      </c>
    </row>
    <row r="19" spans="1:35" ht="12.75" customHeight="1">
      <c r="A19" s="18" t="s">
        <v>30</v>
      </c>
      <c r="B19" s="191" t="s">
        <v>1337</v>
      </c>
      <c r="E19" s="1">
        <v>2021</v>
      </c>
      <c r="F19" t="s">
        <v>186</v>
      </c>
      <c r="J19" s="1" t="s">
        <v>764</v>
      </c>
      <c r="K19" s="10">
        <v>805.39999999999986</v>
      </c>
      <c r="L19" s="103"/>
      <c r="M19" s="18" t="s">
        <v>30</v>
      </c>
      <c r="N19" s="286" t="s">
        <v>31</v>
      </c>
      <c r="Q19" s="1">
        <v>2021</v>
      </c>
      <c r="R19" t="s">
        <v>187</v>
      </c>
      <c r="V19" s="1" t="s">
        <v>718</v>
      </c>
      <c r="W19" s="10">
        <v>1299.6999999999989</v>
      </c>
      <c r="X19" s="103"/>
      <c r="Y19" s="18" t="s">
        <v>30</v>
      </c>
      <c r="Z19" s="34" t="s">
        <v>2715</v>
      </c>
      <c r="AA19" s="34"/>
      <c r="AC19" s="1">
        <v>2024</v>
      </c>
      <c r="AD19" t="s">
        <v>203</v>
      </c>
      <c r="AH19" s="1" t="s">
        <v>817</v>
      </c>
      <c r="AI19" s="10">
        <v>5116.3000000000011</v>
      </c>
    </row>
    <row r="20" spans="1:35" ht="12.75" customHeight="1">
      <c r="A20" s="18" t="s">
        <v>32</v>
      </c>
      <c r="B20" s="50" t="s">
        <v>33</v>
      </c>
      <c r="E20" s="1">
        <v>2019</v>
      </c>
      <c r="F20" t="s">
        <v>188</v>
      </c>
      <c r="J20" s="1" t="s">
        <v>716</v>
      </c>
      <c r="K20" s="10">
        <v>802.75</v>
      </c>
      <c r="L20" s="103"/>
      <c r="M20" s="18" t="s">
        <v>32</v>
      </c>
      <c r="N20" s="181" t="s">
        <v>33</v>
      </c>
      <c r="Q20" s="1">
        <v>2024</v>
      </c>
      <c r="R20" t="s">
        <v>187</v>
      </c>
      <c r="V20" s="1" t="s">
        <v>763</v>
      </c>
      <c r="W20" s="10">
        <v>1299.3</v>
      </c>
      <c r="X20" s="103"/>
      <c r="Y20" s="18" t="s">
        <v>32</v>
      </c>
      <c r="Z20" s="34" t="s">
        <v>2819</v>
      </c>
      <c r="AA20" s="34"/>
      <c r="AC20" s="1">
        <v>2024</v>
      </c>
      <c r="AD20" t="s">
        <v>203</v>
      </c>
      <c r="AH20" s="1" t="s">
        <v>818</v>
      </c>
      <c r="AI20" s="10">
        <v>5107.6000000000004</v>
      </c>
    </row>
    <row r="21" spans="1:35" ht="12.75" customHeight="1">
      <c r="A21" s="18" t="s">
        <v>34</v>
      </c>
      <c r="B21" s="34" t="s">
        <v>141</v>
      </c>
      <c r="E21" s="1">
        <v>2021</v>
      </c>
      <c r="F21" t="s">
        <v>186</v>
      </c>
      <c r="J21" s="1" t="s">
        <v>765</v>
      </c>
      <c r="K21" s="10">
        <v>795.7</v>
      </c>
      <c r="L21" s="103"/>
      <c r="M21" s="18" t="s">
        <v>34</v>
      </c>
      <c r="N21" s="50" t="s">
        <v>3615</v>
      </c>
      <c r="Q21" s="1">
        <v>2025</v>
      </c>
      <c r="R21" t="s">
        <v>201</v>
      </c>
      <c r="V21" s="1" t="s">
        <v>718</v>
      </c>
      <c r="W21" s="10">
        <v>1292</v>
      </c>
      <c r="X21" s="103"/>
      <c r="Y21" s="18" t="s">
        <v>34</v>
      </c>
      <c r="Z21" s="34" t="s">
        <v>651</v>
      </c>
      <c r="AA21" s="34"/>
      <c r="AC21" s="1">
        <v>2023</v>
      </c>
      <c r="AD21" t="s">
        <v>203</v>
      </c>
      <c r="AH21" s="1" t="s">
        <v>716</v>
      </c>
      <c r="AI21" s="10">
        <v>5032.3499999999985</v>
      </c>
    </row>
    <row r="22" spans="1:35" ht="12.75" customHeight="1">
      <c r="A22" s="18" t="s">
        <v>36</v>
      </c>
      <c r="B22" s="50" t="s">
        <v>674</v>
      </c>
      <c r="E22" s="1">
        <v>2019</v>
      </c>
      <c r="F22" t="s">
        <v>188</v>
      </c>
      <c r="J22" s="1" t="s">
        <v>717</v>
      </c>
      <c r="K22" s="10">
        <v>792.3</v>
      </c>
      <c r="L22" s="103"/>
      <c r="M22" s="18" t="s">
        <v>36</v>
      </c>
      <c r="N22" s="50" t="s">
        <v>155</v>
      </c>
      <c r="Q22" s="1">
        <v>2023</v>
      </c>
      <c r="R22" t="s">
        <v>202</v>
      </c>
      <c r="V22" s="1" t="s">
        <v>763</v>
      </c>
      <c r="W22" s="10">
        <v>1288.0000000000018</v>
      </c>
      <c r="X22" s="103"/>
      <c r="Y22" s="18" t="s">
        <v>36</v>
      </c>
      <c r="Z22" s="50" t="s">
        <v>143</v>
      </c>
      <c r="AA22" s="34"/>
      <c r="AC22" s="1">
        <v>2024</v>
      </c>
      <c r="AD22" t="s">
        <v>203</v>
      </c>
      <c r="AH22" s="1" t="s">
        <v>819</v>
      </c>
      <c r="AI22" s="10">
        <v>5023.2000000000007</v>
      </c>
    </row>
    <row r="23" spans="1:35" ht="12.75" customHeight="1">
      <c r="A23" s="18" t="s">
        <v>38</v>
      </c>
      <c r="B23" s="34" t="s">
        <v>653</v>
      </c>
      <c r="E23" s="1">
        <v>2023</v>
      </c>
      <c r="F23" t="s">
        <v>188</v>
      </c>
      <c r="J23" s="1" t="s">
        <v>761</v>
      </c>
      <c r="K23" s="10">
        <v>791.70000000000073</v>
      </c>
      <c r="L23" s="103"/>
      <c r="M23" s="18" t="s">
        <v>38</v>
      </c>
      <c r="N23" s="191" t="s">
        <v>1350</v>
      </c>
      <c r="Q23" s="1">
        <v>2021</v>
      </c>
      <c r="R23" t="s">
        <v>187</v>
      </c>
      <c r="V23" s="1" t="s">
        <v>761</v>
      </c>
      <c r="W23" s="10">
        <v>1284.7000000000016</v>
      </c>
      <c r="X23" s="103"/>
      <c r="Y23" s="18" t="s">
        <v>38</v>
      </c>
      <c r="Z23" s="34" t="s">
        <v>2720</v>
      </c>
      <c r="AA23" s="34"/>
      <c r="AC23" s="1">
        <v>2024</v>
      </c>
      <c r="AD23" t="s">
        <v>203</v>
      </c>
      <c r="AH23" s="1" t="s">
        <v>821</v>
      </c>
      <c r="AI23" s="10">
        <v>5021.8000000000011</v>
      </c>
    </row>
    <row r="24" spans="1:35" ht="12.75" customHeight="1">
      <c r="A24" s="18" t="s">
        <v>145</v>
      </c>
      <c r="B24" s="34" t="s">
        <v>700</v>
      </c>
      <c r="E24" s="1">
        <v>2025</v>
      </c>
      <c r="F24" t="s">
        <v>188</v>
      </c>
      <c r="J24" s="1" t="s">
        <v>716</v>
      </c>
      <c r="K24" s="10">
        <v>790.5</v>
      </c>
      <c r="L24" s="103"/>
      <c r="M24" s="18" t="s">
        <v>145</v>
      </c>
      <c r="N24" s="50" t="s">
        <v>682</v>
      </c>
      <c r="Q24" s="1">
        <v>2023</v>
      </c>
      <c r="R24" t="s">
        <v>1767</v>
      </c>
      <c r="V24" s="1" t="s">
        <v>716</v>
      </c>
      <c r="W24" s="10">
        <v>1284.7</v>
      </c>
      <c r="X24" s="103"/>
      <c r="Y24" s="18" t="s">
        <v>145</v>
      </c>
      <c r="Z24" s="34" t="s">
        <v>1649</v>
      </c>
      <c r="AA24" s="34"/>
      <c r="AC24" s="1">
        <v>2025</v>
      </c>
      <c r="AD24" t="s">
        <v>203</v>
      </c>
      <c r="AH24" s="1" t="s">
        <v>717</v>
      </c>
      <c r="AI24" s="10">
        <v>5003.2</v>
      </c>
    </row>
    <row r="25" spans="1:35" ht="12.75" customHeight="1">
      <c r="A25" s="18" t="s">
        <v>146</v>
      </c>
      <c r="B25" s="191" t="s">
        <v>1335</v>
      </c>
      <c r="E25" s="1">
        <v>2021</v>
      </c>
      <c r="F25" t="s">
        <v>186</v>
      </c>
      <c r="J25" s="1" t="s">
        <v>766</v>
      </c>
      <c r="K25" s="10">
        <v>787.3</v>
      </c>
      <c r="L25" s="103"/>
      <c r="M25" s="18" t="s">
        <v>146</v>
      </c>
      <c r="N25" s="34" t="s">
        <v>638</v>
      </c>
      <c r="Q25" s="1">
        <v>2023</v>
      </c>
      <c r="R25" t="s">
        <v>202</v>
      </c>
      <c r="V25" s="1" t="s">
        <v>764</v>
      </c>
      <c r="W25" s="10">
        <v>1283.600000000004</v>
      </c>
      <c r="X25" s="103"/>
      <c r="Y25" s="18" t="s">
        <v>146</v>
      </c>
      <c r="Z25" s="34" t="s">
        <v>2702</v>
      </c>
      <c r="AA25" s="34"/>
      <c r="AC25" s="1">
        <v>2024</v>
      </c>
      <c r="AD25" t="s">
        <v>203</v>
      </c>
      <c r="AH25" s="1" t="s">
        <v>820</v>
      </c>
      <c r="AI25" s="10">
        <v>4994.8999999999996</v>
      </c>
    </row>
    <row r="26" spans="1:35" ht="12.75" customHeight="1">
      <c r="A26" s="18" t="s">
        <v>147</v>
      </c>
      <c r="B26" s="34" t="s">
        <v>700</v>
      </c>
      <c r="E26" s="1">
        <v>2021</v>
      </c>
      <c r="F26" t="s">
        <v>186</v>
      </c>
      <c r="J26" s="1" t="s">
        <v>767</v>
      </c>
      <c r="K26" s="10">
        <v>781.39999999999986</v>
      </c>
      <c r="L26" s="103"/>
      <c r="M26" s="18" t="s">
        <v>147</v>
      </c>
      <c r="N26" s="34" t="s">
        <v>2701</v>
      </c>
      <c r="Q26" s="1">
        <v>2025</v>
      </c>
      <c r="R26" t="s">
        <v>201</v>
      </c>
      <c r="V26" s="1" t="s">
        <v>761</v>
      </c>
      <c r="W26" s="10">
        <v>1279.4500000000003</v>
      </c>
      <c r="X26" s="103"/>
      <c r="Y26" s="18" t="s">
        <v>147</v>
      </c>
      <c r="Z26" s="34" t="s">
        <v>154</v>
      </c>
      <c r="AA26" s="34"/>
      <c r="AC26" s="1">
        <v>2020</v>
      </c>
      <c r="AD26" t="s">
        <v>203</v>
      </c>
      <c r="AH26" s="1" t="s">
        <v>717</v>
      </c>
      <c r="AI26" s="10">
        <v>4964.800000000002</v>
      </c>
    </row>
    <row r="27" spans="1:35" ht="12.75" customHeight="1">
      <c r="A27" s="18" t="s">
        <v>151</v>
      </c>
      <c r="B27" s="34" t="s">
        <v>692</v>
      </c>
      <c r="E27" s="1">
        <v>2021</v>
      </c>
      <c r="F27" t="s">
        <v>186</v>
      </c>
      <c r="J27" s="1" t="s">
        <v>816</v>
      </c>
      <c r="K27" s="10">
        <v>778.54999999999973</v>
      </c>
      <c r="L27" s="103"/>
      <c r="M27" s="18" t="s">
        <v>151</v>
      </c>
      <c r="N27" s="191" t="s">
        <v>1350</v>
      </c>
      <c r="Q27" s="1">
        <v>2022</v>
      </c>
      <c r="R27" t="s">
        <v>187</v>
      </c>
      <c r="V27" s="1" t="s">
        <v>718</v>
      </c>
      <c r="W27" s="10">
        <v>1278.5999999999995</v>
      </c>
      <c r="X27" s="103"/>
      <c r="Y27" s="18" t="s">
        <v>151</v>
      </c>
      <c r="Z27" s="286" t="s">
        <v>17</v>
      </c>
      <c r="AA27" s="34"/>
      <c r="AC27" s="1">
        <v>2022</v>
      </c>
      <c r="AD27" t="s">
        <v>203</v>
      </c>
      <c r="AH27" s="1" t="s">
        <v>716</v>
      </c>
      <c r="AI27" s="10">
        <v>4962.6000000000167</v>
      </c>
    </row>
    <row r="28" spans="1:35" ht="12.75" customHeight="1">
      <c r="A28" s="18" t="s">
        <v>157</v>
      </c>
      <c r="B28" s="34" t="s">
        <v>153</v>
      </c>
      <c r="E28" s="1">
        <v>2021</v>
      </c>
      <c r="F28" t="s">
        <v>186</v>
      </c>
      <c r="J28" s="1" t="s">
        <v>817</v>
      </c>
      <c r="K28" s="10">
        <v>773.90000000000055</v>
      </c>
      <c r="L28" s="103"/>
      <c r="M28" s="18" t="s">
        <v>157</v>
      </c>
      <c r="N28" s="191" t="s">
        <v>1344</v>
      </c>
      <c r="Q28" s="1">
        <v>2023</v>
      </c>
      <c r="R28" t="s">
        <v>202</v>
      </c>
      <c r="V28" s="1" t="s">
        <v>765</v>
      </c>
      <c r="W28" s="10">
        <v>1276.4000000000033</v>
      </c>
      <c r="X28" s="103"/>
      <c r="Y28" s="18" t="s">
        <v>157</v>
      </c>
      <c r="Z28" s="191" t="s">
        <v>1351</v>
      </c>
      <c r="AA28" s="34"/>
      <c r="AC28" s="1">
        <v>2024</v>
      </c>
      <c r="AD28" t="s">
        <v>203</v>
      </c>
      <c r="AH28" s="1" t="s">
        <v>822</v>
      </c>
      <c r="AI28" s="10">
        <v>4962.5999999999985</v>
      </c>
    </row>
    <row r="29" spans="1:35" ht="12.75" customHeight="1">
      <c r="A29" s="18" t="s">
        <v>159</v>
      </c>
      <c r="B29" s="50" t="s">
        <v>37</v>
      </c>
      <c r="E29" s="1">
        <v>2023</v>
      </c>
      <c r="F29" t="s">
        <v>212</v>
      </c>
      <c r="J29" s="1" t="s">
        <v>716</v>
      </c>
      <c r="K29" s="10">
        <v>770.7</v>
      </c>
      <c r="L29" s="103"/>
      <c r="M29" s="18" t="s">
        <v>159</v>
      </c>
      <c r="N29" s="286" t="s">
        <v>683</v>
      </c>
      <c r="Q29" s="1">
        <v>2023</v>
      </c>
      <c r="R29" t="s">
        <v>202</v>
      </c>
      <c r="V29" s="1" t="s">
        <v>766</v>
      </c>
      <c r="W29" s="10">
        <v>1274</v>
      </c>
      <c r="X29" s="103"/>
      <c r="Y29" s="18" t="s">
        <v>159</v>
      </c>
      <c r="Z29" s="34" t="s">
        <v>2712</v>
      </c>
      <c r="AA29" s="34"/>
      <c r="AC29" s="1">
        <v>2024</v>
      </c>
      <c r="AD29" t="s">
        <v>203</v>
      </c>
      <c r="AH29" s="1" t="s">
        <v>823</v>
      </c>
      <c r="AI29" s="10">
        <v>4962.5499999999993</v>
      </c>
    </row>
    <row r="30" spans="1:35" ht="12.75" customHeight="1">
      <c r="A30" s="18" t="s">
        <v>160</v>
      </c>
      <c r="B30" s="200" t="s">
        <v>2709</v>
      </c>
      <c r="E30" s="1">
        <v>2024</v>
      </c>
      <c r="F30" t="s">
        <v>207</v>
      </c>
      <c r="J30" s="1" t="s">
        <v>716</v>
      </c>
      <c r="K30" s="10">
        <v>768.5</v>
      </c>
      <c r="L30" s="103"/>
      <c r="M30" s="18" t="s">
        <v>160</v>
      </c>
      <c r="N30" s="286" t="s">
        <v>1655</v>
      </c>
      <c r="Q30" s="1">
        <v>2023</v>
      </c>
      <c r="R30" t="s">
        <v>175</v>
      </c>
      <c r="V30" s="1" t="s">
        <v>716</v>
      </c>
      <c r="W30" s="10">
        <v>1273.1999999999998</v>
      </c>
      <c r="X30" s="103"/>
      <c r="Y30" s="18" t="s">
        <v>160</v>
      </c>
      <c r="Z30" s="286" t="s">
        <v>1661</v>
      </c>
      <c r="AA30" s="34"/>
      <c r="AC30" s="1">
        <v>2024</v>
      </c>
      <c r="AD30" t="s">
        <v>203</v>
      </c>
      <c r="AH30" s="1" t="s">
        <v>824</v>
      </c>
      <c r="AI30" s="10">
        <v>4959.3</v>
      </c>
    </row>
    <row r="31" spans="1:35" ht="12.75" customHeight="1">
      <c r="A31" s="18" t="s">
        <v>161</v>
      </c>
      <c r="B31" s="286" t="s">
        <v>1667</v>
      </c>
      <c r="E31" s="1">
        <v>2024</v>
      </c>
      <c r="F31" t="s">
        <v>212</v>
      </c>
      <c r="J31" s="1" t="s">
        <v>716</v>
      </c>
      <c r="K31" s="10">
        <v>765.2</v>
      </c>
      <c r="L31" s="103"/>
      <c r="M31" s="18" t="s">
        <v>161</v>
      </c>
      <c r="N31" s="286" t="s">
        <v>21</v>
      </c>
      <c r="Q31" s="1">
        <v>2024</v>
      </c>
      <c r="R31" t="s">
        <v>187</v>
      </c>
      <c r="V31" s="1" t="s">
        <v>764</v>
      </c>
      <c r="W31" s="10">
        <v>1262.8</v>
      </c>
      <c r="X31" s="103"/>
      <c r="Y31" s="18" t="s">
        <v>161</v>
      </c>
      <c r="Z31" s="286" t="s">
        <v>11</v>
      </c>
      <c r="AA31" s="34"/>
      <c r="AC31" s="1">
        <v>2024</v>
      </c>
      <c r="AD31" t="s">
        <v>203</v>
      </c>
      <c r="AH31" s="1" t="s">
        <v>825</v>
      </c>
      <c r="AI31" s="10">
        <v>4950.0999999999995</v>
      </c>
    </row>
    <row r="32" spans="1:35" ht="12.75" customHeight="1">
      <c r="A32" s="18" t="s">
        <v>163</v>
      </c>
      <c r="B32" s="50" t="s">
        <v>3606</v>
      </c>
      <c r="E32" s="1">
        <v>2025</v>
      </c>
      <c r="F32" t="s">
        <v>193</v>
      </c>
      <c r="J32" s="1" t="s">
        <v>718</v>
      </c>
      <c r="K32" s="10">
        <v>764.90000000000009</v>
      </c>
      <c r="L32" s="103"/>
      <c r="M32" s="18" t="s">
        <v>163</v>
      </c>
      <c r="N32" s="286" t="s">
        <v>141</v>
      </c>
      <c r="Q32" s="1">
        <v>2024</v>
      </c>
      <c r="R32" t="s">
        <v>187</v>
      </c>
      <c r="V32" s="1" t="s">
        <v>765</v>
      </c>
      <c r="W32" s="10">
        <v>1260.7</v>
      </c>
      <c r="X32" s="103"/>
      <c r="Y32" s="18" t="s">
        <v>163</v>
      </c>
      <c r="Z32" s="34" t="s">
        <v>2711</v>
      </c>
      <c r="AA32" s="34"/>
      <c r="AC32" s="1">
        <v>2024</v>
      </c>
      <c r="AD32" t="s">
        <v>203</v>
      </c>
      <c r="AH32" s="1" t="s">
        <v>829</v>
      </c>
      <c r="AI32" s="10">
        <v>4946.449999999998</v>
      </c>
    </row>
    <row r="33" spans="1:35" ht="12.75" customHeight="1">
      <c r="A33" s="18" t="s">
        <v>274</v>
      </c>
      <c r="B33" s="34" t="s">
        <v>2719</v>
      </c>
      <c r="E33" s="1">
        <v>2025</v>
      </c>
      <c r="F33" t="s">
        <v>193</v>
      </c>
      <c r="J33" s="1" t="s">
        <v>718</v>
      </c>
      <c r="K33" s="10">
        <v>764.9</v>
      </c>
      <c r="L33" s="103"/>
      <c r="M33" s="18" t="s">
        <v>274</v>
      </c>
      <c r="N33" s="50" t="s">
        <v>21</v>
      </c>
      <c r="Q33" s="1">
        <v>2021</v>
      </c>
      <c r="R33" t="s">
        <v>187</v>
      </c>
      <c r="V33" s="1" t="s">
        <v>762</v>
      </c>
      <c r="W33" s="10">
        <v>1257.5</v>
      </c>
      <c r="X33" s="103"/>
      <c r="Y33" s="18" t="s">
        <v>274</v>
      </c>
      <c r="Z33" s="34" t="s">
        <v>2211</v>
      </c>
      <c r="AA33" s="34"/>
      <c r="AC33" s="1">
        <v>2023</v>
      </c>
      <c r="AD33" t="s">
        <v>203</v>
      </c>
      <c r="AH33" s="1" t="s">
        <v>717</v>
      </c>
      <c r="AI33" s="10">
        <v>4934.399999999996</v>
      </c>
    </row>
    <row r="34" spans="1:35" ht="12.75" customHeight="1">
      <c r="A34" s="18" t="s">
        <v>275</v>
      </c>
      <c r="B34" s="50" t="s">
        <v>21</v>
      </c>
      <c r="E34" s="1">
        <v>2021</v>
      </c>
      <c r="F34" t="s">
        <v>186</v>
      </c>
      <c r="J34" s="1" t="s">
        <v>818</v>
      </c>
      <c r="K34" s="10">
        <v>763.900000000001</v>
      </c>
      <c r="L34" s="103"/>
      <c r="M34" s="18" t="s">
        <v>275</v>
      </c>
      <c r="N34" s="50" t="s">
        <v>2720</v>
      </c>
      <c r="Q34" s="1">
        <v>2024</v>
      </c>
      <c r="R34" t="s">
        <v>187</v>
      </c>
      <c r="V34" s="1" t="s">
        <v>766</v>
      </c>
      <c r="W34" s="10">
        <v>1257.3</v>
      </c>
      <c r="X34" s="103"/>
      <c r="Y34" s="18" t="s">
        <v>275</v>
      </c>
      <c r="Z34" s="34" t="s">
        <v>19</v>
      </c>
      <c r="AA34" s="34"/>
      <c r="AB34" s="1"/>
      <c r="AC34" s="1">
        <v>2018</v>
      </c>
      <c r="AD34" t="s">
        <v>203</v>
      </c>
      <c r="AH34" s="1" t="s">
        <v>716</v>
      </c>
      <c r="AI34" s="10">
        <v>4923.4000000000069</v>
      </c>
    </row>
    <row r="35" spans="1:35" ht="12.75" customHeight="1">
      <c r="A35" s="18" t="s">
        <v>276</v>
      </c>
      <c r="B35" s="34" t="s">
        <v>1342</v>
      </c>
      <c r="E35" s="1">
        <v>2023</v>
      </c>
      <c r="F35" t="s">
        <v>192</v>
      </c>
      <c r="J35" s="1" t="s">
        <v>717</v>
      </c>
      <c r="K35" s="10">
        <v>761.3</v>
      </c>
      <c r="L35" s="103"/>
      <c r="M35" s="18" t="s">
        <v>276</v>
      </c>
      <c r="N35" s="50" t="s">
        <v>143</v>
      </c>
      <c r="Q35" s="1">
        <v>2022</v>
      </c>
      <c r="R35" t="s">
        <v>187</v>
      </c>
      <c r="V35" s="1" t="s">
        <v>761</v>
      </c>
      <c r="W35" s="10">
        <v>1256.2000000000003</v>
      </c>
      <c r="X35" s="103"/>
      <c r="Y35" s="18" t="s">
        <v>276</v>
      </c>
      <c r="Z35" s="286" t="s">
        <v>1664</v>
      </c>
      <c r="AA35" s="34"/>
      <c r="AC35" s="1">
        <v>2024</v>
      </c>
      <c r="AD35" t="s">
        <v>203</v>
      </c>
      <c r="AH35" s="1" t="s">
        <v>826</v>
      </c>
      <c r="AI35" s="10">
        <v>4912.7999999999993</v>
      </c>
    </row>
    <row r="36" spans="1:35" ht="12.75" customHeight="1">
      <c r="A36" s="18" t="s">
        <v>277</v>
      </c>
      <c r="B36" s="50" t="s">
        <v>153</v>
      </c>
      <c r="E36" s="1">
        <v>2019</v>
      </c>
      <c r="F36" t="s">
        <v>207</v>
      </c>
      <c r="J36" s="1" t="s">
        <v>716</v>
      </c>
      <c r="K36" s="10">
        <v>761</v>
      </c>
      <c r="L36" s="103"/>
      <c r="M36" s="18" t="s">
        <v>277</v>
      </c>
      <c r="N36" s="50" t="s">
        <v>3627</v>
      </c>
      <c r="Q36" s="1">
        <v>2025</v>
      </c>
      <c r="R36" t="s">
        <v>201</v>
      </c>
      <c r="V36" s="1" t="s">
        <v>762</v>
      </c>
      <c r="W36" s="10">
        <v>1255.9000000000001</v>
      </c>
      <c r="X36" s="103"/>
      <c r="Y36" s="18" t="s">
        <v>277</v>
      </c>
      <c r="Z36" s="34" t="s">
        <v>643</v>
      </c>
      <c r="AA36" s="34"/>
      <c r="AC36" s="1">
        <v>2024</v>
      </c>
      <c r="AD36" t="s">
        <v>203</v>
      </c>
      <c r="AH36" s="1" t="s">
        <v>827</v>
      </c>
      <c r="AI36" s="10">
        <v>4909.4000000000015</v>
      </c>
    </row>
    <row r="37" spans="1:35" ht="12.75" customHeight="1">
      <c r="A37" s="18" t="s">
        <v>640</v>
      </c>
      <c r="B37" s="34" t="s">
        <v>154</v>
      </c>
      <c r="E37" s="1">
        <v>2021</v>
      </c>
      <c r="F37" t="s">
        <v>186</v>
      </c>
      <c r="J37" s="1" t="s">
        <v>819</v>
      </c>
      <c r="K37" s="10">
        <v>758.10000000000014</v>
      </c>
      <c r="L37" s="103"/>
      <c r="M37" s="18" t="s">
        <v>640</v>
      </c>
      <c r="N37" s="34" t="s">
        <v>653</v>
      </c>
      <c r="Q37" s="1">
        <v>2025</v>
      </c>
      <c r="R37" t="s">
        <v>201</v>
      </c>
      <c r="V37" s="1" t="s">
        <v>763</v>
      </c>
      <c r="W37" s="10">
        <v>1250.3000000000002</v>
      </c>
      <c r="X37" s="103"/>
      <c r="Y37" s="18" t="s">
        <v>640</v>
      </c>
      <c r="Z37" s="34" t="s">
        <v>154</v>
      </c>
      <c r="AA37" s="34"/>
      <c r="AC37" s="1">
        <v>2022</v>
      </c>
      <c r="AD37" t="s">
        <v>346</v>
      </c>
      <c r="AH37" s="1" t="s">
        <v>761</v>
      </c>
      <c r="AI37" s="10">
        <v>4903.2</v>
      </c>
    </row>
    <row r="38" spans="1:35" ht="12.75" customHeight="1">
      <c r="A38" s="18" t="s">
        <v>641</v>
      </c>
      <c r="B38" s="50" t="s">
        <v>3611</v>
      </c>
      <c r="E38" s="1">
        <v>2025</v>
      </c>
      <c r="F38" t="s">
        <v>188</v>
      </c>
      <c r="J38" s="1" t="s">
        <v>717</v>
      </c>
      <c r="K38" s="10">
        <v>757.4</v>
      </c>
      <c r="L38" s="103"/>
      <c r="M38" s="18" t="s">
        <v>641</v>
      </c>
      <c r="N38" s="34" t="s">
        <v>654</v>
      </c>
      <c r="Q38" s="1">
        <v>2023</v>
      </c>
      <c r="R38" t="s">
        <v>202</v>
      </c>
      <c r="V38" s="1" t="s">
        <v>767</v>
      </c>
      <c r="W38" s="10">
        <v>1249.4999999999945</v>
      </c>
      <c r="X38" s="103"/>
      <c r="Y38" s="18" t="s">
        <v>641</v>
      </c>
      <c r="Z38" s="34" t="s">
        <v>2717</v>
      </c>
      <c r="AA38" s="34"/>
      <c r="AC38" s="1">
        <v>2024</v>
      </c>
      <c r="AD38" t="s">
        <v>203</v>
      </c>
      <c r="AH38" s="1" t="s">
        <v>828</v>
      </c>
      <c r="AI38" s="10">
        <v>4896.0499999999993</v>
      </c>
    </row>
    <row r="39" spans="1:35" ht="12.75" customHeight="1">
      <c r="A39" s="18" t="s">
        <v>642</v>
      </c>
      <c r="B39" s="286" t="s">
        <v>27</v>
      </c>
      <c r="E39" s="1">
        <v>2021</v>
      </c>
      <c r="F39" t="s">
        <v>186</v>
      </c>
      <c r="J39" s="1" t="s">
        <v>821</v>
      </c>
      <c r="K39" s="10">
        <v>756.90000000000077</v>
      </c>
      <c r="L39" s="103"/>
      <c r="M39" s="18" t="s">
        <v>642</v>
      </c>
      <c r="N39" s="34" t="s">
        <v>700</v>
      </c>
      <c r="Q39" s="1">
        <v>2021</v>
      </c>
      <c r="R39" t="s">
        <v>187</v>
      </c>
      <c r="V39" s="1" t="s">
        <v>763</v>
      </c>
      <c r="W39" s="10">
        <v>1246.5000000000009</v>
      </c>
      <c r="X39" s="103"/>
      <c r="Y39" s="18" t="s">
        <v>642</v>
      </c>
      <c r="Z39" s="34" t="s">
        <v>654</v>
      </c>
      <c r="AA39" s="34"/>
      <c r="AC39" s="1">
        <v>2024</v>
      </c>
      <c r="AD39" t="s">
        <v>203</v>
      </c>
      <c r="AH39" s="1" t="s">
        <v>1449</v>
      </c>
      <c r="AI39" s="10">
        <v>4867.1000000000013</v>
      </c>
    </row>
    <row r="40" spans="1:35" ht="12.75" customHeight="1">
      <c r="A40" s="18" t="s">
        <v>644</v>
      </c>
      <c r="B40" s="191" t="s">
        <v>1342</v>
      </c>
      <c r="E40" s="1">
        <v>2021</v>
      </c>
      <c r="F40" t="s">
        <v>186</v>
      </c>
      <c r="J40" s="1" t="s">
        <v>820</v>
      </c>
      <c r="K40" s="10">
        <v>756.19999999999936</v>
      </c>
      <c r="L40" s="103"/>
      <c r="M40" s="18" t="s">
        <v>644</v>
      </c>
      <c r="N40" s="50" t="s">
        <v>1337</v>
      </c>
      <c r="Q40" s="1">
        <v>2024</v>
      </c>
      <c r="R40" t="s">
        <v>187</v>
      </c>
      <c r="V40" s="1" t="s">
        <v>767</v>
      </c>
      <c r="W40" s="10">
        <v>1241.2</v>
      </c>
      <c r="X40" s="103"/>
      <c r="Y40" s="18" t="s">
        <v>644</v>
      </c>
      <c r="Z40" s="34" t="s">
        <v>141</v>
      </c>
      <c r="AA40" s="34"/>
      <c r="AC40" s="1">
        <v>2024</v>
      </c>
      <c r="AD40" t="s">
        <v>203</v>
      </c>
      <c r="AH40" s="1" t="s">
        <v>1450</v>
      </c>
      <c r="AI40" s="10">
        <v>4860.2</v>
      </c>
    </row>
    <row r="41" spans="1:35" ht="12.75" customHeight="1">
      <c r="A41" s="18" t="s">
        <v>650</v>
      </c>
      <c r="B41" s="34" t="s">
        <v>694</v>
      </c>
      <c r="E41" s="1">
        <v>2024</v>
      </c>
      <c r="F41" t="s">
        <v>190</v>
      </c>
      <c r="J41" s="1" t="s">
        <v>718</v>
      </c>
      <c r="K41" s="10">
        <v>755.2</v>
      </c>
      <c r="L41" s="103"/>
      <c r="M41" s="18" t="s">
        <v>650</v>
      </c>
      <c r="N41" s="34" t="s">
        <v>669</v>
      </c>
      <c r="Q41" s="1">
        <v>2023</v>
      </c>
      <c r="R41" t="s">
        <v>202</v>
      </c>
      <c r="V41" s="1" t="s">
        <v>816</v>
      </c>
      <c r="W41" s="10">
        <v>1240.2999999999993</v>
      </c>
      <c r="X41" s="103"/>
      <c r="Y41" s="18" t="s">
        <v>650</v>
      </c>
      <c r="Z41" s="34" t="s">
        <v>2703</v>
      </c>
      <c r="AA41" s="34"/>
      <c r="AC41" s="1">
        <v>2025</v>
      </c>
      <c r="AD41" t="s">
        <v>346</v>
      </c>
      <c r="AH41" s="1" t="s">
        <v>716</v>
      </c>
      <c r="AI41" s="10">
        <v>4846.3</v>
      </c>
    </row>
    <row r="42" spans="1:35" ht="12.75" customHeight="1">
      <c r="A42" s="18" t="s">
        <v>652</v>
      </c>
      <c r="B42" s="34" t="s">
        <v>662</v>
      </c>
      <c r="E42" s="1">
        <v>2021</v>
      </c>
      <c r="F42" t="s">
        <v>186</v>
      </c>
      <c r="J42" s="1" t="s">
        <v>822</v>
      </c>
      <c r="K42" s="10">
        <v>754.59999999999991</v>
      </c>
      <c r="L42" s="103"/>
      <c r="M42" s="18" t="s">
        <v>652</v>
      </c>
      <c r="N42" s="286" t="s">
        <v>39</v>
      </c>
      <c r="Q42" s="1">
        <v>2021</v>
      </c>
      <c r="R42" t="s">
        <v>187</v>
      </c>
      <c r="V42" s="1" t="s">
        <v>764</v>
      </c>
      <c r="W42" s="10">
        <v>1229.8000000000002</v>
      </c>
      <c r="X42" s="103"/>
      <c r="Y42" s="18" t="s">
        <v>652</v>
      </c>
      <c r="Z42" s="34" t="s">
        <v>658</v>
      </c>
      <c r="AA42" s="34"/>
      <c r="AC42" s="1">
        <v>2022</v>
      </c>
      <c r="AD42" t="s">
        <v>203</v>
      </c>
      <c r="AH42" s="1" t="s">
        <v>717</v>
      </c>
      <c r="AI42" s="10">
        <v>4841.3999999999651</v>
      </c>
    </row>
    <row r="43" spans="1:35" ht="12.75" customHeight="1">
      <c r="A43" s="18" t="s">
        <v>655</v>
      </c>
      <c r="B43" s="34" t="s">
        <v>667</v>
      </c>
      <c r="E43" s="1">
        <v>2020</v>
      </c>
      <c r="F43" t="s">
        <v>196</v>
      </c>
      <c r="J43" s="1" t="s">
        <v>716</v>
      </c>
      <c r="K43" s="10">
        <v>753.69999999999709</v>
      </c>
      <c r="L43" s="103"/>
      <c r="M43" s="18" t="s">
        <v>655</v>
      </c>
      <c r="N43" s="286" t="s">
        <v>687</v>
      </c>
      <c r="Q43" s="1">
        <v>2023</v>
      </c>
      <c r="R43" t="s">
        <v>202</v>
      </c>
      <c r="V43" s="1" t="s">
        <v>817</v>
      </c>
      <c r="W43" s="10">
        <v>1226.1999999999971</v>
      </c>
      <c r="X43" s="103"/>
      <c r="Y43" s="18" t="s">
        <v>655</v>
      </c>
      <c r="Z43" s="286" t="s">
        <v>1666</v>
      </c>
      <c r="AA43" s="34"/>
      <c r="AB43" s="1"/>
      <c r="AC43" s="1">
        <v>2024</v>
      </c>
      <c r="AD43" t="s">
        <v>203</v>
      </c>
      <c r="AH43" s="1" t="s">
        <v>1451</v>
      </c>
      <c r="AI43" s="10">
        <v>4839.5</v>
      </c>
    </row>
    <row r="44" spans="1:35" ht="12.75" customHeight="1">
      <c r="A44" s="18" t="s">
        <v>656</v>
      </c>
      <c r="B44" s="286" t="s">
        <v>37</v>
      </c>
      <c r="E44" s="1">
        <v>2021</v>
      </c>
      <c r="F44" t="s">
        <v>186</v>
      </c>
      <c r="J44" s="1" t="s">
        <v>823</v>
      </c>
      <c r="K44" s="10">
        <v>750</v>
      </c>
      <c r="L44" s="103"/>
      <c r="M44" s="18" t="s">
        <v>656</v>
      </c>
      <c r="N44" s="50" t="s">
        <v>11</v>
      </c>
      <c r="Q44" s="1">
        <v>2017</v>
      </c>
      <c r="R44" t="s">
        <v>175</v>
      </c>
      <c r="V44" s="1" t="s">
        <v>716</v>
      </c>
      <c r="W44" s="10">
        <v>1225.5</v>
      </c>
      <c r="X44" s="103"/>
      <c r="Y44" s="18" t="s">
        <v>656</v>
      </c>
      <c r="Z44" s="286" t="s">
        <v>37</v>
      </c>
      <c r="AA44" s="34"/>
      <c r="AC44" s="1">
        <v>2022</v>
      </c>
      <c r="AD44" t="s">
        <v>346</v>
      </c>
      <c r="AH44" s="1" t="s">
        <v>762</v>
      </c>
      <c r="AI44" s="10">
        <v>4830.7999999999993</v>
      </c>
    </row>
    <row r="45" spans="1:35" ht="12.75" customHeight="1">
      <c r="A45" s="18" t="s">
        <v>659</v>
      </c>
      <c r="B45" s="286" t="s">
        <v>33</v>
      </c>
      <c r="E45" s="1">
        <v>2021</v>
      </c>
      <c r="F45" t="s">
        <v>186</v>
      </c>
      <c r="J45" s="1" t="s">
        <v>824</v>
      </c>
      <c r="K45" s="10">
        <v>749.40000000000009</v>
      </c>
      <c r="L45" s="103"/>
      <c r="M45" s="18" t="s">
        <v>659</v>
      </c>
      <c r="N45" s="191" t="s">
        <v>21</v>
      </c>
      <c r="Q45" s="1">
        <v>2022</v>
      </c>
      <c r="R45" t="s">
        <v>1767</v>
      </c>
      <c r="V45" s="1" t="s">
        <v>716</v>
      </c>
      <c r="W45" s="10">
        <v>1225.2</v>
      </c>
      <c r="X45" s="103"/>
      <c r="Y45" s="18" t="s">
        <v>659</v>
      </c>
      <c r="Z45" s="34" t="s">
        <v>682</v>
      </c>
      <c r="AA45" s="34"/>
      <c r="AC45" s="1">
        <v>2023</v>
      </c>
      <c r="AD45" t="s">
        <v>346</v>
      </c>
      <c r="AH45" s="1" t="s">
        <v>716</v>
      </c>
      <c r="AI45" s="10">
        <v>4820.1000000000004</v>
      </c>
    </row>
    <row r="46" spans="1:35" ht="12.75" customHeight="1">
      <c r="A46" s="18" t="s">
        <v>661</v>
      </c>
      <c r="B46" s="286" t="s">
        <v>1664</v>
      </c>
      <c r="E46" s="1">
        <v>2023</v>
      </c>
      <c r="F46" t="s">
        <v>188</v>
      </c>
      <c r="J46" s="1" t="s">
        <v>762</v>
      </c>
      <c r="K46" s="10">
        <v>746.10000000000036</v>
      </c>
      <c r="L46" s="103"/>
      <c r="M46" s="18" t="s">
        <v>661</v>
      </c>
      <c r="N46" s="191" t="s">
        <v>141</v>
      </c>
      <c r="Q46" s="1">
        <v>2020</v>
      </c>
      <c r="R46" t="s">
        <v>201</v>
      </c>
      <c r="V46" s="1" t="s">
        <v>716</v>
      </c>
      <c r="W46" s="10">
        <v>1219.2</v>
      </c>
      <c r="X46" s="103"/>
      <c r="Y46" s="18" t="s">
        <v>661</v>
      </c>
      <c r="Z46" s="286" t="s">
        <v>15</v>
      </c>
      <c r="AA46" s="34"/>
      <c r="AC46" s="1">
        <v>2024</v>
      </c>
      <c r="AD46" t="s">
        <v>203</v>
      </c>
      <c r="AH46" s="1" t="s">
        <v>1452</v>
      </c>
      <c r="AI46" s="10">
        <v>4816.5</v>
      </c>
    </row>
    <row r="47" spans="1:35" ht="12.75" customHeight="1">
      <c r="A47" s="18" t="s">
        <v>666</v>
      </c>
      <c r="B47" s="34" t="s">
        <v>643</v>
      </c>
      <c r="E47" s="1">
        <v>2021</v>
      </c>
      <c r="F47" t="s">
        <v>186</v>
      </c>
      <c r="J47" s="1" t="s">
        <v>825</v>
      </c>
      <c r="K47" s="10">
        <v>745.90000000000009</v>
      </c>
      <c r="L47" s="103"/>
      <c r="M47" s="18" t="s">
        <v>666</v>
      </c>
      <c r="N47" s="34" t="s">
        <v>153</v>
      </c>
      <c r="Q47" s="1">
        <v>2021</v>
      </c>
      <c r="R47" t="s">
        <v>187</v>
      </c>
      <c r="V47" s="1" t="s">
        <v>765</v>
      </c>
      <c r="W47" s="10">
        <v>1218.7000000000003</v>
      </c>
      <c r="X47" s="103"/>
      <c r="Y47" s="18" t="s">
        <v>666</v>
      </c>
      <c r="Z47" s="34" t="s">
        <v>162</v>
      </c>
      <c r="AA47" s="34"/>
      <c r="AC47" s="1">
        <v>2024</v>
      </c>
      <c r="AD47" t="s">
        <v>203</v>
      </c>
      <c r="AH47" s="1" t="s">
        <v>1453</v>
      </c>
      <c r="AI47" s="10">
        <v>4814.5</v>
      </c>
    </row>
    <row r="48" spans="1:35" ht="12.75" customHeight="1">
      <c r="A48" s="18" t="s">
        <v>670</v>
      </c>
      <c r="B48" s="34" t="s">
        <v>2205</v>
      </c>
      <c r="E48" s="1">
        <v>2023</v>
      </c>
      <c r="F48" t="s">
        <v>192</v>
      </c>
      <c r="J48" s="1" t="s">
        <v>718</v>
      </c>
      <c r="K48" s="10">
        <v>745.9</v>
      </c>
      <c r="L48" s="103"/>
      <c r="M48" s="18" t="s">
        <v>670</v>
      </c>
      <c r="N48" s="34" t="s">
        <v>2722</v>
      </c>
      <c r="Q48" s="1">
        <v>2024</v>
      </c>
      <c r="R48" t="s">
        <v>187</v>
      </c>
      <c r="V48" s="1" t="s">
        <v>816</v>
      </c>
      <c r="W48" s="10">
        <v>1218.5</v>
      </c>
      <c r="X48" s="103"/>
      <c r="Y48" s="18" t="s">
        <v>670</v>
      </c>
      <c r="Z48" s="34" t="s">
        <v>686</v>
      </c>
      <c r="AA48" s="34"/>
      <c r="AC48" s="1">
        <v>2024</v>
      </c>
      <c r="AD48" t="s">
        <v>203</v>
      </c>
      <c r="AH48" s="1" t="s">
        <v>1454</v>
      </c>
      <c r="AI48" s="10">
        <v>4813.6000000000013</v>
      </c>
    </row>
    <row r="49" spans="1:35" ht="12.75" customHeight="1">
      <c r="A49" s="18" t="s">
        <v>671</v>
      </c>
      <c r="B49" s="34" t="s">
        <v>153</v>
      </c>
      <c r="E49" s="1">
        <v>2025</v>
      </c>
      <c r="F49" t="s">
        <v>188</v>
      </c>
      <c r="J49" s="1" t="s">
        <v>718</v>
      </c>
      <c r="K49" s="10">
        <v>745.4</v>
      </c>
      <c r="L49" s="103"/>
      <c r="M49" s="18" t="s">
        <v>671</v>
      </c>
      <c r="N49" s="286" t="s">
        <v>2192</v>
      </c>
      <c r="Q49" s="1">
        <v>2024</v>
      </c>
      <c r="R49" t="s">
        <v>187</v>
      </c>
      <c r="V49" s="1" t="s">
        <v>817</v>
      </c>
      <c r="W49" s="10">
        <v>1217.7</v>
      </c>
      <c r="X49" s="103"/>
      <c r="Y49" s="18" t="s">
        <v>671</v>
      </c>
      <c r="Z49" s="635" t="s">
        <v>683</v>
      </c>
      <c r="AA49" s="34"/>
      <c r="AC49" s="1">
        <v>2024</v>
      </c>
      <c r="AD49" t="s">
        <v>199</v>
      </c>
      <c r="AH49" s="1" t="s">
        <v>716</v>
      </c>
      <c r="AI49" s="10">
        <v>4811</v>
      </c>
    </row>
    <row r="50" spans="1:35" ht="12.75" customHeight="1">
      <c r="A50" s="18" t="s">
        <v>672</v>
      </c>
      <c r="B50" s="181" t="s">
        <v>1349</v>
      </c>
      <c r="E50" s="1">
        <v>2025</v>
      </c>
      <c r="F50" t="s">
        <v>193</v>
      </c>
      <c r="J50" s="1" t="s">
        <v>762</v>
      </c>
      <c r="K50" s="10">
        <v>744.59999999999991</v>
      </c>
      <c r="L50" s="103"/>
      <c r="M50" s="18" t="s">
        <v>672</v>
      </c>
      <c r="N50" s="191" t="s">
        <v>1351</v>
      </c>
      <c r="Q50" s="1">
        <v>2021</v>
      </c>
      <c r="R50" t="s">
        <v>187</v>
      </c>
      <c r="V50" s="1" t="s">
        <v>766</v>
      </c>
      <c r="W50" s="10">
        <v>1215.9000000000001</v>
      </c>
      <c r="X50" s="103"/>
      <c r="Y50" s="18" t="s">
        <v>672</v>
      </c>
      <c r="Z50" s="34" t="s">
        <v>2209</v>
      </c>
      <c r="AA50" s="34"/>
      <c r="AC50" s="1">
        <v>2024</v>
      </c>
      <c r="AD50" t="s">
        <v>203</v>
      </c>
      <c r="AH50" s="1" t="s">
        <v>1455</v>
      </c>
      <c r="AI50" s="10">
        <v>4810.45</v>
      </c>
    </row>
    <row r="51" spans="1:35" ht="12.75" customHeight="1">
      <c r="A51" s="18" t="s">
        <v>677</v>
      </c>
      <c r="B51" s="34" t="s">
        <v>2703</v>
      </c>
      <c r="E51" s="1">
        <v>2024</v>
      </c>
      <c r="F51" t="s">
        <v>190</v>
      </c>
      <c r="J51" s="1" t="s">
        <v>761</v>
      </c>
      <c r="K51" s="10">
        <v>744</v>
      </c>
      <c r="L51" s="103"/>
      <c r="M51" s="18" t="s">
        <v>677</v>
      </c>
      <c r="N51" s="34" t="s">
        <v>660</v>
      </c>
      <c r="Q51" s="1">
        <v>2021</v>
      </c>
      <c r="R51" t="s">
        <v>187</v>
      </c>
      <c r="V51" s="1" t="s">
        <v>767</v>
      </c>
      <c r="W51" s="10">
        <v>1214.8000000000006</v>
      </c>
      <c r="X51" s="103"/>
      <c r="Y51" s="18" t="s">
        <v>677</v>
      </c>
      <c r="Z51" s="50" t="s">
        <v>143</v>
      </c>
      <c r="AA51" s="34"/>
      <c r="AC51" s="1">
        <v>2022</v>
      </c>
      <c r="AD51" t="s">
        <v>203</v>
      </c>
      <c r="AH51" s="1" t="s">
        <v>718</v>
      </c>
      <c r="AI51" s="10">
        <v>4798.4000000000378</v>
      </c>
    </row>
    <row r="52" spans="1:35" ht="12.75" customHeight="1">
      <c r="A52" s="18" t="s">
        <v>685</v>
      </c>
      <c r="B52" s="286" t="s">
        <v>1661</v>
      </c>
      <c r="E52" s="1">
        <v>2021</v>
      </c>
      <c r="F52" t="s">
        <v>186</v>
      </c>
      <c r="J52" s="1" t="s">
        <v>829</v>
      </c>
      <c r="K52" s="10">
        <v>743.90000000000009</v>
      </c>
      <c r="L52" s="103"/>
      <c r="M52" s="18" t="s">
        <v>685</v>
      </c>
      <c r="N52" s="286" t="s">
        <v>1653</v>
      </c>
      <c r="Q52" s="1">
        <v>2025</v>
      </c>
      <c r="R52" t="s">
        <v>201</v>
      </c>
      <c r="V52" s="1" t="s">
        <v>764</v>
      </c>
      <c r="W52" s="10">
        <v>1214.05</v>
      </c>
      <c r="X52" s="103"/>
      <c r="Y52" s="18" t="s">
        <v>685</v>
      </c>
      <c r="Z52" s="34" t="s">
        <v>180</v>
      </c>
      <c r="AA52" s="34"/>
      <c r="AC52" s="1">
        <v>2024</v>
      </c>
      <c r="AD52" t="s">
        <v>203</v>
      </c>
      <c r="AH52" s="1" t="s">
        <v>1456</v>
      </c>
      <c r="AI52" s="10">
        <v>4796.2500000000009</v>
      </c>
    </row>
    <row r="53" spans="1:35" ht="12.75" customHeight="1">
      <c r="A53" s="18" t="s">
        <v>689</v>
      </c>
      <c r="B53" s="34" t="s">
        <v>683</v>
      </c>
      <c r="E53" s="1">
        <v>2021</v>
      </c>
      <c r="F53" t="s">
        <v>186</v>
      </c>
      <c r="J53" s="1" t="s">
        <v>826</v>
      </c>
      <c r="K53" s="10">
        <v>743.90000000000009</v>
      </c>
      <c r="L53" s="103"/>
      <c r="M53" s="18" t="s">
        <v>689</v>
      </c>
      <c r="N53" s="286" t="s">
        <v>1653</v>
      </c>
      <c r="Q53" s="1">
        <v>2023</v>
      </c>
      <c r="R53" t="s">
        <v>175</v>
      </c>
      <c r="V53" s="1" t="s">
        <v>717</v>
      </c>
      <c r="W53" s="10">
        <v>1211.0999999999985</v>
      </c>
      <c r="X53" s="103"/>
      <c r="Y53" s="18" t="s">
        <v>689</v>
      </c>
      <c r="Z53" s="34" t="s">
        <v>704</v>
      </c>
      <c r="AA53" s="34"/>
      <c r="AC53" s="1">
        <v>2024</v>
      </c>
      <c r="AD53" t="s">
        <v>203</v>
      </c>
      <c r="AH53" s="1" t="s">
        <v>1457</v>
      </c>
      <c r="AI53" s="10">
        <v>4792.9000000000005</v>
      </c>
    </row>
    <row r="54" spans="1:35" ht="12.75" customHeight="1">
      <c r="A54" s="18" t="s">
        <v>690</v>
      </c>
      <c r="B54" s="286" t="s">
        <v>662</v>
      </c>
      <c r="E54" s="1">
        <v>2023</v>
      </c>
      <c r="F54" t="s">
        <v>193</v>
      </c>
      <c r="J54" s="1" t="s">
        <v>717</v>
      </c>
      <c r="K54" s="10">
        <v>743.6</v>
      </c>
      <c r="L54" s="103"/>
      <c r="M54" s="18" t="s">
        <v>690</v>
      </c>
      <c r="N54" s="34" t="s">
        <v>142</v>
      </c>
      <c r="Q54" s="1">
        <v>2023</v>
      </c>
      <c r="R54" t="s">
        <v>202</v>
      </c>
      <c r="V54" s="1" t="s">
        <v>818</v>
      </c>
      <c r="W54" s="10">
        <v>1209.5999999999967</v>
      </c>
      <c r="X54" s="103"/>
      <c r="Y54" s="18" t="s">
        <v>690</v>
      </c>
      <c r="Z54" s="34" t="s">
        <v>2726</v>
      </c>
      <c r="AA54" s="34"/>
      <c r="AC54" s="1">
        <v>2024</v>
      </c>
      <c r="AD54" t="s">
        <v>203</v>
      </c>
      <c r="AH54" s="1" t="s">
        <v>1458</v>
      </c>
      <c r="AI54" s="10">
        <v>4789.4000000000005</v>
      </c>
    </row>
    <row r="55" spans="1:35" ht="12.75" customHeight="1">
      <c r="A55" s="18" t="s">
        <v>691</v>
      </c>
      <c r="B55" s="34" t="s">
        <v>686</v>
      </c>
      <c r="E55" s="1">
        <v>2025</v>
      </c>
      <c r="F55" t="s">
        <v>193</v>
      </c>
      <c r="J55" s="1" t="s">
        <v>763</v>
      </c>
      <c r="K55" s="10">
        <v>743</v>
      </c>
      <c r="L55" s="103"/>
      <c r="M55" s="18" t="s">
        <v>691</v>
      </c>
      <c r="N55" s="50" t="s">
        <v>3619</v>
      </c>
      <c r="Q55" s="1">
        <v>2025</v>
      </c>
      <c r="R55" t="s">
        <v>201</v>
      </c>
      <c r="V55" s="1" t="s">
        <v>765</v>
      </c>
      <c r="W55" s="10">
        <v>1208.75</v>
      </c>
      <c r="X55" s="103"/>
      <c r="Y55" s="18" t="s">
        <v>691</v>
      </c>
      <c r="Z55" s="191" t="s">
        <v>1351</v>
      </c>
      <c r="AA55" s="34"/>
      <c r="AC55" s="1">
        <v>2022</v>
      </c>
      <c r="AD55" t="s">
        <v>346</v>
      </c>
      <c r="AH55" s="1" t="s">
        <v>763</v>
      </c>
      <c r="AI55" s="10">
        <v>4788.05</v>
      </c>
    </row>
    <row r="56" spans="1:35" ht="12.75" customHeight="1">
      <c r="A56" s="18" t="s">
        <v>697</v>
      </c>
      <c r="B56" s="34" t="s">
        <v>2207</v>
      </c>
      <c r="E56" s="1">
        <v>2023</v>
      </c>
      <c r="F56" t="s">
        <v>2258</v>
      </c>
      <c r="J56" s="1" t="s">
        <v>716</v>
      </c>
      <c r="K56" s="10">
        <v>742.9</v>
      </c>
      <c r="L56" s="103"/>
      <c r="M56" s="18" t="s">
        <v>697</v>
      </c>
      <c r="N56" s="191" t="s">
        <v>1349</v>
      </c>
      <c r="Q56" s="1">
        <v>2022</v>
      </c>
      <c r="R56" t="s">
        <v>187</v>
      </c>
      <c r="V56" s="1" t="s">
        <v>762</v>
      </c>
      <c r="W56" s="10">
        <v>1204.4000000000001</v>
      </c>
      <c r="X56" s="103"/>
      <c r="Y56" s="18" t="s">
        <v>697</v>
      </c>
      <c r="Z56" s="34" t="s">
        <v>180</v>
      </c>
      <c r="AA56" s="34"/>
      <c r="AB56" s="1"/>
      <c r="AC56" s="1">
        <v>2025</v>
      </c>
      <c r="AD56" t="s">
        <v>203</v>
      </c>
      <c r="AH56" s="1" t="s">
        <v>718</v>
      </c>
      <c r="AI56" s="10">
        <v>4785.3999999999996</v>
      </c>
    </row>
    <row r="57" spans="1:35" ht="12.75" customHeight="1">
      <c r="A57" s="18" t="s">
        <v>698</v>
      </c>
      <c r="B57" s="286" t="s">
        <v>9</v>
      </c>
      <c r="E57" s="1">
        <v>2023</v>
      </c>
      <c r="F57" t="s">
        <v>188</v>
      </c>
      <c r="J57" s="1" t="s">
        <v>763</v>
      </c>
      <c r="K57" s="10">
        <v>742.69999999999891</v>
      </c>
      <c r="L57" s="103"/>
      <c r="M57" s="18" t="s">
        <v>698</v>
      </c>
      <c r="N57" s="286" t="s">
        <v>2715</v>
      </c>
      <c r="Q57" s="1">
        <v>2025</v>
      </c>
      <c r="R57" t="s">
        <v>187</v>
      </c>
      <c r="V57" s="1" t="s">
        <v>716</v>
      </c>
      <c r="W57" s="10">
        <v>1202.3</v>
      </c>
      <c r="X57" s="103"/>
      <c r="Y57" s="18" t="s">
        <v>698</v>
      </c>
      <c r="Z57" s="34" t="s">
        <v>2714</v>
      </c>
      <c r="AA57" s="34"/>
      <c r="AC57" s="1">
        <v>2024</v>
      </c>
      <c r="AD57" t="s">
        <v>203</v>
      </c>
      <c r="AH57" s="1" t="s">
        <v>1459</v>
      </c>
      <c r="AI57" s="10">
        <v>4781.2999999999993</v>
      </c>
    </row>
    <row r="58" spans="1:35" ht="12.75" customHeight="1">
      <c r="A58" s="18" t="s">
        <v>699</v>
      </c>
      <c r="B58" s="34" t="s">
        <v>675</v>
      </c>
      <c r="E58" s="1">
        <v>2025</v>
      </c>
      <c r="F58" t="s">
        <v>193</v>
      </c>
      <c r="J58" s="1" t="s">
        <v>764</v>
      </c>
      <c r="K58" s="10">
        <v>740.9</v>
      </c>
      <c r="L58" s="103"/>
      <c r="M58" s="18" t="s">
        <v>699</v>
      </c>
      <c r="N58" s="191" t="s">
        <v>654</v>
      </c>
      <c r="Q58" s="1">
        <v>2019</v>
      </c>
      <c r="R58" t="s">
        <v>202</v>
      </c>
      <c r="V58" s="1" t="s">
        <v>716</v>
      </c>
      <c r="W58" s="10">
        <v>1202.0000000000018</v>
      </c>
      <c r="X58" s="103"/>
      <c r="Y58" s="18" t="s">
        <v>699</v>
      </c>
      <c r="Z58" s="34" t="s">
        <v>651</v>
      </c>
      <c r="AA58" s="34"/>
      <c r="AC58" s="1">
        <v>2022</v>
      </c>
      <c r="AD58" t="s">
        <v>346</v>
      </c>
      <c r="AH58" s="1" t="s">
        <v>764</v>
      </c>
      <c r="AI58" s="10">
        <v>4777.7</v>
      </c>
    </row>
    <row r="59" spans="1:35" ht="12.75" customHeight="1">
      <c r="A59" s="18" t="s">
        <v>701</v>
      </c>
      <c r="B59" s="34" t="s">
        <v>668</v>
      </c>
      <c r="E59" s="1">
        <v>2021</v>
      </c>
      <c r="F59" t="s">
        <v>186</v>
      </c>
      <c r="J59" s="1" t="s">
        <v>827</v>
      </c>
      <c r="K59" s="10">
        <v>740.7</v>
      </c>
      <c r="L59" s="103"/>
      <c r="M59" s="18" t="s">
        <v>701</v>
      </c>
      <c r="N59" s="191" t="s">
        <v>3614</v>
      </c>
      <c r="Q59" s="1">
        <v>2025</v>
      </c>
      <c r="R59" t="s">
        <v>202</v>
      </c>
      <c r="V59" s="1" t="s">
        <v>716</v>
      </c>
      <c r="W59" s="10">
        <v>1197.7</v>
      </c>
      <c r="X59" s="103"/>
      <c r="Y59" s="18" t="s">
        <v>701</v>
      </c>
      <c r="Z59" s="286" t="s">
        <v>2318</v>
      </c>
      <c r="AA59" s="34"/>
      <c r="AC59" s="1">
        <v>2024</v>
      </c>
      <c r="AD59" t="s">
        <v>203</v>
      </c>
      <c r="AH59" s="1" t="s">
        <v>1460</v>
      </c>
      <c r="AI59" s="10">
        <v>4777.3</v>
      </c>
    </row>
    <row r="60" spans="1:35" ht="12.75" customHeight="1">
      <c r="A60" s="18" t="s">
        <v>702</v>
      </c>
      <c r="B60" s="50" t="s">
        <v>6</v>
      </c>
      <c r="E60" s="1">
        <v>2017</v>
      </c>
      <c r="F60" t="s">
        <v>188</v>
      </c>
      <c r="J60" s="1" t="s">
        <v>716</v>
      </c>
      <c r="K60" s="10">
        <v>739</v>
      </c>
      <c r="L60" s="103"/>
      <c r="M60" s="18" t="s">
        <v>702</v>
      </c>
      <c r="N60" s="286" t="s">
        <v>1655</v>
      </c>
      <c r="Q60" s="1">
        <v>2021</v>
      </c>
      <c r="R60" t="s">
        <v>187</v>
      </c>
      <c r="V60" s="1" t="s">
        <v>816</v>
      </c>
      <c r="W60" s="10">
        <v>1195.8000000000002</v>
      </c>
      <c r="X60" s="103"/>
      <c r="Y60" s="18" t="s">
        <v>702</v>
      </c>
      <c r="Z60" s="286" t="s">
        <v>31</v>
      </c>
      <c r="AA60" s="34"/>
      <c r="AC60" s="1">
        <v>2020</v>
      </c>
      <c r="AD60" t="s">
        <v>203</v>
      </c>
      <c r="AH60" s="1" t="s">
        <v>718</v>
      </c>
      <c r="AI60" s="10">
        <v>4773.100000000004</v>
      </c>
    </row>
    <row r="61" spans="1:35" ht="12.75" customHeight="1">
      <c r="A61" s="18" t="s">
        <v>703</v>
      </c>
      <c r="B61" s="181" t="s">
        <v>1342</v>
      </c>
      <c r="E61" s="1">
        <v>2025</v>
      </c>
      <c r="F61" t="s">
        <v>193</v>
      </c>
      <c r="J61" s="1" t="s">
        <v>765</v>
      </c>
      <c r="K61" s="10">
        <v>736.7</v>
      </c>
      <c r="L61" s="103"/>
      <c r="M61" s="18" t="s">
        <v>703</v>
      </c>
      <c r="N61" s="34" t="s">
        <v>682</v>
      </c>
      <c r="Q61" s="1">
        <v>2021</v>
      </c>
      <c r="R61" t="s">
        <v>187</v>
      </c>
      <c r="V61" s="1" t="s">
        <v>817</v>
      </c>
      <c r="W61" s="10">
        <v>1195.2000000000003</v>
      </c>
      <c r="X61" s="103"/>
      <c r="Y61" s="18" t="s">
        <v>703</v>
      </c>
      <c r="Z61" s="34" t="s">
        <v>653</v>
      </c>
      <c r="AA61" s="34"/>
      <c r="AC61" s="1">
        <v>2024</v>
      </c>
      <c r="AD61" t="s">
        <v>203</v>
      </c>
      <c r="AH61" s="1" t="s">
        <v>1461</v>
      </c>
      <c r="AI61" s="10">
        <v>4765.8</v>
      </c>
    </row>
    <row r="62" spans="1:35" ht="12.75" customHeight="1">
      <c r="A62" s="18" t="s">
        <v>706</v>
      </c>
      <c r="B62" s="34" t="s">
        <v>3625</v>
      </c>
      <c r="E62" s="1">
        <v>2025</v>
      </c>
      <c r="F62" t="s">
        <v>188</v>
      </c>
      <c r="J62" s="1" t="s">
        <v>761</v>
      </c>
      <c r="K62" s="10">
        <v>736.25</v>
      </c>
      <c r="L62" s="103"/>
      <c r="M62" s="18" t="s">
        <v>706</v>
      </c>
      <c r="N62" s="34" t="s">
        <v>2704</v>
      </c>
      <c r="Q62" s="1">
        <v>2025</v>
      </c>
      <c r="R62" t="s">
        <v>201</v>
      </c>
      <c r="V62" s="1" t="s">
        <v>766</v>
      </c>
      <c r="W62" s="10">
        <v>1194.0500000000002</v>
      </c>
      <c r="X62" s="103"/>
      <c r="Y62" s="18" t="s">
        <v>706</v>
      </c>
      <c r="Z62" s="34" t="s">
        <v>682</v>
      </c>
      <c r="AA62" s="34"/>
      <c r="AC62" s="1">
        <v>2024</v>
      </c>
      <c r="AD62" t="s">
        <v>203</v>
      </c>
      <c r="AH62" s="1" t="s">
        <v>3383</v>
      </c>
      <c r="AI62" s="10">
        <v>4761.2</v>
      </c>
    </row>
    <row r="63" spans="1:35" ht="12.75" customHeight="1">
      <c r="A63" s="18" t="s">
        <v>775</v>
      </c>
      <c r="B63" s="191" t="s">
        <v>1349</v>
      </c>
      <c r="E63" s="1">
        <v>2021</v>
      </c>
      <c r="F63" t="s">
        <v>186</v>
      </c>
      <c r="J63" s="1" t="s">
        <v>828</v>
      </c>
      <c r="K63" s="10">
        <v>735.10000000000036</v>
      </c>
      <c r="L63" s="103"/>
      <c r="M63" s="18" t="s">
        <v>775</v>
      </c>
      <c r="N63" s="286" t="s">
        <v>704</v>
      </c>
      <c r="Q63" s="1">
        <v>2023</v>
      </c>
      <c r="R63" t="s">
        <v>175</v>
      </c>
      <c r="V63" s="1" t="s">
        <v>718</v>
      </c>
      <c r="W63" s="10">
        <v>1192.9000000000001</v>
      </c>
      <c r="X63" s="103"/>
      <c r="Y63" s="18" t="s">
        <v>775</v>
      </c>
      <c r="Z63" s="286" t="s">
        <v>31</v>
      </c>
      <c r="AA63" s="34"/>
      <c r="AC63" s="1">
        <v>2024</v>
      </c>
      <c r="AD63" t="s">
        <v>203</v>
      </c>
      <c r="AH63" s="1" t="s">
        <v>3384</v>
      </c>
      <c r="AI63" s="10">
        <v>4760.3999999999996</v>
      </c>
    </row>
    <row r="64" spans="1:35" ht="12.75" customHeight="1">
      <c r="A64" s="18" t="s">
        <v>776</v>
      </c>
      <c r="B64" s="34" t="s">
        <v>687</v>
      </c>
      <c r="E64" s="1">
        <v>2021</v>
      </c>
      <c r="F64" t="s">
        <v>186</v>
      </c>
      <c r="J64" s="1" t="s">
        <v>1449</v>
      </c>
      <c r="K64" s="10">
        <v>734.89999999999986</v>
      </c>
      <c r="L64" s="103"/>
      <c r="M64" s="18" t="s">
        <v>776</v>
      </c>
      <c r="N64" s="50" t="s">
        <v>37</v>
      </c>
      <c r="Q64" s="1">
        <v>2024</v>
      </c>
      <c r="R64" t="s">
        <v>187</v>
      </c>
      <c r="V64" s="1" t="s">
        <v>818</v>
      </c>
      <c r="W64" s="10">
        <v>1192.4000000000001</v>
      </c>
      <c r="X64" s="103"/>
      <c r="Y64" s="18" t="s">
        <v>776</v>
      </c>
      <c r="Z64" s="286" t="s">
        <v>1655</v>
      </c>
      <c r="AA64" s="34"/>
      <c r="AC64" s="1">
        <v>2024</v>
      </c>
      <c r="AD64" t="s">
        <v>203</v>
      </c>
      <c r="AH64" s="1" t="s">
        <v>3385</v>
      </c>
      <c r="AI64" s="10">
        <v>4753.6500000000015</v>
      </c>
    </row>
    <row r="65" spans="1:35" ht="12.75" customHeight="1">
      <c r="A65" s="18" t="s">
        <v>777</v>
      </c>
      <c r="B65" s="50" t="s">
        <v>2214</v>
      </c>
      <c r="E65" s="1">
        <v>2023</v>
      </c>
      <c r="F65" t="s">
        <v>192</v>
      </c>
      <c r="J65" s="1" t="s">
        <v>761</v>
      </c>
      <c r="K65" s="10">
        <v>734.55</v>
      </c>
      <c r="L65" s="103"/>
      <c r="M65" s="18" t="s">
        <v>777</v>
      </c>
      <c r="N65" s="34" t="s">
        <v>154</v>
      </c>
      <c r="Q65" s="1">
        <v>2021</v>
      </c>
      <c r="R65" t="s">
        <v>187</v>
      </c>
      <c r="V65" s="1" t="s">
        <v>818</v>
      </c>
      <c r="W65" s="10">
        <v>1189.7999999999997</v>
      </c>
      <c r="X65" s="103"/>
      <c r="Y65" s="18" t="s">
        <v>777</v>
      </c>
      <c r="Z65" s="286" t="s">
        <v>23</v>
      </c>
      <c r="AA65" s="34"/>
      <c r="AC65" s="1">
        <v>2024</v>
      </c>
      <c r="AD65" t="s">
        <v>203</v>
      </c>
      <c r="AH65" s="1" t="s">
        <v>3386</v>
      </c>
      <c r="AI65" s="10">
        <v>4752</v>
      </c>
    </row>
    <row r="66" spans="1:35" ht="12.75" customHeight="1">
      <c r="A66" s="18" t="s">
        <v>778</v>
      </c>
      <c r="B66" s="286" t="s">
        <v>1649</v>
      </c>
      <c r="E66" s="1">
        <v>2021</v>
      </c>
      <c r="F66" t="s">
        <v>186</v>
      </c>
      <c r="J66" s="1" t="s">
        <v>1450</v>
      </c>
      <c r="K66" s="10">
        <v>733.60000000000014</v>
      </c>
      <c r="L66" s="103"/>
      <c r="M66" s="18" t="s">
        <v>778</v>
      </c>
      <c r="N66" s="286" t="s">
        <v>1749</v>
      </c>
      <c r="Q66" s="1">
        <v>2022</v>
      </c>
      <c r="R66" t="s">
        <v>187</v>
      </c>
      <c r="V66" s="1" t="s">
        <v>763</v>
      </c>
      <c r="W66" s="10">
        <v>1188.4999999999995</v>
      </c>
      <c r="X66" s="103"/>
      <c r="Y66" s="18" t="s">
        <v>778</v>
      </c>
      <c r="Z66" s="286" t="s">
        <v>37</v>
      </c>
      <c r="AA66" s="106"/>
      <c r="AC66" s="1">
        <v>2024</v>
      </c>
      <c r="AD66" t="s">
        <v>203</v>
      </c>
      <c r="AH66" s="1" t="s">
        <v>3387</v>
      </c>
      <c r="AI66" s="10">
        <v>4751.2</v>
      </c>
    </row>
    <row r="67" spans="1:35" ht="12.75" customHeight="1">
      <c r="A67" s="18" t="s">
        <v>779</v>
      </c>
      <c r="B67" s="286" t="s">
        <v>23</v>
      </c>
      <c r="E67" s="1">
        <v>2020</v>
      </c>
      <c r="F67" t="s">
        <v>196</v>
      </c>
      <c r="J67" s="1" t="s">
        <v>717</v>
      </c>
      <c r="K67" s="10">
        <v>731.80000000000291</v>
      </c>
      <c r="L67" s="103"/>
      <c r="M67" s="18" t="s">
        <v>779</v>
      </c>
      <c r="N67" s="34" t="s">
        <v>17</v>
      </c>
      <c r="Q67" s="1">
        <v>2024</v>
      </c>
      <c r="R67" t="s">
        <v>187</v>
      </c>
      <c r="V67" s="1" t="s">
        <v>819</v>
      </c>
      <c r="W67" s="10">
        <v>1187</v>
      </c>
      <c r="X67" s="103"/>
      <c r="Y67" s="18" t="s">
        <v>779</v>
      </c>
      <c r="Z67" s="191" t="s">
        <v>1342</v>
      </c>
      <c r="AA67" s="106"/>
      <c r="AC67" s="1">
        <v>2022</v>
      </c>
      <c r="AD67" t="s">
        <v>203</v>
      </c>
      <c r="AH67" s="1" t="s">
        <v>761</v>
      </c>
      <c r="AI67" s="10">
        <v>4750.8999999999651</v>
      </c>
    </row>
    <row r="68" spans="1:35" ht="12.75" customHeight="1">
      <c r="A68" s="18" t="s">
        <v>780</v>
      </c>
      <c r="B68" s="50" t="s">
        <v>3620</v>
      </c>
      <c r="E68" s="1">
        <v>2025</v>
      </c>
      <c r="F68" t="s">
        <v>193</v>
      </c>
      <c r="J68" s="1" t="s">
        <v>766</v>
      </c>
      <c r="K68" s="10">
        <v>731.1</v>
      </c>
      <c r="L68" s="103"/>
      <c r="M68" s="18" t="s">
        <v>780</v>
      </c>
      <c r="N68" s="191" t="s">
        <v>1348</v>
      </c>
      <c r="Q68" s="1">
        <v>2021</v>
      </c>
      <c r="R68" t="s">
        <v>187</v>
      </c>
      <c r="V68" s="1" t="s">
        <v>819</v>
      </c>
      <c r="W68" s="10">
        <v>1186.2000000000012</v>
      </c>
      <c r="X68" s="103"/>
      <c r="Y68" s="18" t="s">
        <v>780</v>
      </c>
      <c r="Z68" s="50" t="s">
        <v>142</v>
      </c>
      <c r="AA68" s="34"/>
      <c r="AB68" s="1"/>
      <c r="AC68" s="1">
        <v>2024</v>
      </c>
      <c r="AD68" t="s">
        <v>203</v>
      </c>
      <c r="AH68" s="1" t="s">
        <v>3388</v>
      </c>
      <c r="AI68" s="10">
        <v>4740.8</v>
      </c>
    </row>
    <row r="69" spans="1:35" ht="12.75" customHeight="1">
      <c r="A69" s="18" t="s">
        <v>781</v>
      </c>
      <c r="B69" s="34" t="s">
        <v>155</v>
      </c>
      <c r="E69" s="1">
        <v>2021</v>
      </c>
      <c r="F69" t="s">
        <v>186</v>
      </c>
      <c r="J69" s="1" t="s">
        <v>1451</v>
      </c>
      <c r="K69" s="10">
        <v>728.50000000000023</v>
      </c>
      <c r="L69" s="103"/>
      <c r="M69" s="18" t="s">
        <v>781</v>
      </c>
      <c r="N69" s="34" t="s">
        <v>683</v>
      </c>
      <c r="Q69" s="1">
        <v>2022</v>
      </c>
      <c r="R69" t="s">
        <v>187</v>
      </c>
      <c r="V69" s="1" t="s">
        <v>764</v>
      </c>
      <c r="W69" s="10">
        <v>1186.1999999999985</v>
      </c>
      <c r="X69" s="103"/>
      <c r="Y69" s="18" t="s">
        <v>781</v>
      </c>
      <c r="Z69" s="191" t="s">
        <v>1341</v>
      </c>
      <c r="AA69" s="34"/>
      <c r="AC69" s="1">
        <v>2022</v>
      </c>
      <c r="AD69" t="s">
        <v>346</v>
      </c>
      <c r="AH69" s="1" t="s">
        <v>765</v>
      </c>
      <c r="AI69" s="10">
        <v>4731</v>
      </c>
    </row>
    <row r="70" spans="1:35" ht="12.75" customHeight="1">
      <c r="A70" s="18" t="s">
        <v>782</v>
      </c>
      <c r="B70" s="50" t="s">
        <v>2190</v>
      </c>
      <c r="E70" s="1">
        <v>2024</v>
      </c>
      <c r="F70" t="s">
        <v>212</v>
      </c>
      <c r="J70" s="1" t="s">
        <v>717</v>
      </c>
      <c r="K70" s="10">
        <v>728.1</v>
      </c>
      <c r="L70" s="103"/>
      <c r="M70" s="18" t="s">
        <v>782</v>
      </c>
      <c r="N70" s="50" t="s">
        <v>31</v>
      </c>
      <c r="Q70" s="1">
        <v>2018</v>
      </c>
      <c r="R70" t="s">
        <v>202</v>
      </c>
      <c r="V70" s="1" t="s">
        <v>716</v>
      </c>
      <c r="W70" s="10">
        <v>1184.7</v>
      </c>
      <c r="X70" s="103"/>
      <c r="Y70" s="18" t="s">
        <v>782</v>
      </c>
      <c r="Z70" s="34" t="s">
        <v>2835</v>
      </c>
      <c r="AA70" s="34"/>
      <c r="AC70" s="1">
        <v>2024</v>
      </c>
      <c r="AD70" t="s">
        <v>203</v>
      </c>
      <c r="AH70" s="1" t="s">
        <v>3389</v>
      </c>
      <c r="AI70" s="10">
        <v>4730.8999999999996</v>
      </c>
    </row>
    <row r="71" spans="1:35" ht="12.75" customHeight="1">
      <c r="A71" s="18" t="s">
        <v>783</v>
      </c>
      <c r="B71" s="286" t="s">
        <v>6</v>
      </c>
      <c r="E71" s="1">
        <v>2021</v>
      </c>
      <c r="F71" t="s">
        <v>186</v>
      </c>
      <c r="J71" s="1" t="s">
        <v>1452</v>
      </c>
      <c r="K71" s="10">
        <v>726.99999999999977</v>
      </c>
      <c r="L71" s="103"/>
      <c r="M71" s="18" t="s">
        <v>783</v>
      </c>
      <c r="N71" s="50" t="s">
        <v>1351</v>
      </c>
      <c r="Q71" s="1">
        <v>2024</v>
      </c>
      <c r="R71" t="s">
        <v>187</v>
      </c>
      <c r="V71" s="1" t="s">
        <v>821</v>
      </c>
      <c r="W71" s="10">
        <v>1180.9000000000001</v>
      </c>
      <c r="X71" s="103"/>
      <c r="Y71" s="18" t="s">
        <v>783</v>
      </c>
      <c r="Z71" s="34" t="s">
        <v>2210</v>
      </c>
      <c r="AA71" s="34"/>
      <c r="AC71" s="1">
        <v>2024</v>
      </c>
      <c r="AD71" t="s">
        <v>203</v>
      </c>
      <c r="AH71" s="1" t="s">
        <v>3390</v>
      </c>
      <c r="AI71" s="10">
        <v>4707.4999999999991</v>
      </c>
    </row>
    <row r="72" spans="1:35" ht="12.75" customHeight="1">
      <c r="A72" s="18" t="s">
        <v>784</v>
      </c>
      <c r="B72" s="50" t="s">
        <v>142</v>
      </c>
      <c r="E72" s="1">
        <v>2021</v>
      </c>
      <c r="F72" t="s">
        <v>212</v>
      </c>
      <c r="J72" s="1" t="s">
        <v>716</v>
      </c>
      <c r="K72" s="10">
        <v>726</v>
      </c>
      <c r="L72" s="103"/>
      <c r="M72" s="18" t="s">
        <v>784</v>
      </c>
      <c r="N72" s="34" t="s">
        <v>17</v>
      </c>
      <c r="Q72" s="1">
        <v>2022</v>
      </c>
      <c r="R72" t="s">
        <v>202</v>
      </c>
      <c r="V72" s="1" t="s">
        <v>716</v>
      </c>
      <c r="W72" s="10">
        <v>1180.5</v>
      </c>
      <c r="X72" s="103"/>
      <c r="Y72" s="18" t="s">
        <v>784</v>
      </c>
      <c r="Z72" s="286" t="s">
        <v>1665</v>
      </c>
      <c r="AA72" s="34"/>
      <c r="AC72" s="1">
        <v>2023</v>
      </c>
      <c r="AD72" t="s">
        <v>203</v>
      </c>
      <c r="AH72" s="1" t="s">
        <v>718</v>
      </c>
      <c r="AI72" s="10">
        <v>4702.7000000000007</v>
      </c>
    </row>
    <row r="73" spans="1:35" ht="12.75" customHeight="1">
      <c r="A73" s="18" t="s">
        <v>785</v>
      </c>
      <c r="B73" s="34" t="s">
        <v>2709</v>
      </c>
      <c r="E73" s="1">
        <v>2024</v>
      </c>
      <c r="F73" t="s">
        <v>190</v>
      </c>
      <c r="J73" s="1" t="s">
        <v>762</v>
      </c>
      <c r="K73" s="10">
        <v>724.80000000000007</v>
      </c>
      <c r="L73" s="103"/>
      <c r="M73" s="18" t="s">
        <v>785</v>
      </c>
      <c r="N73" s="191" t="s">
        <v>2714</v>
      </c>
      <c r="Q73" s="1">
        <v>2025</v>
      </c>
      <c r="R73" t="s">
        <v>187</v>
      </c>
      <c r="V73" s="1" t="s">
        <v>717</v>
      </c>
      <c r="W73" s="10">
        <v>1176.2</v>
      </c>
      <c r="X73" s="103"/>
      <c r="Y73" s="18" t="s">
        <v>785</v>
      </c>
      <c r="Z73" s="191" t="s">
        <v>1348</v>
      </c>
      <c r="AA73" s="34"/>
      <c r="AC73" s="1">
        <v>2024</v>
      </c>
      <c r="AD73" t="s">
        <v>203</v>
      </c>
      <c r="AH73" s="1" t="s">
        <v>3391</v>
      </c>
      <c r="AI73" s="10">
        <v>4702.5500000000011</v>
      </c>
    </row>
    <row r="74" spans="1:35" ht="12.75" customHeight="1">
      <c r="A74" s="18" t="s">
        <v>786</v>
      </c>
      <c r="B74" s="286" t="s">
        <v>25</v>
      </c>
      <c r="E74" s="1">
        <v>2024</v>
      </c>
      <c r="F74" t="s">
        <v>190</v>
      </c>
      <c r="J74" s="1" t="s">
        <v>763</v>
      </c>
      <c r="K74" s="10">
        <v>724</v>
      </c>
      <c r="L74" s="103"/>
      <c r="M74" s="18" t="s">
        <v>786</v>
      </c>
      <c r="N74" s="34" t="s">
        <v>2702</v>
      </c>
      <c r="Q74" s="1">
        <v>2025</v>
      </c>
      <c r="R74" t="s">
        <v>201</v>
      </c>
      <c r="V74" s="1" t="s">
        <v>767</v>
      </c>
      <c r="W74" s="10">
        <v>1175.0999999999999</v>
      </c>
      <c r="X74" s="103"/>
      <c r="Y74" s="18" t="s">
        <v>786</v>
      </c>
      <c r="Z74" s="34" t="s">
        <v>704</v>
      </c>
      <c r="AA74" s="34"/>
      <c r="AC74" s="1">
        <v>2022</v>
      </c>
      <c r="AD74" t="s">
        <v>346</v>
      </c>
      <c r="AH74" s="1" t="s">
        <v>766</v>
      </c>
      <c r="AI74" s="10">
        <v>4701.4999999999991</v>
      </c>
    </row>
    <row r="75" spans="1:35" ht="12.75" customHeight="1">
      <c r="A75" s="18" t="s">
        <v>787</v>
      </c>
      <c r="B75" s="286" t="s">
        <v>1664</v>
      </c>
      <c r="E75" s="1">
        <v>2023</v>
      </c>
      <c r="F75" t="s">
        <v>2258</v>
      </c>
      <c r="J75" s="1" t="s">
        <v>717</v>
      </c>
      <c r="K75" s="10">
        <v>723.2</v>
      </c>
      <c r="L75" s="103"/>
      <c r="M75" s="18" t="s">
        <v>787</v>
      </c>
      <c r="N75" s="191" t="s">
        <v>1351</v>
      </c>
      <c r="Q75" s="1">
        <v>2023</v>
      </c>
      <c r="R75" t="s">
        <v>202</v>
      </c>
      <c r="V75" s="1" t="s">
        <v>819</v>
      </c>
      <c r="W75" s="10">
        <v>1174.8999999999996</v>
      </c>
      <c r="X75" s="103"/>
      <c r="Y75" s="18" t="s">
        <v>787</v>
      </c>
      <c r="Z75" s="191" t="s">
        <v>1346</v>
      </c>
      <c r="AA75" s="106"/>
      <c r="AC75" s="1">
        <v>2022</v>
      </c>
      <c r="AD75" t="s">
        <v>203</v>
      </c>
      <c r="AH75" s="1" t="s">
        <v>762</v>
      </c>
      <c r="AI75" s="10">
        <v>4700.1999999999807</v>
      </c>
    </row>
    <row r="76" spans="1:35" ht="12.75" customHeight="1">
      <c r="A76" s="18" t="s">
        <v>788</v>
      </c>
      <c r="B76" s="191" t="s">
        <v>1348</v>
      </c>
      <c r="E76" s="1">
        <v>2021</v>
      </c>
      <c r="F76" t="s">
        <v>186</v>
      </c>
      <c r="J76" s="1" t="s">
        <v>1453</v>
      </c>
      <c r="K76" s="10">
        <v>721.19999999999982</v>
      </c>
      <c r="L76" s="103"/>
      <c r="M76" s="18" t="s">
        <v>788</v>
      </c>
      <c r="N76" s="286" t="s">
        <v>15</v>
      </c>
      <c r="Q76" s="1">
        <v>2021</v>
      </c>
      <c r="R76" t="s">
        <v>187</v>
      </c>
      <c r="V76" s="1" t="s">
        <v>821</v>
      </c>
      <c r="W76" s="10">
        <v>1174.2999999999997</v>
      </c>
      <c r="X76" s="103"/>
      <c r="Y76" s="18" t="s">
        <v>788</v>
      </c>
      <c r="Z76" s="286" t="s">
        <v>33</v>
      </c>
      <c r="AA76" s="34"/>
      <c r="AC76" s="1">
        <v>2024</v>
      </c>
      <c r="AD76" t="s">
        <v>203</v>
      </c>
      <c r="AH76" s="1" t="s">
        <v>3392</v>
      </c>
      <c r="AI76" s="10">
        <v>4681</v>
      </c>
    </row>
    <row r="77" spans="1:35" ht="12.75" customHeight="1">
      <c r="A77" s="18" t="s">
        <v>789</v>
      </c>
      <c r="B77" s="34" t="s">
        <v>1661</v>
      </c>
      <c r="E77" s="1">
        <v>2023</v>
      </c>
      <c r="F77" t="s">
        <v>192</v>
      </c>
      <c r="J77" s="1" t="s">
        <v>762</v>
      </c>
      <c r="K77" s="10">
        <v>720.2</v>
      </c>
      <c r="L77" s="103"/>
      <c r="M77" s="18" t="s">
        <v>789</v>
      </c>
      <c r="N77" s="286" t="s">
        <v>2199</v>
      </c>
      <c r="Q77" s="1">
        <v>2025</v>
      </c>
      <c r="R77" t="s">
        <v>1767</v>
      </c>
      <c r="V77" s="1" t="s">
        <v>716</v>
      </c>
      <c r="W77" s="10">
        <v>1173.9000000000001</v>
      </c>
      <c r="X77" s="103"/>
      <c r="Y77" s="18" t="s">
        <v>789</v>
      </c>
      <c r="Z77" s="34" t="s">
        <v>21</v>
      </c>
      <c r="AA77" s="34"/>
      <c r="AB77" s="1"/>
      <c r="AC77" s="1">
        <v>2017</v>
      </c>
      <c r="AD77" t="s">
        <v>199</v>
      </c>
      <c r="AH77" s="1" t="s">
        <v>716</v>
      </c>
      <c r="AI77" s="10">
        <v>4680.7999999999975</v>
      </c>
    </row>
    <row r="78" spans="1:35" ht="12.75" customHeight="1">
      <c r="A78" s="18" t="s">
        <v>790</v>
      </c>
      <c r="B78" s="286" t="s">
        <v>39</v>
      </c>
      <c r="E78" s="1">
        <v>2021</v>
      </c>
      <c r="F78" t="s">
        <v>186</v>
      </c>
      <c r="J78" s="1" t="s">
        <v>1454</v>
      </c>
      <c r="K78" s="10">
        <v>720.10000000000036</v>
      </c>
      <c r="L78" s="103"/>
      <c r="M78" s="18" t="s">
        <v>790</v>
      </c>
      <c r="N78" s="50" t="s">
        <v>3613</v>
      </c>
      <c r="Q78" s="1">
        <v>2025</v>
      </c>
      <c r="R78" t="s">
        <v>201</v>
      </c>
      <c r="V78" s="1" t="s">
        <v>816</v>
      </c>
      <c r="W78" s="10">
        <v>1171.9499999999998</v>
      </c>
      <c r="X78" s="103"/>
      <c r="Y78" s="18" t="s">
        <v>790</v>
      </c>
      <c r="Z78" s="34" t="s">
        <v>669</v>
      </c>
      <c r="AA78" s="34"/>
      <c r="AC78" s="1">
        <v>2025</v>
      </c>
      <c r="AD78" t="s">
        <v>203</v>
      </c>
      <c r="AH78" s="1" t="s">
        <v>761</v>
      </c>
      <c r="AI78" s="10">
        <v>4676.6000000000004</v>
      </c>
    </row>
    <row r="79" spans="1:35" ht="12.75" customHeight="1">
      <c r="A79" s="18" t="s">
        <v>791</v>
      </c>
      <c r="B79" s="34" t="s">
        <v>675</v>
      </c>
      <c r="E79" s="1">
        <v>2021</v>
      </c>
      <c r="F79" t="s">
        <v>186</v>
      </c>
      <c r="J79" s="1" t="s">
        <v>1455</v>
      </c>
      <c r="K79" s="10">
        <v>719.50000000000045</v>
      </c>
      <c r="L79" s="103"/>
      <c r="M79" s="18" t="s">
        <v>791</v>
      </c>
      <c r="N79" s="286" t="s">
        <v>1337</v>
      </c>
      <c r="Q79" s="1">
        <v>2022</v>
      </c>
      <c r="R79" t="s">
        <v>1767</v>
      </c>
      <c r="V79" s="1" t="s">
        <v>717</v>
      </c>
      <c r="W79" s="10">
        <v>1171.8</v>
      </c>
      <c r="X79" s="103"/>
      <c r="Y79" s="18" t="s">
        <v>791</v>
      </c>
      <c r="Z79" s="34" t="s">
        <v>2206</v>
      </c>
      <c r="AA79" s="34"/>
      <c r="AC79" s="1">
        <v>2024</v>
      </c>
      <c r="AD79" t="s">
        <v>203</v>
      </c>
      <c r="AH79" s="1" t="s">
        <v>3393</v>
      </c>
      <c r="AI79" s="10">
        <v>4676.1999999999989</v>
      </c>
    </row>
    <row r="80" spans="1:35" ht="12.75" customHeight="1">
      <c r="A80" s="18" t="s">
        <v>792</v>
      </c>
      <c r="B80" s="181" t="s">
        <v>1345</v>
      </c>
      <c r="E80" s="1">
        <v>2025</v>
      </c>
      <c r="F80" t="s">
        <v>193</v>
      </c>
      <c r="J80" s="1" t="s">
        <v>767</v>
      </c>
      <c r="K80" s="10">
        <v>719.19999999999993</v>
      </c>
      <c r="L80" s="103"/>
      <c r="M80" s="18" t="s">
        <v>792</v>
      </c>
      <c r="N80" s="50" t="s">
        <v>155</v>
      </c>
      <c r="Q80" s="1">
        <v>2023</v>
      </c>
      <c r="R80" t="s">
        <v>1767</v>
      </c>
      <c r="V80" s="1" t="s">
        <v>717</v>
      </c>
      <c r="W80" s="10">
        <v>1163.0999999999999</v>
      </c>
      <c r="X80" s="103"/>
      <c r="Y80" s="18" t="s">
        <v>792</v>
      </c>
      <c r="Z80" s="191" t="s">
        <v>1337</v>
      </c>
      <c r="AA80" s="34"/>
      <c r="AC80" s="1">
        <v>2024</v>
      </c>
      <c r="AD80" t="s">
        <v>203</v>
      </c>
      <c r="AH80" s="1" t="s">
        <v>3394</v>
      </c>
      <c r="AI80" s="10">
        <v>4675.2</v>
      </c>
    </row>
    <row r="81" spans="1:35" ht="12.75" customHeight="1">
      <c r="A81" s="18" t="s">
        <v>793</v>
      </c>
      <c r="B81" s="34" t="s">
        <v>2198</v>
      </c>
      <c r="E81" s="1">
        <v>2023</v>
      </c>
      <c r="F81" t="s">
        <v>192</v>
      </c>
      <c r="J81" s="1" t="s">
        <v>763</v>
      </c>
      <c r="K81" s="10">
        <v>717.8</v>
      </c>
      <c r="L81" s="103"/>
      <c r="M81" s="18" t="s">
        <v>793</v>
      </c>
      <c r="N81" s="34" t="s">
        <v>654</v>
      </c>
      <c r="Q81" s="1">
        <v>2024</v>
      </c>
      <c r="R81" t="s">
        <v>187</v>
      </c>
      <c r="V81" s="1" t="s">
        <v>820</v>
      </c>
      <c r="W81" s="10">
        <v>1162.7</v>
      </c>
      <c r="X81" s="103"/>
      <c r="Y81" s="18" t="s">
        <v>793</v>
      </c>
      <c r="Z81" s="34" t="s">
        <v>3614</v>
      </c>
      <c r="AA81" s="34"/>
      <c r="AB81" s="1"/>
      <c r="AC81" s="1">
        <v>2025</v>
      </c>
      <c r="AD81" t="s">
        <v>203</v>
      </c>
      <c r="AH81" s="1" t="s">
        <v>762</v>
      </c>
      <c r="AI81" s="10">
        <v>4671.5</v>
      </c>
    </row>
    <row r="82" spans="1:35" ht="12.75" customHeight="1">
      <c r="A82" s="18" t="s">
        <v>794</v>
      </c>
      <c r="B82" s="50" t="s">
        <v>2717</v>
      </c>
      <c r="E82" s="1">
        <v>2024</v>
      </c>
      <c r="F82" t="s">
        <v>1768</v>
      </c>
      <c r="J82" s="1" t="s">
        <v>716</v>
      </c>
      <c r="K82" s="10">
        <v>716.6</v>
      </c>
      <c r="L82" s="103"/>
      <c r="M82" s="18" t="s">
        <v>794</v>
      </c>
      <c r="N82" s="286" t="s">
        <v>1661</v>
      </c>
      <c r="Q82" s="1">
        <v>2021</v>
      </c>
      <c r="R82" t="s">
        <v>187</v>
      </c>
      <c r="V82" s="1" t="s">
        <v>820</v>
      </c>
      <c r="W82" s="10">
        <v>1162.1999999999998</v>
      </c>
      <c r="X82" s="103"/>
      <c r="Y82" s="18" t="s">
        <v>794</v>
      </c>
      <c r="Z82" s="34" t="s">
        <v>2707</v>
      </c>
      <c r="AA82" s="34"/>
      <c r="AC82" s="1">
        <v>2024</v>
      </c>
      <c r="AD82" t="s">
        <v>203</v>
      </c>
      <c r="AH82" s="1" t="s">
        <v>3395</v>
      </c>
      <c r="AI82" s="10">
        <v>4662.6499999999996</v>
      </c>
    </row>
    <row r="83" spans="1:35" ht="12.75" customHeight="1">
      <c r="A83" s="18" t="s">
        <v>795</v>
      </c>
      <c r="B83" s="34" t="s">
        <v>141</v>
      </c>
      <c r="E83" s="1">
        <v>2023</v>
      </c>
      <c r="F83" t="s">
        <v>212</v>
      </c>
      <c r="J83" s="1" t="s">
        <v>717</v>
      </c>
      <c r="K83" s="10">
        <v>715.8</v>
      </c>
      <c r="L83" s="103"/>
      <c r="M83" s="18" t="s">
        <v>795</v>
      </c>
      <c r="N83" s="191" t="s">
        <v>1337</v>
      </c>
      <c r="Q83" s="1">
        <v>2023</v>
      </c>
      <c r="R83" t="s">
        <v>202</v>
      </c>
      <c r="V83" s="1" t="s">
        <v>821</v>
      </c>
      <c r="W83" s="10">
        <v>1160.1000000000004</v>
      </c>
      <c r="X83" s="103"/>
      <c r="Y83" s="18" t="s">
        <v>795</v>
      </c>
      <c r="Z83" s="34" t="s">
        <v>653</v>
      </c>
      <c r="AA83" s="34"/>
      <c r="AC83" s="1">
        <v>2022</v>
      </c>
      <c r="AD83" t="s">
        <v>346</v>
      </c>
      <c r="AH83" s="1" t="s">
        <v>767</v>
      </c>
      <c r="AI83" s="10">
        <v>4658.8</v>
      </c>
    </row>
    <row r="84" spans="1:35" ht="12.75" customHeight="1">
      <c r="A84" s="18" t="s">
        <v>796</v>
      </c>
      <c r="B84" s="34" t="s">
        <v>3666</v>
      </c>
      <c r="E84" s="1">
        <v>2025</v>
      </c>
      <c r="F84" t="s">
        <v>193</v>
      </c>
      <c r="J84" s="1" t="s">
        <v>816</v>
      </c>
      <c r="K84" s="10">
        <v>715.4</v>
      </c>
      <c r="L84" s="103"/>
      <c r="M84" s="18" t="s">
        <v>796</v>
      </c>
      <c r="N84" s="50" t="s">
        <v>1649</v>
      </c>
      <c r="Q84" s="1">
        <v>2021</v>
      </c>
      <c r="R84" t="s">
        <v>195</v>
      </c>
      <c r="V84" s="1" t="s">
        <v>716</v>
      </c>
      <c r="W84" s="10">
        <v>1159</v>
      </c>
      <c r="X84" s="103"/>
      <c r="Y84" s="18" t="s">
        <v>796</v>
      </c>
      <c r="Z84" s="34" t="s">
        <v>683</v>
      </c>
      <c r="AA84" s="34"/>
      <c r="AC84" s="1">
        <v>2022</v>
      </c>
      <c r="AD84" t="s">
        <v>346</v>
      </c>
      <c r="AH84" s="1" t="s">
        <v>816</v>
      </c>
      <c r="AI84" s="10">
        <v>4649.6000000000004</v>
      </c>
    </row>
    <row r="85" spans="1:35" ht="12.75" customHeight="1">
      <c r="A85" s="18" t="s">
        <v>797</v>
      </c>
      <c r="B85" s="286" t="s">
        <v>23</v>
      </c>
      <c r="E85" s="1">
        <v>2021</v>
      </c>
      <c r="F85" t="s">
        <v>186</v>
      </c>
      <c r="J85" s="1" t="s">
        <v>1456</v>
      </c>
      <c r="K85" s="10">
        <v>715.0499999999995</v>
      </c>
      <c r="L85" s="103"/>
      <c r="M85" s="18" t="s">
        <v>797</v>
      </c>
      <c r="N85" s="286" t="s">
        <v>1661</v>
      </c>
      <c r="Q85" s="1">
        <v>2025</v>
      </c>
      <c r="R85" t="s">
        <v>201</v>
      </c>
      <c r="V85" s="1" t="s">
        <v>817</v>
      </c>
      <c r="W85" s="10">
        <v>1157.9000000000001</v>
      </c>
      <c r="X85" s="103"/>
      <c r="Y85" s="18" t="s">
        <v>797</v>
      </c>
      <c r="Z85" s="34" t="s">
        <v>33</v>
      </c>
      <c r="AA85" s="34"/>
      <c r="AB85" s="1"/>
      <c r="AC85" s="1">
        <v>2017</v>
      </c>
      <c r="AD85" t="s">
        <v>199</v>
      </c>
      <c r="AH85" s="1" t="s">
        <v>717</v>
      </c>
      <c r="AI85" s="10">
        <v>4632.7</v>
      </c>
    </row>
    <row r="86" spans="1:35" ht="12.75" customHeight="1">
      <c r="A86" s="18" t="s">
        <v>798</v>
      </c>
      <c r="B86" s="34" t="s">
        <v>2201</v>
      </c>
      <c r="E86" s="1">
        <v>2023</v>
      </c>
      <c r="F86" t="s">
        <v>212</v>
      </c>
      <c r="J86" s="1" t="s">
        <v>718</v>
      </c>
      <c r="K86" s="10">
        <v>714.6</v>
      </c>
      <c r="L86" s="103"/>
      <c r="M86" s="18" t="s">
        <v>798</v>
      </c>
      <c r="N86" s="34" t="s">
        <v>651</v>
      </c>
      <c r="Q86" s="1">
        <v>2023</v>
      </c>
      <c r="R86" t="s">
        <v>175</v>
      </c>
      <c r="V86" s="1" t="s">
        <v>761</v>
      </c>
      <c r="W86" s="10">
        <v>1156.400000000001</v>
      </c>
      <c r="X86" s="103"/>
      <c r="Y86" s="18" t="s">
        <v>798</v>
      </c>
      <c r="Z86" s="286" t="s">
        <v>11</v>
      </c>
      <c r="AA86" s="34"/>
      <c r="AC86" s="1">
        <v>2022</v>
      </c>
      <c r="AD86" t="s">
        <v>346</v>
      </c>
      <c r="AH86" s="1" t="s">
        <v>817</v>
      </c>
      <c r="AI86" s="10">
        <v>4631</v>
      </c>
    </row>
    <row r="87" spans="1:35" ht="12.75" customHeight="1">
      <c r="A87" s="18" t="s">
        <v>799</v>
      </c>
      <c r="B87" s="200" t="s">
        <v>1331</v>
      </c>
      <c r="E87" s="1">
        <v>2020</v>
      </c>
      <c r="F87" t="s">
        <v>196</v>
      </c>
      <c r="J87" s="1" t="s">
        <v>718</v>
      </c>
      <c r="K87" s="10">
        <v>713.49999999999818</v>
      </c>
      <c r="L87" s="103"/>
      <c r="M87" s="18" t="s">
        <v>799</v>
      </c>
      <c r="N87" s="286" t="s">
        <v>11</v>
      </c>
      <c r="Q87" s="1">
        <v>2023</v>
      </c>
      <c r="R87" t="s">
        <v>1767</v>
      </c>
      <c r="V87" s="1" t="s">
        <v>718</v>
      </c>
      <c r="W87" s="10">
        <v>1155.0999999999999</v>
      </c>
      <c r="X87" s="103"/>
      <c r="Y87" s="18" t="s">
        <v>799</v>
      </c>
      <c r="Z87" s="286" t="s">
        <v>33</v>
      </c>
      <c r="AA87" s="34"/>
      <c r="AC87" s="1">
        <v>2022</v>
      </c>
      <c r="AD87" t="s">
        <v>203</v>
      </c>
      <c r="AH87" s="1" t="s">
        <v>763</v>
      </c>
      <c r="AI87" s="10">
        <v>4629.5999999999967</v>
      </c>
    </row>
    <row r="88" spans="1:35" ht="12.75" customHeight="1">
      <c r="A88" s="18" t="s">
        <v>800</v>
      </c>
      <c r="B88" s="191" t="s">
        <v>1345</v>
      </c>
      <c r="E88" s="1">
        <v>2021</v>
      </c>
      <c r="F88" t="s">
        <v>186</v>
      </c>
      <c r="J88" s="1" t="s">
        <v>1457</v>
      </c>
      <c r="K88" s="10">
        <v>713</v>
      </c>
      <c r="L88" s="103"/>
      <c r="M88" s="18" t="s">
        <v>800</v>
      </c>
      <c r="N88" s="50" t="s">
        <v>11</v>
      </c>
      <c r="Q88" s="1">
        <v>2019</v>
      </c>
      <c r="R88" t="s">
        <v>1767</v>
      </c>
      <c r="V88" s="1" t="s">
        <v>716</v>
      </c>
      <c r="W88" s="10">
        <v>1153.2</v>
      </c>
      <c r="X88" s="103"/>
      <c r="Y88" s="18" t="s">
        <v>800</v>
      </c>
      <c r="Z88" s="34" t="s">
        <v>667</v>
      </c>
      <c r="AA88" s="34"/>
      <c r="AC88" s="1">
        <v>2022</v>
      </c>
      <c r="AD88" t="s">
        <v>203</v>
      </c>
      <c r="AH88" s="1" t="s">
        <v>764</v>
      </c>
      <c r="AI88" s="10">
        <v>4624.7999999999683</v>
      </c>
    </row>
    <row r="89" spans="1:35" ht="12.75" customHeight="1">
      <c r="A89" s="18" t="s">
        <v>801</v>
      </c>
      <c r="B89" s="286" t="s">
        <v>11</v>
      </c>
      <c r="E89" s="1">
        <v>2021</v>
      </c>
      <c r="F89" t="s">
        <v>186</v>
      </c>
      <c r="J89" s="1" t="s">
        <v>1458</v>
      </c>
      <c r="K89" s="10">
        <v>711.69999999999936</v>
      </c>
      <c r="L89" s="103"/>
      <c r="M89" s="18" t="s">
        <v>801</v>
      </c>
      <c r="N89" s="34" t="s">
        <v>653</v>
      </c>
      <c r="Q89" s="1">
        <v>2021</v>
      </c>
      <c r="R89" t="s">
        <v>187</v>
      </c>
      <c r="V89" s="1" t="s">
        <v>822</v>
      </c>
      <c r="W89" s="10">
        <v>1147.0999999999999</v>
      </c>
      <c r="X89" s="103"/>
      <c r="Y89" s="18" t="s">
        <v>801</v>
      </c>
      <c r="Z89" s="286" t="s">
        <v>33</v>
      </c>
      <c r="AA89" s="34"/>
      <c r="AC89" s="1">
        <v>2022</v>
      </c>
      <c r="AD89" t="s">
        <v>346</v>
      </c>
      <c r="AH89" s="1" t="s">
        <v>818</v>
      </c>
      <c r="AI89" s="10">
        <v>4617.0499999999993</v>
      </c>
    </row>
    <row r="90" spans="1:35" ht="12.75" customHeight="1">
      <c r="A90" s="18" t="s">
        <v>802</v>
      </c>
      <c r="B90" s="50" t="s">
        <v>649</v>
      </c>
      <c r="E90" s="1">
        <v>2019</v>
      </c>
      <c r="F90" t="s">
        <v>188</v>
      </c>
      <c r="J90" s="1" t="s">
        <v>718</v>
      </c>
      <c r="K90" s="10">
        <v>711.65</v>
      </c>
      <c r="L90" s="103"/>
      <c r="M90" s="18" t="s">
        <v>802</v>
      </c>
      <c r="N90" s="34" t="s">
        <v>687</v>
      </c>
      <c r="Q90" s="1">
        <v>2021</v>
      </c>
      <c r="R90" t="s">
        <v>187</v>
      </c>
      <c r="V90" s="1" t="s">
        <v>823</v>
      </c>
      <c r="W90" s="10">
        <v>1146.5999999999999</v>
      </c>
      <c r="X90" s="103"/>
      <c r="Y90" s="18" t="s">
        <v>802</v>
      </c>
      <c r="Z90" s="34" t="s">
        <v>154</v>
      </c>
      <c r="AA90" s="34"/>
      <c r="AC90" s="1">
        <v>2024</v>
      </c>
      <c r="AD90" t="s">
        <v>203</v>
      </c>
      <c r="AH90" s="1" t="s">
        <v>3396</v>
      </c>
      <c r="AI90" s="10">
        <v>4615</v>
      </c>
    </row>
    <row r="91" spans="1:35" ht="12.75" customHeight="1">
      <c r="A91" s="18" t="s">
        <v>803</v>
      </c>
      <c r="B91" s="50" t="s">
        <v>668</v>
      </c>
      <c r="E91" s="1">
        <v>2021</v>
      </c>
      <c r="F91" t="s">
        <v>188</v>
      </c>
      <c r="J91" s="1" t="s">
        <v>717</v>
      </c>
      <c r="K91" s="10">
        <v>711.1</v>
      </c>
      <c r="L91" s="103"/>
      <c r="M91" s="18" t="s">
        <v>803</v>
      </c>
      <c r="N91" s="34" t="s">
        <v>687</v>
      </c>
      <c r="Q91" s="1">
        <v>2022</v>
      </c>
      <c r="R91" t="s">
        <v>187</v>
      </c>
      <c r="V91" s="1" t="s">
        <v>765</v>
      </c>
      <c r="W91" s="10">
        <v>1145.2999999999993</v>
      </c>
      <c r="X91" s="103"/>
      <c r="Y91" s="18" t="s">
        <v>803</v>
      </c>
      <c r="Z91" s="286" t="s">
        <v>1655</v>
      </c>
      <c r="AA91" s="34"/>
      <c r="AC91" s="1">
        <v>2022</v>
      </c>
      <c r="AD91" t="s">
        <v>203</v>
      </c>
      <c r="AH91" s="1" t="s">
        <v>765</v>
      </c>
      <c r="AI91" s="10">
        <v>4603.8499999999767</v>
      </c>
    </row>
    <row r="92" spans="1:35" ht="12.75" customHeight="1">
      <c r="A92" s="18" t="s">
        <v>804</v>
      </c>
      <c r="B92" s="34" t="s">
        <v>700</v>
      </c>
      <c r="E92" s="1">
        <v>2023</v>
      </c>
      <c r="F92" t="s">
        <v>188</v>
      </c>
      <c r="J92" s="1" t="s">
        <v>764</v>
      </c>
      <c r="K92" s="10">
        <v>710.80000000000018</v>
      </c>
      <c r="L92" s="103"/>
      <c r="M92" s="18" t="s">
        <v>804</v>
      </c>
      <c r="N92" s="34" t="s">
        <v>11</v>
      </c>
      <c r="Q92" s="1">
        <v>2025</v>
      </c>
      <c r="R92" t="s">
        <v>1767</v>
      </c>
      <c r="V92" s="1" t="s">
        <v>717</v>
      </c>
      <c r="W92" s="10">
        <v>1144.8499999999999</v>
      </c>
      <c r="X92" s="103"/>
      <c r="Y92" s="18" t="s">
        <v>804</v>
      </c>
      <c r="Z92" s="34" t="s">
        <v>667</v>
      </c>
      <c r="AA92" s="34"/>
      <c r="AC92" s="1">
        <v>2022</v>
      </c>
      <c r="AD92" t="s">
        <v>346</v>
      </c>
      <c r="AH92" s="1" t="s">
        <v>819</v>
      </c>
      <c r="AI92" s="10">
        <v>4600</v>
      </c>
    </row>
    <row r="93" spans="1:35" ht="12.75" customHeight="1">
      <c r="A93" s="18" t="s">
        <v>805</v>
      </c>
      <c r="B93" s="50" t="s">
        <v>142</v>
      </c>
      <c r="E93" s="1">
        <v>2021</v>
      </c>
      <c r="F93" t="s">
        <v>186</v>
      </c>
      <c r="J93" s="1" t="s">
        <v>1459</v>
      </c>
      <c r="K93" s="10">
        <v>710.79999999999927</v>
      </c>
      <c r="L93" s="103"/>
      <c r="M93" s="18" t="s">
        <v>805</v>
      </c>
      <c r="N93" s="286" t="s">
        <v>1649</v>
      </c>
      <c r="Q93" s="1">
        <v>2022</v>
      </c>
      <c r="R93" t="s">
        <v>187</v>
      </c>
      <c r="V93" s="1" t="s">
        <v>766</v>
      </c>
      <c r="W93" s="10">
        <v>1143.699999999998</v>
      </c>
      <c r="X93" s="103"/>
      <c r="Y93" s="18" t="s">
        <v>805</v>
      </c>
      <c r="Z93" s="286" t="s">
        <v>31</v>
      </c>
      <c r="AA93" s="34"/>
      <c r="AC93" s="1">
        <v>2022</v>
      </c>
      <c r="AD93" t="s">
        <v>346</v>
      </c>
      <c r="AH93" s="1" t="s">
        <v>821</v>
      </c>
      <c r="AI93" s="10">
        <v>4599.8999999999996</v>
      </c>
    </row>
    <row r="94" spans="1:35" ht="12.75" customHeight="1">
      <c r="A94" s="18" t="s">
        <v>806</v>
      </c>
      <c r="B94" s="286" t="s">
        <v>6</v>
      </c>
      <c r="E94" s="1">
        <v>2020</v>
      </c>
      <c r="F94" t="s">
        <v>196</v>
      </c>
      <c r="J94" s="1" t="s">
        <v>761</v>
      </c>
      <c r="K94" s="10">
        <v>710.70000000000073</v>
      </c>
      <c r="L94" s="103"/>
      <c r="M94" s="18" t="s">
        <v>806</v>
      </c>
      <c r="N94" s="34" t="s">
        <v>2718</v>
      </c>
      <c r="Q94" s="1">
        <v>2025</v>
      </c>
      <c r="R94" t="s">
        <v>201</v>
      </c>
      <c r="V94" s="1" t="s">
        <v>818</v>
      </c>
      <c r="W94" s="10">
        <v>1142.55</v>
      </c>
      <c r="X94" s="103"/>
      <c r="Y94" s="18" t="s">
        <v>806</v>
      </c>
      <c r="Z94" s="191" t="s">
        <v>1350</v>
      </c>
      <c r="AA94" s="106"/>
      <c r="AC94" s="1">
        <v>2022</v>
      </c>
      <c r="AD94" t="s">
        <v>203</v>
      </c>
      <c r="AH94" s="1" t="s">
        <v>766</v>
      </c>
      <c r="AI94" s="10">
        <v>4598.7000000000335</v>
      </c>
    </row>
    <row r="95" spans="1:35" ht="12.75" customHeight="1">
      <c r="A95" s="18" t="s">
        <v>807</v>
      </c>
      <c r="B95" s="34" t="s">
        <v>2194</v>
      </c>
      <c r="E95" s="1">
        <v>2023</v>
      </c>
      <c r="F95" t="s">
        <v>188</v>
      </c>
      <c r="J95" s="1" t="s">
        <v>765</v>
      </c>
      <c r="K95" s="10">
        <v>710.05000000000109</v>
      </c>
      <c r="L95" s="103"/>
      <c r="M95" s="18" t="s">
        <v>807</v>
      </c>
      <c r="N95" s="191" t="s">
        <v>1345</v>
      </c>
      <c r="Q95" s="1">
        <v>2021</v>
      </c>
      <c r="R95" t="s">
        <v>187</v>
      </c>
      <c r="V95" s="1" t="s">
        <v>824</v>
      </c>
      <c r="W95" s="10">
        <v>1142.5</v>
      </c>
      <c r="X95" s="103"/>
      <c r="Y95" s="18" t="s">
        <v>807</v>
      </c>
      <c r="Z95" s="286" t="s">
        <v>1664</v>
      </c>
      <c r="AA95" s="34"/>
      <c r="AC95" s="1">
        <v>2025</v>
      </c>
      <c r="AD95" t="s">
        <v>203</v>
      </c>
      <c r="AH95" s="1" t="s">
        <v>763</v>
      </c>
      <c r="AI95" s="10">
        <v>4593.6000000000004</v>
      </c>
    </row>
    <row r="96" spans="1:35" ht="12.75" customHeight="1">
      <c r="A96" s="18" t="s">
        <v>808</v>
      </c>
      <c r="B96" s="286" t="s">
        <v>1666</v>
      </c>
      <c r="E96" s="1">
        <v>2025</v>
      </c>
      <c r="F96" t="s">
        <v>193</v>
      </c>
      <c r="J96" s="1" t="s">
        <v>817</v>
      </c>
      <c r="K96" s="10">
        <v>708.5</v>
      </c>
      <c r="L96" s="103"/>
      <c r="M96" s="18" t="s">
        <v>808</v>
      </c>
      <c r="N96" s="286" t="s">
        <v>2318</v>
      </c>
      <c r="Q96" s="1">
        <v>2024</v>
      </c>
      <c r="R96" t="s">
        <v>187</v>
      </c>
      <c r="V96" s="1" t="s">
        <v>822</v>
      </c>
      <c r="W96" s="10">
        <v>1142.45</v>
      </c>
      <c r="X96" s="103"/>
      <c r="Y96" s="18" t="s">
        <v>808</v>
      </c>
      <c r="Z96" s="50" t="s">
        <v>21</v>
      </c>
      <c r="AA96" s="34"/>
      <c r="AB96" s="1"/>
      <c r="AC96" s="1">
        <v>2024</v>
      </c>
      <c r="AD96" t="s">
        <v>203</v>
      </c>
      <c r="AH96" s="1" t="s">
        <v>3397</v>
      </c>
      <c r="AI96" s="10">
        <v>4576.6000000000004</v>
      </c>
    </row>
    <row r="97" spans="1:35" ht="12.75" customHeight="1">
      <c r="A97" s="18" t="s">
        <v>809</v>
      </c>
      <c r="B97" s="34" t="s">
        <v>2194</v>
      </c>
      <c r="E97" s="1">
        <v>2023</v>
      </c>
      <c r="F97" t="s">
        <v>2258</v>
      </c>
      <c r="J97" s="1" t="s">
        <v>718</v>
      </c>
      <c r="K97" s="10">
        <v>707.8</v>
      </c>
      <c r="L97" s="103"/>
      <c r="M97" s="18" t="s">
        <v>809</v>
      </c>
      <c r="N97" s="286" t="s">
        <v>33</v>
      </c>
      <c r="Q97" s="1">
        <v>2025</v>
      </c>
      <c r="R97" t="s">
        <v>201</v>
      </c>
      <c r="V97" s="1" t="s">
        <v>819</v>
      </c>
      <c r="W97" s="10">
        <v>1141.5</v>
      </c>
      <c r="X97" s="103"/>
      <c r="Y97" s="18" t="s">
        <v>809</v>
      </c>
      <c r="Z97" s="50" t="s">
        <v>21</v>
      </c>
      <c r="AA97" s="34"/>
      <c r="AC97" s="1">
        <v>2022</v>
      </c>
      <c r="AD97" t="s">
        <v>203</v>
      </c>
      <c r="AH97" s="1" t="s">
        <v>767</v>
      </c>
      <c r="AI97" s="10">
        <v>4574.4999999999527</v>
      </c>
    </row>
    <row r="98" spans="1:35" ht="12.75" customHeight="1">
      <c r="A98" s="18" t="s">
        <v>810</v>
      </c>
      <c r="B98" s="286" t="s">
        <v>1666</v>
      </c>
      <c r="E98" s="1">
        <v>2023</v>
      </c>
      <c r="F98" t="s">
        <v>2258</v>
      </c>
      <c r="J98" s="1" t="s">
        <v>761</v>
      </c>
      <c r="K98" s="10">
        <v>705.1</v>
      </c>
      <c r="L98" s="103"/>
      <c r="M98" s="18" t="s">
        <v>810</v>
      </c>
      <c r="N98" s="34" t="s">
        <v>675</v>
      </c>
      <c r="Q98" s="1">
        <v>2021</v>
      </c>
      <c r="R98" t="s">
        <v>187</v>
      </c>
      <c r="V98" s="1" t="s">
        <v>825</v>
      </c>
      <c r="W98" s="10">
        <v>1141.0999999999995</v>
      </c>
      <c r="X98" s="103"/>
      <c r="Y98" s="18" t="s">
        <v>810</v>
      </c>
      <c r="Z98" s="34" t="s">
        <v>141</v>
      </c>
      <c r="AA98" s="34"/>
      <c r="AB98" s="1"/>
      <c r="AC98" s="1">
        <v>2018</v>
      </c>
      <c r="AD98" t="s">
        <v>203</v>
      </c>
      <c r="AH98" s="1" t="s">
        <v>717</v>
      </c>
      <c r="AI98" s="10">
        <v>4571.4999999999945</v>
      </c>
    </row>
    <row r="99" spans="1:35" ht="12.75" customHeight="1">
      <c r="A99" s="18" t="s">
        <v>811</v>
      </c>
      <c r="B99" s="34" t="s">
        <v>141</v>
      </c>
      <c r="E99" s="1">
        <v>2020</v>
      </c>
      <c r="F99" t="s">
        <v>196</v>
      </c>
      <c r="J99" s="1" t="s">
        <v>762</v>
      </c>
      <c r="K99" s="10">
        <v>704.99999999999454</v>
      </c>
      <c r="L99" s="103"/>
      <c r="M99" s="18" t="s">
        <v>811</v>
      </c>
      <c r="N99" s="191" t="s">
        <v>1337</v>
      </c>
      <c r="Q99" s="1">
        <v>2022</v>
      </c>
      <c r="R99" t="s">
        <v>187</v>
      </c>
      <c r="V99" s="1" t="s">
        <v>767</v>
      </c>
      <c r="W99" s="10">
        <v>1140.5000000000018</v>
      </c>
      <c r="X99" s="103"/>
      <c r="Y99" s="18" t="s">
        <v>811</v>
      </c>
      <c r="Z99" s="34" t="s">
        <v>654</v>
      </c>
      <c r="AA99" s="34"/>
      <c r="AC99" s="1">
        <v>2020</v>
      </c>
      <c r="AD99" t="s">
        <v>203</v>
      </c>
      <c r="AH99" s="1" t="s">
        <v>761</v>
      </c>
      <c r="AI99" s="10">
        <v>4564.4000000000015</v>
      </c>
    </row>
    <row r="100" spans="1:35" ht="12.75" customHeight="1">
      <c r="A100" s="18" t="s">
        <v>812</v>
      </c>
      <c r="B100" s="50" t="s">
        <v>6</v>
      </c>
      <c r="E100" s="1">
        <v>2016</v>
      </c>
      <c r="F100" t="s">
        <v>189</v>
      </c>
      <c r="J100" s="1" t="s">
        <v>716</v>
      </c>
      <c r="K100" s="10">
        <v>703.8</v>
      </c>
      <c r="L100" s="103"/>
      <c r="M100" s="18" t="s">
        <v>812</v>
      </c>
      <c r="N100" s="34" t="s">
        <v>683</v>
      </c>
      <c r="Q100" s="1">
        <v>2021</v>
      </c>
      <c r="R100" t="s">
        <v>187</v>
      </c>
      <c r="V100" s="1" t="s">
        <v>829</v>
      </c>
      <c r="W100" s="10">
        <v>1140.4000000000015</v>
      </c>
      <c r="X100" s="103"/>
      <c r="Y100" s="18" t="s">
        <v>812</v>
      </c>
      <c r="Z100" s="286" t="s">
        <v>31</v>
      </c>
      <c r="AA100" s="34"/>
      <c r="AC100" s="1">
        <v>2023</v>
      </c>
      <c r="AD100" t="s">
        <v>203</v>
      </c>
      <c r="AH100" s="1" t="s">
        <v>761</v>
      </c>
      <c r="AI100" s="10">
        <v>4563.4000000000015</v>
      </c>
    </row>
    <row r="101" spans="1:35" ht="12.75" customHeight="1">
      <c r="A101" s="18" t="s">
        <v>813</v>
      </c>
      <c r="B101" s="50" t="s">
        <v>21</v>
      </c>
      <c r="E101" s="1">
        <v>2021</v>
      </c>
      <c r="F101" t="s">
        <v>212</v>
      </c>
      <c r="J101" s="1" t="s">
        <v>717</v>
      </c>
      <c r="K101" s="10">
        <v>702.7</v>
      </c>
      <c r="L101" s="103"/>
      <c r="M101" s="18" t="s">
        <v>813</v>
      </c>
      <c r="N101" s="50" t="s">
        <v>3625</v>
      </c>
      <c r="Q101" s="1">
        <v>2025</v>
      </c>
      <c r="R101" t="s">
        <v>201</v>
      </c>
      <c r="V101" s="1" t="s">
        <v>821</v>
      </c>
      <c r="W101" s="10">
        <v>1138.5499999999997</v>
      </c>
      <c r="X101" s="103"/>
      <c r="Y101" s="18" t="s">
        <v>813</v>
      </c>
      <c r="Z101" s="286" t="s">
        <v>25</v>
      </c>
      <c r="AA101" s="34"/>
      <c r="AC101" s="1">
        <v>2022</v>
      </c>
      <c r="AD101" t="s">
        <v>203</v>
      </c>
      <c r="AH101" s="1" t="s">
        <v>816</v>
      </c>
      <c r="AI101" s="10">
        <v>4559.7000000001171</v>
      </c>
    </row>
    <row r="102" spans="1:35" ht="12.75" customHeight="1">
      <c r="A102" s="18" t="s">
        <v>814</v>
      </c>
      <c r="B102" s="34" t="s">
        <v>3603</v>
      </c>
      <c r="E102" s="1">
        <v>2025</v>
      </c>
      <c r="F102" t="s">
        <v>188</v>
      </c>
      <c r="J102" s="1" t="s">
        <v>762</v>
      </c>
      <c r="K102" s="10">
        <v>702.3</v>
      </c>
      <c r="L102" s="103"/>
      <c r="M102" s="18" t="s">
        <v>814</v>
      </c>
      <c r="N102" s="34" t="s">
        <v>2715</v>
      </c>
      <c r="Q102" s="1">
        <v>2025</v>
      </c>
      <c r="R102" t="s">
        <v>201</v>
      </c>
      <c r="V102" s="1" t="s">
        <v>820</v>
      </c>
      <c r="W102" s="10">
        <v>1138.4000000000003</v>
      </c>
      <c r="X102" s="103"/>
      <c r="Y102" s="18" t="s">
        <v>814</v>
      </c>
      <c r="Z102" s="34" t="s">
        <v>687</v>
      </c>
      <c r="AA102" s="106"/>
      <c r="AC102" s="1">
        <v>2024</v>
      </c>
      <c r="AD102" t="s">
        <v>203</v>
      </c>
      <c r="AH102" s="1" t="s">
        <v>3398</v>
      </c>
      <c r="AI102" s="10">
        <v>4541.7</v>
      </c>
    </row>
    <row r="103" spans="1:35">
      <c r="W103" s="10"/>
    </row>
    <row r="104" spans="1:35">
      <c r="S104" s="58"/>
      <c r="T104" s="3"/>
      <c r="U104" s="284"/>
      <c r="V104" s="3"/>
      <c r="W104" s="10"/>
      <c r="X104" s="104"/>
    </row>
    <row r="105" spans="1:35">
      <c r="S105" s="189"/>
      <c r="T105" s="3"/>
      <c r="U105" s="284"/>
      <c r="V105" s="3"/>
      <c r="W105" s="3"/>
    </row>
    <row r="106" spans="1:35" ht="25.5">
      <c r="B106" s="23" t="s">
        <v>182</v>
      </c>
      <c r="S106" s="189"/>
      <c r="T106" s="3"/>
      <c r="U106" s="285"/>
      <c r="V106" s="3"/>
      <c r="W106" s="3"/>
      <c r="Z106" s="191"/>
      <c r="AA106" s="1"/>
      <c r="AB106" s="1"/>
      <c r="AC106" s="1"/>
      <c r="AD106" s="104"/>
    </row>
    <row r="107" spans="1:35" ht="12.75" customHeight="1">
      <c r="M107" s="61"/>
      <c r="N107" s="61"/>
      <c r="O107" s="106"/>
      <c r="P107" s="61"/>
      <c r="Q107" s="28"/>
      <c r="R107" s="61"/>
      <c r="S107" s="61"/>
      <c r="T107" s="10"/>
      <c r="U107" s="284"/>
      <c r="V107" s="3"/>
      <c r="W107" s="3"/>
      <c r="Z107" s="190"/>
      <c r="AA107" s="61"/>
      <c r="AB107" s="84"/>
      <c r="AC107" s="76"/>
      <c r="AD107" s="61"/>
      <c r="AE107" s="72"/>
    </row>
    <row r="108" spans="1:35" ht="12.75" customHeight="1">
      <c r="A108" s="18" t="s">
        <v>0</v>
      </c>
      <c r="B108" s="50" t="s">
        <v>19</v>
      </c>
      <c r="E108" s="1">
        <v>2017</v>
      </c>
      <c r="F108" s="1" t="s">
        <v>716</v>
      </c>
      <c r="G108" s="10">
        <v>938.2</v>
      </c>
      <c r="J108" s="28"/>
      <c r="L108" s="65"/>
      <c r="M108" s="61"/>
      <c r="N108" s="190"/>
      <c r="O108" s="106"/>
      <c r="P108" s="61"/>
      <c r="Q108" s="28"/>
      <c r="R108" s="61"/>
      <c r="S108" s="61"/>
      <c r="T108" s="10"/>
      <c r="U108" s="284"/>
      <c r="V108" s="3"/>
      <c r="W108" s="3"/>
      <c r="Z108" s="61"/>
      <c r="AA108" s="61"/>
      <c r="AB108" s="247"/>
      <c r="AC108" s="76"/>
      <c r="AD108" s="61"/>
      <c r="AE108" s="72"/>
    </row>
    <row r="109" spans="1:35" ht="12.75" customHeight="1">
      <c r="A109" s="18" t="s">
        <v>2</v>
      </c>
      <c r="B109" s="50" t="s">
        <v>1654</v>
      </c>
      <c r="E109" s="1">
        <v>2023</v>
      </c>
      <c r="F109" s="1" t="s">
        <v>716</v>
      </c>
      <c r="G109" s="10">
        <v>915.3</v>
      </c>
      <c r="J109" s="61"/>
      <c r="L109" s="65"/>
      <c r="M109" s="61"/>
      <c r="N109" s="239"/>
      <c r="O109" s="276"/>
      <c r="P109" s="61"/>
      <c r="Q109" s="28"/>
      <c r="R109" s="61"/>
      <c r="S109" s="61"/>
      <c r="T109" s="10"/>
      <c r="U109" s="284"/>
      <c r="V109" s="3"/>
      <c r="W109" s="3"/>
      <c r="Z109" s="190"/>
      <c r="AA109" s="61"/>
      <c r="AB109" s="84"/>
      <c r="AC109" s="76"/>
      <c r="AD109" s="61"/>
      <c r="AE109" s="72"/>
    </row>
    <row r="110" spans="1:35" ht="12.75" customHeight="1">
      <c r="A110" s="18" t="s">
        <v>3</v>
      </c>
      <c r="B110" s="50" t="s">
        <v>39</v>
      </c>
      <c r="E110" s="1">
        <v>2017</v>
      </c>
      <c r="F110" s="1" t="s">
        <v>717</v>
      </c>
      <c r="G110" s="10">
        <v>914.3</v>
      </c>
      <c r="J110" s="61"/>
      <c r="L110" s="65"/>
      <c r="M110" s="61"/>
      <c r="N110" s="61"/>
      <c r="O110" s="106"/>
      <c r="P110" s="61"/>
      <c r="Q110" s="28"/>
      <c r="R110" s="61"/>
      <c r="S110" s="61"/>
      <c r="T110" s="10"/>
      <c r="U110" s="284"/>
      <c r="V110" s="3"/>
      <c r="W110" s="3"/>
      <c r="Z110" s="239"/>
      <c r="AA110" s="61"/>
      <c r="AB110" s="84"/>
      <c r="AC110" s="76"/>
      <c r="AD110" s="61"/>
      <c r="AE110" s="72"/>
    </row>
    <row r="111" spans="1:35" ht="12.75" customHeight="1">
      <c r="A111" s="18" t="s">
        <v>5</v>
      </c>
      <c r="B111" s="50" t="s">
        <v>37</v>
      </c>
      <c r="E111" s="1">
        <v>2017</v>
      </c>
      <c r="F111" s="1" t="s">
        <v>718</v>
      </c>
      <c r="G111" s="10">
        <v>863.8</v>
      </c>
      <c r="J111" s="61"/>
      <c r="L111" s="65"/>
      <c r="M111" s="61"/>
      <c r="N111" s="239"/>
      <c r="O111" s="457"/>
      <c r="P111" s="61"/>
      <c r="Q111" s="28"/>
      <c r="R111" s="61"/>
      <c r="S111" s="61"/>
      <c r="T111" s="10"/>
      <c r="U111" s="284"/>
      <c r="V111" s="3"/>
      <c r="W111" s="3"/>
      <c r="Z111" s="190"/>
      <c r="AA111" s="61"/>
      <c r="AB111" s="84"/>
      <c r="AC111" s="76"/>
      <c r="AD111" s="61"/>
      <c r="AE111" s="72"/>
    </row>
    <row r="112" spans="1:35" ht="12.75" customHeight="1">
      <c r="A112" s="18" t="s">
        <v>7</v>
      </c>
      <c r="B112" s="50" t="s">
        <v>687</v>
      </c>
      <c r="E112" s="1">
        <v>2023</v>
      </c>
      <c r="F112" s="1" t="s">
        <v>717</v>
      </c>
      <c r="G112" s="10">
        <v>791</v>
      </c>
      <c r="J112" s="61"/>
      <c r="L112" s="65"/>
      <c r="M112" s="61"/>
      <c r="N112" s="239"/>
      <c r="O112" s="106"/>
      <c r="P112" s="61"/>
      <c r="Q112" s="28"/>
      <c r="R112" s="61"/>
      <c r="S112" s="61"/>
      <c r="T112" s="10"/>
      <c r="U112" s="284"/>
      <c r="V112" s="3"/>
      <c r="W112" s="3"/>
      <c r="Z112" s="239"/>
      <c r="AA112" s="61"/>
      <c r="AB112" s="248"/>
      <c r="AC112" s="76"/>
      <c r="AD112" s="61"/>
      <c r="AE112" s="72"/>
    </row>
    <row r="113" spans="1:20" ht="12.75" customHeight="1">
      <c r="A113" s="18" t="s">
        <v>8</v>
      </c>
      <c r="B113" s="50" t="s">
        <v>704</v>
      </c>
      <c r="E113" s="1">
        <v>2023</v>
      </c>
      <c r="F113" s="1" t="s">
        <v>718</v>
      </c>
      <c r="G113" s="10">
        <v>761.8</v>
      </c>
      <c r="O113" s="106"/>
      <c r="P113" s="61"/>
      <c r="Q113" s="28"/>
      <c r="R113" s="61"/>
      <c r="S113" s="61"/>
      <c r="T113" s="10"/>
    </row>
    <row r="114" spans="1:20" ht="12.75" customHeight="1">
      <c r="A114" s="18" t="s">
        <v>10</v>
      </c>
      <c r="B114" s="50" t="s">
        <v>141</v>
      </c>
      <c r="E114" s="1">
        <v>2023</v>
      </c>
      <c r="F114" s="1" t="s">
        <v>761</v>
      </c>
      <c r="G114" s="10">
        <v>756.1</v>
      </c>
      <c r="O114" s="457"/>
      <c r="P114" s="61"/>
      <c r="Q114" s="28"/>
      <c r="R114" s="61"/>
      <c r="S114" s="61"/>
      <c r="T114" s="10"/>
    </row>
    <row r="115" spans="1:20" ht="12.75" customHeight="1">
      <c r="A115" s="18" t="s">
        <v>12</v>
      </c>
      <c r="B115" s="50" t="s">
        <v>9</v>
      </c>
      <c r="E115" s="1">
        <v>2017</v>
      </c>
      <c r="F115" s="1" t="s">
        <v>761</v>
      </c>
      <c r="G115" s="10">
        <v>752.4</v>
      </c>
      <c r="O115" s="276"/>
      <c r="P115" s="61"/>
      <c r="Q115" s="28"/>
      <c r="R115" s="61"/>
      <c r="S115" s="61"/>
      <c r="T115" s="10"/>
    </row>
    <row r="116" spans="1:20" ht="12.75" customHeight="1">
      <c r="A116" s="18" t="s">
        <v>14</v>
      </c>
      <c r="B116" s="50" t="s">
        <v>682</v>
      </c>
      <c r="E116" s="1">
        <v>2024</v>
      </c>
      <c r="F116" s="1" t="s">
        <v>716</v>
      </c>
      <c r="G116" s="10">
        <v>740</v>
      </c>
      <c r="O116" s="457"/>
      <c r="P116" s="61"/>
      <c r="Q116" s="28"/>
      <c r="R116" s="61"/>
      <c r="S116" s="61"/>
      <c r="T116" s="10"/>
    </row>
    <row r="117" spans="1:20" ht="12.75" customHeight="1">
      <c r="A117" s="18" t="s">
        <v>16</v>
      </c>
      <c r="B117" s="50" t="s">
        <v>682</v>
      </c>
      <c r="E117" s="1">
        <v>2019</v>
      </c>
      <c r="F117" s="1" t="s">
        <v>716</v>
      </c>
      <c r="G117" s="10">
        <v>725.8</v>
      </c>
      <c r="O117" s="106"/>
      <c r="P117" s="61"/>
      <c r="Q117" s="28"/>
      <c r="R117" s="61"/>
      <c r="S117" s="61"/>
      <c r="T117" s="10"/>
    </row>
    <row r="118" spans="1:20" ht="12.75" customHeight="1">
      <c r="O118" s="277"/>
      <c r="P118" s="61"/>
      <c r="Q118" s="28"/>
      <c r="R118" s="61"/>
      <c r="S118" s="61"/>
      <c r="T118" s="10"/>
    </row>
    <row r="119" spans="1:20" ht="12.75" customHeight="1">
      <c r="O119" s="457"/>
      <c r="P119" s="61"/>
      <c r="Q119" s="28"/>
      <c r="R119" s="61"/>
      <c r="S119" s="61"/>
      <c r="T119" s="9"/>
    </row>
    <row r="120" spans="1:20" ht="25.5">
      <c r="B120" s="23" t="s">
        <v>184</v>
      </c>
      <c r="O120" s="106"/>
      <c r="P120" s="61"/>
      <c r="Q120" s="28"/>
      <c r="R120" s="61"/>
      <c r="S120" s="61"/>
      <c r="T120" s="9"/>
    </row>
    <row r="121" spans="1:20" ht="12.75" customHeight="1">
      <c r="O121" s="277"/>
      <c r="P121" s="61"/>
      <c r="Q121" s="28"/>
      <c r="R121" s="61"/>
      <c r="S121" s="61"/>
      <c r="T121" s="9"/>
    </row>
    <row r="122" spans="1:20" ht="12.75" customHeight="1">
      <c r="A122" s="18" t="s">
        <v>0</v>
      </c>
      <c r="B122" s="50" t="s">
        <v>3622</v>
      </c>
      <c r="E122" s="1">
        <v>2025</v>
      </c>
      <c r="F122" s="1" t="s">
        <v>716</v>
      </c>
      <c r="G122" s="10">
        <v>579.4</v>
      </c>
    </row>
    <row r="123" spans="1:20" ht="12.75" customHeight="1">
      <c r="A123" s="18" t="s">
        <v>2</v>
      </c>
      <c r="B123" s="34" t="s">
        <v>1654</v>
      </c>
      <c r="E123" s="1">
        <v>2023</v>
      </c>
      <c r="F123" s="1" t="s">
        <v>716</v>
      </c>
      <c r="G123" s="10">
        <v>551.6</v>
      </c>
    </row>
    <row r="124" spans="1:20" ht="12.75" customHeight="1">
      <c r="A124" s="18" t="s">
        <v>3</v>
      </c>
      <c r="B124" s="50" t="s">
        <v>2201</v>
      </c>
      <c r="E124" s="1">
        <v>2023</v>
      </c>
      <c r="F124" s="1" t="s">
        <v>717</v>
      </c>
      <c r="G124" s="10">
        <v>514.9</v>
      </c>
    </row>
    <row r="125" spans="1:20" ht="12.75" customHeight="1">
      <c r="A125" s="18" t="s">
        <v>5</v>
      </c>
      <c r="B125" s="50" t="s">
        <v>2197</v>
      </c>
      <c r="E125" s="1">
        <v>2025</v>
      </c>
      <c r="F125" s="1" t="s">
        <v>717</v>
      </c>
      <c r="G125" s="10">
        <v>494.7</v>
      </c>
    </row>
    <row r="126" spans="1:20" ht="12.75" customHeight="1">
      <c r="A126" s="18" t="s">
        <v>7</v>
      </c>
      <c r="B126" s="50" t="s">
        <v>687</v>
      </c>
      <c r="E126" s="1">
        <v>2025</v>
      </c>
      <c r="F126" s="1" t="s">
        <v>718</v>
      </c>
      <c r="G126" s="10">
        <v>486.35</v>
      </c>
    </row>
    <row r="127" spans="1:20" ht="12.75" customHeight="1">
      <c r="A127" s="18" t="s">
        <v>8</v>
      </c>
      <c r="B127" s="50" t="s">
        <v>3618</v>
      </c>
      <c r="E127" s="1">
        <v>2025</v>
      </c>
      <c r="F127" s="1" t="s">
        <v>761</v>
      </c>
      <c r="G127" s="10">
        <v>471.4</v>
      </c>
    </row>
    <row r="128" spans="1:20" ht="12.75" customHeight="1">
      <c r="A128" s="18" t="s">
        <v>10</v>
      </c>
      <c r="B128" s="286" t="s">
        <v>180</v>
      </c>
      <c r="E128" s="1">
        <v>2025</v>
      </c>
      <c r="F128" s="1" t="s">
        <v>762</v>
      </c>
      <c r="G128" s="10">
        <v>461.5</v>
      </c>
    </row>
    <row r="129" spans="1:7" ht="12.75" customHeight="1">
      <c r="A129" s="18" t="s">
        <v>12</v>
      </c>
      <c r="B129" s="286" t="s">
        <v>2715</v>
      </c>
      <c r="E129" s="1">
        <v>2025</v>
      </c>
      <c r="F129" s="1" t="s">
        <v>763</v>
      </c>
      <c r="G129" s="10">
        <v>455.55</v>
      </c>
    </row>
    <row r="130" spans="1:7" ht="12.75" customHeight="1">
      <c r="A130" s="18" t="s">
        <v>14</v>
      </c>
      <c r="B130" s="34" t="s">
        <v>153</v>
      </c>
      <c r="E130" s="1">
        <v>2025</v>
      </c>
      <c r="F130" s="1" t="s">
        <v>764</v>
      </c>
      <c r="G130" s="10">
        <v>455.5</v>
      </c>
    </row>
    <row r="131" spans="1:7" ht="12.75" customHeight="1">
      <c r="A131" s="18" t="s">
        <v>16</v>
      </c>
      <c r="B131" s="286" t="s">
        <v>1668</v>
      </c>
      <c r="E131" s="1">
        <v>2025</v>
      </c>
      <c r="F131" s="1" t="s">
        <v>765</v>
      </c>
      <c r="G131" s="10">
        <v>448</v>
      </c>
    </row>
    <row r="132" spans="1:7" ht="12.75" customHeight="1"/>
    <row r="133" spans="1:7" ht="12.75" customHeight="1"/>
    <row r="134" spans="1:7" ht="25.5">
      <c r="B134" s="23" t="s">
        <v>737</v>
      </c>
    </row>
    <row r="135" spans="1:7" ht="12.75" customHeight="1"/>
    <row r="136" spans="1:7" ht="12.75" customHeight="1">
      <c r="A136" s="18" t="s">
        <v>0</v>
      </c>
      <c r="B136" s="50" t="s">
        <v>1661</v>
      </c>
      <c r="E136" s="1">
        <v>2025</v>
      </c>
      <c r="F136" s="1" t="s">
        <v>716</v>
      </c>
      <c r="G136" s="10">
        <v>1117.2</v>
      </c>
    </row>
    <row r="137" spans="1:7" ht="12.75" customHeight="1">
      <c r="A137" s="18" t="s">
        <v>2</v>
      </c>
      <c r="B137" s="50" t="s">
        <v>154</v>
      </c>
      <c r="E137" s="1">
        <v>2019</v>
      </c>
      <c r="F137" s="1" t="s">
        <v>716</v>
      </c>
      <c r="G137" s="10">
        <v>1062.9000000000001</v>
      </c>
    </row>
    <row r="138" spans="1:7" ht="12.75" customHeight="1">
      <c r="A138" s="18" t="s">
        <v>3</v>
      </c>
      <c r="B138" s="191" t="s">
        <v>654</v>
      </c>
      <c r="E138" s="1">
        <v>2025</v>
      </c>
      <c r="F138" s="1" t="s">
        <v>717</v>
      </c>
      <c r="G138" s="10">
        <v>1019.5</v>
      </c>
    </row>
    <row r="139" spans="1:7" ht="12.75" customHeight="1">
      <c r="A139" s="18" t="s">
        <v>5</v>
      </c>
      <c r="B139" s="50" t="s">
        <v>31</v>
      </c>
      <c r="E139" s="1">
        <v>2019</v>
      </c>
      <c r="F139" s="1" t="s">
        <v>717</v>
      </c>
      <c r="G139" s="10">
        <v>997.8</v>
      </c>
    </row>
    <row r="140" spans="1:7" ht="12.75" customHeight="1">
      <c r="A140" s="18" t="s">
        <v>7</v>
      </c>
      <c r="B140" s="50" t="s">
        <v>142</v>
      </c>
      <c r="E140" s="1">
        <v>2019</v>
      </c>
      <c r="F140" s="1" t="s">
        <v>718</v>
      </c>
      <c r="G140" s="10">
        <v>987.9</v>
      </c>
    </row>
    <row r="141" spans="1:7" ht="12.75" customHeight="1">
      <c r="A141" s="18" t="s">
        <v>8</v>
      </c>
      <c r="B141" s="34" t="s">
        <v>682</v>
      </c>
      <c r="E141" s="1">
        <v>2021</v>
      </c>
      <c r="F141" s="1" t="s">
        <v>716</v>
      </c>
      <c r="G141" s="10">
        <v>987.49999999999966</v>
      </c>
    </row>
    <row r="142" spans="1:7" ht="12.75" customHeight="1">
      <c r="A142" s="18" t="s">
        <v>10</v>
      </c>
      <c r="B142" s="50" t="s">
        <v>21</v>
      </c>
      <c r="E142" s="1">
        <v>2019</v>
      </c>
      <c r="F142" s="1" t="s">
        <v>761</v>
      </c>
      <c r="G142" s="10">
        <v>985.8</v>
      </c>
    </row>
    <row r="143" spans="1:7" ht="12.75" customHeight="1">
      <c r="A143" s="18" t="s">
        <v>12</v>
      </c>
      <c r="B143" s="286" t="s">
        <v>2712</v>
      </c>
      <c r="E143" s="1">
        <v>2025</v>
      </c>
      <c r="F143" s="1" t="s">
        <v>718</v>
      </c>
      <c r="G143" s="10">
        <v>984.85</v>
      </c>
    </row>
    <row r="144" spans="1:7" ht="12.75" customHeight="1">
      <c r="A144" s="18" t="s">
        <v>14</v>
      </c>
      <c r="B144" s="50" t="s">
        <v>154</v>
      </c>
      <c r="E144" s="1">
        <v>2025</v>
      </c>
      <c r="F144" s="1" t="s">
        <v>761</v>
      </c>
      <c r="G144" s="10">
        <v>969.8</v>
      </c>
    </row>
    <row r="145" spans="1:7" ht="12.75" customHeight="1">
      <c r="A145" s="18" t="s">
        <v>16</v>
      </c>
      <c r="B145" s="50" t="s">
        <v>2318</v>
      </c>
      <c r="E145" s="1">
        <v>2025</v>
      </c>
      <c r="F145" s="1" t="s">
        <v>762</v>
      </c>
      <c r="G145" s="10">
        <v>965.6</v>
      </c>
    </row>
    <row r="146" spans="1:7" ht="12.75" customHeight="1"/>
    <row r="147" spans="1:7" ht="12.75" customHeight="1"/>
    <row r="148" spans="1:7" ht="25.5">
      <c r="B148" s="23" t="s">
        <v>185</v>
      </c>
    </row>
    <row r="149" spans="1:7" ht="12.75" customHeight="1"/>
    <row r="150" spans="1:7" ht="12.75" customHeight="1">
      <c r="A150" s="18" t="s">
        <v>0</v>
      </c>
      <c r="B150" s="286" t="s">
        <v>2722</v>
      </c>
      <c r="E150" s="1">
        <v>2025</v>
      </c>
      <c r="F150" s="1" t="s">
        <v>716</v>
      </c>
      <c r="G150" s="10">
        <v>610.70000000000005</v>
      </c>
    </row>
    <row r="151" spans="1:7" ht="12.75" customHeight="1">
      <c r="A151" s="18" t="s">
        <v>2</v>
      </c>
      <c r="B151" s="50" t="s">
        <v>2726</v>
      </c>
      <c r="E151" s="1">
        <v>2025</v>
      </c>
      <c r="F151" s="1" t="s">
        <v>717</v>
      </c>
      <c r="G151" s="10">
        <v>593</v>
      </c>
    </row>
    <row r="152" spans="1:7" ht="12.75" customHeight="1">
      <c r="A152" s="18" t="s">
        <v>3</v>
      </c>
      <c r="B152" s="191" t="s">
        <v>1345</v>
      </c>
      <c r="E152" s="1">
        <v>2023</v>
      </c>
      <c r="F152" s="1" t="s">
        <v>716</v>
      </c>
      <c r="G152" s="10">
        <v>580.29999999999995</v>
      </c>
    </row>
    <row r="153" spans="1:7" ht="12.75" customHeight="1">
      <c r="A153" s="18" t="s">
        <v>5</v>
      </c>
      <c r="B153" s="34" t="s">
        <v>2207</v>
      </c>
      <c r="E153" s="1">
        <v>2023</v>
      </c>
      <c r="F153" s="1" t="s">
        <v>717</v>
      </c>
      <c r="G153" s="10">
        <v>567.35</v>
      </c>
    </row>
    <row r="154" spans="1:7" ht="12.75" customHeight="1">
      <c r="A154" s="18" t="s">
        <v>7</v>
      </c>
      <c r="B154" s="50" t="s">
        <v>1671</v>
      </c>
      <c r="E154" s="1">
        <v>2022</v>
      </c>
      <c r="F154" s="1" t="s">
        <v>716</v>
      </c>
      <c r="G154" s="10">
        <v>562.1</v>
      </c>
    </row>
    <row r="155" spans="1:7" ht="12.75" customHeight="1">
      <c r="A155" s="18" t="s">
        <v>8</v>
      </c>
      <c r="B155" s="50" t="s">
        <v>639</v>
      </c>
      <c r="E155" s="1">
        <v>2019</v>
      </c>
      <c r="F155" s="1" t="s">
        <v>716</v>
      </c>
      <c r="G155" s="10">
        <v>542.9</v>
      </c>
    </row>
    <row r="156" spans="1:7" ht="12.75" customHeight="1">
      <c r="A156" s="18" t="s">
        <v>10</v>
      </c>
      <c r="B156" s="34" t="s">
        <v>700</v>
      </c>
      <c r="E156" s="1">
        <v>2023</v>
      </c>
      <c r="F156" s="1" t="s">
        <v>718</v>
      </c>
      <c r="G156" s="10">
        <v>541</v>
      </c>
    </row>
    <row r="157" spans="1:7" ht="12.75" customHeight="1">
      <c r="A157" s="18" t="s">
        <v>12</v>
      </c>
      <c r="B157" s="34" t="s">
        <v>3611</v>
      </c>
      <c r="E157" s="1">
        <v>2025</v>
      </c>
      <c r="F157" s="1" t="s">
        <v>718</v>
      </c>
      <c r="G157" s="10">
        <v>536.29999999999995</v>
      </c>
    </row>
    <row r="158" spans="1:7" ht="12.75" customHeight="1">
      <c r="A158" s="18" t="s">
        <v>14</v>
      </c>
      <c r="B158" s="50" t="s">
        <v>144</v>
      </c>
      <c r="E158" s="1">
        <v>2017</v>
      </c>
      <c r="F158" s="1" t="s">
        <v>716</v>
      </c>
      <c r="G158" s="10">
        <v>523.29999999999995</v>
      </c>
    </row>
    <row r="159" spans="1:7" ht="12.75" customHeight="1">
      <c r="A159" s="18" t="s">
        <v>16</v>
      </c>
      <c r="B159" s="286" t="s">
        <v>2189</v>
      </c>
      <c r="E159" s="1">
        <v>2023</v>
      </c>
      <c r="F159" s="1" t="s">
        <v>761</v>
      </c>
      <c r="G159" s="10">
        <v>515</v>
      </c>
    </row>
    <row r="162" spans="1:7" ht="25.5">
      <c r="B162" s="23" t="s">
        <v>186</v>
      </c>
    </row>
    <row r="163" spans="1:7" ht="12.75" customHeight="1"/>
    <row r="164" spans="1:7" ht="12.75" customHeight="1">
      <c r="A164" s="18" t="s">
        <v>0</v>
      </c>
      <c r="B164" s="286" t="s">
        <v>31</v>
      </c>
      <c r="E164" s="1">
        <v>2021</v>
      </c>
      <c r="F164" s="1" t="s">
        <v>716</v>
      </c>
      <c r="G164" s="104">
        <v>885.19999999999936</v>
      </c>
    </row>
    <row r="165" spans="1:7" ht="12.75" customHeight="1">
      <c r="A165" s="18" t="s">
        <v>2</v>
      </c>
      <c r="B165" s="191" t="s">
        <v>1350</v>
      </c>
      <c r="E165" s="1">
        <v>2021</v>
      </c>
      <c r="F165" s="1" t="s">
        <v>717</v>
      </c>
      <c r="G165" s="104">
        <v>883.09999999999945</v>
      </c>
    </row>
    <row r="166" spans="1:7" ht="12.75" customHeight="1">
      <c r="A166" s="18" t="s">
        <v>3</v>
      </c>
      <c r="B166" s="191" t="s">
        <v>1351</v>
      </c>
      <c r="E166" s="1">
        <v>2021</v>
      </c>
      <c r="F166" s="1" t="s">
        <v>718</v>
      </c>
      <c r="G166" s="104">
        <v>832.99999999999886</v>
      </c>
    </row>
    <row r="167" spans="1:7" ht="12.75" customHeight="1">
      <c r="A167" s="18" t="s">
        <v>5</v>
      </c>
      <c r="B167" s="286" t="s">
        <v>17</v>
      </c>
      <c r="E167" s="1">
        <v>2021</v>
      </c>
      <c r="F167" s="1" t="s">
        <v>761</v>
      </c>
      <c r="G167" s="104">
        <v>817.99999999999932</v>
      </c>
    </row>
    <row r="168" spans="1:7" ht="12.75" customHeight="1">
      <c r="A168" s="18" t="s">
        <v>7</v>
      </c>
      <c r="B168" s="286" t="s">
        <v>25</v>
      </c>
      <c r="E168" s="1">
        <v>2021</v>
      </c>
      <c r="F168" s="1" t="s">
        <v>762</v>
      </c>
      <c r="G168" s="104">
        <v>812.09999999999945</v>
      </c>
    </row>
    <row r="169" spans="1:7" ht="12.75" customHeight="1">
      <c r="A169" s="18" t="s">
        <v>8</v>
      </c>
      <c r="B169" s="34" t="s">
        <v>669</v>
      </c>
      <c r="E169" s="1">
        <v>2021</v>
      </c>
      <c r="F169" s="1" t="s">
        <v>763</v>
      </c>
      <c r="G169" s="104">
        <v>806</v>
      </c>
    </row>
    <row r="170" spans="1:7" ht="12.75" customHeight="1">
      <c r="A170" s="18" t="s">
        <v>10</v>
      </c>
      <c r="B170" s="191" t="s">
        <v>1337</v>
      </c>
      <c r="E170" s="1">
        <v>2021</v>
      </c>
      <c r="F170" s="1" t="s">
        <v>764</v>
      </c>
      <c r="G170" s="104">
        <v>805.39999999999986</v>
      </c>
    </row>
    <row r="171" spans="1:7" ht="12.75" customHeight="1">
      <c r="A171" s="18" t="s">
        <v>12</v>
      </c>
      <c r="B171" s="34" t="s">
        <v>141</v>
      </c>
      <c r="E171" s="1">
        <v>2021</v>
      </c>
      <c r="F171" s="1" t="s">
        <v>765</v>
      </c>
      <c r="G171" s="104">
        <v>795.7</v>
      </c>
    </row>
    <row r="172" spans="1:7" ht="12.75" customHeight="1">
      <c r="A172" s="18" t="s">
        <v>14</v>
      </c>
      <c r="B172" s="191" t="s">
        <v>1335</v>
      </c>
      <c r="E172" s="1">
        <v>2021</v>
      </c>
      <c r="F172" s="1" t="s">
        <v>766</v>
      </c>
      <c r="G172" s="104">
        <v>787.3</v>
      </c>
    </row>
    <row r="173" spans="1:7" ht="12.75" customHeight="1">
      <c r="A173" s="18" t="s">
        <v>16</v>
      </c>
      <c r="B173" s="34" t="s">
        <v>700</v>
      </c>
      <c r="E173" s="1">
        <v>2021</v>
      </c>
      <c r="F173" s="1" t="s">
        <v>767</v>
      </c>
      <c r="G173" s="104">
        <v>781.39999999999986</v>
      </c>
    </row>
    <row r="174" spans="1:7" ht="12.75" customHeight="1"/>
    <row r="175" spans="1:7" ht="12.75" customHeight="1"/>
    <row r="176" spans="1:7" ht="25.5">
      <c r="B176" s="23" t="s">
        <v>175</v>
      </c>
    </row>
    <row r="178" spans="1:7" ht="12.75" customHeight="1">
      <c r="A178" s="18" t="s">
        <v>0</v>
      </c>
      <c r="B178" s="181" t="s">
        <v>1655</v>
      </c>
      <c r="E178" s="1">
        <v>2023</v>
      </c>
      <c r="F178" s="1" t="s">
        <v>716</v>
      </c>
      <c r="G178" s="10">
        <v>1273.2</v>
      </c>
    </row>
    <row r="179" spans="1:7" ht="12.75" customHeight="1">
      <c r="A179" s="18" t="s">
        <v>2</v>
      </c>
      <c r="B179" s="50" t="s">
        <v>11</v>
      </c>
      <c r="E179" s="1">
        <v>2017</v>
      </c>
      <c r="F179" s="1" t="s">
        <v>716</v>
      </c>
      <c r="G179" s="10">
        <v>1225.5</v>
      </c>
    </row>
    <row r="180" spans="1:7" ht="12.75" customHeight="1">
      <c r="A180" s="18" t="s">
        <v>3</v>
      </c>
      <c r="B180" s="50" t="s">
        <v>1653</v>
      </c>
      <c r="E180" s="1">
        <v>2023</v>
      </c>
      <c r="F180" s="1" t="s">
        <v>717</v>
      </c>
      <c r="G180" s="10">
        <v>1211.0999999999999</v>
      </c>
    </row>
    <row r="181" spans="1:7" ht="12.75" customHeight="1">
      <c r="A181" s="18" t="s">
        <v>5</v>
      </c>
      <c r="B181" s="286" t="s">
        <v>704</v>
      </c>
      <c r="E181" s="1">
        <v>2023</v>
      </c>
      <c r="F181" s="1" t="s">
        <v>718</v>
      </c>
      <c r="G181" s="10">
        <v>1192.9000000000001</v>
      </c>
    </row>
    <row r="182" spans="1:7" ht="12.75" customHeight="1">
      <c r="A182" s="18" t="s">
        <v>7</v>
      </c>
      <c r="B182" s="50" t="s">
        <v>651</v>
      </c>
      <c r="E182" s="1">
        <v>2023</v>
      </c>
      <c r="F182" s="1" t="s">
        <v>761</v>
      </c>
      <c r="G182" s="10">
        <v>1156.4000000000001</v>
      </c>
    </row>
    <row r="183" spans="1:7" ht="12.75" customHeight="1">
      <c r="A183" s="18" t="s">
        <v>8</v>
      </c>
      <c r="B183" s="50" t="s">
        <v>1668</v>
      </c>
      <c r="E183" s="1">
        <v>2023</v>
      </c>
      <c r="F183" s="1" t="s">
        <v>762</v>
      </c>
      <c r="G183" s="10">
        <v>1112.2</v>
      </c>
    </row>
    <row r="184" spans="1:7" ht="12.75" customHeight="1">
      <c r="A184" s="18" t="s">
        <v>10</v>
      </c>
      <c r="B184" s="50" t="s">
        <v>154</v>
      </c>
      <c r="E184" s="1">
        <v>2021</v>
      </c>
      <c r="F184" s="1" t="s">
        <v>716</v>
      </c>
      <c r="G184" s="10">
        <v>1093.7</v>
      </c>
    </row>
    <row r="185" spans="1:7" ht="12.75" customHeight="1">
      <c r="A185" s="18" t="s">
        <v>12</v>
      </c>
      <c r="B185" s="34" t="s">
        <v>2475</v>
      </c>
      <c r="E185" s="1">
        <v>2023</v>
      </c>
      <c r="F185" s="1" t="s">
        <v>763</v>
      </c>
      <c r="G185" s="10">
        <v>1089.5</v>
      </c>
    </row>
    <row r="186" spans="1:7" ht="12.75" customHeight="1">
      <c r="A186" s="18" t="s">
        <v>14</v>
      </c>
      <c r="B186" s="50" t="s">
        <v>142</v>
      </c>
      <c r="E186" s="1">
        <v>2023</v>
      </c>
      <c r="F186" s="1" t="s">
        <v>764</v>
      </c>
      <c r="G186" s="10">
        <v>1083.8</v>
      </c>
    </row>
    <row r="187" spans="1:7" ht="12.75" customHeight="1">
      <c r="A187" s="18" t="s">
        <v>16</v>
      </c>
      <c r="B187" s="50" t="s">
        <v>37</v>
      </c>
      <c r="E187" s="1">
        <v>2023</v>
      </c>
      <c r="F187" s="1" t="s">
        <v>765</v>
      </c>
      <c r="G187" s="10">
        <v>1058.9000000000001</v>
      </c>
    </row>
    <row r="188" spans="1:7" ht="12.75" customHeight="1"/>
    <row r="189" spans="1:7" ht="12.75" customHeight="1"/>
    <row r="190" spans="1:7" ht="25.5">
      <c r="B190" s="23" t="s">
        <v>187</v>
      </c>
    </row>
    <row r="192" spans="1:7">
      <c r="A192" s="18" t="s">
        <v>0</v>
      </c>
      <c r="B192" s="34" t="s">
        <v>155</v>
      </c>
      <c r="E192" s="1">
        <v>2024</v>
      </c>
      <c r="F192" s="1" t="s">
        <v>716</v>
      </c>
      <c r="G192" s="10">
        <v>1541.8</v>
      </c>
    </row>
    <row r="193" spans="1:7">
      <c r="A193" s="18" t="s">
        <v>2</v>
      </c>
      <c r="B193" s="286" t="s">
        <v>1344</v>
      </c>
      <c r="E193" s="1">
        <v>2024</v>
      </c>
      <c r="F193" s="1" t="s">
        <v>717</v>
      </c>
      <c r="G193" s="10">
        <v>1352</v>
      </c>
    </row>
    <row r="194" spans="1:7">
      <c r="A194" s="18" t="s">
        <v>3</v>
      </c>
      <c r="B194" s="50" t="s">
        <v>1749</v>
      </c>
      <c r="E194" s="1">
        <v>2024</v>
      </c>
      <c r="F194" s="1" t="s">
        <v>718</v>
      </c>
      <c r="G194" s="10">
        <v>1337.1</v>
      </c>
    </row>
    <row r="195" spans="1:7">
      <c r="A195" s="18" t="s">
        <v>5</v>
      </c>
      <c r="B195" s="34" t="s">
        <v>154</v>
      </c>
      <c r="E195" s="1">
        <v>2024</v>
      </c>
      <c r="F195" s="1" t="s">
        <v>761</v>
      </c>
      <c r="G195" s="10">
        <v>1334.9</v>
      </c>
    </row>
    <row r="196" spans="1:7">
      <c r="A196" s="18" t="s">
        <v>7</v>
      </c>
      <c r="B196" s="34" t="s">
        <v>33</v>
      </c>
      <c r="E196" s="1">
        <v>2022</v>
      </c>
      <c r="F196" s="1" t="s">
        <v>716</v>
      </c>
      <c r="G196" s="10">
        <v>1326.9</v>
      </c>
    </row>
    <row r="197" spans="1:7">
      <c r="A197" s="18" t="s">
        <v>8</v>
      </c>
      <c r="B197" s="191" t="s">
        <v>25</v>
      </c>
      <c r="E197" s="1">
        <v>2022</v>
      </c>
      <c r="F197" s="1" t="s">
        <v>717</v>
      </c>
      <c r="G197" s="10">
        <v>1317.2</v>
      </c>
    </row>
    <row r="198" spans="1:7">
      <c r="A198" s="18" t="s">
        <v>10</v>
      </c>
      <c r="B198" s="191" t="s">
        <v>1661</v>
      </c>
      <c r="E198" s="1">
        <v>2024</v>
      </c>
      <c r="F198" s="1" t="s">
        <v>762</v>
      </c>
      <c r="G198" s="10">
        <v>1315.4</v>
      </c>
    </row>
    <row r="199" spans="1:7">
      <c r="A199" s="18" t="s">
        <v>12</v>
      </c>
      <c r="B199" s="286" t="s">
        <v>37</v>
      </c>
      <c r="E199" s="1">
        <v>2021</v>
      </c>
      <c r="F199" s="1" t="s">
        <v>716</v>
      </c>
      <c r="G199" s="10">
        <v>1309.5999999999999</v>
      </c>
    </row>
    <row r="200" spans="1:7">
      <c r="A200" s="18" t="s">
        <v>14</v>
      </c>
      <c r="B200" s="191" t="s">
        <v>1342</v>
      </c>
      <c r="E200" s="1">
        <v>2021</v>
      </c>
      <c r="F200" s="1" t="s">
        <v>717</v>
      </c>
      <c r="G200" s="10">
        <v>1307.6999999999994</v>
      </c>
    </row>
    <row r="201" spans="1:7">
      <c r="A201" s="18" t="s">
        <v>16</v>
      </c>
      <c r="B201" s="286" t="s">
        <v>31</v>
      </c>
      <c r="E201" s="1">
        <v>2021</v>
      </c>
      <c r="F201" s="1" t="s">
        <v>718</v>
      </c>
      <c r="G201" s="10">
        <v>1299.6999999999989</v>
      </c>
    </row>
    <row r="204" spans="1:7" ht="25.5">
      <c r="B204" s="23" t="s">
        <v>188</v>
      </c>
    </row>
    <row r="206" spans="1:7">
      <c r="A206" s="18" t="s">
        <v>0</v>
      </c>
      <c r="B206" s="50" t="s">
        <v>2196</v>
      </c>
      <c r="E206" s="1">
        <v>2023</v>
      </c>
      <c r="F206" s="1" t="s">
        <v>716</v>
      </c>
      <c r="G206" s="10">
        <v>860.35</v>
      </c>
    </row>
    <row r="207" spans="1:7">
      <c r="A207" s="18" t="s">
        <v>2</v>
      </c>
      <c r="B207" s="50" t="s">
        <v>2207</v>
      </c>
      <c r="E207" s="1">
        <v>2023</v>
      </c>
      <c r="F207" s="1" t="s">
        <v>717</v>
      </c>
      <c r="G207" s="10">
        <v>831.35</v>
      </c>
    </row>
    <row r="208" spans="1:7">
      <c r="A208" s="18" t="s">
        <v>3</v>
      </c>
      <c r="B208" s="50" t="s">
        <v>1335</v>
      </c>
      <c r="E208" s="1">
        <v>2021</v>
      </c>
      <c r="F208" s="1" t="s">
        <v>716</v>
      </c>
      <c r="G208" s="10">
        <v>807.8</v>
      </c>
    </row>
    <row r="209" spans="1:7">
      <c r="A209" s="18" t="s">
        <v>5</v>
      </c>
      <c r="B209" s="50" t="s">
        <v>2205</v>
      </c>
      <c r="E209" s="1">
        <v>2023</v>
      </c>
      <c r="F209" s="1" t="s">
        <v>718</v>
      </c>
      <c r="G209" s="10">
        <v>807.6</v>
      </c>
    </row>
    <row r="210" spans="1:7">
      <c r="A210" s="18" t="s">
        <v>7</v>
      </c>
      <c r="B210" s="50" t="s">
        <v>33</v>
      </c>
      <c r="E210" s="1">
        <v>2019</v>
      </c>
      <c r="F210" s="1" t="s">
        <v>716</v>
      </c>
      <c r="G210" s="10">
        <v>802.75</v>
      </c>
    </row>
    <row r="211" spans="1:7">
      <c r="A211" s="18" t="s">
        <v>8</v>
      </c>
      <c r="B211" s="50" t="s">
        <v>674</v>
      </c>
      <c r="E211" s="1">
        <v>2019</v>
      </c>
      <c r="F211" s="1" t="s">
        <v>717</v>
      </c>
      <c r="G211" s="10">
        <v>792.3</v>
      </c>
    </row>
    <row r="212" spans="1:7">
      <c r="A212" s="18" t="s">
        <v>10</v>
      </c>
      <c r="B212" s="50" t="s">
        <v>653</v>
      </c>
      <c r="E212" s="1">
        <v>2023</v>
      </c>
      <c r="F212" s="1" t="s">
        <v>761</v>
      </c>
      <c r="G212" s="10">
        <v>791.7</v>
      </c>
    </row>
    <row r="213" spans="1:7">
      <c r="A213" s="18" t="s">
        <v>12</v>
      </c>
      <c r="B213" s="50" t="s">
        <v>700</v>
      </c>
      <c r="E213" s="1">
        <v>2025</v>
      </c>
      <c r="F213" s="1" t="s">
        <v>716</v>
      </c>
      <c r="G213" s="10">
        <v>790.5</v>
      </c>
    </row>
    <row r="214" spans="1:7">
      <c r="A214" s="18" t="s">
        <v>14</v>
      </c>
      <c r="B214" s="50" t="s">
        <v>3611</v>
      </c>
      <c r="E214" s="1">
        <v>2025</v>
      </c>
      <c r="F214" s="1" t="s">
        <v>717</v>
      </c>
      <c r="G214" s="10">
        <v>757.4</v>
      </c>
    </row>
    <row r="215" spans="1:7">
      <c r="A215" s="18" t="s">
        <v>16</v>
      </c>
      <c r="B215" s="50" t="s">
        <v>1664</v>
      </c>
      <c r="E215" s="1">
        <v>2023</v>
      </c>
      <c r="F215" s="1" t="s">
        <v>762</v>
      </c>
      <c r="G215" s="10">
        <v>746.1</v>
      </c>
    </row>
    <row r="218" spans="1:7" ht="25.5">
      <c r="B218" s="23" t="s">
        <v>1768</v>
      </c>
    </row>
    <row r="220" spans="1:7">
      <c r="A220" s="18" t="s">
        <v>0</v>
      </c>
      <c r="B220" s="50" t="s">
        <v>2717</v>
      </c>
      <c r="E220" s="1">
        <v>2024</v>
      </c>
      <c r="F220" s="1" t="s">
        <v>716</v>
      </c>
      <c r="G220" s="10">
        <v>716.6</v>
      </c>
    </row>
    <row r="221" spans="1:7">
      <c r="A221" s="18" t="s">
        <v>2</v>
      </c>
      <c r="B221" s="50" t="s">
        <v>153</v>
      </c>
      <c r="E221" s="1">
        <v>2019</v>
      </c>
      <c r="F221" s="1" t="s">
        <v>716</v>
      </c>
      <c r="G221" s="10">
        <v>699.5</v>
      </c>
    </row>
    <row r="222" spans="1:7">
      <c r="A222" s="18" t="s">
        <v>3</v>
      </c>
      <c r="B222" s="50" t="s">
        <v>153</v>
      </c>
      <c r="E222" s="1">
        <v>2024</v>
      </c>
      <c r="F222" s="1" t="s">
        <v>717</v>
      </c>
      <c r="G222" s="10">
        <v>694.9</v>
      </c>
    </row>
    <row r="223" spans="1:7">
      <c r="A223" s="18" t="s">
        <v>5</v>
      </c>
      <c r="B223" s="50" t="s">
        <v>694</v>
      </c>
      <c r="E223" s="1">
        <v>2019</v>
      </c>
      <c r="F223" s="1" t="s">
        <v>717</v>
      </c>
      <c r="G223" s="10">
        <v>655.8</v>
      </c>
    </row>
    <row r="224" spans="1:7">
      <c r="A224" s="18" t="s">
        <v>7</v>
      </c>
      <c r="B224" s="50" t="s">
        <v>156</v>
      </c>
      <c r="E224" s="1">
        <v>2021</v>
      </c>
      <c r="F224" s="1" t="s">
        <v>716</v>
      </c>
      <c r="G224" s="10">
        <v>654.1</v>
      </c>
    </row>
    <row r="225" spans="1:7">
      <c r="A225" s="18" t="s">
        <v>8</v>
      </c>
      <c r="B225" s="50" t="s">
        <v>2709</v>
      </c>
      <c r="E225" s="1">
        <v>2024</v>
      </c>
      <c r="F225" s="1" t="s">
        <v>718</v>
      </c>
      <c r="G225" s="10">
        <v>644.5</v>
      </c>
    </row>
    <row r="226" spans="1:7">
      <c r="A226" s="18" t="s">
        <v>10</v>
      </c>
      <c r="B226" s="50" t="s">
        <v>142</v>
      </c>
      <c r="E226" s="1">
        <v>2019</v>
      </c>
      <c r="F226" s="1" t="s">
        <v>718</v>
      </c>
      <c r="G226" s="10">
        <v>644.29999999999995</v>
      </c>
    </row>
    <row r="227" spans="1:7">
      <c r="A227" s="18" t="s">
        <v>12</v>
      </c>
      <c r="B227" s="50" t="s">
        <v>704</v>
      </c>
      <c r="E227" s="1">
        <v>2019</v>
      </c>
      <c r="F227" s="1" t="s">
        <v>761</v>
      </c>
      <c r="G227" s="10">
        <v>641.1</v>
      </c>
    </row>
    <row r="228" spans="1:7">
      <c r="A228" s="18" t="s">
        <v>14</v>
      </c>
      <c r="B228" s="50" t="s">
        <v>155</v>
      </c>
      <c r="E228" s="1">
        <v>2019</v>
      </c>
      <c r="F228" s="1" t="s">
        <v>762</v>
      </c>
      <c r="G228" s="10">
        <v>638.5</v>
      </c>
    </row>
    <row r="229" spans="1:7">
      <c r="A229" s="18" t="s">
        <v>16</v>
      </c>
      <c r="B229" s="50" t="s">
        <v>141</v>
      </c>
      <c r="E229" s="1">
        <v>2022</v>
      </c>
      <c r="F229" s="1" t="s">
        <v>716</v>
      </c>
      <c r="G229" s="10">
        <v>626.1</v>
      </c>
    </row>
    <row r="232" spans="1:7" ht="25.5">
      <c r="B232" s="23" t="s">
        <v>1767</v>
      </c>
    </row>
    <row r="234" spans="1:7">
      <c r="A234" s="18" t="s">
        <v>0</v>
      </c>
      <c r="B234" s="50" t="s">
        <v>682</v>
      </c>
      <c r="E234" s="1">
        <v>2023</v>
      </c>
      <c r="F234" s="1" t="s">
        <v>716</v>
      </c>
      <c r="G234" s="10">
        <v>1284.7</v>
      </c>
    </row>
    <row r="235" spans="1:7">
      <c r="A235" s="18" t="s">
        <v>2</v>
      </c>
      <c r="B235" s="50" t="s">
        <v>21</v>
      </c>
      <c r="E235" s="1">
        <v>2022</v>
      </c>
      <c r="F235" s="1" t="s">
        <v>716</v>
      </c>
      <c r="G235" s="10">
        <v>1225.2</v>
      </c>
    </row>
    <row r="236" spans="1:7">
      <c r="A236" s="18" t="s">
        <v>3</v>
      </c>
      <c r="B236" s="50" t="s">
        <v>2199</v>
      </c>
      <c r="E236" s="1">
        <v>2025</v>
      </c>
      <c r="F236" s="1" t="s">
        <v>716</v>
      </c>
      <c r="G236" s="10">
        <v>1173.9000000000001</v>
      </c>
    </row>
    <row r="237" spans="1:7">
      <c r="A237" s="18" t="s">
        <v>5</v>
      </c>
      <c r="B237" s="50" t="s">
        <v>1337</v>
      </c>
      <c r="E237" s="1">
        <v>2022</v>
      </c>
      <c r="F237" s="1" t="s">
        <v>717</v>
      </c>
      <c r="G237" s="10">
        <v>1171.8</v>
      </c>
    </row>
    <row r="238" spans="1:7">
      <c r="A238" s="18" t="s">
        <v>7</v>
      </c>
      <c r="B238" s="50" t="s">
        <v>155</v>
      </c>
      <c r="E238" s="1">
        <v>2023</v>
      </c>
      <c r="F238" s="1" t="s">
        <v>717</v>
      </c>
      <c r="G238" s="10">
        <v>1163.0999999999999</v>
      </c>
    </row>
    <row r="239" spans="1:7">
      <c r="A239" s="18" t="s">
        <v>8</v>
      </c>
      <c r="B239" s="50" t="s">
        <v>11</v>
      </c>
      <c r="E239" s="1">
        <v>2023</v>
      </c>
      <c r="F239" s="1" t="s">
        <v>718</v>
      </c>
      <c r="G239" s="10">
        <v>1155.0999999999999</v>
      </c>
    </row>
    <row r="240" spans="1:7">
      <c r="A240" s="18" t="s">
        <v>10</v>
      </c>
      <c r="B240" s="50" t="s">
        <v>11</v>
      </c>
      <c r="E240" s="1">
        <v>2019</v>
      </c>
      <c r="F240" s="1" t="s">
        <v>716</v>
      </c>
      <c r="G240" s="10">
        <v>1153.2</v>
      </c>
    </row>
    <row r="241" spans="1:7">
      <c r="A241" s="18" t="s">
        <v>12</v>
      </c>
      <c r="B241" s="50" t="s">
        <v>11</v>
      </c>
      <c r="E241" s="1">
        <v>2025</v>
      </c>
      <c r="F241" s="1" t="s">
        <v>717</v>
      </c>
      <c r="G241" s="10">
        <v>1144.8499999999999</v>
      </c>
    </row>
    <row r="242" spans="1:7">
      <c r="A242" s="18" t="s">
        <v>14</v>
      </c>
      <c r="B242" s="50" t="s">
        <v>683</v>
      </c>
      <c r="E242" s="1">
        <v>2023</v>
      </c>
      <c r="F242" s="1" t="s">
        <v>761</v>
      </c>
      <c r="G242" s="10">
        <v>1136.0999999999999</v>
      </c>
    </row>
    <row r="243" spans="1:7">
      <c r="A243" s="18" t="s">
        <v>16</v>
      </c>
      <c r="B243" s="50" t="s">
        <v>653</v>
      </c>
      <c r="E243" s="1">
        <v>2025</v>
      </c>
      <c r="F243" s="1" t="s">
        <v>718</v>
      </c>
      <c r="G243" s="10">
        <v>1129.9000000000001</v>
      </c>
    </row>
    <row r="246" spans="1:7" ht="25.5">
      <c r="B246" s="23" t="s">
        <v>2258</v>
      </c>
    </row>
    <row r="248" spans="1:7">
      <c r="A248" s="18" t="s">
        <v>0</v>
      </c>
      <c r="B248" s="50" t="s">
        <v>2207</v>
      </c>
      <c r="E248" s="1">
        <v>2023</v>
      </c>
      <c r="F248" s="1" t="s">
        <v>716</v>
      </c>
      <c r="G248" s="10">
        <v>742.9</v>
      </c>
    </row>
    <row r="249" spans="1:7">
      <c r="A249" s="18" t="s">
        <v>2</v>
      </c>
      <c r="B249" s="50" t="s">
        <v>1664</v>
      </c>
      <c r="E249" s="1">
        <v>2023</v>
      </c>
      <c r="F249" s="1" t="s">
        <v>717</v>
      </c>
      <c r="G249" s="10">
        <v>723.2</v>
      </c>
    </row>
    <row r="250" spans="1:7">
      <c r="A250" s="18" t="s">
        <v>3</v>
      </c>
      <c r="B250" s="50" t="s">
        <v>2194</v>
      </c>
      <c r="E250" s="1">
        <v>2023</v>
      </c>
      <c r="F250" s="1" t="s">
        <v>718</v>
      </c>
      <c r="G250" s="10">
        <v>707.8</v>
      </c>
    </row>
    <row r="251" spans="1:7">
      <c r="A251" s="18" t="s">
        <v>5</v>
      </c>
      <c r="B251" s="50" t="s">
        <v>1666</v>
      </c>
      <c r="E251" s="1">
        <v>2023</v>
      </c>
      <c r="F251" s="1" t="s">
        <v>761</v>
      </c>
      <c r="G251" s="10">
        <v>705.1</v>
      </c>
    </row>
    <row r="252" spans="1:7">
      <c r="A252" s="18" t="s">
        <v>7</v>
      </c>
      <c r="B252" s="50" t="s">
        <v>6</v>
      </c>
      <c r="E252" s="1">
        <v>2016</v>
      </c>
      <c r="F252" s="1" t="s">
        <v>716</v>
      </c>
      <c r="G252" s="10">
        <v>703.8</v>
      </c>
    </row>
    <row r="253" spans="1:7">
      <c r="A253" s="18" t="s">
        <v>8</v>
      </c>
      <c r="B253" s="50" t="s">
        <v>2205</v>
      </c>
      <c r="E253" s="1">
        <v>2023</v>
      </c>
      <c r="F253" s="1" t="s">
        <v>762</v>
      </c>
      <c r="G253" s="10">
        <v>690</v>
      </c>
    </row>
    <row r="254" spans="1:7">
      <c r="A254" s="18" t="s">
        <v>10</v>
      </c>
      <c r="B254" s="50" t="s">
        <v>1654</v>
      </c>
      <c r="E254" s="1">
        <v>2024</v>
      </c>
      <c r="F254" s="1" t="s">
        <v>716</v>
      </c>
      <c r="G254" s="10">
        <v>672.8</v>
      </c>
    </row>
    <row r="255" spans="1:7">
      <c r="A255" s="18" t="s">
        <v>12</v>
      </c>
      <c r="B255" s="50" t="s">
        <v>2719</v>
      </c>
      <c r="E255" s="1">
        <v>2025</v>
      </c>
      <c r="F255" s="1" t="s">
        <v>716</v>
      </c>
      <c r="G255" s="10">
        <v>669.3</v>
      </c>
    </row>
    <row r="256" spans="1:7">
      <c r="A256" s="18" t="s">
        <v>14</v>
      </c>
      <c r="B256" s="50" t="s">
        <v>25</v>
      </c>
      <c r="E256" s="1">
        <v>2016</v>
      </c>
      <c r="F256" s="1" t="s">
        <v>717</v>
      </c>
      <c r="G256" s="10">
        <v>665.6</v>
      </c>
    </row>
    <row r="257" spans="1:7">
      <c r="A257" s="18" t="s">
        <v>16</v>
      </c>
      <c r="B257" s="50" t="s">
        <v>33</v>
      </c>
      <c r="E257" s="1">
        <v>2016</v>
      </c>
      <c r="F257" s="1" t="s">
        <v>718</v>
      </c>
      <c r="G257" s="10">
        <v>647</v>
      </c>
    </row>
    <row r="260" spans="1:7" ht="25.5">
      <c r="B260" s="23" t="s">
        <v>190</v>
      </c>
    </row>
    <row r="262" spans="1:7">
      <c r="A262" s="18" t="s">
        <v>0</v>
      </c>
      <c r="B262" s="191" t="s">
        <v>1346</v>
      </c>
      <c r="E262" s="1">
        <v>2024</v>
      </c>
      <c r="F262" s="1" t="s">
        <v>716</v>
      </c>
      <c r="G262" s="10">
        <v>923.85</v>
      </c>
    </row>
    <row r="263" spans="1:7">
      <c r="A263" s="18" t="s">
        <v>2</v>
      </c>
      <c r="B263" s="34" t="s">
        <v>153</v>
      </c>
      <c r="E263" s="1">
        <v>2024</v>
      </c>
      <c r="F263" s="1" t="s">
        <v>717</v>
      </c>
      <c r="G263" s="10">
        <v>881.5</v>
      </c>
    </row>
    <row r="264" spans="1:7">
      <c r="A264" s="18" t="s">
        <v>3</v>
      </c>
      <c r="B264" s="34" t="s">
        <v>694</v>
      </c>
      <c r="E264" s="1">
        <v>2024</v>
      </c>
      <c r="F264" s="1" t="s">
        <v>718</v>
      </c>
      <c r="G264" s="10">
        <v>755.2</v>
      </c>
    </row>
    <row r="265" spans="1:7">
      <c r="A265" s="18" t="s">
        <v>5</v>
      </c>
      <c r="B265" s="34" t="s">
        <v>2703</v>
      </c>
      <c r="E265" s="1">
        <v>2024</v>
      </c>
      <c r="F265" s="1" t="s">
        <v>761</v>
      </c>
      <c r="G265" s="10">
        <v>744</v>
      </c>
    </row>
    <row r="266" spans="1:7">
      <c r="A266" s="18" t="s">
        <v>7</v>
      </c>
      <c r="B266" s="34" t="s">
        <v>2709</v>
      </c>
      <c r="E266" s="1">
        <v>2024</v>
      </c>
      <c r="F266" s="1" t="s">
        <v>762</v>
      </c>
      <c r="G266" s="10">
        <v>724.80000000000007</v>
      </c>
    </row>
    <row r="267" spans="1:7">
      <c r="A267" s="18" t="s">
        <v>8</v>
      </c>
      <c r="B267" s="286" t="s">
        <v>25</v>
      </c>
      <c r="E267" s="1">
        <v>2024</v>
      </c>
      <c r="F267" s="1" t="s">
        <v>763</v>
      </c>
      <c r="G267" s="10">
        <v>724</v>
      </c>
    </row>
    <row r="268" spans="1:7">
      <c r="A268" s="18" t="s">
        <v>10</v>
      </c>
      <c r="B268" s="191" t="s">
        <v>1342</v>
      </c>
      <c r="E268" s="1">
        <v>2024</v>
      </c>
      <c r="F268" s="1" t="s">
        <v>764</v>
      </c>
      <c r="G268" s="10">
        <v>697.40000000000009</v>
      </c>
    </row>
    <row r="269" spans="1:7">
      <c r="A269" s="18" t="s">
        <v>12</v>
      </c>
      <c r="B269" s="34" t="s">
        <v>2722</v>
      </c>
      <c r="E269" s="1">
        <v>2024</v>
      </c>
      <c r="F269" s="1" t="s">
        <v>765</v>
      </c>
      <c r="G269" s="10">
        <v>695.6</v>
      </c>
    </row>
    <row r="270" spans="1:7">
      <c r="A270" s="18" t="s">
        <v>14</v>
      </c>
      <c r="B270" s="34" t="s">
        <v>2725</v>
      </c>
      <c r="E270" s="1">
        <v>2024</v>
      </c>
      <c r="F270" s="1" t="s">
        <v>766</v>
      </c>
      <c r="G270" s="10">
        <v>695.5</v>
      </c>
    </row>
    <row r="271" spans="1:7">
      <c r="A271" s="18" t="s">
        <v>16</v>
      </c>
      <c r="B271" s="191" t="s">
        <v>1349</v>
      </c>
      <c r="E271" s="1">
        <v>2024</v>
      </c>
      <c r="F271" s="1" t="s">
        <v>767</v>
      </c>
      <c r="G271" s="10">
        <v>674.5</v>
      </c>
    </row>
    <row r="274" spans="1:7" ht="25.5">
      <c r="B274" s="23" t="s">
        <v>191</v>
      </c>
    </row>
    <row r="276" spans="1:7">
      <c r="A276" s="18" t="s">
        <v>0</v>
      </c>
      <c r="B276" s="50" t="s">
        <v>2198</v>
      </c>
      <c r="E276" s="1">
        <v>2025</v>
      </c>
      <c r="F276" s="1" t="s">
        <v>716</v>
      </c>
      <c r="G276" s="10">
        <v>591.4</v>
      </c>
    </row>
    <row r="277" spans="1:7">
      <c r="A277" s="18" t="s">
        <v>2</v>
      </c>
      <c r="B277" s="50" t="s">
        <v>1342</v>
      </c>
      <c r="E277" s="1">
        <v>2024</v>
      </c>
      <c r="F277" s="1" t="s">
        <v>716</v>
      </c>
      <c r="G277" s="10">
        <v>584</v>
      </c>
    </row>
    <row r="278" spans="1:7">
      <c r="A278" s="18" t="s">
        <v>3</v>
      </c>
      <c r="B278" s="50" t="s">
        <v>2719</v>
      </c>
      <c r="E278" s="1">
        <v>2025</v>
      </c>
      <c r="F278" s="1" t="s">
        <v>717</v>
      </c>
      <c r="G278" s="10">
        <v>565.79999999999995</v>
      </c>
    </row>
    <row r="279" spans="1:7">
      <c r="A279" s="18" t="s">
        <v>5</v>
      </c>
      <c r="B279" s="50" t="s">
        <v>3601</v>
      </c>
      <c r="E279" s="1">
        <v>2025</v>
      </c>
      <c r="F279" s="1" t="s">
        <v>718</v>
      </c>
      <c r="G279" s="10">
        <v>549.5</v>
      </c>
    </row>
    <row r="280" spans="1:7">
      <c r="A280" s="18" t="s">
        <v>7</v>
      </c>
      <c r="B280" s="50" t="s">
        <v>2207</v>
      </c>
      <c r="E280" s="1">
        <v>2023</v>
      </c>
      <c r="F280" s="1" t="s">
        <v>716</v>
      </c>
      <c r="G280" s="10">
        <v>538.4</v>
      </c>
    </row>
    <row r="281" spans="1:7">
      <c r="A281" s="18" t="s">
        <v>8</v>
      </c>
      <c r="B281" s="50" t="s">
        <v>700</v>
      </c>
      <c r="E281" s="1">
        <v>2025</v>
      </c>
      <c r="F281" s="1" t="s">
        <v>761</v>
      </c>
      <c r="G281" s="10">
        <v>525.79999999999995</v>
      </c>
    </row>
    <row r="282" spans="1:7">
      <c r="A282" s="18" t="s">
        <v>10</v>
      </c>
      <c r="B282" s="50" t="s">
        <v>2206</v>
      </c>
      <c r="E282" s="1">
        <v>2025</v>
      </c>
      <c r="F282" s="1" t="s">
        <v>762</v>
      </c>
      <c r="G282" s="10">
        <v>519.79999999999995</v>
      </c>
    </row>
    <row r="283" spans="1:7">
      <c r="A283" s="18" t="s">
        <v>12</v>
      </c>
      <c r="B283" s="50" t="s">
        <v>3616</v>
      </c>
      <c r="E283" s="1">
        <v>2025</v>
      </c>
      <c r="F283" s="1" t="s">
        <v>763</v>
      </c>
      <c r="G283" s="10">
        <v>517.6</v>
      </c>
    </row>
    <row r="284" spans="1:7">
      <c r="A284" s="18" t="s">
        <v>14</v>
      </c>
      <c r="B284" s="50" t="s">
        <v>662</v>
      </c>
      <c r="E284" s="1">
        <v>2023</v>
      </c>
      <c r="F284" s="1" t="s">
        <v>717</v>
      </c>
      <c r="G284" s="10">
        <v>516.29999999999995</v>
      </c>
    </row>
    <row r="285" spans="1:7">
      <c r="A285" s="18" t="s">
        <v>16</v>
      </c>
      <c r="B285" s="50" t="s">
        <v>2716</v>
      </c>
      <c r="E285" s="1">
        <v>2025</v>
      </c>
      <c r="F285" s="1" t="s">
        <v>764</v>
      </c>
      <c r="G285" s="10">
        <v>513.6</v>
      </c>
    </row>
    <row r="288" spans="1:7" ht="25.5">
      <c r="B288" s="23" t="s">
        <v>192</v>
      </c>
    </row>
    <row r="290" spans="1:7">
      <c r="A290" s="18" t="s">
        <v>0</v>
      </c>
      <c r="B290" s="50" t="s">
        <v>2719</v>
      </c>
      <c r="E290" s="1">
        <v>2025</v>
      </c>
      <c r="F290" s="1" t="s">
        <v>716</v>
      </c>
      <c r="G290" s="10">
        <v>858.1</v>
      </c>
    </row>
    <row r="291" spans="1:7">
      <c r="A291" s="18" t="s">
        <v>2</v>
      </c>
      <c r="B291" s="50" t="s">
        <v>2207</v>
      </c>
      <c r="E291" s="1">
        <v>2023</v>
      </c>
      <c r="F291" s="1" t="s">
        <v>716</v>
      </c>
      <c r="G291" s="10">
        <v>806.5</v>
      </c>
    </row>
    <row r="292" spans="1:7">
      <c r="A292" s="18" t="s">
        <v>3</v>
      </c>
      <c r="B292" s="50" t="s">
        <v>3606</v>
      </c>
      <c r="E292" s="1">
        <v>2025</v>
      </c>
      <c r="F292" s="1" t="s">
        <v>717</v>
      </c>
      <c r="G292" s="10">
        <v>770.6</v>
      </c>
    </row>
    <row r="293" spans="1:7">
      <c r="A293" s="18" t="s">
        <v>5</v>
      </c>
      <c r="B293" s="50" t="s">
        <v>1342</v>
      </c>
      <c r="E293" s="1">
        <v>2023</v>
      </c>
      <c r="F293" s="1" t="s">
        <v>717</v>
      </c>
      <c r="G293" s="10">
        <v>761.3</v>
      </c>
    </row>
    <row r="294" spans="1:7">
      <c r="A294" s="18" t="s">
        <v>7</v>
      </c>
      <c r="B294" s="50" t="s">
        <v>675</v>
      </c>
      <c r="E294" s="1">
        <v>2025</v>
      </c>
      <c r="F294" s="1" t="s">
        <v>718</v>
      </c>
      <c r="G294" s="10">
        <v>756.9</v>
      </c>
    </row>
    <row r="295" spans="1:7">
      <c r="A295" s="18" t="s">
        <v>8</v>
      </c>
      <c r="B295" s="50" t="s">
        <v>3604</v>
      </c>
      <c r="E295" s="1">
        <v>2025</v>
      </c>
      <c r="F295" s="1" t="s">
        <v>761</v>
      </c>
      <c r="G295" s="10">
        <v>755</v>
      </c>
    </row>
    <row r="296" spans="1:7">
      <c r="A296" s="18" t="s">
        <v>10</v>
      </c>
      <c r="B296" s="50" t="s">
        <v>2205</v>
      </c>
      <c r="E296" s="1">
        <v>2023</v>
      </c>
      <c r="F296" s="1" t="s">
        <v>718</v>
      </c>
      <c r="G296" s="10">
        <v>745.9</v>
      </c>
    </row>
    <row r="297" spans="1:7">
      <c r="A297" s="18" t="s">
        <v>12</v>
      </c>
      <c r="B297" s="50" t="s">
        <v>3616</v>
      </c>
      <c r="E297" s="1">
        <v>2025</v>
      </c>
      <c r="F297" s="1" t="s">
        <v>762</v>
      </c>
      <c r="G297" s="10">
        <v>739</v>
      </c>
    </row>
    <row r="298" spans="1:7">
      <c r="A298" s="18" t="s">
        <v>14</v>
      </c>
      <c r="B298" s="50" t="s">
        <v>2214</v>
      </c>
      <c r="E298" s="1">
        <v>2023</v>
      </c>
      <c r="F298" s="1" t="s">
        <v>761</v>
      </c>
      <c r="G298" s="10">
        <v>734.55</v>
      </c>
    </row>
    <row r="299" spans="1:7">
      <c r="A299" s="18" t="s">
        <v>16</v>
      </c>
      <c r="B299" s="50" t="s">
        <v>3603</v>
      </c>
      <c r="E299" s="1">
        <v>2025</v>
      </c>
      <c r="F299" s="1" t="s">
        <v>763</v>
      </c>
      <c r="G299" s="10">
        <v>727.5</v>
      </c>
    </row>
    <row r="302" spans="1:7" ht="25.5">
      <c r="B302" s="23" t="s">
        <v>195</v>
      </c>
    </row>
    <row r="304" spans="1:7">
      <c r="A304" s="18" t="s">
        <v>0</v>
      </c>
      <c r="B304" s="286" t="s">
        <v>1649</v>
      </c>
      <c r="E304" s="1">
        <v>2021</v>
      </c>
      <c r="F304" s="1" t="s">
        <v>716</v>
      </c>
      <c r="G304" s="104">
        <v>1159.0000000000009</v>
      </c>
    </row>
    <row r="305" spans="1:7">
      <c r="A305" s="18" t="s">
        <v>2</v>
      </c>
      <c r="B305" s="191" t="s">
        <v>1346</v>
      </c>
      <c r="E305" s="1">
        <v>2021</v>
      </c>
      <c r="F305" s="1" t="s">
        <v>717</v>
      </c>
      <c r="G305" s="104">
        <v>1115.2000000000016</v>
      </c>
    </row>
    <row r="306" spans="1:7">
      <c r="A306" s="18" t="s">
        <v>3</v>
      </c>
      <c r="B306" s="50" t="s">
        <v>143</v>
      </c>
      <c r="E306" s="1">
        <v>2021</v>
      </c>
      <c r="F306" s="1" t="s">
        <v>718</v>
      </c>
      <c r="G306" s="104">
        <v>1108.0999999999985</v>
      </c>
    </row>
    <row r="307" spans="1:7">
      <c r="A307" s="18" t="s">
        <v>5</v>
      </c>
      <c r="B307" s="34" t="s">
        <v>1670</v>
      </c>
      <c r="E307" s="1">
        <v>2022</v>
      </c>
      <c r="F307" s="1" t="s">
        <v>716</v>
      </c>
      <c r="G307" s="104">
        <v>1094.3499999999999</v>
      </c>
    </row>
    <row r="308" spans="1:7">
      <c r="A308" s="18" t="s">
        <v>7</v>
      </c>
      <c r="B308" s="286" t="s">
        <v>1657</v>
      </c>
      <c r="E308" s="1">
        <v>2021</v>
      </c>
      <c r="F308" s="1" t="s">
        <v>761</v>
      </c>
      <c r="G308" s="104">
        <v>1070.9000000000024</v>
      </c>
    </row>
    <row r="309" spans="1:7">
      <c r="A309" s="18" t="s">
        <v>8</v>
      </c>
      <c r="B309" s="191" t="s">
        <v>1337</v>
      </c>
      <c r="E309" s="1">
        <v>2021</v>
      </c>
      <c r="F309" s="1" t="s">
        <v>762</v>
      </c>
      <c r="G309" s="104">
        <v>1061.7000000000016</v>
      </c>
    </row>
    <row r="310" spans="1:7">
      <c r="A310" s="18" t="s">
        <v>10</v>
      </c>
      <c r="B310" s="286" t="s">
        <v>17</v>
      </c>
      <c r="E310" s="1">
        <v>2022</v>
      </c>
      <c r="F310" s="1" t="s">
        <v>717</v>
      </c>
      <c r="G310" s="104">
        <v>1061.4000000000001</v>
      </c>
    </row>
    <row r="311" spans="1:7">
      <c r="A311" s="18" t="s">
        <v>12</v>
      </c>
      <c r="B311" s="286" t="s">
        <v>1654</v>
      </c>
      <c r="E311" s="1">
        <v>2021</v>
      </c>
      <c r="F311" s="1" t="s">
        <v>763</v>
      </c>
      <c r="G311" s="104">
        <v>1036.7999999999993</v>
      </c>
    </row>
    <row r="312" spans="1:7">
      <c r="A312" s="18" t="s">
        <v>14</v>
      </c>
      <c r="B312" s="50" t="s">
        <v>21</v>
      </c>
      <c r="E312" s="1">
        <v>2021</v>
      </c>
      <c r="F312" s="1" t="s">
        <v>764</v>
      </c>
      <c r="G312" s="104">
        <v>1036.4000000000015</v>
      </c>
    </row>
    <row r="313" spans="1:7">
      <c r="A313" s="18" t="s">
        <v>16</v>
      </c>
      <c r="B313" s="286" t="s">
        <v>31</v>
      </c>
      <c r="E313" s="1">
        <v>2025</v>
      </c>
      <c r="F313" s="1" t="s">
        <v>716</v>
      </c>
      <c r="G313" s="104">
        <v>1028.9000000000001</v>
      </c>
    </row>
    <row r="316" spans="1:7" ht="25.5">
      <c r="B316" s="23" t="s">
        <v>193</v>
      </c>
    </row>
    <row r="318" spans="1:7">
      <c r="A318" s="18" t="s">
        <v>0</v>
      </c>
      <c r="B318" s="50" t="s">
        <v>2716</v>
      </c>
      <c r="E318" s="1">
        <v>2025</v>
      </c>
      <c r="F318" s="1" t="s">
        <v>716</v>
      </c>
      <c r="G318" s="10">
        <v>857.5</v>
      </c>
    </row>
    <row r="319" spans="1:7">
      <c r="A319" s="18" t="s">
        <v>2</v>
      </c>
      <c r="B319" s="50" t="s">
        <v>2702</v>
      </c>
      <c r="E319" s="1">
        <v>2025</v>
      </c>
      <c r="F319" s="1" t="s">
        <v>717</v>
      </c>
      <c r="G319" s="10">
        <v>827.4</v>
      </c>
    </row>
    <row r="320" spans="1:7">
      <c r="A320" s="18" t="s">
        <v>3</v>
      </c>
      <c r="B320" s="50" t="s">
        <v>2205</v>
      </c>
      <c r="E320" s="1">
        <v>2023</v>
      </c>
      <c r="F320" s="1" t="s">
        <v>716</v>
      </c>
      <c r="G320" s="10">
        <v>809.3</v>
      </c>
    </row>
    <row r="321" spans="1:7">
      <c r="A321" s="18" t="s">
        <v>5</v>
      </c>
      <c r="B321" s="50" t="s">
        <v>3606</v>
      </c>
      <c r="E321" s="1">
        <v>2025</v>
      </c>
      <c r="F321" s="1" t="s">
        <v>718</v>
      </c>
      <c r="G321" s="10">
        <v>764.9</v>
      </c>
    </row>
    <row r="322" spans="1:7">
      <c r="A322" s="18" t="s">
        <v>7</v>
      </c>
      <c r="B322" s="50" t="s">
        <v>2719</v>
      </c>
      <c r="E322" s="1">
        <v>2025</v>
      </c>
      <c r="F322" s="1" t="s">
        <v>718</v>
      </c>
      <c r="G322" s="10">
        <v>764.9</v>
      </c>
    </row>
    <row r="323" spans="1:7">
      <c r="A323" s="18" t="s">
        <v>8</v>
      </c>
      <c r="B323" s="50" t="s">
        <v>1349</v>
      </c>
      <c r="E323" s="1">
        <v>2025</v>
      </c>
      <c r="F323" s="1" t="s">
        <v>762</v>
      </c>
      <c r="G323" s="10">
        <v>744.6</v>
      </c>
    </row>
    <row r="324" spans="1:7">
      <c r="A324" s="18" t="s">
        <v>10</v>
      </c>
      <c r="B324" s="50" t="s">
        <v>662</v>
      </c>
      <c r="E324" s="1">
        <v>2023</v>
      </c>
      <c r="F324" s="1" t="s">
        <v>717</v>
      </c>
      <c r="G324" s="10">
        <v>743.6</v>
      </c>
    </row>
    <row r="325" spans="1:7">
      <c r="A325" s="18" t="s">
        <v>12</v>
      </c>
      <c r="B325" s="50" t="s">
        <v>686</v>
      </c>
      <c r="E325" s="1">
        <v>2025</v>
      </c>
      <c r="F325" s="1" t="s">
        <v>763</v>
      </c>
      <c r="G325" s="10">
        <v>743</v>
      </c>
    </row>
    <row r="326" spans="1:7">
      <c r="A326" s="18" t="s">
        <v>14</v>
      </c>
      <c r="B326" s="50" t="s">
        <v>675</v>
      </c>
      <c r="E326" s="1">
        <v>2025</v>
      </c>
      <c r="F326" s="1" t="s">
        <v>764</v>
      </c>
      <c r="G326" s="10">
        <v>740.9</v>
      </c>
    </row>
    <row r="327" spans="1:7">
      <c r="A327" s="18" t="s">
        <v>16</v>
      </c>
      <c r="B327" s="50" t="s">
        <v>1342</v>
      </c>
      <c r="E327" s="1">
        <v>2025</v>
      </c>
      <c r="F327" s="1" t="s">
        <v>765</v>
      </c>
      <c r="G327" s="10">
        <v>736.7</v>
      </c>
    </row>
    <row r="330" spans="1:7" ht="25.5">
      <c r="B330" s="23" t="s">
        <v>194</v>
      </c>
    </row>
    <row r="332" spans="1:7">
      <c r="A332" s="18" t="s">
        <v>0</v>
      </c>
      <c r="B332" s="50" t="s">
        <v>1337</v>
      </c>
      <c r="E332" s="1">
        <v>2025</v>
      </c>
      <c r="F332" s="1" t="s">
        <v>716</v>
      </c>
      <c r="G332" s="10">
        <v>688.8</v>
      </c>
    </row>
    <row r="333" spans="1:7">
      <c r="A333" s="18" t="s">
        <v>2</v>
      </c>
      <c r="B333" s="50" t="s">
        <v>2208</v>
      </c>
      <c r="E333" s="1">
        <v>2025</v>
      </c>
      <c r="F333" s="1" t="s">
        <v>717</v>
      </c>
      <c r="G333" s="10">
        <v>681.7</v>
      </c>
    </row>
    <row r="334" spans="1:7">
      <c r="A334" s="18" t="s">
        <v>3</v>
      </c>
      <c r="B334" s="50" t="s">
        <v>682</v>
      </c>
      <c r="E334" s="1">
        <v>2025</v>
      </c>
      <c r="F334" s="1" t="s">
        <v>717</v>
      </c>
      <c r="G334" s="10">
        <v>681.7</v>
      </c>
    </row>
    <row r="335" spans="1:7">
      <c r="A335" s="18" t="s">
        <v>5</v>
      </c>
      <c r="B335" s="50" t="s">
        <v>1350</v>
      </c>
      <c r="E335" s="1">
        <v>2021</v>
      </c>
      <c r="F335" s="1" t="s">
        <v>716</v>
      </c>
      <c r="G335" s="10">
        <v>680.3</v>
      </c>
    </row>
    <row r="336" spans="1:7">
      <c r="A336" s="18" t="s">
        <v>7</v>
      </c>
      <c r="B336" s="50" t="s">
        <v>31</v>
      </c>
      <c r="E336" s="1">
        <v>2021</v>
      </c>
      <c r="F336" s="1" t="s">
        <v>717</v>
      </c>
      <c r="G336" s="10">
        <v>672.9</v>
      </c>
    </row>
    <row r="337" spans="1:7">
      <c r="A337" s="18" t="s">
        <v>8</v>
      </c>
      <c r="B337" s="50" t="s">
        <v>9</v>
      </c>
      <c r="E337" s="1">
        <v>2018</v>
      </c>
      <c r="F337" s="1" t="s">
        <v>716</v>
      </c>
      <c r="G337" s="10">
        <v>659.3</v>
      </c>
    </row>
    <row r="338" spans="1:7">
      <c r="A338" s="18" t="s">
        <v>10</v>
      </c>
      <c r="B338" s="50" t="s">
        <v>2205</v>
      </c>
      <c r="E338" s="1">
        <v>2025</v>
      </c>
      <c r="F338" s="1" t="s">
        <v>761</v>
      </c>
      <c r="G338" s="10">
        <v>654.85</v>
      </c>
    </row>
    <row r="339" spans="1:7">
      <c r="A339" s="18" t="s">
        <v>12</v>
      </c>
      <c r="B339" s="50" t="s">
        <v>1655</v>
      </c>
      <c r="E339" s="1">
        <v>2025</v>
      </c>
      <c r="F339" s="1" t="s">
        <v>762</v>
      </c>
      <c r="G339" s="10">
        <v>647</v>
      </c>
    </row>
    <row r="340" spans="1:7">
      <c r="A340" s="18" t="s">
        <v>14</v>
      </c>
      <c r="B340" s="50" t="s">
        <v>669</v>
      </c>
      <c r="E340" s="1">
        <v>2025</v>
      </c>
      <c r="F340" s="1" t="s">
        <v>763</v>
      </c>
      <c r="G340" s="10">
        <v>636.6</v>
      </c>
    </row>
    <row r="341" spans="1:7">
      <c r="A341" s="18" t="s">
        <v>16</v>
      </c>
      <c r="B341" s="50" t="s">
        <v>675</v>
      </c>
      <c r="E341" s="1">
        <v>2021</v>
      </c>
      <c r="F341" s="1" t="s">
        <v>718</v>
      </c>
      <c r="G341" s="10">
        <v>635.1</v>
      </c>
    </row>
    <row r="344" spans="1:7" ht="25.5">
      <c r="B344" s="23" t="s">
        <v>176</v>
      </c>
    </row>
    <row r="346" spans="1:7">
      <c r="A346" s="18" t="s">
        <v>0</v>
      </c>
      <c r="B346" s="50" t="s">
        <v>180</v>
      </c>
      <c r="E346" s="1">
        <v>2025</v>
      </c>
      <c r="F346" s="1" t="s">
        <v>716</v>
      </c>
      <c r="G346" s="10">
        <v>732.8</v>
      </c>
    </row>
    <row r="347" spans="1:7">
      <c r="A347" s="18" t="s">
        <v>2</v>
      </c>
      <c r="B347" s="50" t="s">
        <v>2704</v>
      </c>
      <c r="E347" s="1">
        <v>2025</v>
      </c>
      <c r="F347" s="1" t="s">
        <v>717</v>
      </c>
      <c r="G347" s="10">
        <v>691</v>
      </c>
    </row>
    <row r="348" spans="1:7">
      <c r="A348" s="18" t="s">
        <v>3</v>
      </c>
      <c r="B348" s="50" t="s">
        <v>3614</v>
      </c>
      <c r="E348" s="1">
        <v>2025</v>
      </c>
      <c r="F348" s="1" t="s">
        <v>718</v>
      </c>
      <c r="G348" s="10">
        <v>689.2</v>
      </c>
    </row>
    <row r="349" spans="1:7">
      <c r="A349" s="18" t="s">
        <v>5</v>
      </c>
      <c r="B349" s="50" t="s">
        <v>2701</v>
      </c>
      <c r="E349" s="1">
        <v>2025</v>
      </c>
      <c r="F349" s="1" t="s">
        <v>761</v>
      </c>
      <c r="G349" s="10">
        <v>677.2</v>
      </c>
    </row>
    <row r="350" spans="1:7">
      <c r="A350" s="18" t="s">
        <v>7</v>
      </c>
      <c r="B350" s="50" t="s">
        <v>1655</v>
      </c>
      <c r="E350" s="1">
        <v>2025</v>
      </c>
      <c r="F350" s="1" t="s">
        <v>762</v>
      </c>
      <c r="G350" s="10">
        <v>672.8</v>
      </c>
    </row>
    <row r="351" spans="1:7">
      <c r="A351" s="18" t="s">
        <v>8</v>
      </c>
      <c r="B351" s="50" t="s">
        <v>2711</v>
      </c>
      <c r="E351" s="1">
        <v>2025</v>
      </c>
      <c r="F351" s="1" t="s">
        <v>763</v>
      </c>
      <c r="G351" s="10">
        <v>664.4</v>
      </c>
    </row>
    <row r="352" spans="1:7">
      <c r="A352" s="18" t="s">
        <v>10</v>
      </c>
      <c r="B352" s="50" t="s">
        <v>2196</v>
      </c>
      <c r="E352" s="1">
        <v>2025</v>
      </c>
      <c r="F352" s="1" t="s">
        <v>764</v>
      </c>
      <c r="G352" s="10">
        <v>664</v>
      </c>
    </row>
    <row r="353" spans="1:7">
      <c r="A353" s="18" t="s">
        <v>12</v>
      </c>
      <c r="B353" s="50" t="s">
        <v>3601</v>
      </c>
      <c r="E353" s="1">
        <v>2025</v>
      </c>
      <c r="F353" s="1" t="s">
        <v>765</v>
      </c>
      <c r="G353" s="10">
        <v>662.4</v>
      </c>
    </row>
    <row r="354" spans="1:7">
      <c r="A354" s="18" t="s">
        <v>14</v>
      </c>
      <c r="B354" s="50" t="s">
        <v>142</v>
      </c>
      <c r="E354" s="1">
        <v>2025</v>
      </c>
      <c r="F354" s="1" t="s">
        <v>766</v>
      </c>
      <c r="G354" s="10">
        <v>656.5</v>
      </c>
    </row>
    <row r="355" spans="1:7">
      <c r="A355" s="18" t="s">
        <v>16</v>
      </c>
      <c r="B355" s="50" t="s">
        <v>3620</v>
      </c>
      <c r="E355" s="1">
        <v>2025</v>
      </c>
      <c r="F355" s="1" t="s">
        <v>767</v>
      </c>
      <c r="G355" s="10">
        <v>651.6</v>
      </c>
    </row>
    <row r="358" spans="1:7" ht="25.5">
      <c r="B358" s="23" t="s">
        <v>196</v>
      </c>
    </row>
    <row r="360" spans="1:7">
      <c r="A360" s="18" t="s">
        <v>0</v>
      </c>
      <c r="B360" s="34" t="s">
        <v>2701</v>
      </c>
      <c r="C360" s="3"/>
      <c r="D360" s="3"/>
      <c r="E360" s="1">
        <v>2025</v>
      </c>
      <c r="F360" s="1" t="s">
        <v>716</v>
      </c>
      <c r="G360" s="10">
        <v>787.1</v>
      </c>
    </row>
    <row r="361" spans="1:7">
      <c r="A361" s="18" t="s">
        <v>2</v>
      </c>
      <c r="B361" s="34" t="s">
        <v>667</v>
      </c>
      <c r="C361" s="3"/>
      <c r="D361" s="3"/>
      <c r="E361" s="1">
        <v>2020</v>
      </c>
      <c r="F361" s="1" t="s">
        <v>716</v>
      </c>
      <c r="G361" s="10">
        <v>753.69999999999709</v>
      </c>
    </row>
    <row r="362" spans="1:7">
      <c r="A362" s="18" t="s">
        <v>3</v>
      </c>
      <c r="B362" s="286" t="s">
        <v>23</v>
      </c>
      <c r="C362" s="3"/>
      <c r="D362" s="3"/>
      <c r="E362" s="1">
        <v>2020</v>
      </c>
      <c r="F362" s="1" t="s">
        <v>717</v>
      </c>
      <c r="G362" s="10">
        <v>731.80000000000291</v>
      </c>
    </row>
    <row r="363" spans="1:7">
      <c r="A363" s="18" t="s">
        <v>5</v>
      </c>
      <c r="B363" s="200" t="s">
        <v>638</v>
      </c>
      <c r="C363" s="3"/>
      <c r="D363" s="3"/>
      <c r="E363" s="1">
        <v>2025</v>
      </c>
      <c r="F363" s="1" t="s">
        <v>717</v>
      </c>
      <c r="G363" s="10">
        <v>727.8</v>
      </c>
    </row>
    <row r="364" spans="1:7">
      <c r="A364" s="18" t="s">
        <v>7</v>
      </c>
      <c r="B364" s="200" t="s">
        <v>1331</v>
      </c>
      <c r="C364" s="3"/>
      <c r="D364" s="3"/>
      <c r="E364" s="1">
        <v>2020</v>
      </c>
      <c r="F364" s="1" t="s">
        <v>718</v>
      </c>
      <c r="G364" s="10">
        <v>713.49999999999818</v>
      </c>
    </row>
    <row r="365" spans="1:7">
      <c r="A365" s="18" t="s">
        <v>8</v>
      </c>
      <c r="B365" s="286" t="s">
        <v>6</v>
      </c>
      <c r="C365" s="3"/>
      <c r="D365" s="3"/>
      <c r="E365" s="1">
        <v>2020</v>
      </c>
      <c r="F365" s="1" t="s">
        <v>761</v>
      </c>
      <c r="G365" s="10">
        <v>710.70000000000073</v>
      </c>
    </row>
    <row r="366" spans="1:7">
      <c r="A366" s="18" t="s">
        <v>10</v>
      </c>
      <c r="B366" s="34" t="s">
        <v>141</v>
      </c>
      <c r="C366" s="3"/>
      <c r="D366" s="3"/>
      <c r="E366" s="1">
        <v>2020</v>
      </c>
      <c r="F366" s="1" t="s">
        <v>762</v>
      </c>
      <c r="G366" s="10">
        <v>704.99999999999454</v>
      </c>
    </row>
    <row r="367" spans="1:7">
      <c r="A367" s="18" t="s">
        <v>12</v>
      </c>
      <c r="B367" s="34" t="s">
        <v>1666</v>
      </c>
      <c r="C367" s="3"/>
      <c r="D367" s="3"/>
      <c r="E367" s="1">
        <v>2025</v>
      </c>
      <c r="F367" s="1" t="s">
        <v>718</v>
      </c>
      <c r="G367" s="10">
        <v>701.4</v>
      </c>
    </row>
    <row r="368" spans="1:7">
      <c r="A368" s="18" t="s">
        <v>14</v>
      </c>
      <c r="B368" s="200" t="s">
        <v>1337</v>
      </c>
      <c r="C368" s="3"/>
      <c r="D368" s="3"/>
      <c r="E368" s="1">
        <v>2021</v>
      </c>
      <c r="F368" s="1" t="s">
        <v>716</v>
      </c>
      <c r="G368" s="10">
        <v>700</v>
      </c>
    </row>
    <row r="369" spans="1:7">
      <c r="A369" s="18" t="s">
        <v>16</v>
      </c>
      <c r="B369" s="34" t="s">
        <v>153</v>
      </c>
      <c r="C369" s="3"/>
      <c r="D369" s="3"/>
      <c r="E369" s="1">
        <v>2020</v>
      </c>
      <c r="F369" s="1" t="s">
        <v>763</v>
      </c>
      <c r="G369" s="10">
        <v>685.19999999999891</v>
      </c>
    </row>
    <row r="372" spans="1:7" ht="25.5">
      <c r="B372" s="23" t="s">
        <v>197</v>
      </c>
    </row>
    <row r="374" spans="1:7">
      <c r="A374" s="18" t="s">
        <v>0</v>
      </c>
      <c r="B374" s="50" t="s">
        <v>21</v>
      </c>
      <c r="E374" s="1">
        <v>2024</v>
      </c>
      <c r="F374" s="1" t="s">
        <v>716</v>
      </c>
      <c r="G374" s="10">
        <v>1127.5999999999999</v>
      </c>
    </row>
    <row r="375" spans="1:7">
      <c r="A375" s="18" t="s">
        <v>2</v>
      </c>
      <c r="B375" s="50" t="s">
        <v>33</v>
      </c>
      <c r="E375" s="1">
        <v>2024</v>
      </c>
      <c r="F375" s="1" t="s">
        <v>717</v>
      </c>
      <c r="G375" s="10">
        <v>1096.0999999999999</v>
      </c>
    </row>
    <row r="376" spans="1:7">
      <c r="A376" s="18" t="s">
        <v>3</v>
      </c>
      <c r="B376" s="50" t="s">
        <v>155</v>
      </c>
      <c r="E376" s="1">
        <v>2024</v>
      </c>
      <c r="F376" s="1" t="s">
        <v>718</v>
      </c>
      <c r="G376" s="10">
        <v>1051.8</v>
      </c>
    </row>
    <row r="377" spans="1:7">
      <c r="A377" s="18" t="s">
        <v>5</v>
      </c>
      <c r="B377" s="50" t="s">
        <v>21</v>
      </c>
      <c r="E377" s="1">
        <v>2018</v>
      </c>
      <c r="F377" s="1" t="s">
        <v>716</v>
      </c>
      <c r="G377" s="10">
        <v>1048.8</v>
      </c>
    </row>
    <row r="378" spans="1:7">
      <c r="A378" s="18" t="s">
        <v>7</v>
      </c>
      <c r="B378" s="50" t="s">
        <v>143</v>
      </c>
      <c r="E378" s="1">
        <v>2024</v>
      </c>
      <c r="F378" s="1" t="s">
        <v>761</v>
      </c>
      <c r="G378" s="10">
        <v>1019.9</v>
      </c>
    </row>
    <row r="379" spans="1:7">
      <c r="A379" s="18" t="s">
        <v>8</v>
      </c>
      <c r="B379" s="50" t="s">
        <v>31</v>
      </c>
      <c r="E379" s="1">
        <v>2024</v>
      </c>
      <c r="F379" s="1" t="s">
        <v>762</v>
      </c>
      <c r="G379" s="10">
        <v>1019.5</v>
      </c>
    </row>
    <row r="380" spans="1:7">
      <c r="A380" s="18" t="s">
        <v>10</v>
      </c>
      <c r="B380" s="50" t="s">
        <v>37</v>
      </c>
      <c r="E380" s="1">
        <v>2024</v>
      </c>
      <c r="F380" s="1" t="s">
        <v>763</v>
      </c>
      <c r="G380" s="10">
        <v>1016.7</v>
      </c>
    </row>
    <row r="381" spans="1:7">
      <c r="A381" s="18" t="s">
        <v>12</v>
      </c>
      <c r="B381" s="50" t="s">
        <v>142</v>
      </c>
      <c r="E381" s="1">
        <v>2024</v>
      </c>
      <c r="F381" s="1" t="s">
        <v>764</v>
      </c>
      <c r="G381" s="10">
        <v>1004.1</v>
      </c>
    </row>
    <row r="382" spans="1:7">
      <c r="A382" s="18" t="s">
        <v>14</v>
      </c>
      <c r="B382" s="50" t="s">
        <v>1351</v>
      </c>
      <c r="E382" s="1">
        <v>2024</v>
      </c>
      <c r="F382" s="1" t="s">
        <v>765</v>
      </c>
      <c r="G382" s="10">
        <v>1001.6</v>
      </c>
    </row>
    <row r="383" spans="1:7">
      <c r="A383" s="18" t="s">
        <v>16</v>
      </c>
      <c r="B383" s="50" t="s">
        <v>19</v>
      </c>
      <c r="E383" s="1">
        <v>2018</v>
      </c>
      <c r="F383" s="1" t="s">
        <v>717</v>
      </c>
      <c r="G383" s="10">
        <v>996.8</v>
      </c>
    </row>
    <row r="386" spans="1:7" ht="25.5">
      <c r="B386" s="23" t="s">
        <v>198</v>
      </c>
    </row>
    <row r="388" spans="1:7">
      <c r="A388" s="18" t="s">
        <v>0</v>
      </c>
      <c r="B388" s="50" t="s">
        <v>6</v>
      </c>
      <c r="E388" s="1">
        <v>2017</v>
      </c>
      <c r="F388" s="1" t="s">
        <v>716</v>
      </c>
      <c r="G388" s="10">
        <v>490.7</v>
      </c>
    </row>
    <row r="389" spans="1:7">
      <c r="A389" s="18" t="s">
        <v>2</v>
      </c>
      <c r="B389" s="50" t="s">
        <v>23</v>
      </c>
      <c r="E389" s="1">
        <v>2024</v>
      </c>
      <c r="F389" s="1" t="s">
        <v>716</v>
      </c>
      <c r="G389" s="10">
        <v>456</v>
      </c>
    </row>
    <row r="390" spans="1:7">
      <c r="A390" s="18" t="s">
        <v>3</v>
      </c>
      <c r="B390" s="191" t="s">
        <v>1666</v>
      </c>
      <c r="E390" s="1">
        <v>2022</v>
      </c>
      <c r="F390" s="1" t="s">
        <v>716</v>
      </c>
      <c r="G390" s="10">
        <v>416.1</v>
      </c>
    </row>
    <row r="391" spans="1:7">
      <c r="A391" s="18" t="s">
        <v>5</v>
      </c>
      <c r="B391" s="50" t="s">
        <v>35</v>
      </c>
      <c r="E391" s="1">
        <v>2017</v>
      </c>
      <c r="F391" s="1" t="s">
        <v>717</v>
      </c>
      <c r="G391" s="10">
        <v>415.5</v>
      </c>
    </row>
    <row r="392" spans="1:7">
      <c r="A392" s="18" t="s">
        <v>7</v>
      </c>
      <c r="B392" s="191" t="s">
        <v>1</v>
      </c>
      <c r="E392" s="1">
        <v>2021</v>
      </c>
      <c r="F392" s="1" t="s">
        <v>716</v>
      </c>
      <c r="G392" s="10">
        <v>406.25</v>
      </c>
    </row>
    <row r="393" spans="1:7">
      <c r="A393" s="18" t="s">
        <v>8</v>
      </c>
      <c r="B393" s="50" t="s">
        <v>13</v>
      </c>
      <c r="E393" s="1">
        <v>2017</v>
      </c>
      <c r="F393" s="1" t="s">
        <v>718</v>
      </c>
      <c r="G393" s="10">
        <v>403.5</v>
      </c>
    </row>
    <row r="394" spans="1:7">
      <c r="A394" s="18" t="s">
        <v>10</v>
      </c>
      <c r="B394" s="50" t="s">
        <v>651</v>
      </c>
      <c r="E394" s="1">
        <v>2021</v>
      </c>
      <c r="F394" s="1" t="s">
        <v>717</v>
      </c>
      <c r="G394" s="10">
        <v>401.9</v>
      </c>
    </row>
    <row r="395" spans="1:7">
      <c r="A395" s="18" t="s">
        <v>12</v>
      </c>
      <c r="B395" s="191" t="s">
        <v>2723</v>
      </c>
      <c r="E395" s="1">
        <v>2024</v>
      </c>
      <c r="F395" s="1" t="s">
        <v>717</v>
      </c>
      <c r="G395" s="10">
        <v>392.8</v>
      </c>
    </row>
    <row r="396" spans="1:7">
      <c r="A396" s="18" t="s">
        <v>14</v>
      </c>
      <c r="B396" s="50" t="s">
        <v>156</v>
      </c>
      <c r="E396" s="1">
        <v>2021</v>
      </c>
      <c r="F396" s="1" t="s">
        <v>718</v>
      </c>
      <c r="G396" s="10">
        <v>387.8</v>
      </c>
    </row>
    <row r="397" spans="1:7">
      <c r="A397" s="18" t="s">
        <v>16</v>
      </c>
      <c r="B397" s="50" t="s">
        <v>144</v>
      </c>
      <c r="E397" s="1">
        <v>2022</v>
      </c>
      <c r="F397" s="1" t="s">
        <v>717</v>
      </c>
      <c r="G397" s="10">
        <v>386.3</v>
      </c>
    </row>
    <row r="400" spans="1:7" ht="25.5">
      <c r="B400" s="23" t="s">
        <v>199</v>
      </c>
    </row>
    <row r="402" spans="1:7">
      <c r="A402" s="18" t="s">
        <v>0</v>
      </c>
      <c r="B402" s="191" t="s">
        <v>683</v>
      </c>
      <c r="C402" s="1"/>
      <c r="D402" s="1"/>
      <c r="E402" s="1">
        <v>2024</v>
      </c>
      <c r="F402" s="1" t="s">
        <v>716</v>
      </c>
      <c r="G402" s="10">
        <v>4811</v>
      </c>
    </row>
    <row r="403" spans="1:7">
      <c r="A403" s="18" t="s">
        <v>2</v>
      </c>
      <c r="B403" s="34" t="s">
        <v>21</v>
      </c>
      <c r="C403" s="1"/>
      <c r="D403" s="1"/>
      <c r="E403" s="1">
        <v>2017</v>
      </c>
      <c r="F403" s="1" t="s">
        <v>716</v>
      </c>
      <c r="G403" s="10">
        <v>4680.8</v>
      </c>
    </row>
    <row r="404" spans="1:7">
      <c r="A404" s="18" t="s">
        <v>3</v>
      </c>
      <c r="B404" s="34" t="s">
        <v>33</v>
      </c>
      <c r="C404" s="1"/>
      <c r="D404" s="1"/>
      <c r="E404" s="1">
        <v>2017</v>
      </c>
      <c r="F404" s="1" t="s">
        <v>717</v>
      </c>
      <c r="G404" s="10">
        <v>4632.7</v>
      </c>
    </row>
    <row r="405" spans="1:7">
      <c r="A405" s="18" t="s">
        <v>5</v>
      </c>
      <c r="B405" s="191" t="s">
        <v>1661</v>
      </c>
      <c r="C405" s="1"/>
      <c r="D405" s="1"/>
      <c r="E405" s="1">
        <v>2024</v>
      </c>
      <c r="F405" s="1" t="s">
        <v>717</v>
      </c>
      <c r="G405" s="10">
        <v>4535.1000000000004</v>
      </c>
    </row>
    <row r="406" spans="1:7">
      <c r="A406" s="18" t="s">
        <v>7</v>
      </c>
      <c r="B406" s="34" t="s">
        <v>2707</v>
      </c>
      <c r="C406" s="1"/>
      <c r="D406" s="1"/>
      <c r="E406" s="1">
        <v>2024</v>
      </c>
      <c r="F406" s="1" t="s">
        <v>718</v>
      </c>
      <c r="G406" s="10">
        <v>4323</v>
      </c>
    </row>
    <row r="407" spans="1:7">
      <c r="A407" s="18" t="s">
        <v>8</v>
      </c>
      <c r="B407" s="34" t="s">
        <v>143</v>
      </c>
      <c r="C407" s="1"/>
      <c r="D407" s="1"/>
      <c r="E407" s="1">
        <v>2017</v>
      </c>
      <c r="F407" s="1" t="s">
        <v>718</v>
      </c>
      <c r="G407" s="10">
        <v>4200.5</v>
      </c>
    </row>
    <row r="408" spans="1:7">
      <c r="A408" s="18" t="s">
        <v>10</v>
      </c>
      <c r="B408" s="34" t="s">
        <v>17</v>
      </c>
      <c r="C408" s="1"/>
      <c r="D408" s="1"/>
      <c r="E408" s="1">
        <v>2017</v>
      </c>
      <c r="F408" s="1" t="s">
        <v>761</v>
      </c>
      <c r="G408" s="10">
        <v>4126.3</v>
      </c>
    </row>
    <row r="409" spans="1:7">
      <c r="A409" s="18" t="s">
        <v>12</v>
      </c>
      <c r="B409" s="191" t="s">
        <v>21</v>
      </c>
      <c r="C409" s="1"/>
      <c r="D409" s="1"/>
      <c r="E409" s="1">
        <v>2021</v>
      </c>
      <c r="F409" s="1" t="s">
        <v>716</v>
      </c>
      <c r="G409" s="10">
        <v>4063.7</v>
      </c>
    </row>
    <row r="410" spans="1:7">
      <c r="A410" s="18" t="s">
        <v>14</v>
      </c>
      <c r="B410" s="34" t="s">
        <v>2190</v>
      </c>
      <c r="C410" s="1"/>
      <c r="D410" s="1"/>
      <c r="E410" s="1">
        <v>2024</v>
      </c>
      <c r="F410" s="1" t="s">
        <v>761</v>
      </c>
      <c r="G410" s="10">
        <v>4045.2</v>
      </c>
    </row>
    <row r="411" spans="1:7">
      <c r="A411" s="18" t="s">
        <v>16</v>
      </c>
      <c r="B411" s="34" t="s">
        <v>31</v>
      </c>
      <c r="C411" s="1"/>
      <c r="D411" s="1"/>
      <c r="E411" s="1">
        <v>2017</v>
      </c>
      <c r="F411" s="1" t="s">
        <v>762</v>
      </c>
      <c r="G411" s="10">
        <v>4043.3</v>
      </c>
    </row>
    <row r="414" spans="1:7" ht="25.5">
      <c r="B414" s="23" t="s">
        <v>200</v>
      </c>
    </row>
    <row r="416" spans="1:7">
      <c r="A416" s="18" t="s">
        <v>0</v>
      </c>
      <c r="B416" s="50" t="s">
        <v>143</v>
      </c>
      <c r="E416" s="1">
        <v>2019</v>
      </c>
      <c r="F416" s="1" t="s">
        <v>716</v>
      </c>
      <c r="G416" s="10">
        <v>800.1</v>
      </c>
    </row>
    <row r="417" spans="1:7">
      <c r="A417" s="18" t="s">
        <v>2</v>
      </c>
      <c r="B417" s="50" t="s">
        <v>158</v>
      </c>
      <c r="E417" s="1">
        <v>2019</v>
      </c>
      <c r="F417" s="1" t="s">
        <v>717</v>
      </c>
      <c r="G417" s="10">
        <v>727.8</v>
      </c>
    </row>
    <row r="418" spans="1:7">
      <c r="A418" s="18" t="s">
        <v>3</v>
      </c>
      <c r="B418" s="50" t="s">
        <v>29</v>
      </c>
      <c r="E418" s="1">
        <v>2018</v>
      </c>
      <c r="F418" s="1" t="s">
        <v>716</v>
      </c>
      <c r="G418" s="10">
        <v>726.7</v>
      </c>
    </row>
    <row r="419" spans="1:7">
      <c r="A419" s="18" t="s">
        <v>5</v>
      </c>
      <c r="B419" s="50" t="s">
        <v>11</v>
      </c>
      <c r="E419" s="1">
        <v>2019</v>
      </c>
      <c r="F419" s="1" t="s">
        <v>718</v>
      </c>
      <c r="G419" s="10">
        <v>719.2</v>
      </c>
    </row>
    <row r="420" spans="1:7">
      <c r="A420" s="18" t="s">
        <v>7</v>
      </c>
      <c r="B420" s="50" t="s">
        <v>33</v>
      </c>
      <c r="E420" s="1">
        <v>2018</v>
      </c>
      <c r="F420" s="1" t="s">
        <v>717</v>
      </c>
      <c r="G420" s="10">
        <v>717.7</v>
      </c>
    </row>
    <row r="421" spans="1:7">
      <c r="A421" s="18" t="s">
        <v>8</v>
      </c>
      <c r="B421" s="50" t="s">
        <v>1</v>
      </c>
      <c r="E421" s="1">
        <v>2018</v>
      </c>
      <c r="F421" s="1" t="s">
        <v>718</v>
      </c>
      <c r="G421" s="10">
        <v>684.8</v>
      </c>
    </row>
    <row r="422" spans="1:7">
      <c r="A422" s="18" t="s">
        <v>10</v>
      </c>
      <c r="B422" s="50" t="s">
        <v>31</v>
      </c>
      <c r="E422" s="1">
        <v>2018</v>
      </c>
      <c r="F422" s="1" t="s">
        <v>761</v>
      </c>
      <c r="G422" s="10">
        <v>673.5</v>
      </c>
    </row>
    <row r="423" spans="1:7">
      <c r="A423" s="18" t="s">
        <v>12</v>
      </c>
      <c r="B423" s="50" t="s">
        <v>17</v>
      </c>
      <c r="E423" s="1">
        <v>2019</v>
      </c>
      <c r="F423" s="1" t="s">
        <v>761</v>
      </c>
      <c r="G423" s="10">
        <v>635.79999999999995</v>
      </c>
    </row>
    <row r="424" spans="1:7">
      <c r="A424" s="18" t="s">
        <v>14</v>
      </c>
      <c r="B424" s="50" t="s">
        <v>683</v>
      </c>
      <c r="E424" s="1">
        <v>2019</v>
      </c>
      <c r="F424" s="1" t="s">
        <v>762</v>
      </c>
      <c r="G424" s="10">
        <v>631.4</v>
      </c>
    </row>
    <row r="425" spans="1:7">
      <c r="A425" s="18" t="s">
        <v>16</v>
      </c>
      <c r="B425" s="50" t="s">
        <v>17</v>
      </c>
      <c r="E425" s="1">
        <v>2018</v>
      </c>
      <c r="F425" s="1" t="s">
        <v>762</v>
      </c>
      <c r="G425" s="10">
        <v>629.9</v>
      </c>
    </row>
    <row r="428" spans="1:7" ht="25.5">
      <c r="B428" s="23" t="s">
        <v>201</v>
      </c>
    </row>
    <row r="430" spans="1:7">
      <c r="A430" s="18" t="s">
        <v>0</v>
      </c>
      <c r="B430" s="34" t="s">
        <v>180</v>
      </c>
      <c r="E430" s="1">
        <v>2025</v>
      </c>
      <c r="F430" s="1" t="s">
        <v>716</v>
      </c>
      <c r="G430" s="10">
        <v>1393.6499999999999</v>
      </c>
    </row>
    <row r="431" spans="1:7" ht="12.75" customHeight="1">
      <c r="A431" s="18" t="s">
        <v>2</v>
      </c>
      <c r="B431" s="34" t="s">
        <v>2700</v>
      </c>
      <c r="E431" s="1">
        <v>2025</v>
      </c>
      <c r="F431" s="1" t="s">
        <v>717</v>
      </c>
      <c r="G431" s="10">
        <v>1360.1499999999999</v>
      </c>
    </row>
    <row r="432" spans="1:7" ht="12.75" customHeight="1">
      <c r="A432" s="18" t="s">
        <v>3</v>
      </c>
      <c r="B432" s="50" t="s">
        <v>3615</v>
      </c>
      <c r="E432" s="1">
        <v>2025</v>
      </c>
      <c r="F432" s="1" t="s">
        <v>718</v>
      </c>
      <c r="G432" s="10">
        <v>1292</v>
      </c>
    </row>
    <row r="433" spans="1:7" ht="12.75" customHeight="1">
      <c r="A433" s="18" t="s">
        <v>5</v>
      </c>
      <c r="B433" s="34" t="s">
        <v>2701</v>
      </c>
      <c r="E433" s="1">
        <v>2025</v>
      </c>
      <c r="F433" s="1" t="s">
        <v>761</v>
      </c>
      <c r="G433" s="10">
        <v>1279.4500000000003</v>
      </c>
    </row>
    <row r="434" spans="1:7" ht="12.75" customHeight="1">
      <c r="A434" s="18" t="s">
        <v>7</v>
      </c>
      <c r="B434" s="50" t="s">
        <v>3627</v>
      </c>
      <c r="E434" s="1">
        <v>2025</v>
      </c>
      <c r="F434" s="1" t="s">
        <v>762</v>
      </c>
      <c r="G434" s="10">
        <v>1255.9000000000001</v>
      </c>
    </row>
    <row r="435" spans="1:7" ht="12.75" customHeight="1">
      <c r="A435" s="18" t="s">
        <v>8</v>
      </c>
      <c r="B435" s="34" t="s">
        <v>653</v>
      </c>
      <c r="E435" s="1">
        <v>2025</v>
      </c>
      <c r="F435" s="1" t="s">
        <v>763</v>
      </c>
      <c r="G435" s="10">
        <v>1250.3000000000002</v>
      </c>
    </row>
    <row r="436" spans="1:7" ht="12.75" customHeight="1">
      <c r="A436" s="18" t="s">
        <v>10</v>
      </c>
      <c r="B436" s="34" t="s">
        <v>141</v>
      </c>
      <c r="E436" s="1">
        <v>2020</v>
      </c>
      <c r="F436" s="1" t="s">
        <v>716</v>
      </c>
      <c r="G436" s="10">
        <v>1219.1999999999998</v>
      </c>
    </row>
    <row r="437" spans="1:7" ht="12.75" customHeight="1">
      <c r="A437" s="18" t="s">
        <v>12</v>
      </c>
      <c r="B437" s="286" t="s">
        <v>1653</v>
      </c>
      <c r="E437" s="1">
        <v>2025</v>
      </c>
      <c r="F437" s="1" t="s">
        <v>764</v>
      </c>
      <c r="G437" s="10">
        <v>1214.05</v>
      </c>
    </row>
    <row r="438" spans="1:7" ht="12.75" customHeight="1">
      <c r="A438" s="18" t="s">
        <v>14</v>
      </c>
      <c r="B438" s="50" t="s">
        <v>3619</v>
      </c>
      <c r="E438" s="1">
        <v>2025</v>
      </c>
      <c r="F438" s="1" t="s">
        <v>765</v>
      </c>
      <c r="G438" s="10">
        <v>1208.75</v>
      </c>
    </row>
    <row r="439" spans="1:7" ht="12.75" customHeight="1">
      <c r="A439" s="18" t="s">
        <v>16</v>
      </c>
      <c r="B439" s="34" t="s">
        <v>2704</v>
      </c>
      <c r="E439" s="1">
        <v>2025</v>
      </c>
      <c r="F439" s="1" t="s">
        <v>766</v>
      </c>
      <c r="G439" s="10">
        <v>1194.0500000000002</v>
      </c>
    </row>
    <row r="442" spans="1:7" ht="25.5">
      <c r="B442" s="23" t="s">
        <v>202</v>
      </c>
    </row>
    <row r="444" spans="1:7" ht="12.75" customHeight="1">
      <c r="A444" s="18" t="s">
        <v>0</v>
      </c>
      <c r="B444" s="50" t="s">
        <v>2191</v>
      </c>
      <c r="E444" s="1">
        <v>2023</v>
      </c>
      <c r="F444" s="1" t="s">
        <v>716</v>
      </c>
      <c r="G444" s="10">
        <v>1446.6</v>
      </c>
    </row>
    <row r="445" spans="1:7" ht="12.75" customHeight="1">
      <c r="A445" s="18" t="s">
        <v>2</v>
      </c>
      <c r="B445" s="191" t="s">
        <v>17</v>
      </c>
      <c r="E445" s="1">
        <v>2023</v>
      </c>
      <c r="F445" s="1" t="s">
        <v>717</v>
      </c>
      <c r="G445" s="10">
        <v>1366.8</v>
      </c>
    </row>
    <row r="446" spans="1:7" ht="12.75" customHeight="1">
      <c r="A446" s="18" t="s">
        <v>3</v>
      </c>
      <c r="B446" s="50" t="s">
        <v>1661</v>
      </c>
      <c r="E446" s="1">
        <v>2023</v>
      </c>
      <c r="F446" s="1" t="s">
        <v>718</v>
      </c>
      <c r="G446" s="10">
        <v>1363.5</v>
      </c>
    </row>
    <row r="447" spans="1:7" ht="12.75" customHeight="1">
      <c r="A447" s="18" t="s">
        <v>5</v>
      </c>
      <c r="B447" s="191" t="s">
        <v>704</v>
      </c>
      <c r="E447" s="1">
        <v>2023</v>
      </c>
      <c r="F447" s="1" t="s">
        <v>761</v>
      </c>
      <c r="G447" s="10">
        <v>1341.1</v>
      </c>
    </row>
    <row r="448" spans="1:7" ht="12.75" customHeight="1">
      <c r="A448" s="18" t="s">
        <v>7</v>
      </c>
      <c r="B448" s="191" t="s">
        <v>682</v>
      </c>
      <c r="E448" s="1">
        <v>2023</v>
      </c>
      <c r="F448" s="1" t="s">
        <v>762</v>
      </c>
      <c r="G448" s="10">
        <v>1321.3</v>
      </c>
    </row>
    <row r="449" spans="1:7" ht="12.75" customHeight="1">
      <c r="A449" s="18" t="s">
        <v>8</v>
      </c>
      <c r="B449" s="50" t="s">
        <v>155</v>
      </c>
      <c r="E449" s="1">
        <v>2023</v>
      </c>
      <c r="F449" s="1" t="s">
        <v>763</v>
      </c>
      <c r="G449" s="10">
        <v>1288</v>
      </c>
    </row>
    <row r="450" spans="1:7" ht="12.75" customHeight="1">
      <c r="A450" s="18" t="s">
        <v>10</v>
      </c>
      <c r="B450" s="191" t="s">
        <v>638</v>
      </c>
      <c r="E450" s="1">
        <v>2023</v>
      </c>
      <c r="F450" s="1" t="s">
        <v>764</v>
      </c>
      <c r="G450" s="10">
        <v>1283.5999999999999</v>
      </c>
    </row>
    <row r="451" spans="1:7" ht="12.75" customHeight="1">
      <c r="A451" s="18" t="s">
        <v>12</v>
      </c>
      <c r="B451" s="191" t="s">
        <v>1344</v>
      </c>
      <c r="E451" s="1">
        <v>2023</v>
      </c>
      <c r="F451" s="1" t="s">
        <v>765</v>
      </c>
      <c r="G451" s="10">
        <v>1276.4000000000001</v>
      </c>
    </row>
    <row r="452" spans="1:7" ht="12.75" customHeight="1">
      <c r="A452" s="18" t="s">
        <v>14</v>
      </c>
      <c r="B452" s="50" t="s">
        <v>683</v>
      </c>
      <c r="E452" s="1">
        <v>2023</v>
      </c>
      <c r="F452" s="1" t="s">
        <v>766</v>
      </c>
      <c r="G452" s="10">
        <v>1274</v>
      </c>
    </row>
    <row r="453" spans="1:7" ht="12.75" customHeight="1">
      <c r="A453" s="18" t="s">
        <v>16</v>
      </c>
      <c r="B453" s="191" t="s">
        <v>654</v>
      </c>
      <c r="E453" s="1">
        <v>2023</v>
      </c>
      <c r="F453" s="1" t="s">
        <v>767</v>
      </c>
      <c r="G453" s="10">
        <v>1249.5</v>
      </c>
    </row>
    <row r="454" spans="1:7" ht="12.75" customHeight="1">
      <c r="B454" s="191"/>
      <c r="E454" s="1"/>
      <c r="F454" s="1"/>
      <c r="G454" s="10"/>
    </row>
    <row r="455" spans="1:7" ht="12.75" customHeight="1">
      <c r="B455" s="191"/>
      <c r="E455" s="1"/>
      <c r="F455" s="1"/>
      <c r="G455" s="10"/>
    </row>
    <row r="456" spans="1:7" ht="25.5">
      <c r="B456" s="23" t="s">
        <v>4164</v>
      </c>
    </row>
    <row r="457" spans="1:7" ht="12.75" customHeight="1">
      <c r="A457" s="18" t="s">
        <v>0</v>
      </c>
      <c r="B457" s="34" t="s">
        <v>694</v>
      </c>
      <c r="E457" s="1">
        <v>2025</v>
      </c>
      <c r="F457" s="1" t="s">
        <v>716</v>
      </c>
      <c r="G457" s="10">
        <v>661.1</v>
      </c>
    </row>
    <row r="458" spans="1:7" ht="12.75" customHeight="1">
      <c r="A458" s="18" t="s">
        <v>2</v>
      </c>
      <c r="B458" s="34" t="s">
        <v>668</v>
      </c>
      <c r="E458" s="1">
        <v>2025</v>
      </c>
      <c r="F458" s="1" t="s">
        <v>717</v>
      </c>
      <c r="G458" s="10">
        <v>554.70000000000005</v>
      </c>
    </row>
    <row r="459" spans="1:7" ht="12.75" customHeight="1">
      <c r="A459" s="18" t="s">
        <v>3</v>
      </c>
      <c r="B459" s="34" t="s">
        <v>2699</v>
      </c>
      <c r="E459" s="1">
        <v>2025</v>
      </c>
      <c r="F459" s="1" t="s">
        <v>718</v>
      </c>
      <c r="G459" s="10">
        <v>514.5</v>
      </c>
    </row>
    <row r="460" spans="1:7" ht="12.75" customHeight="1">
      <c r="A460" s="18" t="s">
        <v>5</v>
      </c>
      <c r="B460" s="34" t="s">
        <v>153</v>
      </c>
      <c r="E460" s="1">
        <v>2025</v>
      </c>
      <c r="F460" s="1" t="s">
        <v>761</v>
      </c>
      <c r="G460" s="10">
        <v>497.4</v>
      </c>
    </row>
    <row r="461" spans="1:7" ht="12.75" customHeight="1">
      <c r="A461" s="18" t="s">
        <v>7</v>
      </c>
      <c r="B461" s="34" t="s">
        <v>2722</v>
      </c>
      <c r="E461" s="1">
        <v>2025</v>
      </c>
      <c r="F461" s="1" t="s">
        <v>762</v>
      </c>
      <c r="G461" s="10">
        <v>462</v>
      </c>
    </row>
    <row r="462" spans="1:7" ht="12.75" customHeight="1">
      <c r="A462" s="18" t="s">
        <v>8</v>
      </c>
      <c r="B462" s="34" t="s">
        <v>2191</v>
      </c>
      <c r="E462" s="1">
        <v>2025</v>
      </c>
      <c r="F462" s="1" t="s">
        <v>763</v>
      </c>
      <c r="G462" s="10">
        <v>459.6</v>
      </c>
    </row>
    <row r="463" spans="1:7" ht="12.75" customHeight="1">
      <c r="A463" s="18" t="s">
        <v>10</v>
      </c>
      <c r="B463" s="34" t="s">
        <v>2709</v>
      </c>
      <c r="E463" s="1">
        <v>2025</v>
      </c>
      <c r="F463" s="1" t="s">
        <v>764</v>
      </c>
      <c r="G463" s="10">
        <v>414.7</v>
      </c>
    </row>
    <row r="464" spans="1:7" ht="12.75" customHeight="1">
      <c r="A464" s="18" t="s">
        <v>12</v>
      </c>
      <c r="B464" s="50" t="s">
        <v>3622</v>
      </c>
      <c r="E464" s="1">
        <v>2025</v>
      </c>
      <c r="F464" s="1" t="s">
        <v>765</v>
      </c>
      <c r="G464" s="10">
        <v>374.7</v>
      </c>
    </row>
    <row r="465" spans="1:7" ht="12.75" customHeight="1">
      <c r="A465" s="18" t="s">
        <v>14</v>
      </c>
      <c r="B465" s="50" t="s">
        <v>3607</v>
      </c>
      <c r="E465" s="1">
        <v>2025</v>
      </c>
      <c r="F465" s="1" t="s">
        <v>766</v>
      </c>
      <c r="G465" s="10">
        <v>306.79999999999995</v>
      </c>
    </row>
    <row r="466" spans="1:7" ht="12.75" customHeight="1">
      <c r="A466" s="18" t="s">
        <v>16</v>
      </c>
      <c r="B466" s="34" t="s">
        <v>2717</v>
      </c>
      <c r="E466" s="1">
        <v>2025</v>
      </c>
      <c r="F466" s="1" t="s">
        <v>767</v>
      </c>
      <c r="G466" s="10">
        <v>298.7</v>
      </c>
    </row>
    <row r="467" spans="1:7" ht="12.75" customHeight="1">
      <c r="B467" s="191"/>
      <c r="E467" s="1"/>
      <c r="F467" s="1"/>
      <c r="G467" s="10"/>
    </row>
    <row r="468" spans="1:7" ht="12.75" customHeight="1"/>
    <row r="469" spans="1:7" ht="25.5">
      <c r="B469" s="23" t="s">
        <v>203</v>
      </c>
    </row>
    <row r="471" spans="1:7" ht="12.75" customHeight="1">
      <c r="A471" s="18" t="s">
        <v>0</v>
      </c>
      <c r="B471" s="50" t="s">
        <v>1342</v>
      </c>
      <c r="E471" s="1">
        <v>2024</v>
      </c>
      <c r="F471" s="1" t="s">
        <v>716</v>
      </c>
      <c r="G471" s="10">
        <v>5395.9</v>
      </c>
    </row>
    <row r="472" spans="1:7" ht="12.75" customHeight="1">
      <c r="A472" s="18" t="s">
        <v>2</v>
      </c>
      <c r="B472" s="191" t="s">
        <v>2704</v>
      </c>
      <c r="E472" s="1">
        <v>2024</v>
      </c>
      <c r="F472" s="1" t="s">
        <v>717</v>
      </c>
      <c r="G472" s="10">
        <v>5329.55</v>
      </c>
    </row>
    <row r="473" spans="1:7" ht="12.75" customHeight="1">
      <c r="A473" s="18" t="s">
        <v>3</v>
      </c>
      <c r="B473" s="50" t="s">
        <v>1343</v>
      </c>
      <c r="E473" s="1">
        <v>2024</v>
      </c>
      <c r="F473" s="1" t="s">
        <v>718</v>
      </c>
      <c r="G473" s="10">
        <v>5327.3</v>
      </c>
    </row>
    <row r="474" spans="1:7" ht="12.75" customHeight="1">
      <c r="A474" s="18" t="s">
        <v>5</v>
      </c>
      <c r="B474" s="50" t="s">
        <v>9</v>
      </c>
      <c r="E474" s="1">
        <v>2024</v>
      </c>
      <c r="F474" s="1" t="s">
        <v>761</v>
      </c>
      <c r="G474" s="10">
        <v>5305.2</v>
      </c>
    </row>
    <row r="475" spans="1:7">
      <c r="A475" s="18" t="s">
        <v>7</v>
      </c>
      <c r="B475" s="50" t="s">
        <v>1344</v>
      </c>
      <c r="E475" s="1">
        <v>2024</v>
      </c>
      <c r="F475" s="1" t="s">
        <v>762</v>
      </c>
      <c r="G475" s="10">
        <v>5274.9</v>
      </c>
    </row>
    <row r="476" spans="1:7">
      <c r="A476" s="18" t="s">
        <v>8</v>
      </c>
      <c r="B476" s="50" t="s">
        <v>17</v>
      </c>
      <c r="E476" s="1">
        <v>2024</v>
      </c>
      <c r="F476" s="1" t="s">
        <v>763</v>
      </c>
      <c r="G476" s="10">
        <v>5254</v>
      </c>
    </row>
    <row r="477" spans="1:7">
      <c r="A477" s="18" t="s">
        <v>10</v>
      </c>
      <c r="B477" s="50" t="s">
        <v>651</v>
      </c>
      <c r="E477" s="1">
        <v>2024</v>
      </c>
      <c r="F477" s="1" t="s">
        <v>764</v>
      </c>
      <c r="G477" s="10">
        <v>5250.7</v>
      </c>
    </row>
    <row r="478" spans="1:7">
      <c r="A478" s="18" t="s">
        <v>12</v>
      </c>
      <c r="B478" s="50" t="s">
        <v>3627</v>
      </c>
      <c r="E478" s="1">
        <v>2025</v>
      </c>
      <c r="F478" s="1" t="s">
        <v>716</v>
      </c>
      <c r="G478" s="10">
        <v>5239.2</v>
      </c>
    </row>
    <row r="479" spans="1:7">
      <c r="A479" s="18" t="s">
        <v>14</v>
      </c>
      <c r="B479" s="50" t="s">
        <v>25</v>
      </c>
      <c r="E479" s="1">
        <v>2024</v>
      </c>
      <c r="F479" s="1" t="s">
        <v>765</v>
      </c>
      <c r="G479" s="10">
        <v>5222.8999999999996</v>
      </c>
    </row>
    <row r="480" spans="1:7">
      <c r="A480" s="18" t="s">
        <v>16</v>
      </c>
      <c r="B480" s="50" t="s">
        <v>2700</v>
      </c>
      <c r="E480" s="1">
        <v>2024</v>
      </c>
      <c r="F480" s="1" t="s">
        <v>766</v>
      </c>
      <c r="G480" s="10">
        <v>5199.1000000000004</v>
      </c>
    </row>
    <row r="483" spans="1:7" ht="25.5">
      <c r="B483" s="23" t="s">
        <v>204</v>
      </c>
    </row>
    <row r="485" spans="1:7">
      <c r="A485" s="18" t="s">
        <v>0</v>
      </c>
      <c r="B485" s="50" t="s">
        <v>13</v>
      </c>
      <c r="E485" s="1">
        <v>2019</v>
      </c>
      <c r="F485" s="1" t="s">
        <v>716</v>
      </c>
      <c r="G485" s="10">
        <v>450.5</v>
      </c>
    </row>
    <row r="486" spans="1:7">
      <c r="A486" s="18" t="s">
        <v>2</v>
      </c>
      <c r="B486" s="50" t="s">
        <v>29</v>
      </c>
      <c r="E486" s="1">
        <v>2018</v>
      </c>
      <c r="F486" s="1" t="s">
        <v>716</v>
      </c>
      <c r="G486" s="10">
        <v>425.5</v>
      </c>
    </row>
    <row r="487" spans="1:7">
      <c r="A487" s="18" t="s">
        <v>3</v>
      </c>
      <c r="B487" s="50" t="s">
        <v>694</v>
      </c>
      <c r="E487" s="1">
        <v>2019</v>
      </c>
      <c r="F487" s="1" t="s">
        <v>717</v>
      </c>
      <c r="G487" s="10">
        <v>418</v>
      </c>
    </row>
    <row r="488" spans="1:7">
      <c r="A488" s="18" t="s">
        <v>5</v>
      </c>
      <c r="B488" s="50" t="s">
        <v>6</v>
      </c>
      <c r="E488" s="1">
        <v>2019</v>
      </c>
      <c r="F488" s="1" t="s">
        <v>718</v>
      </c>
      <c r="G488" s="10">
        <v>407.2</v>
      </c>
    </row>
    <row r="489" spans="1:7">
      <c r="A489" s="18" t="s">
        <v>7</v>
      </c>
      <c r="B489" s="50" t="s">
        <v>643</v>
      </c>
      <c r="E489" s="1">
        <v>2019</v>
      </c>
      <c r="F489" s="1" t="s">
        <v>761</v>
      </c>
      <c r="G489" s="10">
        <v>397</v>
      </c>
    </row>
    <row r="490" spans="1:7">
      <c r="A490" s="18" t="s">
        <v>8</v>
      </c>
      <c r="B490" s="50" t="s">
        <v>649</v>
      </c>
      <c r="E490" s="1">
        <v>2019</v>
      </c>
      <c r="F490" s="1" t="s">
        <v>762</v>
      </c>
      <c r="G490" s="10">
        <v>383.5</v>
      </c>
    </row>
    <row r="491" spans="1:7">
      <c r="A491" s="18" t="s">
        <v>10</v>
      </c>
      <c r="B491" s="50" t="s">
        <v>153</v>
      </c>
      <c r="E491" s="1">
        <v>2018</v>
      </c>
      <c r="F491" s="1" t="s">
        <v>717</v>
      </c>
      <c r="G491" s="10">
        <v>357.9</v>
      </c>
    </row>
    <row r="492" spans="1:7">
      <c r="A492" s="18" t="s">
        <v>12</v>
      </c>
      <c r="B492" s="50" t="s">
        <v>678</v>
      </c>
      <c r="E492" s="1">
        <v>2019</v>
      </c>
      <c r="F492" s="1" t="s">
        <v>763</v>
      </c>
      <c r="G492" s="10">
        <v>357</v>
      </c>
    </row>
    <row r="493" spans="1:7">
      <c r="A493" s="18" t="s">
        <v>14</v>
      </c>
      <c r="B493" s="50" t="s">
        <v>6</v>
      </c>
      <c r="E493" s="1">
        <v>2017</v>
      </c>
      <c r="F493" s="1" t="s">
        <v>716</v>
      </c>
      <c r="G493" s="10">
        <v>351.6</v>
      </c>
    </row>
    <row r="494" spans="1:7">
      <c r="A494" s="18" t="s">
        <v>16</v>
      </c>
      <c r="B494" s="50" t="s">
        <v>667</v>
      </c>
      <c r="E494" s="1">
        <v>2019</v>
      </c>
      <c r="F494" s="1" t="s">
        <v>764</v>
      </c>
      <c r="G494" s="10">
        <v>332.3</v>
      </c>
    </row>
    <row r="497" spans="1:7" ht="25.5">
      <c r="B497" s="23" t="s">
        <v>205</v>
      </c>
    </row>
    <row r="499" spans="1:7">
      <c r="A499" s="18" t="s">
        <v>0</v>
      </c>
      <c r="B499" s="50" t="s">
        <v>17</v>
      </c>
      <c r="E499" s="1">
        <v>2016</v>
      </c>
      <c r="F499" s="1" t="s">
        <v>716</v>
      </c>
      <c r="G499" s="10">
        <v>656</v>
      </c>
    </row>
    <row r="500" spans="1:7">
      <c r="A500" s="18" t="s">
        <v>2</v>
      </c>
      <c r="B500" s="50" t="s">
        <v>19</v>
      </c>
      <c r="E500" s="1">
        <v>2016</v>
      </c>
      <c r="F500" s="1" t="s">
        <v>717</v>
      </c>
      <c r="G500" s="10">
        <v>573.79999999999995</v>
      </c>
    </row>
    <row r="501" spans="1:7">
      <c r="A501" s="18" t="s">
        <v>3</v>
      </c>
      <c r="B501" s="50" t="s">
        <v>2193</v>
      </c>
      <c r="E501" s="1">
        <v>2023</v>
      </c>
      <c r="F501" s="1" t="s">
        <v>716</v>
      </c>
      <c r="G501" s="10">
        <v>566.5</v>
      </c>
    </row>
    <row r="502" spans="1:7">
      <c r="A502" s="18" t="s">
        <v>5</v>
      </c>
      <c r="B502" s="50" t="s">
        <v>653</v>
      </c>
      <c r="E502" s="1">
        <v>2025</v>
      </c>
      <c r="F502" s="1" t="s">
        <v>716</v>
      </c>
      <c r="G502" s="10">
        <v>560.79999999999995</v>
      </c>
    </row>
    <row r="503" spans="1:7">
      <c r="A503" s="18" t="s">
        <v>7</v>
      </c>
      <c r="B503" s="50" t="s">
        <v>162</v>
      </c>
      <c r="E503" s="1">
        <v>2018</v>
      </c>
      <c r="F503" s="1" t="s">
        <v>716</v>
      </c>
      <c r="G503" s="10">
        <v>545</v>
      </c>
    </row>
    <row r="504" spans="1:7">
      <c r="A504" s="18" t="s">
        <v>8</v>
      </c>
      <c r="B504" s="50" t="s">
        <v>27</v>
      </c>
      <c r="E504" s="1">
        <v>2017</v>
      </c>
      <c r="F504" s="1" t="s">
        <v>716</v>
      </c>
      <c r="G504" s="10">
        <v>533.4</v>
      </c>
    </row>
    <row r="505" spans="1:7">
      <c r="A505" s="18" t="s">
        <v>10</v>
      </c>
      <c r="B505" s="50" t="s">
        <v>142</v>
      </c>
      <c r="E505" s="1">
        <v>2017</v>
      </c>
      <c r="F505" s="1" t="s">
        <v>717</v>
      </c>
      <c r="G505" s="10">
        <v>531.29999999999995</v>
      </c>
    </row>
    <row r="506" spans="1:7">
      <c r="A506" s="18" t="s">
        <v>12</v>
      </c>
      <c r="B506" s="50" t="s">
        <v>692</v>
      </c>
      <c r="E506" s="1">
        <v>2023</v>
      </c>
      <c r="F506" s="1" t="s">
        <v>717</v>
      </c>
      <c r="G506" s="10">
        <v>531.1</v>
      </c>
    </row>
    <row r="507" spans="1:7">
      <c r="A507" s="18" t="s">
        <v>14</v>
      </c>
      <c r="B507" s="50" t="s">
        <v>27</v>
      </c>
      <c r="E507" s="1">
        <v>2016</v>
      </c>
      <c r="F507" s="1" t="s">
        <v>718</v>
      </c>
      <c r="G507" s="10">
        <v>527.79999999999995</v>
      </c>
    </row>
    <row r="508" spans="1:7">
      <c r="A508" s="18" t="s">
        <v>16</v>
      </c>
      <c r="B508" s="50" t="s">
        <v>155</v>
      </c>
      <c r="E508" s="1">
        <v>2022</v>
      </c>
      <c r="F508" s="1" t="s">
        <v>716</v>
      </c>
      <c r="G508" s="10">
        <v>525.6</v>
      </c>
    </row>
    <row r="511" spans="1:7" ht="25.5">
      <c r="B511" s="23" t="s">
        <v>206</v>
      </c>
    </row>
    <row r="513" spans="1:7">
      <c r="A513" s="18" t="s">
        <v>0</v>
      </c>
      <c r="B513" s="50" t="s">
        <v>11</v>
      </c>
      <c r="E513" s="1">
        <v>2023</v>
      </c>
      <c r="F513" s="1" t="s">
        <v>716</v>
      </c>
      <c r="G513" s="10">
        <v>929.6</v>
      </c>
    </row>
    <row r="514" spans="1:7">
      <c r="A514" s="18" t="s">
        <v>2</v>
      </c>
      <c r="B514" s="50" t="s">
        <v>154</v>
      </c>
      <c r="E514" s="1">
        <v>2018</v>
      </c>
      <c r="F514" s="1" t="s">
        <v>716</v>
      </c>
      <c r="G514" s="10">
        <v>869.4</v>
      </c>
    </row>
    <row r="515" spans="1:7">
      <c r="A515" s="18" t="s">
        <v>3</v>
      </c>
      <c r="B515" s="50" t="s">
        <v>9</v>
      </c>
      <c r="E515" s="1">
        <v>2017</v>
      </c>
      <c r="F515" s="1" t="s">
        <v>716</v>
      </c>
      <c r="G515" s="10">
        <v>851.2</v>
      </c>
    </row>
    <row r="516" spans="1:7">
      <c r="A516" s="18" t="s">
        <v>5</v>
      </c>
      <c r="B516" s="50" t="s">
        <v>25</v>
      </c>
      <c r="E516" s="1">
        <v>2017</v>
      </c>
      <c r="F516" s="1" t="s">
        <v>717</v>
      </c>
      <c r="G516" s="10">
        <v>847.5</v>
      </c>
    </row>
    <row r="517" spans="1:7">
      <c r="A517" s="18" t="s">
        <v>7</v>
      </c>
      <c r="B517" s="50" t="s">
        <v>31</v>
      </c>
      <c r="E517" s="1">
        <v>2017</v>
      </c>
      <c r="F517" s="1" t="s">
        <v>718</v>
      </c>
      <c r="G517" s="10">
        <v>824.4</v>
      </c>
    </row>
    <row r="518" spans="1:7">
      <c r="A518" s="18" t="s">
        <v>8</v>
      </c>
      <c r="B518" s="50" t="s">
        <v>23</v>
      </c>
      <c r="E518" s="1">
        <v>2017</v>
      </c>
      <c r="F518" s="1" t="s">
        <v>761</v>
      </c>
      <c r="G518" s="10">
        <v>803.8</v>
      </c>
    </row>
    <row r="519" spans="1:7">
      <c r="A519" s="18" t="s">
        <v>10</v>
      </c>
      <c r="B519" s="50" t="s">
        <v>683</v>
      </c>
      <c r="E519" s="1">
        <v>2023</v>
      </c>
      <c r="F519" s="1" t="s">
        <v>717</v>
      </c>
      <c r="G519" s="10">
        <v>794.8</v>
      </c>
    </row>
    <row r="520" spans="1:7">
      <c r="A520" s="18" t="s">
        <v>12</v>
      </c>
      <c r="B520" s="50" t="s">
        <v>11</v>
      </c>
      <c r="E520" s="1">
        <v>2017</v>
      </c>
      <c r="F520" s="1" t="s">
        <v>762</v>
      </c>
      <c r="G520" s="10">
        <v>735.7</v>
      </c>
    </row>
    <row r="521" spans="1:7">
      <c r="A521" s="18" t="s">
        <v>14</v>
      </c>
      <c r="B521" s="50" t="s">
        <v>1654</v>
      </c>
      <c r="E521" s="1">
        <v>2025</v>
      </c>
      <c r="F521" s="1" t="s">
        <v>716</v>
      </c>
      <c r="G521" s="10">
        <v>730.2</v>
      </c>
    </row>
    <row r="522" spans="1:7">
      <c r="A522" s="18" t="s">
        <v>16</v>
      </c>
      <c r="B522" s="50" t="s">
        <v>154</v>
      </c>
      <c r="E522" s="1">
        <v>2023</v>
      </c>
      <c r="F522" s="1" t="s">
        <v>718</v>
      </c>
      <c r="G522" s="10">
        <v>703.3</v>
      </c>
    </row>
    <row r="525" spans="1:7" ht="25.5">
      <c r="B525" s="23" t="s">
        <v>2632</v>
      </c>
    </row>
    <row r="527" spans="1:7">
      <c r="A527" s="18" t="s">
        <v>0</v>
      </c>
      <c r="B527" s="50" t="s">
        <v>2725</v>
      </c>
      <c r="E527" s="1">
        <v>2024</v>
      </c>
      <c r="F527" s="1" t="s">
        <v>716</v>
      </c>
      <c r="G527" s="10">
        <v>923</v>
      </c>
    </row>
    <row r="528" spans="1:7">
      <c r="A528" s="18" t="s">
        <v>2</v>
      </c>
      <c r="B528" s="50" t="s">
        <v>2206</v>
      </c>
      <c r="E528" s="1">
        <v>2025</v>
      </c>
      <c r="F528" s="1" t="s">
        <v>716</v>
      </c>
      <c r="G528" s="10">
        <v>923</v>
      </c>
    </row>
    <row r="529" spans="1:7">
      <c r="A529" s="18" t="s">
        <v>3</v>
      </c>
      <c r="B529" s="50" t="s">
        <v>37</v>
      </c>
      <c r="E529" s="1">
        <v>2025</v>
      </c>
      <c r="F529" s="1" t="s">
        <v>717</v>
      </c>
      <c r="G529" s="10">
        <v>898.2</v>
      </c>
    </row>
    <row r="530" spans="1:7">
      <c r="A530" s="18" t="s">
        <v>5</v>
      </c>
      <c r="B530" s="50" t="s">
        <v>2318</v>
      </c>
      <c r="E530" s="1">
        <v>2024</v>
      </c>
      <c r="F530" s="1" t="s">
        <v>717</v>
      </c>
      <c r="G530" s="10">
        <v>888.5</v>
      </c>
    </row>
    <row r="531" spans="1:7">
      <c r="A531" s="18" t="s">
        <v>7</v>
      </c>
      <c r="B531" s="50" t="s">
        <v>2213</v>
      </c>
      <c r="E531" s="1">
        <v>2025</v>
      </c>
      <c r="F531" s="1" t="s">
        <v>718</v>
      </c>
      <c r="G531" s="10">
        <v>880</v>
      </c>
    </row>
    <row r="532" spans="1:7">
      <c r="A532" s="18" t="s">
        <v>8</v>
      </c>
      <c r="B532" s="50" t="s">
        <v>662</v>
      </c>
      <c r="E532" s="1">
        <v>2023</v>
      </c>
      <c r="F532" s="1" t="s">
        <v>716</v>
      </c>
      <c r="G532" s="10">
        <v>862.9</v>
      </c>
    </row>
    <row r="533" spans="1:7">
      <c r="A533" s="18" t="s">
        <v>10</v>
      </c>
      <c r="B533" s="50" t="s">
        <v>179</v>
      </c>
      <c r="E533" s="1">
        <v>2016</v>
      </c>
      <c r="F533" s="1" t="s">
        <v>716</v>
      </c>
      <c r="G533" s="10">
        <v>846.05</v>
      </c>
    </row>
    <row r="534" spans="1:7">
      <c r="A534" s="18" t="s">
        <v>12</v>
      </c>
      <c r="B534" s="50" t="s">
        <v>694</v>
      </c>
      <c r="E534" s="1">
        <v>2023</v>
      </c>
      <c r="F534" s="1" t="s">
        <v>717</v>
      </c>
      <c r="G534" s="10">
        <v>839</v>
      </c>
    </row>
    <row r="535" spans="1:7">
      <c r="A535" s="18" t="s">
        <v>14</v>
      </c>
      <c r="B535" s="50" t="s">
        <v>1348</v>
      </c>
      <c r="E535" s="1">
        <v>2024</v>
      </c>
      <c r="F535" s="1" t="s">
        <v>718</v>
      </c>
      <c r="G535" s="10">
        <v>829.3</v>
      </c>
    </row>
    <row r="536" spans="1:7">
      <c r="A536" s="18" t="s">
        <v>16</v>
      </c>
      <c r="B536" s="50" t="s">
        <v>1342</v>
      </c>
      <c r="E536" s="1">
        <v>2024</v>
      </c>
      <c r="F536" s="1" t="s">
        <v>761</v>
      </c>
      <c r="G536" s="10">
        <v>812.9</v>
      </c>
    </row>
    <row r="539" spans="1:7" ht="25.5">
      <c r="B539" s="23" t="s">
        <v>207</v>
      </c>
    </row>
    <row r="541" spans="1:7">
      <c r="A541" s="18" t="s">
        <v>0</v>
      </c>
      <c r="B541" s="50" t="s">
        <v>2709</v>
      </c>
      <c r="E541" s="1">
        <v>2024</v>
      </c>
      <c r="F541" s="1" t="s">
        <v>716</v>
      </c>
      <c r="G541" s="10">
        <v>768.5</v>
      </c>
    </row>
    <row r="542" spans="1:7">
      <c r="A542" s="18" t="s">
        <v>2</v>
      </c>
      <c r="B542" s="50" t="s">
        <v>153</v>
      </c>
      <c r="E542" s="1">
        <v>2019</v>
      </c>
      <c r="F542" s="1" t="s">
        <v>716</v>
      </c>
      <c r="G542" s="10">
        <v>761</v>
      </c>
    </row>
    <row r="543" spans="1:7">
      <c r="A543" s="18" t="s">
        <v>3</v>
      </c>
      <c r="B543" s="50" t="s">
        <v>25</v>
      </c>
      <c r="E543" s="1">
        <v>2024</v>
      </c>
      <c r="F543" s="1" t="s">
        <v>717</v>
      </c>
      <c r="G543" s="10">
        <v>687.9</v>
      </c>
    </row>
    <row r="544" spans="1:7">
      <c r="A544" s="18" t="s">
        <v>5</v>
      </c>
      <c r="B544" s="50" t="s">
        <v>153</v>
      </c>
      <c r="E544" s="1">
        <v>2024</v>
      </c>
      <c r="F544" s="1" t="s">
        <v>718</v>
      </c>
      <c r="G544" s="10">
        <v>668.7</v>
      </c>
    </row>
    <row r="545" spans="1:7">
      <c r="A545" s="18" t="s">
        <v>7</v>
      </c>
      <c r="B545" s="50" t="s">
        <v>1346</v>
      </c>
      <c r="E545" s="1">
        <v>2024</v>
      </c>
      <c r="F545" s="1" t="s">
        <v>761</v>
      </c>
      <c r="G545" s="10">
        <v>641.95000000000005</v>
      </c>
    </row>
    <row r="546" spans="1:7">
      <c r="A546" s="18" t="s">
        <v>8</v>
      </c>
      <c r="B546" s="50" t="s">
        <v>2706</v>
      </c>
      <c r="E546" s="1">
        <v>2024</v>
      </c>
      <c r="F546" s="1" t="s">
        <v>762</v>
      </c>
      <c r="G546" s="10">
        <v>633.29999999999995</v>
      </c>
    </row>
    <row r="547" spans="1:7">
      <c r="A547" s="18" t="s">
        <v>10</v>
      </c>
      <c r="B547" s="50" t="s">
        <v>37</v>
      </c>
      <c r="E547" s="1">
        <v>2024</v>
      </c>
      <c r="F547" s="1" t="s">
        <v>763</v>
      </c>
      <c r="G547" s="10">
        <v>630</v>
      </c>
    </row>
    <row r="548" spans="1:7">
      <c r="A548" s="18" t="s">
        <v>12</v>
      </c>
      <c r="B548" s="50" t="s">
        <v>1342</v>
      </c>
      <c r="E548" s="1">
        <v>2024</v>
      </c>
      <c r="F548" s="1" t="s">
        <v>764</v>
      </c>
      <c r="G548" s="10">
        <v>613.35</v>
      </c>
    </row>
    <row r="549" spans="1:7">
      <c r="A549" s="18" t="s">
        <v>14</v>
      </c>
      <c r="B549" s="50" t="s">
        <v>4</v>
      </c>
      <c r="E549" s="1">
        <v>2016</v>
      </c>
      <c r="F549" s="1" t="s">
        <v>716</v>
      </c>
      <c r="G549" s="10">
        <v>604.6</v>
      </c>
    </row>
    <row r="550" spans="1:7">
      <c r="A550" s="18" t="s">
        <v>16</v>
      </c>
      <c r="B550" s="50" t="s">
        <v>3622</v>
      </c>
      <c r="E550" s="1">
        <v>2025</v>
      </c>
      <c r="F550" s="1" t="s">
        <v>716</v>
      </c>
      <c r="G550" s="10">
        <v>604.5</v>
      </c>
    </row>
    <row r="553" spans="1:7" ht="25.5">
      <c r="B553" s="23" t="s">
        <v>346</v>
      </c>
    </row>
    <row r="555" spans="1:7">
      <c r="A555" s="18" t="s">
        <v>0</v>
      </c>
      <c r="B555" s="191" t="s">
        <v>1337</v>
      </c>
      <c r="E555" s="1">
        <v>2022</v>
      </c>
      <c r="F555" s="1" t="s">
        <v>716</v>
      </c>
      <c r="G555" s="10">
        <v>5873.5</v>
      </c>
    </row>
    <row r="556" spans="1:7">
      <c r="A556" s="18" t="s">
        <v>2</v>
      </c>
      <c r="B556" s="191" t="s">
        <v>1350</v>
      </c>
      <c r="E556" s="1">
        <v>2022</v>
      </c>
      <c r="F556" s="1" t="s">
        <v>717</v>
      </c>
      <c r="G556" s="10">
        <v>5515.0499999999993</v>
      </c>
    </row>
    <row r="557" spans="1:7">
      <c r="A557" s="18" t="s">
        <v>3</v>
      </c>
      <c r="B557" s="50" t="s">
        <v>21</v>
      </c>
      <c r="E557" s="1">
        <v>2022</v>
      </c>
      <c r="F557" s="1" t="s">
        <v>718</v>
      </c>
      <c r="G557" s="10">
        <v>5378.5</v>
      </c>
    </row>
    <row r="558" spans="1:7">
      <c r="A558" s="18" t="s">
        <v>5</v>
      </c>
      <c r="B558" s="34" t="s">
        <v>154</v>
      </c>
      <c r="E558" s="1">
        <v>2022</v>
      </c>
      <c r="F558" s="1" t="s">
        <v>761</v>
      </c>
      <c r="G558" s="10">
        <v>4903.2</v>
      </c>
    </row>
    <row r="559" spans="1:7">
      <c r="A559" s="18" t="s">
        <v>7</v>
      </c>
      <c r="B559" s="34" t="s">
        <v>2703</v>
      </c>
      <c r="E559" s="1">
        <v>2025</v>
      </c>
      <c r="F559" s="1" t="s">
        <v>716</v>
      </c>
      <c r="G559" s="10">
        <v>4846.3</v>
      </c>
    </row>
    <row r="560" spans="1:7">
      <c r="A560" s="18" t="s">
        <v>8</v>
      </c>
      <c r="B560" s="286" t="s">
        <v>37</v>
      </c>
      <c r="E560" s="1">
        <v>2022</v>
      </c>
      <c r="F560" s="1" t="s">
        <v>762</v>
      </c>
      <c r="G560" s="10">
        <v>4830.7999999999993</v>
      </c>
    </row>
    <row r="561" spans="1:7">
      <c r="A561" s="18" t="s">
        <v>10</v>
      </c>
      <c r="B561" s="34" t="s">
        <v>682</v>
      </c>
      <c r="E561" s="1">
        <v>2023</v>
      </c>
      <c r="F561" s="1" t="s">
        <v>716</v>
      </c>
      <c r="G561" s="10">
        <v>4820.1000000000004</v>
      </c>
    </row>
    <row r="562" spans="1:7">
      <c r="A562" s="18" t="s">
        <v>12</v>
      </c>
      <c r="B562" s="191" t="s">
        <v>1351</v>
      </c>
      <c r="E562" s="1">
        <v>2022</v>
      </c>
      <c r="F562" s="1" t="s">
        <v>763</v>
      </c>
      <c r="G562" s="10">
        <v>4788.05</v>
      </c>
    </row>
    <row r="563" spans="1:7">
      <c r="A563" s="18" t="s">
        <v>14</v>
      </c>
      <c r="B563" s="34" t="s">
        <v>651</v>
      </c>
      <c r="E563" s="1">
        <v>2022</v>
      </c>
      <c r="F563" s="1" t="s">
        <v>764</v>
      </c>
      <c r="G563" s="10">
        <v>4777.7</v>
      </c>
    </row>
    <row r="564" spans="1:7">
      <c r="A564" s="18" t="s">
        <v>16</v>
      </c>
      <c r="B564" s="191" t="s">
        <v>1341</v>
      </c>
      <c r="E564" s="1">
        <v>2022</v>
      </c>
      <c r="F564" s="1" t="s">
        <v>765</v>
      </c>
      <c r="G564" s="10">
        <v>4731</v>
      </c>
    </row>
    <row r="567" spans="1:7" ht="25.5">
      <c r="B567" s="23" t="s">
        <v>208</v>
      </c>
    </row>
    <row r="569" spans="1:7">
      <c r="A569" s="18" t="s">
        <v>0</v>
      </c>
      <c r="B569" s="50" t="s">
        <v>694</v>
      </c>
      <c r="E569" s="1">
        <v>2025</v>
      </c>
      <c r="F569" s="1" t="s">
        <v>716</v>
      </c>
      <c r="G569" s="10">
        <v>602.85</v>
      </c>
    </row>
    <row r="570" spans="1:7">
      <c r="A570" s="18" t="s">
        <v>2</v>
      </c>
      <c r="B570" s="50" t="s">
        <v>700</v>
      </c>
      <c r="E570" s="1">
        <v>2025</v>
      </c>
      <c r="F570" s="1" t="s">
        <v>717</v>
      </c>
      <c r="G570" s="10">
        <v>589.20000000000005</v>
      </c>
    </row>
    <row r="571" spans="1:7">
      <c r="A571" s="18" t="s">
        <v>3</v>
      </c>
      <c r="B571" s="50" t="s">
        <v>153</v>
      </c>
      <c r="E571" s="1">
        <v>2025</v>
      </c>
      <c r="F571" s="1" t="s">
        <v>718</v>
      </c>
      <c r="G571" s="10">
        <v>560.9</v>
      </c>
    </row>
    <row r="572" spans="1:7">
      <c r="A572" s="18" t="s">
        <v>5</v>
      </c>
      <c r="B572" s="50" t="s">
        <v>2191</v>
      </c>
      <c r="E572" s="1">
        <v>2025</v>
      </c>
      <c r="F572" s="1" t="s">
        <v>761</v>
      </c>
      <c r="G572" s="10">
        <v>529.35</v>
      </c>
    </row>
    <row r="573" spans="1:7">
      <c r="A573" s="18" t="s">
        <v>7</v>
      </c>
      <c r="B573" s="50" t="s">
        <v>3605</v>
      </c>
      <c r="E573" s="1">
        <v>2025</v>
      </c>
      <c r="F573" s="1" t="s">
        <v>762</v>
      </c>
      <c r="G573" s="10">
        <v>501.7</v>
      </c>
    </row>
    <row r="574" spans="1:7">
      <c r="A574" s="18" t="s">
        <v>8</v>
      </c>
      <c r="B574" s="50" t="s">
        <v>37</v>
      </c>
      <c r="E574" s="1">
        <v>2025</v>
      </c>
      <c r="F574" s="1" t="s">
        <v>763</v>
      </c>
      <c r="G574" s="10">
        <v>501.55</v>
      </c>
    </row>
    <row r="575" spans="1:7">
      <c r="A575" s="18" t="s">
        <v>10</v>
      </c>
      <c r="B575" s="50" t="s">
        <v>668</v>
      </c>
      <c r="E575" s="1">
        <v>2025</v>
      </c>
      <c r="F575" s="1" t="s">
        <v>764</v>
      </c>
      <c r="G575" s="10">
        <v>486.4</v>
      </c>
    </row>
    <row r="576" spans="1:7">
      <c r="A576" s="18" t="s">
        <v>12</v>
      </c>
      <c r="B576" s="50" t="s">
        <v>2201</v>
      </c>
      <c r="E576" s="1">
        <v>2024</v>
      </c>
      <c r="F576" s="1" t="s">
        <v>716</v>
      </c>
      <c r="G576" s="10">
        <v>477.6</v>
      </c>
    </row>
    <row r="577" spans="1:7">
      <c r="A577" s="18" t="s">
        <v>14</v>
      </c>
      <c r="B577" s="50" t="s">
        <v>638</v>
      </c>
      <c r="E577" s="1">
        <v>2021</v>
      </c>
      <c r="F577" s="1" t="s">
        <v>716</v>
      </c>
      <c r="G577" s="10">
        <v>473.7</v>
      </c>
    </row>
    <row r="578" spans="1:7">
      <c r="A578" s="18" t="s">
        <v>16</v>
      </c>
      <c r="B578" s="50" t="s">
        <v>3629</v>
      </c>
      <c r="E578" s="1">
        <v>2025</v>
      </c>
      <c r="F578" s="1" t="s">
        <v>765</v>
      </c>
      <c r="G578" s="10">
        <v>467.7</v>
      </c>
    </row>
    <row r="581" spans="1:7" ht="25.5">
      <c r="B581" s="23" t="s">
        <v>2130</v>
      </c>
    </row>
    <row r="583" spans="1:7">
      <c r="A583" s="18" t="s">
        <v>0</v>
      </c>
      <c r="B583" s="50" t="s">
        <v>2208</v>
      </c>
      <c r="E583" s="1">
        <v>2023</v>
      </c>
      <c r="F583" s="1" t="s">
        <v>716</v>
      </c>
      <c r="G583" s="10">
        <v>660.1</v>
      </c>
    </row>
    <row r="584" spans="1:7">
      <c r="A584" s="18" t="s">
        <v>2</v>
      </c>
      <c r="B584" s="50" t="s">
        <v>143</v>
      </c>
      <c r="E584" s="1">
        <v>2017</v>
      </c>
      <c r="F584" s="1" t="s">
        <v>716</v>
      </c>
      <c r="G584" s="10">
        <v>621.5</v>
      </c>
    </row>
    <row r="585" spans="1:7">
      <c r="A585" s="18" t="s">
        <v>3</v>
      </c>
      <c r="B585" s="50" t="s">
        <v>155</v>
      </c>
      <c r="E585" s="1">
        <v>2018</v>
      </c>
      <c r="F585" s="1" t="s">
        <v>716</v>
      </c>
      <c r="G585" s="10">
        <v>603.4</v>
      </c>
    </row>
    <row r="586" spans="1:7">
      <c r="A586" s="18" t="s">
        <v>5</v>
      </c>
      <c r="B586" s="50" t="s">
        <v>4</v>
      </c>
      <c r="E586" s="1">
        <v>2019</v>
      </c>
      <c r="F586" s="1" t="s">
        <v>716</v>
      </c>
      <c r="G586" s="10">
        <v>588.5</v>
      </c>
    </row>
    <row r="587" spans="1:7">
      <c r="A587" s="18" t="s">
        <v>7</v>
      </c>
      <c r="B587" s="50" t="s">
        <v>694</v>
      </c>
      <c r="E587" s="1">
        <v>2019</v>
      </c>
      <c r="F587" s="1" t="s">
        <v>717</v>
      </c>
      <c r="G587" s="10">
        <v>575</v>
      </c>
    </row>
    <row r="588" spans="1:7">
      <c r="A588" s="18" t="s">
        <v>8</v>
      </c>
      <c r="B588" s="50" t="s">
        <v>675</v>
      </c>
      <c r="E588" s="1">
        <v>2024</v>
      </c>
      <c r="F588" s="1" t="s">
        <v>762</v>
      </c>
      <c r="G588" s="10">
        <v>578.4</v>
      </c>
    </row>
    <row r="589" spans="1:7">
      <c r="A589" s="18" t="s">
        <v>10</v>
      </c>
      <c r="B589" s="50" t="s">
        <v>1337</v>
      </c>
      <c r="E589" s="1">
        <v>2024</v>
      </c>
      <c r="F589" s="1" t="s">
        <v>761</v>
      </c>
      <c r="G589" s="10">
        <v>590.5</v>
      </c>
    </row>
    <row r="590" spans="1:7">
      <c r="A590" s="18" t="s">
        <v>12</v>
      </c>
      <c r="B590" s="50" t="s">
        <v>1351</v>
      </c>
      <c r="E590" s="1">
        <v>2024</v>
      </c>
      <c r="F590" s="1" t="s">
        <v>718</v>
      </c>
      <c r="G590" s="10">
        <v>592.6</v>
      </c>
    </row>
    <row r="591" spans="1:7">
      <c r="A591" s="18" t="s">
        <v>14</v>
      </c>
      <c r="B591" s="50" t="s">
        <v>651</v>
      </c>
      <c r="E591" s="1">
        <v>2024</v>
      </c>
      <c r="F591" s="1" t="s">
        <v>717</v>
      </c>
      <c r="G591" s="10">
        <v>605.29999999999995</v>
      </c>
    </row>
    <row r="592" spans="1:7">
      <c r="A592" s="18" t="s">
        <v>16</v>
      </c>
      <c r="B592" s="50" t="s">
        <v>2716</v>
      </c>
      <c r="E592" s="1">
        <v>2024</v>
      </c>
      <c r="F592" s="1" t="s">
        <v>716</v>
      </c>
      <c r="G592" s="10">
        <v>642.5</v>
      </c>
    </row>
    <row r="595" spans="1:7" ht="25.5">
      <c r="B595" s="23" t="s">
        <v>2129</v>
      </c>
    </row>
    <row r="597" spans="1:7">
      <c r="A597" s="18" t="s">
        <v>0</v>
      </c>
      <c r="B597" s="50" t="s">
        <v>37</v>
      </c>
      <c r="E597" s="1">
        <v>2022</v>
      </c>
      <c r="F597" s="1" t="s">
        <v>716</v>
      </c>
      <c r="G597" s="10">
        <v>679.15</v>
      </c>
    </row>
    <row r="598" spans="1:7">
      <c r="A598" s="18" t="s">
        <v>2</v>
      </c>
      <c r="B598" s="50" t="s">
        <v>1690</v>
      </c>
      <c r="E598" s="1">
        <v>2022</v>
      </c>
      <c r="F598" s="1" t="s">
        <v>717</v>
      </c>
      <c r="G598" s="10">
        <v>668.7</v>
      </c>
    </row>
    <row r="599" spans="1:7">
      <c r="A599" s="18" t="s">
        <v>3</v>
      </c>
      <c r="B599" s="50" t="s">
        <v>1668</v>
      </c>
      <c r="E599" s="1">
        <v>2025</v>
      </c>
      <c r="F599" s="1" t="s">
        <v>716</v>
      </c>
      <c r="G599" s="10">
        <v>615.25</v>
      </c>
    </row>
    <row r="600" spans="1:7">
      <c r="A600" s="18" t="s">
        <v>5</v>
      </c>
      <c r="B600" s="50" t="s">
        <v>25</v>
      </c>
      <c r="E600" s="1">
        <v>2022</v>
      </c>
      <c r="F600" s="1" t="s">
        <v>718</v>
      </c>
      <c r="G600" s="10">
        <v>602</v>
      </c>
    </row>
    <row r="601" spans="1:7">
      <c r="A601" s="18" t="s">
        <v>7</v>
      </c>
      <c r="B601" s="50" t="s">
        <v>143</v>
      </c>
      <c r="E601" s="1">
        <v>2017</v>
      </c>
      <c r="F601" s="1" t="s">
        <v>716</v>
      </c>
      <c r="G601" s="10">
        <v>589.6</v>
      </c>
    </row>
    <row r="602" spans="1:7">
      <c r="A602" s="18" t="s">
        <v>8</v>
      </c>
      <c r="B602" s="50" t="s">
        <v>2719</v>
      </c>
      <c r="E602" s="1">
        <v>2024</v>
      </c>
      <c r="F602" s="1" t="s">
        <v>717</v>
      </c>
      <c r="G602" s="10">
        <v>585</v>
      </c>
    </row>
    <row r="603" spans="1:7">
      <c r="A603" s="18" t="s">
        <v>10</v>
      </c>
      <c r="B603" s="50" t="s">
        <v>31</v>
      </c>
      <c r="E603" s="1">
        <v>2022</v>
      </c>
      <c r="F603" s="1" t="s">
        <v>761</v>
      </c>
      <c r="G603" s="10">
        <v>566.5</v>
      </c>
    </row>
    <row r="604" spans="1:7">
      <c r="A604" s="18" t="s">
        <v>12</v>
      </c>
      <c r="B604" s="50" t="s">
        <v>35</v>
      </c>
      <c r="E604" s="1">
        <v>2017</v>
      </c>
      <c r="F604" s="1" t="s">
        <v>717</v>
      </c>
      <c r="G604" s="10">
        <v>565.4</v>
      </c>
    </row>
    <row r="605" spans="1:7">
      <c r="A605" s="18" t="s">
        <v>14</v>
      </c>
      <c r="B605" s="50" t="s">
        <v>1</v>
      </c>
      <c r="E605" s="1">
        <v>2019</v>
      </c>
      <c r="F605" s="1" t="s">
        <v>716</v>
      </c>
      <c r="G605" s="10">
        <v>552.29999999999995</v>
      </c>
    </row>
    <row r="606" spans="1:7">
      <c r="A606" s="18" t="s">
        <v>16</v>
      </c>
      <c r="B606" s="50" t="s">
        <v>1667</v>
      </c>
      <c r="E606" s="1">
        <v>2024</v>
      </c>
      <c r="F606" s="1" t="s">
        <v>718</v>
      </c>
      <c r="G606" s="10">
        <v>551.5</v>
      </c>
    </row>
    <row r="609" spans="1:7" ht="25.5">
      <c r="B609" s="23" t="s">
        <v>211</v>
      </c>
    </row>
    <row r="611" spans="1:7">
      <c r="A611" s="18" t="s">
        <v>0</v>
      </c>
      <c r="B611" s="191" t="s">
        <v>1</v>
      </c>
      <c r="E611" s="1">
        <v>2019</v>
      </c>
      <c r="F611" s="1" t="s">
        <v>716</v>
      </c>
      <c r="G611" s="10">
        <v>468.6</v>
      </c>
    </row>
    <row r="612" spans="1:7">
      <c r="A612" s="18" t="s">
        <v>2</v>
      </c>
      <c r="B612" s="191" t="s">
        <v>662</v>
      </c>
      <c r="E612" s="1">
        <v>2019</v>
      </c>
      <c r="F612" s="1" t="s">
        <v>717</v>
      </c>
      <c r="G612" s="10">
        <v>434.2</v>
      </c>
    </row>
    <row r="613" spans="1:7">
      <c r="A613" s="18" t="s">
        <v>3</v>
      </c>
      <c r="B613" s="191" t="s">
        <v>686</v>
      </c>
      <c r="E613" s="1">
        <v>2019</v>
      </c>
      <c r="F613" s="1" t="s">
        <v>718</v>
      </c>
      <c r="G613" s="10">
        <v>385.8</v>
      </c>
    </row>
    <row r="614" spans="1:7">
      <c r="A614" s="18" t="s">
        <v>5</v>
      </c>
      <c r="B614" s="191" t="s">
        <v>668</v>
      </c>
      <c r="E614" s="1">
        <v>2019</v>
      </c>
      <c r="F614" s="1" t="s">
        <v>761</v>
      </c>
      <c r="G614" s="10">
        <v>383.7</v>
      </c>
    </row>
    <row r="615" spans="1:7">
      <c r="A615" s="18" t="s">
        <v>7</v>
      </c>
      <c r="B615" s="191" t="s">
        <v>660</v>
      </c>
      <c r="E615" s="1">
        <v>2019</v>
      </c>
      <c r="F615" s="1" t="s">
        <v>762</v>
      </c>
      <c r="G615" s="10">
        <v>376.7</v>
      </c>
    </row>
    <row r="616" spans="1:7">
      <c r="A616" s="18" t="s">
        <v>8</v>
      </c>
      <c r="B616" s="191" t="s">
        <v>692</v>
      </c>
      <c r="E616" s="1">
        <v>2019</v>
      </c>
      <c r="F616" s="1" t="s">
        <v>763</v>
      </c>
      <c r="G616" s="10">
        <v>351</v>
      </c>
    </row>
    <row r="617" spans="1:7">
      <c r="A617" s="18" t="s">
        <v>10</v>
      </c>
      <c r="B617" s="191" t="s">
        <v>667</v>
      </c>
      <c r="E617" s="1">
        <v>2019</v>
      </c>
      <c r="F617" s="1" t="s">
        <v>763</v>
      </c>
      <c r="G617" s="10">
        <v>351</v>
      </c>
    </row>
    <row r="618" spans="1:7">
      <c r="A618" s="18" t="s">
        <v>12</v>
      </c>
      <c r="B618" s="191" t="s">
        <v>688</v>
      </c>
      <c r="E618" s="1">
        <v>2019</v>
      </c>
      <c r="F618" s="1" t="s">
        <v>765</v>
      </c>
      <c r="G618" s="10">
        <v>349.3</v>
      </c>
    </row>
    <row r="619" spans="1:7">
      <c r="A619" s="18" t="s">
        <v>14</v>
      </c>
      <c r="B619" s="50" t="s">
        <v>141</v>
      </c>
      <c r="E619" s="1">
        <v>2017</v>
      </c>
      <c r="F619" s="1" t="s">
        <v>716</v>
      </c>
      <c r="G619" s="10">
        <v>341.3</v>
      </c>
    </row>
    <row r="620" spans="1:7">
      <c r="A620" s="18" t="s">
        <v>16</v>
      </c>
      <c r="B620" s="50" t="s">
        <v>19</v>
      </c>
      <c r="E620" s="1">
        <v>2017</v>
      </c>
      <c r="F620" s="1" t="s">
        <v>717</v>
      </c>
      <c r="G620" s="10">
        <v>341</v>
      </c>
    </row>
    <row r="623" spans="1:7" ht="25.5">
      <c r="B623" s="23" t="s">
        <v>212</v>
      </c>
    </row>
    <row r="625" spans="1:7">
      <c r="A625" s="18" t="s">
        <v>0</v>
      </c>
      <c r="B625" s="50" t="s">
        <v>37</v>
      </c>
      <c r="E625" s="1">
        <v>2023</v>
      </c>
      <c r="F625" s="1" t="s">
        <v>716</v>
      </c>
      <c r="G625" s="10">
        <v>770.7</v>
      </c>
    </row>
    <row r="626" spans="1:7">
      <c r="A626" s="18" t="s">
        <v>2</v>
      </c>
      <c r="B626" s="50" t="s">
        <v>1667</v>
      </c>
      <c r="E626" s="1">
        <v>2024</v>
      </c>
      <c r="F626" s="1" t="s">
        <v>716</v>
      </c>
      <c r="G626" s="10">
        <v>765.2</v>
      </c>
    </row>
    <row r="627" spans="1:7">
      <c r="A627" s="18" t="s">
        <v>3</v>
      </c>
      <c r="B627" s="50" t="s">
        <v>2190</v>
      </c>
      <c r="E627" s="1">
        <v>2024</v>
      </c>
      <c r="F627" s="1" t="s">
        <v>717</v>
      </c>
      <c r="G627" s="10">
        <v>728.1</v>
      </c>
    </row>
    <row r="628" spans="1:7">
      <c r="A628" s="18" t="s">
        <v>5</v>
      </c>
      <c r="B628" s="50" t="s">
        <v>142</v>
      </c>
      <c r="E628" s="1">
        <v>2021</v>
      </c>
      <c r="F628" s="1" t="s">
        <v>716</v>
      </c>
      <c r="G628" s="10">
        <v>726</v>
      </c>
    </row>
    <row r="629" spans="1:7">
      <c r="A629" s="18" t="s">
        <v>7</v>
      </c>
      <c r="B629" s="50" t="s">
        <v>141</v>
      </c>
      <c r="E629" s="1">
        <v>2023</v>
      </c>
      <c r="F629" s="1" t="s">
        <v>717</v>
      </c>
      <c r="G629" s="10">
        <v>715.8</v>
      </c>
    </row>
    <row r="630" spans="1:7">
      <c r="A630" s="18" t="s">
        <v>8</v>
      </c>
      <c r="B630" s="50" t="s">
        <v>2201</v>
      </c>
      <c r="E630" s="1">
        <v>2023</v>
      </c>
      <c r="F630" s="1" t="s">
        <v>718</v>
      </c>
      <c r="G630" s="10">
        <v>714.6</v>
      </c>
    </row>
    <row r="631" spans="1:7">
      <c r="A631" s="18" t="s">
        <v>10</v>
      </c>
      <c r="B631" s="50" t="s">
        <v>21</v>
      </c>
      <c r="E631" s="1">
        <v>2021</v>
      </c>
      <c r="F631" s="1" t="s">
        <v>717</v>
      </c>
      <c r="G631" s="10">
        <v>702.7</v>
      </c>
    </row>
    <row r="632" spans="1:7">
      <c r="A632" s="18" t="s">
        <v>12</v>
      </c>
      <c r="B632" s="50" t="s">
        <v>1656</v>
      </c>
      <c r="E632" s="1">
        <v>2025</v>
      </c>
      <c r="F632" s="1" t="s">
        <v>716</v>
      </c>
      <c r="G632" s="10">
        <v>699.8</v>
      </c>
    </row>
    <row r="633" spans="1:7">
      <c r="A633" s="18" t="s">
        <v>14</v>
      </c>
      <c r="B633" s="50" t="s">
        <v>155</v>
      </c>
      <c r="E633" s="1">
        <v>2021</v>
      </c>
      <c r="F633" s="1" t="s">
        <v>718</v>
      </c>
      <c r="G633" s="10">
        <v>697.1</v>
      </c>
    </row>
    <row r="634" spans="1:7">
      <c r="A634" s="18" t="s">
        <v>16</v>
      </c>
      <c r="B634" s="50" t="s">
        <v>700</v>
      </c>
      <c r="E634" s="1">
        <v>2019</v>
      </c>
      <c r="F634" s="1" t="s">
        <v>716</v>
      </c>
      <c r="G634" s="10">
        <v>695.6</v>
      </c>
    </row>
    <row r="637" spans="1:7" ht="25.5">
      <c r="B637" s="23" t="s">
        <v>213</v>
      </c>
    </row>
    <row r="639" spans="1:7">
      <c r="A639" s="18" t="s">
        <v>0</v>
      </c>
      <c r="B639" s="50" t="s">
        <v>143</v>
      </c>
      <c r="E639" s="1">
        <v>2025</v>
      </c>
      <c r="F639" s="1" t="s">
        <v>716</v>
      </c>
      <c r="G639" s="10">
        <v>944.25</v>
      </c>
    </row>
    <row r="640" spans="1:7">
      <c r="A640" s="18" t="s">
        <v>2</v>
      </c>
      <c r="B640" s="50" t="s">
        <v>704</v>
      </c>
      <c r="E640" s="1">
        <v>2025</v>
      </c>
      <c r="F640" s="1" t="s">
        <v>717</v>
      </c>
      <c r="G640" s="10">
        <v>708.1</v>
      </c>
    </row>
    <row r="641" spans="1:7">
      <c r="A641" s="18" t="s">
        <v>3</v>
      </c>
      <c r="B641" s="50" t="s">
        <v>142</v>
      </c>
      <c r="E641" s="1">
        <v>2019</v>
      </c>
      <c r="F641" s="1" t="s">
        <v>716</v>
      </c>
      <c r="G641" s="10">
        <v>702.4</v>
      </c>
    </row>
    <row r="642" spans="1:7">
      <c r="A642" s="18" t="s">
        <v>5</v>
      </c>
      <c r="B642" s="50" t="s">
        <v>37</v>
      </c>
      <c r="E642" s="1">
        <v>2025</v>
      </c>
      <c r="F642" s="1" t="s">
        <v>718</v>
      </c>
      <c r="G642" s="10">
        <v>687.4</v>
      </c>
    </row>
    <row r="643" spans="1:7">
      <c r="A643" s="18" t="s">
        <v>7</v>
      </c>
      <c r="B643" s="50" t="s">
        <v>2199</v>
      </c>
      <c r="E643" s="1">
        <v>2023</v>
      </c>
      <c r="F643" s="1" t="s">
        <v>716</v>
      </c>
      <c r="G643" s="10">
        <v>682.1</v>
      </c>
    </row>
    <row r="644" spans="1:7">
      <c r="A644" s="18" t="s">
        <v>8</v>
      </c>
      <c r="B644" s="50" t="s">
        <v>3620</v>
      </c>
      <c r="E644" s="1">
        <v>2025</v>
      </c>
      <c r="F644" s="1" t="s">
        <v>761</v>
      </c>
      <c r="G644" s="10">
        <v>676.6</v>
      </c>
    </row>
    <row r="645" spans="1:7">
      <c r="A645" s="18" t="s">
        <v>10</v>
      </c>
      <c r="B645" s="50" t="s">
        <v>1655</v>
      </c>
      <c r="E645" s="1">
        <v>2023</v>
      </c>
      <c r="F645" s="1" t="s">
        <v>717</v>
      </c>
      <c r="G645" s="10">
        <v>651.79999999999995</v>
      </c>
    </row>
    <row r="646" spans="1:7">
      <c r="A646" s="18" t="s">
        <v>12</v>
      </c>
      <c r="B646" s="50" t="s">
        <v>154</v>
      </c>
      <c r="E646" s="1">
        <v>2025</v>
      </c>
      <c r="F646" s="1" t="s">
        <v>762</v>
      </c>
      <c r="G646" s="10">
        <v>651.29999999999995</v>
      </c>
    </row>
    <row r="647" spans="1:7">
      <c r="A647" s="18" t="s">
        <v>14</v>
      </c>
      <c r="B647" s="50" t="s">
        <v>704</v>
      </c>
      <c r="E647" s="1">
        <v>2019</v>
      </c>
      <c r="F647" s="1" t="s">
        <v>717</v>
      </c>
      <c r="G647" s="10">
        <v>645.70000000000005</v>
      </c>
    </row>
    <row r="648" spans="1:7">
      <c r="A648" s="18" t="s">
        <v>16</v>
      </c>
      <c r="B648" s="50" t="s">
        <v>3607</v>
      </c>
      <c r="E648" s="1">
        <v>2025</v>
      </c>
      <c r="F648" s="1" t="s">
        <v>763</v>
      </c>
      <c r="G648" s="10">
        <v>636.65</v>
      </c>
    </row>
    <row r="651" spans="1:7" ht="25.5">
      <c r="B651" s="23" t="s">
        <v>347</v>
      </c>
    </row>
    <row r="653" spans="1:7">
      <c r="A653" s="18" t="s">
        <v>0</v>
      </c>
      <c r="B653" s="50" t="s">
        <v>668</v>
      </c>
      <c r="E653" s="1">
        <v>2024</v>
      </c>
      <c r="F653" s="1" t="s">
        <v>716</v>
      </c>
      <c r="G653" s="10">
        <v>1342.2</v>
      </c>
    </row>
    <row r="654" spans="1:7">
      <c r="A654" s="18" t="s">
        <v>2</v>
      </c>
      <c r="B654" s="50" t="s">
        <v>1334</v>
      </c>
      <c r="E654" s="1">
        <v>2024</v>
      </c>
      <c r="F654" s="1" t="s">
        <v>717</v>
      </c>
      <c r="G654" s="10">
        <v>1258</v>
      </c>
    </row>
    <row r="655" spans="1:7">
      <c r="A655" s="18" t="s">
        <v>3</v>
      </c>
      <c r="B655" s="50" t="s">
        <v>1334</v>
      </c>
      <c r="E655" s="1">
        <v>2023</v>
      </c>
      <c r="F655" s="1" t="s">
        <v>716</v>
      </c>
      <c r="G655" s="10">
        <v>1254.95</v>
      </c>
    </row>
    <row r="656" spans="1:7">
      <c r="A656" s="18" t="s">
        <v>5</v>
      </c>
      <c r="B656" s="50" t="s">
        <v>2719</v>
      </c>
      <c r="E656" s="1">
        <v>2024</v>
      </c>
      <c r="F656" s="1" t="s">
        <v>718</v>
      </c>
      <c r="G656" s="10">
        <v>913.8</v>
      </c>
    </row>
    <row r="657" spans="1:7">
      <c r="A657" s="18" t="s">
        <v>7</v>
      </c>
      <c r="B657" s="50" t="s">
        <v>1334</v>
      </c>
      <c r="E657" s="1">
        <v>2022</v>
      </c>
      <c r="F657" s="1" t="s">
        <v>716</v>
      </c>
      <c r="G657" s="10">
        <v>898.5</v>
      </c>
    </row>
    <row r="658" spans="1:7">
      <c r="A658" s="18" t="s">
        <v>8</v>
      </c>
      <c r="B658" s="50" t="s">
        <v>1342</v>
      </c>
      <c r="E658" s="1">
        <v>2024</v>
      </c>
      <c r="F658" s="1" t="s">
        <v>761</v>
      </c>
      <c r="G658" s="10">
        <v>892.5</v>
      </c>
    </row>
    <row r="659" spans="1:7">
      <c r="A659" s="18" t="s">
        <v>10</v>
      </c>
      <c r="B659" s="50" t="s">
        <v>2700</v>
      </c>
      <c r="E659" s="1">
        <v>2025</v>
      </c>
      <c r="F659" s="1" t="s">
        <v>716</v>
      </c>
      <c r="G659" s="10">
        <v>881</v>
      </c>
    </row>
    <row r="660" spans="1:7">
      <c r="A660" s="18" t="s">
        <v>12</v>
      </c>
      <c r="B660" s="50" t="s">
        <v>682</v>
      </c>
      <c r="E660" s="1">
        <v>2022</v>
      </c>
      <c r="F660" s="1" t="s">
        <v>717</v>
      </c>
      <c r="G660" s="10">
        <v>874.5</v>
      </c>
    </row>
    <row r="661" spans="1:7">
      <c r="A661" s="18" t="s">
        <v>14</v>
      </c>
      <c r="B661" s="50" t="s">
        <v>31</v>
      </c>
      <c r="E661" s="1">
        <v>2021</v>
      </c>
      <c r="F661" s="1" t="s">
        <v>716</v>
      </c>
      <c r="G661" s="10">
        <v>854.6</v>
      </c>
    </row>
    <row r="662" spans="1:7">
      <c r="A662" s="18" t="s">
        <v>16</v>
      </c>
      <c r="B662" s="50" t="s">
        <v>686</v>
      </c>
      <c r="E662" s="1">
        <v>2024</v>
      </c>
      <c r="F662" s="1" t="s">
        <v>762</v>
      </c>
      <c r="G662" s="10">
        <v>854.5</v>
      </c>
    </row>
    <row r="665" spans="1:7" ht="25.5">
      <c r="B665" s="23" t="s">
        <v>348</v>
      </c>
    </row>
    <row r="667" spans="1:7">
      <c r="A667" s="18" t="s">
        <v>0</v>
      </c>
      <c r="B667" s="50" t="s">
        <v>2207</v>
      </c>
      <c r="E667" s="1">
        <v>2023</v>
      </c>
      <c r="F667" s="1" t="s">
        <v>716</v>
      </c>
      <c r="G667" s="10">
        <v>1234</v>
      </c>
    </row>
    <row r="668" spans="1:7">
      <c r="A668" s="18" t="s">
        <v>2</v>
      </c>
      <c r="B668" s="50" t="s">
        <v>1658</v>
      </c>
      <c r="E668" s="1">
        <v>2024</v>
      </c>
      <c r="F668" s="1" t="s">
        <v>716</v>
      </c>
      <c r="G668" s="10">
        <v>1149.7</v>
      </c>
    </row>
    <row r="669" spans="1:7">
      <c r="A669" s="18" t="s">
        <v>3</v>
      </c>
      <c r="B669" s="50" t="s">
        <v>27</v>
      </c>
      <c r="E669" s="1">
        <v>2022</v>
      </c>
      <c r="F669" s="1" t="s">
        <v>716</v>
      </c>
      <c r="G669" s="10">
        <v>1006.25</v>
      </c>
    </row>
    <row r="670" spans="1:7">
      <c r="A670" s="18" t="s">
        <v>5</v>
      </c>
      <c r="B670" s="50" t="s">
        <v>2213</v>
      </c>
      <c r="E670" s="1">
        <v>2024</v>
      </c>
      <c r="F670" s="1" t="s">
        <v>717</v>
      </c>
      <c r="G670" s="10">
        <v>995.9</v>
      </c>
    </row>
    <row r="671" spans="1:7">
      <c r="A671" s="18" t="s">
        <v>7</v>
      </c>
      <c r="B671" s="50" t="s">
        <v>700</v>
      </c>
      <c r="E671" s="1">
        <v>2023</v>
      </c>
      <c r="F671" s="1" t="s">
        <v>717</v>
      </c>
      <c r="G671" s="10">
        <v>982.8</v>
      </c>
    </row>
    <row r="672" spans="1:7">
      <c r="A672" s="18" t="s">
        <v>8</v>
      </c>
      <c r="B672" s="50" t="s">
        <v>2192</v>
      </c>
      <c r="E672" s="1">
        <v>2025</v>
      </c>
      <c r="F672" s="1" t="s">
        <v>716</v>
      </c>
      <c r="G672" s="10">
        <v>969.75</v>
      </c>
    </row>
    <row r="673" spans="1:7">
      <c r="A673" s="18" t="s">
        <v>10</v>
      </c>
      <c r="B673" s="50" t="s">
        <v>2819</v>
      </c>
      <c r="E673" s="1">
        <v>2024</v>
      </c>
      <c r="F673" s="1" t="s">
        <v>718</v>
      </c>
      <c r="G673" s="10">
        <v>964.1</v>
      </c>
    </row>
    <row r="674" spans="1:7">
      <c r="A674" s="18" t="s">
        <v>12</v>
      </c>
      <c r="B674" s="50" t="s">
        <v>2205</v>
      </c>
      <c r="E674" s="1">
        <v>2023</v>
      </c>
      <c r="F674" s="1" t="s">
        <v>718</v>
      </c>
      <c r="G674" s="10">
        <v>957.7</v>
      </c>
    </row>
    <row r="675" spans="1:7">
      <c r="A675" s="18" t="s">
        <v>14</v>
      </c>
      <c r="B675" s="50" t="s">
        <v>2212</v>
      </c>
      <c r="E675" s="1">
        <v>2024</v>
      </c>
      <c r="F675" s="1" t="s">
        <v>761</v>
      </c>
      <c r="G675" s="10">
        <v>956.4</v>
      </c>
    </row>
    <row r="676" spans="1:7">
      <c r="A676" s="18" t="s">
        <v>16</v>
      </c>
      <c r="B676" s="50" t="s">
        <v>25</v>
      </c>
      <c r="E676" s="1">
        <v>2024</v>
      </c>
      <c r="F676" s="1" t="s">
        <v>762</v>
      </c>
      <c r="G676" s="10">
        <v>956.2</v>
      </c>
    </row>
    <row r="679" spans="1:7" ht="25.5">
      <c r="B679" s="23" t="s">
        <v>349</v>
      </c>
    </row>
    <row r="681" spans="1:7">
      <c r="A681" s="18" t="s">
        <v>0</v>
      </c>
      <c r="B681" s="50" t="s">
        <v>1334</v>
      </c>
      <c r="E681" s="1">
        <v>2023</v>
      </c>
      <c r="F681" s="1" t="s">
        <v>716</v>
      </c>
      <c r="G681" s="10">
        <v>428.5</v>
      </c>
    </row>
    <row r="682" spans="1:7">
      <c r="A682" s="18" t="s">
        <v>2</v>
      </c>
      <c r="B682" s="50" t="s">
        <v>1334</v>
      </c>
      <c r="E682" s="1">
        <v>2024</v>
      </c>
      <c r="F682" s="1" t="s">
        <v>716</v>
      </c>
      <c r="G682" s="10">
        <v>410.5</v>
      </c>
    </row>
    <row r="683" spans="1:7">
      <c r="A683" s="18" t="s">
        <v>3</v>
      </c>
      <c r="B683" s="50" t="s">
        <v>2196</v>
      </c>
      <c r="E683" s="1">
        <v>2023</v>
      </c>
      <c r="F683" s="1" t="s">
        <v>717</v>
      </c>
      <c r="G683" s="10">
        <v>348.5</v>
      </c>
    </row>
    <row r="684" spans="1:7">
      <c r="A684" s="18" t="s">
        <v>5</v>
      </c>
      <c r="B684" s="50" t="s">
        <v>668</v>
      </c>
      <c r="E684" s="1">
        <v>2024</v>
      </c>
      <c r="F684" s="1" t="s">
        <v>717</v>
      </c>
      <c r="G684" s="10">
        <v>339</v>
      </c>
    </row>
    <row r="685" spans="1:7">
      <c r="A685" s="18" t="s">
        <v>7</v>
      </c>
      <c r="B685" s="50" t="s">
        <v>687</v>
      </c>
      <c r="E685" s="1">
        <v>2022</v>
      </c>
      <c r="F685" s="1" t="s">
        <v>716</v>
      </c>
      <c r="G685" s="10">
        <v>309.5</v>
      </c>
    </row>
    <row r="686" spans="1:7">
      <c r="A686" s="18" t="s">
        <v>8</v>
      </c>
      <c r="B686" s="50" t="s">
        <v>2211</v>
      </c>
      <c r="E686" s="1">
        <v>2023</v>
      </c>
      <c r="F686" s="1" t="s">
        <v>718</v>
      </c>
      <c r="G686" s="10">
        <v>297</v>
      </c>
    </row>
    <row r="687" spans="1:7">
      <c r="A687" s="18" t="s">
        <v>10</v>
      </c>
      <c r="B687" s="50" t="s">
        <v>1671</v>
      </c>
      <c r="E687" s="1">
        <v>2023</v>
      </c>
      <c r="F687" s="1" t="s">
        <v>761</v>
      </c>
      <c r="G687" s="10">
        <v>296</v>
      </c>
    </row>
    <row r="688" spans="1:7">
      <c r="A688" s="18" t="s">
        <v>12</v>
      </c>
      <c r="B688" s="50" t="s">
        <v>1337</v>
      </c>
      <c r="E688" s="1">
        <v>2023</v>
      </c>
      <c r="F688" s="1" t="s">
        <v>762</v>
      </c>
      <c r="G688" s="10">
        <v>291.5</v>
      </c>
    </row>
    <row r="689" spans="1:7">
      <c r="A689" s="18" t="s">
        <v>14</v>
      </c>
      <c r="B689" s="50" t="s">
        <v>1654</v>
      </c>
      <c r="E689" s="1">
        <v>2021</v>
      </c>
      <c r="F689" s="1" t="s">
        <v>716</v>
      </c>
      <c r="G689" s="10">
        <v>288.5</v>
      </c>
    </row>
    <row r="690" spans="1:7">
      <c r="A690" s="18" t="s">
        <v>16</v>
      </c>
      <c r="B690" s="50" t="s">
        <v>142</v>
      </c>
      <c r="E690" s="1">
        <v>2023</v>
      </c>
      <c r="F690" s="1" t="s">
        <v>763</v>
      </c>
      <c r="G690" s="10">
        <v>282</v>
      </c>
    </row>
    <row r="693" spans="1:7" ht="25.5">
      <c r="B693" s="23" t="s">
        <v>350</v>
      </c>
    </row>
    <row r="695" spans="1:7">
      <c r="A695" s="18" t="s">
        <v>0</v>
      </c>
      <c r="B695" s="50" t="s">
        <v>162</v>
      </c>
      <c r="E695" s="1">
        <v>2023</v>
      </c>
      <c r="F695" s="1" t="s">
        <v>716</v>
      </c>
      <c r="G695" s="10">
        <v>352.5</v>
      </c>
    </row>
    <row r="696" spans="1:7">
      <c r="A696" s="18" t="s">
        <v>2</v>
      </c>
      <c r="B696" s="50" t="s">
        <v>1344</v>
      </c>
      <c r="E696" s="1">
        <v>2023</v>
      </c>
      <c r="F696" s="1" t="s">
        <v>717</v>
      </c>
      <c r="G696" s="10">
        <v>328.5</v>
      </c>
    </row>
    <row r="697" spans="1:7">
      <c r="A697" s="18" t="s">
        <v>3</v>
      </c>
      <c r="B697" s="50" t="s">
        <v>2191</v>
      </c>
      <c r="E697" s="1">
        <v>2023</v>
      </c>
      <c r="F697" s="1" t="s">
        <v>717</v>
      </c>
      <c r="G697" s="10">
        <v>328.5</v>
      </c>
    </row>
    <row r="698" spans="1:7">
      <c r="A698" s="18" t="s">
        <v>5</v>
      </c>
      <c r="B698" s="50" t="s">
        <v>643</v>
      </c>
      <c r="E698" s="1">
        <v>2023</v>
      </c>
      <c r="F698" s="1" t="s">
        <v>761</v>
      </c>
      <c r="G698" s="10">
        <v>306.5</v>
      </c>
    </row>
    <row r="699" spans="1:7">
      <c r="A699" s="18" t="s">
        <v>7</v>
      </c>
      <c r="B699" s="50" t="s">
        <v>23</v>
      </c>
      <c r="E699" s="1">
        <v>2016</v>
      </c>
      <c r="F699" s="1" t="s">
        <v>716</v>
      </c>
      <c r="G699" s="10">
        <v>305</v>
      </c>
    </row>
    <row r="700" spans="1:7">
      <c r="A700" s="18" t="s">
        <v>8</v>
      </c>
      <c r="B700" s="50" t="s">
        <v>682</v>
      </c>
      <c r="E700" s="1">
        <v>2023</v>
      </c>
      <c r="F700" s="1" t="s">
        <v>762</v>
      </c>
      <c r="G700" s="10">
        <v>300</v>
      </c>
    </row>
    <row r="701" spans="1:7">
      <c r="A701" s="18" t="s">
        <v>10</v>
      </c>
      <c r="B701" s="50" t="s">
        <v>694</v>
      </c>
      <c r="E701" s="1">
        <v>2022</v>
      </c>
      <c r="F701" s="1" t="s">
        <v>716</v>
      </c>
      <c r="G701" s="10">
        <v>299.5</v>
      </c>
    </row>
    <row r="702" spans="1:7">
      <c r="A702" s="18" t="s">
        <v>12</v>
      </c>
      <c r="B702" s="50" t="s">
        <v>694</v>
      </c>
      <c r="E702" s="1">
        <v>2023</v>
      </c>
      <c r="F702" s="1" t="s">
        <v>763</v>
      </c>
      <c r="G702" s="10">
        <v>298.5</v>
      </c>
    </row>
    <row r="703" spans="1:7">
      <c r="A703" s="18" t="s">
        <v>14</v>
      </c>
      <c r="B703" s="50" t="s">
        <v>2207</v>
      </c>
      <c r="E703" s="1">
        <v>2023</v>
      </c>
      <c r="F703" s="1" t="s">
        <v>764</v>
      </c>
      <c r="G703" s="10">
        <v>296.5</v>
      </c>
    </row>
    <row r="704" spans="1:7">
      <c r="A704" s="18" t="s">
        <v>16</v>
      </c>
      <c r="B704" s="50" t="s">
        <v>1345</v>
      </c>
      <c r="E704" s="1">
        <v>2020</v>
      </c>
      <c r="F704" s="1" t="s">
        <v>716</v>
      </c>
      <c r="G704" s="10">
        <v>294.5</v>
      </c>
    </row>
    <row r="707" spans="1:7" ht="25.5">
      <c r="B707" s="23" t="s">
        <v>1941</v>
      </c>
    </row>
    <row r="709" spans="1:7">
      <c r="A709" s="18" t="s">
        <v>0</v>
      </c>
      <c r="B709" s="50" t="s">
        <v>1337</v>
      </c>
      <c r="E709" s="1">
        <v>2021</v>
      </c>
      <c r="F709" s="1" t="s">
        <v>716</v>
      </c>
      <c r="G709" s="10">
        <v>952.5</v>
      </c>
    </row>
    <row r="710" spans="1:7">
      <c r="A710" s="18" t="s">
        <v>2</v>
      </c>
      <c r="B710" s="50" t="s">
        <v>2835</v>
      </c>
      <c r="E710" s="1">
        <v>2024</v>
      </c>
      <c r="F710" s="1" t="s">
        <v>716</v>
      </c>
      <c r="G710" s="10">
        <v>924</v>
      </c>
    </row>
    <row r="711" spans="1:7">
      <c r="A711" s="18" t="s">
        <v>3</v>
      </c>
      <c r="B711" s="50" t="s">
        <v>153</v>
      </c>
      <c r="E711" s="1">
        <v>2021</v>
      </c>
      <c r="F711" s="1" t="s">
        <v>717</v>
      </c>
      <c r="G711" s="10">
        <v>888.9</v>
      </c>
    </row>
    <row r="712" spans="1:7">
      <c r="A712" s="18" t="s">
        <v>5</v>
      </c>
      <c r="B712" s="50" t="s">
        <v>700</v>
      </c>
      <c r="E712" s="1">
        <v>2021</v>
      </c>
      <c r="F712" s="1" t="s">
        <v>718</v>
      </c>
      <c r="G712" s="10">
        <v>876.3</v>
      </c>
    </row>
    <row r="713" spans="1:7">
      <c r="A713" s="18" t="s">
        <v>7</v>
      </c>
      <c r="B713" s="50" t="s">
        <v>11</v>
      </c>
      <c r="E713" s="1">
        <v>2021</v>
      </c>
      <c r="F713" s="1" t="s">
        <v>761</v>
      </c>
      <c r="G713" s="10">
        <v>849.5</v>
      </c>
    </row>
    <row r="714" spans="1:7">
      <c r="A714" s="18" t="s">
        <v>8</v>
      </c>
      <c r="B714" s="50" t="s">
        <v>9</v>
      </c>
      <c r="E714" s="1">
        <v>2021</v>
      </c>
      <c r="F714" s="1" t="s">
        <v>762</v>
      </c>
      <c r="G714" s="10">
        <v>849.1</v>
      </c>
    </row>
    <row r="715" spans="1:7">
      <c r="A715" s="18" t="s">
        <v>10</v>
      </c>
      <c r="B715" s="50" t="s">
        <v>683</v>
      </c>
      <c r="E715" s="1">
        <v>2021</v>
      </c>
      <c r="F715" s="1" t="s">
        <v>763</v>
      </c>
      <c r="G715" s="10">
        <v>846.4</v>
      </c>
    </row>
    <row r="716" spans="1:7">
      <c r="A716" s="18" t="s">
        <v>12</v>
      </c>
      <c r="B716" s="50" t="s">
        <v>1962</v>
      </c>
      <c r="E716" s="1">
        <v>2021</v>
      </c>
      <c r="F716" s="1" t="s">
        <v>764</v>
      </c>
      <c r="G716" s="10">
        <v>840.35</v>
      </c>
    </row>
    <row r="717" spans="1:7">
      <c r="A717" s="18" t="s">
        <v>14</v>
      </c>
      <c r="B717" s="50" t="s">
        <v>1342</v>
      </c>
      <c r="E717" s="1">
        <v>2021</v>
      </c>
      <c r="F717" s="1" t="s">
        <v>765</v>
      </c>
      <c r="G717" s="10">
        <v>837.5</v>
      </c>
    </row>
    <row r="718" spans="1:7">
      <c r="A718" s="18" t="s">
        <v>16</v>
      </c>
      <c r="B718" s="50" t="s">
        <v>6</v>
      </c>
      <c r="E718" s="1">
        <v>2021</v>
      </c>
      <c r="F718" s="1" t="s">
        <v>766</v>
      </c>
      <c r="G718" s="10">
        <v>829.45</v>
      </c>
    </row>
    <row r="721" spans="1:7" ht="25.5">
      <c r="B721" s="23" t="s">
        <v>1943</v>
      </c>
    </row>
    <row r="723" spans="1:7">
      <c r="A723" s="18" t="s">
        <v>0</v>
      </c>
      <c r="B723" s="34" t="s">
        <v>1334</v>
      </c>
      <c r="E723" s="1">
        <v>2024</v>
      </c>
      <c r="F723" s="1" t="s">
        <v>716</v>
      </c>
      <c r="G723" s="10">
        <v>1409</v>
      </c>
    </row>
    <row r="724" spans="1:7">
      <c r="A724" s="18" t="s">
        <v>2</v>
      </c>
      <c r="B724" s="34" t="s">
        <v>668</v>
      </c>
      <c r="E724" s="1">
        <v>2024</v>
      </c>
      <c r="F724" s="1" t="s">
        <v>717</v>
      </c>
      <c r="G724" s="10">
        <v>1364</v>
      </c>
    </row>
    <row r="725" spans="1:7">
      <c r="A725" s="18" t="s">
        <v>3</v>
      </c>
      <c r="B725" s="34" t="s">
        <v>2703</v>
      </c>
      <c r="E725" s="1">
        <v>2024</v>
      </c>
      <c r="F725" s="1" t="s">
        <v>718</v>
      </c>
      <c r="G725" s="10">
        <v>995</v>
      </c>
    </row>
    <row r="726" spans="1:7">
      <c r="A726" s="18" t="s">
        <v>5</v>
      </c>
      <c r="B726" s="286" t="s">
        <v>31</v>
      </c>
      <c r="E726" s="1">
        <v>2024</v>
      </c>
      <c r="F726" s="1" t="s">
        <v>761</v>
      </c>
      <c r="G726" s="10">
        <v>901.9</v>
      </c>
    </row>
    <row r="727" spans="1:7">
      <c r="A727" s="18" t="s">
        <v>7</v>
      </c>
      <c r="B727" s="286" t="s">
        <v>21</v>
      </c>
      <c r="E727" s="1">
        <v>2024</v>
      </c>
      <c r="F727" s="1" t="s">
        <v>762</v>
      </c>
      <c r="G727" s="10">
        <v>892.4</v>
      </c>
    </row>
    <row r="728" spans="1:7">
      <c r="A728" s="18" t="s">
        <v>8</v>
      </c>
      <c r="B728" s="286" t="s">
        <v>13</v>
      </c>
      <c r="E728" s="1">
        <v>2021</v>
      </c>
      <c r="F728" s="1" t="s">
        <v>716</v>
      </c>
      <c r="G728" s="10">
        <v>891.65000000000509</v>
      </c>
    </row>
    <row r="729" spans="1:7">
      <c r="A729" s="18" t="s">
        <v>10</v>
      </c>
      <c r="B729" s="34" t="s">
        <v>675</v>
      </c>
      <c r="E729" s="1">
        <v>2021</v>
      </c>
      <c r="F729" s="1" t="s">
        <v>717</v>
      </c>
      <c r="G729" s="10">
        <v>889.69999999999709</v>
      </c>
    </row>
    <row r="730" spans="1:7">
      <c r="A730" s="18" t="s">
        <v>12</v>
      </c>
      <c r="B730" s="34" t="s">
        <v>654</v>
      </c>
      <c r="E730" s="1">
        <v>2021</v>
      </c>
      <c r="F730" s="1" t="s">
        <v>718</v>
      </c>
      <c r="G730" s="10">
        <v>878.40000000000146</v>
      </c>
    </row>
    <row r="731" spans="1:7">
      <c r="A731" s="18" t="s">
        <v>14</v>
      </c>
      <c r="B731" s="286" t="s">
        <v>1655</v>
      </c>
      <c r="E731" s="1">
        <v>2021</v>
      </c>
      <c r="F731" s="1" t="s">
        <v>761</v>
      </c>
      <c r="G731" s="10">
        <v>862.49999999999636</v>
      </c>
    </row>
    <row r="732" spans="1:7">
      <c r="A732" s="18" t="s">
        <v>16</v>
      </c>
      <c r="B732" s="286" t="s">
        <v>1654</v>
      </c>
      <c r="E732" s="1">
        <v>2021</v>
      </c>
      <c r="F732" s="1" t="s">
        <v>762</v>
      </c>
      <c r="G732" s="10">
        <v>858</v>
      </c>
    </row>
    <row r="771" spans="22:22">
      <c r="V771">
        <v>41</v>
      </c>
    </row>
  </sheetData>
  <sortState xmlns:xlrd2="http://schemas.microsoft.com/office/spreadsheetml/2017/richdata2" ref="Z3:AI102">
    <sortCondition descending="1" ref="AI3:AI102"/>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F1572-FF9A-4F93-B30F-C358F0838247}">
  <dimension ref="A1:Y4176"/>
  <sheetViews>
    <sheetView topLeftCell="A2937" workbookViewId="0">
      <selection activeCell="Q1175" sqref="Q1175"/>
    </sheetView>
  </sheetViews>
  <sheetFormatPr defaultColWidth="8.85546875" defaultRowHeight="12.75"/>
  <cols>
    <col min="1" max="1" width="4.28515625" customWidth="1"/>
    <col min="2" max="5" width="9.42578125" customWidth="1"/>
    <col min="6" max="6" width="4.28515625" customWidth="1"/>
    <col min="7" max="10" width="9.42578125" customWidth="1"/>
    <col min="11" max="11" width="4.28515625" customWidth="1"/>
    <col min="12" max="15" width="9.42578125" customWidth="1"/>
  </cols>
  <sheetData>
    <row r="1" spans="1:18" s="38" customFormat="1" ht="23.25">
      <c r="A1" s="638" t="s">
        <v>1657</v>
      </c>
      <c r="N1" s="58"/>
      <c r="P1" s="25"/>
      <c r="Q1" s="61"/>
    </row>
    <row r="2" spans="1:18" s="38" customFormat="1" ht="15.75">
      <c r="A2" s="640" t="s">
        <v>2638</v>
      </c>
      <c r="F2" s="640" t="s">
        <v>2639</v>
      </c>
      <c r="K2" s="640" t="s">
        <v>2640</v>
      </c>
      <c r="N2" s="3"/>
      <c r="P2" s="25"/>
      <c r="Q2" s="61"/>
    </row>
    <row r="3" spans="1:18" s="38" customFormat="1" ht="15.75">
      <c r="A3" s="174" t="s">
        <v>717</v>
      </c>
      <c r="B3" t="s">
        <v>4897</v>
      </c>
      <c r="C3"/>
      <c r="D3"/>
      <c r="F3" s="174" t="s">
        <v>718</v>
      </c>
      <c r="G3" t="s">
        <v>4456</v>
      </c>
      <c r="K3" s="174" t="s">
        <v>716</v>
      </c>
      <c r="L3" t="s">
        <v>4400</v>
      </c>
      <c r="M3" s="643"/>
      <c r="P3" s="25"/>
      <c r="Q3" s="61"/>
    </row>
    <row r="4" spans="1:18" s="38" customFormat="1" ht="15.75">
      <c r="A4" s="174" t="s">
        <v>716</v>
      </c>
      <c r="B4" t="s">
        <v>4898</v>
      </c>
      <c r="F4" s="174"/>
      <c r="G4"/>
      <c r="H4"/>
      <c r="I4"/>
      <c r="K4" s="174" t="s">
        <v>718</v>
      </c>
      <c r="L4" t="s">
        <v>4441</v>
      </c>
      <c r="P4" s="25"/>
      <c r="Q4" s="61"/>
    </row>
    <row r="5" spans="1:18" s="38" customFormat="1" ht="15.75">
      <c r="A5" s="645" t="s">
        <v>717</v>
      </c>
      <c r="B5" t="s">
        <v>5421</v>
      </c>
      <c r="C5"/>
      <c r="D5"/>
      <c r="F5" s="640"/>
      <c r="K5" s="174" t="s">
        <v>716</v>
      </c>
      <c r="L5" t="s">
        <v>4442</v>
      </c>
      <c r="P5" s="25"/>
      <c r="Q5" s="61"/>
    </row>
    <row r="6" spans="1:18" s="38" customFormat="1" ht="15.75">
      <c r="A6" s="640"/>
      <c r="F6" s="640"/>
      <c r="K6" s="174" t="s">
        <v>716</v>
      </c>
      <c r="L6" t="s">
        <v>4443</v>
      </c>
      <c r="P6" s="25"/>
      <c r="Q6" s="61"/>
    </row>
    <row r="7" spans="1:18" s="38" customFormat="1" ht="15.75">
      <c r="A7" s="640"/>
      <c r="F7" s="640"/>
      <c r="K7" s="174" t="s">
        <v>717</v>
      </c>
      <c r="L7" t="s">
        <v>4719</v>
      </c>
      <c r="M7" s="636"/>
      <c r="N7"/>
      <c r="P7" s="25"/>
      <c r="Q7" s="61"/>
    </row>
    <row r="8" spans="1:18" s="38" customFormat="1" ht="15.75">
      <c r="A8" s="640"/>
      <c r="F8" s="640"/>
      <c r="K8" s="174" t="s">
        <v>717</v>
      </c>
      <c r="L8" t="s">
        <v>4720</v>
      </c>
      <c r="M8" s="636"/>
      <c r="N8"/>
      <c r="P8" s="25"/>
      <c r="Q8" s="61"/>
      <c r="R8" s="38" t="s">
        <v>2452</v>
      </c>
    </row>
    <row r="9" spans="1:18" s="38" customFormat="1" ht="15.75">
      <c r="A9" s="640"/>
      <c r="F9" s="640"/>
      <c r="K9" s="174" t="s">
        <v>716</v>
      </c>
      <c r="L9" t="s">
        <v>5125</v>
      </c>
      <c r="M9"/>
      <c r="N9"/>
      <c r="O9"/>
      <c r="P9" s="25"/>
      <c r="Q9" s="61"/>
    </row>
    <row r="10" spans="1:18" s="38" customFormat="1" ht="15.75">
      <c r="A10" s="640"/>
      <c r="F10" s="640"/>
      <c r="K10" s="174" t="s">
        <v>716</v>
      </c>
      <c r="L10" t="s">
        <v>5422</v>
      </c>
      <c r="M10" s="21"/>
      <c r="N10" s="58"/>
      <c r="P10" s="25"/>
      <c r="Q10" s="61"/>
    </row>
    <row r="11" spans="1:18" s="38" customFormat="1" ht="15.75">
      <c r="A11" s="640"/>
      <c r="F11" s="640"/>
      <c r="K11" s="174" t="s">
        <v>717</v>
      </c>
      <c r="L11" t="s">
        <v>5701</v>
      </c>
      <c r="M11"/>
      <c r="N11"/>
      <c r="O11"/>
      <c r="P11" s="25"/>
      <c r="Q11" s="61"/>
    </row>
    <row r="12" spans="1:18" s="38" customFormat="1" ht="15.75">
      <c r="A12" s="640"/>
      <c r="F12" s="640"/>
      <c r="K12" s="640"/>
      <c r="N12" s="3"/>
      <c r="P12" s="25"/>
      <c r="Q12" s="61"/>
    </row>
    <row r="13" spans="1:18" s="38" customFormat="1" ht="15.75">
      <c r="A13" s="640"/>
      <c r="F13" s="640"/>
      <c r="I13" s="38" t="s">
        <v>2452</v>
      </c>
      <c r="K13" s="640"/>
      <c r="N13" s="3"/>
      <c r="P13" s="25"/>
      <c r="Q13" s="61"/>
    </row>
    <row r="14" spans="1:18" s="38" customFormat="1" ht="15.75">
      <c r="A14" s="640"/>
      <c r="F14" s="640"/>
      <c r="K14" s="640"/>
      <c r="L14" s="38" t="s">
        <v>2452</v>
      </c>
      <c r="N14" s="3"/>
      <c r="P14" s="25"/>
      <c r="Q14" s="61"/>
    </row>
    <row r="15" spans="1:18" s="38" customFormat="1" ht="15.75">
      <c r="A15" s="640"/>
      <c r="F15" s="640"/>
      <c r="K15" s="640"/>
      <c r="N15" s="3"/>
      <c r="P15" s="25"/>
      <c r="Q15" s="61"/>
    </row>
    <row r="16" spans="1:18" s="38" customFormat="1" ht="15.75">
      <c r="A16" s="640"/>
      <c r="F16" s="640"/>
      <c r="K16" s="640"/>
      <c r="N16" s="3"/>
      <c r="P16" s="25"/>
      <c r="Q16" s="61"/>
    </row>
    <row r="17" spans="1:17" s="38" customFormat="1" ht="15.75">
      <c r="A17" s="640"/>
      <c r="F17" s="640"/>
      <c r="K17" s="640"/>
      <c r="N17" s="3"/>
      <c r="P17" s="25"/>
      <c r="Q17" s="61"/>
    </row>
    <row r="18" spans="1:17" s="38" customFormat="1" ht="15.75">
      <c r="A18" s="640"/>
      <c r="F18" s="640"/>
      <c r="K18" s="640"/>
      <c r="N18" s="3"/>
      <c r="P18" s="25"/>
      <c r="Q18" s="61"/>
    </row>
    <row r="19" spans="1:17" s="38" customFormat="1" ht="15.75">
      <c r="A19" s="640"/>
      <c r="F19" s="640"/>
      <c r="K19" s="640"/>
      <c r="N19" s="3"/>
      <c r="P19" s="25"/>
      <c r="Q19" s="61"/>
    </row>
    <row r="20" spans="1:17" s="38" customFormat="1" ht="15.75">
      <c r="A20" s="640"/>
      <c r="F20" s="640"/>
      <c r="K20" s="640"/>
      <c r="N20" s="3"/>
      <c r="P20" s="25"/>
      <c r="Q20" s="61"/>
    </row>
    <row r="21" spans="1:17" s="38" customFormat="1" ht="15.75">
      <c r="A21" s="640"/>
      <c r="F21" s="640"/>
      <c r="K21" s="640"/>
      <c r="N21" s="3"/>
      <c r="P21" s="25"/>
      <c r="Q21" s="61"/>
    </row>
    <row r="22" spans="1:17" s="38" customFormat="1" ht="15.75">
      <c r="A22" s="640"/>
      <c r="F22" s="640"/>
      <c r="K22" s="640"/>
      <c r="N22" s="3"/>
      <c r="P22" s="25"/>
      <c r="Q22" s="61"/>
    </row>
    <row r="23" spans="1:17" s="38" customFormat="1" ht="15.75">
      <c r="A23" s="640"/>
      <c r="F23" s="640"/>
      <c r="K23" s="640"/>
      <c r="N23" s="3"/>
      <c r="P23" s="25"/>
      <c r="Q23" s="61"/>
    </row>
    <row r="24" spans="1:17" s="38" customFormat="1" ht="15.75">
      <c r="A24" s="640"/>
      <c r="F24" s="640"/>
      <c r="K24" s="640"/>
      <c r="N24" s="3"/>
      <c r="P24" s="25"/>
      <c r="Q24" s="61"/>
    </row>
    <row r="25" spans="1:17" s="38" customFormat="1" ht="15.75">
      <c r="A25" s="640"/>
      <c r="F25" s="640"/>
      <c r="K25" s="640"/>
      <c r="N25" s="3"/>
      <c r="P25" s="25"/>
      <c r="Q25" s="61"/>
    </row>
    <row r="26" spans="1:17" s="38" customFormat="1" ht="15.75">
      <c r="A26" s="640"/>
      <c r="F26" s="640"/>
      <c r="K26" s="640"/>
      <c r="N26" s="3"/>
      <c r="P26" s="25"/>
      <c r="Q26" s="61"/>
    </row>
    <row r="27" spans="1:17" s="38" customFormat="1" ht="15.75">
      <c r="A27" s="640"/>
      <c r="F27" s="640"/>
      <c r="K27" s="640"/>
      <c r="N27" s="3"/>
      <c r="P27" s="25"/>
      <c r="Q27" s="61"/>
    </row>
    <row r="28" spans="1:17" s="38" customFormat="1" ht="15.75">
      <c r="A28" s="639"/>
      <c r="N28" s="3"/>
      <c r="P28" s="25"/>
      <c r="Q28" s="61"/>
    </row>
    <row r="29" spans="1:17" s="38" customFormat="1" ht="15.75">
      <c r="A29" s="639"/>
      <c r="N29" s="3"/>
      <c r="P29" s="194"/>
      <c r="Q29" s="61"/>
    </row>
    <row r="30" spans="1:17" s="38" customFormat="1" ht="15.75">
      <c r="A30" s="639"/>
      <c r="N30" s="3"/>
      <c r="P30" s="25"/>
      <c r="Q30" s="61"/>
    </row>
    <row r="31" spans="1:17" s="38" customFormat="1" ht="15.75">
      <c r="A31" s="639"/>
      <c r="N31"/>
      <c r="P31" s="194"/>
      <c r="Q31" s="61"/>
    </row>
    <row r="32" spans="1:17" s="38" customFormat="1" ht="23.25">
      <c r="A32" s="638" t="s">
        <v>1346</v>
      </c>
      <c r="N32" s="3"/>
      <c r="P32" s="26"/>
      <c r="Q32" s="61"/>
    </row>
    <row r="33" spans="1:17" s="38" customFormat="1" ht="15.75">
      <c r="A33" s="640" t="s">
        <v>2638</v>
      </c>
      <c r="F33" s="640" t="s">
        <v>2639</v>
      </c>
      <c r="K33" s="640" t="s">
        <v>2640</v>
      </c>
      <c r="N33" s="58"/>
      <c r="P33" s="26"/>
      <c r="Q33" s="61"/>
    </row>
    <row r="34" spans="1:17" s="38" customFormat="1" ht="15.75">
      <c r="A34" s="645" t="s">
        <v>718</v>
      </c>
      <c r="B34" t="s">
        <v>5970</v>
      </c>
      <c r="F34" s="174"/>
      <c r="G34"/>
      <c r="K34" s="174" t="s">
        <v>716</v>
      </c>
      <c r="L34" t="s">
        <v>4401</v>
      </c>
      <c r="M34"/>
      <c r="N34"/>
      <c r="P34" s="26"/>
      <c r="Q34" s="61"/>
    </row>
    <row r="35" spans="1:17" s="38" customFormat="1" ht="15.75">
      <c r="A35" s="639"/>
      <c r="F35" s="174"/>
      <c r="G35"/>
      <c r="K35" s="174" t="s">
        <v>717</v>
      </c>
      <c r="L35" t="s">
        <v>4817</v>
      </c>
      <c r="M35"/>
      <c r="N35"/>
      <c r="P35" s="26"/>
      <c r="Q35" s="61"/>
    </row>
    <row r="36" spans="1:17" s="38" customFormat="1" ht="15.75">
      <c r="A36" s="639"/>
      <c r="F36" s="174"/>
      <c r="G36"/>
      <c r="K36" s="174"/>
      <c r="L36"/>
      <c r="N36" s="58"/>
      <c r="P36" s="26"/>
      <c r="Q36" s="61"/>
    </row>
    <row r="37" spans="1:17" s="38" customFormat="1" ht="15.75">
      <c r="A37" s="639"/>
      <c r="F37" s="174"/>
      <c r="G37"/>
      <c r="K37" s="174"/>
      <c r="L37"/>
      <c r="N37" s="58"/>
      <c r="P37" s="26"/>
      <c r="Q37" s="61"/>
    </row>
    <row r="38" spans="1:17" s="38" customFormat="1" ht="15.75">
      <c r="A38" s="639"/>
      <c r="F38" s="174"/>
      <c r="G38"/>
      <c r="K38" s="174"/>
      <c r="L38"/>
      <c r="N38" s="58"/>
      <c r="P38" s="26"/>
      <c r="Q38" s="61"/>
    </row>
    <row r="39" spans="1:17" s="38" customFormat="1" ht="15.75">
      <c r="A39" s="639"/>
      <c r="F39" s="174"/>
      <c r="G39"/>
      <c r="K39" s="174"/>
      <c r="L39"/>
      <c r="N39" s="58"/>
      <c r="P39" s="26"/>
      <c r="Q39" s="61"/>
    </row>
    <row r="40" spans="1:17" s="38" customFormat="1" ht="15.75">
      <c r="A40" s="639"/>
      <c r="F40" s="174"/>
      <c r="G40"/>
      <c r="K40" s="174"/>
      <c r="L40"/>
      <c r="N40" s="58"/>
      <c r="P40" s="26"/>
      <c r="Q40" s="61"/>
    </row>
    <row r="41" spans="1:17" s="38" customFormat="1" ht="15.75">
      <c r="A41" s="639"/>
      <c r="F41" s="174"/>
      <c r="G41"/>
      <c r="K41" s="174"/>
      <c r="L41"/>
      <c r="N41" s="58"/>
      <c r="P41" s="26"/>
      <c r="Q41" s="61"/>
    </row>
    <row r="42" spans="1:17" s="38" customFormat="1" ht="15.75">
      <c r="A42" s="639"/>
      <c r="F42" s="174"/>
      <c r="G42"/>
      <c r="K42" s="174"/>
      <c r="L42"/>
      <c r="N42" s="58"/>
      <c r="P42" s="26"/>
      <c r="Q42" s="61"/>
    </row>
    <row r="43" spans="1:17" s="38" customFormat="1" ht="15.75">
      <c r="A43" s="639"/>
      <c r="F43" s="174"/>
      <c r="G43"/>
      <c r="K43" s="174"/>
      <c r="L43"/>
      <c r="N43" s="58"/>
      <c r="P43" s="26"/>
      <c r="Q43" s="61"/>
    </row>
    <row r="44" spans="1:17" s="38" customFormat="1" ht="15.75">
      <c r="A44" s="639"/>
      <c r="F44" s="174"/>
      <c r="G44"/>
      <c r="K44" s="174"/>
      <c r="L44"/>
      <c r="N44" s="58"/>
      <c r="P44" s="26"/>
      <c r="Q44" s="61"/>
    </row>
    <row r="45" spans="1:17" s="38" customFormat="1" ht="15.75">
      <c r="A45" s="639"/>
      <c r="F45" s="174"/>
      <c r="G45"/>
      <c r="K45" s="174"/>
      <c r="L45"/>
      <c r="N45" s="58"/>
      <c r="P45" s="26"/>
      <c r="Q45" s="61"/>
    </row>
    <row r="46" spans="1:17" s="38" customFormat="1" ht="15.75">
      <c r="A46" s="639"/>
      <c r="F46" s="174"/>
      <c r="G46"/>
      <c r="K46" s="174"/>
      <c r="L46"/>
      <c r="N46" s="58"/>
      <c r="P46" s="26"/>
      <c r="Q46" s="61"/>
    </row>
    <row r="47" spans="1:17" s="38" customFormat="1" ht="15.75">
      <c r="A47" s="639"/>
      <c r="N47" s="79"/>
      <c r="P47" s="25"/>
      <c r="Q47" s="61"/>
    </row>
    <row r="48" spans="1:17" s="38" customFormat="1" ht="15.75">
      <c r="A48" s="639"/>
      <c r="N48" s="58"/>
      <c r="P48" s="26"/>
      <c r="Q48" s="61"/>
    </row>
    <row r="49" spans="1:17" s="38" customFormat="1" ht="15.75">
      <c r="A49" s="639"/>
      <c r="N49" s="58"/>
      <c r="P49" s="194"/>
      <c r="Q49" s="61"/>
    </row>
    <row r="50" spans="1:17" s="38" customFormat="1" ht="15.75">
      <c r="A50" s="639"/>
      <c r="N50" s="3"/>
      <c r="P50" s="25"/>
      <c r="Q50" s="61"/>
    </row>
    <row r="51" spans="1:17" s="38" customFormat="1" ht="15.75">
      <c r="A51" s="639"/>
      <c r="N51" s="3"/>
      <c r="P51" s="21"/>
      <c r="Q51" s="61"/>
    </row>
    <row r="52" spans="1:17" s="38" customFormat="1" ht="15.75">
      <c r="A52" s="639"/>
      <c r="N52" s="58"/>
      <c r="P52" s="25"/>
      <c r="Q52" s="61"/>
    </row>
    <row r="53" spans="1:17" s="38" customFormat="1" ht="15.75">
      <c r="A53" s="639"/>
      <c r="N53" s="58"/>
      <c r="P53" s="25"/>
      <c r="Q53" s="61"/>
    </row>
    <row r="54" spans="1:17" s="38" customFormat="1" ht="15.75">
      <c r="A54" s="639"/>
      <c r="N54" s="58"/>
      <c r="P54" s="25"/>
      <c r="Q54" s="61"/>
    </row>
    <row r="55" spans="1:17" s="38" customFormat="1" ht="15.75">
      <c r="A55" s="639"/>
      <c r="N55" s="58"/>
      <c r="P55" s="25"/>
      <c r="Q55" s="61"/>
    </row>
    <row r="56" spans="1:17" s="38" customFormat="1" ht="15.75">
      <c r="A56" s="639"/>
      <c r="N56" s="79"/>
      <c r="P56" s="25"/>
      <c r="Q56" s="61"/>
    </row>
    <row r="57" spans="1:17" s="38" customFormat="1" ht="15.75">
      <c r="A57" s="639"/>
      <c r="N57" s="3"/>
      <c r="P57" s="194"/>
      <c r="Q57" s="61"/>
    </row>
    <row r="58" spans="1:17" s="38" customFormat="1" ht="15.75">
      <c r="A58" s="639"/>
      <c r="N58" s="79"/>
      <c r="P58" s="26"/>
      <c r="Q58" s="61"/>
    </row>
    <row r="59" spans="1:17" s="38" customFormat="1" ht="15.75">
      <c r="A59" s="639"/>
      <c r="N59" s="3"/>
      <c r="P59" s="25"/>
      <c r="Q59" s="61"/>
    </row>
    <row r="60" spans="1:17" s="38" customFormat="1" ht="15.75">
      <c r="A60" s="639"/>
      <c r="N60" s="3"/>
      <c r="P60" s="26"/>
      <c r="Q60" s="61"/>
    </row>
    <row r="61" spans="1:17" s="38" customFormat="1" ht="15.75">
      <c r="A61" s="639"/>
      <c r="N61" s="3"/>
      <c r="P61" s="26"/>
      <c r="Q61" s="61"/>
    </row>
    <row r="62" spans="1:17" s="38" customFormat="1" ht="15">
      <c r="A62" s="39"/>
      <c r="N62" s="3"/>
      <c r="P62" s="25"/>
      <c r="Q62" s="61"/>
    </row>
    <row r="63" spans="1:17" s="644" customFormat="1" ht="23.25">
      <c r="A63" s="638" t="s">
        <v>3601</v>
      </c>
      <c r="K63" s="199"/>
      <c r="L63" s="199"/>
      <c r="M63" s="24"/>
      <c r="N63" s="3"/>
      <c r="O63" s="38"/>
      <c r="P63" s="21"/>
      <c r="Q63" s="61"/>
    </row>
    <row r="64" spans="1:17" s="38" customFormat="1" ht="15.75">
      <c r="A64" s="640" t="s">
        <v>2638</v>
      </c>
      <c r="F64" s="640" t="s">
        <v>2639</v>
      </c>
      <c r="K64" s="640" t="s">
        <v>2640</v>
      </c>
      <c r="M64" s="26"/>
      <c r="N64" s="58"/>
      <c r="P64" s="25"/>
      <c r="Q64" s="61"/>
    </row>
    <row r="65" spans="1:17" s="38" customFormat="1" ht="15.75">
      <c r="A65" s="174" t="s">
        <v>716</v>
      </c>
      <c r="B65" t="s">
        <v>4346</v>
      </c>
      <c r="F65" s="174" t="s">
        <v>716</v>
      </c>
      <c r="G65" t="s">
        <v>6061</v>
      </c>
      <c r="K65" s="174" t="s">
        <v>717</v>
      </c>
      <c r="L65" t="s">
        <v>4249</v>
      </c>
      <c r="M65"/>
      <c r="N65"/>
      <c r="P65" s="25"/>
      <c r="Q65" s="61"/>
    </row>
    <row r="66" spans="1:17" s="38" customFormat="1" ht="15.75">
      <c r="A66" s="645" t="s">
        <v>718</v>
      </c>
      <c r="B66" t="s">
        <v>4667</v>
      </c>
      <c r="F66" s="174"/>
      <c r="G66"/>
      <c r="K66" s="174" t="s">
        <v>717</v>
      </c>
      <c r="L66" t="s">
        <v>4250</v>
      </c>
      <c r="M66"/>
      <c r="N66"/>
      <c r="P66" s="25"/>
      <c r="Q66" s="61"/>
    </row>
    <row r="67" spans="1:17" s="38" customFormat="1" ht="15.75">
      <c r="A67" s="645" t="s">
        <v>718</v>
      </c>
      <c r="B67" t="s">
        <v>4771</v>
      </c>
      <c r="F67" s="640"/>
      <c r="K67" s="174" t="s">
        <v>718</v>
      </c>
      <c r="L67" t="s">
        <v>4347</v>
      </c>
      <c r="O67"/>
      <c r="P67" s="25"/>
      <c r="Q67" s="61"/>
    </row>
    <row r="68" spans="1:17" s="38" customFormat="1" ht="15.75">
      <c r="A68" s="174" t="s">
        <v>717</v>
      </c>
      <c r="B68" t="s">
        <v>5010</v>
      </c>
      <c r="C68"/>
      <c r="D68"/>
      <c r="F68" s="640"/>
      <c r="K68" s="174" t="s">
        <v>717</v>
      </c>
      <c r="L68" t="s">
        <v>4721</v>
      </c>
      <c r="M68"/>
      <c r="N68"/>
      <c r="P68" s="25"/>
      <c r="Q68" s="61"/>
    </row>
    <row r="69" spans="1:17" s="38" customFormat="1" ht="15.75">
      <c r="A69" s="640"/>
      <c r="F69" s="640"/>
      <c r="K69" s="174" t="s">
        <v>716</v>
      </c>
      <c r="L69" t="s">
        <v>5309</v>
      </c>
      <c r="M69"/>
      <c r="N69"/>
      <c r="P69" s="25"/>
      <c r="Q69" s="61"/>
    </row>
    <row r="70" spans="1:17" s="38" customFormat="1" ht="15.75">
      <c r="A70" s="640"/>
      <c r="F70" s="640"/>
      <c r="K70" s="174" t="s">
        <v>718</v>
      </c>
      <c r="L70" t="s">
        <v>5310</v>
      </c>
      <c r="M70"/>
      <c r="N70"/>
      <c r="P70" s="25"/>
      <c r="Q70" s="61"/>
    </row>
    <row r="71" spans="1:17" s="38" customFormat="1" ht="15.75">
      <c r="A71" s="640"/>
      <c r="F71" s="640"/>
      <c r="K71" s="174" t="s">
        <v>717</v>
      </c>
      <c r="L71" t="s">
        <v>5855</v>
      </c>
      <c r="M71"/>
      <c r="N71"/>
      <c r="P71" s="25"/>
      <c r="Q71" s="61"/>
    </row>
    <row r="72" spans="1:17" s="38" customFormat="1" ht="15.75">
      <c r="A72" s="640"/>
      <c r="F72" s="640"/>
      <c r="K72" s="174"/>
      <c r="L72"/>
      <c r="M72" s="26"/>
      <c r="N72" s="58"/>
      <c r="P72" s="25"/>
      <c r="Q72" s="61"/>
    </row>
    <row r="73" spans="1:17" s="38" customFormat="1" ht="15.75">
      <c r="A73" s="640"/>
      <c r="F73" s="640"/>
      <c r="K73" s="174"/>
      <c r="L73" t="s">
        <v>2452</v>
      </c>
      <c r="M73" s="26"/>
      <c r="N73" s="58"/>
      <c r="P73" s="25"/>
      <c r="Q73" s="61"/>
    </row>
    <row r="74" spans="1:17" s="38" customFormat="1" ht="15.75">
      <c r="A74" s="640"/>
      <c r="F74" s="640"/>
      <c r="K74" s="174"/>
      <c r="L74"/>
      <c r="M74" s="26"/>
      <c r="N74" s="58"/>
      <c r="P74" s="25"/>
      <c r="Q74" s="61"/>
    </row>
    <row r="75" spans="1:17" s="38" customFormat="1" ht="15.75">
      <c r="A75" s="640"/>
      <c r="F75" s="640"/>
      <c r="K75" s="174"/>
      <c r="L75"/>
      <c r="M75" s="26"/>
      <c r="N75" s="58"/>
      <c r="P75" s="25"/>
      <c r="Q75" s="61"/>
    </row>
    <row r="76" spans="1:17" s="38" customFormat="1" ht="15.75">
      <c r="A76" s="640"/>
      <c r="F76" s="640"/>
      <c r="K76" s="174"/>
      <c r="L76"/>
      <c r="M76" s="26"/>
      <c r="N76" s="58"/>
      <c r="P76" s="25"/>
      <c r="Q76" s="61"/>
    </row>
    <row r="77" spans="1:17" s="38" customFormat="1" ht="15.75">
      <c r="A77" s="640"/>
      <c r="F77" s="640"/>
      <c r="K77" s="174"/>
      <c r="L77"/>
      <c r="M77" s="26"/>
      <c r="N77" s="58"/>
      <c r="P77" s="25"/>
      <c r="Q77" s="61"/>
    </row>
    <row r="78" spans="1:17" s="38" customFormat="1" ht="15.75">
      <c r="A78" s="640"/>
      <c r="F78" s="640"/>
      <c r="K78" s="174"/>
      <c r="L78"/>
      <c r="M78" s="26"/>
      <c r="N78" s="58"/>
      <c r="P78" s="25"/>
      <c r="Q78" s="61"/>
    </row>
    <row r="79" spans="1:17" s="38" customFormat="1" ht="15.75">
      <c r="A79" s="640"/>
      <c r="F79" s="640"/>
      <c r="K79" s="640"/>
      <c r="M79" s="26"/>
      <c r="N79" s="58"/>
      <c r="P79" s="25"/>
      <c r="Q79" s="61"/>
    </row>
    <row r="80" spans="1:17" s="38" customFormat="1" ht="15.75">
      <c r="A80" s="640"/>
      <c r="F80" s="640"/>
      <c r="K80" s="640"/>
      <c r="M80" s="26"/>
      <c r="N80" s="58"/>
      <c r="P80" s="25"/>
      <c r="Q80" s="61"/>
    </row>
    <row r="81" spans="1:17" s="38" customFormat="1" ht="15.75">
      <c r="A81" s="640"/>
      <c r="F81" s="640"/>
      <c r="K81" s="640"/>
      <c r="M81" s="26"/>
      <c r="N81" s="58"/>
      <c r="P81" s="25"/>
      <c r="Q81" s="61"/>
    </row>
    <row r="82" spans="1:17" s="38" customFormat="1" ht="15.75">
      <c r="A82" s="640"/>
      <c r="F82" s="640"/>
      <c r="K82" s="640"/>
      <c r="M82" s="26"/>
      <c r="N82" s="58"/>
      <c r="P82" s="25"/>
      <c r="Q82" s="61"/>
    </row>
    <row r="83" spans="1:17" s="38" customFormat="1" ht="15.75">
      <c r="A83" s="639"/>
      <c r="M83" s="26"/>
      <c r="N83" s="3"/>
      <c r="P83" s="21"/>
      <c r="Q83" s="61"/>
    </row>
    <row r="84" spans="1:17" s="38" customFormat="1" ht="15.75">
      <c r="A84" s="639"/>
      <c r="K84" s="21"/>
      <c r="L84" s="199"/>
      <c r="M84" s="26"/>
      <c r="N84" s="3"/>
      <c r="P84" s="25"/>
      <c r="Q84" s="61"/>
    </row>
    <row r="85" spans="1:17" s="38" customFormat="1" ht="15.75">
      <c r="A85" s="639"/>
      <c r="K85" s="21"/>
      <c r="L85" s="199"/>
      <c r="M85" s="26"/>
      <c r="N85" s="79"/>
      <c r="P85" s="194"/>
      <c r="Q85" s="61"/>
    </row>
    <row r="86" spans="1:17" s="38" customFormat="1" ht="15.75">
      <c r="A86" s="639"/>
      <c r="K86" s="21"/>
      <c r="L86" s="199"/>
      <c r="M86" s="26"/>
      <c r="N86" s="3"/>
      <c r="P86" s="25"/>
      <c r="Q86" s="61"/>
    </row>
    <row r="87" spans="1:17" s="38" customFormat="1" ht="15.75">
      <c r="A87" s="639"/>
      <c r="K87" s="21"/>
      <c r="L87" s="199"/>
      <c r="M87" s="26"/>
      <c r="N87"/>
      <c r="P87" s="194"/>
      <c r="Q87" s="61"/>
    </row>
    <row r="88" spans="1:17" s="38" customFormat="1" ht="15.75">
      <c r="A88" s="639"/>
      <c r="K88" s="21"/>
      <c r="L88" s="199"/>
      <c r="M88" s="26"/>
      <c r="N88" s="79"/>
      <c r="P88" s="25"/>
      <c r="Q88" s="61"/>
    </row>
    <row r="89" spans="1:17" s="38" customFormat="1" ht="15.75">
      <c r="A89" s="639"/>
      <c r="K89" s="21"/>
      <c r="L89" s="199"/>
      <c r="M89" s="26"/>
      <c r="N89" s="3"/>
      <c r="P89" s="25"/>
      <c r="Q89" s="61"/>
    </row>
    <row r="90" spans="1:17" s="38" customFormat="1" ht="15.75">
      <c r="A90" s="639"/>
      <c r="K90" s="21"/>
      <c r="L90" s="199"/>
      <c r="M90" s="26"/>
      <c r="N90" s="58"/>
      <c r="P90" s="26"/>
      <c r="Q90" s="61"/>
    </row>
    <row r="91" spans="1:17" s="38" customFormat="1" ht="15.75">
      <c r="A91" s="639"/>
      <c r="K91" s="21"/>
      <c r="L91" s="199"/>
      <c r="M91" s="26"/>
      <c r="N91" s="58"/>
      <c r="P91" s="25"/>
      <c r="Q91" s="61"/>
    </row>
    <row r="92" spans="1:17" s="38" customFormat="1" ht="15.75">
      <c r="A92" s="639"/>
      <c r="K92" s="21"/>
      <c r="L92" s="199"/>
      <c r="M92" s="26"/>
      <c r="N92" s="79"/>
      <c r="P92" s="26"/>
      <c r="Q92" s="61"/>
    </row>
    <row r="93" spans="1:17" s="38" customFormat="1" ht="15.75">
      <c r="A93" s="639"/>
      <c r="K93" s="21"/>
      <c r="L93" s="199"/>
      <c r="M93" s="26"/>
      <c r="N93" s="3"/>
      <c r="P93" s="25"/>
      <c r="Q93" s="61"/>
    </row>
    <row r="94" spans="1:17" s="38" customFormat="1" ht="23.25">
      <c r="A94" s="638" t="s">
        <v>1337</v>
      </c>
      <c r="K94" s="21"/>
      <c r="L94" s="199"/>
      <c r="M94" s="26"/>
      <c r="N94" s="58"/>
      <c r="P94" s="25"/>
      <c r="Q94" s="61"/>
    </row>
    <row r="95" spans="1:17" s="38" customFormat="1" ht="15.75">
      <c r="A95" s="640" t="s">
        <v>2638</v>
      </c>
      <c r="F95" s="640" t="s">
        <v>2639</v>
      </c>
      <c r="K95" s="640" t="s">
        <v>2640</v>
      </c>
      <c r="M95" s="26"/>
      <c r="N95" s="58"/>
      <c r="P95" s="25"/>
      <c r="Q95" s="61"/>
    </row>
    <row r="96" spans="1:17" s="38" customFormat="1" ht="15.75">
      <c r="A96" s="174" t="s">
        <v>718</v>
      </c>
      <c r="B96" t="s">
        <v>4562</v>
      </c>
      <c r="F96" s="174" t="s">
        <v>718</v>
      </c>
      <c r="G96" t="s">
        <v>4722</v>
      </c>
      <c r="K96" s="174" t="s">
        <v>716</v>
      </c>
      <c r="L96" t="s">
        <v>4400</v>
      </c>
      <c r="M96" s="643"/>
      <c r="P96" s="25"/>
      <c r="Q96" s="61"/>
    </row>
    <row r="97" spans="1:17" s="38" customFormat="1" ht="15.75">
      <c r="A97" s="174" t="s">
        <v>716</v>
      </c>
      <c r="B97" t="s">
        <v>4772</v>
      </c>
      <c r="F97" s="174" t="s">
        <v>718</v>
      </c>
      <c r="G97" t="s">
        <v>4899</v>
      </c>
      <c r="H97"/>
      <c r="I97"/>
      <c r="K97" s="174" t="s">
        <v>718</v>
      </c>
      <c r="L97" t="s">
        <v>4668</v>
      </c>
      <c r="M97"/>
      <c r="N97"/>
      <c r="P97" s="25"/>
      <c r="Q97" s="61"/>
    </row>
    <row r="98" spans="1:17" s="38" customFormat="1" ht="15.75">
      <c r="A98" s="174" t="s">
        <v>716</v>
      </c>
      <c r="B98" t="s">
        <v>5088</v>
      </c>
      <c r="F98" s="174" t="s">
        <v>716</v>
      </c>
      <c r="G98" t="s">
        <v>6062</v>
      </c>
      <c r="K98" s="174" t="s">
        <v>718</v>
      </c>
      <c r="L98" t="s">
        <v>6063</v>
      </c>
      <c r="M98" s="21"/>
      <c r="N98" s="58"/>
      <c r="P98" s="25"/>
      <c r="Q98" s="61"/>
    </row>
    <row r="99" spans="1:17" s="38" customFormat="1" ht="15.75">
      <c r="A99" s="174" t="s">
        <v>717</v>
      </c>
      <c r="B99" t="s">
        <v>5423</v>
      </c>
      <c r="C99"/>
      <c r="D99"/>
      <c r="F99" s="174"/>
      <c r="G99"/>
      <c r="K99" s="174"/>
      <c r="L99"/>
      <c r="M99" s="26"/>
      <c r="N99" s="58"/>
      <c r="P99" s="25"/>
      <c r="Q99" s="61"/>
    </row>
    <row r="100" spans="1:17" s="38" customFormat="1" ht="15.75">
      <c r="A100" s="174" t="s">
        <v>716</v>
      </c>
      <c r="B100" t="s">
        <v>6064</v>
      </c>
      <c r="F100" s="174"/>
      <c r="G100"/>
      <c r="K100" s="174"/>
      <c r="L100"/>
      <c r="M100" s="26"/>
      <c r="N100" s="58"/>
      <c r="P100" s="25"/>
      <c r="Q100" s="61"/>
    </row>
    <row r="101" spans="1:17" s="38" customFormat="1" ht="15.75">
      <c r="A101" s="174" t="s">
        <v>717</v>
      </c>
      <c r="B101" t="s">
        <v>6065</v>
      </c>
      <c r="F101" s="174"/>
      <c r="G101"/>
      <c r="K101" s="174"/>
      <c r="L101"/>
      <c r="M101" s="26"/>
      <c r="N101" s="58"/>
      <c r="P101" s="25"/>
      <c r="Q101" s="61"/>
    </row>
    <row r="102" spans="1:17" s="38" customFormat="1" ht="15.75">
      <c r="A102" s="174" t="s">
        <v>718</v>
      </c>
      <c r="B102" t="s">
        <v>6066</v>
      </c>
      <c r="F102" s="640"/>
      <c r="K102" s="174"/>
      <c r="L102"/>
      <c r="M102" s="26"/>
      <c r="N102" s="58"/>
      <c r="P102" s="25"/>
      <c r="Q102" s="61"/>
    </row>
    <row r="103" spans="1:17" s="38" customFormat="1" ht="15.75">
      <c r="A103" s="640"/>
      <c r="F103" s="640"/>
      <c r="K103" s="174"/>
      <c r="L103"/>
      <c r="M103" s="26"/>
      <c r="N103" s="58"/>
      <c r="P103" s="25"/>
      <c r="Q103" s="61"/>
    </row>
    <row r="104" spans="1:17" s="38" customFormat="1" ht="15.75">
      <c r="A104" s="640"/>
      <c r="F104" s="640"/>
      <c r="K104" s="174"/>
      <c r="L104"/>
      <c r="M104" s="26"/>
      <c r="N104" s="58"/>
      <c r="P104" s="25"/>
      <c r="Q104" s="61"/>
    </row>
    <row r="105" spans="1:17" s="38" customFormat="1" ht="15.75">
      <c r="A105" s="640"/>
      <c r="F105" s="640"/>
      <c r="K105" s="174"/>
      <c r="L105"/>
      <c r="M105" s="26"/>
      <c r="N105" s="58"/>
      <c r="P105" s="25"/>
      <c r="Q105" s="61"/>
    </row>
    <row r="106" spans="1:17" s="38" customFormat="1" ht="15.75">
      <c r="A106" s="640"/>
      <c r="F106" s="640"/>
      <c r="K106" s="174"/>
      <c r="L106"/>
      <c r="M106" s="26"/>
      <c r="N106" s="58"/>
      <c r="P106" s="25"/>
      <c r="Q106" s="61"/>
    </row>
    <row r="107" spans="1:17" s="38" customFormat="1" ht="15.75">
      <c r="A107" s="640"/>
      <c r="F107" s="640"/>
      <c r="K107" s="174"/>
      <c r="L107"/>
      <c r="M107" s="26"/>
      <c r="N107" s="58"/>
      <c r="P107" s="25"/>
      <c r="Q107" s="61"/>
    </row>
    <row r="108" spans="1:17" s="38" customFormat="1" ht="15.75">
      <c r="A108" s="640"/>
      <c r="F108" s="640"/>
      <c r="K108" s="174"/>
      <c r="L108"/>
      <c r="M108" s="26"/>
      <c r="N108" s="58"/>
      <c r="P108" s="25"/>
      <c r="Q108" s="61"/>
    </row>
    <row r="109" spans="1:17" s="38" customFormat="1" ht="15.75">
      <c r="A109" s="640"/>
      <c r="F109" s="640"/>
      <c r="K109" s="174"/>
      <c r="L109"/>
      <c r="M109" s="26"/>
      <c r="N109" s="58"/>
      <c r="P109" s="25"/>
      <c r="Q109" s="61"/>
    </row>
    <row r="110" spans="1:17" s="38" customFormat="1" ht="15.75">
      <c r="A110" s="640"/>
      <c r="F110" s="640"/>
      <c r="K110" s="640"/>
      <c r="M110" s="26"/>
      <c r="N110" s="58"/>
      <c r="P110" s="25"/>
      <c r="Q110" s="61"/>
    </row>
    <row r="111" spans="1:17" s="38" customFormat="1" ht="15.75">
      <c r="A111" s="640"/>
      <c r="F111" s="640"/>
      <c r="K111" s="640"/>
      <c r="M111" s="26"/>
      <c r="N111" s="58"/>
      <c r="P111" s="25"/>
      <c r="Q111" s="61"/>
    </row>
    <row r="112" spans="1:17" s="38" customFormat="1" ht="15.75">
      <c r="A112" s="640"/>
      <c r="F112" s="640"/>
      <c r="K112" s="640"/>
      <c r="M112" s="26"/>
      <c r="N112" s="58"/>
      <c r="P112" s="25"/>
      <c r="Q112" s="61"/>
    </row>
    <row r="113" spans="1:17" s="38" customFormat="1" ht="15.75">
      <c r="A113" s="640"/>
      <c r="F113" s="640"/>
      <c r="K113" s="640"/>
      <c r="M113" s="26"/>
      <c r="N113" s="58"/>
      <c r="P113" s="25"/>
      <c r="Q113" s="61"/>
    </row>
    <row r="114" spans="1:17" s="38" customFormat="1" ht="15.75">
      <c r="A114" s="640"/>
      <c r="F114" s="640"/>
      <c r="K114" s="640"/>
      <c r="M114" s="26"/>
      <c r="N114" s="58"/>
      <c r="P114" s="25"/>
      <c r="Q114" s="61"/>
    </row>
    <row r="115" spans="1:17" s="38" customFormat="1" ht="15.75">
      <c r="A115" s="640"/>
      <c r="F115" s="640"/>
      <c r="K115" s="640"/>
      <c r="M115" s="26"/>
      <c r="N115" s="58"/>
      <c r="P115" s="25"/>
      <c r="Q115" s="61"/>
    </row>
    <row r="116" spans="1:17" s="38" customFormat="1" ht="15.75">
      <c r="A116" s="639"/>
      <c r="K116" s="21"/>
      <c r="L116" s="199"/>
      <c r="M116" s="26"/>
      <c r="N116" s="58"/>
      <c r="P116" s="25"/>
      <c r="Q116" s="61"/>
    </row>
    <row r="117" spans="1:17" s="38" customFormat="1" ht="15.75">
      <c r="A117" s="639"/>
      <c r="K117" s="21"/>
      <c r="L117" s="199"/>
      <c r="M117" s="26"/>
      <c r="N117" s="58"/>
      <c r="P117" s="21"/>
      <c r="Q117" s="61"/>
    </row>
    <row r="118" spans="1:17" s="38" customFormat="1" ht="15.75">
      <c r="A118" s="639"/>
      <c r="K118" s="21"/>
      <c r="L118" s="199"/>
      <c r="M118" s="26"/>
      <c r="N118" s="58"/>
      <c r="P118" s="26"/>
      <c r="Q118" s="61"/>
    </row>
    <row r="119" spans="1:17" s="38" customFormat="1" ht="15.75">
      <c r="A119" s="639"/>
      <c r="K119" s="21"/>
      <c r="L119" s="199"/>
      <c r="M119" s="26"/>
      <c r="N119" s="3"/>
      <c r="P119" s="194"/>
      <c r="Q119" s="61"/>
    </row>
    <row r="120" spans="1:17" s="38" customFormat="1" ht="15.75">
      <c r="A120" s="639"/>
      <c r="K120" s="21"/>
      <c r="L120" s="199"/>
      <c r="M120" s="26"/>
      <c r="N120" s="3"/>
      <c r="P120" s="21"/>
      <c r="Q120" s="61"/>
    </row>
    <row r="121" spans="1:17" s="38" customFormat="1" ht="15.75">
      <c r="A121" s="639"/>
      <c r="K121" s="21"/>
      <c r="L121" s="199"/>
      <c r="M121" s="26"/>
      <c r="N121" s="58"/>
      <c r="P121" s="21"/>
      <c r="Q121" s="61"/>
    </row>
    <row r="122" spans="1:17" s="38" customFormat="1" ht="15.75">
      <c r="A122" s="639"/>
      <c r="K122" s="21"/>
      <c r="L122" s="199"/>
      <c r="M122" s="26"/>
      <c r="N122" s="58"/>
      <c r="P122" s="21"/>
      <c r="Q122" s="61"/>
    </row>
    <row r="123" spans="1:17" s="38" customFormat="1" ht="15.75">
      <c r="A123" s="639"/>
      <c r="K123" s="21"/>
      <c r="L123" s="199"/>
      <c r="M123" s="26"/>
      <c r="N123" s="3"/>
      <c r="P123" s="194"/>
      <c r="Q123" s="61"/>
    </row>
    <row r="124" spans="1:17" s="38" customFormat="1" ht="15.75">
      <c r="A124" s="639"/>
      <c r="K124" s="199"/>
      <c r="L124" s="25"/>
      <c r="M124" s="21"/>
      <c r="N124" s="79"/>
      <c r="P124" s="21"/>
      <c r="Q124" s="61"/>
    </row>
    <row r="125" spans="1:17" s="38" customFormat="1" ht="23.25">
      <c r="A125" s="638" t="s">
        <v>2191</v>
      </c>
      <c r="K125" s="25"/>
      <c r="L125" s="26"/>
      <c r="M125" s="636"/>
      <c r="N125" s="79"/>
      <c r="P125" s="25"/>
      <c r="Q125" s="61"/>
    </row>
    <row r="126" spans="1:17" s="38" customFormat="1" ht="15.75">
      <c r="A126" s="640" t="s">
        <v>2638</v>
      </c>
      <c r="F126" s="640" t="s">
        <v>2639</v>
      </c>
      <c r="K126" s="640" t="s">
        <v>2640</v>
      </c>
      <c r="M126" s="21"/>
      <c r="N126" s="58"/>
      <c r="P126" s="194"/>
      <c r="Q126" s="61"/>
    </row>
    <row r="127" spans="1:17" s="38" customFormat="1" ht="15.75">
      <c r="A127" s="174" t="s">
        <v>718</v>
      </c>
      <c r="B127" t="s">
        <v>4251</v>
      </c>
      <c r="C127"/>
      <c r="F127" s="174" t="s">
        <v>716</v>
      </c>
      <c r="G127" t="s">
        <v>5929</v>
      </c>
      <c r="H127" s="21"/>
      <c r="I127" s="58"/>
      <c r="K127" s="174" t="s">
        <v>718</v>
      </c>
      <c r="L127" t="s">
        <v>4252</v>
      </c>
      <c r="M127"/>
      <c r="N127"/>
      <c r="O127"/>
      <c r="P127" s="25"/>
      <c r="Q127" s="61"/>
    </row>
    <row r="128" spans="1:17" s="38" customFormat="1" ht="15.75">
      <c r="A128" s="174" t="s">
        <v>717</v>
      </c>
      <c r="B128" t="s">
        <v>4619</v>
      </c>
      <c r="F128" s="174"/>
      <c r="G128"/>
      <c r="K128" s="174" t="s">
        <v>717</v>
      </c>
      <c r="L128" t="s">
        <v>4348</v>
      </c>
      <c r="M128"/>
      <c r="N128"/>
      <c r="P128" s="25"/>
      <c r="Q128" s="61"/>
    </row>
    <row r="129" spans="1:17" s="38" customFormat="1" ht="15.75">
      <c r="A129" s="174" t="s">
        <v>716</v>
      </c>
      <c r="B129" t="s">
        <v>4942</v>
      </c>
      <c r="F129" s="174"/>
      <c r="G129"/>
      <c r="K129" s="174" t="s">
        <v>717</v>
      </c>
      <c r="L129" t="s">
        <v>4444</v>
      </c>
      <c r="P129" s="25"/>
      <c r="Q129" s="61"/>
    </row>
    <row r="130" spans="1:17" s="38" customFormat="1" ht="15.75">
      <c r="A130" s="174" t="s">
        <v>717</v>
      </c>
      <c r="B130" t="s">
        <v>5640</v>
      </c>
      <c r="C130"/>
      <c r="D130"/>
      <c r="F130" s="174"/>
      <c r="G130"/>
      <c r="K130" s="174" t="s">
        <v>717</v>
      </c>
      <c r="L130" t="s">
        <v>4563</v>
      </c>
      <c r="M130" s="636"/>
      <c r="N130"/>
      <c r="P130" s="25"/>
      <c r="Q130" s="61"/>
    </row>
    <row r="131" spans="1:17" s="38" customFormat="1" ht="15.75">
      <c r="A131" s="174" t="s">
        <v>717</v>
      </c>
      <c r="B131" t="s">
        <v>5644</v>
      </c>
      <c r="C131"/>
      <c r="D131"/>
      <c r="K131" s="174" t="s">
        <v>718</v>
      </c>
      <c r="L131" t="s">
        <v>4620</v>
      </c>
      <c r="P131" s="25"/>
      <c r="Q131" s="61"/>
    </row>
    <row r="132" spans="1:17" s="38" customFormat="1" ht="15.75">
      <c r="A132" s="174"/>
      <c r="B132"/>
      <c r="K132" s="174" t="s">
        <v>718</v>
      </c>
      <c r="L132" t="s">
        <v>4621</v>
      </c>
      <c r="P132" s="25"/>
      <c r="Q132" s="61"/>
    </row>
    <row r="133" spans="1:17" s="38" customFormat="1" ht="15.75">
      <c r="A133" s="639"/>
      <c r="K133" s="174" t="s">
        <v>718</v>
      </c>
      <c r="L133" t="s">
        <v>4723</v>
      </c>
      <c r="P133" s="25"/>
      <c r="Q133" s="61"/>
    </row>
    <row r="134" spans="1:17" s="38" customFormat="1" ht="15.75">
      <c r="A134" s="639"/>
      <c r="K134" s="174" t="s">
        <v>718</v>
      </c>
      <c r="L134" t="s">
        <v>4724</v>
      </c>
      <c r="P134" s="25"/>
      <c r="Q134" s="61"/>
    </row>
    <row r="135" spans="1:17" s="38" customFormat="1" ht="15.75">
      <c r="A135" s="639"/>
      <c r="K135" s="174" t="s">
        <v>718</v>
      </c>
      <c r="L135" t="s">
        <v>4900</v>
      </c>
      <c r="M135"/>
      <c r="N135"/>
      <c r="O135"/>
      <c r="P135" s="25"/>
      <c r="Q135" s="61"/>
    </row>
    <row r="136" spans="1:17" s="38" customFormat="1" ht="15.75">
      <c r="A136" s="639"/>
      <c r="H136" s="38" t="s">
        <v>2452</v>
      </c>
      <c r="K136" s="174" t="s">
        <v>718</v>
      </c>
      <c r="L136" t="s">
        <v>5026</v>
      </c>
      <c r="M136"/>
      <c r="N136"/>
      <c r="O136"/>
      <c r="P136" s="25"/>
      <c r="Q136" s="61"/>
    </row>
    <row r="137" spans="1:17" s="38" customFormat="1" ht="15.75">
      <c r="A137" s="639"/>
      <c r="K137" s="174" t="s">
        <v>716</v>
      </c>
      <c r="L137" t="s">
        <v>5424</v>
      </c>
      <c r="M137" s="21"/>
      <c r="N137" s="58"/>
      <c r="P137" s="25"/>
      <c r="Q137" s="61"/>
    </row>
    <row r="138" spans="1:17" s="38" customFormat="1" ht="15.75">
      <c r="A138" s="639"/>
      <c r="K138" s="174" t="s">
        <v>716</v>
      </c>
      <c r="L138" t="s">
        <v>5425</v>
      </c>
      <c r="M138" s="21"/>
      <c r="N138" s="58"/>
      <c r="P138" s="25"/>
      <c r="Q138" s="61"/>
    </row>
    <row r="139" spans="1:17" s="38" customFormat="1" ht="15.75">
      <c r="A139" s="639"/>
      <c r="K139" s="174" t="s">
        <v>716</v>
      </c>
      <c r="L139" t="s">
        <v>5540</v>
      </c>
      <c r="P139" s="25"/>
      <c r="Q139" s="61"/>
    </row>
    <row r="140" spans="1:17" s="38" customFormat="1" ht="15.75">
      <c r="A140" s="639"/>
      <c r="K140" s="174" t="s">
        <v>716</v>
      </c>
      <c r="L140" t="s">
        <v>5702</v>
      </c>
      <c r="M140"/>
      <c r="N140"/>
      <c r="P140" s="25"/>
      <c r="Q140" s="61"/>
    </row>
    <row r="141" spans="1:17" s="38" customFormat="1" ht="15.75">
      <c r="A141" s="639"/>
      <c r="K141" s="174" t="s">
        <v>716</v>
      </c>
      <c r="L141" t="s">
        <v>5702</v>
      </c>
      <c r="M141"/>
      <c r="N141"/>
      <c r="P141" s="25"/>
      <c r="Q141" s="61"/>
    </row>
    <row r="142" spans="1:17" s="38" customFormat="1" ht="15.75">
      <c r="A142" s="639"/>
      <c r="K142" s="174" t="s">
        <v>716</v>
      </c>
      <c r="L142" t="s">
        <v>5702</v>
      </c>
      <c r="M142"/>
      <c r="N142"/>
      <c r="P142" s="25"/>
      <c r="Q142" s="61"/>
    </row>
    <row r="143" spans="1:17" s="38" customFormat="1" ht="15.75">
      <c r="A143" s="639"/>
      <c r="K143" s="174" t="s">
        <v>716</v>
      </c>
      <c r="L143" t="s">
        <v>5703</v>
      </c>
      <c r="M143" s="21"/>
      <c r="N143" s="58"/>
      <c r="P143" s="25"/>
      <c r="Q143" s="61"/>
    </row>
    <row r="144" spans="1:17" s="38" customFormat="1" ht="15.75">
      <c r="A144" s="639"/>
      <c r="I144" s="38" t="s">
        <v>5704</v>
      </c>
      <c r="K144" s="174" t="s">
        <v>717</v>
      </c>
      <c r="L144" t="s">
        <v>5705</v>
      </c>
      <c r="M144" s="21"/>
      <c r="N144" s="58"/>
      <c r="P144" s="25"/>
      <c r="Q144" s="61"/>
    </row>
    <row r="145" spans="1:17" s="38" customFormat="1" ht="15.75">
      <c r="A145" s="639"/>
      <c r="K145" s="174" t="s">
        <v>716</v>
      </c>
      <c r="L145" t="s">
        <v>5930</v>
      </c>
      <c r="M145" s="21"/>
      <c r="N145" s="58"/>
      <c r="P145" s="25"/>
      <c r="Q145" s="61"/>
    </row>
    <row r="146" spans="1:17" s="38" customFormat="1" ht="15.75">
      <c r="A146" s="639"/>
      <c r="K146" s="174" t="s">
        <v>716</v>
      </c>
      <c r="L146" t="s">
        <v>6067</v>
      </c>
      <c r="M146" s="21"/>
      <c r="N146" s="58"/>
      <c r="P146" s="25"/>
      <c r="Q146" s="61"/>
    </row>
    <row r="147" spans="1:17" s="38" customFormat="1" ht="15.75">
      <c r="A147" s="639"/>
      <c r="K147" s="25"/>
      <c r="L147" s="26"/>
      <c r="M147" s="21"/>
      <c r="N147" s="58"/>
      <c r="P147" s="25"/>
      <c r="Q147" s="61"/>
    </row>
    <row r="148" spans="1:17" s="38" customFormat="1" ht="15.75">
      <c r="A148" s="639"/>
      <c r="K148" s="25"/>
      <c r="L148" s="26" t="s">
        <v>2452</v>
      </c>
      <c r="M148" s="21"/>
      <c r="N148" s="58"/>
      <c r="P148" s="25"/>
      <c r="Q148" s="61"/>
    </row>
    <row r="149" spans="1:17" s="38" customFormat="1" ht="15.75">
      <c r="A149" s="639"/>
      <c r="K149" s="25"/>
      <c r="L149" s="26"/>
      <c r="M149" s="21"/>
      <c r="N149" s="58"/>
      <c r="P149" s="25"/>
      <c r="Q149" s="61"/>
    </row>
    <row r="150" spans="1:17" s="38" customFormat="1" ht="15.75">
      <c r="A150" s="639"/>
      <c r="K150" s="25"/>
      <c r="L150" s="26"/>
      <c r="M150" s="21"/>
      <c r="N150" s="58"/>
      <c r="P150" s="25"/>
      <c r="Q150" s="61"/>
    </row>
    <row r="151" spans="1:17" s="38" customFormat="1" ht="15.75">
      <c r="A151" s="639"/>
      <c r="K151" s="25"/>
      <c r="L151" s="26"/>
      <c r="M151" s="21"/>
      <c r="N151" s="58"/>
      <c r="P151" s="25"/>
      <c r="Q151" s="61"/>
    </row>
    <row r="152" spans="1:17" s="38" customFormat="1" ht="15.75">
      <c r="A152" s="639"/>
      <c r="K152" s="25"/>
      <c r="L152" s="26"/>
      <c r="M152" s="21"/>
      <c r="N152" s="3"/>
      <c r="P152" s="25"/>
      <c r="Q152" s="61"/>
    </row>
    <row r="153" spans="1:17" s="38" customFormat="1" ht="15.75">
      <c r="A153" s="639"/>
      <c r="K153" s="25"/>
      <c r="L153" s="26"/>
      <c r="M153" s="21"/>
      <c r="N153" s="58"/>
      <c r="P153" s="26"/>
      <c r="Q153" s="61"/>
    </row>
    <row r="154" spans="1:17" s="38" customFormat="1" ht="15.75">
      <c r="A154" s="639"/>
      <c r="K154" s="25"/>
      <c r="L154" s="26"/>
      <c r="M154" s="21"/>
      <c r="N154" s="3"/>
      <c r="P154" s="26"/>
      <c r="Q154" s="61"/>
    </row>
    <row r="155" spans="1:17" s="38" customFormat="1" ht="15">
      <c r="A155" s="39"/>
      <c r="K155" s="26"/>
      <c r="L155" s="21"/>
      <c r="M155" s="636"/>
      <c r="N155" s="3"/>
      <c r="P155" s="194"/>
      <c r="Q155" s="61"/>
    </row>
    <row r="156" spans="1:17" s="38" customFormat="1" ht="23.25">
      <c r="A156" s="638" t="s">
        <v>1</v>
      </c>
      <c r="K156" s="21"/>
      <c r="L156" s="199"/>
      <c r="M156" s="24"/>
      <c r="N156" s="3"/>
      <c r="P156" s="194"/>
      <c r="Q156" s="61"/>
    </row>
    <row r="157" spans="1:17" s="38" customFormat="1" ht="15.75">
      <c r="A157" s="640" t="s">
        <v>2638</v>
      </c>
      <c r="F157" s="640" t="s">
        <v>2639</v>
      </c>
      <c r="K157" s="640" t="s">
        <v>2640</v>
      </c>
      <c r="M157" s="21"/>
      <c r="N157" s="79"/>
      <c r="P157" s="21"/>
      <c r="Q157" s="61"/>
    </row>
    <row r="158" spans="1:17" s="38" customFormat="1" ht="15.75">
      <c r="A158" s="174" t="s">
        <v>717</v>
      </c>
      <c r="B158" t="s">
        <v>4494</v>
      </c>
      <c r="F158" s="174" t="s">
        <v>717</v>
      </c>
      <c r="G158" t="s">
        <v>4843</v>
      </c>
      <c r="H158" s="21"/>
      <c r="I158" s="58"/>
      <c r="K158" s="174" t="s">
        <v>716</v>
      </c>
      <c r="L158" t="s">
        <v>4349</v>
      </c>
      <c r="M158"/>
      <c r="N158"/>
      <c r="P158" s="26"/>
      <c r="Q158" s="61"/>
    </row>
    <row r="159" spans="1:17" s="38" customFormat="1" ht="15.75">
      <c r="A159" s="174" t="s">
        <v>717</v>
      </c>
      <c r="B159" t="s">
        <v>4773</v>
      </c>
      <c r="F159" s="174" t="s">
        <v>718</v>
      </c>
      <c r="G159" t="s">
        <v>5175</v>
      </c>
      <c r="I159" s="199"/>
      <c r="K159" s="174" t="s">
        <v>717</v>
      </c>
      <c r="L159" t="s">
        <v>4818</v>
      </c>
      <c r="M159"/>
      <c r="N159"/>
      <c r="P159" s="25"/>
      <c r="Q159" s="61"/>
    </row>
    <row r="160" spans="1:17" s="38" customFormat="1" ht="15.75">
      <c r="A160" s="174" t="s">
        <v>716</v>
      </c>
      <c r="B160" t="s">
        <v>4774</v>
      </c>
      <c r="F160" s="174"/>
      <c r="G160"/>
      <c r="K160" s="174" t="s">
        <v>716</v>
      </c>
      <c r="L160" t="s">
        <v>4943</v>
      </c>
      <c r="M160" s="21"/>
      <c r="N160" s="58"/>
      <c r="P160" s="25"/>
      <c r="Q160" s="61"/>
    </row>
    <row r="161" spans="1:17" s="38" customFormat="1" ht="15.75">
      <c r="A161" s="174"/>
      <c r="B161"/>
      <c r="F161" s="174"/>
      <c r="G161"/>
      <c r="K161" s="174" t="s">
        <v>716</v>
      </c>
      <c r="L161" t="s">
        <v>5426</v>
      </c>
      <c r="M161"/>
      <c r="N161"/>
      <c r="P161" s="25"/>
      <c r="Q161" s="61"/>
    </row>
    <row r="162" spans="1:17" s="38" customFormat="1" ht="15.75">
      <c r="A162" s="174"/>
      <c r="B162"/>
      <c r="K162" s="174" t="s">
        <v>716</v>
      </c>
      <c r="L162" t="s">
        <v>5126</v>
      </c>
      <c r="M162"/>
      <c r="N162"/>
      <c r="P162" s="25"/>
      <c r="Q162" s="61"/>
    </row>
    <row r="163" spans="1:17" s="38" customFormat="1" ht="15.75">
      <c r="A163" s="174"/>
      <c r="B163"/>
      <c r="K163" s="174" t="s">
        <v>718</v>
      </c>
      <c r="L163" t="s">
        <v>5424</v>
      </c>
      <c r="M163" s="21"/>
      <c r="N163" s="58"/>
      <c r="P163" s="25"/>
      <c r="Q163" s="61"/>
    </row>
    <row r="164" spans="1:17" s="38" customFormat="1" ht="15.75">
      <c r="A164" s="174"/>
      <c r="B164"/>
      <c r="K164" s="174" t="s">
        <v>718</v>
      </c>
      <c r="L164" t="s">
        <v>5541</v>
      </c>
      <c r="N164" s="199"/>
      <c r="P164" s="25"/>
      <c r="Q164" s="61"/>
    </row>
    <row r="165" spans="1:17" s="38" customFormat="1" ht="15.75">
      <c r="A165" s="174"/>
      <c r="B165"/>
      <c r="K165" s="174" t="s">
        <v>717</v>
      </c>
      <c r="L165" t="s">
        <v>5701</v>
      </c>
      <c r="M165"/>
      <c r="N165"/>
      <c r="O165"/>
      <c r="P165" s="25"/>
      <c r="Q165" s="61"/>
    </row>
    <row r="166" spans="1:17" s="38" customFormat="1" ht="15.75">
      <c r="A166" s="174"/>
      <c r="B166"/>
      <c r="K166" s="174" t="s">
        <v>717</v>
      </c>
      <c r="L166" t="s">
        <v>5856</v>
      </c>
      <c r="M166"/>
      <c r="N166"/>
      <c r="P166" s="25"/>
      <c r="Q166" s="61"/>
    </row>
    <row r="167" spans="1:17" s="38" customFormat="1" ht="15.75">
      <c r="A167" s="639"/>
      <c r="K167" s="174" t="s">
        <v>717</v>
      </c>
      <c r="L167" t="s">
        <v>5857</v>
      </c>
      <c r="M167"/>
      <c r="N167"/>
      <c r="O167"/>
      <c r="P167" s="25"/>
      <c r="Q167" s="61"/>
    </row>
    <row r="168" spans="1:17" s="38" customFormat="1" ht="15.75">
      <c r="A168" s="639"/>
      <c r="K168" s="174" t="s">
        <v>717</v>
      </c>
      <c r="L168" t="s">
        <v>5971</v>
      </c>
      <c r="M168" s="17"/>
      <c r="N168"/>
      <c r="P168" s="25"/>
      <c r="Q168" s="61"/>
    </row>
    <row r="169" spans="1:17" s="38" customFormat="1" ht="15.75">
      <c r="A169" s="639"/>
      <c r="K169" s="21"/>
      <c r="L169" s="199"/>
      <c r="M169" s="21"/>
      <c r="N169" s="58"/>
      <c r="P169" s="25"/>
      <c r="Q169" s="61"/>
    </row>
    <row r="170" spans="1:17" s="38" customFormat="1" ht="15.75">
      <c r="A170" s="639"/>
      <c r="K170" s="21"/>
      <c r="L170" s="199"/>
      <c r="M170" s="21"/>
      <c r="N170" s="58"/>
      <c r="P170" s="25"/>
      <c r="Q170" s="61"/>
    </row>
    <row r="171" spans="1:17" s="38" customFormat="1" ht="15.75">
      <c r="A171" s="639"/>
      <c r="K171" s="21"/>
      <c r="L171" s="199"/>
      <c r="M171" s="21"/>
      <c r="N171" s="58"/>
      <c r="P171" s="25"/>
      <c r="Q171" s="61"/>
    </row>
    <row r="172" spans="1:17" s="38" customFormat="1" ht="15.75">
      <c r="A172" s="639"/>
      <c r="K172" s="21"/>
      <c r="L172" s="199"/>
      <c r="M172" s="21"/>
      <c r="N172" s="58"/>
      <c r="P172" s="25"/>
      <c r="Q172" s="61"/>
    </row>
    <row r="173" spans="1:17" s="38" customFormat="1" ht="15.75">
      <c r="A173" s="639"/>
      <c r="K173" s="21"/>
      <c r="L173" s="199"/>
      <c r="M173" s="21"/>
      <c r="N173" s="58"/>
      <c r="P173" s="25"/>
      <c r="Q173" s="61"/>
    </row>
    <row r="174" spans="1:17" s="38" customFormat="1" ht="15.75">
      <c r="A174" s="639"/>
      <c r="K174" s="21"/>
      <c r="L174" s="199"/>
      <c r="M174" s="21"/>
      <c r="N174" s="3"/>
      <c r="P174" s="21"/>
      <c r="Q174" s="61"/>
    </row>
    <row r="175" spans="1:17" s="38" customFormat="1" ht="15.75">
      <c r="A175" s="639"/>
      <c r="K175" s="21"/>
      <c r="L175" s="199"/>
      <c r="M175" s="21"/>
      <c r="N175" s="58"/>
      <c r="P175" s="21"/>
      <c r="Q175" s="61"/>
    </row>
    <row r="176" spans="1:17" s="38" customFormat="1" ht="15.75">
      <c r="A176" s="639"/>
      <c r="K176" s="21"/>
      <c r="L176" s="199"/>
      <c r="M176" s="21"/>
      <c r="N176" s="3"/>
      <c r="P176" s="21"/>
      <c r="Q176" s="61"/>
    </row>
    <row r="177" spans="1:17" s="38" customFormat="1" ht="15.75">
      <c r="A177" s="639"/>
      <c r="K177" s="21"/>
      <c r="L177" s="199"/>
      <c r="M177" s="21"/>
      <c r="N177" s="58"/>
      <c r="P177" s="194"/>
      <c r="Q177" s="61"/>
    </row>
    <row r="178" spans="1:17" s="38" customFormat="1" ht="15.75">
      <c r="A178" s="639"/>
      <c r="K178" s="21"/>
      <c r="L178" s="199"/>
      <c r="M178" s="21"/>
      <c r="N178" s="3"/>
      <c r="P178" s="26"/>
      <c r="Q178" s="61"/>
    </row>
    <row r="179" spans="1:17" s="38" customFormat="1" ht="15.75">
      <c r="A179" s="639"/>
      <c r="K179" s="21"/>
      <c r="L179" s="199"/>
      <c r="M179" s="21"/>
      <c r="N179" s="3"/>
      <c r="P179" s="194"/>
      <c r="Q179" s="61"/>
    </row>
    <row r="180" spans="1:17" s="38" customFormat="1" ht="15.75">
      <c r="A180" s="639"/>
      <c r="K180" s="21"/>
      <c r="L180" s="199"/>
      <c r="M180" s="21"/>
      <c r="N180" s="58"/>
      <c r="P180" s="194"/>
      <c r="Q180" s="61"/>
    </row>
    <row r="181" spans="1:17" s="38" customFormat="1" ht="15.75">
      <c r="A181" s="639"/>
      <c r="K181" s="21"/>
      <c r="L181" s="199"/>
      <c r="M181" s="21"/>
      <c r="N181" s="3"/>
      <c r="P181" s="26"/>
      <c r="Q181" s="61"/>
    </row>
    <row r="182" spans="1:17" s="38" customFormat="1" ht="15.75">
      <c r="A182" s="639"/>
      <c r="K182" s="21"/>
      <c r="L182" s="199"/>
      <c r="M182" s="21"/>
      <c r="N182" s="79"/>
      <c r="P182" s="26"/>
      <c r="Q182" s="61"/>
    </row>
    <row r="183" spans="1:17" s="38" customFormat="1" ht="15.75">
      <c r="A183" s="639"/>
      <c r="K183" s="21"/>
      <c r="L183" s="199"/>
      <c r="M183" s="21"/>
      <c r="N183" s="3"/>
      <c r="P183" s="26"/>
      <c r="Q183" s="61"/>
    </row>
    <row r="184" spans="1:17" s="38" customFormat="1" ht="15.75">
      <c r="A184" s="639"/>
      <c r="K184" s="21"/>
      <c r="L184" s="199"/>
      <c r="M184" s="21"/>
      <c r="N184" s="3"/>
      <c r="P184" s="194"/>
      <c r="Q184" s="61"/>
    </row>
    <row r="185" spans="1:17" s="38" customFormat="1" ht="15.75">
      <c r="A185" s="639"/>
      <c r="K185" s="21"/>
      <c r="L185" s="199"/>
      <c r="M185" s="21"/>
      <c r="N185" s="3"/>
      <c r="P185" s="25"/>
      <c r="Q185" s="61"/>
    </row>
    <row r="186" spans="1:17" s="38" customFormat="1" ht="15.75">
      <c r="A186" s="639"/>
      <c r="K186" s="21"/>
      <c r="L186" s="199"/>
      <c r="M186" s="21"/>
      <c r="N186" s="3"/>
      <c r="P186" s="21"/>
      <c r="Q186" s="61"/>
    </row>
    <row r="187" spans="1:17" s="38" customFormat="1" ht="23.25">
      <c r="A187" s="638" t="s">
        <v>1656</v>
      </c>
      <c r="K187" s="25"/>
      <c r="L187" s="21"/>
      <c r="M187" s="21"/>
      <c r="N187" s="25"/>
      <c r="P187" s="26"/>
    </row>
    <row r="188" spans="1:17" s="38" customFormat="1" ht="15.75">
      <c r="A188" s="640" t="s">
        <v>2638</v>
      </c>
      <c r="F188" s="640" t="s">
        <v>2639</v>
      </c>
      <c r="K188" s="640" t="s">
        <v>2640</v>
      </c>
      <c r="M188" s="21"/>
      <c r="N188" s="25"/>
      <c r="P188" s="21"/>
    </row>
    <row r="189" spans="1:17" s="38" customFormat="1" ht="15.75">
      <c r="A189" s="174" t="s">
        <v>716</v>
      </c>
      <c r="B189" t="s">
        <v>5931</v>
      </c>
      <c r="F189" s="174"/>
      <c r="G189"/>
      <c r="K189" s="174" t="s">
        <v>718</v>
      </c>
      <c r="L189" t="s">
        <v>4350</v>
      </c>
      <c r="M189"/>
      <c r="N189"/>
      <c r="P189" s="21"/>
    </row>
    <row r="190" spans="1:17" s="38" customFormat="1" ht="15.75">
      <c r="A190" s="174" t="s">
        <v>716</v>
      </c>
      <c r="B190" t="s">
        <v>5932</v>
      </c>
      <c r="F190" s="174"/>
      <c r="G190"/>
      <c r="K190" s="174" t="s">
        <v>717</v>
      </c>
      <c r="L190" t="s">
        <v>4622</v>
      </c>
      <c r="N190" s="25"/>
      <c r="P190" s="21"/>
    </row>
    <row r="191" spans="1:17" s="38" customFormat="1" ht="15.75">
      <c r="A191" s="174" t="s">
        <v>716</v>
      </c>
      <c r="B191" t="s">
        <v>5933</v>
      </c>
      <c r="F191" s="174"/>
      <c r="G191"/>
      <c r="K191" s="174" t="s">
        <v>717</v>
      </c>
      <c r="L191" t="s">
        <v>4725</v>
      </c>
      <c r="M191" s="636"/>
      <c r="N191"/>
      <c r="P191" s="21"/>
    </row>
    <row r="192" spans="1:17" s="38" customFormat="1" ht="15.75">
      <c r="A192" s="640"/>
      <c r="F192" s="174"/>
      <c r="G192"/>
      <c r="K192" s="174" t="s">
        <v>718</v>
      </c>
      <c r="L192" t="s">
        <v>4819</v>
      </c>
      <c r="M192"/>
      <c r="N192"/>
      <c r="P192" s="21"/>
    </row>
    <row r="193" spans="1:17" s="38" customFormat="1" ht="15.75">
      <c r="A193" s="640"/>
      <c r="F193" s="174"/>
      <c r="G193"/>
      <c r="K193" s="174" t="s">
        <v>717</v>
      </c>
      <c r="L193" t="s">
        <v>4817</v>
      </c>
      <c r="M193"/>
      <c r="N193"/>
      <c r="P193" s="21"/>
    </row>
    <row r="194" spans="1:17" s="38" customFormat="1" ht="15.75">
      <c r="A194" s="640"/>
      <c r="F194" s="640"/>
      <c r="K194" s="174" t="s">
        <v>718</v>
      </c>
      <c r="L194" t="s">
        <v>5427</v>
      </c>
      <c r="M194" s="21"/>
      <c r="N194" s="58"/>
      <c r="P194" s="21"/>
    </row>
    <row r="195" spans="1:17" s="38" customFormat="1" ht="15.75">
      <c r="A195" s="640"/>
      <c r="F195" s="640"/>
      <c r="K195" s="174"/>
      <c r="L195"/>
      <c r="M195" s="21"/>
      <c r="N195" s="25"/>
      <c r="P195" s="21"/>
    </row>
    <row r="196" spans="1:17" s="38" customFormat="1" ht="15.75">
      <c r="A196" s="640"/>
      <c r="F196" s="640"/>
      <c r="K196" s="174"/>
      <c r="L196"/>
      <c r="M196" s="21"/>
      <c r="N196" s="25"/>
      <c r="P196" s="21"/>
    </row>
    <row r="197" spans="1:17" s="38" customFormat="1" ht="15.75">
      <c r="A197" s="640"/>
      <c r="F197" s="640"/>
      <c r="K197" s="174"/>
      <c r="L197"/>
      <c r="M197" s="21"/>
      <c r="N197" s="25"/>
      <c r="P197" s="21"/>
    </row>
    <row r="198" spans="1:17" s="38" customFormat="1" ht="15.75">
      <c r="A198" s="640"/>
      <c r="F198" s="640"/>
      <c r="K198" s="174"/>
      <c r="L198"/>
      <c r="M198" s="21"/>
      <c r="N198" s="25"/>
      <c r="P198" s="21"/>
    </row>
    <row r="199" spans="1:17" s="38" customFormat="1" ht="15.75">
      <c r="A199" s="640"/>
      <c r="F199" s="640"/>
      <c r="K199" s="174"/>
      <c r="L199"/>
      <c r="M199" s="21"/>
      <c r="N199" s="25"/>
      <c r="P199" s="21"/>
    </row>
    <row r="200" spans="1:17" s="38" customFormat="1" ht="15.75">
      <c r="A200" s="640"/>
      <c r="F200" s="640"/>
      <c r="K200" s="174"/>
      <c r="L200"/>
      <c r="M200" s="21"/>
      <c r="N200" s="25"/>
      <c r="P200" s="21"/>
    </row>
    <row r="201" spans="1:17" s="38" customFormat="1" ht="15.75">
      <c r="A201" s="639"/>
      <c r="K201" s="174"/>
      <c r="L201"/>
      <c r="M201" s="21"/>
      <c r="N201" s="58"/>
      <c r="P201" s="21"/>
      <c r="Q201" s="61"/>
    </row>
    <row r="202" spans="1:17" s="38" customFormat="1" ht="15.75">
      <c r="A202" s="639"/>
      <c r="K202" s="174"/>
      <c r="L202"/>
      <c r="M202" s="21"/>
      <c r="N202" s="3"/>
      <c r="P202" s="21"/>
      <c r="Q202" s="61"/>
    </row>
    <row r="203" spans="1:17" s="38" customFormat="1" ht="15.75">
      <c r="A203" s="639"/>
      <c r="K203" s="21"/>
      <c r="L203" s="199"/>
      <c r="M203" s="21"/>
      <c r="N203" s="3"/>
      <c r="P203" s="25"/>
      <c r="Q203" s="61"/>
    </row>
    <row r="204" spans="1:17" s="38" customFormat="1" ht="15.75">
      <c r="A204" s="639"/>
      <c r="K204" s="21"/>
      <c r="L204" s="199"/>
      <c r="M204" s="21"/>
      <c r="N204" s="3"/>
      <c r="P204" s="194"/>
      <c r="Q204" s="61"/>
    </row>
    <row r="205" spans="1:17" s="38" customFormat="1" ht="15.75">
      <c r="A205" s="639"/>
      <c r="K205" s="21"/>
      <c r="L205" s="199"/>
      <c r="M205" s="21"/>
      <c r="N205" s="58"/>
      <c r="P205" s="21"/>
      <c r="Q205" s="61"/>
    </row>
    <row r="206" spans="1:17" s="38" customFormat="1" ht="15.75">
      <c r="A206" s="639"/>
      <c r="K206" s="21"/>
      <c r="L206" s="199"/>
      <c r="M206" s="21"/>
      <c r="N206" s="58"/>
      <c r="P206" s="25"/>
      <c r="Q206" s="61"/>
    </row>
    <row r="207" spans="1:17" s="38" customFormat="1" ht="15.75">
      <c r="A207" s="639"/>
      <c r="K207" s="21"/>
      <c r="L207" s="199"/>
      <c r="M207" s="21"/>
      <c r="N207" s="58"/>
      <c r="P207" s="25"/>
      <c r="Q207" s="61"/>
    </row>
    <row r="208" spans="1:17" s="38" customFormat="1" ht="15.75">
      <c r="A208" s="639"/>
      <c r="K208" s="21"/>
      <c r="L208" s="199"/>
      <c r="M208" s="21"/>
      <c r="N208" s="58"/>
      <c r="P208" s="25"/>
      <c r="Q208" s="61"/>
    </row>
    <row r="209" spans="1:17" s="38" customFormat="1" ht="15.75">
      <c r="A209" s="639"/>
      <c r="K209" s="21"/>
      <c r="L209" s="199"/>
      <c r="M209" s="21"/>
      <c r="N209" s="58"/>
      <c r="P209" s="25"/>
      <c r="Q209" s="61"/>
    </row>
    <row r="210" spans="1:17" s="38" customFormat="1" ht="15.75">
      <c r="A210" s="639"/>
      <c r="K210" s="21"/>
      <c r="L210" s="199"/>
      <c r="M210" s="21"/>
      <c r="N210" s="58"/>
      <c r="P210" s="25"/>
      <c r="Q210" s="61"/>
    </row>
    <row r="211" spans="1:17" s="38" customFormat="1" ht="15.75">
      <c r="A211" s="639"/>
      <c r="K211" s="21"/>
      <c r="L211" s="199"/>
      <c r="M211" s="21"/>
      <c r="N211" s="58"/>
      <c r="P211" s="25"/>
      <c r="Q211" s="61"/>
    </row>
    <row r="212" spans="1:17" s="38" customFormat="1" ht="15.75">
      <c r="A212" s="639"/>
      <c r="K212" s="21"/>
      <c r="L212" s="199"/>
      <c r="M212" s="21"/>
      <c r="N212" s="3"/>
      <c r="P212" s="25"/>
      <c r="Q212" s="61"/>
    </row>
    <row r="213" spans="1:17" s="38" customFormat="1" ht="15.75">
      <c r="A213" s="639"/>
      <c r="K213" s="21"/>
      <c r="L213" s="199"/>
      <c r="M213" s="21"/>
      <c r="N213" s="3"/>
      <c r="P213" s="25"/>
      <c r="Q213" s="61"/>
    </row>
    <row r="214" spans="1:17" s="38" customFormat="1" ht="15.75">
      <c r="A214" s="639"/>
      <c r="K214" s="21"/>
      <c r="L214" s="199"/>
      <c r="M214" s="21"/>
      <c r="N214" s="3"/>
      <c r="P214" s="25"/>
      <c r="Q214" s="61"/>
    </row>
    <row r="215" spans="1:17" s="38" customFormat="1" ht="15.75">
      <c r="A215" s="639"/>
      <c r="K215" s="21"/>
      <c r="L215" s="199"/>
      <c r="M215" s="21"/>
      <c r="N215" s="58"/>
      <c r="P215" s="21"/>
      <c r="Q215" s="61"/>
    </row>
    <row r="216" spans="1:17" s="38" customFormat="1" ht="15.75">
      <c r="A216" s="639"/>
      <c r="K216" s="21"/>
      <c r="L216" s="199"/>
      <c r="M216" s="21"/>
      <c r="N216" s="58"/>
      <c r="P216" s="21"/>
      <c r="Q216" s="61"/>
    </row>
    <row r="217" spans="1:17" s="38" customFormat="1" ht="15">
      <c r="A217" s="39"/>
      <c r="K217" s="199"/>
      <c r="L217" s="25"/>
      <c r="M217" s="636"/>
      <c r="N217" s="3"/>
      <c r="P217" s="25"/>
      <c r="Q217" s="61"/>
    </row>
    <row r="218" spans="1:17" s="38" customFormat="1" ht="23.25">
      <c r="A218" s="638" t="s">
        <v>1664</v>
      </c>
      <c r="K218" s="25"/>
      <c r="L218" s="26"/>
      <c r="M218" s="24"/>
      <c r="N218" s="25"/>
      <c r="P218" s="21"/>
    </row>
    <row r="219" spans="1:17" s="38" customFormat="1" ht="15.75">
      <c r="A219" s="640" t="s">
        <v>2638</v>
      </c>
      <c r="F219" s="640" t="s">
        <v>2639</v>
      </c>
      <c r="K219" s="640" t="s">
        <v>2640</v>
      </c>
      <c r="M219" s="21"/>
      <c r="N219" s="25"/>
      <c r="P219" s="194"/>
    </row>
    <row r="220" spans="1:17" s="38" customFormat="1" ht="15.75">
      <c r="A220" s="174" t="s">
        <v>717</v>
      </c>
      <c r="B220" t="s">
        <v>5011</v>
      </c>
      <c r="C220"/>
      <c r="D220"/>
      <c r="F220" s="174" t="s">
        <v>717</v>
      </c>
      <c r="G220" t="s">
        <v>5007</v>
      </c>
      <c r="H220"/>
      <c r="I220"/>
      <c r="K220" s="174" t="s">
        <v>717</v>
      </c>
      <c r="L220" t="s">
        <v>5064</v>
      </c>
      <c r="M220"/>
      <c r="N220"/>
      <c r="P220" s="25"/>
    </row>
    <row r="221" spans="1:17" s="38" customFormat="1" ht="15.75">
      <c r="A221" s="174" t="s">
        <v>718</v>
      </c>
      <c r="B221" t="s">
        <v>5933</v>
      </c>
      <c r="F221" s="174" t="s">
        <v>716</v>
      </c>
      <c r="G221" t="s">
        <v>5311</v>
      </c>
      <c r="H221"/>
      <c r="I221"/>
      <c r="K221" s="174" t="s">
        <v>718</v>
      </c>
      <c r="L221" t="s">
        <v>5089</v>
      </c>
      <c r="M221" s="636"/>
      <c r="N221"/>
      <c r="O221"/>
      <c r="P221" s="25"/>
    </row>
    <row r="222" spans="1:17" s="38" customFormat="1" ht="15.75">
      <c r="A222" s="639"/>
      <c r="F222" s="174" t="s">
        <v>716</v>
      </c>
      <c r="G222" t="s">
        <v>5312</v>
      </c>
      <c r="H222"/>
      <c r="I222"/>
      <c r="J222"/>
      <c r="K222" s="174" t="s">
        <v>716</v>
      </c>
      <c r="L222" t="s">
        <v>5127</v>
      </c>
      <c r="M222"/>
      <c r="N222"/>
      <c r="O222"/>
      <c r="P222" s="25"/>
    </row>
    <row r="223" spans="1:17" s="38" customFormat="1" ht="15.75">
      <c r="A223" s="639"/>
      <c r="B223" s="38" t="s">
        <v>2452</v>
      </c>
      <c r="F223" s="174"/>
      <c r="G223"/>
      <c r="K223" s="174" t="s">
        <v>716</v>
      </c>
      <c r="L223" t="s">
        <v>5128</v>
      </c>
      <c r="M223"/>
      <c r="N223"/>
      <c r="O223"/>
      <c r="P223" s="25"/>
    </row>
    <row r="224" spans="1:17" s="38" customFormat="1" ht="15.75">
      <c r="A224" s="639"/>
      <c r="F224" s="174"/>
      <c r="G224"/>
      <c r="K224" s="174" t="s">
        <v>717</v>
      </c>
      <c r="L224" t="s">
        <v>5129</v>
      </c>
      <c r="M224"/>
      <c r="N224"/>
      <c r="O224"/>
      <c r="P224" s="25"/>
    </row>
    <row r="225" spans="1:16" s="38" customFormat="1" ht="15.75">
      <c r="A225" s="639"/>
      <c r="K225" s="174" t="s">
        <v>717</v>
      </c>
      <c r="L225" t="s">
        <v>5130</v>
      </c>
      <c r="M225"/>
      <c r="N225"/>
      <c r="O225"/>
      <c r="P225" s="25"/>
    </row>
    <row r="226" spans="1:16" s="38" customFormat="1" ht="15.75">
      <c r="A226" s="639"/>
      <c r="K226" s="174" t="s">
        <v>717</v>
      </c>
      <c r="L226" t="s">
        <v>5313</v>
      </c>
      <c r="M226"/>
      <c r="N226"/>
      <c r="P226" s="25"/>
    </row>
    <row r="227" spans="1:16" s="38" customFormat="1" ht="15.75">
      <c r="A227" s="639"/>
      <c r="K227" s="174" t="s">
        <v>716</v>
      </c>
      <c r="L227" t="s">
        <v>5314</v>
      </c>
      <c r="M227"/>
      <c r="N227"/>
      <c r="O227"/>
      <c r="P227" s="25"/>
    </row>
    <row r="228" spans="1:16" s="38" customFormat="1" ht="15.75">
      <c r="A228" s="639"/>
      <c r="K228" s="174" t="s">
        <v>716</v>
      </c>
      <c r="L228" t="s">
        <v>5315</v>
      </c>
      <c r="M228"/>
      <c r="N228"/>
      <c r="O228"/>
      <c r="P228" s="25"/>
    </row>
    <row r="229" spans="1:16" s="38" customFormat="1" ht="15.75">
      <c r="A229" s="639"/>
      <c r="K229" s="174" t="s">
        <v>716</v>
      </c>
      <c r="L229" t="s">
        <v>5316</v>
      </c>
      <c r="M229"/>
      <c r="N229"/>
      <c r="O229"/>
      <c r="P229" s="25"/>
    </row>
    <row r="230" spans="1:16" s="38" customFormat="1" ht="15.75">
      <c r="A230" s="639"/>
      <c r="K230" s="174" t="s">
        <v>717</v>
      </c>
      <c r="L230" t="s">
        <v>5317</v>
      </c>
      <c r="M230"/>
      <c r="N230"/>
      <c r="O230"/>
      <c r="P230" s="25"/>
    </row>
    <row r="231" spans="1:16" s="38" customFormat="1" ht="15.75">
      <c r="A231" s="639"/>
      <c r="K231" s="174" t="s">
        <v>717</v>
      </c>
      <c r="L231" t="s">
        <v>5706</v>
      </c>
      <c r="M231"/>
      <c r="N231"/>
      <c r="P231" s="25"/>
    </row>
    <row r="232" spans="1:16" s="38" customFormat="1" ht="15.75">
      <c r="A232" s="639"/>
      <c r="K232" s="174" t="s">
        <v>716</v>
      </c>
      <c r="L232" t="s">
        <v>5707</v>
      </c>
      <c r="M232"/>
      <c r="N232"/>
      <c r="P232" s="25"/>
    </row>
    <row r="233" spans="1:16" s="38" customFormat="1" ht="15.75">
      <c r="A233" s="639"/>
      <c r="K233" s="174" t="s">
        <v>716</v>
      </c>
      <c r="L233" t="s">
        <v>5708</v>
      </c>
      <c r="M233"/>
      <c r="N233"/>
      <c r="P233" s="25"/>
    </row>
    <row r="234" spans="1:16" s="38" customFormat="1" ht="15.75">
      <c r="A234" s="639"/>
      <c r="I234" s="38" t="s">
        <v>2452</v>
      </c>
      <c r="K234" s="174"/>
      <c r="L234"/>
      <c r="M234" s="21"/>
      <c r="N234" s="25"/>
      <c r="P234" s="25"/>
    </row>
    <row r="235" spans="1:16" s="38" customFormat="1" ht="15.75">
      <c r="A235" s="639"/>
      <c r="K235" s="174"/>
      <c r="L235"/>
      <c r="M235" s="21"/>
      <c r="N235" s="25"/>
      <c r="P235" s="25"/>
    </row>
    <row r="236" spans="1:16" s="38" customFormat="1" ht="15.75">
      <c r="A236" s="639"/>
      <c r="K236" s="174"/>
      <c r="L236"/>
      <c r="M236" s="21"/>
      <c r="N236" s="25"/>
      <c r="P236" s="25"/>
    </row>
    <row r="237" spans="1:16" s="38" customFormat="1" ht="15.75">
      <c r="A237" s="639"/>
      <c r="K237" s="174"/>
      <c r="L237"/>
      <c r="M237" s="21"/>
      <c r="N237" s="25"/>
      <c r="P237" s="25"/>
    </row>
    <row r="238" spans="1:16" s="38" customFormat="1" ht="15.75">
      <c r="A238" s="639"/>
      <c r="K238" s="174"/>
      <c r="L238"/>
      <c r="M238" s="21"/>
      <c r="N238" s="25"/>
      <c r="P238" s="25"/>
    </row>
    <row r="239" spans="1:16" s="38" customFormat="1" ht="15.75">
      <c r="A239" s="639"/>
      <c r="K239" s="174"/>
      <c r="L239"/>
      <c r="M239" s="21"/>
      <c r="N239" s="25"/>
      <c r="P239" s="25"/>
    </row>
    <row r="240" spans="1:16" s="38" customFormat="1" ht="15.75">
      <c r="A240" s="639"/>
      <c r="K240" s="174"/>
      <c r="L240"/>
      <c r="M240" s="21"/>
      <c r="N240" s="25"/>
      <c r="P240" s="25"/>
    </row>
    <row r="241" spans="1:16" s="38" customFormat="1" ht="15.75">
      <c r="A241" s="639"/>
      <c r="K241" s="174"/>
      <c r="L241"/>
      <c r="M241" s="21"/>
      <c r="N241" s="25"/>
      <c r="P241" s="25"/>
    </row>
    <row r="242" spans="1:16" s="38" customFormat="1" ht="15.75">
      <c r="A242" s="639"/>
      <c r="K242" s="174"/>
      <c r="L242"/>
      <c r="M242" s="21"/>
      <c r="N242" s="25"/>
      <c r="P242" s="25"/>
    </row>
    <row r="243" spans="1:16" s="38" customFormat="1" ht="15.75">
      <c r="A243" s="639"/>
      <c r="K243" s="25"/>
      <c r="L243" s="21"/>
      <c r="M243" s="21"/>
      <c r="N243" s="25"/>
      <c r="P243" s="26"/>
    </row>
    <row r="244" spans="1:16" s="38" customFormat="1" ht="15.75">
      <c r="A244" s="639"/>
      <c r="K244" s="25"/>
      <c r="L244" s="21"/>
      <c r="M244" s="21"/>
      <c r="N244" s="25"/>
      <c r="P244" s="21"/>
    </row>
    <row r="245" spans="1:16" s="38" customFormat="1" ht="15.75">
      <c r="A245" s="639"/>
      <c r="K245" s="25"/>
      <c r="L245" s="21"/>
      <c r="M245" s="21"/>
      <c r="N245" s="25"/>
      <c r="P245" s="194"/>
    </row>
    <row r="246" spans="1:16" s="38" customFormat="1" ht="15.75">
      <c r="A246" s="639"/>
      <c r="K246" s="25"/>
      <c r="L246" s="21"/>
      <c r="M246" s="21"/>
      <c r="N246" s="25"/>
      <c r="P246" s="25"/>
    </row>
    <row r="247" spans="1:16" s="38" customFormat="1" ht="15.75">
      <c r="A247" s="639"/>
      <c r="K247" s="25"/>
      <c r="L247" s="21"/>
      <c r="M247" s="21"/>
      <c r="N247" s="25"/>
      <c r="P247" s="26"/>
    </row>
    <row r="248" spans="1:16" s="38" customFormat="1" ht="15.75">
      <c r="A248" s="639"/>
      <c r="K248" s="25"/>
      <c r="L248" s="21"/>
      <c r="M248" s="21"/>
      <c r="N248" s="25"/>
      <c r="P248" s="21"/>
    </row>
    <row r="249" spans="1:16" s="38" customFormat="1" ht="23.25">
      <c r="A249" s="638" t="s">
        <v>3602</v>
      </c>
      <c r="K249" s="25"/>
      <c r="L249" s="21"/>
      <c r="M249" s="21"/>
      <c r="N249" s="25"/>
      <c r="P249" s="21"/>
    </row>
    <row r="250" spans="1:16" s="38" customFormat="1" ht="15.75">
      <c r="A250" s="640" t="s">
        <v>2638</v>
      </c>
      <c r="F250" s="640" t="s">
        <v>2639</v>
      </c>
      <c r="K250" s="640" t="s">
        <v>2640</v>
      </c>
      <c r="M250" s="21"/>
      <c r="N250" s="25"/>
    </row>
    <row r="251" spans="1:16" s="38" customFormat="1" ht="15.75">
      <c r="A251" s="174"/>
      <c r="B251"/>
      <c r="F251" s="174"/>
      <c r="G251"/>
      <c r="K251" s="174" t="s">
        <v>716</v>
      </c>
      <c r="L251" t="s">
        <v>4351</v>
      </c>
    </row>
    <row r="252" spans="1:16" s="38" customFormat="1" ht="15.75">
      <c r="A252" s="174"/>
      <c r="B252"/>
      <c r="F252" s="174"/>
      <c r="G252"/>
      <c r="K252" s="174" t="s">
        <v>716</v>
      </c>
      <c r="L252" t="s">
        <v>4444</v>
      </c>
    </row>
    <row r="253" spans="1:16" s="38" customFormat="1" ht="15.75">
      <c r="A253" s="640"/>
      <c r="F253" s="640"/>
      <c r="K253" s="174" t="s">
        <v>717</v>
      </c>
      <c r="L253" t="s">
        <v>4445</v>
      </c>
    </row>
    <row r="254" spans="1:16" s="38" customFormat="1" ht="15.75">
      <c r="A254" s="640"/>
      <c r="F254" s="640"/>
      <c r="K254" s="174" t="s">
        <v>718</v>
      </c>
      <c r="L254" t="s">
        <v>4446</v>
      </c>
    </row>
    <row r="255" spans="1:16" s="38" customFormat="1" ht="15.75">
      <c r="A255" s="640"/>
      <c r="F255" s="640"/>
      <c r="K255" s="174" t="s">
        <v>718</v>
      </c>
      <c r="L255" t="s">
        <v>4564</v>
      </c>
      <c r="M255" s="636"/>
      <c r="N255"/>
    </row>
    <row r="256" spans="1:16" s="38" customFormat="1" ht="15.75">
      <c r="A256" s="640"/>
      <c r="F256" s="640"/>
      <c r="K256" s="174" t="s">
        <v>716</v>
      </c>
      <c r="L256" t="s">
        <v>4563</v>
      </c>
      <c r="M256" s="636"/>
      <c r="N256"/>
    </row>
    <row r="257" spans="1:15" s="38" customFormat="1" ht="15.75">
      <c r="A257" s="640"/>
      <c r="F257" s="640"/>
      <c r="K257" s="174" t="s">
        <v>716</v>
      </c>
      <c r="L257" t="s">
        <v>4820</v>
      </c>
      <c r="M257"/>
      <c r="N257"/>
    </row>
    <row r="258" spans="1:15" s="38" customFormat="1" ht="15.75">
      <c r="A258" s="640"/>
      <c r="F258" s="640"/>
      <c r="K258" s="174" t="s">
        <v>717</v>
      </c>
      <c r="L258" t="s">
        <v>5090</v>
      </c>
      <c r="M258" s="636"/>
      <c r="N258"/>
      <c r="O258"/>
    </row>
    <row r="259" spans="1:15" s="38" customFormat="1" ht="15.75">
      <c r="A259" s="640"/>
      <c r="F259" s="640"/>
      <c r="K259" s="174" t="s">
        <v>717</v>
      </c>
      <c r="L259" t="s">
        <v>5089</v>
      </c>
      <c r="M259" s="636"/>
      <c r="N259"/>
      <c r="O259"/>
    </row>
    <row r="260" spans="1:15" s="38" customFormat="1" ht="15.75">
      <c r="A260" s="640"/>
      <c r="F260" s="640"/>
      <c r="K260" s="174" t="s">
        <v>717</v>
      </c>
      <c r="L260" t="s">
        <v>5428</v>
      </c>
      <c r="M260" s="21"/>
      <c r="N260" s="58"/>
    </row>
    <row r="261" spans="1:15" s="38" customFormat="1" ht="15.75">
      <c r="A261" s="640"/>
      <c r="F261" s="640"/>
      <c r="K261" s="174" t="s">
        <v>716</v>
      </c>
      <c r="L261" t="s">
        <v>5542</v>
      </c>
      <c r="N261" s="199"/>
    </row>
    <row r="262" spans="1:15" s="38" customFormat="1" ht="15.75">
      <c r="A262" s="640"/>
      <c r="F262" s="640"/>
      <c r="K262" s="174" t="s">
        <v>717</v>
      </c>
      <c r="L262" t="s">
        <v>5769</v>
      </c>
      <c r="M262"/>
      <c r="N262"/>
      <c r="O262"/>
    </row>
    <row r="263" spans="1:15" s="38" customFormat="1" ht="15.75">
      <c r="A263" s="640"/>
      <c r="F263" s="640"/>
      <c r="K263" s="640"/>
      <c r="M263" s="21"/>
      <c r="N263" s="25"/>
    </row>
    <row r="264" spans="1:15" s="38" customFormat="1" ht="15.75">
      <c r="A264" s="640"/>
      <c r="F264" s="640"/>
      <c r="K264" s="640"/>
      <c r="M264" s="21"/>
      <c r="N264" s="25"/>
    </row>
    <row r="265" spans="1:15" s="38" customFormat="1" ht="15.75">
      <c r="A265" s="640"/>
      <c r="F265" s="640"/>
      <c r="K265" s="640"/>
      <c r="M265" s="21"/>
      <c r="N265" s="25"/>
    </row>
    <row r="266" spans="1:15" s="38" customFormat="1" ht="15.75">
      <c r="A266" s="640"/>
      <c r="F266" s="640"/>
      <c r="K266" s="640"/>
      <c r="M266" s="21"/>
      <c r="N266" s="25"/>
    </row>
    <row r="267" spans="1:15" s="38" customFormat="1" ht="15.75">
      <c r="A267" s="640"/>
      <c r="F267" s="640"/>
      <c r="K267" s="640"/>
      <c r="M267" s="21"/>
      <c r="N267" s="25"/>
    </row>
    <row r="268" spans="1:15" s="38" customFormat="1" ht="15.75">
      <c r="A268" s="640"/>
      <c r="F268" s="640"/>
      <c r="K268" s="640"/>
      <c r="M268" s="21"/>
      <c r="N268" s="25"/>
    </row>
    <row r="269" spans="1:15" s="38" customFormat="1" ht="15.75">
      <c r="A269" s="640"/>
      <c r="F269" s="640"/>
      <c r="K269" s="640"/>
      <c r="M269" s="21"/>
      <c r="N269" s="25"/>
    </row>
    <row r="270" spans="1:15" s="38" customFormat="1" ht="15.75">
      <c r="A270" s="640"/>
      <c r="F270" s="640"/>
      <c r="K270" s="640"/>
      <c r="M270" s="21"/>
      <c r="N270" s="25"/>
    </row>
    <row r="271" spans="1:15" s="38" customFormat="1" ht="15.75">
      <c r="A271" s="640"/>
      <c r="F271" s="640"/>
      <c r="K271" s="640"/>
      <c r="M271" s="21"/>
      <c r="N271" s="25"/>
    </row>
    <row r="272" spans="1:15" s="38" customFormat="1" ht="15.75">
      <c r="A272" s="640"/>
      <c r="F272" s="640"/>
      <c r="K272" s="640"/>
      <c r="M272" s="21"/>
      <c r="N272" s="25"/>
    </row>
    <row r="273" spans="1:15" s="38" customFormat="1" ht="15.75">
      <c r="A273" s="640"/>
      <c r="F273" s="640"/>
      <c r="K273" s="640"/>
      <c r="M273" s="21"/>
      <c r="N273" s="25"/>
    </row>
    <row r="274" spans="1:15" s="38" customFormat="1" ht="15.75">
      <c r="A274" s="640"/>
      <c r="F274" s="640"/>
      <c r="K274" s="640"/>
      <c r="M274" s="21"/>
      <c r="N274" s="25"/>
    </row>
    <row r="275" spans="1:15" s="38" customFormat="1" ht="15.75">
      <c r="A275" s="639"/>
      <c r="K275" s="25"/>
      <c r="L275" s="21"/>
      <c r="M275" s="21"/>
      <c r="N275" s="25"/>
    </row>
    <row r="276" spans="1:15" s="38" customFormat="1" ht="15.75">
      <c r="A276" s="639"/>
      <c r="K276" s="25"/>
      <c r="L276" s="21"/>
      <c r="M276" s="21"/>
      <c r="N276" s="25"/>
    </row>
    <row r="277" spans="1:15" s="38" customFormat="1" ht="15.75">
      <c r="A277" s="639"/>
      <c r="K277" s="25"/>
      <c r="L277" s="21"/>
      <c r="M277" s="21"/>
      <c r="N277" s="25"/>
    </row>
    <row r="278" spans="1:15" s="38" customFormat="1" ht="15.75">
      <c r="A278" s="639"/>
      <c r="K278" s="25"/>
      <c r="L278" s="21"/>
      <c r="M278" s="21"/>
      <c r="N278" s="25"/>
    </row>
    <row r="279" spans="1:15" s="38" customFormat="1" ht="15.75">
      <c r="A279" s="639"/>
      <c r="K279" s="25"/>
      <c r="L279" s="21"/>
      <c r="M279" s="21"/>
      <c r="N279" s="25"/>
    </row>
    <row r="280" spans="1:15" s="38" customFormat="1" ht="23.25">
      <c r="A280" s="638" t="s">
        <v>2709</v>
      </c>
      <c r="K280" s="25"/>
      <c r="L280" s="21"/>
      <c r="M280" s="21"/>
      <c r="N280" s="25"/>
    </row>
    <row r="281" spans="1:15" s="38" customFormat="1" ht="15.75">
      <c r="A281" s="640" t="s">
        <v>2638</v>
      </c>
      <c r="F281" s="640" t="s">
        <v>2639</v>
      </c>
      <c r="K281" s="640" t="s">
        <v>2640</v>
      </c>
      <c r="M281" s="21"/>
      <c r="N281" s="25"/>
    </row>
    <row r="282" spans="1:15" s="38" customFormat="1" ht="15.75">
      <c r="A282" s="174" t="s">
        <v>718</v>
      </c>
      <c r="B282" t="s">
        <v>4623</v>
      </c>
      <c r="C282"/>
      <c r="D282"/>
      <c r="E282"/>
      <c r="F282" s="174" t="s">
        <v>717</v>
      </c>
      <c r="G282" t="s">
        <v>5429</v>
      </c>
      <c r="J282"/>
      <c r="K282" s="174" t="s">
        <v>718</v>
      </c>
      <c r="L282" t="s">
        <v>4253</v>
      </c>
      <c r="M282"/>
      <c r="N282"/>
      <c r="O282"/>
    </row>
    <row r="283" spans="1:15" s="38" customFormat="1" ht="15.75">
      <c r="A283" s="174" t="s">
        <v>717</v>
      </c>
      <c r="B283" t="s">
        <v>4624</v>
      </c>
      <c r="C283"/>
      <c r="D283"/>
      <c r="K283" s="174" t="s">
        <v>716</v>
      </c>
      <c r="L283" t="s">
        <v>4348</v>
      </c>
      <c r="M283"/>
      <c r="N283"/>
    </row>
    <row r="284" spans="1:15" s="38" customFormat="1" ht="15.75">
      <c r="A284" s="174" t="s">
        <v>716</v>
      </c>
      <c r="B284" t="s">
        <v>4669</v>
      </c>
      <c r="K284" s="174" t="s">
        <v>717</v>
      </c>
      <c r="L284" t="s">
        <v>4352</v>
      </c>
      <c r="O284"/>
    </row>
    <row r="285" spans="1:15" s="38" customFormat="1" ht="15.75">
      <c r="A285" s="174" t="s">
        <v>716</v>
      </c>
      <c r="B285" t="s">
        <v>5508</v>
      </c>
      <c r="K285" s="174" t="s">
        <v>717</v>
      </c>
      <c r="L285" t="s">
        <v>4503</v>
      </c>
      <c r="M285"/>
      <c r="N285"/>
    </row>
    <row r="286" spans="1:15" s="38" customFormat="1" ht="15.75">
      <c r="A286" s="174" t="s">
        <v>718</v>
      </c>
      <c r="B286" t="s">
        <v>5477</v>
      </c>
      <c r="C286"/>
      <c r="K286" s="174" t="s">
        <v>718</v>
      </c>
      <c r="L286" t="s">
        <v>4726</v>
      </c>
    </row>
    <row r="287" spans="1:15" s="38" customFormat="1" ht="15.75">
      <c r="A287" s="174" t="s">
        <v>718</v>
      </c>
      <c r="B287" t="s">
        <v>5680</v>
      </c>
      <c r="K287" s="174" t="s">
        <v>718</v>
      </c>
      <c r="L287" t="s">
        <v>4820</v>
      </c>
      <c r="M287"/>
      <c r="N287"/>
    </row>
    <row r="288" spans="1:15" s="38" customFormat="1" ht="15.75">
      <c r="A288" s="174"/>
      <c r="B288"/>
      <c r="K288" s="174" t="s">
        <v>717</v>
      </c>
      <c r="L288" t="s">
        <v>4944</v>
      </c>
      <c r="M288" s="21"/>
      <c r="N288" s="58"/>
    </row>
    <row r="289" spans="1:15" s="38" customFormat="1" ht="15.75">
      <c r="A289" s="174"/>
      <c r="B289"/>
      <c r="K289" s="174" t="s">
        <v>718</v>
      </c>
      <c r="L289" t="s">
        <v>5318</v>
      </c>
      <c r="M289"/>
      <c r="N289"/>
    </row>
    <row r="290" spans="1:15" s="38" customFormat="1" ht="15.75">
      <c r="A290" s="174"/>
      <c r="B290"/>
      <c r="K290" s="174" t="s">
        <v>718</v>
      </c>
      <c r="L290" t="s">
        <v>5319</v>
      </c>
      <c r="M290"/>
      <c r="N290"/>
    </row>
    <row r="291" spans="1:15" s="38" customFormat="1" ht="15.75">
      <c r="A291" s="174"/>
      <c r="B291"/>
      <c r="K291" s="174" t="s">
        <v>718</v>
      </c>
      <c r="L291" t="s">
        <v>5065</v>
      </c>
      <c r="M291"/>
      <c r="N291"/>
    </row>
    <row r="292" spans="1:15" s="38" customFormat="1" ht="15.75">
      <c r="A292" s="174"/>
      <c r="B292"/>
      <c r="K292" s="174" t="s">
        <v>717</v>
      </c>
      <c r="L292" t="s">
        <v>5066</v>
      </c>
      <c r="M292"/>
      <c r="N292"/>
    </row>
    <row r="293" spans="1:15" s="38" customFormat="1" ht="15.75">
      <c r="A293" s="174"/>
      <c r="B293"/>
      <c r="K293" s="174" t="s">
        <v>717</v>
      </c>
      <c r="L293" t="s">
        <v>5131</v>
      </c>
      <c r="M293"/>
      <c r="N293"/>
      <c r="O293"/>
    </row>
    <row r="294" spans="1:15" s="38" customFormat="1" ht="15.75">
      <c r="A294" s="174"/>
      <c r="B294"/>
      <c r="K294" s="174" t="s">
        <v>717</v>
      </c>
      <c r="L294" t="s">
        <v>5320</v>
      </c>
      <c r="M294"/>
      <c r="N294"/>
      <c r="O294"/>
    </row>
    <row r="295" spans="1:15" s="38" customFormat="1" ht="15.75">
      <c r="A295" s="174"/>
      <c r="B295"/>
      <c r="K295" s="174" t="s">
        <v>717</v>
      </c>
      <c r="L295" t="s">
        <v>5430</v>
      </c>
    </row>
    <row r="296" spans="1:15" s="38" customFormat="1" ht="15.75">
      <c r="A296" s="174"/>
      <c r="B296"/>
      <c r="K296" s="174" t="s">
        <v>718</v>
      </c>
      <c r="L296" t="s">
        <v>5431</v>
      </c>
      <c r="N296" s="199"/>
    </row>
    <row r="297" spans="1:15" s="38" customFormat="1" ht="15.75">
      <c r="A297" s="174"/>
      <c r="B297"/>
      <c r="K297" s="174" t="s">
        <v>717</v>
      </c>
      <c r="L297" t="s">
        <v>5425</v>
      </c>
      <c r="M297" s="21"/>
      <c r="N297" s="58"/>
    </row>
    <row r="298" spans="1:15" s="38" customFormat="1" ht="15.75">
      <c r="A298" s="174"/>
      <c r="B298"/>
      <c r="K298" s="174" t="s">
        <v>718</v>
      </c>
      <c r="L298" t="s">
        <v>5509</v>
      </c>
      <c r="M298" s="636"/>
      <c r="N298"/>
    </row>
    <row r="299" spans="1:15" s="38" customFormat="1" ht="15.75">
      <c r="A299" s="174"/>
      <c r="B299"/>
      <c r="K299" s="174" t="s">
        <v>717</v>
      </c>
      <c r="L299" t="s">
        <v>5510</v>
      </c>
      <c r="M299" s="636"/>
      <c r="N299"/>
    </row>
    <row r="300" spans="1:15" s="38" customFormat="1" ht="15.75">
      <c r="A300" s="174"/>
      <c r="B300"/>
      <c r="K300" s="174" t="s">
        <v>718</v>
      </c>
      <c r="L300" t="s">
        <v>5549</v>
      </c>
      <c r="N300"/>
    </row>
    <row r="301" spans="1:15" s="38" customFormat="1" ht="15.75">
      <c r="A301" s="174"/>
      <c r="B301"/>
      <c r="K301" s="174" t="s">
        <v>717</v>
      </c>
      <c r="L301" t="s">
        <v>5543</v>
      </c>
      <c r="M301"/>
      <c r="N301"/>
    </row>
    <row r="302" spans="1:15" s="38" customFormat="1" ht="15.75">
      <c r="A302" s="174"/>
      <c r="B302"/>
      <c r="K302" s="174" t="s">
        <v>717</v>
      </c>
      <c r="L302" t="s">
        <v>5544</v>
      </c>
      <c r="M302"/>
      <c r="N302" s="25"/>
    </row>
    <row r="303" spans="1:15" s="38" customFormat="1" ht="15.75">
      <c r="A303" s="174"/>
      <c r="B303"/>
      <c r="K303" s="174" t="s">
        <v>716</v>
      </c>
      <c r="L303" t="s">
        <v>5709</v>
      </c>
      <c r="M303"/>
      <c r="N303"/>
    </row>
    <row r="304" spans="1:15" s="38" customFormat="1" ht="15.75">
      <c r="A304" s="174"/>
      <c r="B304"/>
      <c r="K304" s="174" t="s">
        <v>718</v>
      </c>
      <c r="L304" t="s">
        <v>5858</v>
      </c>
      <c r="M304"/>
      <c r="N304"/>
      <c r="O304"/>
    </row>
    <row r="305" spans="1:15" s="38" customFormat="1" ht="15.75">
      <c r="A305" s="174"/>
      <c r="B305"/>
      <c r="K305" s="174" t="s">
        <v>716</v>
      </c>
      <c r="L305" t="s">
        <v>5859</v>
      </c>
      <c r="M305"/>
      <c r="N305"/>
      <c r="O305"/>
    </row>
    <row r="306" spans="1:15" s="38" customFormat="1" ht="15.75">
      <c r="A306" s="639"/>
      <c r="K306" s="174" t="s">
        <v>718</v>
      </c>
      <c r="L306" t="s">
        <v>6067</v>
      </c>
      <c r="M306" s="21"/>
      <c r="N306" s="58"/>
    </row>
    <row r="307" spans="1:15" s="38" customFormat="1" ht="15.75">
      <c r="A307" s="639"/>
      <c r="K307" s="174" t="s">
        <v>718</v>
      </c>
      <c r="L307" t="s">
        <v>6068</v>
      </c>
      <c r="M307" s="21"/>
      <c r="N307" s="58"/>
    </row>
    <row r="308" spans="1:15" s="38" customFormat="1" ht="15.75">
      <c r="A308" s="639"/>
      <c r="K308" s="174" t="s">
        <v>717</v>
      </c>
      <c r="L308" t="s">
        <v>6069</v>
      </c>
      <c r="M308" s="21"/>
      <c r="N308" s="58"/>
    </row>
    <row r="309" spans="1:15" s="38" customFormat="1" ht="15.75">
      <c r="A309" s="639"/>
      <c r="K309" s="25"/>
      <c r="L309" s="21"/>
      <c r="M309" s="21"/>
      <c r="N309" s="25"/>
    </row>
    <row r="310" spans="1:15" s="38" customFormat="1" ht="15">
      <c r="A310" s="39"/>
      <c r="K310" s="26"/>
      <c r="L310" s="199"/>
      <c r="M310" s="636"/>
      <c r="N310" s="26"/>
    </row>
    <row r="311" spans="1:15" s="38" customFormat="1" ht="23.25">
      <c r="A311" s="638" t="s">
        <v>3603</v>
      </c>
      <c r="K311" s="21"/>
      <c r="L311" s="25"/>
      <c r="M311" s="24"/>
      <c r="N311" s="21"/>
    </row>
    <row r="312" spans="1:15" s="38" customFormat="1" ht="15.75">
      <c r="A312" s="640" t="s">
        <v>2638</v>
      </c>
      <c r="F312" s="640" t="s">
        <v>2639</v>
      </c>
      <c r="K312" s="640" t="s">
        <v>2640</v>
      </c>
      <c r="N312" s="26"/>
    </row>
    <row r="313" spans="1:15" s="38" customFormat="1" ht="15.75">
      <c r="A313" s="174" t="s">
        <v>716</v>
      </c>
      <c r="B313" t="s">
        <v>4565</v>
      </c>
      <c r="C313"/>
      <c r="D313"/>
      <c r="E313"/>
      <c r="F313" s="174"/>
      <c r="G313"/>
      <c r="K313" s="174" t="s">
        <v>718</v>
      </c>
      <c r="L313" t="s">
        <v>4254</v>
      </c>
      <c r="M313"/>
      <c r="N313"/>
      <c r="O313"/>
    </row>
    <row r="314" spans="1:15" s="38" customFormat="1" ht="15.75">
      <c r="A314" s="174"/>
      <c r="B314"/>
      <c r="K314" s="174" t="s">
        <v>716</v>
      </c>
      <c r="L314" t="s">
        <v>4347</v>
      </c>
      <c r="O314"/>
    </row>
    <row r="315" spans="1:15" s="38" customFormat="1" ht="15.75">
      <c r="A315" s="174"/>
      <c r="B315"/>
      <c r="K315" s="174" t="s">
        <v>717</v>
      </c>
      <c r="L315" t="s">
        <v>4821</v>
      </c>
      <c r="M315"/>
      <c r="N315"/>
    </row>
    <row r="316" spans="1:15" s="38" customFormat="1" ht="15.75">
      <c r="A316" s="174"/>
      <c r="B316"/>
      <c r="K316" s="174" t="s">
        <v>718</v>
      </c>
      <c r="L316" t="s">
        <v>5321</v>
      </c>
      <c r="M316"/>
      <c r="N316"/>
      <c r="O316"/>
    </row>
    <row r="317" spans="1:15" s="38" customFormat="1" ht="15.75">
      <c r="A317" s="174"/>
      <c r="B317"/>
      <c r="K317" s="174" t="s">
        <v>717</v>
      </c>
      <c r="L317" t="s">
        <v>5432</v>
      </c>
      <c r="M317"/>
      <c r="N317"/>
      <c r="O317"/>
    </row>
    <row r="318" spans="1:15" s="38" customFormat="1" ht="15.75">
      <c r="A318" s="639"/>
      <c r="K318" s="174"/>
      <c r="L318"/>
      <c r="N318" s="26"/>
    </row>
    <row r="319" spans="1:15" s="38" customFormat="1" ht="15.75">
      <c r="A319" s="639"/>
      <c r="K319" s="174"/>
      <c r="L319"/>
      <c r="N319" s="26"/>
    </row>
    <row r="320" spans="1:15" s="38" customFormat="1" ht="15.75">
      <c r="A320" s="639"/>
      <c r="K320" s="174"/>
      <c r="L320"/>
      <c r="N320" s="26"/>
    </row>
    <row r="321" spans="1:14" s="38" customFormat="1" ht="15.75">
      <c r="A321" s="639"/>
      <c r="K321" s="174"/>
      <c r="L321"/>
      <c r="N321" s="26"/>
    </row>
    <row r="322" spans="1:14" s="38" customFormat="1" ht="15.75">
      <c r="A322" s="639"/>
      <c r="K322" s="174"/>
      <c r="L322"/>
      <c r="N322" s="26"/>
    </row>
    <row r="323" spans="1:14" s="38" customFormat="1" ht="15.75">
      <c r="A323" s="639"/>
      <c r="K323" s="174"/>
      <c r="L323"/>
      <c r="N323" s="26"/>
    </row>
    <row r="324" spans="1:14" s="38" customFormat="1" ht="15.75">
      <c r="A324" s="639"/>
      <c r="K324" s="174"/>
      <c r="L324"/>
      <c r="N324" s="26"/>
    </row>
    <row r="325" spans="1:14" s="38" customFormat="1" ht="15.75">
      <c r="A325" s="639"/>
      <c r="K325" s="25"/>
      <c r="L325" s="26"/>
      <c r="N325" s="26"/>
    </row>
    <row r="326" spans="1:14" s="38" customFormat="1" ht="15.75">
      <c r="A326" s="639"/>
      <c r="K326" s="25"/>
      <c r="L326" s="26"/>
      <c r="N326" s="26"/>
    </row>
    <row r="327" spans="1:14" s="38" customFormat="1" ht="15.75">
      <c r="A327" s="639"/>
      <c r="K327" s="25"/>
      <c r="L327" s="26"/>
      <c r="N327" s="26"/>
    </row>
    <row r="328" spans="1:14" s="38" customFormat="1" ht="15.75">
      <c r="A328" s="639"/>
      <c r="K328" s="25"/>
      <c r="L328" s="26"/>
      <c r="N328" s="26"/>
    </row>
    <row r="329" spans="1:14" s="38" customFormat="1" ht="15.75">
      <c r="A329" s="639"/>
      <c r="K329" s="25"/>
      <c r="L329" s="26"/>
      <c r="N329" s="26"/>
    </row>
    <row r="330" spans="1:14" s="38" customFormat="1" ht="15.75">
      <c r="A330" s="639"/>
      <c r="K330" s="25"/>
      <c r="L330" s="26"/>
      <c r="N330" s="26"/>
    </row>
    <row r="331" spans="1:14" s="38" customFormat="1" ht="15.75">
      <c r="A331" s="639"/>
      <c r="K331" s="25"/>
      <c r="L331" s="26"/>
      <c r="N331" s="26"/>
    </row>
    <row r="332" spans="1:14" s="38" customFormat="1" ht="15.75">
      <c r="A332" s="639"/>
      <c r="K332" s="25"/>
      <c r="L332" s="26"/>
      <c r="N332" s="26"/>
    </row>
    <row r="333" spans="1:14" s="38" customFormat="1" ht="15.75">
      <c r="A333" s="639"/>
      <c r="K333" s="25"/>
      <c r="L333" s="26"/>
      <c r="N333" s="26"/>
    </row>
    <row r="334" spans="1:14" s="38" customFormat="1" ht="15.75">
      <c r="A334" s="639"/>
      <c r="K334" s="25"/>
      <c r="L334" s="26"/>
      <c r="N334" s="26"/>
    </row>
    <row r="335" spans="1:14" s="38" customFormat="1" ht="15.75">
      <c r="A335" s="639"/>
      <c r="K335" s="25"/>
      <c r="L335" s="26"/>
      <c r="N335" s="26"/>
    </row>
    <row r="336" spans="1:14" s="38" customFormat="1" ht="15.75">
      <c r="A336" s="639"/>
      <c r="K336" s="25"/>
      <c r="L336" s="26"/>
      <c r="N336" s="26"/>
    </row>
    <row r="337" spans="1:15" s="38" customFormat="1" ht="15.75">
      <c r="A337" s="639"/>
      <c r="K337" s="25"/>
      <c r="L337" s="26"/>
      <c r="N337" s="26"/>
    </row>
    <row r="338" spans="1:15" s="38" customFormat="1" ht="15.75">
      <c r="A338" s="639"/>
      <c r="K338" s="25"/>
      <c r="L338" s="26"/>
      <c r="N338" s="26"/>
    </row>
    <row r="339" spans="1:15" s="38" customFormat="1" ht="15.75">
      <c r="A339" s="639"/>
      <c r="K339" s="25"/>
      <c r="L339" s="26"/>
      <c r="N339" s="26"/>
    </row>
    <row r="340" spans="1:15" s="38" customFormat="1" ht="15.75">
      <c r="A340" s="639"/>
      <c r="K340" s="25"/>
      <c r="L340" s="26"/>
      <c r="N340" s="26"/>
    </row>
    <row r="341" spans="1:15" s="38" customFormat="1" ht="15">
      <c r="A341" s="39"/>
      <c r="K341" s="26"/>
      <c r="L341" s="21"/>
      <c r="N341" s="21"/>
    </row>
    <row r="342" spans="1:15" s="38" customFormat="1" ht="23.25">
      <c r="A342" s="638" t="s">
        <v>1342</v>
      </c>
      <c r="K342" s="21"/>
      <c r="L342" s="199"/>
      <c r="N342" s="199"/>
    </row>
    <row r="343" spans="1:15" s="38" customFormat="1" ht="15.75">
      <c r="A343" s="640" t="s">
        <v>2638</v>
      </c>
      <c r="F343" s="640" t="s">
        <v>2639</v>
      </c>
      <c r="K343" s="640" t="s">
        <v>2640</v>
      </c>
      <c r="N343" s="199"/>
    </row>
    <row r="344" spans="1:15" s="38" customFormat="1" ht="15.75">
      <c r="A344" s="174"/>
      <c r="B344"/>
      <c r="F344" s="174" t="s">
        <v>716</v>
      </c>
      <c r="G344" t="s">
        <v>4865</v>
      </c>
      <c r="H344"/>
      <c r="I344"/>
      <c r="K344" s="174" t="s">
        <v>717</v>
      </c>
      <c r="L344" t="s">
        <v>4255</v>
      </c>
      <c r="M344"/>
      <c r="N344"/>
      <c r="O344"/>
    </row>
    <row r="345" spans="1:15" s="38" customFormat="1" ht="15.75">
      <c r="A345" s="174"/>
      <c r="B345"/>
      <c r="F345" s="174"/>
      <c r="G345"/>
      <c r="K345" s="174" t="s">
        <v>716</v>
      </c>
      <c r="L345" t="s">
        <v>5026</v>
      </c>
      <c r="M345"/>
      <c r="N345"/>
      <c r="O345"/>
    </row>
    <row r="346" spans="1:15" s="38" customFormat="1" ht="15.75">
      <c r="A346" s="174"/>
      <c r="B346"/>
      <c r="F346" s="640"/>
      <c r="K346" s="174" t="s">
        <v>716</v>
      </c>
      <c r="L346" t="s">
        <v>5067</v>
      </c>
      <c r="M346"/>
      <c r="N346"/>
    </row>
    <row r="347" spans="1:15" s="38" customFormat="1" ht="15.75">
      <c r="A347" s="174"/>
      <c r="B347"/>
      <c r="F347" s="640"/>
      <c r="K347" s="174" t="s">
        <v>718</v>
      </c>
      <c r="L347" t="s">
        <v>5433</v>
      </c>
      <c r="O347"/>
    </row>
    <row r="348" spans="1:15" s="38" customFormat="1" ht="15.75">
      <c r="A348" s="174"/>
      <c r="B348"/>
      <c r="F348" s="640"/>
      <c r="K348" s="174" t="s">
        <v>718</v>
      </c>
      <c r="L348" t="s">
        <v>5972</v>
      </c>
      <c r="M348"/>
      <c r="N348"/>
    </row>
    <row r="349" spans="1:15" s="38" customFormat="1" ht="15.75">
      <c r="A349" s="174"/>
      <c r="B349"/>
      <c r="F349" s="640"/>
      <c r="K349" s="174" t="s">
        <v>718</v>
      </c>
      <c r="L349" t="s">
        <v>5973</v>
      </c>
      <c r="M349"/>
      <c r="N349"/>
    </row>
    <row r="350" spans="1:15" s="38" customFormat="1" ht="15.75">
      <c r="A350" s="174"/>
      <c r="B350"/>
      <c r="F350" s="640"/>
      <c r="K350" s="174"/>
      <c r="L350"/>
      <c r="N350" s="199"/>
    </row>
    <row r="351" spans="1:15" s="38" customFormat="1" ht="15.75">
      <c r="A351" s="174"/>
      <c r="B351"/>
      <c r="F351" s="640"/>
      <c r="K351" s="174"/>
      <c r="L351"/>
      <c r="N351" s="199"/>
    </row>
    <row r="352" spans="1:15" s="38" customFormat="1" ht="15.75">
      <c r="A352" s="174"/>
      <c r="B352"/>
      <c r="F352" s="640"/>
      <c r="K352" s="174" t="s">
        <v>2452</v>
      </c>
      <c r="L352"/>
      <c r="N352" s="199"/>
    </row>
    <row r="353" spans="1:14" s="38" customFormat="1" ht="15.75">
      <c r="A353" s="174"/>
      <c r="B353"/>
      <c r="F353" s="640"/>
      <c r="K353" s="174"/>
      <c r="L353"/>
      <c r="N353" s="199"/>
    </row>
    <row r="354" spans="1:14" s="38" customFormat="1" ht="15.75">
      <c r="A354" s="640"/>
      <c r="F354" s="640"/>
      <c r="K354" s="174"/>
      <c r="L354"/>
      <c r="N354" s="199"/>
    </row>
    <row r="355" spans="1:14" s="38" customFormat="1" ht="15.75">
      <c r="A355" s="639"/>
      <c r="K355" s="174"/>
      <c r="L355"/>
      <c r="N355" s="199"/>
    </row>
    <row r="356" spans="1:14" s="38" customFormat="1" ht="15.75">
      <c r="A356" s="639"/>
      <c r="K356" s="174"/>
      <c r="L356"/>
      <c r="N356" s="199"/>
    </row>
    <row r="357" spans="1:14" s="38" customFormat="1" ht="15.75">
      <c r="A357" s="639"/>
      <c r="K357" s="174"/>
      <c r="L357"/>
      <c r="N357" s="199"/>
    </row>
    <row r="358" spans="1:14" s="38" customFormat="1" ht="15.75">
      <c r="A358" s="639"/>
      <c r="K358" s="199"/>
      <c r="L358" s="21"/>
      <c r="N358" s="199"/>
    </row>
    <row r="359" spans="1:14" s="38" customFormat="1" ht="15.75">
      <c r="A359" s="639"/>
      <c r="K359" s="199"/>
      <c r="L359" s="21"/>
      <c r="N359" s="199"/>
    </row>
    <row r="360" spans="1:14" s="38" customFormat="1" ht="15.75">
      <c r="A360" s="639"/>
      <c r="K360" s="199"/>
      <c r="L360" s="21"/>
      <c r="N360" s="199"/>
    </row>
    <row r="361" spans="1:14" s="38" customFormat="1" ht="15.75">
      <c r="A361" s="639"/>
      <c r="K361" s="199"/>
      <c r="L361" s="21"/>
      <c r="N361" s="199"/>
    </row>
    <row r="362" spans="1:14" s="38" customFormat="1" ht="15.75">
      <c r="A362" s="639"/>
      <c r="K362" s="199"/>
      <c r="L362" s="21"/>
      <c r="N362" s="199"/>
    </row>
    <row r="363" spans="1:14" s="38" customFormat="1" ht="15.75">
      <c r="A363" s="639"/>
      <c r="K363" s="199"/>
      <c r="L363" s="21"/>
      <c r="N363" s="199"/>
    </row>
    <row r="364" spans="1:14" s="38" customFormat="1" ht="15.75">
      <c r="A364" s="639"/>
      <c r="K364" s="199"/>
      <c r="L364" s="21"/>
      <c r="N364" s="199"/>
    </row>
    <row r="365" spans="1:14" s="38" customFormat="1" ht="15.75">
      <c r="A365" s="639"/>
      <c r="K365" s="199"/>
      <c r="L365" s="21"/>
      <c r="N365" s="199"/>
    </row>
    <row r="366" spans="1:14" s="38" customFormat="1" ht="15.75">
      <c r="A366" s="639"/>
      <c r="K366" s="199"/>
      <c r="L366" s="21"/>
      <c r="N366" s="199"/>
    </row>
    <row r="367" spans="1:14" s="38" customFormat="1" ht="15.75">
      <c r="A367" s="639"/>
      <c r="K367" s="199"/>
      <c r="L367" s="21"/>
      <c r="N367" s="199"/>
    </row>
    <row r="368" spans="1:14" s="38" customFormat="1" ht="15.75">
      <c r="A368" s="639"/>
      <c r="K368" s="199"/>
      <c r="L368" s="21"/>
      <c r="N368" s="199"/>
    </row>
    <row r="369" spans="1:15" s="38" customFormat="1" ht="15.75">
      <c r="A369" s="639"/>
      <c r="K369" s="199"/>
      <c r="L369" s="21"/>
      <c r="N369" s="199"/>
    </row>
    <row r="370" spans="1:15" s="38" customFormat="1" ht="15.75">
      <c r="A370" s="639"/>
      <c r="K370" s="199"/>
      <c r="L370" s="21"/>
      <c r="N370" s="199"/>
    </row>
    <row r="371" spans="1:15" s="38" customFormat="1" ht="15.75">
      <c r="A371" s="639"/>
      <c r="K371" s="199"/>
      <c r="L371" s="21"/>
      <c r="N371" s="199"/>
    </row>
    <row r="372" spans="1:15" s="38" customFormat="1" ht="15.75">
      <c r="A372" s="639"/>
      <c r="K372" s="199"/>
      <c r="L372" s="21"/>
      <c r="N372" s="199"/>
    </row>
    <row r="373" spans="1:15" s="38" customFormat="1" ht="23.25">
      <c r="A373" s="638" t="s">
        <v>2835</v>
      </c>
      <c r="K373" s="199"/>
      <c r="L373" s="21"/>
      <c r="N373" s="199"/>
    </row>
    <row r="374" spans="1:15" s="38" customFormat="1" ht="15.75">
      <c r="A374" s="640" t="s">
        <v>2638</v>
      </c>
      <c r="F374" s="640" t="s">
        <v>2639</v>
      </c>
      <c r="K374" s="640" t="s">
        <v>2640</v>
      </c>
      <c r="N374" s="199"/>
    </row>
    <row r="375" spans="1:15" s="38" customFormat="1" ht="15.75">
      <c r="A375" s="174" t="s">
        <v>716</v>
      </c>
      <c r="B375" t="s">
        <v>4353</v>
      </c>
      <c r="F375" s="174"/>
      <c r="G375"/>
      <c r="K375" s="174" t="s">
        <v>716</v>
      </c>
      <c r="L375" t="s">
        <v>4354</v>
      </c>
    </row>
    <row r="376" spans="1:15" s="38" customFormat="1" ht="15.75">
      <c r="A376" s="174" t="s">
        <v>717</v>
      </c>
      <c r="B376" t="s">
        <v>4495</v>
      </c>
      <c r="K376" s="174" t="s">
        <v>717</v>
      </c>
      <c r="L376" t="s">
        <v>4504</v>
      </c>
    </row>
    <row r="377" spans="1:15" s="38" customFormat="1" ht="15.75">
      <c r="A377" s="174"/>
      <c r="B377"/>
      <c r="K377" s="174" t="s">
        <v>716</v>
      </c>
      <c r="L377" t="s">
        <v>5434</v>
      </c>
      <c r="M377"/>
      <c r="N377"/>
      <c r="O377"/>
    </row>
    <row r="378" spans="1:15" s="38" customFormat="1" ht="15.75">
      <c r="A378" s="174"/>
      <c r="B378"/>
      <c r="K378" s="174" t="s">
        <v>717</v>
      </c>
      <c r="L378" t="s">
        <v>5435</v>
      </c>
    </row>
    <row r="379" spans="1:15" s="38" customFormat="1" ht="15.75">
      <c r="A379" s="174"/>
      <c r="B379"/>
      <c r="K379" s="174" t="s">
        <v>718</v>
      </c>
      <c r="L379" t="s">
        <v>5424</v>
      </c>
      <c r="M379" s="21"/>
      <c r="N379" s="58"/>
    </row>
    <row r="380" spans="1:15" s="38" customFormat="1" ht="15.75">
      <c r="A380" s="174"/>
      <c r="B380"/>
      <c r="K380" s="174" t="s">
        <v>716</v>
      </c>
      <c r="L380" t="s">
        <v>5431</v>
      </c>
      <c r="N380" s="199"/>
    </row>
    <row r="381" spans="1:15" s="38" customFormat="1" ht="15.75">
      <c r="A381" s="174"/>
      <c r="B381"/>
      <c r="K381" s="174" t="s">
        <v>716</v>
      </c>
      <c r="L381" t="s">
        <v>5541</v>
      </c>
      <c r="N381" s="199"/>
    </row>
    <row r="382" spans="1:15" s="38" customFormat="1" ht="15.75">
      <c r="A382" s="174"/>
      <c r="B382"/>
      <c r="K382" s="174" t="s">
        <v>718</v>
      </c>
      <c r="L382" t="s">
        <v>5545</v>
      </c>
      <c r="O382"/>
    </row>
    <row r="383" spans="1:15" s="38" customFormat="1" ht="15.75">
      <c r="A383" s="174"/>
      <c r="B383"/>
      <c r="K383" s="199"/>
      <c r="L383" s="21"/>
      <c r="N383" s="199"/>
    </row>
    <row r="384" spans="1:15" s="38" customFormat="1" ht="15.75">
      <c r="A384" s="174"/>
      <c r="B384"/>
      <c r="K384" s="199"/>
      <c r="L384" s="21"/>
      <c r="N384" s="199"/>
    </row>
    <row r="385" spans="1:14" s="38" customFormat="1" ht="15.75">
      <c r="A385" s="174"/>
      <c r="B385"/>
      <c r="K385" s="199"/>
      <c r="L385" s="21"/>
      <c r="N385" s="199"/>
    </row>
    <row r="386" spans="1:14" s="38" customFormat="1" ht="15.75">
      <c r="A386" s="174"/>
      <c r="B386"/>
      <c r="K386" s="199"/>
      <c r="L386" s="21"/>
      <c r="N386" s="199"/>
    </row>
    <row r="387" spans="1:14" s="38" customFormat="1" ht="15.75">
      <c r="A387" s="174"/>
      <c r="B387"/>
      <c r="K387" s="199"/>
      <c r="L387" s="21"/>
      <c r="N387" s="199"/>
    </row>
    <row r="388" spans="1:14" s="38" customFormat="1" ht="15.75">
      <c r="A388" s="174"/>
      <c r="B388"/>
      <c r="K388" s="199"/>
      <c r="L388" s="21"/>
      <c r="N388" s="199"/>
    </row>
    <row r="389" spans="1:14" s="38" customFormat="1" ht="15.75">
      <c r="A389" s="174"/>
      <c r="B389"/>
      <c r="K389" s="199"/>
      <c r="L389" s="21"/>
      <c r="N389" s="199"/>
    </row>
    <row r="390" spans="1:14" s="38" customFormat="1" ht="15.75">
      <c r="A390" s="174"/>
      <c r="B390"/>
      <c r="K390" s="199"/>
      <c r="L390" s="21"/>
      <c r="N390" s="199"/>
    </row>
    <row r="391" spans="1:14" s="38" customFormat="1" ht="15.75">
      <c r="A391" s="174"/>
      <c r="B391"/>
      <c r="K391" s="199"/>
      <c r="L391" s="21"/>
      <c r="N391" s="199"/>
    </row>
    <row r="392" spans="1:14" s="38" customFormat="1" ht="15.75">
      <c r="A392" s="174"/>
      <c r="B392"/>
      <c r="K392" s="199"/>
      <c r="L392" s="21"/>
      <c r="N392" s="199"/>
    </row>
    <row r="393" spans="1:14" s="38" customFormat="1" ht="15.75">
      <c r="A393" s="174"/>
      <c r="B393"/>
      <c r="K393" s="199"/>
      <c r="L393" s="21"/>
      <c r="N393" s="199"/>
    </row>
    <row r="394" spans="1:14" s="38" customFormat="1" ht="15.75">
      <c r="A394" s="174"/>
      <c r="B394"/>
      <c r="K394" s="199"/>
      <c r="L394" s="21"/>
      <c r="N394" s="199"/>
    </row>
    <row r="395" spans="1:14" s="38" customFormat="1" ht="15.75">
      <c r="A395" s="174"/>
      <c r="B395"/>
      <c r="K395" s="199"/>
      <c r="L395" s="21"/>
      <c r="N395" s="199"/>
    </row>
    <row r="396" spans="1:14" s="38" customFormat="1" ht="15.75">
      <c r="A396" s="174"/>
      <c r="B396"/>
      <c r="K396" s="199"/>
      <c r="L396" s="21"/>
      <c r="N396" s="199"/>
    </row>
    <row r="397" spans="1:14" s="38" customFormat="1" ht="15.75">
      <c r="A397" s="174"/>
      <c r="B397"/>
      <c r="K397" s="199"/>
      <c r="L397" s="21"/>
      <c r="N397" s="199"/>
    </row>
    <row r="398" spans="1:14" s="38" customFormat="1" ht="15.75">
      <c r="A398" s="174"/>
      <c r="B398"/>
      <c r="K398" s="199"/>
      <c r="L398" s="21"/>
      <c r="N398" s="199"/>
    </row>
    <row r="399" spans="1:14" s="38" customFormat="1" ht="15.75">
      <c r="A399" s="174"/>
      <c r="B399"/>
      <c r="K399" s="199"/>
      <c r="L399" s="21"/>
      <c r="N399" s="199"/>
    </row>
    <row r="400" spans="1:14" s="38" customFormat="1" ht="15.75">
      <c r="A400" s="639"/>
      <c r="K400" s="199"/>
      <c r="L400" s="21"/>
      <c r="N400" s="199"/>
    </row>
    <row r="401" spans="1:15" s="38" customFormat="1" ht="15.75">
      <c r="A401" s="639"/>
      <c r="K401" s="199"/>
      <c r="L401" s="21"/>
      <c r="N401" s="199"/>
    </row>
    <row r="402" spans="1:15" s="38" customFormat="1" ht="15.75">
      <c r="A402" s="639"/>
      <c r="K402" s="199"/>
      <c r="L402" s="21"/>
      <c r="N402" s="199"/>
    </row>
    <row r="403" spans="1:15" s="38" customFormat="1" ht="15.75">
      <c r="A403" s="639"/>
      <c r="K403" s="25"/>
      <c r="L403" s="199"/>
      <c r="N403" s="25"/>
    </row>
    <row r="404" spans="1:15" s="38" customFormat="1" ht="23.25">
      <c r="A404" s="638" t="s">
        <v>675</v>
      </c>
      <c r="K404" s="26"/>
      <c r="L404" s="25"/>
      <c r="N404" s="26"/>
    </row>
    <row r="405" spans="1:15" s="38" customFormat="1" ht="15.75">
      <c r="A405" s="640" t="s">
        <v>2638</v>
      </c>
      <c r="F405" s="640" t="s">
        <v>2639</v>
      </c>
      <c r="K405" s="640" t="s">
        <v>2640</v>
      </c>
      <c r="N405" s="199"/>
    </row>
    <row r="406" spans="1:15" s="38" customFormat="1" ht="15.75">
      <c r="A406" s="174" t="s">
        <v>716</v>
      </c>
      <c r="B406" t="s">
        <v>4619</v>
      </c>
      <c r="K406" s="174" t="s">
        <v>717</v>
      </c>
      <c r="L406" t="s">
        <v>4444</v>
      </c>
    </row>
    <row r="407" spans="1:15" s="38" customFormat="1" ht="15.75">
      <c r="A407" s="174" t="s">
        <v>718</v>
      </c>
      <c r="B407" t="s">
        <v>4670</v>
      </c>
      <c r="C407"/>
      <c r="D407"/>
      <c r="K407" s="174" t="s">
        <v>717</v>
      </c>
      <c r="L407" t="s">
        <v>4563</v>
      </c>
      <c r="M407" s="636"/>
      <c r="N407"/>
    </row>
    <row r="408" spans="1:15" s="38" customFormat="1" ht="15.75">
      <c r="A408" s="639"/>
      <c r="K408" s="174" t="s">
        <v>716</v>
      </c>
      <c r="L408" t="s">
        <v>5322</v>
      </c>
      <c r="M408"/>
      <c r="N408"/>
    </row>
    <row r="409" spans="1:15" s="38" customFormat="1" ht="15.75">
      <c r="A409" s="639"/>
      <c r="K409" s="174" t="s">
        <v>716</v>
      </c>
      <c r="L409" t="s">
        <v>5710</v>
      </c>
      <c r="M409"/>
      <c r="N409"/>
      <c r="O409"/>
    </row>
    <row r="410" spans="1:15" s="38" customFormat="1" ht="15.75">
      <c r="A410" s="639"/>
      <c r="K410" s="174" t="s">
        <v>716</v>
      </c>
      <c r="L410" t="s">
        <v>5934</v>
      </c>
      <c r="M410" s="21"/>
      <c r="N410" s="58"/>
    </row>
    <row r="411" spans="1:15" s="38" customFormat="1" ht="15.75">
      <c r="A411" s="639"/>
      <c r="K411" s="174"/>
      <c r="L411"/>
      <c r="N411" s="199"/>
    </row>
    <row r="412" spans="1:15" s="38" customFormat="1" ht="15.75">
      <c r="A412" s="639"/>
      <c r="K412" s="174"/>
      <c r="L412"/>
      <c r="N412" s="199"/>
    </row>
    <row r="413" spans="1:15" s="38" customFormat="1" ht="15.75">
      <c r="A413" s="639"/>
      <c r="K413" s="174"/>
      <c r="L413"/>
      <c r="N413" s="199"/>
    </row>
    <row r="414" spans="1:15" s="38" customFormat="1" ht="15.75">
      <c r="A414" s="639"/>
      <c r="K414" s="174"/>
      <c r="L414"/>
      <c r="N414" s="199"/>
    </row>
    <row r="415" spans="1:15" s="38" customFormat="1" ht="15.75">
      <c r="A415" s="639"/>
      <c r="K415" s="174"/>
      <c r="L415"/>
      <c r="N415" s="199"/>
    </row>
    <row r="416" spans="1:15" s="38" customFormat="1" ht="15.75">
      <c r="A416" s="639"/>
      <c r="K416" s="199"/>
      <c r="L416" s="26"/>
      <c r="N416" s="199"/>
    </row>
    <row r="417" spans="1:14" s="38" customFormat="1" ht="15.75">
      <c r="A417" s="639"/>
      <c r="K417" s="199"/>
      <c r="L417" s="26"/>
      <c r="N417" s="199"/>
    </row>
    <row r="418" spans="1:14" s="38" customFormat="1" ht="15.75">
      <c r="A418" s="639"/>
      <c r="K418" s="199"/>
      <c r="L418" s="26"/>
      <c r="N418" s="199"/>
    </row>
    <row r="419" spans="1:14" s="38" customFormat="1" ht="15.75">
      <c r="A419" s="639"/>
      <c r="K419" s="199"/>
      <c r="L419" s="26"/>
      <c r="N419" s="199"/>
    </row>
    <row r="420" spans="1:14" s="38" customFormat="1" ht="15.75">
      <c r="A420" s="639"/>
      <c r="K420" s="199"/>
      <c r="L420" s="26"/>
      <c r="N420" s="199"/>
    </row>
    <row r="421" spans="1:14" s="38" customFormat="1" ht="15.75">
      <c r="A421" s="639"/>
      <c r="K421" s="199"/>
      <c r="L421" s="26"/>
      <c r="N421" s="199"/>
    </row>
    <row r="422" spans="1:14" s="38" customFormat="1" ht="15.75">
      <c r="A422" s="639"/>
      <c r="K422" s="199"/>
      <c r="L422" s="26"/>
      <c r="N422" s="199"/>
    </row>
    <row r="423" spans="1:14" s="38" customFormat="1" ht="15.75">
      <c r="A423" s="639"/>
      <c r="K423" s="199"/>
      <c r="L423" s="26"/>
      <c r="N423" s="199"/>
    </row>
    <row r="424" spans="1:14" s="38" customFormat="1" ht="15.75">
      <c r="A424" s="639"/>
      <c r="K424" s="199"/>
      <c r="L424" s="26"/>
      <c r="N424" s="199"/>
    </row>
    <row r="425" spans="1:14" s="38" customFormat="1" ht="15.75">
      <c r="A425" s="639"/>
      <c r="K425" s="199"/>
      <c r="L425" s="26"/>
      <c r="N425" s="199"/>
    </row>
    <row r="426" spans="1:14" s="38" customFormat="1" ht="15.75">
      <c r="A426" s="639"/>
      <c r="K426" s="199"/>
      <c r="L426" s="26"/>
      <c r="N426" s="199"/>
    </row>
    <row r="427" spans="1:14" s="38" customFormat="1" ht="15.75">
      <c r="A427" s="639"/>
      <c r="K427" s="199"/>
      <c r="L427" s="26"/>
      <c r="N427" s="199"/>
    </row>
    <row r="428" spans="1:14" s="38" customFormat="1" ht="15.75">
      <c r="A428" s="639"/>
      <c r="K428" s="199"/>
      <c r="L428" s="26"/>
      <c r="N428" s="199"/>
    </row>
    <row r="429" spans="1:14" s="38" customFormat="1" ht="15.75">
      <c r="A429" s="639"/>
      <c r="K429" s="199"/>
      <c r="L429" s="26"/>
      <c r="N429" s="199"/>
    </row>
    <row r="430" spans="1:14" s="38" customFormat="1" ht="15.75">
      <c r="A430" s="639"/>
      <c r="K430" s="199"/>
      <c r="L430" s="26"/>
      <c r="N430" s="199"/>
    </row>
    <row r="431" spans="1:14" s="38" customFormat="1" ht="15.75">
      <c r="A431" s="639"/>
      <c r="K431" s="199"/>
      <c r="L431" s="26"/>
      <c r="N431" s="199"/>
    </row>
    <row r="432" spans="1:14" s="38" customFormat="1" ht="15.75">
      <c r="A432" s="639"/>
      <c r="K432" s="199"/>
      <c r="L432" s="26"/>
      <c r="N432" s="199"/>
    </row>
    <row r="433" spans="1:14" s="38" customFormat="1" ht="15.75">
      <c r="A433" s="639"/>
      <c r="K433" s="199"/>
      <c r="L433" s="26"/>
      <c r="N433" s="199"/>
    </row>
    <row r="434" spans="1:14" s="38" customFormat="1" ht="15.75">
      <c r="A434" s="639"/>
      <c r="K434" s="25"/>
      <c r="L434" s="21"/>
      <c r="N434" s="25"/>
    </row>
    <row r="435" spans="1:14" s="38" customFormat="1" ht="23.25">
      <c r="A435" s="638" t="s">
        <v>2699</v>
      </c>
      <c r="K435" s="25"/>
      <c r="L435" s="21"/>
      <c r="N435" s="25"/>
    </row>
    <row r="436" spans="1:14" s="38" customFormat="1" ht="15.75">
      <c r="A436" s="640" t="s">
        <v>2638</v>
      </c>
      <c r="F436" s="640" t="s">
        <v>2639</v>
      </c>
      <c r="K436" s="640" t="s">
        <v>2640</v>
      </c>
      <c r="N436" s="25"/>
    </row>
    <row r="437" spans="1:14" s="38" customFormat="1" ht="15.75">
      <c r="A437" s="174" t="s">
        <v>718</v>
      </c>
      <c r="B437" t="s">
        <v>4402</v>
      </c>
      <c r="F437" s="174" t="s">
        <v>717</v>
      </c>
      <c r="G437" t="s">
        <v>4403</v>
      </c>
      <c r="H437" s="643"/>
      <c r="K437" s="174" t="s">
        <v>718</v>
      </c>
      <c r="L437" t="s">
        <v>4404</v>
      </c>
      <c r="M437" s="643"/>
    </row>
    <row r="438" spans="1:14" s="38" customFormat="1" ht="15.75">
      <c r="A438" s="174" t="s">
        <v>716</v>
      </c>
      <c r="B438" t="s">
        <v>4822</v>
      </c>
      <c r="F438" s="174"/>
      <c r="G438"/>
      <c r="K438" s="174" t="s">
        <v>717</v>
      </c>
      <c r="L438" t="s">
        <v>5028</v>
      </c>
      <c r="M438"/>
      <c r="N438"/>
    </row>
    <row r="439" spans="1:14" s="38" customFormat="1" ht="15.75">
      <c r="A439" s="645" t="s">
        <v>717</v>
      </c>
      <c r="B439" t="s">
        <v>4901</v>
      </c>
      <c r="F439" s="174"/>
      <c r="G439"/>
      <c r="K439" s="174" t="s">
        <v>718</v>
      </c>
      <c r="L439" t="s">
        <v>5027</v>
      </c>
      <c r="M439"/>
      <c r="N439"/>
    </row>
    <row r="440" spans="1:14" s="38" customFormat="1" ht="15.75">
      <c r="A440" s="174" t="s">
        <v>718</v>
      </c>
      <c r="B440" t="s">
        <v>5008</v>
      </c>
      <c r="C440"/>
      <c r="D440"/>
      <c r="F440" s="174"/>
      <c r="G440"/>
      <c r="K440" s="174" t="s">
        <v>717</v>
      </c>
      <c r="L440" t="s">
        <v>5132</v>
      </c>
    </row>
    <row r="441" spans="1:14" s="38" customFormat="1" ht="15.75">
      <c r="A441" s="645" t="s">
        <v>718</v>
      </c>
      <c r="B441" t="s">
        <v>5478</v>
      </c>
      <c r="F441" s="640"/>
      <c r="K441" s="174" t="s">
        <v>718</v>
      </c>
      <c r="L441" t="s">
        <v>5711</v>
      </c>
      <c r="M441" s="21"/>
      <c r="N441" s="58"/>
    </row>
    <row r="442" spans="1:14" s="38" customFormat="1" ht="15.75">
      <c r="A442" s="640"/>
      <c r="F442" s="640"/>
      <c r="K442" s="174" t="s">
        <v>718</v>
      </c>
      <c r="L442" t="s">
        <v>5974</v>
      </c>
      <c r="M442" s="17"/>
      <c r="N442"/>
    </row>
    <row r="443" spans="1:14" s="38" customFormat="1" ht="15.75">
      <c r="A443" s="640"/>
      <c r="F443" s="640"/>
      <c r="K443" s="174"/>
      <c r="L443"/>
      <c r="N443" s="25"/>
    </row>
    <row r="444" spans="1:14" s="38" customFormat="1" ht="15.75">
      <c r="A444" s="640"/>
      <c r="F444" s="640"/>
      <c r="K444" s="640"/>
      <c r="N444" s="25"/>
    </row>
    <row r="445" spans="1:14" s="38" customFormat="1" ht="15.75">
      <c r="A445" s="640"/>
      <c r="F445" s="640"/>
      <c r="K445" s="640"/>
      <c r="N445" s="25"/>
    </row>
    <row r="446" spans="1:14" s="38" customFormat="1" ht="15.75">
      <c r="A446" s="640"/>
      <c r="F446" s="640"/>
      <c r="K446" s="640"/>
      <c r="N446" s="25"/>
    </row>
    <row r="447" spans="1:14" s="38" customFormat="1" ht="15.75">
      <c r="A447" s="640"/>
      <c r="F447" s="640"/>
      <c r="K447" s="640"/>
      <c r="N447" s="25"/>
    </row>
    <row r="448" spans="1:14" s="38" customFormat="1" ht="15.75">
      <c r="A448" s="640"/>
      <c r="F448" s="640"/>
      <c r="K448" s="640"/>
      <c r="N448" s="25"/>
    </row>
    <row r="449" spans="1:14" s="38" customFormat="1" ht="15.75">
      <c r="A449" s="640"/>
      <c r="F449" s="640"/>
      <c r="K449" s="640"/>
      <c r="N449" s="25"/>
    </row>
    <row r="450" spans="1:14" s="38" customFormat="1" ht="15.75">
      <c r="A450" s="640"/>
      <c r="F450" s="640"/>
      <c r="K450" s="640"/>
      <c r="N450" s="25"/>
    </row>
    <row r="451" spans="1:14" s="38" customFormat="1" ht="15.75">
      <c r="A451" s="640"/>
      <c r="F451" s="640"/>
      <c r="K451" s="640"/>
      <c r="N451" s="25"/>
    </row>
    <row r="452" spans="1:14" s="38" customFormat="1" ht="15.75">
      <c r="A452" s="640"/>
      <c r="F452" s="640"/>
      <c r="K452" s="640"/>
      <c r="N452" s="25"/>
    </row>
    <row r="453" spans="1:14" s="38" customFormat="1" ht="15.75">
      <c r="A453" s="640"/>
      <c r="F453" s="640"/>
      <c r="K453" s="640"/>
      <c r="N453" s="25"/>
    </row>
    <row r="454" spans="1:14" s="38" customFormat="1" ht="15.75">
      <c r="A454" s="640"/>
      <c r="F454" s="640"/>
      <c r="K454" s="640"/>
      <c r="N454" s="25"/>
    </row>
    <row r="455" spans="1:14" s="38" customFormat="1" ht="15.75">
      <c r="A455" s="640"/>
      <c r="F455" s="640"/>
      <c r="K455" s="640"/>
      <c r="N455" s="25"/>
    </row>
    <row r="456" spans="1:14" s="38" customFormat="1" ht="15.75">
      <c r="A456" s="640"/>
      <c r="F456" s="640"/>
      <c r="K456" s="640"/>
      <c r="N456" s="25"/>
    </row>
    <row r="457" spans="1:14" s="38" customFormat="1" ht="15.75">
      <c r="A457" s="640"/>
      <c r="F457" s="640"/>
      <c r="K457" s="640"/>
      <c r="N457" s="25"/>
    </row>
    <row r="458" spans="1:14" s="38" customFormat="1" ht="15.75">
      <c r="A458" s="639"/>
      <c r="K458" s="25"/>
      <c r="L458" s="21"/>
      <c r="N458" s="25"/>
    </row>
    <row r="459" spans="1:14" s="38" customFormat="1" ht="15.75">
      <c r="A459" s="639"/>
      <c r="K459" s="25"/>
      <c r="L459" s="21"/>
      <c r="N459" s="25"/>
    </row>
    <row r="460" spans="1:14" s="38" customFormat="1" ht="15.75">
      <c r="A460" s="639"/>
      <c r="K460" s="25"/>
      <c r="L460" s="21"/>
      <c r="N460" s="25"/>
    </row>
    <row r="461" spans="1:14" s="38" customFormat="1" ht="15.75">
      <c r="A461" s="639"/>
      <c r="K461" s="25"/>
      <c r="L461" s="21"/>
      <c r="N461" s="25"/>
    </row>
    <row r="462" spans="1:14" s="38" customFormat="1" ht="15.75">
      <c r="A462" s="639"/>
      <c r="K462" s="25"/>
      <c r="L462" s="21"/>
      <c r="N462" s="25"/>
    </row>
    <row r="463" spans="1:14" s="38" customFormat="1" ht="15.75">
      <c r="A463" s="639"/>
      <c r="K463" s="25"/>
      <c r="L463" s="21"/>
      <c r="N463" s="25"/>
    </row>
    <row r="464" spans="1:14" s="38" customFormat="1" ht="15.75">
      <c r="A464" s="639"/>
      <c r="K464" s="25"/>
      <c r="L464" s="21"/>
      <c r="N464" s="25"/>
    </row>
    <row r="465" spans="1:25" s="38" customFormat="1" ht="15.75">
      <c r="A465" s="639"/>
      <c r="K465" s="26"/>
      <c r="L465" s="199"/>
      <c r="N465" s="26"/>
    </row>
    <row r="466" spans="1:25" s="38" customFormat="1" ht="23.25">
      <c r="A466" s="638" t="s">
        <v>3604</v>
      </c>
      <c r="K466" s="21"/>
      <c r="L466" s="25"/>
      <c r="N466" s="21"/>
    </row>
    <row r="467" spans="1:25" s="38" customFormat="1" ht="15.75">
      <c r="A467" s="640" t="s">
        <v>2638</v>
      </c>
      <c r="F467" s="640" t="s">
        <v>2639</v>
      </c>
      <c r="K467" s="640" t="s">
        <v>2640</v>
      </c>
      <c r="N467" s="25"/>
    </row>
    <row r="468" spans="1:25" s="38" customFormat="1" ht="15.75">
      <c r="A468" s="174"/>
      <c r="B468"/>
      <c r="F468" s="174" t="s">
        <v>716</v>
      </c>
      <c r="G468" t="s">
        <v>4403</v>
      </c>
      <c r="H468" s="643"/>
      <c r="K468" s="174" t="s">
        <v>718</v>
      </c>
      <c r="L468" t="s">
        <v>4405</v>
      </c>
      <c r="M468" s="643"/>
    </row>
    <row r="469" spans="1:25" s="38" customFormat="1" ht="15.75">
      <c r="A469" s="639"/>
      <c r="F469" s="174" t="s">
        <v>718</v>
      </c>
      <c r="G469" t="s">
        <v>6070</v>
      </c>
      <c r="K469" s="174" t="s">
        <v>718</v>
      </c>
      <c r="L469" t="s">
        <v>4406</v>
      </c>
      <c r="M469" s="643"/>
    </row>
    <row r="470" spans="1:25" s="38" customFormat="1" ht="15.75">
      <c r="A470" s="639"/>
      <c r="K470" s="174" t="s">
        <v>716</v>
      </c>
      <c r="L470" t="s">
        <v>4404</v>
      </c>
      <c r="M470" s="643"/>
    </row>
    <row r="471" spans="1:25" s="38" customFormat="1" ht="15.75">
      <c r="A471" s="639"/>
      <c r="K471" s="174" t="s">
        <v>717</v>
      </c>
      <c r="L471" t="s">
        <v>5323</v>
      </c>
      <c r="M471"/>
      <c r="N471"/>
      <c r="O471"/>
      <c r="P471" s="174"/>
      <c r="Q471"/>
      <c r="R471"/>
      <c r="S471"/>
      <c r="T471"/>
      <c r="U471" s="174"/>
      <c r="V471"/>
      <c r="W471"/>
      <c r="X471"/>
      <c r="Y471"/>
    </row>
    <row r="472" spans="1:25" s="38" customFormat="1" ht="15.75">
      <c r="A472" s="639"/>
      <c r="K472" s="174" t="s">
        <v>717</v>
      </c>
      <c r="L472" t="s">
        <v>5436</v>
      </c>
      <c r="N472" s="199"/>
    </row>
    <row r="473" spans="1:25" s="38" customFormat="1" ht="15.75">
      <c r="A473" s="639"/>
      <c r="K473" s="174" t="s">
        <v>716</v>
      </c>
      <c r="L473" t="s">
        <v>5975</v>
      </c>
      <c r="N473" s="25"/>
    </row>
    <row r="474" spans="1:25" s="38" customFormat="1" ht="15.75">
      <c r="A474" s="639"/>
      <c r="K474" s="174" t="s">
        <v>716</v>
      </c>
      <c r="L474" t="s">
        <v>5971</v>
      </c>
      <c r="M474" s="17"/>
      <c r="N474"/>
    </row>
    <row r="475" spans="1:25" s="38" customFormat="1" ht="15.75">
      <c r="A475" s="639"/>
      <c r="K475" s="174"/>
      <c r="L475"/>
      <c r="N475" s="25"/>
    </row>
    <row r="476" spans="1:25" s="38" customFormat="1" ht="15.75">
      <c r="A476" s="639"/>
      <c r="K476" s="174"/>
      <c r="L476"/>
      <c r="N476" s="25"/>
    </row>
    <row r="477" spans="1:25" s="38" customFormat="1" ht="15.75">
      <c r="A477" s="639"/>
      <c r="K477" s="174"/>
      <c r="L477"/>
      <c r="N477" s="25"/>
    </row>
    <row r="478" spans="1:25" s="38" customFormat="1" ht="15.75">
      <c r="A478" s="639"/>
      <c r="K478" s="174"/>
      <c r="L478"/>
      <c r="N478" s="25"/>
    </row>
    <row r="479" spans="1:25" s="38" customFormat="1" ht="15.75">
      <c r="A479" s="639"/>
      <c r="K479" s="174"/>
      <c r="L479"/>
      <c r="N479" s="25"/>
    </row>
    <row r="480" spans="1:25" s="38" customFormat="1" ht="15.75">
      <c r="A480" s="639"/>
      <c r="K480" s="174"/>
      <c r="L480"/>
      <c r="N480" s="25"/>
    </row>
    <row r="481" spans="1:14" s="38" customFormat="1" ht="15.75">
      <c r="A481" s="639"/>
      <c r="K481" s="174"/>
      <c r="L481"/>
      <c r="N481" s="25"/>
    </row>
    <row r="482" spans="1:14" s="38" customFormat="1" ht="15.75">
      <c r="A482" s="639"/>
      <c r="K482" s="174"/>
      <c r="L482"/>
      <c r="N482" s="25"/>
    </row>
    <row r="483" spans="1:14" s="38" customFormat="1" ht="15.75">
      <c r="A483" s="639"/>
      <c r="K483" s="174"/>
      <c r="L483"/>
      <c r="N483" s="25"/>
    </row>
    <row r="484" spans="1:14" s="38" customFormat="1" ht="15.75">
      <c r="A484" s="639"/>
      <c r="K484" s="174"/>
      <c r="L484"/>
      <c r="N484" s="25"/>
    </row>
    <row r="485" spans="1:14" s="38" customFormat="1" ht="15.75">
      <c r="A485" s="639"/>
      <c r="K485" s="174"/>
      <c r="L485"/>
      <c r="N485" s="25"/>
    </row>
    <row r="486" spans="1:14" s="38" customFormat="1" ht="15.75">
      <c r="A486" s="639"/>
      <c r="K486" s="174"/>
      <c r="L486"/>
      <c r="N486" s="25"/>
    </row>
    <row r="487" spans="1:14" s="38" customFormat="1" ht="15.75">
      <c r="A487" s="639"/>
      <c r="K487" s="174"/>
      <c r="L487"/>
      <c r="N487" s="25"/>
    </row>
    <row r="488" spans="1:14" s="38" customFormat="1" ht="15.75">
      <c r="A488" s="639"/>
      <c r="K488" s="174"/>
      <c r="L488"/>
      <c r="N488" s="25"/>
    </row>
    <row r="489" spans="1:14" s="38" customFormat="1" ht="15.75">
      <c r="A489" s="639"/>
      <c r="K489" s="174"/>
      <c r="L489"/>
      <c r="N489" s="25"/>
    </row>
    <row r="490" spans="1:14" s="38" customFormat="1" ht="15.75">
      <c r="A490" s="639"/>
      <c r="K490" s="174"/>
      <c r="L490"/>
      <c r="N490" s="25"/>
    </row>
    <row r="491" spans="1:14" s="38" customFormat="1" ht="15.75">
      <c r="A491" s="639"/>
      <c r="K491" s="174"/>
      <c r="L491"/>
      <c r="N491" s="25"/>
    </row>
    <row r="492" spans="1:14" s="38" customFormat="1" ht="15.75">
      <c r="A492" s="639"/>
      <c r="K492" s="174"/>
      <c r="L492"/>
      <c r="N492" s="25"/>
    </row>
    <row r="493" spans="1:14" s="38" customFormat="1" ht="15.75">
      <c r="A493" s="639"/>
      <c r="L493" s="25"/>
      <c r="N493" s="25"/>
    </row>
    <row r="494" spans="1:14" s="38" customFormat="1" ht="15.75">
      <c r="A494" s="639"/>
      <c r="L494" s="25"/>
      <c r="N494" s="25"/>
    </row>
    <row r="495" spans="1:14" s="38" customFormat="1" ht="15.75">
      <c r="A495" s="639"/>
      <c r="L495" s="25"/>
      <c r="N495" s="25"/>
    </row>
    <row r="496" spans="1:14" s="38" customFormat="1" ht="15.75">
      <c r="A496" s="639"/>
      <c r="L496" s="25"/>
      <c r="N496" s="25"/>
    </row>
    <row r="497" spans="1:14" s="38" customFormat="1" ht="23.25">
      <c r="A497" s="638" t="s">
        <v>1653</v>
      </c>
      <c r="K497" s="21"/>
      <c r="L497" s="25"/>
      <c r="N497" s="25"/>
    </row>
    <row r="498" spans="1:14" s="38" customFormat="1" ht="15.75">
      <c r="A498" s="640" t="s">
        <v>2638</v>
      </c>
      <c r="F498" s="640" t="s">
        <v>2639</v>
      </c>
      <c r="K498" s="640" t="s">
        <v>2640</v>
      </c>
      <c r="N498" s="25"/>
    </row>
    <row r="499" spans="1:14" s="38" customFormat="1" ht="15.75">
      <c r="A499" s="645" t="s">
        <v>717</v>
      </c>
      <c r="B499" t="s">
        <v>5935</v>
      </c>
      <c r="F499" s="174" t="s">
        <v>717</v>
      </c>
      <c r="G499" t="s">
        <v>5179</v>
      </c>
      <c r="H499" s="21"/>
      <c r="I499" s="58"/>
      <c r="K499" s="174" t="s">
        <v>718</v>
      </c>
      <c r="L499" t="s">
        <v>4668</v>
      </c>
      <c r="M499"/>
      <c r="N499"/>
    </row>
    <row r="500" spans="1:14" s="38" customFormat="1" ht="15.75">
      <c r="A500" s="174"/>
      <c r="B500"/>
      <c r="F500" s="174"/>
      <c r="G500"/>
      <c r="K500" s="174" t="s">
        <v>718</v>
      </c>
      <c r="L500" t="s">
        <v>5422</v>
      </c>
      <c r="M500" s="21"/>
      <c r="N500" s="58"/>
    </row>
    <row r="501" spans="1:14" s="38" customFormat="1" ht="15.75">
      <c r="A501" s="174"/>
      <c r="B501"/>
      <c r="K501" s="174" t="s">
        <v>718</v>
      </c>
      <c r="L501" t="s">
        <v>5540</v>
      </c>
    </row>
    <row r="502" spans="1:14" s="38" customFormat="1" ht="15.75">
      <c r="A502" s="174"/>
      <c r="B502"/>
      <c r="K502" s="174" t="s">
        <v>717</v>
      </c>
      <c r="L502" t="s">
        <v>5711</v>
      </c>
      <c r="M502" s="21"/>
      <c r="N502" s="58"/>
    </row>
    <row r="503" spans="1:14" s="38" customFormat="1" ht="15.75">
      <c r="A503" s="174"/>
      <c r="B503"/>
      <c r="K503" s="174" t="s">
        <v>716</v>
      </c>
      <c r="L503" t="s">
        <v>5712</v>
      </c>
      <c r="M503" s="21"/>
      <c r="N503" s="58"/>
    </row>
    <row r="504" spans="1:14" s="38" customFormat="1" ht="15.75">
      <c r="A504" s="174"/>
      <c r="B504"/>
      <c r="K504" s="174"/>
      <c r="L504"/>
      <c r="N504" s="25"/>
    </row>
    <row r="505" spans="1:14" s="38" customFormat="1" ht="15.75">
      <c r="A505" s="174"/>
      <c r="B505"/>
      <c r="K505" s="174"/>
      <c r="L505"/>
      <c r="N505" s="25"/>
    </row>
    <row r="506" spans="1:14" s="38" customFormat="1" ht="15.75">
      <c r="A506" s="174"/>
      <c r="B506"/>
      <c r="K506" s="174"/>
      <c r="L506"/>
      <c r="N506" s="25"/>
    </row>
    <row r="507" spans="1:14" s="38" customFormat="1" ht="15.75">
      <c r="A507" s="174"/>
      <c r="B507"/>
      <c r="K507" s="174"/>
      <c r="L507"/>
      <c r="N507" s="25"/>
    </row>
    <row r="508" spans="1:14" s="38" customFormat="1" ht="15.75">
      <c r="A508" s="174"/>
      <c r="B508"/>
      <c r="K508" s="174"/>
      <c r="L508"/>
      <c r="N508" s="25"/>
    </row>
    <row r="509" spans="1:14" s="38" customFormat="1" ht="15.75">
      <c r="A509" s="174"/>
      <c r="B509"/>
      <c r="K509" s="174"/>
      <c r="L509"/>
      <c r="N509" s="25"/>
    </row>
    <row r="510" spans="1:14" s="38" customFormat="1" ht="15.75">
      <c r="A510" s="174"/>
      <c r="B510"/>
      <c r="K510" s="174"/>
      <c r="L510"/>
      <c r="N510" s="25"/>
    </row>
    <row r="511" spans="1:14" s="38" customFormat="1" ht="15.75">
      <c r="A511" s="174"/>
      <c r="B511"/>
      <c r="K511" s="174"/>
      <c r="L511"/>
      <c r="N511" s="25"/>
    </row>
    <row r="512" spans="1:14" s="38" customFormat="1" ht="15.75">
      <c r="A512" s="174"/>
      <c r="B512"/>
      <c r="K512" s="174"/>
      <c r="L512"/>
      <c r="N512" s="25"/>
    </row>
    <row r="513" spans="1:14" s="38" customFormat="1" ht="15.75">
      <c r="A513" s="174"/>
      <c r="B513"/>
      <c r="K513" s="174"/>
      <c r="L513"/>
      <c r="N513" s="25"/>
    </row>
    <row r="514" spans="1:14" s="38" customFormat="1" ht="15.75">
      <c r="A514" s="174"/>
      <c r="B514"/>
      <c r="K514" s="174"/>
      <c r="L514"/>
      <c r="N514" s="25"/>
    </row>
    <row r="515" spans="1:14" s="38" customFormat="1" ht="15.75">
      <c r="A515" s="174"/>
      <c r="B515"/>
      <c r="K515" s="174"/>
      <c r="L515"/>
      <c r="N515" s="25"/>
    </row>
    <row r="516" spans="1:14" s="38" customFormat="1" ht="15.75">
      <c r="A516" s="174"/>
      <c r="B516"/>
      <c r="K516" s="174"/>
      <c r="L516"/>
      <c r="N516" s="25"/>
    </row>
    <row r="517" spans="1:14" s="38" customFormat="1" ht="15.75">
      <c r="A517" s="174"/>
      <c r="B517"/>
      <c r="K517" s="174"/>
      <c r="L517"/>
      <c r="N517" s="25"/>
    </row>
    <row r="518" spans="1:14" s="38" customFormat="1" ht="15.75">
      <c r="A518" s="640"/>
      <c r="K518" s="174"/>
      <c r="L518"/>
      <c r="N518" s="25"/>
    </row>
    <row r="519" spans="1:14" s="38" customFormat="1" ht="15.75">
      <c r="A519" s="640"/>
      <c r="K519" s="174"/>
      <c r="L519"/>
      <c r="N519" s="25"/>
    </row>
    <row r="520" spans="1:14" s="38" customFormat="1" ht="15.75">
      <c r="K520" s="174"/>
      <c r="L520"/>
      <c r="N520" s="25"/>
    </row>
    <row r="521" spans="1:14" s="38" customFormat="1" ht="15.75">
      <c r="K521" s="174"/>
      <c r="L521"/>
      <c r="N521" s="25"/>
    </row>
    <row r="522" spans="1:14" s="38" customFormat="1" ht="15.75">
      <c r="K522" s="174"/>
      <c r="L522"/>
      <c r="N522" s="25"/>
    </row>
    <row r="523" spans="1:14" s="38" customFormat="1" ht="15.75">
      <c r="A523" s="639"/>
      <c r="K523" s="174"/>
      <c r="L523"/>
      <c r="N523" s="25"/>
    </row>
    <row r="524" spans="1:14" s="38" customFormat="1" ht="15.75">
      <c r="A524" s="639"/>
      <c r="K524" s="174"/>
      <c r="L524"/>
      <c r="N524" s="25"/>
    </row>
    <row r="525" spans="1:14" s="38" customFormat="1" ht="15.75">
      <c r="A525" s="639"/>
      <c r="K525" s="174"/>
      <c r="L525"/>
      <c r="N525" s="25"/>
    </row>
    <row r="526" spans="1:14" s="38" customFormat="1" ht="15.75">
      <c r="A526" s="639"/>
      <c r="K526" s="174"/>
      <c r="L526"/>
      <c r="N526" s="25"/>
    </row>
    <row r="527" spans="1:14" s="38" customFormat="1" ht="15.75">
      <c r="A527" s="639"/>
      <c r="F527" s="174"/>
      <c r="G527"/>
      <c r="K527" s="174"/>
      <c r="L527"/>
      <c r="N527" s="25"/>
    </row>
    <row r="528" spans="1:14" s="38" customFormat="1" ht="23.25">
      <c r="A528" s="638" t="s">
        <v>2192</v>
      </c>
      <c r="L528" s="25"/>
      <c r="N528" s="25"/>
    </row>
    <row r="529" spans="1:18" s="38" customFormat="1" ht="15.75">
      <c r="A529" s="640" t="s">
        <v>2638</v>
      </c>
      <c r="F529" s="640" t="s">
        <v>2639</v>
      </c>
      <c r="K529" s="640" t="s">
        <v>2640</v>
      </c>
      <c r="N529" s="25"/>
    </row>
    <row r="530" spans="1:18" s="38" customFormat="1" ht="15.75">
      <c r="A530" s="174" t="s">
        <v>716</v>
      </c>
      <c r="B530" t="s">
        <v>6071</v>
      </c>
      <c r="C530"/>
      <c r="D530"/>
      <c r="E530"/>
      <c r="F530" s="174" t="s">
        <v>716</v>
      </c>
      <c r="G530" t="s">
        <v>4256</v>
      </c>
      <c r="H530"/>
      <c r="I530"/>
      <c r="K530" s="174" t="s">
        <v>716</v>
      </c>
      <c r="L530" t="s">
        <v>4249</v>
      </c>
      <c r="M530"/>
      <c r="N530"/>
      <c r="Q530" s="174"/>
      <c r="R530"/>
    </row>
    <row r="531" spans="1:18" s="38" customFormat="1" ht="15.75">
      <c r="A531" s="174"/>
      <c r="B531"/>
      <c r="F531" s="174" t="s">
        <v>717</v>
      </c>
      <c r="G531" t="s">
        <v>6072</v>
      </c>
      <c r="K531" s="174" t="s">
        <v>716</v>
      </c>
      <c r="L531" t="s">
        <v>4250</v>
      </c>
      <c r="M531"/>
      <c r="N531"/>
      <c r="Q531" s="174"/>
      <c r="R531"/>
    </row>
    <row r="532" spans="1:18" s="38" customFormat="1" ht="15.75">
      <c r="A532" s="174"/>
      <c r="B532"/>
      <c r="F532" s="174"/>
      <c r="G532"/>
      <c r="K532" s="174" t="s">
        <v>716</v>
      </c>
      <c r="L532" t="s">
        <v>4505</v>
      </c>
      <c r="Q532" s="174"/>
      <c r="R532"/>
    </row>
    <row r="533" spans="1:18" s="38" customFormat="1" ht="15.75">
      <c r="A533" s="174"/>
      <c r="B533"/>
      <c r="F533" s="174"/>
      <c r="G533"/>
      <c r="K533" s="174" t="s">
        <v>716</v>
      </c>
      <c r="L533" t="s">
        <v>4902</v>
      </c>
      <c r="M533"/>
      <c r="N533"/>
      <c r="O533"/>
      <c r="Q533" s="174"/>
      <c r="R533"/>
    </row>
    <row r="534" spans="1:18" s="38" customFormat="1" ht="15.75">
      <c r="A534" s="174"/>
      <c r="B534"/>
      <c r="F534" s="174"/>
      <c r="G534"/>
      <c r="K534" s="174" t="s">
        <v>716</v>
      </c>
      <c r="L534" t="s">
        <v>4945</v>
      </c>
      <c r="M534"/>
      <c r="N534"/>
      <c r="Q534" s="174"/>
      <c r="R534"/>
    </row>
    <row r="535" spans="1:18" s="38" customFormat="1" ht="15.75">
      <c r="A535" s="639"/>
      <c r="F535" s="174"/>
      <c r="G535"/>
      <c r="K535" s="174" t="s">
        <v>717</v>
      </c>
      <c r="L535" t="s">
        <v>5324</v>
      </c>
      <c r="M535"/>
      <c r="N535"/>
      <c r="O535"/>
      <c r="Q535" s="174"/>
      <c r="R535"/>
    </row>
    <row r="536" spans="1:18" s="38" customFormat="1" ht="15.75">
      <c r="A536" s="639"/>
      <c r="F536" s="174"/>
      <c r="G536"/>
      <c r="K536" s="174"/>
      <c r="L536"/>
      <c r="N536" s="25"/>
      <c r="Q536" s="174"/>
      <c r="R536"/>
    </row>
    <row r="537" spans="1:18" s="38" customFormat="1" ht="15.75">
      <c r="A537" s="639"/>
      <c r="F537" s="174"/>
      <c r="G537"/>
      <c r="K537" s="174"/>
      <c r="L537"/>
      <c r="N537" s="25"/>
      <c r="Q537" s="174"/>
      <c r="R537"/>
    </row>
    <row r="538" spans="1:18" s="38" customFormat="1" ht="15.75">
      <c r="A538" s="639"/>
      <c r="K538" s="174"/>
      <c r="L538"/>
      <c r="N538" s="25"/>
      <c r="Q538" s="174"/>
      <c r="R538"/>
    </row>
    <row r="539" spans="1:18" s="38" customFormat="1" ht="15.75">
      <c r="A539" s="639"/>
      <c r="K539" s="174"/>
      <c r="L539"/>
      <c r="N539" s="25"/>
      <c r="Q539" s="174"/>
      <c r="R539"/>
    </row>
    <row r="540" spans="1:18" s="38" customFormat="1" ht="15.75">
      <c r="A540" s="639"/>
      <c r="K540" s="174"/>
      <c r="L540"/>
      <c r="N540" s="25"/>
      <c r="Q540" s="174"/>
      <c r="R540"/>
    </row>
    <row r="541" spans="1:18" s="38" customFormat="1" ht="15.75">
      <c r="A541" s="639"/>
      <c r="K541" s="174"/>
      <c r="L541"/>
      <c r="N541" s="25"/>
      <c r="Q541" s="174"/>
      <c r="R541"/>
    </row>
    <row r="542" spans="1:18" s="38" customFormat="1" ht="15.75">
      <c r="A542" s="639"/>
      <c r="K542" s="174"/>
      <c r="L542"/>
      <c r="N542" s="25"/>
      <c r="Q542" s="174"/>
      <c r="R542"/>
    </row>
    <row r="543" spans="1:18" s="38" customFormat="1" ht="15.75">
      <c r="A543" s="639"/>
      <c r="K543" s="174"/>
      <c r="L543"/>
      <c r="N543" s="25"/>
      <c r="Q543" s="174"/>
      <c r="R543"/>
    </row>
    <row r="544" spans="1:18" s="38" customFormat="1" ht="15.75">
      <c r="A544" s="639"/>
      <c r="K544" s="174"/>
      <c r="L544"/>
      <c r="N544" s="25"/>
      <c r="Q544" s="174"/>
      <c r="R544"/>
    </row>
    <row r="545" spans="1:18" s="38" customFormat="1" ht="15.75">
      <c r="A545" s="639"/>
      <c r="K545" s="174"/>
      <c r="L545"/>
      <c r="N545" s="25"/>
      <c r="Q545" s="174"/>
      <c r="R545"/>
    </row>
    <row r="546" spans="1:18" s="38" customFormat="1" ht="15.75">
      <c r="A546" s="639"/>
      <c r="K546" s="174"/>
      <c r="L546"/>
      <c r="N546" s="25"/>
      <c r="Q546" s="174"/>
      <c r="R546"/>
    </row>
    <row r="547" spans="1:18" s="38" customFormat="1" ht="15.75">
      <c r="A547" s="639"/>
      <c r="K547" s="174"/>
      <c r="L547"/>
      <c r="N547" s="25"/>
      <c r="Q547" s="174"/>
      <c r="R547"/>
    </row>
    <row r="548" spans="1:18" s="38" customFormat="1" ht="15.75">
      <c r="A548" s="639"/>
      <c r="K548" s="174"/>
      <c r="L548"/>
      <c r="N548" s="25"/>
      <c r="Q548" s="174"/>
      <c r="R548"/>
    </row>
    <row r="549" spans="1:18" s="38" customFormat="1" ht="15.75">
      <c r="A549" s="639"/>
      <c r="K549" s="174"/>
      <c r="L549"/>
      <c r="N549" s="25"/>
      <c r="Q549" s="174"/>
      <c r="R549"/>
    </row>
    <row r="550" spans="1:18" s="38" customFormat="1" ht="15.75">
      <c r="A550" s="639"/>
      <c r="K550" s="174"/>
      <c r="L550"/>
      <c r="N550" s="25"/>
      <c r="Q550" s="174"/>
      <c r="R550"/>
    </row>
    <row r="551" spans="1:18" s="38" customFormat="1" ht="15.75">
      <c r="A551" s="639"/>
      <c r="K551" s="174"/>
      <c r="L551"/>
      <c r="N551" s="25"/>
      <c r="Q551" s="174"/>
      <c r="R551"/>
    </row>
    <row r="552" spans="1:18" s="38" customFormat="1" ht="15.75">
      <c r="A552" s="639"/>
      <c r="K552" s="174"/>
      <c r="L552"/>
      <c r="N552" s="25"/>
      <c r="Q552" s="174"/>
      <c r="R552"/>
    </row>
    <row r="553" spans="1:18" s="38" customFormat="1" ht="15.75">
      <c r="A553" s="639"/>
      <c r="K553" s="174"/>
      <c r="L553"/>
      <c r="N553" s="25"/>
      <c r="Q553" s="174"/>
      <c r="R553"/>
    </row>
    <row r="554" spans="1:18" s="38" customFormat="1" ht="15.75">
      <c r="A554" s="639"/>
      <c r="K554" s="174"/>
      <c r="L554"/>
      <c r="N554" s="25"/>
      <c r="Q554" s="174"/>
      <c r="R554"/>
    </row>
    <row r="555" spans="1:18" s="38" customFormat="1" ht="15.75">
      <c r="A555" s="639"/>
      <c r="K555" s="174"/>
      <c r="L555"/>
      <c r="N555" s="25"/>
      <c r="Q555" s="174"/>
      <c r="R555"/>
    </row>
    <row r="556" spans="1:18" s="38" customFormat="1" ht="15.75">
      <c r="A556" s="639"/>
      <c r="K556" s="174"/>
      <c r="L556"/>
      <c r="N556" s="25"/>
      <c r="Q556" s="174"/>
      <c r="R556"/>
    </row>
    <row r="557" spans="1:18" s="38" customFormat="1" ht="15.75">
      <c r="A557" s="639"/>
      <c r="K557" s="174"/>
      <c r="L557"/>
      <c r="N557" s="25"/>
      <c r="Q557" s="174"/>
      <c r="R557"/>
    </row>
    <row r="558" spans="1:18" s="38" customFormat="1" ht="15.75">
      <c r="A558" s="639"/>
      <c r="K558" s="174"/>
      <c r="L558"/>
      <c r="N558" s="25"/>
      <c r="Q558" s="174"/>
      <c r="R558"/>
    </row>
    <row r="559" spans="1:18" s="38" customFormat="1" ht="23.25">
      <c r="A559" s="638" t="s">
        <v>153</v>
      </c>
      <c r="L559" s="25"/>
      <c r="N559" s="25"/>
      <c r="Q559" s="174"/>
      <c r="R559"/>
    </row>
    <row r="560" spans="1:18" s="38" customFormat="1" ht="15.75">
      <c r="A560" s="640" t="s">
        <v>2638</v>
      </c>
      <c r="F560" s="640" t="s">
        <v>2639</v>
      </c>
      <c r="K560" s="640" t="s">
        <v>2640</v>
      </c>
      <c r="N560" s="25"/>
      <c r="Q560" s="174"/>
      <c r="R560"/>
    </row>
    <row r="561" spans="1:18" s="38" customFormat="1" ht="15.75">
      <c r="A561" s="174" t="s">
        <v>717</v>
      </c>
      <c r="B561" t="s">
        <v>4251</v>
      </c>
      <c r="C561"/>
      <c r="F561" s="174" t="s">
        <v>717</v>
      </c>
      <c r="G561" t="s">
        <v>4457</v>
      </c>
      <c r="K561" s="174" t="s">
        <v>717</v>
      </c>
      <c r="L561" t="s">
        <v>4401</v>
      </c>
      <c r="M561"/>
      <c r="N561"/>
      <c r="Q561" s="174"/>
      <c r="R561"/>
    </row>
    <row r="562" spans="1:18" s="38" customFormat="1" ht="15.75">
      <c r="A562" s="645" t="s">
        <v>716</v>
      </c>
      <c r="B562" t="s">
        <v>4355</v>
      </c>
      <c r="F562" s="174" t="s">
        <v>718</v>
      </c>
      <c r="G562" t="s">
        <v>5325</v>
      </c>
      <c r="H562"/>
      <c r="K562" s="174" t="s">
        <v>717</v>
      </c>
      <c r="L562" t="s">
        <v>4407</v>
      </c>
      <c r="Q562" s="174"/>
      <c r="R562"/>
    </row>
    <row r="563" spans="1:18" s="38" customFormat="1" ht="15.75">
      <c r="A563" s="645" t="s">
        <v>717</v>
      </c>
      <c r="B563" t="s">
        <v>4496</v>
      </c>
      <c r="C563"/>
      <c r="F563" s="174" t="s">
        <v>716</v>
      </c>
      <c r="G563" t="s">
        <v>5179</v>
      </c>
      <c r="H563" s="21"/>
      <c r="I563" s="58"/>
      <c r="K563" s="174" t="s">
        <v>717</v>
      </c>
      <c r="L563" t="s">
        <v>4447</v>
      </c>
      <c r="Q563" s="174"/>
      <c r="R563"/>
    </row>
    <row r="564" spans="1:18" s="38" customFormat="1" ht="15.75">
      <c r="A564" s="174" t="s">
        <v>718</v>
      </c>
      <c r="B564" t="s">
        <v>4566</v>
      </c>
      <c r="F564" s="174" t="s">
        <v>717</v>
      </c>
      <c r="G564" t="s">
        <v>5976</v>
      </c>
      <c r="I564" s="25"/>
      <c r="K564" s="174" t="s">
        <v>717</v>
      </c>
      <c r="L564" t="s">
        <v>4448</v>
      </c>
      <c r="Q564" s="174"/>
      <c r="R564"/>
    </row>
    <row r="565" spans="1:18" s="38" customFormat="1" ht="15.75">
      <c r="A565" s="645" t="s">
        <v>716</v>
      </c>
      <c r="B565" t="s">
        <v>4727</v>
      </c>
      <c r="F565" s="174" t="s">
        <v>716</v>
      </c>
      <c r="G565" t="s">
        <v>5977</v>
      </c>
      <c r="H565" s="17"/>
      <c r="I565"/>
      <c r="K565" s="174" t="s">
        <v>717</v>
      </c>
      <c r="L565" t="s">
        <v>4449</v>
      </c>
      <c r="Q565" s="174"/>
      <c r="R565"/>
    </row>
    <row r="566" spans="1:18" s="38" customFormat="1" ht="15.75">
      <c r="A566" s="645" t="s">
        <v>716</v>
      </c>
      <c r="B566" t="s">
        <v>4901</v>
      </c>
      <c r="F566" s="174" t="s">
        <v>717</v>
      </c>
      <c r="G566" t="s">
        <v>6073</v>
      </c>
      <c r="K566" s="174" t="s">
        <v>717</v>
      </c>
      <c r="L566" t="s">
        <v>4506</v>
      </c>
      <c r="M566"/>
      <c r="N566"/>
      <c r="Q566" s="174"/>
      <c r="R566"/>
    </row>
    <row r="567" spans="1:18" s="38" customFormat="1" ht="15.75">
      <c r="A567" s="174" t="s">
        <v>718</v>
      </c>
      <c r="B567" t="s">
        <v>5713</v>
      </c>
      <c r="C567"/>
      <c r="D567"/>
      <c r="E567"/>
      <c r="F567" s="640"/>
      <c r="K567" s="174" t="s">
        <v>716</v>
      </c>
      <c r="L567" t="s">
        <v>4625</v>
      </c>
      <c r="N567" s="25"/>
      <c r="Q567" s="174"/>
      <c r="R567"/>
    </row>
    <row r="568" spans="1:18" s="38" customFormat="1" ht="15.75">
      <c r="A568" s="645" t="s">
        <v>717</v>
      </c>
      <c r="B568" t="s">
        <v>5645</v>
      </c>
      <c r="C568"/>
      <c r="D568"/>
      <c r="F568" s="640"/>
      <c r="K568" s="174" t="s">
        <v>718</v>
      </c>
      <c r="L568" t="s">
        <v>4671</v>
      </c>
      <c r="M568"/>
      <c r="N568"/>
      <c r="Q568" s="174"/>
      <c r="R568"/>
    </row>
    <row r="569" spans="1:18" s="38" customFormat="1" ht="15.75">
      <c r="A569" s="174" t="s">
        <v>717</v>
      </c>
      <c r="B569" t="s">
        <v>5681</v>
      </c>
      <c r="F569" s="640"/>
      <c r="K569" s="174" t="s">
        <v>718</v>
      </c>
      <c r="L569" t="s">
        <v>4672</v>
      </c>
      <c r="M569"/>
      <c r="N569"/>
      <c r="Q569" s="174"/>
      <c r="R569"/>
    </row>
    <row r="570" spans="1:18" s="38" customFormat="1" ht="15.75">
      <c r="A570" s="645" t="s">
        <v>716</v>
      </c>
      <c r="B570" t="s">
        <v>5860</v>
      </c>
      <c r="F570" s="640"/>
      <c r="K570" s="174" t="s">
        <v>718</v>
      </c>
      <c r="L570" t="s">
        <v>4728</v>
      </c>
      <c r="M570"/>
      <c r="N570"/>
      <c r="Q570" s="174"/>
      <c r="R570"/>
    </row>
    <row r="571" spans="1:18" s="38" customFormat="1" ht="15.75">
      <c r="A571" s="645" t="s">
        <v>716</v>
      </c>
      <c r="B571" t="s">
        <v>5935</v>
      </c>
      <c r="F571" s="640"/>
      <c r="K571" s="174" t="s">
        <v>717</v>
      </c>
      <c r="L571" t="s">
        <v>4726</v>
      </c>
      <c r="Q571" s="174"/>
      <c r="R571"/>
    </row>
    <row r="572" spans="1:18" s="38" customFormat="1" ht="15.75">
      <c r="A572" s="645" t="s">
        <v>716</v>
      </c>
      <c r="B572" t="s">
        <v>5970</v>
      </c>
      <c r="F572" s="640"/>
      <c r="K572" s="174" t="s">
        <v>717</v>
      </c>
      <c r="L572" t="s">
        <v>4900</v>
      </c>
      <c r="M572"/>
      <c r="N572"/>
      <c r="O572"/>
      <c r="Q572" s="174"/>
      <c r="R572"/>
    </row>
    <row r="573" spans="1:18" s="38" customFormat="1" ht="15.75">
      <c r="A573" s="640"/>
      <c r="F573" s="640"/>
      <c r="K573" s="174" t="s">
        <v>716</v>
      </c>
      <c r="L573" t="s">
        <v>5437</v>
      </c>
      <c r="M573"/>
      <c r="N573"/>
      <c r="Q573" s="174"/>
      <c r="R573"/>
    </row>
    <row r="574" spans="1:18" s="38" customFormat="1" ht="15.75">
      <c r="A574" s="640"/>
      <c r="F574" s="640"/>
      <c r="K574" s="174" t="s">
        <v>716</v>
      </c>
      <c r="L574" t="s">
        <v>5326</v>
      </c>
      <c r="M574"/>
      <c r="N574"/>
      <c r="Q574" s="174"/>
      <c r="R574" t="s">
        <v>2452</v>
      </c>
    </row>
    <row r="575" spans="1:18" s="38" customFormat="1" ht="15.75">
      <c r="A575" s="640"/>
      <c r="F575" s="640"/>
      <c r="K575" s="174" t="s">
        <v>718</v>
      </c>
      <c r="L575" t="s">
        <v>5327</v>
      </c>
      <c r="M575"/>
      <c r="N575"/>
      <c r="Q575" s="174"/>
      <c r="R575"/>
    </row>
    <row r="576" spans="1:18" s="38" customFormat="1" ht="15.75">
      <c r="A576" s="640"/>
      <c r="F576" s="640"/>
      <c r="K576" s="174" t="s">
        <v>717</v>
      </c>
      <c r="L576" t="s">
        <v>5438</v>
      </c>
      <c r="Q576" s="174"/>
      <c r="R576"/>
    </row>
    <row r="577" spans="1:18" s="38" customFormat="1" ht="15.75">
      <c r="A577" s="640"/>
      <c r="F577" s="640"/>
      <c r="K577" s="174" t="s">
        <v>718</v>
      </c>
      <c r="L577" t="s">
        <v>5439</v>
      </c>
      <c r="O577"/>
      <c r="Q577" s="174"/>
      <c r="R577"/>
    </row>
    <row r="578" spans="1:18" s="38" customFormat="1" ht="15.75">
      <c r="A578" s="640"/>
      <c r="F578" s="640"/>
      <c r="K578" s="174" t="s">
        <v>716</v>
      </c>
      <c r="L578" t="s">
        <v>5511</v>
      </c>
      <c r="N578" s="25"/>
      <c r="Q578" s="174"/>
      <c r="R578"/>
    </row>
    <row r="579" spans="1:18" s="38" customFormat="1" ht="15.75">
      <c r="A579" s="640"/>
      <c r="F579" s="640"/>
      <c r="K579" s="174" t="s">
        <v>716</v>
      </c>
      <c r="L579" t="s">
        <v>5512</v>
      </c>
      <c r="N579" s="25"/>
      <c r="Q579" s="174"/>
      <c r="R579"/>
    </row>
    <row r="580" spans="1:18" s="38" customFormat="1" ht="15.75">
      <c r="A580" s="640"/>
      <c r="F580" s="640"/>
      <c r="I580" s="38" t="s">
        <v>2452</v>
      </c>
      <c r="K580" s="174" t="s">
        <v>717</v>
      </c>
      <c r="L580" t="s">
        <v>5509</v>
      </c>
      <c r="M580" s="636"/>
      <c r="N580"/>
      <c r="Q580" s="174"/>
      <c r="R580"/>
    </row>
    <row r="581" spans="1:18" s="38" customFormat="1" ht="15.75">
      <c r="A581" s="640"/>
      <c r="F581" s="640"/>
      <c r="K581" s="174" t="s">
        <v>716</v>
      </c>
      <c r="L581" t="s">
        <v>5546</v>
      </c>
      <c r="O581"/>
      <c r="Q581" s="174"/>
      <c r="R581"/>
    </row>
    <row r="582" spans="1:18" s="38" customFormat="1" ht="15.75">
      <c r="A582" s="640"/>
      <c r="F582" s="640"/>
      <c r="K582" s="174" t="s">
        <v>718</v>
      </c>
      <c r="L582" t="s">
        <v>5547</v>
      </c>
      <c r="Q582" s="174"/>
      <c r="R582"/>
    </row>
    <row r="583" spans="1:18" s="38" customFormat="1" ht="15.75">
      <c r="A583" s="640"/>
      <c r="F583" s="640"/>
      <c r="K583" s="174" t="s">
        <v>718</v>
      </c>
      <c r="L583" t="s">
        <v>5714</v>
      </c>
      <c r="M583"/>
      <c r="N583"/>
      <c r="Q583" s="174"/>
      <c r="R583"/>
    </row>
    <row r="584" spans="1:18" s="38" customFormat="1" ht="15.75">
      <c r="A584" s="640"/>
      <c r="F584" s="640"/>
      <c r="K584" s="174" t="s">
        <v>716</v>
      </c>
      <c r="L584" t="s">
        <v>5711</v>
      </c>
      <c r="M584" s="21"/>
      <c r="N584" s="58"/>
      <c r="Q584" s="174"/>
      <c r="R584"/>
    </row>
    <row r="585" spans="1:18" s="38" customFormat="1" ht="15.75">
      <c r="A585" s="640"/>
      <c r="F585" s="640"/>
      <c r="K585" s="174" t="s">
        <v>717</v>
      </c>
      <c r="L585" t="s">
        <v>5712</v>
      </c>
      <c r="M585" s="21"/>
      <c r="N585" s="58"/>
      <c r="Q585" s="174"/>
      <c r="R585" t="s">
        <v>2452</v>
      </c>
    </row>
    <row r="586" spans="1:18" s="38" customFormat="1" ht="15.75">
      <c r="A586" s="640"/>
      <c r="F586" s="640"/>
      <c r="K586" s="174" t="s">
        <v>718</v>
      </c>
      <c r="L586" t="s">
        <v>5705</v>
      </c>
      <c r="M586" s="21"/>
      <c r="N586" s="58"/>
      <c r="Q586" s="174"/>
      <c r="R586"/>
    </row>
    <row r="587" spans="1:18" s="38" customFormat="1" ht="15.75">
      <c r="A587" s="640"/>
      <c r="F587" s="640"/>
      <c r="K587" s="174" t="s">
        <v>718</v>
      </c>
      <c r="L587" t="s">
        <v>5975</v>
      </c>
      <c r="N587" s="25"/>
      <c r="Q587" s="174"/>
      <c r="R587"/>
    </row>
    <row r="588" spans="1:18" s="38" customFormat="1" ht="15.75">
      <c r="A588" s="639"/>
      <c r="K588" s="174" t="s">
        <v>717</v>
      </c>
      <c r="L588" t="s">
        <v>5978</v>
      </c>
      <c r="N588" s="25"/>
      <c r="Q588" s="174"/>
      <c r="R588"/>
    </row>
    <row r="589" spans="1:18" s="38" customFormat="1" ht="15.75">
      <c r="A589" s="639"/>
      <c r="K589" s="174" t="s">
        <v>718</v>
      </c>
      <c r="L589" t="s">
        <v>5979</v>
      </c>
      <c r="M589" s="17"/>
      <c r="N589"/>
      <c r="Q589" s="174"/>
      <c r="R589"/>
    </row>
    <row r="590" spans="1:18" s="38" customFormat="1" ht="23.25">
      <c r="A590" s="638" t="s">
        <v>1665</v>
      </c>
      <c r="L590" s="25"/>
      <c r="N590" s="25"/>
      <c r="Q590" s="174"/>
      <c r="R590"/>
    </row>
    <row r="591" spans="1:18" s="38" customFormat="1" ht="15.75">
      <c r="A591" s="640" t="s">
        <v>2638</v>
      </c>
      <c r="F591" s="640" t="s">
        <v>2639</v>
      </c>
      <c r="K591" s="640" t="s">
        <v>2640</v>
      </c>
      <c r="N591" s="25"/>
    </row>
    <row r="592" spans="1:18" s="38" customFormat="1" ht="15.75">
      <c r="A592" s="174" t="s">
        <v>716</v>
      </c>
      <c r="B592" t="s">
        <v>4257</v>
      </c>
      <c r="F592" s="174" t="s">
        <v>718</v>
      </c>
      <c r="G592" t="s">
        <v>4457</v>
      </c>
      <c r="K592" s="174" t="s">
        <v>716</v>
      </c>
      <c r="L592" t="s">
        <v>4408</v>
      </c>
      <c r="M592"/>
      <c r="N592"/>
      <c r="O592"/>
    </row>
    <row r="593" spans="1:19" s="38" customFormat="1" ht="15.75">
      <c r="A593" s="174" t="s">
        <v>716</v>
      </c>
      <c r="B593" t="s">
        <v>4258</v>
      </c>
      <c r="F593" s="174" t="s">
        <v>718</v>
      </c>
      <c r="G593" t="s">
        <v>5976</v>
      </c>
      <c r="K593" s="174" t="s">
        <v>718</v>
      </c>
      <c r="L593" t="s">
        <v>4447</v>
      </c>
    </row>
    <row r="594" spans="1:19" s="38" customFormat="1" ht="15.75">
      <c r="A594" s="174" t="s">
        <v>716</v>
      </c>
      <c r="B594" t="s">
        <v>4356</v>
      </c>
      <c r="F594" s="174" t="s">
        <v>718</v>
      </c>
      <c r="G594" t="s">
        <v>5977</v>
      </c>
      <c r="H594" s="17"/>
      <c r="K594" s="174" t="s">
        <v>718</v>
      </c>
      <c r="L594" t="s">
        <v>4448</v>
      </c>
    </row>
    <row r="595" spans="1:19" s="38" customFormat="1" ht="15.75">
      <c r="A595" s="174" t="s">
        <v>718</v>
      </c>
      <c r="B595" t="s">
        <v>4409</v>
      </c>
      <c r="F595" s="174"/>
      <c r="G595"/>
      <c r="K595" s="174" t="s">
        <v>718</v>
      </c>
      <c r="L595" t="s">
        <v>4449</v>
      </c>
    </row>
    <row r="596" spans="1:19" s="38" customFormat="1" ht="15.75">
      <c r="A596" s="174" t="s">
        <v>716</v>
      </c>
      <c r="B596" t="s">
        <v>4773</v>
      </c>
      <c r="K596" s="174" t="s">
        <v>716</v>
      </c>
      <c r="L596" t="s">
        <v>4819</v>
      </c>
      <c r="M596"/>
      <c r="N596"/>
    </row>
    <row r="597" spans="1:19" s="38" customFormat="1" ht="15.75">
      <c r="A597" s="174" t="s">
        <v>717</v>
      </c>
      <c r="B597" t="s">
        <v>4774</v>
      </c>
      <c r="K597" s="174" t="s">
        <v>716</v>
      </c>
      <c r="L597" t="s">
        <v>5447</v>
      </c>
      <c r="M597"/>
      <c r="N597"/>
    </row>
    <row r="598" spans="1:19" s="38" customFormat="1" ht="15.75">
      <c r="A598" s="645" t="s">
        <v>716</v>
      </c>
      <c r="B598" t="s">
        <v>5476</v>
      </c>
      <c r="K598" s="174" t="s">
        <v>718</v>
      </c>
      <c r="L598" t="s">
        <v>5340</v>
      </c>
      <c r="M598"/>
      <c r="N598"/>
    </row>
    <row r="599" spans="1:19" s="38" customFormat="1" ht="15.75">
      <c r="A599" s="174" t="s">
        <v>718</v>
      </c>
      <c r="B599" t="s">
        <v>5646</v>
      </c>
      <c r="C599"/>
      <c r="D599"/>
      <c r="K599" s="174" t="s">
        <v>718</v>
      </c>
      <c r="L599" t="s">
        <v>5452</v>
      </c>
      <c r="M599"/>
      <c r="N599"/>
      <c r="S599" s="38" t="s">
        <v>2452</v>
      </c>
    </row>
    <row r="600" spans="1:19" s="38" customFormat="1" ht="15.75">
      <c r="A600" s="639"/>
      <c r="K600" s="174" t="s">
        <v>717</v>
      </c>
      <c r="L600" t="s">
        <v>5345</v>
      </c>
      <c r="M600"/>
      <c r="N600"/>
    </row>
    <row r="601" spans="1:19" s="38" customFormat="1" ht="15.75">
      <c r="A601" s="639"/>
      <c r="K601" s="174" t="s">
        <v>717</v>
      </c>
      <c r="L601" t="s">
        <v>5328</v>
      </c>
      <c r="M601"/>
      <c r="N601"/>
    </row>
    <row r="602" spans="1:19" s="38" customFormat="1" ht="15.75">
      <c r="A602" s="639"/>
      <c r="K602" s="174" t="s">
        <v>717</v>
      </c>
      <c r="L602" t="s">
        <v>6074</v>
      </c>
      <c r="M602" s="21"/>
      <c r="N602" s="58"/>
    </row>
    <row r="603" spans="1:19" s="38" customFormat="1" ht="15.75">
      <c r="A603" s="639"/>
      <c r="K603" s="174"/>
      <c r="L603"/>
      <c r="N603" s="25"/>
    </row>
    <row r="604" spans="1:19" s="38" customFormat="1" ht="15.75">
      <c r="A604" s="639"/>
      <c r="K604" s="174"/>
      <c r="L604"/>
      <c r="N604" s="25"/>
    </row>
    <row r="605" spans="1:19" s="38" customFormat="1" ht="15.75">
      <c r="A605" s="639"/>
      <c r="K605" s="174"/>
      <c r="L605"/>
      <c r="N605" s="25"/>
    </row>
    <row r="606" spans="1:19" s="38" customFormat="1" ht="15.75">
      <c r="A606" s="639"/>
      <c r="K606" s="174"/>
      <c r="L606"/>
      <c r="N606" s="25"/>
    </row>
    <row r="607" spans="1:19" s="38" customFormat="1" ht="15.75">
      <c r="A607" s="639"/>
      <c r="K607" s="174"/>
      <c r="L607"/>
      <c r="N607" s="25"/>
    </row>
    <row r="608" spans="1:19" s="38" customFormat="1" ht="15.75">
      <c r="A608" s="639"/>
      <c r="K608" s="174"/>
      <c r="L608"/>
      <c r="N608" s="25"/>
    </row>
    <row r="609" spans="1:15" s="38" customFormat="1" ht="15.75">
      <c r="A609" s="639"/>
      <c r="K609" s="174"/>
      <c r="L609"/>
      <c r="N609" s="25"/>
    </row>
    <row r="610" spans="1:15" s="38" customFormat="1" ht="15.75">
      <c r="A610" s="639"/>
      <c r="K610" s="174"/>
      <c r="L610"/>
      <c r="N610" s="25"/>
    </row>
    <row r="611" spans="1:15" s="38" customFormat="1" ht="15.75">
      <c r="A611" s="639"/>
      <c r="K611" s="174"/>
      <c r="L611"/>
      <c r="N611" s="25"/>
    </row>
    <row r="612" spans="1:15" s="38" customFormat="1" ht="15.75">
      <c r="A612" s="639"/>
      <c r="K612" s="174"/>
      <c r="L612"/>
      <c r="N612" s="25"/>
    </row>
    <row r="613" spans="1:15" s="38" customFormat="1" ht="15.75">
      <c r="A613" s="639"/>
      <c r="L613" s="25"/>
      <c r="N613" s="25"/>
    </row>
    <row r="614" spans="1:15" s="38" customFormat="1" ht="15.75">
      <c r="A614" s="639"/>
      <c r="L614" s="25"/>
      <c r="N614" s="25"/>
    </row>
    <row r="615" spans="1:15" s="38" customFormat="1" ht="15.75">
      <c r="A615" s="639"/>
      <c r="L615" s="25"/>
      <c r="N615" s="25"/>
    </row>
    <row r="616" spans="1:15" s="38" customFormat="1" ht="15.75">
      <c r="A616" s="639"/>
      <c r="L616" s="25"/>
      <c r="N616" s="25"/>
    </row>
    <row r="617" spans="1:15" s="38" customFormat="1" ht="15.75">
      <c r="A617" s="639"/>
      <c r="L617" s="25"/>
      <c r="N617" s="25"/>
    </row>
    <row r="618" spans="1:15" s="38" customFormat="1" ht="15.75">
      <c r="A618" s="639"/>
      <c r="L618" s="25"/>
      <c r="N618" s="25"/>
    </row>
    <row r="619" spans="1:15" s="38" customFormat="1" ht="15.75">
      <c r="A619" s="639"/>
      <c r="L619" s="25"/>
      <c r="N619" s="25"/>
    </row>
    <row r="620" spans="1:15" s="38" customFormat="1" ht="15.75">
      <c r="A620" s="639"/>
      <c r="L620" s="25"/>
      <c r="N620" s="25"/>
    </row>
    <row r="621" spans="1:15" s="38" customFormat="1" ht="23.25">
      <c r="A621" s="638" t="s">
        <v>3605</v>
      </c>
      <c r="L621" s="21"/>
      <c r="N621" s="21"/>
    </row>
    <row r="622" spans="1:15" s="38" customFormat="1" ht="15.75">
      <c r="A622" s="640" t="s">
        <v>2638</v>
      </c>
      <c r="F622" s="640" t="s">
        <v>2639</v>
      </c>
      <c r="K622" s="640" t="s">
        <v>2640</v>
      </c>
      <c r="N622" s="26"/>
    </row>
    <row r="623" spans="1:15" s="38" customFormat="1" ht="15.75">
      <c r="A623" s="645" t="s">
        <v>717</v>
      </c>
      <c r="B623" t="s">
        <v>4727</v>
      </c>
      <c r="F623" s="174" t="s">
        <v>717</v>
      </c>
      <c r="G623" t="s">
        <v>5009</v>
      </c>
      <c r="K623" s="174" t="s">
        <v>717</v>
      </c>
      <c r="L623" t="s">
        <v>4252</v>
      </c>
      <c r="M623"/>
      <c r="N623"/>
      <c r="O623"/>
    </row>
    <row r="624" spans="1:15" s="38" customFormat="1" ht="15.75">
      <c r="A624" s="645" t="s">
        <v>717</v>
      </c>
      <c r="B624" t="s">
        <v>4823</v>
      </c>
      <c r="C624"/>
      <c r="D624"/>
      <c r="F624" s="174" t="s">
        <v>717</v>
      </c>
      <c r="G624" t="s">
        <v>5861</v>
      </c>
      <c r="H624"/>
      <c r="I624"/>
      <c r="K624" s="174" t="s">
        <v>716</v>
      </c>
      <c r="L624" t="s">
        <v>4450</v>
      </c>
    </row>
    <row r="625" spans="1:15" s="38" customFormat="1" ht="15.75">
      <c r="A625" s="645" t="s">
        <v>716</v>
      </c>
      <c r="B625" t="s">
        <v>4903</v>
      </c>
      <c r="F625" s="174" t="s">
        <v>718</v>
      </c>
      <c r="G625" t="s">
        <v>5929</v>
      </c>
      <c r="H625" s="21"/>
      <c r="I625" s="58"/>
      <c r="K625" s="174" t="s">
        <v>717</v>
      </c>
      <c r="L625" t="s">
        <v>4445</v>
      </c>
    </row>
    <row r="626" spans="1:15" s="38" customFormat="1" ht="15.75">
      <c r="A626" s="174" t="s">
        <v>717</v>
      </c>
      <c r="B626" t="s">
        <v>4866</v>
      </c>
      <c r="K626" s="174" t="s">
        <v>718</v>
      </c>
      <c r="L626" t="s">
        <v>4446</v>
      </c>
    </row>
    <row r="627" spans="1:15" s="38" customFormat="1" ht="15.75">
      <c r="A627" s="639"/>
      <c r="K627" s="174" t="s">
        <v>717</v>
      </c>
      <c r="L627" t="s">
        <v>4729</v>
      </c>
      <c r="M627"/>
      <c r="N627"/>
    </row>
    <row r="628" spans="1:15" s="38" customFormat="1" ht="15.75">
      <c r="A628" s="639"/>
      <c r="K628" s="174" t="s">
        <v>717</v>
      </c>
      <c r="L628" t="s">
        <v>4730</v>
      </c>
      <c r="M628"/>
      <c r="N628"/>
    </row>
    <row r="629" spans="1:15" s="38" customFormat="1" ht="15.75">
      <c r="A629" s="639"/>
      <c r="K629" s="174" t="s">
        <v>717</v>
      </c>
      <c r="L629" t="s">
        <v>4904</v>
      </c>
      <c r="M629" s="636"/>
      <c r="N629"/>
    </row>
    <row r="630" spans="1:15" s="38" customFormat="1" ht="15.75">
      <c r="A630" s="639"/>
      <c r="K630" s="174" t="s">
        <v>716</v>
      </c>
      <c r="L630" t="s">
        <v>4905</v>
      </c>
      <c r="M630"/>
      <c r="N630"/>
      <c r="O630"/>
    </row>
    <row r="631" spans="1:15" s="38" customFormat="1" ht="15.75">
      <c r="A631" s="639"/>
      <c r="K631" s="174" t="s">
        <v>716</v>
      </c>
      <c r="L631" t="s">
        <v>5217</v>
      </c>
      <c r="M631"/>
      <c r="N631"/>
    </row>
    <row r="632" spans="1:15" s="38" customFormat="1" ht="15.75">
      <c r="A632" s="639"/>
      <c r="K632" s="174" t="s">
        <v>716</v>
      </c>
      <c r="L632" t="s">
        <v>5218</v>
      </c>
      <c r="M632"/>
      <c r="N632"/>
    </row>
    <row r="633" spans="1:15" s="38" customFormat="1" ht="15.75">
      <c r="A633" s="639"/>
      <c r="K633" s="174" t="s">
        <v>717</v>
      </c>
      <c r="L633" t="s">
        <v>5322</v>
      </c>
      <c r="M633"/>
      <c r="N633"/>
    </row>
    <row r="634" spans="1:15" s="38" customFormat="1" ht="15.75">
      <c r="A634" s="639"/>
      <c r="K634" s="174" t="s">
        <v>718</v>
      </c>
      <c r="L634" t="s">
        <v>5510</v>
      </c>
      <c r="M634" s="636"/>
      <c r="N634"/>
    </row>
    <row r="635" spans="1:15" s="38" customFormat="1" ht="15.75">
      <c r="A635" s="639"/>
      <c r="K635" s="174" t="s">
        <v>718</v>
      </c>
      <c r="L635" t="s">
        <v>5862</v>
      </c>
      <c r="M635"/>
      <c r="N635"/>
    </row>
    <row r="636" spans="1:15" s="38" customFormat="1" ht="15.75">
      <c r="A636" s="639"/>
      <c r="K636" s="174" t="s">
        <v>717</v>
      </c>
      <c r="L636" t="s">
        <v>5863</v>
      </c>
      <c r="M636"/>
      <c r="N636"/>
      <c r="O636"/>
    </row>
    <row r="637" spans="1:15" s="38" customFormat="1" ht="15.75">
      <c r="A637" s="639"/>
      <c r="K637" s="174" t="s">
        <v>717</v>
      </c>
      <c r="L637" t="s">
        <v>5864</v>
      </c>
      <c r="M637"/>
      <c r="N637"/>
      <c r="O637"/>
    </row>
    <row r="638" spans="1:15" s="38" customFormat="1" ht="15.75">
      <c r="A638" s="639"/>
      <c r="K638" s="174" t="s">
        <v>718</v>
      </c>
      <c r="L638" t="s">
        <v>5855</v>
      </c>
      <c r="M638"/>
      <c r="N638"/>
      <c r="O638"/>
    </row>
    <row r="639" spans="1:15" s="38" customFormat="1" ht="15.75">
      <c r="A639" s="639"/>
      <c r="K639" s="174" t="s">
        <v>718</v>
      </c>
      <c r="L639" t="s">
        <v>5936</v>
      </c>
      <c r="M639" s="21"/>
      <c r="N639" s="58"/>
    </row>
    <row r="640" spans="1:15" s="38" customFormat="1" ht="15.75">
      <c r="A640" s="639"/>
      <c r="K640" s="174" t="s">
        <v>717</v>
      </c>
      <c r="L640" t="s">
        <v>5937</v>
      </c>
      <c r="M640" s="21"/>
      <c r="N640" s="58"/>
    </row>
    <row r="641" spans="1:14" s="38" customFormat="1" ht="15.75">
      <c r="A641" s="639"/>
      <c r="K641" s="174" t="s">
        <v>717</v>
      </c>
      <c r="L641" t="s">
        <v>5938</v>
      </c>
      <c r="M641" s="21"/>
      <c r="N641" s="58"/>
    </row>
    <row r="642" spans="1:14" s="38" customFormat="1" ht="15.75">
      <c r="A642" s="639"/>
      <c r="K642" s="174"/>
      <c r="L642"/>
      <c r="N642" s="26"/>
    </row>
    <row r="643" spans="1:14" s="38" customFormat="1" ht="15.75">
      <c r="A643" s="639"/>
      <c r="K643" s="174"/>
      <c r="L643"/>
      <c r="N643" s="26"/>
    </row>
    <row r="644" spans="1:14" s="38" customFormat="1" ht="15.75">
      <c r="A644" s="639"/>
      <c r="K644" s="174"/>
      <c r="L644"/>
      <c r="N644" s="26"/>
    </row>
    <row r="645" spans="1:14" s="38" customFormat="1" ht="15.75">
      <c r="A645" s="639"/>
      <c r="K645" s="174"/>
      <c r="L645"/>
      <c r="N645" s="26"/>
    </row>
    <row r="646" spans="1:14" s="38" customFormat="1" ht="15.75">
      <c r="A646" s="639"/>
      <c r="L646" s="26"/>
      <c r="N646" s="26"/>
    </row>
    <row r="647" spans="1:14" s="38" customFormat="1" ht="15.75">
      <c r="A647" s="639"/>
      <c r="L647" s="26"/>
      <c r="N647" s="26"/>
    </row>
    <row r="648" spans="1:14" s="38" customFormat="1" ht="15.75">
      <c r="A648" s="639"/>
      <c r="L648" s="26"/>
      <c r="N648" s="26"/>
    </row>
    <row r="649" spans="1:14" s="38" customFormat="1" ht="15.75">
      <c r="A649" s="639"/>
      <c r="L649" s="26"/>
      <c r="N649" s="26"/>
    </row>
    <row r="650" spans="1:14" s="38" customFormat="1" ht="15.75">
      <c r="A650" s="639"/>
      <c r="L650" s="26"/>
      <c r="N650" s="26"/>
    </row>
    <row r="651" spans="1:14" s="38" customFormat="1" ht="15.75">
      <c r="A651" s="639"/>
      <c r="L651" s="26"/>
      <c r="N651" s="26"/>
    </row>
    <row r="652" spans="1:14" s="38" customFormat="1" ht="23.25">
      <c r="A652" s="638" t="s">
        <v>2208</v>
      </c>
      <c r="L652" s="26"/>
      <c r="N652" s="26"/>
    </row>
    <row r="653" spans="1:14" s="38" customFormat="1" ht="15.75">
      <c r="A653" s="640" t="s">
        <v>2638</v>
      </c>
      <c r="F653" s="640" t="s">
        <v>2639</v>
      </c>
      <c r="K653" s="640" t="s">
        <v>2640</v>
      </c>
      <c r="N653" s="26"/>
    </row>
    <row r="654" spans="1:14" s="38" customFormat="1" ht="15.75">
      <c r="A654" s="174" t="s">
        <v>716</v>
      </c>
      <c r="B654" t="s">
        <v>4494</v>
      </c>
      <c r="F654" s="174" t="s">
        <v>717</v>
      </c>
      <c r="G654" t="s">
        <v>5513</v>
      </c>
      <c r="I654" s="25"/>
      <c r="K654" s="174" t="s">
        <v>717</v>
      </c>
      <c r="L654" t="s">
        <v>4625</v>
      </c>
      <c r="N654" s="25"/>
    </row>
    <row r="655" spans="1:14" s="38" customFormat="1" ht="15.75">
      <c r="A655" s="174" t="s">
        <v>716</v>
      </c>
      <c r="B655" t="s">
        <v>4673</v>
      </c>
      <c r="F655" s="174" t="s">
        <v>716</v>
      </c>
      <c r="G655" t="s">
        <v>6075</v>
      </c>
      <c r="K655" s="174" t="s">
        <v>718</v>
      </c>
      <c r="L655" t="s">
        <v>4943</v>
      </c>
      <c r="M655" s="21"/>
      <c r="N655" s="58"/>
    </row>
    <row r="656" spans="1:14" s="38" customFormat="1" ht="15.75">
      <c r="A656" s="174" t="s">
        <v>718</v>
      </c>
      <c r="B656" t="s">
        <v>4775</v>
      </c>
      <c r="F656" s="174"/>
      <c r="G656"/>
      <c r="K656" s="174" t="s">
        <v>716</v>
      </c>
      <c r="L656" t="s">
        <v>5031</v>
      </c>
      <c r="M656"/>
      <c r="N656"/>
    </row>
    <row r="657" spans="1:15" s="38" customFormat="1" ht="15.75">
      <c r="A657" s="174" t="s">
        <v>717</v>
      </c>
      <c r="B657" t="s">
        <v>4772</v>
      </c>
      <c r="F657" s="174"/>
      <c r="G657"/>
      <c r="K657" s="174" t="s">
        <v>717</v>
      </c>
      <c r="L657" t="s">
        <v>5436</v>
      </c>
      <c r="N657" s="199"/>
    </row>
    <row r="658" spans="1:15" s="38" customFormat="1" ht="15.75">
      <c r="A658" s="174" t="s">
        <v>718</v>
      </c>
      <c r="B658" t="s">
        <v>4906</v>
      </c>
      <c r="F658" s="174"/>
      <c r="G658"/>
      <c r="K658" s="174" t="s">
        <v>716</v>
      </c>
      <c r="L658" t="s">
        <v>5514</v>
      </c>
      <c r="N658" s="25"/>
    </row>
    <row r="659" spans="1:15" s="38" customFormat="1" ht="15.75">
      <c r="A659" s="640"/>
      <c r="F659" s="174"/>
      <c r="G659"/>
      <c r="K659" s="174" t="s">
        <v>718</v>
      </c>
      <c r="L659" t="s">
        <v>5715</v>
      </c>
      <c r="M659"/>
      <c r="N659"/>
      <c r="O659"/>
    </row>
    <row r="660" spans="1:15" s="38" customFormat="1" ht="15.75">
      <c r="A660" s="640"/>
      <c r="F660" s="174"/>
      <c r="G660"/>
      <c r="K660" s="174" t="s">
        <v>718</v>
      </c>
      <c r="L660" t="s">
        <v>5770</v>
      </c>
      <c r="M660"/>
      <c r="N660"/>
      <c r="O660"/>
    </row>
    <row r="661" spans="1:15" s="38" customFormat="1" ht="15.75">
      <c r="A661" s="640"/>
      <c r="F661" s="640"/>
      <c r="K661" s="174"/>
      <c r="L661"/>
      <c r="N661" s="26"/>
    </row>
    <row r="662" spans="1:15" s="38" customFormat="1" ht="15.75">
      <c r="A662" s="640"/>
      <c r="F662" s="640"/>
      <c r="K662" s="174"/>
      <c r="L662"/>
      <c r="N662" s="26"/>
    </row>
    <row r="663" spans="1:15" s="38" customFormat="1" ht="15.75">
      <c r="A663" s="640"/>
      <c r="F663" s="640"/>
      <c r="K663" s="174"/>
      <c r="L663"/>
      <c r="N663" s="26"/>
    </row>
    <row r="664" spans="1:15" s="38" customFormat="1" ht="15.75">
      <c r="A664" s="640"/>
      <c r="F664" s="640"/>
      <c r="K664" s="174"/>
      <c r="L664"/>
      <c r="N664" s="26"/>
    </row>
    <row r="665" spans="1:15" s="38" customFormat="1" ht="15.75">
      <c r="A665" s="640"/>
      <c r="F665" s="640"/>
      <c r="K665" s="174"/>
      <c r="L665"/>
      <c r="N665" s="26"/>
    </row>
    <row r="666" spans="1:15" s="38" customFormat="1" ht="15.75">
      <c r="A666" s="640"/>
      <c r="F666" s="640"/>
      <c r="K666" s="174"/>
      <c r="L666"/>
      <c r="N666" s="26"/>
    </row>
    <row r="667" spans="1:15" s="38" customFormat="1" ht="15.75">
      <c r="A667" s="640"/>
      <c r="F667" s="640"/>
      <c r="K667" s="174"/>
      <c r="L667"/>
      <c r="N667" s="26"/>
    </row>
    <row r="668" spans="1:15" s="38" customFormat="1" ht="15.75">
      <c r="A668" s="640"/>
      <c r="F668" s="640"/>
      <c r="K668" s="174"/>
      <c r="L668"/>
      <c r="N668" s="26"/>
    </row>
    <row r="669" spans="1:15" s="38" customFormat="1" ht="15.75">
      <c r="A669" s="640"/>
      <c r="F669" s="640"/>
      <c r="K669" s="174"/>
      <c r="L669"/>
      <c r="N669" s="26"/>
    </row>
    <row r="670" spans="1:15" s="38" customFormat="1" ht="15.75">
      <c r="A670" s="640"/>
      <c r="F670" s="640"/>
      <c r="K670" s="174"/>
      <c r="L670"/>
      <c r="N670" s="26"/>
    </row>
    <row r="671" spans="1:15" s="38" customFormat="1" ht="15.75">
      <c r="A671" s="640"/>
      <c r="F671" s="640"/>
      <c r="K671" s="174"/>
      <c r="L671"/>
      <c r="N671" s="26"/>
    </row>
    <row r="672" spans="1:15" s="38" customFormat="1" ht="15.75">
      <c r="A672" s="640"/>
      <c r="F672" s="640"/>
      <c r="K672" s="174"/>
      <c r="L672"/>
      <c r="N672" s="26"/>
    </row>
    <row r="673" spans="1:15" s="38" customFormat="1" ht="15.75">
      <c r="A673" s="640"/>
      <c r="F673" s="640"/>
      <c r="K673" s="174"/>
      <c r="L673"/>
      <c r="N673" s="26"/>
    </row>
    <row r="674" spans="1:15" s="38" customFormat="1" ht="15.75">
      <c r="A674" s="640"/>
      <c r="F674" s="640"/>
      <c r="K674" s="174"/>
      <c r="L674"/>
      <c r="N674" s="26"/>
    </row>
    <row r="675" spans="1:15" s="38" customFormat="1" ht="15.75">
      <c r="A675" s="640"/>
      <c r="F675" s="640"/>
      <c r="K675" s="174"/>
      <c r="L675"/>
      <c r="N675" s="26"/>
    </row>
    <row r="676" spans="1:15" s="38" customFormat="1" ht="15.75">
      <c r="A676" s="640"/>
      <c r="F676" s="640"/>
      <c r="K676" s="174"/>
      <c r="L676"/>
      <c r="N676" s="26"/>
    </row>
    <row r="677" spans="1:15" s="38" customFormat="1" ht="15.75">
      <c r="A677" s="639"/>
      <c r="L677" s="26"/>
      <c r="N677" s="26"/>
    </row>
    <row r="678" spans="1:15" s="38" customFormat="1" ht="15.75">
      <c r="A678" s="639"/>
      <c r="L678" s="26"/>
      <c r="N678" s="26"/>
    </row>
    <row r="679" spans="1:15" s="38" customFormat="1" ht="15.75">
      <c r="A679" s="639"/>
      <c r="L679" s="26"/>
      <c r="N679" s="26"/>
    </row>
    <row r="680" spans="1:15" s="38" customFormat="1" ht="15.75">
      <c r="A680" s="639"/>
      <c r="L680" s="26"/>
      <c r="N680" s="26"/>
    </row>
    <row r="681" spans="1:15" s="38" customFormat="1" ht="15.75">
      <c r="A681" s="639"/>
      <c r="L681" s="26"/>
      <c r="N681" s="26"/>
    </row>
    <row r="682" spans="1:15" s="38" customFormat="1" ht="15.75">
      <c r="A682" s="639"/>
      <c r="L682" s="21"/>
      <c r="N682" s="21"/>
    </row>
    <row r="683" spans="1:15" s="38" customFormat="1" ht="23.25">
      <c r="A683" s="638" t="s">
        <v>3606</v>
      </c>
      <c r="L683" s="199"/>
    </row>
    <row r="684" spans="1:15" s="38" customFormat="1" ht="15.75">
      <c r="A684" s="640" t="s">
        <v>2638</v>
      </c>
      <c r="F684" s="640" t="s">
        <v>2639</v>
      </c>
      <c r="K684" s="640" t="s">
        <v>2640</v>
      </c>
    </row>
    <row r="685" spans="1:15" s="38" customFormat="1" ht="15.75">
      <c r="A685" s="174" t="s">
        <v>718</v>
      </c>
      <c r="B685" t="s">
        <v>4626</v>
      </c>
      <c r="F685" s="174" t="s">
        <v>716</v>
      </c>
      <c r="G685" t="s">
        <v>4372</v>
      </c>
      <c r="K685" s="174" t="s">
        <v>717</v>
      </c>
      <c r="L685" t="s">
        <v>4347</v>
      </c>
      <c r="O685"/>
    </row>
    <row r="686" spans="1:15" s="38" customFormat="1" ht="15.75">
      <c r="A686" s="174" t="s">
        <v>717</v>
      </c>
      <c r="B686" t="s">
        <v>4670</v>
      </c>
      <c r="C686"/>
      <c r="D686"/>
      <c r="F686" s="174"/>
      <c r="G686"/>
      <c r="K686" s="174" t="s">
        <v>717</v>
      </c>
      <c r="L686" t="s">
        <v>5440</v>
      </c>
      <c r="M686" s="21"/>
      <c r="N686" s="58"/>
    </row>
    <row r="687" spans="1:15" s="38" customFormat="1" ht="15.75">
      <c r="A687" s="174" t="s">
        <v>718</v>
      </c>
      <c r="B687" t="s">
        <v>4731</v>
      </c>
      <c r="F687" s="174"/>
      <c r="G687"/>
      <c r="K687" s="174" t="s">
        <v>718</v>
      </c>
      <c r="L687" t="s">
        <v>5509</v>
      </c>
      <c r="M687" s="636"/>
      <c r="N687"/>
    </row>
    <row r="688" spans="1:15" s="38" customFormat="1" ht="15.75">
      <c r="A688" s="174" t="s">
        <v>718</v>
      </c>
      <c r="B688" t="s">
        <v>5716</v>
      </c>
      <c r="F688" s="640"/>
      <c r="K688" s="174"/>
      <c r="L688"/>
    </row>
    <row r="689" spans="1:13" s="38" customFormat="1" ht="15.75">
      <c r="A689" s="174"/>
      <c r="B689"/>
      <c r="F689" s="640"/>
      <c r="K689" s="174"/>
      <c r="L689"/>
    </row>
    <row r="690" spans="1:13" s="38" customFormat="1" ht="15.75">
      <c r="A690" s="174"/>
      <c r="B690"/>
      <c r="F690" s="640"/>
      <c r="K690" s="174"/>
      <c r="L690"/>
    </row>
    <row r="691" spans="1:13" s="38" customFormat="1" ht="15.75">
      <c r="A691" s="174"/>
      <c r="B691"/>
      <c r="F691" s="640"/>
      <c r="K691" s="640"/>
      <c r="M691" s="38" t="s">
        <v>2452</v>
      </c>
    </row>
    <row r="692" spans="1:13" s="38" customFormat="1" ht="15.75">
      <c r="A692" s="174"/>
      <c r="B692"/>
      <c r="F692" s="640"/>
      <c r="K692" s="640"/>
    </row>
    <row r="693" spans="1:13" s="38" customFormat="1" ht="15.75">
      <c r="A693" s="174"/>
      <c r="B693"/>
      <c r="F693" s="640"/>
      <c r="K693" s="640"/>
    </row>
    <row r="694" spans="1:13" s="38" customFormat="1" ht="15.75">
      <c r="A694" s="174"/>
      <c r="B694"/>
      <c r="F694" s="640"/>
      <c r="K694" s="640"/>
    </row>
    <row r="695" spans="1:13" s="38" customFormat="1" ht="15.75">
      <c r="A695" s="174"/>
      <c r="B695"/>
      <c r="F695" s="640"/>
      <c r="K695" s="640"/>
    </row>
    <row r="696" spans="1:13" s="38" customFormat="1" ht="15.75">
      <c r="A696" s="174"/>
      <c r="B696"/>
      <c r="F696" s="640"/>
      <c r="K696" s="640"/>
    </row>
    <row r="697" spans="1:13" s="38" customFormat="1" ht="15.75">
      <c r="A697" s="174"/>
      <c r="B697"/>
      <c r="F697" s="640"/>
      <c r="K697" s="640"/>
    </row>
    <row r="698" spans="1:13" s="38" customFormat="1" ht="15.75">
      <c r="A698" s="174"/>
      <c r="B698"/>
      <c r="F698" s="640"/>
      <c r="K698" s="640"/>
    </row>
    <row r="699" spans="1:13" s="38" customFormat="1" ht="15.75">
      <c r="A699" s="174"/>
      <c r="B699"/>
      <c r="F699" s="640"/>
      <c r="K699" s="640"/>
    </row>
    <row r="700" spans="1:13" s="38" customFormat="1" ht="15.75">
      <c r="A700" s="174"/>
      <c r="B700"/>
      <c r="F700" s="640"/>
      <c r="K700" s="640"/>
    </row>
    <row r="701" spans="1:13" s="38" customFormat="1" ht="15.75">
      <c r="A701" s="174"/>
      <c r="B701"/>
      <c r="F701" s="640"/>
      <c r="K701" s="640"/>
    </row>
    <row r="702" spans="1:13" s="38" customFormat="1" ht="15.75">
      <c r="A702" s="174"/>
      <c r="B702"/>
      <c r="F702" s="640"/>
      <c r="K702" s="640"/>
    </row>
    <row r="703" spans="1:13" s="38" customFormat="1" ht="15.75">
      <c r="A703" s="174"/>
      <c r="B703"/>
      <c r="F703" s="640"/>
      <c r="K703" s="640"/>
    </row>
    <row r="704" spans="1:13" s="38" customFormat="1" ht="15.75">
      <c r="A704" s="174"/>
      <c r="B704"/>
      <c r="F704" s="640"/>
      <c r="K704" s="640"/>
    </row>
    <row r="705" spans="1:15" s="38" customFormat="1" ht="15.75">
      <c r="A705" s="174"/>
      <c r="B705"/>
      <c r="F705" s="640"/>
      <c r="K705" s="640"/>
    </row>
    <row r="706" spans="1:15" s="38" customFormat="1" ht="15.75">
      <c r="A706" s="174"/>
      <c r="B706"/>
      <c r="F706" s="640"/>
      <c r="K706" s="640"/>
    </row>
    <row r="707" spans="1:15" s="38" customFormat="1" ht="15.75">
      <c r="A707" s="174"/>
      <c r="B707"/>
      <c r="F707" s="640"/>
      <c r="K707" s="640"/>
    </row>
    <row r="708" spans="1:15" s="38" customFormat="1" ht="15.75">
      <c r="A708" s="174"/>
      <c r="B708"/>
      <c r="F708" s="640"/>
      <c r="K708" s="640"/>
    </row>
    <row r="709" spans="1:15" s="38" customFormat="1" ht="15.75">
      <c r="A709" s="640"/>
      <c r="F709" s="640"/>
      <c r="K709" s="640"/>
    </row>
    <row r="710" spans="1:15" s="38" customFormat="1" ht="15.75">
      <c r="A710" s="640"/>
      <c r="F710" s="640"/>
      <c r="K710" s="640"/>
    </row>
    <row r="711" spans="1:15" s="38" customFormat="1" ht="15.75">
      <c r="A711" s="640"/>
      <c r="F711" s="640"/>
      <c r="K711" s="640"/>
    </row>
    <row r="712" spans="1:15" s="38" customFormat="1" ht="15.75">
      <c r="A712" s="640"/>
      <c r="F712" s="640"/>
      <c r="K712" s="640"/>
    </row>
    <row r="713" spans="1:15" s="38" customFormat="1" ht="15.75">
      <c r="A713" s="640"/>
      <c r="F713" s="640"/>
      <c r="K713" s="640"/>
    </row>
    <row r="714" spans="1:15" s="38" customFormat="1" ht="23.25">
      <c r="A714" s="638" t="s">
        <v>2712</v>
      </c>
      <c r="L714" s="199"/>
    </row>
    <row r="715" spans="1:15" s="38" customFormat="1" ht="15.75">
      <c r="A715" s="640" t="s">
        <v>2638</v>
      </c>
      <c r="F715" s="640" t="s">
        <v>2639</v>
      </c>
      <c r="K715" s="640" t="s">
        <v>2640</v>
      </c>
    </row>
    <row r="716" spans="1:15" s="38" customFormat="1" ht="15.75">
      <c r="A716" s="174"/>
      <c r="B716"/>
      <c r="F716" s="174" t="s">
        <v>718</v>
      </c>
      <c r="G716" t="s">
        <v>4410</v>
      </c>
      <c r="H716"/>
      <c r="I716"/>
      <c r="K716" s="174" t="s">
        <v>716</v>
      </c>
      <c r="L716" t="s">
        <v>4259</v>
      </c>
      <c r="M716"/>
      <c r="N716"/>
      <c r="O716"/>
    </row>
    <row r="717" spans="1:15" s="38" customFormat="1" ht="15.75">
      <c r="A717" s="174"/>
      <c r="B717"/>
      <c r="F717" s="174" t="s">
        <v>717</v>
      </c>
      <c r="G717" t="s">
        <v>5009</v>
      </c>
      <c r="K717" s="174" t="s">
        <v>718</v>
      </c>
      <c r="L717" t="s">
        <v>4411</v>
      </c>
      <c r="M717"/>
      <c r="N717"/>
    </row>
    <row r="718" spans="1:15" s="38" customFormat="1" ht="15.75">
      <c r="A718" s="640"/>
      <c r="F718" s="174" t="s">
        <v>717</v>
      </c>
      <c r="G718" t="s">
        <v>5639</v>
      </c>
      <c r="H718"/>
      <c r="K718" s="174" t="s">
        <v>716</v>
      </c>
      <c r="L718" t="s">
        <v>4412</v>
      </c>
      <c r="M718"/>
      <c r="N718"/>
    </row>
    <row r="719" spans="1:15" s="38" customFormat="1" ht="15.75">
      <c r="A719" s="640"/>
      <c r="F719" s="174" t="s">
        <v>717</v>
      </c>
      <c r="G719" t="s">
        <v>6076</v>
      </c>
      <c r="K719" s="174" t="s">
        <v>718</v>
      </c>
      <c r="L719" t="s">
        <v>4413</v>
      </c>
      <c r="M719"/>
      <c r="N719"/>
    </row>
    <row r="720" spans="1:15" s="38" customFormat="1" ht="15.75">
      <c r="A720" s="640"/>
      <c r="F720" s="640"/>
      <c r="K720" s="174" t="s">
        <v>716</v>
      </c>
      <c r="L720" t="s">
        <v>4507</v>
      </c>
    </row>
    <row r="721" spans="1:14" s="38" customFormat="1" ht="15.75">
      <c r="A721" s="640"/>
      <c r="F721" s="640"/>
      <c r="K721" s="174" t="s">
        <v>716</v>
      </c>
      <c r="L721" t="s">
        <v>5217</v>
      </c>
      <c r="M721"/>
      <c r="N721"/>
    </row>
    <row r="722" spans="1:14" s="38" customFormat="1" ht="15.75">
      <c r="A722" s="640"/>
      <c r="F722" s="640"/>
      <c r="K722" s="174" t="s">
        <v>716</v>
      </c>
      <c r="L722" t="s">
        <v>5218</v>
      </c>
      <c r="M722"/>
      <c r="N722"/>
    </row>
    <row r="723" spans="1:14" s="38" customFormat="1" ht="15.75">
      <c r="A723" s="640"/>
      <c r="F723" s="640"/>
      <c r="K723" s="174" t="s">
        <v>716</v>
      </c>
      <c r="L723" t="s">
        <v>5862</v>
      </c>
      <c r="M723"/>
      <c r="N723"/>
    </row>
    <row r="724" spans="1:14" s="38" customFormat="1" ht="15.75">
      <c r="A724" s="640"/>
      <c r="F724" s="640"/>
      <c r="K724" s="174"/>
      <c r="L724"/>
    </row>
    <row r="725" spans="1:14" s="38" customFormat="1" ht="15.75">
      <c r="A725" s="640"/>
      <c r="F725" s="640"/>
      <c r="K725" s="640"/>
    </row>
    <row r="726" spans="1:14" s="38" customFormat="1" ht="15.75">
      <c r="A726" s="640"/>
      <c r="F726" s="640"/>
      <c r="K726" s="640"/>
    </row>
    <row r="727" spans="1:14" s="38" customFormat="1" ht="15.75">
      <c r="A727" s="640"/>
      <c r="F727" s="640"/>
      <c r="K727" s="640"/>
    </row>
    <row r="728" spans="1:14" s="38" customFormat="1" ht="15.75">
      <c r="A728" s="640"/>
      <c r="F728" s="640"/>
      <c r="K728" s="640"/>
    </row>
    <row r="729" spans="1:14" s="38" customFormat="1" ht="15.75">
      <c r="A729" s="640"/>
      <c r="F729" s="640"/>
      <c r="K729" s="640"/>
    </row>
    <row r="730" spans="1:14" s="38" customFormat="1" ht="15.75">
      <c r="A730" s="640"/>
      <c r="F730" s="640"/>
      <c r="K730" s="640"/>
    </row>
    <row r="731" spans="1:14" s="38" customFormat="1" ht="15.75">
      <c r="A731" s="640"/>
      <c r="F731" s="640"/>
      <c r="K731" s="640"/>
    </row>
    <row r="732" spans="1:14" s="38" customFormat="1" ht="15.75">
      <c r="A732" s="640"/>
      <c r="F732" s="640"/>
      <c r="K732" s="640"/>
    </row>
    <row r="733" spans="1:14" s="38" customFormat="1" ht="15.75">
      <c r="A733" s="640"/>
      <c r="F733" s="640"/>
      <c r="K733" s="640"/>
    </row>
    <row r="734" spans="1:14" s="38" customFormat="1" ht="15.75">
      <c r="A734" s="640"/>
      <c r="F734" s="640"/>
      <c r="K734" s="640"/>
    </row>
    <row r="735" spans="1:14" s="38" customFormat="1" ht="15.75">
      <c r="A735" s="640"/>
      <c r="F735" s="640"/>
      <c r="K735" s="640"/>
    </row>
    <row r="736" spans="1:14" s="38" customFormat="1" ht="15.75">
      <c r="A736" s="640"/>
      <c r="F736" s="640"/>
      <c r="K736" s="640"/>
    </row>
    <row r="737" spans="1:15" s="38" customFormat="1" ht="15.75">
      <c r="A737" s="640"/>
      <c r="F737" s="640"/>
      <c r="K737" s="640"/>
    </row>
    <row r="738" spans="1:15" s="38" customFormat="1" ht="15.75">
      <c r="A738" s="640"/>
      <c r="F738" s="640"/>
      <c r="K738" s="640"/>
    </row>
    <row r="739" spans="1:15" s="38" customFormat="1" ht="15.75">
      <c r="A739" s="640"/>
      <c r="F739" s="640"/>
      <c r="K739" s="640"/>
    </row>
    <row r="740" spans="1:15" s="38" customFormat="1" ht="15.75">
      <c r="A740" s="640"/>
      <c r="F740" s="640"/>
      <c r="K740" s="640"/>
    </row>
    <row r="741" spans="1:15" s="38" customFormat="1" ht="15.75">
      <c r="A741" s="639"/>
      <c r="L741" s="25"/>
    </row>
    <row r="742" spans="1:15" s="38" customFormat="1" ht="15.75">
      <c r="A742" s="639"/>
      <c r="L742" s="25"/>
    </row>
    <row r="743" spans="1:15" s="38" customFormat="1" ht="15.75">
      <c r="A743" s="639"/>
      <c r="L743" s="25"/>
    </row>
    <row r="744" spans="1:15" s="38" customFormat="1" ht="15.75">
      <c r="A744" s="639"/>
      <c r="L744" s="25"/>
    </row>
    <row r="745" spans="1:15" s="38" customFormat="1" ht="23.25">
      <c r="A745" s="638" t="s">
        <v>1661</v>
      </c>
      <c r="L745" s="25"/>
    </row>
    <row r="746" spans="1:15" s="38" customFormat="1" ht="15.75">
      <c r="A746" s="640" t="s">
        <v>2638</v>
      </c>
      <c r="F746" s="640" t="s">
        <v>2639</v>
      </c>
      <c r="K746" s="640" t="s">
        <v>2640</v>
      </c>
    </row>
    <row r="747" spans="1:15" s="38" customFormat="1" ht="15.75">
      <c r="A747" s="645" t="s">
        <v>716</v>
      </c>
      <c r="B747" t="s">
        <v>4451</v>
      </c>
      <c r="F747" s="174" t="s">
        <v>716</v>
      </c>
      <c r="G747" t="s">
        <v>4410</v>
      </c>
      <c r="H747"/>
      <c r="K747" s="174" t="s">
        <v>718</v>
      </c>
      <c r="L747" t="s">
        <v>4357</v>
      </c>
    </row>
    <row r="748" spans="1:15" s="38" customFormat="1" ht="15.75">
      <c r="A748" s="639"/>
      <c r="F748" s="174" t="s">
        <v>717</v>
      </c>
      <c r="G748" t="s">
        <v>4508</v>
      </c>
      <c r="H748"/>
      <c r="K748" s="174" t="s">
        <v>716</v>
      </c>
      <c r="L748" t="s">
        <v>4509</v>
      </c>
      <c r="M748"/>
      <c r="N748"/>
    </row>
    <row r="749" spans="1:15" s="38" customFormat="1" ht="15.75">
      <c r="A749" s="639"/>
      <c r="F749" s="174" t="s">
        <v>718</v>
      </c>
      <c r="G749" t="s">
        <v>4627</v>
      </c>
      <c r="K749" s="174" t="s">
        <v>717</v>
      </c>
      <c r="L749" t="s">
        <v>4628</v>
      </c>
      <c r="N749" s="25"/>
    </row>
    <row r="750" spans="1:15" s="38" customFormat="1" ht="15.75">
      <c r="A750" s="639"/>
      <c r="F750" s="174" t="s">
        <v>717</v>
      </c>
      <c r="G750" t="s">
        <v>4776</v>
      </c>
      <c r="K750" s="174" t="s">
        <v>717</v>
      </c>
      <c r="L750" t="s">
        <v>5091</v>
      </c>
      <c r="M750" s="636"/>
      <c r="N750"/>
      <c r="O750"/>
    </row>
    <row r="751" spans="1:15" s="38" customFormat="1" ht="15.75">
      <c r="A751" s="639"/>
      <c r="F751" s="174" t="s">
        <v>716</v>
      </c>
      <c r="G751" t="s">
        <v>5312</v>
      </c>
      <c r="H751"/>
      <c r="I751"/>
      <c r="K751" s="174" t="s">
        <v>716</v>
      </c>
      <c r="L751" t="s">
        <v>5127</v>
      </c>
      <c r="M751"/>
      <c r="N751"/>
      <c r="O751"/>
    </row>
    <row r="752" spans="1:15" s="38" customFormat="1" ht="15.75">
      <c r="A752" s="639"/>
      <c r="F752" s="174" t="s">
        <v>716</v>
      </c>
      <c r="G752" t="s">
        <v>5717</v>
      </c>
      <c r="H752"/>
      <c r="I752"/>
      <c r="K752" s="174" t="s">
        <v>716</v>
      </c>
      <c r="L752" t="s">
        <v>5128</v>
      </c>
      <c r="M752"/>
      <c r="N752"/>
      <c r="O752"/>
    </row>
    <row r="753" spans="1:15" s="38" customFormat="1" ht="15.75">
      <c r="A753" s="639"/>
      <c r="F753" s="174" t="s">
        <v>716</v>
      </c>
      <c r="G753" t="s">
        <v>6077</v>
      </c>
      <c r="H753"/>
      <c r="I753"/>
      <c r="K753" s="174" t="s">
        <v>716</v>
      </c>
      <c r="L753" t="s">
        <v>5314</v>
      </c>
      <c r="M753"/>
      <c r="N753"/>
      <c r="O753"/>
    </row>
    <row r="754" spans="1:15" s="38" customFormat="1" ht="15.75">
      <c r="A754" s="639"/>
      <c r="K754" s="174" t="s">
        <v>716</v>
      </c>
      <c r="L754" t="s">
        <v>5315</v>
      </c>
      <c r="M754"/>
      <c r="N754"/>
      <c r="O754"/>
    </row>
    <row r="755" spans="1:15" s="38" customFormat="1" ht="15.75">
      <c r="A755" s="639"/>
      <c r="K755" s="174" t="s">
        <v>716</v>
      </c>
      <c r="L755" t="s">
        <v>5316</v>
      </c>
      <c r="M755"/>
      <c r="N755"/>
      <c r="O755"/>
    </row>
    <row r="756" spans="1:15" s="38" customFormat="1" ht="15.75">
      <c r="A756" s="639"/>
      <c r="K756" s="174" t="s">
        <v>717</v>
      </c>
      <c r="L756" t="s">
        <v>5329</v>
      </c>
      <c r="M756"/>
      <c r="N756"/>
      <c r="O756"/>
    </row>
    <row r="757" spans="1:15" s="38" customFormat="1" ht="15.75">
      <c r="A757" s="639"/>
      <c r="K757" s="174" t="s">
        <v>716</v>
      </c>
      <c r="L757" t="s">
        <v>5330</v>
      </c>
      <c r="M757"/>
      <c r="N757"/>
      <c r="O757"/>
    </row>
    <row r="758" spans="1:15" s="38" customFormat="1" ht="15.75">
      <c r="A758" s="639"/>
      <c r="K758" s="174" t="s">
        <v>718</v>
      </c>
      <c r="L758" t="s">
        <v>5515</v>
      </c>
      <c r="M758"/>
      <c r="N758"/>
    </row>
    <row r="759" spans="1:15" s="38" customFormat="1" ht="15.75">
      <c r="A759" s="639"/>
      <c r="K759" s="174" t="s">
        <v>716</v>
      </c>
      <c r="L759" t="s">
        <v>5718</v>
      </c>
      <c r="M759"/>
      <c r="N759"/>
    </row>
    <row r="760" spans="1:15" s="38" customFormat="1" ht="15.75">
      <c r="A760" s="639"/>
      <c r="K760" s="174" t="s">
        <v>718</v>
      </c>
      <c r="L760" t="s">
        <v>5708</v>
      </c>
      <c r="M760"/>
      <c r="N760"/>
    </row>
    <row r="761" spans="1:15" s="38" customFormat="1" ht="15.75">
      <c r="A761" s="639"/>
      <c r="K761" s="174" t="s">
        <v>717</v>
      </c>
      <c r="L761" t="s">
        <v>5719</v>
      </c>
      <c r="M761"/>
      <c r="N761"/>
    </row>
    <row r="762" spans="1:15" s="38" customFormat="1" ht="15.75">
      <c r="A762" s="639"/>
      <c r="K762" s="174"/>
      <c r="L762"/>
    </row>
    <row r="763" spans="1:15" s="38" customFormat="1" ht="15.75">
      <c r="A763" s="639"/>
      <c r="K763" s="174"/>
      <c r="L763"/>
    </row>
    <row r="764" spans="1:15" s="38" customFormat="1" ht="15.75">
      <c r="A764" s="639"/>
      <c r="K764" s="174"/>
      <c r="L764"/>
    </row>
    <row r="765" spans="1:15" s="38" customFormat="1" ht="15.75">
      <c r="A765" s="639"/>
      <c r="K765" s="174"/>
      <c r="L765"/>
    </row>
    <row r="766" spans="1:15" s="38" customFormat="1" ht="15.75">
      <c r="A766" s="639"/>
      <c r="K766" s="174"/>
      <c r="L766"/>
    </row>
    <row r="767" spans="1:15" s="38" customFormat="1" ht="15.75">
      <c r="A767" s="639"/>
      <c r="K767" s="174"/>
      <c r="L767"/>
    </row>
    <row r="768" spans="1:15" s="38" customFormat="1" ht="15.75">
      <c r="A768" s="639"/>
      <c r="K768" s="174"/>
      <c r="L768"/>
    </row>
    <row r="769" spans="1:14" s="38" customFormat="1" ht="15.75">
      <c r="A769" s="639"/>
      <c r="K769" s="174"/>
      <c r="L769"/>
    </row>
    <row r="770" spans="1:14" s="38" customFormat="1" ht="15.75">
      <c r="A770" s="639"/>
      <c r="K770" s="174"/>
      <c r="L770"/>
    </row>
    <row r="771" spans="1:14" s="38" customFormat="1" ht="15.75">
      <c r="A771" s="639"/>
      <c r="L771" s="25"/>
    </row>
    <row r="772" spans="1:14" s="38" customFormat="1" ht="15.75">
      <c r="A772" s="639"/>
      <c r="L772" s="25"/>
    </row>
    <row r="773" spans="1:14" s="38" customFormat="1" ht="15.75">
      <c r="A773" s="639"/>
      <c r="L773" s="25"/>
    </row>
    <row r="774" spans="1:14" s="38" customFormat="1" ht="15.75">
      <c r="A774" s="639"/>
      <c r="L774" s="25"/>
    </row>
    <row r="775" spans="1:14" s="38" customFormat="1" ht="15">
      <c r="A775" s="39"/>
      <c r="L775" s="26"/>
    </row>
    <row r="776" spans="1:14" s="38" customFormat="1" ht="23.25">
      <c r="A776" s="638" t="s">
        <v>11</v>
      </c>
      <c r="L776" s="21"/>
    </row>
    <row r="777" spans="1:14" s="38" customFormat="1" ht="15.75">
      <c r="A777" s="640" t="s">
        <v>2638</v>
      </c>
      <c r="F777" s="640" t="s">
        <v>2639</v>
      </c>
      <c r="K777" s="640" t="s">
        <v>2640</v>
      </c>
      <c r="M777" s="642"/>
    </row>
    <row r="778" spans="1:14" s="38" customFormat="1" ht="15.75">
      <c r="A778" s="174"/>
      <c r="B778"/>
      <c r="F778" s="174" t="s">
        <v>717</v>
      </c>
      <c r="G778" t="s">
        <v>4629</v>
      </c>
      <c r="K778" s="174" t="s">
        <v>717</v>
      </c>
      <c r="L778" t="s">
        <v>4414</v>
      </c>
    </row>
    <row r="779" spans="1:14" s="38" customFormat="1" ht="15.75">
      <c r="A779" s="640"/>
      <c r="F779" s="174" t="s">
        <v>718</v>
      </c>
      <c r="G779" t="s">
        <v>4848</v>
      </c>
      <c r="H779"/>
      <c r="K779" s="174" t="s">
        <v>717</v>
      </c>
      <c r="L779" t="s">
        <v>5032</v>
      </c>
      <c r="M779"/>
      <c r="N779"/>
    </row>
    <row r="780" spans="1:14" s="38" customFormat="1" ht="15.75">
      <c r="A780" s="640"/>
      <c r="F780" s="640"/>
      <c r="K780" s="174" t="s">
        <v>716</v>
      </c>
      <c r="L780" t="s">
        <v>5033</v>
      </c>
      <c r="M780"/>
      <c r="N780"/>
    </row>
    <row r="781" spans="1:14" s="38" customFormat="1" ht="15.75">
      <c r="A781" s="640"/>
      <c r="F781" s="640"/>
      <c r="K781" s="174" t="s">
        <v>717</v>
      </c>
      <c r="L781" t="s">
        <v>5034</v>
      </c>
      <c r="M781"/>
    </row>
    <row r="782" spans="1:14" s="38" customFormat="1" ht="15.75">
      <c r="A782" s="640"/>
      <c r="F782" s="640"/>
      <c r="K782" s="174" t="s">
        <v>718</v>
      </c>
      <c r="L782" t="s">
        <v>5511</v>
      </c>
      <c r="N782" s="25"/>
    </row>
    <row r="783" spans="1:14" s="38" customFormat="1" ht="15.75">
      <c r="A783" s="640"/>
      <c r="F783" s="640"/>
      <c r="K783" s="174" t="s">
        <v>718</v>
      </c>
      <c r="L783" t="s">
        <v>5512</v>
      </c>
      <c r="N783" s="25"/>
    </row>
    <row r="784" spans="1:14" s="38" customFormat="1" ht="15.75">
      <c r="A784" s="640"/>
      <c r="F784" s="640"/>
      <c r="K784" s="174"/>
      <c r="L784"/>
      <c r="M784" s="642"/>
    </row>
    <row r="785" spans="1:13" s="38" customFormat="1" ht="15.75">
      <c r="A785" s="640"/>
      <c r="F785" s="640"/>
      <c r="K785" s="174"/>
      <c r="L785"/>
      <c r="M785" s="642"/>
    </row>
    <row r="786" spans="1:13" s="38" customFormat="1" ht="15.75">
      <c r="A786" s="640"/>
      <c r="F786" s="640"/>
      <c r="K786" s="174"/>
      <c r="L786"/>
      <c r="M786" s="642"/>
    </row>
    <row r="787" spans="1:13" s="38" customFormat="1" ht="15.75">
      <c r="A787" s="640"/>
      <c r="F787" s="640"/>
      <c r="K787" s="640"/>
      <c r="M787" s="642"/>
    </row>
    <row r="788" spans="1:13" s="38" customFormat="1" ht="15.75">
      <c r="A788" s="640"/>
      <c r="F788" s="640"/>
      <c r="K788" s="640"/>
      <c r="M788" s="642"/>
    </row>
    <row r="789" spans="1:13" s="38" customFormat="1" ht="15.75">
      <c r="A789" s="640"/>
      <c r="F789" s="640"/>
      <c r="K789" s="640"/>
      <c r="M789" s="642"/>
    </row>
    <row r="790" spans="1:13" s="38" customFormat="1" ht="15.75">
      <c r="A790" s="640"/>
      <c r="F790" s="640"/>
      <c r="K790" s="640"/>
      <c r="M790" s="642"/>
    </row>
    <row r="791" spans="1:13" s="38" customFormat="1" ht="15.75">
      <c r="A791" s="640"/>
      <c r="F791" s="640"/>
      <c r="K791" s="640"/>
      <c r="M791" s="642"/>
    </row>
    <row r="792" spans="1:13" s="38" customFormat="1" ht="15.75">
      <c r="A792" s="640"/>
      <c r="F792" s="640"/>
      <c r="K792" s="640"/>
      <c r="M792" s="642"/>
    </row>
    <row r="793" spans="1:13" s="38" customFormat="1" ht="15.75">
      <c r="A793" s="640"/>
      <c r="F793" s="640"/>
      <c r="K793" s="640"/>
      <c r="M793" s="642"/>
    </row>
    <row r="794" spans="1:13" s="38" customFormat="1" ht="15.75">
      <c r="A794" s="640"/>
      <c r="F794" s="640"/>
      <c r="K794" s="640"/>
      <c r="M794" s="642"/>
    </row>
    <row r="795" spans="1:13" s="38" customFormat="1" ht="15.75">
      <c r="A795" s="640"/>
      <c r="F795" s="640"/>
      <c r="K795" s="640"/>
      <c r="M795" s="642"/>
    </row>
    <row r="796" spans="1:13" s="38" customFormat="1" ht="15.75">
      <c r="A796" s="640"/>
      <c r="F796" s="640"/>
      <c r="K796" s="640"/>
      <c r="M796" s="642"/>
    </row>
    <row r="797" spans="1:13" s="38" customFormat="1" ht="15.75">
      <c r="A797" s="640"/>
      <c r="F797" s="640"/>
      <c r="K797" s="640"/>
      <c r="M797" s="642"/>
    </row>
    <row r="798" spans="1:13" s="38" customFormat="1" ht="15.75">
      <c r="A798" s="640"/>
      <c r="F798" s="640"/>
      <c r="K798" s="640"/>
      <c r="M798" s="642"/>
    </row>
    <row r="799" spans="1:13" s="38" customFormat="1" ht="15.75">
      <c r="A799" s="640"/>
      <c r="F799" s="640"/>
      <c r="K799" s="640"/>
      <c r="M799" s="642"/>
    </row>
    <row r="800" spans="1:13" s="38" customFormat="1" ht="15.75">
      <c r="A800" s="640"/>
      <c r="F800" s="640"/>
      <c r="K800" s="640"/>
      <c r="M800" s="642"/>
    </row>
    <row r="801" spans="1:15" s="38" customFormat="1" ht="15.75">
      <c r="A801" s="640"/>
      <c r="F801" s="640"/>
      <c r="K801" s="640"/>
      <c r="M801" s="642"/>
    </row>
    <row r="802" spans="1:15" s="38" customFormat="1" ht="15.75">
      <c r="A802" s="639"/>
      <c r="L802" s="26"/>
      <c r="M802" s="642"/>
    </row>
    <row r="803" spans="1:15" s="38" customFormat="1" ht="15.75">
      <c r="A803" s="639"/>
      <c r="L803" s="26"/>
      <c r="M803" s="642"/>
    </row>
    <row r="804" spans="1:15" s="38" customFormat="1" ht="15.75">
      <c r="A804" s="639"/>
      <c r="L804" s="26"/>
      <c r="M804" s="642"/>
    </row>
    <row r="805" spans="1:15" s="38" customFormat="1" ht="15.75">
      <c r="A805" s="639"/>
      <c r="L805" s="26"/>
      <c r="M805" s="642"/>
    </row>
    <row r="806" spans="1:15" s="38" customFormat="1" ht="15.75">
      <c r="A806" s="639"/>
      <c r="L806" s="26"/>
      <c r="M806" s="642"/>
    </row>
    <row r="807" spans="1:15" s="38" customFormat="1" ht="23.25">
      <c r="A807" s="638" t="s">
        <v>2193</v>
      </c>
      <c r="L807" s="199"/>
      <c r="M807" s="642"/>
    </row>
    <row r="808" spans="1:15" s="38" customFormat="1" ht="15.75">
      <c r="A808" s="640" t="s">
        <v>2638</v>
      </c>
      <c r="F808" s="640" t="s">
        <v>2639</v>
      </c>
      <c r="K808" s="640" t="s">
        <v>2640</v>
      </c>
    </row>
    <row r="809" spans="1:15" s="38" customFormat="1" ht="15.75">
      <c r="A809" s="174" t="s">
        <v>716</v>
      </c>
      <c r="B809" t="s">
        <v>4867</v>
      </c>
      <c r="F809" s="174" t="s">
        <v>717</v>
      </c>
      <c r="G809" t="s">
        <v>4963</v>
      </c>
      <c r="K809" s="174" t="s">
        <v>718</v>
      </c>
      <c r="L809" t="s">
        <v>4358</v>
      </c>
      <c r="O809"/>
    </row>
    <row r="810" spans="1:15" s="38" customFormat="1" ht="15.75">
      <c r="A810" s="174"/>
      <c r="B810"/>
      <c r="F810" s="174" t="s">
        <v>717</v>
      </c>
      <c r="G810" t="s">
        <v>4845</v>
      </c>
      <c r="H810"/>
      <c r="I810"/>
      <c r="K810" s="174" t="s">
        <v>717</v>
      </c>
      <c r="L810" t="s">
        <v>4404</v>
      </c>
      <c r="M810" s="643"/>
    </row>
    <row r="811" spans="1:15" s="38" customFormat="1" ht="15.75">
      <c r="A811" s="174"/>
      <c r="B811"/>
      <c r="F811" s="174" t="s">
        <v>717</v>
      </c>
      <c r="G811" t="s">
        <v>5865</v>
      </c>
      <c r="H811"/>
      <c r="K811" s="174" t="s">
        <v>717</v>
      </c>
      <c r="L811" t="s">
        <v>4719</v>
      </c>
      <c r="M811" s="636"/>
      <c r="N811"/>
    </row>
    <row r="812" spans="1:15" s="38" customFormat="1" ht="15.75">
      <c r="A812" s="174"/>
      <c r="B812"/>
      <c r="K812" s="174" t="s">
        <v>717</v>
      </c>
      <c r="L812" t="s">
        <v>4720</v>
      </c>
      <c r="M812" s="636"/>
      <c r="N812"/>
    </row>
    <row r="813" spans="1:15" s="38" customFormat="1" ht="15.75">
      <c r="A813" s="174"/>
      <c r="B813"/>
      <c r="K813" s="174" t="s">
        <v>716</v>
      </c>
      <c r="L813" t="s">
        <v>4907</v>
      </c>
      <c r="M813" s="636"/>
      <c r="N813"/>
    </row>
    <row r="814" spans="1:15" s="38" customFormat="1" ht="15.75">
      <c r="A814" s="174"/>
      <c r="B814"/>
      <c r="K814" s="174" t="s">
        <v>717</v>
      </c>
      <c r="L814" t="s">
        <v>5035</v>
      </c>
      <c r="M814"/>
      <c r="N814"/>
    </row>
    <row r="815" spans="1:15" s="38" customFormat="1" ht="15.75">
      <c r="A815" s="174"/>
      <c r="B815"/>
      <c r="K815" s="174" t="s">
        <v>717</v>
      </c>
      <c r="L815" t="s">
        <v>5436</v>
      </c>
      <c r="N815" s="199"/>
    </row>
    <row r="816" spans="1:15" s="38" customFormat="1" ht="15.75">
      <c r="A816" s="174"/>
      <c r="B816"/>
      <c r="K816" s="174" t="s">
        <v>718</v>
      </c>
      <c r="L816" t="s">
        <v>5710</v>
      </c>
      <c r="M816"/>
      <c r="N816"/>
      <c r="O816"/>
    </row>
    <row r="817" spans="1:15" s="38" customFormat="1" ht="15.75">
      <c r="A817" s="174"/>
      <c r="B817"/>
      <c r="K817" s="174" t="s">
        <v>717</v>
      </c>
      <c r="L817" t="s">
        <v>5720</v>
      </c>
      <c r="M817"/>
      <c r="N817"/>
      <c r="O817"/>
    </row>
    <row r="818" spans="1:15" s="38" customFormat="1" ht="15.75">
      <c r="A818" s="174"/>
      <c r="B818"/>
      <c r="K818" s="174"/>
      <c r="L818"/>
    </row>
    <row r="819" spans="1:15" s="38" customFormat="1" ht="15.75">
      <c r="A819" s="174"/>
      <c r="B819"/>
      <c r="L819" s="21"/>
    </row>
    <row r="820" spans="1:15" s="38" customFormat="1" ht="15.75">
      <c r="A820" s="174"/>
      <c r="B820"/>
      <c r="L820" s="21"/>
    </row>
    <row r="821" spans="1:15" s="38" customFormat="1" ht="15.75">
      <c r="A821" s="174"/>
      <c r="B821"/>
      <c r="L821" s="21"/>
    </row>
    <row r="822" spans="1:15" s="38" customFormat="1" ht="15.75">
      <c r="A822" s="174"/>
      <c r="B822"/>
      <c r="L822" s="21"/>
    </row>
    <row r="823" spans="1:15" s="38" customFormat="1" ht="15.75">
      <c r="A823" s="174"/>
      <c r="B823"/>
      <c r="L823" s="21"/>
    </row>
    <row r="824" spans="1:15" s="38" customFormat="1" ht="15.75">
      <c r="A824" s="174"/>
      <c r="B824"/>
      <c r="L824" s="21"/>
    </row>
    <row r="825" spans="1:15" s="38" customFormat="1" ht="15.75">
      <c r="A825" s="174"/>
      <c r="B825"/>
      <c r="L825" s="21"/>
    </row>
    <row r="826" spans="1:15" s="38" customFormat="1" ht="15.75">
      <c r="A826" s="174"/>
      <c r="B826"/>
      <c r="L826" s="21"/>
    </row>
    <row r="827" spans="1:15" s="38" customFormat="1" ht="15.75">
      <c r="A827" s="174"/>
      <c r="B827"/>
      <c r="L827" s="21"/>
    </row>
    <row r="828" spans="1:15" s="38" customFormat="1" ht="15.75">
      <c r="A828" s="174"/>
      <c r="B828"/>
      <c r="L828" s="21"/>
    </row>
    <row r="829" spans="1:15" s="38" customFormat="1" ht="15.75">
      <c r="A829" s="174"/>
      <c r="B829"/>
      <c r="L829" s="21"/>
    </row>
    <row r="830" spans="1:15" s="38" customFormat="1" ht="15.75">
      <c r="A830" s="174"/>
      <c r="B830"/>
      <c r="L830" s="21"/>
    </row>
    <row r="831" spans="1:15" s="38" customFormat="1" ht="15.75">
      <c r="A831" s="174"/>
      <c r="B831"/>
      <c r="L831" s="21"/>
    </row>
    <row r="832" spans="1:15" s="38" customFormat="1" ht="15.75">
      <c r="A832" s="174"/>
      <c r="B832"/>
      <c r="L832" s="21"/>
    </row>
    <row r="833" spans="1:15" s="38" customFormat="1" ht="15.75">
      <c r="A833" s="174"/>
      <c r="B833"/>
      <c r="L833" s="21"/>
    </row>
    <row r="834" spans="1:15" s="38" customFormat="1" ht="15.75">
      <c r="A834" s="639"/>
      <c r="L834" s="21"/>
    </row>
    <row r="835" spans="1:15" s="38" customFormat="1" ht="15.75">
      <c r="A835" s="639"/>
      <c r="L835" s="21"/>
    </row>
    <row r="836" spans="1:15" s="38" customFormat="1" ht="15.75">
      <c r="A836" s="639"/>
      <c r="L836" s="21"/>
    </row>
    <row r="837" spans="1:15" s="38" customFormat="1" ht="15.75">
      <c r="A837" s="639"/>
      <c r="L837" s="21"/>
    </row>
    <row r="838" spans="1:15" s="38" customFormat="1" ht="23.25">
      <c r="A838" s="638" t="s">
        <v>4182</v>
      </c>
      <c r="L838" s="21"/>
    </row>
    <row r="839" spans="1:15" s="38" customFormat="1" ht="15.75">
      <c r="A839" s="640" t="s">
        <v>2638</v>
      </c>
      <c r="F839" s="640" t="s">
        <v>2639</v>
      </c>
      <c r="K839" s="640" t="s">
        <v>2640</v>
      </c>
    </row>
    <row r="840" spans="1:15" s="38" customFormat="1" ht="15.75">
      <c r="A840" s="174" t="s">
        <v>718</v>
      </c>
      <c r="B840" t="s">
        <v>4824</v>
      </c>
      <c r="C840"/>
      <c r="D840"/>
      <c r="F840" s="174" t="s">
        <v>717</v>
      </c>
      <c r="G840" t="s">
        <v>6078</v>
      </c>
      <c r="K840" s="174" t="s">
        <v>717</v>
      </c>
      <c r="L840" t="s">
        <v>4260</v>
      </c>
      <c r="M840"/>
      <c r="N840"/>
      <c r="O840"/>
    </row>
    <row r="841" spans="1:15" s="38" customFormat="1" ht="15.75">
      <c r="A841" s="174"/>
      <c r="B841"/>
      <c r="F841" s="174" t="s">
        <v>718</v>
      </c>
      <c r="G841" t="s">
        <v>6079</v>
      </c>
      <c r="K841" s="174"/>
      <c r="L841"/>
    </row>
    <row r="842" spans="1:15" s="38" customFormat="1" ht="15.75">
      <c r="A842" s="174"/>
      <c r="B842"/>
      <c r="K842" s="174"/>
      <c r="L842"/>
    </row>
    <row r="843" spans="1:15" s="38" customFormat="1" ht="15.75">
      <c r="A843" s="174"/>
      <c r="B843"/>
      <c r="K843" s="174"/>
      <c r="L843"/>
    </row>
    <row r="844" spans="1:15" s="38" customFormat="1" ht="15.75">
      <c r="A844" s="174"/>
      <c r="B844"/>
      <c r="K844" s="174"/>
      <c r="L844"/>
    </row>
    <row r="845" spans="1:15" s="38" customFormat="1" ht="15.75">
      <c r="A845" s="174"/>
      <c r="B845"/>
      <c r="K845" s="174"/>
      <c r="L845"/>
    </row>
    <row r="846" spans="1:15" s="38" customFormat="1" ht="15.75">
      <c r="A846" s="174"/>
      <c r="B846"/>
      <c r="K846" s="174"/>
      <c r="L846"/>
    </row>
    <row r="847" spans="1:15" s="38" customFormat="1" ht="15.75">
      <c r="A847" s="174"/>
      <c r="B847"/>
      <c r="K847" s="174"/>
      <c r="L847"/>
    </row>
    <row r="848" spans="1:15" s="38" customFormat="1" ht="15.75">
      <c r="A848" s="174"/>
      <c r="B848"/>
      <c r="K848" s="174"/>
      <c r="L848"/>
    </row>
    <row r="849" spans="1:12" s="38" customFormat="1" ht="15.75">
      <c r="A849" s="174"/>
      <c r="B849"/>
      <c r="K849" s="174"/>
      <c r="L849"/>
    </row>
    <row r="850" spans="1:12" s="38" customFormat="1" ht="15.75">
      <c r="A850" s="174"/>
      <c r="B850"/>
      <c r="L850" s="21"/>
    </row>
    <row r="851" spans="1:12" s="38" customFormat="1" ht="15.75">
      <c r="A851" s="174"/>
      <c r="B851"/>
      <c r="L851" s="21"/>
    </row>
    <row r="852" spans="1:12" s="38" customFormat="1" ht="15.75">
      <c r="A852" s="174"/>
      <c r="B852"/>
      <c r="L852" s="21"/>
    </row>
    <row r="853" spans="1:12" s="38" customFormat="1" ht="15.75">
      <c r="A853" s="174"/>
      <c r="B853"/>
      <c r="L853" s="21"/>
    </row>
    <row r="854" spans="1:12" s="38" customFormat="1" ht="15.75">
      <c r="A854" s="174"/>
      <c r="B854"/>
      <c r="L854" s="21"/>
    </row>
    <row r="855" spans="1:12" s="38" customFormat="1" ht="15.75">
      <c r="A855" s="174"/>
      <c r="B855"/>
      <c r="L855" s="21"/>
    </row>
    <row r="856" spans="1:12" s="38" customFormat="1" ht="15.75">
      <c r="A856" s="174"/>
      <c r="B856"/>
      <c r="L856" s="21"/>
    </row>
    <row r="857" spans="1:12" s="38" customFormat="1" ht="15.75">
      <c r="A857" s="174"/>
      <c r="B857"/>
      <c r="L857" s="21"/>
    </row>
    <row r="858" spans="1:12" s="38" customFormat="1" ht="15.75">
      <c r="A858" s="174"/>
      <c r="B858"/>
      <c r="L858" s="21"/>
    </row>
    <row r="859" spans="1:12" s="38" customFormat="1" ht="15.75">
      <c r="A859" s="639"/>
      <c r="L859" s="21"/>
    </row>
    <row r="860" spans="1:12" s="38" customFormat="1" ht="15.75">
      <c r="A860" s="639"/>
      <c r="L860" s="21"/>
    </row>
    <row r="861" spans="1:12" s="38" customFormat="1" ht="15.75">
      <c r="A861" s="639"/>
      <c r="L861" s="21"/>
    </row>
    <row r="862" spans="1:12" s="38" customFormat="1" ht="15.75">
      <c r="A862" s="639"/>
      <c r="L862" s="21"/>
    </row>
    <row r="863" spans="1:12" s="38" customFormat="1" ht="15.75">
      <c r="A863" s="639"/>
      <c r="L863" s="21"/>
    </row>
    <row r="864" spans="1:12" s="38" customFormat="1" ht="15.75">
      <c r="A864" s="639"/>
      <c r="L864" s="21"/>
    </row>
    <row r="865" spans="1:14" s="38" customFormat="1" ht="15.75">
      <c r="A865" s="639"/>
      <c r="L865" s="21"/>
    </row>
    <row r="866" spans="1:14" s="38" customFormat="1" ht="15.75">
      <c r="A866" s="639"/>
      <c r="L866" s="21"/>
    </row>
    <row r="867" spans="1:14" s="38" customFormat="1" ht="15.75">
      <c r="A867" s="639"/>
      <c r="L867" s="21"/>
    </row>
    <row r="868" spans="1:14" s="38" customFormat="1" ht="15.75">
      <c r="A868" s="639"/>
      <c r="L868" s="21"/>
    </row>
    <row r="869" spans="1:14" s="38" customFormat="1" ht="23.25">
      <c r="A869" s="638" t="s">
        <v>1344</v>
      </c>
    </row>
    <row r="870" spans="1:14" s="38" customFormat="1" ht="15.75">
      <c r="A870" s="640" t="s">
        <v>2638</v>
      </c>
      <c r="F870" s="640" t="s">
        <v>2639</v>
      </c>
      <c r="K870" s="640" t="s">
        <v>2640</v>
      </c>
    </row>
    <row r="871" spans="1:14" s="38" customFormat="1" ht="15.75">
      <c r="A871" s="174" t="s">
        <v>716</v>
      </c>
      <c r="B871" t="s">
        <v>4402</v>
      </c>
      <c r="F871" s="174" t="s">
        <v>718</v>
      </c>
      <c r="G871" t="s">
        <v>5012</v>
      </c>
      <c r="H871" s="21"/>
      <c r="K871" s="174" t="s">
        <v>716</v>
      </c>
      <c r="L871" t="s">
        <v>5721</v>
      </c>
      <c r="M871"/>
      <c r="N871"/>
    </row>
    <row r="872" spans="1:14" s="38" customFormat="1" ht="15.75">
      <c r="A872" s="645" t="s">
        <v>718</v>
      </c>
      <c r="B872" t="s">
        <v>5331</v>
      </c>
      <c r="F872" s="174"/>
      <c r="G872"/>
      <c r="K872" s="174"/>
      <c r="L872"/>
    </row>
    <row r="873" spans="1:14" s="38" customFormat="1" ht="15.75">
      <c r="A873" s="174" t="s">
        <v>716</v>
      </c>
      <c r="B873" t="s">
        <v>5939</v>
      </c>
      <c r="K873" s="174"/>
      <c r="L873"/>
    </row>
    <row r="874" spans="1:14" s="38" customFormat="1" ht="15.75">
      <c r="A874" s="174"/>
      <c r="B874"/>
      <c r="K874" s="174"/>
      <c r="L874"/>
    </row>
    <row r="875" spans="1:14" s="38" customFormat="1" ht="15.75">
      <c r="A875" s="174"/>
      <c r="B875"/>
      <c r="K875" s="174"/>
      <c r="L875"/>
    </row>
    <row r="876" spans="1:14" s="38" customFormat="1" ht="15.75">
      <c r="A876" s="174"/>
      <c r="B876"/>
      <c r="K876" s="174"/>
      <c r="L876"/>
    </row>
    <row r="877" spans="1:14" s="38" customFormat="1" ht="15.75">
      <c r="A877" s="174"/>
      <c r="B877"/>
      <c r="L877" s="21"/>
    </row>
    <row r="878" spans="1:14" s="38" customFormat="1" ht="15.75">
      <c r="A878" s="174"/>
      <c r="B878"/>
      <c r="L878" s="21"/>
    </row>
    <row r="879" spans="1:14" s="38" customFormat="1" ht="15.75">
      <c r="A879" s="174"/>
      <c r="B879"/>
      <c r="L879" s="21"/>
    </row>
    <row r="880" spans="1:14" s="38" customFormat="1" ht="15.75">
      <c r="A880" s="174"/>
      <c r="B880"/>
      <c r="L880" s="21"/>
    </row>
    <row r="881" spans="1:12" s="38" customFormat="1" ht="15.75">
      <c r="A881" s="174"/>
      <c r="B881"/>
      <c r="L881" s="21"/>
    </row>
    <row r="882" spans="1:12" s="38" customFormat="1" ht="15.75">
      <c r="A882" s="174"/>
      <c r="B882"/>
      <c r="L882" s="21"/>
    </row>
    <row r="883" spans="1:12" s="38" customFormat="1" ht="15.75">
      <c r="A883" s="174"/>
      <c r="B883"/>
      <c r="L883" s="21"/>
    </row>
    <row r="884" spans="1:12" s="38" customFormat="1" ht="15.75">
      <c r="A884" s="174"/>
      <c r="B884"/>
      <c r="L884" s="21"/>
    </row>
    <row r="885" spans="1:12" s="38" customFormat="1" ht="15.75">
      <c r="A885" s="174"/>
      <c r="B885"/>
      <c r="L885" s="21"/>
    </row>
    <row r="886" spans="1:12" s="38" customFormat="1" ht="15.75">
      <c r="A886" s="174"/>
      <c r="B886"/>
      <c r="L886" s="21"/>
    </row>
    <row r="887" spans="1:12" s="38" customFormat="1" ht="15.75">
      <c r="A887" s="174"/>
      <c r="B887"/>
      <c r="L887" s="21"/>
    </row>
    <row r="888" spans="1:12" s="38" customFormat="1" ht="15.75">
      <c r="A888" s="174"/>
      <c r="B888"/>
      <c r="L888" s="21"/>
    </row>
    <row r="889" spans="1:12" s="38" customFormat="1" ht="15.75">
      <c r="A889" s="174"/>
      <c r="B889"/>
      <c r="L889" s="21"/>
    </row>
    <row r="890" spans="1:12" s="38" customFormat="1" ht="15.75">
      <c r="A890" s="639"/>
      <c r="L890" s="21"/>
    </row>
    <row r="891" spans="1:12" s="38" customFormat="1" ht="15.75">
      <c r="A891" s="639"/>
      <c r="L891" s="21"/>
    </row>
    <row r="892" spans="1:12" s="38" customFormat="1" ht="15.75">
      <c r="A892" s="639"/>
      <c r="L892" s="21"/>
    </row>
    <row r="893" spans="1:12" s="38" customFormat="1" ht="15.75">
      <c r="A893" s="639"/>
      <c r="L893" s="21"/>
    </row>
    <row r="894" spans="1:12" s="38" customFormat="1" ht="15.75">
      <c r="A894" s="639"/>
      <c r="L894" s="21"/>
    </row>
    <row r="895" spans="1:12" s="38" customFormat="1" ht="15.75">
      <c r="A895" s="639"/>
      <c r="L895" s="21"/>
    </row>
    <row r="896" spans="1:12" s="38" customFormat="1" ht="15.75">
      <c r="A896" s="639"/>
      <c r="L896" s="21"/>
    </row>
    <row r="897" spans="1:15" s="38" customFormat="1" ht="15.75">
      <c r="A897" s="639"/>
      <c r="L897" s="21"/>
    </row>
    <row r="898" spans="1:15" s="38" customFormat="1" ht="15.75">
      <c r="A898" s="639"/>
      <c r="L898" s="21"/>
    </row>
    <row r="899" spans="1:15" s="38" customFormat="1" ht="15.75">
      <c r="A899" s="639"/>
    </row>
    <row r="900" spans="1:15" s="38" customFormat="1" ht="23.25">
      <c r="A900" s="638" t="s">
        <v>633</v>
      </c>
    </row>
    <row r="901" spans="1:15" s="38" customFormat="1" ht="15.75">
      <c r="A901" s="640" t="s">
        <v>2638</v>
      </c>
      <c r="F901" s="640" t="s">
        <v>2639</v>
      </c>
      <c r="K901" s="640" t="s">
        <v>2640</v>
      </c>
    </row>
    <row r="902" spans="1:15" s="38" customFormat="1" ht="15.75">
      <c r="A902" s="174" t="s">
        <v>716</v>
      </c>
      <c r="B902" t="s">
        <v>4409</v>
      </c>
      <c r="F902" s="174" t="s">
        <v>716</v>
      </c>
      <c r="G902" t="s">
        <v>4415</v>
      </c>
      <c r="H902"/>
      <c r="I902"/>
      <c r="J902"/>
      <c r="K902" s="174" t="s">
        <v>717</v>
      </c>
      <c r="L902" t="s">
        <v>4408</v>
      </c>
      <c r="M902"/>
      <c r="N902"/>
      <c r="O902"/>
    </row>
    <row r="903" spans="1:15" s="38" customFormat="1" ht="15.75">
      <c r="A903" s="174" t="s">
        <v>718</v>
      </c>
      <c r="B903" t="s">
        <v>4497</v>
      </c>
      <c r="F903" s="174"/>
      <c r="G903"/>
      <c r="K903" s="174" t="s">
        <v>716</v>
      </c>
      <c r="L903" t="s">
        <v>5030</v>
      </c>
      <c r="M903"/>
      <c r="N903"/>
    </row>
    <row r="904" spans="1:15" s="38" customFormat="1" ht="15.75">
      <c r="A904" s="174" t="s">
        <v>716</v>
      </c>
      <c r="B904" t="s">
        <v>5646</v>
      </c>
      <c r="C904"/>
      <c r="D904"/>
      <c r="F904" s="174"/>
      <c r="G904"/>
      <c r="H904" s="38" t="s">
        <v>2452</v>
      </c>
      <c r="K904" s="174" t="s">
        <v>717</v>
      </c>
      <c r="L904" t="s">
        <v>5025</v>
      </c>
      <c r="M904"/>
      <c r="N904"/>
    </row>
    <row r="905" spans="1:15" s="38" customFormat="1" ht="15.75">
      <c r="A905" s="174" t="s">
        <v>717</v>
      </c>
      <c r="B905" t="s">
        <v>5866</v>
      </c>
      <c r="F905" s="174"/>
      <c r="G905"/>
      <c r="K905" s="174" t="s">
        <v>717</v>
      </c>
      <c r="L905" t="s">
        <v>5064</v>
      </c>
      <c r="M905"/>
      <c r="N905"/>
    </row>
    <row r="906" spans="1:15" s="38" customFormat="1" ht="15.75">
      <c r="A906" s="174" t="s">
        <v>717</v>
      </c>
      <c r="B906" t="s">
        <v>5980</v>
      </c>
      <c r="F906" s="174"/>
      <c r="G906"/>
      <c r="K906" s="174" t="s">
        <v>717</v>
      </c>
      <c r="L906" t="s">
        <v>5313</v>
      </c>
      <c r="M906"/>
      <c r="N906"/>
    </row>
    <row r="907" spans="1:15" s="38" customFormat="1" ht="15.75">
      <c r="A907" s="174"/>
      <c r="B907"/>
      <c r="F907" s="174"/>
      <c r="G907"/>
      <c r="K907" s="174" t="s">
        <v>716</v>
      </c>
      <c r="L907" t="s">
        <v>5324</v>
      </c>
      <c r="M907"/>
      <c r="N907"/>
      <c r="O907"/>
    </row>
    <row r="908" spans="1:15" s="38" customFormat="1" ht="15.75">
      <c r="A908" s="174"/>
      <c r="B908"/>
      <c r="F908" s="174"/>
      <c r="G908"/>
      <c r="K908" s="174" t="s">
        <v>717</v>
      </c>
      <c r="L908" t="s">
        <v>5542</v>
      </c>
      <c r="N908" s="199"/>
    </row>
    <row r="909" spans="1:15" s="38" customFormat="1" ht="15.75">
      <c r="A909" s="174"/>
      <c r="B909"/>
      <c r="F909" s="174"/>
      <c r="G909"/>
      <c r="K909" s="174" t="s">
        <v>717</v>
      </c>
      <c r="L909" t="s">
        <v>6080</v>
      </c>
      <c r="M909" s="21"/>
      <c r="N909" s="58"/>
    </row>
    <row r="910" spans="1:15" s="38" customFormat="1" ht="15.75">
      <c r="A910" s="174"/>
      <c r="B910"/>
      <c r="F910" s="174"/>
      <c r="G910"/>
      <c r="K910" s="174"/>
      <c r="L910"/>
    </row>
    <row r="911" spans="1:15" s="38" customFormat="1" ht="15.75">
      <c r="A911" s="174"/>
      <c r="B911"/>
      <c r="F911" s="174"/>
      <c r="G911"/>
      <c r="K911" s="174"/>
      <c r="L911"/>
    </row>
    <row r="912" spans="1:15" s="38" customFormat="1" ht="15.75">
      <c r="A912" s="174"/>
      <c r="B912"/>
      <c r="F912" s="174"/>
      <c r="G912"/>
      <c r="K912" s="174"/>
      <c r="L912"/>
    </row>
    <row r="913" spans="1:12" s="38" customFormat="1" ht="15.75">
      <c r="A913" s="174"/>
      <c r="B913"/>
      <c r="F913" s="174"/>
      <c r="G913"/>
      <c r="K913" s="174"/>
      <c r="L913"/>
    </row>
    <row r="914" spans="1:12" s="38" customFormat="1" ht="15.75">
      <c r="A914" s="174"/>
      <c r="B914"/>
      <c r="F914" s="174"/>
      <c r="G914"/>
      <c r="K914" s="174"/>
      <c r="L914"/>
    </row>
    <row r="915" spans="1:12" s="38" customFormat="1" ht="15.75">
      <c r="A915" s="174"/>
      <c r="B915"/>
      <c r="F915" s="174"/>
      <c r="G915"/>
      <c r="K915" s="174"/>
      <c r="L915"/>
    </row>
    <row r="916" spans="1:12" s="38" customFormat="1" ht="15.75">
      <c r="A916" s="174"/>
      <c r="B916"/>
      <c r="F916" s="174"/>
      <c r="G916"/>
      <c r="K916" s="174"/>
      <c r="L916"/>
    </row>
    <row r="917" spans="1:12" s="38" customFormat="1" ht="15.75">
      <c r="A917" s="174"/>
      <c r="B917"/>
      <c r="F917" s="174"/>
      <c r="G917"/>
      <c r="K917" s="174"/>
      <c r="L917"/>
    </row>
    <row r="918" spans="1:12" s="38" customFormat="1" ht="15.75">
      <c r="A918" s="174"/>
      <c r="B918"/>
      <c r="F918" s="174"/>
      <c r="G918"/>
      <c r="K918" s="174"/>
      <c r="L918"/>
    </row>
    <row r="919" spans="1:12" s="38" customFormat="1" ht="15.75">
      <c r="A919" s="174"/>
      <c r="B919"/>
      <c r="F919" s="174"/>
      <c r="G919"/>
      <c r="K919" s="174"/>
      <c r="L919"/>
    </row>
    <row r="920" spans="1:12" s="38" customFormat="1" ht="15.75">
      <c r="A920" s="174"/>
      <c r="B920"/>
      <c r="F920" s="174"/>
      <c r="G920"/>
      <c r="K920" s="174"/>
      <c r="L920"/>
    </row>
    <row r="921" spans="1:12" s="38" customFormat="1" ht="15.75">
      <c r="A921" s="174"/>
      <c r="B921"/>
      <c r="F921" s="174"/>
      <c r="G921"/>
      <c r="K921" s="174"/>
      <c r="L921"/>
    </row>
    <row r="922" spans="1:12" s="38" customFormat="1" ht="15.75">
      <c r="A922" s="174"/>
      <c r="B922"/>
      <c r="F922" s="174"/>
      <c r="G922"/>
      <c r="K922" s="174"/>
      <c r="L922"/>
    </row>
    <row r="923" spans="1:12" s="38" customFormat="1" ht="15.75">
      <c r="A923" s="639"/>
    </row>
    <row r="924" spans="1:12" s="38" customFormat="1" ht="15.75">
      <c r="A924" s="639"/>
    </row>
    <row r="925" spans="1:12" s="38" customFormat="1" ht="15.75">
      <c r="A925" s="639"/>
    </row>
    <row r="926" spans="1:12" s="38" customFormat="1" ht="15.75">
      <c r="A926" s="639"/>
    </row>
    <row r="927" spans="1:12" s="38" customFormat="1" ht="15.75">
      <c r="A927" s="639"/>
    </row>
    <row r="928" spans="1:12" s="38" customFormat="1" ht="15.75">
      <c r="A928" s="639"/>
    </row>
    <row r="929" spans="1:15" s="38" customFormat="1" ht="15.75">
      <c r="A929" s="639"/>
    </row>
    <row r="930" spans="1:15" s="38" customFormat="1" ht="15.75">
      <c r="A930" s="639"/>
    </row>
    <row r="931" spans="1:15" s="38" customFormat="1" ht="23.25">
      <c r="A931" s="638" t="s">
        <v>1658</v>
      </c>
    </row>
    <row r="932" spans="1:15" s="38" customFormat="1" ht="15.75">
      <c r="A932" s="640" t="s">
        <v>2638</v>
      </c>
      <c r="F932" s="640" t="s">
        <v>2639</v>
      </c>
      <c r="K932" s="640" t="s">
        <v>2640</v>
      </c>
    </row>
    <row r="933" spans="1:15" s="38" customFormat="1" ht="15.75">
      <c r="A933" s="174" t="s">
        <v>717</v>
      </c>
      <c r="B933" t="s">
        <v>5011</v>
      </c>
      <c r="C933"/>
      <c r="D933"/>
      <c r="F933" s="174" t="s">
        <v>716</v>
      </c>
      <c r="G933" t="s">
        <v>4908</v>
      </c>
      <c r="H933" s="636"/>
      <c r="I933"/>
      <c r="K933" s="174" t="s">
        <v>716</v>
      </c>
      <c r="L933" t="s">
        <v>4349</v>
      </c>
      <c r="M933"/>
      <c r="N933"/>
    </row>
    <row r="934" spans="1:15" s="38" customFormat="1" ht="15.75">
      <c r="A934" s="174" t="s">
        <v>717</v>
      </c>
      <c r="B934" t="s">
        <v>5479</v>
      </c>
      <c r="C934"/>
      <c r="D934"/>
      <c r="E934"/>
      <c r="F934" s="174" t="s">
        <v>717</v>
      </c>
      <c r="G934" t="s">
        <v>6081</v>
      </c>
      <c r="K934" s="174" t="s">
        <v>716</v>
      </c>
      <c r="L934" t="s">
        <v>4909</v>
      </c>
      <c r="M934" s="636"/>
      <c r="N934"/>
    </row>
    <row r="935" spans="1:15" s="38" customFormat="1" ht="15.75">
      <c r="A935" s="174"/>
      <c r="B935"/>
      <c r="K935" s="174" t="s">
        <v>716</v>
      </c>
      <c r="L935" t="s">
        <v>4910</v>
      </c>
      <c r="M935" s="636"/>
      <c r="N935"/>
    </row>
    <row r="936" spans="1:15" s="38" customFormat="1" ht="15.75">
      <c r="A936" s="174"/>
      <c r="B936"/>
      <c r="K936" s="174" t="s">
        <v>718</v>
      </c>
      <c r="L936" t="s">
        <v>4907</v>
      </c>
      <c r="M936" s="636"/>
      <c r="N936"/>
    </row>
    <row r="937" spans="1:15" s="38" customFormat="1" ht="15.75">
      <c r="A937" s="174"/>
      <c r="B937"/>
      <c r="K937" s="174" t="s">
        <v>718</v>
      </c>
      <c r="L937" t="s">
        <v>4946</v>
      </c>
      <c r="M937"/>
      <c r="N937"/>
    </row>
    <row r="938" spans="1:15" s="38" customFormat="1" ht="15.75">
      <c r="A938" s="174"/>
      <c r="B938"/>
      <c r="K938" s="174" t="s">
        <v>717</v>
      </c>
      <c r="L938" t="s">
        <v>5133</v>
      </c>
      <c r="M938"/>
      <c r="N938"/>
      <c r="O938"/>
    </row>
    <row r="939" spans="1:15" s="38" customFormat="1" ht="15.75">
      <c r="A939" s="174"/>
      <c r="B939"/>
      <c r="K939" s="174" t="s">
        <v>717</v>
      </c>
      <c r="L939" t="s">
        <v>5332</v>
      </c>
      <c r="M939"/>
      <c r="N939"/>
    </row>
    <row r="940" spans="1:15" s="38" customFormat="1" ht="15.75">
      <c r="A940" s="174"/>
      <c r="B940"/>
      <c r="K940" s="174" t="s">
        <v>718</v>
      </c>
      <c r="L940" t="s">
        <v>5441</v>
      </c>
      <c r="M940"/>
      <c r="N940"/>
      <c r="O940"/>
    </row>
    <row r="941" spans="1:15" s="38" customFormat="1" ht="15.75">
      <c r="A941" s="174"/>
      <c r="B941"/>
      <c r="K941" s="174" t="s">
        <v>718</v>
      </c>
      <c r="L941" t="s">
        <v>5710</v>
      </c>
      <c r="M941"/>
      <c r="N941"/>
      <c r="O941"/>
    </row>
    <row r="942" spans="1:15" s="38" customFormat="1" ht="15.75">
      <c r="A942" s="174"/>
      <c r="B942"/>
      <c r="K942" s="174" t="s">
        <v>718</v>
      </c>
      <c r="L942" t="s">
        <v>6080</v>
      </c>
      <c r="M942" s="21"/>
      <c r="N942" s="58"/>
    </row>
    <row r="943" spans="1:15" s="38" customFormat="1" ht="15.75">
      <c r="A943" s="174"/>
      <c r="B943"/>
    </row>
    <row r="944" spans="1:15" s="38" customFormat="1" ht="15.75">
      <c r="A944" s="174"/>
      <c r="B944"/>
    </row>
    <row r="945" spans="1:2" s="38" customFormat="1" ht="15.75">
      <c r="A945" s="174"/>
      <c r="B945"/>
    </row>
    <row r="946" spans="1:2" s="38" customFormat="1" ht="15.75">
      <c r="A946" s="174"/>
      <c r="B946"/>
    </row>
    <row r="947" spans="1:2" s="38" customFormat="1" ht="15.75">
      <c r="A947" s="174"/>
      <c r="B947"/>
    </row>
    <row r="948" spans="1:2" s="38" customFormat="1" ht="15.75">
      <c r="A948" s="174"/>
      <c r="B948"/>
    </row>
    <row r="949" spans="1:2" s="38" customFormat="1" ht="15.75">
      <c r="A949" s="174"/>
      <c r="B949"/>
    </row>
    <row r="950" spans="1:2" s="38" customFormat="1" ht="15.75">
      <c r="A950" s="174"/>
      <c r="B950"/>
    </row>
    <row r="951" spans="1:2" s="38" customFormat="1" ht="15.75">
      <c r="A951" s="174"/>
      <c r="B951"/>
    </row>
    <row r="952" spans="1:2" s="38" customFormat="1" ht="15.75">
      <c r="A952" s="174"/>
      <c r="B952"/>
    </row>
    <row r="953" spans="1:2" s="38" customFormat="1" ht="15.75">
      <c r="A953" s="174"/>
      <c r="B953"/>
    </row>
    <row r="954" spans="1:2" s="38" customFormat="1" ht="15.75">
      <c r="A954" s="174"/>
      <c r="B954"/>
    </row>
    <row r="955" spans="1:2" s="38" customFormat="1" ht="15.75">
      <c r="A955" s="174"/>
      <c r="B955"/>
    </row>
    <row r="956" spans="1:2" s="38" customFormat="1" ht="15.75">
      <c r="A956" s="174"/>
      <c r="B956"/>
    </row>
    <row r="957" spans="1:2" s="38" customFormat="1" ht="15.75">
      <c r="A957" s="639"/>
    </row>
    <row r="958" spans="1:2" s="38" customFormat="1" ht="15.75">
      <c r="A958" s="639"/>
    </row>
    <row r="959" spans="1:2" s="38" customFormat="1" ht="15.75">
      <c r="A959" s="639"/>
    </row>
    <row r="960" spans="1:2" s="38" customFormat="1" ht="15.75">
      <c r="A960" s="639"/>
    </row>
    <row r="961" spans="1:15" s="38" customFormat="1" ht="15.75">
      <c r="A961" s="639"/>
    </row>
    <row r="962" spans="1:15" s="38" customFormat="1" ht="23.25">
      <c r="A962" s="638" t="s">
        <v>2708</v>
      </c>
    </row>
    <row r="963" spans="1:15" s="38" customFormat="1" ht="15.75">
      <c r="A963" s="640" t="s">
        <v>2638</v>
      </c>
      <c r="F963" s="640" t="s">
        <v>2639</v>
      </c>
      <c r="K963" s="640" t="s">
        <v>2640</v>
      </c>
    </row>
    <row r="964" spans="1:15" s="38" customFormat="1" ht="15.75">
      <c r="A964" s="645" t="s">
        <v>718</v>
      </c>
      <c r="B964" t="s">
        <v>4903</v>
      </c>
      <c r="F964" s="174" t="s">
        <v>716</v>
      </c>
      <c r="G964" t="s">
        <v>4359</v>
      </c>
      <c r="H964"/>
      <c r="I964"/>
      <c r="K964" s="174" t="s">
        <v>718</v>
      </c>
      <c r="L964" t="s">
        <v>4360</v>
      </c>
      <c r="M964"/>
      <c r="N964"/>
    </row>
    <row r="965" spans="1:15" s="38" customFormat="1" ht="15.75">
      <c r="A965" s="640"/>
      <c r="F965" s="174" t="s">
        <v>716</v>
      </c>
      <c r="G965" t="s">
        <v>4361</v>
      </c>
      <c r="H965"/>
      <c r="K965" s="174" t="s">
        <v>717</v>
      </c>
      <c r="L965" t="s">
        <v>4350</v>
      </c>
      <c r="M965"/>
      <c r="N965"/>
      <c r="O965"/>
    </row>
    <row r="966" spans="1:15" s="38" customFormat="1" ht="15.75">
      <c r="A966" s="640"/>
      <c r="F966" s="174" t="s">
        <v>716</v>
      </c>
      <c r="G966" t="s">
        <v>5173</v>
      </c>
      <c r="H966"/>
      <c r="K966" s="174" t="s">
        <v>718</v>
      </c>
      <c r="L966" t="s">
        <v>4362</v>
      </c>
      <c r="M966"/>
      <c r="N966"/>
    </row>
    <row r="967" spans="1:15" s="38" customFormat="1" ht="15.75">
      <c r="A967" s="640"/>
      <c r="F967" s="174" t="s">
        <v>716</v>
      </c>
      <c r="G967" t="s">
        <v>6082</v>
      </c>
      <c r="K967" s="174" t="s">
        <v>716</v>
      </c>
      <c r="L967" t="s">
        <v>4363</v>
      </c>
      <c r="M967"/>
      <c r="N967"/>
    </row>
    <row r="968" spans="1:15" s="38" customFormat="1" ht="15.75">
      <c r="A968" s="640"/>
      <c r="F968" s="640"/>
      <c r="K968" s="174" t="s">
        <v>716</v>
      </c>
      <c r="L968" t="s">
        <v>4725</v>
      </c>
      <c r="M968" s="636"/>
      <c r="N968"/>
    </row>
    <row r="969" spans="1:15" s="38" customFormat="1" ht="15.75">
      <c r="A969" s="640"/>
      <c r="F969" s="640"/>
      <c r="K969" s="174" t="s">
        <v>717</v>
      </c>
      <c r="L969" t="s">
        <v>4817</v>
      </c>
      <c r="M969"/>
      <c r="N969"/>
    </row>
    <row r="970" spans="1:15" s="38" customFormat="1" ht="15.75">
      <c r="A970" s="640"/>
      <c r="F970" s="640"/>
      <c r="K970" s="174" t="s">
        <v>718</v>
      </c>
      <c r="L970" t="s">
        <v>5434</v>
      </c>
      <c r="M970"/>
      <c r="N970"/>
      <c r="O970"/>
    </row>
    <row r="971" spans="1:15" s="38" customFormat="1" ht="15.75">
      <c r="A971" s="640"/>
      <c r="F971" s="640"/>
      <c r="K971" s="174" t="s">
        <v>716</v>
      </c>
      <c r="L971" t="s">
        <v>5442</v>
      </c>
      <c r="M971"/>
      <c r="N971"/>
    </row>
    <row r="972" spans="1:15" s="38" customFormat="1" ht="15.75">
      <c r="A972" s="640"/>
      <c r="F972" s="640"/>
      <c r="K972" s="174" t="s">
        <v>717</v>
      </c>
      <c r="L972" t="s">
        <v>5443</v>
      </c>
      <c r="M972"/>
      <c r="N972"/>
    </row>
    <row r="973" spans="1:15" s="38" customFormat="1" ht="15.75">
      <c r="A973" s="640"/>
      <c r="F973" s="640"/>
      <c r="K973" s="174" t="s">
        <v>716</v>
      </c>
      <c r="L973" t="s">
        <v>5444</v>
      </c>
      <c r="M973" s="21"/>
      <c r="N973" s="58"/>
    </row>
    <row r="974" spans="1:15" s="38" customFormat="1" ht="15.75">
      <c r="A974" s="640"/>
      <c r="F974" s="640"/>
      <c r="K974" s="174" t="s">
        <v>716</v>
      </c>
      <c r="L974" t="s">
        <v>5515</v>
      </c>
      <c r="M974"/>
      <c r="N974"/>
    </row>
    <row r="975" spans="1:15" s="38" customFormat="1" ht="15.75">
      <c r="A975" s="640"/>
      <c r="F975" s="640"/>
      <c r="K975" s="174" t="s">
        <v>716</v>
      </c>
      <c r="L975" t="s">
        <v>5516</v>
      </c>
      <c r="M975"/>
      <c r="N975"/>
    </row>
    <row r="976" spans="1:15" s="38" customFormat="1" ht="15.75">
      <c r="A976" s="640"/>
      <c r="F976" s="640"/>
      <c r="I976" s="38" t="s">
        <v>2452</v>
      </c>
      <c r="K976" s="174" t="s">
        <v>717</v>
      </c>
      <c r="L976" t="s">
        <v>5867</v>
      </c>
      <c r="M976"/>
      <c r="N976"/>
    </row>
    <row r="977" spans="1:11" s="38" customFormat="1" ht="15.75">
      <c r="A977" s="640"/>
      <c r="F977" s="640"/>
      <c r="K977" s="640"/>
    </row>
    <row r="978" spans="1:11" s="38" customFormat="1" ht="15.75">
      <c r="A978" s="640"/>
      <c r="F978" s="640"/>
      <c r="K978" s="640"/>
    </row>
    <row r="979" spans="1:11" s="38" customFormat="1" ht="15.75">
      <c r="A979" s="640"/>
      <c r="F979" s="640"/>
      <c r="K979" s="640"/>
    </row>
    <row r="980" spans="1:11" s="38" customFormat="1" ht="15.75">
      <c r="A980" s="640"/>
      <c r="F980" s="640"/>
      <c r="K980" s="640"/>
    </row>
    <row r="981" spans="1:11" s="38" customFormat="1" ht="15.75">
      <c r="A981" s="640"/>
      <c r="F981" s="640"/>
      <c r="K981" s="640"/>
    </row>
    <row r="982" spans="1:11" s="38" customFormat="1" ht="15.75">
      <c r="A982" s="640"/>
      <c r="F982" s="640"/>
      <c r="K982" s="640"/>
    </row>
    <row r="983" spans="1:11" s="38" customFormat="1" ht="15.75">
      <c r="A983" s="640"/>
      <c r="F983" s="640"/>
      <c r="K983" s="640"/>
    </row>
    <row r="984" spans="1:11" s="38" customFormat="1" ht="15.75">
      <c r="A984" s="640"/>
      <c r="F984" s="640"/>
      <c r="K984" s="640"/>
    </row>
    <row r="985" spans="1:11" s="38" customFormat="1" ht="15.75">
      <c r="A985" s="640"/>
      <c r="F985" s="640"/>
      <c r="K985" s="640"/>
    </row>
    <row r="986" spans="1:11" s="38" customFormat="1" ht="15.75">
      <c r="A986" s="639"/>
    </row>
    <row r="987" spans="1:11" s="38" customFormat="1" ht="15.75">
      <c r="A987" s="639"/>
    </row>
    <row r="988" spans="1:11" s="38" customFormat="1" ht="15.75">
      <c r="A988" s="639"/>
    </row>
    <row r="989" spans="1:11" s="38" customFormat="1" ht="15.75">
      <c r="A989" s="639"/>
    </row>
    <row r="990" spans="1:11" s="38" customFormat="1" ht="15.75">
      <c r="A990" s="639"/>
    </row>
    <row r="991" spans="1:11" s="38" customFormat="1" ht="15.75">
      <c r="A991" s="639"/>
    </row>
    <row r="992" spans="1:11" s="38" customFormat="1" ht="15.75">
      <c r="A992" s="639"/>
    </row>
    <row r="993" spans="1:15" s="38" customFormat="1" ht="23.25">
      <c r="A993" s="638" t="s">
        <v>3607</v>
      </c>
    </row>
    <row r="994" spans="1:15" s="38" customFormat="1" ht="15.75">
      <c r="A994" s="640" t="s">
        <v>2638</v>
      </c>
      <c r="F994" s="640" t="s">
        <v>2639</v>
      </c>
      <c r="K994" s="640" t="s">
        <v>2640</v>
      </c>
    </row>
    <row r="995" spans="1:15" s="38" customFormat="1" ht="15.75">
      <c r="A995" s="174"/>
      <c r="B995"/>
      <c r="C995"/>
      <c r="D995"/>
      <c r="E995"/>
      <c r="F995" s="174" t="s">
        <v>717</v>
      </c>
      <c r="G995" t="s">
        <v>4361</v>
      </c>
      <c r="H995"/>
      <c r="I995"/>
      <c r="K995" s="174" t="s">
        <v>718</v>
      </c>
      <c r="L995" t="s">
        <v>4261</v>
      </c>
      <c r="M995"/>
      <c r="N995"/>
    </row>
    <row r="996" spans="1:15" s="38" customFormat="1" ht="15.75">
      <c r="A996" s="174"/>
      <c r="B996"/>
      <c r="F996" s="174" t="s">
        <v>717</v>
      </c>
      <c r="G996" t="s">
        <v>4825</v>
      </c>
      <c r="H996"/>
      <c r="I996"/>
      <c r="K996" s="174" t="s">
        <v>718</v>
      </c>
      <c r="L996" t="s">
        <v>4363</v>
      </c>
      <c r="M996"/>
      <c r="N996"/>
    </row>
    <row r="997" spans="1:15" s="38" customFormat="1" ht="15.75">
      <c r="A997" s="174"/>
      <c r="B997"/>
      <c r="F997" s="174" t="s">
        <v>717</v>
      </c>
      <c r="G997" t="s">
        <v>5013</v>
      </c>
      <c r="H997"/>
      <c r="K997" s="174" t="s">
        <v>718</v>
      </c>
      <c r="L997" t="s">
        <v>4416</v>
      </c>
      <c r="M997"/>
      <c r="N997"/>
      <c r="O997"/>
    </row>
    <row r="998" spans="1:15" s="38" customFormat="1" ht="15.75">
      <c r="A998" s="174"/>
      <c r="B998"/>
      <c r="F998" s="174"/>
      <c r="G998"/>
      <c r="K998" s="174" t="s">
        <v>717</v>
      </c>
      <c r="L998" t="s">
        <v>4826</v>
      </c>
      <c r="M998"/>
      <c r="N998"/>
    </row>
    <row r="999" spans="1:15" s="38" customFormat="1" ht="15.75">
      <c r="A999" s="174"/>
      <c r="B999"/>
      <c r="F999" s="174"/>
      <c r="G999"/>
      <c r="K999" s="174" t="s">
        <v>717</v>
      </c>
      <c r="L999" t="s">
        <v>5129</v>
      </c>
      <c r="M999"/>
      <c r="N999"/>
      <c r="O999"/>
    </row>
    <row r="1000" spans="1:15" s="38" customFormat="1" ht="15.75">
      <c r="A1000" s="174"/>
      <c r="B1000"/>
      <c r="F1000" s="640"/>
      <c r="K1000" s="174" t="s">
        <v>717</v>
      </c>
      <c r="L1000" t="s">
        <v>5130</v>
      </c>
      <c r="M1000"/>
      <c r="N1000"/>
      <c r="O1000"/>
    </row>
    <row r="1001" spans="1:15" s="38" customFormat="1" ht="15.75">
      <c r="A1001" s="640"/>
      <c r="F1001" s="640"/>
      <c r="K1001" s="174" t="s">
        <v>716</v>
      </c>
      <c r="L1001" t="s">
        <v>5442</v>
      </c>
      <c r="M1001"/>
      <c r="N1001"/>
    </row>
    <row r="1002" spans="1:15" s="38" customFormat="1" ht="15.75">
      <c r="A1002" s="640"/>
      <c r="F1002" s="640"/>
      <c r="K1002" s="174" t="s">
        <v>717</v>
      </c>
      <c r="L1002" t="s">
        <v>5443</v>
      </c>
      <c r="M1002"/>
      <c r="N1002"/>
    </row>
    <row r="1003" spans="1:15" s="38" customFormat="1" ht="15.75">
      <c r="A1003" s="640"/>
      <c r="F1003" s="640"/>
      <c r="K1003" s="174" t="s">
        <v>718</v>
      </c>
      <c r="L1003" t="s">
        <v>5516</v>
      </c>
      <c r="M1003"/>
      <c r="N1003"/>
    </row>
    <row r="1004" spans="1:15" s="38" customFormat="1" ht="15.75">
      <c r="A1004" s="640"/>
      <c r="F1004" s="640"/>
      <c r="K1004" s="174" t="s">
        <v>717</v>
      </c>
      <c r="L1004" t="s">
        <v>5706</v>
      </c>
      <c r="M1004"/>
      <c r="N1004"/>
    </row>
    <row r="1005" spans="1:15" s="38" customFormat="1" ht="15.75">
      <c r="A1005" s="640"/>
      <c r="F1005" s="640"/>
      <c r="K1005" s="174" t="s">
        <v>717</v>
      </c>
      <c r="L1005" t="s">
        <v>5702</v>
      </c>
      <c r="M1005"/>
      <c r="N1005"/>
    </row>
    <row r="1006" spans="1:15" s="38" customFormat="1" ht="15.75">
      <c r="A1006" s="640"/>
      <c r="F1006" s="640"/>
      <c r="K1006" s="174"/>
      <c r="L1006"/>
    </row>
    <row r="1007" spans="1:15" s="38" customFormat="1" ht="15.75">
      <c r="A1007" s="640"/>
      <c r="F1007" s="640"/>
      <c r="K1007" s="174"/>
      <c r="L1007"/>
    </row>
    <row r="1008" spans="1:15" s="38" customFormat="1" ht="15.75">
      <c r="A1008" s="640"/>
      <c r="F1008" s="640"/>
      <c r="K1008" s="174"/>
      <c r="L1008"/>
    </row>
    <row r="1009" spans="1:12" s="38" customFormat="1" ht="15.75">
      <c r="A1009" s="640"/>
      <c r="F1009" s="640"/>
      <c r="K1009" s="174"/>
      <c r="L1009"/>
    </row>
    <row r="1010" spans="1:12" s="38" customFormat="1" ht="15.75">
      <c r="A1010" s="640"/>
      <c r="F1010" s="640"/>
      <c r="K1010" s="174"/>
      <c r="L1010"/>
    </row>
    <row r="1011" spans="1:12" s="38" customFormat="1" ht="15.75">
      <c r="A1011" s="640"/>
      <c r="F1011" s="640"/>
      <c r="K1011" s="174"/>
      <c r="L1011"/>
    </row>
    <row r="1012" spans="1:12" s="38" customFormat="1" ht="15.75">
      <c r="A1012" s="640"/>
      <c r="F1012" s="640"/>
      <c r="K1012" s="174"/>
      <c r="L1012"/>
    </row>
    <row r="1013" spans="1:12" s="38" customFormat="1" ht="15.75">
      <c r="A1013" s="640"/>
      <c r="F1013" s="640"/>
      <c r="K1013" s="640"/>
    </row>
    <row r="1014" spans="1:12" s="38" customFormat="1" ht="15.75">
      <c r="A1014" s="640"/>
      <c r="F1014" s="640"/>
      <c r="K1014" s="640"/>
    </row>
    <row r="1015" spans="1:12" s="38" customFormat="1" ht="15.75">
      <c r="A1015" s="639"/>
    </row>
    <row r="1016" spans="1:12" s="38" customFormat="1" ht="15.75">
      <c r="A1016" s="639"/>
    </row>
    <row r="1017" spans="1:12" s="38" customFormat="1" ht="15.75">
      <c r="A1017" s="639"/>
    </row>
    <row r="1018" spans="1:12" s="38" customFormat="1" ht="15.75">
      <c r="A1018" s="639"/>
    </row>
    <row r="1019" spans="1:12" s="38" customFormat="1" ht="15.75">
      <c r="A1019" s="639"/>
    </row>
    <row r="1020" spans="1:12" s="38" customFormat="1" ht="15.75">
      <c r="A1020" s="639"/>
    </row>
    <row r="1021" spans="1:12" s="38" customFormat="1" ht="15.75">
      <c r="A1021" s="639"/>
    </row>
    <row r="1022" spans="1:12" s="38" customFormat="1" ht="15.75">
      <c r="A1022" s="639"/>
    </row>
    <row r="1023" spans="1:12" s="38" customFormat="1" ht="15.75">
      <c r="A1023" s="639"/>
    </row>
    <row r="1024" spans="1:12" s="38" customFormat="1" ht="23.25">
      <c r="A1024" s="638" t="s">
        <v>687</v>
      </c>
    </row>
    <row r="1025" spans="1:15" s="38" customFormat="1" ht="15.75">
      <c r="A1025" s="640" t="s">
        <v>2638</v>
      </c>
      <c r="F1025" s="640" t="s">
        <v>2639</v>
      </c>
      <c r="K1025" s="640" t="s">
        <v>2640</v>
      </c>
    </row>
    <row r="1026" spans="1:15" s="38" customFormat="1" ht="15.75">
      <c r="A1026" s="174" t="s">
        <v>718</v>
      </c>
      <c r="B1026" t="s">
        <v>4262</v>
      </c>
      <c r="F1026" s="174" t="s">
        <v>718</v>
      </c>
      <c r="G1026" t="s">
        <v>4403</v>
      </c>
      <c r="H1026" s="643"/>
      <c r="K1026" s="174" t="s">
        <v>716</v>
      </c>
      <c r="L1026" t="s">
        <v>4445</v>
      </c>
    </row>
    <row r="1027" spans="1:15" s="38" customFormat="1" ht="15.75">
      <c r="A1027" s="174" t="s">
        <v>718</v>
      </c>
      <c r="B1027" t="s">
        <v>4452</v>
      </c>
      <c r="F1027" s="174" t="s">
        <v>717</v>
      </c>
      <c r="G1027" t="s">
        <v>4456</v>
      </c>
      <c r="K1027" s="174" t="s">
        <v>717</v>
      </c>
      <c r="L1027" t="s">
        <v>4446</v>
      </c>
    </row>
    <row r="1028" spans="1:15" s="38" customFormat="1" ht="15.75">
      <c r="A1028" s="645" t="s">
        <v>718</v>
      </c>
      <c r="B1028" t="s">
        <v>4496</v>
      </c>
      <c r="C1028"/>
      <c r="F1028" s="174" t="s">
        <v>718</v>
      </c>
      <c r="G1028" t="s">
        <v>4963</v>
      </c>
      <c r="K1028" s="174" t="s">
        <v>718</v>
      </c>
      <c r="L1028" t="s">
        <v>4827</v>
      </c>
      <c r="M1028"/>
      <c r="N1028"/>
    </row>
    <row r="1029" spans="1:15" s="38" customFormat="1" ht="15.75">
      <c r="A1029" s="174" t="s">
        <v>718</v>
      </c>
      <c r="B1029" t="s">
        <v>4669</v>
      </c>
      <c r="F1029" s="174" t="s">
        <v>717</v>
      </c>
      <c r="G1029" t="s">
        <v>4865</v>
      </c>
      <c r="H1029"/>
      <c r="I1029"/>
      <c r="K1029" s="174" t="s">
        <v>717</v>
      </c>
      <c r="L1029" t="s">
        <v>4947</v>
      </c>
      <c r="M1029" s="21"/>
      <c r="N1029" s="58"/>
    </row>
    <row r="1030" spans="1:15" s="38" customFormat="1" ht="15.75">
      <c r="A1030" s="174" t="s">
        <v>717</v>
      </c>
      <c r="B1030" t="s">
        <v>4911</v>
      </c>
      <c r="F1030" s="174" t="s">
        <v>717</v>
      </c>
      <c r="G1030" t="s">
        <v>4869</v>
      </c>
      <c r="H1030"/>
      <c r="I1030"/>
      <c r="K1030" s="174" t="s">
        <v>716</v>
      </c>
      <c r="L1030" t="s">
        <v>4961</v>
      </c>
    </row>
    <row r="1031" spans="1:15" s="38" customFormat="1" ht="15.75">
      <c r="A1031" s="174" t="s">
        <v>718</v>
      </c>
      <c r="B1031" t="s">
        <v>5508</v>
      </c>
      <c r="F1031" s="640"/>
      <c r="K1031" s="174" t="s">
        <v>716</v>
      </c>
      <c r="L1031" t="s">
        <v>4962</v>
      </c>
    </row>
    <row r="1032" spans="1:15" s="38" customFormat="1" ht="15.75">
      <c r="A1032" s="174" t="s">
        <v>718</v>
      </c>
      <c r="B1032" t="s">
        <v>5940</v>
      </c>
      <c r="C1032"/>
      <c r="F1032" s="640"/>
      <c r="K1032" s="174" t="s">
        <v>717</v>
      </c>
      <c r="L1032" t="s">
        <v>5067</v>
      </c>
      <c r="M1032"/>
      <c r="N1032"/>
    </row>
    <row r="1033" spans="1:15" s="38" customFormat="1" ht="15.75">
      <c r="A1033" s="640"/>
      <c r="F1033" s="640"/>
      <c r="K1033" s="174" t="s">
        <v>716</v>
      </c>
      <c r="L1033" t="s">
        <v>5066</v>
      </c>
      <c r="M1033"/>
      <c r="N1033"/>
    </row>
    <row r="1034" spans="1:15" s="38" customFormat="1" ht="15.75">
      <c r="A1034" s="640"/>
      <c r="F1034" s="640"/>
      <c r="K1034" s="174" t="s">
        <v>718</v>
      </c>
      <c r="L1034" t="s">
        <v>5134</v>
      </c>
      <c r="M1034"/>
      <c r="N1034"/>
      <c r="O1034"/>
    </row>
    <row r="1035" spans="1:15" s="38" customFormat="1" ht="15.75">
      <c r="A1035" s="640"/>
      <c r="F1035" s="640"/>
      <c r="K1035" s="174" t="s">
        <v>718</v>
      </c>
      <c r="L1035" t="s">
        <v>5333</v>
      </c>
      <c r="M1035"/>
      <c r="N1035"/>
    </row>
    <row r="1036" spans="1:15" s="38" customFormat="1" ht="15.75">
      <c r="A1036" s="640"/>
      <c r="F1036" s="640"/>
      <c r="K1036" s="174" t="s">
        <v>718</v>
      </c>
      <c r="L1036" t="s">
        <v>5329</v>
      </c>
      <c r="M1036"/>
      <c r="N1036"/>
      <c r="O1036"/>
    </row>
    <row r="1037" spans="1:15" s="38" customFormat="1" ht="15.75">
      <c r="A1037" s="640"/>
      <c r="F1037" s="640"/>
      <c r="K1037" s="174" t="s">
        <v>716</v>
      </c>
      <c r="L1037" t="s">
        <v>5430</v>
      </c>
    </row>
    <row r="1038" spans="1:15" s="38" customFormat="1" ht="15.75">
      <c r="A1038" s="640"/>
      <c r="F1038" s="640"/>
      <c r="K1038" s="174" t="s">
        <v>717</v>
      </c>
      <c r="L1038" t="s">
        <v>5431</v>
      </c>
      <c r="N1038" s="199"/>
    </row>
    <row r="1039" spans="1:15" s="38" customFormat="1" ht="15.75">
      <c r="A1039" s="639"/>
    </row>
    <row r="1040" spans="1:15" s="38" customFormat="1" ht="15.75">
      <c r="A1040" s="639"/>
    </row>
    <row r="1041" spans="1:15" s="38" customFormat="1" ht="15.75">
      <c r="A1041" s="639"/>
    </row>
    <row r="1042" spans="1:15" s="38" customFormat="1" ht="15.75">
      <c r="A1042" s="639"/>
      <c r="O1042" s="38" t="s">
        <v>2452</v>
      </c>
    </row>
    <row r="1043" spans="1:15" s="38" customFormat="1" ht="15.75">
      <c r="A1043" s="639"/>
    </row>
    <row r="1044" spans="1:15" s="38" customFormat="1" ht="15.75">
      <c r="A1044" s="639"/>
    </row>
    <row r="1045" spans="1:15" s="38" customFormat="1" ht="15.75">
      <c r="A1045" s="639"/>
    </row>
    <row r="1046" spans="1:15" s="38" customFormat="1" ht="15.75">
      <c r="A1046" s="639"/>
    </row>
    <row r="1047" spans="1:15" s="38" customFormat="1" ht="15.75">
      <c r="A1047" s="639"/>
    </row>
    <row r="1048" spans="1:15" s="38" customFormat="1" ht="15.75">
      <c r="A1048" s="639"/>
    </row>
    <row r="1049" spans="1:15" s="38" customFormat="1" ht="15.75">
      <c r="A1049" s="639"/>
    </row>
    <row r="1050" spans="1:15" s="38" customFormat="1" ht="15.75">
      <c r="A1050" s="639"/>
    </row>
    <row r="1051" spans="1:15" s="38" customFormat="1" ht="15.75">
      <c r="A1051" s="639"/>
    </row>
    <row r="1052" spans="1:15" s="38" customFormat="1" ht="15.75">
      <c r="A1052" s="639"/>
    </row>
    <row r="1053" spans="1:15" s="38" customFormat="1" ht="15.75">
      <c r="A1053" s="639"/>
    </row>
    <row r="1054" spans="1:15" s="38" customFormat="1" ht="15.75">
      <c r="A1054" s="639"/>
    </row>
    <row r="1055" spans="1:15" s="38" customFormat="1" ht="23.25">
      <c r="A1055" s="638" t="s">
        <v>639</v>
      </c>
    </row>
    <row r="1056" spans="1:15" s="38" customFormat="1" ht="15.75">
      <c r="A1056" s="640" t="s">
        <v>2638</v>
      </c>
      <c r="F1056" s="640" t="s">
        <v>2639</v>
      </c>
      <c r="K1056" s="640" t="s">
        <v>2640</v>
      </c>
    </row>
    <row r="1057" spans="1:15" s="38" customFormat="1" ht="15.75">
      <c r="A1057" s="174" t="s">
        <v>717</v>
      </c>
      <c r="B1057" t="s">
        <v>5646</v>
      </c>
      <c r="C1057"/>
      <c r="D1057"/>
      <c r="F1057" s="174" t="s">
        <v>716</v>
      </c>
      <c r="G1057" t="s">
        <v>5722</v>
      </c>
      <c r="H1057"/>
      <c r="I1057"/>
      <c r="J1057"/>
      <c r="K1057" s="174" t="s">
        <v>717</v>
      </c>
      <c r="L1057" t="s">
        <v>4405</v>
      </c>
      <c r="M1057" s="643"/>
    </row>
    <row r="1058" spans="1:15" s="38" customFormat="1" ht="15.75">
      <c r="A1058" s="645" t="s">
        <v>717</v>
      </c>
      <c r="B1058" t="s">
        <v>5643</v>
      </c>
      <c r="F1058" s="174"/>
      <c r="G1058"/>
      <c r="K1058" s="174" t="s">
        <v>717</v>
      </c>
      <c r="L1058" t="s">
        <v>4416</v>
      </c>
      <c r="M1058"/>
      <c r="N1058"/>
      <c r="O1058"/>
    </row>
    <row r="1059" spans="1:15" s="38" customFormat="1" ht="15.75">
      <c r="A1059" s="174" t="s">
        <v>717</v>
      </c>
      <c r="B1059" t="s">
        <v>5931</v>
      </c>
      <c r="F1059" s="174"/>
      <c r="G1059"/>
      <c r="K1059" s="174" t="s">
        <v>716</v>
      </c>
      <c r="L1059" t="s">
        <v>4630</v>
      </c>
    </row>
    <row r="1060" spans="1:15" s="38" customFormat="1" ht="15.75">
      <c r="A1060" s="645" t="s">
        <v>718</v>
      </c>
      <c r="B1060" t="s">
        <v>5935</v>
      </c>
      <c r="F1060" s="174"/>
      <c r="G1060"/>
      <c r="K1060" s="174" t="s">
        <v>718</v>
      </c>
      <c r="L1060" t="s">
        <v>4777</v>
      </c>
    </row>
    <row r="1061" spans="1:15" s="38" customFormat="1" ht="15.75">
      <c r="A1061" s="639"/>
      <c r="K1061" s="174" t="s">
        <v>717</v>
      </c>
      <c r="L1061" t="s">
        <v>4817</v>
      </c>
      <c r="M1061"/>
      <c r="N1061"/>
    </row>
    <row r="1062" spans="1:15" s="38" customFormat="1" ht="15.75">
      <c r="A1062" s="639"/>
      <c r="K1062" s="174" t="s">
        <v>717</v>
      </c>
      <c r="L1062" t="s">
        <v>5036</v>
      </c>
    </row>
    <row r="1063" spans="1:15" s="38" customFormat="1" ht="15.75">
      <c r="A1063" s="639"/>
      <c r="K1063" s="174" t="s">
        <v>717</v>
      </c>
      <c r="L1063" t="s">
        <v>5710</v>
      </c>
      <c r="M1063"/>
      <c r="N1063"/>
      <c r="O1063"/>
    </row>
    <row r="1064" spans="1:15" s="38" customFormat="1" ht="15.75">
      <c r="A1064" s="639"/>
      <c r="K1064" s="174" t="s">
        <v>716</v>
      </c>
      <c r="L1064" t="s">
        <v>5720</v>
      </c>
      <c r="M1064"/>
      <c r="N1064"/>
      <c r="O1064"/>
    </row>
    <row r="1065" spans="1:15" s="38" customFormat="1" ht="15.75">
      <c r="A1065" s="639"/>
      <c r="K1065" s="174" t="s">
        <v>716</v>
      </c>
      <c r="L1065" t="s">
        <v>5859</v>
      </c>
      <c r="M1065"/>
      <c r="N1065"/>
      <c r="O1065"/>
    </row>
    <row r="1066" spans="1:15" s="38" customFormat="1" ht="15.75">
      <c r="A1066" s="639"/>
      <c r="K1066" s="174"/>
      <c r="L1066"/>
    </row>
    <row r="1067" spans="1:15" s="38" customFormat="1" ht="15.75">
      <c r="A1067" s="639"/>
      <c r="K1067" s="174"/>
      <c r="L1067"/>
    </row>
    <row r="1068" spans="1:15" s="38" customFormat="1" ht="15.75">
      <c r="A1068" s="639"/>
    </row>
    <row r="1069" spans="1:15" s="38" customFormat="1" ht="15.75">
      <c r="A1069" s="639"/>
    </row>
    <row r="1070" spans="1:15" s="38" customFormat="1" ht="15.75">
      <c r="A1070" s="639"/>
    </row>
    <row r="1071" spans="1:15" s="38" customFormat="1" ht="15.75">
      <c r="A1071" s="639"/>
    </row>
    <row r="1072" spans="1:15" s="38" customFormat="1" ht="15.75">
      <c r="A1072" s="639"/>
    </row>
    <row r="1073" spans="1:15" s="38" customFormat="1" ht="15.75">
      <c r="A1073" s="639"/>
    </row>
    <row r="1074" spans="1:15" s="38" customFormat="1" ht="15.75">
      <c r="A1074" s="639"/>
    </row>
    <row r="1075" spans="1:15" s="38" customFormat="1" ht="15.75">
      <c r="A1075" s="639"/>
    </row>
    <row r="1076" spans="1:15" s="38" customFormat="1" ht="15.75">
      <c r="A1076" s="639"/>
    </row>
    <row r="1077" spans="1:15" s="38" customFormat="1" ht="15.75">
      <c r="A1077" s="639"/>
    </row>
    <row r="1078" spans="1:15" s="38" customFormat="1" ht="15.75">
      <c r="A1078" s="639"/>
    </row>
    <row r="1079" spans="1:15" s="38" customFormat="1" ht="15.75">
      <c r="A1079" s="639"/>
    </row>
    <row r="1080" spans="1:15" s="38" customFormat="1" ht="15.75">
      <c r="A1080" s="639"/>
    </row>
    <row r="1081" spans="1:15" s="38" customFormat="1" ht="15.75">
      <c r="A1081" s="639"/>
    </row>
    <row r="1082" spans="1:15" s="38" customFormat="1" ht="15.75">
      <c r="A1082" s="639"/>
    </row>
    <row r="1083" spans="1:15" s="38" customFormat="1" ht="15.75">
      <c r="A1083" s="639"/>
    </row>
    <row r="1084" spans="1:15" s="38" customFormat="1" ht="15.75">
      <c r="A1084" s="639"/>
    </row>
    <row r="1085" spans="1:15" s="38" customFormat="1" ht="15.75">
      <c r="A1085" s="639"/>
    </row>
    <row r="1086" spans="1:15" s="38" customFormat="1" ht="23.25">
      <c r="A1086" s="638" t="s">
        <v>3636</v>
      </c>
      <c r="O1086" s="24"/>
    </row>
    <row r="1087" spans="1:15" ht="15.75">
      <c r="A1087" s="640" t="s">
        <v>2638</v>
      </c>
      <c r="B1087" s="38"/>
      <c r="C1087" s="38"/>
      <c r="D1087" s="38"/>
      <c r="E1087" s="38"/>
      <c r="F1087" s="640" t="s">
        <v>2639</v>
      </c>
      <c r="G1087" s="38"/>
      <c r="H1087" s="38"/>
      <c r="I1087" s="38"/>
      <c r="J1087" s="38"/>
      <c r="K1087" s="640" t="s">
        <v>2640</v>
      </c>
      <c r="L1087" s="38"/>
      <c r="M1087" s="10"/>
      <c r="O1087" s="633"/>
    </row>
    <row r="1088" spans="1:15" ht="15.75">
      <c r="A1088" s="174" t="s">
        <v>716</v>
      </c>
      <c r="B1088" t="s">
        <v>4911</v>
      </c>
      <c r="C1088" s="38"/>
      <c r="D1088" s="38"/>
      <c r="E1088" s="38"/>
      <c r="F1088" s="174" t="s">
        <v>716</v>
      </c>
      <c r="G1088" t="s">
        <v>4674</v>
      </c>
      <c r="J1088" s="38"/>
      <c r="K1088" s="174" t="s">
        <v>716</v>
      </c>
      <c r="L1088" t="s">
        <v>4675</v>
      </c>
      <c r="O1088" s="633"/>
    </row>
    <row r="1089" spans="1:15" ht="15.75">
      <c r="A1089" s="640"/>
      <c r="B1089" s="38"/>
      <c r="C1089" s="38"/>
      <c r="D1089" s="38"/>
      <c r="E1089" s="38"/>
      <c r="F1089" s="174" t="s">
        <v>718</v>
      </c>
      <c r="G1089" t="s">
        <v>4844</v>
      </c>
      <c r="J1089" s="38"/>
      <c r="K1089" s="174" t="s">
        <v>718</v>
      </c>
      <c r="L1089" t="s">
        <v>4910</v>
      </c>
      <c r="M1089" s="636"/>
      <c r="O1089" s="633"/>
    </row>
    <row r="1090" spans="1:15" ht="15.75">
      <c r="A1090" s="640"/>
      <c r="B1090" s="38"/>
      <c r="C1090" s="38"/>
      <c r="D1090" s="38"/>
      <c r="E1090" s="38"/>
      <c r="F1090" s="174" t="s">
        <v>717</v>
      </c>
      <c r="G1090" t="s">
        <v>5009</v>
      </c>
      <c r="H1090" s="38"/>
      <c r="I1090" s="38"/>
      <c r="J1090" s="38"/>
      <c r="K1090" s="174" t="s">
        <v>717</v>
      </c>
      <c r="L1090" t="s">
        <v>4946</v>
      </c>
      <c r="O1090" s="633"/>
    </row>
    <row r="1091" spans="1:15" ht="15.75">
      <c r="A1091" s="640"/>
      <c r="B1091" s="38"/>
      <c r="C1091" s="38"/>
      <c r="D1091" s="38"/>
      <c r="E1091" s="38"/>
      <c r="F1091" s="640"/>
      <c r="G1091" s="38"/>
      <c r="H1091" s="38"/>
      <c r="I1091" s="38"/>
      <c r="J1091" s="38"/>
      <c r="K1091" s="174" t="s">
        <v>718</v>
      </c>
      <c r="L1091" t="s">
        <v>5126</v>
      </c>
      <c r="O1091" s="38"/>
    </row>
    <row r="1092" spans="1:15" ht="15.75">
      <c r="A1092" s="640"/>
      <c r="B1092" s="38"/>
      <c r="C1092" s="38"/>
      <c r="D1092" s="38"/>
      <c r="E1092" s="38"/>
      <c r="F1092" s="640"/>
      <c r="G1092" s="38"/>
      <c r="H1092" s="38"/>
      <c r="I1092" s="38"/>
      <c r="J1092" s="38"/>
      <c r="K1092" s="174" t="s">
        <v>716</v>
      </c>
      <c r="L1092" t="s">
        <v>5217</v>
      </c>
      <c r="O1092" s="633"/>
    </row>
    <row r="1093" spans="1:15" ht="15.75">
      <c r="A1093" s="640"/>
      <c r="B1093" s="38"/>
      <c r="C1093" s="38"/>
      <c r="D1093" s="38"/>
      <c r="E1093" s="38"/>
      <c r="F1093" s="640"/>
      <c r="G1093" s="38"/>
      <c r="H1093" s="38"/>
      <c r="I1093" s="38"/>
      <c r="J1093" s="38"/>
      <c r="K1093" s="174" t="s">
        <v>716</v>
      </c>
      <c r="L1093" t="s">
        <v>5218</v>
      </c>
      <c r="O1093" s="633"/>
    </row>
    <row r="1094" spans="1:15" ht="15.75">
      <c r="A1094" s="640"/>
      <c r="B1094" s="38"/>
      <c r="C1094" s="38"/>
      <c r="D1094" s="38"/>
      <c r="E1094" s="38"/>
      <c r="F1094" s="640"/>
      <c r="G1094" s="38"/>
      <c r="H1094" s="38"/>
      <c r="I1094" s="38"/>
      <c r="J1094" s="38"/>
      <c r="K1094" s="174" t="s">
        <v>716</v>
      </c>
      <c r="L1094" t="s">
        <v>5435</v>
      </c>
      <c r="M1094" s="38"/>
      <c r="N1094" s="38"/>
      <c r="O1094" s="633"/>
    </row>
    <row r="1095" spans="1:15" ht="15.75">
      <c r="A1095" s="640"/>
      <c r="B1095" s="38"/>
      <c r="C1095" s="38"/>
      <c r="D1095" s="38"/>
      <c r="E1095" s="38"/>
      <c r="F1095" s="640"/>
      <c r="G1095" s="38"/>
      <c r="H1095" s="38"/>
      <c r="I1095" s="38"/>
      <c r="J1095" s="38"/>
      <c r="K1095" s="174" t="s">
        <v>717</v>
      </c>
      <c r="L1095" t="s">
        <v>5436</v>
      </c>
      <c r="M1095" s="38"/>
      <c r="N1095" s="199"/>
      <c r="O1095" s="38"/>
    </row>
    <row r="1096" spans="1:15" ht="15.75">
      <c r="A1096" s="640"/>
      <c r="B1096" s="38"/>
      <c r="C1096" s="38"/>
      <c r="D1096" s="38"/>
      <c r="E1096" s="38"/>
      <c r="F1096" s="640"/>
      <c r="G1096" s="38"/>
      <c r="H1096" s="38"/>
      <c r="I1096" s="38"/>
      <c r="J1096" s="38"/>
      <c r="K1096" s="174" t="s">
        <v>717</v>
      </c>
      <c r="L1096" t="s">
        <v>5934</v>
      </c>
      <c r="M1096" s="21"/>
      <c r="N1096" s="58"/>
      <c r="O1096" s="38"/>
    </row>
    <row r="1097" spans="1:15" ht="15.75">
      <c r="A1097" s="639"/>
      <c r="B1097" s="38"/>
      <c r="K1097" s="174" t="s">
        <v>718</v>
      </c>
      <c r="L1097" t="s">
        <v>5981</v>
      </c>
      <c r="M1097" s="17"/>
      <c r="O1097" s="633"/>
    </row>
    <row r="1098" spans="1:15" ht="15.75">
      <c r="A1098" s="639"/>
      <c r="B1098" s="38"/>
      <c r="K1098" s="174" t="s">
        <v>718</v>
      </c>
      <c r="L1098" t="s">
        <v>6083</v>
      </c>
      <c r="M1098" s="21"/>
      <c r="N1098" s="58"/>
      <c r="O1098" s="38"/>
    </row>
    <row r="1099" spans="1:15" ht="15.75">
      <c r="A1099" s="639"/>
      <c r="B1099" s="38"/>
      <c r="K1099" s="17"/>
      <c r="M1099" s="10"/>
      <c r="O1099" s="633"/>
    </row>
    <row r="1100" spans="1:15" ht="15.75">
      <c r="A1100" s="639"/>
      <c r="B1100" s="38"/>
      <c r="K1100" s="17"/>
      <c r="M1100" s="10"/>
      <c r="O1100" s="633"/>
    </row>
    <row r="1101" spans="1:15" ht="15.75">
      <c r="A1101" s="639"/>
      <c r="B1101" s="38"/>
      <c r="K1101" s="17"/>
      <c r="M1101" s="10"/>
      <c r="O1101" s="633"/>
    </row>
    <row r="1102" spans="1:15" ht="15.75">
      <c r="A1102" s="639"/>
      <c r="B1102" s="38"/>
      <c r="K1102" s="17"/>
      <c r="M1102" s="10"/>
      <c r="O1102" s="633"/>
    </row>
    <row r="1103" spans="1:15" ht="15.75">
      <c r="A1103" s="639"/>
      <c r="B1103" s="38"/>
      <c r="K1103" s="17"/>
      <c r="M1103" s="10"/>
      <c r="O1103" s="633"/>
    </row>
    <row r="1104" spans="1:15" ht="15.75">
      <c r="A1104" s="639"/>
      <c r="B1104" s="38"/>
      <c r="K1104" s="17"/>
      <c r="M1104" s="10"/>
      <c r="O1104" s="633"/>
    </row>
    <row r="1105" spans="1:15" ht="15.75">
      <c r="A1105" s="639"/>
      <c r="B1105" s="38"/>
      <c r="K1105" s="17"/>
      <c r="M1105" s="10"/>
      <c r="O1105" s="633"/>
    </row>
    <row r="1106" spans="1:15" ht="15.75">
      <c r="A1106" s="639"/>
      <c r="B1106" s="38"/>
      <c r="K1106" s="17"/>
      <c r="M1106" s="10"/>
      <c r="O1106" s="633"/>
    </row>
    <row r="1107" spans="1:15" ht="15.75">
      <c r="A1107" s="639"/>
      <c r="B1107" s="38"/>
      <c r="K1107" s="17"/>
      <c r="M1107" s="10"/>
      <c r="O1107" s="633"/>
    </row>
    <row r="1108" spans="1:15" ht="15.75">
      <c r="A1108" s="639"/>
      <c r="B1108" s="38"/>
      <c r="K1108" s="17"/>
      <c r="M1108" s="10"/>
      <c r="O1108" s="633"/>
    </row>
    <row r="1109" spans="1:15" ht="15.75">
      <c r="A1109" s="639"/>
      <c r="B1109" s="38"/>
      <c r="K1109" s="17"/>
      <c r="M1109" s="10"/>
      <c r="O1109" s="633"/>
    </row>
    <row r="1110" spans="1:15" ht="15.75">
      <c r="A1110" s="639"/>
      <c r="B1110" s="38"/>
      <c r="K1110" s="17"/>
      <c r="M1110" s="10"/>
      <c r="O1110" s="633"/>
    </row>
    <row r="1111" spans="1:15" ht="15.75">
      <c r="A1111" s="639"/>
      <c r="B1111" s="38"/>
      <c r="K1111" s="17"/>
      <c r="M1111" s="10"/>
      <c r="O1111" s="633"/>
    </row>
    <row r="1112" spans="1:15" ht="15.75">
      <c r="A1112" s="639"/>
      <c r="B1112" s="38"/>
      <c r="K1112" s="17"/>
      <c r="M1112" s="10"/>
      <c r="O1112" s="633"/>
    </row>
    <row r="1113" spans="1:15" ht="15.75">
      <c r="A1113" s="639"/>
      <c r="B1113" s="38"/>
      <c r="K1113" s="17"/>
      <c r="M1113" s="10"/>
      <c r="O1113" s="633"/>
    </row>
    <row r="1114" spans="1:15" ht="15.75">
      <c r="A1114" s="639"/>
      <c r="B1114" s="38"/>
      <c r="K1114" s="17"/>
      <c r="M1114" s="10"/>
      <c r="O1114" s="633"/>
    </row>
    <row r="1115" spans="1:15" ht="15.75">
      <c r="A1115" s="639"/>
      <c r="B1115" s="38"/>
      <c r="K1115" s="17"/>
      <c r="M1115" s="10"/>
      <c r="O1115" s="633"/>
    </row>
    <row r="1116" spans="1:15" ht="15.75">
      <c r="A1116" s="639"/>
      <c r="B1116" s="38"/>
      <c r="K1116" s="17"/>
      <c r="M1116" s="10"/>
      <c r="O1116" s="633"/>
    </row>
    <row r="1117" spans="1:15" s="38" customFormat="1" ht="23.25">
      <c r="A1117" s="638" t="s">
        <v>15</v>
      </c>
      <c r="K1117" s="633"/>
      <c r="M1117" s="10"/>
      <c r="O1117" s="636"/>
    </row>
    <row r="1118" spans="1:15" ht="15.75">
      <c r="A1118" s="640" t="s">
        <v>2638</v>
      </c>
      <c r="B1118" s="38"/>
      <c r="C1118" s="38"/>
      <c r="D1118" s="38"/>
      <c r="E1118" s="38"/>
      <c r="F1118" s="640" t="s">
        <v>2639</v>
      </c>
      <c r="G1118" s="38"/>
      <c r="H1118" s="38"/>
      <c r="I1118" s="38"/>
      <c r="J1118" s="38"/>
      <c r="K1118" s="640" t="s">
        <v>2640</v>
      </c>
      <c r="L1118" s="38"/>
      <c r="M1118" s="17"/>
      <c r="O1118" s="637"/>
    </row>
    <row r="1119" spans="1:15" ht="15.75">
      <c r="A1119" s="174"/>
      <c r="C1119" s="38"/>
      <c r="D1119" s="38"/>
      <c r="E1119" s="38"/>
      <c r="F1119" s="174" t="s">
        <v>717</v>
      </c>
      <c r="G1119" t="s">
        <v>4417</v>
      </c>
      <c r="H1119" s="38"/>
      <c r="I1119" s="38"/>
      <c r="J1119" s="38"/>
      <c r="K1119" s="174" t="s">
        <v>717</v>
      </c>
      <c r="L1119" t="s">
        <v>4418</v>
      </c>
      <c r="M1119" s="38"/>
      <c r="N1119" s="38"/>
      <c r="O1119" s="637"/>
    </row>
    <row r="1120" spans="1:15" ht="15.75">
      <c r="A1120" s="174"/>
      <c r="C1120" s="38"/>
      <c r="D1120" s="38"/>
      <c r="E1120" s="38"/>
      <c r="F1120" s="174" t="s">
        <v>717</v>
      </c>
      <c r="G1120" t="s">
        <v>5771</v>
      </c>
      <c r="J1120" s="38"/>
      <c r="K1120" s="174" t="s">
        <v>717</v>
      </c>
      <c r="L1120" t="s">
        <v>4622</v>
      </c>
      <c r="M1120" s="38"/>
      <c r="N1120" s="25"/>
      <c r="O1120" s="637"/>
    </row>
    <row r="1121" spans="1:15" ht="15.75">
      <c r="A1121" s="174"/>
      <c r="C1121" s="38"/>
      <c r="D1121" s="38"/>
      <c r="E1121" s="38"/>
      <c r="F1121" s="174"/>
      <c r="H1121" s="38"/>
      <c r="I1121" s="38"/>
      <c r="J1121" s="38"/>
      <c r="K1121" s="174" t="s">
        <v>718</v>
      </c>
      <c r="L1121" t="s">
        <v>4721</v>
      </c>
      <c r="O1121" s="637"/>
    </row>
    <row r="1122" spans="1:15" ht="15.75">
      <c r="A1122" s="174"/>
      <c r="C1122" s="38"/>
      <c r="D1122" s="38"/>
      <c r="E1122" s="38"/>
      <c r="F1122" s="640"/>
      <c r="G1122" s="38"/>
      <c r="H1122" s="38"/>
      <c r="I1122" s="38"/>
      <c r="J1122" s="38"/>
      <c r="K1122" s="174" t="s">
        <v>718</v>
      </c>
      <c r="L1122" t="s">
        <v>5334</v>
      </c>
      <c r="O1122" s="637"/>
    </row>
    <row r="1123" spans="1:15" ht="15.75">
      <c r="A1123" s="174"/>
      <c r="C1123" s="38"/>
      <c r="D1123" s="38"/>
      <c r="E1123" s="38"/>
      <c r="F1123" s="640"/>
      <c r="G1123" s="38"/>
      <c r="H1123" s="38"/>
      <c r="I1123" s="38"/>
      <c r="J1123" s="38"/>
      <c r="K1123" s="174" t="s">
        <v>717</v>
      </c>
      <c r="L1123" t="s">
        <v>5335</v>
      </c>
      <c r="O1123" s="637"/>
    </row>
    <row r="1124" spans="1:15" ht="15.75">
      <c r="A1124" s="640"/>
      <c r="B1124" s="38"/>
      <c r="C1124" s="38"/>
      <c r="D1124" s="38"/>
      <c r="E1124" s="38"/>
      <c r="F1124" s="640"/>
      <c r="G1124" s="38"/>
      <c r="H1124" s="38"/>
      <c r="I1124" s="38"/>
      <c r="J1124" s="38"/>
      <c r="K1124" s="174" t="s">
        <v>717</v>
      </c>
      <c r="L1124" t="s">
        <v>5336</v>
      </c>
      <c r="O1124" s="637"/>
    </row>
    <row r="1125" spans="1:15" ht="15.75">
      <c r="A1125" s="640"/>
      <c r="B1125" s="38"/>
      <c r="C1125" s="38"/>
      <c r="D1125" s="38"/>
      <c r="E1125" s="38"/>
      <c r="F1125" s="640"/>
      <c r="G1125" s="38"/>
      <c r="H1125" s="38"/>
      <c r="I1125" s="38"/>
      <c r="J1125" s="38"/>
      <c r="K1125" s="174" t="s">
        <v>717</v>
      </c>
      <c r="L1125" t="s">
        <v>5310</v>
      </c>
      <c r="O1125" s="637"/>
    </row>
    <row r="1126" spans="1:15" ht="15.75">
      <c r="A1126" s="640"/>
      <c r="B1126" s="38"/>
      <c r="C1126" s="38"/>
      <c r="D1126" s="38"/>
      <c r="E1126" s="38"/>
      <c r="F1126" s="640"/>
      <c r="G1126" s="38"/>
      <c r="H1126" s="38"/>
      <c r="I1126" s="38"/>
      <c r="J1126" s="38"/>
      <c r="K1126" s="174" t="s">
        <v>718</v>
      </c>
      <c r="L1126" t="s">
        <v>5337</v>
      </c>
      <c r="O1126" s="637"/>
    </row>
    <row r="1127" spans="1:15" ht="15.75">
      <c r="A1127" s="640"/>
      <c r="B1127" s="38"/>
      <c r="C1127" s="38"/>
      <c r="D1127" s="38"/>
      <c r="E1127" s="38"/>
      <c r="F1127" s="640"/>
      <c r="G1127" s="38"/>
      <c r="H1127" s="38"/>
      <c r="I1127" s="38"/>
      <c r="J1127" s="38"/>
      <c r="K1127" s="174" t="s">
        <v>716</v>
      </c>
      <c r="L1127" t="s">
        <v>5769</v>
      </c>
    </row>
    <row r="1128" spans="1:15" ht="15.75">
      <c r="A1128" s="640"/>
      <c r="B1128" s="38"/>
      <c r="C1128" s="38"/>
      <c r="D1128" s="38"/>
      <c r="E1128" s="38"/>
      <c r="F1128" s="640"/>
      <c r="G1128" s="38"/>
      <c r="H1128" s="38"/>
      <c r="I1128" s="38"/>
      <c r="J1128" s="38"/>
      <c r="K1128" s="174" t="s">
        <v>716</v>
      </c>
      <c r="L1128" t="s">
        <v>5974</v>
      </c>
      <c r="M1128" s="17"/>
      <c r="O1128" s="637"/>
    </row>
    <row r="1129" spans="1:15" ht="15.75">
      <c r="A1129" s="640"/>
      <c r="B1129" s="38"/>
      <c r="C1129" s="38"/>
      <c r="D1129" s="38"/>
      <c r="E1129" s="38"/>
      <c r="F1129" s="640"/>
      <c r="G1129" s="38"/>
      <c r="H1129" s="38"/>
      <c r="I1129" s="38"/>
      <c r="J1129" s="38"/>
      <c r="K1129" s="174" t="s">
        <v>716</v>
      </c>
      <c r="L1129" t="s">
        <v>5982</v>
      </c>
      <c r="M1129" s="17"/>
      <c r="O1129" s="637"/>
    </row>
    <row r="1130" spans="1:15" ht="15.75">
      <c r="A1130" s="640"/>
      <c r="B1130" s="38"/>
      <c r="C1130" s="38"/>
      <c r="D1130" s="38"/>
      <c r="E1130" s="38"/>
      <c r="F1130" s="640"/>
      <c r="G1130" s="38"/>
      <c r="H1130" s="38"/>
      <c r="I1130" s="38"/>
      <c r="J1130" s="38"/>
      <c r="K1130" s="174"/>
      <c r="M1130" s="17"/>
      <c r="O1130" s="637"/>
    </row>
    <row r="1131" spans="1:15" ht="15.75">
      <c r="A1131" s="640"/>
      <c r="B1131" s="38"/>
      <c r="C1131" s="38"/>
      <c r="D1131" s="38"/>
      <c r="E1131" s="38"/>
      <c r="F1131" s="640"/>
      <c r="G1131" s="38"/>
      <c r="H1131" s="38"/>
      <c r="I1131" s="38"/>
      <c r="J1131" s="38"/>
      <c r="K1131" s="174"/>
      <c r="M1131" s="17"/>
      <c r="O1131" s="637"/>
    </row>
    <row r="1132" spans="1:15" ht="15.75">
      <c r="A1132" s="640"/>
      <c r="B1132" s="38"/>
      <c r="C1132" s="38"/>
      <c r="D1132" s="38"/>
      <c r="E1132" s="38"/>
      <c r="F1132" s="640"/>
      <c r="G1132" s="38"/>
      <c r="H1132" s="38"/>
      <c r="I1132" s="38"/>
      <c r="J1132" s="38"/>
      <c r="K1132" s="640"/>
      <c r="L1132" s="38"/>
      <c r="M1132" s="17"/>
      <c r="O1132" s="637"/>
    </row>
    <row r="1133" spans="1:15" ht="15.75">
      <c r="A1133" s="640"/>
      <c r="B1133" s="38"/>
      <c r="C1133" s="38"/>
      <c r="D1133" s="38"/>
      <c r="E1133" s="38"/>
      <c r="F1133" s="640"/>
      <c r="G1133" s="38"/>
      <c r="H1133" s="38"/>
      <c r="I1133" s="38"/>
      <c r="J1133" s="38"/>
      <c r="K1133" s="640"/>
      <c r="L1133" s="38"/>
      <c r="M1133" s="17"/>
      <c r="O1133" s="637"/>
    </row>
    <row r="1134" spans="1:15" ht="15.75">
      <c r="A1134" s="640"/>
      <c r="B1134" s="38"/>
      <c r="C1134" s="38"/>
      <c r="D1134" s="38"/>
      <c r="E1134" s="38"/>
      <c r="F1134" s="640"/>
      <c r="G1134" s="38"/>
      <c r="H1134" s="38"/>
      <c r="I1134" s="38"/>
      <c r="J1134" s="38"/>
      <c r="K1134" s="640"/>
      <c r="L1134" s="38"/>
      <c r="M1134" s="17"/>
      <c r="O1134" s="637"/>
    </row>
    <row r="1135" spans="1:15" ht="15.75">
      <c r="A1135" s="640"/>
      <c r="B1135" s="38"/>
      <c r="C1135" s="38"/>
      <c r="D1135" s="38"/>
      <c r="E1135" s="38"/>
      <c r="F1135" s="640"/>
      <c r="G1135" s="38"/>
      <c r="H1135" s="38"/>
      <c r="I1135" s="38"/>
      <c r="J1135" s="38"/>
      <c r="K1135" s="640"/>
      <c r="L1135" s="38"/>
      <c r="M1135" s="17"/>
      <c r="O1135" s="637"/>
    </row>
    <row r="1136" spans="1:15" ht="15.75">
      <c r="A1136" s="640"/>
      <c r="B1136" s="38"/>
      <c r="C1136" s="38"/>
      <c r="D1136" s="38"/>
      <c r="E1136" s="38"/>
      <c r="F1136" s="640"/>
      <c r="G1136" s="38"/>
      <c r="H1136" s="38"/>
      <c r="I1136" s="38"/>
      <c r="J1136" s="38"/>
      <c r="K1136" s="640"/>
      <c r="L1136" s="38"/>
      <c r="M1136" s="17"/>
      <c r="O1136" s="637"/>
    </row>
    <row r="1137" spans="1:15" ht="15.75">
      <c r="A1137" s="639"/>
      <c r="B1137" s="38"/>
      <c r="K1137" s="10"/>
      <c r="M1137" s="17"/>
      <c r="O1137" s="637"/>
    </row>
    <row r="1138" spans="1:15" ht="15.75">
      <c r="A1138" s="639"/>
      <c r="B1138" s="38"/>
      <c r="K1138" s="10"/>
      <c r="M1138" s="17"/>
      <c r="O1138" s="637"/>
    </row>
    <row r="1139" spans="1:15" ht="15.75">
      <c r="A1139" s="639"/>
      <c r="B1139" s="38"/>
      <c r="K1139" s="10"/>
      <c r="M1139" s="17"/>
      <c r="O1139" s="637"/>
    </row>
    <row r="1140" spans="1:15" ht="15.75">
      <c r="A1140" s="639"/>
      <c r="B1140" s="38"/>
      <c r="K1140" s="10"/>
      <c r="M1140" s="17"/>
      <c r="O1140" s="637"/>
    </row>
    <row r="1141" spans="1:15" ht="15.75">
      <c r="A1141" s="639"/>
      <c r="B1141" s="38"/>
      <c r="K1141" s="10"/>
      <c r="M1141" s="17"/>
      <c r="O1141" s="637"/>
    </row>
    <row r="1142" spans="1:15" ht="15.75">
      <c r="A1142" s="639"/>
      <c r="B1142" s="38"/>
      <c r="K1142" s="10"/>
      <c r="M1142" s="17"/>
      <c r="O1142" s="637"/>
    </row>
    <row r="1143" spans="1:15" ht="15.75">
      <c r="A1143" s="639"/>
      <c r="B1143" s="38"/>
      <c r="K1143" s="10"/>
      <c r="M1143" s="17"/>
      <c r="O1143" s="637"/>
    </row>
    <row r="1144" spans="1:15" ht="15.75">
      <c r="A1144" s="639"/>
      <c r="B1144" s="38"/>
      <c r="K1144" s="10"/>
      <c r="M1144" s="17"/>
      <c r="O1144" s="637"/>
    </row>
    <row r="1145" spans="1:15" ht="15.75">
      <c r="A1145" s="639"/>
      <c r="B1145" s="38"/>
      <c r="K1145" s="10"/>
      <c r="M1145" s="17"/>
      <c r="O1145" s="637"/>
    </row>
    <row r="1146" spans="1:15" ht="15.75">
      <c r="A1146" s="639"/>
      <c r="B1146" s="38"/>
      <c r="K1146" s="10"/>
      <c r="M1146" s="17"/>
      <c r="O1146" s="637"/>
    </row>
    <row r="1147" spans="1:15" s="38" customFormat="1" ht="15.75">
      <c r="A1147" s="639"/>
      <c r="K1147" s="17"/>
      <c r="M1147" s="10"/>
      <c r="O1147" s="637"/>
    </row>
    <row r="1148" spans="1:15" s="38" customFormat="1" ht="23.25">
      <c r="A1148" s="638" t="s">
        <v>2717</v>
      </c>
      <c r="K1148" s="636"/>
      <c r="M1148" s="17"/>
      <c r="O1148" s="633"/>
    </row>
    <row r="1149" spans="1:15" ht="15.75">
      <c r="A1149" s="640" t="s">
        <v>2638</v>
      </c>
      <c r="B1149" s="38"/>
      <c r="C1149" s="38"/>
      <c r="D1149" s="38"/>
      <c r="E1149" s="38"/>
      <c r="F1149" s="640" t="s">
        <v>2639</v>
      </c>
      <c r="G1149" s="38"/>
      <c r="H1149" s="38"/>
      <c r="I1149" s="38"/>
      <c r="J1149" s="38"/>
      <c r="K1149" s="640" t="s">
        <v>2640</v>
      </c>
      <c r="L1149" s="38"/>
      <c r="M1149" s="636"/>
    </row>
    <row r="1150" spans="1:15" ht="15.75">
      <c r="A1150" s="174" t="s">
        <v>716</v>
      </c>
      <c r="B1150" t="s">
        <v>4567</v>
      </c>
      <c r="C1150" s="38"/>
      <c r="D1150" s="38"/>
      <c r="E1150" s="38"/>
      <c r="F1150" s="174" t="s">
        <v>718</v>
      </c>
      <c r="G1150" t="s">
        <v>4372</v>
      </c>
      <c r="H1150" s="38"/>
      <c r="I1150" s="38"/>
      <c r="J1150" s="38"/>
      <c r="K1150" s="174" t="s">
        <v>717</v>
      </c>
      <c r="L1150" t="s">
        <v>4358</v>
      </c>
      <c r="M1150" s="38"/>
      <c r="N1150" s="38"/>
      <c r="O1150" s="38"/>
    </row>
    <row r="1151" spans="1:15" ht="15.75">
      <c r="A1151" s="174" t="s">
        <v>718</v>
      </c>
      <c r="B1151" t="s">
        <v>4624</v>
      </c>
      <c r="E1151" s="38"/>
      <c r="F1151" s="174" t="s">
        <v>717</v>
      </c>
      <c r="G1151" t="s">
        <v>4568</v>
      </c>
      <c r="H1151" s="636"/>
      <c r="J1151" s="38"/>
      <c r="K1151" s="174" t="s">
        <v>718</v>
      </c>
      <c r="L1151" t="s">
        <v>4352</v>
      </c>
      <c r="M1151" s="38"/>
      <c r="N1151" s="38"/>
    </row>
    <row r="1152" spans="1:15" ht="15.75">
      <c r="A1152" s="174" t="s">
        <v>717</v>
      </c>
      <c r="B1152" t="s">
        <v>4673</v>
      </c>
      <c r="C1152" s="38"/>
      <c r="D1152" s="38"/>
      <c r="E1152" s="38"/>
      <c r="F1152" s="174" t="s">
        <v>716</v>
      </c>
      <c r="G1152" t="s">
        <v>5517</v>
      </c>
      <c r="H1152" s="636"/>
      <c r="J1152" s="38"/>
      <c r="K1152" s="174" t="s">
        <v>717</v>
      </c>
      <c r="L1152" t="s">
        <v>4419</v>
      </c>
    </row>
    <row r="1153" spans="1:21" ht="15.75">
      <c r="A1153" s="645" t="s">
        <v>718</v>
      </c>
      <c r="B1153" t="s">
        <v>5068</v>
      </c>
      <c r="D1153" s="38"/>
      <c r="E1153" s="38"/>
      <c r="F1153" s="640"/>
      <c r="I1153" s="38"/>
      <c r="J1153" s="38"/>
      <c r="K1153" s="174" t="s">
        <v>717</v>
      </c>
      <c r="L1153" t="s">
        <v>4506</v>
      </c>
    </row>
    <row r="1154" spans="1:21" ht="15.75">
      <c r="A1154" s="174" t="s">
        <v>716</v>
      </c>
      <c r="B1154" t="s">
        <v>5641</v>
      </c>
      <c r="C1154" s="38"/>
      <c r="D1154" s="38"/>
      <c r="E1154" s="38"/>
      <c r="F1154" s="640"/>
      <c r="G1154" s="38"/>
      <c r="H1154" s="38"/>
      <c r="I1154" s="38"/>
      <c r="J1154" s="38"/>
      <c r="K1154" s="174" t="s">
        <v>718</v>
      </c>
      <c r="L1154" t="s">
        <v>4510</v>
      </c>
      <c r="M1154" s="38"/>
      <c r="N1154" s="38"/>
      <c r="O1154" s="38"/>
    </row>
    <row r="1155" spans="1:21" ht="15.75">
      <c r="A1155" s="640"/>
      <c r="B1155" s="38"/>
      <c r="C1155" s="38"/>
      <c r="D1155" s="38"/>
      <c r="E1155" s="38"/>
      <c r="F1155" s="640"/>
      <c r="G1155" s="38"/>
      <c r="H1155" s="38"/>
      <c r="I1155" s="38"/>
      <c r="J1155" s="38"/>
      <c r="K1155" s="174" t="s">
        <v>716</v>
      </c>
      <c r="L1155" t="s">
        <v>4564</v>
      </c>
      <c r="M1155" s="636"/>
      <c r="S1155" s="21"/>
      <c r="T1155" s="58"/>
      <c r="U1155" s="38"/>
    </row>
    <row r="1156" spans="1:21" ht="15.75">
      <c r="A1156" s="640"/>
      <c r="B1156" s="38"/>
      <c r="C1156" s="38"/>
      <c r="D1156" s="38"/>
      <c r="E1156" s="38"/>
      <c r="F1156" s="640"/>
      <c r="G1156" s="38"/>
      <c r="H1156" s="38"/>
      <c r="I1156" s="38"/>
      <c r="J1156" s="38"/>
      <c r="K1156" s="174" t="s">
        <v>716</v>
      </c>
      <c r="L1156" t="s">
        <v>4569</v>
      </c>
      <c r="M1156" s="636"/>
      <c r="S1156" s="21"/>
      <c r="T1156" s="58"/>
      <c r="U1156" s="38"/>
    </row>
    <row r="1157" spans="1:21" ht="15.75">
      <c r="A1157" s="640"/>
      <c r="B1157" s="38"/>
      <c r="C1157" s="38"/>
      <c r="D1157" s="38"/>
      <c r="E1157" s="38"/>
      <c r="F1157" s="640"/>
      <c r="G1157" s="38"/>
      <c r="H1157" s="38"/>
      <c r="I1157" s="38"/>
      <c r="J1157" s="38"/>
      <c r="K1157" s="174" t="s">
        <v>717</v>
      </c>
      <c r="L1157" t="s">
        <v>4631</v>
      </c>
      <c r="M1157" s="38"/>
      <c r="N1157" s="38"/>
      <c r="O1157" s="38"/>
    </row>
    <row r="1158" spans="1:21" ht="15.75">
      <c r="A1158" s="640"/>
      <c r="B1158" s="38"/>
      <c r="C1158" s="38"/>
      <c r="D1158" s="38"/>
      <c r="E1158" s="38"/>
      <c r="F1158" s="640"/>
      <c r="G1158" s="38"/>
      <c r="H1158" s="38"/>
      <c r="I1158" s="38"/>
      <c r="J1158" s="38"/>
      <c r="K1158" s="174" t="s">
        <v>717</v>
      </c>
      <c r="L1158" t="s">
        <v>4621</v>
      </c>
      <c r="M1158" s="38"/>
      <c r="N1158" s="38"/>
      <c r="O1158" s="38"/>
    </row>
    <row r="1159" spans="1:21" ht="15.75">
      <c r="A1159" s="640"/>
      <c r="B1159" s="38"/>
      <c r="C1159" s="38"/>
      <c r="D1159" s="38"/>
      <c r="E1159" s="38"/>
      <c r="F1159" s="640"/>
      <c r="G1159" s="38"/>
      <c r="H1159" s="38"/>
      <c r="I1159" s="38"/>
      <c r="J1159" s="38"/>
      <c r="K1159" s="174" t="s">
        <v>717</v>
      </c>
      <c r="L1159" t="s">
        <v>4729</v>
      </c>
    </row>
    <row r="1160" spans="1:21" ht="15.75">
      <c r="A1160" s="640"/>
      <c r="B1160" s="38"/>
      <c r="C1160" s="38"/>
      <c r="D1160" s="38"/>
      <c r="E1160" s="38"/>
      <c r="F1160" s="640"/>
      <c r="G1160" s="38"/>
      <c r="H1160" s="38"/>
      <c r="I1160" s="38"/>
      <c r="J1160" s="38"/>
      <c r="K1160" s="174" t="s">
        <v>717</v>
      </c>
      <c r="L1160" t="s">
        <v>4730</v>
      </c>
    </row>
    <row r="1161" spans="1:21" ht="15.75">
      <c r="A1161" s="640"/>
      <c r="B1161" s="38"/>
      <c r="C1161" s="38"/>
      <c r="D1161" s="38"/>
      <c r="E1161" s="38"/>
      <c r="F1161" s="640"/>
      <c r="G1161" s="38"/>
      <c r="H1161" s="38"/>
      <c r="I1161" s="38"/>
      <c r="J1161" s="38"/>
      <c r="K1161" s="174" t="s">
        <v>716</v>
      </c>
      <c r="L1161" t="s">
        <v>4904</v>
      </c>
      <c r="M1161" s="636"/>
    </row>
    <row r="1162" spans="1:21" ht="15.75">
      <c r="A1162" s="640"/>
      <c r="B1162" s="38"/>
      <c r="C1162" s="38"/>
      <c r="D1162" s="38"/>
      <c r="E1162" s="38"/>
      <c r="F1162" s="640"/>
      <c r="G1162" s="38"/>
      <c r="H1162" s="38"/>
      <c r="I1162" s="38"/>
      <c r="J1162" s="38"/>
      <c r="K1162" s="174" t="s">
        <v>716</v>
      </c>
      <c r="L1162" t="s">
        <v>4912</v>
      </c>
      <c r="M1162" s="636"/>
    </row>
    <row r="1163" spans="1:21" ht="15.75">
      <c r="A1163" s="640"/>
      <c r="B1163" s="38"/>
      <c r="C1163" s="38"/>
      <c r="D1163" s="38"/>
      <c r="E1163" s="38"/>
      <c r="F1163" s="640"/>
      <c r="G1163" s="38"/>
      <c r="H1163" s="38"/>
      <c r="I1163" s="38"/>
      <c r="J1163" s="38"/>
      <c r="K1163" s="174" t="s">
        <v>717</v>
      </c>
      <c r="L1163" t="s">
        <v>4948</v>
      </c>
    </row>
    <row r="1164" spans="1:21" ht="15.75">
      <c r="A1164" s="640"/>
      <c r="B1164" s="38"/>
      <c r="C1164" s="38"/>
      <c r="D1164" s="38"/>
      <c r="E1164" s="38"/>
      <c r="F1164" s="640"/>
      <c r="G1164" s="38"/>
      <c r="H1164" s="38"/>
      <c r="I1164" s="38"/>
      <c r="J1164" s="38"/>
      <c r="K1164" s="174" t="s">
        <v>717</v>
      </c>
      <c r="L1164" t="s">
        <v>4949</v>
      </c>
    </row>
    <row r="1165" spans="1:21" ht="15.75">
      <c r="A1165" s="640"/>
      <c r="B1165" s="38"/>
      <c r="C1165" s="38"/>
      <c r="D1165" s="38"/>
      <c r="E1165" s="38"/>
      <c r="F1165" s="640"/>
      <c r="G1165" s="38"/>
      <c r="H1165" s="38"/>
      <c r="I1165" s="38"/>
      <c r="J1165" s="38"/>
      <c r="K1165" s="174" t="s">
        <v>717</v>
      </c>
      <c r="L1165" t="s">
        <v>5037</v>
      </c>
      <c r="M1165" s="38"/>
      <c r="N1165" s="38"/>
    </row>
    <row r="1166" spans="1:21" ht="15.75">
      <c r="A1166" s="640"/>
      <c r="B1166" s="38"/>
      <c r="C1166" s="38"/>
      <c r="D1166" s="38"/>
      <c r="E1166" s="38"/>
      <c r="F1166" s="640"/>
      <c r="G1166" s="38"/>
      <c r="H1166" s="38"/>
      <c r="I1166" s="38"/>
      <c r="J1166" s="38"/>
      <c r="K1166" s="174" t="s">
        <v>718</v>
      </c>
      <c r="L1166" t="s">
        <v>5038</v>
      </c>
      <c r="M1166" s="38"/>
      <c r="N1166" s="38"/>
    </row>
    <row r="1167" spans="1:21" ht="15.75">
      <c r="A1167" s="640"/>
      <c r="B1167" s="38"/>
      <c r="C1167" s="38"/>
      <c r="D1167" s="38"/>
      <c r="E1167" s="38"/>
      <c r="F1167" s="640"/>
      <c r="G1167" s="38"/>
      <c r="H1167" s="38"/>
      <c r="I1167" s="38"/>
      <c r="J1167" s="38"/>
      <c r="K1167" s="174" t="s">
        <v>717</v>
      </c>
      <c r="L1167" t="s">
        <v>5069</v>
      </c>
    </row>
    <row r="1168" spans="1:21" ht="15.75">
      <c r="A1168" s="640"/>
      <c r="B1168" s="38"/>
      <c r="C1168" s="38"/>
      <c r="D1168" s="38"/>
      <c r="E1168" s="38"/>
      <c r="F1168" s="640"/>
      <c r="G1168" s="38"/>
      <c r="H1168" s="38"/>
      <c r="I1168" s="38"/>
      <c r="J1168" s="38"/>
      <c r="K1168" s="174" t="s">
        <v>717</v>
      </c>
      <c r="L1168" t="s">
        <v>5135</v>
      </c>
    </row>
    <row r="1169" spans="1:14" ht="15.75">
      <c r="A1169" s="640"/>
      <c r="B1169" s="38"/>
      <c r="C1169" s="38"/>
      <c r="D1169" s="38"/>
      <c r="E1169" s="38"/>
      <c r="F1169" s="640"/>
      <c r="G1169" s="38"/>
      <c r="H1169" s="38"/>
      <c r="I1169" s="38"/>
      <c r="J1169" s="38"/>
      <c r="K1169" s="174" t="s">
        <v>718</v>
      </c>
      <c r="L1169" t="s">
        <v>5219</v>
      </c>
    </row>
    <row r="1170" spans="1:14" ht="15.75">
      <c r="A1170" s="640"/>
      <c r="B1170" s="38"/>
      <c r="C1170" s="38"/>
      <c r="D1170" s="38"/>
      <c r="E1170" s="38"/>
      <c r="H1170" s="38"/>
      <c r="I1170" s="38"/>
      <c r="J1170" s="38"/>
      <c r="K1170" s="174" t="s">
        <v>718</v>
      </c>
      <c r="L1170" t="s">
        <v>5320</v>
      </c>
    </row>
    <row r="1171" spans="1:14" ht="15.75">
      <c r="A1171" s="640"/>
      <c r="B1171" s="38"/>
      <c r="C1171" s="38"/>
      <c r="D1171" s="38"/>
      <c r="E1171" s="38"/>
      <c r="H1171" s="38" t="s">
        <v>2452</v>
      </c>
      <c r="I1171" s="38"/>
      <c r="J1171" s="38"/>
      <c r="K1171" s="174" t="s">
        <v>716</v>
      </c>
      <c r="L1171" t="s">
        <v>5509</v>
      </c>
      <c r="M1171" s="636"/>
    </row>
    <row r="1172" spans="1:14" ht="15.75">
      <c r="A1172" s="640"/>
      <c r="B1172" s="38"/>
      <c r="C1172" s="38"/>
      <c r="D1172" s="38"/>
      <c r="E1172" s="38"/>
      <c r="H1172" s="38"/>
      <c r="I1172" s="38"/>
      <c r="J1172" s="38"/>
      <c r="K1172" s="174" t="s">
        <v>716</v>
      </c>
      <c r="L1172" t="s">
        <v>5518</v>
      </c>
      <c r="M1172" s="38"/>
      <c r="N1172" s="25"/>
    </row>
    <row r="1173" spans="1:14" ht="15.75">
      <c r="A1173" s="640"/>
      <c r="B1173" s="38"/>
      <c r="C1173" s="38"/>
      <c r="D1173" s="38"/>
      <c r="E1173" s="38"/>
      <c r="H1173" s="38"/>
      <c r="I1173" s="38"/>
      <c r="J1173" s="38"/>
      <c r="K1173" s="174" t="s">
        <v>717</v>
      </c>
      <c r="L1173" t="s">
        <v>5519</v>
      </c>
      <c r="M1173" s="636"/>
    </row>
    <row r="1174" spans="1:14" ht="15.75">
      <c r="A1174" s="640"/>
      <c r="B1174" s="38"/>
      <c r="C1174" s="38"/>
      <c r="D1174" s="38"/>
      <c r="E1174" s="38"/>
      <c r="F1174" s="174" t="s">
        <v>717</v>
      </c>
      <c r="G1174" t="s">
        <v>5774</v>
      </c>
      <c r="H1174" s="38"/>
      <c r="I1174" s="38"/>
      <c r="J1174" s="38"/>
      <c r="K1174" s="174" t="s">
        <v>717</v>
      </c>
      <c r="L1174" t="s">
        <v>5540</v>
      </c>
      <c r="M1174" s="38"/>
      <c r="N1174" s="38"/>
    </row>
    <row r="1175" spans="1:14" ht="15.75">
      <c r="A1175" s="640"/>
      <c r="B1175" s="38"/>
      <c r="C1175" s="38"/>
      <c r="D1175" s="38"/>
      <c r="E1175" s="38"/>
      <c r="F1175" s="174" t="s">
        <v>717</v>
      </c>
      <c r="G1175" t="s">
        <v>5775</v>
      </c>
      <c r="H1175" s="38"/>
      <c r="I1175" s="38"/>
      <c r="J1175" s="38"/>
      <c r="K1175" s="174" t="s">
        <v>717</v>
      </c>
      <c r="L1175" t="s">
        <v>5702</v>
      </c>
    </row>
    <row r="1176" spans="1:14" ht="15.75">
      <c r="A1176" s="640"/>
      <c r="B1176" s="38"/>
      <c r="C1176" s="38"/>
      <c r="D1176" s="38"/>
      <c r="E1176" s="38"/>
      <c r="F1176" s="174" t="s">
        <v>717</v>
      </c>
      <c r="G1176" t="s">
        <v>5868</v>
      </c>
      <c r="H1176" s="38"/>
      <c r="I1176" s="38"/>
      <c r="J1176" s="38"/>
      <c r="K1176" s="174" t="s">
        <v>717</v>
      </c>
      <c r="L1176" t="s">
        <v>5714</v>
      </c>
    </row>
    <row r="1177" spans="1:14" ht="15.75">
      <c r="A1177" s="640"/>
      <c r="B1177" s="38"/>
      <c r="C1177" s="38"/>
      <c r="D1177" s="38"/>
      <c r="E1177" s="38"/>
      <c r="F1177" s="174" t="s">
        <v>717</v>
      </c>
      <c r="G1177" t="s">
        <v>5937</v>
      </c>
      <c r="H1177" s="38"/>
      <c r="I1177" s="38"/>
      <c r="J1177" s="38"/>
      <c r="K1177" s="174" t="s">
        <v>717</v>
      </c>
      <c r="L1177" t="s">
        <v>5772</v>
      </c>
      <c r="M1177" s="636"/>
    </row>
    <row r="1178" spans="1:14" ht="15.75">
      <c r="A1178" s="640"/>
      <c r="B1178" s="38"/>
      <c r="C1178" s="38"/>
      <c r="D1178" s="38"/>
      <c r="E1178" s="38"/>
      <c r="F1178" s="174" t="s">
        <v>717</v>
      </c>
      <c r="G1178" t="s">
        <v>5938</v>
      </c>
      <c r="H1178" s="38"/>
      <c r="I1178" s="38"/>
      <c r="J1178" s="38"/>
      <c r="K1178" s="174" t="s">
        <v>717</v>
      </c>
      <c r="L1178" t="s">
        <v>5773</v>
      </c>
      <c r="M1178" s="636"/>
    </row>
    <row r="1179" spans="1:14" ht="23.25">
      <c r="A1179" s="638" t="s">
        <v>3608</v>
      </c>
      <c r="B1179" s="38"/>
      <c r="C1179" s="38"/>
      <c r="D1179" s="38"/>
      <c r="E1179" s="38"/>
      <c r="F1179" s="38"/>
      <c r="G1179" s="38"/>
      <c r="H1179" s="38"/>
      <c r="I1179" s="38"/>
      <c r="J1179" s="38"/>
      <c r="K1179" s="636"/>
      <c r="L1179" s="38"/>
      <c r="M1179" s="636"/>
    </row>
    <row r="1180" spans="1:14" ht="15.75">
      <c r="A1180" s="640" t="s">
        <v>2638</v>
      </c>
      <c r="B1180" s="38"/>
      <c r="C1180" s="38"/>
      <c r="D1180" s="38"/>
      <c r="E1180" s="38"/>
      <c r="F1180" s="640" t="s">
        <v>2639</v>
      </c>
      <c r="G1180" s="38"/>
      <c r="H1180" s="38"/>
      <c r="I1180" s="38"/>
      <c r="J1180" s="38"/>
      <c r="K1180" s="640" t="s">
        <v>2640</v>
      </c>
      <c r="L1180" s="38"/>
      <c r="M1180" s="636"/>
    </row>
    <row r="1181" spans="1:14" ht="15.75">
      <c r="A1181" s="174" t="s">
        <v>717</v>
      </c>
      <c r="B1181" s="484" t="s">
        <v>4364</v>
      </c>
      <c r="C1181" s="38"/>
      <c r="D1181" s="38"/>
      <c r="E1181" s="38"/>
      <c r="F1181" s="174" t="s">
        <v>717</v>
      </c>
      <c r="G1181" t="s">
        <v>4732</v>
      </c>
      <c r="H1181" s="636"/>
      <c r="I1181" s="38"/>
      <c r="J1181" s="38"/>
      <c r="K1181" s="174" t="s">
        <v>718</v>
      </c>
      <c r="L1181" t="s">
        <v>4821</v>
      </c>
    </row>
    <row r="1182" spans="1:14" ht="15.75">
      <c r="A1182" s="174"/>
      <c r="C1182" s="38"/>
      <c r="D1182" s="38"/>
      <c r="E1182" s="38"/>
      <c r="F1182" s="174" t="s">
        <v>718</v>
      </c>
      <c r="G1182" t="s">
        <v>4963</v>
      </c>
      <c r="H1182" s="38"/>
      <c r="I1182" s="38"/>
      <c r="J1182" s="38"/>
      <c r="K1182" s="174" t="s">
        <v>716</v>
      </c>
      <c r="L1182" t="s">
        <v>4961</v>
      </c>
      <c r="M1182" s="636"/>
    </row>
    <row r="1183" spans="1:14" ht="15.75">
      <c r="A1183" s="174"/>
      <c r="C1183" s="38"/>
      <c r="D1183" s="38"/>
      <c r="E1183" s="38"/>
      <c r="F1183" s="174" t="s">
        <v>716</v>
      </c>
      <c r="G1183" t="s">
        <v>5325</v>
      </c>
      <c r="J1183" s="38"/>
      <c r="K1183" s="174" t="s">
        <v>716</v>
      </c>
      <c r="L1183" t="s">
        <v>4962</v>
      </c>
      <c r="M1183" s="636"/>
    </row>
    <row r="1184" spans="1:14" ht="15.75">
      <c r="A1184" s="174"/>
      <c r="C1184" s="38"/>
      <c r="D1184" s="38"/>
      <c r="E1184" s="38"/>
      <c r="F1184" s="174" t="s">
        <v>718</v>
      </c>
      <c r="G1184" t="s">
        <v>5179</v>
      </c>
      <c r="H1184" s="21"/>
      <c r="I1184" s="58"/>
      <c r="J1184" s="38"/>
      <c r="K1184" s="174" t="s">
        <v>718</v>
      </c>
      <c r="L1184" t="s">
        <v>5338</v>
      </c>
    </row>
    <row r="1185" spans="1:14" ht="15.75">
      <c r="A1185" s="174"/>
      <c r="C1185" s="38"/>
      <c r="D1185" s="38"/>
      <c r="E1185" s="38"/>
      <c r="F1185" s="640"/>
      <c r="G1185" s="38"/>
      <c r="H1185" s="38"/>
      <c r="I1185" s="38"/>
      <c r="J1185" s="38"/>
      <c r="K1185" s="174" t="s">
        <v>716</v>
      </c>
      <c r="L1185" t="s">
        <v>5333</v>
      </c>
    </row>
    <row r="1186" spans="1:14" ht="15.75">
      <c r="A1186" s="174"/>
      <c r="C1186" s="38"/>
      <c r="D1186" s="38"/>
      <c r="E1186" s="38"/>
      <c r="F1186" s="640"/>
      <c r="G1186" s="38"/>
      <c r="H1186" s="38"/>
      <c r="I1186" s="38"/>
      <c r="J1186" s="38"/>
      <c r="K1186" s="174" t="s">
        <v>718</v>
      </c>
      <c r="L1186" t="s">
        <v>5310</v>
      </c>
    </row>
    <row r="1187" spans="1:14" ht="15.75">
      <c r="A1187" s="174"/>
      <c r="C1187" s="38"/>
      <c r="D1187" s="38"/>
      <c r="E1187" s="38"/>
      <c r="F1187" s="640"/>
      <c r="G1187" s="38"/>
      <c r="H1187" s="38"/>
      <c r="I1187" s="38"/>
      <c r="J1187" s="38"/>
      <c r="K1187" s="174" t="s">
        <v>717</v>
      </c>
      <c r="L1187" t="s">
        <v>5339</v>
      </c>
    </row>
    <row r="1188" spans="1:14" ht="15.75">
      <c r="A1188" s="174"/>
      <c r="C1188" s="38"/>
      <c r="D1188" s="38"/>
      <c r="E1188" s="38"/>
      <c r="F1188" s="640"/>
      <c r="G1188" s="38"/>
      <c r="H1188" s="38"/>
      <c r="I1188" s="38"/>
      <c r="J1188" s="38"/>
      <c r="K1188" s="174" t="s">
        <v>717</v>
      </c>
      <c r="L1188" t="s">
        <v>5327</v>
      </c>
    </row>
    <row r="1189" spans="1:14" ht="15.75">
      <c r="A1189" s="174"/>
      <c r="C1189" s="38"/>
      <c r="D1189" s="38"/>
      <c r="E1189" s="38"/>
      <c r="F1189" s="640"/>
      <c r="G1189" s="38"/>
      <c r="H1189" s="38"/>
      <c r="I1189" s="38"/>
      <c r="J1189" s="38"/>
      <c r="K1189" s="174" t="s">
        <v>718</v>
      </c>
      <c r="L1189" t="s">
        <v>5328</v>
      </c>
    </row>
    <row r="1190" spans="1:14" ht="15.75">
      <c r="A1190" s="174"/>
      <c r="C1190" s="38"/>
      <c r="D1190" s="38"/>
      <c r="E1190" s="38"/>
      <c r="F1190" s="640"/>
      <c r="G1190" s="38"/>
      <c r="H1190" s="38"/>
      <c r="I1190" s="38"/>
      <c r="J1190" s="38"/>
      <c r="K1190" s="174" t="s">
        <v>716</v>
      </c>
      <c r="L1190" t="s">
        <v>5337</v>
      </c>
    </row>
    <row r="1191" spans="1:14" ht="15.75">
      <c r="A1191" s="174"/>
      <c r="C1191" s="38"/>
      <c r="D1191" s="38"/>
      <c r="E1191" s="38"/>
      <c r="F1191" s="640"/>
      <c r="G1191" s="38"/>
      <c r="H1191" s="38"/>
      <c r="I1191" s="38"/>
      <c r="J1191" s="38"/>
      <c r="K1191" s="174" t="s">
        <v>716</v>
      </c>
      <c r="L1191" t="s">
        <v>5442</v>
      </c>
    </row>
    <row r="1192" spans="1:14" ht="15.75">
      <c r="A1192" s="174"/>
      <c r="C1192" s="38"/>
      <c r="D1192" s="38"/>
      <c r="E1192" s="38"/>
      <c r="F1192" s="640"/>
      <c r="G1192" s="38"/>
      <c r="H1192" s="38"/>
      <c r="I1192" s="38"/>
      <c r="J1192" s="38"/>
      <c r="K1192" s="174" t="s">
        <v>717</v>
      </c>
      <c r="L1192" t="s">
        <v>5443</v>
      </c>
    </row>
    <row r="1193" spans="1:14" ht="15.75">
      <c r="A1193" s="174"/>
      <c r="C1193" s="38"/>
      <c r="D1193" s="38"/>
      <c r="E1193" s="38"/>
      <c r="F1193" s="640"/>
      <c r="G1193" s="38"/>
      <c r="H1193" s="38"/>
      <c r="I1193" s="38"/>
      <c r="J1193" s="38"/>
      <c r="K1193" s="174" t="s">
        <v>718</v>
      </c>
      <c r="L1193" t="s">
        <v>5516</v>
      </c>
    </row>
    <row r="1194" spans="1:14" ht="15.75">
      <c r="A1194" s="640"/>
      <c r="B1194" s="38"/>
      <c r="C1194" s="38"/>
      <c r="D1194" s="38"/>
      <c r="E1194" s="38"/>
      <c r="F1194" s="640"/>
      <c r="G1194" s="38"/>
      <c r="H1194" s="38"/>
      <c r="I1194" s="38"/>
      <c r="J1194" s="38"/>
      <c r="K1194" s="174" t="s">
        <v>716</v>
      </c>
      <c r="L1194" t="s">
        <v>5703</v>
      </c>
      <c r="M1194" s="21"/>
      <c r="N1194" s="58"/>
    </row>
    <row r="1195" spans="1:14" ht="15.75">
      <c r="A1195" s="640"/>
      <c r="B1195" s="38"/>
      <c r="C1195" s="38"/>
      <c r="D1195" s="38"/>
      <c r="E1195" s="38"/>
      <c r="F1195" s="640"/>
      <c r="G1195" s="38"/>
      <c r="H1195" s="38"/>
      <c r="I1195" s="38"/>
      <c r="J1195" s="38" t="s">
        <v>2452</v>
      </c>
      <c r="K1195" s="174" t="s">
        <v>716</v>
      </c>
      <c r="L1195" t="s">
        <v>5705</v>
      </c>
      <c r="M1195" s="21"/>
      <c r="N1195" s="58"/>
    </row>
    <row r="1196" spans="1:14" ht="15.75">
      <c r="A1196" s="640"/>
      <c r="B1196" s="38"/>
      <c r="C1196" s="38"/>
      <c r="D1196" s="38"/>
      <c r="E1196" s="38"/>
      <c r="F1196" s="640"/>
      <c r="G1196" s="38"/>
      <c r="H1196" s="38"/>
      <c r="I1196" s="38"/>
      <c r="J1196" s="38"/>
      <c r="K1196" s="640"/>
      <c r="L1196" s="38"/>
      <c r="M1196" s="636"/>
    </row>
    <row r="1197" spans="1:14" ht="15.75">
      <c r="A1197" s="640"/>
      <c r="B1197" s="38"/>
      <c r="C1197" s="38"/>
      <c r="D1197" s="38"/>
      <c r="E1197" s="38"/>
      <c r="F1197" s="640"/>
      <c r="G1197" s="38"/>
      <c r="H1197" s="38"/>
      <c r="I1197" s="38"/>
      <c r="J1197" s="38"/>
      <c r="K1197" s="640"/>
      <c r="L1197" s="38"/>
      <c r="M1197" s="636"/>
    </row>
    <row r="1198" spans="1:14" ht="15.75">
      <c r="A1198" s="640"/>
      <c r="B1198" s="38"/>
      <c r="C1198" s="38"/>
      <c r="D1198" s="38"/>
      <c r="E1198" s="38"/>
      <c r="F1198" s="640"/>
      <c r="G1198" s="38"/>
      <c r="H1198" s="38"/>
      <c r="I1198" s="38"/>
      <c r="J1198" s="38"/>
      <c r="K1198" s="640"/>
      <c r="L1198" s="38"/>
      <c r="M1198" s="636"/>
    </row>
    <row r="1199" spans="1:14" ht="15.75">
      <c r="A1199" s="640"/>
      <c r="B1199" s="38"/>
      <c r="C1199" s="38"/>
      <c r="D1199" s="38"/>
      <c r="E1199" s="38"/>
      <c r="F1199" s="640"/>
      <c r="G1199" s="38"/>
      <c r="H1199" s="38"/>
      <c r="I1199" s="38"/>
      <c r="J1199" s="38"/>
      <c r="K1199" s="640"/>
      <c r="L1199" s="38"/>
      <c r="M1199" s="636"/>
    </row>
    <row r="1200" spans="1:14" ht="15.75">
      <c r="A1200" s="640"/>
      <c r="B1200" s="38"/>
      <c r="C1200" s="38"/>
      <c r="D1200" s="38"/>
      <c r="E1200" s="38"/>
      <c r="F1200" s="640"/>
      <c r="G1200" s="38"/>
      <c r="H1200" s="38"/>
      <c r="I1200" s="38"/>
      <c r="J1200" s="38"/>
      <c r="K1200" s="640"/>
      <c r="L1200" s="38"/>
      <c r="M1200" s="636"/>
    </row>
    <row r="1201" spans="1:15" ht="15.75">
      <c r="A1201" s="640"/>
      <c r="B1201" s="38"/>
      <c r="C1201" s="38"/>
      <c r="D1201" s="38"/>
      <c r="E1201" s="38"/>
      <c r="F1201" s="640"/>
      <c r="G1201" s="38"/>
      <c r="H1201" s="38"/>
      <c r="I1201" s="38"/>
      <c r="J1201" s="38"/>
      <c r="K1201" s="640"/>
      <c r="L1201" s="38"/>
      <c r="M1201" s="636"/>
    </row>
    <row r="1202" spans="1:15" ht="15.75">
      <c r="A1202" s="640"/>
      <c r="B1202" s="38"/>
      <c r="C1202" s="38"/>
      <c r="D1202" s="38"/>
      <c r="E1202" s="38"/>
      <c r="F1202" s="640"/>
      <c r="G1202" s="38"/>
      <c r="H1202" s="38"/>
      <c r="I1202" s="38"/>
      <c r="J1202" s="38"/>
      <c r="K1202" s="640"/>
      <c r="L1202" s="38"/>
      <c r="M1202" s="636"/>
    </row>
    <row r="1203" spans="1:15" ht="15.75">
      <c r="A1203" s="640"/>
      <c r="B1203" s="38"/>
      <c r="C1203" s="38"/>
      <c r="D1203" s="38"/>
      <c r="E1203" s="38"/>
      <c r="F1203" s="640"/>
      <c r="G1203" s="38"/>
      <c r="H1203" s="38"/>
      <c r="I1203" s="38"/>
      <c r="J1203" s="38"/>
      <c r="K1203" s="640"/>
      <c r="L1203" s="38"/>
      <c r="M1203" s="636"/>
    </row>
    <row r="1204" spans="1:15" ht="15.75">
      <c r="A1204" s="640"/>
      <c r="B1204" s="38"/>
      <c r="C1204" s="38"/>
      <c r="D1204" s="38"/>
      <c r="E1204" s="38"/>
      <c r="F1204" s="640"/>
      <c r="G1204" s="38"/>
      <c r="H1204" s="38"/>
      <c r="I1204" s="38"/>
      <c r="J1204" s="38"/>
      <c r="K1204" s="640"/>
      <c r="L1204" s="38"/>
      <c r="M1204" s="636"/>
    </row>
    <row r="1205" spans="1:15" ht="15.75">
      <c r="A1205" s="640"/>
      <c r="B1205" s="38"/>
      <c r="C1205" s="38"/>
      <c r="D1205" s="38"/>
      <c r="E1205" s="38"/>
      <c r="F1205" s="640"/>
      <c r="G1205" s="38"/>
      <c r="H1205" s="38"/>
      <c r="I1205" s="38"/>
      <c r="J1205" s="38"/>
      <c r="K1205" s="640"/>
      <c r="L1205" s="38"/>
      <c r="M1205" s="636"/>
    </row>
    <row r="1206" spans="1:15" ht="15.75">
      <c r="A1206" s="640"/>
      <c r="B1206" s="38"/>
      <c r="C1206" s="38"/>
      <c r="D1206" s="38"/>
      <c r="E1206" s="38"/>
      <c r="F1206" s="640"/>
      <c r="G1206" s="38"/>
      <c r="H1206" s="38"/>
      <c r="I1206" s="38"/>
      <c r="J1206" s="38"/>
      <c r="K1206" s="640"/>
      <c r="L1206" s="38"/>
      <c r="M1206" s="636"/>
    </row>
    <row r="1207" spans="1:15" ht="15.75">
      <c r="A1207" s="640"/>
      <c r="B1207" s="38"/>
      <c r="C1207" s="38"/>
      <c r="D1207" s="38"/>
      <c r="E1207" s="38"/>
      <c r="F1207" s="640"/>
      <c r="G1207" s="38"/>
      <c r="H1207" s="38"/>
      <c r="I1207" s="38"/>
      <c r="J1207" s="38"/>
      <c r="K1207" s="640"/>
      <c r="L1207" s="38"/>
      <c r="M1207" s="636"/>
    </row>
    <row r="1208" spans="1:15" ht="15.75">
      <c r="A1208" s="640"/>
      <c r="B1208" s="38"/>
      <c r="C1208" s="38"/>
      <c r="D1208" s="38"/>
      <c r="E1208" s="38"/>
      <c r="F1208" s="640"/>
      <c r="G1208" s="38"/>
      <c r="H1208" s="38"/>
      <c r="I1208" s="38"/>
      <c r="J1208" s="38"/>
      <c r="K1208" s="640"/>
      <c r="L1208" s="38"/>
      <c r="M1208" s="636"/>
    </row>
    <row r="1209" spans="1:15" ht="15.75">
      <c r="A1209" s="640"/>
      <c r="B1209" s="38"/>
      <c r="C1209" s="38"/>
      <c r="D1209" s="38"/>
      <c r="E1209" s="38"/>
      <c r="F1209" s="640"/>
      <c r="G1209" s="38"/>
      <c r="H1209" s="38"/>
      <c r="I1209" s="38"/>
      <c r="J1209" s="38"/>
      <c r="K1209" s="640"/>
      <c r="L1209" s="38"/>
      <c r="M1209" s="636"/>
    </row>
    <row r="1210" spans="1:15" ht="23.25">
      <c r="A1210" s="638" t="s">
        <v>2210</v>
      </c>
      <c r="B1210" s="38"/>
      <c r="C1210" s="38"/>
      <c r="D1210" s="38"/>
      <c r="E1210" s="38"/>
      <c r="F1210" s="38"/>
      <c r="G1210" s="38"/>
      <c r="H1210" s="38"/>
      <c r="I1210" s="38"/>
      <c r="J1210" s="38"/>
      <c r="K1210" s="636"/>
      <c r="L1210" s="38"/>
      <c r="M1210" s="636"/>
    </row>
    <row r="1211" spans="1:15" ht="15.75">
      <c r="A1211" s="640" t="s">
        <v>2638</v>
      </c>
      <c r="B1211" s="38"/>
      <c r="C1211" s="38"/>
      <c r="D1211" s="38"/>
      <c r="E1211" s="38"/>
      <c r="F1211" s="640" t="s">
        <v>2639</v>
      </c>
      <c r="G1211" s="38"/>
      <c r="H1211" s="38"/>
      <c r="I1211" s="38"/>
      <c r="J1211" s="38"/>
      <c r="K1211" s="640" t="s">
        <v>2640</v>
      </c>
      <c r="L1211" s="38"/>
      <c r="M1211" s="636"/>
    </row>
    <row r="1212" spans="1:15" ht="15.75">
      <c r="A1212" s="640"/>
      <c r="B1212" s="38"/>
      <c r="C1212" s="38"/>
      <c r="D1212" s="38"/>
      <c r="E1212" s="38"/>
      <c r="F1212" s="174"/>
      <c r="H1212" s="38"/>
      <c r="I1212" s="38"/>
      <c r="J1212" s="38"/>
      <c r="K1212" s="174" t="s">
        <v>718</v>
      </c>
      <c r="L1212" t="s">
        <v>4260</v>
      </c>
    </row>
    <row r="1213" spans="1:15" ht="15.75">
      <c r="A1213" s="640"/>
      <c r="B1213" s="38"/>
      <c r="C1213" s="38"/>
      <c r="D1213" s="38"/>
      <c r="E1213" s="38"/>
      <c r="F1213" s="640"/>
      <c r="G1213" s="38"/>
      <c r="H1213" s="38"/>
      <c r="I1213" s="38"/>
      <c r="J1213" s="38"/>
      <c r="K1213" s="174" t="s">
        <v>718</v>
      </c>
      <c r="L1213" t="s">
        <v>4630</v>
      </c>
      <c r="M1213" s="38"/>
      <c r="N1213" s="38"/>
      <c r="O1213" s="38"/>
    </row>
    <row r="1214" spans="1:15" ht="15.75">
      <c r="A1214" s="640"/>
      <c r="B1214" s="38"/>
      <c r="C1214" s="38"/>
      <c r="D1214" s="38"/>
      <c r="E1214" s="38"/>
      <c r="F1214" s="640"/>
      <c r="G1214" s="38"/>
      <c r="H1214" s="38"/>
      <c r="I1214" s="38"/>
      <c r="J1214" s="38"/>
      <c r="K1214" s="174" t="s">
        <v>718</v>
      </c>
      <c r="L1214" t="s">
        <v>5510</v>
      </c>
      <c r="M1214" s="636"/>
    </row>
    <row r="1215" spans="1:15" ht="15.75">
      <c r="A1215" s="640"/>
      <c r="B1215" s="38"/>
      <c r="C1215" s="38"/>
      <c r="D1215" s="38"/>
      <c r="E1215" s="38"/>
      <c r="F1215" s="640"/>
      <c r="G1215" s="38"/>
      <c r="H1215" s="38"/>
      <c r="I1215" s="38"/>
      <c r="J1215" s="38"/>
      <c r="K1215" s="174"/>
      <c r="M1215" s="636"/>
    </row>
    <row r="1216" spans="1:15" ht="15.75">
      <c r="A1216" s="640"/>
      <c r="B1216" s="38"/>
      <c r="C1216" s="38"/>
      <c r="D1216" s="38"/>
      <c r="E1216" s="38"/>
      <c r="F1216" s="640"/>
      <c r="G1216" s="38"/>
      <c r="H1216" s="38"/>
      <c r="I1216" s="38"/>
      <c r="J1216" s="38"/>
      <c r="K1216" s="174"/>
      <c r="M1216" s="636"/>
    </row>
    <row r="1217" spans="1:13" ht="15.75">
      <c r="A1217" s="640"/>
      <c r="B1217" s="38"/>
      <c r="C1217" s="38"/>
      <c r="D1217" s="38"/>
      <c r="E1217" s="38"/>
      <c r="F1217" s="640"/>
      <c r="G1217" s="38"/>
      <c r="H1217" s="38"/>
      <c r="I1217" s="38"/>
      <c r="J1217" s="38"/>
      <c r="K1217" s="174"/>
      <c r="M1217" s="636"/>
    </row>
    <row r="1218" spans="1:13" ht="15.75">
      <c r="A1218" s="640"/>
      <c r="B1218" s="38"/>
      <c r="C1218" s="38"/>
      <c r="D1218" s="38"/>
      <c r="E1218" s="38"/>
      <c r="F1218" s="640"/>
      <c r="G1218" s="38"/>
      <c r="H1218" s="38"/>
      <c r="I1218" s="38"/>
      <c r="J1218" s="38"/>
      <c r="K1218" s="174"/>
      <c r="M1218" s="636"/>
    </row>
    <row r="1219" spans="1:13" ht="15.75">
      <c r="A1219" s="640"/>
      <c r="B1219" s="38"/>
      <c r="C1219" s="38"/>
      <c r="D1219" s="38"/>
      <c r="E1219" s="38"/>
      <c r="F1219" s="640"/>
      <c r="G1219" s="38"/>
      <c r="H1219" s="38"/>
      <c r="I1219" s="38"/>
      <c r="J1219" s="38"/>
      <c r="K1219" s="174"/>
      <c r="M1219" s="636"/>
    </row>
    <row r="1220" spans="1:13" ht="15.75">
      <c r="A1220" s="640"/>
      <c r="B1220" s="38"/>
      <c r="C1220" s="38"/>
      <c r="D1220" s="38"/>
      <c r="E1220" s="38"/>
      <c r="F1220" s="640"/>
      <c r="G1220" s="38"/>
      <c r="H1220" s="38"/>
      <c r="I1220" s="38"/>
      <c r="J1220" s="38"/>
      <c r="K1220" s="174"/>
      <c r="M1220" s="636"/>
    </row>
    <row r="1221" spans="1:13" ht="15.75">
      <c r="A1221" s="640"/>
      <c r="B1221" s="38"/>
      <c r="C1221" s="38"/>
      <c r="D1221" s="38"/>
      <c r="E1221" s="38"/>
      <c r="F1221" s="640"/>
      <c r="G1221" s="38"/>
      <c r="H1221" s="38"/>
      <c r="I1221" s="38"/>
      <c r="J1221" s="38"/>
      <c r="K1221" s="174"/>
      <c r="M1221" s="636"/>
    </row>
    <row r="1222" spans="1:13" ht="15.75">
      <c r="A1222" s="640"/>
      <c r="B1222" s="38"/>
      <c r="C1222" s="38"/>
      <c r="D1222" s="38"/>
      <c r="E1222" s="38"/>
      <c r="F1222" s="640"/>
      <c r="G1222" s="38"/>
      <c r="H1222" s="38"/>
      <c r="I1222" s="38"/>
      <c r="J1222" s="38"/>
      <c r="K1222" s="174"/>
      <c r="M1222" s="636"/>
    </row>
    <row r="1223" spans="1:13" ht="15.75">
      <c r="A1223" s="640"/>
      <c r="B1223" s="38"/>
      <c r="C1223" s="38"/>
      <c r="D1223" s="38"/>
      <c r="E1223" s="38"/>
      <c r="F1223" s="640"/>
      <c r="G1223" s="38"/>
      <c r="H1223" s="38"/>
      <c r="I1223" s="38"/>
      <c r="J1223" s="38"/>
      <c r="K1223" s="174"/>
      <c r="M1223" s="636"/>
    </row>
    <row r="1224" spans="1:13" ht="15.75">
      <c r="A1224" s="640"/>
      <c r="B1224" s="38"/>
      <c r="C1224" s="38"/>
      <c r="D1224" s="38"/>
      <c r="E1224" s="38"/>
      <c r="F1224" s="640"/>
      <c r="G1224" s="38"/>
      <c r="H1224" s="38"/>
      <c r="I1224" s="38"/>
      <c r="J1224" s="38"/>
      <c r="K1224" s="174"/>
      <c r="M1224" s="636"/>
    </row>
    <row r="1225" spans="1:13" ht="15.75">
      <c r="A1225" s="640"/>
      <c r="B1225" s="38"/>
      <c r="C1225" s="38"/>
      <c r="D1225" s="38"/>
      <c r="E1225" s="38"/>
      <c r="F1225" s="640"/>
      <c r="G1225" s="38"/>
      <c r="H1225" s="38"/>
      <c r="I1225" s="38"/>
      <c r="J1225" s="38"/>
      <c r="K1225" s="174"/>
      <c r="M1225" s="636"/>
    </row>
    <row r="1226" spans="1:13" ht="15.75">
      <c r="A1226" s="640"/>
      <c r="B1226" s="38"/>
      <c r="C1226" s="38"/>
      <c r="D1226" s="38"/>
      <c r="E1226" s="38"/>
      <c r="F1226" s="640"/>
      <c r="G1226" s="38"/>
      <c r="H1226" s="38"/>
      <c r="I1226" s="38"/>
      <c r="J1226" s="38"/>
      <c r="K1226" s="174"/>
      <c r="M1226" s="636"/>
    </row>
    <row r="1227" spans="1:13" ht="15.75">
      <c r="A1227" s="640"/>
      <c r="B1227" s="38"/>
      <c r="C1227" s="38"/>
      <c r="D1227" s="38"/>
      <c r="E1227" s="38"/>
      <c r="F1227" s="640"/>
      <c r="G1227" s="38"/>
      <c r="H1227" s="38"/>
      <c r="I1227" s="38"/>
      <c r="J1227" s="38"/>
      <c r="K1227" s="174"/>
      <c r="M1227" s="636"/>
    </row>
    <row r="1228" spans="1:13" ht="15.75">
      <c r="A1228" s="640"/>
      <c r="B1228" s="38"/>
      <c r="C1228" s="38"/>
      <c r="D1228" s="38"/>
      <c r="E1228" s="38"/>
      <c r="F1228" s="640"/>
      <c r="G1228" s="38"/>
      <c r="H1228" s="38"/>
      <c r="I1228" s="38"/>
      <c r="J1228" s="38"/>
      <c r="K1228" s="174"/>
      <c r="M1228" s="636"/>
    </row>
    <row r="1229" spans="1:13" ht="15.75">
      <c r="A1229" s="640"/>
      <c r="B1229" s="38"/>
      <c r="C1229" s="38"/>
      <c r="D1229" s="38"/>
      <c r="E1229" s="38"/>
      <c r="F1229" s="640"/>
      <c r="G1229" s="38"/>
      <c r="H1229" s="38"/>
      <c r="I1229" s="38"/>
      <c r="J1229" s="38"/>
      <c r="K1229" s="640"/>
      <c r="L1229" s="38"/>
      <c r="M1229" s="636"/>
    </row>
    <row r="1230" spans="1:13" ht="15.75">
      <c r="A1230" s="640"/>
      <c r="B1230" s="38"/>
      <c r="C1230" s="38"/>
      <c r="D1230" s="38"/>
      <c r="E1230" s="38"/>
      <c r="F1230" s="640"/>
      <c r="G1230" s="38"/>
      <c r="H1230" s="38"/>
      <c r="I1230" s="38"/>
      <c r="J1230" s="38"/>
      <c r="K1230" s="640"/>
      <c r="L1230" s="38"/>
      <c r="M1230" s="636"/>
    </row>
    <row r="1231" spans="1:13" ht="15.75">
      <c r="A1231" s="640"/>
      <c r="B1231" s="38"/>
      <c r="C1231" s="38"/>
      <c r="D1231" s="38"/>
      <c r="E1231" s="38"/>
      <c r="F1231" s="640"/>
      <c r="G1231" s="38"/>
      <c r="H1231" s="38"/>
      <c r="I1231" s="38"/>
      <c r="J1231" s="38"/>
      <c r="K1231" s="640"/>
      <c r="L1231" s="38"/>
      <c r="M1231" s="636"/>
    </row>
    <row r="1232" spans="1:13" ht="15.75">
      <c r="A1232" s="640"/>
      <c r="B1232" s="38"/>
      <c r="C1232" s="38"/>
      <c r="D1232" s="38"/>
      <c r="E1232" s="38"/>
      <c r="F1232" s="640"/>
      <c r="G1232" s="38"/>
      <c r="H1232" s="38"/>
      <c r="I1232" s="38"/>
      <c r="J1232" s="38"/>
      <c r="K1232" s="640"/>
      <c r="L1232" s="38"/>
      <c r="M1232" s="636"/>
    </row>
    <row r="1233" spans="1:14" ht="15.75">
      <c r="A1233" s="640"/>
      <c r="B1233" s="38"/>
      <c r="C1233" s="38"/>
      <c r="D1233" s="38"/>
      <c r="E1233" s="38"/>
      <c r="F1233" s="640"/>
      <c r="G1233" s="38"/>
      <c r="H1233" s="38"/>
      <c r="I1233" s="38"/>
      <c r="J1233" s="38"/>
      <c r="K1233" s="640"/>
      <c r="L1233" s="38"/>
      <c r="M1233" s="636"/>
    </row>
    <row r="1234" spans="1:14" ht="15.75">
      <c r="A1234" s="640"/>
      <c r="B1234" s="38"/>
      <c r="C1234" s="38"/>
      <c r="D1234" s="38"/>
      <c r="E1234" s="38"/>
      <c r="F1234" s="640"/>
      <c r="G1234" s="38"/>
      <c r="H1234" s="38"/>
      <c r="I1234" s="38"/>
      <c r="J1234" s="38"/>
      <c r="K1234" s="640"/>
      <c r="L1234" s="38"/>
      <c r="M1234" s="636"/>
    </row>
    <row r="1235" spans="1:14" ht="15.75">
      <c r="A1235" s="640"/>
      <c r="B1235" s="38"/>
      <c r="C1235" s="38"/>
      <c r="D1235" s="38"/>
      <c r="E1235" s="38"/>
      <c r="F1235" s="640"/>
      <c r="G1235" s="38"/>
      <c r="H1235" s="38"/>
      <c r="I1235" s="38"/>
      <c r="J1235" s="38"/>
      <c r="K1235" s="640"/>
      <c r="L1235" s="38"/>
      <c r="M1235" s="636"/>
    </row>
    <row r="1236" spans="1:14" ht="15.75">
      <c r="A1236" s="640"/>
      <c r="B1236" s="38"/>
      <c r="C1236" s="38"/>
      <c r="D1236" s="38"/>
      <c r="E1236" s="38"/>
      <c r="F1236" s="640"/>
      <c r="G1236" s="38"/>
      <c r="H1236" s="38"/>
      <c r="I1236" s="38"/>
      <c r="J1236" s="38"/>
      <c r="K1236" s="640"/>
      <c r="L1236" s="38"/>
      <c r="M1236" s="636"/>
    </row>
    <row r="1237" spans="1:14" ht="15.75">
      <c r="A1237" s="640"/>
      <c r="B1237" s="38"/>
      <c r="C1237" s="38"/>
      <c r="D1237" s="38"/>
      <c r="E1237" s="38"/>
      <c r="F1237" s="640"/>
      <c r="G1237" s="38"/>
      <c r="H1237" s="38"/>
      <c r="I1237" s="38"/>
      <c r="J1237" s="38"/>
      <c r="K1237" s="640"/>
      <c r="L1237" s="38"/>
      <c r="M1237" s="636"/>
    </row>
    <row r="1238" spans="1:14" ht="15.75">
      <c r="A1238" s="640"/>
      <c r="B1238" s="38"/>
      <c r="C1238" s="38"/>
      <c r="D1238" s="38"/>
      <c r="E1238" s="38"/>
      <c r="F1238" s="640"/>
      <c r="G1238" s="38"/>
      <c r="H1238" s="38"/>
      <c r="I1238" s="38"/>
      <c r="J1238" s="38"/>
      <c r="K1238" s="640"/>
      <c r="L1238" s="38"/>
      <c r="M1238" s="636"/>
    </row>
    <row r="1239" spans="1:14" ht="15.75">
      <c r="A1239" s="640"/>
      <c r="B1239" s="38"/>
      <c r="C1239" s="38"/>
      <c r="D1239" s="38"/>
      <c r="E1239" s="38"/>
      <c r="F1239" s="640"/>
      <c r="G1239" s="38"/>
      <c r="H1239" s="38"/>
      <c r="I1239" s="38"/>
      <c r="J1239" s="38"/>
      <c r="K1239" s="640"/>
      <c r="L1239" s="38"/>
      <c r="M1239" s="636"/>
    </row>
    <row r="1240" spans="1:14" ht="15.75">
      <c r="A1240" s="640"/>
      <c r="B1240" s="38"/>
      <c r="C1240" s="38"/>
      <c r="D1240" s="38"/>
      <c r="E1240" s="38"/>
      <c r="F1240" s="640"/>
      <c r="G1240" s="38"/>
      <c r="H1240" s="38"/>
      <c r="I1240" s="38"/>
      <c r="J1240" s="38"/>
      <c r="K1240" s="640"/>
      <c r="L1240" s="38"/>
      <c r="M1240" s="636"/>
    </row>
    <row r="1241" spans="1:14" ht="23.25">
      <c r="A1241" s="638" t="s">
        <v>3609</v>
      </c>
      <c r="B1241" s="38"/>
      <c r="C1241" s="38"/>
      <c r="D1241" s="38"/>
      <c r="E1241" s="38"/>
      <c r="F1241" s="38"/>
      <c r="G1241" s="38"/>
      <c r="H1241" s="38"/>
      <c r="I1241" s="38"/>
      <c r="J1241" s="38"/>
      <c r="K1241" s="636"/>
      <c r="L1241" s="38"/>
      <c r="M1241" s="636"/>
    </row>
    <row r="1242" spans="1:14" ht="15.75">
      <c r="A1242" s="640" t="s">
        <v>2638</v>
      </c>
      <c r="B1242" s="38"/>
      <c r="C1242" s="38"/>
      <c r="D1242" s="38"/>
      <c r="E1242" s="38"/>
      <c r="F1242" s="640" t="s">
        <v>2639</v>
      </c>
      <c r="G1242" s="38"/>
      <c r="H1242" s="38"/>
      <c r="I1242" s="38"/>
      <c r="J1242" s="38"/>
      <c r="K1242" s="640" t="s">
        <v>2640</v>
      </c>
      <c r="L1242" s="38"/>
      <c r="M1242" s="636"/>
    </row>
    <row r="1243" spans="1:14" ht="15.75">
      <c r="A1243" s="174" t="s">
        <v>718</v>
      </c>
      <c r="B1243" t="s">
        <v>4495</v>
      </c>
      <c r="C1243" s="38"/>
      <c r="D1243" s="38"/>
      <c r="E1243" s="38"/>
      <c r="F1243" s="174"/>
      <c r="H1243" s="38"/>
      <c r="I1243" s="38"/>
      <c r="J1243" s="38"/>
      <c r="K1243" s="174" t="s">
        <v>717</v>
      </c>
      <c r="L1243" t="s">
        <v>4249</v>
      </c>
    </row>
    <row r="1244" spans="1:14" ht="15.75">
      <c r="A1244" s="174" t="s">
        <v>717</v>
      </c>
      <c r="B1244" t="s">
        <v>4676</v>
      </c>
      <c r="C1244" s="38"/>
      <c r="D1244" s="38"/>
      <c r="E1244" s="38"/>
      <c r="F1244" s="640"/>
      <c r="G1244" s="38"/>
      <c r="H1244" s="38"/>
      <c r="I1244" s="38"/>
      <c r="J1244" s="38"/>
      <c r="K1244" s="174" t="s">
        <v>717</v>
      </c>
      <c r="L1244" t="s">
        <v>4250</v>
      </c>
    </row>
    <row r="1245" spans="1:14" ht="15.75">
      <c r="A1245" s="174" t="s">
        <v>716</v>
      </c>
      <c r="B1245" t="s">
        <v>4775</v>
      </c>
      <c r="C1245" s="38"/>
      <c r="D1245" s="38"/>
      <c r="E1245" s="38"/>
      <c r="F1245" s="640"/>
      <c r="G1245" s="38"/>
      <c r="H1245" s="38"/>
      <c r="I1245" s="38"/>
      <c r="J1245" s="38"/>
      <c r="K1245" s="174" t="s">
        <v>716</v>
      </c>
      <c r="L1245" t="s">
        <v>4719</v>
      </c>
      <c r="M1245" s="636"/>
    </row>
    <row r="1246" spans="1:14" ht="15.75">
      <c r="A1246" s="174" t="s">
        <v>718</v>
      </c>
      <c r="B1246" t="s">
        <v>5931</v>
      </c>
      <c r="C1246" s="38"/>
      <c r="D1246" s="38"/>
      <c r="E1246" s="38"/>
      <c r="F1246" s="640"/>
      <c r="G1246" s="38"/>
      <c r="H1246" s="38"/>
      <c r="I1246" s="38"/>
      <c r="J1246" s="38"/>
      <c r="K1246" s="174" t="s">
        <v>716</v>
      </c>
      <c r="L1246" t="s">
        <v>4778</v>
      </c>
      <c r="M1246" s="38"/>
      <c r="N1246" s="38"/>
    </row>
    <row r="1247" spans="1:14" ht="15.75">
      <c r="A1247" s="174" t="s">
        <v>718</v>
      </c>
      <c r="B1247" t="s">
        <v>5941</v>
      </c>
      <c r="D1247" s="38"/>
      <c r="E1247" s="38"/>
      <c r="F1247" s="640"/>
      <c r="G1247" s="38"/>
      <c r="H1247" s="38"/>
      <c r="I1247" s="38"/>
      <c r="J1247" s="38"/>
      <c r="K1247" s="174" t="s">
        <v>716</v>
      </c>
      <c r="L1247" t="s">
        <v>4826</v>
      </c>
    </row>
    <row r="1248" spans="1:14" ht="15.75">
      <c r="A1248" s="640"/>
      <c r="B1248" s="38"/>
      <c r="C1248" s="38"/>
      <c r="D1248" s="38"/>
      <c r="E1248" s="38"/>
      <c r="F1248" s="640"/>
      <c r="G1248" s="38"/>
      <c r="H1248" s="38"/>
      <c r="I1248" s="38"/>
      <c r="J1248" s="38"/>
      <c r="K1248" s="174" t="s">
        <v>716</v>
      </c>
      <c r="L1248" t="s">
        <v>5090</v>
      </c>
      <c r="M1248" s="636"/>
    </row>
    <row r="1249" spans="1:13" ht="15.75">
      <c r="A1249" s="640"/>
      <c r="B1249" s="38"/>
      <c r="C1249" s="38"/>
      <c r="D1249" s="38"/>
      <c r="E1249" s="38"/>
      <c r="F1249" s="640"/>
      <c r="G1249" s="38"/>
      <c r="H1249" s="38"/>
      <c r="I1249" s="38"/>
      <c r="J1249" s="38"/>
      <c r="K1249" s="174" t="s">
        <v>717</v>
      </c>
      <c r="L1249" t="s">
        <v>5133</v>
      </c>
    </row>
    <row r="1250" spans="1:13" ht="15.75">
      <c r="A1250" s="640"/>
      <c r="B1250" s="38"/>
      <c r="C1250" s="38"/>
      <c r="D1250" s="38"/>
      <c r="E1250" s="38"/>
      <c r="F1250" s="640"/>
      <c r="G1250" s="38"/>
      <c r="H1250" s="38"/>
      <c r="I1250" s="38"/>
      <c r="J1250" s="38"/>
      <c r="K1250" s="174"/>
      <c r="M1250" s="636"/>
    </row>
    <row r="1251" spans="1:13" ht="15.75">
      <c r="A1251" s="640"/>
      <c r="B1251" s="38"/>
      <c r="C1251" s="38"/>
      <c r="D1251" s="38"/>
      <c r="E1251" s="38"/>
      <c r="F1251" s="640"/>
      <c r="G1251" s="38"/>
      <c r="H1251" s="38"/>
      <c r="I1251" s="38"/>
      <c r="J1251" s="38"/>
      <c r="K1251" s="174"/>
      <c r="M1251" s="636"/>
    </row>
    <row r="1252" spans="1:13" ht="15.75">
      <c r="A1252" s="640"/>
      <c r="B1252" s="38"/>
      <c r="C1252" s="38"/>
      <c r="D1252" s="38"/>
      <c r="E1252" s="38"/>
      <c r="F1252" s="640"/>
      <c r="G1252" s="38"/>
      <c r="H1252" s="38"/>
      <c r="I1252" s="38"/>
      <c r="J1252" s="38"/>
      <c r="K1252" s="174"/>
      <c r="M1252" s="636"/>
    </row>
    <row r="1253" spans="1:13" ht="15.75">
      <c r="A1253" s="640"/>
      <c r="B1253" s="38"/>
      <c r="C1253" s="38"/>
      <c r="D1253" s="38"/>
      <c r="E1253" s="38"/>
      <c r="F1253" s="640"/>
      <c r="G1253" s="38"/>
      <c r="H1253" s="38"/>
      <c r="I1253" s="38"/>
      <c r="J1253" s="38"/>
      <c r="K1253" s="174"/>
      <c r="M1253" s="636"/>
    </row>
    <row r="1254" spans="1:13" ht="15.75">
      <c r="A1254" s="640"/>
      <c r="B1254" s="38"/>
      <c r="C1254" s="38"/>
      <c r="D1254" s="38"/>
      <c r="E1254" s="38"/>
      <c r="F1254" s="640"/>
      <c r="G1254" s="38"/>
      <c r="H1254" s="38"/>
      <c r="I1254" s="38"/>
      <c r="J1254" s="38"/>
      <c r="K1254" s="640"/>
      <c r="L1254" s="38"/>
      <c r="M1254" s="636"/>
    </row>
    <row r="1255" spans="1:13" ht="15.75">
      <c r="A1255" s="640"/>
      <c r="B1255" s="38"/>
      <c r="C1255" s="38"/>
      <c r="D1255" s="38"/>
      <c r="E1255" s="38"/>
      <c r="F1255" s="640"/>
      <c r="G1255" s="38"/>
      <c r="H1255" s="38"/>
      <c r="I1255" s="38"/>
      <c r="J1255" s="38"/>
      <c r="K1255" s="640"/>
      <c r="L1255" s="38"/>
      <c r="M1255" s="636"/>
    </row>
    <row r="1256" spans="1:13" ht="15.75">
      <c r="A1256" s="640"/>
      <c r="B1256" s="38"/>
      <c r="C1256" s="38"/>
      <c r="D1256" s="38"/>
      <c r="E1256" s="38"/>
      <c r="F1256" s="640"/>
      <c r="G1256" s="38"/>
      <c r="H1256" s="38"/>
      <c r="I1256" s="38"/>
      <c r="J1256" s="38"/>
      <c r="K1256" s="640"/>
      <c r="L1256" s="38"/>
      <c r="M1256" s="636"/>
    </row>
    <row r="1257" spans="1:13" ht="15.75">
      <c r="A1257" s="640"/>
      <c r="B1257" s="38"/>
      <c r="C1257" s="38"/>
      <c r="D1257" s="38"/>
      <c r="E1257" s="38"/>
      <c r="F1257" s="640"/>
      <c r="G1257" s="38"/>
      <c r="H1257" s="38"/>
      <c r="I1257" s="38"/>
      <c r="J1257" s="38"/>
      <c r="K1257" s="640"/>
      <c r="L1257" s="38"/>
      <c r="M1257" s="636"/>
    </row>
    <row r="1258" spans="1:13" ht="15.75">
      <c r="A1258" s="640"/>
      <c r="B1258" s="38"/>
      <c r="C1258" s="38"/>
      <c r="D1258" s="38"/>
      <c r="E1258" s="38"/>
      <c r="F1258" s="640"/>
      <c r="G1258" s="38"/>
      <c r="H1258" s="38"/>
      <c r="I1258" s="38"/>
      <c r="J1258" s="38"/>
      <c r="K1258" s="640"/>
      <c r="L1258" s="38"/>
      <c r="M1258" s="636"/>
    </row>
    <row r="1259" spans="1:13" ht="15.75">
      <c r="A1259" s="640"/>
      <c r="B1259" s="38"/>
      <c r="C1259" s="38"/>
      <c r="D1259" s="38"/>
      <c r="E1259" s="38"/>
      <c r="F1259" s="640"/>
      <c r="G1259" s="38"/>
      <c r="H1259" s="38"/>
      <c r="I1259" s="38"/>
      <c r="J1259" s="38"/>
      <c r="K1259" s="640"/>
      <c r="L1259" s="38"/>
      <c r="M1259" s="636"/>
    </row>
    <row r="1260" spans="1:13" ht="15.75">
      <c r="A1260" s="640"/>
      <c r="B1260" s="38"/>
      <c r="C1260" s="38"/>
      <c r="D1260" s="38"/>
      <c r="E1260" s="38"/>
      <c r="F1260" s="640"/>
      <c r="G1260" s="38"/>
      <c r="H1260" s="38"/>
      <c r="I1260" s="38"/>
      <c r="J1260" s="38"/>
      <c r="K1260" s="640"/>
      <c r="L1260" s="38"/>
      <c r="M1260" s="636"/>
    </row>
    <row r="1261" spans="1:13" ht="15.75">
      <c r="A1261" s="640"/>
      <c r="B1261" s="38"/>
      <c r="C1261" s="38"/>
      <c r="D1261" s="38"/>
      <c r="E1261" s="38"/>
      <c r="F1261" s="640"/>
      <c r="G1261" s="38"/>
      <c r="H1261" s="38"/>
      <c r="I1261" s="38"/>
      <c r="J1261" s="38"/>
      <c r="K1261" s="640"/>
      <c r="L1261" s="38"/>
      <c r="M1261" s="636"/>
    </row>
    <row r="1262" spans="1:13" ht="15.75">
      <c r="A1262" s="639"/>
      <c r="B1262" s="38"/>
      <c r="K1262" s="637"/>
      <c r="M1262" s="636"/>
    </row>
    <row r="1263" spans="1:13" ht="15.75">
      <c r="A1263" s="639"/>
      <c r="B1263" s="38"/>
      <c r="K1263" s="637"/>
      <c r="M1263" s="636"/>
    </row>
    <row r="1264" spans="1:13" ht="15.75">
      <c r="A1264" s="639"/>
      <c r="B1264" s="38"/>
      <c r="K1264" s="637"/>
      <c r="M1264" s="636"/>
    </row>
    <row r="1265" spans="1:15" ht="15.75">
      <c r="A1265" s="639"/>
      <c r="B1265" s="38"/>
      <c r="K1265" s="637"/>
      <c r="M1265" s="636"/>
    </row>
    <row r="1266" spans="1:15" ht="15.75">
      <c r="A1266" s="639"/>
      <c r="B1266" s="38"/>
      <c r="K1266" s="637"/>
      <c r="M1266" s="636"/>
    </row>
    <row r="1267" spans="1:15" ht="15.75">
      <c r="A1267" s="639"/>
      <c r="B1267" s="38"/>
      <c r="K1267" s="637"/>
      <c r="M1267" s="636"/>
    </row>
    <row r="1268" spans="1:15" ht="15.75">
      <c r="A1268" s="639"/>
      <c r="B1268" s="38"/>
      <c r="K1268" s="637"/>
      <c r="M1268" s="636"/>
    </row>
    <row r="1269" spans="1:15" ht="15.75">
      <c r="A1269" s="639"/>
      <c r="B1269" s="38"/>
      <c r="K1269" s="637"/>
      <c r="M1269" s="636"/>
    </row>
    <row r="1270" spans="1:15" ht="15.75">
      <c r="A1270" s="639"/>
      <c r="B1270" s="38"/>
      <c r="K1270" s="637"/>
      <c r="M1270" s="636"/>
    </row>
    <row r="1271" spans="1:15" s="38" customFormat="1" ht="15.75">
      <c r="A1271" s="639"/>
      <c r="K1271" s="17"/>
      <c r="M1271" s="633"/>
      <c r="O1271" s="636"/>
    </row>
    <row r="1272" spans="1:15" s="38" customFormat="1" ht="23.25">
      <c r="A1272" s="638" t="s">
        <v>1654</v>
      </c>
      <c r="K1272" s="17"/>
      <c r="M1272" s="637"/>
    </row>
    <row r="1273" spans="1:15" s="38" customFormat="1" ht="15.75">
      <c r="A1273" s="640" t="s">
        <v>2638</v>
      </c>
      <c r="F1273" s="640" t="s">
        <v>2639</v>
      </c>
      <c r="K1273" s="640" t="s">
        <v>2640</v>
      </c>
      <c r="M1273" s="643"/>
    </row>
    <row r="1274" spans="1:15" s="38" customFormat="1" ht="15.75">
      <c r="A1274" s="174" t="s">
        <v>716</v>
      </c>
      <c r="B1274" t="s">
        <v>4263</v>
      </c>
      <c r="F1274" s="174" t="s">
        <v>716</v>
      </c>
      <c r="G1274" t="s">
        <v>4733</v>
      </c>
      <c r="H1274"/>
      <c r="I1274"/>
      <c r="K1274" s="174" t="s">
        <v>716</v>
      </c>
      <c r="L1274" t="s">
        <v>4405</v>
      </c>
      <c r="M1274" s="643"/>
    </row>
    <row r="1275" spans="1:15" s="38" customFormat="1" ht="15.75">
      <c r="A1275" s="174" t="s">
        <v>717</v>
      </c>
      <c r="B1275" t="s">
        <v>4257</v>
      </c>
      <c r="F1275" s="174" t="s">
        <v>716</v>
      </c>
      <c r="G1275" t="s">
        <v>4776</v>
      </c>
      <c r="K1275" s="174" t="s">
        <v>718</v>
      </c>
      <c r="L1275" t="s">
        <v>4447</v>
      </c>
    </row>
    <row r="1276" spans="1:15" s="38" customFormat="1" ht="15.75">
      <c r="A1276" s="174" t="s">
        <v>718</v>
      </c>
      <c r="B1276" t="s">
        <v>4266</v>
      </c>
      <c r="F1276" s="174" t="s">
        <v>716</v>
      </c>
      <c r="G1276" t="s">
        <v>4825</v>
      </c>
      <c r="H1276"/>
      <c r="K1276" s="174" t="s">
        <v>718</v>
      </c>
      <c r="L1276" t="s">
        <v>4448</v>
      </c>
    </row>
    <row r="1277" spans="1:15" s="38" customFormat="1" ht="15.75">
      <c r="A1277" s="174" t="s">
        <v>716</v>
      </c>
      <c r="B1277" t="s">
        <v>4891</v>
      </c>
      <c r="F1277" s="174" t="s">
        <v>716</v>
      </c>
      <c r="G1277" t="s">
        <v>5014</v>
      </c>
      <c r="H1277" s="21"/>
      <c r="I1277" s="58"/>
      <c r="K1277" s="174" t="s">
        <v>718</v>
      </c>
      <c r="L1277" t="s">
        <v>4449</v>
      </c>
    </row>
    <row r="1278" spans="1:15" s="38" customFormat="1" ht="15.75">
      <c r="A1278" s="645" t="s">
        <v>716</v>
      </c>
      <c r="B1278" t="s">
        <v>5331</v>
      </c>
      <c r="F1278" s="640"/>
      <c r="K1278" s="174" t="s">
        <v>718</v>
      </c>
      <c r="L1278" t="s">
        <v>4511</v>
      </c>
      <c r="M1278"/>
      <c r="N1278"/>
    </row>
    <row r="1279" spans="1:15" s="38" customFormat="1" ht="15.75">
      <c r="A1279" s="174" t="s">
        <v>718</v>
      </c>
      <c r="B1279" t="s">
        <v>5479</v>
      </c>
      <c r="C1279"/>
      <c r="D1279"/>
      <c r="E1279"/>
      <c r="F1279" s="640"/>
      <c r="K1279" s="174" t="s">
        <v>717</v>
      </c>
      <c r="L1279" t="s">
        <v>4675</v>
      </c>
      <c r="M1279"/>
      <c r="N1279"/>
    </row>
    <row r="1280" spans="1:15" s="38" customFormat="1" ht="15.75">
      <c r="A1280" s="174" t="s">
        <v>717</v>
      </c>
      <c r="B1280" t="s">
        <v>5932</v>
      </c>
      <c r="F1280" s="640"/>
      <c r="K1280" s="174" t="s">
        <v>716</v>
      </c>
      <c r="L1280" t="s">
        <v>4723</v>
      </c>
    </row>
    <row r="1281" spans="1:15" s="38" customFormat="1" ht="15.75">
      <c r="A1281" s="640"/>
      <c r="E1281" s="38" t="s">
        <v>2452</v>
      </c>
      <c r="F1281" s="640"/>
      <c r="K1281" s="174" t="s">
        <v>717</v>
      </c>
      <c r="L1281" t="s">
        <v>4779</v>
      </c>
    </row>
    <row r="1282" spans="1:15" s="38" customFormat="1" ht="15.75">
      <c r="A1282" s="640"/>
      <c r="F1282" s="640"/>
      <c r="K1282" s="174" t="s">
        <v>716</v>
      </c>
      <c r="L1282" t="s">
        <v>4777</v>
      </c>
    </row>
    <row r="1283" spans="1:15" s="38" customFormat="1" ht="15.75">
      <c r="A1283" s="640"/>
      <c r="F1283" s="640"/>
      <c r="K1283" s="174" t="s">
        <v>717</v>
      </c>
      <c r="L1283" t="s">
        <v>4780</v>
      </c>
    </row>
    <row r="1284" spans="1:15" s="38" customFormat="1" ht="15.75">
      <c r="A1284" s="640"/>
      <c r="F1284" s="640"/>
      <c r="K1284" s="174" t="s">
        <v>717</v>
      </c>
      <c r="L1284" t="s">
        <v>4828</v>
      </c>
      <c r="M1284"/>
      <c r="N1284"/>
    </row>
    <row r="1285" spans="1:15" s="38" customFormat="1" ht="15.75">
      <c r="A1285" s="640"/>
      <c r="F1285" s="640"/>
      <c r="K1285" s="174" t="s">
        <v>716</v>
      </c>
      <c r="L1285" t="s">
        <v>4913</v>
      </c>
      <c r="M1285"/>
      <c r="N1285"/>
      <c r="O1285"/>
    </row>
    <row r="1286" spans="1:15" s="38" customFormat="1" ht="15.75">
      <c r="A1286" s="640"/>
      <c r="F1286" s="640"/>
      <c r="K1286" s="174" t="s">
        <v>716</v>
      </c>
      <c r="L1286" t="s">
        <v>4914</v>
      </c>
      <c r="M1286"/>
      <c r="N1286"/>
      <c r="O1286"/>
    </row>
    <row r="1287" spans="1:15" s="38" customFormat="1" ht="15.75">
      <c r="A1287" s="640"/>
      <c r="F1287" s="640"/>
      <c r="K1287" s="174" t="s">
        <v>718</v>
      </c>
      <c r="L1287" t="s">
        <v>5339</v>
      </c>
      <c r="M1287"/>
      <c r="N1287"/>
      <c r="O1287"/>
    </row>
    <row r="1288" spans="1:15" s="38" customFormat="1" ht="15.75">
      <c r="A1288" s="640"/>
      <c r="F1288" s="640"/>
      <c r="K1288" s="174" t="s">
        <v>717</v>
      </c>
      <c r="L1288" t="s">
        <v>5427</v>
      </c>
      <c r="M1288" s="21"/>
      <c r="N1288" s="58"/>
    </row>
    <row r="1289" spans="1:15" s="38" customFormat="1" ht="15.75">
      <c r="A1289" s="640"/>
      <c r="F1289" s="640"/>
      <c r="K1289" s="174" t="s">
        <v>717</v>
      </c>
      <c r="L1289" t="s">
        <v>5422</v>
      </c>
      <c r="M1289" s="21"/>
      <c r="N1289" s="58"/>
    </row>
    <row r="1290" spans="1:15" s="38" customFormat="1" ht="15.75">
      <c r="A1290" s="640"/>
      <c r="F1290" s="640"/>
      <c r="K1290" s="174" t="s">
        <v>717</v>
      </c>
      <c r="L1290" t="s">
        <v>5445</v>
      </c>
      <c r="M1290" s="21"/>
      <c r="N1290" s="58"/>
    </row>
    <row r="1291" spans="1:15" s="38" customFormat="1" ht="15.75">
      <c r="A1291" s="640"/>
      <c r="F1291" s="640"/>
      <c r="K1291" s="174" t="s">
        <v>716</v>
      </c>
      <c r="L1291" t="s">
        <v>5856</v>
      </c>
      <c r="M1291"/>
      <c r="N1291"/>
    </row>
    <row r="1292" spans="1:15" s="38" customFormat="1" ht="15.75">
      <c r="A1292" s="640"/>
      <c r="F1292" s="640"/>
      <c r="K1292" s="174" t="s">
        <v>718</v>
      </c>
      <c r="L1292" t="s">
        <v>5978</v>
      </c>
      <c r="N1292" s="25"/>
    </row>
    <row r="1293" spans="1:15" s="38" customFormat="1" ht="15.75">
      <c r="A1293" s="640"/>
      <c r="F1293" s="640"/>
      <c r="K1293" s="174" t="s">
        <v>717</v>
      </c>
      <c r="L1293" t="s">
        <v>6084</v>
      </c>
      <c r="M1293" s="21"/>
      <c r="N1293" s="58"/>
    </row>
    <row r="1294" spans="1:15" s="38" customFormat="1" ht="15.75">
      <c r="A1294" s="640"/>
      <c r="F1294" s="640"/>
      <c r="K1294" s="640"/>
      <c r="M1294" s="643"/>
    </row>
    <row r="1295" spans="1:15" s="38" customFormat="1" ht="15.75">
      <c r="A1295" s="640"/>
      <c r="F1295" s="640"/>
      <c r="K1295" s="640"/>
      <c r="M1295" s="643"/>
    </row>
    <row r="1296" spans="1:15" s="38" customFormat="1" ht="15.75">
      <c r="A1296" s="639"/>
      <c r="K1296" s="641"/>
      <c r="M1296" s="643"/>
    </row>
    <row r="1297" spans="1:15" s="38" customFormat="1" ht="15.75">
      <c r="A1297" s="639"/>
      <c r="K1297" s="641"/>
      <c r="M1297" s="643"/>
    </row>
    <row r="1298" spans="1:15" s="38" customFormat="1" ht="15.75">
      <c r="A1298" s="639"/>
      <c r="K1298" s="641"/>
      <c r="M1298" s="643"/>
    </row>
    <row r="1299" spans="1:15" s="38" customFormat="1" ht="15.75">
      <c r="A1299" s="639"/>
      <c r="K1299" s="641"/>
      <c r="M1299" s="643"/>
    </row>
    <row r="1300" spans="1:15" s="38" customFormat="1" ht="15.75">
      <c r="A1300" s="639"/>
      <c r="K1300" s="641"/>
      <c r="M1300" s="643"/>
    </row>
    <row r="1301" spans="1:15" s="38" customFormat="1" ht="15.75">
      <c r="A1301" s="639"/>
      <c r="K1301" s="641"/>
      <c r="M1301" s="643"/>
    </row>
    <row r="1302" spans="1:15" s="38" customFormat="1" ht="15.75">
      <c r="A1302" s="639"/>
      <c r="K1302" s="641"/>
      <c r="M1302" s="643"/>
    </row>
    <row r="1303" spans="1:15" s="38" customFormat="1" ht="23.25">
      <c r="A1303" s="638" t="s">
        <v>17</v>
      </c>
      <c r="K1303" s="17"/>
      <c r="M1303" s="643"/>
    </row>
    <row r="1304" spans="1:15" s="38" customFormat="1" ht="15.75">
      <c r="A1304" s="640" t="s">
        <v>2638</v>
      </c>
      <c r="F1304" s="640" t="s">
        <v>2639</v>
      </c>
      <c r="K1304" s="640" t="s">
        <v>2640</v>
      </c>
      <c r="M1304" s="643"/>
    </row>
    <row r="1305" spans="1:15" s="38" customFormat="1" ht="15.75">
      <c r="A1305" s="174" t="s">
        <v>718</v>
      </c>
      <c r="B1305" t="s">
        <v>5640</v>
      </c>
      <c r="C1305"/>
      <c r="D1305"/>
      <c r="F1305" s="174" t="s">
        <v>718</v>
      </c>
      <c r="G1305" t="s">
        <v>4843</v>
      </c>
      <c r="H1305" s="21"/>
      <c r="I1305" s="58"/>
      <c r="K1305" s="174" t="s">
        <v>718</v>
      </c>
      <c r="L1305" t="s">
        <v>4357</v>
      </c>
    </row>
    <row r="1306" spans="1:15" s="38" customFormat="1" ht="15.75">
      <c r="A1306" s="174"/>
      <c r="B1306"/>
      <c r="F1306" s="174" t="s">
        <v>718</v>
      </c>
      <c r="G1306" t="s">
        <v>4847</v>
      </c>
      <c r="K1306" s="174" t="s">
        <v>718</v>
      </c>
      <c r="L1306" t="s">
        <v>4400</v>
      </c>
      <c r="M1306" s="643"/>
    </row>
    <row r="1307" spans="1:15" s="38" customFormat="1" ht="15.75">
      <c r="A1307" s="174"/>
      <c r="B1307"/>
      <c r="F1307" s="174" t="s">
        <v>717</v>
      </c>
      <c r="G1307" t="s">
        <v>6085</v>
      </c>
      <c r="K1307" s="174" t="s">
        <v>717</v>
      </c>
      <c r="L1307" t="s">
        <v>4445</v>
      </c>
    </row>
    <row r="1308" spans="1:15" s="38" customFormat="1" ht="15.75">
      <c r="A1308" s="174"/>
      <c r="B1308"/>
      <c r="K1308" s="174" t="s">
        <v>718</v>
      </c>
      <c r="L1308" t="s">
        <v>4446</v>
      </c>
    </row>
    <row r="1309" spans="1:15" s="38" customFormat="1" ht="15.75">
      <c r="A1309" s="174"/>
      <c r="B1309"/>
      <c r="K1309" s="174" t="s">
        <v>718</v>
      </c>
      <c r="L1309" t="s">
        <v>4915</v>
      </c>
      <c r="M1309"/>
      <c r="N1309"/>
    </row>
    <row r="1310" spans="1:15" s="38" customFormat="1" ht="15.75">
      <c r="A1310" s="639"/>
      <c r="K1310" s="174" t="s">
        <v>718</v>
      </c>
      <c r="L1310" t="s">
        <v>5091</v>
      </c>
      <c r="M1310" s="636"/>
      <c r="N1310"/>
      <c r="O1310"/>
    </row>
    <row r="1311" spans="1:15" s="38" customFormat="1" ht="15.75">
      <c r="A1311" s="639"/>
      <c r="K1311" s="174" t="s">
        <v>717</v>
      </c>
      <c r="L1311" t="s">
        <v>5330</v>
      </c>
      <c r="M1311"/>
      <c r="N1311"/>
      <c r="O1311"/>
    </row>
    <row r="1312" spans="1:15" s="38" customFormat="1" ht="15.75">
      <c r="A1312" s="639"/>
      <c r="K1312" s="174" t="s">
        <v>717</v>
      </c>
      <c r="L1312" t="s">
        <v>5424</v>
      </c>
      <c r="M1312" s="21"/>
      <c r="N1312" s="58"/>
    </row>
    <row r="1313" spans="1:13" s="38" customFormat="1" ht="15.75">
      <c r="A1313" s="639"/>
      <c r="K1313" s="174"/>
      <c r="L1313"/>
      <c r="M1313" s="643"/>
    </row>
    <row r="1314" spans="1:13" s="38" customFormat="1" ht="15.75">
      <c r="A1314" s="639"/>
      <c r="K1314" s="174"/>
      <c r="L1314"/>
      <c r="M1314" s="643"/>
    </row>
    <row r="1315" spans="1:13" s="38" customFormat="1" ht="15.75">
      <c r="A1315" s="639"/>
      <c r="K1315" s="174"/>
      <c r="L1315"/>
      <c r="M1315" s="643"/>
    </row>
    <row r="1316" spans="1:13" s="38" customFormat="1" ht="15.75">
      <c r="A1316" s="639"/>
      <c r="K1316" s="174"/>
      <c r="L1316"/>
      <c r="M1316" s="643"/>
    </row>
    <row r="1317" spans="1:13" s="38" customFormat="1" ht="15.75">
      <c r="A1317" s="639"/>
      <c r="K1317" s="174"/>
      <c r="L1317"/>
      <c r="M1317" s="643"/>
    </row>
    <row r="1318" spans="1:13" s="38" customFormat="1" ht="15.75">
      <c r="A1318" s="639"/>
      <c r="K1318" s="174"/>
      <c r="L1318"/>
      <c r="M1318" s="643"/>
    </row>
    <row r="1319" spans="1:13" s="38" customFormat="1" ht="15.75">
      <c r="A1319" s="639"/>
      <c r="K1319" s="174"/>
      <c r="L1319"/>
      <c r="M1319" s="643"/>
    </row>
    <row r="1320" spans="1:13" s="38" customFormat="1" ht="15.75">
      <c r="A1320" s="639"/>
      <c r="K1320" s="174"/>
      <c r="L1320"/>
      <c r="M1320" s="643"/>
    </row>
    <row r="1321" spans="1:13" s="38" customFormat="1" ht="15.75">
      <c r="A1321" s="639"/>
      <c r="K1321" s="174"/>
      <c r="L1321"/>
      <c r="M1321" s="643"/>
    </row>
    <row r="1322" spans="1:13" s="38" customFormat="1" ht="15.75">
      <c r="A1322" s="639"/>
      <c r="K1322" s="174"/>
      <c r="L1322"/>
      <c r="M1322" s="643"/>
    </row>
    <row r="1323" spans="1:13" s="38" customFormat="1" ht="15.75">
      <c r="A1323" s="639"/>
      <c r="K1323" s="174"/>
      <c r="L1323"/>
      <c r="M1323" s="643"/>
    </row>
    <row r="1324" spans="1:13" s="38" customFormat="1" ht="15.75">
      <c r="A1324" s="639"/>
      <c r="K1324" s="174"/>
      <c r="L1324"/>
      <c r="M1324" s="643"/>
    </row>
    <row r="1325" spans="1:13" s="38" customFormat="1" ht="15.75">
      <c r="A1325" s="639"/>
      <c r="K1325" s="174"/>
      <c r="L1325"/>
      <c r="M1325" s="643"/>
    </row>
    <row r="1326" spans="1:13" s="38" customFormat="1" ht="15.75">
      <c r="A1326" s="639"/>
      <c r="K1326" s="641"/>
      <c r="M1326" s="643"/>
    </row>
    <row r="1327" spans="1:13" s="38" customFormat="1" ht="15.75">
      <c r="A1327" s="639"/>
      <c r="K1327" s="641"/>
      <c r="M1327" s="643"/>
    </row>
    <row r="1328" spans="1:13" s="38" customFormat="1" ht="15.75">
      <c r="A1328" s="639"/>
      <c r="K1328" s="641"/>
      <c r="M1328" s="643"/>
    </row>
    <row r="1329" spans="1:14" s="38" customFormat="1" ht="15.75">
      <c r="A1329" s="639"/>
      <c r="K1329" s="641"/>
      <c r="M1329" s="643"/>
    </row>
    <row r="1330" spans="1:14" s="38" customFormat="1" ht="15.75">
      <c r="A1330" s="639"/>
      <c r="K1330" s="641"/>
      <c r="M1330" s="643"/>
    </row>
    <row r="1331" spans="1:14" s="38" customFormat="1" ht="15.75">
      <c r="A1331" s="639"/>
      <c r="K1331" s="641"/>
      <c r="M1331" s="643"/>
    </row>
    <row r="1332" spans="1:14" s="38" customFormat="1" ht="15.75">
      <c r="A1332" s="639"/>
      <c r="K1332" s="641"/>
      <c r="M1332" s="643"/>
    </row>
    <row r="1333" spans="1:14" s="38" customFormat="1" ht="15">
      <c r="K1333" s="642"/>
    </row>
    <row r="1334" spans="1:14" s="38" customFormat="1" ht="23.25">
      <c r="A1334" s="638" t="s">
        <v>3610</v>
      </c>
      <c r="K1334" s="633"/>
    </row>
    <row r="1335" spans="1:14" ht="15.75">
      <c r="A1335" s="640" t="s">
        <v>2638</v>
      </c>
      <c r="B1335" s="38"/>
      <c r="C1335" s="38"/>
      <c r="D1335" s="38"/>
      <c r="E1335" s="38"/>
      <c r="F1335" s="640" t="s">
        <v>2639</v>
      </c>
      <c r="G1335" s="38"/>
      <c r="H1335" s="38"/>
      <c r="I1335" s="38"/>
      <c r="J1335" s="38"/>
      <c r="K1335" s="640" t="s">
        <v>2640</v>
      </c>
      <c r="L1335" s="38"/>
    </row>
    <row r="1336" spans="1:14" ht="15.75">
      <c r="A1336" s="174" t="s">
        <v>718</v>
      </c>
      <c r="B1336" t="s">
        <v>4264</v>
      </c>
      <c r="F1336" s="174"/>
      <c r="K1336" s="174" t="s">
        <v>718</v>
      </c>
      <c r="L1336" t="s">
        <v>5511</v>
      </c>
      <c r="M1336" s="38"/>
      <c r="N1336" s="25"/>
    </row>
    <row r="1337" spans="1:14" ht="15.75">
      <c r="A1337" s="174" t="s">
        <v>718</v>
      </c>
      <c r="B1337" t="s">
        <v>5681</v>
      </c>
      <c r="F1337" s="174"/>
      <c r="K1337" s="174" t="s">
        <v>718</v>
      </c>
      <c r="L1337" t="s">
        <v>5512</v>
      </c>
      <c r="M1337" s="38"/>
      <c r="N1337" s="25"/>
    </row>
    <row r="1338" spans="1:14" ht="15.75">
      <c r="A1338" s="639"/>
      <c r="F1338" s="174"/>
      <c r="K1338" s="174" t="s">
        <v>718</v>
      </c>
      <c r="L1338" t="s">
        <v>5776</v>
      </c>
    </row>
    <row r="1339" spans="1:14" ht="15.75">
      <c r="A1339" s="639"/>
      <c r="F1339" s="174"/>
      <c r="K1339" s="174"/>
    </row>
    <row r="1340" spans="1:14" ht="15.75">
      <c r="A1340" s="639"/>
      <c r="B1340" s="38"/>
      <c r="C1340" s="38"/>
      <c r="F1340" s="174"/>
      <c r="K1340" s="174"/>
    </row>
    <row r="1341" spans="1:14" ht="15.75">
      <c r="A1341" s="639"/>
      <c r="B1341" s="38"/>
      <c r="K1341" s="174"/>
    </row>
    <row r="1342" spans="1:14" ht="15.75">
      <c r="A1342" s="639"/>
      <c r="B1342" s="38"/>
      <c r="K1342" s="174"/>
    </row>
    <row r="1343" spans="1:14" ht="15.75">
      <c r="A1343" s="639"/>
      <c r="B1343" s="38"/>
      <c r="K1343" s="174"/>
    </row>
    <row r="1344" spans="1:14" ht="15.75">
      <c r="A1344" s="639"/>
      <c r="B1344" s="38"/>
      <c r="K1344" s="174"/>
    </row>
    <row r="1345" spans="1:11" ht="15.75">
      <c r="A1345" s="639"/>
      <c r="B1345" s="38"/>
      <c r="K1345" s="174"/>
    </row>
    <row r="1346" spans="1:11" ht="15.75">
      <c r="A1346" s="639"/>
      <c r="B1346" s="38"/>
      <c r="K1346" s="174"/>
    </row>
    <row r="1347" spans="1:11" ht="15.75">
      <c r="A1347" s="639"/>
      <c r="B1347" s="38"/>
      <c r="K1347" s="10"/>
    </row>
    <row r="1348" spans="1:11" ht="15.75">
      <c r="A1348" s="639"/>
      <c r="B1348" s="38"/>
      <c r="K1348" s="10"/>
    </row>
    <row r="1349" spans="1:11" ht="15.75">
      <c r="A1349" s="639"/>
      <c r="B1349" s="38"/>
      <c r="K1349" s="10"/>
    </row>
    <row r="1350" spans="1:11" ht="15.75">
      <c r="A1350" s="639"/>
      <c r="B1350" s="38"/>
      <c r="K1350" s="10"/>
    </row>
    <row r="1351" spans="1:11" ht="15.75">
      <c r="A1351" s="639"/>
      <c r="B1351" s="38"/>
      <c r="K1351" s="10"/>
    </row>
    <row r="1352" spans="1:11" ht="15.75">
      <c r="A1352" s="639"/>
      <c r="B1352" s="38"/>
      <c r="K1352" s="10"/>
    </row>
    <row r="1353" spans="1:11" ht="15.75">
      <c r="A1353" s="639"/>
      <c r="B1353" s="38"/>
      <c r="K1353" s="10"/>
    </row>
    <row r="1354" spans="1:11" ht="15.75">
      <c r="A1354" s="639"/>
      <c r="B1354" s="38"/>
      <c r="K1354" s="10"/>
    </row>
    <row r="1355" spans="1:11" ht="15.75">
      <c r="A1355" s="639"/>
      <c r="B1355" s="38"/>
      <c r="K1355" s="10"/>
    </row>
    <row r="1356" spans="1:11" ht="15.75">
      <c r="A1356" s="639"/>
      <c r="B1356" s="38"/>
      <c r="K1356" s="10"/>
    </row>
    <row r="1357" spans="1:11" ht="15.75">
      <c r="A1357" s="639"/>
      <c r="B1357" s="38"/>
      <c r="K1357" s="10"/>
    </row>
    <row r="1358" spans="1:11" ht="15.75">
      <c r="A1358" s="639"/>
      <c r="B1358" s="38"/>
      <c r="K1358" s="10"/>
    </row>
    <row r="1359" spans="1:11" ht="15.75">
      <c r="A1359" s="639"/>
      <c r="B1359" s="38"/>
      <c r="K1359" s="10"/>
    </row>
    <row r="1360" spans="1:11" ht="15.75">
      <c r="A1360" s="639"/>
      <c r="B1360" s="38"/>
      <c r="K1360" s="10"/>
    </row>
    <row r="1361" spans="1:14" ht="15.75">
      <c r="A1361" s="639"/>
      <c r="B1361" s="38"/>
      <c r="K1361" s="10"/>
    </row>
    <row r="1362" spans="1:14" ht="15.75">
      <c r="A1362" s="639"/>
      <c r="B1362" s="38"/>
      <c r="K1362" s="10"/>
    </row>
    <row r="1363" spans="1:14" ht="15.75">
      <c r="A1363" s="639"/>
      <c r="B1363" s="38"/>
      <c r="K1363" s="10"/>
    </row>
    <row r="1364" spans="1:14" ht="15.75">
      <c r="A1364" s="639"/>
      <c r="B1364" s="38"/>
      <c r="K1364" s="10"/>
    </row>
    <row r="1365" spans="1:14" ht="23.25">
      <c r="A1365" s="638" t="s">
        <v>162</v>
      </c>
      <c r="B1365" s="38"/>
      <c r="K1365" s="10"/>
    </row>
    <row r="1366" spans="1:14" ht="15.75">
      <c r="A1366" s="640" t="s">
        <v>2638</v>
      </c>
      <c r="B1366" s="38"/>
      <c r="C1366" s="38"/>
      <c r="D1366" s="38"/>
      <c r="E1366" s="38"/>
      <c r="F1366" s="640" t="s">
        <v>2639</v>
      </c>
      <c r="G1366" s="38"/>
      <c r="H1366" s="38"/>
      <c r="I1366" s="38"/>
      <c r="J1366" s="38"/>
      <c r="K1366" s="640" t="s">
        <v>2640</v>
      </c>
      <c r="L1366" s="38"/>
    </row>
    <row r="1367" spans="1:14" ht="15.75">
      <c r="A1367" s="174" t="s">
        <v>718</v>
      </c>
      <c r="B1367" s="484" t="s">
        <v>4265</v>
      </c>
      <c r="C1367" s="38"/>
      <c r="K1367" s="174" t="s">
        <v>716</v>
      </c>
      <c r="L1367" t="s">
        <v>4365</v>
      </c>
    </row>
    <row r="1368" spans="1:14" ht="15.75">
      <c r="A1368" s="174" t="s">
        <v>716</v>
      </c>
      <c r="B1368" t="s">
        <v>5011</v>
      </c>
      <c r="K1368" s="174" t="s">
        <v>717</v>
      </c>
      <c r="L1368" t="s">
        <v>4453</v>
      </c>
      <c r="M1368" s="38"/>
      <c r="N1368" s="38"/>
    </row>
    <row r="1369" spans="1:14" ht="15.75">
      <c r="A1369" s="174" t="s">
        <v>716</v>
      </c>
      <c r="B1369" t="s">
        <v>5479</v>
      </c>
      <c r="K1369" s="174" t="s">
        <v>718</v>
      </c>
      <c r="L1369" t="s">
        <v>4778</v>
      </c>
      <c r="M1369" s="38"/>
      <c r="N1369" s="38"/>
    </row>
    <row r="1370" spans="1:14" ht="15.75">
      <c r="A1370" s="174"/>
      <c r="K1370" s="174" t="s">
        <v>717</v>
      </c>
      <c r="L1370" t="s">
        <v>5548</v>
      </c>
    </row>
    <row r="1371" spans="1:14" ht="15.75">
      <c r="A1371" s="174"/>
      <c r="K1371" s="174"/>
    </row>
    <row r="1372" spans="1:14" ht="15.75">
      <c r="A1372" s="174"/>
      <c r="K1372" s="174"/>
    </row>
    <row r="1373" spans="1:14" ht="15.75">
      <c r="A1373" s="174"/>
      <c r="K1373" s="174"/>
    </row>
    <row r="1374" spans="1:14" ht="15.75">
      <c r="A1374" s="174"/>
      <c r="K1374" s="174"/>
    </row>
    <row r="1375" spans="1:14" ht="15.75">
      <c r="A1375" s="174"/>
      <c r="K1375" s="174"/>
    </row>
    <row r="1376" spans="1:14" ht="15.75">
      <c r="A1376" s="174"/>
      <c r="K1376" s="174"/>
    </row>
    <row r="1377" spans="1:11" ht="15.75">
      <c r="A1377" s="174"/>
      <c r="K1377" s="174"/>
    </row>
    <row r="1378" spans="1:11" ht="15.75">
      <c r="A1378" s="174"/>
      <c r="K1378" s="174"/>
    </row>
    <row r="1379" spans="1:11" ht="15.75">
      <c r="A1379" s="174"/>
      <c r="K1379" s="174"/>
    </row>
    <row r="1380" spans="1:11" ht="15.75">
      <c r="A1380" s="174"/>
      <c r="K1380" s="174"/>
    </row>
    <row r="1381" spans="1:11" ht="15.75">
      <c r="A1381" s="174"/>
      <c r="K1381" s="174"/>
    </row>
    <row r="1382" spans="1:11" ht="15.75">
      <c r="A1382" s="174"/>
      <c r="K1382" s="174"/>
    </row>
    <row r="1383" spans="1:11" ht="15.75">
      <c r="A1383" s="174"/>
      <c r="K1383" s="174"/>
    </row>
    <row r="1384" spans="1:11" ht="15.75">
      <c r="A1384" s="174"/>
      <c r="K1384" s="174"/>
    </row>
    <row r="1385" spans="1:11" ht="15.75">
      <c r="A1385" s="174"/>
      <c r="K1385" s="174"/>
    </row>
    <row r="1386" spans="1:11" ht="15.75">
      <c r="A1386" s="174"/>
      <c r="K1386" s="174"/>
    </row>
    <row r="1387" spans="1:11" ht="15.75">
      <c r="A1387" s="174"/>
      <c r="K1387" s="174"/>
    </row>
    <row r="1388" spans="1:11" ht="15.75">
      <c r="A1388" s="174"/>
      <c r="K1388" s="174"/>
    </row>
    <row r="1389" spans="1:11" ht="15.75">
      <c r="A1389" s="174"/>
      <c r="K1389" s="174"/>
    </row>
    <row r="1390" spans="1:11" ht="15.75">
      <c r="A1390" s="174"/>
      <c r="K1390" s="174"/>
    </row>
    <row r="1391" spans="1:11" ht="15.75">
      <c r="A1391" s="174"/>
      <c r="K1391" s="174"/>
    </row>
    <row r="1392" spans="1:11" ht="15.75">
      <c r="A1392" s="174"/>
      <c r="B1392" s="38"/>
      <c r="K1392" s="10"/>
    </row>
    <row r="1393" spans="1:14" ht="15.75">
      <c r="A1393" s="174"/>
      <c r="B1393" s="38"/>
      <c r="K1393" s="10"/>
    </row>
    <row r="1394" spans="1:14" ht="15.75">
      <c r="A1394" s="639"/>
      <c r="B1394" s="38"/>
      <c r="K1394" s="10"/>
    </row>
    <row r="1395" spans="1:14" s="38" customFormat="1" ht="15.75">
      <c r="A1395" s="639"/>
      <c r="K1395" s="636"/>
    </row>
    <row r="1396" spans="1:14" s="38" customFormat="1" ht="23.25">
      <c r="A1396" s="638" t="s">
        <v>2197</v>
      </c>
      <c r="K1396" s="637"/>
    </row>
    <row r="1397" spans="1:14" ht="15.75">
      <c r="A1397" s="640" t="s">
        <v>2638</v>
      </c>
      <c r="B1397" s="38"/>
      <c r="C1397" s="38"/>
      <c r="D1397" s="38"/>
      <c r="E1397" s="38"/>
      <c r="F1397" s="640" t="s">
        <v>2639</v>
      </c>
      <c r="G1397" s="38"/>
      <c r="H1397" s="38"/>
      <c r="I1397" s="38"/>
      <c r="J1397" s="38"/>
      <c r="K1397" s="640" t="s">
        <v>2640</v>
      </c>
      <c r="L1397" s="38"/>
    </row>
    <row r="1398" spans="1:14" ht="15.75">
      <c r="A1398" s="174" t="s">
        <v>717</v>
      </c>
      <c r="B1398" t="s">
        <v>4262</v>
      </c>
      <c r="C1398" s="38"/>
      <c r="D1398" s="38"/>
      <c r="E1398" s="38"/>
      <c r="F1398" s="174" t="s">
        <v>718</v>
      </c>
      <c r="G1398" t="s">
        <v>6081</v>
      </c>
      <c r="H1398" s="38"/>
      <c r="I1398" s="38"/>
      <c r="K1398" s="174" t="s">
        <v>716</v>
      </c>
      <c r="L1398" t="s">
        <v>4260</v>
      </c>
    </row>
    <row r="1399" spans="1:14" ht="15.75">
      <c r="A1399" s="174" t="s">
        <v>718</v>
      </c>
      <c r="B1399" t="s">
        <v>4942</v>
      </c>
      <c r="C1399" s="38"/>
      <c r="F1399" s="174"/>
      <c r="K1399" s="174" t="s">
        <v>718</v>
      </c>
      <c r="L1399" t="s">
        <v>4358</v>
      </c>
      <c r="M1399" s="38"/>
      <c r="N1399" s="38"/>
    </row>
    <row r="1400" spans="1:14" ht="15.75">
      <c r="A1400" s="174" t="s">
        <v>717</v>
      </c>
      <c r="B1400" t="s">
        <v>5092</v>
      </c>
      <c r="K1400" s="174" t="s">
        <v>717</v>
      </c>
      <c r="L1400" t="s">
        <v>4719</v>
      </c>
      <c r="M1400" s="636"/>
    </row>
    <row r="1401" spans="1:14" ht="15.75">
      <c r="A1401" s="174"/>
      <c r="K1401" s="174" t="s">
        <v>717</v>
      </c>
      <c r="L1401" t="s">
        <v>4720</v>
      </c>
      <c r="M1401" s="636"/>
    </row>
    <row r="1402" spans="1:14" ht="15.75">
      <c r="A1402" s="174"/>
      <c r="K1402" s="174" t="s">
        <v>718</v>
      </c>
      <c r="L1402" t="s">
        <v>5345</v>
      </c>
    </row>
    <row r="1403" spans="1:14" ht="15.75">
      <c r="A1403" s="174"/>
      <c r="K1403" s="174" t="s">
        <v>717</v>
      </c>
      <c r="L1403" t="s">
        <v>5039</v>
      </c>
      <c r="M1403" s="38"/>
      <c r="N1403" s="38"/>
    </row>
    <row r="1404" spans="1:14" ht="15.75">
      <c r="A1404" s="174"/>
      <c r="K1404" s="174" t="s">
        <v>717</v>
      </c>
      <c r="L1404" t="s">
        <v>5433</v>
      </c>
      <c r="M1404" s="38"/>
      <c r="N1404" s="38"/>
    </row>
    <row r="1405" spans="1:14" ht="15.75">
      <c r="A1405" s="174"/>
      <c r="K1405" s="633"/>
    </row>
    <row r="1406" spans="1:14" ht="15.75">
      <c r="A1406" s="174"/>
      <c r="K1406" s="633"/>
    </row>
    <row r="1407" spans="1:14" ht="15.75">
      <c r="A1407" s="174"/>
      <c r="K1407" s="633"/>
    </row>
    <row r="1408" spans="1:14" ht="15.75">
      <c r="A1408" s="174"/>
      <c r="K1408" s="633"/>
    </row>
    <row r="1409" spans="1:11" ht="15.75">
      <c r="A1409" s="174"/>
      <c r="K1409" s="633"/>
    </row>
    <row r="1410" spans="1:11" ht="15.75">
      <c r="A1410" s="174"/>
      <c r="K1410" s="633"/>
    </row>
    <row r="1411" spans="1:11" ht="15.75">
      <c r="A1411" s="174"/>
      <c r="K1411" s="633"/>
    </row>
    <row r="1412" spans="1:11" ht="15.75">
      <c r="A1412" s="174"/>
      <c r="K1412" s="633"/>
    </row>
    <row r="1413" spans="1:11" ht="15.75">
      <c r="A1413" s="174"/>
      <c r="K1413" s="633"/>
    </row>
    <row r="1414" spans="1:11" ht="15.75">
      <c r="A1414" s="174"/>
      <c r="K1414" s="633"/>
    </row>
    <row r="1415" spans="1:11" ht="15.75">
      <c r="A1415" s="174"/>
      <c r="K1415" s="633"/>
    </row>
    <row r="1416" spans="1:11" ht="15.75">
      <c r="A1416" s="174"/>
      <c r="K1416" s="633"/>
    </row>
    <row r="1417" spans="1:11" ht="15.75">
      <c r="A1417" s="174"/>
      <c r="K1417" s="633"/>
    </row>
    <row r="1418" spans="1:11" ht="15.75">
      <c r="A1418" s="174"/>
      <c r="K1418" s="633"/>
    </row>
    <row r="1419" spans="1:11" ht="15.75">
      <c r="A1419" s="174"/>
      <c r="K1419" s="633"/>
    </row>
    <row r="1420" spans="1:11" ht="15.75">
      <c r="A1420" s="174"/>
      <c r="K1420" s="633"/>
    </row>
    <row r="1421" spans="1:11" ht="15.75">
      <c r="A1421" s="174"/>
      <c r="K1421" s="633"/>
    </row>
    <row r="1422" spans="1:11" ht="15.75">
      <c r="A1422" s="639"/>
      <c r="B1422" s="38"/>
      <c r="K1422" s="633"/>
    </row>
    <row r="1423" spans="1:11" ht="15.75">
      <c r="A1423" s="639"/>
      <c r="B1423" s="38"/>
      <c r="K1423" s="633"/>
    </row>
    <row r="1424" spans="1:11" ht="15.75">
      <c r="A1424" s="639"/>
      <c r="B1424" s="38"/>
      <c r="K1424" s="633"/>
    </row>
    <row r="1425" spans="1:18" ht="15.75">
      <c r="A1425" s="639"/>
      <c r="B1425" s="38"/>
      <c r="K1425" s="633"/>
    </row>
    <row r="1426" spans="1:18" s="38" customFormat="1" ht="15.75">
      <c r="A1426" s="639"/>
      <c r="K1426" s="10"/>
    </row>
    <row r="1427" spans="1:18" s="38" customFormat="1" ht="23.25">
      <c r="A1427" s="638" t="s">
        <v>3611</v>
      </c>
      <c r="K1427" s="17"/>
    </row>
    <row r="1428" spans="1:18" ht="15.75">
      <c r="A1428" s="640" t="s">
        <v>2638</v>
      </c>
      <c r="B1428" s="38"/>
      <c r="C1428" s="38"/>
      <c r="D1428" s="38"/>
      <c r="E1428" s="38"/>
      <c r="F1428" s="640" t="s">
        <v>2639</v>
      </c>
      <c r="G1428" s="38"/>
      <c r="H1428" s="38"/>
      <c r="I1428" s="38"/>
      <c r="J1428" s="38"/>
      <c r="K1428" s="640" t="s">
        <v>2640</v>
      </c>
      <c r="L1428" s="38"/>
    </row>
    <row r="1429" spans="1:18" ht="15.75">
      <c r="A1429" s="174" t="s">
        <v>718</v>
      </c>
      <c r="B1429" t="s">
        <v>4454</v>
      </c>
      <c r="F1429" s="174" t="s">
        <v>716</v>
      </c>
      <c r="G1429" t="s">
        <v>4843</v>
      </c>
      <c r="H1429" s="21"/>
      <c r="I1429" s="58"/>
      <c r="J1429" s="38"/>
      <c r="K1429" s="174" t="s">
        <v>717</v>
      </c>
      <c r="L1429" t="s">
        <v>4249</v>
      </c>
    </row>
    <row r="1430" spans="1:18" ht="15.75">
      <c r="A1430" s="174" t="s">
        <v>718</v>
      </c>
      <c r="B1430" t="s">
        <v>4570</v>
      </c>
      <c r="C1430" s="38"/>
      <c r="D1430" s="38"/>
      <c r="F1430" s="174" t="s">
        <v>717</v>
      </c>
      <c r="G1430" t="s">
        <v>5136</v>
      </c>
      <c r="K1430" s="174" t="s">
        <v>717</v>
      </c>
      <c r="L1430" t="s">
        <v>4250</v>
      </c>
    </row>
    <row r="1431" spans="1:18" ht="15.75">
      <c r="A1431" s="174" t="s">
        <v>717</v>
      </c>
      <c r="B1431" t="s">
        <v>4566</v>
      </c>
      <c r="C1431" s="38"/>
      <c r="D1431" s="38"/>
      <c r="F1431" s="174" t="s">
        <v>716</v>
      </c>
      <c r="G1431" t="s">
        <v>5301</v>
      </c>
      <c r="H1431" s="38"/>
      <c r="I1431" s="199"/>
      <c r="J1431" s="38"/>
      <c r="K1431" s="174" t="s">
        <v>718</v>
      </c>
      <c r="L1431" t="s">
        <v>4450</v>
      </c>
      <c r="M1431" s="38"/>
      <c r="N1431" s="38"/>
    </row>
    <row r="1432" spans="1:18" ht="15.75">
      <c r="A1432" s="645" t="s">
        <v>718</v>
      </c>
      <c r="B1432" t="s">
        <v>5643</v>
      </c>
      <c r="F1432" s="174" t="s">
        <v>718</v>
      </c>
      <c r="G1432" t="s">
        <v>5513</v>
      </c>
      <c r="H1432" s="38"/>
      <c r="K1432" s="174" t="s">
        <v>716</v>
      </c>
      <c r="L1432" t="s">
        <v>4944</v>
      </c>
      <c r="M1432" s="21"/>
      <c r="N1432" s="58"/>
      <c r="O1432" s="38"/>
      <c r="R1432" t="s">
        <v>2452</v>
      </c>
    </row>
    <row r="1433" spans="1:18" ht="15.75">
      <c r="A1433" s="174" t="s">
        <v>718</v>
      </c>
      <c r="B1433" t="s">
        <v>5644</v>
      </c>
      <c r="F1433" s="174" t="s">
        <v>717</v>
      </c>
      <c r="G1433" t="s">
        <v>5177</v>
      </c>
      <c r="K1433" s="174" t="s">
        <v>717</v>
      </c>
      <c r="L1433" t="s">
        <v>4950</v>
      </c>
      <c r="M1433" s="21"/>
      <c r="N1433" s="58"/>
      <c r="O1433" s="38"/>
    </row>
    <row r="1434" spans="1:18" ht="15.75">
      <c r="A1434" s="639"/>
      <c r="B1434" s="38"/>
      <c r="K1434" s="174" t="s">
        <v>717</v>
      </c>
      <c r="L1434" t="s">
        <v>5319</v>
      </c>
    </row>
    <row r="1435" spans="1:18" ht="15.75">
      <c r="A1435" s="639"/>
      <c r="B1435" s="38"/>
      <c r="K1435" s="174" t="s">
        <v>716</v>
      </c>
      <c r="L1435" t="s">
        <v>5125</v>
      </c>
    </row>
    <row r="1436" spans="1:18" ht="15.75">
      <c r="A1436" s="639"/>
      <c r="B1436" s="38"/>
      <c r="K1436" s="174" t="s">
        <v>717</v>
      </c>
      <c r="L1436" t="s">
        <v>5129</v>
      </c>
    </row>
    <row r="1437" spans="1:18" ht="15.75">
      <c r="A1437" s="639"/>
      <c r="B1437" s="38"/>
      <c r="K1437" s="174" t="s">
        <v>717</v>
      </c>
      <c r="L1437" t="s">
        <v>5130</v>
      </c>
      <c r="M1437" s="38"/>
      <c r="N1437" s="38"/>
    </row>
    <row r="1438" spans="1:18" ht="15.75">
      <c r="A1438" s="639"/>
      <c r="B1438" s="38"/>
      <c r="K1438" s="174" t="s">
        <v>718</v>
      </c>
      <c r="L1438" t="s">
        <v>5435</v>
      </c>
      <c r="M1438" s="38"/>
      <c r="N1438" s="38"/>
      <c r="O1438" s="38"/>
    </row>
    <row r="1439" spans="1:18" ht="15.75">
      <c r="A1439" s="639"/>
      <c r="B1439" s="38"/>
      <c r="K1439" s="174" t="s">
        <v>718</v>
      </c>
      <c r="L1439" t="s">
        <v>5446</v>
      </c>
      <c r="M1439" s="38"/>
      <c r="N1439" s="199"/>
      <c r="O1439" s="38"/>
    </row>
    <row r="1440" spans="1:18" ht="15.75">
      <c r="A1440" s="639"/>
      <c r="B1440" s="38"/>
      <c r="K1440" s="174" t="s">
        <v>717</v>
      </c>
      <c r="L1440" t="s">
        <v>5514</v>
      </c>
      <c r="M1440" s="38"/>
      <c r="N1440" s="25"/>
    </row>
    <row r="1441" spans="1:12" ht="15.75">
      <c r="A1441" s="639"/>
      <c r="B1441" s="38"/>
      <c r="K1441" s="174" t="s">
        <v>716</v>
      </c>
      <c r="L1441" t="s">
        <v>5715</v>
      </c>
    </row>
    <row r="1442" spans="1:12" ht="15.75">
      <c r="A1442" s="639"/>
      <c r="B1442" s="38"/>
      <c r="K1442" s="174" t="s">
        <v>717</v>
      </c>
      <c r="L1442" t="s">
        <v>5706</v>
      </c>
    </row>
    <row r="1443" spans="1:12" ht="15.75">
      <c r="A1443" s="639"/>
      <c r="B1443" s="38"/>
      <c r="K1443" s="174" t="s">
        <v>718</v>
      </c>
      <c r="L1443" t="s">
        <v>5709</v>
      </c>
    </row>
    <row r="1444" spans="1:12" ht="15.75">
      <c r="A1444" s="639"/>
      <c r="B1444" s="38"/>
      <c r="K1444" s="174" t="s">
        <v>716</v>
      </c>
      <c r="L1444" t="s">
        <v>5714</v>
      </c>
    </row>
    <row r="1445" spans="1:12" ht="15.75">
      <c r="A1445" s="639"/>
      <c r="B1445" s="38"/>
      <c r="K1445" s="174" t="s">
        <v>718</v>
      </c>
      <c r="L1445" t="s">
        <v>5721</v>
      </c>
    </row>
    <row r="1446" spans="1:12" ht="15.75">
      <c r="A1446" s="639"/>
      <c r="B1446" s="38"/>
      <c r="K1446" s="636"/>
    </row>
    <row r="1447" spans="1:12" ht="15.75">
      <c r="A1447" s="639"/>
      <c r="B1447" s="38"/>
      <c r="K1447" s="636"/>
    </row>
    <row r="1448" spans="1:12" ht="15.75">
      <c r="A1448" s="639"/>
      <c r="B1448" s="38"/>
      <c r="K1448" s="636"/>
    </row>
    <row r="1449" spans="1:12" ht="15.75">
      <c r="A1449" s="639"/>
      <c r="B1449" s="38"/>
      <c r="K1449" s="636"/>
    </row>
    <row r="1450" spans="1:12" ht="15.75">
      <c r="A1450" s="639"/>
      <c r="B1450" s="38"/>
      <c r="K1450" s="636"/>
    </row>
    <row r="1451" spans="1:12" ht="15.75">
      <c r="A1451" s="639"/>
      <c r="B1451" s="38"/>
      <c r="K1451" s="636"/>
    </row>
    <row r="1452" spans="1:12" ht="15.75">
      <c r="A1452" s="639"/>
      <c r="B1452" s="38"/>
      <c r="K1452" s="636"/>
    </row>
    <row r="1453" spans="1:12" ht="15.75">
      <c r="A1453" s="639"/>
      <c r="B1453" s="38"/>
      <c r="K1453" s="636"/>
    </row>
    <row r="1454" spans="1:12" ht="15.75">
      <c r="A1454" s="639"/>
      <c r="B1454" s="38"/>
      <c r="K1454" s="636"/>
    </row>
    <row r="1455" spans="1:12" ht="15.75">
      <c r="A1455" s="639"/>
      <c r="B1455" s="38"/>
      <c r="K1455" s="636"/>
    </row>
    <row r="1456" spans="1:12" ht="15.75">
      <c r="A1456" s="639"/>
      <c r="B1456" s="38"/>
      <c r="K1456" s="636"/>
    </row>
    <row r="1457" spans="1:14" ht="15.75">
      <c r="A1457" s="639"/>
      <c r="B1457" s="38"/>
      <c r="K1457" s="636"/>
    </row>
    <row r="1458" spans="1:14" s="38" customFormat="1" ht="23.25">
      <c r="A1458" s="638" t="s">
        <v>2711</v>
      </c>
      <c r="K1458" s="10"/>
    </row>
    <row r="1459" spans="1:14" s="38" customFormat="1" ht="15.75">
      <c r="A1459" s="640" t="s">
        <v>2638</v>
      </c>
      <c r="F1459" s="640" t="s">
        <v>2639</v>
      </c>
      <c r="K1459" s="640" t="s">
        <v>2640</v>
      </c>
    </row>
    <row r="1460" spans="1:14" s="38" customFormat="1" ht="15.75">
      <c r="A1460" s="174" t="s">
        <v>716</v>
      </c>
      <c r="B1460" t="s">
        <v>4570</v>
      </c>
      <c r="F1460" s="174" t="s">
        <v>717</v>
      </c>
      <c r="G1460" t="s">
        <v>4899</v>
      </c>
      <c r="H1460"/>
      <c r="I1460"/>
      <c r="K1460" s="174" t="s">
        <v>716</v>
      </c>
      <c r="L1460" t="s">
        <v>5217</v>
      </c>
      <c r="M1460"/>
      <c r="N1460"/>
    </row>
    <row r="1461" spans="1:14" s="38" customFormat="1" ht="15.75">
      <c r="A1461" s="174" t="s">
        <v>717</v>
      </c>
      <c r="B1461" t="s">
        <v>5174</v>
      </c>
      <c r="F1461" s="174" t="s">
        <v>717</v>
      </c>
      <c r="G1461" t="s">
        <v>5009</v>
      </c>
      <c r="K1461" s="174" t="s">
        <v>716</v>
      </c>
      <c r="L1461" t="s">
        <v>5218</v>
      </c>
      <c r="M1461"/>
      <c r="N1461"/>
    </row>
    <row r="1462" spans="1:14" s="38" customFormat="1" ht="15.75">
      <c r="A1462" s="174" t="s">
        <v>717</v>
      </c>
      <c r="B1462" t="s">
        <v>5983</v>
      </c>
      <c r="C1462"/>
      <c r="F1462" s="174" t="s">
        <v>718</v>
      </c>
      <c r="G1462" t="s">
        <v>5513</v>
      </c>
      <c r="K1462" s="174" t="s">
        <v>717</v>
      </c>
      <c r="L1462" t="s">
        <v>5514</v>
      </c>
      <c r="N1462" s="25"/>
    </row>
    <row r="1463" spans="1:14" s="38" customFormat="1" ht="15.75">
      <c r="A1463" s="640"/>
      <c r="F1463" s="174" t="s">
        <v>716</v>
      </c>
      <c r="G1463" t="s">
        <v>6086</v>
      </c>
      <c r="K1463" s="174" t="s">
        <v>717</v>
      </c>
      <c r="L1463" t="s">
        <v>5723</v>
      </c>
      <c r="M1463"/>
      <c r="N1463"/>
    </row>
    <row r="1464" spans="1:14" s="38" customFormat="1" ht="15.75">
      <c r="A1464" s="640"/>
      <c r="F1464" s="174" t="s">
        <v>717</v>
      </c>
      <c r="G1464" t="s">
        <v>6077</v>
      </c>
      <c r="H1464"/>
      <c r="I1464"/>
      <c r="K1464" s="174"/>
      <c r="L1464"/>
    </row>
    <row r="1465" spans="1:14" s="38" customFormat="1" ht="15.75">
      <c r="A1465" s="640"/>
      <c r="F1465" s="640"/>
      <c r="K1465" s="174"/>
      <c r="L1465"/>
    </row>
    <row r="1466" spans="1:14" s="38" customFormat="1" ht="15.75">
      <c r="A1466" s="640"/>
      <c r="F1466" s="640"/>
      <c r="K1466" s="174"/>
      <c r="L1466"/>
    </row>
    <row r="1467" spans="1:14" s="38" customFormat="1" ht="15.75">
      <c r="A1467" s="640"/>
      <c r="F1467" s="640"/>
      <c r="K1467" s="174"/>
      <c r="L1467"/>
    </row>
    <row r="1468" spans="1:14" s="38" customFormat="1" ht="15.75">
      <c r="A1468" s="640"/>
      <c r="F1468" s="640"/>
      <c r="K1468" s="174"/>
      <c r="L1468"/>
    </row>
    <row r="1469" spans="1:14" s="38" customFormat="1" ht="15.75">
      <c r="A1469" s="640"/>
      <c r="F1469" s="640"/>
      <c r="K1469" s="174"/>
      <c r="L1469"/>
    </row>
    <row r="1470" spans="1:14" s="38" customFormat="1" ht="15.75">
      <c r="A1470" s="640"/>
      <c r="F1470" s="640"/>
      <c r="K1470" s="174"/>
      <c r="L1470"/>
    </row>
    <row r="1471" spans="1:14" s="38" customFormat="1" ht="15.75">
      <c r="A1471" s="640"/>
      <c r="F1471" s="640"/>
      <c r="K1471" s="174"/>
      <c r="L1471"/>
    </row>
    <row r="1472" spans="1:14" s="38" customFormat="1" ht="15.75">
      <c r="A1472" s="639"/>
      <c r="K1472" s="174"/>
      <c r="L1472"/>
    </row>
    <row r="1473" spans="1:12" s="38" customFormat="1" ht="15.75">
      <c r="A1473" s="639"/>
      <c r="K1473" s="174"/>
      <c r="L1473"/>
    </row>
    <row r="1474" spans="1:12" s="38" customFormat="1" ht="15.75">
      <c r="A1474" s="639"/>
      <c r="K1474" s="174"/>
      <c r="L1474"/>
    </row>
    <row r="1475" spans="1:12" s="38" customFormat="1" ht="15.75">
      <c r="A1475" s="639"/>
      <c r="K1475" s="174"/>
      <c r="L1475"/>
    </row>
    <row r="1476" spans="1:12" s="38" customFormat="1" ht="15.75">
      <c r="A1476" s="639"/>
      <c r="K1476" s="174"/>
      <c r="L1476"/>
    </row>
    <row r="1477" spans="1:12" s="38" customFormat="1" ht="15.75">
      <c r="A1477" s="639"/>
      <c r="K1477" s="174"/>
      <c r="L1477"/>
    </row>
    <row r="1478" spans="1:12" s="38" customFormat="1" ht="15.75">
      <c r="A1478" s="639"/>
      <c r="K1478" s="174"/>
      <c r="L1478"/>
    </row>
    <row r="1479" spans="1:12" s="38" customFormat="1" ht="15.75">
      <c r="A1479" s="639"/>
      <c r="K1479" s="16"/>
    </row>
    <row r="1480" spans="1:12" s="38" customFormat="1" ht="15.75">
      <c r="A1480" s="639"/>
      <c r="K1480" s="16"/>
    </row>
    <row r="1481" spans="1:12" s="38" customFormat="1" ht="15.75">
      <c r="A1481" s="639"/>
      <c r="K1481" s="16"/>
    </row>
    <row r="1482" spans="1:12" s="38" customFormat="1" ht="15.75">
      <c r="A1482" s="639"/>
      <c r="K1482" s="16"/>
    </row>
    <row r="1483" spans="1:12" s="38" customFormat="1" ht="15.75">
      <c r="A1483" s="639"/>
      <c r="K1483" s="16"/>
    </row>
    <row r="1484" spans="1:12" s="38" customFormat="1" ht="15.75">
      <c r="A1484" s="639"/>
      <c r="K1484" s="16"/>
    </row>
    <row r="1485" spans="1:12" s="38" customFormat="1" ht="15.75">
      <c r="A1485" s="639"/>
      <c r="K1485" s="16"/>
    </row>
    <row r="1486" spans="1:12" s="38" customFormat="1" ht="15.75">
      <c r="A1486" s="639"/>
      <c r="K1486" s="16"/>
    </row>
    <row r="1487" spans="1:12" s="38" customFormat="1" ht="15.75">
      <c r="A1487" s="639"/>
      <c r="K1487" s="16"/>
    </row>
    <row r="1488" spans="1:12" s="38" customFormat="1" ht="15.75">
      <c r="A1488" s="639"/>
      <c r="K1488" s="16"/>
    </row>
    <row r="1489" spans="1:15" s="38" customFormat="1" ht="23.25">
      <c r="A1489" s="638" t="s">
        <v>2213</v>
      </c>
      <c r="K1489" s="10"/>
    </row>
    <row r="1490" spans="1:15" s="38" customFormat="1" ht="15.75">
      <c r="A1490" s="640" t="s">
        <v>2638</v>
      </c>
      <c r="F1490" s="640" t="s">
        <v>2639</v>
      </c>
      <c r="K1490" s="640" t="s">
        <v>2640</v>
      </c>
    </row>
    <row r="1491" spans="1:15" s="38" customFormat="1" ht="15.75">
      <c r="A1491" s="174" t="s">
        <v>717</v>
      </c>
      <c r="B1491" t="s">
        <v>4570</v>
      </c>
      <c r="F1491" s="174" t="s">
        <v>718</v>
      </c>
      <c r="G1491" t="s">
        <v>5176</v>
      </c>
      <c r="H1491"/>
      <c r="I1491"/>
      <c r="K1491" s="174" t="s">
        <v>717</v>
      </c>
      <c r="L1491" t="s">
        <v>4366</v>
      </c>
      <c r="M1491"/>
      <c r="N1491"/>
    </row>
    <row r="1492" spans="1:15" s="38" customFormat="1" ht="15.75">
      <c r="A1492" s="174"/>
      <c r="B1492"/>
      <c r="F1492" s="174" t="s">
        <v>718</v>
      </c>
      <c r="G1492" t="s">
        <v>6086</v>
      </c>
      <c r="K1492" s="174" t="s">
        <v>716</v>
      </c>
      <c r="L1492" t="s">
        <v>5340</v>
      </c>
      <c r="M1492"/>
      <c r="N1492"/>
    </row>
    <row r="1493" spans="1:15" s="38" customFormat="1" ht="15.75">
      <c r="A1493" s="174"/>
      <c r="B1493"/>
      <c r="F1493" s="174"/>
      <c r="G1493"/>
      <c r="K1493" s="174" t="s">
        <v>718</v>
      </c>
      <c r="L1493" t="s">
        <v>5341</v>
      </c>
      <c r="M1493"/>
      <c r="N1493"/>
      <c r="O1493"/>
    </row>
    <row r="1494" spans="1:15" s="38" customFormat="1" ht="15.75">
      <c r="A1494" s="174"/>
      <c r="B1494"/>
      <c r="G1494" s="38" t="s">
        <v>2452</v>
      </c>
      <c r="K1494" s="174" t="s">
        <v>718</v>
      </c>
      <c r="L1494" t="s">
        <v>5549</v>
      </c>
      <c r="M1494"/>
      <c r="N1494"/>
    </row>
    <row r="1495" spans="1:15" s="38" customFormat="1" ht="15.75">
      <c r="A1495" s="639"/>
      <c r="K1495" s="174" t="s">
        <v>716</v>
      </c>
      <c r="L1495" t="s">
        <v>5548</v>
      </c>
      <c r="M1495"/>
      <c r="N1495"/>
    </row>
    <row r="1496" spans="1:15" s="38" customFormat="1" ht="15.75">
      <c r="A1496" s="639"/>
      <c r="K1496" s="174" t="s">
        <v>718</v>
      </c>
      <c r="L1496" t="s">
        <v>5710</v>
      </c>
      <c r="M1496"/>
      <c r="N1496"/>
      <c r="O1496"/>
    </row>
    <row r="1497" spans="1:15" s="38" customFormat="1" ht="15.75">
      <c r="A1497" s="639"/>
      <c r="K1497" s="174"/>
      <c r="L1497"/>
    </row>
    <row r="1498" spans="1:15" s="38" customFormat="1" ht="15.75">
      <c r="A1498" s="639"/>
      <c r="K1498" s="174"/>
      <c r="L1498"/>
    </row>
    <row r="1499" spans="1:15" s="38" customFormat="1" ht="15.75">
      <c r="A1499" s="639"/>
      <c r="K1499" s="174"/>
      <c r="L1499"/>
    </row>
    <row r="1500" spans="1:15" s="38" customFormat="1" ht="15.75">
      <c r="A1500" s="639"/>
      <c r="K1500" s="174"/>
      <c r="L1500"/>
    </row>
    <row r="1501" spans="1:15" s="38" customFormat="1" ht="15.75">
      <c r="A1501" s="639"/>
      <c r="K1501" s="174"/>
      <c r="L1501"/>
    </row>
    <row r="1502" spans="1:15" s="38" customFormat="1" ht="15.75">
      <c r="A1502" s="639"/>
      <c r="K1502" s="174"/>
      <c r="L1502"/>
    </row>
    <row r="1503" spans="1:15" s="38" customFormat="1" ht="15.75">
      <c r="A1503" s="639"/>
      <c r="K1503" s="174"/>
      <c r="L1503"/>
    </row>
    <row r="1504" spans="1:15" s="38" customFormat="1" ht="15.75">
      <c r="A1504" s="639"/>
      <c r="K1504" s="174"/>
      <c r="L1504"/>
    </row>
    <row r="1505" spans="1:12" s="38" customFormat="1" ht="15.75">
      <c r="A1505" s="639"/>
      <c r="K1505" s="174"/>
      <c r="L1505"/>
    </row>
    <row r="1506" spans="1:12" s="38" customFormat="1" ht="15.75">
      <c r="A1506" s="639"/>
      <c r="K1506" s="174"/>
      <c r="L1506"/>
    </row>
    <row r="1507" spans="1:12" s="38" customFormat="1" ht="15.75">
      <c r="A1507" s="639"/>
      <c r="K1507" s="16"/>
    </row>
    <row r="1508" spans="1:12" s="38" customFormat="1" ht="15.75">
      <c r="A1508" s="639"/>
      <c r="K1508" s="16"/>
    </row>
    <row r="1509" spans="1:12" s="38" customFormat="1" ht="15.75">
      <c r="A1509" s="639"/>
      <c r="K1509" s="16"/>
    </row>
    <row r="1510" spans="1:12" s="38" customFormat="1" ht="15.75">
      <c r="A1510" s="639"/>
      <c r="K1510" s="16"/>
    </row>
    <row r="1511" spans="1:12" s="38" customFormat="1" ht="15.75">
      <c r="A1511" s="639"/>
      <c r="K1511" s="16"/>
    </row>
    <row r="1512" spans="1:12" s="38" customFormat="1" ht="15.75">
      <c r="A1512" s="639"/>
      <c r="K1512" s="16"/>
    </row>
    <row r="1513" spans="1:12" s="38" customFormat="1" ht="15.75">
      <c r="A1513" s="639"/>
      <c r="K1513" s="16"/>
    </row>
    <row r="1514" spans="1:12" s="38" customFormat="1" ht="15.75">
      <c r="A1514" s="639"/>
      <c r="K1514" s="16"/>
    </row>
    <row r="1515" spans="1:12" s="38" customFormat="1" ht="15.75">
      <c r="A1515" s="639"/>
      <c r="K1515" s="16"/>
    </row>
    <row r="1516" spans="1:12" s="38" customFormat="1" ht="15.75">
      <c r="A1516" s="639"/>
      <c r="K1516" s="16"/>
    </row>
    <row r="1517" spans="1:12" s="38" customFormat="1" ht="15.75">
      <c r="A1517" s="639"/>
      <c r="K1517" s="16"/>
    </row>
    <row r="1518" spans="1:12" s="38" customFormat="1" ht="15.75">
      <c r="A1518" s="639"/>
      <c r="K1518" s="16"/>
    </row>
    <row r="1519" spans="1:12" s="38" customFormat="1" ht="15.75">
      <c r="A1519" s="639"/>
      <c r="K1519" s="16"/>
    </row>
    <row r="1520" spans="1:12" s="38" customFormat="1" ht="23.25">
      <c r="A1520" s="638" t="s">
        <v>2703</v>
      </c>
      <c r="K1520" s="16"/>
    </row>
    <row r="1521" spans="1:15" s="38" customFormat="1" ht="15.75">
      <c r="A1521" s="640" t="s">
        <v>2638</v>
      </c>
      <c r="F1521" s="640" t="s">
        <v>2639</v>
      </c>
      <c r="K1521" s="640" t="s">
        <v>2640</v>
      </c>
    </row>
    <row r="1522" spans="1:15" s="38" customFormat="1" ht="15.75">
      <c r="A1522" s="174" t="s">
        <v>716</v>
      </c>
      <c r="B1522" t="s">
        <v>4452</v>
      </c>
      <c r="F1522" s="174" t="s">
        <v>716</v>
      </c>
      <c r="G1522" t="s">
        <v>6087</v>
      </c>
      <c r="K1522" s="174" t="s">
        <v>717</v>
      </c>
      <c r="L1522" t="s">
        <v>4905</v>
      </c>
      <c r="M1522"/>
      <c r="N1522"/>
      <c r="O1522"/>
    </row>
    <row r="1523" spans="1:15" s="38" customFormat="1" ht="15.75">
      <c r="A1523" s="174"/>
      <c r="B1523"/>
      <c r="F1523" s="174" t="s">
        <v>716</v>
      </c>
      <c r="G1523" t="s">
        <v>6079</v>
      </c>
      <c r="K1523" s="174" t="s">
        <v>717</v>
      </c>
      <c r="L1523" t="s">
        <v>5065</v>
      </c>
      <c r="M1523"/>
      <c r="N1523"/>
    </row>
    <row r="1524" spans="1:15" s="38" customFormat="1" ht="15.75">
      <c r="A1524" s="174"/>
      <c r="B1524"/>
      <c r="F1524" s="640"/>
      <c r="K1524" s="174" t="s">
        <v>718</v>
      </c>
      <c r="L1524" t="s">
        <v>5131</v>
      </c>
      <c r="M1524"/>
      <c r="N1524"/>
    </row>
    <row r="1525" spans="1:15" s="38" customFormat="1" ht="15.75">
      <c r="A1525" s="640"/>
      <c r="F1525" s="640"/>
      <c r="K1525" s="174" t="s">
        <v>716</v>
      </c>
      <c r="L1525" t="s">
        <v>5137</v>
      </c>
      <c r="M1525"/>
      <c r="N1525"/>
    </row>
    <row r="1526" spans="1:15" s="38" customFormat="1" ht="15.75">
      <c r="A1526" s="640"/>
      <c r="F1526" s="640"/>
      <c r="K1526" s="174" t="s">
        <v>718</v>
      </c>
      <c r="L1526" t="s">
        <v>5138</v>
      </c>
      <c r="M1526"/>
      <c r="N1526"/>
    </row>
    <row r="1527" spans="1:15" s="38" customFormat="1" ht="15.75">
      <c r="A1527" s="640"/>
      <c r="F1527" s="640"/>
      <c r="K1527" s="174" t="s">
        <v>716</v>
      </c>
      <c r="L1527" t="s">
        <v>6088</v>
      </c>
      <c r="M1527" s="21"/>
      <c r="N1527" s="58"/>
    </row>
    <row r="1528" spans="1:15" s="38" customFormat="1" ht="15.75">
      <c r="A1528" s="640"/>
      <c r="F1528" s="640"/>
      <c r="K1528" s="174" t="s">
        <v>718</v>
      </c>
      <c r="L1528" t="s">
        <v>6089</v>
      </c>
      <c r="M1528" s="21"/>
      <c r="N1528" s="58"/>
    </row>
    <row r="1529" spans="1:15" s="38" customFormat="1" ht="15.75">
      <c r="A1529" s="640"/>
      <c r="F1529" s="640"/>
      <c r="K1529" s="174" t="s">
        <v>716</v>
      </c>
      <c r="L1529" t="s">
        <v>6083</v>
      </c>
      <c r="M1529" s="21"/>
      <c r="N1529" s="58"/>
    </row>
    <row r="1530" spans="1:15" s="38" customFormat="1" ht="15.75">
      <c r="A1530" s="640"/>
      <c r="F1530" s="640"/>
      <c r="K1530" s="174" t="s">
        <v>716</v>
      </c>
      <c r="L1530" t="s">
        <v>6090</v>
      </c>
    </row>
    <row r="1531" spans="1:15" s="38" customFormat="1" ht="15.75">
      <c r="A1531" s="640"/>
      <c r="F1531" s="640"/>
      <c r="K1531" s="174"/>
      <c r="L1531"/>
    </row>
    <row r="1532" spans="1:15" s="38" customFormat="1" ht="15.75">
      <c r="A1532" s="640"/>
      <c r="F1532" s="640"/>
      <c r="K1532" s="174"/>
      <c r="L1532"/>
    </row>
    <row r="1533" spans="1:15" s="38" customFormat="1" ht="15.75">
      <c r="A1533" s="640"/>
      <c r="F1533" s="640"/>
      <c r="K1533" s="640"/>
    </row>
    <row r="1534" spans="1:15" s="38" customFormat="1" ht="15.75">
      <c r="A1534" s="640"/>
      <c r="F1534" s="640"/>
      <c r="K1534" s="640"/>
    </row>
    <row r="1535" spans="1:15" s="38" customFormat="1" ht="15.75">
      <c r="A1535" s="640"/>
      <c r="F1535" s="640"/>
      <c r="K1535" s="640"/>
    </row>
    <row r="1536" spans="1:15" s="38" customFormat="1" ht="15.75">
      <c r="A1536" s="640"/>
      <c r="F1536" s="640"/>
      <c r="K1536" s="640"/>
    </row>
    <row r="1537" spans="1:16" s="38" customFormat="1" ht="15.75">
      <c r="A1537" s="640"/>
      <c r="F1537" s="640"/>
      <c r="K1537" s="640"/>
    </row>
    <row r="1538" spans="1:16" s="38" customFormat="1" ht="15.75">
      <c r="A1538" s="640"/>
      <c r="F1538" s="640"/>
      <c r="K1538" s="640"/>
    </row>
    <row r="1539" spans="1:16" s="38" customFormat="1" ht="15.75">
      <c r="A1539" s="640"/>
      <c r="F1539" s="640"/>
      <c r="K1539" s="640"/>
    </row>
    <row r="1540" spans="1:16" s="38" customFormat="1" ht="15.75">
      <c r="A1540" s="640"/>
      <c r="F1540" s="640"/>
      <c r="K1540" s="640"/>
    </row>
    <row r="1541" spans="1:16" s="38" customFormat="1" ht="15.75">
      <c r="A1541" s="640"/>
      <c r="F1541" s="640"/>
      <c r="K1541" s="640"/>
    </row>
    <row r="1542" spans="1:16" s="38" customFormat="1" ht="15.75">
      <c r="A1542" s="639"/>
      <c r="K1542" s="16"/>
    </row>
    <row r="1543" spans="1:16" s="38" customFormat="1" ht="15.75">
      <c r="A1543" s="639"/>
      <c r="K1543" s="16"/>
      <c r="P1543" s="38" t="s">
        <v>2452</v>
      </c>
    </row>
    <row r="1544" spans="1:16" s="38" customFormat="1" ht="15.75">
      <c r="A1544" s="639"/>
      <c r="K1544" s="16"/>
    </row>
    <row r="1545" spans="1:16" s="38" customFormat="1" ht="15.75">
      <c r="A1545" s="639"/>
      <c r="K1545" s="16"/>
    </row>
    <row r="1546" spans="1:16" s="38" customFormat="1" ht="15.75">
      <c r="A1546" s="639"/>
      <c r="K1546" s="16"/>
    </row>
    <row r="1547" spans="1:16" s="38" customFormat="1" ht="15.75">
      <c r="A1547" s="639"/>
      <c r="K1547" s="16"/>
    </row>
    <row r="1548" spans="1:16" s="38" customFormat="1" ht="15.75">
      <c r="A1548" s="639"/>
      <c r="K1548" s="16"/>
    </row>
    <row r="1549" spans="1:16" s="38" customFormat="1" ht="15.75">
      <c r="A1549" s="639"/>
      <c r="K1549" s="16"/>
    </row>
    <row r="1550" spans="1:16" s="38" customFormat="1" ht="15.75">
      <c r="A1550" s="639"/>
      <c r="K1550" s="16"/>
    </row>
    <row r="1551" spans="1:16" s="38" customFormat="1" ht="23.25">
      <c r="A1551" s="638" t="s">
        <v>3612</v>
      </c>
      <c r="K1551" s="16"/>
    </row>
    <row r="1552" spans="1:16" s="38" customFormat="1" ht="15.75">
      <c r="A1552" s="640" t="s">
        <v>2638</v>
      </c>
      <c r="F1552" s="640" t="s">
        <v>2639</v>
      </c>
      <c r="K1552" s="640" t="s">
        <v>2640</v>
      </c>
    </row>
    <row r="1553" spans="1:15" s="38" customFormat="1" ht="15.75">
      <c r="A1553" s="174" t="s">
        <v>716</v>
      </c>
      <c r="B1553" t="s">
        <v>4906</v>
      </c>
      <c r="F1553" s="174" t="s">
        <v>717</v>
      </c>
      <c r="G1553" t="s">
        <v>5009</v>
      </c>
      <c r="K1553" s="174" t="s">
        <v>718</v>
      </c>
      <c r="L1553" t="s">
        <v>4255</v>
      </c>
      <c r="M1553"/>
      <c r="N1553"/>
      <c r="O1553"/>
    </row>
    <row r="1554" spans="1:15" s="38" customFormat="1" ht="15.75">
      <c r="A1554" s="174"/>
      <c r="B1554"/>
      <c r="F1554" s="174" t="s">
        <v>718</v>
      </c>
      <c r="G1554" t="s">
        <v>5513</v>
      </c>
      <c r="K1554" s="174" t="s">
        <v>716</v>
      </c>
      <c r="L1554" t="s">
        <v>4512</v>
      </c>
    </row>
    <row r="1555" spans="1:15" s="38" customFormat="1" ht="15.75">
      <c r="A1555" s="174"/>
      <c r="B1555"/>
      <c r="F1555" s="174"/>
      <c r="G1555"/>
      <c r="K1555" s="174" t="s">
        <v>716</v>
      </c>
      <c r="L1555" t="s">
        <v>4779</v>
      </c>
    </row>
    <row r="1556" spans="1:15" s="38" customFormat="1" ht="15.75">
      <c r="A1556" s="174"/>
      <c r="B1556"/>
      <c r="F1556" s="174"/>
      <c r="G1556"/>
      <c r="K1556" s="174" t="s">
        <v>716</v>
      </c>
      <c r="L1556" t="s">
        <v>4828</v>
      </c>
      <c r="M1556"/>
      <c r="N1556"/>
    </row>
    <row r="1557" spans="1:15" s="38" customFormat="1" ht="15.75">
      <c r="A1557" s="174"/>
      <c r="B1557"/>
      <c r="F1557" s="174"/>
      <c r="G1557"/>
      <c r="K1557" s="174" t="s">
        <v>717</v>
      </c>
      <c r="L1557" t="s">
        <v>4951</v>
      </c>
      <c r="M1557" s="21"/>
      <c r="N1557" s="58"/>
    </row>
    <row r="1558" spans="1:15" s="38" customFormat="1" ht="15.75">
      <c r="A1558" s="174"/>
      <c r="B1558"/>
      <c r="F1558" s="174"/>
      <c r="G1558"/>
      <c r="K1558" s="174" t="s">
        <v>716</v>
      </c>
      <c r="L1558" t="s">
        <v>5318</v>
      </c>
      <c r="M1558"/>
      <c r="N1558"/>
    </row>
    <row r="1559" spans="1:15" s="38" customFormat="1" ht="15.75">
      <c r="A1559" s="174"/>
      <c r="B1559"/>
      <c r="F1559" s="174"/>
      <c r="G1559"/>
      <c r="K1559" s="174" t="s">
        <v>717</v>
      </c>
      <c r="L1559" t="s">
        <v>5447</v>
      </c>
      <c r="M1559"/>
      <c r="N1559"/>
    </row>
    <row r="1560" spans="1:15" s="38" customFormat="1" ht="15.75">
      <c r="A1560" s="174"/>
      <c r="B1560"/>
      <c r="F1560" s="174"/>
      <c r="G1560"/>
      <c r="K1560" s="174" t="s">
        <v>718</v>
      </c>
      <c r="L1560" t="s">
        <v>5357</v>
      </c>
      <c r="M1560"/>
      <c r="N1560"/>
    </row>
    <row r="1561" spans="1:15" s="38" customFormat="1" ht="15.75">
      <c r="A1561" s="639"/>
      <c r="F1561" s="174"/>
      <c r="G1561"/>
      <c r="K1561" s="174" t="s">
        <v>718</v>
      </c>
      <c r="L1561" t="s">
        <v>5350</v>
      </c>
      <c r="M1561"/>
      <c r="N1561"/>
    </row>
    <row r="1562" spans="1:15" s="38" customFormat="1" ht="15.75">
      <c r="A1562" s="639"/>
      <c r="F1562" s="174"/>
      <c r="G1562"/>
      <c r="K1562" s="174" t="s">
        <v>716</v>
      </c>
      <c r="L1562" t="s">
        <v>5139</v>
      </c>
    </row>
    <row r="1563" spans="1:15" s="38" customFormat="1" ht="15.75">
      <c r="A1563" s="640"/>
      <c r="F1563" s="174"/>
      <c r="G1563"/>
      <c r="K1563" s="174" t="s">
        <v>716</v>
      </c>
      <c r="L1563" t="s">
        <v>5217</v>
      </c>
      <c r="M1563"/>
      <c r="N1563"/>
    </row>
    <row r="1564" spans="1:15" s="38" customFormat="1" ht="15.75">
      <c r="A1564" s="174"/>
      <c r="B1564"/>
      <c r="F1564" s="174"/>
      <c r="G1564"/>
      <c r="K1564" s="174" t="s">
        <v>716</v>
      </c>
      <c r="L1564" t="s">
        <v>5218</v>
      </c>
      <c r="M1564"/>
      <c r="N1564"/>
    </row>
    <row r="1565" spans="1:15" s="38" customFormat="1" ht="15.75">
      <c r="A1565" s="174"/>
      <c r="B1565"/>
      <c r="F1565" s="174"/>
      <c r="G1565"/>
      <c r="K1565" s="174" t="s">
        <v>716</v>
      </c>
      <c r="L1565" t="s">
        <v>5448</v>
      </c>
      <c r="M1565"/>
      <c r="N1565"/>
      <c r="O1565"/>
    </row>
    <row r="1566" spans="1:15" s="38" customFormat="1" ht="15.75">
      <c r="A1566" s="174"/>
      <c r="B1566"/>
      <c r="F1566" s="174"/>
      <c r="G1566"/>
      <c r="K1566" s="174" t="s">
        <v>716</v>
      </c>
      <c r="L1566" t="s">
        <v>5433</v>
      </c>
      <c r="O1566"/>
    </row>
    <row r="1567" spans="1:15" s="38" customFormat="1" ht="15.75">
      <c r="A1567" s="174"/>
      <c r="B1567"/>
      <c r="F1567" s="174"/>
      <c r="G1567"/>
      <c r="K1567" s="174" t="s">
        <v>717</v>
      </c>
      <c r="L1567" t="s">
        <v>5449</v>
      </c>
      <c r="N1567" s="199"/>
    </row>
    <row r="1568" spans="1:15" s="38" customFormat="1" ht="15.75">
      <c r="A1568" s="174"/>
      <c r="B1568"/>
      <c r="F1568" s="174"/>
      <c r="G1568"/>
      <c r="K1568" s="174" t="s">
        <v>718</v>
      </c>
      <c r="L1568" t="s">
        <v>5422</v>
      </c>
      <c r="M1568" s="21"/>
      <c r="N1568" s="58"/>
    </row>
    <row r="1569" spans="1:14" s="38" customFormat="1" ht="15.75">
      <c r="A1569" s="639"/>
      <c r="F1569" s="174"/>
      <c r="G1569"/>
      <c r="K1569" s="174" t="s">
        <v>718</v>
      </c>
      <c r="L1569" t="s">
        <v>5509</v>
      </c>
      <c r="M1569" s="636"/>
      <c r="N1569"/>
    </row>
    <row r="1570" spans="1:14" s="38" customFormat="1" ht="15.75">
      <c r="A1570" s="639"/>
      <c r="F1570" s="174"/>
      <c r="G1570"/>
      <c r="K1570" s="174" t="s">
        <v>717</v>
      </c>
      <c r="L1570" t="s">
        <v>5514</v>
      </c>
      <c r="N1570" s="25"/>
    </row>
    <row r="1571" spans="1:14" s="38" customFormat="1" ht="15.75" customHeight="1">
      <c r="A1571" s="639"/>
      <c r="F1571" s="174"/>
      <c r="G1571"/>
      <c r="K1571" s="174" t="s">
        <v>716</v>
      </c>
      <c r="L1571" t="s">
        <v>5550</v>
      </c>
      <c r="N1571" s="199"/>
    </row>
    <row r="1572" spans="1:14" s="38" customFormat="1" ht="15.75">
      <c r="A1572" s="639"/>
      <c r="F1572" s="174"/>
      <c r="G1572"/>
      <c r="K1572" s="174" t="s">
        <v>716</v>
      </c>
      <c r="L1572" t="s">
        <v>6069</v>
      </c>
      <c r="M1572" s="21"/>
      <c r="N1572" s="58"/>
    </row>
    <row r="1573" spans="1:14" s="38" customFormat="1" ht="15.75">
      <c r="A1573" s="639"/>
      <c r="F1573" s="174"/>
      <c r="G1573"/>
    </row>
    <row r="1574" spans="1:14" s="38" customFormat="1" ht="15.75">
      <c r="A1574" s="639"/>
      <c r="F1574" s="174"/>
      <c r="G1574"/>
    </row>
    <row r="1575" spans="1:14" s="38" customFormat="1" ht="15.75">
      <c r="A1575" s="639"/>
      <c r="F1575" s="174"/>
      <c r="G1575"/>
    </row>
    <row r="1576" spans="1:14" s="38" customFormat="1" ht="15.75">
      <c r="A1576" s="639"/>
      <c r="F1576" s="174"/>
      <c r="G1576"/>
    </row>
    <row r="1577" spans="1:14" s="38" customFormat="1" ht="15.75">
      <c r="A1577" s="639"/>
      <c r="F1577" s="174"/>
      <c r="G1577"/>
    </row>
    <row r="1578" spans="1:14" s="38" customFormat="1" ht="15.75">
      <c r="A1578" s="639"/>
      <c r="F1578" s="174"/>
      <c r="G1578"/>
    </row>
    <row r="1579" spans="1:14" s="38" customFormat="1" ht="15.75">
      <c r="A1579" s="639"/>
      <c r="F1579" s="174"/>
      <c r="G1579"/>
      <c r="K1579" s="16"/>
    </row>
    <row r="1580" spans="1:14" s="38" customFormat="1" ht="15.75">
      <c r="A1580" s="639"/>
      <c r="F1580" s="174"/>
      <c r="G1580"/>
      <c r="K1580" s="16"/>
    </row>
    <row r="1581" spans="1:14" s="38" customFormat="1" ht="15.75">
      <c r="A1581" s="639"/>
      <c r="F1581" s="174"/>
      <c r="G1581"/>
      <c r="K1581" s="16"/>
    </row>
    <row r="1582" spans="1:14" s="38" customFormat="1" ht="23.25">
      <c r="A1582" s="638" t="s">
        <v>2196</v>
      </c>
      <c r="K1582" s="16"/>
    </row>
    <row r="1583" spans="1:14" s="38" customFormat="1" ht="15.75">
      <c r="A1583" s="640" t="s">
        <v>2638</v>
      </c>
      <c r="F1583" s="640" t="s">
        <v>2639</v>
      </c>
      <c r="K1583" s="640" t="s">
        <v>2640</v>
      </c>
    </row>
    <row r="1584" spans="1:14" s="38" customFormat="1" ht="15.75">
      <c r="A1584" s="174" t="s">
        <v>717</v>
      </c>
      <c r="B1584" t="s">
        <v>5933</v>
      </c>
      <c r="F1584" s="174"/>
      <c r="G1584"/>
      <c r="K1584" s="174" t="s">
        <v>716</v>
      </c>
      <c r="L1584" t="s">
        <v>4362</v>
      </c>
      <c r="M1584"/>
      <c r="N1584"/>
    </row>
    <row r="1585" spans="1:15" s="38" customFormat="1" ht="15.75">
      <c r="A1585" s="645" t="s">
        <v>717</v>
      </c>
      <c r="B1585" t="s">
        <v>5970</v>
      </c>
      <c r="F1585" s="174"/>
      <c r="G1585"/>
      <c r="K1585" s="174" t="s">
        <v>717</v>
      </c>
      <c r="L1585" t="s">
        <v>4412</v>
      </c>
      <c r="M1585"/>
      <c r="N1585"/>
    </row>
    <row r="1586" spans="1:15" s="38" customFormat="1" ht="15.75">
      <c r="A1586" s="174"/>
      <c r="B1586"/>
      <c r="K1586" s="174" t="s">
        <v>716</v>
      </c>
      <c r="L1586" t="s">
        <v>4450</v>
      </c>
    </row>
    <row r="1587" spans="1:15" s="38" customFormat="1" ht="15.75">
      <c r="A1587" s="174"/>
      <c r="B1587"/>
      <c r="K1587" s="174" t="s">
        <v>718</v>
      </c>
      <c r="L1587" t="s">
        <v>4725</v>
      </c>
      <c r="M1587" s="636"/>
      <c r="N1587"/>
    </row>
    <row r="1588" spans="1:15" s="38" customFormat="1" ht="15.75">
      <c r="A1588" s="174"/>
      <c r="B1588"/>
      <c r="K1588" s="174" t="s">
        <v>716</v>
      </c>
      <c r="L1588" t="s">
        <v>5432</v>
      </c>
      <c r="M1588"/>
      <c r="N1588"/>
      <c r="O1588"/>
    </row>
    <row r="1589" spans="1:15" s="38" customFormat="1" ht="15.75">
      <c r="A1589" s="174"/>
      <c r="B1589"/>
      <c r="K1589" s="174" t="s">
        <v>717</v>
      </c>
      <c r="L1589" t="s">
        <v>5542</v>
      </c>
      <c r="N1589" s="199"/>
    </row>
    <row r="1590" spans="1:15" s="38" customFormat="1" ht="15.75">
      <c r="A1590" s="174"/>
      <c r="B1590"/>
      <c r="K1590" s="174"/>
      <c r="L1590"/>
    </row>
    <row r="1591" spans="1:15" s="38" customFormat="1" ht="15.75">
      <c r="A1591" s="174"/>
      <c r="B1591"/>
      <c r="K1591" s="174"/>
      <c r="L1591"/>
    </row>
    <row r="1592" spans="1:15" s="38" customFormat="1" ht="15.75">
      <c r="A1592" s="174"/>
      <c r="B1592"/>
      <c r="K1592" s="16"/>
    </row>
    <row r="1593" spans="1:15" s="38" customFormat="1" ht="15.75">
      <c r="A1593" s="174"/>
      <c r="B1593"/>
      <c r="K1593" s="16"/>
    </row>
    <row r="1594" spans="1:15" s="38" customFormat="1" ht="15.75">
      <c r="A1594" s="174"/>
      <c r="B1594"/>
      <c r="K1594" s="16"/>
    </row>
    <row r="1595" spans="1:15" s="38" customFormat="1" ht="15.75">
      <c r="A1595" s="174"/>
      <c r="B1595"/>
      <c r="K1595" s="16"/>
    </row>
    <row r="1596" spans="1:15" s="38" customFormat="1" ht="15.75">
      <c r="A1596" s="174"/>
      <c r="B1596"/>
      <c r="K1596" s="16"/>
    </row>
    <row r="1597" spans="1:15" s="38" customFormat="1" ht="15.75">
      <c r="A1597" s="174"/>
      <c r="B1597"/>
      <c r="K1597" s="16"/>
    </row>
    <row r="1598" spans="1:15" s="38" customFormat="1" ht="15.75">
      <c r="A1598" s="174"/>
      <c r="B1598"/>
      <c r="K1598" s="16"/>
    </row>
    <row r="1599" spans="1:15" s="38" customFormat="1" ht="15.75">
      <c r="A1599" s="174"/>
      <c r="B1599"/>
      <c r="K1599" s="16"/>
    </row>
    <row r="1600" spans="1:15" s="38" customFormat="1" ht="15.75">
      <c r="A1600" s="174"/>
      <c r="B1600"/>
      <c r="K1600" s="16"/>
    </row>
    <row r="1601" spans="1:14" s="38" customFormat="1" ht="15.75">
      <c r="A1601" s="174"/>
      <c r="B1601"/>
      <c r="K1601" s="16"/>
    </row>
    <row r="1602" spans="1:14" s="38" customFormat="1" ht="15.75">
      <c r="A1602" s="174"/>
      <c r="B1602"/>
      <c r="K1602" s="16"/>
    </row>
    <row r="1603" spans="1:14" s="38" customFormat="1" ht="15.75">
      <c r="A1603" s="174"/>
      <c r="B1603"/>
      <c r="K1603" s="16"/>
    </row>
    <row r="1604" spans="1:14" s="38" customFormat="1" ht="15.75">
      <c r="A1604" s="174"/>
      <c r="B1604"/>
      <c r="K1604" s="16"/>
    </row>
    <row r="1605" spans="1:14" s="38" customFormat="1" ht="15.75">
      <c r="A1605" s="174"/>
      <c r="B1605"/>
      <c r="K1605" s="16"/>
    </row>
    <row r="1606" spans="1:14" s="38" customFormat="1" ht="15.75" customHeight="1">
      <c r="A1606" s="174"/>
      <c r="B1606"/>
      <c r="K1606" s="16"/>
    </row>
    <row r="1607" spans="1:14" s="38" customFormat="1" ht="15.75">
      <c r="A1607" s="174"/>
      <c r="B1607"/>
      <c r="K1607" s="16"/>
    </row>
    <row r="1608" spans="1:14" s="38" customFormat="1" ht="15.75">
      <c r="A1608" s="174"/>
      <c r="B1608"/>
      <c r="K1608" s="16"/>
    </row>
    <row r="1609" spans="1:14" s="38" customFormat="1" ht="15.75">
      <c r="A1609" s="639"/>
      <c r="K1609" s="16"/>
    </row>
    <row r="1610" spans="1:14" s="38" customFormat="1" ht="15.75">
      <c r="A1610" s="639"/>
      <c r="K1610" s="16"/>
    </row>
    <row r="1611" spans="1:14" s="38" customFormat="1" ht="15.75">
      <c r="A1611" s="639"/>
      <c r="K1611" s="16"/>
    </row>
    <row r="1612" spans="1:14" s="38" customFormat="1" ht="15">
      <c r="K1612" s="636"/>
    </row>
    <row r="1613" spans="1:14" s="38" customFormat="1" ht="23.25">
      <c r="A1613" s="638" t="s">
        <v>3613</v>
      </c>
      <c r="K1613" s="637"/>
    </row>
    <row r="1614" spans="1:14" s="38" customFormat="1" ht="15.75">
      <c r="A1614" s="640" t="s">
        <v>2638</v>
      </c>
      <c r="F1614" s="640" t="s">
        <v>2639</v>
      </c>
      <c r="K1614" s="640" t="s">
        <v>2640</v>
      </c>
    </row>
    <row r="1615" spans="1:14" s="38" customFormat="1" ht="15.75">
      <c r="A1615" s="174" t="s">
        <v>718</v>
      </c>
      <c r="B1615" t="s">
        <v>4498</v>
      </c>
      <c r="C1615"/>
      <c r="D1615"/>
      <c r="F1615" s="174" t="s">
        <v>716</v>
      </c>
      <c r="G1615" t="s">
        <v>4456</v>
      </c>
      <c r="K1615" s="174" t="s">
        <v>717</v>
      </c>
      <c r="L1615" t="s">
        <v>4357</v>
      </c>
    </row>
    <row r="1616" spans="1:14" s="38" customFormat="1" ht="15.75">
      <c r="A1616" s="174" t="s">
        <v>716</v>
      </c>
      <c r="B1616" t="s">
        <v>4842</v>
      </c>
      <c r="F1616" s="174"/>
      <c r="G1616"/>
      <c r="K1616" s="174" t="s">
        <v>716</v>
      </c>
      <c r="L1616" t="s">
        <v>4720</v>
      </c>
      <c r="M1616" s="636"/>
      <c r="N1616"/>
    </row>
    <row r="1617" spans="1:15" s="38" customFormat="1" ht="15.75">
      <c r="A1617" s="174" t="s">
        <v>717</v>
      </c>
      <c r="B1617" t="s">
        <v>5869</v>
      </c>
      <c r="F1617" s="174"/>
      <c r="G1617"/>
      <c r="K1617" s="174" t="s">
        <v>718</v>
      </c>
      <c r="L1617" t="s">
        <v>4503</v>
      </c>
      <c r="M1617"/>
      <c r="N1617"/>
    </row>
    <row r="1618" spans="1:15" s="38" customFormat="1" ht="15.75">
      <c r="A1618" s="174" t="s">
        <v>716</v>
      </c>
      <c r="B1618" t="s">
        <v>5870</v>
      </c>
      <c r="F1618" s="174"/>
      <c r="G1618"/>
      <c r="K1618" s="174" t="s">
        <v>718</v>
      </c>
      <c r="L1618" t="s">
        <v>4827</v>
      </c>
      <c r="M1618"/>
      <c r="N1618"/>
    </row>
    <row r="1619" spans="1:15" s="38" customFormat="1" ht="15.75">
      <c r="A1619" s="640"/>
      <c r="F1619" s="640"/>
      <c r="K1619" s="174" t="s">
        <v>717</v>
      </c>
      <c r="L1619" t="s">
        <v>5026</v>
      </c>
      <c r="M1619"/>
      <c r="N1619"/>
      <c r="O1619"/>
    </row>
    <row r="1620" spans="1:15" s="38" customFormat="1" ht="15.75">
      <c r="A1620" s="640"/>
      <c r="F1620" s="640"/>
      <c r="K1620" s="174" t="s">
        <v>718</v>
      </c>
      <c r="L1620" t="s">
        <v>5139</v>
      </c>
    </row>
    <row r="1621" spans="1:15" s="38" customFormat="1" ht="15.75">
      <c r="A1621" s="640"/>
      <c r="F1621" s="640"/>
      <c r="K1621" s="174" t="s">
        <v>717</v>
      </c>
      <c r="L1621" t="s">
        <v>5332</v>
      </c>
      <c r="M1621"/>
      <c r="N1621"/>
    </row>
    <row r="1622" spans="1:15" s="38" customFormat="1" ht="15.75">
      <c r="A1622" s="640"/>
      <c r="F1622" s="640"/>
      <c r="K1622" s="174" t="s">
        <v>718</v>
      </c>
      <c r="L1622" t="s">
        <v>5430</v>
      </c>
    </row>
    <row r="1623" spans="1:15" s="38" customFormat="1" ht="15.75">
      <c r="A1623" s="640"/>
      <c r="F1623" s="640"/>
      <c r="K1623" s="174" t="s">
        <v>718</v>
      </c>
      <c r="L1623" t="s">
        <v>5509</v>
      </c>
      <c r="M1623" s="636"/>
      <c r="N1623"/>
    </row>
    <row r="1624" spans="1:15" s="38" customFormat="1" ht="15.75">
      <c r="A1624" s="640"/>
      <c r="F1624" s="640"/>
      <c r="K1624" s="174" t="s">
        <v>717</v>
      </c>
      <c r="L1624" t="s">
        <v>5551</v>
      </c>
      <c r="N1624" s="199"/>
    </row>
    <row r="1625" spans="1:15" s="38" customFormat="1" ht="15.75">
      <c r="A1625" s="640"/>
      <c r="F1625" s="640"/>
      <c r="K1625" s="174" t="s">
        <v>718</v>
      </c>
      <c r="L1625" t="s">
        <v>6074</v>
      </c>
      <c r="M1625" s="21"/>
      <c r="N1625" s="58"/>
    </row>
    <row r="1626" spans="1:15" s="38" customFormat="1" ht="15.75">
      <c r="A1626" s="640"/>
      <c r="F1626" s="640"/>
      <c r="K1626" s="174"/>
      <c r="L1626"/>
    </row>
    <row r="1627" spans="1:15" s="38" customFormat="1" ht="15.75">
      <c r="A1627" s="640"/>
      <c r="F1627" s="640"/>
      <c r="K1627" s="174"/>
      <c r="L1627"/>
    </row>
    <row r="1628" spans="1:15" s="38" customFormat="1" ht="15.75">
      <c r="A1628" s="640"/>
      <c r="F1628" s="640"/>
      <c r="K1628" s="174"/>
      <c r="L1628"/>
    </row>
    <row r="1629" spans="1:15" s="38" customFormat="1" ht="15.75">
      <c r="A1629" s="640"/>
      <c r="F1629" s="640"/>
      <c r="K1629" s="174"/>
      <c r="L1629"/>
    </row>
    <row r="1630" spans="1:15" s="38" customFormat="1" ht="15.75">
      <c r="A1630" s="640"/>
      <c r="F1630" s="640"/>
      <c r="K1630" s="174"/>
      <c r="L1630"/>
    </row>
    <row r="1631" spans="1:15" s="38" customFormat="1" ht="15.75">
      <c r="A1631" s="640"/>
      <c r="F1631" s="640"/>
      <c r="K1631" s="174"/>
      <c r="L1631"/>
    </row>
    <row r="1632" spans="1:15" s="38" customFormat="1" ht="15.75">
      <c r="A1632" s="640"/>
      <c r="F1632" s="640"/>
      <c r="K1632" s="174"/>
      <c r="L1632"/>
    </row>
    <row r="1633" spans="1:15" s="38" customFormat="1" ht="15.75">
      <c r="A1633" s="640"/>
      <c r="F1633" s="640"/>
      <c r="K1633" s="174"/>
      <c r="L1633"/>
    </row>
    <row r="1634" spans="1:15" s="38" customFormat="1" ht="15.75">
      <c r="A1634" s="640"/>
      <c r="F1634" s="640"/>
      <c r="K1634" s="174"/>
      <c r="L1634"/>
    </row>
    <row r="1635" spans="1:15" s="38" customFormat="1" ht="15.75">
      <c r="A1635" s="640"/>
      <c r="F1635" s="640"/>
      <c r="K1635" s="640"/>
    </row>
    <row r="1636" spans="1:15" s="38" customFormat="1" ht="15.75">
      <c r="A1636" s="640"/>
      <c r="F1636" s="640"/>
      <c r="K1636" s="640"/>
    </row>
    <row r="1637" spans="1:15" s="38" customFormat="1" ht="15.75">
      <c r="A1637" s="640"/>
      <c r="F1637" s="640"/>
      <c r="K1637" s="640"/>
    </row>
    <row r="1638" spans="1:15" s="38" customFormat="1" ht="15.75">
      <c r="A1638" s="640"/>
      <c r="F1638" s="640"/>
      <c r="K1638" s="640"/>
    </row>
    <row r="1639" spans="1:15" s="38" customFormat="1" ht="15.75">
      <c r="A1639" s="640"/>
      <c r="F1639" s="640"/>
      <c r="K1639" s="640"/>
    </row>
    <row r="1640" spans="1:15" s="38" customFormat="1" ht="15.75">
      <c r="A1640" s="640"/>
      <c r="F1640" s="640"/>
      <c r="K1640" s="640"/>
    </row>
    <row r="1641" spans="1:15" s="38" customFormat="1" ht="15.75">
      <c r="A1641" s="640"/>
      <c r="F1641" s="640"/>
      <c r="K1641" s="640"/>
    </row>
    <row r="1642" spans="1:15" s="38" customFormat="1" ht="15.75">
      <c r="A1642" s="640"/>
      <c r="F1642" s="640"/>
      <c r="K1642" s="640"/>
    </row>
    <row r="1643" spans="1:15" s="38" customFormat="1" ht="15.75">
      <c r="A1643" s="639"/>
      <c r="K1643" s="643"/>
    </row>
    <row r="1644" spans="1:15" ht="23.25">
      <c r="A1644" s="638" t="s">
        <v>2725</v>
      </c>
    </row>
    <row r="1645" spans="1:15" s="38" customFormat="1" ht="15.75">
      <c r="A1645" s="640" t="s">
        <v>2638</v>
      </c>
      <c r="F1645" s="640" t="s">
        <v>2639</v>
      </c>
      <c r="K1645" s="640" t="s">
        <v>2640</v>
      </c>
    </row>
    <row r="1646" spans="1:15" s="38" customFormat="1" ht="15.75">
      <c r="A1646" s="174" t="s">
        <v>717</v>
      </c>
      <c r="B1646" s="484" t="s">
        <v>4265</v>
      </c>
      <c r="F1646" s="174" t="s">
        <v>717</v>
      </c>
      <c r="G1646" t="s">
        <v>4616</v>
      </c>
      <c r="H1646"/>
      <c r="I1646"/>
      <c r="K1646" s="174" t="s">
        <v>718</v>
      </c>
      <c r="L1646" t="s">
        <v>4416</v>
      </c>
      <c r="M1646"/>
      <c r="N1646"/>
      <c r="O1646"/>
    </row>
    <row r="1647" spans="1:15" s="38" customFormat="1" ht="15.75">
      <c r="A1647" s="174" t="s">
        <v>717</v>
      </c>
      <c r="B1647" t="s">
        <v>4619</v>
      </c>
      <c r="F1647" s="174" t="s">
        <v>717</v>
      </c>
      <c r="G1647" t="s">
        <v>5642</v>
      </c>
      <c r="H1647"/>
      <c r="I1647"/>
      <c r="K1647" s="174" t="s">
        <v>717</v>
      </c>
      <c r="L1647" t="s">
        <v>4513</v>
      </c>
      <c r="M1647"/>
      <c r="N1647"/>
    </row>
    <row r="1648" spans="1:15" s="38" customFormat="1" ht="15.75">
      <c r="A1648" s="174" t="s">
        <v>717</v>
      </c>
      <c r="B1648" t="s">
        <v>4775</v>
      </c>
      <c r="F1648" s="174"/>
      <c r="G1648"/>
      <c r="K1648" s="174" t="s">
        <v>717</v>
      </c>
      <c r="L1648" t="s">
        <v>4617</v>
      </c>
      <c r="M1648"/>
      <c r="N1648"/>
    </row>
    <row r="1649" spans="1:15" s="38" customFormat="1" ht="15.75">
      <c r="A1649" s="174" t="s">
        <v>717</v>
      </c>
      <c r="B1649" t="s">
        <v>5474</v>
      </c>
      <c r="C1649"/>
      <c r="F1649" s="174"/>
      <c r="G1649"/>
      <c r="K1649" s="174" t="s">
        <v>716</v>
      </c>
      <c r="L1649" t="s">
        <v>5093</v>
      </c>
      <c r="M1649" s="636"/>
      <c r="N1649"/>
      <c r="O1649"/>
    </row>
    <row r="1650" spans="1:15" s="38" customFormat="1" ht="15.75">
      <c r="A1650" s="174" t="s">
        <v>716</v>
      </c>
      <c r="B1650" t="s">
        <v>5716</v>
      </c>
      <c r="F1650" s="174"/>
      <c r="G1650"/>
      <c r="J1650" s="38" t="s">
        <v>2452</v>
      </c>
      <c r="K1650" s="174" t="s">
        <v>718</v>
      </c>
      <c r="L1650" t="s">
        <v>5424</v>
      </c>
      <c r="M1650" s="21"/>
      <c r="N1650" s="58"/>
    </row>
    <row r="1651" spans="1:15" s="38" customFormat="1" ht="15.75">
      <c r="A1651" s="174"/>
      <c r="B1651"/>
      <c r="F1651" s="174"/>
      <c r="G1651"/>
      <c r="K1651" s="174" t="s">
        <v>718</v>
      </c>
      <c r="L1651" t="s">
        <v>5427</v>
      </c>
      <c r="M1651" s="21"/>
      <c r="N1651" s="58"/>
    </row>
    <row r="1652" spans="1:15" s="38" customFormat="1" ht="15.75">
      <c r="A1652" s="640"/>
      <c r="F1652" s="640"/>
      <c r="K1652" s="174" t="s">
        <v>718</v>
      </c>
      <c r="L1652" t="s">
        <v>5552</v>
      </c>
    </row>
    <row r="1653" spans="1:15" s="38" customFormat="1" ht="15.75">
      <c r="A1653" s="640"/>
      <c r="F1653" s="640"/>
      <c r="K1653" s="174" t="s">
        <v>716</v>
      </c>
      <c r="L1653" t="s">
        <v>5979</v>
      </c>
      <c r="M1653" s="17"/>
      <c r="N1653"/>
    </row>
    <row r="1654" spans="1:15" s="38" customFormat="1" ht="15.75">
      <c r="A1654" s="640"/>
      <c r="F1654" s="640"/>
      <c r="K1654" s="174"/>
      <c r="L1654"/>
    </row>
    <row r="1655" spans="1:15" s="38" customFormat="1" ht="15.75">
      <c r="A1655" s="640"/>
      <c r="F1655" s="640"/>
      <c r="K1655" s="174"/>
      <c r="L1655"/>
    </row>
    <row r="1656" spans="1:15" s="38" customFormat="1" ht="15.75">
      <c r="A1656" s="640"/>
      <c r="F1656" s="640"/>
      <c r="K1656" s="174"/>
      <c r="L1656"/>
    </row>
    <row r="1657" spans="1:15" s="38" customFormat="1" ht="15.75">
      <c r="A1657" s="640"/>
      <c r="F1657" s="640"/>
      <c r="K1657" s="174"/>
      <c r="L1657"/>
    </row>
    <row r="1658" spans="1:15" s="38" customFormat="1" ht="15.75">
      <c r="A1658" s="640"/>
      <c r="F1658" s="640"/>
      <c r="K1658" s="174"/>
      <c r="L1658"/>
    </row>
    <row r="1659" spans="1:15" s="38" customFormat="1" ht="15.75">
      <c r="A1659" s="640"/>
      <c r="F1659" s="640"/>
      <c r="K1659" s="174"/>
      <c r="L1659"/>
    </row>
    <row r="1660" spans="1:15" s="38" customFormat="1" ht="15.75">
      <c r="A1660" s="640"/>
      <c r="F1660" s="640"/>
      <c r="K1660" s="174"/>
      <c r="L1660"/>
    </row>
    <row r="1661" spans="1:15" s="38" customFormat="1" ht="15.75">
      <c r="A1661" s="640"/>
      <c r="F1661" s="640"/>
      <c r="K1661" s="174"/>
      <c r="L1661"/>
    </row>
    <row r="1662" spans="1:15" s="38" customFormat="1" ht="15.75">
      <c r="A1662" s="640"/>
      <c r="F1662" s="640"/>
      <c r="K1662" s="174"/>
      <c r="L1662"/>
    </row>
    <row r="1663" spans="1:15" s="38" customFormat="1" ht="15.75">
      <c r="A1663" s="640"/>
      <c r="F1663" s="640"/>
      <c r="K1663" s="174"/>
      <c r="L1663"/>
    </row>
    <row r="1664" spans="1:15" s="38" customFormat="1" ht="15.75">
      <c r="A1664" s="640"/>
      <c r="F1664" s="640"/>
      <c r="K1664" s="174"/>
      <c r="L1664"/>
    </row>
    <row r="1665" spans="1:14" s="38" customFormat="1" ht="15.75">
      <c r="A1665" s="640"/>
      <c r="F1665" s="640"/>
      <c r="K1665" s="174"/>
      <c r="L1665"/>
    </row>
    <row r="1666" spans="1:14" s="38" customFormat="1" ht="15.75">
      <c r="A1666" s="640"/>
      <c r="F1666" s="640"/>
      <c r="K1666" s="174"/>
      <c r="L1666"/>
    </row>
    <row r="1667" spans="1:14" s="38" customFormat="1" ht="15.75">
      <c r="A1667" s="640"/>
      <c r="F1667" s="640"/>
      <c r="K1667" s="174"/>
      <c r="L1667"/>
    </row>
    <row r="1668" spans="1:14" s="38" customFormat="1" ht="15.75">
      <c r="A1668" s="640"/>
      <c r="F1668" s="640"/>
      <c r="K1668" s="174"/>
      <c r="L1668"/>
    </row>
    <row r="1669" spans="1:14" s="38" customFormat="1" ht="15.75">
      <c r="A1669" s="640"/>
      <c r="F1669" s="640"/>
      <c r="K1669" s="174"/>
      <c r="L1669"/>
    </row>
    <row r="1670" spans="1:14" s="38" customFormat="1" ht="15.75">
      <c r="A1670" s="640"/>
      <c r="F1670" s="640"/>
      <c r="K1670" s="174"/>
      <c r="L1670"/>
    </row>
    <row r="1671" spans="1:14" s="38" customFormat="1" ht="15.75">
      <c r="A1671" s="640"/>
      <c r="F1671" s="640"/>
      <c r="K1671" s="174"/>
      <c r="L1671"/>
    </row>
    <row r="1672" spans="1:14" s="38" customFormat="1" ht="15.75">
      <c r="A1672" s="640"/>
      <c r="F1672" s="640"/>
      <c r="K1672" s="174"/>
      <c r="L1672"/>
    </row>
    <row r="1673" spans="1:14" s="38" customFormat="1" ht="15.75">
      <c r="A1673" s="640"/>
      <c r="F1673" s="640"/>
      <c r="K1673" s="640"/>
    </row>
    <row r="1674" spans="1:14" s="38" customFormat="1" ht="15.75">
      <c r="A1674" s="640"/>
      <c r="F1674" s="640"/>
      <c r="K1674" s="640"/>
    </row>
    <row r="1675" spans="1:14" s="38" customFormat="1" ht="23.25">
      <c r="A1675" s="638" t="s">
        <v>704</v>
      </c>
      <c r="B1675"/>
      <c r="C1675"/>
      <c r="D1675"/>
      <c r="E1675"/>
      <c r="F1675"/>
      <c r="G1675"/>
      <c r="H1675"/>
      <c r="I1675"/>
      <c r="J1675"/>
      <c r="K1675"/>
      <c r="L1675"/>
    </row>
    <row r="1676" spans="1:14" s="38" customFormat="1" ht="15.75">
      <c r="A1676" s="640" t="s">
        <v>2638</v>
      </c>
      <c r="F1676" s="640" t="s">
        <v>2639</v>
      </c>
      <c r="K1676" s="640" t="s">
        <v>2640</v>
      </c>
    </row>
    <row r="1677" spans="1:14" s="38" customFormat="1" ht="15.75">
      <c r="A1677" s="174" t="s">
        <v>717</v>
      </c>
      <c r="B1677" t="s">
        <v>4258</v>
      </c>
      <c r="F1677" s="174" t="s">
        <v>717</v>
      </c>
      <c r="G1677" t="s">
        <v>4359</v>
      </c>
      <c r="H1677"/>
      <c r="I1677"/>
      <c r="K1677" s="174" t="s">
        <v>716</v>
      </c>
      <c r="L1677" t="s">
        <v>4418</v>
      </c>
    </row>
    <row r="1678" spans="1:14" s="38" customFormat="1" ht="15.75">
      <c r="A1678" s="174" t="s">
        <v>717</v>
      </c>
      <c r="B1678" t="s">
        <v>4409</v>
      </c>
      <c r="F1678" s="174" t="s">
        <v>716</v>
      </c>
      <c r="G1678" t="s">
        <v>4417</v>
      </c>
      <c r="K1678" s="174" t="s">
        <v>716</v>
      </c>
      <c r="L1678" t="s">
        <v>4622</v>
      </c>
      <c r="N1678" s="25"/>
    </row>
    <row r="1679" spans="1:14" s="38" customFormat="1" ht="15.75">
      <c r="A1679" s="174" t="s">
        <v>718</v>
      </c>
      <c r="B1679" t="s">
        <v>5939</v>
      </c>
      <c r="F1679" s="174" t="s">
        <v>717</v>
      </c>
      <c r="G1679" t="s">
        <v>5355</v>
      </c>
      <c r="H1679"/>
      <c r="K1679" s="174" t="s">
        <v>718</v>
      </c>
      <c r="L1679" t="s">
        <v>4951</v>
      </c>
      <c r="M1679" s="21"/>
      <c r="N1679" s="58"/>
    </row>
    <row r="1680" spans="1:14" s="38" customFormat="1" ht="15.75">
      <c r="A1680" s="174" t="s">
        <v>716</v>
      </c>
      <c r="B1680" t="s">
        <v>5980</v>
      </c>
      <c r="F1680" s="174" t="s">
        <v>717</v>
      </c>
      <c r="G1680" t="s">
        <v>5014</v>
      </c>
      <c r="H1680" s="21"/>
      <c r="K1680" s="174" t="s">
        <v>718</v>
      </c>
      <c r="L1680" t="s">
        <v>5344</v>
      </c>
      <c r="M1680"/>
      <c r="N1680"/>
    </row>
    <row r="1681" spans="1:15" s="38" customFormat="1" ht="15.75">
      <c r="A1681" s="174"/>
      <c r="B1681"/>
      <c r="F1681" s="174" t="s">
        <v>718</v>
      </c>
      <c r="G1681" t="s">
        <v>5771</v>
      </c>
      <c r="H1681"/>
      <c r="I1681"/>
      <c r="J1681"/>
      <c r="K1681" s="174" t="s">
        <v>718</v>
      </c>
      <c r="L1681" t="s">
        <v>5346</v>
      </c>
      <c r="M1681"/>
      <c r="N1681"/>
    </row>
    <row r="1682" spans="1:15" s="38" customFormat="1" ht="15.75">
      <c r="A1682" s="174"/>
      <c r="B1682"/>
      <c r="F1682" s="174" t="s">
        <v>717</v>
      </c>
      <c r="G1682" t="s">
        <v>5984</v>
      </c>
      <c r="H1682"/>
      <c r="I1682"/>
      <c r="K1682" s="174" t="s">
        <v>717</v>
      </c>
      <c r="L1682" t="s">
        <v>5426</v>
      </c>
      <c r="M1682"/>
      <c r="N1682"/>
    </row>
    <row r="1683" spans="1:15" s="38" customFormat="1" ht="15.75">
      <c r="A1683" s="174"/>
      <c r="B1683"/>
      <c r="F1683" s="174" t="s">
        <v>717</v>
      </c>
      <c r="G1683" t="s">
        <v>6075</v>
      </c>
      <c r="K1683" s="174" t="s">
        <v>718</v>
      </c>
      <c r="L1683" t="s">
        <v>5036</v>
      </c>
    </row>
    <row r="1684" spans="1:15" s="38" customFormat="1" ht="15.75">
      <c r="A1684" s="174"/>
      <c r="B1684"/>
      <c r="F1684" s="174" t="s">
        <v>718</v>
      </c>
      <c r="G1684" t="s">
        <v>6091</v>
      </c>
      <c r="K1684" s="174" t="s">
        <v>718</v>
      </c>
      <c r="L1684" t="s">
        <v>5093</v>
      </c>
      <c r="M1684" s="636"/>
      <c r="N1684"/>
      <c r="O1684"/>
    </row>
    <row r="1685" spans="1:15" s="38" customFormat="1" ht="15.75">
      <c r="A1685" s="174"/>
      <c r="B1685"/>
      <c r="F1685" s="640"/>
      <c r="K1685" s="174" t="s">
        <v>716</v>
      </c>
      <c r="L1685" t="s">
        <v>5140</v>
      </c>
    </row>
    <row r="1686" spans="1:15" s="38" customFormat="1" ht="15.75">
      <c r="A1686" s="174"/>
      <c r="B1686"/>
      <c r="F1686" s="640"/>
      <c r="K1686" s="174" t="s">
        <v>717</v>
      </c>
      <c r="L1686" t="s">
        <v>5770</v>
      </c>
      <c r="M1686"/>
      <c r="N1686"/>
      <c r="O1686"/>
    </row>
    <row r="1687" spans="1:15" s="38" customFormat="1" ht="15.75">
      <c r="A1687" s="174"/>
      <c r="B1687"/>
      <c r="F1687" s="640"/>
      <c r="K1687" s="174" t="s">
        <v>717</v>
      </c>
      <c r="L1687" t="s">
        <v>5985</v>
      </c>
      <c r="M1687"/>
      <c r="N1687"/>
    </row>
    <row r="1688" spans="1:15" s="38" customFormat="1" ht="15.75">
      <c r="A1688" s="174"/>
      <c r="B1688"/>
      <c r="F1688" s="640"/>
      <c r="K1688" s="640"/>
    </row>
    <row r="1689" spans="1:15" s="38" customFormat="1" ht="15.75">
      <c r="A1689" s="174"/>
      <c r="B1689"/>
      <c r="F1689" s="640"/>
      <c r="K1689" s="640"/>
    </row>
    <row r="1690" spans="1:15" s="38" customFormat="1" ht="15.75">
      <c r="A1690" s="174"/>
      <c r="B1690"/>
      <c r="F1690" s="640"/>
      <c r="K1690" s="640"/>
    </row>
    <row r="1691" spans="1:15" s="38" customFormat="1" ht="15.75">
      <c r="A1691" s="174"/>
      <c r="B1691"/>
      <c r="F1691" s="640"/>
      <c r="K1691" s="640"/>
    </row>
    <row r="1692" spans="1:15" s="38" customFormat="1" ht="15.75">
      <c r="A1692" s="174"/>
      <c r="B1692"/>
      <c r="F1692" s="640"/>
      <c r="K1692" s="640"/>
    </row>
    <row r="1693" spans="1:15" s="38" customFormat="1" ht="15.75">
      <c r="A1693" s="174"/>
      <c r="B1693"/>
      <c r="F1693" s="640"/>
      <c r="K1693" s="640"/>
    </row>
    <row r="1694" spans="1:15" s="38" customFormat="1" ht="15.75">
      <c r="A1694" s="174"/>
      <c r="B1694"/>
      <c r="F1694" s="640"/>
      <c r="K1694" s="640"/>
    </row>
    <row r="1695" spans="1:15" s="38" customFormat="1" ht="15.75">
      <c r="A1695" s="174"/>
      <c r="B1695"/>
      <c r="F1695" s="640"/>
      <c r="K1695" s="640"/>
    </row>
    <row r="1696" spans="1:15" s="38" customFormat="1" ht="15.75">
      <c r="A1696" s="640"/>
      <c r="F1696" s="640"/>
      <c r="K1696" s="640"/>
    </row>
    <row r="1697" spans="1:15" s="38" customFormat="1" ht="15.75">
      <c r="A1697" s="640"/>
      <c r="F1697" s="640"/>
      <c r="K1697" s="640"/>
    </row>
    <row r="1698" spans="1:15" s="38" customFormat="1" ht="15.75">
      <c r="A1698" s="640"/>
      <c r="F1698" s="640"/>
      <c r="K1698" s="640"/>
    </row>
    <row r="1699" spans="1:15" s="38" customFormat="1" ht="15.75">
      <c r="A1699" s="640"/>
      <c r="F1699" s="640"/>
      <c r="K1699" s="640"/>
    </row>
    <row r="1700" spans="1:15" s="38" customFormat="1" ht="15.75">
      <c r="A1700" s="640"/>
      <c r="F1700" s="640"/>
      <c r="K1700" s="640"/>
    </row>
    <row r="1701" spans="1:15" s="38" customFormat="1" ht="15.75">
      <c r="A1701" s="640"/>
      <c r="F1701" s="640"/>
      <c r="K1701" s="640"/>
    </row>
    <row r="1702" spans="1:15" s="38" customFormat="1" ht="15.75">
      <c r="A1702" s="640"/>
      <c r="F1702" s="640"/>
      <c r="K1702" s="640"/>
    </row>
    <row r="1703" spans="1:15" s="38" customFormat="1" ht="15.75">
      <c r="A1703" s="640"/>
      <c r="F1703" s="640"/>
      <c r="K1703" s="640"/>
    </row>
    <row r="1704" spans="1:15" s="38" customFormat="1" ht="15.75">
      <c r="A1704" s="640"/>
      <c r="F1704" s="640"/>
      <c r="K1704" s="640"/>
    </row>
    <row r="1705" spans="1:15" s="38" customFormat="1" ht="15.75">
      <c r="A1705" s="640"/>
      <c r="F1705" s="640"/>
      <c r="K1705" s="640"/>
    </row>
    <row r="1706" spans="1:15" s="38" customFormat="1" ht="23.25">
      <c r="A1706" s="638" t="s">
        <v>2724</v>
      </c>
      <c r="B1706"/>
      <c r="C1706"/>
      <c r="D1706"/>
      <c r="E1706"/>
      <c r="F1706"/>
      <c r="G1706"/>
      <c r="H1706"/>
      <c r="I1706"/>
      <c r="J1706"/>
      <c r="K1706"/>
      <c r="L1706"/>
    </row>
    <row r="1707" spans="1:15" s="38" customFormat="1" ht="15.75">
      <c r="A1707" s="640" t="s">
        <v>2638</v>
      </c>
      <c r="F1707" s="640" t="s">
        <v>2639</v>
      </c>
      <c r="K1707" s="640" t="s">
        <v>2640</v>
      </c>
    </row>
    <row r="1708" spans="1:15" s="38" customFormat="1" ht="15.75">
      <c r="A1708" s="174" t="s">
        <v>717</v>
      </c>
      <c r="B1708" t="s">
        <v>4266</v>
      </c>
      <c r="F1708" s="174"/>
      <c r="G1708"/>
      <c r="K1708" s="174" t="s">
        <v>717</v>
      </c>
      <c r="L1708" t="s">
        <v>4413</v>
      </c>
      <c r="M1708"/>
      <c r="N1708"/>
      <c r="O1708"/>
    </row>
    <row r="1709" spans="1:15" s="38" customFormat="1" ht="15.75">
      <c r="A1709" s="174" t="s">
        <v>718</v>
      </c>
      <c r="B1709" t="s">
        <v>4494</v>
      </c>
      <c r="F1709" s="174"/>
      <c r="G1709"/>
      <c r="K1709" s="174" t="s">
        <v>718</v>
      </c>
      <c r="L1709" t="s">
        <v>4514</v>
      </c>
      <c r="M1709"/>
      <c r="N1709"/>
    </row>
    <row r="1710" spans="1:15" s="38" customFormat="1" ht="15.75">
      <c r="A1710" s="174"/>
      <c r="B1710"/>
      <c r="F1710" s="640"/>
      <c r="K1710" s="174" t="s">
        <v>717</v>
      </c>
      <c r="L1710" t="s">
        <v>4632</v>
      </c>
      <c r="N1710" s="25"/>
    </row>
    <row r="1711" spans="1:15" s="38" customFormat="1" ht="15.75">
      <c r="A1711" s="174"/>
      <c r="B1711"/>
      <c r="F1711" s="640"/>
      <c r="K1711" s="174" t="s">
        <v>718</v>
      </c>
      <c r="L1711" t="s">
        <v>4820</v>
      </c>
      <c r="M1711"/>
      <c r="N1711"/>
    </row>
    <row r="1712" spans="1:15" s="38" customFormat="1" ht="15.75">
      <c r="A1712" s="174"/>
      <c r="B1712"/>
      <c r="F1712" s="640"/>
      <c r="K1712" s="174" t="s">
        <v>717</v>
      </c>
      <c r="L1712" t="s">
        <v>5342</v>
      </c>
      <c r="M1712"/>
      <c r="N1712"/>
      <c r="O1712"/>
    </row>
    <row r="1713" spans="1:14" s="38" customFormat="1" ht="15.75">
      <c r="A1713" s="174"/>
      <c r="B1713"/>
      <c r="F1713" s="640"/>
      <c r="K1713" s="174" t="s">
        <v>716</v>
      </c>
      <c r="L1713" t="s">
        <v>5520</v>
      </c>
      <c r="N1713" s="25"/>
    </row>
    <row r="1714" spans="1:14" s="38" customFormat="1" ht="15.75">
      <c r="A1714" s="174"/>
      <c r="B1714"/>
      <c r="F1714" s="640"/>
      <c r="K1714" s="174"/>
      <c r="L1714"/>
    </row>
    <row r="1715" spans="1:14" s="38" customFormat="1" ht="15.75">
      <c r="A1715" s="174"/>
      <c r="B1715"/>
      <c r="K1715" s="174"/>
      <c r="L1715"/>
    </row>
    <row r="1716" spans="1:14" s="38" customFormat="1" ht="15.75">
      <c r="A1716" s="639"/>
      <c r="K1716" s="174"/>
      <c r="L1716"/>
    </row>
    <row r="1717" spans="1:14" s="38" customFormat="1" ht="15.75">
      <c r="A1717" s="639"/>
      <c r="K1717" s="174"/>
      <c r="L1717"/>
    </row>
    <row r="1718" spans="1:14" s="38" customFormat="1" ht="15.75">
      <c r="A1718" s="639"/>
      <c r="K1718" s="174"/>
      <c r="L1718"/>
    </row>
    <row r="1719" spans="1:14" s="38" customFormat="1" ht="15.75">
      <c r="A1719" s="639"/>
      <c r="K1719" s="174"/>
      <c r="L1719"/>
    </row>
    <row r="1720" spans="1:14" s="38" customFormat="1" ht="15.75">
      <c r="A1720" s="639"/>
      <c r="K1720" s="174"/>
      <c r="L1720"/>
    </row>
    <row r="1721" spans="1:14" s="38" customFormat="1" ht="15.75">
      <c r="A1721" s="639"/>
    </row>
    <row r="1722" spans="1:14" s="38" customFormat="1" ht="15.75">
      <c r="A1722" s="639"/>
    </row>
    <row r="1723" spans="1:14" s="38" customFormat="1" ht="15.75">
      <c r="A1723" s="639"/>
    </row>
    <row r="1724" spans="1:14" s="38" customFormat="1" ht="15.75">
      <c r="A1724" s="639"/>
    </row>
    <row r="1725" spans="1:14" s="38" customFormat="1" ht="15.75">
      <c r="A1725" s="639"/>
    </row>
    <row r="1726" spans="1:14" s="38" customFormat="1" ht="15.75">
      <c r="A1726" s="639"/>
    </row>
    <row r="1727" spans="1:14" s="38" customFormat="1" ht="15.75">
      <c r="A1727" s="639"/>
    </row>
    <row r="1728" spans="1:14" s="38" customFormat="1" ht="15.75">
      <c r="A1728" s="639"/>
    </row>
    <row r="1729" spans="1:14" s="38" customFormat="1" ht="15.75">
      <c r="A1729" s="639"/>
    </row>
    <row r="1730" spans="1:14" s="38" customFormat="1" ht="15.75">
      <c r="A1730" s="639"/>
    </row>
    <row r="1731" spans="1:14" s="38" customFormat="1" ht="15.75">
      <c r="A1731" s="639"/>
    </row>
    <row r="1732" spans="1:14" s="38" customFormat="1" ht="15.75">
      <c r="A1732" s="639"/>
    </row>
    <row r="1733" spans="1:14" s="38" customFormat="1" ht="15.75">
      <c r="A1733" s="639"/>
    </row>
    <row r="1734" spans="1:14" s="38" customFormat="1" ht="15.75">
      <c r="A1734" s="639"/>
    </row>
    <row r="1735" spans="1:14" s="38" customFormat="1" ht="15.75">
      <c r="A1735" s="639"/>
    </row>
    <row r="1736" spans="1:14" s="38" customFormat="1" ht="15.75">
      <c r="A1736" s="639"/>
    </row>
    <row r="1737" spans="1:14" ht="23.25">
      <c r="A1737" s="638" t="s">
        <v>2318</v>
      </c>
    </row>
    <row r="1738" spans="1:14" s="38" customFormat="1" ht="15.75">
      <c r="A1738" s="640" t="s">
        <v>2638</v>
      </c>
      <c r="F1738" s="640" t="s">
        <v>2639</v>
      </c>
      <c r="K1738" s="640" t="s">
        <v>2640</v>
      </c>
    </row>
    <row r="1739" spans="1:14" s="38" customFormat="1" ht="15.75">
      <c r="A1739" s="174" t="s">
        <v>718</v>
      </c>
      <c r="B1739" t="s">
        <v>4346</v>
      </c>
      <c r="F1739" s="174" t="s">
        <v>716</v>
      </c>
      <c r="G1739" t="s">
        <v>4847</v>
      </c>
      <c r="K1739" s="174" t="s">
        <v>716</v>
      </c>
      <c r="L1739" t="s">
        <v>4631</v>
      </c>
    </row>
    <row r="1740" spans="1:14" s="38" customFormat="1" ht="15.75">
      <c r="A1740" s="174" t="s">
        <v>718</v>
      </c>
      <c r="B1740" t="s">
        <v>5092</v>
      </c>
      <c r="C1740"/>
      <c r="D1740"/>
      <c r="E1740"/>
      <c r="F1740" s="174"/>
      <c r="G1740"/>
      <c r="K1740" s="174" t="s">
        <v>716</v>
      </c>
      <c r="L1740" t="s">
        <v>4621</v>
      </c>
    </row>
    <row r="1741" spans="1:14" s="38" customFormat="1" ht="15.75">
      <c r="A1741" s="174" t="s">
        <v>716</v>
      </c>
      <c r="B1741" t="s">
        <v>4866</v>
      </c>
      <c r="F1741" s="174"/>
      <c r="G1741"/>
      <c r="K1741" s="174" t="s">
        <v>716</v>
      </c>
      <c r="L1741" t="s">
        <v>4916</v>
      </c>
      <c r="M1741" s="636"/>
      <c r="N1741"/>
    </row>
    <row r="1742" spans="1:14" s="38" customFormat="1" ht="15.75">
      <c r="A1742" s="174" t="s">
        <v>717</v>
      </c>
      <c r="B1742" t="s">
        <v>5724</v>
      </c>
      <c r="C1742"/>
      <c r="D1742"/>
      <c r="F1742" s="174"/>
      <c r="G1742"/>
      <c r="J1742" s="38" t="s">
        <v>2452</v>
      </c>
      <c r="K1742" s="174" t="s">
        <v>716</v>
      </c>
      <c r="L1742" t="s">
        <v>4917</v>
      </c>
      <c r="M1742" s="636"/>
      <c r="N1742"/>
    </row>
    <row r="1743" spans="1:14" s="38" customFormat="1" ht="15.75">
      <c r="A1743" s="174" t="s">
        <v>718</v>
      </c>
      <c r="B1743" t="s">
        <v>5986</v>
      </c>
      <c r="C1743"/>
      <c r="F1743" s="174"/>
      <c r="G1743"/>
      <c r="K1743" s="174" t="s">
        <v>716</v>
      </c>
      <c r="L1743" t="s">
        <v>5037</v>
      </c>
    </row>
    <row r="1744" spans="1:14" s="38" customFormat="1" ht="15.75">
      <c r="A1744" s="640"/>
      <c r="F1744" s="174"/>
      <c r="G1744"/>
      <c r="K1744" s="174" t="s">
        <v>718</v>
      </c>
      <c r="L1744" t="s">
        <v>5039</v>
      </c>
    </row>
    <row r="1745" spans="1:14" s="38" customFormat="1" ht="15.75">
      <c r="A1745" s="640"/>
      <c r="F1745" s="640"/>
      <c r="K1745" s="174" t="s">
        <v>717</v>
      </c>
      <c r="L1745" t="s">
        <v>5038</v>
      </c>
    </row>
    <row r="1746" spans="1:14" s="38" customFormat="1" ht="15.75">
      <c r="A1746" s="640"/>
      <c r="F1746" s="640"/>
      <c r="K1746" s="174" t="s">
        <v>716</v>
      </c>
      <c r="L1746" t="s">
        <v>5510</v>
      </c>
      <c r="M1746" s="636"/>
      <c r="N1746"/>
    </row>
    <row r="1747" spans="1:14" s="38" customFormat="1" ht="15.75">
      <c r="A1747" s="640"/>
      <c r="F1747" s="640"/>
      <c r="K1747" s="174"/>
      <c r="L1747"/>
    </row>
    <row r="1748" spans="1:14" s="38" customFormat="1" ht="15.75">
      <c r="A1748" s="640"/>
      <c r="F1748" s="640"/>
      <c r="K1748" s="174"/>
      <c r="L1748"/>
    </row>
    <row r="1749" spans="1:14" s="38" customFormat="1" ht="15.75">
      <c r="A1749" s="639"/>
      <c r="K1749" s="174"/>
      <c r="L1749"/>
    </row>
    <row r="1750" spans="1:14" s="38" customFormat="1" ht="15.75">
      <c r="A1750" s="639"/>
      <c r="K1750" s="174"/>
      <c r="L1750"/>
    </row>
    <row r="1751" spans="1:14" s="38" customFormat="1" ht="15.75">
      <c r="A1751" s="639"/>
      <c r="K1751" s="174"/>
      <c r="L1751"/>
    </row>
    <row r="1752" spans="1:14" s="38" customFormat="1" ht="15.75">
      <c r="A1752" s="639"/>
      <c r="K1752" s="174"/>
      <c r="L1752"/>
    </row>
    <row r="1753" spans="1:14" s="38" customFormat="1" ht="15.75">
      <c r="A1753" s="639"/>
      <c r="K1753" s="174"/>
      <c r="L1753"/>
    </row>
    <row r="1754" spans="1:14" s="38" customFormat="1" ht="15.75">
      <c r="A1754" s="639"/>
      <c r="K1754" s="174"/>
      <c r="L1754"/>
    </row>
    <row r="1755" spans="1:14" s="38" customFormat="1" ht="15.75">
      <c r="A1755" s="639"/>
      <c r="K1755" s="174"/>
      <c r="L1755"/>
    </row>
    <row r="1756" spans="1:14" s="38" customFormat="1" ht="15.75">
      <c r="A1756" s="639"/>
      <c r="K1756" s="174"/>
      <c r="L1756"/>
    </row>
    <row r="1757" spans="1:14" s="38" customFormat="1" ht="15.75">
      <c r="A1757" s="639"/>
      <c r="K1757" s="174"/>
      <c r="L1757"/>
    </row>
    <row r="1758" spans="1:14" s="38" customFormat="1" ht="15.75">
      <c r="A1758" s="639"/>
    </row>
    <row r="1759" spans="1:14" s="38" customFormat="1" ht="15.75">
      <c r="A1759" s="639"/>
    </row>
    <row r="1760" spans="1:14" s="38" customFormat="1" ht="15.75">
      <c r="A1760" s="639"/>
    </row>
    <row r="1761" spans="1:14" s="38" customFormat="1" ht="15.75">
      <c r="A1761" s="639"/>
    </row>
    <row r="1762" spans="1:14" s="38" customFormat="1" ht="15.75">
      <c r="A1762" s="639"/>
    </row>
    <row r="1763" spans="1:14" s="38" customFormat="1" ht="15.75">
      <c r="A1763" s="639"/>
    </row>
    <row r="1764" spans="1:14" s="38" customFormat="1" ht="15.75">
      <c r="A1764" s="639"/>
    </row>
    <row r="1765" spans="1:14" s="38" customFormat="1" ht="15.75">
      <c r="A1765" s="639"/>
    </row>
    <row r="1766" spans="1:14" s="38" customFormat="1" ht="15.75">
      <c r="A1766" s="639"/>
    </row>
    <row r="1767" spans="1:14" s="38" customFormat="1" ht="15.75">
      <c r="A1767" s="639"/>
    </row>
    <row r="1768" spans="1:14" ht="23.25">
      <c r="A1768" s="638" t="s">
        <v>3614</v>
      </c>
    </row>
    <row r="1769" spans="1:14" s="38" customFormat="1" ht="15.75">
      <c r="A1769" s="640" t="s">
        <v>2638</v>
      </c>
      <c r="F1769" s="640" t="s">
        <v>2639</v>
      </c>
      <c r="K1769" s="640" t="s">
        <v>2640</v>
      </c>
    </row>
    <row r="1770" spans="1:14" s="38" customFormat="1" ht="15.75">
      <c r="A1770" s="174" t="s">
        <v>718</v>
      </c>
      <c r="B1770" t="s">
        <v>4829</v>
      </c>
      <c r="C1770"/>
      <c r="D1770"/>
      <c r="F1770" s="174" t="s">
        <v>717</v>
      </c>
      <c r="G1770" t="s">
        <v>4627</v>
      </c>
      <c r="K1770" s="174" t="s">
        <v>717</v>
      </c>
      <c r="L1770" t="s">
        <v>4249</v>
      </c>
      <c r="M1770"/>
      <c r="N1770"/>
    </row>
    <row r="1771" spans="1:14" s="38" customFormat="1" ht="15.75">
      <c r="A1771" s="640"/>
      <c r="F1771" s="174" t="s">
        <v>716</v>
      </c>
      <c r="G1771" t="s">
        <v>4871</v>
      </c>
      <c r="K1771" s="174" t="s">
        <v>717</v>
      </c>
      <c r="L1771" t="s">
        <v>4250</v>
      </c>
      <c r="M1771"/>
      <c r="N1771"/>
    </row>
    <row r="1772" spans="1:14" s="38" customFormat="1" ht="15.75">
      <c r="A1772" s="640"/>
      <c r="F1772" s="174" t="s">
        <v>718</v>
      </c>
      <c r="G1772" t="s">
        <v>6075</v>
      </c>
      <c r="K1772" s="174" t="s">
        <v>716</v>
      </c>
      <c r="L1772" t="s">
        <v>4420</v>
      </c>
      <c r="M1772"/>
      <c r="N1772"/>
    </row>
    <row r="1773" spans="1:14" s="38" customFormat="1" ht="15.75">
      <c r="A1773" s="640"/>
      <c r="F1773" s="174" t="s">
        <v>717</v>
      </c>
      <c r="G1773" t="s">
        <v>6092</v>
      </c>
      <c r="K1773" s="174" t="s">
        <v>716</v>
      </c>
      <c r="L1773" t="s">
        <v>4632</v>
      </c>
      <c r="N1773" s="25"/>
    </row>
    <row r="1774" spans="1:14" s="38" customFormat="1" ht="15.75">
      <c r="A1774" s="640"/>
      <c r="F1774" s="640"/>
      <c r="K1774" s="174" t="s">
        <v>718</v>
      </c>
      <c r="L1774" t="s">
        <v>4628</v>
      </c>
      <c r="N1774" s="25"/>
    </row>
    <row r="1775" spans="1:14" s="38" customFormat="1" ht="15.75">
      <c r="A1775" s="640"/>
      <c r="F1775" s="640"/>
      <c r="K1775" s="174" t="s">
        <v>717</v>
      </c>
      <c r="L1775" t="s">
        <v>4779</v>
      </c>
    </row>
    <row r="1776" spans="1:14" s="38" customFormat="1" ht="15.75">
      <c r="A1776" s="640"/>
      <c r="F1776" s="640"/>
      <c r="K1776" s="174" t="s">
        <v>717</v>
      </c>
      <c r="L1776" t="s">
        <v>4828</v>
      </c>
      <c r="M1776"/>
      <c r="N1776"/>
    </row>
    <row r="1777" spans="1:14" s="38" customFormat="1" ht="15.75">
      <c r="A1777" s="640"/>
      <c r="F1777" s="640"/>
      <c r="K1777" s="174" t="s">
        <v>718</v>
      </c>
      <c r="L1777" t="s">
        <v>5437</v>
      </c>
      <c r="M1777"/>
      <c r="N1777"/>
    </row>
    <row r="1778" spans="1:14" s="38" customFormat="1" ht="15.75">
      <c r="A1778" s="640"/>
      <c r="F1778" s="640"/>
      <c r="K1778" s="174" t="s">
        <v>717</v>
      </c>
      <c r="L1778" t="s">
        <v>5334</v>
      </c>
      <c r="M1778"/>
      <c r="N1778"/>
    </row>
    <row r="1779" spans="1:14" s="38" customFormat="1" ht="15.75">
      <c r="A1779" s="640"/>
      <c r="F1779" s="640"/>
      <c r="K1779" s="174" t="s">
        <v>718</v>
      </c>
      <c r="L1779" t="s">
        <v>5140</v>
      </c>
    </row>
    <row r="1780" spans="1:14" s="38" customFormat="1" ht="15.75">
      <c r="A1780" s="640"/>
      <c r="F1780" s="640"/>
      <c r="K1780" s="174" t="s">
        <v>716</v>
      </c>
      <c r="L1780" t="s">
        <v>5141</v>
      </c>
    </row>
    <row r="1781" spans="1:14" s="38" customFormat="1" ht="15.75">
      <c r="A1781" s="640"/>
      <c r="F1781" s="640"/>
      <c r="K1781" s="174" t="s">
        <v>716</v>
      </c>
      <c r="L1781" t="s">
        <v>5142</v>
      </c>
    </row>
    <row r="1782" spans="1:14" s="38" customFormat="1" ht="15.75">
      <c r="A1782" s="640"/>
      <c r="F1782" s="640"/>
      <c r="K1782" s="174" t="s">
        <v>716</v>
      </c>
      <c r="L1782" t="s">
        <v>5143</v>
      </c>
    </row>
    <row r="1783" spans="1:14" s="38" customFormat="1" ht="15.75">
      <c r="A1783" s="640"/>
      <c r="F1783" s="640"/>
      <c r="K1783" s="174" t="s">
        <v>716</v>
      </c>
      <c r="L1783" t="s">
        <v>5144</v>
      </c>
    </row>
    <row r="1784" spans="1:14" s="38" customFormat="1" ht="15.75">
      <c r="A1784" s="640"/>
      <c r="F1784" s="640"/>
      <c r="K1784" s="174" t="s">
        <v>716</v>
      </c>
      <c r="L1784" t="s">
        <v>5145</v>
      </c>
    </row>
    <row r="1785" spans="1:14" s="38" customFormat="1" ht="15.75">
      <c r="A1785" s="640"/>
      <c r="F1785" s="640"/>
      <c r="K1785" s="174" t="s">
        <v>718</v>
      </c>
      <c r="L1785" t="s">
        <v>5428</v>
      </c>
      <c r="M1785" s="21"/>
      <c r="N1785" s="58"/>
    </row>
    <row r="1786" spans="1:14" s="38" customFormat="1" ht="15.75">
      <c r="A1786" s="640"/>
      <c r="F1786" s="640"/>
      <c r="K1786" s="174" t="s">
        <v>716</v>
      </c>
      <c r="L1786" t="s">
        <v>5974</v>
      </c>
      <c r="M1786" s="17"/>
      <c r="N1786"/>
    </row>
    <row r="1787" spans="1:14" s="38" customFormat="1" ht="15.75">
      <c r="A1787" s="640"/>
      <c r="F1787" s="640"/>
      <c r="K1787" s="174" t="s">
        <v>716</v>
      </c>
      <c r="L1787" t="s">
        <v>5982</v>
      </c>
      <c r="M1787" s="17"/>
      <c r="N1787"/>
    </row>
    <row r="1788" spans="1:14" s="38" customFormat="1" ht="15.75">
      <c r="A1788" s="640"/>
      <c r="F1788" s="640"/>
      <c r="K1788" s="174" t="s">
        <v>716</v>
      </c>
      <c r="L1788" t="s">
        <v>6084</v>
      </c>
      <c r="M1788" s="21"/>
      <c r="N1788" s="58"/>
    </row>
    <row r="1789" spans="1:14" s="38" customFormat="1" ht="15.75">
      <c r="A1789" s="640"/>
      <c r="F1789" s="640"/>
      <c r="K1789" s="174" t="s">
        <v>716</v>
      </c>
      <c r="L1789" t="s">
        <v>6093</v>
      </c>
      <c r="M1789" s="21"/>
      <c r="N1789" s="58"/>
    </row>
    <row r="1790" spans="1:14" s="38" customFormat="1" ht="15.75">
      <c r="A1790" s="640"/>
      <c r="F1790" s="640"/>
      <c r="K1790" s="640"/>
    </row>
    <row r="1791" spans="1:14" s="38" customFormat="1" ht="15.75">
      <c r="A1791" s="640"/>
      <c r="F1791" s="640"/>
      <c r="K1791" s="640"/>
    </row>
    <row r="1792" spans="1:14" s="38" customFormat="1" ht="15.75">
      <c r="A1792" s="640"/>
      <c r="F1792" s="640"/>
      <c r="K1792" s="640"/>
    </row>
    <row r="1793" spans="1:15" s="38" customFormat="1" ht="15.75">
      <c r="A1793" s="640"/>
      <c r="F1793" s="640"/>
      <c r="K1793" s="640"/>
    </row>
    <row r="1794" spans="1:15" s="38" customFormat="1" ht="15.75">
      <c r="A1794" s="640"/>
      <c r="F1794" s="640"/>
      <c r="K1794" s="640"/>
    </row>
    <row r="1795" spans="1:15" s="38" customFormat="1" ht="15.75">
      <c r="A1795" s="640"/>
      <c r="F1795" s="640"/>
      <c r="K1795" s="640"/>
    </row>
    <row r="1796" spans="1:15" s="38" customFormat="1" ht="15.75">
      <c r="A1796" s="640"/>
      <c r="F1796" s="640"/>
      <c r="K1796" s="640"/>
    </row>
    <row r="1797" spans="1:15" s="38" customFormat="1" ht="15.75">
      <c r="A1797" s="640"/>
      <c r="F1797" s="640"/>
      <c r="K1797" s="640"/>
    </row>
    <row r="1798" spans="1:15" s="38" customFormat="1" ht="15.75">
      <c r="A1798" s="640"/>
      <c r="F1798" s="640"/>
      <c r="K1798" s="640"/>
    </row>
    <row r="1799" spans="1:15" ht="23.25">
      <c r="A1799" s="638" t="s">
        <v>2707</v>
      </c>
    </row>
    <row r="1800" spans="1:15" s="38" customFormat="1" ht="15.75">
      <c r="A1800" s="640" t="s">
        <v>2638</v>
      </c>
      <c r="F1800" s="640" t="s">
        <v>2639</v>
      </c>
      <c r="K1800" s="640" t="s">
        <v>2640</v>
      </c>
    </row>
    <row r="1801" spans="1:15" s="38" customFormat="1" ht="15.75">
      <c r="A1801" s="174"/>
      <c r="B1801"/>
      <c r="F1801" s="174" t="s">
        <v>717</v>
      </c>
      <c r="G1801" t="s">
        <v>4415</v>
      </c>
      <c r="H1801"/>
      <c r="I1801"/>
      <c r="K1801" s="174" t="s">
        <v>717</v>
      </c>
      <c r="L1801" t="s">
        <v>4367</v>
      </c>
      <c r="M1801"/>
      <c r="N1801"/>
    </row>
    <row r="1802" spans="1:15" s="38" customFormat="1" ht="15.75">
      <c r="A1802" s="174"/>
      <c r="B1802"/>
      <c r="F1802" s="174" t="s">
        <v>716</v>
      </c>
      <c r="G1802" t="s">
        <v>6094</v>
      </c>
      <c r="K1802" s="174" t="s">
        <v>718</v>
      </c>
      <c r="L1802" t="s">
        <v>4453</v>
      </c>
    </row>
    <row r="1803" spans="1:15" s="38" customFormat="1" ht="15.75">
      <c r="A1803" s="174"/>
      <c r="B1803"/>
      <c r="F1803" s="174"/>
      <c r="G1803"/>
      <c r="K1803" s="174" t="s">
        <v>717</v>
      </c>
      <c r="L1803" t="s">
        <v>4513</v>
      </c>
      <c r="M1803"/>
      <c r="N1803"/>
    </row>
    <row r="1804" spans="1:15" s="38" customFormat="1" ht="15.75">
      <c r="A1804" s="174"/>
      <c r="B1804"/>
      <c r="K1804" s="174" t="s">
        <v>718</v>
      </c>
      <c r="L1804" t="s">
        <v>4944</v>
      </c>
      <c r="M1804" s="21"/>
      <c r="N1804" s="58"/>
    </row>
    <row r="1805" spans="1:15" s="38" customFormat="1" ht="15.75">
      <c r="A1805" s="639"/>
      <c r="K1805" s="174" t="s">
        <v>718</v>
      </c>
      <c r="L1805" t="s">
        <v>4950</v>
      </c>
      <c r="M1805" s="21"/>
      <c r="N1805" s="58"/>
    </row>
    <row r="1806" spans="1:15" s="38" customFormat="1" ht="15.75">
      <c r="A1806" s="639"/>
      <c r="G1806" s="639"/>
      <c r="K1806" s="174" t="s">
        <v>716</v>
      </c>
      <c r="L1806" t="s">
        <v>5039</v>
      </c>
    </row>
    <row r="1807" spans="1:15" s="38" customFormat="1" ht="15.75">
      <c r="A1807" s="639"/>
      <c r="G1807" s="639"/>
      <c r="K1807" s="174" t="s">
        <v>716</v>
      </c>
      <c r="L1807" t="s">
        <v>5041</v>
      </c>
    </row>
    <row r="1808" spans="1:15" s="38" customFormat="1" ht="15.75">
      <c r="A1808" s="639"/>
      <c r="G1808" s="639"/>
      <c r="K1808" s="174" t="s">
        <v>717</v>
      </c>
      <c r="L1808" t="s">
        <v>5129</v>
      </c>
      <c r="M1808"/>
      <c r="N1808"/>
      <c r="O1808"/>
    </row>
    <row r="1809" spans="1:15" s="38" customFormat="1" ht="15.75">
      <c r="A1809" s="639"/>
      <c r="G1809" s="639"/>
      <c r="K1809" s="174" t="s">
        <v>717</v>
      </c>
      <c r="L1809" t="s">
        <v>5130</v>
      </c>
      <c r="M1809"/>
      <c r="N1809"/>
      <c r="O1809"/>
    </row>
    <row r="1810" spans="1:15" s="38" customFormat="1" ht="15.75">
      <c r="A1810" s="639"/>
      <c r="G1810" s="639"/>
      <c r="K1810" s="174" t="s">
        <v>718</v>
      </c>
      <c r="L1810" t="s">
        <v>5519</v>
      </c>
      <c r="M1810" s="636"/>
      <c r="N1810"/>
    </row>
    <row r="1811" spans="1:15" s="38" customFormat="1" ht="15.75">
      <c r="A1811" s="639"/>
      <c r="G1811" s="639"/>
      <c r="K1811" s="174" t="s">
        <v>717</v>
      </c>
      <c r="L1811" t="s">
        <v>5706</v>
      </c>
      <c r="M1811"/>
      <c r="N1811"/>
    </row>
    <row r="1812" spans="1:15" s="38" customFormat="1" ht="15.75">
      <c r="A1812" s="639"/>
      <c r="G1812" s="639"/>
      <c r="K1812" s="174" t="s">
        <v>718</v>
      </c>
      <c r="L1812" t="s">
        <v>5707</v>
      </c>
      <c r="M1812"/>
      <c r="N1812"/>
    </row>
    <row r="1813" spans="1:15" s="38" customFormat="1" ht="15.75">
      <c r="A1813" s="639"/>
      <c r="G1813" s="639"/>
    </row>
    <row r="1814" spans="1:15" s="38" customFormat="1" ht="15.75">
      <c r="A1814" s="639"/>
      <c r="G1814" s="639"/>
    </row>
    <row r="1815" spans="1:15" s="38" customFormat="1" ht="15.75">
      <c r="A1815" s="639"/>
      <c r="G1815" s="639"/>
    </row>
    <row r="1816" spans="1:15" s="38" customFormat="1" ht="15.75">
      <c r="A1816" s="639"/>
      <c r="G1816" s="639"/>
    </row>
    <row r="1817" spans="1:15" s="38" customFormat="1" ht="15.75">
      <c r="A1817" s="639"/>
      <c r="G1817" s="639"/>
    </row>
    <row r="1818" spans="1:15" s="38" customFormat="1" ht="15.75">
      <c r="A1818" s="639"/>
      <c r="G1818" s="639"/>
    </row>
    <row r="1819" spans="1:15" s="38" customFormat="1" ht="15.75">
      <c r="A1819" s="639"/>
    </row>
    <row r="1820" spans="1:15" s="38" customFormat="1" ht="15.75">
      <c r="A1820" s="639"/>
    </row>
    <row r="1821" spans="1:15" s="38" customFormat="1" ht="15.75">
      <c r="A1821" s="639"/>
    </row>
    <row r="1822" spans="1:15" s="38" customFormat="1" ht="15.75">
      <c r="A1822" s="639"/>
    </row>
    <row r="1823" spans="1:15" s="38" customFormat="1" ht="15.75">
      <c r="A1823" s="639"/>
    </row>
    <row r="1824" spans="1:15" s="38" customFormat="1" ht="15.75">
      <c r="A1824" s="639"/>
    </row>
    <row r="1825" spans="1:15" s="38" customFormat="1" ht="15.75">
      <c r="A1825" s="639"/>
    </row>
    <row r="1826" spans="1:15" s="38" customFormat="1" ht="15.75">
      <c r="A1826" s="639"/>
    </row>
    <row r="1827" spans="1:15" s="38" customFormat="1" ht="15.75">
      <c r="A1827" s="639"/>
    </row>
    <row r="1828" spans="1:15" s="38" customFormat="1" ht="15.75">
      <c r="A1828" s="639"/>
    </row>
    <row r="1829" spans="1:15" s="38" customFormat="1" ht="15.75">
      <c r="A1829" s="639"/>
    </row>
    <row r="1830" spans="1:15" s="38" customFormat="1" ht="23.25">
      <c r="A1830" s="638" t="s">
        <v>700</v>
      </c>
    </row>
    <row r="1831" spans="1:15" s="38" customFormat="1" ht="15.75">
      <c r="A1831" s="640" t="s">
        <v>2638</v>
      </c>
      <c r="F1831" s="640" t="s">
        <v>2639</v>
      </c>
      <c r="K1831" s="640" t="s">
        <v>2640</v>
      </c>
    </row>
    <row r="1832" spans="1:15" s="38" customFormat="1" ht="15.75">
      <c r="A1832" s="174" t="s">
        <v>717</v>
      </c>
      <c r="B1832" t="s">
        <v>4267</v>
      </c>
      <c r="F1832" s="174" t="s">
        <v>718</v>
      </c>
      <c r="G1832" t="s">
        <v>4732</v>
      </c>
      <c r="H1832" s="636"/>
      <c r="K1832" s="174" t="s">
        <v>716</v>
      </c>
      <c r="L1832" t="s">
        <v>4352</v>
      </c>
      <c r="O1832"/>
    </row>
    <row r="1833" spans="1:15" s="38" customFormat="1" ht="15.75">
      <c r="A1833" s="174" t="s">
        <v>716</v>
      </c>
      <c r="B1833" t="s">
        <v>4566</v>
      </c>
      <c r="F1833" s="174" t="s">
        <v>717</v>
      </c>
      <c r="G1833" t="s">
        <v>4846</v>
      </c>
      <c r="H1833"/>
      <c r="I1833"/>
      <c r="K1833" s="174" t="s">
        <v>716</v>
      </c>
      <c r="L1833" t="s">
        <v>4421</v>
      </c>
      <c r="M1833"/>
      <c r="N1833"/>
    </row>
    <row r="1834" spans="1:15" s="38" customFormat="1" ht="15.75">
      <c r="A1834" s="645" t="s">
        <v>717</v>
      </c>
      <c r="B1834" t="s">
        <v>4903</v>
      </c>
      <c r="F1834" s="174"/>
      <c r="G1834"/>
      <c r="K1834" s="174" t="s">
        <v>716</v>
      </c>
      <c r="L1834" t="s">
        <v>4441</v>
      </c>
    </row>
    <row r="1835" spans="1:15" s="38" customFormat="1" ht="15.75" customHeight="1">
      <c r="A1835" s="174" t="s">
        <v>717</v>
      </c>
      <c r="B1835" t="s">
        <v>5713</v>
      </c>
      <c r="C1835"/>
      <c r="D1835"/>
      <c r="E1835"/>
      <c r="K1835" s="174" t="s">
        <v>717</v>
      </c>
      <c r="L1835" t="s">
        <v>4442</v>
      </c>
    </row>
    <row r="1836" spans="1:15" s="38" customFormat="1" ht="15.75" customHeight="1">
      <c r="A1836" s="174"/>
      <c r="B1836"/>
      <c r="K1836" s="174" t="s">
        <v>717</v>
      </c>
      <c r="L1836" t="s">
        <v>4443</v>
      </c>
    </row>
    <row r="1837" spans="1:15" s="38" customFormat="1" ht="15.75" customHeight="1">
      <c r="K1837" s="174" t="s">
        <v>716</v>
      </c>
      <c r="L1837" t="s">
        <v>4510</v>
      </c>
    </row>
    <row r="1838" spans="1:15" s="38" customFormat="1" ht="15.75" customHeight="1">
      <c r="A1838" s="638"/>
      <c r="K1838" s="174" t="s">
        <v>717</v>
      </c>
      <c r="L1838" t="s">
        <v>4777</v>
      </c>
    </row>
    <row r="1839" spans="1:15" s="38" customFormat="1" ht="15.75" customHeight="1">
      <c r="A1839" s="640"/>
      <c r="F1839" s="640"/>
      <c r="K1839" s="174" t="s">
        <v>718</v>
      </c>
      <c r="L1839" t="s">
        <v>4780</v>
      </c>
    </row>
    <row r="1840" spans="1:15" s="38" customFormat="1" ht="15.75">
      <c r="A1840" s="639"/>
      <c r="K1840" s="174" t="s">
        <v>717</v>
      </c>
      <c r="L1840" t="s">
        <v>4907</v>
      </c>
      <c r="M1840" s="636"/>
      <c r="N1840"/>
    </row>
    <row r="1841" spans="1:20" s="38" customFormat="1" ht="15.75">
      <c r="A1841" s="639"/>
      <c r="K1841" s="174" t="s">
        <v>718</v>
      </c>
      <c r="L1841" t="s">
        <v>4948</v>
      </c>
      <c r="M1841"/>
      <c r="N1841"/>
    </row>
    <row r="1842" spans="1:20" s="38" customFormat="1" ht="15.75">
      <c r="A1842" s="639"/>
      <c r="K1842" s="174" t="s">
        <v>717</v>
      </c>
      <c r="L1842" t="s">
        <v>4952</v>
      </c>
      <c r="M1842"/>
      <c r="N1842"/>
    </row>
    <row r="1843" spans="1:20" s="38" customFormat="1" ht="15.75">
      <c r="A1843" s="639"/>
      <c r="K1843" s="174" t="s">
        <v>717</v>
      </c>
      <c r="L1843" t="s">
        <v>5042</v>
      </c>
      <c r="M1843"/>
      <c r="N1843"/>
      <c r="O1843"/>
    </row>
    <row r="1844" spans="1:20" s="38" customFormat="1" ht="15.75">
      <c r="A1844" s="639"/>
      <c r="K1844" s="174" t="s">
        <v>716</v>
      </c>
      <c r="L1844" t="s">
        <v>5043</v>
      </c>
      <c r="M1844"/>
      <c r="N1844"/>
      <c r="O1844"/>
    </row>
    <row r="1845" spans="1:20" s="38" customFormat="1" ht="15.75">
      <c r="A1845" s="639"/>
      <c r="K1845" s="174" t="s">
        <v>716</v>
      </c>
      <c r="L1845" t="s">
        <v>5089</v>
      </c>
      <c r="M1845" s="636"/>
      <c r="N1845"/>
      <c r="O1845"/>
    </row>
    <row r="1846" spans="1:20" s="38" customFormat="1" ht="15.75">
      <c r="A1846" s="639"/>
      <c r="K1846" s="174" t="s">
        <v>717</v>
      </c>
      <c r="L1846" t="s">
        <v>5135</v>
      </c>
      <c r="M1846"/>
      <c r="N1846"/>
      <c r="O1846"/>
      <c r="P1846" s="174"/>
      <c r="Q1846"/>
      <c r="R1846"/>
      <c r="S1846"/>
      <c r="T1846"/>
    </row>
    <row r="1847" spans="1:20" s="38" customFormat="1" ht="15.75">
      <c r="A1847" s="639"/>
      <c r="K1847" s="174" t="s">
        <v>717</v>
      </c>
      <c r="L1847" t="s">
        <v>5343</v>
      </c>
      <c r="M1847"/>
      <c r="N1847"/>
      <c r="O1847"/>
    </row>
    <row r="1848" spans="1:20" s="38" customFormat="1" ht="15.75">
      <c r="A1848" s="639"/>
      <c r="K1848" s="174" t="s">
        <v>717</v>
      </c>
      <c r="L1848" t="s">
        <v>5858</v>
      </c>
      <c r="M1848"/>
      <c r="N1848"/>
      <c r="O1848"/>
    </row>
    <row r="1849" spans="1:20" s="38" customFormat="1" ht="15.75">
      <c r="A1849" s="639"/>
      <c r="K1849" s="174" t="s">
        <v>716</v>
      </c>
      <c r="L1849" t="s">
        <v>5859</v>
      </c>
      <c r="M1849"/>
      <c r="N1849"/>
      <c r="O1849"/>
    </row>
    <row r="1850" spans="1:20" s="38" customFormat="1" ht="15.75">
      <c r="A1850" s="639"/>
      <c r="K1850" s="174"/>
      <c r="L1850"/>
    </row>
    <row r="1851" spans="1:20" s="38" customFormat="1" ht="15.75">
      <c r="A1851" s="639"/>
    </row>
    <row r="1852" spans="1:20" s="38" customFormat="1" ht="15.75">
      <c r="A1852" s="639"/>
    </row>
    <row r="1853" spans="1:20" s="38" customFormat="1" ht="15.75">
      <c r="A1853" s="639"/>
    </row>
    <row r="1854" spans="1:20" s="38" customFormat="1" ht="15.75">
      <c r="A1854" s="639"/>
    </row>
    <row r="1855" spans="1:20" s="38" customFormat="1" ht="15.75">
      <c r="A1855" s="639"/>
    </row>
    <row r="1856" spans="1:20" s="38" customFormat="1" ht="15.75">
      <c r="A1856" s="639"/>
    </row>
    <row r="1857" spans="1:15" s="38" customFormat="1" ht="15.75">
      <c r="A1857" s="639"/>
    </row>
    <row r="1858" spans="1:15" s="38" customFormat="1" ht="15.75">
      <c r="A1858" s="639"/>
    </row>
    <row r="1859" spans="1:15" s="38" customFormat="1" ht="15.75">
      <c r="A1859" s="639"/>
    </row>
    <row r="1860" spans="1:15" s="38" customFormat="1" ht="15.75">
      <c r="A1860" s="639"/>
    </row>
    <row r="1861" spans="1:15" s="38" customFormat="1" ht="23.25">
      <c r="A1861" s="638" t="s">
        <v>21</v>
      </c>
    </row>
    <row r="1862" spans="1:15" ht="15.75">
      <c r="A1862" s="640" t="s">
        <v>2638</v>
      </c>
      <c r="B1862" s="38"/>
      <c r="C1862" s="38"/>
      <c r="D1862" s="38"/>
      <c r="E1862" s="38"/>
      <c r="F1862" s="640" t="s">
        <v>2639</v>
      </c>
      <c r="G1862" s="38"/>
      <c r="H1862" s="38"/>
      <c r="I1862" s="38"/>
      <c r="J1862" s="38"/>
      <c r="K1862" s="640" t="s">
        <v>2640</v>
      </c>
      <c r="L1862" s="38"/>
    </row>
    <row r="1863" spans="1:15" ht="15.75">
      <c r="A1863" s="174"/>
      <c r="F1863" s="174"/>
      <c r="K1863" s="174" t="s">
        <v>718</v>
      </c>
      <c r="L1863" t="s">
        <v>4347</v>
      </c>
      <c r="M1863" s="38"/>
      <c r="N1863" s="38"/>
    </row>
    <row r="1864" spans="1:15" ht="15.75">
      <c r="A1864" s="174"/>
      <c r="F1864" s="174"/>
      <c r="K1864" s="174" t="s">
        <v>718</v>
      </c>
      <c r="L1864" t="s">
        <v>4668</v>
      </c>
    </row>
    <row r="1865" spans="1:15" ht="15.75">
      <c r="A1865" s="174"/>
      <c r="K1865" s="174" t="s">
        <v>717</v>
      </c>
      <c r="L1865" t="s">
        <v>5044</v>
      </c>
    </row>
    <row r="1866" spans="1:15" ht="15.75">
      <c r="A1866" s="174"/>
      <c r="K1866" s="174" t="s">
        <v>717</v>
      </c>
      <c r="L1866" t="s">
        <v>5129</v>
      </c>
    </row>
    <row r="1867" spans="1:15" ht="15.75">
      <c r="A1867" s="174"/>
      <c r="K1867" s="174" t="s">
        <v>717</v>
      </c>
      <c r="L1867" t="s">
        <v>5130</v>
      </c>
    </row>
    <row r="1868" spans="1:15" ht="15.75">
      <c r="A1868" s="174"/>
      <c r="K1868" s="174" t="s">
        <v>717</v>
      </c>
      <c r="L1868" t="s">
        <v>5706</v>
      </c>
    </row>
    <row r="1869" spans="1:15" ht="15.75">
      <c r="A1869" s="174"/>
      <c r="K1869" s="174" t="s">
        <v>716</v>
      </c>
      <c r="L1869" t="s">
        <v>5723</v>
      </c>
    </row>
    <row r="1870" spans="1:15" ht="15.75">
      <c r="A1870" s="174"/>
      <c r="K1870" s="174" t="s">
        <v>717</v>
      </c>
      <c r="L1870" t="s">
        <v>6063</v>
      </c>
      <c r="M1870" s="21"/>
      <c r="N1870" s="58"/>
      <c r="O1870" s="38"/>
    </row>
    <row r="1871" spans="1:15" ht="15.75">
      <c r="A1871" s="174"/>
      <c r="K1871" s="174"/>
    </row>
    <row r="1872" spans="1:15" ht="15.75">
      <c r="A1872" s="639"/>
      <c r="B1872" s="38"/>
      <c r="K1872" s="174"/>
    </row>
    <row r="1873" spans="1:11" ht="15.75">
      <c r="A1873" s="639"/>
      <c r="B1873" s="38"/>
      <c r="K1873" s="174"/>
    </row>
    <row r="1874" spans="1:11" ht="15.75">
      <c r="A1874" s="639"/>
      <c r="B1874" s="38"/>
      <c r="K1874" s="174"/>
    </row>
    <row r="1875" spans="1:11" ht="15.75">
      <c r="A1875" s="639"/>
      <c r="B1875" s="38"/>
      <c r="K1875" s="174"/>
    </row>
    <row r="1876" spans="1:11" ht="15.75">
      <c r="A1876" s="639"/>
      <c r="B1876" s="38"/>
      <c r="K1876" s="174"/>
    </row>
    <row r="1877" spans="1:11" ht="15.75">
      <c r="A1877" s="639"/>
      <c r="B1877" s="38"/>
    </row>
    <row r="1878" spans="1:11" ht="15.75">
      <c r="A1878" s="639"/>
      <c r="B1878" s="38"/>
    </row>
    <row r="1879" spans="1:11" ht="15.75">
      <c r="A1879" s="639"/>
      <c r="B1879" s="38"/>
    </row>
    <row r="1880" spans="1:11" ht="15.75">
      <c r="A1880" s="639"/>
      <c r="B1880" s="38"/>
    </row>
    <row r="1881" spans="1:11" ht="15.75">
      <c r="A1881" s="639"/>
      <c r="B1881" s="38"/>
    </row>
    <row r="1882" spans="1:11" ht="15.75">
      <c r="A1882" s="639"/>
      <c r="B1882" s="38"/>
    </row>
    <row r="1883" spans="1:11" ht="15.75">
      <c r="A1883" s="639"/>
      <c r="B1883" s="38"/>
    </row>
    <row r="1884" spans="1:11" ht="15.75">
      <c r="A1884" s="639"/>
      <c r="B1884" s="38"/>
    </row>
    <row r="1885" spans="1:11" ht="15.75">
      <c r="A1885" s="639"/>
      <c r="B1885" s="38"/>
    </row>
    <row r="1886" spans="1:11" ht="15.75">
      <c r="A1886" s="639"/>
      <c r="B1886" s="38"/>
    </row>
    <row r="1887" spans="1:11" ht="15.75">
      <c r="A1887" s="639"/>
      <c r="B1887" s="38"/>
    </row>
    <row r="1888" spans="1:11" ht="15.75">
      <c r="A1888" s="639"/>
      <c r="B1888" s="38"/>
    </row>
    <row r="1889" spans="1:15" ht="15.75">
      <c r="A1889" s="639"/>
      <c r="B1889" s="38"/>
    </row>
    <row r="1890" spans="1:15" ht="15.75">
      <c r="A1890" s="639"/>
      <c r="B1890" s="38"/>
    </row>
    <row r="1891" spans="1:15" ht="15.75">
      <c r="A1891" s="639"/>
      <c r="B1891" s="38"/>
    </row>
    <row r="1892" spans="1:15" ht="23.25">
      <c r="A1892" s="638" t="s">
        <v>141</v>
      </c>
      <c r="B1892" s="38"/>
    </row>
    <row r="1893" spans="1:15" ht="15.75">
      <c r="A1893" s="640" t="s">
        <v>2638</v>
      </c>
      <c r="B1893" s="38"/>
      <c r="C1893" s="38"/>
      <c r="D1893" s="38"/>
      <c r="E1893" s="38"/>
      <c r="F1893" s="640" t="s">
        <v>2639</v>
      </c>
      <c r="G1893" s="38"/>
      <c r="H1893" s="38"/>
      <c r="I1893" s="38"/>
      <c r="J1893" s="38"/>
      <c r="K1893" s="640" t="s">
        <v>2640</v>
      </c>
      <c r="L1893" s="38"/>
    </row>
    <row r="1894" spans="1:15" ht="15.75">
      <c r="A1894" s="174"/>
      <c r="F1894" s="174" t="s">
        <v>716</v>
      </c>
      <c r="G1894" t="s">
        <v>4830</v>
      </c>
      <c r="K1894" s="174" t="s">
        <v>718</v>
      </c>
      <c r="L1894" t="s">
        <v>4633</v>
      </c>
      <c r="M1894" s="38"/>
      <c r="N1894" s="38"/>
      <c r="O1894" s="38"/>
    </row>
    <row r="1895" spans="1:15" ht="15.75">
      <c r="A1895" s="174"/>
      <c r="F1895" s="174" t="s">
        <v>716</v>
      </c>
      <c r="G1895" t="s">
        <v>5013</v>
      </c>
      <c r="K1895" s="174" t="s">
        <v>716</v>
      </c>
      <c r="L1895" t="s">
        <v>4818</v>
      </c>
    </row>
    <row r="1896" spans="1:15" ht="15.75">
      <c r="A1896" s="174"/>
      <c r="F1896" s="174" t="s">
        <v>717</v>
      </c>
      <c r="G1896" t="s">
        <v>6086</v>
      </c>
      <c r="H1896" s="38"/>
      <c r="I1896" s="38"/>
      <c r="K1896" s="174" t="s">
        <v>716</v>
      </c>
      <c r="L1896" t="s">
        <v>5344</v>
      </c>
    </row>
    <row r="1897" spans="1:15" ht="15.75">
      <c r="A1897" s="639"/>
      <c r="B1897" s="38"/>
      <c r="E1897" t="s">
        <v>2452</v>
      </c>
      <c r="K1897" s="174" t="s">
        <v>717</v>
      </c>
      <c r="L1897" t="s">
        <v>5338</v>
      </c>
    </row>
    <row r="1898" spans="1:15" ht="15.75">
      <c r="A1898" s="639"/>
      <c r="B1898" s="38"/>
      <c r="K1898" s="174" t="s">
        <v>716</v>
      </c>
      <c r="L1898" t="s">
        <v>5345</v>
      </c>
    </row>
    <row r="1899" spans="1:15" ht="15.75">
      <c r="A1899" s="639"/>
      <c r="B1899" s="38"/>
      <c r="K1899" s="174" t="s">
        <v>716</v>
      </c>
      <c r="L1899" t="s">
        <v>5346</v>
      </c>
    </row>
    <row r="1900" spans="1:15" ht="15.75">
      <c r="A1900" s="639"/>
      <c r="B1900" s="38"/>
      <c r="K1900" s="174" t="s">
        <v>718</v>
      </c>
      <c r="L1900" t="s">
        <v>5347</v>
      </c>
    </row>
    <row r="1901" spans="1:15" ht="15.75">
      <c r="A1901" s="639"/>
      <c r="B1901" s="38"/>
      <c r="G1901" t="s">
        <v>2452</v>
      </c>
      <c r="K1901" s="174" t="s">
        <v>718</v>
      </c>
      <c r="L1901" t="s">
        <v>5324</v>
      </c>
    </row>
    <row r="1902" spans="1:15" ht="15.75">
      <c r="A1902" s="639"/>
      <c r="B1902" s="38"/>
      <c r="K1902" s="174" t="s">
        <v>717</v>
      </c>
      <c r="L1902" t="s">
        <v>5450</v>
      </c>
    </row>
    <row r="1903" spans="1:15" ht="15.75">
      <c r="A1903" s="639"/>
      <c r="B1903" s="38"/>
      <c r="K1903" s="174" t="s">
        <v>716</v>
      </c>
      <c r="L1903" t="s">
        <v>5442</v>
      </c>
    </row>
    <row r="1904" spans="1:15" ht="15.75">
      <c r="A1904" s="639"/>
      <c r="B1904" s="38"/>
      <c r="K1904" s="174" t="s">
        <v>716</v>
      </c>
      <c r="L1904" t="s">
        <v>5443</v>
      </c>
    </row>
    <row r="1905" spans="1:12" ht="15.75">
      <c r="A1905" s="639"/>
      <c r="B1905" s="38"/>
      <c r="K1905" s="174" t="s">
        <v>718</v>
      </c>
      <c r="L1905" t="s">
        <v>5516</v>
      </c>
    </row>
    <row r="1906" spans="1:12" ht="15.75">
      <c r="A1906" s="639"/>
      <c r="B1906" s="38"/>
      <c r="K1906" s="174"/>
    </row>
    <row r="1907" spans="1:12" ht="15.75">
      <c r="A1907" s="639"/>
      <c r="B1907" s="38"/>
      <c r="K1907" s="174"/>
    </row>
    <row r="1908" spans="1:12" ht="15.75">
      <c r="A1908" s="639"/>
      <c r="B1908" s="38"/>
      <c r="K1908" s="174"/>
    </row>
    <row r="1909" spans="1:12" ht="15.75">
      <c r="A1909" s="639"/>
      <c r="B1909" s="38"/>
      <c r="K1909" s="174"/>
    </row>
    <row r="1910" spans="1:12" ht="15.75">
      <c r="A1910" s="639"/>
      <c r="B1910" s="38"/>
      <c r="K1910" s="174"/>
    </row>
    <row r="1911" spans="1:12" ht="15.75">
      <c r="A1911" s="639"/>
      <c r="B1911" s="38"/>
      <c r="K1911" s="174"/>
    </row>
    <row r="1912" spans="1:12" ht="15.75">
      <c r="A1912" s="639"/>
      <c r="B1912" s="38"/>
      <c r="K1912" s="174"/>
    </row>
    <row r="1913" spans="1:12" ht="15.75">
      <c r="A1913" s="639"/>
      <c r="B1913" s="38"/>
      <c r="K1913" s="174"/>
    </row>
    <row r="1914" spans="1:12" ht="15.75">
      <c r="A1914" s="639"/>
      <c r="B1914" s="38"/>
      <c r="K1914" s="174"/>
    </row>
    <row r="1915" spans="1:12" ht="15.75">
      <c r="A1915" s="639"/>
      <c r="B1915" s="38"/>
      <c r="K1915" s="174"/>
    </row>
    <row r="1916" spans="1:12" ht="15.75">
      <c r="A1916" s="639"/>
      <c r="B1916" s="38"/>
      <c r="K1916" s="174"/>
    </row>
    <row r="1917" spans="1:12" ht="15.75">
      <c r="A1917" s="639"/>
      <c r="B1917" s="38"/>
      <c r="K1917" s="174"/>
    </row>
    <row r="1918" spans="1:12" ht="15.75">
      <c r="A1918" s="639"/>
      <c r="B1918" s="38"/>
      <c r="K1918" s="174"/>
    </row>
    <row r="1919" spans="1:12" ht="15.75">
      <c r="A1919" s="639"/>
      <c r="B1919" s="38"/>
      <c r="K1919" s="174"/>
    </row>
    <row r="1920" spans="1:12" ht="15.75">
      <c r="A1920" s="639"/>
      <c r="B1920" s="38"/>
      <c r="K1920" s="174"/>
    </row>
    <row r="1921" spans="1:15" ht="15.75">
      <c r="A1921" s="639"/>
      <c r="B1921" s="38"/>
    </row>
    <row r="1922" spans="1:15" ht="15.75">
      <c r="A1922" s="639"/>
      <c r="B1922" s="38"/>
    </row>
    <row r="1923" spans="1:15" ht="23.25">
      <c r="A1923" s="638" t="s">
        <v>2189</v>
      </c>
    </row>
    <row r="1924" spans="1:15" s="38" customFormat="1" ht="15.75">
      <c r="A1924" s="640" t="s">
        <v>2638</v>
      </c>
      <c r="F1924" s="640" t="s">
        <v>2639</v>
      </c>
      <c r="K1924" s="640" t="s">
        <v>2640</v>
      </c>
    </row>
    <row r="1925" spans="1:15" s="38" customFormat="1" ht="15.75">
      <c r="A1925" s="174" t="s">
        <v>716</v>
      </c>
      <c r="B1925" t="s">
        <v>4266</v>
      </c>
      <c r="F1925" s="174" t="s">
        <v>716</v>
      </c>
      <c r="G1925" t="s">
        <v>4732</v>
      </c>
      <c r="H1925" s="636"/>
      <c r="I1925"/>
      <c r="K1925" s="174" t="s">
        <v>716</v>
      </c>
      <c r="L1925" t="s">
        <v>4368</v>
      </c>
    </row>
    <row r="1926" spans="1:15" s="38" customFormat="1" ht="15.75">
      <c r="A1926" s="174" t="s">
        <v>716</v>
      </c>
      <c r="B1926" s="484" t="s">
        <v>4265</v>
      </c>
      <c r="F1926" s="174"/>
      <c r="G1926"/>
      <c r="K1926" s="174" t="s">
        <v>717</v>
      </c>
      <c r="L1926" t="s">
        <v>4354</v>
      </c>
    </row>
    <row r="1927" spans="1:15" s="38" customFormat="1" ht="15.75">
      <c r="A1927" s="174" t="s">
        <v>716</v>
      </c>
      <c r="B1927" s="484" t="s">
        <v>4364</v>
      </c>
      <c r="F1927" s="174"/>
      <c r="G1927"/>
      <c r="K1927" s="174" t="s">
        <v>717</v>
      </c>
      <c r="L1927" t="s">
        <v>4367</v>
      </c>
      <c r="M1927"/>
      <c r="N1927"/>
    </row>
    <row r="1928" spans="1:15" s="38" customFormat="1" ht="15.75">
      <c r="A1928" s="174" t="s">
        <v>717</v>
      </c>
      <c r="B1928" t="s">
        <v>4452</v>
      </c>
      <c r="F1928" s="174"/>
      <c r="G1928"/>
      <c r="K1928" s="174" t="s">
        <v>716</v>
      </c>
      <c r="L1928" t="s">
        <v>4358</v>
      </c>
    </row>
    <row r="1929" spans="1:15" s="38" customFormat="1" ht="15.75">
      <c r="A1929" s="174" t="s">
        <v>717</v>
      </c>
      <c r="B1929" t="s">
        <v>4676</v>
      </c>
      <c r="F1929" s="640"/>
      <c r="K1929" s="174" t="s">
        <v>718</v>
      </c>
      <c r="L1929" t="s">
        <v>4734</v>
      </c>
      <c r="M1929"/>
      <c r="N1929"/>
    </row>
    <row r="1930" spans="1:15" s="38" customFormat="1" ht="15.75">
      <c r="A1930" s="645" t="s">
        <v>716</v>
      </c>
      <c r="B1930" t="s">
        <v>4677</v>
      </c>
      <c r="F1930" s="640"/>
      <c r="K1930" s="174" t="s">
        <v>717</v>
      </c>
      <c r="L1930" t="s">
        <v>4719</v>
      </c>
      <c r="M1930" s="636"/>
      <c r="N1930"/>
    </row>
    <row r="1931" spans="1:15" s="38" customFormat="1" ht="15.75">
      <c r="A1931" s="174" t="s">
        <v>718</v>
      </c>
      <c r="B1931" t="s">
        <v>4897</v>
      </c>
      <c r="C1931"/>
      <c r="D1931"/>
      <c r="F1931" s="640"/>
      <c r="K1931" s="174" t="s">
        <v>717</v>
      </c>
      <c r="L1931" t="s">
        <v>4720</v>
      </c>
      <c r="M1931" s="636"/>
      <c r="N1931"/>
    </row>
    <row r="1932" spans="1:15" s="38" customFormat="1" ht="15.75">
      <c r="A1932" s="645" t="s">
        <v>716</v>
      </c>
      <c r="B1932" t="s">
        <v>5045</v>
      </c>
      <c r="F1932" s="640"/>
      <c r="K1932" s="174" t="s">
        <v>717</v>
      </c>
      <c r="L1932" t="s">
        <v>5451</v>
      </c>
      <c r="M1932"/>
      <c r="N1932"/>
    </row>
    <row r="1933" spans="1:15" s="38" customFormat="1" ht="15.75">
      <c r="A1933" s="174" t="s">
        <v>717</v>
      </c>
      <c r="B1933" t="s">
        <v>4870</v>
      </c>
      <c r="C1933"/>
      <c r="D1933"/>
      <c r="F1933" s="640"/>
      <c r="K1933" s="174" t="s">
        <v>718</v>
      </c>
      <c r="L1933" t="s">
        <v>5445</v>
      </c>
      <c r="M1933" s="21"/>
      <c r="N1933" s="58"/>
    </row>
    <row r="1934" spans="1:15" s="38" customFormat="1" ht="15.75">
      <c r="A1934" s="645" t="s">
        <v>717</v>
      </c>
      <c r="B1934" t="s">
        <v>5331</v>
      </c>
      <c r="F1934" s="640"/>
      <c r="K1934" s="174" t="s">
        <v>717</v>
      </c>
      <c r="L1934" t="s">
        <v>5521</v>
      </c>
      <c r="M1934" s="636"/>
      <c r="N1934"/>
    </row>
    <row r="1935" spans="1:15" s="38" customFormat="1" ht="15.75">
      <c r="A1935" s="640"/>
      <c r="F1935" s="640"/>
      <c r="K1935" s="174" t="s">
        <v>716</v>
      </c>
      <c r="L1935" t="s">
        <v>5777</v>
      </c>
      <c r="M1935"/>
      <c r="N1935"/>
      <c r="O1935"/>
    </row>
    <row r="1936" spans="1:15" s="38" customFormat="1" ht="15.75">
      <c r="A1936" s="640"/>
      <c r="F1936" s="640"/>
      <c r="K1936" s="174" t="s">
        <v>718</v>
      </c>
      <c r="L1936" t="s">
        <v>5871</v>
      </c>
      <c r="M1936"/>
      <c r="N1936"/>
    </row>
    <row r="1937" spans="1:14" s="38" customFormat="1" ht="15.75">
      <c r="A1937" s="640"/>
      <c r="F1937" s="640"/>
      <c r="K1937" s="174" t="s">
        <v>716</v>
      </c>
      <c r="L1937" t="s">
        <v>5979</v>
      </c>
      <c r="M1937" s="17"/>
      <c r="N1937"/>
    </row>
    <row r="1938" spans="1:14" s="38" customFormat="1" ht="15.75">
      <c r="A1938" s="640"/>
      <c r="F1938" s="640"/>
      <c r="K1938" s="174" t="s">
        <v>716</v>
      </c>
      <c r="L1938" t="s">
        <v>6080</v>
      </c>
      <c r="M1938" s="21"/>
      <c r="N1938" s="58"/>
    </row>
    <row r="1939" spans="1:14" s="38" customFormat="1" ht="15.75">
      <c r="A1939" s="640"/>
      <c r="F1939" s="640"/>
      <c r="K1939" s="174"/>
      <c r="L1939"/>
    </row>
    <row r="1940" spans="1:14" s="38" customFormat="1" ht="15.75">
      <c r="A1940" s="640"/>
      <c r="F1940" s="640"/>
      <c r="K1940" s="174"/>
      <c r="L1940"/>
    </row>
    <row r="1941" spans="1:14" s="38" customFormat="1" ht="15.75">
      <c r="A1941" s="640"/>
      <c r="F1941" s="640"/>
      <c r="K1941" s="174"/>
      <c r="L1941"/>
    </row>
    <row r="1942" spans="1:14" s="38" customFormat="1" ht="15.75">
      <c r="A1942" s="640"/>
      <c r="F1942" s="640"/>
      <c r="K1942" s="174"/>
      <c r="L1942"/>
    </row>
    <row r="1943" spans="1:14" s="38" customFormat="1" ht="15.75">
      <c r="A1943" s="640"/>
      <c r="F1943" s="640"/>
      <c r="K1943" s="640"/>
    </row>
    <row r="1944" spans="1:14" s="38" customFormat="1" ht="15.75">
      <c r="A1944" s="640"/>
      <c r="F1944" s="640"/>
      <c r="K1944" s="640"/>
    </row>
    <row r="1945" spans="1:14" s="38" customFormat="1" ht="15.75">
      <c r="A1945" s="640"/>
      <c r="F1945" s="640"/>
      <c r="K1945" s="640"/>
    </row>
    <row r="1946" spans="1:14" s="38" customFormat="1" ht="15.75">
      <c r="A1946" s="639"/>
    </row>
    <row r="1947" spans="1:14" s="38" customFormat="1" ht="15.75">
      <c r="A1947" s="639"/>
    </row>
    <row r="1948" spans="1:14" s="38" customFormat="1" ht="15.75">
      <c r="A1948" s="639"/>
    </row>
    <row r="1949" spans="1:14" s="38" customFormat="1" ht="15.75">
      <c r="A1949" s="639"/>
    </row>
    <row r="1950" spans="1:14" s="38" customFormat="1" ht="15.75">
      <c r="A1950" s="639"/>
    </row>
    <row r="1951" spans="1:14" s="38" customFormat="1" ht="15.75">
      <c r="A1951" s="639"/>
    </row>
    <row r="1952" spans="1:14" s="38" customFormat="1" ht="15.75">
      <c r="A1952" s="639"/>
    </row>
    <row r="1953" spans="1:15" s="38" customFormat="1" ht="15.75">
      <c r="A1953" s="639"/>
    </row>
    <row r="1954" spans="1:15" ht="23.25">
      <c r="A1954" s="638" t="s">
        <v>1667</v>
      </c>
    </row>
    <row r="1955" spans="1:15" s="38" customFormat="1" ht="15.75">
      <c r="A1955" s="640" t="s">
        <v>2638</v>
      </c>
      <c r="F1955" s="640" t="s">
        <v>2639</v>
      </c>
      <c r="K1955" s="640" t="s">
        <v>2640</v>
      </c>
    </row>
    <row r="1956" spans="1:15" s="38" customFormat="1" ht="15.75">
      <c r="A1956" s="174" t="s">
        <v>717</v>
      </c>
      <c r="B1956" t="s">
        <v>4898</v>
      </c>
      <c r="F1956" s="174" t="s">
        <v>716</v>
      </c>
      <c r="G1956" t="s">
        <v>6092</v>
      </c>
      <c r="K1956" s="174" t="s">
        <v>716</v>
      </c>
      <c r="L1956" t="s">
        <v>4515</v>
      </c>
    </row>
    <row r="1957" spans="1:15" s="38" customFormat="1" ht="15.75">
      <c r="A1957" s="174"/>
      <c r="B1957"/>
      <c r="K1957" s="174" t="s">
        <v>718</v>
      </c>
      <c r="L1957" t="s">
        <v>4734</v>
      </c>
      <c r="M1957"/>
      <c r="N1957"/>
    </row>
    <row r="1958" spans="1:15" s="38" customFormat="1" ht="15.75">
      <c r="A1958" s="174"/>
      <c r="B1958"/>
      <c r="K1958" s="174" t="s">
        <v>717</v>
      </c>
      <c r="L1958" t="s">
        <v>4778</v>
      </c>
    </row>
    <row r="1959" spans="1:15" s="38" customFormat="1" ht="15.75">
      <c r="A1959" s="174"/>
      <c r="B1959"/>
      <c r="K1959" s="174" t="s">
        <v>717</v>
      </c>
      <c r="L1959" t="s">
        <v>5452</v>
      </c>
      <c r="M1959"/>
      <c r="N1959"/>
    </row>
    <row r="1960" spans="1:15" s="38" customFormat="1" ht="15.75">
      <c r="A1960" s="174"/>
      <c r="B1960"/>
      <c r="K1960" s="174" t="s">
        <v>718</v>
      </c>
      <c r="L1960" t="s">
        <v>5424</v>
      </c>
      <c r="M1960" s="21"/>
      <c r="N1960" s="58"/>
    </row>
    <row r="1961" spans="1:15" s="38" customFormat="1" ht="15.75">
      <c r="A1961" s="174"/>
      <c r="B1961"/>
      <c r="K1961" s="174" t="s">
        <v>718</v>
      </c>
      <c r="L1961" t="s">
        <v>5871</v>
      </c>
      <c r="M1961"/>
      <c r="N1961"/>
      <c r="O1961"/>
    </row>
    <row r="1962" spans="1:15" s="38" customFormat="1" ht="15.75">
      <c r="A1962" s="174"/>
      <c r="B1962"/>
      <c r="K1962" s="174"/>
      <c r="L1962"/>
    </row>
    <row r="1963" spans="1:15" s="38" customFormat="1" ht="15.75">
      <c r="A1963" s="174"/>
      <c r="B1963"/>
      <c r="K1963" s="174"/>
      <c r="L1963"/>
    </row>
    <row r="1964" spans="1:15" s="38" customFormat="1" ht="15.75">
      <c r="A1964" s="174"/>
      <c r="B1964"/>
      <c r="K1964" s="174"/>
      <c r="L1964"/>
    </row>
    <row r="1965" spans="1:15" s="38" customFormat="1" ht="15.75">
      <c r="A1965" s="174"/>
      <c r="B1965"/>
    </row>
    <row r="1966" spans="1:15" s="38" customFormat="1" ht="15.75">
      <c r="A1966" s="174"/>
      <c r="B1966"/>
    </row>
    <row r="1967" spans="1:15" s="38" customFormat="1" ht="15.75">
      <c r="A1967" s="174"/>
      <c r="B1967"/>
    </row>
    <row r="1968" spans="1:15" s="38" customFormat="1" ht="15.75">
      <c r="A1968" s="174"/>
      <c r="B1968"/>
    </row>
    <row r="1969" spans="1:2" s="38" customFormat="1" ht="15.75">
      <c r="A1969" s="174"/>
      <c r="B1969"/>
    </row>
    <row r="1970" spans="1:2" s="38" customFormat="1" ht="15.75">
      <c r="A1970" s="174"/>
      <c r="B1970"/>
    </row>
    <row r="1971" spans="1:2" s="38" customFormat="1" ht="15.75">
      <c r="A1971" s="639"/>
    </row>
    <row r="1972" spans="1:2" s="38" customFormat="1" ht="15.75">
      <c r="A1972" s="639"/>
    </row>
    <row r="1973" spans="1:2" s="38" customFormat="1" ht="15.75">
      <c r="A1973" s="639"/>
    </row>
    <row r="1974" spans="1:2" s="38" customFormat="1" ht="15.75">
      <c r="A1974" s="639"/>
    </row>
    <row r="1975" spans="1:2" s="38" customFormat="1" ht="15.75">
      <c r="A1975" s="639"/>
    </row>
    <row r="1976" spans="1:2" s="38" customFormat="1" ht="15.75">
      <c r="A1976" s="639"/>
    </row>
    <row r="1977" spans="1:2" s="38" customFormat="1" ht="15.75">
      <c r="A1977" s="639"/>
    </row>
    <row r="1978" spans="1:2" s="38" customFormat="1" ht="15.75">
      <c r="A1978" s="639"/>
    </row>
    <row r="1979" spans="1:2" s="38" customFormat="1" ht="15.75">
      <c r="A1979" s="639"/>
    </row>
    <row r="1980" spans="1:2" s="38" customFormat="1" ht="15.75">
      <c r="A1980" s="639"/>
    </row>
    <row r="1981" spans="1:2" s="38" customFormat="1" ht="15.75">
      <c r="A1981" s="639"/>
    </row>
    <row r="1982" spans="1:2" s="38" customFormat="1" ht="15.75">
      <c r="A1982" s="639"/>
    </row>
    <row r="1983" spans="1:2" s="38" customFormat="1" ht="15.75">
      <c r="A1983" s="639"/>
    </row>
    <row r="1984" spans="1:2" s="38" customFormat="1" ht="15.75">
      <c r="A1984" s="639"/>
    </row>
    <row r="1985" spans="1:14" ht="23.25">
      <c r="A1985" s="638" t="s">
        <v>3615</v>
      </c>
    </row>
    <row r="1986" spans="1:14" s="38" customFormat="1" ht="15.75">
      <c r="A1986" s="640" t="s">
        <v>2638</v>
      </c>
      <c r="F1986" s="640" t="s">
        <v>2639</v>
      </c>
      <c r="K1986" s="640" t="s">
        <v>2640</v>
      </c>
    </row>
    <row r="1987" spans="1:14" s="38" customFormat="1" ht="15.75">
      <c r="A1987" s="174" t="s">
        <v>717</v>
      </c>
      <c r="B1987" t="s">
        <v>4402</v>
      </c>
      <c r="F1987" s="174" t="s">
        <v>718</v>
      </c>
      <c r="G1987" t="s">
        <v>4868</v>
      </c>
      <c r="H1987" s="636"/>
      <c r="I1987"/>
      <c r="J1987"/>
      <c r="K1987" s="174" t="s">
        <v>718</v>
      </c>
      <c r="L1987" t="s">
        <v>4509</v>
      </c>
      <c r="M1987"/>
      <c r="N1987"/>
    </row>
    <row r="1988" spans="1:14" s="38" customFormat="1" ht="15.75">
      <c r="A1988" s="174" t="s">
        <v>717</v>
      </c>
      <c r="B1988" t="s">
        <v>5983</v>
      </c>
      <c r="C1988"/>
      <c r="F1988" s="174"/>
      <c r="G1988"/>
      <c r="K1988" s="174" t="s">
        <v>718</v>
      </c>
      <c r="L1988" t="s">
        <v>5772</v>
      </c>
      <c r="M1988"/>
      <c r="N1988"/>
    </row>
    <row r="1989" spans="1:14" s="38" customFormat="1" ht="15.75">
      <c r="A1989" s="174"/>
      <c r="B1989"/>
      <c r="F1989" s="174"/>
      <c r="G1989"/>
      <c r="K1989" s="174" t="s">
        <v>718</v>
      </c>
      <c r="L1989" t="s">
        <v>5774</v>
      </c>
      <c r="M1989"/>
      <c r="N1989"/>
    </row>
    <row r="1990" spans="1:14" s="38" customFormat="1" ht="15.75">
      <c r="A1990" s="640"/>
      <c r="F1990" s="174"/>
      <c r="G1990"/>
      <c r="K1990" s="174"/>
      <c r="L1990"/>
    </row>
    <row r="1991" spans="1:14" s="38" customFormat="1" ht="15.75">
      <c r="A1991" s="640"/>
      <c r="F1991" s="174"/>
      <c r="G1991"/>
      <c r="K1991" s="174"/>
      <c r="L1991"/>
    </row>
    <row r="1992" spans="1:14" s="38" customFormat="1" ht="15.75">
      <c r="A1992" s="640"/>
      <c r="F1992" s="640"/>
      <c r="K1992" s="174"/>
      <c r="L1992"/>
    </row>
    <row r="1993" spans="1:14" s="38" customFormat="1" ht="15.75">
      <c r="A1993" s="640"/>
      <c r="F1993" s="640"/>
      <c r="K1993" s="174"/>
      <c r="L1993"/>
    </row>
    <row r="1994" spans="1:14" s="38" customFormat="1" ht="15.75">
      <c r="A1994" s="640"/>
      <c r="F1994" s="640"/>
      <c r="K1994" s="174"/>
      <c r="L1994"/>
    </row>
    <row r="1995" spans="1:14" s="38" customFormat="1" ht="15.75">
      <c r="A1995" s="640"/>
      <c r="F1995" s="640"/>
      <c r="K1995" s="174"/>
      <c r="L1995"/>
    </row>
    <row r="1996" spans="1:14" s="38" customFormat="1" ht="15.75">
      <c r="A1996" s="640"/>
      <c r="F1996" s="640"/>
      <c r="K1996" s="174"/>
      <c r="L1996"/>
    </row>
    <row r="1997" spans="1:14" s="38" customFormat="1" ht="15.75">
      <c r="A1997" s="640"/>
      <c r="F1997" s="640"/>
      <c r="K1997" s="174"/>
      <c r="L1997"/>
    </row>
    <row r="1998" spans="1:14" s="38" customFormat="1" ht="15.75">
      <c r="A1998" s="640"/>
      <c r="F1998" s="640"/>
      <c r="K1998" s="174"/>
      <c r="L1998"/>
    </row>
    <row r="1999" spans="1:14" s="38" customFormat="1" ht="15.75">
      <c r="A1999" s="640"/>
      <c r="F1999" s="640"/>
      <c r="K1999" s="174"/>
      <c r="L1999"/>
    </row>
    <row r="2000" spans="1:14" s="38" customFormat="1" ht="15.75">
      <c r="A2000" s="640"/>
      <c r="F2000" s="640"/>
      <c r="K2000" s="174"/>
      <c r="L2000"/>
    </row>
    <row r="2001" spans="1:12" s="38" customFormat="1" ht="15.75">
      <c r="A2001" s="640"/>
      <c r="F2001" s="640"/>
      <c r="K2001" s="174"/>
      <c r="L2001"/>
    </row>
    <row r="2002" spans="1:12" s="38" customFormat="1" ht="15.75">
      <c r="A2002" s="640"/>
      <c r="F2002" s="640"/>
      <c r="K2002" s="174"/>
      <c r="L2002"/>
    </row>
    <row r="2003" spans="1:12" s="38" customFormat="1" ht="15.75">
      <c r="A2003" s="640"/>
      <c r="F2003" s="640"/>
      <c r="K2003" s="174"/>
      <c r="L2003"/>
    </row>
    <row r="2004" spans="1:12" s="38" customFormat="1" ht="15.75">
      <c r="A2004" s="640"/>
      <c r="F2004" s="640"/>
      <c r="K2004" s="640"/>
    </row>
    <row r="2005" spans="1:12" s="38" customFormat="1" ht="15.75">
      <c r="A2005" s="640"/>
      <c r="F2005" s="640"/>
      <c r="K2005" s="640"/>
    </row>
    <row r="2006" spans="1:12" s="38" customFormat="1" ht="15.75">
      <c r="A2006" s="640"/>
      <c r="F2006" s="640"/>
      <c r="K2006" s="640"/>
    </row>
    <row r="2007" spans="1:12" s="38" customFormat="1" ht="15.75">
      <c r="A2007" s="639"/>
    </row>
    <row r="2008" spans="1:12" s="38" customFormat="1" ht="15.75">
      <c r="A2008" s="639"/>
    </row>
    <row r="2009" spans="1:12" s="38" customFormat="1" ht="15.75">
      <c r="A2009" s="639"/>
    </row>
    <row r="2010" spans="1:12" s="38" customFormat="1" ht="15.75">
      <c r="A2010" s="639"/>
    </row>
    <row r="2011" spans="1:12" s="38" customFormat="1" ht="15.75">
      <c r="A2011" s="639"/>
    </row>
    <row r="2012" spans="1:12" s="38" customFormat="1" ht="15.75">
      <c r="A2012" s="639"/>
    </row>
    <row r="2013" spans="1:12" s="38" customFormat="1" ht="15.75">
      <c r="A2013" s="639"/>
    </row>
    <row r="2014" spans="1:12" s="38" customFormat="1" ht="15.75">
      <c r="A2014" s="639"/>
    </row>
    <row r="2015" spans="1:12" s="38" customFormat="1" ht="15.75">
      <c r="A2015" s="639"/>
    </row>
    <row r="2016" spans="1:12" ht="23.25">
      <c r="A2016" s="638" t="s">
        <v>2718</v>
      </c>
    </row>
    <row r="2017" spans="1:15" s="38" customFormat="1" ht="15.75">
      <c r="A2017" s="640" t="s">
        <v>2638</v>
      </c>
      <c r="F2017" s="640" t="s">
        <v>2639</v>
      </c>
      <c r="K2017" s="640" t="s">
        <v>2640</v>
      </c>
    </row>
    <row r="2018" spans="1:15" s="38" customFormat="1" ht="15.75">
      <c r="A2018" s="174" t="s">
        <v>718</v>
      </c>
      <c r="B2018" t="s">
        <v>4494</v>
      </c>
      <c r="F2018" s="174" t="s">
        <v>716</v>
      </c>
      <c r="G2018" t="s">
        <v>4508</v>
      </c>
      <c r="H2018"/>
      <c r="I2018"/>
      <c r="K2018" s="174" t="s">
        <v>716</v>
      </c>
      <c r="L2018" t="s">
        <v>4413</v>
      </c>
      <c r="M2018"/>
      <c r="N2018"/>
    </row>
    <row r="2019" spans="1:15" s="38" customFormat="1" ht="15.75">
      <c r="A2019" s="174" t="s">
        <v>718</v>
      </c>
      <c r="B2019" t="s">
        <v>4673</v>
      </c>
      <c r="F2019" s="174" t="s">
        <v>717</v>
      </c>
      <c r="G2019" t="s">
        <v>4830</v>
      </c>
      <c r="H2019"/>
      <c r="I2019"/>
      <c r="K2019" s="174" t="s">
        <v>718</v>
      </c>
      <c r="L2019" t="s">
        <v>4416</v>
      </c>
      <c r="M2019"/>
      <c r="N2019"/>
      <c r="O2019"/>
    </row>
    <row r="2020" spans="1:15" s="38" customFormat="1" ht="15.75">
      <c r="A2020" s="640"/>
      <c r="F2020" s="174"/>
      <c r="G2020"/>
      <c r="K2020" s="174" t="s">
        <v>717</v>
      </c>
      <c r="L2020" t="s">
        <v>4516</v>
      </c>
      <c r="M2020"/>
      <c r="N2020"/>
    </row>
    <row r="2021" spans="1:15" s="38" customFormat="1" ht="15.75">
      <c r="A2021" s="640"/>
      <c r="F2021" s="174"/>
      <c r="G2021"/>
      <c r="K2021" s="174" t="s">
        <v>716</v>
      </c>
      <c r="L2021" t="s">
        <v>4514</v>
      </c>
      <c r="M2021"/>
      <c r="N2021"/>
    </row>
    <row r="2022" spans="1:15" s="38" customFormat="1" ht="15.75">
      <c r="A2022" s="640"/>
      <c r="F2022" s="174"/>
      <c r="G2022"/>
      <c r="K2022" s="174" t="s">
        <v>718</v>
      </c>
      <c r="L2022" t="s">
        <v>4632</v>
      </c>
      <c r="N2022" s="25"/>
    </row>
    <row r="2023" spans="1:15" s="38" customFormat="1" ht="15.75">
      <c r="A2023" s="640"/>
      <c r="F2023" s="640"/>
      <c r="K2023" s="174" t="s">
        <v>716</v>
      </c>
      <c r="L2023" t="s">
        <v>5453</v>
      </c>
      <c r="M2023"/>
      <c r="N2023"/>
    </row>
    <row r="2024" spans="1:15" s="38" customFormat="1" ht="15.75">
      <c r="A2024" s="640"/>
      <c r="F2024" s="640"/>
      <c r="K2024" s="174" t="s">
        <v>717</v>
      </c>
      <c r="L2024" t="s">
        <v>5094</v>
      </c>
      <c r="M2024" s="636"/>
      <c r="N2024"/>
      <c r="O2024"/>
    </row>
    <row r="2025" spans="1:15" s="38" customFormat="1" ht="15.75">
      <c r="A2025" s="640"/>
      <c r="F2025" s="640"/>
      <c r="K2025" s="174" t="s">
        <v>718</v>
      </c>
      <c r="L2025" t="s">
        <v>5454</v>
      </c>
      <c r="M2025"/>
      <c r="N2025"/>
      <c r="O2025"/>
    </row>
    <row r="2026" spans="1:15" s="38" customFormat="1" ht="15.75">
      <c r="A2026" s="640"/>
      <c r="F2026" s="640"/>
      <c r="K2026" s="174" t="s">
        <v>717</v>
      </c>
      <c r="L2026" t="s">
        <v>5455</v>
      </c>
      <c r="M2026"/>
      <c r="N2026"/>
      <c r="O2026"/>
    </row>
    <row r="2027" spans="1:15" s="38" customFormat="1" ht="15.75">
      <c r="A2027" s="640"/>
      <c r="F2027" s="640"/>
      <c r="K2027" s="174" t="s">
        <v>718</v>
      </c>
      <c r="L2027" t="s">
        <v>5456</v>
      </c>
      <c r="M2027"/>
      <c r="N2027"/>
      <c r="O2027"/>
    </row>
    <row r="2028" spans="1:15" s="38" customFormat="1" ht="15.75">
      <c r="A2028" s="640"/>
      <c r="F2028" s="640"/>
      <c r="K2028" s="174" t="s">
        <v>717</v>
      </c>
      <c r="L2028" t="s">
        <v>5457</v>
      </c>
      <c r="M2028" s="21"/>
      <c r="N2028" s="58"/>
    </row>
    <row r="2029" spans="1:15" s="38" customFormat="1" ht="15.75">
      <c r="A2029" s="640"/>
      <c r="F2029" s="640"/>
      <c r="K2029" s="174" t="s">
        <v>716</v>
      </c>
      <c r="L2029" t="s">
        <v>6095</v>
      </c>
      <c r="M2029" s="21"/>
      <c r="N2029" s="58"/>
    </row>
    <row r="2030" spans="1:15" s="38" customFormat="1" ht="15.75">
      <c r="A2030" s="640"/>
      <c r="F2030" s="640"/>
      <c r="K2030" s="174" t="s">
        <v>718</v>
      </c>
      <c r="L2030" t="s">
        <v>6096</v>
      </c>
      <c r="M2030" s="21"/>
      <c r="N2030" s="58"/>
    </row>
    <row r="2031" spans="1:15" s="38" customFormat="1" ht="15.75">
      <c r="A2031" s="640"/>
      <c r="F2031" s="640"/>
      <c r="K2031" s="174" t="s">
        <v>717</v>
      </c>
      <c r="L2031" t="s">
        <v>6093</v>
      </c>
      <c r="M2031" s="21"/>
      <c r="N2031" s="58"/>
    </row>
    <row r="2032" spans="1:15" s="38" customFormat="1" ht="15.75">
      <c r="A2032" s="640"/>
      <c r="F2032" s="640"/>
      <c r="K2032" s="174"/>
      <c r="L2032"/>
    </row>
    <row r="2033" spans="1:12" s="38" customFormat="1" ht="15.75">
      <c r="A2033" s="640"/>
      <c r="F2033" s="640"/>
      <c r="K2033" s="174"/>
      <c r="L2033"/>
    </row>
    <row r="2034" spans="1:12" s="38" customFormat="1" ht="15.75">
      <c r="A2034" s="640"/>
      <c r="F2034" s="640"/>
      <c r="K2034" s="174"/>
      <c r="L2034"/>
    </row>
    <row r="2035" spans="1:12" s="38" customFormat="1" ht="15.75">
      <c r="A2035" s="640"/>
      <c r="F2035" s="640"/>
      <c r="K2035" s="174"/>
      <c r="L2035"/>
    </row>
    <row r="2036" spans="1:12" s="38" customFormat="1" ht="15.75">
      <c r="A2036" s="640"/>
      <c r="F2036" s="640"/>
      <c r="K2036" s="174"/>
      <c r="L2036"/>
    </row>
    <row r="2037" spans="1:12" s="38" customFormat="1" ht="15.75">
      <c r="A2037" s="640"/>
      <c r="F2037" s="640"/>
      <c r="K2037" s="640"/>
    </row>
    <row r="2038" spans="1:12" s="38" customFormat="1" ht="15.75">
      <c r="A2038" s="640"/>
      <c r="F2038" s="640"/>
      <c r="K2038" s="640"/>
    </row>
    <row r="2039" spans="1:12" s="38" customFormat="1" ht="15.75">
      <c r="A2039" s="639"/>
      <c r="H2039" s="639"/>
    </row>
    <row r="2040" spans="1:12" s="38" customFormat="1" ht="15.75">
      <c r="A2040" s="639"/>
      <c r="H2040" s="639"/>
    </row>
    <row r="2041" spans="1:12" s="38" customFormat="1" ht="15.75">
      <c r="A2041" s="639"/>
      <c r="H2041" s="639"/>
    </row>
    <row r="2042" spans="1:12" s="38" customFormat="1" ht="15.75">
      <c r="A2042" s="639"/>
      <c r="H2042" s="639"/>
    </row>
    <row r="2043" spans="1:12" s="38" customFormat="1" ht="15.75">
      <c r="A2043" s="639"/>
      <c r="H2043" s="639"/>
    </row>
    <row r="2044" spans="1:12" s="38" customFormat="1" ht="15.75">
      <c r="A2044" s="639"/>
      <c r="H2044" s="639"/>
    </row>
    <row r="2045" spans="1:12" s="38" customFormat="1" ht="15.75">
      <c r="A2045" s="639"/>
      <c r="H2045" s="639"/>
    </row>
    <row r="2046" spans="1:12" s="38" customFormat="1" ht="15.75">
      <c r="A2046" s="639"/>
      <c r="H2046" s="639"/>
    </row>
    <row r="2047" spans="1:12" s="38" customFormat="1" ht="23.25">
      <c r="A2047" s="638" t="s">
        <v>2199</v>
      </c>
      <c r="B2047"/>
      <c r="C2047"/>
      <c r="D2047"/>
      <c r="E2047"/>
      <c r="F2047"/>
      <c r="G2047"/>
      <c r="H2047"/>
      <c r="I2047"/>
      <c r="J2047"/>
      <c r="K2047"/>
      <c r="L2047"/>
    </row>
    <row r="2048" spans="1:12" s="38" customFormat="1" ht="15.75">
      <c r="A2048" s="640" t="s">
        <v>2638</v>
      </c>
      <c r="F2048" s="640" t="s">
        <v>2639</v>
      </c>
      <c r="K2048" s="640" t="s">
        <v>2640</v>
      </c>
    </row>
    <row r="2049" spans="1:15" s="38" customFormat="1" ht="15.75">
      <c r="A2049" s="174" t="s">
        <v>718</v>
      </c>
      <c r="B2049" t="s">
        <v>4258</v>
      </c>
      <c r="F2049" s="174" t="s">
        <v>718</v>
      </c>
      <c r="G2049" t="s">
        <v>4417</v>
      </c>
      <c r="K2049" s="174" t="s">
        <v>718</v>
      </c>
      <c r="L2049" t="s">
        <v>4418</v>
      </c>
      <c r="O2049"/>
    </row>
    <row r="2050" spans="1:15" s="38" customFormat="1" ht="15.75">
      <c r="A2050" s="174" t="s">
        <v>717</v>
      </c>
      <c r="B2050" t="s">
        <v>4369</v>
      </c>
      <c r="F2050" s="174" t="s">
        <v>716</v>
      </c>
      <c r="G2050" t="s">
        <v>4629</v>
      </c>
      <c r="K2050" s="174" t="s">
        <v>718</v>
      </c>
      <c r="L2050" t="s">
        <v>4634</v>
      </c>
    </row>
    <row r="2051" spans="1:15" s="38" customFormat="1" ht="15.75">
      <c r="A2051" s="174"/>
      <c r="B2051"/>
      <c r="F2051" s="174" t="s">
        <v>717</v>
      </c>
      <c r="G2051" t="s">
        <v>4847</v>
      </c>
      <c r="K2051" s="174" t="s">
        <v>717</v>
      </c>
      <c r="L2051" t="s">
        <v>5095</v>
      </c>
      <c r="M2051" s="636"/>
      <c r="N2051"/>
      <c r="O2051"/>
    </row>
    <row r="2052" spans="1:15" s="38" customFormat="1" ht="15.75">
      <c r="A2052" s="174"/>
      <c r="B2052"/>
      <c r="F2052" s="174" t="s">
        <v>717</v>
      </c>
      <c r="G2052" t="s">
        <v>6097</v>
      </c>
      <c r="K2052" s="174" t="s">
        <v>717</v>
      </c>
      <c r="L2052" t="s">
        <v>5721</v>
      </c>
      <c r="M2052"/>
      <c r="N2052"/>
    </row>
    <row r="2053" spans="1:15" s="38" customFormat="1" ht="15.75">
      <c r="A2053" s="174"/>
      <c r="B2053"/>
      <c r="H2053" s="639"/>
      <c r="K2053" s="174"/>
      <c r="L2053"/>
    </row>
    <row r="2054" spans="1:15" s="38" customFormat="1" ht="15.75">
      <c r="A2054" s="174"/>
      <c r="B2054"/>
      <c r="H2054" s="639"/>
      <c r="K2054" s="174"/>
      <c r="L2054"/>
    </row>
    <row r="2055" spans="1:15" s="38" customFormat="1" ht="15.75">
      <c r="A2055" s="174"/>
      <c r="B2055"/>
      <c r="H2055" s="639"/>
      <c r="K2055" s="174"/>
      <c r="L2055"/>
    </row>
    <row r="2056" spans="1:15" s="38" customFormat="1" ht="15.75">
      <c r="A2056" s="174"/>
      <c r="B2056"/>
      <c r="H2056" s="639"/>
      <c r="K2056" s="174"/>
      <c r="L2056"/>
    </row>
    <row r="2057" spans="1:15" s="38" customFormat="1" ht="15.75">
      <c r="A2057" s="174"/>
      <c r="B2057"/>
      <c r="H2057" s="639"/>
      <c r="K2057" s="174"/>
      <c r="L2057"/>
    </row>
    <row r="2058" spans="1:15" s="38" customFormat="1" ht="15.75">
      <c r="A2058" s="174"/>
      <c r="B2058"/>
      <c r="H2058" s="639"/>
      <c r="K2058" s="174"/>
      <c r="L2058"/>
    </row>
    <row r="2059" spans="1:15" s="38" customFormat="1" ht="15.75">
      <c r="A2059" s="174"/>
      <c r="B2059"/>
      <c r="H2059" s="639"/>
      <c r="K2059" s="174"/>
      <c r="L2059"/>
    </row>
    <row r="2060" spans="1:15" s="38" customFormat="1" ht="15.75">
      <c r="A2060" s="174"/>
      <c r="B2060"/>
      <c r="H2060" s="639"/>
      <c r="K2060" s="174"/>
      <c r="L2060"/>
    </row>
    <row r="2061" spans="1:15" s="38" customFormat="1" ht="15.75">
      <c r="A2061" s="174"/>
      <c r="B2061"/>
      <c r="H2061" s="639"/>
      <c r="K2061" s="174"/>
      <c r="L2061"/>
    </row>
    <row r="2062" spans="1:15" s="38" customFormat="1" ht="15.75">
      <c r="A2062" s="174"/>
      <c r="B2062"/>
      <c r="H2062" s="639"/>
      <c r="K2062" s="174"/>
      <c r="L2062"/>
    </row>
    <row r="2063" spans="1:15" s="38" customFormat="1" ht="15.75">
      <c r="A2063" s="174"/>
      <c r="B2063"/>
      <c r="H2063" s="639"/>
    </row>
    <row r="2064" spans="1:15" s="38" customFormat="1" ht="15.75">
      <c r="A2064" s="174"/>
      <c r="B2064"/>
      <c r="H2064" s="639"/>
    </row>
    <row r="2065" spans="1:12" s="38" customFormat="1" ht="15.75">
      <c r="A2065" s="174"/>
      <c r="B2065"/>
      <c r="H2065" s="639"/>
    </row>
    <row r="2066" spans="1:12" s="38" customFormat="1" ht="15.75">
      <c r="A2066" s="174"/>
      <c r="B2066"/>
      <c r="H2066" s="639"/>
    </row>
    <row r="2067" spans="1:12" s="38" customFormat="1" ht="15.75">
      <c r="A2067" s="174"/>
      <c r="B2067"/>
      <c r="H2067" s="639"/>
    </row>
    <row r="2068" spans="1:12" s="38" customFormat="1" ht="15.75">
      <c r="A2068" s="174"/>
      <c r="B2068"/>
      <c r="H2068" s="639"/>
    </row>
    <row r="2069" spans="1:12" s="38" customFormat="1" ht="15.75">
      <c r="A2069" s="174"/>
      <c r="B2069"/>
      <c r="H2069" s="639"/>
    </row>
    <row r="2070" spans="1:12" s="38" customFormat="1" ht="15.75">
      <c r="A2070" s="639"/>
      <c r="H2070" s="639"/>
    </row>
    <row r="2071" spans="1:12" s="38" customFormat="1" ht="15.75">
      <c r="A2071" s="639"/>
      <c r="H2071" s="639"/>
    </row>
    <row r="2072" spans="1:12" s="38" customFormat="1" ht="15.75">
      <c r="A2072" s="639"/>
      <c r="H2072" s="639"/>
    </row>
    <row r="2073" spans="1:12" s="38" customFormat="1" ht="15.75">
      <c r="A2073" s="639"/>
      <c r="H2073" s="639"/>
    </row>
    <row r="2074" spans="1:12" s="38" customFormat="1" ht="15.75">
      <c r="A2074" s="639"/>
      <c r="H2074" s="639"/>
    </row>
    <row r="2075" spans="1:12" s="38" customFormat="1" ht="15.75">
      <c r="A2075" s="639"/>
      <c r="H2075" s="639"/>
    </row>
    <row r="2076" spans="1:12" s="38" customFormat="1" ht="15.75">
      <c r="A2076" s="639"/>
      <c r="H2076" s="639"/>
    </row>
    <row r="2077" spans="1:12" s="38" customFormat="1" ht="15.75">
      <c r="A2077" s="639"/>
      <c r="H2077" s="639"/>
    </row>
    <row r="2078" spans="1:12" ht="23.25">
      <c r="A2078" s="638" t="s">
        <v>1668</v>
      </c>
    </row>
    <row r="2079" spans="1:12" s="38" customFormat="1" ht="15.75">
      <c r="A2079" s="640" t="s">
        <v>2638</v>
      </c>
      <c r="F2079" s="640" t="s">
        <v>2639</v>
      </c>
      <c r="K2079" s="640" t="s">
        <v>2640</v>
      </c>
    </row>
    <row r="2080" spans="1:12" s="38" customFormat="1" ht="15.75">
      <c r="A2080" s="174" t="s">
        <v>716</v>
      </c>
      <c r="B2080" t="s">
        <v>4497</v>
      </c>
      <c r="F2080" s="174" t="s">
        <v>718</v>
      </c>
      <c r="G2080" t="s">
        <v>4268</v>
      </c>
      <c r="H2080"/>
      <c r="I2080"/>
      <c r="K2080" s="174" t="s">
        <v>718</v>
      </c>
      <c r="L2080" t="s">
        <v>4351</v>
      </c>
    </row>
    <row r="2081" spans="1:15" s="38" customFormat="1" ht="15.75">
      <c r="A2081" s="174" t="s">
        <v>716</v>
      </c>
      <c r="B2081" t="s">
        <v>5480</v>
      </c>
      <c r="F2081" s="174" t="s">
        <v>716</v>
      </c>
      <c r="G2081" t="s">
        <v>4627</v>
      </c>
      <c r="I2081" s="25"/>
      <c r="K2081" s="174" t="s">
        <v>717</v>
      </c>
      <c r="L2081" t="s">
        <v>4411</v>
      </c>
      <c r="M2081"/>
      <c r="N2081"/>
    </row>
    <row r="2082" spans="1:15" s="38" customFormat="1" ht="15.75">
      <c r="A2082" s="174"/>
      <c r="B2082"/>
      <c r="F2082" s="174" t="s">
        <v>716</v>
      </c>
      <c r="G2082" t="s">
        <v>5009</v>
      </c>
      <c r="K2082" s="174" t="s">
        <v>718</v>
      </c>
      <c r="L2082" t="s">
        <v>4416</v>
      </c>
      <c r="M2082"/>
      <c r="N2082"/>
      <c r="O2082"/>
    </row>
    <row r="2083" spans="1:15" s="38" customFormat="1" ht="15.75">
      <c r="A2083" s="174"/>
      <c r="B2083"/>
      <c r="F2083" s="174" t="s">
        <v>717</v>
      </c>
      <c r="G2083" t="s">
        <v>5301</v>
      </c>
      <c r="I2083" s="199"/>
      <c r="K2083" s="174" t="s">
        <v>716</v>
      </c>
      <c r="L2083" t="s">
        <v>5334</v>
      </c>
      <c r="M2083"/>
      <c r="N2083"/>
    </row>
    <row r="2084" spans="1:15" s="38" customFormat="1" ht="15.75">
      <c r="A2084" s="174"/>
      <c r="B2084"/>
      <c r="F2084" s="174" t="s">
        <v>716</v>
      </c>
      <c r="G2084" t="s">
        <v>6081</v>
      </c>
      <c r="K2084" s="174" t="s">
        <v>717</v>
      </c>
      <c r="L2084" t="s">
        <v>5146</v>
      </c>
      <c r="M2084"/>
      <c r="N2084"/>
      <c r="O2084"/>
    </row>
    <row r="2085" spans="1:15" s="38" customFormat="1" ht="15.75">
      <c r="A2085" s="640"/>
      <c r="F2085" s="640"/>
      <c r="K2085" s="174" t="s">
        <v>717</v>
      </c>
      <c r="L2085" t="s">
        <v>5219</v>
      </c>
      <c r="M2085"/>
      <c r="N2085"/>
    </row>
    <row r="2086" spans="1:15" s="38" customFormat="1" ht="15.75">
      <c r="A2086" s="640"/>
      <c r="F2086" s="640"/>
      <c r="K2086" s="174" t="s">
        <v>716</v>
      </c>
      <c r="L2086" t="s">
        <v>5455</v>
      </c>
      <c r="M2086"/>
      <c r="N2086"/>
      <c r="O2086"/>
    </row>
    <row r="2087" spans="1:15" s="38" customFormat="1" ht="15.75">
      <c r="A2087" s="640"/>
      <c r="F2087" s="640"/>
      <c r="K2087" s="174" t="s">
        <v>716</v>
      </c>
      <c r="L2087" t="s">
        <v>5446</v>
      </c>
      <c r="N2087" s="199"/>
    </row>
    <row r="2088" spans="1:15" s="38" customFormat="1" ht="15.75">
      <c r="A2088" s="640"/>
      <c r="F2088" s="640"/>
      <c r="K2088" s="174" t="s">
        <v>717</v>
      </c>
      <c r="L2088" t="s">
        <v>5709</v>
      </c>
      <c r="M2088"/>
      <c r="N2088"/>
    </row>
    <row r="2089" spans="1:15" s="38" customFormat="1" ht="15.75">
      <c r="A2089" s="640"/>
      <c r="F2089" s="640"/>
      <c r="K2089" s="174" t="s">
        <v>717</v>
      </c>
      <c r="L2089" t="s">
        <v>5769</v>
      </c>
      <c r="M2089"/>
      <c r="N2089"/>
      <c r="O2089"/>
    </row>
    <row r="2090" spans="1:15" s="38" customFormat="1" ht="15.75">
      <c r="A2090" s="640"/>
      <c r="F2090" s="640"/>
      <c r="K2090" s="174" t="s">
        <v>717</v>
      </c>
      <c r="L2090" t="s">
        <v>5778</v>
      </c>
      <c r="M2090"/>
      <c r="N2090"/>
    </row>
    <row r="2091" spans="1:15" s="38" customFormat="1" ht="15.75">
      <c r="A2091" s="640"/>
      <c r="F2091" s="640"/>
      <c r="K2091" s="174" t="s">
        <v>717</v>
      </c>
      <c r="L2091" t="s">
        <v>6098</v>
      </c>
      <c r="M2091" s="21"/>
      <c r="N2091" s="58"/>
    </row>
    <row r="2092" spans="1:15" s="38" customFormat="1" ht="15.75">
      <c r="A2092" s="640"/>
      <c r="F2092" s="640"/>
      <c r="K2092" s="174" t="s">
        <v>718</v>
      </c>
      <c r="L2092" t="s">
        <v>6093</v>
      </c>
      <c r="M2092" s="21"/>
      <c r="N2092" s="58"/>
    </row>
    <row r="2093" spans="1:15" s="38" customFormat="1" ht="15.75">
      <c r="A2093" s="640"/>
      <c r="F2093" s="640"/>
      <c r="K2093" s="174"/>
      <c r="L2093"/>
    </row>
    <row r="2094" spans="1:15" s="38" customFormat="1" ht="15.75">
      <c r="A2094" s="639"/>
      <c r="K2094" s="174"/>
      <c r="L2094"/>
    </row>
    <row r="2095" spans="1:15" s="38" customFormat="1" ht="15.75">
      <c r="A2095" s="639"/>
      <c r="K2095" s="174"/>
      <c r="L2095"/>
    </row>
    <row r="2096" spans="1:15" s="38" customFormat="1" ht="15.75">
      <c r="A2096" s="639"/>
      <c r="K2096" s="174"/>
      <c r="L2096"/>
    </row>
    <row r="2097" spans="1:14" s="38" customFormat="1" ht="15.75">
      <c r="A2097" s="639"/>
    </row>
    <row r="2098" spans="1:14" s="38" customFormat="1" ht="15.75">
      <c r="A2098" s="639"/>
    </row>
    <row r="2099" spans="1:14" s="38" customFormat="1" ht="15.75">
      <c r="A2099" s="639"/>
    </row>
    <row r="2100" spans="1:14" s="38" customFormat="1" ht="15.75">
      <c r="A2100" s="639"/>
    </row>
    <row r="2101" spans="1:14" s="38" customFormat="1" ht="15.75">
      <c r="A2101" s="639"/>
    </row>
    <row r="2102" spans="1:14" s="38" customFormat="1" ht="15.75">
      <c r="A2102" s="639"/>
    </row>
    <row r="2103" spans="1:14" s="38" customFormat="1" ht="15.75">
      <c r="A2103" s="639"/>
    </row>
    <row r="2104" spans="1:14" s="38" customFormat="1" ht="15.75">
      <c r="A2104" s="639"/>
    </row>
    <row r="2105" spans="1:14" s="38" customFormat="1" ht="15.75">
      <c r="A2105" s="639"/>
    </row>
    <row r="2106" spans="1:14" s="38" customFormat="1" ht="15.75">
      <c r="A2106" s="639"/>
    </row>
    <row r="2107" spans="1:14" s="38" customFormat="1" ht="15.75">
      <c r="A2107" s="639"/>
    </row>
    <row r="2108" spans="1:14" s="38" customFormat="1" ht="15.75">
      <c r="A2108" s="639"/>
    </row>
    <row r="2109" spans="1:14" ht="23.25">
      <c r="A2109" s="638" t="s">
        <v>3648</v>
      </c>
    </row>
    <row r="2110" spans="1:14" s="38" customFormat="1" ht="15.75">
      <c r="A2110" s="640" t="s">
        <v>2638</v>
      </c>
      <c r="F2110" s="640" t="s">
        <v>2639</v>
      </c>
      <c r="K2110" s="640" t="s">
        <v>2640</v>
      </c>
    </row>
    <row r="2111" spans="1:14" s="38" customFormat="1" ht="15.75">
      <c r="A2111" s="174" t="s">
        <v>716</v>
      </c>
      <c r="B2111" t="s">
        <v>4353</v>
      </c>
      <c r="F2111" s="174" t="s">
        <v>716</v>
      </c>
      <c r="G2111" t="s">
        <v>6061</v>
      </c>
      <c r="K2111" s="174" t="s">
        <v>717</v>
      </c>
      <c r="L2111" t="s">
        <v>4249</v>
      </c>
      <c r="M2111"/>
      <c r="N2111"/>
    </row>
    <row r="2112" spans="1:14" s="38" customFormat="1" ht="15.75">
      <c r="A2112" s="174" t="s">
        <v>717</v>
      </c>
      <c r="B2112" t="s">
        <v>4626</v>
      </c>
      <c r="F2112" s="174" t="s">
        <v>716</v>
      </c>
      <c r="G2112" t="s">
        <v>6072</v>
      </c>
      <c r="K2112" s="174" t="s">
        <v>717</v>
      </c>
      <c r="L2112" t="s">
        <v>4250</v>
      </c>
      <c r="M2112"/>
      <c r="N2112"/>
    </row>
    <row r="2113" spans="1:15" s="38" customFormat="1" ht="15.75">
      <c r="A2113" s="174" t="s">
        <v>717</v>
      </c>
      <c r="B2113" t="s">
        <v>5942</v>
      </c>
      <c r="C2113"/>
      <c r="D2113"/>
      <c r="E2113"/>
      <c r="F2113" s="174" t="s">
        <v>716</v>
      </c>
      <c r="G2113" t="s">
        <v>6099</v>
      </c>
      <c r="K2113" s="174" t="s">
        <v>716</v>
      </c>
      <c r="L2113" t="s">
        <v>5441</v>
      </c>
      <c r="M2113"/>
      <c r="N2113"/>
      <c r="O2113"/>
    </row>
    <row r="2114" spans="1:15" s="38" customFormat="1" ht="15.75">
      <c r="A2114" s="174" t="s">
        <v>718</v>
      </c>
      <c r="B2114" t="s">
        <v>6065</v>
      </c>
      <c r="F2114" s="640"/>
      <c r="K2114" s="174" t="s">
        <v>716</v>
      </c>
      <c r="L2114" t="s">
        <v>5552</v>
      </c>
    </row>
    <row r="2115" spans="1:15" s="38" customFormat="1" ht="15.75">
      <c r="A2115" s="640"/>
      <c r="F2115" s="640"/>
      <c r="K2115" s="174" t="s">
        <v>716</v>
      </c>
      <c r="L2115" t="s">
        <v>5553</v>
      </c>
      <c r="M2115"/>
      <c r="N2115"/>
    </row>
    <row r="2116" spans="1:15" s="38" customFormat="1" ht="15.75">
      <c r="A2116" s="640"/>
      <c r="F2116" s="640"/>
      <c r="K2116" s="174"/>
      <c r="L2116"/>
    </row>
    <row r="2117" spans="1:15" s="38" customFormat="1" ht="15.75">
      <c r="A2117" s="640"/>
      <c r="F2117" s="640"/>
      <c r="K2117" s="174"/>
      <c r="L2117"/>
    </row>
    <row r="2118" spans="1:15" s="38" customFormat="1" ht="15.75">
      <c r="A2118" s="640"/>
      <c r="F2118" s="640"/>
      <c r="K2118" s="174"/>
      <c r="L2118"/>
    </row>
    <row r="2119" spans="1:15" s="38" customFormat="1" ht="15.75">
      <c r="A2119" s="640"/>
      <c r="F2119" s="640"/>
      <c r="K2119" s="174"/>
      <c r="L2119"/>
    </row>
    <row r="2120" spans="1:15" s="38" customFormat="1" ht="15.75">
      <c r="A2120" s="640"/>
      <c r="F2120" s="640"/>
      <c r="K2120" s="174"/>
      <c r="L2120"/>
    </row>
    <row r="2121" spans="1:15" s="38" customFormat="1" ht="15.75">
      <c r="A2121" s="640"/>
      <c r="F2121" s="640"/>
      <c r="K2121" s="174"/>
      <c r="L2121"/>
    </row>
    <row r="2122" spans="1:15" s="38" customFormat="1" ht="15.75">
      <c r="A2122" s="640"/>
      <c r="F2122" s="640"/>
      <c r="K2122" s="174"/>
      <c r="L2122"/>
    </row>
    <row r="2123" spans="1:15" s="38" customFormat="1" ht="15.75">
      <c r="A2123" s="640"/>
      <c r="F2123" s="640"/>
      <c r="K2123" s="174"/>
      <c r="L2123"/>
    </row>
    <row r="2124" spans="1:15" s="38" customFormat="1" ht="15.75">
      <c r="A2124" s="640"/>
      <c r="F2124" s="640"/>
      <c r="K2124" s="640"/>
    </row>
    <row r="2125" spans="1:15" s="38" customFormat="1" ht="15.75">
      <c r="A2125" s="640"/>
      <c r="F2125" s="640"/>
      <c r="K2125" s="640"/>
    </row>
    <row r="2126" spans="1:15" s="38" customFormat="1" ht="15.75">
      <c r="A2126" s="640"/>
      <c r="F2126" s="640"/>
      <c r="K2126" s="640"/>
    </row>
    <row r="2127" spans="1:15" s="38" customFormat="1" ht="15.75">
      <c r="A2127" s="640"/>
      <c r="F2127" s="640"/>
      <c r="K2127" s="640"/>
    </row>
    <row r="2128" spans="1:15" s="38" customFormat="1" ht="15.75">
      <c r="A2128" s="640"/>
      <c r="F2128" s="640"/>
      <c r="K2128" s="640"/>
    </row>
    <row r="2129" spans="1:15" s="38" customFormat="1" ht="15.75">
      <c r="A2129" s="640"/>
      <c r="F2129" s="640"/>
      <c r="K2129" s="640"/>
    </row>
    <row r="2130" spans="1:15" s="38" customFormat="1" ht="15.75">
      <c r="A2130" s="640"/>
      <c r="F2130" s="640"/>
      <c r="K2130" s="640"/>
    </row>
    <row r="2131" spans="1:15" s="38" customFormat="1" ht="15.75">
      <c r="A2131" s="640"/>
      <c r="F2131" s="640"/>
      <c r="K2131" s="640"/>
    </row>
    <row r="2132" spans="1:15" s="38" customFormat="1" ht="15.75">
      <c r="A2132" s="640"/>
      <c r="F2132" s="640"/>
      <c r="K2132" s="640"/>
    </row>
    <row r="2133" spans="1:15" s="38" customFormat="1" ht="15.75">
      <c r="A2133" s="640"/>
      <c r="F2133" s="640"/>
      <c r="K2133" s="640"/>
    </row>
    <row r="2134" spans="1:15" s="38" customFormat="1" ht="15.75">
      <c r="A2134" s="640"/>
      <c r="F2134" s="640"/>
      <c r="K2134" s="640"/>
    </row>
    <row r="2135" spans="1:15" s="38" customFormat="1" ht="15.75">
      <c r="A2135" s="639"/>
    </row>
    <row r="2136" spans="1:15" s="38" customFormat="1" ht="15.75">
      <c r="A2136" s="639"/>
    </row>
    <row r="2137" spans="1:15" s="38" customFormat="1" ht="15.75">
      <c r="A2137" s="639"/>
    </row>
    <row r="2138" spans="1:15" s="38" customFormat="1" ht="15.75">
      <c r="A2138" s="639"/>
    </row>
    <row r="2139" spans="1:15" s="38" customFormat="1" ht="15.75">
      <c r="A2139" s="639"/>
    </row>
    <row r="2140" spans="1:15" ht="23.25">
      <c r="A2140" s="638" t="s">
        <v>3617</v>
      </c>
    </row>
    <row r="2141" spans="1:15" s="38" customFormat="1" ht="15.75">
      <c r="A2141" s="640" t="s">
        <v>2638</v>
      </c>
      <c r="F2141" s="640" t="s">
        <v>2639</v>
      </c>
      <c r="K2141" s="640" t="s">
        <v>2640</v>
      </c>
    </row>
    <row r="2142" spans="1:15" s="38" customFormat="1" ht="15.75">
      <c r="A2142" s="174" t="s">
        <v>717</v>
      </c>
      <c r="B2142" t="s">
        <v>4619</v>
      </c>
      <c r="F2142" s="174" t="s">
        <v>717</v>
      </c>
      <c r="G2142" t="s">
        <v>4722</v>
      </c>
      <c r="K2142" s="174" t="s">
        <v>717</v>
      </c>
      <c r="L2142" t="s">
        <v>4254</v>
      </c>
      <c r="M2142"/>
      <c r="N2142"/>
      <c r="O2142"/>
    </row>
    <row r="2143" spans="1:15" s="38" customFormat="1" ht="15.75">
      <c r="A2143" s="174"/>
      <c r="B2143"/>
      <c r="K2143" s="174" t="s">
        <v>718</v>
      </c>
      <c r="L2143" t="s">
        <v>4422</v>
      </c>
      <c r="M2143" s="643"/>
    </row>
    <row r="2144" spans="1:15" s="38" customFormat="1" ht="15.75">
      <c r="A2144" s="174"/>
      <c r="B2144"/>
      <c r="K2144" s="174" t="s">
        <v>716</v>
      </c>
      <c r="L2144" t="s">
        <v>4735</v>
      </c>
    </row>
    <row r="2145" spans="1:15" s="38" customFormat="1" ht="15.75">
      <c r="A2145" s="174"/>
      <c r="B2145"/>
      <c r="K2145" s="174" t="s">
        <v>717</v>
      </c>
      <c r="L2145" t="s">
        <v>4736</v>
      </c>
    </row>
    <row r="2146" spans="1:15" s="38" customFormat="1" ht="15.75">
      <c r="A2146" s="639"/>
      <c r="K2146" s="174" t="s">
        <v>717</v>
      </c>
      <c r="L2146" t="s">
        <v>4723</v>
      </c>
    </row>
    <row r="2147" spans="1:15" s="38" customFormat="1" ht="15.75">
      <c r="A2147" s="639"/>
      <c r="K2147" s="174" t="s">
        <v>718</v>
      </c>
      <c r="L2147" t="s">
        <v>5710</v>
      </c>
      <c r="M2147"/>
      <c r="N2147"/>
      <c r="O2147"/>
    </row>
    <row r="2148" spans="1:15" s="38" customFormat="1" ht="15.75">
      <c r="A2148" s="639"/>
      <c r="K2148" s="174" t="s">
        <v>717</v>
      </c>
      <c r="L2148" t="s">
        <v>6100</v>
      </c>
      <c r="M2148" s="21"/>
      <c r="N2148" s="58"/>
    </row>
    <row r="2149" spans="1:15" s="38" customFormat="1" ht="15.75">
      <c r="A2149" s="639"/>
      <c r="K2149" s="174"/>
      <c r="L2149"/>
    </row>
    <row r="2150" spans="1:15" s="38" customFormat="1" ht="15.75">
      <c r="A2150" s="639"/>
      <c r="K2150" s="174"/>
      <c r="L2150"/>
    </row>
    <row r="2151" spans="1:15" s="38" customFormat="1" ht="15.75">
      <c r="A2151" s="639"/>
      <c r="K2151" s="174"/>
      <c r="L2151"/>
    </row>
    <row r="2152" spans="1:15" s="38" customFormat="1" ht="15.75">
      <c r="A2152" s="639"/>
      <c r="K2152" s="174"/>
      <c r="L2152"/>
    </row>
    <row r="2153" spans="1:15" s="38" customFormat="1" ht="15.75">
      <c r="A2153" s="639"/>
      <c r="K2153" s="174"/>
      <c r="L2153"/>
    </row>
    <row r="2154" spans="1:15" s="38" customFormat="1" ht="15.75">
      <c r="A2154" s="639"/>
      <c r="K2154" s="174"/>
      <c r="L2154"/>
    </row>
    <row r="2155" spans="1:15" s="38" customFormat="1" ht="15.75">
      <c r="A2155" s="639"/>
      <c r="K2155" s="174"/>
      <c r="L2155"/>
    </row>
    <row r="2156" spans="1:15" s="38" customFormat="1" ht="15.75">
      <c r="A2156" s="639"/>
      <c r="K2156" s="174"/>
      <c r="L2156"/>
    </row>
    <row r="2157" spans="1:15" s="38" customFormat="1" ht="15.75">
      <c r="A2157" s="639"/>
      <c r="K2157" s="174"/>
      <c r="L2157"/>
    </row>
    <row r="2158" spans="1:15" s="38" customFormat="1" ht="15.75">
      <c r="A2158" s="639"/>
      <c r="K2158" s="174"/>
      <c r="L2158"/>
    </row>
    <row r="2159" spans="1:15" s="38" customFormat="1" ht="15.75">
      <c r="A2159" s="639"/>
      <c r="K2159" s="174"/>
      <c r="L2159"/>
    </row>
    <row r="2160" spans="1:15" s="38" customFormat="1" ht="15.75">
      <c r="A2160" s="639"/>
      <c r="K2160" s="174"/>
      <c r="L2160"/>
    </row>
    <row r="2161" spans="1:15" s="38" customFormat="1" ht="15.75">
      <c r="A2161" s="639"/>
      <c r="K2161" s="174"/>
      <c r="L2161"/>
    </row>
    <row r="2162" spans="1:15" s="38" customFormat="1" ht="15.75">
      <c r="A2162" s="639"/>
      <c r="K2162" s="174"/>
      <c r="L2162"/>
    </row>
    <row r="2163" spans="1:15" s="38" customFormat="1" ht="15.75">
      <c r="A2163" s="639"/>
      <c r="K2163" s="174"/>
      <c r="L2163"/>
    </row>
    <row r="2164" spans="1:15" s="38" customFormat="1" ht="15.75">
      <c r="A2164" s="639"/>
      <c r="K2164" s="174"/>
      <c r="L2164"/>
    </row>
    <row r="2165" spans="1:15" s="38" customFormat="1" ht="15.75">
      <c r="A2165" s="639"/>
      <c r="K2165" s="174"/>
      <c r="L2165"/>
    </row>
    <row r="2166" spans="1:15" s="38" customFormat="1" ht="15.75">
      <c r="A2166" s="639"/>
      <c r="K2166" s="174"/>
      <c r="L2166"/>
    </row>
    <row r="2167" spans="1:15" s="38" customFormat="1" ht="15.75">
      <c r="A2167" s="639"/>
      <c r="K2167" s="174"/>
      <c r="L2167"/>
    </row>
    <row r="2168" spans="1:15" s="38" customFormat="1" ht="15.75">
      <c r="A2168" s="639"/>
    </row>
    <row r="2169" spans="1:15" s="38" customFormat="1" ht="15.75">
      <c r="A2169" s="639"/>
    </row>
    <row r="2170" spans="1:15" s="38" customFormat="1" ht="15.75">
      <c r="A2170" s="639"/>
    </row>
    <row r="2171" spans="1:15" s="38" customFormat="1" ht="23.25">
      <c r="A2171" s="638" t="s">
        <v>667</v>
      </c>
    </row>
    <row r="2172" spans="1:15" s="38" customFormat="1" ht="15.75">
      <c r="A2172" s="640" t="s">
        <v>2638</v>
      </c>
      <c r="F2172" s="640" t="s">
        <v>2639</v>
      </c>
      <c r="K2172" s="640" t="s">
        <v>2640</v>
      </c>
    </row>
    <row r="2173" spans="1:15" s="38" customFormat="1" ht="15.75">
      <c r="A2173" s="174" t="s">
        <v>718</v>
      </c>
      <c r="B2173" t="s">
        <v>5980</v>
      </c>
      <c r="F2173" s="174" t="s">
        <v>717</v>
      </c>
      <c r="G2173" t="s">
        <v>5007</v>
      </c>
      <c r="H2173"/>
      <c r="I2173"/>
      <c r="K2173" s="174" t="s">
        <v>716</v>
      </c>
      <c r="L2173" t="s">
        <v>4827</v>
      </c>
      <c r="M2173"/>
      <c r="N2173"/>
    </row>
    <row r="2174" spans="1:15" s="38" customFormat="1" ht="15.75">
      <c r="A2174" s="174"/>
      <c r="B2174"/>
      <c r="F2174" s="174" t="s">
        <v>716</v>
      </c>
      <c r="G2174" t="s">
        <v>5312</v>
      </c>
      <c r="H2174"/>
      <c r="I2174"/>
      <c r="J2174"/>
      <c r="K2174" s="174" t="s">
        <v>716</v>
      </c>
      <c r="L2174" t="s">
        <v>5127</v>
      </c>
      <c r="M2174"/>
      <c r="N2174"/>
      <c r="O2174"/>
    </row>
    <row r="2175" spans="1:15" s="38" customFormat="1" ht="15.75">
      <c r="A2175" s="174"/>
      <c r="B2175"/>
      <c r="F2175" s="174" t="s">
        <v>718</v>
      </c>
      <c r="G2175" t="s">
        <v>5175</v>
      </c>
      <c r="I2175" s="199"/>
      <c r="K2175" s="174" t="s">
        <v>716</v>
      </c>
      <c r="L2175" t="s">
        <v>5128</v>
      </c>
      <c r="M2175"/>
      <c r="N2175"/>
      <c r="O2175"/>
    </row>
    <row r="2176" spans="1:15" s="38" customFormat="1" ht="15.75">
      <c r="A2176" s="174"/>
      <c r="B2176"/>
      <c r="F2176" s="174" t="s">
        <v>718</v>
      </c>
      <c r="G2176" t="s">
        <v>5717</v>
      </c>
      <c r="H2176"/>
      <c r="I2176"/>
      <c r="K2176" s="174" t="s">
        <v>717</v>
      </c>
      <c r="L2176" t="s">
        <v>5129</v>
      </c>
      <c r="M2176"/>
      <c r="N2176"/>
      <c r="O2176"/>
    </row>
    <row r="2177" spans="1:15" s="38" customFormat="1" ht="15.75">
      <c r="A2177" s="174"/>
      <c r="B2177"/>
      <c r="F2177" s="174" t="s">
        <v>718</v>
      </c>
      <c r="G2177" t="s">
        <v>5177</v>
      </c>
      <c r="H2177"/>
      <c r="K2177" s="174" t="s">
        <v>717</v>
      </c>
      <c r="L2177" t="s">
        <v>5130</v>
      </c>
      <c r="M2177"/>
      <c r="N2177"/>
      <c r="O2177"/>
    </row>
    <row r="2178" spans="1:15" s="38" customFormat="1" ht="15.75">
      <c r="A2178" s="174"/>
      <c r="B2178"/>
      <c r="F2178" s="640"/>
      <c r="K2178" s="174" t="s">
        <v>717</v>
      </c>
      <c r="L2178" t="s">
        <v>5220</v>
      </c>
      <c r="M2178"/>
      <c r="N2178"/>
    </row>
    <row r="2179" spans="1:15" s="38" customFormat="1" ht="15.75">
      <c r="A2179" s="174"/>
      <c r="B2179"/>
      <c r="F2179" s="640"/>
      <c r="K2179" s="174" t="s">
        <v>716</v>
      </c>
      <c r="L2179" t="s">
        <v>5314</v>
      </c>
      <c r="M2179"/>
      <c r="N2179"/>
      <c r="O2179"/>
    </row>
    <row r="2180" spans="1:15" s="38" customFormat="1" ht="15.75">
      <c r="A2180" s="174"/>
      <c r="B2180"/>
      <c r="F2180" s="640"/>
      <c r="K2180" s="174" t="s">
        <v>716</v>
      </c>
      <c r="L2180" t="s">
        <v>5315</v>
      </c>
      <c r="M2180"/>
      <c r="N2180"/>
      <c r="O2180"/>
    </row>
    <row r="2181" spans="1:15" s="38" customFormat="1" ht="15.75">
      <c r="A2181" s="174"/>
      <c r="B2181"/>
      <c r="F2181" s="640"/>
      <c r="K2181" s="174" t="s">
        <v>716</v>
      </c>
      <c r="L2181" t="s">
        <v>5316</v>
      </c>
      <c r="M2181"/>
      <c r="N2181"/>
      <c r="O2181"/>
    </row>
    <row r="2182" spans="1:15" s="38" customFormat="1" ht="15.75">
      <c r="A2182" s="174"/>
      <c r="B2182"/>
      <c r="F2182" s="640"/>
      <c r="K2182" s="174" t="s">
        <v>718</v>
      </c>
      <c r="L2182" t="s">
        <v>5330</v>
      </c>
      <c r="M2182"/>
      <c r="N2182"/>
      <c r="O2182"/>
    </row>
    <row r="2183" spans="1:15" s="38" customFormat="1" ht="15.75">
      <c r="A2183" s="640"/>
      <c r="F2183" s="640"/>
      <c r="K2183" s="174" t="s">
        <v>717</v>
      </c>
      <c r="L2183" t="s">
        <v>5440</v>
      </c>
      <c r="M2183" s="21"/>
      <c r="N2183" s="58"/>
    </row>
    <row r="2184" spans="1:15" s="38" customFormat="1" ht="15.75">
      <c r="A2184" s="640"/>
      <c r="F2184" s="640"/>
      <c r="K2184" s="174" t="s">
        <v>718</v>
      </c>
      <c r="L2184" t="s">
        <v>5541</v>
      </c>
      <c r="N2184" s="199"/>
    </row>
    <row r="2185" spans="1:15" s="38" customFormat="1" ht="15.75">
      <c r="A2185" s="640"/>
      <c r="F2185" s="640"/>
      <c r="K2185" s="174" t="s">
        <v>717</v>
      </c>
      <c r="L2185" t="s">
        <v>5706</v>
      </c>
      <c r="M2185"/>
      <c r="N2185"/>
    </row>
    <row r="2186" spans="1:15" s="38" customFormat="1" ht="15.75">
      <c r="A2186" s="640"/>
      <c r="F2186" s="640"/>
      <c r="K2186" s="174" t="s">
        <v>716</v>
      </c>
      <c r="L2186" t="s">
        <v>5707</v>
      </c>
      <c r="M2186"/>
      <c r="N2186"/>
    </row>
    <row r="2187" spans="1:15" s="38" customFormat="1" ht="15.75">
      <c r="A2187" s="640"/>
      <c r="F2187" s="640"/>
      <c r="K2187" s="174" t="s">
        <v>716</v>
      </c>
      <c r="L2187" t="s">
        <v>5708</v>
      </c>
      <c r="M2187"/>
      <c r="N2187"/>
    </row>
    <row r="2188" spans="1:15" s="38" customFormat="1" ht="15.75">
      <c r="A2188" s="640"/>
      <c r="F2188" s="640"/>
      <c r="K2188" s="174" t="s">
        <v>718</v>
      </c>
      <c r="L2188" t="s">
        <v>5719</v>
      </c>
      <c r="M2188"/>
      <c r="N2188"/>
    </row>
    <row r="2189" spans="1:15" s="38" customFormat="1" ht="15.75">
      <c r="A2189" s="640"/>
      <c r="F2189" s="640"/>
      <c r="K2189" s="174" t="s">
        <v>717</v>
      </c>
      <c r="L2189" t="s">
        <v>5712</v>
      </c>
      <c r="M2189" s="21"/>
      <c r="N2189" s="58"/>
    </row>
    <row r="2190" spans="1:15" s="38" customFormat="1" ht="15.75">
      <c r="A2190" s="640"/>
      <c r="F2190" s="640"/>
      <c r="K2190" s="640"/>
    </row>
    <row r="2191" spans="1:15" s="38" customFormat="1" ht="15.75">
      <c r="A2191" s="640"/>
      <c r="F2191" s="640"/>
      <c r="K2191" s="640"/>
    </row>
    <row r="2192" spans="1:15" s="38" customFormat="1" ht="15.75">
      <c r="A2192" s="640"/>
      <c r="F2192" s="640"/>
      <c r="K2192" s="640"/>
    </row>
    <row r="2193" spans="1:15" s="38" customFormat="1" ht="15.75">
      <c r="A2193" s="640"/>
      <c r="F2193" s="640"/>
      <c r="K2193" s="640"/>
    </row>
    <row r="2194" spans="1:15" s="38" customFormat="1" ht="15.75">
      <c r="A2194" s="640"/>
      <c r="F2194" s="640"/>
      <c r="K2194" s="640"/>
    </row>
    <row r="2195" spans="1:15" s="38" customFormat="1" ht="15.75">
      <c r="A2195" s="640"/>
      <c r="F2195" s="640"/>
      <c r="K2195" s="640"/>
    </row>
    <row r="2196" spans="1:15" s="38" customFormat="1" ht="15.75">
      <c r="A2196" s="639"/>
    </row>
    <row r="2197" spans="1:15" s="38" customFormat="1" ht="15.75">
      <c r="A2197" s="639"/>
    </row>
    <row r="2198" spans="1:15" s="38" customFormat="1" ht="15.75">
      <c r="A2198" s="639"/>
    </row>
    <row r="2199" spans="1:15" s="38" customFormat="1" ht="15.75">
      <c r="A2199" s="639"/>
    </row>
    <row r="2200" spans="1:15" s="38" customFormat="1" ht="15.75">
      <c r="A2200" s="639"/>
    </row>
    <row r="2201" spans="1:15" s="38" customFormat="1" ht="15.75">
      <c r="A2201" s="639"/>
    </row>
    <row r="2202" spans="1:15" s="38" customFormat="1" ht="23.25">
      <c r="A2202" s="638" t="s">
        <v>2198</v>
      </c>
    </row>
    <row r="2203" spans="1:15" s="38" customFormat="1" ht="15.75">
      <c r="A2203" s="640" t="s">
        <v>2638</v>
      </c>
      <c r="F2203" s="640" t="s">
        <v>2639</v>
      </c>
      <c r="K2203" s="640" t="s">
        <v>2640</v>
      </c>
    </row>
    <row r="2204" spans="1:15" s="38" customFormat="1" ht="15.75">
      <c r="A2204" s="174" t="s">
        <v>718</v>
      </c>
      <c r="B2204" t="s">
        <v>4257</v>
      </c>
      <c r="F2204" s="174" t="s">
        <v>716</v>
      </c>
      <c r="G2204" t="s">
        <v>4370</v>
      </c>
      <c r="K2204" s="174" t="s">
        <v>717</v>
      </c>
      <c r="L2204" t="s">
        <v>4368</v>
      </c>
      <c r="O2204"/>
    </row>
    <row r="2205" spans="1:15" s="38" customFormat="1" ht="15.75">
      <c r="A2205" s="174" t="s">
        <v>716</v>
      </c>
      <c r="B2205" t="s">
        <v>4369</v>
      </c>
      <c r="F2205" s="174"/>
      <c r="G2205"/>
      <c r="K2205" s="174" t="s">
        <v>716</v>
      </c>
      <c r="L2205" t="s">
        <v>4357</v>
      </c>
    </row>
    <row r="2206" spans="1:15" s="38" customFormat="1" ht="15.75">
      <c r="A2206" s="645" t="s">
        <v>716</v>
      </c>
      <c r="B2206" t="s">
        <v>4667</v>
      </c>
      <c r="F2206" s="174"/>
      <c r="G2206"/>
      <c r="K2206" s="174" t="s">
        <v>717</v>
      </c>
      <c r="L2206" t="s">
        <v>4915</v>
      </c>
      <c r="M2206"/>
      <c r="N2206"/>
    </row>
    <row r="2207" spans="1:15" s="38" customFormat="1" ht="15.75">
      <c r="A2207" s="640"/>
      <c r="F2207" s="174"/>
      <c r="G2207"/>
      <c r="K2207" s="174" t="s">
        <v>717</v>
      </c>
      <c r="L2207" t="s">
        <v>5129</v>
      </c>
      <c r="M2207"/>
      <c r="N2207"/>
      <c r="O2207"/>
    </row>
    <row r="2208" spans="1:15" s="38" customFormat="1" ht="15.75">
      <c r="A2208" s="640"/>
      <c r="F2208" s="640"/>
      <c r="K2208" s="174" t="s">
        <v>717</v>
      </c>
      <c r="L2208" t="s">
        <v>5130</v>
      </c>
      <c r="M2208"/>
      <c r="N2208"/>
      <c r="O2208"/>
    </row>
    <row r="2209" spans="1:14" s="38" customFormat="1" ht="15.75">
      <c r="A2209" s="640"/>
      <c r="F2209" s="640"/>
      <c r="K2209" s="174" t="s">
        <v>717</v>
      </c>
      <c r="L2209" t="s">
        <v>5706</v>
      </c>
      <c r="M2209"/>
      <c r="N2209"/>
    </row>
    <row r="2210" spans="1:14" s="38" customFormat="1" ht="15.75">
      <c r="A2210" s="640"/>
      <c r="F2210" s="640"/>
      <c r="K2210" s="174" t="s">
        <v>717</v>
      </c>
      <c r="L2210" t="s">
        <v>5971</v>
      </c>
      <c r="M2210" s="17"/>
      <c r="N2210"/>
    </row>
    <row r="2211" spans="1:14" s="38" customFormat="1" ht="15.75">
      <c r="A2211" s="640"/>
      <c r="F2211" s="640"/>
      <c r="K2211" s="174" t="s">
        <v>717</v>
      </c>
      <c r="L2211" t="s">
        <v>6101</v>
      </c>
      <c r="M2211" s="21"/>
      <c r="N2211" s="58"/>
    </row>
    <row r="2212" spans="1:14" s="38" customFormat="1" ht="15.75">
      <c r="A2212" s="640"/>
      <c r="F2212" s="640"/>
      <c r="K2212" s="174"/>
      <c r="L2212"/>
    </row>
    <row r="2213" spans="1:14" s="38" customFormat="1" ht="15.75">
      <c r="A2213" s="640"/>
      <c r="F2213" s="640"/>
      <c r="K2213" s="174"/>
      <c r="L2213"/>
    </row>
    <row r="2214" spans="1:14" s="38" customFormat="1" ht="15.75">
      <c r="A2214" s="640"/>
      <c r="F2214" s="640"/>
      <c r="K2214" s="174"/>
      <c r="L2214"/>
    </row>
    <row r="2215" spans="1:14" s="38" customFormat="1" ht="15.75">
      <c r="A2215" s="640"/>
      <c r="F2215" s="640"/>
      <c r="K2215" s="174"/>
      <c r="L2215"/>
    </row>
    <row r="2216" spans="1:14" s="38" customFormat="1" ht="15.75">
      <c r="A2216" s="640"/>
      <c r="F2216" s="640"/>
      <c r="K2216" s="174"/>
      <c r="L2216"/>
    </row>
    <row r="2217" spans="1:14" s="38" customFormat="1" ht="15.75">
      <c r="A2217" s="640"/>
      <c r="F2217" s="640"/>
      <c r="K2217" s="174"/>
      <c r="L2217"/>
    </row>
    <row r="2218" spans="1:14" s="38" customFormat="1" ht="15.75">
      <c r="A2218" s="640"/>
      <c r="F2218" s="640"/>
      <c r="K2218" s="174"/>
      <c r="L2218"/>
    </row>
    <row r="2219" spans="1:14" s="38" customFormat="1" ht="15.75">
      <c r="A2219" s="640"/>
      <c r="F2219" s="640"/>
      <c r="K2219" s="640"/>
    </row>
    <row r="2220" spans="1:14" s="38" customFormat="1" ht="15.75">
      <c r="A2220" s="640"/>
      <c r="F2220" s="640"/>
      <c r="K2220" s="640"/>
    </row>
    <row r="2221" spans="1:14" s="38" customFormat="1" ht="15.75">
      <c r="A2221" s="639"/>
    </row>
    <row r="2222" spans="1:14" s="38" customFormat="1" ht="15.75">
      <c r="A2222" s="639"/>
    </row>
    <row r="2223" spans="1:14" s="38" customFormat="1" ht="15.75">
      <c r="A2223" s="639"/>
    </row>
    <row r="2224" spans="1:14" s="38" customFormat="1" ht="15.75">
      <c r="A2224" s="639"/>
    </row>
    <row r="2225" spans="1:13" s="38" customFormat="1" ht="15.75">
      <c r="A2225" s="639"/>
    </row>
    <row r="2226" spans="1:13" s="38" customFormat="1" ht="15.75">
      <c r="A2226" s="639"/>
    </row>
    <row r="2227" spans="1:13" s="38" customFormat="1" ht="15.75">
      <c r="A2227" s="639"/>
    </row>
    <row r="2228" spans="1:13" s="38" customFormat="1" ht="15.75">
      <c r="A2228" s="639"/>
    </row>
    <row r="2229" spans="1:13" s="38" customFormat="1" ht="15.75">
      <c r="A2229" s="639"/>
    </row>
    <row r="2230" spans="1:13" s="38" customFormat="1" ht="15.75">
      <c r="A2230" s="639"/>
    </row>
    <row r="2231" spans="1:13" s="38" customFormat="1" ht="15.75">
      <c r="A2231" s="639"/>
    </row>
    <row r="2232" spans="1:13" s="38" customFormat="1" ht="15">
      <c r="A2232" s="39"/>
    </row>
    <row r="2233" spans="1:13" ht="23.25">
      <c r="A2233" s="638" t="s">
        <v>2205</v>
      </c>
    </row>
    <row r="2234" spans="1:13" ht="15.75">
      <c r="A2234" s="640" t="s">
        <v>2638</v>
      </c>
      <c r="B2234" s="38"/>
      <c r="C2234" s="38"/>
      <c r="D2234" s="38"/>
      <c r="E2234" s="38"/>
      <c r="F2234" s="640" t="s">
        <v>2639</v>
      </c>
      <c r="G2234" s="38"/>
      <c r="H2234" s="38"/>
      <c r="I2234" s="38"/>
      <c r="J2234" s="38"/>
      <c r="K2234" s="640" t="s">
        <v>2640</v>
      </c>
      <c r="L2234" s="38"/>
    </row>
    <row r="2235" spans="1:13" ht="15.75">
      <c r="A2235" s="174" t="s">
        <v>717</v>
      </c>
      <c r="B2235" t="s">
        <v>4678</v>
      </c>
      <c r="F2235" s="174" t="s">
        <v>717</v>
      </c>
      <c r="G2235" t="s">
        <v>4616</v>
      </c>
      <c r="K2235" s="174" t="s">
        <v>717</v>
      </c>
      <c r="L2235" t="s">
        <v>4617</v>
      </c>
    </row>
    <row r="2236" spans="1:13" ht="15.75">
      <c r="A2236" s="174" t="s">
        <v>717</v>
      </c>
      <c r="B2236" t="s">
        <v>5474</v>
      </c>
      <c r="F2236" s="174" t="s">
        <v>717</v>
      </c>
      <c r="G2236" t="s">
        <v>4908</v>
      </c>
      <c r="H2236" s="636"/>
      <c r="K2236" s="174" t="s">
        <v>718</v>
      </c>
      <c r="L2236" t="s">
        <v>4668</v>
      </c>
    </row>
    <row r="2237" spans="1:13" ht="15.75">
      <c r="A2237" s="174"/>
      <c r="F2237" s="174" t="s">
        <v>717</v>
      </c>
      <c r="G2237" t="s">
        <v>5642</v>
      </c>
      <c r="K2237" s="174" t="s">
        <v>718</v>
      </c>
      <c r="L2237" t="s">
        <v>4909</v>
      </c>
      <c r="M2237" s="636"/>
    </row>
    <row r="2238" spans="1:13" ht="15.75">
      <c r="A2238" s="174"/>
      <c r="F2238" s="174"/>
      <c r="K2238" s="174" t="s">
        <v>716</v>
      </c>
      <c r="L2238" t="s">
        <v>5146</v>
      </c>
    </row>
    <row r="2239" spans="1:13" ht="15.75">
      <c r="A2239" s="174"/>
      <c r="F2239" s="174"/>
      <c r="K2239" s="174" t="s">
        <v>716</v>
      </c>
      <c r="L2239" t="s">
        <v>5219</v>
      </c>
    </row>
    <row r="2240" spans="1:13" ht="15.75">
      <c r="A2240" s="174"/>
      <c r="K2240" s="174" t="s">
        <v>717</v>
      </c>
      <c r="L2240" t="s">
        <v>5448</v>
      </c>
    </row>
    <row r="2241" spans="1:16" ht="15.75">
      <c r="A2241" s="174"/>
      <c r="K2241" s="174" t="s">
        <v>717</v>
      </c>
      <c r="L2241" t="s">
        <v>5776</v>
      </c>
    </row>
    <row r="2242" spans="1:16" ht="15.75">
      <c r="A2242" s="174"/>
      <c r="K2242" s="174"/>
    </row>
    <row r="2243" spans="1:16" ht="15.75">
      <c r="A2243" s="174"/>
      <c r="K2243" s="174"/>
    </row>
    <row r="2244" spans="1:16" ht="15.75">
      <c r="A2244" s="174"/>
      <c r="K2244" s="174"/>
    </row>
    <row r="2245" spans="1:16" ht="15.75">
      <c r="A2245" s="174"/>
      <c r="K2245" s="174"/>
      <c r="P2245" t="s">
        <v>2452</v>
      </c>
    </row>
    <row r="2246" spans="1:16" ht="15.75">
      <c r="A2246" s="174"/>
      <c r="K2246" s="174"/>
    </row>
    <row r="2247" spans="1:16" ht="15.75">
      <c r="A2247" s="174"/>
      <c r="K2247" s="174"/>
    </row>
    <row r="2248" spans="1:16" ht="15.75">
      <c r="A2248" s="174"/>
      <c r="K2248" s="174"/>
    </row>
    <row r="2249" spans="1:16" ht="15.75">
      <c r="A2249" s="174"/>
      <c r="K2249" s="174"/>
    </row>
    <row r="2250" spans="1:16" ht="15.75">
      <c r="A2250" s="174"/>
      <c r="K2250" s="174"/>
    </row>
    <row r="2251" spans="1:16" ht="15.75">
      <c r="A2251" s="174"/>
    </row>
    <row r="2252" spans="1:16" ht="15.75">
      <c r="A2252" s="174"/>
    </row>
    <row r="2253" spans="1:16" ht="15.75">
      <c r="A2253" s="174"/>
    </row>
    <row r="2254" spans="1:16" ht="15.75">
      <c r="A2254" s="174"/>
    </row>
    <row r="2255" spans="1:16" ht="15.75">
      <c r="A2255" s="174"/>
    </row>
    <row r="2256" spans="1:16" ht="15.75">
      <c r="A2256" s="174"/>
    </row>
    <row r="2257" spans="1:21" ht="15.75">
      <c r="A2257" s="174"/>
    </row>
    <row r="2258" spans="1:21" ht="15.75">
      <c r="A2258" s="639"/>
      <c r="B2258" s="38"/>
    </row>
    <row r="2259" spans="1:21" ht="15.75">
      <c r="A2259" s="639"/>
      <c r="B2259" s="38"/>
    </row>
    <row r="2260" spans="1:21" ht="15.75">
      <c r="A2260" s="639"/>
      <c r="B2260" s="38"/>
    </row>
    <row r="2261" spans="1:21" ht="15.75">
      <c r="A2261" s="639"/>
      <c r="B2261" s="38"/>
    </row>
    <row r="2262" spans="1:21" ht="15.75">
      <c r="A2262" s="639"/>
      <c r="B2262" s="38"/>
    </row>
    <row r="2263" spans="1:21" ht="15.75">
      <c r="A2263" s="639"/>
      <c r="B2263" s="38"/>
    </row>
    <row r="2264" spans="1:21" ht="23.25">
      <c r="A2264" s="638" t="s">
        <v>668</v>
      </c>
      <c r="B2264" s="38"/>
    </row>
    <row r="2265" spans="1:21" ht="15.75">
      <c r="A2265" s="640" t="s">
        <v>2638</v>
      </c>
      <c r="B2265" s="38"/>
      <c r="C2265" s="38"/>
      <c r="D2265" s="38"/>
      <c r="E2265" s="38"/>
      <c r="F2265" s="640" t="s">
        <v>2639</v>
      </c>
      <c r="G2265" s="38"/>
      <c r="H2265" s="38"/>
      <c r="I2265" s="38"/>
      <c r="J2265" s="38"/>
      <c r="K2265" s="640" t="s">
        <v>2640</v>
      </c>
      <c r="L2265" s="38"/>
    </row>
    <row r="2266" spans="1:21" ht="15.75">
      <c r="A2266" s="174" t="s">
        <v>716</v>
      </c>
      <c r="B2266" t="s">
        <v>4251</v>
      </c>
      <c r="F2266" s="174" t="s">
        <v>717</v>
      </c>
      <c r="G2266" t="s">
        <v>5517</v>
      </c>
      <c r="H2266" s="636"/>
      <c r="K2266" s="174" t="s">
        <v>716</v>
      </c>
      <c r="L2266" t="s">
        <v>4269</v>
      </c>
    </row>
    <row r="2267" spans="1:21" ht="15.75">
      <c r="A2267" s="174" t="s">
        <v>717</v>
      </c>
      <c r="B2267" t="s">
        <v>4498</v>
      </c>
      <c r="F2267" s="174" t="s">
        <v>718</v>
      </c>
      <c r="G2267" t="s">
        <v>5554</v>
      </c>
      <c r="H2267" s="38"/>
      <c r="I2267" s="38"/>
      <c r="K2267" s="174" t="s">
        <v>717</v>
      </c>
      <c r="L2267" t="s">
        <v>4365</v>
      </c>
    </row>
    <row r="2268" spans="1:21" ht="15.75">
      <c r="A2268" s="174" t="s">
        <v>717</v>
      </c>
      <c r="B2268" t="s">
        <v>4571</v>
      </c>
      <c r="F2268" s="174" t="s">
        <v>716</v>
      </c>
      <c r="G2268" t="s">
        <v>5929</v>
      </c>
      <c r="H2268" s="21"/>
      <c r="I2268" s="58"/>
      <c r="J2268" s="38"/>
      <c r="K2268" s="174" t="s">
        <v>718</v>
      </c>
      <c r="L2268" t="s">
        <v>4421</v>
      </c>
      <c r="S2268" s="21"/>
      <c r="T2268" s="58"/>
      <c r="U2268" s="38"/>
    </row>
    <row r="2269" spans="1:21" ht="15.75">
      <c r="A2269" s="174" t="s">
        <v>716</v>
      </c>
      <c r="B2269" t="s">
        <v>4623</v>
      </c>
      <c r="F2269" s="174" t="s">
        <v>718</v>
      </c>
      <c r="G2269" t="s">
        <v>6102</v>
      </c>
      <c r="H2269" s="38"/>
      <c r="I2269" s="38"/>
      <c r="K2269" s="174" t="s">
        <v>718</v>
      </c>
      <c r="L2269" t="s">
        <v>4423</v>
      </c>
      <c r="M2269" s="38"/>
      <c r="N2269" s="38"/>
    </row>
    <row r="2270" spans="1:21" ht="15.75">
      <c r="A2270" s="174" t="s">
        <v>716</v>
      </c>
      <c r="B2270" t="s">
        <v>4624</v>
      </c>
      <c r="F2270" s="174" t="s">
        <v>718</v>
      </c>
      <c r="G2270" t="s">
        <v>6073</v>
      </c>
      <c r="H2270" s="38"/>
      <c r="I2270" s="38"/>
      <c r="K2270" s="174" t="s">
        <v>716</v>
      </c>
      <c r="L2270" t="s">
        <v>4517</v>
      </c>
      <c r="M2270" s="38"/>
      <c r="N2270" s="38"/>
      <c r="O2270" s="38"/>
    </row>
    <row r="2271" spans="1:21" ht="15.75">
      <c r="A2271" s="174" t="s">
        <v>716</v>
      </c>
      <c r="B2271" t="s">
        <v>4737</v>
      </c>
      <c r="K2271" s="174" t="s">
        <v>717</v>
      </c>
      <c r="L2271" t="s">
        <v>4620</v>
      </c>
      <c r="M2271" s="38"/>
      <c r="N2271" s="38"/>
      <c r="O2271" s="38"/>
    </row>
    <row r="2272" spans="1:21" ht="15.75">
      <c r="A2272" s="174" t="s">
        <v>717</v>
      </c>
      <c r="B2272" t="s">
        <v>4942</v>
      </c>
      <c r="C2272" s="38"/>
      <c r="K2272" s="174" t="s">
        <v>718</v>
      </c>
      <c r="L2272" t="s">
        <v>4635</v>
      </c>
      <c r="M2272" s="38"/>
      <c r="N2272" s="38"/>
      <c r="O2272" s="38"/>
    </row>
    <row r="2273" spans="1:21" ht="15.75">
      <c r="A2273" s="645" t="s">
        <v>717</v>
      </c>
      <c r="B2273" t="s">
        <v>5068</v>
      </c>
      <c r="K2273" s="174" t="s">
        <v>716</v>
      </c>
      <c r="L2273" t="s">
        <v>4671</v>
      </c>
    </row>
    <row r="2274" spans="1:21" ht="15.75">
      <c r="A2274" s="174" t="s">
        <v>717</v>
      </c>
      <c r="B2274" t="s">
        <v>4864</v>
      </c>
      <c r="K2274" s="174" t="s">
        <v>716</v>
      </c>
      <c r="L2274" t="s">
        <v>4672</v>
      </c>
      <c r="S2274" s="21"/>
      <c r="T2274" s="58"/>
      <c r="U2274" s="38"/>
    </row>
    <row r="2275" spans="1:21" ht="15.75">
      <c r="A2275" s="174" t="s">
        <v>717</v>
      </c>
      <c r="B2275" t="s">
        <v>5008</v>
      </c>
      <c r="K2275" s="174" t="s">
        <v>717</v>
      </c>
      <c r="L2275" t="s">
        <v>4831</v>
      </c>
      <c r="S2275" s="21"/>
      <c r="T2275" s="58"/>
      <c r="U2275" s="38"/>
    </row>
    <row r="2276" spans="1:21" ht="15.75">
      <c r="A2276" s="174" t="s">
        <v>716</v>
      </c>
      <c r="B2276" t="s">
        <v>5477</v>
      </c>
      <c r="K2276" s="174" t="s">
        <v>716</v>
      </c>
      <c r="L2276" t="s">
        <v>4820</v>
      </c>
    </row>
    <row r="2277" spans="1:21" ht="15.75">
      <c r="A2277" s="174" t="s">
        <v>717</v>
      </c>
      <c r="B2277" t="s">
        <v>5641</v>
      </c>
      <c r="C2277" s="38"/>
      <c r="D2277" s="38"/>
      <c r="E2277" s="38"/>
      <c r="K2277" s="174" t="s">
        <v>717</v>
      </c>
      <c r="L2277" t="s">
        <v>4943</v>
      </c>
      <c r="M2277" s="21"/>
      <c r="N2277" s="58"/>
      <c r="O2277" s="38"/>
    </row>
    <row r="2278" spans="1:21" ht="15.75">
      <c r="A2278" s="174" t="s">
        <v>716</v>
      </c>
      <c r="B2278" t="s">
        <v>5644</v>
      </c>
      <c r="H2278" t="s">
        <v>2452</v>
      </c>
      <c r="K2278" s="174" t="s">
        <v>716</v>
      </c>
      <c r="L2278" t="s">
        <v>5319</v>
      </c>
    </row>
    <row r="2279" spans="1:21" ht="15.75">
      <c r="A2279" s="174" t="s">
        <v>716</v>
      </c>
      <c r="B2279" t="s">
        <v>5872</v>
      </c>
      <c r="K2279" s="174" t="s">
        <v>718</v>
      </c>
      <c r="L2279" t="s">
        <v>5348</v>
      </c>
    </row>
    <row r="2280" spans="1:21" ht="15.75">
      <c r="A2280" s="174" t="s">
        <v>718</v>
      </c>
      <c r="B2280" t="s">
        <v>5942</v>
      </c>
      <c r="K2280" s="174" t="s">
        <v>717</v>
      </c>
      <c r="L2280" t="s">
        <v>5349</v>
      </c>
    </row>
    <row r="2281" spans="1:21" ht="15.75">
      <c r="A2281" s="639"/>
      <c r="B2281" s="38"/>
      <c r="C2281" s="38"/>
      <c r="D2281" s="38"/>
      <c r="E2281" s="38"/>
      <c r="F2281" s="38"/>
      <c r="I2281" s="639"/>
      <c r="J2281" s="38"/>
      <c r="K2281" s="174" t="s">
        <v>717</v>
      </c>
      <c r="L2281" t="s">
        <v>5350</v>
      </c>
    </row>
    <row r="2282" spans="1:21" ht="15.75">
      <c r="A2282" s="639"/>
      <c r="B2282" s="38"/>
      <c r="D2282" s="38"/>
      <c r="E2282" s="38"/>
      <c r="F2282" s="38"/>
      <c r="I2282" s="639"/>
      <c r="J2282" s="38"/>
      <c r="K2282" s="174" t="s">
        <v>716</v>
      </c>
      <c r="L2282" t="s">
        <v>5047</v>
      </c>
      <c r="M2282" s="38"/>
      <c r="N2282" s="38"/>
    </row>
    <row r="2283" spans="1:21" ht="15.75">
      <c r="A2283" s="639"/>
      <c r="B2283" s="38"/>
      <c r="C2283" s="38"/>
      <c r="D2283" s="38"/>
      <c r="E2283" s="38"/>
      <c r="F2283" s="38"/>
      <c r="I2283" s="639"/>
      <c r="J2283" s="38"/>
      <c r="K2283" s="174" t="s">
        <v>718</v>
      </c>
      <c r="L2283" t="s">
        <v>5220</v>
      </c>
    </row>
    <row r="2284" spans="1:21" ht="15.75">
      <c r="A2284" s="639"/>
      <c r="B2284" s="38"/>
      <c r="C2284" s="38"/>
      <c r="D2284" s="38"/>
      <c r="E2284" s="38"/>
      <c r="F2284" s="38"/>
      <c r="I2284" s="639"/>
      <c r="J2284" s="38"/>
      <c r="K2284" s="174" t="s">
        <v>717</v>
      </c>
      <c r="L2284" t="s">
        <v>5341</v>
      </c>
    </row>
    <row r="2285" spans="1:21" ht="15.75">
      <c r="A2285" s="639"/>
      <c r="B2285" s="38"/>
      <c r="C2285" s="38"/>
      <c r="D2285" s="38"/>
      <c r="E2285" s="38"/>
      <c r="F2285" s="174" t="s">
        <v>716</v>
      </c>
      <c r="G2285" t="s">
        <v>5543</v>
      </c>
      <c r="I2285" s="639"/>
      <c r="J2285" s="38"/>
      <c r="K2285" s="174" t="s">
        <v>716</v>
      </c>
      <c r="L2285" t="s">
        <v>5320</v>
      </c>
    </row>
    <row r="2286" spans="1:21" ht="15.75">
      <c r="A2286" s="639"/>
      <c r="B2286" s="38"/>
      <c r="C2286" s="38"/>
      <c r="D2286" s="38"/>
      <c r="E2286" s="38"/>
      <c r="F2286" s="174" t="s">
        <v>716</v>
      </c>
      <c r="G2286" t="s">
        <v>5544</v>
      </c>
      <c r="I2286" s="639"/>
      <c r="J2286" s="38"/>
      <c r="K2286" s="174" t="s">
        <v>718</v>
      </c>
      <c r="L2286" t="s">
        <v>5343</v>
      </c>
    </row>
    <row r="2287" spans="1:21" ht="15.75">
      <c r="A2287" s="639"/>
      <c r="B2287" s="38"/>
      <c r="C2287" s="38"/>
      <c r="D2287" s="38"/>
      <c r="E2287" s="38"/>
      <c r="F2287" s="174" t="s">
        <v>717</v>
      </c>
      <c r="G2287" t="s">
        <v>5930</v>
      </c>
      <c r="I2287" s="639"/>
      <c r="J2287" s="38"/>
      <c r="K2287" s="174" t="s">
        <v>716</v>
      </c>
      <c r="L2287" t="s">
        <v>5351</v>
      </c>
    </row>
    <row r="2288" spans="1:21" ht="15.75">
      <c r="A2288" s="639"/>
      <c r="B2288" s="38"/>
      <c r="C2288" s="38"/>
      <c r="D2288" s="38"/>
      <c r="E2288" s="38"/>
      <c r="F2288" s="174" t="s">
        <v>718</v>
      </c>
      <c r="G2288" t="s">
        <v>5987</v>
      </c>
      <c r="I2288" s="639"/>
      <c r="J2288" s="38"/>
      <c r="K2288" s="174" t="s">
        <v>716</v>
      </c>
      <c r="L2288" t="s">
        <v>5458</v>
      </c>
    </row>
    <row r="2289" spans="1:15" ht="15.75">
      <c r="A2289" s="639"/>
      <c r="B2289" s="38"/>
      <c r="C2289" s="38"/>
      <c r="D2289" s="38"/>
      <c r="E2289" s="38"/>
      <c r="F2289" s="174" t="s">
        <v>717</v>
      </c>
      <c r="G2289" t="s">
        <v>5972</v>
      </c>
      <c r="I2289" s="639"/>
      <c r="J2289" s="38"/>
      <c r="K2289" s="174" t="s">
        <v>716</v>
      </c>
      <c r="L2289" t="s">
        <v>5440</v>
      </c>
      <c r="M2289" s="21"/>
      <c r="N2289" s="58"/>
    </row>
    <row r="2290" spans="1:15" ht="15.75">
      <c r="A2290" s="639"/>
      <c r="B2290" s="38"/>
      <c r="C2290" s="38"/>
      <c r="D2290" s="38"/>
      <c r="E2290" s="38"/>
      <c r="F2290" s="174" t="s">
        <v>716</v>
      </c>
      <c r="G2290" t="s">
        <v>5988</v>
      </c>
      <c r="I2290" s="639"/>
      <c r="J2290" s="38"/>
      <c r="K2290" s="174" t="s">
        <v>716</v>
      </c>
      <c r="L2290" t="s">
        <v>5511</v>
      </c>
      <c r="M2290" s="38"/>
      <c r="N2290" s="25"/>
    </row>
    <row r="2291" spans="1:15" ht="15.75">
      <c r="A2291" s="639"/>
      <c r="B2291" s="38"/>
      <c r="C2291" s="38"/>
      <c r="D2291" s="38"/>
      <c r="E2291" s="38"/>
      <c r="F2291" s="174" t="s">
        <v>717</v>
      </c>
      <c r="G2291" t="s">
        <v>5973</v>
      </c>
      <c r="I2291" s="639"/>
      <c r="J2291" s="38"/>
      <c r="K2291" s="174" t="s">
        <v>716</v>
      </c>
      <c r="L2291" t="s">
        <v>5512</v>
      </c>
      <c r="M2291" s="38"/>
      <c r="N2291" s="25"/>
    </row>
    <row r="2292" spans="1:15" ht="15.75">
      <c r="A2292" s="639"/>
      <c r="B2292" s="38"/>
      <c r="C2292" s="38"/>
      <c r="D2292" s="38"/>
      <c r="E2292" s="38"/>
      <c r="F2292" s="174" t="s">
        <v>716</v>
      </c>
      <c r="G2292" t="s">
        <v>5989</v>
      </c>
      <c r="I2292" s="639"/>
      <c r="J2292" s="38"/>
      <c r="K2292" s="174" t="s">
        <v>716</v>
      </c>
      <c r="L2292" t="s">
        <v>5521</v>
      </c>
      <c r="M2292" s="636"/>
    </row>
    <row r="2293" spans="1:15" ht="15.75">
      <c r="A2293" s="639"/>
      <c r="B2293" s="38"/>
      <c r="C2293" s="38"/>
      <c r="D2293" s="38"/>
      <c r="E2293" s="38"/>
      <c r="F2293" s="174" t="s">
        <v>717</v>
      </c>
      <c r="G2293" t="s">
        <v>6067</v>
      </c>
      <c r="I2293" s="639"/>
      <c r="J2293" s="38"/>
      <c r="K2293" s="174" t="s">
        <v>717</v>
      </c>
      <c r="L2293" t="s">
        <v>5522</v>
      </c>
      <c r="M2293" s="636"/>
    </row>
    <row r="2294" spans="1:15" ht="15.75">
      <c r="A2294" s="639"/>
      <c r="B2294" s="38"/>
      <c r="C2294" s="38"/>
      <c r="D2294" s="38"/>
      <c r="E2294" s="38"/>
      <c r="F2294" s="174" t="s">
        <v>717</v>
      </c>
      <c r="G2294" t="s">
        <v>6068</v>
      </c>
      <c r="I2294" s="639"/>
      <c r="J2294" s="38"/>
      <c r="K2294" s="174" t="s">
        <v>716</v>
      </c>
      <c r="L2294" t="s">
        <v>5519</v>
      </c>
      <c r="M2294" s="636"/>
    </row>
    <row r="2295" spans="1:15" ht="23.25">
      <c r="A2295" s="638" t="s">
        <v>3618</v>
      </c>
    </row>
    <row r="2296" spans="1:15" ht="15.75">
      <c r="A2296" s="640" t="s">
        <v>2638</v>
      </c>
      <c r="B2296" s="38"/>
      <c r="C2296" s="38"/>
      <c r="D2296" s="38"/>
      <c r="E2296" s="38"/>
      <c r="F2296" s="640" t="s">
        <v>2639</v>
      </c>
      <c r="G2296" s="38"/>
      <c r="H2296" s="38"/>
      <c r="I2296" s="38"/>
      <c r="J2296" s="38"/>
      <c r="K2296" s="640" t="s">
        <v>2640</v>
      </c>
      <c r="L2296" s="38"/>
    </row>
    <row r="2297" spans="1:15" ht="15.75">
      <c r="A2297" s="174" t="s">
        <v>716</v>
      </c>
      <c r="B2297" t="s">
        <v>5681</v>
      </c>
      <c r="F2297" s="174" t="s">
        <v>718</v>
      </c>
      <c r="G2297" t="s">
        <v>6092</v>
      </c>
      <c r="H2297" s="38"/>
      <c r="I2297" s="38"/>
      <c r="K2297" s="174" t="s">
        <v>718</v>
      </c>
      <c r="L2297" t="s">
        <v>4348</v>
      </c>
    </row>
    <row r="2298" spans="1:15" ht="15.75">
      <c r="A2298" s="174"/>
      <c r="K2298" s="174" t="s">
        <v>717</v>
      </c>
      <c r="L2298" t="s">
        <v>4444</v>
      </c>
      <c r="M2298" s="38"/>
      <c r="N2298" s="38"/>
    </row>
    <row r="2299" spans="1:15" ht="15.75">
      <c r="A2299" s="174"/>
      <c r="K2299" s="174" t="s">
        <v>717</v>
      </c>
      <c r="L2299" t="s">
        <v>4563</v>
      </c>
      <c r="M2299" s="636"/>
    </row>
    <row r="2300" spans="1:15" ht="15.75">
      <c r="A2300" s="174"/>
      <c r="K2300" s="174" t="s">
        <v>718</v>
      </c>
      <c r="L2300" t="s">
        <v>4569</v>
      </c>
      <c r="M2300" s="636"/>
    </row>
    <row r="2301" spans="1:15" ht="15.75">
      <c r="A2301" s="174"/>
      <c r="K2301" s="174" t="s">
        <v>717</v>
      </c>
      <c r="L2301" t="s">
        <v>4947</v>
      </c>
      <c r="M2301" s="21"/>
      <c r="N2301" s="58"/>
      <c r="O2301" s="38"/>
    </row>
    <row r="2302" spans="1:15" ht="15.75">
      <c r="A2302" s="174"/>
      <c r="K2302" s="174" t="s">
        <v>718</v>
      </c>
      <c r="L2302" t="s">
        <v>5349</v>
      </c>
    </row>
    <row r="2303" spans="1:15" ht="15.75">
      <c r="A2303" s="174"/>
      <c r="K2303" s="174" t="s">
        <v>718</v>
      </c>
      <c r="L2303" t="s">
        <v>5069</v>
      </c>
    </row>
    <row r="2304" spans="1:15" ht="15.75">
      <c r="A2304" s="174"/>
      <c r="K2304" s="174" t="s">
        <v>717</v>
      </c>
      <c r="L2304" t="s">
        <v>5093</v>
      </c>
      <c r="M2304" s="636"/>
    </row>
    <row r="2305" spans="1:14" ht="15.75">
      <c r="A2305" s="174"/>
      <c r="K2305" s="174" t="s">
        <v>716</v>
      </c>
      <c r="L2305" t="s">
        <v>5459</v>
      </c>
      <c r="M2305" s="21"/>
      <c r="N2305" s="58"/>
    </row>
    <row r="2306" spans="1:14" ht="15.75">
      <c r="A2306" s="174"/>
      <c r="K2306" s="174" t="s">
        <v>717</v>
      </c>
      <c r="L2306" t="s">
        <v>5549</v>
      </c>
    </row>
    <row r="2307" spans="1:14" ht="15.75">
      <c r="A2307" s="174"/>
      <c r="K2307" s="174" t="s">
        <v>718</v>
      </c>
      <c r="L2307" t="s">
        <v>5989</v>
      </c>
    </row>
    <row r="2308" spans="1:14" ht="15.75">
      <c r="A2308" s="174"/>
      <c r="K2308" s="174"/>
    </row>
    <row r="2309" spans="1:14" ht="15.75">
      <c r="A2309" s="174"/>
      <c r="K2309" s="174"/>
    </row>
    <row r="2310" spans="1:14" ht="15.75">
      <c r="A2310" s="174"/>
      <c r="K2310" s="174"/>
    </row>
    <row r="2311" spans="1:14" ht="15.75">
      <c r="A2311" s="174"/>
      <c r="K2311" s="174"/>
    </row>
    <row r="2312" spans="1:14" ht="15.75">
      <c r="A2312" s="174"/>
      <c r="K2312" s="174"/>
    </row>
    <row r="2313" spans="1:14" ht="15.75">
      <c r="A2313" s="174"/>
    </row>
    <row r="2314" spans="1:14" ht="15.75">
      <c r="A2314" s="174"/>
    </row>
    <row r="2315" spans="1:14" ht="15.75">
      <c r="A2315" s="174"/>
    </row>
    <row r="2316" spans="1:14" ht="15.75">
      <c r="A2316" s="174"/>
      <c r="H2316" t="s">
        <v>2452</v>
      </c>
    </row>
    <row r="2317" spans="1:14" ht="15.75">
      <c r="A2317" s="174"/>
    </row>
    <row r="2318" spans="1:14" ht="15.75">
      <c r="A2318" s="174"/>
    </row>
    <row r="2319" spans="1:14" ht="15.75">
      <c r="A2319" s="174"/>
    </row>
    <row r="2320" spans="1:14" ht="15.75">
      <c r="A2320" s="174"/>
    </row>
    <row r="2321" spans="1:15" ht="15.75">
      <c r="A2321" s="174"/>
    </row>
    <row r="2322" spans="1:15" ht="15.75">
      <c r="A2322" s="174"/>
    </row>
    <row r="2323" spans="1:15" ht="15.75">
      <c r="A2323" s="639"/>
      <c r="B2323" s="38"/>
    </row>
    <row r="2324" spans="1:15" ht="15.75">
      <c r="A2324" s="639"/>
      <c r="B2324" s="38"/>
    </row>
    <row r="2325" spans="1:15" ht="15.75">
      <c r="A2325" s="639"/>
    </row>
    <row r="2326" spans="1:15" ht="23.25">
      <c r="A2326" s="638" t="s">
        <v>23</v>
      </c>
    </row>
    <row r="2327" spans="1:15" ht="15.75">
      <c r="A2327" s="640" t="s">
        <v>2638</v>
      </c>
      <c r="B2327" s="38"/>
      <c r="C2327" s="38"/>
      <c r="D2327" s="38"/>
      <c r="E2327" s="38"/>
      <c r="F2327" s="640" t="s">
        <v>2639</v>
      </c>
      <c r="G2327" s="38"/>
      <c r="H2327" s="38"/>
      <c r="I2327" s="38"/>
      <c r="J2327" s="38"/>
      <c r="K2327" s="640" t="s">
        <v>2640</v>
      </c>
      <c r="L2327" s="38"/>
    </row>
    <row r="2328" spans="1:15" ht="15.75">
      <c r="A2328" s="174" t="s">
        <v>718</v>
      </c>
      <c r="B2328" t="s">
        <v>4267</v>
      </c>
      <c r="C2328" s="38"/>
      <c r="D2328" s="38"/>
      <c r="E2328" s="38"/>
      <c r="F2328" s="174" t="s">
        <v>718</v>
      </c>
      <c r="G2328" t="s">
        <v>4674</v>
      </c>
      <c r="I2328" s="38"/>
      <c r="J2328" s="38"/>
      <c r="K2328" s="174" t="s">
        <v>716</v>
      </c>
      <c r="L2328" t="s">
        <v>4406</v>
      </c>
      <c r="M2328" s="643"/>
      <c r="N2328" s="38"/>
    </row>
    <row r="2329" spans="1:15" ht="15.75">
      <c r="A2329" s="174" t="s">
        <v>718</v>
      </c>
      <c r="B2329" s="484" t="s">
        <v>4364</v>
      </c>
      <c r="C2329" s="38"/>
      <c r="D2329" s="38"/>
      <c r="E2329" s="38"/>
      <c r="F2329" s="174" t="s">
        <v>716</v>
      </c>
      <c r="G2329" t="s">
        <v>4844</v>
      </c>
      <c r="K2329" s="174" t="s">
        <v>718</v>
      </c>
      <c r="L2329" t="s">
        <v>4504</v>
      </c>
      <c r="M2329" s="38"/>
      <c r="N2329" s="38"/>
      <c r="O2329" s="38"/>
    </row>
    <row r="2330" spans="1:15" ht="15.75">
      <c r="A2330" s="645" t="s">
        <v>718</v>
      </c>
      <c r="B2330" t="s">
        <v>4451</v>
      </c>
      <c r="C2330" s="38"/>
      <c r="D2330" s="38"/>
      <c r="E2330" s="38"/>
      <c r="F2330" s="640"/>
      <c r="G2330" s="38"/>
      <c r="H2330" s="38"/>
      <c r="I2330" s="38"/>
      <c r="J2330" s="38"/>
      <c r="K2330" s="174" t="s">
        <v>718</v>
      </c>
      <c r="L2330" t="s">
        <v>4625</v>
      </c>
      <c r="M2330" s="38"/>
      <c r="N2330" s="25"/>
    </row>
    <row r="2331" spans="1:15" ht="15.75">
      <c r="A2331" s="645" t="s">
        <v>718</v>
      </c>
      <c r="B2331" t="s">
        <v>5725</v>
      </c>
      <c r="C2331" s="38"/>
      <c r="D2331" s="38"/>
      <c r="E2331" s="38"/>
      <c r="F2331" s="640"/>
      <c r="G2331" s="38"/>
      <c r="H2331" s="38"/>
      <c r="I2331" s="38"/>
      <c r="J2331" s="38"/>
      <c r="K2331" s="174" t="s">
        <v>716</v>
      </c>
      <c r="L2331" t="s">
        <v>4736</v>
      </c>
      <c r="M2331" s="38"/>
      <c r="N2331" s="38"/>
      <c r="O2331" s="38"/>
    </row>
    <row r="2332" spans="1:15" ht="15.75">
      <c r="A2332" s="174" t="s">
        <v>717</v>
      </c>
      <c r="B2332" t="s">
        <v>5870</v>
      </c>
      <c r="C2332" s="38"/>
      <c r="D2332" s="38"/>
      <c r="E2332" s="38"/>
      <c r="F2332" s="640"/>
      <c r="G2332" s="38"/>
      <c r="H2332" s="38"/>
      <c r="I2332" s="38"/>
      <c r="J2332" s="38"/>
      <c r="K2332" s="174" t="s">
        <v>717</v>
      </c>
      <c r="L2332" t="s">
        <v>4779</v>
      </c>
      <c r="M2332" s="38"/>
      <c r="N2332" s="38"/>
    </row>
    <row r="2333" spans="1:15" ht="15.75">
      <c r="A2333" s="640"/>
      <c r="B2333" s="38"/>
      <c r="C2333" s="38"/>
      <c r="D2333" s="38"/>
      <c r="E2333" s="38"/>
      <c r="F2333" s="640"/>
      <c r="G2333" s="38"/>
      <c r="H2333" s="38"/>
      <c r="I2333" s="38"/>
      <c r="J2333" s="38"/>
      <c r="K2333" s="174" t="s">
        <v>717</v>
      </c>
      <c r="L2333" t="s">
        <v>4828</v>
      </c>
    </row>
    <row r="2334" spans="1:15" ht="15.75">
      <c r="A2334" s="640"/>
      <c r="B2334" s="38"/>
      <c r="C2334" s="38"/>
      <c r="D2334" s="38"/>
      <c r="E2334" s="38"/>
      <c r="F2334" s="640"/>
      <c r="G2334" s="38"/>
      <c r="H2334" s="38"/>
      <c r="I2334" s="38"/>
      <c r="J2334" s="38"/>
      <c r="K2334" s="174" t="s">
        <v>717</v>
      </c>
      <c r="L2334" t="s">
        <v>4910</v>
      </c>
      <c r="M2334" s="636"/>
    </row>
    <row r="2335" spans="1:15" ht="15.75">
      <c r="A2335" s="640"/>
      <c r="B2335" s="38"/>
      <c r="C2335" s="38"/>
      <c r="D2335" s="38"/>
      <c r="E2335" s="38"/>
      <c r="F2335" s="640"/>
      <c r="G2335" s="38"/>
      <c r="H2335" s="38"/>
      <c r="I2335" s="38"/>
      <c r="J2335" s="38"/>
      <c r="K2335" s="174" t="s">
        <v>717</v>
      </c>
      <c r="L2335" t="s">
        <v>4914</v>
      </c>
    </row>
    <row r="2336" spans="1:15" ht="15.75">
      <c r="A2336" s="640"/>
      <c r="B2336" s="38"/>
      <c r="C2336" s="38"/>
      <c r="D2336" s="38"/>
      <c r="E2336" s="38"/>
      <c r="F2336" s="640"/>
      <c r="G2336" s="38"/>
      <c r="H2336" s="38"/>
      <c r="I2336" s="38"/>
      <c r="J2336" s="38"/>
      <c r="K2336" s="174" t="s">
        <v>716</v>
      </c>
      <c r="L2336" t="s">
        <v>4946</v>
      </c>
    </row>
    <row r="2337" spans="1:12" ht="15.75">
      <c r="A2337" s="640"/>
      <c r="B2337" s="38"/>
      <c r="C2337" s="38"/>
      <c r="D2337" s="38"/>
      <c r="E2337" s="38"/>
      <c r="F2337" s="640"/>
      <c r="G2337" s="38"/>
      <c r="H2337" s="38"/>
      <c r="I2337" s="38"/>
      <c r="J2337" s="38"/>
      <c r="K2337" s="174" t="s">
        <v>716</v>
      </c>
      <c r="L2337" t="s">
        <v>5715</v>
      </c>
    </row>
    <row r="2338" spans="1:12" ht="15.75">
      <c r="A2338" s="640"/>
      <c r="B2338" s="38"/>
      <c r="C2338" s="38"/>
      <c r="D2338" s="38"/>
      <c r="E2338" s="38"/>
      <c r="F2338" s="640"/>
      <c r="G2338" s="38"/>
      <c r="H2338" s="38"/>
      <c r="I2338" s="38"/>
      <c r="J2338" s="38"/>
      <c r="K2338" s="174" t="s">
        <v>718</v>
      </c>
      <c r="L2338" t="s">
        <v>5726</v>
      </c>
    </row>
    <row r="2339" spans="1:12" ht="15.75">
      <c r="A2339" s="640"/>
      <c r="B2339" s="38"/>
      <c r="C2339" s="38"/>
      <c r="D2339" s="38"/>
      <c r="E2339" s="38"/>
      <c r="F2339" s="640"/>
      <c r="G2339" s="38"/>
      <c r="H2339" s="38"/>
      <c r="I2339" s="38"/>
      <c r="J2339" s="38"/>
      <c r="K2339" s="174" t="s">
        <v>717</v>
      </c>
      <c r="L2339" t="s">
        <v>5857</v>
      </c>
    </row>
    <row r="2340" spans="1:12" ht="15.75">
      <c r="A2340" s="640"/>
      <c r="B2340" s="38"/>
      <c r="C2340" s="38"/>
      <c r="D2340" s="38"/>
      <c r="E2340" s="38"/>
      <c r="F2340" s="640"/>
      <c r="G2340" s="38"/>
      <c r="H2340" s="38"/>
      <c r="I2340" s="38"/>
      <c r="J2340" s="38"/>
      <c r="K2340" s="640"/>
      <c r="L2340" s="38"/>
    </row>
    <row r="2341" spans="1:12" ht="15.75">
      <c r="A2341" s="640"/>
      <c r="B2341" s="38"/>
      <c r="C2341" s="38"/>
      <c r="D2341" s="38"/>
      <c r="E2341" s="38"/>
      <c r="F2341" s="640"/>
      <c r="G2341" s="38"/>
      <c r="H2341" s="38"/>
      <c r="I2341" s="38"/>
      <c r="J2341" s="38"/>
      <c r="K2341" s="640"/>
      <c r="L2341" s="38"/>
    </row>
    <row r="2342" spans="1:12" ht="15.75">
      <c r="A2342" s="640"/>
      <c r="B2342" s="38"/>
      <c r="C2342" s="38"/>
      <c r="D2342" s="38"/>
      <c r="E2342" s="38"/>
      <c r="F2342" s="640"/>
      <c r="G2342" s="38"/>
      <c r="H2342" s="38"/>
      <c r="I2342" s="38"/>
      <c r="J2342" s="38"/>
      <c r="K2342" s="640"/>
      <c r="L2342" s="38"/>
    </row>
    <row r="2343" spans="1:12" ht="15.75">
      <c r="A2343" s="640"/>
      <c r="B2343" s="38"/>
      <c r="C2343" s="38"/>
      <c r="D2343" s="38"/>
      <c r="E2343" s="38"/>
      <c r="F2343" s="640"/>
      <c r="G2343" s="38"/>
      <c r="H2343" s="38"/>
      <c r="I2343" s="38"/>
      <c r="J2343" s="38"/>
      <c r="K2343" s="640"/>
      <c r="L2343" s="38"/>
    </row>
    <row r="2344" spans="1:12" ht="15.75">
      <c r="A2344" s="640"/>
      <c r="B2344" s="38"/>
      <c r="C2344" s="38"/>
      <c r="D2344" s="38"/>
      <c r="E2344" s="38"/>
      <c r="F2344" s="640"/>
      <c r="G2344" s="38"/>
      <c r="H2344" s="38"/>
      <c r="I2344" s="38"/>
      <c r="J2344" s="38"/>
      <c r="K2344" s="640"/>
      <c r="L2344" s="38"/>
    </row>
    <row r="2345" spans="1:12" ht="15.75">
      <c r="A2345" s="640"/>
      <c r="B2345" s="38"/>
      <c r="C2345" s="38"/>
      <c r="D2345" s="38"/>
      <c r="E2345" s="38"/>
      <c r="F2345" s="640"/>
      <c r="G2345" s="38"/>
      <c r="H2345" s="38"/>
      <c r="I2345" s="38"/>
      <c r="J2345" s="38"/>
      <c r="K2345" s="640"/>
      <c r="L2345" s="38"/>
    </row>
    <row r="2346" spans="1:12" ht="15.75">
      <c r="A2346" s="640"/>
      <c r="B2346" s="38"/>
      <c r="C2346" s="38"/>
      <c r="D2346" s="38"/>
      <c r="E2346" s="38"/>
      <c r="F2346" s="640"/>
      <c r="G2346" s="38"/>
      <c r="H2346" s="38"/>
      <c r="I2346" s="38"/>
      <c r="J2346" s="38"/>
      <c r="K2346" s="640"/>
      <c r="L2346" s="38"/>
    </row>
    <row r="2347" spans="1:12" ht="15.75">
      <c r="A2347" s="640"/>
      <c r="B2347" s="38"/>
      <c r="C2347" s="38"/>
      <c r="D2347" s="38"/>
      <c r="E2347" s="38"/>
      <c r="F2347" s="640"/>
      <c r="G2347" s="38"/>
      <c r="H2347" s="38"/>
      <c r="I2347" s="38"/>
      <c r="J2347" s="38"/>
      <c r="K2347" s="640"/>
      <c r="L2347" s="38"/>
    </row>
    <row r="2348" spans="1:12" ht="15.75">
      <c r="A2348" s="640"/>
      <c r="B2348" s="38"/>
      <c r="C2348" s="38"/>
      <c r="D2348" s="38"/>
      <c r="E2348" s="38"/>
      <c r="F2348" s="640"/>
      <c r="G2348" s="38"/>
      <c r="H2348" s="38"/>
      <c r="I2348" s="38"/>
      <c r="J2348" s="38"/>
      <c r="K2348" s="640"/>
      <c r="L2348" s="38"/>
    </row>
    <row r="2349" spans="1:12" ht="15.75">
      <c r="A2349" s="640"/>
      <c r="B2349" s="38"/>
      <c r="C2349" s="38"/>
      <c r="D2349" s="38"/>
      <c r="E2349" s="38"/>
      <c r="F2349" s="640"/>
      <c r="G2349" s="38"/>
      <c r="H2349" s="38"/>
      <c r="I2349" s="38"/>
      <c r="J2349" s="38"/>
      <c r="K2349" s="640"/>
      <c r="L2349" s="38"/>
    </row>
    <row r="2350" spans="1:12" ht="15.75">
      <c r="A2350" s="640"/>
      <c r="B2350" s="38"/>
      <c r="C2350" s="38"/>
      <c r="D2350" s="38"/>
      <c r="E2350" s="38"/>
      <c r="F2350" s="640"/>
      <c r="G2350" s="38"/>
      <c r="H2350" s="38"/>
      <c r="I2350" s="38"/>
      <c r="J2350" s="38"/>
      <c r="K2350" s="640"/>
      <c r="L2350" s="38"/>
    </row>
    <row r="2351" spans="1:12" ht="15.75">
      <c r="A2351" s="640"/>
      <c r="B2351" s="38"/>
      <c r="C2351" s="38"/>
      <c r="D2351" s="38"/>
      <c r="E2351" s="38"/>
      <c r="F2351" s="640"/>
      <c r="G2351" s="38"/>
      <c r="H2351" s="38"/>
      <c r="I2351" s="38"/>
      <c r="J2351" s="38"/>
      <c r="K2351" s="640"/>
      <c r="L2351" s="38"/>
    </row>
    <row r="2352" spans="1:12" ht="15.75">
      <c r="A2352" s="640"/>
      <c r="B2352" s="38"/>
      <c r="C2352" s="38"/>
      <c r="D2352" s="38"/>
      <c r="E2352" s="38"/>
      <c r="F2352" s="640"/>
      <c r="G2352" s="38"/>
      <c r="H2352" s="38"/>
      <c r="I2352" s="38"/>
      <c r="J2352" s="38"/>
      <c r="K2352" s="640"/>
      <c r="L2352" s="38"/>
    </row>
    <row r="2353" spans="1:14" ht="15.75">
      <c r="A2353" s="639"/>
      <c r="B2353" s="38"/>
    </row>
    <row r="2354" spans="1:14" ht="15.75">
      <c r="A2354" s="639"/>
      <c r="B2354" s="38"/>
    </row>
    <row r="2355" spans="1:14" ht="15.75">
      <c r="A2355" s="639"/>
      <c r="B2355" s="38"/>
    </row>
    <row r="2356" spans="1:14" ht="15.75">
      <c r="A2356" s="639"/>
      <c r="B2356" s="38"/>
    </row>
    <row r="2357" spans="1:14" ht="23.25">
      <c r="A2357" s="638" t="s">
        <v>25</v>
      </c>
      <c r="B2357" s="38"/>
    </row>
    <row r="2358" spans="1:14" ht="15.75">
      <c r="A2358" s="640" t="s">
        <v>2638</v>
      </c>
      <c r="B2358" s="38"/>
      <c r="C2358" s="38"/>
      <c r="D2358" s="38"/>
      <c r="E2358" s="38"/>
      <c r="F2358" s="640" t="s">
        <v>2639</v>
      </c>
      <c r="G2358" s="38"/>
      <c r="H2358" s="38"/>
      <c r="I2358" s="38"/>
      <c r="J2358" s="38"/>
      <c r="K2358" s="640" t="s">
        <v>2640</v>
      </c>
      <c r="L2358" s="38"/>
    </row>
    <row r="2359" spans="1:14" ht="15.75">
      <c r="A2359" s="645" t="s">
        <v>717</v>
      </c>
      <c r="B2359" t="s">
        <v>4451</v>
      </c>
      <c r="C2359" s="38"/>
      <c r="D2359" s="38"/>
      <c r="E2359" s="38"/>
      <c r="F2359" s="174" t="s">
        <v>717</v>
      </c>
      <c r="G2359" t="s">
        <v>5012</v>
      </c>
      <c r="H2359" s="21"/>
      <c r="I2359" s="38"/>
      <c r="J2359" s="38"/>
      <c r="K2359" s="174" t="s">
        <v>717</v>
      </c>
      <c r="L2359" t="s">
        <v>5460</v>
      </c>
      <c r="M2359" s="21"/>
      <c r="N2359" s="58"/>
    </row>
    <row r="2360" spans="1:14" ht="15.75">
      <c r="A2360" s="174"/>
      <c r="C2360" s="38"/>
      <c r="D2360" s="38"/>
      <c r="E2360" s="38"/>
      <c r="F2360" s="174" t="s">
        <v>717</v>
      </c>
      <c r="G2360" t="s">
        <v>6070</v>
      </c>
      <c r="H2360" s="38"/>
      <c r="I2360" s="38"/>
      <c r="J2360" s="38"/>
      <c r="K2360" s="174" t="s">
        <v>716</v>
      </c>
      <c r="L2360" t="s">
        <v>5523</v>
      </c>
    </row>
    <row r="2361" spans="1:14" ht="15.75">
      <c r="A2361" s="174"/>
      <c r="C2361" s="38"/>
      <c r="D2361" s="38"/>
      <c r="E2361" s="38"/>
      <c r="F2361" s="174"/>
      <c r="H2361" s="38"/>
      <c r="I2361" s="38"/>
      <c r="J2361" s="38"/>
      <c r="K2361" s="174" t="s">
        <v>716</v>
      </c>
      <c r="L2361" t="s">
        <v>5524</v>
      </c>
    </row>
    <row r="2362" spans="1:14" ht="15.75">
      <c r="A2362" s="640"/>
      <c r="B2362" s="38"/>
      <c r="C2362" s="38"/>
      <c r="D2362" s="38"/>
      <c r="E2362" s="38"/>
      <c r="F2362" s="174"/>
      <c r="H2362" s="38"/>
      <c r="I2362" s="38"/>
      <c r="K2362" s="174"/>
    </row>
    <row r="2363" spans="1:14" ht="15.75">
      <c r="A2363" s="640"/>
      <c r="B2363" s="38"/>
      <c r="C2363" s="38"/>
      <c r="D2363" s="38"/>
      <c r="E2363" s="38"/>
      <c r="F2363" s="174"/>
      <c r="H2363" s="38"/>
      <c r="I2363" s="38"/>
      <c r="J2363" s="38"/>
      <c r="K2363" s="174"/>
    </row>
    <row r="2364" spans="1:14" ht="15.75">
      <c r="A2364" s="640"/>
      <c r="B2364" s="38"/>
      <c r="C2364" s="38"/>
      <c r="D2364" s="38"/>
      <c r="E2364" s="38"/>
      <c r="F2364" s="174"/>
      <c r="H2364" s="38"/>
      <c r="I2364" s="38"/>
      <c r="J2364" s="38"/>
      <c r="K2364" s="174"/>
    </row>
    <row r="2365" spans="1:14" ht="15.75">
      <c r="A2365" s="640"/>
      <c r="B2365" s="38"/>
      <c r="C2365" s="38"/>
      <c r="D2365" s="38"/>
      <c r="E2365" s="38"/>
      <c r="F2365" s="640"/>
      <c r="G2365" s="38"/>
      <c r="H2365" s="38"/>
      <c r="I2365" s="38"/>
      <c r="J2365" s="38"/>
      <c r="K2365" s="174"/>
    </row>
    <row r="2366" spans="1:14" ht="15.75">
      <c r="A2366" s="640"/>
      <c r="B2366" s="38"/>
      <c r="C2366" s="38"/>
      <c r="D2366" s="38"/>
      <c r="E2366" s="38"/>
      <c r="F2366" s="640"/>
      <c r="G2366" s="38"/>
      <c r="H2366" s="38"/>
      <c r="I2366" s="38"/>
      <c r="J2366" s="38"/>
      <c r="K2366" s="174"/>
    </row>
    <row r="2367" spans="1:14" ht="15.75">
      <c r="A2367" s="640"/>
      <c r="B2367" s="38"/>
      <c r="C2367" s="38"/>
      <c r="D2367" s="38"/>
      <c r="E2367" s="38"/>
      <c r="F2367" s="640"/>
      <c r="G2367" s="38"/>
      <c r="H2367" s="38"/>
      <c r="I2367" s="38"/>
      <c r="J2367" s="38"/>
      <c r="K2367" s="174"/>
    </row>
    <row r="2368" spans="1:14" ht="15.75">
      <c r="A2368" s="640"/>
      <c r="B2368" s="38"/>
      <c r="C2368" s="38"/>
      <c r="D2368" s="38"/>
      <c r="E2368" s="38"/>
      <c r="F2368" s="640"/>
      <c r="G2368" s="38"/>
      <c r="H2368" s="38"/>
      <c r="I2368" s="38"/>
      <c r="J2368" s="38"/>
      <c r="K2368" s="174"/>
    </row>
    <row r="2369" spans="1:12" ht="15.75">
      <c r="A2369" s="640"/>
      <c r="B2369" s="38"/>
      <c r="C2369" s="38"/>
      <c r="D2369" s="38"/>
      <c r="E2369" s="38"/>
      <c r="F2369" s="640"/>
      <c r="G2369" s="38"/>
      <c r="H2369" s="38"/>
      <c r="I2369" s="38"/>
      <c r="J2369" s="38"/>
      <c r="K2369" s="174"/>
    </row>
    <row r="2370" spans="1:12" ht="15.75">
      <c r="A2370" s="640"/>
      <c r="B2370" s="38"/>
      <c r="C2370" s="38"/>
      <c r="D2370" s="38"/>
      <c r="E2370" s="38"/>
      <c r="F2370" s="640"/>
      <c r="G2370" s="38"/>
      <c r="H2370" s="38"/>
      <c r="I2370" s="38"/>
      <c r="J2370" s="38"/>
      <c r="K2370" s="174"/>
    </row>
    <row r="2371" spans="1:12" ht="15.75">
      <c r="A2371" s="640"/>
      <c r="B2371" s="38"/>
      <c r="C2371" s="38"/>
      <c r="D2371" s="38"/>
      <c r="E2371" s="38"/>
      <c r="F2371" s="640"/>
      <c r="G2371" s="38"/>
      <c r="H2371" s="38"/>
      <c r="I2371" s="38"/>
      <c r="J2371" s="38"/>
      <c r="K2371" s="174"/>
    </row>
    <row r="2372" spans="1:12" ht="15.75">
      <c r="A2372" s="640"/>
      <c r="B2372" s="38"/>
      <c r="C2372" s="38"/>
      <c r="D2372" s="38"/>
      <c r="E2372" s="38"/>
      <c r="F2372" s="640"/>
      <c r="G2372" s="38"/>
      <c r="H2372" s="38"/>
      <c r="I2372" s="38"/>
      <c r="J2372" s="38"/>
      <c r="K2372" s="174"/>
    </row>
    <row r="2373" spans="1:12" ht="15.75">
      <c r="A2373" s="640"/>
      <c r="B2373" s="38"/>
      <c r="C2373" s="38"/>
      <c r="D2373" s="38"/>
      <c r="E2373" s="38"/>
      <c r="F2373" s="640"/>
      <c r="G2373" s="38"/>
      <c r="H2373" s="38"/>
      <c r="I2373" s="38"/>
      <c r="J2373" s="38"/>
      <c r="K2373" s="174"/>
    </row>
    <row r="2374" spans="1:12" ht="15.75">
      <c r="A2374" s="640"/>
      <c r="B2374" s="38"/>
      <c r="C2374" s="38"/>
      <c r="D2374" s="38"/>
      <c r="E2374" s="38"/>
      <c r="F2374" s="640"/>
      <c r="G2374" s="38"/>
      <c r="H2374" s="38"/>
      <c r="I2374" s="38"/>
      <c r="J2374" s="38"/>
      <c r="K2374" s="640"/>
      <c r="L2374" s="38"/>
    </row>
    <row r="2375" spans="1:12" ht="15.75">
      <c r="A2375" s="640"/>
      <c r="B2375" s="38"/>
      <c r="C2375" s="38"/>
      <c r="D2375" s="38"/>
      <c r="E2375" s="38"/>
      <c r="F2375" s="640"/>
      <c r="G2375" s="38"/>
      <c r="H2375" s="38"/>
      <c r="I2375" s="38"/>
      <c r="J2375" s="38"/>
      <c r="K2375" s="640"/>
      <c r="L2375" s="38"/>
    </row>
    <row r="2376" spans="1:12" ht="15.75">
      <c r="A2376" s="640"/>
      <c r="B2376" s="38"/>
      <c r="C2376" s="38"/>
      <c r="D2376" s="38"/>
      <c r="E2376" s="38"/>
      <c r="F2376" s="640"/>
      <c r="G2376" s="38"/>
      <c r="H2376" s="38"/>
      <c r="I2376" s="38"/>
      <c r="J2376" s="38"/>
      <c r="K2376" s="640"/>
      <c r="L2376" s="38"/>
    </row>
    <row r="2377" spans="1:12" ht="15.75">
      <c r="A2377" s="640"/>
      <c r="B2377" s="38"/>
      <c r="C2377" s="38"/>
      <c r="D2377" s="38"/>
      <c r="E2377" s="38"/>
      <c r="F2377" s="640"/>
      <c r="G2377" s="38"/>
      <c r="H2377" s="38"/>
      <c r="I2377" s="38"/>
      <c r="J2377" s="38"/>
      <c r="K2377" s="640"/>
      <c r="L2377" s="38"/>
    </row>
    <row r="2378" spans="1:12" ht="15.75">
      <c r="A2378" s="640"/>
      <c r="B2378" s="38"/>
      <c r="C2378" s="38"/>
      <c r="D2378" s="38"/>
      <c r="E2378" s="38"/>
      <c r="F2378" s="640"/>
      <c r="G2378" s="38"/>
      <c r="H2378" s="38"/>
      <c r="I2378" s="38"/>
      <c r="J2378" s="38"/>
      <c r="K2378" s="640"/>
      <c r="L2378" s="38"/>
    </row>
    <row r="2379" spans="1:12" ht="15.75">
      <c r="A2379" s="640"/>
      <c r="B2379" s="38"/>
      <c r="C2379" s="38"/>
      <c r="D2379" s="38"/>
      <c r="E2379" s="38"/>
      <c r="F2379" s="640"/>
      <c r="G2379" s="38"/>
      <c r="H2379" s="38"/>
      <c r="I2379" s="38"/>
      <c r="J2379" s="38"/>
      <c r="K2379" s="640"/>
      <c r="L2379" s="38"/>
    </row>
    <row r="2380" spans="1:12" ht="15.75">
      <c r="A2380" s="639"/>
      <c r="B2380" s="38"/>
    </row>
    <row r="2381" spans="1:12" ht="15.75">
      <c r="A2381" s="639"/>
      <c r="B2381" s="38"/>
    </row>
    <row r="2382" spans="1:12" ht="15.75">
      <c r="A2382" s="639"/>
      <c r="B2382" s="38"/>
    </row>
    <row r="2383" spans="1:12" ht="15.75">
      <c r="A2383" s="639"/>
      <c r="B2383" s="38"/>
    </row>
    <row r="2384" spans="1:12" ht="15.75">
      <c r="A2384" s="639"/>
      <c r="B2384" s="38"/>
    </row>
    <row r="2385" spans="1:13" ht="15.75">
      <c r="A2385" s="639"/>
      <c r="B2385" s="38"/>
    </row>
    <row r="2386" spans="1:13" ht="15.75">
      <c r="A2386" s="639"/>
      <c r="B2386" s="38"/>
    </row>
    <row r="2387" spans="1:13" ht="15.75">
      <c r="A2387" s="639"/>
      <c r="B2387" s="38"/>
    </row>
    <row r="2388" spans="1:13" ht="23.25">
      <c r="A2388" s="638" t="s">
        <v>2704</v>
      </c>
      <c r="B2388" s="38"/>
    </row>
    <row r="2389" spans="1:13" ht="15.75">
      <c r="A2389" s="640" t="s">
        <v>2638</v>
      </c>
      <c r="B2389" s="38"/>
      <c r="C2389" s="38"/>
      <c r="D2389" s="38"/>
      <c r="E2389" s="38"/>
      <c r="F2389" s="640" t="s">
        <v>2639</v>
      </c>
      <c r="G2389" s="38"/>
      <c r="H2389" s="38"/>
      <c r="I2389" s="38"/>
      <c r="J2389" s="38"/>
      <c r="K2389" s="640" t="s">
        <v>2640</v>
      </c>
      <c r="L2389" s="38"/>
    </row>
    <row r="2390" spans="1:13" ht="15.75">
      <c r="A2390" s="174" t="s">
        <v>717</v>
      </c>
      <c r="B2390" t="s">
        <v>4829</v>
      </c>
      <c r="E2390" s="38"/>
      <c r="F2390" s="174" t="s">
        <v>718</v>
      </c>
      <c r="G2390" t="s">
        <v>4733</v>
      </c>
      <c r="I2390" s="38"/>
      <c r="J2390" s="38"/>
      <c r="K2390" s="174" t="s">
        <v>718</v>
      </c>
      <c r="L2390" t="s">
        <v>4675</v>
      </c>
    </row>
    <row r="2391" spans="1:13" ht="15.75">
      <c r="A2391" s="174" t="s">
        <v>718</v>
      </c>
      <c r="B2391" t="s">
        <v>4891</v>
      </c>
      <c r="C2391" s="38"/>
      <c r="D2391" s="38"/>
      <c r="E2391" s="38"/>
      <c r="F2391" s="640"/>
      <c r="G2391" s="38"/>
      <c r="H2391" s="38"/>
      <c r="I2391" s="38"/>
      <c r="J2391" s="38"/>
      <c r="K2391" s="174" t="s">
        <v>716</v>
      </c>
      <c r="L2391" t="s">
        <v>4734</v>
      </c>
    </row>
    <row r="2392" spans="1:13" ht="15.75">
      <c r="A2392" s="640"/>
      <c r="B2392" s="38"/>
      <c r="C2392" s="38"/>
      <c r="D2392" s="38"/>
      <c r="E2392" s="38"/>
      <c r="F2392" s="640"/>
      <c r="G2392" s="38"/>
      <c r="H2392" s="38"/>
      <c r="I2392" s="38"/>
      <c r="J2392" s="38"/>
      <c r="K2392" s="174" t="s">
        <v>718</v>
      </c>
      <c r="L2392" t="s">
        <v>4916</v>
      </c>
      <c r="M2392" s="636"/>
    </row>
    <row r="2393" spans="1:13" ht="15.75">
      <c r="A2393" s="640"/>
      <c r="B2393" s="38"/>
      <c r="C2393" s="38"/>
      <c r="D2393" s="38"/>
      <c r="E2393" s="38"/>
      <c r="F2393" s="640"/>
      <c r="G2393" s="38"/>
      <c r="H2393" s="38"/>
      <c r="I2393" s="38"/>
      <c r="J2393" s="38"/>
      <c r="K2393" s="174" t="s">
        <v>718</v>
      </c>
      <c r="L2393" t="s">
        <v>4917</v>
      </c>
      <c r="M2393" s="636"/>
    </row>
    <row r="2394" spans="1:13" ht="15.75">
      <c r="A2394" s="640"/>
      <c r="B2394" s="38"/>
      <c r="C2394" s="38"/>
      <c r="D2394" s="38"/>
      <c r="E2394" s="38"/>
      <c r="F2394" s="640"/>
      <c r="G2394" s="38"/>
      <c r="H2394" s="38"/>
      <c r="I2394" s="38"/>
      <c r="J2394" s="38"/>
      <c r="K2394" s="174" t="s">
        <v>718</v>
      </c>
      <c r="L2394" t="s">
        <v>5044</v>
      </c>
    </row>
    <row r="2395" spans="1:13" ht="15.75">
      <c r="A2395" s="640"/>
      <c r="B2395" s="38"/>
      <c r="C2395" s="38"/>
      <c r="D2395" s="38"/>
      <c r="E2395" s="38"/>
      <c r="F2395" s="640"/>
      <c r="G2395" s="38"/>
      <c r="H2395" s="38"/>
      <c r="I2395" s="38"/>
      <c r="J2395" s="38"/>
      <c r="K2395" s="174" t="s">
        <v>718</v>
      </c>
      <c r="L2395" t="s">
        <v>5043</v>
      </c>
    </row>
    <row r="2396" spans="1:13" ht="15.75">
      <c r="A2396" s="640"/>
      <c r="B2396" s="38"/>
      <c r="C2396" s="38"/>
      <c r="D2396" s="38"/>
      <c r="E2396" s="38"/>
      <c r="F2396" s="640"/>
      <c r="G2396" s="38"/>
      <c r="H2396" s="38"/>
      <c r="I2396" s="38"/>
      <c r="J2396" s="38"/>
      <c r="K2396" s="174" t="s">
        <v>717</v>
      </c>
      <c r="L2396" t="s">
        <v>5048</v>
      </c>
    </row>
    <row r="2397" spans="1:13" ht="15.75">
      <c r="A2397" s="640"/>
      <c r="B2397" s="38"/>
      <c r="C2397" s="38"/>
      <c r="D2397" s="38"/>
      <c r="E2397" s="38"/>
      <c r="F2397" s="640"/>
      <c r="G2397" s="38"/>
      <c r="H2397" s="38"/>
      <c r="I2397" s="38"/>
      <c r="J2397" s="38"/>
      <c r="K2397" s="174" t="s">
        <v>717</v>
      </c>
      <c r="L2397" t="s">
        <v>5129</v>
      </c>
    </row>
    <row r="2398" spans="1:13" ht="15.75">
      <c r="A2398" s="640"/>
      <c r="B2398" s="38"/>
      <c r="C2398" s="38"/>
      <c r="D2398" s="38"/>
      <c r="E2398" s="38"/>
      <c r="F2398" s="640"/>
      <c r="G2398" s="38"/>
      <c r="H2398" s="38"/>
      <c r="I2398" s="38"/>
      <c r="J2398" s="38"/>
      <c r="K2398" s="174" t="s">
        <v>717</v>
      </c>
      <c r="L2398" t="s">
        <v>5130</v>
      </c>
    </row>
    <row r="2399" spans="1:13" ht="15.75">
      <c r="A2399" s="640"/>
      <c r="B2399" s="38"/>
      <c r="C2399" s="38"/>
      <c r="D2399" s="38"/>
      <c r="E2399" s="38"/>
      <c r="F2399" s="640"/>
      <c r="G2399" s="38"/>
      <c r="H2399" s="38"/>
      <c r="I2399" s="38"/>
      <c r="J2399" s="38"/>
      <c r="K2399" s="174" t="s">
        <v>717</v>
      </c>
      <c r="L2399" t="s">
        <v>5706</v>
      </c>
    </row>
    <row r="2400" spans="1:13" ht="15.75">
      <c r="A2400" s="640"/>
      <c r="B2400" s="38"/>
      <c r="C2400" s="38"/>
      <c r="D2400" s="38"/>
      <c r="E2400" s="38"/>
      <c r="F2400" s="640"/>
      <c r="G2400" s="38"/>
      <c r="H2400" s="38"/>
      <c r="I2400" s="38"/>
      <c r="J2400" s="38"/>
      <c r="K2400" s="174" t="s">
        <v>718</v>
      </c>
      <c r="L2400" t="s">
        <v>5723</v>
      </c>
    </row>
    <row r="2401" spans="1:12" ht="15.75">
      <c r="A2401" s="640"/>
      <c r="B2401" s="38"/>
      <c r="C2401" s="38"/>
      <c r="D2401" s="38"/>
      <c r="E2401" s="38"/>
      <c r="F2401" s="640"/>
      <c r="G2401" s="38"/>
      <c r="H2401" s="38"/>
      <c r="I2401" s="38"/>
      <c r="J2401" s="38"/>
      <c r="K2401" s="174" t="s">
        <v>716</v>
      </c>
      <c r="L2401" t="s">
        <v>5859</v>
      </c>
    </row>
    <row r="2402" spans="1:12" ht="15.75">
      <c r="A2402" s="640"/>
      <c r="B2402" s="38"/>
      <c r="C2402" s="38"/>
      <c r="D2402" s="38"/>
      <c r="E2402" s="38"/>
      <c r="F2402" s="640"/>
      <c r="G2402" s="38"/>
      <c r="H2402" s="38"/>
      <c r="I2402" s="38"/>
      <c r="J2402" s="38"/>
      <c r="K2402" s="174" t="s">
        <v>716</v>
      </c>
      <c r="L2402" t="s">
        <v>5871</v>
      </c>
    </row>
    <row r="2403" spans="1:12" ht="15.75">
      <c r="A2403" s="640"/>
      <c r="B2403" s="38"/>
      <c r="C2403" s="38"/>
      <c r="D2403" s="38"/>
      <c r="E2403" s="38"/>
      <c r="F2403" s="640"/>
      <c r="G2403" s="38"/>
      <c r="H2403" s="38"/>
      <c r="I2403" s="38"/>
      <c r="J2403" s="38"/>
      <c r="K2403" s="640"/>
      <c r="L2403" s="38"/>
    </row>
    <row r="2404" spans="1:12" ht="15.75">
      <c r="A2404" s="640"/>
      <c r="B2404" s="38"/>
      <c r="C2404" s="38"/>
      <c r="D2404" s="38"/>
      <c r="E2404" s="38"/>
      <c r="F2404" s="640"/>
      <c r="G2404" s="38"/>
      <c r="H2404" s="38"/>
      <c r="I2404" s="38"/>
      <c r="J2404" s="38"/>
      <c r="K2404" s="640"/>
      <c r="L2404" s="38"/>
    </row>
    <row r="2405" spans="1:12" ht="15.75">
      <c r="A2405" s="640"/>
      <c r="B2405" s="38"/>
      <c r="C2405" s="38"/>
      <c r="D2405" s="38"/>
      <c r="E2405" s="38"/>
      <c r="F2405" s="640"/>
      <c r="G2405" s="38"/>
      <c r="H2405" s="38"/>
      <c r="I2405" s="38"/>
      <c r="J2405" s="38"/>
      <c r="K2405" s="640"/>
      <c r="L2405" s="38"/>
    </row>
    <row r="2406" spans="1:12" ht="15.75">
      <c r="A2406" s="640"/>
      <c r="B2406" s="38"/>
      <c r="C2406" s="38"/>
      <c r="D2406" s="38"/>
      <c r="E2406" s="38"/>
      <c r="F2406" s="640"/>
      <c r="G2406" s="38"/>
      <c r="H2406" s="38"/>
      <c r="I2406" s="38"/>
      <c r="J2406" s="38"/>
      <c r="K2406" s="640"/>
      <c r="L2406" s="38"/>
    </row>
    <row r="2407" spans="1:12" ht="15.75">
      <c r="A2407" s="640"/>
      <c r="B2407" s="38"/>
      <c r="C2407" s="38"/>
      <c r="D2407" s="38"/>
      <c r="E2407" s="38"/>
      <c r="F2407" s="640"/>
      <c r="G2407" s="38"/>
      <c r="H2407" s="38"/>
      <c r="I2407" s="38"/>
      <c r="J2407" s="38"/>
      <c r="K2407" s="640"/>
      <c r="L2407" s="38"/>
    </row>
    <row r="2408" spans="1:12" ht="15.75">
      <c r="A2408" s="640"/>
      <c r="B2408" s="38"/>
      <c r="C2408" s="38"/>
      <c r="D2408" s="38"/>
      <c r="E2408" s="38"/>
      <c r="F2408" s="640"/>
      <c r="G2408" s="38"/>
      <c r="H2408" s="38"/>
      <c r="I2408" s="38"/>
      <c r="J2408" s="38"/>
      <c r="K2408" s="640"/>
      <c r="L2408" s="38"/>
    </row>
    <row r="2409" spans="1:12" ht="15.75">
      <c r="A2409" s="640"/>
      <c r="B2409" s="38"/>
      <c r="C2409" s="38"/>
      <c r="D2409" s="38"/>
      <c r="E2409" s="38"/>
      <c r="F2409" s="640"/>
      <c r="G2409" s="38"/>
      <c r="H2409" s="38"/>
      <c r="I2409" s="38"/>
      <c r="J2409" s="38"/>
      <c r="K2409" s="640"/>
      <c r="L2409" s="38"/>
    </row>
    <row r="2410" spans="1:12" ht="15.75">
      <c r="A2410" s="640"/>
      <c r="B2410" s="38"/>
      <c r="C2410" s="38"/>
      <c r="D2410" s="38"/>
      <c r="E2410" s="38"/>
      <c r="F2410" s="640"/>
      <c r="G2410" s="38"/>
      <c r="H2410" s="38"/>
      <c r="I2410" s="38"/>
      <c r="J2410" s="38"/>
      <c r="K2410" s="640"/>
      <c r="L2410" s="38"/>
    </row>
    <row r="2411" spans="1:12" ht="15.75">
      <c r="A2411" s="640"/>
      <c r="B2411" s="38"/>
      <c r="C2411" s="38"/>
      <c r="D2411" s="38"/>
      <c r="E2411" s="38"/>
      <c r="F2411" s="640"/>
      <c r="G2411" s="38"/>
      <c r="H2411" s="38"/>
      <c r="I2411" s="38"/>
      <c r="J2411" s="38"/>
      <c r="K2411" s="640"/>
      <c r="L2411" s="38"/>
    </row>
    <row r="2412" spans="1:12" ht="15.75">
      <c r="A2412" s="640"/>
      <c r="B2412" s="38"/>
      <c r="C2412" s="38"/>
      <c r="D2412" s="38"/>
      <c r="E2412" s="38"/>
      <c r="F2412" s="640"/>
      <c r="G2412" s="38"/>
      <c r="H2412" s="38"/>
      <c r="I2412" s="38"/>
      <c r="J2412" s="38"/>
      <c r="K2412" s="640"/>
      <c r="L2412" s="38"/>
    </row>
    <row r="2413" spans="1:12" ht="15.75">
      <c r="A2413" s="640"/>
      <c r="B2413" s="38"/>
      <c r="C2413" s="38"/>
      <c r="D2413" s="38"/>
      <c r="E2413" s="38"/>
      <c r="F2413" s="640"/>
      <c r="G2413" s="38"/>
      <c r="H2413" s="38"/>
      <c r="I2413" s="38"/>
      <c r="J2413" s="38"/>
      <c r="K2413" s="640"/>
      <c r="L2413" s="38"/>
    </row>
    <row r="2414" spans="1:12" ht="15.75">
      <c r="A2414" s="640"/>
      <c r="B2414" s="38"/>
      <c r="C2414" s="38"/>
      <c r="D2414" s="38"/>
      <c r="E2414" s="38"/>
      <c r="F2414" s="640"/>
      <c r="G2414" s="38"/>
      <c r="H2414" s="38"/>
      <c r="I2414" s="38"/>
      <c r="J2414" s="38"/>
      <c r="K2414" s="640"/>
      <c r="L2414" s="38"/>
    </row>
    <row r="2415" spans="1:12" ht="15.75">
      <c r="A2415" s="640"/>
      <c r="B2415" s="38"/>
      <c r="C2415" s="38"/>
      <c r="D2415" s="38"/>
      <c r="E2415" s="38"/>
      <c r="F2415" s="640"/>
      <c r="G2415" s="38"/>
      <c r="H2415" s="38"/>
      <c r="I2415" s="38"/>
      <c r="J2415" s="38"/>
      <c r="K2415" s="640"/>
      <c r="L2415" s="38"/>
    </row>
    <row r="2416" spans="1:12" ht="15.75">
      <c r="A2416" s="640"/>
      <c r="B2416" s="38"/>
      <c r="C2416" s="38"/>
      <c r="D2416" s="38"/>
      <c r="E2416" s="38"/>
      <c r="F2416" s="640"/>
      <c r="G2416" s="38"/>
      <c r="H2416" s="38"/>
      <c r="I2416" s="38"/>
      <c r="J2416" s="38"/>
      <c r="K2416" s="640"/>
      <c r="L2416" s="38"/>
    </row>
    <row r="2417" spans="1:14" ht="15.75">
      <c r="A2417" s="640"/>
      <c r="B2417" s="38"/>
      <c r="C2417" s="38"/>
      <c r="D2417" s="38"/>
      <c r="E2417" s="38"/>
      <c r="F2417" s="640"/>
      <c r="G2417" s="38"/>
      <c r="H2417" s="38"/>
      <c r="I2417" s="38"/>
      <c r="J2417" s="38"/>
      <c r="K2417" s="640"/>
      <c r="L2417" s="38"/>
    </row>
    <row r="2418" spans="1:14" ht="15.75">
      <c r="A2418" s="640"/>
      <c r="B2418" s="38"/>
      <c r="C2418" s="38"/>
      <c r="D2418" s="38"/>
      <c r="E2418" s="38"/>
      <c r="F2418" s="640"/>
      <c r="G2418" s="38"/>
      <c r="H2418" s="38"/>
      <c r="I2418" s="38"/>
      <c r="J2418" s="38"/>
      <c r="K2418" s="640"/>
      <c r="L2418" s="38"/>
    </row>
    <row r="2419" spans="1:14" ht="23.25">
      <c r="A2419" s="638" t="s">
        <v>1343</v>
      </c>
      <c r="B2419" s="38"/>
    </row>
    <row r="2420" spans="1:14" ht="15.75">
      <c r="A2420" s="640" t="s">
        <v>2638</v>
      </c>
      <c r="B2420" s="38"/>
      <c r="C2420" s="38"/>
      <c r="D2420" s="38"/>
      <c r="E2420" s="38"/>
      <c r="F2420" s="640" t="s">
        <v>2639</v>
      </c>
      <c r="G2420" s="38"/>
      <c r="H2420" s="38"/>
      <c r="I2420" s="38"/>
      <c r="J2420" s="38"/>
      <c r="K2420" s="640" t="s">
        <v>2640</v>
      </c>
      <c r="L2420" s="38"/>
    </row>
    <row r="2421" spans="1:14" ht="15.75">
      <c r="A2421" s="645" t="s">
        <v>718</v>
      </c>
      <c r="B2421" t="s">
        <v>4677</v>
      </c>
      <c r="C2421" s="38"/>
      <c r="D2421" s="38"/>
      <c r="E2421" s="38"/>
      <c r="F2421" s="174" t="s">
        <v>716</v>
      </c>
      <c r="G2421" t="s">
        <v>4457</v>
      </c>
      <c r="H2421" s="38"/>
      <c r="I2421" s="38"/>
      <c r="J2421" s="38"/>
      <c r="K2421" s="174" t="s">
        <v>718</v>
      </c>
      <c r="L2421" t="s">
        <v>4408</v>
      </c>
    </row>
    <row r="2422" spans="1:14" ht="15.75">
      <c r="A2422" s="174"/>
      <c r="C2422" s="38"/>
      <c r="D2422" s="38"/>
      <c r="E2422" s="38"/>
      <c r="F2422" s="174" t="s">
        <v>716</v>
      </c>
      <c r="G2422" t="s">
        <v>4568</v>
      </c>
      <c r="H2422" s="636"/>
      <c r="I2422" s="38"/>
      <c r="J2422" s="38"/>
      <c r="K2422" s="174" t="s">
        <v>716</v>
      </c>
      <c r="L2422" t="s">
        <v>4447</v>
      </c>
      <c r="M2422" s="38"/>
      <c r="N2422" s="38"/>
    </row>
    <row r="2423" spans="1:14" ht="15.75">
      <c r="A2423" s="174"/>
      <c r="C2423" s="38"/>
      <c r="D2423" s="38"/>
      <c r="E2423" s="38"/>
      <c r="F2423" s="174" t="s">
        <v>717</v>
      </c>
      <c r="G2423" t="s">
        <v>4733</v>
      </c>
      <c r="I2423" s="38"/>
      <c r="J2423" s="38"/>
      <c r="K2423" s="174" t="s">
        <v>716</v>
      </c>
      <c r="L2423" t="s">
        <v>4448</v>
      </c>
      <c r="M2423" s="38"/>
      <c r="N2423" s="38"/>
    </row>
    <row r="2424" spans="1:14" ht="15.75">
      <c r="A2424" s="174"/>
      <c r="C2424" s="38"/>
      <c r="D2424" s="38"/>
      <c r="E2424" s="38"/>
      <c r="F2424" s="174" t="s">
        <v>717</v>
      </c>
      <c r="G2424" t="s">
        <v>5325</v>
      </c>
      <c r="I2424" s="38"/>
      <c r="J2424" s="38"/>
      <c r="K2424" s="174" t="s">
        <v>716</v>
      </c>
      <c r="L2424" t="s">
        <v>4449</v>
      </c>
      <c r="M2424" s="38"/>
      <c r="N2424" s="38"/>
    </row>
    <row r="2425" spans="1:14" ht="15.75">
      <c r="A2425" s="174"/>
      <c r="C2425" s="38"/>
      <c r="D2425" s="38"/>
      <c r="E2425" s="38"/>
      <c r="F2425" s="174" t="s">
        <v>716</v>
      </c>
      <c r="G2425" t="s">
        <v>5976</v>
      </c>
      <c r="H2425" s="38"/>
      <c r="I2425" s="25"/>
      <c r="J2425" s="38"/>
      <c r="K2425" s="174" t="s">
        <v>717</v>
      </c>
      <c r="L2425" t="s">
        <v>4444</v>
      </c>
      <c r="M2425" s="38"/>
      <c r="N2425" s="38"/>
    </row>
    <row r="2426" spans="1:14" ht="15.75">
      <c r="A2426" s="174"/>
      <c r="C2426" s="38"/>
      <c r="D2426" s="38"/>
      <c r="E2426" s="38"/>
      <c r="F2426" s="640"/>
      <c r="G2426" s="38"/>
      <c r="H2426" s="38"/>
      <c r="I2426" s="38"/>
      <c r="J2426" s="38"/>
      <c r="K2426" s="174" t="s">
        <v>716</v>
      </c>
      <c r="L2426" t="s">
        <v>4453</v>
      </c>
      <c r="M2426" s="38"/>
      <c r="N2426" s="38"/>
    </row>
    <row r="2427" spans="1:14" ht="15.75">
      <c r="A2427" s="174"/>
      <c r="C2427" s="38"/>
      <c r="D2427" s="38"/>
      <c r="E2427" s="38"/>
      <c r="F2427" s="640"/>
      <c r="G2427" s="38"/>
      <c r="H2427" s="38"/>
      <c r="I2427" s="38"/>
      <c r="J2427" s="38"/>
      <c r="K2427" s="174" t="s">
        <v>717</v>
      </c>
      <c r="L2427" t="s">
        <v>4563</v>
      </c>
      <c r="M2427" s="636"/>
    </row>
    <row r="2428" spans="1:14" ht="15.75">
      <c r="A2428" s="174"/>
      <c r="C2428" s="38"/>
      <c r="D2428" s="38"/>
      <c r="E2428" s="38"/>
      <c r="F2428" s="640"/>
      <c r="G2428" s="38"/>
      <c r="H2428" s="38"/>
      <c r="I2428" s="38"/>
      <c r="J2428" s="38"/>
      <c r="K2428" s="174" t="s">
        <v>716</v>
      </c>
      <c r="L2428" t="s">
        <v>4728</v>
      </c>
    </row>
    <row r="2429" spans="1:14" ht="15.75">
      <c r="A2429" s="174"/>
      <c r="C2429" s="38"/>
      <c r="D2429" s="38"/>
      <c r="E2429" s="38"/>
      <c r="F2429" s="640"/>
      <c r="G2429" s="38"/>
      <c r="H2429" s="38"/>
      <c r="I2429" s="38"/>
      <c r="J2429" s="38"/>
      <c r="K2429" s="174" t="s">
        <v>717</v>
      </c>
      <c r="L2429" t="s">
        <v>4916</v>
      </c>
      <c r="M2429" s="636"/>
    </row>
    <row r="2430" spans="1:14" ht="15.75">
      <c r="A2430" s="640"/>
      <c r="B2430" s="38"/>
      <c r="C2430" s="38"/>
      <c r="D2430" s="38"/>
      <c r="E2430" s="38"/>
      <c r="F2430" s="640"/>
      <c r="G2430" s="38"/>
      <c r="H2430" s="38"/>
      <c r="I2430" s="38"/>
      <c r="J2430" s="38" t="s">
        <v>2452</v>
      </c>
      <c r="K2430" s="174" t="s">
        <v>717</v>
      </c>
      <c r="L2430" t="s">
        <v>5333</v>
      </c>
    </row>
    <row r="2431" spans="1:14" ht="15.75">
      <c r="A2431" s="640"/>
      <c r="B2431" s="38"/>
      <c r="C2431" s="38"/>
      <c r="D2431" s="38"/>
      <c r="E2431" s="38"/>
      <c r="F2431" s="640"/>
      <c r="G2431" s="38"/>
      <c r="H2431" s="38"/>
      <c r="I2431" s="38"/>
      <c r="J2431" s="38"/>
      <c r="K2431" s="174" t="s">
        <v>716</v>
      </c>
      <c r="L2431" t="s">
        <v>5339</v>
      </c>
    </row>
    <row r="2432" spans="1:14" ht="15.75">
      <c r="A2432" s="640"/>
      <c r="B2432" s="38"/>
      <c r="C2432" s="38"/>
      <c r="D2432" s="38"/>
      <c r="E2432" s="38"/>
      <c r="F2432" s="640"/>
      <c r="G2432" s="38"/>
      <c r="H2432" s="38"/>
      <c r="I2432" s="38"/>
      <c r="J2432" s="38"/>
      <c r="K2432" s="174" t="s">
        <v>716</v>
      </c>
      <c r="L2432" t="s">
        <v>5327</v>
      </c>
    </row>
    <row r="2433" spans="1:15" ht="15.75">
      <c r="A2433" s="640"/>
      <c r="B2433" s="38"/>
      <c r="C2433" s="38"/>
      <c r="D2433" s="38"/>
      <c r="E2433" s="38"/>
      <c r="F2433" s="640"/>
      <c r="G2433" s="38"/>
      <c r="H2433" s="38"/>
      <c r="I2433" s="38"/>
      <c r="J2433" s="38"/>
      <c r="K2433" s="174" t="s">
        <v>716</v>
      </c>
      <c r="L2433" t="s">
        <v>5328</v>
      </c>
    </row>
    <row r="2434" spans="1:15" ht="15.75">
      <c r="A2434" s="640"/>
      <c r="B2434" s="38"/>
      <c r="C2434" s="38"/>
      <c r="D2434" s="38"/>
      <c r="E2434" s="38"/>
      <c r="F2434" s="640"/>
      <c r="G2434" s="38"/>
      <c r="H2434" s="38"/>
      <c r="I2434" s="38"/>
      <c r="J2434" s="38"/>
      <c r="K2434" s="174" t="s">
        <v>716</v>
      </c>
      <c r="L2434" t="s">
        <v>5317</v>
      </c>
    </row>
    <row r="2435" spans="1:15" ht="15.75">
      <c r="A2435" s="640"/>
      <c r="B2435" s="38"/>
      <c r="C2435" s="38"/>
      <c r="D2435" s="38"/>
      <c r="E2435" s="38"/>
      <c r="F2435" s="640"/>
      <c r="G2435" s="38"/>
      <c r="H2435" s="38"/>
      <c r="I2435" s="38"/>
      <c r="J2435" s="38"/>
      <c r="K2435" s="174" t="s">
        <v>718</v>
      </c>
      <c r="L2435" t="s">
        <v>5450</v>
      </c>
    </row>
    <row r="2436" spans="1:15" ht="15.75">
      <c r="A2436" s="640"/>
      <c r="B2436" s="38"/>
      <c r="C2436" s="38"/>
      <c r="D2436" s="38"/>
      <c r="E2436" s="38"/>
      <c r="F2436" s="640"/>
      <c r="G2436" s="38"/>
      <c r="H2436" s="38"/>
      <c r="I2436" s="38"/>
      <c r="J2436" s="38"/>
      <c r="K2436" s="174" t="s">
        <v>717</v>
      </c>
      <c r="L2436" t="s">
        <v>5434</v>
      </c>
    </row>
    <row r="2437" spans="1:15" ht="15.75">
      <c r="A2437" s="640"/>
      <c r="B2437" s="38"/>
      <c r="C2437" s="38"/>
      <c r="D2437" s="38"/>
      <c r="E2437" s="38"/>
      <c r="F2437" s="640"/>
      <c r="G2437" s="38"/>
      <c r="H2437" s="38"/>
      <c r="I2437" s="38"/>
      <c r="J2437" s="38"/>
      <c r="K2437" s="174" t="s">
        <v>717</v>
      </c>
      <c r="L2437" t="s">
        <v>5975</v>
      </c>
      <c r="M2437" s="38"/>
      <c r="N2437" s="25"/>
    </row>
    <row r="2438" spans="1:15" ht="15.75">
      <c r="A2438" s="640"/>
      <c r="B2438" s="38"/>
      <c r="C2438" s="38"/>
      <c r="D2438" s="38"/>
      <c r="E2438" s="38"/>
      <c r="F2438" s="640"/>
      <c r="G2438" s="38"/>
      <c r="H2438" s="38"/>
      <c r="I2438" s="38"/>
      <c r="J2438" s="38"/>
      <c r="K2438" s="174" t="s">
        <v>716</v>
      </c>
      <c r="L2438" t="s">
        <v>5978</v>
      </c>
      <c r="M2438" s="38"/>
      <c r="N2438" s="25"/>
    </row>
    <row r="2439" spans="1:15" ht="15.75">
      <c r="A2439" s="640"/>
      <c r="B2439" s="38"/>
      <c r="C2439" s="38"/>
      <c r="D2439" s="38"/>
      <c r="E2439" s="38"/>
      <c r="F2439" s="640"/>
      <c r="G2439" s="38"/>
      <c r="H2439" s="38"/>
      <c r="I2439" s="38"/>
      <c r="J2439" s="38"/>
      <c r="K2439" s="174" t="s">
        <v>716</v>
      </c>
      <c r="L2439" t="s">
        <v>6074</v>
      </c>
      <c r="M2439" s="21"/>
      <c r="N2439" s="58"/>
      <c r="O2439" s="38"/>
    </row>
    <row r="2440" spans="1:15" ht="15.75">
      <c r="A2440" s="640"/>
      <c r="B2440" s="38"/>
      <c r="C2440" s="38"/>
      <c r="D2440" s="38"/>
      <c r="E2440" s="38"/>
      <c r="F2440" s="640"/>
      <c r="G2440" s="38"/>
      <c r="H2440" s="38"/>
      <c r="I2440" s="38"/>
      <c r="J2440" s="38"/>
      <c r="K2440" s="174" t="s">
        <v>716</v>
      </c>
      <c r="L2440" t="s">
        <v>6100</v>
      </c>
      <c r="M2440" s="21"/>
      <c r="N2440" s="58"/>
      <c r="O2440" s="38"/>
    </row>
    <row r="2441" spans="1:15" ht="15.75">
      <c r="A2441" s="640"/>
      <c r="B2441" s="38"/>
      <c r="C2441" s="38"/>
      <c r="D2441" s="38"/>
      <c r="E2441" s="38"/>
      <c r="F2441" s="640"/>
      <c r="G2441" s="38"/>
      <c r="H2441" s="38"/>
      <c r="I2441" s="38"/>
      <c r="J2441" s="38"/>
      <c r="K2441" s="640"/>
      <c r="L2441" s="38"/>
    </row>
    <row r="2442" spans="1:15" ht="15.75">
      <c r="A2442" s="640"/>
      <c r="B2442" s="38"/>
      <c r="C2442" s="38"/>
      <c r="D2442" s="38"/>
      <c r="E2442" s="38"/>
      <c r="F2442" s="640"/>
      <c r="G2442" s="38"/>
      <c r="H2442" s="38"/>
      <c r="I2442" s="38"/>
      <c r="J2442" s="38"/>
      <c r="K2442" s="640"/>
      <c r="L2442" s="38"/>
    </row>
    <row r="2443" spans="1:15" ht="15.75">
      <c r="A2443" s="640"/>
      <c r="B2443" s="38"/>
      <c r="C2443" s="38"/>
      <c r="D2443" s="38"/>
      <c r="E2443" s="38"/>
      <c r="F2443" s="640"/>
      <c r="G2443" s="38"/>
      <c r="H2443" s="38"/>
      <c r="I2443" s="38"/>
      <c r="J2443" s="38"/>
      <c r="K2443" s="640"/>
      <c r="L2443" s="38"/>
    </row>
    <row r="2444" spans="1:15" ht="15.75">
      <c r="A2444" s="640"/>
      <c r="B2444" s="38"/>
      <c r="C2444" s="38"/>
      <c r="D2444" s="38"/>
      <c r="E2444" s="38"/>
      <c r="F2444" s="640"/>
      <c r="G2444" s="38"/>
      <c r="H2444" s="38"/>
      <c r="I2444" s="38"/>
      <c r="J2444" s="38"/>
      <c r="K2444" s="640"/>
      <c r="L2444" s="38"/>
    </row>
    <row r="2445" spans="1:15" ht="15.75">
      <c r="A2445" s="639"/>
      <c r="B2445" s="38"/>
    </row>
    <row r="2446" spans="1:15" ht="15.75">
      <c r="A2446" s="639"/>
      <c r="B2446" s="38"/>
    </row>
    <row r="2447" spans="1:15" ht="15.75">
      <c r="A2447" s="639"/>
      <c r="B2447" s="38"/>
    </row>
    <row r="2448" spans="1:15" ht="15.75">
      <c r="A2448" s="639"/>
      <c r="B2448" s="38"/>
    </row>
    <row r="2449" spans="1:15" ht="15.75">
      <c r="A2449" s="639"/>
    </row>
    <row r="2450" spans="1:15" ht="23.25">
      <c r="A2450" s="638" t="s">
        <v>1345</v>
      </c>
    </row>
    <row r="2451" spans="1:15" ht="15.75">
      <c r="A2451" s="640" t="s">
        <v>2638</v>
      </c>
      <c r="B2451" s="38"/>
      <c r="C2451" s="38"/>
      <c r="D2451" s="38"/>
      <c r="E2451" s="38"/>
      <c r="F2451" s="640" t="s">
        <v>2639</v>
      </c>
      <c r="G2451" s="38"/>
      <c r="H2451" s="38"/>
      <c r="I2451" s="38"/>
      <c r="J2451" s="38"/>
      <c r="K2451" s="640" t="s">
        <v>2640</v>
      </c>
      <c r="L2451" s="38"/>
    </row>
    <row r="2452" spans="1:15" ht="15.75">
      <c r="A2452" s="174" t="s">
        <v>717</v>
      </c>
      <c r="B2452" t="s">
        <v>5716</v>
      </c>
      <c r="C2452" s="38"/>
      <c r="D2452" s="38"/>
      <c r="E2452" s="38"/>
      <c r="F2452" s="174" t="s">
        <v>716</v>
      </c>
      <c r="G2452" t="s">
        <v>6061</v>
      </c>
      <c r="H2452" s="38"/>
      <c r="I2452" s="38"/>
      <c r="J2452" s="38"/>
      <c r="K2452" s="174" t="s">
        <v>718</v>
      </c>
      <c r="L2452" t="s">
        <v>4904</v>
      </c>
      <c r="M2452" s="636"/>
      <c r="O2452" s="38"/>
    </row>
    <row r="2453" spans="1:15" ht="15.75">
      <c r="A2453" s="640"/>
      <c r="B2453" s="38"/>
      <c r="C2453" s="38"/>
      <c r="D2453" s="38"/>
      <c r="E2453" s="38"/>
      <c r="F2453" s="174"/>
      <c r="H2453" s="38"/>
      <c r="I2453" s="38"/>
      <c r="J2453" s="38"/>
      <c r="K2453" s="174" t="s">
        <v>717</v>
      </c>
      <c r="L2453" t="s">
        <v>5727</v>
      </c>
    </row>
    <row r="2454" spans="1:15" ht="15.75">
      <c r="A2454" s="640"/>
      <c r="B2454" s="38"/>
      <c r="C2454" s="38"/>
      <c r="D2454" s="38"/>
      <c r="E2454" s="38"/>
      <c r="F2454" s="174"/>
      <c r="H2454" s="38"/>
      <c r="I2454" s="38"/>
      <c r="J2454" s="38"/>
      <c r="K2454" s="174"/>
    </row>
    <row r="2455" spans="1:15" ht="15.75">
      <c r="A2455" s="640"/>
      <c r="B2455" s="38"/>
      <c r="C2455" s="38"/>
      <c r="D2455" s="38"/>
      <c r="E2455" s="38"/>
      <c r="F2455" s="174"/>
      <c r="H2455" s="38"/>
      <c r="I2455" s="38"/>
      <c r="J2455" s="38"/>
      <c r="K2455" s="174"/>
    </row>
    <row r="2456" spans="1:15" ht="15.75">
      <c r="A2456" s="640"/>
      <c r="B2456" s="38"/>
      <c r="C2456" s="38"/>
      <c r="D2456" s="38"/>
      <c r="E2456" s="38"/>
      <c r="F2456" s="174"/>
      <c r="H2456" s="38"/>
      <c r="I2456" s="38"/>
      <c r="J2456" s="38"/>
      <c r="K2456" s="174"/>
    </row>
    <row r="2457" spans="1:15" ht="15.75">
      <c r="A2457" s="640"/>
      <c r="B2457" s="38"/>
      <c r="C2457" s="38"/>
      <c r="D2457" s="38"/>
      <c r="E2457" s="38"/>
      <c r="F2457" s="174"/>
      <c r="H2457" s="38"/>
      <c r="I2457" s="38"/>
      <c r="J2457" s="38"/>
      <c r="K2457" s="174"/>
    </row>
    <row r="2458" spans="1:15" ht="15.75">
      <c r="A2458" s="640"/>
      <c r="B2458" s="38"/>
      <c r="C2458" s="38"/>
      <c r="D2458" s="38"/>
      <c r="E2458" s="38"/>
      <c r="F2458" s="640"/>
      <c r="G2458" s="38"/>
      <c r="H2458" s="38"/>
      <c r="I2458" s="38"/>
      <c r="J2458" s="38"/>
      <c r="K2458" s="174"/>
    </row>
    <row r="2459" spans="1:15" ht="15.75">
      <c r="A2459" s="640"/>
      <c r="B2459" s="38"/>
      <c r="C2459" s="38"/>
      <c r="D2459" s="38"/>
      <c r="E2459" s="38"/>
      <c r="F2459" s="640"/>
      <c r="G2459" s="38"/>
      <c r="H2459" s="38"/>
      <c r="I2459" s="38"/>
      <c r="J2459" s="38"/>
      <c r="K2459" s="174"/>
    </row>
    <row r="2460" spans="1:15" ht="15.75">
      <c r="A2460" s="640"/>
      <c r="B2460" s="38"/>
      <c r="C2460" s="38"/>
      <c r="D2460" s="38"/>
      <c r="E2460" s="38"/>
      <c r="F2460" s="640"/>
      <c r="G2460" s="38"/>
      <c r="H2460" s="38"/>
      <c r="I2460" s="38"/>
      <c r="J2460" s="38"/>
      <c r="K2460" s="174"/>
    </row>
    <row r="2461" spans="1:15" ht="15.75">
      <c r="A2461" s="640"/>
      <c r="B2461" s="38"/>
      <c r="C2461" s="38"/>
      <c r="D2461" s="38"/>
      <c r="E2461" s="38"/>
      <c r="F2461" s="640"/>
      <c r="G2461" s="38"/>
      <c r="H2461" s="38"/>
      <c r="I2461" s="38"/>
      <c r="J2461" s="38"/>
      <c r="K2461" s="174"/>
    </row>
    <row r="2462" spans="1:15" ht="15.75">
      <c r="A2462" s="640"/>
      <c r="B2462" s="38"/>
      <c r="C2462" s="38"/>
      <c r="D2462" s="38"/>
      <c r="E2462" s="38"/>
      <c r="F2462" s="640"/>
      <c r="G2462" s="38"/>
      <c r="H2462" s="38"/>
      <c r="I2462" s="38"/>
      <c r="J2462" s="38"/>
      <c r="K2462" s="174"/>
    </row>
    <row r="2463" spans="1:15" ht="15.75">
      <c r="A2463" s="640"/>
      <c r="B2463" s="38"/>
      <c r="C2463" s="38"/>
      <c r="D2463" s="38"/>
      <c r="E2463" s="38"/>
      <c r="F2463" s="640"/>
      <c r="G2463" s="38"/>
      <c r="H2463" s="38"/>
      <c r="I2463" s="38"/>
      <c r="J2463" s="38"/>
      <c r="K2463" s="174"/>
    </row>
    <row r="2464" spans="1:15" ht="15.75">
      <c r="A2464" s="640"/>
      <c r="B2464" s="38"/>
      <c r="C2464" s="38"/>
      <c r="D2464" s="38"/>
      <c r="E2464" s="38"/>
      <c r="F2464" s="640"/>
      <c r="G2464" s="38"/>
      <c r="H2464" s="38"/>
      <c r="I2464" s="38"/>
      <c r="J2464" s="38"/>
      <c r="K2464" s="174"/>
    </row>
    <row r="2465" spans="1:12" ht="15.75">
      <c r="A2465" s="640"/>
      <c r="B2465" s="38"/>
      <c r="C2465" s="38"/>
      <c r="D2465" s="38"/>
      <c r="E2465" s="38"/>
      <c r="F2465" s="640"/>
      <c r="G2465" s="38"/>
      <c r="H2465" s="38"/>
      <c r="I2465" s="38"/>
      <c r="J2465" s="38"/>
      <c r="K2465" s="174"/>
    </row>
    <row r="2466" spans="1:12" ht="15.75">
      <c r="A2466" s="640"/>
      <c r="B2466" s="38"/>
      <c r="C2466" s="38"/>
      <c r="D2466" s="38"/>
      <c r="E2466" s="38"/>
      <c r="F2466" s="640"/>
      <c r="G2466" s="38"/>
      <c r="H2466" s="38"/>
      <c r="I2466" s="38"/>
      <c r="J2466" s="38"/>
      <c r="K2466" s="174"/>
    </row>
    <row r="2467" spans="1:12" ht="15.75">
      <c r="A2467" s="640"/>
      <c r="B2467" s="38"/>
      <c r="C2467" s="38"/>
      <c r="D2467" s="38"/>
      <c r="E2467" s="38"/>
      <c r="F2467" s="640"/>
      <c r="G2467" s="38"/>
      <c r="H2467" s="38"/>
      <c r="I2467" s="38"/>
      <c r="J2467" s="38"/>
      <c r="K2467" s="174"/>
    </row>
    <row r="2468" spans="1:12" ht="15.75">
      <c r="A2468" s="640"/>
      <c r="B2468" s="38"/>
      <c r="C2468" s="38"/>
      <c r="D2468" s="38"/>
      <c r="E2468" s="38"/>
      <c r="F2468" s="640"/>
      <c r="G2468" s="38"/>
      <c r="H2468" s="38"/>
      <c r="I2468" s="38"/>
      <c r="J2468" s="38"/>
      <c r="K2468" s="174"/>
    </row>
    <row r="2469" spans="1:12" ht="15.75">
      <c r="A2469" s="640"/>
      <c r="B2469" s="38"/>
      <c r="C2469" s="38"/>
      <c r="D2469" s="38"/>
      <c r="E2469" s="38"/>
      <c r="F2469" s="640"/>
      <c r="G2469" s="38"/>
      <c r="H2469" s="38"/>
      <c r="I2469" s="38"/>
      <c r="J2469" s="38"/>
      <c r="K2469" s="174"/>
    </row>
    <row r="2470" spans="1:12" ht="15.75">
      <c r="A2470" s="640"/>
      <c r="B2470" s="38"/>
      <c r="C2470" s="38"/>
      <c r="D2470" s="38"/>
      <c r="E2470" s="38"/>
      <c r="F2470" s="640"/>
      <c r="G2470" s="38"/>
      <c r="H2470" s="38"/>
      <c r="I2470" s="38"/>
      <c r="J2470" s="38"/>
      <c r="K2470" s="640"/>
      <c r="L2470" s="38"/>
    </row>
    <row r="2471" spans="1:12" ht="15.75">
      <c r="A2471" s="640"/>
      <c r="B2471" s="38"/>
      <c r="C2471" s="38"/>
      <c r="D2471" s="38"/>
      <c r="E2471" s="38"/>
      <c r="F2471" s="640"/>
      <c r="G2471" s="38"/>
      <c r="H2471" s="38"/>
      <c r="I2471" s="38"/>
      <c r="J2471" s="38"/>
      <c r="K2471" s="640"/>
      <c r="L2471" s="38"/>
    </row>
    <row r="2472" spans="1:12" ht="15.75">
      <c r="A2472" s="640"/>
      <c r="B2472" s="38"/>
      <c r="C2472" s="38"/>
      <c r="D2472" s="38"/>
      <c r="E2472" s="38"/>
      <c r="F2472" s="640"/>
      <c r="G2472" s="38"/>
      <c r="H2472" s="38"/>
      <c r="I2472" s="38"/>
      <c r="J2472" s="38"/>
      <c r="K2472" s="640"/>
      <c r="L2472" s="38"/>
    </row>
    <row r="2473" spans="1:12" ht="15.75">
      <c r="A2473" s="640"/>
      <c r="B2473" s="38"/>
      <c r="C2473" s="38"/>
      <c r="D2473" s="38"/>
      <c r="E2473" s="38"/>
      <c r="F2473" s="640"/>
      <c r="G2473" s="38"/>
      <c r="H2473" s="38"/>
      <c r="I2473" s="38"/>
      <c r="J2473" s="38"/>
      <c r="K2473" s="640"/>
      <c r="L2473" s="38"/>
    </row>
    <row r="2474" spans="1:12" ht="15.75">
      <c r="A2474" s="640"/>
      <c r="B2474" s="38"/>
      <c r="C2474" s="38"/>
      <c r="D2474" s="38"/>
      <c r="E2474" s="38"/>
      <c r="F2474" s="640"/>
      <c r="G2474" s="38"/>
      <c r="H2474" s="38"/>
      <c r="I2474" s="38"/>
      <c r="J2474" s="38"/>
      <c r="K2474" s="640"/>
      <c r="L2474" s="38"/>
    </row>
    <row r="2475" spans="1:12" ht="15.75">
      <c r="A2475" s="640"/>
      <c r="B2475" s="38"/>
      <c r="C2475" s="38"/>
      <c r="D2475" s="38"/>
      <c r="E2475" s="38"/>
      <c r="F2475" s="640"/>
      <c r="G2475" s="38"/>
      <c r="H2475" s="38"/>
      <c r="I2475" s="38"/>
      <c r="J2475" s="38"/>
      <c r="K2475" s="640"/>
      <c r="L2475" s="38"/>
    </row>
    <row r="2476" spans="1:12" ht="15.75">
      <c r="A2476" s="639"/>
      <c r="B2476" s="38"/>
    </row>
    <row r="2477" spans="1:12" ht="15.75">
      <c r="A2477" s="639"/>
      <c r="B2477" s="38"/>
    </row>
    <row r="2478" spans="1:12" ht="15.75">
      <c r="A2478" s="639"/>
      <c r="B2478" s="38"/>
    </row>
    <row r="2479" spans="1:12" ht="15.75">
      <c r="A2479" s="639"/>
      <c r="B2479" s="38"/>
    </row>
    <row r="2480" spans="1:12" ht="15.75">
      <c r="A2480" s="639"/>
      <c r="B2480" s="38"/>
    </row>
    <row r="2481" spans="1:14" ht="23.25">
      <c r="A2481" s="638" t="s">
        <v>2705</v>
      </c>
    </row>
    <row r="2482" spans="1:14" ht="15.75">
      <c r="A2482" s="640" t="s">
        <v>2638</v>
      </c>
      <c r="B2482" s="38"/>
      <c r="C2482" s="38"/>
      <c r="D2482" s="38"/>
      <c r="E2482" s="38"/>
      <c r="F2482" s="640" t="s">
        <v>2639</v>
      </c>
      <c r="G2482" s="38"/>
      <c r="H2482" s="38"/>
      <c r="I2482" s="38"/>
      <c r="J2482" s="38"/>
      <c r="K2482" s="640" t="s">
        <v>2640</v>
      </c>
      <c r="L2482" s="38"/>
    </row>
    <row r="2483" spans="1:14" ht="15.75">
      <c r="A2483" s="174" t="s">
        <v>718</v>
      </c>
      <c r="B2483" t="s">
        <v>5088</v>
      </c>
      <c r="C2483" s="38"/>
      <c r="D2483" s="38"/>
      <c r="E2483" s="38"/>
      <c r="F2483" s="174" t="s">
        <v>716</v>
      </c>
      <c r="G2483" t="s">
        <v>4846</v>
      </c>
      <c r="K2483" s="174" t="s">
        <v>718</v>
      </c>
      <c r="L2483" t="s">
        <v>4420</v>
      </c>
    </row>
    <row r="2484" spans="1:14" ht="15.75">
      <c r="A2484" s="174" t="s">
        <v>718</v>
      </c>
      <c r="B2484" t="s">
        <v>5423</v>
      </c>
      <c r="E2484" s="38"/>
      <c r="F2484" s="174" t="s">
        <v>718</v>
      </c>
      <c r="G2484" t="s">
        <v>4871</v>
      </c>
      <c r="H2484" s="38"/>
      <c r="I2484" s="38"/>
      <c r="J2484" s="38"/>
      <c r="K2484" s="174" t="s">
        <v>716</v>
      </c>
      <c r="L2484" t="s">
        <v>4636</v>
      </c>
      <c r="M2484" s="38"/>
      <c r="N2484" s="25"/>
    </row>
    <row r="2485" spans="1:14" ht="15.75">
      <c r="A2485" s="174" t="s">
        <v>718</v>
      </c>
      <c r="B2485" t="s">
        <v>5174</v>
      </c>
      <c r="C2485" s="38"/>
      <c r="D2485" s="38"/>
      <c r="E2485" s="38"/>
      <c r="F2485" s="174" t="s">
        <v>716</v>
      </c>
      <c r="G2485" t="s">
        <v>5175</v>
      </c>
      <c r="H2485" s="38"/>
      <c r="I2485" s="199"/>
      <c r="J2485" s="38"/>
      <c r="K2485" s="174" t="s">
        <v>717</v>
      </c>
      <c r="L2485" t="s">
        <v>5042</v>
      </c>
    </row>
    <row r="2486" spans="1:14" ht="15.75">
      <c r="A2486" s="174" t="s">
        <v>716</v>
      </c>
      <c r="B2486" t="s">
        <v>5866</v>
      </c>
      <c r="C2486" s="38"/>
      <c r="D2486" s="38"/>
      <c r="E2486" s="38"/>
      <c r="F2486" s="640"/>
      <c r="G2486" s="38"/>
      <c r="H2486" s="38"/>
      <c r="I2486" s="38"/>
      <c r="J2486" s="38"/>
      <c r="K2486" s="174" t="s">
        <v>717</v>
      </c>
      <c r="L2486" t="s">
        <v>5147</v>
      </c>
    </row>
    <row r="2487" spans="1:14" ht="15.75">
      <c r="A2487" s="640"/>
      <c r="B2487" s="38"/>
      <c r="C2487" s="38"/>
      <c r="D2487" s="38"/>
      <c r="E2487" s="38"/>
      <c r="F2487" s="640"/>
      <c r="G2487" s="38"/>
      <c r="H2487" s="38"/>
      <c r="I2487" s="38"/>
      <c r="J2487" s="38"/>
      <c r="K2487" s="174" t="s">
        <v>717</v>
      </c>
      <c r="L2487" t="s">
        <v>5140</v>
      </c>
      <c r="M2487" s="38"/>
      <c r="N2487" s="38"/>
    </row>
    <row r="2488" spans="1:14" ht="15.75">
      <c r="A2488" s="640"/>
      <c r="B2488" s="38"/>
      <c r="C2488" s="38"/>
      <c r="D2488" s="38"/>
      <c r="E2488" s="38"/>
      <c r="F2488" s="640"/>
      <c r="G2488" s="38"/>
      <c r="H2488" s="38"/>
      <c r="I2488" s="38"/>
      <c r="J2488" s="38"/>
      <c r="K2488" s="174" t="s">
        <v>718</v>
      </c>
      <c r="L2488" t="s">
        <v>5141</v>
      </c>
      <c r="M2488" s="38"/>
      <c r="N2488" s="38"/>
    </row>
    <row r="2489" spans="1:14" ht="15.75">
      <c r="A2489" s="640"/>
      <c r="B2489" s="38"/>
      <c r="C2489" s="38"/>
      <c r="D2489" s="38"/>
      <c r="E2489" s="38"/>
      <c r="F2489" s="640"/>
      <c r="G2489" s="38"/>
      <c r="H2489" s="38"/>
      <c r="I2489" s="38"/>
      <c r="J2489" s="38"/>
      <c r="K2489" s="174" t="s">
        <v>718</v>
      </c>
      <c r="L2489" t="s">
        <v>5142</v>
      </c>
      <c r="M2489" s="38"/>
      <c r="N2489" s="38"/>
    </row>
    <row r="2490" spans="1:14" ht="15.75">
      <c r="A2490" s="640"/>
      <c r="B2490" s="38"/>
      <c r="C2490" s="38"/>
      <c r="D2490" s="38"/>
      <c r="E2490" s="38"/>
      <c r="F2490" s="640"/>
      <c r="G2490" s="38"/>
      <c r="H2490" s="38"/>
      <c r="I2490" s="38"/>
      <c r="J2490" s="38"/>
      <c r="K2490" s="174" t="s">
        <v>716</v>
      </c>
      <c r="L2490" t="s">
        <v>5551</v>
      </c>
      <c r="M2490" s="38"/>
      <c r="N2490" s="199"/>
    </row>
    <row r="2491" spans="1:14" ht="15.75">
      <c r="A2491" s="640"/>
      <c r="B2491" s="38"/>
      <c r="C2491" s="38"/>
      <c r="D2491" s="38"/>
      <c r="E2491" s="38"/>
      <c r="F2491" s="640"/>
      <c r="G2491" s="38"/>
      <c r="H2491" s="38"/>
      <c r="I2491" s="38"/>
      <c r="J2491" s="38"/>
      <c r="K2491" s="174" t="s">
        <v>718</v>
      </c>
      <c r="L2491" t="s">
        <v>5778</v>
      </c>
    </row>
    <row r="2492" spans="1:14" ht="15.75">
      <c r="A2492" s="640"/>
      <c r="B2492" s="38"/>
      <c r="C2492" s="38"/>
      <c r="D2492" s="38"/>
      <c r="E2492" s="38"/>
      <c r="F2492" s="640"/>
      <c r="G2492" s="38"/>
      <c r="H2492" s="38"/>
      <c r="I2492" s="38"/>
      <c r="J2492" s="38"/>
      <c r="K2492" s="174" t="s">
        <v>716</v>
      </c>
      <c r="L2492" t="s">
        <v>5857</v>
      </c>
    </row>
    <row r="2493" spans="1:14" ht="15.75">
      <c r="A2493" s="640"/>
      <c r="B2493" s="38"/>
      <c r="C2493" s="38"/>
      <c r="D2493" s="38"/>
      <c r="E2493" s="38"/>
      <c r="F2493" s="640"/>
      <c r="G2493" s="38"/>
      <c r="H2493" s="38"/>
      <c r="I2493" s="38"/>
      <c r="J2493" s="38"/>
      <c r="K2493" s="174"/>
    </row>
    <row r="2494" spans="1:14" ht="15.75" customHeight="1">
      <c r="A2494" s="3"/>
    </row>
    <row r="2495" spans="1:14" ht="15.75" customHeight="1">
      <c r="A2495" s="3"/>
    </row>
    <row r="2496" spans="1:14" ht="15.75" customHeight="1">
      <c r="A2496" s="3"/>
    </row>
    <row r="2497" spans="1:2" ht="15.75" customHeight="1">
      <c r="A2497" s="3"/>
    </row>
    <row r="2498" spans="1:2" ht="15.75" customHeight="1">
      <c r="A2498" s="3"/>
    </row>
    <row r="2499" spans="1:2" ht="15.75" customHeight="1">
      <c r="A2499" s="3"/>
    </row>
    <row r="2500" spans="1:2" ht="15.75" customHeight="1">
      <c r="A2500" s="3"/>
    </row>
    <row r="2501" spans="1:2" ht="15.75" customHeight="1">
      <c r="A2501" s="3"/>
    </row>
    <row r="2502" spans="1:2" ht="15.75" customHeight="1">
      <c r="A2502" s="3"/>
    </row>
    <row r="2503" spans="1:2" ht="15.75">
      <c r="A2503" s="639"/>
      <c r="B2503" s="38"/>
    </row>
    <row r="2504" spans="1:2" ht="15.75">
      <c r="A2504" s="639"/>
      <c r="B2504" s="38"/>
    </row>
    <row r="2505" spans="1:2" ht="15.75">
      <c r="A2505" s="639"/>
      <c r="B2505" s="38"/>
    </row>
    <row r="2506" spans="1:2" ht="15.75">
      <c r="A2506" s="639"/>
      <c r="B2506" s="38"/>
    </row>
    <row r="2507" spans="1:2" ht="15.75">
      <c r="A2507" s="639"/>
      <c r="B2507" s="38"/>
    </row>
    <row r="2508" spans="1:2" ht="15.75">
      <c r="A2508" s="639"/>
      <c r="B2508" s="38"/>
    </row>
    <row r="2509" spans="1:2" ht="15.75">
      <c r="A2509" s="639"/>
      <c r="B2509" s="38"/>
    </row>
    <row r="2510" spans="1:2" ht="15.75">
      <c r="A2510" s="639"/>
      <c r="B2510" s="38"/>
    </row>
    <row r="2511" spans="1:2" ht="15.75">
      <c r="A2511" s="639"/>
      <c r="B2511" s="38"/>
    </row>
    <row r="2512" spans="1:2" ht="23.25">
      <c r="A2512" s="638" t="s">
        <v>3619</v>
      </c>
      <c r="B2512" s="38"/>
    </row>
    <row r="2513" spans="1:14" ht="15.75">
      <c r="A2513" s="640" t="s">
        <v>2638</v>
      </c>
      <c r="B2513" s="38"/>
      <c r="C2513" s="38"/>
      <c r="D2513" s="38"/>
      <c r="E2513" s="38"/>
      <c r="F2513" s="640" t="s">
        <v>2639</v>
      </c>
      <c r="G2513" s="38"/>
      <c r="H2513" s="38"/>
      <c r="I2513" s="38"/>
      <c r="J2513" s="38"/>
      <c r="K2513" s="640" t="s">
        <v>2640</v>
      </c>
      <c r="L2513" s="38"/>
    </row>
    <row r="2514" spans="1:14" ht="15.75">
      <c r="A2514" s="174" t="s">
        <v>718</v>
      </c>
      <c r="B2514" t="s">
        <v>4565</v>
      </c>
      <c r="E2514" s="38"/>
      <c r="F2514" s="640"/>
      <c r="G2514" s="38"/>
      <c r="H2514" s="38"/>
      <c r="I2514" s="38"/>
      <c r="J2514" s="38"/>
      <c r="K2514" s="174" t="s">
        <v>716</v>
      </c>
      <c r="L2514" t="s">
        <v>4349</v>
      </c>
    </row>
    <row r="2515" spans="1:14" ht="15.75">
      <c r="A2515" s="174" t="s">
        <v>717</v>
      </c>
      <c r="B2515" t="s">
        <v>4891</v>
      </c>
      <c r="C2515" s="38"/>
      <c r="D2515" s="38"/>
      <c r="E2515" s="38"/>
      <c r="F2515" s="640"/>
      <c r="G2515" s="38"/>
      <c r="H2515" s="38"/>
      <c r="I2515" s="38"/>
      <c r="J2515" s="38"/>
      <c r="K2515" s="174" t="s">
        <v>718</v>
      </c>
      <c r="L2515" t="s">
        <v>4516</v>
      </c>
    </row>
    <row r="2516" spans="1:14" ht="15.75">
      <c r="A2516" s="640"/>
      <c r="B2516" s="38"/>
      <c r="C2516" s="38"/>
      <c r="D2516" s="38"/>
      <c r="E2516" s="38"/>
      <c r="F2516" s="640"/>
      <c r="G2516" s="38"/>
      <c r="H2516" s="38"/>
      <c r="I2516" s="38"/>
      <c r="J2516" s="38"/>
      <c r="K2516" s="174" t="s">
        <v>717</v>
      </c>
      <c r="L2516" t="s">
        <v>4636</v>
      </c>
      <c r="M2516" s="38"/>
      <c r="N2516" s="25"/>
    </row>
    <row r="2517" spans="1:14" ht="15.75">
      <c r="A2517" s="640"/>
      <c r="B2517" s="38"/>
      <c r="C2517" s="38"/>
      <c r="D2517" s="38"/>
      <c r="E2517" s="38"/>
      <c r="F2517" s="640"/>
      <c r="G2517" s="38"/>
      <c r="H2517" s="38"/>
      <c r="I2517" s="38"/>
      <c r="J2517" s="38"/>
      <c r="K2517" s="174" t="s">
        <v>718</v>
      </c>
      <c r="L2517" t="s">
        <v>4675</v>
      </c>
    </row>
    <row r="2518" spans="1:14" ht="15.75">
      <c r="A2518" s="640"/>
      <c r="B2518" s="38"/>
      <c r="C2518" s="38"/>
      <c r="D2518" s="38"/>
      <c r="E2518" s="38"/>
      <c r="F2518" s="640"/>
      <c r="G2518" s="38"/>
      <c r="H2518" s="38"/>
      <c r="I2518" s="38"/>
      <c r="J2518" s="38"/>
      <c r="K2518" s="174" t="s">
        <v>717</v>
      </c>
      <c r="L2518" t="s">
        <v>5542</v>
      </c>
      <c r="M2518" s="38"/>
      <c r="N2518" s="199"/>
    </row>
    <row r="2519" spans="1:14" ht="15.75">
      <c r="A2519" s="640"/>
      <c r="B2519" s="38"/>
      <c r="C2519" s="38"/>
      <c r="D2519" s="38"/>
      <c r="E2519" s="38"/>
      <c r="F2519" s="640"/>
      <c r="G2519" s="38"/>
      <c r="H2519" s="38"/>
      <c r="I2519" s="38"/>
      <c r="J2519" s="38"/>
      <c r="K2519" s="640"/>
      <c r="L2519" s="38"/>
    </row>
    <row r="2520" spans="1:14" ht="15.75">
      <c r="A2520" s="640"/>
      <c r="B2520" s="38"/>
      <c r="C2520" s="38"/>
      <c r="D2520" s="38"/>
      <c r="E2520" s="38"/>
      <c r="F2520" s="640"/>
      <c r="G2520" s="38"/>
      <c r="H2520" s="38"/>
      <c r="I2520" s="38"/>
      <c r="J2520" s="38"/>
      <c r="K2520" s="640"/>
      <c r="L2520" s="38"/>
    </row>
    <row r="2521" spans="1:14" ht="15.75">
      <c r="A2521" s="640"/>
      <c r="B2521" s="38"/>
      <c r="C2521" s="38"/>
      <c r="D2521" s="38"/>
      <c r="E2521" s="38"/>
      <c r="F2521" s="640"/>
      <c r="G2521" s="38"/>
      <c r="H2521" s="38"/>
      <c r="I2521" s="38"/>
      <c r="J2521" s="38"/>
      <c r="K2521" s="640"/>
      <c r="L2521" s="38"/>
    </row>
    <row r="2522" spans="1:14" ht="15.75">
      <c r="A2522" s="640"/>
      <c r="B2522" s="38"/>
      <c r="C2522" s="38"/>
      <c r="D2522" s="38"/>
      <c r="E2522" s="38"/>
      <c r="F2522" s="640"/>
      <c r="G2522" s="38"/>
      <c r="H2522" s="38"/>
      <c r="I2522" s="38"/>
      <c r="J2522" s="38"/>
      <c r="K2522" s="640"/>
      <c r="L2522" s="38"/>
    </row>
    <row r="2523" spans="1:14" ht="15.75">
      <c r="A2523" s="640"/>
      <c r="B2523" s="38"/>
      <c r="C2523" s="38"/>
      <c r="D2523" s="38"/>
      <c r="E2523" s="38"/>
      <c r="F2523" s="640"/>
      <c r="G2523" s="38"/>
      <c r="H2523" s="38"/>
      <c r="I2523" s="38"/>
      <c r="J2523" s="38"/>
      <c r="K2523" s="640"/>
      <c r="L2523" s="38"/>
    </row>
    <row r="2524" spans="1:14" ht="15.75">
      <c r="A2524" s="640"/>
      <c r="B2524" s="38"/>
      <c r="C2524" s="38"/>
      <c r="D2524" s="38"/>
      <c r="E2524" s="38"/>
      <c r="F2524" s="640"/>
      <c r="G2524" s="38"/>
      <c r="H2524" s="38"/>
      <c r="I2524" s="38"/>
      <c r="J2524" s="38"/>
      <c r="K2524" s="640"/>
      <c r="L2524" s="38"/>
    </row>
    <row r="2525" spans="1:14" ht="15.75">
      <c r="A2525" s="640"/>
      <c r="B2525" s="38"/>
      <c r="C2525" s="38"/>
      <c r="D2525" s="38"/>
      <c r="E2525" s="38"/>
      <c r="F2525" s="640"/>
      <c r="G2525" s="38"/>
      <c r="H2525" s="38"/>
      <c r="I2525" s="38"/>
      <c r="J2525" s="38"/>
      <c r="K2525" s="640"/>
      <c r="L2525" s="38"/>
    </row>
    <row r="2526" spans="1:14" ht="15.75">
      <c r="A2526" s="640"/>
      <c r="B2526" s="38"/>
      <c r="C2526" s="38"/>
      <c r="D2526" s="38"/>
      <c r="E2526" s="38"/>
      <c r="F2526" s="640"/>
      <c r="G2526" s="38"/>
      <c r="H2526" s="38"/>
      <c r="I2526" s="38"/>
      <c r="J2526" s="38"/>
      <c r="K2526" s="640"/>
      <c r="L2526" s="38"/>
    </row>
    <row r="2527" spans="1:14" ht="15.75">
      <c r="A2527" s="640"/>
      <c r="B2527" s="38"/>
      <c r="C2527" s="38"/>
      <c r="D2527" s="38"/>
      <c r="E2527" s="38"/>
      <c r="F2527" s="640"/>
      <c r="G2527" s="38"/>
      <c r="H2527" s="38"/>
      <c r="I2527" s="38"/>
      <c r="J2527" s="38"/>
      <c r="K2527" s="640"/>
      <c r="L2527" s="38"/>
    </row>
    <row r="2528" spans="1:14" ht="15.75">
      <c r="A2528" s="640"/>
      <c r="B2528" s="38"/>
      <c r="C2528" s="38"/>
      <c r="D2528" s="38"/>
      <c r="E2528" s="38"/>
      <c r="F2528" s="640"/>
      <c r="G2528" s="38"/>
      <c r="H2528" s="38"/>
      <c r="I2528" s="38"/>
      <c r="J2528" s="38"/>
      <c r="K2528" s="640"/>
      <c r="L2528" s="38"/>
    </row>
    <row r="2529" spans="1:12" ht="15.75">
      <c r="A2529" s="640"/>
      <c r="B2529" s="38"/>
      <c r="C2529" s="38"/>
      <c r="D2529" s="38"/>
      <c r="E2529" s="38"/>
      <c r="F2529" s="640"/>
      <c r="G2529" s="38"/>
      <c r="H2529" s="38"/>
      <c r="I2529" s="38"/>
      <c r="J2529" s="38"/>
      <c r="K2529" s="640"/>
      <c r="L2529" s="38"/>
    </row>
    <row r="2530" spans="1:12" ht="15.75">
      <c r="A2530" s="640"/>
      <c r="B2530" s="38"/>
      <c r="C2530" s="38"/>
      <c r="D2530" s="38"/>
      <c r="E2530" s="38"/>
      <c r="F2530" s="640"/>
      <c r="G2530" s="38"/>
      <c r="H2530" s="38"/>
      <c r="I2530" s="38"/>
      <c r="J2530" s="38"/>
      <c r="K2530" s="640"/>
      <c r="L2530" s="38"/>
    </row>
    <row r="2531" spans="1:12" ht="15.75">
      <c r="A2531" s="640"/>
      <c r="B2531" s="38"/>
      <c r="C2531" s="38"/>
      <c r="D2531" s="38"/>
      <c r="E2531" s="38"/>
      <c r="F2531" s="640"/>
      <c r="G2531" s="38"/>
      <c r="H2531" s="38"/>
      <c r="I2531" s="38"/>
      <c r="J2531" s="38"/>
      <c r="K2531" s="640"/>
      <c r="L2531" s="38"/>
    </row>
    <row r="2532" spans="1:12" ht="15.75">
      <c r="A2532" s="640"/>
      <c r="B2532" s="38"/>
      <c r="C2532" s="38"/>
      <c r="D2532" s="38"/>
      <c r="E2532" s="38"/>
      <c r="F2532" s="640"/>
      <c r="G2532" s="38"/>
      <c r="H2532" s="38"/>
      <c r="I2532" s="38"/>
      <c r="J2532" s="38"/>
      <c r="K2532" s="640"/>
      <c r="L2532" s="38"/>
    </row>
    <row r="2533" spans="1:12" ht="15.75">
      <c r="A2533" s="640"/>
      <c r="B2533" s="38"/>
      <c r="C2533" s="38"/>
      <c r="D2533" s="38"/>
      <c r="E2533" s="38"/>
      <c r="F2533" s="640"/>
      <c r="G2533" s="38"/>
      <c r="H2533" s="38"/>
      <c r="I2533" s="38"/>
      <c r="J2533" s="38"/>
      <c r="K2533" s="640"/>
      <c r="L2533" s="38"/>
    </row>
    <row r="2534" spans="1:12" ht="15.75">
      <c r="A2534" s="640"/>
      <c r="B2534" s="38"/>
      <c r="C2534" s="38"/>
      <c r="D2534" s="38"/>
      <c r="E2534" s="38"/>
      <c r="F2534" s="640"/>
      <c r="G2534" s="38"/>
      <c r="H2534" s="38"/>
      <c r="I2534" s="38"/>
      <c r="J2534" s="38"/>
      <c r="K2534" s="640"/>
      <c r="L2534" s="38"/>
    </row>
    <row r="2535" spans="1:12" ht="15.75">
      <c r="A2535" s="640"/>
      <c r="B2535" s="38"/>
      <c r="C2535" s="38"/>
      <c r="D2535" s="38"/>
      <c r="E2535" s="38"/>
      <c r="F2535" s="640"/>
      <c r="G2535" s="38"/>
      <c r="H2535" s="38"/>
      <c r="I2535" s="38"/>
      <c r="J2535" s="38"/>
      <c r="K2535" s="640"/>
      <c r="L2535" s="38"/>
    </row>
    <row r="2536" spans="1:12" ht="15.75">
      <c r="A2536" s="640"/>
      <c r="B2536" s="38"/>
      <c r="C2536" s="38"/>
      <c r="D2536" s="38"/>
      <c r="E2536" s="38"/>
      <c r="F2536" s="640"/>
      <c r="G2536" s="38"/>
      <c r="H2536" s="38"/>
      <c r="I2536" s="38"/>
      <c r="J2536" s="38"/>
      <c r="K2536" s="640"/>
      <c r="L2536" s="38"/>
    </row>
    <row r="2537" spans="1:12" ht="15.75">
      <c r="A2537" s="640"/>
      <c r="B2537" s="38"/>
      <c r="C2537" s="38"/>
      <c r="D2537" s="38"/>
      <c r="E2537" s="38"/>
      <c r="F2537" s="640"/>
      <c r="G2537" s="38"/>
      <c r="H2537" s="38"/>
      <c r="I2537" s="38"/>
      <c r="J2537" s="38"/>
      <c r="K2537" s="640"/>
      <c r="L2537" s="38"/>
    </row>
    <row r="2538" spans="1:12" ht="15.75">
      <c r="A2538" s="640"/>
      <c r="B2538" s="38"/>
      <c r="C2538" s="38"/>
      <c r="D2538" s="38"/>
      <c r="E2538" s="38"/>
      <c r="F2538" s="640"/>
      <c r="G2538" s="38"/>
      <c r="H2538" s="38"/>
      <c r="I2538" s="38"/>
      <c r="J2538" s="38"/>
      <c r="K2538" s="640"/>
      <c r="L2538" s="38"/>
    </row>
    <row r="2539" spans="1:12" ht="15.75">
      <c r="A2539" s="640"/>
      <c r="B2539" s="38"/>
      <c r="C2539" s="38"/>
      <c r="D2539" s="38"/>
      <c r="E2539" s="38"/>
      <c r="F2539" s="640"/>
      <c r="G2539" s="38"/>
      <c r="H2539" s="38"/>
      <c r="I2539" s="38"/>
      <c r="J2539" s="38"/>
      <c r="K2539" s="640"/>
      <c r="L2539" s="38"/>
    </row>
    <row r="2540" spans="1:12" ht="15.75">
      <c r="A2540" s="640"/>
      <c r="B2540" s="38"/>
      <c r="C2540" s="38"/>
      <c r="D2540" s="38"/>
      <c r="E2540" s="38"/>
      <c r="F2540" s="640"/>
      <c r="G2540" s="38"/>
      <c r="H2540" s="38"/>
      <c r="I2540" s="38"/>
      <c r="J2540" s="38"/>
      <c r="K2540" s="640"/>
      <c r="L2540" s="38"/>
    </row>
    <row r="2541" spans="1:12" ht="15.75">
      <c r="A2541" s="640"/>
      <c r="B2541" s="38"/>
      <c r="C2541" s="38"/>
      <c r="D2541" s="38"/>
      <c r="E2541" s="38"/>
      <c r="F2541" s="640"/>
      <c r="G2541" s="38"/>
      <c r="H2541" s="38"/>
      <c r="I2541" s="38"/>
      <c r="J2541" s="38"/>
      <c r="K2541" s="640"/>
      <c r="L2541" s="38"/>
    </row>
    <row r="2542" spans="1:12" ht="15.75">
      <c r="A2542" s="640"/>
      <c r="B2542" s="38"/>
      <c r="C2542" s="38"/>
      <c r="D2542" s="38"/>
      <c r="E2542" s="38"/>
      <c r="F2542" s="640"/>
      <c r="G2542" s="38"/>
      <c r="H2542" s="38"/>
      <c r="I2542" s="38"/>
      <c r="J2542" s="38"/>
      <c r="K2542" s="640"/>
      <c r="L2542" s="38"/>
    </row>
    <row r="2543" spans="1:12" ht="23.25">
      <c r="A2543" s="638" t="s">
        <v>3620</v>
      </c>
      <c r="B2543" s="38"/>
    </row>
    <row r="2544" spans="1:12" ht="15.75">
      <c r="A2544" s="640" t="s">
        <v>2638</v>
      </c>
      <c r="B2544" s="38"/>
      <c r="C2544" s="38"/>
      <c r="D2544" s="38"/>
      <c r="E2544" s="38"/>
      <c r="F2544" s="640" t="s">
        <v>2639</v>
      </c>
      <c r="G2544" s="38"/>
      <c r="H2544" s="38"/>
      <c r="I2544" s="38"/>
      <c r="J2544" s="38"/>
      <c r="K2544" s="640" t="s">
        <v>2640</v>
      </c>
      <c r="L2544" s="38"/>
    </row>
    <row r="2545" spans="1:15" ht="15.75">
      <c r="A2545" s="174" t="s">
        <v>717</v>
      </c>
      <c r="B2545" t="s">
        <v>5011</v>
      </c>
      <c r="E2545" s="38"/>
      <c r="F2545" s="640"/>
      <c r="G2545" s="38"/>
      <c r="H2545" s="38"/>
      <c r="I2545" s="38"/>
      <c r="J2545" s="38"/>
      <c r="K2545" s="174" t="s">
        <v>718</v>
      </c>
      <c r="L2545" t="s">
        <v>4259</v>
      </c>
    </row>
    <row r="2546" spans="1:15" ht="15.75">
      <c r="A2546" s="174"/>
      <c r="C2546" s="38"/>
      <c r="D2546" s="38"/>
      <c r="E2546" s="38"/>
      <c r="F2546" s="640"/>
      <c r="G2546" s="38"/>
      <c r="H2546" s="38"/>
      <c r="I2546" s="38"/>
      <c r="J2546" s="38"/>
      <c r="K2546" s="174" t="s">
        <v>718</v>
      </c>
      <c r="L2546" t="s">
        <v>4450</v>
      </c>
      <c r="M2546" s="38"/>
      <c r="N2546" s="38"/>
    </row>
    <row r="2547" spans="1:15" ht="15.75">
      <c r="A2547" s="174"/>
      <c r="C2547" s="38"/>
      <c r="D2547" s="38"/>
      <c r="E2547" s="38"/>
      <c r="F2547" s="640"/>
      <c r="G2547" s="38"/>
      <c r="H2547" s="38"/>
      <c r="I2547" s="38"/>
      <c r="J2547" s="38"/>
      <c r="K2547" s="174" t="s">
        <v>718</v>
      </c>
      <c r="L2547" t="s">
        <v>4738</v>
      </c>
      <c r="M2547" s="38"/>
      <c r="N2547" s="38"/>
      <c r="O2547" s="38"/>
    </row>
    <row r="2548" spans="1:15" ht="15.75">
      <c r="A2548" s="174"/>
      <c r="C2548" s="38"/>
      <c r="D2548" s="38"/>
      <c r="E2548" s="38"/>
      <c r="F2548" s="640"/>
      <c r="G2548" s="38"/>
      <c r="H2548" s="38"/>
      <c r="I2548" s="38"/>
      <c r="J2548" s="38"/>
      <c r="K2548" s="174" t="s">
        <v>717</v>
      </c>
      <c r="L2548" t="s">
        <v>5523</v>
      </c>
    </row>
    <row r="2549" spans="1:15" ht="15.75">
      <c r="A2549" s="174"/>
      <c r="C2549" s="38"/>
      <c r="D2549" s="38"/>
      <c r="E2549" s="38"/>
      <c r="F2549" s="640"/>
      <c r="G2549" s="38"/>
      <c r="H2549" s="38"/>
      <c r="I2549" s="38"/>
      <c r="J2549" s="38"/>
      <c r="K2549" s="174" t="s">
        <v>717</v>
      </c>
      <c r="L2549" t="s">
        <v>5524</v>
      </c>
    </row>
    <row r="2550" spans="1:15" ht="15.75">
      <c r="A2550" s="174"/>
      <c r="C2550" s="38"/>
      <c r="D2550" s="38"/>
      <c r="E2550" s="38"/>
      <c r="F2550" s="640"/>
      <c r="G2550" s="38"/>
      <c r="H2550" s="38"/>
      <c r="I2550" s="38"/>
      <c r="J2550" s="38"/>
      <c r="K2550" s="174" t="s">
        <v>718</v>
      </c>
      <c r="L2550" t="s">
        <v>5772</v>
      </c>
    </row>
    <row r="2551" spans="1:15" ht="15.75">
      <c r="A2551" s="174"/>
      <c r="C2551" s="38" t="s">
        <v>2452</v>
      </c>
      <c r="D2551" s="38"/>
      <c r="E2551" s="38"/>
      <c r="F2551" s="640"/>
      <c r="G2551" s="38"/>
      <c r="H2551" s="38"/>
      <c r="I2551" s="38"/>
      <c r="J2551" s="38"/>
      <c r="K2551" s="174" t="s">
        <v>718</v>
      </c>
      <c r="L2551" t="s">
        <v>5773</v>
      </c>
    </row>
    <row r="2552" spans="1:15" ht="15.75">
      <c r="A2552" s="174"/>
      <c r="C2552" s="38"/>
      <c r="D2552" s="38"/>
      <c r="E2552" s="38"/>
      <c r="F2552" s="640"/>
      <c r="G2552" s="38"/>
      <c r="H2552" s="38"/>
      <c r="I2552" s="38"/>
      <c r="J2552" s="38"/>
      <c r="K2552" s="174" t="s">
        <v>718</v>
      </c>
      <c r="L2552" t="s">
        <v>5774</v>
      </c>
    </row>
    <row r="2553" spans="1:15" ht="15.75">
      <c r="A2553" s="174"/>
      <c r="C2553" s="38"/>
      <c r="D2553" s="38"/>
      <c r="E2553" s="38"/>
      <c r="F2553" s="640"/>
      <c r="G2553" s="38"/>
      <c r="H2553" s="38"/>
      <c r="I2553" s="38"/>
      <c r="J2553" s="38"/>
      <c r="K2553" s="174" t="s">
        <v>718</v>
      </c>
      <c r="L2553" t="s">
        <v>5775</v>
      </c>
    </row>
    <row r="2554" spans="1:15" ht="15.75">
      <c r="A2554" s="174"/>
      <c r="C2554" s="38"/>
      <c r="D2554" s="38"/>
      <c r="E2554" s="38"/>
      <c r="F2554" s="640"/>
      <c r="G2554" s="38"/>
      <c r="H2554" s="38"/>
      <c r="I2554" s="38"/>
      <c r="J2554" s="38"/>
      <c r="K2554" s="174" t="s">
        <v>718</v>
      </c>
      <c r="L2554" t="s">
        <v>5873</v>
      </c>
    </row>
    <row r="2555" spans="1:15" ht="15.75">
      <c r="A2555" s="174"/>
      <c r="C2555" s="38"/>
      <c r="D2555" s="38"/>
      <c r="E2555" s="38"/>
      <c r="F2555" s="640"/>
      <c r="G2555" s="38"/>
      <c r="H2555" s="38"/>
      <c r="I2555" s="38"/>
      <c r="J2555" s="38"/>
      <c r="K2555" s="174" t="s">
        <v>718</v>
      </c>
      <c r="L2555" t="s">
        <v>5867</v>
      </c>
    </row>
    <row r="2556" spans="1:15" ht="15.75">
      <c r="A2556" s="174"/>
      <c r="C2556" s="38"/>
      <c r="D2556" s="38"/>
      <c r="E2556" s="38"/>
      <c r="F2556" s="640"/>
      <c r="G2556" s="38"/>
      <c r="H2556" s="38"/>
      <c r="I2556" s="38"/>
      <c r="J2556" s="38"/>
      <c r="K2556" s="640"/>
      <c r="L2556" s="38"/>
    </row>
    <row r="2557" spans="1:15" ht="15.75">
      <c r="A2557" s="174"/>
      <c r="C2557" s="38"/>
      <c r="D2557" s="38"/>
      <c r="E2557" s="38"/>
      <c r="F2557" s="640"/>
      <c r="G2557" s="38"/>
      <c r="H2557" s="38"/>
      <c r="I2557" s="38"/>
      <c r="J2557" s="38"/>
      <c r="K2557" s="640"/>
      <c r="L2557" s="38"/>
    </row>
    <row r="2558" spans="1:15" ht="15.75">
      <c r="A2558" s="174"/>
      <c r="C2558" s="38"/>
      <c r="D2558" s="38"/>
      <c r="E2558" s="38"/>
      <c r="F2558" s="640"/>
      <c r="G2558" s="38"/>
      <c r="H2558" s="38"/>
      <c r="I2558" s="38"/>
      <c r="J2558" s="38"/>
      <c r="K2558" s="640"/>
      <c r="L2558" s="38"/>
    </row>
    <row r="2559" spans="1:15" ht="15.75">
      <c r="A2559" s="174"/>
      <c r="C2559" s="38"/>
      <c r="D2559" s="38"/>
      <c r="E2559" s="38"/>
      <c r="F2559" s="640"/>
      <c r="G2559" s="38"/>
      <c r="H2559" s="38"/>
      <c r="I2559" s="38"/>
      <c r="J2559" s="38"/>
      <c r="K2559" s="640"/>
      <c r="L2559" s="38"/>
    </row>
    <row r="2560" spans="1:15" ht="15.75">
      <c r="A2560" s="174"/>
      <c r="C2560" s="38"/>
      <c r="D2560" s="38"/>
      <c r="E2560" s="38"/>
      <c r="F2560" s="640"/>
      <c r="G2560" s="38"/>
      <c r="H2560" s="38"/>
      <c r="I2560" s="38"/>
      <c r="J2560" s="38"/>
      <c r="K2560" s="640"/>
      <c r="L2560" s="38"/>
    </row>
    <row r="2561" spans="1:12" ht="15.75">
      <c r="A2561" s="174"/>
      <c r="C2561" s="38"/>
      <c r="D2561" s="38"/>
      <c r="E2561" s="38"/>
      <c r="F2561" s="640"/>
      <c r="G2561" s="38"/>
      <c r="H2561" s="38"/>
      <c r="I2561" s="38"/>
      <c r="J2561" s="38"/>
      <c r="K2561" s="640"/>
      <c r="L2561" s="38"/>
    </row>
    <row r="2562" spans="1:12" ht="15.75">
      <c r="A2562" s="174"/>
      <c r="C2562" s="38"/>
      <c r="D2562" s="38"/>
      <c r="E2562" s="38"/>
      <c r="F2562" s="640"/>
      <c r="G2562" s="38"/>
      <c r="H2562" s="38"/>
      <c r="I2562" s="38"/>
      <c r="J2562" s="38"/>
      <c r="K2562" s="640"/>
      <c r="L2562" s="38"/>
    </row>
    <row r="2563" spans="1:12" ht="15.75">
      <c r="A2563" s="174"/>
      <c r="C2563" s="38"/>
      <c r="D2563" s="38"/>
      <c r="E2563" s="38"/>
      <c r="F2563" s="640"/>
      <c r="G2563" s="38"/>
      <c r="H2563" s="38"/>
      <c r="I2563" s="38"/>
      <c r="J2563" s="38"/>
      <c r="K2563" s="640"/>
      <c r="L2563" s="38"/>
    </row>
    <row r="2564" spans="1:12" ht="15.75">
      <c r="A2564" s="174"/>
      <c r="C2564" s="38"/>
      <c r="D2564" s="38"/>
      <c r="E2564" s="38"/>
      <c r="F2564" s="640"/>
      <c r="G2564" s="38"/>
      <c r="H2564" s="38"/>
      <c r="I2564" s="38"/>
      <c r="J2564" s="38"/>
      <c r="K2564" s="640"/>
      <c r="L2564" s="38"/>
    </row>
    <row r="2565" spans="1:12" ht="15.75">
      <c r="A2565" s="174"/>
      <c r="C2565" s="38"/>
      <c r="D2565" s="38"/>
      <c r="E2565" s="38"/>
      <c r="F2565" s="640"/>
      <c r="G2565" s="38"/>
      <c r="H2565" s="38"/>
      <c r="I2565" s="38"/>
      <c r="J2565" s="38"/>
      <c r="K2565" s="640"/>
      <c r="L2565" s="38"/>
    </row>
    <row r="2566" spans="1:12" ht="15.75">
      <c r="A2566" s="174"/>
      <c r="C2566" s="38"/>
      <c r="D2566" s="38"/>
      <c r="E2566" s="38"/>
      <c r="F2566" s="640"/>
      <c r="G2566" s="38"/>
      <c r="H2566" s="38"/>
      <c r="I2566" s="38"/>
      <c r="J2566" s="38"/>
      <c r="K2566" s="640"/>
      <c r="L2566" s="38"/>
    </row>
    <row r="2567" spans="1:12" ht="15.75">
      <c r="A2567" s="174"/>
      <c r="C2567" s="38"/>
      <c r="D2567" s="38"/>
      <c r="E2567" s="38"/>
      <c r="F2567" s="640"/>
      <c r="G2567" s="38"/>
      <c r="H2567" s="38"/>
      <c r="I2567" s="38"/>
      <c r="J2567" s="38"/>
      <c r="K2567" s="640"/>
      <c r="L2567" s="38"/>
    </row>
    <row r="2568" spans="1:12" ht="15.75">
      <c r="A2568" s="174"/>
      <c r="C2568" s="38"/>
      <c r="D2568" s="38"/>
      <c r="E2568" s="38"/>
      <c r="F2568" s="640"/>
      <c r="G2568" s="38"/>
      <c r="H2568" s="38"/>
      <c r="I2568" s="38"/>
      <c r="J2568" s="38"/>
      <c r="K2568" s="640"/>
      <c r="L2568" s="38"/>
    </row>
    <row r="2569" spans="1:12" ht="15.75">
      <c r="A2569" s="640"/>
      <c r="B2569" s="38"/>
      <c r="C2569" s="38"/>
      <c r="D2569" s="38"/>
      <c r="E2569" s="38"/>
      <c r="F2569" s="640"/>
      <c r="G2569" s="38"/>
      <c r="H2569" s="38"/>
      <c r="I2569" s="38"/>
      <c r="J2569" s="38"/>
      <c r="K2569" s="640"/>
      <c r="L2569" s="38"/>
    </row>
    <row r="2570" spans="1:12" ht="15.75">
      <c r="A2570" s="640"/>
      <c r="B2570" s="38"/>
      <c r="C2570" s="38"/>
      <c r="D2570" s="38"/>
      <c r="E2570" s="38"/>
      <c r="F2570" s="640"/>
      <c r="G2570" s="38"/>
      <c r="H2570" s="38"/>
      <c r="I2570" s="38"/>
      <c r="J2570" s="38"/>
      <c r="K2570" s="640"/>
      <c r="L2570" s="38"/>
    </row>
    <row r="2571" spans="1:12" ht="15.75">
      <c r="A2571" s="640"/>
      <c r="B2571" s="38"/>
      <c r="C2571" s="38"/>
      <c r="D2571" s="38"/>
      <c r="E2571" s="38"/>
      <c r="F2571" s="640"/>
      <c r="G2571" s="38"/>
      <c r="H2571" s="38"/>
      <c r="I2571" s="38"/>
      <c r="J2571" s="38"/>
      <c r="K2571" s="640"/>
      <c r="L2571" s="38"/>
    </row>
    <row r="2572" spans="1:12" ht="15.75">
      <c r="A2572" s="639"/>
      <c r="B2572" s="38"/>
    </row>
    <row r="2573" spans="1:12" s="38" customFormat="1" ht="15.75">
      <c r="A2573" s="639"/>
    </row>
    <row r="2574" spans="1:12" s="38" customFormat="1" ht="23.25">
      <c r="A2574" s="638" t="s">
        <v>2194</v>
      </c>
    </row>
    <row r="2575" spans="1:12" ht="15.75">
      <c r="A2575" s="640" t="s">
        <v>2638</v>
      </c>
      <c r="B2575" s="38"/>
      <c r="C2575" s="38"/>
      <c r="D2575" s="38"/>
      <c r="E2575" s="38"/>
      <c r="F2575" s="640" t="s">
        <v>2639</v>
      </c>
      <c r="G2575" s="38"/>
      <c r="H2575" s="38"/>
      <c r="I2575" s="38"/>
      <c r="J2575" s="38"/>
      <c r="K2575" s="640" t="s">
        <v>2640</v>
      </c>
      <c r="L2575" s="38"/>
    </row>
    <row r="2576" spans="1:12" ht="15.75">
      <c r="A2576" s="174"/>
      <c r="F2576" s="174" t="s">
        <v>718</v>
      </c>
      <c r="G2576" t="s">
        <v>4361</v>
      </c>
      <c r="K2576" s="174" t="s">
        <v>718</v>
      </c>
      <c r="L2576" t="s">
        <v>4371</v>
      </c>
    </row>
    <row r="2577" spans="1:14" ht="15.75">
      <c r="A2577" s="174"/>
      <c r="F2577" s="174"/>
      <c r="K2577" s="174" t="s">
        <v>716</v>
      </c>
      <c r="L2577" t="s">
        <v>4366</v>
      </c>
    </row>
    <row r="2578" spans="1:14" ht="15.75">
      <c r="A2578" s="174"/>
      <c r="F2578" s="174"/>
      <c r="K2578" s="174" t="s">
        <v>717</v>
      </c>
      <c r="L2578" t="s">
        <v>4367</v>
      </c>
    </row>
    <row r="2579" spans="1:14" ht="15.75">
      <c r="A2579" s="174"/>
      <c r="F2579" s="174"/>
      <c r="K2579" s="174" t="s">
        <v>717</v>
      </c>
      <c r="L2579" t="s">
        <v>4422</v>
      </c>
      <c r="M2579" s="643"/>
      <c r="N2579" s="38"/>
    </row>
    <row r="2580" spans="1:14" ht="15.75">
      <c r="A2580" s="174"/>
      <c r="K2580" s="174" t="s">
        <v>717</v>
      </c>
      <c r="L2580" t="s">
        <v>5096</v>
      </c>
      <c r="M2580" s="636"/>
    </row>
    <row r="2581" spans="1:14" ht="15.75">
      <c r="A2581" s="639"/>
      <c r="B2581" s="38"/>
      <c r="K2581" s="174" t="s">
        <v>716</v>
      </c>
      <c r="L2581" t="s">
        <v>5454</v>
      </c>
    </row>
    <row r="2582" spans="1:14" ht="15.75">
      <c r="A2582" s="639"/>
      <c r="B2582" s="38"/>
      <c r="K2582" s="174" t="s">
        <v>717</v>
      </c>
      <c r="L2582" t="s">
        <v>5461</v>
      </c>
    </row>
    <row r="2583" spans="1:14" ht="15.75">
      <c r="A2583" s="639"/>
      <c r="B2583" s="38"/>
      <c r="K2583" s="174" t="s">
        <v>717</v>
      </c>
      <c r="L2583" t="s">
        <v>5550</v>
      </c>
      <c r="M2583" s="38"/>
      <c r="N2583" s="199"/>
    </row>
    <row r="2584" spans="1:14" ht="15.75">
      <c r="A2584" s="639"/>
      <c r="B2584" s="38"/>
      <c r="K2584" s="174" t="s">
        <v>718</v>
      </c>
      <c r="L2584" t="s">
        <v>5710</v>
      </c>
    </row>
    <row r="2585" spans="1:14" ht="15.75">
      <c r="A2585" s="639"/>
      <c r="B2585" s="38"/>
      <c r="K2585" s="174" t="s">
        <v>718</v>
      </c>
      <c r="L2585" t="s">
        <v>5856</v>
      </c>
    </row>
    <row r="2586" spans="1:14" ht="15.75">
      <c r="A2586" s="639"/>
      <c r="B2586" s="38"/>
      <c r="K2586" s="174"/>
    </row>
    <row r="2587" spans="1:14" ht="15.75">
      <c r="A2587" s="639"/>
      <c r="B2587" s="38"/>
      <c r="K2587" s="174"/>
    </row>
    <row r="2588" spans="1:14" ht="15.75">
      <c r="A2588" s="639"/>
      <c r="B2588" s="38"/>
      <c r="K2588" s="174"/>
    </row>
    <row r="2589" spans="1:14" ht="15.75">
      <c r="A2589" s="639"/>
      <c r="B2589" s="38"/>
      <c r="K2589" s="174"/>
    </row>
    <row r="2590" spans="1:14" ht="15.75">
      <c r="A2590" s="639"/>
      <c r="B2590" s="38"/>
      <c r="K2590" s="174"/>
    </row>
    <row r="2591" spans="1:14" ht="15.75">
      <c r="A2591" s="639"/>
      <c r="B2591" s="38"/>
      <c r="K2591" s="174"/>
    </row>
    <row r="2592" spans="1:14" ht="15.75">
      <c r="A2592" s="639"/>
      <c r="B2592" s="38"/>
      <c r="K2592" s="174"/>
    </row>
    <row r="2593" spans="1:12" ht="15.75">
      <c r="A2593" s="639"/>
      <c r="B2593" s="38"/>
      <c r="K2593" s="174"/>
    </row>
    <row r="2594" spans="1:12" ht="15.75">
      <c r="A2594" s="639"/>
      <c r="B2594" s="38"/>
      <c r="K2594" s="174"/>
    </row>
    <row r="2595" spans="1:12" ht="15.75">
      <c r="A2595" s="639"/>
      <c r="B2595" s="38"/>
      <c r="K2595" s="174"/>
    </row>
    <row r="2596" spans="1:12" ht="15.75">
      <c r="A2596" s="639"/>
      <c r="B2596" s="38"/>
      <c r="K2596" s="174"/>
    </row>
    <row r="2597" spans="1:12" ht="15.75">
      <c r="A2597" s="639"/>
      <c r="B2597" s="38"/>
    </row>
    <row r="2598" spans="1:12" ht="15.75">
      <c r="A2598" s="639"/>
      <c r="B2598" s="38"/>
    </row>
    <row r="2599" spans="1:12" ht="15.75">
      <c r="A2599" s="639"/>
      <c r="B2599" s="38"/>
    </row>
    <row r="2600" spans="1:12" ht="15.75">
      <c r="A2600" s="639"/>
      <c r="B2600" s="38"/>
    </row>
    <row r="2601" spans="1:12" ht="15.75">
      <c r="A2601" s="639"/>
      <c r="B2601" s="38"/>
    </row>
    <row r="2602" spans="1:12" ht="15.75">
      <c r="A2602" s="639"/>
      <c r="B2602" s="38"/>
    </row>
    <row r="2603" spans="1:12" ht="15.75">
      <c r="A2603" s="639"/>
      <c r="B2603" s="38"/>
    </row>
    <row r="2604" spans="1:12" ht="15.75">
      <c r="A2604" s="639"/>
      <c r="B2604" s="38"/>
    </row>
    <row r="2605" spans="1:12" s="38" customFormat="1" ht="23.25">
      <c r="A2605" s="638" t="s">
        <v>651</v>
      </c>
    </row>
    <row r="2606" spans="1:12" ht="15.75">
      <c r="A2606" s="640" t="s">
        <v>2638</v>
      </c>
      <c r="B2606" s="38"/>
      <c r="C2606" s="38"/>
      <c r="D2606" s="38"/>
      <c r="E2606" s="38"/>
      <c r="F2606" s="640" t="s">
        <v>2639</v>
      </c>
      <c r="G2606" s="38"/>
      <c r="H2606" s="38"/>
      <c r="I2606" s="38"/>
      <c r="J2606" s="38"/>
      <c r="K2606" s="640" t="s">
        <v>2640</v>
      </c>
      <c r="L2606" s="38"/>
    </row>
    <row r="2607" spans="1:12" ht="15.75">
      <c r="A2607" s="174" t="s">
        <v>718</v>
      </c>
      <c r="B2607" t="s">
        <v>4866</v>
      </c>
      <c r="C2607" s="38"/>
      <c r="D2607" s="38"/>
      <c r="E2607" s="38"/>
      <c r="F2607" s="174" t="s">
        <v>718</v>
      </c>
      <c r="G2607" t="s">
        <v>5639</v>
      </c>
      <c r="J2607" s="38"/>
      <c r="K2607" s="174"/>
    </row>
    <row r="2608" spans="1:12" ht="15.75">
      <c r="A2608" s="174"/>
      <c r="C2608" s="38"/>
      <c r="D2608" s="38"/>
      <c r="E2608" s="38"/>
      <c r="F2608" s="174"/>
      <c r="H2608" s="38"/>
      <c r="I2608" s="38"/>
      <c r="J2608" s="38"/>
      <c r="K2608" s="174"/>
    </row>
    <row r="2609" spans="1:11" ht="15.75">
      <c r="A2609" s="174"/>
      <c r="C2609" s="38"/>
      <c r="D2609" s="38"/>
      <c r="E2609" s="38"/>
      <c r="F2609" s="174"/>
      <c r="H2609" s="38"/>
      <c r="I2609" s="38"/>
      <c r="J2609" s="38"/>
      <c r="K2609" s="174"/>
    </row>
    <row r="2610" spans="1:11" ht="15.75">
      <c r="A2610" s="174"/>
      <c r="C2610" s="38"/>
      <c r="D2610" s="38"/>
      <c r="E2610" s="38"/>
      <c r="F2610" s="174"/>
      <c r="H2610" s="38"/>
      <c r="I2610" s="38"/>
      <c r="J2610" s="38"/>
      <c r="K2610" s="174"/>
    </row>
    <row r="2611" spans="1:11" ht="15.75">
      <c r="A2611" s="174"/>
      <c r="C2611" s="38"/>
      <c r="D2611" s="38"/>
      <c r="E2611" s="38"/>
      <c r="F2611" s="174"/>
      <c r="H2611" s="38"/>
      <c r="I2611" s="38"/>
      <c r="J2611" s="38"/>
      <c r="K2611" s="174"/>
    </row>
    <row r="2612" spans="1:11" ht="15.75">
      <c r="A2612" s="174"/>
      <c r="C2612" s="38"/>
      <c r="D2612" s="38"/>
      <c r="E2612" s="38"/>
      <c r="F2612" s="174"/>
      <c r="H2612" s="38"/>
      <c r="I2612" s="38"/>
      <c r="J2612" s="38"/>
      <c r="K2612" s="174"/>
    </row>
    <row r="2613" spans="1:11" ht="15.75">
      <c r="A2613" s="174"/>
      <c r="C2613" s="38"/>
      <c r="D2613" s="38"/>
      <c r="E2613" s="38"/>
      <c r="F2613" s="174"/>
      <c r="H2613" s="38"/>
      <c r="I2613" s="38"/>
      <c r="J2613" s="38"/>
      <c r="K2613" s="174"/>
    </row>
    <row r="2614" spans="1:11" ht="15.75">
      <c r="A2614" s="174"/>
      <c r="C2614" s="38"/>
      <c r="D2614" s="38"/>
      <c r="E2614" s="38"/>
      <c r="F2614" s="174"/>
      <c r="H2614" s="38"/>
      <c r="I2614" s="38"/>
      <c r="J2614" s="38"/>
      <c r="K2614" s="174"/>
    </row>
    <row r="2615" spans="1:11" ht="15.75">
      <c r="A2615" s="174"/>
      <c r="C2615" s="38"/>
      <c r="D2615" s="38"/>
      <c r="E2615" s="38"/>
      <c r="F2615" s="640"/>
      <c r="G2615" s="38"/>
      <c r="H2615" s="38"/>
      <c r="I2615" s="38"/>
      <c r="J2615" s="38"/>
      <c r="K2615" s="174"/>
    </row>
    <row r="2616" spans="1:11" ht="15.75">
      <c r="A2616" s="174"/>
      <c r="C2616" s="38"/>
      <c r="D2616" s="38"/>
      <c r="E2616" s="38"/>
      <c r="F2616" s="640"/>
      <c r="G2616" s="38"/>
      <c r="H2616" s="38"/>
      <c r="I2616" s="38"/>
      <c r="J2616" s="38"/>
      <c r="K2616" s="174"/>
    </row>
    <row r="2617" spans="1:11" ht="15.75">
      <c r="A2617" s="174"/>
      <c r="C2617" s="38"/>
      <c r="D2617" s="38"/>
      <c r="E2617" s="38"/>
      <c r="F2617" s="640"/>
      <c r="G2617" s="38"/>
      <c r="H2617" s="38"/>
      <c r="I2617" s="38"/>
      <c r="J2617" s="38"/>
      <c r="K2617" s="174"/>
    </row>
    <row r="2618" spans="1:11" ht="15.75">
      <c r="A2618" s="174"/>
      <c r="C2618" s="38"/>
      <c r="D2618" s="38"/>
      <c r="E2618" s="38"/>
      <c r="F2618" s="640"/>
      <c r="G2618" s="38"/>
      <c r="H2618" s="38"/>
      <c r="I2618" s="38"/>
      <c r="J2618" s="38"/>
      <c r="K2618" s="174"/>
    </row>
    <row r="2619" spans="1:11" ht="15.75">
      <c r="A2619" s="174"/>
      <c r="C2619" s="38"/>
      <c r="D2619" s="38"/>
      <c r="E2619" s="38"/>
      <c r="F2619" s="640"/>
      <c r="G2619" s="38"/>
      <c r="H2619" s="38"/>
      <c r="I2619" s="38"/>
      <c r="J2619" s="38"/>
      <c r="K2619" s="174"/>
    </row>
    <row r="2620" spans="1:11" ht="15.75">
      <c r="A2620" s="174"/>
      <c r="C2620" s="38"/>
      <c r="D2620" s="38"/>
      <c r="E2620" s="38"/>
      <c r="F2620" s="640"/>
      <c r="G2620" s="38"/>
      <c r="H2620" s="38"/>
      <c r="I2620" s="38"/>
      <c r="J2620" s="38"/>
      <c r="K2620" s="174"/>
    </row>
    <row r="2621" spans="1:11" ht="15.75">
      <c r="A2621" s="174"/>
      <c r="C2621" s="38"/>
      <c r="D2621" s="38"/>
      <c r="E2621" s="38"/>
      <c r="F2621" s="640"/>
      <c r="G2621" s="38"/>
      <c r="H2621" s="38"/>
      <c r="I2621" s="38"/>
      <c r="J2621" s="38"/>
      <c r="K2621" s="174"/>
    </row>
    <row r="2622" spans="1:11" ht="15.75">
      <c r="A2622" s="174"/>
      <c r="C2622" s="38"/>
      <c r="D2622" s="38"/>
      <c r="E2622" s="38"/>
      <c r="F2622" s="640"/>
      <c r="G2622" s="38"/>
      <c r="H2622" s="38"/>
      <c r="I2622" s="38"/>
      <c r="J2622" s="38"/>
      <c r="K2622" s="174"/>
    </row>
    <row r="2623" spans="1:11" ht="15.75">
      <c r="A2623" s="174"/>
      <c r="C2623" s="38"/>
      <c r="D2623" s="38"/>
      <c r="E2623" s="38"/>
      <c r="F2623" s="640"/>
      <c r="G2623" s="38"/>
      <c r="H2623" s="38"/>
      <c r="I2623" s="38"/>
      <c r="J2623" s="38"/>
      <c r="K2623" s="174"/>
    </row>
    <row r="2624" spans="1:11" ht="15.75">
      <c r="A2624" s="174"/>
      <c r="C2624" s="38"/>
      <c r="D2624" s="38"/>
      <c r="E2624" s="38"/>
      <c r="F2624" s="640"/>
      <c r="G2624" s="38"/>
      <c r="H2624" s="38"/>
      <c r="I2624" s="38"/>
      <c r="J2624" s="38"/>
      <c r="K2624" s="174"/>
    </row>
    <row r="2625" spans="1:12" ht="15.75">
      <c r="A2625" s="174"/>
      <c r="K2625" s="174"/>
    </row>
    <row r="2626" spans="1:12" ht="15.75">
      <c r="A2626" s="174"/>
      <c r="K2626" s="174"/>
    </row>
    <row r="2627" spans="1:12" ht="15.75">
      <c r="A2627" s="639"/>
      <c r="B2627" s="38"/>
      <c r="K2627" s="174"/>
    </row>
    <row r="2628" spans="1:12" ht="15.75">
      <c r="A2628" s="639"/>
      <c r="B2628" s="38"/>
      <c r="K2628" s="174"/>
    </row>
    <row r="2629" spans="1:12" ht="15.75">
      <c r="A2629" s="639"/>
      <c r="B2629" s="38"/>
      <c r="K2629" s="174"/>
    </row>
    <row r="2630" spans="1:12" ht="15.75">
      <c r="A2630" s="639"/>
      <c r="B2630" s="38"/>
      <c r="K2630" s="174"/>
    </row>
    <row r="2631" spans="1:12" ht="15.75">
      <c r="A2631" s="639"/>
      <c r="B2631" s="38"/>
    </row>
    <row r="2632" spans="1:12" ht="15.75">
      <c r="A2632" s="639"/>
      <c r="B2632" s="38"/>
    </row>
    <row r="2633" spans="1:12" ht="15.75">
      <c r="A2633" s="639"/>
      <c r="B2633" s="38"/>
    </row>
    <row r="2634" spans="1:12" ht="15.75">
      <c r="A2634" s="639"/>
      <c r="B2634" s="38"/>
    </row>
    <row r="2635" spans="1:12" ht="15.75">
      <c r="A2635" s="639"/>
      <c r="B2635" s="38"/>
    </row>
    <row r="2636" spans="1:12" ht="23.25">
      <c r="A2636" s="638" t="s">
        <v>682</v>
      </c>
      <c r="B2636" s="38"/>
      <c r="C2636" s="38"/>
      <c r="D2636" s="38"/>
      <c r="E2636" s="38"/>
      <c r="F2636" s="38"/>
      <c r="G2636" s="38"/>
      <c r="H2636" s="38"/>
      <c r="I2636" s="38"/>
      <c r="J2636" s="38"/>
      <c r="K2636" s="38"/>
      <c r="L2636" s="38"/>
    </row>
    <row r="2637" spans="1:12" ht="15.75">
      <c r="A2637" s="640" t="s">
        <v>2638</v>
      </c>
      <c r="B2637" s="38"/>
      <c r="C2637" s="38"/>
      <c r="D2637" s="38"/>
      <c r="E2637" s="38"/>
      <c r="F2637" s="640" t="s">
        <v>2639</v>
      </c>
      <c r="G2637" s="38"/>
      <c r="H2637" s="38"/>
      <c r="I2637" s="38"/>
      <c r="J2637" s="38"/>
      <c r="K2637" s="640" t="s">
        <v>2640</v>
      </c>
      <c r="L2637" s="38"/>
    </row>
    <row r="2638" spans="1:12" ht="15.75">
      <c r="A2638" s="174" t="s">
        <v>717</v>
      </c>
      <c r="B2638" t="s">
        <v>4772</v>
      </c>
      <c r="C2638" s="38"/>
      <c r="D2638" s="38"/>
      <c r="E2638" s="38"/>
      <c r="F2638" s="174" t="s">
        <v>718</v>
      </c>
      <c r="G2638" t="s">
        <v>4415</v>
      </c>
      <c r="J2638" s="38"/>
      <c r="K2638" s="174" t="s">
        <v>718</v>
      </c>
      <c r="L2638" t="s">
        <v>4401</v>
      </c>
    </row>
    <row r="2639" spans="1:12" ht="15.75">
      <c r="A2639" s="174" t="s">
        <v>718</v>
      </c>
      <c r="B2639" t="s">
        <v>5874</v>
      </c>
      <c r="D2639" s="38"/>
      <c r="E2639" s="38"/>
      <c r="F2639" s="174" t="s">
        <v>718</v>
      </c>
      <c r="G2639" t="s">
        <v>4963</v>
      </c>
      <c r="H2639" s="38"/>
      <c r="I2639" s="38"/>
      <c r="J2639" s="38"/>
      <c r="K2639" s="174" t="s">
        <v>716</v>
      </c>
      <c r="L2639" t="s">
        <v>4416</v>
      </c>
    </row>
    <row r="2640" spans="1:12" ht="15.75">
      <c r="A2640" s="174"/>
      <c r="C2640" s="38"/>
      <c r="D2640" s="38"/>
      <c r="E2640" s="38"/>
      <c r="F2640" s="174" t="s">
        <v>718</v>
      </c>
      <c r="G2640" t="s">
        <v>6085</v>
      </c>
      <c r="H2640" s="38"/>
      <c r="I2640" s="38"/>
      <c r="J2640" s="38"/>
      <c r="K2640" s="174" t="s">
        <v>716</v>
      </c>
      <c r="L2640" t="s">
        <v>4961</v>
      </c>
    </row>
    <row r="2641" spans="1:12" ht="15.75">
      <c r="A2641" s="174"/>
      <c r="C2641" s="38"/>
      <c r="D2641" s="38"/>
      <c r="E2641" s="38"/>
      <c r="F2641" s="174"/>
      <c r="H2641" s="38"/>
      <c r="I2641" s="38"/>
      <c r="J2641" s="38"/>
      <c r="K2641" s="174" t="s">
        <v>716</v>
      </c>
      <c r="L2641" t="s">
        <v>4962</v>
      </c>
    </row>
    <row r="2642" spans="1:12" ht="15.75">
      <c r="A2642" s="174"/>
      <c r="C2642" s="38"/>
      <c r="D2642" s="38"/>
      <c r="E2642" s="38"/>
      <c r="F2642" s="640"/>
      <c r="G2642" s="38"/>
      <c r="H2642" s="38"/>
      <c r="I2642" s="38"/>
      <c r="J2642" s="38"/>
      <c r="K2642" s="174" t="s">
        <v>717</v>
      </c>
      <c r="L2642" t="s">
        <v>5326</v>
      </c>
    </row>
    <row r="2643" spans="1:12" ht="15.75">
      <c r="A2643" s="174"/>
      <c r="C2643" s="38"/>
      <c r="D2643" s="38"/>
      <c r="E2643" s="38"/>
      <c r="F2643" s="640"/>
      <c r="G2643" s="38"/>
      <c r="H2643" s="38"/>
      <c r="I2643" s="38"/>
      <c r="J2643" s="38"/>
      <c r="K2643" s="174" t="s">
        <v>718</v>
      </c>
      <c r="L2643" t="s">
        <v>5333</v>
      </c>
    </row>
    <row r="2644" spans="1:12" ht="15.75">
      <c r="A2644" s="174"/>
      <c r="C2644" s="38"/>
      <c r="D2644" s="38"/>
      <c r="E2644" s="38"/>
      <c r="F2644" s="640"/>
      <c r="G2644" s="38"/>
      <c r="H2644" s="38"/>
      <c r="I2644" s="38"/>
      <c r="J2644" s="38"/>
      <c r="K2644" s="174" t="s">
        <v>718</v>
      </c>
      <c r="L2644" t="s">
        <v>5553</v>
      </c>
    </row>
    <row r="2645" spans="1:12" ht="15.75">
      <c r="A2645" s="174"/>
      <c r="C2645" s="38"/>
      <c r="D2645" s="38"/>
      <c r="E2645" s="38"/>
      <c r="F2645" s="640"/>
      <c r="G2645" s="38"/>
      <c r="H2645" s="38"/>
      <c r="I2645" s="38"/>
      <c r="J2645" s="38"/>
      <c r="K2645" s="174" t="s">
        <v>718</v>
      </c>
      <c r="L2645" t="s">
        <v>5718</v>
      </c>
    </row>
    <row r="2646" spans="1:12" ht="15.75">
      <c r="A2646" s="174"/>
      <c r="C2646" s="38"/>
      <c r="D2646" s="38"/>
      <c r="E2646" s="38"/>
      <c r="F2646" s="640"/>
      <c r="G2646" s="38"/>
      <c r="H2646" s="38"/>
      <c r="I2646" s="38"/>
      <c r="J2646" s="38"/>
      <c r="K2646" s="174" t="s">
        <v>717</v>
      </c>
      <c r="L2646" t="s">
        <v>5777</v>
      </c>
    </row>
    <row r="2647" spans="1:12" ht="15.75">
      <c r="A2647" s="174"/>
      <c r="K2647" s="174"/>
    </row>
    <row r="2648" spans="1:12" ht="15.75">
      <c r="A2648" s="174"/>
      <c r="K2648" s="174"/>
    </row>
    <row r="2649" spans="1:12" ht="15.75">
      <c r="A2649" s="174"/>
      <c r="K2649" s="174"/>
    </row>
    <row r="2650" spans="1:12" ht="15.75">
      <c r="A2650" s="174"/>
      <c r="K2650" s="174"/>
    </row>
    <row r="2651" spans="1:12" ht="15.75">
      <c r="A2651" s="174"/>
      <c r="K2651" s="174"/>
    </row>
    <row r="2652" spans="1:12" ht="15.75">
      <c r="A2652" s="174"/>
      <c r="K2652" s="174"/>
    </row>
    <row r="2653" spans="1:12" ht="15.75">
      <c r="A2653" s="174"/>
      <c r="K2653" s="174"/>
    </row>
    <row r="2654" spans="1:12" ht="15.75">
      <c r="A2654" s="174"/>
      <c r="K2654" s="174"/>
    </row>
    <row r="2655" spans="1:12" ht="15.75">
      <c r="A2655" s="639"/>
      <c r="B2655" s="38"/>
      <c r="K2655" s="174"/>
    </row>
    <row r="2656" spans="1:12" ht="15.75">
      <c r="A2656" s="639"/>
      <c r="B2656" s="38"/>
      <c r="K2656" s="174"/>
    </row>
    <row r="2657" spans="1:12" ht="15.75">
      <c r="A2657" s="639"/>
      <c r="B2657" s="38"/>
    </row>
    <row r="2658" spans="1:12" ht="15.75">
      <c r="A2658" s="639"/>
      <c r="B2658" s="38"/>
    </row>
    <row r="2659" spans="1:12" ht="15.75">
      <c r="A2659" s="639"/>
      <c r="B2659" s="38"/>
    </row>
    <row r="2660" spans="1:12" ht="15.75">
      <c r="A2660" s="639"/>
      <c r="B2660" s="38"/>
    </row>
    <row r="2661" spans="1:12" ht="15.75">
      <c r="A2661" s="639"/>
      <c r="B2661" s="38"/>
    </row>
    <row r="2662" spans="1:12" ht="15.75">
      <c r="A2662" s="639"/>
      <c r="B2662" s="38"/>
    </row>
    <row r="2663" spans="1:12" ht="15.75">
      <c r="A2663" s="639"/>
      <c r="B2663" s="38"/>
    </row>
    <row r="2664" spans="1:12" ht="15.75">
      <c r="A2664" s="639"/>
      <c r="B2664" s="38"/>
    </row>
    <row r="2665" spans="1:12" ht="15.75">
      <c r="A2665" s="639"/>
      <c r="B2665" s="38"/>
    </row>
    <row r="2666" spans="1:12" s="38" customFormat="1" ht="15.75">
      <c r="A2666" s="639"/>
    </row>
    <row r="2667" spans="1:12" s="38" customFormat="1" ht="23.25">
      <c r="A2667" s="638" t="s">
        <v>2700</v>
      </c>
    </row>
    <row r="2668" spans="1:12" ht="15.75">
      <c r="A2668" s="640" t="s">
        <v>2638</v>
      </c>
      <c r="B2668" s="38"/>
      <c r="C2668" s="38"/>
      <c r="D2668" s="38"/>
      <c r="E2668" s="38"/>
      <c r="F2668" s="640" t="s">
        <v>2639</v>
      </c>
      <c r="G2668" s="38"/>
      <c r="H2668" s="38"/>
      <c r="I2668" s="38"/>
      <c r="J2668" s="38"/>
      <c r="K2668" s="640" t="s">
        <v>2640</v>
      </c>
      <c r="L2668" s="38"/>
    </row>
    <row r="2669" spans="1:12" ht="15.75">
      <c r="A2669" s="174" t="s">
        <v>716</v>
      </c>
      <c r="B2669" t="s">
        <v>4562</v>
      </c>
      <c r="C2669" s="38"/>
      <c r="D2669" s="38"/>
      <c r="E2669" s="38"/>
      <c r="F2669" s="174" t="s">
        <v>717</v>
      </c>
      <c r="G2669" t="s">
        <v>4868</v>
      </c>
      <c r="H2669" s="636"/>
      <c r="K2669" s="174" t="s">
        <v>718</v>
      </c>
      <c r="L2669" t="s">
        <v>4913</v>
      </c>
    </row>
    <row r="2670" spans="1:12" ht="15.75">
      <c r="A2670" s="645" t="s">
        <v>716</v>
      </c>
      <c r="B2670" t="s">
        <v>5478</v>
      </c>
      <c r="C2670" s="38"/>
      <c r="D2670" s="38"/>
      <c r="E2670" s="38"/>
      <c r="F2670" s="174"/>
      <c r="H2670" s="38"/>
      <c r="I2670" s="38"/>
      <c r="J2670" s="38"/>
      <c r="K2670" s="174" t="s">
        <v>716</v>
      </c>
      <c r="L2670" t="s">
        <v>5462</v>
      </c>
    </row>
    <row r="2671" spans="1:12" ht="15.75">
      <c r="A2671" s="174" t="s">
        <v>716</v>
      </c>
      <c r="B2671" t="s">
        <v>6066</v>
      </c>
      <c r="C2671" s="38"/>
      <c r="D2671" s="38"/>
      <c r="E2671" s="38"/>
      <c r="F2671" s="640"/>
      <c r="G2671" s="38"/>
      <c r="H2671" s="38"/>
      <c r="I2671" s="38"/>
      <c r="J2671" s="38"/>
      <c r="K2671" s="174" t="s">
        <v>717</v>
      </c>
      <c r="L2671" t="s">
        <v>5318</v>
      </c>
    </row>
    <row r="2672" spans="1:12" ht="15.75">
      <c r="A2672" s="640"/>
      <c r="B2672" s="38"/>
      <c r="C2672" s="38"/>
      <c r="D2672" s="38"/>
      <c r="E2672" s="38"/>
      <c r="F2672" s="640"/>
      <c r="G2672" s="38"/>
      <c r="H2672" s="38"/>
      <c r="I2672" s="38"/>
      <c r="J2672" s="38"/>
      <c r="K2672" s="174" t="s">
        <v>718</v>
      </c>
      <c r="L2672" t="s">
        <v>5447</v>
      </c>
    </row>
    <row r="2673" spans="1:13" ht="15.75">
      <c r="A2673" s="640"/>
      <c r="B2673" s="38"/>
      <c r="C2673" s="38"/>
      <c r="D2673" s="38"/>
      <c r="E2673" s="38"/>
      <c r="F2673" s="640"/>
      <c r="G2673" s="38"/>
      <c r="H2673" s="38"/>
      <c r="I2673" s="38"/>
      <c r="J2673" s="38"/>
      <c r="K2673" s="174" t="s">
        <v>716</v>
      </c>
      <c r="L2673" t="s">
        <v>5357</v>
      </c>
    </row>
    <row r="2674" spans="1:13" ht="15.75">
      <c r="A2674" s="640"/>
      <c r="B2674" s="38"/>
      <c r="C2674" s="38"/>
      <c r="D2674" s="38"/>
      <c r="E2674" s="38"/>
      <c r="F2674" s="640"/>
      <c r="G2674" s="38"/>
      <c r="H2674" s="38"/>
      <c r="I2674" s="38"/>
      <c r="J2674" s="38"/>
      <c r="K2674" s="174" t="s">
        <v>716</v>
      </c>
      <c r="L2674" t="s">
        <v>5096</v>
      </c>
      <c r="M2674" s="636"/>
    </row>
    <row r="2675" spans="1:13" ht="15.75">
      <c r="A2675" s="640"/>
      <c r="B2675" s="38"/>
      <c r="C2675" s="38"/>
      <c r="D2675" s="38"/>
      <c r="E2675" s="38"/>
      <c r="F2675" s="640"/>
      <c r="G2675" s="38"/>
      <c r="H2675" s="38"/>
      <c r="I2675" s="38"/>
      <c r="J2675" s="38"/>
      <c r="K2675" s="174" t="s">
        <v>717</v>
      </c>
      <c r="L2675" t="s">
        <v>5463</v>
      </c>
    </row>
    <row r="2676" spans="1:13" ht="15.75">
      <c r="A2676" s="640"/>
      <c r="B2676" s="38"/>
      <c r="C2676" s="38"/>
      <c r="D2676" s="38"/>
      <c r="E2676" s="38"/>
      <c r="F2676" s="640"/>
      <c r="G2676" s="38"/>
      <c r="H2676" s="38"/>
      <c r="I2676" s="38"/>
      <c r="J2676" s="38"/>
      <c r="K2676" s="174" t="s">
        <v>717</v>
      </c>
      <c r="L2676" t="s">
        <v>5875</v>
      </c>
    </row>
    <row r="2677" spans="1:13" ht="15.75">
      <c r="A2677" s="640"/>
      <c r="B2677" s="38"/>
      <c r="C2677" s="38"/>
      <c r="D2677" s="38"/>
      <c r="E2677" s="38"/>
      <c r="F2677" s="640"/>
      <c r="G2677" s="38"/>
      <c r="H2677" s="38"/>
      <c r="I2677" s="38"/>
      <c r="J2677" s="38"/>
      <c r="K2677" s="174" t="s">
        <v>717</v>
      </c>
      <c r="L2677" t="s">
        <v>5873</v>
      </c>
    </row>
    <row r="2678" spans="1:13" ht="15.75">
      <c r="A2678" s="640"/>
      <c r="B2678" s="38"/>
      <c r="C2678" s="38"/>
      <c r="D2678" s="38"/>
      <c r="E2678" s="38"/>
      <c r="F2678" s="640"/>
      <c r="G2678" s="38"/>
      <c r="H2678" s="38"/>
      <c r="I2678" s="38"/>
      <c r="J2678" s="38"/>
      <c r="K2678" s="640"/>
      <c r="L2678" s="38"/>
    </row>
    <row r="2679" spans="1:13" ht="15.75">
      <c r="A2679" s="640"/>
      <c r="B2679" s="38"/>
      <c r="C2679" s="38"/>
      <c r="D2679" s="38"/>
      <c r="E2679" s="38"/>
      <c r="F2679" s="640"/>
      <c r="G2679" s="38"/>
      <c r="H2679" s="38"/>
      <c r="I2679" s="38"/>
      <c r="J2679" s="38"/>
      <c r="K2679" s="640"/>
      <c r="L2679" s="38"/>
    </row>
    <row r="2680" spans="1:13" ht="15.75">
      <c r="A2680" s="640"/>
      <c r="B2680" s="38"/>
      <c r="C2680" s="38"/>
      <c r="D2680" s="38"/>
      <c r="E2680" s="38"/>
      <c r="F2680" s="640"/>
      <c r="G2680" s="38"/>
      <c r="H2680" s="38"/>
      <c r="I2680" s="38"/>
      <c r="J2680" s="38"/>
      <c r="K2680" s="640"/>
      <c r="L2680" s="38"/>
    </row>
    <row r="2681" spans="1:13" ht="15.75">
      <c r="A2681" s="640"/>
      <c r="B2681" s="38"/>
      <c r="C2681" s="38"/>
      <c r="D2681" s="38"/>
      <c r="E2681" s="38"/>
      <c r="F2681" s="640"/>
      <c r="G2681" s="38"/>
      <c r="H2681" s="38"/>
      <c r="I2681" s="38"/>
      <c r="J2681" s="38"/>
      <c r="K2681" s="640"/>
      <c r="L2681" s="38"/>
    </row>
    <row r="2682" spans="1:13" ht="15.75">
      <c r="A2682" s="640"/>
      <c r="B2682" s="38"/>
      <c r="C2682" s="38"/>
      <c r="D2682" s="38"/>
      <c r="E2682" s="38"/>
      <c r="F2682" s="640"/>
      <c r="G2682" s="38"/>
      <c r="H2682" s="38"/>
      <c r="I2682" s="38"/>
      <c r="J2682" s="38"/>
      <c r="K2682" s="640"/>
      <c r="L2682" s="38"/>
    </row>
    <row r="2683" spans="1:13" ht="15.75">
      <c r="A2683" s="640"/>
      <c r="B2683" s="38"/>
      <c r="C2683" s="38"/>
      <c r="D2683" s="38"/>
      <c r="E2683" s="38"/>
      <c r="F2683" s="640"/>
      <c r="G2683" s="38"/>
      <c r="H2683" s="38"/>
      <c r="I2683" s="38"/>
      <c r="J2683" s="38"/>
      <c r="K2683" s="640"/>
      <c r="L2683" s="38"/>
    </row>
    <row r="2684" spans="1:13" ht="15.75">
      <c r="A2684" s="640"/>
      <c r="B2684" s="38"/>
      <c r="C2684" s="38"/>
      <c r="D2684" s="38"/>
      <c r="E2684" s="38"/>
      <c r="F2684" s="640"/>
      <c r="G2684" s="38"/>
      <c r="H2684" s="38"/>
      <c r="I2684" s="38"/>
      <c r="J2684" s="38"/>
      <c r="K2684" s="640"/>
      <c r="L2684" s="38"/>
    </row>
    <row r="2685" spans="1:13" ht="15.75">
      <c r="A2685" s="640"/>
      <c r="B2685" s="38"/>
      <c r="C2685" s="38"/>
      <c r="D2685" s="38"/>
      <c r="E2685" s="38"/>
      <c r="F2685" s="640"/>
      <c r="G2685" s="38"/>
      <c r="H2685" s="38"/>
      <c r="I2685" s="38"/>
      <c r="J2685" s="38"/>
      <c r="K2685" s="640"/>
      <c r="L2685" s="38"/>
    </row>
    <row r="2686" spans="1:13" ht="15.75">
      <c r="A2686" s="640"/>
      <c r="B2686" s="38"/>
      <c r="C2686" s="38"/>
      <c r="D2686" s="38"/>
      <c r="E2686" s="38"/>
      <c r="F2686" s="640"/>
      <c r="G2686" s="38"/>
      <c r="H2686" s="38"/>
      <c r="I2686" s="38"/>
      <c r="J2686" s="38"/>
      <c r="K2686" s="640"/>
      <c r="L2686" s="38"/>
    </row>
    <row r="2687" spans="1:13" ht="15.75">
      <c r="A2687" s="639"/>
      <c r="B2687" s="38"/>
    </row>
    <row r="2688" spans="1:13" ht="15.75">
      <c r="A2688" s="639"/>
      <c r="B2688" s="38"/>
    </row>
    <row r="2689" spans="1:14" ht="15.75">
      <c r="A2689" s="639"/>
      <c r="B2689" s="38"/>
    </row>
    <row r="2690" spans="1:14" ht="15.75">
      <c r="A2690" s="639"/>
      <c r="B2690" s="38"/>
    </row>
    <row r="2691" spans="1:14" ht="15.75">
      <c r="A2691" s="639"/>
      <c r="B2691" s="38"/>
    </row>
    <row r="2692" spans="1:14" ht="15.75">
      <c r="A2692" s="639"/>
      <c r="B2692" s="38"/>
    </row>
    <row r="2693" spans="1:14" ht="15.75">
      <c r="A2693" s="639"/>
      <c r="B2693" s="38"/>
    </row>
    <row r="2694" spans="1:14" ht="15.75">
      <c r="A2694" s="639"/>
      <c r="B2694" s="38"/>
    </row>
    <row r="2695" spans="1:14" ht="15.75">
      <c r="A2695" s="639"/>
      <c r="B2695" s="38"/>
    </row>
    <row r="2696" spans="1:14" ht="15.75">
      <c r="A2696" s="639"/>
      <c r="B2696" s="38"/>
    </row>
    <row r="2697" spans="1:14" s="38" customFormat="1" ht="15.75">
      <c r="A2697" s="639"/>
    </row>
    <row r="2698" spans="1:14" s="38" customFormat="1" ht="23.25">
      <c r="A2698" s="638" t="s">
        <v>2726</v>
      </c>
    </row>
    <row r="2699" spans="1:14" ht="15.75">
      <c r="A2699" s="640" t="s">
        <v>2638</v>
      </c>
      <c r="B2699" s="38"/>
      <c r="C2699" s="38"/>
      <c r="D2699" s="38"/>
      <c r="E2699" s="38"/>
      <c r="F2699" s="640" t="s">
        <v>2639</v>
      </c>
      <c r="G2699" s="38"/>
      <c r="H2699" s="38"/>
      <c r="I2699" s="38"/>
      <c r="J2699" s="38"/>
      <c r="K2699" s="640" t="s">
        <v>2640</v>
      </c>
      <c r="L2699" s="38"/>
    </row>
    <row r="2700" spans="1:14" ht="15.75">
      <c r="A2700" s="174" t="s">
        <v>717</v>
      </c>
      <c r="B2700" t="s">
        <v>4264</v>
      </c>
      <c r="F2700" s="174" t="s">
        <v>717</v>
      </c>
      <c r="G2700" t="s">
        <v>4256</v>
      </c>
      <c r="K2700" s="174" t="s">
        <v>716</v>
      </c>
      <c r="L2700" t="s">
        <v>4270</v>
      </c>
    </row>
    <row r="2701" spans="1:14" ht="15.75">
      <c r="A2701" s="174" t="s">
        <v>717</v>
      </c>
      <c r="B2701" t="s">
        <v>4454</v>
      </c>
      <c r="F2701" s="174" t="s">
        <v>717</v>
      </c>
      <c r="G2701" t="s">
        <v>5301</v>
      </c>
      <c r="H2701" s="38"/>
      <c r="I2701" s="199"/>
      <c r="K2701" s="174" t="s">
        <v>717</v>
      </c>
      <c r="L2701" t="s">
        <v>4253</v>
      </c>
    </row>
    <row r="2702" spans="1:14" ht="15.75">
      <c r="A2702" s="645" t="s">
        <v>716</v>
      </c>
      <c r="B2702" t="s">
        <v>4496</v>
      </c>
      <c r="F2702" s="174" t="s">
        <v>717</v>
      </c>
      <c r="G2702" t="s">
        <v>5554</v>
      </c>
      <c r="H2702" s="38"/>
      <c r="I2702" s="38"/>
      <c r="K2702" s="174" t="s">
        <v>717</v>
      </c>
      <c r="L2702" t="s">
        <v>4371</v>
      </c>
    </row>
    <row r="2703" spans="1:14" ht="15.75">
      <c r="A2703" s="645" t="s">
        <v>716</v>
      </c>
      <c r="B2703" t="s">
        <v>4823</v>
      </c>
      <c r="F2703" s="174" t="s">
        <v>716</v>
      </c>
      <c r="G2703" t="s">
        <v>5639</v>
      </c>
      <c r="K2703" s="174" t="s">
        <v>718</v>
      </c>
      <c r="L2703" t="s">
        <v>4419</v>
      </c>
    </row>
    <row r="2704" spans="1:14" ht="15.75">
      <c r="A2704" s="645" t="s">
        <v>716</v>
      </c>
      <c r="B2704" t="s">
        <v>5068</v>
      </c>
      <c r="F2704" s="174" t="s">
        <v>718</v>
      </c>
      <c r="G2704" t="s">
        <v>5876</v>
      </c>
      <c r="K2704" s="174" t="s">
        <v>717</v>
      </c>
      <c r="L2704" t="s">
        <v>4444</v>
      </c>
      <c r="M2704" s="38"/>
      <c r="N2704" s="38"/>
    </row>
    <row r="2705" spans="1:15" ht="15.75">
      <c r="A2705" s="174" t="s">
        <v>717</v>
      </c>
      <c r="B2705" t="s">
        <v>4867</v>
      </c>
      <c r="C2705" s="38"/>
      <c r="D2705" s="38"/>
      <c r="F2705" s="174" t="s">
        <v>716</v>
      </c>
      <c r="G2705" t="s">
        <v>6097</v>
      </c>
      <c r="H2705" s="38"/>
      <c r="I2705" s="38"/>
      <c r="K2705" s="174" t="s">
        <v>717</v>
      </c>
      <c r="L2705" t="s">
        <v>4507</v>
      </c>
      <c r="M2705" s="38"/>
      <c r="N2705" s="38"/>
      <c r="O2705" s="38"/>
    </row>
    <row r="2706" spans="1:15" ht="15.75">
      <c r="A2706" s="174" t="s">
        <v>717</v>
      </c>
      <c r="B2706" t="s">
        <v>5477</v>
      </c>
      <c r="K2706" s="174" t="s">
        <v>717</v>
      </c>
      <c r="L2706" t="s">
        <v>4563</v>
      </c>
      <c r="M2706" s="636"/>
    </row>
    <row r="2707" spans="1:15" ht="15.75">
      <c r="C2707" s="38"/>
      <c r="D2707" s="38"/>
      <c r="E2707" s="38"/>
      <c r="K2707" s="174" t="s">
        <v>718</v>
      </c>
      <c r="L2707" t="s">
        <v>4945</v>
      </c>
    </row>
    <row r="2708" spans="1:15" ht="15.75">
      <c r="A2708" s="639"/>
      <c r="B2708" s="38"/>
      <c r="K2708" s="174" t="s">
        <v>718</v>
      </c>
      <c r="L2708" t="s">
        <v>5137</v>
      </c>
    </row>
    <row r="2709" spans="1:15" ht="15.75">
      <c r="A2709" s="639"/>
      <c r="B2709" s="38"/>
      <c r="K2709" s="174" t="s">
        <v>716</v>
      </c>
      <c r="L2709" t="s">
        <v>5138</v>
      </c>
    </row>
    <row r="2710" spans="1:15" ht="15.75">
      <c r="A2710" s="639"/>
      <c r="B2710" s="38"/>
      <c r="K2710" s="174" t="s">
        <v>716</v>
      </c>
      <c r="L2710" t="s">
        <v>5461</v>
      </c>
    </row>
    <row r="2711" spans="1:15" ht="15.75">
      <c r="A2711" s="639"/>
      <c r="B2711" s="38"/>
      <c r="K2711" s="174" t="s">
        <v>716</v>
      </c>
      <c r="L2711" t="s">
        <v>5446</v>
      </c>
      <c r="M2711" s="38"/>
      <c r="N2711" s="199"/>
      <c r="O2711" s="38"/>
    </row>
    <row r="2712" spans="1:15" ht="15.75">
      <c r="A2712" s="639"/>
      <c r="B2712" s="38"/>
      <c r="K2712" s="174" t="s">
        <v>718</v>
      </c>
      <c r="L2712" t="s">
        <v>5444</v>
      </c>
      <c r="M2712" s="21"/>
      <c r="N2712" s="58"/>
    </row>
    <row r="2713" spans="1:15" ht="15.75">
      <c r="A2713" s="639"/>
      <c r="B2713" s="38"/>
      <c r="K2713" s="174" t="s">
        <v>716</v>
      </c>
      <c r="L2713" t="s">
        <v>5545</v>
      </c>
      <c r="M2713" s="38"/>
      <c r="N2713" s="38"/>
    </row>
    <row r="2714" spans="1:15" ht="15.75">
      <c r="A2714" s="639"/>
      <c r="B2714" s="38"/>
      <c r="K2714" s="174" t="s">
        <v>716</v>
      </c>
      <c r="L2714" t="s">
        <v>5772</v>
      </c>
    </row>
    <row r="2715" spans="1:15" ht="15.75">
      <c r="A2715" s="639"/>
      <c r="B2715" s="38"/>
      <c r="K2715" s="174" t="s">
        <v>716</v>
      </c>
      <c r="L2715" t="s">
        <v>5773</v>
      </c>
    </row>
    <row r="2716" spans="1:15" ht="15.75">
      <c r="A2716" s="639"/>
      <c r="B2716" s="38"/>
      <c r="K2716" s="174" t="s">
        <v>716</v>
      </c>
      <c r="L2716" t="s">
        <v>5774</v>
      </c>
    </row>
    <row r="2717" spans="1:15" ht="15.75">
      <c r="A2717" s="639"/>
      <c r="B2717" s="38"/>
      <c r="K2717" s="174" t="s">
        <v>716</v>
      </c>
      <c r="L2717" t="s">
        <v>5775</v>
      </c>
    </row>
    <row r="2718" spans="1:15" ht="15.75">
      <c r="A2718" s="639"/>
      <c r="B2718" s="38"/>
      <c r="K2718" s="174" t="s">
        <v>716</v>
      </c>
      <c r="L2718" t="s">
        <v>5875</v>
      </c>
    </row>
    <row r="2719" spans="1:15" ht="15.75">
      <c r="A2719" s="639"/>
      <c r="B2719" s="38"/>
      <c r="K2719" s="174" t="s">
        <v>716</v>
      </c>
      <c r="L2719" t="s">
        <v>5873</v>
      </c>
    </row>
    <row r="2720" spans="1:15" ht="15.75">
      <c r="A2720" s="639"/>
      <c r="B2720" s="38"/>
      <c r="K2720" s="174" t="s">
        <v>716</v>
      </c>
      <c r="L2720" t="s">
        <v>5867</v>
      </c>
    </row>
    <row r="2721" spans="1:16" ht="15.75">
      <c r="A2721" s="639"/>
      <c r="B2721" s="38"/>
      <c r="K2721" s="174" t="s">
        <v>717</v>
      </c>
      <c r="L2721" t="s">
        <v>5862</v>
      </c>
      <c r="P2721" t="s">
        <v>2452</v>
      </c>
    </row>
    <row r="2722" spans="1:16" ht="15.75">
      <c r="A2722" s="639"/>
      <c r="B2722" s="38"/>
      <c r="K2722" s="174" t="s">
        <v>717</v>
      </c>
      <c r="L2722" t="s">
        <v>5876</v>
      </c>
    </row>
    <row r="2723" spans="1:16" ht="15.75">
      <c r="A2723" s="639"/>
      <c r="B2723" s="38"/>
      <c r="K2723" s="174" t="s">
        <v>716</v>
      </c>
      <c r="L2723" t="s">
        <v>5981</v>
      </c>
      <c r="M2723" s="17"/>
    </row>
    <row r="2724" spans="1:16" ht="15.75">
      <c r="A2724" s="639"/>
      <c r="B2724" s="38"/>
      <c r="K2724" s="174"/>
    </row>
    <row r="2725" spans="1:16" ht="15.75">
      <c r="A2725" s="639"/>
      <c r="B2725" s="38"/>
    </row>
    <row r="2726" spans="1:16" ht="15.75">
      <c r="A2726" s="639"/>
      <c r="B2726" s="38"/>
    </row>
    <row r="2727" spans="1:16" ht="15.75">
      <c r="A2727" s="639"/>
      <c r="B2727" s="38"/>
    </row>
    <row r="2728" spans="1:16" s="38" customFormat="1" ht="15.75">
      <c r="A2728" s="639"/>
    </row>
    <row r="2729" spans="1:16" s="38" customFormat="1" ht="23.25">
      <c r="A2729" s="638" t="s">
        <v>3621</v>
      </c>
    </row>
    <row r="2730" spans="1:16" ht="15.75">
      <c r="A2730" s="640" t="s">
        <v>2638</v>
      </c>
      <c r="B2730" s="38"/>
      <c r="C2730" s="38"/>
      <c r="D2730" s="38"/>
      <c r="E2730" s="38"/>
      <c r="F2730" s="640" t="s">
        <v>2639</v>
      </c>
      <c r="G2730" s="38"/>
      <c r="H2730" s="38"/>
      <c r="I2730" s="38"/>
      <c r="J2730" s="38"/>
      <c r="K2730" s="640" t="s">
        <v>2640</v>
      </c>
      <c r="L2730" s="38"/>
    </row>
    <row r="2731" spans="1:16" ht="15.75">
      <c r="A2731" s="174" t="s">
        <v>716</v>
      </c>
      <c r="B2731" t="s">
        <v>4267</v>
      </c>
      <c r="F2731" s="174" t="s">
        <v>717</v>
      </c>
      <c r="G2731" t="s">
        <v>4844</v>
      </c>
      <c r="K2731" s="174" t="s">
        <v>717</v>
      </c>
      <c r="L2731" t="s">
        <v>4423</v>
      </c>
      <c r="M2731" s="38"/>
      <c r="N2731" s="38"/>
    </row>
    <row r="2732" spans="1:16" ht="15.75">
      <c r="A2732" s="645" t="s">
        <v>717</v>
      </c>
      <c r="B2732" t="s">
        <v>4677</v>
      </c>
      <c r="C2732" s="38"/>
      <c r="D2732" s="38"/>
      <c r="F2732" s="174"/>
      <c r="H2732" s="38"/>
      <c r="K2732" s="174" t="s">
        <v>716</v>
      </c>
      <c r="L2732" t="s">
        <v>4948</v>
      </c>
    </row>
    <row r="2733" spans="1:16" ht="15.75">
      <c r="A2733" s="645" t="s">
        <v>716</v>
      </c>
      <c r="B2733" t="s">
        <v>5643</v>
      </c>
      <c r="F2733" s="174"/>
      <c r="K2733" s="174" t="s">
        <v>716</v>
      </c>
      <c r="L2733" t="s">
        <v>4952</v>
      </c>
    </row>
    <row r="2734" spans="1:16" ht="15.75">
      <c r="A2734" s="174" t="s">
        <v>717</v>
      </c>
      <c r="B2734" t="s">
        <v>5941</v>
      </c>
      <c r="F2734" s="174"/>
      <c r="K2734" s="174" t="s">
        <v>716</v>
      </c>
      <c r="L2734" t="s">
        <v>4949</v>
      </c>
    </row>
    <row r="2735" spans="1:16" ht="15.75">
      <c r="A2735" s="639"/>
      <c r="B2735" s="38"/>
      <c r="F2735" s="174"/>
      <c r="K2735" s="174" t="s">
        <v>717</v>
      </c>
      <c r="L2735" t="s">
        <v>5340</v>
      </c>
    </row>
    <row r="2736" spans="1:16" ht="15.75">
      <c r="A2736" s="639"/>
      <c r="B2736" s="38"/>
      <c r="F2736" s="174"/>
      <c r="K2736" s="174" t="s">
        <v>717</v>
      </c>
      <c r="L2736" t="s">
        <v>5064</v>
      </c>
    </row>
    <row r="2737" spans="1:14" ht="15.75">
      <c r="A2737" s="639"/>
      <c r="B2737" s="38"/>
      <c r="K2737" s="174" t="s">
        <v>718</v>
      </c>
      <c r="L2737" t="s">
        <v>5132</v>
      </c>
      <c r="M2737" s="38"/>
      <c r="N2737" s="38"/>
    </row>
    <row r="2738" spans="1:14" ht="15.75">
      <c r="A2738" s="639"/>
      <c r="B2738" s="38"/>
      <c r="K2738" s="174" t="s">
        <v>717</v>
      </c>
      <c r="L2738" t="s">
        <v>5313</v>
      </c>
    </row>
    <row r="2739" spans="1:14" ht="15.75">
      <c r="A2739" s="639"/>
      <c r="B2739" s="38"/>
      <c r="H2739" t="s">
        <v>2452</v>
      </c>
      <c r="K2739" s="174" t="s">
        <v>716</v>
      </c>
      <c r="L2739" t="s">
        <v>5341</v>
      </c>
    </row>
    <row r="2740" spans="1:14" ht="15.75">
      <c r="A2740" s="639"/>
      <c r="B2740" s="38"/>
      <c r="H2740" t="s">
        <v>2452</v>
      </c>
      <c r="K2740" s="174" t="s">
        <v>717</v>
      </c>
      <c r="L2740" t="s">
        <v>5441</v>
      </c>
    </row>
    <row r="2741" spans="1:14" ht="15.75">
      <c r="A2741" s="639"/>
      <c r="B2741" s="38"/>
      <c r="K2741" s="174" t="s">
        <v>717</v>
      </c>
      <c r="L2741" t="s">
        <v>5458</v>
      </c>
    </row>
    <row r="2742" spans="1:14" ht="15.75">
      <c r="A2742" s="639"/>
      <c r="B2742" s="38"/>
      <c r="K2742" s="174" t="s">
        <v>718</v>
      </c>
      <c r="L2742" t="s">
        <v>5432</v>
      </c>
    </row>
    <row r="2743" spans="1:14" ht="15.75">
      <c r="A2743" s="639"/>
      <c r="B2743" s="38"/>
      <c r="K2743" s="174"/>
    </row>
    <row r="2744" spans="1:14" ht="15.75">
      <c r="A2744" s="639"/>
      <c r="B2744" s="38"/>
      <c r="K2744" s="174"/>
    </row>
    <row r="2745" spans="1:14" ht="15.75">
      <c r="A2745" s="639"/>
      <c r="B2745" s="38"/>
      <c r="J2745" t="s">
        <v>2452</v>
      </c>
      <c r="K2745" s="174"/>
    </row>
    <row r="2746" spans="1:14" ht="15.75">
      <c r="A2746" s="639"/>
      <c r="B2746" s="38"/>
    </row>
    <row r="2747" spans="1:14" ht="15.75">
      <c r="A2747" s="639"/>
      <c r="B2747" s="38"/>
    </row>
    <row r="2748" spans="1:14" ht="15.75">
      <c r="A2748" s="639"/>
      <c r="B2748" s="38"/>
    </row>
    <row r="2749" spans="1:14" ht="15.75">
      <c r="A2749" s="639"/>
      <c r="B2749" s="38"/>
    </row>
    <row r="2750" spans="1:14" ht="15.75">
      <c r="A2750" s="639"/>
      <c r="B2750" s="38"/>
    </row>
    <row r="2751" spans="1:14" ht="15.75">
      <c r="A2751" s="639"/>
      <c r="B2751" s="38"/>
    </row>
    <row r="2752" spans="1:14" ht="15.75">
      <c r="A2752" s="639"/>
      <c r="B2752" s="38"/>
    </row>
    <row r="2753" spans="1:15" ht="15.75">
      <c r="A2753" s="639"/>
      <c r="B2753" s="38"/>
    </row>
    <row r="2754" spans="1:15" ht="15.75">
      <c r="A2754" s="639"/>
      <c r="B2754" s="38"/>
    </row>
    <row r="2755" spans="1:15" ht="15.75">
      <c r="A2755" s="639"/>
      <c r="B2755" s="38"/>
    </row>
    <row r="2756" spans="1:15" ht="15.75">
      <c r="A2756" s="639"/>
      <c r="B2756" s="38"/>
    </row>
    <row r="2757" spans="1:15" ht="15.75">
      <c r="A2757" s="639"/>
      <c r="B2757" s="38"/>
    </row>
    <row r="2758" spans="1:15" ht="15.75">
      <c r="A2758" s="639"/>
      <c r="B2758" s="38"/>
    </row>
    <row r="2759" spans="1:15" s="38" customFormat="1" ht="15.75">
      <c r="A2759" s="639"/>
    </row>
    <row r="2760" spans="1:15" s="38" customFormat="1" ht="23.25">
      <c r="A2760" s="638" t="s">
        <v>3622</v>
      </c>
    </row>
    <row r="2761" spans="1:15" ht="15.75">
      <c r="A2761" s="640" t="s">
        <v>2638</v>
      </c>
      <c r="B2761" s="38"/>
      <c r="C2761" s="38"/>
      <c r="D2761" s="38"/>
      <c r="E2761" s="38"/>
      <c r="F2761" s="640" t="s">
        <v>2639</v>
      </c>
      <c r="G2761" s="38"/>
      <c r="H2761" s="38"/>
      <c r="I2761" s="38"/>
      <c r="J2761" s="38"/>
      <c r="K2761" s="640" t="s">
        <v>2640</v>
      </c>
      <c r="L2761" s="38"/>
    </row>
    <row r="2762" spans="1:15" ht="15.75">
      <c r="A2762" s="174" t="s">
        <v>716</v>
      </c>
      <c r="B2762" t="s">
        <v>4262</v>
      </c>
      <c r="C2762" s="38"/>
      <c r="D2762" s="38"/>
      <c r="E2762" s="38"/>
      <c r="F2762" s="174" t="s">
        <v>718</v>
      </c>
      <c r="G2762" t="s">
        <v>4256</v>
      </c>
      <c r="I2762" s="38"/>
      <c r="J2762" s="38"/>
      <c r="K2762" s="174" t="s">
        <v>717</v>
      </c>
      <c r="L2762" t="s">
        <v>4271</v>
      </c>
    </row>
    <row r="2763" spans="1:15" ht="15.75">
      <c r="A2763" s="174" t="s">
        <v>718</v>
      </c>
      <c r="B2763" t="s">
        <v>4781</v>
      </c>
      <c r="E2763" s="38"/>
      <c r="F2763" s="174" t="s">
        <v>718</v>
      </c>
      <c r="G2763" t="s">
        <v>4733</v>
      </c>
      <c r="I2763" s="38"/>
      <c r="J2763" s="38"/>
      <c r="K2763" s="174" t="s">
        <v>717</v>
      </c>
      <c r="L2763" t="s">
        <v>4360</v>
      </c>
    </row>
    <row r="2764" spans="1:15" ht="15.75">
      <c r="A2764" s="174" t="s">
        <v>718</v>
      </c>
      <c r="B2764" t="s">
        <v>4867</v>
      </c>
      <c r="C2764" s="38"/>
      <c r="D2764" s="38"/>
      <c r="E2764" s="38"/>
      <c r="F2764" s="174" t="s">
        <v>718</v>
      </c>
      <c r="G2764" t="s">
        <v>4846</v>
      </c>
      <c r="J2764" s="38"/>
      <c r="K2764" s="174" t="s">
        <v>718</v>
      </c>
      <c r="L2764" t="s">
        <v>4416</v>
      </c>
    </row>
    <row r="2765" spans="1:15" ht="15.75">
      <c r="A2765" s="174" t="s">
        <v>716</v>
      </c>
      <c r="B2765" t="s">
        <v>5174</v>
      </c>
      <c r="C2765" s="38"/>
      <c r="D2765" s="38"/>
      <c r="E2765" s="38"/>
      <c r="F2765" s="174"/>
      <c r="H2765" s="38"/>
      <c r="I2765" s="38"/>
      <c r="J2765" s="38"/>
      <c r="K2765" s="174" t="s">
        <v>716</v>
      </c>
      <c r="L2765" t="s">
        <v>4441</v>
      </c>
      <c r="M2765" s="38"/>
      <c r="N2765" s="38"/>
    </row>
    <row r="2766" spans="1:15" ht="15.75">
      <c r="A2766" s="645" t="s">
        <v>716</v>
      </c>
      <c r="B2766" t="s">
        <v>5645</v>
      </c>
      <c r="C2766" s="38"/>
      <c r="D2766" s="38"/>
      <c r="E2766" s="38" t="s">
        <v>2452</v>
      </c>
      <c r="F2766" s="640"/>
      <c r="G2766" s="38"/>
      <c r="H2766" s="38"/>
      <c r="I2766" s="38"/>
      <c r="J2766" s="38"/>
      <c r="K2766" s="174" t="s">
        <v>717</v>
      </c>
      <c r="L2766" t="s">
        <v>4442</v>
      </c>
      <c r="M2766" s="38"/>
      <c r="N2766" s="38"/>
    </row>
    <row r="2767" spans="1:15" ht="15.75">
      <c r="A2767" s="174" t="s">
        <v>718</v>
      </c>
      <c r="B2767" t="s">
        <v>5872</v>
      </c>
      <c r="D2767" s="38"/>
      <c r="E2767" s="38"/>
      <c r="F2767" s="640"/>
      <c r="G2767" s="38"/>
      <c r="H2767" s="38"/>
      <c r="I2767" s="38"/>
      <c r="J2767" s="38"/>
      <c r="K2767" s="174" t="s">
        <v>717</v>
      </c>
      <c r="L2767" t="s">
        <v>4443</v>
      </c>
      <c r="M2767" s="38"/>
      <c r="N2767" s="38"/>
    </row>
    <row r="2768" spans="1:15" ht="15.75">
      <c r="A2768" s="640"/>
      <c r="B2768" s="38"/>
      <c r="C2768" s="38"/>
      <c r="D2768" s="38"/>
      <c r="E2768" s="38"/>
      <c r="F2768" s="640"/>
      <c r="G2768" s="38"/>
      <c r="H2768" s="38"/>
      <c r="I2768" s="38"/>
      <c r="J2768" s="38"/>
      <c r="K2768" s="174" t="s">
        <v>718</v>
      </c>
      <c r="L2768" t="s">
        <v>4515</v>
      </c>
      <c r="M2768" s="38"/>
      <c r="N2768" s="38"/>
      <c r="O2768" s="38"/>
    </row>
    <row r="2769" spans="1:15" ht="15.75">
      <c r="A2769" s="640"/>
      <c r="B2769" s="38"/>
      <c r="C2769" s="38"/>
      <c r="D2769" s="38"/>
      <c r="E2769" s="38"/>
      <c r="F2769" s="640"/>
      <c r="G2769" s="38"/>
      <c r="H2769" s="38"/>
      <c r="I2769" s="38"/>
      <c r="J2769" s="38"/>
      <c r="K2769" s="174" t="s">
        <v>717</v>
      </c>
      <c r="L2769" t="s">
        <v>4668</v>
      </c>
    </row>
    <row r="2770" spans="1:15" ht="15.75">
      <c r="A2770" s="640"/>
      <c r="B2770" s="38"/>
      <c r="C2770" s="38"/>
      <c r="D2770" s="38"/>
      <c r="E2770" s="38"/>
      <c r="F2770" s="640"/>
      <c r="G2770" s="38"/>
      <c r="H2770" s="38"/>
      <c r="I2770" s="38"/>
      <c r="J2770" s="38"/>
      <c r="K2770" s="174" t="s">
        <v>716</v>
      </c>
      <c r="L2770" t="s">
        <v>4734</v>
      </c>
    </row>
    <row r="2771" spans="1:15" ht="15.75">
      <c r="A2771" s="640"/>
      <c r="B2771" s="38"/>
      <c r="C2771" s="38"/>
      <c r="D2771" s="38"/>
      <c r="E2771" s="38"/>
      <c r="F2771" s="640"/>
      <c r="G2771" s="38"/>
      <c r="H2771" s="38"/>
      <c r="I2771" s="38"/>
      <c r="J2771" s="38"/>
      <c r="K2771" s="174" t="s">
        <v>716</v>
      </c>
      <c r="L2771" t="s">
        <v>5048</v>
      </c>
    </row>
    <row r="2772" spans="1:15" ht="15.75">
      <c r="A2772" s="640"/>
      <c r="B2772" s="38"/>
      <c r="C2772" s="38"/>
      <c r="D2772" s="38"/>
      <c r="E2772" s="38"/>
      <c r="F2772" s="640"/>
      <c r="G2772" s="38"/>
      <c r="H2772" s="38"/>
      <c r="I2772" s="38"/>
      <c r="J2772" s="38"/>
      <c r="K2772" s="174" t="s">
        <v>716</v>
      </c>
      <c r="L2772" t="s">
        <v>5449</v>
      </c>
      <c r="M2772" s="38"/>
      <c r="N2772" s="199"/>
      <c r="O2772" s="38"/>
    </row>
    <row r="2773" spans="1:15" ht="15.75">
      <c r="A2773" s="640"/>
      <c r="B2773" s="38"/>
      <c r="C2773" s="38"/>
      <c r="D2773" s="38"/>
      <c r="E2773" s="38"/>
      <c r="F2773" s="640"/>
      <c r="G2773" s="38"/>
      <c r="H2773" s="38"/>
      <c r="I2773" s="38"/>
      <c r="J2773" s="38"/>
      <c r="K2773" s="174" t="s">
        <v>718</v>
      </c>
      <c r="L2773" t="s">
        <v>5521</v>
      </c>
      <c r="M2773" s="636"/>
    </row>
    <row r="2774" spans="1:15" ht="15.75">
      <c r="A2774" s="639"/>
      <c r="B2774" s="38"/>
      <c r="K2774" s="174" t="s">
        <v>716</v>
      </c>
      <c r="L2774" t="s">
        <v>5779</v>
      </c>
    </row>
    <row r="2775" spans="1:15" ht="15.75">
      <c r="A2775" s="639"/>
      <c r="B2775" s="38"/>
      <c r="K2775" s="174" t="s">
        <v>718</v>
      </c>
      <c r="L2775" t="s">
        <v>5875</v>
      </c>
    </row>
    <row r="2776" spans="1:15" ht="15.75">
      <c r="A2776" s="639"/>
      <c r="B2776" s="38"/>
      <c r="K2776" s="174" t="s">
        <v>716</v>
      </c>
      <c r="L2776" t="s">
        <v>5876</v>
      </c>
    </row>
    <row r="2777" spans="1:15" ht="15.75">
      <c r="A2777" s="639"/>
      <c r="B2777" s="38"/>
      <c r="K2777" s="174" t="s">
        <v>716</v>
      </c>
      <c r="L2777" t="s">
        <v>5871</v>
      </c>
    </row>
    <row r="2778" spans="1:15" ht="15.75">
      <c r="A2778" s="639"/>
      <c r="B2778" s="38"/>
      <c r="K2778" s="174" t="s">
        <v>716</v>
      </c>
      <c r="L2778" t="s">
        <v>5987</v>
      </c>
    </row>
    <row r="2779" spans="1:15" ht="15.75">
      <c r="A2779" s="639"/>
      <c r="B2779" s="38"/>
      <c r="K2779" s="174" t="s">
        <v>717</v>
      </c>
      <c r="L2779" t="s">
        <v>5988</v>
      </c>
    </row>
    <row r="2780" spans="1:15" ht="15.75">
      <c r="A2780" s="639"/>
      <c r="B2780" s="38"/>
    </row>
    <row r="2781" spans="1:15" ht="15.75">
      <c r="A2781" s="639"/>
      <c r="B2781" s="38"/>
    </row>
    <row r="2782" spans="1:15" ht="15.75">
      <c r="A2782" s="639"/>
      <c r="B2782" s="38"/>
    </row>
    <row r="2783" spans="1:15" ht="15.75">
      <c r="A2783" s="639"/>
      <c r="B2783" s="38"/>
    </row>
    <row r="2784" spans="1:15" ht="15.75">
      <c r="A2784" s="639"/>
      <c r="B2784" s="38"/>
    </row>
    <row r="2785" spans="1:12" ht="15.75">
      <c r="A2785" s="639"/>
      <c r="B2785" s="38"/>
    </row>
    <row r="2786" spans="1:12" ht="15.75">
      <c r="A2786" s="639"/>
      <c r="B2786" s="38"/>
    </row>
    <row r="2787" spans="1:12" ht="15.75">
      <c r="A2787" s="639"/>
      <c r="B2787" s="38"/>
    </row>
    <row r="2788" spans="1:12" ht="15.75">
      <c r="A2788" s="639"/>
      <c r="B2788" s="38"/>
    </row>
    <row r="2789" spans="1:12" ht="15.75">
      <c r="A2789" s="639"/>
      <c r="B2789" s="38"/>
    </row>
    <row r="2790" spans="1:12" s="38" customFormat="1" ht="15.75">
      <c r="A2790" s="639"/>
    </row>
    <row r="2791" spans="1:12" s="38" customFormat="1" ht="23.25">
      <c r="A2791" s="638" t="s">
        <v>154</v>
      </c>
    </row>
    <row r="2792" spans="1:12" ht="15.75">
      <c r="A2792" s="640" t="s">
        <v>2638</v>
      </c>
      <c r="B2792" s="38"/>
      <c r="C2792" s="38"/>
      <c r="D2792" s="38"/>
      <c r="E2792" s="38"/>
      <c r="F2792" s="640" t="s">
        <v>2639</v>
      </c>
      <c r="G2792" s="38"/>
      <c r="H2792" s="38"/>
      <c r="I2792" s="38"/>
      <c r="J2792" s="38"/>
      <c r="K2792" s="640" t="s">
        <v>2640</v>
      </c>
      <c r="L2792" s="38"/>
    </row>
    <row r="2793" spans="1:12" ht="15.75">
      <c r="A2793" s="174"/>
      <c r="F2793" s="174" t="s">
        <v>718</v>
      </c>
      <c r="G2793" t="s">
        <v>4518</v>
      </c>
      <c r="H2793" s="38"/>
      <c r="I2793" s="38"/>
      <c r="J2793" s="38"/>
      <c r="K2793" s="174" t="s">
        <v>716</v>
      </c>
      <c r="L2793" t="s">
        <v>4411</v>
      </c>
    </row>
    <row r="2794" spans="1:12" ht="15.75">
      <c r="A2794" s="174"/>
      <c r="F2794" s="174"/>
      <c r="K2794" s="174" t="s">
        <v>718</v>
      </c>
      <c r="L2794" t="s">
        <v>5772</v>
      </c>
    </row>
    <row r="2795" spans="1:12" ht="15.75">
      <c r="A2795" s="174"/>
      <c r="F2795" s="174"/>
      <c r="K2795" s="174" t="s">
        <v>718</v>
      </c>
      <c r="L2795" t="s">
        <v>5774</v>
      </c>
    </row>
    <row r="2796" spans="1:12" ht="15.75">
      <c r="A2796" s="174"/>
      <c r="F2796" s="174"/>
      <c r="K2796" s="174"/>
    </row>
    <row r="2797" spans="1:12" ht="15.75">
      <c r="A2797" s="174"/>
      <c r="F2797" s="174"/>
      <c r="K2797" s="174"/>
    </row>
    <row r="2798" spans="1:12" ht="15.75">
      <c r="A2798" s="174"/>
      <c r="F2798" s="174"/>
      <c r="K2798" s="174"/>
    </row>
    <row r="2799" spans="1:12" ht="15.75">
      <c r="A2799" s="174"/>
      <c r="F2799" s="174"/>
      <c r="K2799" s="174"/>
    </row>
    <row r="2800" spans="1:12" ht="15.75">
      <c r="A2800" s="174"/>
      <c r="K2800" s="174"/>
    </row>
    <row r="2801" spans="1:11" ht="15.75">
      <c r="A2801" s="174"/>
      <c r="K2801" s="174"/>
    </row>
    <row r="2802" spans="1:11" ht="15.75">
      <c r="A2802" s="174"/>
      <c r="K2802" s="174"/>
    </row>
    <row r="2803" spans="1:11" ht="15.75">
      <c r="A2803" s="174"/>
      <c r="K2803" s="174"/>
    </row>
    <row r="2804" spans="1:11" ht="15.75">
      <c r="A2804" s="174"/>
    </row>
    <row r="2805" spans="1:11" ht="15.75">
      <c r="A2805" s="174"/>
    </row>
    <row r="2806" spans="1:11" ht="15.75">
      <c r="A2806" s="174"/>
    </row>
    <row r="2807" spans="1:11" ht="15.75">
      <c r="A2807" s="174"/>
    </row>
    <row r="2808" spans="1:11" ht="15.75">
      <c r="A2808" s="174"/>
    </row>
    <row r="2809" spans="1:11" ht="15.75">
      <c r="A2809" s="174"/>
    </row>
    <row r="2810" spans="1:11" ht="15.75">
      <c r="A2810" s="174"/>
    </row>
    <row r="2811" spans="1:11" ht="15.75">
      <c r="A2811" s="174"/>
    </row>
    <row r="2812" spans="1:11" ht="15.75">
      <c r="A2812" s="174"/>
    </row>
    <row r="2813" spans="1:11" ht="15.75">
      <c r="A2813" s="174"/>
    </row>
    <row r="2814" spans="1:11" ht="15.75">
      <c r="A2814" s="174"/>
    </row>
    <row r="2815" spans="1:11" ht="15.75">
      <c r="A2815" s="174"/>
    </row>
    <row r="2816" spans="1:11" ht="15.75">
      <c r="A2816" s="639"/>
      <c r="B2816" s="38"/>
    </row>
    <row r="2817" spans="1:14" ht="15.75">
      <c r="A2817" s="639"/>
      <c r="B2817" s="38"/>
    </row>
    <row r="2818" spans="1:14" ht="15.75">
      <c r="A2818" s="639"/>
      <c r="B2818" s="38"/>
    </row>
    <row r="2819" spans="1:14" ht="15.75">
      <c r="A2819" s="639"/>
      <c r="B2819" s="38"/>
    </row>
    <row r="2820" spans="1:14" ht="15.75">
      <c r="A2820" s="639"/>
      <c r="B2820" s="38"/>
    </row>
    <row r="2821" spans="1:14" ht="15.75">
      <c r="A2821" s="639"/>
      <c r="B2821" s="38"/>
    </row>
    <row r="2822" spans="1:14" s="38" customFormat="1" ht="23.25">
      <c r="A2822" s="638" t="s">
        <v>2206</v>
      </c>
    </row>
    <row r="2823" spans="1:14" s="38" customFormat="1" ht="15.75">
      <c r="A2823" s="640" t="s">
        <v>2638</v>
      </c>
      <c r="F2823" s="640" t="s">
        <v>2639</v>
      </c>
      <c r="K2823" s="640" t="s">
        <v>2640</v>
      </c>
    </row>
    <row r="2824" spans="1:14" s="38" customFormat="1" ht="15.75">
      <c r="A2824" s="174" t="s">
        <v>717</v>
      </c>
      <c r="B2824" t="s">
        <v>4263</v>
      </c>
      <c r="F2824" s="174" t="s">
        <v>716</v>
      </c>
      <c r="G2824" t="s">
        <v>5176</v>
      </c>
      <c r="H2824"/>
      <c r="I2824"/>
      <c r="K2824" s="174" t="s">
        <v>717</v>
      </c>
      <c r="L2824" t="s">
        <v>4249</v>
      </c>
      <c r="M2824"/>
      <c r="N2824"/>
    </row>
    <row r="2825" spans="1:14" s="38" customFormat="1" ht="15.75">
      <c r="A2825" s="645" t="s">
        <v>716</v>
      </c>
      <c r="B2825" t="s">
        <v>4771</v>
      </c>
      <c r="F2825" s="174" t="s">
        <v>717</v>
      </c>
      <c r="G2825" t="s">
        <v>5722</v>
      </c>
      <c r="H2825"/>
      <c r="I2825"/>
      <c r="K2825" s="174" t="s">
        <v>717</v>
      </c>
      <c r="L2825" t="s">
        <v>4250</v>
      </c>
      <c r="M2825"/>
      <c r="N2825"/>
    </row>
    <row r="2826" spans="1:14" s="38" customFormat="1" ht="15.75">
      <c r="A2826" s="640"/>
      <c r="F2826" s="640"/>
      <c r="K2826" s="174" t="s">
        <v>718</v>
      </c>
      <c r="L2826" t="s">
        <v>4450</v>
      </c>
    </row>
    <row r="2827" spans="1:14" s="38" customFormat="1" ht="15.75">
      <c r="A2827" s="640"/>
      <c r="F2827" s="640"/>
      <c r="K2827" s="174" t="s">
        <v>718</v>
      </c>
      <c r="L2827" t="s">
        <v>4831</v>
      </c>
      <c r="M2827"/>
      <c r="N2827"/>
    </row>
    <row r="2828" spans="1:14" s="38" customFormat="1" ht="15.75">
      <c r="A2828" s="640"/>
      <c r="F2828" s="640"/>
      <c r="K2828" s="174" t="s">
        <v>717</v>
      </c>
      <c r="L2828" t="s">
        <v>5553</v>
      </c>
      <c r="M2828"/>
      <c r="N2828"/>
    </row>
    <row r="2829" spans="1:14" s="38" customFormat="1" ht="15.75">
      <c r="A2829" s="640"/>
      <c r="F2829" s="640"/>
      <c r="K2829" s="640"/>
    </row>
    <row r="2830" spans="1:14" s="38" customFormat="1" ht="15.75">
      <c r="A2830" s="640"/>
      <c r="F2830" s="640"/>
      <c r="K2830" s="640"/>
    </row>
    <row r="2831" spans="1:14" s="38" customFormat="1" ht="15.75">
      <c r="A2831" s="640"/>
      <c r="F2831" s="640"/>
      <c r="K2831" s="640"/>
    </row>
    <row r="2832" spans="1:14" s="38" customFormat="1" ht="15.75">
      <c r="A2832" s="640"/>
      <c r="F2832" s="640"/>
      <c r="K2832" s="640"/>
    </row>
    <row r="2833" spans="1:11" s="38" customFormat="1" ht="15.75">
      <c r="A2833" s="640"/>
      <c r="F2833" s="640"/>
      <c r="K2833" s="640"/>
    </row>
    <row r="2834" spans="1:11" s="38" customFormat="1" ht="15.75">
      <c r="A2834" s="640"/>
      <c r="F2834" s="640"/>
      <c r="K2834" s="640"/>
    </row>
    <row r="2835" spans="1:11" s="38" customFormat="1" ht="15.75">
      <c r="A2835" s="640"/>
      <c r="F2835" s="640"/>
      <c r="K2835" s="640"/>
    </row>
    <row r="2836" spans="1:11" s="38" customFormat="1" ht="15.75">
      <c r="A2836" s="640"/>
      <c r="F2836" s="640"/>
      <c r="K2836" s="640"/>
    </row>
    <row r="2837" spans="1:11" s="38" customFormat="1" ht="15.75">
      <c r="A2837" s="640"/>
      <c r="F2837" s="640"/>
      <c r="K2837" s="640"/>
    </row>
    <row r="2838" spans="1:11" s="38" customFormat="1" ht="15.75">
      <c r="A2838" s="640"/>
      <c r="F2838" s="640"/>
      <c r="K2838" s="640"/>
    </row>
    <row r="2839" spans="1:11" s="38" customFormat="1" ht="15.75">
      <c r="A2839" s="640"/>
      <c r="F2839" s="640"/>
      <c r="K2839" s="640"/>
    </row>
    <row r="2840" spans="1:11" s="38" customFormat="1" ht="15.75">
      <c r="A2840" s="640"/>
      <c r="F2840" s="640"/>
      <c r="K2840" s="640"/>
    </row>
    <row r="2841" spans="1:11" s="38" customFormat="1" ht="15.75">
      <c r="A2841" s="640"/>
      <c r="F2841" s="640"/>
      <c r="K2841" s="640"/>
    </row>
    <row r="2842" spans="1:11" s="38" customFormat="1" ht="15.75">
      <c r="A2842" s="640"/>
      <c r="F2842" s="640"/>
      <c r="K2842" s="640"/>
    </row>
    <row r="2843" spans="1:11" s="38" customFormat="1" ht="15.75">
      <c r="A2843" s="640"/>
      <c r="F2843" s="640"/>
      <c r="K2843" s="640"/>
    </row>
    <row r="2844" spans="1:11" s="38" customFormat="1" ht="15.75">
      <c r="A2844" s="640"/>
      <c r="F2844" s="640"/>
      <c r="K2844" s="640"/>
    </row>
    <row r="2845" spans="1:11" s="38" customFormat="1" ht="15.75">
      <c r="A2845" s="640"/>
      <c r="F2845" s="640"/>
      <c r="K2845" s="640"/>
    </row>
    <row r="2846" spans="1:11" s="38" customFormat="1" ht="15.75">
      <c r="A2846" s="640"/>
      <c r="F2846" s="640"/>
      <c r="K2846" s="640"/>
    </row>
    <row r="2847" spans="1:11" s="38" customFormat="1" ht="15.75">
      <c r="A2847" s="640"/>
      <c r="F2847" s="640"/>
      <c r="K2847" s="640"/>
    </row>
    <row r="2848" spans="1:11" s="38" customFormat="1" ht="15.75">
      <c r="A2848" s="639"/>
    </row>
    <row r="2849" spans="1:14" s="38" customFormat="1" ht="15.75">
      <c r="A2849" s="639"/>
    </row>
    <row r="2850" spans="1:14" s="38" customFormat="1" ht="15.75">
      <c r="A2850" s="639"/>
    </row>
    <row r="2851" spans="1:14" s="38" customFormat="1" ht="15.75">
      <c r="A2851" s="639"/>
    </row>
    <row r="2852" spans="1:14" s="38" customFormat="1" ht="15.75">
      <c r="A2852" s="639"/>
    </row>
    <row r="2853" spans="1:14" ht="23.25">
      <c r="A2853" s="638" t="s">
        <v>669</v>
      </c>
      <c r="B2853" s="38"/>
    </row>
    <row r="2854" spans="1:14" ht="15.75">
      <c r="A2854" s="640" t="s">
        <v>2638</v>
      </c>
      <c r="B2854" s="38"/>
      <c r="C2854" s="38"/>
      <c r="D2854" s="38"/>
      <c r="E2854" s="38"/>
      <c r="F2854" s="640" t="s">
        <v>2639</v>
      </c>
      <c r="G2854" s="38"/>
      <c r="H2854" s="38"/>
      <c r="I2854" s="38"/>
      <c r="J2854" s="38"/>
      <c r="K2854" s="640" t="s">
        <v>2640</v>
      </c>
      <c r="L2854" s="38"/>
    </row>
    <row r="2855" spans="1:14" ht="15.75">
      <c r="A2855" s="174" t="s">
        <v>718</v>
      </c>
      <c r="B2855" t="s">
        <v>4356</v>
      </c>
      <c r="C2855" s="38"/>
      <c r="D2855" s="38"/>
      <c r="E2855" s="38"/>
      <c r="F2855" s="174" t="s">
        <v>718</v>
      </c>
      <c r="G2855" t="s">
        <v>5175</v>
      </c>
      <c r="H2855" s="38"/>
      <c r="I2855" s="199"/>
      <c r="J2855" s="38"/>
      <c r="K2855" s="174" t="s">
        <v>716</v>
      </c>
      <c r="L2855" t="s">
        <v>4446</v>
      </c>
      <c r="M2855" s="38"/>
      <c r="N2855" s="38"/>
    </row>
    <row r="2856" spans="1:14" ht="15.75">
      <c r="A2856" s="174" t="s">
        <v>718</v>
      </c>
      <c r="B2856" t="s">
        <v>5172</v>
      </c>
      <c r="D2856" s="38"/>
      <c r="E2856" s="38"/>
      <c r="F2856" s="174"/>
      <c r="H2856" s="38"/>
      <c r="I2856" s="38"/>
      <c r="J2856" s="38"/>
      <c r="K2856" s="174" t="s">
        <v>718</v>
      </c>
      <c r="L2856" t="s">
        <v>4668</v>
      </c>
    </row>
    <row r="2857" spans="1:14" ht="15.75">
      <c r="A2857" s="645" t="s">
        <v>716</v>
      </c>
      <c r="B2857" t="s">
        <v>5725</v>
      </c>
      <c r="C2857" s="38"/>
      <c r="D2857" s="38"/>
      <c r="E2857" s="38"/>
      <c r="F2857" s="640"/>
      <c r="G2857" s="38"/>
      <c r="H2857" s="38"/>
      <c r="I2857" s="38"/>
      <c r="J2857" s="38"/>
      <c r="K2857" s="174" t="s">
        <v>718</v>
      </c>
      <c r="L2857" t="s">
        <v>4725</v>
      </c>
      <c r="M2857" s="636"/>
    </row>
    <row r="2858" spans="1:14" ht="15.75">
      <c r="A2858" s="645" t="s">
        <v>717</v>
      </c>
      <c r="B2858" t="s">
        <v>5478</v>
      </c>
      <c r="C2858" s="38"/>
      <c r="D2858" s="38"/>
      <c r="E2858" s="38"/>
      <c r="F2858" s="640"/>
      <c r="G2858" s="38"/>
      <c r="H2858" s="38"/>
      <c r="I2858" s="38"/>
      <c r="J2858" s="38"/>
      <c r="K2858" s="174" t="s">
        <v>718</v>
      </c>
      <c r="L2858" t="s">
        <v>4902</v>
      </c>
    </row>
    <row r="2859" spans="1:14" ht="15.75">
      <c r="A2859" s="174" t="s">
        <v>717</v>
      </c>
      <c r="B2859" t="s">
        <v>5986</v>
      </c>
      <c r="D2859" s="38"/>
      <c r="E2859" s="38"/>
      <c r="F2859" s="640"/>
      <c r="G2859" s="38"/>
      <c r="H2859" s="38"/>
      <c r="I2859" s="38"/>
      <c r="J2859" s="38"/>
      <c r="K2859" s="174" t="s">
        <v>717</v>
      </c>
      <c r="L2859" t="s">
        <v>5133</v>
      </c>
    </row>
    <row r="2860" spans="1:14" ht="15.75">
      <c r="A2860" s="174" t="s">
        <v>717</v>
      </c>
      <c r="B2860" t="s">
        <v>6066</v>
      </c>
      <c r="C2860" s="38"/>
      <c r="D2860" s="38"/>
      <c r="E2860" s="38"/>
      <c r="F2860" s="640"/>
      <c r="G2860" s="38"/>
      <c r="H2860" s="38"/>
      <c r="I2860" s="38"/>
      <c r="J2860" s="38"/>
      <c r="K2860" s="174" t="s">
        <v>718</v>
      </c>
      <c r="L2860" t="s">
        <v>5143</v>
      </c>
      <c r="M2860" s="38"/>
      <c r="N2860" s="38"/>
    </row>
    <row r="2861" spans="1:14" ht="15.75">
      <c r="A2861" s="640"/>
      <c r="B2861" s="38"/>
      <c r="C2861" s="38"/>
      <c r="D2861" s="38"/>
      <c r="E2861" s="38"/>
      <c r="F2861" s="640"/>
      <c r="G2861" s="38"/>
      <c r="H2861" s="38"/>
      <c r="I2861" s="38"/>
      <c r="J2861" s="38"/>
      <c r="K2861" s="174" t="s">
        <v>718</v>
      </c>
      <c r="L2861" t="s">
        <v>5144</v>
      </c>
      <c r="M2861" s="38"/>
      <c r="N2861" s="38"/>
    </row>
    <row r="2862" spans="1:14" ht="15.75">
      <c r="A2862" s="640"/>
      <c r="B2862" s="38"/>
      <c r="C2862" s="38"/>
      <c r="D2862" s="38"/>
      <c r="E2862" s="38"/>
      <c r="F2862" s="640"/>
      <c r="G2862" s="38"/>
      <c r="H2862" s="38"/>
      <c r="I2862" s="38"/>
      <c r="J2862" s="38"/>
      <c r="K2862" s="174" t="s">
        <v>718</v>
      </c>
      <c r="L2862" t="s">
        <v>5145</v>
      </c>
      <c r="M2862" s="38"/>
      <c r="N2862" s="38"/>
    </row>
    <row r="2863" spans="1:14" ht="15.75">
      <c r="A2863" s="640"/>
      <c r="B2863" s="38"/>
      <c r="C2863" s="38"/>
      <c r="D2863" s="38"/>
      <c r="E2863" s="38"/>
      <c r="F2863" s="640"/>
      <c r="G2863" s="38"/>
      <c r="H2863" s="38"/>
      <c r="I2863" s="38"/>
      <c r="J2863" s="38"/>
      <c r="K2863" s="174" t="s">
        <v>717</v>
      </c>
      <c r="L2863" t="s">
        <v>5352</v>
      </c>
    </row>
    <row r="2864" spans="1:14" ht="15.75">
      <c r="A2864" s="640"/>
      <c r="B2864" s="38"/>
      <c r="C2864" s="38"/>
      <c r="D2864" s="38"/>
      <c r="E2864" s="38"/>
      <c r="F2864" s="640"/>
      <c r="G2864" s="38"/>
      <c r="H2864" s="38"/>
      <c r="I2864" s="38"/>
      <c r="J2864" s="38"/>
      <c r="K2864" s="174" t="s">
        <v>717</v>
      </c>
      <c r="L2864" t="s">
        <v>5353</v>
      </c>
    </row>
    <row r="2865" spans="1:14" ht="15.75">
      <c r="A2865" s="640"/>
      <c r="B2865" s="38"/>
      <c r="C2865" s="38"/>
      <c r="D2865" s="38"/>
      <c r="E2865" s="38"/>
      <c r="F2865" s="640"/>
      <c r="G2865" s="38"/>
      <c r="H2865" s="38"/>
      <c r="I2865" s="38"/>
      <c r="J2865" s="38"/>
      <c r="K2865" s="174" t="s">
        <v>716</v>
      </c>
      <c r="L2865" t="s">
        <v>5342</v>
      </c>
    </row>
    <row r="2866" spans="1:14" ht="15.75">
      <c r="A2866" s="640"/>
      <c r="B2866" s="38"/>
      <c r="C2866" s="38"/>
      <c r="D2866" s="38"/>
      <c r="E2866" s="38"/>
      <c r="F2866" s="640"/>
      <c r="G2866" s="38"/>
      <c r="H2866" s="38"/>
      <c r="I2866" s="38"/>
      <c r="J2866" s="38"/>
      <c r="K2866" s="174" t="s">
        <v>718</v>
      </c>
      <c r="L2866" t="s">
        <v>5464</v>
      </c>
      <c r="M2866" s="21"/>
      <c r="N2866" s="58"/>
    </row>
    <row r="2867" spans="1:14" ht="15.75">
      <c r="A2867" s="640"/>
      <c r="B2867" s="38"/>
      <c r="C2867" s="38"/>
      <c r="D2867" s="38"/>
      <c r="E2867" s="38"/>
      <c r="F2867" s="640"/>
      <c r="G2867" s="38"/>
      <c r="H2867" s="38"/>
      <c r="I2867" s="38"/>
      <c r="J2867" s="38"/>
      <c r="K2867" s="174" t="s">
        <v>718</v>
      </c>
      <c r="L2867" t="s">
        <v>5541</v>
      </c>
      <c r="M2867" s="38"/>
      <c r="N2867" s="199"/>
    </row>
    <row r="2868" spans="1:14" ht="15.75">
      <c r="A2868" s="640"/>
      <c r="B2868" s="38"/>
      <c r="C2868" s="38"/>
      <c r="D2868" s="38"/>
      <c r="E2868" s="38"/>
      <c r="F2868" s="640"/>
      <c r="G2868" s="38"/>
      <c r="H2868" s="38"/>
      <c r="I2868" s="38"/>
      <c r="J2868" s="38"/>
      <c r="K2868" s="174" t="s">
        <v>716</v>
      </c>
      <c r="L2868" t="s">
        <v>5703</v>
      </c>
      <c r="M2868" s="21"/>
      <c r="N2868" s="58"/>
    </row>
    <row r="2869" spans="1:14" ht="15.75">
      <c r="A2869" s="640"/>
      <c r="B2869" s="38"/>
      <c r="C2869" s="38"/>
      <c r="D2869" s="38"/>
      <c r="E2869" s="38"/>
      <c r="F2869" s="640"/>
      <c r="G2869" s="38"/>
      <c r="H2869" s="38"/>
      <c r="I2869" s="38"/>
      <c r="J2869" s="38"/>
      <c r="K2869" s="640"/>
      <c r="L2869" s="38"/>
    </row>
    <row r="2870" spans="1:14" ht="15.75">
      <c r="A2870" s="640"/>
      <c r="B2870" s="38"/>
      <c r="C2870" s="38"/>
      <c r="D2870" s="38"/>
      <c r="E2870" s="38"/>
      <c r="F2870" s="640"/>
      <c r="G2870" s="38"/>
      <c r="H2870" s="38"/>
      <c r="I2870" s="38"/>
      <c r="J2870" s="38"/>
      <c r="K2870" s="640"/>
      <c r="L2870" s="38"/>
    </row>
    <row r="2871" spans="1:14" ht="15.75">
      <c r="A2871" s="640"/>
      <c r="B2871" s="38"/>
      <c r="C2871" s="38"/>
      <c r="D2871" s="38"/>
      <c r="E2871" s="38"/>
      <c r="F2871" s="640"/>
      <c r="G2871" s="38"/>
      <c r="H2871" s="38"/>
      <c r="I2871" s="38"/>
      <c r="J2871" s="38"/>
      <c r="K2871" s="640"/>
      <c r="L2871" s="38"/>
    </row>
    <row r="2872" spans="1:14" ht="15.75">
      <c r="A2872" s="640"/>
      <c r="B2872" s="38"/>
      <c r="C2872" s="38"/>
      <c r="D2872" s="38"/>
      <c r="E2872" s="38"/>
      <c r="F2872" s="640"/>
      <c r="G2872" s="38"/>
      <c r="H2872" s="38"/>
      <c r="I2872" s="38"/>
      <c r="J2872" s="38"/>
      <c r="K2872" s="640"/>
      <c r="L2872" s="38"/>
    </row>
    <row r="2873" spans="1:14" ht="15.75">
      <c r="A2873" s="640"/>
      <c r="B2873" s="38"/>
      <c r="C2873" s="38"/>
      <c r="D2873" s="38"/>
      <c r="E2873" s="38"/>
      <c r="F2873" s="640"/>
      <c r="G2873" s="38"/>
      <c r="H2873" s="38"/>
      <c r="I2873" s="38"/>
      <c r="J2873" s="38"/>
      <c r="K2873" s="640"/>
      <c r="L2873" s="38"/>
    </row>
    <row r="2874" spans="1:14" ht="15.75">
      <c r="A2874" s="640"/>
      <c r="B2874" s="38"/>
      <c r="C2874" s="38"/>
      <c r="D2874" s="38"/>
      <c r="E2874" s="38"/>
      <c r="F2874" s="640"/>
      <c r="G2874" s="38"/>
      <c r="H2874" s="38"/>
      <c r="I2874" s="38"/>
      <c r="J2874" s="38"/>
      <c r="K2874" s="640"/>
      <c r="L2874" s="38"/>
    </row>
    <row r="2875" spans="1:14" s="38" customFormat="1" ht="15.75">
      <c r="A2875" s="639"/>
    </row>
    <row r="2876" spans="1:14" s="38" customFormat="1" ht="15.75">
      <c r="A2876" s="639"/>
    </row>
    <row r="2877" spans="1:14" s="38" customFormat="1" ht="15.75">
      <c r="A2877" s="639"/>
    </row>
    <row r="2878" spans="1:14" s="38" customFormat="1" ht="15.75">
      <c r="A2878" s="639"/>
    </row>
    <row r="2879" spans="1:14" s="38" customFormat="1" ht="15.75">
      <c r="A2879" s="639"/>
    </row>
    <row r="2880" spans="1:14" s="38" customFormat="1" ht="15.75">
      <c r="A2880" s="639"/>
    </row>
    <row r="2881" spans="1:15" s="38" customFormat="1" ht="15.75">
      <c r="A2881" s="639"/>
    </row>
    <row r="2882" spans="1:15" s="38" customFormat="1" ht="15.75">
      <c r="A2882" s="639"/>
    </row>
    <row r="2883" spans="1:15" s="38" customFormat="1" ht="15.75">
      <c r="A2883" s="639"/>
    </row>
    <row r="2884" spans="1:15" s="38" customFormat="1" ht="23.25">
      <c r="A2884" s="638" t="s">
        <v>2715</v>
      </c>
    </row>
    <row r="2885" spans="1:15" ht="15.75">
      <c r="A2885" s="640" t="s">
        <v>2638</v>
      </c>
      <c r="B2885" s="38"/>
      <c r="C2885" s="38"/>
      <c r="D2885" s="38"/>
      <c r="E2885" s="38"/>
      <c r="F2885" s="640" t="s">
        <v>2639</v>
      </c>
      <c r="G2885" s="38"/>
      <c r="H2885" s="38"/>
      <c r="I2885" s="38"/>
      <c r="J2885" s="38"/>
      <c r="K2885" s="640" t="s">
        <v>2640</v>
      </c>
      <c r="L2885" s="38"/>
    </row>
    <row r="2886" spans="1:15" ht="15.75">
      <c r="A2886" s="174"/>
      <c r="C2886" s="38"/>
      <c r="D2886" s="38"/>
      <c r="E2886" s="38"/>
      <c r="F2886" s="174" t="s">
        <v>716</v>
      </c>
      <c r="G2886" t="s">
        <v>4518</v>
      </c>
      <c r="H2886" s="38"/>
      <c r="I2886" s="38"/>
      <c r="J2886" s="38"/>
      <c r="K2886" s="174" t="s">
        <v>717</v>
      </c>
      <c r="L2886" t="s">
        <v>5066</v>
      </c>
    </row>
    <row r="2887" spans="1:15" ht="15.75">
      <c r="A2887" s="174"/>
      <c r="C2887" s="38"/>
      <c r="D2887" s="38"/>
      <c r="E2887" s="38"/>
      <c r="F2887" s="640"/>
      <c r="G2887" s="38"/>
      <c r="H2887" s="38"/>
      <c r="I2887" s="38"/>
      <c r="J2887" s="38"/>
      <c r="K2887" s="174" t="s">
        <v>716</v>
      </c>
      <c r="L2887" t="s">
        <v>5464</v>
      </c>
      <c r="M2887" s="21"/>
      <c r="N2887" s="58"/>
    </row>
    <row r="2888" spans="1:15" ht="15.75">
      <c r="A2888" s="174"/>
      <c r="C2888" s="38"/>
      <c r="D2888" s="38"/>
      <c r="E2888" s="38"/>
      <c r="F2888" s="640"/>
      <c r="G2888" s="38"/>
      <c r="H2888" s="38"/>
      <c r="I2888" s="38"/>
      <c r="J2888" s="38"/>
      <c r="K2888" s="174" t="s">
        <v>717</v>
      </c>
      <c r="L2888" t="s">
        <v>6103</v>
      </c>
      <c r="M2888" s="21"/>
      <c r="N2888" s="58"/>
      <c r="O2888" s="38"/>
    </row>
    <row r="2889" spans="1:15" ht="15.75">
      <c r="A2889" s="640"/>
      <c r="B2889" s="38"/>
      <c r="C2889" s="38"/>
      <c r="D2889" s="38"/>
      <c r="E2889" s="38"/>
      <c r="F2889" s="640"/>
      <c r="G2889" s="38"/>
      <c r="H2889" s="38"/>
      <c r="I2889" s="38"/>
      <c r="J2889" s="38"/>
      <c r="K2889" s="174" t="s">
        <v>717</v>
      </c>
      <c r="L2889" t="s">
        <v>6089</v>
      </c>
      <c r="M2889" s="21"/>
      <c r="N2889" s="58"/>
      <c r="O2889" s="38"/>
    </row>
    <row r="2890" spans="1:15" ht="15.75">
      <c r="A2890" s="640"/>
      <c r="B2890" s="38"/>
      <c r="C2890" s="38"/>
      <c r="D2890" s="38"/>
      <c r="E2890" s="38"/>
      <c r="F2890" s="640"/>
      <c r="G2890" s="38"/>
      <c r="H2890" s="38"/>
      <c r="I2890" s="38"/>
      <c r="J2890" s="38"/>
      <c r="K2890" s="174" t="s">
        <v>716</v>
      </c>
      <c r="L2890" t="s">
        <v>6104</v>
      </c>
      <c r="M2890" s="21"/>
      <c r="N2890" s="58"/>
      <c r="O2890" s="38"/>
    </row>
    <row r="2891" spans="1:15" ht="15.75">
      <c r="A2891" s="640"/>
      <c r="B2891" s="38"/>
      <c r="C2891" s="38"/>
      <c r="D2891" s="38"/>
      <c r="E2891" s="38"/>
      <c r="F2891" s="640"/>
      <c r="G2891" s="38"/>
      <c r="H2891" s="38"/>
      <c r="I2891" s="38"/>
      <c r="J2891" s="38"/>
      <c r="K2891" s="174" t="s">
        <v>718</v>
      </c>
      <c r="L2891" t="s">
        <v>6090</v>
      </c>
    </row>
    <row r="2892" spans="1:15" ht="15.75">
      <c r="A2892" s="640"/>
      <c r="B2892" s="38"/>
      <c r="C2892" s="38"/>
      <c r="D2892" s="38"/>
      <c r="E2892" s="38"/>
      <c r="F2892" s="640"/>
      <c r="G2892" s="38"/>
      <c r="H2892" s="38"/>
      <c r="I2892" s="38"/>
      <c r="J2892" s="38"/>
      <c r="K2892" s="174"/>
    </row>
    <row r="2893" spans="1:15" ht="15.75">
      <c r="A2893" s="640"/>
      <c r="B2893" s="38"/>
      <c r="C2893" s="38"/>
      <c r="D2893" s="38"/>
      <c r="E2893" s="38"/>
      <c r="F2893" s="640"/>
      <c r="G2893" s="38"/>
      <c r="H2893" s="38"/>
      <c r="I2893" s="38"/>
      <c r="J2893" s="38"/>
      <c r="K2893" s="174"/>
    </row>
    <row r="2894" spans="1:15" ht="15.75">
      <c r="A2894" s="640"/>
      <c r="B2894" s="38"/>
      <c r="C2894" s="38"/>
      <c r="D2894" s="38"/>
      <c r="E2894" s="38"/>
      <c r="F2894" s="640"/>
      <c r="G2894" s="38"/>
      <c r="H2894" s="38"/>
      <c r="I2894" s="38"/>
      <c r="J2894" s="38"/>
      <c r="K2894" s="174"/>
    </row>
    <row r="2895" spans="1:15" ht="15.75">
      <c r="A2895" s="640"/>
      <c r="B2895" s="38"/>
      <c r="C2895" s="38"/>
      <c r="D2895" s="38"/>
      <c r="E2895" s="38"/>
      <c r="F2895" s="640"/>
      <c r="G2895" s="38"/>
      <c r="H2895" s="38"/>
      <c r="I2895" s="38"/>
      <c r="J2895" s="38"/>
      <c r="K2895" s="640"/>
      <c r="L2895" s="38"/>
    </row>
    <row r="2896" spans="1:15" ht="15.75">
      <c r="A2896" s="640"/>
      <c r="B2896" s="38"/>
      <c r="C2896" s="38"/>
      <c r="D2896" s="38"/>
      <c r="E2896" s="38"/>
      <c r="F2896" s="640"/>
      <c r="G2896" s="38"/>
      <c r="H2896" s="38"/>
      <c r="I2896" s="38"/>
      <c r="J2896" s="38"/>
      <c r="K2896" s="640"/>
      <c r="L2896" s="38"/>
    </row>
    <row r="2897" spans="1:12" ht="15.75">
      <c r="A2897" s="640"/>
      <c r="B2897" s="38"/>
      <c r="C2897" s="38"/>
      <c r="D2897" s="38"/>
      <c r="E2897" s="38"/>
      <c r="F2897" s="640"/>
      <c r="G2897" s="38"/>
      <c r="H2897" s="38"/>
      <c r="I2897" s="38"/>
      <c r="J2897" s="38"/>
      <c r="K2897" s="640"/>
      <c r="L2897" s="38"/>
    </row>
    <row r="2898" spans="1:12" ht="15.75">
      <c r="A2898" s="639"/>
      <c r="B2898" s="38"/>
    </row>
    <row r="2899" spans="1:12" ht="15.75">
      <c r="A2899" s="639"/>
      <c r="B2899" s="38"/>
    </row>
    <row r="2900" spans="1:12" ht="15.75">
      <c r="A2900" s="639"/>
      <c r="B2900" s="38"/>
    </row>
    <row r="2901" spans="1:12" ht="15.75">
      <c r="A2901" s="639"/>
      <c r="B2901" s="38"/>
    </row>
    <row r="2902" spans="1:12" ht="15.75">
      <c r="A2902" s="639"/>
      <c r="B2902" s="38"/>
    </row>
    <row r="2903" spans="1:12" ht="15.75">
      <c r="A2903" s="639"/>
      <c r="B2903" s="38"/>
    </row>
    <row r="2904" spans="1:12" ht="15.75">
      <c r="A2904" s="639"/>
      <c r="B2904" s="38"/>
    </row>
    <row r="2905" spans="1:12" ht="15.75">
      <c r="A2905" s="639"/>
      <c r="B2905" s="38"/>
    </row>
    <row r="2906" spans="1:12" ht="15.75">
      <c r="A2906" s="639"/>
      <c r="B2906" s="38"/>
    </row>
    <row r="2907" spans="1:12" ht="15.75">
      <c r="A2907" s="639"/>
      <c r="B2907" s="38"/>
    </row>
    <row r="2908" spans="1:12" ht="15.75">
      <c r="A2908" s="639"/>
      <c r="B2908" s="38"/>
    </row>
    <row r="2909" spans="1:12">
      <c r="A2909" s="3"/>
    </row>
    <row r="2910" spans="1:12">
      <c r="A2910" s="3"/>
    </row>
    <row r="2911" spans="1:12" ht="15.75">
      <c r="A2911" s="639"/>
      <c r="B2911" s="38"/>
    </row>
    <row r="2912" spans="1:12" ht="15.75">
      <c r="A2912" s="639"/>
      <c r="B2912" s="38"/>
    </row>
    <row r="2913" spans="1:12" ht="15.75">
      <c r="A2913" s="639"/>
      <c r="B2913" s="38"/>
    </row>
    <row r="2914" spans="1:12" s="38" customFormat="1" ht="15.75">
      <c r="A2914" s="639"/>
    </row>
    <row r="2915" spans="1:12" s="38" customFormat="1" ht="23.25">
      <c r="A2915" s="638" t="s">
        <v>944</v>
      </c>
    </row>
    <row r="2916" spans="1:12" ht="15.75">
      <c r="A2916" s="640" t="s">
        <v>2638</v>
      </c>
      <c r="B2916" s="38"/>
      <c r="C2916" s="38"/>
      <c r="D2916" s="38"/>
      <c r="E2916" s="38"/>
      <c r="F2916" s="640" t="s">
        <v>2639</v>
      </c>
      <c r="G2916" s="38"/>
      <c r="H2916" s="38"/>
      <c r="I2916" s="38"/>
      <c r="J2916" s="38"/>
      <c r="K2916" s="640" t="s">
        <v>2640</v>
      </c>
      <c r="L2916" s="38"/>
    </row>
    <row r="2917" spans="1:12" ht="15.75">
      <c r="A2917" s="174" t="s">
        <v>717</v>
      </c>
      <c r="B2917" t="s">
        <v>5874</v>
      </c>
      <c r="D2917" s="38"/>
      <c r="E2917" s="38"/>
      <c r="F2917" s="174" t="s">
        <v>716</v>
      </c>
      <c r="G2917" t="s">
        <v>5177</v>
      </c>
      <c r="K2917" s="174" t="s">
        <v>718</v>
      </c>
      <c r="L2917" t="s">
        <v>5148</v>
      </c>
    </row>
    <row r="2918" spans="1:12" ht="15.75">
      <c r="A2918" s="174" t="s">
        <v>717</v>
      </c>
      <c r="B2918" t="s">
        <v>5939</v>
      </c>
      <c r="C2918" s="38"/>
      <c r="D2918" s="38"/>
      <c r="E2918" s="38"/>
      <c r="F2918" s="174" t="s">
        <v>716</v>
      </c>
      <c r="G2918" t="s">
        <v>6076</v>
      </c>
      <c r="H2918" s="38"/>
      <c r="I2918" s="38"/>
      <c r="K2918" s="174" t="s">
        <v>717</v>
      </c>
      <c r="L2918" t="s">
        <v>5129</v>
      </c>
    </row>
    <row r="2919" spans="1:12" ht="15.75">
      <c r="A2919" s="174" t="s">
        <v>718</v>
      </c>
      <c r="B2919" t="s">
        <v>6071</v>
      </c>
      <c r="F2919" s="174" t="s">
        <v>718</v>
      </c>
      <c r="G2919" t="s">
        <v>6094</v>
      </c>
      <c r="H2919" s="38"/>
      <c r="I2919" s="38"/>
      <c r="K2919" s="174" t="s">
        <v>717</v>
      </c>
      <c r="L2919" t="s">
        <v>5130</v>
      </c>
    </row>
    <row r="2920" spans="1:12" ht="15.75">
      <c r="A2920" s="174"/>
      <c r="C2920" s="38"/>
      <c r="D2920" s="38"/>
      <c r="E2920" s="38"/>
      <c r="F2920" s="174"/>
      <c r="K2920" s="174" t="s">
        <v>716</v>
      </c>
      <c r="L2920" t="s">
        <v>5329</v>
      </c>
    </row>
    <row r="2921" spans="1:12" ht="15.75">
      <c r="A2921" s="174"/>
      <c r="C2921" s="38"/>
      <c r="D2921" s="38"/>
      <c r="E2921" s="38"/>
      <c r="F2921" s="174"/>
      <c r="K2921" s="174" t="s">
        <v>717</v>
      </c>
      <c r="L2921" t="s">
        <v>5706</v>
      </c>
    </row>
    <row r="2922" spans="1:12" ht="15.75">
      <c r="A2922" s="174"/>
      <c r="C2922" s="38"/>
      <c r="D2922" s="38"/>
      <c r="E2922" s="38"/>
      <c r="F2922" s="38"/>
      <c r="K2922" s="174" t="s">
        <v>717</v>
      </c>
      <c r="L2922" t="s">
        <v>5726</v>
      </c>
    </row>
    <row r="2923" spans="1:12" ht="15.75">
      <c r="A2923" s="174"/>
      <c r="C2923" s="38"/>
      <c r="D2923" s="38"/>
      <c r="E2923" s="38"/>
      <c r="F2923" s="38"/>
      <c r="K2923" s="174"/>
    </row>
    <row r="2924" spans="1:12" ht="15.75">
      <c r="A2924" s="174"/>
      <c r="C2924" s="38"/>
      <c r="D2924" s="38"/>
      <c r="E2924" s="38"/>
      <c r="F2924" s="38"/>
      <c r="K2924" s="174"/>
    </row>
    <row r="2925" spans="1:12" ht="15.75">
      <c r="A2925" s="174"/>
      <c r="C2925" s="38"/>
      <c r="D2925" s="38"/>
      <c r="E2925" s="38"/>
      <c r="F2925" s="38"/>
      <c r="K2925" s="174"/>
    </row>
    <row r="2926" spans="1:12" ht="15.75">
      <c r="A2926" s="174"/>
      <c r="C2926" s="38"/>
      <c r="D2926" s="38"/>
      <c r="E2926" s="38"/>
      <c r="F2926" s="38"/>
      <c r="K2926" s="174"/>
    </row>
    <row r="2927" spans="1:12" ht="15.75">
      <c r="A2927" s="174"/>
      <c r="C2927" s="38"/>
      <c r="D2927" s="38"/>
      <c r="E2927" s="38"/>
      <c r="F2927" s="38"/>
      <c r="K2927" s="174"/>
    </row>
    <row r="2928" spans="1:12" ht="15.75">
      <c r="A2928" s="174"/>
      <c r="C2928" s="38"/>
      <c r="D2928" s="38"/>
      <c r="E2928" s="38"/>
      <c r="F2928" s="38"/>
      <c r="K2928" s="174"/>
    </row>
    <row r="2929" spans="1:11" ht="15.75">
      <c r="A2929" s="174"/>
      <c r="C2929" s="38"/>
      <c r="D2929" s="38"/>
      <c r="E2929" s="38"/>
      <c r="F2929" s="38"/>
      <c r="K2929" s="174"/>
    </row>
    <row r="2930" spans="1:11" ht="15.75">
      <c r="A2930" s="174"/>
      <c r="C2930" s="38"/>
      <c r="D2930" s="38"/>
      <c r="E2930" s="38"/>
      <c r="F2930" s="38"/>
      <c r="K2930" s="174"/>
    </row>
    <row r="2931" spans="1:11" ht="15.75">
      <c r="A2931" s="174"/>
      <c r="C2931" s="38"/>
      <c r="D2931" s="38"/>
      <c r="E2931" s="38"/>
      <c r="F2931" s="38"/>
    </row>
    <row r="2932" spans="1:11" ht="15.75">
      <c r="A2932" s="174"/>
      <c r="C2932" s="38"/>
      <c r="D2932" s="38"/>
      <c r="E2932" s="38"/>
      <c r="F2932" s="38"/>
    </row>
    <row r="2933" spans="1:11" ht="15.75">
      <c r="A2933" s="174"/>
      <c r="C2933" s="38"/>
      <c r="D2933" s="38"/>
      <c r="E2933" s="38"/>
      <c r="F2933" s="38"/>
    </row>
    <row r="2934" spans="1:11" ht="15.75">
      <c r="A2934" s="174"/>
      <c r="C2934" s="38"/>
      <c r="D2934" s="38"/>
      <c r="E2934" s="38"/>
      <c r="F2934" s="38"/>
    </row>
    <row r="2935" spans="1:11" ht="15.75">
      <c r="A2935" s="174"/>
      <c r="C2935" s="38"/>
      <c r="D2935" s="38"/>
      <c r="E2935" s="38"/>
      <c r="F2935" s="38"/>
    </row>
    <row r="2936" spans="1:11" ht="15.75">
      <c r="A2936" s="174"/>
      <c r="C2936" s="38"/>
      <c r="D2936" s="38"/>
      <c r="E2936" s="38"/>
      <c r="F2936" s="38"/>
    </row>
    <row r="2937" spans="1:11" ht="15.75">
      <c r="A2937" s="174"/>
      <c r="C2937" s="38"/>
      <c r="D2937" s="38"/>
      <c r="E2937" s="38"/>
      <c r="F2937" s="38"/>
    </row>
    <row r="2938" spans="1:11" ht="15.75">
      <c r="A2938" s="174"/>
      <c r="C2938" s="38"/>
      <c r="D2938" s="38"/>
      <c r="E2938" s="38"/>
      <c r="F2938" s="38"/>
    </row>
    <row r="2939" spans="1:11" ht="15.75">
      <c r="A2939" s="174"/>
      <c r="C2939" s="38"/>
      <c r="D2939" s="38"/>
      <c r="E2939" s="38"/>
      <c r="F2939" s="38"/>
    </row>
    <row r="2940" spans="1:11" ht="15.75">
      <c r="A2940" s="174"/>
      <c r="C2940" s="38"/>
      <c r="D2940" s="38"/>
      <c r="E2940" s="38"/>
      <c r="F2940" s="38"/>
    </row>
    <row r="2941" spans="1:11" ht="15.75">
      <c r="A2941" s="174"/>
      <c r="C2941" s="38"/>
      <c r="D2941" s="38"/>
      <c r="E2941" s="38"/>
      <c r="F2941" s="38"/>
    </row>
    <row r="2942" spans="1:11" ht="15.75">
      <c r="A2942" s="639"/>
      <c r="B2942" s="38"/>
      <c r="C2942" s="38"/>
      <c r="D2942" s="38"/>
      <c r="E2942" s="38"/>
      <c r="F2942" s="38"/>
    </row>
    <row r="2943" spans="1:11" ht="15.75">
      <c r="A2943" s="639"/>
      <c r="B2943" s="38"/>
      <c r="C2943" s="38"/>
      <c r="D2943" s="38"/>
      <c r="E2943" s="38"/>
      <c r="F2943" s="38"/>
    </row>
    <row r="2944" spans="1:11" ht="15.75">
      <c r="A2944" s="639"/>
      <c r="B2944" s="38"/>
      <c r="C2944" s="38"/>
      <c r="D2944" s="38"/>
      <c r="E2944" s="38"/>
      <c r="F2944" s="38"/>
    </row>
    <row r="2945" spans="1:14" s="38" customFormat="1" ht="15.75">
      <c r="A2945" s="639"/>
    </row>
    <row r="2946" spans="1:14" s="38" customFormat="1" ht="23.25">
      <c r="A2946" s="638" t="s">
        <v>1349</v>
      </c>
    </row>
    <row r="2947" spans="1:14" s="38" customFormat="1" ht="15.75">
      <c r="A2947" s="640" t="s">
        <v>2638</v>
      </c>
      <c r="F2947" s="640" t="s">
        <v>2639</v>
      </c>
      <c r="K2947" s="640" t="s">
        <v>2640</v>
      </c>
    </row>
    <row r="2948" spans="1:14" s="38" customFormat="1" ht="15.75">
      <c r="A2948" s="174"/>
      <c r="B2948"/>
      <c r="C2948"/>
      <c r="D2948"/>
      <c r="E2948"/>
      <c r="F2948" s="174" t="s">
        <v>716</v>
      </c>
      <c r="G2948" t="s">
        <v>6070</v>
      </c>
      <c r="K2948" s="174" t="s">
        <v>716</v>
      </c>
      <c r="L2948" t="s">
        <v>5332</v>
      </c>
      <c r="M2948"/>
      <c r="N2948"/>
    </row>
    <row r="2949" spans="1:14" s="38" customFormat="1" ht="15.75">
      <c r="A2949" s="174"/>
      <c r="B2949"/>
      <c r="K2949" s="174"/>
      <c r="L2949"/>
    </row>
    <row r="2950" spans="1:14" s="38" customFormat="1" ht="15.75">
      <c r="A2950" s="174"/>
      <c r="B2950"/>
      <c r="K2950" s="174"/>
      <c r="L2950"/>
    </row>
    <row r="2951" spans="1:14" s="38" customFormat="1" ht="15.75">
      <c r="A2951" s="174"/>
      <c r="B2951"/>
      <c r="K2951" s="174"/>
      <c r="L2951"/>
    </row>
    <row r="2952" spans="1:14" s="38" customFormat="1" ht="15.75">
      <c r="A2952" s="174"/>
      <c r="B2952"/>
      <c r="K2952" s="174"/>
      <c r="L2952"/>
    </row>
    <row r="2953" spans="1:14" s="38" customFormat="1" ht="15.75">
      <c r="A2953" s="174"/>
      <c r="B2953"/>
      <c r="K2953" s="174"/>
      <c r="L2953"/>
    </row>
    <row r="2954" spans="1:14" s="38" customFormat="1" ht="15.75">
      <c r="A2954" s="174"/>
      <c r="B2954"/>
      <c r="K2954" s="174"/>
      <c r="L2954"/>
    </row>
    <row r="2955" spans="1:14" s="38" customFormat="1" ht="15.75">
      <c r="A2955" s="174"/>
      <c r="B2955"/>
      <c r="K2955" s="174"/>
      <c r="L2955"/>
    </row>
    <row r="2956" spans="1:14" s="38" customFormat="1" ht="15.75">
      <c r="A2956" s="174"/>
      <c r="B2956"/>
      <c r="K2956" s="174"/>
      <c r="L2956"/>
    </row>
    <row r="2957" spans="1:14" s="38" customFormat="1" ht="15.75">
      <c r="A2957" s="174"/>
      <c r="B2957"/>
      <c r="K2957" s="174"/>
      <c r="L2957"/>
    </row>
    <row r="2958" spans="1:14" s="38" customFormat="1" ht="15.75">
      <c r="A2958" s="174"/>
      <c r="B2958"/>
      <c r="K2958" s="174"/>
      <c r="L2958"/>
    </row>
    <row r="2959" spans="1:14" s="38" customFormat="1" ht="15.75">
      <c r="A2959" s="174"/>
      <c r="B2959"/>
      <c r="K2959" s="174"/>
      <c r="L2959"/>
    </row>
    <row r="2960" spans="1:14" s="38" customFormat="1" ht="15.75">
      <c r="A2960" s="174"/>
      <c r="B2960"/>
    </row>
    <row r="2961" spans="1:2" s="38" customFormat="1" ht="15.75">
      <c r="A2961" s="174"/>
      <c r="B2961"/>
    </row>
    <row r="2962" spans="1:2" s="38" customFormat="1" ht="15.75">
      <c r="A2962" s="174"/>
      <c r="B2962"/>
    </row>
    <row r="2963" spans="1:2" s="38" customFormat="1" ht="15.75">
      <c r="A2963" s="174"/>
      <c r="B2963"/>
    </row>
    <row r="2964" spans="1:2" s="38" customFormat="1" ht="15.75">
      <c r="A2964" s="174"/>
      <c r="B2964"/>
    </row>
    <row r="2965" spans="1:2" s="38" customFormat="1" ht="15.75">
      <c r="A2965" s="174"/>
      <c r="B2965"/>
    </row>
    <row r="2966" spans="1:2" s="38" customFormat="1" ht="15.75">
      <c r="A2966" s="174"/>
      <c r="B2966"/>
    </row>
    <row r="2967" spans="1:2" s="38" customFormat="1" ht="15.75">
      <c r="A2967" s="174"/>
      <c r="B2967"/>
    </row>
    <row r="2968" spans="1:2" s="38" customFormat="1" ht="15.75">
      <c r="A2968" s="174"/>
      <c r="B2968"/>
    </row>
    <row r="2969" spans="1:2" s="38" customFormat="1" ht="15.75">
      <c r="A2969" s="639"/>
    </row>
    <row r="2970" spans="1:2" s="38" customFormat="1" ht="15.75">
      <c r="A2970" s="639"/>
    </row>
    <row r="2971" spans="1:2" s="38" customFormat="1" ht="15.75">
      <c r="A2971" s="639"/>
    </row>
    <row r="2972" spans="1:2" s="38" customFormat="1" ht="15.75">
      <c r="A2972" s="639"/>
    </row>
    <row r="2973" spans="1:2" s="38" customFormat="1" ht="15.75">
      <c r="A2973" s="639"/>
    </row>
    <row r="2974" spans="1:2" s="38" customFormat="1" ht="15.75">
      <c r="A2974" s="639"/>
    </row>
    <row r="2975" spans="1:2" s="38" customFormat="1" ht="15.75">
      <c r="A2975" s="639"/>
    </row>
    <row r="2976" spans="1:2" s="38" customFormat="1" ht="15"/>
    <row r="2977" spans="1:14" s="38" customFormat="1" ht="23.25">
      <c r="A2977" s="638" t="s">
        <v>683</v>
      </c>
    </row>
    <row r="2978" spans="1:14" s="38" customFormat="1" ht="15.75">
      <c r="A2978" s="640" t="s">
        <v>2638</v>
      </c>
      <c r="F2978" s="640" t="s">
        <v>2639</v>
      </c>
      <c r="K2978" s="640" t="s">
        <v>2640</v>
      </c>
    </row>
    <row r="2979" spans="1:14" s="38" customFormat="1" ht="15.75">
      <c r="A2979" s="174" t="s">
        <v>718</v>
      </c>
      <c r="B2979" t="s">
        <v>4773</v>
      </c>
      <c r="F2979" s="174" t="s">
        <v>718</v>
      </c>
      <c r="G2979" t="s">
        <v>5722</v>
      </c>
      <c r="H2979"/>
      <c r="I2979"/>
      <c r="K2979" s="174" t="s">
        <v>718</v>
      </c>
      <c r="L2979" t="s">
        <v>4414</v>
      </c>
    </row>
    <row r="2980" spans="1:14" s="38" customFormat="1" ht="15.75">
      <c r="A2980" s="174" t="s">
        <v>718</v>
      </c>
      <c r="B2980" t="s">
        <v>4774</v>
      </c>
      <c r="F2980" s="174"/>
      <c r="G2980"/>
      <c r="K2980" s="174" t="s">
        <v>718</v>
      </c>
      <c r="L2980" t="s">
        <v>4505</v>
      </c>
    </row>
    <row r="2981" spans="1:14" s="38" customFormat="1" ht="15.75">
      <c r="A2981" s="640"/>
      <c r="F2981" s="174"/>
      <c r="G2981"/>
      <c r="K2981" s="174" t="s">
        <v>716</v>
      </c>
      <c r="L2981" t="s">
        <v>5442</v>
      </c>
      <c r="M2981"/>
      <c r="N2981"/>
    </row>
    <row r="2982" spans="1:14" s="38" customFormat="1" ht="15.75">
      <c r="A2982" s="640"/>
      <c r="F2982" s="174"/>
      <c r="G2982"/>
      <c r="K2982" s="174" t="s">
        <v>717</v>
      </c>
      <c r="L2982" t="s">
        <v>5443</v>
      </c>
      <c r="M2982"/>
      <c r="N2982"/>
    </row>
    <row r="2983" spans="1:14" s="38" customFormat="1" ht="15.75">
      <c r="A2983" s="640"/>
      <c r="F2983" s="174"/>
      <c r="G2983"/>
      <c r="K2983" s="174" t="s">
        <v>718</v>
      </c>
      <c r="L2983" t="s">
        <v>5516</v>
      </c>
      <c r="M2983"/>
      <c r="N2983"/>
    </row>
    <row r="2984" spans="1:14" s="38" customFormat="1" ht="15.75">
      <c r="A2984" s="640"/>
      <c r="F2984" s="174"/>
      <c r="G2984"/>
      <c r="K2984" s="174"/>
      <c r="L2984"/>
    </row>
    <row r="2985" spans="1:14" s="38" customFormat="1" ht="15.75">
      <c r="A2985" s="640"/>
      <c r="F2985" s="174"/>
      <c r="G2985"/>
      <c r="K2985" s="174"/>
      <c r="L2985"/>
    </row>
    <row r="2986" spans="1:14" s="38" customFormat="1" ht="15.75">
      <c r="A2986" s="640"/>
      <c r="F2986" s="174"/>
      <c r="G2986"/>
      <c r="K2986" s="174"/>
      <c r="L2986"/>
    </row>
    <row r="2987" spans="1:14" s="38" customFormat="1" ht="15.75">
      <c r="A2987" s="640"/>
      <c r="F2987" s="640"/>
      <c r="K2987" s="174"/>
      <c r="L2987"/>
    </row>
    <row r="2988" spans="1:14" s="38" customFormat="1" ht="15.75">
      <c r="A2988" s="640"/>
      <c r="F2988" s="640"/>
      <c r="K2988" s="174"/>
      <c r="L2988"/>
    </row>
    <row r="2989" spans="1:14" s="38" customFormat="1" ht="15.75">
      <c r="A2989" s="640"/>
      <c r="F2989" s="640"/>
      <c r="K2989" s="174"/>
      <c r="L2989"/>
    </row>
    <row r="2990" spans="1:14" s="38" customFormat="1" ht="15.75">
      <c r="A2990" s="640"/>
      <c r="F2990" s="640"/>
      <c r="K2990" s="174"/>
      <c r="L2990"/>
    </row>
    <row r="2991" spans="1:14" s="38" customFormat="1" ht="15.75">
      <c r="A2991" s="640"/>
      <c r="F2991" s="640"/>
      <c r="K2991" s="174"/>
      <c r="L2991"/>
    </row>
    <row r="2992" spans="1:14" s="38" customFormat="1" ht="15.75">
      <c r="A2992" s="640"/>
      <c r="F2992" s="640"/>
      <c r="K2992" s="174"/>
      <c r="L2992"/>
    </row>
    <row r="2993" spans="1:12" s="38" customFormat="1" ht="15.75">
      <c r="A2993" s="640"/>
      <c r="F2993" s="640"/>
      <c r="K2993" s="174"/>
      <c r="L2993"/>
    </row>
    <row r="2994" spans="1:12" s="38" customFormat="1" ht="15.75">
      <c r="A2994" s="640"/>
      <c r="F2994" s="640"/>
      <c r="K2994" s="174"/>
      <c r="L2994"/>
    </row>
    <row r="2995" spans="1:12" s="38" customFormat="1" ht="15.75">
      <c r="A2995" s="640"/>
      <c r="F2995" s="640"/>
      <c r="K2995" s="640"/>
    </row>
    <row r="2996" spans="1:12" s="38" customFormat="1" ht="15.75">
      <c r="A2996" s="640"/>
      <c r="F2996" s="640"/>
      <c r="K2996" s="640"/>
    </row>
    <row r="2997" spans="1:12" s="38" customFormat="1" ht="15.75">
      <c r="A2997" s="639"/>
    </row>
    <row r="2998" spans="1:12" s="38" customFormat="1" ht="15.75">
      <c r="A2998" s="639"/>
    </row>
    <row r="2999" spans="1:12" s="38" customFormat="1" ht="15.75">
      <c r="A2999" s="639"/>
    </row>
    <row r="3000" spans="1:12" s="38" customFormat="1" ht="15.75">
      <c r="A3000" s="639"/>
    </row>
    <row r="3001" spans="1:12" s="38" customFormat="1" ht="15.75">
      <c r="A3001" s="639"/>
    </row>
    <row r="3002" spans="1:12" s="38" customFormat="1" ht="15.75">
      <c r="A3002" s="639"/>
    </row>
    <row r="3003" spans="1:12" s="38" customFormat="1" ht="15.75">
      <c r="A3003" s="639"/>
    </row>
    <row r="3004" spans="1:12" s="38" customFormat="1" ht="15.75">
      <c r="A3004" s="639"/>
    </row>
    <row r="3005" spans="1:12" s="38" customFormat="1" ht="15.75">
      <c r="A3005" s="639"/>
    </row>
    <row r="3006" spans="1:12" s="38" customFormat="1" ht="15.75">
      <c r="A3006" s="639"/>
    </row>
    <row r="3007" spans="1:12" s="38" customFormat="1" ht="15.75">
      <c r="A3007" s="639"/>
    </row>
    <row r="3008" spans="1:12" s="38" customFormat="1" ht="23.25">
      <c r="A3008" s="638" t="s">
        <v>2716</v>
      </c>
    </row>
    <row r="3009" spans="1:15" s="38" customFormat="1" ht="15.75">
      <c r="A3009" s="640" t="s">
        <v>2638</v>
      </c>
      <c r="F3009" s="640" t="s">
        <v>2639</v>
      </c>
      <c r="K3009" s="640" t="s">
        <v>2640</v>
      </c>
    </row>
    <row r="3010" spans="1:15" s="38" customFormat="1" ht="15.75">
      <c r="A3010" s="174" t="s">
        <v>717</v>
      </c>
      <c r="B3010" t="s">
        <v>4346</v>
      </c>
      <c r="F3010" s="174" t="s">
        <v>718</v>
      </c>
      <c r="G3010" t="s">
        <v>5136</v>
      </c>
      <c r="H3010"/>
      <c r="K3010" s="174" t="s">
        <v>716</v>
      </c>
      <c r="L3010" t="s">
        <v>4407</v>
      </c>
    </row>
    <row r="3011" spans="1:15" s="38" customFormat="1" ht="15.75">
      <c r="A3011" s="174" t="s">
        <v>716</v>
      </c>
      <c r="B3011" t="s">
        <v>4731</v>
      </c>
      <c r="F3011" s="174" t="s">
        <v>717</v>
      </c>
      <c r="G3011" t="s">
        <v>6099</v>
      </c>
      <c r="K3011" s="174" t="s">
        <v>716</v>
      </c>
      <c r="L3011" t="s">
        <v>5349</v>
      </c>
      <c r="M3011"/>
      <c r="N3011"/>
    </row>
    <row r="3012" spans="1:15" s="38" customFormat="1" ht="15.75">
      <c r="A3012" s="174" t="s">
        <v>717</v>
      </c>
      <c r="B3012" t="s">
        <v>4781</v>
      </c>
      <c r="C3012"/>
      <c r="D3012"/>
      <c r="F3012" s="174" t="s">
        <v>717</v>
      </c>
      <c r="G3012" t="s">
        <v>6102</v>
      </c>
      <c r="K3012" s="174" t="s">
        <v>718</v>
      </c>
      <c r="L3012" t="s">
        <v>5067</v>
      </c>
      <c r="M3012"/>
      <c r="N3012"/>
    </row>
    <row r="3013" spans="1:15" s="38" customFormat="1" ht="15.75">
      <c r="A3013" s="645" t="s">
        <v>717</v>
      </c>
      <c r="B3013" t="s">
        <v>4771</v>
      </c>
      <c r="F3013" s="640"/>
      <c r="K3013" s="174" t="s">
        <v>717</v>
      </c>
      <c r="L3013" t="s">
        <v>5148</v>
      </c>
      <c r="M3013"/>
      <c r="N3013"/>
    </row>
    <row r="3014" spans="1:15" s="38" customFormat="1" ht="15.75">
      <c r="A3014" s="645" t="s">
        <v>718</v>
      </c>
      <c r="B3014" t="s">
        <v>5421</v>
      </c>
      <c r="C3014"/>
      <c r="D3014"/>
      <c r="F3014" s="640"/>
      <c r="K3014" s="174" t="s">
        <v>718</v>
      </c>
      <c r="L3014" t="s">
        <v>5461</v>
      </c>
      <c r="M3014"/>
      <c r="N3014"/>
    </row>
    <row r="3015" spans="1:15" s="38" customFormat="1" ht="15.75">
      <c r="A3015" s="174" t="s">
        <v>717</v>
      </c>
      <c r="B3015" t="s">
        <v>5872</v>
      </c>
      <c r="C3015"/>
      <c r="F3015" s="640"/>
      <c r="K3015" s="174" t="s">
        <v>717</v>
      </c>
      <c r="L3015" t="s">
        <v>5459</v>
      </c>
      <c r="M3015" s="21"/>
      <c r="N3015" s="58"/>
      <c r="O3015"/>
    </row>
    <row r="3016" spans="1:15" s="38" customFormat="1" ht="15.75">
      <c r="A3016" s="174" t="s">
        <v>717</v>
      </c>
      <c r="B3016" t="s">
        <v>5983</v>
      </c>
      <c r="C3016"/>
      <c r="F3016" s="640"/>
      <c r="K3016" s="174" t="s">
        <v>716</v>
      </c>
      <c r="L3016" t="s">
        <v>6098</v>
      </c>
      <c r="M3016" s="21"/>
      <c r="N3016" s="58"/>
    </row>
    <row r="3017" spans="1:15" s="38" customFormat="1" ht="15.75">
      <c r="A3017" s="174" t="s">
        <v>718</v>
      </c>
      <c r="B3017" t="s">
        <v>6064</v>
      </c>
      <c r="F3017" s="640"/>
      <c r="K3017" s="174" t="s">
        <v>716</v>
      </c>
      <c r="L3017" t="s">
        <v>6068</v>
      </c>
      <c r="M3017" s="21"/>
      <c r="N3017" s="58"/>
    </row>
    <row r="3018" spans="1:15" s="38" customFormat="1" ht="15.75">
      <c r="A3018" s="640"/>
      <c r="F3018" s="640"/>
      <c r="K3018" s="174" t="s">
        <v>718</v>
      </c>
      <c r="L3018" t="s">
        <v>6069</v>
      </c>
      <c r="M3018" s="21"/>
      <c r="N3018" s="58"/>
    </row>
    <row r="3019" spans="1:15" s="38" customFormat="1" ht="15.75">
      <c r="A3019" s="640"/>
      <c r="F3019" s="640"/>
      <c r="K3019" s="640"/>
    </row>
    <row r="3020" spans="1:15" s="38" customFormat="1" ht="15.75">
      <c r="A3020" s="640"/>
      <c r="F3020" s="640"/>
      <c r="K3020" s="640"/>
    </row>
    <row r="3021" spans="1:15" s="38" customFormat="1" ht="15.75">
      <c r="A3021" s="640"/>
      <c r="F3021" s="640"/>
      <c r="K3021" s="640"/>
    </row>
    <row r="3022" spans="1:15" s="38" customFormat="1" ht="15.75">
      <c r="A3022" s="640"/>
      <c r="F3022" s="640"/>
      <c r="K3022" s="640"/>
    </row>
    <row r="3023" spans="1:15" s="38" customFormat="1" ht="15.75">
      <c r="A3023" s="640"/>
      <c r="F3023" s="640"/>
      <c r="K3023" s="640"/>
    </row>
    <row r="3024" spans="1:15" s="38" customFormat="1" ht="15.75">
      <c r="A3024" s="640"/>
      <c r="F3024" s="640"/>
      <c r="K3024" s="640"/>
    </row>
    <row r="3025" spans="1:11" s="38" customFormat="1" ht="15.75">
      <c r="A3025" s="640"/>
      <c r="F3025" s="640"/>
      <c r="K3025" s="640"/>
    </row>
    <row r="3026" spans="1:11" s="38" customFormat="1" ht="15.75">
      <c r="A3026" s="640"/>
      <c r="F3026" s="640"/>
      <c r="K3026" s="640"/>
    </row>
    <row r="3027" spans="1:11" s="38" customFormat="1" ht="15.75">
      <c r="A3027" s="639"/>
    </row>
    <row r="3028" spans="1:11" s="38" customFormat="1" ht="15.75">
      <c r="A3028" s="639"/>
    </row>
    <row r="3029" spans="1:11" s="38" customFormat="1" ht="15.75">
      <c r="A3029" s="639"/>
    </row>
    <row r="3030" spans="1:11" s="38" customFormat="1" ht="15.75">
      <c r="A3030" s="639"/>
    </row>
    <row r="3031" spans="1:11" s="38" customFormat="1" ht="15.75">
      <c r="A3031" s="639"/>
    </row>
    <row r="3032" spans="1:11" s="38" customFormat="1" ht="15.75">
      <c r="A3032" s="639"/>
    </row>
    <row r="3033" spans="1:11" s="38" customFormat="1" ht="15.75">
      <c r="A3033" s="639"/>
    </row>
    <row r="3034" spans="1:11" s="38" customFormat="1" ht="15.75">
      <c r="A3034" s="639"/>
    </row>
    <row r="3035" spans="1:11" s="38" customFormat="1" ht="15.75">
      <c r="A3035" s="639"/>
    </row>
    <row r="3036" spans="1:11" s="38" customFormat="1" ht="15.75">
      <c r="A3036" s="639"/>
    </row>
    <row r="3037" spans="1:11" s="38" customFormat="1" ht="15.75">
      <c r="A3037" s="639"/>
    </row>
    <row r="3038" spans="1:11" s="38" customFormat="1" ht="15.75">
      <c r="A3038" s="639"/>
    </row>
    <row r="3039" spans="1:11" s="38" customFormat="1" ht="23.25">
      <c r="A3039" s="638" t="s">
        <v>3623</v>
      </c>
    </row>
    <row r="3040" spans="1:11" s="38" customFormat="1" ht="15.75">
      <c r="A3040" s="640" t="s">
        <v>2638</v>
      </c>
      <c r="F3040" s="640" t="s">
        <v>2639</v>
      </c>
      <c r="K3040" s="640" t="s">
        <v>2640</v>
      </c>
    </row>
    <row r="3041" spans="1:15" s="38" customFormat="1" ht="15.75">
      <c r="A3041" s="174" t="s">
        <v>716</v>
      </c>
      <c r="B3041" t="s">
        <v>4353</v>
      </c>
      <c r="F3041" s="174"/>
      <c r="G3041"/>
      <c r="K3041" s="174" t="s">
        <v>717</v>
      </c>
      <c r="L3041" t="s">
        <v>4514</v>
      </c>
      <c r="M3041"/>
      <c r="N3041"/>
    </row>
    <row r="3042" spans="1:15" s="38" customFormat="1" ht="15.75">
      <c r="A3042" s="174" t="s">
        <v>716</v>
      </c>
      <c r="B3042" t="s">
        <v>4495</v>
      </c>
      <c r="K3042" s="174" t="s">
        <v>718</v>
      </c>
      <c r="L3042" t="s">
        <v>5710</v>
      </c>
      <c r="M3042"/>
      <c r="N3042"/>
      <c r="O3042"/>
    </row>
    <row r="3043" spans="1:15" s="38" customFormat="1" ht="15.75">
      <c r="A3043" s="174"/>
      <c r="B3043"/>
      <c r="K3043" s="174"/>
      <c r="L3043"/>
    </row>
    <row r="3044" spans="1:15" s="38" customFormat="1" ht="15.75">
      <c r="A3044" s="174"/>
      <c r="B3044"/>
      <c r="K3044" s="174"/>
      <c r="L3044"/>
    </row>
    <row r="3045" spans="1:15" s="38" customFormat="1" ht="15.75">
      <c r="A3045" s="174"/>
      <c r="B3045"/>
      <c r="K3045" s="174"/>
      <c r="L3045"/>
    </row>
    <row r="3046" spans="1:15" s="38" customFormat="1" ht="15.75">
      <c r="A3046" s="174"/>
      <c r="B3046"/>
      <c r="K3046" s="174"/>
      <c r="L3046"/>
    </row>
    <row r="3047" spans="1:15" s="38" customFormat="1" ht="15.75">
      <c r="A3047" s="174"/>
      <c r="B3047"/>
      <c r="K3047" s="174"/>
      <c r="L3047"/>
    </row>
    <row r="3048" spans="1:15" s="38" customFormat="1" ht="15.75">
      <c r="A3048" s="174"/>
      <c r="B3048"/>
      <c r="K3048" s="174"/>
      <c r="L3048"/>
    </row>
    <row r="3049" spans="1:15" s="38" customFormat="1" ht="15.75">
      <c r="A3049" s="174"/>
      <c r="B3049"/>
      <c r="K3049" s="174"/>
      <c r="L3049"/>
    </row>
    <row r="3050" spans="1:15" s="38" customFormat="1" ht="15.75">
      <c r="A3050" s="174"/>
      <c r="B3050"/>
      <c r="K3050" s="174"/>
      <c r="L3050"/>
    </row>
    <row r="3051" spans="1:15" s="38" customFormat="1" ht="15.75">
      <c r="A3051" s="174"/>
      <c r="B3051"/>
      <c r="K3051" s="174"/>
      <c r="L3051"/>
    </row>
    <row r="3052" spans="1:15" s="38" customFormat="1" ht="15.75">
      <c r="A3052" s="174"/>
      <c r="B3052"/>
    </row>
    <row r="3053" spans="1:15" s="38" customFormat="1" ht="15.75">
      <c r="A3053" s="174"/>
      <c r="B3053"/>
    </row>
    <row r="3054" spans="1:15" s="38" customFormat="1" ht="15.75">
      <c r="A3054" s="174"/>
      <c r="B3054"/>
    </row>
    <row r="3055" spans="1:15" s="38" customFormat="1" ht="15.75">
      <c r="A3055" s="174"/>
      <c r="B3055"/>
    </row>
    <row r="3056" spans="1:15" s="38" customFormat="1" ht="15.75">
      <c r="A3056" s="174"/>
      <c r="B3056"/>
    </row>
    <row r="3057" spans="1:15" s="38" customFormat="1" ht="15.75">
      <c r="A3057" s="174"/>
      <c r="B3057"/>
    </row>
    <row r="3058" spans="1:15" s="38" customFormat="1" ht="15.75">
      <c r="A3058" s="174"/>
      <c r="B3058"/>
    </row>
    <row r="3059" spans="1:15" s="38" customFormat="1" ht="15.75">
      <c r="A3059" s="174"/>
      <c r="B3059"/>
    </row>
    <row r="3060" spans="1:15" s="38" customFormat="1" ht="15.75">
      <c r="A3060" s="174"/>
      <c r="B3060"/>
    </row>
    <row r="3061" spans="1:15" s="38" customFormat="1" ht="15.75">
      <c r="A3061" s="174"/>
      <c r="B3061"/>
    </row>
    <row r="3062" spans="1:15" s="38" customFormat="1" ht="15.75">
      <c r="A3062" s="639"/>
    </row>
    <row r="3063" spans="1:15" s="38" customFormat="1" ht="15.75">
      <c r="A3063" s="639"/>
    </row>
    <row r="3064" spans="1:15" s="38" customFormat="1" ht="15.75">
      <c r="A3064" s="639"/>
    </row>
    <row r="3065" spans="1:15" s="38" customFormat="1" ht="15.75">
      <c r="A3065" s="639"/>
    </row>
    <row r="3066" spans="1:15" s="38" customFormat="1" ht="15.75">
      <c r="A3066" s="639"/>
    </row>
    <row r="3067" spans="1:15" s="38" customFormat="1" ht="15.75">
      <c r="A3067" s="639"/>
    </row>
    <row r="3068" spans="1:15" s="38" customFormat="1" ht="15.75">
      <c r="A3068" s="639"/>
    </row>
    <row r="3069" spans="1:15" s="38" customFormat="1" ht="15.75">
      <c r="A3069" s="639"/>
    </row>
    <row r="3070" spans="1:15" ht="23.25">
      <c r="A3070" s="638" t="s">
        <v>1690</v>
      </c>
      <c r="B3070" s="38"/>
    </row>
    <row r="3071" spans="1:15" s="38" customFormat="1" ht="15.75">
      <c r="A3071" s="640" t="s">
        <v>2638</v>
      </c>
      <c r="F3071" s="640" t="s">
        <v>2639</v>
      </c>
      <c r="K3071" s="640" t="s">
        <v>2637</v>
      </c>
    </row>
    <row r="3072" spans="1:15" s="38" customFormat="1" ht="15.75">
      <c r="A3072" s="174" t="s">
        <v>718</v>
      </c>
      <c r="B3072" t="s">
        <v>4571</v>
      </c>
      <c r="C3072"/>
      <c r="D3072"/>
      <c r="F3072" s="174" t="s">
        <v>717</v>
      </c>
      <c r="G3072" t="s">
        <v>4825</v>
      </c>
      <c r="H3072"/>
      <c r="I3072"/>
      <c r="K3072" s="174" t="s">
        <v>718</v>
      </c>
      <c r="L3072" t="s">
        <v>4416</v>
      </c>
      <c r="M3072"/>
      <c r="N3072"/>
      <c r="O3072"/>
    </row>
    <row r="3073" spans="1:14" s="38" customFormat="1" ht="15.75">
      <c r="A3073" s="174" t="s">
        <v>717</v>
      </c>
      <c r="B3073" t="s">
        <v>5480</v>
      </c>
      <c r="F3073" s="174"/>
      <c r="G3073"/>
      <c r="K3073" s="174" t="s">
        <v>717</v>
      </c>
      <c r="L3073" t="s">
        <v>4728</v>
      </c>
      <c r="M3073"/>
      <c r="N3073"/>
    </row>
    <row r="3074" spans="1:14" s="38" customFormat="1" ht="15.75">
      <c r="A3074" s="640"/>
      <c r="F3074" s="174"/>
      <c r="G3074"/>
      <c r="K3074" s="174" t="s">
        <v>717</v>
      </c>
      <c r="L3074" t="s">
        <v>4826</v>
      </c>
      <c r="M3074"/>
      <c r="N3074"/>
    </row>
    <row r="3075" spans="1:14" s="38" customFormat="1" ht="15.75">
      <c r="A3075" s="640"/>
      <c r="F3075" s="174"/>
      <c r="G3075"/>
      <c r="K3075" s="174" t="s">
        <v>716</v>
      </c>
      <c r="L3075" t="s">
        <v>5436</v>
      </c>
      <c r="N3075" s="199"/>
    </row>
    <row r="3076" spans="1:14" s="38" customFormat="1" ht="15.75">
      <c r="A3076" s="640"/>
      <c r="F3076" s="174"/>
      <c r="G3076"/>
      <c r="K3076" s="174" t="s">
        <v>718</v>
      </c>
      <c r="L3076" t="s">
        <v>5459</v>
      </c>
      <c r="M3076" s="21"/>
      <c r="N3076" s="58"/>
    </row>
    <row r="3077" spans="1:14" s="38" customFormat="1" ht="15.75">
      <c r="A3077" s="640"/>
      <c r="F3077" s="174"/>
      <c r="G3077"/>
      <c r="K3077" s="174"/>
      <c r="L3077"/>
    </row>
    <row r="3078" spans="1:14" s="38" customFormat="1" ht="15.75">
      <c r="A3078" s="640"/>
      <c r="F3078" s="174"/>
      <c r="G3078"/>
      <c r="K3078" s="174"/>
      <c r="L3078"/>
    </row>
    <row r="3079" spans="1:14" s="38" customFormat="1" ht="15.75">
      <c r="A3079" s="640"/>
      <c r="F3079" s="174"/>
      <c r="G3079"/>
      <c r="K3079" s="640"/>
    </row>
    <row r="3080" spans="1:14" s="38" customFormat="1" ht="15.75">
      <c r="A3080" s="640"/>
      <c r="F3080" s="174"/>
      <c r="G3080"/>
      <c r="K3080" s="640"/>
    </row>
    <row r="3081" spans="1:14" s="38" customFormat="1" ht="15.75">
      <c r="A3081" s="640"/>
      <c r="F3081" s="640"/>
      <c r="K3081" s="640"/>
    </row>
    <row r="3082" spans="1:14" s="38" customFormat="1" ht="15.75">
      <c r="A3082" s="640"/>
      <c r="F3082" s="640"/>
      <c r="K3082" s="640"/>
    </row>
    <row r="3083" spans="1:14" s="38" customFormat="1" ht="15.75">
      <c r="A3083" s="640"/>
      <c r="F3083" s="640"/>
      <c r="K3083" s="640"/>
    </row>
    <row r="3084" spans="1:14" s="38" customFormat="1" ht="15.75">
      <c r="A3084" s="640"/>
      <c r="F3084" s="640"/>
      <c r="K3084" s="640"/>
    </row>
    <row r="3085" spans="1:14" s="38" customFormat="1" ht="15.75">
      <c r="A3085" s="640"/>
      <c r="F3085" s="640"/>
      <c r="K3085" s="640"/>
    </row>
    <row r="3086" spans="1:14" s="38" customFormat="1" ht="15.75">
      <c r="A3086" s="640"/>
      <c r="F3086" s="640"/>
      <c r="K3086" s="640"/>
    </row>
    <row r="3087" spans="1:14" s="38" customFormat="1" ht="15.75">
      <c r="A3087" s="640"/>
      <c r="F3087" s="640"/>
      <c r="K3087" s="640"/>
    </row>
    <row r="3088" spans="1:14" s="38" customFormat="1" ht="15.75">
      <c r="A3088" s="640"/>
      <c r="F3088" s="640"/>
      <c r="K3088" s="640"/>
    </row>
    <row r="3089" spans="1:16" s="38" customFormat="1" ht="15.75">
      <c r="A3089" s="640"/>
      <c r="F3089" s="640"/>
      <c r="K3089" s="640"/>
    </row>
    <row r="3090" spans="1:16" s="38" customFormat="1" ht="15.75">
      <c r="A3090" s="640"/>
      <c r="F3090" s="640"/>
      <c r="K3090" s="640"/>
    </row>
    <row r="3091" spans="1:16" s="38" customFormat="1" ht="15.75">
      <c r="A3091" s="640"/>
      <c r="F3091" s="640"/>
      <c r="K3091" s="640"/>
    </row>
    <row r="3092" spans="1:16" s="38" customFormat="1" ht="15.75">
      <c r="A3092" s="640"/>
      <c r="F3092" s="640"/>
      <c r="K3092" s="640"/>
    </row>
    <row r="3093" spans="1:16" s="38" customFormat="1" ht="15.75">
      <c r="A3093" s="640"/>
      <c r="F3093" s="640"/>
      <c r="K3093" s="640"/>
      <c r="P3093" s="38" t="s">
        <v>2452</v>
      </c>
    </row>
    <row r="3094" spans="1:16" s="38" customFormat="1" ht="15.75">
      <c r="A3094" s="639"/>
    </row>
    <row r="3095" spans="1:16" s="38" customFormat="1" ht="15.75">
      <c r="A3095" s="639"/>
    </row>
    <row r="3096" spans="1:16" s="38" customFormat="1" ht="15.75">
      <c r="A3096" s="639"/>
    </row>
    <row r="3097" spans="1:16" s="38" customFormat="1" ht="15.75">
      <c r="A3097" s="639"/>
    </row>
    <row r="3098" spans="1:16" s="38" customFormat="1" ht="15.75">
      <c r="A3098" s="639"/>
    </row>
    <row r="3099" spans="1:16" s="38" customFormat="1" ht="15.75">
      <c r="A3099" s="639"/>
    </row>
    <row r="3100" spans="1:16" s="38" customFormat="1" ht="15.75">
      <c r="A3100" s="639"/>
    </row>
    <row r="3101" spans="1:16" ht="23.25">
      <c r="A3101" s="638" t="s">
        <v>654</v>
      </c>
      <c r="B3101" s="38"/>
    </row>
    <row r="3102" spans="1:16" ht="15.75">
      <c r="A3102" s="640" t="s">
        <v>2638</v>
      </c>
      <c r="B3102" s="38"/>
      <c r="C3102" s="38"/>
      <c r="D3102" s="38"/>
      <c r="E3102" s="38"/>
      <c r="F3102" s="640" t="s">
        <v>2639</v>
      </c>
      <c r="G3102" s="38"/>
      <c r="H3102" s="38"/>
      <c r="I3102" s="38"/>
      <c r="J3102" s="38"/>
      <c r="K3102" s="640" t="s">
        <v>2637</v>
      </c>
      <c r="L3102" s="38"/>
    </row>
    <row r="3103" spans="1:16" ht="15.75">
      <c r="A3103" s="174" t="s">
        <v>717</v>
      </c>
      <c r="B3103" t="s">
        <v>5940</v>
      </c>
      <c r="E3103" s="38"/>
      <c r="F3103" s="174" t="s">
        <v>717</v>
      </c>
      <c r="G3103" t="s">
        <v>4268</v>
      </c>
      <c r="J3103" s="38"/>
      <c r="K3103" s="174" t="s">
        <v>717</v>
      </c>
      <c r="L3103" t="s">
        <v>4259</v>
      </c>
    </row>
    <row r="3104" spans="1:16" ht="15.75">
      <c r="A3104" s="174"/>
      <c r="C3104" s="38"/>
      <c r="D3104" s="38"/>
      <c r="E3104" s="38"/>
      <c r="F3104" s="174" t="s">
        <v>717</v>
      </c>
      <c r="G3104" t="s">
        <v>4410</v>
      </c>
      <c r="I3104" s="38"/>
      <c r="J3104" s="38"/>
      <c r="K3104" s="174" t="s">
        <v>718</v>
      </c>
      <c r="L3104" t="s">
        <v>4271</v>
      </c>
    </row>
    <row r="3105" spans="1:12" ht="15.75">
      <c r="A3105" s="640"/>
      <c r="B3105" s="38"/>
      <c r="C3105" s="38"/>
      <c r="D3105" s="38"/>
      <c r="E3105" s="38"/>
      <c r="F3105" s="174" t="s">
        <v>716</v>
      </c>
      <c r="G3105" t="s">
        <v>5136</v>
      </c>
      <c r="J3105" s="38"/>
      <c r="K3105" s="174" t="s">
        <v>718</v>
      </c>
      <c r="L3105" t="s">
        <v>4412</v>
      </c>
    </row>
    <row r="3106" spans="1:12" ht="15.75">
      <c r="A3106" s="640"/>
      <c r="B3106" s="38"/>
      <c r="C3106" s="38"/>
      <c r="D3106" s="38"/>
      <c r="E3106" s="38"/>
      <c r="F3106" s="174"/>
      <c r="H3106" s="38"/>
      <c r="I3106" s="38"/>
      <c r="J3106" s="38"/>
      <c r="K3106" s="174"/>
    </row>
    <row r="3107" spans="1:12" ht="15.75">
      <c r="A3107" s="640"/>
      <c r="B3107" s="38"/>
      <c r="C3107" s="38"/>
      <c r="D3107" s="38"/>
      <c r="E3107" s="38"/>
      <c r="F3107" s="174"/>
      <c r="H3107" s="38"/>
      <c r="I3107" s="38"/>
      <c r="J3107" s="38"/>
      <c r="K3107" s="174"/>
    </row>
    <row r="3108" spans="1:12" ht="15.75">
      <c r="A3108" s="640"/>
      <c r="B3108" s="38"/>
      <c r="C3108" s="38"/>
      <c r="D3108" s="38"/>
      <c r="E3108" s="38"/>
      <c r="F3108" s="174"/>
      <c r="H3108" s="38"/>
      <c r="I3108" s="38"/>
      <c r="J3108" s="38"/>
      <c r="K3108" s="174"/>
    </row>
    <row r="3109" spans="1:12" ht="15.75">
      <c r="A3109" s="640"/>
      <c r="B3109" s="38"/>
      <c r="C3109" s="38"/>
      <c r="D3109" s="38"/>
      <c r="E3109" s="38"/>
      <c r="F3109" s="174"/>
      <c r="H3109" s="38"/>
      <c r="I3109" s="38"/>
      <c r="J3109" s="38"/>
      <c r="K3109" s="174"/>
    </row>
    <row r="3110" spans="1:12" ht="15.75">
      <c r="A3110" s="640"/>
      <c r="B3110" s="38"/>
      <c r="C3110" s="38"/>
      <c r="D3110" s="38"/>
      <c r="E3110" s="38"/>
      <c r="F3110" s="174"/>
      <c r="H3110" s="38"/>
      <c r="I3110" s="38"/>
      <c r="J3110" s="38"/>
      <c r="K3110" s="640"/>
      <c r="L3110" s="38"/>
    </row>
    <row r="3111" spans="1:12" ht="15.75">
      <c r="A3111" s="640"/>
      <c r="B3111" s="38"/>
      <c r="C3111" s="38"/>
      <c r="D3111" s="38"/>
      <c r="E3111" s="38"/>
      <c r="F3111" s="174"/>
      <c r="H3111" s="38"/>
      <c r="I3111" s="38"/>
      <c r="J3111" s="38"/>
      <c r="K3111" s="640"/>
      <c r="L3111" s="38"/>
    </row>
    <row r="3112" spans="1:12" ht="15.75">
      <c r="A3112" s="640"/>
      <c r="B3112" s="38"/>
      <c r="C3112" s="38"/>
      <c r="D3112" s="38"/>
      <c r="E3112" s="38"/>
      <c r="F3112" s="640"/>
      <c r="G3112" s="38"/>
      <c r="H3112" s="38"/>
      <c r="I3112" s="38"/>
      <c r="J3112" s="38"/>
      <c r="K3112" s="640"/>
      <c r="L3112" s="38"/>
    </row>
    <row r="3113" spans="1:12" ht="15.75">
      <c r="A3113" s="640"/>
      <c r="B3113" s="38"/>
      <c r="C3113" s="38"/>
      <c r="D3113" s="38"/>
      <c r="E3113" s="38"/>
      <c r="F3113" s="640"/>
      <c r="G3113" s="38"/>
      <c r="H3113" s="38"/>
      <c r="I3113" s="38"/>
      <c r="J3113" s="38"/>
      <c r="K3113" s="640"/>
      <c r="L3113" s="38"/>
    </row>
    <row r="3114" spans="1:12" ht="15.75">
      <c r="A3114" s="640"/>
      <c r="B3114" s="38"/>
      <c r="C3114" s="38"/>
      <c r="D3114" s="38"/>
      <c r="E3114" s="38"/>
      <c r="F3114" s="640"/>
      <c r="G3114" s="38"/>
      <c r="H3114" s="38"/>
      <c r="I3114" s="38"/>
      <c r="J3114" s="38"/>
      <c r="K3114" s="640"/>
      <c r="L3114" s="38"/>
    </row>
    <row r="3115" spans="1:12" ht="15.75">
      <c r="A3115" s="640"/>
      <c r="B3115" s="38"/>
      <c r="C3115" s="38"/>
      <c r="D3115" s="38"/>
      <c r="E3115" s="38"/>
      <c r="F3115" s="640"/>
      <c r="G3115" s="38"/>
      <c r="H3115" s="38"/>
      <c r="I3115" s="38"/>
      <c r="J3115" s="38"/>
      <c r="K3115" s="640"/>
      <c r="L3115" s="38"/>
    </row>
    <row r="3116" spans="1:12" ht="15.75">
      <c r="A3116" s="640"/>
      <c r="B3116" s="38"/>
      <c r="C3116" s="38"/>
      <c r="D3116" s="38"/>
      <c r="E3116" s="38"/>
      <c r="F3116" s="640"/>
      <c r="G3116" s="38"/>
      <c r="H3116" s="38"/>
      <c r="I3116" s="38"/>
      <c r="J3116" s="38"/>
      <c r="K3116" s="640"/>
      <c r="L3116" s="38"/>
    </row>
    <row r="3117" spans="1:12" ht="15.75">
      <c r="A3117" s="640"/>
      <c r="B3117" s="38"/>
      <c r="C3117" s="38"/>
      <c r="D3117" s="38"/>
      <c r="E3117" s="38"/>
      <c r="F3117" s="640"/>
      <c r="G3117" s="38"/>
      <c r="H3117" s="38"/>
      <c r="I3117" s="38"/>
      <c r="J3117" s="38"/>
      <c r="K3117" s="640"/>
      <c r="L3117" s="38"/>
    </row>
    <row r="3118" spans="1:12" ht="15.75">
      <c r="A3118" s="640"/>
      <c r="B3118" s="38"/>
      <c r="C3118" s="38"/>
      <c r="D3118" s="38"/>
      <c r="E3118" s="38"/>
      <c r="F3118" s="640"/>
      <c r="G3118" s="38"/>
      <c r="H3118" s="38"/>
      <c r="I3118" s="38"/>
      <c r="J3118" s="38"/>
      <c r="K3118" s="640"/>
      <c r="L3118" s="38"/>
    </row>
    <row r="3119" spans="1:12" ht="15.75">
      <c r="A3119" s="640"/>
      <c r="B3119" s="38"/>
      <c r="C3119" s="38"/>
      <c r="D3119" s="38"/>
      <c r="E3119" s="38"/>
      <c r="F3119" s="640"/>
      <c r="G3119" s="38"/>
      <c r="H3119" s="38"/>
      <c r="I3119" s="38"/>
      <c r="J3119" s="38"/>
      <c r="K3119" s="640"/>
      <c r="L3119" s="38"/>
    </row>
    <row r="3120" spans="1:12" ht="15.75">
      <c r="A3120" s="640"/>
      <c r="B3120" s="38"/>
      <c r="C3120" s="38"/>
      <c r="D3120" s="38"/>
      <c r="E3120" s="38"/>
      <c r="F3120" s="640"/>
      <c r="G3120" s="38"/>
      <c r="H3120" s="38"/>
      <c r="I3120" s="38"/>
      <c r="J3120" s="38"/>
      <c r="K3120" s="640"/>
      <c r="L3120" s="38"/>
    </row>
    <row r="3121" spans="1:15" ht="15.75">
      <c r="A3121" s="640"/>
      <c r="B3121" s="38"/>
      <c r="C3121" s="38"/>
      <c r="D3121" s="38"/>
      <c r="E3121" s="38"/>
      <c r="F3121" s="640"/>
      <c r="G3121" s="38"/>
      <c r="H3121" s="38"/>
      <c r="I3121" s="38"/>
      <c r="J3121" s="38"/>
      <c r="K3121" s="640"/>
      <c r="L3121" s="38"/>
    </row>
    <row r="3122" spans="1:15" ht="15.75">
      <c r="A3122" s="640"/>
      <c r="B3122" s="38"/>
      <c r="C3122" s="38"/>
      <c r="D3122" s="38"/>
      <c r="E3122" s="38"/>
      <c r="F3122" s="640"/>
      <c r="G3122" s="38"/>
      <c r="H3122" s="38"/>
      <c r="I3122" s="38"/>
      <c r="J3122" s="38"/>
      <c r="K3122" s="640"/>
      <c r="L3122" s="38"/>
    </row>
    <row r="3123" spans="1:15" ht="15.75">
      <c r="A3123" s="640"/>
      <c r="B3123" s="38"/>
      <c r="C3123" s="38"/>
      <c r="D3123" s="38"/>
      <c r="E3123" s="38"/>
      <c r="F3123" s="640"/>
      <c r="G3123" s="38"/>
      <c r="H3123" s="38"/>
      <c r="I3123" s="38"/>
      <c r="J3123" s="38"/>
      <c r="K3123" s="640"/>
      <c r="L3123" s="38"/>
    </row>
    <row r="3124" spans="1:15" ht="15.75">
      <c r="A3124" s="640"/>
      <c r="B3124" s="38"/>
      <c r="C3124" s="38"/>
      <c r="D3124" s="38"/>
      <c r="E3124" s="38"/>
      <c r="F3124" s="640"/>
      <c r="G3124" s="38"/>
      <c r="H3124" s="38"/>
      <c r="I3124" s="38"/>
      <c r="J3124" s="38"/>
      <c r="K3124" s="640"/>
      <c r="L3124" s="38"/>
    </row>
    <row r="3125" spans="1:15" ht="15.75">
      <c r="A3125" s="639"/>
      <c r="B3125" s="38"/>
      <c r="C3125" s="38"/>
      <c r="D3125" s="38"/>
      <c r="E3125" s="38"/>
      <c r="F3125" s="38"/>
      <c r="G3125" s="38"/>
      <c r="H3125" s="38"/>
      <c r="I3125" s="38"/>
      <c r="J3125" s="38"/>
      <c r="K3125" s="38"/>
      <c r="L3125" s="38"/>
    </row>
    <row r="3126" spans="1:15" ht="15.75">
      <c r="A3126" s="639"/>
      <c r="B3126" s="38"/>
      <c r="C3126" s="38"/>
      <c r="D3126" s="38"/>
      <c r="E3126" s="38"/>
      <c r="F3126" s="38"/>
      <c r="G3126" s="38"/>
      <c r="H3126" s="38"/>
      <c r="I3126" s="38"/>
      <c r="J3126" s="38"/>
      <c r="K3126" s="38"/>
      <c r="L3126" s="38"/>
    </row>
    <row r="3127" spans="1:15" ht="15.75">
      <c r="A3127" s="639"/>
      <c r="B3127" s="38"/>
      <c r="C3127" s="38"/>
      <c r="D3127" s="38"/>
      <c r="E3127" s="38"/>
      <c r="F3127" s="38"/>
      <c r="G3127" s="38"/>
      <c r="H3127" s="38"/>
      <c r="I3127" s="38"/>
      <c r="J3127" s="38"/>
      <c r="K3127" s="38"/>
      <c r="L3127" s="38"/>
    </row>
    <row r="3128" spans="1:15" ht="15.75">
      <c r="A3128" s="639"/>
      <c r="B3128" s="38"/>
      <c r="C3128" s="38"/>
      <c r="D3128" s="38"/>
      <c r="E3128" s="38"/>
      <c r="F3128" s="38"/>
      <c r="G3128" s="38"/>
      <c r="H3128" s="38"/>
      <c r="I3128" s="38"/>
      <c r="J3128" s="38"/>
      <c r="K3128" s="38"/>
      <c r="L3128" s="38"/>
    </row>
    <row r="3129" spans="1:15" ht="15.75">
      <c r="A3129" s="639"/>
      <c r="B3129" s="38"/>
      <c r="C3129" s="38"/>
      <c r="D3129" s="38"/>
      <c r="E3129" s="38"/>
      <c r="F3129" s="38"/>
      <c r="G3129" s="38"/>
      <c r="H3129" s="38"/>
      <c r="I3129" s="38"/>
      <c r="J3129" s="38"/>
      <c r="K3129" s="38"/>
      <c r="L3129" s="38"/>
    </row>
    <row r="3130" spans="1:15" ht="15.75">
      <c r="A3130" s="639"/>
      <c r="B3130" s="38"/>
      <c r="C3130" s="38"/>
      <c r="D3130" s="38"/>
      <c r="E3130" s="38"/>
      <c r="F3130" s="38"/>
      <c r="G3130" s="38"/>
      <c r="H3130" s="38"/>
      <c r="I3130" s="38"/>
      <c r="J3130" s="38"/>
      <c r="K3130" s="38"/>
      <c r="L3130" s="38"/>
    </row>
    <row r="3131" spans="1:15" ht="23.25">
      <c r="A3131" s="638" t="s">
        <v>653</v>
      </c>
      <c r="B3131" s="38"/>
    </row>
    <row r="3132" spans="1:15" ht="15.75">
      <c r="A3132" s="640" t="s">
        <v>2638</v>
      </c>
      <c r="B3132" s="38"/>
      <c r="C3132" s="38"/>
      <c r="D3132" s="38"/>
      <c r="E3132" s="38"/>
      <c r="F3132" s="640" t="s">
        <v>2639</v>
      </c>
      <c r="G3132" s="38"/>
      <c r="H3132" s="38"/>
      <c r="I3132" s="38"/>
      <c r="J3132" s="38"/>
      <c r="K3132" s="640" t="s">
        <v>2637</v>
      </c>
      <c r="L3132" s="38"/>
    </row>
    <row r="3133" spans="1:15" ht="15.75">
      <c r="A3133" s="174" t="s">
        <v>716</v>
      </c>
      <c r="B3133" t="s">
        <v>5423</v>
      </c>
      <c r="F3133" s="174" t="s">
        <v>718</v>
      </c>
      <c r="G3133" t="s">
        <v>4629</v>
      </c>
      <c r="H3133" s="38"/>
      <c r="I3133" s="38"/>
      <c r="K3133" s="174" t="s">
        <v>717</v>
      </c>
      <c r="L3133" t="s">
        <v>4512</v>
      </c>
      <c r="M3133" s="38"/>
      <c r="N3133" s="38"/>
      <c r="O3133" s="38"/>
    </row>
    <row r="3134" spans="1:15" ht="15.75">
      <c r="A3134" s="3"/>
      <c r="F3134" s="174" t="s">
        <v>717</v>
      </c>
      <c r="G3134" t="s">
        <v>4674</v>
      </c>
      <c r="K3134" s="174" t="s">
        <v>716</v>
      </c>
      <c r="L3134" t="s">
        <v>4634</v>
      </c>
      <c r="M3134" s="38"/>
      <c r="N3134" s="38"/>
      <c r="O3134" s="38"/>
    </row>
    <row r="3135" spans="1:15" ht="15.75">
      <c r="A3135" s="3"/>
      <c r="F3135" s="174" t="s">
        <v>718</v>
      </c>
      <c r="G3135" t="s">
        <v>6076</v>
      </c>
      <c r="H3135" s="38"/>
      <c r="I3135" s="38"/>
      <c r="K3135" s="174" t="s">
        <v>717</v>
      </c>
      <c r="L3135" t="s">
        <v>4633</v>
      </c>
      <c r="M3135" s="38"/>
      <c r="N3135" s="38"/>
      <c r="O3135" s="38"/>
    </row>
    <row r="3136" spans="1:15" ht="15.75">
      <c r="A3136" s="3"/>
      <c r="F3136" s="174" t="s">
        <v>717</v>
      </c>
      <c r="G3136" t="s">
        <v>6091</v>
      </c>
      <c r="H3136" s="38"/>
      <c r="I3136" s="38"/>
      <c r="J3136" s="38"/>
      <c r="K3136" s="174" t="s">
        <v>716</v>
      </c>
      <c r="L3136" t="s">
        <v>4668</v>
      </c>
    </row>
    <row r="3137" spans="1:15" ht="15.75">
      <c r="A3137" s="3"/>
      <c r="F3137" s="174" t="s">
        <v>717</v>
      </c>
      <c r="G3137" t="s">
        <v>6079</v>
      </c>
      <c r="H3137" s="38"/>
      <c r="I3137" s="38"/>
      <c r="K3137" s="174" t="s">
        <v>717</v>
      </c>
      <c r="L3137" t="s">
        <v>4913</v>
      </c>
    </row>
    <row r="3138" spans="1:15" ht="15.75">
      <c r="A3138" s="3"/>
      <c r="K3138" s="174" t="s">
        <v>718</v>
      </c>
      <c r="L3138" t="s">
        <v>5451</v>
      </c>
    </row>
    <row r="3139" spans="1:15" ht="15.75">
      <c r="A3139" s="3"/>
      <c r="K3139" s="174" t="s">
        <v>716</v>
      </c>
      <c r="L3139" t="s">
        <v>5338</v>
      </c>
    </row>
    <row r="3140" spans="1:15" ht="15.75">
      <c r="A3140" s="3"/>
      <c r="K3140" s="174" t="s">
        <v>717</v>
      </c>
      <c r="L3140" t="s">
        <v>5454</v>
      </c>
    </row>
    <row r="3141" spans="1:15" ht="15.75">
      <c r="A3141" s="3"/>
      <c r="K3141" s="174" t="s">
        <v>717</v>
      </c>
      <c r="L3141" t="s">
        <v>5465</v>
      </c>
    </row>
    <row r="3142" spans="1:15" ht="15.75">
      <c r="A3142" s="3"/>
      <c r="K3142" s="174" t="s">
        <v>717</v>
      </c>
      <c r="L3142" t="s">
        <v>6095</v>
      </c>
      <c r="M3142" s="21"/>
      <c r="N3142" s="58"/>
      <c r="O3142" s="38"/>
    </row>
    <row r="3143" spans="1:15" ht="15.75">
      <c r="A3143" s="3"/>
      <c r="K3143" s="174" t="s">
        <v>718</v>
      </c>
      <c r="L3143" t="s">
        <v>6084</v>
      </c>
      <c r="M3143" s="21"/>
      <c r="N3143" s="58"/>
      <c r="O3143" s="38"/>
    </row>
    <row r="3144" spans="1:15" ht="15.75">
      <c r="A3144" s="3"/>
      <c r="K3144" s="174" t="s">
        <v>717</v>
      </c>
      <c r="L3144" t="s">
        <v>6088</v>
      </c>
      <c r="M3144" s="21"/>
      <c r="N3144" s="58"/>
      <c r="O3144" s="38"/>
    </row>
    <row r="3145" spans="1:15" ht="15.75">
      <c r="A3145" s="3"/>
      <c r="K3145" s="174" t="s">
        <v>718</v>
      </c>
      <c r="L3145" t="s">
        <v>6101</v>
      </c>
      <c r="M3145" s="21"/>
      <c r="N3145" s="58"/>
      <c r="O3145" s="38"/>
    </row>
    <row r="3146" spans="1:15" ht="15.75">
      <c r="A3146" s="3"/>
      <c r="K3146" s="174" t="s">
        <v>717</v>
      </c>
      <c r="L3146" t="s">
        <v>6090</v>
      </c>
      <c r="M3146" s="21"/>
      <c r="N3146" s="58"/>
      <c r="O3146" s="38"/>
    </row>
    <row r="3147" spans="1:15">
      <c r="A3147" s="3"/>
    </row>
    <row r="3148" spans="1:15">
      <c r="A3148" s="3"/>
    </row>
    <row r="3149" spans="1:15">
      <c r="A3149" s="3"/>
    </row>
    <row r="3150" spans="1:15">
      <c r="A3150" s="3"/>
    </row>
    <row r="3151" spans="1:15">
      <c r="A3151" s="3"/>
    </row>
    <row r="3152" spans="1:15">
      <c r="A3152" s="3"/>
    </row>
    <row r="3153" spans="1:15">
      <c r="A3153" s="3"/>
    </row>
    <row r="3154" spans="1:15">
      <c r="A3154" s="3"/>
    </row>
    <row r="3155" spans="1:15">
      <c r="A3155" s="3"/>
    </row>
    <row r="3156" spans="1:15">
      <c r="A3156" s="3"/>
    </row>
    <row r="3157" spans="1:15">
      <c r="A3157" s="3"/>
    </row>
    <row r="3158" spans="1:15">
      <c r="A3158" s="3"/>
    </row>
    <row r="3159" spans="1:15">
      <c r="A3159" s="3"/>
    </row>
    <row r="3160" spans="1:15">
      <c r="A3160" s="3"/>
    </row>
    <row r="3161" spans="1:15">
      <c r="A3161" s="3"/>
    </row>
    <row r="3162" spans="1:15" ht="23.25">
      <c r="A3162" s="638" t="s">
        <v>1749</v>
      </c>
      <c r="B3162" s="38"/>
    </row>
    <row r="3163" spans="1:15" ht="15.75">
      <c r="A3163" s="640" t="s">
        <v>2638</v>
      </c>
      <c r="B3163" s="38"/>
      <c r="C3163" s="38"/>
      <c r="D3163" s="38"/>
      <c r="E3163" s="38"/>
      <c r="F3163" s="640" t="s">
        <v>2639</v>
      </c>
      <c r="G3163" s="38"/>
      <c r="H3163" s="38"/>
      <c r="I3163" s="38"/>
      <c r="J3163" s="38"/>
      <c r="K3163" s="640" t="s">
        <v>2637</v>
      </c>
      <c r="L3163" s="38"/>
    </row>
    <row r="3164" spans="1:15" ht="15.75">
      <c r="A3164" s="3"/>
      <c r="F3164" s="174" t="s">
        <v>718</v>
      </c>
      <c r="G3164" t="s">
        <v>6072</v>
      </c>
      <c r="H3164" s="38"/>
      <c r="I3164" s="38"/>
      <c r="K3164" s="174" t="s">
        <v>717</v>
      </c>
      <c r="L3164" t="s">
        <v>4634</v>
      </c>
      <c r="M3164" s="38"/>
      <c r="N3164" s="38"/>
      <c r="O3164" s="38"/>
    </row>
    <row r="3165" spans="1:15" ht="15.75">
      <c r="A3165" s="3"/>
      <c r="K3165" s="174" t="s">
        <v>717</v>
      </c>
      <c r="L3165" t="s">
        <v>4630</v>
      </c>
      <c r="M3165" s="38"/>
      <c r="N3165" s="38"/>
      <c r="O3165" s="38"/>
    </row>
    <row r="3166" spans="1:15">
      <c r="A3166" s="3"/>
    </row>
    <row r="3167" spans="1:15">
      <c r="A3167" s="3"/>
    </row>
    <row r="3168" spans="1:15">
      <c r="A3168" s="3"/>
    </row>
    <row r="3169" spans="1:1">
      <c r="A3169" s="3"/>
    </row>
    <row r="3170" spans="1:1">
      <c r="A3170" s="3"/>
    </row>
    <row r="3171" spans="1:1">
      <c r="A3171" s="3"/>
    </row>
    <row r="3172" spans="1:1">
      <c r="A3172" s="3"/>
    </row>
    <row r="3173" spans="1:1">
      <c r="A3173" s="3"/>
    </row>
    <row r="3174" spans="1:1">
      <c r="A3174" s="3"/>
    </row>
    <row r="3175" spans="1:1">
      <c r="A3175" s="3"/>
    </row>
    <row r="3176" spans="1:1">
      <c r="A3176" s="3"/>
    </row>
    <row r="3177" spans="1:1">
      <c r="A3177" s="3"/>
    </row>
    <row r="3178" spans="1:1">
      <c r="A3178" s="3"/>
    </row>
    <row r="3179" spans="1:1">
      <c r="A3179" s="3"/>
    </row>
    <row r="3180" spans="1:1">
      <c r="A3180" s="3"/>
    </row>
    <row r="3181" spans="1:1">
      <c r="A3181" s="3"/>
    </row>
    <row r="3182" spans="1:1">
      <c r="A3182" s="3"/>
    </row>
    <row r="3183" spans="1:1">
      <c r="A3183" s="3"/>
    </row>
    <row r="3184" spans="1:1">
      <c r="A3184" s="3"/>
    </row>
    <row r="3185" spans="1:15">
      <c r="A3185" s="3"/>
    </row>
    <row r="3186" spans="1:15">
      <c r="A3186" s="3"/>
    </row>
    <row r="3187" spans="1:15">
      <c r="A3187" s="3"/>
    </row>
    <row r="3188" spans="1:15">
      <c r="A3188" s="3"/>
    </row>
    <row r="3189" spans="1:15">
      <c r="A3189" s="3"/>
    </row>
    <row r="3190" spans="1:15">
      <c r="A3190" s="3"/>
    </row>
    <row r="3191" spans="1:15">
      <c r="A3191" s="3"/>
    </row>
    <row r="3192" spans="1:15" ht="23.25">
      <c r="A3192" s="638" t="s">
        <v>638</v>
      </c>
      <c r="B3192" s="38"/>
    </row>
    <row r="3193" spans="1:15" ht="15.75">
      <c r="A3193" s="640" t="s">
        <v>2638</v>
      </c>
      <c r="B3193" s="38"/>
      <c r="C3193" s="38"/>
      <c r="D3193" s="38"/>
      <c r="E3193" s="38"/>
      <c r="F3193" s="640" t="s">
        <v>2639</v>
      </c>
      <c r="G3193" s="38"/>
      <c r="H3193" s="38"/>
      <c r="I3193" s="38"/>
      <c r="J3193" s="38"/>
      <c r="K3193" s="640" t="s">
        <v>2637</v>
      </c>
      <c r="L3193" s="38"/>
    </row>
    <row r="3194" spans="1:15" ht="15.75">
      <c r="A3194" s="174" t="s">
        <v>717</v>
      </c>
      <c r="B3194" t="s">
        <v>4824</v>
      </c>
      <c r="F3194" s="174" t="s">
        <v>716</v>
      </c>
      <c r="G3194" t="s">
        <v>4963</v>
      </c>
      <c r="K3194" s="174" t="s">
        <v>716</v>
      </c>
      <c r="L3194" t="s">
        <v>4635</v>
      </c>
      <c r="M3194" s="38"/>
      <c r="N3194" s="38"/>
      <c r="O3194" s="38"/>
    </row>
    <row r="3195" spans="1:15" ht="15.75">
      <c r="A3195" s="174" t="s">
        <v>717</v>
      </c>
      <c r="B3195" t="s">
        <v>6071</v>
      </c>
      <c r="F3195" s="174" t="s">
        <v>716</v>
      </c>
      <c r="G3195" t="s">
        <v>5513</v>
      </c>
      <c r="H3195" s="38"/>
      <c r="K3195" s="174" t="s">
        <v>716</v>
      </c>
      <c r="L3195" t="s">
        <v>4729</v>
      </c>
    </row>
    <row r="3196" spans="1:15" ht="15.75">
      <c r="A3196" s="3"/>
      <c r="F3196" s="174" t="s">
        <v>718</v>
      </c>
      <c r="G3196" t="s">
        <v>6062</v>
      </c>
      <c r="H3196" s="38"/>
      <c r="I3196" s="38"/>
      <c r="J3196" s="38"/>
      <c r="K3196" s="174" t="s">
        <v>716</v>
      </c>
      <c r="L3196" t="s">
        <v>4730</v>
      </c>
    </row>
    <row r="3197" spans="1:15" ht="15.75">
      <c r="A3197" s="3"/>
      <c r="K3197" s="174" t="s">
        <v>716</v>
      </c>
      <c r="L3197" t="s">
        <v>4738</v>
      </c>
      <c r="M3197" s="38"/>
      <c r="N3197" s="38"/>
      <c r="O3197" s="38"/>
    </row>
    <row r="3198" spans="1:15" ht="15.75">
      <c r="A3198" s="3"/>
      <c r="K3198" s="174" t="s">
        <v>718</v>
      </c>
      <c r="L3198" t="s">
        <v>4912</v>
      </c>
      <c r="M3198" s="636"/>
    </row>
    <row r="3199" spans="1:15" ht="15.75">
      <c r="A3199" s="3"/>
      <c r="K3199" s="174" t="s">
        <v>716</v>
      </c>
      <c r="L3199" t="s">
        <v>4964</v>
      </c>
    </row>
    <row r="3200" spans="1:15" ht="15.75">
      <c r="A3200" s="3"/>
      <c r="K3200" s="174" t="s">
        <v>718</v>
      </c>
      <c r="L3200" t="s">
        <v>5093</v>
      </c>
      <c r="M3200" s="636"/>
    </row>
    <row r="3201" spans="1:15" ht="15.75">
      <c r="A3201" s="3"/>
      <c r="K3201" s="174" t="s">
        <v>718</v>
      </c>
      <c r="L3201" t="s">
        <v>5352</v>
      </c>
    </row>
    <row r="3202" spans="1:15" ht="15.75">
      <c r="A3202" s="3"/>
      <c r="K3202" s="174" t="s">
        <v>718</v>
      </c>
      <c r="L3202" t="s">
        <v>5353</v>
      </c>
    </row>
    <row r="3203" spans="1:15" ht="15.75">
      <c r="A3203" s="3"/>
      <c r="K3203" s="174" t="s">
        <v>718</v>
      </c>
      <c r="L3203" t="s">
        <v>5317</v>
      </c>
    </row>
    <row r="3204" spans="1:15" ht="15.75">
      <c r="A3204" s="3"/>
      <c r="K3204" s="174" t="s">
        <v>716</v>
      </c>
      <c r="L3204" t="s">
        <v>5457</v>
      </c>
      <c r="M3204" s="21"/>
      <c r="N3204" s="58"/>
    </row>
    <row r="3205" spans="1:15" ht="15.75">
      <c r="A3205" s="3"/>
      <c r="K3205" s="174" t="s">
        <v>716</v>
      </c>
      <c r="L3205" t="s">
        <v>5428</v>
      </c>
      <c r="M3205" s="21"/>
      <c r="N3205" s="58"/>
    </row>
    <row r="3206" spans="1:15" ht="15.75">
      <c r="A3206" s="3"/>
      <c r="K3206" s="174" t="s">
        <v>716</v>
      </c>
      <c r="L3206" t="s">
        <v>5525</v>
      </c>
      <c r="M3206" s="38"/>
      <c r="N3206" s="25"/>
    </row>
    <row r="3207" spans="1:15" ht="15.75">
      <c r="A3207" s="3"/>
      <c r="K3207" s="174" t="s">
        <v>716</v>
      </c>
      <c r="L3207" t="s">
        <v>5526</v>
      </c>
      <c r="M3207" s="38"/>
      <c r="N3207" s="25"/>
    </row>
    <row r="3208" spans="1:15" ht="15.75">
      <c r="A3208" s="3"/>
      <c r="K3208" s="174" t="s">
        <v>716</v>
      </c>
      <c r="L3208" t="s">
        <v>5527</v>
      </c>
      <c r="M3208" s="38"/>
      <c r="N3208" s="25"/>
    </row>
    <row r="3209" spans="1:15" ht="15.75">
      <c r="A3209" s="3"/>
      <c r="K3209" s="174" t="s">
        <v>717</v>
      </c>
      <c r="L3209" t="s">
        <v>5523</v>
      </c>
    </row>
    <row r="3210" spans="1:15" ht="15.75">
      <c r="A3210" s="3"/>
      <c r="K3210" s="174" t="s">
        <v>717</v>
      </c>
      <c r="L3210" t="s">
        <v>5524</v>
      </c>
    </row>
    <row r="3211" spans="1:15" ht="15.75">
      <c r="A3211" s="3"/>
      <c r="K3211" s="174" t="s">
        <v>717</v>
      </c>
      <c r="L3211" t="s">
        <v>5551</v>
      </c>
      <c r="M3211" s="38"/>
      <c r="N3211" s="199"/>
    </row>
    <row r="3212" spans="1:15" ht="15.75">
      <c r="A3212" s="3"/>
      <c r="K3212" s="174" t="s">
        <v>716</v>
      </c>
      <c r="L3212" t="s">
        <v>5937</v>
      </c>
      <c r="M3212" s="21"/>
      <c r="N3212" s="58"/>
      <c r="O3212" s="38"/>
    </row>
    <row r="3213" spans="1:15" ht="15.75">
      <c r="A3213" s="3"/>
      <c r="K3213" s="174" t="s">
        <v>716</v>
      </c>
      <c r="L3213" t="s">
        <v>5938</v>
      </c>
      <c r="M3213" s="21"/>
      <c r="N3213" s="58"/>
      <c r="O3213" s="38"/>
    </row>
    <row r="3214" spans="1:15">
      <c r="A3214" s="3"/>
    </row>
    <row r="3215" spans="1:15">
      <c r="A3215" s="3"/>
    </row>
    <row r="3216" spans="1:15">
      <c r="A3216" s="3"/>
    </row>
    <row r="3217" spans="1:15">
      <c r="A3217" s="3"/>
    </row>
    <row r="3218" spans="1:15">
      <c r="A3218" s="3"/>
    </row>
    <row r="3219" spans="1:15">
      <c r="A3219" s="3"/>
    </row>
    <row r="3220" spans="1:15">
      <c r="A3220" s="3"/>
    </row>
    <row r="3221" spans="1:15">
      <c r="A3221" s="3"/>
    </row>
    <row r="3222" spans="1:15" ht="23.25">
      <c r="A3222" s="638" t="s">
        <v>1649</v>
      </c>
      <c r="B3222" s="38"/>
    </row>
    <row r="3223" spans="1:15" ht="15.75">
      <c r="A3223" s="640" t="s">
        <v>2638</v>
      </c>
      <c r="B3223" s="38"/>
      <c r="C3223" s="38"/>
      <c r="D3223" s="38"/>
      <c r="E3223" s="38"/>
      <c r="F3223" s="640" t="s">
        <v>2639</v>
      </c>
      <c r="G3223" s="38"/>
      <c r="H3223" s="38"/>
      <c r="I3223" s="38"/>
      <c r="J3223" s="38"/>
      <c r="K3223" s="640" t="s">
        <v>2637</v>
      </c>
      <c r="L3223" s="38"/>
    </row>
    <row r="3224" spans="1:15" ht="15.75">
      <c r="A3224" s="3"/>
      <c r="F3224" s="174" t="s">
        <v>718</v>
      </c>
      <c r="G3224" t="s">
        <v>4776</v>
      </c>
      <c r="H3224" s="38"/>
      <c r="K3224" s="174" t="s">
        <v>716</v>
      </c>
      <c r="L3224" t="s">
        <v>4271</v>
      </c>
    </row>
    <row r="3225" spans="1:15" ht="15.75">
      <c r="A3225" s="3"/>
      <c r="F3225" s="174" t="s">
        <v>717</v>
      </c>
      <c r="G3225" t="s">
        <v>5466</v>
      </c>
      <c r="K3225" s="174" t="s">
        <v>718</v>
      </c>
      <c r="L3225" t="s">
        <v>4416</v>
      </c>
    </row>
    <row r="3226" spans="1:15" ht="15.75">
      <c r="A3226" s="3"/>
      <c r="K3226" s="174" t="s">
        <v>716</v>
      </c>
      <c r="L3226" t="s">
        <v>4620</v>
      </c>
      <c r="M3226" s="38"/>
      <c r="N3226" s="38"/>
      <c r="O3226" s="38"/>
    </row>
    <row r="3227" spans="1:15" ht="15.75">
      <c r="A3227" s="3"/>
      <c r="K3227" s="174" t="s">
        <v>716</v>
      </c>
      <c r="L3227" t="s">
        <v>4900</v>
      </c>
    </row>
    <row r="3228" spans="1:15" ht="15.75">
      <c r="A3228" s="3"/>
      <c r="K3228" s="174" t="s">
        <v>716</v>
      </c>
      <c r="L3228" t="s">
        <v>5220</v>
      </c>
    </row>
    <row r="3229" spans="1:15" ht="15.75">
      <c r="A3229" s="3"/>
      <c r="G3229" t="s">
        <v>2452</v>
      </c>
      <c r="K3229" s="174" t="s">
        <v>718</v>
      </c>
      <c r="L3229" t="s">
        <v>5455</v>
      </c>
    </row>
    <row r="3230" spans="1:15" ht="15.75">
      <c r="A3230" s="3"/>
      <c r="K3230" s="174" t="s">
        <v>716</v>
      </c>
      <c r="L3230" t="s">
        <v>5456</v>
      </c>
    </row>
    <row r="3231" spans="1:15" ht="15.75">
      <c r="A3231" s="3"/>
      <c r="H3231" t="s">
        <v>2452</v>
      </c>
      <c r="K3231" s="174" t="s">
        <v>718</v>
      </c>
      <c r="L3231" t="s">
        <v>5547</v>
      </c>
      <c r="M3231" s="38"/>
      <c r="N3231" s="38"/>
    </row>
    <row r="3232" spans="1:15">
      <c r="A3232" s="3"/>
    </row>
    <row r="3233" spans="1:1">
      <c r="A3233" s="3"/>
    </row>
    <row r="3234" spans="1:1">
      <c r="A3234" s="3"/>
    </row>
    <row r="3235" spans="1:1">
      <c r="A3235" s="3"/>
    </row>
    <row r="3236" spans="1:1">
      <c r="A3236" s="3"/>
    </row>
    <row r="3237" spans="1:1">
      <c r="A3237" s="3"/>
    </row>
    <row r="3238" spans="1:1">
      <c r="A3238" s="3"/>
    </row>
    <row r="3239" spans="1:1">
      <c r="A3239" s="3"/>
    </row>
    <row r="3240" spans="1:1">
      <c r="A3240" s="3"/>
    </row>
    <row r="3241" spans="1:1">
      <c r="A3241" s="3"/>
    </row>
    <row r="3242" spans="1:1">
      <c r="A3242" s="3"/>
    </row>
    <row r="3243" spans="1:1">
      <c r="A3243" s="3"/>
    </row>
    <row r="3244" spans="1:1">
      <c r="A3244" s="3"/>
    </row>
    <row r="3245" spans="1:1">
      <c r="A3245" s="3"/>
    </row>
    <row r="3246" spans="1:1">
      <c r="A3246" s="3"/>
    </row>
    <row r="3247" spans="1:1">
      <c r="A3247" s="3"/>
    </row>
    <row r="3248" spans="1:1">
      <c r="A3248" s="3"/>
    </row>
    <row r="3249" spans="1:15">
      <c r="A3249" s="3"/>
    </row>
    <row r="3250" spans="1:15">
      <c r="A3250" s="3"/>
    </row>
    <row r="3251" spans="1:15">
      <c r="A3251" s="3"/>
    </row>
    <row r="3252" spans="1:15" ht="23.25">
      <c r="A3252" s="638" t="s">
        <v>2706</v>
      </c>
      <c r="B3252" s="38"/>
    </row>
    <row r="3253" spans="1:15" ht="15.75">
      <c r="A3253" s="640" t="s">
        <v>2638</v>
      </c>
      <c r="B3253" s="38"/>
      <c r="C3253" s="38"/>
      <c r="D3253" s="38"/>
      <c r="E3253" s="38"/>
      <c r="F3253" s="640" t="s">
        <v>2639</v>
      </c>
      <c r="G3253" s="38"/>
      <c r="H3253" s="38"/>
      <c r="I3253" s="38"/>
      <c r="J3253" s="38"/>
      <c r="K3253" s="640" t="s">
        <v>2637</v>
      </c>
      <c r="L3253" s="38"/>
    </row>
    <row r="3254" spans="1:15" ht="15.75">
      <c r="A3254" s="174" t="s">
        <v>717</v>
      </c>
      <c r="B3254" t="s">
        <v>4842</v>
      </c>
      <c r="C3254" s="38"/>
      <c r="D3254" s="38"/>
      <c r="K3254" s="174" t="s">
        <v>717</v>
      </c>
      <c r="L3254" t="s">
        <v>4724</v>
      </c>
      <c r="M3254" s="38"/>
      <c r="N3254" s="38"/>
      <c r="O3254" s="38"/>
    </row>
    <row r="3255" spans="1:15" ht="15.75">
      <c r="A3255" s="174" t="s">
        <v>718</v>
      </c>
      <c r="B3255" t="s">
        <v>5866</v>
      </c>
      <c r="C3255" s="38"/>
      <c r="K3255" s="174" t="s">
        <v>716</v>
      </c>
      <c r="L3255" t="s">
        <v>5354</v>
      </c>
    </row>
    <row r="3256" spans="1:15" ht="15.75">
      <c r="A3256" s="3"/>
      <c r="K3256" s="174" t="s">
        <v>718</v>
      </c>
      <c r="L3256" t="s">
        <v>5463</v>
      </c>
    </row>
    <row r="3257" spans="1:15" ht="15.75">
      <c r="A3257" s="3"/>
      <c r="K3257" s="174" t="s">
        <v>716</v>
      </c>
      <c r="L3257" t="s">
        <v>5520</v>
      </c>
      <c r="M3257" s="38"/>
      <c r="N3257" s="25"/>
    </row>
    <row r="3258" spans="1:15" ht="15.75">
      <c r="A3258" s="3"/>
      <c r="K3258" s="174" t="s">
        <v>718</v>
      </c>
      <c r="L3258" t="s">
        <v>5710</v>
      </c>
    </row>
    <row r="3259" spans="1:15" ht="15.75">
      <c r="A3259" s="3"/>
      <c r="K3259" s="174" t="s">
        <v>716</v>
      </c>
      <c r="L3259" t="s">
        <v>5859</v>
      </c>
    </row>
    <row r="3260" spans="1:15" ht="15.75">
      <c r="A3260" s="3"/>
      <c r="K3260" s="174" t="s">
        <v>717</v>
      </c>
      <c r="L3260" t="s">
        <v>6105</v>
      </c>
      <c r="M3260" s="21"/>
      <c r="N3260" s="58"/>
      <c r="O3260" s="38"/>
    </row>
    <row r="3261" spans="1:15">
      <c r="A3261" s="3"/>
    </row>
    <row r="3262" spans="1:15">
      <c r="A3262" s="3"/>
    </row>
    <row r="3263" spans="1:15">
      <c r="A3263" s="3"/>
    </row>
    <row r="3264" spans="1:15">
      <c r="A3264" s="3"/>
    </row>
    <row r="3265" spans="1:1">
      <c r="A3265" s="3"/>
    </row>
    <row r="3266" spans="1:1">
      <c r="A3266" s="3"/>
    </row>
    <row r="3267" spans="1:1">
      <c r="A3267" s="3"/>
    </row>
    <row r="3268" spans="1:1">
      <c r="A3268" s="3"/>
    </row>
    <row r="3269" spans="1:1">
      <c r="A3269" s="3"/>
    </row>
    <row r="3270" spans="1:1">
      <c r="A3270" s="3"/>
    </row>
    <row r="3271" spans="1:1">
      <c r="A3271" s="3"/>
    </row>
    <row r="3272" spans="1:1">
      <c r="A3272" s="3"/>
    </row>
    <row r="3273" spans="1:1">
      <c r="A3273" s="3"/>
    </row>
    <row r="3274" spans="1:1">
      <c r="A3274" s="3"/>
    </row>
    <row r="3275" spans="1:1">
      <c r="A3275" s="3"/>
    </row>
    <row r="3276" spans="1:1">
      <c r="A3276" s="3"/>
    </row>
    <row r="3277" spans="1:1">
      <c r="A3277" s="3"/>
    </row>
    <row r="3278" spans="1:1">
      <c r="A3278" s="3"/>
    </row>
    <row r="3279" spans="1:1">
      <c r="A3279" s="3"/>
    </row>
    <row r="3280" spans="1:1">
      <c r="A3280" s="3"/>
    </row>
    <row r="3281" spans="1:20">
      <c r="A3281" s="3"/>
    </row>
    <row r="3282" spans="1:20" ht="23.25">
      <c r="A3282" s="638" t="s">
        <v>2819</v>
      </c>
      <c r="B3282" s="38"/>
    </row>
    <row r="3283" spans="1:20" ht="15.75">
      <c r="A3283" s="640" t="s">
        <v>2638</v>
      </c>
      <c r="B3283" s="38"/>
      <c r="C3283" s="38"/>
      <c r="D3283" s="38"/>
      <c r="E3283" s="38"/>
      <c r="F3283" s="640" t="s">
        <v>2639</v>
      </c>
      <c r="G3283" s="38"/>
      <c r="H3283" s="38"/>
      <c r="I3283" s="38"/>
      <c r="J3283" s="38"/>
      <c r="K3283" s="640" t="s">
        <v>2637</v>
      </c>
      <c r="L3283" s="38"/>
    </row>
    <row r="3284" spans="1:20" ht="15.75">
      <c r="A3284" s="174" t="s">
        <v>716</v>
      </c>
      <c r="B3284" t="s">
        <v>5172</v>
      </c>
      <c r="F3284" s="174" t="s">
        <v>717</v>
      </c>
      <c r="G3284" t="s">
        <v>4370</v>
      </c>
      <c r="H3284" s="38"/>
      <c r="I3284" s="38"/>
      <c r="K3284" s="174" t="s">
        <v>718</v>
      </c>
      <c r="L3284" t="s">
        <v>4368</v>
      </c>
      <c r="M3284" s="38"/>
      <c r="N3284" s="38"/>
    </row>
    <row r="3285" spans="1:20" ht="15.75">
      <c r="A3285" s="174" t="s">
        <v>718</v>
      </c>
      <c r="B3285" t="s">
        <v>5932</v>
      </c>
      <c r="C3285" s="38"/>
      <c r="D3285" s="38"/>
      <c r="K3285" s="174" t="s">
        <v>718</v>
      </c>
      <c r="L3285" t="s">
        <v>4354</v>
      </c>
      <c r="M3285" s="38"/>
      <c r="N3285" s="38"/>
      <c r="O3285" s="38"/>
    </row>
    <row r="3286" spans="1:20" ht="15.75">
      <c r="A3286" s="3"/>
      <c r="K3286" s="174" t="s">
        <v>716</v>
      </c>
      <c r="L3286" t="s">
        <v>4349</v>
      </c>
    </row>
    <row r="3287" spans="1:20" ht="15.75">
      <c r="A3287" s="3"/>
      <c r="K3287" s="174" t="s">
        <v>717</v>
      </c>
      <c r="L3287" t="s">
        <v>4406</v>
      </c>
      <c r="M3287" s="633"/>
      <c r="N3287" s="38"/>
    </row>
    <row r="3288" spans="1:20" ht="15.75">
      <c r="A3288" s="3"/>
      <c r="K3288" s="174" t="s">
        <v>716</v>
      </c>
      <c r="L3288" t="s">
        <v>4821</v>
      </c>
    </row>
    <row r="3289" spans="1:20" ht="15.75">
      <c r="A3289" s="3"/>
      <c r="K3289" s="174" t="s">
        <v>716</v>
      </c>
      <c r="L3289" t="s">
        <v>4831</v>
      </c>
      <c r="T3289" t="s">
        <v>2452</v>
      </c>
    </row>
    <row r="3290" spans="1:20" ht="15.75">
      <c r="A3290" s="3"/>
      <c r="K3290" s="174" t="s">
        <v>718</v>
      </c>
      <c r="L3290" t="s">
        <v>5309</v>
      </c>
    </row>
    <row r="3291" spans="1:20" ht="15.75">
      <c r="A3291" s="3"/>
      <c r="K3291" s="174" t="s">
        <v>716</v>
      </c>
      <c r="L3291" t="s">
        <v>5134</v>
      </c>
    </row>
    <row r="3292" spans="1:20" ht="15.75">
      <c r="A3292" s="3"/>
      <c r="K3292" s="174" t="s">
        <v>718</v>
      </c>
      <c r="L3292" t="s">
        <v>5323</v>
      </c>
    </row>
    <row r="3293" spans="1:20" ht="15.75">
      <c r="A3293" s="3"/>
      <c r="K3293" s="174" t="s">
        <v>718</v>
      </c>
      <c r="L3293" t="s">
        <v>5934</v>
      </c>
      <c r="M3293" s="21"/>
      <c r="N3293" s="58"/>
      <c r="O3293" s="38"/>
    </row>
    <row r="3294" spans="1:20" ht="15.75">
      <c r="A3294" s="3"/>
      <c r="K3294" s="174" t="s">
        <v>718</v>
      </c>
      <c r="L3294" t="s">
        <v>6095</v>
      </c>
      <c r="M3294" s="21"/>
      <c r="N3294" s="58"/>
      <c r="O3294" s="38"/>
    </row>
    <row r="3295" spans="1:20" ht="15.75">
      <c r="A3295" s="3"/>
      <c r="K3295" s="174" t="s">
        <v>716</v>
      </c>
      <c r="L3295" t="s">
        <v>6096</v>
      </c>
      <c r="M3295" s="21"/>
      <c r="N3295" s="58"/>
      <c r="O3295" s="38"/>
    </row>
    <row r="3296" spans="1:20" ht="15.75">
      <c r="A3296" s="3"/>
      <c r="K3296" s="174" t="s">
        <v>718</v>
      </c>
      <c r="L3296" t="s">
        <v>6105</v>
      </c>
      <c r="M3296" s="21"/>
      <c r="N3296" s="58"/>
      <c r="O3296" s="38"/>
    </row>
    <row r="3297" spans="1:15" ht="15.75">
      <c r="A3297" s="3"/>
      <c r="K3297" s="174" t="s">
        <v>716</v>
      </c>
      <c r="L3297" t="s">
        <v>6101</v>
      </c>
      <c r="M3297" s="21"/>
      <c r="N3297" s="58"/>
      <c r="O3297" s="38"/>
    </row>
    <row r="3298" spans="1:15">
      <c r="A3298" s="3"/>
    </row>
    <row r="3299" spans="1:15">
      <c r="A3299" s="3"/>
    </row>
    <row r="3300" spans="1:15">
      <c r="A3300" s="3"/>
    </row>
    <row r="3301" spans="1:15">
      <c r="A3301" s="3"/>
    </row>
    <row r="3302" spans="1:15">
      <c r="A3302" s="3"/>
    </row>
    <row r="3303" spans="1:15">
      <c r="A3303" s="3"/>
    </row>
    <row r="3304" spans="1:15">
      <c r="A3304" s="3"/>
    </row>
    <row r="3305" spans="1:15">
      <c r="A3305" s="3"/>
    </row>
    <row r="3306" spans="1:15">
      <c r="A3306" s="3"/>
    </row>
    <row r="3307" spans="1:15">
      <c r="A3307" s="3"/>
    </row>
    <row r="3308" spans="1:15">
      <c r="A3308" s="3"/>
    </row>
    <row r="3309" spans="1:15">
      <c r="A3309" s="3"/>
    </row>
    <row r="3310" spans="1:15">
      <c r="A3310" s="3"/>
    </row>
    <row r="3311" spans="1:15">
      <c r="A3311" s="3"/>
    </row>
    <row r="3312" spans="1:15" ht="23.25">
      <c r="A3312" s="638" t="s">
        <v>3624</v>
      </c>
      <c r="B3312" s="38"/>
    </row>
    <row r="3313" spans="1:15" ht="15.75">
      <c r="A3313" s="640" t="s">
        <v>2638</v>
      </c>
      <c r="B3313" s="38"/>
      <c r="C3313" s="38"/>
      <c r="D3313" s="38"/>
      <c r="E3313" s="38"/>
      <c r="F3313" s="640" t="s">
        <v>2639</v>
      </c>
      <c r="G3313" s="38"/>
      <c r="H3313" s="38"/>
      <c r="I3313" s="38"/>
      <c r="J3313" s="38"/>
      <c r="K3313" s="640" t="s">
        <v>2637</v>
      </c>
      <c r="L3313" s="38"/>
    </row>
    <row r="3314" spans="1:15" ht="15.75">
      <c r="A3314" s="645" t="s">
        <v>717</v>
      </c>
      <c r="B3314" t="s">
        <v>5045</v>
      </c>
      <c r="C3314" s="38"/>
      <c r="D3314" s="38"/>
      <c r="F3314" s="174" t="s">
        <v>717</v>
      </c>
      <c r="G3314" t="s">
        <v>4825</v>
      </c>
      <c r="K3314" s="174" t="s">
        <v>717</v>
      </c>
      <c r="L3314" t="s">
        <v>4249</v>
      </c>
    </row>
    <row r="3315" spans="1:15" ht="15.75">
      <c r="A3315" s="174" t="s">
        <v>718</v>
      </c>
      <c r="B3315" t="s">
        <v>4870</v>
      </c>
      <c r="K3315" s="174" t="s">
        <v>717</v>
      </c>
      <c r="L3315" t="s">
        <v>4250</v>
      </c>
    </row>
    <row r="3316" spans="1:15" ht="15.75">
      <c r="A3316" s="3"/>
      <c r="K3316" s="174" t="s">
        <v>716</v>
      </c>
      <c r="L3316" t="s">
        <v>4367</v>
      </c>
    </row>
    <row r="3317" spans="1:15" ht="15.75">
      <c r="A3317" s="3"/>
      <c r="K3317" s="174" t="s">
        <v>717</v>
      </c>
      <c r="L3317" t="s">
        <v>4826</v>
      </c>
    </row>
    <row r="3318" spans="1:15" ht="15.75">
      <c r="A3318" s="3"/>
      <c r="K3318" s="174" t="s">
        <v>718</v>
      </c>
      <c r="L3318" t="s">
        <v>6098</v>
      </c>
      <c r="M3318" s="21"/>
      <c r="N3318" s="58"/>
      <c r="O3318" s="38"/>
    </row>
    <row r="3319" spans="1:15">
      <c r="A3319" s="3"/>
    </row>
    <row r="3320" spans="1:15">
      <c r="A3320" s="3"/>
    </row>
    <row r="3321" spans="1:15">
      <c r="A3321" s="3"/>
    </row>
    <row r="3322" spans="1:15">
      <c r="A3322" s="3"/>
    </row>
    <row r="3323" spans="1:15">
      <c r="A3323" s="3"/>
    </row>
    <row r="3324" spans="1:15">
      <c r="A3324" s="3"/>
    </row>
    <row r="3325" spans="1:15">
      <c r="A3325" s="3"/>
    </row>
    <row r="3326" spans="1:15">
      <c r="A3326" s="3"/>
    </row>
    <row r="3327" spans="1:15">
      <c r="A3327" s="3"/>
    </row>
    <row r="3328" spans="1:15">
      <c r="A3328" s="3"/>
    </row>
    <row r="3329" spans="1:14">
      <c r="A3329" s="3"/>
    </row>
    <row r="3330" spans="1:14">
      <c r="A3330" s="3"/>
    </row>
    <row r="3331" spans="1:14">
      <c r="A3331" s="3"/>
    </row>
    <row r="3332" spans="1:14">
      <c r="A3332" s="3"/>
    </row>
    <row r="3333" spans="1:14">
      <c r="A3333" s="3"/>
    </row>
    <row r="3334" spans="1:14">
      <c r="A3334" s="3"/>
    </row>
    <row r="3335" spans="1:14">
      <c r="A3335" s="3"/>
    </row>
    <row r="3336" spans="1:14">
      <c r="A3336" s="3"/>
    </row>
    <row r="3337" spans="1:14">
      <c r="A3337" s="3"/>
    </row>
    <row r="3338" spans="1:14">
      <c r="A3338" s="3"/>
    </row>
    <row r="3339" spans="1:14">
      <c r="A3339" s="3"/>
    </row>
    <row r="3340" spans="1:14">
      <c r="A3340" s="3"/>
    </row>
    <row r="3341" spans="1:14">
      <c r="A3341" s="3"/>
    </row>
    <row r="3342" spans="1:14" ht="23.25">
      <c r="A3342" s="638" t="s">
        <v>3625</v>
      </c>
      <c r="B3342" s="38"/>
    </row>
    <row r="3343" spans="1:14" ht="15.75">
      <c r="A3343" s="640" t="s">
        <v>2638</v>
      </c>
      <c r="B3343" s="38"/>
      <c r="C3343" s="38"/>
      <c r="D3343" s="38"/>
      <c r="E3343" s="38"/>
      <c r="F3343" s="640" t="s">
        <v>2639</v>
      </c>
      <c r="G3343" s="38"/>
      <c r="H3343" s="38"/>
      <c r="I3343" s="38"/>
      <c r="J3343" s="38"/>
      <c r="K3343" s="640" t="s">
        <v>2637</v>
      </c>
      <c r="L3343" s="38"/>
    </row>
    <row r="3344" spans="1:14" ht="15.75">
      <c r="A3344" s="174" t="s">
        <v>717</v>
      </c>
      <c r="B3344" t="s">
        <v>4619</v>
      </c>
      <c r="C3344" s="38"/>
      <c r="D3344" s="38"/>
      <c r="F3344" s="174"/>
      <c r="K3344" s="174" t="s">
        <v>718</v>
      </c>
      <c r="L3344" t="s">
        <v>4441</v>
      </c>
      <c r="M3344" s="38"/>
      <c r="N3344" s="38"/>
    </row>
    <row r="3345" spans="1:15" ht="15.75">
      <c r="A3345" s="174" t="s">
        <v>716</v>
      </c>
      <c r="B3345" t="s">
        <v>4897</v>
      </c>
      <c r="K3345" s="174" t="s">
        <v>717</v>
      </c>
      <c r="L3345" t="s">
        <v>4515</v>
      </c>
      <c r="M3345" s="38"/>
      <c r="N3345" s="38"/>
      <c r="O3345" s="38"/>
    </row>
    <row r="3346" spans="1:15" ht="15.75">
      <c r="A3346" s="645" t="s">
        <v>718</v>
      </c>
      <c r="B3346" t="s">
        <v>5045</v>
      </c>
      <c r="C3346" s="38"/>
      <c r="D3346" s="38"/>
      <c r="K3346" s="174" t="s">
        <v>716</v>
      </c>
      <c r="L3346" t="s">
        <v>5427</v>
      </c>
      <c r="M3346" s="21"/>
      <c r="N3346" s="58"/>
    </row>
    <row r="3347" spans="1:15" ht="15.75">
      <c r="A3347" s="174" t="s">
        <v>717</v>
      </c>
      <c r="B3347" t="s">
        <v>5011</v>
      </c>
      <c r="K3347" s="174" t="s">
        <v>717</v>
      </c>
      <c r="L3347" t="s">
        <v>6104</v>
      </c>
      <c r="M3347" s="21"/>
      <c r="N3347" s="58"/>
      <c r="O3347" s="38"/>
    </row>
    <row r="3348" spans="1:15">
      <c r="A3348" s="3"/>
    </row>
    <row r="3349" spans="1:15">
      <c r="A3349" s="3"/>
    </row>
    <row r="3350" spans="1:15">
      <c r="A3350" s="3"/>
    </row>
    <row r="3351" spans="1:15">
      <c r="A3351" s="3"/>
    </row>
    <row r="3352" spans="1:15">
      <c r="A3352" s="3"/>
    </row>
    <row r="3353" spans="1:15">
      <c r="A3353" s="3"/>
    </row>
    <row r="3354" spans="1:15">
      <c r="A3354" s="3"/>
    </row>
    <row r="3355" spans="1:15">
      <c r="A3355" s="3"/>
    </row>
    <row r="3356" spans="1:15">
      <c r="A3356" s="3"/>
    </row>
    <row r="3357" spans="1:15">
      <c r="A3357" s="3"/>
    </row>
    <row r="3358" spans="1:15">
      <c r="A3358" s="3"/>
    </row>
    <row r="3359" spans="1:15">
      <c r="A3359" s="3"/>
    </row>
    <row r="3360" spans="1:15">
      <c r="A3360" s="3"/>
    </row>
    <row r="3361" spans="1:12">
      <c r="A3361" s="3"/>
    </row>
    <row r="3362" spans="1:12">
      <c r="A3362" s="3"/>
    </row>
    <row r="3363" spans="1:12">
      <c r="A3363" s="3"/>
    </row>
    <row r="3364" spans="1:12">
      <c r="A3364" s="3"/>
    </row>
    <row r="3365" spans="1:12">
      <c r="A3365" s="3"/>
    </row>
    <row r="3366" spans="1:12">
      <c r="A3366" s="3"/>
    </row>
    <row r="3367" spans="1:12">
      <c r="A3367" s="3"/>
    </row>
    <row r="3368" spans="1:12">
      <c r="A3368" s="3"/>
    </row>
    <row r="3369" spans="1:12">
      <c r="A3369" s="3"/>
    </row>
    <row r="3370" spans="1:12">
      <c r="A3370" s="3"/>
    </row>
    <row r="3371" spans="1:12">
      <c r="A3371" s="3"/>
    </row>
    <row r="3372" spans="1:12" ht="23.25">
      <c r="A3372" s="638" t="s">
        <v>31</v>
      </c>
      <c r="B3372" s="38"/>
    </row>
    <row r="3373" spans="1:12" ht="15.75">
      <c r="A3373" s="640" t="s">
        <v>2638</v>
      </c>
      <c r="B3373" s="38"/>
      <c r="C3373" s="38"/>
      <c r="D3373" s="38"/>
      <c r="E3373" s="38"/>
      <c r="F3373" s="640" t="s">
        <v>2639</v>
      </c>
      <c r="G3373" s="38"/>
      <c r="H3373" s="38"/>
      <c r="I3373" s="38"/>
      <c r="J3373" s="38"/>
      <c r="K3373" s="640" t="s">
        <v>2637</v>
      </c>
      <c r="L3373" s="38"/>
    </row>
    <row r="3374" spans="1:12" ht="15.75">
      <c r="A3374" s="174" t="s">
        <v>717</v>
      </c>
      <c r="B3374" t="s">
        <v>4669</v>
      </c>
      <c r="C3374" s="38"/>
      <c r="D3374" s="38"/>
      <c r="E3374" s="38"/>
      <c r="F3374" s="174" t="s">
        <v>718</v>
      </c>
      <c r="G3374" t="s">
        <v>4508</v>
      </c>
      <c r="K3374" s="174" t="s">
        <v>717</v>
      </c>
      <c r="L3374" t="s">
        <v>4420</v>
      </c>
    </row>
    <row r="3375" spans="1:12" ht="15.75">
      <c r="A3375" s="174" t="s">
        <v>718</v>
      </c>
      <c r="B3375" t="s">
        <v>5178</v>
      </c>
      <c r="F3375" s="174" t="s">
        <v>716</v>
      </c>
      <c r="G3375" t="s">
        <v>4722</v>
      </c>
      <c r="H3375" s="38"/>
      <c r="I3375" s="38"/>
      <c r="J3375" s="38"/>
      <c r="K3375" s="174" t="s">
        <v>717</v>
      </c>
      <c r="L3375" t="s">
        <v>4511</v>
      </c>
    </row>
    <row r="3376" spans="1:12" ht="15.75">
      <c r="A3376" s="174" t="s">
        <v>716</v>
      </c>
      <c r="B3376" t="s">
        <v>6065</v>
      </c>
      <c r="C3376" s="38"/>
      <c r="D3376" s="38"/>
      <c r="E3376" s="38"/>
      <c r="F3376" s="174" t="s">
        <v>716</v>
      </c>
      <c r="G3376" t="s">
        <v>4899</v>
      </c>
      <c r="K3376" s="174" t="s">
        <v>716</v>
      </c>
      <c r="L3376" t="s">
        <v>4513</v>
      </c>
    </row>
    <row r="3377" spans="1:15" ht="15.75">
      <c r="A3377" s="3"/>
      <c r="F3377" s="174" t="s">
        <v>717</v>
      </c>
      <c r="G3377" t="s">
        <v>4869</v>
      </c>
      <c r="K3377" s="174" t="s">
        <v>718</v>
      </c>
      <c r="L3377" t="s">
        <v>4735</v>
      </c>
      <c r="M3377" s="38"/>
      <c r="N3377" s="38"/>
      <c r="O3377" s="38"/>
    </row>
    <row r="3378" spans="1:15" ht="15.75">
      <c r="A3378" s="3"/>
      <c r="F3378" s="174" t="s">
        <v>717</v>
      </c>
      <c r="G3378" t="s">
        <v>4871</v>
      </c>
      <c r="H3378" s="38"/>
      <c r="I3378" s="38"/>
      <c r="K3378" s="174" t="s">
        <v>716</v>
      </c>
      <c r="L3378" t="s">
        <v>4724</v>
      </c>
      <c r="M3378" s="38"/>
      <c r="N3378" s="38"/>
      <c r="O3378" s="38"/>
    </row>
    <row r="3379" spans="1:15" ht="15.75">
      <c r="A3379" s="3"/>
      <c r="F3379" s="174" t="s">
        <v>716</v>
      </c>
      <c r="G3379" t="s">
        <v>5771</v>
      </c>
      <c r="K3379" s="174" t="s">
        <v>716</v>
      </c>
      <c r="L3379" t="s">
        <v>4915</v>
      </c>
    </row>
    <row r="3380" spans="1:15" ht="15.75">
      <c r="A3380" s="3"/>
      <c r="F3380" s="174" t="s">
        <v>716</v>
      </c>
      <c r="G3380" t="s">
        <v>6078</v>
      </c>
      <c r="H3380" s="38"/>
      <c r="I3380" s="38"/>
      <c r="K3380" s="174" t="s">
        <v>718</v>
      </c>
      <c r="L3380" t="s">
        <v>4914</v>
      </c>
    </row>
    <row r="3381" spans="1:15" ht="15.75">
      <c r="A3381" s="3"/>
      <c r="K3381" s="174" t="s">
        <v>718</v>
      </c>
      <c r="L3381" t="s">
        <v>5134</v>
      </c>
    </row>
    <row r="3382" spans="1:15" ht="15.75">
      <c r="A3382" s="3"/>
      <c r="K3382" s="174" t="s">
        <v>717</v>
      </c>
      <c r="L3382" t="s">
        <v>5129</v>
      </c>
    </row>
    <row r="3383" spans="1:15" ht="15.75">
      <c r="A3383" s="3"/>
      <c r="K3383" s="174" t="s">
        <v>717</v>
      </c>
      <c r="L3383" t="s">
        <v>5130</v>
      </c>
    </row>
    <row r="3384" spans="1:15" ht="15.75">
      <c r="A3384" s="3"/>
      <c r="K3384" s="174" t="s">
        <v>717</v>
      </c>
      <c r="L3384" t="s">
        <v>5141</v>
      </c>
      <c r="M3384" s="38"/>
      <c r="N3384" s="38"/>
    </row>
    <row r="3385" spans="1:15" ht="15.75">
      <c r="A3385" s="3"/>
      <c r="K3385" s="174" t="s">
        <v>717</v>
      </c>
      <c r="L3385" t="s">
        <v>5142</v>
      </c>
      <c r="M3385" s="38"/>
      <c r="N3385" s="38"/>
    </row>
    <row r="3386" spans="1:15" ht="15.75">
      <c r="A3386" s="3"/>
      <c r="K3386" s="174" t="s">
        <v>717</v>
      </c>
      <c r="L3386" t="s">
        <v>5143</v>
      </c>
      <c r="M3386" s="38"/>
      <c r="N3386" s="38"/>
    </row>
    <row r="3387" spans="1:15" ht="15.75">
      <c r="A3387" s="3"/>
      <c r="K3387" s="174" t="s">
        <v>717</v>
      </c>
      <c r="L3387" t="s">
        <v>5144</v>
      </c>
      <c r="M3387" s="38"/>
      <c r="N3387" s="38"/>
    </row>
    <row r="3388" spans="1:15" ht="15.75">
      <c r="A3388" s="3"/>
      <c r="K3388" s="174" t="s">
        <v>717</v>
      </c>
      <c r="L3388" t="s">
        <v>5706</v>
      </c>
    </row>
    <row r="3389" spans="1:15">
      <c r="A3389" s="3"/>
    </row>
    <row r="3390" spans="1:15">
      <c r="A3390" s="3"/>
    </row>
    <row r="3391" spans="1:15">
      <c r="A3391" s="3"/>
    </row>
    <row r="3392" spans="1:15">
      <c r="A3392" s="3"/>
    </row>
    <row r="3393" spans="1:15">
      <c r="A3393" s="3"/>
    </row>
    <row r="3394" spans="1:15">
      <c r="A3394" s="3"/>
    </row>
    <row r="3395" spans="1:15">
      <c r="A3395" s="3"/>
    </row>
    <row r="3396" spans="1:15">
      <c r="A3396" s="3"/>
    </row>
    <row r="3397" spans="1:15">
      <c r="A3397" s="3"/>
    </row>
    <row r="3398" spans="1:15">
      <c r="A3398" s="3"/>
    </row>
    <row r="3399" spans="1:15">
      <c r="A3399" s="3"/>
    </row>
    <row r="3400" spans="1:15">
      <c r="A3400" s="3"/>
    </row>
    <row r="3401" spans="1:15">
      <c r="A3401" s="3"/>
    </row>
    <row r="3402" spans="1:15" ht="23.25">
      <c r="A3402" s="638" t="s">
        <v>2710</v>
      </c>
      <c r="B3402" s="38"/>
    </row>
    <row r="3403" spans="1:15" ht="15.75">
      <c r="A3403" s="640" t="s">
        <v>2638</v>
      </c>
      <c r="B3403" s="38"/>
      <c r="C3403" s="38"/>
      <c r="D3403" s="38"/>
      <c r="E3403" s="38"/>
      <c r="F3403" s="640" t="s">
        <v>2639</v>
      </c>
      <c r="G3403" s="38"/>
      <c r="H3403" s="38"/>
      <c r="I3403" s="38"/>
      <c r="J3403" s="38"/>
      <c r="K3403" s="640" t="s">
        <v>2637</v>
      </c>
      <c r="L3403" s="38"/>
    </row>
    <row r="3404" spans="1:15" ht="15.75">
      <c r="A3404" s="174" t="s">
        <v>718</v>
      </c>
      <c r="B3404" t="s">
        <v>4369</v>
      </c>
      <c r="C3404" s="38"/>
      <c r="D3404" s="38"/>
      <c r="F3404" s="174" t="s">
        <v>716</v>
      </c>
      <c r="G3404" t="s">
        <v>4268</v>
      </c>
      <c r="K3404" s="174" t="s">
        <v>718</v>
      </c>
      <c r="L3404" t="s">
        <v>4260</v>
      </c>
    </row>
    <row r="3405" spans="1:15" ht="15.75">
      <c r="A3405" s="174" t="s">
        <v>717</v>
      </c>
      <c r="B3405" t="s">
        <v>5475</v>
      </c>
      <c r="F3405" s="174" t="s">
        <v>716</v>
      </c>
      <c r="G3405" t="s">
        <v>5355</v>
      </c>
      <c r="K3405" s="174" t="s">
        <v>718</v>
      </c>
      <c r="L3405" t="s">
        <v>4636</v>
      </c>
      <c r="M3405" s="38"/>
      <c r="N3405" s="25"/>
    </row>
    <row r="3406" spans="1:15" ht="15.75">
      <c r="A3406" s="645" t="s">
        <v>717</v>
      </c>
      <c r="B3406" t="s">
        <v>5476</v>
      </c>
      <c r="C3406" s="38"/>
      <c r="D3406" s="38"/>
      <c r="F3406" s="174" t="s">
        <v>718</v>
      </c>
      <c r="G3406" t="s">
        <v>5311</v>
      </c>
      <c r="K3406" s="174" t="s">
        <v>716</v>
      </c>
      <c r="L3406" t="s">
        <v>4950</v>
      </c>
      <c r="M3406" s="21"/>
      <c r="N3406" s="58"/>
      <c r="O3406" s="38"/>
    </row>
    <row r="3407" spans="1:15" ht="15.75">
      <c r="A3407" s="174" t="s">
        <v>717</v>
      </c>
      <c r="B3407" t="s">
        <v>5680</v>
      </c>
      <c r="F3407" s="174" t="s">
        <v>716</v>
      </c>
      <c r="G3407" t="s">
        <v>5554</v>
      </c>
      <c r="H3407" s="38"/>
      <c r="I3407" s="38"/>
      <c r="K3407" s="174" t="s">
        <v>718</v>
      </c>
      <c r="L3407" t="s">
        <v>5335</v>
      </c>
    </row>
    <row r="3408" spans="1:15" ht="15.75">
      <c r="A3408" s="3"/>
      <c r="F3408" s="174" t="s">
        <v>716</v>
      </c>
      <c r="G3408" t="s">
        <v>6085</v>
      </c>
      <c r="H3408" s="38"/>
      <c r="I3408" s="38"/>
      <c r="K3408" s="174" t="s">
        <v>716</v>
      </c>
      <c r="L3408" t="s">
        <v>5356</v>
      </c>
    </row>
    <row r="3409" spans="1:17" ht="15.75">
      <c r="A3409" s="3"/>
      <c r="F3409" s="174" t="s">
        <v>718</v>
      </c>
      <c r="G3409" t="s">
        <v>6087</v>
      </c>
      <c r="H3409" s="38"/>
      <c r="I3409" s="38"/>
      <c r="K3409" s="174" t="s">
        <v>717</v>
      </c>
      <c r="L3409" t="s">
        <v>5129</v>
      </c>
    </row>
    <row r="3410" spans="1:17" ht="15.75">
      <c r="A3410" s="3"/>
      <c r="F3410" s="174" t="s">
        <v>716</v>
      </c>
      <c r="G3410" t="s">
        <v>6091</v>
      </c>
      <c r="H3410" s="38"/>
      <c r="I3410" s="38"/>
      <c r="J3410" s="38"/>
      <c r="K3410" s="174" t="s">
        <v>717</v>
      </c>
      <c r="L3410" t="s">
        <v>5130</v>
      </c>
    </row>
    <row r="3411" spans="1:17" ht="15.75">
      <c r="A3411" s="3"/>
      <c r="F3411" s="174" t="s">
        <v>717</v>
      </c>
      <c r="G3411" t="s">
        <v>6094</v>
      </c>
      <c r="H3411" s="38"/>
      <c r="I3411" s="38"/>
      <c r="K3411" s="174" t="s">
        <v>717</v>
      </c>
      <c r="L3411" t="s">
        <v>5326</v>
      </c>
      <c r="Q3411" t="s">
        <v>2452</v>
      </c>
    </row>
    <row r="3412" spans="1:17" ht="15.75">
      <c r="A3412" s="3"/>
      <c r="K3412" s="174" t="s">
        <v>718</v>
      </c>
      <c r="L3412" t="s">
        <v>5336</v>
      </c>
    </row>
    <row r="3413" spans="1:17" ht="15.75">
      <c r="A3413" s="3"/>
      <c r="K3413" s="174" t="s">
        <v>718</v>
      </c>
      <c r="L3413" t="s">
        <v>5310</v>
      </c>
    </row>
    <row r="3414" spans="1:17" ht="15.75">
      <c r="A3414" s="3"/>
      <c r="K3414" s="174" t="s">
        <v>717</v>
      </c>
      <c r="L3414" t="s">
        <v>5439</v>
      </c>
      <c r="M3414" s="38"/>
      <c r="N3414" s="38"/>
    </row>
    <row r="3415" spans="1:17" ht="15.75">
      <c r="A3415" s="3"/>
      <c r="K3415" s="174" t="s">
        <v>718</v>
      </c>
      <c r="L3415" t="s">
        <v>5460</v>
      </c>
      <c r="M3415" s="21"/>
      <c r="N3415" s="58"/>
    </row>
    <row r="3416" spans="1:17" ht="15.75">
      <c r="A3416" s="3"/>
      <c r="K3416" s="174" t="s">
        <v>717</v>
      </c>
      <c r="L3416" t="s">
        <v>5552</v>
      </c>
      <c r="M3416" s="38"/>
      <c r="N3416" s="38"/>
    </row>
    <row r="3417" spans="1:17" ht="15.75">
      <c r="A3417" s="3"/>
      <c r="K3417" s="174" t="s">
        <v>717</v>
      </c>
      <c r="L3417" t="s">
        <v>5546</v>
      </c>
      <c r="M3417" s="38"/>
      <c r="N3417" s="38"/>
    </row>
    <row r="3418" spans="1:17" ht="15.75">
      <c r="A3418" s="3"/>
      <c r="K3418" s="174" t="s">
        <v>717</v>
      </c>
      <c r="L3418" t="s">
        <v>5547</v>
      </c>
      <c r="M3418" s="38"/>
      <c r="N3418" s="38"/>
    </row>
    <row r="3419" spans="1:17" ht="15.75">
      <c r="A3419" s="3"/>
      <c r="K3419" s="174" t="s">
        <v>717</v>
      </c>
      <c r="L3419" t="s">
        <v>5706</v>
      </c>
    </row>
    <row r="3420" spans="1:17" ht="15.75">
      <c r="A3420" s="3"/>
      <c r="K3420" s="174" t="s">
        <v>718</v>
      </c>
      <c r="L3420" t="s">
        <v>5707</v>
      </c>
    </row>
    <row r="3421" spans="1:17" ht="15.75">
      <c r="A3421" s="3"/>
      <c r="K3421" s="174" t="s">
        <v>718</v>
      </c>
      <c r="L3421" t="s">
        <v>6088</v>
      </c>
      <c r="M3421" s="21"/>
      <c r="N3421" s="58"/>
      <c r="O3421" s="38"/>
    </row>
    <row r="3422" spans="1:17" ht="15.75">
      <c r="A3422" s="3"/>
      <c r="K3422" s="174" t="s">
        <v>717</v>
      </c>
      <c r="L3422" t="s">
        <v>6083</v>
      </c>
      <c r="M3422" s="21"/>
      <c r="N3422" s="58"/>
      <c r="O3422" s="38"/>
    </row>
    <row r="3423" spans="1:17">
      <c r="A3423" s="3"/>
    </row>
    <row r="3424" spans="1:17">
      <c r="A3424" s="3"/>
    </row>
    <row r="3425" spans="1:15">
      <c r="A3425" s="3"/>
    </row>
    <row r="3426" spans="1:15">
      <c r="A3426" s="3"/>
    </row>
    <row r="3427" spans="1:15">
      <c r="A3427" s="3"/>
    </row>
    <row r="3428" spans="1:15">
      <c r="A3428" s="3"/>
    </row>
    <row r="3429" spans="1:15">
      <c r="A3429" s="3"/>
    </row>
    <row r="3430" spans="1:15">
      <c r="A3430" s="3"/>
    </row>
    <row r="3431" spans="1:15">
      <c r="A3431" s="3"/>
    </row>
    <row r="3432" spans="1:15" ht="23.25">
      <c r="A3432" s="638" t="s">
        <v>694</v>
      </c>
      <c r="B3432" s="38"/>
    </row>
    <row r="3433" spans="1:15" ht="15.75">
      <c r="A3433" s="640" t="s">
        <v>2638</v>
      </c>
      <c r="B3433" s="38"/>
      <c r="C3433" s="38"/>
      <c r="D3433" s="38"/>
      <c r="E3433" s="38"/>
      <c r="F3433" s="640" t="s">
        <v>2639</v>
      </c>
      <c r="G3433" s="38"/>
      <c r="H3433" s="38"/>
      <c r="I3433" s="38"/>
      <c r="J3433" s="38"/>
      <c r="K3433" s="640" t="s">
        <v>2637</v>
      </c>
      <c r="L3433" s="38"/>
    </row>
    <row r="3434" spans="1:15" ht="15.75">
      <c r="A3434" s="174" t="s">
        <v>718</v>
      </c>
      <c r="B3434" t="s">
        <v>4263</v>
      </c>
      <c r="C3434" s="38"/>
      <c r="D3434" s="38"/>
      <c r="F3434" s="174" t="s">
        <v>716</v>
      </c>
      <c r="G3434" t="s">
        <v>6102</v>
      </c>
      <c r="H3434" s="38"/>
      <c r="I3434" s="38"/>
      <c r="K3434" s="174" t="s">
        <v>717</v>
      </c>
      <c r="L3434" t="s">
        <v>4269</v>
      </c>
    </row>
    <row r="3435" spans="1:15" ht="15.75">
      <c r="A3435" s="645" t="s">
        <v>718</v>
      </c>
      <c r="B3435" t="s">
        <v>4355</v>
      </c>
      <c r="C3435" s="38"/>
      <c r="D3435" s="38"/>
      <c r="F3435" s="174" t="s">
        <v>716</v>
      </c>
      <c r="G3435" t="s">
        <v>6073</v>
      </c>
      <c r="H3435" s="38"/>
      <c r="I3435" s="38"/>
      <c r="K3435" s="174" t="s">
        <v>718</v>
      </c>
      <c r="L3435" t="s">
        <v>4366</v>
      </c>
    </row>
    <row r="3436" spans="1:15" ht="15.75">
      <c r="A3436" s="174" t="s">
        <v>717</v>
      </c>
      <c r="B3436" t="s">
        <v>4455</v>
      </c>
      <c r="K3436" s="174" t="s">
        <v>716</v>
      </c>
      <c r="L3436" t="s">
        <v>4423</v>
      </c>
      <c r="M3436" s="38"/>
      <c r="N3436" s="38"/>
    </row>
    <row r="3437" spans="1:15" ht="15.75">
      <c r="A3437" s="174" t="s">
        <v>716</v>
      </c>
      <c r="B3437" t="s">
        <v>4498</v>
      </c>
      <c r="K3437" s="174" t="s">
        <v>718</v>
      </c>
      <c r="L3437" t="s">
        <v>4407</v>
      </c>
      <c r="M3437" s="38"/>
      <c r="N3437" s="38"/>
    </row>
    <row r="3438" spans="1:15" ht="15.75">
      <c r="A3438" s="174" t="s">
        <v>716</v>
      </c>
      <c r="B3438" t="s">
        <v>4571</v>
      </c>
      <c r="K3438" s="174" t="s">
        <v>716</v>
      </c>
      <c r="L3438" t="s">
        <v>4506</v>
      </c>
    </row>
    <row r="3439" spans="1:15" ht="15.75">
      <c r="A3439" s="174" t="s">
        <v>717</v>
      </c>
      <c r="B3439" t="s">
        <v>4737</v>
      </c>
      <c r="K3439" s="174" t="s">
        <v>716</v>
      </c>
      <c r="L3439" t="s">
        <v>4504</v>
      </c>
      <c r="M3439" s="38"/>
      <c r="N3439" s="38"/>
      <c r="O3439" s="38"/>
    </row>
    <row r="3440" spans="1:15" ht="15.75">
      <c r="A3440" s="174" t="s">
        <v>716</v>
      </c>
      <c r="B3440" t="s">
        <v>4781</v>
      </c>
      <c r="K3440" s="174" t="s">
        <v>718</v>
      </c>
      <c r="L3440" t="s">
        <v>4507</v>
      </c>
      <c r="M3440" s="38"/>
      <c r="N3440" s="38"/>
      <c r="O3440" s="38"/>
    </row>
    <row r="3441" spans="1:15" ht="15.75">
      <c r="A3441" s="174" t="s">
        <v>717</v>
      </c>
      <c r="B3441" t="s">
        <v>4864</v>
      </c>
      <c r="K3441" s="174" t="s">
        <v>717</v>
      </c>
      <c r="L3441" t="s">
        <v>4671</v>
      </c>
    </row>
    <row r="3442" spans="1:15" ht="15.75">
      <c r="A3442" s="174" t="s">
        <v>716</v>
      </c>
      <c r="B3442" t="s">
        <v>5092</v>
      </c>
      <c r="K3442" s="174" t="s">
        <v>717</v>
      </c>
      <c r="L3442" t="s">
        <v>4672</v>
      </c>
    </row>
    <row r="3443" spans="1:15" ht="15.75">
      <c r="A3443" s="174" t="s">
        <v>716</v>
      </c>
      <c r="B3443" t="s">
        <v>5008</v>
      </c>
      <c r="K3443" s="174" t="s">
        <v>717</v>
      </c>
      <c r="L3443" t="s">
        <v>5031</v>
      </c>
    </row>
    <row r="3444" spans="1:15" ht="15.75">
      <c r="A3444" s="174" t="s">
        <v>716</v>
      </c>
      <c r="B3444" t="s">
        <v>5724</v>
      </c>
      <c r="K3444" s="174" t="s">
        <v>716</v>
      </c>
      <c r="L3444" t="s">
        <v>5040</v>
      </c>
    </row>
    <row r="3445" spans="1:15" ht="15.75">
      <c r="A3445" s="174" t="s">
        <v>716</v>
      </c>
      <c r="B3445" t="s">
        <v>5713</v>
      </c>
      <c r="K3445" s="174" t="s">
        <v>718</v>
      </c>
      <c r="L3445" t="s">
        <v>5126</v>
      </c>
    </row>
    <row r="3446" spans="1:15" ht="15.75">
      <c r="A3446" s="174" t="s">
        <v>716</v>
      </c>
      <c r="B3446" t="s">
        <v>5640</v>
      </c>
      <c r="K3446" s="174" t="s">
        <v>718</v>
      </c>
      <c r="L3446" t="s">
        <v>5438</v>
      </c>
      <c r="M3446" s="38"/>
      <c r="N3446" s="38"/>
      <c r="O3446" s="38"/>
    </row>
    <row r="3447" spans="1:15" ht="15.75">
      <c r="A3447" s="645" t="s">
        <v>718</v>
      </c>
      <c r="B3447" t="s">
        <v>5645</v>
      </c>
      <c r="C3447" s="38"/>
      <c r="K3447" s="174" t="s">
        <v>717</v>
      </c>
      <c r="L3447" t="s">
        <v>5440</v>
      </c>
      <c r="M3447" s="21"/>
      <c r="N3447" s="58"/>
    </row>
    <row r="3448" spans="1:15" ht="15.75">
      <c r="A3448" s="174" t="s">
        <v>716</v>
      </c>
      <c r="B3448" t="s">
        <v>5942</v>
      </c>
      <c r="K3448" s="174" t="s">
        <v>718</v>
      </c>
      <c r="L3448" t="s">
        <v>5550</v>
      </c>
      <c r="M3448" s="38"/>
      <c r="N3448" s="199"/>
    </row>
    <row r="3449" spans="1:15" ht="15.75">
      <c r="A3449" s="3"/>
      <c r="K3449" s="174" t="s">
        <v>718</v>
      </c>
      <c r="L3449" t="s">
        <v>5710</v>
      </c>
    </row>
    <row r="3450" spans="1:15" ht="15.75">
      <c r="A3450" s="3"/>
      <c r="K3450" s="174" t="s">
        <v>716</v>
      </c>
      <c r="L3450" t="s">
        <v>5727</v>
      </c>
    </row>
    <row r="3451" spans="1:15" ht="15.75">
      <c r="A3451" s="3"/>
      <c r="K3451" s="174" t="s">
        <v>717</v>
      </c>
      <c r="L3451" t="s">
        <v>5779</v>
      </c>
    </row>
    <row r="3452" spans="1:15" ht="15.75">
      <c r="A3452" s="3"/>
      <c r="K3452" s="174" t="s">
        <v>716</v>
      </c>
      <c r="L3452" t="s">
        <v>5776</v>
      </c>
    </row>
    <row r="3453" spans="1:15">
      <c r="A3453" s="3"/>
    </row>
    <row r="3454" spans="1:15">
      <c r="A3454" s="3"/>
    </row>
    <row r="3455" spans="1:15">
      <c r="A3455" s="3"/>
    </row>
    <row r="3456" spans="1:15">
      <c r="A3456" s="3"/>
    </row>
    <row r="3457" spans="1:13">
      <c r="A3457" s="3"/>
    </row>
    <row r="3458" spans="1:13">
      <c r="A3458" s="3"/>
    </row>
    <row r="3459" spans="1:13">
      <c r="A3459" s="3"/>
    </row>
    <row r="3460" spans="1:13">
      <c r="A3460" s="3"/>
    </row>
    <row r="3461" spans="1:13">
      <c r="A3461" s="3"/>
    </row>
    <row r="3462" spans="1:13" ht="23.25">
      <c r="A3462" s="638" t="s">
        <v>3626</v>
      </c>
      <c r="B3462" s="38"/>
    </row>
    <row r="3463" spans="1:13" ht="15.75">
      <c r="A3463" s="640" t="s">
        <v>2638</v>
      </c>
      <c r="B3463" s="38"/>
      <c r="C3463" s="38"/>
      <c r="D3463" s="38"/>
      <c r="E3463" s="38"/>
      <c r="F3463" s="640" t="s">
        <v>2639</v>
      </c>
      <c r="G3463" s="38"/>
      <c r="H3463" s="38"/>
      <c r="I3463" s="38"/>
      <c r="J3463" s="38"/>
      <c r="K3463" s="640" t="s">
        <v>2637</v>
      </c>
      <c r="L3463" s="38"/>
    </row>
    <row r="3464" spans="1:13" ht="15.75">
      <c r="A3464" s="174" t="s">
        <v>716</v>
      </c>
      <c r="B3464" t="s">
        <v>4264</v>
      </c>
      <c r="F3464" s="174" t="s">
        <v>716</v>
      </c>
      <c r="G3464" t="s">
        <v>5429</v>
      </c>
      <c r="H3464" s="38"/>
      <c r="I3464" s="38"/>
      <c r="K3464" s="174" t="s">
        <v>716</v>
      </c>
      <c r="L3464" t="s">
        <v>4255</v>
      </c>
    </row>
    <row r="3465" spans="1:13" ht="15.75">
      <c r="A3465" s="645" t="s">
        <v>717</v>
      </c>
      <c r="B3465" t="s">
        <v>4727</v>
      </c>
      <c r="C3465" s="38"/>
      <c r="D3465" s="38"/>
      <c r="F3465" s="174" t="s">
        <v>716</v>
      </c>
      <c r="G3465" t="s">
        <v>5861</v>
      </c>
      <c r="K3465" s="174" t="s">
        <v>716</v>
      </c>
      <c r="L3465" t="s">
        <v>4252</v>
      </c>
    </row>
    <row r="3466" spans="1:13" ht="15.75">
      <c r="A3466" s="645" t="s">
        <v>718</v>
      </c>
      <c r="B3466" t="s">
        <v>4823</v>
      </c>
      <c r="K3466" s="174" t="s">
        <v>716</v>
      </c>
      <c r="L3466" t="s">
        <v>4254</v>
      </c>
    </row>
    <row r="3467" spans="1:13" ht="15.75">
      <c r="A3467" s="174" t="s">
        <v>716</v>
      </c>
      <c r="B3467" t="s">
        <v>4864</v>
      </c>
      <c r="K3467" s="174" t="s">
        <v>718</v>
      </c>
      <c r="L3467" t="s">
        <v>4365</v>
      </c>
    </row>
    <row r="3468" spans="1:13" ht="15.75">
      <c r="A3468" s="3"/>
      <c r="K3468" s="174" t="s">
        <v>716</v>
      </c>
      <c r="L3468" t="s">
        <v>4419</v>
      </c>
    </row>
    <row r="3469" spans="1:13" ht="15.75">
      <c r="A3469" s="3"/>
      <c r="D3469" s="645"/>
      <c r="F3469" s="38"/>
      <c r="G3469" s="38"/>
      <c r="K3469" s="174" t="s">
        <v>717</v>
      </c>
      <c r="L3469" t="s">
        <v>4912</v>
      </c>
      <c r="M3469" s="636"/>
    </row>
    <row r="3470" spans="1:13" ht="15.75">
      <c r="A3470" s="3"/>
      <c r="K3470" s="174" t="s">
        <v>718</v>
      </c>
      <c r="L3470" t="s">
        <v>4905</v>
      </c>
    </row>
    <row r="3471" spans="1:13" ht="15.75">
      <c r="A3471" s="3"/>
      <c r="K3471" s="174" t="s">
        <v>717</v>
      </c>
      <c r="L3471" t="s">
        <v>5322</v>
      </c>
    </row>
    <row r="3472" spans="1:13" ht="15.75">
      <c r="A3472" s="3"/>
      <c r="K3472" s="174" t="s">
        <v>716</v>
      </c>
      <c r="L3472" t="s">
        <v>5343</v>
      </c>
    </row>
    <row r="3473" spans="1:21" ht="15.75">
      <c r="A3473" s="3"/>
      <c r="K3473" s="174" t="s">
        <v>717</v>
      </c>
      <c r="L3473" t="s">
        <v>5351</v>
      </c>
    </row>
    <row r="3474" spans="1:21" ht="15.75">
      <c r="A3474" s="3"/>
      <c r="K3474" s="174" t="s">
        <v>716</v>
      </c>
      <c r="L3474" t="s">
        <v>5439</v>
      </c>
      <c r="M3474" s="38"/>
      <c r="N3474" s="38"/>
      <c r="O3474" s="38"/>
    </row>
    <row r="3475" spans="1:21" ht="15.75">
      <c r="A3475" s="3"/>
      <c r="H3475" t="s">
        <v>2452</v>
      </c>
      <c r="K3475" s="174" t="s">
        <v>718</v>
      </c>
      <c r="L3475" t="s">
        <v>5543</v>
      </c>
    </row>
    <row r="3476" spans="1:21" ht="15.75">
      <c r="A3476" s="3"/>
      <c r="K3476" s="174" t="s">
        <v>716</v>
      </c>
      <c r="L3476" t="s">
        <v>5863</v>
      </c>
      <c r="U3476" t="s">
        <v>2452</v>
      </c>
    </row>
    <row r="3477" spans="1:21" ht="15.75">
      <c r="A3477" s="3"/>
      <c r="K3477" s="174" t="s">
        <v>716</v>
      </c>
      <c r="L3477" t="s">
        <v>5864</v>
      </c>
    </row>
    <row r="3478" spans="1:21" ht="15.75">
      <c r="A3478" s="3"/>
      <c r="K3478" s="174" t="s">
        <v>716</v>
      </c>
      <c r="L3478" t="s">
        <v>5868</v>
      </c>
    </row>
    <row r="3479" spans="1:21" ht="15.75">
      <c r="A3479" s="3"/>
      <c r="K3479" s="174" t="s">
        <v>716</v>
      </c>
      <c r="L3479" t="s">
        <v>5858</v>
      </c>
    </row>
    <row r="3480" spans="1:21" ht="15.75">
      <c r="A3480" s="3"/>
      <c r="K3480" s="174" t="s">
        <v>716</v>
      </c>
      <c r="L3480" t="s">
        <v>5859</v>
      </c>
    </row>
    <row r="3481" spans="1:21" ht="15.75">
      <c r="A3481" s="3"/>
      <c r="K3481" s="174" t="s">
        <v>718</v>
      </c>
      <c r="L3481" t="s">
        <v>5981</v>
      </c>
      <c r="M3481" s="17"/>
    </row>
    <row r="3482" spans="1:21">
      <c r="A3482" s="3"/>
    </row>
    <row r="3483" spans="1:21">
      <c r="A3483" s="3"/>
    </row>
    <row r="3484" spans="1:21">
      <c r="A3484" s="3"/>
    </row>
    <row r="3485" spans="1:21">
      <c r="A3485" s="3"/>
    </row>
    <row r="3486" spans="1:21">
      <c r="A3486" s="3"/>
    </row>
    <row r="3487" spans="1:21">
      <c r="A3487" s="3"/>
    </row>
    <row r="3488" spans="1:21">
      <c r="A3488" s="3"/>
    </row>
    <row r="3489" spans="1:15">
      <c r="A3489" s="3"/>
    </row>
    <row r="3490" spans="1:15">
      <c r="A3490" s="3"/>
    </row>
    <row r="3491" spans="1:15">
      <c r="A3491" s="3"/>
    </row>
    <row r="3492" spans="1:15" ht="23.25">
      <c r="A3492" s="638" t="s">
        <v>3666</v>
      </c>
      <c r="B3492" s="38"/>
    </row>
    <row r="3493" spans="1:15" ht="15.75">
      <c r="A3493" s="640" t="s">
        <v>2638</v>
      </c>
      <c r="B3493" s="38"/>
      <c r="C3493" s="38"/>
      <c r="D3493" s="38"/>
      <c r="E3493" s="38"/>
      <c r="F3493" s="640" t="s">
        <v>2639</v>
      </c>
      <c r="G3493" s="38"/>
      <c r="H3493" s="38"/>
      <c r="I3493" s="38"/>
      <c r="J3493" s="38"/>
      <c r="K3493" s="640" t="s">
        <v>2637</v>
      </c>
      <c r="L3493" s="38"/>
    </row>
    <row r="3494" spans="1:15" ht="15.75">
      <c r="A3494" s="174" t="s">
        <v>718</v>
      </c>
      <c r="B3494" t="s">
        <v>4455</v>
      </c>
      <c r="F3494" s="174" t="s">
        <v>717</v>
      </c>
      <c r="G3494" t="s">
        <v>4372</v>
      </c>
      <c r="K3494" s="174" t="s">
        <v>716</v>
      </c>
      <c r="L3494" t="s">
        <v>4422</v>
      </c>
      <c r="M3494" s="643"/>
      <c r="N3494" s="38"/>
    </row>
    <row r="3495" spans="1:15" ht="15.75">
      <c r="A3495" s="174" t="s">
        <v>718</v>
      </c>
      <c r="B3495" t="s">
        <v>4678</v>
      </c>
      <c r="K3495" s="174" t="s">
        <v>717</v>
      </c>
      <c r="L3495" t="s">
        <v>4517</v>
      </c>
      <c r="M3495" s="38"/>
      <c r="N3495" s="38"/>
      <c r="O3495" s="38"/>
    </row>
    <row r="3496" spans="1:15" ht="15.75">
      <c r="A3496" s="174" t="s">
        <v>718</v>
      </c>
      <c r="B3496" t="s">
        <v>4898</v>
      </c>
      <c r="C3496" s="38"/>
      <c r="D3496" s="38"/>
      <c r="E3496" s="38"/>
      <c r="K3496" s="174" t="s">
        <v>716</v>
      </c>
      <c r="L3496" t="s">
        <v>5135</v>
      </c>
    </row>
    <row r="3497" spans="1:15" ht="15.75">
      <c r="A3497" s="174" t="s">
        <v>717</v>
      </c>
      <c r="B3497" t="s">
        <v>5172</v>
      </c>
      <c r="K3497" s="174" t="s">
        <v>718</v>
      </c>
      <c r="L3497" t="s">
        <v>5448</v>
      </c>
    </row>
    <row r="3498" spans="1:15" ht="15.75">
      <c r="A3498" s="645" t="s">
        <v>717</v>
      </c>
      <c r="B3498" t="s">
        <v>5725</v>
      </c>
      <c r="C3498" s="38"/>
      <c r="D3498" s="38"/>
      <c r="K3498" s="174" t="s">
        <v>716</v>
      </c>
      <c r="L3498" t="s">
        <v>5442</v>
      </c>
    </row>
    <row r="3499" spans="1:15" ht="15.75">
      <c r="A3499" s="3"/>
      <c r="K3499" s="174" t="s">
        <v>717</v>
      </c>
      <c r="L3499" t="s">
        <v>5443</v>
      </c>
    </row>
    <row r="3500" spans="1:15" ht="15.75">
      <c r="A3500" s="3"/>
      <c r="K3500" s="174" t="s">
        <v>718</v>
      </c>
      <c r="L3500" t="s">
        <v>5516</v>
      </c>
    </row>
    <row r="3501" spans="1:15">
      <c r="A3501" s="3"/>
    </row>
    <row r="3502" spans="1:15">
      <c r="A3502" s="3"/>
    </row>
    <row r="3503" spans="1:15">
      <c r="A3503" s="3"/>
    </row>
    <row r="3504" spans="1:15">
      <c r="A3504" s="3"/>
    </row>
    <row r="3505" spans="1:1">
      <c r="A3505" s="3"/>
    </row>
    <row r="3506" spans="1:1">
      <c r="A3506" s="3"/>
    </row>
    <row r="3507" spans="1:1">
      <c r="A3507" s="3"/>
    </row>
    <row r="3508" spans="1:1">
      <c r="A3508" s="3"/>
    </row>
    <row r="3509" spans="1:1">
      <c r="A3509" s="3"/>
    </row>
    <row r="3510" spans="1:1">
      <c r="A3510" s="3"/>
    </row>
    <row r="3511" spans="1:1">
      <c r="A3511" s="3"/>
    </row>
    <row r="3512" spans="1:1">
      <c r="A3512" s="3"/>
    </row>
    <row r="3513" spans="1:1">
      <c r="A3513" s="3"/>
    </row>
    <row r="3514" spans="1:1">
      <c r="A3514" s="3"/>
    </row>
    <row r="3515" spans="1:1">
      <c r="A3515" s="3"/>
    </row>
    <row r="3516" spans="1:1">
      <c r="A3516" s="3"/>
    </row>
    <row r="3517" spans="1:1">
      <c r="A3517" s="3"/>
    </row>
    <row r="3518" spans="1:1">
      <c r="A3518" s="3"/>
    </row>
    <row r="3519" spans="1:1">
      <c r="A3519" s="3"/>
    </row>
    <row r="3520" spans="1:1">
      <c r="A3520" s="3"/>
    </row>
    <row r="3521" spans="1:14">
      <c r="A3521" s="3"/>
    </row>
    <row r="3522" spans="1:14" ht="23.25">
      <c r="A3522" s="638" t="s">
        <v>686</v>
      </c>
      <c r="B3522" s="38"/>
    </row>
    <row r="3523" spans="1:14" ht="15.75">
      <c r="A3523" s="640" t="s">
        <v>2638</v>
      </c>
      <c r="B3523" s="38"/>
      <c r="C3523" s="38"/>
      <c r="D3523" s="38"/>
      <c r="E3523" s="38"/>
      <c r="F3523" s="640" t="s">
        <v>2639</v>
      </c>
      <c r="G3523" s="38"/>
      <c r="H3523" s="38"/>
      <c r="I3523" s="38"/>
      <c r="J3523" s="38"/>
      <c r="K3523" s="640" t="s">
        <v>2637</v>
      </c>
      <c r="L3523" s="38"/>
    </row>
    <row r="3524" spans="1:14" ht="15.75">
      <c r="A3524" s="174"/>
      <c r="F3524" s="174" t="s">
        <v>716</v>
      </c>
      <c r="G3524" t="s">
        <v>4845</v>
      </c>
      <c r="K3524" s="174" t="s">
        <v>716</v>
      </c>
      <c r="L3524" t="s">
        <v>5035</v>
      </c>
    </row>
    <row r="3525" spans="1:14" ht="15.75">
      <c r="A3525" s="174"/>
      <c r="C3525" s="38"/>
      <c r="D3525" s="38"/>
      <c r="F3525" s="174" t="s">
        <v>717</v>
      </c>
      <c r="G3525" t="s">
        <v>5311</v>
      </c>
      <c r="K3525" s="174" t="s">
        <v>716</v>
      </c>
      <c r="L3525" t="s">
        <v>5064</v>
      </c>
    </row>
    <row r="3526" spans="1:14" ht="15.75">
      <c r="A3526" s="3"/>
      <c r="K3526" s="174" t="s">
        <v>718</v>
      </c>
      <c r="L3526" t="s">
        <v>5090</v>
      </c>
      <c r="M3526" s="636"/>
    </row>
    <row r="3527" spans="1:14" ht="15.75">
      <c r="A3527" s="3"/>
      <c r="K3527" s="174" t="s">
        <v>716</v>
      </c>
      <c r="L3527" t="s">
        <v>5313</v>
      </c>
    </row>
    <row r="3528" spans="1:14" ht="15.75">
      <c r="A3528" s="3"/>
      <c r="K3528" s="174" t="s">
        <v>716</v>
      </c>
      <c r="L3528" t="s">
        <v>5520</v>
      </c>
      <c r="M3528" s="38"/>
      <c r="N3528" s="25"/>
    </row>
    <row r="3529" spans="1:14">
      <c r="A3529" s="3"/>
    </row>
    <row r="3530" spans="1:14">
      <c r="A3530" s="3"/>
      <c r="G3530" t="s">
        <v>2452</v>
      </c>
    </row>
    <row r="3531" spans="1:14">
      <c r="A3531" s="3"/>
    </row>
    <row r="3532" spans="1:14">
      <c r="A3532" s="3"/>
    </row>
    <row r="3533" spans="1:14">
      <c r="A3533" s="3"/>
    </row>
    <row r="3534" spans="1:14">
      <c r="A3534" s="3"/>
    </row>
    <row r="3535" spans="1:14">
      <c r="A3535" s="3"/>
    </row>
    <row r="3536" spans="1:14">
      <c r="A3536" s="3"/>
    </row>
    <row r="3537" spans="1:2">
      <c r="A3537" s="3"/>
    </row>
    <row r="3538" spans="1:2">
      <c r="A3538" s="3"/>
    </row>
    <row r="3539" spans="1:2">
      <c r="A3539" s="3"/>
    </row>
    <row r="3540" spans="1:2">
      <c r="A3540" s="3"/>
    </row>
    <row r="3541" spans="1:2">
      <c r="A3541" s="3"/>
    </row>
    <row r="3542" spans="1:2">
      <c r="A3542" s="3"/>
    </row>
    <row r="3543" spans="1:2">
      <c r="A3543" s="3"/>
    </row>
    <row r="3544" spans="1:2">
      <c r="A3544" s="3"/>
    </row>
    <row r="3545" spans="1:2">
      <c r="A3545" s="3"/>
    </row>
    <row r="3546" spans="1:2">
      <c r="A3546" s="3"/>
    </row>
    <row r="3547" spans="1:2">
      <c r="A3547" s="3"/>
    </row>
    <row r="3548" spans="1:2">
      <c r="A3548" s="3"/>
    </row>
    <row r="3549" spans="1:2">
      <c r="A3549" s="3"/>
    </row>
    <row r="3550" spans="1:2">
      <c r="A3550" s="3"/>
    </row>
    <row r="3551" spans="1:2">
      <c r="A3551" s="3"/>
    </row>
    <row r="3552" spans="1:2" ht="23.25">
      <c r="A3552" s="638" t="s">
        <v>33</v>
      </c>
      <c r="B3552" s="38"/>
    </row>
    <row r="3553" spans="1:15" ht="15.75">
      <c r="A3553" s="640" t="s">
        <v>2638</v>
      </c>
      <c r="B3553" s="38"/>
      <c r="C3553" s="38"/>
      <c r="D3553" s="38"/>
      <c r="E3553" s="38"/>
      <c r="F3553" s="640" t="s">
        <v>2639</v>
      </c>
      <c r="G3553" s="38"/>
      <c r="H3553" s="38"/>
      <c r="I3553" s="38"/>
      <c r="J3553" s="38"/>
      <c r="K3553" s="640" t="s">
        <v>2637</v>
      </c>
      <c r="L3553" s="38"/>
    </row>
    <row r="3554" spans="1:15" ht="15.75">
      <c r="A3554" s="174" t="s">
        <v>718</v>
      </c>
      <c r="B3554" t="s">
        <v>4911</v>
      </c>
      <c r="C3554" s="38"/>
      <c r="K3554" s="174" t="s">
        <v>716</v>
      </c>
      <c r="L3554" t="s">
        <v>4947</v>
      </c>
      <c r="M3554" s="21"/>
      <c r="N3554" s="58"/>
      <c r="O3554" s="38"/>
    </row>
    <row r="3555" spans="1:15" ht="15.75">
      <c r="A3555" s="174" t="s">
        <v>718</v>
      </c>
      <c r="B3555" t="s">
        <v>5010</v>
      </c>
      <c r="K3555" s="174" t="s">
        <v>718</v>
      </c>
      <c r="L3555" t="s">
        <v>5453</v>
      </c>
    </row>
    <row r="3556" spans="1:15" ht="15.75">
      <c r="A3556" s="174" t="s">
        <v>716</v>
      </c>
      <c r="B3556" t="s">
        <v>5874</v>
      </c>
      <c r="K3556" s="174" t="s">
        <v>718</v>
      </c>
      <c r="L3556" t="s">
        <v>5465</v>
      </c>
    </row>
    <row r="3557" spans="1:15" ht="15.75">
      <c r="A3557" s="3"/>
      <c r="K3557" s="174" t="s">
        <v>718</v>
      </c>
      <c r="L3557" t="s">
        <v>5876</v>
      </c>
    </row>
    <row r="3558" spans="1:15" ht="15.75">
      <c r="A3558" s="3"/>
      <c r="K3558" s="174" t="s">
        <v>718</v>
      </c>
      <c r="L3558" t="s">
        <v>6100</v>
      </c>
      <c r="M3558" s="21"/>
      <c r="N3558" s="58"/>
      <c r="O3558" s="38"/>
    </row>
    <row r="3559" spans="1:15">
      <c r="A3559" s="3"/>
    </row>
    <row r="3560" spans="1:15">
      <c r="A3560" s="3"/>
    </row>
    <row r="3561" spans="1:15">
      <c r="A3561" s="3"/>
      <c r="L3561" t="s">
        <v>2452</v>
      </c>
    </row>
    <row r="3562" spans="1:15">
      <c r="A3562" s="3"/>
    </row>
    <row r="3563" spans="1:15">
      <c r="A3563" s="3"/>
    </row>
    <row r="3564" spans="1:15">
      <c r="A3564" s="3"/>
    </row>
    <row r="3565" spans="1:15">
      <c r="A3565" s="3"/>
    </row>
    <row r="3566" spans="1:15">
      <c r="A3566" s="3"/>
    </row>
    <row r="3567" spans="1:15">
      <c r="A3567" s="3"/>
    </row>
    <row r="3568" spans="1:15">
      <c r="A3568" s="3"/>
    </row>
    <row r="3569" spans="1:15">
      <c r="A3569" s="3"/>
    </row>
    <row r="3570" spans="1:15">
      <c r="A3570" s="3"/>
    </row>
    <row r="3571" spans="1:15">
      <c r="A3571" s="3"/>
    </row>
    <row r="3572" spans="1:15">
      <c r="A3572" s="3"/>
    </row>
    <row r="3573" spans="1:15">
      <c r="A3573" s="3"/>
    </row>
    <row r="3574" spans="1:15">
      <c r="A3574" s="3"/>
    </row>
    <row r="3575" spans="1:15">
      <c r="A3575" s="3"/>
    </row>
    <row r="3576" spans="1:15">
      <c r="A3576" s="3"/>
    </row>
    <row r="3577" spans="1:15">
      <c r="A3577" s="3"/>
    </row>
    <row r="3578" spans="1:15">
      <c r="A3578" s="3"/>
    </row>
    <row r="3579" spans="1:15">
      <c r="A3579" s="3"/>
    </row>
    <row r="3580" spans="1:15">
      <c r="A3580" s="3"/>
    </row>
    <row r="3581" spans="1:15">
      <c r="A3581" s="3"/>
    </row>
    <row r="3582" spans="1:15" ht="23.25">
      <c r="A3582" s="638" t="s">
        <v>37</v>
      </c>
      <c r="B3582" s="38"/>
    </row>
    <row r="3583" spans="1:15" ht="15.75">
      <c r="A3583" s="640" t="s">
        <v>2638</v>
      </c>
      <c r="B3583" s="38"/>
      <c r="C3583" s="38"/>
      <c r="D3583" s="38"/>
      <c r="E3583" s="38"/>
      <c r="F3583" s="640" t="s">
        <v>2639</v>
      </c>
      <c r="G3583" s="38"/>
      <c r="H3583" s="38"/>
      <c r="I3583" s="38"/>
      <c r="J3583" s="38"/>
      <c r="K3583" s="640" t="s">
        <v>2637</v>
      </c>
      <c r="L3583" s="38"/>
    </row>
    <row r="3584" spans="1:15" ht="15.75">
      <c r="A3584" s="3"/>
      <c r="F3584" s="174" t="s">
        <v>717</v>
      </c>
      <c r="G3584" t="s">
        <v>5176</v>
      </c>
      <c r="K3584" s="174" t="s">
        <v>718</v>
      </c>
      <c r="L3584" t="s">
        <v>4517</v>
      </c>
      <c r="M3584" s="38"/>
      <c r="N3584" s="38"/>
      <c r="O3584" s="38"/>
    </row>
    <row r="3585" spans="1:12" ht="15.75">
      <c r="A3585" s="3"/>
      <c r="F3585" s="174" t="s">
        <v>718</v>
      </c>
      <c r="G3585" t="s">
        <v>5984</v>
      </c>
      <c r="K3585" s="174" t="s">
        <v>717</v>
      </c>
      <c r="L3585" t="s">
        <v>5043</v>
      </c>
    </row>
    <row r="3586" spans="1:12" ht="15.75">
      <c r="A3586" s="3"/>
      <c r="K3586" s="174" t="s">
        <v>717</v>
      </c>
      <c r="L3586" t="s">
        <v>5129</v>
      </c>
    </row>
    <row r="3587" spans="1:12" ht="15.75">
      <c r="A3587" s="3"/>
      <c r="K3587" s="174" t="s">
        <v>717</v>
      </c>
      <c r="L3587" t="s">
        <v>5130</v>
      </c>
    </row>
    <row r="3588" spans="1:12" ht="15.75">
      <c r="A3588" s="3"/>
      <c r="K3588" s="174" t="s">
        <v>718</v>
      </c>
      <c r="L3588" t="s">
        <v>5351</v>
      </c>
    </row>
    <row r="3589" spans="1:12" ht="15.75">
      <c r="A3589" s="3"/>
      <c r="K3589" s="174" t="s">
        <v>718</v>
      </c>
      <c r="L3589" t="s">
        <v>5544</v>
      </c>
    </row>
    <row r="3590" spans="1:12" ht="15.75">
      <c r="A3590" s="3"/>
      <c r="K3590" s="174" t="s">
        <v>718</v>
      </c>
      <c r="L3590" t="s">
        <v>5548</v>
      </c>
    </row>
    <row r="3591" spans="1:12" ht="15.75">
      <c r="A3591" s="3"/>
      <c r="K3591" s="174" t="s">
        <v>717</v>
      </c>
      <c r="L3591" t="s">
        <v>5706</v>
      </c>
    </row>
    <row r="3592" spans="1:12" ht="15.75">
      <c r="A3592" s="3"/>
      <c r="K3592" s="174" t="s">
        <v>716</v>
      </c>
      <c r="L3592" t="s">
        <v>5972</v>
      </c>
    </row>
    <row r="3593" spans="1:12" ht="15.75">
      <c r="A3593" s="3"/>
      <c r="K3593" s="174" t="s">
        <v>716</v>
      </c>
      <c r="L3593" t="s">
        <v>5973</v>
      </c>
    </row>
    <row r="3594" spans="1:12" ht="15.75">
      <c r="A3594" s="3"/>
      <c r="K3594" s="174" t="s">
        <v>717</v>
      </c>
      <c r="L3594" t="s">
        <v>5989</v>
      </c>
    </row>
    <row r="3595" spans="1:12">
      <c r="A3595" s="3"/>
    </row>
    <row r="3596" spans="1:12">
      <c r="A3596" s="3"/>
    </row>
    <row r="3597" spans="1:12">
      <c r="A3597" s="3"/>
    </row>
    <row r="3598" spans="1:12">
      <c r="A3598" s="3"/>
    </row>
    <row r="3599" spans="1:12">
      <c r="A3599" s="3"/>
    </row>
    <row r="3600" spans="1:12">
      <c r="A3600" s="3"/>
    </row>
    <row r="3601" spans="1:12">
      <c r="A3601" s="3"/>
    </row>
    <row r="3602" spans="1:12">
      <c r="A3602" s="3"/>
    </row>
    <row r="3603" spans="1:12">
      <c r="A3603" s="3"/>
    </row>
    <row r="3604" spans="1:12">
      <c r="A3604" s="3"/>
    </row>
    <row r="3605" spans="1:12">
      <c r="A3605" s="3"/>
    </row>
    <row r="3606" spans="1:12">
      <c r="A3606" s="3"/>
    </row>
    <row r="3607" spans="1:12">
      <c r="A3607" s="3"/>
    </row>
    <row r="3608" spans="1:12">
      <c r="A3608" s="3"/>
    </row>
    <row r="3609" spans="1:12">
      <c r="A3609" s="3"/>
    </row>
    <row r="3610" spans="1:12">
      <c r="A3610" s="3"/>
    </row>
    <row r="3611" spans="1:12">
      <c r="A3611" s="3"/>
    </row>
    <row r="3612" spans="1:12" ht="23.25">
      <c r="A3612" s="638" t="s">
        <v>143</v>
      </c>
      <c r="B3612" s="38"/>
    </row>
    <row r="3613" spans="1:12" ht="15.75">
      <c r="A3613" s="640" t="s">
        <v>2638</v>
      </c>
      <c r="B3613" s="38"/>
      <c r="C3613" s="38"/>
      <c r="D3613" s="38"/>
      <c r="E3613" s="38"/>
      <c r="F3613" s="640" t="s">
        <v>2639</v>
      </c>
      <c r="G3613" s="38"/>
      <c r="H3613" s="38"/>
      <c r="I3613" s="38"/>
      <c r="J3613" s="38"/>
      <c r="K3613" s="640" t="s">
        <v>2637</v>
      </c>
      <c r="L3613" s="38"/>
    </row>
    <row r="3614" spans="1:12" ht="15.75">
      <c r="A3614" s="174" t="s">
        <v>718</v>
      </c>
      <c r="B3614" t="s">
        <v>4346</v>
      </c>
      <c r="C3614" s="38"/>
      <c r="D3614" s="38"/>
      <c r="F3614" s="174" t="s">
        <v>716</v>
      </c>
      <c r="G3614" t="s">
        <v>5007</v>
      </c>
      <c r="K3614" s="174" t="s">
        <v>718</v>
      </c>
      <c r="L3614" t="s">
        <v>4668</v>
      </c>
    </row>
    <row r="3615" spans="1:12" ht="15.75">
      <c r="A3615" s="174" t="s">
        <v>717</v>
      </c>
      <c r="B3615" t="s">
        <v>5088</v>
      </c>
      <c r="C3615" s="38"/>
      <c r="F3615" s="174" t="s">
        <v>718</v>
      </c>
      <c r="G3615" t="s">
        <v>6078</v>
      </c>
      <c r="H3615" s="38"/>
      <c r="I3615" s="38"/>
      <c r="K3615" s="174" t="s">
        <v>718</v>
      </c>
      <c r="L3615" t="s">
        <v>5146</v>
      </c>
    </row>
    <row r="3616" spans="1:12" ht="15.75">
      <c r="A3616" s="174" t="s">
        <v>717</v>
      </c>
      <c r="B3616" t="s">
        <v>5178</v>
      </c>
      <c r="K3616" s="174" t="s">
        <v>716</v>
      </c>
      <c r="L3616" t="s">
        <v>5125</v>
      </c>
    </row>
    <row r="3617" spans="1:12" ht="15.75">
      <c r="A3617" s="174" t="s">
        <v>716</v>
      </c>
      <c r="B3617" t="s">
        <v>5940</v>
      </c>
      <c r="K3617" s="174" t="s">
        <v>716</v>
      </c>
      <c r="L3617" t="s">
        <v>5129</v>
      </c>
    </row>
    <row r="3618" spans="1:12" ht="15.75">
      <c r="A3618" s="3"/>
      <c r="K3618" s="174" t="s">
        <v>716</v>
      </c>
      <c r="L3618" t="s">
        <v>5706</v>
      </c>
    </row>
    <row r="3619" spans="1:12" ht="15.75">
      <c r="A3619" s="3"/>
      <c r="J3619" t="s">
        <v>2452</v>
      </c>
      <c r="K3619" s="174" t="s">
        <v>716</v>
      </c>
      <c r="L3619" t="s">
        <v>5719</v>
      </c>
    </row>
    <row r="3620" spans="1:12">
      <c r="A3620" s="3"/>
    </row>
    <row r="3621" spans="1:12">
      <c r="A3621" s="3"/>
    </row>
    <row r="3622" spans="1:12">
      <c r="A3622" s="3"/>
    </row>
    <row r="3623" spans="1:12">
      <c r="A3623" s="3"/>
    </row>
    <row r="3624" spans="1:12">
      <c r="A3624" s="3"/>
    </row>
    <row r="3625" spans="1:12">
      <c r="A3625" s="3"/>
    </row>
    <row r="3626" spans="1:12">
      <c r="A3626" s="3"/>
    </row>
    <row r="3627" spans="1:12">
      <c r="A3627" s="3"/>
    </row>
    <row r="3628" spans="1:12">
      <c r="A3628" s="3"/>
    </row>
    <row r="3629" spans="1:12">
      <c r="A3629" s="3"/>
    </row>
    <row r="3630" spans="1:12">
      <c r="A3630" s="3"/>
    </row>
    <row r="3631" spans="1:12">
      <c r="A3631" s="3"/>
    </row>
    <row r="3632" spans="1:12">
      <c r="A3632" s="3"/>
    </row>
    <row r="3633" spans="1:20">
      <c r="A3633" s="3"/>
    </row>
    <row r="3634" spans="1:20">
      <c r="A3634" s="3"/>
    </row>
    <row r="3635" spans="1:20">
      <c r="A3635" s="3"/>
    </row>
    <row r="3636" spans="1:20">
      <c r="A3636" s="3"/>
    </row>
    <row r="3637" spans="1:20">
      <c r="A3637" s="3"/>
    </row>
    <row r="3638" spans="1:20">
      <c r="A3638" s="3"/>
    </row>
    <row r="3639" spans="1:20">
      <c r="A3639" s="3"/>
    </row>
    <row r="3640" spans="1:20">
      <c r="A3640" s="3"/>
    </row>
    <row r="3641" spans="1:20">
      <c r="A3641" s="3"/>
    </row>
    <row r="3642" spans="1:20" ht="23.25">
      <c r="A3642" s="638" t="s">
        <v>3627</v>
      </c>
      <c r="B3642" s="38"/>
    </row>
    <row r="3643" spans="1:20" ht="15.75">
      <c r="A3643" s="640" t="s">
        <v>2638</v>
      </c>
      <c r="B3643" s="38"/>
      <c r="C3643" s="38"/>
      <c r="D3643" s="38"/>
      <c r="E3643" s="38"/>
      <c r="F3643" s="640" t="s">
        <v>2639</v>
      </c>
      <c r="G3643" s="38"/>
      <c r="H3643" s="38"/>
      <c r="I3643" s="38"/>
      <c r="J3643" s="38"/>
      <c r="K3643" s="640" t="s">
        <v>2637</v>
      </c>
      <c r="L3643" s="38"/>
      <c r="T3643" t="s">
        <v>2452</v>
      </c>
    </row>
    <row r="3644" spans="1:20" ht="15.75">
      <c r="A3644" s="174" t="s">
        <v>718</v>
      </c>
      <c r="B3644" t="s">
        <v>5724</v>
      </c>
      <c r="F3644" s="174" t="s">
        <v>718</v>
      </c>
      <c r="G3644" t="s">
        <v>4830</v>
      </c>
      <c r="K3644" s="174" t="s">
        <v>718</v>
      </c>
      <c r="L3644" t="s">
        <v>4450</v>
      </c>
      <c r="M3644" s="38"/>
      <c r="N3644" s="38"/>
    </row>
    <row r="3645" spans="1:20" ht="15.75">
      <c r="A3645" s="174" t="s">
        <v>716</v>
      </c>
      <c r="B3645" t="s">
        <v>5178</v>
      </c>
      <c r="F3645" s="174" t="s">
        <v>716</v>
      </c>
      <c r="G3645" t="s">
        <v>5466</v>
      </c>
      <c r="K3645" s="174" t="s">
        <v>716</v>
      </c>
      <c r="L3645" t="s">
        <v>4516</v>
      </c>
    </row>
    <row r="3646" spans="1:20" ht="15.75">
      <c r="A3646" s="174" t="s">
        <v>716</v>
      </c>
      <c r="B3646" t="s">
        <v>5475</v>
      </c>
      <c r="F3646" s="174"/>
      <c r="K3646" s="174" t="s">
        <v>717</v>
      </c>
      <c r="L3646" t="s">
        <v>4779</v>
      </c>
      <c r="M3646" s="38"/>
      <c r="N3646" s="38"/>
    </row>
    <row r="3647" spans="1:20" ht="15.75">
      <c r="A3647" s="645" t="s">
        <v>718</v>
      </c>
      <c r="B3647" t="s">
        <v>5476</v>
      </c>
      <c r="C3647" s="38"/>
      <c r="D3647" s="38"/>
      <c r="K3647" s="174" t="s">
        <v>717</v>
      </c>
      <c r="L3647" t="s">
        <v>4819</v>
      </c>
    </row>
    <row r="3648" spans="1:20" ht="15.75">
      <c r="A3648" s="174" t="s">
        <v>716</v>
      </c>
      <c r="B3648" t="s">
        <v>5986</v>
      </c>
      <c r="K3648" s="174" t="s">
        <v>716</v>
      </c>
      <c r="L3648" t="s">
        <v>4817</v>
      </c>
    </row>
    <row r="3649" spans="1:14" ht="15.75">
      <c r="A3649" s="3"/>
      <c r="K3649" s="174" t="s">
        <v>717</v>
      </c>
      <c r="L3649" t="s">
        <v>4828</v>
      </c>
    </row>
    <row r="3650" spans="1:14" ht="15.75">
      <c r="A3650" s="3"/>
      <c r="K3650" s="174" t="s">
        <v>716</v>
      </c>
      <c r="L3650" t="s">
        <v>5097</v>
      </c>
      <c r="M3650" s="636"/>
    </row>
    <row r="3651" spans="1:14" ht="15.75">
      <c r="A3651" s="3"/>
      <c r="K3651" s="174" t="s">
        <v>718</v>
      </c>
      <c r="L3651" t="s">
        <v>5342</v>
      </c>
    </row>
    <row r="3652" spans="1:14" ht="15.75">
      <c r="A3652" s="3"/>
      <c r="C3652" t="s">
        <v>2452</v>
      </c>
      <c r="K3652" s="174" t="s">
        <v>716</v>
      </c>
      <c r="L3652" t="s">
        <v>5321</v>
      </c>
    </row>
    <row r="3653" spans="1:14" ht="15.75">
      <c r="A3653" s="3"/>
      <c r="K3653" s="174" t="s">
        <v>716</v>
      </c>
      <c r="L3653" t="s">
        <v>5450</v>
      </c>
    </row>
    <row r="3654" spans="1:14" ht="15.75">
      <c r="A3654" s="3"/>
      <c r="K3654" s="174" t="s">
        <v>716</v>
      </c>
      <c r="L3654" t="s">
        <v>5463</v>
      </c>
    </row>
    <row r="3655" spans="1:14" ht="15.75">
      <c r="A3655" s="3"/>
      <c r="K3655" s="174" t="s">
        <v>717</v>
      </c>
      <c r="L3655" t="s">
        <v>5456</v>
      </c>
    </row>
    <row r="3656" spans="1:14" ht="15.75">
      <c r="A3656" s="3"/>
      <c r="K3656" s="174" t="s">
        <v>717</v>
      </c>
      <c r="L3656" t="s">
        <v>5545</v>
      </c>
      <c r="M3656" s="38"/>
      <c r="N3656" s="38"/>
    </row>
    <row r="3657" spans="1:14" ht="15.75">
      <c r="A3657" s="3"/>
      <c r="K3657" s="174" t="s">
        <v>718</v>
      </c>
      <c r="L3657" t="s">
        <v>5546</v>
      </c>
      <c r="M3657" s="38"/>
      <c r="N3657" s="38"/>
    </row>
    <row r="3658" spans="1:14" ht="15.75">
      <c r="A3658" s="3"/>
      <c r="K3658" s="174" t="s">
        <v>716</v>
      </c>
      <c r="L3658" t="s">
        <v>5701</v>
      </c>
    </row>
    <row r="3659" spans="1:14">
      <c r="A3659" s="3"/>
    </row>
    <row r="3660" spans="1:14">
      <c r="A3660" s="3"/>
    </row>
    <row r="3661" spans="1:14">
      <c r="A3661" s="3"/>
    </row>
    <row r="3662" spans="1:14">
      <c r="A3662" s="3"/>
    </row>
    <row r="3663" spans="1:14">
      <c r="A3663" s="3"/>
    </row>
    <row r="3664" spans="1:14">
      <c r="A3664" s="3"/>
    </row>
    <row r="3665" spans="1:14">
      <c r="A3665" s="3"/>
    </row>
    <row r="3666" spans="1:14">
      <c r="A3666" s="3"/>
    </row>
    <row r="3667" spans="1:14">
      <c r="A3667" s="3"/>
    </row>
    <row r="3668" spans="1:14">
      <c r="A3668" s="3"/>
    </row>
    <row r="3669" spans="1:14">
      <c r="A3669" s="3"/>
    </row>
    <row r="3670" spans="1:14">
      <c r="A3670" s="3"/>
    </row>
    <row r="3671" spans="1:14">
      <c r="A3671" s="3"/>
    </row>
    <row r="3672" spans="1:14" ht="23.25">
      <c r="A3672" s="638" t="s">
        <v>2713</v>
      </c>
      <c r="B3672" s="38"/>
    </row>
    <row r="3673" spans="1:14" ht="15.75">
      <c r="A3673" s="640" t="s">
        <v>2638</v>
      </c>
      <c r="B3673" s="38"/>
      <c r="C3673" s="38"/>
      <c r="D3673" s="38"/>
      <c r="E3673" s="38"/>
      <c r="F3673" s="640" t="s">
        <v>2639</v>
      </c>
      <c r="G3673" s="38"/>
      <c r="H3673" s="38"/>
      <c r="I3673" s="38"/>
      <c r="J3673" s="38"/>
      <c r="K3673" s="640" t="s">
        <v>2637</v>
      </c>
      <c r="L3673" s="38"/>
    </row>
    <row r="3674" spans="1:14" ht="15.75">
      <c r="A3674" s="174" t="s">
        <v>716</v>
      </c>
      <c r="B3674" t="s">
        <v>4870</v>
      </c>
      <c r="F3674" s="174" t="s">
        <v>716</v>
      </c>
      <c r="G3674" t="s">
        <v>5012</v>
      </c>
      <c r="H3674" s="21"/>
      <c r="I3674" s="58"/>
      <c r="K3674" s="174" t="s">
        <v>717</v>
      </c>
      <c r="L3674" t="s">
        <v>5344</v>
      </c>
    </row>
    <row r="3675" spans="1:14" ht="15.75">
      <c r="A3675" s="3"/>
      <c r="K3675" s="174" t="s">
        <v>716</v>
      </c>
      <c r="L3675" t="s">
        <v>5460</v>
      </c>
      <c r="M3675" s="21"/>
      <c r="N3675" s="58"/>
    </row>
    <row r="3676" spans="1:14" ht="15.75">
      <c r="A3676" s="3"/>
      <c r="K3676" s="174" t="s">
        <v>718</v>
      </c>
      <c r="L3676" t="s">
        <v>5457</v>
      </c>
      <c r="M3676" s="21"/>
      <c r="N3676" s="58"/>
    </row>
    <row r="3677" spans="1:14" ht="15.75">
      <c r="A3677" s="3"/>
      <c r="K3677" s="174" t="s">
        <v>718</v>
      </c>
      <c r="L3677" t="s">
        <v>5777</v>
      </c>
    </row>
    <row r="3678" spans="1:14" ht="15.75">
      <c r="A3678" s="3"/>
      <c r="K3678" s="174" t="s">
        <v>716</v>
      </c>
      <c r="L3678" t="s">
        <v>5859</v>
      </c>
    </row>
    <row r="3679" spans="1:14">
      <c r="A3679" s="3"/>
    </row>
    <row r="3680" spans="1:14">
      <c r="A3680" s="3"/>
    </row>
    <row r="3681" spans="1:12">
      <c r="A3681" s="3"/>
    </row>
    <row r="3682" spans="1:12">
      <c r="A3682" s="3"/>
      <c r="L3682" t="s">
        <v>2452</v>
      </c>
    </row>
    <row r="3683" spans="1:12">
      <c r="A3683" s="3"/>
    </row>
    <row r="3684" spans="1:12">
      <c r="A3684" s="3"/>
    </row>
    <row r="3685" spans="1:12">
      <c r="A3685" s="3"/>
    </row>
    <row r="3686" spans="1:12">
      <c r="A3686" s="3"/>
    </row>
    <row r="3687" spans="1:12">
      <c r="A3687" s="3"/>
    </row>
    <row r="3688" spans="1:12">
      <c r="A3688" s="3"/>
    </row>
    <row r="3689" spans="1:12">
      <c r="A3689" s="3"/>
    </row>
    <row r="3690" spans="1:12">
      <c r="A3690" s="3"/>
    </row>
    <row r="3691" spans="1:12">
      <c r="A3691" s="3"/>
    </row>
    <row r="3692" spans="1:12">
      <c r="A3692" s="3"/>
    </row>
    <row r="3693" spans="1:12">
      <c r="A3693" s="3"/>
    </row>
    <row r="3694" spans="1:12">
      <c r="A3694" s="3"/>
    </row>
    <row r="3695" spans="1:12">
      <c r="A3695" s="3"/>
    </row>
    <row r="3696" spans="1:12">
      <c r="A3696" s="3"/>
    </row>
    <row r="3697" spans="1:15">
      <c r="A3697" s="3"/>
    </row>
    <row r="3698" spans="1:15">
      <c r="A3698" s="3"/>
    </row>
    <row r="3699" spans="1:15">
      <c r="A3699" s="3"/>
    </row>
    <row r="3700" spans="1:15">
      <c r="A3700" s="3"/>
    </row>
    <row r="3701" spans="1:15">
      <c r="A3701" s="3"/>
    </row>
    <row r="3702" spans="1:15" ht="23.25">
      <c r="A3702" s="638" t="s">
        <v>1351</v>
      </c>
      <c r="B3702" s="38"/>
    </row>
    <row r="3703" spans="1:15" ht="15.75">
      <c r="A3703" s="640" t="s">
        <v>2638</v>
      </c>
      <c r="B3703" s="38"/>
      <c r="C3703" s="38"/>
      <c r="D3703" s="38"/>
      <c r="E3703" s="38"/>
      <c r="F3703" s="640" t="s">
        <v>2639</v>
      </c>
      <c r="G3703" s="38"/>
      <c r="H3703" s="38"/>
      <c r="I3703" s="38"/>
      <c r="J3703" s="38"/>
      <c r="K3703" s="640" t="s">
        <v>2637</v>
      </c>
      <c r="L3703" s="38"/>
    </row>
    <row r="3704" spans="1:15" ht="15.75">
      <c r="A3704" s="3"/>
      <c r="F3704" s="174" t="s">
        <v>717</v>
      </c>
      <c r="G3704" t="s">
        <v>5013</v>
      </c>
      <c r="K3704" s="174" t="s">
        <v>716</v>
      </c>
      <c r="L3704" t="s">
        <v>5442</v>
      </c>
    </row>
    <row r="3705" spans="1:15" ht="15.75">
      <c r="A3705" s="3"/>
      <c r="F3705" s="174" t="s">
        <v>718</v>
      </c>
      <c r="G3705" t="s">
        <v>6097</v>
      </c>
      <c r="H3705" s="38"/>
      <c r="I3705" s="38"/>
      <c r="K3705" s="174" t="s">
        <v>717</v>
      </c>
      <c r="L3705" t="s">
        <v>5443</v>
      </c>
      <c r="O3705" t="s">
        <v>2452</v>
      </c>
    </row>
    <row r="3706" spans="1:15" ht="15.75">
      <c r="A3706" s="3"/>
      <c r="K3706" s="174" t="s">
        <v>718</v>
      </c>
      <c r="L3706" t="s">
        <v>5516</v>
      </c>
    </row>
    <row r="3707" spans="1:15" ht="15.75">
      <c r="A3707" s="3"/>
      <c r="K3707" s="174" t="s">
        <v>718</v>
      </c>
      <c r="L3707" t="s">
        <v>6103</v>
      </c>
      <c r="M3707" s="21"/>
      <c r="N3707" s="58"/>
      <c r="O3707" s="38"/>
    </row>
    <row r="3708" spans="1:15">
      <c r="A3708" s="3"/>
    </row>
    <row r="3709" spans="1:15">
      <c r="A3709" s="3"/>
    </row>
    <row r="3710" spans="1:15">
      <c r="A3710" s="3"/>
    </row>
    <row r="3711" spans="1:15">
      <c r="A3711" s="3"/>
    </row>
    <row r="3712" spans="1:15">
      <c r="A3712" s="3"/>
    </row>
    <row r="3713" spans="1:1">
      <c r="A3713" s="3"/>
    </row>
    <row r="3714" spans="1:1">
      <c r="A3714" s="3"/>
    </row>
    <row r="3715" spans="1:1">
      <c r="A3715" s="3"/>
    </row>
    <row r="3716" spans="1:1">
      <c r="A3716" s="3"/>
    </row>
    <row r="3717" spans="1:1">
      <c r="A3717" s="3"/>
    </row>
    <row r="3718" spans="1:1">
      <c r="A3718" s="3"/>
    </row>
    <row r="3719" spans="1:1">
      <c r="A3719" s="3"/>
    </row>
    <row r="3720" spans="1:1">
      <c r="A3720" s="3"/>
    </row>
    <row r="3721" spans="1:1">
      <c r="A3721" s="3"/>
    </row>
    <row r="3722" spans="1:1">
      <c r="A3722" s="3"/>
    </row>
    <row r="3723" spans="1:1">
      <c r="A3723" s="3"/>
    </row>
    <row r="3724" spans="1:1">
      <c r="A3724" s="3"/>
    </row>
    <row r="3725" spans="1:1">
      <c r="A3725" s="3"/>
    </row>
    <row r="3726" spans="1:1">
      <c r="A3726" s="3"/>
    </row>
    <row r="3727" spans="1:1">
      <c r="A3727" s="3"/>
    </row>
    <row r="3728" spans="1:1">
      <c r="A3728" s="3"/>
    </row>
    <row r="3729" spans="1:15">
      <c r="A3729" s="3"/>
    </row>
    <row r="3730" spans="1:15">
      <c r="A3730" s="3"/>
    </row>
    <row r="3731" spans="1:15">
      <c r="A3731" s="3"/>
    </row>
    <row r="3732" spans="1:15" ht="23.25">
      <c r="A3732" s="638" t="s">
        <v>2714</v>
      </c>
      <c r="B3732" s="38"/>
    </row>
    <row r="3733" spans="1:15" ht="15.75">
      <c r="A3733" s="640" t="s">
        <v>2638</v>
      </c>
      <c r="B3733" s="38"/>
      <c r="C3733" s="38"/>
      <c r="D3733" s="38"/>
      <c r="E3733" s="38"/>
      <c r="F3733" s="640" t="s">
        <v>2639</v>
      </c>
      <c r="G3733" s="38"/>
      <c r="H3733" s="38"/>
      <c r="I3733" s="38"/>
      <c r="J3733" s="38"/>
      <c r="K3733" s="640" t="s">
        <v>2637</v>
      </c>
      <c r="L3733" s="38"/>
    </row>
    <row r="3734" spans="1:15" ht="15.75">
      <c r="A3734" s="3"/>
      <c r="F3734" s="174" t="s">
        <v>717</v>
      </c>
      <c r="G3734" t="s">
        <v>4518</v>
      </c>
      <c r="H3734" s="38"/>
      <c r="I3734" s="38"/>
      <c r="J3734" s="38"/>
      <c r="K3734" s="174" t="s">
        <v>718</v>
      </c>
      <c r="L3734" t="s">
        <v>4512</v>
      </c>
      <c r="M3734" s="38"/>
      <c r="N3734" s="38"/>
      <c r="O3734" s="38"/>
    </row>
    <row r="3735" spans="1:15" ht="15.75">
      <c r="A3735" s="3"/>
      <c r="F3735" s="174" t="s">
        <v>717</v>
      </c>
      <c r="G3735" t="s">
        <v>6087</v>
      </c>
      <c r="H3735" s="38"/>
      <c r="I3735" s="38"/>
      <c r="K3735" s="174" t="s">
        <v>717</v>
      </c>
      <c r="L3735" t="s">
        <v>4505</v>
      </c>
      <c r="M3735" s="38"/>
      <c r="N3735" s="38"/>
      <c r="O3735" s="38"/>
    </row>
    <row r="3736" spans="1:15" ht="15.75">
      <c r="A3736" s="3"/>
      <c r="F3736" s="174" t="s">
        <v>718</v>
      </c>
      <c r="G3736" t="s">
        <v>6077</v>
      </c>
      <c r="K3736" s="174" t="s">
        <v>716</v>
      </c>
      <c r="L3736" t="s">
        <v>4633</v>
      </c>
      <c r="M3736" s="38"/>
      <c r="N3736" s="38"/>
      <c r="O3736" s="38"/>
    </row>
    <row r="3737" spans="1:15" ht="15.75">
      <c r="A3737" s="3"/>
      <c r="K3737" s="174" t="s">
        <v>718</v>
      </c>
      <c r="L3737" t="s">
        <v>4736</v>
      </c>
      <c r="M3737" s="38"/>
      <c r="N3737" s="38"/>
      <c r="O3737" s="38"/>
    </row>
    <row r="3738" spans="1:15" ht="15.75">
      <c r="A3738" s="3"/>
      <c r="K3738" s="174" t="s">
        <v>717</v>
      </c>
      <c r="L3738" t="s">
        <v>5145</v>
      </c>
      <c r="M3738" s="38"/>
      <c r="N3738" s="38"/>
    </row>
    <row r="3739" spans="1:15" ht="15.75">
      <c r="A3739" s="3"/>
      <c r="K3739" s="174" t="s">
        <v>716</v>
      </c>
      <c r="L3739" t="s">
        <v>6105</v>
      </c>
      <c r="M3739" s="21"/>
      <c r="N3739" s="58"/>
      <c r="O3739" s="38"/>
    </row>
    <row r="3740" spans="1:15" ht="15.75">
      <c r="A3740" s="3"/>
      <c r="K3740" s="174" t="s">
        <v>716</v>
      </c>
      <c r="L3740" t="s">
        <v>6103</v>
      </c>
      <c r="M3740" s="21"/>
      <c r="N3740" s="58"/>
      <c r="O3740" s="38"/>
    </row>
    <row r="3741" spans="1:15" ht="15.75">
      <c r="A3741" s="3"/>
      <c r="K3741" s="174" t="s">
        <v>716</v>
      </c>
      <c r="L3741" t="s">
        <v>6089</v>
      </c>
      <c r="M3741" s="21"/>
      <c r="N3741" s="58"/>
      <c r="O3741" s="38"/>
    </row>
    <row r="3742" spans="1:15" ht="15.75">
      <c r="A3742" s="3"/>
      <c r="K3742" s="174" t="s">
        <v>718</v>
      </c>
      <c r="L3742" t="s">
        <v>6104</v>
      </c>
      <c r="M3742" s="21"/>
      <c r="N3742" s="58"/>
      <c r="O3742" s="38"/>
    </row>
    <row r="3743" spans="1:15">
      <c r="A3743" s="3"/>
    </row>
    <row r="3744" spans="1:15">
      <c r="A3744" s="3"/>
    </row>
    <row r="3745" spans="1:1">
      <c r="A3745" s="3"/>
    </row>
    <row r="3746" spans="1:1">
      <c r="A3746" s="3"/>
    </row>
    <row r="3747" spans="1:1">
      <c r="A3747" s="3"/>
    </row>
    <row r="3748" spans="1:1">
      <c r="A3748" s="3"/>
    </row>
    <row r="3749" spans="1:1">
      <c r="A3749" s="3"/>
    </row>
    <row r="3750" spans="1:1">
      <c r="A3750" s="3"/>
    </row>
    <row r="3751" spans="1:1">
      <c r="A3751" s="3"/>
    </row>
    <row r="3752" spans="1:1">
      <c r="A3752" s="3"/>
    </row>
    <row r="3753" spans="1:1">
      <c r="A3753" s="3"/>
    </row>
    <row r="3754" spans="1:1">
      <c r="A3754" s="3"/>
    </row>
    <row r="3755" spans="1:1">
      <c r="A3755" s="3"/>
    </row>
    <row r="3756" spans="1:1">
      <c r="A3756" s="3"/>
    </row>
    <row r="3757" spans="1:1">
      <c r="A3757" s="3"/>
    </row>
    <row r="3758" spans="1:1">
      <c r="A3758" s="3"/>
    </row>
    <row r="3759" spans="1:1">
      <c r="A3759" s="3"/>
    </row>
    <row r="3760" spans="1:1">
      <c r="A3760" s="3"/>
    </row>
    <row r="3761" spans="1:14">
      <c r="A3761" s="3"/>
    </row>
    <row r="3762" spans="1:14" ht="23.25">
      <c r="A3762" s="638" t="s">
        <v>3628</v>
      </c>
      <c r="B3762" s="38"/>
    </row>
    <row r="3763" spans="1:14" ht="15.75">
      <c r="A3763" s="640" t="s">
        <v>2638</v>
      </c>
      <c r="B3763" s="38"/>
      <c r="C3763" s="38"/>
      <c r="D3763" s="38"/>
      <c r="E3763" s="38"/>
      <c r="F3763" s="640" t="s">
        <v>2639</v>
      </c>
      <c r="G3763" s="38"/>
      <c r="H3763" s="38"/>
      <c r="I3763" s="38"/>
      <c r="J3763" s="38"/>
      <c r="K3763" s="640" t="s">
        <v>2637</v>
      </c>
      <c r="L3763" s="38"/>
    </row>
    <row r="3764" spans="1:14" ht="15.75">
      <c r="A3764" s="3"/>
      <c r="F3764" s="174" t="s">
        <v>718</v>
      </c>
      <c r="G3764" t="s">
        <v>5517</v>
      </c>
      <c r="H3764" s="636"/>
      <c r="K3764" s="174" t="s">
        <v>716</v>
      </c>
      <c r="L3764" t="s">
        <v>4827</v>
      </c>
    </row>
    <row r="3765" spans="1:14" ht="15.75">
      <c r="A3765" s="3"/>
      <c r="F3765" s="174" t="s">
        <v>717</v>
      </c>
      <c r="G3765" t="s">
        <v>5977</v>
      </c>
      <c r="H3765" s="17"/>
      <c r="K3765" s="174" t="s">
        <v>718</v>
      </c>
      <c r="L3765" t="s">
        <v>5424</v>
      </c>
      <c r="M3765" s="21"/>
      <c r="N3765" s="58"/>
    </row>
    <row r="3766" spans="1:14" ht="15.75">
      <c r="A3766" s="3"/>
      <c r="K3766" s="174" t="s">
        <v>717</v>
      </c>
      <c r="L3766" t="s">
        <v>5444</v>
      </c>
      <c r="M3766" s="21"/>
      <c r="N3766" s="58"/>
    </row>
    <row r="3767" spans="1:14" ht="15.75">
      <c r="A3767" s="3"/>
      <c r="K3767" s="174" t="s">
        <v>717</v>
      </c>
      <c r="L3767" t="s">
        <v>5522</v>
      </c>
      <c r="M3767" s="636"/>
    </row>
    <row r="3768" spans="1:14" ht="15.75">
      <c r="A3768" s="3"/>
      <c r="K3768" s="174" t="s">
        <v>716</v>
      </c>
      <c r="L3768" t="s">
        <v>5726</v>
      </c>
    </row>
    <row r="3769" spans="1:14" ht="15.75">
      <c r="A3769" s="3"/>
      <c r="K3769" s="174" t="s">
        <v>718</v>
      </c>
      <c r="L3769" t="s">
        <v>5779</v>
      </c>
    </row>
    <row r="3770" spans="1:14" ht="15.75">
      <c r="A3770" s="3"/>
      <c r="K3770" s="174" t="s">
        <v>716</v>
      </c>
      <c r="L3770" t="s">
        <v>5770</v>
      </c>
    </row>
    <row r="3771" spans="1:14" ht="15.75">
      <c r="A3771" s="3"/>
      <c r="K3771" s="174" t="s">
        <v>718</v>
      </c>
      <c r="L3771" t="s">
        <v>5982</v>
      </c>
      <c r="M3771" s="17"/>
    </row>
    <row r="3772" spans="1:14">
      <c r="A3772" s="3"/>
    </row>
    <row r="3773" spans="1:14">
      <c r="A3773" s="3"/>
    </row>
    <row r="3774" spans="1:14">
      <c r="A3774" s="3"/>
    </row>
    <row r="3775" spans="1:14">
      <c r="A3775" s="3"/>
    </row>
    <row r="3776" spans="1:14">
      <c r="A3776" s="3"/>
    </row>
    <row r="3777" spans="1:2">
      <c r="A3777" s="3"/>
    </row>
    <row r="3778" spans="1:2">
      <c r="A3778" s="3"/>
    </row>
    <row r="3779" spans="1:2">
      <c r="A3779" s="3"/>
    </row>
    <row r="3780" spans="1:2">
      <c r="A3780" s="3"/>
    </row>
    <row r="3781" spans="1:2">
      <c r="A3781" s="3"/>
    </row>
    <row r="3782" spans="1:2">
      <c r="A3782" s="3"/>
    </row>
    <row r="3783" spans="1:2">
      <c r="A3783" s="3"/>
    </row>
    <row r="3784" spans="1:2">
      <c r="A3784" s="3"/>
    </row>
    <row r="3785" spans="1:2">
      <c r="A3785" s="3"/>
    </row>
    <row r="3786" spans="1:2">
      <c r="A3786" s="3"/>
    </row>
    <row r="3787" spans="1:2">
      <c r="A3787" s="3"/>
    </row>
    <row r="3788" spans="1:2">
      <c r="A3788" s="3"/>
    </row>
    <row r="3789" spans="1:2">
      <c r="A3789" s="3"/>
    </row>
    <row r="3790" spans="1:2">
      <c r="A3790" s="3"/>
    </row>
    <row r="3791" spans="1:2">
      <c r="A3791" s="3"/>
    </row>
    <row r="3792" spans="1:2" ht="23.25">
      <c r="A3792" s="638" t="s">
        <v>2719</v>
      </c>
      <c r="B3792" s="38"/>
    </row>
    <row r="3793" spans="1:13" ht="15.75">
      <c r="A3793" s="640" t="s">
        <v>2638</v>
      </c>
      <c r="B3793" s="38"/>
      <c r="C3793" s="38"/>
      <c r="D3793" s="38"/>
      <c r="E3793" s="38"/>
      <c r="F3793" s="640" t="s">
        <v>2639</v>
      </c>
      <c r="G3793" s="38"/>
      <c r="H3793" s="38"/>
      <c r="I3793" s="38"/>
      <c r="J3793" s="38"/>
      <c r="K3793" s="640" t="s">
        <v>2637</v>
      </c>
      <c r="L3793" s="38"/>
    </row>
    <row r="3794" spans="1:13" ht="15.75">
      <c r="A3794" s="174" t="s">
        <v>717</v>
      </c>
      <c r="B3794" t="s">
        <v>4497</v>
      </c>
      <c r="C3794" s="38"/>
      <c r="D3794" s="38"/>
      <c r="F3794" s="174" t="s">
        <v>718</v>
      </c>
      <c r="G3794" t="s">
        <v>4908</v>
      </c>
      <c r="H3794" s="636"/>
      <c r="K3794" s="174" t="s">
        <v>717</v>
      </c>
      <c r="L3794" t="s">
        <v>4362</v>
      </c>
    </row>
    <row r="3795" spans="1:13" ht="15.75">
      <c r="A3795" s="174" t="s">
        <v>716</v>
      </c>
      <c r="B3795" t="s">
        <v>4626</v>
      </c>
      <c r="F3795" s="174" t="s">
        <v>717</v>
      </c>
      <c r="G3795" t="s">
        <v>6062</v>
      </c>
      <c r="H3795" s="38"/>
      <c r="I3795" s="38"/>
      <c r="J3795" s="38"/>
      <c r="K3795" s="174" t="s">
        <v>718</v>
      </c>
      <c r="L3795" t="s">
        <v>4725</v>
      </c>
      <c r="M3795" s="636"/>
    </row>
    <row r="3796" spans="1:13" ht="15.75">
      <c r="A3796" s="174" t="s">
        <v>716</v>
      </c>
      <c r="B3796" t="s">
        <v>4678</v>
      </c>
      <c r="K3796" s="174" t="s">
        <v>717</v>
      </c>
      <c r="L3796" t="s">
        <v>4909</v>
      </c>
      <c r="M3796" s="636"/>
    </row>
    <row r="3797" spans="1:13" ht="15.75">
      <c r="A3797" s="645" t="s">
        <v>717</v>
      </c>
      <c r="B3797" t="s">
        <v>4667</v>
      </c>
      <c r="C3797" s="38"/>
      <c r="D3797" s="38"/>
    </row>
    <row r="3798" spans="1:13" ht="15.75">
      <c r="A3798" s="174" t="s">
        <v>716</v>
      </c>
      <c r="B3798" t="s">
        <v>4670</v>
      </c>
    </row>
    <row r="3799" spans="1:13" ht="15.75">
      <c r="A3799" s="174" t="s">
        <v>718</v>
      </c>
      <c r="B3799" t="s">
        <v>4731</v>
      </c>
      <c r="C3799" s="38"/>
    </row>
    <row r="3800" spans="1:13" ht="15.75">
      <c r="A3800" s="174" t="s">
        <v>718</v>
      </c>
      <c r="B3800" t="s">
        <v>5480</v>
      </c>
      <c r="C3800" s="38"/>
      <c r="D3800" s="38"/>
      <c r="E3800" s="38"/>
    </row>
    <row r="3801" spans="1:13" ht="15.75">
      <c r="A3801" s="645" t="s">
        <v>718</v>
      </c>
      <c r="B3801" t="s">
        <v>5860</v>
      </c>
      <c r="C3801" s="38"/>
    </row>
    <row r="3802" spans="1:13" ht="15.75">
      <c r="A3802" s="174" t="s">
        <v>718</v>
      </c>
      <c r="B3802" t="s">
        <v>5870</v>
      </c>
      <c r="C3802" s="38"/>
      <c r="D3802" s="38"/>
    </row>
    <row r="3803" spans="1:13" ht="15.75">
      <c r="A3803" s="174" t="s">
        <v>716</v>
      </c>
      <c r="B3803" t="s">
        <v>5941</v>
      </c>
    </row>
    <row r="3804" spans="1:13" ht="15.75">
      <c r="A3804" s="174" t="s">
        <v>717</v>
      </c>
      <c r="B3804" t="s">
        <v>6064</v>
      </c>
      <c r="C3804" s="38"/>
      <c r="D3804" s="38"/>
      <c r="E3804" s="38"/>
    </row>
    <row r="3805" spans="1:13">
      <c r="A3805" s="3"/>
    </row>
    <row r="3806" spans="1:13">
      <c r="A3806" s="3"/>
    </row>
    <row r="3807" spans="1:13">
      <c r="A3807" s="3"/>
    </row>
    <row r="3808" spans="1:13">
      <c r="A3808" s="3"/>
    </row>
    <row r="3809" spans="1:15">
      <c r="A3809" s="3"/>
    </row>
    <row r="3810" spans="1:15">
      <c r="A3810" s="3"/>
    </row>
    <row r="3811" spans="1:15">
      <c r="A3811" s="3"/>
    </row>
    <row r="3812" spans="1:15">
      <c r="A3812" s="3"/>
    </row>
    <row r="3813" spans="1:15">
      <c r="A3813" s="3"/>
    </row>
    <row r="3814" spans="1:15">
      <c r="A3814" s="3"/>
    </row>
    <row r="3815" spans="1:15">
      <c r="A3815" s="3"/>
    </row>
    <row r="3816" spans="1:15">
      <c r="A3816" s="3"/>
    </row>
    <row r="3817" spans="1:15">
      <c r="A3817" s="3"/>
    </row>
    <row r="3818" spans="1:15">
      <c r="A3818" s="3"/>
    </row>
    <row r="3819" spans="1:15">
      <c r="A3819" s="3"/>
    </row>
    <row r="3820" spans="1:15">
      <c r="A3820" s="3"/>
    </row>
    <row r="3821" spans="1:15">
      <c r="A3821" s="3"/>
    </row>
    <row r="3822" spans="1:15" ht="23.25">
      <c r="A3822" s="638" t="s">
        <v>1671</v>
      </c>
      <c r="B3822" s="38"/>
    </row>
    <row r="3823" spans="1:15" ht="15.75">
      <c r="A3823" s="640" t="s">
        <v>2638</v>
      </c>
      <c r="B3823" s="38"/>
      <c r="C3823" s="38"/>
      <c r="D3823" s="38"/>
      <c r="E3823" s="38"/>
      <c r="F3823" s="640" t="s">
        <v>2639</v>
      </c>
      <c r="G3823" s="38"/>
      <c r="H3823" s="38"/>
      <c r="I3823" s="38"/>
      <c r="J3823" s="38"/>
      <c r="K3823" s="640" t="s">
        <v>2637</v>
      </c>
      <c r="L3823" s="38"/>
    </row>
    <row r="3824" spans="1:15" ht="15.75">
      <c r="A3824" s="174" t="s">
        <v>718</v>
      </c>
      <c r="B3824" t="s">
        <v>4571</v>
      </c>
      <c r="F3824" s="174" t="s">
        <v>718</v>
      </c>
      <c r="G3824" t="s">
        <v>4845</v>
      </c>
      <c r="K3824" s="174" t="s">
        <v>718</v>
      </c>
      <c r="L3824" t="s">
        <v>4631</v>
      </c>
      <c r="M3824" s="38"/>
      <c r="N3824" s="38"/>
      <c r="O3824" s="38"/>
    </row>
    <row r="3825" spans="1:15" ht="15.75">
      <c r="A3825" s="174" t="s">
        <v>717</v>
      </c>
      <c r="B3825" t="s">
        <v>4565</v>
      </c>
      <c r="F3825" s="174" t="s">
        <v>716</v>
      </c>
      <c r="G3825" t="s">
        <v>5865</v>
      </c>
      <c r="K3825" s="174" t="s">
        <v>718</v>
      </c>
      <c r="L3825" t="s">
        <v>4621</v>
      </c>
      <c r="M3825" s="38"/>
      <c r="N3825" s="38"/>
      <c r="O3825" s="38"/>
    </row>
    <row r="3826" spans="1:15" ht="15.75">
      <c r="A3826" s="3"/>
      <c r="K3826" s="174" t="s">
        <v>718</v>
      </c>
      <c r="L3826" t="s">
        <v>4668</v>
      </c>
    </row>
    <row r="3827" spans="1:15" ht="15.75">
      <c r="A3827" s="3"/>
      <c r="K3827" s="174" t="s">
        <v>716</v>
      </c>
      <c r="L3827" t="s">
        <v>5049</v>
      </c>
    </row>
    <row r="3828" spans="1:15" ht="15.75">
      <c r="A3828" s="3"/>
      <c r="K3828" s="174" t="s">
        <v>718</v>
      </c>
      <c r="L3828" t="s">
        <v>5037</v>
      </c>
      <c r="M3828" s="38"/>
      <c r="N3828" s="38"/>
    </row>
    <row r="3829" spans="1:15" ht="15.75">
      <c r="A3829" s="3"/>
      <c r="G3829" t="s">
        <v>2452</v>
      </c>
      <c r="K3829" s="174" t="s">
        <v>718</v>
      </c>
      <c r="L3829" t="s">
        <v>5449</v>
      </c>
      <c r="M3829" s="38"/>
      <c r="N3829" s="199"/>
      <c r="O3829" s="38"/>
    </row>
    <row r="3830" spans="1:15" ht="15.75">
      <c r="A3830" s="3"/>
      <c r="K3830" s="174" t="s">
        <v>718</v>
      </c>
      <c r="L3830" t="s">
        <v>5425</v>
      </c>
      <c r="M3830" s="21"/>
      <c r="N3830" s="58"/>
    </row>
    <row r="3831" spans="1:15" ht="15.75">
      <c r="A3831" s="3"/>
      <c r="K3831" s="174" t="s">
        <v>716</v>
      </c>
      <c r="L3831" t="s">
        <v>5445</v>
      </c>
      <c r="M3831" s="21"/>
      <c r="N3831" s="58"/>
    </row>
    <row r="3832" spans="1:15">
      <c r="A3832" s="3"/>
    </row>
    <row r="3833" spans="1:15">
      <c r="A3833" s="3"/>
    </row>
    <row r="3834" spans="1:15">
      <c r="A3834" s="3"/>
    </row>
    <row r="3835" spans="1:15">
      <c r="A3835" s="3"/>
    </row>
    <row r="3836" spans="1:15">
      <c r="A3836" s="3"/>
    </row>
    <row r="3837" spans="1:15">
      <c r="A3837" s="3"/>
    </row>
    <row r="3838" spans="1:15">
      <c r="A3838" s="3"/>
    </row>
    <row r="3839" spans="1:15">
      <c r="A3839" s="3"/>
    </row>
    <row r="3840" spans="1:15">
      <c r="A3840" s="3"/>
    </row>
    <row r="3841" spans="1:14">
      <c r="A3841" s="3"/>
    </row>
    <row r="3842" spans="1:14">
      <c r="A3842" s="3"/>
    </row>
    <row r="3843" spans="1:14">
      <c r="A3843" s="3"/>
    </row>
    <row r="3844" spans="1:14">
      <c r="A3844" s="3"/>
    </row>
    <row r="3845" spans="1:14">
      <c r="A3845" s="3"/>
    </row>
    <row r="3846" spans="1:14">
      <c r="A3846" s="3"/>
    </row>
    <row r="3847" spans="1:14">
      <c r="A3847" s="3"/>
    </row>
    <row r="3848" spans="1:14">
      <c r="A3848" s="3"/>
    </row>
    <row r="3849" spans="1:14">
      <c r="A3849" s="3"/>
    </row>
    <row r="3850" spans="1:14">
      <c r="A3850" s="3"/>
    </row>
    <row r="3851" spans="1:14">
      <c r="A3851" s="3"/>
    </row>
    <row r="3852" spans="1:14" ht="23.25">
      <c r="A3852" s="638" t="s">
        <v>180</v>
      </c>
      <c r="B3852" s="38"/>
    </row>
    <row r="3853" spans="1:14" ht="15.75">
      <c r="A3853" s="640" t="s">
        <v>2638</v>
      </c>
      <c r="B3853" s="38"/>
      <c r="C3853" s="38"/>
      <c r="D3853" s="38"/>
      <c r="E3853" s="38"/>
      <c r="F3853" s="640" t="s">
        <v>2639</v>
      </c>
      <c r="G3853" s="38"/>
      <c r="H3853" s="38"/>
      <c r="I3853" s="38"/>
      <c r="J3853" s="38"/>
      <c r="K3853" s="640" t="s">
        <v>2637</v>
      </c>
      <c r="L3853" s="38"/>
    </row>
    <row r="3854" spans="1:14" ht="15.75">
      <c r="A3854" s="174" t="s">
        <v>717</v>
      </c>
      <c r="B3854" t="s">
        <v>4562</v>
      </c>
      <c r="C3854" s="38"/>
      <c r="F3854" s="174" t="s">
        <v>716</v>
      </c>
      <c r="G3854" t="s">
        <v>4868</v>
      </c>
      <c r="H3854" s="636"/>
      <c r="K3854" s="174" t="s">
        <v>717</v>
      </c>
      <c r="L3854" t="s">
        <v>4363</v>
      </c>
    </row>
    <row r="3855" spans="1:14" ht="15.75">
      <c r="A3855" s="174" t="s">
        <v>716</v>
      </c>
      <c r="B3855" t="s">
        <v>4829</v>
      </c>
      <c r="F3855" s="174" t="s">
        <v>718</v>
      </c>
      <c r="G3855" t="s">
        <v>5466</v>
      </c>
      <c r="K3855" s="174" t="s">
        <v>718</v>
      </c>
      <c r="L3855" t="s">
        <v>4416</v>
      </c>
    </row>
    <row r="3856" spans="1:14" ht="15.75">
      <c r="A3856" s="3"/>
      <c r="K3856" s="174" t="s">
        <v>717</v>
      </c>
      <c r="L3856" t="s">
        <v>4445</v>
      </c>
      <c r="M3856" s="38"/>
      <c r="N3856" s="38"/>
    </row>
    <row r="3857" spans="1:14" ht="15.75">
      <c r="A3857" s="3"/>
      <c r="K3857" s="174" t="s">
        <v>718</v>
      </c>
      <c r="L3857" t="s">
        <v>4446</v>
      </c>
      <c r="M3857" s="38"/>
      <c r="N3857" s="38"/>
    </row>
    <row r="3858" spans="1:14" ht="15.75">
      <c r="A3858" s="3"/>
      <c r="K3858" s="174" t="s">
        <v>717</v>
      </c>
      <c r="L3858" t="s">
        <v>4509</v>
      </c>
    </row>
    <row r="3859" spans="1:14" ht="15.75">
      <c r="A3859" s="3"/>
      <c r="K3859" s="174" t="s">
        <v>716</v>
      </c>
      <c r="L3859" t="s">
        <v>4511</v>
      </c>
    </row>
    <row r="3860" spans="1:14" ht="15.75">
      <c r="A3860" s="3"/>
      <c r="K3860" s="174" t="s">
        <v>716</v>
      </c>
      <c r="L3860" t="s">
        <v>4628</v>
      </c>
      <c r="M3860" s="38"/>
      <c r="N3860" s="25"/>
    </row>
    <row r="3861" spans="1:14" ht="15.75">
      <c r="A3861" s="3"/>
      <c r="K3861" s="174" t="s">
        <v>717</v>
      </c>
      <c r="L3861" t="s">
        <v>5357</v>
      </c>
    </row>
    <row r="3862" spans="1:14" ht="15.75">
      <c r="A3862" s="3"/>
      <c r="K3862" s="174" t="s">
        <v>717</v>
      </c>
      <c r="L3862" t="s">
        <v>5097</v>
      </c>
      <c r="M3862" s="636"/>
    </row>
    <row r="3863" spans="1:14" ht="15.75">
      <c r="A3863" s="3"/>
      <c r="K3863" s="174" t="s">
        <v>716</v>
      </c>
      <c r="L3863" t="s">
        <v>5094</v>
      </c>
      <c r="M3863" s="636"/>
    </row>
    <row r="3864" spans="1:14" ht="15.75">
      <c r="A3864" s="3"/>
      <c r="K3864" s="174" t="s">
        <v>716</v>
      </c>
      <c r="L3864" t="s">
        <v>5095</v>
      </c>
      <c r="M3864" s="636"/>
    </row>
    <row r="3865" spans="1:14" ht="15.75">
      <c r="A3865" s="3"/>
      <c r="K3865" s="174" t="s">
        <v>716</v>
      </c>
      <c r="L3865" t="s">
        <v>5323</v>
      </c>
    </row>
    <row r="3866" spans="1:14" ht="15.75">
      <c r="A3866" s="3"/>
      <c r="K3866" s="174" t="s">
        <v>717</v>
      </c>
      <c r="L3866" t="s">
        <v>5321</v>
      </c>
    </row>
    <row r="3867" spans="1:14" ht="15.75">
      <c r="A3867" s="3"/>
      <c r="K3867" s="174" t="s">
        <v>716</v>
      </c>
      <c r="L3867" t="s">
        <v>5465</v>
      </c>
    </row>
    <row r="3868" spans="1:14">
      <c r="A3868" s="3"/>
    </row>
    <row r="3869" spans="1:14">
      <c r="A3869" s="3"/>
    </row>
    <row r="3870" spans="1:14">
      <c r="A3870" s="3"/>
    </row>
    <row r="3871" spans="1:14">
      <c r="A3871" s="3"/>
    </row>
    <row r="3872" spans="1:14">
      <c r="A3872" s="3"/>
    </row>
    <row r="3873" spans="1:15">
      <c r="A3873" s="3"/>
    </row>
    <row r="3874" spans="1:15">
      <c r="A3874" s="3"/>
    </row>
    <row r="3875" spans="1:15">
      <c r="A3875" s="3"/>
    </row>
    <row r="3876" spans="1:15">
      <c r="A3876" s="3"/>
    </row>
    <row r="3877" spans="1:15">
      <c r="A3877" s="3"/>
    </row>
    <row r="3878" spans="1:15">
      <c r="A3878" s="3"/>
    </row>
    <row r="3879" spans="1:15">
      <c r="A3879" s="3"/>
    </row>
    <row r="3880" spans="1:15">
      <c r="A3880" s="3"/>
    </row>
    <row r="3881" spans="1:15">
      <c r="A3881" s="3"/>
    </row>
    <row r="3882" spans="1:15" ht="23.25">
      <c r="A3882" s="638" t="s">
        <v>2702</v>
      </c>
      <c r="B3882" s="38"/>
    </row>
    <row r="3883" spans="1:15" ht="15.75">
      <c r="A3883" s="640" t="s">
        <v>2638</v>
      </c>
      <c r="B3883" s="38"/>
      <c r="C3883" s="38"/>
      <c r="D3883" s="38"/>
      <c r="E3883" s="38"/>
      <c r="F3883" s="640" t="s">
        <v>2639</v>
      </c>
      <c r="G3883" s="38"/>
      <c r="H3883" s="38"/>
      <c r="I3883" s="38"/>
      <c r="J3883" s="38"/>
      <c r="K3883" s="640" t="s">
        <v>2637</v>
      </c>
      <c r="L3883" s="38"/>
    </row>
    <row r="3884" spans="1:15" ht="15.75">
      <c r="A3884" s="174" t="s">
        <v>717</v>
      </c>
      <c r="B3884" t="s">
        <v>4731</v>
      </c>
      <c r="C3884" s="38"/>
      <c r="F3884" s="174" t="s">
        <v>717</v>
      </c>
      <c r="G3884" t="s">
        <v>6099</v>
      </c>
      <c r="H3884" s="38"/>
      <c r="I3884" s="38"/>
      <c r="K3884" s="174" t="s">
        <v>717</v>
      </c>
      <c r="L3884" t="s">
        <v>4249</v>
      </c>
    </row>
    <row r="3885" spans="1:15" ht="15.75">
      <c r="A3885" s="174" t="s">
        <v>716</v>
      </c>
      <c r="B3885" t="s">
        <v>5983</v>
      </c>
      <c r="K3885" s="174" t="s">
        <v>717</v>
      </c>
      <c r="L3885" t="s">
        <v>4250</v>
      </c>
    </row>
    <row r="3886" spans="1:15" ht="15.75">
      <c r="A3886" s="3"/>
      <c r="K3886" s="174" t="s">
        <v>718</v>
      </c>
      <c r="L3886" t="s">
        <v>5096</v>
      </c>
      <c r="M3886" s="636"/>
    </row>
    <row r="3887" spans="1:15" ht="15.75">
      <c r="A3887" s="3"/>
      <c r="K3887" s="174" t="s">
        <v>716</v>
      </c>
      <c r="L3887" t="s">
        <v>5148</v>
      </c>
    </row>
    <row r="3888" spans="1:15" ht="15.75">
      <c r="A3888" s="3"/>
      <c r="K3888" s="174" t="s">
        <v>718</v>
      </c>
      <c r="L3888" t="s">
        <v>5446</v>
      </c>
      <c r="M3888" s="38"/>
      <c r="N3888" s="199"/>
      <c r="O3888" s="38"/>
    </row>
    <row r="3889" spans="1:1">
      <c r="A3889" s="3"/>
    </row>
    <row r="3890" spans="1:1">
      <c r="A3890" s="3"/>
    </row>
    <row r="3891" spans="1:1">
      <c r="A3891" s="3"/>
    </row>
    <row r="3892" spans="1:1">
      <c r="A3892" s="3"/>
    </row>
    <row r="3893" spans="1:1">
      <c r="A3893" s="3"/>
    </row>
    <row r="3894" spans="1:1">
      <c r="A3894" s="3"/>
    </row>
    <row r="3895" spans="1:1">
      <c r="A3895" s="3"/>
    </row>
    <row r="3896" spans="1:1">
      <c r="A3896" s="3"/>
    </row>
    <row r="3897" spans="1:1">
      <c r="A3897" s="3"/>
    </row>
    <row r="3898" spans="1:1">
      <c r="A3898" s="3"/>
    </row>
    <row r="3899" spans="1:1">
      <c r="A3899" s="3"/>
    </row>
    <row r="3900" spans="1:1">
      <c r="A3900" s="3"/>
    </row>
    <row r="3901" spans="1:1">
      <c r="A3901" s="3"/>
    </row>
    <row r="3902" spans="1:1">
      <c r="A3902" s="3"/>
    </row>
    <row r="3903" spans="1:1">
      <c r="A3903" s="3"/>
    </row>
    <row r="3904" spans="1:1">
      <c r="A3904" s="3"/>
    </row>
    <row r="3905" spans="1:13">
      <c r="A3905" s="3"/>
    </row>
    <row r="3906" spans="1:13">
      <c r="A3906" s="3"/>
    </row>
    <row r="3907" spans="1:13">
      <c r="A3907" s="3"/>
    </row>
    <row r="3908" spans="1:13">
      <c r="A3908" s="3"/>
    </row>
    <row r="3909" spans="1:13">
      <c r="A3909" s="3"/>
    </row>
    <row r="3910" spans="1:13">
      <c r="A3910" s="3"/>
    </row>
    <row r="3911" spans="1:13">
      <c r="A3911" s="3"/>
    </row>
    <row r="3912" spans="1:13" ht="23.25">
      <c r="A3912" s="638" t="s">
        <v>2211</v>
      </c>
      <c r="B3912" s="38"/>
    </row>
    <row r="3913" spans="1:13" ht="15.75">
      <c r="A3913" s="640" t="s">
        <v>2638</v>
      </c>
      <c r="B3913" s="38"/>
      <c r="C3913" s="38"/>
      <c r="D3913" s="38"/>
      <c r="E3913" s="38"/>
      <c r="F3913" s="640" t="s">
        <v>2639</v>
      </c>
      <c r="G3913" s="38"/>
      <c r="H3913" s="38"/>
      <c r="I3913" s="38"/>
      <c r="J3913" s="38"/>
      <c r="K3913" s="640" t="s">
        <v>2637</v>
      </c>
      <c r="L3913" s="38"/>
    </row>
    <row r="3914" spans="1:13" ht="15.75">
      <c r="A3914" s="174" t="s">
        <v>718</v>
      </c>
      <c r="B3914" t="s">
        <v>4737</v>
      </c>
      <c r="F3914" s="174" t="s">
        <v>716</v>
      </c>
      <c r="G3914" t="s">
        <v>4616</v>
      </c>
      <c r="K3914" s="174" t="s">
        <v>716</v>
      </c>
      <c r="L3914" t="s">
        <v>4350</v>
      </c>
    </row>
    <row r="3915" spans="1:13" ht="15.75">
      <c r="A3915" s="174" t="s">
        <v>716</v>
      </c>
      <c r="B3915" t="s">
        <v>5474</v>
      </c>
      <c r="F3915" s="174" t="s">
        <v>716</v>
      </c>
      <c r="G3915" t="s">
        <v>5642</v>
      </c>
      <c r="K3915" s="174" t="s">
        <v>716</v>
      </c>
      <c r="L3915" t="s">
        <v>4617</v>
      </c>
    </row>
    <row r="3916" spans="1:13" ht="15.75">
      <c r="A3916" s="3"/>
      <c r="K3916" s="174" t="s">
        <v>718</v>
      </c>
      <c r="L3916" t="s">
        <v>4725</v>
      </c>
      <c r="M3916" s="636"/>
    </row>
    <row r="3917" spans="1:13" ht="15.75">
      <c r="A3917" s="3"/>
      <c r="K3917" s="174" t="s">
        <v>718</v>
      </c>
      <c r="L3917" t="s">
        <v>4948</v>
      </c>
    </row>
    <row r="3918" spans="1:13" ht="15.75">
      <c r="A3918" s="3"/>
      <c r="K3918" s="174" t="s">
        <v>716</v>
      </c>
      <c r="L3918" t="s">
        <v>5046</v>
      </c>
    </row>
    <row r="3919" spans="1:13" ht="15.75">
      <c r="A3919" s="3"/>
      <c r="F3919" t="s">
        <v>2452</v>
      </c>
      <c r="K3919" s="174" t="s">
        <v>717</v>
      </c>
      <c r="L3919" t="s">
        <v>5042</v>
      </c>
    </row>
    <row r="3920" spans="1:13" ht="15.75">
      <c r="A3920" s="3"/>
      <c r="I3920" t="s">
        <v>2452</v>
      </c>
      <c r="K3920" s="174" t="s">
        <v>716</v>
      </c>
      <c r="L3920" t="s">
        <v>5133</v>
      </c>
    </row>
    <row r="3921" spans="1:12" ht="15.75">
      <c r="A3921" s="3"/>
      <c r="K3921" s="174" t="s">
        <v>716</v>
      </c>
      <c r="L3921" t="s">
        <v>5147</v>
      </c>
    </row>
    <row r="3922" spans="1:12" ht="15.75">
      <c r="A3922" s="3"/>
      <c r="K3922" s="174" t="s">
        <v>718</v>
      </c>
      <c r="L3922" t="s">
        <v>5720</v>
      </c>
    </row>
    <row r="3923" spans="1:12">
      <c r="A3923" s="3"/>
    </row>
    <row r="3924" spans="1:12">
      <c r="A3924" s="3"/>
    </row>
    <row r="3925" spans="1:12">
      <c r="A3925" s="3"/>
    </row>
    <row r="3926" spans="1:12">
      <c r="A3926" s="3"/>
    </row>
    <row r="3927" spans="1:12">
      <c r="A3927" s="3"/>
    </row>
    <row r="3928" spans="1:12">
      <c r="A3928" s="3"/>
    </row>
    <row r="3929" spans="1:12">
      <c r="A3929" s="3"/>
    </row>
    <row r="3930" spans="1:12">
      <c r="A3930" s="3"/>
    </row>
    <row r="3931" spans="1:12">
      <c r="A3931" s="3"/>
    </row>
    <row r="3932" spans="1:12">
      <c r="A3932" s="3"/>
    </row>
    <row r="3933" spans="1:12">
      <c r="A3933" s="3"/>
    </row>
    <row r="3934" spans="1:12">
      <c r="A3934" s="3"/>
    </row>
    <row r="3935" spans="1:12">
      <c r="A3935" s="3"/>
    </row>
    <row r="3936" spans="1:12">
      <c r="A3936" s="3"/>
    </row>
    <row r="3937" spans="1:13">
      <c r="A3937" s="3"/>
    </row>
    <row r="3938" spans="1:13">
      <c r="A3938" s="3"/>
    </row>
    <row r="3939" spans="1:13">
      <c r="A3939" s="3"/>
    </row>
    <row r="3940" spans="1:13">
      <c r="A3940" s="3"/>
    </row>
    <row r="3941" spans="1:13">
      <c r="A3941" s="3"/>
    </row>
    <row r="3942" spans="1:13" ht="23.25">
      <c r="A3942" s="638" t="s">
        <v>2721</v>
      </c>
      <c r="B3942" s="38"/>
    </row>
    <row r="3943" spans="1:13" ht="15.75">
      <c r="A3943" s="640" t="s">
        <v>2638</v>
      </c>
      <c r="B3943" s="38"/>
      <c r="C3943" s="38"/>
      <c r="D3943" s="38"/>
      <c r="E3943" s="38"/>
      <c r="F3943" s="640" t="s">
        <v>2639</v>
      </c>
      <c r="G3943" s="38"/>
      <c r="H3943" s="38"/>
      <c r="I3943" s="38"/>
      <c r="J3943" s="38"/>
      <c r="K3943" s="640" t="s">
        <v>2637</v>
      </c>
      <c r="L3943" s="38"/>
    </row>
    <row r="3944" spans="1:13" ht="15.75">
      <c r="A3944" s="645" t="s">
        <v>717</v>
      </c>
      <c r="B3944" t="s">
        <v>5860</v>
      </c>
      <c r="C3944" s="38"/>
      <c r="D3944" s="38"/>
      <c r="F3944" s="174" t="s">
        <v>718</v>
      </c>
      <c r="G3944" t="s">
        <v>4865</v>
      </c>
      <c r="K3944" s="174" t="s">
        <v>718</v>
      </c>
      <c r="L3944" t="s">
        <v>4416</v>
      </c>
    </row>
    <row r="3945" spans="1:13" ht="15.75">
      <c r="A3945" s="3"/>
      <c r="K3945" s="174" t="s">
        <v>718</v>
      </c>
      <c r="L3945" t="s">
        <v>4734</v>
      </c>
    </row>
    <row r="3946" spans="1:13" ht="15.75">
      <c r="A3946" s="3"/>
      <c r="K3946" s="174" t="s">
        <v>718</v>
      </c>
      <c r="L3946" t="s">
        <v>5048</v>
      </c>
    </row>
    <row r="3947" spans="1:13" ht="15.75">
      <c r="A3947" s="3"/>
      <c r="K3947" s="174" t="s">
        <v>717</v>
      </c>
      <c r="L3947" t="s">
        <v>5129</v>
      </c>
    </row>
    <row r="3948" spans="1:13" ht="15.75">
      <c r="A3948" s="3"/>
      <c r="K3948" s="174" t="s">
        <v>717</v>
      </c>
      <c r="L3948" t="s">
        <v>5130</v>
      </c>
    </row>
    <row r="3949" spans="1:13" ht="15.75">
      <c r="A3949" s="3"/>
      <c r="K3949" s="174" t="s">
        <v>716</v>
      </c>
      <c r="L3949" t="s">
        <v>5522</v>
      </c>
      <c r="M3949" s="636"/>
    </row>
    <row r="3950" spans="1:13" ht="15.75">
      <c r="A3950" s="3"/>
      <c r="F3950" t="s">
        <v>2452</v>
      </c>
      <c r="K3950" s="174" t="s">
        <v>717</v>
      </c>
      <c r="L3950" t="s">
        <v>5706</v>
      </c>
    </row>
    <row r="3951" spans="1:13" ht="15.75">
      <c r="A3951" s="3"/>
      <c r="K3951" s="174" t="s">
        <v>718</v>
      </c>
      <c r="L3951" t="s">
        <v>5707</v>
      </c>
    </row>
    <row r="3952" spans="1:13" ht="15.75">
      <c r="A3952" s="3"/>
      <c r="K3952" s="174" t="s">
        <v>718</v>
      </c>
      <c r="L3952" t="s">
        <v>5871</v>
      </c>
    </row>
    <row r="3953" spans="1:1">
      <c r="A3953" s="3"/>
    </row>
    <row r="3954" spans="1:1">
      <c r="A3954" s="3"/>
    </row>
    <row r="3955" spans="1:1">
      <c r="A3955" s="3"/>
    </row>
    <row r="3956" spans="1:1">
      <c r="A3956" s="3"/>
    </row>
    <row r="3957" spans="1:1">
      <c r="A3957" s="3"/>
    </row>
    <row r="3958" spans="1:1">
      <c r="A3958" s="3"/>
    </row>
    <row r="3959" spans="1:1">
      <c r="A3959" s="3"/>
    </row>
    <row r="3960" spans="1:1">
      <c r="A3960" s="3"/>
    </row>
    <row r="3961" spans="1:1">
      <c r="A3961" s="3"/>
    </row>
    <row r="3962" spans="1:1">
      <c r="A3962" s="3"/>
    </row>
    <row r="3963" spans="1:1">
      <c r="A3963" s="3"/>
    </row>
    <row r="3964" spans="1:1">
      <c r="A3964" s="3"/>
    </row>
    <row r="3965" spans="1:1">
      <c r="A3965" s="3"/>
    </row>
    <row r="3966" spans="1:1">
      <c r="A3966" s="3"/>
    </row>
    <row r="3967" spans="1:1">
      <c r="A3967" s="3"/>
    </row>
    <row r="3968" spans="1:1">
      <c r="A3968" s="3"/>
    </row>
    <row r="3969" spans="1:15">
      <c r="A3969" s="3"/>
    </row>
    <row r="3970" spans="1:15">
      <c r="A3970" s="3"/>
    </row>
    <row r="3971" spans="1:15">
      <c r="A3971" s="3"/>
    </row>
    <row r="3972" spans="1:15" ht="23.25">
      <c r="A3972" s="638" t="s">
        <v>155</v>
      </c>
      <c r="B3972" s="38"/>
    </row>
    <row r="3973" spans="1:15" ht="15.75">
      <c r="A3973" s="640" t="s">
        <v>2638</v>
      </c>
      <c r="B3973" s="38"/>
      <c r="C3973" s="38"/>
      <c r="D3973" s="38"/>
      <c r="E3973" s="38"/>
      <c r="F3973" s="640" t="s">
        <v>2639</v>
      </c>
      <c r="G3973" s="38"/>
      <c r="H3973" s="38"/>
      <c r="I3973" s="38"/>
      <c r="J3973" s="38"/>
      <c r="K3973" s="640" t="s">
        <v>2637</v>
      </c>
      <c r="L3973" s="38"/>
    </row>
    <row r="3974" spans="1:15" ht="15.75">
      <c r="A3974" s="3"/>
      <c r="F3974" s="174" t="s">
        <v>718</v>
      </c>
      <c r="G3974" t="s">
        <v>4370</v>
      </c>
      <c r="H3974" s="38"/>
      <c r="I3974" s="38"/>
      <c r="K3974" s="174" t="s">
        <v>718</v>
      </c>
      <c r="L3974" t="s">
        <v>4416</v>
      </c>
    </row>
    <row r="3975" spans="1:15" ht="15.75">
      <c r="A3975" s="3"/>
      <c r="F3975" s="174" t="s">
        <v>717</v>
      </c>
      <c r="G3975" t="s">
        <v>5717</v>
      </c>
      <c r="K3975" s="174" t="s">
        <v>718</v>
      </c>
      <c r="L3975" t="s">
        <v>4818</v>
      </c>
    </row>
    <row r="3976" spans="1:15" ht="15.75">
      <c r="A3976" s="3"/>
      <c r="K3976" s="174" t="s">
        <v>717</v>
      </c>
      <c r="L3976" t="s">
        <v>4902</v>
      </c>
    </row>
    <row r="3977" spans="1:15" ht="15.75">
      <c r="A3977" s="3"/>
      <c r="K3977" s="174" t="s">
        <v>717</v>
      </c>
      <c r="L3977" t="s">
        <v>5029</v>
      </c>
    </row>
    <row r="3978" spans="1:15" ht="15.75">
      <c r="A3978" s="3"/>
      <c r="K3978" s="174" t="s">
        <v>716</v>
      </c>
      <c r="L3978" t="s">
        <v>5091</v>
      </c>
      <c r="M3978" s="636"/>
    </row>
    <row r="3979" spans="1:15" ht="15.75">
      <c r="A3979" s="3"/>
      <c r="K3979" s="174" t="s">
        <v>716</v>
      </c>
      <c r="L3979" t="s">
        <v>5718</v>
      </c>
    </row>
    <row r="3980" spans="1:15" ht="15.75">
      <c r="A3980" s="3"/>
      <c r="K3980" s="174" t="s">
        <v>716</v>
      </c>
      <c r="L3980" t="s">
        <v>6063</v>
      </c>
      <c r="M3980" s="21"/>
      <c r="N3980" s="58"/>
      <c r="O3980" s="38"/>
    </row>
    <row r="3981" spans="1:15">
      <c r="A3981" s="3"/>
    </row>
    <row r="3982" spans="1:15">
      <c r="A3982" s="3"/>
    </row>
    <row r="3983" spans="1:15">
      <c r="A3983" s="3"/>
    </row>
    <row r="3984" spans="1:15">
      <c r="A3984" s="3"/>
    </row>
    <row r="3985" spans="1:1">
      <c r="A3985" s="3"/>
    </row>
    <row r="3986" spans="1:1">
      <c r="A3986" s="3"/>
    </row>
    <row r="3987" spans="1:1">
      <c r="A3987" s="3"/>
    </row>
    <row r="3988" spans="1:1">
      <c r="A3988" s="3"/>
    </row>
    <row r="3989" spans="1:1">
      <c r="A3989" s="3"/>
    </row>
    <row r="3990" spans="1:1">
      <c r="A3990" s="3"/>
    </row>
    <row r="3991" spans="1:1">
      <c r="A3991" s="3"/>
    </row>
    <row r="3992" spans="1:1">
      <c r="A3992" s="3"/>
    </row>
    <row r="3993" spans="1:1">
      <c r="A3993" s="3"/>
    </row>
    <row r="3994" spans="1:1">
      <c r="A3994" s="3"/>
    </row>
    <row r="3995" spans="1:1">
      <c r="A3995" s="3"/>
    </row>
    <row r="3996" spans="1:1">
      <c r="A3996" s="3"/>
    </row>
    <row r="3997" spans="1:1">
      <c r="A3997" s="3"/>
    </row>
    <row r="3998" spans="1:1">
      <c r="A3998" s="3"/>
    </row>
    <row r="3999" spans="1:1">
      <c r="A3999" s="3"/>
    </row>
    <row r="4000" spans="1:1">
      <c r="A4000" s="3"/>
    </row>
    <row r="4001" spans="1:15">
      <c r="A4001" s="3"/>
    </row>
    <row r="4002" spans="1:15" ht="23.25">
      <c r="A4002" s="638" t="s">
        <v>4183</v>
      </c>
      <c r="B4002" s="38"/>
    </row>
    <row r="4003" spans="1:15" ht="15.75">
      <c r="A4003" s="640" t="s">
        <v>2638</v>
      </c>
      <c r="B4003" s="38"/>
      <c r="C4003" s="38"/>
      <c r="D4003" s="38"/>
      <c r="E4003" s="38"/>
      <c r="F4003" s="640" t="s">
        <v>2639</v>
      </c>
      <c r="G4003" s="38"/>
      <c r="H4003" s="38"/>
      <c r="I4003" s="38"/>
      <c r="J4003" s="38"/>
      <c r="K4003" s="640" t="s">
        <v>2637</v>
      </c>
      <c r="L4003" s="38"/>
    </row>
    <row r="4004" spans="1:15" ht="15.75">
      <c r="A4004" s="645" t="s">
        <v>717</v>
      </c>
      <c r="B4004" t="s">
        <v>4355</v>
      </c>
      <c r="C4004" s="38"/>
      <c r="D4004" s="38"/>
      <c r="F4004" s="174" t="s">
        <v>718</v>
      </c>
      <c r="G4004" t="s">
        <v>4568</v>
      </c>
      <c r="H4004" s="636"/>
      <c r="K4004" s="174" t="s">
        <v>717</v>
      </c>
      <c r="L4004" t="s">
        <v>4564</v>
      </c>
      <c r="M4004" s="636"/>
    </row>
    <row r="4005" spans="1:15" ht="15.75">
      <c r="A4005" s="645" t="s">
        <v>718</v>
      </c>
      <c r="B4005" t="s">
        <v>4901</v>
      </c>
      <c r="C4005" s="38"/>
      <c r="F4005" s="174" t="s">
        <v>718</v>
      </c>
      <c r="G4005" t="s">
        <v>5861</v>
      </c>
      <c r="K4005" s="174" t="s">
        <v>717</v>
      </c>
      <c r="L4005" t="s">
        <v>4569</v>
      </c>
      <c r="M4005" s="636"/>
    </row>
    <row r="4006" spans="1:15" ht="15.75">
      <c r="A4006" s="645" t="s">
        <v>716</v>
      </c>
      <c r="B4006" t="s">
        <v>5421</v>
      </c>
      <c r="K4006" s="174" t="s">
        <v>717</v>
      </c>
      <c r="L4006" t="s">
        <v>4635</v>
      </c>
      <c r="M4006" s="38"/>
      <c r="N4006" s="38"/>
      <c r="O4006" s="38"/>
    </row>
    <row r="4007" spans="1:15" ht="15.75">
      <c r="A4007" s="3"/>
      <c r="K4007" s="174" t="s">
        <v>717</v>
      </c>
      <c r="L4007" t="s">
        <v>4729</v>
      </c>
    </row>
    <row r="4008" spans="1:15" ht="15.75">
      <c r="A4008" s="3"/>
      <c r="K4008" s="174" t="s">
        <v>717</v>
      </c>
      <c r="L4008" t="s">
        <v>4730</v>
      </c>
    </row>
    <row r="4009" spans="1:15" ht="15.75">
      <c r="A4009" s="3"/>
      <c r="K4009" s="174" t="s">
        <v>716</v>
      </c>
      <c r="L4009" t="s">
        <v>4721</v>
      </c>
    </row>
    <row r="4010" spans="1:15" ht="15.75">
      <c r="A4010" s="3"/>
      <c r="K4010" s="174" t="s">
        <v>716</v>
      </c>
      <c r="L4010" t="s">
        <v>4726</v>
      </c>
      <c r="M4010" s="38"/>
      <c r="N4010" s="38"/>
      <c r="O4010" s="38"/>
    </row>
    <row r="4011" spans="1:15" ht="15.75">
      <c r="A4011" s="3"/>
      <c r="K4011" s="174" t="s">
        <v>716</v>
      </c>
      <c r="L4011" t="s">
        <v>5042</v>
      </c>
    </row>
    <row r="4012" spans="1:15" ht="15.75">
      <c r="A4012" s="3"/>
      <c r="K4012" s="174" t="s">
        <v>718</v>
      </c>
      <c r="L4012" t="s">
        <v>5147</v>
      </c>
    </row>
    <row r="4013" spans="1:15" ht="15.75">
      <c r="A4013" s="3"/>
      <c r="K4013" s="174" t="s">
        <v>717</v>
      </c>
      <c r="L4013" t="s">
        <v>5148</v>
      </c>
    </row>
    <row r="4014" spans="1:15" ht="15.75">
      <c r="A4014" s="3"/>
      <c r="K4014" s="174" t="s">
        <v>716</v>
      </c>
      <c r="L4014" t="s">
        <v>5336</v>
      </c>
    </row>
    <row r="4015" spans="1:15" ht="15.75">
      <c r="A4015" s="3"/>
      <c r="K4015" s="174" t="s">
        <v>716</v>
      </c>
      <c r="L4015" t="s">
        <v>5310</v>
      </c>
    </row>
    <row r="4016" spans="1:15" ht="15.75">
      <c r="A4016" s="3"/>
      <c r="K4016" s="174" t="s">
        <v>717</v>
      </c>
      <c r="L4016" t="s">
        <v>5337</v>
      </c>
    </row>
    <row r="4017" spans="1:15" ht="15.75">
      <c r="A4017" s="3"/>
      <c r="K4017" s="174" t="s">
        <v>716</v>
      </c>
      <c r="L4017" t="s">
        <v>5438</v>
      </c>
      <c r="M4017" s="38"/>
      <c r="N4017" s="38"/>
      <c r="O4017" s="38"/>
    </row>
    <row r="4018" spans="1:15" ht="15.75">
      <c r="A4018" s="3"/>
      <c r="K4018" s="174" t="s">
        <v>718</v>
      </c>
      <c r="L4018" t="s">
        <v>5711</v>
      </c>
      <c r="M4018" s="21"/>
      <c r="N4018" s="58"/>
    </row>
    <row r="4019" spans="1:15" ht="15.75">
      <c r="A4019" s="3"/>
      <c r="K4019" s="174" t="s">
        <v>718</v>
      </c>
      <c r="L4019" t="s">
        <v>5863</v>
      </c>
    </row>
    <row r="4020" spans="1:15" ht="15.75">
      <c r="A4020" s="3"/>
      <c r="K4020" s="174" t="s">
        <v>718</v>
      </c>
      <c r="L4020" t="s">
        <v>5864</v>
      </c>
    </row>
    <row r="4021" spans="1:15" ht="15.75">
      <c r="A4021" s="3"/>
      <c r="K4021" s="174" t="s">
        <v>718</v>
      </c>
      <c r="L4021" t="s">
        <v>5868</v>
      </c>
    </row>
    <row r="4022" spans="1:15" ht="15.75">
      <c r="A4022" s="3"/>
      <c r="K4022" s="174" t="s">
        <v>716</v>
      </c>
      <c r="L4022" t="s">
        <v>5855</v>
      </c>
    </row>
    <row r="4023" spans="1:15" ht="15.75">
      <c r="A4023" s="3"/>
      <c r="K4023" s="174" t="s">
        <v>717</v>
      </c>
      <c r="L4023" t="s">
        <v>5937</v>
      </c>
      <c r="M4023" s="21"/>
      <c r="N4023" s="58"/>
      <c r="O4023" s="38"/>
    </row>
    <row r="4024" spans="1:15" ht="15.75">
      <c r="A4024" s="3"/>
      <c r="K4024" s="174" t="s">
        <v>717</v>
      </c>
      <c r="L4024" t="s">
        <v>5938</v>
      </c>
      <c r="M4024" s="21"/>
      <c r="N4024" s="58"/>
      <c r="O4024" s="38"/>
    </row>
    <row r="4025" spans="1:15" ht="15.75">
      <c r="A4025" s="3"/>
      <c r="K4025" s="174" t="s">
        <v>717</v>
      </c>
      <c r="L4025" t="s">
        <v>6096</v>
      </c>
      <c r="M4025" s="21"/>
      <c r="N4025" s="58"/>
      <c r="O4025" s="38"/>
    </row>
    <row r="4026" spans="1:15">
      <c r="A4026" s="3"/>
    </row>
    <row r="4027" spans="1:15">
      <c r="A4027" s="3"/>
    </row>
    <row r="4028" spans="1:15">
      <c r="A4028" s="3"/>
    </row>
    <row r="4029" spans="1:15">
      <c r="A4029" s="3"/>
    </row>
    <row r="4030" spans="1:15">
      <c r="A4030" s="3"/>
    </row>
    <row r="4031" spans="1:15">
      <c r="A4031" s="3"/>
    </row>
    <row r="4032" spans="1:15" ht="23.25">
      <c r="A4032" s="638" t="s">
        <v>2722</v>
      </c>
      <c r="B4032" s="38"/>
    </row>
    <row r="4033" spans="1:15" ht="15.75">
      <c r="A4033" s="640" t="s">
        <v>2638</v>
      </c>
      <c r="B4033" s="38"/>
      <c r="C4033" s="38"/>
      <c r="D4033" s="38"/>
      <c r="E4033" s="38"/>
      <c r="F4033" s="640" t="s">
        <v>2639</v>
      </c>
      <c r="G4033" s="38"/>
      <c r="H4033" s="38"/>
      <c r="I4033" s="38"/>
      <c r="J4033" s="38"/>
      <c r="K4033" s="640" t="s">
        <v>2637</v>
      </c>
      <c r="L4033" s="38"/>
    </row>
    <row r="4034" spans="1:15" ht="15.75">
      <c r="A4034" s="174" t="s">
        <v>716</v>
      </c>
      <c r="B4034" t="s">
        <v>4454</v>
      </c>
      <c r="K4034" s="174" t="s">
        <v>717</v>
      </c>
      <c r="L4034" t="s">
        <v>4270</v>
      </c>
    </row>
    <row r="4035" spans="1:15" ht="15.75">
      <c r="A4035" s="174" t="s">
        <v>716</v>
      </c>
      <c r="B4035" t="s">
        <v>4455</v>
      </c>
      <c r="K4035" s="174" t="s">
        <v>716</v>
      </c>
      <c r="L4035" t="s">
        <v>4253</v>
      </c>
    </row>
    <row r="4036" spans="1:15" ht="15.75">
      <c r="A4036" s="174" t="s">
        <v>717</v>
      </c>
      <c r="B4036" t="s">
        <v>4623</v>
      </c>
      <c r="K4036" s="174" t="s">
        <v>718</v>
      </c>
      <c r="L4036" t="s">
        <v>4269</v>
      </c>
    </row>
    <row r="4037" spans="1:15" ht="15.75">
      <c r="A4037" s="174" t="s">
        <v>717</v>
      </c>
      <c r="B4037" t="s">
        <v>4906</v>
      </c>
      <c r="C4037" s="38"/>
      <c r="D4037" s="38"/>
      <c r="E4037" s="38"/>
      <c r="K4037" s="174" t="s">
        <v>716</v>
      </c>
      <c r="L4037" t="s">
        <v>4360</v>
      </c>
    </row>
    <row r="4038" spans="1:15" ht="15.75">
      <c r="A4038" s="174" t="s">
        <v>718</v>
      </c>
      <c r="B4038" t="s">
        <v>4842</v>
      </c>
      <c r="C4038" s="38"/>
      <c r="D4038" s="38"/>
      <c r="K4038" s="174" t="s">
        <v>716</v>
      </c>
      <c r="L4038" t="s">
        <v>4371</v>
      </c>
    </row>
    <row r="4039" spans="1:15" ht="15.75">
      <c r="A4039" s="174" t="s">
        <v>718</v>
      </c>
      <c r="B4039" t="s">
        <v>5641</v>
      </c>
      <c r="J4039" t="s">
        <v>2452</v>
      </c>
      <c r="K4039" s="174" t="s">
        <v>717</v>
      </c>
      <c r="L4039" t="s">
        <v>4351</v>
      </c>
      <c r="M4039" s="38"/>
      <c r="N4039" s="38"/>
      <c r="O4039" s="38"/>
    </row>
    <row r="4040" spans="1:15" ht="15.75">
      <c r="A4040" s="174" t="s">
        <v>716</v>
      </c>
      <c r="B4040" t="s">
        <v>5680</v>
      </c>
      <c r="K4040" s="174" t="s">
        <v>717</v>
      </c>
      <c r="L4040" t="s">
        <v>4421</v>
      </c>
    </row>
    <row r="4041" spans="1:15" ht="15.75">
      <c r="A4041" s="3"/>
      <c r="K4041" s="174" t="s">
        <v>716</v>
      </c>
      <c r="L4041" t="s">
        <v>4503</v>
      </c>
    </row>
    <row r="4042" spans="1:15" ht="15.75">
      <c r="A4042" s="3"/>
      <c r="K4042" s="174" t="s">
        <v>717</v>
      </c>
      <c r="L4042" t="s">
        <v>4510</v>
      </c>
      <c r="M4042" s="38"/>
      <c r="N4042" s="38"/>
      <c r="O4042" s="38"/>
    </row>
    <row r="4043" spans="1:15" ht="15.75">
      <c r="A4043" s="3"/>
      <c r="K4043" s="174" t="s">
        <v>716</v>
      </c>
      <c r="L4043" t="s">
        <v>4951</v>
      </c>
      <c r="M4043" s="21"/>
      <c r="N4043" s="58"/>
      <c r="O4043" s="38"/>
    </row>
    <row r="4044" spans="1:15" ht="15.75">
      <c r="A4044" s="3"/>
      <c r="K4044" s="174" t="s">
        <v>717</v>
      </c>
      <c r="L4044" t="s">
        <v>4952</v>
      </c>
    </row>
    <row r="4045" spans="1:15" ht="15.75">
      <c r="A4045" s="3"/>
      <c r="K4045" s="174" t="s">
        <v>718</v>
      </c>
      <c r="L4045" t="s">
        <v>4949</v>
      </c>
    </row>
    <row r="4046" spans="1:15" ht="15.75">
      <c r="A4046" s="3"/>
      <c r="K4046" s="174" t="s">
        <v>717</v>
      </c>
      <c r="L4046" t="s">
        <v>4945</v>
      </c>
    </row>
    <row r="4047" spans="1:15" ht="15.75">
      <c r="A4047" s="3"/>
      <c r="K4047" s="174" t="s">
        <v>716</v>
      </c>
      <c r="L4047" t="s">
        <v>5069</v>
      </c>
    </row>
    <row r="4048" spans="1:15" ht="15.75">
      <c r="A4048" s="3"/>
      <c r="K4048" s="174" t="s">
        <v>716</v>
      </c>
      <c r="L4048" t="s">
        <v>5065</v>
      </c>
    </row>
    <row r="4049" spans="1:14" ht="15.75">
      <c r="A4049" s="3"/>
      <c r="K4049" s="174" t="s">
        <v>716</v>
      </c>
      <c r="L4049" t="s">
        <v>5131</v>
      </c>
    </row>
    <row r="4050" spans="1:14" ht="15.75">
      <c r="A4050" s="3"/>
      <c r="K4050" s="174" t="s">
        <v>717</v>
      </c>
      <c r="L4050" t="s">
        <v>5137</v>
      </c>
    </row>
    <row r="4051" spans="1:14" ht="15.75">
      <c r="A4051" s="3"/>
      <c r="K4051" s="174" t="s">
        <v>717</v>
      </c>
      <c r="L4051" t="s">
        <v>5138</v>
      </c>
    </row>
    <row r="4052" spans="1:14" ht="15.75">
      <c r="A4052" s="3"/>
      <c r="K4052" s="174" t="s">
        <v>717</v>
      </c>
      <c r="L4052" t="s">
        <v>5139</v>
      </c>
      <c r="M4052" s="38"/>
      <c r="N4052" s="38"/>
    </row>
    <row r="4053" spans="1:14" ht="15.75">
      <c r="A4053" s="3"/>
      <c r="K4053" s="174" t="s">
        <v>718</v>
      </c>
      <c r="L4053" t="s">
        <v>5458</v>
      </c>
    </row>
    <row r="4054" spans="1:14" ht="15.75">
      <c r="A4054" s="3"/>
      <c r="K4054" s="174" t="s">
        <v>716</v>
      </c>
      <c r="L4054" t="s">
        <v>5549</v>
      </c>
    </row>
    <row r="4055" spans="1:14" ht="15.75">
      <c r="A4055" s="3"/>
      <c r="K4055" s="174" t="s">
        <v>718</v>
      </c>
      <c r="L4055" t="s">
        <v>5727</v>
      </c>
    </row>
    <row r="4056" spans="1:14" ht="15.75">
      <c r="A4056" s="3"/>
      <c r="K4056" s="174" t="s">
        <v>717</v>
      </c>
      <c r="L4056" t="s">
        <v>5987</v>
      </c>
    </row>
    <row r="4057" spans="1:14" ht="15.75">
      <c r="A4057" s="3"/>
      <c r="K4057" s="174" t="s">
        <v>718</v>
      </c>
      <c r="L4057" t="s">
        <v>5988</v>
      </c>
    </row>
    <row r="4058" spans="1:14">
      <c r="A4058" s="3"/>
    </row>
    <row r="4059" spans="1:14">
      <c r="A4059" s="3"/>
    </row>
    <row r="4060" spans="1:14">
      <c r="A4060" s="3"/>
    </row>
    <row r="4061" spans="1:14">
      <c r="A4061" s="3"/>
    </row>
    <row r="4062" spans="1:14" ht="23.25">
      <c r="A4062" s="638" t="s">
        <v>2720</v>
      </c>
      <c r="B4062" s="38"/>
    </row>
    <row r="4063" spans="1:14" ht="15.75">
      <c r="A4063" s="640" t="s">
        <v>2638</v>
      </c>
      <c r="B4063" s="38"/>
      <c r="C4063" s="38"/>
      <c r="D4063" s="38"/>
      <c r="E4063" s="38"/>
      <c r="F4063" s="640" t="s">
        <v>2639</v>
      </c>
      <c r="G4063" s="38"/>
      <c r="H4063" s="38"/>
      <c r="I4063" s="38"/>
      <c r="J4063" s="38"/>
      <c r="K4063" s="640" t="s">
        <v>2637</v>
      </c>
      <c r="L4063" s="38"/>
    </row>
    <row r="4064" spans="1:14" ht="15.75">
      <c r="A4064" s="3"/>
      <c r="F4064" s="174" t="s">
        <v>718</v>
      </c>
      <c r="G4064" t="s">
        <v>5429</v>
      </c>
      <c r="H4064" s="38"/>
      <c r="I4064" s="38"/>
      <c r="K4064" s="174" t="s">
        <v>718</v>
      </c>
      <c r="L4064" t="s">
        <v>4416</v>
      </c>
    </row>
    <row r="4065" spans="1:12" ht="15.75">
      <c r="A4065" s="3"/>
      <c r="F4065" s="174" t="s">
        <v>717</v>
      </c>
      <c r="G4065" t="s">
        <v>5173</v>
      </c>
      <c r="K4065" s="174" t="s">
        <v>716</v>
      </c>
      <c r="L4065" t="s">
        <v>5442</v>
      </c>
    </row>
    <row r="4066" spans="1:12" ht="15.75">
      <c r="A4066" s="3"/>
      <c r="K4066" s="174" t="s">
        <v>717</v>
      </c>
      <c r="L4066" t="s">
        <v>5443</v>
      </c>
    </row>
    <row r="4067" spans="1:12" ht="15.75">
      <c r="A4067" s="3"/>
      <c r="K4067" s="174" t="s">
        <v>717</v>
      </c>
      <c r="L4067" t="s">
        <v>5515</v>
      </c>
    </row>
    <row r="4068" spans="1:12" ht="15.75">
      <c r="A4068" s="3"/>
      <c r="K4068" s="174" t="s">
        <v>717</v>
      </c>
      <c r="L4068" t="s">
        <v>5516</v>
      </c>
    </row>
    <row r="4069" spans="1:12">
      <c r="A4069" s="3"/>
    </row>
    <row r="4070" spans="1:12">
      <c r="A4070" s="3"/>
    </row>
    <row r="4071" spans="1:12">
      <c r="A4071" s="3"/>
    </row>
    <row r="4072" spans="1:12">
      <c r="A4072" s="3"/>
    </row>
    <row r="4073" spans="1:12">
      <c r="A4073" s="3"/>
    </row>
    <row r="4074" spans="1:12">
      <c r="A4074" s="3"/>
    </row>
    <row r="4075" spans="1:12">
      <c r="A4075" s="3"/>
    </row>
    <row r="4076" spans="1:12">
      <c r="A4076" s="3"/>
    </row>
    <row r="4077" spans="1:12">
      <c r="A4077" s="3"/>
    </row>
    <row r="4078" spans="1:12">
      <c r="A4078" s="3"/>
    </row>
    <row r="4079" spans="1:12">
      <c r="A4079" s="3"/>
    </row>
    <row r="4080" spans="1:12">
      <c r="A4080" s="3"/>
    </row>
    <row r="4081" spans="1:15">
      <c r="A4081" s="3"/>
    </row>
    <row r="4082" spans="1:15">
      <c r="A4082" s="3"/>
    </row>
    <row r="4083" spans="1:15">
      <c r="A4083" s="3"/>
    </row>
    <row r="4084" spans="1:15">
      <c r="A4084" s="3"/>
    </row>
    <row r="4085" spans="1:15">
      <c r="A4085" s="3"/>
    </row>
    <row r="4086" spans="1:15">
      <c r="A4086" s="3"/>
    </row>
    <row r="4087" spans="1:15">
      <c r="A4087" s="3"/>
    </row>
    <row r="4088" spans="1:15">
      <c r="A4088" s="3"/>
    </row>
    <row r="4089" spans="1:15">
      <c r="A4089" s="3"/>
    </row>
    <row r="4090" spans="1:15">
      <c r="A4090" s="3"/>
    </row>
    <row r="4091" spans="1:15">
      <c r="A4091" s="3"/>
    </row>
    <row r="4092" spans="1:15" ht="23.25">
      <c r="A4092" s="638" t="s">
        <v>2701</v>
      </c>
      <c r="B4092" s="38"/>
    </row>
    <row r="4093" spans="1:15" ht="15.75">
      <c r="A4093" s="640" t="s">
        <v>2638</v>
      </c>
      <c r="B4093" s="38"/>
      <c r="C4093" s="38"/>
      <c r="D4093" s="38"/>
      <c r="E4093" s="38"/>
      <c r="F4093" s="640" t="s">
        <v>2639</v>
      </c>
      <c r="G4093" s="38"/>
      <c r="H4093" s="38"/>
      <c r="I4093" s="38"/>
      <c r="J4093" s="38"/>
      <c r="K4093" s="640" t="s">
        <v>2637</v>
      </c>
      <c r="L4093" s="38"/>
    </row>
    <row r="4094" spans="1:15" ht="15.75">
      <c r="A4094" s="174" t="s">
        <v>716</v>
      </c>
      <c r="B4094" t="s">
        <v>4824</v>
      </c>
      <c r="F4094" s="174" t="s">
        <v>716</v>
      </c>
      <c r="G4094" t="s">
        <v>4869</v>
      </c>
      <c r="K4094" s="174" t="s">
        <v>717</v>
      </c>
      <c r="L4094" t="s">
        <v>4738</v>
      </c>
      <c r="M4094" s="38"/>
      <c r="N4094" s="38"/>
      <c r="O4094" s="38"/>
    </row>
    <row r="4095" spans="1:15" ht="15.75">
      <c r="A4095" s="174" t="s">
        <v>716</v>
      </c>
      <c r="B4095" t="s">
        <v>5010</v>
      </c>
      <c r="F4095" s="174" t="s">
        <v>718</v>
      </c>
      <c r="G4095" t="s">
        <v>5173</v>
      </c>
      <c r="K4095" s="174" t="s">
        <v>717</v>
      </c>
      <c r="L4095" t="s">
        <v>5097</v>
      </c>
      <c r="M4095" s="636"/>
    </row>
    <row r="4096" spans="1:15" ht="15.75">
      <c r="A4096" s="174" t="s">
        <v>718</v>
      </c>
      <c r="B4096" t="s">
        <v>5475</v>
      </c>
      <c r="F4096" s="174" t="s">
        <v>717</v>
      </c>
      <c r="G4096" t="s">
        <v>6082</v>
      </c>
      <c r="H4096" s="38"/>
      <c r="I4096" s="38"/>
      <c r="K4096" s="174" t="s">
        <v>718</v>
      </c>
      <c r="L4096" t="s">
        <v>5094</v>
      </c>
      <c r="M4096" s="636"/>
    </row>
    <row r="4097" spans="1:13" ht="15.75">
      <c r="A4097" s="3"/>
      <c r="K4097" s="174" t="s">
        <v>718</v>
      </c>
      <c r="L4097" t="s">
        <v>5095</v>
      </c>
      <c r="M4097" s="636"/>
    </row>
    <row r="4098" spans="1:13" ht="15.75">
      <c r="A4098" s="3"/>
      <c r="K4098" s="174" t="s">
        <v>717</v>
      </c>
      <c r="L4098" t="s">
        <v>5134</v>
      </c>
    </row>
    <row r="4099" spans="1:13" ht="15.75">
      <c r="A4099" s="3"/>
      <c r="K4099" s="174" t="s">
        <v>716</v>
      </c>
      <c r="L4099" t="s">
        <v>5352</v>
      </c>
    </row>
    <row r="4100" spans="1:13" ht="15.75">
      <c r="A4100" s="3"/>
      <c r="C4100" t="s">
        <v>2452</v>
      </c>
      <c r="K4100" s="174" t="s">
        <v>716</v>
      </c>
      <c r="L4100" t="s">
        <v>5353</v>
      </c>
    </row>
    <row r="4101" spans="1:13" ht="15.75">
      <c r="A4101" s="3"/>
      <c r="K4101" s="174" t="s">
        <v>717</v>
      </c>
      <c r="L4101" t="s">
        <v>5523</v>
      </c>
    </row>
    <row r="4102" spans="1:13" ht="15.75">
      <c r="A4102" s="3"/>
      <c r="K4102" s="174" t="s">
        <v>717</v>
      </c>
      <c r="L4102" t="s">
        <v>5524</v>
      </c>
    </row>
    <row r="4103" spans="1:13">
      <c r="A4103" s="3"/>
    </row>
    <row r="4104" spans="1:13">
      <c r="A4104" s="3"/>
    </row>
    <row r="4105" spans="1:13">
      <c r="A4105" s="3"/>
    </row>
    <row r="4106" spans="1:13">
      <c r="A4106" s="3"/>
    </row>
    <row r="4107" spans="1:13">
      <c r="A4107" s="3"/>
    </row>
    <row r="4108" spans="1:13">
      <c r="A4108" s="3"/>
    </row>
    <row r="4109" spans="1:13">
      <c r="A4109" s="3"/>
    </row>
    <row r="4110" spans="1:13">
      <c r="A4110" s="3"/>
    </row>
    <row r="4111" spans="1:13">
      <c r="A4111" s="3"/>
    </row>
    <row r="4112" spans="1:13">
      <c r="A4112" s="3"/>
    </row>
    <row r="4113" spans="1:14">
      <c r="A4113" s="3"/>
    </row>
    <row r="4114" spans="1:14">
      <c r="A4114" s="3"/>
    </row>
    <row r="4115" spans="1:14">
      <c r="A4115" s="3"/>
    </row>
    <row r="4116" spans="1:14">
      <c r="A4116" s="3"/>
    </row>
    <row r="4117" spans="1:14">
      <c r="A4117" s="3"/>
    </row>
    <row r="4118" spans="1:14">
      <c r="A4118" s="3"/>
    </row>
    <row r="4119" spans="1:14">
      <c r="A4119" s="3"/>
    </row>
    <row r="4120" spans="1:14">
      <c r="A4120" s="3"/>
    </row>
    <row r="4121" spans="1:14">
      <c r="A4121" s="3"/>
    </row>
    <row r="4122" spans="1:14" ht="23.25">
      <c r="A4122" s="638" t="s">
        <v>658</v>
      </c>
      <c r="B4122" s="38"/>
    </row>
    <row r="4123" spans="1:14" ht="15.75">
      <c r="A4123" s="640" t="s">
        <v>2638</v>
      </c>
      <c r="B4123" s="38"/>
      <c r="C4123" s="38"/>
      <c r="D4123" s="38"/>
      <c r="E4123" s="38"/>
      <c r="F4123" s="640" t="s">
        <v>2639</v>
      </c>
      <c r="G4123" s="38"/>
      <c r="H4123" s="38"/>
      <c r="I4123" s="38"/>
      <c r="J4123" s="38"/>
      <c r="K4123" s="640" t="s">
        <v>2637</v>
      </c>
      <c r="L4123" s="38"/>
    </row>
    <row r="4124" spans="1:14" ht="15.75">
      <c r="A4124" s="174" t="s">
        <v>717</v>
      </c>
      <c r="B4124" t="s">
        <v>4356</v>
      </c>
      <c r="C4124" s="38"/>
      <c r="D4124" s="38"/>
      <c r="E4124" s="38"/>
      <c r="F4124" s="174" t="s">
        <v>718</v>
      </c>
      <c r="G4124" t="s">
        <v>5014</v>
      </c>
      <c r="H4124" s="21"/>
      <c r="K4124" s="174" t="s">
        <v>716</v>
      </c>
      <c r="L4124" t="s">
        <v>4414</v>
      </c>
      <c r="M4124" s="38"/>
      <c r="N4124" s="38"/>
    </row>
    <row r="4125" spans="1:14" ht="15.75">
      <c r="A4125" s="3"/>
      <c r="F4125" s="174" t="s">
        <v>717</v>
      </c>
      <c r="G4125" t="s">
        <v>5175</v>
      </c>
      <c r="H4125" s="38"/>
      <c r="I4125" s="199"/>
      <c r="K4125" s="174" t="s">
        <v>718</v>
      </c>
      <c r="L4125" t="s">
        <v>4636</v>
      </c>
      <c r="M4125" s="38"/>
      <c r="N4125" s="25"/>
    </row>
    <row r="4126" spans="1:14" ht="15.75">
      <c r="A4126" s="3"/>
      <c r="K4126" s="174" t="s">
        <v>716</v>
      </c>
      <c r="L4126" t="s">
        <v>4780</v>
      </c>
      <c r="M4126" s="38"/>
      <c r="N4126" s="38"/>
    </row>
    <row r="4127" spans="1:14" ht="15.75">
      <c r="A4127" s="3"/>
      <c r="K4127" s="174" t="s">
        <v>717</v>
      </c>
      <c r="L4127" t="s">
        <v>5541</v>
      </c>
      <c r="M4127" s="38"/>
      <c r="N4127" s="199"/>
    </row>
    <row r="4128" spans="1:14" ht="15.75">
      <c r="A4128" s="3"/>
      <c r="K4128" s="174" t="s">
        <v>716</v>
      </c>
      <c r="L4128" t="s">
        <v>5778</v>
      </c>
    </row>
    <row r="4129" spans="1:12" ht="15.75">
      <c r="A4129" s="3"/>
      <c r="K4129" s="174" t="s">
        <v>718</v>
      </c>
      <c r="L4129" t="s">
        <v>5985</v>
      </c>
    </row>
    <row r="4130" spans="1:12">
      <c r="A4130" s="3"/>
    </row>
    <row r="4131" spans="1:12">
      <c r="A4131" s="3"/>
    </row>
    <row r="4132" spans="1:12">
      <c r="A4132" s="3"/>
    </row>
    <row r="4133" spans="1:12">
      <c r="A4133" s="3"/>
    </row>
    <row r="4134" spans="1:12">
      <c r="A4134" s="3"/>
    </row>
    <row r="4135" spans="1:12">
      <c r="A4135" s="3"/>
    </row>
    <row r="4136" spans="1:12">
      <c r="A4136" s="3"/>
    </row>
    <row r="4137" spans="1:12">
      <c r="A4137" s="3"/>
    </row>
    <row r="4138" spans="1:12">
      <c r="A4138" s="3"/>
    </row>
    <row r="4139" spans="1:12">
      <c r="A4139" s="3"/>
    </row>
    <row r="4140" spans="1:12">
      <c r="A4140" s="3"/>
    </row>
    <row r="4141" spans="1:12">
      <c r="A4141" s="3"/>
    </row>
    <row r="4142" spans="1:12">
      <c r="A4142" s="3"/>
    </row>
    <row r="4143" spans="1:12">
      <c r="A4143" s="3"/>
    </row>
    <row r="4144" spans="1:12">
      <c r="A4144" s="3"/>
    </row>
    <row r="4145" spans="1:15">
      <c r="A4145" s="3"/>
    </row>
    <row r="4146" spans="1:15">
      <c r="A4146" s="3"/>
    </row>
    <row r="4147" spans="1:15">
      <c r="A4147" s="3"/>
    </row>
    <row r="4148" spans="1:15">
      <c r="A4148" s="3"/>
    </row>
    <row r="4149" spans="1:15">
      <c r="A4149" s="3"/>
    </row>
    <row r="4150" spans="1:15">
      <c r="A4150" s="3"/>
    </row>
    <row r="4151" spans="1:15">
      <c r="A4151" s="3"/>
    </row>
    <row r="4152" spans="1:15" ht="23.25">
      <c r="A4152" s="638" t="s">
        <v>1655</v>
      </c>
      <c r="B4152" s="38"/>
    </row>
    <row r="4153" spans="1:15" ht="15.75">
      <c r="A4153" s="640" t="s">
        <v>2638</v>
      </c>
      <c r="B4153" s="38"/>
      <c r="C4153" s="38"/>
      <c r="D4153" s="38"/>
      <c r="E4153" s="38"/>
      <c r="F4153" s="640" t="s">
        <v>2639</v>
      </c>
      <c r="G4153" s="38"/>
      <c r="H4153" s="38"/>
      <c r="I4153" s="38"/>
      <c r="J4153" s="38"/>
      <c r="K4153" s="640" t="s">
        <v>2637</v>
      </c>
      <c r="L4153" s="38"/>
    </row>
    <row r="4154" spans="1:15" ht="15.75">
      <c r="A4154" s="3"/>
      <c r="F4154" s="174" t="s">
        <v>718</v>
      </c>
      <c r="G4154" t="s">
        <v>4359</v>
      </c>
      <c r="K4154" s="174" t="s">
        <v>718</v>
      </c>
      <c r="L4154" t="s">
        <v>4725</v>
      </c>
      <c r="M4154" s="636"/>
    </row>
    <row r="4155" spans="1:15" ht="15.75">
      <c r="A4155" s="3"/>
      <c r="F4155" s="174" t="s">
        <v>717</v>
      </c>
      <c r="G4155" t="s">
        <v>6082</v>
      </c>
      <c r="H4155" s="38"/>
      <c r="I4155" s="38"/>
      <c r="K4155" s="174" t="s">
        <v>717</v>
      </c>
      <c r="L4155" t="s">
        <v>4735</v>
      </c>
      <c r="M4155" s="38"/>
      <c r="N4155" s="38"/>
      <c r="O4155" s="38"/>
    </row>
    <row r="4156" spans="1:15" ht="15.75">
      <c r="A4156" s="3"/>
      <c r="K4156" s="174" t="s">
        <v>717</v>
      </c>
      <c r="L4156" t="s">
        <v>4916</v>
      </c>
      <c r="M4156" s="636"/>
    </row>
    <row r="4157" spans="1:15" ht="15.75">
      <c r="A4157" s="3"/>
      <c r="K4157" s="174" t="s">
        <v>717</v>
      </c>
      <c r="L4157" t="s">
        <v>5464</v>
      </c>
      <c r="M4157" s="21"/>
      <c r="N4157" s="58"/>
    </row>
    <row r="4158" spans="1:15" ht="15.75">
      <c r="A4158" s="3"/>
      <c r="K4158" s="174" t="s">
        <v>718</v>
      </c>
      <c r="L4158" t="s">
        <v>5772</v>
      </c>
    </row>
    <row r="4159" spans="1:15" ht="15.75">
      <c r="A4159" s="3"/>
      <c r="K4159" s="174" t="s">
        <v>718</v>
      </c>
      <c r="L4159" t="s">
        <v>5774</v>
      </c>
    </row>
    <row r="4160" spans="1:15">
      <c r="A4160" s="3"/>
    </row>
    <row r="4161" spans="1:14">
      <c r="A4161" s="3"/>
    </row>
    <row r="4162" spans="1:14">
      <c r="A4162" s="3"/>
    </row>
    <row r="4163" spans="1:14">
      <c r="A4163" s="3"/>
    </row>
    <row r="4164" spans="1:14">
      <c r="A4164" s="3"/>
    </row>
    <row r="4165" spans="1:14">
      <c r="A4165" s="3"/>
    </row>
    <row r="4166" spans="1:14">
      <c r="A4166" s="3"/>
    </row>
    <row r="4167" spans="1:14">
      <c r="A4167" s="3"/>
    </row>
    <row r="4168" spans="1:14">
      <c r="A4168" s="3"/>
    </row>
    <row r="4169" spans="1:14">
      <c r="A4169" s="3"/>
    </row>
    <row r="4170" spans="1:14">
      <c r="A4170" s="3"/>
    </row>
    <row r="4176" spans="1:14">
      <c r="N4176" t="s">
        <v>2452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669"/>
  <sheetViews>
    <sheetView topLeftCell="A205" workbookViewId="0">
      <pane xSplit="1" topLeftCell="M1" activePane="topRight" state="frozen"/>
      <selection pane="topRight" activeCell="T227" sqref="T227"/>
    </sheetView>
  </sheetViews>
  <sheetFormatPr defaultColWidth="8.85546875" defaultRowHeight="12.75"/>
  <cols>
    <col min="1" max="1" width="58.7109375" customWidth="1"/>
    <col min="2" max="2" width="25.7109375" customWidth="1"/>
    <col min="3" max="3" width="6.140625" customWidth="1"/>
    <col min="4" max="4" width="25.7109375" customWidth="1"/>
    <col min="5" max="5" width="6.140625" customWidth="1"/>
    <col min="6" max="6" width="25.7109375" customWidth="1"/>
    <col min="7" max="7" width="6.140625" customWidth="1"/>
    <col min="8" max="8" width="25.7109375" customWidth="1"/>
    <col min="9" max="9" width="6.140625" customWidth="1"/>
    <col min="10" max="10" width="25.7109375" customWidth="1"/>
    <col min="11" max="11" width="6.140625" customWidth="1"/>
    <col min="12" max="12" width="25.7109375" customWidth="1"/>
    <col min="13" max="13" width="6.28515625" customWidth="1"/>
    <col min="14" max="14" width="25.7109375" customWidth="1"/>
    <col min="15" max="15" width="6.140625" customWidth="1"/>
    <col min="16" max="16" width="25.7109375" customWidth="1"/>
    <col min="17" max="17" width="6.140625" customWidth="1"/>
    <col min="18" max="18" width="25.7109375" customWidth="1"/>
    <col min="19" max="19" width="6.140625" customWidth="1"/>
    <col min="20" max="20" width="25.7109375" customWidth="1"/>
  </cols>
  <sheetData>
    <row r="1" spans="1:20" ht="23.25">
      <c r="A1" t="s">
        <v>939</v>
      </c>
      <c r="B1" s="109">
        <v>2016</v>
      </c>
      <c r="C1" s="1"/>
      <c r="D1" s="109">
        <v>2017</v>
      </c>
      <c r="E1" s="1"/>
      <c r="F1" s="109">
        <v>2018</v>
      </c>
      <c r="G1" s="1"/>
      <c r="H1" s="109">
        <v>2019</v>
      </c>
      <c r="J1" s="109">
        <v>2020</v>
      </c>
      <c r="L1" s="109">
        <v>2021</v>
      </c>
      <c r="N1" s="109">
        <v>2022</v>
      </c>
      <c r="P1" s="109">
        <v>2023</v>
      </c>
      <c r="R1" s="109">
        <v>2024</v>
      </c>
      <c r="T1" s="109">
        <v>2025</v>
      </c>
    </row>
    <row r="2" spans="1:20">
      <c r="A2" t="s">
        <v>940</v>
      </c>
    </row>
    <row r="3" spans="1:20">
      <c r="A3" t="s">
        <v>1975</v>
      </c>
    </row>
    <row r="5" spans="1:20" ht="20.25">
      <c r="A5" s="107" t="s">
        <v>938</v>
      </c>
      <c r="B5" t="s">
        <v>39</v>
      </c>
      <c r="D5" t="s">
        <v>183</v>
      </c>
      <c r="F5" t="s">
        <v>25</v>
      </c>
      <c r="H5" t="s">
        <v>682</v>
      </c>
      <c r="J5" t="s">
        <v>35</v>
      </c>
      <c r="L5" t="s">
        <v>183</v>
      </c>
      <c r="N5" t="s">
        <v>183</v>
      </c>
      <c r="P5" t="s">
        <v>1654</v>
      </c>
      <c r="R5" t="s">
        <v>682</v>
      </c>
      <c r="T5" t="s">
        <v>2710</v>
      </c>
    </row>
    <row r="6" spans="1:20">
      <c r="B6" t="s">
        <v>19</v>
      </c>
      <c r="D6" t="s">
        <v>183</v>
      </c>
      <c r="F6" t="s">
        <v>39</v>
      </c>
      <c r="H6" t="s">
        <v>158</v>
      </c>
      <c r="J6" t="s">
        <v>13</v>
      </c>
      <c r="L6" t="s">
        <v>183</v>
      </c>
      <c r="N6" t="s">
        <v>183</v>
      </c>
      <c r="P6" t="s">
        <v>687</v>
      </c>
      <c r="R6" t="s">
        <v>155</v>
      </c>
      <c r="T6" t="s">
        <v>654</v>
      </c>
    </row>
    <row r="7" spans="1:20">
      <c r="B7" t="s">
        <v>31</v>
      </c>
      <c r="D7" t="s">
        <v>183</v>
      </c>
      <c r="F7" t="s">
        <v>144</v>
      </c>
      <c r="H7" t="s">
        <v>21</v>
      </c>
      <c r="J7" t="s">
        <v>39</v>
      </c>
      <c r="L7" t="s">
        <v>183</v>
      </c>
      <c r="N7" t="s">
        <v>183</v>
      </c>
      <c r="P7" t="s">
        <v>704</v>
      </c>
      <c r="R7" t="s">
        <v>2209</v>
      </c>
      <c r="T7" t="s">
        <v>1668</v>
      </c>
    </row>
    <row r="10" spans="1:20" ht="20.25">
      <c r="A10" s="107" t="s">
        <v>868</v>
      </c>
      <c r="B10" t="s">
        <v>183</v>
      </c>
      <c r="D10" t="s">
        <v>1</v>
      </c>
      <c r="F10" t="s">
        <v>155</v>
      </c>
      <c r="H10" t="s">
        <v>19</v>
      </c>
      <c r="J10" t="s">
        <v>15</v>
      </c>
      <c r="L10" t="s">
        <v>183</v>
      </c>
      <c r="N10" t="s">
        <v>183</v>
      </c>
      <c r="P10" t="s">
        <v>1654</v>
      </c>
      <c r="R10" t="s">
        <v>1671</v>
      </c>
      <c r="T10" t="s">
        <v>3622</v>
      </c>
    </row>
    <row r="11" spans="1:20">
      <c r="B11" t="s">
        <v>183</v>
      </c>
      <c r="D11" t="s">
        <v>9</v>
      </c>
      <c r="F11" t="s">
        <v>17</v>
      </c>
      <c r="H11" t="s">
        <v>39</v>
      </c>
      <c r="J11" t="s">
        <v>1370</v>
      </c>
      <c r="L11" t="s">
        <v>183</v>
      </c>
      <c r="N11" t="s">
        <v>183</v>
      </c>
      <c r="P11" t="s">
        <v>2201</v>
      </c>
      <c r="R11" t="s">
        <v>2318</v>
      </c>
      <c r="T11" t="s">
        <v>2197</v>
      </c>
    </row>
    <row r="12" spans="1:20">
      <c r="B12" t="s">
        <v>183</v>
      </c>
      <c r="D12" t="s">
        <v>143</v>
      </c>
      <c r="F12" t="s">
        <v>4</v>
      </c>
      <c r="H12" t="s">
        <v>667</v>
      </c>
      <c r="J12" t="s">
        <v>1371</v>
      </c>
      <c r="L12" t="s">
        <v>183</v>
      </c>
      <c r="N12" t="s">
        <v>183</v>
      </c>
      <c r="P12" t="s">
        <v>2208</v>
      </c>
      <c r="R12" t="s">
        <v>682</v>
      </c>
      <c r="T12" t="s">
        <v>687</v>
      </c>
    </row>
    <row r="15" spans="1:20" ht="20.25">
      <c r="A15" s="107" t="s">
        <v>869</v>
      </c>
      <c r="B15" t="s">
        <v>183</v>
      </c>
      <c r="D15" t="s">
        <v>144</v>
      </c>
      <c r="F15" t="s">
        <v>6</v>
      </c>
      <c r="H15" t="s">
        <v>639</v>
      </c>
      <c r="J15" t="s">
        <v>694</v>
      </c>
      <c r="L15" t="s">
        <v>633</v>
      </c>
      <c r="N15" t="s">
        <v>1671</v>
      </c>
      <c r="P15" t="s">
        <v>1345</v>
      </c>
      <c r="R15" t="s">
        <v>2725</v>
      </c>
      <c r="T15" t="s">
        <v>2722</v>
      </c>
    </row>
    <row r="16" spans="1:20">
      <c r="B16" t="s">
        <v>183</v>
      </c>
      <c r="D16" t="s">
        <v>143</v>
      </c>
      <c r="F16" t="s">
        <v>15</v>
      </c>
      <c r="H16" t="s">
        <v>700</v>
      </c>
      <c r="J16" t="s">
        <v>649</v>
      </c>
      <c r="L16" t="s">
        <v>33</v>
      </c>
      <c r="N16" t="s">
        <v>1974</v>
      </c>
      <c r="P16" t="s">
        <v>2207</v>
      </c>
      <c r="R16" t="s">
        <v>3130</v>
      </c>
      <c r="T16" t="s">
        <v>2726</v>
      </c>
    </row>
    <row r="17" spans="1:20">
      <c r="B17" t="s">
        <v>183</v>
      </c>
      <c r="D17" t="s">
        <v>37</v>
      </c>
      <c r="F17" t="s">
        <v>155</v>
      </c>
      <c r="H17" t="s">
        <v>694</v>
      </c>
      <c r="J17" t="s">
        <v>153</v>
      </c>
      <c r="L17" t="s">
        <v>704</v>
      </c>
      <c r="N17" t="s">
        <v>1654</v>
      </c>
      <c r="P17" t="s">
        <v>700</v>
      </c>
      <c r="R17" t="s">
        <v>2210</v>
      </c>
      <c r="T17" t="s">
        <v>3611</v>
      </c>
    </row>
    <row r="20" spans="1:20" ht="20.25">
      <c r="A20" s="107" t="s">
        <v>943</v>
      </c>
      <c r="B20" t="s">
        <v>183</v>
      </c>
      <c r="D20" t="s">
        <v>1</v>
      </c>
      <c r="F20" t="s">
        <v>11</v>
      </c>
      <c r="H20" t="s">
        <v>154</v>
      </c>
      <c r="J20" t="s">
        <v>1331</v>
      </c>
      <c r="L20" t="s">
        <v>682</v>
      </c>
      <c r="N20" t="s">
        <v>1661</v>
      </c>
      <c r="P20" t="s">
        <v>37</v>
      </c>
      <c r="R20" t="s">
        <v>1671</v>
      </c>
      <c r="T20" t="s">
        <v>1661</v>
      </c>
    </row>
    <row r="21" spans="1:20">
      <c r="B21" t="s">
        <v>183</v>
      </c>
      <c r="D21" t="s">
        <v>6</v>
      </c>
      <c r="F21" t="s">
        <v>162</v>
      </c>
      <c r="H21" t="s">
        <v>31</v>
      </c>
      <c r="J21" t="s">
        <v>27</v>
      </c>
      <c r="L21" t="s">
        <v>1346</v>
      </c>
      <c r="N21" t="s">
        <v>1346</v>
      </c>
      <c r="P21" t="s">
        <v>33</v>
      </c>
      <c r="R21" t="s">
        <v>638</v>
      </c>
      <c r="T21" t="s">
        <v>654</v>
      </c>
    </row>
    <row r="22" spans="1:20">
      <c r="B22" t="s">
        <v>183</v>
      </c>
      <c r="D22" t="s">
        <v>23</v>
      </c>
      <c r="F22" t="s">
        <v>27</v>
      </c>
      <c r="H22" t="s">
        <v>142</v>
      </c>
      <c r="J22" t="s">
        <v>23</v>
      </c>
      <c r="L22" t="s">
        <v>1654</v>
      </c>
      <c r="N22" t="s">
        <v>1670</v>
      </c>
      <c r="P22" t="s">
        <v>2211</v>
      </c>
      <c r="R22" t="s">
        <v>2202</v>
      </c>
      <c r="T22" t="s">
        <v>2712</v>
      </c>
    </row>
    <row r="25" spans="1:20" ht="20.25">
      <c r="A25" s="107" t="s">
        <v>870</v>
      </c>
      <c r="B25" t="s">
        <v>183</v>
      </c>
      <c r="D25" t="s">
        <v>178</v>
      </c>
      <c r="F25" t="s">
        <v>142</v>
      </c>
      <c r="H25" t="s">
        <v>700</v>
      </c>
      <c r="J25" t="s">
        <v>17</v>
      </c>
      <c r="L25" t="s">
        <v>31</v>
      </c>
      <c r="N25" t="s">
        <v>1667</v>
      </c>
      <c r="P25" t="s">
        <v>13</v>
      </c>
      <c r="R25" t="s">
        <v>2724</v>
      </c>
      <c r="T25" t="s">
        <v>3623</v>
      </c>
    </row>
    <row r="26" spans="1:20">
      <c r="B26" t="s">
        <v>183</v>
      </c>
      <c r="D26" t="s">
        <v>15</v>
      </c>
      <c r="F26" t="s">
        <v>31</v>
      </c>
      <c r="H26" t="s">
        <v>674</v>
      </c>
      <c r="J26" t="s">
        <v>1350</v>
      </c>
      <c r="L26" t="s">
        <v>1350</v>
      </c>
      <c r="N26" t="s">
        <v>651</v>
      </c>
      <c r="P26" t="s">
        <v>11</v>
      </c>
      <c r="R26" t="s">
        <v>180</v>
      </c>
      <c r="T26" t="s">
        <v>2835</v>
      </c>
    </row>
    <row r="27" spans="1:20">
      <c r="B27" t="s">
        <v>183</v>
      </c>
      <c r="D27" t="s">
        <v>21</v>
      </c>
      <c r="F27" t="s">
        <v>39</v>
      </c>
      <c r="H27" t="s">
        <v>639</v>
      </c>
      <c r="J27" t="s">
        <v>639</v>
      </c>
      <c r="L27" t="s">
        <v>1351</v>
      </c>
      <c r="N27" t="s">
        <v>1690</v>
      </c>
      <c r="P27" t="s">
        <v>15</v>
      </c>
      <c r="R27" t="s">
        <v>2835</v>
      </c>
      <c r="T27" t="s">
        <v>3609</v>
      </c>
    </row>
    <row r="30" spans="1:20" ht="20.25">
      <c r="A30" s="107" t="s">
        <v>871</v>
      </c>
      <c r="B30" t="s">
        <v>11</v>
      </c>
      <c r="D30" t="s">
        <v>11</v>
      </c>
      <c r="F30" t="s">
        <v>9</v>
      </c>
      <c r="H30" t="s">
        <v>143</v>
      </c>
      <c r="J30" t="s">
        <v>143</v>
      </c>
      <c r="L30" t="s">
        <v>154</v>
      </c>
      <c r="N30" t="s">
        <v>17</v>
      </c>
      <c r="P30" t="s">
        <v>1655</v>
      </c>
      <c r="R30" t="s">
        <v>669</v>
      </c>
      <c r="T30" t="s">
        <v>2718</v>
      </c>
    </row>
    <row r="31" spans="1:20">
      <c r="B31" t="s">
        <v>178</v>
      </c>
      <c r="D31" t="s">
        <v>1</v>
      </c>
      <c r="F31" t="s">
        <v>143</v>
      </c>
      <c r="H31" t="s">
        <v>653</v>
      </c>
      <c r="J31" t="s">
        <v>11</v>
      </c>
      <c r="L31" t="s">
        <v>27</v>
      </c>
      <c r="N31" t="s">
        <v>9</v>
      </c>
      <c r="P31" t="s">
        <v>1653</v>
      </c>
      <c r="R31" t="s">
        <v>1334</v>
      </c>
      <c r="T31" t="s">
        <v>1661</v>
      </c>
    </row>
    <row r="32" spans="1:20">
      <c r="B32" t="s">
        <v>17</v>
      </c>
      <c r="D32" t="s">
        <v>27</v>
      </c>
      <c r="F32" t="s">
        <v>25</v>
      </c>
      <c r="H32" t="s">
        <v>13</v>
      </c>
      <c r="J32" t="s">
        <v>141</v>
      </c>
      <c r="L32" t="s">
        <v>11</v>
      </c>
      <c r="N32" t="s">
        <v>37</v>
      </c>
      <c r="P32" t="s">
        <v>704</v>
      </c>
      <c r="R32" t="s">
        <v>686</v>
      </c>
      <c r="T32" t="s">
        <v>31</v>
      </c>
    </row>
    <row r="35" spans="1:20" ht="20.25">
      <c r="A35" s="107" t="s">
        <v>872</v>
      </c>
      <c r="B35" t="s">
        <v>11</v>
      </c>
      <c r="D35" t="s">
        <v>35</v>
      </c>
      <c r="F35" t="s">
        <v>154</v>
      </c>
      <c r="H35" t="s">
        <v>39</v>
      </c>
      <c r="J35" t="s">
        <v>11</v>
      </c>
      <c r="L35" t="s">
        <v>1968</v>
      </c>
      <c r="N35" t="s">
        <v>33</v>
      </c>
      <c r="P35" t="s">
        <v>638</v>
      </c>
      <c r="R35" t="s">
        <v>155</v>
      </c>
      <c r="T35" t="s">
        <v>2715</v>
      </c>
    </row>
    <row r="36" spans="1:20">
      <c r="B36" t="s">
        <v>33</v>
      </c>
      <c r="D36" t="s">
        <v>178</v>
      </c>
      <c r="F36" t="s">
        <v>141</v>
      </c>
      <c r="H36" t="s">
        <v>31</v>
      </c>
      <c r="J36" t="s">
        <v>154</v>
      </c>
      <c r="L36" t="s">
        <v>1342</v>
      </c>
      <c r="N36" t="s">
        <v>25</v>
      </c>
      <c r="P36" t="s">
        <v>141</v>
      </c>
      <c r="R36" t="s">
        <v>1344</v>
      </c>
      <c r="T36" t="s">
        <v>2714</v>
      </c>
    </row>
    <row r="37" spans="1:20">
      <c r="B37" t="s">
        <v>15</v>
      </c>
      <c r="D37" t="s">
        <v>25</v>
      </c>
      <c r="F37" t="s">
        <v>6</v>
      </c>
      <c r="H37" t="s">
        <v>700</v>
      </c>
      <c r="J37" t="s">
        <v>33</v>
      </c>
      <c r="L37" t="s">
        <v>31</v>
      </c>
      <c r="N37" t="s">
        <v>1350</v>
      </c>
      <c r="P37" t="s">
        <v>1334</v>
      </c>
      <c r="R37" t="s">
        <v>1749</v>
      </c>
      <c r="T37" t="s">
        <v>154</v>
      </c>
    </row>
    <row r="40" spans="1:20" ht="20.25">
      <c r="A40" s="107" t="s">
        <v>873</v>
      </c>
      <c r="B40" t="s">
        <v>33</v>
      </c>
      <c r="D40" t="s">
        <v>6</v>
      </c>
      <c r="F40" t="s">
        <v>15</v>
      </c>
      <c r="H40" t="s">
        <v>33</v>
      </c>
      <c r="J40" t="s">
        <v>1351</v>
      </c>
      <c r="L40" t="s">
        <v>1335</v>
      </c>
      <c r="N40" t="s">
        <v>1654</v>
      </c>
      <c r="P40" t="s">
        <v>2196</v>
      </c>
      <c r="R40" t="s">
        <v>2716</v>
      </c>
      <c r="T40" t="s">
        <v>700</v>
      </c>
    </row>
    <row r="41" spans="1:20">
      <c r="B41" t="s">
        <v>37</v>
      </c>
      <c r="D41" t="s">
        <v>15</v>
      </c>
      <c r="F41" t="s">
        <v>6</v>
      </c>
      <c r="H41" t="s">
        <v>674</v>
      </c>
      <c r="J41" t="s">
        <v>1350</v>
      </c>
      <c r="L41" t="s">
        <v>668</v>
      </c>
      <c r="N41" t="s">
        <v>141</v>
      </c>
      <c r="P41" t="s">
        <v>2207</v>
      </c>
      <c r="R41" t="s">
        <v>2201</v>
      </c>
      <c r="T41" t="s">
        <v>3611</v>
      </c>
    </row>
    <row r="42" spans="1:20">
      <c r="B42" t="s">
        <v>13</v>
      </c>
      <c r="D42" t="s">
        <v>142</v>
      </c>
      <c r="F42" t="s">
        <v>164</v>
      </c>
      <c r="H42" t="s">
        <v>649</v>
      </c>
      <c r="J42" t="s">
        <v>25</v>
      </c>
      <c r="L42" t="s">
        <v>144</v>
      </c>
      <c r="N42" t="s">
        <v>1348</v>
      </c>
      <c r="P42" t="s">
        <v>2205</v>
      </c>
      <c r="R42" t="s">
        <v>153</v>
      </c>
      <c r="T42" t="s">
        <v>153</v>
      </c>
    </row>
    <row r="45" spans="1:20" ht="20.25">
      <c r="A45" s="107" t="s">
        <v>874</v>
      </c>
      <c r="B45" t="s">
        <v>183</v>
      </c>
      <c r="D45" t="s">
        <v>13</v>
      </c>
      <c r="F45" t="s">
        <v>31</v>
      </c>
      <c r="H45" t="s">
        <v>700</v>
      </c>
      <c r="J45" t="s">
        <v>183</v>
      </c>
      <c r="L45" t="s">
        <v>1333</v>
      </c>
      <c r="N45" t="s">
        <v>675</v>
      </c>
      <c r="P45" t="s">
        <v>2207</v>
      </c>
      <c r="R45" t="s">
        <v>1342</v>
      </c>
      <c r="T45" t="s">
        <v>2198</v>
      </c>
    </row>
    <row r="46" spans="1:20">
      <c r="B46" t="s">
        <v>183</v>
      </c>
      <c r="D46" t="s">
        <v>1</v>
      </c>
      <c r="F46" t="s">
        <v>21</v>
      </c>
      <c r="H46" t="s">
        <v>704</v>
      </c>
      <c r="J46" t="s">
        <v>183</v>
      </c>
      <c r="L46" t="s">
        <v>692</v>
      </c>
      <c r="N46" t="s">
        <v>1</v>
      </c>
      <c r="P46" t="s">
        <v>662</v>
      </c>
      <c r="R46" t="s">
        <v>686</v>
      </c>
      <c r="T46" t="s">
        <v>2719</v>
      </c>
    </row>
    <row r="47" spans="1:20">
      <c r="B47" t="s">
        <v>183</v>
      </c>
      <c r="D47" t="s">
        <v>23</v>
      </c>
      <c r="F47" t="s">
        <v>153</v>
      </c>
      <c r="H47" t="s">
        <v>686</v>
      </c>
      <c r="J47" t="s">
        <v>183</v>
      </c>
      <c r="L47" t="s">
        <v>1334</v>
      </c>
      <c r="N47" t="s">
        <v>1671</v>
      </c>
      <c r="P47" t="s">
        <v>2214</v>
      </c>
      <c r="R47" t="s">
        <v>1334</v>
      </c>
      <c r="T47" t="s">
        <v>3601</v>
      </c>
    </row>
    <row r="50" spans="1:20" ht="20.25">
      <c r="A50" s="107" t="s">
        <v>2489</v>
      </c>
      <c r="B50" t="s">
        <v>6</v>
      </c>
      <c r="D50" t="s">
        <v>144</v>
      </c>
      <c r="F50" t="s">
        <v>156</v>
      </c>
      <c r="H50" t="s">
        <v>682</v>
      </c>
      <c r="J50" t="s">
        <v>183</v>
      </c>
      <c r="L50" t="s">
        <v>686</v>
      </c>
      <c r="N50" t="s">
        <v>27</v>
      </c>
      <c r="P50" t="s">
        <v>2207</v>
      </c>
      <c r="R50" t="s">
        <v>1654</v>
      </c>
      <c r="T50" t="s">
        <v>2719</v>
      </c>
    </row>
    <row r="51" spans="1:20">
      <c r="B51" t="s">
        <v>25</v>
      </c>
      <c r="D51" t="s">
        <v>143</v>
      </c>
      <c r="F51" t="s">
        <v>23</v>
      </c>
      <c r="H51" t="s">
        <v>700</v>
      </c>
      <c r="J51" t="s">
        <v>183</v>
      </c>
      <c r="L51" t="s">
        <v>1343</v>
      </c>
      <c r="N51" t="s">
        <v>1654</v>
      </c>
      <c r="P51" t="s">
        <v>1664</v>
      </c>
      <c r="R51" t="s">
        <v>1349</v>
      </c>
      <c r="T51" t="s">
        <v>3616</v>
      </c>
    </row>
    <row r="52" spans="1:20">
      <c r="B52" t="s">
        <v>33</v>
      </c>
      <c r="D52" t="s">
        <v>141</v>
      </c>
      <c r="F52" t="s">
        <v>21</v>
      </c>
      <c r="H52" t="s">
        <v>675</v>
      </c>
      <c r="J52" t="s">
        <v>183</v>
      </c>
      <c r="L52" t="s">
        <v>694</v>
      </c>
      <c r="N52" t="s">
        <v>633</v>
      </c>
      <c r="P52" t="s">
        <v>2205</v>
      </c>
      <c r="R52" t="s">
        <v>700</v>
      </c>
      <c r="T52" t="s">
        <v>3606</v>
      </c>
    </row>
    <row r="55" spans="1:20" ht="20.25">
      <c r="A55" s="107" t="s">
        <v>875</v>
      </c>
      <c r="B55" t="s">
        <v>11</v>
      </c>
      <c r="D55" t="s">
        <v>25</v>
      </c>
      <c r="F55" t="s">
        <v>21</v>
      </c>
      <c r="H55" t="s">
        <v>11</v>
      </c>
      <c r="J55" t="s">
        <v>183</v>
      </c>
      <c r="L55" t="s">
        <v>1657</v>
      </c>
      <c r="N55" t="s">
        <v>21</v>
      </c>
      <c r="P55" t="s">
        <v>682</v>
      </c>
      <c r="R55" t="s">
        <v>2195</v>
      </c>
      <c r="T55" t="s">
        <v>2199</v>
      </c>
    </row>
    <row r="56" spans="1:20">
      <c r="B56" t="s">
        <v>23</v>
      </c>
      <c r="D56" t="s">
        <v>17</v>
      </c>
      <c r="F56" t="s">
        <v>9</v>
      </c>
      <c r="H56" t="s">
        <v>643</v>
      </c>
      <c r="J56" t="s">
        <v>183</v>
      </c>
      <c r="L56" t="s">
        <v>1346</v>
      </c>
      <c r="N56" t="s">
        <v>1337</v>
      </c>
      <c r="P56" t="s">
        <v>155</v>
      </c>
      <c r="R56" t="s">
        <v>162</v>
      </c>
      <c r="T56" t="s">
        <v>11</v>
      </c>
    </row>
    <row r="57" spans="1:20">
      <c r="B57" t="s">
        <v>27</v>
      </c>
      <c r="D57" t="s">
        <v>4</v>
      </c>
      <c r="F57" t="s">
        <v>17</v>
      </c>
      <c r="H57" t="s">
        <v>31</v>
      </c>
      <c r="J57" t="s">
        <v>183</v>
      </c>
      <c r="L57" t="s">
        <v>1650</v>
      </c>
      <c r="N57" t="s">
        <v>1657</v>
      </c>
      <c r="P57" t="s">
        <v>11</v>
      </c>
      <c r="R57" t="s">
        <v>658</v>
      </c>
      <c r="T57" t="s">
        <v>653</v>
      </c>
    </row>
    <row r="60" spans="1:20" ht="20.25">
      <c r="A60" s="107" t="s">
        <v>876</v>
      </c>
      <c r="B60" t="s">
        <v>21</v>
      </c>
      <c r="D60" t="s">
        <v>143</v>
      </c>
      <c r="F60" t="s">
        <v>17</v>
      </c>
      <c r="H60" t="s">
        <v>649</v>
      </c>
      <c r="J60" t="s">
        <v>662</v>
      </c>
      <c r="L60" t="s">
        <v>662</v>
      </c>
      <c r="N60" t="s">
        <v>25</v>
      </c>
      <c r="P60" t="s">
        <v>1342</v>
      </c>
      <c r="R60" t="s">
        <v>1346</v>
      </c>
      <c r="T60" t="s">
        <v>668</v>
      </c>
    </row>
    <row r="61" spans="1:20">
      <c r="B61" t="s">
        <v>11</v>
      </c>
      <c r="D61" t="s">
        <v>15</v>
      </c>
      <c r="F61" t="s">
        <v>153</v>
      </c>
      <c r="H61" t="s">
        <v>662</v>
      </c>
      <c r="J61" t="s">
        <v>686</v>
      </c>
      <c r="L61" t="s">
        <v>700</v>
      </c>
      <c r="N61" t="s">
        <v>21</v>
      </c>
      <c r="P61" t="s">
        <v>27</v>
      </c>
      <c r="R61" t="s">
        <v>153</v>
      </c>
      <c r="T61" t="s">
        <v>2709</v>
      </c>
    </row>
    <row r="62" spans="1:20">
      <c r="B62" t="s">
        <v>31</v>
      </c>
      <c r="D62" t="s">
        <v>11</v>
      </c>
      <c r="F62" t="s">
        <v>155</v>
      </c>
      <c r="H62" t="s">
        <v>162</v>
      </c>
      <c r="J62" t="s">
        <v>700</v>
      </c>
      <c r="L62" t="s">
        <v>1656</v>
      </c>
      <c r="N62" t="s">
        <v>1653</v>
      </c>
      <c r="P62" t="s">
        <v>675</v>
      </c>
      <c r="R62" t="s">
        <v>694</v>
      </c>
      <c r="T62" t="s">
        <v>2717</v>
      </c>
    </row>
    <row r="65" spans="1:20" ht="20.25">
      <c r="A65" s="107" t="s">
        <v>2490</v>
      </c>
      <c r="B65" t="s">
        <v>183</v>
      </c>
      <c r="D65" t="s">
        <v>183</v>
      </c>
      <c r="F65" t="s">
        <v>183</v>
      </c>
      <c r="H65" t="s">
        <v>153</v>
      </c>
      <c r="J65" t="s">
        <v>686</v>
      </c>
      <c r="L65" t="s">
        <v>156</v>
      </c>
      <c r="N65" t="s">
        <v>141</v>
      </c>
      <c r="P65" t="s">
        <v>2199</v>
      </c>
      <c r="R65" t="s">
        <v>2717</v>
      </c>
      <c r="T65" t="s">
        <v>668</v>
      </c>
    </row>
    <row r="66" spans="1:20">
      <c r="B66" t="s">
        <v>183</v>
      </c>
      <c r="D66" t="s">
        <v>183</v>
      </c>
      <c r="F66" t="s">
        <v>183</v>
      </c>
      <c r="H66" t="s">
        <v>694</v>
      </c>
      <c r="J66" t="s">
        <v>700</v>
      </c>
      <c r="L66" t="s">
        <v>153</v>
      </c>
      <c r="N66" t="s">
        <v>662</v>
      </c>
      <c r="P66" t="s">
        <v>667</v>
      </c>
      <c r="R66" t="s">
        <v>153</v>
      </c>
      <c r="T66" t="s">
        <v>2722</v>
      </c>
    </row>
    <row r="67" spans="1:20">
      <c r="B67" t="s">
        <v>183</v>
      </c>
      <c r="D67" t="s">
        <v>183</v>
      </c>
      <c r="F67" t="s">
        <v>183</v>
      </c>
      <c r="H67" t="s">
        <v>142</v>
      </c>
      <c r="J67" t="s">
        <v>662</v>
      </c>
      <c r="L67" t="s">
        <v>651</v>
      </c>
      <c r="N67" t="s">
        <v>1342</v>
      </c>
      <c r="P67" t="s">
        <v>1348</v>
      </c>
      <c r="R67" t="s">
        <v>2709</v>
      </c>
      <c r="T67" t="s">
        <v>2709</v>
      </c>
    </row>
    <row r="70" spans="1:20" ht="20.25">
      <c r="A70" s="107" t="s">
        <v>877</v>
      </c>
      <c r="B70" t="s">
        <v>31</v>
      </c>
      <c r="D70" t="s">
        <v>144</v>
      </c>
      <c r="F70" t="s">
        <v>156</v>
      </c>
      <c r="H70" t="s">
        <v>11</v>
      </c>
      <c r="J70" t="s">
        <v>674</v>
      </c>
      <c r="L70" t="s">
        <v>662</v>
      </c>
      <c r="N70" t="s">
        <v>700</v>
      </c>
      <c r="P70" t="s">
        <v>2207</v>
      </c>
      <c r="R70" t="s">
        <v>2719</v>
      </c>
      <c r="T70" t="s">
        <v>2719</v>
      </c>
    </row>
    <row r="71" spans="1:20">
      <c r="B71" t="s">
        <v>33</v>
      </c>
      <c r="D71" t="s">
        <v>141</v>
      </c>
      <c r="F71" t="s">
        <v>31</v>
      </c>
      <c r="H71" t="s">
        <v>643</v>
      </c>
      <c r="J71" t="s">
        <v>35</v>
      </c>
      <c r="L71" t="s">
        <v>1343</v>
      </c>
      <c r="N71" t="s">
        <v>1667</v>
      </c>
      <c r="P71" t="s">
        <v>1342</v>
      </c>
      <c r="R71" t="s">
        <v>694</v>
      </c>
      <c r="T71" t="s">
        <v>3606</v>
      </c>
    </row>
    <row r="72" spans="1:20">
      <c r="B72" t="s">
        <v>21</v>
      </c>
      <c r="D72" t="s">
        <v>143</v>
      </c>
      <c r="F72" t="s">
        <v>153</v>
      </c>
      <c r="H72" t="s">
        <v>154</v>
      </c>
      <c r="J72" t="s">
        <v>700</v>
      </c>
      <c r="L72" t="s">
        <v>694</v>
      </c>
      <c r="N72" t="s">
        <v>692</v>
      </c>
      <c r="P72" t="s">
        <v>2205</v>
      </c>
      <c r="R72" t="s">
        <v>1334</v>
      </c>
      <c r="T72" t="s">
        <v>675</v>
      </c>
    </row>
    <row r="75" spans="1:20" ht="20.25">
      <c r="A75" s="107" t="s">
        <v>878</v>
      </c>
      <c r="B75" t="s">
        <v>9</v>
      </c>
      <c r="D75" t="s">
        <v>13</v>
      </c>
      <c r="F75" t="s">
        <v>31</v>
      </c>
      <c r="H75" t="s">
        <v>11</v>
      </c>
      <c r="J75" t="s">
        <v>183</v>
      </c>
      <c r="L75" t="s">
        <v>1649</v>
      </c>
      <c r="N75" t="s">
        <v>1670</v>
      </c>
      <c r="P75" t="s">
        <v>15</v>
      </c>
      <c r="R75" t="s">
        <v>21</v>
      </c>
      <c r="T75" t="s">
        <v>31</v>
      </c>
    </row>
    <row r="76" spans="1:20">
      <c r="B76" t="s">
        <v>23</v>
      </c>
      <c r="D76" t="s">
        <v>1</v>
      </c>
      <c r="F76" t="s">
        <v>19</v>
      </c>
      <c r="H76" t="s">
        <v>31</v>
      </c>
      <c r="J76" t="s">
        <v>183</v>
      </c>
      <c r="L76" t="s">
        <v>1346</v>
      </c>
      <c r="N76" t="s">
        <v>17</v>
      </c>
      <c r="P76" t="s">
        <v>9</v>
      </c>
      <c r="R76" t="s">
        <v>155</v>
      </c>
      <c r="T76" t="s">
        <v>3617</v>
      </c>
    </row>
    <row r="77" spans="1:20">
      <c r="B77" t="s">
        <v>11</v>
      </c>
      <c r="D77" t="s">
        <v>21</v>
      </c>
      <c r="F77" t="s">
        <v>21</v>
      </c>
      <c r="H77" t="s">
        <v>141</v>
      </c>
      <c r="J77" t="s">
        <v>183</v>
      </c>
      <c r="L77" t="s">
        <v>143</v>
      </c>
      <c r="N77" t="s">
        <v>1657</v>
      </c>
      <c r="P77" t="s">
        <v>141</v>
      </c>
      <c r="R77" t="s">
        <v>2705</v>
      </c>
      <c r="T77" t="s">
        <v>1337</v>
      </c>
    </row>
    <row r="80" spans="1:20" ht="20.25">
      <c r="A80" s="107" t="s">
        <v>879</v>
      </c>
      <c r="B80" t="s">
        <v>15</v>
      </c>
      <c r="D80" t="s">
        <v>15</v>
      </c>
      <c r="F80" t="s">
        <v>23</v>
      </c>
      <c r="H80" t="s">
        <v>674</v>
      </c>
      <c r="J80" t="s">
        <v>183</v>
      </c>
      <c r="L80" t="s">
        <v>29</v>
      </c>
      <c r="N80" t="s">
        <v>27</v>
      </c>
      <c r="P80" t="s">
        <v>2205</v>
      </c>
      <c r="R80" t="s">
        <v>2719</v>
      </c>
      <c r="T80" t="s">
        <v>2716</v>
      </c>
    </row>
    <row r="81" spans="1:20">
      <c r="B81" t="s">
        <v>21</v>
      </c>
      <c r="D81" t="s">
        <v>143</v>
      </c>
      <c r="F81" t="s">
        <v>153</v>
      </c>
      <c r="H81" t="s">
        <v>678</v>
      </c>
      <c r="J81" t="s">
        <v>183</v>
      </c>
      <c r="L81" t="s">
        <v>17</v>
      </c>
      <c r="N81" t="s">
        <v>1654</v>
      </c>
      <c r="P81" t="s">
        <v>662</v>
      </c>
      <c r="R81" t="s">
        <v>153</v>
      </c>
      <c r="T81" t="s">
        <v>2702</v>
      </c>
    </row>
    <row r="82" spans="1:20">
      <c r="B82" t="s">
        <v>19</v>
      </c>
      <c r="D82" t="s">
        <v>11</v>
      </c>
      <c r="F82" t="s">
        <v>142</v>
      </c>
      <c r="H82" t="s">
        <v>700</v>
      </c>
      <c r="J82" t="s">
        <v>183</v>
      </c>
      <c r="L82" t="s">
        <v>651</v>
      </c>
      <c r="N82" t="s">
        <v>692</v>
      </c>
      <c r="P82" t="s">
        <v>2198</v>
      </c>
      <c r="R82" t="s">
        <v>2725</v>
      </c>
      <c r="T82" t="s">
        <v>4706</v>
      </c>
    </row>
    <row r="83" spans="1:20">
      <c r="T83" t="s">
        <v>2719</v>
      </c>
    </row>
    <row r="86" spans="1:20" ht="20.25">
      <c r="A86" s="107" t="s">
        <v>880</v>
      </c>
      <c r="B86" t="s">
        <v>17</v>
      </c>
      <c r="D86" t="s">
        <v>6</v>
      </c>
      <c r="F86" t="s">
        <v>9</v>
      </c>
      <c r="H86" t="s">
        <v>674</v>
      </c>
      <c r="J86" t="s">
        <v>183</v>
      </c>
      <c r="L86" t="s">
        <v>1350</v>
      </c>
      <c r="N86" t="s">
        <v>13</v>
      </c>
      <c r="P86" t="s">
        <v>704</v>
      </c>
      <c r="R86" t="s">
        <v>700</v>
      </c>
      <c r="T86" t="s">
        <v>1337</v>
      </c>
    </row>
    <row r="87" spans="1:20">
      <c r="B87" t="s">
        <v>39</v>
      </c>
      <c r="D87" t="s">
        <v>178</v>
      </c>
      <c r="F87" t="s">
        <v>27</v>
      </c>
      <c r="H87" t="s">
        <v>675</v>
      </c>
      <c r="J87" t="s">
        <v>183</v>
      </c>
      <c r="L87" t="s">
        <v>31</v>
      </c>
      <c r="N87" t="s">
        <v>1654</v>
      </c>
      <c r="P87" t="s">
        <v>1337</v>
      </c>
      <c r="R87" t="s">
        <v>2202</v>
      </c>
      <c r="T87" t="s">
        <v>4782</v>
      </c>
    </row>
    <row r="88" spans="1:20">
      <c r="B88" t="s">
        <v>11</v>
      </c>
      <c r="D88" t="s">
        <v>144</v>
      </c>
      <c r="F88" t="s">
        <v>142</v>
      </c>
      <c r="H88" t="s">
        <v>687</v>
      </c>
      <c r="J88" t="s">
        <v>183</v>
      </c>
      <c r="L88" t="s">
        <v>675</v>
      </c>
      <c r="N88" t="s">
        <v>1693</v>
      </c>
      <c r="P88" t="s">
        <v>668</v>
      </c>
      <c r="R88" t="s">
        <v>162</v>
      </c>
      <c r="T88" t="s">
        <v>4783</v>
      </c>
    </row>
    <row r="91" spans="1:20" ht="20.25">
      <c r="A91" s="107" t="s">
        <v>881</v>
      </c>
      <c r="B91" t="s">
        <v>25</v>
      </c>
      <c r="D91" t="s">
        <v>13</v>
      </c>
      <c r="F91" t="s">
        <v>9</v>
      </c>
      <c r="H91" t="s">
        <v>668</v>
      </c>
      <c r="J91" t="s">
        <v>25</v>
      </c>
      <c r="L91" t="s">
        <v>1333</v>
      </c>
      <c r="N91" t="s">
        <v>1654</v>
      </c>
      <c r="P91" t="s">
        <v>1667</v>
      </c>
      <c r="R91" t="s">
        <v>1690</v>
      </c>
      <c r="T91" t="s">
        <v>180</v>
      </c>
    </row>
    <row r="92" spans="1:20">
      <c r="B92" t="s">
        <v>17</v>
      </c>
      <c r="D92" t="s">
        <v>25</v>
      </c>
      <c r="F92" t="s">
        <v>155</v>
      </c>
      <c r="H92" t="s">
        <v>692</v>
      </c>
      <c r="J92" t="s">
        <v>639</v>
      </c>
      <c r="L92" t="s">
        <v>31</v>
      </c>
      <c r="N92" t="s">
        <v>1333</v>
      </c>
      <c r="P92" t="s">
        <v>2208</v>
      </c>
      <c r="R92" t="s">
        <v>11</v>
      </c>
      <c r="T92" t="s">
        <v>2704</v>
      </c>
    </row>
    <row r="93" spans="1:20">
      <c r="B93" t="s">
        <v>178</v>
      </c>
      <c r="D93" t="s">
        <v>11</v>
      </c>
      <c r="F93" t="s">
        <v>27</v>
      </c>
      <c r="H93" t="s">
        <v>674</v>
      </c>
      <c r="J93" t="s">
        <v>687</v>
      </c>
      <c r="L93" t="s">
        <v>1337</v>
      </c>
      <c r="N93" t="s">
        <v>1345</v>
      </c>
      <c r="P93" t="s">
        <v>162</v>
      </c>
      <c r="R93" t="s">
        <v>2700</v>
      </c>
      <c r="T93" t="s">
        <v>3614</v>
      </c>
    </row>
    <row r="96" spans="1:20" ht="20.25">
      <c r="A96" s="107" t="s">
        <v>882</v>
      </c>
      <c r="B96" t="s">
        <v>178</v>
      </c>
      <c r="D96" t="s">
        <v>13</v>
      </c>
      <c r="F96" t="s">
        <v>9</v>
      </c>
      <c r="H96" t="s">
        <v>143</v>
      </c>
      <c r="J96" t="s">
        <v>667</v>
      </c>
      <c r="L96" t="s">
        <v>1337</v>
      </c>
      <c r="N96" t="s">
        <v>17</v>
      </c>
      <c r="P96" t="s">
        <v>25</v>
      </c>
      <c r="R96" t="s">
        <v>2723</v>
      </c>
      <c r="T96" t="s">
        <v>2701</v>
      </c>
    </row>
    <row r="97" spans="1:20">
      <c r="B97" t="s">
        <v>29</v>
      </c>
      <c r="D97" t="s">
        <v>17</v>
      </c>
      <c r="F97" t="s">
        <v>27</v>
      </c>
      <c r="H97" t="s">
        <v>154</v>
      </c>
      <c r="J97" t="s">
        <v>23</v>
      </c>
      <c r="L97" t="s">
        <v>13</v>
      </c>
      <c r="N97" t="s">
        <v>669</v>
      </c>
      <c r="P97" t="s">
        <v>682</v>
      </c>
      <c r="R97" t="s">
        <v>2202</v>
      </c>
      <c r="T97" t="s">
        <v>638</v>
      </c>
    </row>
    <row r="98" spans="1:20">
      <c r="B98" t="s">
        <v>37</v>
      </c>
      <c r="D98" t="s">
        <v>21</v>
      </c>
      <c r="F98" t="s">
        <v>37</v>
      </c>
      <c r="H98" t="s">
        <v>31</v>
      </c>
      <c r="J98" t="s">
        <v>1331</v>
      </c>
      <c r="L98" t="s">
        <v>1341</v>
      </c>
      <c r="N98" t="s">
        <v>1349</v>
      </c>
      <c r="P98" t="s">
        <v>643</v>
      </c>
      <c r="R98" t="s">
        <v>687</v>
      </c>
      <c r="T98" t="s">
        <v>1666</v>
      </c>
    </row>
    <row r="101" spans="1:20" ht="20.25">
      <c r="A101" s="107" t="s">
        <v>883</v>
      </c>
      <c r="B101" t="s">
        <v>178</v>
      </c>
      <c r="D101" t="s">
        <v>11</v>
      </c>
      <c r="F101" t="s">
        <v>21</v>
      </c>
      <c r="H101" t="s">
        <v>154</v>
      </c>
      <c r="J101" t="s">
        <v>183</v>
      </c>
      <c r="L101" t="s">
        <v>19</v>
      </c>
      <c r="N101" t="s">
        <v>142</v>
      </c>
      <c r="P101" t="s">
        <v>143</v>
      </c>
      <c r="R101" t="s">
        <v>21</v>
      </c>
      <c r="T101" t="s">
        <v>31</v>
      </c>
    </row>
    <row r="102" spans="1:20">
      <c r="B102" t="s">
        <v>15</v>
      </c>
      <c r="D102" t="s">
        <v>17</v>
      </c>
      <c r="F102" t="s">
        <v>19</v>
      </c>
      <c r="H102" t="s">
        <v>156</v>
      </c>
      <c r="J102" t="s">
        <v>183</v>
      </c>
      <c r="L102" t="s">
        <v>1351</v>
      </c>
      <c r="N102" t="s">
        <v>669</v>
      </c>
      <c r="P102" t="s">
        <v>37</v>
      </c>
      <c r="R102" t="s">
        <v>33</v>
      </c>
      <c r="T102" t="s">
        <v>2711</v>
      </c>
    </row>
    <row r="103" spans="1:20">
      <c r="B103" t="s">
        <v>27</v>
      </c>
      <c r="D103" t="s">
        <v>9</v>
      </c>
      <c r="F103" t="s">
        <v>31</v>
      </c>
      <c r="H103" t="s">
        <v>654</v>
      </c>
      <c r="J103" t="s">
        <v>183</v>
      </c>
      <c r="L103" t="s">
        <v>687</v>
      </c>
      <c r="N103" t="s">
        <v>658</v>
      </c>
      <c r="P103" t="s">
        <v>1655</v>
      </c>
      <c r="R103" t="s">
        <v>155</v>
      </c>
      <c r="T103" t="s">
        <v>1337</v>
      </c>
    </row>
    <row r="106" spans="1:20" ht="20.25">
      <c r="A106" s="107" t="s">
        <v>884</v>
      </c>
      <c r="B106" t="s">
        <v>183</v>
      </c>
      <c r="D106" t="s">
        <v>141</v>
      </c>
      <c r="F106" t="s">
        <v>153</v>
      </c>
      <c r="H106" t="s">
        <v>1</v>
      </c>
      <c r="J106" t="s">
        <v>183</v>
      </c>
      <c r="L106" t="s">
        <v>183</v>
      </c>
      <c r="N106" t="s">
        <v>183</v>
      </c>
      <c r="P106" t="s">
        <v>183</v>
      </c>
      <c r="R106" t="s">
        <v>183</v>
      </c>
      <c r="T106" t="s">
        <v>183</v>
      </c>
    </row>
    <row r="107" spans="1:20">
      <c r="B107" t="s">
        <v>183</v>
      </c>
      <c r="D107" t="s">
        <v>19</v>
      </c>
      <c r="F107" t="s">
        <v>164</v>
      </c>
      <c r="H107" t="s">
        <v>662</v>
      </c>
      <c r="J107" t="s">
        <v>183</v>
      </c>
      <c r="L107" t="s">
        <v>183</v>
      </c>
      <c r="N107" t="s">
        <v>183</v>
      </c>
      <c r="P107" t="s">
        <v>183</v>
      </c>
      <c r="R107" t="s">
        <v>183</v>
      </c>
      <c r="T107" t="s">
        <v>183</v>
      </c>
    </row>
    <row r="108" spans="1:20">
      <c r="B108" t="s">
        <v>183</v>
      </c>
      <c r="D108" t="s">
        <v>143</v>
      </c>
      <c r="F108" t="s">
        <v>35</v>
      </c>
      <c r="H108" t="s">
        <v>686</v>
      </c>
      <c r="J108" t="s">
        <v>183</v>
      </c>
      <c r="L108" t="s">
        <v>183</v>
      </c>
      <c r="N108" t="s">
        <v>183</v>
      </c>
      <c r="P108" t="s">
        <v>183</v>
      </c>
      <c r="R108" t="s">
        <v>183</v>
      </c>
      <c r="T108" t="s">
        <v>183</v>
      </c>
    </row>
    <row r="111" spans="1:20" ht="20.25">
      <c r="A111" s="107" t="s">
        <v>885</v>
      </c>
      <c r="B111" t="s">
        <v>183</v>
      </c>
      <c r="D111" t="s">
        <v>6</v>
      </c>
      <c r="F111" t="s">
        <v>11</v>
      </c>
      <c r="H111" t="s">
        <v>156</v>
      </c>
      <c r="J111" t="s">
        <v>183</v>
      </c>
      <c r="L111" t="s">
        <v>1</v>
      </c>
      <c r="N111" t="s">
        <v>1666</v>
      </c>
      <c r="P111" t="s">
        <v>2197</v>
      </c>
      <c r="R111" t="s">
        <v>23</v>
      </c>
      <c r="T111" t="s">
        <v>3625</v>
      </c>
    </row>
    <row r="112" spans="1:20">
      <c r="B112" t="s">
        <v>183</v>
      </c>
      <c r="D112" t="s">
        <v>35</v>
      </c>
      <c r="F112" t="s">
        <v>1</v>
      </c>
      <c r="H112" t="s">
        <v>649</v>
      </c>
      <c r="J112" t="s">
        <v>183</v>
      </c>
      <c r="L112" t="s">
        <v>651</v>
      </c>
      <c r="N112" t="s">
        <v>144</v>
      </c>
      <c r="P112" t="s">
        <v>2196</v>
      </c>
      <c r="R112" t="s">
        <v>2723</v>
      </c>
      <c r="T112" t="s">
        <v>1657</v>
      </c>
    </row>
    <row r="113" spans="1:20">
      <c r="B113" t="s">
        <v>183</v>
      </c>
      <c r="D113" t="s">
        <v>13</v>
      </c>
      <c r="F113" t="s">
        <v>35</v>
      </c>
      <c r="H113" t="s">
        <v>660</v>
      </c>
      <c r="J113" t="s">
        <v>183</v>
      </c>
      <c r="L113" t="s">
        <v>156</v>
      </c>
      <c r="N113" t="s">
        <v>153</v>
      </c>
      <c r="P113" t="s">
        <v>675</v>
      </c>
      <c r="R113" t="s">
        <v>687</v>
      </c>
      <c r="T113" t="s">
        <v>2189</v>
      </c>
    </row>
    <row r="116" spans="1:20" ht="20.25">
      <c r="A116" s="107" t="s">
        <v>886</v>
      </c>
      <c r="B116" t="s">
        <v>183</v>
      </c>
      <c r="D116" t="s">
        <v>31</v>
      </c>
      <c r="F116" t="s">
        <v>29</v>
      </c>
      <c r="H116" t="s">
        <v>143</v>
      </c>
      <c r="J116" t="s">
        <v>183</v>
      </c>
      <c r="L116" t="s">
        <v>183</v>
      </c>
      <c r="N116" t="s">
        <v>183</v>
      </c>
      <c r="P116" t="s">
        <v>183</v>
      </c>
      <c r="R116" t="s">
        <v>183</v>
      </c>
      <c r="T116" t="s">
        <v>183</v>
      </c>
    </row>
    <row r="117" spans="1:20">
      <c r="B117" t="s">
        <v>183</v>
      </c>
      <c r="D117" t="s">
        <v>23</v>
      </c>
      <c r="F117" t="s">
        <v>33</v>
      </c>
      <c r="H117" t="s">
        <v>158</v>
      </c>
      <c r="J117" t="s">
        <v>183</v>
      </c>
      <c r="L117" t="s">
        <v>183</v>
      </c>
      <c r="N117" t="s">
        <v>183</v>
      </c>
      <c r="P117" t="s">
        <v>183</v>
      </c>
      <c r="R117" t="s">
        <v>183</v>
      </c>
      <c r="T117" t="s">
        <v>183</v>
      </c>
    </row>
    <row r="118" spans="1:20">
      <c r="B118" t="s">
        <v>183</v>
      </c>
      <c r="D118" t="s">
        <v>144</v>
      </c>
      <c r="F118" t="s">
        <v>1</v>
      </c>
      <c r="H118" t="s">
        <v>11</v>
      </c>
      <c r="J118" t="s">
        <v>183</v>
      </c>
      <c r="L118" t="s">
        <v>183</v>
      </c>
      <c r="N118" t="s">
        <v>183</v>
      </c>
      <c r="P118" t="s">
        <v>183</v>
      </c>
      <c r="R118" t="s">
        <v>183</v>
      </c>
      <c r="T118" t="s">
        <v>183</v>
      </c>
    </row>
    <row r="120" spans="1:20">
      <c r="J120" s="199"/>
    </row>
    <row r="121" spans="1:20" ht="20.25">
      <c r="A121" s="107" t="s">
        <v>913</v>
      </c>
      <c r="B121" t="s">
        <v>9</v>
      </c>
      <c r="D121" t="s">
        <v>21</v>
      </c>
      <c r="F121" t="s">
        <v>25</v>
      </c>
      <c r="H121" s="189" t="s">
        <v>31</v>
      </c>
      <c r="J121" t="s">
        <v>19</v>
      </c>
      <c r="L121" t="s">
        <v>21</v>
      </c>
      <c r="N121" t="s">
        <v>1350</v>
      </c>
      <c r="P121" t="s">
        <v>1334</v>
      </c>
      <c r="R121" t="s">
        <v>683</v>
      </c>
      <c r="T121" t="s">
        <v>2710</v>
      </c>
    </row>
    <row r="122" spans="1:20">
      <c r="B122" t="s">
        <v>27</v>
      </c>
      <c r="D122" t="s">
        <v>33</v>
      </c>
      <c r="F122" t="s">
        <v>33</v>
      </c>
      <c r="H122" s="189" t="s">
        <v>141</v>
      </c>
      <c r="J122" t="s">
        <v>668</v>
      </c>
      <c r="L122" t="s">
        <v>37</v>
      </c>
      <c r="N122" t="s">
        <v>37</v>
      </c>
      <c r="P122" t="s">
        <v>683</v>
      </c>
      <c r="R122" t="s">
        <v>1661</v>
      </c>
      <c r="T122" t="s">
        <v>704</v>
      </c>
    </row>
    <row r="123" spans="1:20">
      <c r="B123" t="s">
        <v>33</v>
      </c>
      <c r="D123" t="s">
        <v>143</v>
      </c>
      <c r="F123" t="s">
        <v>143</v>
      </c>
      <c r="H123" s="189" t="s">
        <v>17</v>
      </c>
      <c r="J123" t="s">
        <v>39</v>
      </c>
      <c r="L123" t="s">
        <v>1655</v>
      </c>
      <c r="N123" t="s">
        <v>25</v>
      </c>
      <c r="P123" t="s">
        <v>154</v>
      </c>
      <c r="R123" t="s">
        <v>2707</v>
      </c>
      <c r="T123" t="s">
        <v>11</v>
      </c>
    </row>
    <row r="125" spans="1:20" ht="20.25">
      <c r="A125" s="107" t="s">
        <v>914</v>
      </c>
      <c r="B125" t="s">
        <v>25</v>
      </c>
      <c r="D125" t="s">
        <v>19</v>
      </c>
      <c r="F125" t="s">
        <v>6</v>
      </c>
      <c r="H125" s="189" t="s">
        <v>683</v>
      </c>
      <c r="J125" s="189" t="s">
        <v>141</v>
      </c>
      <c r="L125" t="s">
        <v>39</v>
      </c>
      <c r="N125" t="s">
        <v>669</v>
      </c>
      <c r="P125" t="s">
        <v>162</v>
      </c>
      <c r="R125" t="s">
        <v>692</v>
      </c>
      <c r="T125" t="s">
        <v>180</v>
      </c>
    </row>
    <row r="126" spans="1:20">
      <c r="B126" t="s">
        <v>11</v>
      </c>
      <c r="D126" t="s">
        <v>9</v>
      </c>
      <c r="F126" t="s">
        <v>19</v>
      </c>
      <c r="H126" s="189" t="s">
        <v>39</v>
      </c>
      <c r="J126" s="189" t="s">
        <v>154</v>
      </c>
      <c r="L126" t="s">
        <v>19</v>
      </c>
      <c r="N126" t="s">
        <v>25</v>
      </c>
      <c r="P126" t="s">
        <v>2212</v>
      </c>
      <c r="R126" t="s">
        <v>2704</v>
      </c>
      <c r="T126" t="s">
        <v>2700</v>
      </c>
    </row>
    <row r="127" spans="1:20">
      <c r="B127" t="s">
        <v>35</v>
      </c>
      <c r="D127" t="s">
        <v>17</v>
      </c>
      <c r="F127" t="s">
        <v>9</v>
      </c>
      <c r="H127" s="189" t="s">
        <v>668</v>
      </c>
      <c r="J127" s="189" t="s">
        <v>155</v>
      </c>
      <c r="L127" t="s">
        <v>651</v>
      </c>
      <c r="N127" t="s">
        <v>1337</v>
      </c>
      <c r="P127" t="s">
        <v>1671</v>
      </c>
      <c r="R127" t="s">
        <v>23</v>
      </c>
      <c r="T127" t="s">
        <v>3615</v>
      </c>
    </row>
    <row r="130" spans="1:20" ht="20.25">
      <c r="A130" s="107" t="s">
        <v>915</v>
      </c>
      <c r="B130" t="s">
        <v>178</v>
      </c>
      <c r="D130" t="s">
        <v>9</v>
      </c>
      <c r="F130" t="s">
        <v>31</v>
      </c>
      <c r="H130" s="189" t="s">
        <v>654</v>
      </c>
      <c r="J130" t="s">
        <v>183</v>
      </c>
      <c r="L130" t="s">
        <v>1337</v>
      </c>
      <c r="N130" t="s">
        <v>17</v>
      </c>
      <c r="P130" t="s">
        <v>2191</v>
      </c>
      <c r="R130" t="s">
        <v>155</v>
      </c>
      <c r="T130" t="s">
        <v>3614</v>
      </c>
    </row>
    <row r="131" spans="1:20">
      <c r="B131" t="s">
        <v>21</v>
      </c>
      <c r="D131" t="s">
        <v>6</v>
      </c>
      <c r="F131" t="s">
        <v>17</v>
      </c>
      <c r="H131" s="189" t="s">
        <v>142</v>
      </c>
      <c r="J131" t="s">
        <v>183</v>
      </c>
      <c r="L131" t="s">
        <v>141</v>
      </c>
      <c r="N131" t="s">
        <v>1350</v>
      </c>
      <c r="P131" t="s">
        <v>17</v>
      </c>
      <c r="R131" t="s">
        <v>2724</v>
      </c>
      <c r="T131" t="s">
        <v>31</v>
      </c>
    </row>
    <row r="132" spans="1:20">
      <c r="B132" t="s">
        <v>17</v>
      </c>
      <c r="D132" t="s">
        <v>39</v>
      </c>
      <c r="F132" t="s">
        <v>144</v>
      </c>
      <c r="H132" s="189" t="s">
        <v>694</v>
      </c>
      <c r="J132" t="s">
        <v>183</v>
      </c>
      <c r="L132" t="s">
        <v>662</v>
      </c>
      <c r="N132" t="s">
        <v>651</v>
      </c>
      <c r="P132" t="s">
        <v>1661</v>
      </c>
      <c r="R132" t="s">
        <v>1661</v>
      </c>
      <c r="T132" t="s">
        <v>2705</v>
      </c>
    </row>
    <row r="135" spans="1:20" ht="20.25">
      <c r="A135" s="107" t="s">
        <v>4164</v>
      </c>
      <c r="B135" t="s">
        <v>183</v>
      </c>
      <c r="D135" t="s">
        <v>183</v>
      </c>
      <c r="F135" t="s">
        <v>183</v>
      </c>
      <c r="H135" t="s">
        <v>183</v>
      </c>
      <c r="J135" t="s">
        <v>183</v>
      </c>
      <c r="L135" t="s">
        <v>183</v>
      </c>
      <c r="N135" t="s">
        <v>183</v>
      </c>
      <c r="P135" t="s">
        <v>183</v>
      </c>
      <c r="R135" t="s">
        <v>183</v>
      </c>
      <c r="T135" t="s">
        <v>694</v>
      </c>
    </row>
    <row r="136" spans="1:20">
      <c r="B136" t="s">
        <v>183</v>
      </c>
      <c r="D136" t="s">
        <v>183</v>
      </c>
      <c r="F136" t="s">
        <v>183</v>
      </c>
      <c r="H136" t="s">
        <v>183</v>
      </c>
      <c r="J136" t="s">
        <v>183</v>
      </c>
      <c r="L136" t="s">
        <v>183</v>
      </c>
      <c r="N136" t="s">
        <v>183</v>
      </c>
      <c r="P136" t="s">
        <v>183</v>
      </c>
      <c r="R136" t="s">
        <v>183</v>
      </c>
      <c r="T136" t="s">
        <v>668</v>
      </c>
    </row>
    <row r="137" spans="1:20">
      <c r="B137" t="s">
        <v>183</v>
      </c>
      <c r="D137" t="s">
        <v>183</v>
      </c>
      <c r="F137" t="s">
        <v>183</v>
      </c>
      <c r="H137" t="s">
        <v>183</v>
      </c>
      <c r="J137" t="s">
        <v>183</v>
      </c>
      <c r="L137" t="s">
        <v>183</v>
      </c>
      <c r="N137" t="s">
        <v>183</v>
      </c>
      <c r="P137" t="s">
        <v>183</v>
      </c>
      <c r="R137" t="s">
        <v>183</v>
      </c>
      <c r="T137" t="s">
        <v>3130</v>
      </c>
    </row>
    <row r="139" spans="1:20">
      <c r="J139" s="1"/>
    </row>
    <row r="140" spans="1:20" ht="20.25">
      <c r="A140" s="107" t="s">
        <v>916</v>
      </c>
      <c r="B140" t="s">
        <v>19</v>
      </c>
      <c r="D140" t="s">
        <v>937</v>
      </c>
      <c r="F140" t="s">
        <v>1</v>
      </c>
      <c r="H140" s="189" t="s">
        <v>633</v>
      </c>
      <c r="J140" s="3" t="s">
        <v>144</v>
      </c>
      <c r="L140" t="s">
        <v>1654</v>
      </c>
      <c r="N140" t="s">
        <v>687</v>
      </c>
      <c r="P140" t="s">
        <v>1334</v>
      </c>
      <c r="R140" t="s">
        <v>1334</v>
      </c>
      <c r="T140" t="s">
        <v>1337</v>
      </c>
    </row>
    <row r="141" spans="1:20">
      <c r="B141" t="s">
        <v>31</v>
      </c>
      <c r="D141" t="s">
        <v>23</v>
      </c>
      <c r="F141" t="s">
        <v>164</v>
      </c>
      <c r="H141" s="189" t="s">
        <v>658</v>
      </c>
      <c r="J141" t="s">
        <v>654</v>
      </c>
      <c r="L141" t="s">
        <v>27</v>
      </c>
      <c r="N141" t="s">
        <v>658</v>
      </c>
      <c r="P141" t="s">
        <v>2196</v>
      </c>
      <c r="R141" t="s">
        <v>668</v>
      </c>
      <c r="T141" t="s">
        <v>2719</v>
      </c>
    </row>
    <row r="142" spans="1:20">
      <c r="B142" t="s">
        <v>6</v>
      </c>
      <c r="D142" t="s">
        <v>17</v>
      </c>
      <c r="F142" t="s">
        <v>144</v>
      </c>
      <c r="H142" s="189" t="s">
        <v>649</v>
      </c>
      <c r="J142" t="s">
        <v>33</v>
      </c>
      <c r="L142" t="s">
        <v>162</v>
      </c>
      <c r="N142" t="s">
        <v>21</v>
      </c>
      <c r="P142" t="s">
        <v>2211</v>
      </c>
      <c r="R142" t="s">
        <v>2721</v>
      </c>
      <c r="T142" t="s">
        <v>2716</v>
      </c>
    </row>
    <row r="144" spans="1:20">
      <c r="J144" s="1"/>
    </row>
    <row r="145" spans="1:20" ht="20.25">
      <c r="A145" s="107" t="s">
        <v>917</v>
      </c>
      <c r="B145" t="s">
        <v>23</v>
      </c>
      <c r="D145" t="s">
        <v>11</v>
      </c>
      <c r="F145" t="s">
        <v>9</v>
      </c>
      <c r="H145" s="189" t="s">
        <v>643</v>
      </c>
      <c r="J145" t="s">
        <v>1345</v>
      </c>
      <c r="L145" t="s">
        <v>1654</v>
      </c>
      <c r="N145" t="s">
        <v>694</v>
      </c>
      <c r="P145" t="s">
        <v>162</v>
      </c>
      <c r="R145" t="s">
        <v>37</v>
      </c>
      <c r="T145" t="s">
        <v>31</v>
      </c>
    </row>
    <row r="146" spans="1:20">
      <c r="B146" t="s">
        <v>25</v>
      </c>
      <c r="D146" t="s">
        <v>13</v>
      </c>
      <c r="F146" t="s">
        <v>144</v>
      </c>
      <c r="H146" s="189" t="s">
        <v>669</v>
      </c>
      <c r="J146" t="s">
        <v>13</v>
      </c>
      <c r="L146" t="s">
        <v>651</v>
      </c>
      <c r="N146" t="s">
        <v>1657</v>
      </c>
      <c r="P146" t="s">
        <v>2191</v>
      </c>
      <c r="R146" t="s">
        <v>1346</v>
      </c>
      <c r="T146" t="s">
        <v>1337</v>
      </c>
    </row>
    <row r="147" spans="1:20">
      <c r="B147" t="s">
        <v>19</v>
      </c>
      <c r="D147" t="s">
        <v>33</v>
      </c>
      <c r="F147" t="s">
        <v>25</v>
      </c>
      <c r="H147" s="189" t="s">
        <v>143</v>
      </c>
      <c r="J147" t="s">
        <v>694</v>
      </c>
      <c r="L147" t="s">
        <v>1345</v>
      </c>
      <c r="N147" t="s">
        <v>21</v>
      </c>
      <c r="P147" t="s">
        <v>1344</v>
      </c>
      <c r="R147" t="s">
        <v>662</v>
      </c>
      <c r="T147" t="s">
        <v>3616</v>
      </c>
    </row>
    <row r="149" spans="1:20">
      <c r="N149" s="194"/>
    </row>
    <row r="150" spans="1:20" ht="20.25">
      <c r="A150" s="107" t="s">
        <v>918</v>
      </c>
      <c r="B150" t="s">
        <v>11</v>
      </c>
      <c r="D150" t="s">
        <v>9</v>
      </c>
      <c r="F150" t="s">
        <v>19</v>
      </c>
      <c r="H150" s="189" t="s">
        <v>153</v>
      </c>
      <c r="J150" t="s">
        <v>155</v>
      </c>
      <c r="L150" t="s">
        <v>143</v>
      </c>
      <c r="N150" t="s">
        <v>17</v>
      </c>
      <c r="P150" t="s">
        <v>651</v>
      </c>
      <c r="R150" t="s">
        <v>1342</v>
      </c>
      <c r="T150" t="s">
        <v>3627</v>
      </c>
    </row>
    <row r="151" spans="1:20">
      <c r="B151" t="s">
        <v>25</v>
      </c>
      <c r="D151" t="s">
        <v>31</v>
      </c>
      <c r="F151" t="s">
        <v>141</v>
      </c>
      <c r="H151" t="s">
        <v>39</v>
      </c>
      <c r="J151" t="s">
        <v>154</v>
      </c>
      <c r="L151" t="s">
        <v>33</v>
      </c>
      <c r="N151" t="s">
        <v>658</v>
      </c>
      <c r="P151" t="s">
        <v>2211</v>
      </c>
      <c r="R151" t="s">
        <v>2704</v>
      </c>
      <c r="T151" t="s">
        <v>1649</v>
      </c>
    </row>
    <row r="152" spans="1:20">
      <c r="B152" t="s">
        <v>27</v>
      </c>
      <c r="D152" t="s">
        <v>19</v>
      </c>
      <c r="F152" t="s">
        <v>31</v>
      </c>
      <c r="H152" t="s">
        <v>154</v>
      </c>
      <c r="J152" t="s">
        <v>31</v>
      </c>
      <c r="L152" t="s">
        <v>658</v>
      </c>
      <c r="N152" t="s">
        <v>143</v>
      </c>
      <c r="P152" t="s">
        <v>1665</v>
      </c>
      <c r="R152" t="s">
        <v>1343</v>
      </c>
      <c r="T152" t="s">
        <v>180</v>
      </c>
    </row>
    <row r="154" spans="1:20" ht="20.25">
      <c r="A154" s="107" t="s">
        <v>919</v>
      </c>
      <c r="B154" t="s">
        <v>179</v>
      </c>
      <c r="D154" t="s">
        <v>9</v>
      </c>
      <c r="F154" t="s">
        <v>154</v>
      </c>
      <c r="H154" t="s">
        <v>682</v>
      </c>
      <c r="J154" t="s">
        <v>662</v>
      </c>
      <c r="L154" t="s">
        <v>23</v>
      </c>
      <c r="N154" t="s">
        <v>162</v>
      </c>
      <c r="P154" t="s">
        <v>11</v>
      </c>
      <c r="R154" t="s">
        <v>25</v>
      </c>
      <c r="T154" t="s">
        <v>1654</v>
      </c>
    </row>
    <row r="155" spans="1:20">
      <c r="B155" t="s">
        <v>27</v>
      </c>
      <c r="D155" t="s">
        <v>25</v>
      </c>
      <c r="F155" t="s">
        <v>29</v>
      </c>
      <c r="H155" t="s">
        <v>141</v>
      </c>
      <c r="J155" t="s">
        <v>1344</v>
      </c>
      <c r="L155" t="s">
        <v>633</v>
      </c>
      <c r="N155" t="s">
        <v>687</v>
      </c>
      <c r="P155" t="s">
        <v>683</v>
      </c>
      <c r="R155" t="s">
        <v>143</v>
      </c>
      <c r="T155" t="s">
        <v>704</v>
      </c>
    </row>
    <row r="156" spans="1:20">
      <c r="B156" t="s">
        <v>33</v>
      </c>
      <c r="D156" t="s">
        <v>31</v>
      </c>
      <c r="F156" t="s">
        <v>11</v>
      </c>
      <c r="H156" t="s">
        <v>33</v>
      </c>
      <c r="J156" t="s">
        <v>700</v>
      </c>
      <c r="L156" t="s">
        <v>1654</v>
      </c>
      <c r="N156" t="s">
        <v>1692</v>
      </c>
      <c r="P156" t="s">
        <v>154</v>
      </c>
      <c r="R156" t="s">
        <v>1661</v>
      </c>
      <c r="T156" t="s">
        <v>658</v>
      </c>
    </row>
    <row r="159" spans="1:20" ht="20.25">
      <c r="A159" s="107" t="s">
        <v>920</v>
      </c>
      <c r="B159" t="s">
        <v>17</v>
      </c>
      <c r="D159" t="s">
        <v>27</v>
      </c>
      <c r="F159" t="s">
        <v>162</v>
      </c>
      <c r="H159" t="s">
        <v>21</v>
      </c>
      <c r="J159" t="s">
        <v>183</v>
      </c>
      <c r="L159" t="s">
        <v>653</v>
      </c>
      <c r="N159" t="s">
        <v>155</v>
      </c>
      <c r="P159" t="s">
        <v>2193</v>
      </c>
      <c r="R159" t="s">
        <v>682</v>
      </c>
      <c r="T159" t="s">
        <v>653</v>
      </c>
    </row>
    <row r="160" spans="1:20">
      <c r="B160" t="s">
        <v>19</v>
      </c>
      <c r="D160" t="s">
        <v>142</v>
      </c>
      <c r="F160" t="s">
        <v>11</v>
      </c>
      <c r="H160" t="s">
        <v>682</v>
      </c>
      <c r="J160" t="s">
        <v>183</v>
      </c>
      <c r="L160" t="s">
        <v>1651</v>
      </c>
      <c r="N160" t="s">
        <v>658</v>
      </c>
      <c r="P160" t="s">
        <v>692</v>
      </c>
      <c r="R160" t="s">
        <v>1658</v>
      </c>
      <c r="T160" t="s">
        <v>1337</v>
      </c>
    </row>
    <row r="161" spans="1:20">
      <c r="B161" t="s">
        <v>27</v>
      </c>
      <c r="D161" t="s">
        <v>21</v>
      </c>
      <c r="F161" t="s">
        <v>153</v>
      </c>
      <c r="H161" t="s">
        <v>692</v>
      </c>
      <c r="J161" t="s">
        <v>183</v>
      </c>
      <c r="L161" t="s">
        <v>1342</v>
      </c>
      <c r="N161" t="s">
        <v>21</v>
      </c>
      <c r="P161" t="s">
        <v>2203</v>
      </c>
      <c r="R161" t="s">
        <v>1693</v>
      </c>
      <c r="T161" t="s">
        <v>2705</v>
      </c>
    </row>
    <row r="164" spans="1:20" ht="20.25">
      <c r="A164" s="107" t="s">
        <v>921</v>
      </c>
      <c r="B164" t="s">
        <v>183</v>
      </c>
      <c r="D164" t="s">
        <v>6</v>
      </c>
      <c r="F164" t="s">
        <v>29</v>
      </c>
      <c r="H164" t="s">
        <v>13</v>
      </c>
      <c r="J164" t="s">
        <v>183</v>
      </c>
      <c r="L164" t="s">
        <v>183</v>
      </c>
      <c r="N164" t="s">
        <v>183</v>
      </c>
      <c r="P164" t="s">
        <v>183</v>
      </c>
      <c r="R164" t="s">
        <v>183</v>
      </c>
      <c r="T164" t="s">
        <v>183</v>
      </c>
    </row>
    <row r="165" spans="1:20">
      <c r="B165" t="s">
        <v>183</v>
      </c>
      <c r="D165" t="s">
        <v>141</v>
      </c>
      <c r="F165" t="s">
        <v>153</v>
      </c>
      <c r="H165" t="s">
        <v>694</v>
      </c>
      <c r="J165" t="s">
        <v>183</v>
      </c>
      <c r="L165" t="s">
        <v>183</v>
      </c>
      <c r="N165" t="s">
        <v>183</v>
      </c>
      <c r="P165" t="s">
        <v>183</v>
      </c>
      <c r="R165" t="s">
        <v>183</v>
      </c>
      <c r="T165" t="s">
        <v>183</v>
      </c>
    </row>
    <row r="166" spans="1:20">
      <c r="B166" t="s">
        <v>183</v>
      </c>
      <c r="D166" t="s">
        <v>178</v>
      </c>
      <c r="F166" t="s">
        <v>15</v>
      </c>
      <c r="H166" t="s">
        <v>6</v>
      </c>
      <c r="J166" t="s">
        <v>183</v>
      </c>
      <c r="L166" t="s">
        <v>183</v>
      </c>
      <c r="N166" t="s">
        <v>183</v>
      </c>
      <c r="P166" t="s">
        <v>183</v>
      </c>
      <c r="R166" t="s">
        <v>183</v>
      </c>
      <c r="T166" t="s">
        <v>183</v>
      </c>
    </row>
    <row r="169" spans="1:20" ht="20.25">
      <c r="A169" s="107" t="s">
        <v>922</v>
      </c>
      <c r="B169" t="s">
        <v>27</v>
      </c>
      <c r="D169" t="s">
        <v>867</v>
      </c>
      <c r="F169" t="s">
        <v>867</v>
      </c>
      <c r="H169" t="s">
        <v>867</v>
      </c>
      <c r="J169" t="s">
        <v>867</v>
      </c>
      <c r="L169" t="s">
        <v>13</v>
      </c>
      <c r="N169" t="s">
        <v>867</v>
      </c>
      <c r="P169" t="s">
        <v>867</v>
      </c>
      <c r="R169" t="s">
        <v>1334</v>
      </c>
      <c r="T169" t="s">
        <v>867</v>
      </c>
    </row>
    <row r="170" spans="1:20">
      <c r="B170" t="s">
        <v>31</v>
      </c>
      <c r="D170" t="s">
        <v>867</v>
      </c>
      <c r="F170" t="s">
        <v>867</v>
      </c>
      <c r="H170" t="s">
        <v>867</v>
      </c>
      <c r="J170" t="s">
        <v>867</v>
      </c>
      <c r="L170" t="s">
        <v>675</v>
      </c>
      <c r="N170" t="s">
        <v>867</v>
      </c>
      <c r="P170" t="s">
        <v>867</v>
      </c>
      <c r="R170" t="s">
        <v>668</v>
      </c>
      <c r="T170" t="s">
        <v>867</v>
      </c>
    </row>
    <row r="171" spans="1:20">
      <c r="B171" t="s">
        <v>15</v>
      </c>
      <c r="D171" t="s">
        <v>867</v>
      </c>
      <c r="F171" t="s">
        <v>867</v>
      </c>
      <c r="H171" t="s">
        <v>867</v>
      </c>
      <c r="J171" t="s">
        <v>867</v>
      </c>
      <c r="L171" t="s">
        <v>654</v>
      </c>
      <c r="N171" t="s">
        <v>867</v>
      </c>
      <c r="P171" t="s">
        <v>867</v>
      </c>
      <c r="R171" t="s">
        <v>2703</v>
      </c>
      <c r="T171" t="s">
        <v>867</v>
      </c>
    </row>
    <row r="174" spans="1:20" ht="20.25">
      <c r="A174" s="107" t="s">
        <v>923</v>
      </c>
      <c r="B174" t="s">
        <v>4</v>
      </c>
      <c r="D174" t="s">
        <v>867</v>
      </c>
      <c r="F174" t="s">
        <v>867</v>
      </c>
      <c r="H174" t="s">
        <v>867</v>
      </c>
      <c r="J174" t="s">
        <v>867</v>
      </c>
      <c r="L174" t="s">
        <v>1337</v>
      </c>
      <c r="N174" t="s">
        <v>867</v>
      </c>
      <c r="P174" t="s">
        <v>867</v>
      </c>
      <c r="R174" t="s">
        <v>2835</v>
      </c>
      <c r="T174" t="s">
        <v>867</v>
      </c>
    </row>
    <row r="175" spans="1:20">
      <c r="B175" t="s">
        <v>11</v>
      </c>
      <c r="D175" t="s">
        <v>867</v>
      </c>
      <c r="F175" t="s">
        <v>867</v>
      </c>
      <c r="H175" t="s">
        <v>867</v>
      </c>
      <c r="J175" t="s">
        <v>867</v>
      </c>
      <c r="L175" t="s">
        <v>153</v>
      </c>
      <c r="N175" t="s">
        <v>867</v>
      </c>
      <c r="P175" t="s">
        <v>867</v>
      </c>
      <c r="R175" t="s">
        <v>2201</v>
      </c>
      <c r="T175" t="s">
        <v>867</v>
      </c>
    </row>
    <row r="176" spans="1:20">
      <c r="B176" t="s">
        <v>19</v>
      </c>
      <c r="D176" t="s">
        <v>867</v>
      </c>
      <c r="F176" t="s">
        <v>867</v>
      </c>
      <c r="H176" t="s">
        <v>867</v>
      </c>
      <c r="J176" t="s">
        <v>867</v>
      </c>
      <c r="L176" t="s">
        <v>700</v>
      </c>
      <c r="N176" t="s">
        <v>867</v>
      </c>
      <c r="P176" t="s">
        <v>867</v>
      </c>
      <c r="R176" t="s">
        <v>675</v>
      </c>
      <c r="T176" t="s">
        <v>867</v>
      </c>
    </row>
    <row r="179" spans="1:20" ht="20.25">
      <c r="A179" s="107" t="s">
        <v>924</v>
      </c>
      <c r="B179" t="s">
        <v>4</v>
      </c>
      <c r="D179" t="s">
        <v>6</v>
      </c>
      <c r="F179" t="s">
        <v>31</v>
      </c>
      <c r="H179" t="s">
        <v>153</v>
      </c>
      <c r="J179" t="s">
        <v>183</v>
      </c>
      <c r="L179" t="s">
        <v>183</v>
      </c>
      <c r="N179" t="s">
        <v>1350</v>
      </c>
      <c r="P179" t="s">
        <v>2199</v>
      </c>
      <c r="R179" t="s">
        <v>2709</v>
      </c>
      <c r="T179" t="s">
        <v>3622</v>
      </c>
    </row>
    <row r="180" spans="1:20">
      <c r="B180" t="s">
        <v>25</v>
      </c>
      <c r="D180" t="s">
        <v>39</v>
      </c>
      <c r="F180" t="s">
        <v>1</v>
      </c>
      <c r="H180" t="s">
        <v>13</v>
      </c>
      <c r="J180" t="s">
        <v>183</v>
      </c>
      <c r="L180" t="s">
        <v>183</v>
      </c>
      <c r="N180" t="s">
        <v>1654</v>
      </c>
      <c r="P180" t="s">
        <v>153</v>
      </c>
      <c r="R180" t="s">
        <v>25</v>
      </c>
      <c r="T180" t="s">
        <v>2711</v>
      </c>
    </row>
    <row r="181" spans="1:20">
      <c r="B181" t="s">
        <v>33</v>
      </c>
      <c r="D181" t="s">
        <v>37</v>
      </c>
      <c r="F181" t="s">
        <v>142</v>
      </c>
      <c r="H181" s="189" t="s">
        <v>667</v>
      </c>
      <c r="J181" t="s">
        <v>183</v>
      </c>
      <c r="L181" t="s">
        <v>183</v>
      </c>
      <c r="N181" t="s">
        <v>662</v>
      </c>
      <c r="P181" t="s">
        <v>700</v>
      </c>
      <c r="R181" t="s">
        <v>153</v>
      </c>
      <c r="T181" t="s">
        <v>2705</v>
      </c>
    </row>
    <row r="184" spans="1:20" ht="20.25">
      <c r="A184" s="107" t="s">
        <v>925</v>
      </c>
      <c r="B184" t="s">
        <v>17</v>
      </c>
      <c r="D184" t="s">
        <v>178</v>
      </c>
      <c r="F184" t="s">
        <v>11</v>
      </c>
      <c r="H184" t="s">
        <v>687</v>
      </c>
      <c r="J184" t="s">
        <v>704</v>
      </c>
      <c r="L184" t="s">
        <v>638</v>
      </c>
      <c r="N184" t="s">
        <v>667</v>
      </c>
      <c r="P184" t="s">
        <v>1693</v>
      </c>
      <c r="R184" t="s">
        <v>2201</v>
      </c>
      <c r="T184" t="s">
        <v>694</v>
      </c>
    </row>
    <row r="185" spans="1:20">
      <c r="B185" t="s">
        <v>179</v>
      </c>
      <c r="D185" t="s">
        <v>143</v>
      </c>
      <c r="F185" t="s">
        <v>9</v>
      </c>
      <c r="H185" t="s">
        <v>658</v>
      </c>
      <c r="J185" t="s">
        <v>683</v>
      </c>
      <c r="L185" t="s">
        <v>694</v>
      </c>
      <c r="N185" t="s">
        <v>692</v>
      </c>
      <c r="P185" t="s">
        <v>1690</v>
      </c>
      <c r="R185" t="s">
        <v>694</v>
      </c>
      <c r="T185" t="s">
        <v>700</v>
      </c>
    </row>
    <row r="186" spans="1:20">
      <c r="B186" t="s">
        <v>31</v>
      </c>
      <c r="D186" t="s">
        <v>21</v>
      </c>
      <c r="F186" t="s">
        <v>143</v>
      </c>
      <c r="H186" t="s">
        <v>27</v>
      </c>
      <c r="J186" t="s">
        <v>1333</v>
      </c>
      <c r="L186" t="s">
        <v>1346</v>
      </c>
      <c r="N186" t="s">
        <v>1341</v>
      </c>
      <c r="P186" t="s">
        <v>2190</v>
      </c>
      <c r="R186" t="s">
        <v>2715</v>
      </c>
      <c r="T186" t="s">
        <v>153</v>
      </c>
    </row>
    <row r="189" spans="1:20" ht="20.25">
      <c r="A189" s="107" t="s">
        <v>926</v>
      </c>
      <c r="B189" t="s">
        <v>179</v>
      </c>
      <c r="D189" t="s">
        <v>143</v>
      </c>
      <c r="F189" t="s">
        <v>155</v>
      </c>
      <c r="H189" t="s">
        <v>4</v>
      </c>
      <c r="J189" t="s">
        <v>183</v>
      </c>
      <c r="L189" t="s">
        <v>183</v>
      </c>
      <c r="N189" t="s">
        <v>1658</v>
      </c>
      <c r="P189" t="s">
        <v>2208</v>
      </c>
      <c r="R189" t="s">
        <v>2716</v>
      </c>
      <c r="T189" t="s">
        <v>162</v>
      </c>
    </row>
    <row r="190" spans="1:20">
      <c r="B190" t="s">
        <v>23</v>
      </c>
      <c r="D190" t="s">
        <v>178</v>
      </c>
      <c r="F190" t="s">
        <v>35</v>
      </c>
      <c r="H190" t="s">
        <v>694</v>
      </c>
      <c r="J190" t="s">
        <v>183</v>
      </c>
      <c r="L190" t="s">
        <v>183</v>
      </c>
      <c r="N190" t="s">
        <v>13</v>
      </c>
      <c r="P190" t="s">
        <v>1658</v>
      </c>
      <c r="R190" t="s">
        <v>651</v>
      </c>
      <c r="T190" t="s">
        <v>1658</v>
      </c>
    </row>
    <row r="191" spans="1:20">
      <c r="B191" t="s">
        <v>27</v>
      </c>
      <c r="D191" t="s">
        <v>144</v>
      </c>
      <c r="F191" t="s">
        <v>153</v>
      </c>
      <c r="H191" t="s">
        <v>156</v>
      </c>
      <c r="J191" t="s">
        <v>183</v>
      </c>
      <c r="L191" t="s">
        <v>183</v>
      </c>
      <c r="N191" t="s">
        <v>154</v>
      </c>
      <c r="P191" t="s">
        <v>654</v>
      </c>
      <c r="R191" t="s">
        <v>1351</v>
      </c>
      <c r="T191" t="s">
        <v>1654</v>
      </c>
    </row>
    <row r="194" spans="1:20" ht="20.25">
      <c r="A194" s="107" t="s">
        <v>927</v>
      </c>
      <c r="B194" t="s">
        <v>23</v>
      </c>
      <c r="D194" t="s">
        <v>143</v>
      </c>
      <c r="F194" t="s">
        <v>35</v>
      </c>
      <c r="H194" t="s">
        <v>1</v>
      </c>
      <c r="J194" t="s">
        <v>183</v>
      </c>
      <c r="L194" t="s">
        <v>183</v>
      </c>
      <c r="N194" t="s">
        <v>37</v>
      </c>
      <c r="P194" t="s">
        <v>1690</v>
      </c>
      <c r="R194" t="s">
        <v>669</v>
      </c>
      <c r="T194" t="s">
        <v>1668</v>
      </c>
    </row>
    <row r="195" spans="1:20">
      <c r="B195" t="s">
        <v>11</v>
      </c>
      <c r="D195" t="s">
        <v>35</v>
      </c>
      <c r="F195" t="s">
        <v>143</v>
      </c>
      <c r="H195" t="s">
        <v>692</v>
      </c>
      <c r="J195" t="s">
        <v>183</v>
      </c>
      <c r="L195" t="s">
        <v>183</v>
      </c>
      <c r="N195" t="s">
        <v>1690</v>
      </c>
      <c r="P195" t="s">
        <v>2208</v>
      </c>
      <c r="R195" t="s">
        <v>2719</v>
      </c>
      <c r="T195" t="s">
        <v>1690</v>
      </c>
    </row>
    <row r="196" spans="1:20">
      <c r="B196" t="s">
        <v>6</v>
      </c>
      <c r="D196" t="s">
        <v>178</v>
      </c>
      <c r="F196" t="s">
        <v>164</v>
      </c>
      <c r="H196" t="s">
        <v>687</v>
      </c>
      <c r="J196" t="s">
        <v>183</v>
      </c>
      <c r="L196" t="s">
        <v>183</v>
      </c>
      <c r="N196" t="s">
        <v>25</v>
      </c>
      <c r="P196" t="s">
        <v>1349</v>
      </c>
      <c r="R196" t="s">
        <v>1667</v>
      </c>
      <c r="T196" t="s">
        <v>2719</v>
      </c>
    </row>
    <row r="199" spans="1:20" ht="20.25">
      <c r="A199" s="107" t="s">
        <v>928</v>
      </c>
      <c r="B199" t="s">
        <v>179</v>
      </c>
      <c r="D199" t="s">
        <v>144</v>
      </c>
      <c r="F199" t="s">
        <v>21</v>
      </c>
      <c r="H199" t="s">
        <v>11</v>
      </c>
      <c r="J199" t="s">
        <v>1345</v>
      </c>
      <c r="L199" t="s">
        <v>1651</v>
      </c>
      <c r="N199" t="s">
        <v>183</v>
      </c>
      <c r="P199" t="s">
        <v>662</v>
      </c>
      <c r="R199" t="s">
        <v>2725</v>
      </c>
      <c r="T199" t="s">
        <v>2206</v>
      </c>
    </row>
    <row r="200" spans="1:20">
      <c r="B200" t="s">
        <v>33</v>
      </c>
      <c r="D200" t="s">
        <v>143</v>
      </c>
      <c r="F200" t="s">
        <v>153</v>
      </c>
      <c r="H200" t="s">
        <v>643</v>
      </c>
      <c r="J200" t="s">
        <v>700</v>
      </c>
      <c r="L200" t="s">
        <v>667</v>
      </c>
      <c r="N200" t="s">
        <v>183</v>
      </c>
      <c r="P200" t="s">
        <v>694</v>
      </c>
      <c r="R200" t="s">
        <v>2318</v>
      </c>
      <c r="T200" t="s">
        <v>37</v>
      </c>
    </row>
    <row r="201" spans="1:20">
      <c r="B201" t="s">
        <v>11</v>
      </c>
      <c r="D201" t="s">
        <v>21</v>
      </c>
      <c r="F201" t="s">
        <v>155</v>
      </c>
      <c r="H201" t="s">
        <v>162</v>
      </c>
      <c r="J201" t="s">
        <v>694</v>
      </c>
      <c r="L201" t="s">
        <v>700</v>
      </c>
      <c r="N201" t="s">
        <v>183</v>
      </c>
      <c r="P201" t="s">
        <v>2198</v>
      </c>
      <c r="R201" t="s">
        <v>1348</v>
      </c>
      <c r="T201" t="s">
        <v>2213</v>
      </c>
    </row>
    <row r="204" spans="1:20" ht="20.25">
      <c r="A204" s="107" t="s">
        <v>929</v>
      </c>
      <c r="B204" t="s">
        <v>1</v>
      </c>
      <c r="D204" t="s">
        <v>19</v>
      </c>
      <c r="F204" t="s">
        <v>164</v>
      </c>
      <c r="H204" t="s">
        <v>700</v>
      </c>
      <c r="J204" t="s">
        <v>4</v>
      </c>
      <c r="L204" t="s">
        <v>142</v>
      </c>
      <c r="N204" t="s">
        <v>1344</v>
      </c>
      <c r="P204" t="s">
        <v>37</v>
      </c>
      <c r="R204" t="s">
        <v>1667</v>
      </c>
      <c r="T204" t="s">
        <v>1656</v>
      </c>
    </row>
    <row r="205" spans="1:20">
      <c r="B205" t="s">
        <v>9</v>
      </c>
      <c r="D205" t="s">
        <v>21</v>
      </c>
      <c r="F205" t="s">
        <v>17</v>
      </c>
      <c r="H205" t="s">
        <v>668</v>
      </c>
      <c r="J205" t="s">
        <v>692</v>
      </c>
      <c r="L205" t="s">
        <v>21</v>
      </c>
      <c r="N205" t="s">
        <v>683</v>
      </c>
      <c r="P205" t="s">
        <v>141</v>
      </c>
      <c r="R205" t="s">
        <v>2190</v>
      </c>
      <c r="T205" t="s">
        <v>2196</v>
      </c>
    </row>
    <row r="206" spans="1:20">
      <c r="B206" t="s">
        <v>27</v>
      </c>
      <c r="D206" t="s">
        <v>39</v>
      </c>
      <c r="F206" t="s">
        <v>154</v>
      </c>
      <c r="H206" t="s">
        <v>31</v>
      </c>
      <c r="J206" t="s">
        <v>158</v>
      </c>
      <c r="L206" t="s">
        <v>155</v>
      </c>
      <c r="N206" t="s">
        <v>704</v>
      </c>
      <c r="P206" t="s">
        <v>2201</v>
      </c>
      <c r="R206" t="s">
        <v>1655</v>
      </c>
      <c r="T206" t="s">
        <v>1664</v>
      </c>
    </row>
    <row r="209" spans="1:20" ht="20.25">
      <c r="A209" s="107" t="s">
        <v>951</v>
      </c>
      <c r="B209" t="s">
        <v>183</v>
      </c>
      <c r="D209" t="s">
        <v>183</v>
      </c>
      <c r="F209" t="s">
        <v>33</v>
      </c>
      <c r="H209" t="s">
        <v>142</v>
      </c>
      <c r="J209" t="s">
        <v>183</v>
      </c>
      <c r="L209" t="s">
        <v>183</v>
      </c>
      <c r="N209" t="s">
        <v>183</v>
      </c>
      <c r="P209" t="s">
        <v>2199</v>
      </c>
      <c r="R209" t="s">
        <v>1667</v>
      </c>
      <c r="T209" t="s">
        <v>143</v>
      </c>
    </row>
    <row r="210" spans="1:20">
      <c r="B210" t="s">
        <v>183</v>
      </c>
      <c r="D210" t="s">
        <v>183</v>
      </c>
      <c r="F210" t="s">
        <v>9</v>
      </c>
      <c r="H210" t="s">
        <v>704</v>
      </c>
      <c r="J210" t="s">
        <v>183</v>
      </c>
      <c r="L210" t="s">
        <v>183</v>
      </c>
      <c r="N210" t="s">
        <v>183</v>
      </c>
      <c r="P210" t="s">
        <v>1655</v>
      </c>
      <c r="R210" t="s">
        <v>31</v>
      </c>
      <c r="T210" t="s">
        <v>704</v>
      </c>
    </row>
    <row r="211" spans="1:20">
      <c r="B211" t="s">
        <v>183</v>
      </c>
      <c r="D211" t="s">
        <v>183</v>
      </c>
      <c r="F211" t="s">
        <v>143</v>
      </c>
      <c r="H211" t="s">
        <v>651</v>
      </c>
      <c r="J211" t="s">
        <v>183</v>
      </c>
      <c r="L211" t="s">
        <v>183</v>
      </c>
      <c r="N211" t="s">
        <v>183</v>
      </c>
      <c r="P211" t="s">
        <v>1653</v>
      </c>
      <c r="R211" t="s">
        <v>1671</v>
      </c>
      <c r="T211" t="s">
        <v>37</v>
      </c>
    </row>
    <row r="214" spans="1:20" ht="20.25">
      <c r="A214" s="107" t="s">
        <v>930</v>
      </c>
      <c r="B214" t="s">
        <v>31</v>
      </c>
      <c r="D214" t="s">
        <v>31</v>
      </c>
      <c r="F214" t="s">
        <v>27</v>
      </c>
      <c r="H214" t="s">
        <v>27</v>
      </c>
      <c r="J214" t="s">
        <v>654</v>
      </c>
      <c r="L214" t="s">
        <v>31</v>
      </c>
      <c r="N214" t="s">
        <v>1334</v>
      </c>
      <c r="P214" t="s">
        <v>1334</v>
      </c>
      <c r="R214" t="s">
        <v>668</v>
      </c>
      <c r="T214" t="s">
        <v>2700</v>
      </c>
    </row>
    <row r="215" spans="1:20">
      <c r="B215" t="s">
        <v>27</v>
      </c>
      <c r="D215" t="s">
        <v>21</v>
      </c>
      <c r="F215" t="s">
        <v>23</v>
      </c>
      <c r="H215" t="s">
        <v>649</v>
      </c>
      <c r="J215" t="s">
        <v>694</v>
      </c>
      <c r="L215" t="s">
        <v>21</v>
      </c>
      <c r="N215" t="s">
        <v>682</v>
      </c>
      <c r="P215" t="s">
        <v>2202</v>
      </c>
      <c r="R215" t="s">
        <v>1334</v>
      </c>
      <c r="T215" t="s">
        <v>669</v>
      </c>
    </row>
    <row r="216" spans="1:20">
      <c r="B216" t="s">
        <v>11</v>
      </c>
      <c r="D216" t="s">
        <v>35</v>
      </c>
      <c r="F216" t="s">
        <v>1</v>
      </c>
      <c r="H216" t="s">
        <v>682</v>
      </c>
      <c r="J216" t="s">
        <v>33</v>
      </c>
      <c r="L216" t="s">
        <v>1654</v>
      </c>
      <c r="N216" t="s">
        <v>654</v>
      </c>
      <c r="P216" t="s">
        <v>1671</v>
      </c>
      <c r="R216" t="s">
        <v>2719</v>
      </c>
      <c r="T216" t="s">
        <v>1337</v>
      </c>
    </row>
    <row r="219" spans="1:20" ht="20.25">
      <c r="A219" s="107" t="s">
        <v>931</v>
      </c>
      <c r="B219" t="s">
        <v>6</v>
      </c>
      <c r="D219" t="s">
        <v>178</v>
      </c>
      <c r="F219" t="s">
        <v>9</v>
      </c>
      <c r="H219" t="s">
        <v>143</v>
      </c>
      <c r="J219" t="s">
        <v>4</v>
      </c>
      <c r="L219" t="s">
        <v>1335</v>
      </c>
      <c r="N219" t="s">
        <v>27</v>
      </c>
      <c r="P219" t="s">
        <v>2207</v>
      </c>
      <c r="R219" t="s">
        <v>1658</v>
      </c>
      <c r="T219" t="s">
        <v>2192</v>
      </c>
    </row>
    <row r="220" spans="1:20">
      <c r="B220" t="s">
        <v>23</v>
      </c>
      <c r="D220" t="s">
        <v>1</v>
      </c>
      <c r="F220" t="s">
        <v>33</v>
      </c>
      <c r="H220" t="s">
        <v>4</v>
      </c>
      <c r="J220" t="s">
        <v>687</v>
      </c>
      <c r="L220" t="s">
        <v>668</v>
      </c>
      <c r="N220" t="s">
        <v>692</v>
      </c>
      <c r="P220" t="s">
        <v>700</v>
      </c>
      <c r="R220" t="s">
        <v>2213</v>
      </c>
      <c r="T220" t="s">
        <v>638</v>
      </c>
    </row>
    <row r="221" spans="1:20">
      <c r="B221" t="s">
        <v>13</v>
      </c>
      <c r="D221" t="s">
        <v>13</v>
      </c>
      <c r="F221" t="s">
        <v>164</v>
      </c>
      <c r="H221" t="s">
        <v>25</v>
      </c>
      <c r="J221" t="s">
        <v>1350</v>
      </c>
      <c r="L221" t="s">
        <v>1350</v>
      </c>
      <c r="N221" t="s">
        <v>21</v>
      </c>
      <c r="P221" t="s">
        <v>2205</v>
      </c>
      <c r="R221" t="s">
        <v>2819</v>
      </c>
      <c r="T221" t="s">
        <v>142</v>
      </c>
    </row>
    <row r="223" spans="1:20">
      <c r="J223" s="199"/>
    </row>
    <row r="224" spans="1:20" ht="20.25">
      <c r="A224" s="107" t="s">
        <v>932</v>
      </c>
      <c r="B224" t="s">
        <v>1</v>
      </c>
      <c r="D224" t="s">
        <v>21</v>
      </c>
      <c r="F224" t="s">
        <v>154</v>
      </c>
      <c r="H224" s="79" t="s">
        <v>11</v>
      </c>
      <c r="I224" s="10"/>
      <c r="J224" t="s">
        <v>155</v>
      </c>
      <c r="L224" t="s">
        <v>704</v>
      </c>
      <c r="N224" t="s">
        <v>1337</v>
      </c>
      <c r="P224" t="s">
        <v>682</v>
      </c>
      <c r="R224" t="s">
        <v>2819</v>
      </c>
      <c r="T224" t="s">
        <v>2703</v>
      </c>
    </row>
    <row r="225" spans="2:20">
      <c r="B225" t="s">
        <v>27</v>
      </c>
      <c r="D225" t="s">
        <v>23</v>
      </c>
      <c r="F225" t="s">
        <v>11</v>
      </c>
      <c r="H225" s="79" t="s">
        <v>31</v>
      </c>
      <c r="I225" s="17"/>
      <c r="J225" t="s">
        <v>154</v>
      </c>
      <c r="L225" t="s">
        <v>39</v>
      </c>
      <c r="N225" t="s">
        <v>1350</v>
      </c>
      <c r="P225" t="s">
        <v>154</v>
      </c>
      <c r="R225" t="s">
        <v>2704</v>
      </c>
      <c r="T225" t="s">
        <v>653</v>
      </c>
    </row>
    <row r="226" spans="2:20">
      <c r="B226" t="s">
        <v>17</v>
      </c>
      <c r="D226" t="s">
        <v>33</v>
      </c>
      <c r="F226" t="s">
        <v>21</v>
      </c>
      <c r="H226" t="s">
        <v>21</v>
      </c>
      <c r="J226" t="s">
        <v>704</v>
      </c>
      <c r="L226" t="s">
        <v>155</v>
      </c>
      <c r="N226" t="s">
        <v>21</v>
      </c>
      <c r="P226" t="s">
        <v>155</v>
      </c>
      <c r="R226" t="s">
        <v>2715</v>
      </c>
      <c r="T226" t="s">
        <v>1666</v>
      </c>
    </row>
    <row r="232" spans="2:20" ht="15">
      <c r="B232" s="15" t="s">
        <v>4194</v>
      </c>
    </row>
    <row r="233" spans="2:20" ht="14.25">
      <c r="C233" s="33" t="s">
        <v>716</v>
      </c>
      <c r="D233" s="33" t="s">
        <v>717</v>
      </c>
      <c r="E233" s="33" t="s">
        <v>718</v>
      </c>
      <c r="F233" s="33" t="s">
        <v>40</v>
      </c>
    </row>
    <row r="234" spans="2:20">
      <c r="B234" s="3" t="s">
        <v>2202</v>
      </c>
      <c r="C234" s="193"/>
      <c r="D234" s="193"/>
      <c r="E234" s="193"/>
      <c r="F234" s="10">
        <f t="shared" ref="F234:F265" si="0">SUM(C234:E234)</f>
        <v>0</v>
      </c>
    </row>
    <row r="235" spans="2:20">
      <c r="B235" t="s">
        <v>1657</v>
      </c>
      <c r="C235" s="193"/>
      <c r="D235" s="193"/>
      <c r="E235" s="193"/>
      <c r="F235" s="10">
        <f t="shared" si="0"/>
        <v>0</v>
      </c>
    </row>
    <row r="236" spans="2:20">
      <c r="B236" s="189" t="s">
        <v>1346</v>
      </c>
      <c r="C236" s="193"/>
      <c r="D236" s="193"/>
      <c r="E236" s="193"/>
      <c r="F236" s="10">
        <f t="shared" si="0"/>
        <v>0</v>
      </c>
    </row>
    <row r="237" spans="2:20">
      <c r="B237" t="s">
        <v>156</v>
      </c>
      <c r="C237" s="193"/>
      <c r="D237" s="193"/>
      <c r="E237" s="193"/>
      <c r="F237" s="10">
        <f t="shared" si="0"/>
        <v>0</v>
      </c>
    </row>
    <row r="238" spans="2:20">
      <c r="B238" t="s">
        <v>1650</v>
      </c>
      <c r="C238" s="193"/>
      <c r="D238" s="193"/>
      <c r="E238" s="193"/>
      <c r="F238" s="10">
        <f t="shared" si="0"/>
        <v>0</v>
      </c>
    </row>
    <row r="239" spans="2:20">
      <c r="B239" t="s">
        <v>3601</v>
      </c>
      <c r="C239" s="151"/>
      <c r="D239" s="151"/>
      <c r="E239" s="151"/>
      <c r="F239" s="10">
        <f t="shared" si="0"/>
        <v>0</v>
      </c>
    </row>
    <row r="240" spans="2:20">
      <c r="B240" t="s">
        <v>2728</v>
      </c>
      <c r="C240" s="193"/>
      <c r="D240" s="193"/>
      <c r="E240" s="193"/>
      <c r="F240" s="10">
        <f t="shared" si="0"/>
        <v>0</v>
      </c>
    </row>
    <row r="241" spans="2:6">
      <c r="B241" s="189" t="s">
        <v>1341</v>
      </c>
      <c r="C241" s="193"/>
      <c r="D241" s="193"/>
      <c r="E241" s="193"/>
      <c r="F241" s="10">
        <f t="shared" si="0"/>
        <v>0</v>
      </c>
    </row>
    <row r="242" spans="2:6">
      <c r="B242" s="189" t="s">
        <v>1337</v>
      </c>
      <c r="C242" s="193"/>
      <c r="D242" s="193"/>
      <c r="E242" s="193"/>
      <c r="F242" s="10">
        <f t="shared" si="0"/>
        <v>0</v>
      </c>
    </row>
    <row r="243" spans="2:6">
      <c r="B243" s="3" t="s">
        <v>2191</v>
      </c>
      <c r="C243" s="193"/>
      <c r="D243" s="193"/>
      <c r="E243" s="193"/>
      <c r="F243" s="10">
        <f t="shared" si="0"/>
        <v>0</v>
      </c>
    </row>
    <row r="244" spans="2:6">
      <c r="B244" t="s">
        <v>1</v>
      </c>
      <c r="C244" s="193"/>
      <c r="D244" s="193"/>
      <c r="E244" s="193"/>
      <c r="F244" s="10">
        <f t="shared" si="0"/>
        <v>0</v>
      </c>
    </row>
    <row r="245" spans="2:6">
      <c r="B245" t="s">
        <v>1656</v>
      </c>
      <c r="C245" s="193"/>
      <c r="D245" s="193"/>
      <c r="E245" s="193"/>
      <c r="F245" s="10">
        <f t="shared" si="0"/>
        <v>0</v>
      </c>
    </row>
    <row r="246" spans="2:6">
      <c r="B246" s="58" t="s">
        <v>1664</v>
      </c>
      <c r="C246" s="193"/>
      <c r="D246" s="193"/>
      <c r="E246" s="193"/>
      <c r="F246" s="10">
        <f t="shared" si="0"/>
        <v>0</v>
      </c>
    </row>
    <row r="247" spans="2:6">
      <c r="B247" s="3" t="s">
        <v>2209</v>
      </c>
      <c r="C247" s="193"/>
      <c r="D247" s="193"/>
      <c r="E247" s="193"/>
      <c r="F247" s="10">
        <f t="shared" si="0"/>
        <v>0</v>
      </c>
    </row>
    <row r="248" spans="2:6">
      <c r="B248" t="s">
        <v>178</v>
      </c>
      <c r="C248" s="193"/>
      <c r="D248" s="193"/>
      <c r="E248" s="193"/>
      <c r="F248" s="10">
        <f t="shared" si="0"/>
        <v>0</v>
      </c>
    </row>
    <row r="249" spans="2:6">
      <c r="B249" t="s">
        <v>3602</v>
      </c>
      <c r="C249" s="151"/>
      <c r="D249" s="151"/>
      <c r="E249" s="151"/>
      <c r="F249" s="10">
        <f t="shared" si="0"/>
        <v>0</v>
      </c>
    </row>
    <row r="250" spans="2:6">
      <c r="B250" t="s">
        <v>674</v>
      </c>
      <c r="C250" s="193"/>
      <c r="D250" s="193"/>
      <c r="E250" s="193"/>
      <c r="F250" s="10">
        <f t="shared" si="0"/>
        <v>0</v>
      </c>
    </row>
    <row r="251" spans="2:6">
      <c r="B251" t="s">
        <v>2709</v>
      </c>
      <c r="C251" s="193"/>
      <c r="D251" s="193"/>
      <c r="E251" s="193"/>
      <c r="F251" s="10">
        <f t="shared" si="0"/>
        <v>0</v>
      </c>
    </row>
    <row r="252" spans="2:6">
      <c r="B252" s="3" t="s">
        <v>3603</v>
      </c>
      <c r="C252" s="151"/>
      <c r="D252" s="151"/>
      <c r="E252" s="151"/>
      <c r="F252" s="10">
        <f t="shared" si="0"/>
        <v>0</v>
      </c>
    </row>
    <row r="253" spans="2:6">
      <c r="B253" s="394" t="s">
        <v>1342</v>
      </c>
      <c r="C253" s="193"/>
      <c r="D253" s="193"/>
      <c r="E253" s="193"/>
      <c r="F253" s="10">
        <f t="shared" si="0"/>
        <v>0</v>
      </c>
    </row>
    <row r="254" spans="2:6">
      <c r="B254" s="394" t="s">
        <v>2835</v>
      </c>
      <c r="C254" s="193"/>
      <c r="D254" s="193"/>
      <c r="E254" s="193"/>
      <c r="F254" s="10">
        <f t="shared" si="0"/>
        <v>0</v>
      </c>
    </row>
    <row r="255" spans="2:6">
      <c r="B255" t="s">
        <v>675</v>
      </c>
      <c r="C255" s="193"/>
      <c r="D255" s="193"/>
      <c r="E255" s="193"/>
      <c r="F255" s="10">
        <f t="shared" si="0"/>
        <v>0</v>
      </c>
    </row>
    <row r="256" spans="2:6">
      <c r="B256" t="s">
        <v>2699</v>
      </c>
      <c r="C256" s="193"/>
      <c r="D256" s="193"/>
      <c r="E256" s="193"/>
      <c r="F256" s="10">
        <f t="shared" si="0"/>
        <v>0</v>
      </c>
    </row>
    <row r="257" spans="2:6">
      <c r="B257" t="s">
        <v>3604</v>
      </c>
      <c r="C257" s="151"/>
      <c r="D257" s="151"/>
      <c r="E257" s="151"/>
      <c r="F257" s="10">
        <f t="shared" si="0"/>
        <v>0</v>
      </c>
    </row>
    <row r="258" spans="2:6">
      <c r="B258" t="s">
        <v>4</v>
      </c>
      <c r="C258" s="193"/>
      <c r="D258" s="193"/>
      <c r="E258" s="193"/>
      <c r="F258" s="10">
        <f t="shared" si="0"/>
        <v>0</v>
      </c>
    </row>
    <row r="259" spans="2:6">
      <c r="B259" s="58" t="s">
        <v>1693</v>
      </c>
      <c r="C259" s="193"/>
      <c r="D259" s="193"/>
      <c r="E259" s="193"/>
      <c r="F259" s="10">
        <f t="shared" si="0"/>
        <v>0</v>
      </c>
    </row>
    <row r="260" spans="2:6">
      <c r="B260" t="s">
        <v>692</v>
      </c>
      <c r="C260" s="193"/>
      <c r="D260" s="193"/>
      <c r="E260" s="193"/>
      <c r="F260" s="10">
        <f t="shared" si="0"/>
        <v>0</v>
      </c>
    </row>
    <row r="261" spans="2:6">
      <c r="B261" t="s">
        <v>6</v>
      </c>
      <c r="C261" s="193"/>
      <c r="D261" s="193"/>
      <c r="E261" s="193"/>
      <c r="F261" s="10">
        <f t="shared" si="0"/>
        <v>0</v>
      </c>
    </row>
    <row r="262" spans="2:6">
      <c r="B262" t="s">
        <v>1653</v>
      </c>
      <c r="C262" s="193"/>
      <c r="D262" s="193"/>
      <c r="E262" s="193"/>
      <c r="F262" s="10">
        <f t="shared" si="0"/>
        <v>0</v>
      </c>
    </row>
    <row r="263" spans="2:6">
      <c r="B263" s="3" t="s">
        <v>2192</v>
      </c>
      <c r="C263" s="193"/>
      <c r="D263" s="193"/>
      <c r="E263" s="193"/>
      <c r="F263" s="10">
        <f t="shared" si="0"/>
        <v>0</v>
      </c>
    </row>
    <row r="264" spans="2:6">
      <c r="B264" t="s">
        <v>153</v>
      </c>
      <c r="C264" s="193"/>
      <c r="D264" s="193"/>
      <c r="E264" s="193"/>
      <c r="F264" s="10">
        <f t="shared" si="0"/>
        <v>0</v>
      </c>
    </row>
    <row r="265" spans="2:6">
      <c r="B265" s="58" t="s">
        <v>1665</v>
      </c>
      <c r="C265" s="193"/>
      <c r="D265" s="193"/>
      <c r="E265" s="193"/>
      <c r="F265" s="10">
        <f t="shared" si="0"/>
        <v>0</v>
      </c>
    </row>
    <row r="266" spans="2:6">
      <c r="B266" t="s">
        <v>3605</v>
      </c>
      <c r="C266" s="151"/>
      <c r="D266" s="151"/>
      <c r="E266" s="151"/>
      <c r="F266" s="10">
        <f t="shared" ref="F266:F297" si="1">SUM(C266:E266)</f>
        <v>0</v>
      </c>
    </row>
    <row r="267" spans="2:6">
      <c r="B267" s="3" t="s">
        <v>2195</v>
      </c>
      <c r="C267" s="193"/>
      <c r="D267" s="193"/>
      <c r="E267" s="193"/>
      <c r="F267" s="10">
        <f t="shared" si="1"/>
        <v>0</v>
      </c>
    </row>
    <row r="268" spans="2:6">
      <c r="B268" s="3" t="s">
        <v>2208</v>
      </c>
      <c r="C268" s="193"/>
      <c r="D268" s="193"/>
      <c r="E268" s="193"/>
      <c r="F268" s="10">
        <f t="shared" si="1"/>
        <v>0</v>
      </c>
    </row>
    <row r="269" spans="2:6">
      <c r="B269" t="s">
        <v>1651</v>
      </c>
      <c r="C269" s="193"/>
      <c r="D269" s="193"/>
      <c r="E269" s="193"/>
      <c r="F269" s="10">
        <f t="shared" si="1"/>
        <v>0</v>
      </c>
    </row>
    <row r="270" spans="2:6">
      <c r="B270" t="s">
        <v>179</v>
      </c>
      <c r="C270" s="193"/>
      <c r="D270" s="193"/>
      <c r="E270" s="193"/>
      <c r="F270" s="10">
        <f t="shared" si="1"/>
        <v>0</v>
      </c>
    </row>
    <row r="271" spans="2:6">
      <c r="B271" t="s">
        <v>9</v>
      </c>
      <c r="C271" s="193"/>
      <c r="D271" s="193"/>
      <c r="E271" s="193"/>
      <c r="F271" s="10">
        <f t="shared" si="1"/>
        <v>0</v>
      </c>
    </row>
    <row r="272" spans="2:6">
      <c r="B272" t="s">
        <v>3606</v>
      </c>
      <c r="C272" s="151"/>
      <c r="D272" s="151"/>
      <c r="E272" s="151"/>
      <c r="F272" s="10">
        <f t="shared" si="1"/>
        <v>0</v>
      </c>
    </row>
    <row r="273" spans="2:6">
      <c r="B273" t="s">
        <v>2712</v>
      </c>
      <c r="C273" s="193"/>
      <c r="D273" s="193"/>
      <c r="E273" s="193"/>
      <c r="F273" s="10">
        <f t="shared" si="1"/>
        <v>0</v>
      </c>
    </row>
    <row r="274" spans="2:6">
      <c r="B274" t="s">
        <v>1661</v>
      </c>
      <c r="C274" s="193"/>
      <c r="D274" s="193"/>
      <c r="E274" s="193"/>
      <c r="F274" s="10">
        <f t="shared" si="1"/>
        <v>0</v>
      </c>
    </row>
    <row r="275" spans="2:6">
      <c r="B275" t="s">
        <v>11</v>
      </c>
      <c r="C275" s="193"/>
      <c r="D275" s="193"/>
      <c r="E275" s="193"/>
      <c r="F275" s="10">
        <f t="shared" si="1"/>
        <v>0</v>
      </c>
    </row>
    <row r="276" spans="2:6">
      <c r="B276" s="3" t="s">
        <v>2193</v>
      </c>
      <c r="C276" s="193"/>
      <c r="D276" s="193"/>
      <c r="E276" s="193"/>
      <c r="F276" s="10">
        <f t="shared" si="1"/>
        <v>0</v>
      </c>
    </row>
    <row r="277" spans="2:6">
      <c r="B277" s="58" t="s">
        <v>1666</v>
      </c>
      <c r="C277" s="193"/>
      <c r="D277" s="193"/>
      <c r="E277" s="193"/>
      <c r="F277" s="10">
        <f t="shared" si="1"/>
        <v>0</v>
      </c>
    </row>
    <row r="278" spans="2:6">
      <c r="B278" s="189" t="s">
        <v>1344</v>
      </c>
      <c r="C278" s="193"/>
      <c r="D278" s="193"/>
      <c r="E278" s="193"/>
      <c r="F278" s="10">
        <f t="shared" si="1"/>
        <v>0</v>
      </c>
    </row>
    <row r="279" spans="2:6">
      <c r="B279" t="s">
        <v>633</v>
      </c>
      <c r="C279" s="193"/>
      <c r="D279" s="193"/>
      <c r="E279" s="193"/>
      <c r="F279" s="10">
        <f t="shared" si="1"/>
        <v>0</v>
      </c>
    </row>
    <row r="280" spans="2:6">
      <c r="B280" t="s">
        <v>1658</v>
      </c>
      <c r="C280" s="193"/>
      <c r="D280" s="193"/>
      <c r="E280" s="193"/>
      <c r="F280" s="10">
        <f t="shared" si="1"/>
        <v>0</v>
      </c>
    </row>
    <row r="281" spans="2:6">
      <c r="B281" t="s">
        <v>2708</v>
      </c>
      <c r="C281" s="193"/>
      <c r="D281" s="193"/>
      <c r="E281" s="193"/>
      <c r="F281" s="10">
        <f t="shared" si="1"/>
        <v>0</v>
      </c>
    </row>
    <row r="282" spans="2:6">
      <c r="B282" s="3" t="s">
        <v>2203</v>
      </c>
      <c r="C282" s="193"/>
      <c r="D282" s="193"/>
      <c r="E282" s="193"/>
      <c r="F282" s="10">
        <f t="shared" si="1"/>
        <v>0</v>
      </c>
    </row>
    <row r="283" spans="2:6">
      <c r="B283" t="s">
        <v>3607</v>
      </c>
      <c r="C283" s="151"/>
      <c r="D283" s="151"/>
      <c r="E283" s="151"/>
      <c r="F283" s="10">
        <f t="shared" si="1"/>
        <v>0</v>
      </c>
    </row>
    <row r="284" spans="2:6">
      <c r="B284" t="s">
        <v>687</v>
      </c>
      <c r="C284" s="193"/>
      <c r="D284" s="193"/>
      <c r="E284" s="193"/>
      <c r="F284" s="10">
        <f t="shared" si="1"/>
        <v>0</v>
      </c>
    </row>
    <row r="285" spans="2:6">
      <c r="B285" t="s">
        <v>13</v>
      </c>
      <c r="C285" s="193"/>
      <c r="D285" s="193"/>
      <c r="E285" s="193"/>
      <c r="F285" s="10">
        <f t="shared" si="1"/>
        <v>0</v>
      </c>
    </row>
    <row r="286" spans="2:6">
      <c r="B286" t="s">
        <v>639</v>
      </c>
      <c r="C286" s="193"/>
      <c r="D286" s="193"/>
      <c r="E286" s="193"/>
      <c r="F286" s="10">
        <f t="shared" si="1"/>
        <v>0</v>
      </c>
    </row>
    <row r="287" spans="2:6">
      <c r="B287" t="s">
        <v>164</v>
      </c>
      <c r="C287" s="193"/>
      <c r="D287" s="193"/>
      <c r="E287" s="193"/>
      <c r="F287" s="10">
        <f t="shared" si="1"/>
        <v>0</v>
      </c>
    </row>
    <row r="288" spans="2:6">
      <c r="B288" t="s">
        <v>3636</v>
      </c>
      <c r="C288" s="151"/>
      <c r="D288" s="151"/>
      <c r="E288" s="151"/>
      <c r="F288" s="10">
        <f t="shared" si="1"/>
        <v>0</v>
      </c>
    </row>
    <row r="289" spans="2:6">
      <c r="B289" t="s">
        <v>15</v>
      </c>
      <c r="C289" s="193"/>
      <c r="D289" s="193"/>
      <c r="E289" s="193"/>
      <c r="F289" s="10">
        <f t="shared" si="1"/>
        <v>0</v>
      </c>
    </row>
    <row r="290" spans="2:6">
      <c r="B290" t="s">
        <v>2717</v>
      </c>
      <c r="C290" s="193"/>
      <c r="D290" s="193"/>
      <c r="E290" s="193"/>
      <c r="F290" s="10">
        <f t="shared" si="1"/>
        <v>0</v>
      </c>
    </row>
    <row r="291" spans="2:6">
      <c r="B291" t="s">
        <v>3608</v>
      </c>
      <c r="C291" s="151"/>
      <c r="D291" s="151"/>
      <c r="E291" s="151"/>
      <c r="F291" s="10">
        <f t="shared" si="1"/>
        <v>0</v>
      </c>
    </row>
    <row r="292" spans="2:6">
      <c r="B292" s="3" t="s">
        <v>2210</v>
      </c>
      <c r="C292" s="193"/>
      <c r="D292" s="193"/>
      <c r="E292" s="193"/>
      <c r="F292" s="10">
        <f t="shared" si="1"/>
        <v>0</v>
      </c>
    </row>
    <row r="293" spans="2:6">
      <c r="B293" t="s">
        <v>3609</v>
      </c>
      <c r="C293" s="151"/>
      <c r="D293" s="151"/>
      <c r="E293" s="151"/>
      <c r="F293" s="10">
        <f t="shared" si="1"/>
        <v>0</v>
      </c>
    </row>
    <row r="294" spans="2:6">
      <c r="B294" t="s">
        <v>1654</v>
      </c>
      <c r="C294" s="193"/>
      <c r="D294" s="193"/>
      <c r="E294" s="193"/>
      <c r="F294" s="10">
        <f t="shared" si="1"/>
        <v>0</v>
      </c>
    </row>
    <row r="295" spans="2:6">
      <c r="B295" t="s">
        <v>17</v>
      </c>
      <c r="C295" s="193"/>
      <c r="D295" s="193"/>
      <c r="E295" s="193"/>
      <c r="F295" s="10">
        <f t="shared" si="1"/>
        <v>0</v>
      </c>
    </row>
    <row r="296" spans="2:6">
      <c r="B296" t="s">
        <v>3610</v>
      </c>
      <c r="C296" s="151"/>
      <c r="D296" s="151"/>
      <c r="E296" s="151"/>
      <c r="F296" s="10">
        <f t="shared" si="1"/>
        <v>0</v>
      </c>
    </row>
    <row r="297" spans="2:6">
      <c r="B297" t="s">
        <v>649</v>
      </c>
      <c r="C297" s="193"/>
      <c r="D297" s="193"/>
      <c r="E297" s="193"/>
      <c r="F297" s="10">
        <f t="shared" si="1"/>
        <v>0</v>
      </c>
    </row>
    <row r="298" spans="2:6">
      <c r="B298" t="s">
        <v>662</v>
      </c>
      <c r="C298" s="193"/>
      <c r="D298" s="193"/>
      <c r="E298" s="193"/>
      <c r="F298" s="10">
        <f t="shared" ref="F298:F329" si="2">SUM(C298:E298)</f>
        <v>0</v>
      </c>
    </row>
    <row r="299" spans="2:6">
      <c r="B299" t="s">
        <v>162</v>
      </c>
      <c r="C299" s="193"/>
      <c r="D299" s="193"/>
      <c r="E299" s="193"/>
      <c r="F299" s="10">
        <f t="shared" si="2"/>
        <v>0</v>
      </c>
    </row>
    <row r="300" spans="2:6">
      <c r="B300" s="3" t="s">
        <v>2197</v>
      </c>
      <c r="C300" s="193"/>
      <c r="D300" s="193"/>
      <c r="E300" s="193"/>
      <c r="F300" s="10">
        <f t="shared" si="2"/>
        <v>0</v>
      </c>
    </row>
    <row r="301" spans="2:6">
      <c r="B301" t="s">
        <v>3611</v>
      </c>
      <c r="C301" s="151"/>
      <c r="D301" s="151"/>
      <c r="E301" s="151"/>
      <c r="F301" s="10">
        <f t="shared" si="2"/>
        <v>0</v>
      </c>
    </row>
    <row r="302" spans="2:6">
      <c r="B302" t="s">
        <v>678</v>
      </c>
      <c r="C302" s="193"/>
      <c r="D302" s="193"/>
      <c r="E302" s="193"/>
      <c r="F302" s="10">
        <f t="shared" si="2"/>
        <v>0</v>
      </c>
    </row>
    <row r="303" spans="2:6">
      <c r="B303" t="s">
        <v>2711</v>
      </c>
      <c r="C303" s="193"/>
      <c r="D303" s="193"/>
      <c r="E303" s="193"/>
      <c r="F303" s="10">
        <f t="shared" si="2"/>
        <v>0</v>
      </c>
    </row>
    <row r="304" spans="2:6">
      <c r="B304" s="3" t="s">
        <v>2213</v>
      </c>
      <c r="C304" s="193"/>
      <c r="D304" s="193"/>
      <c r="E304" s="193"/>
      <c r="F304" s="10">
        <f t="shared" si="2"/>
        <v>0</v>
      </c>
    </row>
    <row r="305" spans="2:6">
      <c r="B305" s="3" t="s">
        <v>2200</v>
      </c>
      <c r="C305" s="193"/>
      <c r="D305" s="193"/>
      <c r="E305" s="193"/>
      <c r="F305" s="10">
        <f t="shared" si="2"/>
        <v>0</v>
      </c>
    </row>
    <row r="306" spans="2:6">
      <c r="B306" t="s">
        <v>19</v>
      </c>
      <c r="C306" s="193"/>
      <c r="D306" s="193"/>
      <c r="E306" s="193"/>
      <c r="F306" s="10">
        <f t="shared" si="2"/>
        <v>0</v>
      </c>
    </row>
    <row r="307" spans="2:6">
      <c r="B307" t="s">
        <v>1331</v>
      </c>
      <c r="C307" s="193"/>
      <c r="D307" s="193"/>
      <c r="E307" s="193"/>
      <c r="F307" s="10">
        <f t="shared" si="2"/>
        <v>0</v>
      </c>
    </row>
    <row r="308" spans="2:6">
      <c r="B308" s="189" t="s">
        <v>1333</v>
      </c>
      <c r="C308" s="193"/>
      <c r="D308" s="193"/>
      <c r="E308" s="193"/>
      <c r="F308" s="10">
        <f t="shared" si="2"/>
        <v>0</v>
      </c>
    </row>
    <row r="309" spans="2:6">
      <c r="B309" s="189" t="s">
        <v>2703</v>
      </c>
      <c r="C309" s="193"/>
      <c r="D309" s="193"/>
      <c r="E309" s="193"/>
      <c r="F309" s="10">
        <f t="shared" si="2"/>
        <v>0</v>
      </c>
    </row>
    <row r="310" spans="2:6">
      <c r="B310" t="s">
        <v>3612</v>
      </c>
      <c r="C310" s="151"/>
      <c r="D310" s="151"/>
      <c r="E310" s="151"/>
      <c r="F310" s="10">
        <f t="shared" si="2"/>
        <v>0</v>
      </c>
    </row>
    <row r="311" spans="2:6">
      <c r="B311" s="3" t="s">
        <v>2196</v>
      </c>
      <c r="C311" s="193"/>
      <c r="D311" s="193"/>
      <c r="E311" s="193"/>
      <c r="F311" s="10">
        <f t="shared" si="2"/>
        <v>0</v>
      </c>
    </row>
    <row r="312" spans="2:6">
      <c r="B312" s="3" t="s">
        <v>2723</v>
      </c>
      <c r="C312" s="193"/>
      <c r="D312" s="193"/>
      <c r="E312" s="193"/>
      <c r="F312" s="10">
        <f t="shared" si="2"/>
        <v>0</v>
      </c>
    </row>
    <row r="313" spans="2:6">
      <c r="B313" t="s">
        <v>3613</v>
      </c>
      <c r="C313" s="151"/>
      <c r="D313" s="151"/>
      <c r="E313" s="151"/>
      <c r="F313" s="10">
        <f t="shared" si="2"/>
        <v>0</v>
      </c>
    </row>
    <row r="314" spans="2:6">
      <c r="B314" s="3" t="s">
        <v>2725</v>
      </c>
      <c r="C314" s="193"/>
      <c r="D314" s="193"/>
      <c r="E314" s="193"/>
      <c r="F314" s="10">
        <f t="shared" si="2"/>
        <v>0</v>
      </c>
    </row>
    <row r="315" spans="2:6">
      <c r="B315" t="s">
        <v>704</v>
      </c>
      <c r="C315" s="193"/>
      <c r="D315" s="193"/>
      <c r="E315" s="193"/>
      <c r="F315" s="10">
        <f t="shared" si="2"/>
        <v>0</v>
      </c>
    </row>
    <row r="316" spans="2:6">
      <c r="B316" t="s">
        <v>2724</v>
      </c>
      <c r="C316" s="193"/>
      <c r="D316" s="193"/>
      <c r="E316" s="193"/>
      <c r="F316" s="10">
        <f t="shared" si="2"/>
        <v>0</v>
      </c>
    </row>
    <row r="317" spans="2:6">
      <c r="B317" s="58" t="s">
        <v>2318</v>
      </c>
      <c r="C317" s="193"/>
      <c r="D317" s="193"/>
      <c r="E317" s="193"/>
      <c r="F317" s="10">
        <f t="shared" si="2"/>
        <v>0</v>
      </c>
    </row>
    <row r="318" spans="2:6">
      <c r="B318" s="3" t="s">
        <v>3614</v>
      </c>
      <c r="C318" s="151"/>
      <c r="D318" s="151"/>
      <c r="E318" s="151"/>
      <c r="F318" s="10">
        <f t="shared" si="2"/>
        <v>0</v>
      </c>
    </row>
    <row r="319" spans="2:6">
      <c r="B319" s="58" t="s">
        <v>2707</v>
      </c>
      <c r="C319" s="193"/>
      <c r="D319" s="193"/>
      <c r="E319" s="193"/>
      <c r="F319" s="10">
        <f t="shared" si="2"/>
        <v>0</v>
      </c>
    </row>
    <row r="320" spans="2:6">
      <c r="B320" t="s">
        <v>700</v>
      </c>
      <c r="C320" s="193"/>
      <c r="D320" s="193"/>
      <c r="E320" s="193"/>
      <c r="F320" s="10">
        <f t="shared" si="2"/>
        <v>0</v>
      </c>
    </row>
    <row r="321" spans="2:6">
      <c r="B321" t="s">
        <v>21</v>
      </c>
      <c r="C321" s="193"/>
      <c r="D321" s="193"/>
      <c r="E321" s="193"/>
      <c r="F321" s="10">
        <f t="shared" si="2"/>
        <v>0</v>
      </c>
    </row>
    <row r="322" spans="2:6">
      <c r="B322" t="s">
        <v>141</v>
      </c>
      <c r="C322" s="193"/>
      <c r="D322" s="193"/>
      <c r="E322" s="193"/>
      <c r="F322" s="10">
        <f t="shared" si="2"/>
        <v>0</v>
      </c>
    </row>
    <row r="323" spans="2:6" s="151" customFormat="1">
      <c r="B323" s="58" t="s">
        <v>2189</v>
      </c>
      <c r="C323" s="193"/>
      <c r="D323" s="193"/>
      <c r="E323" s="193"/>
      <c r="F323" s="10">
        <f t="shared" si="2"/>
        <v>0</v>
      </c>
    </row>
    <row r="324" spans="2:6" s="151" customFormat="1">
      <c r="B324" s="58" t="s">
        <v>1667</v>
      </c>
      <c r="C324" s="193"/>
      <c r="D324" s="193"/>
      <c r="E324" s="193"/>
      <c r="F324" s="10">
        <f t="shared" si="2"/>
        <v>0</v>
      </c>
    </row>
    <row r="325" spans="2:6" s="151" customFormat="1">
      <c r="B325" t="s">
        <v>3615</v>
      </c>
      <c r="F325" s="10">
        <f t="shared" si="2"/>
        <v>0</v>
      </c>
    </row>
    <row r="326" spans="2:6" s="151" customFormat="1">
      <c r="B326" s="58" t="s">
        <v>2718</v>
      </c>
      <c r="C326" s="193"/>
      <c r="D326" s="193"/>
      <c r="E326" s="193"/>
      <c r="F326" s="10">
        <f t="shared" si="2"/>
        <v>0</v>
      </c>
    </row>
    <row r="327" spans="2:6" s="151" customFormat="1">
      <c r="B327" s="189" t="s">
        <v>1335</v>
      </c>
      <c r="C327" s="193"/>
      <c r="D327" s="193"/>
      <c r="E327" s="193"/>
      <c r="F327" s="10">
        <f t="shared" si="2"/>
        <v>0</v>
      </c>
    </row>
    <row r="328" spans="2:6" s="151" customFormat="1">
      <c r="B328" s="3" t="s">
        <v>2199</v>
      </c>
      <c r="C328" s="193"/>
      <c r="D328" s="193"/>
      <c r="E328" s="193"/>
      <c r="F328" s="10">
        <f t="shared" si="2"/>
        <v>0</v>
      </c>
    </row>
    <row r="329" spans="2:6" s="151" customFormat="1">
      <c r="B329" s="58" t="s">
        <v>1668</v>
      </c>
      <c r="C329" s="193"/>
      <c r="D329" s="193"/>
      <c r="E329" s="193"/>
      <c r="F329" s="10">
        <f t="shared" si="2"/>
        <v>0</v>
      </c>
    </row>
    <row r="330" spans="2:6" s="151" customFormat="1">
      <c r="B330" t="s">
        <v>3616</v>
      </c>
      <c r="F330" s="10">
        <f t="shared" ref="F330:F361" si="3">SUM(C330:E330)</f>
        <v>0</v>
      </c>
    </row>
    <row r="331" spans="2:6" s="151" customFormat="1">
      <c r="B331" t="s">
        <v>3617</v>
      </c>
      <c r="F331" s="10">
        <f t="shared" si="3"/>
        <v>0</v>
      </c>
    </row>
    <row r="332" spans="2:6" s="151" customFormat="1">
      <c r="B332" s="394" t="s">
        <v>1334</v>
      </c>
      <c r="C332" s="193"/>
      <c r="D332" s="193"/>
      <c r="E332" s="193"/>
      <c r="F332" s="10">
        <f t="shared" si="3"/>
        <v>0</v>
      </c>
    </row>
    <row r="333" spans="2:6" s="151" customFormat="1">
      <c r="B333" t="s">
        <v>667</v>
      </c>
      <c r="C333" s="193"/>
      <c r="D333" s="193"/>
      <c r="E333" s="193"/>
      <c r="F333" s="10">
        <f t="shared" si="3"/>
        <v>0</v>
      </c>
    </row>
    <row r="334" spans="2:6" s="151" customFormat="1">
      <c r="B334" s="3" t="s">
        <v>2198</v>
      </c>
      <c r="C334" s="193"/>
      <c r="D334" s="193"/>
      <c r="E334" s="193"/>
      <c r="F334" s="10">
        <f t="shared" si="3"/>
        <v>0</v>
      </c>
    </row>
    <row r="335" spans="2:6" s="151" customFormat="1">
      <c r="B335" s="3" t="s">
        <v>2205</v>
      </c>
      <c r="C335" s="193"/>
      <c r="D335" s="193"/>
      <c r="E335" s="193"/>
      <c r="F335" s="10">
        <f t="shared" si="3"/>
        <v>0</v>
      </c>
    </row>
    <row r="336" spans="2:6" s="151" customFormat="1">
      <c r="B336" t="s">
        <v>668</v>
      </c>
      <c r="C336" s="193"/>
      <c r="D336" s="193"/>
      <c r="E336" s="193"/>
      <c r="F336" s="10">
        <f t="shared" si="3"/>
        <v>0</v>
      </c>
    </row>
    <row r="337" spans="2:6" s="151" customFormat="1">
      <c r="B337" s="3" t="s">
        <v>3618</v>
      </c>
      <c r="F337" s="10">
        <f t="shared" si="3"/>
        <v>0</v>
      </c>
    </row>
    <row r="338" spans="2:6" s="151" customFormat="1">
      <c r="B338" t="s">
        <v>23</v>
      </c>
      <c r="C338" s="193"/>
      <c r="D338" s="193"/>
      <c r="E338" s="193"/>
      <c r="F338" s="10">
        <f t="shared" si="3"/>
        <v>0</v>
      </c>
    </row>
    <row r="339" spans="2:6" s="151" customFormat="1">
      <c r="B339" t="s">
        <v>25</v>
      </c>
      <c r="C339" s="193"/>
      <c r="D339" s="193"/>
      <c r="E339" s="193"/>
      <c r="F339" s="10">
        <f t="shared" si="3"/>
        <v>0</v>
      </c>
    </row>
    <row r="340" spans="2:6" s="151" customFormat="1">
      <c r="B340" t="s">
        <v>688</v>
      </c>
      <c r="C340" s="193"/>
      <c r="D340" s="193"/>
      <c r="E340" s="193"/>
      <c r="F340" s="10">
        <f t="shared" si="3"/>
        <v>0</v>
      </c>
    </row>
    <row r="341" spans="2:6" s="151" customFormat="1">
      <c r="B341" t="s">
        <v>2704</v>
      </c>
      <c r="C341" s="193"/>
      <c r="D341" s="193"/>
      <c r="E341" s="193"/>
      <c r="F341" s="10">
        <f t="shared" si="3"/>
        <v>0</v>
      </c>
    </row>
    <row r="342" spans="2:6" s="151" customFormat="1">
      <c r="B342" s="394" t="s">
        <v>1343</v>
      </c>
      <c r="C342" s="193"/>
      <c r="D342" s="193"/>
      <c r="E342" s="193"/>
      <c r="F342" s="10">
        <f t="shared" si="3"/>
        <v>0</v>
      </c>
    </row>
    <row r="343" spans="2:6" s="151" customFormat="1">
      <c r="B343" s="189" t="s">
        <v>1350</v>
      </c>
      <c r="C343" s="193"/>
      <c r="D343" s="193"/>
      <c r="E343" s="193"/>
      <c r="F343" s="10">
        <f t="shared" si="3"/>
        <v>0</v>
      </c>
    </row>
    <row r="344" spans="2:6" s="151" customFormat="1">
      <c r="B344" s="189" t="s">
        <v>1340</v>
      </c>
      <c r="C344" s="193"/>
      <c r="D344" s="193"/>
      <c r="E344" s="193"/>
      <c r="F344" s="10">
        <f t="shared" si="3"/>
        <v>0</v>
      </c>
    </row>
    <row r="345" spans="2:6" s="151" customFormat="1">
      <c r="B345" s="189" t="s">
        <v>1345</v>
      </c>
      <c r="C345" s="193"/>
      <c r="D345" s="193"/>
      <c r="E345" s="193"/>
      <c r="F345" s="10">
        <f t="shared" si="3"/>
        <v>0</v>
      </c>
    </row>
    <row r="346" spans="2:6" s="151" customFormat="1">
      <c r="B346" s="58" t="s">
        <v>1669</v>
      </c>
      <c r="C346" s="193"/>
      <c r="D346" s="193"/>
      <c r="E346" s="193"/>
      <c r="F346" s="10">
        <f t="shared" si="3"/>
        <v>0</v>
      </c>
    </row>
    <row r="347" spans="2:6" s="151" customFormat="1">
      <c r="B347" s="58" t="s">
        <v>2705</v>
      </c>
      <c r="C347" s="193"/>
      <c r="D347" s="193"/>
      <c r="E347" s="193"/>
      <c r="F347" s="10">
        <f t="shared" si="3"/>
        <v>0</v>
      </c>
    </row>
    <row r="348" spans="2:6" s="151" customFormat="1">
      <c r="B348" s="189" t="s">
        <v>1339</v>
      </c>
      <c r="C348" s="193"/>
      <c r="D348" s="193"/>
      <c r="E348" s="193"/>
      <c r="F348" s="10">
        <f t="shared" si="3"/>
        <v>0</v>
      </c>
    </row>
    <row r="349" spans="2:6" s="151" customFormat="1">
      <c r="B349" t="s">
        <v>3619</v>
      </c>
      <c r="F349" s="10">
        <f t="shared" si="3"/>
        <v>0</v>
      </c>
    </row>
    <row r="350" spans="2:6" s="151" customFormat="1">
      <c r="B350" t="s">
        <v>3620</v>
      </c>
      <c r="F350" s="10">
        <f t="shared" si="3"/>
        <v>0</v>
      </c>
    </row>
    <row r="351" spans="2:6" s="151" customFormat="1">
      <c r="B351" s="3" t="s">
        <v>2194</v>
      </c>
      <c r="C351" s="193"/>
      <c r="D351" s="193"/>
      <c r="E351" s="193"/>
      <c r="F351" s="10">
        <f t="shared" si="3"/>
        <v>0</v>
      </c>
    </row>
    <row r="352" spans="2:6" s="151" customFormat="1">
      <c r="B352" t="s">
        <v>651</v>
      </c>
      <c r="C352" s="193"/>
      <c r="D352" s="193"/>
      <c r="E352" s="193"/>
      <c r="F352" s="10">
        <f t="shared" si="3"/>
        <v>0</v>
      </c>
    </row>
    <row r="353" spans="2:6" s="151" customFormat="1">
      <c r="B353" t="s">
        <v>27</v>
      </c>
      <c r="C353" s="193"/>
      <c r="D353" s="193"/>
      <c r="E353" s="193"/>
      <c r="F353" s="10">
        <f t="shared" si="3"/>
        <v>0</v>
      </c>
    </row>
    <row r="354" spans="2:6" s="151" customFormat="1">
      <c r="B354" t="s">
        <v>682</v>
      </c>
      <c r="C354" s="193"/>
      <c r="D354" s="193"/>
      <c r="E354" s="193"/>
      <c r="F354" s="10">
        <f t="shared" si="3"/>
        <v>0</v>
      </c>
    </row>
    <row r="355" spans="2:6" s="151" customFormat="1">
      <c r="B355" t="s">
        <v>2700</v>
      </c>
      <c r="C355" s="193"/>
      <c r="D355" s="193"/>
      <c r="E355" s="193"/>
      <c r="F355" s="10">
        <f t="shared" si="3"/>
        <v>0</v>
      </c>
    </row>
    <row r="356" spans="2:6" s="151" customFormat="1">
      <c r="B356" t="s">
        <v>2726</v>
      </c>
      <c r="C356" s="193"/>
      <c r="D356" s="193"/>
      <c r="E356" s="193"/>
      <c r="F356" s="10">
        <f t="shared" si="3"/>
        <v>0</v>
      </c>
    </row>
    <row r="357" spans="2:6" s="151" customFormat="1">
      <c r="B357" t="s">
        <v>3621</v>
      </c>
      <c r="F357" s="10">
        <f t="shared" si="3"/>
        <v>0</v>
      </c>
    </row>
    <row r="358" spans="2:6" s="151" customFormat="1">
      <c r="B358" t="s">
        <v>3622</v>
      </c>
      <c r="F358" s="10">
        <f t="shared" si="3"/>
        <v>0</v>
      </c>
    </row>
    <row r="359" spans="2:6" s="151" customFormat="1">
      <c r="B359" t="s">
        <v>154</v>
      </c>
      <c r="C359" s="193"/>
      <c r="D359" s="193"/>
      <c r="E359" s="193"/>
      <c r="F359" s="10">
        <f t="shared" si="3"/>
        <v>0</v>
      </c>
    </row>
    <row r="360" spans="2:6" s="151" customFormat="1">
      <c r="B360" s="3" t="s">
        <v>2206</v>
      </c>
      <c r="C360" s="193"/>
      <c r="D360" s="193"/>
      <c r="E360" s="193"/>
      <c r="F360" s="10">
        <f t="shared" si="3"/>
        <v>0</v>
      </c>
    </row>
    <row r="361" spans="2:6" s="151" customFormat="1">
      <c r="B361" t="s">
        <v>669</v>
      </c>
      <c r="C361" s="193"/>
      <c r="D361" s="193"/>
      <c r="E361" s="193"/>
      <c r="F361" s="10">
        <f t="shared" si="3"/>
        <v>0</v>
      </c>
    </row>
    <row r="362" spans="2:6" s="151" customFormat="1">
      <c r="B362" t="s">
        <v>2715</v>
      </c>
      <c r="C362" s="193"/>
      <c r="D362" s="193"/>
      <c r="E362" s="193"/>
      <c r="F362" s="10">
        <f t="shared" ref="F362:F393" si="4">SUM(C362:E362)</f>
        <v>0</v>
      </c>
    </row>
    <row r="363" spans="2:6" s="151" customFormat="1">
      <c r="B363" t="s">
        <v>29</v>
      </c>
      <c r="C363" s="193"/>
      <c r="D363" s="193"/>
      <c r="E363" s="193"/>
      <c r="F363" s="10">
        <f t="shared" si="4"/>
        <v>0</v>
      </c>
    </row>
    <row r="364" spans="2:6" s="151" customFormat="1">
      <c r="B364" t="s">
        <v>142</v>
      </c>
      <c r="C364" s="193"/>
      <c r="D364" s="193"/>
      <c r="E364" s="193"/>
      <c r="F364" s="10">
        <f t="shared" si="4"/>
        <v>0</v>
      </c>
    </row>
    <row r="365" spans="2:6" s="151" customFormat="1">
      <c r="B365" t="s">
        <v>643</v>
      </c>
      <c r="C365" s="193"/>
      <c r="D365" s="193"/>
      <c r="E365" s="193"/>
      <c r="F365" s="10">
        <f t="shared" si="4"/>
        <v>0</v>
      </c>
    </row>
    <row r="366" spans="2:6" s="151" customFormat="1">
      <c r="B366" s="189" t="s">
        <v>1349</v>
      </c>
      <c r="C366" s="193"/>
      <c r="D366" s="193"/>
      <c r="E366" s="193"/>
      <c r="F366" s="10">
        <f t="shared" si="4"/>
        <v>0</v>
      </c>
    </row>
    <row r="367" spans="2:6" s="151" customFormat="1">
      <c r="B367" s="3" t="s">
        <v>2212</v>
      </c>
      <c r="C367" s="193"/>
      <c r="D367" s="193"/>
      <c r="E367" s="193"/>
      <c r="F367" s="10">
        <f t="shared" si="4"/>
        <v>0</v>
      </c>
    </row>
    <row r="368" spans="2:6" s="151" customFormat="1">
      <c r="B368" t="s">
        <v>683</v>
      </c>
      <c r="C368" s="193"/>
      <c r="D368" s="193"/>
      <c r="E368" s="193"/>
      <c r="F368" s="10">
        <f t="shared" si="4"/>
        <v>0</v>
      </c>
    </row>
    <row r="369" spans="2:6" s="151" customFormat="1">
      <c r="B369" t="s">
        <v>2716</v>
      </c>
      <c r="C369" s="193"/>
      <c r="D369" s="193"/>
      <c r="E369" s="193"/>
      <c r="F369" s="10">
        <f t="shared" si="4"/>
        <v>0</v>
      </c>
    </row>
    <row r="370" spans="2:6" s="151" customFormat="1">
      <c r="B370" t="s">
        <v>3623</v>
      </c>
      <c r="F370" s="10">
        <f t="shared" si="4"/>
        <v>0</v>
      </c>
    </row>
    <row r="371" spans="2:6" s="151" customFormat="1">
      <c r="B371" s="58" t="s">
        <v>1690</v>
      </c>
      <c r="C371" s="193"/>
      <c r="D371" s="193"/>
      <c r="E371" s="193"/>
      <c r="F371" s="10">
        <f t="shared" si="4"/>
        <v>0</v>
      </c>
    </row>
    <row r="372" spans="2:6" s="151" customFormat="1">
      <c r="B372" t="s">
        <v>654</v>
      </c>
      <c r="C372" s="193"/>
      <c r="D372" s="193"/>
      <c r="E372" s="193"/>
      <c r="F372" s="10">
        <f t="shared" si="4"/>
        <v>0</v>
      </c>
    </row>
    <row r="373" spans="2:6" s="151" customFormat="1">
      <c r="B373" t="s">
        <v>653</v>
      </c>
      <c r="C373" s="193"/>
      <c r="D373" s="193"/>
      <c r="E373" s="193"/>
      <c r="F373" s="10">
        <f t="shared" si="4"/>
        <v>0</v>
      </c>
    </row>
    <row r="374" spans="2:6" s="151" customFormat="1">
      <c r="B374" s="58" t="s">
        <v>1692</v>
      </c>
      <c r="C374" s="193"/>
      <c r="D374" s="193"/>
      <c r="E374" s="193"/>
      <c r="F374" s="10">
        <f t="shared" si="4"/>
        <v>0</v>
      </c>
    </row>
    <row r="375" spans="2:6" s="151" customFormat="1">
      <c r="B375" s="189" t="s">
        <v>1338</v>
      </c>
      <c r="C375" s="193"/>
      <c r="D375" s="193"/>
      <c r="E375" s="193"/>
      <c r="F375" s="10">
        <f t="shared" si="4"/>
        <v>0</v>
      </c>
    </row>
    <row r="376" spans="2:6" s="151" customFormat="1">
      <c r="B376" t="s">
        <v>158</v>
      </c>
      <c r="C376" s="193"/>
      <c r="D376" s="193"/>
      <c r="E376" s="193"/>
      <c r="F376" s="10">
        <f t="shared" si="4"/>
        <v>0</v>
      </c>
    </row>
    <row r="377" spans="2:6" s="151" customFormat="1">
      <c r="B377" s="58" t="s">
        <v>1749</v>
      </c>
      <c r="C377" s="193"/>
      <c r="D377" s="193"/>
      <c r="E377" s="193"/>
      <c r="F377" s="10">
        <f t="shared" si="4"/>
        <v>0</v>
      </c>
    </row>
    <row r="378" spans="2:6" s="151" customFormat="1">
      <c r="B378" s="3" t="s">
        <v>2201</v>
      </c>
      <c r="C378" s="193"/>
      <c r="D378" s="193"/>
      <c r="E378" s="193"/>
      <c r="F378" s="10">
        <f t="shared" si="4"/>
        <v>0</v>
      </c>
    </row>
    <row r="379" spans="2:6" s="151" customFormat="1">
      <c r="B379" t="s">
        <v>638</v>
      </c>
      <c r="C379" s="193"/>
      <c r="D379" s="193"/>
      <c r="E379" s="193"/>
      <c r="F379" s="10">
        <f t="shared" si="4"/>
        <v>0</v>
      </c>
    </row>
    <row r="380" spans="2:6" s="151" customFormat="1">
      <c r="B380" s="58" t="s">
        <v>1670</v>
      </c>
      <c r="C380" s="193"/>
      <c r="D380" s="193"/>
      <c r="E380" s="193"/>
      <c r="F380" s="10">
        <f t="shared" si="4"/>
        <v>0</v>
      </c>
    </row>
    <row r="381" spans="2:6" s="151" customFormat="1">
      <c r="B381" s="3" t="s">
        <v>2204</v>
      </c>
      <c r="C381" s="193"/>
      <c r="D381" s="193"/>
      <c r="E381" s="193"/>
      <c r="F381" s="10">
        <f t="shared" si="4"/>
        <v>0</v>
      </c>
    </row>
    <row r="382" spans="2:6" s="151" customFormat="1">
      <c r="B382" t="s">
        <v>1649</v>
      </c>
      <c r="C382" s="193"/>
      <c r="D382" s="193"/>
      <c r="E382" s="193"/>
      <c r="F382" s="10">
        <f t="shared" si="4"/>
        <v>0</v>
      </c>
    </row>
    <row r="383" spans="2:6" s="151" customFormat="1">
      <c r="B383" t="s">
        <v>2706</v>
      </c>
      <c r="C383" s="193"/>
      <c r="D383" s="193"/>
      <c r="E383" s="193"/>
      <c r="F383" s="10">
        <f t="shared" si="4"/>
        <v>0</v>
      </c>
    </row>
    <row r="384" spans="2:6" s="151" customFormat="1">
      <c r="B384" t="s">
        <v>2819</v>
      </c>
      <c r="C384" s="193"/>
      <c r="D384" s="193"/>
      <c r="E384" s="193"/>
      <c r="F384" s="10">
        <f t="shared" si="4"/>
        <v>0</v>
      </c>
    </row>
    <row r="385" spans="2:6" s="151" customFormat="1">
      <c r="B385" s="3" t="s">
        <v>2214</v>
      </c>
      <c r="C385" s="193"/>
      <c r="D385" s="193"/>
      <c r="E385" s="193"/>
      <c r="F385" s="10">
        <f t="shared" si="4"/>
        <v>0</v>
      </c>
    </row>
    <row r="386" spans="2:6" s="151" customFormat="1">
      <c r="B386" t="s">
        <v>3624</v>
      </c>
      <c r="F386" s="10">
        <f t="shared" si="4"/>
        <v>0</v>
      </c>
    </row>
    <row r="387" spans="2:6" s="151" customFormat="1">
      <c r="B387" t="s">
        <v>3625</v>
      </c>
      <c r="F387" s="10">
        <f t="shared" si="4"/>
        <v>0</v>
      </c>
    </row>
    <row r="388" spans="2:6" s="151" customFormat="1">
      <c r="B388" t="s">
        <v>31</v>
      </c>
      <c r="C388" s="193"/>
      <c r="D388" s="193"/>
      <c r="E388" s="193"/>
      <c r="F388" s="10">
        <f t="shared" si="4"/>
        <v>0</v>
      </c>
    </row>
    <row r="389" spans="2:6" s="151" customFormat="1">
      <c r="B389" t="s">
        <v>2710</v>
      </c>
      <c r="C389" s="193"/>
      <c r="D389" s="193"/>
      <c r="E389" s="193"/>
      <c r="F389" s="10">
        <f t="shared" si="4"/>
        <v>0</v>
      </c>
    </row>
    <row r="390" spans="2:6" s="151" customFormat="1">
      <c r="B390" t="s">
        <v>694</v>
      </c>
      <c r="C390" s="193"/>
      <c r="D390" s="193"/>
      <c r="E390" s="193"/>
      <c r="F390" s="10">
        <f t="shared" si="4"/>
        <v>0</v>
      </c>
    </row>
    <row r="391" spans="2:6" s="151" customFormat="1">
      <c r="B391" s="3" t="s">
        <v>2207</v>
      </c>
      <c r="C391" s="193"/>
      <c r="D391" s="193"/>
      <c r="E391" s="193"/>
      <c r="F391" s="10">
        <f t="shared" si="4"/>
        <v>0</v>
      </c>
    </row>
    <row r="392" spans="2:6" s="151" customFormat="1">
      <c r="B392" t="s">
        <v>660</v>
      </c>
      <c r="C392" s="193"/>
      <c r="D392" s="193"/>
      <c r="E392" s="193"/>
      <c r="F392" s="10">
        <f t="shared" si="4"/>
        <v>0</v>
      </c>
    </row>
    <row r="393" spans="2:6" s="151" customFormat="1">
      <c r="B393" t="s">
        <v>3626</v>
      </c>
      <c r="F393" s="10">
        <f t="shared" si="4"/>
        <v>0</v>
      </c>
    </row>
    <row r="394" spans="2:6" s="151" customFormat="1">
      <c r="B394" s="3" t="s">
        <v>3666</v>
      </c>
      <c r="F394" s="10">
        <f t="shared" ref="F394:F424" si="5">SUM(C394:E394)</f>
        <v>0</v>
      </c>
    </row>
    <row r="395" spans="2:6" s="151" customFormat="1">
      <c r="B395" t="s">
        <v>686</v>
      </c>
      <c r="C395" s="193"/>
      <c r="D395" s="193"/>
      <c r="E395" s="193"/>
      <c r="F395" s="10">
        <f t="shared" si="5"/>
        <v>0</v>
      </c>
    </row>
    <row r="396" spans="2:6" s="151" customFormat="1">
      <c r="B396" t="s">
        <v>33</v>
      </c>
      <c r="C396" s="193"/>
      <c r="D396" s="193"/>
      <c r="E396" s="193"/>
      <c r="F396" s="10">
        <f t="shared" si="5"/>
        <v>0</v>
      </c>
    </row>
    <row r="397" spans="2:6" s="151" customFormat="1">
      <c r="B397" s="189" t="s">
        <v>1361</v>
      </c>
      <c r="C397" s="193"/>
      <c r="D397" s="193"/>
      <c r="E397" s="193"/>
      <c r="F397" s="10">
        <f t="shared" si="5"/>
        <v>0</v>
      </c>
    </row>
    <row r="398" spans="2:6" s="151" customFormat="1">
      <c r="B398" t="s">
        <v>35</v>
      </c>
      <c r="C398" s="193"/>
      <c r="D398" s="193"/>
      <c r="E398" s="193"/>
      <c r="F398" s="10">
        <f t="shared" si="5"/>
        <v>0</v>
      </c>
    </row>
    <row r="399" spans="2:6" s="151" customFormat="1">
      <c r="B399" t="s">
        <v>37</v>
      </c>
      <c r="C399" s="193"/>
      <c r="D399" s="193"/>
      <c r="E399" s="193"/>
      <c r="F399" s="10">
        <f t="shared" si="5"/>
        <v>0</v>
      </c>
    </row>
    <row r="400" spans="2:6" s="151" customFormat="1">
      <c r="B400" t="s">
        <v>143</v>
      </c>
      <c r="C400" s="193"/>
      <c r="D400" s="193"/>
      <c r="E400" s="193"/>
      <c r="F400" s="10">
        <f t="shared" si="5"/>
        <v>0</v>
      </c>
    </row>
    <row r="401" spans="2:6" s="151" customFormat="1">
      <c r="B401" t="s">
        <v>181</v>
      </c>
      <c r="C401" s="193"/>
      <c r="D401" s="193"/>
      <c r="E401" s="193"/>
      <c r="F401" s="10">
        <f t="shared" si="5"/>
        <v>0</v>
      </c>
    </row>
    <row r="402" spans="2:6" s="151" customFormat="1">
      <c r="B402" t="s">
        <v>3627</v>
      </c>
      <c r="F402" s="10">
        <f t="shared" si="5"/>
        <v>0</v>
      </c>
    </row>
    <row r="403" spans="2:6" s="151" customFormat="1">
      <c r="B403" t="s">
        <v>2713</v>
      </c>
      <c r="C403" s="193"/>
      <c r="D403" s="193"/>
      <c r="E403" s="193"/>
      <c r="F403" s="10">
        <f t="shared" si="5"/>
        <v>0</v>
      </c>
    </row>
    <row r="404" spans="2:6" s="151" customFormat="1">
      <c r="B404" s="394" t="s">
        <v>1351</v>
      </c>
      <c r="C404" s="193"/>
      <c r="D404" s="193"/>
      <c r="E404" s="193"/>
      <c r="F404" s="10">
        <f t="shared" si="5"/>
        <v>0</v>
      </c>
    </row>
    <row r="405" spans="2:6" s="151" customFormat="1">
      <c r="B405" s="394" t="s">
        <v>2714</v>
      </c>
      <c r="C405" s="193"/>
      <c r="D405" s="193"/>
      <c r="E405" s="193"/>
      <c r="F405" s="10">
        <f t="shared" si="5"/>
        <v>0</v>
      </c>
    </row>
    <row r="406" spans="2:6" s="151" customFormat="1">
      <c r="B406" t="s">
        <v>3628</v>
      </c>
      <c r="F406" s="10">
        <f t="shared" si="5"/>
        <v>0</v>
      </c>
    </row>
    <row r="407" spans="2:6" s="151" customFormat="1">
      <c r="B407" s="394" t="s">
        <v>2719</v>
      </c>
      <c r="C407" s="193"/>
      <c r="D407" s="193"/>
      <c r="E407" s="193"/>
      <c r="F407" s="10">
        <f t="shared" si="5"/>
        <v>0</v>
      </c>
    </row>
    <row r="408" spans="2:6" s="151" customFormat="1">
      <c r="B408" t="s">
        <v>39</v>
      </c>
      <c r="C408" s="193"/>
      <c r="D408" s="193"/>
      <c r="E408" s="193"/>
      <c r="F408" s="10">
        <f t="shared" si="5"/>
        <v>0</v>
      </c>
    </row>
    <row r="409" spans="2:6" s="151" customFormat="1">
      <c r="B409" s="58" t="s">
        <v>1671</v>
      </c>
      <c r="C409" s="193"/>
      <c r="D409" s="193"/>
      <c r="E409" s="193"/>
      <c r="F409" s="10">
        <f t="shared" si="5"/>
        <v>0</v>
      </c>
    </row>
    <row r="410" spans="2:6" s="151" customFormat="1">
      <c r="B410" t="s">
        <v>180</v>
      </c>
      <c r="C410" s="193"/>
      <c r="D410" s="193"/>
      <c r="E410" s="193"/>
      <c r="F410" s="10">
        <f t="shared" si="5"/>
        <v>0</v>
      </c>
    </row>
    <row r="411" spans="2:6" s="151" customFormat="1">
      <c r="B411" t="s">
        <v>2702</v>
      </c>
      <c r="C411" s="193"/>
      <c r="D411" s="193"/>
      <c r="E411" s="193"/>
      <c r="F411" s="10">
        <f t="shared" si="5"/>
        <v>0</v>
      </c>
    </row>
    <row r="412" spans="2:6" s="151" customFormat="1">
      <c r="B412" s="3" t="s">
        <v>2211</v>
      </c>
      <c r="C412" s="193"/>
      <c r="D412" s="193"/>
      <c r="E412" s="193"/>
      <c r="F412" s="10">
        <f t="shared" si="5"/>
        <v>0</v>
      </c>
    </row>
    <row r="413" spans="2:6" s="151" customFormat="1">
      <c r="B413" t="s">
        <v>144</v>
      </c>
      <c r="C413" s="193"/>
      <c r="D413" s="193"/>
      <c r="E413" s="193"/>
      <c r="F413" s="10">
        <f t="shared" si="5"/>
        <v>0</v>
      </c>
    </row>
    <row r="414" spans="2:6" s="151" customFormat="1">
      <c r="B414" s="189" t="s">
        <v>1348</v>
      </c>
      <c r="C414" s="193"/>
      <c r="D414" s="193"/>
      <c r="E414" s="193"/>
      <c r="F414" s="10">
        <f t="shared" si="5"/>
        <v>0</v>
      </c>
    </row>
    <row r="415" spans="2:6" s="151" customFormat="1">
      <c r="B415" s="189" t="s">
        <v>2721</v>
      </c>
      <c r="C415" s="193"/>
      <c r="D415" s="193"/>
      <c r="E415" s="193"/>
      <c r="F415" s="10">
        <f t="shared" si="5"/>
        <v>0</v>
      </c>
    </row>
    <row r="416" spans="2:6" s="151" customFormat="1">
      <c r="B416" t="s">
        <v>155</v>
      </c>
      <c r="C416" s="193"/>
      <c r="D416" s="193"/>
      <c r="E416" s="193"/>
      <c r="F416" s="10">
        <f t="shared" si="5"/>
        <v>0</v>
      </c>
    </row>
    <row r="417" spans="2:6" s="151" customFormat="1">
      <c r="B417" t="s">
        <v>3629</v>
      </c>
      <c r="F417" s="10">
        <f t="shared" si="5"/>
        <v>0</v>
      </c>
    </row>
    <row r="418" spans="2:6" s="151" customFormat="1">
      <c r="B418" t="s">
        <v>2722</v>
      </c>
      <c r="C418" s="193"/>
      <c r="D418" s="193"/>
      <c r="E418" s="193"/>
      <c r="F418" s="10">
        <f t="shared" si="5"/>
        <v>0</v>
      </c>
    </row>
    <row r="419" spans="2:6" s="151" customFormat="1">
      <c r="B419" t="s">
        <v>2720</v>
      </c>
      <c r="C419" s="193"/>
      <c r="D419" s="193"/>
      <c r="E419" s="193"/>
      <c r="F419" s="10">
        <f t="shared" si="5"/>
        <v>0</v>
      </c>
    </row>
    <row r="420" spans="2:6" s="151" customFormat="1">
      <c r="B420" s="189" t="s">
        <v>1347</v>
      </c>
      <c r="C420" s="193"/>
      <c r="D420" s="193"/>
      <c r="E420" s="193"/>
      <c r="F420" s="10">
        <f t="shared" si="5"/>
        <v>0</v>
      </c>
    </row>
    <row r="421" spans="2:6" s="151" customFormat="1">
      <c r="B421" s="189" t="s">
        <v>2701</v>
      </c>
      <c r="F421" s="10">
        <f t="shared" si="5"/>
        <v>0</v>
      </c>
    </row>
    <row r="422" spans="2:6" s="151" customFormat="1">
      <c r="B422" t="s">
        <v>658</v>
      </c>
      <c r="F422" s="10">
        <f t="shared" si="5"/>
        <v>0</v>
      </c>
    </row>
    <row r="423" spans="2:6" s="151" customFormat="1">
      <c r="B423" s="58" t="s">
        <v>2190</v>
      </c>
      <c r="F423" s="10">
        <f t="shared" si="5"/>
        <v>0</v>
      </c>
    </row>
    <row r="424" spans="2:6" s="151" customFormat="1">
      <c r="B424" t="s">
        <v>1655</v>
      </c>
      <c r="F424" s="10">
        <f t="shared" si="5"/>
        <v>0</v>
      </c>
    </row>
    <row r="425" spans="2:6" s="151" customFormat="1">
      <c r="B425"/>
      <c r="F425" s="10"/>
    </row>
    <row r="426" spans="2:6" s="151" customFormat="1">
      <c r="B426"/>
      <c r="F426" s="10"/>
    </row>
    <row r="427" spans="2:6" s="151" customFormat="1">
      <c r="B427"/>
      <c r="F427" s="10"/>
    </row>
    <row r="428" spans="2:6" s="151" customFormat="1">
      <c r="B428"/>
      <c r="F428" s="10"/>
    </row>
    <row r="429" spans="2:6" s="151" customFormat="1"/>
    <row r="430" spans="2:6" s="151" customFormat="1">
      <c r="C430" s="10">
        <f>SUM(C234:C390)</f>
        <v>0</v>
      </c>
      <c r="D430" s="10">
        <f>SUM(D234:D390)</f>
        <v>0</v>
      </c>
      <c r="E430" s="10">
        <f>SUM(E234:E390)</f>
        <v>0</v>
      </c>
      <c r="F430" s="10">
        <f>SUM(F234:F390)</f>
        <v>0</v>
      </c>
    </row>
    <row r="518" spans="2:6">
      <c r="B518" s="110" t="s">
        <v>40</v>
      </c>
      <c r="C518" s="77">
        <f>SUM(C234:C517)</f>
        <v>0</v>
      </c>
      <c r="D518" s="77">
        <f>SUM(D234:D517)</f>
        <v>0</v>
      </c>
      <c r="E518" s="77">
        <f>SUM(E234:E517)</f>
        <v>0</v>
      </c>
      <c r="F518" s="77">
        <f>SUM(F234:F517)</f>
        <v>0</v>
      </c>
    </row>
    <row r="669" spans="9:10">
      <c r="I669" s="111" t="s">
        <v>40</v>
      </c>
      <c r="J669" s="196" t="s">
        <v>1488</v>
      </c>
    </row>
  </sheetData>
  <sortState xmlns:xlrd2="http://schemas.microsoft.com/office/spreadsheetml/2017/richdata2" ref="B234:F424">
    <sortCondition ref="B234:B424"/>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g X a 5 V h A H + T O k A A A A 9 g A A A B I A H A B D b 2 5 m a W c v U G F j a 2 F n Z S 5 4 b W w g o h g A K K A U A A A A A A A A A A A A A A A A A A A A A A A A A A A A h Y 9 N D o I w G E S v Q r q n P 0 i M I a U s 3 I I x M T F u m 1 K h E T 4 M L Z a 7 u f B I X k G M o u 5 c z p u 3 m L l f b z w b 2 y a 4 6 N 6 a D l L E M E W B B t W V B q o U D e 4 Y r l A m + F a q k 6 x 0 M M l g k 9 G W K a q d O y e E e O + x X + C u r 0 h E K S O H I t + p W r c S f W T z X w 4 N W C d B a S T 4 / j V G R J i x J Y 5 p j C k n M + S F g a 8 Q T X u f 7 Q / k 6 6 F x Q 6 8 F N O E m 5 2 S O n L w / i A d Q S w M E F A A C A A g A g X a 5 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F 2 u V Y o i k e 4 D g A A A B E A A A A T A B w A R m 9 y b X V s Y X M v U 2 V j d G l v b j E u b S C i G A A o o B Q A A A A A A A A A A A A A A A A A A A A A A A A A A A A r T k 0 u y c z P U w i G 0 I b W A F B L A Q I t A B Q A A g A I A I F 2 u V Y Q B / k z p A A A A P Y A A A A S A A A A A A A A A A A A A A A A A A A A A A B D b 2 5 m a W c v U G F j a 2 F n Z S 5 4 b W x Q S w E C L Q A U A A I A C A C B d r l W D 8 r p q 6 Q A A A D p A A A A E w A A A A A A A A A A A A A A A A D w A A A A W 0 N v b n R l b n R f V H l w Z X N d L n h t b F B L A Q I t A B Q A A g A I A I F 2 u 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n Z W R Q D F L V S Z W o n n r I A V Y 2 A A A A A A I A A A A A A B B m A A A A A Q A A I A A A A H F 4 L / F t c i W y L y v p z d f B C B D F 6 E o B q 9 v R B 8 2 k W S G Q O 5 u q A A A A A A 6 A A A A A A g A A I A A A A O k q M Q Z 5 S / B N I R V s 7 5 S 9 P 7 p 6 I + 7 J S M m d X o b R R j B 0 C T I c U A A A A C x k c h y 7 m E s H m H 5 t Q l Z K e 6 5 s f A a p i B F 8 G t Y f 5 N k Z C V w M h T F K B 5 C j x 4 P c p O E 4 g I / a 6 W L 8 A m / J b / u x 8 O e 3 U + J / w v c l 4 l H R S x / I g H / b R E w 7 B x K s Q A A A A L / H i s i B e k v 1 l J p k M 7 R D s 2 6 z A b T b C B J s 4 9 9 K q 8 i W X t S 4 7 7 U D J l h C K Y O Y u q P B y o j N G g i T 3 k r O A 4 0 u 6 s A l L 9 x I P q E = < / D a t a M a s h u p > 
</file>

<file path=customXml/itemProps1.xml><?xml version="1.0" encoding="utf-8"?>
<ds:datastoreItem xmlns:ds="http://schemas.openxmlformats.org/officeDocument/2006/customXml" ds:itemID="{C63D3D73-1A09-416A-AD73-7B9757AA578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Punten</vt:lpstr>
      <vt:lpstr>Medailles</vt:lpstr>
      <vt:lpstr>Punten per wedstrijd</vt:lpstr>
      <vt:lpstr>UCIRanking</vt:lpstr>
      <vt:lpstr>Puntenklassement</vt:lpstr>
      <vt:lpstr>Palmares WT koersen</vt:lpstr>
      <vt:lpstr>Topresultaten</vt:lpstr>
      <vt:lpstr>Medailles 2025</vt:lpstr>
      <vt:lpstr>WT uitslagen</vt:lpstr>
      <vt:lpstr>Overwinningen in Grote Ronde</vt:lpstr>
      <vt:lpstr>Divisiestanden tm 2025</vt:lpstr>
      <vt:lpstr>Bekercompetitie</vt:lpstr>
      <vt:lpstr>Categorie 2025</vt:lpstr>
      <vt:lpstr>Categorie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dc:creator>
  <cp:lastModifiedBy>de heer Pruijsen</cp:lastModifiedBy>
  <cp:lastPrinted>2023-10-19T00:02:41Z</cp:lastPrinted>
  <dcterms:created xsi:type="dcterms:W3CDTF">2017-01-31T01:18:58Z</dcterms:created>
  <dcterms:modified xsi:type="dcterms:W3CDTF">2025-11-16T20:49:53Z</dcterms:modified>
</cp:coreProperties>
</file>